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C Documents\Staff loans Nov2020\"/>
    </mc:Choice>
  </mc:AlternateContent>
  <bookViews>
    <workbookView xWindow="0" yWindow="0" windowWidth="24000" windowHeight="9600" tabRatio="863"/>
  </bookViews>
  <sheets>
    <sheet name="Entries revised " sheetId="14" r:id="rId1"/>
    <sheet name="GL" sheetId="15" state="hidden" r:id="rId2"/>
    <sheet name="Summary" sheetId="5" r:id="rId3"/>
    <sheet name="Terminated loans" sheetId="6" r:id="rId4"/>
    <sheet name="Outstanding loans" sheetId="3" r:id="rId5"/>
    <sheet name="VELS scheme 2011" sheetId="7" r:id="rId6"/>
    <sheet name="VELS scheme 2017" sheetId="12" r:id="rId7"/>
    <sheet name="Sheet1" sheetId="13" state="hidden" r:id="rId8"/>
  </sheets>
  <externalReferences>
    <externalReference r:id="rId9"/>
  </externalReferences>
  <definedNames>
    <definedName name="_xlnm._FilterDatabase" localSheetId="4" hidden="1">'Outstanding loans'!$A$5:$H$850</definedName>
    <definedName name="_xlnm._FilterDatabase" localSheetId="2" hidden="1">Summary!$A$36:$AI$36</definedName>
    <definedName name="_xlnm._FilterDatabase" localSheetId="3" hidden="1">'Terminated loans'!$B$3:$AK$2379</definedName>
    <definedName name="Export" localSheetId="0">#REF!</definedName>
    <definedName name="Export">#REF!</definedName>
    <definedName name="_xlnm.Print_Area" localSheetId="0">'Entries revised '!$H$2:$O$17</definedName>
    <definedName name="_xlnm.Print_Area" localSheetId="2">Summary!$S$32:$Y$38</definedName>
  </definedNames>
  <calcPr calcId="162913"/>
</workbook>
</file>

<file path=xl/calcChain.xml><?xml version="1.0" encoding="utf-8"?>
<calcChain xmlns="http://schemas.openxmlformats.org/spreadsheetml/2006/main">
  <c r="T35" i="5" l="1"/>
  <c r="T811" i="5"/>
  <c r="S35" i="5"/>
  <c r="N810" i="5"/>
  <c r="U811" i="5"/>
  <c r="M3710" i="5"/>
  <c r="N3710" i="5"/>
  <c r="O3710" i="5"/>
  <c r="M808" i="5"/>
  <c r="M807" i="5"/>
  <c r="U808" i="5"/>
  <c r="Q9" i="14" l="1"/>
  <c r="I808" i="5"/>
  <c r="C3772" i="5"/>
  <c r="E3772" i="5"/>
  <c r="F3772" i="5"/>
  <c r="H3772" i="5"/>
  <c r="G3772" i="5" s="1"/>
  <c r="Q3772" i="5" s="1"/>
  <c r="O3772" i="5"/>
  <c r="P3772" i="5"/>
  <c r="C3773" i="5"/>
  <c r="E3773" i="5"/>
  <c r="F3773" i="5"/>
  <c r="H3773" i="5"/>
  <c r="G3773" i="5" s="1"/>
  <c r="Q3773" i="5" s="1"/>
  <c r="O3773" i="5"/>
  <c r="P3773" i="5"/>
  <c r="C3774" i="5"/>
  <c r="E3774" i="5"/>
  <c r="F3774" i="5"/>
  <c r="H3774" i="5"/>
  <c r="G3774" i="5" s="1"/>
  <c r="Q3774" i="5" s="1"/>
  <c r="O3774" i="5"/>
  <c r="P3774" i="5"/>
  <c r="C3775" i="5"/>
  <c r="E3775" i="5"/>
  <c r="F3775" i="5"/>
  <c r="H3775" i="5"/>
  <c r="G3775" i="5" s="1"/>
  <c r="Q3775" i="5" s="1"/>
  <c r="O3775" i="5"/>
  <c r="P3775" i="5"/>
  <c r="C3776" i="5"/>
  <c r="E3776" i="5"/>
  <c r="F3776" i="5"/>
  <c r="H3776" i="5"/>
  <c r="G3776" i="5" s="1"/>
  <c r="Q3776" i="5" s="1"/>
  <c r="O3776" i="5"/>
  <c r="P3776" i="5"/>
  <c r="C3777" i="5"/>
  <c r="E3777" i="5"/>
  <c r="F3777" i="5"/>
  <c r="H3777" i="5"/>
  <c r="G3777" i="5" s="1"/>
  <c r="Q3777" i="5" s="1"/>
  <c r="O3777" i="5"/>
  <c r="P3777" i="5"/>
  <c r="C3778" i="5"/>
  <c r="E3778" i="5"/>
  <c r="F3778" i="5"/>
  <c r="H3778" i="5"/>
  <c r="G3778" i="5" s="1"/>
  <c r="Q3778" i="5" s="1"/>
  <c r="O3778" i="5"/>
  <c r="P3778" i="5"/>
  <c r="C3779" i="5"/>
  <c r="E3779" i="5"/>
  <c r="F3779" i="5"/>
  <c r="H3779" i="5"/>
  <c r="G3779" i="5" s="1"/>
  <c r="Q3779" i="5" s="1"/>
  <c r="O3779" i="5"/>
  <c r="P3779" i="5"/>
  <c r="C3780" i="5"/>
  <c r="E3780" i="5"/>
  <c r="F3780" i="5"/>
  <c r="H3780" i="5"/>
  <c r="G3780" i="5" s="1"/>
  <c r="Q3780" i="5" s="1"/>
  <c r="O3780" i="5"/>
  <c r="P3780" i="5"/>
  <c r="C3781" i="5"/>
  <c r="E3781" i="5"/>
  <c r="F3781" i="5"/>
  <c r="H3781" i="5"/>
  <c r="G3781" i="5" s="1"/>
  <c r="Q3781" i="5" s="1"/>
  <c r="O3781" i="5"/>
  <c r="P3781" i="5"/>
  <c r="C3782" i="5"/>
  <c r="E3782" i="5"/>
  <c r="F3782" i="5"/>
  <c r="H3782" i="5"/>
  <c r="G3782" i="5" s="1"/>
  <c r="Q3782" i="5" s="1"/>
  <c r="O3782" i="5"/>
  <c r="P3782" i="5"/>
  <c r="C3783" i="5"/>
  <c r="E3783" i="5"/>
  <c r="F3783" i="5"/>
  <c r="H3783" i="5"/>
  <c r="K3783" i="5" s="1"/>
  <c r="J3783" i="5"/>
  <c r="O3783" i="5"/>
  <c r="P3783" i="5"/>
  <c r="C3784" i="5"/>
  <c r="E3784" i="5"/>
  <c r="F3784" i="5"/>
  <c r="H3784" i="5"/>
  <c r="G3784" i="5" s="1"/>
  <c r="Q3784" i="5" s="1"/>
  <c r="O3784" i="5"/>
  <c r="P3784" i="5"/>
  <c r="C3785" i="5"/>
  <c r="E3785" i="5"/>
  <c r="F3785" i="5"/>
  <c r="H3785" i="5"/>
  <c r="G3785" i="5" s="1"/>
  <c r="Q3785" i="5" s="1"/>
  <c r="O3785" i="5"/>
  <c r="P3785" i="5"/>
  <c r="C3786" i="5"/>
  <c r="E3786" i="5"/>
  <c r="F3786" i="5"/>
  <c r="H3786" i="5"/>
  <c r="G3786" i="5" s="1"/>
  <c r="Q3786" i="5" s="1"/>
  <c r="J3786" i="5"/>
  <c r="L3786" i="5" s="1"/>
  <c r="O3786" i="5"/>
  <c r="P3786" i="5"/>
  <c r="C3787" i="5"/>
  <c r="E3787" i="5"/>
  <c r="F3787" i="5"/>
  <c r="H3787" i="5"/>
  <c r="G3787" i="5" s="1"/>
  <c r="Q3787" i="5" s="1"/>
  <c r="J3787" i="5"/>
  <c r="L3787" i="5" s="1"/>
  <c r="AA3787" i="5" s="1"/>
  <c r="O3787" i="5"/>
  <c r="P3787" i="5"/>
  <c r="C3788" i="5"/>
  <c r="E3788" i="5"/>
  <c r="F3788" i="5"/>
  <c r="H3788" i="5"/>
  <c r="O3788" i="5"/>
  <c r="P3788" i="5"/>
  <c r="M3783" i="5" l="1"/>
  <c r="N3783" i="5" s="1"/>
  <c r="S3782" i="5"/>
  <c r="T3782" i="5" s="1"/>
  <c r="X3782" i="5" s="1"/>
  <c r="L3783" i="5"/>
  <c r="AA3783" i="5" s="1"/>
  <c r="K3781" i="5"/>
  <c r="K3780" i="5"/>
  <c r="K3779" i="5"/>
  <c r="K3778" i="5"/>
  <c r="K3777" i="5"/>
  <c r="K3776" i="5"/>
  <c r="K3775" i="5"/>
  <c r="M3775" i="5" s="1"/>
  <c r="K3774" i="5"/>
  <c r="K3773" i="5"/>
  <c r="K3772" i="5"/>
  <c r="K3787" i="5"/>
  <c r="M3787" i="5" s="1"/>
  <c r="N3787" i="5" s="1"/>
  <c r="J3785" i="5"/>
  <c r="L3785" i="5" s="1"/>
  <c r="R3785" i="5" s="1"/>
  <c r="S3785" i="5" s="1"/>
  <c r="G3783" i="5"/>
  <c r="Q3783" i="5" s="1"/>
  <c r="J3782" i="5"/>
  <c r="L3782" i="5" s="1"/>
  <c r="R3782" i="5" s="1"/>
  <c r="J3781" i="5"/>
  <c r="L3781" i="5" s="1"/>
  <c r="J3780" i="5"/>
  <c r="L3780" i="5" s="1"/>
  <c r="J3779" i="5"/>
  <c r="L3779" i="5" s="1"/>
  <c r="J3778" i="5"/>
  <c r="L3778" i="5" s="1"/>
  <c r="J3777" i="5"/>
  <c r="L3777" i="5" s="1"/>
  <c r="R3777" i="5" s="1"/>
  <c r="S3777" i="5" s="1"/>
  <c r="J3776" i="5"/>
  <c r="L3776" i="5" s="1"/>
  <c r="AA3776" i="5" s="1"/>
  <c r="J3775" i="5"/>
  <c r="L3775" i="5" s="1"/>
  <c r="J3774" i="5"/>
  <c r="L3774" i="5" s="1"/>
  <c r="R3774" i="5" s="1"/>
  <c r="S3774" i="5" s="1"/>
  <c r="J3773" i="5"/>
  <c r="L3773" i="5" s="1"/>
  <c r="M3773" i="5" s="1"/>
  <c r="N3773" i="5" s="1"/>
  <c r="J3772" i="5"/>
  <c r="G3788" i="5"/>
  <c r="Q3788" i="5" s="1"/>
  <c r="K3788" i="5"/>
  <c r="J3788" i="5"/>
  <c r="L3788" i="5" s="1"/>
  <c r="R3786" i="5"/>
  <c r="S3786" i="5" s="1"/>
  <c r="AA3786" i="5"/>
  <c r="M3780" i="5"/>
  <c r="V3780" i="5" s="1"/>
  <c r="AA3780" i="5"/>
  <c r="R3780" i="5"/>
  <c r="S3780" i="5"/>
  <c r="Z3780" i="5" s="1"/>
  <c r="M3779" i="5"/>
  <c r="V3779" i="5" s="1"/>
  <c r="AA3779" i="5"/>
  <c r="R3779" i="5"/>
  <c r="S3779" i="5" s="1"/>
  <c r="M3778" i="5"/>
  <c r="N3778" i="5" s="1"/>
  <c r="AA3778" i="5"/>
  <c r="R3778" i="5"/>
  <c r="S3778" i="5"/>
  <c r="Z3778" i="5" s="1"/>
  <c r="AA3782" i="5"/>
  <c r="V3787" i="5"/>
  <c r="J3784" i="5"/>
  <c r="L3784" i="5" s="1"/>
  <c r="V3783" i="5"/>
  <c r="R3776" i="5"/>
  <c r="S3776" i="5" s="1"/>
  <c r="Z3776" i="5" s="1"/>
  <c r="R3775" i="5"/>
  <c r="S3775" i="5" s="1"/>
  <c r="R3787" i="5"/>
  <c r="S3787" i="5" s="1"/>
  <c r="U3787" i="5" s="1"/>
  <c r="K3786" i="5"/>
  <c r="M3786" i="5" s="1"/>
  <c r="N3786" i="5" s="1"/>
  <c r="R3783" i="5"/>
  <c r="S3783" i="5" s="1"/>
  <c r="K3782" i="5"/>
  <c r="AA3777" i="5"/>
  <c r="AA3775" i="5"/>
  <c r="L3772" i="5"/>
  <c r="M3776" i="5"/>
  <c r="V3776" i="5" s="1"/>
  <c r="K3785" i="5"/>
  <c r="K3784" i="5"/>
  <c r="M3784" i="5" s="1"/>
  <c r="N3784" i="5" s="1"/>
  <c r="U3786" i="5" l="1"/>
  <c r="T3786" i="5"/>
  <c r="X3786" i="5" s="1"/>
  <c r="Z3786" i="5"/>
  <c r="S3781" i="5"/>
  <c r="T3781" i="5" s="1"/>
  <c r="X3781" i="5" s="1"/>
  <c r="V3775" i="5"/>
  <c r="N3775" i="5"/>
  <c r="AA3781" i="5"/>
  <c r="M3777" i="5"/>
  <c r="U3777" i="5" s="1"/>
  <c r="M3782" i="5"/>
  <c r="N3782" i="5" s="1"/>
  <c r="M3781" i="5"/>
  <c r="R3781" i="5"/>
  <c r="Z3782" i="5"/>
  <c r="AA3785" i="5"/>
  <c r="AA3774" i="5"/>
  <c r="T3778" i="5"/>
  <c r="X3778" i="5" s="1"/>
  <c r="M3785" i="5"/>
  <c r="N3785" i="5" s="1"/>
  <c r="M3774" i="5"/>
  <c r="V3774" i="5" s="1"/>
  <c r="U3776" i="5"/>
  <c r="W3776" i="5" s="1"/>
  <c r="Y3776" i="5" s="1"/>
  <c r="V3778" i="5"/>
  <c r="N3779" i="5"/>
  <c r="N3780" i="5"/>
  <c r="W3787" i="5"/>
  <c r="Y3787" i="5" s="1"/>
  <c r="Z3777" i="5"/>
  <c r="T3777" i="5"/>
  <c r="X3777" i="5" s="1"/>
  <c r="Z3783" i="5"/>
  <c r="U3783" i="5"/>
  <c r="W3783" i="5" s="1"/>
  <c r="Y3783" i="5" s="1"/>
  <c r="T3783" i="5"/>
  <c r="X3783" i="5" s="1"/>
  <c r="Z3785" i="5"/>
  <c r="T3785" i="5"/>
  <c r="X3785" i="5" s="1"/>
  <c r="Z3774" i="5"/>
  <c r="T3774" i="5"/>
  <c r="X3774" i="5" s="1"/>
  <c r="U3779" i="5"/>
  <c r="W3779" i="5" s="1"/>
  <c r="Y3779" i="5" s="1"/>
  <c r="Z3779" i="5"/>
  <c r="T3779" i="5"/>
  <c r="X3779" i="5" s="1"/>
  <c r="Z3775" i="5"/>
  <c r="U3775" i="5"/>
  <c r="W3775" i="5" s="1"/>
  <c r="Y3775" i="5" s="1"/>
  <c r="T3775" i="5"/>
  <c r="X3775" i="5" s="1"/>
  <c r="AA3788" i="5"/>
  <c r="R3788" i="5"/>
  <c r="S3788" i="5" s="1"/>
  <c r="T3788" i="5" s="1"/>
  <c r="X3788" i="5" s="1"/>
  <c r="T3776" i="5"/>
  <c r="X3776" i="5" s="1"/>
  <c r="AA3784" i="5"/>
  <c r="R3784" i="5"/>
  <c r="S3784" i="5" s="1"/>
  <c r="Z3784" i="5"/>
  <c r="V3784" i="5"/>
  <c r="U3780" i="5"/>
  <c r="W3780" i="5" s="1"/>
  <c r="Y3780" i="5" s="1"/>
  <c r="R3772" i="5"/>
  <c r="S3772" i="5" s="1"/>
  <c r="T3772" i="5" s="1"/>
  <c r="X3772" i="5" s="1"/>
  <c r="AA3772" i="5"/>
  <c r="AB3786" i="5"/>
  <c r="U3781" i="5"/>
  <c r="V3773" i="5"/>
  <c r="AA3773" i="5"/>
  <c r="R3773" i="5"/>
  <c r="S3773" i="5" s="1"/>
  <c r="N3776" i="5"/>
  <c r="M3772" i="5"/>
  <c r="N3772" i="5" s="1"/>
  <c r="T3780" i="5"/>
  <c r="X3780" i="5" s="1"/>
  <c r="V3786" i="5"/>
  <c r="T3787" i="5"/>
  <c r="X3787" i="5" s="1"/>
  <c r="U3778" i="5"/>
  <c r="AB3782" i="5"/>
  <c r="M3788" i="5"/>
  <c r="N3788" i="5" s="1"/>
  <c r="Z3787" i="5"/>
  <c r="AB3787" i="5" s="1"/>
  <c r="U3782" i="5" l="1"/>
  <c r="AB3774" i="5"/>
  <c r="AB3780" i="5"/>
  <c r="V3785" i="5"/>
  <c r="N3774" i="5"/>
  <c r="AB3783" i="5"/>
  <c r="W3781" i="5"/>
  <c r="Y3781" i="5" s="1"/>
  <c r="U3774" i="5"/>
  <c r="W3774" i="5" s="1"/>
  <c r="Y3774" i="5" s="1"/>
  <c r="V3782" i="5"/>
  <c r="AB3785" i="5"/>
  <c r="AB3777" i="5"/>
  <c r="N3777" i="5"/>
  <c r="V3777" i="5"/>
  <c r="W3777" i="5" s="1"/>
  <c r="Y3777" i="5" s="1"/>
  <c r="W3786" i="5"/>
  <c r="Y3786" i="5" s="1"/>
  <c r="Z3781" i="5"/>
  <c r="AB3781" i="5" s="1"/>
  <c r="U3785" i="5"/>
  <c r="AB3778" i="5"/>
  <c r="V3781" i="5"/>
  <c r="N3781" i="5"/>
  <c r="W3778" i="5"/>
  <c r="Y3778" i="5" s="1"/>
  <c r="U3773" i="5"/>
  <c r="W3773" i="5" s="1"/>
  <c r="Y3773" i="5" s="1"/>
  <c r="T3773" i="5"/>
  <c r="X3773" i="5" s="1"/>
  <c r="Z3773" i="5"/>
  <c r="V3788" i="5"/>
  <c r="AB3779" i="5"/>
  <c r="Z3788" i="5"/>
  <c r="AB3788" i="5" s="1"/>
  <c r="U3788" i="5"/>
  <c r="W3788" i="5" s="1"/>
  <c r="Y3788" i="5" s="1"/>
  <c r="U3772" i="5"/>
  <c r="U3784" i="5"/>
  <c r="W3784" i="5" s="1"/>
  <c r="Y3784" i="5" s="1"/>
  <c r="T3784" i="5"/>
  <c r="X3784" i="5" s="1"/>
  <c r="AB3776" i="5"/>
  <c r="AB3775" i="5"/>
  <c r="Z3772" i="5"/>
  <c r="AB3772" i="5" s="1"/>
  <c r="V3772" i="5"/>
  <c r="W3782" i="5" l="1"/>
  <c r="Y3782" i="5" s="1"/>
  <c r="W3785" i="5"/>
  <c r="Y3785" i="5" s="1"/>
  <c r="W3772" i="5"/>
  <c r="Y3772" i="5" s="1"/>
  <c r="AB3784" i="5"/>
  <c r="AB3773" i="5"/>
  <c r="L21" i="14" l="1"/>
  <c r="X3" i="12"/>
  <c r="AA3" i="12"/>
  <c r="Y3" i="12"/>
  <c r="E70" i="7"/>
  <c r="G70" i="7"/>
  <c r="AA3770" i="5" l="1"/>
  <c r="J3765" i="5"/>
  <c r="L3765" i="5" s="1"/>
  <c r="AD3765" i="5" s="1"/>
  <c r="K3765" i="5"/>
  <c r="J3768" i="5"/>
  <c r="L3768" i="5" s="1"/>
  <c r="K3768" i="5"/>
  <c r="K3771" i="5"/>
  <c r="P3771" i="5"/>
  <c r="P3770" i="5"/>
  <c r="V3770" i="5" s="1"/>
  <c r="P3769" i="5"/>
  <c r="P3768" i="5"/>
  <c r="R3768" i="5" s="1"/>
  <c r="P3767" i="5"/>
  <c r="P3766" i="5"/>
  <c r="P3765" i="5"/>
  <c r="P3764" i="5"/>
  <c r="O3771" i="5"/>
  <c r="O3770" i="5"/>
  <c r="O3769" i="5"/>
  <c r="O3768" i="5"/>
  <c r="O3767" i="5"/>
  <c r="O3766" i="5"/>
  <c r="O3765" i="5"/>
  <c r="O3764" i="5"/>
  <c r="C3771" i="5"/>
  <c r="E3771" i="5"/>
  <c r="F3771" i="5"/>
  <c r="H3771" i="5"/>
  <c r="G3771" i="5" s="1"/>
  <c r="Q3771" i="5" s="1"/>
  <c r="C3764" i="5"/>
  <c r="E3764" i="5"/>
  <c r="F3764" i="5"/>
  <c r="H3764" i="5"/>
  <c r="J3764" i="5" s="1"/>
  <c r="L3764" i="5" s="1"/>
  <c r="C3765" i="5"/>
  <c r="E3765" i="5"/>
  <c r="F3765" i="5"/>
  <c r="H3765" i="5"/>
  <c r="C3766" i="5"/>
  <c r="E3766" i="5"/>
  <c r="F3766" i="5"/>
  <c r="H3766" i="5"/>
  <c r="J3766" i="5" s="1"/>
  <c r="L3766" i="5" s="1"/>
  <c r="AD3766" i="5" s="1"/>
  <c r="C3767" i="5"/>
  <c r="E3767" i="5"/>
  <c r="F3767" i="5"/>
  <c r="H3767" i="5"/>
  <c r="G3767" i="5" s="1"/>
  <c r="Q3767" i="5" s="1"/>
  <c r="C3768" i="5"/>
  <c r="E3768" i="5"/>
  <c r="F3768" i="5"/>
  <c r="G3768" i="5"/>
  <c r="Q3768" i="5" s="1"/>
  <c r="H3768" i="5"/>
  <c r="C3769" i="5"/>
  <c r="E3769" i="5"/>
  <c r="F3769" i="5"/>
  <c r="H3769" i="5"/>
  <c r="G3769" i="5" s="1"/>
  <c r="Q3769" i="5" s="1"/>
  <c r="C3770" i="5"/>
  <c r="E3770" i="5"/>
  <c r="F3770" i="5"/>
  <c r="H3770" i="5"/>
  <c r="G3770" i="5" s="1"/>
  <c r="Q3770" i="5" s="1"/>
  <c r="S3768" i="5" l="1"/>
  <c r="Z3768" i="5" s="1"/>
  <c r="AB3768" i="5" s="1"/>
  <c r="AA3764" i="5"/>
  <c r="AD3768" i="5"/>
  <c r="AA3768" i="5"/>
  <c r="AD3764" i="5"/>
  <c r="R3764" i="5"/>
  <c r="R3765" i="5"/>
  <c r="AA3766" i="5"/>
  <c r="M3765" i="5"/>
  <c r="N3765" i="5" s="1"/>
  <c r="G3765" i="5"/>
  <c r="Q3765" i="5" s="1"/>
  <c r="J3771" i="5"/>
  <c r="L3771" i="5" s="1"/>
  <c r="AD3771" i="5" s="1"/>
  <c r="K3767" i="5"/>
  <c r="K3770" i="5"/>
  <c r="J3767" i="5"/>
  <c r="L3767" i="5" s="1"/>
  <c r="AD3767" i="5" s="1"/>
  <c r="K3764" i="5"/>
  <c r="M3764" i="5" s="1"/>
  <c r="N3764" i="5" s="1"/>
  <c r="AA3765" i="5"/>
  <c r="J3770" i="5"/>
  <c r="L3770" i="5" s="1"/>
  <c r="M3771" i="5"/>
  <c r="N3771" i="5" s="1"/>
  <c r="K3769" i="5"/>
  <c r="K3766" i="5"/>
  <c r="M3766" i="5" s="1"/>
  <c r="V3766" i="5" s="1"/>
  <c r="R3771" i="5"/>
  <c r="S3771" i="5" s="1"/>
  <c r="Z3771" i="5" s="1"/>
  <c r="M3768" i="5"/>
  <c r="J3769" i="5"/>
  <c r="L3769" i="5" s="1"/>
  <c r="G3766" i="5"/>
  <c r="Q3766" i="5" s="1"/>
  <c r="R3766" i="5"/>
  <c r="M3767" i="5"/>
  <c r="N3767" i="5" s="1"/>
  <c r="N3768" i="5"/>
  <c r="V3768" i="5"/>
  <c r="M3769" i="5"/>
  <c r="V3765" i="5"/>
  <c r="U3768" i="5"/>
  <c r="T3768" i="5"/>
  <c r="X3768" i="5" s="1"/>
  <c r="T3771" i="5"/>
  <c r="X3771" i="5" s="1"/>
  <c r="M3770" i="5"/>
  <c r="N3770" i="5" s="1"/>
  <c r="G3764" i="5"/>
  <c r="Q3764" i="5" s="1"/>
  <c r="U3771" i="5" l="1"/>
  <c r="V3767" i="5"/>
  <c r="V3771" i="5"/>
  <c r="S3765" i="5"/>
  <c r="T3765" i="5" s="1"/>
  <c r="X3765" i="5" s="1"/>
  <c r="AA3767" i="5"/>
  <c r="V3764" i="5"/>
  <c r="AA3771" i="5"/>
  <c r="AB3771" i="5" s="1"/>
  <c r="S3764" i="5"/>
  <c r="R3769" i="5"/>
  <c r="S3769" i="5" s="1"/>
  <c r="AD3769" i="5"/>
  <c r="AD3770" i="5"/>
  <c r="R3770" i="5"/>
  <c r="S3770" i="5"/>
  <c r="U3770" i="5" s="1"/>
  <c r="W3770" i="5" s="1"/>
  <c r="Y3770" i="5" s="1"/>
  <c r="Z3765" i="5"/>
  <c r="AB3765" i="5" s="1"/>
  <c r="N3766" i="5"/>
  <c r="R3767" i="5"/>
  <c r="AA3769" i="5"/>
  <c r="S3766" i="5"/>
  <c r="T3766" i="5" s="1"/>
  <c r="X3766" i="5" s="1"/>
  <c r="S3767" i="5"/>
  <c r="T3767" i="5" s="1"/>
  <c r="X3767" i="5" s="1"/>
  <c r="U3766" i="5"/>
  <c r="W3766" i="5" s="1"/>
  <c r="Y3766" i="5" s="1"/>
  <c r="Z3767" i="5"/>
  <c r="AB3767" i="5" s="1"/>
  <c r="W3768" i="5"/>
  <c r="Y3768" i="5" s="1"/>
  <c r="N3769" i="5"/>
  <c r="V3769" i="5"/>
  <c r="Z3766" i="5" l="1"/>
  <c r="AB3766" i="5" s="1"/>
  <c r="T3770" i="5"/>
  <c r="X3770" i="5" s="1"/>
  <c r="Z3770" i="5"/>
  <c r="AB3770" i="5" s="1"/>
  <c r="U3769" i="5"/>
  <c r="W3769" i="5" s="1"/>
  <c r="Y3769" i="5" s="1"/>
  <c r="Z3769" i="5"/>
  <c r="AB3769" i="5" s="1"/>
  <c r="T3769" i="5"/>
  <c r="X3769" i="5" s="1"/>
  <c r="U3767" i="5"/>
  <c r="W3767" i="5" s="1"/>
  <c r="Y3767" i="5" s="1"/>
  <c r="T3764" i="5"/>
  <c r="X3764" i="5" s="1"/>
  <c r="U3764" i="5"/>
  <c r="W3764" i="5" s="1"/>
  <c r="Y3764" i="5" s="1"/>
  <c r="W3771" i="5"/>
  <c r="Y3771" i="5" s="1"/>
  <c r="Z3764" i="5"/>
  <c r="U3765" i="5"/>
  <c r="W3765" i="5" s="1"/>
  <c r="Y3765" i="5" s="1"/>
  <c r="C3752" i="5"/>
  <c r="E3752" i="5"/>
  <c r="F3752" i="5"/>
  <c r="H3752" i="5"/>
  <c r="J3752" i="5" s="1"/>
  <c r="O3752" i="5"/>
  <c r="P3752" i="5"/>
  <c r="C3753" i="5"/>
  <c r="E3753" i="5"/>
  <c r="F3753" i="5"/>
  <c r="H3753" i="5"/>
  <c r="J3753" i="5" s="1"/>
  <c r="L3753" i="5" s="1"/>
  <c r="AD3753" i="5" s="1"/>
  <c r="K3753" i="5"/>
  <c r="O3753" i="5"/>
  <c r="P3753" i="5"/>
  <c r="C3754" i="5"/>
  <c r="E3754" i="5"/>
  <c r="F3754" i="5"/>
  <c r="H3754" i="5"/>
  <c r="J3754" i="5" s="1"/>
  <c r="K3754" i="5"/>
  <c r="O3754" i="5"/>
  <c r="P3754" i="5"/>
  <c r="G3754" i="5" s="1"/>
  <c r="Q3754" i="5" s="1"/>
  <c r="C3755" i="5"/>
  <c r="E3755" i="5"/>
  <c r="F3755" i="5"/>
  <c r="H3755" i="5"/>
  <c r="J3755" i="5" s="1"/>
  <c r="L3755" i="5" s="1"/>
  <c r="AD3755" i="5" s="1"/>
  <c r="O3755" i="5"/>
  <c r="P3755" i="5"/>
  <c r="C3756" i="5"/>
  <c r="E3756" i="5"/>
  <c r="F3756" i="5"/>
  <c r="H3756" i="5"/>
  <c r="J3756" i="5" s="1"/>
  <c r="O3756" i="5"/>
  <c r="P3756" i="5"/>
  <c r="C3757" i="5"/>
  <c r="E3757" i="5"/>
  <c r="F3757" i="5"/>
  <c r="H3757" i="5"/>
  <c r="J3757" i="5" s="1"/>
  <c r="O3757" i="5"/>
  <c r="P3757" i="5"/>
  <c r="C3758" i="5"/>
  <c r="E3758" i="5"/>
  <c r="F3758" i="5"/>
  <c r="H3758" i="5"/>
  <c r="J3758" i="5" s="1"/>
  <c r="O3758" i="5"/>
  <c r="P3758" i="5"/>
  <c r="C3759" i="5"/>
  <c r="E3759" i="5"/>
  <c r="F3759" i="5"/>
  <c r="H3759" i="5"/>
  <c r="J3759" i="5" s="1"/>
  <c r="O3759" i="5"/>
  <c r="P3759" i="5"/>
  <c r="C3760" i="5"/>
  <c r="E3760" i="5"/>
  <c r="F3760" i="5"/>
  <c r="H3760" i="5"/>
  <c r="J3760" i="5" s="1"/>
  <c r="O3760" i="5"/>
  <c r="P3760" i="5"/>
  <c r="C3761" i="5"/>
  <c r="E3761" i="5"/>
  <c r="F3761" i="5"/>
  <c r="H3761" i="5"/>
  <c r="J3761" i="5" s="1"/>
  <c r="L3761" i="5" s="1"/>
  <c r="O3761" i="5"/>
  <c r="P3761" i="5"/>
  <c r="C3762" i="5"/>
  <c r="E3762" i="5"/>
  <c r="F3762" i="5"/>
  <c r="H3762" i="5"/>
  <c r="J3762" i="5" s="1"/>
  <c r="L3762" i="5" s="1"/>
  <c r="AD3762" i="5" s="1"/>
  <c r="K3762" i="5"/>
  <c r="O3762" i="5"/>
  <c r="P3762" i="5"/>
  <c r="C3763" i="5"/>
  <c r="E3763" i="5"/>
  <c r="F3763" i="5"/>
  <c r="H3763" i="5"/>
  <c r="J3763" i="5" s="1"/>
  <c r="K3763" i="5"/>
  <c r="O3763" i="5"/>
  <c r="P3763" i="5"/>
  <c r="AB3764" i="5" l="1"/>
  <c r="G3759" i="5"/>
  <c r="Q3759" i="5" s="1"/>
  <c r="K3761" i="5"/>
  <c r="L3760" i="5"/>
  <c r="AD3760" i="5" s="1"/>
  <c r="AA3761" i="5"/>
  <c r="AD3761" i="5"/>
  <c r="L3763" i="5"/>
  <c r="AD3763" i="5" s="1"/>
  <c r="L3759" i="5"/>
  <c r="AD3759" i="5" s="1"/>
  <c r="G3758" i="5"/>
  <c r="Q3758" i="5" s="1"/>
  <c r="L3756" i="5"/>
  <c r="AD3756" i="5" s="1"/>
  <c r="G3755" i="5"/>
  <c r="Q3755" i="5" s="1"/>
  <c r="K3760" i="5"/>
  <c r="K3757" i="5"/>
  <c r="K3758" i="5"/>
  <c r="L3752" i="5"/>
  <c r="AD3752" i="5" s="1"/>
  <c r="AA3763" i="5"/>
  <c r="G3763" i="5"/>
  <c r="Q3763" i="5" s="1"/>
  <c r="AA3760" i="5"/>
  <c r="L3757" i="5"/>
  <c r="AD3757" i="5" s="1"/>
  <c r="G3756" i="5"/>
  <c r="Q3756" i="5" s="1"/>
  <c r="G3752" i="5"/>
  <c r="Q3752" i="5" s="1"/>
  <c r="AA3762" i="5"/>
  <c r="G3761" i="5"/>
  <c r="Q3761" i="5" s="1"/>
  <c r="K3759" i="5"/>
  <c r="M3759" i="5" s="1"/>
  <c r="N3759" i="5" s="1"/>
  <c r="L3758" i="5"/>
  <c r="AD3758" i="5" s="1"/>
  <c r="G3757" i="5"/>
  <c r="Q3757" i="5" s="1"/>
  <c r="K3755" i="5"/>
  <c r="L3754" i="5"/>
  <c r="AD3754" i="5" s="1"/>
  <c r="G3753" i="5"/>
  <c r="Q3753" i="5" s="1"/>
  <c r="K3756" i="5"/>
  <c r="K3752" i="5"/>
  <c r="M3752" i="5" s="1"/>
  <c r="M3762" i="5"/>
  <c r="N3762" i="5" s="1"/>
  <c r="R3761" i="5"/>
  <c r="S3761" i="5" s="1"/>
  <c r="G3760" i="5"/>
  <c r="Q3760" i="5" s="1"/>
  <c r="R3762" i="5"/>
  <c r="R3763" i="5"/>
  <c r="G3762" i="5"/>
  <c r="Q3762" i="5" s="1"/>
  <c r="M3760" i="5"/>
  <c r="V3760" i="5" s="1"/>
  <c r="M3755" i="5"/>
  <c r="V3755" i="5" s="1"/>
  <c r="M3753" i="5"/>
  <c r="V3753" i="5" s="1"/>
  <c r="M3761" i="5"/>
  <c r="V3761" i="5" s="1"/>
  <c r="R3760" i="5"/>
  <c r="V3759" i="5"/>
  <c r="AA3759" i="5"/>
  <c r="R3757" i="5"/>
  <c r="R3755" i="5"/>
  <c r="S3755" i="5" s="1"/>
  <c r="AA3755" i="5"/>
  <c r="AA3754" i="5"/>
  <c r="R3753" i="5"/>
  <c r="AA3753" i="5"/>
  <c r="R3752" i="5"/>
  <c r="AA3752" i="5"/>
  <c r="C3744" i="5"/>
  <c r="E3744" i="5"/>
  <c r="F3744" i="5"/>
  <c r="H3744" i="5"/>
  <c r="J3744" i="5" s="1"/>
  <c r="O3744" i="5"/>
  <c r="P3744" i="5"/>
  <c r="C3745" i="5"/>
  <c r="E3745" i="5"/>
  <c r="F3745" i="5"/>
  <c r="H3745" i="5"/>
  <c r="K3745" i="5" s="1"/>
  <c r="O3745" i="5"/>
  <c r="P3745" i="5"/>
  <c r="C3746" i="5"/>
  <c r="E3746" i="5"/>
  <c r="F3746" i="5"/>
  <c r="H3746" i="5"/>
  <c r="K3746" i="5" s="1"/>
  <c r="O3746" i="5"/>
  <c r="P3746" i="5"/>
  <c r="C3747" i="5"/>
  <c r="E3747" i="5"/>
  <c r="F3747" i="5"/>
  <c r="H3747" i="5"/>
  <c r="K3747" i="5" s="1"/>
  <c r="O3747" i="5"/>
  <c r="P3747" i="5"/>
  <c r="C3748" i="5"/>
  <c r="E3748" i="5"/>
  <c r="F3748" i="5"/>
  <c r="H3748" i="5"/>
  <c r="J3748" i="5" s="1"/>
  <c r="O3748" i="5"/>
  <c r="P3748" i="5"/>
  <c r="C3749" i="5"/>
  <c r="E3749" i="5"/>
  <c r="F3749" i="5"/>
  <c r="H3749" i="5"/>
  <c r="J3749" i="5" s="1"/>
  <c r="O3749" i="5"/>
  <c r="P3749" i="5"/>
  <c r="C3750" i="5"/>
  <c r="E3750" i="5"/>
  <c r="F3750" i="5"/>
  <c r="H3750" i="5"/>
  <c r="K3750" i="5" s="1"/>
  <c r="O3750" i="5"/>
  <c r="P3750" i="5"/>
  <c r="C3751" i="5"/>
  <c r="E3751" i="5"/>
  <c r="F3751" i="5"/>
  <c r="H3751" i="5"/>
  <c r="K3751" i="5" s="1"/>
  <c r="O3751" i="5"/>
  <c r="P3751" i="5"/>
  <c r="L3749" i="5" l="1"/>
  <c r="AD3749" i="5" s="1"/>
  <c r="S3752" i="5"/>
  <c r="U3752" i="5" s="1"/>
  <c r="W3752" i="5" s="1"/>
  <c r="Y3752" i="5" s="1"/>
  <c r="R3759" i="5"/>
  <c r="S3759" i="5" s="1"/>
  <c r="S3753" i="5"/>
  <c r="Z3753" i="5" s="1"/>
  <c r="AB3753" i="5" s="1"/>
  <c r="N3753" i="5"/>
  <c r="N3752" i="5"/>
  <c r="V3752" i="5"/>
  <c r="AA3756" i="5"/>
  <c r="M3756" i="5"/>
  <c r="N3756" i="5" s="1"/>
  <c r="R3756" i="5"/>
  <c r="S3756" i="5" s="1"/>
  <c r="T3756" i="5" s="1"/>
  <c r="X3756" i="5" s="1"/>
  <c r="S3757" i="5"/>
  <c r="R3754" i="5"/>
  <c r="S3754" i="5" s="1"/>
  <c r="T3754" i="5" s="1"/>
  <c r="X3754" i="5" s="1"/>
  <c r="AA3758" i="5"/>
  <c r="S3763" i="5"/>
  <c r="U3763" i="5" s="1"/>
  <c r="W3763" i="5" s="1"/>
  <c r="Y3763" i="5" s="1"/>
  <c r="M3763" i="5"/>
  <c r="V3763" i="5" s="1"/>
  <c r="M3758" i="5"/>
  <c r="N3758" i="5" s="1"/>
  <c r="R3758" i="5"/>
  <c r="S3758" i="5" s="1"/>
  <c r="T3758" i="5" s="1"/>
  <c r="X3758" i="5" s="1"/>
  <c r="V3762" i="5"/>
  <c r="M3754" i="5"/>
  <c r="N3760" i="5"/>
  <c r="N3755" i="5"/>
  <c r="AA3757" i="5"/>
  <c r="M3757" i="5"/>
  <c r="N3757" i="5" s="1"/>
  <c r="J3751" i="5"/>
  <c r="L3751" i="5" s="1"/>
  <c r="AD3751" i="5" s="1"/>
  <c r="L3744" i="5"/>
  <c r="J3745" i="5"/>
  <c r="L3745" i="5" s="1"/>
  <c r="R3745" i="5" s="1"/>
  <c r="S3745" i="5" s="1"/>
  <c r="T3745" i="5" s="1"/>
  <c r="X3745" i="5" s="1"/>
  <c r="G3749" i="5"/>
  <c r="Q3749" i="5" s="1"/>
  <c r="G3745" i="5"/>
  <c r="Q3745" i="5" s="1"/>
  <c r="U3761" i="5"/>
  <c r="W3761" i="5" s="1"/>
  <c r="Y3761" i="5" s="1"/>
  <c r="Z3752" i="5"/>
  <c r="T3755" i="5"/>
  <c r="X3755" i="5" s="1"/>
  <c r="U3755" i="5"/>
  <c r="W3755" i="5" s="1"/>
  <c r="Y3755" i="5" s="1"/>
  <c r="Z3755" i="5"/>
  <c r="T3757" i="5"/>
  <c r="X3757" i="5" s="1"/>
  <c r="Z3757" i="5"/>
  <c r="T3759" i="5"/>
  <c r="X3759" i="5" s="1"/>
  <c r="U3759" i="5"/>
  <c r="W3759" i="5" s="1"/>
  <c r="Y3759" i="5" s="1"/>
  <c r="Z3759" i="5"/>
  <c r="T3753" i="5"/>
  <c r="X3753" i="5" s="1"/>
  <c r="U3753" i="5"/>
  <c r="W3753" i="5" s="1"/>
  <c r="Y3753" i="5" s="1"/>
  <c r="T3763" i="5"/>
  <c r="X3763" i="5" s="1"/>
  <c r="Z3763" i="5"/>
  <c r="S3760" i="5"/>
  <c r="T3760" i="5" s="1"/>
  <c r="X3760" i="5" s="1"/>
  <c r="N3761" i="5"/>
  <c r="T3761" i="5"/>
  <c r="X3761" i="5" s="1"/>
  <c r="Z3761" i="5"/>
  <c r="S3762" i="5"/>
  <c r="T3762" i="5" s="1"/>
  <c r="X3762" i="5" s="1"/>
  <c r="M3745" i="5"/>
  <c r="N3745" i="5" s="1"/>
  <c r="R3744" i="5"/>
  <c r="K3749" i="5"/>
  <c r="K3748" i="5"/>
  <c r="J3747" i="5"/>
  <c r="L3747" i="5" s="1"/>
  <c r="AD3747" i="5" s="1"/>
  <c r="L3748" i="5"/>
  <c r="R3748" i="5" s="1"/>
  <c r="K3744" i="5"/>
  <c r="M3744" i="5" s="1"/>
  <c r="N3744" i="5" s="1"/>
  <c r="AD3745" i="5"/>
  <c r="AD3744" i="5"/>
  <c r="AA3744" i="5"/>
  <c r="R3749" i="5"/>
  <c r="S3749" i="5" s="1"/>
  <c r="AA3748" i="5"/>
  <c r="J3750" i="5"/>
  <c r="L3750" i="5" s="1"/>
  <c r="M3750" i="5" s="1"/>
  <c r="N3750" i="5" s="1"/>
  <c r="AA3749" i="5"/>
  <c r="G3748" i="5"/>
  <c r="Q3748" i="5" s="1"/>
  <c r="J3746" i="5"/>
  <c r="L3746" i="5" s="1"/>
  <c r="G3744" i="5"/>
  <c r="Q3744" i="5" s="1"/>
  <c r="G3751" i="5"/>
  <c r="Q3751" i="5" s="1"/>
  <c r="G3747" i="5"/>
  <c r="Q3747" i="5" s="1"/>
  <c r="G3750" i="5"/>
  <c r="Q3750" i="5" s="1"/>
  <c r="G3746" i="5"/>
  <c r="Q3746" i="5" s="1"/>
  <c r="M3748" i="5" l="1"/>
  <c r="N3748" i="5" s="1"/>
  <c r="AB3759" i="5"/>
  <c r="Z3756" i="5"/>
  <c r="AB3756" i="5" s="1"/>
  <c r="T3752" i="5"/>
  <c r="X3752" i="5" s="1"/>
  <c r="AA3745" i="5"/>
  <c r="M3749" i="5"/>
  <c r="N3749" i="5" s="1"/>
  <c r="U3756" i="5"/>
  <c r="W3756" i="5" s="1"/>
  <c r="Y3756" i="5" s="1"/>
  <c r="M3751" i="5"/>
  <c r="N3751" i="5" s="1"/>
  <c r="Z3758" i="5"/>
  <c r="AB3758" i="5" s="1"/>
  <c r="V3758" i="5"/>
  <c r="U3758" i="5"/>
  <c r="W3758" i="5" s="1"/>
  <c r="Y3758" i="5" s="1"/>
  <c r="V3756" i="5"/>
  <c r="N3763" i="5"/>
  <c r="R3751" i="5"/>
  <c r="N3754" i="5"/>
  <c r="V3754" i="5"/>
  <c r="AA3751" i="5"/>
  <c r="U3754" i="5"/>
  <c r="Z3754" i="5"/>
  <c r="AB3755" i="5"/>
  <c r="V3751" i="5"/>
  <c r="U3757" i="5"/>
  <c r="V3744" i="5"/>
  <c r="V3757" i="5"/>
  <c r="AD3748" i="5"/>
  <c r="Z3762" i="5"/>
  <c r="AB3762" i="5" s="1"/>
  <c r="AB3757" i="5"/>
  <c r="AB3761" i="5"/>
  <c r="U3762" i="5"/>
  <c r="W3762" i="5" s="1"/>
  <c r="Y3762" i="5" s="1"/>
  <c r="U3760" i="5"/>
  <c r="W3760" i="5" s="1"/>
  <c r="Y3760" i="5" s="1"/>
  <c r="Z3760" i="5"/>
  <c r="AB3760" i="5" s="1"/>
  <c r="AB3763" i="5"/>
  <c r="AB3754" i="5"/>
  <c r="V3745" i="5"/>
  <c r="R3747" i="5"/>
  <c r="S3747" i="5" s="1"/>
  <c r="T3747" i="5" s="1"/>
  <c r="X3747" i="5" s="1"/>
  <c r="AA3747" i="5"/>
  <c r="M3747" i="5"/>
  <c r="T3749" i="5"/>
  <c r="X3749" i="5" s="1"/>
  <c r="U3749" i="5"/>
  <c r="Z3749" i="5"/>
  <c r="S3748" i="5"/>
  <c r="T3748" i="5" s="1"/>
  <c r="X3748" i="5" s="1"/>
  <c r="V3749" i="5"/>
  <c r="Z3745" i="5"/>
  <c r="AB3745" i="5" s="1"/>
  <c r="U3745" i="5"/>
  <c r="S3751" i="5"/>
  <c r="T3751" i="5" s="1"/>
  <c r="X3751" i="5" s="1"/>
  <c r="AA3746" i="5"/>
  <c r="AD3746" i="5"/>
  <c r="R3746" i="5"/>
  <c r="S3746" i="5" s="1"/>
  <c r="M3746" i="5"/>
  <c r="N3746" i="5" s="1"/>
  <c r="S3744" i="5"/>
  <c r="T3744" i="5" s="1"/>
  <c r="X3744" i="5" s="1"/>
  <c r="AA3750" i="5"/>
  <c r="AD3750" i="5"/>
  <c r="R3750" i="5"/>
  <c r="S3750" i="5" s="1"/>
  <c r="V3750" i="5"/>
  <c r="V3748" i="5" l="1"/>
  <c r="AB3749" i="5"/>
  <c r="AB3752" i="5"/>
  <c r="W3754" i="5"/>
  <c r="Y3754" i="5" s="1"/>
  <c r="W3757" i="5"/>
  <c r="Y3757" i="5" s="1"/>
  <c r="W3745" i="5"/>
  <c r="Y3745" i="5" s="1"/>
  <c r="Z3744" i="5"/>
  <c r="AB3744" i="5" s="1"/>
  <c r="Z3748" i="5"/>
  <c r="AB3748" i="5" s="1"/>
  <c r="U3751" i="5"/>
  <c r="W3751" i="5" s="1"/>
  <c r="Y3751" i="5" s="1"/>
  <c r="U3747" i="5"/>
  <c r="Z3751" i="5"/>
  <c r="AB3751" i="5" s="1"/>
  <c r="Z3747" i="5"/>
  <c r="AB3747" i="5" s="1"/>
  <c r="N3747" i="5"/>
  <c r="V3747" i="5"/>
  <c r="T3750" i="5"/>
  <c r="X3750" i="5" s="1"/>
  <c r="U3750" i="5"/>
  <c r="W3750" i="5" s="1"/>
  <c r="Y3750" i="5" s="1"/>
  <c r="Z3750" i="5"/>
  <c r="T3746" i="5"/>
  <c r="X3746" i="5" s="1"/>
  <c r="U3746" i="5"/>
  <c r="Z3746" i="5"/>
  <c r="U3744" i="5"/>
  <c r="W3744" i="5" s="1"/>
  <c r="Y3744" i="5" s="1"/>
  <c r="U3748" i="5"/>
  <c r="W3748" i="5" s="1"/>
  <c r="Y3748" i="5" s="1"/>
  <c r="V3746" i="5"/>
  <c r="W3749" i="5"/>
  <c r="Y3749" i="5" s="1"/>
  <c r="W3747" i="5" l="1"/>
  <c r="Y3747" i="5" s="1"/>
  <c r="AB3746" i="5"/>
  <c r="AB3750" i="5"/>
  <c r="W3746" i="5"/>
  <c r="Y3746" i="5" s="1"/>
  <c r="C3729" i="5" l="1"/>
  <c r="E3729" i="5"/>
  <c r="F3729" i="5"/>
  <c r="H3729" i="5"/>
  <c r="J3729" i="5" s="1"/>
  <c r="O3729" i="5"/>
  <c r="P3729" i="5"/>
  <c r="C3730" i="5"/>
  <c r="E3730" i="5"/>
  <c r="F3730" i="5"/>
  <c r="H3730" i="5"/>
  <c r="J3730" i="5" s="1"/>
  <c r="O3730" i="5"/>
  <c r="P3730" i="5"/>
  <c r="C3731" i="5"/>
  <c r="E3731" i="5"/>
  <c r="F3731" i="5"/>
  <c r="H3731" i="5"/>
  <c r="K3731" i="5" s="1"/>
  <c r="O3731" i="5"/>
  <c r="P3731" i="5"/>
  <c r="C3732" i="5"/>
  <c r="E3732" i="5"/>
  <c r="F3732" i="5"/>
  <c r="H3732" i="5"/>
  <c r="K3732" i="5" s="1"/>
  <c r="O3732" i="5"/>
  <c r="P3732" i="5"/>
  <c r="C3733" i="5"/>
  <c r="E3733" i="5"/>
  <c r="F3733" i="5"/>
  <c r="H3733" i="5"/>
  <c r="J3733" i="5" s="1"/>
  <c r="O3733" i="5"/>
  <c r="P3733" i="5"/>
  <c r="C3734" i="5"/>
  <c r="E3734" i="5"/>
  <c r="F3734" i="5"/>
  <c r="H3734" i="5"/>
  <c r="J3734" i="5" s="1"/>
  <c r="O3734" i="5"/>
  <c r="P3734" i="5"/>
  <c r="G3734" i="5" s="1"/>
  <c r="Q3734" i="5" s="1"/>
  <c r="C3735" i="5"/>
  <c r="E3735" i="5"/>
  <c r="F3735" i="5"/>
  <c r="H3735" i="5"/>
  <c r="K3735" i="5" s="1"/>
  <c r="O3735" i="5"/>
  <c r="P3735" i="5"/>
  <c r="C3736" i="5"/>
  <c r="E3736" i="5"/>
  <c r="F3736" i="5"/>
  <c r="H3736" i="5"/>
  <c r="K3736" i="5" s="1"/>
  <c r="O3736" i="5"/>
  <c r="P3736" i="5"/>
  <c r="C3737" i="5"/>
  <c r="E3737" i="5"/>
  <c r="F3737" i="5"/>
  <c r="H3737" i="5"/>
  <c r="J3737" i="5" s="1"/>
  <c r="O3737" i="5"/>
  <c r="P3737" i="5"/>
  <c r="AA3737" i="5" s="1"/>
  <c r="C3738" i="5"/>
  <c r="E3738" i="5"/>
  <c r="F3738" i="5"/>
  <c r="H3738" i="5"/>
  <c r="J3738" i="5" s="1"/>
  <c r="O3738" i="5"/>
  <c r="P3738" i="5"/>
  <c r="G3738" i="5" s="1"/>
  <c r="Q3738" i="5" s="1"/>
  <c r="C3739" i="5"/>
  <c r="E3739" i="5"/>
  <c r="F3739" i="5"/>
  <c r="H3739" i="5"/>
  <c r="O3739" i="5"/>
  <c r="P3739" i="5"/>
  <c r="C3740" i="5"/>
  <c r="E3740" i="5"/>
  <c r="F3740" i="5"/>
  <c r="H3740" i="5"/>
  <c r="K3740" i="5" s="1"/>
  <c r="O3740" i="5"/>
  <c r="P3740" i="5"/>
  <c r="C3741" i="5"/>
  <c r="E3741" i="5"/>
  <c r="F3741" i="5"/>
  <c r="H3741" i="5"/>
  <c r="K3741" i="5" s="1"/>
  <c r="O3741" i="5"/>
  <c r="P3741" i="5"/>
  <c r="C3742" i="5"/>
  <c r="E3742" i="5"/>
  <c r="F3742" i="5"/>
  <c r="H3742" i="5"/>
  <c r="J3742" i="5" s="1"/>
  <c r="O3742" i="5"/>
  <c r="P3742" i="5"/>
  <c r="C3743" i="5"/>
  <c r="E3743" i="5"/>
  <c r="F3743" i="5"/>
  <c r="H3743" i="5"/>
  <c r="J3743" i="5" s="1"/>
  <c r="O3743" i="5"/>
  <c r="P3743" i="5"/>
  <c r="G3730" i="5" l="1"/>
  <c r="Q3730" i="5" s="1"/>
  <c r="K3730" i="5"/>
  <c r="M3730" i="5" s="1"/>
  <c r="L3729" i="5"/>
  <c r="AD3729" i="5" s="1"/>
  <c r="L3730" i="5"/>
  <c r="L3743" i="5"/>
  <c r="R3743" i="5" s="1"/>
  <c r="L3742" i="5"/>
  <c r="AD3742" i="5" s="1"/>
  <c r="G3742" i="5"/>
  <c r="Q3742" i="5" s="1"/>
  <c r="K3742" i="5"/>
  <c r="K3738" i="5"/>
  <c r="K3737" i="5"/>
  <c r="J3736" i="5"/>
  <c r="L3736" i="5" s="1"/>
  <c r="AD3736" i="5" s="1"/>
  <c r="L3734" i="5"/>
  <c r="K3729" i="5"/>
  <c r="L3738" i="5"/>
  <c r="AD3738" i="5" s="1"/>
  <c r="L3737" i="5"/>
  <c r="AD3737" i="5" s="1"/>
  <c r="K3734" i="5"/>
  <c r="K3733" i="5"/>
  <c r="J3732" i="5"/>
  <c r="L3732" i="5" s="1"/>
  <c r="AD3732" i="5" s="1"/>
  <c r="G3743" i="5"/>
  <c r="Q3743" i="5" s="1"/>
  <c r="S3743" i="5" s="1"/>
  <c r="T3743" i="5" s="1"/>
  <c r="X3743" i="5" s="1"/>
  <c r="K3743" i="5"/>
  <c r="J3740" i="5"/>
  <c r="L3740" i="5" s="1"/>
  <c r="AD3740" i="5" s="1"/>
  <c r="L3733" i="5"/>
  <c r="R3733" i="5" s="1"/>
  <c r="M3742" i="5"/>
  <c r="N3742" i="5" s="1"/>
  <c r="K3739" i="5"/>
  <c r="G3739" i="5"/>
  <c r="Q3739" i="5" s="1"/>
  <c r="J3739" i="5"/>
  <c r="L3739" i="5" s="1"/>
  <c r="AD3730" i="5"/>
  <c r="R3730" i="5"/>
  <c r="S3730" i="5" s="1"/>
  <c r="T3730" i="5" s="1"/>
  <c r="X3730" i="5" s="1"/>
  <c r="AD3743" i="5"/>
  <c r="J3741" i="5"/>
  <c r="L3741" i="5" s="1"/>
  <c r="R3741" i="5" s="1"/>
  <c r="G3741" i="5"/>
  <c r="Q3741" i="5" s="1"/>
  <c r="G3740" i="5"/>
  <c r="Q3740" i="5" s="1"/>
  <c r="R3738" i="5"/>
  <c r="S3738" i="5" s="1"/>
  <c r="AD3734" i="5"/>
  <c r="R3734" i="5"/>
  <c r="S3734" i="5" s="1"/>
  <c r="AD3733" i="5"/>
  <c r="AA3733" i="5"/>
  <c r="G3737" i="5"/>
  <c r="Q3737" i="5" s="1"/>
  <c r="J3735" i="5"/>
  <c r="L3735" i="5" s="1"/>
  <c r="M3735" i="5" s="1"/>
  <c r="N3735" i="5" s="1"/>
  <c r="AA3734" i="5"/>
  <c r="G3733" i="5"/>
  <c r="Q3733" i="5" s="1"/>
  <c r="J3731" i="5"/>
  <c r="L3731" i="5" s="1"/>
  <c r="AA3730" i="5"/>
  <c r="G3729" i="5"/>
  <c r="Q3729" i="5" s="1"/>
  <c r="G3736" i="5"/>
  <c r="Q3736" i="5" s="1"/>
  <c r="G3732" i="5"/>
  <c r="Q3732" i="5" s="1"/>
  <c r="V3737" i="5"/>
  <c r="AA3736" i="5"/>
  <c r="G3735" i="5"/>
  <c r="Q3735" i="5" s="1"/>
  <c r="AA3732" i="5"/>
  <c r="G3731" i="5"/>
  <c r="Q3731" i="5" s="1"/>
  <c r="C3719" i="5"/>
  <c r="E3719" i="5"/>
  <c r="F3719" i="5"/>
  <c r="H3719" i="5"/>
  <c r="J3719" i="5" s="1"/>
  <c r="O3719" i="5"/>
  <c r="P3719" i="5"/>
  <c r="C3720" i="5"/>
  <c r="E3720" i="5"/>
  <c r="F3720" i="5"/>
  <c r="H3720" i="5"/>
  <c r="K3720" i="5" s="1"/>
  <c r="O3720" i="5"/>
  <c r="P3720" i="5"/>
  <c r="C3721" i="5"/>
  <c r="E3721" i="5"/>
  <c r="F3721" i="5"/>
  <c r="H3721" i="5"/>
  <c r="K3721" i="5" s="1"/>
  <c r="O3721" i="5"/>
  <c r="P3721" i="5"/>
  <c r="C3722" i="5"/>
  <c r="E3722" i="5"/>
  <c r="F3722" i="5"/>
  <c r="H3722" i="5"/>
  <c r="J3722" i="5" s="1"/>
  <c r="O3722" i="5"/>
  <c r="P3722" i="5"/>
  <c r="C3723" i="5"/>
  <c r="E3723" i="5"/>
  <c r="F3723" i="5"/>
  <c r="H3723" i="5"/>
  <c r="J3723" i="5" s="1"/>
  <c r="L3723" i="5" s="1"/>
  <c r="O3723" i="5"/>
  <c r="P3723" i="5"/>
  <c r="C3724" i="5"/>
  <c r="E3724" i="5"/>
  <c r="F3724" i="5"/>
  <c r="H3724" i="5"/>
  <c r="J3724" i="5" s="1"/>
  <c r="O3724" i="5"/>
  <c r="P3724" i="5"/>
  <c r="G3724" i="5" s="1"/>
  <c r="Q3724" i="5" s="1"/>
  <c r="C3725" i="5"/>
  <c r="E3725" i="5"/>
  <c r="F3725" i="5"/>
  <c r="H3725" i="5"/>
  <c r="K3725" i="5" s="1"/>
  <c r="O3725" i="5"/>
  <c r="P3725" i="5"/>
  <c r="C3726" i="5"/>
  <c r="E3726" i="5"/>
  <c r="F3726" i="5"/>
  <c r="H3726" i="5"/>
  <c r="J3726" i="5" s="1"/>
  <c r="O3726" i="5"/>
  <c r="P3726" i="5"/>
  <c r="C3727" i="5"/>
  <c r="E3727" i="5"/>
  <c r="F3727" i="5"/>
  <c r="H3727" i="5"/>
  <c r="J3727" i="5" s="1"/>
  <c r="O3727" i="5"/>
  <c r="P3727" i="5"/>
  <c r="C3728" i="5"/>
  <c r="E3728" i="5"/>
  <c r="F3728" i="5"/>
  <c r="H3728" i="5"/>
  <c r="K3728" i="5" s="1"/>
  <c r="O3728" i="5"/>
  <c r="P3728" i="5"/>
  <c r="N3730" i="5" l="1"/>
  <c r="V3730" i="5"/>
  <c r="R3729" i="5"/>
  <c r="G3720" i="5"/>
  <c r="Q3720" i="5" s="1"/>
  <c r="M3743" i="5"/>
  <c r="V3743" i="5" s="1"/>
  <c r="AA3743" i="5"/>
  <c r="M3729" i="5"/>
  <c r="AA3738" i="5"/>
  <c r="AA3729" i="5"/>
  <c r="M3738" i="5"/>
  <c r="N3738" i="5" s="1"/>
  <c r="N3729" i="5"/>
  <c r="V3729" i="5"/>
  <c r="M3732" i="5"/>
  <c r="N3732" i="5" s="1"/>
  <c r="R3736" i="5"/>
  <c r="AA3742" i="5"/>
  <c r="M3734" i="5"/>
  <c r="V3734" i="5" s="1"/>
  <c r="J3728" i="5"/>
  <c r="L3728" i="5" s="1"/>
  <c r="AD3728" i="5" s="1"/>
  <c r="M3733" i="5"/>
  <c r="N3733" i="5" s="1"/>
  <c r="R3742" i="5"/>
  <c r="S3742" i="5" s="1"/>
  <c r="K3724" i="5"/>
  <c r="M3740" i="5"/>
  <c r="N3740" i="5" s="1"/>
  <c r="R3732" i="5"/>
  <c r="AA3740" i="5"/>
  <c r="M3736" i="5"/>
  <c r="R3737" i="5"/>
  <c r="N3743" i="5"/>
  <c r="Z3730" i="5"/>
  <c r="AB3730" i="5" s="1"/>
  <c r="V3742" i="5"/>
  <c r="U3743" i="5"/>
  <c r="W3743" i="5" s="1"/>
  <c r="Y3743" i="5" s="1"/>
  <c r="J3720" i="5"/>
  <c r="L3720" i="5" s="1"/>
  <c r="AD3720" i="5" s="1"/>
  <c r="L3719" i="5"/>
  <c r="R3740" i="5"/>
  <c r="S3740" i="5" s="1"/>
  <c r="T3740" i="5" s="1"/>
  <c r="X3740" i="5" s="1"/>
  <c r="G3728" i="5"/>
  <c r="Q3728" i="5" s="1"/>
  <c r="L3724" i="5"/>
  <c r="AD3724" i="5" s="1"/>
  <c r="K3719" i="5"/>
  <c r="Z3743" i="5"/>
  <c r="AB3743" i="5" s="1"/>
  <c r="M3737" i="5"/>
  <c r="N3737" i="5" s="1"/>
  <c r="T3738" i="5"/>
  <c r="X3738" i="5" s="1"/>
  <c r="Z3738" i="5"/>
  <c r="T3734" i="5"/>
  <c r="X3734" i="5" s="1"/>
  <c r="Z3734" i="5"/>
  <c r="S3732" i="5"/>
  <c r="T3732" i="5" s="1"/>
  <c r="X3732" i="5" s="1"/>
  <c r="S3736" i="5"/>
  <c r="AA3731" i="5"/>
  <c r="AD3731" i="5"/>
  <c r="R3731" i="5"/>
  <c r="S3731" i="5" s="1"/>
  <c r="AD3741" i="5"/>
  <c r="AA3741" i="5"/>
  <c r="M3739" i="5"/>
  <c r="N3739" i="5" s="1"/>
  <c r="S3729" i="5"/>
  <c r="T3729" i="5" s="1"/>
  <c r="X3729" i="5" s="1"/>
  <c r="AA3735" i="5"/>
  <c r="AD3735" i="5"/>
  <c r="R3735" i="5"/>
  <c r="S3735" i="5" s="1"/>
  <c r="V3735" i="5"/>
  <c r="S3733" i="5"/>
  <c r="T3733" i="5" s="1"/>
  <c r="X3733" i="5" s="1"/>
  <c r="U3730" i="5"/>
  <c r="W3730" i="5" s="1"/>
  <c r="Y3730" i="5" s="1"/>
  <c r="R3739" i="5"/>
  <c r="S3739" i="5" s="1"/>
  <c r="AA3739" i="5"/>
  <c r="AD3739" i="5"/>
  <c r="S3737" i="5"/>
  <c r="T3737" i="5" s="1"/>
  <c r="X3737" i="5" s="1"/>
  <c r="S3741" i="5"/>
  <c r="T3741" i="5" s="1"/>
  <c r="X3741" i="5" s="1"/>
  <c r="M3731" i="5"/>
  <c r="N3731" i="5" s="1"/>
  <c r="M3741" i="5"/>
  <c r="L3726" i="5"/>
  <c r="AD3726" i="5" s="1"/>
  <c r="K3727" i="5"/>
  <c r="K3723" i="5"/>
  <c r="M3723" i="5" s="1"/>
  <c r="L3727" i="5"/>
  <c r="R3726" i="5"/>
  <c r="L3722" i="5"/>
  <c r="AD3722" i="5" s="1"/>
  <c r="R3720" i="5"/>
  <c r="S3720" i="5" s="1"/>
  <c r="AA3720" i="5"/>
  <c r="AD3723" i="5"/>
  <c r="AA3723" i="5"/>
  <c r="R3723" i="5"/>
  <c r="M3720" i="5"/>
  <c r="N3720" i="5" s="1"/>
  <c r="G3727" i="5"/>
  <c r="Q3727" i="5" s="1"/>
  <c r="J3725" i="5"/>
  <c r="L3725" i="5" s="1"/>
  <c r="G3723" i="5"/>
  <c r="Q3723" i="5" s="1"/>
  <c r="J3721" i="5"/>
  <c r="L3721" i="5" s="1"/>
  <c r="G3719" i="5"/>
  <c r="Q3719" i="5" s="1"/>
  <c r="G3726" i="5"/>
  <c r="Q3726" i="5" s="1"/>
  <c r="G3722" i="5"/>
  <c r="Q3722" i="5" s="1"/>
  <c r="K3726" i="5"/>
  <c r="G3725" i="5"/>
  <c r="Q3725" i="5" s="1"/>
  <c r="AA3722" i="5"/>
  <c r="K3722" i="5"/>
  <c r="G3721" i="5"/>
  <c r="Q3721" i="5" s="1"/>
  <c r="C3717" i="5"/>
  <c r="E3717" i="5"/>
  <c r="F3717" i="5"/>
  <c r="H3717" i="5"/>
  <c r="J3717" i="5" s="1"/>
  <c r="P3717" i="5"/>
  <c r="O3717" i="5"/>
  <c r="C3718" i="5"/>
  <c r="E3718" i="5"/>
  <c r="F3718" i="5"/>
  <c r="H3718" i="5"/>
  <c r="P3718" i="5"/>
  <c r="V3718" i="5" s="1"/>
  <c r="O3718" i="5"/>
  <c r="O3711" i="5"/>
  <c r="O3712" i="5"/>
  <c r="O3713" i="5"/>
  <c r="O3714" i="5"/>
  <c r="O3715" i="5"/>
  <c r="O3716" i="5"/>
  <c r="H3710" i="5"/>
  <c r="K3710" i="5" s="1"/>
  <c r="E3710" i="5"/>
  <c r="H3711" i="5"/>
  <c r="K3711" i="5" s="1"/>
  <c r="E3711" i="5"/>
  <c r="H3712" i="5"/>
  <c r="J3712" i="5" s="1"/>
  <c r="E3712" i="5"/>
  <c r="H3713" i="5"/>
  <c r="K3713" i="5" s="1"/>
  <c r="E3713" i="5"/>
  <c r="H3714" i="5"/>
  <c r="J3714" i="5" s="1"/>
  <c r="E3714" i="5"/>
  <c r="H3715" i="5"/>
  <c r="J3715" i="5" s="1"/>
  <c r="E3715" i="5"/>
  <c r="H3716" i="5"/>
  <c r="J3716" i="5" s="1"/>
  <c r="E3716" i="5"/>
  <c r="C3710" i="5"/>
  <c r="F3710" i="5"/>
  <c r="P3710" i="5"/>
  <c r="C3711" i="5"/>
  <c r="F3711" i="5"/>
  <c r="P3711" i="5"/>
  <c r="C3712" i="5"/>
  <c r="F3712" i="5"/>
  <c r="P3712" i="5"/>
  <c r="K3712" i="5"/>
  <c r="C3713" i="5"/>
  <c r="F3713" i="5"/>
  <c r="P3713" i="5"/>
  <c r="C3714" i="5"/>
  <c r="F3714" i="5"/>
  <c r="P3714" i="5"/>
  <c r="C3715" i="5"/>
  <c r="F3715" i="5"/>
  <c r="P3715" i="5"/>
  <c r="C3716" i="5"/>
  <c r="F3716" i="5"/>
  <c r="P3716" i="5"/>
  <c r="H37" i="5"/>
  <c r="K37" i="5" s="1"/>
  <c r="P37" i="5"/>
  <c r="H3709" i="5"/>
  <c r="P3709" i="5"/>
  <c r="H123" i="5"/>
  <c r="K123" i="5" s="1"/>
  <c r="P123" i="5"/>
  <c r="H124" i="5"/>
  <c r="P124" i="5"/>
  <c r="H125" i="5"/>
  <c r="K125" i="5" s="1"/>
  <c r="P125" i="5"/>
  <c r="H126" i="5"/>
  <c r="P126" i="5"/>
  <c r="H127" i="5"/>
  <c r="K127" i="5" s="1"/>
  <c r="P127" i="5"/>
  <c r="H128" i="5"/>
  <c r="P128" i="5"/>
  <c r="H129" i="5"/>
  <c r="K129" i="5" s="1"/>
  <c r="P129" i="5"/>
  <c r="H130" i="5"/>
  <c r="P130" i="5"/>
  <c r="H131" i="5"/>
  <c r="K131" i="5" s="1"/>
  <c r="P131" i="5"/>
  <c r="H132" i="5"/>
  <c r="P132" i="5"/>
  <c r="H133" i="5"/>
  <c r="K133" i="5" s="1"/>
  <c r="P133" i="5"/>
  <c r="H134" i="5"/>
  <c r="P134" i="5"/>
  <c r="H135" i="5"/>
  <c r="K135" i="5" s="1"/>
  <c r="P135" i="5"/>
  <c r="H136" i="5"/>
  <c r="P136" i="5"/>
  <c r="H137" i="5"/>
  <c r="K137" i="5" s="1"/>
  <c r="P137" i="5"/>
  <c r="H138" i="5"/>
  <c r="P138" i="5"/>
  <c r="H139" i="5"/>
  <c r="K139" i="5" s="1"/>
  <c r="P139" i="5"/>
  <c r="H140" i="5"/>
  <c r="P140" i="5"/>
  <c r="H141" i="5"/>
  <c r="K141" i="5" s="1"/>
  <c r="P141" i="5"/>
  <c r="H142" i="5"/>
  <c r="P142" i="5"/>
  <c r="H143" i="5"/>
  <c r="K143" i="5" s="1"/>
  <c r="P143" i="5"/>
  <c r="H144" i="5"/>
  <c r="P144" i="5"/>
  <c r="H145" i="5"/>
  <c r="K145" i="5" s="1"/>
  <c r="P145" i="5"/>
  <c r="H146" i="5"/>
  <c r="P146" i="5"/>
  <c r="H147" i="5"/>
  <c r="K147" i="5" s="1"/>
  <c r="P147" i="5"/>
  <c r="H148" i="5"/>
  <c r="P148" i="5"/>
  <c r="H149" i="5"/>
  <c r="K149" i="5" s="1"/>
  <c r="P149" i="5"/>
  <c r="H150" i="5"/>
  <c r="P150" i="5"/>
  <c r="H151" i="5"/>
  <c r="K151" i="5" s="1"/>
  <c r="P151" i="5"/>
  <c r="H152" i="5"/>
  <c r="P152" i="5"/>
  <c r="H153" i="5"/>
  <c r="K153" i="5" s="1"/>
  <c r="P153" i="5"/>
  <c r="H154" i="5"/>
  <c r="P154" i="5"/>
  <c r="H155" i="5"/>
  <c r="K155" i="5" s="1"/>
  <c r="P155" i="5"/>
  <c r="H156" i="5"/>
  <c r="P156" i="5"/>
  <c r="H157" i="5"/>
  <c r="K157" i="5" s="1"/>
  <c r="P157" i="5"/>
  <c r="H158" i="5"/>
  <c r="P158" i="5"/>
  <c r="H159" i="5"/>
  <c r="K159" i="5" s="1"/>
  <c r="P159" i="5"/>
  <c r="H160" i="5"/>
  <c r="P160" i="5"/>
  <c r="H161" i="5"/>
  <c r="K161" i="5" s="1"/>
  <c r="P161" i="5"/>
  <c r="H162" i="5"/>
  <c r="P162" i="5"/>
  <c r="H163" i="5"/>
  <c r="K163" i="5" s="1"/>
  <c r="P163" i="5"/>
  <c r="H164" i="5"/>
  <c r="P164" i="5"/>
  <c r="H165" i="5"/>
  <c r="K165" i="5" s="1"/>
  <c r="P165" i="5"/>
  <c r="H166" i="5"/>
  <c r="P166" i="5"/>
  <c r="H167" i="5"/>
  <c r="K167" i="5" s="1"/>
  <c r="P167" i="5"/>
  <c r="H168" i="5"/>
  <c r="P168" i="5"/>
  <c r="H169" i="5"/>
  <c r="K169" i="5" s="1"/>
  <c r="P169" i="5"/>
  <c r="H170" i="5"/>
  <c r="P170" i="5"/>
  <c r="H171" i="5"/>
  <c r="K171" i="5" s="1"/>
  <c r="P171" i="5"/>
  <c r="H172" i="5"/>
  <c r="P172" i="5"/>
  <c r="H173" i="5"/>
  <c r="K173" i="5" s="1"/>
  <c r="P173" i="5"/>
  <c r="H174" i="5"/>
  <c r="P174" i="5"/>
  <c r="H175" i="5"/>
  <c r="K175" i="5" s="1"/>
  <c r="P175" i="5"/>
  <c r="H176" i="5"/>
  <c r="P176" i="5"/>
  <c r="H177" i="5"/>
  <c r="K177" i="5" s="1"/>
  <c r="P177" i="5"/>
  <c r="H178" i="5"/>
  <c r="P178" i="5"/>
  <c r="H179" i="5"/>
  <c r="K179" i="5" s="1"/>
  <c r="P179" i="5"/>
  <c r="H180" i="5"/>
  <c r="P180" i="5"/>
  <c r="H181" i="5"/>
  <c r="K181" i="5" s="1"/>
  <c r="P181" i="5"/>
  <c r="H182" i="5"/>
  <c r="P182" i="5"/>
  <c r="H183" i="5"/>
  <c r="K183" i="5" s="1"/>
  <c r="P183" i="5"/>
  <c r="H184" i="5"/>
  <c r="P184" i="5"/>
  <c r="H185" i="5"/>
  <c r="K185" i="5" s="1"/>
  <c r="P185" i="5"/>
  <c r="H186" i="5"/>
  <c r="P186" i="5"/>
  <c r="H187" i="5"/>
  <c r="K187" i="5" s="1"/>
  <c r="P187" i="5"/>
  <c r="H188" i="5"/>
  <c r="P188" i="5"/>
  <c r="H189" i="5"/>
  <c r="K189" i="5" s="1"/>
  <c r="P189" i="5"/>
  <c r="H190" i="5"/>
  <c r="P190" i="5"/>
  <c r="H191" i="5"/>
  <c r="K191" i="5" s="1"/>
  <c r="P191" i="5"/>
  <c r="H192" i="5"/>
  <c r="P192" i="5"/>
  <c r="H193" i="5"/>
  <c r="K193" i="5" s="1"/>
  <c r="P193" i="5"/>
  <c r="H194" i="5"/>
  <c r="P194" i="5"/>
  <c r="H195" i="5"/>
  <c r="K195" i="5" s="1"/>
  <c r="P195" i="5"/>
  <c r="H196" i="5"/>
  <c r="P196" i="5"/>
  <c r="H197" i="5"/>
  <c r="K197" i="5" s="1"/>
  <c r="P197" i="5"/>
  <c r="H198" i="5"/>
  <c r="P198" i="5"/>
  <c r="H199" i="5"/>
  <c r="K199" i="5" s="1"/>
  <c r="P199" i="5"/>
  <c r="H200" i="5"/>
  <c r="P200" i="5"/>
  <c r="H201" i="5"/>
  <c r="K201" i="5" s="1"/>
  <c r="P201" i="5"/>
  <c r="H202" i="5"/>
  <c r="P202" i="5"/>
  <c r="H203" i="5"/>
  <c r="K203" i="5" s="1"/>
  <c r="P203" i="5"/>
  <c r="H204" i="5"/>
  <c r="P204" i="5"/>
  <c r="H205" i="5"/>
  <c r="K205" i="5" s="1"/>
  <c r="P205" i="5"/>
  <c r="H206" i="5"/>
  <c r="P206" i="5"/>
  <c r="H207" i="5"/>
  <c r="K207" i="5" s="1"/>
  <c r="P207" i="5"/>
  <c r="H208" i="5"/>
  <c r="P208" i="5"/>
  <c r="H209" i="5"/>
  <c r="K209" i="5" s="1"/>
  <c r="P209" i="5"/>
  <c r="H210" i="5"/>
  <c r="P210" i="5"/>
  <c r="H211" i="5"/>
  <c r="K211" i="5" s="1"/>
  <c r="P211" i="5"/>
  <c r="H212" i="5"/>
  <c r="P212" i="5"/>
  <c r="H213" i="5"/>
  <c r="K213" i="5" s="1"/>
  <c r="P213" i="5"/>
  <c r="H214" i="5"/>
  <c r="P214" i="5"/>
  <c r="H215" i="5"/>
  <c r="K215" i="5" s="1"/>
  <c r="P215" i="5"/>
  <c r="H216" i="5"/>
  <c r="P216" i="5"/>
  <c r="H217" i="5"/>
  <c r="K217" i="5" s="1"/>
  <c r="P217" i="5"/>
  <c r="H218" i="5"/>
  <c r="P218" i="5"/>
  <c r="H219" i="5"/>
  <c r="K219" i="5" s="1"/>
  <c r="P219" i="5"/>
  <c r="H220" i="5"/>
  <c r="P220" i="5"/>
  <c r="H221" i="5"/>
  <c r="K221" i="5" s="1"/>
  <c r="P221" i="5"/>
  <c r="H222" i="5"/>
  <c r="P222" i="5"/>
  <c r="H223" i="5"/>
  <c r="K223" i="5" s="1"/>
  <c r="P223" i="5"/>
  <c r="H224" i="5"/>
  <c r="P224" i="5"/>
  <c r="H225" i="5"/>
  <c r="K225" i="5" s="1"/>
  <c r="P225" i="5"/>
  <c r="H226" i="5"/>
  <c r="P226" i="5"/>
  <c r="H227" i="5"/>
  <c r="K227" i="5" s="1"/>
  <c r="P227" i="5"/>
  <c r="H228" i="5"/>
  <c r="P228" i="5"/>
  <c r="H229" i="5"/>
  <c r="K229" i="5" s="1"/>
  <c r="P229" i="5"/>
  <c r="H230" i="5"/>
  <c r="P230" i="5"/>
  <c r="H231" i="5"/>
  <c r="K231" i="5" s="1"/>
  <c r="P231" i="5"/>
  <c r="H232" i="5"/>
  <c r="P232" i="5"/>
  <c r="H233" i="5"/>
  <c r="K233" i="5" s="1"/>
  <c r="P233" i="5"/>
  <c r="H234" i="5"/>
  <c r="P234" i="5"/>
  <c r="H235" i="5"/>
  <c r="K235" i="5" s="1"/>
  <c r="P235" i="5"/>
  <c r="H236" i="5"/>
  <c r="P236" i="5"/>
  <c r="H237" i="5"/>
  <c r="K237" i="5" s="1"/>
  <c r="P237" i="5"/>
  <c r="H238" i="5"/>
  <c r="P238" i="5"/>
  <c r="H239" i="5"/>
  <c r="K239" i="5" s="1"/>
  <c r="P239" i="5"/>
  <c r="H240" i="5"/>
  <c r="P240" i="5"/>
  <c r="H241" i="5"/>
  <c r="K241" i="5" s="1"/>
  <c r="P241" i="5"/>
  <c r="H242" i="5"/>
  <c r="P242" i="5"/>
  <c r="H243" i="5"/>
  <c r="K243" i="5" s="1"/>
  <c r="P243" i="5"/>
  <c r="H244" i="5"/>
  <c r="P244" i="5"/>
  <c r="H245" i="5"/>
  <c r="K245" i="5" s="1"/>
  <c r="P245" i="5"/>
  <c r="H246" i="5"/>
  <c r="P246" i="5"/>
  <c r="H247" i="5"/>
  <c r="K247" i="5" s="1"/>
  <c r="P247" i="5"/>
  <c r="H248" i="5"/>
  <c r="P248" i="5"/>
  <c r="H249" i="5"/>
  <c r="K249" i="5" s="1"/>
  <c r="P249" i="5"/>
  <c r="H250" i="5"/>
  <c r="P250" i="5"/>
  <c r="H251" i="5"/>
  <c r="K251" i="5" s="1"/>
  <c r="P251" i="5"/>
  <c r="H252" i="5"/>
  <c r="P252" i="5"/>
  <c r="H253" i="5"/>
  <c r="K253" i="5" s="1"/>
  <c r="P253" i="5"/>
  <c r="H254" i="5"/>
  <c r="P254" i="5"/>
  <c r="H255" i="5"/>
  <c r="K255" i="5" s="1"/>
  <c r="P255" i="5"/>
  <c r="H256" i="5"/>
  <c r="P256" i="5"/>
  <c r="H257" i="5"/>
  <c r="K257" i="5" s="1"/>
  <c r="P257" i="5"/>
  <c r="H258" i="5"/>
  <c r="P258" i="5"/>
  <c r="H259" i="5"/>
  <c r="K259" i="5" s="1"/>
  <c r="P259" i="5"/>
  <c r="H260" i="5"/>
  <c r="P260" i="5"/>
  <c r="H261" i="5"/>
  <c r="K261" i="5" s="1"/>
  <c r="P261" i="5"/>
  <c r="H262" i="5"/>
  <c r="P262" i="5"/>
  <c r="H263" i="5"/>
  <c r="K263" i="5" s="1"/>
  <c r="P263" i="5"/>
  <c r="H264" i="5"/>
  <c r="G264" i="5" s="1"/>
  <c r="Q264" i="5" s="1"/>
  <c r="P264" i="5"/>
  <c r="H265" i="5"/>
  <c r="K265" i="5" s="1"/>
  <c r="P265" i="5"/>
  <c r="H266" i="5"/>
  <c r="G266" i="5" s="1"/>
  <c r="P266" i="5"/>
  <c r="H267" i="5"/>
  <c r="K267" i="5" s="1"/>
  <c r="P267" i="5"/>
  <c r="H268" i="5"/>
  <c r="G268" i="5" s="1"/>
  <c r="P268" i="5"/>
  <c r="H269" i="5"/>
  <c r="K269" i="5" s="1"/>
  <c r="P269" i="5"/>
  <c r="H270" i="5"/>
  <c r="P270" i="5"/>
  <c r="H271" i="5"/>
  <c r="K271" i="5" s="1"/>
  <c r="P271" i="5"/>
  <c r="H272" i="5"/>
  <c r="P272" i="5"/>
  <c r="H273" i="5"/>
  <c r="K273" i="5" s="1"/>
  <c r="P273" i="5"/>
  <c r="H274" i="5"/>
  <c r="P274" i="5"/>
  <c r="H275" i="5"/>
  <c r="K275" i="5" s="1"/>
  <c r="P275" i="5"/>
  <c r="H276" i="5"/>
  <c r="G276" i="5" s="1"/>
  <c r="P276" i="5"/>
  <c r="H277" i="5"/>
  <c r="K277" i="5" s="1"/>
  <c r="P277" i="5"/>
  <c r="H278" i="5"/>
  <c r="G278" i="5" s="1"/>
  <c r="Q278" i="5" s="1"/>
  <c r="P278" i="5"/>
  <c r="H279" i="5"/>
  <c r="K279" i="5" s="1"/>
  <c r="P279" i="5"/>
  <c r="H280" i="5"/>
  <c r="G280" i="5" s="1"/>
  <c r="P280" i="5"/>
  <c r="H281" i="5"/>
  <c r="K281" i="5" s="1"/>
  <c r="P281" i="5"/>
  <c r="H282" i="5"/>
  <c r="G282" i="5" s="1"/>
  <c r="P282" i="5"/>
  <c r="H283" i="5"/>
  <c r="K283" i="5" s="1"/>
  <c r="P283" i="5"/>
  <c r="H284" i="5"/>
  <c r="G284" i="5" s="1"/>
  <c r="P284" i="5"/>
  <c r="H285" i="5"/>
  <c r="K285" i="5" s="1"/>
  <c r="P285" i="5"/>
  <c r="H286" i="5"/>
  <c r="P286" i="5"/>
  <c r="H287" i="5"/>
  <c r="K287" i="5" s="1"/>
  <c r="P287" i="5"/>
  <c r="H288" i="5"/>
  <c r="P288" i="5"/>
  <c r="H289" i="5"/>
  <c r="K289" i="5" s="1"/>
  <c r="P289" i="5"/>
  <c r="H290" i="5"/>
  <c r="P290" i="5"/>
  <c r="H291" i="5"/>
  <c r="K291" i="5" s="1"/>
  <c r="P291" i="5"/>
  <c r="H292" i="5"/>
  <c r="P292" i="5"/>
  <c r="H293" i="5"/>
  <c r="K293" i="5" s="1"/>
  <c r="P293" i="5"/>
  <c r="H294" i="5"/>
  <c r="P294" i="5"/>
  <c r="H295" i="5"/>
  <c r="K295" i="5" s="1"/>
  <c r="P295" i="5"/>
  <c r="H296" i="5"/>
  <c r="P296" i="5"/>
  <c r="H297" i="5"/>
  <c r="K297" i="5" s="1"/>
  <c r="P297" i="5"/>
  <c r="H298" i="5"/>
  <c r="P298" i="5"/>
  <c r="H299" i="5"/>
  <c r="K299" i="5" s="1"/>
  <c r="P299" i="5"/>
  <c r="H300" i="5"/>
  <c r="P300" i="5"/>
  <c r="H301" i="5"/>
  <c r="K301" i="5" s="1"/>
  <c r="P301" i="5"/>
  <c r="H302" i="5"/>
  <c r="P302" i="5"/>
  <c r="H303" i="5"/>
  <c r="K303" i="5" s="1"/>
  <c r="P303" i="5"/>
  <c r="H304" i="5"/>
  <c r="P304" i="5"/>
  <c r="H305" i="5"/>
  <c r="K305" i="5" s="1"/>
  <c r="P305" i="5"/>
  <c r="H306" i="5"/>
  <c r="P306" i="5"/>
  <c r="H307" i="5"/>
  <c r="K307" i="5" s="1"/>
  <c r="P307" i="5"/>
  <c r="H308" i="5"/>
  <c r="P308" i="5"/>
  <c r="H309" i="5"/>
  <c r="K309" i="5" s="1"/>
  <c r="P309" i="5"/>
  <c r="H310" i="5"/>
  <c r="P310" i="5"/>
  <c r="H311" i="5"/>
  <c r="K311" i="5" s="1"/>
  <c r="P311" i="5"/>
  <c r="H312" i="5"/>
  <c r="P312" i="5"/>
  <c r="H313" i="5"/>
  <c r="K313" i="5" s="1"/>
  <c r="P313" i="5"/>
  <c r="H314" i="5"/>
  <c r="P314" i="5"/>
  <c r="H315" i="5"/>
  <c r="K315" i="5" s="1"/>
  <c r="P315" i="5"/>
  <c r="H316" i="5"/>
  <c r="P316" i="5"/>
  <c r="H317" i="5"/>
  <c r="K317" i="5" s="1"/>
  <c r="P317" i="5"/>
  <c r="H318" i="5"/>
  <c r="P318" i="5"/>
  <c r="H319" i="5"/>
  <c r="K319" i="5" s="1"/>
  <c r="P319" i="5"/>
  <c r="H320" i="5"/>
  <c r="P320" i="5"/>
  <c r="H321" i="5"/>
  <c r="K321" i="5" s="1"/>
  <c r="P321" i="5"/>
  <c r="H322" i="5"/>
  <c r="P322" i="5"/>
  <c r="H323" i="5"/>
  <c r="K323" i="5" s="1"/>
  <c r="P323" i="5"/>
  <c r="H324" i="5"/>
  <c r="P324" i="5"/>
  <c r="H325" i="5"/>
  <c r="K325" i="5" s="1"/>
  <c r="P325" i="5"/>
  <c r="H326" i="5"/>
  <c r="P326" i="5"/>
  <c r="H327" i="5"/>
  <c r="K327" i="5" s="1"/>
  <c r="P327" i="5"/>
  <c r="H328" i="5"/>
  <c r="P328" i="5"/>
  <c r="H329" i="5"/>
  <c r="K329" i="5" s="1"/>
  <c r="P329" i="5"/>
  <c r="H330" i="5"/>
  <c r="P330" i="5"/>
  <c r="H331" i="5"/>
  <c r="K331" i="5" s="1"/>
  <c r="P331" i="5"/>
  <c r="H332" i="5"/>
  <c r="P332" i="5"/>
  <c r="H333" i="5"/>
  <c r="K333" i="5" s="1"/>
  <c r="P333" i="5"/>
  <c r="H334" i="5"/>
  <c r="P334" i="5"/>
  <c r="H335" i="5"/>
  <c r="K335" i="5" s="1"/>
  <c r="P335" i="5"/>
  <c r="H336" i="5"/>
  <c r="P336" i="5"/>
  <c r="H337" i="5"/>
  <c r="K337" i="5" s="1"/>
  <c r="P337" i="5"/>
  <c r="H338" i="5"/>
  <c r="P338" i="5"/>
  <c r="H339" i="5"/>
  <c r="K339" i="5" s="1"/>
  <c r="P339" i="5"/>
  <c r="H340" i="5"/>
  <c r="P340" i="5"/>
  <c r="H341" i="5"/>
  <c r="K341" i="5" s="1"/>
  <c r="P341" i="5"/>
  <c r="H342" i="5"/>
  <c r="P342" i="5"/>
  <c r="H343" i="5"/>
  <c r="K343" i="5" s="1"/>
  <c r="P343" i="5"/>
  <c r="H344" i="5"/>
  <c r="P344" i="5"/>
  <c r="H345" i="5"/>
  <c r="K345" i="5" s="1"/>
  <c r="P345" i="5"/>
  <c r="H346" i="5"/>
  <c r="P346" i="5"/>
  <c r="H347" i="5"/>
  <c r="K347" i="5" s="1"/>
  <c r="P347" i="5"/>
  <c r="H348" i="5"/>
  <c r="P348" i="5"/>
  <c r="H349" i="5"/>
  <c r="K349" i="5" s="1"/>
  <c r="P349" i="5"/>
  <c r="H350" i="5"/>
  <c r="P350" i="5"/>
  <c r="H351" i="5"/>
  <c r="K351" i="5" s="1"/>
  <c r="P351" i="5"/>
  <c r="H352" i="5"/>
  <c r="P352" i="5"/>
  <c r="H353" i="5"/>
  <c r="K353" i="5" s="1"/>
  <c r="P353" i="5"/>
  <c r="H354" i="5"/>
  <c r="P354" i="5"/>
  <c r="H355" i="5"/>
  <c r="K355" i="5" s="1"/>
  <c r="P355" i="5"/>
  <c r="H356" i="5"/>
  <c r="P356" i="5"/>
  <c r="H357" i="5"/>
  <c r="K357" i="5" s="1"/>
  <c r="P357" i="5"/>
  <c r="H358" i="5"/>
  <c r="P358" i="5"/>
  <c r="H359" i="5"/>
  <c r="K359" i="5" s="1"/>
  <c r="P359" i="5"/>
  <c r="H360" i="5"/>
  <c r="P360" i="5"/>
  <c r="H361" i="5"/>
  <c r="K361" i="5" s="1"/>
  <c r="P361" i="5"/>
  <c r="H362" i="5"/>
  <c r="P362" i="5"/>
  <c r="H363" i="5"/>
  <c r="K363" i="5" s="1"/>
  <c r="P363" i="5"/>
  <c r="H364" i="5"/>
  <c r="P364" i="5"/>
  <c r="H365" i="5"/>
  <c r="K365" i="5" s="1"/>
  <c r="P365" i="5"/>
  <c r="H366" i="5"/>
  <c r="P366" i="5"/>
  <c r="H367" i="5"/>
  <c r="K367" i="5" s="1"/>
  <c r="P367" i="5"/>
  <c r="H368" i="5"/>
  <c r="P368" i="5"/>
  <c r="H369" i="5"/>
  <c r="K369" i="5" s="1"/>
  <c r="P369" i="5"/>
  <c r="H370" i="5"/>
  <c r="P370" i="5"/>
  <c r="H371" i="5"/>
  <c r="K371" i="5" s="1"/>
  <c r="P371" i="5"/>
  <c r="H372" i="5"/>
  <c r="P372" i="5"/>
  <c r="H373" i="5"/>
  <c r="P373" i="5"/>
  <c r="H374" i="5"/>
  <c r="P374" i="5"/>
  <c r="H375" i="5"/>
  <c r="P375" i="5"/>
  <c r="H376" i="5"/>
  <c r="P376" i="5"/>
  <c r="H377" i="5"/>
  <c r="K377" i="5" s="1"/>
  <c r="P377" i="5"/>
  <c r="H378" i="5"/>
  <c r="P378" i="5"/>
  <c r="H379" i="5"/>
  <c r="K379" i="5" s="1"/>
  <c r="P379" i="5"/>
  <c r="H380" i="5"/>
  <c r="P380" i="5"/>
  <c r="H381" i="5"/>
  <c r="K381" i="5" s="1"/>
  <c r="P381" i="5"/>
  <c r="H382" i="5"/>
  <c r="P382" i="5"/>
  <c r="H383" i="5"/>
  <c r="K383" i="5" s="1"/>
  <c r="P383" i="5"/>
  <c r="H384" i="5"/>
  <c r="P384" i="5"/>
  <c r="H385" i="5"/>
  <c r="K385" i="5" s="1"/>
  <c r="P385" i="5"/>
  <c r="H386" i="5"/>
  <c r="P386" i="5"/>
  <c r="H387" i="5"/>
  <c r="K387" i="5" s="1"/>
  <c r="P387" i="5"/>
  <c r="H388" i="5"/>
  <c r="P388" i="5"/>
  <c r="H389" i="5"/>
  <c r="K389" i="5" s="1"/>
  <c r="P389" i="5"/>
  <c r="H390" i="5"/>
  <c r="P390" i="5"/>
  <c r="H391" i="5"/>
  <c r="K391" i="5" s="1"/>
  <c r="P391" i="5"/>
  <c r="H392" i="5"/>
  <c r="P392" i="5"/>
  <c r="H393" i="5"/>
  <c r="K393" i="5" s="1"/>
  <c r="P393" i="5"/>
  <c r="H394" i="5"/>
  <c r="P394" i="5"/>
  <c r="H395" i="5"/>
  <c r="K395" i="5" s="1"/>
  <c r="P395" i="5"/>
  <c r="H396" i="5"/>
  <c r="P396" i="5"/>
  <c r="H397" i="5"/>
  <c r="K397" i="5" s="1"/>
  <c r="P397" i="5"/>
  <c r="H398" i="5"/>
  <c r="P398" i="5"/>
  <c r="H399" i="5"/>
  <c r="K399" i="5" s="1"/>
  <c r="P399" i="5"/>
  <c r="H400" i="5"/>
  <c r="P400" i="5"/>
  <c r="H401" i="5"/>
  <c r="K401" i="5" s="1"/>
  <c r="P401" i="5"/>
  <c r="H402" i="5"/>
  <c r="P402" i="5"/>
  <c r="H403" i="5"/>
  <c r="K403" i="5" s="1"/>
  <c r="P403" i="5"/>
  <c r="H404" i="5"/>
  <c r="P404" i="5"/>
  <c r="H405" i="5"/>
  <c r="K405" i="5" s="1"/>
  <c r="P405" i="5"/>
  <c r="H406" i="5"/>
  <c r="P406" i="5"/>
  <c r="H407" i="5"/>
  <c r="K407" i="5" s="1"/>
  <c r="P407" i="5"/>
  <c r="H408" i="5"/>
  <c r="P408" i="5"/>
  <c r="H409" i="5"/>
  <c r="K409" i="5" s="1"/>
  <c r="P409" i="5"/>
  <c r="H410" i="5"/>
  <c r="P410" i="5"/>
  <c r="H411" i="5"/>
  <c r="K411" i="5" s="1"/>
  <c r="P411" i="5"/>
  <c r="H412" i="5"/>
  <c r="P412" i="5"/>
  <c r="H413" i="5"/>
  <c r="K413" i="5" s="1"/>
  <c r="P413" i="5"/>
  <c r="H414" i="5"/>
  <c r="P414" i="5"/>
  <c r="H415" i="5"/>
  <c r="K415" i="5" s="1"/>
  <c r="P415" i="5"/>
  <c r="H416" i="5"/>
  <c r="P416" i="5"/>
  <c r="H417" i="5"/>
  <c r="K417" i="5" s="1"/>
  <c r="P417" i="5"/>
  <c r="H418" i="5"/>
  <c r="P418" i="5"/>
  <c r="H419" i="5"/>
  <c r="K419" i="5" s="1"/>
  <c r="P419" i="5"/>
  <c r="H420" i="5"/>
  <c r="P420" i="5"/>
  <c r="H421" i="5"/>
  <c r="K421" i="5" s="1"/>
  <c r="P421" i="5"/>
  <c r="H422" i="5"/>
  <c r="P422" i="5"/>
  <c r="H423" i="5"/>
  <c r="K423" i="5" s="1"/>
  <c r="P423" i="5"/>
  <c r="H424" i="5"/>
  <c r="P424" i="5"/>
  <c r="H425" i="5"/>
  <c r="K425" i="5" s="1"/>
  <c r="P425" i="5"/>
  <c r="H426" i="5"/>
  <c r="P426" i="5"/>
  <c r="H427" i="5"/>
  <c r="K427" i="5" s="1"/>
  <c r="P427" i="5"/>
  <c r="H428" i="5"/>
  <c r="P428" i="5"/>
  <c r="H429" i="5"/>
  <c r="P429" i="5"/>
  <c r="H430" i="5"/>
  <c r="P430" i="5"/>
  <c r="H431" i="5"/>
  <c r="P431" i="5"/>
  <c r="H432" i="5"/>
  <c r="P432" i="5"/>
  <c r="H433" i="5"/>
  <c r="P433" i="5"/>
  <c r="H434" i="5"/>
  <c r="P434" i="5"/>
  <c r="H435" i="5"/>
  <c r="P435" i="5"/>
  <c r="H436" i="5"/>
  <c r="P436" i="5"/>
  <c r="H437" i="5"/>
  <c r="P437" i="5"/>
  <c r="H438" i="5"/>
  <c r="P438" i="5"/>
  <c r="H439" i="5"/>
  <c r="P439" i="5"/>
  <c r="H440" i="5"/>
  <c r="P440" i="5"/>
  <c r="H441" i="5"/>
  <c r="P441" i="5"/>
  <c r="H442" i="5"/>
  <c r="P442" i="5"/>
  <c r="H443" i="5"/>
  <c r="P443" i="5"/>
  <c r="H444" i="5"/>
  <c r="P444" i="5"/>
  <c r="H445" i="5"/>
  <c r="P445" i="5"/>
  <c r="H446" i="5"/>
  <c r="P446" i="5"/>
  <c r="H447" i="5"/>
  <c r="K447" i="5" s="1"/>
  <c r="P447" i="5"/>
  <c r="H448" i="5"/>
  <c r="P448" i="5"/>
  <c r="H449" i="5"/>
  <c r="K449" i="5" s="1"/>
  <c r="P449" i="5"/>
  <c r="H450" i="5"/>
  <c r="P450" i="5"/>
  <c r="H451" i="5"/>
  <c r="K451" i="5" s="1"/>
  <c r="P451" i="5"/>
  <c r="H452" i="5"/>
  <c r="P452" i="5"/>
  <c r="H453" i="5"/>
  <c r="K453" i="5" s="1"/>
  <c r="P453" i="5"/>
  <c r="H454" i="5"/>
  <c r="P454" i="5"/>
  <c r="H455" i="5"/>
  <c r="K455" i="5" s="1"/>
  <c r="P455" i="5"/>
  <c r="H456" i="5"/>
  <c r="P456" i="5"/>
  <c r="H457" i="5"/>
  <c r="K457" i="5" s="1"/>
  <c r="P457" i="5"/>
  <c r="H458" i="5"/>
  <c r="P458" i="5"/>
  <c r="H459" i="5"/>
  <c r="K459" i="5" s="1"/>
  <c r="P459" i="5"/>
  <c r="H460" i="5"/>
  <c r="P460" i="5"/>
  <c r="H461" i="5"/>
  <c r="K461" i="5" s="1"/>
  <c r="P461" i="5"/>
  <c r="H462" i="5"/>
  <c r="P462" i="5"/>
  <c r="H463" i="5"/>
  <c r="K463" i="5" s="1"/>
  <c r="P463" i="5"/>
  <c r="H464" i="5"/>
  <c r="P464" i="5"/>
  <c r="H465" i="5"/>
  <c r="K465" i="5" s="1"/>
  <c r="P465" i="5"/>
  <c r="H466" i="5"/>
  <c r="P466" i="5"/>
  <c r="H467" i="5"/>
  <c r="K467" i="5" s="1"/>
  <c r="P467" i="5"/>
  <c r="H468" i="5"/>
  <c r="P468" i="5"/>
  <c r="H469" i="5"/>
  <c r="K469" i="5" s="1"/>
  <c r="P469" i="5"/>
  <c r="H470" i="5"/>
  <c r="P470" i="5"/>
  <c r="H471" i="5"/>
  <c r="P471" i="5"/>
  <c r="H472" i="5"/>
  <c r="P472" i="5"/>
  <c r="H473" i="5"/>
  <c r="P473" i="5"/>
  <c r="H474" i="5"/>
  <c r="P474" i="5"/>
  <c r="H475" i="5"/>
  <c r="K475" i="5" s="1"/>
  <c r="P475" i="5"/>
  <c r="H476" i="5"/>
  <c r="P476" i="5"/>
  <c r="H477" i="5"/>
  <c r="K477" i="5" s="1"/>
  <c r="P477" i="5"/>
  <c r="H478" i="5"/>
  <c r="P478" i="5"/>
  <c r="H479" i="5"/>
  <c r="K479" i="5" s="1"/>
  <c r="P479" i="5"/>
  <c r="H480" i="5"/>
  <c r="P480" i="5"/>
  <c r="H481" i="5"/>
  <c r="K481" i="5" s="1"/>
  <c r="P481" i="5"/>
  <c r="H482" i="5"/>
  <c r="P482" i="5"/>
  <c r="H483" i="5"/>
  <c r="K483" i="5" s="1"/>
  <c r="P483" i="5"/>
  <c r="H484" i="5"/>
  <c r="P484" i="5"/>
  <c r="H485" i="5"/>
  <c r="K485" i="5" s="1"/>
  <c r="P485" i="5"/>
  <c r="H486" i="5"/>
  <c r="P486" i="5"/>
  <c r="H487" i="5"/>
  <c r="K487" i="5" s="1"/>
  <c r="P487" i="5"/>
  <c r="H488" i="5"/>
  <c r="P488" i="5"/>
  <c r="H489" i="5"/>
  <c r="K489" i="5" s="1"/>
  <c r="P489" i="5"/>
  <c r="H490" i="5"/>
  <c r="P490" i="5"/>
  <c r="H491" i="5"/>
  <c r="K491" i="5" s="1"/>
  <c r="P491" i="5"/>
  <c r="H492" i="5"/>
  <c r="P492" i="5"/>
  <c r="H493" i="5"/>
  <c r="K493" i="5" s="1"/>
  <c r="P493" i="5"/>
  <c r="H494" i="5"/>
  <c r="P494" i="5"/>
  <c r="H495" i="5"/>
  <c r="K495" i="5" s="1"/>
  <c r="P495" i="5"/>
  <c r="H496" i="5"/>
  <c r="P496" i="5"/>
  <c r="H497" i="5"/>
  <c r="K497" i="5" s="1"/>
  <c r="P497" i="5"/>
  <c r="H498" i="5"/>
  <c r="P498" i="5"/>
  <c r="H499" i="5"/>
  <c r="K499" i="5" s="1"/>
  <c r="P499" i="5"/>
  <c r="H500" i="5"/>
  <c r="P500" i="5"/>
  <c r="H501" i="5"/>
  <c r="K501" i="5" s="1"/>
  <c r="P501" i="5"/>
  <c r="H502" i="5"/>
  <c r="P502" i="5"/>
  <c r="H503" i="5"/>
  <c r="K503" i="5" s="1"/>
  <c r="P503" i="5"/>
  <c r="H504" i="5"/>
  <c r="P504" i="5"/>
  <c r="H505" i="5"/>
  <c r="K505" i="5" s="1"/>
  <c r="P505" i="5"/>
  <c r="H506" i="5"/>
  <c r="P506" i="5"/>
  <c r="H507" i="5"/>
  <c r="K507" i="5" s="1"/>
  <c r="P507" i="5"/>
  <c r="H508" i="5"/>
  <c r="P508" i="5"/>
  <c r="H509" i="5"/>
  <c r="K509" i="5" s="1"/>
  <c r="P509" i="5"/>
  <c r="H510" i="5"/>
  <c r="P510" i="5"/>
  <c r="H511" i="5"/>
  <c r="K511" i="5" s="1"/>
  <c r="P511" i="5"/>
  <c r="H512" i="5"/>
  <c r="P512" i="5"/>
  <c r="H513" i="5"/>
  <c r="K513" i="5" s="1"/>
  <c r="P513" i="5"/>
  <c r="H514" i="5"/>
  <c r="P514" i="5"/>
  <c r="H515" i="5"/>
  <c r="K515" i="5" s="1"/>
  <c r="P515" i="5"/>
  <c r="H516" i="5"/>
  <c r="P516" i="5"/>
  <c r="H517" i="5"/>
  <c r="K517" i="5" s="1"/>
  <c r="P517" i="5"/>
  <c r="H518" i="5"/>
  <c r="P518" i="5"/>
  <c r="H519" i="5"/>
  <c r="K519" i="5" s="1"/>
  <c r="P519" i="5"/>
  <c r="H520" i="5"/>
  <c r="P520" i="5"/>
  <c r="H521" i="5"/>
  <c r="K521" i="5" s="1"/>
  <c r="P521" i="5"/>
  <c r="H522" i="5"/>
  <c r="P522" i="5"/>
  <c r="H523" i="5"/>
  <c r="K523" i="5" s="1"/>
  <c r="P523" i="5"/>
  <c r="H524" i="5"/>
  <c r="P524" i="5"/>
  <c r="H525" i="5"/>
  <c r="K525" i="5" s="1"/>
  <c r="P525" i="5"/>
  <c r="H526" i="5"/>
  <c r="P526" i="5"/>
  <c r="H527" i="5"/>
  <c r="K527" i="5" s="1"/>
  <c r="P527" i="5"/>
  <c r="H528" i="5"/>
  <c r="P528" i="5"/>
  <c r="H529" i="5"/>
  <c r="K529" i="5" s="1"/>
  <c r="P529" i="5"/>
  <c r="H530" i="5"/>
  <c r="P530" i="5"/>
  <c r="H531" i="5"/>
  <c r="K531" i="5" s="1"/>
  <c r="P531" i="5"/>
  <c r="H532" i="5"/>
  <c r="P532" i="5"/>
  <c r="H533" i="5"/>
  <c r="K533" i="5" s="1"/>
  <c r="P533" i="5"/>
  <c r="H534" i="5"/>
  <c r="P534" i="5"/>
  <c r="H535" i="5"/>
  <c r="K535" i="5" s="1"/>
  <c r="P535" i="5"/>
  <c r="H536" i="5"/>
  <c r="P536" i="5"/>
  <c r="H537" i="5"/>
  <c r="K537" i="5" s="1"/>
  <c r="P537" i="5"/>
  <c r="H538" i="5"/>
  <c r="P538" i="5"/>
  <c r="H539" i="5"/>
  <c r="K539" i="5" s="1"/>
  <c r="P539" i="5"/>
  <c r="H540" i="5"/>
  <c r="P540" i="5"/>
  <c r="H541" i="5"/>
  <c r="K541" i="5" s="1"/>
  <c r="P541" i="5"/>
  <c r="H542" i="5"/>
  <c r="P542" i="5"/>
  <c r="H543" i="5"/>
  <c r="K543" i="5" s="1"/>
  <c r="P543" i="5"/>
  <c r="H544" i="5"/>
  <c r="P544" i="5"/>
  <c r="H545" i="5"/>
  <c r="K545" i="5" s="1"/>
  <c r="P545" i="5"/>
  <c r="H546" i="5"/>
  <c r="P546" i="5"/>
  <c r="H547" i="5"/>
  <c r="K547" i="5" s="1"/>
  <c r="P547" i="5"/>
  <c r="H548" i="5"/>
  <c r="P548" i="5"/>
  <c r="H549" i="5"/>
  <c r="K549" i="5" s="1"/>
  <c r="P549" i="5"/>
  <c r="H550" i="5"/>
  <c r="P550" i="5"/>
  <c r="H551" i="5"/>
  <c r="K551" i="5" s="1"/>
  <c r="P551" i="5"/>
  <c r="H552" i="5"/>
  <c r="P552" i="5"/>
  <c r="H553" i="5"/>
  <c r="K553" i="5" s="1"/>
  <c r="P553" i="5"/>
  <c r="H554" i="5"/>
  <c r="P554" i="5"/>
  <c r="H555" i="5"/>
  <c r="P555" i="5"/>
  <c r="H556" i="5"/>
  <c r="P556" i="5"/>
  <c r="H557" i="5"/>
  <c r="P557" i="5"/>
  <c r="H558" i="5"/>
  <c r="P558" i="5"/>
  <c r="H559" i="5"/>
  <c r="K559" i="5" s="1"/>
  <c r="P559" i="5"/>
  <c r="H560" i="5"/>
  <c r="P560" i="5"/>
  <c r="H561" i="5"/>
  <c r="K561" i="5" s="1"/>
  <c r="P561" i="5"/>
  <c r="H562" i="5"/>
  <c r="P562" i="5"/>
  <c r="H563" i="5"/>
  <c r="K563" i="5" s="1"/>
  <c r="P563" i="5"/>
  <c r="H564" i="5"/>
  <c r="P564" i="5"/>
  <c r="H565" i="5"/>
  <c r="K565" i="5" s="1"/>
  <c r="P565" i="5"/>
  <c r="H566" i="5"/>
  <c r="P566" i="5"/>
  <c r="H567" i="5"/>
  <c r="K567" i="5" s="1"/>
  <c r="P567" i="5"/>
  <c r="H568" i="5"/>
  <c r="P568" i="5"/>
  <c r="H569" i="5"/>
  <c r="K569" i="5" s="1"/>
  <c r="P569" i="5"/>
  <c r="H570" i="5"/>
  <c r="P570" i="5"/>
  <c r="H571" i="5"/>
  <c r="K571" i="5" s="1"/>
  <c r="P571" i="5"/>
  <c r="H572" i="5"/>
  <c r="P572" i="5"/>
  <c r="H573" i="5"/>
  <c r="K573" i="5" s="1"/>
  <c r="P573" i="5"/>
  <c r="H574" i="5"/>
  <c r="P574" i="5"/>
  <c r="H575" i="5"/>
  <c r="K575" i="5" s="1"/>
  <c r="P575" i="5"/>
  <c r="H576" i="5"/>
  <c r="P576" i="5"/>
  <c r="H577" i="5"/>
  <c r="K577" i="5" s="1"/>
  <c r="P577" i="5"/>
  <c r="H578" i="5"/>
  <c r="P578" i="5"/>
  <c r="H579" i="5"/>
  <c r="K579" i="5" s="1"/>
  <c r="P579" i="5"/>
  <c r="H580" i="5"/>
  <c r="P580" i="5"/>
  <c r="H581" i="5"/>
  <c r="K581" i="5" s="1"/>
  <c r="P581" i="5"/>
  <c r="H582" i="5"/>
  <c r="P582" i="5"/>
  <c r="H583" i="5"/>
  <c r="K583" i="5" s="1"/>
  <c r="P583" i="5"/>
  <c r="H584" i="5"/>
  <c r="P584" i="5"/>
  <c r="H585" i="5"/>
  <c r="K585" i="5" s="1"/>
  <c r="P585" i="5"/>
  <c r="H586" i="5"/>
  <c r="P586" i="5"/>
  <c r="H587" i="5"/>
  <c r="K587" i="5" s="1"/>
  <c r="P587" i="5"/>
  <c r="H588" i="5"/>
  <c r="P588" i="5"/>
  <c r="H589" i="5"/>
  <c r="K589" i="5" s="1"/>
  <c r="P589" i="5"/>
  <c r="H590" i="5"/>
  <c r="P590" i="5"/>
  <c r="H591" i="5"/>
  <c r="K591" i="5" s="1"/>
  <c r="P591" i="5"/>
  <c r="H592" i="5"/>
  <c r="P592" i="5"/>
  <c r="H593" i="5"/>
  <c r="K593" i="5" s="1"/>
  <c r="P593" i="5"/>
  <c r="H594" i="5"/>
  <c r="P594" i="5"/>
  <c r="H595" i="5"/>
  <c r="K595" i="5" s="1"/>
  <c r="P595" i="5"/>
  <c r="H596" i="5"/>
  <c r="P596" i="5"/>
  <c r="H597" i="5"/>
  <c r="K597" i="5" s="1"/>
  <c r="P597" i="5"/>
  <c r="H598" i="5"/>
  <c r="P598" i="5"/>
  <c r="H599" i="5"/>
  <c r="P599" i="5"/>
  <c r="H600" i="5"/>
  <c r="P600" i="5"/>
  <c r="H601" i="5"/>
  <c r="P601" i="5"/>
  <c r="H602" i="5"/>
  <c r="P602" i="5"/>
  <c r="H603" i="5"/>
  <c r="K603" i="5" s="1"/>
  <c r="P603" i="5"/>
  <c r="H604" i="5"/>
  <c r="P604" i="5"/>
  <c r="H605" i="5"/>
  <c r="K605" i="5" s="1"/>
  <c r="P605" i="5"/>
  <c r="H606" i="5"/>
  <c r="P606" i="5"/>
  <c r="H607" i="5"/>
  <c r="K607" i="5" s="1"/>
  <c r="P607" i="5"/>
  <c r="H608" i="5"/>
  <c r="P608" i="5"/>
  <c r="H609" i="5"/>
  <c r="K609" i="5" s="1"/>
  <c r="P609" i="5"/>
  <c r="H610" i="5"/>
  <c r="P610" i="5"/>
  <c r="H611" i="5"/>
  <c r="K611" i="5" s="1"/>
  <c r="P611" i="5"/>
  <c r="H612" i="5"/>
  <c r="P612" i="5"/>
  <c r="H613" i="5"/>
  <c r="K613" i="5" s="1"/>
  <c r="P613" i="5"/>
  <c r="H614" i="5"/>
  <c r="P614" i="5"/>
  <c r="H615" i="5"/>
  <c r="K615" i="5" s="1"/>
  <c r="P615" i="5"/>
  <c r="H616" i="5"/>
  <c r="P616" i="5"/>
  <c r="H617" i="5"/>
  <c r="K617" i="5" s="1"/>
  <c r="P617" i="5"/>
  <c r="H618" i="5"/>
  <c r="P618" i="5"/>
  <c r="H619" i="5"/>
  <c r="K619" i="5" s="1"/>
  <c r="P619" i="5"/>
  <c r="H620" i="5"/>
  <c r="P620" i="5"/>
  <c r="H621" i="5"/>
  <c r="K621" i="5" s="1"/>
  <c r="P621" i="5"/>
  <c r="H622" i="5"/>
  <c r="P622" i="5"/>
  <c r="H623" i="5"/>
  <c r="K623" i="5" s="1"/>
  <c r="P623" i="5"/>
  <c r="H624" i="5"/>
  <c r="P624" i="5"/>
  <c r="H625" i="5"/>
  <c r="K625" i="5" s="1"/>
  <c r="P625" i="5"/>
  <c r="H626" i="5"/>
  <c r="P626" i="5"/>
  <c r="H627" i="5"/>
  <c r="K627" i="5" s="1"/>
  <c r="P627" i="5"/>
  <c r="H628" i="5"/>
  <c r="P628" i="5"/>
  <c r="H629" i="5"/>
  <c r="K629" i="5" s="1"/>
  <c r="P629" i="5"/>
  <c r="H630" i="5"/>
  <c r="P630" i="5"/>
  <c r="H631" i="5"/>
  <c r="K631" i="5" s="1"/>
  <c r="P631" i="5"/>
  <c r="H632" i="5"/>
  <c r="P632" i="5"/>
  <c r="H633" i="5"/>
  <c r="K633" i="5" s="1"/>
  <c r="P633" i="5"/>
  <c r="H634" i="5"/>
  <c r="P634" i="5"/>
  <c r="H635" i="5"/>
  <c r="K635" i="5" s="1"/>
  <c r="P635" i="5"/>
  <c r="H636" i="5"/>
  <c r="P636" i="5"/>
  <c r="H637" i="5"/>
  <c r="K637" i="5" s="1"/>
  <c r="P637" i="5"/>
  <c r="H638" i="5"/>
  <c r="P638" i="5"/>
  <c r="H639" i="5"/>
  <c r="K639" i="5" s="1"/>
  <c r="P639" i="5"/>
  <c r="H640" i="5"/>
  <c r="P640" i="5"/>
  <c r="H641" i="5"/>
  <c r="K641" i="5" s="1"/>
  <c r="P641" i="5"/>
  <c r="H642" i="5"/>
  <c r="P642" i="5"/>
  <c r="H643" i="5"/>
  <c r="K643" i="5" s="1"/>
  <c r="P643" i="5"/>
  <c r="H644" i="5"/>
  <c r="P644" i="5"/>
  <c r="H645" i="5"/>
  <c r="K645" i="5" s="1"/>
  <c r="P645" i="5"/>
  <c r="H646" i="5"/>
  <c r="P646" i="5"/>
  <c r="H647" i="5"/>
  <c r="K647" i="5" s="1"/>
  <c r="P647" i="5"/>
  <c r="H648" i="5"/>
  <c r="P648" i="5"/>
  <c r="H649" i="5"/>
  <c r="K649" i="5" s="1"/>
  <c r="P649" i="5"/>
  <c r="H650" i="5"/>
  <c r="P650" i="5"/>
  <c r="H651" i="5"/>
  <c r="K651" i="5" s="1"/>
  <c r="P651" i="5"/>
  <c r="H652" i="5"/>
  <c r="P652" i="5"/>
  <c r="H653" i="5"/>
  <c r="K653" i="5" s="1"/>
  <c r="P653" i="5"/>
  <c r="H654" i="5"/>
  <c r="P654" i="5"/>
  <c r="H655" i="5"/>
  <c r="K655" i="5" s="1"/>
  <c r="P655" i="5"/>
  <c r="H656" i="5"/>
  <c r="P656" i="5"/>
  <c r="H657" i="5"/>
  <c r="K657" i="5" s="1"/>
  <c r="P657" i="5"/>
  <c r="H658" i="5"/>
  <c r="P658" i="5"/>
  <c r="H659" i="5"/>
  <c r="K659" i="5" s="1"/>
  <c r="P659" i="5"/>
  <c r="H660" i="5"/>
  <c r="P660" i="5"/>
  <c r="H661" i="5"/>
  <c r="K661" i="5" s="1"/>
  <c r="P661" i="5"/>
  <c r="H662" i="5"/>
  <c r="P662" i="5"/>
  <c r="H663" i="5"/>
  <c r="K663" i="5" s="1"/>
  <c r="P663" i="5"/>
  <c r="H664" i="5"/>
  <c r="P664" i="5"/>
  <c r="H665" i="5"/>
  <c r="K665" i="5" s="1"/>
  <c r="P665" i="5"/>
  <c r="H666" i="5"/>
  <c r="P666" i="5"/>
  <c r="H667" i="5"/>
  <c r="K667" i="5" s="1"/>
  <c r="P667" i="5"/>
  <c r="H668" i="5"/>
  <c r="P668" i="5"/>
  <c r="H669" i="5"/>
  <c r="K669" i="5" s="1"/>
  <c r="P669" i="5"/>
  <c r="H670" i="5"/>
  <c r="P670" i="5"/>
  <c r="H671" i="5"/>
  <c r="K671" i="5" s="1"/>
  <c r="P671" i="5"/>
  <c r="H672" i="5"/>
  <c r="P672" i="5"/>
  <c r="H673" i="5"/>
  <c r="K673" i="5" s="1"/>
  <c r="P673" i="5"/>
  <c r="H674" i="5"/>
  <c r="P674" i="5"/>
  <c r="H675" i="5"/>
  <c r="K675" i="5" s="1"/>
  <c r="P675" i="5"/>
  <c r="H676" i="5"/>
  <c r="P676" i="5"/>
  <c r="H677" i="5"/>
  <c r="K677" i="5" s="1"/>
  <c r="P677" i="5"/>
  <c r="H678" i="5"/>
  <c r="P678" i="5"/>
  <c r="H679" i="5"/>
  <c r="K679" i="5" s="1"/>
  <c r="P679" i="5"/>
  <c r="H680" i="5"/>
  <c r="P680" i="5"/>
  <c r="H681" i="5"/>
  <c r="K681" i="5" s="1"/>
  <c r="P681" i="5"/>
  <c r="H682" i="5"/>
  <c r="P682" i="5"/>
  <c r="H683" i="5"/>
  <c r="P683" i="5"/>
  <c r="H684" i="5"/>
  <c r="P684" i="5"/>
  <c r="H685" i="5"/>
  <c r="P685" i="5"/>
  <c r="H686" i="5"/>
  <c r="P686" i="5"/>
  <c r="H687" i="5"/>
  <c r="K687" i="5" s="1"/>
  <c r="P687" i="5"/>
  <c r="H688" i="5"/>
  <c r="P688" i="5"/>
  <c r="H689" i="5"/>
  <c r="K689" i="5" s="1"/>
  <c r="P689" i="5"/>
  <c r="H690" i="5"/>
  <c r="P690" i="5"/>
  <c r="H691" i="5"/>
  <c r="K691" i="5" s="1"/>
  <c r="P691" i="5"/>
  <c r="H692" i="5"/>
  <c r="P692" i="5"/>
  <c r="H693" i="5"/>
  <c r="K693" i="5" s="1"/>
  <c r="P693" i="5"/>
  <c r="H694" i="5"/>
  <c r="P694" i="5"/>
  <c r="H695" i="5"/>
  <c r="K695" i="5" s="1"/>
  <c r="P695" i="5"/>
  <c r="H696" i="5"/>
  <c r="P696" i="5"/>
  <c r="H697" i="5"/>
  <c r="K697" i="5" s="1"/>
  <c r="P697" i="5"/>
  <c r="H698" i="5"/>
  <c r="P698" i="5"/>
  <c r="H699" i="5"/>
  <c r="K699" i="5" s="1"/>
  <c r="P699" i="5"/>
  <c r="H700" i="5"/>
  <c r="P700" i="5"/>
  <c r="H701" i="5"/>
  <c r="K701" i="5" s="1"/>
  <c r="P701" i="5"/>
  <c r="H702" i="5"/>
  <c r="P702" i="5"/>
  <c r="H703" i="5"/>
  <c r="K703" i="5" s="1"/>
  <c r="P703" i="5"/>
  <c r="H704" i="5"/>
  <c r="P704" i="5"/>
  <c r="H705" i="5"/>
  <c r="J705" i="5" s="1"/>
  <c r="P705" i="5"/>
  <c r="H706" i="5"/>
  <c r="P706" i="5"/>
  <c r="H707" i="5"/>
  <c r="K707" i="5" s="1"/>
  <c r="P707" i="5"/>
  <c r="H708" i="5"/>
  <c r="P708" i="5"/>
  <c r="H709" i="5"/>
  <c r="K709" i="5" s="1"/>
  <c r="P709" i="5"/>
  <c r="H710" i="5"/>
  <c r="P710" i="5"/>
  <c r="H711" i="5"/>
  <c r="K711" i="5" s="1"/>
  <c r="P711" i="5"/>
  <c r="H712" i="5"/>
  <c r="P712" i="5"/>
  <c r="H713" i="5"/>
  <c r="K713" i="5" s="1"/>
  <c r="P713" i="5"/>
  <c r="H714" i="5"/>
  <c r="P714" i="5"/>
  <c r="H715" i="5"/>
  <c r="K715" i="5" s="1"/>
  <c r="P715" i="5"/>
  <c r="H716" i="5"/>
  <c r="P716" i="5"/>
  <c r="H717" i="5"/>
  <c r="K717" i="5" s="1"/>
  <c r="P717" i="5"/>
  <c r="H718" i="5"/>
  <c r="P718" i="5"/>
  <c r="H719" i="5"/>
  <c r="K719" i="5" s="1"/>
  <c r="P719" i="5"/>
  <c r="H720" i="5"/>
  <c r="P720" i="5"/>
  <c r="H721" i="5"/>
  <c r="P721" i="5"/>
  <c r="H722" i="5"/>
  <c r="P722" i="5"/>
  <c r="H723" i="5"/>
  <c r="P723" i="5"/>
  <c r="H724" i="5"/>
  <c r="P724" i="5"/>
  <c r="H725" i="5"/>
  <c r="P725" i="5"/>
  <c r="H726" i="5"/>
  <c r="P726" i="5"/>
  <c r="H727" i="5"/>
  <c r="K727" i="5" s="1"/>
  <c r="P727" i="5"/>
  <c r="H728" i="5"/>
  <c r="P728" i="5"/>
  <c r="H729" i="5"/>
  <c r="K729" i="5" s="1"/>
  <c r="P729" i="5"/>
  <c r="H730" i="5"/>
  <c r="P730" i="5"/>
  <c r="H731" i="5"/>
  <c r="K731" i="5" s="1"/>
  <c r="P731" i="5"/>
  <c r="H732" i="5"/>
  <c r="P732" i="5"/>
  <c r="H733" i="5"/>
  <c r="K733" i="5" s="1"/>
  <c r="P733" i="5"/>
  <c r="H734" i="5"/>
  <c r="P734" i="5"/>
  <c r="H735" i="5"/>
  <c r="K735" i="5" s="1"/>
  <c r="P735" i="5"/>
  <c r="H736" i="5"/>
  <c r="P736" i="5"/>
  <c r="H737" i="5"/>
  <c r="K737" i="5" s="1"/>
  <c r="P737" i="5"/>
  <c r="H738" i="5"/>
  <c r="P738" i="5"/>
  <c r="H739" i="5"/>
  <c r="K739" i="5" s="1"/>
  <c r="P739" i="5"/>
  <c r="H740" i="5"/>
  <c r="P740" i="5"/>
  <c r="H741" i="5"/>
  <c r="K741" i="5" s="1"/>
  <c r="P741" i="5"/>
  <c r="H742" i="5"/>
  <c r="P742" i="5"/>
  <c r="H743" i="5"/>
  <c r="K743" i="5" s="1"/>
  <c r="P743" i="5"/>
  <c r="H744" i="5"/>
  <c r="P744" i="5"/>
  <c r="H745" i="5"/>
  <c r="K745" i="5" s="1"/>
  <c r="P745" i="5"/>
  <c r="H746" i="5"/>
  <c r="P746" i="5"/>
  <c r="H747" i="5"/>
  <c r="K747" i="5" s="1"/>
  <c r="P747" i="5"/>
  <c r="H748" i="5"/>
  <c r="P748" i="5"/>
  <c r="H749" i="5"/>
  <c r="K749" i="5" s="1"/>
  <c r="P749" i="5"/>
  <c r="H750" i="5"/>
  <c r="P750" i="5"/>
  <c r="H751" i="5"/>
  <c r="K751" i="5" s="1"/>
  <c r="P751" i="5"/>
  <c r="H752" i="5"/>
  <c r="P752" i="5"/>
  <c r="H753" i="5"/>
  <c r="K753" i="5" s="1"/>
  <c r="P753" i="5"/>
  <c r="P754" i="5"/>
  <c r="G754" i="5" s="1"/>
  <c r="Q754" i="5" s="1"/>
  <c r="H755" i="5"/>
  <c r="P755" i="5"/>
  <c r="H756" i="5"/>
  <c r="K756" i="5" s="1"/>
  <c r="P756" i="5"/>
  <c r="H757" i="5"/>
  <c r="P757" i="5"/>
  <c r="H758" i="5"/>
  <c r="K758" i="5" s="1"/>
  <c r="P758" i="5"/>
  <c r="H759" i="5"/>
  <c r="P759" i="5"/>
  <c r="H760" i="5"/>
  <c r="K760" i="5" s="1"/>
  <c r="P760" i="5"/>
  <c r="H761" i="5"/>
  <c r="P761" i="5"/>
  <c r="H762" i="5"/>
  <c r="K762" i="5" s="1"/>
  <c r="P762" i="5"/>
  <c r="H763" i="5"/>
  <c r="P763" i="5"/>
  <c r="H764" i="5"/>
  <c r="K764" i="5" s="1"/>
  <c r="P764" i="5"/>
  <c r="H765" i="5"/>
  <c r="P765" i="5"/>
  <c r="H766" i="5"/>
  <c r="K766" i="5" s="1"/>
  <c r="P766" i="5"/>
  <c r="H767" i="5"/>
  <c r="P767" i="5"/>
  <c r="H768" i="5"/>
  <c r="K768" i="5" s="1"/>
  <c r="P768" i="5"/>
  <c r="H769" i="5"/>
  <c r="P769" i="5"/>
  <c r="H770" i="5"/>
  <c r="K770" i="5" s="1"/>
  <c r="P770" i="5"/>
  <c r="H771" i="5"/>
  <c r="P771" i="5"/>
  <c r="H772" i="5"/>
  <c r="K772" i="5" s="1"/>
  <c r="P772" i="5"/>
  <c r="H773" i="5"/>
  <c r="P773" i="5"/>
  <c r="H774" i="5"/>
  <c r="K774" i="5" s="1"/>
  <c r="P774" i="5"/>
  <c r="H775" i="5"/>
  <c r="P775" i="5"/>
  <c r="H776" i="5"/>
  <c r="K776" i="5" s="1"/>
  <c r="P776" i="5"/>
  <c r="H777" i="5"/>
  <c r="P777" i="5"/>
  <c r="H778" i="5"/>
  <c r="K778" i="5" s="1"/>
  <c r="P778" i="5"/>
  <c r="H779" i="5"/>
  <c r="P779" i="5"/>
  <c r="H780" i="5"/>
  <c r="K780" i="5" s="1"/>
  <c r="P780" i="5"/>
  <c r="H781" i="5"/>
  <c r="P781" i="5"/>
  <c r="H782" i="5"/>
  <c r="K782" i="5" s="1"/>
  <c r="P782" i="5"/>
  <c r="H783" i="5"/>
  <c r="P783" i="5"/>
  <c r="H784" i="5"/>
  <c r="K784" i="5" s="1"/>
  <c r="P784" i="5"/>
  <c r="H785" i="5"/>
  <c r="P785" i="5"/>
  <c r="H786" i="5"/>
  <c r="K786" i="5" s="1"/>
  <c r="P786" i="5"/>
  <c r="H787" i="5"/>
  <c r="P787" i="5"/>
  <c r="H788" i="5"/>
  <c r="K788" i="5" s="1"/>
  <c r="P788" i="5"/>
  <c r="H789" i="5"/>
  <c r="P789" i="5"/>
  <c r="H790" i="5"/>
  <c r="K790" i="5" s="1"/>
  <c r="P790" i="5"/>
  <c r="H791" i="5"/>
  <c r="P791" i="5"/>
  <c r="H792" i="5"/>
  <c r="K792" i="5" s="1"/>
  <c r="P792" i="5"/>
  <c r="H793" i="5"/>
  <c r="P793" i="5"/>
  <c r="H794" i="5"/>
  <c r="K794" i="5" s="1"/>
  <c r="P794" i="5"/>
  <c r="H795" i="5"/>
  <c r="P795" i="5"/>
  <c r="H796" i="5"/>
  <c r="K796" i="5" s="1"/>
  <c r="P796" i="5"/>
  <c r="H797" i="5"/>
  <c r="P797" i="5"/>
  <c r="H798" i="5"/>
  <c r="K798" i="5" s="1"/>
  <c r="P798" i="5"/>
  <c r="H799" i="5"/>
  <c r="P799" i="5"/>
  <c r="H800" i="5"/>
  <c r="K800" i="5" s="1"/>
  <c r="P800" i="5"/>
  <c r="H801" i="5"/>
  <c r="P801" i="5"/>
  <c r="H802" i="5"/>
  <c r="K802" i="5" s="1"/>
  <c r="P802" i="5"/>
  <c r="H803" i="5"/>
  <c r="P803" i="5"/>
  <c r="H804" i="5"/>
  <c r="K804" i="5" s="1"/>
  <c r="P804" i="5"/>
  <c r="H805" i="5"/>
  <c r="P805" i="5"/>
  <c r="H806" i="5"/>
  <c r="K806" i="5" s="1"/>
  <c r="P806" i="5"/>
  <c r="H807" i="5"/>
  <c r="P807" i="5"/>
  <c r="H808" i="5"/>
  <c r="K808" i="5" s="1"/>
  <c r="P808" i="5"/>
  <c r="H809" i="5"/>
  <c r="P809" i="5"/>
  <c r="H810" i="5"/>
  <c r="K810" i="5" s="1"/>
  <c r="P810" i="5"/>
  <c r="H811" i="5"/>
  <c r="P811" i="5"/>
  <c r="H814" i="5"/>
  <c r="P814" i="5"/>
  <c r="H815" i="5"/>
  <c r="P815" i="5"/>
  <c r="H816" i="5"/>
  <c r="K816" i="5" s="1"/>
  <c r="P816" i="5"/>
  <c r="H817" i="5"/>
  <c r="P817" i="5"/>
  <c r="H818" i="5"/>
  <c r="P818" i="5"/>
  <c r="H819" i="5"/>
  <c r="P819" i="5"/>
  <c r="H820" i="5"/>
  <c r="K820" i="5" s="1"/>
  <c r="P820" i="5"/>
  <c r="H821" i="5"/>
  <c r="P821" i="5"/>
  <c r="H822" i="5"/>
  <c r="P822" i="5"/>
  <c r="H823" i="5"/>
  <c r="P823" i="5"/>
  <c r="H824" i="5"/>
  <c r="K824" i="5" s="1"/>
  <c r="P824" i="5"/>
  <c r="H825" i="5"/>
  <c r="P825" i="5"/>
  <c r="H826" i="5"/>
  <c r="P826" i="5"/>
  <c r="H827" i="5"/>
  <c r="P827" i="5"/>
  <c r="H828" i="5"/>
  <c r="K828" i="5" s="1"/>
  <c r="P828" i="5"/>
  <c r="H829" i="5"/>
  <c r="P829" i="5"/>
  <c r="H830" i="5"/>
  <c r="P830" i="5"/>
  <c r="H831" i="5"/>
  <c r="P831" i="5"/>
  <c r="H832" i="5"/>
  <c r="K832" i="5" s="1"/>
  <c r="P832" i="5"/>
  <c r="H833" i="5"/>
  <c r="P833" i="5"/>
  <c r="H834" i="5"/>
  <c r="P834" i="5"/>
  <c r="H835" i="5"/>
  <c r="P835" i="5"/>
  <c r="H836" i="5"/>
  <c r="K836" i="5" s="1"/>
  <c r="P836" i="5"/>
  <c r="H837" i="5"/>
  <c r="P837" i="5"/>
  <c r="H838" i="5"/>
  <c r="P838" i="5"/>
  <c r="H839" i="5"/>
  <c r="P839" i="5"/>
  <c r="H840" i="5"/>
  <c r="K840" i="5" s="1"/>
  <c r="P840" i="5"/>
  <c r="H841" i="5"/>
  <c r="P841" i="5"/>
  <c r="H842" i="5"/>
  <c r="P842" i="5"/>
  <c r="H843" i="5"/>
  <c r="P843" i="5"/>
  <c r="H844" i="5"/>
  <c r="K844" i="5" s="1"/>
  <c r="P844" i="5"/>
  <c r="H845" i="5"/>
  <c r="P845" i="5"/>
  <c r="H846" i="5"/>
  <c r="P846" i="5"/>
  <c r="H847" i="5"/>
  <c r="P847" i="5"/>
  <c r="H848" i="5"/>
  <c r="K848" i="5" s="1"/>
  <c r="P848" i="5"/>
  <c r="H849" i="5"/>
  <c r="P849" i="5"/>
  <c r="H850" i="5"/>
  <c r="P850" i="5"/>
  <c r="H851" i="5"/>
  <c r="P851" i="5"/>
  <c r="H852" i="5"/>
  <c r="K852" i="5" s="1"/>
  <c r="P852" i="5"/>
  <c r="H853" i="5"/>
  <c r="P853" i="5"/>
  <c r="H854" i="5"/>
  <c r="P854" i="5"/>
  <c r="H855" i="5"/>
  <c r="P855" i="5"/>
  <c r="H856" i="5"/>
  <c r="K856" i="5" s="1"/>
  <c r="P856" i="5"/>
  <c r="H857" i="5"/>
  <c r="P857" i="5"/>
  <c r="H858" i="5"/>
  <c r="P858" i="5"/>
  <c r="H859" i="5"/>
  <c r="P859" i="5"/>
  <c r="H860" i="5"/>
  <c r="K860" i="5" s="1"/>
  <c r="P860" i="5"/>
  <c r="H861" i="5"/>
  <c r="P861" i="5"/>
  <c r="H862" i="5"/>
  <c r="P862" i="5"/>
  <c r="H863" i="5"/>
  <c r="P863" i="5"/>
  <c r="H864" i="5"/>
  <c r="K864" i="5" s="1"/>
  <c r="P864" i="5"/>
  <c r="H865" i="5"/>
  <c r="P865" i="5"/>
  <c r="H866" i="5"/>
  <c r="P866" i="5"/>
  <c r="H867" i="5"/>
  <c r="P867" i="5"/>
  <c r="H868" i="5"/>
  <c r="P868" i="5"/>
  <c r="H869" i="5"/>
  <c r="P869" i="5"/>
  <c r="H870" i="5"/>
  <c r="P870" i="5"/>
  <c r="H871" i="5"/>
  <c r="P871" i="5"/>
  <c r="H872" i="5"/>
  <c r="K872" i="5" s="1"/>
  <c r="P872" i="5"/>
  <c r="H873" i="5"/>
  <c r="P873" i="5"/>
  <c r="H874" i="5"/>
  <c r="P874" i="5"/>
  <c r="H875" i="5"/>
  <c r="P875" i="5"/>
  <c r="H876" i="5"/>
  <c r="K876" i="5" s="1"/>
  <c r="P876" i="5"/>
  <c r="H877" i="5"/>
  <c r="P877" i="5"/>
  <c r="H878" i="5"/>
  <c r="P878" i="5"/>
  <c r="H879" i="5"/>
  <c r="P879" i="5"/>
  <c r="H880" i="5"/>
  <c r="K880" i="5" s="1"/>
  <c r="P880" i="5"/>
  <c r="H881" i="5"/>
  <c r="P881" i="5"/>
  <c r="H882" i="5"/>
  <c r="P882" i="5"/>
  <c r="H883" i="5"/>
  <c r="P883" i="5"/>
  <c r="H884" i="5"/>
  <c r="K884" i="5" s="1"/>
  <c r="P884" i="5"/>
  <c r="H885" i="5"/>
  <c r="P885" i="5"/>
  <c r="H886" i="5"/>
  <c r="P886" i="5"/>
  <c r="H887" i="5"/>
  <c r="P887" i="5"/>
  <c r="H888" i="5"/>
  <c r="K888" i="5" s="1"/>
  <c r="P888" i="5"/>
  <c r="H889" i="5"/>
  <c r="P889" i="5"/>
  <c r="H890" i="5"/>
  <c r="P890" i="5"/>
  <c r="H891" i="5"/>
  <c r="P891" i="5"/>
  <c r="H892" i="5"/>
  <c r="K892" i="5" s="1"/>
  <c r="P892" i="5"/>
  <c r="H893" i="5"/>
  <c r="P893" i="5"/>
  <c r="H894" i="5"/>
  <c r="P894" i="5"/>
  <c r="H895" i="5"/>
  <c r="P895" i="5"/>
  <c r="H896" i="5"/>
  <c r="K896" i="5" s="1"/>
  <c r="P896" i="5"/>
  <c r="H897" i="5"/>
  <c r="P897" i="5"/>
  <c r="H898" i="5"/>
  <c r="P898" i="5"/>
  <c r="H899" i="5"/>
  <c r="P899" i="5"/>
  <c r="H900" i="5"/>
  <c r="K900" i="5" s="1"/>
  <c r="P900" i="5"/>
  <c r="H901" i="5"/>
  <c r="P901" i="5"/>
  <c r="H902" i="5"/>
  <c r="P902" i="5"/>
  <c r="H903" i="5"/>
  <c r="P903" i="5"/>
  <c r="H904" i="5"/>
  <c r="K904" i="5" s="1"/>
  <c r="P904" i="5"/>
  <c r="H905" i="5"/>
  <c r="P905" i="5"/>
  <c r="H906" i="5"/>
  <c r="P906" i="5"/>
  <c r="H907" i="5"/>
  <c r="P907" i="5"/>
  <c r="H908" i="5"/>
  <c r="K908" i="5" s="1"/>
  <c r="P908" i="5"/>
  <c r="H909" i="5"/>
  <c r="P909" i="5"/>
  <c r="H910" i="5"/>
  <c r="P910" i="5"/>
  <c r="H911" i="5"/>
  <c r="P911" i="5"/>
  <c r="H912" i="5"/>
  <c r="K912" i="5" s="1"/>
  <c r="P912" i="5"/>
  <c r="H913" i="5"/>
  <c r="P913" i="5"/>
  <c r="H914" i="5"/>
  <c r="P914" i="5"/>
  <c r="H915" i="5"/>
  <c r="P915" i="5"/>
  <c r="H916" i="5"/>
  <c r="K916" i="5" s="1"/>
  <c r="P916" i="5"/>
  <c r="H917" i="5"/>
  <c r="P917" i="5"/>
  <c r="H918" i="5"/>
  <c r="P918" i="5"/>
  <c r="H919" i="5"/>
  <c r="P919" i="5"/>
  <c r="H920" i="5"/>
  <c r="K920" i="5" s="1"/>
  <c r="P920" i="5"/>
  <c r="H921" i="5"/>
  <c r="P921" i="5"/>
  <c r="H922" i="5"/>
  <c r="P922" i="5"/>
  <c r="H923" i="5"/>
  <c r="P923" i="5"/>
  <c r="H924" i="5"/>
  <c r="K924" i="5" s="1"/>
  <c r="P924" i="5"/>
  <c r="H925" i="5"/>
  <c r="P925" i="5"/>
  <c r="H926" i="5"/>
  <c r="P926" i="5"/>
  <c r="H927" i="5"/>
  <c r="P927" i="5"/>
  <c r="H928" i="5"/>
  <c r="K928" i="5" s="1"/>
  <c r="P928" i="5"/>
  <c r="H929" i="5"/>
  <c r="P929" i="5"/>
  <c r="H930" i="5"/>
  <c r="P930" i="5"/>
  <c r="H931" i="5"/>
  <c r="P931" i="5"/>
  <c r="H932" i="5"/>
  <c r="K932" i="5" s="1"/>
  <c r="P932" i="5"/>
  <c r="H933" i="5"/>
  <c r="P933" i="5"/>
  <c r="H934" i="5"/>
  <c r="P934" i="5"/>
  <c r="H935" i="5"/>
  <c r="P935" i="5"/>
  <c r="H936" i="5"/>
  <c r="K936" i="5" s="1"/>
  <c r="P936" i="5"/>
  <c r="H937" i="5"/>
  <c r="P937" i="5"/>
  <c r="H938" i="5"/>
  <c r="P938" i="5"/>
  <c r="H939" i="5"/>
  <c r="P939" i="5"/>
  <c r="H940" i="5"/>
  <c r="K940" i="5" s="1"/>
  <c r="P940" i="5"/>
  <c r="H941" i="5"/>
  <c r="P941" i="5"/>
  <c r="H942" i="5"/>
  <c r="P942" i="5"/>
  <c r="H943" i="5"/>
  <c r="P943" i="5"/>
  <c r="H944" i="5"/>
  <c r="K944" i="5" s="1"/>
  <c r="P944" i="5"/>
  <c r="H945" i="5"/>
  <c r="P945" i="5"/>
  <c r="H946" i="5"/>
  <c r="P946" i="5"/>
  <c r="H947" i="5"/>
  <c r="P947" i="5"/>
  <c r="H948" i="5"/>
  <c r="K948" i="5" s="1"/>
  <c r="P948" i="5"/>
  <c r="H949" i="5"/>
  <c r="P949" i="5"/>
  <c r="H950" i="5"/>
  <c r="P950" i="5"/>
  <c r="H951" i="5"/>
  <c r="P951" i="5"/>
  <c r="H952" i="5"/>
  <c r="K952" i="5" s="1"/>
  <c r="P952" i="5"/>
  <c r="H953" i="5"/>
  <c r="P953" i="5"/>
  <c r="H954" i="5"/>
  <c r="P954" i="5"/>
  <c r="H955" i="5"/>
  <c r="P955" i="5"/>
  <c r="H956" i="5"/>
  <c r="K956" i="5" s="1"/>
  <c r="P956" i="5"/>
  <c r="H957" i="5"/>
  <c r="P957" i="5"/>
  <c r="H958" i="5"/>
  <c r="P958" i="5"/>
  <c r="H959" i="5"/>
  <c r="P959" i="5"/>
  <c r="H960" i="5"/>
  <c r="K960" i="5" s="1"/>
  <c r="P960" i="5"/>
  <c r="H961" i="5"/>
  <c r="P961" i="5"/>
  <c r="H962" i="5"/>
  <c r="P962" i="5"/>
  <c r="H963" i="5"/>
  <c r="P963" i="5"/>
  <c r="H964" i="5"/>
  <c r="K964" i="5" s="1"/>
  <c r="P964" i="5"/>
  <c r="H965" i="5"/>
  <c r="P965" i="5"/>
  <c r="H966" i="5"/>
  <c r="P966" i="5"/>
  <c r="H967" i="5"/>
  <c r="P967" i="5"/>
  <c r="H968" i="5"/>
  <c r="K968" i="5" s="1"/>
  <c r="P968" i="5"/>
  <c r="H969" i="5"/>
  <c r="P969" i="5"/>
  <c r="H970" i="5"/>
  <c r="P970" i="5"/>
  <c r="H971" i="5"/>
  <c r="P971" i="5"/>
  <c r="H972" i="5"/>
  <c r="K972" i="5" s="1"/>
  <c r="P972" i="5"/>
  <c r="H973" i="5"/>
  <c r="P973" i="5"/>
  <c r="H974" i="5"/>
  <c r="P974" i="5"/>
  <c r="H975" i="5"/>
  <c r="P975" i="5"/>
  <c r="H976" i="5"/>
  <c r="K976" i="5" s="1"/>
  <c r="P976" i="5"/>
  <c r="H977" i="5"/>
  <c r="P977" i="5"/>
  <c r="H978" i="5"/>
  <c r="P978" i="5"/>
  <c r="H979" i="5"/>
  <c r="P979" i="5"/>
  <c r="H980" i="5"/>
  <c r="K980" i="5" s="1"/>
  <c r="P980" i="5"/>
  <c r="H981" i="5"/>
  <c r="P981" i="5"/>
  <c r="H982" i="5"/>
  <c r="P982" i="5"/>
  <c r="H983" i="5"/>
  <c r="P983" i="5"/>
  <c r="H984" i="5"/>
  <c r="K984" i="5" s="1"/>
  <c r="P984" i="5"/>
  <c r="H985" i="5"/>
  <c r="P985" i="5"/>
  <c r="H986" i="5"/>
  <c r="P986" i="5"/>
  <c r="H987" i="5"/>
  <c r="P987" i="5"/>
  <c r="H988" i="5"/>
  <c r="K988" i="5" s="1"/>
  <c r="P988" i="5"/>
  <c r="H989" i="5"/>
  <c r="P989" i="5"/>
  <c r="H990" i="5"/>
  <c r="P990" i="5"/>
  <c r="H991" i="5"/>
  <c r="P991" i="5"/>
  <c r="H992" i="5"/>
  <c r="K992" i="5" s="1"/>
  <c r="P992" i="5"/>
  <c r="H993" i="5"/>
  <c r="P993" i="5"/>
  <c r="H994" i="5"/>
  <c r="P994" i="5"/>
  <c r="H995" i="5"/>
  <c r="P995" i="5"/>
  <c r="H996" i="5"/>
  <c r="K996" i="5" s="1"/>
  <c r="P996" i="5"/>
  <c r="H997" i="5"/>
  <c r="P997" i="5"/>
  <c r="H998" i="5"/>
  <c r="P998" i="5"/>
  <c r="H999" i="5"/>
  <c r="P999" i="5"/>
  <c r="H1000" i="5"/>
  <c r="K1000" i="5" s="1"/>
  <c r="P1000" i="5"/>
  <c r="H1001" i="5"/>
  <c r="P1001" i="5"/>
  <c r="H1002" i="5"/>
  <c r="P1002" i="5"/>
  <c r="H1003" i="5"/>
  <c r="P1003" i="5"/>
  <c r="H1004" i="5"/>
  <c r="K1004" i="5" s="1"/>
  <c r="P1004" i="5"/>
  <c r="H1005" i="5"/>
  <c r="P1005" i="5"/>
  <c r="H1006" i="5"/>
  <c r="P1006" i="5"/>
  <c r="H1007" i="5"/>
  <c r="P1007" i="5"/>
  <c r="H1008" i="5"/>
  <c r="K1008" i="5" s="1"/>
  <c r="P1008" i="5"/>
  <c r="H1009" i="5"/>
  <c r="P1009" i="5"/>
  <c r="H1010" i="5"/>
  <c r="P1010" i="5"/>
  <c r="H1011" i="5"/>
  <c r="P1011" i="5"/>
  <c r="H1012" i="5"/>
  <c r="K1012" i="5" s="1"/>
  <c r="P1012" i="5"/>
  <c r="H1013" i="5"/>
  <c r="P1013" i="5"/>
  <c r="H1014" i="5"/>
  <c r="P1014" i="5"/>
  <c r="H1015" i="5"/>
  <c r="P1015" i="5"/>
  <c r="H1016" i="5"/>
  <c r="K1016" i="5" s="1"/>
  <c r="P1016" i="5"/>
  <c r="H1017" i="5"/>
  <c r="P1017" i="5"/>
  <c r="H1018" i="5"/>
  <c r="P1018" i="5"/>
  <c r="H1019" i="5"/>
  <c r="P1019" i="5"/>
  <c r="H1020" i="5"/>
  <c r="K1020" i="5" s="1"/>
  <c r="P1020" i="5"/>
  <c r="H1021" i="5"/>
  <c r="P1021" i="5"/>
  <c r="H1022" i="5"/>
  <c r="P1022" i="5"/>
  <c r="H1023" i="5"/>
  <c r="P1023" i="5"/>
  <c r="H1024" i="5"/>
  <c r="K1024" i="5" s="1"/>
  <c r="P1024" i="5"/>
  <c r="H1025" i="5"/>
  <c r="P1025" i="5"/>
  <c r="H1026" i="5"/>
  <c r="P1026" i="5"/>
  <c r="H1027" i="5"/>
  <c r="P1027" i="5"/>
  <c r="H1028" i="5"/>
  <c r="K1028" i="5" s="1"/>
  <c r="P1028" i="5"/>
  <c r="H1029" i="5"/>
  <c r="P1029" i="5"/>
  <c r="H1030" i="5"/>
  <c r="P1030" i="5"/>
  <c r="H1031" i="5"/>
  <c r="P1031" i="5"/>
  <c r="H1032" i="5"/>
  <c r="K1032" i="5" s="1"/>
  <c r="P1032" i="5"/>
  <c r="H1033" i="5"/>
  <c r="P1033" i="5"/>
  <c r="H1034" i="5"/>
  <c r="P1034" i="5"/>
  <c r="H1035" i="5"/>
  <c r="P1035" i="5"/>
  <c r="H1036" i="5"/>
  <c r="K1036" i="5" s="1"/>
  <c r="P1036" i="5"/>
  <c r="H1037" i="5"/>
  <c r="P1037" i="5"/>
  <c r="H1038" i="5"/>
  <c r="P1038" i="5"/>
  <c r="H1039" i="5"/>
  <c r="P1039" i="5"/>
  <c r="H1040" i="5"/>
  <c r="K1040" i="5" s="1"/>
  <c r="P1040" i="5"/>
  <c r="H1041" i="5"/>
  <c r="P1041" i="5"/>
  <c r="H1042" i="5"/>
  <c r="P1042" i="5"/>
  <c r="H1043" i="5"/>
  <c r="P1043" i="5"/>
  <c r="H1044" i="5"/>
  <c r="K1044" i="5" s="1"/>
  <c r="P1044" i="5"/>
  <c r="H1045" i="5"/>
  <c r="P1045" i="5"/>
  <c r="H1046" i="5"/>
  <c r="P1046" i="5"/>
  <c r="H1047" i="5"/>
  <c r="P1047" i="5"/>
  <c r="H1048" i="5"/>
  <c r="K1048" i="5" s="1"/>
  <c r="P1048" i="5"/>
  <c r="H1049" i="5"/>
  <c r="P1049" i="5"/>
  <c r="H1050" i="5"/>
  <c r="P1050" i="5"/>
  <c r="H1051" i="5"/>
  <c r="P1051" i="5"/>
  <c r="H1052" i="5"/>
  <c r="K1052" i="5" s="1"/>
  <c r="P1052" i="5"/>
  <c r="H1053" i="5"/>
  <c r="P1053" i="5"/>
  <c r="H1054" i="5"/>
  <c r="P1054" i="5"/>
  <c r="H1055" i="5"/>
  <c r="P1055" i="5"/>
  <c r="H1056" i="5"/>
  <c r="K1056" i="5" s="1"/>
  <c r="P1056" i="5"/>
  <c r="H1057" i="5"/>
  <c r="P1057" i="5"/>
  <c r="H1058" i="5"/>
  <c r="P1058" i="5"/>
  <c r="H1059" i="5"/>
  <c r="P1059" i="5"/>
  <c r="H1060" i="5"/>
  <c r="K1060" i="5" s="1"/>
  <c r="P1060" i="5"/>
  <c r="H1061" i="5"/>
  <c r="P1061" i="5"/>
  <c r="H1062" i="5"/>
  <c r="P1062" i="5"/>
  <c r="H1063" i="5"/>
  <c r="P1063" i="5"/>
  <c r="H1064" i="5"/>
  <c r="K1064" i="5" s="1"/>
  <c r="P1064" i="5"/>
  <c r="H1065" i="5"/>
  <c r="P1065" i="5"/>
  <c r="H1066" i="5"/>
  <c r="P1066" i="5"/>
  <c r="H1067" i="5"/>
  <c r="P1067" i="5"/>
  <c r="H1068" i="5"/>
  <c r="K1068" i="5" s="1"/>
  <c r="P1068" i="5"/>
  <c r="H1069" i="5"/>
  <c r="P1069" i="5"/>
  <c r="H1070" i="5"/>
  <c r="P1070" i="5"/>
  <c r="H1071" i="5"/>
  <c r="P1071" i="5"/>
  <c r="H1072" i="5"/>
  <c r="K1072" i="5" s="1"/>
  <c r="P1072" i="5"/>
  <c r="H1073" i="5"/>
  <c r="P1073" i="5"/>
  <c r="H1074" i="5"/>
  <c r="P1074" i="5"/>
  <c r="H1075" i="5"/>
  <c r="P1075" i="5"/>
  <c r="H1076" i="5"/>
  <c r="K1076" i="5" s="1"/>
  <c r="P1076" i="5"/>
  <c r="H1077" i="5"/>
  <c r="P1077" i="5"/>
  <c r="H1078" i="5"/>
  <c r="P1078" i="5"/>
  <c r="H1079" i="5"/>
  <c r="P1079" i="5"/>
  <c r="H1080" i="5"/>
  <c r="K1080" i="5" s="1"/>
  <c r="P1080" i="5"/>
  <c r="H1081" i="5"/>
  <c r="P1081" i="5"/>
  <c r="H1082" i="5"/>
  <c r="P1082" i="5"/>
  <c r="H1083" i="5"/>
  <c r="P1083" i="5"/>
  <c r="H1084" i="5"/>
  <c r="K1084" i="5" s="1"/>
  <c r="P1084" i="5"/>
  <c r="H1085" i="5"/>
  <c r="P1085" i="5"/>
  <c r="H1086" i="5"/>
  <c r="P1086" i="5"/>
  <c r="H1087" i="5"/>
  <c r="P1087" i="5"/>
  <c r="H1088" i="5"/>
  <c r="P1088" i="5"/>
  <c r="H1089" i="5"/>
  <c r="P1089" i="5"/>
  <c r="H1090" i="5"/>
  <c r="P1090" i="5"/>
  <c r="H1091" i="5"/>
  <c r="P1091" i="5"/>
  <c r="H1092" i="5"/>
  <c r="P1092" i="5"/>
  <c r="H1093" i="5"/>
  <c r="P1093" i="5"/>
  <c r="H1094" i="5"/>
  <c r="P1094" i="5"/>
  <c r="H1095" i="5"/>
  <c r="P1095" i="5"/>
  <c r="H1096" i="5"/>
  <c r="K1096" i="5" s="1"/>
  <c r="P1096" i="5"/>
  <c r="H1097" i="5"/>
  <c r="P1097" i="5"/>
  <c r="H1098" i="5"/>
  <c r="P1098" i="5"/>
  <c r="H1099" i="5"/>
  <c r="P1099" i="5"/>
  <c r="H1100" i="5"/>
  <c r="K1100" i="5" s="1"/>
  <c r="P1100" i="5"/>
  <c r="H1101" i="5"/>
  <c r="P1101" i="5"/>
  <c r="H1102" i="5"/>
  <c r="P1102" i="5"/>
  <c r="H1103" i="5"/>
  <c r="P1103" i="5"/>
  <c r="H1104" i="5"/>
  <c r="K1104" i="5" s="1"/>
  <c r="P1104" i="5"/>
  <c r="H1105" i="5"/>
  <c r="P1105" i="5"/>
  <c r="H1106" i="5"/>
  <c r="P1106" i="5"/>
  <c r="H1107" i="5"/>
  <c r="P1107" i="5"/>
  <c r="H1108" i="5"/>
  <c r="K1108" i="5" s="1"/>
  <c r="P1108" i="5"/>
  <c r="H1109" i="5"/>
  <c r="P1109" i="5"/>
  <c r="H1110" i="5"/>
  <c r="P1110" i="5"/>
  <c r="H1111" i="5"/>
  <c r="P1111" i="5"/>
  <c r="H1112" i="5"/>
  <c r="K1112" i="5" s="1"/>
  <c r="P1112" i="5"/>
  <c r="H1113" i="5"/>
  <c r="P1113" i="5"/>
  <c r="H1114" i="5"/>
  <c r="P1114" i="5"/>
  <c r="H1115" i="5"/>
  <c r="P1115" i="5"/>
  <c r="H1116" i="5"/>
  <c r="K1116" i="5" s="1"/>
  <c r="P1116" i="5"/>
  <c r="H1117" i="5"/>
  <c r="P1117" i="5"/>
  <c r="H1118" i="5"/>
  <c r="P1118" i="5"/>
  <c r="H1119" i="5"/>
  <c r="P1119" i="5"/>
  <c r="H1120" i="5"/>
  <c r="K1120" i="5" s="1"/>
  <c r="P1120" i="5"/>
  <c r="H1121" i="5"/>
  <c r="P1121" i="5"/>
  <c r="H1122" i="5"/>
  <c r="P1122" i="5"/>
  <c r="H1123" i="5"/>
  <c r="P1123" i="5"/>
  <c r="H1124" i="5"/>
  <c r="K1124" i="5" s="1"/>
  <c r="P1124" i="5"/>
  <c r="H1125" i="5"/>
  <c r="P1125" i="5"/>
  <c r="H1126" i="5"/>
  <c r="P1126" i="5"/>
  <c r="H1127" i="5"/>
  <c r="P1127" i="5"/>
  <c r="H1128" i="5"/>
  <c r="K1128" i="5" s="1"/>
  <c r="P1128" i="5"/>
  <c r="H1129" i="5"/>
  <c r="P1129" i="5"/>
  <c r="H1130" i="5"/>
  <c r="P1130" i="5"/>
  <c r="H1131" i="5"/>
  <c r="P1131" i="5"/>
  <c r="H1132" i="5"/>
  <c r="K1132" i="5" s="1"/>
  <c r="P1132" i="5"/>
  <c r="H1133" i="5"/>
  <c r="P1133" i="5"/>
  <c r="H1134" i="5"/>
  <c r="P1134" i="5"/>
  <c r="H1135" i="5"/>
  <c r="P1135" i="5"/>
  <c r="H1136" i="5"/>
  <c r="K1136" i="5" s="1"/>
  <c r="P1136" i="5"/>
  <c r="H1137" i="5"/>
  <c r="P1137" i="5"/>
  <c r="H1138" i="5"/>
  <c r="P1138" i="5"/>
  <c r="H1139" i="5"/>
  <c r="P1139" i="5"/>
  <c r="H1140" i="5"/>
  <c r="K1140" i="5" s="1"/>
  <c r="P1140" i="5"/>
  <c r="H1141" i="5"/>
  <c r="P1141" i="5"/>
  <c r="H1142" i="5"/>
  <c r="P1142" i="5"/>
  <c r="H1143" i="5"/>
  <c r="P1143" i="5"/>
  <c r="H1144" i="5"/>
  <c r="K1144" i="5" s="1"/>
  <c r="P1144" i="5"/>
  <c r="H1145" i="5"/>
  <c r="P1145" i="5"/>
  <c r="H1146" i="5"/>
  <c r="P1146" i="5"/>
  <c r="H1147" i="5"/>
  <c r="P1147" i="5"/>
  <c r="H1148" i="5"/>
  <c r="K1148" i="5" s="1"/>
  <c r="P1148" i="5"/>
  <c r="H1149" i="5"/>
  <c r="P1149" i="5"/>
  <c r="H1150" i="5"/>
  <c r="P1150" i="5"/>
  <c r="H1151" i="5"/>
  <c r="P1151" i="5"/>
  <c r="H1152" i="5"/>
  <c r="K1152" i="5" s="1"/>
  <c r="P1152" i="5"/>
  <c r="H1153" i="5"/>
  <c r="P1153" i="5"/>
  <c r="H1154" i="5"/>
  <c r="P1154" i="5"/>
  <c r="H1155" i="5"/>
  <c r="P1155" i="5"/>
  <c r="H1156" i="5"/>
  <c r="K1156" i="5" s="1"/>
  <c r="P1156" i="5"/>
  <c r="H1157" i="5"/>
  <c r="P1157" i="5"/>
  <c r="H1158" i="5"/>
  <c r="P1158" i="5"/>
  <c r="H1159" i="5"/>
  <c r="P1159" i="5"/>
  <c r="H1160" i="5"/>
  <c r="K1160" i="5" s="1"/>
  <c r="P1160" i="5"/>
  <c r="H1161" i="5"/>
  <c r="P1161" i="5"/>
  <c r="H1162" i="5"/>
  <c r="P1162" i="5"/>
  <c r="H1163" i="5"/>
  <c r="P1163" i="5"/>
  <c r="H1164" i="5"/>
  <c r="K1164" i="5" s="1"/>
  <c r="P1164" i="5"/>
  <c r="H1165" i="5"/>
  <c r="P1165" i="5"/>
  <c r="H1166" i="5"/>
  <c r="P1166" i="5"/>
  <c r="H1167" i="5"/>
  <c r="P1167" i="5"/>
  <c r="H1168" i="5"/>
  <c r="P1168" i="5"/>
  <c r="H1169" i="5"/>
  <c r="P1169" i="5"/>
  <c r="H1170" i="5"/>
  <c r="P1170" i="5"/>
  <c r="H1171" i="5"/>
  <c r="P1171" i="5"/>
  <c r="H1172" i="5"/>
  <c r="K1172" i="5" s="1"/>
  <c r="P1172" i="5"/>
  <c r="H1173" i="5"/>
  <c r="P1173" i="5"/>
  <c r="H1174" i="5"/>
  <c r="P1174" i="5"/>
  <c r="H1175" i="5"/>
  <c r="P1175" i="5"/>
  <c r="H1176" i="5"/>
  <c r="K1176" i="5" s="1"/>
  <c r="P1176" i="5"/>
  <c r="H1177" i="5"/>
  <c r="P1177" i="5"/>
  <c r="H1178" i="5"/>
  <c r="P1178" i="5"/>
  <c r="H1179" i="5"/>
  <c r="P1179" i="5"/>
  <c r="H1180" i="5"/>
  <c r="K1180" i="5" s="1"/>
  <c r="P1180" i="5"/>
  <c r="H1181" i="5"/>
  <c r="P1181" i="5"/>
  <c r="H1182" i="5"/>
  <c r="P1182" i="5"/>
  <c r="H1183" i="5"/>
  <c r="P1183" i="5"/>
  <c r="H1184" i="5"/>
  <c r="K1184" i="5" s="1"/>
  <c r="P1184" i="5"/>
  <c r="H1185" i="5"/>
  <c r="P1185" i="5"/>
  <c r="H1186" i="5"/>
  <c r="P1186" i="5"/>
  <c r="H1187" i="5"/>
  <c r="P1187" i="5"/>
  <c r="H1188" i="5"/>
  <c r="P1188" i="5"/>
  <c r="H1189" i="5"/>
  <c r="P1189" i="5"/>
  <c r="H1190" i="5"/>
  <c r="P1190" i="5"/>
  <c r="H1191" i="5"/>
  <c r="P1191" i="5"/>
  <c r="H1192" i="5"/>
  <c r="K1192" i="5" s="1"/>
  <c r="P1192" i="5"/>
  <c r="H1193" i="5"/>
  <c r="P1193" i="5"/>
  <c r="H1194" i="5"/>
  <c r="P1194" i="5"/>
  <c r="H1195" i="5"/>
  <c r="P1195" i="5"/>
  <c r="H1196" i="5"/>
  <c r="K1196" i="5" s="1"/>
  <c r="P1196" i="5"/>
  <c r="H1197" i="5"/>
  <c r="P1197" i="5"/>
  <c r="H1198" i="5"/>
  <c r="P1198" i="5"/>
  <c r="H1199" i="5"/>
  <c r="P1199" i="5"/>
  <c r="H1200" i="5"/>
  <c r="K1200" i="5" s="1"/>
  <c r="P1200" i="5"/>
  <c r="H1201" i="5"/>
  <c r="P1201" i="5"/>
  <c r="H1202" i="5"/>
  <c r="P1202" i="5"/>
  <c r="H1203" i="5"/>
  <c r="P1203" i="5"/>
  <c r="H1204" i="5"/>
  <c r="K1204" i="5" s="1"/>
  <c r="P1204" i="5"/>
  <c r="H1205" i="5"/>
  <c r="P1205" i="5"/>
  <c r="H1206" i="5"/>
  <c r="P1206" i="5"/>
  <c r="H1207" i="5"/>
  <c r="P1207" i="5"/>
  <c r="H1208" i="5"/>
  <c r="K1208" i="5" s="1"/>
  <c r="P1208" i="5"/>
  <c r="H1209" i="5"/>
  <c r="P1209" i="5"/>
  <c r="H1210" i="5"/>
  <c r="P1210" i="5"/>
  <c r="H1211" i="5"/>
  <c r="P1211" i="5"/>
  <c r="H1212" i="5"/>
  <c r="K1212" i="5" s="1"/>
  <c r="P1212" i="5"/>
  <c r="H1213" i="5"/>
  <c r="P1213" i="5"/>
  <c r="H1214" i="5"/>
  <c r="P1214" i="5"/>
  <c r="H1215" i="5"/>
  <c r="P1215" i="5"/>
  <c r="H1216" i="5"/>
  <c r="K1216" i="5" s="1"/>
  <c r="P1216" i="5"/>
  <c r="H1217" i="5"/>
  <c r="P1217" i="5"/>
  <c r="H1218" i="5"/>
  <c r="P1218" i="5"/>
  <c r="H1219" i="5"/>
  <c r="P1219" i="5"/>
  <c r="H1220" i="5"/>
  <c r="K1220" i="5" s="1"/>
  <c r="P1220" i="5"/>
  <c r="H1221" i="5"/>
  <c r="P1221" i="5"/>
  <c r="H1222" i="5"/>
  <c r="P1222" i="5"/>
  <c r="H1223" i="5"/>
  <c r="P1223" i="5"/>
  <c r="H1224" i="5"/>
  <c r="K1224" i="5" s="1"/>
  <c r="P1224" i="5"/>
  <c r="H1225" i="5"/>
  <c r="P1225" i="5"/>
  <c r="H1226" i="5"/>
  <c r="P1226" i="5"/>
  <c r="H1227" i="5"/>
  <c r="P1227" i="5"/>
  <c r="H1228" i="5"/>
  <c r="K1228" i="5" s="1"/>
  <c r="P1228" i="5"/>
  <c r="H1229" i="5"/>
  <c r="P1229" i="5"/>
  <c r="H1230" i="5"/>
  <c r="P1230" i="5"/>
  <c r="H1231" i="5"/>
  <c r="P1231" i="5"/>
  <c r="H1232" i="5"/>
  <c r="K1232" i="5" s="1"/>
  <c r="P1232" i="5"/>
  <c r="H1233" i="5"/>
  <c r="P1233" i="5"/>
  <c r="H1234" i="5"/>
  <c r="P1234" i="5"/>
  <c r="H1235" i="5"/>
  <c r="P1235" i="5"/>
  <c r="H1236" i="5"/>
  <c r="P1236" i="5"/>
  <c r="H1237" i="5"/>
  <c r="P1237" i="5"/>
  <c r="H1238" i="5"/>
  <c r="P1238" i="5"/>
  <c r="H1239" i="5"/>
  <c r="P1239" i="5"/>
  <c r="H1240" i="5"/>
  <c r="K1240" i="5" s="1"/>
  <c r="P1240" i="5"/>
  <c r="H1241" i="5"/>
  <c r="P1241" i="5"/>
  <c r="H1242" i="5"/>
  <c r="P1242" i="5"/>
  <c r="H1243" i="5"/>
  <c r="P1243" i="5"/>
  <c r="H1244" i="5"/>
  <c r="K1244" i="5" s="1"/>
  <c r="P1244" i="5"/>
  <c r="H1245" i="5"/>
  <c r="P1245" i="5"/>
  <c r="H1246" i="5"/>
  <c r="P1246" i="5"/>
  <c r="H1247" i="5"/>
  <c r="P1247" i="5"/>
  <c r="H1248" i="5"/>
  <c r="K1248" i="5" s="1"/>
  <c r="P1248" i="5"/>
  <c r="H1249" i="5"/>
  <c r="P1249" i="5"/>
  <c r="H1250" i="5"/>
  <c r="P1250" i="5"/>
  <c r="H1251" i="5"/>
  <c r="P1251" i="5"/>
  <c r="H1252" i="5"/>
  <c r="K1252" i="5" s="1"/>
  <c r="P1252" i="5"/>
  <c r="H1253" i="5"/>
  <c r="P1253" i="5"/>
  <c r="H1254" i="5"/>
  <c r="P1254" i="5"/>
  <c r="H1255" i="5"/>
  <c r="P1255" i="5"/>
  <c r="H1256" i="5"/>
  <c r="K1256" i="5" s="1"/>
  <c r="P1256" i="5"/>
  <c r="H1257" i="5"/>
  <c r="P1257" i="5"/>
  <c r="H1258" i="5"/>
  <c r="P1258" i="5"/>
  <c r="H1259" i="5"/>
  <c r="P1259" i="5"/>
  <c r="H1260" i="5"/>
  <c r="K1260" i="5" s="1"/>
  <c r="P1260" i="5"/>
  <c r="H1261" i="5"/>
  <c r="P1261" i="5"/>
  <c r="H1262" i="5"/>
  <c r="P1262" i="5"/>
  <c r="H1263" i="5"/>
  <c r="P1263" i="5"/>
  <c r="H1264" i="5"/>
  <c r="K1264" i="5" s="1"/>
  <c r="P1264" i="5"/>
  <c r="H1265" i="5"/>
  <c r="P1265" i="5"/>
  <c r="H1266" i="5"/>
  <c r="P1266" i="5"/>
  <c r="H1267" i="5"/>
  <c r="P1267" i="5"/>
  <c r="H1268" i="5"/>
  <c r="K1268" i="5" s="1"/>
  <c r="P1268" i="5"/>
  <c r="H1269" i="5"/>
  <c r="P1269" i="5"/>
  <c r="H1270" i="5"/>
  <c r="P1270" i="5"/>
  <c r="H1271" i="5"/>
  <c r="P1271" i="5"/>
  <c r="H1272" i="5"/>
  <c r="K1272" i="5" s="1"/>
  <c r="P1272" i="5"/>
  <c r="H1273" i="5"/>
  <c r="P1273" i="5"/>
  <c r="H1274" i="5"/>
  <c r="P1274" i="5"/>
  <c r="H1275" i="5"/>
  <c r="P1275" i="5"/>
  <c r="H1276" i="5"/>
  <c r="K1276" i="5" s="1"/>
  <c r="P1276" i="5"/>
  <c r="H1277" i="5"/>
  <c r="P1277" i="5"/>
  <c r="H1278" i="5"/>
  <c r="P1278" i="5"/>
  <c r="H1279" i="5"/>
  <c r="P1279" i="5"/>
  <c r="H1280" i="5"/>
  <c r="K1280" i="5" s="1"/>
  <c r="P1280" i="5"/>
  <c r="H1281" i="5"/>
  <c r="P1281" i="5"/>
  <c r="H1282" i="5"/>
  <c r="P1282" i="5"/>
  <c r="H1283" i="5"/>
  <c r="P1283" i="5"/>
  <c r="H1284" i="5"/>
  <c r="K1284" i="5" s="1"/>
  <c r="P1284" i="5"/>
  <c r="H1285" i="5"/>
  <c r="P1285" i="5"/>
  <c r="H1286" i="5"/>
  <c r="P1286" i="5"/>
  <c r="H1287" i="5"/>
  <c r="P1287" i="5"/>
  <c r="H1288" i="5"/>
  <c r="K1288" i="5" s="1"/>
  <c r="P1288" i="5"/>
  <c r="H1289" i="5"/>
  <c r="P1289" i="5"/>
  <c r="H1290" i="5"/>
  <c r="P1290" i="5"/>
  <c r="H1291" i="5"/>
  <c r="P1291" i="5"/>
  <c r="H1292" i="5"/>
  <c r="K1292" i="5" s="1"/>
  <c r="P1292" i="5"/>
  <c r="H1293" i="5"/>
  <c r="P1293" i="5"/>
  <c r="H1294" i="5"/>
  <c r="P1294" i="5"/>
  <c r="H1295" i="5"/>
  <c r="P1295" i="5"/>
  <c r="H1296" i="5"/>
  <c r="K1296" i="5" s="1"/>
  <c r="P1296" i="5"/>
  <c r="H1297" i="5"/>
  <c r="P1297" i="5"/>
  <c r="H1298" i="5"/>
  <c r="P1298" i="5"/>
  <c r="H1299" i="5"/>
  <c r="P1299" i="5"/>
  <c r="H1300" i="5"/>
  <c r="K1300" i="5" s="1"/>
  <c r="P1300" i="5"/>
  <c r="H1301" i="5"/>
  <c r="P1301" i="5"/>
  <c r="H1302" i="5"/>
  <c r="P1302" i="5"/>
  <c r="H1303" i="5"/>
  <c r="P1303" i="5"/>
  <c r="H1304" i="5"/>
  <c r="K1304" i="5" s="1"/>
  <c r="P1304" i="5"/>
  <c r="H1305" i="5"/>
  <c r="P1305" i="5"/>
  <c r="H1306" i="5"/>
  <c r="P1306" i="5"/>
  <c r="H1307" i="5"/>
  <c r="P1307" i="5"/>
  <c r="H1308" i="5"/>
  <c r="K1308" i="5" s="1"/>
  <c r="P1308" i="5"/>
  <c r="H1309" i="5"/>
  <c r="P1309" i="5"/>
  <c r="H1310" i="5"/>
  <c r="P1310" i="5"/>
  <c r="H1311" i="5"/>
  <c r="P1311" i="5"/>
  <c r="H1312" i="5"/>
  <c r="K1312" i="5" s="1"/>
  <c r="P1312" i="5"/>
  <c r="H1313" i="5"/>
  <c r="P1313" i="5"/>
  <c r="H1314" i="5"/>
  <c r="P1314" i="5"/>
  <c r="H1315" i="5"/>
  <c r="P1315" i="5"/>
  <c r="H1316" i="5"/>
  <c r="K1316" i="5" s="1"/>
  <c r="P1316" i="5"/>
  <c r="H1317" i="5"/>
  <c r="P1317" i="5"/>
  <c r="H1318" i="5"/>
  <c r="P1318" i="5"/>
  <c r="H1319" i="5"/>
  <c r="P1319" i="5"/>
  <c r="H1320" i="5"/>
  <c r="K1320" i="5" s="1"/>
  <c r="P1320" i="5"/>
  <c r="H1321" i="5"/>
  <c r="P1321" i="5"/>
  <c r="H1322" i="5"/>
  <c r="P1322" i="5"/>
  <c r="H1323" i="5"/>
  <c r="P1323" i="5"/>
  <c r="H1324" i="5"/>
  <c r="K1324" i="5" s="1"/>
  <c r="P1324" i="5"/>
  <c r="H1325" i="5"/>
  <c r="P1325" i="5"/>
  <c r="H1326" i="5"/>
  <c r="P1326" i="5"/>
  <c r="H1327" i="5"/>
  <c r="P1327" i="5"/>
  <c r="H1328" i="5"/>
  <c r="K1328" i="5" s="1"/>
  <c r="P1328" i="5"/>
  <c r="H1329" i="5"/>
  <c r="P1329" i="5"/>
  <c r="H1330" i="5"/>
  <c r="P1330" i="5"/>
  <c r="H1331" i="5"/>
  <c r="P1331" i="5"/>
  <c r="H1332" i="5"/>
  <c r="K1332" i="5" s="1"/>
  <c r="P1332" i="5"/>
  <c r="H1333" i="5"/>
  <c r="P1333" i="5"/>
  <c r="H1334" i="5"/>
  <c r="P1334" i="5"/>
  <c r="H1335" i="5"/>
  <c r="P1335" i="5"/>
  <c r="H1336" i="5"/>
  <c r="K1336" i="5" s="1"/>
  <c r="P1336" i="5"/>
  <c r="H1337" i="5"/>
  <c r="P1337" i="5"/>
  <c r="H1338" i="5"/>
  <c r="P1338" i="5"/>
  <c r="H1339" i="5"/>
  <c r="P1339" i="5"/>
  <c r="H1340" i="5"/>
  <c r="K1340" i="5" s="1"/>
  <c r="P1340" i="5"/>
  <c r="H1341" i="5"/>
  <c r="P1341" i="5"/>
  <c r="H1342" i="5"/>
  <c r="P1342" i="5"/>
  <c r="H1343" i="5"/>
  <c r="P1343" i="5"/>
  <c r="H1344" i="5"/>
  <c r="K1344" i="5" s="1"/>
  <c r="P1344" i="5"/>
  <c r="H1345" i="5"/>
  <c r="P1345" i="5"/>
  <c r="H1346" i="5"/>
  <c r="P1346" i="5"/>
  <c r="H1347" i="5"/>
  <c r="P1347" i="5"/>
  <c r="H1348" i="5"/>
  <c r="K1348" i="5" s="1"/>
  <c r="P1348" i="5"/>
  <c r="H1349" i="5"/>
  <c r="P1349" i="5"/>
  <c r="H1350" i="5"/>
  <c r="P1350" i="5"/>
  <c r="H1351" i="5"/>
  <c r="P1351" i="5"/>
  <c r="H1352" i="5"/>
  <c r="K1352" i="5" s="1"/>
  <c r="P1352" i="5"/>
  <c r="H1353" i="5"/>
  <c r="P1353" i="5"/>
  <c r="H1354" i="5"/>
  <c r="P1354" i="5"/>
  <c r="H1355" i="5"/>
  <c r="P1355" i="5"/>
  <c r="H1356" i="5"/>
  <c r="K1356" i="5" s="1"/>
  <c r="P1356" i="5"/>
  <c r="H1357" i="5"/>
  <c r="P1357" i="5"/>
  <c r="H1358" i="5"/>
  <c r="P1358" i="5"/>
  <c r="H1359" i="5"/>
  <c r="P1359" i="5"/>
  <c r="H1360" i="5"/>
  <c r="K1360" i="5" s="1"/>
  <c r="P1360" i="5"/>
  <c r="H1361" i="5"/>
  <c r="P1361" i="5"/>
  <c r="H1362" i="5"/>
  <c r="P1362" i="5"/>
  <c r="H1363" i="5"/>
  <c r="P1363" i="5"/>
  <c r="H1364" i="5"/>
  <c r="K1364" i="5" s="1"/>
  <c r="P1364" i="5"/>
  <c r="H1365" i="5"/>
  <c r="P1365" i="5"/>
  <c r="H1366" i="5"/>
  <c r="P1366" i="5"/>
  <c r="H1367" i="5"/>
  <c r="P1367" i="5"/>
  <c r="G1367" i="5" s="1"/>
  <c r="Q1367" i="5" s="1"/>
  <c r="H1368" i="5"/>
  <c r="K1368" i="5" s="1"/>
  <c r="P1368" i="5"/>
  <c r="H1369" i="5"/>
  <c r="P1369" i="5"/>
  <c r="H1370" i="5"/>
  <c r="P1370" i="5"/>
  <c r="H1371" i="5"/>
  <c r="P1371" i="5"/>
  <c r="H1372" i="5"/>
  <c r="K1372" i="5" s="1"/>
  <c r="P1372" i="5"/>
  <c r="H1373" i="5"/>
  <c r="P1373" i="5"/>
  <c r="H1374" i="5"/>
  <c r="P1374" i="5"/>
  <c r="H1375" i="5"/>
  <c r="P1375" i="5"/>
  <c r="H1376" i="5"/>
  <c r="K1376" i="5" s="1"/>
  <c r="P1376" i="5"/>
  <c r="H1377" i="5"/>
  <c r="P1377" i="5"/>
  <c r="H1378" i="5"/>
  <c r="P1378" i="5"/>
  <c r="H1379" i="5"/>
  <c r="P1379" i="5"/>
  <c r="H1380" i="5"/>
  <c r="K1380" i="5" s="1"/>
  <c r="P1380" i="5"/>
  <c r="H1381" i="5"/>
  <c r="P1381" i="5"/>
  <c r="H1382" i="5"/>
  <c r="P1382" i="5"/>
  <c r="H1383" i="5"/>
  <c r="P1383" i="5"/>
  <c r="H1384" i="5"/>
  <c r="K1384" i="5" s="1"/>
  <c r="P1384" i="5"/>
  <c r="H1385" i="5"/>
  <c r="P1385" i="5"/>
  <c r="H1386" i="5"/>
  <c r="P1386" i="5"/>
  <c r="H1387" i="5"/>
  <c r="P1387" i="5"/>
  <c r="H1388" i="5"/>
  <c r="K1388" i="5" s="1"/>
  <c r="P1388" i="5"/>
  <c r="H1389" i="5"/>
  <c r="P1389" i="5"/>
  <c r="H1390" i="5"/>
  <c r="P1390" i="5"/>
  <c r="H1391" i="5"/>
  <c r="P1391" i="5"/>
  <c r="H1392" i="5"/>
  <c r="K1392" i="5" s="1"/>
  <c r="P1392" i="5"/>
  <c r="H1393" i="5"/>
  <c r="P1393" i="5"/>
  <c r="H1394" i="5"/>
  <c r="P1394" i="5"/>
  <c r="H1395" i="5"/>
  <c r="P1395" i="5"/>
  <c r="H1396" i="5"/>
  <c r="K1396" i="5" s="1"/>
  <c r="P1396" i="5"/>
  <c r="H1397" i="5"/>
  <c r="P1397" i="5"/>
  <c r="H1398" i="5"/>
  <c r="P1398" i="5"/>
  <c r="H1399" i="5"/>
  <c r="P1399" i="5"/>
  <c r="H1400" i="5"/>
  <c r="K1400" i="5" s="1"/>
  <c r="P1400" i="5"/>
  <c r="H1401" i="5"/>
  <c r="P1401" i="5"/>
  <c r="H1402" i="5"/>
  <c r="P1402" i="5"/>
  <c r="H1403" i="5"/>
  <c r="P1403" i="5"/>
  <c r="H1404" i="5"/>
  <c r="K1404" i="5" s="1"/>
  <c r="P1404" i="5"/>
  <c r="H1405" i="5"/>
  <c r="P1405" i="5"/>
  <c r="H1406" i="5"/>
  <c r="P1406" i="5"/>
  <c r="H1407" i="5"/>
  <c r="P1407" i="5"/>
  <c r="H1408" i="5"/>
  <c r="K1408" i="5" s="1"/>
  <c r="P1408" i="5"/>
  <c r="H1409" i="5"/>
  <c r="P1409" i="5"/>
  <c r="H1410" i="5"/>
  <c r="P1410" i="5"/>
  <c r="H1411" i="5"/>
  <c r="P1411" i="5"/>
  <c r="H1412" i="5"/>
  <c r="K1412" i="5" s="1"/>
  <c r="P1412" i="5"/>
  <c r="H1413" i="5"/>
  <c r="P1413" i="5"/>
  <c r="H1414" i="5"/>
  <c r="P1414" i="5"/>
  <c r="H1415" i="5"/>
  <c r="P1415" i="5"/>
  <c r="G1415" i="5" s="1"/>
  <c r="H1416" i="5"/>
  <c r="K1416" i="5" s="1"/>
  <c r="P1416" i="5"/>
  <c r="H1417" i="5"/>
  <c r="P1417" i="5"/>
  <c r="H1418" i="5"/>
  <c r="P1418" i="5"/>
  <c r="H1419" i="5"/>
  <c r="P1419" i="5"/>
  <c r="H1420" i="5"/>
  <c r="K1420" i="5" s="1"/>
  <c r="P1420" i="5"/>
  <c r="H1421" i="5"/>
  <c r="P1421" i="5"/>
  <c r="H1422" i="5"/>
  <c r="P1422" i="5"/>
  <c r="H1423" i="5"/>
  <c r="P1423" i="5"/>
  <c r="H1424" i="5"/>
  <c r="K1424" i="5" s="1"/>
  <c r="P1424" i="5"/>
  <c r="H1425" i="5"/>
  <c r="P1425" i="5"/>
  <c r="H1426" i="5"/>
  <c r="P1426" i="5"/>
  <c r="H1427" i="5"/>
  <c r="P1427" i="5"/>
  <c r="H1428" i="5"/>
  <c r="K1428" i="5" s="1"/>
  <c r="P1428" i="5"/>
  <c r="H1429" i="5"/>
  <c r="P1429" i="5"/>
  <c r="H1430" i="5"/>
  <c r="P1430" i="5"/>
  <c r="H1431" i="5"/>
  <c r="P1431" i="5"/>
  <c r="H1432" i="5"/>
  <c r="K1432" i="5" s="1"/>
  <c r="P1432" i="5"/>
  <c r="H1433" i="5"/>
  <c r="P1433" i="5"/>
  <c r="H1434" i="5"/>
  <c r="P1434" i="5"/>
  <c r="H1435" i="5"/>
  <c r="P1435" i="5"/>
  <c r="H1436" i="5"/>
  <c r="K1436" i="5" s="1"/>
  <c r="P1436" i="5"/>
  <c r="H1437" i="5"/>
  <c r="P1437" i="5"/>
  <c r="H1438" i="5"/>
  <c r="P1438" i="5"/>
  <c r="H1439" i="5"/>
  <c r="P1439" i="5"/>
  <c r="H1440" i="5"/>
  <c r="K1440" i="5" s="1"/>
  <c r="P1440" i="5"/>
  <c r="H1441" i="5"/>
  <c r="P1441" i="5"/>
  <c r="H1442" i="5"/>
  <c r="P1442" i="5"/>
  <c r="H1443" i="5"/>
  <c r="P1443" i="5"/>
  <c r="H1444" i="5"/>
  <c r="K1444" i="5" s="1"/>
  <c r="P1444" i="5"/>
  <c r="H1445" i="5"/>
  <c r="P1445" i="5"/>
  <c r="H1446" i="5"/>
  <c r="P1446" i="5"/>
  <c r="H1447" i="5"/>
  <c r="P1447" i="5"/>
  <c r="H1448" i="5"/>
  <c r="K1448" i="5" s="1"/>
  <c r="P1448" i="5"/>
  <c r="H1449" i="5"/>
  <c r="P1449" i="5"/>
  <c r="H1450" i="5"/>
  <c r="P1450" i="5"/>
  <c r="H1451" i="5"/>
  <c r="P1451" i="5"/>
  <c r="H1452" i="5"/>
  <c r="K1452" i="5" s="1"/>
  <c r="P1452" i="5"/>
  <c r="H1453" i="5"/>
  <c r="P1453" i="5"/>
  <c r="H1454" i="5"/>
  <c r="P1454" i="5"/>
  <c r="H1455" i="5"/>
  <c r="P1455" i="5"/>
  <c r="H1456" i="5"/>
  <c r="K1456" i="5" s="1"/>
  <c r="P1456" i="5"/>
  <c r="H1457" i="5"/>
  <c r="P1457" i="5"/>
  <c r="H1458" i="5"/>
  <c r="P1458" i="5"/>
  <c r="H1459" i="5"/>
  <c r="P1459" i="5"/>
  <c r="H1460" i="5"/>
  <c r="K1460" i="5" s="1"/>
  <c r="P1460" i="5"/>
  <c r="H1461" i="5"/>
  <c r="P1461" i="5"/>
  <c r="H1462" i="5"/>
  <c r="P1462" i="5"/>
  <c r="H1463" i="5"/>
  <c r="P1463" i="5"/>
  <c r="H1464" i="5"/>
  <c r="K1464" i="5" s="1"/>
  <c r="P1464" i="5"/>
  <c r="H1465" i="5"/>
  <c r="P1465" i="5"/>
  <c r="H1466" i="5"/>
  <c r="P1466" i="5"/>
  <c r="H1467" i="5"/>
  <c r="P1467" i="5"/>
  <c r="H1468" i="5"/>
  <c r="K1468" i="5" s="1"/>
  <c r="P1468" i="5"/>
  <c r="H1469" i="5"/>
  <c r="P1469" i="5"/>
  <c r="H1470" i="5"/>
  <c r="P1470" i="5"/>
  <c r="H1471" i="5"/>
  <c r="P1471" i="5"/>
  <c r="H1472" i="5"/>
  <c r="K1472" i="5" s="1"/>
  <c r="P1472" i="5"/>
  <c r="H1473" i="5"/>
  <c r="P1473" i="5"/>
  <c r="H1474" i="5"/>
  <c r="P1474" i="5"/>
  <c r="H1475" i="5"/>
  <c r="P1475" i="5"/>
  <c r="H1476" i="5"/>
  <c r="K1476" i="5" s="1"/>
  <c r="P1476" i="5"/>
  <c r="H1477" i="5"/>
  <c r="P1477" i="5"/>
  <c r="H1478" i="5"/>
  <c r="P1478" i="5"/>
  <c r="H1479" i="5"/>
  <c r="P1479" i="5"/>
  <c r="H1480" i="5"/>
  <c r="K1480" i="5" s="1"/>
  <c r="P1480" i="5"/>
  <c r="H1481" i="5"/>
  <c r="P1481" i="5"/>
  <c r="H1482" i="5"/>
  <c r="P1482" i="5"/>
  <c r="H1483" i="5"/>
  <c r="P1483" i="5"/>
  <c r="H1484" i="5"/>
  <c r="K1484" i="5" s="1"/>
  <c r="P1484" i="5"/>
  <c r="H1485" i="5"/>
  <c r="P1485" i="5"/>
  <c r="H1486" i="5"/>
  <c r="P1486" i="5"/>
  <c r="H1487" i="5"/>
  <c r="P1487" i="5"/>
  <c r="H1488" i="5"/>
  <c r="P1488" i="5"/>
  <c r="H1489" i="5"/>
  <c r="P1489" i="5"/>
  <c r="H1490" i="5"/>
  <c r="P1490" i="5"/>
  <c r="H1491" i="5"/>
  <c r="P1491" i="5"/>
  <c r="H1492" i="5"/>
  <c r="P1492" i="5"/>
  <c r="H1493" i="5"/>
  <c r="P1493" i="5"/>
  <c r="H1494" i="5"/>
  <c r="P1494" i="5"/>
  <c r="H1495" i="5"/>
  <c r="P1495" i="5"/>
  <c r="H1496" i="5"/>
  <c r="K1496" i="5" s="1"/>
  <c r="P1496" i="5"/>
  <c r="H1497" i="5"/>
  <c r="P1497" i="5"/>
  <c r="H1498" i="5"/>
  <c r="P1498" i="5"/>
  <c r="H1499" i="5"/>
  <c r="P1499" i="5"/>
  <c r="H1500" i="5"/>
  <c r="K1500" i="5" s="1"/>
  <c r="P1500" i="5"/>
  <c r="H1501" i="5"/>
  <c r="P1501" i="5"/>
  <c r="H1502" i="5"/>
  <c r="P1502" i="5"/>
  <c r="H1503" i="5"/>
  <c r="P1503" i="5"/>
  <c r="H1504" i="5"/>
  <c r="K1504" i="5" s="1"/>
  <c r="P1504" i="5"/>
  <c r="H1505" i="5"/>
  <c r="P1505" i="5"/>
  <c r="H1506" i="5"/>
  <c r="P1506" i="5"/>
  <c r="H1507" i="5"/>
  <c r="P1507" i="5"/>
  <c r="H1508" i="5"/>
  <c r="K1508" i="5" s="1"/>
  <c r="P1508" i="5"/>
  <c r="H1509" i="5"/>
  <c r="P1509" i="5"/>
  <c r="H1510" i="5"/>
  <c r="P1510" i="5"/>
  <c r="H1511" i="5"/>
  <c r="P1511" i="5"/>
  <c r="H1512" i="5"/>
  <c r="K1512" i="5" s="1"/>
  <c r="P1512" i="5"/>
  <c r="H1513" i="5"/>
  <c r="P1513" i="5"/>
  <c r="H1514" i="5"/>
  <c r="P1514" i="5"/>
  <c r="H1515" i="5"/>
  <c r="P1515" i="5"/>
  <c r="H1516" i="5"/>
  <c r="K1516" i="5" s="1"/>
  <c r="P1516" i="5"/>
  <c r="H1517" i="5"/>
  <c r="P1517" i="5"/>
  <c r="H1518" i="5"/>
  <c r="P1518" i="5"/>
  <c r="H1519" i="5"/>
  <c r="P1519" i="5"/>
  <c r="H1520" i="5"/>
  <c r="K1520" i="5" s="1"/>
  <c r="P1520" i="5"/>
  <c r="H1521" i="5"/>
  <c r="P1521" i="5"/>
  <c r="H1522" i="5"/>
  <c r="P1522" i="5"/>
  <c r="H1523" i="5"/>
  <c r="P1523" i="5"/>
  <c r="H1524" i="5"/>
  <c r="K1524" i="5" s="1"/>
  <c r="P1524" i="5"/>
  <c r="H1525" i="5"/>
  <c r="P1525" i="5"/>
  <c r="H1526" i="5"/>
  <c r="P1526" i="5"/>
  <c r="H1527" i="5"/>
  <c r="P1527" i="5"/>
  <c r="H1528" i="5"/>
  <c r="K1528" i="5" s="1"/>
  <c r="P1528" i="5"/>
  <c r="H1529" i="5"/>
  <c r="P1529" i="5"/>
  <c r="H1530" i="5"/>
  <c r="P1530" i="5"/>
  <c r="H1531" i="5"/>
  <c r="P1531" i="5"/>
  <c r="H1532" i="5"/>
  <c r="K1532" i="5" s="1"/>
  <c r="P1532" i="5"/>
  <c r="H1533" i="5"/>
  <c r="P1533" i="5"/>
  <c r="H1534" i="5"/>
  <c r="P1534" i="5"/>
  <c r="H1535" i="5"/>
  <c r="P1535" i="5"/>
  <c r="H1536" i="5"/>
  <c r="K1536" i="5" s="1"/>
  <c r="P1536" i="5"/>
  <c r="H1537" i="5"/>
  <c r="P1537" i="5"/>
  <c r="H1538" i="5"/>
  <c r="P1538" i="5"/>
  <c r="H1539" i="5"/>
  <c r="P1539" i="5"/>
  <c r="H1540" i="5"/>
  <c r="K1540" i="5" s="1"/>
  <c r="P1540" i="5"/>
  <c r="H1541" i="5"/>
  <c r="P1541" i="5"/>
  <c r="H1542" i="5"/>
  <c r="P1542" i="5"/>
  <c r="H1543" i="5"/>
  <c r="P1543" i="5"/>
  <c r="G1543" i="5" s="1"/>
  <c r="Q1543" i="5" s="1"/>
  <c r="H1544" i="5"/>
  <c r="K1544" i="5" s="1"/>
  <c r="P1544" i="5"/>
  <c r="H1545" i="5"/>
  <c r="P1545" i="5"/>
  <c r="H1546" i="5"/>
  <c r="P1546" i="5"/>
  <c r="H1547" i="5"/>
  <c r="P1547" i="5"/>
  <c r="H1548" i="5"/>
  <c r="K1548" i="5" s="1"/>
  <c r="P1548" i="5"/>
  <c r="H1549" i="5"/>
  <c r="P1549" i="5"/>
  <c r="H1550" i="5"/>
  <c r="P1550" i="5"/>
  <c r="H1551" i="5"/>
  <c r="P1551" i="5"/>
  <c r="H1552" i="5"/>
  <c r="K1552" i="5" s="1"/>
  <c r="P1552" i="5"/>
  <c r="H1553" i="5"/>
  <c r="P1553" i="5"/>
  <c r="H1554" i="5"/>
  <c r="P1554" i="5"/>
  <c r="H1555" i="5"/>
  <c r="P1555" i="5"/>
  <c r="H1556" i="5"/>
  <c r="K1556" i="5" s="1"/>
  <c r="P1556" i="5"/>
  <c r="H1557" i="5"/>
  <c r="P1557" i="5"/>
  <c r="H1558" i="5"/>
  <c r="P1558" i="5"/>
  <c r="H1559" i="5"/>
  <c r="P1559" i="5"/>
  <c r="H1560" i="5"/>
  <c r="K1560" i="5" s="1"/>
  <c r="P1560" i="5"/>
  <c r="H1561" i="5"/>
  <c r="P1561" i="5"/>
  <c r="H1562" i="5"/>
  <c r="P1562" i="5"/>
  <c r="H1563" i="5"/>
  <c r="P1563" i="5"/>
  <c r="H1564" i="5"/>
  <c r="K1564" i="5" s="1"/>
  <c r="P1564" i="5"/>
  <c r="H1565" i="5"/>
  <c r="P1565" i="5"/>
  <c r="H1566" i="5"/>
  <c r="P1566" i="5"/>
  <c r="H1567" i="5"/>
  <c r="P1567" i="5"/>
  <c r="H1568" i="5"/>
  <c r="K1568" i="5" s="1"/>
  <c r="P1568" i="5"/>
  <c r="H1569" i="5"/>
  <c r="P1569" i="5"/>
  <c r="H1570" i="5"/>
  <c r="P1570" i="5"/>
  <c r="H1571" i="5"/>
  <c r="P1571" i="5"/>
  <c r="H1572" i="5"/>
  <c r="P1572" i="5"/>
  <c r="H1573" i="5"/>
  <c r="P1573" i="5"/>
  <c r="H1574" i="5"/>
  <c r="P1574" i="5"/>
  <c r="H1575" i="5"/>
  <c r="P1575" i="5"/>
  <c r="H1576" i="5"/>
  <c r="K1576" i="5" s="1"/>
  <c r="P1576" i="5"/>
  <c r="H1577" i="5"/>
  <c r="P1577" i="5"/>
  <c r="H1578" i="5"/>
  <c r="P1578" i="5"/>
  <c r="H1579" i="5"/>
  <c r="P1579" i="5"/>
  <c r="H1580" i="5"/>
  <c r="K1580" i="5" s="1"/>
  <c r="P1580" i="5"/>
  <c r="H1581" i="5"/>
  <c r="P1581" i="5"/>
  <c r="H1582" i="5"/>
  <c r="P1582" i="5"/>
  <c r="H1583" i="5"/>
  <c r="P1583" i="5"/>
  <c r="H1584" i="5"/>
  <c r="K1584" i="5" s="1"/>
  <c r="P1584" i="5"/>
  <c r="H1585" i="5"/>
  <c r="P1585" i="5"/>
  <c r="H1586" i="5"/>
  <c r="P1586" i="5"/>
  <c r="H1587" i="5"/>
  <c r="P1587" i="5"/>
  <c r="H1588" i="5"/>
  <c r="K1588" i="5" s="1"/>
  <c r="P1588" i="5"/>
  <c r="H1589" i="5"/>
  <c r="P1589" i="5"/>
  <c r="H1590" i="5"/>
  <c r="P1590" i="5"/>
  <c r="H1591" i="5"/>
  <c r="P1591" i="5"/>
  <c r="H1592" i="5"/>
  <c r="K1592" i="5" s="1"/>
  <c r="P1592" i="5"/>
  <c r="H1593" i="5"/>
  <c r="P1593" i="5"/>
  <c r="H1594" i="5"/>
  <c r="P1594" i="5"/>
  <c r="H1595" i="5"/>
  <c r="P1595" i="5"/>
  <c r="H1596" i="5"/>
  <c r="K1596" i="5" s="1"/>
  <c r="P1596" i="5"/>
  <c r="H1597" i="5"/>
  <c r="P1597" i="5"/>
  <c r="H1598" i="5"/>
  <c r="P1598" i="5"/>
  <c r="H1599" i="5"/>
  <c r="P1599" i="5"/>
  <c r="H1600" i="5"/>
  <c r="K1600" i="5" s="1"/>
  <c r="P1600" i="5"/>
  <c r="H1601" i="5"/>
  <c r="P1601" i="5"/>
  <c r="H1602" i="5"/>
  <c r="P1602" i="5"/>
  <c r="H1603" i="5"/>
  <c r="P1603" i="5"/>
  <c r="H1604" i="5"/>
  <c r="K1604" i="5" s="1"/>
  <c r="P1604" i="5"/>
  <c r="H1605" i="5"/>
  <c r="P1605" i="5"/>
  <c r="H1606" i="5"/>
  <c r="P1606" i="5"/>
  <c r="H1607" i="5"/>
  <c r="P1607" i="5"/>
  <c r="H1608" i="5"/>
  <c r="P1608" i="5"/>
  <c r="H1609" i="5"/>
  <c r="P1609" i="5"/>
  <c r="H1610" i="5"/>
  <c r="P1610" i="5"/>
  <c r="H1611" i="5"/>
  <c r="P1611" i="5"/>
  <c r="H1612" i="5"/>
  <c r="K1612" i="5" s="1"/>
  <c r="P1612" i="5"/>
  <c r="H1613" i="5"/>
  <c r="P1613" i="5"/>
  <c r="H1614" i="5"/>
  <c r="G1614" i="5" s="1"/>
  <c r="P1614" i="5"/>
  <c r="H1615" i="5"/>
  <c r="P1615" i="5"/>
  <c r="H1616" i="5"/>
  <c r="K1616" i="5" s="1"/>
  <c r="P1616" i="5"/>
  <c r="H1617" i="5"/>
  <c r="P1617" i="5"/>
  <c r="H1618" i="5"/>
  <c r="P1618" i="5"/>
  <c r="H1619" i="5"/>
  <c r="P1619" i="5"/>
  <c r="H1620" i="5"/>
  <c r="P1620" i="5"/>
  <c r="H1621" i="5"/>
  <c r="P1621" i="5"/>
  <c r="H1622" i="5"/>
  <c r="G1622" i="5" s="1"/>
  <c r="P1622" i="5"/>
  <c r="H1623" i="5"/>
  <c r="P1623" i="5"/>
  <c r="H1624" i="5"/>
  <c r="P1624" i="5"/>
  <c r="H1625" i="5"/>
  <c r="P1625" i="5"/>
  <c r="H1626" i="5"/>
  <c r="P1626" i="5"/>
  <c r="H1627" i="5"/>
  <c r="P1627" i="5"/>
  <c r="H1628" i="5"/>
  <c r="K1628" i="5" s="1"/>
  <c r="P1628" i="5"/>
  <c r="H1629" i="5"/>
  <c r="P1629" i="5"/>
  <c r="H1630" i="5"/>
  <c r="P1630" i="5"/>
  <c r="H1631" i="5"/>
  <c r="P1631" i="5"/>
  <c r="H1632" i="5"/>
  <c r="P1632" i="5"/>
  <c r="H1633" i="5"/>
  <c r="P1633" i="5"/>
  <c r="H1634" i="5"/>
  <c r="P1634" i="5"/>
  <c r="H1635" i="5"/>
  <c r="P1635" i="5"/>
  <c r="H1636" i="5"/>
  <c r="K1636" i="5" s="1"/>
  <c r="P1636" i="5"/>
  <c r="H1637" i="5"/>
  <c r="P1637" i="5"/>
  <c r="H1638" i="5"/>
  <c r="P1638" i="5"/>
  <c r="H1639" i="5"/>
  <c r="P1639" i="5"/>
  <c r="H1640" i="5"/>
  <c r="K1640" i="5" s="1"/>
  <c r="P1640" i="5"/>
  <c r="H1641" i="5"/>
  <c r="P1641" i="5"/>
  <c r="H1642" i="5"/>
  <c r="P1642" i="5"/>
  <c r="H1643" i="5"/>
  <c r="P1643" i="5"/>
  <c r="H1644" i="5"/>
  <c r="K1644" i="5" s="1"/>
  <c r="P1644" i="5"/>
  <c r="H1645" i="5"/>
  <c r="P1645" i="5"/>
  <c r="H1646" i="5"/>
  <c r="P1646" i="5"/>
  <c r="H1647" i="5"/>
  <c r="P1647" i="5"/>
  <c r="H1648" i="5"/>
  <c r="K1648" i="5" s="1"/>
  <c r="P1648" i="5"/>
  <c r="H1649" i="5"/>
  <c r="P1649" i="5"/>
  <c r="H1650" i="5"/>
  <c r="P1650" i="5"/>
  <c r="H1651" i="5"/>
  <c r="P1651" i="5"/>
  <c r="H1652" i="5"/>
  <c r="K1652" i="5" s="1"/>
  <c r="P1652" i="5"/>
  <c r="H1653" i="5"/>
  <c r="P1653" i="5"/>
  <c r="H1654" i="5"/>
  <c r="P1654" i="5"/>
  <c r="H1655" i="5"/>
  <c r="P1655" i="5"/>
  <c r="H1656" i="5"/>
  <c r="K1656" i="5" s="1"/>
  <c r="P1656" i="5"/>
  <c r="H1657" i="5"/>
  <c r="P1657" i="5"/>
  <c r="H1658" i="5"/>
  <c r="P1658" i="5"/>
  <c r="H1659" i="5"/>
  <c r="P1659" i="5"/>
  <c r="H1660" i="5"/>
  <c r="K1660" i="5" s="1"/>
  <c r="P1660" i="5"/>
  <c r="H1661" i="5"/>
  <c r="P1661" i="5"/>
  <c r="H1662" i="5"/>
  <c r="P1662" i="5"/>
  <c r="H1663" i="5"/>
  <c r="P1663" i="5"/>
  <c r="H1664" i="5"/>
  <c r="K1664" i="5" s="1"/>
  <c r="P1664" i="5"/>
  <c r="H1665" i="5"/>
  <c r="P1665" i="5"/>
  <c r="H1666" i="5"/>
  <c r="P1666" i="5"/>
  <c r="H1667" i="5"/>
  <c r="P1667" i="5"/>
  <c r="H1668" i="5"/>
  <c r="K1668" i="5" s="1"/>
  <c r="P1668" i="5"/>
  <c r="H1669" i="5"/>
  <c r="P1669" i="5"/>
  <c r="H1670" i="5"/>
  <c r="P1670" i="5"/>
  <c r="H1671" i="5"/>
  <c r="P1671" i="5"/>
  <c r="H1672" i="5"/>
  <c r="G1672" i="5" s="1"/>
  <c r="Q1672" i="5" s="1"/>
  <c r="P1672" i="5"/>
  <c r="H1673" i="5"/>
  <c r="P1673" i="5"/>
  <c r="H1674" i="5"/>
  <c r="P1674" i="5"/>
  <c r="H1675" i="5"/>
  <c r="P1675" i="5"/>
  <c r="H1676" i="5"/>
  <c r="P1676" i="5"/>
  <c r="H1677" i="5"/>
  <c r="P1677" i="5"/>
  <c r="H1678" i="5"/>
  <c r="G1678" i="5" s="1"/>
  <c r="P1678" i="5"/>
  <c r="H1679" i="5"/>
  <c r="P1679" i="5"/>
  <c r="H1680" i="5"/>
  <c r="P1680" i="5"/>
  <c r="H1681" i="5"/>
  <c r="P1681" i="5"/>
  <c r="H1682" i="5"/>
  <c r="P1682" i="5"/>
  <c r="H1683" i="5"/>
  <c r="P1683" i="5"/>
  <c r="H1684" i="5"/>
  <c r="G1684" i="5" s="1"/>
  <c r="Q1684" i="5" s="1"/>
  <c r="P1684" i="5"/>
  <c r="H1685" i="5"/>
  <c r="P1685" i="5"/>
  <c r="H1686" i="5"/>
  <c r="G1686" i="5" s="1"/>
  <c r="P1686" i="5"/>
  <c r="H1687" i="5"/>
  <c r="P1687" i="5"/>
  <c r="H1688" i="5"/>
  <c r="G1688" i="5" s="1"/>
  <c r="Q1688" i="5" s="1"/>
  <c r="P1688" i="5"/>
  <c r="H1689" i="5"/>
  <c r="P1689" i="5"/>
  <c r="H1690" i="5"/>
  <c r="P1690" i="5"/>
  <c r="H1691" i="5"/>
  <c r="P1691" i="5"/>
  <c r="H1692" i="5"/>
  <c r="P1692" i="5"/>
  <c r="H1693" i="5"/>
  <c r="P1693" i="5"/>
  <c r="H1694" i="5"/>
  <c r="P1694" i="5"/>
  <c r="H1695" i="5"/>
  <c r="P1695" i="5"/>
  <c r="H1696" i="5"/>
  <c r="G1696" i="5" s="1"/>
  <c r="Q1696" i="5" s="1"/>
  <c r="P1696" i="5"/>
  <c r="H1697" i="5"/>
  <c r="P1697" i="5"/>
  <c r="H1698" i="5"/>
  <c r="P1698" i="5"/>
  <c r="H1699" i="5"/>
  <c r="P1699" i="5"/>
  <c r="H1700" i="5"/>
  <c r="P1700" i="5"/>
  <c r="H1701" i="5"/>
  <c r="P1701" i="5"/>
  <c r="H1702" i="5"/>
  <c r="P1702" i="5"/>
  <c r="H1703" i="5"/>
  <c r="P1703" i="5"/>
  <c r="H1704" i="5"/>
  <c r="P1704" i="5"/>
  <c r="H1705" i="5"/>
  <c r="P1705" i="5"/>
  <c r="H1706" i="5"/>
  <c r="P1706" i="5"/>
  <c r="H1707" i="5"/>
  <c r="P1707" i="5"/>
  <c r="H1708" i="5"/>
  <c r="P1708" i="5"/>
  <c r="H1709" i="5"/>
  <c r="P1709" i="5"/>
  <c r="H1710" i="5"/>
  <c r="P1710" i="5"/>
  <c r="H1711" i="5"/>
  <c r="P1711" i="5"/>
  <c r="H1712" i="5"/>
  <c r="P1712" i="5"/>
  <c r="H1713" i="5"/>
  <c r="P1713" i="5"/>
  <c r="H1714" i="5"/>
  <c r="P1714" i="5"/>
  <c r="H1715" i="5"/>
  <c r="P1715" i="5"/>
  <c r="H1716" i="5"/>
  <c r="P1716" i="5"/>
  <c r="H1717" i="5"/>
  <c r="P1717" i="5"/>
  <c r="H1718" i="5"/>
  <c r="P1718" i="5"/>
  <c r="H1719" i="5"/>
  <c r="P1719" i="5"/>
  <c r="H1720" i="5"/>
  <c r="P1720" i="5"/>
  <c r="H1721" i="5"/>
  <c r="P1721" i="5"/>
  <c r="H1722" i="5"/>
  <c r="P1722" i="5"/>
  <c r="H1723" i="5"/>
  <c r="P1723" i="5"/>
  <c r="H1724" i="5"/>
  <c r="P1724" i="5"/>
  <c r="H1725" i="5"/>
  <c r="P1725" i="5"/>
  <c r="H1726" i="5"/>
  <c r="P1726" i="5"/>
  <c r="H1727" i="5"/>
  <c r="P1727" i="5"/>
  <c r="H1728" i="5"/>
  <c r="P1728" i="5"/>
  <c r="H1729" i="5"/>
  <c r="P1729" i="5"/>
  <c r="H1730" i="5"/>
  <c r="P1730" i="5"/>
  <c r="H1731" i="5"/>
  <c r="P1731" i="5"/>
  <c r="H1732" i="5"/>
  <c r="P1732" i="5"/>
  <c r="H1733" i="5"/>
  <c r="P1733" i="5"/>
  <c r="H1734" i="5"/>
  <c r="P1734" i="5"/>
  <c r="H1735" i="5"/>
  <c r="P1735" i="5"/>
  <c r="H1736" i="5"/>
  <c r="P1736" i="5"/>
  <c r="H1737" i="5"/>
  <c r="P1737" i="5"/>
  <c r="H1738" i="5"/>
  <c r="P1738" i="5"/>
  <c r="H1739" i="5"/>
  <c r="P1739" i="5"/>
  <c r="H1740" i="5"/>
  <c r="P1740" i="5"/>
  <c r="H1741" i="5"/>
  <c r="P1741" i="5"/>
  <c r="H1742" i="5"/>
  <c r="P1742" i="5"/>
  <c r="H1743" i="5"/>
  <c r="P1743" i="5"/>
  <c r="H1744" i="5"/>
  <c r="P1744" i="5"/>
  <c r="H1745" i="5"/>
  <c r="P1745" i="5"/>
  <c r="H1746" i="5"/>
  <c r="P1746" i="5"/>
  <c r="H1747" i="5"/>
  <c r="P1747" i="5"/>
  <c r="H1748" i="5"/>
  <c r="P1748" i="5"/>
  <c r="H1749" i="5"/>
  <c r="P1749" i="5"/>
  <c r="H1750" i="5"/>
  <c r="P1750" i="5"/>
  <c r="H1751" i="5"/>
  <c r="P1751" i="5"/>
  <c r="H1752" i="5"/>
  <c r="P1752" i="5"/>
  <c r="H1753" i="5"/>
  <c r="P1753" i="5"/>
  <c r="H1754" i="5"/>
  <c r="G1754" i="5" s="1"/>
  <c r="P1754" i="5"/>
  <c r="H1755" i="5"/>
  <c r="P1755" i="5"/>
  <c r="H1756" i="5"/>
  <c r="P1756" i="5"/>
  <c r="H1757" i="5"/>
  <c r="P1757" i="5"/>
  <c r="H1758" i="5"/>
  <c r="P1758" i="5"/>
  <c r="H1759" i="5"/>
  <c r="P1759" i="5"/>
  <c r="H1760" i="5"/>
  <c r="P1760" i="5"/>
  <c r="H1761" i="5"/>
  <c r="P1761" i="5"/>
  <c r="H1762" i="5"/>
  <c r="P1762" i="5"/>
  <c r="H1763" i="5"/>
  <c r="P1763" i="5"/>
  <c r="H1764" i="5"/>
  <c r="P1764" i="5"/>
  <c r="H1765" i="5"/>
  <c r="P1765" i="5"/>
  <c r="H1766" i="5"/>
  <c r="P1766" i="5"/>
  <c r="H1767" i="5"/>
  <c r="P1767" i="5"/>
  <c r="H1768" i="5"/>
  <c r="P1768" i="5"/>
  <c r="H1769" i="5"/>
  <c r="P1769" i="5"/>
  <c r="H1770" i="5"/>
  <c r="P1770" i="5"/>
  <c r="H1771" i="5"/>
  <c r="P1771" i="5"/>
  <c r="H1772" i="5"/>
  <c r="P1772" i="5"/>
  <c r="H1773" i="5"/>
  <c r="P1773" i="5"/>
  <c r="H1774" i="5"/>
  <c r="G1774" i="5" s="1"/>
  <c r="P1774" i="5"/>
  <c r="H1775" i="5"/>
  <c r="P1775" i="5"/>
  <c r="H1776" i="5"/>
  <c r="P1776" i="5"/>
  <c r="H1777" i="5"/>
  <c r="P1777" i="5"/>
  <c r="H1778" i="5"/>
  <c r="P1778" i="5"/>
  <c r="H1779" i="5"/>
  <c r="P1779" i="5"/>
  <c r="H1780" i="5"/>
  <c r="P1780" i="5"/>
  <c r="H1781" i="5"/>
  <c r="P1781" i="5"/>
  <c r="H1782" i="5"/>
  <c r="P1782" i="5"/>
  <c r="H1783" i="5"/>
  <c r="P1783" i="5"/>
  <c r="H1784" i="5"/>
  <c r="P1784" i="5"/>
  <c r="H1785" i="5"/>
  <c r="P1785" i="5"/>
  <c r="H1786" i="5"/>
  <c r="P1786" i="5"/>
  <c r="H1787" i="5"/>
  <c r="P1787" i="5"/>
  <c r="H1788" i="5"/>
  <c r="P1788" i="5"/>
  <c r="H1789" i="5"/>
  <c r="P1789" i="5"/>
  <c r="H1790" i="5"/>
  <c r="P1790" i="5"/>
  <c r="H1791" i="5"/>
  <c r="P1791" i="5"/>
  <c r="H1792" i="5"/>
  <c r="P1792" i="5"/>
  <c r="H1793" i="5"/>
  <c r="P1793" i="5"/>
  <c r="H1794" i="5"/>
  <c r="P1794" i="5"/>
  <c r="H1795" i="5"/>
  <c r="P1795" i="5"/>
  <c r="H1796" i="5"/>
  <c r="P1796" i="5"/>
  <c r="H1797" i="5"/>
  <c r="P1797" i="5"/>
  <c r="H1798" i="5"/>
  <c r="P1798" i="5"/>
  <c r="H1799" i="5"/>
  <c r="P1799" i="5"/>
  <c r="H1800" i="5"/>
  <c r="P1800" i="5"/>
  <c r="H1801" i="5"/>
  <c r="P1801" i="5"/>
  <c r="H1802" i="5"/>
  <c r="P1802" i="5"/>
  <c r="H1803" i="5"/>
  <c r="P1803" i="5"/>
  <c r="H1804" i="5"/>
  <c r="P1804" i="5"/>
  <c r="H1805" i="5"/>
  <c r="P1805" i="5"/>
  <c r="H1806" i="5"/>
  <c r="P1806" i="5"/>
  <c r="H1807" i="5"/>
  <c r="P1807" i="5"/>
  <c r="H1808" i="5"/>
  <c r="P1808" i="5"/>
  <c r="H1809" i="5"/>
  <c r="P1809" i="5"/>
  <c r="H1810" i="5"/>
  <c r="P1810" i="5"/>
  <c r="H1811" i="5"/>
  <c r="P1811" i="5"/>
  <c r="H1812" i="5"/>
  <c r="P1812" i="5"/>
  <c r="H1813" i="5"/>
  <c r="P1813" i="5"/>
  <c r="H1814" i="5"/>
  <c r="P1814" i="5"/>
  <c r="H1815" i="5"/>
  <c r="P1815" i="5"/>
  <c r="H1816" i="5"/>
  <c r="P1816" i="5"/>
  <c r="H1817" i="5"/>
  <c r="P1817" i="5"/>
  <c r="H1818" i="5"/>
  <c r="P1818" i="5"/>
  <c r="H1819" i="5"/>
  <c r="P1819" i="5"/>
  <c r="H1820" i="5"/>
  <c r="P1820" i="5"/>
  <c r="H1821" i="5"/>
  <c r="P1821" i="5"/>
  <c r="H1822" i="5"/>
  <c r="P1822" i="5"/>
  <c r="H1823" i="5"/>
  <c r="P1823" i="5"/>
  <c r="H1824" i="5"/>
  <c r="P1824" i="5"/>
  <c r="H1825" i="5"/>
  <c r="P1825" i="5"/>
  <c r="H1826" i="5"/>
  <c r="P1826" i="5"/>
  <c r="H1827" i="5"/>
  <c r="P1827" i="5"/>
  <c r="H1828" i="5"/>
  <c r="G1828" i="5" s="1"/>
  <c r="P1828" i="5"/>
  <c r="H1829" i="5"/>
  <c r="P1829" i="5"/>
  <c r="H1830" i="5"/>
  <c r="P1830" i="5"/>
  <c r="H1831" i="5"/>
  <c r="P1831" i="5"/>
  <c r="H1832" i="5"/>
  <c r="P1832" i="5"/>
  <c r="H1833" i="5"/>
  <c r="P1833" i="5"/>
  <c r="H1834" i="5"/>
  <c r="P1834" i="5"/>
  <c r="H1835" i="5"/>
  <c r="P1835" i="5"/>
  <c r="H1836" i="5"/>
  <c r="P1836" i="5"/>
  <c r="H1837" i="5"/>
  <c r="P1837" i="5"/>
  <c r="H1838" i="5"/>
  <c r="P1838" i="5"/>
  <c r="H1839" i="5"/>
  <c r="P1839" i="5"/>
  <c r="H1840" i="5"/>
  <c r="P1840" i="5"/>
  <c r="H1841" i="5"/>
  <c r="P1841" i="5"/>
  <c r="H1842" i="5"/>
  <c r="P1842" i="5"/>
  <c r="H1843" i="5"/>
  <c r="P1843" i="5"/>
  <c r="H1844" i="5"/>
  <c r="G1844" i="5" s="1"/>
  <c r="Q1844" i="5" s="1"/>
  <c r="P1844" i="5"/>
  <c r="H1845" i="5"/>
  <c r="P1845" i="5"/>
  <c r="H1846" i="5"/>
  <c r="P1846" i="5"/>
  <c r="H1847" i="5"/>
  <c r="P1847" i="5"/>
  <c r="H1848" i="5"/>
  <c r="P1848" i="5"/>
  <c r="H1849" i="5"/>
  <c r="P1849" i="5"/>
  <c r="H1850" i="5"/>
  <c r="P1850" i="5"/>
  <c r="H1851" i="5"/>
  <c r="P1851" i="5"/>
  <c r="H1852" i="5"/>
  <c r="P1852" i="5"/>
  <c r="H1853" i="5"/>
  <c r="P1853" i="5"/>
  <c r="H1854" i="5"/>
  <c r="P1854" i="5"/>
  <c r="H1855" i="5"/>
  <c r="P1855" i="5"/>
  <c r="H1856" i="5"/>
  <c r="P1856" i="5"/>
  <c r="H1857" i="5"/>
  <c r="P1857" i="5"/>
  <c r="H1858" i="5"/>
  <c r="P1858" i="5"/>
  <c r="H1859" i="5"/>
  <c r="P1859" i="5"/>
  <c r="H1860" i="5"/>
  <c r="G1860" i="5" s="1"/>
  <c r="Q1860" i="5" s="1"/>
  <c r="P1860" i="5"/>
  <c r="H1861" i="5"/>
  <c r="P1861" i="5"/>
  <c r="H1862" i="5"/>
  <c r="P1862" i="5"/>
  <c r="H1863" i="5"/>
  <c r="P1863" i="5"/>
  <c r="H1864" i="5"/>
  <c r="P1864" i="5"/>
  <c r="H1865" i="5"/>
  <c r="P1865" i="5"/>
  <c r="H1866" i="5"/>
  <c r="P1866" i="5"/>
  <c r="H1867" i="5"/>
  <c r="P1867" i="5"/>
  <c r="H1868" i="5"/>
  <c r="P1868" i="5"/>
  <c r="H1869" i="5"/>
  <c r="P1869" i="5"/>
  <c r="H1870" i="5"/>
  <c r="P1870" i="5"/>
  <c r="H1871" i="5"/>
  <c r="P1871" i="5"/>
  <c r="H1872" i="5"/>
  <c r="P1872" i="5"/>
  <c r="H1873" i="5"/>
  <c r="P1873" i="5"/>
  <c r="H1874" i="5"/>
  <c r="P1874" i="5"/>
  <c r="H1875" i="5"/>
  <c r="P1875" i="5"/>
  <c r="H1876" i="5"/>
  <c r="P1876" i="5"/>
  <c r="H1877" i="5"/>
  <c r="P1877" i="5"/>
  <c r="H1878" i="5"/>
  <c r="P1878" i="5"/>
  <c r="H1879" i="5"/>
  <c r="P1879" i="5"/>
  <c r="H1880" i="5"/>
  <c r="P1880" i="5"/>
  <c r="H1881" i="5"/>
  <c r="P1881" i="5"/>
  <c r="H1882" i="5"/>
  <c r="P1882" i="5"/>
  <c r="H1883" i="5"/>
  <c r="P1883" i="5"/>
  <c r="H1884" i="5"/>
  <c r="P1884" i="5"/>
  <c r="H1885" i="5"/>
  <c r="P1885" i="5"/>
  <c r="H1886" i="5"/>
  <c r="P1886" i="5"/>
  <c r="H1887" i="5"/>
  <c r="P1887" i="5"/>
  <c r="H1888" i="5"/>
  <c r="P1888" i="5"/>
  <c r="H1889" i="5"/>
  <c r="P1889" i="5"/>
  <c r="H1890" i="5"/>
  <c r="P1890" i="5"/>
  <c r="H1891" i="5"/>
  <c r="P1891" i="5"/>
  <c r="H1892" i="5"/>
  <c r="P1892" i="5"/>
  <c r="H1893" i="5"/>
  <c r="P1893" i="5"/>
  <c r="H1894" i="5"/>
  <c r="P1894" i="5"/>
  <c r="H1895" i="5"/>
  <c r="P1895" i="5"/>
  <c r="H1896" i="5"/>
  <c r="P1896" i="5"/>
  <c r="H1897" i="5"/>
  <c r="P1897" i="5"/>
  <c r="H1898" i="5"/>
  <c r="G1898" i="5" s="1"/>
  <c r="P1898" i="5"/>
  <c r="H1899" i="5"/>
  <c r="P1899" i="5"/>
  <c r="H1900" i="5"/>
  <c r="P1900" i="5"/>
  <c r="H1901" i="5"/>
  <c r="P1901" i="5"/>
  <c r="H1902" i="5"/>
  <c r="P1902" i="5"/>
  <c r="H1903" i="5"/>
  <c r="P1903" i="5"/>
  <c r="H1904" i="5"/>
  <c r="P1904" i="5"/>
  <c r="H1905" i="5"/>
  <c r="P1905" i="5"/>
  <c r="H1906" i="5"/>
  <c r="P1906" i="5"/>
  <c r="H1907" i="5"/>
  <c r="P1907" i="5"/>
  <c r="H1908" i="5"/>
  <c r="P1908" i="5"/>
  <c r="H1909" i="5"/>
  <c r="P1909" i="5"/>
  <c r="H1910" i="5"/>
  <c r="P1910" i="5"/>
  <c r="H1911" i="5"/>
  <c r="P1911" i="5"/>
  <c r="H1912" i="5"/>
  <c r="P1912" i="5"/>
  <c r="H1913" i="5"/>
  <c r="P1913" i="5"/>
  <c r="H1914" i="5"/>
  <c r="P1914" i="5"/>
  <c r="H1915" i="5"/>
  <c r="P1915" i="5"/>
  <c r="H1916" i="5"/>
  <c r="P1916" i="5"/>
  <c r="H1917" i="5"/>
  <c r="P1917" i="5"/>
  <c r="H1918" i="5"/>
  <c r="P1918" i="5"/>
  <c r="H1919" i="5"/>
  <c r="P1919" i="5"/>
  <c r="H1920" i="5"/>
  <c r="P1920" i="5"/>
  <c r="H1921" i="5"/>
  <c r="P1921" i="5"/>
  <c r="H1922" i="5"/>
  <c r="P1922" i="5"/>
  <c r="H1923" i="5"/>
  <c r="P1923" i="5"/>
  <c r="H1924" i="5"/>
  <c r="P1924" i="5"/>
  <c r="H1925" i="5"/>
  <c r="P1925" i="5"/>
  <c r="H1926" i="5"/>
  <c r="P1926" i="5"/>
  <c r="H1927" i="5"/>
  <c r="P1927" i="5"/>
  <c r="H1928" i="5"/>
  <c r="P1928" i="5"/>
  <c r="H1929" i="5"/>
  <c r="P1929" i="5"/>
  <c r="H1930" i="5"/>
  <c r="P1930" i="5"/>
  <c r="H1931" i="5"/>
  <c r="P1931" i="5"/>
  <c r="H1932" i="5"/>
  <c r="P1932" i="5"/>
  <c r="H1933" i="5"/>
  <c r="P1933" i="5"/>
  <c r="H1934" i="5"/>
  <c r="P1934" i="5"/>
  <c r="H1935" i="5"/>
  <c r="P1935" i="5"/>
  <c r="H1936" i="5"/>
  <c r="P1936" i="5"/>
  <c r="H1937" i="5"/>
  <c r="P1937" i="5"/>
  <c r="H1938" i="5"/>
  <c r="P1938" i="5"/>
  <c r="H1939" i="5"/>
  <c r="P1939" i="5"/>
  <c r="H1940" i="5"/>
  <c r="P1940" i="5"/>
  <c r="H1941" i="5"/>
  <c r="P1941" i="5"/>
  <c r="H1942" i="5"/>
  <c r="P1942" i="5"/>
  <c r="H1943" i="5"/>
  <c r="P1943" i="5"/>
  <c r="H1944" i="5"/>
  <c r="P1944" i="5"/>
  <c r="H1945" i="5"/>
  <c r="P1945" i="5"/>
  <c r="H1946" i="5"/>
  <c r="P1946" i="5"/>
  <c r="H1947" i="5"/>
  <c r="P1947" i="5"/>
  <c r="H1948" i="5"/>
  <c r="P1948" i="5"/>
  <c r="H1949" i="5"/>
  <c r="P1949" i="5"/>
  <c r="H1950" i="5"/>
  <c r="P1950" i="5"/>
  <c r="H1951" i="5"/>
  <c r="P1951" i="5"/>
  <c r="H1952" i="5"/>
  <c r="P1952" i="5"/>
  <c r="H1953" i="5"/>
  <c r="P1953" i="5"/>
  <c r="H1954" i="5"/>
  <c r="P1954" i="5"/>
  <c r="H1955" i="5"/>
  <c r="P1955" i="5"/>
  <c r="H1956" i="5"/>
  <c r="P1956" i="5"/>
  <c r="H1957" i="5"/>
  <c r="P1957" i="5"/>
  <c r="H1958" i="5"/>
  <c r="P1958" i="5"/>
  <c r="H1959" i="5"/>
  <c r="P1959" i="5"/>
  <c r="H1960" i="5"/>
  <c r="P1960" i="5"/>
  <c r="H1961" i="5"/>
  <c r="P1961" i="5"/>
  <c r="H1962" i="5"/>
  <c r="P1962" i="5"/>
  <c r="H1963" i="5"/>
  <c r="P1963" i="5"/>
  <c r="H1964" i="5"/>
  <c r="P1964" i="5"/>
  <c r="H1965" i="5"/>
  <c r="P1965" i="5"/>
  <c r="H1966" i="5"/>
  <c r="P1966" i="5"/>
  <c r="H1967" i="5"/>
  <c r="P1967" i="5"/>
  <c r="H1968" i="5"/>
  <c r="P1968" i="5"/>
  <c r="H1969" i="5"/>
  <c r="P1969" i="5"/>
  <c r="H1970" i="5"/>
  <c r="P1970" i="5"/>
  <c r="H1971" i="5"/>
  <c r="P1971" i="5"/>
  <c r="H1972" i="5"/>
  <c r="P1972" i="5"/>
  <c r="H1973" i="5"/>
  <c r="P1973" i="5"/>
  <c r="H1974" i="5"/>
  <c r="P1974" i="5"/>
  <c r="H1975" i="5"/>
  <c r="P1975" i="5"/>
  <c r="H1976" i="5"/>
  <c r="P1976" i="5"/>
  <c r="H1977" i="5"/>
  <c r="P1977" i="5"/>
  <c r="H1978" i="5"/>
  <c r="P1978" i="5"/>
  <c r="H1979" i="5"/>
  <c r="P1979" i="5"/>
  <c r="H1980" i="5"/>
  <c r="P1980" i="5"/>
  <c r="H1981" i="5"/>
  <c r="P1981" i="5"/>
  <c r="H1982" i="5"/>
  <c r="P1982" i="5"/>
  <c r="H1983" i="5"/>
  <c r="P1983" i="5"/>
  <c r="H1984" i="5"/>
  <c r="P1984" i="5"/>
  <c r="H1985" i="5"/>
  <c r="P1985" i="5"/>
  <c r="H1986" i="5"/>
  <c r="P1986" i="5"/>
  <c r="H1987" i="5"/>
  <c r="P1987" i="5"/>
  <c r="H1988" i="5"/>
  <c r="P1988" i="5"/>
  <c r="H1989" i="5"/>
  <c r="P1989" i="5"/>
  <c r="H1990" i="5"/>
  <c r="P1990" i="5"/>
  <c r="H1991" i="5"/>
  <c r="P1991" i="5"/>
  <c r="H1992" i="5"/>
  <c r="P1992" i="5"/>
  <c r="H1993" i="5"/>
  <c r="P1993" i="5"/>
  <c r="H1994" i="5"/>
  <c r="P1994" i="5"/>
  <c r="H1995" i="5"/>
  <c r="P1995" i="5"/>
  <c r="H1996" i="5"/>
  <c r="P1996" i="5"/>
  <c r="H1997" i="5"/>
  <c r="P1997" i="5"/>
  <c r="H1998" i="5"/>
  <c r="P1998" i="5"/>
  <c r="H1999" i="5"/>
  <c r="P1999" i="5"/>
  <c r="H2000" i="5"/>
  <c r="P2000" i="5"/>
  <c r="H2001" i="5"/>
  <c r="P2001" i="5"/>
  <c r="H2002" i="5"/>
  <c r="P2002" i="5"/>
  <c r="H2003" i="5"/>
  <c r="P2003" i="5"/>
  <c r="H2004" i="5"/>
  <c r="P2004" i="5"/>
  <c r="H2005" i="5"/>
  <c r="P2005" i="5"/>
  <c r="H2006" i="5"/>
  <c r="P2006" i="5"/>
  <c r="H2007" i="5"/>
  <c r="P2007" i="5"/>
  <c r="H2008" i="5"/>
  <c r="P2008" i="5"/>
  <c r="H2009" i="5"/>
  <c r="P2009" i="5"/>
  <c r="H2010" i="5"/>
  <c r="P2010" i="5"/>
  <c r="H2011" i="5"/>
  <c r="P2011" i="5"/>
  <c r="H2012" i="5"/>
  <c r="P2012" i="5"/>
  <c r="H2013" i="5"/>
  <c r="P2013" i="5"/>
  <c r="H2014" i="5"/>
  <c r="P2014" i="5"/>
  <c r="H2015" i="5"/>
  <c r="P2015" i="5"/>
  <c r="H2016" i="5"/>
  <c r="P2016" i="5"/>
  <c r="H2017" i="5"/>
  <c r="P2017" i="5"/>
  <c r="H2018" i="5"/>
  <c r="P2018" i="5"/>
  <c r="H2019" i="5"/>
  <c r="P2019" i="5"/>
  <c r="H2020" i="5"/>
  <c r="P2020" i="5"/>
  <c r="H2021" i="5"/>
  <c r="P2021" i="5"/>
  <c r="H2022" i="5"/>
  <c r="P2022" i="5"/>
  <c r="H2023" i="5"/>
  <c r="P2023" i="5"/>
  <c r="H2024" i="5"/>
  <c r="P2024" i="5"/>
  <c r="H2025" i="5"/>
  <c r="P2025" i="5"/>
  <c r="H2026" i="5"/>
  <c r="P2026" i="5"/>
  <c r="H2027" i="5"/>
  <c r="P2027" i="5"/>
  <c r="H2028" i="5"/>
  <c r="P2028" i="5"/>
  <c r="H2029" i="5"/>
  <c r="P2029" i="5"/>
  <c r="H2030" i="5"/>
  <c r="P2030" i="5"/>
  <c r="H2031" i="5"/>
  <c r="P2031" i="5"/>
  <c r="H2032" i="5"/>
  <c r="P2032" i="5"/>
  <c r="H2033" i="5"/>
  <c r="P2033" i="5"/>
  <c r="H2034" i="5"/>
  <c r="P2034" i="5"/>
  <c r="H2035" i="5"/>
  <c r="P2035" i="5"/>
  <c r="H2036" i="5"/>
  <c r="P2036" i="5"/>
  <c r="H2037" i="5"/>
  <c r="P2037" i="5"/>
  <c r="H2038" i="5"/>
  <c r="P2038" i="5"/>
  <c r="H2039" i="5"/>
  <c r="P2039" i="5"/>
  <c r="H2040" i="5"/>
  <c r="P2040" i="5"/>
  <c r="H2041" i="5"/>
  <c r="P2041" i="5"/>
  <c r="H2042" i="5"/>
  <c r="P2042" i="5"/>
  <c r="H2043" i="5"/>
  <c r="P2043" i="5"/>
  <c r="H2044" i="5"/>
  <c r="P2044" i="5"/>
  <c r="H2045" i="5"/>
  <c r="P2045" i="5"/>
  <c r="H2046" i="5"/>
  <c r="P2046" i="5"/>
  <c r="H2047" i="5"/>
  <c r="P2047" i="5"/>
  <c r="H2048" i="5"/>
  <c r="P2048" i="5"/>
  <c r="H2049" i="5"/>
  <c r="P2049" i="5"/>
  <c r="H2050" i="5"/>
  <c r="P2050" i="5"/>
  <c r="H2051" i="5"/>
  <c r="P2051" i="5"/>
  <c r="H2052" i="5"/>
  <c r="P2052" i="5"/>
  <c r="H2053" i="5"/>
  <c r="P2053" i="5"/>
  <c r="H2054" i="5"/>
  <c r="P2054" i="5"/>
  <c r="H2055" i="5"/>
  <c r="P2055" i="5"/>
  <c r="H2056" i="5"/>
  <c r="P2056" i="5"/>
  <c r="H2057" i="5"/>
  <c r="P2057" i="5"/>
  <c r="H2058" i="5"/>
  <c r="P2058" i="5"/>
  <c r="H2059" i="5"/>
  <c r="P2059" i="5"/>
  <c r="H2060" i="5"/>
  <c r="P2060" i="5"/>
  <c r="H2061" i="5"/>
  <c r="P2061" i="5"/>
  <c r="H2062" i="5"/>
  <c r="G2062" i="5" s="1"/>
  <c r="Q2062" i="5" s="1"/>
  <c r="P2062" i="5"/>
  <c r="H2063" i="5"/>
  <c r="P2063" i="5"/>
  <c r="H2064" i="5"/>
  <c r="P2064" i="5"/>
  <c r="H2065" i="5"/>
  <c r="P2065" i="5"/>
  <c r="H2066" i="5"/>
  <c r="P2066" i="5"/>
  <c r="H2067" i="5"/>
  <c r="P2067" i="5"/>
  <c r="H2068" i="5"/>
  <c r="P2068" i="5"/>
  <c r="H2069" i="5"/>
  <c r="P2069" i="5"/>
  <c r="H2070" i="5"/>
  <c r="P2070" i="5"/>
  <c r="H2071" i="5"/>
  <c r="P2071" i="5"/>
  <c r="H2072" i="5"/>
  <c r="P2072" i="5"/>
  <c r="H2073" i="5"/>
  <c r="P2073" i="5"/>
  <c r="H2074" i="5"/>
  <c r="P2074" i="5"/>
  <c r="H2075" i="5"/>
  <c r="P2075" i="5"/>
  <c r="H2076" i="5"/>
  <c r="P2076" i="5"/>
  <c r="H2077" i="5"/>
  <c r="P2077" i="5"/>
  <c r="H2078" i="5"/>
  <c r="P2078" i="5"/>
  <c r="H2079" i="5"/>
  <c r="P2079" i="5"/>
  <c r="H2080" i="5"/>
  <c r="P2080" i="5"/>
  <c r="H2081" i="5"/>
  <c r="P2081" i="5"/>
  <c r="H2082" i="5"/>
  <c r="P2082" i="5"/>
  <c r="H2083" i="5"/>
  <c r="P2083" i="5"/>
  <c r="H2084" i="5"/>
  <c r="P2084" i="5"/>
  <c r="H2085" i="5"/>
  <c r="P2085" i="5"/>
  <c r="H2086" i="5"/>
  <c r="P2086" i="5"/>
  <c r="H2087" i="5"/>
  <c r="P2087" i="5"/>
  <c r="H2088" i="5"/>
  <c r="P2088" i="5"/>
  <c r="H2089" i="5"/>
  <c r="P2089" i="5"/>
  <c r="H2090" i="5"/>
  <c r="P2090" i="5"/>
  <c r="H2091" i="5"/>
  <c r="P2091" i="5"/>
  <c r="H2092" i="5"/>
  <c r="P2092" i="5"/>
  <c r="H2093" i="5"/>
  <c r="P2093" i="5"/>
  <c r="H2094" i="5"/>
  <c r="P2094" i="5"/>
  <c r="H2095" i="5"/>
  <c r="P2095" i="5"/>
  <c r="H2096" i="5"/>
  <c r="P2096" i="5"/>
  <c r="H2097" i="5"/>
  <c r="P2097" i="5"/>
  <c r="H2098" i="5"/>
  <c r="P2098" i="5"/>
  <c r="H2099" i="5"/>
  <c r="P2099" i="5"/>
  <c r="H2100" i="5"/>
  <c r="P2100" i="5"/>
  <c r="H2101" i="5"/>
  <c r="P2101" i="5"/>
  <c r="H2102" i="5"/>
  <c r="P2102" i="5"/>
  <c r="H2103" i="5"/>
  <c r="P2103" i="5"/>
  <c r="H2104" i="5"/>
  <c r="P2104" i="5"/>
  <c r="H2105" i="5"/>
  <c r="P2105" i="5"/>
  <c r="H2106" i="5"/>
  <c r="P2106" i="5"/>
  <c r="H2107" i="5"/>
  <c r="P2107" i="5"/>
  <c r="H2108" i="5"/>
  <c r="P2108" i="5"/>
  <c r="H2109" i="5"/>
  <c r="P2109" i="5"/>
  <c r="H2110" i="5"/>
  <c r="P2110" i="5"/>
  <c r="H2111" i="5"/>
  <c r="P2111" i="5"/>
  <c r="H2112" i="5"/>
  <c r="P2112" i="5"/>
  <c r="H2113" i="5"/>
  <c r="P2113" i="5"/>
  <c r="H2114" i="5"/>
  <c r="P2114" i="5"/>
  <c r="H2115" i="5"/>
  <c r="P2115" i="5"/>
  <c r="H2116" i="5"/>
  <c r="P2116" i="5"/>
  <c r="H2117" i="5"/>
  <c r="P2117" i="5"/>
  <c r="H2118" i="5"/>
  <c r="P2118" i="5"/>
  <c r="H2119" i="5"/>
  <c r="P2119" i="5"/>
  <c r="H2120" i="5"/>
  <c r="P2120" i="5"/>
  <c r="H2121" i="5"/>
  <c r="P2121" i="5"/>
  <c r="H2122" i="5"/>
  <c r="P2122" i="5"/>
  <c r="H2123" i="5"/>
  <c r="P2123" i="5"/>
  <c r="H2124" i="5"/>
  <c r="P2124" i="5"/>
  <c r="H2125" i="5"/>
  <c r="P2125" i="5"/>
  <c r="H2126" i="5"/>
  <c r="P2126" i="5"/>
  <c r="H2127" i="5"/>
  <c r="P2127" i="5"/>
  <c r="H2128" i="5"/>
  <c r="P2128" i="5"/>
  <c r="H2129" i="5"/>
  <c r="P2129" i="5"/>
  <c r="H2130" i="5"/>
  <c r="P2130" i="5"/>
  <c r="H2131" i="5"/>
  <c r="P2131" i="5"/>
  <c r="H2132" i="5"/>
  <c r="P2132" i="5"/>
  <c r="H2133" i="5"/>
  <c r="P2133" i="5"/>
  <c r="H2134" i="5"/>
  <c r="P2134" i="5"/>
  <c r="H2135" i="5"/>
  <c r="P2135" i="5"/>
  <c r="H2136" i="5"/>
  <c r="P2136" i="5"/>
  <c r="H2137" i="5"/>
  <c r="P2137" i="5"/>
  <c r="H2138" i="5"/>
  <c r="P2138" i="5"/>
  <c r="H2139" i="5"/>
  <c r="P2139" i="5"/>
  <c r="H2140" i="5"/>
  <c r="P2140" i="5"/>
  <c r="H2141" i="5"/>
  <c r="P2141" i="5"/>
  <c r="H2142" i="5"/>
  <c r="P2142" i="5"/>
  <c r="H2143" i="5"/>
  <c r="P2143" i="5"/>
  <c r="H2144" i="5"/>
  <c r="P2144" i="5"/>
  <c r="H2145" i="5"/>
  <c r="P2145" i="5"/>
  <c r="H2146" i="5"/>
  <c r="P2146" i="5"/>
  <c r="H2147" i="5"/>
  <c r="P2147" i="5"/>
  <c r="H2148" i="5"/>
  <c r="P2148" i="5"/>
  <c r="H2149" i="5"/>
  <c r="P2149" i="5"/>
  <c r="H2150" i="5"/>
  <c r="P2150" i="5"/>
  <c r="H2151" i="5"/>
  <c r="P2151" i="5"/>
  <c r="H2152" i="5"/>
  <c r="P2152" i="5"/>
  <c r="H2153" i="5"/>
  <c r="P2153" i="5"/>
  <c r="H2154" i="5"/>
  <c r="P2154" i="5"/>
  <c r="H2155" i="5"/>
  <c r="P2155" i="5"/>
  <c r="H2156" i="5"/>
  <c r="P2156" i="5"/>
  <c r="H2157" i="5"/>
  <c r="P2157" i="5"/>
  <c r="H2158" i="5"/>
  <c r="P2158" i="5"/>
  <c r="H2159" i="5"/>
  <c r="P2159" i="5"/>
  <c r="H2160" i="5"/>
  <c r="P2160" i="5"/>
  <c r="H2161" i="5"/>
  <c r="P2161" i="5"/>
  <c r="H2162" i="5"/>
  <c r="P2162" i="5"/>
  <c r="H2163" i="5"/>
  <c r="P2163" i="5"/>
  <c r="H2164" i="5"/>
  <c r="P2164" i="5"/>
  <c r="H2165" i="5"/>
  <c r="P2165" i="5"/>
  <c r="H2166" i="5"/>
  <c r="P2166" i="5"/>
  <c r="H2167" i="5"/>
  <c r="P2167" i="5"/>
  <c r="H2168" i="5"/>
  <c r="P2168" i="5"/>
  <c r="H2169" i="5"/>
  <c r="P2169" i="5"/>
  <c r="H2170" i="5"/>
  <c r="P2170" i="5"/>
  <c r="H2171" i="5"/>
  <c r="P2171" i="5"/>
  <c r="H2172" i="5"/>
  <c r="P2172" i="5"/>
  <c r="H2173" i="5"/>
  <c r="P2173" i="5"/>
  <c r="H2174" i="5"/>
  <c r="P2174" i="5"/>
  <c r="H2175" i="5"/>
  <c r="P2175" i="5"/>
  <c r="H2176" i="5"/>
  <c r="P2176" i="5"/>
  <c r="H2177" i="5"/>
  <c r="P2177" i="5"/>
  <c r="H2178" i="5"/>
  <c r="P2178" i="5"/>
  <c r="H2179" i="5"/>
  <c r="P2179" i="5"/>
  <c r="H2180" i="5"/>
  <c r="P2180" i="5"/>
  <c r="H2181" i="5"/>
  <c r="P2181" i="5"/>
  <c r="H2182" i="5"/>
  <c r="P2182" i="5"/>
  <c r="H2183" i="5"/>
  <c r="P2183" i="5"/>
  <c r="H2184" i="5"/>
  <c r="P2184" i="5"/>
  <c r="H2185" i="5"/>
  <c r="P2185" i="5"/>
  <c r="H2186" i="5"/>
  <c r="P2186" i="5"/>
  <c r="H2187" i="5"/>
  <c r="P2187" i="5"/>
  <c r="H2188" i="5"/>
  <c r="P2188" i="5"/>
  <c r="H2189" i="5"/>
  <c r="P2189" i="5"/>
  <c r="H2190" i="5"/>
  <c r="P2190" i="5"/>
  <c r="H2191" i="5"/>
  <c r="P2191" i="5"/>
  <c r="H2192" i="5"/>
  <c r="P2192" i="5"/>
  <c r="H2193" i="5"/>
  <c r="P2193" i="5"/>
  <c r="H2194" i="5"/>
  <c r="P2194" i="5"/>
  <c r="H2195" i="5"/>
  <c r="P2195" i="5"/>
  <c r="H2196" i="5"/>
  <c r="P2196" i="5"/>
  <c r="H2197" i="5"/>
  <c r="P2197" i="5"/>
  <c r="H2198" i="5"/>
  <c r="P2198" i="5"/>
  <c r="H2199" i="5"/>
  <c r="P2199" i="5"/>
  <c r="H2200" i="5"/>
  <c r="P2200" i="5"/>
  <c r="H2201" i="5"/>
  <c r="P2201" i="5"/>
  <c r="H2202" i="5"/>
  <c r="P2202" i="5"/>
  <c r="H2203" i="5"/>
  <c r="P2203" i="5"/>
  <c r="H2204" i="5"/>
  <c r="P2204" i="5"/>
  <c r="H2205" i="5"/>
  <c r="P2205" i="5"/>
  <c r="H2206" i="5"/>
  <c r="P2206" i="5"/>
  <c r="H2207" i="5"/>
  <c r="P2207" i="5"/>
  <c r="H2208" i="5"/>
  <c r="P2208" i="5"/>
  <c r="H2209" i="5"/>
  <c r="P2209" i="5"/>
  <c r="H2210" i="5"/>
  <c r="P2210" i="5"/>
  <c r="H2211" i="5"/>
  <c r="P2211" i="5"/>
  <c r="H2212" i="5"/>
  <c r="P2212" i="5"/>
  <c r="H2213" i="5"/>
  <c r="P2213" i="5"/>
  <c r="H2214" i="5"/>
  <c r="P2214" i="5"/>
  <c r="H2215" i="5"/>
  <c r="P2215" i="5"/>
  <c r="H2216" i="5"/>
  <c r="P2216" i="5"/>
  <c r="H2217" i="5"/>
  <c r="P2217" i="5"/>
  <c r="H2218" i="5"/>
  <c r="P2218" i="5"/>
  <c r="H2219" i="5"/>
  <c r="P2219" i="5"/>
  <c r="H2220" i="5"/>
  <c r="P2220" i="5"/>
  <c r="H2221" i="5"/>
  <c r="P2221" i="5"/>
  <c r="H2222" i="5"/>
  <c r="P2222" i="5"/>
  <c r="H2223" i="5"/>
  <c r="P2223" i="5"/>
  <c r="H2224" i="5"/>
  <c r="P2224" i="5"/>
  <c r="H2225" i="5"/>
  <c r="P2225" i="5"/>
  <c r="H2226" i="5"/>
  <c r="P2226" i="5"/>
  <c r="H2227" i="5"/>
  <c r="P2227" i="5"/>
  <c r="H2228" i="5"/>
  <c r="P2228" i="5"/>
  <c r="H2229" i="5"/>
  <c r="P2229" i="5"/>
  <c r="H2230" i="5"/>
  <c r="P2230" i="5"/>
  <c r="H2231" i="5"/>
  <c r="P2231" i="5"/>
  <c r="H2232" i="5"/>
  <c r="P2232" i="5"/>
  <c r="H2233" i="5"/>
  <c r="P2233" i="5"/>
  <c r="H2234" i="5"/>
  <c r="P2234" i="5"/>
  <c r="H2235" i="5"/>
  <c r="P2235" i="5"/>
  <c r="H2236" i="5"/>
  <c r="P2236" i="5"/>
  <c r="H2237" i="5"/>
  <c r="P2237" i="5"/>
  <c r="H2238" i="5"/>
  <c r="P2238" i="5"/>
  <c r="H2239" i="5"/>
  <c r="P2239" i="5"/>
  <c r="H2240" i="5"/>
  <c r="P2240" i="5"/>
  <c r="H2241" i="5"/>
  <c r="P2241" i="5"/>
  <c r="H2242" i="5"/>
  <c r="P2242" i="5"/>
  <c r="H2243" i="5"/>
  <c r="P2243" i="5"/>
  <c r="H2244" i="5"/>
  <c r="P2244" i="5"/>
  <c r="H2245" i="5"/>
  <c r="P2245" i="5"/>
  <c r="H2246" i="5"/>
  <c r="P2246" i="5"/>
  <c r="H2247" i="5"/>
  <c r="P2247" i="5"/>
  <c r="H2248" i="5"/>
  <c r="P2248" i="5"/>
  <c r="H2249" i="5"/>
  <c r="P2249" i="5"/>
  <c r="H2250" i="5"/>
  <c r="P2250" i="5"/>
  <c r="H2251" i="5"/>
  <c r="P2251" i="5"/>
  <c r="H2252" i="5"/>
  <c r="P2252" i="5"/>
  <c r="H2253" i="5"/>
  <c r="P2253" i="5"/>
  <c r="H2254" i="5"/>
  <c r="P2254" i="5"/>
  <c r="H2255" i="5"/>
  <c r="P2255" i="5"/>
  <c r="H2256" i="5"/>
  <c r="P2256" i="5"/>
  <c r="H2257" i="5"/>
  <c r="P2257" i="5"/>
  <c r="H2258" i="5"/>
  <c r="P2258" i="5"/>
  <c r="H2259" i="5"/>
  <c r="P2259" i="5"/>
  <c r="H2260" i="5"/>
  <c r="P2260" i="5"/>
  <c r="H2261" i="5"/>
  <c r="P2261" i="5"/>
  <c r="H2262" i="5"/>
  <c r="P2262" i="5"/>
  <c r="H2263" i="5"/>
  <c r="P2263" i="5"/>
  <c r="H2264" i="5"/>
  <c r="P2264" i="5"/>
  <c r="H2265" i="5"/>
  <c r="P2265" i="5"/>
  <c r="H2266" i="5"/>
  <c r="P2266" i="5"/>
  <c r="H2267" i="5"/>
  <c r="P2267" i="5"/>
  <c r="H2268" i="5"/>
  <c r="P2268" i="5"/>
  <c r="H2269" i="5"/>
  <c r="P2269" i="5"/>
  <c r="H2270" i="5"/>
  <c r="P2270" i="5"/>
  <c r="H2271" i="5"/>
  <c r="P2271" i="5"/>
  <c r="H2272" i="5"/>
  <c r="P2272" i="5"/>
  <c r="H2273" i="5"/>
  <c r="P2273" i="5"/>
  <c r="H2274" i="5"/>
  <c r="P2274" i="5"/>
  <c r="H2275" i="5"/>
  <c r="P2275" i="5"/>
  <c r="H2276" i="5"/>
  <c r="P2276" i="5"/>
  <c r="H2277" i="5"/>
  <c r="P2277" i="5"/>
  <c r="H2278" i="5"/>
  <c r="P2278" i="5"/>
  <c r="H2279" i="5"/>
  <c r="P2279" i="5"/>
  <c r="H2280" i="5"/>
  <c r="P2280" i="5"/>
  <c r="H2281" i="5"/>
  <c r="P2281" i="5"/>
  <c r="H2282" i="5"/>
  <c r="P2282" i="5"/>
  <c r="H2283" i="5"/>
  <c r="P2283" i="5"/>
  <c r="H2284" i="5"/>
  <c r="P2284" i="5"/>
  <c r="H2285" i="5"/>
  <c r="P2285" i="5"/>
  <c r="H2286" i="5"/>
  <c r="P2286" i="5"/>
  <c r="H2287" i="5"/>
  <c r="P2287" i="5"/>
  <c r="H2288" i="5"/>
  <c r="P2288" i="5"/>
  <c r="H2289" i="5"/>
  <c r="P2289" i="5"/>
  <c r="H2290" i="5"/>
  <c r="P2290" i="5"/>
  <c r="H2291" i="5"/>
  <c r="P2291" i="5"/>
  <c r="H2292" i="5"/>
  <c r="P2292" i="5"/>
  <c r="H2293" i="5"/>
  <c r="P2293" i="5"/>
  <c r="H2294" i="5"/>
  <c r="P2294" i="5"/>
  <c r="H2295" i="5"/>
  <c r="P2295" i="5"/>
  <c r="H2296" i="5"/>
  <c r="P2296" i="5"/>
  <c r="H2297" i="5"/>
  <c r="P2297" i="5"/>
  <c r="H2298" i="5"/>
  <c r="P2298" i="5"/>
  <c r="H2299" i="5"/>
  <c r="P2299" i="5"/>
  <c r="H2300" i="5"/>
  <c r="P2300" i="5"/>
  <c r="H2301" i="5"/>
  <c r="P2301" i="5"/>
  <c r="H2302" i="5"/>
  <c r="P2302" i="5"/>
  <c r="H2303" i="5"/>
  <c r="P2303" i="5"/>
  <c r="H2304" i="5"/>
  <c r="P2304" i="5"/>
  <c r="H2305" i="5"/>
  <c r="P2305" i="5"/>
  <c r="H2306" i="5"/>
  <c r="P2306" i="5"/>
  <c r="H2307" i="5"/>
  <c r="P2307" i="5"/>
  <c r="H2308" i="5"/>
  <c r="P2308" i="5"/>
  <c r="H2309" i="5"/>
  <c r="P2309" i="5"/>
  <c r="H2310" i="5"/>
  <c r="P2310" i="5"/>
  <c r="H2311" i="5"/>
  <c r="P2311" i="5"/>
  <c r="H2312" i="5"/>
  <c r="P2312" i="5"/>
  <c r="H2313" i="5"/>
  <c r="P2313" i="5"/>
  <c r="H2314" i="5"/>
  <c r="P2314" i="5"/>
  <c r="H2315" i="5"/>
  <c r="P2315" i="5"/>
  <c r="H2316" i="5"/>
  <c r="P2316" i="5"/>
  <c r="H2317" i="5"/>
  <c r="P2317" i="5"/>
  <c r="H2318" i="5"/>
  <c r="P2318" i="5"/>
  <c r="H2319" i="5"/>
  <c r="P2319" i="5"/>
  <c r="H2320" i="5"/>
  <c r="P2320" i="5"/>
  <c r="H2321" i="5"/>
  <c r="P2321" i="5"/>
  <c r="H2322" i="5"/>
  <c r="P2322" i="5"/>
  <c r="H2323" i="5"/>
  <c r="P2323" i="5"/>
  <c r="H2324" i="5"/>
  <c r="P2324" i="5"/>
  <c r="H2325" i="5"/>
  <c r="P2325" i="5"/>
  <c r="H2326" i="5"/>
  <c r="P2326" i="5"/>
  <c r="H2327" i="5"/>
  <c r="P2327" i="5"/>
  <c r="H2328" i="5"/>
  <c r="P2328" i="5"/>
  <c r="H2329" i="5"/>
  <c r="P2329" i="5"/>
  <c r="H2330" i="5"/>
  <c r="P2330" i="5"/>
  <c r="H2331" i="5"/>
  <c r="P2331" i="5"/>
  <c r="H2332" i="5"/>
  <c r="P2332" i="5"/>
  <c r="H2333" i="5"/>
  <c r="P2333" i="5"/>
  <c r="H2334" i="5"/>
  <c r="P2334" i="5"/>
  <c r="H2335" i="5"/>
  <c r="P2335" i="5"/>
  <c r="H2336" i="5"/>
  <c r="P2336" i="5"/>
  <c r="H2337" i="5"/>
  <c r="P2337" i="5"/>
  <c r="H2338" i="5"/>
  <c r="P2338" i="5"/>
  <c r="H2339" i="5"/>
  <c r="P2339" i="5"/>
  <c r="H2340" i="5"/>
  <c r="P2340" i="5"/>
  <c r="H2341" i="5"/>
  <c r="P2341" i="5"/>
  <c r="H2342" i="5"/>
  <c r="P2342" i="5"/>
  <c r="H2343" i="5"/>
  <c r="P2343" i="5"/>
  <c r="H2344" i="5"/>
  <c r="P2344" i="5"/>
  <c r="H2345" i="5"/>
  <c r="P2345" i="5"/>
  <c r="H2346" i="5"/>
  <c r="P2346" i="5"/>
  <c r="H2347" i="5"/>
  <c r="P2347" i="5"/>
  <c r="H2348" i="5"/>
  <c r="P2348" i="5"/>
  <c r="H2349" i="5"/>
  <c r="P2349" i="5"/>
  <c r="H2350" i="5"/>
  <c r="P2350" i="5"/>
  <c r="H2351" i="5"/>
  <c r="P2351" i="5"/>
  <c r="H2352" i="5"/>
  <c r="P2352" i="5"/>
  <c r="H2353" i="5"/>
  <c r="P2353" i="5"/>
  <c r="H2354" i="5"/>
  <c r="P2354" i="5"/>
  <c r="H2355" i="5"/>
  <c r="P2355" i="5"/>
  <c r="H2356" i="5"/>
  <c r="P2356" i="5"/>
  <c r="H2357" i="5"/>
  <c r="P2357" i="5"/>
  <c r="H2358" i="5"/>
  <c r="P2358" i="5"/>
  <c r="H2359" i="5"/>
  <c r="P2359" i="5"/>
  <c r="H2360" i="5"/>
  <c r="P2360" i="5"/>
  <c r="H2361" i="5"/>
  <c r="P2361" i="5"/>
  <c r="H2362" i="5"/>
  <c r="P2362" i="5"/>
  <c r="H2363" i="5"/>
  <c r="P2363" i="5"/>
  <c r="H2364" i="5"/>
  <c r="P2364" i="5"/>
  <c r="H2365" i="5"/>
  <c r="P2365" i="5"/>
  <c r="H2366" i="5"/>
  <c r="P2366" i="5"/>
  <c r="H2367" i="5"/>
  <c r="P2367" i="5"/>
  <c r="H2368" i="5"/>
  <c r="P2368" i="5"/>
  <c r="H2369" i="5"/>
  <c r="P2369" i="5"/>
  <c r="H2370" i="5"/>
  <c r="P2370" i="5"/>
  <c r="H2371" i="5"/>
  <c r="P2371" i="5"/>
  <c r="H2372" i="5"/>
  <c r="P2372" i="5"/>
  <c r="H2373" i="5"/>
  <c r="P2373" i="5"/>
  <c r="H2374" i="5"/>
  <c r="P2374" i="5"/>
  <c r="H2375" i="5"/>
  <c r="P2375" i="5"/>
  <c r="H2376" i="5"/>
  <c r="P2376" i="5"/>
  <c r="H2377" i="5"/>
  <c r="P2377" i="5"/>
  <c r="H2378" i="5"/>
  <c r="P2378" i="5"/>
  <c r="H2379" i="5"/>
  <c r="P2379" i="5"/>
  <c r="H2380" i="5"/>
  <c r="P2380" i="5"/>
  <c r="H2381" i="5"/>
  <c r="P2381" i="5"/>
  <c r="H2382" i="5"/>
  <c r="P2382" i="5"/>
  <c r="H2383" i="5"/>
  <c r="P2383" i="5"/>
  <c r="H2384" i="5"/>
  <c r="P2384" i="5"/>
  <c r="H2385" i="5"/>
  <c r="P2385" i="5"/>
  <c r="H2386" i="5"/>
  <c r="P2386" i="5"/>
  <c r="H2387" i="5"/>
  <c r="P2387" i="5"/>
  <c r="H2388" i="5"/>
  <c r="P2388" i="5"/>
  <c r="H2389" i="5"/>
  <c r="P2389" i="5"/>
  <c r="H2390" i="5"/>
  <c r="P2390" i="5"/>
  <c r="H2391" i="5"/>
  <c r="P2391" i="5"/>
  <c r="H2392" i="5"/>
  <c r="P2392" i="5"/>
  <c r="H2393" i="5"/>
  <c r="P2393" i="5"/>
  <c r="H2394" i="5"/>
  <c r="P2394" i="5"/>
  <c r="H2395" i="5"/>
  <c r="P2395" i="5"/>
  <c r="H2396" i="5"/>
  <c r="P2396" i="5"/>
  <c r="H2397" i="5"/>
  <c r="P2397" i="5"/>
  <c r="H2398" i="5"/>
  <c r="P2398" i="5"/>
  <c r="H2399" i="5"/>
  <c r="P2399" i="5"/>
  <c r="H2400" i="5"/>
  <c r="P2400" i="5"/>
  <c r="H2401" i="5"/>
  <c r="P2401" i="5"/>
  <c r="H2402" i="5"/>
  <c r="P2402" i="5"/>
  <c r="H2403" i="5"/>
  <c r="P2403" i="5"/>
  <c r="H2404" i="5"/>
  <c r="P2404" i="5"/>
  <c r="H2405" i="5"/>
  <c r="P2405" i="5"/>
  <c r="H2406" i="5"/>
  <c r="P2406" i="5"/>
  <c r="H2407" i="5"/>
  <c r="P2407" i="5"/>
  <c r="H2408" i="5"/>
  <c r="P2408" i="5"/>
  <c r="H2409" i="5"/>
  <c r="P2409" i="5"/>
  <c r="H2410" i="5"/>
  <c r="P2410" i="5"/>
  <c r="H2411" i="5"/>
  <c r="P2411" i="5"/>
  <c r="H2412" i="5"/>
  <c r="P2412" i="5"/>
  <c r="H2413" i="5"/>
  <c r="P2413" i="5"/>
  <c r="H2414" i="5"/>
  <c r="P2414" i="5"/>
  <c r="H2415" i="5"/>
  <c r="P2415" i="5"/>
  <c r="H2416" i="5"/>
  <c r="P2416" i="5"/>
  <c r="H2417" i="5"/>
  <c r="P2417" i="5"/>
  <c r="H2418" i="5"/>
  <c r="P2418" i="5"/>
  <c r="H2419" i="5"/>
  <c r="P2419" i="5"/>
  <c r="H2420" i="5"/>
  <c r="P2420" i="5"/>
  <c r="H2421" i="5"/>
  <c r="P2421" i="5"/>
  <c r="H2422" i="5"/>
  <c r="P2422" i="5"/>
  <c r="H2423" i="5"/>
  <c r="P2423" i="5"/>
  <c r="H2424" i="5"/>
  <c r="P2424" i="5"/>
  <c r="H2425" i="5"/>
  <c r="P2425" i="5"/>
  <c r="H2426" i="5"/>
  <c r="P2426" i="5"/>
  <c r="H2427" i="5"/>
  <c r="P2427" i="5"/>
  <c r="H2428" i="5"/>
  <c r="P2428" i="5"/>
  <c r="H2429" i="5"/>
  <c r="P2429" i="5"/>
  <c r="H2430" i="5"/>
  <c r="P2430" i="5"/>
  <c r="H2431" i="5"/>
  <c r="P2431" i="5"/>
  <c r="H2432" i="5"/>
  <c r="P2432" i="5"/>
  <c r="H2433" i="5"/>
  <c r="P2433" i="5"/>
  <c r="H2434" i="5"/>
  <c r="P2434" i="5"/>
  <c r="H2435" i="5"/>
  <c r="P2435" i="5"/>
  <c r="H2436" i="5"/>
  <c r="P2436" i="5"/>
  <c r="H2437" i="5"/>
  <c r="P2437" i="5"/>
  <c r="H2438" i="5"/>
  <c r="P2438" i="5"/>
  <c r="H2439" i="5"/>
  <c r="P2439" i="5"/>
  <c r="H2440" i="5"/>
  <c r="P2440" i="5"/>
  <c r="H2441" i="5"/>
  <c r="P2441" i="5"/>
  <c r="H2442" i="5"/>
  <c r="P2442" i="5"/>
  <c r="H2443" i="5"/>
  <c r="P2443" i="5"/>
  <c r="H2444" i="5"/>
  <c r="P2444" i="5"/>
  <c r="H2445" i="5"/>
  <c r="P2445" i="5"/>
  <c r="H2446" i="5"/>
  <c r="P2446" i="5"/>
  <c r="H2447" i="5"/>
  <c r="P2447" i="5"/>
  <c r="H2448" i="5"/>
  <c r="P2448" i="5"/>
  <c r="H2449" i="5"/>
  <c r="P2449" i="5"/>
  <c r="H2450" i="5"/>
  <c r="P2450" i="5"/>
  <c r="H2451" i="5"/>
  <c r="P2451" i="5"/>
  <c r="H2452" i="5"/>
  <c r="P2452" i="5"/>
  <c r="H2453" i="5"/>
  <c r="P2453" i="5"/>
  <c r="H2454" i="5"/>
  <c r="P2454" i="5"/>
  <c r="H2455" i="5"/>
  <c r="P2455" i="5"/>
  <c r="H2456" i="5"/>
  <c r="P2456" i="5"/>
  <c r="H2457" i="5"/>
  <c r="P2457" i="5"/>
  <c r="H2458" i="5"/>
  <c r="P2458" i="5"/>
  <c r="H2459" i="5"/>
  <c r="P2459" i="5"/>
  <c r="H2460" i="5"/>
  <c r="P2460" i="5"/>
  <c r="H2461" i="5"/>
  <c r="P2461" i="5"/>
  <c r="H2462" i="5"/>
  <c r="P2462" i="5"/>
  <c r="H2463" i="5"/>
  <c r="P2463" i="5"/>
  <c r="H2464" i="5"/>
  <c r="P2464" i="5"/>
  <c r="H2465" i="5"/>
  <c r="P2465" i="5"/>
  <c r="H2466" i="5"/>
  <c r="P2466" i="5"/>
  <c r="H2467" i="5"/>
  <c r="P2467" i="5"/>
  <c r="H2468" i="5"/>
  <c r="P2468" i="5"/>
  <c r="H2469" i="5"/>
  <c r="P2469" i="5"/>
  <c r="H2470" i="5"/>
  <c r="P2470" i="5"/>
  <c r="H2471" i="5"/>
  <c r="P2471" i="5"/>
  <c r="H2472" i="5"/>
  <c r="P2472" i="5"/>
  <c r="H2473" i="5"/>
  <c r="P2473" i="5"/>
  <c r="H2474" i="5"/>
  <c r="P2474" i="5"/>
  <c r="H2475" i="5"/>
  <c r="P2475" i="5"/>
  <c r="H2476" i="5"/>
  <c r="P2476" i="5"/>
  <c r="H2477" i="5"/>
  <c r="P2477" i="5"/>
  <c r="H2478" i="5"/>
  <c r="P2478" i="5"/>
  <c r="H2479" i="5"/>
  <c r="P2479" i="5"/>
  <c r="H2480" i="5"/>
  <c r="P2480" i="5"/>
  <c r="H2481" i="5"/>
  <c r="P2481" i="5"/>
  <c r="H2482" i="5"/>
  <c r="P2482" i="5"/>
  <c r="H2483" i="5"/>
  <c r="P2483" i="5"/>
  <c r="H2484" i="5"/>
  <c r="P2484" i="5"/>
  <c r="H2485" i="5"/>
  <c r="P2485" i="5"/>
  <c r="H2486" i="5"/>
  <c r="P2486" i="5"/>
  <c r="H2487" i="5"/>
  <c r="P2487" i="5"/>
  <c r="H2488" i="5"/>
  <c r="P2488" i="5"/>
  <c r="H2489" i="5"/>
  <c r="P2489" i="5"/>
  <c r="H2490" i="5"/>
  <c r="P2490" i="5"/>
  <c r="H2491" i="5"/>
  <c r="P2491" i="5"/>
  <c r="H2492" i="5"/>
  <c r="P2492" i="5"/>
  <c r="H2493" i="5"/>
  <c r="P2493" i="5"/>
  <c r="H2494" i="5"/>
  <c r="P2494" i="5"/>
  <c r="H2495" i="5"/>
  <c r="P2495" i="5"/>
  <c r="H2496" i="5"/>
  <c r="P2496" i="5"/>
  <c r="H2497" i="5"/>
  <c r="P2497" i="5"/>
  <c r="H2498" i="5"/>
  <c r="P2498" i="5"/>
  <c r="H2499" i="5"/>
  <c r="P2499" i="5"/>
  <c r="H2500" i="5"/>
  <c r="P2500" i="5"/>
  <c r="H2501" i="5"/>
  <c r="P2501" i="5"/>
  <c r="H2502" i="5"/>
  <c r="P2502" i="5"/>
  <c r="H2503" i="5"/>
  <c r="P2503" i="5"/>
  <c r="H2504" i="5"/>
  <c r="P2504" i="5"/>
  <c r="H2505" i="5"/>
  <c r="P2505" i="5"/>
  <c r="H2506" i="5"/>
  <c r="P2506" i="5"/>
  <c r="H2507" i="5"/>
  <c r="P2507" i="5"/>
  <c r="H2508" i="5"/>
  <c r="P2508" i="5"/>
  <c r="H2509" i="5"/>
  <c r="P2509" i="5"/>
  <c r="H2510" i="5"/>
  <c r="P2510" i="5"/>
  <c r="H2511" i="5"/>
  <c r="P2511" i="5"/>
  <c r="H2512" i="5"/>
  <c r="P2512" i="5"/>
  <c r="H2513" i="5"/>
  <c r="P2513" i="5"/>
  <c r="H2514" i="5"/>
  <c r="P2514" i="5"/>
  <c r="H2515" i="5"/>
  <c r="P2515" i="5"/>
  <c r="H2516" i="5"/>
  <c r="P2516" i="5"/>
  <c r="H2517" i="5"/>
  <c r="P2517" i="5"/>
  <c r="H2518" i="5"/>
  <c r="P2518" i="5"/>
  <c r="H2519" i="5"/>
  <c r="P2519" i="5"/>
  <c r="H2520" i="5"/>
  <c r="P2520" i="5"/>
  <c r="H2521" i="5"/>
  <c r="P2521" i="5"/>
  <c r="H2522" i="5"/>
  <c r="P2522" i="5"/>
  <c r="H2523" i="5"/>
  <c r="P2523" i="5"/>
  <c r="H2524" i="5"/>
  <c r="P2524" i="5"/>
  <c r="H2525" i="5"/>
  <c r="P2525" i="5"/>
  <c r="H2526" i="5"/>
  <c r="P2526" i="5"/>
  <c r="H2527" i="5"/>
  <c r="P2527" i="5"/>
  <c r="H2528" i="5"/>
  <c r="P2528" i="5"/>
  <c r="H2529" i="5"/>
  <c r="P2529" i="5"/>
  <c r="H2530" i="5"/>
  <c r="P2530" i="5"/>
  <c r="H2531" i="5"/>
  <c r="P2531" i="5"/>
  <c r="H2532" i="5"/>
  <c r="P2532" i="5"/>
  <c r="H2533" i="5"/>
  <c r="P2533" i="5"/>
  <c r="H2534" i="5"/>
  <c r="P2534" i="5"/>
  <c r="H2535" i="5"/>
  <c r="P2535" i="5"/>
  <c r="H2536" i="5"/>
  <c r="P2536" i="5"/>
  <c r="H2537" i="5"/>
  <c r="P2537" i="5"/>
  <c r="H2538" i="5"/>
  <c r="P2538" i="5"/>
  <c r="H2539" i="5"/>
  <c r="P2539" i="5"/>
  <c r="H2540" i="5"/>
  <c r="P2540" i="5"/>
  <c r="H2541" i="5"/>
  <c r="P2541" i="5"/>
  <c r="H2542" i="5"/>
  <c r="P2542" i="5"/>
  <c r="H2543" i="5"/>
  <c r="P2543" i="5"/>
  <c r="H2544" i="5"/>
  <c r="P2544" i="5"/>
  <c r="H2545" i="5"/>
  <c r="P2545" i="5"/>
  <c r="H2546" i="5"/>
  <c r="P2546" i="5"/>
  <c r="H2547" i="5"/>
  <c r="P2547" i="5"/>
  <c r="H2548" i="5"/>
  <c r="P2548" i="5"/>
  <c r="H2549" i="5"/>
  <c r="P2549" i="5"/>
  <c r="H2550" i="5"/>
  <c r="P2550" i="5"/>
  <c r="H2551" i="5"/>
  <c r="P2551" i="5"/>
  <c r="H2552" i="5"/>
  <c r="P2552" i="5"/>
  <c r="H2553" i="5"/>
  <c r="P2553" i="5"/>
  <c r="H2554" i="5"/>
  <c r="P2554" i="5"/>
  <c r="H2555" i="5"/>
  <c r="P2555" i="5"/>
  <c r="H2556" i="5"/>
  <c r="P2556" i="5"/>
  <c r="H2557" i="5"/>
  <c r="P2557" i="5"/>
  <c r="H2558" i="5"/>
  <c r="P2558" i="5"/>
  <c r="H2559" i="5"/>
  <c r="P2559" i="5"/>
  <c r="H2560" i="5"/>
  <c r="P2560" i="5"/>
  <c r="H2561" i="5"/>
  <c r="P2561" i="5"/>
  <c r="H2562" i="5"/>
  <c r="P2562" i="5"/>
  <c r="H2563" i="5"/>
  <c r="P2563" i="5"/>
  <c r="H2564" i="5"/>
  <c r="P2564" i="5"/>
  <c r="H2565" i="5"/>
  <c r="P2565" i="5"/>
  <c r="H2566" i="5"/>
  <c r="P2566" i="5"/>
  <c r="H2567" i="5"/>
  <c r="P2567" i="5"/>
  <c r="H2568" i="5"/>
  <c r="P2568" i="5"/>
  <c r="H2569" i="5"/>
  <c r="P2569" i="5"/>
  <c r="H2570" i="5"/>
  <c r="P2570" i="5"/>
  <c r="H2571" i="5"/>
  <c r="P2571" i="5"/>
  <c r="H2572" i="5"/>
  <c r="P2572" i="5"/>
  <c r="H2573" i="5"/>
  <c r="P2573" i="5"/>
  <c r="H2574" i="5"/>
  <c r="P2574" i="5"/>
  <c r="H2575" i="5"/>
  <c r="P2575" i="5"/>
  <c r="H2576" i="5"/>
  <c r="P2576" i="5"/>
  <c r="H2577" i="5"/>
  <c r="P2577" i="5"/>
  <c r="H2578" i="5"/>
  <c r="P2578" i="5"/>
  <c r="H2579" i="5"/>
  <c r="P2579" i="5"/>
  <c r="H2580" i="5"/>
  <c r="P2580" i="5"/>
  <c r="H2581" i="5"/>
  <c r="P2581" i="5"/>
  <c r="H2582" i="5"/>
  <c r="P2582" i="5"/>
  <c r="H2583" i="5"/>
  <c r="P2583" i="5"/>
  <c r="H2584" i="5"/>
  <c r="P2584" i="5"/>
  <c r="H2585" i="5"/>
  <c r="P2585" i="5"/>
  <c r="H2586" i="5"/>
  <c r="P2586" i="5"/>
  <c r="H2587" i="5"/>
  <c r="P2587" i="5"/>
  <c r="H2588" i="5"/>
  <c r="P2588" i="5"/>
  <c r="H2589" i="5"/>
  <c r="P2589" i="5"/>
  <c r="H2590" i="5"/>
  <c r="P2590" i="5"/>
  <c r="H2591" i="5"/>
  <c r="P2591" i="5"/>
  <c r="H2592" i="5"/>
  <c r="P2592" i="5"/>
  <c r="H2593" i="5"/>
  <c r="P2593" i="5"/>
  <c r="H2594" i="5"/>
  <c r="P2594" i="5"/>
  <c r="H2595" i="5"/>
  <c r="P2595" i="5"/>
  <c r="H2596" i="5"/>
  <c r="P2596" i="5"/>
  <c r="H2597" i="5"/>
  <c r="P2597" i="5"/>
  <c r="H2598" i="5"/>
  <c r="P2598" i="5"/>
  <c r="H2599" i="5"/>
  <c r="P2599" i="5"/>
  <c r="H2600" i="5"/>
  <c r="P2600" i="5"/>
  <c r="H2601" i="5"/>
  <c r="P2601" i="5"/>
  <c r="H2602" i="5"/>
  <c r="P2602" i="5"/>
  <c r="H2603" i="5"/>
  <c r="P2603" i="5"/>
  <c r="H2604" i="5"/>
  <c r="P2604" i="5"/>
  <c r="H2605" i="5"/>
  <c r="P2605" i="5"/>
  <c r="H2606" i="5"/>
  <c r="P2606" i="5"/>
  <c r="H2607" i="5"/>
  <c r="P2607" i="5"/>
  <c r="H2608" i="5"/>
  <c r="P2608" i="5"/>
  <c r="H2609" i="5"/>
  <c r="P2609" i="5"/>
  <c r="H2610" i="5"/>
  <c r="P2610" i="5"/>
  <c r="H2611" i="5"/>
  <c r="P2611" i="5"/>
  <c r="H2612" i="5"/>
  <c r="P2612" i="5"/>
  <c r="H2613" i="5"/>
  <c r="P2613" i="5"/>
  <c r="H2614" i="5"/>
  <c r="P2614" i="5"/>
  <c r="H2615" i="5"/>
  <c r="P2615" i="5"/>
  <c r="H2616" i="5"/>
  <c r="P2616" i="5"/>
  <c r="H2617" i="5"/>
  <c r="P2617" i="5"/>
  <c r="H2618" i="5"/>
  <c r="P2618" i="5"/>
  <c r="H2619" i="5"/>
  <c r="P2619" i="5"/>
  <c r="H2620" i="5"/>
  <c r="P2620" i="5"/>
  <c r="H2621" i="5"/>
  <c r="P2621" i="5"/>
  <c r="H2622" i="5"/>
  <c r="P2622" i="5"/>
  <c r="H2623" i="5"/>
  <c r="P2623" i="5"/>
  <c r="H2624" i="5"/>
  <c r="P2624" i="5"/>
  <c r="H2625" i="5"/>
  <c r="P2625" i="5"/>
  <c r="H2626" i="5"/>
  <c r="P2626" i="5"/>
  <c r="H2627" i="5"/>
  <c r="P2627" i="5"/>
  <c r="H2628" i="5"/>
  <c r="P2628" i="5"/>
  <c r="H2629" i="5"/>
  <c r="P2629" i="5"/>
  <c r="H2630" i="5"/>
  <c r="P2630" i="5"/>
  <c r="H2631" i="5"/>
  <c r="P2631" i="5"/>
  <c r="H2632" i="5"/>
  <c r="P2632" i="5"/>
  <c r="H2633" i="5"/>
  <c r="P2633" i="5"/>
  <c r="H2634" i="5"/>
  <c r="P2634" i="5"/>
  <c r="H2635" i="5"/>
  <c r="P2635" i="5"/>
  <c r="H2636" i="5"/>
  <c r="P2636" i="5"/>
  <c r="H2637" i="5"/>
  <c r="P2637" i="5"/>
  <c r="H2638" i="5"/>
  <c r="P2638" i="5"/>
  <c r="H2639" i="5"/>
  <c r="P2639" i="5"/>
  <c r="H2640" i="5"/>
  <c r="P2640" i="5"/>
  <c r="H2641" i="5"/>
  <c r="P2641" i="5"/>
  <c r="H2642" i="5"/>
  <c r="P2642" i="5"/>
  <c r="H2643" i="5"/>
  <c r="P2643" i="5"/>
  <c r="H2644" i="5"/>
  <c r="P2644" i="5"/>
  <c r="H2645" i="5"/>
  <c r="P2645" i="5"/>
  <c r="H2646" i="5"/>
  <c r="P2646" i="5"/>
  <c r="H2647" i="5"/>
  <c r="P2647" i="5"/>
  <c r="H2648" i="5"/>
  <c r="P2648" i="5"/>
  <c r="H2649" i="5"/>
  <c r="P2649" i="5"/>
  <c r="H2650" i="5"/>
  <c r="P2650" i="5"/>
  <c r="H2651" i="5"/>
  <c r="P2651" i="5"/>
  <c r="H2652" i="5"/>
  <c r="P2652" i="5"/>
  <c r="H2653" i="5"/>
  <c r="P2653" i="5"/>
  <c r="H2654" i="5"/>
  <c r="P2654" i="5"/>
  <c r="H2655" i="5"/>
  <c r="P2655" i="5"/>
  <c r="H2656" i="5"/>
  <c r="P2656" i="5"/>
  <c r="H2657" i="5"/>
  <c r="P2657" i="5"/>
  <c r="H2658" i="5"/>
  <c r="P2658" i="5"/>
  <c r="H2659" i="5"/>
  <c r="P2659" i="5"/>
  <c r="H2660" i="5"/>
  <c r="P2660" i="5"/>
  <c r="H2661" i="5"/>
  <c r="P2661" i="5"/>
  <c r="H2662" i="5"/>
  <c r="P2662" i="5"/>
  <c r="H2663" i="5"/>
  <c r="P2663" i="5"/>
  <c r="H2664" i="5"/>
  <c r="P2664" i="5"/>
  <c r="H2665" i="5"/>
  <c r="P2665" i="5"/>
  <c r="H2666" i="5"/>
  <c r="P2666" i="5"/>
  <c r="H2667" i="5"/>
  <c r="P2667" i="5"/>
  <c r="H2668" i="5"/>
  <c r="P2668" i="5"/>
  <c r="H2669" i="5"/>
  <c r="P2669" i="5"/>
  <c r="H2670" i="5"/>
  <c r="P2670" i="5"/>
  <c r="H2671" i="5"/>
  <c r="P2671" i="5"/>
  <c r="H2672" i="5"/>
  <c r="P2672" i="5"/>
  <c r="H2673" i="5"/>
  <c r="P2673" i="5"/>
  <c r="H2674" i="5"/>
  <c r="P2674" i="5"/>
  <c r="H2675" i="5"/>
  <c r="P2675" i="5"/>
  <c r="H2676" i="5"/>
  <c r="P2676" i="5"/>
  <c r="H2677" i="5"/>
  <c r="P2677" i="5"/>
  <c r="H2678" i="5"/>
  <c r="P2678" i="5"/>
  <c r="H2679" i="5"/>
  <c r="P2679" i="5"/>
  <c r="H2680" i="5"/>
  <c r="P2680" i="5"/>
  <c r="H2681" i="5"/>
  <c r="P2681" i="5"/>
  <c r="H2682" i="5"/>
  <c r="P2682" i="5"/>
  <c r="H2683" i="5"/>
  <c r="P2683" i="5"/>
  <c r="H2684" i="5"/>
  <c r="P2684" i="5"/>
  <c r="H2685" i="5"/>
  <c r="P2685" i="5"/>
  <c r="H2686" i="5"/>
  <c r="P2686" i="5"/>
  <c r="H2687" i="5"/>
  <c r="P2687" i="5"/>
  <c r="H2688" i="5"/>
  <c r="P2688" i="5"/>
  <c r="H2689" i="5"/>
  <c r="P2689" i="5"/>
  <c r="H2690" i="5"/>
  <c r="P2690" i="5"/>
  <c r="H2691" i="5"/>
  <c r="P2691" i="5"/>
  <c r="H2692" i="5"/>
  <c r="P2692" i="5"/>
  <c r="H2693" i="5"/>
  <c r="P2693" i="5"/>
  <c r="H2694" i="5"/>
  <c r="P2694" i="5"/>
  <c r="H2695" i="5"/>
  <c r="P2695" i="5"/>
  <c r="H2696" i="5"/>
  <c r="P2696" i="5"/>
  <c r="H2697" i="5"/>
  <c r="P2697" i="5"/>
  <c r="H2698" i="5"/>
  <c r="P2698" i="5"/>
  <c r="H2699" i="5"/>
  <c r="P2699" i="5"/>
  <c r="H2700" i="5"/>
  <c r="G2700" i="5" s="1"/>
  <c r="Q2700" i="5" s="1"/>
  <c r="P2700" i="5"/>
  <c r="H2701" i="5"/>
  <c r="P2701" i="5"/>
  <c r="H2702" i="5"/>
  <c r="P2702" i="5"/>
  <c r="H2703" i="5"/>
  <c r="P2703" i="5"/>
  <c r="H2704" i="5"/>
  <c r="P2704" i="5"/>
  <c r="H2705" i="5"/>
  <c r="P2705" i="5"/>
  <c r="H2706" i="5"/>
  <c r="P2706" i="5"/>
  <c r="H2707" i="5"/>
  <c r="P2707" i="5"/>
  <c r="H2708" i="5"/>
  <c r="P2708" i="5"/>
  <c r="H2709" i="5"/>
  <c r="P2709" i="5"/>
  <c r="H2710" i="5"/>
  <c r="P2710" i="5"/>
  <c r="H2711" i="5"/>
  <c r="P2711" i="5"/>
  <c r="H2712" i="5"/>
  <c r="P2712" i="5"/>
  <c r="H2713" i="5"/>
  <c r="P2713" i="5"/>
  <c r="H2714" i="5"/>
  <c r="P2714" i="5"/>
  <c r="H2715" i="5"/>
  <c r="P2715" i="5"/>
  <c r="H2716" i="5"/>
  <c r="P2716" i="5"/>
  <c r="H2717" i="5"/>
  <c r="P2717" i="5"/>
  <c r="H2718" i="5"/>
  <c r="P2718" i="5"/>
  <c r="H2719" i="5"/>
  <c r="P2719" i="5"/>
  <c r="H2720" i="5"/>
  <c r="P2720" i="5"/>
  <c r="H2721" i="5"/>
  <c r="P2721" i="5"/>
  <c r="H2722" i="5"/>
  <c r="P2722" i="5"/>
  <c r="H2723" i="5"/>
  <c r="P2723" i="5"/>
  <c r="H2724" i="5"/>
  <c r="P2724" i="5"/>
  <c r="H2725" i="5"/>
  <c r="P2725" i="5"/>
  <c r="H2726" i="5"/>
  <c r="P2726" i="5"/>
  <c r="H2727" i="5"/>
  <c r="P2727" i="5"/>
  <c r="H2728" i="5"/>
  <c r="P2728" i="5"/>
  <c r="H2729" i="5"/>
  <c r="P2729" i="5"/>
  <c r="H2730" i="5"/>
  <c r="P2730" i="5"/>
  <c r="H2731" i="5"/>
  <c r="P2731" i="5"/>
  <c r="H2732" i="5"/>
  <c r="P2732" i="5"/>
  <c r="H2733" i="5"/>
  <c r="P2733" i="5"/>
  <c r="H2734" i="5"/>
  <c r="P2734" i="5"/>
  <c r="H2735" i="5"/>
  <c r="P2735" i="5"/>
  <c r="H2736" i="5"/>
  <c r="P2736" i="5"/>
  <c r="H2737" i="5"/>
  <c r="P2737" i="5"/>
  <c r="H2738" i="5"/>
  <c r="P2738" i="5"/>
  <c r="H2739" i="5"/>
  <c r="P2739" i="5"/>
  <c r="H2740" i="5"/>
  <c r="P2740" i="5"/>
  <c r="H2741" i="5"/>
  <c r="P2741" i="5"/>
  <c r="H2742" i="5"/>
  <c r="P2742" i="5"/>
  <c r="H2743" i="5"/>
  <c r="P2743" i="5"/>
  <c r="H2744" i="5"/>
  <c r="P2744" i="5"/>
  <c r="H2745" i="5"/>
  <c r="P2745" i="5"/>
  <c r="H2746" i="5"/>
  <c r="P2746" i="5"/>
  <c r="H2747" i="5"/>
  <c r="P2747" i="5"/>
  <c r="H2748" i="5"/>
  <c r="P2748" i="5"/>
  <c r="H2749" i="5"/>
  <c r="P2749" i="5"/>
  <c r="H2750" i="5"/>
  <c r="P2750" i="5"/>
  <c r="H2751" i="5"/>
  <c r="P2751" i="5"/>
  <c r="H2752" i="5"/>
  <c r="P2752" i="5"/>
  <c r="H2753" i="5"/>
  <c r="P2753" i="5"/>
  <c r="H2754" i="5"/>
  <c r="P2754" i="5"/>
  <c r="H2755" i="5"/>
  <c r="P2755" i="5"/>
  <c r="H2756" i="5"/>
  <c r="P2756" i="5"/>
  <c r="H2757" i="5"/>
  <c r="P2757" i="5"/>
  <c r="H2758" i="5"/>
  <c r="P2758" i="5"/>
  <c r="H2759" i="5"/>
  <c r="P2759" i="5"/>
  <c r="H2760" i="5"/>
  <c r="P2760" i="5"/>
  <c r="H2761" i="5"/>
  <c r="P2761" i="5"/>
  <c r="H2762" i="5"/>
  <c r="P2762" i="5"/>
  <c r="H2763" i="5"/>
  <c r="P2763" i="5"/>
  <c r="H2764" i="5"/>
  <c r="P2764" i="5"/>
  <c r="H2765" i="5"/>
  <c r="P2765" i="5"/>
  <c r="H2766" i="5"/>
  <c r="P2766" i="5"/>
  <c r="H2767" i="5"/>
  <c r="P2767" i="5"/>
  <c r="H2768" i="5"/>
  <c r="P2768" i="5"/>
  <c r="H2769" i="5"/>
  <c r="P2769" i="5"/>
  <c r="H2770" i="5"/>
  <c r="P2770" i="5"/>
  <c r="H2771" i="5"/>
  <c r="P2771" i="5"/>
  <c r="H2772" i="5"/>
  <c r="P2772" i="5"/>
  <c r="H2773" i="5"/>
  <c r="P2773" i="5"/>
  <c r="H2774" i="5"/>
  <c r="P2774" i="5"/>
  <c r="H2775" i="5"/>
  <c r="P2775" i="5"/>
  <c r="H2776" i="5"/>
  <c r="P2776" i="5"/>
  <c r="H2777" i="5"/>
  <c r="P2777" i="5"/>
  <c r="H2778" i="5"/>
  <c r="P2778" i="5"/>
  <c r="H2779" i="5"/>
  <c r="P2779" i="5"/>
  <c r="H2780" i="5"/>
  <c r="P2780" i="5"/>
  <c r="H2781" i="5"/>
  <c r="P2781" i="5"/>
  <c r="H2782" i="5"/>
  <c r="P2782" i="5"/>
  <c r="H2783" i="5"/>
  <c r="P2783" i="5"/>
  <c r="H2784" i="5"/>
  <c r="P2784" i="5"/>
  <c r="H2785" i="5"/>
  <c r="P2785" i="5"/>
  <c r="H2786" i="5"/>
  <c r="P2786" i="5"/>
  <c r="H2787" i="5"/>
  <c r="P2787" i="5"/>
  <c r="H2788" i="5"/>
  <c r="P2788" i="5"/>
  <c r="H2789" i="5"/>
  <c r="P2789" i="5"/>
  <c r="H2790" i="5"/>
  <c r="P2790" i="5"/>
  <c r="H2791" i="5"/>
  <c r="P2791" i="5"/>
  <c r="H2792" i="5"/>
  <c r="P2792" i="5"/>
  <c r="H2793" i="5"/>
  <c r="P2793" i="5"/>
  <c r="H2794" i="5"/>
  <c r="P2794" i="5"/>
  <c r="H2795" i="5"/>
  <c r="P2795" i="5"/>
  <c r="H2796" i="5"/>
  <c r="P2796" i="5"/>
  <c r="H2797" i="5"/>
  <c r="P2797" i="5"/>
  <c r="H2798" i="5"/>
  <c r="P2798" i="5"/>
  <c r="H2799" i="5"/>
  <c r="P2799" i="5"/>
  <c r="H2800" i="5"/>
  <c r="P2800" i="5"/>
  <c r="H2801" i="5"/>
  <c r="P2801" i="5"/>
  <c r="H2802" i="5"/>
  <c r="P2802" i="5"/>
  <c r="H2803" i="5"/>
  <c r="P2803" i="5"/>
  <c r="H2804" i="5"/>
  <c r="P2804" i="5"/>
  <c r="H2805" i="5"/>
  <c r="P2805" i="5"/>
  <c r="H2806" i="5"/>
  <c r="P2806" i="5"/>
  <c r="H2807" i="5"/>
  <c r="P2807" i="5"/>
  <c r="H2808" i="5"/>
  <c r="P2808" i="5"/>
  <c r="H2809" i="5"/>
  <c r="P2809" i="5"/>
  <c r="H2810" i="5"/>
  <c r="P2810" i="5"/>
  <c r="H2811" i="5"/>
  <c r="P2811" i="5"/>
  <c r="H2812" i="5"/>
  <c r="P2812" i="5"/>
  <c r="H2813" i="5"/>
  <c r="P2813" i="5"/>
  <c r="H2814" i="5"/>
  <c r="P2814" i="5"/>
  <c r="H2815" i="5"/>
  <c r="P2815" i="5"/>
  <c r="H2816" i="5"/>
  <c r="P2816" i="5"/>
  <c r="H2817" i="5"/>
  <c r="P2817" i="5"/>
  <c r="H2818" i="5"/>
  <c r="P2818" i="5"/>
  <c r="H2819" i="5"/>
  <c r="P2819" i="5"/>
  <c r="H2820" i="5"/>
  <c r="P2820" i="5"/>
  <c r="H2821" i="5"/>
  <c r="P2821" i="5"/>
  <c r="H2822" i="5"/>
  <c r="P2822" i="5"/>
  <c r="H2823" i="5"/>
  <c r="P2823" i="5"/>
  <c r="H2824" i="5"/>
  <c r="P2824" i="5"/>
  <c r="H2825" i="5"/>
  <c r="P2825" i="5"/>
  <c r="H2826" i="5"/>
  <c r="P2826" i="5"/>
  <c r="H2827" i="5"/>
  <c r="P2827" i="5"/>
  <c r="H2828" i="5"/>
  <c r="P2828" i="5"/>
  <c r="H2829" i="5"/>
  <c r="P2829" i="5"/>
  <c r="H2830" i="5"/>
  <c r="P2830" i="5"/>
  <c r="H2831" i="5"/>
  <c r="P2831" i="5"/>
  <c r="H2832" i="5"/>
  <c r="P2832" i="5"/>
  <c r="H2833" i="5"/>
  <c r="P2833" i="5"/>
  <c r="H2834" i="5"/>
  <c r="P2834" i="5"/>
  <c r="H2835" i="5"/>
  <c r="P2835" i="5"/>
  <c r="H2836" i="5"/>
  <c r="P2836" i="5"/>
  <c r="H2837" i="5"/>
  <c r="P2837" i="5"/>
  <c r="H2838" i="5"/>
  <c r="P2838" i="5"/>
  <c r="H2839" i="5"/>
  <c r="P2839" i="5"/>
  <c r="H2840" i="5"/>
  <c r="P2840" i="5"/>
  <c r="H2841" i="5"/>
  <c r="P2841" i="5"/>
  <c r="H2842" i="5"/>
  <c r="P2842" i="5"/>
  <c r="H2843" i="5"/>
  <c r="P2843" i="5"/>
  <c r="H2844" i="5"/>
  <c r="P2844" i="5"/>
  <c r="H2845" i="5"/>
  <c r="P2845" i="5"/>
  <c r="H2846" i="5"/>
  <c r="P2846" i="5"/>
  <c r="H2847" i="5"/>
  <c r="P2847" i="5"/>
  <c r="H2848" i="5"/>
  <c r="P2848" i="5"/>
  <c r="H2849" i="5"/>
  <c r="P2849" i="5"/>
  <c r="H2850" i="5"/>
  <c r="P2850" i="5"/>
  <c r="H2851" i="5"/>
  <c r="P2851" i="5"/>
  <c r="H2852" i="5"/>
  <c r="P2852" i="5"/>
  <c r="H2853" i="5"/>
  <c r="P2853" i="5"/>
  <c r="H2854" i="5"/>
  <c r="P2854" i="5"/>
  <c r="H2855" i="5"/>
  <c r="P2855" i="5"/>
  <c r="H2856" i="5"/>
  <c r="P2856" i="5"/>
  <c r="H2857" i="5"/>
  <c r="P2857" i="5"/>
  <c r="H2858" i="5"/>
  <c r="P2858" i="5"/>
  <c r="H2859" i="5"/>
  <c r="P2859" i="5"/>
  <c r="H2860" i="5"/>
  <c r="P2860" i="5"/>
  <c r="H2861" i="5"/>
  <c r="P2861" i="5"/>
  <c r="H2862" i="5"/>
  <c r="P2862" i="5"/>
  <c r="H2863" i="5"/>
  <c r="P2863" i="5"/>
  <c r="H2864" i="5"/>
  <c r="P2864" i="5"/>
  <c r="H2865" i="5"/>
  <c r="P2865" i="5"/>
  <c r="H2866" i="5"/>
  <c r="P2866" i="5"/>
  <c r="H2867" i="5"/>
  <c r="P2867" i="5"/>
  <c r="H2868" i="5"/>
  <c r="P2868" i="5"/>
  <c r="H2869" i="5"/>
  <c r="P2869" i="5"/>
  <c r="H2870" i="5"/>
  <c r="P2870" i="5"/>
  <c r="H2871" i="5"/>
  <c r="P2871" i="5"/>
  <c r="H2872" i="5"/>
  <c r="P2872" i="5"/>
  <c r="H2873" i="5"/>
  <c r="P2873" i="5"/>
  <c r="H2874" i="5"/>
  <c r="P2874" i="5"/>
  <c r="H2875" i="5"/>
  <c r="P2875" i="5"/>
  <c r="H2876" i="5"/>
  <c r="P2876" i="5"/>
  <c r="H2877" i="5"/>
  <c r="P2877" i="5"/>
  <c r="H2878" i="5"/>
  <c r="P2878" i="5"/>
  <c r="H2879" i="5"/>
  <c r="P2879" i="5"/>
  <c r="H2880" i="5"/>
  <c r="P2880" i="5"/>
  <c r="H2881" i="5"/>
  <c r="P2881" i="5"/>
  <c r="H2882" i="5"/>
  <c r="P2882" i="5"/>
  <c r="H2883" i="5"/>
  <c r="P2883" i="5"/>
  <c r="H2884" i="5"/>
  <c r="P2884" i="5"/>
  <c r="H2885" i="5"/>
  <c r="P2885" i="5"/>
  <c r="H2886" i="5"/>
  <c r="P2886" i="5"/>
  <c r="H2887" i="5"/>
  <c r="P2887" i="5"/>
  <c r="H2888" i="5"/>
  <c r="P2888" i="5"/>
  <c r="H2889" i="5"/>
  <c r="P2889" i="5"/>
  <c r="H2890" i="5"/>
  <c r="P2890" i="5"/>
  <c r="H2891" i="5"/>
  <c r="P2891" i="5"/>
  <c r="H2892" i="5"/>
  <c r="P2892" i="5"/>
  <c r="H2893" i="5"/>
  <c r="P2893" i="5"/>
  <c r="H2894" i="5"/>
  <c r="P2894" i="5"/>
  <c r="H2895" i="5"/>
  <c r="P2895" i="5"/>
  <c r="H2896" i="5"/>
  <c r="P2896" i="5"/>
  <c r="H2897" i="5"/>
  <c r="P2897" i="5"/>
  <c r="H2898" i="5"/>
  <c r="P2898" i="5"/>
  <c r="H2899" i="5"/>
  <c r="P2899" i="5"/>
  <c r="H2900" i="5"/>
  <c r="P2900" i="5"/>
  <c r="H2901" i="5"/>
  <c r="P2901" i="5"/>
  <c r="H2902" i="5"/>
  <c r="P2902" i="5"/>
  <c r="H2903" i="5"/>
  <c r="P2903" i="5"/>
  <c r="H2904" i="5"/>
  <c r="P2904" i="5"/>
  <c r="H2905" i="5"/>
  <c r="P2905" i="5"/>
  <c r="H2906" i="5"/>
  <c r="P2906" i="5"/>
  <c r="H2907" i="5"/>
  <c r="P2907" i="5"/>
  <c r="H2908" i="5"/>
  <c r="P2908" i="5"/>
  <c r="H2909" i="5"/>
  <c r="P2909" i="5"/>
  <c r="H2910" i="5"/>
  <c r="P2910" i="5"/>
  <c r="H2911" i="5"/>
  <c r="P2911" i="5"/>
  <c r="H2912" i="5"/>
  <c r="P2912" i="5"/>
  <c r="H2913" i="5"/>
  <c r="P2913" i="5"/>
  <c r="H2914" i="5"/>
  <c r="P2914" i="5"/>
  <c r="H2915" i="5"/>
  <c r="P2915" i="5"/>
  <c r="H2916" i="5"/>
  <c r="P2916" i="5"/>
  <c r="H2917" i="5"/>
  <c r="P2917" i="5"/>
  <c r="H2918" i="5"/>
  <c r="P2918" i="5"/>
  <c r="H2919" i="5"/>
  <c r="P2919" i="5"/>
  <c r="H2920" i="5"/>
  <c r="P2920" i="5"/>
  <c r="H2921" i="5"/>
  <c r="P2921" i="5"/>
  <c r="H2922" i="5"/>
  <c r="P2922" i="5"/>
  <c r="H2923" i="5"/>
  <c r="P2923" i="5"/>
  <c r="H2924" i="5"/>
  <c r="P2924" i="5"/>
  <c r="H2925" i="5"/>
  <c r="P2925" i="5"/>
  <c r="H2926" i="5"/>
  <c r="P2926" i="5"/>
  <c r="H2927" i="5"/>
  <c r="P2927" i="5"/>
  <c r="H2928" i="5"/>
  <c r="P2928" i="5"/>
  <c r="H2929" i="5"/>
  <c r="P2929" i="5"/>
  <c r="H2930" i="5"/>
  <c r="P2930" i="5"/>
  <c r="H2931" i="5"/>
  <c r="P2931" i="5"/>
  <c r="H2932" i="5"/>
  <c r="P2932" i="5"/>
  <c r="H2933" i="5"/>
  <c r="P2933" i="5"/>
  <c r="H2934" i="5"/>
  <c r="P2934" i="5"/>
  <c r="H2935" i="5"/>
  <c r="P2935" i="5"/>
  <c r="H2936" i="5"/>
  <c r="P2936" i="5"/>
  <c r="H2937" i="5"/>
  <c r="P2937" i="5"/>
  <c r="H2938" i="5"/>
  <c r="P2938" i="5"/>
  <c r="H2939" i="5"/>
  <c r="P2939" i="5"/>
  <c r="H2940" i="5"/>
  <c r="P2940" i="5"/>
  <c r="H2941" i="5"/>
  <c r="P2941" i="5"/>
  <c r="H2942" i="5"/>
  <c r="P2942" i="5"/>
  <c r="H2943" i="5"/>
  <c r="P2943" i="5"/>
  <c r="H2944" i="5"/>
  <c r="P2944" i="5"/>
  <c r="H2945" i="5"/>
  <c r="P2945" i="5"/>
  <c r="H2946" i="5"/>
  <c r="P2946" i="5"/>
  <c r="H2947" i="5"/>
  <c r="P2947" i="5"/>
  <c r="H2948" i="5"/>
  <c r="P2948" i="5"/>
  <c r="H2949" i="5"/>
  <c r="P2949" i="5"/>
  <c r="H2950" i="5"/>
  <c r="P2950" i="5"/>
  <c r="H2951" i="5"/>
  <c r="P2951" i="5"/>
  <c r="H2952" i="5"/>
  <c r="P2952" i="5"/>
  <c r="H2953" i="5"/>
  <c r="P2953" i="5"/>
  <c r="H2954" i="5"/>
  <c r="P2954" i="5"/>
  <c r="H2955" i="5"/>
  <c r="P2955" i="5"/>
  <c r="H2956" i="5"/>
  <c r="P2956" i="5"/>
  <c r="H2957" i="5"/>
  <c r="P2957" i="5"/>
  <c r="H2958" i="5"/>
  <c r="P2958" i="5"/>
  <c r="H2959" i="5"/>
  <c r="P2959" i="5"/>
  <c r="H2960" i="5"/>
  <c r="P2960" i="5"/>
  <c r="H2961" i="5"/>
  <c r="P2961" i="5"/>
  <c r="H2962" i="5"/>
  <c r="P2962" i="5"/>
  <c r="H2963" i="5"/>
  <c r="P2963" i="5"/>
  <c r="H2964" i="5"/>
  <c r="P2964" i="5"/>
  <c r="H2965" i="5"/>
  <c r="P2965" i="5"/>
  <c r="H2966" i="5"/>
  <c r="P2966" i="5"/>
  <c r="H2967" i="5"/>
  <c r="P2967" i="5"/>
  <c r="H2968" i="5"/>
  <c r="P2968" i="5"/>
  <c r="H2969" i="5"/>
  <c r="P2969" i="5"/>
  <c r="H2970" i="5"/>
  <c r="P2970" i="5"/>
  <c r="H2971" i="5"/>
  <c r="P2971" i="5"/>
  <c r="H2972" i="5"/>
  <c r="P2972" i="5"/>
  <c r="H2973" i="5"/>
  <c r="P2973" i="5"/>
  <c r="H2974" i="5"/>
  <c r="P2974" i="5"/>
  <c r="H2975" i="5"/>
  <c r="P2975" i="5"/>
  <c r="H2976" i="5"/>
  <c r="P2976" i="5"/>
  <c r="H2977" i="5"/>
  <c r="P2977" i="5"/>
  <c r="H2978" i="5"/>
  <c r="P2978" i="5"/>
  <c r="H2979" i="5"/>
  <c r="P2979" i="5"/>
  <c r="H2980" i="5"/>
  <c r="P2980" i="5"/>
  <c r="H2981" i="5"/>
  <c r="P2981" i="5"/>
  <c r="H2982" i="5"/>
  <c r="P2982" i="5"/>
  <c r="H2983" i="5"/>
  <c r="P2983" i="5"/>
  <c r="H2984" i="5"/>
  <c r="P2984" i="5"/>
  <c r="H2985" i="5"/>
  <c r="P2985" i="5"/>
  <c r="H2986" i="5"/>
  <c r="P2986" i="5"/>
  <c r="H2987" i="5"/>
  <c r="P2987" i="5"/>
  <c r="H2988" i="5"/>
  <c r="P2988" i="5"/>
  <c r="H2989" i="5"/>
  <c r="P2989" i="5"/>
  <c r="H2990" i="5"/>
  <c r="P2990" i="5"/>
  <c r="H2991" i="5"/>
  <c r="P2991" i="5"/>
  <c r="H2992" i="5"/>
  <c r="P2992" i="5"/>
  <c r="H2993" i="5"/>
  <c r="P2993" i="5"/>
  <c r="H2994" i="5"/>
  <c r="P2994" i="5"/>
  <c r="H2995" i="5"/>
  <c r="P2995" i="5"/>
  <c r="H2996" i="5"/>
  <c r="P2996" i="5"/>
  <c r="H2997" i="5"/>
  <c r="P2997" i="5"/>
  <c r="H2998" i="5"/>
  <c r="P2998" i="5"/>
  <c r="H2999" i="5"/>
  <c r="P2999" i="5"/>
  <c r="H3000" i="5"/>
  <c r="P3000" i="5"/>
  <c r="H3001" i="5"/>
  <c r="P3001" i="5"/>
  <c r="H3002" i="5"/>
  <c r="P3002" i="5"/>
  <c r="H3003" i="5"/>
  <c r="P3003" i="5"/>
  <c r="H3004" i="5"/>
  <c r="P3004" i="5"/>
  <c r="H3005" i="5"/>
  <c r="P3005" i="5"/>
  <c r="H3006" i="5"/>
  <c r="P3006" i="5"/>
  <c r="H3007" i="5"/>
  <c r="P3007" i="5"/>
  <c r="H3008" i="5"/>
  <c r="P3008" i="5"/>
  <c r="H3009" i="5"/>
  <c r="P3009" i="5"/>
  <c r="H3010" i="5"/>
  <c r="P3010" i="5"/>
  <c r="H3011" i="5"/>
  <c r="P3011" i="5"/>
  <c r="H3012" i="5"/>
  <c r="P3012" i="5"/>
  <c r="H3013" i="5"/>
  <c r="P3013" i="5"/>
  <c r="H3014" i="5"/>
  <c r="P3014" i="5"/>
  <c r="H3015" i="5"/>
  <c r="P3015" i="5"/>
  <c r="H3016" i="5"/>
  <c r="P3016" i="5"/>
  <c r="H3017" i="5"/>
  <c r="P3017" i="5"/>
  <c r="H3018" i="5"/>
  <c r="P3018" i="5"/>
  <c r="H3019" i="5"/>
  <c r="P3019" i="5"/>
  <c r="H3020" i="5"/>
  <c r="P3020" i="5"/>
  <c r="H3021" i="5"/>
  <c r="P3021" i="5"/>
  <c r="H3022" i="5"/>
  <c r="P3022" i="5"/>
  <c r="H3023" i="5"/>
  <c r="P3023" i="5"/>
  <c r="H3024" i="5"/>
  <c r="P3024" i="5"/>
  <c r="H3025" i="5"/>
  <c r="P3025" i="5"/>
  <c r="H3026" i="5"/>
  <c r="P3026" i="5"/>
  <c r="H3027" i="5"/>
  <c r="P3027" i="5"/>
  <c r="H3028" i="5"/>
  <c r="P3028" i="5"/>
  <c r="H3029" i="5"/>
  <c r="P3029" i="5"/>
  <c r="H3030" i="5"/>
  <c r="P3030" i="5"/>
  <c r="H3031" i="5"/>
  <c r="P3031" i="5"/>
  <c r="H3032" i="5"/>
  <c r="P3032" i="5"/>
  <c r="H3033" i="5"/>
  <c r="P3033" i="5"/>
  <c r="H3034" i="5"/>
  <c r="P3034" i="5"/>
  <c r="H3035" i="5"/>
  <c r="P3035" i="5"/>
  <c r="H3036" i="5"/>
  <c r="P3036" i="5"/>
  <c r="H3037" i="5"/>
  <c r="P3037" i="5"/>
  <c r="H3038" i="5"/>
  <c r="P3038" i="5"/>
  <c r="H3039" i="5"/>
  <c r="P3039" i="5"/>
  <c r="H3040" i="5"/>
  <c r="P3040" i="5"/>
  <c r="H3041" i="5"/>
  <c r="P3041" i="5"/>
  <c r="H3042" i="5"/>
  <c r="P3042" i="5"/>
  <c r="H3043" i="5"/>
  <c r="P3043" i="5"/>
  <c r="H3044" i="5"/>
  <c r="P3044" i="5"/>
  <c r="H3045" i="5"/>
  <c r="P3045" i="5"/>
  <c r="H3046" i="5"/>
  <c r="P3046" i="5"/>
  <c r="H3047" i="5"/>
  <c r="P3047" i="5"/>
  <c r="H3048" i="5"/>
  <c r="P3048" i="5"/>
  <c r="H3049" i="5"/>
  <c r="P3049" i="5"/>
  <c r="H3050" i="5"/>
  <c r="P3050" i="5"/>
  <c r="H3051" i="5"/>
  <c r="P3051" i="5"/>
  <c r="H3052" i="5"/>
  <c r="P3052" i="5"/>
  <c r="H3053" i="5"/>
  <c r="P3053" i="5"/>
  <c r="H3054" i="5"/>
  <c r="P3054" i="5"/>
  <c r="H3055" i="5"/>
  <c r="P3055" i="5"/>
  <c r="H3056" i="5"/>
  <c r="P3056" i="5"/>
  <c r="H3057" i="5"/>
  <c r="P3057" i="5"/>
  <c r="H3058" i="5"/>
  <c r="P3058" i="5"/>
  <c r="H3059" i="5"/>
  <c r="P3059" i="5"/>
  <c r="H3060" i="5"/>
  <c r="P3060" i="5"/>
  <c r="H3061" i="5"/>
  <c r="P3061" i="5"/>
  <c r="H3062" i="5"/>
  <c r="P3062" i="5"/>
  <c r="H3063" i="5"/>
  <c r="P3063" i="5"/>
  <c r="H3064" i="5"/>
  <c r="P3064" i="5"/>
  <c r="H3065" i="5"/>
  <c r="P3065" i="5"/>
  <c r="H3066" i="5"/>
  <c r="P3066" i="5"/>
  <c r="H3067" i="5"/>
  <c r="P3067" i="5"/>
  <c r="H3068" i="5"/>
  <c r="P3068" i="5"/>
  <c r="H3069" i="5"/>
  <c r="P3069" i="5"/>
  <c r="H3070" i="5"/>
  <c r="P3070" i="5"/>
  <c r="H3071" i="5"/>
  <c r="P3071" i="5"/>
  <c r="H3072" i="5"/>
  <c r="P3072" i="5"/>
  <c r="H3073" i="5"/>
  <c r="P3073" i="5"/>
  <c r="H3074" i="5"/>
  <c r="P3074" i="5"/>
  <c r="H3075" i="5"/>
  <c r="P3075" i="5"/>
  <c r="H3076" i="5"/>
  <c r="P3076" i="5"/>
  <c r="H3077" i="5"/>
  <c r="P3077" i="5"/>
  <c r="H3078" i="5"/>
  <c r="G3078" i="5" s="1"/>
  <c r="Q3078" i="5" s="1"/>
  <c r="P3078" i="5"/>
  <c r="H3079" i="5"/>
  <c r="P3079" i="5"/>
  <c r="H3080" i="5"/>
  <c r="P3080" i="5"/>
  <c r="H3081" i="5"/>
  <c r="P3081" i="5"/>
  <c r="H3082" i="5"/>
  <c r="P3082" i="5"/>
  <c r="H3083" i="5"/>
  <c r="P3083" i="5"/>
  <c r="H3084" i="5"/>
  <c r="P3084" i="5"/>
  <c r="H3085" i="5"/>
  <c r="P3085" i="5"/>
  <c r="H3086" i="5"/>
  <c r="P3086" i="5"/>
  <c r="H3087" i="5"/>
  <c r="P3087" i="5"/>
  <c r="H3088" i="5"/>
  <c r="P3088" i="5"/>
  <c r="H3089" i="5"/>
  <c r="P3089" i="5"/>
  <c r="H3090" i="5"/>
  <c r="P3090" i="5"/>
  <c r="H3091" i="5"/>
  <c r="P3091" i="5"/>
  <c r="H3092" i="5"/>
  <c r="P3092" i="5"/>
  <c r="H3093" i="5"/>
  <c r="P3093" i="5"/>
  <c r="H3094" i="5"/>
  <c r="P3094" i="5"/>
  <c r="H3095" i="5"/>
  <c r="P3095" i="5"/>
  <c r="H3096" i="5"/>
  <c r="P3096" i="5"/>
  <c r="H3097" i="5"/>
  <c r="P3097" i="5"/>
  <c r="H3098" i="5"/>
  <c r="P3098" i="5"/>
  <c r="H3099" i="5"/>
  <c r="P3099" i="5"/>
  <c r="H3100" i="5"/>
  <c r="P3100" i="5"/>
  <c r="H3101" i="5"/>
  <c r="P3101" i="5"/>
  <c r="H3102" i="5"/>
  <c r="P3102" i="5"/>
  <c r="H3103" i="5"/>
  <c r="P3103" i="5"/>
  <c r="H3104" i="5"/>
  <c r="P3104" i="5"/>
  <c r="H3105" i="5"/>
  <c r="P3105" i="5"/>
  <c r="H3106" i="5"/>
  <c r="P3106" i="5"/>
  <c r="H3107" i="5"/>
  <c r="P3107" i="5"/>
  <c r="H3108" i="5"/>
  <c r="P3108" i="5"/>
  <c r="H3109" i="5"/>
  <c r="P3109" i="5"/>
  <c r="H3110" i="5"/>
  <c r="P3110" i="5"/>
  <c r="H3111" i="5"/>
  <c r="P3111" i="5"/>
  <c r="H3112" i="5"/>
  <c r="P3112" i="5"/>
  <c r="H3113" i="5"/>
  <c r="P3113" i="5"/>
  <c r="H3114" i="5"/>
  <c r="P3114" i="5"/>
  <c r="H3115" i="5"/>
  <c r="P3115" i="5"/>
  <c r="H3116" i="5"/>
  <c r="P3116" i="5"/>
  <c r="H3117" i="5"/>
  <c r="P3117" i="5"/>
  <c r="H3118" i="5"/>
  <c r="P3118" i="5"/>
  <c r="H3119" i="5"/>
  <c r="P3119" i="5"/>
  <c r="H3120" i="5"/>
  <c r="P3120" i="5"/>
  <c r="H3121" i="5"/>
  <c r="P3121" i="5"/>
  <c r="H3122" i="5"/>
  <c r="P3122" i="5"/>
  <c r="H3123" i="5"/>
  <c r="P3123" i="5"/>
  <c r="H3124" i="5"/>
  <c r="P3124" i="5"/>
  <c r="H3125" i="5"/>
  <c r="P3125" i="5"/>
  <c r="H3126" i="5"/>
  <c r="P3126" i="5"/>
  <c r="H3127" i="5"/>
  <c r="P3127" i="5"/>
  <c r="H3128" i="5"/>
  <c r="P3128" i="5"/>
  <c r="H3129" i="5"/>
  <c r="P3129" i="5"/>
  <c r="H3130" i="5"/>
  <c r="P3130" i="5"/>
  <c r="H3131" i="5"/>
  <c r="P3131" i="5"/>
  <c r="H3132" i="5"/>
  <c r="P3132" i="5"/>
  <c r="H3133" i="5"/>
  <c r="P3133" i="5"/>
  <c r="H3134" i="5"/>
  <c r="P3134" i="5"/>
  <c r="H3135" i="5"/>
  <c r="P3135" i="5"/>
  <c r="H3136" i="5"/>
  <c r="P3136" i="5"/>
  <c r="H3137" i="5"/>
  <c r="P3137" i="5"/>
  <c r="H3138" i="5"/>
  <c r="P3138" i="5"/>
  <c r="H3139" i="5"/>
  <c r="P3139" i="5"/>
  <c r="H3140" i="5"/>
  <c r="P3140" i="5"/>
  <c r="H3141" i="5"/>
  <c r="P3141" i="5"/>
  <c r="H3142" i="5"/>
  <c r="P3142" i="5"/>
  <c r="H3143" i="5"/>
  <c r="P3143" i="5"/>
  <c r="H3144" i="5"/>
  <c r="P3144" i="5"/>
  <c r="H3145" i="5"/>
  <c r="P3145" i="5"/>
  <c r="H3146" i="5"/>
  <c r="P3146" i="5"/>
  <c r="H3147" i="5"/>
  <c r="P3147" i="5"/>
  <c r="H3148" i="5"/>
  <c r="P3148" i="5"/>
  <c r="H3149" i="5"/>
  <c r="P3149" i="5"/>
  <c r="H3150" i="5"/>
  <c r="P3150" i="5"/>
  <c r="H3151" i="5"/>
  <c r="P3151" i="5"/>
  <c r="H3152" i="5"/>
  <c r="P3152" i="5"/>
  <c r="H3153" i="5"/>
  <c r="P3153" i="5"/>
  <c r="H3154" i="5"/>
  <c r="P3154" i="5"/>
  <c r="H3155" i="5"/>
  <c r="P3155" i="5"/>
  <c r="H3156" i="5"/>
  <c r="P3156" i="5"/>
  <c r="H3157" i="5"/>
  <c r="P3157" i="5"/>
  <c r="H3158" i="5"/>
  <c r="P3158" i="5"/>
  <c r="H3159" i="5"/>
  <c r="P3159" i="5"/>
  <c r="H3160" i="5"/>
  <c r="P3160" i="5"/>
  <c r="H3161" i="5"/>
  <c r="P3161" i="5"/>
  <c r="H3162" i="5"/>
  <c r="P3162" i="5"/>
  <c r="H3163" i="5"/>
  <c r="P3163" i="5"/>
  <c r="H3164" i="5"/>
  <c r="P3164" i="5"/>
  <c r="H3165" i="5"/>
  <c r="P3165" i="5"/>
  <c r="H3166" i="5"/>
  <c r="P3166" i="5"/>
  <c r="H3167" i="5"/>
  <c r="P3167" i="5"/>
  <c r="H3168" i="5"/>
  <c r="P3168" i="5"/>
  <c r="H3169" i="5"/>
  <c r="P3169" i="5"/>
  <c r="H3170" i="5"/>
  <c r="P3170" i="5"/>
  <c r="H3171" i="5"/>
  <c r="P3171" i="5"/>
  <c r="H3172" i="5"/>
  <c r="P3172" i="5"/>
  <c r="H3173" i="5"/>
  <c r="P3173" i="5"/>
  <c r="H3174" i="5"/>
  <c r="P3174" i="5"/>
  <c r="H3175" i="5"/>
  <c r="P3175" i="5"/>
  <c r="H3176" i="5"/>
  <c r="P3176" i="5"/>
  <c r="H3177" i="5"/>
  <c r="P3177" i="5"/>
  <c r="H3178" i="5"/>
  <c r="P3178" i="5"/>
  <c r="H3179" i="5"/>
  <c r="P3179" i="5"/>
  <c r="H3180" i="5"/>
  <c r="P3180" i="5"/>
  <c r="H3181" i="5"/>
  <c r="P3181" i="5"/>
  <c r="H3182" i="5"/>
  <c r="P3182" i="5"/>
  <c r="H3183" i="5"/>
  <c r="P3183" i="5"/>
  <c r="H3184" i="5"/>
  <c r="P3184" i="5"/>
  <c r="H3185" i="5"/>
  <c r="P3185" i="5"/>
  <c r="H3186" i="5"/>
  <c r="P3186" i="5"/>
  <c r="H3187" i="5"/>
  <c r="P3187" i="5"/>
  <c r="H3188" i="5"/>
  <c r="P3188" i="5"/>
  <c r="H3189" i="5"/>
  <c r="P3189" i="5"/>
  <c r="H3190" i="5"/>
  <c r="P3190" i="5"/>
  <c r="H3191" i="5"/>
  <c r="P3191" i="5"/>
  <c r="H3192" i="5"/>
  <c r="P3192" i="5"/>
  <c r="H3193" i="5"/>
  <c r="P3193" i="5"/>
  <c r="H3194" i="5"/>
  <c r="P3194" i="5"/>
  <c r="H3195" i="5"/>
  <c r="P3195" i="5"/>
  <c r="H3196" i="5"/>
  <c r="P3196" i="5"/>
  <c r="H3197" i="5"/>
  <c r="P3197" i="5"/>
  <c r="H3198" i="5"/>
  <c r="P3198" i="5"/>
  <c r="H3199" i="5"/>
  <c r="P3199" i="5"/>
  <c r="H3200" i="5"/>
  <c r="P3200" i="5"/>
  <c r="H3201" i="5"/>
  <c r="P3201" i="5"/>
  <c r="H3202" i="5"/>
  <c r="P3202" i="5"/>
  <c r="H3203" i="5"/>
  <c r="P3203" i="5"/>
  <c r="H3204" i="5"/>
  <c r="P3204" i="5"/>
  <c r="H3205" i="5"/>
  <c r="P3205" i="5"/>
  <c r="H3206" i="5"/>
  <c r="P3206" i="5"/>
  <c r="H3207" i="5"/>
  <c r="P3207" i="5"/>
  <c r="H3208" i="5"/>
  <c r="P3208" i="5"/>
  <c r="H3209" i="5"/>
  <c r="P3209" i="5"/>
  <c r="H3210" i="5"/>
  <c r="P3210" i="5"/>
  <c r="H3211" i="5"/>
  <c r="P3211" i="5"/>
  <c r="H3212" i="5"/>
  <c r="P3212" i="5"/>
  <c r="H3213" i="5"/>
  <c r="P3213" i="5"/>
  <c r="H3214" i="5"/>
  <c r="P3214" i="5"/>
  <c r="H3215" i="5"/>
  <c r="P3215" i="5"/>
  <c r="H3216" i="5"/>
  <c r="P3216" i="5"/>
  <c r="H3217" i="5"/>
  <c r="P3217" i="5"/>
  <c r="H3218" i="5"/>
  <c r="P3218" i="5"/>
  <c r="H3219" i="5"/>
  <c r="P3219" i="5"/>
  <c r="H3220" i="5"/>
  <c r="P3220" i="5"/>
  <c r="H3221" i="5"/>
  <c r="P3221" i="5"/>
  <c r="H3222" i="5"/>
  <c r="P3222" i="5"/>
  <c r="H3223" i="5"/>
  <c r="P3223" i="5"/>
  <c r="H3224" i="5"/>
  <c r="P3224" i="5"/>
  <c r="H3225" i="5"/>
  <c r="P3225" i="5"/>
  <c r="H3226" i="5"/>
  <c r="P3226" i="5"/>
  <c r="H3227" i="5"/>
  <c r="P3227" i="5"/>
  <c r="H3228" i="5"/>
  <c r="P3228" i="5"/>
  <c r="H3229" i="5"/>
  <c r="P3229" i="5"/>
  <c r="H3230" i="5"/>
  <c r="P3230" i="5"/>
  <c r="H3231" i="5"/>
  <c r="P3231" i="5"/>
  <c r="H3232" i="5"/>
  <c r="P3232" i="5"/>
  <c r="H3233" i="5"/>
  <c r="P3233" i="5"/>
  <c r="H3234" i="5"/>
  <c r="P3234" i="5"/>
  <c r="H3235" i="5"/>
  <c r="P3235" i="5"/>
  <c r="H3236" i="5"/>
  <c r="P3236" i="5"/>
  <c r="H3237" i="5"/>
  <c r="P3237" i="5"/>
  <c r="H3238" i="5"/>
  <c r="P3238" i="5"/>
  <c r="H3239" i="5"/>
  <c r="P3239" i="5"/>
  <c r="H3240" i="5"/>
  <c r="P3240" i="5"/>
  <c r="H3241" i="5"/>
  <c r="P3241" i="5"/>
  <c r="H3242" i="5"/>
  <c r="P3242" i="5"/>
  <c r="H3243" i="5"/>
  <c r="P3243" i="5"/>
  <c r="H3244" i="5"/>
  <c r="P3244" i="5"/>
  <c r="H3245" i="5"/>
  <c r="P3245" i="5"/>
  <c r="H3246" i="5"/>
  <c r="P3246" i="5"/>
  <c r="H3247" i="5"/>
  <c r="P3247" i="5"/>
  <c r="H3248" i="5"/>
  <c r="P3248" i="5"/>
  <c r="H3249" i="5"/>
  <c r="P3249" i="5"/>
  <c r="H3250" i="5"/>
  <c r="P3250" i="5"/>
  <c r="H3251" i="5"/>
  <c r="P3251" i="5"/>
  <c r="H3252" i="5"/>
  <c r="P3252" i="5"/>
  <c r="H3253" i="5"/>
  <c r="P3253" i="5"/>
  <c r="H3254" i="5"/>
  <c r="P3254" i="5"/>
  <c r="H3255" i="5"/>
  <c r="P3255" i="5"/>
  <c r="H3256" i="5"/>
  <c r="P3256" i="5"/>
  <c r="H3257" i="5"/>
  <c r="P3257" i="5"/>
  <c r="H3258" i="5"/>
  <c r="P3258" i="5"/>
  <c r="H3259" i="5"/>
  <c r="P3259" i="5"/>
  <c r="H3260" i="5"/>
  <c r="P3260" i="5"/>
  <c r="H3261" i="5"/>
  <c r="P3261" i="5"/>
  <c r="H3262" i="5"/>
  <c r="P3262" i="5"/>
  <c r="H3263" i="5"/>
  <c r="P3263" i="5"/>
  <c r="H3264" i="5"/>
  <c r="P3264" i="5"/>
  <c r="H3265" i="5"/>
  <c r="P3265" i="5"/>
  <c r="H3266" i="5"/>
  <c r="P3266" i="5"/>
  <c r="H3267" i="5"/>
  <c r="P3267" i="5"/>
  <c r="H3268" i="5"/>
  <c r="P3268" i="5"/>
  <c r="H3269" i="5"/>
  <c r="P3269" i="5"/>
  <c r="H3270" i="5"/>
  <c r="P3270" i="5"/>
  <c r="H3271" i="5"/>
  <c r="P3271" i="5"/>
  <c r="H3272" i="5"/>
  <c r="P3272" i="5"/>
  <c r="H3273" i="5"/>
  <c r="P3273" i="5"/>
  <c r="H3274" i="5"/>
  <c r="P3274" i="5"/>
  <c r="H3275" i="5"/>
  <c r="P3275" i="5"/>
  <c r="H3276" i="5"/>
  <c r="P3276" i="5"/>
  <c r="H3277" i="5"/>
  <c r="P3277" i="5"/>
  <c r="H3278" i="5"/>
  <c r="P3278" i="5"/>
  <c r="H3279" i="5"/>
  <c r="P3279" i="5"/>
  <c r="H3280" i="5"/>
  <c r="P3280" i="5"/>
  <c r="H3281" i="5"/>
  <c r="P3281" i="5"/>
  <c r="H3282" i="5"/>
  <c r="P3282" i="5"/>
  <c r="H3283" i="5"/>
  <c r="P3283" i="5"/>
  <c r="H3284" i="5"/>
  <c r="P3284" i="5"/>
  <c r="H3285" i="5"/>
  <c r="P3285" i="5"/>
  <c r="H3286" i="5"/>
  <c r="P3286" i="5"/>
  <c r="H3287" i="5"/>
  <c r="P3287" i="5"/>
  <c r="H3288" i="5"/>
  <c r="P3288" i="5"/>
  <c r="H3289" i="5"/>
  <c r="P3289" i="5"/>
  <c r="H3290" i="5"/>
  <c r="P3290" i="5"/>
  <c r="H3291" i="5"/>
  <c r="P3291" i="5"/>
  <c r="H3292" i="5"/>
  <c r="P3292" i="5"/>
  <c r="H3293" i="5"/>
  <c r="P3293" i="5"/>
  <c r="H3294" i="5"/>
  <c r="P3294" i="5"/>
  <c r="H3295" i="5"/>
  <c r="P3295" i="5"/>
  <c r="H3296" i="5"/>
  <c r="P3296" i="5"/>
  <c r="H3297" i="5"/>
  <c r="P3297" i="5"/>
  <c r="H3298" i="5"/>
  <c r="P3298" i="5"/>
  <c r="H3299" i="5"/>
  <c r="P3299" i="5"/>
  <c r="H3300" i="5"/>
  <c r="P3300" i="5"/>
  <c r="H3301" i="5"/>
  <c r="P3301" i="5"/>
  <c r="H3302" i="5"/>
  <c r="P3302" i="5"/>
  <c r="H3303" i="5"/>
  <c r="P3303" i="5"/>
  <c r="H3304" i="5"/>
  <c r="P3304" i="5"/>
  <c r="H3305" i="5"/>
  <c r="P3305" i="5"/>
  <c r="H3306" i="5"/>
  <c r="P3306" i="5"/>
  <c r="H3307" i="5"/>
  <c r="P3307" i="5"/>
  <c r="H3308" i="5"/>
  <c r="P3308" i="5"/>
  <c r="H3309" i="5"/>
  <c r="P3309" i="5"/>
  <c r="H3310" i="5"/>
  <c r="P3310" i="5"/>
  <c r="H3311" i="5"/>
  <c r="P3311" i="5"/>
  <c r="H3312" i="5"/>
  <c r="P3312" i="5"/>
  <c r="H3313" i="5"/>
  <c r="P3313" i="5"/>
  <c r="H3314" i="5"/>
  <c r="P3314" i="5"/>
  <c r="H3315" i="5"/>
  <c r="P3315" i="5"/>
  <c r="H3316" i="5"/>
  <c r="P3316" i="5"/>
  <c r="H3317" i="5"/>
  <c r="P3317" i="5"/>
  <c r="H3318" i="5"/>
  <c r="P3318" i="5"/>
  <c r="H3319" i="5"/>
  <c r="P3319" i="5"/>
  <c r="H3320" i="5"/>
  <c r="P3320" i="5"/>
  <c r="H3321" i="5"/>
  <c r="P3321" i="5"/>
  <c r="H3322" i="5"/>
  <c r="P3322" i="5"/>
  <c r="H3323" i="5"/>
  <c r="P3323" i="5"/>
  <c r="H3324" i="5"/>
  <c r="P3324" i="5"/>
  <c r="H3325" i="5"/>
  <c r="P3325" i="5"/>
  <c r="H3326" i="5"/>
  <c r="P3326" i="5"/>
  <c r="H3327" i="5"/>
  <c r="P3327" i="5"/>
  <c r="H3328" i="5"/>
  <c r="P3328" i="5"/>
  <c r="H3329" i="5"/>
  <c r="P3329" i="5"/>
  <c r="H3330" i="5"/>
  <c r="P3330" i="5"/>
  <c r="H3331" i="5"/>
  <c r="P3331" i="5"/>
  <c r="H3332" i="5"/>
  <c r="P3332" i="5"/>
  <c r="H3333" i="5"/>
  <c r="P3333" i="5"/>
  <c r="H3334" i="5"/>
  <c r="P3334" i="5"/>
  <c r="H3335" i="5"/>
  <c r="P3335" i="5"/>
  <c r="H3336" i="5"/>
  <c r="P3336" i="5"/>
  <c r="H3337" i="5"/>
  <c r="P3337" i="5"/>
  <c r="H3338" i="5"/>
  <c r="P3338" i="5"/>
  <c r="H3339" i="5"/>
  <c r="P3339" i="5"/>
  <c r="H3340" i="5"/>
  <c r="P3340" i="5"/>
  <c r="H3341" i="5"/>
  <c r="P3341" i="5"/>
  <c r="H3342" i="5"/>
  <c r="P3342" i="5"/>
  <c r="H3343" i="5"/>
  <c r="P3343" i="5"/>
  <c r="H3344" i="5"/>
  <c r="P3344" i="5"/>
  <c r="H3345" i="5"/>
  <c r="P3345" i="5"/>
  <c r="H3346" i="5"/>
  <c r="P3346" i="5"/>
  <c r="H3347" i="5"/>
  <c r="P3347" i="5"/>
  <c r="H3348" i="5"/>
  <c r="P3348" i="5"/>
  <c r="H3349" i="5"/>
  <c r="P3349" i="5"/>
  <c r="H3350" i="5"/>
  <c r="P3350" i="5"/>
  <c r="H3351" i="5"/>
  <c r="P3351" i="5"/>
  <c r="H3352" i="5"/>
  <c r="P3352" i="5"/>
  <c r="H3353" i="5"/>
  <c r="P3353" i="5"/>
  <c r="H3354" i="5"/>
  <c r="P3354" i="5"/>
  <c r="H3355" i="5"/>
  <c r="P3355" i="5"/>
  <c r="H3356" i="5"/>
  <c r="P3356" i="5"/>
  <c r="H3357" i="5"/>
  <c r="P3357" i="5"/>
  <c r="H3358" i="5"/>
  <c r="P3358" i="5"/>
  <c r="H3359" i="5"/>
  <c r="P3359" i="5"/>
  <c r="H3360" i="5"/>
  <c r="P3360" i="5"/>
  <c r="H3361" i="5"/>
  <c r="P3361" i="5"/>
  <c r="H3362" i="5"/>
  <c r="P3362" i="5"/>
  <c r="H3363" i="5"/>
  <c r="P3363" i="5"/>
  <c r="H3364" i="5"/>
  <c r="P3364" i="5"/>
  <c r="H3365" i="5"/>
  <c r="P3365" i="5"/>
  <c r="H3366" i="5"/>
  <c r="P3366" i="5"/>
  <c r="H3367" i="5"/>
  <c r="P3367" i="5"/>
  <c r="H3368" i="5"/>
  <c r="P3368" i="5"/>
  <c r="H3369" i="5"/>
  <c r="P3369" i="5"/>
  <c r="H3370" i="5"/>
  <c r="P3370" i="5"/>
  <c r="H3371" i="5"/>
  <c r="P3371" i="5"/>
  <c r="H3372" i="5"/>
  <c r="P3372" i="5"/>
  <c r="H3373" i="5"/>
  <c r="P3373" i="5"/>
  <c r="H3374" i="5"/>
  <c r="P3374" i="5"/>
  <c r="H3375" i="5"/>
  <c r="P3375" i="5"/>
  <c r="H3376" i="5"/>
  <c r="P3376" i="5"/>
  <c r="H3377" i="5"/>
  <c r="P3377" i="5"/>
  <c r="H3378" i="5"/>
  <c r="P3378" i="5"/>
  <c r="H3379" i="5"/>
  <c r="P3379" i="5"/>
  <c r="H3380" i="5"/>
  <c r="P3380" i="5"/>
  <c r="H3381" i="5"/>
  <c r="P3381" i="5"/>
  <c r="H3382" i="5"/>
  <c r="P3382" i="5"/>
  <c r="H3383" i="5"/>
  <c r="P3383" i="5"/>
  <c r="H3384" i="5"/>
  <c r="P3384" i="5"/>
  <c r="H3385" i="5"/>
  <c r="P3385" i="5"/>
  <c r="H3386" i="5"/>
  <c r="P3386" i="5"/>
  <c r="H3387" i="5"/>
  <c r="P3387" i="5"/>
  <c r="H3388" i="5"/>
  <c r="P3388" i="5"/>
  <c r="H3389" i="5"/>
  <c r="P3389" i="5"/>
  <c r="H3390" i="5"/>
  <c r="P3390" i="5"/>
  <c r="H3391" i="5"/>
  <c r="P3391" i="5"/>
  <c r="H3392" i="5"/>
  <c r="P3392" i="5"/>
  <c r="H3393" i="5"/>
  <c r="P3393" i="5"/>
  <c r="H3394" i="5"/>
  <c r="P3394" i="5"/>
  <c r="H3395" i="5"/>
  <c r="P3395" i="5"/>
  <c r="H3396" i="5"/>
  <c r="P3396" i="5"/>
  <c r="H3397" i="5"/>
  <c r="P3397" i="5"/>
  <c r="H3398" i="5"/>
  <c r="P3398" i="5"/>
  <c r="H3399" i="5"/>
  <c r="P3399" i="5"/>
  <c r="H3400" i="5"/>
  <c r="P3400" i="5"/>
  <c r="H3401" i="5"/>
  <c r="P3401" i="5"/>
  <c r="H3402" i="5"/>
  <c r="P3402" i="5"/>
  <c r="H3403" i="5"/>
  <c r="P3403" i="5"/>
  <c r="H3404" i="5"/>
  <c r="P3404" i="5"/>
  <c r="H3405" i="5"/>
  <c r="P3405" i="5"/>
  <c r="H3406" i="5"/>
  <c r="P3406" i="5"/>
  <c r="H3407" i="5"/>
  <c r="P3407" i="5"/>
  <c r="H3408" i="5"/>
  <c r="P3408" i="5"/>
  <c r="H3409" i="5"/>
  <c r="P3409" i="5"/>
  <c r="H3410" i="5"/>
  <c r="P3410" i="5"/>
  <c r="H3411" i="5"/>
  <c r="P3411" i="5"/>
  <c r="H3412" i="5"/>
  <c r="G3412" i="5" s="1"/>
  <c r="Q3412" i="5" s="1"/>
  <c r="P3412" i="5"/>
  <c r="H3413" i="5"/>
  <c r="P3413" i="5"/>
  <c r="H3414" i="5"/>
  <c r="P3414" i="5"/>
  <c r="H3415" i="5"/>
  <c r="P3415" i="5"/>
  <c r="H3416" i="5"/>
  <c r="P3416" i="5"/>
  <c r="H3417" i="5"/>
  <c r="P3417" i="5"/>
  <c r="H3418" i="5"/>
  <c r="P3418" i="5"/>
  <c r="H3419" i="5"/>
  <c r="P3419" i="5"/>
  <c r="H3420" i="5"/>
  <c r="P3420" i="5"/>
  <c r="H3421" i="5"/>
  <c r="P3421" i="5"/>
  <c r="H3422" i="5"/>
  <c r="P3422" i="5"/>
  <c r="H3423" i="5"/>
  <c r="P3423" i="5"/>
  <c r="H3424" i="5"/>
  <c r="P3424" i="5"/>
  <c r="H3425" i="5"/>
  <c r="P3425" i="5"/>
  <c r="H3426" i="5"/>
  <c r="P3426" i="5"/>
  <c r="H3427" i="5"/>
  <c r="P3427" i="5"/>
  <c r="H3428" i="5"/>
  <c r="P3428" i="5"/>
  <c r="H3429" i="5"/>
  <c r="P3429" i="5"/>
  <c r="H3430" i="5"/>
  <c r="P3430" i="5"/>
  <c r="H3431" i="5"/>
  <c r="P3431" i="5"/>
  <c r="H3432" i="5"/>
  <c r="P3432" i="5"/>
  <c r="H3433" i="5"/>
  <c r="P3433" i="5"/>
  <c r="H3434" i="5"/>
  <c r="P3434" i="5"/>
  <c r="H3435" i="5"/>
  <c r="P3435" i="5"/>
  <c r="H3436" i="5"/>
  <c r="P3436" i="5"/>
  <c r="H3437" i="5"/>
  <c r="P3437" i="5"/>
  <c r="H3438" i="5"/>
  <c r="P3438" i="5"/>
  <c r="H3439" i="5"/>
  <c r="P3439" i="5"/>
  <c r="H3440" i="5"/>
  <c r="P3440" i="5"/>
  <c r="H3441" i="5"/>
  <c r="P3441" i="5"/>
  <c r="H3442" i="5"/>
  <c r="P3442" i="5"/>
  <c r="H3443" i="5"/>
  <c r="P3443" i="5"/>
  <c r="H3444" i="5"/>
  <c r="P3444" i="5"/>
  <c r="H3445" i="5"/>
  <c r="P3445" i="5"/>
  <c r="H3446" i="5"/>
  <c r="P3446" i="5"/>
  <c r="H3447" i="5"/>
  <c r="P3447" i="5"/>
  <c r="H3448" i="5"/>
  <c r="P3448" i="5"/>
  <c r="H3449" i="5"/>
  <c r="P3449" i="5"/>
  <c r="H3450" i="5"/>
  <c r="P3450" i="5"/>
  <c r="H3451" i="5"/>
  <c r="P3451" i="5"/>
  <c r="H3452" i="5"/>
  <c r="P3452" i="5"/>
  <c r="H3453" i="5"/>
  <c r="P3453" i="5"/>
  <c r="H3454" i="5"/>
  <c r="P3454" i="5"/>
  <c r="H3455" i="5"/>
  <c r="P3455" i="5"/>
  <c r="H3456" i="5"/>
  <c r="P3456" i="5"/>
  <c r="H3457" i="5"/>
  <c r="P3457" i="5"/>
  <c r="H3458" i="5"/>
  <c r="P3458" i="5"/>
  <c r="H3459" i="5"/>
  <c r="P3459" i="5"/>
  <c r="H3460" i="5"/>
  <c r="P3460" i="5"/>
  <c r="H3461" i="5"/>
  <c r="P3461" i="5"/>
  <c r="H3462" i="5"/>
  <c r="P3462" i="5"/>
  <c r="H3463" i="5"/>
  <c r="P3463" i="5"/>
  <c r="H3464" i="5"/>
  <c r="P3464" i="5"/>
  <c r="H3465" i="5"/>
  <c r="P3465" i="5"/>
  <c r="H3466" i="5"/>
  <c r="P3466" i="5"/>
  <c r="H3467" i="5"/>
  <c r="P3467" i="5"/>
  <c r="H3468" i="5"/>
  <c r="P3468" i="5"/>
  <c r="H3469" i="5"/>
  <c r="P3469" i="5"/>
  <c r="H3470" i="5"/>
  <c r="P3470" i="5"/>
  <c r="H3471" i="5"/>
  <c r="P3471" i="5"/>
  <c r="H3472" i="5"/>
  <c r="P3472" i="5"/>
  <c r="H3473" i="5"/>
  <c r="P3473" i="5"/>
  <c r="H3474" i="5"/>
  <c r="P3474" i="5"/>
  <c r="H3475" i="5"/>
  <c r="P3475" i="5"/>
  <c r="H3476" i="5"/>
  <c r="P3476" i="5"/>
  <c r="H3477" i="5"/>
  <c r="P3477" i="5"/>
  <c r="H3478" i="5"/>
  <c r="P3478" i="5"/>
  <c r="H3479" i="5"/>
  <c r="P3479" i="5"/>
  <c r="H3480" i="5"/>
  <c r="P3480" i="5"/>
  <c r="H3481" i="5"/>
  <c r="P3481" i="5"/>
  <c r="H3482" i="5"/>
  <c r="P3482" i="5"/>
  <c r="H3483" i="5"/>
  <c r="P3483" i="5"/>
  <c r="H3484" i="5"/>
  <c r="P3484" i="5"/>
  <c r="H3485" i="5"/>
  <c r="P3485" i="5"/>
  <c r="H3486" i="5"/>
  <c r="P3486" i="5"/>
  <c r="H3487" i="5"/>
  <c r="P3487" i="5"/>
  <c r="H3488" i="5"/>
  <c r="P3488" i="5"/>
  <c r="H3489" i="5"/>
  <c r="P3489" i="5"/>
  <c r="H3490" i="5"/>
  <c r="P3490" i="5"/>
  <c r="H3491" i="5"/>
  <c r="P3491" i="5"/>
  <c r="H3492" i="5"/>
  <c r="P3492" i="5"/>
  <c r="H3493" i="5"/>
  <c r="P3493" i="5"/>
  <c r="H3494" i="5"/>
  <c r="P3494" i="5"/>
  <c r="H3495" i="5"/>
  <c r="P3495" i="5"/>
  <c r="H3496" i="5"/>
  <c r="P3496" i="5"/>
  <c r="H3497" i="5"/>
  <c r="P3497" i="5"/>
  <c r="H3498" i="5"/>
  <c r="P3498" i="5"/>
  <c r="H3499" i="5"/>
  <c r="P3499" i="5"/>
  <c r="H3500" i="5"/>
  <c r="P3500" i="5"/>
  <c r="H3501" i="5"/>
  <c r="P3501" i="5"/>
  <c r="H3502" i="5"/>
  <c r="P3502" i="5"/>
  <c r="H3503" i="5"/>
  <c r="P3503" i="5"/>
  <c r="H3504" i="5"/>
  <c r="P3504" i="5"/>
  <c r="H3505" i="5"/>
  <c r="P3505" i="5"/>
  <c r="H3506" i="5"/>
  <c r="P3506" i="5"/>
  <c r="H3507" i="5"/>
  <c r="P3507" i="5"/>
  <c r="H3508" i="5"/>
  <c r="P3508" i="5"/>
  <c r="H3509" i="5"/>
  <c r="P3509" i="5"/>
  <c r="H3510" i="5"/>
  <c r="P3510" i="5"/>
  <c r="H3511" i="5"/>
  <c r="P3511" i="5"/>
  <c r="H3512" i="5"/>
  <c r="P3512" i="5"/>
  <c r="H3513" i="5"/>
  <c r="P3513" i="5"/>
  <c r="H3514" i="5"/>
  <c r="P3514" i="5"/>
  <c r="H3515" i="5"/>
  <c r="P3515" i="5"/>
  <c r="H3516" i="5"/>
  <c r="P3516" i="5"/>
  <c r="H3517" i="5"/>
  <c r="P3517" i="5"/>
  <c r="H3518" i="5"/>
  <c r="P3518" i="5"/>
  <c r="H3519" i="5"/>
  <c r="P3519" i="5"/>
  <c r="H3520" i="5"/>
  <c r="P3520" i="5"/>
  <c r="H3521" i="5"/>
  <c r="P3521" i="5"/>
  <c r="H3522" i="5"/>
  <c r="P3522" i="5"/>
  <c r="H3523" i="5"/>
  <c r="P3523" i="5"/>
  <c r="H3524" i="5"/>
  <c r="P3524" i="5"/>
  <c r="H3525" i="5"/>
  <c r="P3525" i="5"/>
  <c r="H3526" i="5"/>
  <c r="P3526" i="5"/>
  <c r="H3527" i="5"/>
  <c r="P3527" i="5"/>
  <c r="H3528" i="5"/>
  <c r="P3528" i="5"/>
  <c r="H3529" i="5"/>
  <c r="P3529" i="5"/>
  <c r="H3530" i="5"/>
  <c r="P3530" i="5"/>
  <c r="H3531" i="5"/>
  <c r="P3531" i="5"/>
  <c r="H3532" i="5"/>
  <c r="P3532" i="5"/>
  <c r="H3533" i="5"/>
  <c r="P3533" i="5"/>
  <c r="H3534" i="5"/>
  <c r="P3534" i="5"/>
  <c r="H3535" i="5"/>
  <c r="P3535" i="5"/>
  <c r="H3536" i="5"/>
  <c r="P3536" i="5"/>
  <c r="H3537" i="5"/>
  <c r="P3537" i="5"/>
  <c r="H3538" i="5"/>
  <c r="P3538" i="5"/>
  <c r="H3539" i="5"/>
  <c r="P3539" i="5"/>
  <c r="H3540" i="5"/>
  <c r="P3540" i="5"/>
  <c r="H3541" i="5"/>
  <c r="P3541" i="5"/>
  <c r="H3542" i="5"/>
  <c r="P3542" i="5"/>
  <c r="H3543" i="5"/>
  <c r="P3543" i="5"/>
  <c r="H3544" i="5"/>
  <c r="P3544" i="5"/>
  <c r="H3545" i="5"/>
  <c r="P3545" i="5"/>
  <c r="H3546" i="5"/>
  <c r="P3546" i="5"/>
  <c r="H3547" i="5"/>
  <c r="P3547" i="5"/>
  <c r="H3548" i="5"/>
  <c r="P3548" i="5"/>
  <c r="H3549" i="5"/>
  <c r="P3549" i="5"/>
  <c r="H3550" i="5"/>
  <c r="P3550" i="5"/>
  <c r="H3551" i="5"/>
  <c r="P3551" i="5"/>
  <c r="H3552" i="5"/>
  <c r="P3552" i="5"/>
  <c r="H3553" i="5"/>
  <c r="P3553" i="5"/>
  <c r="H3554" i="5"/>
  <c r="P3554" i="5"/>
  <c r="H3555" i="5"/>
  <c r="P3555" i="5"/>
  <c r="H3556" i="5"/>
  <c r="P3556" i="5"/>
  <c r="H3557" i="5"/>
  <c r="P3557" i="5"/>
  <c r="H3558" i="5"/>
  <c r="P3558" i="5"/>
  <c r="H3559" i="5"/>
  <c r="P3559" i="5"/>
  <c r="H3560" i="5"/>
  <c r="P3560" i="5"/>
  <c r="H3561" i="5"/>
  <c r="P3561" i="5"/>
  <c r="H3562" i="5"/>
  <c r="P3562" i="5"/>
  <c r="H3563" i="5"/>
  <c r="P3563" i="5"/>
  <c r="H3564" i="5"/>
  <c r="P3564" i="5"/>
  <c r="H3565" i="5"/>
  <c r="P3565" i="5"/>
  <c r="H3566" i="5"/>
  <c r="P3566" i="5"/>
  <c r="H3567" i="5"/>
  <c r="P3567" i="5"/>
  <c r="H3568" i="5"/>
  <c r="P3568" i="5"/>
  <c r="H3569" i="5"/>
  <c r="P3569" i="5"/>
  <c r="H3570" i="5"/>
  <c r="P3570" i="5"/>
  <c r="H3571" i="5"/>
  <c r="P3571" i="5"/>
  <c r="H3572" i="5"/>
  <c r="P3572" i="5"/>
  <c r="H3573" i="5"/>
  <c r="P3573" i="5"/>
  <c r="H3574" i="5"/>
  <c r="P3574" i="5"/>
  <c r="H3575" i="5"/>
  <c r="P3575" i="5"/>
  <c r="H3576" i="5"/>
  <c r="P3576" i="5"/>
  <c r="H3577" i="5"/>
  <c r="P3577" i="5"/>
  <c r="H3578" i="5"/>
  <c r="P3578" i="5"/>
  <c r="H3579" i="5"/>
  <c r="P3579" i="5"/>
  <c r="H3580" i="5"/>
  <c r="P3580" i="5"/>
  <c r="H3581" i="5"/>
  <c r="P3581" i="5"/>
  <c r="H3582" i="5"/>
  <c r="P3582" i="5"/>
  <c r="H3583" i="5"/>
  <c r="P3583" i="5"/>
  <c r="H3584" i="5"/>
  <c r="P3584" i="5"/>
  <c r="H3585" i="5"/>
  <c r="P3585" i="5"/>
  <c r="H3586" i="5"/>
  <c r="P3586" i="5"/>
  <c r="H3587" i="5"/>
  <c r="P3587" i="5"/>
  <c r="H3588" i="5"/>
  <c r="P3588" i="5"/>
  <c r="H3589" i="5"/>
  <c r="P3589" i="5"/>
  <c r="H3590" i="5"/>
  <c r="P3590" i="5"/>
  <c r="H3591" i="5"/>
  <c r="P3591" i="5"/>
  <c r="H3592" i="5"/>
  <c r="P3592" i="5"/>
  <c r="H3593" i="5"/>
  <c r="P3593" i="5"/>
  <c r="H3594" i="5"/>
  <c r="P3594" i="5"/>
  <c r="H3595" i="5"/>
  <c r="P3595" i="5"/>
  <c r="H3596" i="5"/>
  <c r="P3596" i="5"/>
  <c r="H3597" i="5"/>
  <c r="P3597" i="5"/>
  <c r="H3598" i="5"/>
  <c r="P3598" i="5"/>
  <c r="H3599" i="5"/>
  <c r="P3599" i="5"/>
  <c r="H3600" i="5"/>
  <c r="P3600" i="5"/>
  <c r="H3601" i="5"/>
  <c r="P3601" i="5"/>
  <c r="H3602" i="5"/>
  <c r="P3602" i="5"/>
  <c r="H3603" i="5"/>
  <c r="P3603" i="5"/>
  <c r="H3604" i="5"/>
  <c r="P3604" i="5"/>
  <c r="H3605" i="5"/>
  <c r="P3605" i="5"/>
  <c r="H3606" i="5"/>
  <c r="P3606" i="5"/>
  <c r="H3607" i="5"/>
  <c r="P3607" i="5"/>
  <c r="H3608" i="5"/>
  <c r="P3608" i="5"/>
  <c r="H3609" i="5"/>
  <c r="P3609" i="5"/>
  <c r="H3610" i="5"/>
  <c r="P3610" i="5"/>
  <c r="H3611" i="5"/>
  <c r="P3611" i="5"/>
  <c r="H3612" i="5"/>
  <c r="P3612" i="5"/>
  <c r="H3613" i="5"/>
  <c r="P3613" i="5"/>
  <c r="H3614" i="5"/>
  <c r="P3614" i="5"/>
  <c r="H3615" i="5"/>
  <c r="P3615" i="5"/>
  <c r="H3616" i="5"/>
  <c r="P3616" i="5"/>
  <c r="H3617" i="5"/>
  <c r="P3617" i="5"/>
  <c r="H3618" i="5"/>
  <c r="P3618" i="5"/>
  <c r="H3619" i="5"/>
  <c r="P3619" i="5"/>
  <c r="H3620" i="5"/>
  <c r="P3620" i="5"/>
  <c r="H3621" i="5"/>
  <c r="P3621" i="5"/>
  <c r="H3622" i="5"/>
  <c r="P3622" i="5"/>
  <c r="H3623" i="5"/>
  <c r="P3623" i="5"/>
  <c r="H3624" i="5"/>
  <c r="P3624" i="5"/>
  <c r="H3625" i="5"/>
  <c r="P3625" i="5"/>
  <c r="H3626" i="5"/>
  <c r="P3626" i="5"/>
  <c r="H3627" i="5"/>
  <c r="P3627" i="5"/>
  <c r="H3628" i="5"/>
  <c r="P3628" i="5"/>
  <c r="H3629" i="5"/>
  <c r="P3629" i="5"/>
  <c r="H3630" i="5"/>
  <c r="P3630" i="5"/>
  <c r="H3631" i="5"/>
  <c r="P3631" i="5"/>
  <c r="H3632" i="5"/>
  <c r="P3632" i="5"/>
  <c r="H3633" i="5"/>
  <c r="P3633" i="5"/>
  <c r="H3634" i="5"/>
  <c r="P3634" i="5"/>
  <c r="H3635" i="5"/>
  <c r="P3635" i="5"/>
  <c r="H3636" i="5"/>
  <c r="P3636" i="5"/>
  <c r="H3637" i="5"/>
  <c r="P3637" i="5"/>
  <c r="H3638" i="5"/>
  <c r="P3638" i="5"/>
  <c r="H3639" i="5"/>
  <c r="P3639" i="5"/>
  <c r="H3640" i="5"/>
  <c r="P3640" i="5"/>
  <c r="H3641" i="5"/>
  <c r="P3641" i="5"/>
  <c r="H3642" i="5"/>
  <c r="P3642" i="5"/>
  <c r="H3643" i="5"/>
  <c r="P3643" i="5"/>
  <c r="H3644" i="5"/>
  <c r="P3644" i="5"/>
  <c r="H3645" i="5"/>
  <c r="P3645" i="5"/>
  <c r="H3646" i="5"/>
  <c r="P3646" i="5"/>
  <c r="H3647" i="5"/>
  <c r="P3647" i="5"/>
  <c r="H3648" i="5"/>
  <c r="P3648" i="5"/>
  <c r="H3649" i="5"/>
  <c r="P3649" i="5"/>
  <c r="H3650" i="5"/>
  <c r="P3650" i="5"/>
  <c r="H3651" i="5"/>
  <c r="P3651" i="5"/>
  <c r="H3652" i="5"/>
  <c r="P3652" i="5"/>
  <c r="H3653" i="5"/>
  <c r="P3653" i="5"/>
  <c r="H3654" i="5"/>
  <c r="P3654" i="5"/>
  <c r="H3655" i="5"/>
  <c r="P3655" i="5"/>
  <c r="H3656" i="5"/>
  <c r="P3656" i="5"/>
  <c r="H3657" i="5"/>
  <c r="P3657" i="5"/>
  <c r="H3658" i="5"/>
  <c r="P3658" i="5"/>
  <c r="H3659" i="5"/>
  <c r="P3659" i="5"/>
  <c r="H3660" i="5"/>
  <c r="P3660" i="5"/>
  <c r="H3661" i="5"/>
  <c r="P3661" i="5"/>
  <c r="H3662" i="5"/>
  <c r="P3662" i="5"/>
  <c r="H3663" i="5"/>
  <c r="P3663" i="5"/>
  <c r="H3664" i="5"/>
  <c r="P3664" i="5"/>
  <c r="H3665" i="5"/>
  <c r="P3665" i="5"/>
  <c r="H3666" i="5"/>
  <c r="P3666" i="5"/>
  <c r="H3667" i="5"/>
  <c r="P3667" i="5"/>
  <c r="H3668" i="5"/>
  <c r="P3668" i="5"/>
  <c r="H3669" i="5"/>
  <c r="P3669" i="5"/>
  <c r="H3670" i="5"/>
  <c r="P3670" i="5"/>
  <c r="H3671" i="5"/>
  <c r="P3671" i="5"/>
  <c r="H3672" i="5"/>
  <c r="P3672" i="5"/>
  <c r="H3673" i="5"/>
  <c r="P3673" i="5"/>
  <c r="H3674" i="5"/>
  <c r="P3674" i="5"/>
  <c r="H3675" i="5"/>
  <c r="P3675" i="5"/>
  <c r="H3676" i="5"/>
  <c r="P3676" i="5"/>
  <c r="H3677" i="5"/>
  <c r="P3677" i="5"/>
  <c r="H3678" i="5"/>
  <c r="P3678" i="5"/>
  <c r="H3679" i="5"/>
  <c r="P3679" i="5"/>
  <c r="H3680" i="5"/>
  <c r="P3680" i="5"/>
  <c r="H3681" i="5"/>
  <c r="P3681" i="5"/>
  <c r="H3682" i="5"/>
  <c r="P3682" i="5"/>
  <c r="H3683" i="5"/>
  <c r="P3683" i="5"/>
  <c r="H3684" i="5"/>
  <c r="P3684" i="5"/>
  <c r="H3685" i="5"/>
  <c r="P3685" i="5"/>
  <c r="H3686" i="5"/>
  <c r="P3686" i="5"/>
  <c r="H3687" i="5"/>
  <c r="P3687" i="5"/>
  <c r="H3688" i="5"/>
  <c r="P3688" i="5"/>
  <c r="H3689" i="5"/>
  <c r="P3689" i="5"/>
  <c r="H3690" i="5"/>
  <c r="P3690" i="5"/>
  <c r="H3691" i="5"/>
  <c r="P3691" i="5"/>
  <c r="H3692" i="5"/>
  <c r="P3692" i="5"/>
  <c r="H3693" i="5"/>
  <c r="P3693" i="5"/>
  <c r="H3694" i="5"/>
  <c r="P3694" i="5"/>
  <c r="H3695" i="5"/>
  <c r="P3695" i="5"/>
  <c r="H3696" i="5"/>
  <c r="P3696" i="5"/>
  <c r="H3697" i="5"/>
  <c r="P3697" i="5"/>
  <c r="H3698" i="5"/>
  <c r="P3698" i="5"/>
  <c r="H3699" i="5"/>
  <c r="P3699" i="5"/>
  <c r="H3700" i="5"/>
  <c r="P3700" i="5"/>
  <c r="H3701" i="5"/>
  <c r="P3701" i="5"/>
  <c r="H3702" i="5"/>
  <c r="P3702" i="5"/>
  <c r="H3703" i="5"/>
  <c r="P3703" i="5"/>
  <c r="H3704" i="5"/>
  <c r="P3704" i="5"/>
  <c r="H3705" i="5"/>
  <c r="P3705" i="5"/>
  <c r="H3706" i="5"/>
  <c r="P3706" i="5"/>
  <c r="H3707" i="5"/>
  <c r="P3707" i="5"/>
  <c r="H3708" i="5"/>
  <c r="P3708" i="5"/>
  <c r="H38" i="5"/>
  <c r="K38" i="5" s="1"/>
  <c r="P38" i="5"/>
  <c r="H39" i="5"/>
  <c r="P39" i="5"/>
  <c r="H40" i="5"/>
  <c r="K40" i="5" s="1"/>
  <c r="P40" i="5"/>
  <c r="H41" i="5"/>
  <c r="K41" i="5" s="1"/>
  <c r="P41" i="5"/>
  <c r="H42" i="5"/>
  <c r="K42" i="5" s="1"/>
  <c r="P42" i="5"/>
  <c r="H43" i="5"/>
  <c r="K43" i="5" s="1"/>
  <c r="P43" i="5"/>
  <c r="P44" i="5"/>
  <c r="H45" i="5"/>
  <c r="K45" i="5" s="1"/>
  <c r="P45" i="5"/>
  <c r="H46" i="5"/>
  <c r="P46" i="5"/>
  <c r="H47" i="5"/>
  <c r="K47" i="5" s="1"/>
  <c r="P47" i="5"/>
  <c r="H48" i="5"/>
  <c r="K48" i="5" s="1"/>
  <c r="P48" i="5"/>
  <c r="H49" i="5"/>
  <c r="P49" i="5"/>
  <c r="H50" i="5"/>
  <c r="K50" i="5" s="1"/>
  <c r="P50" i="5"/>
  <c r="H51" i="5"/>
  <c r="K51" i="5" s="1"/>
  <c r="P51" i="5"/>
  <c r="H52" i="5"/>
  <c r="K52" i="5" s="1"/>
  <c r="P52" i="5"/>
  <c r="H53" i="5"/>
  <c r="K53" i="5" s="1"/>
  <c r="P53" i="5"/>
  <c r="H54" i="5"/>
  <c r="K54" i="5" s="1"/>
  <c r="P54" i="5"/>
  <c r="H55" i="5"/>
  <c r="K55" i="5" s="1"/>
  <c r="P55" i="5"/>
  <c r="H56" i="5"/>
  <c r="K56" i="5" s="1"/>
  <c r="P56" i="5"/>
  <c r="H57" i="5"/>
  <c r="K57" i="5" s="1"/>
  <c r="P57" i="5"/>
  <c r="H58" i="5"/>
  <c r="K58" i="5" s="1"/>
  <c r="P58" i="5"/>
  <c r="H59" i="5"/>
  <c r="K59" i="5" s="1"/>
  <c r="P59" i="5"/>
  <c r="H60" i="5"/>
  <c r="K60" i="5" s="1"/>
  <c r="P60" i="5"/>
  <c r="H61" i="5"/>
  <c r="K61" i="5" s="1"/>
  <c r="P61" i="5"/>
  <c r="H62" i="5"/>
  <c r="K62" i="5" s="1"/>
  <c r="P62" i="5"/>
  <c r="H63" i="5"/>
  <c r="K63" i="5" s="1"/>
  <c r="P63" i="5"/>
  <c r="H64" i="5"/>
  <c r="K64" i="5" s="1"/>
  <c r="P64" i="5"/>
  <c r="H65" i="5"/>
  <c r="K65" i="5" s="1"/>
  <c r="P65" i="5"/>
  <c r="H66" i="5"/>
  <c r="K66" i="5" s="1"/>
  <c r="P66" i="5"/>
  <c r="H67" i="5"/>
  <c r="K67" i="5" s="1"/>
  <c r="P67" i="5"/>
  <c r="H68" i="5"/>
  <c r="K68" i="5" s="1"/>
  <c r="P68" i="5"/>
  <c r="H69" i="5"/>
  <c r="K69" i="5" s="1"/>
  <c r="P69" i="5"/>
  <c r="H70" i="5"/>
  <c r="K70" i="5" s="1"/>
  <c r="P70" i="5"/>
  <c r="H71" i="5"/>
  <c r="K71" i="5" s="1"/>
  <c r="P71" i="5"/>
  <c r="H72" i="5"/>
  <c r="K72" i="5" s="1"/>
  <c r="P72" i="5"/>
  <c r="H73" i="5"/>
  <c r="P73" i="5"/>
  <c r="H74" i="5"/>
  <c r="K74" i="5" s="1"/>
  <c r="P74" i="5"/>
  <c r="H75" i="5"/>
  <c r="K75" i="5" s="1"/>
  <c r="P75" i="5"/>
  <c r="H76" i="5"/>
  <c r="K76" i="5" s="1"/>
  <c r="P76" i="5"/>
  <c r="H77" i="5"/>
  <c r="K77" i="5" s="1"/>
  <c r="P77" i="5"/>
  <c r="H78" i="5"/>
  <c r="K78" i="5" s="1"/>
  <c r="P78" i="5"/>
  <c r="H79" i="5"/>
  <c r="P79" i="5"/>
  <c r="H80" i="5"/>
  <c r="K80" i="5" s="1"/>
  <c r="P80" i="5"/>
  <c r="H81" i="5"/>
  <c r="K81" i="5" s="1"/>
  <c r="P81" i="5"/>
  <c r="H82" i="5"/>
  <c r="K82" i="5" s="1"/>
  <c r="P82" i="5"/>
  <c r="H83" i="5"/>
  <c r="K83" i="5" s="1"/>
  <c r="P83" i="5"/>
  <c r="H84" i="5"/>
  <c r="K84" i="5" s="1"/>
  <c r="P84" i="5"/>
  <c r="H85" i="5"/>
  <c r="K85" i="5" s="1"/>
  <c r="P85" i="5"/>
  <c r="H86" i="5"/>
  <c r="K86" i="5" s="1"/>
  <c r="P86" i="5"/>
  <c r="H87" i="5"/>
  <c r="K87" i="5" s="1"/>
  <c r="P87" i="5"/>
  <c r="H88" i="5"/>
  <c r="K88" i="5" s="1"/>
  <c r="P88" i="5"/>
  <c r="H89" i="5"/>
  <c r="K89" i="5" s="1"/>
  <c r="P89" i="5"/>
  <c r="H90" i="5"/>
  <c r="K90" i="5" s="1"/>
  <c r="P90" i="5"/>
  <c r="H91" i="5"/>
  <c r="K91" i="5" s="1"/>
  <c r="P91" i="5"/>
  <c r="H92" i="5"/>
  <c r="K92" i="5" s="1"/>
  <c r="P92" i="5"/>
  <c r="H93" i="5"/>
  <c r="K93" i="5" s="1"/>
  <c r="P93" i="5"/>
  <c r="H94" i="5"/>
  <c r="K94" i="5" s="1"/>
  <c r="P94" i="5"/>
  <c r="H95" i="5"/>
  <c r="P95" i="5"/>
  <c r="H96" i="5"/>
  <c r="K96" i="5" s="1"/>
  <c r="P96" i="5"/>
  <c r="H97" i="5"/>
  <c r="K97" i="5" s="1"/>
  <c r="P97" i="5"/>
  <c r="H98" i="5"/>
  <c r="K98" i="5" s="1"/>
  <c r="P98" i="5"/>
  <c r="H99" i="5"/>
  <c r="K99" i="5" s="1"/>
  <c r="P99" i="5"/>
  <c r="H100" i="5"/>
  <c r="K100" i="5" s="1"/>
  <c r="P100" i="5"/>
  <c r="H101" i="5"/>
  <c r="K101" i="5" s="1"/>
  <c r="P101" i="5"/>
  <c r="H102" i="5"/>
  <c r="K102" i="5" s="1"/>
  <c r="P102" i="5"/>
  <c r="H103" i="5"/>
  <c r="K103" i="5" s="1"/>
  <c r="P103" i="5"/>
  <c r="H104" i="5"/>
  <c r="K104" i="5" s="1"/>
  <c r="P104" i="5"/>
  <c r="H105" i="5"/>
  <c r="K105" i="5" s="1"/>
  <c r="P105" i="5"/>
  <c r="H106" i="5"/>
  <c r="P106" i="5"/>
  <c r="H107" i="5"/>
  <c r="K107" i="5" s="1"/>
  <c r="P107" i="5"/>
  <c r="P108" i="5"/>
  <c r="H109" i="5"/>
  <c r="K109" i="5" s="1"/>
  <c r="P109" i="5"/>
  <c r="H110" i="5"/>
  <c r="K110" i="5" s="1"/>
  <c r="P110" i="5"/>
  <c r="H111" i="5"/>
  <c r="K111" i="5" s="1"/>
  <c r="P111" i="5"/>
  <c r="H112" i="5"/>
  <c r="P112" i="5"/>
  <c r="H113" i="5"/>
  <c r="K113" i="5" s="1"/>
  <c r="P113" i="5"/>
  <c r="H114" i="5"/>
  <c r="K114" i="5" s="1"/>
  <c r="P114" i="5"/>
  <c r="H115" i="5"/>
  <c r="K115" i="5" s="1"/>
  <c r="P115" i="5"/>
  <c r="H116" i="5"/>
  <c r="P116" i="5"/>
  <c r="H117" i="5"/>
  <c r="K117" i="5" s="1"/>
  <c r="P117" i="5"/>
  <c r="H118" i="5"/>
  <c r="K118" i="5" s="1"/>
  <c r="P118" i="5"/>
  <c r="H119" i="5"/>
  <c r="K119" i="5" s="1"/>
  <c r="P119" i="5"/>
  <c r="H120" i="5"/>
  <c r="P120" i="5"/>
  <c r="H121" i="5"/>
  <c r="K121" i="5" s="1"/>
  <c r="P121" i="5"/>
  <c r="H122" i="5"/>
  <c r="K122" i="5" s="1"/>
  <c r="P122" i="5"/>
  <c r="Q266" i="5"/>
  <c r="Q268" i="5"/>
  <c r="Q276" i="5"/>
  <c r="Q280" i="5"/>
  <c r="Q282" i="5"/>
  <c r="Q284" i="5"/>
  <c r="Q1415" i="5"/>
  <c r="Q1614" i="5"/>
  <c r="Q1622" i="5"/>
  <c r="Q1678" i="5"/>
  <c r="Q1686" i="5"/>
  <c r="Q1754" i="5"/>
  <c r="Q1774" i="5"/>
  <c r="Q1828" i="5"/>
  <c r="Q1898" i="5"/>
  <c r="I37" i="5"/>
  <c r="J37" i="5" s="1"/>
  <c r="E37" i="5"/>
  <c r="O37" i="5"/>
  <c r="I38" i="5"/>
  <c r="E38" i="5"/>
  <c r="O38" i="5"/>
  <c r="I39" i="5"/>
  <c r="J39" i="5" s="1"/>
  <c r="E39" i="5"/>
  <c r="O39" i="5"/>
  <c r="K39" i="5"/>
  <c r="I40" i="5"/>
  <c r="E40" i="5"/>
  <c r="O40" i="5"/>
  <c r="I41" i="5"/>
  <c r="E41" i="5"/>
  <c r="O41" i="5"/>
  <c r="I42" i="5"/>
  <c r="E42" i="5"/>
  <c r="O42" i="5"/>
  <c r="I43" i="5"/>
  <c r="J43" i="5" s="1"/>
  <c r="E43" i="5"/>
  <c r="O43" i="5"/>
  <c r="E44" i="5"/>
  <c r="J44" i="5"/>
  <c r="O44" i="5"/>
  <c r="K44" i="5"/>
  <c r="I45" i="5"/>
  <c r="E45" i="5"/>
  <c r="O45" i="5"/>
  <c r="I46" i="5"/>
  <c r="E46" i="5"/>
  <c r="O46" i="5"/>
  <c r="I47" i="5"/>
  <c r="E47" i="5"/>
  <c r="O47" i="5"/>
  <c r="I48" i="5"/>
  <c r="E48" i="5"/>
  <c r="O48" i="5"/>
  <c r="I49" i="5"/>
  <c r="E49" i="5"/>
  <c r="O49" i="5"/>
  <c r="K49" i="5"/>
  <c r="I50" i="5"/>
  <c r="E50" i="5"/>
  <c r="O50" i="5"/>
  <c r="I51" i="5"/>
  <c r="E51" i="5"/>
  <c r="O51" i="5"/>
  <c r="I52" i="5"/>
  <c r="E52" i="5"/>
  <c r="O52" i="5"/>
  <c r="I53" i="5"/>
  <c r="E53" i="5"/>
  <c r="O53" i="5"/>
  <c r="I54" i="5"/>
  <c r="E54" i="5"/>
  <c r="O54" i="5"/>
  <c r="I55" i="5"/>
  <c r="E55" i="5"/>
  <c r="O55" i="5"/>
  <c r="I56" i="5"/>
  <c r="E56" i="5"/>
  <c r="O56" i="5"/>
  <c r="I57" i="5"/>
  <c r="E57" i="5"/>
  <c r="O57" i="5"/>
  <c r="I58" i="5"/>
  <c r="E58" i="5"/>
  <c r="O58" i="5"/>
  <c r="I59" i="5"/>
  <c r="E59" i="5"/>
  <c r="O59" i="5"/>
  <c r="I60" i="5"/>
  <c r="E60" i="5"/>
  <c r="O60" i="5"/>
  <c r="I61" i="5"/>
  <c r="E61" i="5"/>
  <c r="O61" i="5"/>
  <c r="I62" i="5"/>
  <c r="E62" i="5"/>
  <c r="O62" i="5"/>
  <c r="I63" i="5"/>
  <c r="E63" i="5"/>
  <c r="O63" i="5"/>
  <c r="I64" i="5"/>
  <c r="E64" i="5"/>
  <c r="O64" i="5"/>
  <c r="I65" i="5"/>
  <c r="E65" i="5"/>
  <c r="O65" i="5"/>
  <c r="I66" i="5"/>
  <c r="E66" i="5"/>
  <c r="O66" i="5"/>
  <c r="I67" i="5"/>
  <c r="E67" i="5"/>
  <c r="O67" i="5"/>
  <c r="I68" i="5"/>
  <c r="E68" i="5"/>
  <c r="O68" i="5"/>
  <c r="I69" i="5"/>
  <c r="E69" i="5"/>
  <c r="O69" i="5"/>
  <c r="I70" i="5"/>
  <c r="E70" i="5"/>
  <c r="O70" i="5"/>
  <c r="I71" i="5"/>
  <c r="E71" i="5"/>
  <c r="O71" i="5"/>
  <c r="I72" i="5"/>
  <c r="E72" i="5"/>
  <c r="O72" i="5"/>
  <c r="I73" i="5"/>
  <c r="E73" i="5"/>
  <c r="O73" i="5"/>
  <c r="I74" i="5"/>
  <c r="E74" i="5"/>
  <c r="O74" i="5"/>
  <c r="I75" i="5"/>
  <c r="E75" i="5"/>
  <c r="O75" i="5"/>
  <c r="I76" i="5"/>
  <c r="E76" i="5"/>
  <c r="O76" i="5"/>
  <c r="I77" i="5"/>
  <c r="E77" i="5"/>
  <c r="O77" i="5"/>
  <c r="I78" i="5"/>
  <c r="E78" i="5"/>
  <c r="O78" i="5"/>
  <c r="I79" i="5"/>
  <c r="E79" i="5"/>
  <c r="O79" i="5"/>
  <c r="K79" i="5"/>
  <c r="I80" i="5"/>
  <c r="E80" i="5"/>
  <c r="O80" i="5"/>
  <c r="I81" i="5"/>
  <c r="E81" i="5"/>
  <c r="O81" i="5"/>
  <c r="I82" i="5"/>
  <c r="E82" i="5"/>
  <c r="O82" i="5"/>
  <c r="I83" i="5"/>
  <c r="E83" i="5"/>
  <c r="O83" i="5"/>
  <c r="I84" i="5"/>
  <c r="E84" i="5"/>
  <c r="O84" i="5"/>
  <c r="I85" i="5"/>
  <c r="E85" i="5"/>
  <c r="O85" i="5"/>
  <c r="I86" i="5"/>
  <c r="E86" i="5"/>
  <c r="O86" i="5"/>
  <c r="I87" i="5"/>
  <c r="E87" i="5"/>
  <c r="O87" i="5"/>
  <c r="I88" i="5"/>
  <c r="E88" i="5"/>
  <c r="O88" i="5"/>
  <c r="I89" i="5"/>
  <c r="E89" i="5"/>
  <c r="O89" i="5"/>
  <c r="I90" i="5"/>
  <c r="E90" i="5"/>
  <c r="O90" i="5"/>
  <c r="I91" i="5"/>
  <c r="E91" i="5"/>
  <c r="O91" i="5"/>
  <c r="I92" i="5"/>
  <c r="E92" i="5"/>
  <c r="O92" i="5"/>
  <c r="I93" i="5"/>
  <c r="E93" i="5"/>
  <c r="O93" i="5"/>
  <c r="I94" i="5"/>
  <c r="E94" i="5"/>
  <c r="O94" i="5"/>
  <c r="I95" i="5"/>
  <c r="E95" i="5"/>
  <c r="O95" i="5"/>
  <c r="I96" i="5"/>
  <c r="E96" i="5"/>
  <c r="O96" i="5"/>
  <c r="I97" i="5"/>
  <c r="E97" i="5"/>
  <c r="O97" i="5"/>
  <c r="I98" i="5"/>
  <c r="E98" i="5"/>
  <c r="O98" i="5"/>
  <c r="I99" i="5"/>
  <c r="E99" i="5"/>
  <c r="O99" i="5"/>
  <c r="I100" i="5"/>
  <c r="E100" i="5"/>
  <c r="O100" i="5"/>
  <c r="I101" i="5"/>
  <c r="E101" i="5"/>
  <c r="O101" i="5"/>
  <c r="I102" i="5"/>
  <c r="E102" i="5"/>
  <c r="O102" i="5"/>
  <c r="I103" i="5"/>
  <c r="E103" i="5"/>
  <c r="O103" i="5"/>
  <c r="I104" i="5"/>
  <c r="E104" i="5"/>
  <c r="O104" i="5"/>
  <c r="I105" i="5"/>
  <c r="E105" i="5"/>
  <c r="O105" i="5"/>
  <c r="I106" i="5"/>
  <c r="E106" i="5"/>
  <c r="O106" i="5"/>
  <c r="I107" i="5"/>
  <c r="E107" i="5"/>
  <c r="O107" i="5"/>
  <c r="E108" i="5"/>
  <c r="J108" i="5"/>
  <c r="O108" i="5"/>
  <c r="K108" i="5"/>
  <c r="I109" i="5"/>
  <c r="E109" i="5"/>
  <c r="O109" i="5"/>
  <c r="I110" i="5"/>
  <c r="E110" i="5"/>
  <c r="O110" i="5"/>
  <c r="I111" i="5"/>
  <c r="E111" i="5"/>
  <c r="O111" i="5"/>
  <c r="I112" i="5"/>
  <c r="J112" i="5" s="1"/>
  <c r="E112" i="5"/>
  <c r="O112" i="5"/>
  <c r="K112" i="5"/>
  <c r="I113" i="5"/>
  <c r="E113" i="5"/>
  <c r="O113" i="5"/>
  <c r="I114" i="5"/>
  <c r="E114" i="5"/>
  <c r="O114" i="5"/>
  <c r="I115" i="5"/>
  <c r="E115" i="5"/>
  <c r="O115" i="5"/>
  <c r="I116" i="5"/>
  <c r="J116" i="5" s="1"/>
  <c r="E116" i="5"/>
  <c r="O116" i="5"/>
  <c r="K116" i="5"/>
  <c r="I117" i="5"/>
  <c r="E117" i="5"/>
  <c r="O117" i="5"/>
  <c r="I118" i="5"/>
  <c r="E118" i="5"/>
  <c r="O118" i="5"/>
  <c r="I119" i="5"/>
  <c r="E119" i="5"/>
  <c r="O119" i="5"/>
  <c r="I120" i="5"/>
  <c r="J120" i="5" s="1"/>
  <c r="E120" i="5"/>
  <c r="O120" i="5"/>
  <c r="K120" i="5"/>
  <c r="I121" i="5"/>
  <c r="E121" i="5"/>
  <c r="O121" i="5"/>
  <c r="I122" i="5"/>
  <c r="E122" i="5"/>
  <c r="O122" i="5"/>
  <c r="I123" i="5"/>
  <c r="E123" i="5"/>
  <c r="O123" i="5"/>
  <c r="I124" i="5"/>
  <c r="J124" i="5" s="1"/>
  <c r="E124" i="5"/>
  <c r="O124" i="5"/>
  <c r="K124" i="5"/>
  <c r="I125" i="5"/>
  <c r="E125" i="5"/>
  <c r="O125" i="5"/>
  <c r="I126" i="5"/>
  <c r="J126" i="5" s="1"/>
  <c r="E126" i="5"/>
  <c r="O126" i="5"/>
  <c r="K126" i="5"/>
  <c r="I127" i="5"/>
  <c r="E127" i="5"/>
  <c r="O127" i="5"/>
  <c r="I128" i="5"/>
  <c r="J128" i="5" s="1"/>
  <c r="E128" i="5"/>
  <c r="O128" i="5"/>
  <c r="K128" i="5"/>
  <c r="I129" i="5"/>
  <c r="E129" i="5"/>
  <c r="O129" i="5"/>
  <c r="I130" i="5"/>
  <c r="J130" i="5" s="1"/>
  <c r="E130" i="5"/>
  <c r="O130" i="5"/>
  <c r="K130" i="5"/>
  <c r="I131" i="5"/>
  <c r="E131" i="5"/>
  <c r="O131" i="5"/>
  <c r="I132" i="5"/>
  <c r="J132" i="5" s="1"/>
  <c r="E132" i="5"/>
  <c r="O132" i="5"/>
  <c r="K132" i="5"/>
  <c r="I133" i="5"/>
  <c r="E133" i="5"/>
  <c r="O133" i="5"/>
  <c r="I134" i="5"/>
  <c r="J134" i="5" s="1"/>
  <c r="E134" i="5"/>
  <c r="O134" i="5"/>
  <c r="K134" i="5"/>
  <c r="I135" i="5"/>
  <c r="E135" i="5"/>
  <c r="O135" i="5"/>
  <c r="I136" i="5"/>
  <c r="J136" i="5" s="1"/>
  <c r="E136" i="5"/>
  <c r="O136" i="5"/>
  <c r="K136" i="5"/>
  <c r="I137" i="5"/>
  <c r="E137" i="5"/>
  <c r="O137" i="5"/>
  <c r="I138" i="5"/>
  <c r="J138" i="5" s="1"/>
  <c r="E138" i="5"/>
  <c r="O138" i="5"/>
  <c r="K138" i="5"/>
  <c r="I139" i="5"/>
  <c r="E139" i="5"/>
  <c r="O139" i="5"/>
  <c r="I140" i="5"/>
  <c r="J140" i="5" s="1"/>
  <c r="E140" i="5"/>
  <c r="O140" i="5"/>
  <c r="K140" i="5"/>
  <c r="I141" i="5"/>
  <c r="E141" i="5"/>
  <c r="O141" i="5"/>
  <c r="I142" i="5"/>
  <c r="J142" i="5" s="1"/>
  <c r="E142" i="5"/>
  <c r="O142" i="5"/>
  <c r="K142" i="5"/>
  <c r="I143" i="5"/>
  <c r="E143" i="5"/>
  <c r="O143" i="5"/>
  <c r="I144" i="5"/>
  <c r="J144" i="5" s="1"/>
  <c r="E144" i="5"/>
  <c r="O144" i="5"/>
  <c r="K144" i="5"/>
  <c r="I145" i="5"/>
  <c r="E145" i="5"/>
  <c r="O145" i="5"/>
  <c r="I146" i="5"/>
  <c r="J146" i="5" s="1"/>
  <c r="E146" i="5"/>
  <c r="O146" i="5"/>
  <c r="K146" i="5"/>
  <c r="I147" i="5"/>
  <c r="E147" i="5"/>
  <c r="O147" i="5"/>
  <c r="I148" i="5"/>
  <c r="J148" i="5" s="1"/>
  <c r="E148" i="5"/>
  <c r="O148" i="5"/>
  <c r="K148" i="5"/>
  <c r="I149" i="5"/>
  <c r="E149" i="5"/>
  <c r="O149" i="5"/>
  <c r="I150" i="5"/>
  <c r="J150" i="5" s="1"/>
  <c r="E150" i="5"/>
  <c r="O150" i="5"/>
  <c r="K150" i="5"/>
  <c r="I151" i="5"/>
  <c r="E151" i="5"/>
  <c r="O151" i="5"/>
  <c r="I152" i="5"/>
  <c r="J152" i="5" s="1"/>
  <c r="E152" i="5"/>
  <c r="O152" i="5"/>
  <c r="K152" i="5"/>
  <c r="I153" i="5"/>
  <c r="E153" i="5"/>
  <c r="O153" i="5"/>
  <c r="I154" i="5"/>
  <c r="J154" i="5" s="1"/>
  <c r="E154" i="5"/>
  <c r="O154" i="5"/>
  <c r="K154" i="5"/>
  <c r="I155" i="5"/>
  <c r="E155" i="5"/>
  <c r="O155" i="5"/>
  <c r="I156" i="5"/>
  <c r="J156" i="5" s="1"/>
  <c r="E156" i="5"/>
  <c r="O156" i="5"/>
  <c r="K156" i="5"/>
  <c r="I157" i="5"/>
  <c r="E157" i="5"/>
  <c r="O157" i="5"/>
  <c r="I158" i="5"/>
  <c r="J158" i="5" s="1"/>
  <c r="E158" i="5"/>
  <c r="O158" i="5"/>
  <c r="K158" i="5"/>
  <c r="I159" i="5"/>
  <c r="E159" i="5"/>
  <c r="O159" i="5"/>
  <c r="I160" i="5"/>
  <c r="J160" i="5" s="1"/>
  <c r="E160" i="5"/>
  <c r="O160" i="5"/>
  <c r="K160" i="5"/>
  <c r="I161" i="5"/>
  <c r="E161" i="5"/>
  <c r="O161" i="5"/>
  <c r="I162" i="5"/>
  <c r="J162" i="5" s="1"/>
  <c r="E162" i="5"/>
  <c r="O162" i="5"/>
  <c r="K162" i="5"/>
  <c r="I163" i="5"/>
  <c r="E163" i="5"/>
  <c r="O163" i="5"/>
  <c r="I164" i="5"/>
  <c r="J164" i="5" s="1"/>
  <c r="E164" i="5"/>
  <c r="O164" i="5"/>
  <c r="K164" i="5"/>
  <c r="I165" i="5"/>
  <c r="E165" i="5"/>
  <c r="O165" i="5"/>
  <c r="I166" i="5"/>
  <c r="J166" i="5" s="1"/>
  <c r="E166" i="5"/>
  <c r="O166" i="5"/>
  <c r="K166" i="5"/>
  <c r="I167" i="5"/>
  <c r="E167" i="5"/>
  <c r="O167" i="5"/>
  <c r="I168" i="5"/>
  <c r="J168" i="5" s="1"/>
  <c r="E168" i="5"/>
  <c r="O168" i="5"/>
  <c r="K168" i="5"/>
  <c r="I169" i="5"/>
  <c r="E169" i="5"/>
  <c r="O169" i="5"/>
  <c r="I170" i="5"/>
  <c r="J170" i="5" s="1"/>
  <c r="E170" i="5"/>
  <c r="O170" i="5"/>
  <c r="K170" i="5"/>
  <c r="I171" i="5"/>
  <c r="E171" i="5"/>
  <c r="O171" i="5"/>
  <c r="I172" i="5"/>
  <c r="J172" i="5" s="1"/>
  <c r="E172" i="5"/>
  <c r="O172" i="5"/>
  <c r="K172" i="5"/>
  <c r="I173" i="5"/>
  <c r="E173" i="5"/>
  <c r="O173" i="5"/>
  <c r="I174" i="5"/>
  <c r="J174" i="5" s="1"/>
  <c r="E174" i="5"/>
  <c r="O174" i="5"/>
  <c r="K174" i="5"/>
  <c r="I175" i="5"/>
  <c r="E175" i="5"/>
  <c r="O175" i="5"/>
  <c r="I176" i="5"/>
  <c r="J176" i="5" s="1"/>
  <c r="E176" i="5"/>
  <c r="O176" i="5"/>
  <c r="K176" i="5"/>
  <c r="I177" i="5"/>
  <c r="E177" i="5"/>
  <c r="O177" i="5"/>
  <c r="I178" i="5"/>
  <c r="J178" i="5" s="1"/>
  <c r="E178" i="5"/>
  <c r="O178" i="5"/>
  <c r="K178" i="5"/>
  <c r="I179" i="5"/>
  <c r="E179" i="5"/>
  <c r="O179" i="5"/>
  <c r="I180" i="5"/>
  <c r="J180" i="5" s="1"/>
  <c r="E180" i="5"/>
  <c r="O180" i="5"/>
  <c r="K180" i="5"/>
  <c r="I181" i="5"/>
  <c r="E181" i="5"/>
  <c r="O181" i="5"/>
  <c r="I182" i="5"/>
  <c r="J182" i="5" s="1"/>
  <c r="E182" i="5"/>
  <c r="O182" i="5"/>
  <c r="K182" i="5"/>
  <c r="I183" i="5"/>
  <c r="E183" i="5"/>
  <c r="O183" i="5"/>
  <c r="I184" i="5"/>
  <c r="J184" i="5" s="1"/>
  <c r="E184" i="5"/>
  <c r="O184" i="5"/>
  <c r="K184" i="5"/>
  <c r="I185" i="5"/>
  <c r="E185" i="5"/>
  <c r="O185" i="5"/>
  <c r="I186" i="5"/>
  <c r="J186" i="5" s="1"/>
  <c r="E186" i="5"/>
  <c r="O186" i="5"/>
  <c r="K186" i="5"/>
  <c r="I187" i="5"/>
  <c r="E187" i="5"/>
  <c r="O187" i="5"/>
  <c r="I188" i="5"/>
  <c r="J188" i="5" s="1"/>
  <c r="E188" i="5"/>
  <c r="O188" i="5"/>
  <c r="K188" i="5"/>
  <c r="I189" i="5"/>
  <c r="E189" i="5"/>
  <c r="O189" i="5"/>
  <c r="I190" i="5"/>
  <c r="J190" i="5" s="1"/>
  <c r="E190" i="5"/>
  <c r="O190" i="5"/>
  <c r="K190" i="5"/>
  <c r="I191" i="5"/>
  <c r="E191" i="5"/>
  <c r="O191" i="5"/>
  <c r="I192" i="5"/>
  <c r="J192" i="5" s="1"/>
  <c r="E192" i="5"/>
  <c r="O192" i="5"/>
  <c r="K192" i="5"/>
  <c r="I193" i="5"/>
  <c r="E193" i="5"/>
  <c r="O193" i="5"/>
  <c r="I194" i="5"/>
  <c r="J194" i="5" s="1"/>
  <c r="E194" i="5"/>
  <c r="O194" i="5"/>
  <c r="K194" i="5"/>
  <c r="I195" i="5"/>
  <c r="E195" i="5"/>
  <c r="O195" i="5"/>
  <c r="I196" i="5"/>
  <c r="J196" i="5" s="1"/>
  <c r="E196" i="5"/>
  <c r="O196" i="5"/>
  <c r="K196" i="5"/>
  <c r="I197" i="5"/>
  <c r="E197" i="5"/>
  <c r="O197" i="5"/>
  <c r="I198" i="5"/>
  <c r="J198" i="5" s="1"/>
  <c r="E198" i="5"/>
  <c r="O198" i="5"/>
  <c r="K198" i="5"/>
  <c r="I199" i="5"/>
  <c r="E199" i="5"/>
  <c r="O199" i="5"/>
  <c r="I200" i="5"/>
  <c r="J200" i="5" s="1"/>
  <c r="E200" i="5"/>
  <c r="O200" i="5"/>
  <c r="K200" i="5"/>
  <c r="I201" i="5"/>
  <c r="E201" i="5"/>
  <c r="O201" i="5"/>
  <c r="I202" i="5"/>
  <c r="J202" i="5" s="1"/>
  <c r="E202" i="5"/>
  <c r="O202" i="5"/>
  <c r="K202" i="5"/>
  <c r="I203" i="5"/>
  <c r="E203" i="5"/>
  <c r="O203" i="5"/>
  <c r="I204" i="5"/>
  <c r="J204" i="5" s="1"/>
  <c r="E204" i="5"/>
  <c r="O204" i="5"/>
  <c r="K204" i="5"/>
  <c r="I205" i="5"/>
  <c r="E205" i="5"/>
  <c r="O205" i="5"/>
  <c r="I206" i="5"/>
  <c r="J206" i="5" s="1"/>
  <c r="E206" i="5"/>
  <c r="O206" i="5"/>
  <c r="K206" i="5"/>
  <c r="I207" i="5"/>
  <c r="E207" i="5"/>
  <c r="O207" i="5"/>
  <c r="I208" i="5"/>
  <c r="J208" i="5" s="1"/>
  <c r="E208" i="5"/>
  <c r="O208" i="5"/>
  <c r="K208" i="5"/>
  <c r="I209" i="5"/>
  <c r="E209" i="5"/>
  <c r="O209" i="5"/>
  <c r="I210" i="5"/>
  <c r="J210" i="5" s="1"/>
  <c r="E210" i="5"/>
  <c r="O210" i="5"/>
  <c r="K210" i="5"/>
  <c r="I211" i="5"/>
  <c r="E211" i="5"/>
  <c r="O211" i="5"/>
  <c r="I212" i="5"/>
  <c r="J212" i="5" s="1"/>
  <c r="E212" i="5"/>
  <c r="O212" i="5"/>
  <c r="K212" i="5"/>
  <c r="I213" i="5"/>
  <c r="E213" i="5"/>
  <c r="O213" i="5"/>
  <c r="I214" i="5"/>
  <c r="J214" i="5" s="1"/>
  <c r="E214" i="5"/>
  <c r="O214" i="5"/>
  <c r="K214" i="5"/>
  <c r="I215" i="5"/>
  <c r="E215" i="5"/>
  <c r="O215" i="5"/>
  <c r="I216" i="5"/>
  <c r="J216" i="5" s="1"/>
  <c r="E216" i="5"/>
  <c r="O216" i="5"/>
  <c r="K216" i="5"/>
  <c r="I217" i="5"/>
  <c r="E217" i="5"/>
  <c r="O217" i="5"/>
  <c r="I218" i="5"/>
  <c r="J218" i="5" s="1"/>
  <c r="E218" i="5"/>
  <c r="O218" i="5"/>
  <c r="K218" i="5"/>
  <c r="I219" i="5"/>
  <c r="E219" i="5"/>
  <c r="O219" i="5"/>
  <c r="I220" i="5"/>
  <c r="J220" i="5" s="1"/>
  <c r="E220" i="5"/>
  <c r="O220" i="5"/>
  <c r="K220" i="5"/>
  <c r="I221" i="5"/>
  <c r="E221" i="5"/>
  <c r="O221" i="5"/>
  <c r="I222" i="5"/>
  <c r="J222" i="5" s="1"/>
  <c r="E222" i="5"/>
  <c r="O222" i="5"/>
  <c r="K222" i="5"/>
  <c r="I223" i="5"/>
  <c r="E223" i="5"/>
  <c r="O223" i="5"/>
  <c r="I224" i="5"/>
  <c r="J224" i="5" s="1"/>
  <c r="E224" i="5"/>
  <c r="O224" i="5"/>
  <c r="K224" i="5"/>
  <c r="I225" i="5"/>
  <c r="E225" i="5"/>
  <c r="O225" i="5"/>
  <c r="I226" i="5"/>
  <c r="J226" i="5" s="1"/>
  <c r="E226" i="5"/>
  <c r="O226" i="5"/>
  <c r="K226" i="5"/>
  <c r="I227" i="5"/>
  <c r="E227" i="5"/>
  <c r="O227" i="5"/>
  <c r="I228" i="5"/>
  <c r="J228" i="5" s="1"/>
  <c r="E228" i="5"/>
  <c r="O228" i="5"/>
  <c r="K228" i="5"/>
  <c r="I229" i="5"/>
  <c r="E229" i="5"/>
  <c r="O229" i="5"/>
  <c r="I230" i="5"/>
  <c r="J230" i="5" s="1"/>
  <c r="E230" i="5"/>
  <c r="O230" i="5"/>
  <c r="K230" i="5"/>
  <c r="I231" i="5"/>
  <c r="E231" i="5"/>
  <c r="O231" i="5"/>
  <c r="I232" i="5"/>
  <c r="J232" i="5" s="1"/>
  <c r="E232" i="5"/>
  <c r="O232" i="5"/>
  <c r="K232" i="5"/>
  <c r="I233" i="5"/>
  <c r="E233" i="5"/>
  <c r="O233" i="5"/>
  <c r="I234" i="5"/>
  <c r="J234" i="5" s="1"/>
  <c r="E234" i="5"/>
  <c r="O234" i="5"/>
  <c r="K234" i="5"/>
  <c r="I235" i="5"/>
  <c r="E235" i="5"/>
  <c r="O235" i="5"/>
  <c r="I236" i="5"/>
  <c r="J236" i="5" s="1"/>
  <c r="E236" i="5"/>
  <c r="O236" i="5"/>
  <c r="K236" i="5"/>
  <c r="I237" i="5"/>
  <c r="E237" i="5"/>
  <c r="O237" i="5"/>
  <c r="I238" i="5"/>
  <c r="J238" i="5" s="1"/>
  <c r="E238" i="5"/>
  <c r="O238" i="5"/>
  <c r="K238" i="5"/>
  <c r="I239" i="5"/>
  <c r="E239" i="5"/>
  <c r="O239" i="5"/>
  <c r="I240" i="5"/>
  <c r="J240" i="5" s="1"/>
  <c r="E240" i="5"/>
  <c r="O240" i="5"/>
  <c r="K240" i="5"/>
  <c r="I241" i="5"/>
  <c r="E241" i="5"/>
  <c r="O241" i="5"/>
  <c r="I242" i="5"/>
  <c r="J242" i="5" s="1"/>
  <c r="E242" i="5"/>
  <c r="O242" i="5"/>
  <c r="K242" i="5"/>
  <c r="I243" i="5"/>
  <c r="E243" i="5"/>
  <c r="O243" i="5"/>
  <c r="I244" i="5"/>
  <c r="J244" i="5" s="1"/>
  <c r="E244" i="5"/>
  <c r="O244" i="5"/>
  <c r="K244" i="5"/>
  <c r="I245" i="5"/>
  <c r="E245" i="5"/>
  <c r="O245" i="5"/>
  <c r="I246" i="5"/>
  <c r="J246" i="5" s="1"/>
  <c r="E246" i="5"/>
  <c r="O246" i="5"/>
  <c r="K246" i="5"/>
  <c r="I247" i="5"/>
  <c r="E247" i="5"/>
  <c r="O247" i="5"/>
  <c r="I248" i="5"/>
  <c r="J248" i="5" s="1"/>
  <c r="E248" i="5"/>
  <c r="O248" i="5"/>
  <c r="K248" i="5"/>
  <c r="I249" i="5"/>
  <c r="E249" i="5"/>
  <c r="O249" i="5"/>
  <c r="I250" i="5"/>
  <c r="J250" i="5" s="1"/>
  <c r="E250" i="5"/>
  <c r="O250" i="5"/>
  <c r="K250" i="5"/>
  <c r="I251" i="5"/>
  <c r="E251" i="5"/>
  <c r="O251" i="5"/>
  <c r="I252" i="5"/>
  <c r="J252" i="5" s="1"/>
  <c r="E252" i="5"/>
  <c r="O252" i="5"/>
  <c r="K252" i="5"/>
  <c r="I253" i="5"/>
  <c r="E253" i="5"/>
  <c r="O253" i="5"/>
  <c r="I254" i="5"/>
  <c r="J254" i="5" s="1"/>
  <c r="E254" i="5"/>
  <c r="O254" i="5"/>
  <c r="K254" i="5"/>
  <c r="I255" i="5"/>
  <c r="E255" i="5"/>
  <c r="O255" i="5"/>
  <c r="I256" i="5"/>
  <c r="J256" i="5" s="1"/>
  <c r="E256" i="5"/>
  <c r="O256" i="5"/>
  <c r="K256" i="5"/>
  <c r="I257" i="5"/>
  <c r="E257" i="5"/>
  <c r="O257" i="5"/>
  <c r="I258" i="5"/>
  <c r="J258" i="5" s="1"/>
  <c r="E258" i="5"/>
  <c r="O258" i="5"/>
  <c r="K258" i="5"/>
  <c r="I259" i="5"/>
  <c r="E259" i="5"/>
  <c r="O259" i="5"/>
  <c r="I260" i="5"/>
  <c r="J260" i="5" s="1"/>
  <c r="E260" i="5"/>
  <c r="O260" i="5"/>
  <c r="K260" i="5"/>
  <c r="I261" i="5"/>
  <c r="E261" i="5"/>
  <c r="O261" i="5"/>
  <c r="I262" i="5"/>
  <c r="J262" i="5" s="1"/>
  <c r="E262" i="5"/>
  <c r="O262" i="5"/>
  <c r="K262" i="5"/>
  <c r="I263" i="5"/>
  <c r="E263" i="5"/>
  <c r="O263" i="5"/>
  <c r="I264" i="5"/>
  <c r="J264" i="5" s="1"/>
  <c r="E264" i="5"/>
  <c r="O264" i="5"/>
  <c r="K264" i="5"/>
  <c r="I265" i="5"/>
  <c r="E265" i="5"/>
  <c r="O265" i="5"/>
  <c r="I266" i="5"/>
  <c r="J266" i="5" s="1"/>
  <c r="E266" i="5"/>
  <c r="O266" i="5"/>
  <c r="K266" i="5"/>
  <c r="I267" i="5"/>
  <c r="E267" i="5"/>
  <c r="O267" i="5"/>
  <c r="I268" i="5"/>
  <c r="J268" i="5" s="1"/>
  <c r="E268" i="5"/>
  <c r="O268" i="5"/>
  <c r="K268" i="5"/>
  <c r="I269" i="5"/>
  <c r="E269" i="5"/>
  <c r="O269" i="5"/>
  <c r="I270" i="5"/>
  <c r="J270" i="5" s="1"/>
  <c r="E270" i="5"/>
  <c r="O270" i="5"/>
  <c r="K270" i="5"/>
  <c r="I271" i="5"/>
  <c r="J271" i="5" s="1"/>
  <c r="E271" i="5"/>
  <c r="O271" i="5"/>
  <c r="I272" i="5"/>
  <c r="J272" i="5" s="1"/>
  <c r="E272" i="5"/>
  <c r="O272" i="5"/>
  <c r="K272" i="5"/>
  <c r="I273" i="5"/>
  <c r="E273" i="5"/>
  <c r="O273" i="5"/>
  <c r="I274" i="5"/>
  <c r="J274" i="5" s="1"/>
  <c r="E274" i="5"/>
  <c r="O274" i="5"/>
  <c r="K274" i="5"/>
  <c r="I275" i="5"/>
  <c r="E275" i="5"/>
  <c r="O275" i="5"/>
  <c r="I276" i="5"/>
  <c r="J276" i="5" s="1"/>
  <c r="E276" i="5"/>
  <c r="O276" i="5"/>
  <c r="K276" i="5"/>
  <c r="I277" i="5"/>
  <c r="E277" i="5"/>
  <c r="O277" i="5"/>
  <c r="I278" i="5"/>
  <c r="J278" i="5" s="1"/>
  <c r="E278" i="5"/>
  <c r="O278" i="5"/>
  <c r="K278" i="5"/>
  <c r="I279" i="5"/>
  <c r="J279" i="5" s="1"/>
  <c r="E279" i="5"/>
  <c r="O279" i="5"/>
  <c r="I280" i="5"/>
  <c r="J280" i="5" s="1"/>
  <c r="E280" i="5"/>
  <c r="O280" i="5"/>
  <c r="K280" i="5"/>
  <c r="I281" i="5"/>
  <c r="E281" i="5"/>
  <c r="O281" i="5"/>
  <c r="I282" i="5"/>
  <c r="J282" i="5" s="1"/>
  <c r="E282" i="5"/>
  <c r="O282" i="5"/>
  <c r="K282" i="5"/>
  <c r="I283" i="5"/>
  <c r="E283" i="5"/>
  <c r="O283" i="5"/>
  <c r="I284" i="5"/>
  <c r="J284" i="5" s="1"/>
  <c r="E284" i="5"/>
  <c r="O284" i="5"/>
  <c r="K284" i="5"/>
  <c r="I285" i="5"/>
  <c r="E285" i="5"/>
  <c r="O285" i="5"/>
  <c r="I286" i="5"/>
  <c r="J286" i="5" s="1"/>
  <c r="E286" i="5"/>
  <c r="O286" i="5"/>
  <c r="K286" i="5"/>
  <c r="I287" i="5"/>
  <c r="J287" i="5" s="1"/>
  <c r="E287" i="5"/>
  <c r="O287" i="5"/>
  <c r="I288" i="5"/>
  <c r="J288" i="5" s="1"/>
  <c r="E288" i="5"/>
  <c r="O288" i="5"/>
  <c r="K288" i="5"/>
  <c r="I289" i="5"/>
  <c r="E289" i="5"/>
  <c r="O289" i="5"/>
  <c r="I290" i="5"/>
  <c r="J290" i="5" s="1"/>
  <c r="E290" i="5"/>
  <c r="O290" i="5"/>
  <c r="K290" i="5"/>
  <c r="I291" i="5"/>
  <c r="E291" i="5"/>
  <c r="O291" i="5"/>
  <c r="I292" i="5"/>
  <c r="J292" i="5" s="1"/>
  <c r="E292" i="5"/>
  <c r="O292" i="5"/>
  <c r="K292" i="5"/>
  <c r="I293" i="5"/>
  <c r="E293" i="5"/>
  <c r="O293" i="5"/>
  <c r="I294" i="5"/>
  <c r="J294" i="5" s="1"/>
  <c r="E294" i="5"/>
  <c r="O294" i="5"/>
  <c r="K294" i="5"/>
  <c r="I295" i="5"/>
  <c r="E295" i="5"/>
  <c r="O295" i="5"/>
  <c r="I296" i="5"/>
  <c r="J296" i="5" s="1"/>
  <c r="E296" i="5"/>
  <c r="O296" i="5"/>
  <c r="K296" i="5"/>
  <c r="I297" i="5"/>
  <c r="E297" i="5"/>
  <c r="O297" i="5"/>
  <c r="I298" i="5"/>
  <c r="J298" i="5" s="1"/>
  <c r="E298" i="5"/>
  <c r="O298" i="5"/>
  <c r="K298" i="5"/>
  <c r="I299" i="5"/>
  <c r="E299" i="5"/>
  <c r="O299" i="5"/>
  <c r="I300" i="5"/>
  <c r="J300" i="5" s="1"/>
  <c r="E300" i="5"/>
  <c r="O300" i="5"/>
  <c r="K300" i="5"/>
  <c r="I301" i="5"/>
  <c r="E301" i="5"/>
  <c r="O301" i="5"/>
  <c r="I302" i="5"/>
  <c r="J302" i="5" s="1"/>
  <c r="E302" i="5"/>
  <c r="O302" i="5"/>
  <c r="K302" i="5"/>
  <c r="I303" i="5"/>
  <c r="E303" i="5"/>
  <c r="O303" i="5"/>
  <c r="I304" i="5"/>
  <c r="J304" i="5" s="1"/>
  <c r="E304" i="5"/>
  <c r="O304" i="5"/>
  <c r="K304" i="5"/>
  <c r="I305" i="5"/>
  <c r="E305" i="5"/>
  <c r="O305" i="5"/>
  <c r="I306" i="5"/>
  <c r="J306" i="5" s="1"/>
  <c r="E306" i="5"/>
  <c r="O306" i="5"/>
  <c r="K306" i="5"/>
  <c r="I307" i="5"/>
  <c r="E307" i="5"/>
  <c r="O307" i="5"/>
  <c r="I308" i="5"/>
  <c r="J308" i="5" s="1"/>
  <c r="E308" i="5"/>
  <c r="O308" i="5"/>
  <c r="K308" i="5"/>
  <c r="I309" i="5"/>
  <c r="E309" i="5"/>
  <c r="O309" i="5"/>
  <c r="I310" i="5"/>
  <c r="J310" i="5" s="1"/>
  <c r="E310" i="5"/>
  <c r="O310" i="5"/>
  <c r="K310" i="5"/>
  <c r="I311" i="5"/>
  <c r="E311" i="5"/>
  <c r="O311" i="5"/>
  <c r="I312" i="5"/>
  <c r="J312" i="5" s="1"/>
  <c r="E312" i="5"/>
  <c r="O312" i="5"/>
  <c r="K312" i="5"/>
  <c r="I313" i="5"/>
  <c r="E313" i="5"/>
  <c r="O313" i="5"/>
  <c r="I314" i="5"/>
  <c r="J314" i="5" s="1"/>
  <c r="E314" i="5"/>
  <c r="O314" i="5"/>
  <c r="K314" i="5"/>
  <c r="I315" i="5"/>
  <c r="E315" i="5"/>
  <c r="O315" i="5"/>
  <c r="I316" i="5"/>
  <c r="J316" i="5" s="1"/>
  <c r="E316" i="5"/>
  <c r="O316" i="5"/>
  <c r="K316" i="5"/>
  <c r="I317" i="5"/>
  <c r="E317" i="5"/>
  <c r="O317" i="5"/>
  <c r="I318" i="5"/>
  <c r="J318" i="5" s="1"/>
  <c r="E318" i="5"/>
  <c r="O318" i="5"/>
  <c r="K318" i="5"/>
  <c r="I319" i="5"/>
  <c r="E319" i="5"/>
  <c r="O319" i="5"/>
  <c r="I320" i="5"/>
  <c r="J320" i="5" s="1"/>
  <c r="E320" i="5"/>
  <c r="O320" i="5"/>
  <c r="K320" i="5"/>
  <c r="I321" i="5"/>
  <c r="E321" i="5"/>
  <c r="O321" i="5"/>
  <c r="I322" i="5"/>
  <c r="J322" i="5" s="1"/>
  <c r="E322" i="5"/>
  <c r="O322" i="5"/>
  <c r="K322" i="5"/>
  <c r="I323" i="5"/>
  <c r="E323" i="5"/>
  <c r="O323" i="5"/>
  <c r="I324" i="5"/>
  <c r="J324" i="5" s="1"/>
  <c r="E324" i="5"/>
  <c r="O324" i="5"/>
  <c r="K324" i="5"/>
  <c r="I325" i="5"/>
  <c r="E325" i="5"/>
  <c r="O325" i="5"/>
  <c r="I326" i="5"/>
  <c r="J326" i="5" s="1"/>
  <c r="E326" i="5"/>
  <c r="O326" i="5"/>
  <c r="K326" i="5"/>
  <c r="I327" i="5"/>
  <c r="E327" i="5"/>
  <c r="O327" i="5"/>
  <c r="I328" i="5"/>
  <c r="J328" i="5" s="1"/>
  <c r="E328" i="5"/>
  <c r="O328" i="5"/>
  <c r="K328" i="5"/>
  <c r="I329" i="5"/>
  <c r="E329" i="5"/>
  <c r="O329" i="5"/>
  <c r="I330" i="5"/>
  <c r="J330" i="5" s="1"/>
  <c r="E330" i="5"/>
  <c r="O330" i="5"/>
  <c r="K330" i="5"/>
  <c r="I331" i="5"/>
  <c r="E331" i="5"/>
  <c r="O331" i="5"/>
  <c r="I332" i="5"/>
  <c r="J332" i="5" s="1"/>
  <c r="E332" i="5"/>
  <c r="O332" i="5"/>
  <c r="K332" i="5"/>
  <c r="I333" i="5"/>
  <c r="E333" i="5"/>
  <c r="O333" i="5"/>
  <c r="I334" i="5"/>
  <c r="J334" i="5" s="1"/>
  <c r="E334" i="5"/>
  <c r="O334" i="5"/>
  <c r="K334" i="5"/>
  <c r="I335" i="5"/>
  <c r="E335" i="5"/>
  <c r="O335" i="5"/>
  <c r="I336" i="5"/>
  <c r="J336" i="5" s="1"/>
  <c r="E336" i="5"/>
  <c r="O336" i="5"/>
  <c r="K336" i="5"/>
  <c r="I337" i="5"/>
  <c r="E337" i="5"/>
  <c r="O337" i="5"/>
  <c r="I338" i="5"/>
  <c r="J338" i="5" s="1"/>
  <c r="E338" i="5"/>
  <c r="O338" i="5"/>
  <c r="K338" i="5"/>
  <c r="I339" i="5"/>
  <c r="E339" i="5"/>
  <c r="O339" i="5"/>
  <c r="I340" i="5"/>
  <c r="J340" i="5" s="1"/>
  <c r="E340" i="5"/>
  <c r="O340" i="5"/>
  <c r="K340" i="5"/>
  <c r="I341" i="5"/>
  <c r="E341" i="5"/>
  <c r="O341" i="5"/>
  <c r="I342" i="5"/>
  <c r="J342" i="5" s="1"/>
  <c r="E342" i="5"/>
  <c r="O342" i="5"/>
  <c r="K342" i="5"/>
  <c r="I343" i="5"/>
  <c r="J343" i="5" s="1"/>
  <c r="E343" i="5"/>
  <c r="O343" i="5"/>
  <c r="I344" i="5"/>
  <c r="J344" i="5" s="1"/>
  <c r="E344" i="5"/>
  <c r="O344" i="5"/>
  <c r="K344" i="5"/>
  <c r="I345" i="5"/>
  <c r="E345" i="5"/>
  <c r="O345" i="5"/>
  <c r="I346" i="5"/>
  <c r="J346" i="5" s="1"/>
  <c r="E346" i="5"/>
  <c r="O346" i="5"/>
  <c r="K346" i="5"/>
  <c r="I347" i="5"/>
  <c r="E347" i="5"/>
  <c r="O347" i="5"/>
  <c r="I348" i="5"/>
  <c r="J348" i="5" s="1"/>
  <c r="E348" i="5"/>
  <c r="O348" i="5"/>
  <c r="K348" i="5"/>
  <c r="I349" i="5"/>
  <c r="E349" i="5"/>
  <c r="O349" i="5"/>
  <c r="I350" i="5"/>
  <c r="J350" i="5" s="1"/>
  <c r="E350" i="5"/>
  <c r="O350" i="5"/>
  <c r="K350" i="5"/>
  <c r="I351" i="5"/>
  <c r="J351" i="5" s="1"/>
  <c r="E351" i="5"/>
  <c r="O351" i="5"/>
  <c r="I352" i="5"/>
  <c r="J352" i="5" s="1"/>
  <c r="E352" i="5"/>
  <c r="O352" i="5"/>
  <c r="K352" i="5"/>
  <c r="I353" i="5"/>
  <c r="E353" i="5"/>
  <c r="O353" i="5"/>
  <c r="I354" i="5"/>
  <c r="J354" i="5" s="1"/>
  <c r="E354" i="5"/>
  <c r="O354" i="5"/>
  <c r="K354" i="5"/>
  <c r="I355" i="5"/>
  <c r="E355" i="5"/>
  <c r="O355" i="5"/>
  <c r="I356" i="5"/>
  <c r="J356" i="5" s="1"/>
  <c r="E356" i="5"/>
  <c r="O356" i="5"/>
  <c r="K356" i="5"/>
  <c r="I357" i="5"/>
  <c r="E357" i="5"/>
  <c r="O357" i="5"/>
  <c r="I358" i="5"/>
  <c r="J358" i="5" s="1"/>
  <c r="E358" i="5"/>
  <c r="O358" i="5"/>
  <c r="K358" i="5"/>
  <c r="I359" i="5"/>
  <c r="J359" i="5" s="1"/>
  <c r="E359" i="5"/>
  <c r="O359" i="5"/>
  <c r="I360" i="5"/>
  <c r="J360" i="5" s="1"/>
  <c r="E360" i="5"/>
  <c r="O360" i="5"/>
  <c r="K360" i="5"/>
  <c r="I361" i="5"/>
  <c r="E361" i="5"/>
  <c r="O361" i="5"/>
  <c r="I362" i="5"/>
  <c r="J362" i="5" s="1"/>
  <c r="E362" i="5"/>
  <c r="O362" i="5"/>
  <c r="K362" i="5"/>
  <c r="I363" i="5"/>
  <c r="E363" i="5"/>
  <c r="O363" i="5"/>
  <c r="I364" i="5"/>
  <c r="J364" i="5" s="1"/>
  <c r="E364" i="5"/>
  <c r="O364" i="5"/>
  <c r="K364" i="5"/>
  <c r="I365" i="5"/>
  <c r="E365" i="5"/>
  <c r="O365" i="5"/>
  <c r="I366" i="5"/>
  <c r="J366" i="5" s="1"/>
  <c r="E366" i="5"/>
  <c r="O366" i="5"/>
  <c r="K366" i="5"/>
  <c r="I367" i="5"/>
  <c r="J367" i="5" s="1"/>
  <c r="E367" i="5"/>
  <c r="O367" i="5"/>
  <c r="I368" i="5"/>
  <c r="J368" i="5" s="1"/>
  <c r="E368" i="5"/>
  <c r="O368" i="5"/>
  <c r="K368" i="5"/>
  <c r="I369" i="5"/>
  <c r="E369" i="5"/>
  <c r="O369" i="5"/>
  <c r="I370" i="5"/>
  <c r="J370" i="5" s="1"/>
  <c r="E370" i="5"/>
  <c r="O370" i="5"/>
  <c r="K370" i="5"/>
  <c r="I371" i="5"/>
  <c r="E371" i="5"/>
  <c r="O371" i="5"/>
  <c r="I372" i="5"/>
  <c r="J372" i="5" s="1"/>
  <c r="E372" i="5"/>
  <c r="O372" i="5"/>
  <c r="K372" i="5"/>
  <c r="I373" i="5"/>
  <c r="E373" i="5"/>
  <c r="O373" i="5"/>
  <c r="I374" i="5"/>
  <c r="J374" i="5" s="1"/>
  <c r="E374" i="5"/>
  <c r="O374" i="5"/>
  <c r="K374" i="5"/>
  <c r="I375" i="5"/>
  <c r="E375" i="5"/>
  <c r="O375" i="5"/>
  <c r="I376" i="5"/>
  <c r="J376" i="5" s="1"/>
  <c r="E376" i="5"/>
  <c r="O376" i="5"/>
  <c r="K376" i="5"/>
  <c r="I377" i="5"/>
  <c r="E377" i="5"/>
  <c r="O377" i="5"/>
  <c r="I378" i="5"/>
  <c r="E378" i="5"/>
  <c r="O378" i="5"/>
  <c r="I379" i="5"/>
  <c r="E379" i="5"/>
  <c r="O379" i="5"/>
  <c r="I380" i="5"/>
  <c r="E380" i="5"/>
  <c r="O380" i="5"/>
  <c r="I381" i="5"/>
  <c r="E381" i="5"/>
  <c r="O381" i="5"/>
  <c r="I382" i="5"/>
  <c r="J382" i="5" s="1"/>
  <c r="E382" i="5"/>
  <c r="O382" i="5"/>
  <c r="K382" i="5"/>
  <c r="I383" i="5"/>
  <c r="E383" i="5"/>
  <c r="O383" i="5"/>
  <c r="I384" i="5"/>
  <c r="J384" i="5" s="1"/>
  <c r="E384" i="5"/>
  <c r="O384" i="5"/>
  <c r="K384" i="5"/>
  <c r="I385" i="5"/>
  <c r="E385" i="5"/>
  <c r="O385" i="5"/>
  <c r="I386" i="5"/>
  <c r="J386" i="5" s="1"/>
  <c r="E386" i="5"/>
  <c r="O386" i="5"/>
  <c r="K386" i="5"/>
  <c r="I387" i="5"/>
  <c r="E387" i="5"/>
  <c r="O387" i="5"/>
  <c r="I388" i="5"/>
  <c r="J388" i="5" s="1"/>
  <c r="E388" i="5"/>
  <c r="O388" i="5"/>
  <c r="K388" i="5"/>
  <c r="I389" i="5"/>
  <c r="E389" i="5"/>
  <c r="O389" i="5"/>
  <c r="I390" i="5"/>
  <c r="J390" i="5" s="1"/>
  <c r="E390" i="5"/>
  <c r="O390" i="5"/>
  <c r="K390" i="5"/>
  <c r="I391" i="5"/>
  <c r="E391" i="5"/>
  <c r="O391" i="5"/>
  <c r="I392" i="5"/>
  <c r="J392" i="5" s="1"/>
  <c r="E392" i="5"/>
  <c r="O392" i="5"/>
  <c r="K392" i="5"/>
  <c r="I393" i="5"/>
  <c r="E393" i="5"/>
  <c r="O393" i="5"/>
  <c r="I394" i="5"/>
  <c r="J394" i="5" s="1"/>
  <c r="E394" i="5"/>
  <c r="O394" i="5"/>
  <c r="K394" i="5"/>
  <c r="I395" i="5"/>
  <c r="E395" i="5"/>
  <c r="O395" i="5"/>
  <c r="I396" i="5"/>
  <c r="J396" i="5" s="1"/>
  <c r="E396" i="5"/>
  <c r="O396" i="5"/>
  <c r="K396" i="5"/>
  <c r="I397" i="5"/>
  <c r="E397" i="5"/>
  <c r="O397" i="5"/>
  <c r="I398" i="5"/>
  <c r="J398" i="5" s="1"/>
  <c r="E398" i="5"/>
  <c r="O398" i="5"/>
  <c r="K398" i="5"/>
  <c r="I399" i="5"/>
  <c r="E399" i="5"/>
  <c r="O399" i="5"/>
  <c r="I400" i="5"/>
  <c r="J400" i="5" s="1"/>
  <c r="E400" i="5"/>
  <c r="O400" i="5"/>
  <c r="K400" i="5"/>
  <c r="I401" i="5"/>
  <c r="E401" i="5"/>
  <c r="O401" i="5"/>
  <c r="I402" i="5"/>
  <c r="J402" i="5" s="1"/>
  <c r="E402" i="5"/>
  <c r="O402" i="5"/>
  <c r="K402" i="5"/>
  <c r="I403" i="5"/>
  <c r="E403" i="5"/>
  <c r="O403" i="5"/>
  <c r="I404" i="5"/>
  <c r="J404" i="5" s="1"/>
  <c r="E404" i="5"/>
  <c r="O404" i="5"/>
  <c r="K404" i="5"/>
  <c r="I405" i="5"/>
  <c r="E405" i="5"/>
  <c r="O405" i="5"/>
  <c r="I406" i="5"/>
  <c r="J406" i="5" s="1"/>
  <c r="E406" i="5"/>
  <c r="O406" i="5"/>
  <c r="K406" i="5"/>
  <c r="I407" i="5"/>
  <c r="E407" i="5"/>
  <c r="O407" i="5"/>
  <c r="I408" i="5"/>
  <c r="J408" i="5" s="1"/>
  <c r="E408" i="5"/>
  <c r="O408" i="5"/>
  <c r="K408" i="5"/>
  <c r="I409" i="5"/>
  <c r="E409" i="5"/>
  <c r="O409" i="5"/>
  <c r="I410" i="5"/>
  <c r="J410" i="5" s="1"/>
  <c r="E410" i="5"/>
  <c r="O410" i="5"/>
  <c r="K410" i="5"/>
  <c r="I411" i="5"/>
  <c r="E411" i="5"/>
  <c r="O411" i="5"/>
  <c r="I412" i="5"/>
  <c r="J412" i="5" s="1"/>
  <c r="E412" i="5"/>
  <c r="O412" i="5"/>
  <c r="K412" i="5"/>
  <c r="I413" i="5"/>
  <c r="E413" i="5"/>
  <c r="O413" i="5"/>
  <c r="I414" i="5"/>
  <c r="J414" i="5" s="1"/>
  <c r="E414" i="5"/>
  <c r="O414" i="5"/>
  <c r="K414" i="5"/>
  <c r="I415" i="5"/>
  <c r="E415" i="5"/>
  <c r="O415" i="5"/>
  <c r="I416" i="5"/>
  <c r="J416" i="5" s="1"/>
  <c r="E416" i="5"/>
  <c r="O416" i="5"/>
  <c r="K416" i="5"/>
  <c r="I417" i="5"/>
  <c r="E417" i="5"/>
  <c r="O417" i="5"/>
  <c r="I418" i="5"/>
  <c r="J418" i="5" s="1"/>
  <c r="E418" i="5"/>
  <c r="O418" i="5"/>
  <c r="K418" i="5"/>
  <c r="I419" i="5"/>
  <c r="E419" i="5"/>
  <c r="O419" i="5"/>
  <c r="I420" i="5"/>
  <c r="J420" i="5" s="1"/>
  <c r="E420" i="5"/>
  <c r="O420" i="5"/>
  <c r="K420" i="5"/>
  <c r="I421" i="5"/>
  <c r="E421" i="5"/>
  <c r="O421" i="5"/>
  <c r="I422" i="5"/>
  <c r="J422" i="5" s="1"/>
  <c r="E422" i="5"/>
  <c r="O422" i="5"/>
  <c r="K422" i="5"/>
  <c r="I423" i="5"/>
  <c r="E423" i="5"/>
  <c r="O423" i="5"/>
  <c r="I424" i="5"/>
  <c r="J424" i="5" s="1"/>
  <c r="E424" i="5"/>
  <c r="O424" i="5"/>
  <c r="K424" i="5"/>
  <c r="I425" i="5"/>
  <c r="E425" i="5"/>
  <c r="O425" i="5"/>
  <c r="I426" i="5"/>
  <c r="J426" i="5" s="1"/>
  <c r="E426" i="5"/>
  <c r="O426" i="5"/>
  <c r="K426" i="5"/>
  <c r="I427" i="5"/>
  <c r="E427" i="5"/>
  <c r="O427" i="5"/>
  <c r="I428" i="5"/>
  <c r="J428" i="5" s="1"/>
  <c r="E428" i="5"/>
  <c r="O428" i="5"/>
  <c r="K428" i="5"/>
  <c r="I429" i="5"/>
  <c r="E429" i="5"/>
  <c r="O429" i="5"/>
  <c r="I430" i="5"/>
  <c r="J430" i="5" s="1"/>
  <c r="E430" i="5"/>
  <c r="O430" i="5"/>
  <c r="K430" i="5"/>
  <c r="I431" i="5"/>
  <c r="E431" i="5"/>
  <c r="O431" i="5"/>
  <c r="I432" i="5"/>
  <c r="J432" i="5" s="1"/>
  <c r="E432" i="5"/>
  <c r="O432" i="5"/>
  <c r="K432" i="5"/>
  <c r="I433" i="5"/>
  <c r="E433" i="5"/>
  <c r="O433" i="5"/>
  <c r="K433" i="5"/>
  <c r="I434" i="5"/>
  <c r="J434" i="5" s="1"/>
  <c r="E434" i="5"/>
  <c r="O434" i="5"/>
  <c r="K434" i="5"/>
  <c r="I435" i="5"/>
  <c r="E435" i="5"/>
  <c r="O435" i="5"/>
  <c r="K435" i="5"/>
  <c r="I436" i="5"/>
  <c r="J436" i="5" s="1"/>
  <c r="E436" i="5"/>
  <c r="O436" i="5"/>
  <c r="K436" i="5"/>
  <c r="I437" i="5"/>
  <c r="E437" i="5"/>
  <c r="O437" i="5"/>
  <c r="K437" i="5"/>
  <c r="I438" i="5"/>
  <c r="J438" i="5" s="1"/>
  <c r="E438" i="5"/>
  <c r="O438" i="5"/>
  <c r="K438" i="5"/>
  <c r="I439" i="5"/>
  <c r="E439" i="5"/>
  <c r="O439" i="5"/>
  <c r="K439" i="5"/>
  <c r="I440" i="5"/>
  <c r="J440" i="5" s="1"/>
  <c r="E440" i="5"/>
  <c r="O440" i="5"/>
  <c r="K440" i="5"/>
  <c r="I441" i="5"/>
  <c r="E441" i="5"/>
  <c r="O441" i="5"/>
  <c r="K441" i="5"/>
  <c r="I442" i="5"/>
  <c r="J442" i="5" s="1"/>
  <c r="E442" i="5"/>
  <c r="O442" i="5"/>
  <c r="K442" i="5"/>
  <c r="I443" i="5"/>
  <c r="E443" i="5"/>
  <c r="O443" i="5"/>
  <c r="K443" i="5"/>
  <c r="I444" i="5"/>
  <c r="J444" i="5" s="1"/>
  <c r="E444" i="5"/>
  <c r="O444" i="5"/>
  <c r="K444" i="5"/>
  <c r="I445" i="5"/>
  <c r="E445" i="5"/>
  <c r="O445" i="5"/>
  <c r="K445" i="5"/>
  <c r="I446" i="5"/>
  <c r="E446" i="5"/>
  <c r="O446" i="5"/>
  <c r="I447" i="5"/>
  <c r="J447" i="5" s="1"/>
  <c r="E447" i="5"/>
  <c r="O447" i="5"/>
  <c r="I448" i="5"/>
  <c r="E448" i="5"/>
  <c r="O448" i="5"/>
  <c r="I449" i="5"/>
  <c r="E449" i="5"/>
  <c r="O449" i="5"/>
  <c r="I450" i="5"/>
  <c r="E450" i="5"/>
  <c r="O450" i="5"/>
  <c r="I451" i="5"/>
  <c r="E451" i="5"/>
  <c r="O451" i="5"/>
  <c r="I452" i="5"/>
  <c r="E452" i="5"/>
  <c r="O452" i="5"/>
  <c r="I453" i="5"/>
  <c r="E453" i="5"/>
  <c r="O453" i="5"/>
  <c r="I454" i="5"/>
  <c r="E454" i="5"/>
  <c r="O454" i="5"/>
  <c r="I455" i="5"/>
  <c r="E455" i="5"/>
  <c r="O455" i="5"/>
  <c r="I456" i="5"/>
  <c r="J456" i="5" s="1"/>
  <c r="E456" i="5"/>
  <c r="O456" i="5"/>
  <c r="K456" i="5"/>
  <c r="I457" i="5"/>
  <c r="E457" i="5"/>
  <c r="O457" i="5"/>
  <c r="I458" i="5"/>
  <c r="J458" i="5" s="1"/>
  <c r="E458" i="5"/>
  <c r="O458" i="5"/>
  <c r="K458" i="5"/>
  <c r="I459" i="5"/>
  <c r="E459" i="5"/>
  <c r="O459" i="5"/>
  <c r="I460" i="5"/>
  <c r="J460" i="5" s="1"/>
  <c r="E460" i="5"/>
  <c r="O460" i="5"/>
  <c r="K460" i="5"/>
  <c r="I461" i="5"/>
  <c r="E461" i="5"/>
  <c r="O461" i="5"/>
  <c r="I462" i="5"/>
  <c r="J462" i="5" s="1"/>
  <c r="E462" i="5"/>
  <c r="O462" i="5"/>
  <c r="K462" i="5"/>
  <c r="I463" i="5"/>
  <c r="E463" i="5"/>
  <c r="O463" i="5"/>
  <c r="I464" i="5"/>
  <c r="J464" i="5" s="1"/>
  <c r="E464" i="5"/>
  <c r="O464" i="5"/>
  <c r="K464" i="5"/>
  <c r="I465" i="5"/>
  <c r="E465" i="5"/>
  <c r="O465" i="5"/>
  <c r="I466" i="5"/>
  <c r="J466" i="5" s="1"/>
  <c r="E466" i="5"/>
  <c r="O466" i="5"/>
  <c r="K466" i="5"/>
  <c r="I467" i="5"/>
  <c r="E467" i="5"/>
  <c r="O467" i="5"/>
  <c r="I468" i="5"/>
  <c r="J468" i="5" s="1"/>
  <c r="E468" i="5"/>
  <c r="O468" i="5"/>
  <c r="K468" i="5"/>
  <c r="I469" i="5"/>
  <c r="E469" i="5"/>
  <c r="O469" i="5"/>
  <c r="I470" i="5"/>
  <c r="J470" i="5" s="1"/>
  <c r="E470" i="5"/>
  <c r="O470" i="5"/>
  <c r="K470" i="5"/>
  <c r="I471" i="5"/>
  <c r="E471" i="5"/>
  <c r="O471" i="5"/>
  <c r="I472" i="5"/>
  <c r="J472" i="5" s="1"/>
  <c r="E472" i="5"/>
  <c r="O472" i="5"/>
  <c r="K472" i="5"/>
  <c r="I473" i="5"/>
  <c r="E473" i="5"/>
  <c r="O473" i="5"/>
  <c r="I474" i="5"/>
  <c r="J474" i="5" s="1"/>
  <c r="E474" i="5"/>
  <c r="O474" i="5"/>
  <c r="K474" i="5"/>
  <c r="I475" i="5"/>
  <c r="E475" i="5"/>
  <c r="O475" i="5"/>
  <c r="I476" i="5"/>
  <c r="J476" i="5" s="1"/>
  <c r="E476" i="5"/>
  <c r="O476" i="5"/>
  <c r="K476" i="5"/>
  <c r="I477" i="5"/>
  <c r="E477" i="5"/>
  <c r="O477" i="5"/>
  <c r="I478" i="5"/>
  <c r="J478" i="5" s="1"/>
  <c r="E478" i="5"/>
  <c r="O478" i="5"/>
  <c r="K478" i="5"/>
  <c r="I479" i="5"/>
  <c r="E479" i="5"/>
  <c r="O479" i="5"/>
  <c r="I480" i="5"/>
  <c r="J480" i="5" s="1"/>
  <c r="E480" i="5"/>
  <c r="O480" i="5"/>
  <c r="K480" i="5"/>
  <c r="I481" i="5"/>
  <c r="E481" i="5"/>
  <c r="O481" i="5"/>
  <c r="I482" i="5"/>
  <c r="J482" i="5" s="1"/>
  <c r="E482" i="5"/>
  <c r="O482" i="5"/>
  <c r="K482" i="5"/>
  <c r="I483" i="5"/>
  <c r="E483" i="5"/>
  <c r="O483" i="5"/>
  <c r="I484" i="5"/>
  <c r="J484" i="5" s="1"/>
  <c r="E484" i="5"/>
  <c r="O484" i="5"/>
  <c r="K484" i="5"/>
  <c r="I485" i="5"/>
  <c r="E485" i="5"/>
  <c r="O485" i="5"/>
  <c r="I486" i="5"/>
  <c r="J486" i="5" s="1"/>
  <c r="E486" i="5"/>
  <c r="O486" i="5"/>
  <c r="K486" i="5"/>
  <c r="I487" i="5"/>
  <c r="E487" i="5"/>
  <c r="O487" i="5"/>
  <c r="I488" i="5"/>
  <c r="J488" i="5" s="1"/>
  <c r="E488" i="5"/>
  <c r="O488" i="5"/>
  <c r="K488" i="5"/>
  <c r="I489" i="5"/>
  <c r="E489" i="5"/>
  <c r="O489" i="5"/>
  <c r="I490" i="5"/>
  <c r="J490" i="5" s="1"/>
  <c r="E490" i="5"/>
  <c r="O490" i="5"/>
  <c r="K490" i="5"/>
  <c r="I491" i="5"/>
  <c r="E491" i="5"/>
  <c r="O491" i="5"/>
  <c r="I492" i="5"/>
  <c r="J492" i="5" s="1"/>
  <c r="E492" i="5"/>
  <c r="O492" i="5"/>
  <c r="K492" i="5"/>
  <c r="I493" i="5"/>
  <c r="E493" i="5"/>
  <c r="O493" i="5"/>
  <c r="I494" i="5"/>
  <c r="J494" i="5" s="1"/>
  <c r="E494" i="5"/>
  <c r="O494" i="5"/>
  <c r="K494" i="5"/>
  <c r="I495" i="5"/>
  <c r="E495" i="5"/>
  <c r="O495" i="5"/>
  <c r="I496" i="5"/>
  <c r="J496" i="5" s="1"/>
  <c r="E496" i="5"/>
  <c r="O496" i="5"/>
  <c r="K496" i="5"/>
  <c r="I497" i="5"/>
  <c r="E497" i="5"/>
  <c r="O497" i="5"/>
  <c r="I498" i="5"/>
  <c r="J498" i="5" s="1"/>
  <c r="E498" i="5"/>
  <c r="O498" i="5"/>
  <c r="K498" i="5"/>
  <c r="I499" i="5"/>
  <c r="E499" i="5"/>
  <c r="O499" i="5"/>
  <c r="I500" i="5"/>
  <c r="J500" i="5" s="1"/>
  <c r="E500" i="5"/>
  <c r="O500" i="5"/>
  <c r="K500" i="5"/>
  <c r="I501" i="5"/>
  <c r="E501" i="5"/>
  <c r="O501" i="5"/>
  <c r="I502" i="5"/>
  <c r="J502" i="5" s="1"/>
  <c r="E502" i="5"/>
  <c r="O502" i="5"/>
  <c r="K502" i="5"/>
  <c r="I503" i="5"/>
  <c r="E503" i="5"/>
  <c r="O503" i="5"/>
  <c r="I504" i="5"/>
  <c r="J504" i="5" s="1"/>
  <c r="E504" i="5"/>
  <c r="O504" i="5"/>
  <c r="K504" i="5"/>
  <c r="I505" i="5"/>
  <c r="E505" i="5"/>
  <c r="O505" i="5"/>
  <c r="I506" i="5"/>
  <c r="J506" i="5" s="1"/>
  <c r="E506" i="5"/>
  <c r="O506" i="5"/>
  <c r="K506" i="5"/>
  <c r="I507" i="5"/>
  <c r="E507" i="5"/>
  <c r="O507" i="5"/>
  <c r="I508" i="5"/>
  <c r="J508" i="5" s="1"/>
  <c r="E508" i="5"/>
  <c r="O508" i="5"/>
  <c r="K508" i="5"/>
  <c r="I509" i="5"/>
  <c r="E509" i="5"/>
  <c r="O509" i="5"/>
  <c r="I510" i="5"/>
  <c r="J510" i="5" s="1"/>
  <c r="E510" i="5"/>
  <c r="O510" i="5"/>
  <c r="K510" i="5"/>
  <c r="I511" i="5"/>
  <c r="E511" i="5"/>
  <c r="O511" i="5"/>
  <c r="I512" i="5"/>
  <c r="J512" i="5" s="1"/>
  <c r="E512" i="5"/>
  <c r="O512" i="5"/>
  <c r="K512" i="5"/>
  <c r="I513" i="5"/>
  <c r="E513" i="5"/>
  <c r="O513" i="5"/>
  <c r="I514" i="5"/>
  <c r="J514" i="5" s="1"/>
  <c r="E514" i="5"/>
  <c r="O514" i="5"/>
  <c r="K514" i="5"/>
  <c r="I515" i="5"/>
  <c r="E515" i="5"/>
  <c r="O515" i="5"/>
  <c r="I516" i="5"/>
  <c r="J516" i="5" s="1"/>
  <c r="E516" i="5"/>
  <c r="O516" i="5"/>
  <c r="K516" i="5"/>
  <c r="I517" i="5"/>
  <c r="E517" i="5"/>
  <c r="O517" i="5"/>
  <c r="I518" i="5"/>
  <c r="J518" i="5" s="1"/>
  <c r="E518" i="5"/>
  <c r="O518" i="5"/>
  <c r="K518" i="5"/>
  <c r="I519" i="5"/>
  <c r="E519" i="5"/>
  <c r="O519" i="5"/>
  <c r="I520" i="5"/>
  <c r="J520" i="5" s="1"/>
  <c r="E520" i="5"/>
  <c r="O520" i="5"/>
  <c r="K520" i="5"/>
  <c r="I521" i="5"/>
  <c r="E521" i="5"/>
  <c r="O521" i="5"/>
  <c r="I522" i="5"/>
  <c r="J522" i="5" s="1"/>
  <c r="E522" i="5"/>
  <c r="O522" i="5"/>
  <c r="K522" i="5"/>
  <c r="I523" i="5"/>
  <c r="E523" i="5"/>
  <c r="O523" i="5"/>
  <c r="I524" i="5"/>
  <c r="J524" i="5" s="1"/>
  <c r="E524" i="5"/>
  <c r="O524" i="5"/>
  <c r="K524" i="5"/>
  <c r="I525" i="5"/>
  <c r="E525" i="5"/>
  <c r="O525" i="5"/>
  <c r="I526" i="5"/>
  <c r="J526" i="5" s="1"/>
  <c r="E526" i="5"/>
  <c r="O526" i="5"/>
  <c r="K526" i="5"/>
  <c r="I527" i="5"/>
  <c r="E527" i="5"/>
  <c r="O527" i="5"/>
  <c r="I528" i="5"/>
  <c r="J528" i="5" s="1"/>
  <c r="E528" i="5"/>
  <c r="O528" i="5"/>
  <c r="K528" i="5"/>
  <c r="I529" i="5"/>
  <c r="E529" i="5"/>
  <c r="O529" i="5"/>
  <c r="I530" i="5"/>
  <c r="J530" i="5" s="1"/>
  <c r="E530" i="5"/>
  <c r="O530" i="5"/>
  <c r="K530" i="5"/>
  <c r="I531" i="5"/>
  <c r="E531" i="5"/>
  <c r="O531" i="5"/>
  <c r="I532" i="5"/>
  <c r="J532" i="5" s="1"/>
  <c r="E532" i="5"/>
  <c r="O532" i="5"/>
  <c r="K532" i="5"/>
  <c r="I533" i="5"/>
  <c r="E533" i="5"/>
  <c r="O533" i="5"/>
  <c r="I534" i="5"/>
  <c r="J534" i="5" s="1"/>
  <c r="E534" i="5"/>
  <c r="O534" i="5"/>
  <c r="K534" i="5"/>
  <c r="I535" i="5"/>
  <c r="E535" i="5"/>
  <c r="O535" i="5"/>
  <c r="I536" i="5"/>
  <c r="J536" i="5" s="1"/>
  <c r="E536" i="5"/>
  <c r="O536" i="5"/>
  <c r="K536" i="5"/>
  <c r="I537" i="5"/>
  <c r="E537" i="5"/>
  <c r="O537" i="5"/>
  <c r="I538" i="5"/>
  <c r="J538" i="5" s="1"/>
  <c r="E538" i="5"/>
  <c r="O538" i="5"/>
  <c r="K538" i="5"/>
  <c r="I539" i="5"/>
  <c r="E539" i="5"/>
  <c r="O539" i="5"/>
  <c r="I540" i="5"/>
  <c r="J540" i="5" s="1"/>
  <c r="E540" i="5"/>
  <c r="O540" i="5"/>
  <c r="K540" i="5"/>
  <c r="I541" i="5"/>
  <c r="E541" i="5"/>
  <c r="O541" i="5"/>
  <c r="I542" i="5"/>
  <c r="J542" i="5" s="1"/>
  <c r="E542" i="5"/>
  <c r="O542" i="5"/>
  <c r="K542" i="5"/>
  <c r="I543" i="5"/>
  <c r="E543" i="5"/>
  <c r="O543" i="5"/>
  <c r="I544" i="5"/>
  <c r="J544" i="5" s="1"/>
  <c r="E544" i="5"/>
  <c r="O544" i="5"/>
  <c r="K544" i="5"/>
  <c r="I545" i="5"/>
  <c r="E545" i="5"/>
  <c r="O545" i="5"/>
  <c r="I546" i="5"/>
  <c r="J546" i="5" s="1"/>
  <c r="E546" i="5"/>
  <c r="O546" i="5"/>
  <c r="K546" i="5"/>
  <c r="I547" i="5"/>
  <c r="E547" i="5"/>
  <c r="O547" i="5"/>
  <c r="I548" i="5"/>
  <c r="J548" i="5" s="1"/>
  <c r="E548" i="5"/>
  <c r="O548" i="5"/>
  <c r="K548" i="5"/>
  <c r="I549" i="5"/>
  <c r="E549" i="5"/>
  <c r="O549" i="5"/>
  <c r="I550" i="5"/>
  <c r="J550" i="5" s="1"/>
  <c r="E550" i="5"/>
  <c r="O550" i="5"/>
  <c r="K550" i="5"/>
  <c r="I551" i="5"/>
  <c r="E551" i="5"/>
  <c r="O551" i="5"/>
  <c r="I552" i="5"/>
  <c r="J552" i="5" s="1"/>
  <c r="E552" i="5"/>
  <c r="O552" i="5"/>
  <c r="K552" i="5"/>
  <c r="I553" i="5"/>
  <c r="E553" i="5"/>
  <c r="O553" i="5"/>
  <c r="I554" i="5"/>
  <c r="J554" i="5" s="1"/>
  <c r="E554" i="5"/>
  <c r="O554" i="5"/>
  <c r="K554" i="5"/>
  <c r="I555" i="5"/>
  <c r="E555" i="5"/>
  <c r="O555" i="5"/>
  <c r="I556" i="5"/>
  <c r="J556" i="5" s="1"/>
  <c r="E556" i="5"/>
  <c r="O556" i="5"/>
  <c r="K556" i="5"/>
  <c r="I557" i="5"/>
  <c r="E557" i="5"/>
  <c r="O557" i="5"/>
  <c r="I558" i="5"/>
  <c r="J558" i="5" s="1"/>
  <c r="E558" i="5"/>
  <c r="O558" i="5"/>
  <c r="K558" i="5"/>
  <c r="I559" i="5"/>
  <c r="E559" i="5"/>
  <c r="O559" i="5"/>
  <c r="I560" i="5"/>
  <c r="J560" i="5" s="1"/>
  <c r="E560" i="5"/>
  <c r="O560" i="5"/>
  <c r="K560" i="5"/>
  <c r="I561" i="5"/>
  <c r="J561" i="5" s="1"/>
  <c r="E561" i="5"/>
  <c r="O561" i="5"/>
  <c r="I562" i="5"/>
  <c r="J562" i="5" s="1"/>
  <c r="E562" i="5"/>
  <c r="O562" i="5"/>
  <c r="K562" i="5"/>
  <c r="I563" i="5"/>
  <c r="E563" i="5"/>
  <c r="O563" i="5"/>
  <c r="I564" i="5"/>
  <c r="J564" i="5" s="1"/>
  <c r="E564" i="5"/>
  <c r="O564" i="5"/>
  <c r="K564" i="5"/>
  <c r="I565" i="5"/>
  <c r="E565" i="5"/>
  <c r="O565" i="5"/>
  <c r="I566" i="5"/>
  <c r="J566" i="5" s="1"/>
  <c r="E566" i="5"/>
  <c r="O566" i="5"/>
  <c r="K566" i="5"/>
  <c r="I567" i="5"/>
  <c r="E567" i="5"/>
  <c r="O567" i="5"/>
  <c r="I568" i="5"/>
  <c r="J568" i="5" s="1"/>
  <c r="E568" i="5"/>
  <c r="O568" i="5"/>
  <c r="K568" i="5"/>
  <c r="I569" i="5"/>
  <c r="E569" i="5"/>
  <c r="O569" i="5"/>
  <c r="I570" i="5"/>
  <c r="J570" i="5" s="1"/>
  <c r="E570" i="5"/>
  <c r="O570" i="5"/>
  <c r="K570" i="5"/>
  <c r="I571" i="5"/>
  <c r="E571" i="5"/>
  <c r="O571" i="5"/>
  <c r="I572" i="5"/>
  <c r="J572" i="5" s="1"/>
  <c r="E572" i="5"/>
  <c r="O572" i="5"/>
  <c r="K572" i="5"/>
  <c r="I573" i="5"/>
  <c r="E573" i="5"/>
  <c r="O573" i="5"/>
  <c r="I574" i="5"/>
  <c r="J574" i="5" s="1"/>
  <c r="E574" i="5"/>
  <c r="O574" i="5"/>
  <c r="K574" i="5"/>
  <c r="I575" i="5"/>
  <c r="E575" i="5"/>
  <c r="O575" i="5"/>
  <c r="I576" i="5"/>
  <c r="E576" i="5"/>
  <c r="O576" i="5"/>
  <c r="I577" i="5"/>
  <c r="E577" i="5"/>
  <c r="O577" i="5"/>
  <c r="I578" i="5"/>
  <c r="E578" i="5"/>
  <c r="O578" i="5"/>
  <c r="I579" i="5"/>
  <c r="E579" i="5"/>
  <c r="O579" i="5"/>
  <c r="I580" i="5"/>
  <c r="E580" i="5"/>
  <c r="O580" i="5"/>
  <c r="I581" i="5"/>
  <c r="E581" i="5"/>
  <c r="O581" i="5"/>
  <c r="I582" i="5"/>
  <c r="E582" i="5"/>
  <c r="O582" i="5"/>
  <c r="I583" i="5"/>
  <c r="E583" i="5"/>
  <c r="O583" i="5"/>
  <c r="I584" i="5"/>
  <c r="J584" i="5" s="1"/>
  <c r="E584" i="5"/>
  <c r="O584" i="5"/>
  <c r="K584" i="5"/>
  <c r="I585" i="5"/>
  <c r="E585" i="5"/>
  <c r="O585" i="5"/>
  <c r="I586" i="5"/>
  <c r="J586" i="5" s="1"/>
  <c r="E586" i="5"/>
  <c r="O586" i="5"/>
  <c r="K586" i="5"/>
  <c r="I587" i="5"/>
  <c r="E587" i="5"/>
  <c r="O587" i="5"/>
  <c r="I588" i="5"/>
  <c r="J588" i="5" s="1"/>
  <c r="E588" i="5"/>
  <c r="O588" i="5"/>
  <c r="K588" i="5"/>
  <c r="I589" i="5"/>
  <c r="E589" i="5"/>
  <c r="O589" i="5"/>
  <c r="I590" i="5"/>
  <c r="J590" i="5" s="1"/>
  <c r="E590" i="5"/>
  <c r="O590" i="5"/>
  <c r="K590" i="5"/>
  <c r="I591" i="5"/>
  <c r="E591" i="5"/>
  <c r="O591" i="5"/>
  <c r="I592" i="5"/>
  <c r="J592" i="5" s="1"/>
  <c r="E592" i="5"/>
  <c r="O592" i="5"/>
  <c r="K592" i="5"/>
  <c r="I593" i="5"/>
  <c r="E593" i="5"/>
  <c r="O593" i="5"/>
  <c r="I594" i="5"/>
  <c r="J594" i="5" s="1"/>
  <c r="E594" i="5"/>
  <c r="O594" i="5"/>
  <c r="K594" i="5"/>
  <c r="I595" i="5"/>
  <c r="E595" i="5"/>
  <c r="O595" i="5"/>
  <c r="I596" i="5"/>
  <c r="J596" i="5" s="1"/>
  <c r="E596" i="5"/>
  <c r="O596" i="5"/>
  <c r="K596" i="5"/>
  <c r="I597" i="5"/>
  <c r="E597" i="5"/>
  <c r="O597" i="5"/>
  <c r="I598" i="5"/>
  <c r="J598" i="5" s="1"/>
  <c r="E598" i="5"/>
  <c r="O598" i="5"/>
  <c r="K598" i="5"/>
  <c r="I599" i="5"/>
  <c r="E599" i="5"/>
  <c r="O599" i="5"/>
  <c r="I600" i="5"/>
  <c r="J600" i="5" s="1"/>
  <c r="E600" i="5"/>
  <c r="O600" i="5"/>
  <c r="K600" i="5"/>
  <c r="I601" i="5"/>
  <c r="E601" i="5"/>
  <c r="O601" i="5"/>
  <c r="I602" i="5"/>
  <c r="J602" i="5" s="1"/>
  <c r="E602" i="5"/>
  <c r="O602" i="5"/>
  <c r="K602" i="5"/>
  <c r="I603" i="5"/>
  <c r="E603" i="5"/>
  <c r="O603" i="5"/>
  <c r="I604" i="5"/>
  <c r="J604" i="5" s="1"/>
  <c r="E604" i="5"/>
  <c r="O604" i="5"/>
  <c r="K604" i="5"/>
  <c r="I605" i="5"/>
  <c r="E605" i="5"/>
  <c r="O605" i="5"/>
  <c r="I606" i="5"/>
  <c r="J606" i="5" s="1"/>
  <c r="E606" i="5"/>
  <c r="O606" i="5"/>
  <c r="K606" i="5"/>
  <c r="I607" i="5"/>
  <c r="E607" i="5"/>
  <c r="O607" i="5"/>
  <c r="I608" i="5"/>
  <c r="J608" i="5" s="1"/>
  <c r="E608" i="5"/>
  <c r="O608" i="5"/>
  <c r="K608" i="5"/>
  <c r="I609" i="5"/>
  <c r="E609" i="5"/>
  <c r="O609" i="5"/>
  <c r="I610" i="5"/>
  <c r="J610" i="5" s="1"/>
  <c r="E610" i="5"/>
  <c r="O610" i="5"/>
  <c r="K610" i="5"/>
  <c r="I611" i="5"/>
  <c r="E611" i="5"/>
  <c r="O611" i="5"/>
  <c r="I612" i="5"/>
  <c r="J612" i="5" s="1"/>
  <c r="E612" i="5"/>
  <c r="O612" i="5"/>
  <c r="K612" i="5"/>
  <c r="I613" i="5"/>
  <c r="E613" i="5"/>
  <c r="O613" i="5"/>
  <c r="I614" i="5"/>
  <c r="J614" i="5" s="1"/>
  <c r="E614" i="5"/>
  <c r="O614" i="5"/>
  <c r="K614" i="5"/>
  <c r="I615" i="5"/>
  <c r="E615" i="5"/>
  <c r="O615" i="5"/>
  <c r="I616" i="5"/>
  <c r="J616" i="5" s="1"/>
  <c r="E616" i="5"/>
  <c r="O616" i="5"/>
  <c r="K616" i="5"/>
  <c r="I617" i="5"/>
  <c r="E617" i="5"/>
  <c r="O617" i="5"/>
  <c r="I618" i="5"/>
  <c r="J618" i="5" s="1"/>
  <c r="E618" i="5"/>
  <c r="O618" i="5"/>
  <c r="K618" i="5"/>
  <c r="I619" i="5"/>
  <c r="E619" i="5"/>
  <c r="O619" i="5"/>
  <c r="I620" i="5"/>
  <c r="J620" i="5" s="1"/>
  <c r="E620" i="5"/>
  <c r="O620" i="5"/>
  <c r="K620" i="5"/>
  <c r="I621" i="5"/>
  <c r="E621" i="5"/>
  <c r="O621" i="5"/>
  <c r="I622" i="5"/>
  <c r="J622" i="5" s="1"/>
  <c r="E622" i="5"/>
  <c r="O622" i="5"/>
  <c r="K622" i="5"/>
  <c r="I623" i="5"/>
  <c r="E623" i="5"/>
  <c r="O623" i="5"/>
  <c r="I624" i="5"/>
  <c r="J624" i="5" s="1"/>
  <c r="E624" i="5"/>
  <c r="O624" i="5"/>
  <c r="K624" i="5"/>
  <c r="I625" i="5"/>
  <c r="E625" i="5"/>
  <c r="O625" i="5"/>
  <c r="I626" i="5"/>
  <c r="J626" i="5" s="1"/>
  <c r="E626" i="5"/>
  <c r="O626" i="5"/>
  <c r="K626" i="5"/>
  <c r="I627" i="5"/>
  <c r="E627" i="5"/>
  <c r="O627" i="5"/>
  <c r="I628" i="5"/>
  <c r="J628" i="5" s="1"/>
  <c r="E628" i="5"/>
  <c r="O628" i="5"/>
  <c r="K628" i="5"/>
  <c r="I629" i="5"/>
  <c r="E629" i="5"/>
  <c r="O629" i="5"/>
  <c r="I630" i="5"/>
  <c r="J630" i="5" s="1"/>
  <c r="E630" i="5"/>
  <c r="O630" i="5"/>
  <c r="K630" i="5"/>
  <c r="I631" i="5"/>
  <c r="E631" i="5"/>
  <c r="O631" i="5"/>
  <c r="I632" i="5"/>
  <c r="J632" i="5" s="1"/>
  <c r="E632" i="5"/>
  <c r="O632" i="5"/>
  <c r="K632" i="5"/>
  <c r="I633" i="5"/>
  <c r="E633" i="5"/>
  <c r="O633" i="5"/>
  <c r="I634" i="5"/>
  <c r="J634" i="5" s="1"/>
  <c r="E634" i="5"/>
  <c r="O634" i="5"/>
  <c r="K634" i="5"/>
  <c r="I635" i="5"/>
  <c r="E635" i="5"/>
  <c r="O635" i="5"/>
  <c r="I636" i="5"/>
  <c r="J636" i="5" s="1"/>
  <c r="E636" i="5"/>
  <c r="O636" i="5"/>
  <c r="K636" i="5"/>
  <c r="I637" i="5"/>
  <c r="E637" i="5"/>
  <c r="O637" i="5"/>
  <c r="I638" i="5"/>
  <c r="J638" i="5" s="1"/>
  <c r="E638" i="5"/>
  <c r="O638" i="5"/>
  <c r="K638" i="5"/>
  <c r="I639" i="5"/>
  <c r="E639" i="5"/>
  <c r="O639" i="5"/>
  <c r="I640" i="5"/>
  <c r="J640" i="5" s="1"/>
  <c r="E640" i="5"/>
  <c r="O640" i="5"/>
  <c r="K640" i="5"/>
  <c r="I641" i="5"/>
  <c r="E641" i="5"/>
  <c r="O641" i="5"/>
  <c r="I642" i="5"/>
  <c r="J642" i="5" s="1"/>
  <c r="E642" i="5"/>
  <c r="O642" i="5"/>
  <c r="K642" i="5"/>
  <c r="I643" i="5"/>
  <c r="E643" i="5"/>
  <c r="O643" i="5"/>
  <c r="I644" i="5"/>
  <c r="J644" i="5" s="1"/>
  <c r="E644" i="5"/>
  <c r="O644" i="5"/>
  <c r="K644" i="5"/>
  <c r="I645" i="5"/>
  <c r="E645" i="5"/>
  <c r="O645" i="5"/>
  <c r="I646" i="5"/>
  <c r="J646" i="5" s="1"/>
  <c r="E646" i="5"/>
  <c r="O646" i="5"/>
  <c r="K646" i="5"/>
  <c r="I647" i="5"/>
  <c r="E647" i="5"/>
  <c r="O647" i="5"/>
  <c r="I648" i="5"/>
  <c r="J648" i="5" s="1"/>
  <c r="E648" i="5"/>
  <c r="O648" i="5"/>
  <c r="K648" i="5"/>
  <c r="I649" i="5"/>
  <c r="E649" i="5"/>
  <c r="O649" i="5"/>
  <c r="I650" i="5"/>
  <c r="J650" i="5" s="1"/>
  <c r="E650" i="5"/>
  <c r="O650" i="5"/>
  <c r="K650" i="5"/>
  <c r="I651" i="5"/>
  <c r="E651" i="5"/>
  <c r="O651" i="5"/>
  <c r="I652" i="5"/>
  <c r="J652" i="5" s="1"/>
  <c r="E652" i="5"/>
  <c r="O652" i="5"/>
  <c r="K652" i="5"/>
  <c r="I653" i="5"/>
  <c r="E653" i="5"/>
  <c r="O653" i="5"/>
  <c r="I654" i="5"/>
  <c r="J654" i="5" s="1"/>
  <c r="E654" i="5"/>
  <c r="O654" i="5"/>
  <c r="K654" i="5"/>
  <c r="I655" i="5"/>
  <c r="E655" i="5"/>
  <c r="O655" i="5"/>
  <c r="I656" i="5"/>
  <c r="J656" i="5" s="1"/>
  <c r="E656" i="5"/>
  <c r="O656" i="5"/>
  <c r="K656" i="5"/>
  <c r="I657" i="5"/>
  <c r="E657" i="5"/>
  <c r="O657" i="5"/>
  <c r="I658" i="5"/>
  <c r="J658" i="5" s="1"/>
  <c r="E658" i="5"/>
  <c r="O658" i="5"/>
  <c r="K658" i="5"/>
  <c r="I659" i="5"/>
  <c r="E659" i="5"/>
  <c r="O659" i="5"/>
  <c r="I660" i="5"/>
  <c r="J660" i="5" s="1"/>
  <c r="E660" i="5"/>
  <c r="O660" i="5"/>
  <c r="K660" i="5"/>
  <c r="I661" i="5"/>
  <c r="E661" i="5"/>
  <c r="O661" i="5"/>
  <c r="I662" i="5"/>
  <c r="J662" i="5" s="1"/>
  <c r="E662" i="5"/>
  <c r="O662" i="5"/>
  <c r="K662" i="5"/>
  <c r="I663" i="5"/>
  <c r="E663" i="5"/>
  <c r="O663" i="5"/>
  <c r="I664" i="5"/>
  <c r="J664" i="5" s="1"/>
  <c r="E664" i="5"/>
  <c r="O664" i="5"/>
  <c r="K664" i="5"/>
  <c r="I665" i="5"/>
  <c r="E665" i="5"/>
  <c r="O665" i="5"/>
  <c r="I666" i="5"/>
  <c r="J666" i="5" s="1"/>
  <c r="E666" i="5"/>
  <c r="O666" i="5"/>
  <c r="K666" i="5"/>
  <c r="I667" i="5"/>
  <c r="E667" i="5"/>
  <c r="O667" i="5"/>
  <c r="I668" i="5"/>
  <c r="J668" i="5" s="1"/>
  <c r="E668" i="5"/>
  <c r="O668" i="5"/>
  <c r="K668" i="5"/>
  <c r="I669" i="5"/>
  <c r="E669" i="5"/>
  <c r="O669" i="5"/>
  <c r="I670" i="5"/>
  <c r="J670" i="5" s="1"/>
  <c r="E670" i="5"/>
  <c r="O670" i="5"/>
  <c r="K670" i="5"/>
  <c r="I671" i="5"/>
  <c r="E671" i="5"/>
  <c r="O671" i="5"/>
  <c r="I672" i="5"/>
  <c r="J672" i="5" s="1"/>
  <c r="E672" i="5"/>
  <c r="O672" i="5"/>
  <c r="K672" i="5"/>
  <c r="I673" i="5"/>
  <c r="E673" i="5"/>
  <c r="O673" i="5"/>
  <c r="I674" i="5"/>
  <c r="J674" i="5" s="1"/>
  <c r="E674" i="5"/>
  <c r="O674" i="5"/>
  <c r="K674" i="5"/>
  <c r="I675" i="5"/>
  <c r="E675" i="5"/>
  <c r="O675" i="5"/>
  <c r="I676" i="5"/>
  <c r="J676" i="5" s="1"/>
  <c r="E676" i="5"/>
  <c r="O676" i="5"/>
  <c r="K676" i="5"/>
  <c r="I677" i="5"/>
  <c r="E677" i="5"/>
  <c r="O677" i="5"/>
  <c r="I678" i="5"/>
  <c r="J678" i="5" s="1"/>
  <c r="E678" i="5"/>
  <c r="O678" i="5"/>
  <c r="K678" i="5"/>
  <c r="I679" i="5"/>
  <c r="E679" i="5"/>
  <c r="O679" i="5"/>
  <c r="I680" i="5"/>
  <c r="J680" i="5" s="1"/>
  <c r="E680" i="5"/>
  <c r="O680" i="5"/>
  <c r="K680" i="5"/>
  <c r="I681" i="5"/>
  <c r="E681" i="5"/>
  <c r="O681" i="5"/>
  <c r="I682" i="5"/>
  <c r="J682" i="5" s="1"/>
  <c r="E682" i="5"/>
  <c r="O682" i="5"/>
  <c r="K682" i="5"/>
  <c r="I683" i="5"/>
  <c r="E683" i="5"/>
  <c r="O683" i="5"/>
  <c r="I684" i="5"/>
  <c r="J684" i="5" s="1"/>
  <c r="E684" i="5"/>
  <c r="O684" i="5"/>
  <c r="K684" i="5"/>
  <c r="I685" i="5"/>
  <c r="E685" i="5"/>
  <c r="O685" i="5"/>
  <c r="I686" i="5"/>
  <c r="J686" i="5" s="1"/>
  <c r="E686" i="5"/>
  <c r="O686" i="5"/>
  <c r="K686" i="5"/>
  <c r="I687" i="5"/>
  <c r="E687" i="5"/>
  <c r="O687" i="5"/>
  <c r="I688" i="5"/>
  <c r="J688" i="5" s="1"/>
  <c r="E688" i="5"/>
  <c r="O688" i="5"/>
  <c r="K688" i="5"/>
  <c r="I689" i="5"/>
  <c r="E689" i="5"/>
  <c r="O689" i="5"/>
  <c r="I690" i="5"/>
  <c r="J690" i="5" s="1"/>
  <c r="E690" i="5"/>
  <c r="O690" i="5"/>
  <c r="K690" i="5"/>
  <c r="I691" i="5"/>
  <c r="E691" i="5"/>
  <c r="O691" i="5"/>
  <c r="I692" i="5"/>
  <c r="J692" i="5" s="1"/>
  <c r="E692" i="5"/>
  <c r="O692" i="5"/>
  <c r="K692" i="5"/>
  <c r="I693" i="5"/>
  <c r="E693" i="5"/>
  <c r="O693" i="5"/>
  <c r="I694" i="5"/>
  <c r="J694" i="5" s="1"/>
  <c r="E694" i="5"/>
  <c r="O694" i="5"/>
  <c r="K694" i="5"/>
  <c r="I695" i="5"/>
  <c r="E695" i="5"/>
  <c r="O695" i="5"/>
  <c r="I696" i="5"/>
  <c r="J696" i="5" s="1"/>
  <c r="E696" i="5"/>
  <c r="O696" i="5"/>
  <c r="K696" i="5"/>
  <c r="I697" i="5"/>
  <c r="E697" i="5"/>
  <c r="O697" i="5"/>
  <c r="I698" i="5"/>
  <c r="J698" i="5" s="1"/>
  <c r="E698" i="5"/>
  <c r="O698" i="5"/>
  <c r="K698" i="5"/>
  <c r="I699" i="5"/>
  <c r="E699" i="5"/>
  <c r="O699" i="5"/>
  <c r="I700" i="5"/>
  <c r="J700" i="5" s="1"/>
  <c r="E700" i="5"/>
  <c r="O700" i="5"/>
  <c r="K700" i="5"/>
  <c r="I701" i="5"/>
  <c r="E701" i="5"/>
  <c r="O701" i="5"/>
  <c r="I702" i="5"/>
  <c r="J702" i="5" s="1"/>
  <c r="E702" i="5"/>
  <c r="O702" i="5"/>
  <c r="K702" i="5"/>
  <c r="I703" i="5"/>
  <c r="E703" i="5"/>
  <c r="O703" i="5"/>
  <c r="I704" i="5"/>
  <c r="J704" i="5" s="1"/>
  <c r="E704" i="5"/>
  <c r="O704" i="5"/>
  <c r="K704" i="5"/>
  <c r="E705" i="5"/>
  <c r="O705" i="5"/>
  <c r="I706" i="5"/>
  <c r="J706" i="5" s="1"/>
  <c r="E706" i="5"/>
  <c r="O706" i="5"/>
  <c r="K706" i="5"/>
  <c r="I707" i="5"/>
  <c r="E707" i="5"/>
  <c r="O707" i="5"/>
  <c r="I708" i="5"/>
  <c r="J708" i="5" s="1"/>
  <c r="E708" i="5"/>
  <c r="O708" i="5"/>
  <c r="K708" i="5"/>
  <c r="I709" i="5"/>
  <c r="E709" i="5"/>
  <c r="O709" i="5"/>
  <c r="I710" i="5"/>
  <c r="J710" i="5" s="1"/>
  <c r="E710" i="5"/>
  <c r="O710" i="5"/>
  <c r="K710" i="5"/>
  <c r="I711" i="5"/>
  <c r="E711" i="5"/>
  <c r="O711" i="5"/>
  <c r="I712" i="5"/>
  <c r="J712" i="5" s="1"/>
  <c r="E712" i="5"/>
  <c r="O712" i="5"/>
  <c r="K712" i="5"/>
  <c r="I713" i="5"/>
  <c r="E713" i="5"/>
  <c r="O713" i="5"/>
  <c r="I714" i="5"/>
  <c r="J714" i="5" s="1"/>
  <c r="E714" i="5"/>
  <c r="O714" i="5"/>
  <c r="K714" i="5"/>
  <c r="I715" i="5"/>
  <c r="E715" i="5"/>
  <c r="O715" i="5"/>
  <c r="I716" i="5"/>
  <c r="J716" i="5" s="1"/>
  <c r="E716" i="5"/>
  <c r="O716" i="5"/>
  <c r="K716" i="5"/>
  <c r="I717" i="5"/>
  <c r="E717" i="5"/>
  <c r="O717" i="5"/>
  <c r="I718" i="5"/>
  <c r="J718" i="5" s="1"/>
  <c r="E718" i="5"/>
  <c r="O718" i="5"/>
  <c r="K718" i="5"/>
  <c r="I719" i="5"/>
  <c r="E719" i="5"/>
  <c r="O719" i="5"/>
  <c r="I720" i="5"/>
  <c r="J720" i="5" s="1"/>
  <c r="E720" i="5"/>
  <c r="O720" i="5"/>
  <c r="K720" i="5"/>
  <c r="I721" i="5"/>
  <c r="E721" i="5"/>
  <c r="O721" i="5"/>
  <c r="I722" i="5"/>
  <c r="J722" i="5" s="1"/>
  <c r="E722" i="5"/>
  <c r="O722" i="5"/>
  <c r="K722" i="5"/>
  <c r="I723" i="5"/>
  <c r="E723" i="5"/>
  <c r="O723" i="5"/>
  <c r="I724" i="5"/>
  <c r="J724" i="5" s="1"/>
  <c r="E724" i="5"/>
  <c r="O724" i="5"/>
  <c r="K724" i="5"/>
  <c r="I725" i="5"/>
  <c r="E725" i="5"/>
  <c r="O725" i="5"/>
  <c r="I726" i="5"/>
  <c r="J726" i="5" s="1"/>
  <c r="E726" i="5"/>
  <c r="O726" i="5"/>
  <c r="K726" i="5"/>
  <c r="I727" i="5"/>
  <c r="J727" i="5" s="1"/>
  <c r="E727" i="5"/>
  <c r="O727" i="5"/>
  <c r="I728" i="5"/>
  <c r="J728" i="5" s="1"/>
  <c r="E728" i="5"/>
  <c r="O728" i="5"/>
  <c r="K728" i="5"/>
  <c r="I729" i="5"/>
  <c r="J729" i="5" s="1"/>
  <c r="E729" i="5"/>
  <c r="O729" i="5"/>
  <c r="I730" i="5"/>
  <c r="J730" i="5" s="1"/>
  <c r="E730" i="5"/>
  <c r="O730" i="5"/>
  <c r="K730" i="5"/>
  <c r="I731" i="5"/>
  <c r="J731" i="5" s="1"/>
  <c r="E731" i="5"/>
  <c r="O731" i="5"/>
  <c r="I732" i="5"/>
  <c r="J732" i="5" s="1"/>
  <c r="E732" i="5"/>
  <c r="O732" i="5"/>
  <c r="K732" i="5"/>
  <c r="I733" i="5"/>
  <c r="J733" i="5" s="1"/>
  <c r="E733" i="5"/>
  <c r="O733" i="5"/>
  <c r="I734" i="5"/>
  <c r="J734" i="5" s="1"/>
  <c r="E734" i="5"/>
  <c r="O734" i="5"/>
  <c r="K734" i="5"/>
  <c r="I735" i="5"/>
  <c r="J735" i="5" s="1"/>
  <c r="E735" i="5"/>
  <c r="O735" i="5"/>
  <c r="I736" i="5"/>
  <c r="J736" i="5" s="1"/>
  <c r="E736" i="5"/>
  <c r="O736" i="5"/>
  <c r="K736" i="5"/>
  <c r="I737" i="5"/>
  <c r="J737" i="5" s="1"/>
  <c r="E737" i="5"/>
  <c r="O737" i="5"/>
  <c r="I738" i="5"/>
  <c r="J738" i="5" s="1"/>
  <c r="E738" i="5"/>
  <c r="O738" i="5"/>
  <c r="K738" i="5"/>
  <c r="I739" i="5"/>
  <c r="J739" i="5" s="1"/>
  <c r="E739" i="5"/>
  <c r="O739" i="5"/>
  <c r="I740" i="5"/>
  <c r="J740" i="5" s="1"/>
  <c r="E740" i="5"/>
  <c r="O740" i="5"/>
  <c r="K740" i="5"/>
  <c r="I741" i="5"/>
  <c r="J741" i="5" s="1"/>
  <c r="E741" i="5"/>
  <c r="O741" i="5"/>
  <c r="I742" i="5"/>
  <c r="J742" i="5" s="1"/>
  <c r="E742" i="5"/>
  <c r="O742" i="5"/>
  <c r="K742" i="5"/>
  <c r="I743" i="5"/>
  <c r="J743" i="5" s="1"/>
  <c r="E743" i="5"/>
  <c r="O743" i="5"/>
  <c r="I744" i="5"/>
  <c r="J744" i="5" s="1"/>
  <c r="E744" i="5"/>
  <c r="O744" i="5"/>
  <c r="K744" i="5"/>
  <c r="I745" i="5"/>
  <c r="J745" i="5" s="1"/>
  <c r="E745" i="5"/>
  <c r="O745" i="5"/>
  <c r="I746" i="5"/>
  <c r="J746" i="5" s="1"/>
  <c r="E746" i="5"/>
  <c r="O746" i="5"/>
  <c r="K746" i="5"/>
  <c r="I747" i="5"/>
  <c r="J747" i="5" s="1"/>
  <c r="E747" i="5"/>
  <c r="O747" i="5"/>
  <c r="I748" i="5"/>
  <c r="J748" i="5" s="1"/>
  <c r="E748" i="5"/>
  <c r="O748" i="5"/>
  <c r="K748" i="5"/>
  <c r="I749" i="5"/>
  <c r="J749" i="5" s="1"/>
  <c r="E749" i="5"/>
  <c r="O749" i="5"/>
  <c r="I750" i="5"/>
  <c r="J750" i="5" s="1"/>
  <c r="E750" i="5"/>
  <c r="O750" i="5"/>
  <c r="K750" i="5"/>
  <c r="I751" i="5"/>
  <c r="J751" i="5" s="1"/>
  <c r="E751" i="5"/>
  <c r="O751" i="5"/>
  <c r="I752" i="5"/>
  <c r="J752" i="5" s="1"/>
  <c r="E752" i="5"/>
  <c r="O752" i="5"/>
  <c r="K752" i="5"/>
  <c r="I753" i="5"/>
  <c r="J753" i="5" s="1"/>
  <c r="E753" i="5"/>
  <c r="O753" i="5"/>
  <c r="E754" i="5"/>
  <c r="J754" i="5"/>
  <c r="O754" i="5"/>
  <c r="K754" i="5"/>
  <c r="I755" i="5"/>
  <c r="J755" i="5" s="1"/>
  <c r="E755" i="5"/>
  <c r="O755" i="5"/>
  <c r="K755" i="5"/>
  <c r="I756" i="5"/>
  <c r="E756" i="5"/>
  <c r="O756" i="5"/>
  <c r="I757" i="5"/>
  <c r="J757" i="5" s="1"/>
  <c r="E757" i="5"/>
  <c r="O757" i="5"/>
  <c r="K757" i="5"/>
  <c r="I758" i="5"/>
  <c r="E758" i="5"/>
  <c r="O758" i="5"/>
  <c r="I759" i="5"/>
  <c r="J759" i="5" s="1"/>
  <c r="E759" i="5"/>
  <c r="O759" i="5"/>
  <c r="K759" i="5"/>
  <c r="I760" i="5"/>
  <c r="E760" i="5"/>
  <c r="O760" i="5"/>
  <c r="I761" i="5"/>
  <c r="J761" i="5" s="1"/>
  <c r="E761" i="5"/>
  <c r="O761" i="5"/>
  <c r="K761" i="5"/>
  <c r="I762" i="5"/>
  <c r="E762" i="5"/>
  <c r="O762" i="5"/>
  <c r="I763" i="5"/>
  <c r="J763" i="5" s="1"/>
  <c r="E763" i="5"/>
  <c r="O763" i="5"/>
  <c r="K763" i="5"/>
  <c r="I764" i="5"/>
  <c r="E764" i="5"/>
  <c r="O764" i="5"/>
  <c r="I765" i="5"/>
  <c r="J765" i="5" s="1"/>
  <c r="E765" i="5"/>
  <c r="O765" i="5"/>
  <c r="K765" i="5"/>
  <c r="I766" i="5"/>
  <c r="E766" i="5"/>
  <c r="O766" i="5"/>
  <c r="I767" i="5"/>
  <c r="J767" i="5" s="1"/>
  <c r="E767" i="5"/>
  <c r="O767" i="5"/>
  <c r="K767" i="5"/>
  <c r="I768" i="5"/>
  <c r="E768" i="5"/>
  <c r="O768" i="5"/>
  <c r="I769" i="5"/>
  <c r="J769" i="5" s="1"/>
  <c r="E769" i="5"/>
  <c r="O769" i="5"/>
  <c r="K769" i="5"/>
  <c r="I770" i="5"/>
  <c r="E770" i="5"/>
  <c r="O770" i="5"/>
  <c r="I771" i="5"/>
  <c r="J771" i="5" s="1"/>
  <c r="E771" i="5"/>
  <c r="O771" i="5"/>
  <c r="K771" i="5"/>
  <c r="I772" i="5"/>
  <c r="E772" i="5"/>
  <c r="O772" i="5"/>
  <c r="I773" i="5"/>
  <c r="J773" i="5" s="1"/>
  <c r="E773" i="5"/>
  <c r="O773" i="5"/>
  <c r="K773" i="5"/>
  <c r="I774" i="5"/>
  <c r="E774" i="5"/>
  <c r="O774" i="5"/>
  <c r="I775" i="5"/>
  <c r="J775" i="5" s="1"/>
  <c r="E775" i="5"/>
  <c r="O775" i="5"/>
  <c r="K775" i="5"/>
  <c r="I776" i="5"/>
  <c r="E776" i="5"/>
  <c r="O776" i="5"/>
  <c r="I777" i="5"/>
  <c r="J777" i="5" s="1"/>
  <c r="E777" i="5"/>
  <c r="O777" i="5"/>
  <c r="K777" i="5"/>
  <c r="I778" i="5"/>
  <c r="E778" i="5"/>
  <c r="O778" i="5"/>
  <c r="I779" i="5"/>
  <c r="J779" i="5" s="1"/>
  <c r="E779" i="5"/>
  <c r="O779" i="5"/>
  <c r="K779" i="5"/>
  <c r="I780" i="5"/>
  <c r="E780" i="5"/>
  <c r="O780" i="5"/>
  <c r="I781" i="5"/>
  <c r="J781" i="5" s="1"/>
  <c r="E781" i="5"/>
  <c r="O781" i="5"/>
  <c r="K781" i="5"/>
  <c r="I782" i="5"/>
  <c r="E782" i="5"/>
  <c r="O782" i="5"/>
  <c r="I783" i="5"/>
  <c r="J783" i="5" s="1"/>
  <c r="E783" i="5"/>
  <c r="O783" i="5"/>
  <c r="K783" i="5"/>
  <c r="I784" i="5"/>
  <c r="E784" i="5"/>
  <c r="O784" i="5"/>
  <c r="I785" i="5"/>
  <c r="J785" i="5" s="1"/>
  <c r="E785" i="5"/>
  <c r="O785" i="5"/>
  <c r="K785" i="5"/>
  <c r="I786" i="5"/>
  <c r="E786" i="5"/>
  <c r="O786" i="5"/>
  <c r="I787" i="5"/>
  <c r="J787" i="5" s="1"/>
  <c r="E787" i="5"/>
  <c r="O787" i="5"/>
  <c r="K787" i="5"/>
  <c r="I788" i="5"/>
  <c r="E788" i="5"/>
  <c r="O788" i="5"/>
  <c r="I789" i="5"/>
  <c r="J789" i="5" s="1"/>
  <c r="E789" i="5"/>
  <c r="O789" i="5"/>
  <c r="K789" i="5"/>
  <c r="I790" i="5"/>
  <c r="E790" i="5"/>
  <c r="O790" i="5"/>
  <c r="I791" i="5"/>
  <c r="J791" i="5" s="1"/>
  <c r="E791" i="5"/>
  <c r="O791" i="5"/>
  <c r="K791" i="5"/>
  <c r="I792" i="5"/>
  <c r="E792" i="5"/>
  <c r="O792" i="5"/>
  <c r="I793" i="5"/>
  <c r="J793" i="5" s="1"/>
  <c r="E793" i="5"/>
  <c r="O793" i="5"/>
  <c r="K793" i="5"/>
  <c r="I794" i="5"/>
  <c r="E794" i="5"/>
  <c r="O794" i="5"/>
  <c r="I795" i="5"/>
  <c r="J795" i="5" s="1"/>
  <c r="E795" i="5"/>
  <c r="O795" i="5"/>
  <c r="K795" i="5"/>
  <c r="I796" i="5"/>
  <c r="E796" i="5"/>
  <c r="O796" i="5"/>
  <c r="I797" i="5"/>
  <c r="J797" i="5" s="1"/>
  <c r="E797" i="5"/>
  <c r="O797" i="5"/>
  <c r="K797" i="5"/>
  <c r="I798" i="5"/>
  <c r="E798" i="5"/>
  <c r="O798" i="5"/>
  <c r="I799" i="5"/>
  <c r="J799" i="5" s="1"/>
  <c r="E799" i="5"/>
  <c r="O799" i="5"/>
  <c r="K799" i="5"/>
  <c r="I800" i="5"/>
  <c r="E800" i="5"/>
  <c r="O800" i="5"/>
  <c r="I801" i="5"/>
  <c r="J801" i="5" s="1"/>
  <c r="E801" i="5"/>
  <c r="O801" i="5"/>
  <c r="K801" i="5"/>
  <c r="I802" i="5"/>
  <c r="E802" i="5"/>
  <c r="O802" i="5"/>
  <c r="I803" i="5"/>
  <c r="J803" i="5" s="1"/>
  <c r="E803" i="5"/>
  <c r="O803" i="5"/>
  <c r="K803" i="5"/>
  <c r="I804" i="5"/>
  <c r="E804" i="5"/>
  <c r="O804" i="5"/>
  <c r="I805" i="5"/>
  <c r="J805" i="5" s="1"/>
  <c r="E805" i="5"/>
  <c r="O805" i="5"/>
  <c r="K805" i="5"/>
  <c r="I806" i="5"/>
  <c r="E806" i="5"/>
  <c r="O806" i="5"/>
  <c r="I807" i="5"/>
  <c r="J807" i="5" s="1"/>
  <c r="E807" i="5"/>
  <c r="O807" i="5"/>
  <c r="K807" i="5"/>
  <c r="E808" i="5"/>
  <c r="O808" i="5"/>
  <c r="I809" i="5"/>
  <c r="J809" i="5" s="1"/>
  <c r="E809" i="5"/>
  <c r="O809" i="5"/>
  <c r="K809" i="5"/>
  <c r="I810" i="5"/>
  <c r="E810" i="5"/>
  <c r="O810" i="5"/>
  <c r="I811" i="5"/>
  <c r="J811" i="5" s="1"/>
  <c r="E811" i="5"/>
  <c r="O811" i="5"/>
  <c r="K811" i="5"/>
  <c r="I814" i="5"/>
  <c r="J814" i="5" s="1"/>
  <c r="E814" i="5"/>
  <c r="O814" i="5"/>
  <c r="K814" i="5"/>
  <c r="I815" i="5"/>
  <c r="J815" i="5" s="1"/>
  <c r="E815" i="5"/>
  <c r="O815" i="5"/>
  <c r="K815" i="5"/>
  <c r="I816" i="5"/>
  <c r="E816" i="5"/>
  <c r="O816" i="5"/>
  <c r="I817" i="5"/>
  <c r="J817" i="5" s="1"/>
  <c r="E817" i="5"/>
  <c r="O817" i="5"/>
  <c r="K817" i="5"/>
  <c r="I818" i="5"/>
  <c r="J818" i="5" s="1"/>
  <c r="E818" i="5"/>
  <c r="O818" i="5"/>
  <c r="K818" i="5"/>
  <c r="I819" i="5"/>
  <c r="J819" i="5" s="1"/>
  <c r="E819" i="5"/>
  <c r="O819" i="5"/>
  <c r="K819" i="5"/>
  <c r="I820" i="5"/>
  <c r="E820" i="5"/>
  <c r="O820" i="5"/>
  <c r="I821" i="5"/>
  <c r="J821" i="5" s="1"/>
  <c r="E821" i="5"/>
  <c r="O821" i="5"/>
  <c r="K821" i="5"/>
  <c r="I822" i="5"/>
  <c r="J822" i="5" s="1"/>
  <c r="E822" i="5"/>
  <c r="O822" i="5"/>
  <c r="K822" i="5"/>
  <c r="V822" i="5"/>
  <c r="I823" i="5"/>
  <c r="J823" i="5" s="1"/>
  <c r="E823" i="5"/>
  <c r="O823" i="5"/>
  <c r="K823" i="5"/>
  <c r="I824" i="5"/>
  <c r="E824" i="5"/>
  <c r="O824" i="5"/>
  <c r="I825" i="5"/>
  <c r="J825" i="5" s="1"/>
  <c r="E825" i="5"/>
  <c r="O825" i="5"/>
  <c r="K825" i="5"/>
  <c r="I826" i="5"/>
  <c r="J826" i="5" s="1"/>
  <c r="L826" i="5" s="1"/>
  <c r="E826" i="5"/>
  <c r="O826" i="5"/>
  <c r="K826" i="5"/>
  <c r="I827" i="5"/>
  <c r="J827" i="5" s="1"/>
  <c r="E827" i="5"/>
  <c r="O827" i="5"/>
  <c r="K827" i="5"/>
  <c r="I828" i="5"/>
  <c r="E828" i="5"/>
  <c r="O828" i="5"/>
  <c r="I829" i="5"/>
  <c r="J829" i="5" s="1"/>
  <c r="E829" i="5"/>
  <c r="O829" i="5"/>
  <c r="K829" i="5"/>
  <c r="I830" i="5"/>
  <c r="J830" i="5" s="1"/>
  <c r="E830" i="5"/>
  <c r="O830" i="5"/>
  <c r="K830" i="5"/>
  <c r="I831" i="5"/>
  <c r="J831" i="5" s="1"/>
  <c r="E831" i="5"/>
  <c r="O831" i="5"/>
  <c r="K831" i="5"/>
  <c r="I832" i="5"/>
  <c r="E832" i="5"/>
  <c r="O832" i="5"/>
  <c r="I833" i="5"/>
  <c r="J833" i="5" s="1"/>
  <c r="E833" i="5"/>
  <c r="O833" i="5"/>
  <c r="K833" i="5"/>
  <c r="I834" i="5"/>
  <c r="J834" i="5" s="1"/>
  <c r="E834" i="5"/>
  <c r="O834" i="5"/>
  <c r="K834" i="5"/>
  <c r="I835" i="5"/>
  <c r="J835" i="5" s="1"/>
  <c r="E835" i="5"/>
  <c r="O835" i="5"/>
  <c r="K835" i="5"/>
  <c r="I836" i="5"/>
  <c r="E836" i="5"/>
  <c r="O836" i="5"/>
  <c r="I837" i="5"/>
  <c r="J837" i="5" s="1"/>
  <c r="E837" i="5"/>
  <c r="O837" i="5"/>
  <c r="K837" i="5"/>
  <c r="I838" i="5"/>
  <c r="J838" i="5" s="1"/>
  <c r="L838" i="5" s="1"/>
  <c r="E838" i="5"/>
  <c r="O838" i="5"/>
  <c r="K838" i="5"/>
  <c r="I839" i="5"/>
  <c r="J839" i="5" s="1"/>
  <c r="E839" i="5"/>
  <c r="O839" i="5"/>
  <c r="K839" i="5"/>
  <c r="I840" i="5"/>
  <c r="E840" i="5"/>
  <c r="O840" i="5"/>
  <c r="I841" i="5"/>
  <c r="J841" i="5" s="1"/>
  <c r="E841" i="5"/>
  <c r="O841" i="5"/>
  <c r="K841" i="5"/>
  <c r="I842" i="5"/>
  <c r="J842" i="5" s="1"/>
  <c r="E842" i="5"/>
  <c r="O842" i="5"/>
  <c r="K842" i="5"/>
  <c r="I843" i="5"/>
  <c r="J843" i="5" s="1"/>
  <c r="L843" i="5" s="1"/>
  <c r="E843" i="5"/>
  <c r="O843" i="5"/>
  <c r="K843" i="5"/>
  <c r="I844" i="5"/>
  <c r="E844" i="5"/>
  <c r="O844" i="5"/>
  <c r="I845" i="5"/>
  <c r="J845" i="5" s="1"/>
  <c r="E845" i="5"/>
  <c r="O845" i="5"/>
  <c r="K845" i="5"/>
  <c r="I846" i="5"/>
  <c r="J846" i="5" s="1"/>
  <c r="E846" i="5"/>
  <c r="O846" i="5"/>
  <c r="K846" i="5"/>
  <c r="I847" i="5"/>
  <c r="J847" i="5" s="1"/>
  <c r="E847" i="5"/>
  <c r="O847" i="5"/>
  <c r="K847" i="5"/>
  <c r="I848" i="5"/>
  <c r="E848" i="5"/>
  <c r="O848" i="5"/>
  <c r="I849" i="5"/>
  <c r="J849" i="5" s="1"/>
  <c r="E849" i="5"/>
  <c r="O849" i="5"/>
  <c r="K849" i="5"/>
  <c r="I850" i="5"/>
  <c r="J850" i="5" s="1"/>
  <c r="E850" i="5"/>
  <c r="O850" i="5"/>
  <c r="K850" i="5"/>
  <c r="I851" i="5"/>
  <c r="J851" i="5" s="1"/>
  <c r="L851" i="5" s="1"/>
  <c r="E851" i="5"/>
  <c r="O851" i="5"/>
  <c r="K851" i="5"/>
  <c r="I852" i="5"/>
  <c r="E852" i="5"/>
  <c r="O852" i="5"/>
  <c r="I853" i="5"/>
  <c r="J853" i="5" s="1"/>
  <c r="E853" i="5"/>
  <c r="O853" i="5"/>
  <c r="K853" i="5"/>
  <c r="I854" i="5"/>
  <c r="J854" i="5" s="1"/>
  <c r="E854" i="5"/>
  <c r="O854" i="5"/>
  <c r="K854" i="5"/>
  <c r="I855" i="5"/>
  <c r="J855" i="5" s="1"/>
  <c r="E855" i="5"/>
  <c r="O855" i="5"/>
  <c r="K855" i="5"/>
  <c r="I856" i="5"/>
  <c r="E856" i="5"/>
  <c r="O856" i="5"/>
  <c r="I857" i="5"/>
  <c r="J857" i="5" s="1"/>
  <c r="E857" i="5"/>
  <c r="O857" i="5"/>
  <c r="K857" i="5"/>
  <c r="I858" i="5"/>
  <c r="J858" i="5" s="1"/>
  <c r="E858" i="5"/>
  <c r="O858" i="5"/>
  <c r="K858" i="5"/>
  <c r="I859" i="5"/>
  <c r="J859" i="5" s="1"/>
  <c r="E859" i="5"/>
  <c r="O859" i="5"/>
  <c r="K859" i="5"/>
  <c r="I860" i="5"/>
  <c r="E860" i="5"/>
  <c r="O860" i="5"/>
  <c r="I861" i="5"/>
  <c r="J861" i="5" s="1"/>
  <c r="E861" i="5"/>
  <c r="O861" i="5"/>
  <c r="K861" i="5"/>
  <c r="I862" i="5"/>
  <c r="J862" i="5" s="1"/>
  <c r="E862" i="5"/>
  <c r="O862" i="5"/>
  <c r="K862" i="5"/>
  <c r="I863" i="5"/>
  <c r="J863" i="5" s="1"/>
  <c r="E863" i="5"/>
  <c r="O863" i="5"/>
  <c r="K863" i="5"/>
  <c r="I864" i="5"/>
  <c r="E864" i="5"/>
  <c r="O864" i="5"/>
  <c r="I865" i="5"/>
  <c r="J865" i="5" s="1"/>
  <c r="E865" i="5"/>
  <c r="O865" i="5"/>
  <c r="K865" i="5"/>
  <c r="I866" i="5"/>
  <c r="J866" i="5" s="1"/>
  <c r="E866" i="5"/>
  <c r="O866" i="5"/>
  <c r="K866" i="5"/>
  <c r="V866" i="5"/>
  <c r="I867" i="5"/>
  <c r="J867" i="5" s="1"/>
  <c r="E867" i="5"/>
  <c r="O867" i="5"/>
  <c r="K867" i="5"/>
  <c r="I868" i="5"/>
  <c r="E868" i="5"/>
  <c r="O868" i="5"/>
  <c r="K868" i="5"/>
  <c r="I869" i="5"/>
  <c r="J869" i="5" s="1"/>
  <c r="E869" i="5"/>
  <c r="O869" i="5"/>
  <c r="K869" i="5"/>
  <c r="I870" i="5"/>
  <c r="J870" i="5" s="1"/>
  <c r="E870" i="5"/>
  <c r="O870" i="5"/>
  <c r="K870" i="5"/>
  <c r="V870" i="5"/>
  <c r="I871" i="5"/>
  <c r="J871" i="5" s="1"/>
  <c r="E871" i="5"/>
  <c r="O871" i="5"/>
  <c r="K871" i="5"/>
  <c r="I872" i="5"/>
  <c r="E872" i="5"/>
  <c r="O872" i="5"/>
  <c r="I873" i="5"/>
  <c r="J873" i="5" s="1"/>
  <c r="E873" i="5"/>
  <c r="O873" i="5"/>
  <c r="K873" i="5"/>
  <c r="I874" i="5"/>
  <c r="J874" i="5" s="1"/>
  <c r="E874" i="5"/>
  <c r="O874" i="5"/>
  <c r="K874" i="5"/>
  <c r="I875" i="5"/>
  <c r="J875" i="5" s="1"/>
  <c r="E875" i="5"/>
  <c r="O875" i="5"/>
  <c r="K875" i="5"/>
  <c r="I876" i="5"/>
  <c r="E876" i="5"/>
  <c r="O876" i="5"/>
  <c r="I877" i="5"/>
  <c r="J877" i="5" s="1"/>
  <c r="E877" i="5"/>
  <c r="O877" i="5"/>
  <c r="K877" i="5"/>
  <c r="I878" i="5"/>
  <c r="J878" i="5" s="1"/>
  <c r="E878" i="5"/>
  <c r="O878" i="5"/>
  <c r="K878" i="5"/>
  <c r="I879" i="5"/>
  <c r="J879" i="5" s="1"/>
  <c r="E879" i="5"/>
  <c r="O879" i="5"/>
  <c r="K879" i="5"/>
  <c r="V879" i="5"/>
  <c r="I880" i="5"/>
  <c r="E880" i="5"/>
  <c r="O880" i="5"/>
  <c r="I881" i="5"/>
  <c r="J881" i="5" s="1"/>
  <c r="E881" i="5"/>
  <c r="O881" i="5"/>
  <c r="K881" i="5"/>
  <c r="I882" i="5"/>
  <c r="J882" i="5" s="1"/>
  <c r="E882" i="5"/>
  <c r="O882" i="5"/>
  <c r="K882" i="5"/>
  <c r="I883" i="5"/>
  <c r="J883" i="5" s="1"/>
  <c r="E883" i="5"/>
  <c r="O883" i="5"/>
  <c r="K883" i="5"/>
  <c r="I884" i="5"/>
  <c r="E884" i="5"/>
  <c r="O884" i="5"/>
  <c r="I885" i="5"/>
  <c r="J885" i="5" s="1"/>
  <c r="E885" i="5"/>
  <c r="O885" i="5"/>
  <c r="K885" i="5"/>
  <c r="I886" i="5"/>
  <c r="J886" i="5" s="1"/>
  <c r="E886" i="5"/>
  <c r="O886" i="5"/>
  <c r="K886" i="5"/>
  <c r="I887" i="5"/>
  <c r="J887" i="5" s="1"/>
  <c r="E887" i="5"/>
  <c r="O887" i="5"/>
  <c r="K887" i="5"/>
  <c r="I888" i="5"/>
  <c r="E888" i="5"/>
  <c r="O888" i="5"/>
  <c r="I889" i="5"/>
  <c r="J889" i="5" s="1"/>
  <c r="E889" i="5"/>
  <c r="O889" i="5"/>
  <c r="K889" i="5"/>
  <c r="I890" i="5"/>
  <c r="J890" i="5" s="1"/>
  <c r="E890" i="5"/>
  <c r="O890" i="5"/>
  <c r="K890" i="5"/>
  <c r="I891" i="5"/>
  <c r="J891" i="5" s="1"/>
  <c r="E891" i="5"/>
  <c r="O891" i="5"/>
  <c r="K891" i="5"/>
  <c r="I892" i="5"/>
  <c r="E892" i="5"/>
  <c r="O892" i="5"/>
  <c r="I893" i="5"/>
  <c r="J893" i="5" s="1"/>
  <c r="E893" i="5"/>
  <c r="O893" i="5"/>
  <c r="K893" i="5"/>
  <c r="I894" i="5"/>
  <c r="J894" i="5" s="1"/>
  <c r="E894" i="5"/>
  <c r="O894" i="5"/>
  <c r="K894" i="5"/>
  <c r="I895" i="5"/>
  <c r="J895" i="5" s="1"/>
  <c r="E895" i="5"/>
  <c r="O895" i="5"/>
  <c r="K895" i="5"/>
  <c r="I896" i="5"/>
  <c r="E896" i="5"/>
  <c r="O896" i="5"/>
  <c r="I897" i="5"/>
  <c r="J897" i="5" s="1"/>
  <c r="E897" i="5"/>
  <c r="O897" i="5"/>
  <c r="K897" i="5"/>
  <c r="I898" i="5"/>
  <c r="J898" i="5" s="1"/>
  <c r="E898" i="5"/>
  <c r="O898" i="5"/>
  <c r="K898" i="5"/>
  <c r="V898" i="5"/>
  <c r="I899" i="5"/>
  <c r="J899" i="5" s="1"/>
  <c r="E899" i="5"/>
  <c r="O899" i="5"/>
  <c r="K899" i="5"/>
  <c r="I900" i="5"/>
  <c r="J900" i="5" s="1"/>
  <c r="E900" i="5"/>
  <c r="O900" i="5"/>
  <c r="I901" i="5"/>
  <c r="J901" i="5" s="1"/>
  <c r="E901" i="5"/>
  <c r="O901" i="5"/>
  <c r="K901" i="5"/>
  <c r="I902" i="5"/>
  <c r="J902" i="5" s="1"/>
  <c r="L902" i="5" s="1"/>
  <c r="E902" i="5"/>
  <c r="O902" i="5"/>
  <c r="K902" i="5"/>
  <c r="I903" i="5"/>
  <c r="J903" i="5" s="1"/>
  <c r="L903" i="5" s="1"/>
  <c r="E903" i="5"/>
  <c r="O903" i="5"/>
  <c r="K903" i="5"/>
  <c r="I904" i="5"/>
  <c r="J904" i="5" s="1"/>
  <c r="L904" i="5" s="1"/>
  <c r="E904" i="5"/>
  <c r="O904" i="5"/>
  <c r="I905" i="5"/>
  <c r="J905" i="5" s="1"/>
  <c r="E905" i="5"/>
  <c r="O905" i="5"/>
  <c r="K905" i="5"/>
  <c r="I906" i="5"/>
  <c r="J906" i="5" s="1"/>
  <c r="E906" i="5"/>
  <c r="O906" i="5"/>
  <c r="K906" i="5"/>
  <c r="I907" i="5"/>
  <c r="J907" i="5" s="1"/>
  <c r="E907" i="5"/>
  <c r="O907" i="5"/>
  <c r="K907" i="5"/>
  <c r="I908" i="5"/>
  <c r="J908" i="5" s="1"/>
  <c r="E908" i="5"/>
  <c r="O908" i="5"/>
  <c r="I909" i="5"/>
  <c r="J909" i="5" s="1"/>
  <c r="L909" i="5" s="1"/>
  <c r="E909" i="5"/>
  <c r="O909" i="5"/>
  <c r="K909" i="5"/>
  <c r="I910" i="5"/>
  <c r="J910" i="5" s="1"/>
  <c r="E910" i="5"/>
  <c r="O910" i="5"/>
  <c r="K910" i="5"/>
  <c r="I911" i="5"/>
  <c r="J911" i="5" s="1"/>
  <c r="E911" i="5"/>
  <c r="O911" i="5"/>
  <c r="K911" i="5"/>
  <c r="I912" i="5"/>
  <c r="J912" i="5" s="1"/>
  <c r="E912" i="5"/>
  <c r="O912" i="5"/>
  <c r="I913" i="5"/>
  <c r="J913" i="5" s="1"/>
  <c r="E913" i="5"/>
  <c r="O913" i="5"/>
  <c r="K913" i="5"/>
  <c r="I914" i="5"/>
  <c r="J914" i="5" s="1"/>
  <c r="E914" i="5"/>
  <c r="O914" i="5"/>
  <c r="K914" i="5"/>
  <c r="I915" i="5"/>
  <c r="J915" i="5" s="1"/>
  <c r="E915" i="5"/>
  <c r="O915" i="5"/>
  <c r="K915" i="5"/>
  <c r="I916" i="5"/>
  <c r="J916" i="5" s="1"/>
  <c r="E916" i="5"/>
  <c r="O916" i="5"/>
  <c r="I917" i="5"/>
  <c r="J917" i="5" s="1"/>
  <c r="E917" i="5"/>
  <c r="O917" i="5"/>
  <c r="K917" i="5"/>
  <c r="I918" i="5"/>
  <c r="J918" i="5" s="1"/>
  <c r="E918" i="5"/>
  <c r="O918" i="5"/>
  <c r="K918" i="5"/>
  <c r="I919" i="5"/>
  <c r="J919" i="5" s="1"/>
  <c r="E919" i="5"/>
  <c r="O919" i="5"/>
  <c r="K919" i="5"/>
  <c r="I920" i="5"/>
  <c r="J920" i="5" s="1"/>
  <c r="E920" i="5"/>
  <c r="O920" i="5"/>
  <c r="I921" i="5"/>
  <c r="J921" i="5" s="1"/>
  <c r="E921" i="5"/>
  <c r="O921" i="5"/>
  <c r="K921" i="5"/>
  <c r="I922" i="5"/>
  <c r="J922" i="5" s="1"/>
  <c r="E922" i="5"/>
  <c r="O922" i="5"/>
  <c r="K922" i="5"/>
  <c r="I923" i="5"/>
  <c r="J923" i="5" s="1"/>
  <c r="E923" i="5"/>
  <c r="O923" i="5"/>
  <c r="K923" i="5"/>
  <c r="I924" i="5"/>
  <c r="J924" i="5" s="1"/>
  <c r="E924" i="5"/>
  <c r="O924" i="5"/>
  <c r="I925" i="5"/>
  <c r="J925" i="5" s="1"/>
  <c r="E925" i="5"/>
  <c r="O925" i="5"/>
  <c r="K925" i="5"/>
  <c r="I926" i="5"/>
  <c r="J926" i="5" s="1"/>
  <c r="E926" i="5"/>
  <c r="O926" i="5"/>
  <c r="K926" i="5"/>
  <c r="I927" i="5"/>
  <c r="J927" i="5" s="1"/>
  <c r="E927" i="5"/>
  <c r="O927" i="5"/>
  <c r="K927" i="5"/>
  <c r="I928" i="5"/>
  <c r="J928" i="5" s="1"/>
  <c r="L928" i="5" s="1"/>
  <c r="E928" i="5"/>
  <c r="O928" i="5"/>
  <c r="I929" i="5"/>
  <c r="J929" i="5" s="1"/>
  <c r="E929" i="5"/>
  <c r="O929" i="5"/>
  <c r="K929" i="5"/>
  <c r="I930" i="5"/>
  <c r="J930" i="5" s="1"/>
  <c r="E930" i="5"/>
  <c r="O930" i="5"/>
  <c r="K930" i="5"/>
  <c r="I931" i="5"/>
  <c r="J931" i="5" s="1"/>
  <c r="E931" i="5"/>
  <c r="O931" i="5"/>
  <c r="K931" i="5"/>
  <c r="I932" i="5"/>
  <c r="J932" i="5" s="1"/>
  <c r="E932" i="5"/>
  <c r="O932" i="5"/>
  <c r="I933" i="5"/>
  <c r="J933" i="5" s="1"/>
  <c r="E933" i="5"/>
  <c r="O933" i="5"/>
  <c r="K933" i="5"/>
  <c r="I934" i="5"/>
  <c r="J934" i="5" s="1"/>
  <c r="E934" i="5"/>
  <c r="O934" i="5"/>
  <c r="K934" i="5"/>
  <c r="I935" i="5"/>
  <c r="J935" i="5" s="1"/>
  <c r="E935" i="5"/>
  <c r="O935" i="5"/>
  <c r="K935" i="5"/>
  <c r="I936" i="5"/>
  <c r="J936" i="5" s="1"/>
  <c r="E936" i="5"/>
  <c r="O936" i="5"/>
  <c r="I937" i="5"/>
  <c r="J937" i="5" s="1"/>
  <c r="E937" i="5"/>
  <c r="O937" i="5"/>
  <c r="K937" i="5"/>
  <c r="I938" i="5"/>
  <c r="J938" i="5" s="1"/>
  <c r="L938" i="5" s="1"/>
  <c r="E938" i="5"/>
  <c r="O938" i="5"/>
  <c r="K938" i="5"/>
  <c r="I939" i="5"/>
  <c r="J939" i="5" s="1"/>
  <c r="L939" i="5" s="1"/>
  <c r="E939" i="5"/>
  <c r="O939" i="5"/>
  <c r="K939" i="5"/>
  <c r="I940" i="5"/>
  <c r="J940" i="5" s="1"/>
  <c r="E940" i="5"/>
  <c r="O940" i="5"/>
  <c r="I941" i="5"/>
  <c r="J941" i="5" s="1"/>
  <c r="E941" i="5"/>
  <c r="O941" i="5"/>
  <c r="K941" i="5"/>
  <c r="I942" i="5"/>
  <c r="J942" i="5" s="1"/>
  <c r="E942" i="5"/>
  <c r="O942" i="5"/>
  <c r="K942" i="5"/>
  <c r="I943" i="5"/>
  <c r="J943" i="5" s="1"/>
  <c r="E943" i="5"/>
  <c r="O943" i="5"/>
  <c r="K943" i="5"/>
  <c r="I944" i="5"/>
  <c r="J944" i="5" s="1"/>
  <c r="E944" i="5"/>
  <c r="O944" i="5"/>
  <c r="I945" i="5"/>
  <c r="J945" i="5" s="1"/>
  <c r="E945" i="5"/>
  <c r="O945" i="5"/>
  <c r="K945" i="5"/>
  <c r="I946" i="5"/>
  <c r="J946" i="5" s="1"/>
  <c r="E946" i="5"/>
  <c r="O946" i="5"/>
  <c r="K946" i="5"/>
  <c r="I947" i="5"/>
  <c r="J947" i="5" s="1"/>
  <c r="E947" i="5"/>
  <c r="O947" i="5"/>
  <c r="K947" i="5"/>
  <c r="I948" i="5"/>
  <c r="J948" i="5" s="1"/>
  <c r="E948" i="5"/>
  <c r="O948" i="5"/>
  <c r="I949" i="5"/>
  <c r="J949" i="5" s="1"/>
  <c r="E949" i="5"/>
  <c r="O949" i="5"/>
  <c r="K949" i="5"/>
  <c r="I950" i="5"/>
  <c r="J950" i="5" s="1"/>
  <c r="E950" i="5"/>
  <c r="O950" i="5"/>
  <c r="K950" i="5"/>
  <c r="I951" i="5"/>
  <c r="J951" i="5" s="1"/>
  <c r="E951" i="5"/>
  <c r="O951" i="5"/>
  <c r="K951" i="5"/>
  <c r="I952" i="5"/>
  <c r="J952" i="5" s="1"/>
  <c r="E952" i="5"/>
  <c r="O952" i="5"/>
  <c r="I953" i="5"/>
  <c r="J953" i="5" s="1"/>
  <c r="E953" i="5"/>
  <c r="O953" i="5"/>
  <c r="K953" i="5"/>
  <c r="I954" i="5"/>
  <c r="J954" i="5" s="1"/>
  <c r="L954" i="5" s="1"/>
  <c r="E954" i="5"/>
  <c r="O954" i="5"/>
  <c r="K954" i="5"/>
  <c r="I955" i="5"/>
  <c r="J955" i="5" s="1"/>
  <c r="L955" i="5" s="1"/>
  <c r="E955" i="5"/>
  <c r="O955" i="5"/>
  <c r="K955" i="5"/>
  <c r="I956" i="5"/>
  <c r="J956" i="5" s="1"/>
  <c r="L956" i="5" s="1"/>
  <c r="E956" i="5"/>
  <c r="O956" i="5"/>
  <c r="I957" i="5"/>
  <c r="J957" i="5" s="1"/>
  <c r="E957" i="5"/>
  <c r="O957" i="5"/>
  <c r="K957" i="5"/>
  <c r="I958" i="5"/>
  <c r="J958" i="5" s="1"/>
  <c r="E958" i="5"/>
  <c r="O958" i="5"/>
  <c r="K958" i="5"/>
  <c r="I959" i="5"/>
  <c r="J959" i="5" s="1"/>
  <c r="E959" i="5"/>
  <c r="O959" i="5"/>
  <c r="K959" i="5"/>
  <c r="I960" i="5"/>
  <c r="J960" i="5" s="1"/>
  <c r="E960" i="5"/>
  <c r="O960" i="5"/>
  <c r="I961" i="5"/>
  <c r="J961" i="5" s="1"/>
  <c r="E961" i="5"/>
  <c r="O961" i="5"/>
  <c r="K961" i="5"/>
  <c r="I962" i="5"/>
  <c r="J962" i="5" s="1"/>
  <c r="E962" i="5"/>
  <c r="O962" i="5"/>
  <c r="K962" i="5"/>
  <c r="I963" i="5"/>
  <c r="J963" i="5" s="1"/>
  <c r="E963" i="5"/>
  <c r="O963" i="5"/>
  <c r="K963" i="5"/>
  <c r="I964" i="5"/>
  <c r="J964" i="5" s="1"/>
  <c r="E964" i="5"/>
  <c r="O964" i="5"/>
  <c r="I965" i="5"/>
  <c r="J965" i="5" s="1"/>
  <c r="E965" i="5"/>
  <c r="O965" i="5"/>
  <c r="K965" i="5"/>
  <c r="I966" i="5"/>
  <c r="J966" i="5" s="1"/>
  <c r="E966" i="5"/>
  <c r="O966" i="5"/>
  <c r="K966" i="5"/>
  <c r="I967" i="5"/>
  <c r="J967" i="5" s="1"/>
  <c r="E967" i="5"/>
  <c r="O967" i="5"/>
  <c r="K967" i="5"/>
  <c r="I968" i="5"/>
  <c r="J968" i="5" s="1"/>
  <c r="E968" i="5"/>
  <c r="O968" i="5"/>
  <c r="I969" i="5"/>
  <c r="J969" i="5" s="1"/>
  <c r="E969" i="5"/>
  <c r="O969" i="5"/>
  <c r="K969" i="5"/>
  <c r="I970" i="5"/>
  <c r="J970" i="5" s="1"/>
  <c r="E970" i="5"/>
  <c r="O970" i="5"/>
  <c r="K970" i="5"/>
  <c r="V970" i="5"/>
  <c r="I971" i="5"/>
  <c r="J971" i="5" s="1"/>
  <c r="E971" i="5"/>
  <c r="O971" i="5"/>
  <c r="K971" i="5"/>
  <c r="I972" i="5"/>
  <c r="E972" i="5"/>
  <c r="O972" i="5"/>
  <c r="I973" i="5"/>
  <c r="J973" i="5" s="1"/>
  <c r="E973" i="5"/>
  <c r="O973" i="5"/>
  <c r="K973" i="5"/>
  <c r="I974" i="5"/>
  <c r="J974" i="5" s="1"/>
  <c r="E974" i="5"/>
  <c r="O974" i="5"/>
  <c r="K974" i="5"/>
  <c r="I975" i="5"/>
  <c r="J975" i="5" s="1"/>
  <c r="E975" i="5"/>
  <c r="O975" i="5"/>
  <c r="K975" i="5"/>
  <c r="I976" i="5"/>
  <c r="E976" i="5"/>
  <c r="O976" i="5"/>
  <c r="I977" i="5"/>
  <c r="J977" i="5" s="1"/>
  <c r="E977" i="5"/>
  <c r="O977" i="5"/>
  <c r="K977" i="5"/>
  <c r="I978" i="5"/>
  <c r="J978" i="5" s="1"/>
  <c r="E978" i="5"/>
  <c r="O978" i="5"/>
  <c r="K978" i="5"/>
  <c r="I979" i="5"/>
  <c r="J979" i="5" s="1"/>
  <c r="E979" i="5"/>
  <c r="O979" i="5"/>
  <c r="K979" i="5"/>
  <c r="I980" i="5"/>
  <c r="E980" i="5"/>
  <c r="O980" i="5"/>
  <c r="I981" i="5"/>
  <c r="J981" i="5" s="1"/>
  <c r="E981" i="5"/>
  <c r="O981" i="5"/>
  <c r="K981" i="5"/>
  <c r="I982" i="5"/>
  <c r="J982" i="5" s="1"/>
  <c r="E982" i="5"/>
  <c r="O982" i="5"/>
  <c r="K982" i="5"/>
  <c r="I983" i="5"/>
  <c r="J983" i="5" s="1"/>
  <c r="E983" i="5"/>
  <c r="O983" i="5"/>
  <c r="K983" i="5"/>
  <c r="I984" i="5"/>
  <c r="E984" i="5"/>
  <c r="O984" i="5"/>
  <c r="I985" i="5"/>
  <c r="J985" i="5" s="1"/>
  <c r="E985" i="5"/>
  <c r="O985" i="5"/>
  <c r="K985" i="5"/>
  <c r="I986" i="5"/>
  <c r="J986" i="5" s="1"/>
  <c r="E986" i="5"/>
  <c r="O986" i="5"/>
  <c r="K986" i="5"/>
  <c r="I987" i="5"/>
  <c r="J987" i="5" s="1"/>
  <c r="E987" i="5"/>
  <c r="O987" i="5"/>
  <c r="K987" i="5"/>
  <c r="I988" i="5"/>
  <c r="E988" i="5"/>
  <c r="O988" i="5"/>
  <c r="I989" i="5"/>
  <c r="J989" i="5" s="1"/>
  <c r="E989" i="5"/>
  <c r="O989" i="5"/>
  <c r="K989" i="5"/>
  <c r="I990" i="5"/>
  <c r="J990" i="5" s="1"/>
  <c r="E990" i="5"/>
  <c r="O990" i="5"/>
  <c r="K990" i="5"/>
  <c r="I991" i="5"/>
  <c r="J991" i="5" s="1"/>
  <c r="E991" i="5"/>
  <c r="O991" i="5"/>
  <c r="K991" i="5"/>
  <c r="I992" i="5"/>
  <c r="E992" i="5"/>
  <c r="O992" i="5"/>
  <c r="I993" i="5"/>
  <c r="J993" i="5" s="1"/>
  <c r="E993" i="5"/>
  <c r="O993" i="5"/>
  <c r="K993" i="5"/>
  <c r="I994" i="5"/>
  <c r="J994" i="5" s="1"/>
  <c r="E994" i="5"/>
  <c r="O994" i="5"/>
  <c r="K994" i="5"/>
  <c r="I995" i="5"/>
  <c r="J995" i="5" s="1"/>
  <c r="E995" i="5"/>
  <c r="O995" i="5"/>
  <c r="K995" i="5"/>
  <c r="I996" i="5"/>
  <c r="E996" i="5"/>
  <c r="O996" i="5"/>
  <c r="I997" i="5"/>
  <c r="J997" i="5" s="1"/>
  <c r="E997" i="5"/>
  <c r="O997" i="5"/>
  <c r="K997" i="5"/>
  <c r="I998" i="5"/>
  <c r="J998" i="5" s="1"/>
  <c r="E998" i="5"/>
  <c r="O998" i="5"/>
  <c r="K998" i="5"/>
  <c r="I999" i="5"/>
  <c r="J999" i="5" s="1"/>
  <c r="E999" i="5"/>
  <c r="O999" i="5"/>
  <c r="K999" i="5"/>
  <c r="I1000" i="5"/>
  <c r="E1000" i="5"/>
  <c r="O1000" i="5"/>
  <c r="I1001" i="5"/>
  <c r="J1001" i="5" s="1"/>
  <c r="E1001" i="5"/>
  <c r="O1001" i="5"/>
  <c r="K1001" i="5"/>
  <c r="I1002" i="5"/>
  <c r="J1002" i="5" s="1"/>
  <c r="E1002" i="5"/>
  <c r="O1002" i="5"/>
  <c r="K1002" i="5"/>
  <c r="I1003" i="5"/>
  <c r="J1003" i="5" s="1"/>
  <c r="E1003" i="5"/>
  <c r="O1003" i="5"/>
  <c r="K1003" i="5"/>
  <c r="I1004" i="5"/>
  <c r="E1004" i="5"/>
  <c r="O1004" i="5"/>
  <c r="I1005" i="5"/>
  <c r="J1005" i="5" s="1"/>
  <c r="E1005" i="5"/>
  <c r="O1005" i="5"/>
  <c r="K1005" i="5"/>
  <c r="I1006" i="5"/>
  <c r="J1006" i="5" s="1"/>
  <c r="E1006" i="5"/>
  <c r="O1006" i="5"/>
  <c r="K1006" i="5"/>
  <c r="I1007" i="5"/>
  <c r="J1007" i="5" s="1"/>
  <c r="E1007" i="5"/>
  <c r="O1007" i="5"/>
  <c r="K1007" i="5"/>
  <c r="I1008" i="5"/>
  <c r="E1008" i="5"/>
  <c r="O1008" i="5"/>
  <c r="I1009" i="5"/>
  <c r="J1009" i="5" s="1"/>
  <c r="E1009" i="5"/>
  <c r="O1009" i="5"/>
  <c r="K1009" i="5"/>
  <c r="I1010" i="5"/>
  <c r="J1010" i="5" s="1"/>
  <c r="E1010" i="5"/>
  <c r="O1010" i="5"/>
  <c r="K1010" i="5"/>
  <c r="I1011" i="5"/>
  <c r="J1011" i="5" s="1"/>
  <c r="E1011" i="5"/>
  <c r="O1011" i="5"/>
  <c r="K1011" i="5"/>
  <c r="I1012" i="5"/>
  <c r="E1012" i="5"/>
  <c r="O1012" i="5"/>
  <c r="I1013" i="5"/>
  <c r="J1013" i="5" s="1"/>
  <c r="E1013" i="5"/>
  <c r="O1013" i="5"/>
  <c r="K1013" i="5"/>
  <c r="I1014" i="5"/>
  <c r="J1014" i="5" s="1"/>
  <c r="E1014" i="5"/>
  <c r="O1014" i="5"/>
  <c r="K1014" i="5"/>
  <c r="I1015" i="5"/>
  <c r="J1015" i="5" s="1"/>
  <c r="E1015" i="5"/>
  <c r="O1015" i="5"/>
  <c r="K1015" i="5"/>
  <c r="I1016" i="5"/>
  <c r="E1016" i="5"/>
  <c r="O1016" i="5"/>
  <c r="I1017" i="5"/>
  <c r="J1017" i="5" s="1"/>
  <c r="E1017" i="5"/>
  <c r="O1017" i="5"/>
  <c r="K1017" i="5"/>
  <c r="I1018" i="5"/>
  <c r="J1018" i="5" s="1"/>
  <c r="E1018" i="5"/>
  <c r="O1018" i="5"/>
  <c r="K1018" i="5"/>
  <c r="I1019" i="5"/>
  <c r="J1019" i="5" s="1"/>
  <c r="E1019" i="5"/>
  <c r="O1019" i="5"/>
  <c r="K1019" i="5"/>
  <c r="I1020" i="5"/>
  <c r="E1020" i="5"/>
  <c r="O1020" i="5"/>
  <c r="I1021" i="5"/>
  <c r="J1021" i="5" s="1"/>
  <c r="E1021" i="5"/>
  <c r="O1021" i="5"/>
  <c r="K1021" i="5"/>
  <c r="I1022" i="5"/>
  <c r="J1022" i="5" s="1"/>
  <c r="E1022" i="5"/>
  <c r="O1022" i="5"/>
  <c r="K1022" i="5"/>
  <c r="I1023" i="5"/>
  <c r="J1023" i="5" s="1"/>
  <c r="E1023" i="5"/>
  <c r="O1023" i="5"/>
  <c r="K1023" i="5"/>
  <c r="I1024" i="5"/>
  <c r="E1024" i="5"/>
  <c r="O1024" i="5"/>
  <c r="I1025" i="5"/>
  <c r="J1025" i="5" s="1"/>
  <c r="E1025" i="5"/>
  <c r="O1025" i="5"/>
  <c r="K1025" i="5"/>
  <c r="I1026" i="5"/>
  <c r="J1026" i="5" s="1"/>
  <c r="E1026" i="5"/>
  <c r="O1026" i="5"/>
  <c r="K1026" i="5"/>
  <c r="I1027" i="5"/>
  <c r="J1027" i="5" s="1"/>
  <c r="E1027" i="5"/>
  <c r="O1027" i="5"/>
  <c r="K1027" i="5"/>
  <c r="I1028" i="5"/>
  <c r="E1028" i="5"/>
  <c r="O1028" i="5"/>
  <c r="I1029" i="5"/>
  <c r="J1029" i="5" s="1"/>
  <c r="E1029" i="5"/>
  <c r="O1029" i="5"/>
  <c r="K1029" i="5"/>
  <c r="I1030" i="5"/>
  <c r="J1030" i="5" s="1"/>
  <c r="E1030" i="5"/>
  <c r="O1030" i="5"/>
  <c r="K1030" i="5"/>
  <c r="I1031" i="5"/>
  <c r="J1031" i="5" s="1"/>
  <c r="E1031" i="5"/>
  <c r="O1031" i="5"/>
  <c r="K1031" i="5"/>
  <c r="I1032" i="5"/>
  <c r="E1032" i="5"/>
  <c r="O1032" i="5"/>
  <c r="I1033" i="5"/>
  <c r="J1033" i="5" s="1"/>
  <c r="E1033" i="5"/>
  <c r="O1033" i="5"/>
  <c r="K1033" i="5"/>
  <c r="I1034" i="5"/>
  <c r="J1034" i="5" s="1"/>
  <c r="E1034" i="5"/>
  <c r="O1034" i="5"/>
  <c r="K1034" i="5"/>
  <c r="I1035" i="5"/>
  <c r="J1035" i="5" s="1"/>
  <c r="E1035" i="5"/>
  <c r="O1035" i="5"/>
  <c r="K1035" i="5"/>
  <c r="I1036" i="5"/>
  <c r="E1036" i="5"/>
  <c r="O1036" i="5"/>
  <c r="I1037" i="5"/>
  <c r="J1037" i="5" s="1"/>
  <c r="E1037" i="5"/>
  <c r="O1037" i="5"/>
  <c r="K1037" i="5"/>
  <c r="I1038" i="5"/>
  <c r="J1038" i="5" s="1"/>
  <c r="E1038" i="5"/>
  <c r="O1038" i="5"/>
  <c r="K1038" i="5"/>
  <c r="I1039" i="5"/>
  <c r="J1039" i="5" s="1"/>
  <c r="E1039" i="5"/>
  <c r="O1039" i="5"/>
  <c r="K1039" i="5"/>
  <c r="I1040" i="5"/>
  <c r="E1040" i="5"/>
  <c r="O1040" i="5"/>
  <c r="I1041" i="5"/>
  <c r="J1041" i="5" s="1"/>
  <c r="E1041" i="5"/>
  <c r="O1041" i="5"/>
  <c r="K1041" i="5"/>
  <c r="I1042" i="5"/>
  <c r="J1042" i="5" s="1"/>
  <c r="E1042" i="5"/>
  <c r="O1042" i="5"/>
  <c r="K1042" i="5"/>
  <c r="I1043" i="5"/>
  <c r="J1043" i="5" s="1"/>
  <c r="E1043" i="5"/>
  <c r="O1043" i="5"/>
  <c r="K1043" i="5"/>
  <c r="I1044" i="5"/>
  <c r="O1044" i="5"/>
  <c r="I1045" i="5"/>
  <c r="J1045" i="5" s="1"/>
  <c r="E1045" i="5"/>
  <c r="O1045" i="5"/>
  <c r="K1045" i="5"/>
  <c r="I1046" i="5"/>
  <c r="J1046" i="5" s="1"/>
  <c r="E1046" i="5"/>
  <c r="O1046" i="5"/>
  <c r="K1046" i="5"/>
  <c r="V1046" i="5"/>
  <c r="I1047" i="5"/>
  <c r="J1047" i="5" s="1"/>
  <c r="E1047" i="5"/>
  <c r="O1047" i="5"/>
  <c r="K1047" i="5"/>
  <c r="I1048" i="5"/>
  <c r="E1048" i="5"/>
  <c r="O1048" i="5"/>
  <c r="I1049" i="5"/>
  <c r="J1049" i="5" s="1"/>
  <c r="E1049" i="5"/>
  <c r="O1049" i="5"/>
  <c r="K1049" i="5"/>
  <c r="I1050" i="5"/>
  <c r="J1050" i="5" s="1"/>
  <c r="E1050" i="5"/>
  <c r="O1050" i="5"/>
  <c r="K1050" i="5"/>
  <c r="I1051" i="5"/>
  <c r="J1051" i="5" s="1"/>
  <c r="E1051" i="5"/>
  <c r="O1051" i="5"/>
  <c r="K1051" i="5"/>
  <c r="I1052" i="5"/>
  <c r="E1052" i="5"/>
  <c r="O1052" i="5"/>
  <c r="I1053" i="5"/>
  <c r="J1053" i="5" s="1"/>
  <c r="E1053" i="5"/>
  <c r="O1053" i="5"/>
  <c r="K1053" i="5"/>
  <c r="I1054" i="5"/>
  <c r="J1054" i="5" s="1"/>
  <c r="E1054" i="5"/>
  <c r="O1054" i="5"/>
  <c r="K1054" i="5"/>
  <c r="I1055" i="5"/>
  <c r="J1055" i="5" s="1"/>
  <c r="L1055" i="5" s="1"/>
  <c r="O1055" i="5"/>
  <c r="K1055" i="5"/>
  <c r="I1056" i="5"/>
  <c r="J1056" i="5" s="1"/>
  <c r="E1056" i="5"/>
  <c r="O1056" i="5"/>
  <c r="I1057" i="5"/>
  <c r="J1057" i="5" s="1"/>
  <c r="E1057" i="5"/>
  <c r="O1057" i="5"/>
  <c r="K1057" i="5"/>
  <c r="I1058" i="5"/>
  <c r="J1058" i="5" s="1"/>
  <c r="E1058" i="5"/>
  <c r="O1058" i="5"/>
  <c r="K1058" i="5"/>
  <c r="I1059" i="5"/>
  <c r="J1059" i="5" s="1"/>
  <c r="E1059" i="5"/>
  <c r="O1059" i="5"/>
  <c r="K1059" i="5"/>
  <c r="I1060" i="5"/>
  <c r="J1060" i="5" s="1"/>
  <c r="E1060" i="5"/>
  <c r="O1060" i="5"/>
  <c r="I1061" i="5"/>
  <c r="J1061" i="5" s="1"/>
  <c r="E1061" i="5"/>
  <c r="O1061" i="5"/>
  <c r="K1061" i="5"/>
  <c r="I1062" i="5"/>
  <c r="J1062" i="5" s="1"/>
  <c r="E1062" i="5"/>
  <c r="O1062" i="5"/>
  <c r="K1062" i="5"/>
  <c r="I1063" i="5"/>
  <c r="J1063" i="5" s="1"/>
  <c r="E1063" i="5"/>
  <c r="O1063" i="5"/>
  <c r="K1063" i="5"/>
  <c r="I1064" i="5"/>
  <c r="J1064" i="5" s="1"/>
  <c r="E1064" i="5"/>
  <c r="O1064" i="5"/>
  <c r="I1065" i="5"/>
  <c r="J1065" i="5" s="1"/>
  <c r="E1065" i="5"/>
  <c r="O1065" i="5"/>
  <c r="K1065" i="5"/>
  <c r="I1066" i="5"/>
  <c r="J1066" i="5" s="1"/>
  <c r="E1066" i="5"/>
  <c r="O1066" i="5"/>
  <c r="K1066" i="5"/>
  <c r="I1067" i="5"/>
  <c r="J1067" i="5" s="1"/>
  <c r="E1067" i="5"/>
  <c r="O1067" i="5"/>
  <c r="K1067" i="5"/>
  <c r="I1068" i="5"/>
  <c r="J1068" i="5" s="1"/>
  <c r="E1068" i="5"/>
  <c r="O1068" i="5"/>
  <c r="I1069" i="5"/>
  <c r="J1069" i="5" s="1"/>
  <c r="E1069" i="5"/>
  <c r="O1069" i="5"/>
  <c r="K1069" i="5"/>
  <c r="I1070" i="5"/>
  <c r="J1070" i="5" s="1"/>
  <c r="E1070" i="5"/>
  <c r="O1070" i="5"/>
  <c r="K1070" i="5"/>
  <c r="I1071" i="5"/>
  <c r="J1071" i="5" s="1"/>
  <c r="E1071" i="5"/>
  <c r="O1071" i="5"/>
  <c r="K1071" i="5"/>
  <c r="I1072" i="5"/>
  <c r="J1072" i="5" s="1"/>
  <c r="E1072" i="5"/>
  <c r="O1072" i="5"/>
  <c r="I1073" i="5"/>
  <c r="J1073" i="5" s="1"/>
  <c r="E1073" i="5"/>
  <c r="O1073" i="5"/>
  <c r="K1073" i="5"/>
  <c r="I1074" i="5"/>
  <c r="J1074" i="5" s="1"/>
  <c r="L1074" i="5" s="1"/>
  <c r="O1074" i="5"/>
  <c r="K1074" i="5"/>
  <c r="I1075" i="5"/>
  <c r="J1075" i="5" s="1"/>
  <c r="E1075" i="5"/>
  <c r="O1075" i="5"/>
  <c r="K1075" i="5"/>
  <c r="I1076" i="5"/>
  <c r="O1076" i="5"/>
  <c r="I1077" i="5"/>
  <c r="J1077" i="5" s="1"/>
  <c r="E1077" i="5"/>
  <c r="O1077" i="5"/>
  <c r="K1077" i="5"/>
  <c r="I1078" i="5"/>
  <c r="J1078" i="5" s="1"/>
  <c r="E1078" i="5"/>
  <c r="O1078" i="5"/>
  <c r="K1078" i="5"/>
  <c r="I1079" i="5"/>
  <c r="J1079" i="5" s="1"/>
  <c r="E1079" i="5"/>
  <c r="O1079" i="5"/>
  <c r="K1079" i="5"/>
  <c r="I1080" i="5"/>
  <c r="E1080" i="5"/>
  <c r="O1080" i="5"/>
  <c r="I1081" i="5"/>
  <c r="J1081" i="5" s="1"/>
  <c r="E1081" i="5"/>
  <c r="O1081" i="5"/>
  <c r="K1081" i="5"/>
  <c r="I1082" i="5"/>
  <c r="J1082" i="5" s="1"/>
  <c r="E1082" i="5"/>
  <c r="O1082" i="5"/>
  <c r="K1082" i="5"/>
  <c r="I1083" i="5"/>
  <c r="J1083" i="5" s="1"/>
  <c r="E1083" i="5"/>
  <c r="O1083" i="5"/>
  <c r="K1083" i="5"/>
  <c r="I1084" i="5"/>
  <c r="E1084" i="5"/>
  <c r="O1084" i="5"/>
  <c r="I1085" i="5"/>
  <c r="J1085" i="5" s="1"/>
  <c r="L1085" i="5" s="1"/>
  <c r="O1085" i="5"/>
  <c r="K1085" i="5"/>
  <c r="I1086" i="5"/>
  <c r="J1086" i="5" s="1"/>
  <c r="E1086" i="5"/>
  <c r="O1086" i="5"/>
  <c r="K1086" i="5"/>
  <c r="I1087" i="5"/>
  <c r="J1087" i="5" s="1"/>
  <c r="E1087" i="5"/>
  <c r="O1087" i="5"/>
  <c r="K1087" i="5"/>
  <c r="I1088" i="5"/>
  <c r="E1088" i="5"/>
  <c r="O1088" i="5"/>
  <c r="K1088" i="5"/>
  <c r="I1089" i="5"/>
  <c r="J1089" i="5" s="1"/>
  <c r="E1089" i="5"/>
  <c r="O1089" i="5"/>
  <c r="K1089" i="5"/>
  <c r="I1090" i="5"/>
  <c r="J1090" i="5" s="1"/>
  <c r="E1090" i="5"/>
  <c r="O1090" i="5"/>
  <c r="K1090" i="5"/>
  <c r="I1091" i="5"/>
  <c r="J1091" i="5" s="1"/>
  <c r="E1091" i="5"/>
  <c r="O1091" i="5"/>
  <c r="K1091" i="5"/>
  <c r="I1092" i="5"/>
  <c r="E1092" i="5"/>
  <c r="O1092" i="5"/>
  <c r="K1092" i="5"/>
  <c r="I1093" i="5"/>
  <c r="J1093" i="5" s="1"/>
  <c r="E1093" i="5"/>
  <c r="O1093" i="5"/>
  <c r="K1093" i="5"/>
  <c r="I1094" i="5"/>
  <c r="J1094" i="5" s="1"/>
  <c r="L1094" i="5" s="1"/>
  <c r="O1094" i="5"/>
  <c r="K1094" i="5"/>
  <c r="I1095" i="5"/>
  <c r="J1095" i="5" s="1"/>
  <c r="E1095" i="5"/>
  <c r="O1095" i="5"/>
  <c r="K1095" i="5"/>
  <c r="I1096" i="5"/>
  <c r="E1096" i="5"/>
  <c r="O1096" i="5"/>
  <c r="I1097" i="5"/>
  <c r="J1097" i="5" s="1"/>
  <c r="L1097" i="5" s="1"/>
  <c r="O1097" i="5"/>
  <c r="K1097" i="5"/>
  <c r="I1098" i="5"/>
  <c r="J1098" i="5" s="1"/>
  <c r="E1098" i="5"/>
  <c r="O1098" i="5"/>
  <c r="K1098" i="5"/>
  <c r="I1099" i="5"/>
  <c r="J1099" i="5" s="1"/>
  <c r="E1099" i="5"/>
  <c r="O1099" i="5"/>
  <c r="K1099" i="5"/>
  <c r="I1100" i="5"/>
  <c r="E1100" i="5"/>
  <c r="O1100" i="5"/>
  <c r="I1101" i="5"/>
  <c r="J1101" i="5" s="1"/>
  <c r="E1101" i="5"/>
  <c r="O1101" i="5"/>
  <c r="K1101" i="5"/>
  <c r="I1102" i="5"/>
  <c r="J1102" i="5" s="1"/>
  <c r="L1102" i="5" s="1"/>
  <c r="O1102" i="5"/>
  <c r="K1102" i="5"/>
  <c r="I1103" i="5"/>
  <c r="J1103" i="5" s="1"/>
  <c r="E1103" i="5"/>
  <c r="O1103" i="5"/>
  <c r="K1103" i="5"/>
  <c r="I1104" i="5"/>
  <c r="E1104" i="5"/>
  <c r="O1104" i="5"/>
  <c r="I1105" i="5"/>
  <c r="J1105" i="5" s="1"/>
  <c r="E1105" i="5"/>
  <c r="O1105" i="5"/>
  <c r="K1105" i="5"/>
  <c r="I1106" i="5"/>
  <c r="J1106" i="5" s="1"/>
  <c r="E1106" i="5"/>
  <c r="O1106" i="5"/>
  <c r="K1106" i="5"/>
  <c r="I1107" i="5"/>
  <c r="J1107" i="5" s="1"/>
  <c r="L1107" i="5" s="1"/>
  <c r="O1107" i="5"/>
  <c r="K1107" i="5"/>
  <c r="I1108" i="5"/>
  <c r="E1108" i="5"/>
  <c r="O1108" i="5"/>
  <c r="I1109" i="5"/>
  <c r="J1109" i="5" s="1"/>
  <c r="E1109" i="5"/>
  <c r="O1109" i="5"/>
  <c r="K1109" i="5"/>
  <c r="I1110" i="5"/>
  <c r="J1110" i="5" s="1"/>
  <c r="E1110" i="5"/>
  <c r="O1110" i="5"/>
  <c r="K1110" i="5"/>
  <c r="I1111" i="5"/>
  <c r="J1111" i="5" s="1"/>
  <c r="E1111" i="5"/>
  <c r="O1111" i="5"/>
  <c r="K1111" i="5"/>
  <c r="I1112" i="5"/>
  <c r="E1112" i="5"/>
  <c r="O1112" i="5"/>
  <c r="I1113" i="5"/>
  <c r="J1113" i="5" s="1"/>
  <c r="E1113" i="5"/>
  <c r="O1113" i="5"/>
  <c r="K1113" i="5"/>
  <c r="I1114" i="5"/>
  <c r="J1114" i="5" s="1"/>
  <c r="E1114" i="5"/>
  <c r="O1114" i="5"/>
  <c r="K1114" i="5"/>
  <c r="I1115" i="5"/>
  <c r="J1115" i="5" s="1"/>
  <c r="E1115" i="5"/>
  <c r="O1115" i="5"/>
  <c r="K1115" i="5"/>
  <c r="I1116" i="5"/>
  <c r="E1116" i="5"/>
  <c r="O1116" i="5"/>
  <c r="I1117" i="5"/>
  <c r="J1117" i="5" s="1"/>
  <c r="E1117" i="5"/>
  <c r="O1117" i="5"/>
  <c r="K1117" i="5"/>
  <c r="V1117" i="5"/>
  <c r="I1118" i="5"/>
  <c r="J1118" i="5" s="1"/>
  <c r="E1118" i="5"/>
  <c r="O1118" i="5"/>
  <c r="K1118" i="5"/>
  <c r="I1119" i="5"/>
  <c r="J1119" i="5" s="1"/>
  <c r="E1119" i="5"/>
  <c r="O1119" i="5"/>
  <c r="K1119" i="5"/>
  <c r="I1120" i="5"/>
  <c r="E1120" i="5"/>
  <c r="O1120" i="5"/>
  <c r="I1121" i="5"/>
  <c r="J1121" i="5" s="1"/>
  <c r="E1121" i="5"/>
  <c r="O1121" i="5"/>
  <c r="K1121" i="5"/>
  <c r="I1122" i="5"/>
  <c r="J1122" i="5" s="1"/>
  <c r="E1122" i="5"/>
  <c r="O1122" i="5"/>
  <c r="K1122" i="5"/>
  <c r="I1123" i="5"/>
  <c r="J1123" i="5" s="1"/>
  <c r="L1123" i="5" s="1"/>
  <c r="O1123" i="5"/>
  <c r="K1123" i="5"/>
  <c r="I1124" i="5"/>
  <c r="E1124" i="5"/>
  <c r="O1124" i="5"/>
  <c r="I1125" i="5"/>
  <c r="J1125" i="5" s="1"/>
  <c r="E1125" i="5"/>
  <c r="O1125" i="5"/>
  <c r="K1125" i="5"/>
  <c r="I1126" i="5"/>
  <c r="J1126" i="5" s="1"/>
  <c r="E1126" i="5"/>
  <c r="O1126" i="5"/>
  <c r="K1126" i="5"/>
  <c r="I1127" i="5"/>
  <c r="J1127" i="5" s="1"/>
  <c r="E1127" i="5"/>
  <c r="O1127" i="5"/>
  <c r="K1127" i="5"/>
  <c r="I1128" i="5"/>
  <c r="E1128" i="5"/>
  <c r="O1128" i="5"/>
  <c r="I1129" i="5"/>
  <c r="J1129" i="5" s="1"/>
  <c r="E1129" i="5"/>
  <c r="O1129" i="5"/>
  <c r="K1129" i="5"/>
  <c r="I1130" i="5"/>
  <c r="J1130" i="5" s="1"/>
  <c r="E1130" i="5"/>
  <c r="O1130" i="5"/>
  <c r="K1130" i="5"/>
  <c r="I1131" i="5"/>
  <c r="J1131" i="5" s="1"/>
  <c r="L1131" i="5" s="1"/>
  <c r="O1131" i="5"/>
  <c r="K1131" i="5"/>
  <c r="I1132" i="5"/>
  <c r="J1132" i="5" s="1"/>
  <c r="E1132" i="5"/>
  <c r="O1132" i="5"/>
  <c r="I1133" i="5"/>
  <c r="J1133" i="5" s="1"/>
  <c r="E1133" i="5"/>
  <c r="O1133" i="5"/>
  <c r="K1133" i="5"/>
  <c r="I1134" i="5"/>
  <c r="J1134" i="5" s="1"/>
  <c r="E1134" i="5"/>
  <c r="O1134" i="5"/>
  <c r="K1134" i="5"/>
  <c r="I1135" i="5"/>
  <c r="J1135" i="5" s="1"/>
  <c r="E1135" i="5"/>
  <c r="O1135" i="5"/>
  <c r="K1135" i="5"/>
  <c r="I1136" i="5"/>
  <c r="J1136" i="5" s="1"/>
  <c r="E1136" i="5"/>
  <c r="O1136" i="5"/>
  <c r="I1137" i="5"/>
  <c r="J1137" i="5" s="1"/>
  <c r="E1137" i="5"/>
  <c r="O1137" i="5"/>
  <c r="K1137" i="5"/>
  <c r="I1138" i="5"/>
  <c r="J1138" i="5" s="1"/>
  <c r="E1138" i="5"/>
  <c r="O1138" i="5"/>
  <c r="K1138" i="5"/>
  <c r="I1139" i="5"/>
  <c r="J1139" i="5" s="1"/>
  <c r="E1139" i="5"/>
  <c r="O1139" i="5"/>
  <c r="K1139" i="5"/>
  <c r="I1140" i="5"/>
  <c r="J1140" i="5" s="1"/>
  <c r="E1140" i="5"/>
  <c r="O1140" i="5"/>
  <c r="I1141" i="5"/>
  <c r="J1141" i="5" s="1"/>
  <c r="E1141" i="5"/>
  <c r="O1141" i="5"/>
  <c r="K1141" i="5"/>
  <c r="I1142" i="5"/>
  <c r="J1142" i="5" s="1"/>
  <c r="E1142" i="5"/>
  <c r="O1142" i="5"/>
  <c r="K1142" i="5"/>
  <c r="I1143" i="5"/>
  <c r="J1143" i="5" s="1"/>
  <c r="E1143" i="5"/>
  <c r="O1143" i="5"/>
  <c r="K1143" i="5"/>
  <c r="I1144" i="5"/>
  <c r="J1144" i="5" s="1"/>
  <c r="L1144" i="5" s="1"/>
  <c r="O1144" i="5"/>
  <c r="I1145" i="5"/>
  <c r="J1145" i="5" s="1"/>
  <c r="E1145" i="5"/>
  <c r="O1145" i="5"/>
  <c r="K1145" i="5"/>
  <c r="V1145" i="5"/>
  <c r="I1146" i="5"/>
  <c r="J1146" i="5" s="1"/>
  <c r="E1146" i="5"/>
  <c r="O1146" i="5"/>
  <c r="K1146" i="5"/>
  <c r="I1147" i="5"/>
  <c r="J1147" i="5" s="1"/>
  <c r="E1147" i="5"/>
  <c r="O1147" i="5"/>
  <c r="K1147" i="5"/>
  <c r="I1148" i="5"/>
  <c r="J1148" i="5" s="1"/>
  <c r="E1148" i="5"/>
  <c r="O1148" i="5"/>
  <c r="I1149" i="5"/>
  <c r="J1149" i="5" s="1"/>
  <c r="E1149" i="5"/>
  <c r="O1149" i="5"/>
  <c r="K1149" i="5"/>
  <c r="I1150" i="5"/>
  <c r="J1150" i="5" s="1"/>
  <c r="L1150" i="5" s="1"/>
  <c r="O1150" i="5"/>
  <c r="K1150" i="5"/>
  <c r="I1151" i="5"/>
  <c r="J1151" i="5" s="1"/>
  <c r="E1151" i="5"/>
  <c r="O1151" i="5"/>
  <c r="K1151" i="5"/>
  <c r="I1152" i="5"/>
  <c r="E1152" i="5"/>
  <c r="O1152" i="5"/>
  <c r="I1153" i="5"/>
  <c r="J1153" i="5" s="1"/>
  <c r="L1153" i="5" s="1"/>
  <c r="O1153" i="5"/>
  <c r="K1153" i="5"/>
  <c r="I1154" i="5"/>
  <c r="J1154" i="5" s="1"/>
  <c r="L1154" i="5" s="1"/>
  <c r="O1154" i="5"/>
  <c r="K1154" i="5"/>
  <c r="I1155" i="5"/>
  <c r="J1155" i="5" s="1"/>
  <c r="L1155" i="5" s="1"/>
  <c r="O1155" i="5"/>
  <c r="K1155" i="5"/>
  <c r="I1156" i="5"/>
  <c r="E1156" i="5"/>
  <c r="O1156" i="5"/>
  <c r="I1157" i="5"/>
  <c r="J1157" i="5" s="1"/>
  <c r="E1157" i="5"/>
  <c r="O1157" i="5"/>
  <c r="K1157" i="5"/>
  <c r="I1158" i="5"/>
  <c r="J1158" i="5" s="1"/>
  <c r="L1158" i="5" s="1"/>
  <c r="O1158" i="5"/>
  <c r="K1158" i="5"/>
  <c r="I1159" i="5"/>
  <c r="J1159" i="5" s="1"/>
  <c r="L1159" i="5" s="1"/>
  <c r="O1159" i="5"/>
  <c r="K1159" i="5"/>
  <c r="I1160" i="5"/>
  <c r="O1160" i="5"/>
  <c r="I1161" i="5"/>
  <c r="J1161" i="5" s="1"/>
  <c r="E1161" i="5"/>
  <c r="O1161" i="5"/>
  <c r="K1161" i="5"/>
  <c r="I1162" i="5"/>
  <c r="J1162" i="5" s="1"/>
  <c r="L1162" i="5" s="1"/>
  <c r="O1162" i="5"/>
  <c r="K1162" i="5"/>
  <c r="I1163" i="5"/>
  <c r="J1163" i="5" s="1"/>
  <c r="L1163" i="5" s="1"/>
  <c r="O1163" i="5"/>
  <c r="K1163" i="5"/>
  <c r="I1164" i="5"/>
  <c r="O1164" i="5"/>
  <c r="I1165" i="5"/>
  <c r="J1165" i="5" s="1"/>
  <c r="E1165" i="5"/>
  <c r="O1165" i="5"/>
  <c r="K1165" i="5"/>
  <c r="I1166" i="5"/>
  <c r="J1166" i="5" s="1"/>
  <c r="L1166" i="5" s="1"/>
  <c r="O1166" i="5"/>
  <c r="K1166" i="5"/>
  <c r="I1167" i="5"/>
  <c r="J1167" i="5" s="1"/>
  <c r="E1167" i="5"/>
  <c r="O1167" i="5"/>
  <c r="K1167" i="5"/>
  <c r="I1168" i="5"/>
  <c r="E1168" i="5"/>
  <c r="O1168" i="5"/>
  <c r="K1168" i="5"/>
  <c r="I1169" i="5"/>
  <c r="J1169" i="5" s="1"/>
  <c r="E1169" i="5"/>
  <c r="O1169" i="5"/>
  <c r="K1169" i="5"/>
  <c r="I1170" i="5"/>
  <c r="J1170" i="5" s="1"/>
  <c r="L1170" i="5" s="1"/>
  <c r="O1170" i="5"/>
  <c r="K1170" i="5"/>
  <c r="I1171" i="5"/>
  <c r="J1171" i="5" s="1"/>
  <c r="E1171" i="5"/>
  <c r="O1171" i="5"/>
  <c r="K1171" i="5"/>
  <c r="I1172" i="5"/>
  <c r="E1172" i="5"/>
  <c r="O1172" i="5"/>
  <c r="I1173" i="5"/>
  <c r="J1173" i="5" s="1"/>
  <c r="L1173" i="5" s="1"/>
  <c r="O1173" i="5"/>
  <c r="K1173" i="5"/>
  <c r="I1174" i="5"/>
  <c r="J1174" i="5" s="1"/>
  <c r="E1174" i="5"/>
  <c r="O1174" i="5"/>
  <c r="K1174" i="5"/>
  <c r="I1175" i="5"/>
  <c r="J1175" i="5" s="1"/>
  <c r="E1175" i="5"/>
  <c r="O1175" i="5"/>
  <c r="K1175" i="5"/>
  <c r="I1176" i="5"/>
  <c r="E1176" i="5"/>
  <c r="O1176" i="5"/>
  <c r="I1177" i="5"/>
  <c r="J1177" i="5" s="1"/>
  <c r="L1177" i="5" s="1"/>
  <c r="O1177" i="5"/>
  <c r="K1177" i="5"/>
  <c r="I1178" i="5"/>
  <c r="J1178" i="5" s="1"/>
  <c r="E1178" i="5"/>
  <c r="O1178" i="5"/>
  <c r="K1178" i="5"/>
  <c r="I1179" i="5"/>
  <c r="J1179" i="5" s="1"/>
  <c r="E1179" i="5"/>
  <c r="O1179" i="5"/>
  <c r="K1179" i="5"/>
  <c r="I1180" i="5"/>
  <c r="E1180" i="5"/>
  <c r="O1180" i="5"/>
  <c r="I1181" i="5"/>
  <c r="J1181" i="5" s="1"/>
  <c r="L1181" i="5" s="1"/>
  <c r="O1181" i="5"/>
  <c r="K1181" i="5"/>
  <c r="I1182" i="5"/>
  <c r="J1182" i="5" s="1"/>
  <c r="L1182" i="5" s="1"/>
  <c r="O1182" i="5"/>
  <c r="K1182" i="5"/>
  <c r="I1183" i="5"/>
  <c r="J1183" i="5" s="1"/>
  <c r="E1183" i="5"/>
  <c r="O1183" i="5"/>
  <c r="K1183" i="5"/>
  <c r="V1183" i="5"/>
  <c r="I1184" i="5"/>
  <c r="O1184" i="5"/>
  <c r="I1185" i="5"/>
  <c r="J1185" i="5" s="1"/>
  <c r="E1185" i="5"/>
  <c r="O1185" i="5"/>
  <c r="K1185" i="5"/>
  <c r="I1186" i="5"/>
  <c r="J1186" i="5" s="1"/>
  <c r="L1186" i="5" s="1"/>
  <c r="O1186" i="5"/>
  <c r="K1186" i="5"/>
  <c r="I1187" i="5"/>
  <c r="J1187" i="5" s="1"/>
  <c r="L1187" i="5" s="1"/>
  <c r="O1187" i="5"/>
  <c r="K1187" i="5"/>
  <c r="I1188" i="5"/>
  <c r="O1188" i="5"/>
  <c r="K1188" i="5"/>
  <c r="I1189" i="5"/>
  <c r="J1189" i="5" s="1"/>
  <c r="L1189" i="5" s="1"/>
  <c r="O1189" i="5"/>
  <c r="K1189" i="5"/>
  <c r="I1190" i="5"/>
  <c r="J1190" i="5" s="1"/>
  <c r="L1190" i="5" s="1"/>
  <c r="O1190" i="5"/>
  <c r="K1190" i="5"/>
  <c r="I1191" i="5"/>
  <c r="J1191" i="5" s="1"/>
  <c r="L1191" i="5" s="1"/>
  <c r="O1191" i="5"/>
  <c r="K1191" i="5"/>
  <c r="I1192" i="5"/>
  <c r="E1192" i="5"/>
  <c r="O1192" i="5"/>
  <c r="I1193" i="5"/>
  <c r="J1193" i="5" s="1"/>
  <c r="E1193" i="5"/>
  <c r="O1193" i="5"/>
  <c r="K1193" i="5"/>
  <c r="I1194" i="5"/>
  <c r="J1194" i="5" s="1"/>
  <c r="L1194" i="5" s="1"/>
  <c r="O1194" i="5"/>
  <c r="K1194" i="5"/>
  <c r="I1195" i="5"/>
  <c r="J1195" i="5" s="1"/>
  <c r="L1195" i="5" s="1"/>
  <c r="O1195" i="5"/>
  <c r="K1195" i="5"/>
  <c r="I1196" i="5"/>
  <c r="J1196" i="5" s="1"/>
  <c r="L1196" i="5" s="1"/>
  <c r="O1196" i="5"/>
  <c r="I1197" i="5"/>
  <c r="J1197" i="5" s="1"/>
  <c r="L1197" i="5" s="1"/>
  <c r="O1197" i="5"/>
  <c r="K1197" i="5"/>
  <c r="I1198" i="5"/>
  <c r="J1198" i="5" s="1"/>
  <c r="L1198" i="5" s="1"/>
  <c r="O1198" i="5"/>
  <c r="K1198" i="5"/>
  <c r="I1199" i="5"/>
  <c r="J1199" i="5" s="1"/>
  <c r="L1199" i="5" s="1"/>
  <c r="O1199" i="5"/>
  <c r="K1199" i="5"/>
  <c r="I1200" i="5"/>
  <c r="O1200" i="5"/>
  <c r="I1201" i="5"/>
  <c r="J1201" i="5" s="1"/>
  <c r="L1201" i="5" s="1"/>
  <c r="O1201" i="5"/>
  <c r="K1201" i="5"/>
  <c r="I1202" i="5"/>
  <c r="J1202" i="5" s="1"/>
  <c r="L1202" i="5" s="1"/>
  <c r="O1202" i="5"/>
  <c r="K1202" i="5"/>
  <c r="I1203" i="5"/>
  <c r="J1203" i="5" s="1"/>
  <c r="L1203" i="5" s="1"/>
  <c r="O1203" i="5"/>
  <c r="K1203" i="5"/>
  <c r="I1204" i="5"/>
  <c r="J1204" i="5" s="1"/>
  <c r="L1204" i="5" s="1"/>
  <c r="O1204" i="5"/>
  <c r="I1205" i="5"/>
  <c r="J1205" i="5" s="1"/>
  <c r="L1205" i="5" s="1"/>
  <c r="O1205" i="5"/>
  <c r="K1205" i="5"/>
  <c r="I1206" i="5"/>
  <c r="J1206" i="5" s="1"/>
  <c r="L1206" i="5" s="1"/>
  <c r="O1206" i="5"/>
  <c r="K1206" i="5"/>
  <c r="I1207" i="5"/>
  <c r="J1207" i="5" s="1"/>
  <c r="E1207" i="5"/>
  <c r="O1207" i="5"/>
  <c r="K1207" i="5"/>
  <c r="I1208" i="5"/>
  <c r="O1208" i="5"/>
  <c r="I1209" i="5"/>
  <c r="J1209" i="5" s="1"/>
  <c r="E1209" i="5"/>
  <c r="O1209" i="5"/>
  <c r="K1209" i="5"/>
  <c r="I1210" i="5"/>
  <c r="J1210" i="5" s="1"/>
  <c r="E1210" i="5"/>
  <c r="O1210" i="5"/>
  <c r="K1210" i="5"/>
  <c r="I1211" i="5"/>
  <c r="J1211" i="5" s="1"/>
  <c r="E1211" i="5"/>
  <c r="O1211" i="5"/>
  <c r="K1211" i="5"/>
  <c r="I1212" i="5"/>
  <c r="E1212" i="5"/>
  <c r="O1212" i="5"/>
  <c r="I1213" i="5"/>
  <c r="J1213" i="5" s="1"/>
  <c r="L1213" i="5" s="1"/>
  <c r="O1213" i="5"/>
  <c r="K1213" i="5"/>
  <c r="I1214" i="5"/>
  <c r="J1214" i="5" s="1"/>
  <c r="L1214" i="5" s="1"/>
  <c r="O1214" i="5"/>
  <c r="K1214" i="5"/>
  <c r="I1215" i="5"/>
  <c r="J1215" i="5" s="1"/>
  <c r="L1215" i="5" s="1"/>
  <c r="O1215" i="5"/>
  <c r="K1215" i="5"/>
  <c r="I1216" i="5"/>
  <c r="O1216" i="5"/>
  <c r="I1217" i="5"/>
  <c r="J1217" i="5" s="1"/>
  <c r="E1217" i="5"/>
  <c r="O1217" i="5"/>
  <c r="K1217" i="5"/>
  <c r="I1218" i="5"/>
  <c r="J1218" i="5" s="1"/>
  <c r="E1218" i="5"/>
  <c r="O1218" i="5"/>
  <c r="K1218" i="5"/>
  <c r="I1219" i="5"/>
  <c r="J1219" i="5" s="1"/>
  <c r="E1219" i="5"/>
  <c r="O1219" i="5"/>
  <c r="K1219" i="5"/>
  <c r="I1220" i="5"/>
  <c r="J1220" i="5" s="1"/>
  <c r="L1220" i="5" s="1"/>
  <c r="O1220" i="5"/>
  <c r="I1221" i="5"/>
  <c r="J1221" i="5" s="1"/>
  <c r="E1221" i="5"/>
  <c r="O1221" i="5"/>
  <c r="K1221" i="5"/>
  <c r="I1222" i="5"/>
  <c r="J1222" i="5" s="1"/>
  <c r="E1222" i="5"/>
  <c r="O1222" i="5"/>
  <c r="K1222" i="5"/>
  <c r="I1223" i="5"/>
  <c r="J1223" i="5" s="1"/>
  <c r="L1223" i="5" s="1"/>
  <c r="O1223" i="5"/>
  <c r="K1223" i="5"/>
  <c r="I1224" i="5"/>
  <c r="E1224" i="5"/>
  <c r="O1224" i="5"/>
  <c r="I1225" i="5"/>
  <c r="J1225" i="5" s="1"/>
  <c r="E1225" i="5"/>
  <c r="O1225" i="5"/>
  <c r="K1225" i="5"/>
  <c r="I1226" i="5"/>
  <c r="J1226" i="5" s="1"/>
  <c r="E1226" i="5"/>
  <c r="O1226" i="5"/>
  <c r="K1226" i="5"/>
  <c r="I1227" i="5"/>
  <c r="J1227" i="5" s="1"/>
  <c r="E1227" i="5"/>
  <c r="O1227" i="5"/>
  <c r="K1227" i="5"/>
  <c r="I1228" i="5"/>
  <c r="E1228" i="5"/>
  <c r="O1228" i="5"/>
  <c r="I1229" i="5"/>
  <c r="J1229" i="5" s="1"/>
  <c r="E1229" i="5"/>
  <c r="O1229" i="5"/>
  <c r="K1229" i="5"/>
  <c r="I1230" i="5"/>
  <c r="J1230" i="5" s="1"/>
  <c r="E1230" i="5"/>
  <c r="O1230" i="5"/>
  <c r="K1230" i="5"/>
  <c r="I1231" i="5"/>
  <c r="J1231" i="5" s="1"/>
  <c r="E1231" i="5"/>
  <c r="O1231" i="5"/>
  <c r="K1231" i="5"/>
  <c r="I1232" i="5"/>
  <c r="E1232" i="5"/>
  <c r="O1232" i="5"/>
  <c r="I1233" i="5"/>
  <c r="J1233" i="5" s="1"/>
  <c r="E1233" i="5"/>
  <c r="O1233" i="5"/>
  <c r="K1233" i="5"/>
  <c r="I1234" i="5"/>
  <c r="J1234" i="5" s="1"/>
  <c r="E1234" i="5"/>
  <c r="O1234" i="5"/>
  <c r="K1234" i="5"/>
  <c r="I1235" i="5"/>
  <c r="J1235" i="5" s="1"/>
  <c r="L1235" i="5" s="1"/>
  <c r="O1235" i="5"/>
  <c r="K1235" i="5"/>
  <c r="I1236" i="5"/>
  <c r="E1236" i="5"/>
  <c r="O1236" i="5"/>
  <c r="K1236" i="5"/>
  <c r="I1237" i="5"/>
  <c r="J1237" i="5" s="1"/>
  <c r="E1237" i="5"/>
  <c r="O1237" i="5"/>
  <c r="K1237" i="5"/>
  <c r="I1238" i="5"/>
  <c r="J1238" i="5" s="1"/>
  <c r="E1238" i="5"/>
  <c r="O1238" i="5"/>
  <c r="K1238" i="5"/>
  <c r="I1239" i="5"/>
  <c r="J1239" i="5" s="1"/>
  <c r="L1239" i="5" s="1"/>
  <c r="O1239" i="5"/>
  <c r="K1239" i="5"/>
  <c r="I1240" i="5"/>
  <c r="O1240" i="5"/>
  <c r="I1241" i="5"/>
  <c r="J1241" i="5" s="1"/>
  <c r="L1241" i="5" s="1"/>
  <c r="O1241" i="5"/>
  <c r="K1241" i="5"/>
  <c r="I1242" i="5"/>
  <c r="J1242" i="5" s="1"/>
  <c r="L1242" i="5" s="1"/>
  <c r="O1242" i="5"/>
  <c r="K1242" i="5"/>
  <c r="I1243" i="5"/>
  <c r="J1243" i="5" s="1"/>
  <c r="L1243" i="5" s="1"/>
  <c r="O1243" i="5"/>
  <c r="K1243" i="5"/>
  <c r="I1244" i="5"/>
  <c r="J1244" i="5" s="1"/>
  <c r="E1244" i="5"/>
  <c r="O1244" i="5"/>
  <c r="I1245" i="5"/>
  <c r="J1245" i="5" s="1"/>
  <c r="E1245" i="5"/>
  <c r="O1245" i="5"/>
  <c r="K1245" i="5"/>
  <c r="I1246" i="5"/>
  <c r="J1246" i="5" s="1"/>
  <c r="E1246" i="5"/>
  <c r="O1246" i="5"/>
  <c r="K1246" i="5"/>
  <c r="I1247" i="5"/>
  <c r="J1247" i="5" s="1"/>
  <c r="E1247" i="5"/>
  <c r="O1247" i="5"/>
  <c r="K1247" i="5"/>
  <c r="I1248" i="5"/>
  <c r="J1248" i="5" s="1"/>
  <c r="E1248" i="5"/>
  <c r="O1248" i="5"/>
  <c r="I1249" i="5"/>
  <c r="J1249" i="5" s="1"/>
  <c r="E1249" i="5"/>
  <c r="O1249" i="5"/>
  <c r="K1249" i="5"/>
  <c r="I1250" i="5"/>
  <c r="J1250" i="5" s="1"/>
  <c r="E1250" i="5"/>
  <c r="O1250" i="5"/>
  <c r="K1250" i="5"/>
  <c r="I1251" i="5"/>
  <c r="J1251" i="5" s="1"/>
  <c r="E1251" i="5"/>
  <c r="O1251" i="5"/>
  <c r="K1251" i="5"/>
  <c r="I1252" i="5"/>
  <c r="J1252" i="5" s="1"/>
  <c r="E1252" i="5"/>
  <c r="O1252" i="5"/>
  <c r="I1253" i="5"/>
  <c r="J1253" i="5" s="1"/>
  <c r="E1253" i="5"/>
  <c r="O1253" i="5"/>
  <c r="K1253" i="5"/>
  <c r="I1254" i="5"/>
  <c r="J1254" i="5" s="1"/>
  <c r="E1254" i="5"/>
  <c r="O1254" i="5"/>
  <c r="K1254" i="5"/>
  <c r="I1255" i="5"/>
  <c r="J1255" i="5" s="1"/>
  <c r="E1255" i="5"/>
  <c r="O1255" i="5"/>
  <c r="K1255" i="5"/>
  <c r="I1256" i="5"/>
  <c r="J1256" i="5" s="1"/>
  <c r="E1256" i="5"/>
  <c r="O1256" i="5"/>
  <c r="I1257" i="5"/>
  <c r="J1257" i="5" s="1"/>
  <c r="E1257" i="5"/>
  <c r="O1257" i="5"/>
  <c r="K1257" i="5"/>
  <c r="I1258" i="5"/>
  <c r="J1258" i="5" s="1"/>
  <c r="E1258" i="5"/>
  <c r="O1258" i="5"/>
  <c r="K1258" i="5"/>
  <c r="I1259" i="5"/>
  <c r="J1259" i="5" s="1"/>
  <c r="E1259" i="5"/>
  <c r="O1259" i="5"/>
  <c r="K1259" i="5"/>
  <c r="I1260" i="5"/>
  <c r="J1260" i="5" s="1"/>
  <c r="E1260" i="5"/>
  <c r="O1260" i="5"/>
  <c r="I1261" i="5"/>
  <c r="J1261" i="5" s="1"/>
  <c r="E1261" i="5"/>
  <c r="O1261" i="5"/>
  <c r="K1261" i="5"/>
  <c r="I1262" i="5"/>
  <c r="J1262" i="5" s="1"/>
  <c r="E1262" i="5"/>
  <c r="O1262" i="5"/>
  <c r="K1262" i="5"/>
  <c r="I1263" i="5"/>
  <c r="J1263" i="5" s="1"/>
  <c r="E1263" i="5"/>
  <c r="O1263" i="5"/>
  <c r="K1263" i="5"/>
  <c r="I1264" i="5"/>
  <c r="J1264" i="5" s="1"/>
  <c r="E1264" i="5"/>
  <c r="O1264" i="5"/>
  <c r="I1265" i="5"/>
  <c r="J1265" i="5" s="1"/>
  <c r="E1265" i="5"/>
  <c r="O1265" i="5"/>
  <c r="K1265" i="5"/>
  <c r="I1266" i="5"/>
  <c r="J1266" i="5" s="1"/>
  <c r="E1266" i="5"/>
  <c r="O1266" i="5"/>
  <c r="K1266" i="5"/>
  <c r="I1267" i="5"/>
  <c r="J1267" i="5" s="1"/>
  <c r="E1267" i="5"/>
  <c r="O1267" i="5"/>
  <c r="K1267" i="5"/>
  <c r="I1268" i="5"/>
  <c r="J1268" i="5" s="1"/>
  <c r="E1268" i="5"/>
  <c r="O1268" i="5"/>
  <c r="I1269" i="5"/>
  <c r="J1269" i="5" s="1"/>
  <c r="E1269" i="5"/>
  <c r="O1269" i="5"/>
  <c r="K1269" i="5"/>
  <c r="I1270" i="5"/>
  <c r="J1270" i="5" s="1"/>
  <c r="E1270" i="5"/>
  <c r="O1270" i="5"/>
  <c r="K1270" i="5"/>
  <c r="I1271" i="5"/>
  <c r="J1271" i="5" s="1"/>
  <c r="E1271" i="5"/>
  <c r="O1271" i="5"/>
  <c r="K1271" i="5"/>
  <c r="I1272" i="5"/>
  <c r="J1272" i="5" s="1"/>
  <c r="E1272" i="5"/>
  <c r="O1272" i="5"/>
  <c r="I1273" i="5"/>
  <c r="J1273" i="5" s="1"/>
  <c r="E1273" i="5"/>
  <c r="O1273" i="5"/>
  <c r="K1273" i="5"/>
  <c r="I1274" i="5"/>
  <c r="J1274" i="5" s="1"/>
  <c r="E1274" i="5"/>
  <c r="O1274" i="5"/>
  <c r="K1274" i="5"/>
  <c r="I1275" i="5"/>
  <c r="J1275" i="5" s="1"/>
  <c r="E1275" i="5"/>
  <c r="O1275" i="5"/>
  <c r="K1275" i="5"/>
  <c r="I1276" i="5"/>
  <c r="J1276" i="5" s="1"/>
  <c r="E1276" i="5"/>
  <c r="O1276" i="5"/>
  <c r="I1277" i="5"/>
  <c r="J1277" i="5" s="1"/>
  <c r="E1277" i="5"/>
  <c r="O1277" i="5"/>
  <c r="K1277" i="5"/>
  <c r="I1278" i="5"/>
  <c r="J1278" i="5" s="1"/>
  <c r="E1278" i="5"/>
  <c r="O1278" i="5"/>
  <c r="K1278" i="5"/>
  <c r="I1279" i="5"/>
  <c r="J1279" i="5" s="1"/>
  <c r="E1279" i="5"/>
  <c r="O1279" i="5"/>
  <c r="K1279" i="5"/>
  <c r="I1280" i="5"/>
  <c r="J1280" i="5" s="1"/>
  <c r="E1280" i="5"/>
  <c r="O1280" i="5"/>
  <c r="I1281" i="5"/>
  <c r="J1281" i="5" s="1"/>
  <c r="E1281" i="5"/>
  <c r="O1281" i="5"/>
  <c r="K1281" i="5"/>
  <c r="I1282" i="5"/>
  <c r="J1282" i="5" s="1"/>
  <c r="E1282" i="5"/>
  <c r="O1282" i="5"/>
  <c r="K1282" i="5"/>
  <c r="I1283" i="5"/>
  <c r="J1283" i="5" s="1"/>
  <c r="E1283" i="5"/>
  <c r="O1283" i="5"/>
  <c r="K1283" i="5"/>
  <c r="I1284" i="5"/>
  <c r="J1284" i="5" s="1"/>
  <c r="E1284" i="5"/>
  <c r="O1284" i="5"/>
  <c r="I1285" i="5"/>
  <c r="J1285" i="5" s="1"/>
  <c r="E1285" i="5"/>
  <c r="O1285" i="5"/>
  <c r="K1285" i="5"/>
  <c r="I1286" i="5"/>
  <c r="J1286" i="5" s="1"/>
  <c r="E1286" i="5"/>
  <c r="O1286" i="5"/>
  <c r="K1286" i="5"/>
  <c r="I1287" i="5"/>
  <c r="J1287" i="5" s="1"/>
  <c r="E1287" i="5"/>
  <c r="O1287" i="5"/>
  <c r="K1287" i="5"/>
  <c r="I1288" i="5"/>
  <c r="J1288" i="5" s="1"/>
  <c r="E1288" i="5"/>
  <c r="O1288" i="5"/>
  <c r="I1289" i="5"/>
  <c r="J1289" i="5" s="1"/>
  <c r="E1289" i="5"/>
  <c r="O1289" i="5"/>
  <c r="K1289" i="5"/>
  <c r="I1290" i="5"/>
  <c r="J1290" i="5" s="1"/>
  <c r="E1290" i="5"/>
  <c r="O1290" i="5"/>
  <c r="K1290" i="5"/>
  <c r="I1291" i="5"/>
  <c r="J1291" i="5" s="1"/>
  <c r="E1291" i="5"/>
  <c r="O1291" i="5"/>
  <c r="K1291" i="5"/>
  <c r="I1292" i="5"/>
  <c r="J1292" i="5" s="1"/>
  <c r="E1292" i="5"/>
  <c r="O1292" i="5"/>
  <c r="I1293" i="5"/>
  <c r="J1293" i="5" s="1"/>
  <c r="E1293" i="5"/>
  <c r="O1293" i="5"/>
  <c r="K1293" i="5"/>
  <c r="I1294" i="5"/>
  <c r="J1294" i="5" s="1"/>
  <c r="E1294" i="5"/>
  <c r="O1294" i="5"/>
  <c r="K1294" i="5"/>
  <c r="I1295" i="5"/>
  <c r="J1295" i="5" s="1"/>
  <c r="E1295" i="5"/>
  <c r="O1295" i="5"/>
  <c r="K1295" i="5"/>
  <c r="I1296" i="5"/>
  <c r="J1296" i="5" s="1"/>
  <c r="E1296" i="5"/>
  <c r="O1296" i="5"/>
  <c r="I1297" i="5"/>
  <c r="J1297" i="5" s="1"/>
  <c r="E1297" i="5"/>
  <c r="O1297" i="5"/>
  <c r="K1297" i="5"/>
  <c r="I1298" i="5"/>
  <c r="J1298" i="5" s="1"/>
  <c r="E1298" i="5"/>
  <c r="O1298" i="5"/>
  <c r="K1298" i="5"/>
  <c r="I1299" i="5"/>
  <c r="J1299" i="5" s="1"/>
  <c r="E1299" i="5"/>
  <c r="O1299" i="5"/>
  <c r="K1299" i="5"/>
  <c r="I1300" i="5"/>
  <c r="J1300" i="5" s="1"/>
  <c r="E1300" i="5"/>
  <c r="O1300" i="5"/>
  <c r="I1301" i="5"/>
  <c r="J1301" i="5" s="1"/>
  <c r="E1301" i="5"/>
  <c r="O1301" i="5"/>
  <c r="K1301" i="5"/>
  <c r="I1302" i="5"/>
  <c r="J1302" i="5" s="1"/>
  <c r="E1302" i="5"/>
  <c r="O1302" i="5"/>
  <c r="K1302" i="5"/>
  <c r="I1303" i="5"/>
  <c r="J1303" i="5" s="1"/>
  <c r="E1303" i="5"/>
  <c r="O1303" i="5"/>
  <c r="K1303" i="5"/>
  <c r="I1304" i="5"/>
  <c r="J1304" i="5" s="1"/>
  <c r="E1304" i="5"/>
  <c r="O1304" i="5"/>
  <c r="I1305" i="5"/>
  <c r="J1305" i="5" s="1"/>
  <c r="E1305" i="5"/>
  <c r="O1305" i="5"/>
  <c r="K1305" i="5"/>
  <c r="I1306" i="5"/>
  <c r="J1306" i="5" s="1"/>
  <c r="E1306" i="5"/>
  <c r="O1306" i="5"/>
  <c r="K1306" i="5"/>
  <c r="I1307" i="5"/>
  <c r="J1307" i="5" s="1"/>
  <c r="E1307" i="5"/>
  <c r="O1307" i="5"/>
  <c r="K1307" i="5"/>
  <c r="I1308" i="5"/>
  <c r="J1308" i="5" s="1"/>
  <c r="E1308" i="5"/>
  <c r="O1308" i="5"/>
  <c r="I1309" i="5"/>
  <c r="J1309" i="5" s="1"/>
  <c r="E1309" i="5"/>
  <c r="O1309" i="5"/>
  <c r="K1309" i="5"/>
  <c r="I1310" i="5"/>
  <c r="J1310" i="5" s="1"/>
  <c r="E1310" i="5"/>
  <c r="O1310" i="5"/>
  <c r="K1310" i="5"/>
  <c r="I1311" i="5"/>
  <c r="J1311" i="5" s="1"/>
  <c r="E1311" i="5"/>
  <c r="O1311" i="5"/>
  <c r="K1311" i="5"/>
  <c r="I1312" i="5"/>
  <c r="J1312" i="5" s="1"/>
  <c r="E1312" i="5"/>
  <c r="O1312" i="5"/>
  <c r="I1313" i="5"/>
  <c r="J1313" i="5" s="1"/>
  <c r="E1313" i="5"/>
  <c r="O1313" i="5"/>
  <c r="K1313" i="5"/>
  <c r="I1314" i="5"/>
  <c r="J1314" i="5" s="1"/>
  <c r="E1314" i="5"/>
  <c r="O1314" i="5"/>
  <c r="K1314" i="5"/>
  <c r="I1315" i="5"/>
  <c r="J1315" i="5" s="1"/>
  <c r="E1315" i="5"/>
  <c r="O1315" i="5"/>
  <c r="K1315" i="5"/>
  <c r="I1316" i="5"/>
  <c r="J1316" i="5" s="1"/>
  <c r="E1316" i="5"/>
  <c r="O1316" i="5"/>
  <c r="I1317" i="5"/>
  <c r="J1317" i="5" s="1"/>
  <c r="E1317" i="5"/>
  <c r="O1317" i="5"/>
  <c r="K1317" i="5"/>
  <c r="I1318" i="5"/>
  <c r="J1318" i="5" s="1"/>
  <c r="E1318" i="5"/>
  <c r="O1318" i="5"/>
  <c r="K1318" i="5"/>
  <c r="I1319" i="5"/>
  <c r="J1319" i="5" s="1"/>
  <c r="E1319" i="5"/>
  <c r="O1319" i="5"/>
  <c r="K1319" i="5"/>
  <c r="I1320" i="5"/>
  <c r="J1320" i="5" s="1"/>
  <c r="E1320" i="5"/>
  <c r="O1320" i="5"/>
  <c r="I1321" i="5"/>
  <c r="J1321" i="5" s="1"/>
  <c r="E1321" i="5"/>
  <c r="O1321" i="5"/>
  <c r="K1321" i="5"/>
  <c r="I1322" i="5"/>
  <c r="J1322" i="5" s="1"/>
  <c r="E1322" i="5"/>
  <c r="O1322" i="5"/>
  <c r="K1322" i="5"/>
  <c r="I1323" i="5"/>
  <c r="J1323" i="5" s="1"/>
  <c r="L1323" i="5" s="1"/>
  <c r="O1323" i="5"/>
  <c r="K1323" i="5"/>
  <c r="I1324" i="5"/>
  <c r="O1324" i="5"/>
  <c r="I1325" i="5"/>
  <c r="J1325" i="5" s="1"/>
  <c r="L1325" i="5" s="1"/>
  <c r="O1325" i="5"/>
  <c r="K1325" i="5"/>
  <c r="I1326" i="5"/>
  <c r="J1326" i="5" s="1"/>
  <c r="L1326" i="5" s="1"/>
  <c r="O1326" i="5"/>
  <c r="K1326" i="5"/>
  <c r="I1327" i="5"/>
  <c r="J1327" i="5" s="1"/>
  <c r="E1327" i="5"/>
  <c r="O1327" i="5"/>
  <c r="K1327" i="5"/>
  <c r="I1328" i="5"/>
  <c r="E1328" i="5"/>
  <c r="O1328" i="5"/>
  <c r="I1329" i="5"/>
  <c r="J1329" i="5" s="1"/>
  <c r="E1329" i="5"/>
  <c r="O1329" i="5"/>
  <c r="K1329" i="5"/>
  <c r="I1330" i="5"/>
  <c r="J1330" i="5" s="1"/>
  <c r="E1330" i="5"/>
  <c r="O1330" i="5"/>
  <c r="K1330" i="5"/>
  <c r="I1331" i="5"/>
  <c r="J1331" i="5" s="1"/>
  <c r="E1331" i="5"/>
  <c r="O1331" i="5"/>
  <c r="K1331" i="5"/>
  <c r="I1332" i="5"/>
  <c r="E1332" i="5"/>
  <c r="O1332" i="5"/>
  <c r="I1333" i="5"/>
  <c r="J1333" i="5" s="1"/>
  <c r="E1333" i="5"/>
  <c r="O1333" i="5"/>
  <c r="K1333" i="5"/>
  <c r="I1334" i="5"/>
  <c r="J1334" i="5" s="1"/>
  <c r="E1334" i="5"/>
  <c r="O1334" i="5"/>
  <c r="K1334" i="5"/>
  <c r="I1335" i="5"/>
  <c r="J1335" i="5" s="1"/>
  <c r="E1335" i="5"/>
  <c r="O1335" i="5"/>
  <c r="K1335" i="5"/>
  <c r="I1336" i="5"/>
  <c r="E1336" i="5"/>
  <c r="O1336" i="5"/>
  <c r="I1337" i="5"/>
  <c r="J1337" i="5" s="1"/>
  <c r="E1337" i="5"/>
  <c r="O1337" i="5"/>
  <c r="K1337" i="5"/>
  <c r="I1338" i="5"/>
  <c r="J1338" i="5" s="1"/>
  <c r="E1338" i="5"/>
  <c r="O1338" i="5"/>
  <c r="K1338" i="5"/>
  <c r="I1339" i="5"/>
  <c r="J1339" i="5" s="1"/>
  <c r="E1339" i="5"/>
  <c r="O1339" i="5"/>
  <c r="K1339" i="5"/>
  <c r="I1340" i="5"/>
  <c r="E1340" i="5"/>
  <c r="O1340" i="5"/>
  <c r="I1341" i="5"/>
  <c r="J1341" i="5" s="1"/>
  <c r="E1341" i="5"/>
  <c r="O1341" i="5"/>
  <c r="K1341" i="5"/>
  <c r="I1342" i="5"/>
  <c r="J1342" i="5" s="1"/>
  <c r="E1342" i="5"/>
  <c r="O1342" i="5"/>
  <c r="K1342" i="5"/>
  <c r="I1343" i="5"/>
  <c r="J1343" i="5" s="1"/>
  <c r="E1343" i="5"/>
  <c r="O1343" i="5"/>
  <c r="K1343" i="5"/>
  <c r="I1344" i="5"/>
  <c r="E1344" i="5"/>
  <c r="O1344" i="5"/>
  <c r="I1345" i="5"/>
  <c r="J1345" i="5" s="1"/>
  <c r="L1345" i="5" s="1"/>
  <c r="E1345" i="5"/>
  <c r="O1345" i="5"/>
  <c r="K1345" i="5"/>
  <c r="I1346" i="5"/>
  <c r="J1346" i="5" s="1"/>
  <c r="E1346" i="5"/>
  <c r="O1346" i="5"/>
  <c r="K1346" i="5"/>
  <c r="I1347" i="5"/>
  <c r="J1347" i="5" s="1"/>
  <c r="E1347" i="5"/>
  <c r="O1347" i="5"/>
  <c r="K1347" i="5"/>
  <c r="I1348" i="5"/>
  <c r="E1348" i="5"/>
  <c r="O1348" i="5"/>
  <c r="I1349" i="5"/>
  <c r="J1349" i="5" s="1"/>
  <c r="E1349" i="5"/>
  <c r="O1349" i="5"/>
  <c r="K1349" i="5"/>
  <c r="I1350" i="5"/>
  <c r="J1350" i="5" s="1"/>
  <c r="E1350" i="5"/>
  <c r="O1350" i="5"/>
  <c r="K1350" i="5"/>
  <c r="I1351" i="5"/>
  <c r="J1351" i="5" s="1"/>
  <c r="E1351" i="5"/>
  <c r="O1351" i="5"/>
  <c r="K1351" i="5"/>
  <c r="I1352" i="5"/>
  <c r="E1352" i="5"/>
  <c r="O1352" i="5"/>
  <c r="I1353" i="5"/>
  <c r="J1353" i="5" s="1"/>
  <c r="E1353" i="5"/>
  <c r="O1353" i="5"/>
  <c r="K1353" i="5"/>
  <c r="I1354" i="5"/>
  <c r="J1354" i="5" s="1"/>
  <c r="E1354" i="5"/>
  <c r="O1354" i="5"/>
  <c r="K1354" i="5"/>
  <c r="I1355" i="5"/>
  <c r="J1355" i="5" s="1"/>
  <c r="L1355" i="5" s="1"/>
  <c r="E1355" i="5"/>
  <c r="O1355" i="5"/>
  <c r="K1355" i="5"/>
  <c r="I1356" i="5"/>
  <c r="E1356" i="5"/>
  <c r="O1356" i="5"/>
  <c r="I1357" i="5"/>
  <c r="J1357" i="5" s="1"/>
  <c r="E1357" i="5"/>
  <c r="O1357" i="5"/>
  <c r="K1357" i="5"/>
  <c r="I1358" i="5"/>
  <c r="J1358" i="5" s="1"/>
  <c r="E1358" i="5"/>
  <c r="O1358" i="5"/>
  <c r="K1358" i="5"/>
  <c r="I1359" i="5"/>
  <c r="J1359" i="5" s="1"/>
  <c r="E1359" i="5"/>
  <c r="O1359" i="5"/>
  <c r="K1359" i="5"/>
  <c r="I1360" i="5"/>
  <c r="E1360" i="5"/>
  <c r="O1360" i="5"/>
  <c r="I1361" i="5"/>
  <c r="J1361" i="5" s="1"/>
  <c r="E1361" i="5"/>
  <c r="O1361" i="5"/>
  <c r="K1361" i="5"/>
  <c r="I1362" i="5"/>
  <c r="J1362" i="5" s="1"/>
  <c r="E1362" i="5"/>
  <c r="O1362" i="5"/>
  <c r="K1362" i="5"/>
  <c r="I1363" i="5"/>
  <c r="J1363" i="5" s="1"/>
  <c r="E1363" i="5"/>
  <c r="O1363" i="5"/>
  <c r="K1363" i="5"/>
  <c r="I1364" i="5"/>
  <c r="E1364" i="5"/>
  <c r="O1364" i="5"/>
  <c r="I1365" i="5"/>
  <c r="J1365" i="5" s="1"/>
  <c r="E1365" i="5"/>
  <c r="O1365" i="5"/>
  <c r="K1365" i="5"/>
  <c r="I1366" i="5"/>
  <c r="J1366" i="5" s="1"/>
  <c r="L1366" i="5" s="1"/>
  <c r="E1366" i="5"/>
  <c r="O1366" i="5"/>
  <c r="K1366" i="5"/>
  <c r="I1367" i="5"/>
  <c r="J1367" i="5" s="1"/>
  <c r="E1367" i="5"/>
  <c r="O1367" i="5"/>
  <c r="K1367" i="5"/>
  <c r="I1368" i="5"/>
  <c r="E1368" i="5"/>
  <c r="O1368" i="5"/>
  <c r="I1369" i="5"/>
  <c r="J1369" i="5" s="1"/>
  <c r="E1369" i="5"/>
  <c r="O1369" i="5"/>
  <c r="K1369" i="5"/>
  <c r="I1370" i="5"/>
  <c r="J1370" i="5" s="1"/>
  <c r="E1370" i="5"/>
  <c r="O1370" i="5"/>
  <c r="K1370" i="5"/>
  <c r="I1371" i="5"/>
  <c r="J1371" i="5" s="1"/>
  <c r="E1371" i="5"/>
  <c r="O1371" i="5"/>
  <c r="K1371" i="5"/>
  <c r="I1372" i="5"/>
  <c r="E1372" i="5"/>
  <c r="O1372" i="5"/>
  <c r="I1373" i="5"/>
  <c r="J1373" i="5" s="1"/>
  <c r="E1373" i="5"/>
  <c r="O1373" i="5"/>
  <c r="K1373" i="5"/>
  <c r="I1374" i="5"/>
  <c r="J1374" i="5" s="1"/>
  <c r="E1374" i="5"/>
  <c r="O1374" i="5"/>
  <c r="K1374" i="5"/>
  <c r="I1375" i="5"/>
  <c r="J1375" i="5" s="1"/>
  <c r="E1375" i="5"/>
  <c r="O1375" i="5"/>
  <c r="K1375" i="5"/>
  <c r="I1376" i="5"/>
  <c r="E1376" i="5"/>
  <c r="O1376" i="5"/>
  <c r="V1376" i="5"/>
  <c r="I1377" i="5"/>
  <c r="J1377" i="5" s="1"/>
  <c r="E1377" i="5"/>
  <c r="O1377" i="5"/>
  <c r="K1377" i="5"/>
  <c r="I1378" i="5"/>
  <c r="J1378" i="5" s="1"/>
  <c r="E1378" i="5"/>
  <c r="O1378" i="5"/>
  <c r="K1378" i="5"/>
  <c r="V1378" i="5"/>
  <c r="I1379" i="5"/>
  <c r="J1379" i="5" s="1"/>
  <c r="E1379" i="5"/>
  <c r="O1379" i="5"/>
  <c r="K1379" i="5"/>
  <c r="I1380" i="5"/>
  <c r="E1380" i="5"/>
  <c r="O1380" i="5"/>
  <c r="I1381" i="5"/>
  <c r="J1381" i="5" s="1"/>
  <c r="E1381" i="5"/>
  <c r="O1381" i="5"/>
  <c r="K1381" i="5"/>
  <c r="I1382" i="5"/>
  <c r="J1382" i="5" s="1"/>
  <c r="E1382" i="5"/>
  <c r="O1382" i="5"/>
  <c r="K1382" i="5"/>
  <c r="I1383" i="5"/>
  <c r="J1383" i="5" s="1"/>
  <c r="E1383" i="5"/>
  <c r="O1383" i="5"/>
  <c r="K1383" i="5"/>
  <c r="I1384" i="5"/>
  <c r="E1384" i="5"/>
  <c r="O1384" i="5"/>
  <c r="I1385" i="5"/>
  <c r="J1385" i="5" s="1"/>
  <c r="E1385" i="5"/>
  <c r="O1385" i="5"/>
  <c r="K1385" i="5"/>
  <c r="I1386" i="5"/>
  <c r="J1386" i="5" s="1"/>
  <c r="E1386" i="5"/>
  <c r="O1386" i="5"/>
  <c r="K1386" i="5"/>
  <c r="I1387" i="5"/>
  <c r="J1387" i="5" s="1"/>
  <c r="E1387" i="5"/>
  <c r="O1387" i="5"/>
  <c r="K1387" i="5"/>
  <c r="I1388" i="5"/>
  <c r="E1388" i="5"/>
  <c r="O1388" i="5"/>
  <c r="I1389" i="5"/>
  <c r="J1389" i="5" s="1"/>
  <c r="E1389" i="5"/>
  <c r="O1389" i="5"/>
  <c r="K1389" i="5"/>
  <c r="I1390" i="5"/>
  <c r="J1390" i="5" s="1"/>
  <c r="E1390" i="5"/>
  <c r="O1390" i="5"/>
  <c r="K1390" i="5"/>
  <c r="I1391" i="5"/>
  <c r="J1391" i="5" s="1"/>
  <c r="E1391" i="5"/>
  <c r="O1391" i="5"/>
  <c r="K1391" i="5"/>
  <c r="I1392" i="5"/>
  <c r="E1392" i="5"/>
  <c r="O1392" i="5"/>
  <c r="I1393" i="5"/>
  <c r="J1393" i="5" s="1"/>
  <c r="E1393" i="5"/>
  <c r="O1393" i="5"/>
  <c r="K1393" i="5"/>
  <c r="I1394" i="5"/>
  <c r="J1394" i="5" s="1"/>
  <c r="E1394" i="5"/>
  <c r="O1394" i="5"/>
  <c r="K1394" i="5"/>
  <c r="I1395" i="5"/>
  <c r="J1395" i="5" s="1"/>
  <c r="E1395" i="5"/>
  <c r="O1395" i="5"/>
  <c r="K1395" i="5"/>
  <c r="I1396" i="5"/>
  <c r="E1396" i="5"/>
  <c r="O1396" i="5"/>
  <c r="I1397" i="5"/>
  <c r="J1397" i="5" s="1"/>
  <c r="E1397" i="5"/>
  <c r="O1397" i="5"/>
  <c r="K1397" i="5"/>
  <c r="I1398" i="5"/>
  <c r="J1398" i="5" s="1"/>
  <c r="E1398" i="5"/>
  <c r="O1398" i="5"/>
  <c r="K1398" i="5"/>
  <c r="I1399" i="5"/>
  <c r="J1399" i="5" s="1"/>
  <c r="E1399" i="5"/>
  <c r="O1399" i="5"/>
  <c r="K1399" i="5"/>
  <c r="I1400" i="5"/>
  <c r="E1400" i="5"/>
  <c r="O1400" i="5"/>
  <c r="I1401" i="5"/>
  <c r="J1401" i="5" s="1"/>
  <c r="E1401" i="5"/>
  <c r="O1401" i="5"/>
  <c r="K1401" i="5"/>
  <c r="I1402" i="5"/>
  <c r="J1402" i="5" s="1"/>
  <c r="E1402" i="5"/>
  <c r="O1402" i="5"/>
  <c r="K1402" i="5"/>
  <c r="I1403" i="5"/>
  <c r="J1403" i="5" s="1"/>
  <c r="E1403" i="5"/>
  <c r="O1403" i="5"/>
  <c r="K1403" i="5"/>
  <c r="I1404" i="5"/>
  <c r="E1404" i="5"/>
  <c r="O1404" i="5"/>
  <c r="I1405" i="5"/>
  <c r="J1405" i="5" s="1"/>
  <c r="E1405" i="5"/>
  <c r="O1405" i="5"/>
  <c r="K1405" i="5"/>
  <c r="V1405" i="5"/>
  <c r="I1406" i="5"/>
  <c r="J1406" i="5" s="1"/>
  <c r="E1406" i="5"/>
  <c r="O1406" i="5"/>
  <c r="K1406" i="5"/>
  <c r="I1407" i="5"/>
  <c r="J1407" i="5" s="1"/>
  <c r="E1407" i="5"/>
  <c r="O1407" i="5"/>
  <c r="K1407" i="5"/>
  <c r="I1408" i="5"/>
  <c r="E1408" i="5"/>
  <c r="O1408" i="5"/>
  <c r="I1409" i="5"/>
  <c r="J1409" i="5" s="1"/>
  <c r="E1409" i="5"/>
  <c r="O1409" i="5"/>
  <c r="K1409" i="5"/>
  <c r="I1410" i="5"/>
  <c r="J1410" i="5" s="1"/>
  <c r="E1410" i="5"/>
  <c r="O1410" i="5"/>
  <c r="K1410" i="5"/>
  <c r="I1411" i="5"/>
  <c r="J1411" i="5" s="1"/>
  <c r="E1411" i="5"/>
  <c r="O1411" i="5"/>
  <c r="K1411" i="5"/>
  <c r="I1412" i="5"/>
  <c r="E1412" i="5"/>
  <c r="O1412" i="5"/>
  <c r="I1413" i="5"/>
  <c r="J1413" i="5" s="1"/>
  <c r="E1413" i="5"/>
  <c r="O1413" i="5"/>
  <c r="K1413" i="5"/>
  <c r="I1414" i="5"/>
  <c r="J1414" i="5" s="1"/>
  <c r="E1414" i="5"/>
  <c r="O1414" i="5"/>
  <c r="K1414" i="5"/>
  <c r="I1415" i="5"/>
  <c r="J1415" i="5" s="1"/>
  <c r="E1415" i="5"/>
  <c r="O1415" i="5"/>
  <c r="K1415" i="5"/>
  <c r="I1416" i="5"/>
  <c r="E1416" i="5"/>
  <c r="O1416" i="5"/>
  <c r="I1417" i="5"/>
  <c r="J1417" i="5" s="1"/>
  <c r="E1417" i="5"/>
  <c r="O1417" i="5"/>
  <c r="K1417" i="5"/>
  <c r="I1418" i="5"/>
  <c r="J1418" i="5" s="1"/>
  <c r="E1418" i="5"/>
  <c r="O1418" i="5"/>
  <c r="K1418" i="5"/>
  <c r="I1419" i="5"/>
  <c r="J1419" i="5" s="1"/>
  <c r="E1419" i="5"/>
  <c r="O1419" i="5"/>
  <c r="K1419" i="5"/>
  <c r="I1420" i="5"/>
  <c r="E1420" i="5"/>
  <c r="O1420" i="5"/>
  <c r="I1421" i="5"/>
  <c r="J1421" i="5" s="1"/>
  <c r="E1421" i="5"/>
  <c r="O1421" i="5"/>
  <c r="K1421" i="5"/>
  <c r="I1422" i="5"/>
  <c r="J1422" i="5" s="1"/>
  <c r="E1422" i="5"/>
  <c r="O1422" i="5"/>
  <c r="K1422" i="5"/>
  <c r="I1423" i="5"/>
  <c r="J1423" i="5" s="1"/>
  <c r="E1423" i="5"/>
  <c r="O1423" i="5"/>
  <c r="K1423" i="5"/>
  <c r="I1424" i="5"/>
  <c r="E1424" i="5"/>
  <c r="O1424" i="5"/>
  <c r="I1425" i="5"/>
  <c r="J1425" i="5" s="1"/>
  <c r="E1425" i="5"/>
  <c r="O1425" i="5"/>
  <c r="K1425" i="5"/>
  <c r="I1426" i="5"/>
  <c r="J1426" i="5" s="1"/>
  <c r="E1426" i="5"/>
  <c r="O1426" i="5"/>
  <c r="K1426" i="5"/>
  <c r="I1427" i="5"/>
  <c r="J1427" i="5" s="1"/>
  <c r="E1427" i="5"/>
  <c r="O1427" i="5"/>
  <c r="K1427" i="5"/>
  <c r="V1427" i="5"/>
  <c r="I1428" i="5"/>
  <c r="J1428" i="5" s="1"/>
  <c r="E1428" i="5"/>
  <c r="O1428" i="5"/>
  <c r="I1429" i="5"/>
  <c r="J1429" i="5" s="1"/>
  <c r="E1429" i="5"/>
  <c r="O1429" i="5"/>
  <c r="K1429" i="5"/>
  <c r="I1430" i="5"/>
  <c r="J1430" i="5" s="1"/>
  <c r="E1430" i="5"/>
  <c r="O1430" i="5"/>
  <c r="K1430" i="5"/>
  <c r="V1430" i="5"/>
  <c r="I1431" i="5"/>
  <c r="J1431" i="5" s="1"/>
  <c r="E1431" i="5"/>
  <c r="O1431" i="5"/>
  <c r="K1431" i="5"/>
  <c r="I1432" i="5"/>
  <c r="E1432" i="5"/>
  <c r="O1432" i="5"/>
  <c r="I1433" i="5"/>
  <c r="J1433" i="5" s="1"/>
  <c r="E1433" i="5"/>
  <c r="O1433" i="5"/>
  <c r="K1433" i="5"/>
  <c r="I1434" i="5"/>
  <c r="J1434" i="5" s="1"/>
  <c r="E1434" i="5"/>
  <c r="O1434" i="5"/>
  <c r="K1434" i="5"/>
  <c r="I1435" i="5"/>
  <c r="J1435" i="5" s="1"/>
  <c r="E1435" i="5"/>
  <c r="O1435" i="5"/>
  <c r="K1435" i="5"/>
  <c r="I1436" i="5"/>
  <c r="E1436" i="5"/>
  <c r="O1436" i="5"/>
  <c r="I1437" i="5"/>
  <c r="J1437" i="5" s="1"/>
  <c r="E1437" i="5"/>
  <c r="O1437" i="5"/>
  <c r="K1437" i="5"/>
  <c r="V1437" i="5"/>
  <c r="I1438" i="5"/>
  <c r="J1438" i="5" s="1"/>
  <c r="E1438" i="5"/>
  <c r="O1438" i="5"/>
  <c r="K1438" i="5"/>
  <c r="I1439" i="5"/>
  <c r="J1439" i="5" s="1"/>
  <c r="E1439" i="5"/>
  <c r="O1439" i="5"/>
  <c r="K1439" i="5"/>
  <c r="I1440" i="5"/>
  <c r="E1440" i="5"/>
  <c r="O1440" i="5"/>
  <c r="I1441" i="5"/>
  <c r="J1441" i="5" s="1"/>
  <c r="E1441" i="5"/>
  <c r="O1441" i="5"/>
  <c r="K1441" i="5"/>
  <c r="I1442" i="5"/>
  <c r="J1442" i="5" s="1"/>
  <c r="E1442" i="5"/>
  <c r="O1442" i="5"/>
  <c r="K1442" i="5"/>
  <c r="I1443" i="5"/>
  <c r="J1443" i="5" s="1"/>
  <c r="E1443" i="5"/>
  <c r="O1443" i="5"/>
  <c r="K1443" i="5"/>
  <c r="I1444" i="5"/>
  <c r="E1444" i="5"/>
  <c r="O1444" i="5"/>
  <c r="V1444" i="5"/>
  <c r="I1445" i="5"/>
  <c r="J1445" i="5" s="1"/>
  <c r="E1445" i="5"/>
  <c r="O1445" i="5"/>
  <c r="K1445" i="5"/>
  <c r="I1446" i="5"/>
  <c r="J1446" i="5" s="1"/>
  <c r="E1446" i="5"/>
  <c r="O1446" i="5"/>
  <c r="K1446" i="5"/>
  <c r="I1447" i="5"/>
  <c r="J1447" i="5" s="1"/>
  <c r="E1447" i="5"/>
  <c r="O1447" i="5"/>
  <c r="K1447" i="5"/>
  <c r="I1448" i="5"/>
  <c r="E1448" i="5"/>
  <c r="O1448" i="5"/>
  <c r="I1449" i="5"/>
  <c r="J1449" i="5" s="1"/>
  <c r="E1449" i="5"/>
  <c r="O1449" i="5"/>
  <c r="K1449" i="5"/>
  <c r="I1450" i="5"/>
  <c r="J1450" i="5" s="1"/>
  <c r="E1450" i="5"/>
  <c r="O1450" i="5"/>
  <c r="K1450" i="5"/>
  <c r="I1451" i="5"/>
  <c r="J1451" i="5" s="1"/>
  <c r="E1451" i="5"/>
  <c r="O1451" i="5"/>
  <c r="K1451" i="5"/>
  <c r="I1452" i="5"/>
  <c r="E1452" i="5"/>
  <c r="O1452" i="5"/>
  <c r="I1453" i="5"/>
  <c r="J1453" i="5" s="1"/>
  <c r="E1453" i="5"/>
  <c r="O1453" i="5"/>
  <c r="K1453" i="5"/>
  <c r="I1454" i="5"/>
  <c r="J1454" i="5" s="1"/>
  <c r="E1454" i="5"/>
  <c r="O1454" i="5"/>
  <c r="K1454" i="5"/>
  <c r="I1455" i="5"/>
  <c r="J1455" i="5" s="1"/>
  <c r="E1455" i="5"/>
  <c r="O1455" i="5"/>
  <c r="K1455" i="5"/>
  <c r="I1456" i="5"/>
  <c r="E1456" i="5"/>
  <c r="O1456" i="5"/>
  <c r="I1457" i="5"/>
  <c r="J1457" i="5" s="1"/>
  <c r="E1457" i="5"/>
  <c r="O1457" i="5"/>
  <c r="K1457" i="5"/>
  <c r="I1458" i="5"/>
  <c r="J1458" i="5" s="1"/>
  <c r="E1458" i="5"/>
  <c r="O1458" i="5"/>
  <c r="K1458" i="5"/>
  <c r="I1459" i="5"/>
  <c r="J1459" i="5" s="1"/>
  <c r="E1459" i="5"/>
  <c r="O1459" i="5"/>
  <c r="K1459" i="5"/>
  <c r="I1460" i="5"/>
  <c r="E1460" i="5"/>
  <c r="O1460" i="5"/>
  <c r="V1460" i="5"/>
  <c r="I1461" i="5"/>
  <c r="J1461" i="5" s="1"/>
  <c r="E1461" i="5"/>
  <c r="O1461" i="5"/>
  <c r="K1461" i="5"/>
  <c r="I1462" i="5"/>
  <c r="J1462" i="5" s="1"/>
  <c r="E1462" i="5"/>
  <c r="O1462" i="5"/>
  <c r="K1462" i="5"/>
  <c r="I1463" i="5"/>
  <c r="J1463" i="5" s="1"/>
  <c r="E1463" i="5"/>
  <c r="O1463" i="5"/>
  <c r="K1463" i="5"/>
  <c r="I1464" i="5"/>
  <c r="E1464" i="5"/>
  <c r="O1464" i="5"/>
  <c r="I1465" i="5"/>
  <c r="J1465" i="5" s="1"/>
  <c r="E1465" i="5"/>
  <c r="O1465" i="5"/>
  <c r="K1465" i="5"/>
  <c r="I1466" i="5"/>
  <c r="J1466" i="5" s="1"/>
  <c r="E1466" i="5"/>
  <c r="O1466" i="5"/>
  <c r="K1466" i="5"/>
  <c r="I1467" i="5"/>
  <c r="J1467" i="5" s="1"/>
  <c r="E1467" i="5"/>
  <c r="O1467" i="5"/>
  <c r="K1467" i="5"/>
  <c r="I1468" i="5"/>
  <c r="E1468" i="5"/>
  <c r="O1468" i="5"/>
  <c r="I1469" i="5"/>
  <c r="J1469" i="5" s="1"/>
  <c r="E1469" i="5"/>
  <c r="O1469" i="5"/>
  <c r="K1469" i="5"/>
  <c r="I1470" i="5"/>
  <c r="J1470" i="5" s="1"/>
  <c r="E1470" i="5"/>
  <c r="O1470" i="5"/>
  <c r="K1470" i="5"/>
  <c r="I1471" i="5"/>
  <c r="J1471" i="5" s="1"/>
  <c r="L1471" i="5" s="1"/>
  <c r="E1471" i="5"/>
  <c r="O1471" i="5"/>
  <c r="K1471" i="5"/>
  <c r="I1472" i="5"/>
  <c r="E1472" i="5"/>
  <c r="O1472" i="5"/>
  <c r="I1473" i="5"/>
  <c r="J1473" i="5" s="1"/>
  <c r="E1473" i="5"/>
  <c r="O1473" i="5"/>
  <c r="K1473" i="5"/>
  <c r="I1474" i="5"/>
  <c r="J1474" i="5" s="1"/>
  <c r="L1474" i="5" s="1"/>
  <c r="E1474" i="5"/>
  <c r="O1474" i="5"/>
  <c r="K1474" i="5"/>
  <c r="I1475" i="5"/>
  <c r="J1475" i="5" s="1"/>
  <c r="L1475" i="5" s="1"/>
  <c r="E1475" i="5"/>
  <c r="O1475" i="5"/>
  <c r="K1475" i="5"/>
  <c r="I1476" i="5"/>
  <c r="E1476" i="5"/>
  <c r="O1476" i="5"/>
  <c r="I1477" i="5"/>
  <c r="J1477" i="5" s="1"/>
  <c r="E1477" i="5"/>
  <c r="O1477" i="5"/>
  <c r="K1477" i="5"/>
  <c r="I1478" i="5"/>
  <c r="J1478" i="5" s="1"/>
  <c r="E1478" i="5"/>
  <c r="O1478" i="5"/>
  <c r="K1478" i="5"/>
  <c r="I1479" i="5"/>
  <c r="J1479" i="5" s="1"/>
  <c r="E1479" i="5"/>
  <c r="O1479" i="5"/>
  <c r="K1479" i="5"/>
  <c r="I1480" i="5"/>
  <c r="E1480" i="5"/>
  <c r="O1480" i="5"/>
  <c r="I1481" i="5"/>
  <c r="J1481" i="5" s="1"/>
  <c r="L1481" i="5" s="1"/>
  <c r="E1481" i="5"/>
  <c r="O1481" i="5"/>
  <c r="K1481" i="5"/>
  <c r="I1482" i="5"/>
  <c r="J1482" i="5" s="1"/>
  <c r="E1482" i="5"/>
  <c r="O1482" i="5"/>
  <c r="K1482" i="5"/>
  <c r="I1483" i="5"/>
  <c r="J1483" i="5" s="1"/>
  <c r="L1483" i="5" s="1"/>
  <c r="E1483" i="5"/>
  <c r="O1483" i="5"/>
  <c r="K1483" i="5"/>
  <c r="I1484" i="5"/>
  <c r="E1484" i="5"/>
  <c r="O1484" i="5"/>
  <c r="I1485" i="5"/>
  <c r="J1485" i="5" s="1"/>
  <c r="E1485" i="5"/>
  <c r="O1485" i="5"/>
  <c r="K1485" i="5"/>
  <c r="I1486" i="5"/>
  <c r="J1486" i="5" s="1"/>
  <c r="E1486" i="5"/>
  <c r="O1486" i="5"/>
  <c r="K1486" i="5"/>
  <c r="I1487" i="5"/>
  <c r="J1487" i="5" s="1"/>
  <c r="E1487" i="5"/>
  <c r="O1487" i="5"/>
  <c r="K1487" i="5"/>
  <c r="V1487" i="5"/>
  <c r="I1488" i="5"/>
  <c r="E1488" i="5"/>
  <c r="O1488" i="5"/>
  <c r="K1488" i="5"/>
  <c r="I1489" i="5"/>
  <c r="J1489" i="5" s="1"/>
  <c r="E1489" i="5"/>
  <c r="O1489" i="5"/>
  <c r="K1489" i="5"/>
  <c r="I1490" i="5"/>
  <c r="J1490" i="5" s="1"/>
  <c r="E1490" i="5"/>
  <c r="O1490" i="5"/>
  <c r="K1490" i="5"/>
  <c r="I1491" i="5"/>
  <c r="J1491" i="5" s="1"/>
  <c r="E1491" i="5"/>
  <c r="O1491" i="5"/>
  <c r="K1491" i="5"/>
  <c r="I1492" i="5"/>
  <c r="E1492" i="5"/>
  <c r="O1492" i="5"/>
  <c r="K1492" i="5"/>
  <c r="I1493" i="5"/>
  <c r="J1493" i="5" s="1"/>
  <c r="E1493" i="5"/>
  <c r="O1493" i="5"/>
  <c r="K1493" i="5"/>
  <c r="I1494" i="5"/>
  <c r="J1494" i="5" s="1"/>
  <c r="E1494" i="5"/>
  <c r="O1494" i="5"/>
  <c r="K1494" i="5"/>
  <c r="I1495" i="5"/>
  <c r="J1495" i="5" s="1"/>
  <c r="E1495" i="5"/>
  <c r="O1495" i="5"/>
  <c r="K1495" i="5"/>
  <c r="I1496" i="5"/>
  <c r="E1496" i="5"/>
  <c r="O1496" i="5"/>
  <c r="I1497" i="5"/>
  <c r="J1497" i="5" s="1"/>
  <c r="E1497" i="5"/>
  <c r="O1497" i="5"/>
  <c r="K1497" i="5"/>
  <c r="I1498" i="5"/>
  <c r="J1498" i="5" s="1"/>
  <c r="E1498" i="5"/>
  <c r="O1498" i="5"/>
  <c r="K1498" i="5"/>
  <c r="I1499" i="5"/>
  <c r="J1499" i="5" s="1"/>
  <c r="E1499" i="5"/>
  <c r="O1499" i="5"/>
  <c r="K1499" i="5"/>
  <c r="I1500" i="5"/>
  <c r="E1500" i="5"/>
  <c r="O1500" i="5"/>
  <c r="I1501" i="5"/>
  <c r="J1501" i="5" s="1"/>
  <c r="E1501" i="5"/>
  <c r="O1501" i="5"/>
  <c r="K1501" i="5"/>
  <c r="I1502" i="5"/>
  <c r="J1502" i="5" s="1"/>
  <c r="E1502" i="5"/>
  <c r="O1502" i="5"/>
  <c r="K1502" i="5"/>
  <c r="I1503" i="5"/>
  <c r="J1503" i="5" s="1"/>
  <c r="E1503" i="5"/>
  <c r="O1503" i="5"/>
  <c r="K1503" i="5"/>
  <c r="I1504" i="5"/>
  <c r="E1504" i="5"/>
  <c r="O1504" i="5"/>
  <c r="I1505" i="5"/>
  <c r="J1505" i="5" s="1"/>
  <c r="E1505" i="5"/>
  <c r="O1505" i="5"/>
  <c r="K1505" i="5"/>
  <c r="I1506" i="5"/>
  <c r="J1506" i="5" s="1"/>
  <c r="E1506" i="5"/>
  <c r="O1506" i="5"/>
  <c r="K1506" i="5"/>
  <c r="I1507" i="5"/>
  <c r="J1507" i="5" s="1"/>
  <c r="E1507" i="5"/>
  <c r="O1507" i="5"/>
  <c r="K1507" i="5"/>
  <c r="I1508" i="5"/>
  <c r="E1508" i="5"/>
  <c r="O1508" i="5"/>
  <c r="I1509" i="5"/>
  <c r="J1509" i="5" s="1"/>
  <c r="E1509" i="5"/>
  <c r="O1509" i="5"/>
  <c r="K1509" i="5"/>
  <c r="I1510" i="5"/>
  <c r="J1510" i="5" s="1"/>
  <c r="E1510" i="5"/>
  <c r="O1510" i="5"/>
  <c r="K1510" i="5"/>
  <c r="I1511" i="5"/>
  <c r="J1511" i="5" s="1"/>
  <c r="E1511" i="5"/>
  <c r="O1511" i="5"/>
  <c r="K1511" i="5"/>
  <c r="I1512" i="5"/>
  <c r="E1512" i="5"/>
  <c r="O1512" i="5"/>
  <c r="I1513" i="5"/>
  <c r="J1513" i="5" s="1"/>
  <c r="E1513" i="5"/>
  <c r="O1513" i="5"/>
  <c r="K1513" i="5"/>
  <c r="I1514" i="5"/>
  <c r="J1514" i="5" s="1"/>
  <c r="E1514" i="5"/>
  <c r="O1514" i="5"/>
  <c r="K1514" i="5"/>
  <c r="I1515" i="5"/>
  <c r="J1515" i="5" s="1"/>
  <c r="E1515" i="5"/>
  <c r="O1515" i="5"/>
  <c r="K1515" i="5"/>
  <c r="I1516" i="5"/>
  <c r="E1516" i="5"/>
  <c r="O1516" i="5"/>
  <c r="I1517" i="5"/>
  <c r="J1517" i="5" s="1"/>
  <c r="E1517" i="5"/>
  <c r="O1517" i="5"/>
  <c r="K1517" i="5"/>
  <c r="I1518" i="5"/>
  <c r="J1518" i="5" s="1"/>
  <c r="E1518" i="5"/>
  <c r="O1518" i="5"/>
  <c r="K1518" i="5"/>
  <c r="I1519" i="5"/>
  <c r="J1519" i="5" s="1"/>
  <c r="E1519" i="5"/>
  <c r="O1519" i="5"/>
  <c r="K1519" i="5"/>
  <c r="I1520" i="5"/>
  <c r="E1520" i="5"/>
  <c r="O1520" i="5"/>
  <c r="V1520" i="5"/>
  <c r="I1521" i="5"/>
  <c r="J1521" i="5" s="1"/>
  <c r="E1521" i="5"/>
  <c r="O1521" i="5"/>
  <c r="K1521" i="5"/>
  <c r="I1522" i="5"/>
  <c r="J1522" i="5" s="1"/>
  <c r="E1522" i="5"/>
  <c r="O1522" i="5"/>
  <c r="K1522" i="5"/>
  <c r="I1523" i="5"/>
  <c r="J1523" i="5" s="1"/>
  <c r="E1523" i="5"/>
  <c r="O1523" i="5"/>
  <c r="K1523" i="5"/>
  <c r="I1524" i="5"/>
  <c r="E1524" i="5"/>
  <c r="O1524" i="5"/>
  <c r="I1525" i="5"/>
  <c r="J1525" i="5" s="1"/>
  <c r="E1525" i="5"/>
  <c r="O1525" i="5"/>
  <c r="K1525" i="5"/>
  <c r="I1526" i="5"/>
  <c r="J1526" i="5" s="1"/>
  <c r="E1526" i="5"/>
  <c r="O1526" i="5"/>
  <c r="K1526" i="5"/>
  <c r="I1527" i="5"/>
  <c r="J1527" i="5" s="1"/>
  <c r="E1527" i="5"/>
  <c r="O1527" i="5"/>
  <c r="K1527" i="5"/>
  <c r="I1528" i="5"/>
  <c r="E1528" i="5"/>
  <c r="O1528" i="5"/>
  <c r="I1529" i="5"/>
  <c r="J1529" i="5" s="1"/>
  <c r="E1529" i="5"/>
  <c r="O1529" i="5"/>
  <c r="K1529" i="5"/>
  <c r="I1530" i="5"/>
  <c r="J1530" i="5" s="1"/>
  <c r="E1530" i="5"/>
  <c r="O1530" i="5"/>
  <c r="K1530" i="5"/>
  <c r="I1531" i="5"/>
  <c r="J1531" i="5" s="1"/>
  <c r="E1531" i="5"/>
  <c r="O1531" i="5"/>
  <c r="K1531" i="5"/>
  <c r="I1532" i="5"/>
  <c r="E1532" i="5"/>
  <c r="O1532" i="5"/>
  <c r="I1533" i="5"/>
  <c r="J1533" i="5" s="1"/>
  <c r="E1533" i="5"/>
  <c r="O1533" i="5"/>
  <c r="K1533" i="5"/>
  <c r="I1534" i="5"/>
  <c r="J1534" i="5" s="1"/>
  <c r="E1534" i="5"/>
  <c r="O1534" i="5"/>
  <c r="K1534" i="5"/>
  <c r="I1535" i="5"/>
  <c r="J1535" i="5" s="1"/>
  <c r="E1535" i="5"/>
  <c r="O1535" i="5"/>
  <c r="K1535" i="5"/>
  <c r="I1536" i="5"/>
  <c r="E1536" i="5"/>
  <c r="O1536" i="5"/>
  <c r="I1537" i="5"/>
  <c r="J1537" i="5" s="1"/>
  <c r="E1537" i="5"/>
  <c r="O1537" i="5"/>
  <c r="K1537" i="5"/>
  <c r="I1538" i="5"/>
  <c r="J1538" i="5" s="1"/>
  <c r="E1538" i="5"/>
  <c r="O1538" i="5"/>
  <c r="K1538" i="5"/>
  <c r="I1539" i="5"/>
  <c r="J1539" i="5" s="1"/>
  <c r="E1539" i="5"/>
  <c r="O1539" i="5"/>
  <c r="K1539" i="5"/>
  <c r="V1539" i="5"/>
  <c r="I1540" i="5"/>
  <c r="J1540" i="5" s="1"/>
  <c r="E1540" i="5"/>
  <c r="O1540" i="5"/>
  <c r="I1541" i="5"/>
  <c r="J1541" i="5" s="1"/>
  <c r="E1541" i="5"/>
  <c r="O1541" i="5"/>
  <c r="K1541" i="5"/>
  <c r="I1542" i="5"/>
  <c r="J1542" i="5" s="1"/>
  <c r="E1542" i="5"/>
  <c r="O1542" i="5"/>
  <c r="K1542" i="5"/>
  <c r="I1543" i="5"/>
  <c r="J1543" i="5" s="1"/>
  <c r="E1543" i="5"/>
  <c r="O1543" i="5"/>
  <c r="K1543" i="5"/>
  <c r="I1544" i="5"/>
  <c r="J1544" i="5" s="1"/>
  <c r="E1544" i="5"/>
  <c r="O1544" i="5"/>
  <c r="I1545" i="5"/>
  <c r="J1545" i="5" s="1"/>
  <c r="E1545" i="5"/>
  <c r="O1545" i="5"/>
  <c r="K1545" i="5"/>
  <c r="I1546" i="5"/>
  <c r="J1546" i="5" s="1"/>
  <c r="E1546" i="5"/>
  <c r="O1546" i="5"/>
  <c r="K1546" i="5"/>
  <c r="I1547" i="5"/>
  <c r="J1547" i="5" s="1"/>
  <c r="E1547" i="5"/>
  <c r="O1547" i="5"/>
  <c r="K1547" i="5"/>
  <c r="I1548" i="5"/>
  <c r="J1548" i="5" s="1"/>
  <c r="E1548" i="5"/>
  <c r="O1548" i="5"/>
  <c r="I1549" i="5"/>
  <c r="J1549" i="5" s="1"/>
  <c r="E1549" i="5"/>
  <c r="O1549" i="5"/>
  <c r="K1549" i="5"/>
  <c r="I1550" i="5"/>
  <c r="J1550" i="5" s="1"/>
  <c r="E1550" i="5"/>
  <c r="O1550" i="5"/>
  <c r="K1550" i="5"/>
  <c r="I1551" i="5"/>
  <c r="J1551" i="5" s="1"/>
  <c r="E1551" i="5"/>
  <c r="O1551" i="5"/>
  <c r="K1551" i="5"/>
  <c r="I1552" i="5"/>
  <c r="J1552" i="5" s="1"/>
  <c r="E1552" i="5"/>
  <c r="O1552" i="5"/>
  <c r="I1553" i="5"/>
  <c r="J1553" i="5" s="1"/>
  <c r="E1553" i="5"/>
  <c r="O1553" i="5"/>
  <c r="K1553" i="5"/>
  <c r="I1554" i="5"/>
  <c r="J1554" i="5" s="1"/>
  <c r="E1554" i="5"/>
  <c r="O1554" i="5"/>
  <c r="K1554" i="5"/>
  <c r="I1555" i="5"/>
  <c r="J1555" i="5" s="1"/>
  <c r="E1555" i="5"/>
  <c r="O1555" i="5"/>
  <c r="K1555" i="5"/>
  <c r="I1556" i="5"/>
  <c r="J1556" i="5" s="1"/>
  <c r="E1556" i="5"/>
  <c r="O1556" i="5"/>
  <c r="I1557" i="5"/>
  <c r="J1557" i="5" s="1"/>
  <c r="E1557" i="5"/>
  <c r="O1557" i="5"/>
  <c r="K1557" i="5"/>
  <c r="I1558" i="5"/>
  <c r="J1558" i="5" s="1"/>
  <c r="E1558" i="5"/>
  <c r="O1558" i="5"/>
  <c r="K1558" i="5"/>
  <c r="I1559" i="5"/>
  <c r="J1559" i="5" s="1"/>
  <c r="E1559" i="5"/>
  <c r="O1559" i="5"/>
  <c r="K1559" i="5"/>
  <c r="I1560" i="5"/>
  <c r="J1560" i="5" s="1"/>
  <c r="E1560" i="5"/>
  <c r="O1560" i="5"/>
  <c r="I1561" i="5"/>
  <c r="J1561" i="5" s="1"/>
  <c r="E1561" i="5"/>
  <c r="O1561" i="5"/>
  <c r="K1561" i="5"/>
  <c r="I1562" i="5"/>
  <c r="J1562" i="5" s="1"/>
  <c r="E1562" i="5"/>
  <c r="O1562" i="5"/>
  <c r="K1562" i="5"/>
  <c r="I1563" i="5"/>
  <c r="J1563" i="5" s="1"/>
  <c r="E1563" i="5"/>
  <c r="O1563" i="5"/>
  <c r="K1563" i="5"/>
  <c r="I1564" i="5"/>
  <c r="J1564" i="5" s="1"/>
  <c r="E1564" i="5"/>
  <c r="O1564" i="5"/>
  <c r="I1565" i="5"/>
  <c r="J1565" i="5" s="1"/>
  <c r="E1565" i="5"/>
  <c r="O1565" i="5"/>
  <c r="K1565" i="5"/>
  <c r="I1566" i="5"/>
  <c r="J1566" i="5" s="1"/>
  <c r="E1566" i="5"/>
  <c r="O1566" i="5"/>
  <c r="K1566" i="5"/>
  <c r="I1567" i="5"/>
  <c r="J1567" i="5" s="1"/>
  <c r="E1567" i="5"/>
  <c r="O1567" i="5"/>
  <c r="K1567" i="5"/>
  <c r="I1568" i="5"/>
  <c r="J1568" i="5" s="1"/>
  <c r="E1568" i="5"/>
  <c r="O1568" i="5"/>
  <c r="I1569" i="5"/>
  <c r="J1569" i="5" s="1"/>
  <c r="E1569" i="5"/>
  <c r="O1569" i="5"/>
  <c r="K1569" i="5"/>
  <c r="I1570" i="5"/>
  <c r="J1570" i="5" s="1"/>
  <c r="E1570" i="5"/>
  <c r="O1570" i="5"/>
  <c r="K1570" i="5"/>
  <c r="I1571" i="5"/>
  <c r="J1571" i="5" s="1"/>
  <c r="E1571" i="5"/>
  <c r="O1571" i="5"/>
  <c r="K1571" i="5"/>
  <c r="I1572" i="5"/>
  <c r="J1572" i="5" s="1"/>
  <c r="E1572" i="5"/>
  <c r="O1572" i="5"/>
  <c r="I1573" i="5"/>
  <c r="J1573" i="5" s="1"/>
  <c r="E1573" i="5"/>
  <c r="O1573" i="5"/>
  <c r="K1573" i="5"/>
  <c r="I1574" i="5"/>
  <c r="J1574" i="5" s="1"/>
  <c r="E1574" i="5"/>
  <c r="O1574" i="5"/>
  <c r="K1574" i="5"/>
  <c r="V1574" i="5"/>
  <c r="I1575" i="5"/>
  <c r="J1575" i="5" s="1"/>
  <c r="E1575" i="5"/>
  <c r="O1575" i="5"/>
  <c r="K1575" i="5"/>
  <c r="I1576" i="5"/>
  <c r="E1576" i="5"/>
  <c r="O1576" i="5"/>
  <c r="I1577" i="5"/>
  <c r="J1577" i="5" s="1"/>
  <c r="E1577" i="5"/>
  <c r="O1577" i="5"/>
  <c r="K1577" i="5"/>
  <c r="I1578" i="5"/>
  <c r="J1578" i="5" s="1"/>
  <c r="E1578" i="5"/>
  <c r="O1578" i="5"/>
  <c r="K1578" i="5"/>
  <c r="I1579" i="5"/>
  <c r="J1579" i="5" s="1"/>
  <c r="E1579" i="5"/>
  <c r="O1579" i="5"/>
  <c r="K1579" i="5"/>
  <c r="I1580" i="5"/>
  <c r="E1580" i="5"/>
  <c r="O1580" i="5"/>
  <c r="I1581" i="5"/>
  <c r="J1581" i="5" s="1"/>
  <c r="E1581" i="5"/>
  <c r="O1581" i="5"/>
  <c r="K1581" i="5"/>
  <c r="I1582" i="5"/>
  <c r="J1582" i="5" s="1"/>
  <c r="E1582" i="5"/>
  <c r="O1582" i="5"/>
  <c r="K1582" i="5"/>
  <c r="I1583" i="5"/>
  <c r="J1583" i="5" s="1"/>
  <c r="E1583" i="5"/>
  <c r="O1583" i="5"/>
  <c r="K1583" i="5"/>
  <c r="I1584" i="5"/>
  <c r="E1584" i="5"/>
  <c r="O1584" i="5"/>
  <c r="I1585" i="5"/>
  <c r="J1585" i="5" s="1"/>
  <c r="E1585" i="5"/>
  <c r="O1585" i="5"/>
  <c r="K1585" i="5"/>
  <c r="I1586" i="5"/>
  <c r="J1586" i="5" s="1"/>
  <c r="E1586" i="5"/>
  <c r="O1586" i="5"/>
  <c r="K1586" i="5"/>
  <c r="I1587" i="5"/>
  <c r="J1587" i="5" s="1"/>
  <c r="E1587" i="5"/>
  <c r="O1587" i="5"/>
  <c r="K1587" i="5"/>
  <c r="I1588" i="5"/>
  <c r="E1588" i="5"/>
  <c r="O1588" i="5"/>
  <c r="I1589" i="5"/>
  <c r="J1589" i="5" s="1"/>
  <c r="E1589" i="5"/>
  <c r="O1589" i="5"/>
  <c r="K1589" i="5"/>
  <c r="I1590" i="5"/>
  <c r="J1590" i="5" s="1"/>
  <c r="E1590" i="5"/>
  <c r="O1590" i="5"/>
  <c r="K1590" i="5"/>
  <c r="I1591" i="5"/>
  <c r="J1591" i="5" s="1"/>
  <c r="E1591" i="5"/>
  <c r="O1591" i="5"/>
  <c r="K1591" i="5"/>
  <c r="I1592" i="5"/>
  <c r="E1592" i="5"/>
  <c r="O1592" i="5"/>
  <c r="I1593" i="5"/>
  <c r="J1593" i="5" s="1"/>
  <c r="E1593" i="5"/>
  <c r="O1593" i="5"/>
  <c r="K1593" i="5"/>
  <c r="I1594" i="5"/>
  <c r="J1594" i="5" s="1"/>
  <c r="E1594" i="5"/>
  <c r="O1594" i="5"/>
  <c r="K1594" i="5"/>
  <c r="I1595" i="5"/>
  <c r="J1595" i="5" s="1"/>
  <c r="E1595" i="5"/>
  <c r="O1595" i="5"/>
  <c r="K1595" i="5"/>
  <c r="I1596" i="5"/>
  <c r="E1596" i="5"/>
  <c r="O1596" i="5"/>
  <c r="I1597" i="5"/>
  <c r="J1597" i="5" s="1"/>
  <c r="E1597" i="5"/>
  <c r="O1597" i="5"/>
  <c r="K1597" i="5"/>
  <c r="I1598" i="5"/>
  <c r="J1598" i="5" s="1"/>
  <c r="E1598" i="5"/>
  <c r="O1598" i="5"/>
  <c r="K1598" i="5"/>
  <c r="I1599" i="5"/>
  <c r="J1599" i="5" s="1"/>
  <c r="E1599" i="5"/>
  <c r="O1599" i="5"/>
  <c r="K1599" i="5"/>
  <c r="I1600" i="5"/>
  <c r="E1600" i="5"/>
  <c r="O1600" i="5"/>
  <c r="V1600" i="5"/>
  <c r="I1601" i="5"/>
  <c r="J1601" i="5" s="1"/>
  <c r="E1601" i="5"/>
  <c r="O1601" i="5"/>
  <c r="K1601" i="5"/>
  <c r="V1601" i="5"/>
  <c r="I1602" i="5"/>
  <c r="J1602" i="5" s="1"/>
  <c r="E1602" i="5"/>
  <c r="O1602" i="5"/>
  <c r="K1602" i="5"/>
  <c r="I1603" i="5"/>
  <c r="J1603" i="5" s="1"/>
  <c r="E1603" i="5"/>
  <c r="O1603" i="5"/>
  <c r="K1603" i="5"/>
  <c r="I1604" i="5"/>
  <c r="E1604" i="5"/>
  <c r="O1604" i="5"/>
  <c r="I1605" i="5"/>
  <c r="J1605" i="5" s="1"/>
  <c r="E1605" i="5"/>
  <c r="O1605" i="5"/>
  <c r="K1605" i="5"/>
  <c r="I1606" i="5"/>
  <c r="J1606" i="5" s="1"/>
  <c r="E1606" i="5"/>
  <c r="O1606" i="5"/>
  <c r="K1606" i="5"/>
  <c r="I1607" i="5"/>
  <c r="J1607" i="5" s="1"/>
  <c r="E1607" i="5"/>
  <c r="O1607" i="5"/>
  <c r="K1607" i="5"/>
  <c r="I1608" i="5"/>
  <c r="E1608" i="5"/>
  <c r="O1608" i="5"/>
  <c r="I1609" i="5"/>
  <c r="J1609" i="5" s="1"/>
  <c r="E1609" i="5"/>
  <c r="O1609" i="5"/>
  <c r="K1609" i="5"/>
  <c r="I1610" i="5"/>
  <c r="J1610" i="5" s="1"/>
  <c r="E1610" i="5"/>
  <c r="O1610" i="5"/>
  <c r="K1610" i="5"/>
  <c r="I1611" i="5"/>
  <c r="J1611" i="5" s="1"/>
  <c r="E1611" i="5"/>
  <c r="O1611" i="5"/>
  <c r="K1611" i="5"/>
  <c r="I1612" i="5"/>
  <c r="E1612" i="5"/>
  <c r="O1612" i="5"/>
  <c r="I1613" i="5"/>
  <c r="J1613" i="5" s="1"/>
  <c r="E1613" i="5"/>
  <c r="O1613" i="5"/>
  <c r="K1613" i="5"/>
  <c r="I1614" i="5"/>
  <c r="J1614" i="5" s="1"/>
  <c r="E1614" i="5"/>
  <c r="O1614" i="5"/>
  <c r="K1614" i="5"/>
  <c r="I1615" i="5"/>
  <c r="J1615" i="5" s="1"/>
  <c r="E1615" i="5"/>
  <c r="O1615" i="5"/>
  <c r="K1615" i="5"/>
  <c r="I1616" i="5"/>
  <c r="E1616" i="5"/>
  <c r="O1616" i="5"/>
  <c r="I1617" i="5"/>
  <c r="J1617" i="5" s="1"/>
  <c r="E1617" i="5"/>
  <c r="O1617" i="5"/>
  <c r="K1617" i="5"/>
  <c r="I1618" i="5"/>
  <c r="J1618" i="5" s="1"/>
  <c r="E1618" i="5"/>
  <c r="O1618" i="5"/>
  <c r="K1618" i="5"/>
  <c r="I1619" i="5"/>
  <c r="J1619" i="5" s="1"/>
  <c r="E1619" i="5"/>
  <c r="O1619" i="5"/>
  <c r="K1619" i="5"/>
  <c r="I1620" i="5"/>
  <c r="E1620" i="5"/>
  <c r="O1620" i="5"/>
  <c r="I1621" i="5"/>
  <c r="J1621" i="5" s="1"/>
  <c r="E1621" i="5"/>
  <c r="O1621" i="5"/>
  <c r="K1621" i="5"/>
  <c r="I1622" i="5"/>
  <c r="J1622" i="5" s="1"/>
  <c r="E1622" i="5"/>
  <c r="O1622" i="5"/>
  <c r="K1622" i="5"/>
  <c r="V1622" i="5"/>
  <c r="I1623" i="5"/>
  <c r="J1623" i="5" s="1"/>
  <c r="E1623" i="5"/>
  <c r="O1623" i="5"/>
  <c r="K1623" i="5"/>
  <c r="I1624" i="5"/>
  <c r="E1624" i="5"/>
  <c r="O1624" i="5"/>
  <c r="I1625" i="5"/>
  <c r="J1625" i="5" s="1"/>
  <c r="E1625" i="5"/>
  <c r="O1625" i="5"/>
  <c r="K1625" i="5"/>
  <c r="I1626" i="5"/>
  <c r="J1626" i="5" s="1"/>
  <c r="E1626" i="5"/>
  <c r="O1626" i="5"/>
  <c r="K1626" i="5"/>
  <c r="I1627" i="5"/>
  <c r="J1627" i="5" s="1"/>
  <c r="E1627" i="5"/>
  <c r="O1627" i="5"/>
  <c r="K1627" i="5"/>
  <c r="I1628" i="5"/>
  <c r="E1628" i="5"/>
  <c r="O1628" i="5"/>
  <c r="I1629" i="5"/>
  <c r="J1629" i="5" s="1"/>
  <c r="E1629" i="5"/>
  <c r="O1629" i="5"/>
  <c r="K1629" i="5"/>
  <c r="I1630" i="5"/>
  <c r="J1630" i="5" s="1"/>
  <c r="E1630" i="5"/>
  <c r="O1630" i="5"/>
  <c r="K1630" i="5"/>
  <c r="I1631" i="5"/>
  <c r="J1631" i="5" s="1"/>
  <c r="E1631" i="5"/>
  <c r="O1631" i="5"/>
  <c r="K1631" i="5"/>
  <c r="I1632" i="5"/>
  <c r="E1632" i="5"/>
  <c r="O1632" i="5"/>
  <c r="I1633" i="5"/>
  <c r="J1633" i="5" s="1"/>
  <c r="E1633" i="5"/>
  <c r="O1633" i="5"/>
  <c r="K1633" i="5"/>
  <c r="I1634" i="5"/>
  <c r="J1634" i="5" s="1"/>
  <c r="E1634" i="5"/>
  <c r="O1634" i="5"/>
  <c r="K1634" i="5"/>
  <c r="I1635" i="5"/>
  <c r="J1635" i="5" s="1"/>
  <c r="E1635" i="5"/>
  <c r="O1635" i="5"/>
  <c r="K1635" i="5"/>
  <c r="I1636" i="5"/>
  <c r="E1636" i="5"/>
  <c r="O1636" i="5"/>
  <c r="I1637" i="5"/>
  <c r="J1637" i="5" s="1"/>
  <c r="E1637" i="5"/>
  <c r="O1637" i="5"/>
  <c r="K1637" i="5"/>
  <c r="I1638" i="5"/>
  <c r="J1638" i="5" s="1"/>
  <c r="E1638" i="5"/>
  <c r="O1638" i="5"/>
  <c r="K1638" i="5"/>
  <c r="I1639" i="5"/>
  <c r="J1639" i="5" s="1"/>
  <c r="E1639" i="5"/>
  <c r="O1639" i="5"/>
  <c r="K1639" i="5"/>
  <c r="I1640" i="5"/>
  <c r="E1640" i="5"/>
  <c r="O1640" i="5"/>
  <c r="I1641" i="5"/>
  <c r="J1641" i="5" s="1"/>
  <c r="E1641" i="5"/>
  <c r="O1641" i="5"/>
  <c r="K1641" i="5"/>
  <c r="I1642" i="5"/>
  <c r="J1642" i="5" s="1"/>
  <c r="E1642" i="5"/>
  <c r="O1642" i="5"/>
  <c r="K1642" i="5"/>
  <c r="I1643" i="5"/>
  <c r="J1643" i="5" s="1"/>
  <c r="E1643" i="5"/>
  <c r="O1643" i="5"/>
  <c r="K1643" i="5"/>
  <c r="I1644" i="5"/>
  <c r="E1644" i="5"/>
  <c r="O1644" i="5"/>
  <c r="I1645" i="5"/>
  <c r="J1645" i="5" s="1"/>
  <c r="E1645" i="5"/>
  <c r="O1645" i="5"/>
  <c r="K1645" i="5"/>
  <c r="I1646" i="5"/>
  <c r="J1646" i="5" s="1"/>
  <c r="E1646" i="5"/>
  <c r="O1646" i="5"/>
  <c r="K1646" i="5"/>
  <c r="I1647" i="5"/>
  <c r="J1647" i="5" s="1"/>
  <c r="E1647" i="5"/>
  <c r="O1647" i="5"/>
  <c r="K1647" i="5"/>
  <c r="I1648" i="5"/>
  <c r="E1648" i="5"/>
  <c r="O1648" i="5"/>
  <c r="I1649" i="5"/>
  <c r="J1649" i="5" s="1"/>
  <c r="E1649" i="5"/>
  <c r="O1649" i="5"/>
  <c r="K1649" i="5"/>
  <c r="I1650" i="5"/>
  <c r="J1650" i="5" s="1"/>
  <c r="E1650" i="5"/>
  <c r="O1650" i="5"/>
  <c r="K1650" i="5"/>
  <c r="I1651" i="5"/>
  <c r="J1651" i="5" s="1"/>
  <c r="E1651" i="5"/>
  <c r="O1651" i="5"/>
  <c r="K1651" i="5"/>
  <c r="I1652" i="5"/>
  <c r="E1652" i="5"/>
  <c r="O1652" i="5"/>
  <c r="I1653" i="5"/>
  <c r="J1653" i="5" s="1"/>
  <c r="E1653" i="5"/>
  <c r="O1653" i="5"/>
  <c r="K1653" i="5"/>
  <c r="I1654" i="5"/>
  <c r="J1654" i="5" s="1"/>
  <c r="E1654" i="5"/>
  <c r="O1654" i="5"/>
  <c r="K1654" i="5"/>
  <c r="I1655" i="5"/>
  <c r="J1655" i="5" s="1"/>
  <c r="E1655" i="5"/>
  <c r="O1655" i="5"/>
  <c r="K1655" i="5"/>
  <c r="I1656" i="5"/>
  <c r="E1656" i="5"/>
  <c r="O1656" i="5"/>
  <c r="I1657" i="5"/>
  <c r="J1657" i="5" s="1"/>
  <c r="E1657" i="5"/>
  <c r="O1657" i="5"/>
  <c r="K1657" i="5"/>
  <c r="I1658" i="5"/>
  <c r="J1658" i="5" s="1"/>
  <c r="E1658" i="5"/>
  <c r="O1658" i="5"/>
  <c r="K1658" i="5"/>
  <c r="I1659" i="5"/>
  <c r="J1659" i="5" s="1"/>
  <c r="E1659" i="5"/>
  <c r="O1659" i="5"/>
  <c r="K1659" i="5"/>
  <c r="I1660" i="5"/>
  <c r="E1660" i="5"/>
  <c r="O1660" i="5"/>
  <c r="I1661" i="5"/>
  <c r="J1661" i="5" s="1"/>
  <c r="E1661" i="5"/>
  <c r="O1661" i="5"/>
  <c r="K1661" i="5"/>
  <c r="I1662" i="5"/>
  <c r="J1662" i="5" s="1"/>
  <c r="E1662" i="5"/>
  <c r="O1662" i="5"/>
  <c r="K1662" i="5"/>
  <c r="I1663" i="5"/>
  <c r="J1663" i="5" s="1"/>
  <c r="E1663" i="5"/>
  <c r="O1663" i="5"/>
  <c r="K1663" i="5"/>
  <c r="I1664" i="5"/>
  <c r="E1664" i="5"/>
  <c r="O1664" i="5"/>
  <c r="I1665" i="5"/>
  <c r="J1665" i="5" s="1"/>
  <c r="E1665" i="5"/>
  <c r="O1665" i="5"/>
  <c r="K1665" i="5"/>
  <c r="I1666" i="5"/>
  <c r="J1666" i="5" s="1"/>
  <c r="E1666" i="5"/>
  <c r="O1666" i="5"/>
  <c r="K1666" i="5"/>
  <c r="I1667" i="5"/>
  <c r="J1667" i="5" s="1"/>
  <c r="E1667" i="5"/>
  <c r="O1667" i="5"/>
  <c r="K1667" i="5"/>
  <c r="I1668" i="5"/>
  <c r="J1668" i="5" s="1"/>
  <c r="E1668" i="5"/>
  <c r="O1668" i="5"/>
  <c r="I1669" i="5"/>
  <c r="J1669" i="5" s="1"/>
  <c r="E1669" i="5"/>
  <c r="O1669" i="5"/>
  <c r="K1669" i="5"/>
  <c r="I1670" i="5"/>
  <c r="J1670" i="5" s="1"/>
  <c r="E1670" i="5"/>
  <c r="O1670" i="5"/>
  <c r="K1670" i="5"/>
  <c r="I1671" i="5"/>
  <c r="J1671" i="5" s="1"/>
  <c r="E1671" i="5"/>
  <c r="O1671" i="5"/>
  <c r="K1671" i="5"/>
  <c r="I1672" i="5"/>
  <c r="J1672" i="5" s="1"/>
  <c r="E1672" i="5"/>
  <c r="O1672" i="5"/>
  <c r="K1672" i="5"/>
  <c r="I1673" i="5"/>
  <c r="J1673" i="5" s="1"/>
  <c r="E1673" i="5"/>
  <c r="O1673" i="5"/>
  <c r="K1673" i="5"/>
  <c r="I1674" i="5"/>
  <c r="J1674" i="5" s="1"/>
  <c r="E1674" i="5"/>
  <c r="O1674" i="5"/>
  <c r="K1674" i="5"/>
  <c r="I1675" i="5"/>
  <c r="J1675" i="5" s="1"/>
  <c r="E1675" i="5"/>
  <c r="O1675" i="5"/>
  <c r="K1675" i="5"/>
  <c r="I1676" i="5"/>
  <c r="J1676" i="5" s="1"/>
  <c r="E1676" i="5"/>
  <c r="O1676" i="5"/>
  <c r="K1676" i="5"/>
  <c r="I1677" i="5"/>
  <c r="J1677" i="5" s="1"/>
  <c r="E1677" i="5"/>
  <c r="O1677" i="5"/>
  <c r="K1677" i="5"/>
  <c r="I1678" i="5"/>
  <c r="J1678" i="5" s="1"/>
  <c r="E1678" i="5"/>
  <c r="O1678" i="5"/>
  <c r="K1678" i="5"/>
  <c r="I1679" i="5"/>
  <c r="J1679" i="5" s="1"/>
  <c r="E1679" i="5"/>
  <c r="O1679" i="5"/>
  <c r="K1679" i="5"/>
  <c r="I1680" i="5"/>
  <c r="J1680" i="5" s="1"/>
  <c r="E1680" i="5"/>
  <c r="O1680" i="5"/>
  <c r="K1680" i="5"/>
  <c r="I1681" i="5"/>
  <c r="J1681" i="5" s="1"/>
  <c r="E1681" i="5"/>
  <c r="O1681" i="5"/>
  <c r="K1681" i="5"/>
  <c r="I1682" i="5"/>
  <c r="J1682" i="5" s="1"/>
  <c r="E1682" i="5"/>
  <c r="O1682" i="5"/>
  <c r="K1682" i="5"/>
  <c r="I1683" i="5"/>
  <c r="J1683" i="5" s="1"/>
  <c r="E1683" i="5"/>
  <c r="O1683" i="5"/>
  <c r="K1683" i="5"/>
  <c r="I1684" i="5"/>
  <c r="J1684" i="5" s="1"/>
  <c r="E1684" i="5"/>
  <c r="O1684" i="5"/>
  <c r="K1684" i="5"/>
  <c r="I1685" i="5"/>
  <c r="J1685" i="5" s="1"/>
  <c r="E1685" i="5"/>
  <c r="O1685" i="5"/>
  <c r="K1685" i="5"/>
  <c r="I1686" i="5"/>
  <c r="J1686" i="5" s="1"/>
  <c r="E1686" i="5"/>
  <c r="O1686" i="5"/>
  <c r="K1686" i="5"/>
  <c r="V1686" i="5"/>
  <c r="I1687" i="5"/>
  <c r="J1687" i="5" s="1"/>
  <c r="E1687" i="5"/>
  <c r="O1687" i="5"/>
  <c r="K1687" i="5"/>
  <c r="I1688" i="5"/>
  <c r="E1688" i="5"/>
  <c r="O1688" i="5"/>
  <c r="K1688" i="5"/>
  <c r="I1689" i="5"/>
  <c r="J1689" i="5" s="1"/>
  <c r="E1689" i="5"/>
  <c r="O1689" i="5"/>
  <c r="K1689" i="5"/>
  <c r="I1690" i="5"/>
  <c r="J1690" i="5" s="1"/>
  <c r="E1690" i="5"/>
  <c r="O1690" i="5"/>
  <c r="K1690" i="5"/>
  <c r="I1691" i="5"/>
  <c r="J1691" i="5" s="1"/>
  <c r="E1691" i="5"/>
  <c r="O1691" i="5"/>
  <c r="K1691" i="5"/>
  <c r="I1692" i="5"/>
  <c r="E1692" i="5"/>
  <c r="O1692" i="5"/>
  <c r="K1692" i="5"/>
  <c r="I1693" i="5"/>
  <c r="J1693" i="5" s="1"/>
  <c r="E1693" i="5"/>
  <c r="O1693" i="5"/>
  <c r="K1693" i="5"/>
  <c r="I1694" i="5"/>
  <c r="J1694" i="5" s="1"/>
  <c r="E1694" i="5"/>
  <c r="O1694" i="5"/>
  <c r="K1694" i="5"/>
  <c r="I1695" i="5"/>
  <c r="J1695" i="5" s="1"/>
  <c r="E1695" i="5"/>
  <c r="O1695" i="5"/>
  <c r="K1695" i="5"/>
  <c r="I1696" i="5"/>
  <c r="J1696" i="5" s="1"/>
  <c r="E1696" i="5"/>
  <c r="O1696" i="5"/>
  <c r="K1696" i="5"/>
  <c r="I1697" i="5"/>
  <c r="J1697" i="5" s="1"/>
  <c r="E1697" i="5"/>
  <c r="O1697" i="5"/>
  <c r="K1697" i="5"/>
  <c r="I1698" i="5"/>
  <c r="J1698" i="5" s="1"/>
  <c r="E1698" i="5"/>
  <c r="O1698" i="5"/>
  <c r="K1698" i="5"/>
  <c r="I1699" i="5"/>
  <c r="J1699" i="5" s="1"/>
  <c r="E1699" i="5"/>
  <c r="O1699" i="5"/>
  <c r="K1699" i="5"/>
  <c r="I1700" i="5"/>
  <c r="J1700" i="5" s="1"/>
  <c r="E1700" i="5"/>
  <c r="O1700" i="5"/>
  <c r="K1700" i="5"/>
  <c r="I1701" i="5"/>
  <c r="J1701" i="5" s="1"/>
  <c r="E1701" i="5"/>
  <c r="O1701" i="5"/>
  <c r="K1701" i="5"/>
  <c r="I1702" i="5"/>
  <c r="J1702" i="5" s="1"/>
  <c r="E1702" i="5"/>
  <c r="O1702" i="5"/>
  <c r="K1702" i="5"/>
  <c r="I1703" i="5"/>
  <c r="J1703" i="5" s="1"/>
  <c r="E1703" i="5"/>
  <c r="O1703" i="5"/>
  <c r="K1703" i="5"/>
  <c r="I1704" i="5"/>
  <c r="J1704" i="5" s="1"/>
  <c r="E1704" i="5"/>
  <c r="O1704" i="5"/>
  <c r="K1704" i="5"/>
  <c r="I1705" i="5"/>
  <c r="J1705" i="5" s="1"/>
  <c r="E1705" i="5"/>
  <c r="O1705" i="5"/>
  <c r="K1705" i="5"/>
  <c r="I1706" i="5"/>
  <c r="J1706" i="5" s="1"/>
  <c r="E1706" i="5"/>
  <c r="O1706" i="5"/>
  <c r="K1706" i="5"/>
  <c r="I1707" i="5"/>
  <c r="J1707" i="5" s="1"/>
  <c r="E1707" i="5"/>
  <c r="O1707" i="5"/>
  <c r="K1707" i="5"/>
  <c r="I1708" i="5"/>
  <c r="J1708" i="5" s="1"/>
  <c r="E1708" i="5"/>
  <c r="O1708" i="5"/>
  <c r="K1708" i="5"/>
  <c r="I1709" i="5"/>
  <c r="J1709" i="5" s="1"/>
  <c r="E1709" i="5"/>
  <c r="O1709" i="5"/>
  <c r="K1709" i="5"/>
  <c r="E1710" i="5"/>
  <c r="O1710" i="5"/>
  <c r="K1710" i="5"/>
  <c r="E1711" i="5"/>
  <c r="O1711" i="5"/>
  <c r="K1711" i="5"/>
  <c r="E1712" i="5"/>
  <c r="O1712" i="5"/>
  <c r="K1712" i="5"/>
  <c r="E1713" i="5"/>
  <c r="O1713" i="5"/>
  <c r="K1713" i="5"/>
  <c r="E1714" i="5"/>
  <c r="O1714" i="5"/>
  <c r="K1714" i="5"/>
  <c r="E1715" i="5"/>
  <c r="O1715" i="5"/>
  <c r="K1715" i="5"/>
  <c r="E1716" i="5"/>
  <c r="O1716" i="5"/>
  <c r="K1716" i="5"/>
  <c r="E1717" i="5"/>
  <c r="O1717" i="5"/>
  <c r="K1717" i="5"/>
  <c r="E1718" i="5"/>
  <c r="O1718" i="5"/>
  <c r="K1718" i="5"/>
  <c r="E1719" i="5"/>
  <c r="O1719" i="5"/>
  <c r="K1719" i="5"/>
  <c r="E1720" i="5"/>
  <c r="O1720" i="5"/>
  <c r="K1720" i="5"/>
  <c r="E1721" i="5"/>
  <c r="O1721" i="5"/>
  <c r="K1721" i="5"/>
  <c r="E1722" i="5"/>
  <c r="O1722" i="5"/>
  <c r="K1722" i="5"/>
  <c r="E1723" i="5"/>
  <c r="O1723" i="5"/>
  <c r="K1723" i="5"/>
  <c r="E1724" i="5"/>
  <c r="O1724" i="5"/>
  <c r="K1724" i="5"/>
  <c r="E1725" i="5"/>
  <c r="O1725" i="5"/>
  <c r="K1725" i="5"/>
  <c r="E1726" i="5"/>
  <c r="O1726" i="5"/>
  <c r="K1726" i="5"/>
  <c r="E1727" i="5"/>
  <c r="O1727" i="5"/>
  <c r="K1727" i="5"/>
  <c r="E1728" i="5"/>
  <c r="O1728" i="5"/>
  <c r="K1728" i="5"/>
  <c r="E1729" i="5"/>
  <c r="O1729" i="5"/>
  <c r="K1729" i="5"/>
  <c r="E1730" i="5"/>
  <c r="O1730" i="5"/>
  <c r="K1730" i="5"/>
  <c r="E1731" i="5"/>
  <c r="O1731" i="5"/>
  <c r="K1731" i="5"/>
  <c r="E1732" i="5"/>
  <c r="O1732" i="5"/>
  <c r="K1732" i="5"/>
  <c r="E1733" i="5"/>
  <c r="O1733" i="5"/>
  <c r="K1733" i="5"/>
  <c r="E1734" i="5"/>
  <c r="O1734" i="5"/>
  <c r="K1734" i="5"/>
  <c r="E1735" i="5"/>
  <c r="O1735" i="5"/>
  <c r="K1735" i="5"/>
  <c r="E1736" i="5"/>
  <c r="O1736" i="5"/>
  <c r="K1736" i="5"/>
  <c r="E1737" i="5"/>
  <c r="O1737" i="5"/>
  <c r="K1737" i="5"/>
  <c r="E1738" i="5"/>
  <c r="O1738" i="5"/>
  <c r="K1738" i="5"/>
  <c r="E1739" i="5"/>
  <c r="O1739" i="5"/>
  <c r="K1739" i="5"/>
  <c r="E1740" i="5"/>
  <c r="O1740" i="5"/>
  <c r="K1740" i="5"/>
  <c r="E1741" i="5"/>
  <c r="O1741" i="5"/>
  <c r="K1741" i="5"/>
  <c r="E1742" i="5"/>
  <c r="O1742" i="5"/>
  <c r="K1742" i="5"/>
  <c r="E1743" i="5"/>
  <c r="O1743" i="5"/>
  <c r="K1743" i="5"/>
  <c r="E1744" i="5"/>
  <c r="O1744" i="5"/>
  <c r="K1744" i="5"/>
  <c r="E1745" i="5"/>
  <c r="O1745" i="5"/>
  <c r="K1745" i="5"/>
  <c r="E1746" i="5"/>
  <c r="O1746" i="5"/>
  <c r="K1746" i="5"/>
  <c r="E1747" i="5"/>
  <c r="O1747" i="5"/>
  <c r="K1747" i="5"/>
  <c r="E1748" i="5"/>
  <c r="O1748" i="5"/>
  <c r="K1748" i="5"/>
  <c r="I1749" i="5"/>
  <c r="J1749" i="5" s="1"/>
  <c r="E1749" i="5"/>
  <c r="O1749" i="5"/>
  <c r="K1749" i="5"/>
  <c r="I1750" i="5"/>
  <c r="J1750" i="5" s="1"/>
  <c r="E1750" i="5"/>
  <c r="O1750" i="5"/>
  <c r="K1750" i="5"/>
  <c r="I1751" i="5"/>
  <c r="J1751" i="5" s="1"/>
  <c r="E1751" i="5"/>
  <c r="O1751" i="5"/>
  <c r="K1751" i="5"/>
  <c r="I1752" i="5"/>
  <c r="J1752" i="5" s="1"/>
  <c r="E1752" i="5"/>
  <c r="O1752" i="5"/>
  <c r="K1752" i="5"/>
  <c r="I1753" i="5"/>
  <c r="J1753" i="5" s="1"/>
  <c r="E1753" i="5"/>
  <c r="O1753" i="5"/>
  <c r="K1753" i="5"/>
  <c r="I1754" i="5"/>
  <c r="J1754" i="5" s="1"/>
  <c r="E1754" i="5"/>
  <c r="O1754" i="5"/>
  <c r="K1754" i="5"/>
  <c r="I1755" i="5"/>
  <c r="J1755" i="5" s="1"/>
  <c r="E1755" i="5"/>
  <c r="O1755" i="5"/>
  <c r="K1755" i="5"/>
  <c r="I1756" i="5"/>
  <c r="J1756" i="5" s="1"/>
  <c r="E1756" i="5"/>
  <c r="O1756" i="5"/>
  <c r="K1756" i="5"/>
  <c r="I1757" i="5"/>
  <c r="J1757" i="5" s="1"/>
  <c r="E1757" i="5"/>
  <c r="O1757" i="5"/>
  <c r="K1757" i="5"/>
  <c r="I1758" i="5"/>
  <c r="J1758" i="5" s="1"/>
  <c r="E1758" i="5"/>
  <c r="O1758" i="5"/>
  <c r="K1758" i="5"/>
  <c r="I1759" i="5"/>
  <c r="J1759" i="5" s="1"/>
  <c r="E1759" i="5"/>
  <c r="O1759" i="5"/>
  <c r="K1759" i="5"/>
  <c r="I1760" i="5"/>
  <c r="J1760" i="5" s="1"/>
  <c r="E1760" i="5"/>
  <c r="O1760" i="5"/>
  <c r="K1760" i="5"/>
  <c r="I1761" i="5"/>
  <c r="J1761" i="5" s="1"/>
  <c r="E1761" i="5"/>
  <c r="O1761" i="5"/>
  <c r="K1761" i="5"/>
  <c r="I1762" i="5"/>
  <c r="J1762" i="5" s="1"/>
  <c r="E1762" i="5"/>
  <c r="O1762" i="5"/>
  <c r="K1762" i="5"/>
  <c r="I1763" i="5"/>
  <c r="J1763" i="5" s="1"/>
  <c r="E1763" i="5"/>
  <c r="O1763" i="5"/>
  <c r="K1763" i="5"/>
  <c r="I1764" i="5"/>
  <c r="J1764" i="5" s="1"/>
  <c r="E1764" i="5"/>
  <c r="O1764" i="5"/>
  <c r="K1764" i="5"/>
  <c r="I1765" i="5"/>
  <c r="J1765" i="5" s="1"/>
  <c r="E1765" i="5"/>
  <c r="O1765" i="5"/>
  <c r="K1765" i="5"/>
  <c r="I1766" i="5"/>
  <c r="J1766" i="5" s="1"/>
  <c r="E1766" i="5"/>
  <c r="O1766" i="5"/>
  <c r="K1766" i="5"/>
  <c r="I1767" i="5"/>
  <c r="J1767" i="5" s="1"/>
  <c r="E1767" i="5"/>
  <c r="O1767" i="5"/>
  <c r="K1767" i="5"/>
  <c r="I1768" i="5"/>
  <c r="J1768" i="5" s="1"/>
  <c r="E1768" i="5"/>
  <c r="O1768" i="5"/>
  <c r="K1768" i="5"/>
  <c r="I1769" i="5"/>
  <c r="J1769" i="5" s="1"/>
  <c r="E1769" i="5"/>
  <c r="O1769" i="5"/>
  <c r="K1769" i="5"/>
  <c r="I1770" i="5"/>
  <c r="J1770" i="5" s="1"/>
  <c r="E1770" i="5"/>
  <c r="O1770" i="5"/>
  <c r="K1770" i="5"/>
  <c r="I1771" i="5"/>
  <c r="J1771" i="5" s="1"/>
  <c r="E1771" i="5"/>
  <c r="O1771" i="5"/>
  <c r="K1771" i="5"/>
  <c r="I1772" i="5"/>
  <c r="J1772" i="5" s="1"/>
  <c r="E1772" i="5"/>
  <c r="O1772" i="5"/>
  <c r="K1772" i="5"/>
  <c r="I1773" i="5"/>
  <c r="J1773" i="5" s="1"/>
  <c r="E1773" i="5"/>
  <c r="O1773" i="5"/>
  <c r="K1773" i="5"/>
  <c r="I1774" i="5"/>
  <c r="J1774" i="5" s="1"/>
  <c r="E1774" i="5"/>
  <c r="O1774" i="5"/>
  <c r="K1774" i="5"/>
  <c r="I1775" i="5"/>
  <c r="J1775" i="5" s="1"/>
  <c r="E1775" i="5"/>
  <c r="O1775" i="5"/>
  <c r="K1775" i="5"/>
  <c r="I1776" i="5"/>
  <c r="J1776" i="5" s="1"/>
  <c r="E1776" i="5"/>
  <c r="O1776" i="5"/>
  <c r="K1776" i="5"/>
  <c r="I1777" i="5"/>
  <c r="J1777" i="5" s="1"/>
  <c r="E1777" i="5"/>
  <c r="O1777" i="5"/>
  <c r="K1777" i="5"/>
  <c r="I1778" i="5"/>
  <c r="J1778" i="5" s="1"/>
  <c r="E1778" i="5"/>
  <c r="O1778" i="5"/>
  <c r="K1778" i="5"/>
  <c r="I1779" i="5"/>
  <c r="J1779" i="5" s="1"/>
  <c r="E1779" i="5"/>
  <c r="O1779" i="5"/>
  <c r="K1779" i="5"/>
  <c r="I1780" i="5"/>
  <c r="J1780" i="5" s="1"/>
  <c r="E1780" i="5"/>
  <c r="O1780" i="5"/>
  <c r="K1780" i="5"/>
  <c r="I1781" i="5"/>
  <c r="J1781" i="5" s="1"/>
  <c r="E1781" i="5"/>
  <c r="O1781" i="5"/>
  <c r="K1781" i="5"/>
  <c r="I1782" i="5"/>
  <c r="J1782" i="5" s="1"/>
  <c r="E1782" i="5"/>
  <c r="O1782" i="5"/>
  <c r="K1782" i="5"/>
  <c r="I1783" i="5"/>
  <c r="J1783" i="5" s="1"/>
  <c r="E1783" i="5"/>
  <c r="O1783" i="5"/>
  <c r="K1783" i="5"/>
  <c r="I1784" i="5"/>
  <c r="J1784" i="5" s="1"/>
  <c r="E1784" i="5"/>
  <c r="O1784" i="5"/>
  <c r="K1784" i="5"/>
  <c r="I1785" i="5"/>
  <c r="J1785" i="5" s="1"/>
  <c r="E1785" i="5"/>
  <c r="O1785" i="5"/>
  <c r="K1785" i="5"/>
  <c r="I1786" i="5"/>
  <c r="J1786" i="5" s="1"/>
  <c r="E1786" i="5"/>
  <c r="O1786" i="5"/>
  <c r="K1786" i="5"/>
  <c r="I1787" i="5"/>
  <c r="J1787" i="5" s="1"/>
  <c r="E1787" i="5"/>
  <c r="O1787" i="5"/>
  <c r="K1787" i="5"/>
  <c r="I1788" i="5"/>
  <c r="J1788" i="5" s="1"/>
  <c r="E1788" i="5"/>
  <c r="O1788" i="5"/>
  <c r="K1788" i="5"/>
  <c r="I1789" i="5"/>
  <c r="J1789" i="5" s="1"/>
  <c r="E1789" i="5"/>
  <c r="O1789" i="5"/>
  <c r="K1789" i="5"/>
  <c r="I1790" i="5"/>
  <c r="J1790" i="5" s="1"/>
  <c r="E1790" i="5"/>
  <c r="O1790" i="5"/>
  <c r="K1790" i="5"/>
  <c r="I1791" i="5"/>
  <c r="J1791" i="5" s="1"/>
  <c r="E1791" i="5"/>
  <c r="O1791" i="5"/>
  <c r="K1791" i="5"/>
  <c r="I1792" i="5"/>
  <c r="J1792" i="5" s="1"/>
  <c r="E1792" i="5"/>
  <c r="O1792" i="5"/>
  <c r="K1792" i="5"/>
  <c r="V1792" i="5"/>
  <c r="I1793" i="5"/>
  <c r="J1793" i="5" s="1"/>
  <c r="E1793" i="5"/>
  <c r="O1793" i="5"/>
  <c r="K1793" i="5"/>
  <c r="I1794" i="5"/>
  <c r="J1794" i="5" s="1"/>
  <c r="E1794" i="5"/>
  <c r="O1794" i="5"/>
  <c r="K1794" i="5"/>
  <c r="I1795" i="5"/>
  <c r="J1795" i="5" s="1"/>
  <c r="E1795" i="5"/>
  <c r="O1795" i="5"/>
  <c r="K1795" i="5"/>
  <c r="I1796" i="5"/>
  <c r="J1796" i="5" s="1"/>
  <c r="E1796" i="5"/>
  <c r="O1796" i="5"/>
  <c r="K1796" i="5"/>
  <c r="I1797" i="5"/>
  <c r="J1797" i="5" s="1"/>
  <c r="E1797" i="5"/>
  <c r="O1797" i="5"/>
  <c r="K1797" i="5"/>
  <c r="I1798" i="5"/>
  <c r="J1798" i="5" s="1"/>
  <c r="E1798" i="5"/>
  <c r="O1798" i="5"/>
  <c r="K1798" i="5"/>
  <c r="I1799" i="5"/>
  <c r="J1799" i="5" s="1"/>
  <c r="E1799" i="5"/>
  <c r="O1799" i="5"/>
  <c r="K1799" i="5"/>
  <c r="I1800" i="5"/>
  <c r="J1800" i="5" s="1"/>
  <c r="E1800" i="5"/>
  <c r="O1800" i="5"/>
  <c r="K1800" i="5"/>
  <c r="I1801" i="5"/>
  <c r="J1801" i="5" s="1"/>
  <c r="E1801" i="5"/>
  <c r="O1801" i="5"/>
  <c r="K1801" i="5"/>
  <c r="I1802" i="5"/>
  <c r="J1802" i="5" s="1"/>
  <c r="E1802" i="5"/>
  <c r="O1802" i="5"/>
  <c r="K1802" i="5"/>
  <c r="I1803" i="5"/>
  <c r="J1803" i="5" s="1"/>
  <c r="E1803" i="5"/>
  <c r="O1803" i="5"/>
  <c r="K1803" i="5"/>
  <c r="I1804" i="5"/>
  <c r="J1804" i="5" s="1"/>
  <c r="E1804" i="5"/>
  <c r="O1804" i="5"/>
  <c r="K1804" i="5"/>
  <c r="I1805" i="5"/>
  <c r="J1805" i="5" s="1"/>
  <c r="E1805" i="5"/>
  <c r="O1805" i="5"/>
  <c r="K1805" i="5"/>
  <c r="I1806" i="5"/>
  <c r="J1806" i="5" s="1"/>
  <c r="E1806" i="5"/>
  <c r="O1806" i="5"/>
  <c r="K1806" i="5"/>
  <c r="I1807" i="5"/>
  <c r="J1807" i="5" s="1"/>
  <c r="E1807" i="5"/>
  <c r="O1807" i="5"/>
  <c r="K1807" i="5"/>
  <c r="I1808" i="5"/>
  <c r="J1808" i="5" s="1"/>
  <c r="E1808" i="5"/>
  <c r="O1808" i="5"/>
  <c r="K1808" i="5"/>
  <c r="I1809" i="5"/>
  <c r="J1809" i="5" s="1"/>
  <c r="E1809" i="5"/>
  <c r="O1809" i="5"/>
  <c r="K1809" i="5"/>
  <c r="I1810" i="5"/>
  <c r="J1810" i="5" s="1"/>
  <c r="E1810" i="5"/>
  <c r="O1810" i="5"/>
  <c r="K1810" i="5"/>
  <c r="I1811" i="5"/>
  <c r="J1811" i="5" s="1"/>
  <c r="E1811" i="5"/>
  <c r="O1811" i="5"/>
  <c r="K1811" i="5"/>
  <c r="I1812" i="5"/>
  <c r="J1812" i="5" s="1"/>
  <c r="E1812" i="5"/>
  <c r="O1812" i="5"/>
  <c r="K1812" i="5"/>
  <c r="I1813" i="5"/>
  <c r="J1813" i="5" s="1"/>
  <c r="E1813" i="5"/>
  <c r="O1813" i="5"/>
  <c r="K1813" i="5"/>
  <c r="I1814" i="5"/>
  <c r="J1814" i="5" s="1"/>
  <c r="E1814" i="5"/>
  <c r="O1814" i="5"/>
  <c r="K1814" i="5"/>
  <c r="I1815" i="5"/>
  <c r="J1815" i="5" s="1"/>
  <c r="E1815" i="5"/>
  <c r="O1815" i="5"/>
  <c r="K1815" i="5"/>
  <c r="I1816" i="5"/>
  <c r="J1816" i="5" s="1"/>
  <c r="E1816" i="5"/>
  <c r="O1816" i="5"/>
  <c r="K1816" i="5"/>
  <c r="I1817" i="5"/>
  <c r="J1817" i="5" s="1"/>
  <c r="E1817" i="5"/>
  <c r="O1817" i="5"/>
  <c r="K1817" i="5"/>
  <c r="I1818" i="5"/>
  <c r="J1818" i="5" s="1"/>
  <c r="E1818" i="5"/>
  <c r="O1818" i="5"/>
  <c r="K1818" i="5"/>
  <c r="I1819" i="5"/>
  <c r="J1819" i="5" s="1"/>
  <c r="E1819" i="5"/>
  <c r="O1819" i="5"/>
  <c r="K1819" i="5"/>
  <c r="I1820" i="5"/>
  <c r="J1820" i="5" s="1"/>
  <c r="E1820" i="5"/>
  <c r="O1820" i="5"/>
  <c r="K1820" i="5"/>
  <c r="I1821" i="5"/>
  <c r="J1821" i="5" s="1"/>
  <c r="E1821" i="5"/>
  <c r="O1821" i="5"/>
  <c r="K1821" i="5"/>
  <c r="I1822" i="5"/>
  <c r="J1822" i="5" s="1"/>
  <c r="E1822" i="5"/>
  <c r="O1822" i="5"/>
  <c r="K1822" i="5"/>
  <c r="I1823" i="5"/>
  <c r="J1823" i="5" s="1"/>
  <c r="E1823" i="5"/>
  <c r="O1823" i="5"/>
  <c r="K1823" i="5"/>
  <c r="I1824" i="5"/>
  <c r="J1824" i="5" s="1"/>
  <c r="E1824" i="5"/>
  <c r="O1824" i="5"/>
  <c r="K1824" i="5"/>
  <c r="I1825" i="5"/>
  <c r="J1825" i="5" s="1"/>
  <c r="E1825" i="5"/>
  <c r="O1825" i="5"/>
  <c r="K1825" i="5"/>
  <c r="I1826" i="5"/>
  <c r="J1826" i="5" s="1"/>
  <c r="E1826" i="5"/>
  <c r="O1826" i="5"/>
  <c r="K1826" i="5"/>
  <c r="I1827" i="5"/>
  <c r="J1827" i="5" s="1"/>
  <c r="E1827" i="5"/>
  <c r="O1827" i="5"/>
  <c r="K1827" i="5"/>
  <c r="I1828" i="5"/>
  <c r="J1828" i="5" s="1"/>
  <c r="E1828" i="5"/>
  <c r="O1828" i="5"/>
  <c r="K1828" i="5"/>
  <c r="I1829" i="5"/>
  <c r="J1829" i="5" s="1"/>
  <c r="E1829" i="5"/>
  <c r="O1829" i="5"/>
  <c r="K1829" i="5"/>
  <c r="I1830" i="5"/>
  <c r="J1830" i="5" s="1"/>
  <c r="E1830" i="5"/>
  <c r="O1830" i="5"/>
  <c r="K1830" i="5"/>
  <c r="I1831" i="5"/>
  <c r="J1831" i="5" s="1"/>
  <c r="E1831" i="5"/>
  <c r="O1831" i="5"/>
  <c r="K1831" i="5"/>
  <c r="I1832" i="5"/>
  <c r="J1832" i="5" s="1"/>
  <c r="E1832" i="5"/>
  <c r="O1832" i="5"/>
  <c r="K1832" i="5"/>
  <c r="I1833" i="5"/>
  <c r="J1833" i="5" s="1"/>
  <c r="E1833" i="5"/>
  <c r="O1833" i="5"/>
  <c r="K1833" i="5"/>
  <c r="I1834" i="5"/>
  <c r="J1834" i="5" s="1"/>
  <c r="E1834" i="5"/>
  <c r="O1834" i="5"/>
  <c r="K1834" i="5"/>
  <c r="I1835" i="5"/>
  <c r="J1835" i="5" s="1"/>
  <c r="E1835" i="5"/>
  <c r="O1835" i="5"/>
  <c r="K1835" i="5"/>
  <c r="I1836" i="5"/>
  <c r="J1836" i="5" s="1"/>
  <c r="E1836" i="5"/>
  <c r="O1836" i="5"/>
  <c r="K1836" i="5"/>
  <c r="I1837" i="5"/>
  <c r="J1837" i="5" s="1"/>
  <c r="E1837" i="5"/>
  <c r="O1837" i="5"/>
  <c r="K1837" i="5"/>
  <c r="I1838" i="5"/>
  <c r="J1838" i="5" s="1"/>
  <c r="E1838" i="5"/>
  <c r="O1838" i="5"/>
  <c r="K1838" i="5"/>
  <c r="I1839" i="5"/>
  <c r="J1839" i="5" s="1"/>
  <c r="E1839" i="5"/>
  <c r="O1839" i="5"/>
  <c r="K1839" i="5"/>
  <c r="I1840" i="5"/>
  <c r="J1840" i="5" s="1"/>
  <c r="E1840" i="5"/>
  <c r="O1840" i="5"/>
  <c r="K1840" i="5"/>
  <c r="I1841" i="5"/>
  <c r="J1841" i="5" s="1"/>
  <c r="E1841" i="5"/>
  <c r="O1841" i="5"/>
  <c r="K1841" i="5"/>
  <c r="I1842" i="5"/>
  <c r="J1842" i="5" s="1"/>
  <c r="E1842" i="5"/>
  <c r="O1842" i="5"/>
  <c r="K1842" i="5"/>
  <c r="I1843" i="5"/>
  <c r="J1843" i="5" s="1"/>
  <c r="E1843" i="5"/>
  <c r="O1843" i="5"/>
  <c r="K1843" i="5"/>
  <c r="I1844" i="5"/>
  <c r="J1844" i="5" s="1"/>
  <c r="E1844" i="5"/>
  <c r="O1844" i="5"/>
  <c r="K1844" i="5"/>
  <c r="I1845" i="5"/>
  <c r="J1845" i="5" s="1"/>
  <c r="E1845" i="5"/>
  <c r="O1845" i="5"/>
  <c r="K1845" i="5"/>
  <c r="I1846" i="5"/>
  <c r="J1846" i="5" s="1"/>
  <c r="E1846" i="5"/>
  <c r="O1846" i="5"/>
  <c r="K1846" i="5"/>
  <c r="I1847" i="5"/>
  <c r="J1847" i="5" s="1"/>
  <c r="E1847" i="5"/>
  <c r="O1847" i="5"/>
  <c r="K1847" i="5"/>
  <c r="I1848" i="5"/>
  <c r="J1848" i="5" s="1"/>
  <c r="E1848" i="5"/>
  <c r="O1848" i="5"/>
  <c r="K1848" i="5"/>
  <c r="I1849" i="5"/>
  <c r="J1849" i="5" s="1"/>
  <c r="E1849" i="5"/>
  <c r="O1849" i="5"/>
  <c r="K1849" i="5"/>
  <c r="I1850" i="5"/>
  <c r="J1850" i="5" s="1"/>
  <c r="E1850" i="5"/>
  <c r="O1850" i="5"/>
  <c r="K1850" i="5"/>
  <c r="I1851" i="5"/>
  <c r="J1851" i="5" s="1"/>
  <c r="E1851" i="5"/>
  <c r="O1851" i="5"/>
  <c r="K1851" i="5"/>
  <c r="I1852" i="5"/>
  <c r="J1852" i="5" s="1"/>
  <c r="E1852" i="5"/>
  <c r="O1852" i="5"/>
  <c r="K1852" i="5"/>
  <c r="I1853" i="5"/>
  <c r="J1853" i="5" s="1"/>
  <c r="E1853" i="5"/>
  <c r="O1853" i="5"/>
  <c r="K1853" i="5"/>
  <c r="I1854" i="5"/>
  <c r="J1854" i="5" s="1"/>
  <c r="E1854" i="5"/>
  <c r="O1854" i="5"/>
  <c r="K1854" i="5"/>
  <c r="V1854" i="5"/>
  <c r="I1855" i="5"/>
  <c r="J1855" i="5" s="1"/>
  <c r="E1855" i="5"/>
  <c r="O1855" i="5"/>
  <c r="K1855" i="5"/>
  <c r="V1855" i="5"/>
  <c r="I1856" i="5"/>
  <c r="J1856" i="5" s="1"/>
  <c r="E1856" i="5"/>
  <c r="O1856" i="5"/>
  <c r="K1856" i="5"/>
  <c r="I1857" i="5"/>
  <c r="J1857" i="5" s="1"/>
  <c r="E1857" i="5"/>
  <c r="O1857" i="5"/>
  <c r="K1857" i="5"/>
  <c r="I1858" i="5"/>
  <c r="J1858" i="5" s="1"/>
  <c r="E1858" i="5"/>
  <c r="O1858" i="5"/>
  <c r="K1858" i="5"/>
  <c r="I1859" i="5"/>
  <c r="J1859" i="5" s="1"/>
  <c r="E1859" i="5"/>
  <c r="O1859" i="5"/>
  <c r="K1859" i="5"/>
  <c r="I1860" i="5"/>
  <c r="J1860" i="5" s="1"/>
  <c r="E1860" i="5"/>
  <c r="O1860" i="5"/>
  <c r="K1860" i="5"/>
  <c r="I1861" i="5"/>
  <c r="J1861" i="5" s="1"/>
  <c r="E1861" i="5"/>
  <c r="O1861" i="5"/>
  <c r="K1861" i="5"/>
  <c r="I1862" i="5"/>
  <c r="J1862" i="5" s="1"/>
  <c r="E1862" i="5"/>
  <c r="O1862" i="5"/>
  <c r="K1862" i="5"/>
  <c r="I1863" i="5"/>
  <c r="J1863" i="5" s="1"/>
  <c r="E1863" i="5"/>
  <c r="O1863" i="5"/>
  <c r="K1863" i="5"/>
  <c r="I1864" i="5"/>
  <c r="J1864" i="5" s="1"/>
  <c r="E1864" i="5"/>
  <c r="O1864" i="5"/>
  <c r="K1864" i="5"/>
  <c r="I1865" i="5"/>
  <c r="J1865" i="5" s="1"/>
  <c r="E1865" i="5"/>
  <c r="O1865" i="5"/>
  <c r="K1865" i="5"/>
  <c r="I1866" i="5"/>
  <c r="J1866" i="5" s="1"/>
  <c r="E1866" i="5"/>
  <c r="O1866" i="5"/>
  <c r="K1866" i="5"/>
  <c r="I1867" i="5"/>
  <c r="J1867" i="5" s="1"/>
  <c r="E1867" i="5"/>
  <c r="O1867" i="5"/>
  <c r="K1867" i="5"/>
  <c r="I1868" i="5"/>
  <c r="J1868" i="5" s="1"/>
  <c r="E1868" i="5"/>
  <c r="O1868" i="5"/>
  <c r="K1868" i="5"/>
  <c r="I1869" i="5"/>
  <c r="J1869" i="5" s="1"/>
  <c r="E1869" i="5"/>
  <c r="O1869" i="5"/>
  <c r="K1869" i="5"/>
  <c r="I1870" i="5"/>
  <c r="J1870" i="5" s="1"/>
  <c r="E1870" i="5"/>
  <c r="O1870" i="5"/>
  <c r="K1870" i="5"/>
  <c r="I1871" i="5"/>
  <c r="J1871" i="5" s="1"/>
  <c r="E1871" i="5"/>
  <c r="O1871" i="5"/>
  <c r="K1871" i="5"/>
  <c r="I1872" i="5"/>
  <c r="J1872" i="5" s="1"/>
  <c r="E1872" i="5"/>
  <c r="O1872" i="5"/>
  <c r="K1872" i="5"/>
  <c r="I1873" i="5"/>
  <c r="J1873" i="5" s="1"/>
  <c r="E1873" i="5"/>
  <c r="O1873" i="5"/>
  <c r="K1873" i="5"/>
  <c r="I1874" i="5"/>
  <c r="J1874" i="5" s="1"/>
  <c r="E1874" i="5"/>
  <c r="O1874" i="5"/>
  <c r="K1874" i="5"/>
  <c r="I1875" i="5"/>
  <c r="J1875" i="5" s="1"/>
  <c r="E1875" i="5"/>
  <c r="O1875" i="5"/>
  <c r="K1875" i="5"/>
  <c r="I1876" i="5"/>
  <c r="J1876" i="5" s="1"/>
  <c r="E1876" i="5"/>
  <c r="O1876" i="5"/>
  <c r="K1876" i="5"/>
  <c r="I1877" i="5"/>
  <c r="J1877" i="5" s="1"/>
  <c r="E1877" i="5"/>
  <c r="O1877" i="5"/>
  <c r="K1877" i="5"/>
  <c r="I1878" i="5"/>
  <c r="J1878" i="5" s="1"/>
  <c r="E1878" i="5"/>
  <c r="O1878" i="5"/>
  <c r="K1878" i="5"/>
  <c r="I1879" i="5"/>
  <c r="J1879" i="5" s="1"/>
  <c r="E1879" i="5"/>
  <c r="O1879" i="5"/>
  <c r="K1879" i="5"/>
  <c r="I1880" i="5"/>
  <c r="J1880" i="5" s="1"/>
  <c r="E1880" i="5"/>
  <c r="O1880" i="5"/>
  <c r="K1880" i="5"/>
  <c r="I1881" i="5"/>
  <c r="J1881" i="5" s="1"/>
  <c r="E1881" i="5"/>
  <c r="O1881" i="5"/>
  <c r="K1881" i="5"/>
  <c r="I1882" i="5"/>
  <c r="J1882" i="5" s="1"/>
  <c r="E1882" i="5"/>
  <c r="O1882" i="5"/>
  <c r="K1882" i="5"/>
  <c r="I1883" i="5"/>
  <c r="J1883" i="5" s="1"/>
  <c r="E1883" i="5"/>
  <c r="O1883" i="5"/>
  <c r="K1883" i="5"/>
  <c r="I1884" i="5"/>
  <c r="J1884" i="5" s="1"/>
  <c r="E1884" i="5"/>
  <c r="O1884" i="5"/>
  <c r="K1884" i="5"/>
  <c r="I1885" i="5"/>
  <c r="J1885" i="5" s="1"/>
  <c r="E1885" i="5"/>
  <c r="O1885" i="5"/>
  <c r="K1885" i="5"/>
  <c r="I1886" i="5"/>
  <c r="J1886" i="5" s="1"/>
  <c r="L1886" i="5" s="1"/>
  <c r="E1886" i="5"/>
  <c r="O1886" i="5"/>
  <c r="K1886" i="5"/>
  <c r="I1887" i="5"/>
  <c r="J1887" i="5" s="1"/>
  <c r="E1887" i="5"/>
  <c r="O1887" i="5"/>
  <c r="K1887" i="5"/>
  <c r="I1888" i="5"/>
  <c r="J1888" i="5" s="1"/>
  <c r="L1888" i="5" s="1"/>
  <c r="E1888" i="5"/>
  <c r="O1888" i="5"/>
  <c r="K1888" i="5"/>
  <c r="I1889" i="5"/>
  <c r="J1889" i="5" s="1"/>
  <c r="E1889" i="5"/>
  <c r="O1889" i="5"/>
  <c r="K1889" i="5"/>
  <c r="I1890" i="5"/>
  <c r="J1890" i="5" s="1"/>
  <c r="E1890" i="5"/>
  <c r="O1890" i="5"/>
  <c r="K1890" i="5"/>
  <c r="I1891" i="5"/>
  <c r="J1891" i="5" s="1"/>
  <c r="E1891" i="5"/>
  <c r="O1891" i="5"/>
  <c r="K1891" i="5"/>
  <c r="I1892" i="5"/>
  <c r="J1892" i="5" s="1"/>
  <c r="L1892" i="5" s="1"/>
  <c r="E1892" i="5"/>
  <c r="O1892" i="5"/>
  <c r="K1892" i="5"/>
  <c r="I1893" i="5"/>
  <c r="J1893" i="5" s="1"/>
  <c r="E1893" i="5"/>
  <c r="O1893" i="5"/>
  <c r="K1893" i="5"/>
  <c r="I1894" i="5"/>
  <c r="J1894" i="5" s="1"/>
  <c r="L1894" i="5" s="1"/>
  <c r="E1894" i="5"/>
  <c r="O1894" i="5"/>
  <c r="K1894" i="5"/>
  <c r="I1895" i="5"/>
  <c r="J1895" i="5" s="1"/>
  <c r="E1895" i="5"/>
  <c r="O1895" i="5"/>
  <c r="K1895" i="5"/>
  <c r="I1896" i="5"/>
  <c r="J1896" i="5" s="1"/>
  <c r="E1896" i="5"/>
  <c r="O1896" i="5"/>
  <c r="K1896" i="5"/>
  <c r="I1897" i="5"/>
  <c r="J1897" i="5" s="1"/>
  <c r="E1897" i="5"/>
  <c r="O1897" i="5"/>
  <c r="K1897" i="5"/>
  <c r="I1898" i="5"/>
  <c r="J1898" i="5" s="1"/>
  <c r="L1898" i="5" s="1"/>
  <c r="E1898" i="5"/>
  <c r="O1898" i="5"/>
  <c r="K1898" i="5"/>
  <c r="I1899" i="5"/>
  <c r="J1899" i="5" s="1"/>
  <c r="E1899" i="5"/>
  <c r="O1899" i="5"/>
  <c r="K1899" i="5"/>
  <c r="I1900" i="5"/>
  <c r="J1900" i="5" s="1"/>
  <c r="E1900" i="5"/>
  <c r="O1900" i="5"/>
  <c r="K1900" i="5"/>
  <c r="I1901" i="5"/>
  <c r="J1901" i="5" s="1"/>
  <c r="E1901" i="5"/>
  <c r="O1901" i="5"/>
  <c r="K1901" i="5"/>
  <c r="I1902" i="5"/>
  <c r="J1902" i="5" s="1"/>
  <c r="E1902" i="5"/>
  <c r="O1902" i="5"/>
  <c r="K1902" i="5"/>
  <c r="I1903" i="5"/>
  <c r="J1903" i="5" s="1"/>
  <c r="E1903" i="5"/>
  <c r="O1903" i="5"/>
  <c r="K1903" i="5"/>
  <c r="I1904" i="5"/>
  <c r="J1904" i="5" s="1"/>
  <c r="E1904" i="5"/>
  <c r="O1904" i="5"/>
  <c r="K1904" i="5"/>
  <c r="I1905" i="5"/>
  <c r="J1905" i="5" s="1"/>
  <c r="E1905" i="5"/>
  <c r="O1905" i="5"/>
  <c r="K1905" i="5"/>
  <c r="V1905" i="5"/>
  <c r="I1906" i="5"/>
  <c r="J1906" i="5" s="1"/>
  <c r="E1906" i="5"/>
  <c r="O1906" i="5"/>
  <c r="K1906" i="5"/>
  <c r="I1907" i="5"/>
  <c r="J1907" i="5" s="1"/>
  <c r="E1907" i="5"/>
  <c r="O1907" i="5"/>
  <c r="K1907" i="5"/>
  <c r="I1908" i="5"/>
  <c r="J1908" i="5" s="1"/>
  <c r="E1908" i="5"/>
  <c r="O1908" i="5"/>
  <c r="K1908" i="5"/>
  <c r="I1909" i="5"/>
  <c r="J1909" i="5" s="1"/>
  <c r="E1909" i="5"/>
  <c r="O1909" i="5"/>
  <c r="K1909" i="5"/>
  <c r="I1910" i="5"/>
  <c r="J1910" i="5" s="1"/>
  <c r="E1910" i="5"/>
  <c r="O1910" i="5"/>
  <c r="K1910" i="5"/>
  <c r="I1911" i="5"/>
  <c r="J1911" i="5" s="1"/>
  <c r="E1911" i="5"/>
  <c r="O1911" i="5"/>
  <c r="K1911" i="5"/>
  <c r="I1912" i="5"/>
  <c r="J1912" i="5" s="1"/>
  <c r="E1912" i="5"/>
  <c r="O1912" i="5"/>
  <c r="K1912" i="5"/>
  <c r="I1913" i="5"/>
  <c r="J1913" i="5" s="1"/>
  <c r="E1913" i="5"/>
  <c r="O1913" i="5"/>
  <c r="K1913" i="5"/>
  <c r="I1914" i="5"/>
  <c r="J1914" i="5" s="1"/>
  <c r="E1914" i="5"/>
  <c r="O1914" i="5"/>
  <c r="K1914" i="5"/>
  <c r="I1915" i="5"/>
  <c r="J1915" i="5" s="1"/>
  <c r="E1915" i="5"/>
  <c r="O1915" i="5"/>
  <c r="K1915" i="5"/>
  <c r="I1916" i="5"/>
  <c r="J1916" i="5" s="1"/>
  <c r="E1916" i="5"/>
  <c r="O1916" i="5"/>
  <c r="K1916" i="5"/>
  <c r="I1917" i="5"/>
  <c r="J1917" i="5" s="1"/>
  <c r="E1917" i="5"/>
  <c r="O1917" i="5"/>
  <c r="K1917" i="5"/>
  <c r="I1918" i="5"/>
  <c r="J1918" i="5" s="1"/>
  <c r="E1918" i="5"/>
  <c r="O1918" i="5"/>
  <c r="K1918" i="5"/>
  <c r="I1919" i="5"/>
  <c r="J1919" i="5" s="1"/>
  <c r="E1919" i="5"/>
  <c r="O1919" i="5"/>
  <c r="K1919" i="5"/>
  <c r="I1920" i="5"/>
  <c r="J1920" i="5" s="1"/>
  <c r="E1920" i="5"/>
  <c r="O1920" i="5"/>
  <c r="K1920" i="5"/>
  <c r="I1921" i="5"/>
  <c r="J1921" i="5" s="1"/>
  <c r="E1921" i="5"/>
  <c r="O1921" i="5"/>
  <c r="K1921" i="5"/>
  <c r="I1922" i="5"/>
  <c r="J1922" i="5" s="1"/>
  <c r="E1922" i="5"/>
  <c r="O1922" i="5"/>
  <c r="K1922" i="5"/>
  <c r="I1923" i="5"/>
  <c r="J1923" i="5" s="1"/>
  <c r="E1923" i="5"/>
  <c r="O1923" i="5"/>
  <c r="K1923" i="5"/>
  <c r="I1924" i="5"/>
  <c r="J1924" i="5" s="1"/>
  <c r="E1924" i="5"/>
  <c r="O1924" i="5"/>
  <c r="K1924" i="5"/>
  <c r="I1925" i="5"/>
  <c r="J1925" i="5" s="1"/>
  <c r="E1925" i="5"/>
  <c r="O1925" i="5"/>
  <c r="K1925" i="5"/>
  <c r="I1926" i="5"/>
  <c r="J1926" i="5" s="1"/>
  <c r="E1926" i="5"/>
  <c r="O1926" i="5"/>
  <c r="K1926" i="5"/>
  <c r="I1927" i="5"/>
  <c r="J1927" i="5" s="1"/>
  <c r="E1927" i="5"/>
  <c r="O1927" i="5"/>
  <c r="K1927" i="5"/>
  <c r="I1928" i="5"/>
  <c r="J1928" i="5" s="1"/>
  <c r="E1928" i="5"/>
  <c r="O1928" i="5"/>
  <c r="K1928" i="5"/>
  <c r="I1929" i="5"/>
  <c r="J1929" i="5" s="1"/>
  <c r="E1929" i="5"/>
  <c r="O1929" i="5"/>
  <c r="K1929" i="5"/>
  <c r="I1930" i="5"/>
  <c r="J1930" i="5" s="1"/>
  <c r="E1930" i="5"/>
  <c r="O1930" i="5"/>
  <c r="K1930" i="5"/>
  <c r="I1931" i="5"/>
  <c r="J1931" i="5" s="1"/>
  <c r="E1931" i="5"/>
  <c r="O1931" i="5"/>
  <c r="K1931" i="5"/>
  <c r="I1932" i="5"/>
  <c r="J1932" i="5" s="1"/>
  <c r="E1932" i="5"/>
  <c r="O1932" i="5"/>
  <c r="K1932" i="5"/>
  <c r="I1933" i="5"/>
  <c r="J1933" i="5" s="1"/>
  <c r="E1933" i="5"/>
  <c r="O1933" i="5"/>
  <c r="K1933" i="5"/>
  <c r="I1934" i="5"/>
  <c r="J1934" i="5" s="1"/>
  <c r="E1934" i="5"/>
  <c r="O1934" i="5"/>
  <c r="K1934" i="5"/>
  <c r="I1935" i="5"/>
  <c r="J1935" i="5" s="1"/>
  <c r="E1935" i="5"/>
  <c r="O1935" i="5"/>
  <c r="K1935" i="5"/>
  <c r="I1936" i="5"/>
  <c r="J1936" i="5" s="1"/>
  <c r="E1936" i="5"/>
  <c r="O1936" i="5"/>
  <c r="K1936" i="5"/>
  <c r="I1937" i="5"/>
  <c r="J1937" i="5" s="1"/>
  <c r="E1937" i="5"/>
  <c r="O1937" i="5"/>
  <c r="K1937" i="5"/>
  <c r="I1938" i="5"/>
  <c r="J1938" i="5" s="1"/>
  <c r="E1938" i="5"/>
  <c r="O1938" i="5"/>
  <c r="K1938" i="5"/>
  <c r="I1939" i="5"/>
  <c r="J1939" i="5" s="1"/>
  <c r="E1939" i="5"/>
  <c r="O1939" i="5"/>
  <c r="K1939" i="5"/>
  <c r="I1940" i="5"/>
  <c r="J1940" i="5" s="1"/>
  <c r="E1940" i="5"/>
  <c r="O1940" i="5"/>
  <c r="K1940" i="5"/>
  <c r="I1941" i="5"/>
  <c r="J1941" i="5" s="1"/>
  <c r="E1941" i="5"/>
  <c r="O1941" i="5"/>
  <c r="K1941" i="5"/>
  <c r="I1942" i="5"/>
  <c r="J1942" i="5" s="1"/>
  <c r="E1942" i="5"/>
  <c r="O1942" i="5"/>
  <c r="K1942" i="5"/>
  <c r="I1943" i="5"/>
  <c r="J1943" i="5" s="1"/>
  <c r="E1943" i="5"/>
  <c r="O1943" i="5"/>
  <c r="K1943" i="5"/>
  <c r="I1944" i="5"/>
  <c r="J1944" i="5" s="1"/>
  <c r="E1944" i="5"/>
  <c r="O1944" i="5"/>
  <c r="K1944" i="5"/>
  <c r="I1945" i="5"/>
  <c r="J1945" i="5" s="1"/>
  <c r="E1945" i="5"/>
  <c r="O1945" i="5"/>
  <c r="K1945" i="5"/>
  <c r="I1946" i="5"/>
  <c r="J1946" i="5" s="1"/>
  <c r="E1946" i="5"/>
  <c r="O1946" i="5"/>
  <c r="K1946" i="5"/>
  <c r="I1947" i="5"/>
  <c r="J1947" i="5" s="1"/>
  <c r="E1947" i="5"/>
  <c r="O1947" i="5"/>
  <c r="K1947" i="5"/>
  <c r="I1948" i="5"/>
  <c r="J1948" i="5" s="1"/>
  <c r="E1948" i="5"/>
  <c r="O1948" i="5"/>
  <c r="K1948" i="5"/>
  <c r="I1949" i="5"/>
  <c r="J1949" i="5" s="1"/>
  <c r="E1949" i="5"/>
  <c r="O1949" i="5"/>
  <c r="K1949" i="5"/>
  <c r="I1950" i="5"/>
  <c r="J1950" i="5" s="1"/>
  <c r="E1950" i="5"/>
  <c r="O1950" i="5"/>
  <c r="K1950" i="5"/>
  <c r="I1951" i="5"/>
  <c r="J1951" i="5" s="1"/>
  <c r="E1951" i="5"/>
  <c r="O1951" i="5"/>
  <c r="K1951" i="5"/>
  <c r="I1952" i="5"/>
  <c r="J1952" i="5" s="1"/>
  <c r="E1952" i="5"/>
  <c r="O1952" i="5"/>
  <c r="K1952" i="5"/>
  <c r="I1953" i="5"/>
  <c r="J1953" i="5" s="1"/>
  <c r="E1953" i="5"/>
  <c r="O1953" i="5"/>
  <c r="K1953" i="5"/>
  <c r="I1954" i="5"/>
  <c r="J1954" i="5" s="1"/>
  <c r="E1954" i="5"/>
  <c r="O1954" i="5"/>
  <c r="K1954" i="5"/>
  <c r="I1955" i="5"/>
  <c r="J1955" i="5" s="1"/>
  <c r="E1955" i="5"/>
  <c r="O1955" i="5"/>
  <c r="K1955" i="5"/>
  <c r="I1956" i="5"/>
  <c r="J1956" i="5" s="1"/>
  <c r="E1956" i="5"/>
  <c r="O1956" i="5"/>
  <c r="K1956" i="5"/>
  <c r="I1957" i="5"/>
  <c r="J1957" i="5" s="1"/>
  <c r="E1957" i="5"/>
  <c r="O1957" i="5"/>
  <c r="K1957" i="5"/>
  <c r="I1958" i="5"/>
  <c r="J1958" i="5" s="1"/>
  <c r="E1958" i="5"/>
  <c r="O1958" i="5"/>
  <c r="K1958" i="5"/>
  <c r="I1959" i="5"/>
  <c r="J1959" i="5" s="1"/>
  <c r="E1959" i="5"/>
  <c r="O1959" i="5"/>
  <c r="K1959" i="5"/>
  <c r="I1960" i="5"/>
  <c r="J1960" i="5" s="1"/>
  <c r="E1960" i="5"/>
  <c r="O1960" i="5"/>
  <c r="K1960" i="5"/>
  <c r="I1961" i="5"/>
  <c r="J1961" i="5" s="1"/>
  <c r="E1961" i="5"/>
  <c r="O1961" i="5"/>
  <c r="K1961" i="5"/>
  <c r="I1962" i="5"/>
  <c r="J1962" i="5" s="1"/>
  <c r="E1962" i="5"/>
  <c r="O1962" i="5"/>
  <c r="K1962" i="5"/>
  <c r="I1963" i="5"/>
  <c r="J1963" i="5" s="1"/>
  <c r="E1963" i="5"/>
  <c r="O1963" i="5"/>
  <c r="K1963" i="5"/>
  <c r="V1963" i="5"/>
  <c r="I1964" i="5"/>
  <c r="J1964" i="5" s="1"/>
  <c r="E1964" i="5"/>
  <c r="O1964" i="5"/>
  <c r="K1964" i="5"/>
  <c r="I1965" i="5"/>
  <c r="J1965" i="5" s="1"/>
  <c r="E1965" i="5"/>
  <c r="O1965" i="5"/>
  <c r="K1965" i="5"/>
  <c r="I1966" i="5"/>
  <c r="J1966" i="5" s="1"/>
  <c r="E1966" i="5"/>
  <c r="O1966" i="5"/>
  <c r="K1966" i="5"/>
  <c r="I1967" i="5"/>
  <c r="J1967" i="5" s="1"/>
  <c r="E1967" i="5"/>
  <c r="O1967" i="5"/>
  <c r="K1967" i="5"/>
  <c r="I1968" i="5"/>
  <c r="J1968" i="5" s="1"/>
  <c r="E1968" i="5"/>
  <c r="O1968" i="5"/>
  <c r="K1968" i="5"/>
  <c r="I1969" i="5"/>
  <c r="J1969" i="5" s="1"/>
  <c r="E1969" i="5"/>
  <c r="O1969" i="5"/>
  <c r="K1969" i="5"/>
  <c r="I1970" i="5"/>
  <c r="J1970" i="5" s="1"/>
  <c r="E1970" i="5"/>
  <c r="O1970" i="5"/>
  <c r="K1970" i="5"/>
  <c r="I1971" i="5"/>
  <c r="J1971" i="5" s="1"/>
  <c r="E1971" i="5"/>
  <c r="O1971" i="5"/>
  <c r="K1971" i="5"/>
  <c r="I1972" i="5"/>
  <c r="J1972" i="5" s="1"/>
  <c r="E1972" i="5"/>
  <c r="O1972" i="5"/>
  <c r="K1972" i="5"/>
  <c r="I1973" i="5"/>
  <c r="J1973" i="5" s="1"/>
  <c r="E1973" i="5"/>
  <c r="O1973" i="5"/>
  <c r="K1973" i="5"/>
  <c r="I1974" i="5"/>
  <c r="J1974" i="5" s="1"/>
  <c r="E1974" i="5"/>
  <c r="O1974" i="5"/>
  <c r="K1974" i="5"/>
  <c r="I1975" i="5"/>
  <c r="J1975" i="5" s="1"/>
  <c r="E1975" i="5"/>
  <c r="O1975" i="5"/>
  <c r="K1975" i="5"/>
  <c r="I1976" i="5"/>
  <c r="J1976" i="5" s="1"/>
  <c r="E1976" i="5"/>
  <c r="O1976" i="5"/>
  <c r="K1976" i="5"/>
  <c r="I1977" i="5"/>
  <c r="J1977" i="5" s="1"/>
  <c r="E1977" i="5"/>
  <c r="O1977" i="5"/>
  <c r="K1977" i="5"/>
  <c r="I1978" i="5"/>
  <c r="J1978" i="5" s="1"/>
  <c r="E1978" i="5"/>
  <c r="O1978" i="5"/>
  <c r="K1978" i="5"/>
  <c r="I1979" i="5"/>
  <c r="J1979" i="5" s="1"/>
  <c r="E1979" i="5"/>
  <c r="O1979" i="5"/>
  <c r="K1979" i="5"/>
  <c r="I1980" i="5"/>
  <c r="J1980" i="5" s="1"/>
  <c r="E1980" i="5"/>
  <c r="O1980" i="5"/>
  <c r="K1980" i="5"/>
  <c r="I1981" i="5"/>
  <c r="J1981" i="5" s="1"/>
  <c r="E1981" i="5"/>
  <c r="O1981" i="5"/>
  <c r="K1981" i="5"/>
  <c r="I1982" i="5"/>
  <c r="J1982" i="5" s="1"/>
  <c r="E1982" i="5"/>
  <c r="O1982" i="5"/>
  <c r="K1982" i="5"/>
  <c r="I1983" i="5"/>
  <c r="J1983" i="5" s="1"/>
  <c r="E1983" i="5"/>
  <c r="O1983" i="5"/>
  <c r="K1983" i="5"/>
  <c r="I1984" i="5"/>
  <c r="J1984" i="5" s="1"/>
  <c r="E1984" i="5"/>
  <c r="O1984" i="5"/>
  <c r="K1984" i="5"/>
  <c r="I1985" i="5"/>
  <c r="J1985" i="5" s="1"/>
  <c r="E1985" i="5"/>
  <c r="O1985" i="5"/>
  <c r="K1985" i="5"/>
  <c r="I1986" i="5"/>
  <c r="J1986" i="5" s="1"/>
  <c r="E1986" i="5"/>
  <c r="O1986" i="5"/>
  <c r="K1986" i="5"/>
  <c r="I1987" i="5"/>
  <c r="J1987" i="5" s="1"/>
  <c r="E1987" i="5"/>
  <c r="O1987" i="5"/>
  <c r="K1987" i="5"/>
  <c r="I1988" i="5"/>
  <c r="J1988" i="5" s="1"/>
  <c r="E1988" i="5"/>
  <c r="O1988" i="5"/>
  <c r="K1988" i="5"/>
  <c r="I1989" i="5"/>
  <c r="J1989" i="5" s="1"/>
  <c r="E1989" i="5"/>
  <c r="O1989" i="5"/>
  <c r="K1989" i="5"/>
  <c r="I1990" i="5"/>
  <c r="J1990" i="5" s="1"/>
  <c r="E1990" i="5"/>
  <c r="O1990" i="5"/>
  <c r="K1990" i="5"/>
  <c r="I1991" i="5"/>
  <c r="J1991" i="5" s="1"/>
  <c r="E1991" i="5"/>
  <c r="O1991" i="5"/>
  <c r="K1991" i="5"/>
  <c r="I1992" i="5"/>
  <c r="J1992" i="5" s="1"/>
  <c r="E1992" i="5"/>
  <c r="O1992" i="5"/>
  <c r="K1992" i="5"/>
  <c r="I1993" i="5"/>
  <c r="J1993" i="5" s="1"/>
  <c r="E1993" i="5"/>
  <c r="O1993" i="5"/>
  <c r="K1993" i="5"/>
  <c r="I1994" i="5"/>
  <c r="J1994" i="5" s="1"/>
  <c r="E1994" i="5"/>
  <c r="O1994" i="5"/>
  <c r="K1994" i="5"/>
  <c r="I1995" i="5"/>
  <c r="J1995" i="5" s="1"/>
  <c r="E1995" i="5"/>
  <c r="O1995" i="5"/>
  <c r="K1995" i="5"/>
  <c r="I1996" i="5"/>
  <c r="J1996" i="5" s="1"/>
  <c r="E1996" i="5"/>
  <c r="O1996" i="5"/>
  <c r="K1996" i="5"/>
  <c r="I1997" i="5"/>
  <c r="J1997" i="5" s="1"/>
  <c r="E1997" i="5"/>
  <c r="O1997" i="5"/>
  <c r="K1997" i="5"/>
  <c r="I1998" i="5"/>
  <c r="J1998" i="5" s="1"/>
  <c r="E1998" i="5"/>
  <c r="O1998" i="5"/>
  <c r="K1998" i="5"/>
  <c r="I1999" i="5"/>
  <c r="J1999" i="5" s="1"/>
  <c r="E1999" i="5"/>
  <c r="O1999" i="5"/>
  <c r="K1999" i="5"/>
  <c r="I2000" i="5"/>
  <c r="J2000" i="5" s="1"/>
  <c r="E2000" i="5"/>
  <c r="O2000" i="5"/>
  <c r="K2000" i="5"/>
  <c r="I2001" i="5"/>
  <c r="J2001" i="5" s="1"/>
  <c r="E2001" i="5"/>
  <c r="O2001" i="5"/>
  <c r="K2001" i="5"/>
  <c r="I2002" i="5"/>
  <c r="J2002" i="5" s="1"/>
  <c r="E2002" i="5"/>
  <c r="O2002" i="5"/>
  <c r="K2002" i="5"/>
  <c r="I2003" i="5"/>
  <c r="J2003" i="5" s="1"/>
  <c r="E2003" i="5"/>
  <c r="O2003" i="5"/>
  <c r="K2003" i="5"/>
  <c r="I2004" i="5"/>
  <c r="J2004" i="5" s="1"/>
  <c r="E2004" i="5"/>
  <c r="O2004" i="5"/>
  <c r="K2004" i="5"/>
  <c r="I2005" i="5"/>
  <c r="J2005" i="5" s="1"/>
  <c r="E2005" i="5"/>
  <c r="O2005" i="5"/>
  <c r="K2005" i="5"/>
  <c r="I2006" i="5"/>
  <c r="J2006" i="5" s="1"/>
  <c r="E2006" i="5"/>
  <c r="O2006" i="5"/>
  <c r="K2006" i="5"/>
  <c r="I2007" i="5"/>
  <c r="J2007" i="5" s="1"/>
  <c r="E2007" i="5"/>
  <c r="O2007" i="5"/>
  <c r="K2007" i="5"/>
  <c r="I2008" i="5"/>
  <c r="J2008" i="5" s="1"/>
  <c r="E2008" i="5"/>
  <c r="O2008" i="5"/>
  <c r="K2008" i="5"/>
  <c r="I2009" i="5"/>
  <c r="J2009" i="5" s="1"/>
  <c r="E2009" i="5"/>
  <c r="O2009" i="5"/>
  <c r="K2009" i="5"/>
  <c r="I2010" i="5"/>
  <c r="J2010" i="5" s="1"/>
  <c r="E2010" i="5"/>
  <c r="O2010" i="5"/>
  <c r="K2010" i="5"/>
  <c r="I2011" i="5"/>
  <c r="J2011" i="5" s="1"/>
  <c r="E2011" i="5"/>
  <c r="O2011" i="5"/>
  <c r="K2011" i="5"/>
  <c r="I2012" i="5"/>
  <c r="J2012" i="5" s="1"/>
  <c r="E2012" i="5"/>
  <c r="O2012" i="5"/>
  <c r="K2012" i="5"/>
  <c r="I2013" i="5"/>
  <c r="J2013" i="5" s="1"/>
  <c r="E2013" i="5"/>
  <c r="O2013" i="5"/>
  <c r="K2013" i="5"/>
  <c r="I2014" i="5"/>
  <c r="J2014" i="5" s="1"/>
  <c r="E2014" i="5"/>
  <c r="O2014" i="5"/>
  <c r="K2014" i="5"/>
  <c r="I2015" i="5"/>
  <c r="J2015" i="5" s="1"/>
  <c r="E2015" i="5"/>
  <c r="O2015" i="5"/>
  <c r="K2015" i="5"/>
  <c r="I2016" i="5"/>
  <c r="J2016" i="5" s="1"/>
  <c r="E2016" i="5"/>
  <c r="O2016" i="5"/>
  <c r="K2016" i="5"/>
  <c r="I2017" i="5"/>
  <c r="J2017" i="5" s="1"/>
  <c r="E2017" i="5"/>
  <c r="O2017" i="5"/>
  <c r="K2017" i="5"/>
  <c r="I2018" i="5"/>
  <c r="J2018" i="5" s="1"/>
  <c r="E2018" i="5"/>
  <c r="O2018" i="5"/>
  <c r="K2018" i="5"/>
  <c r="I2019" i="5"/>
  <c r="J2019" i="5" s="1"/>
  <c r="E2019" i="5"/>
  <c r="O2019" i="5"/>
  <c r="K2019" i="5"/>
  <c r="I2020" i="5"/>
  <c r="J2020" i="5" s="1"/>
  <c r="E2020" i="5"/>
  <c r="O2020" i="5"/>
  <c r="K2020" i="5"/>
  <c r="I2021" i="5"/>
  <c r="J2021" i="5" s="1"/>
  <c r="E2021" i="5"/>
  <c r="O2021" i="5"/>
  <c r="K2021" i="5"/>
  <c r="I2022" i="5"/>
  <c r="J2022" i="5" s="1"/>
  <c r="E2022" i="5"/>
  <c r="O2022" i="5"/>
  <c r="K2022" i="5"/>
  <c r="I2023" i="5"/>
  <c r="J2023" i="5" s="1"/>
  <c r="E2023" i="5"/>
  <c r="O2023" i="5"/>
  <c r="K2023" i="5"/>
  <c r="I2024" i="5"/>
  <c r="J2024" i="5" s="1"/>
  <c r="E2024" i="5"/>
  <c r="O2024" i="5"/>
  <c r="K2024" i="5"/>
  <c r="I2025" i="5"/>
  <c r="J2025" i="5" s="1"/>
  <c r="E2025" i="5"/>
  <c r="O2025" i="5"/>
  <c r="K2025" i="5"/>
  <c r="I2026" i="5"/>
  <c r="J2026" i="5" s="1"/>
  <c r="E2026" i="5"/>
  <c r="O2026" i="5"/>
  <c r="K2026" i="5"/>
  <c r="I2027" i="5"/>
  <c r="J2027" i="5" s="1"/>
  <c r="E2027" i="5"/>
  <c r="O2027" i="5"/>
  <c r="K2027" i="5"/>
  <c r="I2028" i="5"/>
  <c r="J2028" i="5" s="1"/>
  <c r="E2028" i="5"/>
  <c r="O2028" i="5"/>
  <c r="K2028" i="5"/>
  <c r="I2029" i="5"/>
  <c r="J2029" i="5" s="1"/>
  <c r="E2029" i="5"/>
  <c r="O2029" i="5"/>
  <c r="K2029" i="5"/>
  <c r="I2030" i="5"/>
  <c r="J2030" i="5" s="1"/>
  <c r="E2030" i="5"/>
  <c r="O2030" i="5"/>
  <c r="K2030" i="5"/>
  <c r="I2031" i="5"/>
  <c r="J2031" i="5" s="1"/>
  <c r="E2031" i="5"/>
  <c r="O2031" i="5"/>
  <c r="K2031" i="5"/>
  <c r="I2032" i="5"/>
  <c r="J2032" i="5" s="1"/>
  <c r="E2032" i="5"/>
  <c r="O2032" i="5"/>
  <c r="K2032" i="5"/>
  <c r="I2033" i="5"/>
  <c r="J2033" i="5" s="1"/>
  <c r="E2033" i="5"/>
  <c r="O2033" i="5"/>
  <c r="K2033" i="5"/>
  <c r="I2034" i="5"/>
  <c r="J2034" i="5" s="1"/>
  <c r="E2034" i="5"/>
  <c r="O2034" i="5"/>
  <c r="K2034" i="5"/>
  <c r="I2035" i="5"/>
  <c r="J2035" i="5" s="1"/>
  <c r="E2035" i="5"/>
  <c r="O2035" i="5"/>
  <c r="K2035" i="5"/>
  <c r="I2036" i="5"/>
  <c r="J2036" i="5" s="1"/>
  <c r="E2036" i="5"/>
  <c r="O2036" i="5"/>
  <c r="K2036" i="5"/>
  <c r="I2037" i="5"/>
  <c r="J2037" i="5" s="1"/>
  <c r="E2037" i="5"/>
  <c r="O2037" i="5"/>
  <c r="K2037" i="5"/>
  <c r="I2038" i="5"/>
  <c r="J2038" i="5" s="1"/>
  <c r="E2038" i="5"/>
  <c r="O2038" i="5"/>
  <c r="K2038" i="5"/>
  <c r="I2039" i="5"/>
  <c r="J2039" i="5" s="1"/>
  <c r="E2039" i="5"/>
  <c r="O2039" i="5"/>
  <c r="K2039" i="5"/>
  <c r="I2040" i="5"/>
  <c r="J2040" i="5" s="1"/>
  <c r="E2040" i="5"/>
  <c r="O2040" i="5"/>
  <c r="K2040" i="5"/>
  <c r="I2041" i="5"/>
  <c r="J2041" i="5" s="1"/>
  <c r="E2041" i="5"/>
  <c r="O2041" i="5"/>
  <c r="K2041" i="5"/>
  <c r="I2042" i="5"/>
  <c r="J2042" i="5" s="1"/>
  <c r="E2042" i="5"/>
  <c r="O2042" i="5"/>
  <c r="K2042" i="5"/>
  <c r="I2043" i="5"/>
  <c r="J2043" i="5" s="1"/>
  <c r="E2043" i="5"/>
  <c r="O2043" i="5"/>
  <c r="K2043" i="5"/>
  <c r="I2044" i="5"/>
  <c r="J2044" i="5" s="1"/>
  <c r="E2044" i="5"/>
  <c r="O2044" i="5"/>
  <c r="K2044" i="5"/>
  <c r="I2045" i="5"/>
  <c r="J2045" i="5" s="1"/>
  <c r="E2045" i="5"/>
  <c r="O2045" i="5"/>
  <c r="K2045" i="5"/>
  <c r="I2046" i="5"/>
  <c r="J2046" i="5" s="1"/>
  <c r="E2046" i="5"/>
  <c r="O2046" i="5"/>
  <c r="K2046" i="5"/>
  <c r="I2047" i="5"/>
  <c r="J2047" i="5" s="1"/>
  <c r="E2047" i="5"/>
  <c r="O2047" i="5"/>
  <c r="K2047" i="5"/>
  <c r="I2048" i="5"/>
  <c r="J2048" i="5" s="1"/>
  <c r="E2048" i="5"/>
  <c r="O2048" i="5"/>
  <c r="K2048" i="5"/>
  <c r="I2049" i="5"/>
  <c r="J2049" i="5" s="1"/>
  <c r="E2049" i="5"/>
  <c r="O2049" i="5"/>
  <c r="K2049" i="5"/>
  <c r="I2050" i="5"/>
  <c r="J2050" i="5" s="1"/>
  <c r="E2050" i="5"/>
  <c r="O2050" i="5"/>
  <c r="K2050" i="5"/>
  <c r="I2051" i="5"/>
  <c r="J2051" i="5" s="1"/>
  <c r="E2051" i="5"/>
  <c r="O2051" i="5"/>
  <c r="K2051" i="5"/>
  <c r="I2052" i="5"/>
  <c r="J2052" i="5" s="1"/>
  <c r="E2052" i="5"/>
  <c r="O2052" i="5"/>
  <c r="K2052" i="5"/>
  <c r="I2053" i="5"/>
  <c r="J2053" i="5" s="1"/>
  <c r="E2053" i="5"/>
  <c r="O2053" i="5"/>
  <c r="K2053" i="5"/>
  <c r="I2054" i="5"/>
  <c r="J2054" i="5" s="1"/>
  <c r="E2054" i="5"/>
  <c r="O2054" i="5"/>
  <c r="K2054" i="5"/>
  <c r="I2055" i="5"/>
  <c r="J2055" i="5" s="1"/>
  <c r="E2055" i="5"/>
  <c r="O2055" i="5"/>
  <c r="K2055" i="5"/>
  <c r="I2056" i="5"/>
  <c r="J2056" i="5" s="1"/>
  <c r="E2056" i="5"/>
  <c r="O2056" i="5"/>
  <c r="K2056" i="5"/>
  <c r="I2057" i="5"/>
  <c r="J2057" i="5" s="1"/>
  <c r="E2057" i="5"/>
  <c r="O2057" i="5"/>
  <c r="K2057" i="5"/>
  <c r="I2058" i="5"/>
  <c r="J2058" i="5" s="1"/>
  <c r="E2058" i="5"/>
  <c r="O2058" i="5"/>
  <c r="K2058" i="5"/>
  <c r="I2059" i="5"/>
  <c r="J2059" i="5" s="1"/>
  <c r="E2059" i="5"/>
  <c r="O2059" i="5"/>
  <c r="K2059" i="5"/>
  <c r="I2060" i="5"/>
  <c r="J2060" i="5" s="1"/>
  <c r="E2060" i="5"/>
  <c r="O2060" i="5"/>
  <c r="K2060" i="5"/>
  <c r="I2061" i="5"/>
  <c r="J2061" i="5" s="1"/>
  <c r="E2061" i="5"/>
  <c r="O2061" i="5"/>
  <c r="K2061" i="5"/>
  <c r="I2062" i="5"/>
  <c r="J2062" i="5" s="1"/>
  <c r="E2062" i="5"/>
  <c r="O2062" i="5"/>
  <c r="K2062" i="5"/>
  <c r="I2063" i="5"/>
  <c r="J2063" i="5" s="1"/>
  <c r="E2063" i="5"/>
  <c r="O2063" i="5"/>
  <c r="K2063" i="5"/>
  <c r="I2064" i="5"/>
  <c r="J2064" i="5" s="1"/>
  <c r="E2064" i="5"/>
  <c r="O2064" i="5"/>
  <c r="K2064" i="5"/>
  <c r="I2065" i="5"/>
  <c r="J2065" i="5" s="1"/>
  <c r="E2065" i="5"/>
  <c r="O2065" i="5"/>
  <c r="K2065" i="5"/>
  <c r="I2066" i="5"/>
  <c r="J2066" i="5" s="1"/>
  <c r="E2066" i="5"/>
  <c r="O2066" i="5"/>
  <c r="K2066" i="5"/>
  <c r="I2067" i="5"/>
  <c r="J2067" i="5" s="1"/>
  <c r="E2067" i="5"/>
  <c r="O2067" i="5"/>
  <c r="K2067" i="5"/>
  <c r="I2068" i="5"/>
  <c r="J2068" i="5" s="1"/>
  <c r="E2068" i="5"/>
  <c r="O2068" i="5"/>
  <c r="K2068" i="5"/>
  <c r="I2069" i="5"/>
  <c r="J2069" i="5" s="1"/>
  <c r="E2069" i="5"/>
  <c r="O2069" i="5"/>
  <c r="K2069" i="5"/>
  <c r="I2070" i="5"/>
  <c r="J2070" i="5" s="1"/>
  <c r="E2070" i="5"/>
  <c r="O2070" i="5"/>
  <c r="K2070" i="5"/>
  <c r="V2070" i="5"/>
  <c r="I2071" i="5"/>
  <c r="J2071" i="5" s="1"/>
  <c r="E2071" i="5"/>
  <c r="O2071" i="5"/>
  <c r="K2071" i="5"/>
  <c r="I2072" i="5"/>
  <c r="J2072" i="5" s="1"/>
  <c r="E2072" i="5"/>
  <c r="O2072" i="5"/>
  <c r="K2072" i="5"/>
  <c r="I2073" i="5"/>
  <c r="J2073" i="5" s="1"/>
  <c r="E2073" i="5"/>
  <c r="O2073" i="5"/>
  <c r="K2073" i="5"/>
  <c r="I2074" i="5"/>
  <c r="J2074" i="5" s="1"/>
  <c r="E2074" i="5"/>
  <c r="O2074" i="5"/>
  <c r="K2074" i="5"/>
  <c r="I2075" i="5"/>
  <c r="J2075" i="5" s="1"/>
  <c r="E2075" i="5"/>
  <c r="O2075" i="5"/>
  <c r="K2075" i="5"/>
  <c r="I2076" i="5"/>
  <c r="J2076" i="5" s="1"/>
  <c r="E2076" i="5"/>
  <c r="O2076" i="5"/>
  <c r="K2076" i="5"/>
  <c r="I2077" i="5"/>
  <c r="J2077" i="5" s="1"/>
  <c r="E2077" i="5"/>
  <c r="O2077" i="5"/>
  <c r="K2077" i="5"/>
  <c r="I2078" i="5"/>
  <c r="J2078" i="5" s="1"/>
  <c r="E2078" i="5"/>
  <c r="O2078" i="5"/>
  <c r="K2078" i="5"/>
  <c r="I2079" i="5"/>
  <c r="J2079" i="5" s="1"/>
  <c r="E2079" i="5"/>
  <c r="O2079" i="5"/>
  <c r="K2079" i="5"/>
  <c r="I2080" i="5"/>
  <c r="J2080" i="5" s="1"/>
  <c r="E2080" i="5"/>
  <c r="O2080" i="5"/>
  <c r="K2080" i="5"/>
  <c r="I2081" i="5"/>
  <c r="J2081" i="5" s="1"/>
  <c r="E2081" i="5"/>
  <c r="O2081" i="5"/>
  <c r="K2081" i="5"/>
  <c r="I2082" i="5"/>
  <c r="J2082" i="5" s="1"/>
  <c r="E2082" i="5"/>
  <c r="O2082" i="5"/>
  <c r="K2082" i="5"/>
  <c r="I2083" i="5"/>
  <c r="J2083" i="5" s="1"/>
  <c r="E2083" i="5"/>
  <c r="O2083" i="5"/>
  <c r="K2083" i="5"/>
  <c r="I2084" i="5"/>
  <c r="J2084" i="5" s="1"/>
  <c r="E2084" i="5"/>
  <c r="O2084" i="5"/>
  <c r="K2084" i="5"/>
  <c r="I2085" i="5"/>
  <c r="J2085" i="5" s="1"/>
  <c r="E2085" i="5"/>
  <c r="O2085" i="5"/>
  <c r="K2085" i="5"/>
  <c r="I2086" i="5"/>
  <c r="J2086" i="5" s="1"/>
  <c r="E2086" i="5"/>
  <c r="O2086" i="5"/>
  <c r="K2086" i="5"/>
  <c r="I2087" i="5"/>
  <c r="J2087" i="5" s="1"/>
  <c r="E2087" i="5"/>
  <c r="O2087" i="5"/>
  <c r="K2087" i="5"/>
  <c r="I2088" i="5"/>
  <c r="J2088" i="5" s="1"/>
  <c r="E2088" i="5"/>
  <c r="O2088" i="5"/>
  <c r="K2088" i="5"/>
  <c r="I2089" i="5"/>
  <c r="J2089" i="5" s="1"/>
  <c r="E2089" i="5"/>
  <c r="O2089" i="5"/>
  <c r="K2089" i="5"/>
  <c r="I2090" i="5"/>
  <c r="J2090" i="5" s="1"/>
  <c r="E2090" i="5"/>
  <c r="O2090" i="5"/>
  <c r="K2090" i="5"/>
  <c r="I2091" i="5"/>
  <c r="J2091" i="5" s="1"/>
  <c r="E2091" i="5"/>
  <c r="O2091" i="5"/>
  <c r="K2091" i="5"/>
  <c r="I2092" i="5"/>
  <c r="J2092" i="5" s="1"/>
  <c r="E2092" i="5"/>
  <c r="O2092" i="5"/>
  <c r="K2092" i="5"/>
  <c r="I2093" i="5"/>
  <c r="J2093" i="5" s="1"/>
  <c r="E2093" i="5"/>
  <c r="O2093" i="5"/>
  <c r="K2093" i="5"/>
  <c r="I2094" i="5"/>
  <c r="J2094" i="5" s="1"/>
  <c r="E2094" i="5"/>
  <c r="O2094" i="5"/>
  <c r="K2094" i="5"/>
  <c r="I2095" i="5"/>
  <c r="J2095" i="5" s="1"/>
  <c r="E2095" i="5"/>
  <c r="O2095" i="5"/>
  <c r="K2095" i="5"/>
  <c r="I2096" i="5"/>
  <c r="J2096" i="5" s="1"/>
  <c r="E2096" i="5"/>
  <c r="O2096" i="5"/>
  <c r="K2096" i="5"/>
  <c r="I2097" i="5"/>
  <c r="J2097" i="5" s="1"/>
  <c r="E2097" i="5"/>
  <c r="O2097" i="5"/>
  <c r="K2097" i="5"/>
  <c r="I2098" i="5"/>
  <c r="J2098" i="5" s="1"/>
  <c r="L2098" i="5" s="1"/>
  <c r="E2098" i="5"/>
  <c r="O2098" i="5"/>
  <c r="K2098" i="5"/>
  <c r="I2099" i="5"/>
  <c r="J2099" i="5" s="1"/>
  <c r="L2099" i="5" s="1"/>
  <c r="E2099" i="5"/>
  <c r="O2099" i="5"/>
  <c r="K2099" i="5"/>
  <c r="I2100" i="5"/>
  <c r="J2100" i="5" s="1"/>
  <c r="E2100" i="5"/>
  <c r="O2100" i="5"/>
  <c r="K2100" i="5"/>
  <c r="I2101" i="5"/>
  <c r="J2101" i="5" s="1"/>
  <c r="L2101" i="5" s="1"/>
  <c r="E2101" i="5"/>
  <c r="O2101" i="5"/>
  <c r="K2101" i="5"/>
  <c r="I2102" i="5"/>
  <c r="J2102" i="5" s="1"/>
  <c r="E2102" i="5"/>
  <c r="O2102" i="5"/>
  <c r="K2102" i="5"/>
  <c r="I2103" i="5"/>
  <c r="J2103" i="5" s="1"/>
  <c r="E2103" i="5"/>
  <c r="O2103" i="5"/>
  <c r="K2103" i="5"/>
  <c r="I2104" i="5"/>
  <c r="J2104" i="5" s="1"/>
  <c r="E2104" i="5"/>
  <c r="O2104" i="5"/>
  <c r="K2104" i="5"/>
  <c r="I2105" i="5"/>
  <c r="J2105" i="5" s="1"/>
  <c r="E2105" i="5"/>
  <c r="O2105" i="5"/>
  <c r="K2105" i="5"/>
  <c r="I2106" i="5"/>
  <c r="J2106" i="5" s="1"/>
  <c r="E2106" i="5"/>
  <c r="O2106" i="5"/>
  <c r="K2106" i="5"/>
  <c r="I2107" i="5"/>
  <c r="J2107" i="5" s="1"/>
  <c r="E2107" i="5"/>
  <c r="O2107" i="5"/>
  <c r="K2107" i="5"/>
  <c r="I2108" i="5"/>
  <c r="J2108" i="5" s="1"/>
  <c r="E2108" i="5"/>
  <c r="O2108" i="5"/>
  <c r="K2108" i="5"/>
  <c r="I2109" i="5"/>
  <c r="J2109" i="5" s="1"/>
  <c r="E2109" i="5"/>
  <c r="O2109" i="5"/>
  <c r="K2109" i="5"/>
  <c r="I2110" i="5"/>
  <c r="J2110" i="5" s="1"/>
  <c r="E2110" i="5"/>
  <c r="O2110" i="5"/>
  <c r="K2110" i="5"/>
  <c r="I2111" i="5"/>
  <c r="J2111" i="5" s="1"/>
  <c r="L2111" i="5" s="1"/>
  <c r="E2111" i="5"/>
  <c r="O2111" i="5"/>
  <c r="K2111" i="5"/>
  <c r="I2112" i="5"/>
  <c r="J2112" i="5" s="1"/>
  <c r="E2112" i="5"/>
  <c r="O2112" i="5"/>
  <c r="K2112" i="5"/>
  <c r="I2113" i="5"/>
  <c r="J2113" i="5" s="1"/>
  <c r="L2113" i="5" s="1"/>
  <c r="E2113" i="5"/>
  <c r="O2113" i="5"/>
  <c r="K2113" i="5"/>
  <c r="I2114" i="5"/>
  <c r="J2114" i="5" s="1"/>
  <c r="L2114" i="5" s="1"/>
  <c r="E2114" i="5"/>
  <c r="O2114" i="5"/>
  <c r="K2114" i="5"/>
  <c r="I2115" i="5"/>
  <c r="J2115" i="5" s="1"/>
  <c r="E2115" i="5"/>
  <c r="O2115" i="5"/>
  <c r="K2115" i="5"/>
  <c r="I2116" i="5"/>
  <c r="J2116" i="5" s="1"/>
  <c r="E2116" i="5"/>
  <c r="O2116" i="5"/>
  <c r="K2116" i="5"/>
  <c r="I2117" i="5"/>
  <c r="J2117" i="5" s="1"/>
  <c r="L2117" i="5" s="1"/>
  <c r="E2117" i="5"/>
  <c r="O2117" i="5"/>
  <c r="K2117" i="5"/>
  <c r="I2118" i="5"/>
  <c r="J2118" i="5" s="1"/>
  <c r="L2118" i="5" s="1"/>
  <c r="E2118" i="5"/>
  <c r="O2118" i="5"/>
  <c r="K2118" i="5"/>
  <c r="I2119" i="5"/>
  <c r="J2119" i="5" s="1"/>
  <c r="L2119" i="5" s="1"/>
  <c r="E2119" i="5"/>
  <c r="O2119" i="5"/>
  <c r="K2119" i="5"/>
  <c r="I2120" i="5"/>
  <c r="J2120" i="5" s="1"/>
  <c r="E2120" i="5"/>
  <c r="O2120" i="5"/>
  <c r="K2120" i="5"/>
  <c r="I2121" i="5"/>
  <c r="J2121" i="5" s="1"/>
  <c r="L2121" i="5" s="1"/>
  <c r="E2121" i="5"/>
  <c r="O2121" i="5"/>
  <c r="K2121" i="5"/>
  <c r="I2122" i="5"/>
  <c r="J2122" i="5" s="1"/>
  <c r="L2122" i="5" s="1"/>
  <c r="E2122" i="5"/>
  <c r="O2122" i="5"/>
  <c r="K2122" i="5"/>
  <c r="I2123" i="5"/>
  <c r="J2123" i="5" s="1"/>
  <c r="E2123" i="5"/>
  <c r="O2123" i="5"/>
  <c r="K2123" i="5"/>
  <c r="I2124" i="5"/>
  <c r="J2124" i="5" s="1"/>
  <c r="E2124" i="5"/>
  <c r="O2124" i="5"/>
  <c r="K2124" i="5"/>
  <c r="I2125" i="5"/>
  <c r="J2125" i="5" s="1"/>
  <c r="L2125" i="5" s="1"/>
  <c r="E2125" i="5"/>
  <c r="O2125" i="5"/>
  <c r="K2125" i="5"/>
  <c r="I2126" i="5"/>
  <c r="J2126" i="5" s="1"/>
  <c r="E2126" i="5"/>
  <c r="O2126" i="5"/>
  <c r="K2126" i="5"/>
  <c r="I2127" i="5"/>
  <c r="J2127" i="5" s="1"/>
  <c r="E2127" i="5"/>
  <c r="O2127" i="5"/>
  <c r="K2127" i="5"/>
  <c r="I2128" i="5"/>
  <c r="J2128" i="5" s="1"/>
  <c r="E2128" i="5"/>
  <c r="O2128" i="5"/>
  <c r="K2128" i="5"/>
  <c r="I2129" i="5"/>
  <c r="J2129" i="5" s="1"/>
  <c r="E2129" i="5"/>
  <c r="O2129" i="5"/>
  <c r="K2129" i="5"/>
  <c r="I2130" i="5"/>
  <c r="J2130" i="5" s="1"/>
  <c r="E2130" i="5"/>
  <c r="O2130" i="5"/>
  <c r="K2130" i="5"/>
  <c r="I2131" i="5"/>
  <c r="J2131" i="5" s="1"/>
  <c r="E2131" i="5"/>
  <c r="O2131" i="5"/>
  <c r="K2131" i="5"/>
  <c r="I2132" i="5"/>
  <c r="J2132" i="5" s="1"/>
  <c r="E2132" i="5"/>
  <c r="O2132" i="5"/>
  <c r="K2132" i="5"/>
  <c r="I2133" i="5"/>
  <c r="J2133" i="5" s="1"/>
  <c r="E2133" i="5"/>
  <c r="O2133" i="5"/>
  <c r="K2133" i="5"/>
  <c r="I2134" i="5"/>
  <c r="J2134" i="5" s="1"/>
  <c r="E2134" i="5"/>
  <c r="O2134" i="5"/>
  <c r="K2134" i="5"/>
  <c r="I2135" i="5"/>
  <c r="J2135" i="5" s="1"/>
  <c r="E2135" i="5"/>
  <c r="O2135" i="5"/>
  <c r="K2135" i="5"/>
  <c r="I2136" i="5"/>
  <c r="J2136" i="5" s="1"/>
  <c r="E2136" i="5"/>
  <c r="O2136" i="5"/>
  <c r="K2136" i="5"/>
  <c r="I2137" i="5"/>
  <c r="J2137" i="5" s="1"/>
  <c r="E2137" i="5"/>
  <c r="O2137" i="5"/>
  <c r="K2137" i="5"/>
  <c r="I2138" i="5"/>
  <c r="J2138" i="5" s="1"/>
  <c r="E2138" i="5"/>
  <c r="O2138" i="5"/>
  <c r="K2138" i="5"/>
  <c r="I2139" i="5"/>
  <c r="J2139" i="5" s="1"/>
  <c r="E2139" i="5"/>
  <c r="O2139" i="5"/>
  <c r="K2139" i="5"/>
  <c r="I2140" i="5"/>
  <c r="J2140" i="5" s="1"/>
  <c r="E2140" i="5"/>
  <c r="O2140" i="5"/>
  <c r="K2140" i="5"/>
  <c r="I2141" i="5"/>
  <c r="J2141" i="5" s="1"/>
  <c r="E2141" i="5"/>
  <c r="O2141" i="5"/>
  <c r="K2141" i="5"/>
  <c r="I2142" i="5"/>
  <c r="J2142" i="5" s="1"/>
  <c r="E2142" i="5"/>
  <c r="O2142" i="5"/>
  <c r="K2142" i="5"/>
  <c r="I2143" i="5"/>
  <c r="J2143" i="5" s="1"/>
  <c r="E2143" i="5"/>
  <c r="O2143" i="5"/>
  <c r="K2143" i="5"/>
  <c r="I2144" i="5"/>
  <c r="J2144" i="5" s="1"/>
  <c r="E2144" i="5"/>
  <c r="O2144" i="5"/>
  <c r="K2144" i="5"/>
  <c r="I2145" i="5"/>
  <c r="J2145" i="5" s="1"/>
  <c r="E2145" i="5"/>
  <c r="O2145" i="5"/>
  <c r="K2145" i="5"/>
  <c r="I2146" i="5"/>
  <c r="J2146" i="5" s="1"/>
  <c r="E2146" i="5"/>
  <c r="O2146" i="5"/>
  <c r="K2146" i="5"/>
  <c r="I2147" i="5"/>
  <c r="J2147" i="5" s="1"/>
  <c r="E2147" i="5"/>
  <c r="O2147" i="5"/>
  <c r="K2147" i="5"/>
  <c r="I2148" i="5"/>
  <c r="J2148" i="5" s="1"/>
  <c r="E2148" i="5"/>
  <c r="O2148" i="5"/>
  <c r="K2148" i="5"/>
  <c r="I2149" i="5"/>
  <c r="J2149" i="5" s="1"/>
  <c r="E2149" i="5"/>
  <c r="O2149" i="5"/>
  <c r="K2149" i="5"/>
  <c r="I2150" i="5"/>
  <c r="J2150" i="5" s="1"/>
  <c r="E2150" i="5"/>
  <c r="O2150" i="5"/>
  <c r="K2150" i="5"/>
  <c r="I2151" i="5"/>
  <c r="J2151" i="5" s="1"/>
  <c r="E2151" i="5"/>
  <c r="O2151" i="5"/>
  <c r="K2151" i="5"/>
  <c r="I2152" i="5"/>
  <c r="J2152" i="5" s="1"/>
  <c r="E2152" i="5"/>
  <c r="O2152" i="5"/>
  <c r="K2152" i="5"/>
  <c r="I2153" i="5"/>
  <c r="J2153" i="5" s="1"/>
  <c r="E2153" i="5"/>
  <c r="O2153" i="5"/>
  <c r="K2153" i="5"/>
  <c r="I2154" i="5"/>
  <c r="J2154" i="5" s="1"/>
  <c r="E2154" i="5"/>
  <c r="O2154" i="5"/>
  <c r="K2154" i="5"/>
  <c r="V2154" i="5"/>
  <c r="I2155" i="5"/>
  <c r="J2155" i="5" s="1"/>
  <c r="E2155" i="5"/>
  <c r="O2155" i="5"/>
  <c r="K2155" i="5"/>
  <c r="I2156" i="5"/>
  <c r="J2156" i="5" s="1"/>
  <c r="E2156" i="5"/>
  <c r="O2156" i="5"/>
  <c r="K2156" i="5"/>
  <c r="I2157" i="5"/>
  <c r="J2157" i="5" s="1"/>
  <c r="E2157" i="5"/>
  <c r="O2157" i="5"/>
  <c r="K2157" i="5"/>
  <c r="I2158" i="5"/>
  <c r="J2158" i="5" s="1"/>
  <c r="E2158" i="5"/>
  <c r="O2158" i="5"/>
  <c r="K2158" i="5"/>
  <c r="I2159" i="5"/>
  <c r="J2159" i="5" s="1"/>
  <c r="E2159" i="5"/>
  <c r="O2159" i="5"/>
  <c r="K2159" i="5"/>
  <c r="I2160" i="5"/>
  <c r="J2160" i="5" s="1"/>
  <c r="E2160" i="5"/>
  <c r="O2160" i="5"/>
  <c r="K2160" i="5"/>
  <c r="I2161" i="5"/>
  <c r="J2161" i="5" s="1"/>
  <c r="E2161" i="5"/>
  <c r="O2161" i="5"/>
  <c r="K2161" i="5"/>
  <c r="I2162" i="5"/>
  <c r="J2162" i="5" s="1"/>
  <c r="E2162" i="5"/>
  <c r="O2162" i="5"/>
  <c r="K2162" i="5"/>
  <c r="I2163" i="5"/>
  <c r="J2163" i="5" s="1"/>
  <c r="E2163" i="5"/>
  <c r="O2163" i="5"/>
  <c r="K2163" i="5"/>
  <c r="I2164" i="5"/>
  <c r="J2164" i="5" s="1"/>
  <c r="E2164" i="5"/>
  <c r="O2164" i="5"/>
  <c r="K2164" i="5"/>
  <c r="I2165" i="5"/>
  <c r="J2165" i="5" s="1"/>
  <c r="E2165" i="5"/>
  <c r="O2165" i="5"/>
  <c r="K2165" i="5"/>
  <c r="I2166" i="5"/>
  <c r="J2166" i="5" s="1"/>
  <c r="E2166" i="5"/>
  <c r="O2166" i="5"/>
  <c r="K2166" i="5"/>
  <c r="I2167" i="5"/>
  <c r="J2167" i="5" s="1"/>
  <c r="E2167" i="5"/>
  <c r="O2167" i="5"/>
  <c r="K2167" i="5"/>
  <c r="I2168" i="5"/>
  <c r="J2168" i="5" s="1"/>
  <c r="E2168" i="5"/>
  <c r="O2168" i="5"/>
  <c r="K2168" i="5"/>
  <c r="I2169" i="5"/>
  <c r="J2169" i="5" s="1"/>
  <c r="E2169" i="5"/>
  <c r="O2169" i="5"/>
  <c r="K2169" i="5"/>
  <c r="I2170" i="5"/>
  <c r="J2170" i="5" s="1"/>
  <c r="E2170" i="5"/>
  <c r="O2170" i="5"/>
  <c r="K2170" i="5"/>
  <c r="I2171" i="5"/>
  <c r="J2171" i="5" s="1"/>
  <c r="E2171" i="5"/>
  <c r="O2171" i="5"/>
  <c r="K2171" i="5"/>
  <c r="I2172" i="5"/>
  <c r="J2172" i="5" s="1"/>
  <c r="E2172" i="5"/>
  <c r="O2172" i="5"/>
  <c r="K2172" i="5"/>
  <c r="I2173" i="5"/>
  <c r="J2173" i="5" s="1"/>
  <c r="E2173" i="5"/>
  <c r="O2173" i="5"/>
  <c r="K2173" i="5"/>
  <c r="I2174" i="5"/>
  <c r="J2174" i="5" s="1"/>
  <c r="E2174" i="5"/>
  <c r="O2174" i="5"/>
  <c r="K2174" i="5"/>
  <c r="I2175" i="5"/>
  <c r="J2175" i="5" s="1"/>
  <c r="E2175" i="5"/>
  <c r="O2175" i="5"/>
  <c r="K2175" i="5"/>
  <c r="I2176" i="5"/>
  <c r="J2176" i="5" s="1"/>
  <c r="E2176" i="5"/>
  <c r="O2176" i="5"/>
  <c r="K2176" i="5"/>
  <c r="I2177" i="5"/>
  <c r="J2177" i="5" s="1"/>
  <c r="E2177" i="5"/>
  <c r="O2177" i="5"/>
  <c r="K2177" i="5"/>
  <c r="I2178" i="5"/>
  <c r="J2178" i="5" s="1"/>
  <c r="E2178" i="5"/>
  <c r="O2178" i="5"/>
  <c r="K2178" i="5"/>
  <c r="I2179" i="5"/>
  <c r="J2179" i="5" s="1"/>
  <c r="E2179" i="5"/>
  <c r="O2179" i="5"/>
  <c r="K2179" i="5"/>
  <c r="I2180" i="5"/>
  <c r="J2180" i="5" s="1"/>
  <c r="E2180" i="5"/>
  <c r="O2180" i="5"/>
  <c r="K2180" i="5"/>
  <c r="I2181" i="5"/>
  <c r="J2181" i="5" s="1"/>
  <c r="E2181" i="5"/>
  <c r="O2181" i="5"/>
  <c r="K2181" i="5"/>
  <c r="I2182" i="5"/>
  <c r="J2182" i="5" s="1"/>
  <c r="E2182" i="5"/>
  <c r="O2182" i="5"/>
  <c r="K2182" i="5"/>
  <c r="I2183" i="5"/>
  <c r="J2183" i="5" s="1"/>
  <c r="E2183" i="5"/>
  <c r="O2183" i="5"/>
  <c r="K2183" i="5"/>
  <c r="I2184" i="5"/>
  <c r="J2184" i="5" s="1"/>
  <c r="E2184" i="5"/>
  <c r="O2184" i="5"/>
  <c r="K2184" i="5"/>
  <c r="I2185" i="5"/>
  <c r="J2185" i="5" s="1"/>
  <c r="E2185" i="5"/>
  <c r="O2185" i="5"/>
  <c r="K2185" i="5"/>
  <c r="I2186" i="5"/>
  <c r="J2186" i="5" s="1"/>
  <c r="E2186" i="5"/>
  <c r="O2186" i="5"/>
  <c r="K2186" i="5"/>
  <c r="I2187" i="5"/>
  <c r="J2187" i="5" s="1"/>
  <c r="E2187" i="5"/>
  <c r="O2187" i="5"/>
  <c r="K2187" i="5"/>
  <c r="I2188" i="5"/>
  <c r="J2188" i="5" s="1"/>
  <c r="E2188" i="5"/>
  <c r="O2188" i="5"/>
  <c r="K2188" i="5"/>
  <c r="I2189" i="5"/>
  <c r="J2189" i="5" s="1"/>
  <c r="E2189" i="5"/>
  <c r="O2189" i="5"/>
  <c r="K2189" i="5"/>
  <c r="I2190" i="5"/>
  <c r="J2190" i="5" s="1"/>
  <c r="E2190" i="5"/>
  <c r="O2190" i="5"/>
  <c r="K2190" i="5"/>
  <c r="I2191" i="5"/>
  <c r="J2191" i="5" s="1"/>
  <c r="E2191" i="5"/>
  <c r="O2191" i="5"/>
  <c r="K2191" i="5"/>
  <c r="I2192" i="5"/>
  <c r="J2192" i="5" s="1"/>
  <c r="E2192" i="5"/>
  <c r="O2192" i="5"/>
  <c r="K2192" i="5"/>
  <c r="I2193" i="5"/>
  <c r="J2193" i="5" s="1"/>
  <c r="E2193" i="5"/>
  <c r="O2193" i="5"/>
  <c r="K2193" i="5"/>
  <c r="V2193" i="5"/>
  <c r="I2194" i="5"/>
  <c r="J2194" i="5" s="1"/>
  <c r="E2194" i="5"/>
  <c r="O2194" i="5"/>
  <c r="K2194" i="5"/>
  <c r="I2195" i="5"/>
  <c r="J2195" i="5" s="1"/>
  <c r="E2195" i="5"/>
  <c r="O2195" i="5"/>
  <c r="K2195" i="5"/>
  <c r="I2196" i="5"/>
  <c r="J2196" i="5" s="1"/>
  <c r="E2196" i="5"/>
  <c r="O2196" i="5"/>
  <c r="K2196" i="5"/>
  <c r="I2197" i="5"/>
  <c r="J2197" i="5" s="1"/>
  <c r="E2197" i="5"/>
  <c r="O2197" i="5"/>
  <c r="K2197" i="5"/>
  <c r="I2198" i="5"/>
  <c r="J2198" i="5" s="1"/>
  <c r="E2198" i="5"/>
  <c r="O2198" i="5"/>
  <c r="K2198" i="5"/>
  <c r="I2199" i="5"/>
  <c r="J2199" i="5" s="1"/>
  <c r="E2199" i="5"/>
  <c r="O2199" i="5"/>
  <c r="K2199" i="5"/>
  <c r="I2200" i="5"/>
  <c r="J2200" i="5" s="1"/>
  <c r="E2200" i="5"/>
  <c r="O2200" i="5"/>
  <c r="K2200" i="5"/>
  <c r="I2201" i="5"/>
  <c r="J2201" i="5" s="1"/>
  <c r="E2201" i="5"/>
  <c r="O2201" i="5"/>
  <c r="K2201" i="5"/>
  <c r="I2202" i="5"/>
  <c r="J2202" i="5" s="1"/>
  <c r="E2202" i="5"/>
  <c r="O2202" i="5"/>
  <c r="K2202" i="5"/>
  <c r="I2203" i="5"/>
  <c r="J2203" i="5" s="1"/>
  <c r="E2203" i="5"/>
  <c r="O2203" i="5"/>
  <c r="K2203" i="5"/>
  <c r="I2204" i="5"/>
  <c r="J2204" i="5" s="1"/>
  <c r="E2204" i="5"/>
  <c r="O2204" i="5"/>
  <c r="K2204" i="5"/>
  <c r="I2205" i="5"/>
  <c r="J2205" i="5" s="1"/>
  <c r="E2205" i="5"/>
  <c r="O2205" i="5"/>
  <c r="K2205" i="5"/>
  <c r="I2206" i="5"/>
  <c r="J2206" i="5" s="1"/>
  <c r="E2206" i="5"/>
  <c r="O2206" i="5"/>
  <c r="K2206" i="5"/>
  <c r="I2207" i="5"/>
  <c r="J2207" i="5" s="1"/>
  <c r="E2207" i="5"/>
  <c r="O2207" i="5"/>
  <c r="K2207" i="5"/>
  <c r="I2208" i="5"/>
  <c r="J2208" i="5" s="1"/>
  <c r="E2208" i="5"/>
  <c r="O2208" i="5"/>
  <c r="K2208" i="5"/>
  <c r="I2209" i="5"/>
  <c r="J2209" i="5" s="1"/>
  <c r="E2209" i="5"/>
  <c r="O2209" i="5"/>
  <c r="K2209" i="5"/>
  <c r="I2210" i="5"/>
  <c r="J2210" i="5" s="1"/>
  <c r="E2210" i="5"/>
  <c r="O2210" i="5"/>
  <c r="K2210" i="5"/>
  <c r="I2211" i="5"/>
  <c r="J2211" i="5" s="1"/>
  <c r="E2211" i="5"/>
  <c r="O2211" i="5"/>
  <c r="K2211" i="5"/>
  <c r="I2212" i="5"/>
  <c r="J2212" i="5" s="1"/>
  <c r="E2212" i="5"/>
  <c r="O2212" i="5"/>
  <c r="K2212" i="5"/>
  <c r="I2213" i="5"/>
  <c r="J2213" i="5" s="1"/>
  <c r="E2213" i="5"/>
  <c r="O2213" i="5"/>
  <c r="K2213" i="5"/>
  <c r="I2214" i="5"/>
  <c r="J2214" i="5" s="1"/>
  <c r="E2214" i="5"/>
  <c r="O2214" i="5"/>
  <c r="K2214" i="5"/>
  <c r="I2215" i="5"/>
  <c r="J2215" i="5" s="1"/>
  <c r="E2215" i="5"/>
  <c r="O2215" i="5"/>
  <c r="K2215" i="5"/>
  <c r="I2216" i="5"/>
  <c r="J2216" i="5" s="1"/>
  <c r="E2216" i="5"/>
  <c r="O2216" i="5"/>
  <c r="K2216" i="5"/>
  <c r="I2217" i="5"/>
  <c r="J2217" i="5" s="1"/>
  <c r="E2217" i="5"/>
  <c r="O2217" i="5"/>
  <c r="K2217" i="5"/>
  <c r="V2217" i="5"/>
  <c r="I2218" i="5"/>
  <c r="J2218" i="5" s="1"/>
  <c r="E2218" i="5"/>
  <c r="O2218" i="5"/>
  <c r="K2218" i="5"/>
  <c r="I2219" i="5"/>
  <c r="J2219" i="5" s="1"/>
  <c r="E2219" i="5"/>
  <c r="O2219" i="5"/>
  <c r="K2219" i="5"/>
  <c r="I2220" i="5"/>
  <c r="J2220" i="5" s="1"/>
  <c r="E2220" i="5"/>
  <c r="O2220" i="5"/>
  <c r="K2220" i="5"/>
  <c r="I2221" i="5"/>
  <c r="J2221" i="5" s="1"/>
  <c r="E2221" i="5"/>
  <c r="O2221" i="5"/>
  <c r="K2221" i="5"/>
  <c r="I2222" i="5"/>
  <c r="J2222" i="5" s="1"/>
  <c r="E2222" i="5"/>
  <c r="O2222" i="5"/>
  <c r="K2222" i="5"/>
  <c r="I2223" i="5"/>
  <c r="J2223" i="5" s="1"/>
  <c r="E2223" i="5"/>
  <c r="O2223" i="5"/>
  <c r="K2223" i="5"/>
  <c r="I2224" i="5"/>
  <c r="J2224" i="5" s="1"/>
  <c r="E2224" i="5"/>
  <c r="O2224" i="5"/>
  <c r="K2224" i="5"/>
  <c r="I2225" i="5"/>
  <c r="J2225" i="5" s="1"/>
  <c r="E2225" i="5"/>
  <c r="O2225" i="5"/>
  <c r="K2225" i="5"/>
  <c r="I2226" i="5"/>
  <c r="J2226" i="5" s="1"/>
  <c r="E2226" i="5"/>
  <c r="O2226" i="5"/>
  <c r="K2226" i="5"/>
  <c r="I2227" i="5"/>
  <c r="J2227" i="5" s="1"/>
  <c r="E2227" i="5"/>
  <c r="O2227" i="5"/>
  <c r="K2227" i="5"/>
  <c r="I2228" i="5"/>
  <c r="J2228" i="5" s="1"/>
  <c r="E2228" i="5"/>
  <c r="O2228" i="5"/>
  <c r="K2228" i="5"/>
  <c r="I2229" i="5"/>
  <c r="J2229" i="5" s="1"/>
  <c r="E2229" i="5"/>
  <c r="O2229" i="5"/>
  <c r="K2229" i="5"/>
  <c r="I2230" i="5"/>
  <c r="J2230" i="5" s="1"/>
  <c r="E2230" i="5"/>
  <c r="O2230" i="5"/>
  <c r="K2230" i="5"/>
  <c r="I2231" i="5"/>
  <c r="J2231" i="5" s="1"/>
  <c r="E2231" i="5"/>
  <c r="O2231" i="5"/>
  <c r="K2231" i="5"/>
  <c r="I2232" i="5"/>
  <c r="J2232" i="5" s="1"/>
  <c r="E2232" i="5"/>
  <c r="O2232" i="5"/>
  <c r="K2232" i="5"/>
  <c r="I2233" i="5"/>
  <c r="J2233" i="5" s="1"/>
  <c r="E2233" i="5"/>
  <c r="O2233" i="5"/>
  <c r="K2233" i="5"/>
  <c r="I2234" i="5"/>
  <c r="J2234" i="5" s="1"/>
  <c r="E2234" i="5"/>
  <c r="O2234" i="5"/>
  <c r="K2234" i="5"/>
  <c r="I2235" i="5"/>
  <c r="J2235" i="5" s="1"/>
  <c r="E2235" i="5"/>
  <c r="O2235" i="5"/>
  <c r="K2235" i="5"/>
  <c r="I2236" i="5"/>
  <c r="J2236" i="5" s="1"/>
  <c r="E2236" i="5"/>
  <c r="O2236" i="5"/>
  <c r="K2236" i="5"/>
  <c r="I2237" i="5"/>
  <c r="J2237" i="5" s="1"/>
  <c r="E2237" i="5"/>
  <c r="O2237" i="5"/>
  <c r="K2237" i="5"/>
  <c r="I2238" i="5"/>
  <c r="J2238" i="5" s="1"/>
  <c r="E2238" i="5"/>
  <c r="O2238" i="5"/>
  <c r="K2238" i="5"/>
  <c r="I2239" i="5"/>
  <c r="J2239" i="5" s="1"/>
  <c r="E2239" i="5"/>
  <c r="O2239" i="5"/>
  <c r="K2239" i="5"/>
  <c r="I2240" i="5"/>
  <c r="J2240" i="5" s="1"/>
  <c r="E2240" i="5"/>
  <c r="O2240" i="5"/>
  <c r="K2240" i="5"/>
  <c r="I2241" i="5"/>
  <c r="J2241" i="5" s="1"/>
  <c r="E2241" i="5"/>
  <c r="O2241" i="5"/>
  <c r="K2241" i="5"/>
  <c r="I2242" i="5"/>
  <c r="J2242" i="5" s="1"/>
  <c r="E2242" i="5"/>
  <c r="O2242" i="5"/>
  <c r="K2242" i="5"/>
  <c r="I2243" i="5"/>
  <c r="J2243" i="5" s="1"/>
  <c r="E2243" i="5"/>
  <c r="O2243" i="5"/>
  <c r="K2243" i="5"/>
  <c r="I2244" i="5"/>
  <c r="J2244" i="5" s="1"/>
  <c r="E2244" i="5"/>
  <c r="O2244" i="5"/>
  <c r="K2244" i="5"/>
  <c r="I2245" i="5"/>
  <c r="J2245" i="5" s="1"/>
  <c r="E2245" i="5"/>
  <c r="O2245" i="5"/>
  <c r="K2245" i="5"/>
  <c r="I2246" i="5"/>
  <c r="J2246" i="5" s="1"/>
  <c r="E2246" i="5"/>
  <c r="O2246" i="5"/>
  <c r="K2246" i="5"/>
  <c r="I2247" i="5"/>
  <c r="J2247" i="5" s="1"/>
  <c r="E2247" i="5"/>
  <c r="O2247" i="5"/>
  <c r="K2247" i="5"/>
  <c r="I2248" i="5"/>
  <c r="J2248" i="5" s="1"/>
  <c r="E2248" i="5"/>
  <c r="O2248" i="5"/>
  <c r="K2248" i="5"/>
  <c r="I2249" i="5"/>
  <c r="J2249" i="5" s="1"/>
  <c r="E2249" i="5"/>
  <c r="O2249" i="5"/>
  <c r="K2249" i="5"/>
  <c r="I2250" i="5"/>
  <c r="J2250" i="5" s="1"/>
  <c r="E2250" i="5"/>
  <c r="O2250" i="5"/>
  <c r="K2250" i="5"/>
  <c r="I2251" i="5"/>
  <c r="J2251" i="5" s="1"/>
  <c r="E2251" i="5"/>
  <c r="O2251" i="5"/>
  <c r="K2251" i="5"/>
  <c r="I2252" i="5"/>
  <c r="J2252" i="5" s="1"/>
  <c r="E2252" i="5"/>
  <c r="O2252" i="5"/>
  <c r="K2252" i="5"/>
  <c r="I2253" i="5"/>
  <c r="J2253" i="5" s="1"/>
  <c r="E2253" i="5"/>
  <c r="O2253" i="5"/>
  <c r="K2253" i="5"/>
  <c r="I2254" i="5"/>
  <c r="J2254" i="5" s="1"/>
  <c r="E2254" i="5"/>
  <c r="O2254" i="5"/>
  <c r="K2254" i="5"/>
  <c r="I2255" i="5"/>
  <c r="J2255" i="5" s="1"/>
  <c r="E2255" i="5"/>
  <c r="O2255" i="5"/>
  <c r="K2255" i="5"/>
  <c r="I2256" i="5"/>
  <c r="J2256" i="5" s="1"/>
  <c r="E2256" i="5"/>
  <c r="O2256" i="5"/>
  <c r="K2256" i="5"/>
  <c r="I2257" i="5"/>
  <c r="J2257" i="5" s="1"/>
  <c r="E2257" i="5"/>
  <c r="O2257" i="5"/>
  <c r="K2257" i="5"/>
  <c r="I2258" i="5"/>
  <c r="J2258" i="5" s="1"/>
  <c r="E2258" i="5"/>
  <c r="O2258" i="5"/>
  <c r="K2258" i="5"/>
  <c r="I2259" i="5"/>
  <c r="J2259" i="5" s="1"/>
  <c r="E2259" i="5"/>
  <c r="O2259" i="5"/>
  <c r="K2259" i="5"/>
  <c r="I2260" i="5"/>
  <c r="J2260" i="5" s="1"/>
  <c r="E2260" i="5"/>
  <c r="O2260" i="5"/>
  <c r="K2260" i="5"/>
  <c r="I2261" i="5"/>
  <c r="J2261" i="5" s="1"/>
  <c r="E2261" i="5"/>
  <c r="O2261" i="5"/>
  <c r="K2261" i="5"/>
  <c r="I2262" i="5"/>
  <c r="J2262" i="5" s="1"/>
  <c r="E2262" i="5"/>
  <c r="O2262" i="5"/>
  <c r="K2262" i="5"/>
  <c r="I2263" i="5"/>
  <c r="J2263" i="5" s="1"/>
  <c r="E2263" i="5"/>
  <c r="O2263" i="5"/>
  <c r="K2263" i="5"/>
  <c r="I2264" i="5"/>
  <c r="J2264" i="5" s="1"/>
  <c r="E2264" i="5"/>
  <c r="O2264" i="5"/>
  <c r="K2264" i="5"/>
  <c r="I2265" i="5"/>
  <c r="J2265" i="5" s="1"/>
  <c r="E2265" i="5"/>
  <c r="O2265" i="5"/>
  <c r="K2265" i="5"/>
  <c r="I2266" i="5"/>
  <c r="J2266" i="5" s="1"/>
  <c r="E2266" i="5"/>
  <c r="O2266" i="5"/>
  <c r="K2266" i="5"/>
  <c r="I2267" i="5"/>
  <c r="J2267" i="5" s="1"/>
  <c r="E2267" i="5"/>
  <c r="O2267" i="5"/>
  <c r="K2267" i="5"/>
  <c r="I2268" i="5"/>
  <c r="J2268" i="5" s="1"/>
  <c r="E2268" i="5"/>
  <c r="O2268" i="5"/>
  <c r="K2268" i="5"/>
  <c r="I2269" i="5"/>
  <c r="J2269" i="5" s="1"/>
  <c r="E2269" i="5"/>
  <c r="O2269" i="5"/>
  <c r="K2269" i="5"/>
  <c r="I2270" i="5"/>
  <c r="J2270" i="5" s="1"/>
  <c r="E2270" i="5"/>
  <c r="O2270" i="5"/>
  <c r="K2270" i="5"/>
  <c r="I2271" i="5"/>
  <c r="J2271" i="5" s="1"/>
  <c r="E2271" i="5"/>
  <c r="O2271" i="5"/>
  <c r="K2271" i="5"/>
  <c r="I2272" i="5"/>
  <c r="J2272" i="5" s="1"/>
  <c r="E2272" i="5"/>
  <c r="O2272" i="5"/>
  <c r="K2272" i="5"/>
  <c r="I2273" i="5"/>
  <c r="J2273" i="5" s="1"/>
  <c r="E2273" i="5"/>
  <c r="O2273" i="5"/>
  <c r="K2273" i="5"/>
  <c r="I2274" i="5"/>
  <c r="J2274" i="5" s="1"/>
  <c r="E2274" i="5"/>
  <c r="O2274" i="5"/>
  <c r="K2274" i="5"/>
  <c r="I2275" i="5"/>
  <c r="J2275" i="5" s="1"/>
  <c r="E2275" i="5"/>
  <c r="O2275" i="5"/>
  <c r="K2275" i="5"/>
  <c r="I2276" i="5"/>
  <c r="J2276" i="5" s="1"/>
  <c r="E2276" i="5"/>
  <c r="O2276" i="5"/>
  <c r="K2276" i="5"/>
  <c r="I2277" i="5"/>
  <c r="J2277" i="5" s="1"/>
  <c r="E2277" i="5"/>
  <c r="O2277" i="5"/>
  <c r="K2277" i="5"/>
  <c r="I2278" i="5"/>
  <c r="J2278" i="5" s="1"/>
  <c r="E2278" i="5"/>
  <c r="O2278" i="5"/>
  <c r="K2278" i="5"/>
  <c r="I2279" i="5"/>
  <c r="J2279" i="5" s="1"/>
  <c r="E2279" i="5"/>
  <c r="O2279" i="5"/>
  <c r="K2279" i="5"/>
  <c r="I2280" i="5"/>
  <c r="J2280" i="5" s="1"/>
  <c r="E2280" i="5"/>
  <c r="O2280" i="5"/>
  <c r="K2280" i="5"/>
  <c r="I2281" i="5"/>
  <c r="J2281" i="5" s="1"/>
  <c r="E2281" i="5"/>
  <c r="O2281" i="5"/>
  <c r="K2281" i="5"/>
  <c r="I2282" i="5"/>
  <c r="J2282" i="5" s="1"/>
  <c r="E2282" i="5"/>
  <c r="O2282" i="5"/>
  <c r="K2282" i="5"/>
  <c r="I2283" i="5"/>
  <c r="J2283" i="5" s="1"/>
  <c r="E2283" i="5"/>
  <c r="O2283" i="5"/>
  <c r="K2283" i="5"/>
  <c r="V2283" i="5"/>
  <c r="I2284" i="5"/>
  <c r="J2284" i="5" s="1"/>
  <c r="E2284" i="5"/>
  <c r="O2284" i="5"/>
  <c r="K2284" i="5"/>
  <c r="I2285" i="5"/>
  <c r="J2285" i="5" s="1"/>
  <c r="E2285" i="5"/>
  <c r="O2285" i="5"/>
  <c r="K2285" i="5"/>
  <c r="I2286" i="5"/>
  <c r="J2286" i="5" s="1"/>
  <c r="E2286" i="5"/>
  <c r="O2286" i="5"/>
  <c r="K2286" i="5"/>
  <c r="I2287" i="5"/>
  <c r="J2287" i="5" s="1"/>
  <c r="E2287" i="5"/>
  <c r="O2287" i="5"/>
  <c r="K2287" i="5"/>
  <c r="I2288" i="5"/>
  <c r="J2288" i="5" s="1"/>
  <c r="E2288" i="5"/>
  <c r="O2288" i="5"/>
  <c r="K2288" i="5"/>
  <c r="I2289" i="5"/>
  <c r="J2289" i="5" s="1"/>
  <c r="E2289" i="5"/>
  <c r="O2289" i="5"/>
  <c r="K2289" i="5"/>
  <c r="I2290" i="5"/>
  <c r="J2290" i="5" s="1"/>
  <c r="E2290" i="5"/>
  <c r="O2290" i="5"/>
  <c r="K2290" i="5"/>
  <c r="I2291" i="5"/>
  <c r="J2291" i="5" s="1"/>
  <c r="E2291" i="5"/>
  <c r="O2291" i="5"/>
  <c r="K2291" i="5"/>
  <c r="I2292" i="5"/>
  <c r="J2292" i="5" s="1"/>
  <c r="E2292" i="5"/>
  <c r="O2292" i="5"/>
  <c r="K2292" i="5"/>
  <c r="I2293" i="5"/>
  <c r="J2293" i="5" s="1"/>
  <c r="E2293" i="5"/>
  <c r="O2293" i="5"/>
  <c r="K2293" i="5"/>
  <c r="I2294" i="5"/>
  <c r="J2294" i="5" s="1"/>
  <c r="E2294" i="5"/>
  <c r="O2294" i="5"/>
  <c r="K2294" i="5"/>
  <c r="I2295" i="5"/>
  <c r="J2295" i="5" s="1"/>
  <c r="E2295" i="5"/>
  <c r="O2295" i="5"/>
  <c r="K2295" i="5"/>
  <c r="I2296" i="5"/>
  <c r="J2296" i="5" s="1"/>
  <c r="E2296" i="5"/>
  <c r="O2296" i="5"/>
  <c r="K2296" i="5"/>
  <c r="I2297" i="5"/>
  <c r="J2297" i="5" s="1"/>
  <c r="E2297" i="5"/>
  <c r="O2297" i="5"/>
  <c r="K2297" i="5"/>
  <c r="I2298" i="5"/>
  <c r="J2298" i="5" s="1"/>
  <c r="E2298" i="5"/>
  <c r="O2298" i="5"/>
  <c r="K2298" i="5"/>
  <c r="I2299" i="5"/>
  <c r="J2299" i="5" s="1"/>
  <c r="E2299" i="5"/>
  <c r="O2299" i="5"/>
  <c r="K2299" i="5"/>
  <c r="I2300" i="5"/>
  <c r="J2300" i="5" s="1"/>
  <c r="E2300" i="5"/>
  <c r="O2300" i="5"/>
  <c r="K2300" i="5"/>
  <c r="I2301" i="5"/>
  <c r="J2301" i="5" s="1"/>
  <c r="E2301" i="5"/>
  <c r="O2301" i="5"/>
  <c r="K2301" i="5"/>
  <c r="I2302" i="5"/>
  <c r="J2302" i="5" s="1"/>
  <c r="E2302" i="5"/>
  <c r="O2302" i="5"/>
  <c r="K2302" i="5"/>
  <c r="I2303" i="5"/>
  <c r="J2303" i="5" s="1"/>
  <c r="E2303" i="5"/>
  <c r="O2303" i="5"/>
  <c r="K2303" i="5"/>
  <c r="I2304" i="5"/>
  <c r="J2304" i="5" s="1"/>
  <c r="E2304" i="5"/>
  <c r="O2304" i="5"/>
  <c r="K2304" i="5"/>
  <c r="I2305" i="5"/>
  <c r="J2305" i="5" s="1"/>
  <c r="E2305" i="5"/>
  <c r="O2305" i="5"/>
  <c r="K2305" i="5"/>
  <c r="I2306" i="5"/>
  <c r="J2306" i="5" s="1"/>
  <c r="E2306" i="5"/>
  <c r="O2306" i="5"/>
  <c r="K2306" i="5"/>
  <c r="I2307" i="5"/>
  <c r="J2307" i="5" s="1"/>
  <c r="E2307" i="5"/>
  <c r="O2307" i="5"/>
  <c r="K2307" i="5"/>
  <c r="I2308" i="5"/>
  <c r="J2308" i="5" s="1"/>
  <c r="E2308" i="5"/>
  <c r="O2308" i="5"/>
  <c r="K2308" i="5"/>
  <c r="I2309" i="5"/>
  <c r="J2309" i="5" s="1"/>
  <c r="E2309" i="5"/>
  <c r="O2309" i="5"/>
  <c r="K2309" i="5"/>
  <c r="I2310" i="5"/>
  <c r="J2310" i="5" s="1"/>
  <c r="E2310" i="5"/>
  <c r="O2310" i="5"/>
  <c r="K2310" i="5"/>
  <c r="I2311" i="5"/>
  <c r="J2311" i="5" s="1"/>
  <c r="E2311" i="5"/>
  <c r="O2311" i="5"/>
  <c r="K2311" i="5"/>
  <c r="I2312" i="5"/>
  <c r="J2312" i="5" s="1"/>
  <c r="E2312" i="5"/>
  <c r="O2312" i="5"/>
  <c r="K2312" i="5"/>
  <c r="I2313" i="5"/>
  <c r="J2313" i="5" s="1"/>
  <c r="E2313" i="5"/>
  <c r="O2313" i="5"/>
  <c r="K2313" i="5"/>
  <c r="I2314" i="5"/>
  <c r="J2314" i="5" s="1"/>
  <c r="E2314" i="5"/>
  <c r="O2314" i="5"/>
  <c r="K2314" i="5"/>
  <c r="I2315" i="5"/>
  <c r="J2315" i="5" s="1"/>
  <c r="E2315" i="5"/>
  <c r="O2315" i="5"/>
  <c r="K2315" i="5"/>
  <c r="I2316" i="5"/>
  <c r="J2316" i="5" s="1"/>
  <c r="E2316" i="5"/>
  <c r="O2316" i="5"/>
  <c r="K2316" i="5"/>
  <c r="I2317" i="5"/>
  <c r="J2317" i="5" s="1"/>
  <c r="E2317" i="5"/>
  <c r="O2317" i="5"/>
  <c r="K2317" i="5"/>
  <c r="I2318" i="5"/>
  <c r="J2318" i="5" s="1"/>
  <c r="E2318" i="5"/>
  <c r="O2318" i="5"/>
  <c r="K2318" i="5"/>
  <c r="I2319" i="5"/>
  <c r="J2319" i="5" s="1"/>
  <c r="E2319" i="5"/>
  <c r="O2319" i="5"/>
  <c r="K2319" i="5"/>
  <c r="I2320" i="5"/>
  <c r="J2320" i="5" s="1"/>
  <c r="E2320" i="5"/>
  <c r="O2320" i="5"/>
  <c r="K2320" i="5"/>
  <c r="I2321" i="5"/>
  <c r="J2321" i="5" s="1"/>
  <c r="E2321" i="5"/>
  <c r="O2321" i="5"/>
  <c r="K2321" i="5"/>
  <c r="I2322" i="5"/>
  <c r="J2322" i="5" s="1"/>
  <c r="E2322" i="5"/>
  <c r="O2322" i="5"/>
  <c r="K2322" i="5"/>
  <c r="I2323" i="5"/>
  <c r="J2323" i="5" s="1"/>
  <c r="E2323" i="5"/>
  <c r="O2323" i="5"/>
  <c r="K2323" i="5"/>
  <c r="I2324" i="5"/>
  <c r="J2324" i="5" s="1"/>
  <c r="E2324" i="5"/>
  <c r="O2324" i="5"/>
  <c r="K2324" i="5"/>
  <c r="I2325" i="5"/>
  <c r="J2325" i="5" s="1"/>
  <c r="E2325" i="5"/>
  <c r="O2325" i="5"/>
  <c r="K2325" i="5"/>
  <c r="I2326" i="5"/>
  <c r="J2326" i="5" s="1"/>
  <c r="E2326" i="5"/>
  <c r="O2326" i="5"/>
  <c r="K2326" i="5"/>
  <c r="I2327" i="5"/>
  <c r="J2327" i="5" s="1"/>
  <c r="E2327" i="5"/>
  <c r="O2327" i="5"/>
  <c r="K2327" i="5"/>
  <c r="I2328" i="5"/>
  <c r="J2328" i="5" s="1"/>
  <c r="E2328" i="5"/>
  <c r="O2328" i="5"/>
  <c r="K2328" i="5"/>
  <c r="I2329" i="5"/>
  <c r="J2329" i="5" s="1"/>
  <c r="E2329" i="5"/>
  <c r="O2329" i="5"/>
  <c r="K2329" i="5"/>
  <c r="I2330" i="5"/>
  <c r="J2330" i="5" s="1"/>
  <c r="E2330" i="5"/>
  <c r="O2330" i="5"/>
  <c r="K2330" i="5"/>
  <c r="I2331" i="5"/>
  <c r="J2331" i="5" s="1"/>
  <c r="E2331" i="5"/>
  <c r="O2331" i="5"/>
  <c r="K2331" i="5"/>
  <c r="I2332" i="5"/>
  <c r="J2332" i="5" s="1"/>
  <c r="E2332" i="5"/>
  <c r="O2332" i="5"/>
  <c r="K2332" i="5"/>
  <c r="I2333" i="5"/>
  <c r="J2333" i="5" s="1"/>
  <c r="E2333" i="5"/>
  <c r="O2333" i="5"/>
  <c r="K2333" i="5"/>
  <c r="I2334" i="5"/>
  <c r="J2334" i="5" s="1"/>
  <c r="E2334" i="5"/>
  <c r="O2334" i="5"/>
  <c r="K2334" i="5"/>
  <c r="I2335" i="5"/>
  <c r="J2335" i="5" s="1"/>
  <c r="E2335" i="5"/>
  <c r="O2335" i="5"/>
  <c r="K2335" i="5"/>
  <c r="I2336" i="5"/>
  <c r="J2336" i="5" s="1"/>
  <c r="E2336" i="5"/>
  <c r="O2336" i="5"/>
  <c r="K2336" i="5"/>
  <c r="I2337" i="5"/>
  <c r="J2337" i="5" s="1"/>
  <c r="E2337" i="5"/>
  <c r="O2337" i="5"/>
  <c r="K2337" i="5"/>
  <c r="I2338" i="5"/>
  <c r="J2338" i="5" s="1"/>
  <c r="E2338" i="5"/>
  <c r="O2338" i="5"/>
  <c r="K2338" i="5"/>
  <c r="I2339" i="5"/>
  <c r="J2339" i="5" s="1"/>
  <c r="E2339" i="5"/>
  <c r="O2339" i="5"/>
  <c r="K2339" i="5"/>
  <c r="I2340" i="5"/>
  <c r="J2340" i="5" s="1"/>
  <c r="E2340" i="5"/>
  <c r="O2340" i="5"/>
  <c r="K2340" i="5"/>
  <c r="V2340" i="5"/>
  <c r="I2341" i="5"/>
  <c r="J2341" i="5" s="1"/>
  <c r="E2341" i="5"/>
  <c r="O2341" i="5"/>
  <c r="K2341" i="5"/>
  <c r="I2342" i="5"/>
  <c r="J2342" i="5" s="1"/>
  <c r="E2342" i="5"/>
  <c r="O2342" i="5"/>
  <c r="K2342" i="5"/>
  <c r="I2343" i="5"/>
  <c r="J2343" i="5" s="1"/>
  <c r="E2343" i="5"/>
  <c r="O2343" i="5"/>
  <c r="K2343" i="5"/>
  <c r="I2344" i="5"/>
  <c r="J2344" i="5" s="1"/>
  <c r="E2344" i="5"/>
  <c r="O2344" i="5"/>
  <c r="K2344" i="5"/>
  <c r="I2345" i="5"/>
  <c r="J2345" i="5" s="1"/>
  <c r="E2345" i="5"/>
  <c r="O2345" i="5"/>
  <c r="K2345" i="5"/>
  <c r="I2346" i="5"/>
  <c r="J2346" i="5" s="1"/>
  <c r="E2346" i="5"/>
  <c r="O2346" i="5"/>
  <c r="K2346" i="5"/>
  <c r="I2347" i="5"/>
  <c r="J2347" i="5" s="1"/>
  <c r="E2347" i="5"/>
  <c r="O2347" i="5"/>
  <c r="K2347" i="5"/>
  <c r="I2348" i="5"/>
  <c r="J2348" i="5" s="1"/>
  <c r="E2348" i="5"/>
  <c r="O2348" i="5"/>
  <c r="K2348" i="5"/>
  <c r="I2349" i="5"/>
  <c r="J2349" i="5" s="1"/>
  <c r="E2349" i="5"/>
  <c r="O2349" i="5"/>
  <c r="K2349" i="5"/>
  <c r="I2350" i="5"/>
  <c r="J2350" i="5" s="1"/>
  <c r="E2350" i="5"/>
  <c r="O2350" i="5"/>
  <c r="K2350" i="5"/>
  <c r="I2351" i="5"/>
  <c r="J2351" i="5" s="1"/>
  <c r="E2351" i="5"/>
  <c r="O2351" i="5"/>
  <c r="K2351" i="5"/>
  <c r="I2352" i="5"/>
  <c r="J2352" i="5" s="1"/>
  <c r="E2352" i="5"/>
  <c r="O2352" i="5"/>
  <c r="K2352" i="5"/>
  <c r="I2353" i="5"/>
  <c r="J2353" i="5" s="1"/>
  <c r="E2353" i="5"/>
  <c r="O2353" i="5"/>
  <c r="K2353" i="5"/>
  <c r="I2354" i="5"/>
  <c r="J2354" i="5" s="1"/>
  <c r="E2354" i="5"/>
  <c r="O2354" i="5"/>
  <c r="K2354" i="5"/>
  <c r="I2355" i="5"/>
  <c r="J2355" i="5" s="1"/>
  <c r="E2355" i="5"/>
  <c r="O2355" i="5"/>
  <c r="K2355" i="5"/>
  <c r="I2356" i="5"/>
  <c r="J2356" i="5" s="1"/>
  <c r="E2356" i="5"/>
  <c r="O2356" i="5"/>
  <c r="K2356" i="5"/>
  <c r="I2357" i="5"/>
  <c r="J2357" i="5" s="1"/>
  <c r="E2357" i="5"/>
  <c r="O2357" i="5"/>
  <c r="K2357" i="5"/>
  <c r="I2358" i="5"/>
  <c r="J2358" i="5" s="1"/>
  <c r="E2358" i="5"/>
  <c r="O2358" i="5"/>
  <c r="K2358" i="5"/>
  <c r="I2359" i="5"/>
  <c r="J2359" i="5" s="1"/>
  <c r="E2359" i="5"/>
  <c r="O2359" i="5"/>
  <c r="K2359" i="5"/>
  <c r="I2360" i="5"/>
  <c r="J2360" i="5" s="1"/>
  <c r="E2360" i="5"/>
  <c r="O2360" i="5"/>
  <c r="K2360" i="5"/>
  <c r="I2361" i="5"/>
  <c r="J2361" i="5" s="1"/>
  <c r="E2361" i="5"/>
  <c r="O2361" i="5"/>
  <c r="K2361" i="5"/>
  <c r="I2362" i="5"/>
  <c r="J2362" i="5" s="1"/>
  <c r="E2362" i="5"/>
  <c r="O2362" i="5"/>
  <c r="K2362" i="5"/>
  <c r="I2363" i="5"/>
  <c r="J2363" i="5" s="1"/>
  <c r="E2363" i="5"/>
  <c r="O2363" i="5"/>
  <c r="K2363" i="5"/>
  <c r="I2364" i="5"/>
  <c r="J2364" i="5" s="1"/>
  <c r="E2364" i="5"/>
  <c r="O2364" i="5"/>
  <c r="K2364" i="5"/>
  <c r="I2365" i="5"/>
  <c r="J2365" i="5" s="1"/>
  <c r="E2365" i="5"/>
  <c r="O2365" i="5"/>
  <c r="K2365" i="5"/>
  <c r="I2366" i="5"/>
  <c r="J2366" i="5" s="1"/>
  <c r="E2366" i="5"/>
  <c r="O2366" i="5"/>
  <c r="K2366" i="5"/>
  <c r="I2367" i="5"/>
  <c r="J2367" i="5" s="1"/>
  <c r="E2367" i="5"/>
  <c r="O2367" i="5"/>
  <c r="K2367" i="5"/>
  <c r="I2368" i="5"/>
  <c r="J2368" i="5" s="1"/>
  <c r="E2368" i="5"/>
  <c r="O2368" i="5"/>
  <c r="K2368" i="5"/>
  <c r="I2369" i="5"/>
  <c r="J2369" i="5" s="1"/>
  <c r="E2369" i="5"/>
  <c r="O2369" i="5"/>
  <c r="K2369" i="5"/>
  <c r="V2369" i="5"/>
  <c r="I2370" i="5"/>
  <c r="J2370" i="5" s="1"/>
  <c r="E2370" i="5"/>
  <c r="O2370" i="5"/>
  <c r="K2370" i="5"/>
  <c r="I2371" i="5"/>
  <c r="J2371" i="5" s="1"/>
  <c r="E2371" i="5"/>
  <c r="O2371" i="5"/>
  <c r="K2371" i="5"/>
  <c r="I2372" i="5"/>
  <c r="J2372" i="5" s="1"/>
  <c r="E2372" i="5"/>
  <c r="O2372" i="5"/>
  <c r="K2372" i="5"/>
  <c r="I2373" i="5"/>
  <c r="J2373" i="5" s="1"/>
  <c r="E2373" i="5"/>
  <c r="O2373" i="5"/>
  <c r="K2373" i="5"/>
  <c r="I2374" i="5"/>
  <c r="J2374" i="5" s="1"/>
  <c r="E2374" i="5"/>
  <c r="O2374" i="5"/>
  <c r="K2374" i="5"/>
  <c r="I2375" i="5"/>
  <c r="J2375" i="5" s="1"/>
  <c r="E2375" i="5"/>
  <c r="O2375" i="5"/>
  <c r="K2375" i="5"/>
  <c r="I2376" i="5"/>
  <c r="J2376" i="5" s="1"/>
  <c r="E2376" i="5"/>
  <c r="O2376" i="5"/>
  <c r="K2376" i="5"/>
  <c r="I2377" i="5"/>
  <c r="J2377" i="5" s="1"/>
  <c r="E2377" i="5"/>
  <c r="O2377" i="5"/>
  <c r="K2377" i="5"/>
  <c r="I2378" i="5"/>
  <c r="J2378" i="5" s="1"/>
  <c r="E2378" i="5"/>
  <c r="O2378" i="5"/>
  <c r="K2378" i="5"/>
  <c r="I2379" i="5"/>
  <c r="J2379" i="5" s="1"/>
  <c r="E2379" i="5"/>
  <c r="O2379" i="5"/>
  <c r="K2379" i="5"/>
  <c r="V2379" i="5"/>
  <c r="I2380" i="5"/>
  <c r="J2380" i="5" s="1"/>
  <c r="E2380" i="5"/>
  <c r="O2380" i="5"/>
  <c r="K2380" i="5"/>
  <c r="V2380" i="5"/>
  <c r="I2381" i="5"/>
  <c r="J2381" i="5" s="1"/>
  <c r="E2381" i="5"/>
  <c r="O2381" i="5"/>
  <c r="K2381" i="5"/>
  <c r="I2382" i="5"/>
  <c r="J2382" i="5" s="1"/>
  <c r="E2382" i="5"/>
  <c r="O2382" i="5"/>
  <c r="K2382" i="5"/>
  <c r="I2383" i="5"/>
  <c r="J2383" i="5" s="1"/>
  <c r="E2383" i="5"/>
  <c r="O2383" i="5"/>
  <c r="K2383" i="5"/>
  <c r="I2384" i="5"/>
  <c r="J2384" i="5" s="1"/>
  <c r="E2384" i="5"/>
  <c r="O2384" i="5"/>
  <c r="K2384" i="5"/>
  <c r="I2385" i="5"/>
  <c r="J2385" i="5" s="1"/>
  <c r="E2385" i="5"/>
  <c r="O2385" i="5"/>
  <c r="K2385" i="5"/>
  <c r="I2386" i="5"/>
  <c r="J2386" i="5" s="1"/>
  <c r="E2386" i="5"/>
  <c r="O2386" i="5"/>
  <c r="K2386" i="5"/>
  <c r="I2387" i="5"/>
  <c r="J2387" i="5" s="1"/>
  <c r="E2387" i="5"/>
  <c r="O2387" i="5"/>
  <c r="K2387" i="5"/>
  <c r="I2388" i="5"/>
  <c r="J2388" i="5" s="1"/>
  <c r="E2388" i="5"/>
  <c r="O2388" i="5"/>
  <c r="K2388" i="5"/>
  <c r="I2389" i="5"/>
  <c r="J2389" i="5" s="1"/>
  <c r="E2389" i="5"/>
  <c r="O2389" i="5"/>
  <c r="K2389" i="5"/>
  <c r="I2390" i="5"/>
  <c r="J2390" i="5" s="1"/>
  <c r="E2390" i="5"/>
  <c r="O2390" i="5"/>
  <c r="K2390" i="5"/>
  <c r="I2391" i="5"/>
  <c r="J2391" i="5" s="1"/>
  <c r="E2391" i="5"/>
  <c r="O2391" i="5"/>
  <c r="K2391" i="5"/>
  <c r="I2392" i="5"/>
  <c r="J2392" i="5" s="1"/>
  <c r="E2392" i="5"/>
  <c r="O2392" i="5"/>
  <c r="K2392" i="5"/>
  <c r="I2393" i="5"/>
  <c r="J2393" i="5" s="1"/>
  <c r="E2393" i="5"/>
  <c r="O2393" i="5"/>
  <c r="K2393" i="5"/>
  <c r="I2394" i="5"/>
  <c r="J2394" i="5" s="1"/>
  <c r="E2394" i="5"/>
  <c r="O2394" i="5"/>
  <c r="K2394" i="5"/>
  <c r="I2395" i="5"/>
  <c r="J2395" i="5" s="1"/>
  <c r="E2395" i="5"/>
  <c r="O2395" i="5"/>
  <c r="K2395" i="5"/>
  <c r="I2396" i="5"/>
  <c r="J2396" i="5" s="1"/>
  <c r="E2396" i="5"/>
  <c r="O2396" i="5"/>
  <c r="K2396" i="5"/>
  <c r="I2397" i="5"/>
  <c r="J2397" i="5" s="1"/>
  <c r="E2397" i="5"/>
  <c r="O2397" i="5"/>
  <c r="K2397" i="5"/>
  <c r="I2398" i="5"/>
  <c r="J2398" i="5" s="1"/>
  <c r="E2398" i="5"/>
  <c r="O2398" i="5"/>
  <c r="K2398" i="5"/>
  <c r="I2399" i="5"/>
  <c r="J2399" i="5" s="1"/>
  <c r="E2399" i="5"/>
  <c r="O2399" i="5"/>
  <c r="K2399" i="5"/>
  <c r="I2400" i="5"/>
  <c r="J2400" i="5" s="1"/>
  <c r="E2400" i="5"/>
  <c r="O2400" i="5"/>
  <c r="K2400" i="5"/>
  <c r="I2401" i="5"/>
  <c r="J2401" i="5" s="1"/>
  <c r="E2401" i="5"/>
  <c r="O2401" i="5"/>
  <c r="K2401" i="5"/>
  <c r="I2402" i="5"/>
  <c r="J2402" i="5" s="1"/>
  <c r="E2402" i="5"/>
  <c r="O2402" i="5"/>
  <c r="K2402" i="5"/>
  <c r="I2403" i="5"/>
  <c r="J2403" i="5" s="1"/>
  <c r="E2403" i="5"/>
  <c r="O2403" i="5"/>
  <c r="K2403" i="5"/>
  <c r="I2404" i="5"/>
  <c r="J2404" i="5" s="1"/>
  <c r="E2404" i="5"/>
  <c r="O2404" i="5"/>
  <c r="K2404" i="5"/>
  <c r="I2405" i="5"/>
  <c r="J2405" i="5" s="1"/>
  <c r="E2405" i="5"/>
  <c r="O2405" i="5"/>
  <c r="K2405" i="5"/>
  <c r="I2406" i="5"/>
  <c r="J2406" i="5" s="1"/>
  <c r="E2406" i="5"/>
  <c r="O2406" i="5"/>
  <c r="K2406" i="5"/>
  <c r="I2407" i="5"/>
  <c r="J2407" i="5" s="1"/>
  <c r="E2407" i="5"/>
  <c r="O2407" i="5"/>
  <c r="K2407" i="5"/>
  <c r="I2408" i="5"/>
  <c r="J2408" i="5" s="1"/>
  <c r="E2408" i="5"/>
  <c r="O2408" i="5"/>
  <c r="K2408" i="5"/>
  <c r="I2409" i="5"/>
  <c r="J2409" i="5" s="1"/>
  <c r="E2409" i="5"/>
  <c r="O2409" i="5"/>
  <c r="K2409" i="5"/>
  <c r="I2410" i="5"/>
  <c r="J2410" i="5" s="1"/>
  <c r="E2410" i="5"/>
  <c r="O2410" i="5"/>
  <c r="K2410" i="5"/>
  <c r="I2411" i="5"/>
  <c r="J2411" i="5" s="1"/>
  <c r="E2411" i="5"/>
  <c r="O2411" i="5"/>
  <c r="K2411" i="5"/>
  <c r="I2412" i="5"/>
  <c r="J2412" i="5" s="1"/>
  <c r="E2412" i="5"/>
  <c r="O2412" i="5"/>
  <c r="K2412" i="5"/>
  <c r="I2413" i="5"/>
  <c r="J2413" i="5" s="1"/>
  <c r="E2413" i="5"/>
  <c r="O2413" i="5"/>
  <c r="K2413" i="5"/>
  <c r="I2414" i="5"/>
  <c r="J2414" i="5" s="1"/>
  <c r="E2414" i="5"/>
  <c r="O2414" i="5"/>
  <c r="K2414" i="5"/>
  <c r="I2415" i="5"/>
  <c r="J2415" i="5" s="1"/>
  <c r="E2415" i="5"/>
  <c r="O2415" i="5"/>
  <c r="K2415" i="5"/>
  <c r="I2416" i="5"/>
  <c r="J2416" i="5" s="1"/>
  <c r="E2416" i="5"/>
  <c r="O2416" i="5"/>
  <c r="K2416" i="5"/>
  <c r="I2417" i="5"/>
  <c r="J2417" i="5" s="1"/>
  <c r="E2417" i="5"/>
  <c r="O2417" i="5"/>
  <c r="K2417" i="5"/>
  <c r="I2418" i="5"/>
  <c r="J2418" i="5" s="1"/>
  <c r="E2418" i="5"/>
  <c r="O2418" i="5"/>
  <c r="K2418" i="5"/>
  <c r="I2419" i="5"/>
  <c r="J2419" i="5" s="1"/>
  <c r="E2419" i="5"/>
  <c r="O2419" i="5"/>
  <c r="K2419" i="5"/>
  <c r="I2420" i="5"/>
  <c r="J2420" i="5" s="1"/>
  <c r="E2420" i="5"/>
  <c r="O2420" i="5"/>
  <c r="K2420" i="5"/>
  <c r="I2421" i="5"/>
  <c r="J2421" i="5" s="1"/>
  <c r="E2421" i="5"/>
  <c r="O2421" i="5"/>
  <c r="K2421" i="5"/>
  <c r="I2422" i="5"/>
  <c r="J2422" i="5" s="1"/>
  <c r="E2422" i="5"/>
  <c r="O2422" i="5"/>
  <c r="K2422" i="5"/>
  <c r="I2423" i="5"/>
  <c r="J2423" i="5" s="1"/>
  <c r="E2423" i="5"/>
  <c r="O2423" i="5"/>
  <c r="K2423" i="5"/>
  <c r="I2424" i="5"/>
  <c r="J2424" i="5" s="1"/>
  <c r="E2424" i="5"/>
  <c r="O2424" i="5"/>
  <c r="K2424" i="5"/>
  <c r="I2425" i="5"/>
  <c r="J2425" i="5" s="1"/>
  <c r="E2425" i="5"/>
  <c r="O2425" i="5"/>
  <c r="K2425" i="5"/>
  <c r="I2426" i="5"/>
  <c r="J2426" i="5" s="1"/>
  <c r="E2426" i="5"/>
  <c r="O2426" i="5"/>
  <c r="K2426" i="5"/>
  <c r="I2427" i="5"/>
  <c r="J2427" i="5" s="1"/>
  <c r="E2427" i="5"/>
  <c r="O2427" i="5"/>
  <c r="K2427" i="5"/>
  <c r="I2428" i="5"/>
  <c r="J2428" i="5" s="1"/>
  <c r="E2428" i="5"/>
  <c r="O2428" i="5"/>
  <c r="K2428" i="5"/>
  <c r="I2429" i="5"/>
  <c r="J2429" i="5" s="1"/>
  <c r="E2429" i="5"/>
  <c r="O2429" i="5"/>
  <c r="K2429" i="5"/>
  <c r="I2430" i="5"/>
  <c r="J2430" i="5" s="1"/>
  <c r="E2430" i="5"/>
  <c r="O2430" i="5"/>
  <c r="K2430" i="5"/>
  <c r="I2431" i="5"/>
  <c r="J2431" i="5" s="1"/>
  <c r="E2431" i="5"/>
  <c r="O2431" i="5"/>
  <c r="K2431" i="5"/>
  <c r="V2431" i="5"/>
  <c r="I2432" i="5"/>
  <c r="J2432" i="5" s="1"/>
  <c r="E2432" i="5"/>
  <c r="O2432" i="5"/>
  <c r="K2432" i="5"/>
  <c r="I2433" i="5"/>
  <c r="J2433" i="5" s="1"/>
  <c r="E2433" i="5"/>
  <c r="O2433" i="5"/>
  <c r="K2433" i="5"/>
  <c r="I2434" i="5"/>
  <c r="J2434" i="5" s="1"/>
  <c r="E2434" i="5"/>
  <c r="O2434" i="5"/>
  <c r="K2434" i="5"/>
  <c r="I2435" i="5"/>
  <c r="J2435" i="5" s="1"/>
  <c r="E2435" i="5"/>
  <c r="O2435" i="5"/>
  <c r="K2435" i="5"/>
  <c r="I2436" i="5"/>
  <c r="J2436" i="5" s="1"/>
  <c r="E2436" i="5"/>
  <c r="O2436" i="5"/>
  <c r="K2436" i="5"/>
  <c r="I2437" i="5"/>
  <c r="J2437" i="5" s="1"/>
  <c r="E2437" i="5"/>
  <c r="O2437" i="5"/>
  <c r="K2437" i="5"/>
  <c r="I2438" i="5"/>
  <c r="J2438" i="5" s="1"/>
  <c r="E2438" i="5"/>
  <c r="O2438" i="5"/>
  <c r="K2438" i="5"/>
  <c r="I2439" i="5"/>
  <c r="J2439" i="5" s="1"/>
  <c r="E2439" i="5"/>
  <c r="O2439" i="5"/>
  <c r="K2439" i="5"/>
  <c r="I2440" i="5"/>
  <c r="J2440" i="5" s="1"/>
  <c r="E2440" i="5"/>
  <c r="O2440" i="5"/>
  <c r="K2440" i="5"/>
  <c r="I2441" i="5"/>
  <c r="J2441" i="5" s="1"/>
  <c r="E2441" i="5"/>
  <c r="O2441" i="5"/>
  <c r="K2441" i="5"/>
  <c r="I2442" i="5"/>
  <c r="J2442" i="5" s="1"/>
  <c r="E2442" i="5"/>
  <c r="O2442" i="5"/>
  <c r="K2442" i="5"/>
  <c r="I2443" i="5"/>
  <c r="J2443" i="5" s="1"/>
  <c r="E2443" i="5"/>
  <c r="O2443" i="5"/>
  <c r="K2443" i="5"/>
  <c r="I2444" i="5"/>
  <c r="J2444" i="5" s="1"/>
  <c r="E2444" i="5"/>
  <c r="O2444" i="5"/>
  <c r="K2444" i="5"/>
  <c r="I2445" i="5"/>
  <c r="J2445" i="5" s="1"/>
  <c r="E2445" i="5"/>
  <c r="O2445" i="5"/>
  <c r="K2445" i="5"/>
  <c r="I2446" i="5"/>
  <c r="J2446" i="5" s="1"/>
  <c r="E2446" i="5"/>
  <c r="O2446" i="5"/>
  <c r="K2446" i="5"/>
  <c r="I2447" i="5"/>
  <c r="J2447" i="5" s="1"/>
  <c r="E2447" i="5"/>
  <c r="O2447" i="5"/>
  <c r="K2447" i="5"/>
  <c r="I2448" i="5"/>
  <c r="J2448" i="5" s="1"/>
  <c r="E2448" i="5"/>
  <c r="O2448" i="5"/>
  <c r="K2448" i="5"/>
  <c r="I2449" i="5"/>
  <c r="J2449" i="5" s="1"/>
  <c r="E2449" i="5"/>
  <c r="O2449" i="5"/>
  <c r="K2449" i="5"/>
  <c r="I2450" i="5"/>
  <c r="J2450" i="5" s="1"/>
  <c r="E2450" i="5"/>
  <c r="O2450" i="5"/>
  <c r="K2450" i="5"/>
  <c r="I2451" i="5"/>
  <c r="J2451" i="5" s="1"/>
  <c r="E2451" i="5"/>
  <c r="O2451" i="5"/>
  <c r="K2451" i="5"/>
  <c r="I2452" i="5"/>
  <c r="J2452" i="5" s="1"/>
  <c r="E2452" i="5"/>
  <c r="O2452" i="5"/>
  <c r="K2452" i="5"/>
  <c r="I2453" i="5"/>
  <c r="J2453" i="5" s="1"/>
  <c r="E2453" i="5"/>
  <c r="O2453" i="5"/>
  <c r="K2453" i="5"/>
  <c r="I2454" i="5"/>
  <c r="J2454" i="5" s="1"/>
  <c r="E2454" i="5"/>
  <c r="O2454" i="5"/>
  <c r="K2454" i="5"/>
  <c r="I2455" i="5"/>
  <c r="J2455" i="5" s="1"/>
  <c r="E2455" i="5"/>
  <c r="O2455" i="5"/>
  <c r="K2455" i="5"/>
  <c r="I2456" i="5"/>
  <c r="J2456" i="5" s="1"/>
  <c r="E2456" i="5"/>
  <c r="O2456" i="5"/>
  <c r="K2456" i="5"/>
  <c r="I2457" i="5"/>
  <c r="J2457" i="5" s="1"/>
  <c r="E2457" i="5"/>
  <c r="O2457" i="5"/>
  <c r="K2457" i="5"/>
  <c r="I2458" i="5"/>
  <c r="J2458" i="5" s="1"/>
  <c r="E2458" i="5"/>
  <c r="O2458" i="5"/>
  <c r="K2458" i="5"/>
  <c r="I2459" i="5"/>
  <c r="J2459" i="5" s="1"/>
  <c r="E2459" i="5"/>
  <c r="O2459" i="5"/>
  <c r="K2459" i="5"/>
  <c r="I2460" i="5"/>
  <c r="J2460" i="5" s="1"/>
  <c r="E2460" i="5"/>
  <c r="O2460" i="5"/>
  <c r="K2460" i="5"/>
  <c r="I2461" i="5"/>
  <c r="J2461" i="5" s="1"/>
  <c r="E2461" i="5"/>
  <c r="O2461" i="5"/>
  <c r="K2461" i="5"/>
  <c r="I2462" i="5"/>
  <c r="J2462" i="5" s="1"/>
  <c r="E2462" i="5"/>
  <c r="O2462" i="5"/>
  <c r="K2462" i="5"/>
  <c r="I2463" i="5"/>
  <c r="J2463" i="5" s="1"/>
  <c r="E2463" i="5"/>
  <c r="O2463" i="5"/>
  <c r="K2463" i="5"/>
  <c r="I2464" i="5"/>
  <c r="J2464" i="5" s="1"/>
  <c r="E2464" i="5"/>
  <c r="O2464" i="5"/>
  <c r="K2464" i="5"/>
  <c r="I2465" i="5"/>
  <c r="J2465" i="5" s="1"/>
  <c r="E2465" i="5"/>
  <c r="O2465" i="5"/>
  <c r="K2465" i="5"/>
  <c r="I2466" i="5"/>
  <c r="J2466" i="5" s="1"/>
  <c r="E2466" i="5"/>
  <c r="O2466" i="5"/>
  <c r="K2466" i="5"/>
  <c r="I2467" i="5"/>
  <c r="J2467" i="5" s="1"/>
  <c r="E2467" i="5"/>
  <c r="O2467" i="5"/>
  <c r="K2467" i="5"/>
  <c r="I2468" i="5"/>
  <c r="J2468" i="5" s="1"/>
  <c r="E2468" i="5"/>
  <c r="O2468" i="5"/>
  <c r="K2468" i="5"/>
  <c r="I2469" i="5"/>
  <c r="J2469" i="5" s="1"/>
  <c r="E2469" i="5"/>
  <c r="O2469" i="5"/>
  <c r="K2469" i="5"/>
  <c r="I2470" i="5"/>
  <c r="J2470" i="5" s="1"/>
  <c r="E2470" i="5"/>
  <c r="O2470" i="5"/>
  <c r="K2470" i="5"/>
  <c r="V2470" i="5"/>
  <c r="I2471" i="5"/>
  <c r="J2471" i="5" s="1"/>
  <c r="E2471" i="5"/>
  <c r="O2471" i="5"/>
  <c r="K2471" i="5"/>
  <c r="I2472" i="5"/>
  <c r="J2472" i="5" s="1"/>
  <c r="E2472" i="5"/>
  <c r="O2472" i="5"/>
  <c r="K2472" i="5"/>
  <c r="I2473" i="5"/>
  <c r="J2473" i="5" s="1"/>
  <c r="E2473" i="5"/>
  <c r="O2473" i="5"/>
  <c r="K2473" i="5"/>
  <c r="I2474" i="5"/>
  <c r="J2474" i="5" s="1"/>
  <c r="E2474" i="5"/>
  <c r="O2474" i="5"/>
  <c r="K2474" i="5"/>
  <c r="I2475" i="5"/>
  <c r="J2475" i="5" s="1"/>
  <c r="E2475" i="5"/>
  <c r="O2475" i="5"/>
  <c r="K2475" i="5"/>
  <c r="I2476" i="5"/>
  <c r="J2476" i="5" s="1"/>
  <c r="E2476" i="5"/>
  <c r="O2476" i="5"/>
  <c r="K2476" i="5"/>
  <c r="I2477" i="5"/>
  <c r="J2477" i="5" s="1"/>
  <c r="E2477" i="5"/>
  <c r="O2477" i="5"/>
  <c r="K2477" i="5"/>
  <c r="I2478" i="5"/>
  <c r="J2478" i="5" s="1"/>
  <c r="E2478" i="5"/>
  <c r="O2478" i="5"/>
  <c r="K2478" i="5"/>
  <c r="I2479" i="5"/>
  <c r="J2479" i="5" s="1"/>
  <c r="E2479" i="5"/>
  <c r="O2479" i="5"/>
  <c r="K2479" i="5"/>
  <c r="I2480" i="5"/>
  <c r="J2480" i="5" s="1"/>
  <c r="E2480" i="5"/>
  <c r="O2480" i="5"/>
  <c r="K2480" i="5"/>
  <c r="I2481" i="5"/>
  <c r="J2481" i="5" s="1"/>
  <c r="E2481" i="5"/>
  <c r="O2481" i="5"/>
  <c r="K2481" i="5"/>
  <c r="I2482" i="5"/>
  <c r="J2482" i="5" s="1"/>
  <c r="E2482" i="5"/>
  <c r="O2482" i="5"/>
  <c r="K2482" i="5"/>
  <c r="V2482" i="5"/>
  <c r="I2483" i="5"/>
  <c r="J2483" i="5" s="1"/>
  <c r="E2483" i="5"/>
  <c r="O2483" i="5"/>
  <c r="K2483" i="5"/>
  <c r="I2484" i="5"/>
  <c r="J2484" i="5" s="1"/>
  <c r="E2484" i="5"/>
  <c r="O2484" i="5"/>
  <c r="K2484" i="5"/>
  <c r="I2485" i="5"/>
  <c r="J2485" i="5" s="1"/>
  <c r="E2485" i="5"/>
  <c r="O2485" i="5"/>
  <c r="K2485" i="5"/>
  <c r="V2485" i="5"/>
  <c r="I2486" i="5"/>
  <c r="J2486" i="5" s="1"/>
  <c r="E2486" i="5"/>
  <c r="O2486" i="5"/>
  <c r="K2486" i="5"/>
  <c r="I2487" i="5"/>
  <c r="J2487" i="5" s="1"/>
  <c r="E2487" i="5"/>
  <c r="O2487" i="5"/>
  <c r="K2487" i="5"/>
  <c r="V2487" i="5"/>
  <c r="I2488" i="5"/>
  <c r="J2488" i="5" s="1"/>
  <c r="E2488" i="5"/>
  <c r="O2488" i="5"/>
  <c r="K2488" i="5"/>
  <c r="I2489" i="5"/>
  <c r="J2489" i="5" s="1"/>
  <c r="E2489" i="5"/>
  <c r="O2489" i="5"/>
  <c r="K2489" i="5"/>
  <c r="I2490" i="5"/>
  <c r="J2490" i="5" s="1"/>
  <c r="E2490" i="5"/>
  <c r="O2490" i="5"/>
  <c r="K2490" i="5"/>
  <c r="I2491" i="5"/>
  <c r="J2491" i="5" s="1"/>
  <c r="E2491" i="5"/>
  <c r="O2491" i="5"/>
  <c r="K2491" i="5"/>
  <c r="I2492" i="5"/>
  <c r="J2492" i="5" s="1"/>
  <c r="E2492" i="5"/>
  <c r="O2492" i="5"/>
  <c r="K2492" i="5"/>
  <c r="I2493" i="5"/>
  <c r="J2493" i="5" s="1"/>
  <c r="E2493" i="5"/>
  <c r="O2493" i="5"/>
  <c r="K2493" i="5"/>
  <c r="V2493" i="5"/>
  <c r="I2494" i="5"/>
  <c r="J2494" i="5" s="1"/>
  <c r="E2494" i="5"/>
  <c r="O2494" i="5"/>
  <c r="K2494" i="5"/>
  <c r="I2495" i="5"/>
  <c r="J2495" i="5" s="1"/>
  <c r="E2495" i="5"/>
  <c r="O2495" i="5"/>
  <c r="K2495" i="5"/>
  <c r="I2496" i="5"/>
  <c r="J2496" i="5" s="1"/>
  <c r="E2496" i="5"/>
  <c r="O2496" i="5"/>
  <c r="K2496" i="5"/>
  <c r="I2497" i="5"/>
  <c r="J2497" i="5" s="1"/>
  <c r="E2497" i="5"/>
  <c r="O2497" i="5"/>
  <c r="K2497" i="5"/>
  <c r="V2497" i="5"/>
  <c r="I2498" i="5"/>
  <c r="J2498" i="5" s="1"/>
  <c r="E2498" i="5"/>
  <c r="O2498" i="5"/>
  <c r="K2498" i="5"/>
  <c r="I2499" i="5"/>
  <c r="J2499" i="5" s="1"/>
  <c r="E2499" i="5"/>
  <c r="O2499" i="5"/>
  <c r="K2499" i="5"/>
  <c r="I2500" i="5"/>
  <c r="J2500" i="5" s="1"/>
  <c r="E2500" i="5"/>
  <c r="O2500" i="5"/>
  <c r="K2500" i="5"/>
  <c r="I2501" i="5"/>
  <c r="J2501" i="5" s="1"/>
  <c r="E2501" i="5"/>
  <c r="O2501" i="5"/>
  <c r="K2501" i="5"/>
  <c r="I2502" i="5"/>
  <c r="J2502" i="5" s="1"/>
  <c r="E2502" i="5"/>
  <c r="O2502" i="5"/>
  <c r="K2502" i="5"/>
  <c r="I2503" i="5"/>
  <c r="J2503" i="5" s="1"/>
  <c r="E2503" i="5"/>
  <c r="O2503" i="5"/>
  <c r="K2503" i="5"/>
  <c r="I2504" i="5"/>
  <c r="J2504" i="5" s="1"/>
  <c r="E2504" i="5"/>
  <c r="O2504" i="5"/>
  <c r="K2504" i="5"/>
  <c r="I2505" i="5"/>
  <c r="J2505" i="5" s="1"/>
  <c r="E2505" i="5"/>
  <c r="O2505" i="5"/>
  <c r="K2505" i="5"/>
  <c r="I2506" i="5"/>
  <c r="J2506" i="5" s="1"/>
  <c r="E2506" i="5"/>
  <c r="O2506" i="5"/>
  <c r="K2506" i="5"/>
  <c r="I2507" i="5"/>
  <c r="J2507" i="5" s="1"/>
  <c r="E2507" i="5"/>
  <c r="O2507" i="5"/>
  <c r="K2507" i="5"/>
  <c r="I2508" i="5"/>
  <c r="J2508" i="5" s="1"/>
  <c r="E2508" i="5"/>
  <c r="O2508" i="5"/>
  <c r="K2508" i="5"/>
  <c r="I2509" i="5"/>
  <c r="J2509" i="5" s="1"/>
  <c r="E2509" i="5"/>
  <c r="O2509" i="5"/>
  <c r="K2509" i="5"/>
  <c r="I2510" i="5"/>
  <c r="J2510" i="5" s="1"/>
  <c r="E2510" i="5"/>
  <c r="O2510" i="5"/>
  <c r="K2510" i="5"/>
  <c r="I2511" i="5"/>
  <c r="J2511" i="5" s="1"/>
  <c r="E2511" i="5"/>
  <c r="O2511" i="5"/>
  <c r="K2511" i="5"/>
  <c r="I2512" i="5"/>
  <c r="J2512" i="5" s="1"/>
  <c r="E2512" i="5"/>
  <c r="O2512" i="5"/>
  <c r="K2512" i="5"/>
  <c r="I2513" i="5"/>
  <c r="J2513" i="5" s="1"/>
  <c r="E2513" i="5"/>
  <c r="O2513" i="5"/>
  <c r="K2513" i="5"/>
  <c r="I2514" i="5"/>
  <c r="J2514" i="5" s="1"/>
  <c r="E2514" i="5"/>
  <c r="O2514" i="5"/>
  <c r="K2514" i="5"/>
  <c r="I2515" i="5"/>
  <c r="J2515" i="5" s="1"/>
  <c r="E2515" i="5"/>
  <c r="O2515" i="5"/>
  <c r="K2515" i="5"/>
  <c r="I2516" i="5"/>
  <c r="J2516" i="5" s="1"/>
  <c r="E2516" i="5"/>
  <c r="O2516" i="5"/>
  <c r="K2516" i="5"/>
  <c r="I2517" i="5"/>
  <c r="J2517" i="5" s="1"/>
  <c r="E2517" i="5"/>
  <c r="O2517" i="5"/>
  <c r="K2517" i="5"/>
  <c r="I2518" i="5"/>
  <c r="J2518" i="5" s="1"/>
  <c r="E2518" i="5"/>
  <c r="O2518" i="5"/>
  <c r="K2518" i="5"/>
  <c r="I2519" i="5"/>
  <c r="J2519" i="5" s="1"/>
  <c r="E2519" i="5"/>
  <c r="O2519" i="5"/>
  <c r="K2519" i="5"/>
  <c r="I2520" i="5"/>
  <c r="J2520" i="5" s="1"/>
  <c r="E2520" i="5"/>
  <c r="O2520" i="5"/>
  <c r="K2520" i="5"/>
  <c r="I2521" i="5"/>
  <c r="J2521" i="5" s="1"/>
  <c r="E2521" i="5"/>
  <c r="O2521" i="5"/>
  <c r="K2521" i="5"/>
  <c r="I2522" i="5"/>
  <c r="J2522" i="5" s="1"/>
  <c r="E2522" i="5"/>
  <c r="O2522" i="5"/>
  <c r="K2522" i="5"/>
  <c r="I2523" i="5"/>
  <c r="J2523" i="5" s="1"/>
  <c r="E2523" i="5"/>
  <c r="O2523" i="5"/>
  <c r="K2523" i="5"/>
  <c r="I2524" i="5"/>
  <c r="J2524" i="5" s="1"/>
  <c r="E2524" i="5"/>
  <c r="O2524" i="5"/>
  <c r="K2524" i="5"/>
  <c r="I2525" i="5"/>
  <c r="J2525" i="5" s="1"/>
  <c r="E2525" i="5"/>
  <c r="O2525" i="5"/>
  <c r="K2525" i="5"/>
  <c r="I2526" i="5"/>
  <c r="J2526" i="5" s="1"/>
  <c r="E2526" i="5"/>
  <c r="O2526" i="5"/>
  <c r="K2526" i="5"/>
  <c r="I2527" i="5"/>
  <c r="J2527" i="5" s="1"/>
  <c r="E2527" i="5"/>
  <c r="O2527" i="5"/>
  <c r="K2527" i="5"/>
  <c r="I2528" i="5"/>
  <c r="J2528" i="5" s="1"/>
  <c r="E2528" i="5"/>
  <c r="O2528" i="5"/>
  <c r="K2528" i="5"/>
  <c r="I2529" i="5"/>
  <c r="J2529" i="5" s="1"/>
  <c r="E2529" i="5"/>
  <c r="O2529" i="5"/>
  <c r="K2529" i="5"/>
  <c r="I2530" i="5"/>
  <c r="J2530" i="5" s="1"/>
  <c r="E2530" i="5"/>
  <c r="O2530" i="5"/>
  <c r="K2530" i="5"/>
  <c r="I2531" i="5"/>
  <c r="J2531" i="5" s="1"/>
  <c r="E2531" i="5"/>
  <c r="O2531" i="5"/>
  <c r="K2531" i="5"/>
  <c r="I2532" i="5"/>
  <c r="J2532" i="5" s="1"/>
  <c r="E2532" i="5"/>
  <c r="O2532" i="5"/>
  <c r="K2532" i="5"/>
  <c r="I2533" i="5"/>
  <c r="J2533" i="5" s="1"/>
  <c r="E2533" i="5"/>
  <c r="O2533" i="5"/>
  <c r="K2533" i="5"/>
  <c r="I2534" i="5"/>
  <c r="J2534" i="5" s="1"/>
  <c r="E2534" i="5"/>
  <c r="O2534" i="5"/>
  <c r="K2534" i="5"/>
  <c r="I2535" i="5"/>
  <c r="J2535" i="5" s="1"/>
  <c r="E2535" i="5"/>
  <c r="O2535" i="5"/>
  <c r="K2535" i="5"/>
  <c r="I2536" i="5"/>
  <c r="J2536" i="5" s="1"/>
  <c r="E2536" i="5"/>
  <c r="O2536" i="5"/>
  <c r="K2536" i="5"/>
  <c r="I2537" i="5"/>
  <c r="J2537" i="5" s="1"/>
  <c r="E2537" i="5"/>
  <c r="O2537" i="5"/>
  <c r="K2537" i="5"/>
  <c r="I2538" i="5"/>
  <c r="J2538" i="5" s="1"/>
  <c r="E2538" i="5"/>
  <c r="O2538" i="5"/>
  <c r="K2538" i="5"/>
  <c r="I2539" i="5"/>
  <c r="J2539" i="5" s="1"/>
  <c r="E2539" i="5"/>
  <c r="O2539" i="5"/>
  <c r="K2539" i="5"/>
  <c r="I2540" i="5"/>
  <c r="J2540" i="5" s="1"/>
  <c r="E2540" i="5"/>
  <c r="O2540" i="5"/>
  <c r="K2540" i="5"/>
  <c r="I2541" i="5"/>
  <c r="J2541" i="5" s="1"/>
  <c r="E2541" i="5"/>
  <c r="O2541" i="5"/>
  <c r="K2541" i="5"/>
  <c r="I2542" i="5"/>
  <c r="J2542" i="5" s="1"/>
  <c r="E2542" i="5"/>
  <c r="O2542" i="5"/>
  <c r="K2542" i="5"/>
  <c r="I2543" i="5"/>
  <c r="J2543" i="5" s="1"/>
  <c r="E2543" i="5"/>
  <c r="O2543" i="5"/>
  <c r="K2543" i="5"/>
  <c r="I2544" i="5"/>
  <c r="J2544" i="5" s="1"/>
  <c r="E2544" i="5"/>
  <c r="O2544" i="5"/>
  <c r="K2544" i="5"/>
  <c r="I2545" i="5"/>
  <c r="J2545" i="5" s="1"/>
  <c r="E2545" i="5"/>
  <c r="O2545" i="5"/>
  <c r="K2545" i="5"/>
  <c r="I2546" i="5"/>
  <c r="J2546" i="5" s="1"/>
  <c r="E2546" i="5"/>
  <c r="O2546" i="5"/>
  <c r="K2546" i="5"/>
  <c r="I2547" i="5"/>
  <c r="J2547" i="5" s="1"/>
  <c r="E2547" i="5"/>
  <c r="O2547" i="5"/>
  <c r="K2547" i="5"/>
  <c r="I2548" i="5"/>
  <c r="J2548" i="5" s="1"/>
  <c r="E2548" i="5"/>
  <c r="O2548" i="5"/>
  <c r="K2548" i="5"/>
  <c r="V2548" i="5"/>
  <c r="I2549" i="5"/>
  <c r="J2549" i="5" s="1"/>
  <c r="E2549" i="5"/>
  <c r="O2549" i="5"/>
  <c r="K2549" i="5"/>
  <c r="I2550" i="5"/>
  <c r="J2550" i="5" s="1"/>
  <c r="E2550" i="5"/>
  <c r="O2550" i="5"/>
  <c r="K2550" i="5"/>
  <c r="V2550" i="5"/>
  <c r="I2551" i="5"/>
  <c r="J2551" i="5" s="1"/>
  <c r="E2551" i="5"/>
  <c r="O2551" i="5"/>
  <c r="K2551" i="5"/>
  <c r="I2552" i="5"/>
  <c r="J2552" i="5" s="1"/>
  <c r="E2552" i="5"/>
  <c r="O2552" i="5"/>
  <c r="K2552" i="5"/>
  <c r="I2553" i="5"/>
  <c r="J2553" i="5" s="1"/>
  <c r="E2553" i="5"/>
  <c r="O2553" i="5"/>
  <c r="K2553" i="5"/>
  <c r="V2553" i="5"/>
  <c r="I2554" i="5"/>
  <c r="J2554" i="5" s="1"/>
  <c r="E2554" i="5"/>
  <c r="O2554" i="5"/>
  <c r="K2554" i="5"/>
  <c r="I2555" i="5"/>
  <c r="J2555" i="5" s="1"/>
  <c r="E2555" i="5"/>
  <c r="O2555" i="5"/>
  <c r="K2555" i="5"/>
  <c r="I2556" i="5"/>
  <c r="J2556" i="5" s="1"/>
  <c r="E2556" i="5"/>
  <c r="O2556" i="5"/>
  <c r="K2556" i="5"/>
  <c r="I2557" i="5"/>
  <c r="J2557" i="5" s="1"/>
  <c r="E2557" i="5"/>
  <c r="O2557" i="5"/>
  <c r="K2557" i="5"/>
  <c r="I2558" i="5"/>
  <c r="J2558" i="5" s="1"/>
  <c r="E2558" i="5"/>
  <c r="O2558" i="5"/>
  <c r="K2558" i="5"/>
  <c r="I2559" i="5"/>
  <c r="J2559" i="5" s="1"/>
  <c r="E2559" i="5"/>
  <c r="O2559" i="5"/>
  <c r="K2559" i="5"/>
  <c r="I2560" i="5"/>
  <c r="J2560" i="5" s="1"/>
  <c r="E2560" i="5"/>
  <c r="O2560" i="5"/>
  <c r="K2560" i="5"/>
  <c r="I2561" i="5"/>
  <c r="J2561" i="5" s="1"/>
  <c r="E2561" i="5"/>
  <c r="O2561" i="5"/>
  <c r="K2561" i="5"/>
  <c r="I2562" i="5"/>
  <c r="J2562" i="5" s="1"/>
  <c r="E2562" i="5"/>
  <c r="O2562" i="5"/>
  <c r="K2562" i="5"/>
  <c r="I2563" i="5"/>
  <c r="J2563" i="5" s="1"/>
  <c r="E2563" i="5"/>
  <c r="O2563" i="5"/>
  <c r="K2563" i="5"/>
  <c r="I2564" i="5"/>
  <c r="J2564" i="5" s="1"/>
  <c r="E2564" i="5"/>
  <c r="O2564" i="5"/>
  <c r="K2564" i="5"/>
  <c r="I2565" i="5"/>
  <c r="J2565" i="5" s="1"/>
  <c r="E2565" i="5"/>
  <c r="O2565" i="5"/>
  <c r="K2565" i="5"/>
  <c r="I2566" i="5"/>
  <c r="J2566" i="5" s="1"/>
  <c r="E2566" i="5"/>
  <c r="O2566" i="5"/>
  <c r="K2566" i="5"/>
  <c r="I2567" i="5"/>
  <c r="J2567" i="5" s="1"/>
  <c r="E2567" i="5"/>
  <c r="O2567" i="5"/>
  <c r="K2567" i="5"/>
  <c r="I2568" i="5"/>
  <c r="J2568" i="5" s="1"/>
  <c r="E2568" i="5"/>
  <c r="O2568" i="5"/>
  <c r="K2568" i="5"/>
  <c r="I2569" i="5"/>
  <c r="J2569" i="5" s="1"/>
  <c r="E2569" i="5"/>
  <c r="O2569" i="5"/>
  <c r="K2569" i="5"/>
  <c r="I2570" i="5"/>
  <c r="J2570" i="5" s="1"/>
  <c r="E2570" i="5"/>
  <c r="O2570" i="5"/>
  <c r="K2570" i="5"/>
  <c r="I2571" i="5"/>
  <c r="J2571" i="5" s="1"/>
  <c r="E2571" i="5"/>
  <c r="O2571" i="5"/>
  <c r="K2571" i="5"/>
  <c r="I2572" i="5"/>
  <c r="J2572" i="5" s="1"/>
  <c r="E2572" i="5"/>
  <c r="O2572" i="5"/>
  <c r="K2572" i="5"/>
  <c r="I2573" i="5"/>
  <c r="J2573" i="5" s="1"/>
  <c r="E2573" i="5"/>
  <c r="O2573" i="5"/>
  <c r="K2573" i="5"/>
  <c r="I2574" i="5"/>
  <c r="J2574" i="5" s="1"/>
  <c r="E2574" i="5"/>
  <c r="O2574" i="5"/>
  <c r="K2574" i="5"/>
  <c r="I2575" i="5"/>
  <c r="J2575" i="5" s="1"/>
  <c r="E2575" i="5"/>
  <c r="O2575" i="5"/>
  <c r="K2575" i="5"/>
  <c r="I2576" i="5"/>
  <c r="J2576" i="5" s="1"/>
  <c r="E2576" i="5"/>
  <c r="O2576" i="5"/>
  <c r="K2576" i="5"/>
  <c r="I2577" i="5"/>
  <c r="J2577" i="5" s="1"/>
  <c r="E2577" i="5"/>
  <c r="O2577" i="5"/>
  <c r="K2577" i="5"/>
  <c r="I2578" i="5"/>
  <c r="J2578" i="5" s="1"/>
  <c r="E2578" i="5"/>
  <c r="O2578" i="5"/>
  <c r="K2578" i="5"/>
  <c r="I2579" i="5"/>
  <c r="J2579" i="5" s="1"/>
  <c r="E2579" i="5"/>
  <c r="O2579" i="5"/>
  <c r="K2579" i="5"/>
  <c r="I2580" i="5"/>
  <c r="J2580" i="5" s="1"/>
  <c r="E2580" i="5"/>
  <c r="O2580" i="5"/>
  <c r="K2580" i="5"/>
  <c r="I2581" i="5"/>
  <c r="J2581" i="5" s="1"/>
  <c r="E2581" i="5"/>
  <c r="O2581" i="5"/>
  <c r="K2581" i="5"/>
  <c r="I2582" i="5"/>
  <c r="J2582" i="5" s="1"/>
  <c r="E2582" i="5"/>
  <c r="O2582" i="5"/>
  <c r="K2582" i="5"/>
  <c r="V2582" i="5"/>
  <c r="I2583" i="5"/>
  <c r="J2583" i="5" s="1"/>
  <c r="E2583" i="5"/>
  <c r="O2583" i="5"/>
  <c r="K2583" i="5"/>
  <c r="I2584" i="5"/>
  <c r="J2584" i="5" s="1"/>
  <c r="E2584" i="5"/>
  <c r="O2584" i="5"/>
  <c r="K2584" i="5"/>
  <c r="I2585" i="5"/>
  <c r="J2585" i="5" s="1"/>
  <c r="E2585" i="5"/>
  <c r="O2585" i="5"/>
  <c r="K2585" i="5"/>
  <c r="I2586" i="5"/>
  <c r="J2586" i="5" s="1"/>
  <c r="E2586" i="5"/>
  <c r="O2586" i="5"/>
  <c r="K2586" i="5"/>
  <c r="I2587" i="5"/>
  <c r="J2587" i="5" s="1"/>
  <c r="E2587" i="5"/>
  <c r="O2587" i="5"/>
  <c r="K2587" i="5"/>
  <c r="I2588" i="5"/>
  <c r="J2588" i="5" s="1"/>
  <c r="E2588" i="5"/>
  <c r="O2588" i="5"/>
  <c r="K2588" i="5"/>
  <c r="I2589" i="5"/>
  <c r="J2589" i="5" s="1"/>
  <c r="E2589" i="5"/>
  <c r="O2589" i="5"/>
  <c r="K2589" i="5"/>
  <c r="I2590" i="5"/>
  <c r="J2590" i="5" s="1"/>
  <c r="E2590" i="5"/>
  <c r="O2590" i="5"/>
  <c r="K2590" i="5"/>
  <c r="I2591" i="5"/>
  <c r="J2591" i="5" s="1"/>
  <c r="E2591" i="5"/>
  <c r="O2591" i="5"/>
  <c r="K2591" i="5"/>
  <c r="I2592" i="5"/>
  <c r="J2592" i="5" s="1"/>
  <c r="E2592" i="5"/>
  <c r="O2592" i="5"/>
  <c r="K2592" i="5"/>
  <c r="I2593" i="5"/>
  <c r="J2593" i="5" s="1"/>
  <c r="E2593" i="5"/>
  <c r="O2593" i="5"/>
  <c r="K2593" i="5"/>
  <c r="I2594" i="5"/>
  <c r="J2594" i="5" s="1"/>
  <c r="E2594" i="5"/>
  <c r="O2594" i="5"/>
  <c r="K2594" i="5"/>
  <c r="I2595" i="5"/>
  <c r="J2595" i="5" s="1"/>
  <c r="E2595" i="5"/>
  <c r="O2595" i="5"/>
  <c r="K2595" i="5"/>
  <c r="I2596" i="5"/>
  <c r="J2596" i="5" s="1"/>
  <c r="E2596" i="5"/>
  <c r="O2596" i="5"/>
  <c r="K2596" i="5"/>
  <c r="I2597" i="5"/>
  <c r="J2597" i="5" s="1"/>
  <c r="E2597" i="5"/>
  <c r="O2597" i="5"/>
  <c r="K2597" i="5"/>
  <c r="I2598" i="5"/>
  <c r="J2598" i="5" s="1"/>
  <c r="E2598" i="5"/>
  <c r="O2598" i="5"/>
  <c r="K2598" i="5"/>
  <c r="I2599" i="5"/>
  <c r="J2599" i="5" s="1"/>
  <c r="E2599" i="5"/>
  <c r="O2599" i="5"/>
  <c r="K2599" i="5"/>
  <c r="I2600" i="5"/>
  <c r="J2600" i="5" s="1"/>
  <c r="E2600" i="5"/>
  <c r="O2600" i="5"/>
  <c r="K2600" i="5"/>
  <c r="I2601" i="5"/>
  <c r="J2601" i="5" s="1"/>
  <c r="E2601" i="5"/>
  <c r="O2601" i="5"/>
  <c r="K2601" i="5"/>
  <c r="I2602" i="5"/>
  <c r="J2602" i="5" s="1"/>
  <c r="E2602" i="5"/>
  <c r="O2602" i="5"/>
  <c r="K2602" i="5"/>
  <c r="I2603" i="5"/>
  <c r="J2603" i="5" s="1"/>
  <c r="E2603" i="5"/>
  <c r="O2603" i="5"/>
  <c r="K2603" i="5"/>
  <c r="I2604" i="5"/>
  <c r="J2604" i="5" s="1"/>
  <c r="E2604" i="5"/>
  <c r="O2604" i="5"/>
  <c r="K2604" i="5"/>
  <c r="I2605" i="5"/>
  <c r="J2605" i="5" s="1"/>
  <c r="E2605" i="5"/>
  <c r="O2605" i="5"/>
  <c r="K2605" i="5"/>
  <c r="I2606" i="5"/>
  <c r="J2606" i="5" s="1"/>
  <c r="E2606" i="5"/>
  <c r="O2606" i="5"/>
  <c r="K2606" i="5"/>
  <c r="I2607" i="5"/>
  <c r="J2607" i="5" s="1"/>
  <c r="E2607" i="5"/>
  <c r="O2607" i="5"/>
  <c r="K2607" i="5"/>
  <c r="I2608" i="5"/>
  <c r="J2608" i="5" s="1"/>
  <c r="E2608" i="5"/>
  <c r="O2608" i="5"/>
  <c r="K2608" i="5"/>
  <c r="I2609" i="5"/>
  <c r="J2609" i="5" s="1"/>
  <c r="E2609" i="5"/>
  <c r="O2609" i="5"/>
  <c r="K2609" i="5"/>
  <c r="I2610" i="5"/>
  <c r="J2610" i="5" s="1"/>
  <c r="E2610" i="5"/>
  <c r="O2610" i="5"/>
  <c r="K2610" i="5"/>
  <c r="I2611" i="5"/>
  <c r="J2611" i="5" s="1"/>
  <c r="E2611" i="5"/>
  <c r="O2611" i="5"/>
  <c r="K2611" i="5"/>
  <c r="I2612" i="5"/>
  <c r="J2612" i="5" s="1"/>
  <c r="E2612" i="5"/>
  <c r="O2612" i="5"/>
  <c r="K2612" i="5"/>
  <c r="V2612" i="5"/>
  <c r="I2613" i="5"/>
  <c r="J2613" i="5" s="1"/>
  <c r="E2613" i="5"/>
  <c r="O2613" i="5"/>
  <c r="K2613" i="5"/>
  <c r="I2614" i="5"/>
  <c r="J2614" i="5" s="1"/>
  <c r="E2614" i="5"/>
  <c r="O2614" i="5"/>
  <c r="K2614" i="5"/>
  <c r="I2615" i="5"/>
  <c r="J2615" i="5" s="1"/>
  <c r="E2615" i="5"/>
  <c r="O2615" i="5"/>
  <c r="K2615" i="5"/>
  <c r="I2616" i="5"/>
  <c r="J2616" i="5" s="1"/>
  <c r="E2616" i="5"/>
  <c r="O2616" i="5"/>
  <c r="K2616" i="5"/>
  <c r="I2617" i="5"/>
  <c r="J2617" i="5" s="1"/>
  <c r="E2617" i="5"/>
  <c r="O2617" i="5"/>
  <c r="K2617" i="5"/>
  <c r="I2618" i="5"/>
  <c r="J2618" i="5" s="1"/>
  <c r="E2618" i="5"/>
  <c r="O2618" i="5"/>
  <c r="K2618" i="5"/>
  <c r="I2619" i="5"/>
  <c r="J2619" i="5" s="1"/>
  <c r="E2619" i="5"/>
  <c r="O2619" i="5"/>
  <c r="K2619" i="5"/>
  <c r="I2620" i="5"/>
  <c r="J2620" i="5" s="1"/>
  <c r="E2620" i="5"/>
  <c r="O2620" i="5"/>
  <c r="K2620" i="5"/>
  <c r="I2621" i="5"/>
  <c r="J2621" i="5" s="1"/>
  <c r="E2621" i="5"/>
  <c r="O2621" i="5"/>
  <c r="K2621" i="5"/>
  <c r="I2622" i="5"/>
  <c r="J2622" i="5" s="1"/>
  <c r="E2622" i="5"/>
  <c r="O2622" i="5"/>
  <c r="K2622" i="5"/>
  <c r="I2623" i="5"/>
  <c r="J2623" i="5" s="1"/>
  <c r="E2623" i="5"/>
  <c r="O2623" i="5"/>
  <c r="K2623" i="5"/>
  <c r="I2624" i="5"/>
  <c r="J2624" i="5" s="1"/>
  <c r="E2624" i="5"/>
  <c r="O2624" i="5"/>
  <c r="K2624" i="5"/>
  <c r="I2625" i="5"/>
  <c r="J2625" i="5" s="1"/>
  <c r="E2625" i="5"/>
  <c r="O2625" i="5"/>
  <c r="K2625" i="5"/>
  <c r="I2626" i="5"/>
  <c r="J2626" i="5" s="1"/>
  <c r="E2626" i="5"/>
  <c r="O2626" i="5"/>
  <c r="K2626" i="5"/>
  <c r="I2627" i="5"/>
  <c r="J2627" i="5" s="1"/>
  <c r="E2627" i="5"/>
  <c r="O2627" i="5"/>
  <c r="K2627" i="5"/>
  <c r="I2628" i="5"/>
  <c r="J2628" i="5" s="1"/>
  <c r="E2628" i="5"/>
  <c r="O2628" i="5"/>
  <c r="K2628" i="5"/>
  <c r="I2629" i="5"/>
  <c r="J2629" i="5" s="1"/>
  <c r="E2629" i="5"/>
  <c r="O2629" i="5"/>
  <c r="K2629" i="5"/>
  <c r="I2630" i="5"/>
  <c r="J2630" i="5" s="1"/>
  <c r="E2630" i="5"/>
  <c r="O2630" i="5"/>
  <c r="K2630" i="5"/>
  <c r="I2631" i="5"/>
  <c r="J2631" i="5" s="1"/>
  <c r="E2631" i="5"/>
  <c r="O2631" i="5"/>
  <c r="K2631" i="5"/>
  <c r="I2632" i="5"/>
  <c r="J2632" i="5" s="1"/>
  <c r="E2632" i="5"/>
  <c r="O2632" i="5"/>
  <c r="K2632" i="5"/>
  <c r="I2633" i="5"/>
  <c r="J2633" i="5" s="1"/>
  <c r="E2633" i="5"/>
  <c r="O2633" i="5"/>
  <c r="K2633" i="5"/>
  <c r="V2633" i="5"/>
  <c r="I2634" i="5"/>
  <c r="J2634" i="5" s="1"/>
  <c r="E2634" i="5"/>
  <c r="O2634" i="5"/>
  <c r="K2634" i="5"/>
  <c r="I2635" i="5"/>
  <c r="J2635" i="5" s="1"/>
  <c r="E2635" i="5"/>
  <c r="O2635" i="5"/>
  <c r="K2635" i="5"/>
  <c r="I2636" i="5"/>
  <c r="J2636" i="5" s="1"/>
  <c r="E2636" i="5"/>
  <c r="O2636" i="5"/>
  <c r="K2636" i="5"/>
  <c r="I2637" i="5"/>
  <c r="J2637" i="5" s="1"/>
  <c r="E2637" i="5"/>
  <c r="O2637" i="5"/>
  <c r="K2637" i="5"/>
  <c r="I2638" i="5"/>
  <c r="J2638" i="5" s="1"/>
  <c r="E2638" i="5"/>
  <c r="O2638" i="5"/>
  <c r="K2638" i="5"/>
  <c r="I2639" i="5"/>
  <c r="J2639" i="5" s="1"/>
  <c r="E2639" i="5"/>
  <c r="O2639" i="5"/>
  <c r="K2639" i="5"/>
  <c r="I2640" i="5"/>
  <c r="J2640" i="5" s="1"/>
  <c r="E2640" i="5"/>
  <c r="O2640" i="5"/>
  <c r="K2640" i="5"/>
  <c r="I2641" i="5"/>
  <c r="J2641" i="5" s="1"/>
  <c r="E2641" i="5"/>
  <c r="O2641" i="5"/>
  <c r="K2641" i="5"/>
  <c r="I2642" i="5"/>
  <c r="J2642" i="5" s="1"/>
  <c r="E2642" i="5"/>
  <c r="O2642" i="5"/>
  <c r="K2642" i="5"/>
  <c r="I2643" i="5"/>
  <c r="J2643" i="5" s="1"/>
  <c r="E2643" i="5"/>
  <c r="O2643" i="5"/>
  <c r="K2643" i="5"/>
  <c r="I2644" i="5"/>
  <c r="J2644" i="5" s="1"/>
  <c r="E2644" i="5"/>
  <c r="O2644" i="5"/>
  <c r="K2644" i="5"/>
  <c r="I2645" i="5"/>
  <c r="J2645" i="5" s="1"/>
  <c r="E2645" i="5"/>
  <c r="O2645" i="5"/>
  <c r="K2645" i="5"/>
  <c r="I2646" i="5"/>
  <c r="J2646" i="5" s="1"/>
  <c r="E2646" i="5"/>
  <c r="O2646" i="5"/>
  <c r="K2646" i="5"/>
  <c r="I2647" i="5"/>
  <c r="J2647" i="5" s="1"/>
  <c r="E2647" i="5"/>
  <c r="O2647" i="5"/>
  <c r="K2647" i="5"/>
  <c r="I2648" i="5"/>
  <c r="J2648" i="5" s="1"/>
  <c r="E2648" i="5"/>
  <c r="O2648" i="5"/>
  <c r="K2648" i="5"/>
  <c r="I2649" i="5"/>
  <c r="J2649" i="5" s="1"/>
  <c r="E2649" i="5"/>
  <c r="O2649" i="5"/>
  <c r="K2649" i="5"/>
  <c r="I2650" i="5"/>
  <c r="J2650" i="5" s="1"/>
  <c r="E2650" i="5"/>
  <c r="O2650" i="5"/>
  <c r="K2650" i="5"/>
  <c r="I2651" i="5"/>
  <c r="J2651" i="5" s="1"/>
  <c r="E2651" i="5"/>
  <c r="O2651" i="5"/>
  <c r="K2651" i="5"/>
  <c r="I2652" i="5"/>
  <c r="J2652" i="5" s="1"/>
  <c r="E2652" i="5"/>
  <c r="O2652" i="5"/>
  <c r="K2652" i="5"/>
  <c r="I2653" i="5"/>
  <c r="J2653" i="5" s="1"/>
  <c r="E2653" i="5"/>
  <c r="O2653" i="5"/>
  <c r="K2653" i="5"/>
  <c r="I2654" i="5"/>
  <c r="J2654" i="5" s="1"/>
  <c r="E2654" i="5"/>
  <c r="O2654" i="5"/>
  <c r="K2654" i="5"/>
  <c r="I2655" i="5"/>
  <c r="J2655" i="5" s="1"/>
  <c r="E2655" i="5"/>
  <c r="O2655" i="5"/>
  <c r="K2655" i="5"/>
  <c r="I2656" i="5"/>
  <c r="J2656" i="5" s="1"/>
  <c r="E2656" i="5"/>
  <c r="O2656" i="5"/>
  <c r="K2656" i="5"/>
  <c r="I2657" i="5"/>
  <c r="J2657" i="5" s="1"/>
  <c r="E2657" i="5"/>
  <c r="O2657" i="5"/>
  <c r="K2657" i="5"/>
  <c r="I2658" i="5"/>
  <c r="J2658" i="5" s="1"/>
  <c r="E2658" i="5"/>
  <c r="O2658" i="5"/>
  <c r="K2658" i="5"/>
  <c r="I2659" i="5"/>
  <c r="J2659" i="5" s="1"/>
  <c r="E2659" i="5"/>
  <c r="O2659" i="5"/>
  <c r="K2659" i="5"/>
  <c r="I2660" i="5"/>
  <c r="J2660" i="5" s="1"/>
  <c r="E2660" i="5"/>
  <c r="O2660" i="5"/>
  <c r="K2660" i="5"/>
  <c r="I2661" i="5"/>
  <c r="J2661" i="5" s="1"/>
  <c r="E2661" i="5"/>
  <c r="O2661" i="5"/>
  <c r="K2661" i="5"/>
  <c r="I2662" i="5"/>
  <c r="J2662" i="5" s="1"/>
  <c r="E2662" i="5"/>
  <c r="O2662" i="5"/>
  <c r="K2662" i="5"/>
  <c r="I2663" i="5"/>
  <c r="J2663" i="5" s="1"/>
  <c r="E2663" i="5"/>
  <c r="O2663" i="5"/>
  <c r="K2663" i="5"/>
  <c r="I2664" i="5"/>
  <c r="J2664" i="5" s="1"/>
  <c r="E2664" i="5"/>
  <c r="O2664" i="5"/>
  <c r="K2664" i="5"/>
  <c r="I2665" i="5"/>
  <c r="J2665" i="5" s="1"/>
  <c r="E2665" i="5"/>
  <c r="O2665" i="5"/>
  <c r="K2665" i="5"/>
  <c r="I2666" i="5"/>
  <c r="J2666" i="5" s="1"/>
  <c r="E2666" i="5"/>
  <c r="O2666" i="5"/>
  <c r="K2666" i="5"/>
  <c r="V2666" i="5"/>
  <c r="I2667" i="5"/>
  <c r="J2667" i="5" s="1"/>
  <c r="E2667" i="5"/>
  <c r="O2667" i="5"/>
  <c r="K2667" i="5"/>
  <c r="I2668" i="5"/>
  <c r="J2668" i="5" s="1"/>
  <c r="E2668" i="5"/>
  <c r="O2668" i="5"/>
  <c r="K2668" i="5"/>
  <c r="I2669" i="5"/>
  <c r="J2669" i="5" s="1"/>
  <c r="E2669" i="5"/>
  <c r="O2669" i="5"/>
  <c r="K2669" i="5"/>
  <c r="I2670" i="5"/>
  <c r="J2670" i="5" s="1"/>
  <c r="E2670" i="5"/>
  <c r="O2670" i="5"/>
  <c r="K2670" i="5"/>
  <c r="I2671" i="5"/>
  <c r="J2671" i="5" s="1"/>
  <c r="E2671" i="5"/>
  <c r="O2671" i="5"/>
  <c r="K2671" i="5"/>
  <c r="I2672" i="5"/>
  <c r="J2672" i="5" s="1"/>
  <c r="E2672" i="5"/>
  <c r="O2672" i="5"/>
  <c r="K2672" i="5"/>
  <c r="I2673" i="5"/>
  <c r="J2673" i="5" s="1"/>
  <c r="E2673" i="5"/>
  <c r="O2673" i="5"/>
  <c r="K2673" i="5"/>
  <c r="I2674" i="5"/>
  <c r="J2674" i="5" s="1"/>
  <c r="E2674" i="5"/>
  <c r="O2674" i="5"/>
  <c r="K2674" i="5"/>
  <c r="V2674" i="5"/>
  <c r="I2675" i="5"/>
  <c r="J2675" i="5" s="1"/>
  <c r="E2675" i="5"/>
  <c r="O2675" i="5"/>
  <c r="K2675" i="5"/>
  <c r="I2676" i="5"/>
  <c r="J2676" i="5" s="1"/>
  <c r="E2676" i="5"/>
  <c r="O2676" i="5"/>
  <c r="K2676" i="5"/>
  <c r="I2677" i="5"/>
  <c r="J2677" i="5" s="1"/>
  <c r="E2677" i="5"/>
  <c r="O2677" i="5"/>
  <c r="K2677" i="5"/>
  <c r="I2678" i="5"/>
  <c r="J2678" i="5" s="1"/>
  <c r="E2678" i="5"/>
  <c r="O2678" i="5"/>
  <c r="K2678" i="5"/>
  <c r="V2678" i="5"/>
  <c r="I2679" i="5"/>
  <c r="J2679" i="5" s="1"/>
  <c r="E2679" i="5"/>
  <c r="O2679" i="5"/>
  <c r="K2679" i="5"/>
  <c r="I2680" i="5"/>
  <c r="J2680" i="5" s="1"/>
  <c r="E2680" i="5"/>
  <c r="O2680" i="5"/>
  <c r="K2680" i="5"/>
  <c r="I2681" i="5"/>
  <c r="J2681" i="5" s="1"/>
  <c r="E2681" i="5"/>
  <c r="O2681" i="5"/>
  <c r="K2681" i="5"/>
  <c r="I2682" i="5"/>
  <c r="J2682" i="5" s="1"/>
  <c r="E2682" i="5"/>
  <c r="O2682" i="5"/>
  <c r="K2682" i="5"/>
  <c r="I2683" i="5"/>
  <c r="J2683" i="5" s="1"/>
  <c r="E2683" i="5"/>
  <c r="O2683" i="5"/>
  <c r="K2683" i="5"/>
  <c r="V2683" i="5"/>
  <c r="I2684" i="5"/>
  <c r="J2684" i="5" s="1"/>
  <c r="E2684" i="5"/>
  <c r="O2684" i="5"/>
  <c r="K2684" i="5"/>
  <c r="I2685" i="5"/>
  <c r="J2685" i="5" s="1"/>
  <c r="E2685" i="5"/>
  <c r="O2685" i="5"/>
  <c r="K2685" i="5"/>
  <c r="I2686" i="5"/>
  <c r="J2686" i="5" s="1"/>
  <c r="E2686" i="5"/>
  <c r="O2686" i="5"/>
  <c r="K2686" i="5"/>
  <c r="I2687" i="5"/>
  <c r="J2687" i="5" s="1"/>
  <c r="E2687" i="5"/>
  <c r="O2687" i="5"/>
  <c r="K2687" i="5"/>
  <c r="I2688" i="5"/>
  <c r="J2688" i="5" s="1"/>
  <c r="E2688" i="5"/>
  <c r="O2688" i="5"/>
  <c r="K2688" i="5"/>
  <c r="I2689" i="5"/>
  <c r="J2689" i="5" s="1"/>
  <c r="E2689" i="5"/>
  <c r="O2689" i="5"/>
  <c r="K2689" i="5"/>
  <c r="I2690" i="5"/>
  <c r="J2690" i="5" s="1"/>
  <c r="E2690" i="5"/>
  <c r="O2690" i="5"/>
  <c r="K2690" i="5"/>
  <c r="I2691" i="5"/>
  <c r="J2691" i="5" s="1"/>
  <c r="E2691" i="5"/>
  <c r="O2691" i="5"/>
  <c r="K2691" i="5"/>
  <c r="I2692" i="5"/>
  <c r="J2692" i="5" s="1"/>
  <c r="E2692" i="5"/>
  <c r="O2692" i="5"/>
  <c r="K2692" i="5"/>
  <c r="I2693" i="5"/>
  <c r="J2693" i="5" s="1"/>
  <c r="E2693" i="5"/>
  <c r="O2693" i="5"/>
  <c r="K2693" i="5"/>
  <c r="I2694" i="5"/>
  <c r="J2694" i="5" s="1"/>
  <c r="E2694" i="5"/>
  <c r="O2694" i="5"/>
  <c r="K2694" i="5"/>
  <c r="I2695" i="5"/>
  <c r="J2695" i="5" s="1"/>
  <c r="E2695" i="5"/>
  <c r="O2695" i="5"/>
  <c r="K2695" i="5"/>
  <c r="I2696" i="5"/>
  <c r="J2696" i="5" s="1"/>
  <c r="E2696" i="5"/>
  <c r="O2696" i="5"/>
  <c r="K2696" i="5"/>
  <c r="I2697" i="5"/>
  <c r="J2697" i="5" s="1"/>
  <c r="E2697" i="5"/>
  <c r="O2697" i="5"/>
  <c r="K2697" i="5"/>
  <c r="V2697" i="5"/>
  <c r="I2698" i="5"/>
  <c r="J2698" i="5" s="1"/>
  <c r="E2698" i="5"/>
  <c r="O2698" i="5"/>
  <c r="K2698" i="5"/>
  <c r="I2699" i="5"/>
  <c r="J2699" i="5" s="1"/>
  <c r="E2699" i="5"/>
  <c r="O2699" i="5"/>
  <c r="K2699" i="5"/>
  <c r="I2700" i="5"/>
  <c r="J2700" i="5" s="1"/>
  <c r="E2700" i="5"/>
  <c r="O2700" i="5"/>
  <c r="K2700" i="5"/>
  <c r="V2700" i="5"/>
  <c r="I2701" i="5"/>
  <c r="J2701" i="5" s="1"/>
  <c r="E2701" i="5"/>
  <c r="O2701" i="5"/>
  <c r="K2701" i="5"/>
  <c r="I2702" i="5"/>
  <c r="J2702" i="5" s="1"/>
  <c r="E2702" i="5"/>
  <c r="O2702" i="5"/>
  <c r="K2702" i="5"/>
  <c r="I2703" i="5"/>
  <c r="J2703" i="5" s="1"/>
  <c r="E2703" i="5"/>
  <c r="O2703" i="5"/>
  <c r="K2703" i="5"/>
  <c r="V2703" i="5"/>
  <c r="I2704" i="5"/>
  <c r="J2704" i="5" s="1"/>
  <c r="E2704" i="5"/>
  <c r="O2704" i="5"/>
  <c r="K2704" i="5"/>
  <c r="I2705" i="5"/>
  <c r="J2705" i="5" s="1"/>
  <c r="E2705" i="5"/>
  <c r="O2705" i="5"/>
  <c r="K2705" i="5"/>
  <c r="I2706" i="5"/>
  <c r="J2706" i="5" s="1"/>
  <c r="E2706" i="5"/>
  <c r="O2706" i="5"/>
  <c r="K2706" i="5"/>
  <c r="I2707" i="5"/>
  <c r="J2707" i="5" s="1"/>
  <c r="E2707" i="5"/>
  <c r="O2707" i="5"/>
  <c r="K2707" i="5"/>
  <c r="I2708" i="5"/>
  <c r="J2708" i="5" s="1"/>
  <c r="E2708" i="5"/>
  <c r="O2708" i="5"/>
  <c r="K2708" i="5"/>
  <c r="I2709" i="5"/>
  <c r="J2709" i="5" s="1"/>
  <c r="E2709" i="5"/>
  <c r="O2709" i="5"/>
  <c r="K2709" i="5"/>
  <c r="I2710" i="5"/>
  <c r="J2710" i="5" s="1"/>
  <c r="E2710" i="5"/>
  <c r="O2710" i="5"/>
  <c r="K2710" i="5"/>
  <c r="I2711" i="5"/>
  <c r="J2711" i="5" s="1"/>
  <c r="E2711" i="5"/>
  <c r="O2711" i="5"/>
  <c r="K2711" i="5"/>
  <c r="I2712" i="5"/>
  <c r="J2712" i="5" s="1"/>
  <c r="E2712" i="5"/>
  <c r="O2712" i="5"/>
  <c r="K2712" i="5"/>
  <c r="I2713" i="5"/>
  <c r="J2713" i="5" s="1"/>
  <c r="E2713" i="5"/>
  <c r="O2713" i="5"/>
  <c r="K2713" i="5"/>
  <c r="I2714" i="5"/>
  <c r="J2714" i="5" s="1"/>
  <c r="E2714" i="5"/>
  <c r="O2714" i="5"/>
  <c r="K2714" i="5"/>
  <c r="I2715" i="5"/>
  <c r="J2715" i="5" s="1"/>
  <c r="E2715" i="5"/>
  <c r="O2715" i="5"/>
  <c r="K2715" i="5"/>
  <c r="I2716" i="5"/>
  <c r="J2716" i="5" s="1"/>
  <c r="E2716" i="5"/>
  <c r="O2716" i="5"/>
  <c r="K2716" i="5"/>
  <c r="V2716" i="5"/>
  <c r="I2717" i="5"/>
  <c r="J2717" i="5" s="1"/>
  <c r="E2717" i="5"/>
  <c r="O2717" i="5"/>
  <c r="K2717" i="5"/>
  <c r="I2718" i="5"/>
  <c r="J2718" i="5" s="1"/>
  <c r="E2718" i="5"/>
  <c r="O2718" i="5"/>
  <c r="K2718" i="5"/>
  <c r="I2719" i="5"/>
  <c r="J2719" i="5" s="1"/>
  <c r="E2719" i="5"/>
  <c r="O2719" i="5"/>
  <c r="K2719" i="5"/>
  <c r="V2719" i="5"/>
  <c r="I2720" i="5"/>
  <c r="J2720" i="5" s="1"/>
  <c r="E2720" i="5"/>
  <c r="O2720" i="5"/>
  <c r="K2720" i="5"/>
  <c r="I2721" i="5"/>
  <c r="J2721" i="5" s="1"/>
  <c r="E2721" i="5"/>
  <c r="O2721" i="5"/>
  <c r="K2721" i="5"/>
  <c r="I2722" i="5"/>
  <c r="J2722" i="5" s="1"/>
  <c r="E2722" i="5"/>
  <c r="O2722" i="5"/>
  <c r="K2722" i="5"/>
  <c r="I2723" i="5"/>
  <c r="J2723" i="5" s="1"/>
  <c r="E2723" i="5"/>
  <c r="O2723" i="5"/>
  <c r="K2723" i="5"/>
  <c r="I2724" i="5"/>
  <c r="J2724" i="5" s="1"/>
  <c r="E2724" i="5"/>
  <c r="O2724" i="5"/>
  <c r="K2724" i="5"/>
  <c r="I2725" i="5"/>
  <c r="J2725" i="5" s="1"/>
  <c r="E2725" i="5"/>
  <c r="O2725" i="5"/>
  <c r="K2725" i="5"/>
  <c r="V2725" i="5"/>
  <c r="I2726" i="5"/>
  <c r="J2726" i="5" s="1"/>
  <c r="E2726" i="5"/>
  <c r="O2726" i="5"/>
  <c r="K2726" i="5"/>
  <c r="I2727" i="5"/>
  <c r="J2727" i="5" s="1"/>
  <c r="E2727" i="5"/>
  <c r="O2727" i="5"/>
  <c r="K2727" i="5"/>
  <c r="I2728" i="5"/>
  <c r="J2728" i="5" s="1"/>
  <c r="E2728" i="5"/>
  <c r="O2728" i="5"/>
  <c r="K2728" i="5"/>
  <c r="I2729" i="5"/>
  <c r="J2729" i="5" s="1"/>
  <c r="E2729" i="5"/>
  <c r="O2729" i="5"/>
  <c r="K2729" i="5"/>
  <c r="I2730" i="5"/>
  <c r="J2730" i="5" s="1"/>
  <c r="E2730" i="5"/>
  <c r="O2730" i="5"/>
  <c r="K2730" i="5"/>
  <c r="I2731" i="5"/>
  <c r="J2731" i="5" s="1"/>
  <c r="E2731" i="5"/>
  <c r="O2731" i="5"/>
  <c r="K2731" i="5"/>
  <c r="I2732" i="5"/>
  <c r="J2732" i="5" s="1"/>
  <c r="E2732" i="5"/>
  <c r="O2732" i="5"/>
  <c r="K2732" i="5"/>
  <c r="I2733" i="5"/>
  <c r="J2733" i="5" s="1"/>
  <c r="E2733" i="5"/>
  <c r="O2733" i="5"/>
  <c r="K2733" i="5"/>
  <c r="I2734" i="5"/>
  <c r="J2734" i="5" s="1"/>
  <c r="E2734" i="5"/>
  <c r="O2734" i="5"/>
  <c r="K2734" i="5"/>
  <c r="I2735" i="5"/>
  <c r="J2735" i="5" s="1"/>
  <c r="E2735" i="5"/>
  <c r="O2735" i="5"/>
  <c r="K2735" i="5"/>
  <c r="I2736" i="5"/>
  <c r="J2736" i="5" s="1"/>
  <c r="E2736" i="5"/>
  <c r="O2736" i="5"/>
  <c r="K2736" i="5"/>
  <c r="I2737" i="5"/>
  <c r="J2737" i="5" s="1"/>
  <c r="E2737" i="5"/>
  <c r="O2737" i="5"/>
  <c r="K2737" i="5"/>
  <c r="I2738" i="5"/>
  <c r="J2738" i="5" s="1"/>
  <c r="E2738" i="5"/>
  <c r="O2738" i="5"/>
  <c r="K2738" i="5"/>
  <c r="I2739" i="5"/>
  <c r="J2739" i="5" s="1"/>
  <c r="E2739" i="5"/>
  <c r="O2739" i="5"/>
  <c r="K2739" i="5"/>
  <c r="I2740" i="5"/>
  <c r="J2740" i="5" s="1"/>
  <c r="E2740" i="5"/>
  <c r="O2740" i="5"/>
  <c r="K2740" i="5"/>
  <c r="I2741" i="5"/>
  <c r="J2741" i="5" s="1"/>
  <c r="E2741" i="5"/>
  <c r="O2741" i="5"/>
  <c r="K2741" i="5"/>
  <c r="I2742" i="5"/>
  <c r="J2742" i="5" s="1"/>
  <c r="E2742" i="5"/>
  <c r="O2742" i="5"/>
  <c r="K2742" i="5"/>
  <c r="I2743" i="5"/>
  <c r="J2743" i="5" s="1"/>
  <c r="E2743" i="5"/>
  <c r="O2743" i="5"/>
  <c r="K2743" i="5"/>
  <c r="I2744" i="5"/>
  <c r="J2744" i="5" s="1"/>
  <c r="E2744" i="5"/>
  <c r="O2744" i="5"/>
  <c r="K2744" i="5"/>
  <c r="I2745" i="5"/>
  <c r="J2745" i="5" s="1"/>
  <c r="E2745" i="5"/>
  <c r="O2745" i="5"/>
  <c r="K2745" i="5"/>
  <c r="I2746" i="5"/>
  <c r="J2746" i="5" s="1"/>
  <c r="E2746" i="5"/>
  <c r="O2746" i="5"/>
  <c r="K2746" i="5"/>
  <c r="I2747" i="5"/>
  <c r="J2747" i="5" s="1"/>
  <c r="E2747" i="5"/>
  <c r="O2747" i="5"/>
  <c r="K2747" i="5"/>
  <c r="I2748" i="5"/>
  <c r="J2748" i="5" s="1"/>
  <c r="E2748" i="5"/>
  <c r="O2748" i="5"/>
  <c r="K2748" i="5"/>
  <c r="I2749" i="5"/>
  <c r="J2749" i="5" s="1"/>
  <c r="E2749" i="5"/>
  <c r="O2749" i="5"/>
  <c r="K2749" i="5"/>
  <c r="I2750" i="5"/>
  <c r="J2750" i="5" s="1"/>
  <c r="E2750" i="5"/>
  <c r="O2750" i="5"/>
  <c r="K2750" i="5"/>
  <c r="I2751" i="5"/>
  <c r="J2751" i="5" s="1"/>
  <c r="E2751" i="5"/>
  <c r="O2751" i="5"/>
  <c r="K2751" i="5"/>
  <c r="I2752" i="5"/>
  <c r="J2752" i="5" s="1"/>
  <c r="E2752" i="5"/>
  <c r="O2752" i="5"/>
  <c r="K2752" i="5"/>
  <c r="I2753" i="5"/>
  <c r="J2753" i="5" s="1"/>
  <c r="E2753" i="5"/>
  <c r="O2753" i="5"/>
  <c r="K2753" i="5"/>
  <c r="I2754" i="5"/>
  <c r="J2754" i="5" s="1"/>
  <c r="E2754" i="5"/>
  <c r="O2754" i="5"/>
  <c r="K2754" i="5"/>
  <c r="I2755" i="5"/>
  <c r="J2755" i="5" s="1"/>
  <c r="E2755" i="5"/>
  <c r="O2755" i="5"/>
  <c r="K2755" i="5"/>
  <c r="I2756" i="5"/>
  <c r="J2756" i="5" s="1"/>
  <c r="E2756" i="5"/>
  <c r="O2756" i="5"/>
  <c r="K2756" i="5"/>
  <c r="I2757" i="5"/>
  <c r="J2757" i="5" s="1"/>
  <c r="E2757" i="5"/>
  <c r="O2757" i="5"/>
  <c r="K2757" i="5"/>
  <c r="I2758" i="5"/>
  <c r="J2758" i="5" s="1"/>
  <c r="E2758" i="5"/>
  <c r="O2758" i="5"/>
  <c r="K2758" i="5"/>
  <c r="I2759" i="5"/>
  <c r="J2759" i="5" s="1"/>
  <c r="E2759" i="5"/>
  <c r="O2759" i="5"/>
  <c r="K2759" i="5"/>
  <c r="I2760" i="5"/>
  <c r="J2760" i="5" s="1"/>
  <c r="E2760" i="5"/>
  <c r="O2760" i="5"/>
  <c r="K2760" i="5"/>
  <c r="I2761" i="5"/>
  <c r="J2761" i="5" s="1"/>
  <c r="E2761" i="5"/>
  <c r="O2761" i="5"/>
  <c r="K2761" i="5"/>
  <c r="I2762" i="5"/>
  <c r="J2762" i="5" s="1"/>
  <c r="E2762" i="5"/>
  <c r="O2762" i="5"/>
  <c r="K2762" i="5"/>
  <c r="I2763" i="5"/>
  <c r="J2763" i="5" s="1"/>
  <c r="E2763" i="5"/>
  <c r="O2763" i="5"/>
  <c r="K2763" i="5"/>
  <c r="I2764" i="5"/>
  <c r="J2764" i="5" s="1"/>
  <c r="E2764" i="5"/>
  <c r="O2764" i="5"/>
  <c r="K2764" i="5"/>
  <c r="I2765" i="5"/>
  <c r="J2765" i="5" s="1"/>
  <c r="E2765" i="5"/>
  <c r="O2765" i="5"/>
  <c r="K2765" i="5"/>
  <c r="I2766" i="5"/>
  <c r="J2766" i="5" s="1"/>
  <c r="E2766" i="5"/>
  <c r="O2766" i="5"/>
  <c r="K2766" i="5"/>
  <c r="I2767" i="5"/>
  <c r="J2767" i="5" s="1"/>
  <c r="E2767" i="5"/>
  <c r="O2767" i="5"/>
  <c r="K2767" i="5"/>
  <c r="V2767" i="5"/>
  <c r="I2768" i="5"/>
  <c r="J2768" i="5" s="1"/>
  <c r="E2768" i="5"/>
  <c r="O2768" i="5"/>
  <c r="K2768" i="5"/>
  <c r="I2769" i="5"/>
  <c r="J2769" i="5" s="1"/>
  <c r="E2769" i="5"/>
  <c r="O2769" i="5"/>
  <c r="K2769" i="5"/>
  <c r="I2770" i="5"/>
  <c r="J2770" i="5" s="1"/>
  <c r="E2770" i="5"/>
  <c r="O2770" i="5"/>
  <c r="K2770" i="5"/>
  <c r="I2771" i="5"/>
  <c r="J2771" i="5" s="1"/>
  <c r="E2771" i="5"/>
  <c r="O2771" i="5"/>
  <c r="K2771" i="5"/>
  <c r="V2771" i="5"/>
  <c r="I2772" i="5"/>
  <c r="J2772" i="5" s="1"/>
  <c r="E2772" i="5"/>
  <c r="O2772" i="5"/>
  <c r="K2772" i="5"/>
  <c r="V2772" i="5"/>
  <c r="I2773" i="5"/>
  <c r="J2773" i="5" s="1"/>
  <c r="E2773" i="5"/>
  <c r="O2773" i="5"/>
  <c r="K2773" i="5"/>
  <c r="V2773" i="5"/>
  <c r="I2774" i="5"/>
  <c r="J2774" i="5" s="1"/>
  <c r="E2774" i="5"/>
  <c r="O2774" i="5"/>
  <c r="K2774" i="5"/>
  <c r="I2775" i="5"/>
  <c r="J2775" i="5" s="1"/>
  <c r="E2775" i="5"/>
  <c r="O2775" i="5"/>
  <c r="K2775" i="5"/>
  <c r="I2776" i="5"/>
  <c r="J2776" i="5" s="1"/>
  <c r="E2776" i="5"/>
  <c r="O2776" i="5"/>
  <c r="K2776" i="5"/>
  <c r="I2777" i="5"/>
  <c r="J2777" i="5" s="1"/>
  <c r="E2777" i="5"/>
  <c r="O2777" i="5"/>
  <c r="K2777" i="5"/>
  <c r="I2778" i="5"/>
  <c r="J2778" i="5" s="1"/>
  <c r="E2778" i="5"/>
  <c r="O2778" i="5"/>
  <c r="K2778" i="5"/>
  <c r="I2779" i="5"/>
  <c r="J2779" i="5" s="1"/>
  <c r="E2779" i="5"/>
  <c r="O2779" i="5"/>
  <c r="K2779" i="5"/>
  <c r="I2780" i="5"/>
  <c r="J2780" i="5" s="1"/>
  <c r="E2780" i="5"/>
  <c r="O2780" i="5"/>
  <c r="K2780" i="5"/>
  <c r="I2781" i="5"/>
  <c r="J2781" i="5" s="1"/>
  <c r="E2781" i="5"/>
  <c r="O2781" i="5"/>
  <c r="K2781" i="5"/>
  <c r="I2782" i="5"/>
  <c r="J2782" i="5" s="1"/>
  <c r="E2782" i="5"/>
  <c r="O2782" i="5"/>
  <c r="K2782" i="5"/>
  <c r="I2783" i="5"/>
  <c r="J2783" i="5" s="1"/>
  <c r="E2783" i="5"/>
  <c r="O2783" i="5"/>
  <c r="K2783" i="5"/>
  <c r="I2784" i="5"/>
  <c r="J2784" i="5" s="1"/>
  <c r="E2784" i="5"/>
  <c r="O2784" i="5"/>
  <c r="K2784" i="5"/>
  <c r="V2784" i="5"/>
  <c r="I2785" i="5"/>
  <c r="J2785" i="5" s="1"/>
  <c r="E2785" i="5"/>
  <c r="O2785" i="5"/>
  <c r="K2785" i="5"/>
  <c r="I2786" i="5"/>
  <c r="J2786" i="5" s="1"/>
  <c r="E2786" i="5"/>
  <c r="O2786" i="5"/>
  <c r="K2786" i="5"/>
  <c r="I2787" i="5"/>
  <c r="J2787" i="5" s="1"/>
  <c r="E2787" i="5"/>
  <c r="O2787" i="5"/>
  <c r="K2787" i="5"/>
  <c r="I2788" i="5"/>
  <c r="J2788" i="5" s="1"/>
  <c r="E2788" i="5"/>
  <c r="O2788" i="5"/>
  <c r="K2788" i="5"/>
  <c r="I2789" i="5"/>
  <c r="J2789" i="5" s="1"/>
  <c r="E2789" i="5"/>
  <c r="O2789" i="5"/>
  <c r="K2789" i="5"/>
  <c r="I2790" i="5"/>
  <c r="J2790" i="5" s="1"/>
  <c r="E2790" i="5"/>
  <c r="O2790" i="5"/>
  <c r="K2790" i="5"/>
  <c r="I2791" i="5"/>
  <c r="J2791" i="5" s="1"/>
  <c r="E2791" i="5"/>
  <c r="O2791" i="5"/>
  <c r="K2791" i="5"/>
  <c r="I2792" i="5"/>
  <c r="J2792" i="5" s="1"/>
  <c r="E2792" i="5"/>
  <c r="O2792" i="5"/>
  <c r="K2792" i="5"/>
  <c r="I2793" i="5"/>
  <c r="J2793" i="5" s="1"/>
  <c r="E2793" i="5"/>
  <c r="O2793" i="5"/>
  <c r="K2793" i="5"/>
  <c r="I2794" i="5"/>
  <c r="J2794" i="5" s="1"/>
  <c r="E2794" i="5"/>
  <c r="O2794" i="5"/>
  <c r="K2794" i="5"/>
  <c r="I2795" i="5"/>
  <c r="J2795" i="5" s="1"/>
  <c r="E2795" i="5"/>
  <c r="O2795" i="5"/>
  <c r="K2795" i="5"/>
  <c r="I2796" i="5"/>
  <c r="J2796" i="5" s="1"/>
  <c r="E2796" i="5"/>
  <c r="O2796" i="5"/>
  <c r="K2796" i="5"/>
  <c r="I2797" i="5"/>
  <c r="J2797" i="5" s="1"/>
  <c r="E2797" i="5"/>
  <c r="O2797" i="5"/>
  <c r="K2797" i="5"/>
  <c r="I2798" i="5"/>
  <c r="J2798" i="5" s="1"/>
  <c r="E2798" i="5"/>
  <c r="O2798" i="5"/>
  <c r="K2798" i="5"/>
  <c r="I2799" i="5"/>
  <c r="J2799" i="5" s="1"/>
  <c r="E2799" i="5"/>
  <c r="O2799" i="5"/>
  <c r="K2799" i="5"/>
  <c r="I2800" i="5"/>
  <c r="J2800" i="5" s="1"/>
  <c r="E2800" i="5"/>
  <c r="O2800" i="5"/>
  <c r="K2800" i="5"/>
  <c r="I2801" i="5"/>
  <c r="J2801" i="5" s="1"/>
  <c r="E2801" i="5"/>
  <c r="O2801" i="5"/>
  <c r="K2801" i="5"/>
  <c r="I2802" i="5"/>
  <c r="J2802" i="5" s="1"/>
  <c r="E2802" i="5"/>
  <c r="O2802" i="5"/>
  <c r="K2802" i="5"/>
  <c r="I2803" i="5"/>
  <c r="J2803" i="5" s="1"/>
  <c r="E2803" i="5"/>
  <c r="O2803" i="5"/>
  <c r="K2803" i="5"/>
  <c r="I2804" i="5"/>
  <c r="J2804" i="5" s="1"/>
  <c r="L2804" i="5" s="1"/>
  <c r="E2804" i="5"/>
  <c r="O2804" i="5"/>
  <c r="K2804" i="5"/>
  <c r="I2805" i="5"/>
  <c r="J2805" i="5" s="1"/>
  <c r="L2805" i="5" s="1"/>
  <c r="AD2805" i="5" s="1"/>
  <c r="E2805" i="5"/>
  <c r="O2805" i="5"/>
  <c r="K2805" i="5"/>
  <c r="I2806" i="5"/>
  <c r="J2806" i="5" s="1"/>
  <c r="L2806" i="5" s="1"/>
  <c r="E2806" i="5"/>
  <c r="O2806" i="5"/>
  <c r="K2806" i="5"/>
  <c r="I2807" i="5"/>
  <c r="J2807" i="5" s="1"/>
  <c r="L2807" i="5" s="1"/>
  <c r="AA2807" i="5" s="1"/>
  <c r="E2807" i="5"/>
  <c r="O2807" i="5"/>
  <c r="K2807" i="5"/>
  <c r="I2808" i="5"/>
  <c r="J2808" i="5" s="1"/>
  <c r="E2808" i="5"/>
  <c r="O2808" i="5"/>
  <c r="K2808" i="5"/>
  <c r="I2809" i="5"/>
  <c r="J2809" i="5" s="1"/>
  <c r="L2809" i="5" s="1"/>
  <c r="AD2809" i="5" s="1"/>
  <c r="E2809" i="5"/>
  <c r="O2809" i="5"/>
  <c r="K2809" i="5"/>
  <c r="I2810" i="5"/>
  <c r="J2810" i="5" s="1"/>
  <c r="L2810" i="5" s="1"/>
  <c r="E2810" i="5"/>
  <c r="O2810" i="5"/>
  <c r="K2810" i="5"/>
  <c r="I2811" i="5"/>
  <c r="J2811" i="5" s="1"/>
  <c r="E2811" i="5"/>
  <c r="O2811" i="5"/>
  <c r="K2811" i="5"/>
  <c r="I2812" i="5"/>
  <c r="J2812" i="5" s="1"/>
  <c r="L2812" i="5" s="1"/>
  <c r="E2812" i="5"/>
  <c r="O2812" i="5"/>
  <c r="K2812" i="5"/>
  <c r="I2813" i="5"/>
  <c r="J2813" i="5" s="1"/>
  <c r="L2813" i="5" s="1"/>
  <c r="AD2813" i="5" s="1"/>
  <c r="E2813" i="5"/>
  <c r="O2813" i="5"/>
  <c r="K2813" i="5"/>
  <c r="V2813" i="5"/>
  <c r="I2814" i="5"/>
  <c r="J2814" i="5" s="1"/>
  <c r="E2814" i="5"/>
  <c r="O2814" i="5"/>
  <c r="K2814" i="5"/>
  <c r="V2814" i="5"/>
  <c r="I2815" i="5"/>
  <c r="J2815" i="5" s="1"/>
  <c r="E2815" i="5"/>
  <c r="O2815" i="5"/>
  <c r="K2815" i="5"/>
  <c r="I2816" i="5"/>
  <c r="J2816" i="5" s="1"/>
  <c r="E2816" i="5"/>
  <c r="O2816" i="5"/>
  <c r="K2816" i="5"/>
  <c r="I2817" i="5"/>
  <c r="J2817" i="5" s="1"/>
  <c r="E2817" i="5"/>
  <c r="O2817" i="5"/>
  <c r="K2817" i="5"/>
  <c r="I2818" i="5"/>
  <c r="J2818" i="5" s="1"/>
  <c r="E2818" i="5"/>
  <c r="O2818" i="5"/>
  <c r="K2818" i="5"/>
  <c r="I2819" i="5"/>
  <c r="J2819" i="5" s="1"/>
  <c r="E2819" i="5"/>
  <c r="O2819" i="5"/>
  <c r="K2819" i="5"/>
  <c r="I2820" i="5"/>
  <c r="J2820" i="5" s="1"/>
  <c r="E2820" i="5"/>
  <c r="O2820" i="5"/>
  <c r="K2820" i="5"/>
  <c r="I2821" i="5"/>
  <c r="J2821" i="5" s="1"/>
  <c r="E2821" i="5"/>
  <c r="O2821" i="5"/>
  <c r="K2821" i="5"/>
  <c r="I2822" i="5"/>
  <c r="J2822" i="5" s="1"/>
  <c r="E2822" i="5"/>
  <c r="O2822" i="5"/>
  <c r="K2822" i="5"/>
  <c r="I2823" i="5"/>
  <c r="J2823" i="5" s="1"/>
  <c r="E2823" i="5"/>
  <c r="O2823" i="5"/>
  <c r="K2823" i="5"/>
  <c r="I2824" i="5"/>
  <c r="J2824" i="5" s="1"/>
  <c r="E2824" i="5"/>
  <c r="O2824" i="5"/>
  <c r="K2824" i="5"/>
  <c r="I2825" i="5"/>
  <c r="J2825" i="5" s="1"/>
  <c r="E2825" i="5"/>
  <c r="O2825" i="5"/>
  <c r="K2825" i="5"/>
  <c r="I2826" i="5"/>
  <c r="J2826" i="5" s="1"/>
  <c r="E2826" i="5"/>
  <c r="O2826" i="5"/>
  <c r="K2826" i="5"/>
  <c r="I2827" i="5"/>
  <c r="J2827" i="5" s="1"/>
  <c r="E2827" i="5"/>
  <c r="O2827" i="5"/>
  <c r="K2827" i="5"/>
  <c r="I2828" i="5"/>
  <c r="J2828" i="5" s="1"/>
  <c r="E2828" i="5"/>
  <c r="O2828" i="5"/>
  <c r="K2828" i="5"/>
  <c r="I2829" i="5"/>
  <c r="J2829" i="5" s="1"/>
  <c r="E2829" i="5"/>
  <c r="O2829" i="5"/>
  <c r="K2829" i="5"/>
  <c r="I2830" i="5"/>
  <c r="J2830" i="5" s="1"/>
  <c r="E2830" i="5"/>
  <c r="O2830" i="5"/>
  <c r="K2830" i="5"/>
  <c r="I2831" i="5"/>
  <c r="J2831" i="5" s="1"/>
  <c r="E2831" i="5"/>
  <c r="O2831" i="5"/>
  <c r="K2831" i="5"/>
  <c r="I2832" i="5"/>
  <c r="J2832" i="5" s="1"/>
  <c r="E2832" i="5"/>
  <c r="O2832" i="5"/>
  <c r="K2832" i="5"/>
  <c r="I2833" i="5"/>
  <c r="J2833" i="5" s="1"/>
  <c r="E2833" i="5"/>
  <c r="O2833" i="5"/>
  <c r="K2833" i="5"/>
  <c r="I2834" i="5"/>
  <c r="J2834" i="5" s="1"/>
  <c r="E2834" i="5"/>
  <c r="O2834" i="5"/>
  <c r="K2834" i="5"/>
  <c r="I2835" i="5"/>
  <c r="J2835" i="5" s="1"/>
  <c r="E2835" i="5"/>
  <c r="O2835" i="5"/>
  <c r="K2835" i="5"/>
  <c r="I2836" i="5"/>
  <c r="J2836" i="5" s="1"/>
  <c r="E2836" i="5"/>
  <c r="O2836" i="5"/>
  <c r="K2836" i="5"/>
  <c r="I2837" i="5"/>
  <c r="J2837" i="5" s="1"/>
  <c r="E2837" i="5"/>
  <c r="O2837" i="5"/>
  <c r="K2837" i="5"/>
  <c r="I2838" i="5"/>
  <c r="J2838" i="5" s="1"/>
  <c r="E2838" i="5"/>
  <c r="O2838" i="5"/>
  <c r="K2838" i="5"/>
  <c r="I2839" i="5"/>
  <c r="J2839" i="5" s="1"/>
  <c r="E2839" i="5"/>
  <c r="O2839" i="5"/>
  <c r="K2839" i="5"/>
  <c r="I2840" i="5"/>
  <c r="J2840" i="5" s="1"/>
  <c r="E2840" i="5"/>
  <c r="O2840" i="5"/>
  <c r="K2840" i="5"/>
  <c r="I2841" i="5"/>
  <c r="J2841" i="5" s="1"/>
  <c r="E2841" i="5"/>
  <c r="O2841" i="5"/>
  <c r="K2841" i="5"/>
  <c r="I2842" i="5"/>
  <c r="J2842" i="5" s="1"/>
  <c r="E2842" i="5"/>
  <c r="O2842" i="5"/>
  <c r="K2842" i="5"/>
  <c r="I2843" i="5"/>
  <c r="J2843" i="5" s="1"/>
  <c r="E2843" i="5"/>
  <c r="O2843" i="5"/>
  <c r="K2843" i="5"/>
  <c r="I2844" i="5"/>
  <c r="J2844" i="5" s="1"/>
  <c r="E2844" i="5"/>
  <c r="O2844" i="5"/>
  <c r="K2844" i="5"/>
  <c r="I2845" i="5"/>
  <c r="J2845" i="5" s="1"/>
  <c r="E2845" i="5"/>
  <c r="O2845" i="5"/>
  <c r="K2845" i="5"/>
  <c r="I2846" i="5"/>
  <c r="J2846" i="5" s="1"/>
  <c r="E2846" i="5"/>
  <c r="O2846" i="5"/>
  <c r="K2846" i="5"/>
  <c r="I2847" i="5"/>
  <c r="J2847" i="5" s="1"/>
  <c r="E2847" i="5"/>
  <c r="O2847" i="5"/>
  <c r="K2847" i="5"/>
  <c r="I2848" i="5"/>
  <c r="J2848" i="5" s="1"/>
  <c r="E2848" i="5"/>
  <c r="O2848" i="5"/>
  <c r="K2848" i="5"/>
  <c r="I2849" i="5"/>
  <c r="J2849" i="5" s="1"/>
  <c r="E2849" i="5"/>
  <c r="O2849" i="5"/>
  <c r="K2849" i="5"/>
  <c r="I2850" i="5"/>
  <c r="J2850" i="5" s="1"/>
  <c r="E2850" i="5"/>
  <c r="O2850" i="5"/>
  <c r="K2850" i="5"/>
  <c r="I2851" i="5"/>
  <c r="J2851" i="5" s="1"/>
  <c r="E2851" i="5"/>
  <c r="O2851" i="5"/>
  <c r="K2851" i="5"/>
  <c r="I2852" i="5"/>
  <c r="J2852" i="5" s="1"/>
  <c r="E2852" i="5"/>
  <c r="O2852" i="5"/>
  <c r="K2852" i="5"/>
  <c r="I2853" i="5"/>
  <c r="J2853" i="5" s="1"/>
  <c r="E2853" i="5"/>
  <c r="O2853" i="5"/>
  <c r="K2853" i="5"/>
  <c r="I2854" i="5"/>
  <c r="J2854" i="5" s="1"/>
  <c r="E2854" i="5"/>
  <c r="O2854" i="5"/>
  <c r="K2854" i="5"/>
  <c r="I2855" i="5"/>
  <c r="J2855" i="5" s="1"/>
  <c r="E2855" i="5"/>
  <c r="O2855" i="5"/>
  <c r="K2855" i="5"/>
  <c r="V2855" i="5"/>
  <c r="I2856" i="5"/>
  <c r="J2856" i="5" s="1"/>
  <c r="E2856" i="5"/>
  <c r="O2856" i="5"/>
  <c r="K2856" i="5"/>
  <c r="I2857" i="5"/>
  <c r="J2857" i="5" s="1"/>
  <c r="E2857" i="5"/>
  <c r="O2857" i="5"/>
  <c r="K2857" i="5"/>
  <c r="I2858" i="5"/>
  <c r="J2858" i="5" s="1"/>
  <c r="E2858" i="5"/>
  <c r="O2858" i="5"/>
  <c r="K2858" i="5"/>
  <c r="I2859" i="5"/>
  <c r="J2859" i="5" s="1"/>
  <c r="E2859" i="5"/>
  <c r="O2859" i="5"/>
  <c r="K2859" i="5"/>
  <c r="I2860" i="5"/>
  <c r="J2860" i="5" s="1"/>
  <c r="E2860" i="5"/>
  <c r="O2860" i="5"/>
  <c r="K2860" i="5"/>
  <c r="I2861" i="5"/>
  <c r="J2861" i="5" s="1"/>
  <c r="E2861" i="5"/>
  <c r="O2861" i="5"/>
  <c r="K2861" i="5"/>
  <c r="I2862" i="5"/>
  <c r="J2862" i="5" s="1"/>
  <c r="E2862" i="5"/>
  <c r="O2862" i="5"/>
  <c r="K2862" i="5"/>
  <c r="I2863" i="5"/>
  <c r="J2863" i="5" s="1"/>
  <c r="E2863" i="5"/>
  <c r="O2863" i="5"/>
  <c r="K2863" i="5"/>
  <c r="I2864" i="5"/>
  <c r="J2864" i="5" s="1"/>
  <c r="E2864" i="5"/>
  <c r="O2864" i="5"/>
  <c r="K2864" i="5"/>
  <c r="I2865" i="5"/>
  <c r="J2865" i="5" s="1"/>
  <c r="E2865" i="5"/>
  <c r="O2865" i="5"/>
  <c r="K2865" i="5"/>
  <c r="I2866" i="5"/>
  <c r="J2866" i="5" s="1"/>
  <c r="E2866" i="5"/>
  <c r="O2866" i="5"/>
  <c r="K2866" i="5"/>
  <c r="I2867" i="5"/>
  <c r="J2867" i="5" s="1"/>
  <c r="E2867" i="5"/>
  <c r="O2867" i="5"/>
  <c r="K2867" i="5"/>
  <c r="I2868" i="5"/>
  <c r="J2868" i="5" s="1"/>
  <c r="E2868" i="5"/>
  <c r="O2868" i="5"/>
  <c r="K2868" i="5"/>
  <c r="I2869" i="5"/>
  <c r="J2869" i="5" s="1"/>
  <c r="E2869" i="5"/>
  <c r="O2869" i="5"/>
  <c r="K2869" i="5"/>
  <c r="V2869" i="5"/>
  <c r="I2870" i="5"/>
  <c r="J2870" i="5" s="1"/>
  <c r="E2870" i="5"/>
  <c r="O2870" i="5"/>
  <c r="K2870" i="5"/>
  <c r="I2871" i="5"/>
  <c r="J2871" i="5" s="1"/>
  <c r="L2871" i="5" s="1"/>
  <c r="E2871" i="5"/>
  <c r="O2871" i="5"/>
  <c r="K2871" i="5"/>
  <c r="I2872" i="5"/>
  <c r="J2872" i="5" s="1"/>
  <c r="L2872" i="5" s="1"/>
  <c r="AD2872" i="5" s="1"/>
  <c r="E2872" i="5"/>
  <c r="O2872" i="5"/>
  <c r="K2872" i="5"/>
  <c r="I2873" i="5"/>
  <c r="J2873" i="5" s="1"/>
  <c r="L2873" i="5" s="1"/>
  <c r="E2873" i="5"/>
  <c r="O2873" i="5"/>
  <c r="K2873" i="5"/>
  <c r="I2874" i="5"/>
  <c r="J2874" i="5" s="1"/>
  <c r="E2874" i="5"/>
  <c r="O2874" i="5"/>
  <c r="K2874" i="5"/>
  <c r="I2875" i="5"/>
  <c r="J2875" i="5" s="1"/>
  <c r="E2875" i="5"/>
  <c r="O2875" i="5"/>
  <c r="K2875" i="5"/>
  <c r="I2876" i="5"/>
  <c r="J2876" i="5" s="1"/>
  <c r="L2876" i="5" s="1"/>
  <c r="AD2876" i="5" s="1"/>
  <c r="E2876" i="5"/>
  <c r="O2876" i="5"/>
  <c r="K2876" i="5"/>
  <c r="I2877" i="5"/>
  <c r="J2877" i="5" s="1"/>
  <c r="E2877" i="5"/>
  <c r="O2877" i="5"/>
  <c r="K2877" i="5"/>
  <c r="I2878" i="5"/>
  <c r="J2878" i="5" s="1"/>
  <c r="E2878" i="5"/>
  <c r="O2878" i="5"/>
  <c r="K2878" i="5"/>
  <c r="I2879" i="5"/>
  <c r="J2879" i="5" s="1"/>
  <c r="L2879" i="5" s="1"/>
  <c r="E2879" i="5"/>
  <c r="O2879" i="5"/>
  <c r="K2879" i="5"/>
  <c r="I2880" i="5"/>
  <c r="J2880" i="5" s="1"/>
  <c r="E2880" i="5"/>
  <c r="O2880" i="5"/>
  <c r="K2880" i="5"/>
  <c r="I2881" i="5"/>
  <c r="J2881" i="5" s="1"/>
  <c r="L2881" i="5" s="1"/>
  <c r="E2881" i="5"/>
  <c r="O2881" i="5"/>
  <c r="K2881" i="5"/>
  <c r="I2882" i="5"/>
  <c r="J2882" i="5" s="1"/>
  <c r="E2882" i="5"/>
  <c r="O2882" i="5"/>
  <c r="K2882" i="5"/>
  <c r="I2883" i="5"/>
  <c r="J2883" i="5" s="1"/>
  <c r="E2883" i="5"/>
  <c r="O2883" i="5"/>
  <c r="K2883" i="5"/>
  <c r="V2883" i="5"/>
  <c r="I2884" i="5"/>
  <c r="J2884" i="5" s="1"/>
  <c r="E2884" i="5"/>
  <c r="O2884" i="5"/>
  <c r="K2884" i="5"/>
  <c r="I2885" i="5"/>
  <c r="J2885" i="5" s="1"/>
  <c r="E2885" i="5"/>
  <c r="O2885" i="5"/>
  <c r="K2885" i="5"/>
  <c r="I2886" i="5"/>
  <c r="J2886" i="5" s="1"/>
  <c r="E2886" i="5"/>
  <c r="O2886" i="5"/>
  <c r="K2886" i="5"/>
  <c r="I2887" i="5"/>
  <c r="J2887" i="5" s="1"/>
  <c r="E2887" i="5"/>
  <c r="O2887" i="5"/>
  <c r="K2887" i="5"/>
  <c r="I2888" i="5"/>
  <c r="J2888" i="5" s="1"/>
  <c r="E2888" i="5"/>
  <c r="O2888" i="5"/>
  <c r="K2888" i="5"/>
  <c r="I2889" i="5"/>
  <c r="J2889" i="5" s="1"/>
  <c r="E2889" i="5"/>
  <c r="O2889" i="5"/>
  <c r="K2889" i="5"/>
  <c r="I2890" i="5"/>
  <c r="J2890" i="5" s="1"/>
  <c r="E2890" i="5"/>
  <c r="O2890" i="5"/>
  <c r="K2890" i="5"/>
  <c r="I2891" i="5"/>
  <c r="J2891" i="5" s="1"/>
  <c r="E2891" i="5"/>
  <c r="O2891" i="5"/>
  <c r="K2891" i="5"/>
  <c r="I2892" i="5"/>
  <c r="J2892" i="5" s="1"/>
  <c r="E2892" i="5"/>
  <c r="O2892" i="5"/>
  <c r="K2892" i="5"/>
  <c r="I2893" i="5"/>
  <c r="J2893" i="5" s="1"/>
  <c r="E2893" i="5"/>
  <c r="O2893" i="5"/>
  <c r="K2893" i="5"/>
  <c r="I2894" i="5"/>
  <c r="J2894" i="5" s="1"/>
  <c r="E2894" i="5"/>
  <c r="O2894" i="5"/>
  <c r="K2894" i="5"/>
  <c r="I2895" i="5"/>
  <c r="J2895" i="5" s="1"/>
  <c r="E2895" i="5"/>
  <c r="O2895" i="5"/>
  <c r="K2895" i="5"/>
  <c r="I2896" i="5"/>
  <c r="J2896" i="5" s="1"/>
  <c r="E2896" i="5"/>
  <c r="O2896" i="5"/>
  <c r="K2896" i="5"/>
  <c r="I2897" i="5"/>
  <c r="J2897" i="5" s="1"/>
  <c r="E2897" i="5"/>
  <c r="O2897" i="5"/>
  <c r="K2897" i="5"/>
  <c r="I2898" i="5"/>
  <c r="J2898" i="5" s="1"/>
  <c r="E2898" i="5"/>
  <c r="O2898" i="5"/>
  <c r="K2898" i="5"/>
  <c r="I2899" i="5"/>
  <c r="J2899" i="5" s="1"/>
  <c r="E2899" i="5"/>
  <c r="O2899" i="5"/>
  <c r="K2899" i="5"/>
  <c r="I2900" i="5"/>
  <c r="J2900" i="5" s="1"/>
  <c r="E2900" i="5"/>
  <c r="O2900" i="5"/>
  <c r="K2900" i="5"/>
  <c r="I2901" i="5"/>
  <c r="J2901" i="5" s="1"/>
  <c r="E2901" i="5"/>
  <c r="O2901" i="5"/>
  <c r="K2901" i="5"/>
  <c r="I2902" i="5"/>
  <c r="J2902" i="5" s="1"/>
  <c r="E2902" i="5"/>
  <c r="O2902" i="5"/>
  <c r="K2902" i="5"/>
  <c r="I2903" i="5"/>
  <c r="J2903" i="5" s="1"/>
  <c r="E2903" i="5"/>
  <c r="O2903" i="5"/>
  <c r="K2903" i="5"/>
  <c r="I2904" i="5"/>
  <c r="J2904" i="5" s="1"/>
  <c r="E2904" i="5"/>
  <c r="O2904" i="5"/>
  <c r="K2904" i="5"/>
  <c r="I2905" i="5"/>
  <c r="J2905" i="5" s="1"/>
  <c r="E2905" i="5"/>
  <c r="O2905" i="5"/>
  <c r="K2905" i="5"/>
  <c r="I2906" i="5"/>
  <c r="J2906" i="5" s="1"/>
  <c r="E2906" i="5"/>
  <c r="O2906" i="5"/>
  <c r="K2906" i="5"/>
  <c r="I2907" i="5"/>
  <c r="J2907" i="5" s="1"/>
  <c r="E2907" i="5"/>
  <c r="O2907" i="5"/>
  <c r="K2907" i="5"/>
  <c r="I2908" i="5"/>
  <c r="J2908" i="5" s="1"/>
  <c r="E2908" i="5"/>
  <c r="O2908" i="5"/>
  <c r="K2908" i="5"/>
  <c r="I2909" i="5"/>
  <c r="J2909" i="5" s="1"/>
  <c r="E2909" i="5"/>
  <c r="O2909" i="5"/>
  <c r="K2909" i="5"/>
  <c r="I2910" i="5"/>
  <c r="J2910" i="5" s="1"/>
  <c r="E2910" i="5"/>
  <c r="O2910" i="5"/>
  <c r="K2910" i="5"/>
  <c r="I2911" i="5"/>
  <c r="J2911" i="5" s="1"/>
  <c r="E2911" i="5"/>
  <c r="O2911" i="5"/>
  <c r="K2911" i="5"/>
  <c r="I2912" i="5"/>
  <c r="J2912" i="5" s="1"/>
  <c r="E2912" i="5"/>
  <c r="O2912" i="5"/>
  <c r="K2912" i="5"/>
  <c r="I2913" i="5"/>
  <c r="J2913" i="5" s="1"/>
  <c r="E2913" i="5"/>
  <c r="O2913" i="5"/>
  <c r="K2913" i="5"/>
  <c r="V2913" i="5"/>
  <c r="I2914" i="5"/>
  <c r="J2914" i="5" s="1"/>
  <c r="E2914" i="5"/>
  <c r="O2914" i="5"/>
  <c r="K2914" i="5"/>
  <c r="I2915" i="5"/>
  <c r="J2915" i="5" s="1"/>
  <c r="E2915" i="5"/>
  <c r="O2915" i="5"/>
  <c r="K2915" i="5"/>
  <c r="I2916" i="5"/>
  <c r="J2916" i="5" s="1"/>
  <c r="E2916" i="5"/>
  <c r="O2916" i="5"/>
  <c r="K2916" i="5"/>
  <c r="I2917" i="5"/>
  <c r="J2917" i="5" s="1"/>
  <c r="E2917" i="5"/>
  <c r="O2917" i="5"/>
  <c r="K2917" i="5"/>
  <c r="I2918" i="5"/>
  <c r="J2918" i="5" s="1"/>
  <c r="E2918" i="5"/>
  <c r="O2918" i="5"/>
  <c r="K2918" i="5"/>
  <c r="I2919" i="5"/>
  <c r="J2919" i="5" s="1"/>
  <c r="E2919" i="5"/>
  <c r="O2919" i="5"/>
  <c r="K2919" i="5"/>
  <c r="I2920" i="5"/>
  <c r="J2920" i="5" s="1"/>
  <c r="E2920" i="5"/>
  <c r="O2920" i="5"/>
  <c r="K2920" i="5"/>
  <c r="I2921" i="5"/>
  <c r="J2921" i="5" s="1"/>
  <c r="E2921" i="5"/>
  <c r="O2921" i="5"/>
  <c r="K2921" i="5"/>
  <c r="I2922" i="5"/>
  <c r="J2922" i="5" s="1"/>
  <c r="E2922" i="5"/>
  <c r="O2922" i="5"/>
  <c r="K2922" i="5"/>
  <c r="I2923" i="5"/>
  <c r="J2923" i="5" s="1"/>
  <c r="E2923" i="5"/>
  <c r="O2923" i="5"/>
  <c r="K2923" i="5"/>
  <c r="I2924" i="5"/>
  <c r="J2924" i="5" s="1"/>
  <c r="E2924" i="5"/>
  <c r="O2924" i="5"/>
  <c r="K2924" i="5"/>
  <c r="I2925" i="5"/>
  <c r="J2925" i="5" s="1"/>
  <c r="E2925" i="5"/>
  <c r="O2925" i="5"/>
  <c r="K2925" i="5"/>
  <c r="I2926" i="5"/>
  <c r="J2926" i="5" s="1"/>
  <c r="E2926" i="5"/>
  <c r="O2926" i="5"/>
  <c r="K2926" i="5"/>
  <c r="I2927" i="5"/>
  <c r="J2927" i="5" s="1"/>
  <c r="E2927" i="5"/>
  <c r="O2927" i="5"/>
  <c r="K2927" i="5"/>
  <c r="I2928" i="5"/>
  <c r="J2928" i="5" s="1"/>
  <c r="E2928" i="5"/>
  <c r="O2928" i="5"/>
  <c r="K2928" i="5"/>
  <c r="I2929" i="5"/>
  <c r="J2929" i="5" s="1"/>
  <c r="E2929" i="5"/>
  <c r="O2929" i="5"/>
  <c r="K2929" i="5"/>
  <c r="V2929" i="5"/>
  <c r="I2930" i="5"/>
  <c r="J2930" i="5" s="1"/>
  <c r="E2930" i="5"/>
  <c r="O2930" i="5"/>
  <c r="K2930" i="5"/>
  <c r="I2931" i="5"/>
  <c r="J2931" i="5" s="1"/>
  <c r="E2931" i="5"/>
  <c r="O2931" i="5"/>
  <c r="K2931" i="5"/>
  <c r="I2932" i="5"/>
  <c r="J2932" i="5" s="1"/>
  <c r="E2932" i="5"/>
  <c r="O2932" i="5"/>
  <c r="K2932" i="5"/>
  <c r="I2933" i="5"/>
  <c r="J2933" i="5" s="1"/>
  <c r="E2933" i="5"/>
  <c r="O2933" i="5"/>
  <c r="K2933" i="5"/>
  <c r="I2934" i="5"/>
  <c r="J2934" i="5" s="1"/>
  <c r="E2934" i="5"/>
  <c r="O2934" i="5"/>
  <c r="K2934" i="5"/>
  <c r="I2935" i="5"/>
  <c r="J2935" i="5" s="1"/>
  <c r="E2935" i="5"/>
  <c r="O2935" i="5"/>
  <c r="K2935" i="5"/>
  <c r="I2936" i="5"/>
  <c r="J2936" i="5" s="1"/>
  <c r="E2936" i="5"/>
  <c r="O2936" i="5"/>
  <c r="K2936" i="5"/>
  <c r="I2937" i="5"/>
  <c r="J2937" i="5" s="1"/>
  <c r="E2937" i="5"/>
  <c r="O2937" i="5"/>
  <c r="K2937" i="5"/>
  <c r="I2938" i="5"/>
  <c r="J2938" i="5" s="1"/>
  <c r="E2938" i="5"/>
  <c r="O2938" i="5"/>
  <c r="K2938" i="5"/>
  <c r="I2939" i="5"/>
  <c r="J2939" i="5" s="1"/>
  <c r="E2939" i="5"/>
  <c r="O2939" i="5"/>
  <c r="K2939" i="5"/>
  <c r="I2940" i="5"/>
  <c r="J2940" i="5" s="1"/>
  <c r="E2940" i="5"/>
  <c r="O2940" i="5"/>
  <c r="K2940" i="5"/>
  <c r="I2941" i="5"/>
  <c r="J2941" i="5" s="1"/>
  <c r="E2941" i="5"/>
  <c r="O2941" i="5"/>
  <c r="K2941" i="5"/>
  <c r="I2942" i="5"/>
  <c r="J2942" i="5" s="1"/>
  <c r="E2942" i="5"/>
  <c r="O2942" i="5"/>
  <c r="K2942" i="5"/>
  <c r="I2943" i="5"/>
  <c r="J2943" i="5" s="1"/>
  <c r="E2943" i="5"/>
  <c r="O2943" i="5"/>
  <c r="K2943" i="5"/>
  <c r="I2944" i="5"/>
  <c r="J2944" i="5" s="1"/>
  <c r="E2944" i="5"/>
  <c r="O2944" i="5"/>
  <c r="K2944" i="5"/>
  <c r="I2945" i="5"/>
  <c r="J2945" i="5" s="1"/>
  <c r="E2945" i="5"/>
  <c r="O2945" i="5"/>
  <c r="K2945" i="5"/>
  <c r="I2946" i="5"/>
  <c r="J2946" i="5" s="1"/>
  <c r="E2946" i="5"/>
  <c r="O2946" i="5"/>
  <c r="K2946" i="5"/>
  <c r="I2947" i="5"/>
  <c r="J2947" i="5" s="1"/>
  <c r="E2947" i="5"/>
  <c r="O2947" i="5"/>
  <c r="K2947" i="5"/>
  <c r="I2948" i="5"/>
  <c r="J2948" i="5" s="1"/>
  <c r="E2948" i="5"/>
  <c r="O2948" i="5"/>
  <c r="K2948" i="5"/>
  <c r="I2949" i="5"/>
  <c r="J2949" i="5" s="1"/>
  <c r="E2949" i="5"/>
  <c r="O2949" i="5"/>
  <c r="K2949" i="5"/>
  <c r="I2950" i="5"/>
  <c r="J2950" i="5" s="1"/>
  <c r="E2950" i="5"/>
  <c r="O2950" i="5"/>
  <c r="K2950" i="5"/>
  <c r="I2951" i="5"/>
  <c r="J2951" i="5" s="1"/>
  <c r="E2951" i="5"/>
  <c r="O2951" i="5"/>
  <c r="K2951" i="5"/>
  <c r="I2952" i="5"/>
  <c r="J2952" i="5" s="1"/>
  <c r="E2952" i="5"/>
  <c r="O2952" i="5"/>
  <c r="K2952" i="5"/>
  <c r="I2953" i="5"/>
  <c r="J2953" i="5" s="1"/>
  <c r="E2953" i="5"/>
  <c r="O2953" i="5"/>
  <c r="K2953" i="5"/>
  <c r="I2954" i="5"/>
  <c r="J2954" i="5" s="1"/>
  <c r="E2954" i="5"/>
  <c r="O2954" i="5"/>
  <c r="K2954" i="5"/>
  <c r="I2955" i="5"/>
  <c r="J2955" i="5" s="1"/>
  <c r="E2955" i="5"/>
  <c r="O2955" i="5"/>
  <c r="K2955" i="5"/>
  <c r="I2956" i="5"/>
  <c r="J2956" i="5" s="1"/>
  <c r="E2956" i="5"/>
  <c r="O2956" i="5"/>
  <c r="K2956" i="5"/>
  <c r="I2957" i="5"/>
  <c r="J2957" i="5" s="1"/>
  <c r="E2957" i="5"/>
  <c r="O2957" i="5"/>
  <c r="K2957" i="5"/>
  <c r="I2958" i="5"/>
  <c r="J2958" i="5" s="1"/>
  <c r="E2958" i="5"/>
  <c r="O2958" i="5"/>
  <c r="K2958" i="5"/>
  <c r="I2959" i="5"/>
  <c r="J2959" i="5" s="1"/>
  <c r="E2959" i="5"/>
  <c r="O2959" i="5"/>
  <c r="K2959" i="5"/>
  <c r="I2960" i="5"/>
  <c r="J2960" i="5" s="1"/>
  <c r="E2960" i="5"/>
  <c r="O2960" i="5"/>
  <c r="K2960" i="5"/>
  <c r="I2961" i="5"/>
  <c r="J2961" i="5" s="1"/>
  <c r="E2961" i="5"/>
  <c r="O2961" i="5"/>
  <c r="K2961" i="5"/>
  <c r="I2962" i="5"/>
  <c r="J2962" i="5" s="1"/>
  <c r="E2962" i="5"/>
  <c r="O2962" i="5"/>
  <c r="K2962" i="5"/>
  <c r="I2963" i="5"/>
  <c r="J2963" i="5" s="1"/>
  <c r="E2963" i="5"/>
  <c r="O2963" i="5"/>
  <c r="K2963" i="5"/>
  <c r="I2964" i="5"/>
  <c r="J2964" i="5" s="1"/>
  <c r="E2964" i="5"/>
  <c r="O2964" i="5"/>
  <c r="K2964" i="5"/>
  <c r="I2965" i="5"/>
  <c r="J2965" i="5" s="1"/>
  <c r="E2965" i="5"/>
  <c r="O2965" i="5"/>
  <c r="K2965" i="5"/>
  <c r="I2966" i="5"/>
  <c r="J2966" i="5" s="1"/>
  <c r="E2966" i="5"/>
  <c r="O2966" i="5"/>
  <c r="K2966" i="5"/>
  <c r="I2967" i="5"/>
  <c r="J2967" i="5" s="1"/>
  <c r="E2967" i="5"/>
  <c r="O2967" i="5"/>
  <c r="K2967" i="5"/>
  <c r="I2968" i="5"/>
  <c r="J2968" i="5" s="1"/>
  <c r="E2968" i="5"/>
  <c r="O2968" i="5"/>
  <c r="K2968" i="5"/>
  <c r="I2969" i="5"/>
  <c r="J2969" i="5" s="1"/>
  <c r="E2969" i="5"/>
  <c r="O2969" i="5"/>
  <c r="K2969" i="5"/>
  <c r="I2970" i="5"/>
  <c r="J2970" i="5" s="1"/>
  <c r="E2970" i="5"/>
  <c r="O2970" i="5"/>
  <c r="K2970" i="5"/>
  <c r="I2971" i="5"/>
  <c r="J2971" i="5" s="1"/>
  <c r="E2971" i="5"/>
  <c r="O2971" i="5"/>
  <c r="K2971" i="5"/>
  <c r="I2972" i="5"/>
  <c r="J2972" i="5" s="1"/>
  <c r="E2972" i="5"/>
  <c r="O2972" i="5"/>
  <c r="K2972" i="5"/>
  <c r="I2973" i="5"/>
  <c r="J2973" i="5" s="1"/>
  <c r="E2973" i="5"/>
  <c r="O2973" i="5"/>
  <c r="K2973" i="5"/>
  <c r="I2974" i="5"/>
  <c r="J2974" i="5" s="1"/>
  <c r="E2974" i="5"/>
  <c r="O2974" i="5"/>
  <c r="K2974" i="5"/>
  <c r="I2975" i="5"/>
  <c r="J2975" i="5" s="1"/>
  <c r="E2975" i="5"/>
  <c r="O2975" i="5"/>
  <c r="K2975" i="5"/>
  <c r="I2976" i="5"/>
  <c r="J2976" i="5" s="1"/>
  <c r="E2976" i="5"/>
  <c r="O2976" i="5"/>
  <c r="K2976" i="5"/>
  <c r="I2977" i="5"/>
  <c r="J2977" i="5" s="1"/>
  <c r="E2977" i="5"/>
  <c r="O2977" i="5"/>
  <c r="K2977" i="5"/>
  <c r="I2978" i="5"/>
  <c r="J2978" i="5" s="1"/>
  <c r="E2978" i="5"/>
  <c r="O2978" i="5"/>
  <c r="K2978" i="5"/>
  <c r="I2979" i="5"/>
  <c r="J2979" i="5" s="1"/>
  <c r="E2979" i="5"/>
  <c r="O2979" i="5"/>
  <c r="K2979" i="5"/>
  <c r="I2980" i="5"/>
  <c r="J2980" i="5" s="1"/>
  <c r="E2980" i="5"/>
  <c r="O2980" i="5"/>
  <c r="K2980" i="5"/>
  <c r="I2981" i="5"/>
  <c r="J2981" i="5" s="1"/>
  <c r="E2981" i="5"/>
  <c r="O2981" i="5"/>
  <c r="K2981" i="5"/>
  <c r="I2982" i="5"/>
  <c r="J2982" i="5" s="1"/>
  <c r="E2982" i="5"/>
  <c r="O2982" i="5"/>
  <c r="K2982" i="5"/>
  <c r="I2983" i="5"/>
  <c r="J2983" i="5" s="1"/>
  <c r="E2983" i="5"/>
  <c r="O2983" i="5"/>
  <c r="K2983" i="5"/>
  <c r="I2984" i="5"/>
  <c r="J2984" i="5" s="1"/>
  <c r="E2984" i="5"/>
  <c r="O2984" i="5"/>
  <c r="K2984" i="5"/>
  <c r="I2985" i="5"/>
  <c r="J2985" i="5" s="1"/>
  <c r="E2985" i="5"/>
  <c r="O2985" i="5"/>
  <c r="K2985" i="5"/>
  <c r="I2986" i="5"/>
  <c r="J2986" i="5" s="1"/>
  <c r="E2986" i="5"/>
  <c r="O2986" i="5"/>
  <c r="K2986" i="5"/>
  <c r="I2987" i="5"/>
  <c r="J2987" i="5" s="1"/>
  <c r="E2987" i="5"/>
  <c r="O2987" i="5"/>
  <c r="K2987" i="5"/>
  <c r="I2988" i="5"/>
  <c r="J2988" i="5" s="1"/>
  <c r="E2988" i="5"/>
  <c r="O2988" i="5"/>
  <c r="K2988" i="5"/>
  <c r="I2989" i="5"/>
  <c r="J2989" i="5" s="1"/>
  <c r="E2989" i="5"/>
  <c r="O2989" i="5"/>
  <c r="K2989" i="5"/>
  <c r="I2990" i="5"/>
  <c r="J2990" i="5" s="1"/>
  <c r="E2990" i="5"/>
  <c r="O2990" i="5"/>
  <c r="K2990" i="5"/>
  <c r="I2991" i="5"/>
  <c r="J2991" i="5" s="1"/>
  <c r="E2991" i="5"/>
  <c r="O2991" i="5"/>
  <c r="K2991" i="5"/>
  <c r="I2992" i="5"/>
  <c r="J2992" i="5" s="1"/>
  <c r="E2992" i="5"/>
  <c r="O2992" i="5"/>
  <c r="K2992" i="5"/>
  <c r="I2993" i="5"/>
  <c r="J2993" i="5" s="1"/>
  <c r="E2993" i="5"/>
  <c r="O2993" i="5"/>
  <c r="K2993" i="5"/>
  <c r="I2994" i="5"/>
  <c r="J2994" i="5" s="1"/>
  <c r="E2994" i="5"/>
  <c r="O2994" i="5"/>
  <c r="K2994" i="5"/>
  <c r="I2995" i="5"/>
  <c r="J2995" i="5" s="1"/>
  <c r="E2995" i="5"/>
  <c r="O2995" i="5"/>
  <c r="K2995" i="5"/>
  <c r="I2996" i="5"/>
  <c r="J2996" i="5" s="1"/>
  <c r="E2996" i="5"/>
  <c r="O2996" i="5"/>
  <c r="K2996" i="5"/>
  <c r="I2997" i="5"/>
  <c r="J2997" i="5" s="1"/>
  <c r="E2997" i="5"/>
  <c r="O2997" i="5"/>
  <c r="K2997" i="5"/>
  <c r="I2998" i="5"/>
  <c r="J2998" i="5" s="1"/>
  <c r="E2998" i="5"/>
  <c r="O2998" i="5"/>
  <c r="K2998" i="5"/>
  <c r="I2999" i="5"/>
  <c r="J2999" i="5" s="1"/>
  <c r="E2999" i="5"/>
  <c r="O2999" i="5"/>
  <c r="K2999" i="5"/>
  <c r="I3000" i="5"/>
  <c r="J3000" i="5" s="1"/>
  <c r="E3000" i="5"/>
  <c r="O3000" i="5"/>
  <c r="K3000" i="5"/>
  <c r="I3001" i="5"/>
  <c r="J3001" i="5" s="1"/>
  <c r="E3001" i="5"/>
  <c r="O3001" i="5"/>
  <c r="K3001" i="5"/>
  <c r="I3002" i="5"/>
  <c r="J3002" i="5" s="1"/>
  <c r="E3002" i="5"/>
  <c r="O3002" i="5"/>
  <c r="K3002" i="5"/>
  <c r="I3003" i="5"/>
  <c r="J3003" i="5" s="1"/>
  <c r="E3003" i="5"/>
  <c r="O3003" i="5"/>
  <c r="K3003" i="5"/>
  <c r="I3004" i="5"/>
  <c r="J3004" i="5" s="1"/>
  <c r="E3004" i="5"/>
  <c r="O3004" i="5"/>
  <c r="K3004" i="5"/>
  <c r="I3005" i="5"/>
  <c r="J3005" i="5" s="1"/>
  <c r="E3005" i="5"/>
  <c r="O3005" i="5"/>
  <c r="K3005" i="5"/>
  <c r="I3006" i="5"/>
  <c r="J3006" i="5" s="1"/>
  <c r="E3006" i="5"/>
  <c r="O3006" i="5"/>
  <c r="K3006" i="5"/>
  <c r="I3007" i="5"/>
  <c r="J3007" i="5" s="1"/>
  <c r="E3007" i="5"/>
  <c r="O3007" i="5"/>
  <c r="K3007" i="5"/>
  <c r="I3008" i="5"/>
  <c r="J3008" i="5" s="1"/>
  <c r="E3008" i="5"/>
  <c r="O3008" i="5"/>
  <c r="K3008" i="5"/>
  <c r="I3009" i="5"/>
  <c r="J3009" i="5" s="1"/>
  <c r="E3009" i="5"/>
  <c r="O3009" i="5"/>
  <c r="K3009" i="5"/>
  <c r="I3010" i="5"/>
  <c r="J3010" i="5" s="1"/>
  <c r="E3010" i="5"/>
  <c r="O3010" i="5"/>
  <c r="K3010" i="5"/>
  <c r="I3011" i="5"/>
  <c r="J3011" i="5" s="1"/>
  <c r="E3011" i="5"/>
  <c r="O3011" i="5"/>
  <c r="K3011" i="5"/>
  <c r="I3012" i="5"/>
  <c r="J3012" i="5" s="1"/>
  <c r="E3012" i="5"/>
  <c r="O3012" i="5"/>
  <c r="K3012" i="5"/>
  <c r="I3013" i="5"/>
  <c r="J3013" i="5" s="1"/>
  <c r="E3013" i="5"/>
  <c r="O3013" i="5"/>
  <c r="K3013" i="5"/>
  <c r="I3014" i="5"/>
  <c r="J3014" i="5" s="1"/>
  <c r="E3014" i="5"/>
  <c r="O3014" i="5"/>
  <c r="K3014" i="5"/>
  <c r="I3015" i="5"/>
  <c r="J3015" i="5" s="1"/>
  <c r="E3015" i="5"/>
  <c r="O3015" i="5"/>
  <c r="K3015" i="5"/>
  <c r="I3016" i="5"/>
  <c r="J3016" i="5" s="1"/>
  <c r="E3016" i="5"/>
  <c r="O3016" i="5"/>
  <c r="K3016" i="5"/>
  <c r="I3017" i="5"/>
  <c r="J3017" i="5" s="1"/>
  <c r="E3017" i="5"/>
  <c r="O3017" i="5"/>
  <c r="K3017" i="5"/>
  <c r="I3018" i="5"/>
  <c r="J3018" i="5" s="1"/>
  <c r="E3018" i="5"/>
  <c r="O3018" i="5"/>
  <c r="K3018" i="5"/>
  <c r="I3019" i="5"/>
  <c r="J3019" i="5" s="1"/>
  <c r="E3019" i="5"/>
  <c r="O3019" i="5"/>
  <c r="K3019" i="5"/>
  <c r="I3020" i="5"/>
  <c r="J3020" i="5" s="1"/>
  <c r="E3020" i="5"/>
  <c r="O3020" i="5"/>
  <c r="K3020" i="5"/>
  <c r="I3021" i="5"/>
  <c r="J3021" i="5" s="1"/>
  <c r="E3021" i="5"/>
  <c r="O3021" i="5"/>
  <c r="K3021" i="5"/>
  <c r="I3022" i="5"/>
  <c r="J3022" i="5" s="1"/>
  <c r="E3022" i="5"/>
  <c r="O3022" i="5"/>
  <c r="K3022" i="5"/>
  <c r="I3023" i="5"/>
  <c r="J3023" i="5" s="1"/>
  <c r="E3023" i="5"/>
  <c r="O3023" i="5"/>
  <c r="K3023" i="5"/>
  <c r="I3024" i="5"/>
  <c r="J3024" i="5" s="1"/>
  <c r="E3024" i="5"/>
  <c r="O3024" i="5"/>
  <c r="K3024" i="5"/>
  <c r="I3025" i="5"/>
  <c r="J3025" i="5" s="1"/>
  <c r="E3025" i="5"/>
  <c r="O3025" i="5"/>
  <c r="K3025" i="5"/>
  <c r="I3026" i="5"/>
  <c r="J3026" i="5" s="1"/>
  <c r="E3026" i="5"/>
  <c r="O3026" i="5"/>
  <c r="K3026" i="5"/>
  <c r="I3027" i="5"/>
  <c r="J3027" i="5" s="1"/>
  <c r="E3027" i="5"/>
  <c r="O3027" i="5"/>
  <c r="K3027" i="5"/>
  <c r="I3028" i="5"/>
  <c r="J3028" i="5" s="1"/>
  <c r="E3028" i="5"/>
  <c r="O3028" i="5"/>
  <c r="K3028" i="5"/>
  <c r="I3029" i="5"/>
  <c r="J3029" i="5" s="1"/>
  <c r="E3029" i="5"/>
  <c r="O3029" i="5"/>
  <c r="K3029" i="5"/>
  <c r="I3030" i="5"/>
  <c r="J3030" i="5" s="1"/>
  <c r="E3030" i="5"/>
  <c r="O3030" i="5"/>
  <c r="K3030" i="5"/>
  <c r="I3031" i="5"/>
  <c r="J3031" i="5" s="1"/>
  <c r="E3031" i="5"/>
  <c r="O3031" i="5"/>
  <c r="K3031" i="5"/>
  <c r="I3032" i="5"/>
  <c r="J3032" i="5" s="1"/>
  <c r="E3032" i="5"/>
  <c r="O3032" i="5"/>
  <c r="K3032" i="5"/>
  <c r="I3033" i="5"/>
  <c r="J3033" i="5" s="1"/>
  <c r="E3033" i="5"/>
  <c r="O3033" i="5"/>
  <c r="K3033" i="5"/>
  <c r="I3034" i="5"/>
  <c r="J3034" i="5" s="1"/>
  <c r="E3034" i="5"/>
  <c r="O3034" i="5"/>
  <c r="K3034" i="5"/>
  <c r="I3035" i="5"/>
  <c r="J3035" i="5" s="1"/>
  <c r="E3035" i="5"/>
  <c r="O3035" i="5"/>
  <c r="K3035" i="5"/>
  <c r="I3036" i="5"/>
  <c r="J3036" i="5" s="1"/>
  <c r="E3036" i="5"/>
  <c r="O3036" i="5"/>
  <c r="K3036" i="5"/>
  <c r="I3037" i="5"/>
  <c r="J3037" i="5" s="1"/>
  <c r="E3037" i="5"/>
  <c r="O3037" i="5"/>
  <c r="K3037" i="5"/>
  <c r="I3038" i="5"/>
  <c r="J3038" i="5" s="1"/>
  <c r="E3038" i="5"/>
  <c r="O3038" i="5"/>
  <c r="K3038" i="5"/>
  <c r="I3039" i="5"/>
  <c r="J3039" i="5" s="1"/>
  <c r="E3039" i="5"/>
  <c r="O3039" i="5"/>
  <c r="K3039" i="5"/>
  <c r="I3040" i="5"/>
  <c r="J3040" i="5" s="1"/>
  <c r="E3040" i="5"/>
  <c r="O3040" i="5"/>
  <c r="K3040" i="5"/>
  <c r="I3041" i="5"/>
  <c r="J3041" i="5" s="1"/>
  <c r="E3041" i="5"/>
  <c r="O3041" i="5"/>
  <c r="K3041" i="5"/>
  <c r="I3042" i="5"/>
  <c r="J3042" i="5" s="1"/>
  <c r="E3042" i="5"/>
  <c r="O3042" i="5"/>
  <c r="K3042" i="5"/>
  <c r="I3043" i="5"/>
  <c r="J3043" i="5" s="1"/>
  <c r="E3043" i="5"/>
  <c r="O3043" i="5"/>
  <c r="K3043" i="5"/>
  <c r="I3044" i="5"/>
  <c r="J3044" i="5" s="1"/>
  <c r="E3044" i="5"/>
  <c r="O3044" i="5"/>
  <c r="K3044" i="5"/>
  <c r="I3045" i="5"/>
  <c r="J3045" i="5" s="1"/>
  <c r="E3045" i="5"/>
  <c r="O3045" i="5"/>
  <c r="K3045" i="5"/>
  <c r="I3046" i="5"/>
  <c r="J3046" i="5" s="1"/>
  <c r="E3046" i="5"/>
  <c r="O3046" i="5"/>
  <c r="K3046" i="5"/>
  <c r="I3047" i="5"/>
  <c r="J3047" i="5" s="1"/>
  <c r="E3047" i="5"/>
  <c r="O3047" i="5"/>
  <c r="K3047" i="5"/>
  <c r="I3048" i="5"/>
  <c r="J3048" i="5" s="1"/>
  <c r="E3048" i="5"/>
  <c r="O3048" i="5"/>
  <c r="K3048" i="5"/>
  <c r="I3049" i="5"/>
  <c r="J3049" i="5" s="1"/>
  <c r="E3049" i="5"/>
  <c r="O3049" i="5"/>
  <c r="K3049" i="5"/>
  <c r="I3050" i="5"/>
  <c r="J3050" i="5" s="1"/>
  <c r="E3050" i="5"/>
  <c r="O3050" i="5"/>
  <c r="K3050" i="5"/>
  <c r="I3051" i="5"/>
  <c r="J3051" i="5" s="1"/>
  <c r="E3051" i="5"/>
  <c r="O3051" i="5"/>
  <c r="K3051" i="5"/>
  <c r="I3052" i="5"/>
  <c r="J3052" i="5" s="1"/>
  <c r="E3052" i="5"/>
  <c r="O3052" i="5"/>
  <c r="K3052" i="5"/>
  <c r="I3053" i="5"/>
  <c r="J3053" i="5" s="1"/>
  <c r="E3053" i="5"/>
  <c r="O3053" i="5"/>
  <c r="K3053" i="5"/>
  <c r="I3054" i="5"/>
  <c r="J3054" i="5" s="1"/>
  <c r="E3054" i="5"/>
  <c r="O3054" i="5"/>
  <c r="K3054" i="5"/>
  <c r="I3055" i="5"/>
  <c r="J3055" i="5" s="1"/>
  <c r="E3055" i="5"/>
  <c r="O3055" i="5"/>
  <c r="K3055" i="5"/>
  <c r="I3056" i="5"/>
  <c r="J3056" i="5" s="1"/>
  <c r="E3056" i="5"/>
  <c r="O3056" i="5"/>
  <c r="K3056" i="5"/>
  <c r="I3057" i="5"/>
  <c r="J3057" i="5" s="1"/>
  <c r="E3057" i="5"/>
  <c r="O3057" i="5"/>
  <c r="K3057" i="5"/>
  <c r="I3058" i="5"/>
  <c r="J3058" i="5" s="1"/>
  <c r="E3058" i="5"/>
  <c r="O3058" i="5"/>
  <c r="K3058" i="5"/>
  <c r="I3059" i="5"/>
  <c r="J3059" i="5" s="1"/>
  <c r="E3059" i="5"/>
  <c r="O3059" i="5"/>
  <c r="K3059" i="5"/>
  <c r="I3060" i="5"/>
  <c r="J3060" i="5" s="1"/>
  <c r="E3060" i="5"/>
  <c r="O3060" i="5"/>
  <c r="K3060" i="5"/>
  <c r="I3061" i="5"/>
  <c r="J3061" i="5" s="1"/>
  <c r="E3061" i="5"/>
  <c r="O3061" i="5"/>
  <c r="K3061" i="5"/>
  <c r="I3062" i="5"/>
  <c r="J3062" i="5" s="1"/>
  <c r="E3062" i="5"/>
  <c r="O3062" i="5"/>
  <c r="K3062" i="5"/>
  <c r="I3063" i="5"/>
  <c r="J3063" i="5" s="1"/>
  <c r="E3063" i="5"/>
  <c r="O3063" i="5"/>
  <c r="K3063" i="5"/>
  <c r="I3064" i="5"/>
  <c r="J3064" i="5" s="1"/>
  <c r="E3064" i="5"/>
  <c r="O3064" i="5"/>
  <c r="K3064" i="5"/>
  <c r="I3065" i="5"/>
  <c r="J3065" i="5" s="1"/>
  <c r="E3065" i="5"/>
  <c r="O3065" i="5"/>
  <c r="K3065" i="5"/>
  <c r="I3066" i="5"/>
  <c r="J3066" i="5" s="1"/>
  <c r="E3066" i="5"/>
  <c r="O3066" i="5"/>
  <c r="K3066" i="5"/>
  <c r="I3067" i="5"/>
  <c r="J3067" i="5" s="1"/>
  <c r="E3067" i="5"/>
  <c r="O3067" i="5"/>
  <c r="K3067" i="5"/>
  <c r="I3068" i="5"/>
  <c r="J3068" i="5" s="1"/>
  <c r="E3068" i="5"/>
  <c r="O3068" i="5"/>
  <c r="K3068" i="5"/>
  <c r="I3069" i="5"/>
  <c r="J3069" i="5" s="1"/>
  <c r="E3069" i="5"/>
  <c r="O3069" i="5"/>
  <c r="K3069" i="5"/>
  <c r="I3070" i="5"/>
  <c r="J3070" i="5" s="1"/>
  <c r="E3070" i="5"/>
  <c r="O3070" i="5"/>
  <c r="K3070" i="5"/>
  <c r="I3071" i="5"/>
  <c r="J3071" i="5" s="1"/>
  <c r="E3071" i="5"/>
  <c r="O3071" i="5"/>
  <c r="K3071" i="5"/>
  <c r="I3072" i="5"/>
  <c r="J3072" i="5" s="1"/>
  <c r="E3072" i="5"/>
  <c r="O3072" i="5"/>
  <c r="K3072" i="5"/>
  <c r="I3073" i="5"/>
  <c r="J3073" i="5" s="1"/>
  <c r="E3073" i="5"/>
  <c r="O3073" i="5"/>
  <c r="K3073" i="5"/>
  <c r="I3074" i="5"/>
  <c r="J3074" i="5" s="1"/>
  <c r="E3074" i="5"/>
  <c r="O3074" i="5"/>
  <c r="K3074" i="5"/>
  <c r="I3075" i="5"/>
  <c r="J3075" i="5" s="1"/>
  <c r="E3075" i="5"/>
  <c r="O3075" i="5"/>
  <c r="K3075" i="5"/>
  <c r="I3076" i="5"/>
  <c r="J3076" i="5" s="1"/>
  <c r="E3076" i="5"/>
  <c r="O3076" i="5"/>
  <c r="K3076" i="5"/>
  <c r="I3077" i="5"/>
  <c r="J3077" i="5" s="1"/>
  <c r="E3077" i="5"/>
  <c r="O3077" i="5"/>
  <c r="K3077" i="5"/>
  <c r="I3078" i="5"/>
  <c r="J3078" i="5" s="1"/>
  <c r="E3078" i="5"/>
  <c r="O3078" i="5"/>
  <c r="K3078" i="5"/>
  <c r="I3079" i="5"/>
  <c r="J3079" i="5" s="1"/>
  <c r="E3079" i="5"/>
  <c r="O3079" i="5"/>
  <c r="K3079" i="5"/>
  <c r="I3080" i="5"/>
  <c r="J3080" i="5" s="1"/>
  <c r="E3080" i="5"/>
  <c r="O3080" i="5"/>
  <c r="K3080" i="5"/>
  <c r="I3081" i="5"/>
  <c r="J3081" i="5" s="1"/>
  <c r="E3081" i="5"/>
  <c r="O3081" i="5"/>
  <c r="K3081" i="5"/>
  <c r="V3081" i="5"/>
  <c r="I3082" i="5"/>
  <c r="J3082" i="5" s="1"/>
  <c r="E3082" i="5"/>
  <c r="O3082" i="5"/>
  <c r="K3082" i="5"/>
  <c r="I3083" i="5"/>
  <c r="J3083" i="5" s="1"/>
  <c r="E3083" i="5"/>
  <c r="O3083" i="5"/>
  <c r="K3083" i="5"/>
  <c r="I3084" i="5"/>
  <c r="J3084" i="5" s="1"/>
  <c r="E3084" i="5"/>
  <c r="O3084" i="5"/>
  <c r="K3084" i="5"/>
  <c r="I3085" i="5"/>
  <c r="J3085" i="5" s="1"/>
  <c r="E3085" i="5"/>
  <c r="O3085" i="5"/>
  <c r="K3085" i="5"/>
  <c r="I3086" i="5"/>
  <c r="J3086" i="5" s="1"/>
  <c r="E3086" i="5"/>
  <c r="O3086" i="5"/>
  <c r="K3086" i="5"/>
  <c r="I3087" i="5"/>
  <c r="J3087" i="5" s="1"/>
  <c r="E3087" i="5"/>
  <c r="O3087" i="5"/>
  <c r="K3087" i="5"/>
  <c r="I3088" i="5"/>
  <c r="J3088" i="5" s="1"/>
  <c r="E3088" i="5"/>
  <c r="O3088" i="5"/>
  <c r="K3088" i="5"/>
  <c r="I3089" i="5"/>
  <c r="J3089" i="5" s="1"/>
  <c r="E3089" i="5"/>
  <c r="O3089" i="5"/>
  <c r="K3089" i="5"/>
  <c r="I3090" i="5"/>
  <c r="J3090" i="5" s="1"/>
  <c r="E3090" i="5"/>
  <c r="O3090" i="5"/>
  <c r="K3090" i="5"/>
  <c r="I3091" i="5"/>
  <c r="J3091" i="5" s="1"/>
  <c r="E3091" i="5"/>
  <c r="O3091" i="5"/>
  <c r="K3091" i="5"/>
  <c r="I3092" i="5"/>
  <c r="J3092" i="5" s="1"/>
  <c r="E3092" i="5"/>
  <c r="O3092" i="5"/>
  <c r="K3092" i="5"/>
  <c r="I3093" i="5"/>
  <c r="J3093" i="5" s="1"/>
  <c r="E3093" i="5"/>
  <c r="O3093" i="5"/>
  <c r="K3093" i="5"/>
  <c r="I3094" i="5"/>
  <c r="J3094" i="5" s="1"/>
  <c r="E3094" i="5"/>
  <c r="O3094" i="5"/>
  <c r="K3094" i="5"/>
  <c r="I3095" i="5"/>
  <c r="J3095" i="5" s="1"/>
  <c r="E3095" i="5"/>
  <c r="O3095" i="5"/>
  <c r="K3095" i="5"/>
  <c r="I3096" i="5"/>
  <c r="J3096" i="5" s="1"/>
  <c r="E3096" i="5"/>
  <c r="O3096" i="5"/>
  <c r="K3096" i="5"/>
  <c r="I3097" i="5"/>
  <c r="J3097" i="5" s="1"/>
  <c r="E3097" i="5"/>
  <c r="O3097" i="5"/>
  <c r="K3097" i="5"/>
  <c r="I3098" i="5"/>
  <c r="J3098" i="5" s="1"/>
  <c r="E3098" i="5"/>
  <c r="O3098" i="5"/>
  <c r="K3098" i="5"/>
  <c r="I3099" i="5"/>
  <c r="J3099" i="5" s="1"/>
  <c r="E3099" i="5"/>
  <c r="O3099" i="5"/>
  <c r="K3099" i="5"/>
  <c r="I3100" i="5"/>
  <c r="J3100" i="5" s="1"/>
  <c r="E3100" i="5"/>
  <c r="O3100" i="5"/>
  <c r="K3100" i="5"/>
  <c r="I3101" i="5"/>
  <c r="J3101" i="5" s="1"/>
  <c r="E3101" i="5"/>
  <c r="O3101" i="5"/>
  <c r="K3101" i="5"/>
  <c r="I3102" i="5"/>
  <c r="J3102" i="5" s="1"/>
  <c r="E3102" i="5"/>
  <c r="O3102" i="5"/>
  <c r="K3102" i="5"/>
  <c r="I3103" i="5"/>
  <c r="J3103" i="5" s="1"/>
  <c r="E3103" i="5"/>
  <c r="O3103" i="5"/>
  <c r="K3103" i="5"/>
  <c r="I3104" i="5"/>
  <c r="J3104" i="5" s="1"/>
  <c r="E3104" i="5"/>
  <c r="O3104" i="5"/>
  <c r="K3104" i="5"/>
  <c r="I3105" i="5"/>
  <c r="J3105" i="5" s="1"/>
  <c r="E3105" i="5"/>
  <c r="O3105" i="5"/>
  <c r="K3105" i="5"/>
  <c r="I3106" i="5"/>
  <c r="J3106" i="5" s="1"/>
  <c r="E3106" i="5"/>
  <c r="O3106" i="5"/>
  <c r="K3106" i="5"/>
  <c r="I3107" i="5"/>
  <c r="J3107" i="5" s="1"/>
  <c r="E3107" i="5"/>
  <c r="O3107" i="5"/>
  <c r="K3107" i="5"/>
  <c r="I3108" i="5"/>
  <c r="J3108" i="5" s="1"/>
  <c r="E3108" i="5"/>
  <c r="O3108" i="5"/>
  <c r="K3108" i="5"/>
  <c r="I3109" i="5"/>
  <c r="J3109" i="5" s="1"/>
  <c r="E3109" i="5"/>
  <c r="O3109" i="5"/>
  <c r="K3109" i="5"/>
  <c r="I3110" i="5"/>
  <c r="J3110" i="5" s="1"/>
  <c r="E3110" i="5"/>
  <c r="O3110" i="5"/>
  <c r="K3110" i="5"/>
  <c r="I3111" i="5"/>
  <c r="J3111" i="5" s="1"/>
  <c r="E3111" i="5"/>
  <c r="O3111" i="5"/>
  <c r="K3111" i="5"/>
  <c r="I3112" i="5"/>
  <c r="J3112" i="5" s="1"/>
  <c r="E3112" i="5"/>
  <c r="O3112" i="5"/>
  <c r="K3112" i="5"/>
  <c r="I3113" i="5"/>
  <c r="J3113" i="5" s="1"/>
  <c r="E3113" i="5"/>
  <c r="O3113" i="5"/>
  <c r="K3113" i="5"/>
  <c r="I3114" i="5"/>
  <c r="J3114" i="5" s="1"/>
  <c r="E3114" i="5"/>
  <c r="O3114" i="5"/>
  <c r="K3114" i="5"/>
  <c r="I3115" i="5"/>
  <c r="J3115" i="5" s="1"/>
  <c r="E3115" i="5"/>
  <c r="O3115" i="5"/>
  <c r="K3115" i="5"/>
  <c r="I3116" i="5"/>
  <c r="J3116" i="5" s="1"/>
  <c r="E3116" i="5"/>
  <c r="O3116" i="5"/>
  <c r="K3116" i="5"/>
  <c r="I3117" i="5"/>
  <c r="J3117" i="5" s="1"/>
  <c r="E3117" i="5"/>
  <c r="O3117" i="5"/>
  <c r="K3117" i="5"/>
  <c r="I3118" i="5"/>
  <c r="J3118" i="5" s="1"/>
  <c r="E3118" i="5"/>
  <c r="O3118" i="5"/>
  <c r="K3118" i="5"/>
  <c r="I3119" i="5"/>
  <c r="J3119" i="5" s="1"/>
  <c r="E3119" i="5"/>
  <c r="O3119" i="5"/>
  <c r="K3119" i="5"/>
  <c r="I3120" i="5"/>
  <c r="J3120" i="5" s="1"/>
  <c r="E3120" i="5"/>
  <c r="O3120" i="5"/>
  <c r="K3120" i="5"/>
  <c r="V3120" i="5"/>
  <c r="I3121" i="5"/>
  <c r="J3121" i="5" s="1"/>
  <c r="E3121" i="5"/>
  <c r="O3121" i="5"/>
  <c r="K3121" i="5"/>
  <c r="I3122" i="5"/>
  <c r="J3122" i="5" s="1"/>
  <c r="E3122" i="5"/>
  <c r="O3122" i="5"/>
  <c r="K3122" i="5"/>
  <c r="I3123" i="5"/>
  <c r="J3123" i="5" s="1"/>
  <c r="E3123" i="5"/>
  <c r="O3123" i="5"/>
  <c r="K3123" i="5"/>
  <c r="I3124" i="5"/>
  <c r="J3124" i="5" s="1"/>
  <c r="E3124" i="5"/>
  <c r="O3124" i="5"/>
  <c r="K3124" i="5"/>
  <c r="I3125" i="5"/>
  <c r="J3125" i="5" s="1"/>
  <c r="E3125" i="5"/>
  <c r="O3125" i="5"/>
  <c r="K3125" i="5"/>
  <c r="I3126" i="5"/>
  <c r="J3126" i="5" s="1"/>
  <c r="E3126" i="5"/>
  <c r="O3126" i="5"/>
  <c r="K3126" i="5"/>
  <c r="I3127" i="5"/>
  <c r="J3127" i="5" s="1"/>
  <c r="E3127" i="5"/>
  <c r="O3127" i="5"/>
  <c r="K3127" i="5"/>
  <c r="I3128" i="5"/>
  <c r="J3128" i="5" s="1"/>
  <c r="E3128" i="5"/>
  <c r="O3128" i="5"/>
  <c r="K3128" i="5"/>
  <c r="I3129" i="5"/>
  <c r="J3129" i="5" s="1"/>
  <c r="E3129" i="5"/>
  <c r="O3129" i="5"/>
  <c r="K3129" i="5"/>
  <c r="I3130" i="5"/>
  <c r="J3130" i="5" s="1"/>
  <c r="E3130" i="5"/>
  <c r="O3130" i="5"/>
  <c r="K3130" i="5"/>
  <c r="I3131" i="5"/>
  <c r="J3131" i="5" s="1"/>
  <c r="E3131" i="5"/>
  <c r="O3131" i="5"/>
  <c r="K3131" i="5"/>
  <c r="I3132" i="5"/>
  <c r="J3132" i="5" s="1"/>
  <c r="E3132" i="5"/>
  <c r="O3132" i="5"/>
  <c r="K3132" i="5"/>
  <c r="I3133" i="5"/>
  <c r="J3133" i="5" s="1"/>
  <c r="E3133" i="5"/>
  <c r="O3133" i="5"/>
  <c r="K3133" i="5"/>
  <c r="I3134" i="5"/>
  <c r="J3134" i="5" s="1"/>
  <c r="E3134" i="5"/>
  <c r="O3134" i="5"/>
  <c r="K3134" i="5"/>
  <c r="I3135" i="5"/>
  <c r="J3135" i="5" s="1"/>
  <c r="E3135" i="5"/>
  <c r="O3135" i="5"/>
  <c r="K3135" i="5"/>
  <c r="I3136" i="5"/>
  <c r="J3136" i="5" s="1"/>
  <c r="E3136" i="5"/>
  <c r="O3136" i="5"/>
  <c r="K3136" i="5"/>
  <c r="I3137" i="5"/>
  <c r="J3137" i="5" s="1"/>
  <c r="E3137" i="5"/>
  <c r="O3137" i="5"/>
  <c r="K3137" i="5"/>
  <c r="I3138" i="5"/>
  <c r="J3138" i="5" s="1"/>
  <c r="E3138" i="5"/>
  <c r="O3138" i="5"/>
  <c r="K3138" i="5"/>
  <c r="I3139" i="5"/>
  <c r="J3139" i="5" s="1"/>
  <c r="E3139" i="5"/>
  <c r="O3139" i="5"/>
  <c r="K3139" i="5"/>
  <c r="I3140" i="5"/>
  <c r="J3140" i="5" s="1"/>
  <c r="E3140" i="5"/>
  <c r="O3140" i="5"/>
  <c r="K3140" i="5"/>
  <c r="I3141" i="5"/>
  <c r="J3141" i="5" s="1"/>
  <c r="E3141" i="5"/>
  <c r="O3141" i="5"/>
  <c r="K3141" i="5"/>
  <c r="I3142" i="5"/>
  <c r="J3142" i="5" s="1"/>
  <c r="E3142" i="5"/>
  <c r="O3142" i="5"/>
  <c r="K3142" i="5"/>
  <c r="I3143" i="5"/>
  <c r="J3143" i="5" s="1"/>
  <c r="E3143" i="5"/>
  <c r="O3143" i="5"/>
  <c r="K3143" i="5"/>
  <c r="I3144" i="5"/>
  <c r="J3144" i="5" s="1"/>
  <c r="E3144" i="5"/>
  <c r="O3144" i="5"/>
  <c r="K3144" i="5"/>
  <c r="I3145" i="5"/>
  <c r="J3145" i="5" s="1"/>
  <c r="E3145" i="5"/>
  <c r="O3145" i="5"/>
  <c r="K3145" i="5"/>
  <c r="I3146" i="5"/>
  <c r="J3146" i="5" s="1"/>
  <c r="E3146" i="5"/>
  <c r="O3146" i="5"/>
  <c r="K3146" i="5"/>
  <c r="I3147" i="5"/>
  <c r="J3147" i="5" s="1"/>
  <c r="E3147" i="5"/>
  <c r="O3147" i="5"/>
  <c r="K3147" i="5"/>
  <c r="I3148" i="5"/>
  <c r="J3148" i="5" s="1"/>
  <c r="E3148" i="5"/>
  <c r="O3148" i="5"/>
  <c r="K3148" i="5"/>
  <c r="I3149" i="5"/>
  <c r="J3149" i="5" s="1"/>
  <c r="E3149" i="5"/>
  <c r="O3149" i="5"/>
  <c r="K3149" i="5"/>
  <c r="I3150" i="5"/>
  <c r="J3150" i="5" s="1"/>
  <c r="E3150" i="5"/>
  <c r="O3150" i="5"/>
  <c r="K3150" i="5"/>
  <c r="I3151" i="5"/>
  <c r="J3151" i="5" s="1"/>
  <c r="E3151" i="5"/>
  <c r="O3151" i="5"/>
  <c r="K3151" i="5"/>
  <c r="I3152" i="5"/>
  <c r="J3152" i="5" s="1"/>
  <c r="E3152" i="5"/>
  <c r="O3152" i="5"/>
  <c r="K3152" i="5"/>
  <c r="I3153" i="5"/>
  <c r="J3153" i="5" s="1"/>
  <c r="E3153" i="5"/>
  <c r="O3153" i="5"/>
  <c r="K3153" i="5"/>
  <c r="I3154" i="5"/>
  <c r="J3154" i="5" s="1"/>
  <c r="E3154" i="5"/>
  <c r="O3154" i="5"/>
  <c r="K3154" i="5"/>
  <c r="I3155" i="5"/>
  <c r="J3155" i="5" s="1"/>
  <c r="E3155" i="5"/>
  <c r="O3155" i="5"/>
  <c r="K3155" i="5"/>
  <c r="I3156" i="5"/>
  <c r="J3156" i="5" s="1"/>
  <c r="E3156" i="5"/>
  <c r="O3156" i="5"/>
  <c r="K3156" i="5"/>
  <c r="I3157" i="5"/>
  <c r="J3157" i="5" s="1"/>
  <c r="E3157" i="5"/>
  <c r="O3157" i="5"/>
  <c r="K3157" i="5"/>
  <c r="I3158" i="5"/>
  <c r="J3158" i="5" s="1"/>
  <c r="E3158" i="5"/>
  <c r="O3158" i="5"/>
  <c r="K3158" i="5"/>
  <c r="I3159" i="5"/>
  <c r="J3159" i="5" s="1"/>
  <c r="E3159" i="5"/>
  <c r="O3159" i="5"/>
  <c r="K3159" i="5"/>
  <c r="I3160" i="5"/>
  <c r="J3160" i="5" s="1"/>
  <c r="E3160" i="5"/>
  <c r="O3160" i="5"/>
  <c r="K3160" i="5"/>
  <c r="I3161" i="5"/>
  <c r="J3161" i="5" s="1"/>
  <c r="E3161" i="5"/>
  <c r="O3161" i="5"/>
  <c r="K3161" i="5"/>
  <c r="I3162" i="5"/>
  <c r="J3162" i="5" s="1"/>
  <c r="E3162" i="5"/>
  <c r="O3162" i="5"/>
  <c r="K3162" i="5"/>
  <c r="I3163" i="5"/>
  <c r="J3163" i="5" s="1"/>
  <c r="E3163" i="5"/>
  <c r="O3163" i="5"/>
  <c r="K3163" i="5"/>
  <c r="I3164" i="5"/>
  <c r="J3164" i="5" s="1"/>
  <c r="E3164" i="5"/>
  <c r="O3164" i="5"/>
  <c r="K3164" i="5"/>
  <c r="I3165" i="5"/>
  <c r="J3165" i="5" s="1"/>
  <c r="E3165" i="5"/>
  <c r="O3165" i="5"/>
  <c r="K3165" i="5"/>
  <c r="I3166" i="5"/>
  <c r="J3166" i="5" s="1"/>
  <c r="E3166" i="5"/>
  <c r="O3166" i="5"/>
  <c r="K3166" i="5"/>
  <c r="I3167" i="5"/>
  <c r="J3167" i="5" s="1"/>
  <c r="E3167" i="5"/>
  <c r="O3167" i="5"/>
  <c r="K3167" i="5"/>
  <c r="I3168" i="5"/>
  <c r="J3168" i="5" s="1"/>
  <c r="E3168" i="5"/>
  <c r="O3168" i="5"/>
  <c r="K3168" i="5"/>
  <c r="I3169" i="5"/>
  <c r="J3169" i="5" s="1"/>
  <c r="E3169" i="5"/>
  <c r="O3169" i="5"/>
  <c r="K3169" i="5"/>
  <c r="I3170" i="5"/>
  <c r="J3170" i="5" s="1"/>
  <c r="E3170" i="5"/>
  <c r="O3170" i="5"/>
  <c r="K3170" i="5"/>
  <c r="I3171" i="5"/>
  <c r="J3171" i="5" s="1"/>
  <c r="E3171" i="5"/>
  <c r="O3171" i="5"/>
  <c r="K3171" i="5"/>
  <c r="I3172" i="5"/>
  <c r="J3172" i="5" s="1"/>
  <c r="E3172" i="5"/>
  <c r="O3172" i="5"/>
  <c r="K3172" i="5"/>
  <c r="I3173" i="5"/>
  <c r="J3173" i="5" s="1"/>
  <c r="E3173" i="5"/>
  <c r="O3173" i="5"/>
  <c r="K3173" i="5"/>
  <c r="I3174" i="5"/>
  <c r="J3174" i="5" s="1"/>
  <c r="E3174" i="5"/>
  <c r="O3174" i="5"/>
  <c r="K3174" i="5"/>
  <c r="I3175" i="5"/>
  <c r="J3175" i="5" s="1"/>
  <c r="E3175" i="5"/>
  <c r="O3175" i="5"/>
  <c r="K3175" i="5"/>
  <c r="I3176" i="5"/>
  <c r="J3176" i="5" s="1"/>
  <c r="E3176" i="5"/>
  <c r="O3176" i="5"/>
  <c r="K3176" i="5"/>
  <c r="I3177" i="5"/>
  <c r="J3177" i="5" s="1"/>
  <c r="E3177" i="5"/>
  <c r="O3177" i="5"/>
  <c r="K3177" i="5"/>
  <c r="I3178" i="5"/>
  <c r="J3178" i="5" s="1"/>
  <c r="E3178" i="5"/>
  <c r="O3178" i="5"/>
  <c r="K3178" i="5"/>
  <c r="I3179" i="5"/>
  <c r="J3179" i="5" s="1"/>
  <c r="E3179" i="5"/>
  <c r="O3179" i="5"/>
  <c r="K3179" i="5"/>
  <c r="I3180" i="5"/>
  <c r="J3180" i="5" s="1"/>
  <c r="E3180" i="5"/>
  <c r="O3180" i="5"/>
  <c r="K3180" i="5"/>
  <c r="I3181" i="5"/>
  <c r="J3181" i="5" s="1"/>
  <c r="E3181" i="5"/>
  <c r="O3181" i="5"/>
  <c r="K3181" i="5"/>
  <c r="I3182" i="5"/>
  <c r="J3182" i="5" s="1"/>
  <c r="E3182" i="5"/>
  <c r="O3182" i="5"/>
  <c r="K3182" i="5"/>
  <c r="I3183" i="5"/>
  <c r="J3183" i="5" s="1"/>
  <c r="E3183" i="5"/>
  <c r="O3183" i="5"/>
  <c r="K3183" i="5"/>
  <c r="I3184" i="5"/>
  <c r="J3184" i="5" s="1"/>
  <c r="E3184" i="5"/>
  <c r="O3184" i="5"/>
  <c r="K3184" i="5"/>
  <c r="I3185" i="5"/>
  <c r="J3185" i="5" s="1"/>
  <c r="E3185" i="5"/>
  <c r="O3185" i="5"/>
  <c r="K3185" i="5"/>
  <c r="I3186" i="5"/>
  <c r="J3186" i="5" s="1"/>
  <c r="E3186" i="5"/>
  <c r="O3186" i="5"/>
  <c r="K3186" i="5"/>
  <c r="I3187" i="5"/>
  <c r="J3187" i="5" s="1"/>
  <c r="E3187" i="5"/>
  <c r="O3187" i="5"/>
  <c r="K3187" i="5"/>
  <c r="I3188" i="5"/>
  <c r="J3188" i="5" s="1"/>
  <c r="E3188" i="5"/>
  <c r="O3188" i="5"/>
  <c r="K3188" i="5"/>
  <c r="I3189" i="5"/>
  <c r="J3189" i="5" s="1"/>
  <c r="E3189" i="5"/>
  <c r="O3189" i="5"/>
  <c r="K3189" i="5"/>
  <c r="I3190" i="5"/>
  <c r="J3190" i="5" s="1"/>
  <c r="E3190" i="5"/>
  <c r="O3190" i="5"/>
  <c r="K3190" i="5"/>
  <c r="I3191" i="5"/>
  <c r="J3191" i="5" s="1"/>
  <c r="E3191" i="5"/>
  <c r="O3191" i="5"/>
  <c r="K3191" i="5"/>
  <c r="I3192" i="5"/>
  <c r="J3192" i="5" s="1"/>
  <c r="E3192" i="5"/>
  <c r="O3192" i="5"/>
  <c r="K3192" i="5"/>
  <c r="I3193" i="5"/>
  <c r="J3193" i="5" s="1"/>
  <c r="E3193" i="5"/>
  <c r="O3193" i="5"/>
  <c r="K3193" i="5"/>
  <c r="I3194" i="5"/>
  <c r="J3194" i="5" s="1"/>
  <c r="E3194" i="5"/>
  <c r="O3194" i="5"/>
  <c r="K3194" i="5"/>
  <c r="I3195" i="5"/>
  <c r="J3195" i="5" s="1"/>
  <c r="E3195" i="5"/>
  <c r="O3195" i="5"/>
  <c r="K3195" i="5"/>
  <c r="I3196" i="5"/>
  <c r="J3196" i="5" s="1"/>
  <c r="E3196" i="5"/>
  <c r="O3196" i="5"/>
  <c r="K3196" i="5"/>
  <c r="I3197" i="5"/>
  <c r="J3197" i="5" s="1"/>
  <c r="E3197" i="5"/>
  <c r="O3197" i="5"/>
  <c r="K3197" i="5"/>
  <c r="I3198" i="5"/>
  <c r="J3198" i="5" s="1"/>
  <c r="E3198" i="5"/>
  <c r="O3198" i="5"/>
  <c r="K3198" i="5"/>
  <c r="I3199" i="5"/>
  <c r="J3199" i="5" s="1"/>
  <c r="E3199" i="5"/>
  <c r="O3199" i="5"/>
  <c r="K3199" i="5"/>
  <c r="I3200" i="5"/>
  <c r="J3200" i="5" s="1"/>
  <c r="E3200" i="5"/>
  <c r="O3200" i="5"/>
  <c r="K3200" i="5"/>
  <c r="I3201" i="5"/>
  <c r="J3201" i="5" s="1"/>
  <c r="E3201" i="5"/>
  <c r="O3201" i="5"/>
  <c r="K3201" i="5"/>
  <c r="I3202" i="5"/>
  <c r="J3202" i="5" s="1"/>
  <c r="E3202" i="5"/>
  <c r="O3202" i="5"/>
  <c r="K3202" i="5"/>
  <c r="I3203" i="5"/>
  <c r="J3203" i="5" s="1"/>
  <c r="E3203" i="5"/>
  <c r="O3203" i="5"/>
  <c r="K3203" i="5"/>
  <c r="I3204" i="5"/>
  <c r="J3204" i="5" s="1"/>
  <c r="E3204" i="5"/>
  <c r="O3204" i="5"/>
  <c r="K3204" i="5"/>
  <c r="I3205" i="5"/>
  <c r="J3205" i="5" s="1"/>
  <c r="E3205" i="5"/>
  <c r="O3205" i="5"/>
  <c r="K3205" i="5"/>
  <c r="I3206" i="5"/>
  <c r="J3206" i="5" s="1"/>
  <c r="E3206" i="5"/>
  <c r="O3206" i="5"/>
  <c r="K3206" i="5"/>
  <c r="I3207" i="5"/>
  <c r="J3207" i="5" s="1"/>
  <c r="E3207" i="5"/>
  <c r="O3207" i="5"/>
  <c r="K3207" i="5"/>
  <c r="I3208" i="5"/>
  <c r="J3208" i="5" s="1"/>
  <c r="E3208" i="5"/>
  <c r="O3208" i="5"/>
  <c r="K3208" i="5"/>
  <c r="I3209" i="5"/>
  <c r="J3209" i="5" s="1"/>
  <c r="E3209" i="5"/>
  <c r="O3209" i="5"/>
  <c r="K3209" i="5"/>
  <c r="I3210" i="5"/>
  <c r="J3210" i="5" s="1"/>
  <c r="E3210" i="5"/>
  <c r="O3210" i="5"/>
  <c r="K3210" i="5"/>
  <c r="I3211" i="5"/>
  <c r="J3211" i="5" s="1"/>
  <c r="E3211" i="5"/>
  <c r="O3211" i="5"/>
  <c r="K3211" i="5"/>
  <c r="I3212" i="5"/>
  <c r="J3212" i="5" s="1"/>
  <c r="E3212" i="5"/>
  <c r="O3212" i="5"/>
  <c r="K3212" i="5"/>
  <c r="I3213" i="5"/>
  <c r="J3213" i="5" s="1"/>
  <c r="E3213" i="5"/>
  <c r="O3213" i="5"/>
  <c r="K3213" i="5"/>
  <c r="I3214" i="5"/>
  <c r="J3214" i="5" s="1"/>
  <c r="E3214" i="5"/>
  <c r="O3214" i="5"/>
  <c r="K3214" i="5"/>
  <c r="I3215" i="5"/>
  <c r="J3215" i="5" s="1"/>
  <c r="E3215" i="5"/>
  <c r="O3215" i="5"/>
  <c r="K3215" i="5"/>
  <c r="I3216" i="5"/>
  <c r="J3216" i="5" s="1"/>
  <c r="E3216" i="5"/>
  <c r="O3216" i="5"/>
  <c r="K3216" i="5"/>
  <c r="I3217" i="5"/>
  <c r="J3217" i="5" s="1"/>
  <c r="E3217" i="5"/>
  <c r="O3217" i="5"/>
  <c r="K3217" i="5"/>
  <c r="I3218" i="5"/>
  <c r="J3218" i="5" s="1"/>
  <c r="E3218" i="5"/>
  <c r="O3218" i="5"/>
  <c r="K3218" i="5"/>
  <c r="I3219" i="5"/>
  <c r="J3219" i="5" s="1"/>
  <c r="E3219" i="5"/>
  <c r="O3219" i="5"/>
  <c r="K3219" i="5"/>
  <c r="I3220" i="5"/>
  <c r="J3220" i="5" s="1"/>
  <c r="E3220" i="5"/>
  <c r="O3220" i="5"/>
  <c r="K3220" i="5"/>
  <c r="I3221" i="5"/>
  <c r="J3221" i="5" s="1"/>
  <c r="E3221" i="5"/>
  <c r="O3221" i="5"/>
  <c r="K3221" i="5"/>
  <c r="I3222" i="5"/>
  <c r="J3222" i="5" s="1"/>
  <c r="E3222" i="5"/>
  <c r="O3222" i="5"/>
  <c r="K3222" i="5"/>
  <c r="I3223" i="5"/>
  <c r="J3223" i="5" s="1"/>
  <c r="E3223" i="5"/>
  <c r="O3223" i="5"/>
  <c r="K3223" i="5"/>
  <c r="I3224" i="5"/>
  <c r="J3224" i="5" s="1"/>
  <c r="E3224" i="5"/>
  <c r="O3224" i="5"/>
  <c r="K3224" i="5"/>
  <c r="I3225" i="5"/>
  <c r="J3225" i="5" s="1"/>
  <c r="E3225" i="5"/>
  <c r="O3225" i="5"/>
  <c r="K3225" i="5"/>
  <c r="I3226" i="5"/>
  <c r="J3226" i="5" s="1"/>
  <c r="E3226" i="5"/>
  <c r="O3226" i="5"/>
  <c r="K3226" i="5"/>
  <c r="I3227" i="5"/>
  <c r="J3227" i="5" s="1"/>
  <c r="E3227" i="5"/>
  <c r="O3227" i="5"/>
  <c r="K3227" i="5"/>
  <c r="I3228" i="5"/>
  <c r="J3228" i="5" s="1"/>
  <c r="E3228" i="5"/>
  <c r="O3228" i="5"/>
  <c r="K3228" i="5"/>
  <c r="I3229" i="5"/>
  <c r="J3229" i="5" s="1"/>
  <c r="E3229" i="5"/>
  <c r="O3229" i="5"/>
  <c r="K3229" i="5"/>
  <c r="I3230" i="5"/>
  <c r="J3230" i="5" s="1"/>
  <c r="E3230" i="5"/>
  <c r="O3230" i="5"/>
  <c r="K3230" i="5"/>
  <c r="I3231" i="5"/>
  <c r="J3231" i="5" s="1"/>
  <c r="E3231" i="5"/>
  <c r="O3231" i="5"/>
  <c r="K3231" i="5"/>
  <c r="I3232" i="5"/>
  <c r="J3232" i="5" s="1"/>
  <c r="E3232" i="5"/>
  <c r="O3232" i="5"/>
  <c r="K3232" i="5"/>
  <c r="I3233" i="5"/>
  <c r="J3233" i="5" s="1"/>
  <c r="E3233" i="5"/>
  <c r="O3233" i="5"/>
  <c r="K3233" i="5"/>
  <c r="I3234" i="5"/>
  <c r="J3234" i="5" s="1"/>
  <c r="E3234" i="5"/>
  <c r="O3234" i="5"/>
  <c r="K3234" i="5"/>
  <c r="I3235" i="5"/>
  <c r="J3235" i="5" s="1"/>
  <c r="E3235" i="5"/>
  <c r="O3235" i="5"/>
  <c r="K3235" i="5"/>
  <c r="V3235" i="5"/>
  <c r="I3236" i="5"/>
  <c r="J3236" i="5" s="1"/>
  <c r="E3236" i="5"/>
  <c r="O3236" i="5"/>
  <c r="K3236" i="5"/>
  <c r="I3237" i="5"/>
  <c r="J3237" i="5" s="1"/>
  <c r="E3237" i="5"/>
  <c r="O3237" i="5"/>
  <c r="K3237" i="5"/>
  <c r="I3238" i="5"/>
  <c r="J3238" i="5" s="1"/>
  <c r="E3238" i="5"/>
  <c r="O3238" i="5"/>
  <c r="K3238" i="5"/>
  <c r="I3239" i="5"/>
  <c r="J3239" i="5" s="1"/>
  <c r="E3239" i="5"/>
  <c r="O3239" i="5"/>
  <c r="K3239" i="5"/>
  <c r="I3240" i="5"/>
  <c r="J3240" i="5" s="1"/>
  <c r="E3240" i="5"/>
  <c r="O3240" i="5"/>
  <c r="K3240" i="5"/>
  <c r="I3241" i="5"/>
  <c r="J3241" i="5" s="1"/>
  <c r="E3241" i="5"/>
  <c r="O3241" i="5"/>
  <c r="K3241" i="5"/>
  <c r="I3242" i="5"/>
  <c r="J3242" i="5" s="1"/>
  <c r="E3242" i="5"/>
  <c r="O3242" i="5"/>
  <c r="K3242" i="5"/>
  <c r="I3243" i="5"/>
  <c r="J3243" i="5" s="1"/>
  <c r="E3243" i="5"/>
  <c r="O3243" i="5"/>
  <c r="K3243" i="5"/>
  <c r="I3244" i="5"/>
  <c r="J3244" i="5" s="1"/>
  <c r="E3244" i="5"/>
  <c r="O3244" i="5"/>
  <c r="K3244" i="5"/>
  <c r="I3245" i="5"/>
  <c r="J3245" i="5" s="1"/>
  <c r="E3245" i="5"/>
  <c r="O3245" i="5"/>
  <c r="K3245" i="5"/>
  <c r="I3246" i="5"/>
  <c r="J3246" i="5" s="1"/>
  <c r="E3246" i="5"/>
  <c r="O3246" i="5"/>
  <c r="K3246" i="5"/>
  <c r="I3247" i="5"/>
  <c r="J3247" i="5" s="1"/>
  <c r="E3247" i="5"/>
  <c r="O3247" i="5"/>
  <c r="K3247" i="5"/>
  <c r="I3248" i="5"/>
  <c r="J3248" i="5" s="1"/>
  <c r="E3248" i="5"/>
  <c r="O3248" i="5"/>
  <c r="K3248" i="5"/>
  <c r="I3249" i="5"/>
  <c r="J3249" i="5" s="1"/>
  <c r="E3249" i="5"/>
  <c r="O3249" i="5"/>
  <c r="K3249" i="5"/>
  <c r="I3250" i="5"/>
  <c r="J3250" i="5" s="1"/>
  <c r="E3250" i="5"/>
  <c r="O3250" i="5"/>
  <c r="K3250" i="5"/>
  <c r="I3251" i="5"/>
  <c r="J3251" i="5" s="1"/>
  <c r="E3251" i="5"/>
  <c r="O3251" i="5"/>
  <c r="K3251" i="5"/>
  <c r="I3252" i="5"/>
  <c r="J3252" i="5" s="1"/>
  <c r="E3252" i="5"/>
  <c r="O3252" i="5"/>
  <c r="K3252" i="5"/>
  <c r="I3253" i="5"/>
  <c r="J3253" i="5" s="1"/>
  <c r="E3253" i="5"/>
  <c r="O3253" i="5"/>
  <c r="K3253" i="5"/>
  <c r="I3254" i="5"/>
  <c r="J3254" i="5" s="1"/>
  <c r="E3254" i="5"/>
  <c r="O3254" i="5"/>
  <c r="K3254" i="5"/>
  <c r="I3255" i="5"/>
  <c r="J3255" i="5" s="1"/>
  <c r="E3255" i="5"/>
  <c r="O3255" i="5"/>
  <c r="K3255" i="5"/>
  <c r="I3256" i="5"/>
  <c r="J3256" i="5" s="1"/>
  <c r="E3256" i="5"/>
  <c r="O3256" i="5"/>
  <c r="K3256" i="5"/>
  <c r="I3257" i="5"/>
  <c r="J3257" i="5" s="1"/>
  <c r="E3257" i="5"/>
  <c r="O3257" i="5"/>
  <c r="K3257" i="5"/>
  <c r="I3258" i="5"/>
  <c r="J3258" i="5" s="1"/>
  <c r="E3258" i="5"/>
  <c r="O3258" i="5"/>
  <c r="K3258" i="5"/>
  <c r="I3259" i="5"/>
  <c r="J3259" i="5" s="1"/>
  <c r="E3259" i="5"/>
  <c r="O3259" i="5"/>
  <c r="K3259" i="5"/>
  <c r="I3260" i="5"/>
  <c r="J3260" i="5" s="1"/>
  <c r="E3260" i="5"/>
  <c r="O3260" i="5"/>
  <c r="K3260" i="5"/>
  <c r="I3261" i="5"/>
  <c r="J3261" i="5" s="1"/>
  <c r="E3261" i="5"/>
  <c r="O3261" i="5"/>
  <c r="K3261" i="5"/>
  <c r="I3262" i="5"/>
  <c r="J3262" i="5" s="1"/>
  <c r="E3262" i="5"/>
  <c r="O3262" i="5"/>
  <c r="K3262" i="5"/>
  <c r="I3263" i="5"/>
  <c r="J3263" i="5" s="1"/>
  <c r="E3263" i="5"/>
  <c r="O3263" i="5"/>
  <c r="K3263" i="5"/>
  <c r="I3264" i="5"/>
  <c r="J3264" i="5" s="1"/>
  <c r="E3264" i="5"/>
  <c r="O3264" i="5"/>
  <c r="K3264" i="5"/>
  <c r="I3265" i="5"/>
  <c r="J3265" i="5" s="1"/>
  <c r="E3265" i="5"/>
  <c r="O3265" i="5"/>
  <c r="K3265" i="5"/>
  <c r="I3266" i="5"/>
  <c r="J3266" i="5" s="1"/>
  <c r="E3266" i="5"/>
  <c r="O3266" i="5"/>
  <c r="K3266" i="5"/>
  <c r="I3267" i="5"/>
  <c r="J3267" i="5" s="1"/>
  <c r="E3267" i="5"/>
  <c r="O3267" i="5"/>
  <c r="K3267" i="5"/>
  <c r="I3268" i="5"/>
  <c r="J3268" i="5" s="1"/>
  <c r="E3268" i="5"/>
  <c r="O3268" i="5"/>
  <c r="K3268" i="5"/>
  <c r="I3269" i="5"/>
  <c r="J3269" i="5" s="1"/>
  <c r="E3269" i="5"/>
  <c r="O3269" i="5"/>
  <c r="K3269" i="5"/>
  <c r="I3270" i="5"/>
  <c r="J3270" i="5" s="1"/>
  <c r="E3270" i="5"/>
  <c r="O3270" i="5"/>
  <c r="K3270" i="5"/>
  <c r="I3271" i="5"/>
  <c r="J3271" i="5" s="1"/>
  <c r="E3271" i="5"/>
  <c r="O3271" i="5"/>
  <c r="K3271" i="5"/>
  <c r="I3272" i="5"/>
  <c r="J3272" i="5" s="1"/>
  <c r="E3272" i="5"/>
  <c r="O3272" i="5"/>
  <c r="K3272" i="5"/>
  <c r="V3272" i="5"/>
  <c r="I3273" i="5"/>
  <c r="J3273" i="5" s="1"/>
  <c r="E3273" i="5"/>
  <c r="O3273" i="5"/>
  <c r="K3273" i="5"/>
  <c r="I3274" i="5"/>
  <c r="J3274" i="5" s="1"/>
  <c r="E3274" i="5"/>
  <c r="O3274" i="5"/>
  <c r="K3274" i="5"/>
  <c r="V3274" i="5"/>
  <c r="I3275" i="5"/>
  <c r="J3275" i="5" s="1"/>
  <c r="E3275" i="5"/>
  <c r="O3275" i="5"/>
  <c r="K3275" i="5"/>
  <c r="I3276" i="5"/>
  <c r="J3276" i="5" s="1"/>
  <c r="E3276" i="5"/>
  <c r="O3276" i="5"/>
  <c r="K3276" i="5"/>
  <c r="I3277" i="5"/>
  <c r="J3277" i="5" s="1"/>
  <c r="E3277" i="5"/>
  <c r="O3277" i="5"/>
  <c r="K3277" i="5"/>
  <c r="V3277" i="5"/>
  <c r="I3278" i="5"/>
  <c r="J3278" i="5" s="1"/>
  <c r="E3278" i="5"/>
  <c r="O3278" i="5"/>
  <c r="K3278" i="5"/>
  <c r="V3278" i="5"/>
  <c r="I3279" i="5"/>
  <c r="J3279" i="5" s="1"/>
  <c r="E3279" i="5"/>
  <c r="O3279" i="5"/>
  <c r="K3279" i="5"/>
  <c r="I3280" i="5"/>
  <c r="J3280" i="5" s="1"/>
  <c r="E3280" i="5"/>
  <c r="O3280" i="5"/>
  <c r="K3280" i="5"/>
  <c r="I3281" i="5"/>
  <c r="J3281" i="5" s="1"/>
  <c r="E3281" i="5"/>
  <c r="O3281" i="5"/>
  <c r="K3281" i="5"/>
  <c r="I3282" i="5"/>
  <c r="J3282" i="5" s="1"/>
  <c r="E3282" i="5"/>
  <c r="O3282" i="5"/>
  <c r="K3282" i="5"/>
  <c r="I3283" i="5"/>
  <c r="J3283" i="5" s="1"/>
  <c r="E3283" i="5"/>
  <c r="O3283" i="5"/>
  <c r="K3283" i="5"/>
  <c r="V3283" i="5"/>
  <c r="I3284" i="5"/>
  <c r="J3284" i="5" s="1"/>
  <c r="E3284" i="5"/>
  <c r="O3284" i="5"/>
  <c r="K3284" i="5"/>
  <c r="I3285" i="5"/>
  <c r="J3285" i="5" s="1"/>
  <c r="E3285" i="5"/>
  <c r="O3285" i="5"/>
  <c r="K3285" i="5"/>
  <c r="I3286" i="5"/>
  <c r="J3286" i="5" s="1"/>
  <c r="E3286" i="5"/>
  <c r="O3286" i="5"/>
  <c r="K3286" i="5"/>
  <c r="I3287" i="5"/>
  <c r="J3287" i="5" s="1"/>
  <c r="E3287" i="5"/>
  <c r="O3287" i="5"/>
  <c r="K3287" i="5"/>
  <c r="I3288" i="5"/>
  <c r="J3288" i="5" s="1"/>
  <c r="E3288" i="5"/>
  <c r="O3288" i="5"/>
  <c r="K3288" i="5"/>
  <c r="I3289" i="5"/>
  <c r="J3289" i="5" s="1"/>
  <c r="E3289" i="5"/>
  <c r="O3289" i="5"/>
  <c r="K3289" i="5"/>
  <c r="I3290" i="5"/>
  <c r="J3290" i="5" s="1"/>
  <c r="E3290" i="5"/>
  <c r="O3290" i="5"/>
  <c r="K3290" i="5"/>
  <c r="I3291" i="5"/>
  <c r="J3291" i="5" s="1"/>
  <c r="E3291" i="5"/>
  <c r="O3291" i="5"/>
  <c r="K3291" i="5"/>
  <c r="I3292" i="5"/>
  <c r="J3292" i="5" s="1"/>
  <c r="E3292" i="5"/>
  <c r="O3292" i="5"/>
  <c r="K3292" i="5"/>
  <c r="V3292" i="5"/>
  <c r="I3293" i="5"/>
  <c r="J3293" i="5" s="1"/>
  <c r="E3293" i="5"/>
  <c r="O3293" i="5"/>
  <c r="K3293" i="5"/>
  <c r="I3294" i="5"/>
  <c r="J3294" i="5" s="1"/>
  <c r="E3294" i="5"/>
  <c r="O3294" i="5"/>
  <c r="K3294" i="5"/>
  <c r="I3295" i="5"/>
  <c r="J3295" i="5" s="1"/>
  <c r="E3295" i="5"/>
  <c r="O3295" i="5"/>
  <c r="K3295" i="5"/>
  <c r="I3296" i="5"/>
  <c r="J3296" i="5" s="1"/>
  <c r="E3296" i="5"/>
  <c r="O3296" i="5"/>
  <c r="K3296" i="5"/>
  <c r="I3297" i="5"/>
  <c r="J3297" i="5" s="1"/>
  <c r="E3297" i="5"/>
  <c r="O3297" i="5"/>
  <c r="K3297" i="5"/>
  <c r="I3298" i="5"/>
  <c r="J3298" i="5" s="1"/>
  <c r="E3298" i="5"/>
  <c r="O3298" i="5"/>
  <c r="K3298" i="5"/>
  <c r="I3299" i="5"/>
  <c r="J3299" i="5" s="1"/>
  <c r="E3299" i="5"/>
  <c r="O3299" i="5"/>
  <c r="K3299" i="5"/>
  <c r="I3300" i="5"/>
  <c r="J3300" i="5" s="1"/>
  <c r="E3300" i="5"/>
  <c r="O3300" i="5"/>
  <c r="K3300" i="5"/>
  <c r="I3301" i="5"/>
  <c r="J3301" i="5" s="1"/>
  <c r="E3301" i="5"/>
  <c r="O3301" i="5"/>
  <c r="K3301" i="5"/>
  <c r="I3302" i="5"/>
  <c r="J3302" i="5" s="1"/>
  <c r="E3302" i="5"/>
  <c r="O3302" i="5"/>
  <c r="K3302" i="5"/>
  <c r="I3303" i="5"/>
  <c r="J3303" i="5" s="1"/>
  <c r="E3303" i="5"/>
  <c r="O3303" i="5"/>
  <c r="K3303" i="5"/>
  <c r="I3304" i="5"/>
  <c r="J3304" i="5" s="1"/>
  <c r="E3304" i="5"/>
  <c r="O3304" i="5"/>
  <c r="K3304" i="5"/>
  <c r="I3305" i="5"/>
  <c r="J3305" i="5" s="1"/>
  <c r="E3305" i="5"/>
  <c r="O3305" i="5"/>
  <c r="K3305" i="5"/>
  <c r="I3306" i="5"/>
  <c r="J3306" i="5" s="1"/>
  <c r="E3306" i="5"/>
  <c r="O3306" i="5"/>
  <c r="K3306" i="5"/>
  <c r="I3307" i="5"/>
  <c r="J3307" i="5" s="1"/>
  <c r="E3307" i="5"/>
  <c r="O3307" i="5"/>
  <c r="K3307" i="5"/>
  <c r="I3308" i="5"/>
  <c r="J3308" i="5" s="1"/>
  <c r="E3308" i="5"/>
  <c r="O3308" i="5"/>
  <c r="K3308" i="5"/>
  <c r="I3309" i="5"/>
  <c r="J3309" i="5" s="1"/>
  <c r="E3309" i="5"/>
  <c r="O3309" i="5"/>
  <c r="K3309" i="5"/>
  <c r="I3310" i="5"/>
  <c r="J3310" i="5" s="1"/>
  <c r="E3310" i="5"/>
  <c r="O3310" i="5"/>
  <c r="K3310" i="5"/>
  <c r="I3311" i="5"/>
  <c r="J3311" i="5" s="1"/>
  <c r="E3311" i="5"/>
  <c r="O3311" i="5"/>
  <c r="K3311" i="5"/>
  <c r="I3312" i="5"/>
  <c r="J3312" i="5" s="1"/>
  <c r="E3312" i="5"/>
  <c r="O3312" i="5"/>
  <c r="K3312" i="5"/>
  <c r="I3313" i="5"/>
  <c r="J3313" i="5" s="1"/>
  <c r="E3313" i="5"/>
  <c r="O3313" i="5"/>
  <c r="K3313" i="5"/>
  <c r="I3314" i="5"/>
  <c r="J3314" i="5" s="1"/>
  <c r="E3314" i="5"/>
  <c r="O3314" i="5"/>
  <c r="K3314" i="5"/>
  <c r="I3315" i="5"/>
  <c r="J3315" i="5" s="1"/>
  <c r="E3315" i="5"/>
  <c r="O3315" i="5"/>
  <c r="K3315" i="5"/>
  <c r="I3316" i="5"/>
  <c r="J3316" i="5" s="1"/>
  <c r="E3316" i="5"/>
  <c r="O3316" i="5"/>
  <c r="K3316" i="5"/>
  <c r="I3317" i="5"/>
  <c r="J3317" i="5" s="1"/>
  <c r="E3317" i="5"/>
  <c r="O3317" i="5"/>
  <c r="K3317" i="5"/>
  <c r="I3318" i="5"/>
  <c r="J3318" i="5" s="1"/>
  <c r="E3318" i="5"/>
  <c r="O3318" i="5"/>
  <c r="K3318" i="5"/>
  <c r="I3319" i="5"/>
  <c r="J3319" i="5" s="1"/>
  <c r="E3319" i="5"/>
  <c r="O3319" i="5"/>
  <c r="K3319" i="5"/>
  <c r="I3320" i="5"/>
  <c r="J3320" i="5" s="1"/>
  <c r="E3320" i="5"/>
  <c r="O3320" i="5"/>
  <c r="K3320" i="5"/>
  <c r="I3321" i="5"/>
  <c r="J3321" i="5" s="1"/>
  <c r="E3321" i="5"/>
  <c r="O3321" i="5"/>
  <c r="K3321" i="5"/>
  <c r="I3322" i="5"/>
  <c r="J3322" i="5" s="1"/>
  <c r="E3322" i="5"/>
  <c r="O3322" i="5"/>
  <c r="K3322" i="5"/>
  <c r="I3323" i="5"/>
  <c r="J3323" i="5" s="1"/>
  <c r="E3323" i="5"/>
  <c r="O3323" i="5"/>
  <c r="K3323" i="5"/>
  <c r="I3324" i="5"/>
  <c r="J3324" i="5" s="1"/>
  <c r="E3324" i="5"/>
  <c r="O3324" i="5"/>
  <c r="K3324" i="5"/>
  <c r="I3325" i="5"/>
  <c r="J3325" i="5" s="1"/>
  <c r="E3325" i="5"/>
  <c r="O3325" i="5"/>
  <c r="K3325" i="5"/>
  <c r="I3326" i="5"/>
  <c r="J3326" i="5" s="1"/>
  <c r="E3326" i="5"/>
  <c r="O3326" i="5"/>
  <c r="K3326" i="5"/>
  <c r="I3327" i="5"/>
  <c r="J3327" i="5" s="1"/>
  <c r="E3327" i="5"/>
  <c r="O3327" i="5"/>
  <c r="K3327" i="5"/>
  <c r="I3328" i="5"/>
  <c r="J3328" i="5" s="1"/>
  <c r="E3328" i="5"/>
  <c r="O3328" i="5"/>
  <c r="K3328" i="5"/>
  <c r="I3329" i="5"/>
  <c r="J3329" i="5" s="1"/>
  <c r="E3329" i="5"/>
  <c r="O3329" i="5"/>
  <c r="K3329" i="5"/>
  <c r="I3330" i="5"/>
  <c r="J3330" i="5" s="1"/>
  <c r="E3330" i="5"/>
  <c r="O3330" i="5"/>
  <c r="K3330" i="5"/>
  <c r="I3331" i="5"/>
  <c r="J3331" i="5" s="1"/>
  <c r="E3331" i="5"/>
  <c r="O3331" i="5"/>
  <c r="K3331" i="5"/>
  <c r="I3332" i="5"/>
  <c r="J3332" i="5" s="1"/>
  <c r="E3332" i="5"/>
  <c r="O3332" i="5"/>
  <c r="K3332" i="5"/>
  <c r="I3333" i="5"/>
  <c r="J3333" i="5" s="1"/>
  <c r="E3333" i="5"/>
  <c r="O3333" i="5"/>
  <c r="K3333" i="5"/>
  <c r="I3334" i="5"/>
  <c r="J3334" i="5" s="1"/>
  <c r="E3334" i="5"/>
  <c r="O3334" i="5"/>
  <c r="K3334" i="5"/>
  <c r="I3335" i="5"/>
  <c r="J3335" i="5" s="1"/>
  <c r="E3335" i="5"/>
  <c r="O3335" i="5"/>
  <c r="K3335" i="5"/>
  <c r="I3336" i="5"/>
  <c r="J3336" i="5" s="1"/>
  <c r="E3336" i="5"/>
  <c r="O3336" i="5"/>
  <c r="K3336" i="5"/>
  <c r="I3337" i="5"/>
  <c r="J3337" i="5" s="1"/>
  <c r="E3337" i="5"/>
  <c r="O3337" i="5"/>
  <c r="K3337" i="5"/>
  <c r="I3338" i="5"/>
  <c r="J3338" i="5" s="1"/>
  <c r="E3338" i="5"/>
  <c r="O3338" i="5"/>
  <c r="K3338" i="5"/>
  <c r="I3339" i="5"/>
  <c r="J3339" i="5" s="1"/>
  <c r="E3339" i="5"/>
  <c r="O3339" i="5"/>
  <c r="K3339" i="5"/>
  <c r="I3340" i="5"/>
  <c r="J3340" i="5" s="1"/>
  <c r="E3340" i="5"/>
  <c r="O3340" i="5"/>
  <c r="K3340" i="5"/>
  <c r="I3341" i="5"/>
  <c r="J3341" i="5" s="1"/>
  <c r="E3341" i="5"/>
  <c r="O3341" i="5"/>
  <c r="K3341" i="5"/>
  <c r="I3342" i="5"/>
  <c r="J3342" i="5" s="1"/>
  <c r="E3342" i="5"/>
  <c r="O3342" i="5"/>
  <c r="K3342" i="5"/>
  <c r="I3343" i="5"/>
  <c r="J3343" i="5" s="1"/>
  <c r="E3343" i="5"/>
  <c r="O3343" i="5"/>
  <c r="K3343" i="5"/>
  <c r="I3344" i="5"/>
  <c r="J3344" i="5" s="1"/>
  <c r="E3344" i="5"/>
  <c r="O3344" i="5"/>
  <c r="K3344" i="5"/>
  <c r="I3345" i="5"/>
  <c r="J3345" i="5" s="1"/>
  <c r="E3345" i="5"/>
  <c r="O3345" i="5"/>
  <c r="K3345" i="5"/>
  <c r="I3346" i="5"/>
  <c r="J3346" i="5" s="1"/>
  <c r="E3346" i="5"/>
  <c r="O3346" i="5"/>
  <c r="K3346" i="5"/>
  <c r="I3347" i="5"/>
  <c r="J3347" i="5" s="1"/>
  <c r="E3347" i="5"/>
  <c r="O3347" i="5"/>
  <c r="K3347" i="5"/>
  <c r="I3348" i="5"/>
  <c r="J3348" i="5" s="1"/>
  <c r="E3348" i="5"/>
  <c r="O3348" i="5"/>
  <c r="K3348" i="5"/>
  <c r="I3349" i="5"/>
  <c r="J3349" i="5" s="1"/>
  <c r="E3349" i="5"/>
  <c r="O3349" i="5"/>
  <c r="K3349" i="5"/>
  <c r="I3350" i="5"/>
  <c r="J3350" i="5" s="1"/>
  <c r="E3350" i="5"/>
  <c r="O3350" i="5"/>
  <c r="K3350" i="5"/>
  <c r="I3351" i="5"/>
  <c r="J3351" i="5" s="1"/>
  <c r="E3351" i="5"/>
  <c r="O3351" i="5"/>
  <c r="K3351" i="5"/>
  <c r="I3352" i="5"/>
  <c r="J3352" i="5" s="1"/>
  <c r="E3352" i="5"/>
  <c r="O3352" i="5"/>
  <c r="K3352" i="5"/>
  <c r="I3353" i="5"/>
  <c r="J3353" i="5" s="1"/>
  <c r="E3353" i="5"/>
  <c r="O3353" i="5"/>
  <c r="K3353" i="5"/>
  <c r="I3354" i="5"/>
  <c r="J3354" i="5" s="1"/>
  <c r="E3354" i="5"/>
  <c r="O3354" i="5"/>
  <c r="K3354" i="5"/>
  <c r="V3354" i="5"/>
  <c r="I3355" i="5"/>
  <c r="J3355" i="5" s="1"/>
  <c r="E3355" i="5"/>
  <c r="O3355" i="5"/>
  <c r="K3355" i="5"/>
  <c r="I3356" i="5"/>
  <c r="J3356" i="5" s="1"/>
  <c r="E3356" i="5"/>
  <c r="O3356" i="5"/>
  <c r="K3356" i="5"/>
  <c r="I3357" i="5"/>
  <c r="J3357" i="5" s="1"/>
  <c r="E3357" i="5"/>
  <c r="O3357" i="5"/>
  <c r="K3357" i="5"/>
  <c r="I3358" i="5"/>
  <c r="J3358" i="5" s="1"/>
  <c r="E3358" i="5"/>
  <c r="O3358" i="5"/>
  <c r="K3358" i="5"/>
  <c r="I3359" i="5"/>
  <c r="J3359" i="5" s="1"/>
  <c r="E3359" i="5"/>
  <c r="O3359" i="5"/>
  <c r="K3359" i="5"/>
  <c r="I3360" i="5"/>
  <c r="J3360" i="5" s="1"/>
  <c r="E3360" i="5"/>
  <c r="O3360" i="5"/>
  <c r="K3360" i="5"/>
  <c r="I3361" i="5"/>
  <c r="J3361" i="5" s="1"/>
  <c r="E3361" i="5"/>
  <c r="O3361" i="5"/>
  <c r="K3361" i="5"/>
  <c r="I3362" i="5"/>
  <c r="J3362" i="5" s="1"/>
  <c r="E3362" i="5"/>
  <c r="O3362" i="5"/>
  <c r="K3362" i="5"/>
  <c r="I3363" i="5"/>
  <c r="J3363" i="5" s="1"/>
  <c r="E3363" i="5"/>
  <c r="O3363" i="5"/>
  <c r="K3363" i="5"/>
  <c r="I3364" i="5"/>
  <c r="J3364" i="5" s="1"/>
  <c r="E3364" i="5"/>
  <c r="O3364" i="5"/>
  <c r="K3364" i="5"/>
  <c r="I3365" i="5"/>
  <c r="J3365" i="5" s="1"/>
  <c r="E3365" i="5"/>
  <c r="O3365" i="5"/>
  <c r="K3365" i="5"/>
  <c r="I3366" i="5"/>
  <c r="J3366" i="5" s="1"/>
  <c r="E3366" i="5"/>
  <c r="O3366" i="5"/>
  <c r="K3366" i="5"/>
  <c r="I3367" i="5"/>
  <c r="J3367" i="5" s="1"/>
  <c r="E3367" i="5"/>
  <c r="O3367" i="5"/>
  <c r="K3367" i="5"/>
  <c r="I3368" i="5"/>
  <c r="J3368" i="5" s="1"/>
  <c r="E3368" i="5"/>
  <c r="O3368" i="5"/>
  <c r="K3368" i="5"/>
  <c r="I3369" i="5"/>
  <c r="J3369" i="5" s="1"/>
  <c r="E3369" i="5"/>
  <c r="O3369" i="5"/>
  <c r="K3369" i="5"/>
  <c r="V3369" i="5"/>
  <c r="I3370" i="5"/>
  <c r="J3370" i="5" s="1"/>
  <c r="E3370" i="5"/>
  <c r="O3370" i="5"/>
  <c r="K3370" i="5"/>
  <c r="I3371" i="5"/>
  <c r="J3371" i="5" s="1"/>
  <c r="E3371" i="5"/>
  <c r="O3371" i="5"/>
  <c r="K3371" i="5"/>
  <c r="I3372" i="5"/>
  <c r="J3372" i="5" s="1"/>
  <c r="E3372" i="5"/>
  <c r="O3372" i="5"/>
  <c r="K3372" i="5"/>
  <c r="I3373" i="5"/>
  <c r="J3373" i="5" s="1"/>
  <c r="E3373" i="5"/>
  <c r="O3373" i="5"/>
  <c r="K3373" i="5"/>
  <c r="I3374" i="5"/>
  <c r="J3374" i="5" s="1"/>
  <c r="E3374" i="5"/>
  <c r="O3374" i="5"/>
  <c r="K3374" i="5"/>
  <c r="I3375" i="5"/>
  <c r="J3375" i="5" s="1"/>
  <c r="E3375" i="5"/>
  <c r="O3375" i="5"/>
  <c r="K3375" i="5"/>
  <c r="I3376" i="5"/>
  <c r="J3376" i="5" s="1"/>
  <c r="E3376" i="5"/>
  <c r="O3376" i="5"/>
  <c r="K3376" i="5"/>
  <c r="I3377" i="5"/>
  <c r="J3377" i="5" s="1"/>
  <c r="E3377" i="5"/>
  <c r="O3377" i="5"/>
  <c r="K3377" i="5"/>
  <c r="I3378" i="5"/>
  <c r="J3378" i="5" s="1"/>
  <c r="E3378" i="5"/>
  <c r="O3378" i="5"/>
  <c r="K3378" i="5"/>
  <c r="I3379" i="5"/>
  <c r="J3379" i="5" s="1"/>
  <c r="E3379" i="5"/>
  <c r="O3379" i="5"/>
  <c r="K3379" i="5"/>
  <c r="I3380" i="5"/>
  <c r="J3380" i="5" s="1"/>
  <c r="E3380" i="5"/>
  <c r="O3380" i="5"/>
  <c r="K3380" i="5"/>
  <c r="I3381" i="5"/>
  <c r="J3381" i="5" s="1"/>
  <c r="E3381" i="5"/>
  <c r="O3381" i="5"/>
  <c r="K3381" i="5"/>
  <c r="I3382" i="5"/>
  <c r="J3382" i="5" s="1"/>
  <c r="E3382" i="5"/>
  <c r="O3382" i="5"/>
  <c r="K3382" i="5"/>
  <c r="I3383" i="5"/>
  <c r="J3383" i="5" s="1"/>
  <c r="E3383" i="5"/>
  <c r="O3383" i="5"/>
  <c r="K3383" i="5"/>
  <c r="I3384" i="5"/>
  <c r="J3384" i="5" s="1"/>
  <c r="E3384" i="5"/>
  <c r="O3384" i="5"/>
  <c r="K3384" i="5"/>
  <c r="I3385" i="5"/>
  <c r="J3385" i="5" s="1"/>
  <c r="E3385" i="5"/>
  <c r="O3385" i="5"/>
  <c r="K3385" i="5"/>
  <c r="V3385" i="5"/>
  <c r="I3386" i="5"/>
  <c r="J3386" i="5" s="1"/>
  <c r="E3386" i="5"/>
  <c r="O3386" i="5"/>
  <c r="K3386" i="5"/>
  <c r="I3387" i="5"/>
  <c r="J3387" i="5" s="1"/>
  <c r="E3387" i="5"/>
  <c r="O3387" i="5"/>
  <c r="K3387" i="5"/>
  <c r="I3388" i="5"/>
  <c r="J3388" i="5" s="1"/>
  <c r="E3388" i="5"/>
  <c r="O3388" i="5"/>
  <c r="K3388" i="5"/>
  <c r="I3389" i="5"/>
  <c r="J3389" i="5" s="1"/>
  <c r="E3389" i="5"/>
  <c r="O3389" i="5"/>
  <c r="K3389" i="5"/>
  <c r="I3390" i="5"/>
  <c r="J3390" i="5" s="1"/>
  <c r="E3390" i="5"/>
  <c r="O3390" i="5"/>
  <c r="K3390" i="5"/>
  <c r="I3391" i="5"/>
  <c r="J3391" i="5" s="1"/>
  <c r="E3391" i="5"/>
  <c r="O3391" i="5"/>
  <c r="K3391" i="5"/>
  <c r="I3392" i="5"/>
  <c r="J3392" i="5" s="1"/>
  <c r="E3392" i="5"/>
  <c r="O3392" i="5"/>
  <c r="K3392" i="5"/>
  <c r="I3393" i="5"/>
  <c r="J3393" i="5" s="1"/>
  <c r="E3393" i="5"/>
  <c r="O3393" i="5"/>
  <c r="K3393" i="5"/>
  <c r="I3394" i="5"/>
  <c r="J3394" i="5" s="1"/>
  <c r="E3394" i="5"/>
  <c r="O3394" i="5"/>
  <c r="K3394" i="5"/>
  <c r="I3395" i="5"/>
  <c r="J3395" i="5" s="1"/>
  <c r="E3395" i="5"/>
  <c r="O3395" i="5"/>
  <c r="K3395" i="5"/>
  <c r="I3396" i="5"/>
  <c r="J3396" i="5" s="1"/>
  <c r="E3396" i="5"/>
  <c r="O3396" i="5"/>
  <c r="K3396" i="5"/>
  <c r="I3397" i="5"/>
  <c r="J3397" i="5" s="1"/>
  <c r="E3397" i="5"/>
  <c r="O3397" i="5"/>
  <c r="K3397" i="5"/>
  <c r="I3398" i="5"/>
  <c r="J3398" i="5" s="1"/>
  <c r="E3398" i="5"/>
  <c r="O3398" i="5"/>
  <c r="K3398" i="5"/>
  <c r="I3399" i="5"/>
  <c r="J3399" i="5" s="1"/>
  <c r="E3399" i="5"/>
  <c r="O3399" i="5"/>
  <c r="K3399" i="5"/>
  <c r="I3400" i="5"/>
  <c r="J3400" i="5" s="1"/>
  <c r="E3400" i="5"/>
  <c r="O3400" i="5"/>
  <c r="K3400" i="5"/>
  <c r="I3401" i="5"/>
  <c r="J3401" i="5" s="1"/>
  <c r="E3401" i="5"/>
  <c r="O3401" i="5"/>
  <c r="K3401" i="5"/>
  <c r="I3402" i="5"/>
  <c r="J3402" i="5" s="1"/>
  <c r="E3402" i="5"/>
  <c r="O3402" i="5"/>
  <c r="K3402" i="5"/>
  <c r="I3403" i="5"/>
  <c r="J3403" i="5" s="1"/>
  <c r="E3403" i="5"/>
  <c r="O3403" i="5"/>
  <c r="K3403" i="5"/>
  <c r="I3404" i="5"/>
  <c r="J3404" i="5" s="1"/>
  <c r="E3404" i="5"/>
  <c r="O3404" i="5"/>
  <c r="K3404" i="5"/>
  <c r="V3404" i="5"/>
  <c r="I3405" i="5"/>
  <c r="J3405" i="5" s="1"/>
  <c r="E3405" i="5"/>
  <c r="O3405" i="5"/>
  <c r="K3405" i="5"/>
  <c r="I3406" i="5"/>
  <c r="J3406" i="5" s="1"/>
  <c r="E3406" i="5"/>
  <c r="O3406" i="5"/>
  <c r="K3406" i="5"/>
  <c r="I3407" i="5"/>
  <c r="J3407" i="5" s="1"/>
  <c r="E3407" i="5"/>
  <c r="O3407" i="5"/>
  <c r="K3407" i="5"/>
  <c r="I3408" i="5"/>
  <c r="J3408" i="5" s="1"/>
  <c r="E3408" i="5"/>
  <c r="O3408" i="5"/>
  <c r="K3408" i="5"/>
  <c r="I3409" i="5"/>
  <c r="J3409" i="5" s="1"/>
  <c r="E3409" i="5"/>
  <c r="O3409" i="5"/>
  <c r="K3409" i="5"/>
  <c r="I3410" i="5"/>
  <c r="J3410" i="5" s="1"/>
  <c r="E3410" i="5"/>
  <c r="O3410" i="5"/>
  <c r="K3410" i="5"/>
  <c r="I3411" i="5"/>
  <c r="J3411" i="5" s="1"/>
  <c r="E3411" i="5"/>
  <c r="O3411" i="5"/>
  <c r="K3411" i="5"/>
  <c r="I3412" i="5"/>
  <c r="J3412" i="5" s="1"/>
  <c r="E3412" i="5"/>
  <c r="O3412" i="5"/>
  <c r="K3412" i="5"/>
  <c r="I3413" i="5"/>
  <c r="J3413" i="5" s="1"/>
  <c r="E3413" i="5"/>
  <c r="O3413" i="5"/>
  <c r="K3413" i="5"/>
  <c r="I3414" i="5"/>
  <c r="J3414" i="5" s="1"/>
  <c r="E3414" i="5"/>
  <c r="O3414" i="5"/>
  <c r="K3414" i="5"/>
  <c r="I3415" i="5"/>
  <c r="J3415" i="5" s="1"/>
  <c r="E3415" i="5"/>
  <c r="O3415" i="5"/>
  <c r="K3415" i="5"/>
  <c r="I3416" i="5"/>
  <c r="J3416" i="5" s="1"/>
  <c r="E3416" i="5"/>
  <c r="O3416" i="5"/>
  <c r="K3416" i="5"/>
  <c r="I3417" i="5"/>
  <c r="J3417" i="5" s="1"/>
  <c r="E3417" i="5"/>
  <c r="O3417" i="5"/>
  <c r="K3417" i="5"/>
  <c r="I3418" i="5"/>
  <c r="J3418" i="5" s="1"/>
  <c r="E3418" i="5"/>
  <c r="O3418" i="5"/>
  <c r="K3418" i="5"/>
  <c r="I3419" i="5"/>
  <c r="J3419" i="5" s="1"/>
  <c r="E3419" i="5"/>
  <c r="O3419" i="5"/>
  <c r="K3419" i="5"/>
  <c r="I3420" i="5"/>
  <c r="J3420" i="5" s="1"/>
  <c r="E3420" i="5"/>
  <c r="O3420" i="5"/>
  <c r="K3420" i="5"/>
  <c r="I3421" i="5"/>
  <c r="J3421" i="5" s="1"/>
  <c r="E3421" i="5"/>
  <c r="O3421" i="5"/>
  <c r="K3421" i="5"/>
  <c r="I3422" i="5"/>
  <c r="J3422" i="5" s="1"/>
  <c r="E3422" i="5"/>
  <c r="O3422" i="5"/>
  <c r="K3422" i="5"/>
  <c r="I3423" i="5"/>
  <c r="J3423" i="5" s="1"/>
  <c r="E3423" i="5"/>
  <c r="O3423" i="5"/>
  <c r="K3423" i="5"/>
  <c r="I3424" i="5"/>
  <c r="J3424" i="5" s="1"/>
  <c r="E3424" i="5"/>
  <c r="O3424" i="5"/>
  <c r="K3424" i="5"/>
  <c r="I3425" i="5"/>
  <c r="J3425" i="5" s="1"/>
  <c r="E3425" i="5"/>
  <c r="O3425" i="5"/>
  <c r="K3425" i="5"/>
  <c r="I3426" i="5"/>
  <c r="J3426" i="5" s="1"/>
  <c r="E3426" i="5"/>
  <c r="O3426" i="5"/>
  <c r="K3426" i="5"/>
  <c r="I3427" i="5"/>
  <c r="J3427" i="5" s="1"/>
  <c r="E3427" i="5"/>
  <c r="O3427" i="5"/>
  <c r="K3427" i="5"/>
  <c r="J3428" i="5"/>
  <c r="E3428" i="5"/>
  <c r="O3428" i="5"/>
  <c r="K3428" i="5"/>
  <c r="J3429" i="5"/>
  <c r="E3429" i="5"/>
  <c r="O3429" i="5"/>
  <c r="K3429" i="5"/>
  <c r="J3430" i="5"/>
  <c r="E3430" i="5"/>
  <c r="O3430" i="5"/>
  <c r="K3430" i="5"/>
  <c r="J3431" i="5"/>
  <c r="E3431" i="5"/>
  <c r="O3431" i="5"/>
  <c r="K3431" i="5"/>
  <c r="J3432" i="5"/>
  <c r="E3432" i="5"/>
  <c r="O3432" i="5"/>
  <c r="K3432" i="5"/>
  <c r="J3433" i="5"/>
  <c r="E3433" i="5"/>
  <c r="O3433" i="5"/>
  <c r="K3433" i="5"/>
  <c r="J3434" i="5"/>
  <c r="E3434" i="5"/>
  <c r="O3434" i="5"/>
  <c r="K3434" i="5"/>
  <c r="J3435" i="5"/>
  <c r="E3435" i="5"/>
  <c r="O3435" i="5"/>
  <c r="K3435" i="5"/>
  <c r="J3436" i="5"/>
  <c r="E3436" i="5"/>
  <c r="O3436" i="5"/>
  <c r="K3436" i="5"/>
  <c r="J3437" i="5"/>
  <c r="E3437" i="5"/>
  <c r="O3437" i="5"/>
  <c r="K3437" i="5"/>
  <c r="J3438" i="5"/>
  <c r="E3438" i="5"/>
  <c r="O3438" i="5"/>
  <c r="K3438" i="5"/>
  <c r="J3439" i="5"/>
  <c r="E3439" i="5"/>
  <c r="O3439" i="5"/>
  <c r="K3439" i="5"/>
  <c r="J3440" i="5"/>
  <c r="E3440" i="5"/>
  <c r="O3440" i="5"/>
  <c r="K3440" i="5"/>
  <c r="J3441" i="5"/>
  <c r="E3441" i="5"/>
  <c r="O3441" i="5"/>
  <c r="K3441" i="5"/>
  <c r="J3442" i="5"/>
  <c r="E3442" i="5"/>
  <c r="O3442" i="5"/>
  <c r="K3442" i="5"/>
  <c r="J3443" i="5"/>
  <c r="E3443" i="5"/>
  <c r="O3443" i="5"/>
  <c r="K3443" i="5"/>
  <c r="J3444" i="5"/>
  <c r="E3444" i="5"/>
  <c r="O3444" i="5"/>
  <c r="K3444" i="5"/>
  <c r="J3445" i="5"/>
  <c r="E3445" i="5"/>
  <c r="O3445" i="5"/>
  <c r="K3445" i="5"/>
  <c r="J3446" i="5"/>
  <c r="E3446" i="5"/>
  <c r="O3446" i="5"/>
  <c r="K3446" i="5"/>
  <c r="J3447" i="5"/>
  <c r="E3447" i="5"/>
  <c r="O3447" i="5"/>
  <c r="K3447" i="5"/>
  <c r="J3448" i="5"/>
  <c r="E3448" i="5"/>
  <c r="O3448" i="5"/>
  <c r="K3448" i="5"/>
  <c r="J3449" i="5"/>
  <c r="E3449" i="5"/>
  <c r="O3449" i="5"/>
  <c r="K3449" i="5"/>
  <c r="J3450" i="5"/>
  <c r="E3450" i="5"/>
  <c r="O3450" i="5"/>
  <c r="K3450" i="5"/>
  <c r="J3451" i="5"/>
  <c r="E3451" i="5"/>
  <c r="O3451" i="5"/>
  <c r="K3451" i="5"/>
  <c r="J3452" i="5"/>
  <c r="E3452" i="5"/>
  <c r="O3452" i="5"/>
  <c r="K3452" i="5"/>
  <c r="J3453" i="5"/>
  <c r="E3453" i="5"/>
  <c r="O3453" i="5"/>
  <c r="K3453" i="5"/>
  <c r="J3454" i="5"/>
  <c r="E3454" i="5"/>
  <c r="O3454" i="5"/>
  <c r="K3454" i="5"/>
  <c r="J3455" i="5"/>
  <c r="E3455" i="5"/>
  <c r="O3455" i="5"/>
  <c r="K3455" i="5"/>
  <c r="J3456" i="5"/>
  <c r="E3456" i="5"/>
  <c r="O3456" i="5"/>
  <c r="K3456" i="5"/>
  <c r="J3457" i="5"/>
  <c r="E3457" i="5"/>
  <c r="O3457" i="5"/>
  <c r="K3457" i="5"/>
  <c r="J3458" i="5"/>
  <c r="E3458" i="5"/>
  <c r="O3458" i="5"/>
  <c r="K3458" i="5"/>
  <c r="J3459" i="5"/>
  <c r="E3459" i="5"/>
  <c r="O3459" i="5"/>
  <c r="K3459" i="5"/>
  <c r="J3460" i="5"/>
  <c r="E3460" i="5"/>
  <c r="O3460" i="5"/>
  <c r="K3460" i="5"/>
  <c r="J3461" i="5"/>
  <c r="E3461" i="5"/>
  <c r="O3461" i="5"/>
  <c r="K3461" i="5"/>
  <c r="J3462" i="5"/>
  <c r="E3462" i="5"/>
  <c r="O3462" i="5"/>
  <c r="K3462" i="5"/>
  <c r="J3463" i="5"/>
  <c r="E3463" i="5"/>
  <c r="O3463" i="5"/>
  <c r="K3463" i="5"/>
  <c r="J3464" i="5"/>
  <c r="E3464" i="5"/>
  <c r="O3464" i="5"/>
  <c r="K3464" i="5"/>
  <c r="J3465" i="5"/>
  <c r="E3465" i="5"/>
  <c r="O3465" i="5"/>
  <c r="K3465" i="5"/>
  <c r="J3466" i="5"/>
  <c r="E3466" i="5"/>
  <c r="O3466" i="5"/>
  <c r="K3466" i="5"/>
  <c r="J3467" i="5"/>
  <c r="E3467" i="5"/>
  <c r="O3467" i="5"/>
  <c r="K3467" i="5"/>
  <c r="J3468" i="5"/>
  <c r="E3468" i="5"/>
  <c r="O3468" i="5"/>
  <c r="K3468" i="5"/>
  <c r="J3469" i="5"/>
  <c r="E3469" i="5"/>
  <c r="O3469" i="5"/>
  <c r="K3469" i="5"/>
  <c r="J3470" i="5"/>
  <c r="E3470" i="5"/>
  <c r="O3470" i="5"/>
  <c r="K3470" i="5"/>
  <c r="J3471" i="5"/>
  <c r="E3471" i="5"/>
  <c r="O3471" i="5"/>
  <c r="K3471" i="5"/>
  <c r="J3472" i="5"/>
  <c r="E3472" i="5"/>
  <c r="O3472" i="5"/>
  <c r="K3472" i="5"/>
  <c r="J3473" i="5"/>
  <c r="E3473" i="5"/>
  <c r="O3473" i="5"/>
  <c r="K3473" i="5"/>
  <c r="J3474" i="5"/>
  <c r="E3474" i="5"/>
  <c r="O3474" i="5"/>
  <c r="K3474" i="5"/>
  <c r="J3475" i="5"/>
  <c r="E3475" i="5"/>
  <c r="O3475" i="5"/>
  <c r="K3475" i="5"/>
  <c r="J3476" i="5"/>
  <c r="E3476" i="5"/>
  <c r="O3476" i="5"/>
  <c r="K3476" i="5"/>
  <c r="J3477" i="5"/>
  <c r="E3477" i="5"/>
  <c r="O3477" i="5"/>
  <c r="K3477" i="5"/>
  <c r="J3478" i="5"/>
  <c r="E3478" i="5"/>
  <c r="O3478" i="5"/>
  <c r="K3478" i="5"/>
  <c r="J3479" i="5"/>
  <c r="E3479" i="5"/>
  <c r="O3479" i="5"/>
  <c r="K3479" i="5"/>
  <c r="J3480" i="5"/>
  <c r="E3480" i="5"/>
  <c r="O3480" i="5"/>
  <c r="K3480" i="5"/>
  <c r="J3481" i="5"/>
  <c r="E3481" i="5"/>
  <c r="O3481" i="5"/>
  <c r="K3481" i="5"/>
  <c r="J3482" i="5"/>
  <c r="E3482" i="5"/>
  <c r="O3482" i="5"/>
  <c r="K3482" i="5"/>
  <c r="J3483" i="5"/>
  <c r="E3483" i="5"/>
  <c r="O3483" i="5"/>
  <c r="K3483" i="5"/>
  <c r="J3484" i="5"/>
  <c r="E3484" i="5"/>
  <c r="O3484" i="5"/>
  <c r="K3484" i="5"/>
  <c r="J3485" i="5"/>
  <c r="E3485" i="5"/>
  <c r="O3485" i="5"/>
  <c r="K3485" i="5"/>
  <c r="J3486" i="5"/>
  <c r="E3486" i="5"/>
  <c r="O3486" i="5"/>
  <c r="K3486" i="5"/>
  <c r="J3487" i="5"/>
  <c r="E3487" i="5"/>
  <c r="O3487" i="5"/>
  <c r="K3487" i="5"/>
  <c r="J3488" i="5"/>
  <c r="E3488" i="5"/>
  <c r="O3488" i="5"/>
  <c r="K3488" i="5"/>
  <c r="J3489" i="5"/>
  <c r="E3489" i="5"/>
  <c r="O3489" i="5"/>
  <c r="K3489" i="5"/>
  <c r="J3490" i="5"/>
  <c r="E3490" i="5"/>
  <c r="O3490" i="5"/>
  <c r="K3490" i="5"/>
  <c r="J3491" i="5"/>
  <c r="E3491" i="5"/>
  <c r="O3491" i="5"/>
  <c r="K3491" i="5"/>
  <c r="J3492" i="5"/>
  <c r="E3492" i="5"/>
  <c r="O3492" i="5"/>
  <c r="K3492" i="5"/>
  <c r="J3493" i="5"/>
  <c r="E3493" i="5"/>
  <c r="O3493" i="5"/>
  <c r="K3493" i="5"/>
  <c r="J3494" i="5"/>
  <c r="E3494" i="5"/>
  <c r="O3494" i="5"/>
  <c r="K3494" i="5"/>
  <c r="J3495" i="5"/>
  <c r="E3495" i="5"/>
  <c r="O3495" i="5"/>
  <c r="K3495" i="5"/>
  <c r="J3496" i="5"/>
  <c r="E3496" i="5"/>
  <c r="O3496" i="5"/>
  <c r="K3496" i="5"/>
  <c r="J3497" i="5"/>
  <c r="E3497" i="5"/>
  <c r="O3497" i="5"/>
  <c r="K3497" i="5"/>
  <c r="J3498" i="5"/>
  <c r="E3498" i="5"/>
  <c r="O3498" i="5"/>
  <c r="K3498" i="5"/>
  <c r="J3499" i="5"/>
  <c r="E3499" i="5"/>
  <c r="O3499" i="5"/>
  <c r="K3499" i="5"/>
  <c r="J3500" i="5"/>
  <c r="E3500" i="5"/>
  <c r="O3500" i="5"/>
  <c r="K3500" i="5"/>
  <c r="J3501" i="5"/>
  <c r="E3501" i="5"/>
  <c r="O3501" i="5"/>
  <c r="K3501" i="5"/>
  <c r="J3502" i="5"/>
  <c r="E3502" i="5"/>
  <c r="O3502" i="5"/>
  <c r="K3502" i="5"/>
  <c r="J3503" i="5"/>
  <c r="E3503" i="5"/>
  <c r="O3503" i="5"/>
  <c r="K3503" i="5"/>
  <c r="J3504" i="5"/>
  <c r="E3504" i="5"/>
  <c r="O3504" i="5"/>
  <c r="K3504" i="5"/>
  <c r="J3505" i="5"/>
  <c r="E3505" i="5"/>
  <c r="O3505" i="5"/>
  <c r="K3505" i="5"/>
  <c r="J3506" i="5"/>
  <c r="E3506" i="5"/>
  <c r="O3506" i="5"/>
  <c r="K3506" i="5"/>
  <c r="J3507" i="5"/>
  <c r="E3507" i="5"/>
  <c r="O3507" i="5"/>
  <c r="K3507" i="5"/>
  <c r="J3508" i="5"/>
  <c r="E3508" i="5"/>
  <c r="O3508" i="5"/>
  <c r="K3508" i="5"/>
  <c r="J3509" i="5"/>
  <c r="E3509" i="5"/>
  <c r="O3509" i="5"/>
  <c r="K3509" i="5"/>
  <c r="J3510" i="5"/>
  <c r="L3510" i="5" s="1"/>
  <c r="AA3510" i="5" s="1"/>
  <c r="O3510" i="5"/>
  <c r="K3510" i="5"/>
  <c r="J3511" i="5"/>
  <c r="E3511" i="5"/>
  <c r="O3511" i="5"/>
  <c r="K3511" i="5"/>
  <c r="J3512" i="5"/>
  <c r="E3512" i="5"/>
  <c r="O3512" i="5"/>
  <c r="K3512" i="5"/>
  <c r="J3513" i="5"/>
  <c r="E3513" i="5"/>
  <c r="O3513" i="5"/>
  <c r="K3513" i="5"/>
  <c r="J3514" i="5"/>
  <c r="E3514" i="5"/>
  <c r="O3514" i="5"/>
  <c r="K3514" i="5"/>
  <c r="V3514" i="5"/>
  <c r="J3515" i="5"/>
  <c r="E3515" i="5"/>
  <c r="O3515" i="5"/>
  <c r="K3515" i="5"/>
  <c r="J3516" i="5"/>
  <c r="E3516" i="5"/>
  <c r="O3516" i="5"/>
  <c r="K3516" i="5"/>
  <c r="J3517" i="5"/>
  <c r="E3517" i="5"/>
  <c r="O3517" i="5"/>
  <c r="K3517" i="5"/>
  <c r="J3518" i="5"/>
  <c r="E3518" i="5"/>
  <c r="O3518" i="5"/>
  <c r="K3518" i="5"/>
  <c r="J3519" i="5"/>
  <c r="E3519" i="5"/>
  <c r="O3519" i="5"/>
  <c r="K3519" i="5"/>
  <c r="J3520" i="5"/>
  <c r="E3520" i="5"/>
  <c r="O3520" i="5"/>
  <c r="K3520" i="5"/>
  <c r="J3521" i="5"/>
  <c r="E3521" i="5"/>
  <c r="O3521" i="5"/>
  <c r="K3521" i="5"/>
  <c r="J3522" i="5"/>
  <c r="E3522" i="5"/>
  <c r="O3522" i="5"/>
  <c r="K3522" i="5"/>
  <c r="J3523" i="5"/>
  <c r="E3523" i="5"/>
  <c r="O3523" i="5"/>
  <c r="K3523" i="5"/>
  <c r="J3524" i="5"/>
  <c r="E3524" i="5"/>
  <c r="O3524" i="5"/>
  <c r="K3524" i="5"/>
  <c r="J3525" i="5"/>
  <c r="E3525" i="5"/>
  <c r="O3525" i="5"/>
  <c r="K3525" i="5"/>
  <c r="J3526" i="5"/>
  <c r="E3526" i="5"/>
  <c r="O3526" i="5"/>
  <c r="K3526" i="5"/>
  <c r="J3527" i="5"/>
  <c r="E3527" i="5"/>
  <c r="O3527" i="5"/>
  <c r="K3527" i="5"/>
  <c r="J3528" i="5"/>
  <c r="E3528" i="5"/>
  <c r="O3528" i="5"/>
  <c r="K3528" i="5"/>
  <c r="V3528" i="5"/>
  <c r="J3529" i="5"/>
  <c r="E3529" i="5"/>
  <c r="O3529" i="5"/>
  <c r="K3529" i="5"/>
  <c r="J3530" i="5"/>
  <c r="E3530" i="5"/>
  <c r="O3530" i="5"/>
  <c r="K3530" i="5"/>
  <c r="J3531" i="5"/>
  <c r="E3531" i="5"/>
  <c r="O3531" i="5"/>
  <c r="K3531" i="5"/>
  <c r="J3532" i="5"/>
  <c r="E3532" i="5"/>
  <c r="O3532" i="5"/>
  <c r="K3532" i="5"/>
  <c r="J3533" i="5"/>
  <c r="E3533" i="5"/>
  <c r="O3533" i="5"/>
  <c r="K3533" i="5"/>
  <c r="J3534" i="5"/>
  <c r="E3534" i="5"/>
  <c r="O3534" i="5"/>
  <c r="K3534" i="5"/>
  <c r="J3535" i="5"/>
  <c r="E3535" i="5"/>
  <c r="O3535" i="5"/>
  <c r="K3535" i="5"/>
  <c r="J3536" i="5"/>
  <c r="E3536" i="5"/>
  <c r="O3536" i="5"/>
  <c r="K3536" i="5"/>
  <c r="J3537" i="5"/>
  <c r="E3537" i="5"/>
  <c r="O3537" i="5"/>
  <c r="K3537" i="5"/>
  <c r="J3538" i="5"/>
  <c r="E3538" i="5"/>
  <c r="O3538" i="5"/>
  <c r="K3538" i="5"/>
  <c r="J3539" i="5"/>
  <c r="E3539" i="5"/>
  <c r="O3539" i="5"/>
  <c r="K3539" i="5"/>
  <c r="J3540" i="5"/>
  <c r="E3540" i="5"/>
  <c r="O3540" i="5"/>
  <c r="K3540" i="5"/>
  <c r="J3541" i="5"/>
  <c r="E3541" i="5"/>
  <c r="O3541" i="5"/>
  <c r="K3541" i="5"/>
  <c r="J3542" i="5"/>
  <c r="E3542" i="5"/>
  <c r="O3542" i="5"/>
  <c r="K3542" i="5"/>
  <c r="J3543" i="5"/>
  <c r="E3543" i="5"/>
  <c r="O3543" i="5"/>
  <c r="K3543" i="5"/>
  <c r="J3544" i="5"/>
  <c r="E3544" i="5"/>
  <c r="O3544" i="5"/>
  <c r="K3544" i="5"/>
  <c r="J3545" i="5"/>
  <c r="E3545" i="5"/>
  <c r="O3545" i="5"/>
  <c r="K3545" i="5"/>
  <c r="J3546" i="5"/>
  <c r="E3546" i="5"/>
  <c r="O3546" i="5"/>
  <c r="K3546" i="5"/>
  <c r="J3547" i="5"/>
  <c r="E3547" i="5"/>
  <c r="O3547" i="5"/>
  <c r="K3547" i="5"/>
  <c r="J3548" i="5"/>
  <c r="E3548" i="5"/>
  <c r="O3548" i="5"/>
  <c r="K3548" i="5"/>
  <c r="J3549" i="5"/>
  <c r="E3549" i="5"/>
  <c r="O3549" i="5"/>
  <c r="K3549" i="5"/>
  <c r="J3550" i="5"/>
  <c r="E3550" i="5"/>
  <c r="O3550" i="5"/>
  <c r="K3550" i="5"/>
  <c r="J3551" i="5"/>
  <c r="E3551" i="5"/>
  <c r="O3551" i="5"/>
  <c r="K3551" i="5"/>
  <c r="J3552" i="5"/>
  <c r="E3552" i="5"/>
  <c r="O3552" i="5"/>
  <c r="K3552" i="5"/>
  <c r="J3553" i="5"/>
  <c r="E3553" i="5"/>
  <c r="O3553" i="5"/>
  <c r="K3553" i="5"/>
  <c r="J3554" i="5"/>
  <c r="E3554" i="5"/>
  <c r="O3554" i="5"/>
  <c r="K3554" i="5"/>
  <c r="J3555" i="5"/>
  <c r="E3555" i="5"/>
  <c r="O3555" i="5"/>
  <c r="K3555" i="5"/>
  <c r="J3556" i="5"/>
  <c r="E3556" i="5"/>
  <c r="O3556" i="5"/>
  <c r="K3556" i="5"/>
  <c r="J3557" i="5"/>
  <c r="E3557" i="5"/>
  <c r="O3557" i="5"/>
  <c r="K3557" i="5"/>
  <c r="J3558" i="5"/>
  <c r="E3558" i="5"/>
  <c r="O3558" i="5"/>
  <c r="K3558" i="5"/>
  <c r="J3559" i="5"/>
  <c r="E3559" i="5"/>
  <c r="O3559" i="5"/>
  <c r="K3559" i="5"/>
  <c r="J3560" i="5"/>
  <c r="E3560" i="5"/>
  <c r="O3560" i="5"/>
  <c r="K3560" i="5"/>
  <c r="J3561" i="5"/>
  <c r="E3561" i="5"/>
  <c r="O3561" i="5"/>
  <c r="K3561" i="5"/>
  <c r="J3562" i="5"/>
  <c r="E3562" i="5"/>
  <c r="O3562" i="5"/>
  <c r="K3562" i="5"/>
  <c r="J3563" i="5"/>
  <c r="E3563" i="5"/>
  <c r="O3563" i="5"/>
  <c r="K3563" i="5"/>
  <c r="J3564" i="5"/>
  <c r="E3564" i="5"/>
  <c r="O3564" i="5"/>
  <c r="K3564" i="5"/>
  <c r="J3565" i="5"/>
  <c r="E3565" i="5"/>
  <c r="O3565" i="5"/>
  <c r="K3565" i="5"/>
  <c r="J3566" i="5"/>
  <c r="E3566" i="5"/>
  <c r="O3566" i="5"/>
  <c r="K3566" i="5"/>
  <c r="J3567" i="5"/>
  <c r="E3567" i="5"/>
  <c r="O3567" i="5"/>
  <c r="K3567" i="5"/>
  <c r="J3568" i="5"/>
  <c r="E3568" i="5"/>
  <c r="O3568" i="5"/>
  <c r="K3568" i="5"/>
  <c r="J3569" i="5"/>
  <c r="E3569" i="5"/>
  <c r="O3569" i="5"/>
  <c r="K3569" i="5"/>
  <c r="J3570" i="5"/>
  <c r="E3570" i="5"/>
  <c r="O3570" i="5"/>
  <c r="K3570" i="5"/>
  <c r="V3570" i="5"/>
  <c r="J3571" i="5"/>
  <c r="E3571" i="5"/>
  <c r="O3571" i="5"/>
  <c r="K3571" i="5"/>
  <c r="V3571" i="5"/>
  <c r="J3572" i="5"/>
  <c r="E3572" i="5"/>
  <c r="O3572" i="5"/>
  <c r="K3572" i="5"/>
  <c r="J3573" i="5"/>
  <c r="E3573" i="5"/>
  <c r="O3573" i="5"/>
  <c r="K3573" i="5"/>
  <c r="J3574" i="5"/>
  <c r="E3574" i="5"/>
  <c r="O3574" i="5"/>
  <c r="K3574" i="5"/>
  <c r="J3575" i="5"/>
  <c r="E3575" i="5"/>
  <c r="O3575" i="5"/>
  <c r="K3575" i="5"/>
  <c r="J3576" i="5"/>
  <c r="E3576" i="5"/>
  <c r="O3576" i="5"/>
  <c r="K3576" i="5"/>
  <c r="J3577" i="5"/>
  <c r="E3577" i="5"/>
  <c r="O3577" i="5"/>
  <c r="K3577" i="5"/>
  <c r="J3578" i="5"/>
  <c r="E3578" i="5"/>
  <c r="O3578" i="5"/>
  <c r="K3578" i="5"/>
  <c r="J3579" i="5"/>
  <c r="E3579" i="5"/>
  <c r="O3579" i="5"/>
  <c r="K3579" i="5"/>
  <c r="J3580" i="5"/>
  <c r="E3580" i="5"/>
  <c r="O3580" i="5"/>
  <c r="K3580" i="5"/>
  <c r="J3581" i="5"/>
  <c r="E3581" i="5"/>
  <c r="O3581" i="5"/>
  <c r="K3581" i="5"/>
  <c r="J3582" i="5"/>
  <c r="E3582" i="5"/>
  <c r="O3582" i="5"/>
  <c r="K3582" i="5"/>
  <c r="J3583" i="5"/>
  <c r="E3583" i="5"/>
  <c r="O3583" i="5"/>
  <c r="K3583" i="5"/>
  <c r="J3584" i="5"/>
  <c r="E3584" i="5"/>
  <c r="O3584" i="5"/>
  <c r="K3584" i="5"/>
  <c r="J3585" i="5"/>
  <c r="E3585" i="5"/>
  <c r="O3585" i="5"/>
  <c r="K3585" i="5"/>
  <c r="J3586" i="5"/>
  <c r="E3586" i="5"/>
  <c r="O3586" i="5"/>
  <c r="K3586" i="5"/>
  <c r="J3587" i="5"/>
  <c r="E3587" i="5"/>
  <c r="O3587" i="5"/>
  <c r="K3587" i="5"/>
  <c r="J3588" i="5"/>
  <c r="E3588" i="5"/>
  <c r="O3588" i="5"/>
  <c r="K3588" i="5"/>
  <c r="J3589" i="5"/>
  <c r="E3589" i="5"/>
  <c r="O3589" i="5"/>
  <c r="K3589" i="5"/>
  <c r="J3590" i="5"/>
  <c r="E3590" i="5"/>
  <c r="O3590" i="5"/>
  <c r="K3590" i="5"/>
  <c r="J3591" i="5"/>
  <c r="E3591" i="5"/>
  <c r="O3591" i="5"/>
  <c r="K3591" i="5"/>
  <c r="J3592" i="5"/>
  <c r="E3592" i="5"/>
  <c r="O3592" i="5"/>
  <c r="K3592" i="5"/>
  <c r="J3593" i="5"/>
  <c r="E3593" i="5"/>
  <c r="O3593" i="5"/>
  <c r="K3593" i="5"/>
  <c r="J3594" i="5"/>
  <c r="E3594" i="5"/>
  <c r="O3594" i="5"/>
  <c r="K3594" i="5"/>
  <c r="J3595" i="5"/>
  <c r="E3595" i="5"/>
  <c r="O3595" i="5"/>
  <c r="K3595" i="5"/>
  <c r="V3595" i="5"/>
  <c r="J3596" i="5"/>
  <c r="E3596" i="5"/>
  <c r="O3596" i="5"/>
  <c r="K3596" i="5"/>
  <c r="J3597" i="5"/>
  <c r="E3597" i="5"/>
  <c r="O3597" i="5"/>
  <c r="K3597" i="5"/>
  <c r="J3598" i="5"/>
  <c r="E3598" i="5"/>
  <c r="O3598" i="5"/>
  <c r="K3598" i="5"/>
  <c r="J3599" i="5"/>
  <c r="E3599" i="5"/>
  <c r="O3599" i="5"/>
  <c r="K3599" i="5"/>
  <c r="J3600" i="5"/>
  <c r="E3600" i="5"/>
  <c r="O3600" i="5"/>
  <c r="K3600" i="5"/>
  <c r="J3601" i="5"/>
  <c r="E3601" i="5"/>
  <c r="O3601" i="5"/>
  <c r="K3601" i="5"/>
  <c r="J3602" i="5"/>
  <c r="E3602" i="5"/>
  <c r="O3602" i="5"/>
  <c r="K3602" i="5"/>
  <c r="J3603" i="5"/>
  <c r="E3603" i="5"/>
  <c r="O3603" i="5"/>
  <c r="K3603" i="5"/>
  <c r="J3604" i="5"/>
  <c r="E3604" i="5"/>
  <c r="O3604" i="5"/>
  <c r="K3604" i="5"/>
  <c r="J3605" i="5"/>
  <c r="E3605" i="5"/>
  <c r="O3605" i="5"/>
  <c r="K3605" i="5"/>
  <c r="J3606" i="5"/>
  <c r="E3606" i="5"/>
  <c r="O3606" i="5"/>
  <c r="K3606" i="5"/>
  <c r="J3607" i="5"/>
  <c r="E3607" i="5"/>
  <c r="O3607" i="5"/>
  <c r="K3607" i="5"/>
  <c r="J3608" i="5"/>
  <c r="E3608" i="5"/>
  <c r="O3608" i="5"/>
  <c r="K3608" i="5"/>
  <c r="J3609" i="5"/>
  <c r="E3609" i="5"/>
  <c r="O3609" i="5"/>
  <c r="K3609" i="5"/>
  <c r="J3610" i="5"/>
  <c r="E3610" i="5"/>
  <c r="O3610" i="5"/>
  <c r="K3610" i="5"/>
  <c r="J3611" i="5"/>
  <c r="E3611" i="5"/>
  <c r="O3611" i="5"/>
  <c r="K3611" i="5"/>
  <c r="J3612" i="5"/>
  <c r="E3612" i="5"/>
  <c r="O3612" i="5"/>
  <c r="K3612" i="5"/>
  <c r="J3613" i="5"/>
  <c r="E3613" i="5"/>
  <c r="O3613" i="5"/>
  <c r="K3613" i="5"/>
  <c r="J3614" i="5"/>
  <c r="E3614" i="5"/>
  <c r="O3614" i="5"/>
  <c r="K3614" i="5"/>
  <c r="J3615" i="5"/>
  <c r="E3615" i="5"/>
  <c r="O3615" i="5"/>
  <c r="K3615" i="5"/>
  <c r="J3616" i="5"/>
  <c r="E3616" i="5"/>
  <c r="O3616" i="5"/>
  <c r="K3616" i="5"/>
  <c r="J3617" i="5"/>
  <c r="E3617" i="5"/>
  <c r="O3617" i="5"/>
  <c r="K3617" i="5"/>
  <c r="J3618" i="5"/>
  <c r="E3618" i="5"/>
  <c r="O3618" i="5"/>
  <c r="K3618" i="5"/>
  <c r="J3619" i="5"/>
  <c r="E3619" i="5"/>
  <c r="O3619" i="5"/>
  <c r="K3619" i="5"/>
  <c r="J3620" i="5"/>
  <c r="E3620" i="5"/>
  <c r="O3620" i="5"/>
  <c r="K3620" i="5"/>
  <c r="J3621" i="5"/>
  <c r="E3621" i="5"/>
  <c r="O3621" i="5"/>
  <c r="K3621" i="5"/>
  <c r="J3622" i="5"/>
  <c r="E3622" i="5"/>
  <c r="O3622" i="5"/>
  <c r="K3622" i="5"/>
  <c r="J3623" i="5"/>
  <c r="E3623" i="5"/>
  <c r="O3623" i="5"/>
  <c r="K3623" i="5"/>
  <c r="J3624" i="5"/>
  <c r="E3624" i="5"/>
  <c r="O3624" i="5"/>
  <c r="K3624" i="5"/>
  <c r="J3625" i="5"/>
  <c r="E3625" i="5"/>
  <c r="O3625" i="5"/>
  <c r="K3625" i="5"/>
  <c r="J3626" i="5"/>
  <c r="E3626" i="5"/>
  <c r="O3626" i="5"/>
  <c r="K3626" i="5"/>
  <c r="J3627" i="5"/>
  <c r="E3627" i="5"/>
  <c r="O3627" i="5"/>
  <c r="K3627" i="5"/>
  <c r="J3628" i="5"/>
  <c r="E3628" i="5"/>
  <c r="O3628" i="5"/>
  <c r="K3628" i="5"/>
  <c r="J3629" i="5"/>
  <c r="E3629" i="5"/>
  <c r="O3629" i="5"/>
  <c r="K3629" i="5"/>
  <c r="J3630" i="5"/>
  <c r="E3630" i="5"/>
  <c r="O3630" i="5"/>
  <c r="K3630" i="5"/>
  <c r="J3631" i="5"/>
  <c r="E3631" i="5"/>
  <c r="O3631" i="5"/>
  <c r="K3631" i="5"/>
  <c r="J3632" i="5"/>
  <c r="E3632" i="5"/>
  <c r="O3632" i="5"/>
  <c r="K3632" i="5"/>
  <c r="J3633" i="5"/>
  <c r="E3633" i="5"/>
  <c r="O3633" i="5"/>
  <c r="K3633" i="5"/>
  <c r="J3634" i="5"/>
  <c r="E3634" i="5"/>
  <c r="O3634" i="5"/>
  <c r="K3634" i="5"/>
  <c r="J3635" i="5"/>
  <c r="E3635" i="5"/>
  <c r="O3635" i="5"/>
  <c r="K3635" i="5"/>
  <c r="J3636" i="5"/>
  <c r="E3636" i="5"/>
  <c r="O3636" i="5"/>
  <c r="K3636" i="5"/>
  <c r="J3637" i="5"/>
  <c r="E3637" i="5"/>
  <c r="O3637" i="5"/>
  <c r="K3637" i="5"/>
  <c r="J3638" i="5"/>
  <c r="E3638" i="5"/>
  <c r="O3638" i="5"/>
  <c r="K3638" i="5"/>
  <c r="J3639" i="5"/>
  <c r="E3639" i="5"/>
  <c r="O3639" i="5"/>
  <c r="K3639" i="5"/>
  <c r="J3640" i="5"/>
  <c r="E3640" i="5"/>
  <c r="O3640" i="5"/>
  <c r="K3640" i="5"/>
  <c r="J3641" i="5"/>
  <c r="E3641" i="5"/>
  <c r="O3641" i="5"/>
  <c r="K3641" i="5"/>
  <c r="J3642" i="5"/>
  <c r="E3642" i="5"/>
  <c r="O3642" i="5"/>
  <c r="K3642" i="5"/>
  <c r="J3643" i="5"/>
  <c r="E3643" i="5"/>
  <c r="O3643" i="5"/>
  <c r="K3643" i="5"/>
  <c r="J3644" i="5"/>
  <c r="E3644" i="5"/>
  <c r="O3644" i="5"/>
  <c r="K3644" i="5"/>
  <c r="J3645" i="5"/>
  <c r="E3645" i="5"/>
  <c r="O3645" i="5"/>
  <c r="K3645" i="5"/>
  <c r="J3646" i="5"/>
  <c r="E3646" i="5"/>
  <c r="O3646" i="5"/>
  <c r="K3646" i="5"/>
  <c r="J3647" i="5"/>
  <c r="E3647" i="5"/>
  <c r="O3647" i="5"/>
  <c r="K3647" i="5"/>
  <c r="J3648" i="5"/>
  <c r="E3648" i="5"/>
  <c r="O3648" i="5"/>
  <c r="K3648" i="5"/>
  <c r="J3649" i="5"/>
  <c r="E3649" i="5"/>
  <c r="O3649" i="5"/>
  <c r="K3649" i="5"/>
  <c r="J3650" i="5"/>
  <c r="E3650" i="5"/>
  <c r="O3650" i="5"/>
  <c r="K3650" i="5"/>
  <c r="J3651" i="5"/>
  <c r="E3651" i="5"/>
  <c r="O3651" i="5"/>
  <c r="K3651" i="5"/>
  <c r="J3652" i="5"/>
  <c r="E3652" i="5"/>
  <c r="O3652" i="5"/>
  <c r="K3652" i="5"/>
  <c r="J3653" i="5"/>
  <c r="E3653" i="5"/>
  <c r="O3653" i="5"/>
  <c r="K3653" i="5"/>
  <c r="J3654" i="5"/>
  <c r="E3654" i="5"/>
  <c r="O3654" i="5"/>
  <c r="K3654" i="5"/>
  <c r="J3655" i="5"/>
  <c r="E3655" i="5"/>
  <c r="O3655" i="5"/>
  <c r="K3655" i="5"/>
  <c r="J3656" i="5"/>
  <c r="E3656" i="5"/>
  <c r="O3656" i="5"/>
  <c r="K3656" i="5"/>
  <c r="J3657" i="5"/>
  <c r="E3657" i="5"/>
  <c r="O3657" i="5"/>
  <c r="K3657" i="5"/>
  <c r="J3658" i="5"/>
  <c r="E3658" i="5"/>
  <c r="O3658" i="5"/>
  <c r="K3658" i="5"/>
  <c r="J3659" i="5"/>
  <c r="E3659" i="5"/>
  <c r="O3659" i="5"/>
  <c r="K3659" i="5"/>
  <c r="J3660" i="5"/>
  <c r="E3660" i="5"/>
  <c r="O3660" i="5"/>
  <c r="K3660" i="5"/>
  <c r="J3661" i="5"/>
  <c r="E3661" i="5"/>
  <c r="O3661" i="5"/>
  <c r="K3661" i="5"/>
  <c r="J3662" i="5"/>
  <c r="E3662" i="5"/>
  <c r="O3662" i="5"/>
  <c r="K3662" i="5"/>
  <c r="J3663" i="5"/>
  <c r="E3663" i="5"/>
  <c r="O3663" i="5"/>
  <c r="K3663" i="5"/>
  <c r="V3663" i="5"/>
  <c r="J3664" i="5"/>
  <c r="E3664" i="5"/>
  <c r="O3664" i="5"/>
  <c r="K3664" i="5"/>
  <c r="J3665" i="5"/>
  <c r="E3665" i="5"/>
  <c r="O3665" i="5"/>
  <c r="K3665" i="5"/>
  <c r="J3666" i="5"/>
  <c r="E3666" i="5"/>
  <c r="O3666" i="5"/>
  <c r="K3666" i="5"/>
  <c r="J3667" i="5"/>
  <c r="E3667" i="5"/>
  <c r="O3667" i="5"/>
  <c r="K3667" i="5"/>
  <c r="J3668" i="5"/>
  <c r="E3668" i="5"/>
  <c r="O3668" i="5"/>
  <c r="K3668" i="5"/>
  <c r="J3669" i="5"/>
  <c r="E3669" i="5"/>
  <c r="O3669" i="5"/>
  <c r="K3669" i="5"/>
  <c r="J3670" i="5"/>
  <c r="E3670" i="5"/>
  <c r="O3670" i="5"/>
  <c r="K3670" i="5"/>
  <c r="J3671" i="5"/>
  <c r="E3671" i="5"/>
  <c r="O3671" i="5"/>
  <c r="K3671" i="5"/>
  <c r="J3672" i="5"/>
  <c r="E3672" i="5"/>
  <c r="O3672" i="5"/>
  <c r="K3672" i="5"/>
  <c r="J3673" i="5"/>
  <c r="E3673" i="5"/>
  <c r="O3673" i="5"/>
  <c r="K3673" i="5"/>
  <c r="J3674" i="5"/>
  <c r="E3674" i="5"/>
  <c r="O3674" i="5"/>
  <c r="K3674" i="5"/>
  <c r="J3675" i="5"/>
  <c r="E3675" i="5"/>
  <c r="O3675" i="5"/>
  <c r="K3675" i="5"/>
  <c r="J3676" i="5"/>
  <c r="E3676" i="5"/>
  <c r="O3676" i="5"/>
  <c r="K3676" i="5"/>
  <c r="J3677" i="5"/>
  <c r="E3677" i="5"/>
  <c r="O3677" i="5"/>
  <c r="K3677" i="5"/>
  <c r="J3678" i="5"/>
  <c r="E3678" i="5"/>
  <c r="O3678" i="5"/>
  <c r="K3678" i="5"/>
  <c r="J3679" i="5"/>
  <c r="E3679" i="5"/>
  <c r="O3679" i="5"/>
  <c r="K3679" i="5"/>
  <c r="J3680" i="5"/>
  <c r="E3680" i="5"/>
  <c r="O3680" i="5"/>
  <c r="K3680" i="5"/>
  <c r="J3681" i="5"/>
  <c r="E3681" i="5"/>
  <c r="O3681" i="5"/>
  <c r="K3681" i="5"/>
  <c r="J3682" i="5"/>
  <c r="E3682" i="5"/>
  <c r="O3682" i="5"/>
  <c r="K3682" i="5"/>
  <c r="J3683" i="5"/>
  <c r="E3683" i="5"/>
  <c r="O3683" i="5"/>
  <c r="K3683" i="5"/>
  <c r="J3684" i="5"/>
  <c r="E3684" i="5"/>
  <c r="O3684" i="5"/>
  <c r="K3684" i="5"/>
  <c r="J3685" i="5"/>
  <c r="E3685" i="5"/>
  <c r="O3685" i="5"/>
  <c r="K3685" i="5"/>
  <c r="J3686" i="5"/>
  <c r="E3686" i="5"/>
  <c r="O3686" i="5"/>
  <c r="K3686" i="5"/>
  <c r="J3687" i="5"/>
  <c r="E3687" i="5"/>
  <c r="O3687" i="5"/>
  <c r="K3687" i="5"/>
  <c r="J3688" i="5"/>
  <c r="E3688" i="5"/>
  <c r="O3688" i="5"/>
  <c r="K3688" i="5"/>
  <c r="J3689" i="5"/>
  <c r="E3689" i="5"/>
  <c r="O3689" i="5"/>
  <c r="K3689" i="5"/>
  <c r="J3690" i="5"/>
  <c r="E3690" i="5"/>
  <c r="O3690" i="5"/>
  <c r="K3690" i="5"/>
  <c r="J3691" i="5"/>
  <c r="E3691" i="5"/>
  <c r="O3691" i="5"/>
  <c r="K3691" i="5"/>
  <c r="J3692" i="5"/>
  <c r="E3692" i="5"/>
  <c r="O3692" i="5"/>
  <c r="K3692" i="5"/>
  <c r="J3693" i="5"/>
  <c r="E3693" i="5"/>
  <c r="O3693" i="5"/>
  <c r="K3693" i="5"/>
  <c r="J3694" i="5"/>
  <c r="E3694" i="5"/>
  <c r="O3694" i="5"/>
  <c r="K3694" i="5"/>
  <c r="J3695" i="5"/>
  <c r="E3695" i="5"/>
  <c r="O3695" i="5"/>
  <c r="K3695" i="5"/>
  <c r="J3696" i="5"/>
  <c r="E3696" i="5"/>
  <c r="O3696" i="5"/>
  <c r="K3696" i="5"/>
  <c r="J3697" i="5"/>
  <c r="E3697" i="5"/>
  <c r="O3697" i="5"/>
  <c r="K3697" i="5"/>
  <c r="J3698" i="5"/>
  <c r="E3698" i="5"/>
  <c r="O3698" i="5"/>
  <c r="K3698" i="5"/>
  <c r="J3699" i="5"/>
  <c r="E3699" i="5"/>
  <c r="O3699" i="5"/>
  <c r="K3699" i="5"/>
  <c r="J3700" i="5"/>
  <c r="E3700" i="5"/>
  <c r="O3700" i="5"/>
  <c r="K3700" i="5"/>
  <c r="J3701" i="5"/>
  <c r="E3701" i="5"/>
  <c r="O3701" i="5"/>
  <c r="K3701" i="5"/>
  <c r="J3702" i="5"/>
  <c r="E3702" i="5"/>
  <c r="O3702" i="5"/>
  <c r="K3702" i="5"/>
  <c r="J3703" i="5"/>
  <c r="E3703" i="5"/>
  <c r="O3703" i="5"/>
  <c r="K3703" i="5"/>
  <c r="J3704" i="5"/>
  <c r="E3704" i="5"/>
  <c r="O3704" i="5"/>
  <c r="K3704" i="5"/>
  <c r="J3705" i="5"/>
  <c r="E3705" i="5"/>
  <c r="O3705" i="5"/>
  <c r="K3705" i="5"/>
  <c r="J3706" i="5"/>
  <c r="E3706" i="5"/>
  <c r="O3706" i="5"/>
  <c r="K3706" i="5"/>
  <c r="J3707" i="5"/>
  <c r="E3707" i="5"/>
  <c r="O3707" i="5"/>
  <c r="K3707" i="5"/>
  <c r="J3708" i="5"/>
  <c r="E3708" i="5"/>
  <c r="O3708" i="5"/>
  <c r="K3708" i="5"/>
  <c r="J3709" i="5"/>
  <c r="E3709" i="5"/>
  <c r="O3709" i="5"/>
  <c r="K3709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29" i="5"/>
  <c r="C1737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F3709" i="5"/>
  <c r="F11" i="14"/>
  <c r="F9" i="14"/>
  <c r="C22" i="15"/>
  <c r="C23" i="15"/>
  <c r="D19" i="15"/>
  <c r="D26" i="15"/>
  <c r="D25" i="15"/>
  <c r="D23" i="15"/>
  <c r="D22" i="15"/>
  <c r="D20" i="15"/>
  <c r="C25" i="15"/>
  <c r="F3701" i="5"/>
  <c r="F3702" i="5"/>
  <c r="F3703" i="5"/>
  <c r="F3704" i="5"/>
  <c r="F3705" i="5"/>
  <c r="F3706" i="5"/>
  <c r="F3707" i="5"/>
  <c r="F3708" i="5"/>
  <c r="C11" i="15"/>
  <c r="F3690" i="5"/>
  <c r="F3691" i="5"/>
  <c r="F3692" i="5"/>
  <c r="F3693" i="5"/>
  <c r="F3694" i="5"/>
  <c r="F3695" i="5"/>
  <c r="F3696" i="5"/>
  <c r="F3697" i="5"/>
  <c r="F3698" i="5"/>
  <c r="F3699" i="5"/>
  <c r="F3700" i="5"/>
  <c r="F10" i="14"/>
  <c r="F3687" i="5"/>
  <c r="F3688" i="5"/>
  <c r="F3689" i="5"/>
  <c r="F3677" i="5"/>
  <c r="F3678" i="5"/>
  <c r="F3679" i="5"/>
  <c r="F3680" i="5"/>
  <c r="F3681" i="5"/>
  <c r="F3682" i="5"/>
  <c r="F3683" i="5"/>
  <c r="F3684" i="5"/>
  <c r="F3685" i="5"/>
  <c r="F3686" i="5"/>
  <c r="L17" i="14"/>
  <c r="L16" i="14"/>
  <c r="F3676" i="5"/>
  <c r="H850" i="3"/>
  <c r="L24" i="14"/>
  <c r="L25" i="14" s="1"/>
  <c r="H5" i="14"/>
  <c r="F3668" i="5"/>
  <c r="F3669" i="5"/>
  <c r="F3670" i="5"/>
  <c r="F3671" i="5"/>
  <c r="F3672" i="5"/>
  <c r="F3673" i="5"/>
  <c r="F3674" i="5"/>
  <c r="F3675" i="5"/>
  <c r="F3667" i="5"/>
  <c r="F3657" i="5"/>
  <c r="F3658" i="5"/>
  <c r="F3659" i="5"/>
  <c r="F3660" i="5"/>
  <c r="F3661" i="5"/>
  <c r="F3662" i="5"/>
  <c r="F3663" i="5"/>
  <c r="F3664" i="5"/>
  <c r="F3665" i="5"/>
  <c r="F3666" i="5"/>
  <c r="F3646" i="5"/>
  <c r="F3647" i="5"/>
  <c r="F3648" i="5"/>
  <c r="F3649" i="5"/>
  <c r="F3650" i="5"/>
  <c r="F3651" i="5"/>
  <c r="F3652" i="5"/>
  <c r="F3653" i="5"/>
  <c r="F3654" i="5"/>
  <c r="F3655" i="5"/>
  <c r="F3656" i="5"/>
  <c r="N900" i="6"/>
  <c r="O900" i="6"/>
  <c r="AA1963" i="5"/>
  <c r="AA2485" i="5"/>
  <c r="AA2487" i="5"/>
  <c r="AA2497" i="5"/>
  <c r="AA2550" i="5"/>
  <c r="AA2666" i="5"/>
  <c r="AA2913" i="5"/>
  <c r="F3645" i="5"/>
  <c r="F3639" i="5"/>
  <c r="F3640" i="5"/>
  <c r="F3641" i="5"/>
  <c r="F3642" i="5"/>
  <c r="F3643" i="5"/>
  <c r="F3644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G2833" i="6"/>
  <c r="G2819" i="6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07" i="5"/>
  <c r="F3608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584" i="5"/>
  <c r="F3585" i="5"/>
  <c r="F3586" i="5"/>
  <c r="F3587" i="5"/>
  <c r="F3588" i="5"/>
  <c r="F3589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68" i="5"/>
  <c r="F3569" i="5"/>
  <c r="F3570" i="5"/>
  <c r="F3571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7" i="5"/>
  <c r="D38" i="5"/>
  <c r="F38" i="5"/>
  <c r="D39" i="5"/>
  <c r="F39" i="5"/>
  <c r="D40" i="5"/>
  <c r="F40" i="5"/>
  <c r="D41" i="5"/>
  <c r="F41" i="5"/>
  <c r="D42" i="5"/>
  <c r="F42" i="5"/>
  <c r="D43" i="5"/>
  <c r="F43" i="5"/>
  <c r="D44" i="5"/>
  <c r="F44" i="5"/>
  <c r="D45" i="5"/>
  <c r="F45" i="5"/>
  <c r="D46" i="5"/>
  <c r="F46" i="5"/>
  <c r="D47" i="5"/>
  <c r="F47" i="5"/>
  <c r="D48" i="5"/>
  <c r="F48" i="5"/>
  <c r="D49" i="5"/>
  <c r="F49" i="5"/>
  <c r="D50" i="5"/>
  <c r="F50" i="5"/>
  <c r="D51" i="5"/>
  <c r="F51" i="5"/>
  <c r="D52" i="5"/>
  <c r="F52" i="5"/>
  <c r="D53" i="5"/>
  <c r="F53" i="5"/>
  <c r="D54" i="5"/>
  <c r="F54" i="5"/>
  <c r="D55" i="5"/>
  <c r="F55" i="5"/>
  <c r="D56" i="5"/>
  <c r="F56" i="5"/>
  <c r="D57" i="5"/>
  <c r="F57" i="5"/>
  <c r="D58" i="5"/>
  <c r="F58" i="5"/>
  <c r="D59" i="5"/>
  <c r="F59" i="5"/>
  <c r="D60" i="5"/>
  <c r="F60" i="5"/>
  <c r="D61" i="5"/>
  <c r="F61" i="5"/>
  <c r="D62" i="5"/>
  <c r="F62" i="5"/>
  <c r="D63" i="5"/>
  <c r="F63" i="5"/>
  <c r="D64" i="5"/>
  <c r="F64" i="5"/>
  <c r="D65" i="5"/>
  <c r="F65" i="5"/>
  <c r="D66" i="5"/>
  <c r="F66" i="5"/>
  <c r="D67" i="5"/>
  <c r="F67" i="5"/>
  <c r="D68" i="5"/>
  <c r="F68" i="5"/>
  <c r="D69" i="5"/>
  <c r="F69" i="5"/>
  <c r="D70" i="5"/>
  <c r="F70" i="5"/>
  <c r="D71" i="5"/>
  <c r="F71" i="5"/>
  <c r="D72" i="5"/>
  <c r="F72" i="5"/>
  <c r="D73" i="5"/>
  <c r="F73" i="5"/>
  <c r="D74" i="5"/>
  <c r="F74" i="5"/>
  <c r="D75" i="5"/>
  <c r="F75" i="5"/>
  <c r="D76" i="5"/>
  <c r="F76" i="5"/>
  <c r="D77" i="5"/>
  <c r="F77" i="5"/>
  <c r="D78" i="5"/>
  <c r="F78" i="5"/>
  <c r="D79" i="5"/>
  <c r="F79" i="5"/>
  <c r="D80" i="5"/>
  <c r="F80" i="5"/>
  <c r="D81" i="5"/>
  <c r="F81" i="5"/>
  <c r="D82" i="5"/>
  <c r="F82" i="5"/>
  <c r="D83" i="5"/>
  <c r="F83" i="5"/>
  <c r="D84" i="5"/>
  <c r="F84" i="5"/>
  <c r="D85" i="5"/>
  <c r="F85" i="5"/>
  <c r="D86" i="5"/>
  <c r="F86" i="5"/>
  <c r="D87" i="5"/>
  <c r="F87" i="5"/>
  <c r="D88" i="5"/>
  <c r="F88" i="5"/>
  <c r="D89" i="5"/>
  <c r="F89" i="5"/>
  <c r="D90" i="5"/>
  <c r="F90" i="5"/>
  <c r="D91" i="5"/>
  <c r="F91" i="5"/>
  <c r="D92" i="5"/>
  <c r="F92" i="5"/>
  <c r="D93" i="5"/>
  <c r="F93" i="5"/>
  <c r="D94" i="5"/>
  <c r="F94" i="5"/>
  <c r="D95" i="5"/>
  <c r="F95" i="5"/>
  <c r="D96" i="5"/>
  <c r="F96" i="5"/>
  <c r="D97" i="5"/>
  <c r="F97" i="5"/>
  <c r="D98" i="5"/>
  <c r="F98" i="5"/>
  <c r="D99" i="5"/>
  <c r="F99" i="5"/>
  <c r="D100" i="5"/>
  <c r="F100" i="5"/>
  <c r="D101" i="5"/>
  <c r="F101" i="5"/>
  <c r="D102" i="5"/>
  <c r="F102" i="5"/>
  <c r="D103" i="5"/>
  <c r="F103" i="5"/>
  <c r="D104" i="5"/>
  <c r="F104" i="5"/>
  <c r="D105" i="5"/>
  <c r="F105" i="5"/>
  <c r="D106" i="5"/>
  <c r="F106" i="5"/>
  <c r="D107" i="5"/>
  <c r="F107" i="5"/>
  <c r="D108" i="5"/>
  <c r="F108" i="5"/>
  <c r="D109" i="5"/>
  <c r="F109" i="5"/>
  <c r="D110" i="5"/>
  <c r="F110" i="5"/>
  <c r="D111" i="5"/>
  <c r="F111" i="5"/>
  <c r="D112" i="5"/>
  <c r="F112" i="5"/>
  <c r="D113" i="5"/>
  <c r="F113" i="5"/>
  <c r="D114" i="5"/>
  <c r="F114" i="5"/>
  <c r="D115" i="5"/>
  <c r="F115" i="5"/>
  <c r="D116" i="5"/>
  <c r="F116" i="5"/>
  <c r="D117" i="5"/>
  <c r="F117" i="5"/>
  <c r="D118" i="5"/>
  <c r="F118" i="5"/>
  <c r="D119" i="5"/>
  <c r="F119" i="5"/>
  <c r="D120" i="5"/>
  <c r="F120" i="5"/>
  <c r="D121" i="5"/>
  <c r="F121" i="5"/>
  <c r="D122" i="5"/>
  <c r="F122" i="5"/>
  <c r="D123" i="5"/>
  <c r="F123" i="5"/>
  <c r="D124" i="5"/>
  <c r="F124" i="5"/>
  <c r="D125" i="5"/>
  <c r="F125" i="5"/>
  <c r="D126" i="5"/>
  <c r="F126" i="5"/>
  <c r="D127" i="5"/>
  <c r="F127" i="5"/>
  <c r="D128" i="5"/>
  <c r="F128" i="5"/>
  <c r="D129" i="5"/>
  <c r="F129" i="5"/>
  <c r="D130" i="5"/>
  <c r="F130" i="5"/>
  <c r="D131" i="5"/>
  <c r="F131" i="5"/>
  <c r="D132" i="5"/>
  <c r="F132" i="5"/>
  <c r="D133" i="5"/>
  <c r="F133" i="5"/>
  <c r="D134" i="5"/>
  <c r="F134" i="5"/>
  <c r="D135" i="5"/>
  <c r="F135" i="5"/>
  <c r="D136" i="5"/>
  <c r="F136" i="5"/>
  <c r="D137" i="5"/>
  <c r="F137" i="5"/>
  <c r="D138" i="5"/>
  <c r="F138" i="5"/>
  <c r="D139" i="5"/>
  <c r="F139" i="5"/>
  <c r="D140" i="5"/>
  <c r="F140" i="5"/>
  <c r="D141" i="5"/>
  <c r="F141" i="5"/>
  <c r="D142" i="5"/>
  <c r="F142" i="5"/>
  <c r="D143" i="5"/>
  <c r="F143" i="5"/>
  <c r="D144" i="5"/>
  <c r="F144" i="5"/>
  <c r="D145" i="5"/>
  <c r="F145" i="5"/>
  <c r="D146" i="5"/>
  <c r="F146" i="5"/>
  <c r="D147" i="5"/>
  <c r="F147" i="5"/>
  <c r="D148" i="5"/>
  <c r="F148" i="5"/>
  <c r="D149" i="5"/>
  <c r="F149" i="5"/>
  <c r="D150" i="5"/>
  <c r="F150" i="5"/>
  <c r="D151" i="5"/>
  <c r="F151" i="5"/>
  <c r="D152" i="5"/>
  <c r="F152" i="5"/>
  <c r="D153" i="5"/>
  <c r="F153" i="5"/>
  <c r="D154" i="5"/>
  <c r="F154" i="5"/>
  <c r="D155" i="5"/>
  <c r="F155" i="5"/>
  <c r="D156" i="5"/>
  <c r="F156" i="5"/>
  <c r="D157" i="5"/>
  <c r="F157" i="5"/>
  <c r="D158" i="5"/>
  <c r="F158" i="5"/>
  <c r="D159" i="5"/>
  <c r="F159" i="5"/>
  <c r="D160" i="5"/>
  <c r="F160" i="5"/>
  <c r="D161" i="5"/>
  <c r="F161" i="5"/>
  <c r="D162" i="5"/>
  <c r="F162" i="5"/>
  <c r="D163" i="5"/>
  <c r="F163" i="5"/>
  <c r="D164" i="5"/>
  <c r="F164" i="5"/>
  <c r="D165" i="5"/>
  <c r="F165" i="5"/>
  <c r="D166" i="5"/>
  <c r="F166" i="5"/>
  <c r="D167" i="5"/>
  <c r="F167" i="5"/>
  <c r="D168" i="5"/>
  <c r="F168" i="5"/>
  <c r="D169" i="5"/>
  <c r="F169" i="5"/>
  <c r="D170" i="5"/>
  <c r="F170" i="5"/>
  <c r="D171" i="5"/>
  <c r="F171" i="5"/>
  <c r="D172" i="5"/>
  <c r="F172" i="5"/>
  <c r="D173" i="5"/>
  <c r="F173" i="5"/>
  <c r="D174" i="5"/>
  <c r="F174" i="5"/>
  <c r="D175" i="5"/>
  <c r="F175" i="5"/>
  <c r="D176" i="5"/>
  <c r="F176" i="5"/>
  <c r="D177" i="5"/>
  <c r="F177" i="5"/>
  <c r="D178" i="5"/>
  <c r="F178" i="5"/>
  <c r="D179" i="5"/>
  <c r="F179" i="5"/>
  <c r="D180" i="5"/>
  <c r="F180" i="5"/>
  <c r="D181" i="5"/>
  <c r="F181" i="5"/>
  <c r="D182" i="5"/>
  <c r="F182" i="5"/>
  <c r="D183" i="5"/>
  <c r="F183" i="5"/>
  <c r="D184" i="5"/>
  <c r="F184" i="5"/>
  <c r="D185" i="5"/>
  <c r="F185" i="5"/>
  <c r="D186" i="5"/>
  <c r="F186" i="5"/>
  <c r="D187" i="5"/>
  <c r="F187" i="5"/>
  <c r="D188" i="5"/>
  <c r="F188" i="5"/>
  <c r="D189" i="5"/>
  <c r="F189" i="5"/>
  <c r="D190" i="5"/>
  <c r="F190" i="5"/>
  <c r="D191" i="5"/>
  <c r="F191" i="5"/>
  <c r="D192" i="5"/>
  <c r="F192" i="5"/>
  <c r="D193" i="5"/>
  <c r="F193" i="5"/>
  <c r="D194" i="5"/>
  <c r="F194" i="5"/>
  <c r="D195" i="5"/>
  <c r="F195" i="5"/>
  <c r="D196" i="5"/>
  <c r="F196" i="5"/>
  <c r="D197" i="5"/>
  <c r="F197" i="5"/>
  <c r="D198" i="5"/>
  <c r="F198" i="5"/>
  <c r="D199" i="5"/>
  <c r="F199" i="5"/>
  <c r="D200" i="5"/>
  <c r="F200" i="5"/>
  <c r="D201" i="5"/>
  <c r="F201" i="5"/>
  <c r="D202" i="5"/>
  <c r="F202" i="5"/>
  <c r="D203" i="5"/>
  <c r="F203" i="5"/>
  <c r="D204" i="5"/>
  <c r="F204" i="5"/>
  <c r="D205" i="5"/>
  <c r="F205" i="5"/>
  <c r="D206" i="5"/>
  <c r="F206" i="5"/>
  <c r="D207" i="5"/>
  <c r="F207" i="5"/>
  <c r="D208" i="5"/>
  <c r="F208" i="5"/>
  <c r="D209" i="5"/>
  <c r="F209" i="5"/>
  <c r="D210" i="5"/>
  <c r="F210" i="5"/>
  <c r="D211" i="5"/>
  <c r="F211" i="5"/>
  <c r="D212" i="5"/>
  <c r="F212" i="5"/>
  <c r="D213" i="5"/>
  <c r="F213" i="5"/>
  <c r="D214" i="5"/>
  <c r="F214" i="5"/>
  <c r="D215" i="5"/>
  <c r="F215" i="5"/>
  <c r="D216" i="5"/>
  <c r="F216" i="5"/>
  <c r="D217" i="5"/>
  <c r="F217" i="5"/>
  <c r="D218" i="5"/>
  <c r="F218" i="5"/>
  <c r="D219" i="5"/>
  <c r="F219" i="5"/>
  <c r="D220" i="5"/>
  <c r="F220" i="5"/>
  <c r="D221" i="5"/>
  <c r="F221" i="5"/>
  <c r="D222" i="5"/>
  <c r="F222" i="5"/>
  <c r="D223" i="5"/>
  <c r="F223" i="5"/>
  <c r="D224" i="5"/>
  <c r="F224" i="5"/>
  <c r="D225" i="5"/>
  <c r="F225" i="5"/>
  <c r="D226" i="5"/>
  <c r="F226" i="5"/>
  <c r="D227" i="5"/>
  <c r="F227" i="5"/>
  <c r="D228" i="5"/>
  <c r="F228" i="5"/>
  <c r="D229" i="5"/>
  <c r="F229" i="5"/>
  <c r="D230" i="5"/>
  <c r="F230" i="5"/>
  <c r="D231" i="5"/>
  <c r="F231" i="5"/>
  <c r="D232" i="5"/>
  <c r="F232" i="5"/>
  <c r="D233" i="5"/>
  <c r="F233" i="5"/>
  <c r="D234" i="5"/>
  <c r="F234" i="5"/>
  <c r="D235" i="5"/>
  <c r="F235" i="5"/>
  <c r="D236" i="5"/>
  <c r="F236" i="5"/>
  <c r="D237" i="5"/>
  <c r="F237" i="5"/>
  <c r="D238" i="5"/>
  <c r="F238" i="5"/>
  <c r="D239" i="5"/>
  <c r="F239" i="5"/>
  <c r="D240" i="5"/>
  <c r="F240" i="5"/>
  <c r="D241" i="5"/>
  <c r="F241" i="5"/>
  <c r="D242" i="5"/>
  <c r="F242" i="5"/>
  <c r="D243" i="5"/>
  <c r="F243" i="5"/>
  <c r="D244" i="5"/>
  <c r="F244" i="5"/>
  <c r="D245" i="5"/>
  <c r="F245" i="5"/>
  <c r="D246" i="5"/>
  <c r="F246" i="5"/>
  <c r="D247" i="5"/>
  <c r="F247" i="5"/>
  <c r="D248" i="5"/>
  <c r="F248" i="5"/>
  <c r="D249" i="5"/>
  <c r="F249" i="5"/>
  <c r="D250" i="5"/>
  <c r="F250" i="5"/>
  <c r="D251" i="5"/>
  <c r="F251" i="5"/>
  <c r="D252" i="5"/>
  <c r="F252" i="5"/>
  <c r="D253" i="5"/>
  <c r="F253" i="5"/>
  <c r="D254" i="5"/>
  <c r="F254" i="5"/>
  <c r="D255" i="5"/>
  <c r="F255" i="5"/>
  <c r="D256" i="5"/>
  <c r="F256" i="5"/>
  <c r="D257" i="5"/>
  <c r="F257" i="5"/>
  <c r="D258" i="5"/>
  <c r="F258" i="5"/>
  <c r="D259" i="5"/>
  <c r="F259" i="5"/>
  <c r="D260" i="5"/>
  <c r="F260" i="5"/>
  <c r="D261" i="5"/>
  <c r="F261" i="5"/>
  <c r="D262" i="5"/>
  <c r="F262" i="5"/>
  <c r="D263" i="5"/>
  <c r="F263" i="5"/>
  <c r="D264" i="5"/>
  <c r="F264" i="5"/>
  <c r="D265" i="5"/>
  <c r="F265" i="5"/>
  <c r="D266" i="5"/>
  <c r="F266" i="5"/>
  <c r="D267" i="5"/>
  <c r="F267" i="5"/>
  <c r="D268" i="5"/>
  <c r="F268" i="5"/>
  <c r="D269" i="5"/>
  <c r="F269" i="5"/>
  <c r="D270" i="5"/>
  <c r="F270" i="5"/>
  <c r="D271" i="5"/>
  <c r="F271" i="5"/>
  <c r="D272" i="5"/>
  <c r="F272" i="5"/>
  <c r="D273" i="5"/>
  <c r="F273" i="5"/>
  <c r="D274" i="5"/>
  <c r="F274" i="5"/>
  <c r="D275" i="5"/>
  <c r="F275" i="5"/>
  <c r="D276" i="5"/>
  <c r="F276" i="5"/>
  <c r="D277" i="5"/>
  <c r="F277" i="5"/>
  <c r="D278" i="5"/>
  <c r="F278" i="5"/>
  <c r="D279" i="5"/>
  <c r="F279" i="5"/>
  <c r="D280" i="5"/>
  <c r="F280" i="5"/>
  <c r="D281" i="5"/>
  <c r="F281" i="5"/>
  <c r="D282" i="5"/>
  <c r="F282" i="5"/>
  <c r="D283" i="5"/>
  <c r="F283" i="5"/>
  <c r="D284" i="5"/>
  <c r="F284" i="5"/>
  <c r="D285" i="5"/>
  <c r="F285" i="5"/>
  <c r="D286" i="5"/>
  <c r="F286" i="5"/>
  <c r="D287" i="5"/>
  <c r="F287" i="5"/>
  <c r="D288" i="5"/>
  <c r="F288" i="5"/>
  <c r="D289" i="5"/>
  <c r="F289" i="5"/>
  <c r="D290" i="5"/>
  <c r="F290" i="5"/>
  <c r="D291" i="5"/>
  <c r="F291" i="5"/>
  <c r="D292" i="5"/>
  <c r="F292" i="5"/>
  <c r="D293" i="5"/>
  <c r="F293" i="5"/>
  <c r="D294" i="5"/>
  <c r="F294" i="5"/>
  <c r="D295" i="5"/>
  <c r="F295" i="5"/>
  <c r="D296" i="5"/>
  <c r="F296" i="5"/>
  <c r="D297" i="5"/>
  <c r="F297" i="5"/>
  <c r="D298" i="5"/>
  <c r="F298" i="5"/>
  <c r="D299" i="5"/>
  <c r="F299" i="5"/>
  <c r="D300" i="5"/>
  <c r="F300" i="5"/>
  <c r="D301" i="5"/>
  <c r="F301" i="5"/>
  <c r="D302" i="5"/>
  <c r="F302" i="5"/>
  <c r="D303" i="5"/>
  <c r="F303" i="5"/>
  <c r="D304" i="5"/>
  <c r="F304" i="5"/>
  <c r="D305" i="5"/>
  <c r="F305" i="5"/>
  <c r="D306" i="5"/>
  <c r="F306" i="5"/>
  <c r="D307" i="5"/>
  <c r="F307" i="5"/>
  <c r="D308" i="5"/>
  <c r="F308" i="5"/>
  <c r="D309" i="5"/>
  <c r="F309" i="5"/>
  <c r="D310" i="5"/>
  <c r="F310" i="5"/>
  <c r="D311" i="5"/>
  <c r="F311" i="5"/>
  <c r="D312" i="5"/>
  <c r="F312" i="5"/>
  <c r="D313" i="5"/>
  <c r="F313" i="5"/>
  <c r="D314" i="5"/>
  <c r="F314" i="5"/>
  <c r="D315" i="5"/>
  <c r="F315" i="5"/>
  <c r="D316" i="5"/>
  <c r="F316" i="5"/>
  <c r="D317" i="5"/>
  <c r="F317" i="5"/>
  <c r="D318" i="5"/>
  <c r="F318" i="5"/>
  <c r="D319" i="5"/>
  <c r="F319" i="5"/>
  <c r="D320" i="5"/>
  <c r="F320" i="5"/>
  <c r="D321" i="5"/>
  <c r="F321" i="5"/>
  <c r="D322" i="5"/>
  <c r="F322" i="5"/>
  <c r="D323" i="5"/>
  <c r="F323" i="5"/>
  <c r="D324" i="5"/>
  <c r="F324" i="5"/>
  <c r="D325" i="5"/>
  <c r="F325" i="5"/>
  <c r="D326" i="5"/>
  <c r="F326" i="5"/>
  <c r="D327" i="5"/>
  <c r="F327" i="5"/>
  <c r="D328" i="5"/>
  <c r="F328" i="5"/>
  <c r="D329" i="5"/>
  <c r="F329" i="5"/>
  <c r="D330" i="5"/>
  <c r="F330" i="5"/>
  <c r="D331" i="5"/>
  <c r="F331" i="5"/>
  <c r="D332" i="5"/>
  <c r="F332" i="5"/>
  <c r="D333" i="5"/>
  <c r="F333" i="5"/>
  <c r="D334" i="5"/>
  <c r="F334" i="5"/>
  <c r="D335" i="5"/>
  <c r="F335" i="5"/>
  <c r="D336" i="5"/>
  <c r="F336" i="5"/>
  <c r="D337" i="5"/>
  <c r="F337" i="5"/>
  <c r="D338" i="5"/>
  <c r="F338" i="5"/>
  <c r="D339" i="5"/>
  <c r="F339" i="5"/>
  <c r="D340" i="5"/>
  <c r="F340" i="5"/>
  <c r="D341" i="5"/>
  <c r="F341" i="5"/>
  <c r="D342" i="5"/>
  <c r="F342" i="5"/>
  <c r="D343" i="5"/>
  <c r="F343" i="5"/>
  <c r="D344" i="5"/>
  <c r="F344" i="5"/>
  <c r="D345" i="5"/>
  <c r="F345" i="5"/>
  <c r="D346" i="5"/>
  <c r="F346" i="5"/>
  <c r="D347" i="5"/>
  <c r="F347" i="5"/>
  <c r="D348" i="5"/>
  <c r="F348" i="5"/>
  <c r="D349" i="5"/>
  <c r="F349" i="5"/>
  <c r="D350" i="5"/>
  <c r="F350" i="5"/>
  <c r="D351" i="5"/>
  <c r="F351" i="5"/>
  <c r="D352" i="5"/>
  <c r="F352" i="5"/>
  <c r="D353" i="5"/>
  <c r="F353" i="5"/>
  <c r="D354" i="5"/>
  <c r="F354" i="5"/>
  <c r="D355" i="5"/>
  <c r="F355" i="5"/>
  <c r="D356" i="5"/>
  <c r="F356" i="5"/>
  <c r="D357" i="5"/>
  <c r="F357" i="5"/>
  <c r="D358" i="5"/>
  <c r="F358" i="5"/>
  <c r="D359" i="5"/>
  <c r="F359" i="5"/>
  <c r="D360" i="5"/>
  <c r="F360" i="5"/>
  <c r="D361" i="5"/>
  <c r="F361" i="5"/>
  <c r="D362" i="5"/>
  <c r="F362" i="5"/>
  <c r="D363" i="5"/>
  <c r="F363" i="5"/>
  <c r="D364" i="5"/>
  <c r="F364" i="5"/>
  <c r="D365" i="5"/>
  <c r="F365" i="5"/>
  <c r="D366" i="5"/>
  <c r="F366" i="5"/>
  <c r="D367" i="5"/>
  <c r="F367" i="5"/>
  <c r="D368" i="5"/>
  <c r="F368" i="5"/>
  <c r="D369" i="5"/>
  <c r="F369" i="5"/>
  <c r="D370" i="5"/>
  <c r="F370" i="5"/>
  <c r="D371" i="5"/>
  <c r="F371" i="5"/>
  <c r="D372" i="5"/>
  <c r="F372" i="5"/>
  <c r="D373" i="5"/>
  <c r="F373" i="5"/>
  <c r="D374" i="5"/>
  <c r="F374" i="5"/>
  <c r="D375" i="5"/>
  <c r="F375" i="5"/>
  <c r="D376" i="5"/>
  <c r="F376" i="5"/>
  <c r="D377" i="5"/>
  <c r="F377" i="5"/>
  <c r="D378" i="5"/>
  <c r="F378" i="5"/>
  <c r="D379" i="5"/>
  <c r="F379" i="5"/>
  <c r="D380" i="5"/>
  <c r="F380" i="5"/>
  <c r="D381" i="5"/>
  <c r="F381" i="5"/>
  <c r="D382" i="5"/>
  <c r="F382" i="5"/>
  <c r="D383" i="5"/>
  <c r="F383" i="5"/>
  <c r="D384" i="5"/>
  <c r="F384" i="5"/>
  <c r="D385" i="5"/>
  <c r="F385" i="5"/>
  <c r="D386" i="5"/>
  <c r="F386" i="5"/>
  <c r="D387" i="5"/>
  <c r="F387" i="5"/>
  <c r="D388" i="5"/>
  <c r="F388" i="5"/>
  <c r="D389" i="5"/>
  <c r="F389" i="5"/>
  <c r="D390" i="5"/>
  <c r="F390" i="5"/>
  <c r="D391" i="5"/>
  <c r="F391" i="5"/>
  <c r="D392" i="5"/>
  <c r="F392" i="5"/>
  <c r="D393" i="5"/>
  <c r="F393" i="5"/>
  <c r="D394" i="5"/>
  <c r="F394" i="5"/>
  <c r="D395" i="5"/>
  <c r="F395" i="5"/>
  <c r="D396" i="5"/>
  <c r="F396" i="5"/>
  <c r="D397" i="5"/>
  <c r="F397" i="5"/>
  <c r="D398" i="5"/>
  <c r="F398" i="5"/>
  <c r="D399" i="5"/>
  <c r="F399" i="5"/>
  <c r="D400" i="5"/>
  <c r="F400" i="5"/>
  <c r="D401" i="5"/>
  <c r="F401" i="5"/>
  <c r="D402" i="5"/>
  <c r="F402" i="5"/>
  <c r="D403" i="5"/>
  <c r="F403" i="5"/>
  <c r="D404" i="5"/>
  <c r="F404" i="5"/>
  <c r="D405" i="5"/>
  <c r="F405" i="5"/>
  <c r="D406" i="5"/>
  <c r="F406" i="5"/>
  <c r="D407" i="5"/>
  <c r="F407" i="5"/>
  <c r="D408" i="5"/>
  <c r="F408" i="5"/>
  <c r="D409" i="5"/>
  <c r="F409" i="5"/>
  <c r="D410" i="5"/>
  <c r="F410" i="5"/>
  <c r="D411" i="5"/>
  <c r="F411" i="5"/>
  <c r="D412" i="5"/>
  <c r="F412" i="5"/>
  <c r="D413" i="5"/>
  <c r="F413" i="5"/>
  <c r="D414" i="5"/>
  <c r="F414" i="5"/>
  <c r="D415" i="5"/>
  <c r="F415" i="5"/>
  <c r="D416" i="5"/>
  <c r="F416" i="5"/>
  <c r="D417" i="5"/>
  <c r="F417" i="5"/>
  <c r="D418" i="5"/>
  <c r="F418" i="5"/>
  <c r="D419" i="5"/>
  <c r="F419" i="5"/>
  <c r="D420" i="5"/>
  <c r="F420" i="5"/>
  <c r="D421" i="5"/>
  <c r="F421" i="5"/>
  <c r="D422" i="5"/>
  <c r="F422" i="5"/>
  <c r="D423" i="5"/>
  <c r="F423" i="5"/>
  <c r="D424" i="5"/>
  <c r="F424" i="5"/>
  <c r="D425" i="5"/>
  <c r="F425" i="5"/>
  <c r="D426" i="5"/>
  <c r="F426" i="5"/>
  <c r="D427" i="5"/>
  <c r="F427" i="5"/>
  <c r="D428" i="5"/>
  <c r="F428" i="5"/>
  <c r="D429" i="5"/>
  <c r="F429" i="5"/>
  <c r="D430" i="5"/>
  <c r="F430" i="5"/>
  <c r="D431" i="5"/>
  <c r="F431" i="5"/>
  <c r="D432" i="5"/>
  <c r="F432" i="5"/>
  <c r="D433" i="5"/>
  <c r="F433" i="5"/>
  <c r="D434" i="5"/>
  <c r="F434" i="5"/>
  <c r="D435" i="5"/>
  <c r="F435" i="5"/>
  <c r="D436" i="5"/>
  <c r="F436" i="5"/>
  <c r="D437" i="5"/>
  <c r="F437" i="5"/>
  <c r="D438" i="5"/>
  <c r="F438" i="5"/>
  <c r="D439" i="5"/>
  <c r="F439" i="5"/>
  <c r="D440" i="5"/>
  <c r="F440" i="5"/>
  <c r="D441" i="5"/>
  <c r="F441" i="5"/>
  <c r="D442" i="5"/>
  <c r="F442" i="5"/>
  <c r="D443" i="5"/>
  <c r="F443" i="5"/>
  <c r="D444" i="5"/>
  <c r="F444" i="5"/>
  <c r="D445" i="5"/>
  <c r="F445" i="5"/>
  <c r="D446" i="5"/>
  <c r="F446" i="5"/>
  <c r="D447" i="5"/>
  <c r="F447" i="5"/>
  <c r="D448" i="5"/>
  <c r="F448" i="5"/>
  <c r="D449" i="5"/>
  <c r="F449" i="5"/>
  <c r="D450" i="5"/>
  <c r="F450" i="5"/>
  <c r="D451" i="5"/>
  <c r="F451" i="5"/>
  <c r="D452" i="5"/>
  <c r="F452" i="5"/>
  <c r="D453" i="5"/>
  <c r="F453" i="5"/>
  <c r="D454" i="5"/>
  <c r="F454" i="5"/>
  <c r="D455" i="5"/>
  <c r="F455" i="5"/>
  <c r="D456" i="5"/>
  <c r="F456" i="5"/>
  <c r="D457" i="5"/>
  <c r="F457" i="5"/>
  <c r="D458" i="5"/>
  <c r="F458" i="5"/>
  <c r="D459" i="5"/>
  <c r="F459" i="5"/>
  <c r="D460" i="5"/>
  <c r="F460" i="5"/>
  <c r="D461" i="5"/>
  <c r="F461" i="5"/>
  <c r="D462" i="5"/>
  <c r="F462" i="5"/>
  <c r="D463" i="5"/>
  <c r="F463" i="5"/>
  <c r="D464" i="5"/>
  <c r="F464" i="5"/>
  <c r="D465" i="5"/>
  <c r="F465" i="5"/>
  <c r="D466" i="5"/>
  <c r="F466" i="5"/>
  <c r="D467" i="5"/>
  <c r="F467" i="5"/>
  <c r="D468" i="5"/>
  <c r="F468" i="5"/>
  <c r="D469" i="5"/>
  <c r="F469" i="5"/>
  <c r="D470" i="5"/>
  <c r="F470" i="5"/>
  <c r="D471" i="5"/>
  <c r="F471" i="5"/>
  <c r="D472" i="5"/>
  <c r="F472" i="5"/>
  <c r="D473" i="5"/>
  <c r="F473" i="5"/>
  <c r="D474" i="5"/>
  <c r="F474" i="5"/>
  <c r="D475" i="5"/>
  <c r="F475" i="5"/>
  <c r="D476" i="5"/>
  <c r="F476" i="5"/>
  <c r="D477" i="5"/>
  <c r="F477" i="5"/>
  <c r="D478" i="5"/>
  <c r="F478" i="5"/>
  <c r="D479" i="5"/>
  <c r="F479" i="5"/>
  <c r="D480" i="5"/>
  <c r="F480" i="5"/>
  <c r="D481" i="5"/>
  <c r="F481" i="5"/>
  <c r="D482" i="5"/>
  <c r="F482" i="5"/>
  <c r="D483" i="5"/>
  <c r="F483" i="5"/>
  <c r="D484" i="5"/>
  <c r="F484" i="5"/>
  <c r="D485" i="5"/>
  <c r="F485" i="5"/>
  <c r="D486" i="5"/>
  <c r="F486" i="5"/>
  <c r="D487" i="5"/>
  <c r="F487" i="5"/>
  <c r="D488" i="5"/>
  <c r="F488" i="5"/>
  <c r="D489" i="5"/>
  <c r="F489" i="5"/>
  <c r="D490" i="5"/>
  <c r="F490" i="5"/>
  <c r="D491" i="5"/>
  <c r="F491" i="5"/>
  <c r="D492" i="5"/>
  <c r="F492" i="5"/>
  <c r="D493" i="5"/>
  <c r="F493" i="5"/>
  <c r="D494" i="5"/>
  <c r="F494" i="5"/>
  <c r="D495" i="5"/>
  <c r="F495" i="5"/>
  <c r="D496" i="5"/>
  <c r="F496" i="5"/>
  <c r="D497" i="5"/>
  <c r="F497" i="5"/>
  <c r="D498" i="5"/>
  <c r="F498" i="5"/>
  <c r="D499" i="5"/>
  <c r="F499" i="5"/>
  <c r="D500" i="5"/>
  <c r="F500" i="5"/>
  <c r="D501" i="5"/>
  <c r="F501" i="5"/>
  <c r="D502" i="5"/>
  <c r="F502" i="5"/>
  <c r="D503" i="5"/>
  <c r="F503" i="5"/>
  <c r="D504" i="5"/>
  <c r="F504" i="5"/>
  <c r="D505" i="5"/>
  <c r="F505" i="5"/>
  <c r="D506" i="5"/>
  <c r="F506" i="5"/>
  <c r="D507" i="5"/>
  <c r="F507" i="5"/>
  <c r="D508" i="5"/>
  <c r="F508" i="5"/>
  <c r="D509" i="5"/>
  <c r="F509" i="5"/>
  <c r="D510" i="5"/>
  <c r="F510" i="5"/>
  <c r="D511" i="5"/>
  <c r="F511" i="5"/>
  <c r="D512" i="5"/>
  <c r="F512" i="5"/>
  <c r="D513" i="5"/>
  <c r="F513" i="5"/>
  <c r="D514" i="5"/>
  <c r="F514" i="5"/>
  <c r="D515" i="5"/>
  <c r="F515" i="5"/>
  <c r="D516" i="5"/>
  <c r="F516" i="5"/>
  <c r="D517" i="5"/>
  <c r="F517" i="5"/>
  <c r="D518" i="5"/>
  <c r="F518" i="5"/>
  <c r="D519" i="5"/>
  <c r="F519" i="5"/>
  <c r="D520" i="5"/>
  <c r="F520" i="5"/>
  <c r="D521" i="5"/>
  <c r="F521" i="5"/>
  <c r="D522" i="5"/>
  <c r="F522" i="5"/>
  <c r="D523" i="5"/>
  <c r="F523" i="5"/>
  <c r="D524" i="5"/>
  <c r="F524" i="5"/>
  <c r="D525" i="5"/>
  <c r="F525" i="5"/>
  <c r="D526" i="5"/>
  <c r="F526" i="5"/>
  <c r="D527" i="5"/>
  <c r="F527" i="5"/>
  <c r="D528" i="5"/>
  <c r="F528" i="5"/>
  <c r="D529" i="5"/>
  <c r="F529" i="5"/>
  <c r="D530" i="5"/>
  <c r="F530" i="5"/>
  <c r="D531" i="5"/>
  <c r="F531" i="5"/>
  <c r="D532" i="5"/>
  <c r="F532" i="5"/>
  <c r="D533" i="5"/>
  <c r="F533" i="5"/>
  <c r="D534" i="5"/>
  <c r="F534" i="5"/>
  <c r="D535" i="5"/>
  <c r="F535" i="5"/>
  <c r="D536" i="5"/>
  <c r="F536" i="5"/>
  <c r="D537" i="5"/>
  <c r="F537" i="5"/>
  <c r="D538" i="5"/>
  <c r="F538" i="5"/>
  <c r="D539" i="5"/>
  <c r="F539" i="5"/>
  <c r="D540" i="5"/>
  <c r="F540" i="5"/>
  <c r="D541" i="5"/>
  <c r="F541" i="5"/>
  <c r="D542" i="5"/>
  <c r="F542" i="5"/>
  <c r="D543" i="5"/>
  <c r="F543" i="5"/>
  <c r="D544" i="5"/>
  <c r="F544" i="5"/>
  <c r="D545" i="5"/>
  <c r="F545" i="5"/>
  <c r="D546" i="5"/>
  <c r="F546" i="5"/>
  <c r="D547" i="5"/>
  <c r="F547" i="5"/>
  <c r="D548" i="5"/>
  <c r="F548" i="5"/>
  <c r="D549" i="5"/>
  <c r="F549" i="5"/>
  <c r="D550" i="5"/>
  <c r="F550" i="5"/>
  <c r="D551" i="5"/>
  <c r="F551" i="5"/>
  <c r="D552" i="5"/>
  <c r="F552" i="5"/>
  <c r="D553" i="5"/>
  <c r="F553" i="5"/>
  <c r="D554" i="5"/>
  <c r="F554" i="5"/>
  <c r="D555" i="5"/>
  <c r="F555" i="5"/>
  <c r="D556" i="5"/>
  <c r="F556" i="5"/>
  <c r="D557" i="5"/>
  <c r="F557" i="5"/>
  <c r="D558" i="5"/>
  <c r="F558" i="5"/>
  <c r="D559" i="5"/>
  <c r="F559" i="5"/>
  <c r="D560" i="5"/>
  <c r="F560" i="5"/>
  <c r="D561" i="5"/>
  <c r="F561" i="5"/>
  <c r="D562" i="5"/>
  <c r="F562" i="5"/>
  <c r="D563" i="5"/>
  <c r="F563" i="5"/>
  <c r="D564" i="5"/>
  <c r="F564" i="5"/>
  <c r="D565" i="5"/>
  <c r="F565" i="5"/>
  <c r="D566" i="5"/>
  <c r="F566" i="5"/>
  <c r="D567" i="5"/>
  <c r="F567" i="5"/>
  <c r="D568" i="5"/>
  <c r="F568" i="5"/>
  <c r="D569" i="5"/>
  <c r="F569" i="5"/>
  <c r="D570" i="5"/>
  <c r="F570" i="5"/>
  <c r="D571" i="5"/>
  <c r="F571" i="5"/>
  <c r="D572" i="5"/>
  <c r="F572" i="5"/>
  <c r="D573" i="5"/>
  <c r="F573" i="5"/>
  <c r="D574" i="5"/>
  <c r="F574" i="5"/>
  <c r="D575" i="5"/>
  <c r="F575" i="5"/>
  <c r="D576" i="5"/>
  <c r="F576" i="5"/>
  <c r="D577" i="5"/>
  <c r="F577" i="5"/>
  <c r="D578" i="5"/>
  <c r="F578" i="5"/>
  <c r="D579" i="5"/>
  <c r="F579" i="5"/>
  <c r="D580" i="5"/>
  <c r="F580" i="5"/>
  <c r="D581" i="5"/>
  <c r="F581" i="5"/>
  <c r="D582" i="5"/>
  <c r="F582" i="5"/>
  <c r="D583" i="5"/>
  <c r="F583" i="5"/>
  <c r="D584" i="5"/>
  <c r="F584" i="5"/>
  <c r="D585" i="5"/>
  <c r="F585" i="5"/>
  <c r="D586" i="5"/>
  <c r="F586" i="5"/>
  <c r="D587" i="5"/>
  <c r="F587" i="5"/>
  <c r="D588" i="5"/>
  <c r="F588" i="5"/>
  <c r="D589" i="5"/>
  <c r="F589" i="5"/>
  <c r="D590" i="5"/>
  <c r="F590" i="5"/>
  <c r="D591" i="5"/>
  <c r="F591" i="5"/>
  <c r="D592" i="5"/>
  <c r="F592" i="5"/>
  <c r="D593" i="5"/>
  <c r="F593" i="5"/>
  <c r="D594" i="5"/>
  <c r="F594" i="5"/>
  <c r="D595" i="5"/>
  <c r="F595" i="5"/>
  <c r="D596" i="5"/>
  <c r="F596" i="5"/>
  <c r="D597" i="5"/>
  <c r="F597" i="5"/>
  <c r="D598" i="5"/>
  <c r="F598" i="5"/>
  <c r="D599" i="5"/>
  <c r="F599" i="5"/>
  <c r="D600" i="5"/>
  <c r="F600" i="5"/>
  <c r="D601" i="5"/>
  <c r="F601" i="5"/>
  <c r="D602" i="5"/>
  <c r="F602" i="5"/>
  <c r="D603" i="5"/>
  <c r="F603" i="5"/>
  <c r="D604" i="5"/>
  <c r="F604" i="5"/>
  <c r="D605" i="5"/>
  <c r="F605" i="5"/>
  <c r="D606" i="5"/>
  <c r="F606" i="5"/>
  <c r="D607" i="5"/>
  <c r="F607" i="5"/>
  <c r="D608" i="5"/>
  <c r="F608" i="5"/>
  <c r="D609" i="5"/>
  <c r="F609" i="5"/>
  <c r="D610" i="5"/>
  <c r="F610" i="5"/>
  <c r="D611" i="5"/>
  <c r="F611" i="5"/>
  <c r="D612" i="5"/>
  <c r="F612" i="5"/>
  <c r="D613" i="5"/>
  <c r="F613" i="5"/>
  <c r="D614" i="5"/>
  <c r="F614" i="5"/>
  <c r="D615" i="5"/>
  <c r="F615" i="5"/>
  <c r="D616" i="5"/>
  <c r="F616" i="5"/>
  <c r="D617" i="5"/>
  <c r="F617" i="5"/>
  <c r="D618" i="5"/>
  <c r="F618" i="5"/>
  <c r="D619" i="5"/>
  <c r="F619" i="5"/>
  <c r="D620" i="5"/>
  <c r="F620" i="5"/>
  <c r="D621" i="5"/>
  <c r="F621" i="5"/>
  <c r="D622" i="5"/>
  <c r="F622" i="5"/>
  <c r="D623" i="5"/>
  <c r="F623" i="5"/>
  <c r="D624" i="5"/>
  <c r="F624" i="5"/>
  <c r="D625" i="5"/>
  <c r="F625" i="5"/>
  <c r="D626" i="5"/>
  <c r="F626" i="5"/>
  <c r="D627" i="5"/>
  <c r="F627" i="5"/>
  <c r="D628" i="5"/>
  <c r="F628" i="5"/>
  <c r="D629" i="5"/>
  <c r="F629" i="5"/>
  <c r="D630" i="5"/>
  <c r="F630" i="5"/>
  <c r="D631" i="5"/>
  <c r="F631" i="5"/>
  <c r="D632" i="5"/>
  <c r="F632" i="5"/>
  <c r="D633" i="5"/>
  <c r="F633" i="5"/>
  <c r="D634" i="5"/>
  <c r="F634" i="5"/>
  <c r="D635" i="5"/>
  <c r="F635" i="5"/>
  <c r="D636" i="5"/>
  <c r="F636" i="5"/>
  <c r="D637" i="5"/>
  <c r="F637" i="5"/>
  <c r="D638" i="5"/>
  <c r="F638" i="5"/>
  <c r="D639" i="5"/>
  <c r="F639" i="5"/>
  <c r="D640" i="5"/>
  <c r="F640" i="5"/>
  <c r="D641" i="5"/>
  <c r="F641" i="5"/>
  <c r="D642" i="5"/>
  <c r="F642" i="5"/>
  <c r="D643" i="5"/>
  <c r="F643" i="5"/>
  <c r="D644" i="5"/>
  <c r="F644" i="5"/>
  <c r="D645" i="5"/>
  <c r="F645" i="5"/>
  <c r="D646" i="5"/>
  <c r="F646" i="5"/>
  <c r="D647" i="5"/>
  <c r="F647" i="5"/>
  <c r="D648" i="5"/>
  <c r="F648" i="5"/>
  <c r="D649" i="5"/>
  <c r="F649" i="5"/>
  <c r="D650" i="5"/>
  <c r="F650" i="5"/>
  <c r="D651" i="5"/>
  <c r="F651" i="5"/>
  <c r="D652" i="5"/>
  <c r="F652" i="5"/>
  <c r="D653" i="5"/>
  <c r="F653" i="5"/>
  <c r="D654" i="5"/>
  <c r="F654" i="5"/>
  <c r="D655" i="5"/>
  <c r="F655" i="5"/>
  <c r="D656" i="5"/>
  <c r="F656" i="5"/>
  <c r="D657" i="5"/>
  <c r="F657" i="5"/>
  <c r="D658" i="5"/>
  <c r="F658" i="5"/>
  <c r="D659" i="5"/>
  <c r="F659" i="5"/>
  <c r="D660" i="5"/>
  <c r="F660" i="5"/>
  <c r="D661" i="5"/>
  <c r="F661" i="5"/>
  <c r="D662" i="5"/>
  <c r="F662" i="5"/>
  <c r="D663" i="5"/>
  <c r="F663" i="5"/>
  <c r="D664" i="5"/>
  <c r="F664" i="5"/>
  <c r="D665" i="5"/>
  <c r="F665" i="5"/>
  <c r="D666" i="5"/>
  <c r="F666" i="5"/>
  <c r="D667" i="5"/>
  <c r="F667" i="5"/>
  <c r="D668" i="5"/>
  <c r="F668" i="5"/>
  <c r="D669" i="5"/>
  <c r="F669" i="5"/>
  <c r="D670" i="5"/>
  <c r="F670" i="5"/>
  <c r="D671" i="5"/>
  <c r="F671" i="5"/>
  <c r="D672" i="5"/>
  <c r="F672" i="5"/>
  <c r="D673" i="5"/>
  <c r="F673" i="5"/>
  <c r="D674" i="5"/>
  <c r="F674" i="5"/>
  <c r="D675" i="5"/>
  <c r="F675" i="5"/>
  <c r="D676" i="5"/>
  <c r="F676" i="5"/>
  <c r="D677" i="5"/>
  <c r="F677" i="5"/>
  <c r="D678" i="5"/>
  <c r="F678" i="5"/>
  <c r="D679" i="5"/>
  <c r="F679" i="5"/>
  <c r="D680" i="5"/>
  <c r="F680" i="5"/>
  <c r="D681" i="5"/>
  <c r="F681" i="5"/>
  <c r="D682" i="5"/>
  <c r="F682" i="5"/>
  <c r="D683" i="5"/>
  <c r="F683" i="5"/>
  <c r="D684" i="5"/>
  <c r="F684" i="5"/>
  <c r="D685" i="5"/>
  <c r="F685" i="5"/>
  <c r="D686" i="5"/>
  <c r="F686" i="5"/>
  <c r="D687" i="5"/>
  <c r="F687" i="5"/>
  <c r="D688" i="5"/>
  <c r="F688" i="5"/>
  <c r="D689" i="5"/>
  <c r="F689" i="5"/>
  <c r="D690" i="5"/>
  <c r="F690" i="5"/>
  <c r="D691" i="5"/>
  <c r="F691" i="5"/>
  <c r="D692" i="5"/>
  <c r="F692" i="5"/>
  <c r="D693" i="5"/>
  <c r="F693" i="5"/>
  <c r="D694" i="5"/>
  <c r="F694" i="5"/>
  <c r="D695" i="5"/>
  <c r="F695" i="5"/>
  <c r="D696" i="5"/>
  <c r="F696" i="5"/>
  <c r="D697" i="5"/>
  <c r="F697" i="5"/>
  <c r="D698" i="5"/>
  <c r="F698" i="5"/>
  <c r="D699" i="5"/>
  <c r="F699" i="5"/>
  <c r="D700" i="5"/>
  <c r="F700" i="5"/>
  <c r="D701" i="5"/>
  <c r="F701" i="5"/>
  <c r="D702" i="5"/>
  <c r="F702" i="5"/>
  <c r="D703" i="5"/>
  <c r="F703" i="5"/>
  <c r="D704" i="5"/>
  <c r="F704" i="5"/>
  <c r="D705" i="5"/>
  <c r="F705" i="5"/>
  <c r="D706" i="5"/>
  <c r="F706" i="5"/>
  <c r="D707" i="5"/>
  <c r="F707" i="5"/>
  <c r="D708" i="5"/>
  <c r="F708" i="5"/>
  <c r="D709" i="5"/>
  <c r="F709" i="5"/>
  <c r="D710" i="5"/>
  <c r="F710" i="5"/>
  <c r="D711" i="5"/>
  <c r="F711" i="5"/>
  <c r="D712" i="5"/>
  <c r="F712" i="5"/>
  <c r="D713" i="5"/>
  <c r="F713" i="5"/>
  <c r="D714" i="5"/>
  <c r="F714" i="5"/>
  <c r="D715" i="5"/>
  <c r="F715" i="5"/>
  <c r="D716" i="5"/>
  <c r="F716" i="5"/>
  <c r="D717" i="5"/>
  <c r="F717" i="5"/>
  <c r="D718" i="5"/>
  <c r="F718" i="5"/>
  <c r="D719" i="5"/>
  <c r="F719" i="5"/>
  <c r="D720" i="5"/>
  <c r="F720" i="5"/>
  <c r="D721" i="5"/>
  <c r="F721" i="5"/>
  <c r="D722" i="5"/>
  <c r="F722" i="5"/>
  <c r="D723" i="5"/>
  <c r="F723" i="5"/>
  <c r="D724" i="5"/>
  <c r="F724" i="5"/>
  <c r="D725" i="5"/>
  <c r="F725" i="5"/>
  <c r="D726" i="5"/>
  <c r="F726" i="5"/>
  <c r="D727" i="5"/>
  <c r="F727" i="5"/>
  <c r="D728" i="5"/>
  <c r="F728" i="5"/>
  <c r="D729" i="5"/>
  <c r="F729" i="5"/>
  <c r="D730" i="5"/>
  <c r="F730" i="5"/>
  <c r="D731" i="5"/>
  <c r="F731" i="5"/>
  <c r="D732" i="5"/>
  <c r="F732" i="5"/>
  <c r="D733" i="5"/>
  <c r="F733" i="5"/>
  <c r="D734" i="5"/>
  <c r="F734" i="5"/>
  <c r="D735" i="5"/>
  <c r="F735" i="5"/>
  <c r="D736" i="5"/>
  <c r="F736" i="5"/>
  <c r="D737" i="5"/>
  <c r="F737" i="5"/>
  <c r="D738" i="5"/>
  <c r="F738" i="5"/>
  <c r="D739" i="5"/>
  <c r="F739" i="5"/>
  <c r="D740" i="5"/>
  <c r="F740" i="5"/>
  <c r="D741" i="5"/>
  <c r="F741" i="5"/>
  <c r="D742" i="5"/>
  <c r="F742" i="5"/>
  <c r="D743" i="5"/>
  <c r="F743" i="5"/>
  <c r="D744" i="5"/>
  <c r="F744" i="5"/>
  <c r="D745" i="5"/>
  <c r="F745" i="5"/>
  <c r="D746" i="5"/>
  <c r="F746" i="5"/>
  <c r="D747" i="5"/>
  <c r="F747" i="5"/>
  <c r="D748" i="5"/>
  <c r="F748" i="5"/>
  <c r="D749" i="5"/>
  <c r="F749" i="5"/>
  <c r="D750" i="5"/>
  <c r="F750" i="5"/>
  <c r="D751" i="5"/>
  <c r="F751" i="5"/>
  <c r="D752" i="5"/>
  <c r="F752" i="5"/>
  <c r="D753" i="5"/>
  <c r="F753" i="5"/>
  <c r="D754" i="5"/>
  <c r="F754" i="5"/>
  <c r="D755" i="5"/>
  <c r="F755" i="5"/>
  <c r="D756" i="5"/>
  <c r="F756" i="5"/>
  <c r="D757" i="5"/>
  <c r="F757" i="5"/>
  <c r="D758" i="5"/>
  <c r="F758" i="5"/>
  <c r="D759" i="5"/>
  <c r="F759" i="5"/>
  <c r="D760" i="5"/>
  <c r="F760" i="5"/>
  <c r="D761" i="5"/>
  <c r="F761" i="5"/>
  <c r="D762" i="5"/>
  <c r="F762" i="5"/>
  <c r="D763" i="5"/>
  <c r="F763" i="5"/>
  <c r="D764" i="5"/>
  <c r="F764" i="5"/>
  <c r="D765" i="5"/>
  <c r="F765" i="5"/>
  <c r="D766" i="5"/>
  <c r="F766" i="5"/>
  <c r="D767" i="5"/>
  <c r="F767" i="5"/>
  <c r="D768" i="5"/>
  <c r="F768" i="5"/>
  <c r="D769" i="5"/>
  <c r="F769" i="5"/>
  <c r="D770" i="5"/>
  <c r="F770" i="5"/>
  <c r="D771" i="5"/>
  <c r="F771" i="5"/>
  <c r="D772" i="5"/>
  <c r="F772" i="5"/>
  <c r="D773" i="5"/>
  <c r="F773" i="5"/>
  <c r="D774" i="5"/>
  <c r="F774" i="5"/>
  <c r="D775" i="5"/>
  <c r="F775" i="5"/>
  <c r="D776" i="5"/>
  <c r="F776" i="5"/>
  <c r="D777" i="5"/>
  <c r="F777" i="5"/>
  <c r="D778" i="5"/>
  <c r="F778" i="5"/>
  <c r="D779" i="5"/>
  <c r="F779" i="5"/>
  <c r="D780" i="5"/>
  <c r="F780" i="5"/>
  <c r="D781" i="5"/>
  <c r="F781" i="5"/>
  <c r="D782" i="5"/>
  <c r="F782" i="5"/>
  <c r="D783" i="5"/>
  <c r="F783" i="5"/>
  <c r="D784" i="5"/>
  <c r="F784" i="5"/>
  <c r="D785" i="5"/>
  <c r="F785" i="5"/>
  <c r="D786" i="5"/>
  <c r="F786" i="5"/>
  <c r="D787" i="5"/>
  <c r="F787" i="5"/>
  <c r="D788" i="5"/>
  <c r="F788" i="5"/>
  <c r="D789" i="5"/>
  <c r="F789" i="5"/>
  <c r="D790" i="5"/>
  <c r="F790" i="5"/>
  <c r="D791" i="5"/>
  <c r="F791" i="5"/>
  <c r="D792" i="5"/>
  <c r="F792" i="5"/>
  <c r="D793" i="5"/>
  <c r="F793" i="5"/>
  <c r="D794" i="5"/>
  <c r="F794" i="5"/>
  <c r="D795" i="5"/>
  <c r="F795" i="5"/>
  <c r="D796" i="5"/>
  <c r="F796" i="5"/>
  <c r="D797" i="5"/>
  <c r="F797" i="5"/>
  <c r="D798" i="5"/>
  <c r="F798" i="5"/>
  <c r="D799" i="5"/>
  <c r="F799" i="5"/>
  <c r="D800" i="5"/>
  <c r="F800" i="5"/>
  <c r="D801" i="5"/>
  <c r="F801" i="5"/>
  <c r="D802" i="5"/>
  <c r="F802" i="5"/>
  <c r="D803" i="5"/>
  <c r="F803" i="5"/>
  <c r="D804" i="5"/>
  <c r="F804" i="5"/>
  <c r="D805" i="5"/>
  <c r="F805" i="5"/>
  <c r="D806" i="5"/>
  <c r="F806" i="5"/>
  <c r="D807" i="5"/>
  <c r="F807" i="5"/>
  <c r="D808" i="5"/>
  <c r="F808" i="5"/>
  <c r="D809" i="5"/>
  <c r="F809" i="5"/>
  <c r="D810" i="5"/>
  <c r="F810" i="5"/>
  <c r="D811" i="5"/>
  <c r="F811" i="5"/>
  <c r="D814" i="5"/>
  <c r="F814" i="5"/>
  <c r="D815" i="5"/>
  <c r="F815" i="5"/>
  <c r="D816" i="5"/>
  <c r="F816" i="5"/>
  <c r="D817" i="5"/>
  <c r="F817" i="5"/>
  <c r="D818" i="5"/>
  <c r="F818" i="5"/>
  <c r="D819" i="5"/>
  <c r="F819" i="5"/>
  <c r="D820" i="5"/>
  <c r="F820" i="5"/>
  <c r="D821" i="5"/>
  <c r="F821" i="5"/>
  <c r="D822" i="5"/>
  <c r="F822" i="5"/>
  <c r="D823" i="5"/>
  <c r="F823" i="5"/>
  <c r="D824" i="5"/>
  <c r="F824" i="5"/>
  <c r="D825" i="5"/>
  <c r="F825" i="5"/>
  <c r="D826" i="5"/>
  <c r="F826" i="5"/>
  <c r="D827" i="5"/>
  <c r="F827" i="5"/>
  <c r="D828" i="5"/>
  <c r="F828" i="5"/>
  <c r="D829" i="5"/>
  <c r="F829" i="5"/>
  <c r="D830" i="5"/>
  <c r="F830" i="5"/>
  <c r="D831" i="5"/>
  <c r="F831" i="5"/>
  <c r="D832" i="5"/>
  <c r="F832" i="5"/>
  <c r="D833" i="5"/>
  <c r="F833" i="5"/>
  <c r="D834" i="5"/>
  <c r="F834" i="5"/>
  <c r="D835" i="5"/>
  <c r="F835" i="5"/>
  <c r="D836" i="5"/>
  <c r="F836" i="5"/>
  <c r="D837" i="5"/>
  <c r="F837" i="5"/>
  <c r="D838" i="5"/>
  <c r="F838" i="5"/>
  <c r="D839" i="5"/>
  <c r="F839" i="5"/>
  <c r="D840" i="5"/>
  <c r="F840" i="5"/>
  <c r="D841" i="5"/>
  <c r="F841" i="5"/>
  <c r="D842" i="5"/>
  <c r="F842" i="5"/>
  <c r="D843" i="5"/>
  <c r="F843" i="5"/>
  <c r="D844" i="5"/>
  <c r="F844" i="5"/>
  <c r="D845" i="5"/>
  <c r="F845" i="5"/>
  <c r="D846" i="5"/>
  <c r="F846" i="5"/>
  <c r="D847" i="5"/>
  <c r="F847" i="5"/>
  <c r="D848" i="5"/>
  <c r="F848" i="5"/>
  <c r="D849" i="5"/>
  <c r="F849" i="5"/>
  <c r="D850" i="5"/>
  <c r="F850" i="5"/>
  <c r="D851" i="5"/>
  <c r="F851" i="5"/>
  <c r="D852" i="5"/>
  <c r="F852" i="5"/>
  <c r="D853" i="5"/>
  <c r="F853" i="5"/>
  <c r="D854" i="5"/>
  <c r="F854" i="5"/>
  <c r="D855" i="5"/>
  <c r="F855" i="5"/>
  <c r="D856" i="5"/>
  <c r="F856" i="5"/>
  <c r="D857" i="5"/>
  <c r="F857" i="5"/>
  <c r="D858" i="5"/>
  <c r="F858" i="5"/>
  <c r="D859" i="5"/>
  <c r="F859" i="5"/>
  <c r="D860" i="5"/>
  <c r="F860" i="5"/>
  <c r="D861" i="5"/>
  <c r="F861" i="5"/>
  <c r="D862" i="5"/>
  <c r="F862" i="5"/>
  <c r="D863" i="5"/>
  <c r="F863" i="5"/>
  <c r="D864" i="5"/>
  <c r="F864" i="5"/>
  <c r="D865" i="5"/>
  <c r="F865" i="5"/>
  <c r="D866" i="5"/>
  <c r="F866" i="5"/>
  <c r="D867" i="5"/>
  <c r="F867" i="5"/>
  <c r="D868" i="5"/>
  <c r="F868" i="5"/>
  <c r="D869" i="5"/>
  <c r="F869" i="5"/>
  <c r="D870" i="5"/>
  <c r="F870" i="5"/>
  <c r="D871" i="5"/>
  <c r="F871" i="5"/>
  <c r="D872" i="5"/>
  <c r="F872" i="5"/>
  <c r="D873" i="5"/>
  <c r="F873" i="5"/>
  <c r="D874" i="5"/>
  <c r="F874" i="5"/>
  <c r="D875" i="5"/>
  <c r="F875" i="5"/>
  <c r="D876" i="5"/>
  <c r="F876" i="5"/>
  <c r="D877" i="5"/>
  <c r="F877" i="5"/>
  <c r="D878" i="5"/>
  <c r="F878" i="5"/>
  <c r="D879" i="5"/>
  <c r="F879" i="5"/>
  <c r="D880" i="5"/>
  <c r="F880" i="5"/>
  <c r="D881" i="5"/>
  <c r="F881" i="5"/>
  <c r="D882" i="5"/>
  <c r="F882" i="5"/>
  <c r="D883" i="5"/>
  <c r="F883" i="5"/>
  <c r="D884" i="5"/>
  <c r="F884" i="5"/>
  <c r="D885" i="5"/>
  <c r="F885" i="5"/>
  <c r="D886" i="5"/>
  <c r="F886" i="5"/>
  <c r="D887" i="5"/>
  <c r="F887" i="5"/>
  <c r="D888" i="5"/>
  <c r="F888" i="5"/>
  <c r="D889" i="5"/>
  <c r="F889" i="5"/>
  <c r="D890" i="5"/>
  <c r="F890" i="5"/>
  <c r="D891" i="5"/>
  <c r="F891" i="5"/>
  <c r="D892" i="5"/>
  <c r="F892" i="5"/>
  <c r="D893" i="5"/>
  <c r="F893" i="5"/>
  <c r="D894" i="5"/>
  <c r="F894" i="5"/>
  <c r="D895" i="5"/>
  <c r="F895" i="5"/>
  <c r="D896" i="5"/>
  <c r="F896" i="5"/>
  <c r="D897" i="5"/>
  <c r="F897" i="5"/>
  <c r="D898" i="5"/>
  <c r="F898" i="5"/>
  <c r="D899" i="5"/>
  <c r="F899" i="5"/>
  <c r="D900" i="5"/>
  <c r="F900" i="5"/>
  <c r="D901" i="5"/>
  <c r="F901" i="5"/>
  <c r="D902" i="5"/>
  <c r="F902" i="5"/>
  <c r="D903" i="5"/>
  <c r="F903" i="5"/>
  <c r="D904" i="5"/>
  <c r="F904" i="5"/>
  <c r="D905" i="5"/>
  <c r="F905" i="5"/>
  <c r="D906" i="5"/>
  <c r="F906" i="5"/>
  <c r="D907" i="5"/>
  <c r="F907" i="5"/>
  <c r="D908" i="5"/>
  <c r="F908" i="5"/>
  <c r="D909" i="5"/>
  <c r="F909" i="5"/>
  <c r="D910" i="5"/>
  <c r="F910" i="5"/>
  <c r="D911" i="5"/>
  <c r="F911" i="5"/>
  <c r="D912" i="5"/>
  <c r="F912" i="5"/>
  <c r="D913" i="5"/>
  <c r="F913" i="5"/>
  <c r="D914" i="5"/>
  <c r="F914" i="5"/>
  <c r="D915" i="5"/>
  <c r="F915" i="5"/>
  <c r="D916" i="5"/>
  <c r="F916" i="5"/>
  <c r="D917" i="5"/>
  <c r="F917" i="5"/>
  <c r="D918" i="5"/>
  <c r="F918" i="5"/>
  <c r="D919" i="5"/>
  <c r="F919" i="5"/>
  <c r="D920" i="5"/>
  <c r="F920" i="5"/>
  <c r="D921" i="5"/>
  <c r="F921" i="5"/>
  <c r="D922" i="5"/>
  <c r="F922" i="5"/>
  <c r="D923" i="5"/>
  <c r="F923" i="5"/>
  <c r="D924" i="5"/>
  <c r="F924" i="5"/>
  <c r="D925" i="5"/>
  <c r="F925" i="5"/>
  <c r="D926" i="5"/>
  <c r="F926" i="5"/>
  <c r="D927" i="5"/>
  <c r="F927" i="5"/>
  <c r="D928" i="5"/>
  <c r="F928" i="5"/>
  <c r="D929" i="5"/>
  <c r="F929" i="5"/>
  <c r="D930" i="5"/>
  <c r="F930" i="5"/>
  <c r="D931" i="5"/>
  <c r="F931" i="5"/>
  <c r="D932" i="5"/>
  <c r="F932" i="5"/>
  <c r="D933" i="5"/>
  <c r="F933" i="5"/>
  <c r="D934" i="5"/>
  <c r="F934" i="5"/>
  <c r="D935" i="5"/>
  <c r="F935" i="5"/>
  <c r="D936" i="5"/>
  <c r="F936" i="5"/>
  <c r="D937" i="5"/>
  <c r="F937" i="5"/>
  <c r="D938" i="5"/>
  <c r="F938" i="5"/>
  <c r="D939" i="5"/>
  <c r="F939" i="5"/>
  <c r="D940" i="5"/>
  <c r="F940" i="5"/>
  <c r="D941" i="5"/>
  <c r="F941" i="5"/>
  <c r="D942" i="5"/>
  <c r="F942" i="5"/>
  <c r="D943" i="5"/>
  <c r="F943" i="5"/>
  <c r="D944" i="5"/>
  <c r="F944" i="5"/>
  <c r="D945" i="5"/>
  <c r="F945" i="5"/>
  <c r="D946" i="5"/>
  <c r="F946" i="5"/>
  <c r="D947" i="5"/>
  <c r="F947" i="5"/>
  <c r="D948" i="5"/>
  <c r="F948" i="5"/>
  <c r="D949" i="5"/>
  <c r="F949" i="5"/>
  <c r="D950" i="5"/>
  <c r="F950" i="5"/>
  <c r="D951" i="5"/>
  <c r="F951" i="5"/>
  <c r="D952" i="5"/>
  <c r="F952" i="5"/>
  <c r="D953" i="5"/>
  <c r="F953" i="5"/>
  <c r="D954" i="5"/>
  <c r="F954" i="5"/>
  <c r="D955" i="5"/>
  <c r="F955" i="5"/>
  <c r="D956" i="5"/>
  <c r="F956" i="5"/>
  <c r="D957" i="5"/>
  <c r="F957" i="5"/>
  <c r="D958" i="5"/>
  <c r="F958" i="5"/>
  <c r="D959" i="5"/>
  <c r="F959" i="5"/>
  <c r="D960" i="5"/>
  <c r="F960" i="5"/>
  <c r="D961" i="5"/>
  <c r="F961" i="5"/>
  <c r="D962" i="5"/>
  <c r="F962" i="5"/>
  <c r="D963" i="5"/>
  <c r="F963" i="5"/>
  <c r="D964" i="5"/>
  <c r="F964" i="5"/>
  <c r="D965" i="5"/>
  <c r="F965" i="5"/>
  <c r="D966" i="5"/>
  <c r="F966" i="5"/>
  <c r="D967" i="5"/>
  <c r="F967" i="5"/>
  <c r="D968" i="5"/>
  <c r="F968" i="5"/>
  <c r="D969" i="5"/>
  <c r="F969" i="5"/>
  <c r="D970" i="5"/>
  <c r="F970" i="5"/>
  <c r="D971" i="5"/>
  <c r="F971" i="5"/>
  <c r="D972" i="5"/>
  <c r="F972" i="5"/>
  <c r="D973" i="5"/>
  <c r="F973" i="5"/>
  <c r="D974" i="5"/>
  <c r="F974" i="5"/>
  <c r="D975" i="5"/>
  <c r="F975" i="5"/>
  <c r="D976" i="5"/>
  <c r="F976" i="5"/>
  <c r="D977" i="5"/>
  <c r="F977" i="5"/>
  <c r="D978" i="5"/>
  <c r="F978" i="5"/>
  <c r="D979" i="5"/>
  <c r="F979" i="5"/>
  <c r="D980" i="5"/>
  <c r="F980" i="5"/>
  <c r="D981" i="5"/>
  <c r="F981" i="5"/>
  <c r="D982" i="5"/>
  <c r="F982" i="5"/>
  <c r="D983" i="5"/>
  <c r="F983" i="5"/>
  <c r="D984" i="5"/>
  <c r="F984" i="5"/>
  <c r="D985" i="5"/>
  <c r="F985" i="5"/>
  <c r="D986" i="5"/>
  <c r="F986" i="5"/>
  <c r="D987" i="5"/>
  <c r="F987" i="5"/>
  <c r="D988" i="5"/>
  <c r="F988" i="5"/>
  <c r="D989" i="5"/>
  <c r="F989" i="5"/>
  <c r="D990" i="5"/>
  <c r="F990" i="5"/>
  <c r="D991" i="5"/>
  <c r="F991" i="5"/>
  <c r="D992" i="5"/>
  <c r="F992" i="5"/>
  <c r="D993" i="5"/>
  <c r="F993" i="5"/>
  <c r="D994" i="5"/>
  <c r="F994" i="5"/>
  <c r="D995" i="5"/>
  <c r="F995" i="5"/>
  <c r="D996" i="5"/>
  <c r="F996" i="5"/>
  <c r="D997" i="5"/>
  <c r="F997" i="5"/>
  <c r="D998" i="5"/>
  <c r="F998" i="5"/>
  <c r="D999" i="5"/>
  <c r="F999" i="5"/>
  <c r="D1000" i="5"/>
  <c r="F1000" i="5"/>
  <c r="D1001" i="5"/>
  <c r="F1001" i="5"/>
  <c r="D1002" i="5"/>
  <c r="F1002" i="5"/>
  <c r="D1003" i="5"/>
  <c r="F1003" i="5"/>
  <c r="D1004" i="5"/>
  <c r="F1004" i="5"/>
  <c r="D1005" i="5"/>
  <c r="F1005" i="5"/>
  <c r="D1006" i="5"/>
  <c r="F1006" i="5"/>
  <c r="D1007" i="5"/>
  <c r="F1007" i="5"/>
  <c r="D1008" i="5"/>
  <c r="F1008" i="5"/>
  <c r="D1009" i="5"/>
  <c r="F1009" i="5"/>
  <c r="D1010" i="5"/>
  <c r="F1010" i="5"/>
  <c r="D1011" i="5"/>
  <c r="F1011" i="5"/>
  <c r="D1012" i="5"/>
  <c r="F1012" i="5"/>
  <c r="D1013" i="5"/>
  <c r="F1013" i="5"/>
  <c r="D1014" i="5"/>
  <c r="F1014" i="5"/>
  <c r="D1015" i="5"/>
  <c r="F1015" i="5"/>
  <c r="D1016" i="5"/>
  <c r="F1016" i="5"/>
  <c r="D1017" i="5"/>
  <c r="F1017" i="5"/>
  <c r="D1018" i="5"/>
  <c r="F1018" i="5"/>
  <c r="D1019" i="5"/>
  <c r="F1019" i="5"/>
  <c r="D1020" i="5"/>
  <c r="F1020" i="5"/>
  <c r="D1021" i="5"/>
  <c r="F1021" i="5"/>
  <c r="D1022" i="5"/>
  <c r="F1022" i="5"/>
  <c r="D1023" i="5"/>
  <c r="F1023" i="5"/>
  <c r="D1024" i="5"/>
  <c r="F1024" i="5"/>
  <c r="D1025" i="5"/>
  <c r="F1025" i="5"/>
  <c r="D1026" i="5"/>
  <c r="F1026" i="5"/>
  <c r="D1027" i="5"/>
  <c r="F1027" i="5"/>
  <c r="D1028" i="5"/>
  <c r="F1028" i="5"/>
  <c r="D1029" i="5"/>
  <c r="F1029" i="5"/>
  <c r="D1030" i="5"/>
  <c r="F1030" i="5"/>
  <c r="D1031" i="5"/>
  <c r="F1031" i="5"/>
  <c r="D1032" i="5"/>
  <c r="F1032" i="5"/>
  <c r="D1033" i="5"/>
  <c r="F1033" i="5"/>
  <c r="D1034" i="5"/>
  <c r="F1034" i="5"/>
  <c r="D1035" i="5"/>
  <c r="F1035" i="5"/>
  <c r="D1036" i="5"/>
  <c r="F1036" i="5"/>
  <c r="D1037" i="5"/>
  <c r="F1037" i="5"/>
  <c r="D1038" i="5"/>
  <c r="F1038" i="5"/>
  <c r="D1039" i="5"/>
  <c r="F1039" i="5"/>
  <c r="D1040" i="5"/>
  <c r="F1040" i="5"/>
  <c r="D1041" i="5"/>
  <c r="F1041" i="5"/>
  <c r="D1042" i="5"/>
  <c r="F1042" i="5"/>
  <c r="D1043" i="5"/>
  <c r="F1043" i="5"/>
  <c r="D1044" i="5"/>
  <c r="E1044" i="5"/>
  <c r="F1044" i="5"/>
  <c r="D1045" i="5"/>
  <c r="F1045" i="5"/>
  <c r="D1046" i="5"/>
  <c r="F1046" i="5"/>
  <c r="D1047" i="5"/>
  <c r="F1047" i="5"/>
  <c r="D1048" i="5"/>
  <c r="F1048" i="5"/>
  <c r="D1049" i="5"/>
  <c r="F1049" i="5"/>
  <c r="D1050" i="5"/>
  <c r="F1050" i="5"/>
  <c r="D1051" i="5"/>
  <c r="F1051" i="5"/>
  <c r="D1052" i="5"/>
  <c r="F1052" i="5"/>
  <c r="D1053" i="5"/>
  <c r="F1053" i="5"/>
  <c r="D1054" i="5"/>
  <c r="F1054" i="5"/>
  <c r="D1055" i="5"/>
  <c r="E1055" i="5"/>
  <c r="F1055" i="5"/>
  <c r="D1056" i="5"/>
  <c r="F1056" i="5"/>
  <c r="D1057" i="5"/>
  <c r="F1057" i="5"/>
  <c r="D1058" i="5"/>
  <c r="F1058" i="5"/>
  <c r="D1059" i="5"/>
  <c r="F1059" i="5"/>
  <c r="D1060" i="5"/>
  <c r="F1060" i="5"/>
  <c r="D1061" i="5"/>
  <c r="F1061" i="5"/>
  <c r="D1062" i="5"/>
  <c r="F1062" i="5"/>
  <c r="D1063" i="5"/>
  <c r="F1063" i="5"/>
  <c r="D1064" i="5"/>
  <c r="F1064" i="5"/>
  <c r="D1065" i="5"/>
  <c r="F1065" i="5"/>
  <c r="D1066" i="5"/>
  <c r="F1066" i="5"/>
  <c r="D1067" i="5"/>
  <c r="F1067" i="5"/>
  <c r="D1068" i="5"/>
  <c r="F1068" i="5"/>
  <c r="D1069" i="5"/>
  <c r="F1069" i="5"/>
  <c r="D1070" i="5"/>
  <c r="F1070" i="5"/>
  <c r="D1071" i="5"/>
  <c r="F1071" i="5"/>
  <c r="D1072" i="5"/>
  <c r="F1072" i="5"/>
  <c r="D1073" i="5"/>
  <c r="F1073" i="5"/>
  <c r="D1074" i="5"/>
  <c r="E1074" i="5"/>
  <c r="F1074" i="5"/>
  <c r="D1075" i="5"/>
  <c r="F1075" i="5"/>
  <c r="D1076" i="5"/>
  <c r="E1076" i="5"/>
  <c r="F1076" i="5"/>
  <c r="D1077" i="5"/>
  <c r="F1077" i="5"/>
  <c r="D1078" i="5"/>
  <c r="F1078" i="5"/>
  <c r="D1079" i="5"/>
  <c r="F1079" i="5"/>
  <c r="D1080" i="5"/>
  <c r="F1080" i="5"/>
  <c r="D1081" i="5"/>
  <c r="F1081" i="5"/>
  <c r="D1082" i="5"/>
  <c r="F1082" i="5"/>
  <c r="D1083" i="5"/>
  <c r="F1083" i="5"/>
  <c r="D1084" i="5"/>
  <c r="F1084" i="5"/>
  <c r="D1085" i="5"/>
  <c r="E1085" i="5"/>
  <c r="F1085" i="5"/>
  <c r="D1086" i="5"/>
  <c r="F1086" i="5"/>
  <c r="D1087" i="5"/>
  <c r="F1087" i="5"/>
  <c r="D1088" i="5"/>
  <c r="F1088" i="5"/>
  <c r="D1089" i="5"/>
  <c r="F1089" i="5"/>
  <c r="D1090" i="5"/>
  <c r="F1090" i="5"/>
  <c r="D1091" i="5"/>
  <c r="F1091" i="5"/>
  <c r="D1092" i="5"/>
  <c r="F1092" i="5"/>
  <c r="D1093" i="5"/>
  <c r="F1093" i="5"/>
  <c r="D1094" i="5"/>
  <c r="E1094" i="5"/>
  <c r="F1094" i="5"/>
  <c r="D1095" i="5"/>
  <c r="F1095" i="5"/>
  <c r="D1096" i="5"/>
  <c r="F1096" i="5"/>
  <c r="D1097" i="5"/>
  <c r="E1097" i="5"/>
  <c r="F1097" i="5"/>
  <c r="D1098" i="5"/>
  <c r="F1098" i="5"/>
  <c r="D1099" i="5"/>
  <c r="F1099" i="5"/>
  <c r="D1100" i="5"/>
  <c r="F1100" i="5"/>
  <c r="D1101" i="5"/>
  <c r="F1101" i="5"/>
  <c r="D1102" i="5"/>
  <c r="E1102" i="5"/>
  <c r="F1102" i="5"/>
  <c r="D1103" i="5"/>
  <c r="F1103" i="5"/>
  <c r="D1104" i="5"/>
  <c r="F1104" i="5"/>
  <c r="D1105" i="5"/>
  <c r="F1105" i="5"/>
  <c r="D1106" i="5"/>
  <c r="F1106" i="5"/>
  <c r="D1107" i="5"/>
  <c r="E1107" i="5"/>
  <c r="F1107" i="5"/>
  <c r="D1108" i="5"/>
  <c r="F1108" i="5"/>
  <c r="D1109" i="5"/>
  <c r="F1109" i="5"/>
  <c r="D1110" i="5"/>
  <c r="F1110" i="5"/>
  <c r="D1111" i="5"/>
  <c r="F1111" i="5"/>
  <c r="D1112" i="5"/>
  <c r="F1112" i="5"/>
  <c r="D1113" i="5"/>
  <c r="F1113" i="5"/>
  <c r="D1114" i="5"/>
  <c r="F1114" i="5"/>
  <c r="D1115" i="5"/>
  <c r="F1115" i="5"/>
  <c r="D1116" i="5"/>
  <c r="F1116" i="5"/>
  <c r="D1117" i="5"/>
  <c r="F1117" i="5"/>
  <c r="D1118" i="5"/>
  <c r="F1118" i="5"/>
  <c r="D1119" i="5"/>
  <c r="F1119" i="5"/>
  <c r="D1120" i="5"/>
  <c r="F1120" i="5"/>
  <c r="D1121" i="5"/>
  <c r="F1121" i="5"/>
  <c r="D1122" i="5"/>
  <c r="F1122" i="5"/>
  <c r="D1123" i="5"/>
  <c r="E1123" i="5"/>
  <c r="F1123" i="5"/>
  <c r="D1124" i="5"/>
  <c r="F1124" i="5"/>
  <c r="D1125" i="5"/>
  <c r="F1125" i="5"/>
  <c r="D1126" i="5"/>
  <c r="F1126" i="5"/>
  <c r="D1127" i="5"/>
  <c r="F1127" i="5"/>
  <c r="D1128" i="5"/>
  <c r="F1128" i="5"/>
  <c r="D1129" i="5"/>
  <c r="F1129" i="5"/>
  <c r="D1130" i="5"/>
  <c r="F1130" i="5"/>
  <c r="D1131" i="5"/>
  <c r="E1131" i="5"/>
  <c r="F1131" i="5"/>
  <c r="D1132" i="5"/>
  <c r="F1132" i="5"/>
  <c r="D1133" i="5"/>
  <c r="F1133" i="5"/>
  <c r="D1134" i="5"/>
  <c r="F1134" i="5"/>
  <c r="D1135" i="5"/>
  <c r="F1135" i="5"/>
  <c r="D1136" i="5"/>
  <c r="F1136" i="5"/>
  <c r="D1137" i="5"/>
  <c r="F1137" i="5"/>
  <c r="D1138" i="5"/>
  <c r="F1138" i="5"/>
  <c r="D1139" i="5"/>
  <c r="F1139" i="5"/>
  <c r="D1140" i="5"/>
  <c r="F1140" i="5"/>
  <c r="D1141" i="5"/>
  <c r="F1141" i="5"/>
  <c r="D1142" i="5"/>
  <c r="F1142" i="5"/>
  <c r="D1143" i="5"/>
  <c r="F1143" i="5"/>
  <c r="D1144" i="5"/>
  <c r="E1144" i="5"/>
  <c r="F1144" i="5"/>
  <c r="D1145" i="5"/>
  <c r="F1145" i="5"/>
  <c r="D1146" i="5"/>
  <c r="F1146" i="5"/>
  <c r="D1147" i="5"/>
  <c r="F1147" i="5"/>
  <c r="D1148" i="5"/>
  <c r="F1148" i="5"/>
  <c r="D1149" i="5"/>
  <c r="F1149" i="5"/>
  <c r="D1150" i="5"/>
  <c r="E1150" i="5"/>
  <c r="F1150" i="5"/>
  <c r="D1151" i="5"/>
  <c r="F1151" i="5"/>
  <c r="D1152" i="5"/>
  <c r="F1152" i="5"/>
  <c r="D1153" i="5"/>
  <c r="E1153" i="5"/>
  <c r="F1153" i="5"/>
  <c r="D1154" i="5"/>
  <c r="E1154" i="5"/>
  <c r="F1154" i="5"/>
  <c r="D1155" i="5"/>
  <c r="E1155" i="5"/>
  <c r="F1155" i="5"/>
  <c r="D1156" i="5"/>
  <c r="F1156" i="5"/>
  <c r="D1157" i="5"/>
  <c r="F1157" i="5"/>
  <c r="D1158" i="5"/>
  <c r="E1158" i="5"/>
  <c r="F1158" i="5"/>
  <c r="D1159" i="5"/>
  <c r="E1159" i="5"/>
  <c r="F1159" i="5"/>
  <c r="D1160" i="5"/>
  <c r="E1160" i="5"/>
  <c r="F1160" i="5"/>
  <c r="D1161" i="5"/>
  <c r="F1161" i="5"/>
  <c r="D1162" i="5"/>
  <c r="E1162" i="5"/>
  <c r="F1162" i="5"/>
  <c r="D1163" i="5"/>
  <c r="E1163" i="5"/>
  <c r="F1163" i="5"/>
  <c r="D1164" i="5"/>
  <c r="E1164" i="5"/>
  <c r="F1164" i="5"/>
  <c r="D1165" i="5"/>
  <c r="F1165" i="5"/>
  <c r="D1166" i="5"/>
  <c r="E1166" i="5"/>
  <c r="F1166" i="5"/>
  <c r="D1167" i="5"/>
  <c r="F1167" i="5"/>
  <c r="D1168" i="5"/>
  <c r="F1168" i="5"/>
  <c r="D1169" i="5"/>
  <c r="F1169" i="5"/>
  <c r="D1170" i="5"/>
  <c r="E1170" i="5"/>
  <c r="F1170" i="5"/>
  <c r="D1171" i="5"/>
  <c r="F1171" i="5"/>
  <c r="D1172" i="5"/>
  <c r="F1172" i="5"/>
  <c r="D1173" i="5"/>
  <c r="E1173" i="5"/>
  <c r="F1173" i="5"/>
  <c r="D1174" i="5"/>
  <c r="F1174" i="5"/>
  <c r="D1175" i="5"/>
  <c r="F1175" i="5"/>
  <c r="D1176" i="5"/>
  <c r="F1176" i="5"/>
  <c r="D1177" i="5"/>
  <c r="E1177" i="5"/>
  <c r="F1177" i="5"/>
  <c r="D1178" i="5"/>
  <c r="F1178" i="5"/>
  <c r="D1179" i="5"/>
  <c r="F1179" i="5"/>
  <c r="D1180" i="5"/>
  <c r="F1180" i="5"/>
  <c r="D1181" i="5"/>
  <c r="E1181" i="5"/>
  <c r="F1181" i="5"/>
  <c r="D1182" i="5"/>
  <c r="E1182" i="5"/>
  <c r="F1182" i="5"/>
  <c r="D1183" i="5"/>
  <c r="F1183" i="5"/>
  <c r="D1184" i="5"/>
  <c r="E1184" i="5"/>
  <c r="F1184" i="5"/>
  <c r="D1185" i="5"/>
  <c r="F1185" i="5"/>
  <c r="D1186" i="5"/>
  <c r="E1186" i="5"/>
  <c r="F1186" i="5"/>
  <c r="D1187" i="5"/>
  <c r="E1187" i="5"/>
  <c r="F1187" i="5"/>
  <c r="D1188" i="5"/>
  <c r="E1188" i="5"/>
  <c r="F1188" i="5"/>
  <c r="D1189" i="5"/>
  <c r="E1189" i="5"/>
  <c r="F1189" i="5"/>
  <c r="D1190" i="5"/>
  <c r="E1190" i="5"/>
  <c r="F1190" i="5"/>
  <c r="D1191" i="5"/>
  <c r="E1191" i="5"/>
  <c r="F1191" i="5"/>
  <c r="D1192" i="5"/>
  <c r="F1192" i="5"/>
  <c r="D1193" i="5"/>
  <c r="F1193" i="5"/>
  <c r="D1194" i="5"/>
  <c r="E1194" i="5"/>
  <c r="F1194" i="5"/>
  <c r="D1195" i="5"/>
  <c r="E1195" i="5"/>
  <c r="F1195" i="5"/>
  <c r="D1196" i="5"/>
  <c r="E1196" i="5"/>
  <c r="F1196" i="5"/>
  <c r="D1197" i="5"/>
  <c r="E1197" i="5"/>
  <c r="F1197" i="5"/>
  <c r="D1198" i="5"/>
  <c r="E1198" i="5"/>
  <c r="F1198" i="5"/>
  <c r="D1199" i="5"/>
  <c r="E1199" i="5"/>
  <c r="F1199" i="5"/>
  <c r="D1200" i="5"/>
  <c r="E1200" i="5"/>
  <c r="F1200" i="5"/>
  <c r="D1201" i="5"/>
  <c r="E1201" i="5"/>
  <c r="F1201" i="5"/>
  <c r="D1202" i="5"/>
  <c r="E1202" i="5"/>
  <c r="F1202" i="5"/>
  <c r="D1203" i="5"/>
  <c r="E1203" i="5"/>
  <c r="F1203" i="5"/>
  <c r="D1204" i="5"/>
  <c r="E1204" i="5"/>
  <c r="F1204" i="5"/>
  <c r="D1205" i="5"/>
  <c r="E1205" i="5"/>
  <c r="F1205" i="5"/>
  <c r="D1206" i="5"/>
  <c r="E1206" i="5"/>
  <c r="F1206" i="5"/>
  <c r="D1207" i="5"/>
  <c r="F1207" i="5"/>
  <c r="D1208" i="5"/>
  <c r="E1208" i="5"/>
  <c r="F1208" i="5"/>
  <c r="D1209" i="5"/>
  <c r="F1209" i="5"/>
  <c r="D1210" i="5"/>
  <c r="F1210" i="5"/>
  <c r="D1211" i="5"/>
  <c r="F1211" i="5"/>
  <c r="D1212" i="5"/>
  <c r="F1212" i="5"/>
  <c r="D1213" i="5"/>
  <c r="E1213" i="5"/>
  <c r="F1213" i="5"/>
  <c r="D1214" i="5"/>
  <c r="E1214" i="5"/>
  <c r="F1214" i="5"/>
  <c r="D1215" i="5"/>
  <c r="E1215" i="5"/>
  <c r="F1215" i="5"/>
  <c r="D1216" i="5"/>
  <c r="E1216" i="5"/>
  <c r="F1216" i="5"/>
  <c r="D1217" i="5"/>
  <c r="F1217" i="5"/>
  <c r="D1218" i="5"/>
  <c r="F1218" i="5"/>
  <c r="D1219" i="5"/>
  <c r="F1219" i="5"/>
  <c r="D1220" i="5"/>
  <c r="E1220" i="5"/>
  <c r="F1220" i="5"/>
  <c r="D1221" i="5"/>
  <c r="F1221" i="5"/>
  <c r="D1222" i="5"/>
  <c r="F1222" i="5"/>
  <c r="D1223" i="5"/>
  <c r="E1223" i="5"/>
  <c r="F1223" i="5"/>
  <c r="D1224" i="5"/>
  <c r="F1224" i="5"/>
  <c r="D1225" i="5"/>
  <c r="F1225" i="5"/>
  <c r="D1226" i="5"/>
  <c r="F1226" i="5"/>
  <c r="D1227" i="5"/>
  <c r="F1227" i="5"/>
  <c r="D1228" i="5"/>
  <c r="F1228" i="5"/>
  <c r="D1229" i="5"/>
  <c r="F1229" i="5"/>
  <c r="D1230" i="5"/>
  <c r="F1230" i="5"/>
  <c r="D1231" i="5"/>
  <c r="F1231" i="5"/>
  <c r="D1232" i="5"/>
  <c r="F1232" i="5"/>
  <c r="D1233" i="5"/>
  <c r="F1233" i="5"/>
  <c r="D1234" i="5"/>
  <c r="F1234" i="5"/>
  <c r="D1235" i="5"/>
  <c r="E1235" i="5"/>
  <c r="F1235" i="5"/>
  <c r="D1236" i="5"/>
  <c r="F1236" i="5"/>
  <c r="D1237" i="5"/>
  <c r="F1237" i="5"/>
  <c r="D1238" i="5"/>
  <c r="F1238" i="5"/>
  <c r="D1239" i="5"/>
  <c r="E1239" i="5"/>
  <c r="F1239" i="5"/>
  <c r="D1240" i="5"/>
  <c r="E1240" i="5"/>
  <c r="F1240" i="5"/>
  <c r="D1241" i="5"/>
  <c r="E1241" i="5"/>
  <c r="F1241" i="5"/>
  <c r="D1242" i="5"/>
  <c r="E1242" i="5"/>
  <c r="F1242" i="5"/>
  <c r="D1243" i="5"/>
  <c r="E1243" i="5"/>
  <c r="F1243" i="5"/>
  <c r="D1244" i="5"/>
  <c r="F1244" i="5"/>
  <c r="D1245" i="5"/>
  <c r="F1245" i="5"/>
  <c r="D1246" i="5"/>
  <c r="F1246" i="5"/>
  <c r="D1247" i="5"/>
  <c r="F1247" i="5"/>
  <c r="D1248" i="5"/>
  <c r="F1248" i="5"/>
  <c r="D1249" i="5"/>
  <c r="F1249" i="5"/>
  <c r="D1250" i="5"/>
  <c r="F1250" i="5"/>
  <c r="D1251" i="5"/>
  <c r="F1251" i="5"/>
  <c r="D1252" i="5"/>
  <c r="F1252" i="5"/>
  <c r="D1253" i="5"/>
  <c r="F1253" i="5"/>
  <c r="D1254" i="5"/>
  <c r="F1254" i="5"/>
  <c r="D1255" i="5"/>
  <c r="F1255" i="5"/>
  <c r="D1256" i="5"/>
  <c r="F1256" i="5"/>
  <c r="D1257" i="5"/>
  <c r="F1257" i="5"/>
  <c r="D1258" i="5"/>
  <c r="F1258" i="5"/>
  <c r="D1259" i="5"/>
  <c r="F1259" i="5"/>
  <c r="D1260" i="5"/>
  <c r="F1260" i="5"/>
  <c r="D1261" i="5"/>
  <c r="F1261" i="5"/>
  <c r="D1262" i="5"/>
  <c r="F1262" i="5"/>
  <c r="D1263" i="5"/>
  <c r="F1263" i="5"/>
  <c r="D1264" i="5"/>
  <c r="F1264" i="5"/>
  <c r="D1265" i="5"/>
  <c r="F1265" i="5"/>
  <c r="D1266" i="5"/>
  <c r="F1266" i="5"/>
  <c r="D1267" i="5"/>
  <c r="F1267" i="5"/>
  <c r="D1268" i="5"/>
  <c r="F1268" i="5"/>
  <c r="D1269" i="5"/>
  <c r="F1269" i="5"/>
  <c r="D1270" i="5"/>
  <c r="F1270" i="5"/>
  <c r="D1271" i="5"/>
  <c r="F1271" i="5"/>
  <c r="D1272" i="5"/>
  <c r="F1272" i="5"/>
  <c r="D1273" i="5"/>
  <c r="F1273" i="5"/>
  <c r="D1274" i="5"/>
  <c r="F1274" i="5"/>
  <c r="D1275" i="5"/>
  <c r="F1275" i="5"/>
  <c r="D1276" i="5"/>
  <c r="F1276" i="5"/>
  <c r="D1277" i="5"/>
  <c r="F1277" i="5"/>
  <c r="D1278" i="5"/>
  <c r="F1278" i="5"/>
  <c r="D1279" i="5"/>
  <c r="F1279" i="5"/>
  <c r="D1280" i="5"/>
  <c r="F1280" i="5"/>
  <c r="D1281" i="5"/>
  <c r="F1281" i="5"/>
  <c r="D1282" i="5"/>
  <c r="F1282" i="5"/>
  <c r="D1283" i="5"/>
  <c r="F1283" i="5"/>
  <c r="D1284" i="5"/>
  <c r="F1284" i="5"/>
  <c r="D1285" i="5"/>
  <c r="F1285" i="5"/>
  <c r="D1286" i="5"/>
  <c r="F1286" i="5"/>
  <c r="D1287" i="5"/>
  <c r="F1287" i="5"/>
  <c r="D1288" i="5"/>
  <c r="F1288" i="5"/>
  <c r="D1289" i="5"/>
  <c r="F1289" i="5"/>
  <c r="D1290" i="5"/>
  <c r="F1290" i="5"/>
  <c r="D1291" i="5"/>
  <c r="F1291" i="5"/>
  <c r="D1292" i="5"/>
  <c r="F1292" i="5"/>
  <c r="D1293" i="5"/>
  <c r="F1293" i="5"/>
  <c r="D1294" i="5"/>
  <c r="F1294" i="5"/>
  <c r="D1295" i="5"/>
  <c r="F1295" i="5"/>
  <c r="D1296" i="5"/>
  <c r="F1296" i="5"/>
  <c r="D1297" i="5"/>
  <c r="F1297" i="5"/>
  <c r="D1298" i="5"/>
  <c r="F1298" i="5"/>
  <c r="D1299" i="5"/>
  <c r="F1299" i="5"/>
  <c r="D1300" i="5"/>
  <c r="F1300" i="5"/>
  <c r="D1301" i="5"/>
  <c r="F1301" i="5"/>
  <c r="D1302" i="5"/>
  <c r="F1302" i="5"/>
  <c r="D1303" i="5"/>
  <c r="F1303" i="5"/>
  <c r="D1304" i="5"/>
  <c r="F1304" i="5"/>
  <c r="D1305" i="5"/>
  <c r="F1305" i="5"/>
  <c r="D1306" i="5"/>
  <c r="F1306" i="5"/>
  <c r="D1307" i="5"/>
  <c r="F1307" i="5"/>
  <c r="D1308" i="5"/>
  <c r="F1308" i="5"/>
  <c r="D1309" i="5"/>
  <c r="F1309" i="5"/>
  <c r="D1310" i="5"/>
  <c r="F1310" i="5"/>
  <c r="D1311" i="5"/>
  <c r="F1311" i="5"/>
  <c r="D1312" i="5"/>
  <c r="F1312" i="5"/>
  <c r="D1313" i="5"/>
  <c r="F1313" i="5"/>
  <c r="D1314" i="5"/>
  <c r="F1314" i="5"/>
  <c r="D1315" i="5"/>
  <c r="F1315" i="5"/>
  <c r="D1316" i="5"/>
  <c r="F1316" i="5"/>
  <c r="D1317" i="5"/>
  <c r="F1317" i="5"/>
  <c r="D1318" i="5"/>
  <c r="F1318" i="5"/>
  <c r="D1319" i="5"/>
  <c r="F1319" i="5"/>
  <c r="D1320" i="5"/>
  <c r="F1320" i="5"/>
  <c r="D1321" i="5"/>
  <c r="F1321" i="5"/>
  <c r="D1322" i="5"/>
  <c r="F1322" i="5"/>
  <c r="D1323" i="5"/>
  <c r="E1323" i="5"/>
  <c r="F1323" i="5"/>
  <c r="D1324" i="5"/>
  <c r="E1324" i="5"/>
  <c r="F1324" i="5"/>
  <c r="D1325" i="5"/>
  <c r="E1325" i="5"/>
  <c r="F1325" i="5"/>
  <c r="D1326" i="5"/>
  <c r="E1326" i="5"/>
  <c r="F1326" i="5"/>
  <c r="D1327" i="5"/>
  <c r="F1327" i="5"/>
  <c r="D1328" i="5"/>
  <c r="F1328" i="5"/>
  <c r="D1329" i="5"/>
  <c r="F1329" i="5"/>
  <c r="D1330" i="5"/>
  <c r="F1330" i="5"/>
  <c r="D1331" i="5"/>
  <c r="F1331" i="5"/>
  <c r="D1332" i="5"/>
  <c r="F1332" i="5"/>
  <c r="D1333" i="5"/>
  <c r="F1333" i="5"/>
  <c r="D1334" i="5"/>
  <c r="F1334" i="5"/>
  <c r="D1335" i="5"/>
  <c r="F1335" i="5"/>
  <c r="D1336" i="5"/>
  <c r="F1336" i="5"/>
  <c r="D1337" i="5"/>
  <c r="F1337" i="5"/>
  <c r="D1338" i="5"/>
  <c r="F1338" i="5"/>
  <c r="D1339" i="5"/>
  <c r="F1339" i="5"/>
  <c r="D1340" i="5"/>
  <c r="F1340" i="5"/>
  <c r="D1341" i="5"/>
  <c r="F1341" i="5"/>
  <c r="D1342" i="5"/>
  <c r="F1342" i="5"/>
  <c r="D1343" i="5"/>
  <c r="F1343" i="5"/>
  <c r="D1344" i="5"/>
  <c r="F1344" i="5"/>
  <c r="D1345" i="5"/>
  <c r="F1345" i="5"/>
  <c r="D1346" i="5"/>
  <c r="F1346" i="5"/>
  <c r="D1347" i="5"/>
  <c r="F1347" i="5"/>
  <c r="D1348" i="5"/>
  <c r="F1348" i="5"/>
  <c r="D1349" i="5"/>
  <c r="F1349" i="5"/>
  <c r="D1350" i="5"/>
  <c r="F1350" i="5"/>
  <c r="D1351" i="5"/>
  <c r="F1351" i="5"/>
  <c r="D1352" i="5"/>
  <c r="F1352" i="5"/>
  <c r="D1353" i="5"/>
  <c r="F1353" i="5"/>
  <c r="D1354" i="5"/>
  <c r="F1354" i="5"/>
  <c r="D1355" i="5"/>
  <c r="F1355" i="5"/>
  <c r="D1356" i="5"/>
  <c r="F1356" i="5"/>
  <c r="D1357" i="5"/>
  <c r="F1357" i="5"/>
  <c r="D1358" i="5"/>
  <c r="F1358" i="5"/>
  <c r="D1359" i="5"/>
  <c r="F1359" i="5"/>
  <c r="D1360" i="5"/>
  <c r="F1360" i="5"/>
  <c r="D1361" i="5"/>
  <c r="F1361" i="5"/>
  <c r="D1362" i="5"/>
  <c r="F1362" i="5"/>
  <c r="D1363" i="5"/>
  <c r="F1363" i="5"/>
  <c r="D1364" i="5"/>
  <c r="F1364" i="5"/>
  <c r="D1365" i="5"/>
  <c r="F1365" i="5"/>
  <c r="D1366" i="5"/>
  <c r="F1366" i="5"/>
  <c r="D1367" i="5"/>
  <c r="F1367" i="5"/>
  <c r="D1368" i="5"/>
  <c r="F1368" i="5"/>
  <c r="D1369" i="5"/>
  <c r="F1369" i="5"/>
  <c r="D1370" i="5"/>
  <c r="F1370" i="5"/>
  <c r="D1371" i="5"/>
  <c r="F1371" i="5"/>
  <c r="D1372" i="5"/>
  <c r="F1372" i="5"/>
  <c r="D1373" i="5"/>
  <c r="F1373" i="5"/>
  <c r="D1374" i="5"/>
  <c r="F1374" i="5"/>
  <c r="D1375" i="5"/>
  <c r="F1375" i="5"/>
  <c r="D1376" i="5"/>
  <c r="F1376" i="5"/>
  <c r="D1377" i="5"/>
  <c r="F1377" i="5"/>
  <c r="D1378" i="5"/>
  <c r="F1378" i="5"/>
  <c r="D1379" i="5"/>
  <c r="F1379" i="5"/>
  <c r="D1380" i="5"/>
  <c r="F1380" i="5"/>
  <c r="D1381" i="5"/>
  <c r="F1381" i="5"/>
  <c r="D1382" i="5"/>
  <c r="F1382" i="5"/>
  <c r="D1383" i="5"/>
  <c r="F1383" i="5"/>
  <c r="D1384" i="5"/>
  <c r="F1384" i="5"/>
  <c r="D1385" i="5"/>
  <c r="F1385" i="5"/>
  <c r="D1386" i="5"/>
  <c r="F1386" i="5"/>
  <c r="D1387" i="5"/>
  <c r="F1387" i="5"/>
  <c r="D1388" i="5"/>
  <c r="F1388" i="5"/>
  <c r="D1389" i="5"/>
  <c r="F1389" i="5"/>
  <c r="D1390" i="5"/>
  <c r="F1390" i="5"/>
  <c r="D1391" i="5"/>
  <c r="F1391" i="5"/>
  <c r="D1392" i="5"/>
  <c r="F1392" i="5"/>
  <c r="D1393" i="5"/>
  <c r="F1393" i="5"/>
  <c r="D1394" i="5"/>
  <c r="F1394" i="5"/>
  <c r="D1395" i="5"/>
  <c r="F1395" i="5"/>
  <c r="D1396" i="5"/>
  <c r="F1396" i="5"/>
  <c r="D1397" i="5"/>
  <c r="F1397" i="5"/>
  <c r="D1398" i="5"/>
  <c r="F1398" i="5"/>
  <c r="D1399" i="5"/>
  <c r="F1399" i="5"/>
  <c r="D1400" i="5"/>
  <c r="F1400" i="5"/>
  <c r="D1401" i="5"/>
  <c r="F1401" i="5"/>
  <c r="D1402" i="5"/>
  <c r="F1402" i="5"/>
  <c r="D1403" i="5"/>
  <c r="F1403" i="5"/>
  <c r="D1404" i="5"/>
  <c r="F1404" i="5"/>
  <c r="D1405" i="5"/>
  <c r="F1405" i="5"/>
  <c r="D1406" i="5"/>
  <c r="F1406" i="5"/>
  <c r="D1407" i="5"/>
  <c r="F1407" i="5"/>
  <c r="D1408" i="5"/>
  <c r="F1408" i="5"/>
  <c r="D1409" i="5"/>
  <c r="F1409" i="5"/>
  <c r="D1410" i="5"/>
  <c r="F1410" i="5"/>
  <c r="D1411" i="5"/>
  <c r="F1411" i="5"/>
  <c r="D1412" i="5"/>
  <c r="F1412" i="5"/>
  <c r="D1413" i="5"/>
  <c r="F1413" i="5"/>
  <c r="D1414" i="5"/>
  <c r="F1414" i="5"/>
  <c r="D1415" i="5"/>
  <c r="F1415" i="5"/>
  <c r="D1416" i="5"/>
  <c r="F1416" i="5"/>
  <c r="D1417" i="5"/>
  <c r="F1417" i="5"/>
  <c r="D1418" i="5"/>
  <c r="F1418" i="5"/>
  <c r="D1419" i="5"/>
  <c r="F1419" i="5"/>
  <c r="D1420" i="5"/>
  <c r="F1420" i="5"/>
  <c r="D1421" i="5"/>
  <c r="F1421" i="5"/>
  <c r="D1422" i="5"/>
  <c r="F1422" i="5"/>
  <c r="D1423" i="5"/>
  <c r="F1423" i="5"/>
  <c r="D1424" i="5"/>
  <c r="F1424" i="5"/>
  <c r="D1425" i="5"/>
  <c r="F1425" i="5"/>
  <c r="D1426" i="5"/>
  <c r="F1426" i="5"/>
  <c r="D1427" i="5"/>
  <c r="F1427" i="5"/>
  <c r="D1428" i="5"/>
  <c r="F1428" i="5"/>
  <c r="D1429" i="5"/>
  <c r="F1429" i="5"/>
  <c r="D1430" i="5"/>
  <c r="F1430" i="5"/>
  <c r="D1431" i="5"/>
  <c r="F1431" i="5"/>
  <c r="D1432" i="5"/>
  <c r="F1432" i="5"/>
  <c r="D1433" i="5"/>
  <c r="F1433" i="5"/>
  <c r="D1434" i="5"/>
  <c r="F1434" i="5"/>
  <c r="D1435" i="5"/>
  <c r="F1435" i="5"/>
  <c r="D1436" i="5"/>
  <c r="F1436" i="5"/>
  <c r="D1437" i="5"/>
  <c r="F1437" i="5"/>
  <c r="D1438" i="5"/>
  <c r="F1438" i="5"/>
  <c r="D1439" i="5"/>
  <c r="F1439" i="5"/>
  <c r="D1440" i="5"/>
  <c r="F1440" i="5"/>
  <c r="D1441" i="5"/>
  <c r="F1441" i="5"/>
  <c r="D1442" i="5"/>
  <c r="F1442" i="5"/>
  <c r="D1443" i="5"/>
  <c r="F1443" i="5"/>
  <c r="D1444" i="5"/>
  <c r="F1444" i="5"/>
  <c r="D1445" i="5"/>
  <c r="F1445" i="5"/>
  <c r="D1446" i="5"/>
  <c r="F1446" i="5"/>
  <c r="D1447" i="5"/>
  <c r="F1447" i="5"/>
  <c r="D1448" i="5"/>
  <c r="F1448" i="5"/>
  <c r="D1449" i="5"/>
  <c r="F1449" i="5"/>
  <c r="D1450" i="5"/>
  <c r="F1450" i="5"/>
  <c r="D1451" i="5"/>
  <c r="F1451" i="5"/>
  <c r="D1452" i="5"/>
  <c r="F1452" i="5"/>
  <c r="D1453" i="5"/>
  <c r="F1453" i="5"/>
  <c r="D1454" i="5"/>
  <c r="F1454" i="5"/>
  <c r="D1455" i="5"/>
  <c r="F1455" i="5"/>
  <c r="D1456" i="5"/>
  <c r="F1456" i="5"/>
  <c r="D1457" i="5"/>
  <c r="F1457" i="5"/>
  <c r="D1458" i="5"/>
  <c r="F1458" i="5"/>
  <c r="D1459" i="5"/>
  <c r="F1459" i="5"/>
  <c r="D1460" i="5"/>
  <c r="F1460" i="5"/>
  <c r="D1461" i="5"/>
  <c r="F1461" i="5"/>
  <c r="D1462" i="5"/>
  <c r="F1462" i="5"/>
  <c r="D1463" i="5"/>
  <c r="F1463" i="5"/>
  <c r="D1464" i="5"/>
  <c r="F1464" i="5"/>
  <c r="D1465" i="5"/>
  <c r="F1465" i="5"/>
  <c r="D1466" i="5"/>
  <c r="F1466" i="5"/>
  <c r="D1467" i="5"/>
  <c r="F1467" i="5"/>
  <c r="D1468" i="5"/>
  <c r="F1468" i="5"/>
  <c r="D1469" i="5"/>
  <c r="F1469" i="5"/>
  <c r="D1470" i="5"/>
  <c r="F1470" i="5"/>
  <c r="D1471" i="5"/>
  <c r="F1471" i="5"/>
  <c r="D1472" i="5"/>
  <c r="F1472" i="5"/>
  <c r="D1473" i="5"/>
  <c r="F1473" i="5"/>
  <c r="D1474" i="5"/>
  <c r="F1474" i="5"/>
  <c r="D1475" i="5"/>
  <c r="F1475" i="5"/>
  <c r="D1476" i="5"/>
  <c r="F1476" i="5"/>
  <c r="D1477" i="5"/>
  <c r="F1477" i="5"/>
  <c r="D1478" i="5"/>
  <c r="F1478" i="5"/>
  <c r="D1479" i="5"/>
  <c r="F1479" i="5"/>
  <c r="D1480" i="5"/>
  <c r="F1480" i="5"/>
  <c r="D1481" i="5"/>
  <c r="F1481" i="5"/>
  <c r="D1482" i="5"/>
  <c r="F1482" i="5"/>
  <c r="D1483" i="5"/>
  <c r="F1483" i="5"/>
  <c r="D1484" i="5"/>
  <c r="F1484" i="5"/>
  <c r="D1485" i="5"/>
  <c r="F1485" i="5"/>
  <c r="D1486" i="5"/>
  <c r="F1486" i="5"/>
  <c r="D1487" i="5"/>
  <c r="F1487" i="5"/>
  <c r="D1488" i="5"/>
  <c r="F1488" i="5"/>
  <c r="D1489" i="5"/>
  <c r="F1489" i="5"/>
  <c r="D1490" i="5"/>
  <c r="F1490" i="5"/>
  <c r="D1491" i="5"/>
  <c r="F1491" i="5"/>
  <c r="D1492" i="5"/>
  <c r="F1492" i="5"/>
  <c r="D1493" i="5"/>
  <c r="F1493" i="5"/>
  <c r="D1494" i="5"/>
  <c r="F1494" i="5"/>
  <c r="D1495" i="5"/>
  <c r="F1495" i="5"/>
  <c r="D1496" i="5"/>
  <c r="F1496" i="5"/>
  <c r="D1497" i="5"/>
  <c r="F1497" i="5"/>
  <c r="D1498" i="5"/>
  <c r="F1498" i="5"/>
  <c r="D1499" i="5"/>
  <c r="F1499" i="5"/>
  <c r="D1500" i="5"/>
  <c r="F1500" i="5"/>
  <c r="D1501" i="5"/>
  <c r="F1501" i="5"/>
  <c r="D1502" i="5"/>
  <c r="F1502" i="5"/>
  <c r="D1503" i="5"/>
  <c r="F1503" i="5"/>
  <c r="D1504" i="5"/>
  <c r="F1504" i="5"/>
  <c r="D1505" i="5"/>
  <c r="F1505" i="5"/>
  <c r="D1506" i="5"/>
  <c r="F1506" i="5"/>
  <c r="D1507" i="5"/>
  <c r="F1507" i="5"/>
  <c r="D1508" i="5"/>
  <c r="F1508" i="5"/>
  <c r="D1509" i="5"/>
  <c r="F1509" i="5"/>
  <c r="D1510" i="5"/>
  <c r="F1510" i="5"/>
  <c r="D1511" i="5"/>
  <c r="F1511" i="5"/>
  <c r="D1512" i="5"/>
  <c r="F1512" i="5"/>
  <c r="D1513" i="5"/>
  <c r="F1513" i="5"/>
  <c r="D1514" i="5"/>
  <c r="F1514" i="5"/>
  <c r="D1515" i="5"/>
  <c r="F1515" i="5"/>
  <c r="D1516" i="5"/>
  <c r="F1516" i="5"/>
  <c r="D1517" i="5"/>
  <c r="F1517" i="5"/>
  <c r="D1518" i="5"/>
  <c r="F1518" i="5"/>
  <c r="D1519" i="5"/>
  <c r="F1519" i="5"/>
  <c r="D1520" i="5"/>
  <c r="F1520" i="5"/>
  <c r="D1521" i="5"/>
  <c r="F1521" i="5"/>
  <c r="D1522" i="5"/>
  <c r="F1522" i="5"/>
  <c r="D1523" i="5"/>
  <c r="F1523" i="5"/>
  <c r="D1524" i="5"/>
  <c r="F1524" i="5"/>
  <c r="D1525" i="5"/>
  <c r="F1525" i="5"/>
  <c r="D1526" i="5"/>
  <c r="F1526" i="5"/>
  <c r="D1527" i="5"/>
  <c r="F1527" i="5"/>
  <c r="D1528" i="5"/>
  <c r="F1528" i="5"/>
  <c r="D1529" i="5"/>
  <c r="F1529" i="5"/>
  <c r="D1530" i="5"/>
  <c r="F1530" i="5"/>
  <c r="D1531" i="5"/>
  <c r="F1531" i="5"/>
  <c r="D1532" i="5"/>
  <c r="F1532" i="5"/>
  <c r="D1533" i="5"/>
  <c r="F1533" i="5"/>
  <c r="D1534" i="5"/>
  <c r="F1534" i="5"/>
  <c r="D1535" i="5"/>
  <c r="F1535" i="5"/>
  <c r="D1536" i="5"/>
  <c r="F1536" i="5"/>
  <c r="D1537" i="5"/>
  <c r="F1537" i="5"/>
  <c r="D1538" i="5"/>
  <c r="F1538" i="5"/>
  <c r="D1539" i="5"/>
  <c r="F1539" i="5"/>
  <c r="D1540" i="5"/>
  <c r="F1540" i="5"/>
  <c r="D1541" i="5"/>
  <c r="F1541" i="5"/>
  <c r="D1542" i="5"/>
  <c r="F1542" i="5"/>
  <c r="D1543" i="5"/>
  <c r="F1543" i="5"/>
  <c r="D1544" i="5"/>
  <c r="F1544" i="5"/>
  <c r="D1545" i="5"/>
  <c r="F1545" i="5"/>
  <c r="D1546" i="5"/>
  <c r="F1546" i="5"/>
  <c r="D1547" i="5"/>
  <c r="F1547" i="5"/>
  <c r="D1548" i="5"/>
  <c r="F1548" i="5"/>
  <c r="D1549" i="5"/>
  <c r="F1549" i="5"/>
  <c r="D1550" i="5"/>
  <c r="F1550" i="5"/>
  <c r="D1551" i="5"/>
  <c r="F1551" i="5"/>
  <c r="D1552" i="5"/>
  <c r="F1552" i="5"/>
  <c r="D1553" i="5"/>
  <c r="F1553" i="5"/>
  <c r="D1554" i="5"/>
  <c r="F1554" i="5"/>
  <c r="D1555" i="5"/>
  <c r="F1555" i="5"/>
  <c r="D1556" i="5"/>
  <c r="F1556" i="5"/>
  <c r="D1557" i="5"/>
  <c r="F1557" i="5"/>
  <c r="D1558" i="5"/>
  <c r="F1558" i="5"/>
  <c r="D1559" i="5"/>
  <c r="F1559" i="5"/>
  <c r="D1560" i="5"/>
  <c r="F1560" i="5"/>
  <c r="D1561" i="5"/>
  <c r="F1561" i="5"/>
  <c r="D1562" i="5"/>
  <c r="F1562" i="5"/>
  <c r="D1563" i="5"/>
  <c r="F1563" i="5"/>
  <c r="D1564" i="5"/>
  <c r="F1564" i="5"/>
  <c r="D1565" i="5"/>
  <c r="F1565" i="5"/>
  <c r="D1566" i="5"/>
  <c r="F1566" i="5"/>
  <c r="D1567" i="5"/>
  <c r="F1567" i="5"/>
  <c r="D1568" i="5"/>
  <c r="F1568" i="5"/>
  <c r="D1569" i="5"/>
  <c r="F1569" i="5"/>
  <c r="D1570" i="5"/>
  <c r="F1570" i="5"/>
  <c r="D1571" i="5"/>
  <c r="F1571" i="5"/>
  <c r="D1572" i="5"/>
  <c r="F1572" i="5"/>
  <c r="D1573" i="5"/>
  <c r="F1573" i="5"/>
  <c r="D1574" i="5"/>
  <c r="F1574" i="5"/>
  <c r="D1575" i="5"/>
  <c r="F1575" i="5"/>
  <c r="D1576" i="5"/>
  <c r="F1576" i="5"/>
  <c r="D1577" i="5"/>
  <c r="F1577" i="5"/>
  <c r="D1578" i="5"/>
  <c r="F1578" i="5"/>
  <c r="D1579" i="5"/>
  <c r="F1579" i="5"/>
  <c r="D1580" i="5"/>
  <c r="F1580" i="5"/>
  <c r="D1581" i="5"/>
  <c r="F1581" i="5"/>
  <c r="D1582" i="5"/>
  <c r="F1582" i="5"/>
  <c r="D1583" i="5"/>
  <c r="F1583" i="5"/>
  <c r="D1584" i="5"/>
  <c r="F1584" i="5"/>
  <c r="D1585" i="5"/>
  <c r="F1585" i="5"/>
  <c r="D1586" i="5"/>
  <c r="F1586" i="5"/>
  <c r="D1587" i="5"/>
  <c r="F1587" i="5"/>
  <c r="D1588" i="5"/>
  <c r="F1588" i="5"/>
  <c r="D1589" i="5"/>
  <c r="F1589" i="5"/>
  <c r="D1590" i="5"/>
  <c r="F1590" i="5"/>
  <c r="D1591" i="5"/>
  <c r="F1591" i="5"/>
  <c r="D1592" i="5"/>
  <c r="F1592" i="5"/>
  <c r="D1593" i="5"/>
  <c r="F1593" i="5"/>
  <c r="D1594" i="5"/>
  <c r="F1594" i="5"/>
  <c r="D1595" i="5"/>
  <c r="F1595" i="5"/>
  <c r="D1596" i="5"/>
  <c r="F1596" i="5"/>
  <c r="D1597" i="5"/>
  <c r="F1597" i="5"/>
  <c r="D1598" i="5"/>
  <c r="F1598" i="5"/>
  <c r="D1599" i="5"/>
  <c r="F1599" i="5"/>
  <c r="D1600" i="5"/>
  <c r="F1600" i="5"/>
  <c r="D1601" i="5"/>
  <c r="F1601" i="5"/>
  <c r="D1602" i="5"/>
  <c r="F1602" i="5"/>
  <c r="D1603" i="5"/>
  <c r="F1603" i="5"/>
  <c r="D1604" i="5"/>
  <c r="F1604" i="5"/>
  <c r="D1605" i="5"/>
  <c r="F1605" i="5"/>
  <c r="D1606" i="5"/>
  <c r="F1606" i="5"/>
  <c r="D1607" i="5"/>
  <c r="F1607" i="5"/>
  <c r="D1608" i="5"/>
  <c r="F1608" i="5"/>
  <c r="D1609" i="5"/>
  <c r="F1609" i="5"/>
  <c r="D1610" i="5"/>
  <c r="F1610" i="5"/>
  <c r="D1611" i="5"/>
  <c r="F1611" i="5"/>
  <c r="D1612" i="5"/>
  <c r="F1612" i="5"/>
  <c r="D1613" i="5"/>
  <c r="F1613" i="5"/>
  <c r="D1614" i="5"/>
  <c r="F1614" i="5"/>
  <c r="D1615" i="5"/>
  <c r="F1615" i="5"/>
  <c r="D1616" i="5"/>
  <c r="F1616" i="5"/>
  <c r="D1617" i="5"/>
  <c r="F1617" i="5"/>
  <c r="D1618" i="5"/>
  <c r="F1618" i="5"/>
  <c r="D1619" i="5"/>
  <c r="F1619" i="5"/>
  <c r="D1620" i="5"/>
  <c r="F1620" i="5"/>
  <c r="D1621" i="5"/>
  <c r="F1621" i="5"/>
  <c r="D1622" i="5"/>
  <c r="F1622" i="5"/>
  <c r="D1623" i="5"/>
  <c r="F1623" i="5"/>
  <c r="D1624" i="5"/>
  <c r="F1624" i="5"/>
  <c r="D1625" i="5"/>
  <c r="F1625" i="5"/>
  <c r="D1626" i="5"/>
  <c r="F1626" i="5"/>
  <c r="D1627" i="5"/>
  <c r="F1627" i="5"/>
  <c r="D1628" i="5"/>
  <c r="F1628" i="5"/>
  <c r="D1629" i="5"/>
  <c r="F1629" i="5"/>
  <c r="D1630" i="5"/>
  <c r="F1630" i="5"/>
  <c r="D1631" i="5"/>
  <c r="F1631" i="5"/>
  <c r="D1632" i="5"/>
  <c r="F1632" i="5"/>
  <c r="D1633" i="5"/>
  <c r="F1633" i="5"/>
  <c r="D1634" i="5"/>
  <c r="F1634" i="5"/>
  <c r="D1635" i="5"/>
  <c r="F1635" i="5"/>
  <c r="D1636" i="5"/>
  <c r="F1636" i="5"/>
  <c r="D1637" i="5"/>
  <c r="F1637" i="5"/>
  <c r="D1638" i="5"/>
  <c r="F1638" i="5"/>
  <c r="D1639" i="5"/>
  <c r="F1639" i="5"/>
  <c r="D1640" i="5"/>
  <c r="F1640" i="5"/>
  <c r="D1641" i="5"/>
  <c r="F1641" i="5"/>
  <c r="D1642" i="5"/>
  <c r="F1642" i="5"/>
  <c r="D1643" i="5"/>
  <c r="F1643" i="5"/>
  <c r="D1644" i="5"/>
  <c r="F1644" i="5"/>
  <c r="D1645" i="5"/>
  <c r="F1645" i="5"/>
  <c r="D1646" i="5"/>
  <c r="F1646" i="5"/>
  <c r="D1647" i="5"/>
  <c r="F1647" i="5"/>
  <c r="D1648" i="5"/>
  <c r="F1648" i="5"/>
  <c r="D1649" i="5"/>
  <c r="F1649" i="5"/>
  <c r="D1650" i="5"/>
  <c r="F1650" i="5"/>
  <c r="D1651" i="5"/>
  <c r="F1651" i="5"/>
  <c r="D1652" i="5"/>
  <c r="F1652" i="5"/>
  <c r="D1653" i="5"/>
  <c r="F1653" i="5"/>
  <c r="D1654" i="5"/>
  <c r="F1654" i="5"/>
  <c r="D1655" i="5"/>
  <c r="F1655" i="5"/>
  <c r="D1656" i="5"/>
  <c r="F1656" i="5"/>
  <c r="D1657" i="5"/>
  <c r="F1657" i="5"/>
  <c r="D1658" i="5"/>
  <c r="F1658" i="5"/>
  <c r="D1659" i="5"/>
  <c r="F1659" i="5"/>
  <c r="D1660" i="5"/>
  <c r="F1660" i="5"/>
  <c r="D1661" i="5"/>
  <c r="F1661" i="5"/>
  <c r="D1662" i="5"/>
  <c r="F1662" i="5"/>
  <c r="D1663" i="5"/>
  <c r="F1663" i="5"/>
  <c r="D1664" i="5"/>
  <c r="F1664" i="5"/>
  <c r="D1665" i="5"/>
  <c r="F1665" i="5"/>
  <c r="D1666" i="5"/>
  <c r="F1666" i="5"/>
  <c r="D1667" i="5"/>
  <c r="F1667" i="5"/>
  <c r="D1668" i="5"/>
  <c r="F1668" i="5"/>
  <c r="D1669" i="5"/>
  <c r="F1669" i="5"/>
  <c r="D1670" i="5"/>
  <c r="F1670" i="5"/>
  <c r="D1671" i="5"/>
  <c r="F1671" i="5"/>
  <c r="D1672" i="5"/>
  <c r="F1672" i="5"/>
  <c r="D1673" i="5"/>
  <c r="F1673" i="5"/>
  <c r="D1674" i="5"/>
  <c r="F1674" i="5"/>
  <c r="D1675" i="5"/>
  <c r="F1675" i="5"/>
  <c r="D1676" i="5"/>
  <c r="F1676" i="5"/>
  <c r="D1677" i="5"/>
  <c r="F1677" i="5"/>
  <c r="D1678" i="5"/>
  <c r="F1678" i="5"/>
  <c r="D1679" i="5"/>
  <c r="F1679" i="5"/>
  <c r="D1680" i="5"/>
  <c r="F1680" i="5"/>
  <c r="D1681" i="5"/>
  <c r="F1681" i="5"/>
  <c r="D1682" i="5"/>
  <c r="F1682" i="5"/>
  <c r="D1683" i="5"/>
  <c r="F1683" i="5"/>
  <c r="D1684" i="5"/>
  <c r="F1684" i="5"/>
  <c r="D1685" i="5"/>
  <c r="F1685" i="5"/>
  <c r="D1686" i="5"/>
  <c r="F1686" i="5"/>
  <c r="D1687" i="5"/>
  <c r="F1687" i="5"/>
  <c r="D1688" i="5"/>
  <c r="F1688" i="5"/>
  <c r="D1689" i="5"/>
  <c r="F1689" i="5"/>
  <c r="D1690" i="5"/>
  <c r="F1690" i="5"/>
  <c r="D1691" i="5"/>
  <c r="F1691" i="5"/>
  <c r="D1692" i="5"/>
  <c r="F1692" i="5"/>
  <c r="D1693" i="5"/>
  <c r="F1693" i="5"/>
  <c r="D1694" i="5"/>
  <c r="F1694" i="5"/>
  <c r="D1695" i="5"/>
  <c r="F1695" i="5"/>
  <c r="D1696" i="5"/>
  <c r="F1696" i="5"/>
  <c r="D1697" i="5"/>
  <c r="F1697" i="5"/>
  <c r="D1698" i="5"/>
  <c r="F1698" i="5"/>
  <c r="D1699" i="5"/>
  <c r="F1699" i="5"/>
  <c r="D1700" i="5"/>
  <c r="F1700" i="5"/>
  <c r="D1701" i="5"/>
  <c r="F1701" i="5"/>
  <c r="D1702" i="5"/>
  <c r="F1702" i="5"/>
  <c r="D1703" i="5"/>
  <c r="F1703" i="5"/>
  <c r="D1704" i="5"/>
  <c r="F1704" i="5"/>
  <c r="D1705" i="5"/>
  <c r="F1705" i="5"/>
  <c r="D1706" i="5"/>
  <c r="F1706" i="5"/>
  <c r="D1707" i="5"/>
  <c r="F1707" i="5"/>
  <c r="D1708" i="5"/>
  <c r="F1708" i="5"/>
  <c r="D1709" i="5"/>
  <c r="F1709" i="5"/>
  <c r="D1710" i="5"/>
  <c r="F1710" i="5"/>
  <c r="D1711" i="5"/>
  <c r="F1711" i="5"/>
  <c r="D1712" i="5"/>
  <c r="F1712" i="5"/>
  <c r="D1713" i="5"/>
  <c r="F1713" i="5"/>
  <c r="D1714" i="5"/>
  <c r="F1714" i="5"/>
  <c r="D1715" i="5"/>
  <c r="F1715" i="5"/>
  <c r="D1716" i="5"/>
  <c r="F1716" i="5"/>
  <c r="D1717" i="5"/>
  <c r="F1717" i="5"/>
  <c r="D1718" i="5"/>
  <c r="F1718" i="5"/>
  <c r="D1719" i="5"/>
  <c r="F1719" i="5"/>
  <c r="D1720" i="5"/>
  <c r="F1720" i="5"/>
  <c r="D1721" i="5"/>
  <c r="F1721" i="5"/>
  <c r="D1722" i="5"/>
  <c r="F1722" i="5"/>
  <c r="D1723" i="5"/>
  <c r="F1723" i="5"/>
  <c r="D1724" i="5"/>
  <c r="F1724" i="5"/>
  <c r="D1725" i="5"/>
  <c r="F1725" i="5"/>
  <c r="D1726" i="5"/>
  <c r="F1726" i="5"/>
  <c r="D1727" i="5"/>
  <c r="F1727" i="5"/>
  <c r="D1728" i="5"/>
  <c r="F1728" i="5"/>
  <c r="D1729" i="5"/>
  <c r="F1729" i="5"/>
  <c r="D1730" i="5"/>
  <c r="F1730" i="5"/>
  <c r="D1731" i="5"/>
  <c r="F1731" i="5"/>
  <c r="D1732" i="5"/>
  <c r="F1732" i="5"/>
  <c r="D1733" i="5"/>
  <c r="F1733" i="5"/>
  <c r="D1734" i="5"/>
  <c r="F1734" i="5"/>
  <c r="D1735" i="5"/>
  <c r="F1735" i="5"/>
  <c r="D1736" i="5"/>
  <c r="F1736" i="5"/>
  <c r="D1737" i="5"/>
  <c r="F1737" i="5"/>
  <c r="D1738" i="5"/>
  <c r="F1738" i="5"/>
  <c r="D1739" i="5"/>
  <c r="F1739" i="5"/>
  <c r="D1740" i="5"/>
  <c r="F1740" i="5"/>
  <c r="D1741" i="5"/>
  <c r="F1741" i="5"/>
  <c r="D1742" i="5"/>
  <c r="F1742" i="5"/>
  <c r="D1743" i="5"/>
  <c r="F1743" i="5"/>
  <c r="D1744" i="5"/>
  <c r="F1744" i="5"/>
  <c r="D1745" i="5"/>
  <c r="F1745" i="5"/>
  <c r="D1746" i="5"/>
  <c r="F1746" i="5"/>
  <c r="D1747" i="5"/>
  <c r="F1747" i="5"/>
  <c r="D1748" i="5"/>
  <c r="F1748" i="5"/>
  <c r="D1749" i="5"/>
  <c r="F1749" i="5"/>
  <c r="D1750" i="5"/>
  <c r="F1750" i="5"/>
  <c r="D1751" i="5"/>
  <c r="F1751" i="5"/>
  <c r="D1752" i="5"/>
  <c r="F1752" i="5"/>
  <c r="D1753" i="5"/>
  <c r="F1753" i="5"/>
  <c r="D1754" i="5"/>
  <c r="F1754" i="5"/>
  <c r="D1755" i="5"/>
  <c r="F1755" i="5"/>
  <c r="D1756" i="5"/>
  <c r="F1756" i="5"/>
  <c r="D1757" i="5"/>
  <c r="F1757" i="5"/>
  <c r="D1758" i="5"/>
  <c r="F1758" i="5"/>
  <c r="D1759" i="5"/>
  <c r="F1759" i="5"/>
  <c r="D1760" i="5"/>
  <c r="F1760" i="5"/>
  <c r="D1761" i="5"/>
  <c r="F1761" i="5"/>
  <c r="D1762" i="5"/>
  <c r="F1762" i="5"/>
  <c r="D1763" i="5"/>
  <c r="F1763" i="5"/>
  <c r="D1764" i="5"/>
  <c r="F1764" i="5"/>
  <c r="D1765" i="5"/>
  <c r="F1765" i="5"/>
  <c r="D1766" i="5"/>
  <c r="F1766" i="5"/>
  <c r="D1767" i="5"/>
  <c r="F1767" i="5"/>
  <c r="D1768" i="5"/>
  <c r="F1768" i="5"/>
  <c r="D1769" i="5"/>
  <c r="F1769" i="5"/>
  <c r="D1770" i="5"/>
  <c r="F1770" i="5"/>
  <c r="D1771" i="5"/>
  <c r="F1771" i="5"/>
  <c r="D1772" i="5"/>
  <c r="F1772" i="5"/>
  <c r="D1773" i="5"/>
  <c r="F1773" i="5"/>
  <c r="D1774" i="5"/>
  <c r="F1774" i="5"/>
  <c r="D1775" i="5"/>
  <c r="F1775" i="5"/>
  <c r="D1776" i="5"/>
  <c r="F1776" i="5"/>
  <c r="D1777" i="5"/>
  <c r="F1777" i="5"/>
  <c r="D1778" i="5"/>
  <c r="F1778" i="5"/>
  <c r="D1779" i="5"/>
  <c r="F1779" i="5"/>
  <c r="D1780" i="5"/>
  <c r="F1780" i="5"/>
  <c r="D1781" i="5"/>
  <c r="F1781" i="5"/>
  <c r="D1782" i="5"/>
  <c r="F1782" i="5"/>
  <c r="D1783" i="5"/>
  <c r="F1783" i="5"/>
  <c r="D1784" i="5"/>
  <c r="F1784" i="5"/>
  <c r="D1785" i="5"/>
  <c r="F1785" i="5"/>
  <c r="D1786" i="5"/>
  <c r="F1786" i="5"/>
  <c r="D1787" i="5"/>
  <c r="F1787" i="5"/>
  <c r="D1788" i="5"/>
  <c r="F1788" i="5"/>
  <c r="D1789" i="5"/>
  <c r="F1789" i="5"/>
  <c r="D1790" i="5"/>
  <c r="F1790" i="5"/>
  <c r="D1791" i="5"/>
  <c r="F1791" i="5"/>
  <c r="D1792" i="5"/>
  <c r="F1792" i="5"/>
  <c r="D1793" i="5"/>
  <c r="F1793" i="5"/>
  <c r="D1794" i="5"/>
  <c r="F1794" i="5"/>
  <c r="D1795" i="5"/>
  <c r="F1795" i="5"/>
  <c r="D1796" i="5"/>
  <c r="F1796" i="5"/>
  <c r="D1797" i="5"/>
  <c r="F1797" i="5"/>
  <c r="D1798" i="5"/>
  <c r="F1798" i="5"/>
  <c r="D1799" i="5"/>
  <c r="F1799" i="5"/>
  <c r="D1800" i="5"/>
  <c r="F1800" i="5"/>
  <c r="D1801" i="5"/>
  <c r="F1801" i="5"/>
  <c r="D1802" i="5"/>
  <c r="F1802" i="5"/>
  <c r="D1803" i="5"/>
  <c r="F1803" i="5"/>
  <c r="D1804" i="5"/>
  <c r="F1804" i="5"/>
  <c r="D1805" i="5"/>
  <c r="F1805" i="5"/>
  <c r="D1806" i="5"/>
  <c r="F1806" i="5"/>
  <c r="D1807" i="5"/>
  <c r="F1807" i="5"/>
  <c r="D1808" i="5"/>
  <c r="F1808" i="5"/>
  <c r="D1809" i="5"/>
  <c r="F1809" i="5"/>
  <c r="D1810" i="5"/>
  <c r="F1810" i="5"/>
  <c r="D1811" i="5"/>
  <c r="F1811" i="5"/>
  <c r="D1812" i="5"/>
  <c r="F1812" i="5"/>
  <c r="D1813" i="5"/>
  <c r="F1813" i="5"/>
  <c r="D1814" i="5"/>
  <c r="F1814" i="5"/>
  <c r="D1815" i="5"/>
  <c r="F1815" i="5"/>
  <c r="D1816" i="5"/>
  <c r="F1816" i="5"/>
  <c r="D1817" i="5"/>
  <c r="F1817" i="5"/>
  <c r="D1818" i="5"/>
  <c r="F1818" i="5"/>
  <c r="D1819" i="5"/>
  <c r="F1819" i="5"/>
  <c r="D1820" i="5"/>
  <c r="F1820" i="5"/>
  <c r="D1821" i="5"/>
  <c r="F1821" i="5"/>
  <c r="D1822" i="5"/>
  <c r="F1822" i="5"/>
  <c r="D1823" i="5"/>
  <c r="F1823" i="5"/>
  <c r="D1824" i="5"/>
  <c r="F1824" i="5"/>
  <c r="D1825" i="5"/>
  <c r="F1825" i="5"/>
  <c r="D1826" i="5"/>
  <c r="F1826" i="5"/>
  <c r="D1827" i="5"/>
  <c r="F1827" i="5"/>
  <c r="D1828" i="5"/>
  <c r="F1828" i="5"/>
  <c r="D1829" i="5"/>
  <c r="F1829" i="5"/>
  <c r="D1830" i="5"/>
  <c r="F1830" i="5"/>
  <c r="D1831" i="5"/>
  <c r="F1831" i="5"/>
  <c r="D1832" i="5"/>
  <c r="F1832" i="5"/>
  <c r="D1833" i="5"/>
  <c r="F1833" i="5"/>
  <c r="D1834" i="5"/>
  <c r="F1834" i="5"/>
  <c r="D1835" i="5"/>
  <c r="F1835" i="5"/>
  <c r="D1836" i="5"/>
  <c r="F1836" i="5"/>
  <c r="D1837" i="5"/>
  <c r="F1837" i="5"/>
  <c r="D1838" i="5"/>
  <c r="F1838" i="5"/>
  <c r="D1839" i="5"/>
  <c r="F1839" i="5"/>
  <c r="D1840" i="5"/>
  <c r="F1840" i="5"/>
  <c r="D1841" i="5"/>
  <c r="F1841" i="5"/>
  <c r="D1842" i="5"/>
  <c r="F1842" i="5"/>
  <c r="D1843" i="5"/>
  <c r="F1843" i="5"/>
  <c r="D1844" i="5"/>
  <c r="F1844" i="5"/>
  <c r="D1845" i="5"/>
  <c r="F1845" i="5"/>
  <c r="D1846" i="5"/>
  <c r="F1846" i="5"/>
  <c r="D1847" i="5"/>
  <c r="F1847" i="5"/>
  <c r="D1848" i="5"/>
  <c r="F1848" i="5"/>
  <c r="D1849" i="5"/>
  <c r="F1849" i="5"/>
  <c r="D1850" i="5"/>
  <c r="F1850" i="5"/>
  <c r="D1851" i="5"/>
  <c r="F1851" i="5"/>
  <c r="D1852" i="5"/>
  <c r="F1852" i="5"/>
  <c r="D1853" i="5"/>
  <c r="F1853" i="5"/>
  <c r="D1854" i="5"/>
  <c r="F1854" i="5"/>
  <c r="D1855" i="5"/>
  <c r="F1855" i="5"/>
  <c r="D1856" i="5"/>
  <c r="F1856" i="5"/>
  <c r="D1857" i="5"/>
  <c r="F1857" i="5"/>
  <c r="D1858" i="5"/>
  <c r="F1858" i="5"/>
  <c r="D1859" i="5"/>
  <c r="F1859" i="5"/>
  <c r="D1860" i="5"/>
  <c r="F1860" i="5"/>
  <c r="D1861" i="5"/>
  <c r="F1861" i="5"/>
  <c r="D1862" i="5"/>
  <c r="F1862" i="5"/>
  <c r="D1863" i="5"/>
  <c r="F1863" i="5"/>
  <c r="D1864" i="5"/>
  <c r="F1864" i="5"/>
  <c r="D1865" i="5"/>
  <c r="F1865" i="5"/>
  <c r="D1866" i="5"/>
  <c r="F1866" i="5"/>
  <c r="D1867" i="5"/>
  <c r="F1867" i="5"/>
  <c r="D1868" i="5"/>
  <c r="F1868" i="5"/>
  <c r="D1869" i="5"/>
  <c r="F1869" i="5"/>
  <c r="D1870" i="5"/>
  <c r="F1870" i="5"/>
  <c r="D1871" i="5"/>
  <c r="F1871" i="5"/>
  <c r="D1872" i="5"/>
  <c r="F1872" i="5"/>
  <c r="D1873" i="5"/>
  <c r="F1873" i="5"/>
  <c r="D1874" i="5"/>
  <c r="F1874" i="5"/>
  <c r="D1875" i="5"/>
  <c r="F1875" i="5"/>
  <c r="D1876" i="5"/>
  <c r="F1876" i="5"/>
  <c r="D1877" i="5"/>
  <c r="F1877" i="5"/>
  <c r="D1878" i="5"/>
  <c r="F1878" i="5"/>
  <c r="D1879" i="5"/>
  <c r="F1879" i="5"/>
  <c r="D1880" i="5"/>
  <c r="F1880" i="5"/>
  <c r="D1881" i="5"/>
  <c r="F1881" i="5"/>
  <c r="D1882" i="5"/>
  <c r="F1882" i="5"/>
  <c r="D1883" i="5"/>
  <c r="F1883" i="5"/>
  <c r="D1884" i="5"/>
  <c r="F1884" i="5"/>
  <c r="D1885" i="5"/>
  <c r="F1885" i="5"/>
  <c r="D1886" i="5"/>
  <c r="F1886" i="5"/>
  <c r="D1887" i="5"/>
  <c r="F1887" i="5"/>
  <c r="D1888" i="5"/>
  <c r="F1888" i="5"/>
  <c r="D1889" i="5"/>
  <c r="F1889" i="5"/>
  <c r="D1890" i="5"/>
  <c r="F1890" i="5"/>
  <c r="D1891" i="5"/>
  <c r="F1891" i="5"/>
  <c r="D1892" i="5"/>
  <c r="F1892" i="5"/>
  <c r="D1893" i="5"/>
  <c r="F1893" i="5"/>
  <c r="D1894" i="5"/>
  <c r="F1894" i="5"/>
  <c r="D1895" i="5"/>
  <c r="F1895" i="5"/>
  <c r="D1896" i="5"/>
  <c r="F1896" i="5"/>
  <c r="D1897" i="5"/>
  <c r="F1897" i="5"/>
  <c r="D1898" i="5"/>
  <c r="F1898" i="5"/>
  <c r="D1899" i="5"/>
  <c r="F1899" i="5"/>
  <c r="D1900" i="5"/>
  <c r="F1900" i="5"/>
  <c r="D1901" i="5"/>
  <c r="F1901" i="5"/>
  <c r="D1902" i="5"/>
  <c r="F1902" i="5"/>
  <c r="D1903" i="5"/>
  <c r="F1903" i="5"/>
  <c r="D1904" i="5"/>
  <c r="F1904" i="5"/>
  <c r="D1905" i="5"/>
  <c r="F1905" i="5"/>
  <c r="D1906" i="5"/>
  <c r="F1906" i="5"/>
  <c r="D1907" i="5"/>
  <c r="F1907" i="5"/>
  <c r="D1908" i="5"/>
  <c r="F1908" i="5"/>
  <c r="D1909" i="5"/>
  <c r="F1909" i="5"/>
  <c r="D1910" i="5"/>
  <c r="F1910" i="5"/>
  <c r="D1911" i="5"/>
  <c r="F1911" i="5"/>
  <c r="D1912" i="5"/>
  <c r="F1912" i="5"/>
  <c r="D1913" i="5"/>
  <c r="F1913" i="5"/>
  <c r="D1914" i="5"/>
  <c r="F1914" i="5"/>
  <c r="D1915" i="5"/>
  <c r="F1915" i="5"/>
  <c r="D1916" i="5"/>
  <c r="F1916" i="5"/>
  <c r="D1917" i="5"/>
  <c r="F1917" i="5"/>
  <c r="D1918" i="5"/>
  <c r="F1918" i="5"/>
  <c r="D1919" i="5"/>
  <c r="F1919" i="5"/>
  <c r="D1920" i="5"/>
  <c r="F1920" i="5"/>
  <c r="D1921" i="5"/>
  <c r="F1921" i="5"/>
  <c r="D1922" i="5"/>
  <c r="F1922" i="5"/>
  <c r="D1923" i="5"/>
  <c r="F1923" i="5"/>
  <c r="D1924" i="5"/>
  <c r="F1924" i="5"/>
  <c r="D1925" i="5"/>
  <c r="F1925" i="5"/>
  <c r="D1926" i="5"/>
  <c r="F1926" i="5"/>
  <c r="D1927" i="5"/>
  <c r="F1927" i="5"/>
  <c r="D1928" i="5"/>
  <c r="F1928" i="5"/>
  <c r="D1929" i="5"/>
  <c r="F1929" i="5"/>
  <c r="D1930" i="5"/>
  <c r="F1930" i="5"/>
  <c r="D1931" i="5"/>
  <c r="F1931" i="5"/>
  <c r="D1932" i="5"/>
  <c r="F1932" i="5"/>
  <c r="D1933" i="5"/>
  <c r="F1933" i="5"/>
  <c r="D1934" i="5"/>
  <c r="F1934" i="5"/>
  <c r="D1935" i="5"/>
  <c r="F1935" i="5"/>
  <c r="D1936" i="5"/>
  <c r="F1936" i="5"/>
  <c r="D1937" i="5"/>
  <c r="F1937" i="5"/>
  <c r="D1938" i="5"/>
  <c r="F1938" i="5"/>
  <c r="D1939" i="5"/>
  <c r="F1939" i="5"/>
  <c r="D1940" i="5"/>
  <c r="F1940" i="5"/>
  <c r="D1941" i="5"/>
  <c r="F1941" i="5"/>
  <c r="D1942" i="5"/>
  <c r="F1942" i="5"/>
  <c r="D1943" i="5"/>
  <c r="F1943" i="5"/>
  <c r="D1944" i="5"/>
  <c r="F1944" i="5"/>
  <c r="D1945" i="5"/>
  <c r="F1945" i="5"/>
  <c r="D1946" i="5"/>
  <c r="F1946" i="5"/>
  <c r="D1947" i="5"/>
  <c r="F1947" i="5"/>
  <c r="D1948" i="5"/>
  <c r="F1948" i="5"/>
  <c r="D1949" i="5"/>
  <c r="F1949" i="5"/>
  <c r="D1950" i="5"/>
  <c r="F1950" i="5"/>
  <c r="D1951" i="5"/>
  <c r="F1951" i="5"/>
  <c r="D1952" i="5"/>
  <c r="F1952" i="5"/>
  <c r="D1953" i="5"/>
  <c r="F1953" i="5"/>
  <c r="D1954" i="5"/>
  <c r="F1954" i="5"/>
  <c r="D1955" i="5"/>
  <c r="F1955" i="5"/>
  <c r="D1956" i="5"/>
  <c r="F1956" i="5"/>
  <c r="D1957" i="5"/>
  <c r="F1957" i="5"/>
  <c r="D1958" i="5"/>
  <c r="F1958" i="5"/>
  <c r="D1959" i="5"/>
  <c r="F1959" i="5"/>
  <c r="D1960" i="5"/>
  <c r="F1960" i="5"/>
  <c r="D1961" i="5"/>
  <c r="F1961" i="5"/>
  <c r="D1962" i="5"/>
  <c r="F1962" i="5"/>
  <c r="D1963" i="5"/>
  <c r="F1963" i="5"/>
  <c r="D1964" i="5"/>
  <c r="F1964" i="5"/>
  <c r="D1965" i="5"/>
  <c r="F1965" i="5"/>
  <c r="D1966" i="5"/>
  <c r="F1966" i="5"/>
  <c r="D1967" i="5"/>
  <c r="F1967" i="5"/>
  <c r="D1968" i="5"/>
  <c r="F1968" i="5"/>
  <c r="D1969" i="5"/>
  <c r="F1969" i="5"/>
  <c r="D1970" i="5"/>
  <c r="F1970" i="5"/>
  <c r="D1971" i="5"/>
  <c r="F1971" i="5"/>
  <c r="D1972" i="5"/>
  <c r="F1972" i="5"/>
  <c r="D1973" i="5"/>
  <c r="F1973" i="5"/>
  <c r="D1974" i="5"/>
  <c r="F1974" i="5"/>
  <c r="D1975" i="5"/>
  <c r="F1975" i="5"/>
  <c r="D1976" i="5"/>
  <c r="F1976" i="5"/>
  <c r="D1977" i="5"/>
  <c r="F1977" i="5"/>
  <c r="D1978" i="5"/>
  <c r="F1978" i="5"/>
  <c r="D1979" i="5"/>
  <c r="F1979" i="5"/>
  <c r="D1980" i="5"/>
  <c r="F1980" i="5"/>
  <c r="D1981" i="5"/>
  <c r="F1981" i="5"/>
  <c r="D1982" i="5"/>
  <c r="F1982" i="5"/>
  <c r="D1983" i="5"/>
  <c r="F1983" i="5"/>
  <c r="D1984" i="5"/>
  <c r="F1984" i="5"/>
  <c r="D1985" i="5"/>
  <c r="F1985" i="5"/>
  <c r="D1986" i="5"/>
  <c r="F1986" i="5"/>
  <c r="D1987" i="5"/>
  <c r="F1987" i="5"/>
  <c r="D1988" i="5"/>
  <c r="F1988" i="5"/>
  <c r="D1989" i="5"/>
  <c r="F1989" i="5"/>
  <c r="D1990" i="5"/>
  <c r="F1990" i="5"/>
  <c r="D1991" i="5"/>
  <c r="F1991" i="5"/>
  <c r="D1992" i="5"/>
  <c r="F1992" i="5"/>
  <c r="D1993" i="5"/>
  <c r="F1993" i="5"/>
  <c r="D1994" i="5"/>
  <c r="F1994" i="5"/>
  <c r="D1995" i="5"/>
  <c r="F1995" i="5"/>
  <c r="D1996" i="5"/>
  <c r="F1996" i="5"/>
  <c r="D1997" i="5"/>
  <c r="F1997" i="5"/>
  <c r="D1998" i="5"/>
  <c r="F1998" i="5"/>
  <c r="D1999" i="5"/>
  <c r="F1999" i="5"/>
  <c r="D2000" i="5"/>
  <c r="F2000" i="5"/>
  <c r="D2001" i="5"/>
  <c r="F2001" i="5"/>
  <c r="D2002" i="5"/>
  <c r="F2002" i="5"/>
  <c r="D2003" i="5"/>
  <c r="F2003" i="5"/>
  <c r="D2004" i="5"/>
  <c r="F2004" i="5"/>
  <c r="D2005" i="5"/>
  <c r="F2005" i="5"/>
  <c r="D2006" i="5"/>
  <c r="F2006" i="5"/>
  <c r="D2007" i="5"/>
  <c r="F2007" i="5"/>
  <c r="D2008" i="5"/>
  <c r="F2008" i="5"/>
  <c r="D2009" i="5"/>
  <c r="F2009" i="5"/>
  <c r="D2010" i="5"/>
  <c r="F2010" i="5"/>
  <c r="D2011" i="5"/>
  <c r="F2011" i="5"/>
  <c r="D2012" i="5"/>
  <c r="F2012" i="5"/>
  <c r="D2013" i="5"/>
  <c r="F2013" i="5"/>
  <c r="D2014" i="5"/>
  <c r="F2014" i="5"/>
  <c r="D2015" i="5"/>
  <c r="F2015" i="5"/>
  <c r="D2016" i="5"/>
  <c r="F2016" i="5"/>
  <c r="D2017" i="5"/>
  <c r="F2017" i="5"/>
  <c r="D2018" i="5"/>
  <c r="F2018" i="5"/>
  <c r="D2019" i="5"/>
  <c r="F2019" i="5"/>
  <c r="D2020" i="5"/>
  <c r="F2020" i="5"/>
  <c r="D2021" i="5"/>
  <c r="F2021" i="5"/>
  <c r="D2022" i="5"/>
  <c r="F2022" i="5"/>
  <c r="D2023" i="5"/>
  <c r="F2023" i="5"/>
  <c r="D2024" i="5"/>
  <c r="F2024" i="5"/>
  <c r="D2025" i="5"/>
  <c r="F2025" i="5"/>
  <c r="D2026" i="5"/>
  <c r="F2026" i="5"/>
  <c r="D2027" i="5"/>
  <c r="F2027" i="5"/>
  <c r="D2028" i="5"/>
  <c r="F2028" i="5"/>
  <c r="D2029" i="5"/>
  <c r="F2029" i="5"/>
  <c r="D2030" i="5"/>
  <c r="F2030" i="5"/>
  <c r="D2031" i="5"/>
  <c r="F2031" i="5"/>
  <c r="D2032" i="5"/>
  <c r="F2032" i="5"/>
  <c r="D2033" i="5"/>
  <c r="F2033" i="5"/>
  <c r="D2034" i="5"/>
  <c r="F2034" i="5"/>
  <c r="D2035" i="5"/>
  <c r="F2035" i="5"/>
  <c r="D2036" i="5"/>
  <c r="F2036" i="5"/>
  <c r="D2037" i="5"/>
  <c r="F2037" i="5"/>
  <c r="D2038" i="5"/>
  <c r="F2038" i="5"/>
  <c r="D2039" i="5"/>
  <c r="F2039" i="5"/>
  <c r="D2040" i="5"/>
  <c r="F2040" i="5"/>
  <c r="D2041" i="5"/>
  <c r="F2041" i="5"/>
  <c r="D2042" i="5"/>
  <c r="F2042" i="5"/>
  <c r="D2043" i="5"/>
  <c r="F2043" i="5"/>
  <c r="D2044" i="5"/>
  <c r="F2044" i="5"/>
  <c r="D2045" i="5"/>
  <c r="F2045" i="5"/>
  <c r="D2046" i="5"/>
  <c r="F2046" i="5"/>
  <c r="D2047" i="5"/>
  <c r="F2047" i="5"/>
  <c r="D2048" i="5"/>
  <c r="F2048" i="5"/>
  <c r="D2049" i="5"/>
  <c r="F2049" i="5"/>
  <c r="D2050" i="5"/>
  <c r="F2050" i="5"/>
  <c r="D2051" i="5"/>
  <c r="F2051" i="5"/>
  <c r="D2052" i="5"/>
  <c r="F2052" i="5"/>
  <c r="D2053" i="5"/>
  <c r="F2053" i="5"/>
  <c r="D2054" i="5"/>
  <c r="F2054" i="5"/>
  <c r="D2055" i="5"/>
  <c r="F2055" i="5"/>
  <c r="D2056" i="5"/>
  <c r="F2056" i="5"/>
  <c r="D2057" i="5"/>
  <c r="F2057" i="5"/>
  <c r="D2058" i="5"/>
  <c r="F2058" i="5"/>
  <c r="D2059" i="5"/>
  <c r="F2059" i="5"/>
  <c r="D2060" i="5"/>
  <c r="F2060" i="5"/>
  <c r="D2061" i="5"/>
  <c r="F2061" i="5"/>
  <c r="D2062" i="5"/>
  <c r="F2062" i="5"/>
  <c r="D2063" i="5"/>
  <c r="F2063" i="5"/>
  <c r="D2064" i="5"/>
  <c r="F2064" i="5"/>
  <c r="D2065" i="5"/>
  <c r="F2065" i="5"/>
  <c r="D2066" i="5"/>
  <c r="F2066" i="5"/>
  <c r="D2067" i="5"/>
  <c r="F2067" i="5"/>
  <c r="D2068" i="5"/>
  <c r="F2068" i="5"/>
  <c r="D2069" i="5"/>
  <c r="F2069" i="5"/>
  <c r="D2070" i="5"/>
  <c r="F2070" i="5"/>
  <c r="D2071" i="5"/>
  <c r="F2071" i="5"/>
  <c r="D2072" i="5"/>
  <c r="F2072" i="5"/>
  <c r="D2073" i="5"/>
  <c r="F2073" i="5"/>
  <c r="D2074" i="5"/>
  <c r="F2074" i="5"/>
  <c r="D2075" i="5"/>
  <c r="F2075" i="5"/>
  <c r="D2076" i="5"/>
  <c r="F2076" i="5"/>
  <c r="D2077" i="5"/>
  <c r="F2077" i="5"/>
  <c r="D2078" i="5"/>
  <c r="F2078" i="5"/>
  <c r="D2079" i="5"/>
  <c r="F2079" i="5"/>
  <c r="D2080" i="5"/>
  <c r="F2080" i="5"/>
  <c r="D2081" i="5"/>
  <c r="F2081" i="5"/>
  <c r="D2082" i="5"/>
  <c r="F2082" i="5"/>
  <c r="D2083" i="5"/>
  <c r="F2083" i="5"/>
  <c r="D2084" i="5"/>
  <c r="F2084" i="5"/>
  <c r="D2085" i="5"/>
  <c r="F2085" i="5"/>
  <c r="D2086" i="5"/>
  <c r="F2086" i="5"/>
  <c r="D2087" i="5"/>
  <c r="F2087" i="5"/>
  <c r="D2088" i="5"/>
  <c r="F2088" i="5"/>
  <c r="D2089" i="5"/>
  <c r="F2089" i="5"/>
  <c r="D2090" i="5"/>
  <c r="F2090" i="5"/>
  <c r="D2091" i="5"/>
  <c r="F2091" i="5"/>
  <c r="D2092" i="5"/>
  <c r="F2092" i="5"/>
  <c r="D2093" i="5"/>
  <c r="F2093" i="5"/>
  <c r="D2094" i="5"/>
  <c r="F2094" i="5"/>
  <c r="D2095" i="5"/>
  <c r="F2095" i="5"/>
  <c r="D2096" i="5"/>
  <c r="F2096" i="5"/>
  <c r="D2097" i="5"/>
  <c r="F2097" i="5"/>
  <c r="D2098" i="5"/>
  <c r="F2098" i="5"/>
  <c r="D2099" i="5"/>
  <c r="F2099" i="5"/>
  <c r="D2100" i="5"/>
  <c r="F2100" i="5"/>
  <c r="D2101" i="5"/>
  <c r="F2101" i="5"/>
  <c r="D2102" i="5"/>
  <c r="F2102" i="5"/>
  <c r="D2103" i="5"/>
  <c r="F2103" i="5"/>
  <c r="D2104" i="5"/>
  <c r="F2104" i="5"/>
  <c r="D2105" i="5"/>
  <c r="F2105" i="5"/>
  <c r="D2106" i="5"/>
  <c r="F2106" i="5"/>
  <c r="D2107" i="5"/>
  <c r="F2107" i="5"/>
  <c r="D2108" i="5"/>
  <c r="F2108" i="5"/>
  <c r="D2109" i="5"/>
  <c r="F2109" i="5"/>
  <c r="D2110" i="5"/>
  <c r="F2110" i="5"/>
  <c r="D2111" i="5"/>
  <c r="F2111" i="5"/>
  <c r="D2112" i="5"/>
  <c r="F2112" i="5"/>
  <c r="D2113" i="5"/>
  <c r="F2113" i="5"/>
  <c r="D2114" i="5"/>
  <c r="F2114" i="5"/>
  <c r="D2115" i="5"/>
  <c r="F2115" i="5"/>
  <c r="D2116" i="5"/>
  <c r="F2116" i="5"/>
  <c r="D2117" i="5"/>
  <c r="F2117" i="5"/>
  <c r="D2118" i="5"/>
  <c r="F2118" i="5"/>
  <c r="D2119" i="5"/>
  <c r="F2119" i="5"/>
  <c r="D2120" i="5"/>
  <c r="F2120" i="5"/>
  <c r="D2121" i="5"/>
  <c r="F2121" i="5"/>
  <c r="D2122" i="5"/>
  <c r="F2122" i="5"/>
  <c r="D2123" i="5"/>
  <c r="F2123" i="5"/>
  <c r="D2124" i="5"/>
  <c r="F2124" i="5"/>
  <c r="D2125" i="5"/>
  <c r="F2125" i="5"/>
  <c r="D2126" i="5"/>
  <c r="F2126" i="5"/>
  <c r="D2127" i="5"/>
  <c r="F2127" i="5"/>
  <c r="D2128" i="5"/>
  <c r="F2128" i="5"/>
  <c r="D2129" i="5"/>
  <c r="F2129" i="5"/>
  <c r="D2130" i="5"/>
  <c r="F2130" i="5"/>
  <c r="D2131" i="5"/>
  <c r="F2131" i="5"/>
  <c r="D2132" i="5"/>
  <c r="F2132" i="5"/>
  <c r="D2133" i="5"/>
  <c r="F2133" i="5"/>
  <c r="D2134" i="5"/>
  <c r="F2134" i="5"/>
  <c r="D2135" i="5"/>
  <c r="F2135" i="5"/>
  <c r="D2136" i="5"/>
  <c r="F2136" i="5"/>
  <c r="D2137" i="5"/>
  <c r="F2137" i="5"/>
  <c r="D2138" i="5"/>
  <c r="F2138" i="5"/>
  <c r="D2139" i="5"/>
  <c r="F2139" i="5"/>
  <c r="D2140" i="5"/>
  <c r="F2140" i="5"/>
  <c r="D2141" i="5"/>
  <c r="F2141" i="5"/>
  <c r="D2142" i="5"/>
  <c r="F2142" i="5"/>
  <c r="D2143" i="5"/>
  <c r="F2143" i="5"/>
  <c r="D2144" i="5"/>
  <c r="F2144" i="5"/>
  <c r="D2145" i="5"/>
  <c r="F2145" i="5"/>
  <c r="D2146" i="5"/>
  <c r="F2146" i="5"/>
  <c r="D2147" i="5"/>
  <c r="F2147" i="5"/>
  <c r="D2148" i="5"/>
  <c r="F2148" i="5"/>
  <c r="D2149" i="5"/>
  <c r="F2149" i="5"/>
  <c r="D2150" i="5"/>
  <c r="F2150" i="5"/>
  <c r="D2151" i="5"/>
  <c r="F2151" i="5"/>
  <c r="D2152" i="5"/>
  <c r="F2152" i="5"/>
  <c r="D2153" i="5"/>
  <c r="F2153" i="5"/>
  <c r="D2154" i="5"/>
  <c r="F2154" i="5"/>
  <c r="D2155" i="5"/>
  <c r="F2155" i="5"/>
  <c r="D2156" i="5"/>
  <c r="F2156" i="5"/>
  <c r="D2157" i="5"/>
  <c r="F2157" i="5"/>
  <c r="D2158" i="5"/>
  <c r="F2158" i="5"/>
  <c r="D2159" i="5"/>
  <c r="F2159" i="5"/>
  <c r="D2160" i="5"/>
  <c r="F2160" i="5"/>
  <c r="D2161" i="5"/>
  <c r="F2161" i="5"/>
  <c r="D2162" i="5"/>
  <c r="F2162" i="5"/>
  <c r="D2163" i="5"/>
  <c r="F2163" i="5"/>
  <c r="D2164" i="5"/>
  <c r="F2164" i="5"/>
  <c r="D2165" i="5"/>
  <c r="F2165" i="5"/>
  <c r="D2166" i="5"/>
  <c r="F2166" i="5"/>
  <c r="D2167" i="5"/>
  <c r="F2167" i="5"/>
  <c r="D2168" i="5"/>
  <c r="F2168" i="5"/>
  <c r="D2169" i="5"/>
  <c r="F2169" i="5"/>
  <c r="D2170" i="5"/>
  <c r="F2170" i="5"/>
  <c r="D2171" i="5"/>
  <c r="F2171" i="5"/>
  <c r="D2172" i="5"/>
  <c r="F2172" i="5"/>
  <c r="D2173" i="5"/>
  <c r="F2173" i="5"/>
  <c r="D2174" i="5"/>
  <c r="F2174" i="5"/>
  <c r="D2175" i="5"/>
  <c r="F2175" i="5"/>
  <c r="D2176" i="5"/>
  <c r="F2176" i="5"/>
  <c r="D2177" i="5"/>
  <c r="F2177" i="5"/>
  <c r="D2178" i="5"/>
  <c r="F2178" i="5"/>
  <c r="D2179" i="5"/>
  <c r="F2179" i="5"/>
  <c r="D2180" i="5"/>
  <c r="F2180" i="5"/>
  <c r="D2181" i="5"/>
  <c r="F2181" i="5"/>
  <c r="D2182" i="5"/>
  <c r="F2182" i="5"/>
  <c r="D2183" i="5"/>
  <c r="F2183" i="5"/>
  <c r="D2184" i="5"/>
  <c r="F2184" i="5"/>
  <c r="D2185" i="5"/>
  <c r="F2185" i="5"/>
  <c r="D2186" i="5"/>
  <c r="F2186" i="5"/>
  <c r="D2187" i="5"/>
  <c r="F2187" i="5"/>
  <c r="D2188" i="5"/>
  <c r="F2188" i="5"/>
  <c r="D2189" i="5"/>
  <c r="F2189" i="5"/>
  <c r="D2190" i="5"/>
  <c r="F2190" i="5"/>
  <c r="D2191" i="5"/>
  <c r="F2191" i="5"/>
  <c r="D2192" i="5"/>
  <c r="F2192" i="5"/>
  <c r="D2193" i="5"/>
  <c r="F2193" i="5"/>
  <c r="D2194" i="5"/>
  <c r="F2194" i="5"/>
  <c r="D2195" i="5"/>
  <c r="F2195" i="5"/>
  <c r="D2196" i="5"/>
  <c r="F2196" i="5"/>
  <c r="D2197" i="5"/>
  <c r="F2197" i="5"/>
  <c r="D2198" i="5"/>
  <c r="F2198" i="5"/>
  <c r="D2199" i="5"/>
  <c r="F2199" i="5"/>
  <c r="D2200" i="5"/>
  <c r="F2200" i="5"/>
  <c r="D2201" i="5"/>
  <c r="F2201" i="5"/>
  <c r="D2202" i="5"/>
  <c r="F2202" i="5"/>
  <c r="D2203" i="5"/>
  <c r="F2203" i="5"/>
  <c r="D2204" i="5"/>
  <c r="F2204" i="5"/>
  <c r="D2205" i="5"/>
  <c r="F2205" i="5"/>
  <c r="D2206" i="5"/>
  <c r="F2206" i="5"/>
  <c r="D2207" i="5"/>
  <c r="F2207" i="5"/>
  <c r="D2208" i="5"/>
  <c r="F2208" i="5"/>
  <c r="D2209" i="5"/>
  <c r="F2209" i="5"/>
  <c r="D2210" i="5"/>
  <c r="F2210" i="5"/>
  <c r="D2211" i="5"/>
  <c r="F2211" i="5"/>
  <c r="D2212" i="5"/>
  <c r="F2212" i="5"/>
  <c r="D2213" i="5"/>
  <c r="F2213" i="5"/>
  <c r="D2214" i="5"/>
  <c r="F2214" i="5"/>
  <c r="D2215" i="5"/>
  <c r="F2215" i="5"/>
  <c r="D2216" i="5"/>
  <c r="F2216" i="5"/>
  <c r="D2217" i="5"/>
  <c r="F2217" i="5"/>
  <c r="D2218" i="5"/>
  <c r="F2218" i="5"/>
  <c r="D2219" i="5"/>
  <c r="F2219" i="5"/>
  <c r="D2220" i="5"/>
  <c r="F2220" i="5"/>
  <c r="D2221" i="5"/>
  <c r="F2221" i="5"/>
  <c r="D2222" i="5"/>
  <c r="F2222" i="5"/>
  <c r="D2223" i="5"/>
  <c r="F2223" i="5"/>
  <c r="D2224" i="5"/>
  <c r="F2224" i="5"/>
  <c r="D2225" i="5"/>
  <c r="F2225" i="5"/>
  <c r="D2226" i="5"/>
  <c r="F2226" i="5"/>
  <c r="D2227" i="5"/>
  <c r="F2227" i="5"/>
  <c r="D2228" i="5"/>
  <c r="F2228" i="5"/>
  <c r="D2229" i="5"/>
  <c r="F2229" i="5"/>
  <c r="D2230" i="5"/>
  <c r="F2230" i="5"/>
  <c r="D2231" i="5"/>
  <c r="F2231" i="5"/>
  <c r="D2232" i="5"/>
  <c r="F2232" i="5"/>
  <c r="D2233" i="5"/>
  <c r="F2233" i="5"/>
  <c r="D2234" i="5"/>
  <c r="F2234" i="5"/>
  <c r="D2235" i="5"/>
  <c r="F2235" i="5"/>
  <c r="D2236" i="5"/>
  <c r="F2236" i="5"/>
  <c r="D2237" i="5"/>
  <c r="F2237" i="5"/>
  <c r="D2238" i="5"/>
  <c r="F2238" i="5"/>
  <c r="D2239" i="5"/>
  <c r="F2239" i="5"/>
  <c r="D2240" i="5"/>
  <c r="F2240" i="5"/>
  <c r="D2241" i="5"/>
  <c r="F2241" i="5"/>
  <c r="D2242" i="5"/>
  <c r="F2242" i="5"/>
  <c r="D2243" i="5"/>
  <c r="F2243" i="5"/>
  <c r="D2244" i="5"/>
  <c r="F2244" i="5"/>
  <c r="D2245" i="5"/>
  <c r="F2245" i="5"/>
  <c r="D2246" i="5"/>
  <c r="F2246" i="5"/>
  <c r="D2247" i="5"/>
  <c r="F2247" i="5"/>
  <c r="D2248" i="5"/>
  <c r="F2248" i="5"/>
  <c r="D2249" i="5"/>
  <c r="F2249" i="5"/>
  <c r="D2250" i="5"/>
  <c r="F2250" i="5"/>
  <c r="D2251" i="5"/>
  <c r="F2251" i="5"/>
  <c r="D2252" i="5"/>
  <c r="F2252" i="5"/>
  <c r="D2253" i="5"/>
  <c r="F2253" i="5"/>
  <c r="D2254" i="5"/>
  <c r="F2254" i="5"/>
  <c r="D2255" i="5"/>
  <c r="F2255" i="5"/>
  <c r="D2256" i="5"/>
  <c r="F2256" i="5"/>
  <c r="D2257" i="5"/>
  <c r="F2257" i="5"/>
  <c r="D2258" i="5"/>
  <c r="F2258" i="5"/>
  <c r="D2259" i="5"/>
  <c r="F2259" i="5"/>
  <c r="D2260" i="5"/>
  <c r="F2260" i="5"/>
  <c r="D2261" i="5"/>
  <c r="F2261" i="5"/>
  <c r="D2262" i="5"/>
  <c r="F2262" i="5"/>
  <c r="D2263" i="5"/>
  <c r="F2263" i="5"/>
  <c r="D2264" i="5"/>
  <c r="F2264" i="5"/>
  <c r="D2265" i="5"/>
  <c r="F2265" i="5"/>
  <c r="D2266" i="5"/>
  <c r="F2266" i="5"/>
  <c r="D2267" i="5"/>
  <c r="F2267" i="5"/>
  <c r="D2268" i="5"/>
  <c r="F2268" i="5"/>
  <c r="D2269" i="5"/>
  <c r="F2269" i="5"/>
  <c r="D2270" i="5"/>
  <c r="F2270" i="5"/>
  <c r="D2271" i="5"/>
  <c r="F2271" i="5"/>
  <c r="D2272" i="5"/>
  <c r="F2272" i="5"/>
  <c r="D2273" i="5"/>
  <c r="F2273" i="5"/>
  <c r="D2274" i="5"/>
  <c r="F2274" i="5"/>
  <c r="D2275" i="5"/>
  <c r="F2275" i="5"/>
  <c r="D2276" i="5"/>
  <c r="F2276" i="5"/>
  <c r="D2277" i="5"/>
  <c r="F2277" i="5"/>
  <c r="D2278" i="5"/>
  <c r="F2278" i="5"/>
  <c r="D2279" i="5"/>
  <c r="F2279" i="5"/>
  <c r="D2280" i="5"/>
  <c r="F2280" i="5"/>
  <c r="D2281" i="5"/>
  <c r="F2281" i="5"/>
  <c r="D2282" i="5"/>
  <c r="F2282" i="5"/>
  <c r="D2283" i="5"/>
  <c r="F2283" i="5"/>
  <c r="D2284" i="5"/>
  <c r="F2284" i="5"/>
  <c r="D2285" i="5"/>
  <c r="F2285" i="5"/>
  <c r="D2286" i="5"/>
  <c r="F2286" i="5"/>
  <c r="D2287" i="5"/>
  <c r="F2287" i="5"/>
  <c r="D2288" i="5"/>
  <c r="F2288" i="5"/>
  <c r="D2289" i="5"/>
  <c r="F2289" i="5"/>
  <c r="D2290" i="5"/>
  <c r="F2290" i="5"/>
  <c r="D2291" i="5"/>
  <c r="F2291" i="5"/>
  <c r="D2292" i="5"/>
  <c r="F2292" i="5"/>
  <c r="D2293" i="5"/>
  <c r="F2293" i="5"/>
  <c r="D2294" i="5"/>
  <c r="F2294" i="5"/>
  <c r="D2295" i="5"/>
  <c r="F2295" i="5"/>
  <c r="D2296" i="5"/>
  <c r="F2296" i="5"/>
  <c r="D2297" i="5"/>
  <c r="F2297" i="5"/>
  <c r="D2298" i="5"/>
  <c r="F2298" i="5"/>
  <c r="D2299" i="5"/>
  <c r="F2299" i="5"/>
  <c r="D2300" i="5"/>
  <c r="F2300" i="5"/>
  <c r="D2301" i="5"/>
  <c r="F2301" i="5"/>
  <c r="D2302" i="5"/>
  <c r="F2302" i="5"/>
  <c r="D2303" i="5"/>
  <c r="F2303" i="5"/>
  <c r="D2304" i="5"/>
  <c r="F2304" i="5"/>
  <c r="D2305" i="5"/>
  <c r="F2305" i="5"/>
  <c r="D2306" i="5"/>
  <c r="F2306" i="5"/>
  <c r="D2307" i="5"/>
  <c r="F2307" i="5"/>
  <c r="D2308" i="5"/>
  <c r="F2308" i="5"/>
  <c r="D2309" i="5"/>
  <c r="F2309" i="5"/>
  <c r="D2310" i="5"/>
  <c r="F2310" i="5"/>
  <c r="D2311" i="5"/>
  <c r="F2311" i="5"/>
  <c r="D2312" i="5"/>
  <c r="F2312" i="5"/>
  <c r="D2313" i="5"/>
  <c r="F2313" i="5"/>
  <c r="D2314" i="5"/>
  <c r="F2314" i="5"/>
  <c r="D2315" i="5"/>
  <c r="F2315" i="5"/>
  <c r="D2316" i="5"/>
  <c r="F2316" i="5"/>
  <c r="D2317" i="5"/>
  <c r="F2317" i="5"/>
  <c r="D2318" i="5"/>
  <c r="F2318" i="5"/>
  <c r="D2319" i="5"/>
  <c r="F2319" i="5"/>
  <c r="D2320" i="5"/>
  <c r="F2320" i="5"/>
  <c r="D2321" i="5"/>
  <c r="F2321" i="5"/>
  <c r="D2322" i="5"/>
  <c r="F2322" i="5"/>
  <c r="D2323" i="5"/>
  <c r="F2323" i="5"/>
  <c r="D2324" i="5"/>
  <c r="F2324" i="5"/>
  <c r="D2325" i="5"/>
  <c r="F2325" i="5"/>
  <c r="D2326" i="5"/>
  <c r="F2326" i="5"/>
  <c r="D2327" i="5"/>
  <c r="F2327" i="5"/>
  <c r="D2328" i="5"/>
  <c r="F2328" i="5"/>
  <c r="D2329" i="5"/>
  <c r="F2329" i="5"/>
  <c r="D2330" i="5"/>
  <c r="F2330" i="5"/>
  <c r="D2331" i="5"/>
  <c r="F2331" i="5"/>
  <c r="D2332" i="5"/>
  <c r="F2332" i="5"/>
  <c r="D2333" i="5"/>
  <c r="F2333" i="5"/>
  <c r="D2334" i="5"/>
  <c r="F2334" i="5"/>
  <c r="D2335" i="5"/>
  <c r="F2335" i="5"/>
  <c r="D2336" i="5"/>
  <c r="F2336" i="5"/>
  <c r="D2337" i="5"/>
  <c r="F2337" i="5"/>
  <c r="D2338" i="5"/>
  <c r="F2338" i="5"/>
  <c r="D2339" i="5"/>
  <c r="F2339" i="5"/>
  <c r="D2340" i="5"/>
  <c r="F2340" i="5"/>
  <c r="D2341" i="5"/>
  <c r="F2341" i="5"/>
  <c r="D2342" i="5"/>
  <c r="F2342" i="5"/>
  <c r="D2343" i="5"/>
  <c r="F2343" i="5"/>
  <c r="D2344" i="5"/>
  <c r="F2344" i="5"/>
  <c r="D2345" i="5"/>
  <c r="F2345" i="5"/>
  <c r="D2346" i="5"/>
  <c r="F2346" i="5"/>
  <c r="D2347" i="5"/>
  <c r="F2347" i="5"/>
  <c r="D2348" i="5"/>
  <c r="F2348" i="5"/>
  <c r="D2349" i="5"/>
  <c r="F2349" i="5"/>
  <c r="D2350" i="5"/>
  <c r="F2350" i="5"/>
  <c r="D2351" i="5"/>
  <c r="F2351" i="5"/>
  <c r="D2352" i="5"/>
  <c r="F2352" i="5"/>
  <c r="D2353" i="5"/>
  <c r="F2353" i="5"/>
  <c r="D2354" i="5"/>
  <c r="F2354" i="5"/>
  <c r="D2355" i="5"/>
  <c r="F2355" i="5"/>
  <c r="D2356" i="5"/>
  <c r="F2356" i="5"/>
  <c r="D2357" i="5"/>
  <c r="F2357" i="5"/>
  <c r="D2358" i="5"/>
  <c r="F2358" i="5"/>
  <c r="D2359" i="5"/>
  <c r="F2359" i="5"/>
  <c r="D2360" i="5"/>
  <c r="F2360" i="5"/>
  <c r="D2361" i="5"/>
  <c r="F2361" i="5"/>
  <c r="D2362" i="5"/>
  <c r="F2362" i="5"/>
  <c r="D2363" i="5"/>
  <c r="F2363" i="5"/>
  <c r="D2364" i="5"/>
  <c r="F2364" i="5"/>
  <c r="D2365" i="5"/>
  <c r="F2365" i="5"/>
  <c r="D2366" i="5"/>
  <c r="F2366" i="5"/>
  <c r="D2367" i="5"/>
  <c r="F2367" i="5"/>
  <c r="D2368" i="5"/>
  <c r="F2368" i="5"/>
  <c r="D2369" i="5"/>
  <c r="F2369" i="5"/>
  <c r="D2370" i="5"/>
  <c r="F2370" i="5"/>
  <c r="D2371" i="5"/>
  <c r="F2371" i="5"/>
  <c r="D2372" i="5"/>
  <c r="F2372" i="5"/>
  <c r="D2373" i="5"/>
  <c r="F2373" i="5"/>
  <c r="D2374" i="5"/>
  <c r="F2374" i="5"/>
  <c r="D2375" i="5"/>
  <c r="F2375" i="5"/>
  <c r="D2376" i="5"/>
  <c r="F2376" i="5"/>
  <c r="D2377" i="5"/>
  <c r="F2377" i="5"/>
  <c r="D2378" i="5"/>
  <c r="F2378" i="5"/>
  <c r="D2379" i="5"/>
  <c r="F2379" i="5"/>
  <c r="D2380" i="5"/>
  <c r="F2380" i="5"/>
  <c r="D2381" i="5"/>
  <c r="F2381" i="5"/>
  <c r="D2382" i="5"/>
  <c r="F2382" i="5"/>
  <c r="D2383" i="5"/>
  <c r="F2383" i="5"/>
  <c r="D2384" i="5"/>
  <c r="F2384" i="5"/>
  <c r="D2385" i="5"/>
  <c r="F2385" i="5"/>
  <c r="D2386" i="5"/>
  <c r="F2386" i="5"/>
  <c r="D2387" i="5"/>
  <c r="F2387" i="5"/>
  <c r="D2388" i="5"/>
  <c r="F2388" i="5"/>
  <c r="D2389" i="5"/>
  <c r="F2389" i="5"/>
  <c r="D2390" i="5"/>
  <c r="F2390" i="5"/>
  <c r="D2391" i="5"/>
  <c r="F2391" i="5"/>
  <c r="D2392" i="5"/>
  <c r="F2392" i="5"/>
  <c r="D2393" i="5"/>
  <c r="F2393" i="5"/>
  <c r="D2394" i="5"/>
  <c r="F2394" i="5"/>
  <c r="D2395" i="5"/>
  <c r="F2395" i="5"/>
  <c r="D2396" i="5"/>
  <c r="F2396" i="5"/>
  <c r="D2397" i="5"/>
  <c r="F2397" i="5"/>
  <c r="D2398" i="5"/>
  <c r="F2398" i="5"/>
  <c r="D2399" i="5"/>
  <c r="F2399" i="5"/>
  <c r="D2400" i="5"/>
  <c r="F2400" i="5"/>
  <c r="D2401" i="5"/>
  <c r="F2401" i="5"/>
  <c r="D2402" i="5"/>
  <c r="F2402" i="5"/>
  <c r="D2403" i="5"/>
  <c r="F2403" i="5"/>
  <c r="D2404" i="5"/>
  <c r="F2404" i="5"/>
  <c r="D2405" i="5"/>
  <c r="F2405" i="5"/>
  <c r="D2406" i="5"/>
  <c r="F2406" i="5"/>
  <c r="D2407" i="5"/>
  <c r="F2407" i="5"/>
  <c r="D2408" i="5"/>
  <c r="F2408" i="5"/>
  <c r="D2409" i="5"/>
  <c r="F2409" i="5"/>
  <c r="D2410" i="5"/>
  <c r="F2410" i="5"/>
  <c r="D2411" i="5"/>
  <c r="F2411" i="5"/>
  <c r="D2412" i="5"/>
  <c r="F2412" i="5"/>
  <c r="D2413" i="5"/>
  <c r="F2413" i="5"/>
  <c r="D2414" i="5"/>
  <c r="F2414" i="5"/>
  <c r="D2415" i="5"/>
  <c r="F2415" i="5"/>
  <c r="D2416" i="5"/>
  <c r="F2416" i="5"/>
  <c r="D2417" i="5"/>
  <c r="F2417" i="5"/>
  <c r="D2418" i="5"/>
  <c r="F2418" i="5"/>
  <c r="D2419" i="5"/>
  <c r="F2419" i="5"/>
  <c r="D2420" i="5"/>
  <c r="F2420" i="5"/>
  <c r="D2421" i="5"/>
  <c r="F2421" i="5"/>
  <c r="D2422" i="5"/>
  <c r="F2422" i="5"/>
  <c r="D2423" i="5"/>
  <c r="F2423" i="5"/>
  <c r="D2424" i="5"/>
  <c r="F2424" i="5"/>
  <c r="D2425" i="5"/>
  <c r="F2425" i="5"/>
  <c r="D2426" i="5"/>
  <c r="F2426" i="5"/>
  <c r="D2427" i="5"/>
  <c r="F2427" i="5"/>
  <c r="D2428" i="5"/>
  <c r="F2428" i="5"/>
  <c r="D2429" i="5"/>
  <c r="F2429" i="5"/>
  <c r="D2430" i="5"/>
  <c r="F2430" i="5"/>
  <c r="D2431" i="5"/>
  <c r="F2431" i="5"/>
  <c r="D2432" i="5"/>
  <c r="F2432" i="5"/>
  <c r="D2433" i="5"/>
  <c r="F2433" i="5"/>
  <c r="D2434" i="5"/>
  <c r="F2434" i="5"/>
  <c r="D2435" i="5"/>
  <c r="F2435" i="5"/>
  <c r="D2436" i="5"/>
  <c r="F2436" i="5"/>
  <c r="D2437" i="5"/>
  <c r="F2437" i="5"/>
  <c r="D2438" i="5"/>
  <c r="F2438" i="5"/>
  <c r="D2439" i="5"/>
  <c r="F2439" i="5"/>
  <c r="D2440" i="5"/>
  <c r="F2440" i="5"/>
  <c r="D2441" i="5"/>
  <c r="F2441" i="5"/>
  <c r="D2442" i="5"/>
  <c r="F2442" i="5"/>
  <c r="D2443" i="5"/>
  <c r="F2443" i="5"/>
  <c r="D2444" i="5"/>
  <c r="F2444" i="5"/>
  <c r="D2445" i="5"/>
  <c r="F2445" i="5"/>
  <c r="D2446" i="5"/>
  <c r="F2446" i="5"/>
  <c r="D2447" i="5"/>
  <c r="F2447" i="5"/>
  <c r="D2448" i="5"/>
  <c r="F2448" i="5"/>
  <c r="D2449" i="5"/>
  <c r="F2449" i="5"/>
  <c r="D2450" i="5"/>
  <c r="F2450" i="5"/>
  <c r="D2451" i="5"/>
  <c r="F2451" i="5"/>
  <c r="D2452" i="5"/>
  <c r="F2452" i="5"/>
  <c r="D2453" i="5"/>
  <c r="F2453" i="5"/>
  <c r="D2454" i="5"/>
  <c r="F2454" i="5"/>
  <c r="D2455" i="5"/>
  <c r="F2455" i="5"/>
  <c r="D2456" i="5"/>
  <c r="F2456" i="5"/>
  <c r="D2457" i="5"/>
  <c r="F2457" i="5"/>
  <c r="D2458" i="5"/>
  <c r="F2458" i="5"/>
  <c r="D2459" i="5"/>
  <c r="F2459" i="5"/>
  <c r="D2460" i="5"/>
  <c r="F2460" i="5"/>
  <c r="D2461" i="5"/>
  <c r="F2461" i="5"/>
  <c r="D2462" i="5"/>
  <c r="F2462" i="5"/>
  <c r="D2463" i="5"/>
  <c r="F2463" i="5"/>
  <c r="D2464" i="5"/>
  <c r="F2464" i="5"/>
  <c r="D2465" i="5"/>
  <c r="F2465" i="5"/>
  <c r="D2466" i="5"/>
  <c r="F2466" i="5"/>
  <c r="D2467" i="5"/>
  <c r="F2467" i="5"/>
  <c r="D2468" i="5"/>
  <c r="F2468" i="5"/>
  <c r="D2469" i="5"/>
  <c r="F2469" i="5"/>
  <c r="D2470" i="5"/>
  <c r="F2470" i="5"/>
  <c r="D2471" i="5"/>
  <c r="F2471" i="5"/>
  <c r="D2472" i="5"/>
  <c r="F2472" i="5"/>
  <c r="D2473" i="5"/>
  <c r="F2473" i="5"/>
  <c r="D2474" i="5"/>
  <c r="F2474" i="5"/>
  <c r="D2475" i="5"/>
  <c r="F2475" i="5"/>
  <c r="D2476" i="5"/>
  <c r="F2476" i="5"/>
  <c r="D2477" i="5"/>
  <c r="F2477" i="5"/>
  <c r="D2478" i="5"/>
  <c r="F2478" i="5"/>
  <c r="D2479" i="5"/>
  <c r="F2479" i="5"/>
  <c r="D2480" i="5"/>
  <c r="F2480" i="5"/>
  <c r="D2481" i="5"/>
  <c r="F2481" i="5"/>
  <c r="D2482" i="5"/>
  <c r="F2482" i="5"/>
  <c r="D2483" i="5"/>
  <c r="F2483" i="5"/>
  <c r="D2484" i="5"/>
  <c r="F2484" i="5"/>
  <c r="D2485" i="5"/>
  <c r="F2485" i="5"/>
  <c r="D2486" i="5"/>
  <c r="F2486" i="5"/>
  <c r="D2487" i="5"/>
  <c r="F2487" i="5"/>
  <c r="D2488" i="5"/>
  <c r="F2488" i="5"/>
  <c r="D2489" i="5"/>
  <c r="F2489" i="5"/>
  <c r="D2490" i="5"/>
  <c r="F2490" i="5"/>
  <c r="D2491" i="5"/>
  <c r="F2491" i="5"/>
  <c r="D2492" i="5"/>
  <c r="F2492" i="5"/>
  <c r="D2493" i="5"/>
  <c r="F2493" i="5"/>
  <c r="D2494" i="5"/>
  <c r="F2494" i="5"/>
  <c r="D2495" i="5"/>
  <c r="F2495" i="5"/>
  <c r="D2496" i="5"/>
  <c r="F2496" i="5"/>
  <c r="D2497" i="5"/>
  <c r="F2497" i="5"/>
  <c r="D2498" i="5"/>
  <c r="F2498" i="5"/>
  <c r="D2499" i="5"/>
  <c r="F2499" i="5"/>
  <c r="D2500" i="5"/>
  <c r="F2500" i="5"/>
  <c r="D2501" i="5"/>
  <c r="F2501" i="5"/>
  <c r="D2502" i="5"/>
  <c r="F2502" i="5"/>
  <c r="D2503" i="5"/>
  <c r="F2503" i="5"/>
  <c r="D2504" i="5"/>
  <c r="F2504" i="5"/>
  <c r="D2505" i="5"/>
  <c r="F2505" i="5"/>
  <c r="D2506" i="5"/>
  <c r="F2506" i="5"/>
  <c r="D2507" i="5"/>
  <c r="F2507" i="5"/>
  <c r="D2508" i="5"/>
  <c r="F2508" i="5"/>
  <c r="D2509" i="5"/>
  <c r="F2509" i="5"/>
  <c r="D2510" i="5"/>
  <c r="F2510" i="5"/>
  <c r="D2511" i="5"/>
  <c r="F2511" i="5"/>
  <c r="D2512" i="5"/>
  <c r="F2512" i="5"/>
  <c r="D2513" i="5"/>
  <c r="F2513" i="5"/>
  <c r="D2514" i="5"/>
  <c r="F2514" i="5"/>
  <c r="D2515" i="5"/>
  <c r="F2515" i="5"/>
  <c r="D2516" i="5"/>
  <c r="F2516" i="5"/>
  <c r="D2517" i="5"/>
  <c r="F2517" i="5"/>
  <c r="D2518" i="5"/>
  <c r="F2518" i="5"/>
  <c r="D2519" i="5"/>
  <c r="F2519" i="5"/>
  <c r="D2520" i="5"/>
  <c r="F2520" i="5"/>
  <c r="D2521" i="5"/>
  <c r="F2521" i="5"/>
  <c r="D2522" i="5"/>
  <c r="F2522" i="5"/>
  <c r="D2523" i="5"/>
  <c r="F2523" i="5"/>
  <c r="D2524" i="5"/>
  <c r="F2524" i="5"/>
  <c r="D2525" i="5"/>
  <c r="F2525" i="5"/>
  <c r="D2526" i="5"/>
  <c r="F2526" i="5"/>
  <c r="D2527" i="5"/>
  <c r="F2527" i="5"/>
  <c r="D2528" i="5"/>
  <c r="F2528" i="5"/>
  <c r="D2529" i="5"/>
  <c r="F2529" i="5"/>
  <c r="D2530" i="5"/>
  <c r="F2530" i="5"/>
  <c r="D2531" i="5"/>
  <c r="F2531" i="5"/>
  <c r="D2532" i="5"/>
  <c r="F2532" i="5"/>
  <c r="D2533" i="5"/>
  <c r="F2533" i="5"/>
  <c r="D2534" i="5"/>
  <c r="F2534" i="5"/>
  <c r="D2535" i="5"/>
  <c r="F2535" i="5"/>
  <c r="D2536" i="5"/>
  <c r="F2536" i="5"/>
  <c r="D2537" i="5"/>
  <c r="F2537" i="5"/>
  <c r="D2538" i="5"/>
  <c r="F2538" i="5"/>
  <c r="D2539" i="5"/>
  <c r="F2539" i="5"/>
  <c r="D2540" i="5"/>
  <c r="F2540" i="5"/>
  <c r="D2541" i="5"/>
  <c r="F2541" i="5"/>
  <c r="D2542" i="5"/>
  <c r="F2542" i="5"/>
  <c r="D2543" i="5"/>
  <c r="F2543" i="5"/>
  <c r="D2544" i="5"/>
  <c r="F2544" i="5"/>
  <c r="D2545" i="5"/>
  <c r="F2545" i="5"/>
  <c r="D2546" i="5"/>
  <c r="F2546" i="5"/>
  <c r="D2547" i="5"/>
  <c r="F2547" i="5"/>
  <c r="D2548" i="5"/>
  <c r="F2548" i="5"/>
  <c r="D2549" i="5"/>
  <c r="F2549" i="5"/>
  <c r="D2550" i="5"/>
  <c r="F2550" i="5"/>
  <c r="D2551" i="5"/>
  <c r="F2551" i="5"/>
  <c r="D2552" i="5"/>
  <c r="F2552" i="5"/>
  <c r="D2553" i="5"/>
  <c r="F2553" i="5"/>
  <c r="D2554" i="5"/>
  <c r="F2554" i="5"/>
  <c r="D2555" i="5"/>
  <c r="F2555" i="5"/>
  <c r="D2556" i="5"/>
  <c r="F2556" i="5"/>
  <c r="D2557" i="5"/>
  <c r="F2557" i="5"/>
  <c r="D2558" i="5"/>
  <c r="F2558" i="5"/>
  <c r="D2559" i="5"/>
  <c r="F2559" i="5"/>
  <c r="D2560" i="5"/>
  <c r="F2560" i="5"/>
  <c r="D2561" i="5"/>
  <c r="F2561" i="5"/>
  <c r="D2562" i="5"/>
  <c r="F2562" i="5"/>
  <c r="D2563" i="5"/>
  <c r="F2563" i="5"/>
  <c r="D2564" i="5"/>
  <c r="F2564" i="5"/>
  <c r="D2565" i="5"/>
  <c r="F2565" i="5"/>
  <c r="D2566" i="5"/>
  <c r="F2566" i="5"/>
  <c r="D2567" i="5"/>
  <c r="F2567" i="5"/>
  <c r="D2568" i="5"/>
  <c r="F2568" i="5"/>
  <c r="D2569" i="5"/>
  <c r="F2569" i="5"/>
  <c r="D2570" i="5"/>
  <c r="F2570" i="5"/>
  <c r="D2571" i="5"/>
  <c r="F2571" i="5"/>
  <c r="D2572" i="5"/>
  <c r="F2572" i="5"/>
  <c r="D2573" i="5"/>
  <c r="F2573" i="5"/>
  <c r="D2574" i="5"/>
  <c r="F2574" i="5"/>
  <c r="D2575" i="5"/>
  <c r="F2575" i="5"/>
  <c r="D2576" i="5"/>
  <c r="F2576" i="5"/>
  <c r="D2577" i="5"/>
  <c r="F2577" i="5"/>
  <c r="D2578" i="5"/>
  <c r="F2578" i="5"/>
  <c r="D2579" i="5"/>
  <c r="F2579" i="5"/>
  <c r="D2580" i="5"/>
  <c r="F2580" i="5"/>
  <c r="D2581" i="5"/>
  <c r="F2581" i="5"/>
  <c r="D2582" i="5"/>
  <c r="F2582" i="5"/>
  <c r="D2583" i="5"/>
  <c r="F2583" i="5"/>
  <c r="D2584" i="5"/>
  <c r="F2584" i="5"/>
  <c r="D2585" i="5"/>
  <c r="F2585" i="5"/>
  <c r="D2586" i="5"/>
  <c r="F2586" i="5"/>
  <c r="D2587" i="5"/>
  <c r="F2587" i="5"/>
  <c r="D2588" i="5"/>
  <c r="F2588" i="5"/>
  <c r="D2589" i="5"/>
  <c r="F2589" i="5"/>
  <c r="D2590" i="5"/>
  <c r="F2590" i="5"/>
  <c r="D2591" i="5"/>
  <c r="F2591" i="5"/>
  <c r="D2592" i="5"/>
  <c r="F2592" i="5"/>
  <c r="D2593" i="5"/>
  <c r="F2593" i="5"/>
  <c r="D2594" i="5"/>
  <c r="F2594" i="5"/>
  <c r="D2595" i="5"/>
  <c r="F2595" i="5"/>
  <c r="D2596" i="5"/>
  <c r="F2596" i="5"/>
  <c r="D2597" i="5"/>
  <c r="F2597" i="5"/>
  <c r="D2598" i="5"/>
  <c r="F2598" i="5"/>
  <c r="D2599" i="5"/>
  <c r="F2599" i="5"/>
  <c r="D2600" i="5"/>
  <c r="F2600" i="5"/>
  <c r="D2601" i="5"/>
  <c r="F2601" i="5"/>
  <c r="D2602" i="5"/>
  <c r="F2602" i="5"/>
  <c r="D2603" i="5"/>
  <c r="F2603" i="5"/>
  <c r="D2604" i="5"/>
  <c r="F2604" i="5"/>
  <c r="D2605" i="5"/>
  <c r="F2605" i="5"/>
  <c r="D2606" i="5"/>
  <c r="F2606" i="5"/>
  <c r="D2607" i="5"/>
  <c r="F2607" i="5"/>
  <c r="D2608" i="5"/>
  <c r="F2608" i="5"/>
  <c r="D2609" i="5"/>
  <c r="F2609" i="5"/>
  <c r="D2610" i="5"/>
  <c r="F2610" i="5"/>
  <c r="D2611" i="5"/>
  <c r="F2611" i="5"/>
  <c r="D2612" i="5"/>
  <c r="F2612" i="5"/>
  <c r="D2613" i="5"/>
  <c r="F2613" i="5"/>
  <c r="D2614" i="5"/>
  <c r="F2614" i="5"/>
  <c r="D2615" i="5"/>
  <c r="F2615" i="5"/>
  <c r="D2616" i="5"/>
  <c r="F2616" i="5"/>
  <c r="D2617" i="5"/>
  <c r="F2617" i="5"/>
  <c r="D2618" i="5"/>
  <c r="F2618" i="5"/>
  <c r="D2619" i="5"/>
  <c r="F2619" i="5"/>
  <c r="D2620" i="5"/>
  <c r="F2620" i="5"/>
  <c r="D2621" i="5"/>
  <c r="F2621" i="5"/>
  <c r="D2622" i="5"/>
  <c r="F2622" i="5"/>
  <c r="D2623" i="5"/>
  <c r="F2623" i="5"/>
  <c r="D2624" i="5"/>
  <c r="F2624" i="5"/>
  <c r="D2625" i="5"/>
  <c r="F2625" i="5"/>
  <c r="D2626" i="5"/>
  <c r="F2626" i="5"/>
  <c r="D2627" i="5"/>
  <c r="F2627" i="5"/>
  <c r="D2628" i="5"/>
  <c r="F2628" i="5"/>
  <c r="D2629" i="5"/>
  <c r="F2629" i="5"/>
  <c r="D2630" i="5"/>
  <c r="F2630" i="5"/>
  <c r="D2631" i="5"/>
  <c r="F2631" i="5"/>
  <c r="D2632" i="5"/>
  <c r="F2632" i="5"/>
  <c r="D2633" i="5"/>
  <c r="F2633" i="5"/>
  <c r="D2634" i="5"/>
  <c r="F2634" i="5"/>
  <c r="D2635" i="5"/>
  <c r="F2635" i="5"/>
  <c r="D2636" i="5"/>
  <c r="F2636" i="5"/>
  <c r="D2637" i="5"/>
  <c r="F2637" i="5"/>
  <c r="D2638" i="5"/>
  <c r="F2638" i="5"/>
  <c r="D2639" i="5"/>
  <c r="F2639" i="5"/>
  <c r="D2640" i="5"/>
  <c r="F2640" i="5"/>
  <c r="D2641" i="5"/>
  <c r="F2641" i="5"/>
  <c r="D2642" i="5"/>
  <c r="F2642" i="5"/>
  <c r="D2643" i="5"/>
  <c r="F2643" i="5"/>
  <c r="D2644" i="5"/>
  <c r="F2644" i="5"/>
  <c r="D2645" i="5"/>
  <c r="F2645" i="5"/>
  <c r="D2646" i="5"/>
  <c r="F2646" i="5"/>
  <c r="D2647" i="5"/>
  <c r="F2647" i="5"/>
  <c r="D2648" i="5"/>
  <c r="F2648" i="5"/>
  <c r="D2649" i="5"/>
  <c r="F2649" i="5"/>
  <c r="D2650" i="5"/>
  <c r="F2650" i="5"/>
  <c r="D2651" i="5"/>
  <c r="F2651" i="5"/>
  <c r="D2652" i="5"/>
  <c r="F2652" i="5"/>
  <c r="D2653" i="5"/>
  <c r="F2653" i="5"/>
  <c r="D2654" i="5"/>
  <c r="F2654" i="5"/>
  <c r="D2655" i="5"/>
  <c r="F2655" i="5"/>
  <c r="D2656" i="5"/>
  <c r="F2656" i="5"/>
  <c r="D2657" i="5"/>
  <c r="F2657" i="5"/>
  <c r="D2658" i="5"/>
  <c r="F2658" i="5"/>
  <c r="D2659" i="5"/>
  <c r="F2659" i="5"/>
  <c r="D2660" i="5"/>
  <c r="F2660" i="5"/>
  <c r="D2661" i="5"/>
  <c r="F2661" i="5"/>
  <c r="D2662" i="5"/>
  <c r="F2662" i="5"/>
  <c r="D2663" i="5"/>
  <c r="F2663" i="5"/>
  <c r="D2664" i="5"/>
  <c r="F2664" i="5"/>
  <c r="D2665" i="5"/>
  <c r="F2665" i="5"/>
  <c r="D2666" i="5"/>
  <c r="F2666" i="5"/>
  <c r="D2667" i="5"/>
  <c r="F2667" i="5"/>
  <c r="D2668" i="5"/>
  <c r="F2668" i="5"/>
  <c r="D2669" i="5"/>
  <c r="F2669" i="5"/>
  <c r="D2670" i="5"/>
  <c r="F2670" i="5"/>
  <c r="D2671" i="5"/>
  <c r="F2671" i="5"/>
  <c r="D2672" i="5"/>
  <c r="F2672" i="5"/>
  <c r="D2673" i="5"/>
  <c r="F2673" i="5"/>
  <c r="D2674" i="5"/>
  <c r="F2674" i="5"/>
  <c r="D2675" i="5"/>
  <c r="F2675" i="5"/>
  <c r="D2676" i="5"/>
  <c r="F2676" i="5"/>
  <c r="D2677" i="5"/>
  <c r="F2677" i="5"/>
  <c r="D2678" i="5"/>
  <c r="F2678" i="5"/>
  <c r="D2679" i="5"/>
  <c r="F2679" i="5"/>
  <c r="D2680" i="5"/>
  <c r="F2680" i="5"/>
  <c r="D2681" i="5"/>
  <c r="F2681" i="5"/>
  <c r="D2682" i="5"/>
  <c r="F2682" i="5"/>
  <c r="D2683" i="5"/>
  <c r="F2683" i="5"/>
  <c r="D2684" i="5"/>
  <c r="F2684" i="5"/>
  <c r="D2685" i="5"/>
  <c r="F2685" i="5"/>
  <c r="D2686" i="5"/>
  <c r="F2686" i="5"/>
  <c r="D2687" i="5"/>
  <c r="F2687" i="5"/>
  <c r="D2688" i="5"/>
  <c r="F2688" i="5"/>
  <c r="D2689" i="5"/>
  <c r="F2689" i="5"/>
  <c r="D2690" i="5"/>
  <c r="F2690" i="5"/>
  <c r="D2691" i="5"/>
  <c r="F2691" i="5"/>
  <c r="D2692" i="5"/>
  <c r="F2692" i="5"/>
  <c r="D2693" i="5"/>
  <c r="F2693" i="5"/>
  <c r="D2694" i="5"/>
  <c r="F2694" i="5"/>
  <c r="D2695" i="5"/>
  <c r="F2695" i="5"/>
  <c r="D2696" i="5"/>
  <c r="F2696" i="5"/>
  <c r="D2697" i="5"/>
  <c r="F2697" i="5"/>
  <c r="D2698" i="5"/>
  <c r="F2698" i="5"/>
  <c r="D2699" i="5"/>
  <c r="F2699" i="5"/>
  <c r="D2700" i="5"/>
  <c r="F2700" i="5"/>
  <c r="D2701" i="5"/>
  <c r="F2701" i="5"/>
  <c r="D2702" i="5"/>
  <c r="F2702" i="5"/>
  <c r="D2703" i="5"/>
  <c r="F2703" i="5"/>
  <c r="D2704" i="5"/>
  <c r="F2704" i="5"/>
  <c r="D2705" i="5"/>
  <c r="F2705" i="5"/>
  <c r="D2706" i="5"/>
  <c r="F2706" i="5"/>
  <c r="D2707" i="5"/>
  <c r="F2707" i="5"/>
  <c r="D2708" i="5"/>
  <c r="F2708" i="5"/>
  <c r="D2709" i="5"/>
  <c r="F2709" i="5"/>
  <c r="D2710" i="5"/>
  <c r="F2710" i="5"/>
  <c r="D2711" i="5"/>
  <c r="F2711" i="5"/>
  <c r="D2712" i="5"/>
  <c r="F2712" i="5"/>
  <c r="D2713" i="5"/>
  <c r="F2713" i="5"/>
  <c r="D2714" i="5"/>
  <c r="F2714" i="5"/>
  <c r="D2715" i="5"/>
  <c r="F2715" i="5"/>
  <c r="D2716" i="5"/>
  <c r="F2716" i="5"/>
  <c r="D2717" i="5"/>
  <c r="F2717" i="5"/>
  <c r="D2718" i="5"/>
  <c r="F2718" i="5"/>
  <c r="D2719" i="5"/>
  <c r="F2719" i="5"/>
  <c r="D2720" i="5"/>
  <c r="F2720" i="5"/>
  <c r="D2721" i="5"/>
  <c r="F2721" i="5"/>
  <c r="D2722" i="5"/>
  <c r="F2722" i="5"/>
  <c r="D2723" i="5"/>
  <c r="F2723" i="5"/>
  <c r="D2724" i="5"/>
  <c r="F2724" i="5"/>
  <c r="D2725" i="5"/>
  <c r="F2725" i="5"/>
  <c r="D2726" i="5"/>
  <c r="F2726" i="5"/>
  <c r="D2727" i="5"/>
  <c r="F2727" i="5"/>
  <c r="D2728" i="5"/>
  <c r="F2728" i="5"/>
  <c r="D2729" i="5"/>
  <c r="F2729" i="5"/>
  <c r="D2730" i="5"/>
  <c r="F2730" i="5"/>
  <c r="D2731" i="5"/>
  <c r="F2731" i="5"/>
  <c r="D2732" i="5"/>
  <c r="F2732" i="5"/>
  <c r="D2733" i="5"/>
  <c r="F2733" i="5"/>
  <c r="D2734" i="5"/>
  <c r="F2734" i="5"/>
  <c r="D2735" i="5"/>
  <c r="F2735" i="5"/>
  <c r="D2736" i="5"/>
  <c r="F2736" i="5"/>
  <c r="D2737" i="5"/>
  <c r="F2737" i="5"/>
  <c r="D2738" i="5"/>
  <c r="F2738" i="5"/>
  <c r="D2739" i="5"/>
  <c r="F2739" i="5"/>
  <c r="D2740" i="5"/>
  <c r="F2740" i="5"/>
  <c r="D2741" i="5"/>
  <c r="F2741" i="5"/>
  <c r="D2742" i="5"/>
  <c r="F2742" i="5"/>
  <c r="D2743" i="5"/>
  <c r="F2743" i="5"/>
  <c r="D2744" i="5"/>
  <c r="F2744" i="5"/>
  <c r="D2745" i="5"/>
  <c r="F2745" i="5"/>
  <c r="D2746" i="5"/>
  <c r="F2746" i="5"/>
  <c r="D2747" i="5"/>
  <c r="F2747" i="5"/>
  <c r="D2748" i="5"/>
  <c r="F2748" i="5"/>
  <c r="D2749" i="5"/>
  <c r="F2749" i="5"/>
  <c r="D2750" i="5"/>
  <c r="F2750" i="5"/>
  <c r="D2751" i="5"/>
  <c r="F2751" i="5"/>
  <c r="D2752" i="5"/>
  <c r="F2752" i="5"/>
  <c r="D2753" i="5"/>
  <c r="F2753" i="5"/>
  <c r="D2754" i="5"/>
  <c r="F2754" i="5"/>
  <c r="D2755" i="5"/>
  <c r="F2755" i="5"/>
  <c r="D2756" i="5"/>
  <c r="F2756" i="5"/>
  <c r="D2757" i="5"/>
  <c r="F2757" i="5"/>
  <c r="D2758" i="5"/>
  <c r="F2758" i="5"/>
  <c r="D2759" i="5"/>
  <c r="F2759" i="5"/>
  <c r="D2760" i="5"/>
  <c r="F2760" i="5"/>
  <c r="D2761" i="5"/>
  <c r="F2761" i="5"/>
  <c r="D2762" i="5"/>
  <c r="F2762" i="5"/>
  <c r="D2763" i="5"/>
  <c r="F2763" i="5"/>
  <c r="D2764" i="5"/>
  <c r="F2764" i="5"/>
  <c r="D2765" i="5"/>
  <c r="F2765" i="5"/>
  <c r="D2766" i="5"/>
  <c r="F2766" i="5"/>
  <c r="D2767" i="5"/>
  <c r="F2767" i="5"/>
  <c r="D2768" i="5"/>
  <c r="F2768" i="5"/>
  <c r="D2769" i="5"/>
  <c r="F2769" i="5"/>
  <c r="D2770" i="5"/>
  <c r="F2770" i="5"/>
  <c r="D2771" i="5"/>
  <c r="F2771" i="5"/>
  <c r="D2772" i="5"/>
  <c r="F2772" i="5"/>
  <c r="D2773" i="5"/>
  <c r="F2773" i="5"/>
  <c r="D2774" i="5"/>
  <c r="F2774" i="5"/>
  <c r="D2775" i="5"/>
  <c r="F2775" i="5"/>
  <c r="D2776" i="5"/>
  <c r="F2776" i="5"/>
  <c r="D2777" i="5"/>
  <c r="F2777" i="5"/>
  <c r="D2778" i="5"/>
  <c r="F2778" i="5"/>
  <c r="D2779" i="5"/>
  <c r="F2779" i="5"/>
  <c r="D2780" i="5"/>
  <c r="F2780" i="5"/>
  <c r="D2781" i="5"/>
  <c r="F2781" i="5"/>
  <c r="D2782" i="5"/>
  <c r="F2782" i="5"/>
  <c r="D2783" i="5"/>
  <c r="F2783" i="5"/>
  <c r="D2784" i="5"/>
  <c r="F2784" i="5"/>
  <c r="D2785" i="5"/>
  <c r="F2785" i="5"/>
  <c r="D2786" i="5"/>
  <c r="F2786" i="5"/>
  <c r="D2787" i="5"/>
  <c r="F2787" i="5"/>
  <c r="D2788" i="5"/>
  <c r="F2788" i="5"/>
  <c r="D2789" i="5"/>
  <c r="F2789" i="5"/>
  <c r="D2790" i="5"/>
  <c r="F2790" i="5"/>
  <c r="D2791" i="5"/>
  <c r="F2791" i="5"/>
  <c r="D2792" i="5"/>
  <c r="F2792" i="5"/>
  <c r="D2793" i="5"/>
  <c r="F2793" i="5"/>
  <c r="D2794" i="5"/>
  <c r="F2794" i="5"/>
  <c r="D2795" i="5"/>
  <c r="F2795" i="5"/>
  <c r="D2796" i="5"/>
  <c r="F2796" i="5"/>
  <c r="D2797" i="5"/>
  <c r="F2797" i="5"/>
  <c r="D2798" i="5"/>
  <c r="F2798" i="5"/>
  <c r="D2799" i="5"/>
  <c r="F2799" i="5"/>
  <c r="D2800" i="5"/>
  <c r="F2800" i="5"/>
  <c r="D2801" i="5"/>
  <c r="F2801" i="5"/>
  <c r="D2802" i="5"/>
  <c r="F2802" i="5"/>
  <c r="D2803" i="5"/>
  <c r="F2803" i="5"/>
  <c r="D2804" i="5"/>
  <c r="F2804" i="5"/>
  <c r="D2805" i="5"/>
  <c r="F2805" i="5"/>
  <c r="D2806" i="5"/>
  <c r="F2806" i="5"/>
  <c r="D2807" i="5"/>
  <c r="F2807" i="5"/>
  <c r="D2808" i="5"/>
  <c r="F2808" i="5"/>
  <c r="D2809" i="5"/>
  <c r="F2809" i="5"/>
  <c r="D2810" i="5"/>
  <c r="F2810" i="5"/>
  <c r="D2811" i="5"/>
  <c r="F2811" i="5"/>
  <c r="D2812" i="5"/>
  <c r="F2812" i="5"/>
  <c r="D2813" i="5"/>
  <c r="F2813" i="5"/>
  <c r="D2814" i="5"/>
  <c r="F2814" i="5"/>
  <c r="D2815" i="5"/>
  <c r="F2815" i="5"/>
  <c r="D2816" i="5"/>
  <c r="F2816" i="5"/>
  <c r="D2817" i="5"/>
  <c r="F2817" i="5"/>
  <c r="D2818" i="5"/>
  <c r="F2818" i="5"/>
  <c r="D2819" i="5"/>
  <c r="F2819" i="5"/>
  <c r="D2820" i="5"/>
  <c r="F2820" i="5"/>
  <c r="D2821" i="5"/>
  <c r="F2821" i="5"/>
  <c r="D2822" i="5"/>
  <c r="F2822" i="5"/>
  <c r="D2823" i="5"/>
  <c r="F2823" i="5"/>
  <c r="D2824" i="5"/>
  <c r="F2824" i="5"/>
  <c r="D2825" i="5"/>
  <c r="F2825" i="5"/>
  <c r="D2826" i="5"/>
  <c r="F2826" i="5"/>
  <c r="D2827" i="5"/>
  <c r="F2827" i="5"/>
  <c r="D2828" i="5"/>
  <c r="F2828" i="5"/>
  <c r="D2829" i="5"/>
  <c r="F2829" i="5"/>
  <c r="D2830" i="5"/>
  <c r="F2830" i="5"/>
  <c r="D2831" i="5"/>
  <c r="F2831" i="5"/>
  <c r="D2832" i="5"/>
  <c r="F2832" i="5"/>
  <c r="D2833" i="5"/>
  <c r="F2833" i="5"/>
  <c r="D2834" i="5"/>
  <c r="F2834" i="5"/>
  <c r="D2835" i="5"/>
  <c r="F2835" i="5"/>
  <c r="D2836" i="5"/>
  <c r="F2836" i="5"/>
  <c r="D2837" i="5"/>
  <c r="F2837" i="5"/>
  <c r="D2838" i="5"/>
  <c r="F2838" i="5"/>
  <c r="D2839" i="5"/>
  <c r="F2839" i="5"/>
  <c r="D2840" i="5"/>
  <c r="F2840" i="5"/>
  <c r="D2841" i="5"/>
  <c r="F2841" i="5"/>
  <c r="D2842" i="5"/>
  <c r="F2842" i="5"/>
  <c r="D2843" i="5"/>
  <c r="F2843" i="5"/>
  <c r="D2844" i="5"/>
  <c r="F2844" i="5"/>
  <c r="D2845" i="5"/>
  <c r="F2845" i="5"/>
  <c r="D2846" i="5"/>
  <c r="F2846" i="5"/>
  <c r="D2847" i="5"/>
  <c r="F2847" i="5"/>
  <c r="D2848" i="5"/>
  <c r="F2848" i="5"/>
  <c r="D2849" i="5"/>
  <c r="F2849" i="5"/>
  <c r="D2850" i="5"/>
  <c r="F2850" i="5"/>
  <c r="D2851" i="5"/>
  <c r="F2851" i="5"/>
  <c r="D2852" i="5"/>
  <c r="F2852" i="5"/>
  <c r="D2853" i="5"/>
  <c r="F2853" i="5"/>
  <c r="D2854" i="5"/>
  <c r="F2854" i="5"/>
  <c r="D2855" i="5"/>
  <c r="F2855" i="5"/>
  <c r="D2856" i="5"/>
  <c r="F2856" i="5"/>
  <c r="D2857" i="5"/>
  <c r="F2857" i="5"/>
  <c r="D2858" i="5"/>
  <c r="F2858" i="5"/>
  <c r="D2859" i="5"/>
  <c r="F2859" i="5"/>
  <c r="D2860" i="5"/>
  <c r="F2860" i="5"/>
  <c r="D2861" i="5"/>
  <c r="F2861" i="5"/>
  <c r="D2862" i="5"/>
  <c r="F2862" i="5"/>
  <c r="D2863" i="5"/>
  <c r="F2863" i="5"/>
  <c r="D2864" i="5"/>
  <c r="F2864" i="5"/>
  <c r="D2865" i="5"/>
  <c r="F2865" i="5"/>
  <c r="D2866" i="5"/>
  <c r="F2866" i="5"/>
  <c r="D2867" i="5"/>
  <c r="F2867" i="5"/>
  <c r="D2868" i="5"/>
  <c r="F2868" i="5"/>
  <c r="D2869" i="5"/>
  <c r="F2869" i="5"/>
  <c r="D2870" i="5"/>
  <c r="F2870" i="5"/>
  <c r="D2871" i="5"/>
  <c r="F2871" i="5"/>
  <c r="D2872" i="5"/>
  <c r="F2872" i="5"/>
  <c r="D2873" i="5"/>
  <c r="F2873" i="5"/>
  <c r="D2874" i="5"/>
  <c r="F2874" i="5"/>
  <c r="D2875" i="5"/>
  <c r="F2875" i="5"/>
  <c r="D2876" i="5"/>
  <c r="F2876" i="5"/>
  <c r="D2877" i="5"/>
  <c r="F2877" i="5"/>
  <c r="D2878" i="5"/>
  <c r="F2878" i="5"/>
  <c r="D2879" i="5"/>
  <c r="F2879" i="5"/>
  <c r="D2880" i="5"/>
  <c r="F2880" i="5"/>
  <c r="D2881" i="5"/>
  <c r="F2881" i="5"/>
  <c r="D2882" i="5"/>
  <c r="F2882" i="5"/>
  <c r="D2883" i="5"/>
  <c r="F2883" i="5"/>
  <c r="D2884" i="5"/>
  <c r="F2884" i="5"/>
  <c r="D2885" i="5"/>
  <c r="F2885" i="5"/>
  <c r="D2886" i="5"/>
  <c r="F2886" i="5"/>
  <c r="D2887" i="5"/>
  <c r="F2887" i="5"/>
  <c r="D2888" i="5"/>
  <c r="F2888" i="5"/>
  <c r="D2889" i="5"/>
  <c r="F2889" i="5"/>
  <c r="D2890" i="5"/>
  <c r="F2890" i="5"/>
  <c r="D2891" i="5"/>
  <c r="F2891" i="5"/>
  <c r="D2892" i="5"/>
  <c r="F2892" i="5"/>
  <c r="D2893" i="5"/>
  <c r="F2893" i="5"/>
  <c r="D2894" i="5"/>
  <c r="F2894" i="5"/>
  <c r="D2895" i="5"/>
  <c r="F2895" i="5"/>
  <c r="D2896" i="5"/>
  <c r="F2896" i="5"/>
  <c r="D2897" i="5"/>
  <c r="F2897" i="5"/>
  <c r="D2898" i="5"/>
  <c r="F2898" i="5"/>
  <c r="D2899" i="5"/>
  <c r="F2899" i="5"/>
  <c r="D2900" i="5"/>
  <c r="F2900" i="5"/>
  <c r="D2901" i="5"/>
  <c r="F2901" i="5"/>
  <c r="D2902" i="5"/>
  <c r="F2902" i="5"/>
  <c r="D2903" i="5"/>
  <c r="F2903" i="5"/>
  <c r="D2904" i="5"/>
  <c r="F2904" i="5"/>
  <c r="D2905" i="5"/>
  <c r="F2905" i="5"/>
  <c r="D2906" i="5"/>
  <c r="F2906" i="5"/>
  <c r="D2907" i="5"/>
  <c r="F2907" i="5"/>
  <c r="D2908" i="5"/>
  <c r="F2908" i="5"/>
  <c r="D2909" i="5"/>
  <c r="F2909" i="5"/>
  <c r="D2910" i="5"/>
  <c r="F2910" i="5"/>
  <c r="D2911" i="5"/>
  <c r="F2911" i="5"/>
  <c r="D2912" i="5"/>
  <c r="F2912" i="5"/>
  <c r="D2913" i="5"/>
  <c r="F2913" i="5"/>
  <c r="D2914" i="5"/>
  <c r="F2914" i="5"/>
  <c r="D2915" i="5"/>
  <c r="F2915" i="5"/>
  <c r="D2916" i="5"/>
  <c r="F2916" i="5"/>
  <c r="D2917" i="5"/>
  <c r="F2917" i="5"/>
  <c r="D2918" i="5"/>
  <c r="F2918" i="5"/>
  <c r="D2919" i="5"/>
  <c r="F2919" i="5"/>
  <c r="D2920" i="5"/>
  <c r="F2920" i="5"/>
  <c r="D2921" i="5"/>
  <c r="F2921" i="5"/>
  <c r="D2922" i="5"/>
  <c r="F2922" i="5"/>
  <c r="D2923" i="5"/>
  <c r="F2923" i="5"/>
  <c r="D2924" i="5"/>
  <c r="F2924" i="5"/>
  <c r="D2925" i="5"/>
  <c r="F2925" i="5"/>
  <c r="D2926" i="5"/>
  <c r="F2926" i="5"/>
  <c r="D2927" i="5"/>
  <c r="F2927" i="5"/>
  <c r="D2928" i="5"/>
  <c r="F2928" i="5"/>
  <c r="D2929" i="5"/>
  <c r="F2929" i="5"/>
  <c r="D2930" i="5"/>
  <c r="F2930" i="5"/>
  <c r="D2931" i="5"/>
  <c r="F2931" i="5"/>
  <c r="D2932" i="5"/>
  <c r="F2932" i="5"/>
  <c r="D2933" i="5"/>
  <c r="F2933" i="5"/>
  <c r="D2934" i="5"/>
  <c r="F2934" i="5"/>
  <c r="D2935" i="5"/>
  <c r="F2935" i="5"/>
  <c r="D2936" i="5"/>
  <c r="F2936" i="5"/>
  <c r="D2937" i="5"/>
  <c r="F2937" i="5"/>
  <c r="D2938" i="5"/>
  <c r="F2938" i="5"/>
  <c r="D2939" i="5"/>
  <c r="F2939" i="5"/>
  <c r="D2940" i="5"/>
  <c r="F2940" i="5"/>
  <c r="D2941" i="5"/>
  <c r="F2941" i="5"/>
  <c r="D2942" i="5"/>
  <c r="F2942" i="5"/>
  <c r="D2943" i="5"/>
  <c r="F2943" i="5"/>
  <c r="D2944" i="5"/>
  <c r="F2944" i="5"/>
  <c r="D2945" i="5"/>
  <c r="F2945" i="5"/>
  <c r="D2946" i="5"/>
  <c r="F2946" i="5"/>
  <c r="D2947" i="5"/>
  <c r="F2947" i="5"/>
  <c r="D2948" i="5"/>
  <c r="F2948" i="5"/>
  <c r="D2949" i="5"/>
  <c r="F2949" i="5"/>
  <c r="D2950" i="5"/>
  <c r="F2950" i="5"/>
  <c r="D2951" i="5"/>
  <c r="F2951" i="5"/>
  <c r="D2952" i="5"/>
  <c r="F2952" i="5"/>
  <c r="D2953" i="5"/>
  <c r="F2953" i="5"/>
  <c r="D2954" i="5"/>
  <c r="F2954" i="5"/>
  <c r="D2955" i="5"/>
  <c r="F2955" i="5"/>
  <c r="D2956" i="5"/>
  <c r="F2956" i="5"/>
  <c r="D2957" i="5"/>
  <c r="F2957" i="5"/>
  <c r="D2958" i="5"/>
  <c r="F2958" i="5"/>
  <c r="D2959" i="5"/>
  <c r="F2959" i="5"/>
  <c r="D2960" i="5"/>
  <c r="F2960" i="5"/>
  <c r="D2961" i="5"/>
  <c r="F2961" i="5"/>
  <c r="D2962" i="5"/>
  <c r="F2962" i="5"/>
  <c r="D2963" i="5"/>
  <c r="F2963" i="5"/>
  <c r="D2964" i="5"/>
  <c r="F2964" i="5"/>
  <c r="D2965" i="5"/>
  <c r="F2965" i="5"/>
  <c r="D2966" i="5"/>
  <c r="F2966" i="5"/>
  <c r="D2967" i="5"/>
  <c r="F2967" i="5"/>
  <c r="D2968" i="5"/>
  <c r="F2968" i="5"/>
  <c r="D2969" i="5"/>
  <c r="F2969" i="5"/>
  <c r="D2970" i="5"/>
  <c r="F2970" i="5"/>
  <c r="D2971" i="5"/>
  <c r="F2971" i="5"/>
  <c r="D2972" i="5"/>
  <c r="F2972" i="5"/>
  <c r="D2973" i="5"/>
  <c r="F2973" i="5"/>
  <c r="D2974" i="5"/>
  <c r="F2974" i="5"/>
  <c r="D2975" i="5"/>
  <c r="F2975" i="5"/>
  <c r="D2976" i="5"/>
  <c r="F2976" i="5"/>
  <c r="D2977" i="5"/>
  <c r="F2977" i="5"/>
  <c r="D2978" i="5"/>
  <c r="F2978" i="5"/>
  <c r="D2979" i="5"/>
  <c r="F2979" i="5"/>
  <c r="D2980" i="5"/>
  <c r="F2980" i="5"/>
  <c r="D2981" i="5"/>
  <c r="F2981" i="5"/>
  <c r="D2982" i="5"/>
  <c r="F2982" i="5"/>
  <c r="D2983" i="5"/>
  <c r="F2983" i="5"/>
  <c r="D2984" i="5"/>
  <c r="F2984" i="5"/>
  <c r="D2985" i="5"/>
  <c r="F2985" i="5"/>
  <c r="D2986" i="5"/>
  <c r="F2986" i="5"/>
  <c r="D2987" i="5"/>
  <c r="F2987" i="5"/>
  <c r="D2988" i="5"/>
  <c r="F2988" i="5"/>
  <c r="D2989" i="5"/>
  <c r="F2989" i="5"/>
  <c r="D2990" i="5"/>
  <c r="F2990" i="5"/>
  <c r="D2991" i="5"/>
  <c r="F2991" i="5"/>
  <c r="D2992" i="5"/>
  <c r="F2992" i="5"/>
  <c r="D2993" i="5"/>
  <c r="F2993" i="5"/>
  <c r="D2994" i="5"/>
  <c r="F2994" i="5"/>
  <c r="D2995" i="5"/>
  <c r="F2995" i="5"/>
  <c r="D2996" i="5"/>
  <c r="F2996" i="5"/>
  <c r="D2997" i="5"/>
  <c r="F2997" i="5"/>
  <c r="D2998" i="5"/>
  <c r="F2998" i="5"/>
  <c r="D2999" i="5"/>
  <c r="F2999" i="5"/>
  <c r="D3000" i="5"/>
  <c r="F3000" i="5"/>
  <c r="D3001" i="5"/>
  <c r="F3001" i="5"/>
  <c r="D3002" i="5"/>
  <c r="F3002" i="5"/>
  <c r="D3003" i="5"/>
  <c r="F3003" i="5"/>
  <c r="D3004" i="5"/>
  <c r="F3004" i="5"/>
  <c r="D3005" i="5"/>
  <c r="F3005" i="5"/>
  <c r="D3006" i="5"/>
  <c r="F3006" i="5"/>
  <c r="D3007" i="5"/>
  <c r="F3007" i="5"/>
  <c r="D3008" i="5"/>
  <c r="F3008" i="5"/>
  <c r="D3009" i="5"/>
  <c r="F3009" i="5"/>
  <c r="D3010" i="5"/>
  <c r="F3010" i="5"/>
  <c r="D3011" i="5"/>
  <c r="F3011" i="5"/>
  <c r="D3012" i="5"/>
  <c r="F3012" i="5"/>
  <c r="D3013" i="5"/>
  <c r="F3013" i="5"/>
  <c r="D3014" i="5"/>
  <c r="F3014" i="5"/>
  <c r="D3015" i="5"/>
  <c r="F3015" i="5"/>
  <c r="D3016" i="5"/>
  <c r="F3016" i="5"/>
  <c r="D3017" i="5"/>
  <c r="F3017" i="5"/>
  <c r="D3018" i="5"/>
  <c r="F3018" i="5"/>
  <c r="D3019" i="5"/>
  <c r="F3019" i="5"/>
  <c r="D3020" i="5"/>
  <c r="F3020" i="5"/>
  <c r="D3021" i="5"/>
  <c r="F3021" i="5"/>
  <c r="D3022" i="5"/>
  <c r="F3022" i="5"/>
  <c r="D3023" i="5"/>
  <c r="F3023" i="5"/>
  <c r="D3024" i="5"/>
  <c r="F3024" i="5"/>
  <c r="D3025" i="5"/>
  <c r="F3025" i="5"/>
  <c r="D3026" i="5"/>
  <c r="F3026" i="5"/>
  <c r="D3027" i="5"/>
  <c r="F3027" i="5"/>
  <c r="D3028" i="5"/>
  <c r="F3028" i="5"/>
  <c r="D3029" i="5"/>
  <c r="F3029" i="5"/>
  <c r="D3030" i="5"/>
  <c r="F3030" i="5"/>
  <c r="D3031" i="5"/>
  <c r="F3031" i="5"/>
  <c r="D3032" i="5"/>
  <c r="F3032" i="5"/>
  <c r="D3033" i="5"/>
  <c r="F3033" i="5"/>
  <c r="D3034" i="5"/>
  <c r="F3034" i="5"/>
  <c r="D3035" i="5"/>
  <c r="F3035" i="5"/>
  <c r="D3036" i="5"/>
  <c r="F3036" i="5"/>
  <c r="D3037" i="5"/>
  <c r="F3037" i="5"/>
  <c r="D3038" i="5"/>
  <c r="F3038" i="5"/>
  <c r="D3039" i="5"/>
  <c r="F3039" i="5"/>
  <c r="D3040" i="5"/>
  <c r="F3040" i="5"/>
  <c r="D3041" i="5"/>
  <c r="F3041" i="5"/>
  <c r="D3042" i="5"/>
  <c r="F3042" i="5"/>
  <c r="D3043" i="5"/>
  <c r="F3043" i="5"/>
  <c r="D3044" i="5"/>
  <c r="F3044" i="5"/>
  <c r="D3045" i="5"/>
  <c r="F3045" i="5"/>
  <c r="D3046" i="5"/>
  <c r="F3046" i="5"/>
  <c r="D3047" i="5"/>
  <c r="F3047" i="5"/>
  <c r="D3048" i="5"/>
  <c r="F3048" i="5"/>
  <c r="D3049" i="5"/>
  <c r="F3049" i="5"/>
  <c r="D3050" i="5"/>
  <c r="F3050" i="5"/>
  <c r="D3051" i="5"/>
  <c r="F3051" i="5"/>
  <c r="D3052" i="5"/>
  <c r="F3052" i="5"/>
  <c r="D3053" i="5"/>
  <c r="F3053" i="5"/>
  <c r="D3054" i="5"/>
  <c r="F3054" i="5"/>
  <c r="D3055" i="5"/>
  <c r="F3055" i="5"/>
  <c r="D3056" i="5"/>
  <c r="F3056" i="5"/>
  <c r="D3057" i="5"/>
  <c r="F3057" i="5"/>
  <c r="D3058" i="5"/>
  <c r="F3058" i="5"/>
  <c r="D3059" i="5"/>
  <c r="F3059" i="5"/>
  <c r="D3060" i="5"/>
  <c r="F3060" i="5"/>
  <c r="D3061" i="5"/>
  <c r="F3061" i="5"/>
  <c r="D3062" i="5"/>
  <c r="F3062" i="5"/>
  <c r="D3063" i="5"/>
  <c r="F3063" i="5"/>
  <c r="D3064" i="5"/>
  <c r="F3064" i="5"/>
  <c r="D3065" i="5"/>
  <c r="F3065" i="5"/>
  <c r="D3066" i="5"/>
  <c r="F3066" i="5"/>
  <c r="D3067" i="5"/>
  <c r="F3067" i="5"/>
  <c r="D3068" i="5"/>
  <c r="F3068" i="5"/>
  <c r="D3069" i="5"/>
  <c r="F3069" i="5"/>
  <c r="D3070" i="5"/>
  <c r="F3070" i="5"/>
  <c r="D3071" i="5"/>
  <c r="F3071" i="5"/>
  <c r="D3072" i="5"/>
  <c r="F3072" i="5"/>
  <c r="D3073" i="5"/>
  <c r="F3073" i="5"/>
  <c r="D3074" i="5"/>
  <c r="F3074" i="5"/>
  <c r="D3075" i="5"/>
  <c r="F3075" i="5"/>
  <c r="D3076" i="5"/>
  <c r="F3076" i="5"/>
  <c r="D3077" i="5"/>
  <c r="F3077" i="5"/>
  <c r="D3078" i="5"/>
  <c r="F3078" i="5"/>
  <c r="D3079" i="5"/>
  <c r="F3079" i="5"/>
  <c r="D3080" i="5"/>
  <c r="F3080" i="5"/>
  <c r="D3081" i="5"/>
  <c r="F3081" i="5"/>
  <c r="D3082" i="5"/>
  <c r="F3082" i="5"/>
  <c r="D3083" i="5"/>
  <c r="F3083" i="5"/>
  <c r="D3084" i="5"/>
  <c r="F3084" i="5"/>
  <c r="D3085" i="5"/>
  <c r="F3085" i="5"/>
  <c r="D3086" i="5"/>
  <c r="F3086" i="5"/>
  <c r="D3087" i="5"/>
  <c r="F3087" i="5"/>
  <c r="D3088" i="5"/>
  <c r="F3088" i="5"/>
  <c r="D3089" i="5"/>
  <c r="F3089" i="5"/>
  <c r="D3090" i="5"/>
  <c r="F3090" i="5"/>
  <c r="D3091" i="5"/>
  <c r="F3091" i="5"/>
  <c r="D3092" i="5"/>
  <c r="F3092" i="5"/>
  <c r="D3093" i="5"/>
  <c r="F3093" i="5"/>
  <c r="D3094" i="5"/>
  <c r="F3094" i="5"/>
  <c r="D3095" i="5"/>
  <c r="F3095" i="5"/>
  <c r="D3096" i="5"/>
  <c r="F3096" i="5"/>
  <c r="D3097" i="5"/>
  <c r="F3097" i="5"/>
  <c r="D3098" i="5"/>
  <c r="F3098" i="5"/>
  <c r="D3099" i="5"/>
  <c r="F3099" i="5"/>
  <c r="D3100" i="5"/>
  <c r="F3100" i="5"/>
  <c r="D3101" i="5"/>
  <c r="F3101" i="5"/>
  <c r="D3102" i="5"/>
  <c r="F3102" i="5"/>
  <c r="D3103" i="5"/>
  <c r="F3103" i="5"/>
  <c r="D3104" i="5"/>
  <c r="F3104" i="5"/>
  <c r="D3105" i="5"/>
  <c r="F3105" i="5"/>
  <c r="D3106" i="5"/>
  <c r="F3106" i="5"/>
  <c r="D3107" i="5"/>
  <c r="F3107" i="5"/>
  <c r="D3108" i="5"/>
  <c r="F3108" i="5"/>
  <c r="D3109" i="5"/>
  <c r="F3109" i="5"/>
  <c r="D3110" i="5"/>
  <c r="F3110" i="5"/>
  <c r="D3111" i="5"/>
  <c r="F3111" i="5"/>
  <c r="D3112" i="5"/>
  <c r="F3112" i="5"/>
  <c r="D3113" i="5"/>
  <c r="F3113" i="5"/>
  <c r="D3114" i="5"/>
  <c r="F3114" i="5"/>
  <c r="D3115" i="5"/>
  <c r="F3115" i="5"/>
  <c r="D3116" i="5"/>
  <c r="F3116" i="5"/>
  <c r="D3117" i="5"/>
  <c r="F3117" i="5"/>
  <c r="D3118" i="5"/>
  <c r="F3118" i="5"/>
  <c r="D3119" i="5"/>
  <c r="F3119" i="5"/>
  <c r="D3120" i="5"/>
  <c r="F3120" i="5"/>
  <c r="D3121" i="5"/>
  <c r="F3121" i="5"/>
  <c r="D3122" i="5"/>
  <c r="F3122" i="5"/>
  <c r="D3123" i="5"/>
  <c r="F3123" i="5"/>
  <c r="D3124" i="5"/>
  <c r="F3124" i="5"/>
  <c r="D3125" i="5"/>
  <c r="F3125" i="5"/>
  <c r="D3126" i="5"/>
  <c r="F3126" i="5"/>
  <c r="D3127" i="5"/>
  <c r="F3127" i="5"/>
  <c r="D3128" i="5"/>
  <c r="F3128" i="5"/>
  <c r="D3129" i="5"/>
  <c r="F3129" i="5"/>
  <c r="D3130" i="5"/>
  <c r="F3130" i="5"/>
  <c r="D3131" i="5"/>
  <c r="F3131" i="5"/>
  <c r="D3132" i="5"/>
  <c r="F3132" i="5"/>
  <c r="D3133" i="5"/>
  <c r="F3133" i="5"/>
  <c r="D3134" i="5"/>
  <c r="F3134" i="5"/>
  <c r="D3135" i="5"/>
  <c r="F3135" i="5"/>
  <c r="D3136" i="5"/>
  <c r="F3136" i="5"/>
  <c r="D3137" i="5"/>
  <c r="F3137" i="5"/>
  <c r="D3138" i="5"/>
  <c r="F3138" i="5"/>
  <c r="D3139" i="5"/>
  <c r="F3139" i="5"/>
  <c r="D3140" i="5"/>
  <c r="F3140" i="5"/>
  <c r="D3141" i="5"/>
  <c r="F3141" i="5"/>
  <c r="D3142" i="5"/>
  <c r="F3142" i="5"/>
  <c r="D3143" i="5"/>
  <c r="F3143" i="5"/>
  <c r="D3144" i="5"/>
  <c r="F3144" i="5"/>
  <c r="D3145" i="5"/>
  <c r="F3145" i="5"/>
  <c r="D3146" i="5"/>
  <c r="F3146" i="5"/>
  <c r="D3147" i="5"/>
  <c r="F3147" i="5"/>
  <c r="D3148" i="5"/>
  <c r="F3148" i="5"/>
  <c r="D3149" i="5"/>
  <c r="F3149" i="5"/>
  <c r="D3150" i="5"/>
  <c r="F3150" i="5"/>
  <c r="D3151" i="5"/>
  <c r="F3151" i="5"/>
  <c r="D3152" i="5"/>
  <c r="F3152" i="5"/>
  <c r="D3153" i="5"/>
  <c r="F3153" i="5"/>
  <c r="D3154" i="5"/>
  <c r="F3154" i="5"/>
  <c r="D3155" i="5"/>
  <c r="F3155" i="5"/>
  <c r="D3156" i="5"/>
  <c r="F3156" i="5"/>
  <c r="D3157" i="5"/>
  <c r="F3157" i="5"/>
  <c r="D3158" i="5"/>
  <c r="F3158" i="5"/>
  <c r="D3159" i="5"/>
  <c r="F3159" i="5"/>
  <c r="D3160" i="5"/>
  <c r="F3160" i="5"/>
  <c r="D3161" i="5"/>
  <c r="F3161" i="5"/>
  <c r="D3162" i="5"/>
  <c r="F3162" i="5"/>
  <c r="D3163" i="5"/>
  <c r="F3163" i="5"/>
  <c r="D3164" i="5"/>
  <c r="F3164" i="5"/>
  <c r="D3165" i="5"/>
  <c r="F3165" i="5"/>
  <c r="D3166" i="5"/>
  <c r="F3166" i="5"/>
  <c r="D3167" i="5"/>
  <c r="F3167" i="5"/>
  <c r="D3168" i="5"/>
  <c r="F3168" i="5"/>
  <c r="D3169" i="5"/>
  <c r="F3169" i="5"/>
  <c r="D3170" i="5"/>
  <c r="F3170" i="5"/>
  <c r="D3171" i="5"/>
  <c r="F3171" i="5"/>
  <c r="D3172" i="5"/>
  <c r="F3172" i="5"/>
  <c r="D3173" i="5"/>
  <c r="F3173" i="5"/>
  <c r="D3174" i="5"/>
  <c r="F3174" i="5"/>
  <c r="D3175" i="5"/>
  <c r="F3175" i="5"/>
  <c r="D3176" i="5"/>
  <c r="F3176" i="5"/>
  <c r="D3177" i="5"/>
  <c r="F3177" i="5"/>
  <c r="D3178" i="5"/>
  <c r="F3178" i="5"/>
  <c r="D3179" i="5"/>
  <c r="F3179" i="5"/>
  <c r="D3180" i="5"/>
  <c r="F3180" i="5"/>
  <c r="D3181" i="5"/>
  <c r="F3181" i="5"/>
  <c r="D3182" i="5"/>
  <c r="F3182" i="5"/>
  <c r="D3183" i="5"/>
  <c r="F3183" i="5"/>
  <c r="D3184" i="5"/>
  <c r="F3184" i="5"/>
  <c r="D3185" i="5"/>
  <c r="F3185" i="5"/>
  <c r="D3186" i="5"/>
  <c r="F3186" i="5"/>
  <c r="D3187" i="5"/>
  <c r="F3187" i="5"/>
  <c r="D3188" i="5"/>
  <c r="F3188" i="5"/>
  <c r="D3189" i="5"/>
  <c r="F3189" i="5"/>
  <c r="D3190" i="5"/>
  <c r="F3190" i="5"/>
  <c r="D3191" i="5"/>
  <c r="F3191" i="5"/>
  <c r="D3192" i="5"/>
  <c r="F3192" i="5"/>
  <c r="D3193" i="5"/>
  <c r="F3193" i="5"/>
  <c r="D3194" i="5"/>
  <c r="F3194" i="5"/>
  <c r="D3195" i="5"/>
  <c r="F3195" i="5"/>
  <c r="D3196" i="5"/>
  <c r="F3196" i="5"/>
  <c r="D3197" i="5"/>
  <c r="F3197" i="5"/>
  <c r="D3198" i="5"/>
  <c r="F3198" i="5"/>
  <c r="D3199" i="5"/>
  <c r="F3199" i="5"/>
  <c r="D3200" i="5"/>
  <c r="F3200" i="5"/>
  <c r="D3201" i="5"/>
  <c r="F3201" i="5"/>
  <c r="D3202" i="5"/>
  <c r="F3202" i="5"/>
  <c r="D3203" i="5"/>
  <c r="F3203" i="5"/>
  <c r="D3204" i="5"/>
  <c r="F3204" i="5"/>
  <c r="D3205" i="5"/>
  <c r="F3205" i="5"/>
  <c r="D3206" i="5"/>
  <c r="F3206" i="5"/>
  <c r="D3207" i="5"/>
  <c r="F3207" i="5"/>
  <c r="D3208" i="5"/>
  <c r="F3208" i="5"/>
  <c r="D3209" i="5"/>
  <c r="F3209" i="5"/>
  <c r="D3210" i="5"/>
  <c r="F3210" i="5"/>
  <c r="D3211" i="5"/>
  <c r="F3211" i="5"/>
  <c r="D3212" i="5"/>
  <c r="F3212" i="5"/>
  <c r="D3213" i="5"/>
  <c r="F3213" i="5"/>
  <c r="D3214" i="5"/>
  <c r="F3214" i="5"/>
  <c r="D3215" i="5"/>
  <c r="F3215" i="5"/>
  <c r="D3216" i="5"/>
  <c r="F3216" i="5"/>
  <c r="D3217" i="5"/>
  <c r="F3217" i="5"/>
  <c r="D3218" i="5"/>
  <c r="F3218" i="5"/>
  <c r="D3219" i="5"/>
  <c r="F3219" i="5"/>
  <c r="D3220" i="5"/>
  <c r="F3220" i="5"/>
  <c r="D3221" i="5"/>
  <c r="F3221" i="5"/>
  <c r="D3222" i="5"/>
  <c r="F3222" i="5"/>
  <c r="D3223" i="5"/>
  <c r="F3223" i="5"/>
  <c r="D3224" i="5"/>
  <c r="F3224" i="5"/>
  <c r="D3225" i="5"/>
  <c r="F3225" i="5"/>
  <c r="D3226" i="5"/>
  <c r="F3226" i="5"/>
  <c r="D3227" i="5"/>
  <c r="F3227" i="5"/>
  <c r="D3228" i="5"/>
  <c r="F3228" i="5"/>
  <c r="D3229" i="5"/>
  <c r="F3229" i="5"/>
  <c r="D3230" i="5"/>
  <c r="F3230" i="5"/>
  <c r="D3231" i="5"/>
  <c r="F3231" i="5"/>
  <c r="D3232" i="5"/>
  <c r="F3232" i="5"/>
  <c r="D3233" i="5"/>
  <c r="F3233" i="5"/>
  <c r="D3234" i="5"/>
  <c r="F3234" i="5"/>
  <c r="D3235" i="5"/>
  <c r="F3235" i="5"/>
  <c r="D3236" i="5"/>
  <c r="F3236" i="5"/>
  <c r="D3237" i="5"/>
  <c r="F3237" i="5"/>
  <c r="D3238" i="5"/>
  <c r="F3238" i="5"/>
  <c r="D3239" i="5"/>
  <c r="F3239" i="5"/>
  <c r="D3240" i="5"/>
  <c r="F3240" i="5"/>
  <c r="D3241" i="5"/>
  <c r="F3241" i="5"/>
  <c r="D3242" i="5"/>
  <c r="F3242" i="5"/>
  <c r="D3243" i="5"/>
  <c r="F3243" i="5"/>
  <c r="D3244" i="5"/>
  <c r="F3244" i="5"/>
  <c r="D3245" i="5"/>
  <c r="F3245" i="5"/>
  <c r="D3246" i="5"/>
  <c r="F3246" i="5"/>
  <c r="D3247" i="5"/>
  <c r="F3247" i="5"/>
  <c r="D3248" i="5"/>
  <c r="F3248" i="5"/>
  <c r="D3249" i="5"/>
  <c r="F3249" i="5"/>
  <c r="D3250" i="5"/>
  <c r="F3250" i="5"/>
  <c r="D3251" i="5"/>
  <c r="F3251" i="5"/>
  <c r="D3252" i="5"/>
  <c r="F3252" i="5"/>
  <c r="D3253" i="5"/>
  <c r="F3253" i="5"/>
  <c r="D3254" i="5"/>
  <c r="F3254" i="5"/>
  <c r="D3255" i="5"/>
  <c r="F3255" i="5"/>
  <c r="D3256" i="5"/>
  <c r="F3256" i="5"/>
  <c r="D3257" i="5"/>
  <c r="F3257" i="5"/>
  <c r="D3258" i="5"/>
  <c r="F3258" i="5"/>
  <c r="D3259" i="5"/>
  <c r="F3259" i="5"/>
  <c r="D3260" i="5"/>
  <c r="F3260" i="5"/>
  <c r="D3261" i="5"/>
  <c r="F3261" i="5"/>
  <c r="D3262" i="5"/>
  <c r="F3262" i="5"/>
  <c r="D3263" i="5"/>
  <c r="F3263" i="5"/>
  <c r="D3264" i="5"/>
  <c r="F3264" i="5"/>
  <c r="D3265" i="5"/>
  <c r="F3265" i="5"/>
  <c r="D3266" i="5"/>
  <c r="F3266" i="5"/>
  <c r="D3267" i="5"/>
  <c r="F3267" i="5"/>
  <c r="D3268" i="5"/>
  <c r="F3268" i="5"/>
  <c r="D3269" i="5"/>
  <c r="F3269" i="5"/>
  <c r="D3270" i="5"/>
  <c r="F3270" i="5"/>
  <c r="D3271" i="5"/>
  <c r="F3271" i="5"/>
  <c r="D3272" i="5"/>
  <c r="F3272" i="5"/>
  <c r="D3273" i="5"/>
  <c r="F3273" i="5"/>
  <c r="D3274" i="5"/>
  <c r="F3274" i="5"/>
  <c r="D3275" i="5"/>
  <c r="F3275" i="5"/>
  <c r="D3276" i="5"/>
  <c r="F3276" i="5"/>
  <c r="D3277" i="5"/>
  <c r="F3277" i="5"/>
  <c r="D3278" i="5"/>
  <c r="F3278" i="5"/>
  <c r="D3279" i="5"/>
  <c r="F3279" i="5"/>
  <c r="D3280" i="5"/>
  <c r="F3280" i="5"/>
  <c r="D3281" i="5"/>
  <c r="F3281" i="5"/>
  <c r="D3282" i="5"/>
  <c r="F3282" i="5"/>
  <c r="D3283" i="5"/>
  <c r="F3283" i="5"/>
  <c r="D3284" i="5"/>
  <c r="F3284" i="5"/>
  <c r="D3285" i="5"/>
  <c r="F3285" i="5"/>
  <c r="D3286" i="5"/>
  <c r="F3286" i="5"/>
  <c r="D3287" i="5"/>
  <c r="F3287" i="5"/>
  <c r="D3288" i="5"/>
  <c r="F3288" i="5"/>
  <c r="D3289" i="5"/>
  <c r="F3289" i="5"/>
  <c r="D3290" i="5"/>
  <c r="F3290" i="5"/>
  <c r="D3291" i="5"/>
  <c r="F3291" i="5"/>
  <c r="D3292" i="5"/>
  <c r="F3292" i="5"/>
  <c r="D3293" i="5"/>
  <c r="F3293" i="5"/>
  <c r="D3294" i="5"/>
  <c r="F3294" i="5"/>
  <c r="D3295" i="5"/>
  <c r="F3295" i="5"/>
  <c r="D3296" i="5"/>
  <c r="F3296" i="5"/>
  <c r="D3297" i="5"/>
  <c r="F3297" i="5"/>
  <c r="D3298" i="5"/>
  <c r="F3298" i="5"/>
  <c r="D3299" i="5"/>
  <c r="F3299" i="5"/>
  <c r="D3300" i="5"/>
  <c r="F3300" i="5"/>
  <c r="D3301" i="5"/>
  <c r="F3301" i="5"/>
  <c r="D3302" i="5"/>
  <c r="F3302" i="5"/>
  <c r="D3303" i="5"/>
  <c r="F3303" i="5"/>
  <c r="D3304" i="5"/>
  <c r="F3304" i="5"/>
  <c r="D3305" i="5"/>
  <c r="F3305" i="5"/>
  <c r="D3306" i="5"/>
  <c r="F3306" i="5"/>
  <c r="D3307" i="5"/>
  <c r="F3307" i="5"/>
  <c r="D3308" i="5"/>
  <c r="F3308" i="5"/>
  <c r="D3309" i="5"/>
  <c r="F3309" i="5"/>
  <c r="D3310" i="5"/>
  <c r="F3310" i="5"/>
  <c r="D3311" i="5"/>
  <c r="F3311" i="5"/>
  <c r="D3312" i="5"/>
  <c r="F3312" i="5"/>
  <c r="D3313" i="5"/>
  <c r="F3313" i="5"/>
  <c r="D3314" i="5"/>
  <c r="F3314" i="5"/>
  <c r="D3315" i="5"/>
  <c r="F3315" i="5"/>
  <c r="D3316" i="5"/>
  <c r="F3316" i="5"/>
  <c r="D3317" i="5"/>
  <c r="F3317" i="5"/>
  <c r="D3318" i="5"/>
  <c r="F3318" i="5"/>
  <c r="D3319" i="5"/>
  <c r="F3319" i="5"/>
  <c r="D3320" i="5"/>
  <c r="F3320" i="5"/>
  <c r="D3321" i="5"/>
  <c r="F3321" i="5"/>
  <c r="D3322" i="5"/>
  <c r="F3322" i="5"/>
  <c r="D3323" i="5"/>
  <c r="F3323" i="5"/>
  <c r="D3324" i="5"/>
  <c r="F3324" i="5"/>
  <c r="D3325" i="5"/>
  <c r="F3325" i="5"/>
  <c r="D3326" i="5"/>
  <c r="F3326" i="5"/>
  <c r="D3327" i="5"/>
  <c r="F3327" i="5"/>
  <c r="D3328" i="5"/>
  <c r="F3328" i="5"/>
  <c r="D3329" i="5"/>
  <c r="F3329" i="5"/>
  <c r="D3330" i="5"/>
  <c r="F3330" i="5"/>
  <c r="D3331" i="5"/>
  <c r="F3331" i="5"/>
  <c r="D3332" i="5"/>
  <c r="F3332" i="5"/>
  <c r="D3333" i="5"/>
  <c r="F3333" i="5"/>
  <c r="D3334" i="5"/>
  <c r="F3334" i="5"/>
  <c r="D3335" i="5"/>
  <c r="F3335" i="5"/>
  <c r="D3336" i="5"/>
  <c r="F3336" i="5"/>
  <c r="D3337" i="5"/>
  <c r="F3337" i="5"/>
  <c r="D3338" i="5"/>
  <c r="F3338" i="5"/>
  <c r="D3339" i="5"/>
  <c r="F3339" i="5"/>
  <c r="D3340" i="5"/>
  <c r="F3340" i="5"/>
  <c r="D3341" i="5"/>
  <c r="F3341" i="5"/>
  <c r="D3342" i="5"/>
  <c r="F3342" i="5"/>
  <c r="D3343" i="5"/>
  <c r="F3343" i="5"/>
  <c r="D3344" i="5"/>
  <c r="F3344" i="5"/>
  <c r="D3345" i="5"/>
  <c r="F3345" i="5"/>
  <c r="D3346" i="5"/>
  <c r="F3346" i="5"/>
  <c r="D3347" i="5"/>
  <c r="F3347" i="5"/>
  <c r="D3348" i="5"/>
  <c r="F3348" i="5"/>
  <c r="D3349" i="5"/>
  <c r="F3349" i="5"/>
  <c r="D3350" i="5"/>
  <c r="F3350" i="5"/>
  <c r="D3351" i="5"/>
  <c r="F3351" i="5"/>
  <c r="D3352" i="5"/>
  <c r="F3352" i="5"/>
  <c r="D3353" i="5"/>
  <c r="F3353" i="5"/>
  <c r="D3354" i="5"/>
  <c r="F3354" i="5"/>
  <c r="D3355" i="5"/>
  <c r="F3355" i="5"/>
  <c r="D3356" i="5"/>
  <c r="F3356" i="5"/>
  <c r="D3357" i="5"/>
  <c r="F3357" i="5"/>
  <c r="D3358" i="5"/>
  <c r="F3358" i="5"/>
  <c r="D3359" i="5"/>
  <c r="F3359" i="5"/>
  <c r="D3360" i="5"/>
  <c r="F3360" i="5"/>
  <c r="D3361" i="5"/>
  <c r="F3361" i="5"/>
  <c r="D3362" i="5"/>
  <c r="F3362" i="5"/>
  <c r="D3363" i="5"/>
  <c r="F3363" i="5"/>
  <c r="D3364" i="5"/>
  <c r="F3364" i="5"/>
  <c r="D3365" i="5"/>
  <c r="F3365" i="5"/>
  <c r="D3366" i="5"/>
  <c r="F3366" i="5"/>
  <c r="D3367" i="5"/>
  <c r="F3367" i="5"/>
  <c r="D3368" i="5"/>
  <c r="F3368" i="5"/>
  <c r="D3369" i="5"/>
  <c r="F3369" i="5"/>
  <c r="D3370" i="5"/>
  <c r="F3370" i="5"/>
  <c r="D3371" i="5"/>
  <c r="F3371" i="5"/>
  <c r="D3372" i="5"/>
  <c r="F3372" i="5"/>
  <c r="D3373" i="5"/>
  <c r="F3373" i="5"/>
  <c r="D3374" i="5"/>
  <c r="F3374" i="5"/>
  <c r="D3375" i="5"/>
  <c r="F3375" i="5"/>
  <c r="D3376" i="5"/>
  <c r="F3376" i="5"/>
  <c r="D3377" i="5"/>
  <c r="F3377" i="5"/>
  <c r="D3378" i="5"/>
  <c r="F3378" i="5"/>
  <c r="D3379" i="5"/>
  <c r="F3379" i="5"/>
  <c r="D3380" i="5"/>
  <c r="F3380" i="5"/>
  <c r="D3381" i="5"/>
  <c r="F3381" i="5"/>
  <c r="D3382" i="5"/>
  <c r="F3382" i="5"/>
  <c r="D3383" i="5"/>
  <c r="F3383" i="5"/>
  <c r="D3384" i="5"/>
  <c r="F3384" i="5"/>
  <c r="D3385" i="5"/>
  <c r="F3385" i="5"/>
  <c r="D3386" i="5"/>
  <c r="F3386" i="5"/>
  <c r="D3387" i="5"/>
  <c r="F3387" i="5"/>
  <c r="D3388" i="5"/>
  <c r="F3388" i="5"/>
  <c r="D3389" i="5"/>
  <c r="F3389" i="5"/>
  <c r="D3390" i="5"/>
  <c r="F3390" i="5"/>
  <c r="D3391" i="5"/>
  <c r="F3391" i="5"/>
  <c r="D3392" i="5"/>
  <c r="F3392" i="5"/>
  <c r="D3393" i="5"/>
  <c r="F3393" i="5"/>
  <c r="D3394" i="5"/>
  <c r="F3394" i="5"/>
  <c r="D3395" i="5"/>
  <c r="F3395" i="5"/>
  <c r="D3396" i="5"/>
  <c r="F3396" i="5"/>
  <c r="D3397" i="5"/>
  <c r="F3397" i="5"/>
  <c r="D3398" i="5"/>
  <c r="F3398" i="5"/>
  <c r="D3399" i="5"/>
  <c r="F3399" i="5"/>
  <c r="D3400" i="5"/>
  <c r="F3400" i="5"/>
  <c r="D3401" i="5"/>
  <c r="F3401" i="5"/>
  <c r="D3402" i="5"/>
  <c r="F3402" i="5"/>
  <c r="D3403" i="5"/>
  <c r="F3403" i="5"/>
  <c r="D3404" i="5"/>
  <c r="F3404" i="5"/>
  <c r="D3405" i="5"/>
  <c r="F3405" i="5"/>
  <c r="D3406" i="5"/>
  <c r="F3406" i="5"/>
  <c r="D3407" i="5"/>
  <c r="F3407" i="5"/>
  <c r="D3408" i="5"/>
  <c r="F3408" i="5"/>
  <c r="D3409" i="5"/>
  <c r="F3409" i="5"/>
  <c r="D3410" i="5"/>
  <c r="F3410" i="5"/>
  <c r="D3411" i="5"/>
  <c r="F3411" i="5"/>
  <c r="D3412" i="5"/>
  <c r="F3412" i="5"/>
  <c r="D3413" i="5"/>
  <c r="F3413" i="5"/>
  <c r="D3414" i="5"/>
  <c r="F3414" i="5"/>
  <c r="D3415" i="5"/>
  <c r="F3415" i="5"/>
  <c r="D3416" i="5"/>
  <c r="F3416" i="5"/>
  <c r="D3417" i="5"/>
  <c r="F3417" i="5"/>
  <c r="D3418" i="5"/>
  <c r="F3418" i="5"/>
  <c r="D3419" i="5"/>
  <c r="F3419" i="5"/>
  <c r="D3420" i="5"/>
  <c r="F3420" i="5"/>
  <c r="D3421" i="5"/>
  <c r="F3421" i="5"/>
  <c r="D3422" i="5"/>
  <c r="F3422" i="5"/>
  <c r="D3423" i="5"/>
  <c r="F3423" i="5"/>
  <c r="D3424" i="5"/>
  <c r="F3424" i="5"/>
  <c r="D3425" i="5"/>
  <c r="F3425" i="5"/>
  <c r="D3426" i="5"/>
  <c r="F3426" i="5"/>
  <c r="D3427" i="5"/>
  <c r="F3427" i="5"/>
  <c r="D3428" i="5"/>
  <c r="F3428" i="5"/>
  <c r="D3429" i="5"/>
  <c r="F3429" i="5"/>
  <c r="D3430" i="5"/>
  <c r="F3430" i="5"/>
  <c r="D3431" i="5"/>
  <c r="F3431" i="5"/>
  <c r="D3432" i="5"/>
  <c r="F3432" i="5"/>
  <c r="D3433" i="5"/>
  <c r="F3433" i="5"/>
  <c r="D3434" i="5"/>
  <c r="F3434" i="5"/>
  <c r="D3435" i="5"/>
  <c r="F3435" i="5"/>
  <c r="D3436" i="5"/>
  <c r="F3436" i="5"/>
  <c r="D3437" i="5"/>
  <c r="F3437" i="5"/>
  <c r="D3438" i="5"/>
  <c r="F3438" i="5"/>
  <c r="D3439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E3510" i="5"/>
  <c r="F3510" i="5"/>
  <c r="F3511" i="5"/>
  <c r="F3512" i="5"/>
  <c r="F3513" i="5"/>
  <c r="F3514" i="5"/>
  <c r="F3515" i="5"/>
  <c r="C900" i="6"/>
  <c r="B900" i="6" s="1"/>
  <c r="C901" i="6"/>
  <c r="B901" i="6" s="1"/>
  <c r="C902" i="6"/>
  <c r="B902" i="6"/>
  <c r="I1712" i="5" s="1"/>
  <c r="J1712" i="5" s="1"/>
  <c r="C903" i="6"/>
  <c r="B903" i="6" s="1"/>
  <c r="C904" i="6"/>
  <c r="B904" i="6" s="1"/>
  <c r="C905" i="6"/>
  <c r="B905" i="6" s="1"/>
  <c r="C906" i="6"/>
  <c r="B906" i="6"/>
  <c r="I1716" i="5" s="1"/>
  <c r="J1716" i="5" s="1"/>
  <c r="C907" i="6"/>
  <c r="B907" i="6" s="1"/>
  <c r="C908" i="6"/>
  <c r="B908" i="6" s="1"/>
  <c r="C909" i="6"/>
  <c r="B909" i="6" s="1"/>
  <c r="C910" i="6"/>
  <c r="B910" i="6"/>
  <c r="I1720" i="5" s="1"/>
  <c r="J1720" i="5" s="1"/>
  <c r="C911" i="6"/>
  <c r="B911" i="6"/>
  <c r="I1721" i="5" s="1"/>
  <c r="J1721" i="5" s="1"/>
  <c r="C912" i="6"/>
  <c r="B912" i="6"/>
  <c r="I1722" i="5" s="1"/>
  <c r="J1722" i="5" s="1"/>
  <c r="C913" i="6"/>
  <c r="B913" i="6"/>
  <c r="I1723" i="5" s="1"/>
  <c r="J1723" i="5" s="1"/>
  <c r="C914" i="6"/>
  <c r="B914" i="6" s="1"/>
  <c r="C915" i="6"/>
  <c r="B915" i="6"/>
  <c r="I1725" i="5" s="1"/>
  <c r="J1725" i="5" s="1"/>
  <c r="C916" i="6"/>
  <c r="B916" i="6"/>
  <c r="F916" i="6" s="1"/>
  <c r="C1726" i="5" s="1"/>
  <c r="C917" i="6"/>
  <c r="B917" i="6"/>
  <c r="I1727" i="5" s="1"/>
  <c r="J1727" i="5" s="1"/>
  <c r="C918" i="6"/>
  <c r="B918" i="6" s="1"/>
  <c r="C919" i="6"/>
  <c r="B919" i="6"/>
  <c r="I1729" i="5" s="1"/>
  <c r="J1729" i="5" s="1"/>
  <c r="C920" i="6"/>
  <c r="B920" i="6"/>
  <c r="I1730" i="5" s="1"/>
  <c r="J1730" i="5" s="1"/>
  <c r="C921" i="6"/>
  <c r="B921" i="6"/>
  <c r="I1731" i="5" s="1"/>
  <c r="J1731" i="5" s="1"/>
  <c r="C922" i="6"/>
  <c r="B922" i="6" s="1"/>
  <c r="C923" i="6"/>
  <c r="B923" i="6"/>
  <c r="I1733" i="5" s="1"/>
  <c r="J1733" i="5" s="1"/>
  <c r="C924" i="6"/>
  <c r="B924" i="6"/>
  <c r="I1734" i="5" s="1"/>
  <c r="J1734" i="5" s="1"/>
  <c r="C925" i="6"/>
  <c r="B925" i="6"/>
  <c r="I1735" i="5" s="1"/>
  <c r="J1735" i="5" s="1"/>
  <c r="C926" i="6"/>
  <c r="B926" i="6" s="1"/>
  <c r="C927" i="6"/>
  <c r="B927" i="6"/>
  <c r="I1737" i="5" s="1"/>
  <c r="J1737" i="5" s="1"/>
  <c r="C928" i="6"/>
  <c r="B928" i="6"/>
  <c r="I1738" i="5" s="1"/>
  <c r="J1738" i="5" s="1"/>
  <c r="C929" i="6"/>
  <c r="B929" i="6"/>
  <c r="I1739" i="5" s="1"/>
  <c r="J1739" i="5" s="1"/>
  <c r="C930" i="6"/>
  <c r="B930" i="6" s="1"/>
  <c r="C931" i="6"/>
  <c r="B931" i="6"/>
  <c r="I1741" i="5" s="1"/>
  <c r="J1741" i="5" s="1"/>
  <c r="C932" i="6"/>
  <c r="B932" i="6" s="1"/>
  <c r="C933" i="6"/>
  <c r="B933" i="6"/>
  <c r="I1743" i="5" s="1"/>
  <c r="J1743" i="5" s="1"/>
  <c r="C934" i="6"/>
  <c r="B934" i="6" s="1"/>
  <c r="C935" i="6"/>
  <c r="B935" i="6" s="1"/>
  <c r="C936" i="6"/>
  <c r="B936" i="6" s="1"/>
  <c r="C937" i="6"/>
  <c r="B937" i="6"/>
  <c r="I1747" i="5" s="1"/>
  <c r="J1747" i="5" s="1"/>
  <c r="C938" i="6"/>
  <c r="B938" i="6" s="1"/>
  <c r="AD1" i="6"/>
  <c r="AC1" i="6"/>
  <c r="AB1" i="6"/>
  <c r="AA1" i="6"/>
  <c r="Z1" i="6"/>
  <c r="Y1" i="6"/>
  <c r="X1" i="6"/>
  <c r="W1" i="6"/>
  <c r="AK5" i="12"/>
  <c r="AK1" i="12"/>
  <c r="AB3" i="12"/>
  <c r="AK97" i="12"/>
  <c r="AK96" i="12"/>
  <c r="AK95" i="12"/>
  <c r="AK94" i="12"/>
  <c r="AK93" i="12"/>
  <c r="AK92" i="12"/>
  <c r="AK91" i="12"/>
  <c r="AK90" i="12"/>
  <c r="AK89" i="12"/>
  <c r="AK88" i="12"/>
  <c r="AK87" i="12"/>
  <c r="AK86" i="12"/>
  <c r="AK85" i="12"/>
  <c r="AK84" i="12"/>
  <c r="AK83" i="12"/>
  <c r="AK82" i="12"/>
  <c r="AK81" i="12"/>
  <c r="AK80" i="12"/>
  <c r="AK79" i="12"/>
  <c r="AK78" i="12"/>
  <c r="AK77" i="12"/>
  <c r="AK76" i="12"/>
  <c r="AK75" i="12"/>
  <c r="AK74" i="12"/>
  <c r="AK73" i="12"/>
  <c r="AK72" i="12"/>
  <c r="AK71" i="12"/>
  <c r="AK70" i="12"/>
  <c r="AK69" i="12"/>
  <c r="AK68" i="12"/>
  <c r="AK67" i="12"/>
  <c r="AK66" i="12"/>
  <c r="AK65" i="12"/>
  <c r="AK64" i="12"/>
  <c r="AK63" i="12"/>
  <c r="AK62" i="12"/>
  <c r="AK61" i="12"/>
  <c r="AK60" i="12"/>
  <c r="AK59" i="12"/>
  <c r="AK58" i="12"/>
  <c r="AK57" i="12"/>
  <c r="AK56" i="12"/>
  <c r="AK55" i="12"/>
  <c r="AK54" i="12"/>
  <c r="AK53" i="12"/>
  <c r="AK52" i="12"/>
  <c r="AK51" i="12"/>
  <c r="AK50" i="12"/>
  <c r="AK49" i="12"/>
  <c r="AK48" i="12"/>
  <c r="AK47" i="12"/>
  <c r="AK46" i="12"/>
  <c r="AK45" i="12"/>
  <c r="AK44" i="12"/>
  <c r="AK43" i="12"/>
  <c r="AK42" i="12"/>
  <c r="AK41" i="12"/>
  <c r="AK40" i="12"/>
  <c r="AK39" i="12"/>
  <c r="AK38" i="12"/>
  <c r="AK37" i="12"/>
  <c r="AK36" i="12"/>
  <c r="AK35" i="12"/>
  <c r="AK34" i="12"/>
  <c r="AK33" i="12"/>
  <c r="AK32" i="12"/>
  <c r="AK31" i="12"/>
  <c r="AK30" i="12"/>
  <c r="AK29" i="12"/>
  <c r="AK28" i="12"/>
  <c r="AK27" i="12"/>
  <c r="AK26" i="12"/>
  <c r="AK25" i="12"/>
  <c r="AK24" i="12"/>
  <c r="AK23" i="12"/>
  <c r="AK22" i="12"/>
  <c r="AK21" i="12"/>
  <c r="AK20" i="12"/>
  <c r="AK19" i="12"/>
  <c r="AK18" i="12"/>
  <c r="AK17" i="12"/>
  <c r="AK16" i="12"/>
  <c r="AK15" i="12"/>
  <c r="AK14" i="12"/>
  <c r="AK13" i="12"/>
  <c r="AK12" i="12"/>
  <c r="AK11" i="12"/>
  <c r="AK10" i="12"/>
  <c r="AK9" i="12"/>
  <c r="AK3" i="12"/>
  <c r="Q10" i="14" s="1"/>
  <c r="AK6" i="12"/>
  <c r="AK7" i="12"/>
  <c r="AK8" i="12"/>
  <c r="Y1" i="12"/>
  <c r="S3" i="12"/>
  <c r="AI2289" i="6"/>
  <c r="AJ2289" i="6"/>
  <c r="AK2289" i="6"/>
  <c r="AL2289" i="6"/>
  <c r="AJ2247" i="6"/>
  <c r="AC2247" i="6"/>
  <c r="F70" i="7"/>
  <c r="AA1376" i="5"/>
  <c r="AA866" i="5"/>
  <c r="AA2369" i="5"/>
  <c r="AA2674" i="5"/>
  <c r="AA3369" i="5"/>
  <c r="AA2553" i="5"/>
  <c r="AA2773" i="5"/>
  <c r="AA2678" i="5"/>
  <c r="AA2883" i="5"/>
  <c r="AA2771" i="5"/>
  <c r="AA3571" i="5"/>
  <c r="AA2283" i="5"/>
  <c r="F924" i="6"/>
  <c r="C1734" i="5" s="1"/>
  <c r="F902" i="6"/>
  <c r="C1712" i="5" s="1"/>
  <c r="AA879" i="5"/>
  <c r="AA1430" i="5"/>
  <c r="AA1378" i="5"/>
  <c r="AA1427" i="5"/>
  <c r="AA1437" i="5"/>
  <c r="AA1046" i="5"/>
  <c r="AA1520" i="5"/>
  <c r="AA1622" i="5"/>
  <c r="AA970" i="5"/>
  <c r="AA1183" i="5"/>
  <c r="AA1405" i="5"/>
  <c r="AA1444" i="5"/>
  <c r="AA1539" i="5"/>
  <c r="AA1574" i="5"/>
  <c r="AA1460" i="5"/>
  <c r="AA1117" i="5"/>
  <c r="AA1487" i="5"/>
  <c r="AA1601" i="5"/>
  <c r="AA1600" i="5"/>
  <c r="F928" i="6"/>
  <c r="C1738" i="5" s="1"/>
  <c r="AD2119" i="5"/>
  <c r="AD1474" i="5"/>
  <c r="AD1204" i="5"/>
  <c r="AD1198" i="5"/>
  <c r="AD1196" i="5"/>
  <c r="AD1182" i="5"/>
  <c r="AD1481" i="5"/>
  <c r="AD1325" i="5"/>
  <c r="AA1239" i="5"/>
  <c r="AA1215" i="5"/>
  <c r="AA1123" i="5"/>
  <c r="AD1074" i="5"/>
  <c r="AA956" i="5"/>
  <c r="AA928" i="5"/>
  <c r="AA826" i="5"/>
  <c r="AA1173" i="5"/>
  <c r="AD1163" i="5"/>
  <c r="AA1144" i="5"/>
  <c r="AA1107" i="5"/>
  <c r="AD1055" i="5"/>
  <c r="AA955" i="5"/>
  <c r="AD843" i="5"/>
  <c r="AD2117" i="5"/>
  <c r="AA2122" i="5"/>
  <c r="AA1475" i="5"/>
  <c r="AA1243" i="5"/>
  <c r="AA954" i="5"/>
  <c r="AA838" i="5"/>
  <c r="AA2098" i="5"/>
  <c r="AD2098" i="5"/>
  <c r="AA1854" i="5"/>
  <c r="AA2101" i="5"/>
  <c r="AA3283" i="5"/>
  <c r="AA2812" i="5"/>
  <c r="AA2117" i="5"/>
  <c r="AA1792" i="5"/>
  <c r="AA3272" i="5"/>
  <c r="AA2855" i="5"/>
  <c r="AA2633" i="5"/>
  <c r="AA2548" i="5"/>
  <c r="AA2379" i="5"/>
  <c r="AD2101" i="5"/>
  <c r="AA1199" i="5"/>
  <c r="AD1199" i="5"/>
  <c r="AA1223" i="5"/>
  <c r="AD1215" i="5"/>
  <c r="AD1107" i="5"/>
  <c r="AA1855" i="5"/>
  <c r="AA1905" i="5"/>
  <c r="AA2784" i="5"/>
  <c r="AD928" i="5"/>
  <c r="AD1243" i="5"/>
  <c r="AA1182" i="5"/>
  <c r="AA904" i="5"/>
  <c r="AD904" i="5"/>
  <c r="AD1239" i="5"/>
  <c r="AA1163" i="5"/>
  <c r="AA939" i="5"/>
  <c r="AD1471" i="5"/>
  <c r="AA1471" i="5"/>
  <c r="AD1223" i="5"/>
  <c r="AA1094" i="5"/>
  <c r="AD1094" i="5"/>
  <c r="AA1326" i="5"/>
  <c r="AD1326" i="5"/>
  <c r="AD956" i="5"/>
  <c r="AD955" i="5"/>
  <c r="AD939" i="5"/>
  <c r="AA1145" i="5"/>
  <c r="AA898" i="5"/>
  <c r="AA870" i="5"/>
  <c r="AA822" i="5"/>
  <c r="AA3292" i="5"/>
  <c r="AA1159" i="5"/>
  <c r="AD1159" i="5"/>
  <c r="AD1181" i="5"/>
  <c r="AA1181" i="5"/>
  <c r="AD1191" i="5"/>
  <c r="AA1191" i="5"/>
  <c r="AD1483" i="5"/>
  <c r="AA1483" i="5"/>
  <c r="AA1206" i="5"/>
  <c r="AD2111" i="5"/>
  <c r="AD1220" i="5"/>
  <c r="AA1204" i="5"/>
  <c r="AA1481" i="5"/>
  <c r="AA1220" i="5"/>
  <c r="AA1162" i="5"/>
  <c r="AD1162" i="5"/>
  <c r="AA1170" i="5"/>
  <c r="AA1197" i="5"/>
  <c r="AD1197" i="5"/>
  <c r="AA1213" i="5"/>
  <c r="AA3081" i="5"/>
  <c r="AA2869" i="5"/>
  <c r="AD1131" i="5"/>
  <c r="AA1131" i="5"/>
  <c r="AD1166" i="5"/>
  <c r="AA1166" i="5"/>
  <c r="AA851" i="5"/>
  <c r="AD851" i="5"/>
  <c r="AA1205" i="5"/>
  <c r="AD1475" i="5"/>
  <c r="AD1213" i="5"/>
  <c r="AD1205" i="5"/>
  <c r="AD1170" i="5"/>
  <c r="AD1173" i="5"/>
  <c r="AD1177" i="5"/>
  <c r="AA1177" i="5"/>
  <c r="AD1235" i="5"/>
  <c r="AA1345" i="5"/>
  <c r="AD1345" i="5"/>
  <c r="AA2119" i="5"/>
  <c r="AA909" i="5"/>
  <c r="AA1085" i="5"/>
  <c r="AD1085" i="5"/>
  <c r="AA1153" i="5"/>
  <c r="AD838" i="5"/>
  <c r="AD1214" i="5"/>
  <c r="AD1206" i="5"/>
  <c r="AD1150" i="5"/>
  <c r="AA1214" i="5"/>
  <c r="AA1074" i="5"/>
  <c r="AA2725" i="5"/>
  <c r="AA2719" i="5"/>
  <c r="AA2716" i="5"/>
  <c r="AA2612" i="5"/>
  <c r="AA843" i="5"/>
  <c r="AA903" i="5"/>
  <c r="AD903" i="5"/>
  <c r="AD1155" i="5"/>
  <c r="AA1155" i="5"/>
  <c r="AA3570" i="5"/>
  <c r="AA2772" i="5"/>
  <c r="AA2767" i="5"/>
  <c r="AA3528" i="5"/>
  <c r="AA2380" i="5"/>
  <c r="AA3235" i="5"/>
  <c r="AA3274" i="5"/>
  <c r="AA3277" i="5"/>
  <c r="AA3278" i="5"/>
  <c r="AD1201" i="5"/>
  <c r="AA1201" i="5"/>
  <c r="F927" i="6"/>
  <c r="F913" i="6"/>
  <c r="C1723" i="5" s="1"/>
  <c r="F917" i="6"/>
  <c r="C1727" i="5" s="1"/>
  <c r="F925" i="6"/>
  <c r="C1735" i="5" s="1"/>
  <c r="F919" i="6"/>
  <c r="F906" i="6"/>
  <c r="C1716" i="5" s="1"/>
  <c r="F920" i="6"/>
  <c r="C1730" i="5" s="1"/>
  <c r="AA1325" i="5"/>
  <c r="AA2806" i="5"/>
  <c r="AA938" i="5"/>
  <c r="AD938" i="5"/>
  <c r="AD1190" i="5"/>
  <c r="AA2700" i="5"/>
  <c r="AA2697" i="5"/>
  <c r="AA2683" i="5"/>
  <c r="AA2493" i="5"/>
  <c r="AA2482" i="5"/>
  <c r="AA2470" i="5"/>
  <c r="AA2340" i="5"/>
  <c r="AA2217" i="5"/>
  <c r="AA2193" i="5"/>
  <c r="AA2154" i="5"/>
  <c r="AA2111" i="5"/>
  <c r="AD909" i="5"/>
  <c r="AD1144" i="5"/>
  <c r="AD1153" i="5"/>
  <c r="AA1190" i="5"/>
  <c r="AA2099" i="5"/>
  <c r="AA2070" i="5"/>
  <c r="AA1686" i="5"/>
  <c r="AA3120" i="5"/>
  <c r="AA1241" i="5"/>
  <c r="AA3385" i="5"/>
  <c r="AA2929" i="5"/>
  <c r="AA2582" i="5"/>
  <c r="AA3663" i="5"/>
  <c r="AA3354" i="5"/>
  <c r="AD1097" i="5"/>
  <c r="AD902" i="5"/>
  <c r="AA1196" i="5"/>
  <c r="AD2114" i="5"/>
  <c r="AA2114" i="5"/>
  <c r="AD2122" i="5"/>
  <c r="AA3404" i="5"/>
  <c r="AA2431" i="5"/>
  <c r="AA2810" i="5"/>
  <c r="AA1055" i="5"/>
  <c r="AD1154" i="5"/>
  <c r="AD1195" i="5"/>
  <c r="AD1241" i="5"/>
  <c r="AA1198" i="5"/>
  <c r="AA1474" i="5"/>
  <c r="AA1097" i="5"/>
  <c r="AA902" i="5"/>
  <c r="AD954" i="5"/>
  <c r="AD1123" i="5"/>
  <c r="AD2099" i="5"/>
  <c r="AD826" i="5"/>
  <c r="AA3595" i="5"/>
  <c r="AA2814" i="5"/>
  <c r="AA2813" i="5"/>
  <c r="AA2703" i="5"/>
  <c r="AA3514" i="5"/>
  <c r="AA1150" i="5"/>
  <c r="AA1203" i="5"/>
  <c r="AD1203" i="5"/>
  <c r="AA1235" i="5"/>
  <c r="AD1102" i="5"/>
  <c r="AA1102" i="5"/>
  <c r="AA1195" i="5"/>
  <c r="AA2118" i="5"/>
  <c r="AD2118" i="5"/>
  <c r="AD2810" i="5"/>
  <c r="AD1158" i="5"/>
  <c r="AA1158" i="5"/>
  <c r="AD2812" i="5"/>
  <c r="AD2804" i="5"/>
  <c r="AD2807" i="5"/>
  <c r="AD2806" i="5"/>
  <c r="AA1202" i="5"/>
  <c r="AD1202" i="5"/>
  <c r="AD2113" i="5"/>
  <c r="AA2113" i="5"/>
  <c r="AD1242" i="5"/>
  <c r="AA1242" i="5"/>
  <c r="AA2121" i="5"/>
  <c r="AD2121" i="5"/>
  <c r="AD1194" i="5"/>
  <c r="AA1194" i="5"/>
  <c r="AA1888" i="5"/>
  <c r="AD1888" i="5"/>
  <c r="AD1898" i="5"/>
  <c r="AA1898" i="5"/>
  <c r="AD1894" i="5"/>
  <c r="AA1894" i="5"/>
  <c r="AD1323" i="5"/>
  <c r="AA1323" i="5"/>
  <c r="AD2871" i="5"/>
  <c r="AA2871" i="5"/>
  <c r="AD1886" i="5"/>
  <c r="AA1886" i="5"/>
  <c r="AD1355" i="5"/>
  <c r="AA1355" i="5"/>
  <c r="AA1366" i="5"/>
  <c r="AD1366" i="5"/>
  <c r="G5" i="15"/>
  <c r="G8" i="15"/>
  <c r="G11" i="15"/>
  <c r="G6" i="15"/>
  <c r="G12" i="15"/>
  <c r="G9" i="15"/>
  <c r="L1884" i="5" l="1"/>
  <c r="L1469" i="5"/>
  <c r="L1341" i="5"/>
  <c r="U3738" i="5"/>
  <c r="L2702" i="5"/>
  <c r="L2511" i="5"/>
  <c r="L2509" i="5"/>
  <c r="L2503" i="5"/>
  <c r="L2501" i="5"/>
  <c r="L2484" i="5"/>
  <c r="L1479" i="5"/>
  <c r="L1477" i="5"/>
  <c r="L1351" i="5"/>
  <c r="L1349" i="5"/>
  <c r="L931" i="5"/>
  <c r="L914" i="5"/>
  <c r="L899" i="5"/>
  <c r="L901" i="5"/>
  <c r="L905" i="5"/>
  <c r="G2979" i="5"/>
  <c r="Q2979" i="5" s="1"/>
  <c r="G2951" i="5"/>
  <c r="Q2951" i="5" s="1"/>
  <c r="G2915" i="5"/>
  <c r="Q2915" i="5" s="1"/>
  <c r="G2911" i="5"/>
  <c r="Q2911" i="5" s="1"/>
  <c r="G2735" i="5"/>
  <c r="Q2735" i="5" s="1"/>
  <c r="G2727" i="5"/>
  <c r="Q2727" i="5" s="1"/>
  <c r="G2711" i="5"/>
  <c r="Q2711" i="5" s="1"/>
  <c r="G2703" i="5"/>
  <c r="Q2703" i="5" s="1"/>
  <c r="G2507" i="5"/>
  <c r="Q2507" i="5" s="1"/>
  <c r="R3724" i="5"/>
  <c r="S3724" i="5" s="1"/>
  <c r="M3724" i="5"/>
  <c r="N3724" i="5" s="1"/>
  <c r="O35" i="5"/>
  <c r="O33" i="5" s="1"/>
  <c r="G3711" i="5"/>
  <c r="Q3711" i="5" s="1"/>
  <c r="V3738" i="5"/>
  <c r="L3279" i="5"/>
  <c r="AD3279" i="5" s="1"/>
  <c r="L2524" i="5"/>
  <c r="L1478" i="5"/>
  <c r="L1335" i="5"/>
  <c r="L962" i="5"/>
  <c r="L932" i="5"/>
  <c r="L900" i="5"/>
  <c r="L846" i="5"/>
  <c r="L1482" i="5"/>
  <c r="N3734" i="5"/>
  <c r="J81" i="5"/>
  <c r="U3734" i="5"/>
  <c r="F938" i="6"/>
  <c r="C1748" i="5" s="1"/>
  <c r="I1748" i="5"/>
  <c r="J1748" i="5" s="1"/>
  <c r="F935" i="6"/>
  <c r="C1745" i="5" s="1"/>
  <c r="I1745" i="5"/>
  <c r="J1745" i="5" s="1"/>
  <c r="I1742" i="5"/>
  <c r="J1742" i="5" s="1"/>
  <c r="F932" i="6"/>
  <c r="C1742" i="5" s="1"/>
  <c r="F934" i="6"/>
  <c r="C1744" i="5" s="1"/>
  <c r="I1744" i="5"/>
  <c r="J1744" i="5" s="1"/>
  <c r="I1715" i="5"/>
  <c r="J1715" i="5" s="1"/>
  <c r="F905" i="6"/>
  <c r="C1715" i="5" s="1"/>
  <c r="F904" i="6"/>
  <c r="C1714" i="5" s="1"/>
  <c r="I1714" i="5"/>
  <c r="J1714" i="5" s="1"/>
  <c r="I1724" i="5"/>
  <c r="J1724" i="5" s="1"/>
  <c r="F914" i="6"/>
  <c r="C1724" i="5" s="1"/>
  <c r="I1713" i="5"/>
  <c r="J1713" i="5" s="1"/>
  <c r="L1713" i="5" s="1"/>
  <c r="F903" i="6"/>
  <c r="C1713" i="5" s="1"/>
  <c r="I1719" i="5"/>
  <c r="J1719" i="5" s="1"/>
  <c r="F909" i="6"/>
  <c r="C1719" i="5" s="1"/>
  <c r="F922" i="6"/>
  <c r="C1732" i="5" s="1"/>
  <c r="I1732" i="5"/>
  <c r="J1732" i="5" s="1"/>
  <c r="I1718" i="5"/>
  <c r="J1718" i="5" s="1"/>
  <c r="F908" i="6"/>
  <c r="C1718" i="5" s="1"/>
  <c r="F918" i="6"/>
  <c r="C1728" i="5" s="1"/>
  <c r="I1728" i="5"/>
  <c r="J1728" i="5" s="1"/>
  <c r="F926" i="6"/>
  <c r="C1736" i="5" s="1"/>
  <c r="I1736" i="5"/>
  <c r="J1736" i="5" s="1"/>
  <c r="F907" i="6"/>
  <c r="C1717" i="5" s="1"/>
  <c r="I1717" i="5"/>
  <c r="J1717" i="5" s="1"/>
  <c r="I1711" i="5"/>
  <c r="J1711" i="5" s="1"/>
  <c r="F901" i="6"/>
  <c r="C1711" i="5" s="1"/>
  <c r="F936" i="6"/>
  <c r="C1746" i="5" s="1"/>
  <c r="I1746" i="5"/>
  <c r="J1746" i="5" s="1"/>
  <c r="I1740" i="5"/>
  <c r="J1740" i="5" s="1"/>
  <c r="F930" i="6"/>
  <c r="C1740" i="5" s="1"/>
  <c r="F900" i="6"/>
  <c r="C1710" i="5" s="1"/>
  <c r="I1710" i="5"/>
  <c r="J1710" i="5" s="1"/>
  <c r="F912" i="6"/>
  <c r="C1722" i="5" s="1"/>
  <c r="F910" i="6"/>
  <c r="C1720" i="5" s="1"/>
  <c r="I1726" i="5"/>
  <c r="J1726" i="5" s="1"/>
  <c r="L1726" i="5" s="1"/>
  <c r="G1632" i="5"/>
  <c r="Q1632" i="5" s="1"/>
  <c r="K1632" i="5"/>
  <c r="G1624" i="5"/>
  <c r="Q1624" i="5" s="1"/>
  <c r="K1624" i="5"/>
  <c r="G1620" i="5"/>
  <c r="Q1620" i="5" s="1"/>
  <c r="K1620" i="5"/>
  <c r="G1608" i="5"/>
  <c r="Q1608" i="5" s="1"/>
  <c r="K1608" i="5"/>
  <c r="G1572" i="5"/>
  <c r="Q1572" i="5" s="1"/>
  <c r="K1572" i="5"/>
  <c r="L1895" i="5"/>
  <c r="L1891" i="5"/>
  <c r="L1889" i="5"/>
  <c r="L1887" i="5"/>
  <c r="L1885" i="5"/>
  <c r="AA2809" i="5"/>
  <c r="F911" i="6"/>
  <c r="C1721" i="5" s="1"/>
  <c r="F923" i="6"/>
  <c r="C1733" i="5" s="1"/>
  <c r="F921" i="6"/>
  <c r="C1731" i="5" s="1"/>
  <c r="AD3510" i="5"/>
  <c r="L2520" i="5"/>
  <c r="L2518" i="5"/>
  <c r="L2502" i="5"/>
  <c r="AA2876" i="5"/>
  <c r="AA2805" i="5"/>
  <c r="F933" i="6"/>
  <c r="C1743" i="5" s="1"/>
  <c r="F929" i="6"/>
  <c r="C1739" i="5" s="1"/>
  <c r="F915" i="6"/>
  <c r="C1725" i="5" s="1"/>
  <c r="F937" i="6"/>
  <c r="C1747" i="5" s="1"/>
  <c r="F931" i="6"/>
  <c r="C1741" i="5" s="1"/>
  <c r="L1882" i="5"/>
  <c r="J1600" i="5"/>
  <c r="J1596" i="5"/>
  <c r="J1592" i="5"/>
  <c r="J1588" i="5"/>
  <c r="J1584" i="5"/>
  <c r="J1580" i="5"/>
  <c r="J1576" i="5"/>
  <c r="J1436" i="5"/>
  <c r="J1432" i="5"/>
  <c r="J1216" i="5"/>
  <c r="L1216" i="5" s="1"/>
  <c r="J1184" i="5"/>
  <c r="L1184" i="5" s="1"/>
  <c r="J1128" i="5"/>
  <c r="J1124" i="5"/>
  <c r="J1116" i="5"/>
  <c r="J1112" i="5"/>
  <c r="J1108" i="5"/>
  <c r="J1052" i="5"/>
  <c r="J1048" i="5"/>
  <c r="J1044" i="5"/>
  <c r="L1044" i="5" s="1"/>
  <c r="J1040" i="5"/>
  <c r="L1040" i="5" s="1"/>
  <c r="J1036" i="5"/>
  <c r="J1032" i="5"/>
  <c r="J1028" i="5"/>
  <c r="J1024" i="5"/>
  <c r="J1020" i="5"/>
  <c r="L1020" i="5" s="1"/>
  <c r="J1016" i="5"/>
  <c r="J1012" i="5"/>
  <c r="J1008" i="5"/>
  <c r="L1008" i="5" s="1"/>
  <c r="J1004" i="5"/>
  <c r="J1000" i="5"/>
  <c r="J996" i="5"/>
  <c r="J992" i="5"/>
  <c r="J988" i="5"/>
  <c r="L988" i="5" s="1"/>
  <c r="M988" i="5" s="1"/>
  <c r="J984" i="5"/>
  <c r="J980" i="5"/>
  <c r="J976" i="5"/>
  <c r="L976" i="5" s="1"/>
  <c r="J972" i="5"/>
  <c r="J110" i="5"/>
  <c r="G3508" i="5"/>
  <c r="Q3508" i="5" s="1"/>
  <c r="G3480" i="5"/>
  <c r="Q3480" i="5" s="1"/>
  <c r="J1536" i="5"/>
  <c r="L1536" i="5" s="1"/>
  <c r="J1532" i="5"/>
  <c r="J1528" i="5"/>
  <c r="J1524" i="5"/>
  <c r="L1524" i="5" s="1"/>
  <c r="J1424" i="5"/>
  <c r="J1420" i="5"/>
  <c r="J1416" i="5"/>
  <c r="J1412" i="5"/>
  <c r="J1408" i="5"/>
  <c r="L1408" i="5" s="1"/>
  <c r="J1324" i="5"/>
  <c r="L1324" i="5" s="1"/>
  <c r="J1164" i="5"/>
  <c r="L1164" i="5" s="1"/>
  <c r="J1152" i="5"/>
  <c r="L1152" i="5" s="1"/>
  <c r="J1076" i="5"/>
  <c r="L1076" i="5" s="1"/>
  <c r="J896" i="5"/>
  <c r="J892" i="5"/>
  <c r="J888" i="5"/>
  <c r="J884" i="5"/>
  <c r="L884" i="5" s="1"/>
  <c r="J880" i="5"/>
  <c r="J114" i="5"/>
  <c r="J1520" i="5"/>
  <c r="L1520" i="5" s="1"/>
  <c r="J1516" i="5"/>
  <c r="J1512" i="5"/>
  <c r="J1508" i="5"/>
  <c r="J1504" i="5"/>
  <c r="J1500" i="5"/>
  <c r="L1500" i="5" s="1"/>
  <c r="J1496" i="5"/>
  <c r="J1404" i="5"/>
  <c r="J1400" i="5"/>
  <c r="L1400" i="5" s="1"/>
  <c r="J1396" i="5"/>
  <c r="J1392" i="5"/>
  <c r="J1388" i="5"/>
  <c r="J1384" i="5"/>
  <c r="J1380" i="5"/>
  <c r="J1232" i="5"/>
  <c r="J1228" i="5"/>
  <c r="J1224" i="5"/>
  <c r="L1224" i="5" s="1"/>
  <c r="J1188" i="5"/>
  <c r="L1188" i="5" s="1"/>
  <c r="J1084" i="5"/>
  <c r="J1080" i="5"/>
  <c r="J876" i="5"/>
  <c r="J872" i="5"/>
  <c r="J1692" i="5"/>
  <c r="J1688" i="5"/>
  <c r="J1492" i="5"/>
  <c r="J1488" i="5"/>
  <c r="J1236" i="5"/>
  <c r="J1208" i="5"/>
  <c r="L1208" i="5" s="1"/>
  <c r="J1168" i="5"/>
  <c r="J1092" i="5"/>
  <c r="L1092" i="5" s="1"/>
  <c r="J1088" i="5"/>
  <c r="J868" i="5"/>
  <c r="J118" i="5"/>
  <c r="J41" i="5"/>
  <c r="G902" i="5"/>
  <c r="Q902" i="5" s="1"/>
  <c r="J1664" i="5"/>
  <c r="J1660" i="5"/>
  <c r="J1656" i="5"/>
  <c r="J1652" i="5"/>
  <c r="J1648" i="5"/>
  <c r="J1644" i="5"/>
  <c r="J1640" i="5"/>
  <c r="J1636" i="5"/>
  <c r="J1632" i="5"/>
  <c r="J1628" i="5"/>
  <c r="J1624" i="5"/>
  <c r="J1484" i="5"/>
  <c r="J1480" i="5"/>
  <c r="L1480" i="5" s="1"/>
  <c r="J1476" i="5"/>
  <c r="L1476" i="5" s="1"/>
  <c r="J1472" i="5"/>
  <c r="L1472" i="5" s="1"/>
  <c r="J1468" i="5"/>
  <c r="J1464" i="5"/>
  <c r="J1376" i="5"/>
  <c r="J1372" i="5"/>
  <c r="L1372" i="5" s="1"/>
  <c r="J1368" i="5"/>
  <c r="J1364" i="5"/>
  <c r="J1360" i="5"/>
  <c r="J1356" i="5"/>
  <c r="L1356" i="5" s="1"/>
  <c r="J1352" i="5"/>
  <c r="L1352" i="5" s="1"/>
  <c r="J1348" i="5"/>
  <c r="J1344" i="5"/>
  <c r="L1344" i="5" s="1"/>
  <c r="J1340" i="5"/>
  <c r="J1336" i="5"/>
  <c r="J1332" i="5"/>
  <c r="J1328" i="5"/>
  <c r="J1240" i="5"/>
  <c r="L1240" i="5" s="1"/>
  <c r="J1212" i="5"/>
  <c r="J1200" i="5"/>
  <c r="L1200" i="5" s="1"/>
  <c r="J1172" i="5"/>
  <c r="J1156" i="5"/>
  <c r="J1096" i="5"/>
  <c r="J864" i="5"/>
  <c r="J860" i="5"/>
  <c r="J856" i="5"/>
  <c r="J852" i="5"/>
  <c r="J848" i="5"/>
  <c r="J844" i="5"/>
  <c r="L844" i="5" s="1"/>
  <c r="J840" i="5"/>
  <c r="J836" i="5"/>
  <c r="L836" i="5" s="1"/>
  <c r="J832" i="5"/>
  <c r="J828" i="5"/>
  <c r="J824" i="5"/>
  <c r="L824" i="5" s="1"/>
  <c r="J1620" i="5"/>
  <c r="J1616" i="5"/>
  <c r="J1612" i="5"/>
  <c r="J1608" i="5"/>
  <c r="L1608" i="5" s="1"/>
  <c r="J1604" i="5"/>
  <c r="J1460" i="5"/>
  <c r="J1456" i="5"/>
  <c r="L1456" i="5" s="1"/>
  <c r="J1452" i="5"/>
  <c r="J1448" i="5"/>
  <c r="J1176" i="5"/>
  <c r="J1100" i="5"/>
  <c r="J820" i="5"/>
  <c r="L820" i="5" s="1"/>
  <c r="J816" i="5"/>
  <c r="J122" i="5"/>
  <c r="J1444" i="5"/>
  <c r="J1440" i="5"/>
  <c r="J1192" i="5"/>
  <c r="J1180" i="5"/>
  <c r="J1160" i="5"/>
  <c r="L1160" i="5" s="1"/>
  <c r="J1120" i="5"/>
  <c r="J1104" i="5"/>
  <c r="V3740" i="5"/>
  <c r="V3732" i="5"/>
  <c r="L1229" i="5"/>
  <c r="L1227" i="5"/>
  <c r="AA1154" i="5"/>
  <c r="L869" i="5"/>
  <c r="J87" i="5"/>
  <c r="J57" i="5"/>
  <c r="G2699" i="5"/>
  <c r="Q2699" i="5" s="1"/>
  <c r="G2635" i="5"/>
  <c r="Q2635" i="5" s="1"/>
  <c r="G2443" i="5"/>
  <c r="Q2443" i="5" s="1"/>
  <c r="G2319" i="5"/>
  <c r="Q2319" i="5" s="1"/>
  <c r="G2255" i="5"/>
  <c r="Q2255" i="5" s="1"/>
  <c r="G2207" i="5"/>
  <c r="Q2207" i="5" s="1"/>
  <c r="G2191" i="5"/>
  <c r="Q2191" i="5" s="1"/>
  <c r="G2143" i="5"/>
  <c r="Q2143" i="5" s="1"/>
  <c r="G2137" i="5"/>
  <c r="Q2137" i="5" s="1"/>
  <c r="G2127" i="5"/>
  <c r="Q2127" i="5" s="1"/>
  <c r="G2121" i="5"/>
  <c r="Q2121" i="5" s="1"/>
  <c r="G2111" i="5"/>
  <c r="Q2111" i="5" s="1"/>
  <c r="G2081" i="5"/>
  <c r="Q2081" i="5" s="1"/>
  <c r="G2077" i="5"/>
  <c r="Q2077" i="5" s="1"/>
  <c r="G2065" i="5"/>
  <c r="Q2065" i="5" s="1"/>
  <c r="G2061" i="5"/>
  <c r="Q2061" i="5" s="1"/>
  <c r="G2049" i="5"/>
  <c r="Q2049" i="5" s="1"/>
  <c r="G2017" i="5"/>
  <c r="Q2017" i="5" s="1"/>
  <c r="G2013" i="5"/>
  <c r="Q2013" i="5" s="1"/>
  <c r="G2001" i="5"/>
  <c r="Q2001" i="5" s="1"/>
  <c r="G1997" i="5"/>
  <c r="Q1997" i="5" s="1"/>
  <c r="G1985" i="5"/>
  <c r="Q1985" i="5" s="1"/>
  <c r="G1351" i="5"/>
  <c r="Q1351" i="5" s="1"/>
  <c r="G1345" i="5"/>
  <c r="Q1345" i="5" s="1"/>
  <c r="G1319" i="5"/>
  <c r="Q1319" i="5" s="1"/>
  <c r="G1313" i="5"/>
  <c r="Q1313" i="5" s="1"/>
  <c r="G1311" i="5"/>
  <c r="Q1311" i="5" s="1"/>
  <c r="G1309" i="5"/>
  <c r="Q1309" i="5" s="1"/>
  <c r="G1307" i="5"/>
  <c r="Q1307" i="5" s="1"/>
  <c r="G1287" i="5"/>
  <c r="Q1287" i="5" s="1"/>
  <c r="G1281" i="5"/>
  <c r="Q1281" i="5" s="1"/>
  <c r="G1279" i="5"/>
  <c r="Q1279" i="5" s="1"/>
  <c r="G1277" i="5"/>
  <c r="Q1277" i="5" s="1"/>
  <c r="G1275" i="5"/>
  <c r="Q1275" i="5" s="1"/>
  <c r="G1265" i="5"/>
  <c r="Q1265" i="5" s="1"/>
  <c r="G1263" i="5"/>
  <c r="Q1263" i="5" s="1"/>
  <c r="G1261" i="5"/>
  <c r="Q1261" i="5" s="1"/>
  <c r="G1259" i="5"/>
  <c r="Q1259" i="5" s="1"/>
  <c r="G1249" i="5"/>
  <c r="Q1249" i="5" s="1"/>
  <c r="G1247" i="5"/>
  <c r="Q1247" i="5" s="1"/>
  <c r="G1245" i="5"/>
  <c r="Q1245" i="5" s="1"/>
  <c r="G1243" i="5"/>
  <c r="Q1243" i="5" s="1"/>
  <c r="G1233" i="5"/>
  <c r="Q1233" i="5" s="1"/>
  <c r="G1231" i="5"/>
  <c r="Q1231" i="5" s="1"/>
  <c r="G1229" i="5"/>
  <c r="Q1229" i="5" s="1"/>
  <c r="G1227" i="5"/>
  <c r="Q1227" i="5" s="1"/>
  <c r="G1217" i="5"/>
  <c r="Q1217" i="5" s="1"/>
  <c r="G1215" i="5"/>
  <c r="Q1215" i="5" s="1"/>
  <c r="G1213" i="5"/>
  <c r="Q1213" i="5" s="1"/>
  <c r="G1211" i="5"/>
  <c r="Q1211" i="5" s="1"/>
  <c r="G1201" i="5"/>
  <c r="Q1201" i="5" s="1"/>
  <c r="G1199" i="5"/>
  <c r="Q1199" i="5" s="1"/>
  <c r="J93" i="5"/>
  <c r="G3416" i="5"/>
  <c r="Q3416" i="5" s="1"/>
  <c r="G862" i="5"/>
  <c r="Q862" i="5" s="1"/>
  <c r="J3711" i="5"/>
  <c r="AA3726" i="5"/>
  <c r="L1151" i="5"/>
  <c r="J99" i="5"/>
  <c r="J45" i="5"/>
  <c r="AD1188" i="5"/>
  <c r="AA1188" i="5"/>
  <c r="AD1189" i="5"/>
  <c r="AA1189" i="5"/>
  <c r="AA1186" i="5"/>
  <c r="AD1186" i="5"/>
  <c r="AD1187" i="5"/>
  <c r="AA1187" i="5"/>
  <c r="AA2804" i="5"/>
  <c r="R1898" i="5"/>
  <c r="R1892" i="5"/>
  <c r="R1891" i="5"/>
  <c r="R1888" i="5"/>
  <c r="R1885" i="5"/>
  <c r="AA3728" i="5"/>
  <c r="L3077" i="5"/>
  <c r="L3063" i="5"/>
  <c r="L3061" i="5"/>
  <c r="L3060" i="5"/>
  <c r="L3010" i="5"/>
  <c r="L2996" i="5"/>
  <c r="L2979" i="5"/>
  <c r="L2978" i="5"/>
  <c r="L2976" i="5"/>
  <c r="AD2976" i="5" s="1"/>
  <c r="L2962" i="5"/>
  <c r="L2960" i="5"/>
  <c r="L2947" i="5"/>
  <c r="L2946" i="5"/>
  <c r="L2941" i="5"/>
  <c r="L2940" i="5"/>
  <c r="L2939" i="5"/>
  <c r="L2936" i="5"/>
  <c r="L2934" i="5"/>
  <c r="L2932" i="5"/>
  <c r="L2931" i="5"/>
  <c r="L2930" i="5"/>
  <c r="L1247" i="5"/>
  <c r="AA1247" i="5" s="1"/>
  <c r="G3403" i="5"/>
  <c r="Q3403" i="5" s="1"/>
  <c r="G3351" i="5"/>
  <c r="Q3351" i="5" s="1"/>
  <c r="G3349" i="5"/>
  <c r="Q3349" i="5" s="1"/>
  <c r="G3263" i="5"/>
  <c r="Q3263" i="5" s="1"/>
  <c r="G3255" i="5"/>
  <c r="Q3255" i="5" s="1"/>
  <c r="G3253" i="5"/>
  <c r="Q3253" i="5" s="1"/>
  <c r="G3247" i="5"/>
  <c r="Q3247" i="5" s="1"/>
  <c r="G3245" i="5"/>
  <c r="Q3245" i="5" s="1"/>
  <c r="G3239" i="5"/>
  <c r="Q3239" i="5" s="1"/>
  <c r="G3237" i="5"/>
  <c r="Q3237" i="5" s="1"/>
  <c r="G2899" i="5"/>
  <c r="Q2899" i="5" s="1"/>
  <c r="G2883" i="5"/>
  <c r="Q2883" i="5" s="1"/>
  <c r="G2873" i="5"/>
  <c r="Q2873" i="5" s="1"/>
  <c r="G2867" i="5"/>
  <c r="Q2867" i="5" s="1"/>
  <c r="G2865" i="5"/>
  <c r="Q2865" i="5" s="1"/>
  <c r="G1334" i="5"/>
  <c r="Q1334" i="5" s="1"/>
  <c r="G1032" i="5"/>
  <c r="Q1032" i="5" s="1"/>
  <c r="G1030" i="5"/>
  <c r="Q1030" i="5" s="1"/>
  <c r="L1141" i="5"/>
  <c r="G2824" i="5"/>
  <c r="Q2824" i="5" s="1"/>
  <c r="G2740" i="5"/>
  <c r="Q2740" i="5" s="1"/>
  <c r="G2736" i="5"/>
  <c r="Q2736" i="5" s="1"/>
  <c r="G865" i="5"/>
  <c r="Q865" i="5" s="1"/>
  <c r="L2912" i="5"/>
  <c r="L2767" i="5"/>
  <c r="AD2767" i="5" s="1"/>
  <c r="L2764" i="5"/>
  <c r="L2759" i="5"/>
  <c r="L2754" i="5"/>
  <c r="L2732" i="5"/>
  <c r="L2727" i="5"/>
  <c r="L2631" i="5"/>
  <c r="L2629" i="5"/>
  <c r="G3701" i="5"/>
  <c r="Q3701" i="5" s="1"/>
  <c r="G3685" i="5"/>
  <c r="Q3685" i="5" s="1"/>
  <c r="G3621" i="5"/>
  <c r="Q3621" i="5" s="1"/>
  <c r="G3605" i="5"/>
  <c r="Q3605" i="5" s="1"/>
  <c r="G3553" i="5"/>
  <c r="Q3553" i="5" s="1"/>
  <c r="G3545" i="5"/>
  <c r="Q3545" i="5" s="1"/>
  <c r="G1394" i="5"/>
  <c r="Q1394" i="5" s="1"/>
  <c r="G1390" i="5"/>
  <c r="Q1390" i="5" s="1"/>
  <c r="G1386" i="5"/>
  <c r="Q1386" i="5" s="1"/>
  <c r="G1372" i="5"/>
  <c r="Q1372" i="5" s="1"/>
  <c r="G1368" i="5"/>
  <c r="Q1368" i="5" s="1"/>
  <c r="J51" i="5"/>
  <c r="L51" i="5" s="1"/>
  <c r="J107" i="5"/>
  <c r="J101" i="5"/>
  <c r="J89" i="5"/>
  <c r="L89" i="5" s="1"/>
  <c r="J65" i="5"/>
  <c r="J59" i="5"/>
  <c r="J53" i="5"/>
  <c r="L53" i="5" s="1"/>
  <c r="J810" i="5"/>
  <c r="J808" i="5"/>
  <c r="L808" i="5" s="1"/>
  <c r="J806" i="5"/>
  <c r="J804" i="5"/>
  <c r="J802" i="5"/>
  <c r="J800" i="5"/>
  <c r="J798" i="5"/>
  <c r="J796" i="5"/>
  <c r="L796" i="5" s="1"/>
  <c r="J794" i="5"/>
  <c r="J792" i="5"/>
  <c r="L792" i="5" s="1"/>
  <c r="R792" i="5" s="1"/>
  <c r="J790" i="5"/>
  <c r="L790" i="5" s="1"/>
  <c r="J788" i="5"/>
  <c r="J786" i="5"/>
  <c r="J784" i="5"/>
  <c r="L784" i="5" s="1"/>
  <c r="M784" i="5" s="1"/>
  <c r="J782" i="5"/>
  <c r="J780" i="5"/>
  <c r="L780" i="5" s="1"/>
  <c r="J778" i="5"/>
  <c r="J776" i="5"/>
  <c r="L776" i="5" s="1"/>
  <c r="R776" i="5" s="1"/>
  <c r="J774" i="5"/>
  <c r="J772" i="5"/>
  <c r="J770" i="5"/>
  <c r="J768" i="5"/>
  <c r="L768" i="5" s="1"/>
  <c r="AD768" i="5" s="1"/>
  <c r="J766" i="5"/>
  <c r="J764" i="5"/>
  <c r="L764" i="5" s="1"/>
  <c r="J762" i="5"/>
  <c r="J760" i="5"/>
  <c r="L760" i="5" s="1"/>
  <c r="J758" i="5"/>
  <c r="J756" i="5"/>
  <c r="J103" i="5"/>
  <c r="J77" i="5"/>
  <c r="J71" i="5"/>
  <c r="J61" i="5"/>
  <c r="J85" i="5"/>
  <c r="J79" i="5"/>
  <c r="L79" i="5" s="1"/>
  <c r="J67" i="5"/>
  <c r="L67" i="5" s="1"/>
  <c r="J49" i="5"/>
  <c r="V3733" i="5"/>
  <c r="L3661" i="5"/>
  <c r="L3652" i="5"/>
  <c r="L3651" i="5"/>
  <c r="L3650" i="5"/>
  <c r="AD3650" i="5" s="1"/>
  <c r="L3604" i="5"/>
  <c r="AD3604" i="5" s="1"/>
  <c r="L3496" i="5"/>
  <c r="L3457" i="5"/>
  <c r="L3440" i="5"/>
  <c r="AD3440" i="5" s="1"/>
  <c r="L3435" i="5"/>
  <c r="L3418" i="5"/>
  <c r="AD3418" i="5" s="1"/>
  <c r="L3354" i="5"/>
  <c r="AD3354" i="5" s="1"/>
  <c r="L3346" i="5"/>
  <c r="L3341" i="5"/>
  <c r="AD3341" i="5" s="1"/>
  <c r="L3340" i="5"/>
  <c r="L3338" i="5"/>
  <c r="L2478" i="5"/>
  <c r="L2477" i="5"/>
  <c r="L2474" i="5"/>
  <c r="L2472" i="5"/>
  <c r="L2471" i="5"/>
  <c r="AD2471" i="5" s="1"/>
  <c r="L2378" i="5"/>
  <c r="L2377" i="5"/>
  <c r="L2376" i="5"/>
  <c r="L2375" i="5"/>
  <c r="L2374" i="5"/>
  <c r="L2373" i="5"/>
  <c r="L2372" i="5"/>
  <c r="L2371" i="5"/>
  <c r="L2370" i="5"/>
  <c r="L2059" i="5"/>
  <c r="L2020" i="5"/>
  <c r="L1985" i="5"/>
  <c r="L1977" i="5"/>
  <c r="AA1977" i="5" s="1"/>
  <c r="L1976" i="5"/>
  <c r="AA1976" i="5" s="1"/>
  <c r="L1650" i="5"/>
  <c r="L1532" i="5"/>
  <c r="L1529" i="5"/>
  <c r="L1526" i="5"/>
  <c r="L1521" i="5"/>
  <c r="L1460" i="5"/>
  <c r="AD1460" i="5" s="1"/>
  <c r="L1459" i="5"/>
  <c r="L1458" i="5"/>
  <c r="L1448" i="5"/>
  <c r="L1445" i="5"/>
  <c r="L1416" i="5"/>
  <c r="L1413" i="5"/>
  <c r="L1410" i="5"/>
  <c r="L1409" i="5"/>
  <c r="L1318" i="5"/>
  <c r="L1313" i="5"/>
  <c r="L1312" i="5"/>
  <c r="L1309" i="5"/>
  <c r="L1308" i="5"/>
  <c r="L1307" i="5"/>
  <c r="L1305" i="5"/>
  <c r="L1302" i="5"/>
  <c r="L1299" i="5"/>
  <c r="R1299" i="5" s="1"/>
  <c r="L1298" i="5"/>
  <c r="L1296" i="5"/>
  <c r="L1295" i="5"/>
  <c r="L1293" i="5"/>
  <c r="L1291" i="5"/>
  <c r="L1290" i="5"/>
  <c r="L1289" i="5"/>
  <c r="L1286" i="5"/>
  <c r="L1274" i="5"/>
  <c r="L1273" i="5"/>
  <c r="L1272" i="5"/>
  <c r="L1271" i="5"/>
  <c r="L1270" i="5"/>
  <c r="L1259" i="5"/>
  <c r="L1257" i="5"/>
  <c r="L1254" i="5"/>
  <c r="L1251" i="5"/>
  <c r="L1179" i="5"/>
  <c r="L1148" i="5"/>
  <c r="L1147" i="5"/>
  <c r="L1146" i="5"/>
  <c r="L1143" i="5"/>
  <c r="L1118" i="5"/>
  <c r="M1097" i="5"/>
  <c r="N1097" i="5" s="1"/>
  <c r="L1073" i="5"/>
  <c r="L1072" i="5"/>
  <c r="L1071" i="5"/>
  <c r="J105" i="5"/>
  <c r="J97" i="5"/>
  <c r="J91" i="5"/>
  <c r="L91" i="5" s="1"/>
  <c r="J83" i="5"/>
  <c r="J75" i="5"/>
  <c r="J69" i="5"/>
  <c r="L69" i="5" s="1"/>
  <c r="J63" i="5"/>
  <c r="J55" i="5"/>
  <c r="J47" i="5"/>
  <c r="L3162" i="5"/>
  <c r="L3160" i="5"/>
  <c r="L3159" i="5"/>
  <c r="L3134" i="5"/>
  <c r="L3132" i="5"/>
  <c r="L3126" i="5"/>
  <c r="L2217" i="5"/>
  <c r="AD2217" i="5" s="1"/>
  <c r="L2216" i="5"/>
  <c r="L2215" i="5"/>
  <c r="L2199" i="5"/>
  <c r="L2198" i="5"/>
  <c r="L2197" i="5"/>
  <c r="L2196" i="5"/>
  <c r="L1589" i="5"/>
  <c r="L1585" i="5"/>
  <c r="L1584" i="5"/>
  <c r="L1583" i="5"/>
  <c r="L1582" i="5"/>
  <c r="L1578" i="5"/>
  <c r="L1577" i="5"/>
  <c r="L1576" i="5"/>
  <c r="L1575" i="5"/>
  <c r="L1399" i="5"/>
  <c r="L1398" i="5"/>
  <c r="L1397" i="5"/>
  <c r="L1396" i="5"/>
  <c r="R1396" i="5" s="1"/>
  <c r="L1394" i="5"/>
  <c r="L1393" i="5"/>
  <c r="L1392" i="5"/>
  <c r="L1391" i="5"/>
  <c r="L1390" i="5"/>
  <c r="L1389" i="5"/>
  <c r="T3742" i="5"/>
  <c r="X3742" i="5" s="1"/>
  <c r="U3742" i="5"/>
  <c r="W3742" i="5" s="1"/>
  <c r="Y3742" i="5" s="1"/>
  <c r="Z3742" i="5"/>
  <c r="L3379" i="5"/>
  <c r="L3376" i="5"/>
  <c r="L3375" i="5"/>
  <c r="L3247" i="5"/>
  <c r="AD3247" i="5" s="1"/>
  <c r="L3246" i="5"/>
  <c r="L2683" i="5"/>
  <c r="AD2683" i="5" s="1"/>
  <c r="L2682" i="5"/>
  <c r="L2681" i="5"/>
  <c r="L2679" i="5"/>
  <c r="L2331" i="5"/>
  <c r="L2329" i="5"/>
  <c r="L2327" i="5"/>
  <c r="L2324" i="5"/>
  <c r="L2307" i="5"/>
  <c r="L2305" i="5"/>
  <c r="L2185" i="5"/>
  <c r="L2184" i="5"/>
  <c r="L2183" i="5"/>
  <c r="AA2183" i="5" s="1"/>
  <c r="L2181" i="5"/>
  <c r="AA2181" i="5" s="1"/>
  <c r="L2177" i="5"/>
  <c r="L2175" i="5"/>
  <c r="AD2175" i="5" s="1"/>
  <c r="L2174" i="5"/>
  <c r="AD2174" i="5" s="1"/>
  <c r="L2173" i="5"/>
  <c r="L2172" i="5"/>
  <c r="L2171" i="5"/>
  <c r="L2170" i="5"/>
  <c r="L2169" i="5"/>
  <c r="L2160" i="5"/>
  <c r="AA2160" i="5" s="1"/>
  <c r="L2159" i="5"/>
  <c r="L2157" i="5"/>
  <c r="L2156" i="5"/>
  <c r="L2155" i="5"/>
  <c r="L1963" i="5"/>
  <c r="AD1963" i="5" s="1"/>
  <c r="L1962" i="5"/>
  <c r="L1961" i="5"/>
  <c r="L1437" i="5"/>
  <c r="AD1437" i="5" s="1"/>
  <c r="L1435" i="5"/>
  <c r="L1433" i="5"/>
  <c r="L1432" i="5"/>
  <c r="G3539" i="5"/>
  <c r="Q3539" i="5" s="1"/>
  <c r="G3535" i="5"/>
  <c r="Q3535" i="5" s="1"/>
  <c r="G3531" i="5"/>
  <c r="Q3531" i="5" s="1"/>
  <c r="G3473" i="5"/>
  <c r="Q3473" i="5" s="1"/>
  <c r="G3465" i="5"/>
  <c r="Q3465" i="5" s="1"/>
  <c r="G3143" i="5"/>
  <c r="Q3143" i="5" s="1"/>
  <c r="G3095" i="5"/>
  <c r="Q3095" i="5" s="1"/>
  <c r="G3023" i="5"/>
  <c r="Q3023" i="5" s="1"/>
  <c r="G3015" i="5"/>
  <c r="Q3015" i="5" s="1"/>
  <c r="G2991" i="5"/>
  <c r="Q2991" i="5" s="1"/>
  <c r="G2983" i="5"/>
  <c r="Q2983" i="5" s="1"/>
  <c r="G2976" i="5"/>
  <c r="Q2976" i="5" s="1"/>
  <c r="G2864" i="5"/>
  <c r="Q2864" i="5" s="1"/>
  <c r="G2821" i="5"/>
  <c r="Q2821" i="5" s="1"/>
  <c r="G2813" i="5"/>
  <c r="Q2813" i="5" s="1"/>
  <c r="G2811" i="5"/>
  <c r="Q2811" i="5" s="1"/>
  <c r="G2803" i="5"/>
  <c r="Q2803" i="5" s="1"/>
  <c r="G2801" i="5"/>
  <c r="Q2801" i="5" s="1"/>
  <c r="G2795" i="5"/>
  <c r="Q2795" i="5" s="1"/>
  <c r="G2793" i="5"/>
  <c r="Q2793" i="5" s="1"/>
  <c r="G2787" i="5"/>
  <c r="Q2787" i="5" s="1"/>
  <c r="G2785" i="5"/>
  <c r="Q2785" i="5" s="1"/>
  <c r="G2424" i="5"/>
  <c r="Q2424" i="5" s="1"/>
  <c r="G2420" i="5"/>
  <c r="Q2420" i="5" s="1"/>
  <c r="G2416" i="5"/>
  <c r="Q2416" i="5" s="1"/>
  <c r="G2408" i="5"/>
  <c r="Q2408" i="5" s="1"/>
  <c r="G2404" i="5"/>
  <c r="Q2404" i="5" s="1"/>
  <c r="G2400" i="5"/>
  <c r="Q2400" i="5" s="1"/>
  <c r="G2392" i="5"/>
  <c r="Q2392" i="5" s="1"/>
  <c r="G2388" i="5"/>
  <c r="Q2388" i="5" s="1"/>
  <c r="G2384" i="5"/>
  <c r="Q2384" i="5" s="1"/>
  <c r="G2294" i="5"/>
  <c r="Q2294" i="5" s="1"/>
  <c r="G2290" i="5"/>
  <c r="Q2290" i="5" s="1"/>
  <c r="G2278" i="5"/>
  <c r="Q2278" i="5" s="1"/>
  <c r="G2274" i="5"/>
  <c r="Q2274" i="5" s="1"/>
  <c r="G2272" i="5"/>
  <c r="Q2272" i="5" s="1"/>
  <c r="G2264" i="5"/>
  <c r="Q2264" i="5" s="1"/>
  <c r="G2262" i="5"/>
  <c r="Q2262" i="5" s="1"/>
  <c r="G2258" i="5"/>
  <c r="Q2258" i="5" s="1"/>
  <c r="G2230" i="5"/>
  <c r="Q2230" i="5" s="1"/>
  <c r="G2228" i="5"/>
  <c r="Q2228" i="5" s="1"/>
  <c r="G2226" i="5"/>
  <c r="Q2226" i="5" s="1"/>
  <c r="G2214" i="5"/>
  <c r="Q2214" i="5" s="1"/>
  <c r="G2210" i="5"/>
  <c r="Q2210" i="5" s="1"/>
  <c r="G2168" i="5"/>
  <c r="Q2168" i="5" s="1"/>
  <c r="G2166" i="5"/>
  <c r="Q2166" i="5" s="1"/>
  <c r="G2164" i="5"/>
  <c r="Q2164" i="5" s="1"/>
  <c r="G2162" i="5"/>
  <c r="Q2162" i="5" s="1"/>
  <c r="G2150" i="5"/>
  <c r="Q2150" i="5" s="1"/>
  <c r="G2146" i="5"/>
  <c r="Q2146" i="5" s="1"/>
  <c r="G2108" i="5"/>
  <c r="Q2108" i="5" s="1"/>
  <c r="G2106" i="5"/>
  <c r="Q2106" i="5" s="1"/>
  <c r="G2102" i="5"/>
  <c r="Q2102" i="5" s="1"/>
  <c r="G2092" i="5"/>
  <c r="Q2092" i="5" s="1"/>
  <c r="G2090" i="5"/>
  <c r="Q2090" i="5" s="1"/>
  <c r="G2086" i="5"/>
  <c r="Q2086" i="5" s="1"/>
  <c r="G1539" i="5"/>
  <c r="Q1539" i="5" s="1"/>
  <c r="G1511" i="5"/>
  <c r="Q1511" i="5" s="1"/>
  <c r="G1463" i="5"/>
  <c r="Q1463" i="5" s="1"/>
  <c r="G1447" i="5"/>
  <c r="Q1447" i="5" s="1"/>
  <c r="G1443" i="5"/>
  <c r="Q1443" i="5" s="1"/>
  <c r="G1077" i="5"/>
  <c r="Q1077" i="5" s="1"/>
  <c r="G1061" i="5"/>
  <c r="Q1061" i="5" s="1"/>
  <c r="G1045" i="5"/>
  <c r="Q1045" i="5" s="1"/>
  <c r="G965" i="5"/>
  <c r="Q965" i="5" s="1"/>
  <c r="AA3718" i="5"/>
  <c r="K3717" i="5"/>
  <c r="G3672" i="5"/>
  <c r="Q3672" i="5" s="1"/>
  <c r="G3664" i="5"/>
  <c r="Q3664" i="5" s="1"/>
  <c r="G3662" i="5"/>
  <c r="Q3662" i="5" s="1"/>
  <c r="G3660" i="5"/>
  <c r="Q3660" i="5" s="1"/>
  <c r="G3658" i="5"/>
  <c r="Q3658" i="5" s="1"/>
  <c r="G3648" i="5"/>
  <c r="Q3648" i="5" s="1"/>
  <c r="G3646" i="5"/>
  <c r="Q3646" i="5" s="1"/>
  <c r="G3644" i="5"/>
  <c r="Q3644" i="5" s="1"/>
  <c r="G3642" i="5"/>
  <c r="Q3642" i="5" s="1"/>
  <c r="G3632" i="5"/>
  <c r="Q3632" i="5" s="1"/>
  <c r="G3600" i="5"/>
  <c r="Q3600" i="5" s="1"/>
  <c r="G3592" i="5"/>
  <c r="Q3592" i="5" s="1"/>
  <c r="G3590" i="5"/>
  <c r="Q3590" i="5" s="1"/>
  <c r="G3576" i="5"/>
  <c r="Q3576" i="5" s="1"/>
  <c r="G3574" i="5"/>
  <c r="Q3574" i="5" s="1"/>
  <c r="G3560" i="5"/>
  <c r="Q3560" i="5" s="1"/>
  <c r="G3384" i="5"/>
  <c r="Q3384" i="5" s="1"/>
  <c r="G3348" i="5"/>
  <c r="Q3348" i="5" s="1"/>
  <c r="G3314" i="5"/>
  <c r="Q3314" i="5" s="1"/>
  <c r="G3308" i="5"/>
  <c r="Q3308" i="5" s="1"/>
  <c r="G3304" i="5"/>
  <c r="Q3304" i="5" s="1"/>
  <c r="G3298" i="5"/>
  <c r="Q3298" i="5" s="1"/>
  <c r="G3292" i="5"/>
  <c r="Q3292" i="5" s="1"/>
  <c r="G3290" i="5"/>
  <c r="Q3290" i="5" s="1"/>
  <c r="G2835" i="5"/>
  <c r="Q2835" i="5" s="1"/>
  <c r="G2831" i="5"/>
  <c r="Q2831" i="5" s="1"/>
  <c r="G2784" i="5"/>
  <c r="Q2784" i="5" s="1"/>
  <c r="G2778" i="5"/>
  <c r="Q2778" i="5" s="1"/>
  <c r="G2696" i="5"/>
  <c r="Q2696" i="5" s="1"/>
  <c r="G2672" i="5"/>
  <c r="Q2672" i="5" s="1"/>
  <c r="G2664" i="5"/>
  <c r="Q2664" i="5" s="1"/>
  <c r="G2656" i="5"/>
  <c r="Q2656" i="5" s="1"/>
  <c r="G2648" i="5"/>
  <c r="Q2648" i="5" s="1"/>
  <c r="G2640" i="5"/>
  <c r="Q2640" i="5" s="1"/>
  <c r="G2596" i="5"/>
  <c r="Q2596" i="5" s="1"/>
  <c r="G2592" i="5"/>
  <c r="Q2592" i="5" s="1"/>
  <c r="G2584" i="5"/>
  <c r="Q2584" i="5" s="1"/>
  <c r="G2576" i="5"/>
  <c r="Q2576" i="5" s="1"/>
  <c r="G2552" i="5"/>
  <c r="Q2552" i="5" s="1"/>
  <c r="G2548" i="5"/>
  <c r="Q2548" i="5" s="1"/>
  <c r="G2544" i="5"/>
  <c r="Q2544" i="5" s="1"/>
  <c r="G2520" i="5"/>
  <c r="Q2520" i="5" s="1"/>
  <c r="G2516" i="5"/>
  <c r="Q2516" i="5" s="1"/>
  <c r="G2512" i="5"/>
  <c r="Q2512" i="5" s="1"/>
  <c r="G2431" i="5"/>
  <c r="Q2431" i="5" s="1"/>
  <c r="G2395" i="5"/>
  <c r="Q2395" i="5" s="1"/>
  <c r="G2367" i="5"/>
  <c r="Q2367" i="5" s="1"/>
  <c r="G1941" i="5"/>
  <c r="Q1941" i="5" s="1"/>
  <c r="G1921" i="5"/>
  <c r="Q1921" i="5" s="1"/>
  <c r="G1905" i="5"/>
  <c r="Q1905" i="5" s="1"/>
  <c r="G1663" i="5"/>
  <c r="Q1663" i="5" s="1"/>
  <c r="G1639" i="5"/>
  <c r="Q1639" i="5" s="1"/>
  <c r="G1599" i="5"/>
  <c r="Q1599" i="5" s="1"/>
  <c r="G1559" i="5"/>
  <c r="Q1559" i="5" s="1"/>
  <c r="G1540" i="5"/>
  <c r="Q1540" i="5" s="1"/>
  <c r="G1508" i="5"/>
  <c r="Q1508" i="5" s="1"/>
  <c r="G1428" i="5"/>
  <c r="Q1428" i="5" s="1"/>
  <c r="G926" i="5"/>
  <c r="Q926" i="5" s="1"/>
  <c r="G918" i="5"/>
  <c r="Q918" i="5" s="1"/>
  <c r="R2976" i="5"/>
  <c r="AA2976" i="5"/>
  <c r="AD2125" i="5"/>
  <c r="AA2125" i="5"/>
  <c r="R3661" i="5"/>
  <c r="AA3440" i="5"/>
  <c r="AA3435" i="5"/>
  <c r="R3338" i="5"/>
  <c r="L3325" i="5"/>
  <c r="L3323" i="5"/>
  <c r="L3322" i="5"/>
  <c r="L3299" i="5"/>
  <c r="L3298" i="5"/>
  <c r="L3297" i="5"/>
  <c r="L3294" i="5"/>
  <c r="L3223" i="5"/>
  <c r="L3219" i="5"/>
  <c r="L3218" i="5"/>
  <c r="L3217" i="5"/>
  <c r="L3215" i="5"/>
  <c r="L3214" i="5"/>
  <c r="L3194" i="5"/>
  <c r="L3188" i="5"/>
  <c r="L3187" i="5"/>
  <c r="L3186" i="5"/>
  <c r="L3185" i="5"/>
  <c r="L3052" i="5"/>
  <c r="L3047" i="5"/>
  <c r="L3046" i="5"/>
  <c r="L3037" i="5"/>
  <c r="L3032" i="5"/>
  <c r="L3024" i="5"/>
  <c r="L3022" i="5"/>
  <c r="L3021" i="5"/>
  <c r="AD3021" i="5" s="1"/>
  <c r="L3018" i="5"/>
  <c r="L3014" i="5"/>
  <c r="L3011" i="5"/>
  <c r="L2919" i="5"/>
  <c r="L2835" i="5"/>
  <c r="L2832" i="5"/>
  <c r="L2830" i="5"/>
  <c r="L2829" i="5"/>
  <c r="L2828" i="5"/>
  <c r="L2827" i="5"/>
  <c r="L2826" i="5"/>
  <c r="L2824" i="5"/>
  <c r="L2822" i="5"/>
  <c r="L2650" i="5"/>
  <c r="L2640" i="5"/>
  <c r="AA2640" i="5" s="1"/>
  <c r="L2639" i="5"/>
  <c r="L2566" i="5"/>
  <c r="AA2566" i="5" s="1"/>
  <c r="L2547" i="5"/>
  <c r="L2546" i="5"/>
  <c r="L2541" i="5"/>
  <c r="L2535" i="5"/>
  <c r="L2533" i="5"/>
  <c r="L2532" i="5"/>
  <c r="L2530" i="5"/>
  <c r="L2528" i="5"/>
  <c r="R2528" i="5" s="1"/>
  <c r="L2527" i="5"/>
  <c r="L2526" i="5"/>
  <c r="L2487" i="5"/>
  <c r="AD2487" i="5" s="1"/>
  <c r="L2486" i="5"/>
  <c r="L2424" i="5"/>
  <c r="L2423" i="5"/>
  <c r="L2422" i="5"/>
  <c r="L2421" i="5"/>
  <c r="L2420" i="5"/>
  <c r="L2419" i="5"/>
  <c r="L2418" i="5"/>
  <c r="L2417" i="5"/>
  <c r="L2416" i="5"/>
  <c r="L2415" i="5"/>
  <c r="L2403" i="5"/>
  <c r="L2388" i="5"/>
  <c r="L2386" i="5"/>
  <c r="L2384" i="5"/>
  <c r="L3511" i="5"/>
  <c r="R3511" i="5" s="1"/>
  <c r="L3401" i="5"/>
  <c r="L3400" i="5"/>
  <c r="L3395" i="5"/>
  <c r="AD3395" i="5" s="1"/>
  <c r="L3394" i="5"/>
  <c r="L3391" i="5"/>
  <c r="L3389" i="5"/>
  <c r="AD3389" i="5" s="1"/>
  <c r="L3274" i="5"/>
  <c r="AD3274" i="5" s="1"/>
  <c r="R2511" i="5"/>
  <c r="L1876" i="5"/>
  <c r="R1876" i="5" s="1"/>
  <c r="L1871" i="5"/>
  <c r="L1870" i="5"/>
  <c r="L1868" i="5"/>
  <c r="L1867" i="5"/>
  <c r="L1779" i="5"/>
  <c r="L1776" i="5"/>
  <c r="L1775" i="5"/>
  <c r="L1772" i="5"/>
  <c r="L3707" i="5"/>
  <c r="AD3707" i="5" s="1"/>
  <c r="L3706" i="5"/>
  <c r="L3705" i="5"/>
  <c r="AA3705" i="5" s="1"/>
  <c r="L3704" i="5"/>
  <c r="AA3704" i="5" s="1"/>
  <c r="L3703" i="5"/>
  <c r="L3699" i="5"/>
  <c r="L3698" i="5"/>
  <c r="L3697" i="5"/>
  <c r="AA3697" i="5" s="1"/>
  <c r="L3696" i="5"/>
  <c r="L3695" i="5"/>
  <c r="L3694" i="5"/>
  <c r="L3683" i="5"/>
  <c r="AD3683" i="5" s="1"/>
  <c r="L3675" i="5"/>
  <c r="AD3675" i="5" s="1"/>
  <c r="L3674" i="5"/>
  <c r="L3671" i="5"/>
  <c r="L3670" i="5"/>
  <c r="L3667" i="5"/>
  <c r="L3666" i="5"/>
  <c r="L3537" i="5"/>
  <c r="L3450" i="5"/>
  <c r="R3450" i="5" s="1"/>
  <c r="L3364" i="5"/>
  <c r="L3097" i="5"/>
  <c r="L3083" i="5"/>
  <c r="L2858" i="5"/>
  <c r="L2857" i="5"/>
  <c r="L2856" i="5"/>
  <c r="L2784" i="5"/>
  <c r="AD2784" i="5" s="1"/>
  <c r="L2783" i="5"/>
  <c r="L2780" i="5"/>
  <c r="L2779" i="5"/>
  <c r="L2778" i="5"/>
  <c r="L2700" i="5"/>
  <c r="AD2700" i="5" s="1"/>
  <c r="L2699" i="5"/>
  <c r="L2698" i="5"/>
  <c r="L2674" i="5"/>
  <c r="AD2674" i="5" s="1"/>
  <c r="L2673" i="5"/>
  <c r="L2672" i="5"/>
  <c r="L2671" i="5"/>
  <c r="L2670" i="5"/>
  <c r="L2607" i="5"/>
  <c r="L2605" i="5"/>
  <c r="L2604" i="5"/>
  <c r="L2603" i="5"/>
  <c r="L2602" i="5"/>
  <c r="L2601" i="5"/>
  <c r="L2600" i="5"/>
  <c r="L2599" i="5"/>
  <c r="L2597" i="5"/>
  <c r="L2592" i="5"/>
  <c r="AA2592" i="5" s="1"/>
  <c r="L2549" i="5"/>
  <c r="L2444" i="5"/>
  <c r="L2441" i="5"/>
  <c r="L2440" i="5"/>
  <c r="L2439" i="5"/>
  <c r="L2438" i="5"/>
  <c r="L2437" i="5"/>
  <c r="L2435" i="5"/>
  <c r="L2433" i="5"/>
  <c r="M2433" i="5" s="1"/>
  <c r="L2349" i="5"/>
  <c r="L2281" i="5"/>
  <c r="L2276" i="5"/>
  <c r="L2275" i="5"/>
  <c r="L2274" i="5"/>
  <c r="L2272" i="5"/>
  <c r="AD2272" i="5" s="1"/>
  <c r="L2271" i="5"/>
  <c r="L2265" i="5"/>
  <c r="L2254" i="5"/>
  <c r="L2249" i="5"/>
  <c r="L2244" i="5"/>
  <c r="L2243" i="5"/>
  <c r="L2242" i="5"/>
  <c r="AD2242" i="5" s="1"/>
  <c r="L2241" i="5"/>
  <c r="L2240" i="5"/>
  <c r="L2239" i="5"/>
  <c r="AD2239" i="5" s="1"/>
  <c r="L2238" i="5"/>
  <c r="L2233" i="5"/>
  <c r="L2230" i="5"/>
  <c r="L2229" i="5"/>
  <c r="L2228" i="5"/>
  <c r="L2227" i="5"/>
  <c r="AD2227" i="5" s="1"/>
  <c r="L2226" i="5"/>
  <c r="L2224" i="5"/>
  <c r="L2149" i="5"/>
  <c r="L2148" i="5"/>
  <c r="L2147" i="5"/>
  <c r="L2146" i="5"/>
  <c r="L2145" i="5"/>
  <c r="L2144" i="5"/>
  <c r="L2143" i="5"/>
  <c r="L2142" i="5"/>
  <c r="L2141" i="5"/>
  <c r="L2140" i="5"/>
  <c r="AD2140" i="5" s="1"/>
  <c r="L2133" i="5"/>
  <c r="L2132" i="5"/>
  <c r="L2131" i="5"/>
  <c r="L2130" i="5"/>
  <c r="L2129" i="5"/>
  <c r="L1771" i="5"/>
  <c r="L1768" i="5"/>
  <c r="AA1768" i="5" s="1"/>
  <c r="L1766" i="5"/>
  <c r="L1765" i="5"/>
  <c r="L1762" i="5"/>
  <c r="L1759" i="5"/>
  <c r="L1758" i="5"/>
  <c r="L1753" i="5"/>
  <c r="L1752" i="5"/>
  <c r="L1751" i="5"/>
  <c r="M1751" i="5" s="1"/>
  <c r="N1751" i="5" s="1"/>
  <c r="L1750" i="5"/>
  <c r="M1750" i="5" s="1"/>
  <c r="L1749" i="5"/>
  <c r="L1747" i="5"/>
  <c r="R1747" i="5" s="1"/>
  <c r="L1746" i="5"/>
  <c r="L1745" i="5"/>
  <c r="L1743" i="5"/>
  <c r="L1742" i="5"/>
  <c r="L1733" i="5"/>
  <c r="R1733" i="5" s="1"/>
  <c r="L1731" i="5"/>
  <c r="L1730" i="5"/>
  <c r="L1728" i="5"/>
  <c r="L1727" i="5"/>
  <c r="L1720" i="5"/>
  <c r="L1717" i="5"/>
  <c r="R1717" i="5" s="1"/>
  <c r="L1716" i="5"/>
  <c r="L1714" i="5"/>
  <c r="L1712" i="5"/>
  <c r="L1711" i="5"/>
  <c r="L1710" i="5"/>
  <c r="L1709" i="5"/>
  <c r="L1707" i="5"/>
  <c r="R1707" i="5" s="1"/>
  <c r="L1706" i="5"/>
  <c r="L1705" i="5"/>
  <c r="L1704" i="5"/>
  <c r="L1703" i="5"/>
  <c r="L1699" i="5"/>
  <c r="L1698" i="5"/>
  <c r="L1693" i="5"/>
  <c r="L1692" i="5"/>
  <c r="L1620" i="5"/>
  <c r="L1566" i="5"/>
  <c r="L1564" i="5"/>
  <c r="L1563" i="5"/>
  <c r="L1562" i="5"/>
  <c r="L1519" i="5"/>
  <c r="L1517" i="5"/>
  <c r="L1515" i="5"/>
  <c r="L1514" i="5"/>
  <c r="L1401" i="5"/>
  <c r="L1218" i="5"/>
  <c r="R1213" i="5"/>
  <c r="L1211" i="5"/>
  <c r="L1210" i="5"/>
  <c r="L1168" i="5"/>
  <c r="R1085" i="5"/>
  <c r="L1084" i="5"/>
  <c r="L1081" i="5"/>
  <c r="R1081" i="5" s="1"/>
  <c r="L1075" i="5"/>
  <c r="L1049" i="5"/>
  <c r="L1042" i="5"/>
  <c r="L1041" i="5"/>
  <c r="L1039" i="5"/>
  <c r="L1037" i="5"/>
  <c r="R1037" i="5" s="1"/>
  <c r="S1037" i="5" s="1"/>
  <c r="L1035" i="5"/>
  <c r="L1034" i="5"/>
  <c r="L1033" i="5"/>
  <c r="L1032" i="5"/>
  <c r="L1027" i="5"/>
  <c r="L817" i="5"/>
  <c r="T3736" i="5"/>
  <c r="X3736" i="5" s="1"/>
  <c r="U3736" i="5"/>
  <c r="AA3719" i="5"/>
  <c r="R3719" i="5"/>
  <c r="AD3719" i="5"/>
  <c r="L1855" i="5"/>
  <c r="L1683" i="5"/>
  <c r="L1678" i="5"/>
  <c r="L1673" i="5"/>
  <c r="L1672" i="5"/>
  <c r="L1661" i="5"/>
  <c r="M1661" i="5" s="1"/>
  <c r="L1653" i="5"/>
  <c r="L1604" i="5"/>
  <c r="L1603" i="5"/>
  <c r="L1553" i="5"/>
  <c r="L1552" i="5"/>
  <c r="L1549" i="5"/>
  <c r="L1548" i="5"/>
  <c r="L1547" i="5"/>
  <c r="L1545" i="5"/>
  <c r="L1542" i="5"/>
  <c r="M1542" i="5" s="1"/>
  <c r="L1540" i="5"/>
  <c r="L1490" i="5"/>
  <c r="L1488" i="5"/>
  <c r="L2093" i="5"/>
  <c r="L2082" i="5"/>
  <c r="AD2082" i="5" s="1"/>
  <c r="L2081" i="5"/>
  <c r="AD2081" i="5" s="1"/>
  <c r="L2079" i="5"/>
  <c r="L2078" i="5"/>
  <c r="L2077" i="5"/>
  <c r="L2071" i="5"/>
  <c r="L1945" i="5"/>
  <c r="L1942" i="5"/>
  <c r="L1939" i="5"/>
  <c r="L1938" i="5"/>
  <c r="L1919" i="5"/>
  <c r="AA1919" i="5" s="1"/>
  <c r="L1916" i="5"/>
  <c r="AD1916" i="5" s="1"/>
  <c r="L1910" i="5"/>
  <c r="AD1910" i="5" s="1"/>
  <c r="L1909" i="5"/>
  <c r="L1907" i="5"/>
  <c r="L1854" i="5"/>
  <c r="L1835" i="5"/>
  <c r="L1829" i="5"/>
  <c r="L1815" i="5"/>
  <c r="L1809" i="5"/>
  <c r="L1808" i="5"/>
  <c r="L1807" i="5"/>
  <c r="L1806" i="5"/>
  <c r="L1804" i="5"/>
  <c r="L1803" i="5"/>
  <c r="L1802" i="5"/>
  <c r="L1801" i="5"/>
  <c r="L1800" i="5"/>
  <c r="L1799" i="5"/>
  <c r="L1798" i="5"/>
  <c r="L1797" i="5"/>
  <c r="L1796" i="5"/>
  <c r="L1795" i="5"/>
  <c r="L1640" i="5"/>
  <c r="R1479" i="5"/>
  <c r="R1472" i="5"/>
  <c r="L868" i="5"/>
  <c r="L867" i="5"/>
  <c r="G3207" i="5"/>
  <c r="Q3207" i="5" s="1"/>
  <c r="G3191" i="5"/>
  <c r="Q3191" i="5" s="1"/>
  <c r="G3189" i="5"/>
  <c r="Q3189" i="5" s="1"/>
  <c r="G3183" i="5"/>
  <c r="Q3183" i="5" s="1"/>
  <c r="G3181" i="5"/>
  <c r="Q3181" i="5" s="1"/>
  <c r="G3175" i="5"/>
  <c r="Q3175" i="5" s="1"/>
  <c r="G3173" i="5"/>
  <c r="Q3173" i="5" s="1"/>
  <c r="G3167" i="5"/>
  <c r="Q3167" i="5" s="1"/>
  <c r="G3079" i="5"/>
  <c r="Q3079" i="5" s="1"/>
  <c r="G3063" i="5"/>
  <c r="Q3063" i="5" s="1"/>
  <c r="G3061" i="5"/>
  <c r="Q3061" i="5" s="1"/>
  <c r="G3055" i="5"/>
  <c r="Q3055" i="5" s="1"/>
  <c r="G3053" i="5"/>
  <c r="Q3053" i="5" s="1"/>
  <c r="G3047" i="5"/>
  <c r="Q3047" i="5" s="1"/>
  <c r="G3045" i="5"/>
  <c r="Q3045" i="5" s="1"/>
  <c r="G3043" i="5"/>
  <c r="Q3043" i="5" s="1"/>
  <c r="G3039" i="5"/>
  <c r="Q3039" i="5" s="1"/>
  <c r="G3037" i="5"/>
  <c r="Q3037" i="5" s="1"/>
  <c r="G2896" i="5"/>
  <c r="Q2896" i="5" s="1"/>
  <c r="G2888" i="5"/>
  <c r="Q2888" i="5" s="1"/>
  <c r="G2884" i="5"/>
  <c r="Q2884" i="5" s="1"/>
  <c r="G2571" i="5"/>
  <c r="Q2571" i="5" s="1"/>
  <c r="G2559" i="5"/>
  <c r="Q2559" i="5" s="1"/>
  <c r="G2539" i="5"/>
  <c r="Q2539" i="5" s="1"/>
  <c r="G2527" i="5"/>
  <c r="Q2527" i="5" s="1"/>
  <c r="G2382" i="5"/>
  <c r="Q2382" i="5" s="1"/>
  <c r="G2380" i="5"/>
  <c r="Q2380" i="5" s="1"/>
  <c r="L1442" i="5"/>
  <c r="L1440" i="5"/>
  <c r="L1439" i="5"/>
  <c r="L1402" i="5"/>
  <c r="R1323" i="5"/>
  <c r="L1321" i="5"/>
  <c r="L1221" i="5"/>
  <c r="L1171" i="5"/>
  <c r="R1171" i="5" s="1"/>
  <c r="L1096" i="5"/>
  <c r="L1095" i="5"/>
  <c r="L1011" i="5"/>
  <c r="L1007" i="5"/>
  <c r="L1006" i="5"/>
  <c r="L1005" i="5"/>
  <c r="L1004" i="5"/>
  <c r="L1003" i="5"/>
  <c r="L1002" i="5"/>
  <c r="L1001" i="5"/>
  <c r="L979" i="5"/>
  <c r="L975" i="5"/>
  <c r="L974" i="5"/>
  <c r="L973" i="5"/>
  <c r="L972" i="5"/>
  <c r="L971" i="5"/>
  <c r="L887" i="5"/>
  <c r="L886" i="5"/>
  <c r="R886" i="5" s="1"/>
  <c r="L883" i="5"/>
  <c r="L863" i="5"/>
  <c r="L862" i="5"/>
  <c r="L861" i="5"/>
  <c r="G3540" i="5"/>
  <c r="Q3540" i="5" s="1"/>
  <c r="G3528" i="5"/>
  <c r="Q3528" i="5" s="1"/>
  <c r="G3526" i="5"/>
  <c r="Q3526" i="5" s="1"/>
  <c r="G3512" i="5"/>
  <c r="Q3512" i="5" s="1"/>
  <c r="G3476" i="5"/>
  <c r="Q3476" i="5" s="1"/>
  <c r="G3464" i="5"/>
  <c r="Q3464" i="5" s="1"/>
  <c r="G3462" i="5"/>
  <c r="Q3462" i="5" s="1"/>
  <c r="G3448" i="5"/>
  <c r="Q3448" i="5" s="1"/>
  <c r="G3446" i="5"/>
  <c r="Q3446" i="5" s="1"/>
  <c r="G3432" i="5"/>
  <c r="Q3432" i="5" s="1"/>
  <c r="L1175" i="5"/>
  <c r="L1174" i="5"/>
  <c r="R1164" i="5"/>
  <c r="L1101" i="5"/>
  <c r="L1100" i="5"/>
  <c r="R962" i="5"/>
  <c r="R954" i="5"/>
  <c r="R938" i="5"/>
  <c r="R931" i="5"/>
  <c r="R851" i="5"/>
  <c r="R843" i="5"/>
  <c r="G2752" i="5"/>
  <c r="Q2752" i="5" s="1"/>
  <c r="G2495" i="5"/>
  <c r="Q2495" i="5" s="1"/>
  <c r="G2475" i="5"/>
  <c r="Q2475" i="5" s="1"/>
  <c r="G2463" i="5"/>
  <c r="Q2463" i="5" s="1"/>
  <c r="G3616" i="5"/>
  <c r="Q3616" i="5" s="1"/>
  <c r="G3544" i="5"/>
  <c r="Q3544" i="5" s="1"/>
  <c r="G3329" i="5"/>
  <c r="Q3329" i="5" s="1"/>
  <c r="G3287" i="5"/>
  <c r="Q3287" i="5" s="1"/>
  <c r="G3223" i="5"/>
  <c r="Q3223" i="5" s="1"/>
  <c r="G2958" i="5"/>
  <c r="Q2958" i="5" s="1"/>
  <c r="G2950" i="5"/>
  <c r="Q2950" i="5" s="1"/>
  <c r="G2942" i="5"/>
  <c r="Q2942" i="5" s="1"/>
  <c r="G2934" i="5"/>
  <c r="Q2934" i="5" s="1"/>
  <c r="G2926" i="5"/>
  <c r="Q2926" i="5" s="1"/>
  <c r="G2918" i="5"/>
  <c r="Q2918" i="5" s="1"/>
  <c r="G2857" i="5"/>
  <c r="Q2857" i="5" s="1"/>
  <c r="G2771" i="5"/>
  <c r="Q2771" i="5" s="1"/>
  <c r="G2767" i="5"/>
  <c r="Q2767" i="5" s="1"/>
  <c r="G2759" i="5"/>
  <c r="Q2759" i="5" s="1"/>
  <c r="G2622" i="5"/>
  <c r="Q2622" i="5" s="1"/>
  <c r="G2614" i="5"/>
  <c r="Q2614" i="5" s="1"/>
  <c r="G2606" i="5"/>
  <c r="Q2606" i="5" s="1"/>
  <c r="G2175" i="5"/>
  <c r="Q2175" i="5" s="1"/>
  <c r="G1914" i="5"/>
  <c r="Q1914" i="5" s="1"/>
  <c r="G1912" i="5"/>
  <c r="Q1912" i="5" s="1"/>
  <c r="G1910" i="5"/>
  <c r="Q1910" i="5" s="1"/>
  <c r="G1664" i="5"/>
  <c r="Q1664" i="5" s="1"/>
  <c r="G1648" i="5"/>
  <c r="Q1648" i="5" s="1"/>
  <c r="G1582" i="5"/>
  <c r="Q1582" i="5" s="1"/>
  <c r="G1578" i="5"/>
  <c r="Q1578" i="5" s="1"/>
  <c r="G1554" i="5"/>
  <c r="Q1554" i="5" s="1"/>
  <c r="G1550" i="5"/>
  <c r="Q1550" i="5" s="1"/>
  <c r="G1546" i="5"/>
  <c r="Q1546" i="5" s="1"/>
  <c r="G1479" i="5"/>
  <c r="Q1479" i="5" s="1"/>
  <c r="G1431" i="5"/>
  <c r="Q1431" i="5" s="1"/>
  <c r="G1412" i="5"/>
  <c r="Q1412" i="5" s="1"/>
  <c r="G2356" i="5"/>
  <c r="Q2356" i="5" s="1"/>
  <c r="G2354" i="5"/>
  <c r="Q2354" i="5" s="1"/>
  <c r="G2342" i="5"/>
  <c r="Q2342" i="5" s="1"/>
  <c r="G2338" i="5"/>
  <c r="Q2338" i="5" s="1"/>
  <c r="G2336" i="5"/>
  <c r="Q2336" i="5" s="1"/>
  <c r="G2328" i="5"/>
  <c r="Q2328" i="5" s="1"/>
  <c r="G2326" i="5"/>
  <c r="Q2326" i="5" s="1"/>
  <c r="G2324" i="5"/>
  <c r="Q2324" i="5" s="1"/>
  <c r="G2322" i="5"/>
  <c r="Q2322" i="5" s="1"/>
  <c r="G1969" i="5"/>
  <c r="Q1969" i="5" s="1"/>
  <c r="G1953" i="5"/>
  <c r="Q1953" i="5" s="1"/>
  <c r="G1522" i="5"/>
  <c r="Q1522" i="5" s="1"/>
  <c r="G1518" i="5"/>
  <c r="Q1518" i="5" s="1"/>
  <c r="G1514" i="5"/>
  <c r="Q1514" i="5" s="1"/>
  <c r="G1490" i="5"/>
  <c r="Q1490" i="5" s="1"/>
  <c r="G1486" i="5"/>
  <c r="Q1486" i="5" s="1"/>
  <c r="G1482" i="5"/>
  <c r="Q1482" i="5" s="1"/>
  <c r="G1310" i="5"/>
  <c r="Q1310" i="5" s="1"/>
  <c r="G1308" i="5"/>
  <c r="Q1308" i="5" s="1"/>
  <c r="G1304" i="5"/>
  <c r="Q1304" i="5" s="1"/>
  <c r="G1278" i="5"/>
  <c r="Q1278" i="5" s="1"/>
  <c r="G984" i="5"/>
  <c r="Q984" i="5" s="1"/>
  <c r="G982" i="5"/>
  <c r="Q982" i="5" s="1"/>
  <c r="G974" i="5"/>
  <c r="Q974" i="5" s="1"/>
  <c r="G970" i="5"/>
  <c r="Q970" i="5" s="1"/>
  <c r="G966" i="5"/>
  <c r="Q966" i="5" s="1"/>
  <c r="G950" i="5"/>
  <c r="Q950" i="5" s="1"/>
  <c r="G889" i="5"/>
  <c r="Q889" i="5" s="1"/>
  <c r="G3704" i="5"/>
  <c r="Q3704" i="5" s="1"/>
  <c r="G3680" i="5"/>
  <c r="Q3680" i="5" s="1"/>
  <c r="G3671" i="5"/>
  <c r="Q3671" i="5" s="1"/>
  <c r="G3667" i="5"/>
  <c r="Q3667" i="5" s="1"/>
  <c r="G3665" i="5"/>
  <c r="Q3665" i="5" s="1"/>
  <c r="G3647" i="5"/>
  <c r="Q3647" i="5" s="1"/>
  <c r="G3643" i="5"/>
  <c r="Q3643" i="5" s="1"/>
  <c r="G3641" i="5"/>
  <c r="Q3641" i="5" s="1"/>
  <c r="G3597" i="5"/>
  <c r="Q3597" i="5" s="1"/>
  <c r="G3575" i="5"/>
  <c r="Q3575" i="5" s="1"/>
  <c r="G3573" i="5"/>
  <c r="Q3573" i="5" s="1"/>
  <c r="G3501" i="5"/>
  <c r="Q3501" i="5" s="1"/>
  <c r="G3485" i="5"/>
  <c r="Q3485" i="5" s="1"/>
  <c r="G3421" i="5"/>
  <c r="Q3421" i="5" s="1"/>
  <c r="G3417" i="5"/>
  <c r="Q3417" i="5" s="1"/>
  <c r="G3400" i="5"/>
  <c r="Q3400" i="5" s="1"/>
  <c r="G3398" i="5"/>
  <c r="Q3398" i="5" s="1"/>
  <c r="G3380" i="5"/>
  <c r="Q3380" i="5" s="1"/>
  <c r="G3368" i="5"/>
  <c r="Q3368" i="5" s="1"/>
  <c r="G3366" i="5"/>
  <c r="Q3366" i="5" s="1"/>
  <c r="G3364" i="5"/>
  <c r="Q3364" i="5" s="1"/>
  <c r="G3362" i="5"/>
  <c r="Q3362" i="5" s="1"/>
  <c r="G3360" i="5"/>
  <c r="Q3360" i="5" s="1"/>
  <c r="G3358" i="5"/>
  <c r="Q3358" i="5" s="1"/>
  <c r="G3356" i="5"/>
  <c r="Q3356" i="5" s="1"/>
  <c r="G3354" i="5"/>
  <c r="Q3354" i="5" s="1"/>
  <c r="G3124" i="5"/>
  <c r="Q3124" i="5" s="1"/>
  <c r="G3122" i="5"/>
  <c r="Q3122" i="5" s="1"/>
  <c r="G3116" i="5"/>
  <c r="Q3116" i="5" s="1"/>
  <c r="G3114" i="5"/>
  <c r="Q3114" i="5" s="1"/>
  <c r="G3112" i="5"/>
  <c r="Q3112" i="5" s="1"/>
  <c r="G3108" i="5"/>
  <c r="Q3108" i="5" s="1"/>
  <c r="G3106" i="5"/>
  <c r="Q3106" i="5" s="1"/>
  <c r="G3104" i="5"/>
  <c r="Q3104" i="5" s="1"/>
  <c r="G3100" i="5"/>
  <c r="Q3100" i="5" s="1"/>
  <c r="G3098" i="5"/>
  <c r="Q3098" i="5" s="1"/>
  <c r="G3096" i="5"/>
  <c r="Q3096" i="5" s="1"/>
  <c r="G3006" i="5"/>
  <c r="Q3006" i="5" s="1"/>
  <c r="G2996" i="5"/>
  <c r="Q2996" i="5" s="1"/>
  <c r="G2990" i="5"/>
  <c r="Q2990" i="5" s="1"/>
  <c r="G2982" i="5"/>
  <c r="Q2982" i="5" s="1"/>
  <c r="G2861" i="5"/>
  <c r="Q2861" i="5" s="1"/>
  <c r="G2848" i="5"/>
  <c r="Q2848" i="5" s="1"/>
  <c r="G2768" i="5"/>
  <c r="Q2768" i="5" s="1"/>
  <c r="G2764" i="5"/>
  <c r="Q2764" i="5" s="1"/>
  <c r="G2749" i="5"/>
  <c r="Q2749" i="5" s="1"/>
  <c r="G2695" i="5"/>
  <c r="Q2695" i="5" s="1"/>
  <c r="G2687" i="5"/>
  <c r="Q2687" i="5" s="1"/>
  <c r="G2679" i="5"/>
  <c r="Q2679" i="5" s="1"/>
  <c r="G2639" i="5"/>
  <c r="Q2639" i="5" s="1"/>
  <c r="G2603" i="5"/>
  <c r="Q2603" i="5" s="1"/>
  <c r="G2575" i="5"/>
  <c r="Q2575" i="5" s="1"/>
  <c r="G2488" i="5"/>
  <c r="Q2488" i="5" s="1"/>
  <c r="G2484" i="5"/>
  <c r="Q2484" i="5" s="1"/>
  <c r="G2480" i="5"/>
  <c r="Q2480" i="5" s="1"/>
  <c r="G2456" i="5"/>
  <c r="Q2456" i="5" s="1"/>
  <c r="G2452" i="5"/>
  <c r="Q2452" i="5" s="1"/>
  <c r="G2448" i="5"/>
  <c r="Q2448" i="5" s="1"/>
  <c r="G2383" i="5"/>
  <c r="Q2383" i="5" s="1"/>
  <c r="G2303" i="5"/>
  <c r="Q2303" i="5" s="1"/>
  <c r="G2239" i="5"/>
  <c r="Q2239" i="5" s="1"/>
  <c r="G2188" i="5"/>
  <c r="Q2188" i="5" s="1"/>
  <c r="G2140" i="5"/>
  <c r="Q2140" i="5" s="1"/>
  <c r="G2044" i="5"/>
  <c r="Q2044" i="5" s="1"/>
  <c r="G2042" i="5"/>
  <c r="Q2042" i="5" s="1"/>
  <c r="G2040" i="5"/>
  <c r="Q2040" i="5" s="1"/>
  <c r="G2038" i="5"/>
  <c r="Q2038" i="5" s="1"/>
  <c r="G2026" i="5"/>
  <c r="Q2026" i="5" s="1"/>
  <c r="G2022" i="5"/>
  <c r="Q2022" i="5" s="1"/>
  <c r="G1980" i="5"/>
  <c r="Q1980" i="5" s="1"/>
  <c r="G1978" i="5"/>
  <c r="Q1978" i="5" s="1"/>
  <c r="G1976" i="5"/>
  <c r="Q1976" i="5" s="1"/>
  <c r="G1974" i="5"/>
  <c r="Q1974" i="5" s="1"/>
  <c r="G1950" i="5"/>
  <c r="Q1950" i="5" s="1"/>
  <c r="G1944" i="5"/>
  <c r="Q1944" i="5" s="1"/>
  <c r="G1942" i="5"/>
  <c r="Q1942" i="5" s="1"/>
  <c r="G1937" i="5"/>
  <c r="Q1937" i="5" s="1"/>
  <c r="G1901" i="5"/>
  <c r="Q1901" i="5" s="1"/>
  <c r="G1899" i="5"/>
  <c r="Q1899" i="5" s="1"/>
  <c r="G1873" i="5"/>
  <c r="Q1873" i="5" s="1"/>
  <c r="G1869" i="5"/>
  <c r="Q1869" i="5" s="1"/>
  <c r="G1867" i="5"/>
  <c r="Q1867" i="5" s="1"/>
  <c r="G1865" i="5"/>
  <c r="Q1865" i="5" s="1"/>
  <c r="G1863" i="5"/>
  <c r="Q1863" i="5" s="1"/>
  <c r="G1861" i="5"/>
  <c r="Q1861" i="5" s="1"/>
  <c r="G1853" i="5"/>
  <c r="Q1853" i="5" s="1"/>
  <c r="G1851" i="5"/>
  <c r="Q1851" i="5" s="1"/>
  <c r="G1849" i="5"/>
  <c r="Q1849" i="5" s="1"/>
  <c r="G1847" i="5"/>
  <c r="Q1847" i="5" s="1"/>
  <c r="G1845" i="5"/>
  <c r="Q1845" i="5" s="1"/>
  <c r="G1843" i="5"/>
  <c r="Q1843" i="5" s="1"/>
  <c r="G1829" i="5"/>
  <c r="Q1829" i="5" s="1"/>
  <c r="G1827" i="5"/>
  <c r="Q1827" i="5" s="1"/>
  <c r="G1821" i="5"/>
  <c r="Q1821" i="5" s="1"/>
  <c r="G1819" i="5"/>
  <c r="Q1819" i="5" s="1"/>
  <c r="G1809" i="5"/>
  <c r="Q1809" i="5" s="1"/>
  <c r="G1805" i="5"/>
  <c r="Q1805" i="5" s="1"/>
  <c r="G1803" i="5"/>
  <c r="Q1803" i="5" s="1"/>
  <c r="G1801" i="5"/>
  <c r="Q1801" i="5" s="1"/>
  <c r="G1799" i="5"/>
  <c r="Q1799" i="5" s="1"/>
  <c r="G1797" i="5"/>
  <c r="Q1797" i="5" s="1"/>
  <c r="G1789" i="5"/>
  <c r="Q1789" i="5" s="1"/>
  <c r="G1787" i="5"/>
  <c r="Q1787" i="5" s="1"/>
  <c r="G1785" i="5"/>
  <c r="Q1785" i="5" s="1"/>
  <c r="G1783" i="5"/>
  <c r="Q1783" i="5" s="1"/>
  <c r="G1781" i="5"/>
  <c r="Q1781" i="5" s="1"/>
  <c r="G1779" i="5"/>
  <c r="Q1779" i="5" s="1"/>
  <c r="G1765" i="5"/>
  <c r="Q1765" i="5" s="1"/>
  <c r="G1763" i="5"/>
  <c r="Q1763" i="5" s="1"/>
  <c r="G1757" i="5"/>
  <c r="Q1757" i="5" s="1"/>
  <c r="G1755" i="5"/>
  <c r="Q1755" i="5" s="1"/>
  <c r="G1745" i="5"/>
  <c r="Q1745" i="5" s="1"/>
  <c r="G1741" i="5"/>
  <c r="Q1741" i="5" s="1"/>
  <c r="G1739" i="5"/>
  <c r="Q1739" i="5" s="1"/>
  <c r="G1737" i="5"/>
  <c r="Q1737" i="5" s="1"/>
  <c r="G1735" i="5"/>
  <c r="Q1735" i="5" s="1"/>
  <c r="G1717" i="5"/>
  <c r="Q1717" i="5" s="1"/>
  <c r="G1713" i="5"/>
  <c r="Q1713" i="5" s="1"/>
  <c r="G1683" i="5"/>
  <c r="Q1683" i="5" s="1"/>
  <c r="G1681" i="5"/>
  <c r="Q1681" i="5" s="1"/>
  <c r="G1679" i="5"/>
  <c r="Q1679" i="5" s="1"/>
  <c r="G1675" i="5"/>
  <c r="Q1675" i="5" s="1"/>
  <c r="G1673" i="5"/>
  <c r="Q1673" i="5" s="1"/>
  <c r="G1619" i="5"/>
  <c r="Q1619" i="5" s="1"/>
  <c r="G1617" i="5"/>
  <c r="Q1617" i="5" s="1"/>
  <c r="G1615" i="5"/>
  <c r="Q1615" i="5" s="1"/>
  <c r="G1611" i="5"/>
  <c r="Q1611" i="5" s="1"/>
  <c r="G1609" i="5"/>
  <c r="Q1609" i="5" s="1"/>
  <c r="G1575" i="5"/>
  <c r="Q1575" i="5" s="1"/>
  <c r="G1571" i="5"/>
  <c r="Q1571" i="5" s="1"/>
  <c r="G1527" i="5"/>
  <c r="Q1527" i="5" s="1"/>
  <c r="G1523" i="5"/>
  <c r="Q1523" i="5" s="1"/>
  <c r="G1495" i="5"/>
  <c r="Q1495" i="5" s="1"/>
  <c r="G1476" i="5"/>
  <c r="Q1476" i="5" s="1"/>
  <c r="G1458" i="5"/>
  <c r="Q1458" i="5" s="1"/>
  <c r="G1454" i="5"/>
  <c r="Q1454" i="5" s="1"/>
  <c r="G1450" i="5"/>
  <c r="Q1450" i="5" s="1"/>
  <c r="G1442" i="5"/>
  <c r="Q1442" i="5" s="1"/>
  <c r="G1438" i="5"/>
  <c r="Q1438" i="5" s="1"/>
  <c r="G1434" i="5"/>
  <c r="Q1434" i="5" s="1"/>
  <c r="G1411" i="5"/>
  <c r="Q1411" i="5" s="1"/>
  <c r="G1399" i="5"/>
  <c r="Q1399" i="5" s="1"/>
  <c r="G1395" i="5"/>
  <c r="Q1395" i="5" s="1"/>
  <c r="G1383" i="5"/>
  <c r="Q1383" i="5" s="1"/>
  <c r="G1377" i="5"/>
  <c r="Q1377" i="5" s="1"/>
  <c r="G1329" i="5"/>
  <c r="Q1329" i="5" s="1"/>
  <c r="G1297" i="5"/>
  <c r="Q1297" i="5" s="1"/>
  <c r="G894" i="5"/>
  <c r="Q894" i="5" s="1"/>
  <c r="G849" i="5"/>
  <c r="Q849" i="5" s="1"/>
  <c r="G847" i="5"/>
  <c r="Q847" i="5" s="1"/>
  <c r="G845" i="5"/>
  <c r="Q845" i="5" s="1"/>
  <c r="G843" i="5"/>
  <c r="Q843" i="5" s="1"/>
  <c r="G837" i="5"/>
  <c r="Q837" i="5" s="1"/>
  <c r="G835" i="5"/>
  <c r="Q835" i="5" s="1"/>
  <c r="G829" i="5"/>
  <c r="Q829" i="5" s="1"/>
  <c r="G827" i="5"/>
  <c r="Q827" i="5" s="1"/>
  <c r="G823" i="5"/>
  <c r="Q823" i="5" s="1"/>
  <c r="L3715" i="5"/>
  <c r="Z3729" i="5"/>
  <c r="AB3729" i="5" s="1"/>
  <c r="M3719" i="5"/>
  <c r="N3719" i="5" s="1"/>
  <c r="G1197" i="5"/>
  <c r="Q1197" i="5" s="1"/>
  <c r="G1195" i="5"/>
  <c r="Q1195" i="5" s="1"/>
  <c r="G1185" i="5"/>
  <c r="Q1185" i="5" s="1"/>
  <c r="G1183" i="5"/>
  <c r="Q1183" i="5" s="1"/>
  <c r="G1181" i="5"/>
  <c r="Q1181" i="5" s="1"/>
  <c r="G1179" i="5"/>
  <c r="Q1179" i="5" s="1"/>
  <c r="G1173" i="5"/>
  <c r="Q1173" i="5" s="1"/>
  <c r="G1169" i="5"/>
  <c r="Q1169" i="5" s="1"/>
  <c r="G1167" i="5"/>
  <c r="Q1167" i="5" s="1"/>
  <c r="G1165" i="5"/>
  <c r="Q1165" i="5" s="1"/>
  <c r="G1163" i="5"/>
  <c r="Q1163" i="5" s="1"/>
  <c r="G1153" i="5"/>
  <c r="Q1153" i="5" s="1"/>
  <c r="G1149" i="5"/>
  <c r="Q1149" i="5" s="1"/>
  <c r="G1147" i="5"/>
  <c r="Q1147" i="5" s="1"/>
  <c r="G1137" i="5"/>
  <c r="Q1137" i="5" s="1"/>
  <c r="G1133" i="5"/>
  <c r="Q1133" i="5" s="1"/>
  <c r="G1131" i="5"/>
  <c r="Q1131" i="5" s="1"/>
  <c r="G1121" i="5"/>
  <c r="Q1121" i="5" s="1"/>
  <c r="G1117" i="5"/>
  <c r="Q1117" i="5" s="1"/>
  <c r="G1115" i="5"/>
  <c r="Q1115" i="5" s="1"/>
  <c r="G1105" i="5"/>
  <c r="Q1105" i="5" s="1"/>
  <c r="G1103" i="5"/>
  <c r="Q1103" i="5" s="1"/>
  <c r="G1101" i="5"/>
  <c r="Q1101" i="5" s="1"/>
  <c r="G1099" i="5"/>
  <c r="Q1099" i="5" s="1"/>
  <c r="G1089" i="5"/>
  <c r="Q1089" i="5" s="1"/>
  <c r="G1087" i="5"/>
  <c r="Q1087" i="5" s="1"/>
  <c r="G1085" i="5"/>
  <c r="Q1085" i="5" s="1"/>
  <c r="G1083" i="5"/>
  <c r="Q1083" i="5" s="1"/>
  <c r="G1073" i="5"/>
  <c r="Q1073" i="5" s="1"/>
  <c r="G1071" i="5"/>
  <c r="Q1071" i="5" s="1"/>
  <c r="G1069" i="5"/>
  <c r="Q1069" i="5" s="1"/>
  <c r="G1067" i="5"/>
  <c r="Q1067" i="5" s="1"/>
  <c r="G1041" i="5"/>
  <c r="Q1041" i="5" s="1"/>
  <c r="G1039" i="5"/>
  <c r="Q1039" i="5" s="1"/>
  <c r="G1037" i="5"/>
  <c r="Q1037" i="5" s="1"/>
  <c r="G1035" i="5"/>
  <c r="Q1035" i="5" s="1"/>
  <c r="G1025" i="5"/>
  <c r="Q1025" i="5" s="1"/>
  <c r="G1021" i="5"/>
  <c r="Q1021" i="5" s="1"/>
  <c r="G1019" i="5"/>
  <c r="Q1019" i="5" s="1"/>
  <c r="G1017" i="5"/>
  <c r="Q1017" i="5" s="1"/>
  <c r="G1015" i="5"/>
  <c r="Q1015" i="5" s="1"/>
  <c r="G1009" i="5"/>
  <c r="Q1009" i="5" s="1"/>
  <c r="G1005" i="5"/>
  <c r="Q1005" i="5" s="1"/>
  <c r="G1003" i="5"/>
  <c r="Q1003" i="5" s="1"/>
  <c r="G1001" i="5"/>
  <c r="Q1001" i="5" s="1"/>
  <c r="G999" i="5"/>
  <c r="Q999" i="5" s="1"/>
  <c r="G997" i="5"/>
  <c r="Q997" i="5" s="1"/>
  <c r="G995" i="5"/>
  <c r="Q995" i="5" s="1"/>
  <c r="G989" i="5"/>
  <c r="Q989" i="5" s="1"/>
  <c r="G981" i="5"/>
  <c r="Q981" i="5" s="1"/>
  <c r="G961" i="5"/>
  <c r="Q961" i="5" s="1"/>
  <c r="G957" i="5"/>
  <c r="Q957" i="5" s="1"/>
  <c r="G955" i="5"/>
  <c r="Q955" i="5" s="1"/>
  <c r="G953" i="5"/>
  <c r="Q953" i="5" s="1"/>
  <c r="G951" i="5"/>
  <c r="Q951" i="5" s="1"/>
  <c r="G947" i="5"/>
  <c r="Q947" i="5" s="1"/>
  <c r="G941" i="5"/>
  <c r="Q941" i="5" s="1"/>
  <c r="G939" i="5"/>
  <c r="Q939" i="5" s="1"/>
  <c r="G931" i="5"/>
  <c r="Q931" i="5" s="1"/>
  <c r="G921" i="5"/>
  <c r="Q921" i="5" s="1"/>
  <c r="G919" i="5"/>
  <c r="Q919" i="5" s="1"/>
  <c r="G913" i="5"/>
  <c r="Q913" i="5" s="1"/>
  <c r="G911" i="5"/>
  <c r="Q911" i="5" s="1"/>
  <c r="G909" i="5"/>
  <c r="Q909" i="5" s="1"/>
  <c r="G907" i="5"/>
  <c r="Q907" i="5" s="1"/>
  <c r="G897" i="5"/>
  <c r="Q897" i="5" s="1"/>
  <c r="G848" i="5"/>
  <c r="Q848" i="5" s="1"/>
  <c r="G844" i="5"/>
  <c r="Q844" i="5" s="1"/>
  <c r="G842" i="5"/>
  <c r="Q842" i="5" s="1"/>
  <c r="G840" i="5"/>
  <c r="Q840" i="5" s="1"/>
  <c r="G838" i="5"/>
  <c r="Q838" i="5" s="1"/>
  <c r="G822" i="5"/>
  <c r="Q822" i="5" s="1"/>
  <c r="G3710" i="5"/>
  <c r="Q3710" i="5" s="1"/>
  <c r="L3716" i="5"/>
  <c r="L3714" i="5"/>
  <c r="L3712" i="5"/>
  <c r="G3718" i="5"/>
  <c r="Q3718" i="5" s="1"/>
  <c r="M3722" i="5"/>
  <c r="N3722" i="5" s="1"/>
  <c r="U3729" i="5"/>
  <c r="W3729" i="5" s="1"/>
  <c r="Y3729" i="5" s="1"/>
  <c r="W3734" i="5"/>
  <c r="Y3734" i="5" s="1"/>
  <c r="N3736" i="5"/>
  <c r="V3736" i="5"/>
  <c r="M3727" i="5"/>
  <c r="M1187" i="5"/>
  <c r="J719" i="5"/>
  <c r="L719" i="5" s="1"/>
  <c r="J717" i="5"/>
  <c r="J715" i="5"/>
  <c r="J713" i="5"/>
  <c r="J575" i="5"/>
  <c r="J573" i="5"/>
  <c r="J571" i="5"/>
  <c r="J569" i="5"/>
  <c r="J567" i="5"/>
  <c r="L567" i="5" s="1"/>
  <c r="J565" i="5"/>
  <c r="J563" i="5"/>
  <c r="J369" i="5"/>
  <c r="J361" i="5"/>
  <c r="L361" i="5" s="1"/>
  <c r="J353" i="5"/>
  <c r="J345" i="5"/>
  <c r="J289" i="5"/>
  <c r="J281" i="5"/>
  <c r="L281" i="5" s="1"/>
  <c r="J273" i="5"/>
  <c r="K705" i="5"/>
  <c r="J681" i="5"/>
  <c r="J679" i="5"/>
  <c r="L679" i="5" s="1"/>
  <c r="M679" i="5" s="1"/>
  <c r="V679" i="5" s="1"/>
  <c r="J677" i="5"/>
  <c r="J675" i="5"/>
  <c r="J673" i="5"/>
  <c r="J671" i="5"/>
  <c r="J669" i="5"/>
  <c r="J667" i="5"/>
  <c r="J665" i="5"/>
  <c r="J663" i="5"/>
  <c r="L663" i="5" s="1"/>
  <c r="N663" i="5" s="1"/>
  <c r="J661" i="5"/>
  <c r="J659" i="5"/>
  <c r="J657" i="5"/>
  <c r="J655" i="5"/>
  <c r="L655" i="5" s="1"/>
  <c r="R655" i="5" s="1"/>
  <c r="J653" i="5"/>
  <c r="J651" i="5"/>
  <c r="J649" i="5"/>
  <c r="J647" i="5"/>
  <c r="J645" i="5"/>
  <c r="J643" i="5"/>
  <c r="J641" i="5"/>
  <c r="J639" i="5"/>
  <c r="L639" i="5" s="1"/>
  <c r="J637" i="5"/>
  <c r="J635" i="5"/>
  <c r="J633" i="5"/>
  <c r="J631" i="5"/>
  <c r="L631" i="5" s="1"/>
  <c r="J629" i="5"/>
  <c r="J627" i="5"/>
  <c r="J625" i="5"/>
  <c r="J623" i="5"/>
  <c r="L623" i="5" s="1"/>
  <c r="R623" i="5" s="1"/>
  <c r="J621" i="5"/>
  <c r="J619" i="5"/>
  <c r="J617" i="5"/>
  <c r="J615" i="5"/>
  <c r="J613" i="5"/>
  <c r="J611" i="5"/>
  <c r="J609" i="5"/>
  <c r="J607" i="5"/>
  <c r="L607" i="5" s="1"/>
  <c r="J605" i="5"/>
  <c r="J603" i="5"/>
  <c r="J581" i="5"/>
  <c r="J577" i="5"/>
  <c r="J549" i="5"/>
  <c r="J541" i="5"/>
  <c r="J539" i="5"/>
  <c r="J537" i="5"/>
  <c r="L537" i="5" s="1"/>
  <c r="R537" i="5" s="1"/>
  <c r="J535" i="5"/>
  <c r="J533" i="5"/>
  <c r="J531" i="5"/>
  <c r="J529" i="5"/>
  <c r="J527" i="5"/>
  <c r="J525" i="5"/>
  <c r="J523" i="5"/>
  <c r="J521" i="5"/>
  <c r="L521" i="5" s="1"/>
  <c r="R521" i="5" s="1"/>
  <c r="J519" i="5"/>
  <c r="J517" i="5"/>
  <c r="J515" i="5"/>
  <c r="J513" i="5"/>
  <c r="J511" i="5"/>
  <c r="J509" i="5"/>
  <c r="J507" i="5"/>
  <c r="J505" i="5"/>
  <c r="L505" i="5" s="1"/>
  <c r="R505" i="5" s="1"/>
  <c r="J503" i="5"/>
  <c r="J501" i="5"/>
  <c r="J499" i="5"/>
  <c r="J497" i="5"/>
  <c r="L497" i="5" s="1"/>
  <c r="M497" i="5" s="1"/>
  <c r="J495" i="5"/>
  <c r="L495" i="5" s="1"/>
  <c r="J493" i="5"/>
  <c r="J491" i="5"/>
  <c r="J489" i="5"/>
  <c r="L489" i="5" s="1"/>
  <c r="J487" i="5"/>
  <c r="J485" i="5"/>
  <c r="J483" i="5"/>
  <c r="J481" i="5"/>
  <c r="J479" i="5"/>
  <c r="L479" i="5" s="1"/>
  <c r="J477" i="5"/>
  <c r="J475" i="5"/>
  <c r="J371" i="5"/>
  <c r="J363" i="5"/>
  <c r="J355" i="5"/>
  <c r="J347" i="5"/>
  <c r="J283" i="5"/>
  <c r="L283" i="5" s="1"/>
  <c r="M283" i="5" s="1"/>
  <c r="J275" i="5"/>
  <c r="L275" i="5" s="1"/>
  <c r="J267" i="5"/>
  <c r="J559" i="5"/>
  <c r="J551" i="5"/>
  <c r="L551" i="5" s="1"/>
  <c r="AA551" i="5" s="1"/>
  <c r="J365" i="5"/>
  <c r="J357" i="5"/>
  <c r="J349" i="5"/>
  <c r="J285" i="5"/>
  <c r="L285" i="5" s="1"/>
  <c r="R285" i="5" s="1"/>
  <c r="J277" i="5"/>
  <c r="L277" i="5" s="1"/>
  <c r="J269" i="5"/>
  <c r="J553" i="5"/>
  <c r="J459" i="5"/>
  <c r="L459" i="5" s="1"/>
  <c r="J457" i="5"/>
  <c r="J455" i="5"/>
  <c r="J449" i="5"/>
  <c r="J427" i="5"/>
  <c r="L427" i="5" s="1"/>
  <c r="J425" i="5"/>
  <c r="J423" i="5"/>
  <c r="J421" i="5"/>
  <c r="J419" i="5"/>
  <c r="L419" i="5" s="1"/>
  <c r="M419" i="5" s="1"/>
  <c r="V419" i="5" s="1"/>
  <c r="J417" i="5"/>
  <c r="J415" i="5"/>
  <c r="J413" i="5"/>
  <c r="J411" i="5"/>
  <c r="L411" i="5" s="1"/>
  <c r="J409" i="5"/>
  <c r="J407" i="5"/>
  <c r="J405" i="5"/>
  <c r="J403" i="5"/>
  <c r="J401" i="5"/>
  <c r="J399" i="5"/>
  <c r="J397" i="5"/>
  <c r="J395" i="5"/>
  <c r="L395" i="5" s="1"/>
  <c r="J393" i="5"/>
  <c r="L393" i="5" s="1"/>
  <c r="J391" i="5"/>
  <c r="J389" i="5"/>
  <c r="J387" i="5"/>
  <c r="L387" i="5" s="1"/>
  <c r="J385" i="5"/>
  <c r="J383" i="5"/>
  <c r="J381" i="5"/>
  <c r="J88" i="5"/>
  <c r="J80" i="5"/>
  <c r="J711" i="5"/>
  <c r="J709" i="5"/>
  <c r="J707" i="5"/>
  <c r="L707" i="5" s="1"/>
  <c r="J703" i="5"/>
  <c r="J701" i="5"/>
  <c r="J699" i="5"/>
  <c r="J697" i="5"/>
  <c r="L697" i="5" s="1"/>
  <c r="J695" i="5"/>
  <c r="J693" i="5"/>
  <c r="J691" i="5"/>
  <c r="J689" i="5"/>
  <c r="J687" i="5"/>
  <c r="J597" i="5"/>
  <c r="J595" i="5"/>
  <c r="J593" i="5"/>
  <c r="J591" i="5"/>
  <c r="J589" i="5"/>
  <c r="J587" i="5"/>
  <c r="J585" i="5"/>
  <c r="L585" i="5" s="1"/>
  <c r="J579" i="5"/>
  <c r="J547" i="5"/>
  <c r="J451" i="5"/>
  <c r="J90" i="5"/>
  <c r="L90" i="5" s="1"/>
  <c r="J82" i="5"/>
  <c r="J74" i="5"/>
  <c r="J379" i="5"/>
  <c r="L379" i="5" s="1"/>
  <c r="J92" i="5"/>
  <c r="L92" i="5" s="1"/>
  <c r="J84" i="5"/>
  <c r="J76" i="5"/>
  <c r="J42" i="5"/>
  <c r="L42" i="5" s="1"/>
  <c r="J40" i="5"/>
  <c r="L40" i="5" s="1"/>
  <c r="R40" i="5" s="1"/>
  <c r="L39" i="5"/>
  <c r="J38" i="5"/>
  <c r="J265" i="5"/>
  <c r="L265" i="5" s="1"/>
  <c r="J263" i="5"/>
  <c r="L263" i="5" s="1"/>
  <c r="R263" i="5" s="1"/>
  <c r="J261" i="5"/>
  <c r="J259" i="5"/>
  <c r="J257" i="5"/>
  <c r="J255" i="5"/>
  <c r="L255" i="5" s="1"/>
  <c r="J253" i="5"/>
  <c r="L253" i="5" s="1"/>
  <c r="J251" i="5"/>
  <c r="J249" i="5"/>
  <c r="J247" i="5"/>
  <c r="L247" i="5" s="1"/>
  <c r="R247" i="5" s="1"/>
  <c r="J245" i="5"/>
  <c r="J243" i="5"/>
  <c r="J241" i="5"/>
  <c r="J239" i="5"/>
  <c r="L239" i="5" s="1"/>
  <c r="AA239" i="5" s="1"/>
  <c r="J237" i="5"/>
  <c r="L237" i="5" s="1"/>
  <c r="J235" i="5"/>
  <c r="J233" i="5"/>
  <c r="L233" i="5" s="1"/>
  <c r="J231" i="5"/>
  <c r="L231" i="5" s="1"/>
  <c r="AA231" i="5" s="1"/>
  <c r="J229" i="5"/>
  <c r="J227" i="5"/>
  <c r="J225" i="5"/>
  <c r="J223" i="5"/>
  <c r="J221" i="5"/>
  <c r="L221" i="5" s="1"/>
  <c r="J219" i="5"/>
  <c r="J217" i="5"/>
  <c r="J215" i="5"/>
  <c r="L215" i="5" s="1"/>
  <c r="AA215" i="5" s="1"/>
  <c r="J213" i="5"/>
  <c r="J211" i="5"/>
  <c r="J209" i="5"/>
  <c r="J207" i="5"/>
  <c r="L207" i="5" s="1"/>
  <c r="AA207" i="5" s="1"/>
  <c r="J205" i="5"/>
  <c r="L205" i="5" s="1"/>
  <c r="J203" i="5"/>
  <c r="J201" i="5"/>
  <c r="J199" i="5"/>
  <c r="L199" i="5" s="1"/>
  <c r="J197" i="5"/>
  <c r="J195" i="5"/>
  <c r="J193" i="5"/>
  <c r="J191" i="5"/>
  <c r="J189" i="5"/>
  <c r="L189" i="5" s="1"/>
  <c r="J187" i="5"/>
  <c r="J185" i="5"/>
  <c r="J183" i="5"/>
  <c r="L183" i="5" s="1"/>
  <c r="J181" i="5"/>
  <c r="J179" i="5"/>
  <c r="J177" i="5"/>
  <c r="J175" i="5"/>
  <c r="L175" i="5" s="1"/>
  <c r="J173" i="5"/>
  <c r="L173" i="5" s="1"/>
  <c r="J171" i="5"/>
  <c r="J169" i="5"/>
  <c r="J167" i="5"/>
  <c r="L167" i="5" s="1"/>
  <c r="J165" i="5"/>
  <c r="J163" i="5"/>
  <c r="J161" i="5"/>
  <c r="L161" i="5" s="1"/>
  <c r="J159" i="5"/>
  <c r="L159" i="5" s="1"/>
  <c r="J157" i="5"/>
  <c r="J155" i="5"/>
  <c r="J153" i="5"/>
  <c r="J151" i="5"/>
  <c r="L151" i="5" s="1"/>
  <c r="J149" i="5"/>
  <c r="J147" i="5"/>
  <c r="J145" i="5"/>
  <c r="J143" i="5"/>
  <c r="L143" i="5" s="1"/>
  <c r="J141" i="5"/>
  <c r="J139" i="5"/>
  <c r="J137" i="5"/>
  <c r="J135" i="5"/>
  <c r="J133" i="5"/>
  <c r="J131" i="5"/>
  <c r="J129" i="5"/>
  <c r="J127" i="5"/>
  <c r="J125" i="5"/>
  <c r="J123" i="5"/>
  <c r="J121" i="5"/>
  <c r="J119" i="5"/>
  <c r="L119" i="5" s="1"/>
  <c r="R119" i="5" s="1"/>
  <c r="J117" i="5"/>
  <c r="J115" i="5"/>
  <c r="J113" i="5"/>
  <c r="J111" i="5"/>
  <c r="L111" i="5" s="1"/>
  <c r="J109" i="5"/>
  <c r="J94" i="5"/>
  <c r="J86" i="5"/>
  <c r="J78" i="5"/>
  <c r="L78" i="5" s="1"/>
  <c r="G289" i="5"/>
  <c r="Q289" i="5" s="1"/>
  <c r="G30" i="5"/>
  <c r="R3604" i="5"/>
  <c r="AA3604" i="5"/>
  <c r="AD3187" i="5"/>
  <c r="AA3187" i="5"/>
  <c r="AA3014" i="5"/>
  <c r="AD3014" i="5"/>
  <c r="AD3011" i="5"/>
  <c r="AA3011" i="5"/>
  <c r="AA3010" i="5"/>
  <c r="AD3010" i="5"/>
  <c r="AD3126" i="5"/>
  <c r="AA3126" i="5"/>
  <c r="AA2881" i="5"/>
  <c r="AD2881" i="5"/>
  <c r="AA2879" i="5"/>
  <c r="AD2879" i="5"/>
  <c r="AA2873" i="5"/>
  <c r="AD2873" i="5"/>
  <c r="R2872" i="5"/>
  <c r="AA2872" i="5"/>
  <c r="R2474" i="5"/>
  <c r="AD2474" i="5"/>
  <c r="AA2474" i="5"/>
  <c r="AD2472" i="5"/>
  <c r="AA2472" i="5"/>
  <c r="R1976" i="5"/>
  <c r="AD1976" i="5"/>
  <c r="AA2780" i="5"/>
  <c r="AD2780" i="5"/>
  <c r="AA2276" i="5"/>
  <c r="AD2276" i="5"/>
  <c r="AA2272" i="5"/>
  <c r="M2276" i="5"/>
  <c r="M2254" i="5"/>
  <c r="N2254" i="5" s="1"/>
  <c r="M1274" i="5"/>
  <c r="N1274" i="5" s="1"/>
  <c r="Z3741" i="5"/>
  <c r="AB3741" i="5" s="1"/>
  <c r="V3724" i="5"/>
  <c r="AA2242" i="5"/>
  <c r="AD2181" i="5"/>
  <c r="AD2183" i="5"/>
  <c r="AD2160" i="5"/>
  <c r="L2798" i="5"/>
  <c r="U3724" i="5"/>
  <c r="AA2227" i="5"/>
  <c r="L3610" i="5"/>
  <c r="L3539" i="5"/>
  <c r="L1966" i="5"/>
  <c r="R1966" i="5" s="1"/>
  <c r="L1827" i="5"/>
  <c r="M1313" i="5"/>
  <c r="N1313" i="5" s="1"/>
  <c r="M3726" i="5"/>
  <c r="AD3457" i="5"/>
  <c r="AA3457" i="5"/>
  <c r="AA2629" i="5"/>
  <c r="AD2629" i="5"/>
  <c r="R3400" i="5"/>
  <c r="AA3400" i="5"/>
  <c r="AD3400" i="5"/>
  <c r="AA3021" i="5"/>
  <c r="AA2639" i="5"/>
  <c r="AD2639" i="5"/>
  <c r="L3079" i="5"/>
  <c r="L2972" i="5"/>
  <c r="N3723" i="5"/>
  <c r="V3723" i="5"/>
  <c r="L3488" i="5"/>
  <c r="M1259" i="5"/>
  <c r="N1259" i="5" s="1"/>
  <c r="AA3727" i="5"/>
  <c r="L2907" i="5"/>
  <c r="L2655" i="5"/>
  <c r="M2424" i="5"/>
  <c r="N2424" i="5" s="1"/>
  <c r="M1326" i="5"/>
  <c r="N1326" i="5" s="1"/>
  <c r="M1291" i="5"/>
  <c r="N1291" i="5" s="1"/>
  <c r="AA3724" i="5"/>
  <c r="L2338" i="5"/>
  <c r="L2297" i="5"/>
  <c r="L1846" i="5"/>
  <c r="R3727" i="5"/>
  <c r="L22" i="14"/>
  <c r="AD3511" i="5"/>
  <c r="AD3435" i="5"/>
  <c r="AA3511" i="5"/>
  <c r="AA3496" i="5"/>
  <c r="AD3496" i="5"/>
  <c r="AA3675" i="5"/>
  <c r="L3595" i="5"/>
  <c r="AD3595" i="5" s="1"/>
  <c r="L3593" i="5"/>
  <c r="L3591" i="5"/>
  <c r="L3589" i="5"/>
  <c r="L3587" i="5"/>
  <c r="L3585" i="5"/>
  <c r="L3583" i="5"/>
  <c r="L3579" i="5"/>
  <c r="AA3579" i="5" s="1"/>
  <c r="L3524" i="5"/>
  <c r="L3523" i="5"/>
  <c r="L3522" i="5"/>
  <c r="L3520" i="5"/>
  <c r="L3516" i="5"/>
  <c r="L3514" i="5"/>
  <c r="AD3514" i="5" s="1"/>
  <c r="L3502" i="5"/>
  <c r="L3448" i="5"/>
  <c r="AD3448" i="5" s="1"/>
  <c r="L3447" i="5"/>
  <c r="L3446" i="5"/>
  <c r="L3445" i="5"/>
  <c r="L3444" i="5"/>
  <c r="L3442" i="5"/>
  <c r="L3369" i="5"/>
  <c r="L3365" i="5"/>
  <c r="AA3707" i="5"/>
  <c r="L3644" i="5"/>
  <c r="L3643" i="5"/>
  <c r="R3643" i="5" s="1"/>
  <c r="L3636" i="5"/>
  <c r="L3635" i="5"/>
  <c r="L3634" i="5"/>
  <c r="L3628" i="5"/>
  <c r="L3627" i="5"/>
  <c r="L3620" i="5"/>
  <c r="L3569" i="5"/>
  <c r="L3567" i="5"/>
  <c r="L3565" i="5"/>
  <c r="L3563" i="5"/>
  <c r="L3561" i="5"/>
  <c r="L3559" i="5"/>
  <c r="L3557" i="5"/>
  <c r="L3553" i="5"/>
  <c r="L3486" i="5"/>
  <c r="L3484" i="5"/>
  <c r="L3482" i="5"/>
  <c r="L3480" i="5"/>
  <c r="L3479" i="5"/>
  <c r="L3476" i="5"/>
  <c r="L3473" i="5"/>
  <c r="L3472" i="5"/>
  <c r="L3471" i="5"/>
  <c r="L3470" i="5"/>
  <c r="L3467" i="5"/>
  <c r="L3465" i="5"/>
  <c r="L3464" i="5"/>
  <c r="L3463" i="5"/>
  <c r="L3462" i="5"/>
  <c r="L3461" i="5"/>
  <c r="L3459" i="5"/>
  <c r="L3431" i="5"/>
  <c r="L3425" i="5"/>
  <c r="L3424" i="5"/>
  <c r="L3423" i="5"/>
  <c r="L3420" i="5"/>
  <c r="L3359" i="5"/>
  <c r="L3358" i="5"/>
  <c r="L3357" i="5"/>
  <c r="L3271" i="5"/>
  <c r="AA3271" i="5" s="1"/>
  <c r="L3270" i="5"/>
  <c r="L3268" i="5"/>
  <c r="L3267" i="5"/>
  <c r="L3265" i="5"/>
  <c r="AA3265" i="5" s="1"/>
  <c r="L3263" i="5"/>
  <c r="L3261" i="5"/>
  <c r="L3259" i="5"/>
  <c r="L3258" i="5"/>
  <c r="L2488" i="5"/>
  <c r="L2479" i="5"/>
  <c r="L3257" i="5"/>
  <c r="L3256" i="5"/>
  <c r="L2974" i="5"/>
  <c r="L2973" i="5"/>
  <c r="L2963" i="5"/>
  <c r="L2910" i="5"/>
  <c r="L2909" i="5"/>
  <c r="L2908" i="5"/>
  <c r="L2854" i="5"/>
  <c r="L2819" i="5"/>
  <c r="AD2819" i="5" s="1"/>
  <c r="L2816" i="5"/>
  <c r="L2803" i="5"/>
  <c r="L2800" i="5"/>
  <c r="L2787" i="5"/>
  <c r="L2777" i="5"/>
  <c r="L2775" i="5"/>
  <c r="L2774" i="5"/>
  <c r="L2771" i="5"/>
  <c r="AD2771" i="5" s="1"/>
  <c r="L2768" i="5"/>
  <c r="L2716" i="5"/>
  <c r="AD2716" i="5" s="1"/>
  <c r="L2715" i="5"/>
  <c r="L2714" i="5"/>
  <c r="L2713" i="5"/>
  <c r="L2712" i="5"/>
  <c r="L2711" i="5"/>
  <c r="L2710" i="5"/>
  <c r="L2709" i="5"/>
  <c r="L2708" i="5"/>
  <c r="L2697" i="5"/>
  <c r="AD2697" i="5" s="1"/>
  <c r="L2696" i="5"/>
  <c r="AA2696" i="5" s="1"/>
  <c r="L2694" i="5"/>
  <c r="L2693" i="5"/>
  <c r="L2658" i="5"/>
  <c r="L2657" i="5"/>
  <c r="L2656" i="5"/>
  <c r="L2628" i="5"/>
  <c r="L2626" i="5"/>
  <c r="L2625" i="5"/>
  <c r="L2624" i="5"/>
  <c r="L2623" i="5"/>
  <c r="L2622" i="5"/>
  <c r="L2621" i="5"/>
  <c r="L2620" i="5"/>
  <c r="L2619" i="5"/>
  <c r="L2618" i="5"/>
  <c r="L2617" i="5"/>
  <c r="L2595" i="5"/>
  <c r="AA2595" i="5" s="1"/>
  <c r="L2567" i="5"/>
  <c r="R2567" i="5" s="1"/>
  <c r="L2515" i="5"/>
  <c r="L2514" i="5"/>
  <c r="L2513" i="5"/>
  <c r="L2493" i="5"/>
  <c r="AD2493" i="5" s="1"/>
  <c r="L2482" i="5"/>
  <c r="R2482" i="5" s="1"/>
  <c r="L2480" i="5"/>
  <c r="M2441" i="5"/>
  <c r="N2441" i="5" s="1"/>
  <c r="L2425" i="5"/>
  <c r="AD2425" i="5" s="1"/>
  <c r="L2413" i="5"/>
  <c r="R2413" i="5" s="1"/>
  <c r="L2412" i="5"/>
  <c r="L2410" i="5"/>
  <c r="L2409" i="5"/>
  <c r="L2408" i="5"/>
  <c r="L2407" i="5"/>
  <c r="L2406" i="5"/>
  <c r="L2405" i="5"/>
  <c r="L2404" i="5"/>
  <c r="L2366" i="5"/>
  <c r="L2359" i="5"/>
  <c r="L2339" i="5"/>
  <c r="AD2339" i="5" s="1"/>
  <c r="L2299" i="5"/>
  <c r="AA2299" i="5" s="1"/>
  <c r="L2298" i="5"/>
  <c r="AA2298" i="5" s="1"/>
  <c r="L2260" i="5"/>
  <c r="L2259" i="5"/>
  <c r="L2258" i="5"/>
  <c r="L2256" i="5"/>
  <c r="M2238" i="5"/>
  <c r="N2238" i="5" s="1"/>
  <c r="L2212" i="5"/>
  <c r="AD2212" i="5" s="1"/>
  <c r="L2208" i="5"/>
  <c r="L2207" i="5"/>
  <c r="L2206" i="5"/>
  <c r="L2193" i="5"/>
  <c r="AD2193" i="5" s="1"/>
  <c r="L3339" i="5"/>
  <c r="L3314" i="5"/>
  <c r="L3313" i="5"/>
  <c r="L3310" i="5"/>
  <c r="L3308" i="5"/>
  <c r="L3286" i="5"/>
  <c r="L3284" i="5"/>
  <c r="L3276" i="5"/>
  <c r="L3275" i="5"/>
  <c r="L3235" i="5"/>
  <c r="AD3235" i="5" s="1"/>
  <c r="L3233" i="5"/>
  <c r="L3204" i="5"/>
  <c r="L3203" i="5"/>
  <c r="L3201" i="5"/>
  <c r="L3200" i="5"/>
  <c r="L3198" i="5"/>
  <c r="L3197" i="5"/>
  <c r="L3196" i="5"/>
  <c r="L3175" i="5"/>
  <c r="L3172" i="5"/>
  <c r="L3171" i="5"/>
  <c r="L3169" i="5"/>
  <c r="L3149" i="5"/>
  <c r="L3147" i="5"/>
  <c r="L3146" i="5"/>
  <c r="L3144" i="5"/>
  <c r="L3140" i="5"/>
  <c r="L3113" i="5"/>
  <c r="L3111" i="5"/>
  <c r="L3110" i="5"/>
  <c r="M3110" i="5" s="1"/>
  <c r="L3107" i="5"/>
  <c r="L3106" i="5"/>
  <c r="L3105" i="5"/>
  <c r="L3103" i="5"/>
  <c r="L3102" i="5"/>
  <c r="L3099" i="5"/>
  <c r="L3098" i="5"/>
  <c r="L3078" i="5"/>
  <c r="L3053" i="5"/>
  <c r="L3045" i="5"/>
  <c r="L3019" i="5"/>
  <c r="L3012" i="5"/>
  <c r="L3003" i="5"/>
  <c r="L3000" i="5"/>
  <c r="L2998" i="5"/>
  <c r="L2997" i="5"/>
  <c r="L2971" i="5"/>
  <c r="L2970" i="5"/>
  <c r="L2968" i="5"/>
  <c r="L2964" i="5"/>
  <c r="L2942" i="5"/>
  <c r="L2922" i="5"/>
  <c r="M2922" i="5" s="1"/>
  <c r="N2922" i="5" s="1"/>
  <c r="L2921" i="5"/>
  <c r="L2920" i="5"/>
  <c r="L2904" i="5"/>
  <c r="L2903" i="5"/>
  <c r="M2903" i="5" s="1"/>
  <c r="L2902" i="5"/>
  <c r="L2901" i="5"/>
  <c r="L2899" i="5"/>
  <c r="L2897" i="5"/>
  <c r="L2896" i="5"/>
  <c r="L2894" i="5"/>
  <c r="L2893" i="5"/>
  <c r="L2892" i="5"/>
  <c r="L2891" i="5"/>
  <c r="L2890" i="5"/>
  <c r="L2886" i="5"/>
  <c r="L2885" i="5"/>
  <c r="L2884" i="5"/>
  <c r="L2877" i="5"/>
  <c r="L2866" i="5"/>
  <c r="M2866" i="5" s="1"/>
  <c r="N2866" i="5" s="1"/>
  <c r="L2865" i="5"/>
  <c r="L2838" i="5"/>
  <c r="L2837" i="5"/>
  <c r="L2836" i="5"/>
  <c r="L2790" i="5"/>
  <c r="L2789" i="5"/>
  <c r="L2788" i="5"/>
  <c r="L2773" i="5"/>
  <c r="AD2773" i="5" s="1"/>
  <c r="L2762" i="5"/>
  <c r="L2735" i="5"/>
  <c r="L2717" i="5"/>
  <c r="L2652" i="5"/>
  <c r="L2634" i="5"/>
  <c r="L2615" i="5"/>
  <c r="L2613" i="5"/>
  <c r="R2541" i="5"/>
  <c r="L2446" i="5"/>
  <c r="L2445" i="5"/>
  <c r="L2430" i="5"/>
  <c r="M2430" i="5" s="1"/>
  <c r="L2427" i="5"/>
  <c r="L2395" i="5"/>
  <c r="L2394" i="5"/>
  <c r="M2394" i="5" s="1"/>
  <c r="L2393" i="5"/>
  <c r="L2383" i="5"/>
  <c r="L2379" i="5"/>
  <c r="AD2379" i="5" s="1"/>
  <c r="L2358" i="5"/>
  <c r="L2357" i="5"/>
  <c r="L2356" i="5"/>
  <c r="L2355" i="5"/>
  <c r="L2354" i="5"/>
  <c r="L2350" i="5"/>
  <c r="L2337" i="5"/>
  <c r="L2336" i="5"/>
  <c r="L2332" i="5"/>
  <c r="L2318" i="5"/>
  <c r="M2318" i="5" s="1"/>
  <c r="L2315" i="5"/>
  <c r="L2314" i="5"/>
  <c r="L2313" i="5"/>
  <c r="L2312" i="5"/>
  <c r="L2310" i="5"/>
  <c r="M2310" i="5" s="1"/>
  <c r="L2309" i="5"/>
  <c r="L2292" i="5"/>
  <c r="L2288" i="5"/>
  <c r="L2286" i="5"/>
  <c r="L2284" i="5"/>
  <c r="L2192" i="5"/>
  <c r="L2191" i="5"/>
  <c r="L2189" i="5"/>
  <c r="L2188" i="5"/>
  <c r="L2187" i="5"/>
  <c r="L2161" i="5"/>
  <c r="L2139" i="5"/>
  <c r="L2090" i="5"/>
  <c r="L2089" i="5"/>
  <c r="L2087" i="5"/>
  <c r="L2086" i="5"/>
  <c r="L2085" i="5"/>
  <c r="L2070" i="5"/>
  <c r="AD2070" i="5" s="1"/>
  <c r="L2007" i="5"/>
  <c r="AD2007" i="5" s="1"/>
  <c r="L2005" i="5"/>
  <c r="L2004" i="5"/>
  <c r="AD2004" i="5" s="1"/>
  <c r="L2001" i="5"/>
  <c r="L1999" i="5"/>
  <c r="L1998" i="5"/>
  <c r="L1997" i="5"/>
  <c r="L1995" i="5"/>
  <c r="L3281" i="5"/>
  <c r="L3280" i="5"/>
  <c r="AD3280" i="5" s="1"/>
  <c r="AA3247" i="5"/>
  <c r="L3245" i="5"/>
  <c r="L3013" i="5"/>
  <c r="R2962" i="5"/>
  <c r="R2934" i="5"/>
  <c r="L2933" i="5"/>
  <c r="L2914" i="5"/>
  <c r="M2914" i="5" s="1"/>
  <c r="L2823" i="5"/>
  <c r="L2718" i="5"/>
  <c r="R2674" i="5"/>
  <c r="L2669" i="5"/>
  <c r="L2668" i="5"/>
  <c r="L2667" i="5"/>
  <c r="L2596" i="5"/>
  <c r="L2587" i="5"/>
  <c r="L2584" i="5"/>
  <c r="L2583" i="5"/>
  <c r="L2561" i="5"/>
  <c r="L2555" i="5"/>
  <c r="L2516" i="5"/>
  <c r="L2300" i="5"/>
  <c r="L2110" i="5"/>
  <c r="L2109" i="5"/>
  <c r="L2065" i="5"/>
  <c r="AD2065" i="5" s="1"/>
  <c r="L2063" i="5"/>
  <c r="L2062" i="5"/>
  <c r="L2061" i="5"/>
  <c r="R1795" i="5"/>
  <c r="R1775" i="5"/>
  <c r="R1762" i="5"/>
  <c r="L1741" i="5"/>
  <c r="R1704" i="5"/>
  <c r="L1696" i="5"/>
  <c r="L1676" i="5"/>
  <c r="M1676" i="5" s="1"/>
  <c r="R1529" i="5"/>
  <c r="R1399" i="5"/>
  <c r="R1398" i="5"/>
  <c r="R1391" i="5"/>
  <c r="R1390" i="5"/>
  <c r="R1229" i="5"/>
  <c r="L2053" i="5"/>
  <c r="L2052" i="5"/>
  <c r="L2049" i="5"/>
  <c r="L1973" i="5"/>
  <c r="L1970" i="5"/>
  <c r="L1969" i="5"/>
  <c r="L1955" i="5"/>
  <c r="L1954" i="5"/>
  <c r="L1935" i="5"/>
  <c r="L1933" i="5"/>
  <c r="L1932" i="5"/>
  <c r="L1931" i="5"/>
  <c r="L1930" i="5"/>
  <c r="M1930" i="5" s="1"/>
  <c r="L1929" i="5"/>
  <c r="L1928" i="5"/>
  <c r="L1926" i="5"/>
  <c r="L1905" i="5"/>
  <c r="L1863" i="5"/>
  <c r="L1861" i="5"/>
  <c r="L1853" i="5"/>
  <c r="L1850" i="5"/>
  <c r="L1849" i="5"/>
  <c r="L1823" i="5"/>
  <c r="L1822" i="5"/>
  <c r="L1792" i="5"/>
  <c r="AD1792" i="5" s="1"/>
  <c r="L1791" i="5"/>
  <c r="M1791" i="5" s="1"/>
  <c r="L1788" i="5"/>
  <c r="L1787" i="5"/>
  <c r="L1784" i="5"/>
  <c r="L1767" i="5"/>
  <c r="L1725" i="5"/>
  <c r="L1663" i="5"/>
  <c r="L1662" i="5"/>
  <c r="L1649" i="5"/>
  <c r="L1617" i="5"/>
  <c r="L1613" i="5"/>
  <c r="L1612" i="5"/>
  <c r="M1612" i="5" s="1"/>
  <c r="N1612" i="5" s="1"/>
  <c r="L1598" i="5"/>
  <c r="L1597" i="5"/>
  <c r="L1596" i="5"/>
  <c r="L1560" i="5"/>
  <c r="L1506" i="5"/>
  <c r="L1505" i="5"/>
  <c r="L1504" i="5"/>
  <c r="L1503" i="5"/>
  <c r="L1502" i="5"/>
  <c r="L1501" i="5"/>
  <c r="L1499" i="5"/>
  <c r="L1498" i="5"/>
  <c r="L1496" i="5"/>
  <c r="R1496" i="5" s="1"/>
  <c r="L1495" i="5"/>
  <c r="L1493" i="5"/>
  <c r="L1463" i="5"/>
  <c r="L1461" i="5"/>
  <c r="L1331" i="5"/>
  <c r="L1329" i="5"/>
  <c r="L1328" i="5"/>
  <c r="R1325" i="5"/>
  <c r="L1315" i="5"/>
  <c r="L1314" i="5"/>
  <c r="L1292" i="5"/>
  <c r="L1283" i="5"/>
  <c r="L1282" i="5"/>
  <c r="L1280" i="5"/>
  <c r="L1277" i="5"/>
  <c r="L1276" i="5"/>
  <c r="L1269" i="5"/>
  <c r="L1268" i="5"/>
  <c r="L1265" i="5"/>
  <c r="L1261" i="5"/>
  <c r="L1260" i="5"/>
  <c r="L1244" i="5"/>
  <c r="L1161" i="5"/>
  <c r="L1145" i="5"/>
  <c r="L1137" i="5"/>
  <c r="L1135" i="5"/>
  <c r="L1125" i="5"/>
  <c r="L1113" i="5"/>
  <c r="L1110" i="5"/>
  <c r="L1109" i="5"/>
  <c r="L1108" i="5"/>
  <c r="L1091" i="5"/>
  <c r="L1089" i="5"/>
  <c r="L1088" i="5"/>
  <c r="L1077" i="5"/>
  <c r="L1060" i="5"/>
  <c r="L1059" i="5"/>
  <c r="L1057" i="5"/>
  <c r="L1056" i="5"/>
  <c r="L1054" i="5"/>
  <c r="L1053" i="5"/>
  <c r="L1050" i="5"/>
  <c r="L1026" i="5"/>
  <c r="L1024" i="5"/>
  <c r="L1023" i="5"/>
  <c r="L1022" i="5"/>
  <c r="R1022" i="5" s="1"/>
  <c r="L995" i="5"/>
  <c r="L992" i="5"/>
  <c r="L991" i="5"/>
  <c r="R991" i="5" s="1"/>
  <c r="S991" i="5" s="1"/>
  <c r="U991" i="5" s="1"/>
  <c r="L970" i="5"/>
  <c r="L948" i="5"/>
  <c r="L947" i="5"/>
  <c r="L946" i="5"/>
  <c r="L924" i="5"/>
  <c r="L922" i="5"/>
  <c r="L921" i="5"/>
  <c r="L920" i="5"/>
  <c r="L919" i="5"/>
  <c r="L918" i="5"/>
  <c r="L917" i="5"/>
  <c r="L916" i="5"/>
  <c r="L892" i="5"/>
  <c r="L891" i="5"/>
  <c r="L890" i="5"/>
  <c r="L879" i="5"/>
  <c r="L878" i="5"/>
  <c r="L854" i="5"/>
  <c r="L852" i="5"/>
  <c r="L835" i="5"/>
  <c r="L2180" i="5"/>
  <c r="L2179" i="5"/>
  <c r="L2167" i="5"/>
  <c r="L2166" i="5"/>
  <c r="L2165" i="5"/>
  <c r="L2164" i="5"/>
  <c r="L2163" i="5"/>
  <c r="L2162" i="5"/>
  <c r="L2107" i="5"/>
  <c r="L2106" i="5"/>
  <c r="L2105" i="5"/>
  <c r="L2103" i="5"/>
  <c r="L2102" i="5"/>
  <c r="L2043" i="5"/>
  <c r="L2042" i="5"/>
  <c r="L2041" i="5"/>
  <c r="L2039" i="5"/>
  <c r="L2037" i="5"/>
  <c r="L2036" i="5"/>
  <c r="L2033" i="5"/>
  <c r="L2030" i="5"/>
  <c r="L2029" i="5"/>
  <c r="L2027" i="5"/>
  <c r="L2026" i="5"/>
  <c r="L2024" i="5"/>
  <c r="L2023" i="5"/>
  <c r="L2021" i="5"/>
  <c r="L1988" i="5"/>
  <c r="L1965" i="5"/>
  <c r="L1877" i="5"/>
  <c r="L1857" i="5"/>
  <c r="L1845" i="5"/>
  <c r="L1842" i="5"/>
  <c r="L1838" i="5"/>
  <c r="L1821" i="5"/>
  <c r="L1819" i="5"/>
  <c r="L1818" i="5"/>
  <c r="L1816" i="5"/>
  <c r="L1783" i="5"/>
  <c r="M1783" i="5" s="1"/>
  <c r="L1782" i="5"/>
  <c r="L1781" i="5"/>
  <c r="L1780" i="5"/>
  <c r="L1724" i="5"/>
  <c r="L1723" i="5"/>
  <c r="L1721" i="5"/>
  <c r="L1686" i="5"/>
  <c r="AD1686" i="5" s="1"/>
  <c r="L1685" i="5"/>
  <c r="L1684" i="5"/>
  <c r="L1641" i="5"/>
  <c r="L1637" i="5"/>
  <c r="L1635" i="5"/>
  <c r="L1628" i="5"/>
  <c r="L1627" i="5"/>
  <c r="L1610" i="5"/>
  <c r="L1592" i="5"/>
  <c r="L1591" i="5"/>
  <c r="L1590" i="5"/>
  <c r="L1555" i="5"/>
  <c r="L1537" i="5"/>
  <c r="L1534" i="5"/>
  <c r="R1534" i="5" s="1"/>
  <c r="S1534" i="5" s="1"/>
  <c r="U1534" i="5" s="1"/>
  <c r="L1491" i="5"/>
  <c r="L1455" i="5"/>
  <c r="L1453" i="5"/>
  <c r="L1451" i="5"/>
  <c r="L1450" i="5"/>
  <c r="L1426" i="5"/>
  <c r="L1424" i="5"/>
  <c r="R1424" i="5" s="1"/>
  <c r="S1424" i="5" s="1"/>
  <c r="L1421" i="5"/>
  <c r="L1420" i="5"/>
  <c r="L1418" i="5"/>
  <c r="L1373" i="5"/>
  <c r="L1368" i="5"/>
  <c r="R1216" i="5"/>
  <c r="L1185" i="5"/>
  <c r="M1185" i="5" s="1"/>
  <c r="L1172" i="5"/>
  <c r="M1172" i="5" s="1"/>
  <c r="N1172" i="5" s="1"/>
  <c r="L1169" i="5"/>
  <c r="L1132" i="5"/>
  <c r="L1021" i="5"/>
  <c r="L989" i="5"/>
  <c r="L964" i="5"/>
  <c r="L963" i="5"/>
  <c r="L940" i="5"/>
  <c r="L871" i="5"/>
  <c r="L830" i="5"/>
  <c r="L828" i="5"/>
  <c r="L827" i="5"/>
  <c r="L821" i="5"/>
  <c r="L818" i="5"/>
  <c r="G3707" i="5"/>
  <c r="Q3707" i="5" s="1"/>
  <c r="G3705" i="5"/>
  <c r="Q3705" i="5" s="1"/>
  <c r="G3695" i="5"/>
  <c r="Q3695" i="5" s="1"/>
  <c r="G3691" i="5"/>
  <c r="Q3691" i="5" s="1"/>
  <c r="G3689" i="5"/>
  <c r="Q3689" i="5" s="1"/>
  <c r="G3679" i="5"/>
  <c r="Q3679" i="5" s="1"/>
  <c r="G3675" i="5"/>
  <c r="Q3675" i="5" s="1"/>
  <c r="G3673" i="5"/>
  <c r="Q3673" i="5" s="1"/>
  <c r="G3661" i="5"/>
  <c r="Q3661" i="5" s="1"/>
  <c r="G3653" i="5"/>
  <c r="Q3653" i="5" s="1"/>
  <c r="G3637" i="5"/>
  <c r="Q3637" i="5" s="1"/>
  <c r="G3630" i="5"/>
  <c r="Q3630" i="5" s="1"/>
  <c r="G3628" i="5"/>
  <c r="Q3628" i="5" s="1"/>
  <c r="G3626" i="5"/>
  <c r="Q3626" i="5" s="1"/>
  <c r="G3624" i="5"/>
  <c r="Q3624" i="5" s="1"/>
  <c r="G3622" i="5"/>
  <c r="Q3622" i="5" s="1"/>
  <c r="G3620" i="5"/>
  <c r="Q3620" i="5" s="1"/>
  <c r="G3618" i="5"/>
  <c r="Q3618" i="5" s="1"/>
  <c r="G3608" i="5"/>
  <c r="Q3608" i="5" s="1"/>
  <c r="G3606" i="5"/>
  <c r="Q3606" i="5" s="1"/>
  <c r="G3572" i="5"/>
  <c r="Q3572" i="5" s="1"/>
  <c r="G3559" i="5"/>
  <c r="Q3559" i="5" s="1"/>
  <c r="G3557" i="5"/>
  <c r="Q3557" i="5" s="1"/>
  <c r="G3543" i="5"/>
  <c r="Q3543" i="5" s="1"/>
  <c r="G3541" i="5"/>
  <c r="Q3541" i="5" s="1"/>
  <c r="G3521" i="5"/>
  <c r="Q3521" i="5" s="1"/>
  <c r="G3517" i="5"/>
  <c r="Q3517" i="5" s="1"/>
  <c r="G3510" i="5"/>
  <c r="Q3510" i="5" s="1"/>
  <c r="G3496" i="5"/>
  <c r="Q3496" i="5" s="1"/>
  <c r="G3494" i="5"/>
  <c r="Q3494" i="5" s="1"/>
  <c r="G3492" i="5"/>
  <c r="Q3492" i="5" s="1"/>
  <c r="G3490" i="5"/>
  <c r="Q3490" i="5" s="1"/>
  <c r="G3488" i="5"/>
  <c r="Q3488" i="5" s="1"/>
  <c r="G3486" i="5"/>
  <c r="Q3486" i="5" s="1"/>
  <c r="G3484" i="5"/>
  <c r="Q3484" i="5" s="1"/>
  <c r="G3482" i="5"/>
  <c r="Q3482" i="5" s="1"/>
  <c r="G3444" i="5"/>
  <c r="Q3444" i="5" s="1"/>
  <c r="G3389" i="5"/>
  <c r="Q3389" i="5" s="1"/>
  <c r="G3385" i="5"/>
  <c r="Q3385" i="5" s="1"/>
  <c r="G3352" i="5"/>
  <c r="Q3352" i="5" s="1"/>
  <c r="G3347" i="5"/>
  <c r="Q3347" i="5" s="1"/>
  <c r="G3343" i="5"/>
  <c r="Q3343" i="5" s="1"/>
  <c r="G3339" i="5"/>
  <c r="Q3339" i="5" s="1"/>
  <c r="G3319" i="5"/>
  <c r="Q3319" i="5" s="1"/>
  <c r="G3317" i="5"/>
  <c r="Q3317" i="5" s="1"/>
  <c r="G3311" i="5"/>
  <c r="Q3311" i="5" s="1"/>
  <c r="G3309" i="5"/>
  <c r="Q3309" i="5" s="1"/>
  <c r="G3303" i="5"/>
  <c r="Q3303" i="5" s="1"/>
  <c r="G3301" i="5"/>
  <c r="Q3301" i="5" s="1"/>
  <c r="G3295" i="5"/>
  <c r="Q3295" i="5" s="1"/>
  <c r="G3202" i="5"/>
  <c r="Q3202" i="5" s="1"/>
  <c r="G3194" i="5"/>
  <c r="Q3194" i="5" s="1"/>
  <c r="G3186" i="5"/>
  <c r="Q3186" i="5" s="1"/>
  <c r="G3184" i="5"/>
  <c r="Q3184" i="5" s="1"/>
  <c r="G3180" i="5"/>
  <c r="Q3180" i="5" s="1"/>
  <c r="G3178" i="5"/>
  <c r="Q3178" i="5" s="1"/>
  <c r="G3176" i="5"/>
  <c r="Q3176" i="5" s="1"/>
  <c r="G3172" i="5"/>
  <c r="Q3172" i="5" s="1"/>
  <c r="G3170" i="5"/>
  <c r="Q3170" i="5" s="1"/>
  <c r="G3164" i="5"/>
  <c r="Q3164" i="5" s="1"/>
  <c r="G3162" i="5"/>
  <c r="Q3162" i="5" s="1"/>
  <c r="G3708" i="5"/>
  <c r="Q3708" i="5" s="1"/>
  <c r="G3706" i="5"/>
  <c r="Q3706" i="5" s="1"/>
  <c r="G3696" i="5"/>
  <c r="Q3696" i="5" s="1"/>
  <c r="G3694" i="5"/>
  <c r="Q3694" i="5" s="1"/>
  <c r="G3692" i="5"/>
  <c r="Q3692" i="5" s="1"/>
  <c r="G3690" i="5"/>
  <c r="Q3690" i="5" s="1"/>
  <c r="G3688" i="5"/>
  <c r="Q3688" i="5" s="1"/>
  <c r="G3686" i="5"/>
  <c r="Q3686" i="5" s="1"/>
  <c r="G3684" i="5"/>
  <c r="Q3684" i="5" s="1"/>
  <c r="G3682" i="5"/>
  <c r="Q3682" i="5" s="1"/>
  <c r="G3640" i="5"/>
  <c r="Q3640" i="5" s="1"/>
  <c r="G3631" i="5"/>
  <c r="Q3631" i="5" s="1"/>
  <c r="G3627" i="5"/>
  <c r="Q3627" i="5" s="1"/>
  <c r="G3625" i="5"/>
  <c r="Q3625" i="5" s="1"/>
  <c r="G3585" i="5"/>
  <c r="Q3585" i="5" s="1"/>
  <c r="G3577" i="5"/>
  <c r="Q3577" i="5" s="1"/>
  <c r="G3569" i="5"/>
  <c r="Q3569" i="5" s="1"/>
  <c r="G3561" i="5"/>
  <c r="Q3561" i="5" s="1"/>
  <c r="G3558" i="5"/>
  <c r="Q3558" i="5" s="1"/>
  <c r="G3556" i="5"/>
  <c r="Q3556" i="5" s="1"/>
  <c r="G3554" i="5"/>
  <c r="Q3554" i="5" s="1"/>
  <c r="G3552" i="5"/>
  <c r="Q3552" i="5" s="1"/>
  <c r="G3550" i="5"/>
  <c r="Q3550" i="5" s="1"/>
  <c r="G3548" i="5"/>
  <c r="Q3548" i="5" s="1"/>
  <c r="G3546" i="5"/>
  <c r="Q3546" i="5" s="1"/>
  <c r="G3511" i="5"/>
  <c r="Q3511" i="5" s="1"/>
  <c r="G3495" i="5"/>
  <c r="Q3495" i="5" s="1"/>
  <c r="G3461" i="5"/>
  <c r="Q3461" i="5" s="1"/>
  <c r="G3453" i="5"/>
  <c r="Q3453" i="5" s="1"/>
  <c r="G3441" i="5"/>
  <c r="Q3441" i="5" s="1"/>
  <c r="G3433" i="5"/>
  <c r="Q3433" i="5" s="1"/>
  <c r="G3430" i="5"/>
  <c r="Q3430" i="5" s="1"/>
  <c r="G3428" i="5"/>
  <c r="Q3428" i="5" s="1"/>
  <c r="G3426" i="5"/>
  <c r="Q3426" i="5" s="1"/>
  <c r="G3424" i="5"/>
  <c r="Q3424" i="5" s="1"/>
  <c r="G3422" i="5"/>
  <c r="Q3422" i="5" s="1"/>
  <c r="G3420" i="5"/>
  <c r="Q3420" i="5" s="1"/>
  <c r="G3418" i="5"/>
  <c r="Q3418" i="5" s="1"/>
  <c r="G3383" i="5"/>
  <c r="Q3383" i="5" s="1"/>
  <c r="G3381" i="5"/>
  <c r="Q3381" i="5" s="1"/>
  <c r="G3377" i="5"/>
  <c r="Q3377" i="5" s="1"/>
  <c r="G3369" i="5"/>
  <c r="Q3369" i="5" s="1"/>
  <c r="G3361" i="5"/>
  <c r="Q3361" i="5" s="1"/>
  <c r="G3353" i="5"/>
  <c r="Q3353" i="5" s="1"/>
  <c r="G3336" i="5"/>
  <c r="Q3336" i="5" s="1"/>
  <c r="G3334" i="5"/>
  <c r="Q3334" i="5" s="1"/>
  <c r="G3332" i="5"/>
  <c r="Q3332" i="5" s="1"/>
  <c r="G3330" i="5"/>
  <c r="Q3330" i="5" s="1"/>
  <c r="G3328" i="5"/>
  <c r="Q3328" i="5" s="1"/>
  <c r="G3326" i="5"/>
  <c r="Q3326" i="5" s="1"/>
  <c r="G3250" i="5"/>
  <c r="Q3250" i="5" s="1"/>
  <c r="G3244" i="5"/>
  <c r="Q3244" i="5" s="1"/>
  <c r="G3242" i="5"/>
  <c r="Q3242" i="5" s="1"/>
  <c r="G3234" i="5"/>
  <c r="Q3234" i="5" s="1"/>
  <c r="G3232" i="5"/>
  <c r="Q3232" i="5" s="1"/>
  <c r="G3228" i="5"/>
  <c r="Q3228" i="5" s="1"/>
  <c r="G3226" i="5"/>
  <c r="Q3226" i="5" s="1"/>
  <c r="G3159" i="5"/>
  <c r="Q3159" i="5" s="1"/>
  <c r="G2963" i="5"/>
  <c r="Q2963" i="5" s="1"/>
  <c r="G3127" i="5"/>
  <c r="Q3127" i="5" s="1"/>
  <c r="G3125" i="5"/>
  <c r="Q3125" i="5" s="1"/>
  <c r="G3119" i="5"/>
  <c r="Q3119" i="5" s="1"/>
  <c r="G3117" i="5"/>
  <c r="Q3117" i="5" s="1"/>
  <c r="G3111" i="5"/>
  <c r="Q3111" i="5" s="1"/>
  <c r="G3103" i="5"/>
  <c r="Q3103" i="5" s="1"/>
  <c r="G3033" i="5"/>
  <c r="Q3033" i="5" s="1"/>
  <c r="G3025" i="5"/>
  <c r="Q3025" i="5" s="1"/>
  <c r="G2947" i="5"/>
  <c r="Q2947" i="5" s="1"/>
  <c r="G2945" i="5"/>
  <c r="Q2945" i="5" s="1"/>
  <c r="G2939" i="5"/>
  <c r="Q2939" i="5" s="1"/>
  <c r="G2937" i="5"/>
  <c r="Q2937" i="5" s="1"/>
  <c r="G2935" i="5"/>
  <c r="Q2935" i="5" s="1"/>
  <c r="G2931" i="5"/>
  <c r="Q2931" i="5" s="1"/>
  <c r="G2929" i="5"/>
  <c r="Q2929" i="5" s="1"/>
  <c r="G2923" i="5"/>
  <c r="Q2923" i="5" s="1"/>
  <c r="G2921" i="5"/>
  <c r="Q2921" i="5" s="1"/>
  <c r="G2895" i="5"/>
  <c r="Q2895" i="5" s="1"/>
  <c r="G2779" i="5"/>
  <c r="Q2779" i="5" s="1"/>
  <c r="G2775" i="5"/>
  <c r="Q2775" i="5" s="1"/>
  <c r="G2748" i="5"/>
  <c r="Q2748" i="5" s="1"/>
  <c r="G2684" i="5"/>
  <c r="Q2684" i="5" s="1"/>
  <c r="G2591" i="5"/>
  <c r="Q2591" i="5" s="1"/>
  <c r="G2589" i="5"/>
  <c r="Q2589" i="5" s="1"/>
  <c r="G2523" i="5"/>
  <c r="Q2523" i="5" s="1"/>
  <c r="G2519" i="5"/>
  <c r="Q2519" i="5" s="1"/>
  <c r="G2517" i="5"/>
  <c r="Q2517" i="5" s="1"/>
  <c r="G2459" i="5"/>
  <c r="Q2459" i="5" s="1"/>
  <c r="G2455" i="5"/>
  <c r="Q2455" i="5" s="1"/>
  <c r="G2453" i="5"/>
  <c r="Q2453" i="5" s="1"/>
  <c r="G2414" i="5"/>
  <c r="Q2414" i="5" s="1"/>
  <c r="G2398" i="5"/>
  <c r="Q2398" i="5" s="1"/>
  <c r="G2376" i="5"/>
  <c r="Q2376" i="5" s="1"/>
  <c r="G2374" i="5"/>
  <c r="Q2374" i="5" s="1"/>
  <c r="G2370" i="5"/>
  <c r="Q2370" i="5" s="1"/>
  <c r="G2351" i="5"/>
  <c r="Q2351" i="5" s="1"/>
  <c r="G2345" i="5"/>
  <c r="Q2345" i="5" s="1"/>
  <c r="G2335" i="5"/>
  <c r="Q2335" i="5" s="1"/>
  <c r="G2248" i="5"/>
  <c r="Q2248" i="5" s="1"/>
  <c r="G2246" i="5"/>
  <c r="Q2246" i="5" s="1"/>
  <c r="G2244" i="5"/>
  <c r="Q2244" i="5" s="1"/>
  <c r="G2242" i="5"/>
  <c r="Q2242" i="5" s="1"/>
  <c r="G2223" i="5"/>
  <c r="Q2223" i="5" s="1"/>
  <c r="G2217" i="5"/>
  <c r="Q2217" i="5" s="1"/>
  <c r="G2156" i="5"/>
  <c r="Q2156" i="5" s="1"/>
  <c r="G2136" i="5"/>
  <c r="Q2136" i="5" s="1"/>
  <c r="G2134" i="5"/>
  <c r="Q2134" i="5" s="1"/>
  <c r="G2130" i="5"/>
  <c r="Q2130" i="5" s="1"/>
  <c r="G2118" i="5"/>
  <c r="Q2118" i="5" s="1"/>
  <c r="G2114" i="5"/>
  <c r="Q2114" i="5" s="1"/>
  <c r="G2109" i="5"/>
  <c r="Q2109" i="5" s="1"/>
  <c r="G2097" i="5"/>
  <c r="Q2097" i="5" s="1"/>
  <c r="G2093" i="5"/>
  <c r="Q2093" i="5" s="1"/>
  <c r="G2010" i="5"/>
  <c r="Q2010" i="5" s="1"/>
  <c r="G2008" i="5"/>
  <c r="Q2008" i="5" s="1"/>
  <c r="G2006" i="5"/>
  <c r="Q2006" i="5" s="1"/>
  <c r="G1994" i="5"/>
  <c r="Q1994" i="5" s="1"/>
  <c r="G1990" i="5"/>
  <c r="Q1990" i="5" s="1"/>
  <c r="G1981" i="5"/>
  <c r="Q1981" i="5" s="1"/>
  <c r="G1965" i="5"/>
  <c r="Q1965" i="5" s="1"/>
  <c r="G1963" i="5"/>
  <c r="Q1963" i="5" s="1"/>
  <c r="G1957" i="5"/>
  <c r="Q1957" i="5" s="1"/>
  <c r="G1920" i="5"/>
  <c r="Q1920" i="5" s="1"/>
  <c r="G1888" i="5"/>
  <c r="Q1888" i="5" s="1"/>
  <c r="G1886" i="5"/>
  <c r="Q1886" i="5" s="1"/>
  <c r="G1880" i="5"/>
  <c r="Q1880" i="5" s="1"/>
  <c r="G1832" i="5"/>
  <c r="Q1832" i="5" s="1"/>
  <c r="G1830" i="5"/>
  <c r="Q1830" i="5" s="1"/>
  <c r="G1768" i="5"/>
  <c r="Q1768" i="5" s="1"/>
  <c r="G1766" i="5"/>
  <c r="Q1766" i="5" s="1"/>
  <c r="G1724" i="5"/>
  <c r="Q1724" i="5" s="1"/>
  <c r="G1720" i="5"/>
  <c r="Q1720" i="5" s="1"/>
  <c r="G1712" i="5"/>
  <c r="Q1712" i="5" s="1"/>
  <c r="G1708" i="5"/>
  <c r="Q1708" i="5" s="1"/>
  <c r="G1706" i="5"/>
  <c r="Q1706" i="5" s="1"/>
  <c r="T3739" i="5"/>
  <c r="X3739" i="5" s="1"/>
  <c r="Z3739" i="5"/>
  <c r="G1600" i="5"/>
  <c r="Q1600" i="5" s="1"/>
  <c r="G3094" i="5"/>
  <c r="Q3094" i="5" s="1"/>
  <c r="G3060" i="5"/>
  <c r="Q3060" i="5" s="1"/>
  <c r="G3058" i="5"/>
  <c r="Q3058" i="5" s="1"/>
  <c r="G3056" i="5"/>
  <c r="Q3056" i="5" s="1"/>
  <c r="G3052" i="5"/>
  <c r="Q3052" i="5" s="1"/>
  <c r="G3050" i="5"/>
  <c r="Q3050" i="5" s="1"/>
  <c r="G3048" i="5"/>
  <c r="Q3048" i="5" s="1"/>
  <c r="G3011" i="5"/>
  <c r="Q3011" i="5" s="1"/>
  <c r="G3009" i="5"/>
  <c r="Q3009" i="5" s="1"/>
  <c r="G3003" i="5"/>
  <c r="Q3003" i="5" s="1"/>
  <c r="G3001" i="5"/>
  <c r="Q3001" i="5" s="1"/>
  <c r="G2906" i="5"/>
  <c r="Q2906" i="5" s="1"/>
  <c r="G2876" i="5"/>
  <c r="Q2876" i="5" s="1"/>
  <c r="G2845" i="5"/>
  <c r="Q2845" i="5" s="1"/>
  <c r="G2804" i="5"/>
  <c r="Q2804" i="5" s="1"/>
  <c r="G2800" i="5"/>
  <c r="Q2800" i="5" s="1"/>
  <c r="G2796" i="5"/>
  <c r="Q2796" i="5" s="1"/>
  <c r="G2720" i="5"/>
  <c r="Q2720" i="5" s="1"/>
  <c r="G2671" i="5"/>
  <c r="Q2671" i="5" s="1"/>
  <c r="G2669" i="5"/>
  <c r="Q2669" i="5" s="1"/>
  <c r="G2663" i="5"/>
  <c r="Q2663" i="5" s="1"/>
  <c r="G2661" i="5"/>
  <c r="Q2661" i="5" s="1"/>
  <c r="G2659" i="5"/>
  <c r="Q2659" i="5" s="1"/>
  <c r="G2655" i="5"/>
  <c r="Q2655" i="5" s="1"/>
  <c r="G2653" i="5"/>
  <c r="Q2653" i="5" s="1"/>
  <c r="G2619" i="5"/>
  <c r="Q2619" i="5" s="1"/>
  <c r="G2607" i="5"/>
  <c r="Q2607" i="5" s="1"/>
  <c r="G2555" i="5"/>
  <c r="Q2555" i="5" s="1"/>
  <c r="G2551" i="5"/>
  <c r="Q2551" i="5" s="1"/>
  <c r="G2549" i="5"/>
  <c r="Q2549" i="5" s="1"/>
  <c r="G2491" i="5"/>
  <c r="Q2491" i="5" s="1"/>
  <c r="G2487" i="5"/>
  <c r="Q2487" i="5" s="1"/>
  <c r="G2485" i="5"/>
  <c r="Q2485" i="5" s="1"/>
  <c r="G2415" i="5"/>
  <c r="Q2415" i="5" s="1"/>
  <c r="G2411" i="5"/>
  <c r="Q2411" i="5" s="1"/>
  <c r="G2399" i="5"/>
  <c r="Q2399" i="5" s="1"/>
  <c r="G2312" i="5"/>
  <c r="Q2312" i="5" s="1"/>
  <c r="G2310" i="5"/>
  <c r="Q2310" i="5" s="1"/>
  <c r="G2306" i="5"/>
  <c r="Q2306" i="5" s="1"/>
  <c r="G2304" i="5"/>
  <c r="Q2304" i="5" s="1"/>
  <c r="G2287" i="5"/>
  <c r="Q2287" i="5" s="1"/>
  <c r="G2281" i="5"/>
  <c r="Q2281" i="5" s="1"/>
  <c r="G2271" i="5"/>
  <c r="Q2271" i="5" s="1"/>
  <c r="G2220" i="5"/>
  <c r="Q2220" i="5" s="1"/>
  <c r="G2200" i="5"/>
  <c r="Q2200" i="5" s="1"/>
  <c r="G2196" i="5"/>
  <c r="Q2196" i="5" s="1"/>
  <c r="G2194" i="5"/>
  <c r="Q2194" i="5" s="1"/>
  <c r="G2182" i="5"/>
  <c r="Q2182" i="5" s="1"/>
  <c r="G2178" i="5"/>
  <c r="Q2178" i="5" s="1"/>
  <c r="G2169" i="5"/>
  <c r="Q2169" i="5" s="1"/>
  <c r="G2159" i="5"/>
  <c r="Q2159" i="5" s="1"/>
  <c r="G2153" i="5"/>
  <c r="Q2153" i="5" s="1"/>
  <c r="G2094" i="5"/>
  <c r="Q2094" i="5" s="1"/>
  <c r="G2076" i="5"/>
  <c r="Q2076" i="5" s="1"/>
  <c r="G2074" i="5"/>
  <c r="Q2074" i="5" s="1"/>
  <c r="G2070" i="5"/>
  <c r="Q2070" i="5" s="1"/>
  <c r="G2060" i="5"/>
  <c r="Q2060" i="5" s="1"/>
  <c r="G2058" i="5"/>
  <c r="Q2058" i="5" s="1"/>
  <c r="G2054" i="5"/>
  <c r="Q2054" i="5" s="1"/>
  <c r="G2045" i="5"/>
  <c r="Q2045" i="5" s="1"/>
  <c r="G2033" i="5"/>
  <c r="Q2033" i="5" s="1"/>
  <c r="G2029" i="5"/>
  <c r="Q2029" i="5" s="1"/>
  <c r="G1936" i="5"/>
  <c r="Q1936" i="5" s="1"/>
  <c r="G1932" i="5"/>
  <c r="Q1932" i="5" s="1"/>
  <c r="G1928" i="5"/>
  <c r="Q1928" i="5" s="1"/>
  <c r="G1917" i="5"/>
  <c r="Q1917" i="5" s="1"/>
  <c r="G1893" i="5"/>
  <c r="Q1893" i="5" s="1"/>
  <c r="G1889" i="5"/>
  <c r="Q1889" i="5" s="1"/>
  <c r="G1877" i="5"/>
  <c r="Q1877" i="5" s="1"/>
  <c r="G1857" i="5"/>
  <c r="Q1857" i="5" s="1"/>
  <c r="G1813" i="5"/>
  <c r="Q1813" i="5" s="1"/>
  <c r="G1793" i="5"/>
  <c r="Q1793" i="5" s="1"/>
  <c r="G1749" i="5"/>
  <c r="Q1749" i="5" s="1"/>
  <c r="G1680" i="5"/>
  <c r="Q1680" i="5" s="1"/>
  <c r="G1651" i="5"/>
  <c r="Q1651" i="5" s="1"/>
  <c r="G1649" i="5"/>
  <c r="Q1649" i="5" s="1"/>
  <c r="G1647" i="5"/>
  <c r="Q1647" i="5" s="1"/>
  <c r="G1643" i="5"/>
  <c r="Q1643" i="5" s="1"/>
  <c r="G1641" i="5"/>
  <c r="Q1641" i="5" s="1"/>
  <c r="G1631" i="5"/>
  <c r="Q1631" i="5" s="1"/>
  <c r="G1607" i="5"/>
  <c r="Q1607" i="5" s="1"/>
  <c r="G1592" i="5"/>
  <c r="Q1592" i="5" s="1"/>
  <c r="G1588" i="5"/>
  <c r="Q1588" i="5" s="1"/>
  <c r="G1570" i="5"/>
  <c r="Q1570" i="5" s="1"/>
  <c r="G1566" i="5"/>
  <c r="Q1566" i="5" s="1"/>
  <c r="G1562" i="5"/>
  <c r="Q1562" i="5" s="1"/>
  <c r="G1555" i="5"/>
  <c r="Q1555" i="5" s="1"/>
  <c r="G1524" i="5"/>
  <c r="Q1524" i="5" s="1"/>
  <c r="G1506" i="5"/>
  <c r="Q1506" i="5" s="1"/>
  <c r="G1502" i="5"/>
  <c r="Q1502" i="5" s="1"/>
  <c r="G1498" i="5"/>
  <c r="Q1498" i="5" s="1"/>
  <c r="G1491" i="5"/>
  <c r="Q1491" i="5" s="1"/>
  <c r="G1460" i="5"/>
  <c r="Q1460" i="5" s="1"/>
  <c r="G1427" i="5"/>
  <c r="Q1427" i="5" s="1"/>
  <c r="G1396" i="5"/>
  <c r="Q1396" i="5" s="1"/>
  <c r="G1361" i="5"/>
  <c r="Q1361" i="5" s="1"/>
  <c r="G1057" i="5"/>
  <c r="Q1057" i="5" s="1"/>
  <c r="G1055" i="5"/>
  <c r="Q1055" i="5" s="1"/>
  <c r="G1053" i="5"/>
  <c r="Q1053" i="5" s="1"/>
  <c r="G1051" i="5"/>
  <c r="Q1051" i="5" s="1"/>
  <c r="G1029" i="5"/>
  <c r="Q1029" i="5" s="1"/>
  <c r="G990" i="5"/>
  <c r="Q990" i="5" s="1"/>
  <c r="G886" i="5"/>
  <c r="Q886" i="5" s="1"/>
  <c r="G880" i="5"/>
  <c r="Q880" i="5" s="1"/>
  <c r="G876" i="5"/>
  <c r="Q876" i="5" s="1"/>
  <c r="G874" i="5"/>
  <c r="Q874" i="5" s="1"/>
  <c r="G870" i="5"/>
  <c r="Q870" i="5" s="1"/>
  <c r="G868" i="5"/>
  <c r="Q868" i="5" s="1"/>
  <c r="G866" i="5"/>
  <c r="Q866" i="5" s="1"/>
  <c r="G854" i="5"/>
  <c r="Q854" i="5" s="1"/>
  <c r="G834" i="5"/>
  <c r="Q834" i="5" s="1"/>
  <c r="G814" i="5"/>
  <c r="Q814" i="5" s="1"/>
  <c r="G3715" i="5"/>
  <c r="Q3715" i="5" s="1"/>
  <c r="AD3727" i="5"/>
  <c r="U3737" i="5"/>
  <c r="W3737" i="5" s="1"/>
  <c r="Y3737" i="5" s="1"/>
  <c r="Z3733" i="5"/>
  <c r="AB3733" i="5" s="1"/>
  <c r="Z3736" i="5"/>
  <c r="AB3736" i="5" s="1"/>
  <c r="AB3734" i="5"/>
  <c r="AB3738" i="5"/>
  <c r="G1475" i="5"/>
  <c r="Q1475" i="5" s="1"/>
  <c r="G1459" i="5"/>
  <c r="Q1459" i="5" s="1"/>
  <c r="G1444" i="5"/>
  <c r="Q1444" i="5" s="1"/>
  <c r="G1426" i="5"/>
  <c r="Q1426" i="5" s="1"/>
  <c r="G1422" i="5"/>
  <c r="Q1422" i="5" s="1"/>
  <c r="G1418" i="5"/>
  <c r="Q1418" i="5" s="1"/>
  <c r="G1358" i="5"/>
  <c r="Q1358" i="5" s="1"/>
  <c r="G1356" i="5"/>
  <c r="Q1356" i="5" s="1"/>
  <c r="G1354" i="5"/>
  <c r="Q1354" i="5" s="1"/>
  <c r="G1335" i="5"/>
  <c r="Q1335" i="5" s="1"/>
  <c r="G960" i="5"/>
  <c r="Q960" i="5" s="1"/>
  <c r="G944" i="5"/>
  <c r="Q944" i="5" s="1"/>
  <c r="G942" i="5"/>
  <c r="Q942" i="5" s="1"/>
  <c r="G936" i="5"/>
  <c r="Q936" i="5" s="1"/>
  <c r="G934" i="5"/>
  <c r="Q934" i="5" s="1"/>
  <c r="G901" i="5"/>
  <c r="Q901" i="5" s="1"/>
  <c r="G899" i="5"/>
  <c r="Q899" i="5" s="1"/>
  <c r="U3733" i="5"/>
  <c r="W3733" i="5" s="1"/>
  <c r="Y3733" i="5" s="1"/>
  <c r="U3732" i="5"/>
  <c r="W3732" i="5" s="1"/>
  <c r="Y3732" i="5" s="1"/>
  <c r="G1703" i="5"/>
  <c r="Q1703" i="5" s="1"/>
  <c r="G1671" i="5"/>
  <c r="Q1671" i="5" s="1"/>
  <c r="G1656" i="5"/>
  <c r="Q1656" i="5" s="1"/>
  <c r="G1654" i="5"/>
  <c r="Q1654" i="5" s="1"/>
  <c r="G1652" i="5"/>
  <c r="Q1652" i="5" s="1"/>
  <c r="G1646" i="5"/>
  <c r="Q1646" i="5" s="1"/>
  <c r="G1640" i="5"/>
  <c r="Q1640" i="5" s="1"/>
  <c r="G1616" i="5"/>
  <c r="Q1616" i="5" s="1"/>
  <c r="G1587" i="5"/>
  <c r="Q1587" i="5" s="1"/>
  <c r="G1556" i="5"/>
  <c r="Q1556" i="5" s="1"/>
  <c r="G1538" i="5"/>
  <c r="Q1538" i="5" s="1"/>
  <c r="G1534" i="5"/>
  <c r="Q1534" i="5" s="1"/>
  <c r="G1530" i="5"/>
  <c r="Q1530" i="5" s="1"/>
  <c r="G1507" i="5"/>
  <c r="Q1507" i="5" s="1"/>
  <c r="G1492" i="5"/>
  <c r="Q1492" i="5" s="1"/>
  <c r="G1474" i="5"/>
  <c r="Q1474" i="5" s="1"/>
  <c r="G1470" i="5"/>
  <c r="Q1470" i="5" s="1"/>
  <c r="G1466" i="5"/>
  <c r="Q1466" i="5" s="1"/>
  <c r="G1410" i="5"/>
  <c r="Q1410" i="5" s="1"/>
  <c r="G1406" i="5"/>
  <c r="Q1406" i="5" s="1"/>
  <c r="G1402" i="5"/>
  <c r="Q1402" i="5" s="1"/>
  <c r="G1342" i="5"/>
  <c r="Q1342" i="5" s="1"/>
  <c r="G1340" i="5"/>
  <c r="Q1340" i="5" s="1"/>
  <c r="G1336" i="5"/>
  <c r="Q1336" i="5" s="1"/>
  <c r="G1303" i="5"/>
  <c r="Q1303" i="5" s="1"/>
  <c r="G1271" i="5"/>
  <c r="Q1271" i="5" s="1"/>
  <c r="G1253" i="5"/>
  <c r="Q1253" i="5" s="1"/>
  <c r="G1237" i="5"/>
  <c r="Q1237" i="5" s="1"/>
  <c r="G1205" i="5"/>
  <c r="Q1205" i="5" s="1"/>
  <c r="G1189" i="5"/>
  <c r="Q1189" i="5" s="1"/>
  <c r="G1157" i="5"/>
  <c r="Q1157" i="5" s="1"/>
  <c r="G1141" i="5"/>
  <c r="Q1141" i="5" s="1"/>
  <c r="G1125" i="5"/>
  <c r="Q1125" i="5" s="1"/>
  <c r="G1109" i="5"/>
  <c r="Q1109" i="5" s="1"/>
  <c r="G1093" i="5"/>
  <c r="Q1093" i="5" s="1"/>
  <c r="G1046" i="5"/>
  <c r="Q1046" i="5" s="1"/>
  <c r="G977" i="5"/>
  <c r="Q977" i="5" s="1"/>
  <c r="G949" i="5"/>
  <c r="Q949" i="5" s="1"/>
  <c r="G943" i="5"/>
  <c r="Q943" i="5" s="1"/>
  <c r="G912" i="5"/>
  <c r="Q912" i="5" s="1"/>
  <c r="G908" i="5"/>
  <c r="Q908" i="5" s="1"/>
  <c r="G906" i="5"/>
  <c r="Q906" i="5" s="1"/>
  <c r="G887" i="5"/>
  <c r="Q887" i="5" s="1"/>
  <c r="G881" i="5"/>
  <c r="Q881" i="5" s="1"/>
  <c r="G879" i="5"/>
  <c r="Q879" i="5" s="1"/>
  <c r="G877" i="5"/>
  <c r="Q877" i="5" s="1"/>
  <c r="G873" i="5"/>
  <c r="Q873" i="5" s="1"/>
  <c r="G857" i="5"/>
  <c r="Q857" i="5" s="1"/>
  <c r="G855" i="5"/>
  <c r="Q855" i="5" s="1"/>
  <c r="G821" i="5"/>
  <c r="Q821" i="5" s="1"/>
  <c r="G262" i="5"/>
  <c r="Q262" i="5" s="1"/>
  <c r="G260" i="5"/>
  <c r="Q260" i="5" s="1"/>
  <c r="G252" i="5"/>
  <c r="Q252" i="5" s="1"/>
  <c r="G250" i="5"/>
  <c r="Q250" i="5" s="1"/>
  <c r="G248" i="5"/>
  <c r="Q248" i="5" s="1"/>
  <c r="G246" i="5"/>
  <c r="Q246" i="5" s="1"/>
  <c r="G244" i="5"/>
  <c r="Q244" i="5" s="1"/>
  <c r="G236" i="5"/>
  <c r="Q236" i="5" s="1"/>
  <c r="G234" i="5"/>
  <c r="Q234" i="5" s="1"/>
  <c r="G232" i="5"/>
  <c r="Q232" i="5" s="1"/>
  <c r="G230" i="5"/>
  <c r="Q230" i="5" s="1"/>
  <c r="G228" i="5"/>
  <c r="Q228" i="5" s="1"/>
  <c r="G220" i="5"/>
  <c r="Q220" i="5" s="1"/>
  <c r="G216" i="5"/>
  <c r="Q216" i="5" s="1"/>
  <c r="G214" i="5"/>
  <c r="Q214" i="5" s="1"/>
  <c r="G212" i="5"/>
  <c r="Q212" i="5" s="1"/>
  <c r="G204" i="5"/>
  <c r="Q204" i="5" s="1"/>
  <c r="G200" i="5"/>
  <c r="Q200" i="5" s="1"/>
  <c r="G198" i="5"/>
  <c r="Q198" i="5" s="1"/>
  <c r="G196" i="5"/>
  <c r="Q196" i="5" s="1"/>
  <c r="G188" i="5"/>
  <c r="Q188" i="5" s="1"/>
  <c r="G184" i="5"/>
  <c r="Q184" i="5" s="1"/>
  <c r="G182" i="5"/>
  <c r="Q182" i="5" s="1"/>
  <c r="G180" i="5"/>
  <c r="Q180" i="5" s="1"/>
  <c r="G172" i="5"/>
  <c r="Q172" i="5" s="1"/>
  <c r="G168" i="5"/>
  <c r="Q168" i="5" s="1"/>
  <c r="G166" i="5"/>
  <c r="Q166" i="5" s="1"/>
  <c r="G905" i="5"/>
  <c r="Q905" i="5" s="1"/>
  <c r="G900" i="5"/>
  <c r="Q900" i="5" s="1"/>
  <c r="G898" i="5"/>
  <c r="Q898" i="5" s="1"/>
  <c r="L3711" i="5"/>
  <c r="Z3737" i="5"/>
  <c r="AB3737" i="5" s="1"/>
  <c r="Z3732" i="5"/>
  <c r="AB3732" i="5" s="1"/>
  <c r="T3735" i="5"/>
  <c r="X3735" i="5" s="1"/>
  <c r="U3735" i="5"/>
  <c r="W3735" i="5" s="1"/>
  <c r="Y3735" i="5" s="1"/>
  <c r="Z3735" i="5"/>
  <c r="T3731" i="5"/>
  <c r="X3731" i="5" s="1"/>
  <c r="U3731" i="5"/>
  <c r="Z3731" i="5"/>
  <c r="V3741" i="5"/>
  <c r="N3741" i="5"/>
  <c r="W3738" i="5"/>
  <c r="Y3738" i="5" s="1"/>
  <c r="U3739" i="5"/>
  <c r="V3739" i="5"/>
  <c r="Z3740" i="5"/>
  <c r="AB3740" i="5" s="1"/>
  <c r="V3731" i="5"/>
  <c r="U3741" i="5"/>
  <c r="U3740" i="5"/>
  <c r="W3740" i="5" s="1"/>
  <c r="Y3740" i="5" s="1"/>
  <c r="R1977" i="5"/>
  <c r="AD1977" i="5"/>
  <c r="AD1733" i="5"/>
  <c r="AA1846" i="5"/>
  <c r="AD3265" i="5"/>
  <c r="AA2819" i="5"/>
  <c r="AA2413" i="5"/>
  <c r="AD1892" i="5"/>
  <c r="AD2567" i="5"/>
  <c r="AA2212" i="5"/>
  <c r="AA2339" i="5"/>
  <c r="AD3697" i="5"/>
  <c r="AA3696" i="5"/>
  <c r="AD3696" i="5"/>
  <c r="L3691" i="5"/>
  <c r="AA1733" i="5"/>
  <c r="AA1891" i="5"/>
  <c r="AD2592" i="5"/>
  <c r="AA3448" i="5"/>
  <c r="AA2425" i="5"/>
  <c r="AD2413" i="5"/>
  <c r="AD1768" i="5"/>
  <c r="AA2567" i="5"/>
  <c r="AA2004" i="5"/>
  <c r="AA2175" i="5"/>
  <c r="AD3524" i="5"/>
  <c r="AD1891" i="5"/>
  <c r="AD3442" i="5"/>
  <c r="AA1892" i="5"/>
  <c r="AA2065" i="5"/>
  <c r="AD3667" i="5"/>
  <c r="AA3667" i="5"/>
  <c r="R1919" i="5"/>
  <c r="M1821" i="5"/>
  <c r="M2930" i="5"/>
  <c r="M2886" i="5"/>
  <c r="N2886" i="5" s="1"/>
  <c r="M2830" i="5"/>
  <c r="N2830" i="5" s="1"/>
  <c r="M2384" i="5"/>
  <c r="N2384" i="5" s="1"/>
  <c r="N2276" i="5"/>
  <c r="M2037" i="5"/>
  <c r="N2037" i="5" s="1"/>
  <c r="M1818" i="5"/>
  <c r="M1775" i="5"/>
  <c r="N1775" i="5" s="1"/>
  <c r="M1678" i="5"/>
  <c r="V1678" i="5" s="1"/>
  <c r="L3690" i="5"/>
  <c r="AD3690" i="5" s="1"/>
  <c r="L3687" i="5"/>
  <c r="L3686" i="5"/>
  <c r="AD3686" i="5" s="1"/>
  <c r="L3663" i="5"/>
  <c r="AD3663" i="5" s="1"/>
  <c r="L3662" i="5"/>
  <c r="M3662" i="5" s="1"/>
  <c r="R3652" i="5"/>
  <c r="L3619" i="5"/>
  <c r="R3619" i="5" s="1"/>
  <c r="L3618" i="5"/>
  <c r="L3612" i="5"/>
  <c r="L3611" i="5"/>
  <c r="L3577" i="5"/>
  <c r="L3575" i="5"/>
  <c r="L3573" i="5"/>
  <c r="L3551" i="5"/>
  <c r="L3549" i="5"/>
  <c r="L3547" i="5"/>
  <c r="L3545" i="5"/>
  <c r="AD3545" i="5" s="1"/>
  <c r="L3543" i="5"/>
  <c r="L3541" i="5"/>
  <c r="L3506" i="5"/>
  <c r="L3504" i="5"/>
  <c r="AD3504" i="5" s="1"/>
  <c r="R3435" i="5"/>
  <c r="L3415" i="5"/>
  <c r="AA3415" i="5" s="1"/>
  <c r="L3414" i="5"/>
  <c r="L3410" i="5"/>
  <c r="AA3410" i="5" s="1"/>
  <c r="L3399" i="5"/>
  <c r="AD3399" i="5" s="1"/>
  <c r="L3398" i="5"/>
  <c r="L3385" i="5"/>
  <c r="AD3385" i="5" s="1"/>
  <c r="L3381" i="5"/>
  <c r="L3372" i="5"/>
  <c r="L3371" i="5"/>
  <c r="L3363" i="5"/>
  <c r="L3362" i="5"/>
  <c r="L3349" i="5"/>
  <c r="L3348" i="5"/>
  <c r="L3333" i="5"/>
  <c r="M3333" i="5" s="1"/>
  <c r="N3333" i="5" s="1"/>
  <c r="L3332" i="5"/>
  <c r="L3315" i="5"/>
  <c r="L3306" i="5"/>
  <c r="L3304" i="5"/>
  <c r="L3303" i="5"/>
  <c r="L3301" i="5"/>
  <c r="L3290" i="5"/>
  <c r="L3289" i="5"/>
  <c r="L3288" i="5"/>
  <c r="L3241" i="5"/>
  <c r="L3240" i="5"/>
  <c r="L3229" i="5"/>
  <c r="L3228" i="5"/>
  <c r="L3226" i="5"/>
  <c r="L3213" i="5"/>
  <c r="AA3213" i="5" s="1"/>
  <c r="L3211" i="5"/>
  <c r="L3210" i="5"/>
  <c r="L3181" i="5"/>
  <c r="L3179" i="5"/>
  <c r="L3178" i="5"/>
  <c r="L3155" i="5"/>
  <c r="L3154" i="5"/>
  <c r="M3154" i="5" s="1"/>
  <c r="L3153" i="5"/>
  <c r="L3151" i="5"/>
  <c r="L3150" i="5"/>
  <c r="L3139" i="5"/>
  <c r="AD3139" i="5" s="1"/>
  <c r="L3125" i="5"/>
  <c r="L3124" i="5"/>
  <c r="L3121" i="5"/>
  <c r="L3096" i="5"/>
  <c r="L3095" i="5"/>
  <c r="M3095" i="5" s="1"/>
  <c r="L3094" i="5"/>
  <c r="M3094" i="5" s="1"/>
  <c r="N3094" i="5" s="1"/>
  <c r="L3093" i="5"/>
  <c r="L3092" i="5"/>
  <c r="L3091" i="5"/>
  <c r="L3090" i="5"/>
  <c r="L3089" i="5"/>
  <c r="L3076" i="5"/>
  <c r="L3073" i="5"/>
  <c r="L3071" i="5"/>
  <c r="L3070" i="5"/>
  <c r="L3069" i="5"/>
  <c r="L3054" i="5"/>
  <c r="L3020" i="5"/>
  <c r="L3008" i="5"/>
  <c r="L2995" i="5"/>
  <c r="L2994" i="5"/>
  <c r="L2944" i="5"/>
  <c r="L2927" i="5"/>
  <c r="L2868" i="5"/>
  <c r="M2868" i="5" s="1"/>
  <c r="L2864" i="5"/>
  <c r="L2863" i="5"/>
  <c r="L2853" i="5"/>
  <c r="L2851" i="5"/>
  <c r="M2851" i="5" s="1"/>
  <c r="L2850" i="5"/>
  <c r="L2846" i="5"/>
  <c r="M2846" i="5" s="1"/>
  <c r="L2820" i="5"/>
  <c r="L2772" i="5"/>
  <c r="AD2772" i="5" s="1"/>
  <c r="L2753" i="5"/>
  <c r="M2753" i="5" s="1"/>
  <c r="L2730" i="5"/>
  <c r="L2725" i="5"/>
  <c r="AD2725" i="5" s="1"/>
  <c r="L2724" i="5"/>
  <c r="L2723" i="5"/>
  <c r="L2706" i="5"/>
  <c r="L2705" i="5"/>
  <c r="L2704" i="5"/>
  <c r="L2692" i="5"/>
  <c r="L2691" i="5"/>
  <c r="L2690" i="5"/>
  <c r="L2689" i="5"/>
  <c r="L2688" i="5"/>
  <c r="L2687" i="5"/>
  <c r="L2686" i="5"/>
  <c r="L2685" i="5"/>
  <c r="L2666" i="5"/>
  <c r="L2649" i="5"/>
  <c r="L2648" i="5"/>
  <c r="L2647" i="5"/>
  <c r="M2647" i="5" s="1"/>
  <c r="L2646" i="5"/>
  <c r="L2645" i="5"/>
  <c r="L2644" i="5"/>
  <c r="L2643" i="5"/>
  <c r="L2642" i="5"/>
  <c r="L2636" i="5"/>
  <c r="L2633" i="5"/>
  <c r="AD2633" i="5" s="1"/>
  <c r="L2612" i="5"/>
  <c r="AD2612" i="5" s="1"/>
  <c r="M2596" i="5"/>
  <c r="N2596" i="5" s="1"/>
  <c r="L2591" i="5"/>
  <c r="M2591" i="5" s="1"/>
  <c r="L2581" i="5"/>
  <c r="L2580" i="5"/>
  <c r="L2579" i="5"/>
  <c r="L2578" i="5"/>
  <c r="L2576" i="5"/>
  <c r="L2575" i="5"/>
  <c r="L2574" i="5"/>
  <c r="L2573" i="5"/>
  <c r="M2573" i="5" s="1"/>
  <c r="L2572" i="5"/>
  <c r="L2571" i="5"/>
  <c r="L2570" i="5"/>
  <c r="L2568" i="5"/>
  <c r="L2565" i="5"/>
  <c r="L2564" i="5"/>
  <c r="L2563" i="5"/>
  <c r="L2553" i="5"/>
  <c r="AD2553" i="5" s="1"/>
  <c r="L2552" i="5"/>
  <c r="L2548" i="5"/>
  <c r="AD2548" i="5" s="1"/>
  <c r="L2545" i="5"/>
  <c r="L2544" i="5"/>
  <c r="L2543" i="5"/>
  <c r="L2523" i="5"/>
  <c r="L2522" i="5"/>
  <c r="L2497" i="5"/>
  <c r="AD2497" i="5" s="1"/>
  <c r="L2496" i="5"/>
  <c r="L2495" i="5"/>
  <c r="M2495" i="5" s="1"/>
  <c r="L2494" i="5"/>
  <c r="L2476" i="5"/>
  <c r="L2470" i="5"/>
  <c r="AD2470" i="5" s="1"/>
  <c r="L2469" i="5"/>
  <c r="L2468" i="5"/>
  <c r="L2467" i="5"/>
  <c r="L2465" i="5"/>
  <c r="M2444" i="5"/>
  <c r="L2442" i="5"/>
  <c r="L2432" i="5"/>
  <c r="M2432" i="5" s="1"/>
  <c r="M2417" i="5"/>
  <c r="L2414" i="5"/>
  <c r="M2388" i="5"/>
  <c r="L2367" i="5"/>
  <c r="L2344" i="5"/>
  <c r="M2344" i="5" s="1"/>
  <c r="L2341" i="5"/>
  <c r="L2330" i="5"/>
  <c r="M2330" i="5" s="1"/>
  <c r="L2320" i="5"/>
  <c r="L2306" i="5"/>
  <c r="M2286" i="5"/>
  <c r="N2286" i="5" s="1"/>
  <c r="L2270" i="5"/>
  <c r="M2270" i="5" s="1"/>
  <c r="N2270" i="5" s="1"/>
  <c r="L2255" i="5"/>
  <c r="M2244" i="5"/>
  <c r="N2244" i="5" s="1"/>
  <c r="L2223" i="5"/>
  <c r="M2223" i="5" s="1"/>
  <c r="L2213" i="5"/>
  <c r="L2203" i="5"/>
  <c r="L2202" i="5"/>
  <c r="L2201" i="5"/>
  <c r="L2200" i="5"/>
  <c r="L2176" i="5"/>
  <c r="M2174" i="5"/>
  <c r="N2174" i="5" s="1"/>
  <c r="L2168" i="5"/>
  <c r="M2168" i="5" s="1"/>
  <c r="N2168" i="5" s="1"/>
  <c r="L2123" i="5"/>
  <c r="L2115" i="5"/>
  <c r="M2115" i="5" s="1"/>
  <c r="L2091" i="5"/>
  <c r="L2083" i="5"/>
  <c r="M2083" i="5" s="1"/>
  <c r="L2075" i="5"/>
  <c r="L2074" i="5"/>
  <c r="L2069" i="5"/>
  <c r="L2067" i="5"/>
  <c r="L2058" i="5"/>
  <c r="L2056" i="5"/>
  <c r="M2056" i="5" s="1"/>
  <c r="N2056" i="5" s="1"/>
  <c r="L2055" i="5"/>
  <c r="L2044" i="5"/>
  <c r="L2017" i="5"/>
  <c r="L2016" i="5"/>
  <c r="L2014" i="5"/>
  <c r="L2012" i="5"/>
  <c r="L2011" i="5"/>
  <c r="L2010" i="5"/>
  <c r="L2009" i="5"/>
  <c r="L2008" i="5"/>
  <c r="L1994" i="5"/>
  <c r="L1992" i="5"/>
  <c r="M1992" i="5" s="1"/>
  <c r="L1991" i="5"/>
  <c r="L1989" i="5"/>
  <c r="L1982" i="5"/>
  <c r="L1981" i="5"/>
  <c r="L1980" i="5"/>
  <c r="L1979" i="5"/>
  <c r="L1958" i="5"/>
  <c r="L1952" i="5"/>
  <c r="L1951" i="5"/>
  <c r="L1950" i="5"/>
  <c r="L1949" i="5"/>
  <c r="L1936" i="5"/>
  <c r="M1936" i="5" s="1"/>
  <c r="N1936" i="5" s="1"/>
  <c r="L1925" i="5"/>
  <c r="L1924" i="5"/>
  <c r="L1922" i="5"/>
  <c r="L1921" i="5"/>
  <c r="L1920" i="5"/>
  <c r="L1915" i="5"/>
  <c r="L1914" i="5"/>
  <c r="L1913" i="5"/>
  <c r="L1911" i="5"/>
  <c r="L1902" i="5"/>
  <c r="L1901" i="5"/>
  <c r="L1879" i="5"/>
  <c r="L1878" i="5"/>
  <c r="L1864" i="5"/>
  <c r="M1864" i="5" s="1"/>
  <c r="N1864" i="5" s="1"/>
  <c r="L1858" i="5"/>
  <c r="L1833" i="5"/>
  <c r="L1828" i="5"/>
  <c r="L1813" i="5"/>
  <c r="L1812" i="5"/>
  <c r="L1811" i="5"/>
  <c r="L1810" i="5"/>
  <c r="L1790" i="5"/>
  <c r="L1740" i="5"/>
  <c r="L1739" i="5"/>
  <c r="L1738" i="5"/>
  <c r="L1737" i="5"/>
  <c r="L1736" i="5"/>
  <c r="L1729" i="5"/>
  <c r="R1673" i="5"/>
  <c r="L1658" i="5"/>
  <c r="M1658" i="5" s="1"/>
  <c r="V1658" i="5" s="1"/>
  <c r="L1656" i="5"/>
  <c r="L1587" i="5"/>
  <c r="L1580" i="5"/>
  <c r="L1557" i="5"/>
  <c r="L1507" i="5"/>
  <c r="R1503" i="5"/>
  <c r="L1464" i="5"/>
  <c r="L1429" i="5"/>
  <c r="L3702" i="5"/>
  <c r="AD3702" i="5" s="1"/>
  <c r="L3682" i="5"/>
  <c r="L3679" i="5"/>
  <c r="AD3679" i="5" s="1"/>
  <c r="L3678" i="5"/>
  <c r="L3660" i="5"/>
  <c r="L3659" i="5"/>
  <c r="L3658" i="5"/>
  <c r="L3642" i="5"/>
  <c r="AA3642" i="5" s="1"/>
  <c r="L3603" i="5"/>
  <c r="L3602" i="5"/>
  <c r="L3596" i="5"/>
  <c r="AD3596" i="5" s="1"/>
  <c r="L3535" i="5"/>
  <c r="L3533" i="5"/>
  <c r="L3531" i="5"/>
  <c r="L3529" i="5"/>
  <c r="L3495" i="5"/>
  <c r="L3494" i="5"/>
  <c r="L3492" i="5"/>
  <c r="L3490" i="5"/>
  <c r="L3478" i="5"/>
  <c r="L3469" i="5"/>
  <c r="AA3469" i="5" s="1"/>
  <c r="L3456" i="5"/>
  <c r="L3455" i="5"/>
  <c r="AA3455" i="5" s="1"/>
  <c r="L3454" i="5"/>
  <c r="L3453" i="5"/>
  <c r="AD3453" i="5" s="1"/>
  <c r="L3439" i="5"/>
  <c r="L3438" i="5"/>
  <c r="L3437" i="5"/>
  <c r="L3436" i="5"/>
  <c r="L3413" i="5"/>
  <c r="L3412" i="5"/>
  <c r="L3396" i="5"/>
  <c r="L3380" i="5"/>
  <c r="AA3380" i="5" s="1"/>
  <c r="L3370" i="5"/>
  <c r="L3360" i="5"/>
  <c r="L3347" i="5"/>
  <c r="L3331" i="5"/>
  <c r="AD3331" i="5" s="1"/>
  <c r="L3330" i="5"/>
  <c r="L3329" i="5"/>
  <c r="L3326" i="5"/>
  <c r="L3316" i="5"/>
  <c r="AA3316" i="5" s="1"/>
  <c r="L3309" i="5"/>
  <c r="L3272" i="5"/>
  <c r="AD3272" i="5" s="1"/>
  <c r="L3250" i="5"/>
  <c r="L3248" i="5"/>
  <c r="R3248" i="5" s="1"/>
  <c r="L3224" i="5"/>
  <c r="L3208" i="5"/>
  <c r="M3208" i="5" s="1"/>
  <c r="N3208" i="5" s="1"/>
  <c r="L3207" i="5"/>
  <c r="AA3207" i="5" s="1"/>
  <c r="L3191" i="5"/>
  <c r="AA3191" i="5" s="1"/>
  <c r="L3190" i="5"/>
  <c r="L3189" i="5"/>
  <c r="L3165" i="5"/>
  <c r="L3164" i="5"/>
  <c r="L3135" i="5"/>
  <c r="L3120" i="5"/>
  <c r="L3119" i="5"/>
  <c r="L3118" i="5"/>
  <c r="L3117" i="5"/>
  <c r="L3116" i="5"/>
  <c r="L3115" i="5"/>
  <c r="L3114" i="5"/>
  <c r="L3088" i="5"/>
  <c r="L3087" i="5"/>
  <c r="L3086" i="5"/>
  <c r="L3084" i="5"/>
  <c r="L3067" i="5"/>
  <c r="L3066" i="5"/>
  <c r="L3064" i="5"/>
  <c r="L3044" i="5"/>
  <c r="L3041" i="5"/>
  <c r="L3039" i="5"/>
  <c r="L3038" i="5"/>
  <c r="M3038" i="5" s="1"/>
  <c r="L2991" i="5"/>
  <c r="L2988" i="5"/>
  <c r="L2985" i="5"/>
  <c r="L2984" i="5"/>
  <c r="L2983" i="5"/>
  <c r="L2959" i="5"/>
  <c r="M2959" i="5" s="1"/>
  <c r="L2955" i="5"/>
  <c r="L2954" i="5"/>
  <c r="L2953" i="5"/>
  <c r="L2952" i="5"/>
  <c r="L2951" i="5"/>
  <c r="L2950" i="5"/>
  <c r="L2918" i="5"/>
  <c r="M2918" i="5" s="1"/>
  <c r="L2911" i="5"/>
  <c r="M2911" i="5" s="1"/>
  <c r="L2883" i="5"/>
  <c r="AD2883" i="5" s="1"/>
  <c r="L2882" i="5"/>
  <c r="M2882" i="5" s="1"/>
  <c r="L2862" i="5"/>
  <c r="M2862" i="5" s="1"/>
  <c r="L2860" i="5"/>
  <c r="L2845" i="5"/>
  <c r="L2844" i="5"/>
  <c r="L2843" i="5"/>
  <c r="L2842" i="5"/>
  <c r="L2841" i="5"/>
  <c r="L2840" i="5"/>
  <c r="M2840" i="5" s="1"/>
  <c r="N2840" i="5" s="1"/>
  <c r="L2839" i="5"/>
  <c r="L2814" i="5"/>
  <c r="M2814" i="5" s="1"/>
  <c r="N2814" i="5" s="1"/>
  <c r="L2797" i="5"/>
  <c r="L2796" i="5"/>
  <c r="L2795" i="5"/>
  <c r="L2794" i="5"/>
  <c r="L2793" i="5"/>
  <c r="M2793" i="5" s="1"/>
  <c r="L2792" i="5"/>
  <c r="L2791" i="5"/>
  <c r="L2751" i="5"/>
  <c r="M2751" i="5" s="1"/>
  <c r="L2750" i="5"/>
  <c r="L2749" i="5"/>
  <c r="L2748" i="5"/>
  <c r="L2747" i="5"/>
  <c r="L2746" i="5"/>
  <c r="M2746" i="5" s="1"/>
  <c r="L2745" i="5"/>
  <c r="L2744" i="5"/>
  <c r="L2743" i="5"/>
  <c r="M2743" i="5" s="1"/>
  <c r="L2742" i="5"/>
  <c r="L2741" i="5"/>
  <c r="L2740" i="5"/>
  <c r="L2739" i="5"/>
  <c r="L2738" i="5"/>
  <c r="M2738" i="5" s="1"/>
  <c r="L2737" i="5"/>
  <c r="M2737" i="5" s="1"/>
  <c r="N2737" i="5" s="1"/>
  <c r="L2736" i="5"/>
  <c r="L2720" i="5"/>
  <c r="L2678" i="5"/>
  <c r="AD2678" i="5" s="1"/>
  <c r="L2677" i="5"/>
  <c r="L2676" i="5"/>
  <c r="L2675" i="5"/>
  <c r="L2665" i="5"/>
  <c r="L2664" i="5"/>
  <c r="L2663" i="5"/>
  <c r="L2662" i="5"/>
  <c r="L2661" i="5"/>
  <c r="L2660" i="5"/>
  <c r="M2660" i="5" s="1"/>
  <c r="N2660" i="5" s="1"/>
  <c r="L2659" i="5"/>
  <c r="L2641" i="5"/>
  <c r="L2610" i="5"/>
  <c r="M2610" i="5" s="1"/>
  <c r="N2610" i="5" s="1"/>
  <c r="L2609" i="5"/>
  <c r="L2608" i="5"/>
  <c r="L2588" i="5"/>
  <c r="L2521" i="5"/>
  <c r="L2461" i="5"/>
  <c r="M2461" i="5" s="1"/>
  <c r="L2460" i="5"/>
  <c r="L2459" i="5"/>
  <c r="L2457" i="5"/>
  <c r="M2457" i="5" s="1"/>
  <c r="V2457" i="5" s="1"/>
  <c r="L2456" i="5"/>
  <c r="L2454" i="5"/>
  <c r="L2452" i="5"/>
  <c r="M2452" i="5" s="1"/>
  <c r="L2451" i="5"/>
  <c r="L2450" i="5"/>
  <c r="L2448" i="5"/>
  <c r="L2447" i="5"/>
  <c r="L2402" i="5"/>
  <c r="L2401" i="5"/>
  <c r="L2400" i="5"/>
  <c r="L2399" i="5"/>
  <c r="L2398" i="5"/>
  <c r="L2382" i="5"/>
  <c r="L2381" i="5"/>
  <c r="L2296" i="5"/>
  <c r="L2295" i="5"/>
  <c r="M2041" i="5"/>
  <c r="N2041" i="5" s="1"/>
  <c r="L1948" i="5"/>
  <c r="L1906" i="5"/>
  <c r="L1826" i="5"/>
  <c r="L1825" i="5"/>
  <c r="L1763" i="5"/>
  <c r="R1711" i="5"/>
  <c r="R1684" i="5"/>
  <c r="L1666" i="5"/>
  <c r="R1663" i="5"/>
  <c r="L1621" i="5"/>
  <c r="R1490" i="5"/>
  <c r="R1420" i="5"/>
  <c r="L1374" i="5"/>
  <c r="L3626" i="5"/>
  <c r="L3625" i="5"/>
  <c r="L3581" i="5"/>
  <c r="L3555" i="5"/>
  <c r="M3479" i="5"/>
  <c r="N3479" i="5" s="1"/>
  <c r="R3473" i="5"/>
  <c r="M3391" i="5"/>
  <c r="N3391" i="5" s="1"/>
  <c r="AA3341" i="5"/>
  <c r="L3307" i="5"/>
  <c r="M3297" i="5"/>
  <c r="N3297" i="5" s="1"/>
  <c r="M3111" i="5"/>
  <c r="N3111" i="5" s="1"/>
  <c r="M3106" i="5"/>
  <c r="M2413" i="5"/>
  <c r="N2413" i="5" s="1"/>
  <c r="L1839" i="5"/>
  <c r="L1774" i="5"/>
  <c r="M1774" i="5" s="1"/>
  <c r="L1761" i="5"/>
  <c r="L1722" i="5"/>
  <c r="R1277" i="5"/>
  <c r="R1211" i="5"/>
  <c r="R1096" i="5"/>
  <c r="R1050" i="5"/>
  <c r="R1002" i="5"/>
  <c r="R955" i="5"/>
  <c r="R939" i="5"/>
  <c r="R878" i="5"/>
  <c r="L1691" i="5"/>
  <c r="L1690" i="5"/>
  <c r="M1690" i="5" s="1"/>
  <c r="N1690" i="5" s="1"/>
  <c r="L1689" i="5"/>
  <c r="L1688" i="5"/>
  <c r="L1687" i="5"/>
  <c r="L1675" i="5"/>
  <c r="L1648" i="5"/>
  <c r="L1647" i="5"/>
  <c r="L1646" i="5"/>
  <c r="L1645" i="5"/>
  <c r="L1644" i="5"/>
  <c r="L1643" i="5"/>
  <c r="L1634" i="5"/>
  <c r="L1633" i="5"/>
  <c r="L1632" i="5"/>
  <c r="L1631" i="5"/>
  <c r="R1631" i="5" s="1"/>
  <c r="S1631" i="5" s="1"/>
  <c r="L1630" i="5"/>
  <c r="L1629" i="5"/>
  <c r="L1622" i="5"/>
  <c r="AD1622" i="5" s="1"/>
  <c r="L1611" i="5"/>
  <c r="L1574" i="5"/>
  <c r="L1573" i="5"/>
  <c r="L1572" i="5"/>
  <c r="L1571" i="5"/>
  <c r="L1570" i="5"/>
  <c r="L1569" i="5"/>
  <c r="L1568" i="5"/>
  <c r="L1567" i="5"/>
  <c r="M1567" i="5" s="1"/>
  <c r="N1567" i="5" s="1"/>
  <c r="L1558" i="5"/>
  <c r="L1551" i="5"/>
  <c r="L1487" i="5"/>
  <c r="AD1487" i="5" s="1"/>
  <c r="L1485" i="5"/>
  <c r="L1447" i="5"/>
  <c r="L1436" i="5"/>
  <c r="L1405" i="5"/>
  <c r="AD1405" i="5" s="1"/>
  <c r="L1404" i="5"/>
  <c r="R1404" i="5" s="1"/>
  <c r="L1245" i="5"/>
  <c r="L1192" i="5"/>
  <c r="M1192" i="5" s="1"/>
  <c r="R1177" i="5"/>
  <c r="L1176" i="5"/>
  <c r="L1140" i="5"/>
  <c r="L1139" i="5"/>
  <c r="L1138" i="5"/>
  <c r="M1138" i="5" s="1"/>
  <c r="N1138" i="5" s="1"/>
  <c r="L1117" i="5"/>
  <c r="AD1117" i="5" s="1"/>
  <c r="L1116" i="5"/>
  <c r="L1115" i="5"/>
  <c r="M1115" i="5" s="1"/>
  <c r="L1114" i="5"/>
  <c r="L1106" i="5"/>
  <c r="L1105" i="5"/>
  <c r="L1104" i="5"/>
  <c r="L1103" i="5"/>
  <c r="L1078" i="5"/>
  <c r="M1056" i="5"/>
  <c r="N1056" i="5" s="1"/>
  <c r="L990" i="5"/>
  <c r="L913" i="5"/>
  <c r="L912" i="5"/>
  <c r="L911" i="5"/>
  <c r="L910" i="5"/>
  <c r="L882" i="5"/>
  <c r="L881" i="5"/>
  <c r="L880" i="5"/>
  <c r="L876" i="5"/>
  <c r="L875" i="5"/>
  <c r="L874" i="5"/>
  <c r="M874" i="5" s="1"/>
  <c r="N874" i="5" s="1"/>
  <c r="L873" i="5"/>
  <c r="L866" i="5"/>
  <c r="AD866" i="5" s="1"/>
  <c r="L865" i="5"/>
  <c r="L864" i="5"/>
  <c r="L823" i="5"/>
  <c r="R1321" i="5"/>
  <c r="N1187" i="5"/>
  <c r="L1695" i="5"/>
  <c r="L1679" i="5"/>
  <c r="L1671" i="5"/>
  <c r="L1670" i="5"/>
  <c r="L1669" i="5"/>
  <c r="L1668" i="5"/>
  <c r="L1667" i="5"/>
  <c r="L1625" i="5"/>
  <c r="L1618" i="5"/>
  <c r="L1606" i="5"/>
  <c r="L1600" i="5"/>
  <c r="AD1600" i="5" s="1"/>
  <c r="L1594" i="5"/>
  <c r="L1544" i="5"/>
  <c r="L1543" i="5"/>
  <c r="M1543" i="5" s="1"/>
  <c r="N1543" i="5" s="1"/>
  <c r="L1512" i="5"/>
  <c r="L1511" i="5"/>
  <c r="L1509" i="5"/>
  <c r="L1467" i="5"/>
  <c r="L1466" i="5"/>
  <c r="L1444" i="5"/>
  <c r="AD1444" i="5" s="1"/>
  <c r="L1443" i="5"/>
  <c r="L1431" i="5"/>
  <c r="L1334" i="5"/>
  <c r="L1333" i="5"/>
  <c r="L1332" i="5"/>
  <c r="M1324" i="5"/>
  <c r="N1324" i="5" s="1"/>
  <c r="L1237" i="5"/>
  <c r="M1237" i="5" s="1"/>
  <c r="M1135" i="5"/>
  <c r="N1135" i="5" s="1"/>
  <c r="L1134" i="5"/>
  <c r="L1133" i="5"/>
  <c r="R1133" i="5" s="1"/>
  <c r="L1130" i="5"/>
  <c r="M1130" i="5" s="1"/>
  <c r="L1129" i="5"/>
  <c r="M1129" i="5" s="1"/>
  <c r="N1129" i="5" s="1"/>
  <c r="L1128" i="5"/>
  <c r="L1127" i="5"/>
  <c r="R1127" i="5" s="1"/>
  <c r="L1126" i="5"/>
  <c r="L1122" i="5"/>
  <c r="L1121" i="5"/>
  <c r="L1120" i="5"/>
  <c r="M1120" i="5" s="1"/>
  <c r="L1119" i="5"/>
  <c r="M1076" i="5"/>
  <c r="L1066" i="5"/>
  <c r="L1065" i="5"/>
  <c r="L1063" i="5"/>
  <c r="L1048" i="5"/>
  <c r="L1047" i="5"/>
  <c r="L1043" i="5"/>
  <c r="L1018" i="5"/>
  <c r="M1018" i="5" s="1"/>
  <c r="N1018" i="5" s="1"/>
  <c r="L1017" i="5"/>
  <c r="L1016" i="5"/>
  <c r="L1015" i="5"/>
  <c r="L1014" i="5"/>
  <c r="L1013" i="5"/>
  <c r="L1012" i="5"/>
  <c r="L986" i="5"/>
  <c r="L985" i="5"/>
  <c r="M985" i="5" s="1"/>
  <c r="L984" i="5"/>
  <c r="L983" i="5"/>
  <c r="L982" i="5"/>
  <c r="L981" i="5"/>
  <c r="L980" i="5"/>
  <c r="L968" i="5"/>
  <c r="L967" i="5"/>
  <c r="M967" i="5" s="1"/>
  <c r="N967" i="5" s="1"/>
  <c r="L966" i="5"/>
  <c r="M966" i="5" s="1"/>
  <c r="N966" i="5" s="1"/>
  <c r="L965" i="5"/>
  <c r="L960" i="5"/>
  <c r="L959" i="5"/>
  <c r="L958" i="5"/>
  <c r="M958" i="5" s="1"/>
  <c r="N958" i="5" s="1"/>
  <c r="L957" i="5"/>
  <c r="L952" i="5"/>
  <c r="L951" i="5"/>
  <c r="L950" i="5"/>
  <c r="L949" i="5"/>
  <c r="L944" i="5"/>
  <c r="L943" i="5"/>
  <c r="L942" i="5"/>
  <c r="L941" i="5"/>
  <c r="L936" i="5"/>
  <c r="L935" i="5"/>
  <c r="L934" i="5"/>
  <c r="M934" i="5" s="1"/>
  <c r="N934" i="5" s="1"/>
  <c r="L933" i="5"/>
  <c r="L926" i="5"/>
  <c r="L925" i="5"/>
  <c r="L898" i="5"/>
  <c r="AD898" i="5" s="1"/>
  <c r="L897" i="5"/>
  <c r="L896" i="5"/>
  <c r="L895" i="5"/>
  <c r="M895" i="5" s="1"/>
  <c r="N895" i="5" s="1"/>
  <c r="L894" i="5"/>
  <c r="L893" i="5"/>
  <c r="L870" i="5"/>
  <c r="AD870" i="5" s="1"/>
  <c r="L857" i="5"/>
  <c r="L855" i="5"/>
  <c r="L850" i="5"/>
  <c r="L848" i="5"/>
  <c r="L847" i="5"/>
  <c r="M847" i="5" s="1"/>
  <c r="L842" i="5"/>
  <c r="L840" i="5"/>
  <c r="L839" i="5"/>
  <c r="M839" i="5" s="1"/>
  <c r="N839" i="5" s="1"/>
  <c r="L834" i="5"/>
  <c r="L832" i="5"/>
  <c r="L831" i="5"/>
  <c r="L754" i="5"/>
  <c r="AA754" i="5" s="1"/>
  <c r="L729" i="5"/>
  <c r="G3703" i="5"/>
  <c r="Q3703" i="5" s="1"/>
  <c r="G3699" i="5"/>
  <c r="Q3699" i="5" s="1"/>
  <c r="G3697" i="5"/>
  <c r="Q3697" i="5" s="1"/>
  <c r="G3693" i="5"/>
  <c r="Q3693" i="5" s="1"/>
  <c r="G3678" i="5"/>
  <c r="Q3678" i="5" s="1"/>
  <c r="G3676" i="5"/>
  <c r="Q3676" i="5" s="1"/>
  <c r="G3674" i="5"/>
  <c r="Q3674" i="5" s="1"/>
  <c r="G3663" i="5"/>
  <c r="Q3663" i="5" s="1"/>
  <c r="G3659" i="5"/>
  <c r="Q3659" i="5" s="1"/>
  <c r="G3657" i="5"/>
  <c r="Q3657" i="5" s="1"/>
  <c r="G3613" i="5"/>
  <c r="Q3613" i="5" s="1"/>
  <c r="G3611" i="5"/>
  <c r="Q3611" i="5" s="1"/>
  <c r="G3609" i="5"/>
  <c r="Q3609" i="5" s="1"/>
  <c r="G3604" i="5"/>
  <c r="Q3604" i="5" s="1"/>
  <c r="G3591" i="5"/>
  <c r="Q3591" i="5" s="1"/>
  <c r="G3589" i="5"/>
  <c r="Q3589" i="5" s="1"/>
  <c r="G3537" i="5"/>
  <c r="Q3537" i="5" s="1"/>
  <c r="G3529" i="5"/>
  <c r="Q3529" i="5" s="1"/>
  <c r="G3524" i="5"/>
  <c r="Q3524" i="5" s="1"/>
  <c r="G3522" i="5"/>
  <c r="Q3522" i="5" s="1"/>
  <c r="G3520" i="5"/>
  <c r="Q3520" i="5" s="1"/>
  <c r="G3518" i="5"/>
  <c r="Q3518" i="5" s="1"/>
  <c r="G3516" i="5"/>
  <c r="Q3516" i="5" s="1"/>
  <c r="G3514" i="5"/>
  <c r="Q3514" i="5" s="1"/>
  <c r="G3507" i="5"/>
  <c r="Q3507" i="5" s="1"/>
  <c r="G3505" i="5"/>
  <c r="Q3505" i="5" s="1"/>
  <c r="G3503" i="5"/>
  <c r="Q3503" i="5" s="1"/>
  <c r="G3499" i="5"/>
  <c r="Q3499" i="5" s="1"/>
  <c r="G3497" i="5"/>
  <c r="Q3497" i="5" s="1"/>
  <c r="G3493" i="5"/>
  <c r="Q3493" i="5" s="1"/>
  <c r="G3478" i="5"/>
  <c r="Q3478" i="5" s="1"/>
  <c r="G3322" i="5"/>
  <c r="Q3322" i="5" s="1"/>
  <c r="G3231" i="5"/>
  <c r="Q3231" i="5" s="1"/>
  <c r="G2791" i="5"/>
  <c r="Q2791" i="5" s="1"/>
  <c r="G2770" i="5"/>
  <c r="Q2770" i="5" s="1"/>
  <c r="G2762" i="5"/>
  <c r="Q2762" i="5" s="1"/>
  <c r="G2760" i="5"/>
  <c r="Q2760" i="5" s="1"/>
  <c r="G2737" i="5"/>
  <c r="Q2737" i="5" s="1"/>
  <c r="G2729" i="5"/>
  <c r="Q2729" i="5" s="1"/>
  <c r="G2721" i="5"/>
  <c r="Q2721" i="5" s="1"/>
  <c r="G2680" i="5"/>
  <c r="Q2680" i="5" s="1"/>
  <c r="G2676" i="5"/>
  <c r="Q2676" i="5" s="1"/>
  <c r="G2583" i="5"/>
  <c r="Q2583" i="5" s="1"/>
  <c r="G2581" i="5"/>
  <c r="Q2581" i="5" s="1"/>
  <c r="G2579" i="5"/>
  <c r="Q2579" i="5" s="1"/>
  <c r="G2577" i="5"/>
  <c r="Q2577" i="5" s="1"/>
  <c r="G2558" i="5"/>
  <c r="Q2558" i="5" s="1"/>
  <c r="G2511" i="5"/>
  <c r="Q2511" i="5" s="1"/>
  <c r="G2494" i="5"/>
  <c r="Q2494" i="5" s="1"/>
  <c r="G2447" i="5"/>
  <c r="Q2447" i="5" s="1"/>
  <c r="G2430" i="5"/>
  <c r="Q2430" i="5" s="1"/>
  <c r="G2329" i="5"/>
  <c r="Q2329" i="5" s="1"/>
  <c r="G3669" i="5"/>
  <c r="Q3669" i="5" s="1"/>
  <c r="G3656" i="5"/>
  <c r="Q3656" i="5" s="1"/>
  <c r="G3654" i="5"/>
  <c r="Q3654" i="5" s="1"/>
  <c r="G3652" i="5"/>
  <c r="Q3652" i="5" s="1"/>
  <c r="G3650" i="5"/>
  <c r="Q3650" i="5" s="1"/>
  <c r="G3639" i="5"/>
  <c r="Q3639" i="5" s="1"/>
  <c r="G3635" i="5"/>
  <c r="Q3635" i="5" s="1"/>
  <c r="G3633" i="5"/>
  <c r="Q3633" i="5" s="1"/>
  <c r="G3629" i="5"/>
  <c r="Q3629" i="5" s="1"/>
  <c r="G3614" i="5"/>
  <c r="Q3614" i="5" s="1"/>
  <c r="G3593" i="5"/>
  <c r="Q3593" i="5" s="1"/>
  <c r="G3588" i="5"/>
  <c r="Q3588" i="5" s="1"/>
  <c r="G3586" i="5"/>
  <c r="Q3586" i="5" s="1"/>
  <c r="G3584" i="5"/>
  <c r="Q3584" i="5" s="1"/>
  <c r="G3582" i="5"/>
  <c r="Q3582" i="5" s="1"/>
  <c r="G3580" i="5"/>
  <c r="Q3580" i="5" s="1"/>
  <c r="G3578" i="5"/>
  <c r="Q3578" i="5" s="1"/>
  <c r="G3571" i="5"/>
  <c r="Q3571" i="5" s="1"/>
  <c r="G3567" i="5"/>
  <c r="Q3567" i="5" s="1"/>
  <c r="G3563" i="5"/>
  <c r="Q3563" i="5" s="1"/>
  <c r="G3542" i="5"/>
  <c r="Q3542" i="5" s="1"/>
  <c r="G3527" i="5"/>
  <c r="Q3527" i="5" s="1"/>
  <c r="G3525" i="5"/>
  <c r="Q3525" i="5" s="1"/>
  <c r="G3469" i="5"/>
  <c r="Q3469" i="5" s="1"/>
  <c r="G3460" i="5"/>
  <c r="Q3460" i="5" s="1"/>
  <c r="G3458" i="5"/>
  <c r="Q3458" i="5" s="1"/>
  <c r="G3456" i="5"/>
  <c r="Q3456" i="5" s="1"/>
  <c r="G3454" i="5"/>
  <c r="Q3454" i="5" s="1"/>
  <c r="G3452" i="5"/>
  <c r="Q3452" i="5" s="1"/>
  <c r="G3450" i="5"/>
  <c r="Q3450" i="5" s="1"/>
  <c r="G3429" i="5"/>
  <c r="Q3429" i="5" s="1"/>
  <c r="G3396" i="5"/>
  <c r="Q3396" i="5" s="1"/>
  <c r="G3394" i="5"/>
  <c r="Q3394" i="5" s="1"/>
  <c r="G3392" i="5"/>
  <c r="Q3392" i="5" s="1"/>
  <c r="G3390" i="5"/>
  <c r="Q3390" i="5" s="1"/>
  <c r="G3388" i="5"/>
  <c r="Q3388" i="5" s="1"/>
  <c r="G3386" i="5"/>
  <c r="Q3386" i="5" s="1"/>
  <c r="G3379" i="5"/>
  <c r="Q3379" i="5" s="1"/>
  <c r="G3375" i="5"/>
  <c r="Q3375" i="5" s="1"/>
  <c r="G3371" i="5"/>
  <c r="Q3371" i="5" s="1"/>
  <c r="G3109" i="5"/>
  <c r="Q3109" i="5" s="1"/>
  <c r="G3076" i="5"/>
  <c r="Q3076" i="5" s="1"/>
  <c r="G3068" i="5"/>
  <c r="Q3068" i="5" s="1"/>
  <c r="G3066" i="5"/>
  <c r="Q3066" i="5" s="1"/>
  <c r="G2995" i="5"/>
  <c r="Q2995" i="5" s="1"/>
  <c r="G2993" i="5"/>
  <c r="Q2993" i="5" s="1"/>
  <c r="G2987" i="5"/>
  <c r="Q2987" i="5" s="1"/>
  <c r="G2985" i="5"/>
  <c r="Q2985" i="5" s="1"/>
  <c r="G2960" i="5"/>
  <c r="Q2960" i="5" s="1"/>
  <c r="G2952" i="5"/>
  <c r="Q2952" i="5" s="1"/>
  <c r="G40" i="5"/>
  <c r="Q40" i="5" s="1"/>
  <c r="G3702" i="5"/>
  <c r="Q3702" i="5" s="1"/>
  <c r="G3700" i="5"/>
  <c r="Q3700" i="5" s="1"/>
  <c r="G3698" i="5"/>
  <c r="Q3698" i="5" s="1"/>
  <c r="G3687" i="5"/>
  <c r="Q3687" i="5" s="1"/>
  <c r="G3683" i="5"/>
  <c r="Q3683" i="5" s="1"/>
  <c r="G3681" i="5"/>
  <c r="Q3681" i="5" s="1"/>
  <c r="G3677" i="5"/>
  <c r="Q3677" i="5" s="1"/>
  <c r="G3670" i="5"/>
  <c r="Q3670" i="5" s="1"/>
  <c r="G3668" i="5"/>
  <c r="Q3668" i="5" s="1"/>
  <c r="G3666" i="5"/>
  <c r="Q3666" i="5" s="1"/>
  <c r="G3655" i="5"/>
  <c r="Q3655" i="5" s="1"/>
  <c r="G3651" i="5"/>
  <c r="Q3651" i="5" s="1"/>
  <c r="G3649" i="5"/>
  <c r="Q3649" i="5" s="1"/>
  <c r="G3645" i="5"/>
  <c r="Q3645" i="5" s="1"/>
  <c r="G3638" i="5"/>
  <c r="Q3638" i="5" s="1"/>
  <c r="G3636" i="5"/>
  <c r="Q3636" i="5" s="1"/>
  <c r="G3634" i="5"/>
  <c r="Q3634" i="5" s="1"/>
  <c r="G3623" i="5"/>
  <c r="Q3623" i="5" s="1"/>
  <c r="G3619" i="5"/>
  <c r="Q3619" i="5" s="1"/>
  <c r="G3617" i="5"/>
  <c r="Q3617" i="5" s="1"/>
  <c r="G3612" i="5"/>
  <c r="Q3612" i="5" s="1"/>
  <c r="G3603" i="5"/>
  <c r="Q3603" i="5" s="1"/>
  <c r="G3601" i="5"/>
  <c r="Q3601" i="5" s="1"/>
  <c r="G3596" i="5"/>
  <c r="Q3596" i="5" s="1"/>
  <c r="G3594" i="5"/>
  <c r="Q3594" i="5" s="1"/>
  <c r="G3587" i="5"/>
  <c r="Q3587" i="5" s="1"/>
  <c r="G3583" i="5"/>
  <c r="Q3583" i="5" s="1"/>
  <c r="G3579" i="5"/>
  <c r="Q3579" i="5" s="1"/>
  <c r="G3570" i="5"/>
  <c r="Q3570" i="5" s="1"/>
  <c r="G3568" i="5"/>
  <c r="Q3568" i="5" s="1"/>
  <c r="G3566" i="5"/>
  <c r="Q3566" i="5" s="1"/>
  <c r="G3564" i="5"/>
  <c r="Q3564" i="5" s="1"/>
  <c r="G3562" i="5"/>
  <c r="Q3562" i="5" s="1"/>
  <c r="G3555" i="5"/>
  <c r="Q3555" i="5" s="1"/>
  <c r="G3551" i="5"/>
  <c r="Q3551" i="5" s="1"/>
  <c r="G3547" i="5"/>
  <c r="Q3547" i="5" s="1"/>
  <c r="G3538" i="5"/>
  <c r="Q3538" i="5" s="1"/>
  <c r="G3536" i="5"/>
  <c r="Q3536" i="5" s="1"/>
  <c r="G3534" i="5"/>
  <c r="Q3534" i="5" s="1"/>
  <c r="G3532" i="5"/>
  <c r="Q3532" i="5" s="1"/>
  <c r="G3530" i="5"/>
  <c r="Q3530" i="5" s="1"/>
  <c r="G3523" i="5"/>
  <c r="Q3523" i="5" s="1"/>
  <c r="G3519" i="5"/>
  <c r="Q3519" i="5" s="1"/>
  <c r="G3515" i="5"/>
  <c r="Q3515" i="5" s="1"/>
  <c r="G3513" i="5"/>
  <c r="Q3513" i="5" s="1"/>
  <c r="G3509" i="5"/>
  <c r="Q3509" i="5" s="1"/>
  <c r="G3506" i="5"/>
  <c r="Q3506" i="5" s="1"/>
  <c r="G3504" i="5"/>
  <c r="Q3504" i="5" s="1"/>
  <c r="G3502" i="5"/>
  <c r="Q3502" i="5" s="1"/>
  <c r="G3500" i="5"/>
  <c r="Q3500" i="5" s="1"/>
  <c r="G3498" i="5"/>
  <c r="Q3498" i="5" s="1"/>
  <c r="G3491" i="5"/>
  <c r="Q3491" i="5" s="1"/>
  <c r="G3489" i="5"/>
  <c r="Q3489" i="5" s="1"/>
  <c r="G3487" i="5"/>
  <c r="Q3487" i="5" s="1"/>
  <c r="G3483" i="5"/>
  <c r="Q3483" i="5" s="1"/>
  <c r="G3481" i="5"/>
  <c r="Q3481" i="5" s="1"/>
  <c r="G3477" i="5"/>
  <c r="Q3477" i="5" s="1"/>
  <c r="G3474" i="5"/>
  <c r="Q3474" i="5" s="1"/>
  <c r="G3472" i="5"/>
  <c r="Q3472" i="5" s="1"/>
  <c r="G3470" i="5"/>
  <c r="Q3470" i="5" s="1"/>
  <c r="G3468" i="5"/>
  <c r="Q3468" i="5" s="1"/>
  <c r="G3466" i="5"/>
  <c r="Q3466" i="5" s="1"/>
  <c r="G3457" i="5"/>
  <c r="Q3457" i="5" s="1"/>
  <c r="G3449" i="5"/>
  <c r="Q3449" i="5" s="1"/>
  <c r="G3445" i="5"/>
  <c r="Q3445" i="5" s="1"/>
  <c r="G3442" i="5"/>
  <c r="Q3442" i="5" s="1"/>
  <c r="G3440" i="5"/>
  <c r="Q3440" i="5" s="1"/>
  <c r="G3438" i="5"/>
  <c r="Q3438" i="5" s="1"/>
  <c r="G3436" i="5"/>
  <c r="Q3436" i="5" s="1"/>
  <c r="G3405" i="5"/>
  <c r="Q3405" i="5" s="1"/>
  <c r="G3345" i="5"/>
  <c r="Q3345" i="5" s="1"/>
  <c r="G3337" i="5"/>
  <c r="Q3337" i="5" s="1"/>
  <c r="G3258" i="5"/>
  <c r="Q3258" i="5" s="1"/>
  <c r="G3138" i="5"/>
  <c r="Q3138" i="5" s="1"/>
  <c r="G3132" i="5"/>
  <c r="Q3132" i="5" s="1"/>
  <c r="G3128" i="5"/>
  <c r="Q3128" i="5" s="1"/>
  <c r="G3041" i="5"/>
  <c r="Q3041" i="5" s="1"/>
  <c r="G3035" i="5"/>
  <c r="Q3035" i="5" s="1"/>
  <c r="G3020" i="5"/>
  <c r="Q3020" i="5" s="1"/>
  <c r="G3018" i="5"/>
  <c r="Q3018" i="5" s="1"/>
  <c r="G3014" i="5"/>
  <c r="Q3014" i="5" s="1"/>
  <c r="G2927" i="5"/>
  <c r="Q2927" i="5" s="1"/>
  <c r="G2894" i="5"/>
  <c r="Q2894" i="5" s="1"/>
  <c r="G2834" i="5"/>
  <c r="Q2834" i="5" s="1"/>
  <c r="G2832" i="5"/>
  <c r="Q2832" i="5" s="1"/>
  <c r="G2716" i="5"/>
  <c r="Q2716" i="5" s="1"/>
  <c r="G2708" i="5"/>
  <c r="Q2708" i="5" s="1"/>
  <c r="G2704" i="5"/>
  <c r="Q2704" i="5" s="1"/>
  <c r="G2691" i="5"/>
  <c r="Q2691" i="5" s="1"/>
  <c r="G2647" i="5"/>
  <c r="Q2647" i="5" s="1"/>
  <c r="G2645" i="5"/>
  <c r="Q2645" i="5" s="1"/>
  <c r="G2643" i="5"/>
  <c r="Q2643" i="5" s="1"/>
  <c r="G2641" i="5"/>
  <c r="Q2641" i="5" s="1"/>
  <c r="G2543" i="5"/>
  <c r="Q2543" i="5" s="1"/>
  <c r="G2526" i="5"/>
  <c r="Q2526" i="5" s="1"/>
  <c r="G2479" i="5"/>
  <c r="Q2479" i="5" s="1"/>
  <c r="G2462" i="5"/>
  <c r="Q2462" i="5" s="1"/>
  <c r="G2265" i="5"/>
  <c r="Q2265" i="5" s="1"/>
  <c r="G3434" i="5"/>
  <c r="Q3434" i="5" s="1"/>
  <c r="G3413" i="5"/>
  <c r="Q3413" i="5" s="1"/>
  <c r="G3410" i="5"/>
  <c r="Q3410" i="5" s="1"/>
  <c r="G3408" i="5"/>
  <c r="Q3408" i="5" s="1"/>
  <c r="G3406" i="5"/>
  <c r="Q3406" i="5" s="1"/>
  <c r="G3404" i="5"/>
  <c r="Q3404" i="5" s="1"/>
  <c r="G3402" i="5"/>
  <c r="Q3402" i="5" s="1"/>
  <c r="G3395" i="5"/>
  <c r="Q3395" i="5" s="1"/>
  <c r="G3391" i="5"/>
  <c r="Q3391" i="5" s="1"/>
  <c r="G3387" i="5"/>
  <c r="Q3387" i="5" s="1"/>
  <c r="G3378" i="5"/>
  <c r="Q3378" i="5" s="1"/>
  <c r="G3376" i="5"/>
  <c r="Q3376" i="5" s="1"/>
  <c r="G3374" i="5"/>
  <c r="Q3374" i="5" s="1"/>
  <c r="G3372" i="5"/>
  <c r="Q3372" i="5" s="1"/>
  <c r="G3370" i="5"/>
  <c r="Q3370" i="5" s="1"/>
  <c r="G3363" i="5"/>
  <c r="Q3363" i="5" s="1"/>
  <c r="G3359" i="5"/>
  <c r="Q3359" i="5" s="1"/>
  <c r="G3355" i="5"/>
  <c r="Q3355" i="5" s="1"/>
  <c r="G3346" i="5"/>
  <c r="Q3346" i="5" s="1"/>
  <c r="G3344" i="5"/>
  <c r="Q3344" i="5" s="1"/>
  <c r="G3342" i="5"/>
  <c r="Q3342" i="5" s="1"/>
  <c r="G3340" i="5"/>
  <c r="Q3340" i="5" s="1"/>
  <c r="G3338" i="5"/>
  <c r="Q3338" i="5" s="1"/>
  <c r="G3331" i="5"/>
  <c r="Q3331" i="5" s="1"/>
  <c r="G3327" i="5"/>
  <c r="Q3327" i="5" s="1"/>
  <c r="G3282" i="5"/>
  <c r="Q3282" i="5" s="1"/>
  <c r="G3276" i="5"/>
  <c r="Q3276" i="5" s="1"/>
  <c r="G3274" i="5"/>
  <c r="Q3274" i="5" s="1"/>
  <c r="G3266" i="5"/>
  <c r="Q3266" i="5" s="1"/>
  <c r="G3218" i="5"/>
  <c r="Q3218" i="5" s="1"/>
  <c r="G3210" i="5"/>
  <c r="Q3210" i="5" s="1"/>
  <c r="G3208" i="5"/>
  <c r="Q3208" i="5" s="1"/>
  <c r="G3205" i="5"/>
  <c r="Q3205" i="5" s="1"/>
  <c r="G3199" i="5"/>
  <c r="Q3199" i="5" s="1"/>
  <c r="G3197" i="5"/>
  <c r="Q3197" i="5" s="1"/>
  <c r="G3174" i="5"/>
  <c r="Q3174" i="5" s="1"/>
  <c r="G3156" i="5"/>
  <c r="Q3156" i="5" s="1"/>
  <c r="G3154" i="5"/>
  <c r="Q3154" i="5" s="1"/>
  <c r="G3152" i="5"/>
  <c r="Q3152" i="5" s="1"/>
  <c r="G3148" i="5"/>
  <c r="Q3148" i="5" s="1"/>
  <c r="G3146" i="5"/>
  <c r="Q3146" i="5" s="1"/>
  <c r="G3141" i="5"/>
  <c r="Q3141" i="5" s="1"/>
  <c r="G3135" i="5"/>
  <c r="Q3135" i="5" s="1"/>
  <c r="G3133" i="5"/>
  <c r="Q3133" i="5" s="1"/>
  <c r="G3110" i="5"/>
  <c r="Q3110" i="5" s="1"/>
  <c r="G3102" i="5"/>
  <c r="Q3102" i="5" s="1"/>
  <c r="G3092" i="5"/>
  <c r="Q3092" i="5" s="1"/>
  <c r="G3090" i="5"/>
  <c r="Q3090" i="5" s="1"/>
  <c r="G3088" i="5"/>
  <c r="Q3088" i="5" s="1"/>
  <c r="G3084" i="5"/>
  <c r="Q3084" i="5" s="1"/>
  <c r="G3082" i="5"/>
  <c r="Q3082" i="5" s="1"/>
  <c r="G3080" i="5"/>
  <c r="Q3080" i="5" s="1"/>
  <c r="G3077" i="5"/>
  <c r="Q3077" i="5" s="1"/>
  <c r="G3071" i="5"/>
  <c r="Q3071" i="5" s="1"/>
  <c r="G3069" i="5"/>
  <c r="Q3069" i="5" s="1"/>
  <c r="G3046" i="5"/>
  <c r="Q3046" i="5" s="1"/>
  <c r="G3038" i="5"/>
  <c r="Q3038" i="5" s="1"/>
  <c r="G3030" i="5"/>
  <c r="Q3030" i="5" s="1"/>
  <c r="G3024" i="5"/>
  <c r="Q3024" i="5" s="1"/>
  <c r="G3021" i="5"/>
  <c r="Q3021" i="5" s="1"/>
  <c r="G3017" i="5"/>
  <c r="Q3017" i="5" s="1"/>
  <c r="G3007" i="5"/>
  <c r="Q3007" i="5" s="1"/>
  <c r="G2999" i="5"/>
  <c r="Q2999" i="5" s="1"/>
  <c r="G2992" i="5"/>
  <c r="Q2992" i="5" s="1"/>
  <c r="G2984" i="5"/>
  <c r="Q2984" i="5" s="1"/>
  <c r="G2974" i="5"/>
  <c r="Q2974" i="5" s="1"/>
  <c r="G2972" i="5"/>
  <c r="Q2972" i="5" s="1"/>
  <c r="G2966" i="5"/>
  <c r="Q2966" i="5" s="1"/>
  <c r="G2964" i="5"/>
  <c r="Q2964" i="5" s="1"/>
  <c r="G2961" i="5"/>
  <c r="Q2961" i="5" s="1"/>
  <c r="G2959" i="5"/>
  <c r="Q2959" i="5" s="1"/>
  <c r="G2955" i="5"/>
  <c r="Q2955" i="5" s="1"/>
  <c r="G2953" i="5"/>
  <c r="Q2953" i="5" s="1"/>
  <c r="G2943" i="5"/>
  <c r="Q2943" i="5" s="1"/>
  <c r="G2928" i="5"/>
  <c r="Q2928" i="5" s="1"/>
  <c r="G2908" i="5"/>
  <c r="Q2908" i="5" s="1"/>
  <c r="G2902" i="5"/>
  <c r="Q2902" i="5" s="1"/>
  <c r="G2897" i="5"/>
  <c r="Q2897" i="5" s="1"/>
  <c r="G2891" i="5"/>
  <c r="Q2891" i="5" s="1"/>
  <c r="G2889" i="5"/>
  <c r="Q2889" i="5" s="1"/>
  <c r="G2887" i="5"/>
  <c r="Q2887" i="5" s="1"/>
  <c r="G2858" i="5"/>
  <c r="Q2858" i="5" s="1"/>
  <c r="G2856" i="5"/>
  <c r="Q2856" i="5" s="1"/>
  <c r="G2852" i="5"/>
  <c r="Q2852" i="5" s="1"/>
  <c r="G2844" i="5"/>
  <c r="Q2844" i="5" s="1"/>
  <c r="G2840" i="5"/>
  <c r="Q2840" i="5" s="1"/>
  <c r="G2836" i="5"/>
  <c r="Q2836" i="5" s="1"/>
  <c r="G2833" i="5"/>
  <c r="Q2833" i="5" s="1"/>
  <c r="G2827" i="5"/>
  <c r="Q2827" i="5" s="1"/>
  <c r="G2819" i="5"/>
  <c r="Q2819" i="5" s="1"/>
  <c r="G2809" i="5"/>
  <c r="Q2809" i="5" s="1"/>
  <c r="G2807" i="5"/>
  <c r="Q2807" i="5" s="1"/>
  <c r="G2799" i="5"/>
  <c r="Q2799" i="5" s="1"/>
  <c r="G2794" i="5"/>
  <c r="Q2794" i="5" s="1"/>
  <c r="G2792" i="5"/>
  <c r="Q2792" i="5" s="1"/>
  <c r="G2780" i="5"/>
  <c r="Q2780" i="5" s="1"/>
  <c r="G2772" i="5"/>
  <c r="Q2772" i="5" s="1"/>
  <c r="G2769" i="5"/>
  <c r="Q2769" i="5" s="1"/>
  <c r="G2763" i="5"/>
  <c r="Q2763" i="5" s="1"/>
  <c r="G2761" i="5"/>
  <c r="Q2761" i="5" s="1"/>
  <c r="G2755" i="5"/>
  <c r="Q2755" i="5" s="1"/>
  <c r="G2753" i="5"/>
  <c r="Q2753" i="5" s="1"/>
  <c r="G2747" i="5"/>
  <c r="Q2747" i="5" s="1"/>
  <c r="G2743" i="5"/>
  <c r="Q2743" i="5" s="1"/>
  <c r="G2732" i="5"/>
  <c r="Q2732" i="5" s="1"/>
  <c r="G2728" i="5"/>
  <c r="Q2728" i="5" s="1"/>
  <c r="G2724" i="5"/>
  <c r="Q2724" i="5" s="1"/>
  <c r="G2713" i="5"/>
  <c r="Q2713" i="5" s="1"/>
  <c r="G2707" i="5"/>
  <c r="Q2707" i="5" s="1"/>
  <c r="G2692" i="5"/>
  <c r="Q2692" i="5" s="1"/>
  <c r="G2688" i="5"/>
  <c r="Q2688" i="5" s="1"/>
  <c r="G2675" i="5"/>
  <c r="Q2675" i="5" s="1"/>
  <c r="G2667" i="5"/>
  <c r="Q2667" i="5" s="1"/>
  <c r="G2651" i="5"/>
  <c r="Q2651" i="5" s="1"/>
  <c r="G2646" i="5"/>
  <c r="Q2646" i="5" s="1"/>
  <c r="G2638" i="5"/>
  <c r="Q2638" i="5" s="1"/>
  <c r="G2628" i="5"/>
  <c r="Q2628" i="5" s="1"/>
  <c r="G2624" i="5"/>
  <c r="Q2624" i="5" s="1"/>
  <c r="G2616" i="5"/>
  <c r="Q2616" i="5" s="1"/>
  <c r="G2608" i="5"/>
  <c r="Q2608" i="5" s="1"/>
  <c r="G2599" i="5"/>
  <c r="Q2599" i="5" s="1"/>
  <c r="G2597" i="5"/>
  <c r="Q2597" i="5" s="1"/>
  <c r="G2587" i="5"/>
  <c r="Q2587" i="5" s="1"/>
  <c r="G2582" i="5"/>
  <c r="Q2582" i="5" s="1"/>
  <c r="G2574" i="5"/>
  <c r="Q2574" i="5" s="1"/>
  <c r="G2564" i="5"/>
  <c r="Q2564" i="5" s="1"/>
  <c r="G2560" i="5"/>
  <c r="Q2560" i="5" s="1"/>
  <c r="G2542" i="5"/>
  <c r="Q2542" i="5" s="1"/>
  <c r="G2536" i="5"/>
  <c r="Q2536" i="5" s="1"/>
  <c r="G2532" i="5"/>
  <c r="Q2532" i="5" s="1"/>
  <c r="G2528" i="5"/>
  <c r="Q2528" i="5" s="1"/>
  <c r="G2510" i="5"/>
  <c r="Q2510" i="5" s="1"/>
  <c r="G2504" i="5"/>
  <c r="Q2504" i="5" s="1"/>
  <c r="G2500" i="5"/>
  <c r="Q2500" i="5" s="1"/>
  <c r="G2496" i="5"/>
  <c r="Q2496" i="5" s="1"/>
  <c r="G2478" i="5"/>
  <c r="Q2478" i="5" s="1"/>
  <c r="G2472" i="5"/>
  <c r="Q2472" i="5" s="1"/>
  <c r="G2468" i="5"/>
  <c r="Q2468" i="5" s="1"/>
  <c r="G2464" i="5"/>
  <c r="Q2464" i="5" s="1"/>
  <c r="G2446" i="5"/>
  <c r="Q2446" i="5" s="1"/>
  <c r="G2440" i="5"/>
  <c r="Q2440" i="5" s="1"/>
  <c r="G2436" i="5"/>
  <c r="Q2436" i="5" s="1"/>
  <c r="G2432" i="5"/>
  <c r="Q2432" i="5" s="1"/>
  <c r="G2427" i="5"/>
  <c r="Q2427" i="5" s="1"/>
  <c r="G2361" i="5"/>
  <c r="Q2361" i="5" s="1"/>
  <c r="G2297" i="5"/>
  <c r="Q2297" i="5" s="1"/>
  <c r="G2233" i="5"/>
  <c r="Q2233" i="5" s="1"/>
  <c r="G2201" i="5"/>
  <c r="Q2201" i="5" s="1"/>
  <c r="G2185" i="5"/>
  <c r="Q2185" i="5" s="1"/>
  <c r="G3414" i="5"/>
  <c r="Q3414" i="5" s="1"/>
  <c r="G3399" i="5"/>
  <c r="Q3399" i="5" s="1"/>
  <c r="G3397" i="5"/>
  <c r="Q3397" i="5" s="1"/>
  <c r="G3382" i="5"/>
  <c r="Q3382" i="5" s="1"/>
  <c r="G3367" i="5"/>
  <c r="Q3367" i="5" s="1"/>
  <c r="G3365" i="5"/>
  <c r="Q3365" i="5" s="1"/>
  <c r="G3350" i="5"/>
  <c r="Q3350" i="5" s="1"/>
  <c r="G3335" i="5"/>
  <c r="Q3335" i="5" s="1"/>
  <c r="G3333" i="5"/>
  <c r="Q3333" i="5" s="1"/>
  <c r="G3285" i="5"/>
  <c r="Q3285" i="5" s="1"/>
  <c r="G3279" i="5"/>
  <c r="Q3279" i="5" s="1"/>
  <c r="G3277" i="5"/>
  <c r="Q3277" i="5" s="1"/>
  <c r="G3271" i="5"/>
  <c r="Q3271" i="5" s="1"/>
  <c r="G3269" i="5"/>
  <c r="Q3269" i="5" s="1"/>
  <c r="G3221" i="5"/>
  <c r="Q3221" i="5" s="1"/>
  <c r="G3215" i="5"/>
  <c r="Q3215" i="5" s="1"/>
  <c r="G3182" i="5"/>
  <c r="Q3182" i="5" s="1"/>
  <c r="G3157" i="5"/>
  <c r="Q3157" i="5" s="1"/>
  <c r="G3151" i="5"/>
  <c r="Q3151" i="5" s="1"/>
  <c r="G3126" i="5"/>
  <c r="Q3126" i="5" s="1"/>
  <c r="G3093" i="5"/>
  <c r="Q3093" i="5" s="1"/>
  <c r="G3087" i="5"/>
  <c r="Q3087" i="5" s="1"/>
  <c r="G3031" i="5"/>
  <c r="Q3031" i="5" s="1"/>
  <c r="G3029" i="5"/>
  <c r="Q3029" i="5" s="1"/>
  <c r="G3027" i="5"/>
  <c r="Q3027" i="5" s="1"/>
  <c r="G3008" i="5"/>
  <c r="Q3008" i="5" s="1"/>
  <c r="G3000" i="5"/>
  <c r="Q3000" i="5" s="1"/>
  <c r="G2977" i="5"/>
  <c r="Q2977" i="5" s="1"/>
  <c r="G2975" i="5"/>
  <c r="Q2975" i="5" s="1"/>
  <c r="G2971" i="5"/>
  <c r="Q2971" i="5" s="1"/>
  <c r="G2969" i="5"/>
  <c r="Q2969" i="5" s="1"/>
  <c r="G2944" i="5"/>
  <c r="Q2944" i="5" s="1"/>
  <c r="G2936" i="5"/>
  <c r="Q2936" i="5" s="1"/>
  <c r="G2913" i="5"/>
  <c r="Q2913" i="5" s="1"/>
  <c r="G2907" i="5"/>
  <c r="Q2907" i="5" s="1"/>
  <c r="G2905" i="5"/>
  <c r="Q2905" i="5" s="1"/>
  <c r="G2882" i="5"/>
  <c r="Q2882" i="5" s="1"/>
  <c r="G2872" i="5"/>
  <c r="Q2872" i="5" s="1"/>
  <c r="G2855" i="5"/>
  <c r="Q2855" i="5" s="1"/>
  <c r="G2853" i="5"/>
  <c r="Q2853" i="5" s="1"/>
  <c r="G2841" i="5"/>
  <c r="Q2841" i="5" s="1"/>
  <c r="G2816" i="5"/>
  <c r="Q2816" i="5" s="1"/>
  <c r="G2802" i="5"/>
  <c r="Q2802" i="5" s="1"/>
  <c r="G2781" i="5"/>
  <c r="Q2781" i="5" s="1"/>
  <c r="G2746" i="5"/>
  <c r="Q2746" i="5" s="1"/>
  <c r="G2683" i="5"/>
  <c r="Q2683" i="5" s="1"/>
  <c r="G2670" i="5"/>
  <c r="Q2670" i="5" s="1"/>
  <c r="G2662" i="5"/>
  <c r="Q2662" i="5" s="1"/>
  <c r="G2654" i="5"/>
  <c r="Q2654" i="5" s="1"/>
  <c r="G2631" i="5"/>
  <c r="Q2631" i="5" s="1"/>
  <c r="G2629" i="5"/>
  <c r="Q2629" i="5" s="1"/>
  <c r="G2623" i="5"/>
  <c r="Q2623" i="5" s="1"/>
  <c r="G2621" i="5"/>
  <c r="Q2621" i="5" s="1"/>
  <c r="G2615" i="5"/>
  <c r="Q2615" i="5" s="1"/>
  <c r="G2613" i="5"/>
  <c r="Q2613" i="5" s="1"/>
  <c r="G2611" i="5"/>
  <c r="Q2611" i="5" s="1"/>
  <c r="G2609" i="5"/>
  <c r="Q2609" i="5" s="1"/>
  <c r="G2590" i="5"/>
  <c r="Q2590" i="5" s="1"/>
  <c r="G2567" i="5"/>
  <c r="Q2567" i="5" s="1"/>
  <c r="G2565" i="5"/>
  <c r="Q2565" i="5" s="1"/>
  <c r="G2535" i="5"/>
  <c r="Q2535" i="5" s="1"/>
  <c r="G2533" i="5"/>
  <c r="Q2533" i="5" s="1"/>
  <c r="G2503" i="5"/>
  <c r="Q2503" i="5" s="1"/>
  <c r="G2501" i="5"/>
  <c r="Q2501" i="5" s="1"/>
  <c r="G2471" i="5"/>
  <c r="Q2471" i="5" s="1"/>
  <c r="G2469" i="5"/>
  <c r="Q2469" i="5" s="1"/>
  <c r="G2439" i="5"/>
  <c r="Q2439" i="5" s="1"/>
  <c r="G2437" i="5"/>
  <c r="Q2437" i="5" s="1"/>
  <c r="G2377" i="5"/>
  <c r="Q2377" i="5" s="1"/>
  <c r="G2313" i="5"/>
  <c r="Q2313" i="5" s="1"/>
  <c r="G2249" i="5"/>
  <c r="Q2249" i="5" s="1"/>
  <c r="G2407" i="5"/>
  <c r="Q2407" i="5" s="1"/>
  <c r="G2405" i="5"/>
  <c r="Q2405" i="5" s="1"/>
  <c r="G2375" i="5"/>
  <c r="Q2375" i="5" s="1"/>
  <c r="G2373" i="5"/>
  <c r="Q2373" i="5" s="1"/>
  <c r="G2371" i="5"/>
  <c r="Q2371" i="5" s="1"/>
  <c r="G2343" i="5"/>
  <c r="Q2343" i="5" s="1"/>
  <c r="G2341" i="5"/>
  <c r="Q2341" i="5" s="1"/>
  <c r="G2339" i="5"/>
  <c r="Q2339" i="5" s="1"/>
  <c r="G2311" i="5"/>
  <c r="Q2311" i="5" s="1"/>
  <c r="G2309" i="5"/>
  <c r="Q2309" i="5" s="1"/>
  <c r="G2307" i="5"/>
  <c r="Q2307" i="5" s="1"/>
  <c r="G2279" i="5"/>
  <c r="Q2279" i="5" s="1"/>
  <c r="G2277" i="5"/>
  <c r="Q2277" i="5" s="1"/>
  <c r="G2275" i="5"/>
  <c r="Q2275" i="5" s="1"/>
  <c r="G2256" i="5"/>
  <c r="Q2256" i="5" s="1"/>
  <c r="G2247" i="5"/>
  <c r="Q2247" i="5" s="1"/>
  <c r="G2245" i="5"/>
  <c r="Q2245" i="5" s="1"/>
  <c r="G2243" i="5"/>
  <c r="Q2243" i="5" s="1"/>
  <c r="G2224" i="5"/>
  <c r="Q2224" i="5" s="1"/>
  <c r="G2215" i="5"/>
  <c r="Q2215" i="5" s="1"/>
  <c r="G2213" i="5"/>
  <c r="Q2213" i="5" s="1"/>
  <c r="G2211" i="5"/>
  <c r="Q2211" i="5" s="1"/>
  <c r="G2183" i="5"/>
  <c r="Q2183" i="5" s="1"/>
  <c r="G2181" i="5"/>
  <c r="Q2181" i="5" s="1"/>
  <c r="G2179" i="5"/>
  <c r="Q2179" i="5" s="1"/>
  <c r="G2160" i="5"/>
  <c r="Q2160" i="5" s="1"/>
  <c r="G2151" i="5"/>
  <c r="Q2151" i="5" s="1"/>
  <c r="G2149" i="5"/>
  <c r="Q2149" i="5" s="1"/>
  <c r="G2147" i="5"/>
  <c r="Q2147" i="5" s="1"/>
  <c r="G2128" i="5"/>
  <c r="Q2128" i="5" s="1"/>
  <c r="G2119" i="5"/>
  <c r="Q2119" i="5" s="1"/>
  <c r="G2117" i="5"/>
  <c r="Q2117" i="5" s="1"/>
  <c r="G2115" i="5"/>
  <c r="Q2115" i="5" s="1"/>
  <c r="G2113" i="5"/>
  <c r="Q2113" i="5" s="1"/>
  <c r="G2100" i="5"/>
  <c r="Q2100" i="5" s="1"/>
  <c r="G2091" i="5"/>
  <c r="Q2091" i="5" s="1"/>
  <c r="G2089" i="5"/>
  <c r="Q2089" i="5" s="1"/>
  <c r="G2087" i="5"/>
  <c r="Q2087" i="5" s="1"/>
  <c r="G2085" i="5"/>
  <c r="Q2085" i="5" s="1"/>
  <c r="G2059" i="5"/>
  <c r="Q2059" i="5" s="1"/>
  <c r="G2057" i="5"/>
  <c r="Q2057" i="5" s="1"/>
  <c r="G2055" i="5"/>
  <c r="Q2055" i="5" s="1"/>
  <c r="G2053" i="5"/>
  <c r="Q2053" i="5" s="1"/>
  <c r="G2027" i="5"/>
  <c r="Q2027" i="5" s="1"/>
  <c r="G2025" i="5"/>
  <c r="Q2025" i="5" s="1"/>
  <c r="G2023" i="5"/>
  <c r="Q2023" i="5" s="1"/>
  <c r="G2021" i="5"/>
  <c r="Q2021" i="5" s="1"/>
  <c r="G2004" i="5"/>
  <c r="Q2004" i="5" s="1"/>
  <c r="G1995" i="5"/>
  <c r="Q1995" i="5" s="1"/>
  <c r="G1993" i="5"/>
  <c r="Q1993" i="5" s="1"/>
  <c r="G1991" i="5"/>
  <c r="Q1991" i="5" s="1"/>
  <c r="G1989" i="5"/>
  <c r="Q1989" i="5" s="1"/>
  <c r="G1960" i="5"/>
  <c r="Q1960" i="5" s="1"/>
  <c r="G1958" i="5"/>
  <c r="Q1958" i="5" s="1"/>
  <c r="G1955" i="5"/>
  <c r="Q1955" i="5" s="1"/>
  <c r="G1949" i="5"/>
  <c r="Q1949" i="5" s="1"/>
  <c r="G1947" i="5"/>
  <c r="Q1947" i="5" s="1"/>
  <c r="G1915" i="5"/>
  <c r="Q1915" i="5" s="1"/>
  <c r="G1913" i="5"/>
  <c r="Q1913" i="5" s="1"/>
  <c r="G1911" i="5"/>
  <c r="Q1911" i="5" s="1"/>
  <c r="G1909" i="5"/>
  <c r="Q1909" i="5" s="1"/>
  <c r="G1907" i="5"/>
  <c r="Q1907" i="5" s="1"/>
  <c r="G1892" i="5"/>
  <c r="Q1892" i="5" s="1"/>
  <c r="G1882" i="5"/>
  <c r="Q1882" i="5" s="1"/>
  <c r="G1837" i="5"/>
  <c r="Q1837" i="5" s="1"/>
  <c r="G1729" i="5"/>
  <c r="Q1729" i="5" s="1"/>
  <c r="G2423" i="5"/>
  <c r="Q2423" i="5" s="1"/>
  <c r="G2421" i="5"/>
  <c r="Q2421" i="5" s="1"/>
  <c r="G2391" i="5"/>
  <c r="Q2391" i="5" s="1"/>
  <c r="G2389" i="5"/>
  <c r="Q2389" i="5" s="1"/>
  <c r="G2359" i="5"/>
  <c r="Q2359" i="5" s="1"/>
  <c r="G2357" i="5"/>
  <c r="Q2357" i="5" s="1"/>
  <c r="G2355" i="5"/>
  <c r="Q2355" i="5" s="1"/>
  <c r="G2327" i="5"/>
  <c r="Q2327" i="5" s="1"/>
  <c r="G2325" i="5"/>
  <c r="Q2325" i="5" s="1"/>
  <c r="G2323" i="5"/>
  <c r="Q2323" i="5" s="1"/>
  <c r="G2295" i="5"/>
  <c r="Q2295" i="5" s="1"/>
  <c r="G2293" i="5"/>
  <c r="Q2293" i="5" s="1"/>
  <c r="G2291" i="5"/>
  <c r="Q2291" i="5" s="1"/>
  <c r="G2263" i="5"/>
  <c r="Q2263" i="5" s="1"/>
  <c r="G2261" i="5"/>
  <c r="Q2261" i="5" s="1"/>
  <c r="G2259" i="5"/>
  <c r="Q2259" i="5" s="1"/>
  <c r="G2231" i="5"/>
  <c r="Q2231" i="5" s="1"/>
  <c r="G2229" i="5"/>
  <c r="Q2229" i="5" s="1"/>
  <c r="G2227" i="5"/>
  <c r="Q2227" i="5" s="1"/>
  <c r="G2208" i="5"/>
  <c r="Q2208" i="5" s="1"/>
  <c r="G2199" i="5"/>
  <c r="Q2199" i="5" s="1"/>
  <c r="G2197" i="5"/>
  <c r="Q2197" i="5" s="1"/>
  <c r="G2195" i="5"/>
  <c r="Q2195" i="5" s="1"/>
  <c r="G2176" i="5"/>
  <c r="Q2176" i="5" s="1"/>
  <c r="G2167" i="5"/>
  <c r="Q2167" i="5" s="1"/>
  <c r="G2165" i="5"/>
  <c r="Q2165" i="5" s="1"/>
  <c r="G2163" i="5"/>
  <c r="Q2163" i="5" s="1"/>
  <c r="G2144" i="5"/>
  <c r="Q2144" i="5" s="1"/>
  <c r="G2135" i="5"/>
  <c r="Q2135" i="5" s="1"/>
  <c r="G2133" i="5"/>
  <c r="Q2133" i="5" s="1"/>
  <c r="G2131" i="5"/>
  <c r="Q2131" i="5" s="1"/>
  <c r="G2112" i="5"/>
  <c r="Q2112" i="5" s="1"/>
  <c r="G2107" i="5"/>
  <c r="Q2107" i="5" s="1"/>
  <c r="G2105" i="5"/>
  <c r="Q2105" i="5" s="1"/>
  <c r="G2103" i="5"/>
  <c r="Q2103" i="5" s="1"/>
  <c r="G2101" i="5"/>
  <c r="Q2101" i="5" s="1"/>
  <c r="G2084" i="5"/>
  <c r="Q2084" i="5" s="1"/>
  <c r="G2075" i="5"/>
  <c r="Q2075" i="5" s="1"/>
  <c r="G2073" i="5"/>
  <c r="Q2073" i="5" s="1"/>
  <c r="G2071" i="5"/>
  <c r="Q2071" i="5" s="1"/>
  <c r="G2069" i="5"/>
  <c r="Q2069" i="5" s="1"/>
  <c r="G2052" i="5"/>
  <c r="Q2052" i="5" s="1"/>
  <c r="G2043" i="5"/>
  <c r="Q2043" i="5" s="1"/>
  <c r="G2041" i="5"/>
  <c r="Q2041" i="5" s="1"/>
  <c r="G2039" i="5"/>
  <c r="Q2039" i="5" s="1"/>
  <c r="G2037" i="5"/>
  <c r="Q2037" i="5" s="1"/>
  <c r="G2020" i="5"/>
  <c r="Q2020" i="5" s="1"/>
  <c r="G2011" i="5"/>
  <c r="Q2011" i="5" s="1"/>
  <c r="G2009" i="5"/>
  <c r="Q2009" i="5" s="1"/>
  <c r="G2007" i="5"/>
  <c r="Q2007" i="5" s="1"/>
  <c r="G2005" i="5"/>
  <c r="Q2005" i="5" s="1"/>
  <c r="G1988" i="5"/>
  <c r="Q1988" i="5" s="1"/>
  <c r="G1979" i="5"/>
  <c r="Q1979" i="5" s="1"/>
  <c r="G1977" i="5"/>
  <c r="Q1977" i="5" s="1"/>
  <c r="G1975" i="5"/>
  <c r="Q1975" i="5" s="1"/>
  <c r="G1973" i="5"/>
  <c r="Q1973" i="5" s="1"/>
  <c r="G1971" i="5"/>
  <c r="Q1971" i="5" s="1"/>
  <c r="G1956" i="5"/>
  <c r="Q1956" i="5" s="1"/>
  <c r="G1933" i="5"/>
  <c r="Q1933" i="5" s="1"/>
  <c r="G1931" i="5"/>
  <c r="Q1931" i="5" s="1"/>
  <c r="G1929" i="5"/>
  <c r="Q1929" i="5" s="1"/>
  <c r="G1927" i="5"/>
  <c r="Q1927" i="5" s="1"/>
  <c r="G1925" i="5"/>
  <c r="Q1925" i="5" s="1"/>
  <c r="G1908" i="5"/>
  <c r="Q1908" i="5" s="1"/>
  <c r="G1902" i="5"/>
  <c r="Q1902" i="5" s="1"/>
  <c r="G1896" i="5"/>
  <c r="Q1896" i="5" s="1"/>
  <c r="G1894" i="5"/>
  <c r="Q1894" i="5" s="1"/>
  <c r="G1891" i="5"/>
  <c r="Q1891" i="5" s="1"/>
  <c r="G1885" i="5"/>
  <c r="Q1885" i="5" s="1"/>
  <c r="G1883" i="5"/>
  <c r="Q1883" i="5" s="1"/>
  <c r="G1773" i="5"/>
  <c r="Q1773" i="5" s="1"/>
  <c r="G1695" i="5"/>
  <c r="Q1695" i="5" s="1"/>
  <c r="G1872" i="5"/>
  <c r="Q1872" i="5" s="1"/>
  <c r="G1868" i="5"/>
  <c r="Q1868" i="5" s="1"/>
  <c r="G1866" i="5"/>
  <c r="Q1866" i="5" s="1"/>
  <c r="G1864" i="5"/>
  <c r="Q1864" i="5" s="1"/>
  <c r="G1862" i="5"/>
  <c r="Q1862" i="5" s="1"/>
  <c r="G1841" i="5"/>
  <c r="Q1841" i="5" s="1"/>
  <c r="G1824" i="5"/>
  <c r="Q1824" i="5" s="1"/>
  <c r="G1822" i="5"/>
  <c r="Q1822" i="5" s="1"/>
  <c r="G1816" i="5"/>
  <c r="Q1816" i="5" s="1"/>
  <c r="G1814" i="5"/>
  <c r="Q1814" i="5" s="1"/>
  <c r="G1788" i="5"/>
  <c r="Q1788" i="5" s="1"/>
  <c r="G1786" i="5"/>
  <c r="Q1786" i="5" s="1"/>
  <c r="G1782" i="5"/>
  <c r="Q1782" i="5" s="1"/>
  <c r="G1771" i="5"/>
  <c r="Q1771" i="5" s="1"/>
  <c r="G1761" i="5"/>
  <c r="Q1761" i="5" s="1"/>
  <c r="G1748" i="5"/>
  <c r="Q1748" i="5" s="1"/>
  <c r="G1742" i="5"/>
  <c r="Q1742" i="5" s="1"/>
  <c r="G1740" i="5"/>
  <c r="Q1740" i="5" s="1"/>
  <c r="G1736" i="5"/>
  <c r="Q1736" i="5" s="1"/>
  <c r="G1734" i="5"/>
  <c r="Q1734" i="5" s="1"/>
  <c r="G1725" i="5"/>
  <c r="Q1725" i="5" s="1"/>
  <c r="G1723" i="5"/>
  <c r="Q1723" i="5" s="1"/>
  <c r="G1702" i="5"/>
  <c r="Q1702" i="5" s="1"/>
  <c r="G1700" i="5"/>
  <c r="Q1700" i="5" s="1"/>
  <c r="G1691" i="5"/>
  <c r="Q1691" i="5" s="1"/>
  <c r="G1689" i="5"/>
  <c r="Q1689" i="5" s="1"/>
  <c r="G1687" i="5"/>
  <c r="Q1687" i="5" s="1"/>
  <c r="G1667" i="5"/>
  <c r="Q1667" i="5" s="1"/>
  <c r="G1665" i="5"/>
  <c r="Q1665" i="5" s="1"/>
  <c r="G1662" i="5"/>
  <c r="Q1662" i="5" s="1"/>
  <c r="G1638" i="5"/>
  <c r="Q1638" i="5" s="1"/>
  <c r="G1636" i="5"/>
  <c r="Q1636" i="5" s="1"/>
  <c r="G1627" i="5"/>
  <c r="Q1627" i="5" s="1"/>
  <c r="G1625" i="5"/>
  <c r="Q1625" i="5" s="1"/>
  <c r="G1623" i="5"/>
  <c r="Q1623" i="5" s="1"/>
  <c r="G1603" i="5"/>
  <c r="Q1603" i="5" s="1"/>
  <c r="G1601" i="5"/>
  <c r="Q1601" i="5" s="1"/>
  <c r="G1598" i="5"/>
  <c r="Q1598" i="5" s="1"/>
  <c r="G1583" i="5"/>
  <c r="Q1583" i="5" s="1"/>
  <c r="G1581" i="5"/>
  <c r="Q1581" i="5" s="1"/>
  <c r="G1551" i="5"/>
  <c r="Q1551" i="5" s="1"/>
  <c r="G1549" i="5"/>
  <c r="Q1549" i="5" s="1"/>
  <c r="G1519" i="5"/>
  <c r="Q1519" i="5" s="1"/>
  <c r="G1517" i="5"/>
  <c r="Q1517" i="5" s="1"/>
  <c r="G1487" i="5"/>
  <c r="Q1487" i="5" s="1"/>
  <c r="G1485" i="5"/>
  <c r="Q1485" i="5" s="1"/>
  <c r="G1455" i="5"/>
  <c r="Q1455" i="5" s="1"/>
  <c r="G1453" i="5"/>
  <c r="Q1453" i="5" s="1"/>
  <c r="G1423" i="5"/>
  <c r="Q1423" i="5" s="1"/>
  <c r="G1421" i="5"/>
  <c r="Q1421" i="5" s="1"/>
  <c r="G1391" i="5"/>
  <c r="Q1391" i="5" s="1"/>
  <c r="G1389" i="5"/>
  <c r="Q1389" i="5" s="1"/>
  <c r="G1359" i="5"/>
  <c r="Q1359" i="5" s="1"/>
  <c r="G1357" i="5"/>
  <c r="Q1357" i="5" s="1"/>
  <c r="G1355" i="5"/>
  <c r="Q1355" i="5" s="1"/>
  <c r="G1327" i="5"/>
  <c r="Q1327" i="5" s="1"/>
  <c r="G1325" i="5"/>
  <c r="Q1325" i="5" s="1"/>
  <c r="G1323" i="5"/>
  <c r="Q1323" i="5" s="1"/>
  <c r="G1295" i="5"/>
  <c r="Q1295" i="5" s="1"/>
  <c r="G1293" i="5"/>
  <c r="Q1293" i="5" s="1"/>
  <c r="G1291" i="5"/>
  <c r="Q1291" i="5" s="1"/>
  <c r="G1328" i="5"/>
  <c r="Q1328" i="5" s="1"/>
  <c r="G1324" i="5"/>
  <c r="Q1324" i="5" s="1"/>
  <c r="G1322" i="5"/>
  <c r="Q1322" i="5" s="1"/>
  <c r="G1320" i="5"/>
  <c r="Q1320" i="5" s="1"/>
  <c r="G1294" i="5"/>
  <c r="Q1294" i="5" s="1"/>
  <c r="G1292" i="5"/>
  <c r="Q1292" i="5" s="1"/>
  <c r="G1290" i="5"/>
  <c r="Q1290" i="5" s="1"/>
  <c r="G1288" i="5"/>
  <c r="Q1288" i="5" s="1"/>
  <c r="G1221" i="5"/>
  <c r="Q1221" i="5" s="1"/>
  <c r="G1878" i="5"/>
  <c r="Q1878" i="5" s="1"/>
  <c r="G1852" i="5"/>
  <c r="Q1852" i="5" s="1"/>
  <c r="G1850" i="5"/>
  <c r="Q1850" i="5" s="1"/>
  <c r="G1846" i="5"/>
  <c r="Q1846" i="5" s="1"/>
  <c r="G1835" i="5"/>
  <c r="Q1835" i="5" s="1"/>
  <c r="G1825" i="5"/>
  <c r="Q1825" i="5" s="1"/>
  <c r="G1808" i="5"/>
  <c r="Q1808" i="5" s="1"/>
  <c r="G1804" i="5"/>
  <c r="Q1804" i="5" s="1"/>
  <c r="G1802" i="5"/>
  <c r="Q1802" i="5" s="1"/>
  <c r="G1800" i="5"/>
  <c r="Q1800" i="5" s="1"/>
  <c r="G1798" i="5"/>
  <c r="Q1798" i="5" s="1"/>
  <c r="G1777" i="5"/>
  <c r="Q1777" i="5" s="1"/>
  <c r="G1770" i="5"/>
  <c r="Q1770" i="5" s="1"/>
  <c r="G1760" i="5"/>
  <c r="Q1760" i="5" s="1"/>
  <c r="G1758" i="5"/>
  <c r="Q1758" i="5" s="1"/>
  <c r="G1752" i="5"/>
  <c r="Q1752" i="5" s="1"/>
  <c r="G1750" i="5"/>
  <c r="Q1750" i="5" s="1"/>
  <c r="G1733" i="5"/>
  <c r="Q1733" i="5" s="1"/>
  <c r="G1709" i="5"/>
  <c r="Q1709" i="5" s="1"/>
  <c r="G1707" i="5"/>
  <c r="Q1707" i="5" s="1"/>
  <c r="G1705" i="5"/>
  <c r="Q1705" i="5" s="1"/>
  <c r="G1699" i="5"/>
  <c r="Q1699" i="5" s="1"/>
  <c r="G1697" i="5"/>
  <c r="Q1697" i="5" s="1"/>
  <c r="G1694" i="5"/>
  <c r="Q1694" i="5" s="1"/>
  <c r="G1670" i="5"/>
  <c r="Q1670" i="5" s="1"/>
  <c r="G1668" i="5"/>
  <c r="Q1668" i="5" s="1"/>
  <c r="G1659" i="5"/>
  <c r="Q1659" i="5" s="1"/>
  <c r="G1657" i="5"/>
  <c r="Q1657" i="5" s="1"/>
  <c r="G1655" i="5"/>
  <c r="Q1655" i="5" s="1"/>
  <c r="G1635" i="5"/>
  <c r="Q1635" i="5" s="1"/>
  <c r="G1633" i="5"/>
  <c r="Q1633" i="5" s="1"/>
  <c r="G1630" i="5"/>
  <c r="Q1630" i="5" s="1"/>
  <c r="G1606" i="5"/>
  <c r="Q1606" i="5" s="1"/>
  <c r="G1604" i="5"/>
  <c r="Q1604" i="5" s="1"/>
  <c r="G1595" i="5"/>
  <c r="Q1595" i="5" s="1"/>
  <c r="G1593" i="5"/>
  <c r="Q1593" i="5" s="1"/>
  <c r="G1591" i="5"/>
  <c r="Q1591" i="5" s="1"/>
  <c r="G1584" i="5"/>
  <c r="Q1584" i="5" s="1"/>
  <c r="G1567" i="5"/>
  <c r="Q1567" i="5" s="1"/>
  <c r="G1565" i="5"/>
  <c r="Q1565" i="5" s="1"/>
  <c r="G1563" i="5"/>
  <c r="Q1563" i="5" s="1"/>
  <c r="G1535" i="5"/>
  <c r="Q1535" i="5" s="1"/>
  <c r="G1533" i="5"/>
  <c r="Q1533" i="5" s="1"/>
  <c r="G1531" i="5"/>
  <c r="Q1531" i="5" s="1"/>
  <c r="G1503" i="5"/>
  <c r="Q1503" i="5" s="1"/>
  <c r="G1501" i="5"/>
  <c r="Q1501" i="5" s="1"/>
  <c r="G1499" i="5"/>
  <c r="Q1499" i="5" s="1"/>
  <c r="G1471" i="5"/>
  <c r="Q1471" i="5" s="1"/>
  <c r="G1469" i="5"/>
  <c r="Q1469" i="5" s="1"/>
  <c r="G1467" i="5"/>
  <c r="Q1467" i="5" s="1"/>
  <c r="G1439" i="5"/>
  <c r="Q1439" i="5" s="1"/>
  <c r="G1437" i="5"/>
  <c r="Q1437" i="5" s="1"/>
  <c r="G1435" i="5"/>
  <c r="Q1435" i="5" s="1"/>
  <c r="G1407" i="5"/>
  <c r="Q1407" i="5" s="1"/>
  <c r="G1405" i="5"/>
  <c r="Q1405" i="5" s="1"/>
  <c r="G1403" i="5"/>
  <c r="Q1403" i="5" s="1"/>
  <c r="G1375" i="5"/>
  <c r="Q1375" i="5" s="1"/>
  <c r="G1373" i="5"/>
  <c r="Q1373" i="5" s="1"/>
  <c r="G1371" i="5"/>
  <c r="Q1371" i="5" s="1"/>
  <c r="G1352" i="5"/>
  <c r="Q1352" i="5" s="1"/>
  <c r="G1343" i="5"/>
  <c r="Q1343" i="5" s="1"/>
  <c r="G1341" i="5"/>
  <c r="Q1341" i="5" s="1"/>
  <c r="G1339" i="5"/>
  <c r="Q1339" i="5" s="1"/>
  <c r="G1264" i="5"/>
  <c r="Q1264" i="5" s="1"/>
  <c r="G1260" i="5"/>
  <c r="Q1260" i="5" s="1"/>
  <c r="G1258" i="5"/>
  <c r="Q1258" i="5" s="1"/>
  <c r="G1254" i="5"/>
  <c r="Q1254" i="5" s="1"/>
  <c r="G1232" i="5"/>
  <c r="Q1232" i="5" s="1"/>
  <c r="G1228" i="5"/>
  <c r="Q1228" i="5" s="1"/>
  <c r="G1226" i="5"/>
  <c r="Q1226" i="5" s="1"/>
  <c r="G1222" i="5"/>
  <c r="Q1222" i="5" s="1"/>
  <c r="G1202" i="5"/>
  <c r="Q1202" i="5" s="1"/>
  <c r="G1198" i="5"/>
  <c r="Q1198" i="5" s="1"/>
  <c r="G1196" i="5"/>
  <c r="Q1196" i="5" s="1"/>
  <c r="G1194" i="5"/>
  <c r="Q1194" i="5" s="1"/>
  <c r="G1192" i="5"/>
  <c r="Q1192" i="5" s="1"/>
  <c r="G1190" i="5"/>
  <c r="Q1190" i="5" s="1"/>
  <c r="G1166" i="5"/>
  <c r="Q1166" i="5" s="1"/>
  <c r="G1162" i="5"/>
  <c r="Q1162" i="5" s="1"/>
  <c r="G1158" i="5"/>
  <c r="Q1158" i="5" s="1"/>
  <c r="G1136" i="5"/>
  <c r="Q1136" i="5" s="1"/>
  <c r="G1132" i="5"/>
  <c r="Q1132" i="5" s="1"/>
  <c r="G1128" i="5"/>
  <c r="Q1128" i="5" s="1"/>
  <c r="G1126" i="5"/>
  <c r="Q1126" i="5" s="1"/>
  <c r="G1108" i="5"/>
  <c r="Q1108" i="5" s="1"/>
  <c r="G1102" i="5"/>
  <c r="Q1102" i="5" s="1"/>
  <c r="G1100" i="5"/>
  <c r="Q1100" i="5" s="1"/>
  <c r="G1098" i="5"/>
  <c r="Q1098" i="5" s="1"/>
  <c r="G1094" i="5"/>
  <c r="Q1094" i="5" s="1"/>
  <c r="G1072" i="5"/>
  <c r="Q1072" i="5" s="1"/>
  <c r="G1068" i="5"/>
  <c r="Q1068" i="5" s="1"/>
  <c r="G1066" i="5"/>
  <c r="Q1066" i="5" s="1"/>
  <c r="G1062" i="5"/>
  <c r="Q1062" i="5" s="1"/>
  <c r="G1040" i="5"/>
  <c r="Q1040" i="5" s="1"/>
  <c r="G1038" i="5"/>
  <c r="Q1038" i="5" s="1"/>
  <c r="G1036" i="5"/>
  <c r="Q1036" i="5" s="1"/>
  <c r="G1034" i="5"/>
  <c r="Q1034" i="5" s="1"/>
  <c r="G1004" i="5"/>
  <c r="Q1004" i="5" s="1"/>
  <c r="G1000" i="5"/>
  <c r="Q1000" i="5" s="1"/>
  <c r="G998" i="5"/>
  <c r="Q998" i="5" s="1"/>
  <c r="G987" i="5"/>
  <c r="Q987" i="5" s="1"/>
  <c r="G964" i="5"/>
  <c r="Q964" i="5" s="1"/>
  <c r="G956" i="5"/>
  <c r="Q956" i="5" s="1"/>
  <c r="G954" i="5"/>
  <c r="Q954" i="5" s="1"/>
  <c r="G938" i="5"/>
  <c r="Q938" i="5" s="1"/>
  <c r="G929" i="5"/>
  <c r="Q929" i="5" s="1"/>
  <c r="G927" i="5"/>
  <c r="Q927" i="5" s="1"/>
  <c r="G925" i="5"/>
  <c r="Q925" i="5" s="1"/>
  <c r="G923" i="5"/>
  <c r="Q923" i="5" s="1"/>
  <c r="G916" i="5"/>
  <c r="Q916" i="5" s="1"/>
  <c r="G914" i="5"/>
  <c r="Q914" i="5" s="1"/>
  <c r="G910" i="5"/>
  <c r="Q910" i="5" s="1"/>
  <c r="G903" i="5"/>
  <c r="Q903" i="5" s="1"/>
  <c r="G896" i="5"/>
  <c r="Q896" i="5" s="1"/>
  <c r="G892" i="5"/>
  <c r="Q892" i="5" s="1"/>
  <c r="G890" i="5"/>
  <c r="Q890" i="5" s="1"/>
  <c r="G863" i="5"/>
  <c r="Q863" i="5" s="1"/>
  <c r="G852" i="5"/>
  <c r="Q852" i="5" s="1"/>
  <c r="G850" i="5"/>
  <c r="Q850" i="5" s="1"/>
  <c r="G846" i="5"/>
  <c r="Q846" i="5" s="1"/>
  <c r="G831" i="5"/>
  <c r="Q831" i="5" s="1"/>
  <c r="G818" i="5"/>
  <c r="Q818" i="5" s="1"/>
  <c r="G816" i="5"/>
  <c r="Q816" i="5" s="1"/>
  <c r="G376" i="5"/>
  <c r="Q376" i="5" s="1"/>
  <c r="G344" i="5"/>
  <c r="Q344" i="5" s="1"/>
  <c r="G320" i="5"/>
  <c r="Q320" i="5" s="1"/>
  <c r="M3712" i="5"/>
  <c r="N3712" i="5" s="1"/>
  <c r="G164" i="5"/>
  <c r="Q164" i="5" s="1"/>
  <c r="G156" i="5"/>
  <c r="Q156" i="5" s="1"/>
  <c r="G152" i="5"/>
  <c r="Q152" i="5" s="1"/>
  <c r="G150" i="5"/>
  <c r="Q150" i="5" s="1"/>
  <c r="G148" i="5"/>
  <c r="Q148" i="5" s="1"/>
  <c r="G126" i="5"/>
  <c r="Q126" i="5" s="1"/>
  <c r="G124" i="5"/>
  <c r="Q124" i="5" s="1"/>
  <c r="AA3710" i="5"/>
  <c r="L3717" i="5"/>
  <c r="G1276" i="5"/>
  <c r="Q1276" i="5" s="1"/>
  <c r="G1272" i="5"/>
  <c r="Q1272" i="5" s="1"/>
  <c r="G1248" i="5"/>
  <c r="Q1248" i="5" s="1"/>
  <c r="G1244" i="5"/>
  <c r="Q1244" i="5" s="1"/>
  <c r="G1242" i="5"/>
  <c r="Q1242" i="5" s="1"/>
  <c r="G1240" i="5"/>
  <c r="Q1240" i="5" s="1"/>
  <c r="G1238" i="5"/>
  <c r="Q1238" i="5" s="1"/>
  <c r="G1214" i="5"/>
  <c r="Q1214" i="5" s="1"/>
  <c r="G1212" i="5"/>
  <c r="Q1212" i="5" s="1"/>
  <c r="G1208" i="5"/>
  <c r="Q1208" i="5" s="1"/>
  <c r="G1206" i="5"/>
  <c r="Q1206" i="5" s="1"/>
  <c r="G1184" i="5"/>
  <c r="Q1184" i="5" s="1"/>
  <c r="G1182" i="5"/>
  <c r="Q1182" i="5" s="1"/>
  <c r="G1180" i="5"/>
  <c r="Q1180" i="5" s="1"/>
  <c r="G1178" i="5"/>
  <c r="Q1178" i="5" s="1"/>
  <c r="G1174" i="5"/>
  <c r="Q1174" i="5" s="1"/>
  <c r="G1152" i="5"/>
  <c r="Q1152" i="5" s="1"/>
  <c r="G1150" i="5"/>
  <c r="Q1150" i="5" s="1"/>
  <c r="G1148" i="5"/>
  <c r="Q1148" i="5" s="1"/>
  <c r="G1146" i="5"/>
  <c r="Q1146" i="5" s="1"/>
  <c r="G1144" i="5"/>
  <c r="Q1144" i="5" s="1"/>
  <c r="G1142" i="5"/>
  <c r="Q1142" i="5" s="1"/>
  <c r="G1124" i="5"/>
  <c r="Q1124" i="5" s="1"/>
  <c r="G1120" i="5"/>
  <c r="Q1120" i="5" s="1"/>
  <c r="G1118" i="5"/>
  <c r="Q1118" i="5" s="1"/>
  <c r="G1116" i="5"/>
  <c r="Q1116" i="5" s="1"/>
  <c r="G1114" i="5"/>
  <c r="Q1114" i="5" s="1"/>
  <c r="G1112" i="5"/>
  <c r="Q1112" i="5" s="1"/>
  <c r="G1110" i="5"/>
  <c r="Q1110" i="5" s="1"/>
  <c r="G1092" i="5"/>
  <c r="Q1092" i="5" s="1"/>
  <c r="G1086" i="5"/>
  <c r="Q1086" i="5" s="1"/>
  <c r="G1084" i="5"/>
  <c r="Q1084" i="5" s="1"/>
  <c r="G1082" i="5"/>
  <c r="Q1082" i="5" s="1"/>
  <c r="G1078" i="5"/>
  <c r="Q1078" i="5" s="1"/>
  <c r="G1060" i="5"/>
  <c r="Q1060" i="5" s="1"/>
  <c r="G1056" i="5"/>
  <c r="Q1056" i="5" s="1"/>
  <c r="G1054" i="5"/>
  <c r="Q1054" i="5" s="1"/>
  <c r="G1052" i="5"/>
  <c r="Q1052" i="5" s="1"/>
  <c r="G1050" i="5"/>
  <c r="Q1050" i="5" s="1"/>
  <c r="G1024" i="5"/>
  <c r="Q1024" i="5" s="1"/>
  <c r="G1022" i="5"/>
  <c r="Q1022" i="5" s="1"/>
  <c r="G1020" i="5"/>
  <c r="Q1020" i="5" s="1"/>
  <c r="G1018" i="5"/>
  <c r="Q1018" i="5" s="1"/>
  <c r="G1016" i="5"/>
  <c r="Q1016" i="5" s="1"/>
  <c r="G1014" i="5"/>
  <c r="Q1014" i="5" s="1"/>
  <c r="G993" i="5"/>
  <c r="Q993" i="5" s="1"/>
  <c r="G973" i="5"/>
  <c r="Q973" i="5" s="1"/>
  <c r="G971" i="5"/>
  <c r="Q971" i="5" s="1"/>
  <c r="G969" i="5"/>
  <c r="Q969" i="5" s="1"/>
  <c r="G967" i="5"/>
  <c r="Q967" i="5" s="1"/>
  <c r="G933" i="5"/>
  <c r="Q933" i="5" s="1"/>
  <c r="G928" i="5"/>
  <c r="Q928" i="5" s="1"/>
  <c r="G924" i="5"/>
  <c r="Q924" i="5" s="1"/>
  <c r="G922" i="5"/>
  <c r="Q922" i="5" s="1"/>
  <c r="G895" i="5"/>
  <c r="Q895" i="5" s="1"/>
  <c r="G893" i="5"/>
  <c r="Q893" i="5" s="1"/>
  <c r="G891" i="5"/>
  <c r="Q891" i="5" s="1"/>
  <c r="G884" i="5"/>
  <c r="Q884" i="5" s="1"/>
  <c r="G882" i="5"/>
  <c r="Q882" i="5" s="1"/>
  <c r="G878" i="5"/>
  <c r="Q878" i="5" s="1"/>
  <c r="G871" i="5"/>
  <c r="Q871" i="5" s="1"/>
  <c r="G864" i="5"/>
  <c r="Q864" i="5" s="1"/>
  <c r="G860" i="5"/>
  <c r="Q860" i="5" s="1"/>
  <c r="G858" i="5"/>
  <c r="Q858" i="5" s="1"/>
  <c r="G851" i="5"/>
  <c r="Q851" i="5" s="1"/>
  <c r="G841" i="5"/>
  <c r="Q841" i="5" s="1"/>
  <c r="G832" i="5"/>
  <c r="Q832" i="5" s="1"/>
  <c r="G830" i="5"/>
  <c r="Q830" i="5" s="1"/>
  <c r="G826" i="5"/>
  <c r="Q826" i="5" s="1"/>
  <c r="G815" i="5"/>
  <c r="Q815" i="5" s="1"/>
  <c r="V3719" i="5"/>
  <c r="M3103" i="5"/>
  <c r="M3102" i="5"/>
  <c r="M3098" i="5"/>
  <c r="N3098" i="5" s="1"/>
  <c r="M2029" i="5"/>
  <c r="N2029" i="5" s="1"/>
  <c r="M1613" i="5"/>
  <c r="M1589" i="5"/>
  <c r="W3724" i="5"/>
  <c r="Y3724" i="5" s="1"/>
  <c r="M3090" i="5"/>
  <c r="M1886" i="5"/>
  <c r="M1722" i="5"/>
  <c r="N1722" i="5" s="1"/>
  <c r="M1566" i="5"/>
  <c r="N1566" i="5" s="1"/>
  <c r="M1557" i="5"/>
  <c r="N1557" i="5" s="1"/>
  <c r="G106" i="5"/>
  <c r="Q106" i="5" s="1"/>
  <c r="K106" i="5"/>
  <c r="J341" i="5"/>
  <c r="L341" i="5" s="1"/>
  <c r="J339" i="5"/>
  <c r="L339" i="5" s="1"/>
  <c r="AA339" i="5" s="1"/>
  <c r="J337" i="5"/>
  <c r="J335" i="5"/>
  <c r="L335" i="5" s="1"/>
  <c r="J333" i="5"/>
  <c r="J331" i="5"/>
  <c r="L331" i="5" s="1"/>
  <c r="M331" i="5" s="1"/>
  <c r="V331" i="5" s="1"/>
  <c r="J329" i="5"/>
  <c r="L329" i="5" s="1"/>
  <c r="J327" i="5"/>
  <c r="L327" i="5" s="1"/>
  <c r="J325" i="5"/>
  <c r="J323" i="5"/>
  <c r="J321" i="5"/>
  <c r="J319" i="5"/>
  <c r="J317" i="5"/>
  <c r="L317" i="5" s="1"/>
  <c r="AA317" i="5" s="1"/>
  <c r="J315" i="5"/>
  <c r="J313" i="5"/>
  <c r="L313" i="5" s="1"/>
  <c r="J311" i="5"/>
  <c r="L311" i="5" s="1"/>
  <c r="J309" i="5"/>
  <c r="J307" i="5"/>
  <c r="L307" i="5" s="1"/>
  <c r="J305" i="5"/>
  <c r="J303" i="5"/>
  <c r="L303" i="5" s="1"/>
  <c r="J301" i="5"/>
  <c r="J299" i="5"/>
  <c r="J297" i="5"/>
  <c r="L297" i="5" s="1"/>
  <c r="J295" i="5"/>
  <c r="J293" i="5"/>
  <c r="L293" i="5" s="1"/>
  <c r="J291" i="5"/>
  <c r="L291" i="5" s="1"/>
  <c r="L289" i="5"/>
  <c r="L286" i="5"/>
  <c r="L271" i="5"/>
  <c r="L269" i="5"/>
  <c r="AA269" i="5" s="1"/>
  <c r="L267" i="5"/>
  <c r="L262" i="5"/>
  <c r="L261" i="5"/>
  <c r="L260" i="5"/>
  <c r="L204" i="5"/>
  <c r="L188" i="5"/>
  <c r="L181" i="5"/>
  <c r="L180" i="5"/>
  <c r="AA180" i="5" s="1"/>
  <c r="L179" i="5"/>
  <c r="L178" i="5"/>
  <c r="L172" i="5"/>
  <c r="L144" i="5"/>
  <c r="L129" i="5"/>
  <c r="AA129" i="5" s="1"/>
  <c r="J106" i="5"/>
  <c r="J104" i="5"/>
  <c r="L104" i="5" s="1"/>
  <c r="J102" i="5"/>
  <c r="L102" i="5" s="1"/>
  <c r="J100" i="5"/>
  <c r="J98" i="5"/>
  <c r="J96" i="5"/>
  <c r="G43" i="5"/>
  <c r="Q43" i="5" s="1"/>
  <c r="G41" i="5"/>
  <c r="Q41" i="5" s="1"/>
  <c r="G811" i="5"/>
  <c r="Q811" i="5" s="1"/>
  <c r="G779" i="5"/>
  <c r="Q779" i="5" s="1"/>
  <c r="G773" i="5"/>
  <c r="Q773" i="5" s="1"/>
  <c r="G767" i="5"/>
  <c r="Q767" i="5" s="1"/>
  <c r="G765" i="5"/>
  <c r="Q765" i="5" s="1"/>
  <c r="G273" i="5"/>
  <c r="Q273" i="5" s="1"/>
  <c r="G257" i="5"/>
  <c r="Q257" i="5" s="1"/>
  <c r="G241" i="5"/>
  <c r="Q241" i="5" s="1"/>
  <c r="G225" i="5"/>
  <c r="Q225" i="5" s="1"/>
  <c r="G127" i="5"/>
  <c r="Q127" i="5" s="1"/>
  <c r="G123" i="5"/>
  <c r="Q123" i="5" s="1"/>
  <c r="J583" i="5"/>
  <c r="J545" i="5"/>
  <c r="J543" i="5"/>
  <c r="L543" i="5" s="1"/>
  <c r="J469" i="5"/>
  <c r="J467" i="5"/>
  <c r="J465" i="5"/>
  <c r="J463" i="5"/>
  <c r="L463" i="5" s="1"/>
  <c r="J461" i="5"/>
  <c r="J453" i="5"/>
  <c r="J445" i="5"/>
  <c r="J443" i="5"/>
  <c r="L443" i="5" s="1"/>
  <c r="J441" i="5"/>
  <c r="L441" i="5" s="1"/>
  <c r="J439" i="5"/>
  <c r="J437" i="5"/>
  <c r="J435" i="5"/>
  <c r="J433" i="5"/>
  <c r="J377" i="5"/>
  <c r="J72" i="5"/>
  <c r="L72" i="5" s="1"/>
  <c r="L71" i="5"/>
  <c r="J70" i="5"/>
  <c r="J68" i="5"/>
  <c r="L68" i="5" s="1"/>
  <c r="J66" i="5"/>
  <c r="L66" i="5" s="1"/>
  <c r="J64" i="5"/>
  <c r="J62" i="5"/>
  <c r="J60" i="5"/>
  <c r="J58" i="5"/>
  <c r="J56" i="5"/>
  <c r="J54" i="5"/>
  <c r="J52" i="5"/>
  <c r="J50" i="5"/>
  <c r="L50" i="5" s="1"/>
  <c r="J48" i="5"/>
  <c r="L48" i="5" s="1"/>
  <c r="G50" i="5"/>
  <c r="Q50" i="5" s="1"/>
  <c r="G353" i="5"/>
  <c r="Q353" i="5" s="1"/>
  <c r="G345" i="5"/>
  <c r="Q345" i="5" s="1"/>
  <c r="G313" i="5"/>
  <c r="Q313" i="5" s="1"/>
  <c r="G761" i="5"/>
  <c r="Q761" i="5" s="1"/>
  <c r="G747" i="5"/>
  <c r="Q747" i="5" s="1"/>
  <c r="G745" i="5"/>
  <c r="Q745" i="5" s="1"/>
  <c r="G737" i="5"/>
  <c r="Q737" i="5" s="1"/>
  <c r="G619" i="5"/>
  <c r="Q619" i="5" s="1"/>
  <c r="G535" i="5"/>
  <c r="Q535" i="5" s="1"/>
  <c r="G527" i="5"/>
  <c r="Q527" i="5" s="1"/>
  <c r="G503" i="5"/>
  <c r="Q503" i="5" s="1"/>
  <c r="G495" i="5"/>
  <c r="Q495" i="5" s="1"/>
  <c r="G463" i="5"/>
  <c r="Q463" i="5" s="1"/>
  <c r="L647" i="5"/>
  <c r="R647" i="5" s="1"/>
  <c r="L646" i="5"/>
  <c r="AA646" i="5" s="1"/>
  <c r="L630" i="5"/>
  <c r="L769" i="5"/>
  <c r="AA769" i="5" s="1"/>
  <c r="L756" i="5"/>
  <c r="L692" i="5"/>
  <c r="AA692" i="5" s="1"/>
  <c r="L690" i="5"/>
  <c r="L688" i="5"/>
  <c r="G764" i="5"/>
  <c r="Q764" i="5" s="1"/>
  <c r="G736" i="5"/>
  <c r="Q736" i="5" s="1"/>
  <c r="G732" i="5"/>
  <c r="Q732" i="5" s="1"/>
  <c r="G726" i="5"/>
  <c r="Q726" i="5" s="1"/>
  <c r="G724" i="5"/>
  <c r="Q724" i="5" s="1"/>
  <c r="G722" i="5"/>
  <c r="Q722" i="5" s="1"/>
  <c r="G718" i="5"/>
  <c r="Q718" i="5" s="1"/>
  <c r="G716" i="5"/>
  <c r="Q716" i="5" s="1"/>
  <c r="G702" i="5"/>
  <c r="Q702" i="5" s="1"/>
  <c r="G696" i="5"/>
  <c r="Q696" i="5" s="1"/>
  <c r="G694" i="5"/>
  <c r="Q694" i="5" s="1"/>
  <c r="G692" i="5"/>
  <c r="Q692" i="5" s="1"/>
  <c r="G686" i="5"/>
  <c r="Q686" i="5" s="1"/>
  <c r="G666" i="5"/>
  <c r="Q666" i="5" s="1"/>
  <c r="G654" i="5"/>
  <c r="Q654" i="5" s="1"/>
  <c r="G650" i="5"/>
  <c r="Q650" i="5" s="1"/>
  <c r="G622" i="5"/>
  <c r="Q622" i="5" s="1"/>
  <c r="G618" i="5"/>
  <c r="Q618" i="5" s="1"/>
  <c r="G614" i="5"/>
  <c r="Q614" i="5" s="1"/>
  <c r="G612" i="5"/>
  <c r="Q612" i="5" s="1"/>
  <c r="G610" i="5"/>
  <c r="Q610" i="5" s="1"/>
  <c r="G608" i="5"/>
  <c r="Q608" i="5" s="1"/>
  <c r="G602" i="5"/>
  <c r="Q602" i="5" s="1"/>
  <c r="G598" i="5"/>
  <c r="Q598" i="5" s="1"/>
  <c r="G596" i="5"/>
  <c r="Q596" i="5" s="1"/>
  <c r="G586" i="5"/>
  <c r="Q586" i="5" s="1"/>
  <c r="G570" i="5"/>
  <c r="Q570" i="5" s="1"/>
  <c r="G566" i="5"/>
  <c r="Q566" i="5" s="1"/>
  <c r="G564" i="5"/>
  <c r="Q564" i="5" s="1"/>
  <c r="G558" i="5"/>
  <c r="Q558" i="5" s="1"/>
  <c r="G538" i="5"/>
  <c r="Q538" i="5" s="1"/>
  <c r="G526" i="5"/>
  <c r="Q526" i="5" s="1"/>
  <c r="G522" i="5"/>
  <c r="Q522" i="5" s="1"/>
  <c r="G520" i="5"/>
  <c r="Q520" i="5" s="1"/>
  <c r="L747" i="5"/>
  <c r="L670" i="5"/>
  <c r="AA670" i="5" s="1"/>
  <c r="L475" i="5"/>
  <c r="AD475" i="5" s="1"/>
  <c r="L727" i="5"/>
  <c r="L88" i="5"/>
  <c r="M88" i="5" s="1"/>
  <c r="V88" i="5" s="1"/>
  <c r="G752" i="5"/>
  <c r="Q752" i="5" s="1"/>
  <c r="G746" i="5"/>
  <c r="Q746" i="5" s="1"/>
  <c r="G634" i="5"/>
  <c r="Q634" i="5" s="1"/>
  <c r="G494" i="5"/>
  <c r="Q494" i="5" s="1"/>
  <c r="G462" i="5"/>
  <c r="Q462" i="5" s="1"/>
  <c r="L681" i="5"/>
  <c r="L755" i="5"/>
  <c r="L753" i="5"/>
  <c r="R753" i="5" s="1"/>
  <c r="L720" i="5"/>
  <c r="L718" i="5"/>
  <c r="L575" i="5"/>
  <c r="L574" i="5"/>
  <c r="L415" i="5"/>
  <c r="L413" i="5"/>
  <c r="M413" i="5" s="1"/>
  <c r="V413" i="5" s="1"/>
  <c r="L412" i="5"/>
  <c r="L384" i="5"/>
  <c r="L367" i="5"/>
  <c r="M367" i="5" s="1"/>
  <c r="V367" i="5" s="1"/>
  <c r="L366" i="5"/>
  <c r="L365" i="5"/>
  <c r="L363" i="5"/>
  <c r="AA363" i="5" s="1"/>
  <c r="L362" i="5"/>
  <c r="G74" i="5"/>
  <c r="Q74" i="5" s="1"/>
  <c r="G693" i="5"/>
  <c r="Q693" i="5" s="1"/>
  <c r="G689" i="5"/>
  <c r="Q689" i="5" s="1"/>
  <c r="G565" i="5"/>
  <c r="Q565" i="5" s="1"/>
  <c r="G561" i="5"/>
  <c r="Q561" i="5" s="1"/>
  <c r="G441" i="5"/>
  <c r="Q441" i="5" s="1"/>
  <c r="G433" i="5"/>
  <c r="Q433" i="5" s="1"/>
  <c r="G425" i="5"/>
  <c r="Q425" i="5" s="1"/>
  <c r="G409" i="5"/>
  <c r="Q409" i="5" s="1"/>
  <c r="G401" i="5"/>
  <c r="Q401" i="5" s="1"/>
  <c r="L491" i="5"/>
  <c r="L486" i="5"/>
  <c r="L485" i="5"/>
  <c r="L483" i="5"/>
  <c r="L482" i="5"/>
  <c r="M482" i="5" s="1"/>
  <c r="V482" i="5" s="1"/>
  <c r="L476" i="5"/>
  <c r="L472" i="5"/>
  <c r="L440" i="5"/>
  <c r="L249" i="5"/>
  <c r="G91" i="5"/>
  <c r="Q91" i="5" s="1"/>
  <c r="L785" i="5"/>
  <c r="AA785" i="5" s="1"/>
  <c r="L800" i="5"/>
  <c r="G70" i="5"/>
  <c r="Q70" i="5" s="1"/>
  <c r="G68" i="5"/>
  <c r="Q68" i="5" s="1"/>
  <c r="G806" i="5"/>
  <c r="Q806" i="5" s="1"/>
  <c r="G802" i="5"/>
  <c r="Q802" i="5" s="1"/>
  <c r="G790" i="5"/>
  <c r="Q790" i="5" s="1"/>
  <c r="G759" i="5"/>
  <c r="Q759" i="5" s="1"/>
  <c r="G757" i="5"/>
  <c r="Q757" i="5" s="1"/>
  <c r="G755" i="5"/>
  <c r="Q755" i="5" s="1"/>
  <c r="G663" i="5"/>
  <c r="Q663" i="5" s="1"/>
  <c r="G631" i="5"/>
  <c r="Q631" i="5" s="1"/>
  <c r="G490" i="5"/>
  <c r="Q490" i="5" s="1"/>
  <c r="G488" i="5"/>
  <c r="Q488" i="5" s="1"/>
  <c r="G486" i="5"/>
  <c r="Q486" i="5" s="1"/>
  <c r="G484" i="5"/>
  <c r="Q484" i="5" s="1"/>
  <c r="G482" i="5"/>
  <c r="Q482" i="5" s="1"/>
  <c r="G480" i="5"/>
  <c r="Q480" i="5" s="1"/>
  <c r="G474" i="5"/>
  <c r="Q474" i="5" s="1"/>
  <c r="G472" i="5"/>
  <c r="Q472" i="5" s="1"/>
  <c r="G470" i="5"/>
  <c r="Q470" i="5" s="1"/>
  <c r="G458" i="5"/>
  <c r="Q458" i="5" s="1"/>
  <c r="G456" i="5"/>
  <c r="Q456" i="5" s="1"/>
  <c r="G444" i="5"/>
  <c r="Q444" i="5" s="1"/>
  <c r="G442" i="5"/>
  <c r="Q442" i="5" s="1"/>
  <c r="G440" i="5"/>
  <c r="Q440" i="5" s="1"/>
  <c r="G438" i="5"/>
  <c r="Q438" i="5" s="1"/>
  <c r="G432" i="5"/>
  <c r="Q432" i="5" s="1"/>
  <c r="G430" i="5"/>
  <c r="Q430" i="5" s="1"/>
  <c r="G428" i="5"/>
  <c r="Q428" i="5" s="1"/>
  <c r="G426" i="5"/>
  <c r="Q426" i="5" s="1"/>
  <c r="G424" i="5"/>
  <c r="Q424" i="5" s="1"/>
  <c r="G412" i="5"/>
  <c r="Q412" i="5" s="1"/>
  <c r="G410" i="5"/>
  <c r="Q410" i="5" s="1"/>
  <c r="G408" i="5"/>
  <c r="Q408" i="5" s="1"/>
  <c r="G404" i="5"/>
  <c r="Q404" i="5" s="1"/>
  <c r="G402" i="5"/>
  <c r="Q402" i="5" s="1"/>
  <c r="G368" i="5"/>
  <c r="Q368" i="5" s="1"/>
  <c r="G343" i="5"/>
  <c r="Q343" i="5" s="1"/>
  <c r="G329" i="5"/>
  <c r="Q329" i="5" s="1"/>
  <c r="G321" i="5"/>
  <c r="Q321" i="5" s="1"/>
  <c r="L343" i="5"/>
  <c r="AA343" i="5" s="1"/>
  <c r="L334" i="5"/>
  <c r="AA334" i="5" s="1"/>
  <c r="L241" i="5"/>
  <c r="L236" i="5"/>
  <c r="AA236" i="5" s="1"/>
  <c r="G801" i="5"/>
  <c r="Q801" i="5" s="1"/>
  <c r="G762" i="5"/>
  <c r="Q762" i="5" s="1"/>
  <c r="G760" i="5"/>
  <c r="Q760" i="5" s="1"/>
  <c r="G756" i="5"/>
  <c r="Q756" i="5" s="1"/>
  <c r="G587" i="5"/>
  <c r="Q587" i="5" s="1"/>
  <c r="L752" i="5"/>
  <c r="AA752" i="5" s="1"/>
  <c r="L751" i="5"/>
  <c r="AA751" i="5" s="1"/>
  <c r="L750" i="5"/>
  <c r="AA750" i="5" s="1"/>
  <c r="L743" i="5"/>
  <c r="L741" i="5"/>
  <c r="AA741" i="5" s="1"/>
  <c r="L739" i="5"/>
  <c r="AA739" i="5" s="1"/>
  <c r="L737" i="5"/>
  <c r="AA737" i="5" s="1"/>
  <c r="L736" i="5"/>
  <c r="L735" i="5"/>
  <c r="AA735" i="5" s="1"/>
  <c r="L734" i="5"/>
  <c r="AA734" i="5" s="1"/>
  <c r="L713" i="5"/>
  <c r="AA713" i="5" s="1"/>
  <c r="L711" i="5"/>
  <c r="L709" i="5"/>
  <c r="AA709" i="5" s="1"/>
  <c r="L704" i="5"/>
  <c r="AA704" i="5" s="1"/>
  <c r="L702" i="5"/>
  <c r="AA702" i="5" s="1"/>
  <c r="L700" i="5"/>
  <c r="AA700" i="5" s="1"/>
  <c r="L699" i="5"/>
  <c r="AA699" i="5" s="1"/>
  <c r="L698" i="5"/>
  <c r="L652" i="5"/>
  <c r="AA652" i="5" s="1"/>
  <c r="L649" i="5"/>
  <c r="AA649" i="5" s="1"/>
  <c r="L588" i="5"/>
  <c r="AA588" i="5" s="1"/>
  <c r="L316" i="5"/>
  <c r="AA316" i="5" s="1"/>
  <c r="L229" i="5"/>
  <c r="L222" i="5"/>
  <c r="AA222" i="5" s="1"/>
  <c r="L219" i="5"/>
  <c r="AA219" i="5" s="1"/>
  <c r="L218" i="5"/>
  <c r="AA218" i="5" s="1"/>
  <c r="L213" i="5"/>
  <c r="AA213" i="5" s="1"/>
  <c r="L212" i="5"/>
  <c r="L211" i="5"/>
  <c r="AA211" i="5" s="1"/>
  <c r="L210" i="5"/>
  <c r="AA210" i="5" s="1"/>
  <c r="L94" i="5"/>
  <c r="G107" i="5"/>
  <c r="Q107" i="5" s="1"/>
  <c r="G59" i="5"/>
  <c r="Q59" i="5" s="1"/>
  <c r="G763" i="5"/>
  <c r="Q763" i="5" s="1"/>
  <c r="G646" i="5"/>
  <c r="Q646" i="5" s="1"/>
  <c r="G644" i="5"/>
  <c r="Q644" i="5" s="1"/>
  <c r="G506" i="5"/>
  <c r="Q506" i="5" s="1"/>
  <c r="G459" i="5"/>
  <c r="Q459" i="5" s="1"/>
  <c r="G423" i="5"/>
  <c r="Q423" i="5" s="1"/>
  <c r="G421" i="5"/>
  <c r="Q421" i="5" s="1"/>
  <c r="G417" i="5"/>
  <c r="Q417" i="5" s="1"/>
  <c r="G415" i="5"/>
  <c r="Q415" i="5" s="1"/>
  <c r="G393" i="5"/>
  <c r="Q393" i="5" s="1"/>
  <c r="G385" i="5"/>
  <c r="Q385" i="5" s="1"/>
  <c r="G383" i="5"/>
  <c r="Q383" i="5" s="1"/>
  <c r="G381" i="5"/>
  <c r="Q381" i="5" s="1"/>
  <c r="G361" i="5"/>
  <c r="Q361" i="5" s="1"/>
  <c r="G348" i="5"/>
  <c r="Q348" i="5" s="1"/>
  <c r="G346" i="5"/>
  <c r="Q346" i="5" s="1"/>
  <c r="G312" i="5"/>
  <c r="Q312" i="5" s="1"/>
  <c r="G296" i="5"/>
  <c r="Q296" i="5" s="1"/>
  <c r="G140" i="5"/>
  <c r="Q140" i="5" s="1"/>
  <c r="G128" i="5"/>
  <c r="Q128" i="5" s="1"/>
  <c r="L686" i="5"/>
  <c r="AA686" i="5" s="1"/>
  <c r="L612" i="5"/>
  <c r="N612" i="5" s="1"/>
  <c r="L609" i="5"/>
  <c r="L553" i="5"/>
  <c r="AA553" i="5" s="1"/>
  <c r="L550" i="5"/>
  <c r="AA550" i="5" s="1"/>
  <c r="L541" i="5"/>
  <c r="L538" i="5"/>
  <c r="AA538" i="5" s="1"/>
  <c r="L530" i="5"/>
  <c r="AA530" i="5" s="1"/>
  <c r="L87" i="5"/>
  <c r="AA87" i="5" s="1"/>
  <c r="L86" i="5"/>
  <c r="AA86" i="5" s="1"/>
  <c r="L84" i="5"/>
  <c r="AA84" i="5" s="1"/>
  <c r="F12" i="14"/>
  <c r="T3724" i="5"/>
  <c r="X3724" i="5" s="1"/>
  <c r="Z3724" i="5"/>
  <c r="AA3702" i="5"/>
  <c r="R3682" i="5"/>
  <c r="AD3682" i="5"/>
  <c r="AA3682" i="5"/>
  <c r="R3678" i="5"/>
  <c r="AA3678" i="5"/>
  <c r="AD3678" i="5"/>
  <c r="R3659" i="5"/>
  <c r="S3659" i="5" s="1"/>
  <c r="R3478" i="5"/>
  <c r="AD3478" i="5"/>
  <c r="AA3478" i="5"/>
  <c r="R3469" i="5"/>
  <c r="S3469" i="5" s="1"/>
  <c r="R3455" i="5"/>
  <c r="AD3455" i="5"/>
  <c r="AA3453" i="5"/>
  <c r="R3395" i="5"/>
  <c r="AA3395" i="5"/>
  <c r="R3380" i="5"/>
  <c r="AA3346" i="5"/>
  <c r="AD3346" i="5"/>
  <c r="R3331" i="5"/>
  <c r="AA3331" i="5"/>
  <c r="AD3316" i="5"/>
  <c r="AD3191" i="5"/>
  <c r="AD3706" i="5"/>
  <c r="AA3706" i="5"/>
  <c r="AD3703" i="5"/>
  <c r="AA3703" i="5"/>
  <c r="R3674" i="5"/>
  <c r="AA3674" i="5"/>
  <c r="AD3674" i="5"/>
  <c r="AD3671" i="5"/>
  <c r="AA3671" i="5"/>
  <c r="R3670" i="5"/>
  <c r="S3670" i="5" s="1"/>
  <c r="U3670" i="5" s="1"/>
  <c r="AD3670" i="5"/>
  <c r="AA3670" i="5"/>
  <c r="R3644" i="5"/>
  <c r="AA3644" i="5"/>
  <c r="AD3644" i="5"/>
  <c r="R3555" i="5"/>
  <c r="AD3555" i="5"/>
  <c r="AA3555" i="5"/>
  <c r="AA3480" i="5"/>
  <c r="AD3480" i="5"/>
  <c r="R3471" i="5"/>
  <c r="AD3471" i="5"/>
  <c r="AA3471" i="5"/>
  <c r="R3431" i="5"/>
  <c r="AA3431" i="5"/>
  <c r="AD3431" i="5"/>
  <c r="R3389" i="5"/>
  <c r="AA3389" i="5"/>
  <c r="AD3340" i="5"/>
  <c r="AA3340" i="5"/>
  <c r="AD3286" i="5"/>
  <c r="AA3286" i="5"/>
  <c r="AD3198" i="5"/>
  <c r="AA3198" i="5"/>
  <c r="AA3159" i="5"/>
  <c r="AD3159" i="5"/>
  <c r="R3698" i="5"/>
  <c r="AA3698" i="5"/>
  <c r="AD3698" i="5"/>
  <c r="AD3695" i="5"/>
  <c r="AA3695" i="5"/>
  <c r="R3694" i="5"/>
  <c r="S3694" i="5" s="1"/>
  <c r="U3694" i="5" s="1"/>
  <c r="AA3694" i="5"/>
  <c r="AD3694" i="5"/>
  <c r="R3666" i="5"/>
  <c r="AA3666" i="5"/>
  <c r="AD3666" i="5"/>
  <c r="R3463" i="5"/>
  <c r="AA3463" i="5"/>
  <c r="AD3463" i="5"/>
  <c r="AA3424" i="5"/>
  <c r="AD3424" i="5"/>
  <c r="AD3339" i="5"/>
  <c r="AA3339" i="5"/>
  <c r="AD3308" i="5"/>
  <c r="AA3308" i="5"/>
  <c r="R3280" i="5"/>
  <c r="AA3280" i="5"/>
  <c r="R3690" i="5"/>
  <c r="AA3690" i="5"/>
  <c r="AD3687" i="5"/>
  <c r="AA3687" i="5"/>
  <c r="AA3618" i="5"/>
  <c r="AD3618" i="5"/>
  <c r="AA3545" i="5"/>
  <c r="AA3504" i="5"/>
  <c r="AA3488" i="5"/>
  <c r="AD3488" i="5"/>
  <c r="R3410" i="5"/>
  <c r="AD3410" i="5"/>
  <c r="R3399" i="5"/>
  <c r="AD3213" i="5"/>
  <c r="AA3139" i="5"/>
  <c r="M3703" i="5"/>
  <c r="V3703" i="5" s="1"/>
  <c r="M3695" i="5"/>
  <c r="M3687" i="5"/>
  <c r="M3671" i="5"/>
  <c r="V3671" i="5" s="1"/>
  <c r="M3362" i="5"/>
  <c r="N3362" i="5" s="1"/>
  <c r="M3346" i="5"/>
  <c r="N3346" i="5" s="1"/>
  <c r="M3340" i="5"/>
  <c r="N3340" i="5" s="1"/>
  <c r="M3301" i="5"/>
  <c r="M3265" i="5"/>
  <c r="N3265" i="5" s="1"/>
  <c r="M3245" i="5"/>
  <c r="N3245" i="5" s="1"/>
  <c r="M3233" i="5"/>
  <c r="M3226" i="5"/>
  <c r="M3223" i="5"/>
  <c r="N3223" i="5" s="1"/>
  <c r="M3169" i="5"/>
  <c r="M3162" i="5"/>
  <c r="M3159" i="5"/>
  <c r="M3134" i="5"/>
  <c r="M3018" i="5"/>
  <c r="M3013" i="5"/>
  <c r="M3011" i="5"/>
  <c r="M2941" i="5"/>
  <c r="N2941" i="5" s="1"/>
  <c r="M2939" i="5"/>
  <c r="N2939" i="5" s="1"/>
  <c r="R2866" i="5"/>
  <c r="S2866" i="5" s="1"/>
  <c r="L2825" i="5"/>
  <c r="M2800" i="5"/>
  <c r="N2800" i="5" s="1"/>
  <c r="L3709" i="5"/>
  <c r="L3708" i="5"/>
  <c r="AA3708" i="5" s="1"/>
  <c r="M3702" i="5"/>
  <c r="L3701" i="5"/>
  <c r="AA3701" i="5" s="1"/>
  <c r="L3700" i="5"/>
  <c r="R3700" i="5" s="1"/>
  <c r="S3700" i="5" s="1"/>
  <c r="M3694" i="5"/>
  <c r="L3693" i="5"/>
  <c r="L3692" i="5"/>
  <c r="M3686" i="5"/>
  <c r="L3685" i="5"/>
  <c r="L3684" i="5"/>
  <c r="M3678" i="5"/>
  <c r="L3677" i="5"/>
  <c r="L3676" i="5"/>
  <c r="M3676" i="5" s="1"/>
  <c r="N3676" i="5" s="1"/>
  <c r="M3670" i="5"/>
  <c r="L3669" i="5"/>
  <c r="L3668" i="5"/>
  <c r="L3656" i="5"/>
  <c r="R3656" i="5" s="1"/>
  <c r="S3656" i="5" s="1"/>
  <c r="L3654" i="5"/>
  <c r="L3640" i="5"/>
  <c r="R3640" i="5" s="1"/>
  <c r="S3640" i="5" s="1"/>
  <c r="L3638" i="5"/>
  <c r="L3624" i="5"/>
  <c r="R3624" i="5" s="1"/>
  <c r="S3624" i="5" s="1"/>
  <c r="L3622" i="5"/>
  <c r="L3608" i="5"/>
  <c r="R3608" i="5" s="1"/>
  <c r="S3608" i="5" s="1"/>
  <c r="L3606" i="5"/>
  <c r="L3580" i="5"/>
  <c r="L3570" i="5"/>
  <c r="L3554" i="5"/>
  <c r="L3538" i="5"/>
  <c r="L3528" i="5"/>
  <c r="M3528" i="5" s="1"/>
  <c r="N3528" i="5" s="1"/>
  <c r="L3526" i="5"/>
  <c r="L3513" i="5"/>
  <c r="L3508" i="5"/>
  <c r="L3507" i="5"/>
  <c r="L3500" i="5"/>
  <c r="L3498" i="5"/>
  <c r="M3498" i="5" s="1"/>
  <c r="V3498" i="5" s="1"/>
  <c r="L3487" i="5"/>
  <c r="L3477" i="5"/>
  <c r="R3477" i="5" s="1"/>
  <c r="S3477" i="5" s="1"/>
  <c r="L3468" i="5"/>
  <c r="L3460" i="5"/>
  <c r="M3460" i="5" s="1"/>
  <c r="V3460" i="5" s="1"/>
  <c r="R3457" i="5"/>
  <c r="L3451" i="5"/>
  <c r="R3448" i="5"/>
  <c r="L3443" i="5"/>
  <c r="M3443" i="5" s="1"/>
  <c r="R3440" i="5"/>
  <c r="M3431" i="5"/>
  <c r="L3430" i="5"/>
  <c r="L3427" i="5"/>
  <c r="M3379" i="5"/>
  <c r="L3378" i="5"/>
  <c r="L3373" i="5"/>
  <c r="M3373" i="5" s="1"/>
  <c r="M3369" i="5"/>
  <c r="N3369" i="5" s="1"/>
  <c r="L3361" i="5"/>
  <c r="L3345" i="5"/>
  <c r="R3345" i="5" s="1"/>
  <c r="S3345" i="5" s="1"/>
  <c r="L3342" i="5"/>
  <c r="L3336" i="5"/>
  <c r="R3336" i="5" s="1"/>
  <c r="S3336" i="5" s="1"/>
  <c r="L3335" i="5"/>
  <c r="L3324" i="5"/>
  <c r="L3320" i="5"/>
  <c r="L3319" i="5"/>
  <c r="R3319" i="5" s="1"/>
  <c r="S3319" i="5" s="1"/>
  <c r="L3317" i="5"/>
  <c r="M3307" i="5"/>
  <c r="L3300" i="5"/>
  <c r="L3293" i="5"/>
  <c r="L3287" i="5"/>
  <c r="L3282" i="5"/>
  <c r="L3273" i="5"/>
  <c r="M3271" i="5"/>
  <c r="L3264" i="5"/>
  <c r="L3255" i="5"/>
  <c r="R3255" i="5" s="1"/>
  <c r="S3255" i="5" s="1"/>
  <c r="L3254" i="5"/>
  <c r="L3252" i="5"/>
  <c r="L3251" i="5"/>
  <c r="L3244" i="5"/>
  <c r="L3237" i="5"/>
  <c r="L3232" i="5"/>
  <c r="L3230" i="5"/>
  <c r="L3225" i="5"/>
  <c r="M3225" i="5" s="1"/>
  <c r="L3222" i="5"/>
  <c r="L3221" i="5"/>
  <c r="L3220" i="5"/>
  <c r="M3198" i="5"/>
  <c r="L3193" i="5"/>
  <c r="L3192" i="5"/>
  <c r="R3192" i="5" s="1"/>
  <c r="L3183" i="5"/>
  <c r="L3182" i="5"/>
  <c r="M3182" i="5" s="1"/>
  <c r="L3176" i="5"/>
  <c r="M3172" i="5"/>
  <c r="N3172" i="5" s="1"/>
  <c r="L3168" i="5"/>
  <c r="L3166" i="5"/>
  <c r="L3161" i="5"/>
  <c r="L3158" i="5"/>
  <c r="L3157" i="5"/>
  <c r="L3156" i="5"/>
  <c r="R3156" i="5" s="1"/>
  <c r="S3156" i="5" s="1"/>
  <c r="M3144" i="5"/>
  <c r="L3133" i="5"/>
  <c r="L3112" i="5"/>
  <c r="L3109" i="5"/>
  <c r="L3108" i="5"/>
  <c r="L3082" i="5"/>
  <c r="R3082" i="5" s="1"/>
  <c r="S3082" i="5" s="1"/>
  <c r="L3068" i="5"/>
  <c r="L3055" i="5"/>
  <c r="M3055" i="5" s="1"/>
  <c r="V3055" i="5" s="1"/>
  <c r="M3052" i="5"/>
  <c r="L3036" i="5"/>
  <c r="L3035" i="5"/>
  <c r="L3034" i="5"/>
  <c r="L3030" i="5"/>
  <c r="L3029" i="5"/>
  <c r="L3028" i="5"/>
  <c r="L3027" i="5"/>
  <c r="M3027" i="5" s="1"/>
  <c r="L3026" i="5"/>
  <c r="L3006" i="5"/>
  <c r="L3005" i="5"/>
  <c r="L3004" i="5"/>
  <c r="M3004" i="5" s="1"/>
  <c r="L2992" i="5"/>
  <c r="L2987" i="5"/>
  <c r="L2986" i="5"/>
  <c r="M2986" i="5" s="1"/>
  <c r="L2982" i="5"/>
  <c r="M2982" i="5" s="1"/>
  <c r="R2970" i="5"/>
  <c r="L2966" i="5"/>
  <c r="M2966" i="5" s="1"/>
  <c r="L2965" i="5"/>
  <c r="M2962" i="5"/>
  <c r="L2958" i="5"/>
  <c r="M2958" i="5" s="1"/>
  <c r="L2949" i="5"/>
  <c r="L2948" i="5"/>
  <c r="M2944" i="5"/>
  <c r="N2944" i="5" s="1"/>
  <c r="L2929" i="5"/>
  <c r="AD2929" i="5" s="1"/>
  <c r="M2912" i="5"/>
  <c r="N2912" i="5" s="1"/>
  <c r="L2888" i="5"/>
  <c r="M2876" i="5"/>
  <c r="L2874" i="5"/>
  <c r="M2874" i="5" s="1"/>
  <c r="L2861" i="5"/>
  <c r="M2857" i="5"/>
  <c r="N2857" i="5" s="1"/>
  <c r="L2852" i="5"/>
  <c r="M2852" i="5" s="1"/>
  <c r="L2848" i="5"/>
  <c r="M2848" i="5" s="1"/>
  <c r="M2835" i="5"/>
  <c r="L2821" i="5"/>
  <c r="M3707" i="5"/>
  <c r="N3707" i="5" s="1"/>
  <c r="M3699" i="5"/>
  <c r="M3691" i="5"/>
  <c r="M3683" i="5"/>
  <c r="M3675" i="5"/>
  <c r="V3675" i="5" s="1"/>
  <c r="M3667" i="5"/>
  <c r="V3667" i="5" s="1"/>
  <c r="M3661" i="5"/>
  <c r="R3651" i="5"/>
  <c r="R3635" i="5"/>
  <c r="R3603" i="5"/>
  <c r="R3523" i="5"/>
  <c r="L3519" i="5"/>
  <c r="M3495" i="5"/>
  <c r="N3495" i="5" s="1"/>
  <c r="L3481" i="5"/>
  <c r="M3481" i="5" s="1"/>
  <c r="L3474" i="5"/>
  <c r="L3466" i="5"/>
  <c r="L3458" i="5"/>
  <c r="L3449" i="5"/>
  <c r="L3441" i="5"/>
  <c r="L3434" i="5"/>
  <c r="L3433" i="5"/>
  <c r="L3405" i="5"/>
  <c r="R3405" i="5" s="1"/>
  <c r="S3405" i="5" s="1"/>
  <c r="L3387" i="5"/>
  <c r="M3370" i="5"/>
  <c r="N3370" i="5" s="1"/>
  <c r="L3368" i="5"/>
  <c r="L3367" i="5"/>
  <c r="M3358" i="5"/>
  <c r="N3358" i="5" s="1"/>
  <c r="L3352" i="5"/>
  <c r="L3351" i="5"/>
  <c r="M3351" i="5" s="1"/>
  <c r="V3351" i="5" s="1"/>
  <c r="M3339" i="5"/>
  <c r="L3278" i="5"/>
  <c r="AD3278" i="5" s="1"/>
  <c r="M3187" i="5"/>
  <c r="N3187" i="5" s="1"/>
  <c r="L3143" i="5"/>
  <c r="M3135" i="5"/>
  <c r="L3131" i="5"/>
  <c r="L3130" i="5"/>
  <c r="L3127" i="5"/>
  <c r="M3127" i="5" s="1"/>
  <c r="L3104" i="5"/>
  <c r="L3101" i="5"/>
  <c r="L3100" i="5"/>
  <c r="M3100" i="5" s="1"/>
  <c r="R3099" i="5"/>
  <c r="L3062" i="5"/>
  <c r="M3019" i="5"/>
  <c r="N3019" i="5" s="1"/>
  <c r="M3014" i="5"/>
  <c r="M3012" i="5"/>
  <c r="M3010" i="5"/>
  <c r="L3002" i="5"/>
  <c r="R3000" i="5"/>
  <c r="L2990" i="5"/>
  <c r="M2990" i="5" s="1"/>
  <c r="N2990" i="5" s="1"/>
  <c r="L2981" i="5"/>
  <c r="L2980" i="5"/>
  <c r="M2980" i="5" s="1"/>
  <c r="M2976" i="5"/>
  <c r="N2976" i="5" s="1"/>
  <c r="M2960" i="5"/>
  <c r="N2960" i="5" s="1"/>
  <c r="L2957" i="5"/>
  <c r="M2931" i="5"/>
  <c r="M2927" i="5"/>
  <c r="M3706" i="5"/>
  <c r="M3698" i="5"/>
  <c r="M3690" i="5"/>
  <c r="L3689" i="5"/>
  <c r="L3688" i="5"/>
  <c r="R3688" i="5" s="1"/>
  <c r="S3688" i="5" s="1"/>
  <c r="M3682" i="5"/>
  <c r="L3681" i="5"/>
  <c r="M3681" i="5" s="1"/>
  <c r="L3680" i="5"/>
  <c r="M3674" i="5"/>
  <c r="L3673" i="5"/>
  <c r="L3672" i="5"/>
  <c r="R3672" i="5" s="1"/>
  <c r="S3672" i="5" s="1"/>
  <c r="M3666" i="5"/>
  <c r="N3666" i="5" s="1"/>
  <c r="L3665" i="5"/>
  <c r="M3665" i="5" s="1"/>
  <c r="N3665" i="5" s="1"/>
  <c r="L3664" i="5"/>
  <c r="M3659" i="5"/>
  <c r="V3659" i="5" s="1"/>
  <c r="L3648" i="5"/>
  <c r="L3646" i="5"/>
  <c r="L3632" i="5"/>
  <c r="L3630" i="5"/>
  <c r="L3616" i="5"/>
  <c r="L3614" i="5"/>
  <c r="R3614" i="5" s="1"/>
  <c r="S3614" i="5" s="1"/>
  <c r="L3600" i="5"/>
  <c r="L3598" i="5"/>
  <c r="R3598" i="5" s="1"/>
  <c r="L3588" i="5"/>
  <c r="L3572" i="5"/>
  <c r="L3562" i="5"/>
  <c r="L3546" i="5"/>
  <c r="L3530" i="5"/>
  <c r="L3518" i="5"/>
  <c r="L3515" i="5"/>
  <c r="L3503" i="5"/>
  <c r="R3503" i="5" s="1"/>
  <c r="S3503" i="5" s="1"/>
  <c r="L3491" i="5"/>
  <c r="R3447" i="5"/>
  <c r="R3439" i="5"/>
  <c r="L3432" i="5"/>
  <c r="R3432" i="5" s="1"/>
  <c r="S3432" i="5" s="1"/>
  <c r="M3314" i="5"/>
  <c r="M3308" i="5"/>
  <c r="N3308" i="5" s="1"/>
  <c r="M3303" i="5"/>
  <c r="N3303" i="5" s="1"/>
  <c r="R3268" i="5"/>
  <c r="M3267" i="5"/>
  <c r="R3259" i="5"/>
  <c r="M3258" i="5"/>
  <c r="M3218" i="5"/>
  <c r="M3197" i="5"/>
  <c r="M3190" i="5"/>
  <c r="R3186" i="5"/>
  <c r="R3179" i="5"/>
  <c r="R3121" i="5"/>
  <c r="R3091" i="5"/>
  <c r="M3077" i="5"/>
  <c r="N3077" i="5" s="1"/>
  <c r="M3045" i="5"/>
  <c r="N3045" i="5" s="1"/>
  <c r="L2989" i="5"/>
  <c r="M2974" i="5"/>
  <c r="N2974" i="5" s="1"/>
  <c r="M2972" i="5"/>
  <c r="N2972" i="5" s="1"/>
  <c r="L2956" i="5"/>
  <c r="M2946" i="5"/>
  <c r="L2938" i="5"/>
  <c r="M2938" i="5" s="1"/>
  <c r="N2938" i="5" s="1"/>
  <c r="R2936" i="5"/>
  <c r="R2930" i="5"/>
  <c r="M2819" i="5"/>
  <c r="L2811" i="5"/>
  <c r="M2811" i="5" s="1"/>
  <c r="L2808" i="5"/>
  <c r="M2808" i="5" s="1"/>
  <c r="R2376" i="5"/>
  <c r="L3137" i="5"/>
  <c r="M3116" i="5"/>
  <c r="N3116" i="5" s="1"/>
  <c r="L3080" i="5"/>
  <c r="M3071" i="5"/>
  <c r="N3071" i="5" s="1"/>
  <c r="L3051" i="5"/>
  <c r="L3050" i="5"/>
  <c r="R3050" i="5" s="1"/>
  <c r="S3050" i="5" s="1"/>
  <c r="L3048" i="5"/>
  <c r="M3039" i="5"/>
  <c r="N3039" i="5" s="1"/>
  <c r="L3023" i="5"/>
  <c r="L3017" i="5"/>
  <c r="L3015" i="5"/>
  <c r="L2977" i="5"/>
  <c r="M2970" i="5"/>
  <c r="N2970" i="5" s="1"/>
  <c r="M2965" i="5"/>
  <c r="N2965" i="5" s="1"/>
  <c r="L2945" i="5"/>
  <c r="L2925" i="5"/>
  <c r="L2923" i="5"/>
  <c r="L2913" i="5"/>
  <c r="AD2913" i="5" s="1"/>
  <c r="M2910" i="5"/>
  <c r="N2910" i="5" s="1"/>
  <c r="L2905" i="5"/>
  <c r="M2899" i="5"/>
  <c r="M2891" i="5"/>
  <c r="L2887" i="5"/>
  <c r="L2880" i="5"/>
  <c r="L2869" i="5"/>
  <c r="AD2869" i="5" s="1"/>
  <c r="M2863" i="5"/>
  <c r="L2847" i="5"/>
  <c r="L2831" i="5"/>
  <c r="M2827" i="5"/>
  <c r="M2824" i="5"/>
  <c r="N2824" i="5" s="1"/>
  <c r="L2815" i="5"/>
  <c r="M2809" i="5"/>
  <c r="L2802" i="5"/>
  <c r="L2801" i="5"/>
  <c r="L2786" i="5"/>
  <c r="L2785" i="5"/>
  <c r="L2782" i="5"/>
  <c r="M2782" i="5" s="1"/>
  <c r="N2782" i="5" s="1"/>
  <c r="L2781" i="5"/>
  <c r="L2776" i="5"/>
  <c r="L2770" i="5"/>
  <c r="L2769" i="5"/>
  <c r="L2766" i="5"/>
  <c r="L2765" i="5"/>
  <c r="L2761" i="5"/>
  <c r="L2760" i="5"/>
  <c r="R2760" i="5" s="1"/>
  <c r="S2760" i="5" s="1"/>
  <c r="M2748" i="5"/>
  <c r="N2748" i="5" s="1"/>
  <c r="L2731" i="5"/>
  <c r="L2726" i="5"/>
  <c r="M2724" i="5"/>
  <c r="N2724" i="5" s="1"/>
  <c r="L2719" i="5"/>
  <c r="AD2719" i="5" s="1"/>
  <c r="M2711" i="5"/>
  <c r="L2703" i="5"/>
  <c r="AD2703" i="5" s="1"/>
  <c r="M2699" i="5"/>
  <c r="M2688" i="5"/>
  <c r="N2688" i="5" s="1"/>
  <c r="L2684" i="5"/>
  <c r="L2680" i="5"/>
  <c r="M2677" i="5"/>
  <c r="N2677" i="5" s="1"/>
  <c r="M2671" i="5"/>
  <c r="M2663" i="5"/>
  <c r="L2651" i="5"/>
  <c r="M2644" i="5"/>
  <c r="N2644" i="5" s="1"/>
  <c r="L2635" i="5"/>
  <c r="L2632" i="5"/>
  <c r="M2620" i="5"/>
  <c r="N2620" i="5" s="1"/>
  <c r="L2616" i="5"/>
  <c r="M2607" i="5"/>
  <c r="L2606" i="5"/>
  <c r="M2601" i="5"/>
  <c r="N2601" i="5" s="1"/>
  <c r="L2594" i="5"/>
  <c r="M2594" i="5" s="1"/>
  <c r="L2589" i="5"/>
  <c r="M2575" i="5"/>
  <c r="M2533" i="5"/>
  <c r="M2526" i="5"/>
  <c r="L2517" i="5"/>
  <c r="L2510" i="5"/>
  <c r="L2499" i="5"/>
  <c r="L2491" i="5"/>
  <c r="L2489" i="5"/>
  <c r="M2486" i="5"/>
  <c r="L2475" i="5"/>
  <c r="L2464" i="5"/>
  <c r="L2463" i="5"/>
  <c r="L2462" i="5"/>
  <c r="L2458" i="5"/>
  <c r="M2458" i="5" s="1"/>
  <c r="M2420" i="5"/>
  <c r="N2420" i="5" s="1"/>
  <c r="M2416" i="5"/>
  <c r="L2411" i="5"/>
  <c r="L2387" i="5"/>
  <c r="M2378" i="5"/>
  <c r="N2378" i="5" s="1"/>
  <c r="M2376" i="5"/>
  <c r="N2376" i="5" s="1"/>
  <c r="L2368" i="5"/>
  <c r="L2365" i="5"/>
  <c r="L2352" i="5"/>
  <c r="R2352" i="5" s="1"/>
  <c r="L2348" i="5"/>
  <c r="L2340" i="5"/>
  <c r="AD2340" i="5" s="1"/>
  <c r="R2336" i="5"/>
  <c r="L2323" i="5"/>
  <c r="L2322" i="5"/>
  <c r="L2321" i="5"/>
  <c r="M2321" i="5" s="1"/>
  <c r="N2321" i="5" s="1"/>
  <c r="R2320" i="5"/>
  <c r="L2304" i="5"/>
  <c r="M2304" i="5" s="1"/>
  <c r="N2304" i="5" s="1"/>
  <c r="M2298" i="5"/>
  <c r="N2298" i="5" s="1"/>
  <c r="M2296" i="5"/>
  <c r="L2280" i="5"/>
  <c r="M2280" i="5" s="1"/>
  <c r="N2280" i="5" s="1"/>
  <c r="L2279" i="5"/>
  <c r="L2214" i="5"/>
  <c r="M2214" i="5" s="1"/>
  <c r="M2208" i="5"/>
  <c r="N2208" i="5" s="1"/>
  <c r="L2205" i="5"/>
  <c r="L2204" i="5"/>
  <c r="M2204" i="5" s="1"/>
  <c r="N2204" i="5" s="1"/>
  <c r="M2198" i="5"/>
  <c r="N2198" i="5" s="1"/>
  <c r="L2190" i="5"/>
  <c r="M2190" i="5" s="1"/>
  <c r="L2186" i="5"/>
  <c r="M2186" i="5" s="1"/>
  <c r="N2186" i="5" s="1"/>
  <c r="M2183" i="5"/>
  <c r="M2166" i="5"/>
  <c r="L2158" i="5"/>
  <c r="M2158" i="5" s="1"/>
  <c r="M2148" i="5"/>
  <c r="N2148" i="5" s="1"/>
  <c r="M2098" i="5"/>
  <c r="M2049" i="5"/>
  <c r="N2049" i="5" s="1"/>
  <c r="L2046" i="5"/>
  <c r="M1835" i="5"/>
  <c r="N1835" i="5" s="1"/>
  <c r="R1827" i="5"/>
  <c r="M1827" i="5"/>
  <c r="N1827" i="5" s="1"/>
  <c r="R1555" i="5"/>
  <c r="S1555" i="5" s="1"/>
  <c r="R1549" i="5"/>
  <c r="S1549" i="5" s="1"/>
  <c r="M2780" i="5"/>
  <c r="N2780" i="5" s="1"/>
  <c r="M2775" i="5"/>
  <c r="M2768" i="5"/>
  <c r="N2768" i="5" s="1"/>
  <c r="M2764" i="5"/>
  <c r="N2764" i="5" s="1"/>
  <c r="M2759" i="5"/>
  <c r="M2730" i="5"/>
  <c r="N2730" i="5" s="1"/>
  <c r="M2718" i="5"/>
  <c r="N2718" i="5" s="1"/>
  <c r="M2702" i="5"/>
  <c r="N2702" i="5" s="1"/>
  <c r="M2696" i="5"/>
  <c r="M2679" i="5"/>
  <c r="M2674" i="5"/>
  <c r="N2674" i="5" s="1"/>
  <c r="M2666" i="5"/>
  <c r="N2666" i="5" s="1"/>
  <c r="M2655" i="5"/>
  <c r="M2650" i="5"/>
  <c r="M2639" i="5"/>
  <c r="M2634" i="5"/>
  <c r="N2634" i="5" s="1"/>
  <c r="M2631" i="5"/>
  <c r="M2628" i="5"/>
  <c r="M2615" i="5"/>
  <c r="M2592" i="5"/>
  <c r="N2592" i="5" s="1"/>
  <c r="R2581" i="5"/>
  <c r="M2566" i="5"/>
  <c r="N2566" i="5" s="1"/>
  <c r="M2546" i="5"/>
  <c r="N2546" i="5" s="1"/>
  <c r="R2532" i="5"/>
  <c r="M2509" i="5"/>
  <c r="R2497" i="5"/>
  <c r="M2488" i="5"/>
  <c r="N2488" i="5" s="1"/>
  <c r="M2479" i="5"/>
  <c r="M2477" i="5"/>
  <c r="R2454" i="5"/>
  <c r="M2425" i="5"/>
  <c r="V2425" i="5" s="1"/>
  <c r="V2413" i="5"/>
  <c r="M2410" i="5"/>
  <c r="N2410" i="5" s="1"/>
  <c r="L2364" i="5"/>
  <c r="L2363" i="5"/>
  <c r="L2362" i="5"/>
  <c r="L2351" i="5"/>
  <c r="R2331" i="5"/>
  <c r="M2320" i="5"/>
  <c r="N2320" i="5" s="1"/>
  <c r="L2308" i="5"/>
  <c r="M2308" i="5" s="1"/>
  <c r="L2291" i="5"/>
  <c r="L2290" i="5"/>
  <c r="L2289" i="5"/>
  <c r="M2289" i="5" s="1"/>
  <c r="R2288" i="5"/>
  <c r="M2281" i="5"/>
  <c r="L2273" i="5"/>
  <c r="M2273" i="5" s="1"/>
  <c r="L2264" i="5"/>
  <c r="M2264" i="5" s="1"/>
  <c r="N2264" i="5" s="1"/>
  <c r="L2263" i="5"/>
  <c r="M2263" i="5" s="1"/>
  <c r="M2239" i="5"/>
  <c r="L2232" i="5"/>
  <c r="M2232" i="5" s="1"/>
  <c r="N2232" i="5" s="1"/>
  <c r="L2231" i="5"/>
  <c r="M2231" i="5" s="1"/>
  <c r="L2225" i="5"/>
  <c r="M2225" i="5" s="1"/>
  <c r="M2196" i="5"/>
  <c r="N2196" i="5" s="1"/>
  <c r="M2192" i="5"/>
  <c r="L2182" i="5"/>
  <c r="M2182" i="5" s="1"/>
  <c r="L2178" i="5"/>
  <c r="M2178" i="5" s="1"/>
  <c r="N2178" i="5" s="1"/>
  <c r="M2175" i="5"/>
  <c r="M2160" i="5"/>
  <c r="N2160" i="5" s="1"/>
  <c r="M2139" i="5"/>
  <c r="M2132" i="5"/>
  <c r="N2132" i="5" s="1"/>
  <c r="L2126" i="5"/>
  <c r="M2122" i="5"/>
  <c r="M2107" i="5"/>
  <c r="L2097" i="5"/>
  <c r="L2095" i="5"/>
  <c r="M2095" i="5" s="1"/>
  <c r="L2094" i="5"/>
  <c r="M2094" i="5" s="1"/>
  <c r="M2090" i="5"/>
  <c r="L2073" i="5"/>
  <c r="L2066" i="5"/>
  <c r="L2040" i="5"/>
  <c r="M1698" i="5"/>
  <c r="R1606" i="5"/>
  <c r="S1606" i="5" s="1"/>
  <c r="L3128" i="5"/>
  <c r="M3092" i="5"/>
  <c r="N3092" i="5" s="1"/>
  <c r="M3070" i="5"/>
  <c r="L3057" i="5"/>
  <c r="L3009" i="5"/>
  <c r="M2979" i="5"/>
  <c r="M2964" i="5"/>
  <c r="N2964" i="5" s="1"/>
  <c r="M2947" i="5"/>
  <c r="M2934" i="5"/>
  <c r="N2934" i="5" s="1"/>
  <c r="M2932" i="5"/>
  <c r="N2932" i="5" s="1"/>
  <c r="L2928" i="5"/>
  <c r="L2916" i="5"/>
  <c r="M2916" i="5" s="1"/>
  <c r="M2897" i="5"/>
  <c r="N2897" i="5" s="1"/>
  <c r="M2894" i="5"/>
  <c r="N2894" i="5" s="1"/>
  <c r="L2878" i="5"/>
  <c r="L2875" i="5"/>
  <c r="L2859" i="5"/>
  <c r="M2854" i="5"/>
  <c r="N2854" i="5" s="1"/>
  <c r="M2838" i="5"/>
  <c r="N2838" i="5" s="1"/>
  <c r="L2834" i="5"/>
  <c r="L2833" i="5"/>
  <c r="M2833" i="5" s="1"/>
  <c r="V2833" i="5" s="1"/>
  <c r="L2818" i="5"/>
  <c r="L2817" i="5"/>
  <c r="L2799" i="5"/>
  <c r="M2795" i="5"/>
  <c r="M2792" i="5"/>
  <c r="N2792" i="5" s="1"/>
  <c r="M2784" i="5"/>
  <c r="N2784" i="5" s="1"/>
  <c r="L2763" i="5"/>
  <c r="L2758" i="5"/>
  <c r="R2758" i="5" s="1"/>
  <c r="L2757" i="5"/>
  <c r="L2756" i="5"/>
  <c r="L2755" i="5"/>
  <c r="L2752" i="5"/>
  <c r="L2734" i="5"/>
  <c r="L2733" i="5"/>
  <c r="M2733" i="5" s="1"/>
  <c r="L2729" i="5"/>
  <c r="L2728" i="5"/>
  <c r="M2725" i="5"/>
  <c r="N2725" i="5" s="1"/>
  <c r="L2722" i="5"/>
  <c r="L2721" i="5"/>
  <c r="L2707" i="5"/>
  <c r="L2701" i="5"/>
  <c r="L2695" i="5"/>
  <c r="R2695" i="5" s="1"/>
  <c r="S2695" i="5" s="1"/>
  <c r="M2691" i="5"/>
  <c r="M2686" i="5"/>
  <c r="N2686" i="5" s="1"/>
  <c r="M2682" i="5"/>
  <c r="N2682" i="5" s="1"/>
  <c r="M2676" i="5"/>
  <c r="N2676" i="5" s="1"/>
  <c r="M2668" i="5"/>
  <c r="N2668" i="5" s="1"/>
  <c r="M2661" i="5"/>
  <c r="L2654" i="5"/>
  <c r="L2653" i="5"/>
  <c r="M2653" i="5" s="1"/>
  <c r="V2653" i="5" s="1"/>
  <c r="M2645" i="5"/>
  <c r="N2645" i="5" s="1"/>
  <c r="L2638" i="5"/>
  <c r="L2637" i="5"/>
  <c r="L2630" i="5"/>
  <c r="L2627" i="5"/>
  <c r="M2623" i="5"/>
  <c r="M2618" i="5"/>
  <c r="N2618" i="5" s="1"/>
  <c r="L2614" i="5"/>
  <c r="R2614" i="5" s="1"/>
  <c r="S2614" i="5" s="1"/>
  <c r="L2611" i="5"/>
  <c r="M2602" i="5"/>
  <c r="L2598" i="5"/>
  <c r="L2586" i="5"/>
  <c r="M2576" i="5"/>
  <c r="N2576" i="5" s="1"/>
  <c r="M2574" i="5"/>
  <c r="M2572" i="5"/>
  <c r="L2560" i="5"/>
  <c r="M2560" i="5" s="1"/>
  <c r="L2559" i="5"/>
  <c r="L2558" i="5"/>
  <c r="L2557" i="5"/>
  <c r="L2556" i="5"/>
  <c r="L2551" i="5"/>
  <c r="L2540" i="5"/>
  <c r="L2539" i="5"/>
  <c r="L2538" i="5"/>
  <c r="R2538" i="5" s="1"/>
  <c r="L2537" i="5"/>
  <c r="L2536" i="5"/>
  <c r="L2485" i="5"/>
  <c r="L2481" i="5"/>
  <c r="M2467" i="5"/>
  <c r="M2448" i="5"/>
  <c r="N2448" i="5" s="1"/>
  <c r="M2446" i="5"/>
  <c r="N2446" i="5" s="1"/>
  <c r="M2440" i="5"/>
  <c r="N2440" i="5" s="1"/>
  <c r="L2436" i="5"/>
  <c r="L2428" i="5"/>
  <c r="M2418" i="5"/>
  <c r="N2418" i="5" s="1"/>
  <c r="M2408" i="5"/>
  <c r="M2406" i="5"/>
  <c r="N2406" i="5" s="1"/>
  <c r="L2397" i="5"/>
  <c r="M2397" i="5" s="1"/>
  <c r="L2396" i="5"/>
  <c r="M2393" i="5"/>
  <c r="L2392" i="5"/>
  <c r="L2390" i="5"/>
  <c r="M2370" i="5"/>
  <c r="N2370" i="5" s="1"/>
  <c r="L2360" i="5"/>
  <c r="L2343" i="5"/>
  <c r="L2342" i="5"/>
  <c r="M2338" i="5"/>
  <c r="N2338" i="5" s="1"/>
  <c r="L2328" i="5"/>
  <c r="M2328" i="5" s="1"/>
  <c r="N2328" i="5" s="1"/>
  <c r="L2316" i="5"/>
  <c r="M2316" i="5" s="1"/>
  <c r="R2299" i="5"/>
  <c r="M2288" i="5"/>
  <c r="N2288" i="5" s="1"/>
  <c r="L2257" i="5"/>
  <c r="L2248" i="5"/>
  <c r="M2248" i="5" s="1"/>
  <c r="N2248" i="5" s="1"/>
  <c r="L2247" i="5"/>
  <c r="M2212" i="5"/>
  <c r="N2212" i="5" s="1"/>
  <c r="M2199" i="5"/>
  <c r="M2184" i="5"/>
  <c r="N2184" i="5" s="1"/>
  <c r="R2170" i="5"/>
  <c r="M2167" i="5"/>
  <c r="M2149" i="5"/>
  <c r="M2114" i="5"/>
  <c r="M2099" i="5"/>
  <c r="M2082" i="5"/>
  <c r="R2027" i="5"/>
  <c r="S2027" i="5" s="1"/>
  <c r="R1842" i="5"/>
  <c r="M1842" i="5"/>
  <c r="N1842" i="5" s="1"/>
  <c r="R1712" i="5"/>
  <c r="S1712" i="5" s="1"/>
  <c r="R1592" i="5"/>
  <c r="S1592" i="5" s="1"/>
  <c r="R2863" i="5"/>
  <c r="M2832" i="5"/>
  <c r="N2832" i="5" s="1"/>
  <c r="M2816" i="5"/>
  <c r="N2816" i="5" s="1"/>
  <c r="M2803" i="5"/>
  <c r="M2798" i="5"/>
  <c r="N2798" i="5" s="1"/>
  <c r="M2787" i="5"/>
  <c r="M2777" i="5"/>
  <c r="N2777" i="5" s="1"/>
  <c r="M2762" i="5"/>
  <c r="M2754" i="5"/>
  <c r="N2754" i="5" s="1"/>
  <c r="M2732" i="5"/>
  <c r="N2732" i="5" s="1"/>
  <c r="M2727" i="5"/>
  <c r="M2720" i="5"/>
  <c r="M2717" i="5"/>
  <c r="N2717" i="5" s="1"/>
  <c r="M2706" i="5"/>
  <c r="N2706" i="5" s="1"/>
  <c r="M2697" i="5"/>
  <c r="N2697" i="5" s="1"/>
  <c r="M2694" i="5"/>
  <c r="N2694" i="5" s="1"/>
  <c r="M2652" i="5"/>
  <c r="N2652" i="5" s="1"/>
  <c r="M2636" i="5"/>
  <c r="N2636" i="5" s="1"/>
  <c r="M2629" i="5"/>
  <c r="N2629" i="5" s="1"/>
  <c r="M2626" i="5"/>
  <c r="M2613" i="5"/>
  <c r="M2518" i="5"/>
  <c r="N2518" i="5" s="1"/>
  <c r="M2515" i="5"/>
  <c r="N2515" i="5" s="1"/>
  <c r="M2480" i="5"/>
  <c r="N2480" i="5" s="1"/>
  <c r="M2478" i="5"/>
  <c r="M2476" i="5"/>
  <c r="M2442" i="5"/>
  <c r="N2442" i="5" s="1"/>
  <c r="M2435" i="5"/>
  <c r="N2435" i="5" s="1"/>
  <c r="M2414" i="5"/>
  <c r="N2414" i="5" s="1"/>
  <c r="M2382" i="5"/>
  <c r="N2382" i="5" s="1"/>
  <c r="M2306" i="5"/>
  <c r="M2271" i="5"/>
  <c r="M2249" i="5"/>
  <c r="M2215" i="5"/>
  <c r="M2191" i="5"/>
  <c r="M2176" i="5"/>
  <c r="M2159" i="5"/>
  <c r="M2133" i="5"/>
  <c r="M2123" i="5"/>
  <c r="M2106" i="5"/>
  <c r="M2091" i="5"/>
  <c r="R1587" i="5"/>
  <c r="S1587" i="5" s="1"/>
  <c r="M1577" i="5"/>
  <c r="N1577" i="5" s="1"/>
  <c r="M2007" i="5"/>
  <c r="N2007" i="5" s="1"/>
  <c r="M1985" i="5"/>
  <c r="N1985" i="5" s="1"/>
  <c r="M1958" i="5"/>
  <c r="N1958" i="5" s="1"/>
  <c r="M1870" i="5"/>
  <c r="M1861" i="5"/>
  <c r="M1854" i="5"/>
  <c r="N1854" i="5" s="1"/>
  <c r="M1845" i="5"/>
  <c r="L1755" i="5"/>
  <c r="M1723" i="5"/>
  <c r="N1723" i="5" s="1"/>
  <c r="L1701" i="5"/>
  <c r="L1659" i="5"/>
  <c r="L1609" i="5"/>
  <c r="L1588" i="5"/>
  <c r="L1586" i="5"/>
  <c r="M1260" i="5"/>
  <c r="N1260" i="5" s="1"/>
  <c r="M1254" i="5"/>
  <c r="N1254" i="5" s="1"/>
  <c r="L2334" i="5"/>
  <c r="M2334" i="5" s="1"/>
  <c r="M2313" i="5"/>
  <c r="L2294" i="5"/>
  <c r="M2294" i="5" s="1"/>
  <c r="L2293" i="5"/>
  <c r="M2284" i="5"/>
  <c r="N2284" i="5" s="1"/>
  <c r="M2241" i="5"/>
  <c r="L2222" i="5"/>
  <c r="L2221" i="5"/>
  <c r="R2221" i="5" s="1"/>
  <c r="S2221" i="5" s="1"/>
  <c r="L2220" i="5"/>
  <c r="L2219" i="5"/>
  <c r="L2218" i="5"/>
  <c r="L2211" i="5"/>
  <c r="L2210" i="5"/>
  <c r="L2209" i="5"/>
  <c r="M2141" i="5"/>
  <c r="L2138" i="5"/>
  <c r="M2138" i="5" s="1"/>
  <c r="V2138" i="5" s="1"/>
  <c r="L2137" i="5"/>
  <c r="L2136" i="5"/>
  <c r="L2135" i="5"/>
  <c r="L2134" i="5"/>
  <c r="M2131" i="5"/>
  <c r="M2118" i="5"/>
  <c r="M2111" i="5"/>
  <c r="M2102" i="5"/>
  <c r="M2086" i="5"/>
  <c r="M2079" i="5"/>
  <c r="L2048" i="5"/>
  <c r="L2031" i="5"/>
  <c r="M2026" i="5"/>
  <c r="M2014" i="5"/>
  <c r="N2014" i="5" s="1"/>
  <c r="L2006" i="5"/>
  <c r="L1984" i="5"/>
  <c r="R1984" i="5" s="1"/>
  <c r="L1978" i="5"/>
  <c r="L1967" i="5"/>
  <c r="L1956" i="5"/>
  <c r="L1953" i="5"/>
  <c r="L1941" i="5"/>
  <c r="M1932" i="5"/>
  <c r="N1932" i="5" s="1"/>
  <c r="L1899" i="5"/>
  <c r="M1885" i="5"/>
  <c r="L1873" i="5"/>
  <c r="L1860" i="5"/>
  <c r="M1855" i="5"/>
  <c r="N1855" i="5" s="1"/>
  <c r="L1848" i="5"/>
  <c r="L1844" i="5"/>
  <c r="L1840" i="5"/>
  <c r="L1837" i="5"/>
  <c r="M1837" i="5" s="1"/>
  <c r="L1832" i="5"/>
  <c r="L1830" i="5"/>
  <c r="L1817" i="5"/>
  <c r="M1817" i="5" s="1"/>
  <c r="L1805" i="5"/>
  <c r="L1794" i="5"/>
  <c r="L1786" i="5"/>
  <c r="L1785" i="5"/>
  <c r="L1778" i="5"/>
  <c r="L1777" i="5"/>
  <c r="M1777" i="5" s="1"/>
  <c r="L1770" i="5"/>
  <c r="L1769" i="5"/>
  <c r="L1760" i="5"/>
  <c r="L1754" i="5"/>
  <c r="M1754" i="5" s="1"/>
  <c r="L1735" i="5"/>
  <c r="L1734" i="5"/>
  <c r="M1734" i="5" s="1"/>
  <c r="L1719" i="5"/>
  <c r="L1718" i="5"/>
  <c r="M1718" i="5" s="1"/>
  <c r="L1715" i="5"/>
  <c r="L1702" i="5"/>
  <c r="L1700" i="5"/>
  <c r="M1700" i="5" s="1"/>
  <c r="L1697" i="5"/>
  <c r="M1697" i="5" s="1"/>
  <c r="N1697" i="5" s="1"/>
  <c r="L1694" i="5"/>
  <c r="M1670" i="5"/>
  <c r="N1670" i="5" s="1"/>
  <c r="L1665" i="5"/>
  <c r="M1665" i="5" s="1"/>
  <c r="N1665" i="5" s="1"/>
  <c r="L1657" i="5"/>
  <c r="R1657" i="5" s="1"/>
  <c r="S1657" i="5" s="1"/>
  <c r="L1652" i="5"/>
  <c r="L1636" i="5"/>
  <c r="L1623" i="5"/>
  <c r="L1619" i="5"/>
  <c r="L1616" i="5"/>
  <c r="L1615" i="5"/>
  <c r="L1614" i="5"/>
  <c r="L1605" i="5"/>
  <c r="M1605" i="5" s="1"/>
  <c r="N1605" i="5" s="1"/>
  <c r="L1602" i="5"/>
  <c r="M1602" i="5" s="1"/>
  <c r="L1601" i="5"/>
  <c r="AD1601" i="5" s="1"/>
  <c r="M1600" i="5"/>
  <c r="N1600" i="5" s="1"/>
  <c r="L1581" i="5"/>
  <c r="L1546" i="5"/>
  <c r="L1527" i="5"/>
  <c r="M1501" i="5"/>
  <c r="N1501" i="5" s="1"/>
  <c r="M1498" i="5"/>
  <c r="N1498" i="5" s="1"/>
  <c r="M1474" i="5"/>
  <c r="N1474" i="5" s="1"/>
  <c r="L1425" i="5"/>
  <c r="L1386" i="5"/>
  <c r="L1385" i="5"/>
  <c r="L1384" i="5"/>
  <c r="L1383" i="5"/>
  <c r="L1382" i="5"/>
  <c r="L1380" i="5"/>
  <c r="L1365" i="5"/>
  <c r="L1364" i="5"/>
  <c r="L1361" i="5"/>
  <c r="L1360" i="5"/>
  <c r="L1358" i="5"/>
  <c r="M1315" i="5"/>
  <c r="N1315" i="5" s="1"/>
  <c r="L1311" i="5"/>
  <c r="M1302" i="5"/>
  <c r="N1302" i="5" s="1"/>
  <c r="M1299" i="5"/>
  <c r="N1299" i="5" s="1"/>
  <c r="L1267" i="5"/>
  <c r="M1267" i="5" s="1"/>
  <c r="L1266" i="5"/>
  <c r="M1266" i="5" s="1"/>
  <c r="L1264" i="5"/>
  <c r="M1264" i="5" s="1"/>
  <c r="L1263" i="5"/>
  <c r="M1245" i="5"/>
  <c r="N1245" i="5" s="1"/>
  <c r="L1234" i="5"/>
  <c r="L1231" i="5"/>
  <c r="M1231" i="5" s="1"/>
  <c r="N1231" i="5" s="1"/>
  <c r="L1228" i="5"/>
  <c r="M1228" i="5" s="1"/>
  <c r="L1225" i="5"/>
  <c r="M1220" i="5"/>
  <c r="N1220" i="5" s="1"/>
  <c r="M1218" i="5"/>
  <c r="N1218" i="5" s="1"/>
  <c r="R1214" i="5"/>
  <c r="M1211" i="5"/>
  <c r="N1211" i="5" s="1"/>
  <c r="L1193" i="5"/>
  <c r="M1189" i="5"/>
  <c r="N1189" i="5" s="1"/>
  <c r="L1149" i="5"/>
  <c r="M1149" i="5" s="1"/>
  <c r="M2052" i="5"/>
  <c r="N2052" i="5" s="1"/>
  <c r="R2012" i="5"/>
  <c r="M1988" i="5"/>
  <c r="N1988" i="5" s="1"/>
  <c r="R1981" i="5"/>
  <c r="M1977" i="5"/>
  <c r="R1963" i="5"/>
  <c r="R1924" i="5"/>
  <c r="M1919" i="5"/>
  <c r="N1919" i="5" s="1"/>
  <c r="R1914" i="5"/>
  <c r="R1907" i="5"/>
  <c r="M1892" i="5"/>
  <c r="N1892" i="5" s="1"/>
  <c r="M1877" i="5"/>
  <c r="N1877" i="5" s="1"/>
  <c r="M1871" i="5"/>
  <c r="N1871" i="5" s="1"/>
  <c r="M1853" i="5"/>
  <c r="M1846" i="5"/>
  <c r="N1846" i="5" s="1"/>
  <c r="M1829" i="5"/>
  <c r="M1822" i="5"/>
  <c r="N1822" i="5" s="1"/>
  <c r="R1815" i="5"/>
  <c r="R1804" i="5"/>
  <c r="S1804" i="5" s="1"/>
  <c r="M1741" i="5"/>
  <c r="R1728" i="5"/>
  <c r="M1696" i="5"/>
  <c r="N1696" i="5" s="1"/>
  <c r="L1681" i="5"/>
  <c r="R1585" i="5"/>
  <c r="L1579" i="5"/>
  <c r="R1571" i="5"/>
  <c r="L1559" i="5"/>
  <c r="M1559" i="5" s="1"/>
  <c r="M1545" i="5"/>
  <c r="R1409" i="5"/>
  <c r="R1352" i="5"/>
  <c r="R1351" i="5"/>
  <c r="R1314" i="5"/>
  <c r="R1270" i="5"/>
  <c r="L1236" i="5"/>
  <c r="M1236" i="5" s="1"/>
  <c r="M1210" i="5"/>
  <c r="R1129" i="5"/>
  <c r="L2347" i="5"/>
  <c r="M2347" i="5" s="1"/>
  <c r="L2346" i="5"/>
  <c r="M2336" i="5"/>
  <c r="N2336" i="5" s="1"/>
  <c r="L2326" i="5"/>
  <c r="L2325" i="5"/>
  <c r="M2312" i="5"/>
  <c r="N2312" i="5" s="1"/>
  <c r="L2311" i="5"/>
  <c r="L2302" i="5"/>
  <c r="M2302" i="5" s="1"/>
  <c r="L2283" i="5"/>
  <c r="AD2283" i="5" s="1"/>
  <c r="L2278" i="5"/>
  <c r="L2277" i="5"/>
  <c r="M2272" i="5"/>
  <c r="N2272" i="5" s="1"/>
  <c r="L2268" i="5"/>
  <c r="L2267" i="5"/>
  <c r="L2262" i="5"/>
  <c r="M2262" i="5" s="1"/>
  <c r="L2261" i="5"/>
  <c r="M2256" i="5"/>
  <c r="N2256" i="5" s="1"/>
  <c r="L2252" i="5"/>
  <c r="L2251" i="5"/>
  <c r="L2246" i="5"/>
  <c r="L2245" i="5"/>
  <c r="M2240" i="5"/>
  <c r="N2240" i="5" s="1"/>
  <c r="L2236" i="5"/>
  <c r="L2235" i="5"/>
  <c r="M2207" i="5"/>
  <c r="L2195" i="5"/>
  <c r="L2194" i="5"/>
  <c r="M2170" i="5"/>
  <c r="N2170" i="5" s="1"/>
  <c r="M2162" i="5"/>
  <c r="N2162" i="5" s="1"/>
  <c r="L2154" i="5"/>
  <c r="AD2154" i="5" s="1"/>
  <c r="L2153" i="5"/>
  <c r="L2152" i="5"/>
  <c r="M2152" i="5" s="1"/>
  <c r="V2152" i="5" s="1"/>
  <c r="L2151" i="5"/>
  <c r="L2150" i="5"/>
  <c r="M2147" i="5"/>
  <c r="L2128" i="5"/>
  <c r="L2127" i="5"/>
  <c r="M2119" i="5"/>
  <c r="M2110" i="5"/>
  <c r="M2103" i="5"/>
  <c r="M2087" i="5"/>
  <c r="M2078" i="5"/>
  <c r="L2051" i="5"/>
  <c r="L2050" i="5"/>
  <c r="L2038" i="5"/>
  <c r="M2027" i="5"/>
  <c r="N2027" i="5" s="1"/>
  <c r="L2019" i="5"/>
  <c r="L2018" i="5"/>
  <c r="M2018" i="5" s="1"/>
  <c r="L1987" i="5"/>
  <c r="L1986" i="5"/>
  <c r="L1971" i="5"/>
  <c r="L1960" i="5"/>
  <c r="M1951" i="5"/>
  <c r="N1951" i="5" s="1"/>
  <c r="L1943" i="5"/>
  <c r="M1929" i="5"/>
  <c r="M1922" i="5"/>
  <c r="N1922" i="5" s="1"/>
  <c r="L1918" i="5"/>
  <c r="L1917" i="5"/>
  <c r="L1903" i="5"/>
  <c r="L1897" i="5"/>
  <c r="M1888" i="5"/>
  <c r="N1888" i="5" s="1"/>
  <c r="L1880" i="5"/>
  <c r="L1856" i="5"/>
  <c r="L1852" i="5"/>
  <c r="R1852" i="5" s="1"/>
  <c r="S1852" i="5" s="1"/>
  <c r="L1831" i="5"/>
  <c r="L1814" i="5"/>
  <c r="L1789" i="5"/>
  <c r="M1789" i="5" s="1"/>
  <c r="L1773" i="5"/>
  <c r="L1764" i="5"/>
  <c r="L1756" i="5"/>
  <c r="M1753" i="5"/>
  <c r="N1753" i="5" s="1"/>
  <c r="L1748" i="5"/>
  <c r="M1748" i="5" s="1"/>
  <c r="V1748" i="5" s="1"/>
  <c r="L1744" i="5"/>
  <c r="L1732" i="5"/>
  <c r="M1727" i="5"/>
  <c r="N1727" i="5" s="1"/>
  <c r="L1708" i="5"/>
  <c r="L1682" i="5"/>
  <c r="L1680" i="5"/>
  <c r="M1680" i="5" s="1"/>
  <c r="L1677" i="5"/>
  <c r="L1674" i="5"/>
  <c r="R1674" i="5" s="1"/>
  <c r="S1674" i="5" s="1"/>
  <c r="L1655" i="5"/>
  <c r="L1654" i="5"/>
  <c r="L1642" i="5"/>
  <c r="L1639" i="5"/>
  <c r="L1638" i="5"/>
  <c r="M1634" i="5"/>
  <c r="N1634" i="5" s="1"/>
  <c r="M1633" i="5"/>
  <c r="N1633" i="5" s="1"/>
  <c r="M1630" i="5"/>
  <c r="L1624" i="5"/>
  <c r="M1624" i="5" s="1"/>
  <c r="L1593" i="5"/>
  <c r="L1561" i="5"/>
  <c r="L1541" i="5"/>
  <c r="M1537" i="5"/>
  <c r="M1532" i="5"/>
  <c r="L1531" i="5"/>
  <c r="L1530" i="5"/>
  <c r="M1530" i="5" s="1"/>
  <c r="M1519" i="5"/>
  <c r="N1519" i="5" s="1"/>
  <c r="L1518" i="5"/>
  <c r="M1507" i="5"/>
  <c r="M1503" i="5"/>
  <c r="N1503" i="5" s="1"/>
  <c r="L1489" i="5"/>
  <c r="M1479" i="5"/>
  <c r="N1479" i="5" s="1"/>
  <c r="L1414" i="5"/>
  <c r="L1376" i="5"/>
  <c r="AD1376" i="5" s="1"/>
  <c r="L1338" i="5"/>
  <c r="M1314" i="5"/>
  <c r="M1292" i="5"/>
  <c r="N1292" i="5" s="1"/>
  <c r="M1282" i="5"/>
  <c r="L1279" i="5"/>
  <c r="L1250" i="5"/>
  <c r="M1250" i="5" s="1"/>
  <c r="L1248" i="5"/>
  <c r="L1180" i="5"/>
  <c r="L1156" i="5"/>
  <c r="M1156" i="5" s="1"/>
  <c r="M1145" i="5"/>
  <c r="N1145" i="5" s="1"/>
  <c r="L1142" i="5"/>
  <c r="M1089" i="5"/>
  <c r="N1089" i="5" s="1"/>
  <c r="M1049" i="5"/>
  <c r="N1049" i="5" s="1"/>
  <c r="M1005" i="5"/>
  <c r="N1005" i="5" s="1"/>
  <c r="M992" i="5"/>
  <c r="N992" i="5" s="1"/>
  <c r="M973" i="5"/>
  <c r="N973" i="5" s="1"/>
  <c r="M970" i="5"/>
  <c r="N970" i="5" s="1"/>
  <c r="M963" i="5"/>
  <c r="N963" i="5" s="1"/>
  <c r="M954" i="5"/>
  <c r="N954" i="5" s="1"/>
  <c r="M947" i="5"/>
  <c r="N947" i="5" s="1"/>
  <c r="R940" i="5"/>
  <c r="M938" i="5"/>
  <c r="N938" i="5" s="1"/>
  <c r="M931" i="5"/>
  <c r="N931" i="5" s="1"/>
  <c r="M922" i="5"/>
  <c r="N922" i="5" s="1"/>
  <c r="M914" i="5"/>
  <c r="N914" i="5" s="1"/>
  <c r="M887" i="5"/>
  <c r="N887" i="5" s="1"/>
  <c r="M879" i="5"/>
  <c r="N879" i="5" s="1"/>
  <c r="R873" i="5"/>
  <c r="M851" i="5"/>
  <c r="N851" i="5" s="1"/>
  <c r="M835" i="5"/>
  <c r="N835" i="5" s="1"/>
  <c r="L140" i="5"/>
  <c r="L139" i="5"/>
  <c r="M139" i="5" s="1"/>
  <c r="V139" i="5" s="1"/>
  <c r="L137" i="5"/>
  <c r="M137" i="5" s="1"/>
  <c r="V137" i="5" s="1"/>
  <c r="L136" i="5"/>
  <c r="L134" i="5"/>
  <c r="L133" i="5"/>
  <c r="L131" i="5"/>
  <c r="L130" i="5"/>
  <c r="L1388" i="5"/>
  <c r="L1377" i="5"/>
  <c r="L1342" i="5"/>
  <c r="L1330" i="5"/>
  <c r="L1306" i="5"/>
  <c r="M1306" i="5" s="1"/>
  <c r="L1301" i="5"/>
  <c r="L1300" i="5"/>
  <c r="L1294" i="5"/>
  <c r="L1281" i="5"/>
  <c r="M1281" i="5" s="1"/>
  <c r="M1277" i="5"/>
  <c r="M1273" i="5"/>
  <c r="N1273" i="5" s="1"/>
  <c r="L1262" i="5"/>
  <c r="M1262" i="5" s="1"/>
  <c r="L1253" i="5"/>
  <c r="L1249" i="5"/>
  <c r="M1249" i="5" s="1"/>
  <c r="L1217" i="5"/>
  <c r="L1212" i="5"/>
  <c r="L1209" i="5"/>
  <c r="M1209" i="5" s="1"/>
  <c r="N1209" i="5" s="1"/>
  <c r="R1184" i="5"/>
  <c r="M1179" i="5"/>
  <c r="M1137" i="5"/>
  <c r="N1137" i="5" s="1"/>
  <c r="L1136" i="5"/>
  <c r="M1133" i="5"/>
  <c r="N1133" i="5" s="1"/>
  <c r="M1127" i="5"/>
  <c r="N1127" i="5" s="1"/>
  <c r="M1118" i="5"/>
  <c r="N1118" i="5" s="1"/>
  <c r="M1113" i="5"/>
  <c r="L1112" i="5"/>
  <c r="L1111" i="5"/>
  <c r="M1100" i="5"/>
  <c r="N1100" i="5" s="1"/>
  <c r="L1099" i="5"/>
  <c r="L1098" i="5"/>
  <c r="M1096" i="5"/>
  <c r="N1096" i="5" s="1"/>
  <c r="L1082" i="5"/>
  <c r="M1057" i="5"/>
  <c r="R1056" i="5"/>
  <c r="L1051" i="5"/>
  <c r="M1051" i="5" s="1"/>
  <c r="L1030" i="5"/>
  <c r="L1029" i="5"/>
  <c r="M1024" i="5"/>
  <c r="N1024" i="5" s="1"/>
  <c r="M1017" i="5"/>
  <c r="L1000" i="5"/>
  <c r="L999" i="5"/>
  <c r="M999" i="5" s="1"/>
  <c r="L998" i="5"/>
  <c r="L997" i="5"/>
  <c r="L996" i="5"/>
  <c r="L969" i="5"/>
  <c r="M959" i="5"/>
  <c r="N959" i="5" s="1"/>
  <c r="L953" i="5"/>
  <c r="M950" i="5"/>
  <c r="N950" i="5" s="1"/>
  <c r="M943" i="5"/>
  <c r="N943" i="5" s="1"/>
  <c r="L937" i="5"/>
  <c r="L930" i="5"/>
  <c r="L929" i="5"/>
  <c r="M925" i="5"/>
  <c r="M917" i="5"/>
  <c r="M909" i="5"/>
  <c r="N909" i="5" s="1"/>
  <c r="L908" i="5"/>
  <c r="L907" i="5"/>
  <c r="R907" i="5" s="1"/>
  <c r="S907" i="5" s="1"/>
  <c r="L906" i="5"/>
  <c r="M900" i="5"/>
  <c r="N900" i="5" s="1"/>
  <c r="M864" i="5"/>
  <c r="L859" i="5"/>
  <c r="M831" i="5"/>
  <c r="N831" i="5" s="1"/>
  <c r="L816" i="5"/>
  <c r="L814" i="5"/>
  <c r="L798" i="5"/>
  <c r="L794" i="5"/>
  <c r="L789" i="5"/>
  <c r="R789" i="5" s="1"/>
  <c r="L788" i="5"/>
  <c r="N788" i="5" s="1"/>
  <c r="L766" i="5"/>
  <c r="L693" i="5"/>
  <c r="L674" i="5"/>
  <c r="R674" i="5" s="1"/>
  <c r="L672" i="5"/>
  <c r="R672" i="5" s="1"/>
  <c r="L667" i="5"/>
  <c r="L666" i="5"/>
  <c r="L664" i="5"/>
  <c r="L660" i="5"/>
  <c r="L657" i="5"/>
  <c r="AA657" i="5" s="1"/>
  <c r="L638" i="5"/>
  <c r="L617" i="5"/>
  <c r="L596" i="5"/>
  <c r="M596" i="5" s="1"/>
  <c r="V596" i="5" s="1"/>
  <c r="L593" i="5"/>
  <c r="L566" i="5"/>
  <c r="L526" i="5"/>
  <c r="L520" i="5"/>
  <c r="L518" i="5"/>
  <c r="L516" i="5"/>
  <c r="L447" i="5"/>
  <c r="L434" i="5"/>
  <c r="M434" i="5" s="1"/>
  <c r="V434" i="5" s="1"/>
  <c r="L394" i="5"/>
  <c r="L392" i="5"/>
  <c r="L391" i="5"/>
  <c r="L390" i="5"/>
  <c r="L385" i="5"/>
  <c r="L377" i="5"/>
  <c r="L376" i="5"/>
  <c r="L349" i="5"/>
  <c r="M349" i="5" s="1"/>
  <c r="V349" i="5" s="1"/>
  <c r="L348" i="5"/>
  <c r="L309" i="5"/>
  <c r="L306" i="5"/>
  <c r="M306" i="5" s="1"/>
  <c r="V306" i="5" s="1"/>
  <c r="L305" i="5"/>
  <c r="L302" i="5"/>
  <c r="L301" i="5"/>
  <c r="L298" i="5"/>
  <c r="L257" i="5"/>
  <c r="M257" i="5" s="1"/>
  <c r="V257" i="5" s="1"/>
  <c r="L251" i="5"/>
  <c r="L246" i="5"/>
  <c r="L245" i="5"/>
  <c r="L244" i="5"/>
  <c r="L197" i="5"/>
  <c r="L196" i="5"/>
  <c r="L195" i="5"/>
  <c r="L194" i="5"/>
  <c r="R194" i="5" s="1"/>
  <c r="L191" i="5"/>
  <c r="L112" i="5"/>
  <c r="L108" i="5"/>
  <c r="AA108" i="5" s="1"/>
  <c r="L106" i="5"/>
  <c r="L105" i="5"/>
  <c r="M1110" i="5"/>
  <c r="M1091" i="5"/>
  <c r="N1091" i="5" s="1"/>
  <c r="M1081" i="5"/>
  <c r="M1027" i="5"/>
  <c r="M1006" i="5"/>
  <c r="N1006" i="5" s="1"/>
  <c r="M995" i="5"/>
  <c r="M991" i="5"/>
  <c r="M974" i="5"/>
  <c r="N974" i="5" s="1"/>
  <c r="M962" i="5"/>
  <c r="N962" i="5" s="1"/>
  <c r="M955" i="5"/>
  <c r="N955" i="5" s="1"/>
  <c r="M946" i="5"/>
  <c r="N946" i="5" s="1"/>
  <c r="M939" i="5"/>
  <c r="N939" i="5" s="1"/>
  <c r="M928" i="5"/>
  <c r="N928" i="5" s="1"/>
  <c r="M886" i="5"/>
  <c r="N886" i="5" s="1"/>
  <c r="M878" i="5"/>
  <c r="N878" i="5" s="1"/>
  <c r="M843" i="5"/>
  <c r="N843" i="5" s="1"/>
  <c r="L545" i="5"/>
  <c r="R545" i="5" s="1"/>
  <c r="L544" i="5"/>
  <c r="L509" i="5"/>
  <c r="M509" i="5" s="1"/>
  <c r="V509" i="5" s="1"/>
  <c r="M1309" i="5"/>
  <c r="N1309" i="5" s="1"/>
  <c r="L1304" i="5"/>
  <c r="L1303" i="5"/>
  <c r="M1295" i="5"/>
  <c r="N1295" i="5" s="1"/>
  <c r="M1289" i="5"/>
  <c r="N1289" i="5" s="1"/>
  <c r="L1288" i="5"/>
  <c r="M1270" i="5"/>
  <c r="N1270" i="5" s="1"/>
  <c r="M1257" i="5"/>
  <c r="N1257" i="5" s="1"/>
  <c r="L1255" i="5"/>
  <c r="L1246" i="5"/>
  <c r="L1233" i="5"/>
  <c r="M1233" i="5" s="1"/>
  <c r="L1219" i="5"/>
  <c r="L1178" i="5"/>
  <c r="M1175" i="5"/>
  <c r="N1175" i="5" s="1"/>
  <c r="L1167" i="5"/>
  <c r="R1167" i="5" s="1"/>
  <c r="S1167" i="5" s="1"/>
  <c r="L1165" i="5"/>
  <c r="L1157" i="5"/>
  <c r="M1128" i="5"/>
  <c r="N1128" i="5" s="1"/>
  <c r="L1124" i="5"/>
  <c r="M1104" i="5"/>
  <c r="L1093" i="5"/>
  <c r="M1093" i="5" s="1"/>
  <c r="N1093" i="5" s="1"/>
  <c r="L1090" i="5"/>
  <c r="L1079" i="5"/>
  <c r="M1071" i="5"/>
  <c r="L1070" i="5"/>
  <c r="L1069" i="5"/>
  <c r="L1068" i="5"/>
  <c r="L1062" i="5"/>
  <c r="L1046" i="5"/>
  <c r="AD1046" i="5" s="1"/>
  <c r="L1045" i="5"/>
  <c r="M1042" i="5"/>
  <c r="N1042" i="5" s="1"/>
  <c r="L1036" i="5"/>
  <c r="L1019" i="5"/>
  <c r="L1010" i="5"/>
  <c r="L1009" i="5"/>
  <c r="M1002" i="5"/>
  <c r="N1002" i="5" s="1"/>
  <c r="L994" i="5"/>
  <c r="R994" i="5" s="1"/>
  <c r="S994" i="5" s="1"/>
  <c r="L993" i="5"/>
  <c r="L987" i="5"/>
  <c r="L978" i="5"/>
  <c r="L977" i="5"/>
  <c r="L961" i="5"/>
  <c r="M951" i="5"/>
  <c r="N951" i="5" s="1"/>
  <c r="L945" i="5"/>
  <c r="R945" i="5" s="1"/>
  <c r="S945" i="5" s="1"/>
  <c r="M942" i="5"/>
  <c r="N942" i="5" s="1"/>
  <c r="M935" i="5"/>
  <c r="N935" i="5" s="1"/>
  <c r="L927" i="5"/>
  <c r="L923" i="5"/>
  <c r="M919" i="5"/>
  <c r="N919" i="5" s="1"/>
  <c r="L915" i="5"/>
  <c r="M911" i="5"/>
  <c r="N911" i="5" s="1"/>
  <c r="M901" i="5"/>
  <c r="N901" i="5" s="1"/>
  <c r="M894" i="5"/>
  <c r="N894" i="5" s="1"/>
  <c r="L889" i="5"/>
  <c r="L888" i="5"/>
  <c r="L885" i="5"/>
  <c r="L877" i="5"/>
  <c r="M855" i="5"/>
  <c r="N855" i="5" s="1"/>
  <c r="L822" i="5"/>
  <c r="AD822" i="5" s="1"/>
  <c r="L810" i="5"/>
  <c r="L782" i="5"/>
  <c r="M782" i="5" s="1"/>
  <c r="V782" i="5" s="1"/>
  <c r="L730" i="5"/>
  <c r="M730" i="5" s="1"/>
  <c r="V730" i="5" s="1"/>
  <c r="L714" i="5"/>
  <c r="L622" i="5"/>
  <c r="L604" i="5"/>
  <c r="AA604" i="5" s="1"/>
  <c r="L502" i="5"/>
  <c r="L501" i="5"/>
  <c r="L499" i="5"/>
  <c r="L498" i="5"/>
  <c r="N498" i="5" s="1"/>
  <c r="L492" i="5"/>
  <c r="L451" i="5"/>
  <c r="L372" i="5"/>
  <c r="L279" i="5"/>
  <c r="L274" i="5"/>
  <c r="N274" i="5" s="1"/>
  <c r="L225" i="5"/>
  <c r="L165" i="5"/>
  <c r="L164" i="5"/>
  <c r="M164" i="5" s="1"/>
  <c r="V164" i="5" s="1"/>
  <c r="L162" i="5"/>
  <c r="M162" i="5" s="1"/>
  <c r="V162" i="5" s="1"/>
  <c r="L49" i="5"/>
  <c r="G121" i="5"/>
  <c r="Q121" i="5" s="1"/>
  <c r="G119" i="5"/>
  <c r="Q119" i="5" s="1"/>
  <c r="G117" i="5"/>
  <c r="Q117" i="5" s="1"/>
  <c r="G115" i="5"/>
  <c r="Q115" i="5" s="1"/>
  <c r="G113" i="5"/>
  <c r="Q113" i="5" s="1"/>
  <c r="G111" i="5"/>
  <c r="Q111" i="5" s="1"/>
  <c r="G109" i="5"/>
  <c r="Q109" i="5" s="1"/>
  <c r="G105" i="5"/>
  <c r="Q105" i="5" s="1"/>
  <c r="G99" i="5"/>
  <c r="Q99" i="5" s="1"/>
  <c r="G97" i="5"/>
  <c r="Q97" i="5" s="1"/>
  <c r="G79" i="5"/>
  <c r="Q79" i="5" s="1"/>
  <c r="G75" i="5"/>
  <c r="Q75" i="5" s="1"/>
  <c r="G67" i="5"/>
  <c r="Q67" i="5" s="1"/>
  <c r="G38" i="5"/>
  <c r="Q38" i="5" s="1"/>
  <c r="G3581" i="5"/>
  <c r="Q3581" i="5" s="1"/>
  <c r="G3565" i="5"/>
  <c r="Q3565" i="5" s="1"/>
  <c r="G3549" i="5"/>
  <c r="Q3549" i="5" s="1"/>
  <c r="G3533" i="5"/>
  <c r="Q3533" i="5" s="1"/>
  <c r="G3437" i="5"/>
  <c r="Q3437" i="5" s="1"/>
  <c r="G3373" i="5"/>
  <c r="Q3373" i="5" s="1"/>
  <c r="G3357" i="5"/>
  <c r="Q3357" i="5" s="1"/>
  <c r="G3341" i="5"/>
  <c r="Q3341" i="5" s="1"/>
  <c r="G3325" i="5"/>
  <c r="Q3325" i="5" s="1"/>
  <c r="G3293" i="5"/>
  <c r="Q3293" i="5" s="1"/>
  <c r="G3261" i="5"/>
  <c r="Q3261" i="5" s="1"/>
  <c r="G3229" i="5"/>
  <c r="Q3229" i="5" s="1"/>
  <c r="G3165" i="5"/>
  <c r="Q3165" i="5" s="1"/>
  <c r="G3101" i="5"/>
  <c r="Q3101" i="5" s="1"/>
  <c r="G2919" i="5"/>
  <c r="Q2919" i="5" s="1"/>
  <c r="G3598" i="5"/>
  <c r="Q3598" i="5" s="1"/>
  <c r="G3595" i="5"/>
  <c r="Q3595" i="5" s="1"/>
  <c r="G3401" i="5"/>
  <c r="Q3401" i="5" s="1"/>
  <c r="G3213" i="5"/>
  <c r="Q3213" i="5" s="1"/>
  <c r="G3149" i="5"/>
  <c r="Q3149" i="5" s="1"/>
  <c r="G3085" i="5"/>
  <c r="Q3085" i="5" s="1"/>
  <c r="G2967" i="5"/>
  <c r="Q2967" i="5" s="1"/>
  <c r="G2903" i="5"/>
  <c r="Q2903" i="5" s="1"/>
  <c r="G2880" i="5"/>
  <c r="Q2880" i="5" s="1"/>
  <c r="G120" i="5"/>
  <c r="Q120" i="5" s="1"/>
  <c r="G116" i="5"/>
  <c r="Q116" i="5" s="1"/>
  <c r="G94" i="5"/>
  <c r="Q94" i="5" s="1"/>
  <c r="G92" i="5"/>
  <c r="Q92" i="5" s="1"/>
  <c r="G55" i="5"/>
  <c r="Q55" i="5" s="1"/>
  <c r="G51" i="5"/>
  <c r="Q51" i="5" s="1"/>
  <c r="G3615" i="5"/>
  <c r="Q3615" i="5" s="1"/>
  <c r="G3610" i="5"/>
  <c r="Q3610" i="5" s="1"/>
  <c r="G3607" i="5"/>
  <c r="Q3607" i="5" s="1"/>
  <c r="G3602" i="5"/>
  <c r="Q3602" i="5" s="1"/>
  <c r="G3599" i="5"/>
  <c r="Q3599" i="5" s="1"/>
  <c r="G3425" i="5"/>
  <c r="Q3425" i="5" s="1"/>
  <c r="G3409" i="5"/>
  <c r="Q3409" i="5" s="1"/>
  <c r="G3393" i="5"/>
  <c r="Q3393" i="5" s="1"/>
  <c r="G3323" i="5"/>
  <c r="Q3323" i="5" s="1"/>
  <c r="G3321" i="5"/>
  <c r="Q3321" i="5" s="1"/>
  <c r="G3310" i="5"/>
  <c r="Q3310" i="5" s="1"/>
  <c r="G3307" i="5"/>
  <c r="Q3307" i="5" s="1"/>
  <c r="G3305" i="5"/>
  <c r="Q3305" i="5" s="1"/>
  <c r="G3294" i="5"/>
  <c r="Q3294" i="5" s="1"/>
  <c r="G3291" i="5"/>
  <c r="Q3291" i="5" s="1"/>
  <c r="G3289" i="5"/>
  <c r="Q3289" i="5" s="1"/>
  <c r="G3278" i="5"/>
  <c r="Q3278" i="5" s="1"/>
  <c r="G3275" i="5"/>
  <c r="Q3275" i="5" s="1"/>
  <c r="G3273" i="5"/>
  <c r="Q3273" i="5" s="1"/>
  <c r="G3262" i="5"/>
  <c r="Q3262" i="5" s="1"/>
  <c r="G3259" i="5"/>
  <c r="Q3259" i="5" s="1"/>
  <c r="G3257" i="5"/>
  <c r="Q3257" i="5" s="1"/>
  <c r="G3246" i="5"/>
  <c r="Q3246" i="5" s="1"/>
  <c r="G3243" i="5"/>
  <c r="Q3243" i="5" s="1"/>
  <c r="G3241" i="5"/>
  <c r="Q3241" i="5" s="1"/>
  <c r="G3230" i="5"/>
  <c r="Q3230" i="5" s="1"/>
  <c r="G3227" i="5"/>
  <c r="Q3227" i="5" s="1"/>
  <c r="G3225" i="5"/>
  <c r="Q3225" i="5" s="1"/>
  <c r="G3214" i="5"/>
  <c r="Q3214" i="5" s="1"/>
  <c r="G3211" i="5"/>
  <c r="Q3211" i="5" s="1"/>
  <c r="G3209" i="5"/>
  <c r="Q3209" i="5" s="1"/>
  <c r="G3198" i="5"/>
  <c r="Q3198" i="5" s="1"/>
  <c r="G3195" i="5"/>
  <c r="Q3195" i="5" s="1"/>
  <c r="G3193" i="5"/>
  <c r="Q3193" i="5" s="1"/>
  <c r="G3179" i="5"/>
  <c r="Q3179" i="5" s="1"/>
  <c r="G3177" i="5"/>
  <c r="Q3177" i="5" s="1"/>
  <c r="G3166" i="5"/>
  <c r="Q3166" i="5" s="1"/>
  <c r="G3163" i="5"/>
  <c r="Q3163" i="5" s="1"/>
  <c r="G3161" i="5"/>
  <c r="Q3161" i="5" s="1"/>
  <c r="G3150" i="5"/>
  <c r="Q3150" i="5" s="1"/>
  <c r="G3147" i="5"/>
  <c r="Q3147" i="5" s="1"/>
  <c r="G3145" i="5"/>
  <c r="Q3145" i="5" s="1"/>
  <c r="G3134" i="5"/>
  <c r="Q3134" i="5" s="1"/>
  <c r="G3131" i="5"/>
  <c r="Q3131" i="5" s="1"/>
  <c r="G3129" i="5"/>
  <c r="Q3129" i="5" s="1"/>
  <c r="G3118" i="5"/>
  <c r="Q3118" i="5" s="1"/>
  <c r="G3115" i="5"/>
  <c r="Q3115" i="5" s="1"/>
  <c r="G3113" i="5"/>
  <c r="Q3113" i="5" s="1"/>
  <c r="G3099" i="5"/>
  <c r="Q3099" i="5" s="1"/>
  <c r="S3099" i="5" s="1"/>
  <c r="U3099" i="5" s="1"/>
  <c r="G3097" i="5"/>
  <c r="Q3097" i="5" s="1"/>
  <c r="G3086" i="5"/>
  <c r="Q3086" i="5" s="1"/>
  <c r="G3083" i="5"/>
  <c r="Q3083" i="5" s="1"/>
  <c r="G3081" i="5"/>
  <c r="Q3081" i="5" s="1"/>
  <c r="G3074" i="5"/>
  <c r="Q3074" i="5" s="1"/>
  <c r="G3070" i="5"/>
  <c r="Q3070" i="5" s="1"/>
  <c r="G3067" i="5"/>
  <c r="Q3067" i="5" s="1"/>
  <c r="G3065" i="5"/>
  <c r="Q3065" i="5" s="1"/>
  <c r="G3054" i="5"/>
  <c r="Q3054" i="5" s="1"/>
  <c r="G3051" i="5"/>
  <c r="Q3051" i="5" s="1"/>
  <c r="G3049" i="5"/>
  <c r="Q3049" i="5" s="1"/>
  <c r="G3036" i="5"/>
  <c r="Q3036" i="5" s="1"/>
  <c r="G3026" i="5"/>
  <c r="Q3026" i="5" s="1"/>
  <c r="G3016" i="5"/>
  <c r="Q3016" i="5" s="1"/>
  <c r="G3013" i="5"/>
  <c r="Q3013" i="5" s="1"/>
  <c r="G3004" i="5"/>
  <c r="Q3004" i="5" s="1"/>
  <c r="G3002" i="5"/>
  <c r="Q3002" i="5" s="1"/>
  <c r="G2997" i="5"/>
  <c r="Q2997" i="5" s="1"/>
  <c r="G2988" i="5"/>
  <c r="Q2988" i="5" s="1"/>
  <c r="G2986" i="5"/>
  <c r="Q2986" i="5" s="1"/>
  <c r="G2981" i="5"/>
  <c r="Q2981" i="5" s="1"/>
  <c r="G2968" i="5"/>
  <c r="Q2968" i="5" s="1"/>
  <c r="G2965" i="5"/>
  <c r="Q2965" i="5" s="1"/>
  <c r="G2956" i="5"/>
  <c r="Q2956" i="5" s="1"/>
  <c r="G2954" i="5"/>
  <c r="Q2954" i="5" s="1"/>
  <c r="G2949" i="5"/>
  <c r="Q2949" i="5" s="1"/>
  <c r="G2940" i="5"/>
  <c r="Q2940" i="5" s="1"/>
  <c r="G2938" i="5"/>
  <c r="Q2938" i="5" s="1"/>
  <c r="G2933" i="5"/>
  <c r="Q2933" i="5" s="1"/>
  <c r="G2924" i="5"/>
  <c r="Q2924" i="5" s="1"/>
  <c r="G2922" i="5"/>
  <c r="Q2922" i="5" s="1"/>
  <c r="G2920" i="5"/>
  <c r="Q2920" i="5" s="1"/>
  <c r="G2917" i="5"/>
  <c r="Q2917" i="5" s="1"/>
  <c r="G2910" i="5"/>
  <c r="Q2910" i="5" s="1"/>
  <c r="G2904" i="5"/>
  <c r="Q2904" i="5" s="1"/>
  <c r="G2901" i="5"/>
  <c r="Q2901" i="5" s="1"/>
  <c r="G2892" i="5"/>
  <c r="Q2892" i="5" s="1"/>
  <c r="G2890" i="5"/>
  <c r="Q2890" i="5" s="1"/>
  <c r="G2885" i="5"/>
  <c r="Q2885" i="5" s="1"/>
  <c r="G2868" i="5"/>
  <c r="Q2868" i="5" s="1"/>
  <c r="G2863" i="5"/>
  <c r="Q2863" i="5" s="1"/>
  <c r="G2851" i="5"/>
  <c r="Q2851" i="5" s="1"/>
  <c r="G2849" i="5"/>
  <c r="Q2849" i="5" s="1"/>
  <c r="G2847" i="5"/>
  <c r="Q2847" i="5" s="1"/>
  <c r="G2842" i="5"/>
  <c r="Q2842" i="5" s="1"/>
  <c r="G2839" i="5"/>
  <c r="Q2839" i="5" s="1"/>
  <c r="G2837" i="5"/>
  <c r="Q2837" i="5" s="1"/>
  <c r="G2826" i="5"/>
  <c r="Q2826" i="5" s="1"/>
  <c r="G2808" i="5"/>
  <c r="Q2808" i="5" s="1"/>
  <c r="G2797" i="5"/>
  <c r="Q2797" i="5" s="1"/>
  <c r="G2786" i="5"/>
  <c r="Q2786" i="5" s="1"/>
  <c r="G2777" i="5"/>
  <c r="Q2777" i="5" s="1"/>
  <c r="G2756" i="5"/>
  <c r="Q2756" i="5" s="1"/>
  <c r="G2751" i="5"/>
  <c r="Q2751" i="5" s="1"/>
  <c r="G2744" i="5"/>
  <c r="Q2744" i="5" s="1"/>
  <c r="G2733" i="5"/>
  <c r="Q2733" i="5" s="1"/>
  <c r="G2731" i="5"/>
  <c r="Q2731" i="5" s="1"/>
  <c r="G3318" i="5"/>
  <c r="Q3318" i="5" s="1"/>
  <c r="G3315" i="5"/>
  <c r="Q3315" i="5" s="1"/>
  <c r="G3313" i="5"/>
  <c r="Q3313" i="5" s="1"/>
  <c r="G3302" i="5"/>
  <c r="Q3302" i="5" s="1"/>
  <c r="G3299" i="5"/>
  <c r="Q3299" i="5" s="1"/>
  <c r="G3297" i="5"/>
  <c r="Q3297" i="5" s="1"/>
  <c r="G3286" i="5"/>
  <c r="Q3286" i="5" s="1"/>
  <c r="G3283" i="5"/>
  <c r="Q3283" i="5" s="1"/>
  <c r="G3281" i="5"/>
  <c r="Q3281" i="5" s="1"/>
  <c r="G3270" i="5"/>
  <c r="Q3270" i="5" s="1"/>
  <c r="G3267" i="5"/>
  <c r="Q3267" i="5" s="1"/>
  <c r="G3265" i="5"/>
  <c r="Q3265" i="5" s="1"/>
  <c r="G3254" i="5"/>
  <c r="Q3254" i="5" s="1"/>
  <c r="G3251" i="5"/>
  <c r="Q3251" i="5" s="1"/>
  <c r="G3249" i="5"/>
  <c r="Q3249" i="5" s="1"/>
  <c r="G3238" i="5"/>
  <c r="Q3238" i="5" s="1"/>
  <c r="G3235" i="5"/>
  <c r="Q3235" i="5" s="1"/>
  <c r="G3233" i="5"/>
  <c r="Q3233" i="5" s="1"/>
  <c r="G3222" i="5"/>
  <c r="Q3222" i="5" s="1"/>
  <c r="G3219" i="5"/>
  <c r="Q3219" i="5" s="1"/>
  <c r="G3217" i="5"/>
  <c r="Q3217" i="5" s="1"/>
  <c r="G3206" i="5"/>
  <c r="Q3206" i="5" s="1"/>
  <c r="G3203" i="5"/>
  <c r="Q3203" i="5" s="1"/>
  <c r="G3201" i="5"/>
  <c r="Q3201" i="5" s="1"/>
  <c r="G3190" i="5"/>
  <c r="Q3190" i="5" s="1"/>
  <c r="G3187" i="5"/>
  <c r="Q3187" i="5" s="1"/>
  <c r="G3185" i="5"/>
  <c r="Q3185" i="5" s="1"/>
  <c r="G3171" i="5"/>
  <c r="Q3171" i="5" s="1"/>
  <c r="G3169" i="5"/>
  <c r="Q3169" i="5" s="1"/>
  <c r="G3158" i="5"/>
  <c r="Q3158" i="5" s="1"/>
  <c r="G3155" i="5"/>
  <c r="Q3155" i="5" s="1"/>
  <c r="G3153" i="5"/>
  <c r="Q3153" i="5" s="1"/>
  <c r="G3142" i="5"/>
  <c r="Q3142" i="5" s="1"/>
  <c r="G3139" i="5"/>
  <c r="Q3139" i="5" s="1"/>
  <c r="G3137" i="5"/>
  <c r="Q3137" i="5" s="1"/>
  <c r="G3130" i="5"/>
  <c r="Q3130" i="5" s="1"/>
  <c r="G3123" i="5"/>
  <c r="Q3123" i="5" s="1"/>
  <c r="G3121" i="5"/>
  <c r="Q3121" i="5" s="1"/>
  <c r="G3107" i="5"/>
  <c r="Q3107" i="5" s="1"/>
  <c r="G3105" i="5"/>
  <c r="Q3105" i="5" s="1"/>
  <c r="G3091" i="5"/>
  <c r="Q3091" i="5" s="1"/>
  <c r="G3089" i="5"/>
  <c r="Q3089" i="5" s="1"/>
  <c r="G3075" i="5"/>
  <c r="Q3075" i="5" s="1"/>
  <c r="G3073" i="5"/>
  <c r="Q3073" i="5" s="1"/>
  <c r="G3062" i="5"/>
  <c r="Q3062" i="5" s="1"/>
  <c r="G3059" i="5"/>
  <c r="Q3059" i="5" s="1"/>
  <c r="G3057" i="5"/>
  <c r="Q3057" i="5" s="1"/>
  <c r="G3044" i="5"/>
  <c r="Q3044" i="5" s="1"/>
  <c r="G3042" i="5"/>
  <c r="Q3042" i="5" s="1"/>
  <c r="G3034" i="5"/>
  <c r="Q3034" i="5" s="1"/>
  <c r="G3032" i="5"/>
  <c r="Q3032" i="5" s="1"/>
  <c r="G3022" i="5"/>
  <c r="Q3022" i="5" s="1"/>
  <c r="G3019" i="5"/>
  <c r="Q3019" i="5" s="1"/>
  <c r="G3012" i="5"/>
  <c r="Q3012" i="5" s="1"/>
  <c r="G3010" i="5"/>
  <c r="Q3010" i="5" s="1"/>
  <c r="G3005" i="5"/>
  <c r="Q3005" i="5" s="1"/>
  <c r="G2998" i="5"/>
  <c r="Q2998" i="5" s="1"/>
  <c r="G2994" i="5"/>
  <c r="Q2994" i="5" s="1"/>
  <c r="G2989" i="5"/>
  <c r="Q2989" i="5" s="1"/>
  <c r="G2980" i="5"/>
  <c r="Q2980" i="5" s="1"/>
  <c r="G2978" i="5"/>
  <c r="Q2978" i="5" s="1"/>
  <c r="G2973" i="5"/>
  <c r="Q2973" i="5" s="1"/>
  <c r="G2962" i="5"/>
  <c r="Q2962" i="5" s="1"/>
  <c r="S2962" i="5" s="1"/>
  <c r="G2957" i="5"/>
  <c r="Q2957" i="5" s="1"/>
  <c r="G2948" i="5"/>
  <c r="Q2948" i="5" s="1"/>
  <c r="G2946" i="5"/>
  <c r="Q2946" i="5" s="1"/>
  <c r="G2941" i="5"/>
  <c r="Q2941" i="5" s="1"/>
  <c r="G2932" i="5"/>
  <c r="Q2932" i="5" s="1"/>
  <c r="G2930" i="5"/>
  <c r="Q2930" i="5" s="1"/>
  <c r="G2925" i="5"/>
  <c r="Q2925" i="5" s="1"/>
  <c r="G2916" i="5"/>
  <c r="Q2916" i="5" s="1"/>
  <c r="G2914" i="5"/>
  <c r="Q2914" i="5" s="1"/>
  <c r="G2912" i="5"/>
  <c r="Q2912" i="5" s="1"/>
  <c r="G2909" i="5"/>
  <c r="Q2909" i="5" s="1"/>
  <c r="G2900" i="5"/>
  <c r="Q2900" i="5" s="1"/>
  <c r="G2898" i="5"/>
  <c r="Q2898" i="5" s="1"/>
  <c r="G2893" i="5"/>
  <c r="Q2893" i="5" s="1"/>
  <c r="G2877" i="5"/>
  <c r="Q2877" i="5" s="1"/>
  <c r="G2875" i="5"/>
  <c r="Q2875" i="5" s="1"/>
  <c r="G2866" i="5"/>
  <c r="Q2866" i="5" s="1"/>
  <c r="G2859" i="5"/>
  <c r="Q2859" i="5" s="1"/>
  <c r="G2828" i="5"/>
  <c r="Q2828" i="5" s="1"/>
  <c r="G2825" i="5"/>
  <c r="Q2825" i="5" s="1"/>
  <c r="G2823" i="5"/>
  <c r="Q2823" i="5" s="1"/>
  <c r="G2818" i="5"/>
  <c r="Q2818" i="5" s="1"/>
  <c r="G2812" i="5"/>
  <c r="Q2812" i="5" s="1"/>
  <c r="G2788" i="5"/>
  <c r="Q2788" i="5" s="1"/>
  <c r="G2783" i="5"/>
  <c r="Q2783" i="5" s="1"/>
  <c r="G2776" i="5"/>
  <c r="Q2776" i="5" s="1"/>
  <c r="G2765" i="5"/>
  <c r="Q2765" i="5" s="1"/>
  <c r="G2754" i="5"/>
  <c r="Q2754" i="5" s="1"/>
  <c r="G2745" i="5"/>
  <c r="Q2745" i="5" s="1"/>
  <c r="G2719" i="5"/>
  <c r="Q2719" i="5" s="1"/>
  <c r="G2712" i="5"/>
  <c r="Q2712" i="5" s="1"/>
  <c r="G2886" i="5"/>
  <c r="Q2886" i="5" s="1"/>
  <c r="G2881" i="5"/>
  <c r="Q2881" i="5" s="1"/>
  <c r="G2879" i="5"/>
  <c r="Q2879" i="5" s="1"/>
  <c r="G2874" i="5"/>
  <c r="Q2874" i="5" s="1"/>
  <c r="G2871" i="5"/>
  <c r="Q2871" i="5" s="1"/>
  <c r="G2869" i="5"/>
  <c r="Q2869" i="5" s="1"/>
  <c r="G2860" i="5"/>
  <c r="Q2860" i="5" s="1"/>
  <c r="G2850" i="5"/>
  <c r="Q2850" i="5" s="1"/>
  <c r="G2843" i="5"/>
  <c r="Q2843" i="5" s="1"/>
  <c r="G2829" i="5"/>
  <c r="Q2829" i="5" s="1"/>
  <c r="G2820" i="5"/>
  <c r="Q2820" i="5" s="1"/>
  <c r="G2817" i="5"/>
  <c r="Q2817" i="5" s="1"/>
  <c r="G2815" i="5"/>
  <c r="Q2815" i="5" s="1"/>
  <c r="G2810" i="5"/>
  <c r="Q2810" i="5" s="1"/>
  <c r="G2805" i="5"/>
  <c r="Q2805" i="5" s="1"/>
  <c r="G2789" i="5"/>
  <c r="Q2789" i="5" s="1"/>
  <c r="G2773" i="5"/>
  <c r="Q2773" i="5" s="1"/>
  <c r="G2757" i="5"/>
  <c r="Q2757" i="5" s="1"/>
  <c r="G2741" i="5"/>
  <c r="Q2741" i="5" s="1"/>
  <c r="G2739" i="5"/>
  <c r="Q2739" i="5" s="1"/>
  <c r="G2725" i="5"/>
  <c r="Q2725" i="5" s="1"/>
  <c r="G2723" i="5"/>
  <c r="Q2723" i="5" s="1"/>
  <c r="G2709" i="5"/>
  <c r="Q2709" i="5" s="1"/>
  <c r="G2701" i="5"/>
  <c r="Q2701" i="5" s="1"/>
  <c r="G2693" i="5"/>
  <c r="Q2693" i="5" s="1"/>
  <c r="G2685" i="5"/>
  <c r="Q2685" i="5" s="1"/>
  <c r="G2677" i="5"/>
  <c r="Q2677" i="5" s="1"/>
  <c r="G2668" i="5"/>
  <c r="Q2668" i="5" s="1"/>
  <c r="G2665" i="5"/>
  <c r="Q2665" i="5" s="1"/>
  <c r="G2632" i="5"/>
  <c r="Q2632" i="5" s="1"/>
  <c r="G2627" i="5"/>
  <c r="Q2627" i="5" s="1"/>
  <c r="G2625" i="5"/>
  <c r="Q2625" i="5" s="1"/>
  <c r="G2612" i="5"/>
  <c r="Q2612" i="5" s="1"/>
  <c r="G2605" i="5"/>
  <c r="Q2605" i="5" s="1"/>
  <c r="G2598" i="5"/>
  <c r="Q2598" i="5" s="1"/>
  <c r="G2568" i="5"/>
  <c r="Q2568" i="5" s="1"/>
  <c r="G2563" i="5"/>
  <c r="Q2563" i="5" s="1"/>
  <c r="G2561" i="5"/>
  <c r="Q2561" i="5" s="1"/>
  <c r="G2531" i="5"/>
  <c r="Q2531" i="5" s="1"/>
  <c r="G2529" i="5"/>
  <c r="Q2529" i="5" s="1"/>
  <c r="G2499" i="5"/>
  <c r="Q2499" i="5" s="1"/>
  <c r="G2497" i="5"/>
  <c r="Q2497" i="5" s="1"/>
  <c r="G2467" i="5"/>
  <c r="Q2467" i="5" s="1"/>
  <c r="G2465" i="5"/>
  <c r="Q2465" i="5" s="1"/>
  <c r="G2458" i="5"/>
  <c r="Q2458" i="5" s="1"/>
  <c r="G2435" i="5"/>
  <c r="Q2435" i="5" s="1"/>
  <c r="G2433" i="5"/>
  <c r="Q2433" i="5" s="1"/>
  <c r="G2426" i="5"/>
  <c r="Q2426" i="5" s="1"/>
  <c r="G2403" i="5"/>
  <c r="Q2403" i="5" s="1"/>
  <c r="G2401" i="5"/>
  <c r="Q2401" i="5" s="1"/>
  <c r="G2394" i="5"/>
  <c r="Q2394" i="5" s="1"/>
  <c r="G2369" i="5"/>
  <c r="Q2369" i="5" s="1"/>
  <c r="G2360" i="5"/>
  <c r="Q2360" i="5" s="1"/>
  <c r="G2337" i="5"/>
  <c r="Q2337" i="5" s="1"/>
  <c r="G2305" i="5"/>
  <c r="Q2305" i="5" s="1"/>
  <c r="G2296" i="5"/>
  <c r="Q2296" i="5" s="1"/>
  <c r="G2273" i="5"/>
  <c r="Q2273" i="5" s="1"/>
  <c r="G2241" i="5"/>
  <c r="Q2241" i="5" s="1"/>
  <c r="G2232" i="5"/>
  <c r="Q2232" i="5" s="1"/>
  <c r="G2209" i="5"/>
  <c r="Q2209" i="5" s="1"/>
  <c r="G2177" i="5"/>
  <c r="Q2177" i="5" s="1"/>
  <c r="G2145" i="5"/>
  <c r="Q2145" i="5" s="1"/>
  <c r="G2717" i="5"/>
  <c r="Q2717" i="5" s="1"/>
  <c r="G2715" i="5"/>
  <c r="Q2715" i="5" s="1"/>
  <c r="G2705" i="5"/>
  <c r="Q2705" i="5" s="1"/>
  <c r="G2697" i="5"/>
  <c r="Q2697" i="5" s="1"/>
  <c r="G2689" i="5"/>
  <c r="Q2689" i="5" s="1"/>
  <c r="G2681" i="5"/>
  <c r="Q2681" i="5" s="1"/>
  <c r="G2673" i="5"/>
  <c r="Q2673" i="5" s="1"/>
  <c r="G2660" i="5"/>
  <c r="Q2660" i="5" s="1"/>
  <c r="G2657" i="5"/>
  <c r="Q2657" i="5" s="1"/>
  <c r="G2644" i="5"/>
  <c r="Q2644" i="5" s="1"/>
  <c r="G2637" i="5"/>
  <c r="Q2637" i="5" s="1"/>
  <c r="G2630" i="5"/>
  <c r="Q2630" i="5" s="1"/>
  <c r="G2600" i="5"/>
  <c r="Q2600" i="5" s="1"/>
  <c r="G2595" i="5"/>
  <c r="Q2595" i="5" s="1"/>
  <c r="G2593" i="5"/>
  <c r="Q2593" i="5" s="1"/>
  <c r="G2580" i="5"/>
  <c r="Q2580" i="5" s="1"/>
  <c r="G2573" i="5"/>
  <c r="Q2573" i="5" s="1"/>
  <c r="G2547" i="5"/>
  <c r="Q2547" i="5" s="1"/>
  <c r="G2545" i="5"/>
  <c r="Q2545" i="5" s="1"/>
  <c r="U2545" i="5" s="1"/>
  <c r="G2515" i="5"/>
  <c r="Q2515" i="5" s="1"/>
  <c r="G2513" i="5"/>
  <c r="Q2513" i="5" s="1"/>
  <c r="G2483" i="5"/>
  <c r="Q2483" i="5" s="1"/>
  <c r="G2481" i="5"/>
  <c r="Q2481" i="5" s="1"/>
  <c r="G2474" i="5"/>
  <c r="Q2474" i="5" s="1"/>
  <c r="S2474" i="5" s="1"/>
  <c r="G2451" i="5"/>
  <c r="Q2451" i="5" s="1"/>
  <c r="G2449" i="5"/>
  <c r="Q2449" i="5" s="1"/>
  <c r="G2442" i="5"/>
  <c r="Q2442" i="5" s="1"/>
  <c r="G2419" i="5"/>
  <c r="Q2419" i="5" s="1"/>
  <c r="G2417" i="5"/>
  <c r="Q2417" i="5" s="1"/>
  <c r="G2410" i="5"/>
  <c r="Q2410" i="5" s="1"/>
  <c r="G2387" i="5"/>
  <c r="Q2387" i="5" s="1"/>
  <c r="G2385" i="5"/>
  <c r="Q2385" i="5" s="1"/>
  <c r="G2353" i="5"/>
  <c r="Q2353" i="5" s="1"/>
  <c r="G2344" i="5"/>
  <c r="Q2344" i="5" s="1"/>
  <c r="G2321" i="5"/>
  <c r="Q2321" i="5" s="1"/>
  <c r="G2289" i="5"/>
  <c r="Q2289" i="5" s="1"/>
  <c r="G2280" i="5"/>
  <c r="Q2280" i="5" s="1"/>
  <c r="G2257" i="5"/>
  <c r="Q2257" i="5" s="1"/>
  <c r="G2225" i="5"/>
  <c r="Q2225" i="5" s="1"/>
  <c r="G2216" i="5"/>
  <c r="Q2216" i="5" s="1"/>
  <c r="G2193" i="5"/>
  <c r="Q2193" i="5" s="1"/>
  <c r="G2184" i="5"/>
  <c r="Q2184" i="5" s="1"/>
  <c r="G2161" i="5"/>
  <c r="Q2161" i="5" s="1"/>
  <c r="G2129" i="5"/>
  <c r="Q2129" i="5" s="1"/>
  <c r="G2152" i="5"/>
  <c r="Q2152" i="5" s="1"/>
  <c r="G2120" i="5"/>
  <c r="Q2120" i="5" s="1"/>
  <c r="G2099" i="5"/>
  <c r="Q2099" i="5" s="1"/>
  <c r="G2083" i="5"/>
  <c r="Q2083" i="5" s="1"/>
  <c r="G2067" i="5"/>
  <c r="Q2067" i="5" s="1"/>
  <c r="G2051" i="5"/>
  <c r="Q2051" i="5" s="1"/>
  <c r="G2035" i="5"/>
  <c r="Q2035" i="5" s="1"/>
  <c r="G2028" i="5"/>
  <c r="Q2028" i="5" s="1"/>
  <c r="G2019" i="5"/>
  <c r="Q2019" i="5" s="1"/>
  <c r="G2012" i="5"/>
  <c r="Q2012" i="5" s="1"/>
  <c r="G2003" i="5"/>
  <c r="Q2003" i="5" s="1"/>
  <c r="G1996" i="5"/>
  <c r="Q1996" i="5" s="1"/>
  <c r="G1987" i="5"/>
  <c r="Q1987" i="5" s="1"/>
  <c r="G1945" i="5"/>
  <c r="Q1945" i="5" s="1"/>
  <c r="G1943" i="5"/>
  <c r="Q1943" i="5" s="1"/>
  <c r="G1934" i="5"/>
  <c r="Q1934" i="5" s="1"/>
  <c r="G1923" i="5"/>
  <c r="Q1923" i="5" s="1"/>
  <c r="G1916" i="5"/>
  <c r="Q1916" i="5" s="1"/>
  <c r="G1881" i="5"/>
  <c r="Q1881" i="5" s="1"/>
  <c r="G1879" i="5"/>
  <c r="Q1879" i="5" s="1"/>
  <c r="G1870" i="5"/>
  <c r="Q1870" i="5" s="1"/>
  <c r="G1859" i="5"/>
  <c r="Q1859" i="5" s="1"/>
  <c r="G1817" i="5"/>
  <c r="Q1817" i="5" s="1"/>
  <c r="G1815" i="5"/>
  <c r="Q1815" i="5" s="1"/>
  <c r="G1806" i="5"/>
  <c r="Q1806" i="5" s="1"/>
  <c r="G1795" i="5"/>
  <c r="Q1795" i="5" s="1"/>
  <c r="G1753" i="5"/>
  <c r="Q1753" i="5" s="1"/>
  <c r="G1751" i="5"/>
  <c r="Q1751" i="5" s="1"/>
  <c r="G1744" i="5"/>
  <c r="Q1744" i="5" s="1"/>
  <c r="G1692" i="5"/>
  <c r="Q1692" i="5" s="1"/>
  <c r="G1676" i="5"/>
  <c r="Q1676" i="5" s="1"/>
  <c r="G1660" i="5"/>
  <c r="Q1660" i="5" s="1"/>
  <c r="G1644" i="5"/>
  <c r="Q1644" i="5" s="1"/>
  <c r="G1628" i="5"/>
  <c r="Q1628" i="5" s="1"/>
  <c r="G1612" i="5"/>
  <c r="Q1612" i="5" s="1"/>
  <c r="G1596" i="5"/>
  <c r="Q1596" i="5" s="1"/>
  <c r="G2566" i="5"/>
  <c r="Q2566" i="5" s="1"/>
  <c r="G2557" i="5"/>
  <c r="Q2557" i="5" s="1"/>
  <c r="G2550" i="5"/>
  <c r="Q2550" i="5" s="1"/>
  <c r="G2541" i="5"/>
  <c r="Q2541" i="5" s="1"/>
  <c r="S2541" i="5" s="1"/>
  <c r="G2534" i="5"/>
  <c r="Q2534" i="5" s="1"/>
  <c r="G2525" i="5"/>
  <c r="Q2525" i="5" s="1"/>
  <c r="G2518" i="5"/>
  <c r="Q2518" i="5" s="1"/>
  <c r="G2509" i="5"/>
  <c r="Q2509" i="5" s="1"/>
  <c r="G2502" i="5"/>
  <c r="Q2502" i="5" s="1"/>
  <c r="G2493" i="5"/>
  <c r="Q2493" i="5" s="1"/>
  <c r="G2486" i="5"/>
  <c r="Q2486" i="5" s="1"/>
  <c r="G2477" i="5"/>
  <c r="Q2477" i="5" s="1"/>
  <c r="G2470" i="5"/>
  <c r="Q2470" i="5" s="1"/>
  <c r="G2461" i="5"/>
  <c r="Q2461" i="5" s="1"/>
  <c r="G2454" i="5"/>
  <c r="Q2454" i="5" s="1"/>
  <c r="G2445" i="5"/>
  <c r="Q2445" i="5" s="1"/>
  <c r="G2438" i="5"/>
  <c r="Q2438" i="5" s="1"/>
  <c r="G2429" i="5"/>
  <c r="Q2429" i="5" s="1"/>
  <c r="G2422" i="5"/>
  <c r="Q2422" i="5" s="1"/>
  <c r="G2413" i="5"/>
  <c r="Q2413" i="5" s="1"/>
  <c r="S2413" i="5" s="1"/>
  <c r="G2406" i="5"/>
  <c r="Q2406" i="5" s="1"/>
  <c r="G2397" i="5"/>
  <c r="Q2397" i="5" s="1"/>
  <c r="G2390" i="5"/>
  <c r="Q2390" i="5" s="1"/>
  <c r="G2381" i="5"/>
  <c r="Q2381" i="5" s="1"/>
  <c r="G2379" i="5"/>
  <c r="Q2379" i="5" s="1"/>
  <c r="G2372" i="5"/>
  <c r="Q2372" i="5" s="1"/>
  <c r="G2365" i="5"/>
  <c r="Q2365" i="5" s="1"/>
  <c r="G2363" i="5"/>
  <c r="Q2363" i="5" s="1"/>
  <c r="G2349" i="5"/>
  <c r="Q2349" i="5" s="1"/>
  <c r="G2347" i="5"/>
  <c r="Q2347" i="5" s="1"/>
  <c r="G2340" i="5"/>
  <c r="Q2340" i="5" s="1"/>
  <c r="G2333" i="5"/>
  <c r="Q2333" i="5" s="1"/>
  <c r="G2331" i="5"/>
  <c r="Q2331" i="5" s="1"/>
  <c r="G2317" i="5"/>
  <c r="Q2317" i="5" s="1"/>
  <c r="G2315" i="5"/>
  <c r="Q2315" i="5" s="1"/>
  <c r="G2308" i="5"/>
  <c r="Q2308" i="5" s="1"/>
  <c r="G2301" i="5"/>
  <c r="Q2301" i="5" s="1"/>
  <c r="G2299" i="5"/>
  <c r="Q2299" i="5" s="1"/>
  <c r="G2292" i="5"/>
  <c r="Q2292" i="5" s="1"/>
  <c r="G2285" i="5"/>
  <c r="Q2285" i="5" s="1"/>
  <c r="G2283" i="5"/>
  <c r="Q2283" i="5" s="1"/>
  <c r="G2276" i="5"/>
  <c r="Q2276" i="5" s="1"/>
  <c r="G2269" i="5"/>
  <c r="Q2269" i="5" s="1"/>
  <c r="G2267" i="5"/>
  <c r="Q2267" i="5" s="1"/>
  <c r="G2260" i="5"/>
  <c r="Q2260" i="5" s="1"/>
  <c r="G2253" i="5"/>
  <c r="Q2253" i="5" s="1"/>
  <c r="G2251" i="5"/>
  <c r="Q2251" i="5" s="1"/>
  <c r="G2240" i="5"/>
  <c r="Q2240" i="5" s="1"/>
  <c r="G2237" i="5"/>
  <c r="Q2237" i="5" s="1"/>
  <c r="G2235" i="5"/>
  <c r="Q2235" i="5" s="1"/>
  <c r="G2221" i="5"/>
  <c r="Q2221" i="5" s="1"/>
  <c r="G2219" i="5"/>
  <c r="Q2219" i="5" s="1"/>
  <c r="G2212" i="5"/>
  <c r="Q2212" i="5" s="1"/>
  <c r="G2205" i="5"/>
  <c r="Q2205" i="5" s="1"/>
  <c r="G2203" i="5"/>
  <c r="Q2203" i="5" s="1"/>
  <c r="G2192" i="5"/>
  <c r="Q2192" i="5" s="1"/>
  <c r="G2189" i="5"/>
  <c r="Q2189" i="5" s="1"/>
  <c r="G2187" i="5"/>
  <c r="Q2187" i="5" s="1"/>
  <c r="G2180" i="5"/>
  <c r="Q2180" i="5" s="1"/>
  <c r="G2173" i="5"/>
  <c r="Q2173" i="5" s="1"/>
  <c r="G2171" i="5"/>
  <c r="Q2171" i="5" s="1"/>
  <c r="G2157" i="5"/>
  <c r="Q2157" i="5" s="1"/>
  <c r="G2155" i="5"/>
  <c r="Q2155" i="5" s="1"/>
  <c r="G2148" i="5"/>
  <c r="Q2148" i="5" s="1"/>
  <c r="G2141" i="5"/>
  <c r="Q2141" i="5" s="1"/>
  <c r="G2139" i="5"/>
  <c r="Q2139" i="5" s="1"/>
  <c r="G2132" i="5"/>
  <c r="Q2132" i="5" s="1"/>
  <c r="G2125" i="5"/>
  <c r="Q2125" i="5" s="1"/>
  <c r="G2123" i="5"/>
  <c r="Q2123" i="5" s="1"/>
  <c r="G2116" i="5"/>
  <c r="Q2116" i="5" s="1"/>
  <c r="G2098" i="5"/>
  <c r="Q2098" i="5" s="1"/>
  <c r="G2095" i="5"/>
  <c r="Q2095" i="5" s="1"/>
  <c r="G2082" i="5"/>
  <c r="Q2082" i="5" s="1"/>
  <c r="G2079" i="5"/>
  <c r="Q2079" i="5" s="1"/>
  <c r="G2068" i="5"/>
  <c r="Q2068" i="5" s="1"/>
  <c r="G2066" i="5"/>
  <c r="Q2066" i="5" s="1"/>
  <c r="G2063" i="5"/>
  <c r="Q2063" i="5" s="1"/>
  <c r="G2050" i="5"/>
  <c r="Q2050" i="5" s="1"/>
  <c r="G2047" i="5"/>
  <c r="Q2047" i="5" s="1"/>
  <c r="G2036" i="5"/>
  <c r="Q2036" i="5" s="1"/>
  <c r="G2034" i="5"/>
  <c r="Q2034" i="5" s="1"/>
  <c r="G2031" i="5"/>
  <c r="Q2031" i="5" s="1"/>
  <c r="G2018" i="5"/>
  <c r="Q2018" i="5" s="1"/>
  <c r="G2015" i="5"/>
  <c r="Q2015" i="5" s="1"/>
  <c r="G2002" i="5"/>
  <c r="Q2002" i="5" s="1"/>
  <c r="G1999" i="5"/>
  <c r="Q1999" i="5" s="1"/>
  <c r="G1968" i="5"/>
  <c r="Q1968" i="5" s="1"/>
  <c r="G1966" i="5"/>
  <c r="Q1966" i="5" s="1"/>
  <c r="G1961" i="5"/>
  <c r="Q1961" i="5" s="1"/>
  <c r="G1959" i="5"/>
  <c r="Q1959" i="5" s="1"/>
  <c r="G1948" i="5"/>
  <c r="Q1948" i="5" s="1"/>
  <c r="G1946" i="5"/>
  <c r="Q1946" i="5" s="1"/>
  <c r="G1939" i="5"/>
  <c r="Q1939" i="5" s="1"/>
  <c r="G1930" i="5"/>
  <c r="Q1930" i="5" s="1"/>
  <c r="G1904" i="5"/>
  <c r="Q1904" i="5" s="1"/>
  <c r="G1897" i="5"/>
  <c r="Q1897" i="5" s="1"/>
  <c r="G1895" i="5"/>
  <c r="Q1895" i="5" s="1"/>
  <c r="G1884" i="5"/>
  <c r="Q1884" i="5" s="1"/>
  <c r="G1875" i="5"/>
  <c r="Q1875" i="5" s="1"/>
  <c r="G1840" i="5"/>
  <c r="Q1840" i="5" s="1"/>
  <c r="G1838" i="5"/>
  <c r="Q1838" i="5" s="1"/>
  <c r="G1833" i="5"/>
  <c r="Q1833" i="5" s="1"/>
  <c r="G1831" i="5"/>
  <c r="Q1831" i="5" s="1"/>
  <c r="G1820" i="5"/>
  <c r="Q1820" i="5" s="1"/>
  <c r="G1818" i="5"/>
  <c r="Q1818" i="5" s="1"/>
  <c r="G1811" i="5"/>
  <c r="Q1811" i="5" s="1"/>
  <c r="G1776" i="5"/>
  <c r="Q1776" i="5" s="1"/>
  <c r="G1769" i="5"/>
  <c r="Q1769" i="5" s="1"/>
  <c r="G1767" i="5"/>
  <c r="Q1767" i="5" s="1"/>
  <c r="G1756" i="5"/>
  <c r="Q1756" i="5" s="1"/>
  <c r="G1747" i="5"/>
  <c r="Q1747" i="5" s="1"/>
  <c r="G1721" i="5"/>
  <c r="Q1721" i="5" s="1"/>
  <c r="G1719" i="5"/>
  <c r="Q1719" i="5" s="1"/>
  <c r="G1710" i="5"/>
  <c r="Q1710" i="5" s="1"/>
  <c r="G1579" i="5"/>
  <c r="Q1579" i="5" s="1"/>
  <c r="G1577" i="5"/>
  <c r="Q1577" i="5" s="1"/>
  <c r="G1547" i="5"/>
  <c r="Q1547" i="5" s="1"/>
  <c r="G1515" i="5"/>
  <c r="Q1515" i="5" s="1"/>
  <c r="G1483" i="5"/>
  <c r="Q1483" i="5" s="1"/>
  <c r="G1451" i="5"/>
  <c r="Q1451" i="5" s="1"/>
  <c r="G1419" i="5"/>
  <c r="Q1419" i="5" s="1"/>
  <c r="G1387" i="5"/>
  <c r="Q1387" i="5" s="1"/>
  <c r="G2652" i="5"/>
  <c r="Q2652" i="5" s="1"/>
  <c r="G2649" i="5"/>
  <c r="Q2649" i="5" s="1"/>
  <c r="G2636" i="5"/>
  <c r="Q2636" i="5" s="1"/>
  <c r="G2633" i="5"/>
  <c r="Q2633" i="5" s="1"/>
  <c r="G2620" i="5"/>
  <c r="Q2620" i="5" s="1"/>
  <c r="G2617" i="5"/>
  <c r="Q2617" i="5" s="1"/>
  <c r="G2604" i="5"/>
  <c r="Q2604" i="5" s="1"/>
  <c r="G2601" i="5"/>
  <c r="Q2601" i="5" s="1"/>
  <c r="G2588" i="5"/>
  <c r="Q2588" i="5" s="1"/>
  <c r="G2585" i="5"/>
  <c r="Q2585" i="5" s="1"/>
  <c r="G2572" i="5"/>
  <c r="Q2572" i="5" s="1"/>
  <c r="G2569" i="5"/>
  <c r="Q2569" i="5" s="1"/>
  <c r="G2556" i="5"/>
  <c r="Q2556" i="5" s="1"/>
  <c r="G2553" i="5"/>
  <c r="Q2553" i="5" s="1"/>
  <c r="G2540" i="5"/>
  <c r="Q2540" i="5" s="1"/>
  <c r="G2537" i="5"/>
  <c r="Q2537" i="5" s="1"/>
  <c r="G2524" i="5"/>
  <c r="Q2524" i="5" s="1"/>
  <c r="G2521" i="5"/>
  <c r="Q2521" i="5" s="1"/>
  <c r="G2508" i="5"/>
  <c r="Q2508" i="5" s="1"/>
  <c r="G2505" i="5"/>
  <c r="Q2505" i="5" s="1"/>
  <c r="G2492" i="5"/>
  <c r="Q2492" i="5" s="1"/>
  <c r="G2489" i="5"/>
  <c r="Q2489" i="5" s="1"/>
  <c r="G2482" i="5"/>
  <c r="Q2482" i="5" s="1"/>
  <c r="G2476" i="5"/>
  <c r="Q2476" i="5" s="1"/>
  <c r="G2473" i="5"/>
  <c r="Q2473" i="5" s="1"/>
  <c r="G2466" i="5"/>
  <c r="Q2466" i="5" s="1"/>
  <c r="G2460" i="5"/>
  <c r="Q2460" i="5" s="1"/>
  <c r="G2457" i="5"/>
  <c r="Q2457" i="5" s="1"/>
  <c r="G2450" i="5"/>
  <c r="Q2450" i="5" s="1"/>
  <c r="G2444" i="5"/>
  <c r="Q2444" i="5" s="1"/>
  <c r="G2441" i="5"/>
  <c r="Q2441" i="5" s="1"/>
  <c r="G2434" i="5"/>
  <c r="Q2434" i="5" s="1"/>
  <c r="G2428" i="5"/>
  <c r="Q2428" i="5" s="1"/>
  <c r="G2425" i="5"/>
  <c r="Q2425" i="5" s="1"/>
  <c r="G2418" i="5"/>
  <c r="Q2418" i="5" s="1"/>
  <c r="G2412" i="5"/>
  <c r="Q2412" i="5" s="1"/>
  <c r="G2409" i="5"/>
  <c r="Q2409" i="5" s="1"/>
  <c r="G2402" i="5"/>
  <c r="Q2402" i="5" s="1"/>
  <c r="G2396" i="5"/>
  <c r="Q2396" i="5" s="1"/>
  <c r="G2393" i="5"/>
  <c r="Q2393" i="5" s="1"/>
  <c r="G2386" i="5"/>
  <c r="Q2386" i="5" s="1"/>
  <c r="G2378" i="5"/>
  <c r="Q2378" i="5" s="1"/>
  <c r="G2368" i="5"/>
  <c r="Q2368" i="5" s="1"/>
  <c r="G2366" i="5"/>
  <c r="Q2366" i="5" s="1"/>
  <c r="G2364" i="5"/>
  <c r="Q2364" i="5" s="1"/>
  <c r="G2352" i="5"/>
  <c r="Q2352" i="5" s="1"/>
  <c r="G2350" i="5"/>
  <c r="Q2350" i="5" s="1"/>
  <c r="G2348" i="5"/>
  <c r="Q2348" i="5" s="1"/>
  <c r="G2346" i="5"/>
  <c r="Q2346" i="5" s="1"/>
  <c r="G2334" i="5"/>
  <c r="Q2334" i="5" s="1"/>
  <c r="G2332" i="5"/>
  <c r="Q2332" i="5" s="1"/>
  <c r="G2320" i="5"/>
  <c r="Q2320" i="5" s="1"/>
  <c r="G2318" i="5"/>
  <c r="Q2318" i="5" s="1"/>
  <c r="G2316" i="5"/>
  <c r="Q2316" i="5" s="1"/>
  <c r="G2314" i="5"/>
  <c r="Q2314" i="5" s="1"/>
  <c r="G2302" i="5"/>
  <c r="Q2302" i="5" s="1"/>
  <c r="G2300" i="5"/>
  <c r="Q2300" i="5" s="1"/>
  <c r="G2298" i="5"/>
  <c r="Q2298" i="5" s="1"/>
  <c r="G2288" i="5"/>
  <c r="Q2288" i="5" s="1"/>
  <c r="G2286" i="5"/>
  <c r="Q2286" i="5" s="1"/>
  <c r="G2284" i="5"/>
  <c r="Q2284" i="5" s="1"/>
  <c r="G2282" i="5"/>
  <c r="Q2282" i="5" s="1"/>
  <c r="G2270" i="5"/>
  <c r="Q2270" i="5" s="1"/>
  <c r="G2268" i="5"/>
  <c r="Q2268" i="5" s="1"/>
  <c r="G2266" i="5"/>
  <c r="Q2266" i="5" s="1"/>
  <c r="G2254" i="5"/>
  <c r="Q2254" i="5" s="1"/>
  <c r="G2252" i="5"/>
  <c r="Q2252" i="5" s="1"/>
  <c r="G2236" i="5"/>
  <c r="Q2236" i="5" s="1"/>
  <c r="G2234" i="5"/>
  <c r="Q2234" i="5" s="1"/>
  <c r="G2222" i="5"/>
  <c r="Q2222" i="5" s="1"/>
  <c r="G2218" i="5"/>
  <c r="Q2218" i="5" s="1"/>
  <c r="G2206" i="5"/>
  <c r="Q2206" i="5" s="1"/>
  <c r="G2204" i="5"/>
  <c r="Q2204" i="5" s="1"/>
  <c r="G2202" i="5"/>
  <c r="Q2202" i="5" s="1"/>
  <c r="G2190" i="5"/>
  <c r="Q2190" i="5" s="1"/>
  <c r="G2186" i="5"/>
  <c r="Q2186" i="5" s="1"/>
  <c r="G2174" i="5"/>
  <c r="Q2174" i="5" s="1"/>
  <c r="G2172" i="5"/>
  <c r="Q2172" i="5" s="1"/>
  <c r="G2158" i="5"/>
  <c r="Q2158" i="5" s="1"/>
  <c r="G2154" i="5"/>
  <c r="Q2154" i="5" s="1"/>
  <c r="G2142" i="5"/>
  <c r="Q2142" i="5" s="1"/>
  <c r="G2138" i="5"/>
  <c r="Q2138" i="5" s="1"/>
  <c r="G2126" i="5"/>
  <c r="Q2126" i="5" s="1"/>
  <c r="G2124" i="5"/>
  <c r="Q2124" i="5" s="1"/>
  <c r="G2122" i="5"/>
  <c r="Q2122" i="5" s="1"/>
  <c r="G2110" i="5"/>
  <c r="Q2110" i="5" s="1"/>
  <c r="G2096" i="5"/>
  <c r="Q2096" i="5" s="1"/>
  <c r="G2080" i="5"/>
  <c r="Q2080" i="5" s="1"/>
  <c r="G2078" i="5"/>
  <c r="Q2078" i="5" s="1"/>
  <c r="G2064" i="5"/>
  <c r="Q2064" i="5" s="1"/>
  <c r="G2048" i="5"/>
  <c r="Q2048" i="5" s="1"/>
  <c r="G2046" i="5"/>
  <c r="Q2046" i="5" s="1"/>
  <c r="G2030" i="5"/>
  <c r="Q2030" i="5" s="1"/>
  <c r="G2014" i="5"/>
  <c r="Q2014" i="5" s="1"/>
  <c r="G2000" i="5"/>
  <c r="Q2000" i="5" s="1"/>
  <c r="G1998" i="5"/>
  <c r="Q1998" i="5" s="1"/>
  <c r="G1982" i="5"/>
  <c r="Q1982" i="5" s="1"/>
  <c r="G1964" i="5"/>
  <c r="Q1964" i="5" s="1"/>
  <c r="G1962" i="5"/>
  <c r="Q1962" i="5" s="1"/>
  <c r="G1918" i="5"/>
  <c r="Q1918" i="5" s="1"/>
  <c r="G1900" i="5"/>
  <c r="Q1900" i="5" s="1"/>
  <c r="G1856" i="5"/>
  <c r="Q1856" i="5" s="1"/>
  <c r="G1854" i="5"/>
  <c r="Q1854" i="5" s="1"/>
  <c r="G1836" i="5"/>
  <c r="Q1836" i="5" s="1"/>
  <c r="G1834" i="5"/>
  <c r="Q1834" i="5" s="1"/>
  <c r="G1792" i="5"/>
  <c r="Q1792" i="5" s="1"/>
  <c r="G1790" i="5"/>
  <c r="Q1790" i="5" s="1"/>
  <c r="G1772" i="5"/>
  <c r="Q1772" i="5" s="1"/>
  <c r="G1728" i="5"/>
  <c r="Q1728" i="5" s="1"/>
  <c r="G1726" i="5"/>
  <c r="Q1726" i="5" s="1"/>
  <c r="G1586" i="5"/>
  <c r="Q1586" i="5" s="1"/>
  <c r="G1568" i="5"/>
  <c r="Q1568" i="5" s="1"/>
  <c r="G1561" i="5"/>
  <c r="Q1561" i="5" s="1"/>
  <c r="G1552" i="5"/>
  <c r="Q1552" i="5" s="1"/>
  <c r="G1545" i="5"/>
  <c r="Q1545" i="5" s="1"/>
  <c r="G1536" i="5"/>
  <c r="Q1536" i="5" s="1"/>
  <c r="G1529" i="5"/>
  <c r="Q1529" i="5" s="1"/>
  <c r="G1520" i="5"/>
  <c r="Q1520" i="5" s="1"/>
  <c r="G1513" i="5"/>
  <c r="Q1513" i="5" s="1"/>
  <c r="G1504" i="5"/>
  <c r="Q1504" i="5" s="1"/>
  <c r="G1497" i="5"/>
  <c r="Q1497" i="5" s="1"/>
  <c r="G1488" i="5"/>
  <c r="Q1488" i="5" s="1"/>
  <c r="G1481" i="5"/>
  <c r="Q1481" i="5" s="1"/>
  <c r="G1472" i="5"/>
  <c r="Q1472" i="5" s="1"/>
  <c r="G1465" i="5"/>
  <c r="Q1465" i="5" s="1"/>
  <c r="G1456" i="5"/>
  <c r="Q1456" i="5" s="1"/>
  <c r="G1449" i="5"/>
  <c r="Q1449" i="5" s="1"/>
  <c r="G1440" i="5"/>
  <c r="Q1440" i="5" s="1"/>
  <c r="G1433" i="5"/>
  <c r="Q1433" i="5" s="1"/>
  <c r="G1424" i="5"/>
  <c r="Q1424" i="5" s="1"/>
  <c r="G1417" i="5"/>
  <c r="Q1417" i="5" s="1"/>
  <c r="G1408" i="5"/>
  <c r="Q1408" i="5" s="1"/>
  <c r="G1401" i="5"/>
  <c r="Q1401" i="5" s="1"/>
  <c r="G1392" i="5"/>
  <c r="Q1392" i="5" s="1"/>
  <c r="G1385" i="5"/>
  <c r="Q1385" i="5" s="1"/>
  <c r="G1376" i="5"/>
  <c r="Q1376" i="5" s="1"/>
  <c r="G1353" i="5"/>
  <c r="Q1353" i="5" s="1"/>
  <c r="G1344" i="5"/>
  <c r="Q1344" i="5" s="1"/>
  <c r="G1321" i="5"/>
  <c r="Q1321" i="5" s="1"/>
  <c r="G1312" i="5"/>
  <c r="Q1312" i="5" s="1"/>
  <c r="G1289" i="5"/>
  <c r="Q1289" i="5" s="1"/>
  <c r="G1280" i="5"/>
  <c r="Q1280" i="5" s="1"/>
  <c r="G1257" i="5"/>
  <c r="Q1257" i="5" s="1"/>
  <c r="G1255" i="5"/>
  <c r="Q1255" i="5" s="1"/>
  <c r="G1246" i="5"/>
  <c r="Q1246" i="5" s="1"/>
  <c r="G1225" i="5"/>
  <c r="Q1225" i="5" s="1"/>
  <c r="G1223" i="5"/>
  <c r="Q1223" i="5" s="1"/>
  <c r="G1216" i="5"/>
  <c r="Q1216" i="5" s="1"/>
  <c r="G1193" i="5"/>
  <c r="Q1193" i="5" s="1"/>
  <c r="G1191" i="5"/>
  <c r="Q1191" i="5" s="1"/>
  <c r="G1161" i="5"/>
  <c r="Q1161" i="5" s="1"/>
  <c r="G1159" i="5"/>
  <c r="Q1159" i="5" s="1"/>
  <c r="G1129" i="5"/>
  <c r="Q1129" i="5" s="1"/>
  <c r="G1127" i="5"/>
  <c r="Q1127" i="5" s="1"/>
  <c r="G1097" i="5"/>
  <c r="Q1097" i="5" s="1"/>
  <c r="G1095" i="5"/>
  <c r="Q1095" i="5" s="1"/>
  <c r="G1088" i="5"/>
  <c r="Q1088" i="5" s="1"/>
  <c r="G1065" i="5"/>
  <c r="Q1065" i="5" s="1"/>
  <c r="G1063" i="5"/>
  <c r="Q1063" i="5" s="1"/>
  <c r="G1033" i="5"/>
  <c r="Q1033" i="5" s="1"/>
  <c r="G1031" i="5"/>
  <c r="Q1031" i="5" s="1"/>
  <c r="G917" i="5"/>
  <c r="Q917" i="5" s="1"/>
  <c r="G915" i="5"/>
  <c r="Q915" i="5" s="1"/>
  <c r="G853" i="5"/>
  <c r="Q853" i="5" s="1"/>
  <c r="G1738" i="5"/>
  <c r="Q1738" i="5" s="1"/>
  <c r="G1731" i="5"/>
  <c r="Q1731" i="5" s="1"/>
  <c r="G1722" i="5"/>
  <c r="Q1722" i="5" s="1"/>
  <c r="G1715" i="5"/>
  <c r="Q1715" i="5" s="1"/>
  <c r="G1701" i="5"/>
  <c r="Q1701" i="5" s="1"/>
  <c r="G1698" i="5"/>
  <c r="Q1698" i="5" s="1"/>
  <c r="G1693" i="5"/>
  <c r="Q1693" i="5" s="1"/>
  <c r="G1690" i="5"/>
  <c r="Q1690" i="5" s="1"/>
  <c r="G1685" i="5"/>
  <c r="Q1685" i="5" s="1"/>
  <c r="G1682" i="5"/>
  <c r="Q1682" i="5" s="1"/>
  <c r="G1677" i="5"/>
  <c r="Q1677" i="5" s="1"/>
  <c r="G1674" i="5"/>
  <c r="Q1674" i="5" s="1"/>
  <c r="G1669" i="5"/>
  <c r="Q1669" i="5" s="1"/>
  <c r="G1666" i="5"/>
  <c r="Q1666" i="5" s="1"/>
  <c r="G1661" i="5"/>
  <c r="Q1661" i="5" s="1"/>
  <c r="G1658" i="5"/>
  <c r="Q1658" i="5" s="1"/>
  <c r="G1653" i="5"/>
  <c r="Q1653" i="5" s="1"/>
  <c r="G1650" i="5"/>
  <c r="Q1650" i="5" s="1"/>
  <c r="G1645" i="5"/>
  <c r="Q1645" i="5" s="1"/>
  <c r="G1642" i="5"/>
  <c r="Q1642" i="5" s="1"/>
  <c r="G1637" i="5"/>
  <c r="Q1637" i="5" s="1"/>
  <c r="G1634" i="5"/>
  <c r="Q1634" i="5" s="1"/>
  <c r="G1629" i="5"/>
  <c r="Q1629" i="5" s="1"/>
  <c r="G1626" i="5"/>
  <c r="Q1626" i="5" s="1"/>
  <c r="G1621" i="5"/>
  <c r="Q1621" i="5" s="1"/>
  <c r="G1618" i="5"/>
  <c r="Q1618" i="5" s="1"/>
  <c r="G1613" i="5"/>
  <c r="Q1613" i="5" s="1"/>
  <c r="G1610" i="5"/>
  <c r="Q1610" i="5" s="1"/>
  <c r="G1605" i="5"/>
  <c r="Q1605" i="5" s="1"/>
  <c r="G1602" i="5"/>
  <c r="Q1602" i="5" s="1"/>
  <c r="G1597" i="5"/>
  <c r="Q1597" i="5" s="1"/>
  <c r="G1594" i="5"/>
  <c r="Q1594" i="5" s="1"/>
  <c r="G1589" i="5"/>
  <c r="Q1589" i="5" s="1"/>
  <c r="G1580" i="5"/>
  <c r="Q1580" i="5" s="1"/>
  <c r="G1573" i="5"/>
  <c r="Q1573" i="5" s="1"/>
  <c r="G1564" i="5"/>
  <c r="Q1564" i="5" s="1"/>
  <c r="G1557" i="5"/>
  <c r="Q1557" i="5" s="1"/>
  <c r="G1548" i="5"/>
  <c r="Q1548" i="5" s="1"/>
  <c r="G1541" i="5"/>
  <c r="Q1541" i="5" s="1"/>
  <c r="G1532" i="5"/>
  <c r="Q1532" i="5" s="1"/>
  <c r="G1525" i="5"/>
  <c r="Q1525" i="5" s="1"/>
  <c r="G1516" i="5"/>
  <c r="Q1516" i="5" s="1"/>
  <c r="G1509" i="5"/>
  <c r="Q1509" i="5" s="1"/>
  <c r="G1500" i="5"/>
  <c r="Q1500" i="5" s="1"/>
  <c r="G1493" i="5"/>
  <c r="Q1493" i="5" s="1"/>
  <c r="G1484" i="5"/>
  <c r="Q1484" i="5" s="1"/>
  <c r="G1477" i="5"/>
  <c r="Q1477" i="5" s="1"/>
  <c r="G1468" i="5"/>
  <c r="Q1468" i="5" s="1"/>
  <c r="G1461" i="5"/>
  <c r="Q1461" i="5" s="1"/>
  <c r="G1452" i="5"/>
  <c r="Q1452" i="5" s="1"/>
  <c r="G1445" i="5"/>
  <c r="Q1445" i="5" s="1"/>
  <c r="G1436" i="5"/>
  <c r="Q1436" i="5" s="1"/>
  <c r="G1429" i="5"/>
  <c r="Q1429" i="5" s="1"/>
  <c r="G1420" i="5"/>
  <c r="Q1420" i="5" s="1"/>
  <c r="G1413" i="5"/>
  <c r="Q1413" i="5" s="1"/>
  <c r="G1404" i="5"/>
  <c r="Q1404" i="5" s="1"/>
  <c r="G1397" i="5"/>
  <c r="Q1397" i="5" s="1"/>
  <c r="G1388" i="5"/>
  <c r="Q1388" i="5" s="1"/>
  <c r="G1381" i="5"/>
  <c r="Q1381" i="5" s="1"/>
  <c r="G937" i="5"/>
  <c r="Q937" i="5" s="1"/>
  <c r="G935" i="5"/>
  <c r="Q935" i="5" s="1"/>
  <c r="G869" i="5"/>
  <c r="Q869" i="5" s="1"/>
  <c r="G867" i="5"/>
  <c r="Q867" i="5" s="1"/>
  <c r="G1986" i="5"/>
  <c r="Q1986" i="5" s="1"/>
  <c r="G1983" i="5"/>
  <c r="Q1983" i="5" s="1"/>
  <c r="G1972" i="5"/>
  <c r="Q1972" i="5" s="1"/>
  <c r="G1970" i="5"/>
  <c r="Q1970" i="5" s="1"/>
  <c r="G1967" i="5"/>
  <c r="Q1967" i="5" s="1"/>
  <c r="G1954" i="5"/>
  <c r="Q1954" i="5" s="1"/>
  <c r="G1951" i="5"/>
  <c r="Q1951" i="5" s="1"/>
  <c r="G1940" i="5"/>
  <c r="Q1940" i="5" s="1"/>
  <c r="G1938" i="5"/>
  <c r="Q1938" i="5" s="1"/>
  <c r="G1935" i="5"/>
  <c r="Q1935" i="5" s="1"/>
  <c r="G1926" i="5"/>
  <c r="Q1926" i="5" s="1"/>
  <c r="G1924" i="5"/>
  <c r="Q1924" i="5" s="1"/>
  <c r="G1922" i="5"/>
  <c r="Q1922" i="5" s="1"/>
  <c r="G1919" i="5"/>
  <c r="Q1919" i="5" s="1"/>
  <c r="G1906" i="5"/>
  <c r="Q1906" i="5" s="1"/>
  <c r="G1903" i="5"/>
  <c r="Q1903" i="5" s="1"/>
  <c r="G1890" i="5"/>
  <c r="Q1890" i="5" s="1"/>
  <c r="G1887" i="5"/>
  <c r="Q1887" i="5" s="1"/>
  <c r="G1876" i="5"/>
  <c r="Q1876" i="5" s="1"/>
  <c r="G1874" i="5"/>
  <c r="Q1874" i="5" s="1"/>
  <c r="G1871" i="5"/>
  <c r="Q1871" i="5" s="1"/>
  <c r="G1858" i="5"/>
  <c r="Q1858" i="5" s="1"/>
  <c r="G1855" i="5"/>
  <c r="Q1855" i="5" s="1"/>
  <c r="G1848" i="5"/>
  <c r="Q1848" i="5" s="1"/>
  <c r="G1842" i="5"/>
  <c r="Q1842" i="5" s="1"/>
  <c r="G1839" i="5"/>
  <c r="Q1839" i="5" s="1"/>
  <c r="G1826" i="5"/>
  <c r="Q1826" i="5" s="1"/>
  <c r="G1823" i="5"/>
  <c r="Q1823" i="5" s="1"/>
  <c r="G1812" i="5"/>
  <c r="Q1812" i="5" s="1"/>
  <c r="G1810" i="5"/>
  <c r="Q1810" i="5" s="1"/>
  <c r="G1807" i="5"/>
  <c r="Q1807" i="5" s="1"/>
  <c r="G1796" i="5"/>
  <c r="Q1796" i="5" s="1"/>
  <c r="G1794" i="5"/>
  <c r="Q1794" i="5" s="1"/>
  <c r="G1791" i="5"/>
  <c r="Q1791" i="5" s="1"/>
  <c r="G1784" i="5"/>
  <c r="Q1784" i="5" s="1"/>
  <c r="G1780" i="5"/>
  <c r="Q1780" i="5" s="1"/>
  <c r="G1778" i="5"/>
  <c r="Q1778" i="5" s="1"/>
  <c r="G1775" i="5"/>
  <c r="Q1775" i="5" s="1"/>
  <c r="G1764" i="5"/>
  <c r="Q1764" i="5" s="1"/>
  <c r="G1762" i="5"/>
  <c r="Q1762" i="5" s="1"/>
  <c r="G1759" i="5"/>
  <c r="Q1759" i="5" s="1"/>
  <c r="G1746" i="5"/>
  <c r="Q1746" i="5" s="1"/>
  <c r="G1743" i="5"/>
  <c r="Q1743" i="5" s="1"/>
  <c r="G1732" i="5"/>
  <c r="Q1732" i="5" s="1"/>
  <c r="G1730" i="5"/>
  <c r="Q1730" i="5" s="1"/>
  <c r="G1727" i="5"/>
  <c r="Q1727" i="5" s="1"/>
  <c r="G1718" i="5"/>
  <c r="Q1718" i="5" s="1"/>
  <c r="G1716" i="5"/>
  <c r="Q1716" i="5" s="1"/>
  <c r="G1714" i="5"/>
  <c r="Q1714" i="5" s="1"/>
  <c r="G1711" i="5"/>
  <c r="Q1711" i="5" s="1"/>
  <c r="G1704" i="5"/>
  <c r="Q1704" i="5" s="1"/>
  <c r="G1590" i="5"/>
  <c r="Q1590" i="5" s="1"/>
  <c r="G1585" i="5"/>
  <c r="Q1585" i="5" s="1"/>
  <c r="G1576" i="5"/>
  <c r="Q1576" i="5" s="1"/>
  <c r="G1574" i="5"/>
  <c r="Q1574" i="5" s="1"/>
  <c r="G1569" i="5"/>
  <c r="Q1569" i="5" s="1"/>
  <c r="G1560" i="5"/>
  <c r="Q1560" i="5" s="1"/>
  <c r="G1558" i="5"/>
  <c r="Q1558" i="5" s="1"/>
  <c r="G1553" i="5"/>
  <c r="Q1553" i="5" s="1"/>
  <c r="G1544" i="5"/>
  <c r="Q1544" i="5" s="1"/>
  <c r="G1542" i="5"/>
  <c r="Q1542" i="5" s="1"/>
  <c r="G1537" i="5"/>
  <c r="Q1537" i="5" s="1"/>
  <c r="G1528" i="5"/>
  <c r="Q1528" i="5" s="1"/>
  <c r="G1526" i="5"/>
  <c r="Q1526" i="5" s="1"/>
  <c r="G1521" i="5"/>
  <c r="Q1521" i="5" s="1"/>
  <c r="G1512" i="5"/>
  <c r="Q1512" i="5" s="1"/>
  <c r="G1510" i="5"/>
  <c r="Q1510" i="5" s="1"/>
  <c r="G1505" i="5"/>
  <c r="Q1505" i="5" s="1"/>
  <c r="G1496" i="5"/>
  <c r="Q1496" i="5" s="1"/>
  <c r="G1494" i="5"/>
  <c r="Q1494" i="5" s="1"/>
  <c r="G1489" i="5"/>
  <c r="Q1489" i="5" s="1"/>
  <c r="G1480" i="5"/>
  <c r="Q1480" i="5" s="1"/>
  <c r="G1478" i="5"/>
  <c r="Q1478" i="5" s="1"/>
  <c r="G1473" i="5"/>
  <c r="Q1473" i="5" s="1"/>
  <c r="G1464" i="5"/>
  <c r="Q1464" i="5" s="1"/>
  <c r="G1462" i="5"/>
  <c r="Q1462" i="5" s="1"/>
  <c r="G1457" i="5"/>
  <c r="Q1457" i="5" s="1"/>
  <c r="G1448" i="5"/>
  <c r="Q1448" i="5" s="1"/>
  <c r="G1446" i="5"/>
  <c r="Q1446" i="5" s="1"/>
  <c r="G1441" i="5"/>
  <c r="Q1441" i="5" s="1"/>
  <c r="G1432" i="5"/>
  <c r="Q1432" i="5" s="1"/>
  <c r="G1430" i="5"/>
  <c r="Q1430" i="5" s="1"/>
  <c r="G1425" i="5"/>
  <c r="Q1425" i="5" s="1"/>
  <c r="G1416" i="5"/>
  <c r="Q1416" i="5" s="1"/>
  <c r="G1414" i="5"/>
  <c r="Q1414" i="5" s="1"/>
  <c r="G1409" i="5"/>
  <c r="Q1409" i="5" s="1"/>
  <c r="S1409" i="5" s="1"/>
  <c r="G1400" i="5"/>
  <c r="Q1400" i="5" s="1"/>
  <c r="G1398" i="5"/>
  <c r="Q1398" i="5" s="1"/>
  <c r="G1393" i="5"/>
  <c r="Q1393" i="5" s="1"/>
  <c r="G1384" i="5"/>
  <c r="Q1384" i="5" s="1"/>
  <c r="G1382" i="5"/>
  <c r="Q1382" i="5" s="1"/>
  <c r="G1380" i="5"/>
  <c r="Q1380" i="5" s="1"/>
  <c r="G1369" i="5"/>
  <c r="Q1369" i="5" s="1"/>
  <c r="G1360" i="5"/>
  <c r="Q1360" i="5" s="1"/>
  <c r="G1337" i="5"/>
  <c r="Q1337" i="5" s="1"/>
  <c r="G1305" i="5"/>
  <c r="Q1305" i="5" s="1"/>
  <c r="G1296" i="5"/>
  <c r="Q1296" i="5" s="1"/>
  <c r="G1273" i="5"/>
  <c r="Q1273" i="5" s="1"/>
  <c r="G1241" i="5"/>
  <c r="Q1241" i="5" s="1"/>
  <c r="G1239" i="5"/>
  <c r="Q1239" i="5" s="1"/>
  <c r="G1230" i="5"/>
  <c r="Q1230" i="5" s="1"/>
  <c r="G1209" i="5"/>
  <c r="Q1209" i="5" s="1"/>
  <c r="G1207" i="5"/>
  <c r="Q1207" i="5" s="1"/>
  <c r="G1200" i="5"/>
  <c r="Q1200" i="5" s="1"/>
  <c r="G1177" i="5"/>
  <c r="Q1177" i="5" s="1"/>
  <c r="G1175" i="5"/>
  <c r="Q1175" i="5" s="1"/>
  <c r="G1168" i="5"/>
  <c r="Q1168" i="5" s="1"/>
  <c r="G1145" i="5"/>
  <c r="Q1145" i="5" s="1"/>
  <c r="G1143" i="5"/>
  <c r="Q1143" i="5" s="1"/>
  <c r="G1134" i="5"/>
  <c r="Q1134" i="5" s="1"/>
  <c r="G1113" i="5"/>
  <c r="Q1113" i="5" s="1"/>
  <c r="G1111" i="5"/>
  <c r="Q1111" i="5" s="1"/>
  <c r="G1104" i="5"/>
  <c r="Q1104" i="5" s="1"/>
  <c r="G1081" i="5"/>
  <c r="Q1081" i="5" s="1"/>
  <c r="G1079" i="5"/>
  <c r="Q1079" i="5" s="1"/>
  <c r="G1070" i="5"/>
  <c r="Q1070" i="5" s="1"/>
  <c r="G1049" i="5"/>
  <c r="Q1049" i="5" s="1"/>
  <c r="G1047" i="5"/>
  <c r="Q1047" i="5" s="1"/>
  <c r="G1013" i="5"/>
  <c r="Q1013" i="5" s="1"/>
  <c r="G1011" i="5"/>
  <c r="Q1011" i="5" s="1"/>
  <c r="G1002" i="5"/>
  <c r="Q1002" i="5" s="1"/>
  <c r="G958" i="5"/>
  <c r="Q958" i="5" s="1"/>
  <c r="G885" i="5"/>
  <c r="Q885" i="5" s="1"/>
  <c r="G883" i="5"/>
  <c r="Q883" i="5" s="1"/>
  <c r="G1379" i="5"/>
  <c r="Q1379" i="5" s="1"/>
  <c r="G1374" i="5"/>
  <c r="Q1374" i="5" s="1"/>
  <c r="G1365" i="5"/>
  <c r="Q1365" i="5" s="1"/>
  <c r="G1363" i="5"/>
  <c r="Q1363" i="5" s="1"/>
  <c r="G1349" i="5"/>
  <c r="Q1349" i="5" s="1"/>
  <c r="G1347" i="5"/>
  <c r="Q1347" i="5" s="1"/>
  <c r="G1338" i="5"/>
  <c r="Q1338" i="5" s="1"/>
  <c r="G1333" i="5"/>
  <c r="Q1333" i="5" s="1"/>
  <c r="G1331" i="5"/>
  <c r="Q1331" i="5" s="1"/>
  <c r="G1326" i="5"/>
  <c r="Q1326" i="5" s="1"/>
  <c r="G1317" i="5"/>
  <c r="Q1317" i="5" s="1"/>
  <c r="G1315" i="5"/>
  <c r="Q1315" i="5" s="1"/>
  <c r="G1301" i="5"/>
  <c r="Q1301" i="5" s="1"/>
  <c r="G1299" i="5"/>
  <c r="Q1299" i="5" s="1"/>
  <c r="G1285" i="5"/>
  <c r="Q1285" i="5" s="1"/>
  <c r="G1283" i="5"/>
  <c r="Q1283" i="5" s="1"/>
  <c r="G1274" i="5"/>
  <c r="Q1274" i="5" s="1"/>
  <c r="G1269" i="5"/>
  <c r="Q1269" i="5" s="1"/>
  <c r="G1267" i="5"/>
  <c r="Q1267" i="5" s="1"/>
  <c r="G1262" i="5"/>
  <c r="Q1262" i="5" s="1"/>
  <c r="G1251" i="5"/>
  <c r="Q1251" i="5" s="1"/>
  <c r="G1235" i="5"/>
  <c r="Q1235" i="5" s="1"/>
  <c r="G1219" i="5"/>
  <c r="Q1219" i="5" s="1"/>
  <c r="G1210" i="5"/>
  <c r="Q1210" i="5" s="1"/>
  <c r="G1203" i="5"/>
  <c r="Q1203" i="5" s="1"/>
  <c r="G1187" i="5"/>
  <c r="Q1187" i="5" s="1"/>
  <c r="G1171" i="5"/>
  <c r="Q1171" i="5" s="1"/>
  <c r="G1155" i="5"/>
  <c r="Q1155" i="5" s="1"/>
  <c r="G1139" i="5"/>
  <c r="Q1139" i="5" s="1"/>
  <c r="G1130" i="5"/>
  <c r="Q1130" i="5" s="1"/>
  <c r="G1123" i="5"/>
  <c r="Q1123" i="5" s="1"/>
  <c r="G1107" i="5"/>
  <c r="Q1107" i="5" s="1"/>
  <c r="G1091" i="5"/>
  <c r="Q1091" i="5" s="1"/>
  <c r="G1075" i="5"/>
  <c r="Q1075" i="5" s="1"/>
  <c r="G1059" i="5"/>
  <c r="Q1059" i="5" s="1"/>
  <c r="G1048" i="5"/>
  <c r="Q1048" i="5" s="1"/>
  <c r="G1043" i="5"/>
  <c r="Q1043" i="5" s="1"/>
  <c r="G1027" i="5"/>
  <c r="Q1027" i="5" s="1"/>
  <c r="G992" i="5"/>
  <c r="Q992" i="5" s="1"/>
  <c r="G985" i="5"/>
  <c r="Q985" i="5" s="1"/>
  <c r="G983" i="5"/>
  <c r="Q983" i="5" s="1"/>
  <c r="G976" i="5"/>
  <c r="Q976" i="5" s="1"/>
  <c r="G963" i="5"/>
  <c r="Q963" i="5" s="1"/>
  <c r="G920" i="5"/>
  <c r="Q920" i="5" s="1"/>
  <c r="G904" i="5"/>
  <c r="Q904" i="5" s="1"/>
  <c r="G888" i="5"/>
  <c r="Q888" i="5" s="1"/>
  <c r="G872" i="5"/>
  <c r="Q872" i="5" s="1"/>
  <c r="G856" i="5"/>
  <c r="Q856" i="5" s="1"/>
  <c r="R3717" i="5"/>
  <c r="N3727" i="5"/>
  <c r="V3727" i="5"/>
  <c r="G1378" i="5"/>
  <c r="Q1378" i="5" s="1"/>
  <c r="G1366" i="5"/>
  <c r="Q1366" i="5" s="1"/>
  <c r="G1362" i="5"/>
  <c r="Q1362" i="5" s="1"/>
  <c r="G1350" i="5"/>
  <c r="Q1350" i="5" s="1"/>
  <c r="G1346" i="5"/>
  <c r="Q1346" i="5" s="1"/>
  <c r="G1332" i="5"/>
  <c r="Q1332" i="5" s="1"/>
  <c r="G1330" i="5"/>
  <c r="Q1330" i="5" s="1"/>
  <c r="G1318" i="5"/>
  <c r="Q1318" i="5" s="1"/>
  <c r="G1314" i="5"/>
  <c r="Q1314" i="5" s="1"/>
  <c r="G1302" i="5"/>
  <c r="Q1302" i="5" s="1"/>
  <c r="G1300" i="5"/>
  <c r="Q1300" i="5" s="1"/>
  <c r="G1298" i="5"/>
  <c r="Q1298" i="5" s="1"/>
  <c r="G1286" i="5"/>
  <c r="Q1286" i="5" s="1"/>
  <c r="G1282" i="5"/>
  <c r="Q1282" i="5" s="1"/>
  <c r="G1270" i="5"/>
  <c r="Q1270" i="5" s="1"/>
  <c r="S1270" i="5" s="1"/>
  <c r="G1268" i="5"/>
  <c r="Q1268" i="5" s="1"/>
  <c r="G1266" i="5"/>
  <c r="Q1266" i="5" s="1"/>
  <c r="G1250" i="5"/>
  <c r="Q1250" i="5" s="1"/>
  <c r="G1234" i="5"/>
  <c r="Q1234" i="5" s="1"/>
  <c r="G1220" i="5"/>
  <c r="Q1220" i="5" s="1"/>
  <c r="G1218" i="5"/>
  <c r="Q1218" i="5" s="1"/>
  <c r="G1204" i="5"/>
  <c r="Q1204" i="5" s="1"/>
  <c r="G1188" i="5"/>
  <c r="Q1188" i="5" s="1"/>
  <c r="G1186" i="5"/>
  <c r="Q1186" i="5" s="1"/>
  <c r="G1170" i="5"/>
  <c r="Q1170" i="5" s="1"/>
  <c r="G1154" i="5"/>
  <c r="Q1154" i="5" s="1"/>
  <c r="G1151" i="5"/>
  <c r="Q1151" i="5" s="1"/>
  <c r="G1138" i="5"/>
  <c r="Q1138" i="5" s="1"/>
  <c r="G1135" i="5"/>
  <c r="Q1135" i="5" s="1"/>
  <c r="G1122" i="5"/>
  <c r="Q1122" i="5" s="1"/>
  <c r="G1119" i="5"/>
  <c r="Q1119" i="5" s="1"/>
  <c r="G1106" i="5"/>
  <c r="Q1106" i="5" s="1"/>
  <c r="G1096" i="5"/>
  <c r="Q1096" i="5" s="1"/>
  <c r="G1090" i="5"/>
  <c r="Q1090" i="5" s="1"/>
  <c r="G1080" i="5"/>
  <c r="Q1080" i="5" s="1"/>
  <c r="G1076" i="5"/>
  <c r="Q1076" i="5" s="1"/>
  <c r="G1074" i="5"/>
  <c r="Q1074" i="5" s="1"/>
  <c r="G1064" i="5"/>
  <c r="Q1064" i="5" s="1"/>
  <c r="G1058" i="5"/>
  <c r="Q1058" i="5" s="1"/>
  <c r="G1044" i="5"/>
  <c r="Q1044" i="5" s="1"/>
  <c r="G1042" i="5"/>
  <c r="Q1042" i="5" s="1"/>
  <c r="G1028" i="5"/>
  <c r="Q1028" i="5" s="1"/>
  <c r="G1026" i="5"/>
  <c r="Q1026" i="5" s="1"/>
  <c r="G1008" i="5"/>
  <c r="Q1008" i="5" s="1"/>
  <c r="G1006" i="5"/>
  <c r="Q1006" i="5" s="1"/>
  <c r="G988" i="5"/>
  <c r="Q988" i="5" s="1"/>
  <c r="G986" i="5"/>
  <c r="Q986" i="5" s="1"/>
  <c r="G979" i="5"/>
  <c r="Q979" i="5" s="1"/>
  <c r="G972" i="5"/>
  <c r="Q972" i="5" s="1"/>
  <c r="G946" i="5"/>
  <c r="Q946" i="5" s="1"/>
  <c r="G930" i="5"/>
  <c r="Q930" i="5" s="1"/>
  <c r="G875" i="5"/>
  <c r="Q875" i="5" s="1"/>
  <c r="G861" i="5"/>
  <c r="Q861" i="5" s="1"/>
  <c r="G859" i="5"/>
  <c r="Q859" i="5" s="1"/>
  <c r="AD3717" i="5"/>
  <c r="AA3717" i="5"/>
  <c r="G833" i="5"/>
  <c r="Q833" i="5" s="1"/>
  <c r="G733" i="5"/>
  <c r="Q733" i="5" s="1"/>
  <c r="G638" i="5"/>
  <c r="Q638" i="5" s="1"/>
  <c r="G617" i="5"/>
  <c r="Q617" i="5" s="1"/>
  <c r="G613" i="5"/>
  <c r="Q613" i="5" s="1"/>
  <c r="G609" i="5"/>
  <c r="Q609" i="5" s="1"/>
  <c r="G597" i="5"/>
  <c r="Q597" i="5" s="1"/>
  <c r="G593" i="5"/>
  <c r="Q593" i="5" s="1"/>
  <c r="G510" i="5"/>
  <c r="Q510" i="5" s="1"/>
  <c r="G489" i="5"/>
  <c r="Q489" i="5" s="1"/>
  <c r="G485" i="5"/>
  <c r="Q485" i="5" s="1"/>
  <c r="G420" i="5"/>
  <c r="Q420" i="5" s="1"/>
  <c r="G369" i="5"/>
  <c r="Q369" i="5" s="1"/>
  <c r="G288" i="5"/>
  <c r="Q288" i="5" s="1"/>
  <c r="G272" i="5"/>
  <c r="Q272" i="5" s="1"/>
  <c r="G256" i="5"/>
  <c r="Q256" i="5" s="1"/>
  <c r="G240" i="5"/>
  <c r="Q240" i="5" s="1"/>
  <c r="G224" i="5"/>
  <c r="Q224" i="5" s="1"/>
  <c r="G208" i="5"/>
  <c r="Q208" i="5" s="1"/>
  <c r="G192" i="5"/>
  <c r="Q192" i="5" s="1"/>
  <c r="G176" i="5"/>
  <c r="Q176" i="5" s="1"/>
  <c r="G160" i="5"/>
  <c r="Q160" i="5" s="1"/>
  <c r="G144" i="5"/>
  <c r="Q144" i="5" s="1"/>
  <c r="G131" i="5"/>
  <c r="Q131" i="5" s="1"/>
  <c r="G129" i="5"/>
  <c r="Q129" i="5" s="1"/>
  <c r="G3713" i="5"/>
  <c r="Q3713" i="5" s="1"/>
  <c r="J3713" i="5"/>
  <c r="L3713" i="5" s="1"/>
  <c r="AD3713" i="5" s="1"/>
  <c r="M3717" i="5"/>
  <c r="R3728" i="5"/>
  <c r="S3728" i="5" s="1"/>
  <c r="R3722" i="5"/>
  <c r="S3722" i="5" s="1"/>
  <c r="T3722" i="5" s="1"/>
  <c r="X3722" i="5" s="1"/>
  <c r="G1023" i="5"/>
  <c r="Q1023" i="5" s="1"/>
  <c r="G1012" i="5"/>
  <c r="Q1012" i="5" s="1"/>
  <c r="G1010" i="5"/>
  <c r="Q1010" i="5" s="1"/>
  <c r="G1007" i="5"/>
  <c r="Q1007" i="5" s="1"/>
  <c r="G996" i="5"/>
  <c r="Q996" i="5" s="1"/>
  <c r="G994" i="5"/>
  <c r="Q994" i="5" s="1"/>
  <c r="G991" i="5"/>
  <c r="Q991" i="5" s="1"/>
  <c r="G980" i="5"/>
  <c r="Q980" i="5" s="1"/>
  <c r="G978" i="5"/>
  <c r="Q978" i="5" s="1"/>
  <c r="G975" i="5"/>
  <c r="Q975" i="5" s="1"/>
  <c r="G968" i="5"/>
  <c r="Q968" i="5" s="1"/>
  <c r="G962" i="5"/>
  <c r="Q962" i="5" s="1"/>
  <c r="G959" i="5"/>
  <c r="Q959" i="5" s="1"/>
  <c r="G952" i="5"/>
  <c r="Q952" i="5" s="1"/>
  <c r="G945" i="5"/>
  <c r="Q945" i="5" s="1"/>
  <c r="G839" i="5"/>
  <c r="Q839" i="5" s="1"/>
  <c r="G824" i="5"/>
  <c r="Q824" i="5" s="1"/>
  <c r="G819" i="5"/>
  <c r="Q819" i="5" s="1"/>
  <c r="G817" i="5"/>
  <c r="Q817" i="5" s="1"/>
  <c r="G793" i="5"/>
  <c r="Q793" i="5" s="1"/>
  <c r="G789" i="5"/>
  <c r="Q789" i="5" s="1"/>
  <c r="G776" i="5"/>
  <c r="Q776" i="5" s="1"/>
  <c r="G712" i="5"/>
  <c r="Q712" i="5" s="1"/>
  <c r="G710" i="5"/>
  <c r="Q710" i="5" s="1"/>
  <c r="G667" i="5"/>
  <c r="Q667" i="5" s="1"/>
  <c r="G649" i="5"/>
  <c r="Q649" i="5" s="1"/>
  <c r="G645" i="5"/>
  <c r="Q645" i="5" s="1"/>
  <c r="G641" i="5"/>
  <c r="Q641" i="5" s="1"/>
  <c r="G590" i="5"/>
  <c r="Q590" i="5" s="1"/>
  <c r="G571" i="5"/>
  <c r="Q571" i="5" s="1"/>
  <c r="G539" i="5"/>
  <c r="Q539" i="5" s="1"/>
  <c r="G521" i="5"/>
  <c r="Q521" i="5" s="1"/>
  <c r="G517" i="5"/>
  <c r="Q517" i="5" s="1"/>
  <c r="G447" i="5"/>
  <c r="Q447" i="5" s="1"/>
  <c r="G445" i="5"/>
  <c r="Q445" i="5" s="1"/>
  <c r="G392" i="5"/>
  <c r="Q392" i="5" s="1"/>
  <c r="G340" i="5"/>
  <c r="Q340" i="5" s="1"/>
  <c r="G338" i="5"/>
  <c r="Q338" i="5" s="1"/>
  <c r="G328" i="5"/>
  <c r="Q328" i="5" s="1"/>
  <c r="G305" i="5"/>
  <c r="Q305" i="5" s="1"/>
  <c r="G297" i="5"/>
  <c r="Q297" i="5" s="1"/>
  <c r="G136" i="5"/>
  <c r="Q136" i="5" s="1"/>
  <c r="G134" i="5"/>
  <c r="Q134" i="5" s="1"/>
  <c r="G132" i="5"/>
  <c r="Q132" i="5" s="1"/>
  <c r="G3709" i="5"/>
  <c r="Q3709" i="5" s="1"/>
  <c r="G3716" i="5"/>
  <c r="Q3716" i="5" s="1"/>
  <c r="K3715" i="5"/>
  <c r="M3715" i="5" s="1"/>
  <c r="G3714" i="5"/>
  <c r="Q3714" i="5" s="1"/>
  <c r="V3710" i="5"/>
  <c r="K3718" i="5"/>
  <c r="M3728" i="5"/>
  <c r="N3728" i="5" s="1"/>
  <c r="G825" i="5"/>
  <c r="Q825" i="5" s="1"/>
  <c r="G798" i="5"/>
  <c r="Q798" i="5" s="1"/>
  <c r="G682" i="5"/>
  <c r="Q682" i="5" s="1"/>
  <c r="G574" i="5"/>
  <c r="Q574" i="5" s="1"/>
  <c r="G554" i="5"/>
  <c r="Q554" i="5" s="1"/>
  <c r="G542" i="5"/>
  <c r="Q542" i="5" s="1"/>
  <c r="G468" i="5"/>
  <c r="Q468" i="5" s="1"/>
  <c r="G413" i="5"/>
  <c r="Q413" i="5" s="1"/>
  <c r="G407" i="5"/>
  <c r="Q407" i="5" s="1"/>
  <c r="G377" i="5"/>
  <c r="Q377" i="5" s="1"/>
  <c r="G372" i="5"/>
  <c r="Q372" i="5" s="1"/>
  <c r="G370" i="5"/>
  <c r="Q370" i="5" s="1"/>
  <c r="G360" i="5"/>
  <c r="Q360" i="5" s="1"/>
  <c r="G351" i="5"/>
  <c r="Q351" i="5" s="1"/>
  <c r="G304" i="5"/>
  <c r="Q304" i="5" s="1"/>
  <c r="J3718" i="5"/>
  <c r="L3718" i="5" s="1"/>
  <c r="T3720" i="5"/>
  <c r="X3720" i="5" s="1"/>
  <c r="U3720" i="5"/>
  <c r="Z3720" i="5"/>
  <c r="S3726" i="5"/>
  <c r="T3726" i="5" s="1"/>
  <c r="X3726" i="5" s="1"/>
  <c r="S3723" i="5"/>
  <c r="T3723" i="5" s="1"/>
  <c r="X3723" i="5" s="1"/>
  <c r="V3720" i="5"/>
  <c r="S3719" i="5"/>
  <c r="T3719" i="5" s="1"/>
  <c r="X3719" i="5" s="1"/>
  <c r="AA3725" i="5"/>
  <c r="AD3725" i="5"/>
  <c r="R3725" i="5"/>
  <c r="S3725" i="5" s="1"/>
  <c r="M3725" i="5"/>
  <c r="N3725" i="5" s="1"/>
  <c r="AA3721" i="5"/>
  <c r="AD3721" i="5"/>
  <c r="R3721" i="5"/>
  <c r="S3721" i="5" s="1"/>
  <c r="S3727" i="5"/>
  <c r="T3727" i="5" s="1"/>
  <c r="X3727" i="5" s="1"/>
  <c r="M3721" i="5"/>
  <c r="N3721" i="5" s="1"/>
  <c r="R3709" i="5"/>
  <c r="AD3708" i="5"/>
  <c r="R3708" i="5"/>
  <c r="S3708" i="5" s="1"/>
  <c r="AD3701" i="5"/>
  <c r="R3701" i="5"/>
  <c r="S3701" i="5" s="1"/>
  <c r="R3693" i="5"/>
  <c r="R3692" i="5"/>
  <c r="S3692" i="5" s="1"/>
  <c r="R3685" i="5"/>
  <c r="S3685" i="5" s="1"/>
  <c r="R3684" i="5"/>
  <c r="S3684" i="5" s="1"/>
  <c r="R3669" i="5"/>
  <c r="S3669" i="5" s="1"/>
  <c r="R3668" i="5"/>
  <c r="S3668" i="5" s="1"/>
  <c r="R3654" i="5"/>
  <c r="S3654" i="5" s="1"/>
  <c r="R3638" i="5"/>
  <c r="S3638" i="5" s="1"/>
  <c r="R3622" i="5"/>
  <c r="S3622" i="5" s="1"/>
  <c r="R3606" i="5"/>
  <c r="S3606" i="5" s="1"/>
  <c r="R3526" i="5"/>
  <c r="S3526" i="5" s="1"/>
  <c r="R3508" i="5"/>
  <c r="S3508" i="5" s="1"/>
  <c r="R3500" i="5"/>
  <c r="S3500" i="5" s="1"/>
  <c r="R3498" i="5"/>
  <c r="S3498" i="5" s="1"/>
  <c r="R3468" i="5"/>
  <c r="S3468" i="5" s="1"/>
  <c r="R3460" i="5"/>
  <c r="S3460" i="5" s="1"/>
  <c r="R3430" i="5"/>
  <c r="S3430" i="5" s="1"/>
  <c r="R3660" i="5"/>
  <c r="S3660" i="5" s="1"/>
  <c r="R3593" i="5"/>
  <c r="S3593" i="5" s="1"/>
  <c r="R3591" i="5"/>
  <c r="S3591" i="5" s="1"/>
  <c r="R3577" i="5"/>
  <c r="S3577" i="5" s="1"/>
  <c r="R3575" i="5"/>
  <c r="S3575" i="5" s="1"/>
  <c r="R3567" i="5"/>
  <c r="S3567" i="5" s="1"/>
  <c r="R3565" i="5"/>
  <c r="R3551" i="5"/>
  <c r="S3551" i="5" s="1"/>
  <c r="R3549" i="5"/>
  <c r="S3549" i="5" s="1"/>
  <c r="R3535" i="5"/>
  <c r="S3535" i="5" s="1"/>
  <c r="R3533" i="5"/>
  <c r="S3533" i="5" s="1"/>
  <c r="R3506" i="5"/>
  <c r="S3506" i="5" s="1"/>
  <c r="R3484" i="5"/>
  <c r="S3484" i="5" s="1"/>
  <c r="R3482" i="5"/>
  <c r="S3482" i="5" s="1"/>
  <c r="R3476" i="5"/>
  <c r="S3476" i="5" s="1"/>
  <c r="R3474" i="5"/>
  <c r="S3474" i="5" s="1"/>
  <c r="R3466" i="5"/>
  <c r="S3466" i="5" s="1"/>
  <c r="R3458" i="5"/>
  <c r="S3458" i="5" s="1"/>
  <c r="R3449" i="5"/>
  <c r="S3449" i="5" s="1"/>
  <c r="R3441" i="5"/>
  <c r="S3441" i="5" s="1"/>
  <c r="R3434" i="5"/>
  <c r="S3434" i="5" s="1"/>
  <c r="R3425" i="5"/>
  <c r="AD3705" i="5"/>
  <c r="R3705" i="5"/>
  <c r="S3705" i="5" s="1"/>
  <c r="AD3704" i="5"/>
  <c r="R3704" i="5"/>
  <c r="S3704" i="5" s="1"/>
  <c r="R3697" i="5"/>
  <c r="S3697" i="5" s="1"/>
  <c r="R3696" i="5"/>
  <c r="S3696" i="5" s="1"/>
  <c r="R3689" i="5"/>
  <c r="S3689" i="5" s="1"/>
  <c r="R3681" i="5"/>
  <c r="S3681" i="5" s="1"/>
  <c r="R3680" i="5"/>
  <c r="S3680" i="5" s="1"/>
  <c r="R3673" i="5"/>
  <c r="S3673" i="5" s="1"/>
  <c r="R3664" i="5"/>
  <c r="S3664" i="5" s="1"/>
  <c r="R3648" i="5"/>
  <c r="S3648" i="5" s="1"/>
  <c r="R3632" i="5"/>
  <c r="S3632" i="5" s="1"/>
  <c r="R3616" i="5"/>
  <c r="S3616" i="5" s="1"/>
  <c r="R3600" i="5"/>
  <c r="S3600" i="5" s="1"/>
  <c r="R3520" i="5"/>
  <c r="S3520" i="5" s="1"/>
  <c r="R3492" i="5"/>
  <c r="S3492" i="5" s="1"/>
  <c r="R3472" i="5"/>
  <c r="S3472" i="5" s="1"/>
  <c r="R3464" i="5"/>
  <c r="S3464" i="5" s="1"/>
  <c r="R3456" i="5"/>
  <c r="S3456" i="5" s="1"/>
  <c r="R3424" i="5"/>
  <c r="S3424" i="5" s="1"/>
  <c r="R3412" i="5"/>
  <c r="S3412" i="5" s="1"/>
  <c r="R3401" i="5"/>
  <c r="S3401" i="5" s="1"/>
  <c r="R3385" i="5"/>
  <c r="S3385" i="5" s="1"/>
  <c r="R3663" i="5"/>
  <c r="S3663" i="5" s="1"/>
  <c r="R3585" i="5"/>
  <c r="S3585" i="5" s="1"/>
  <c r="R3583" i="5"/>
  <c r="S3583" i="5" s="1"/>
  <c r="R3559" i="5"/>
  <c r="S3559" i="5" s="1"/>
  <c r="R3557" i="5"/>
  <c r="S3557" i="5" s="1"/>
  <c r="R3543" i="5"/>
  <c r="S3543" i="5" s="1"/>
  <c r="R3541" i="5"/>
  <c r="S3541" i="5" s="1"/>
  <c r="R3490" i="5"/>
  <c r="S3490" i="5" s="1"/>
  <c r="R3470" i="5"/>
  <c r="S3470" i="5" s="1"/>
  <c r="R3462" i="5"/>
  <c r="S3462" i="5" s="1"/>
  <c r="R3454" i="5"/>
  <c r="S3454" i="5" s="1"/>
  <c r="R3445" i="5"/>
  <c r="S3445" i="5" s="1"/>
  <c r="R3437" i="5"/>
  <c r="S3437" i="5" s="1"/>
  <c r="R3418" i="5"/>
  <c r="S3418" i="5" s="1"/>
  <c r="R3381" i="5"/>
  <c r="S3381" i="5" s="1"/>
  <c r="R3707" i="5"/>
  <c r="S3707" i="5" s="1"/>
  <c r="U3707" i="5" s="1"/>
  <c r="M3705" i="5"/>
  <c r="R3703" i="5"/>
  <c r="S3703" i="5" s="1"/>
  <c r="M3701" i="5"/>
  <c r="R3699" i="5"/>
  <c r="S3699" i="5" s="1"/>
  <c r="M3697" i="5"/>
  <c r="R3695" i="5"/>
  <c r="S3695" i="5" s="1"/>
  <c r="R3691" i="5"/>
  <c r="S3691" i="5" s="1"/>
  <c r="M3689" i="5"/>
  <c r="R3687" i="5"/>
  <c r="S3687" i="5" s="1"/>
  <c r="M3685" i="5"/>
  <c r="R3683" i="5"/>
  <c r="S3683" i="5" s="1"/>
  <c r="R3679" i="5"/>
  <c r="S3679" i="5" s="1"/>
  <c r="R3675" i="5"/>
  <c r="S3675" i="5" s="1"/>
  <c r="M3673" i="5"/>
  <c r="R3671" i="5"/>
  <c r="S3671" i="5" s="1"/>
  <c r="M3669" i="5"/>
  <c r="N3669" i="5" s="1"/>
  <c r="R3667" i="5"/>
  <c r="S3667" i="5" s="1"/>
  <c r="R3662" i="5"/>
  <c r="S3662" i="5" s="1"/>
  <c r="M3660" i="5"/>
  <c r="L3657" i="5"/>
  <c r="M3657" i="5" s="1"/>
  <c r="M3654" i="5"/>
  <c r="L3649" i="5"/>
  <c r="L3641" i="5"/>
  <c r="M3641" i="5" s="1"/>
  <c r="M3638" i="5"/>
  <c r="N3638" i="5" s="1"/>
  <c r="L3633" i="5"/>
  <c r="M3633" i="5" s="1"/>
  <c r="M3622" i="5"/>
  <c r="N3622" i="5" s="1"/>
  <c r="L3617" i="5"/>
  <c r="M3617" i="5" s="1"/>
  <c r="L3609" i="5"/>
  <c r="M3609" i="5" s="1"/>
  <c r="M3606" i="5"/>
  <c r="N3606" i="5" s="1"/>
  <c r="L3601" i="5"/>
  <c r="M3601" i="5" s="1"/>
  <c r="M3598" i="5"/>
  <c r="L3594" i="5"/>
  <c r="M3594" i="5" s="1"/>
  <c r="M3591" i="5"/>
  <c r="V3591" i="5" s="1"/>
  <c r="L3586" i="5"/>
  <c r="M3586" i="5" s="1"/>
  <c r="M3583" i="5"/>
  <c r="L3578" i="5"/>
  <c r="M3578" i="5" s="1"/>
  <c r="M3575" i="5"/>
  <c r="N3575" i="5" s="1"/>
  <c r="L3568" i="5"/>
  <c r="M3568" i="5" s="1"/>
  <c r="M3565" i="5"/>
  <c r="N3565" i="5" s="1"/>
  <c r="L3560" i="5"/>
  <c r="M3560" i="5" s="1"/>
  <c r="M3557" i="5"/>
  <c r="V3557" i="5" s="1"/>
  <c r="L3552" i="5"/>
  <c r="M3552" i="5" s="1"/>
  <c r="M3549" i="5"/>
  <c r="L3544" i="5"/>
  <c r="M3544" i="5" s="1"/>
  <c r="M3541" i="5"/>
  <c r="N3541" i="5" s="1"/>
  <c r="L3536" i="5"/>
  <c r="M3536" i="5" s="1"/>
  <c r="M3533" i="5"/>
  <c r="N3533" i="5" s="1"/>
  <c r="M3526" i="5"/>
  <c r="L3521" i="5"/>
  <c r="M3521" i="5" s="1"/>
  <c r="R3515" i="5"/>
  <c r="S3515" i="5" s="1"/>
  <c r="R3510" i="5"/>
  <c r="S3510" i="5" s="1"/>
  <c r="M3508" i="5"/>
  <c r="V3508" i="5" s="1"/>
  <c r="L3505" i="5"/>
  <c r="M3500" i="5"/>
  <c r="V3500" i="5" s="1"/>
  <c r="L3497" i="5"/>
  <c r="M3492" i="5"/>
  <c r="V3492" i="5" s="1"/>
  <c r="L3489" i="5"/>
  <c r="M3484" i="5"/>
  <c r="M3476" i="5"/>
  <c r="M3434" i="5"/>
  <c r="L3429" i="5"/>
  <c r="L3426" i="5"/>
  <c r="M3426" i="5" s="1"/>
  <c r="M3423" i="5"/>
  <c r="V3423" i="5" s="1"/>
  <c r="L3421" i="5"/>
  <c r="M3418" i="5"/>
  <c r="L3417" i="5"/>
  <c r="L3408" i="5"/>
  <c r="M3408" i="5" s="1"/>
  <c r="L3404" i="5"/>
  <c r="M3404" i="5" s="1"/>
  <c r="N3404" i="5" s="1"/>
  <c r="M3401" i="5"/>
  <c r="N3401" i="5" s="1"/>
  <c r="M3385" i="5"/>
  <c r="L3384" i="5"/>
  <c r="M3384" i="5" s="1"/>
  <c r="M3381" i="5"/>
  <c r="N3381" i="5" s="1"/>
  <c r="M3376" i="5"/>
  <c r="R3373" i="5"/>
  <c r="S3373" i="5" s="1"/>
  <c r="R3359" i="5"/>
  <c r="S3359" i="5" s="1"/>
  <c r="R3315" i="5"/>
  <c r="R3251" i="5"/>
  <c r="S3251" i="5" s="1"/>
  <c r="R3244" i="5"/>
  <c r="S3244" i="5" s="1"/>
  <c r="R3230" i="5"/>
  <c r="S3230" i="5" s="1"/>
  <c r="R3220" i="5"/>
  <c r="R3176" i="5"/>
  <c r="S3176" i="5" s="1"/>
  <c r="R3166" i="5"/>
  <c r="S3166" i="5" s="1"/>
  <c r="R3112" i="5"/>
  <c r="S3112" i="5" s="1"/>
  <c r="R3096" i="5"/>
  <c r="S3096" i="5" s="1"/>
  <c r="R3076" i="5"/>
  <c r="S3076" i="5" s="1"/>
  <c r="R3062" i="5"/>
  <c r="R3044" i="5"/>
  <c r="R3002" i="5"/>
  <c r="R2995" i="5"/>
  <c r="S2995" i="5" s="1"/>
  <c r="M3656" i="5"/>
  <c r="M3648" i="5"/>
  <c r="M3640" i="5"/>
  <c r="V3640" i="5" s="1"/>
  <c r="M3632" i="5"/>
  <c r="M3616" i="5"/>
  <c r="N3616" i="5" s="1"/>
  <c r="M3608" i="5"/>
  <c r="N3608" i="5" s="1"/>
  <c r="M3600" i="5"/>
  <c r="M3593" i="5"/>
  <c r="M3585" i="5"/>
  <c r="M3577" i="5"/>
  <c r="V3577" i="5" s="1"/>
  <c r="M3567" i="5"/>
  <c r="M3559" i="5"/>
  <c r="M3551" i="5"/>
  <c r="N3551" i="5" s="1"/>
  <c r="M3543" i="5"/>
  <c r="V3543" i="5" s="1"/>
  <c r="M3535" i="5"/>
  <c r="M3520" i="5"/>
  <c r="M3506" i="5"/>
  <c r="V3506" i="5" s="1"/>
  <c r="R3495" i="5"/>
  <c r="S3495" i="5" s="1"/>
  <c r="M3490" i="5"/>
  <c r="V3490" i="5" s="1"/>
  <c r="R3487" i="5"/>
  <c r="S3487" i="5" s="1"/>
  <c r="M3482" i="5"/>
  <c r="V3482" i="5" s="1"/>
  <c r="R3479" i="5"/>
  <c r="V3479" i="5"/>
  <c r="M3474" i="5"/>
  <c r="M3472" i="5"/>
  <c r="M3470" i="5"/>
  <c r="V3470" i="5" s="1"/>
  <c r="M3468" i="5"/>
  <c r="V3468" i="5" s="1"/>
  <c r="M3466" i="5"/>
  <c r="M3464" i="5"/>
  <c r="M3462" i="5"/>
  <c r="V3462" i="5" s="1"/>
  <c r="M3458" i="5"/>
  <c r="V3458" i="5" s="1"/>
  <c r="M3456" i="5"/>
  <c r="V3456" i="5" s="1"/>
  <c r="M3454" i="5"/>
  <c r="V3454" i="5" s="1"/>
  <c r="M3449" i="5"/>
  <c r="M3447" i="5"/>
  <c r="M3445" i="5"/>
  <c r="M3441" i="5"/>
  <c r="M3439" i="5"/>
  <c r="M3437" i="5"/>
  <c r="V3437" i="5" s="1"/>
  <c r="M3430" i="5"/>
  <c r="V3430" i="5" s="1"/>
  <c r="M3425" i="5"/>
  <c r="M3424" i="5"/>
  <c r="M3412" i="5"/>
  <c r="R3391" i="5"/>
  <c r="S3391" i="5" s="1"/>
  <c r="V3391" i="5"/>
  <c r="R3387" i="5"/>
  <c r="S3387" i="5" s="1"/>
  <c r="R3375" i="5"/>
  <c r="S3375" i="5" s="1"/>
  <c r="R3363" i="5"/>
  <c r="S3363" i="5" s="1"/>
  <c r="R3360" i="5"/>
  <c r="S3360" i="5" s="1"/>
  <c r="R3357" i="5"/>
  <c r="M3357" i="5"/>
  <c r="R3347" i="5"/>
  <c r="S3347" i="5" s="1"/>
  <c r="R3323" i="5"/>
  <c r="R3322" i="5"/>
  <c r="S3322" i="5" s="1"/>
  <c r="M3319" i="5"/>
  <c r="V3319" i="5" s="1"/>
  <c r="R3317" i="5"/>
  <c r="S3317" i="5" s="1"/>
  <c r="R3313" i="5"/>
  <c r="S3313" i="5" s="1"/>
  <c r="M3313" i="5"/>
  <c r="R3309" i="5"/>
  <c r="S3309" i="5" s="1"/>
  <c r="R3287" i="5"/>
  <c r="S3287" i="5" s="1"/>
  <c r="R3286" i="5"/>
  <c r="R3270" i="5"/>
  <c r="S3270" i="5" s="1"/>
  <c r="R3250" i="5"/>
  <c r="S3250" i="5" s="1"/>
  <c r="R3241" i="5"/>
  <c r="R3235" i="5"/>
  <c r="S3235" i="5" s="1"/>
  <c r="R3229" i="5"/>
  <c r="R3219" i="5"/>
  <c r="R3191" i="5"/>
  <c r="S3191" i="5" s="1"/>
  <c r="R3181" i="5"/>
  <c r="S3181" i="5" s="1"/>
  <c r="R3171" i="5"/>
  <c r="R3165" i="5"/>
  <c r="S3165" i="5" s="1"/>
  <c r="R3155" i="5"/>
  <c r="R3126" i="5"/>
  <c r="S3126" i="5" s="1"/>
  <c r="R3105" i="5"/>
  <c r="S3105" i="5" s="1"/>
  <c r="R3089" i="5"/>
  <c r="R3069" i="5"/>
  <c r="S3069" i="5" s="1"/>
  <c r="R3061" i="5"/>
  <c r="S3061" i="5" s="1"/>
  <c r="R3054" i="5"/>
  <c r="S3054" i="5" s="1"/>
  <c r="R3037" i="5"/>
  <c r="S3037" i="5" s="1"/>
  <c r="R3024" i="5"/>
  <c r="S3024" i="5" s="1"/>
  <c r="R2998" i="5"/>
  <c r="S2998" i="5" s="1"/>
  <c r="R2994" i="5"/>
  <c r="S2994" i="5" s="1"/>
  <c r="S3698" i="5"/>
  <c r="S3690" i="5"/>
  <c r="S3682" i="5"/>
  <c r="S3678" i="5"/>
  <c r="S3674" i="5"/>
  <c r="S3666" i="5"/>
  <c r="S3661" i="5"/>
  <c r="M3658" i="5"/>
  <c r="V3658" i="5" s="1"/>
  <c r="L3653" i="5"/>
  <c r="M3653" i="5" s="1"/>
  <c r="S3652" i="5"/>
  <c r="S3651" i="5"/>
  <c r="M3650" i="5"/>
  <c r="L3645" i="5"/>
  <c r="M3645" i="5" s="1"/>
  <c r="S3644" i="5"/>
  <c r="S3643" i="5"/>
  <c r="M3642" i="5"/>
  <c r="N3642" i="5" s="1"/>
  <c r="L3637" i="5"/>
  <c r="M3637" i="5" s="1"/>
  <c r="S3635" i="5"/>
  <c r="M3634" i="5"/>
  <c r="L3629" i="5"/>
  <c r="M3629" i="5" s="1"/>
  <c r="M3626" i="5"/>
  <c r="L3621" i="5"/>
  <c r="M3621" i="5" s="1"/>
  <c r="S3619" i="5"/>
  <c r="M3618" i="5"/>
  <c r="L3613" i="5"/>
  <c r="M3613" i="5" s="1"/>
  <c r="M3610" i="5"/>
  <c r="L3605" i="5"/>
  <c r="M3605" i="5" s="1"/>
  <c r="S3604" i="5"/>
  <c r="U3604" i="5" s="1"/>
  <c r="S3603" i="5"/>
  <c r="M3602" i="5"/>
  <c r="L3597" i="5"/>
  <c r="M3597" i="5" s="1"/>
  <c r="M3595" i="5"/>
  <c r="L3590" i="5"/>
  <c r="M3590" i="5" s="1"/>
  <c r="M3587" i="5"/>
  <c r="N3587" i="5" s="1"/>
  <c r="L3582" i="5"/>
  <c r="M3582" i="5" s="1"/>
  <c r="M3579" i="5"/>
  <c r="V3579" i="5" s="1"/>
  <c r="L3574" i="5"/>
  <c r="M3569" i="5"/>
  <c r="L3564" i="5"/>
  <c r="M3564" i="5" s="1"/>
  <c r="M3561" i="5"/>
  <c r="L3556" i="5"/>
  <c r="M3556" i="5" s="1"/>
  <c r="S3555" i="5"/>
  <c r="M3553" i="5"/>
  <c r="V3553" i="5" s="1"/>
  <c r="L3548" i="5"/>
  <c r="M3548" i="5" s="1"/>
  <c r="M3545" i="5"/>
  <c r="L3540" i="5"/>
  <c r="M3540" i="5" s="1"/>
  <c r="M3537" i="5"/>
  <c r="V3537" i="5" s="1"/>
  <c r="L3532" i="5"/>
  <c r="M3532" i="5" s="1"/>
  <c r="M3529" i="5"/>
  <c r="L3525" i="5"/>
  <c r="M3525" i="5" s="1"/>
  <c r="S3523" i="5"/>
  <c r="M3522" i="5"/>
  <c r="V3522" i="5" s="1"/>
  <c r="R3519" i="5"/>
  <c r="S3519" i="5" s="1"/>
  <c r="L3517" i="5"/>
  <c r="M3517" i="5" s="1"/>
  <c r="R3514" i="5"/>
  <c r="S3514" i="5" s="1"/>
  <c r="L3512" i="5"/>
  <c r="M3512" i="5" s="1"/>
  <c r="S3511" i="5"/>
  <c r="L3509" i="5"/>
  <c r="R3507" i="5"/>
  <c r="S3507" i="5" s="1"/>
  <c r="M3504" i="5"/>
  <c r="L3501" i="5"/>
  <c r="M3496" i="5"/>
  <c r="L3493" i="5"/>
  <c r="R3491" i="5"/>
  <c r="S3491" i="5" s="1"/>
  <c r="M3488" i="5"/>
  <c r="L3485" i="5"/>
  <c r="M3480" i="5"/>
  <c r="S3478" i="5"/>
  <c r="S3473" i="5"/>
  <c r="S3457" i="5"/>
  <c r="S3450" i="5"/>
  <c r="S3448" i="5"/>
  <c r="S3440" i="5"/>
  <c r="M3435" i="5"/>
  <c r="R3433" i="5"/>
  <c r="S3433" i="5" s="1"/>
  <c r="L3428" i="5"/>
  <c r="L3422" i="5"/>
  <c r="M3422" i="5" s="1"/>
  <c r="L3416" i="5"/>
  <c r="M3416" i="5" s="1"/>
  <c r="M3414" i="5"/>
  <c r="M3413" i="5"/>
  <c r="L3411" i="5"/>
  <c r="S3410" i="5"/>
  <c r="L3407" i="5"/>
  <c r="L3403" i="5"/>
  <c r="S3400" i="5"/>
  <c r="S3399" i="5"/>
  <c r="M3398" i="5"/>
  <c r="N3398" i="5" s="1"/>
  <c r="L3397" i="5"/>
  <c r="S3395" i="5"/>
  <c r="M3394" i="5"/>
  <c r="N3394" i="5" s="1"/>
  <c r="L3393" i="5"/>
  <c r="L3390" i="5"/>
  <c r="M3390" i="5" s="1"/>
  <c r="S3389" i="5"/>
  <c r="L3386" i="5"/>
  <c r="M3386" i="5" s="1"/>
  <c r="L3383" i="5"/>
  <c r="S3380" i="5"/>
  <c r="R3378" i="5"/>
  <c r="S3378" i="5" s="1"/>
  <c r="R3376" i="5"/>
  <c r="S3376" i="5" s="1"/>
  <c r="M3375" i="5"/>
  <c r="V3375" i="5" s="1"/>
  <c r="R3367" i="5"/>
  <c r="S3367" i="5" s="1"/>
  <c r="M3367" i="5"/>
  <c r="V3367" i="5" s="1"/>
  <c r="R3365" i="5"/>
  <c r="S3365" i="5" s="1"/>
  <c r="R3364" i="5"/>
  <c r="S3364" i="5" s="1"/>
  <c r="R3361" i="5"/>
  <c r="S3361" i="5" s="1"/>
  <c r="M3361" i="5"/>
  <c r="R3354" i="5"/>
  <c r="S3354" i="5" s="1"/>
  <c r="R3351" i="5"/>
  <c r="S3351" i="5" s="1"/>
  <c r="R3349" i="5"/>
  <c r="S3349" i="5" s="1"/>
  <c r="R3348" i="5"/>
  <c r="S3348" i="5" s="1"/>
  <c r="R3341" i="5"/>
  <c r="S3341" i="5" s="1"/>
  <c r="S3338" i="5"/>
  <c r="S3331" i="5"/>
  <c r="R3310" i="5"/>
  <c r="S3310" i="5" s="1"/>
  <c r="R3299" i="5"/>
  <c r="S3299" i="5" s="1"/>
  <c r="R3298" i="5"/>
  <c r="S3298" i="5" s="1"/>
  <c r="R3279" i="5"/>
  <c r="S3279" i="5" s="1"/>
  <c r="R3275" i="5"/>
  <c r="S3275" i="5" s="1"/>
  <c r="M3275" i="5"/>
  <c r="V3275" i="5" s="1"/>
  <c r="R3257" i="5"/>
  <c r="R3217" i="5"/>
  <c r="S3217" i="5" s="1"/>
  <c r="R3207" i="5"/>
  <c r="S3207" i="5" s="1"/>
  <c r="R3201" i="5"/>
  <c r="R3153" i="5"/>
  <c r="S3153" i="5" s="1"/>
  <c r="R3143" i="5"/>
  <c r="S3143" i="5" s="1"/>
  <c r="R3133" i="5"/>
  <c r="S3133" i="5" s="1"/>
  <c r="R3125" i="5"/>
  <c r="S3125" i="5" s="1"/>
  <c r="R3104" i="5"/>
  <c r="S3104" i="5" s="1"/>
  <c r="R3088" i="5"/>
  <c r="S3088" i="5" s="1"/>
  <c r="U3088" i="5" s="1"/>
  <c r="R3068" i="5"/>
  <c r="S3068" i="5" s="1"/>
  <c r="R3036" i="5"/>
  <c r="S3036" i="5" s="1"/>
  <c r="R3022" i="5"/>
  <c r="S3022" i="5" s="1"/>
  <c r="R3006" i="5"/>
  <c r="S3006" i="5" s="1"/>
  <c r="R2997" i="5"/>
  <c r="S2997" i="5" s="1"/>
  <c r="R2992" i="5"/>
  <c r="S2992" i="5" s="1"/>
  <c r="M3708" i="5"/>
  <c r="R3706" i="5"/>
  <c r="S3706" i="5" s="1"/>
  <c r="M3704" i="5"/>
  <c r="V3704" i="5" s="1"/>
  <c r="R3702" i="5"/>
  <c r="S3702" i="5" s="1"/>
  <c r="M3700" i="5"/>
  <c r="M3696" i="5"/>
  <c r="M3692" i="5"/>
  <c r="V3692" i="5" s="1"/>
  <c r="M3684" i="5"/>
  <c r="M3680" i="5"/>
  <c r="N3680" i="5" s="1"/>
  <c r="M3672" i="5"/>
  <c r="V3672" i="5" s="1"/>
  <c r="M3668" i="5"/>
  <c r="M3664" i="5"/>
  <c r="M3663" i="5"/>
  <c r="N3663" i="5" s="1"/>
  <c r="R3658" i="5"/>
  <c r="S3658" i="5" s="1"/>
  <c r="L3655" i="5"/>
  <c r="M3655" i="5" s="1"/>
  <c r="M3652" i="5"/>
  <c r="U3652" i="5" s="1"/>
  <c r="R3650" i="5"/>
  <c r="S3650" i="5" s="1"/>
  <c r="L3647" i="5"/>
  <c r="M3647" i="5" s="1"/>
  <c r="M3644" i="5"/>
  <c r="R3642" i="5"/>
  <c r="S3642" i="5" s="1"/>
  <c r="L3639" i="5"/>
  <c r="M3639" i="5" s="1"/>
  <c r="M3636" i="5"/>
  <c r="R3634" i="5"/>
  <c r="S3634" i="5" s="1"/>
  <c r="L3631" i="5"/>
  <c r="M3631" i="5" s="1"/>
  <c r="M3628" i="5"/>
  <c r="V3628" i="5" s="1"/>
  <c r="R3626" i="5"/>
  <c r="S3626" i="5" s="1"/>
  <c r="R3625" i="5"/>
  <c r="S3625" i="5" s="1"/>
  <c r="L3623" i="5"/>
  <c r="M3623" i="5" s="1"/>
  <c r="M3620" i="5"/>
  <c r="N3620" i="5" s="1"/>
  <c r="R3618" i="5"/>
  <c r="S3618" i="5" s="1"/>
  <c r="L3615" i="5"/>
  <c r="M3615" i="5" s="1"/>
  <c r="N3615" i="5" s="1"/>
  <c r="M3612" i="5"/>
  <c r="V3612" i="5" s="1"/>
  <c r="R3610" i="5"/>
  <c r="S3610" i="5" s="1"/>
  <c r="L3607" i="5"/>
  <c r="M3607" i="5" s="1"/>
  <c r="M3604" i="5"/>
  <c r="R3602" i="5"/>
  <c r="S3602" i="5" s="1"/>
  <c r="L3599" i="5"/>
  <c r="M3599" i="5" s="1"/>
  <c r="M3596" i="5"/>
  <c r="R3595" i="5"/>
  <c r="S3595" i="5" s="1"/>
  <c r="L3592" i="5"/>
  <c r="M3592" i="5" s="1"/>
  <c r="M3589" i="5"/>
  <c r="N3589" i="5" s="1"/>
  <c r="R3587" i="5"/>
  <c r="S3587" i="5" s="1"/>
  <c r="L3584" i="5"/>
  <c r="M3584" i="5" s="1"/>
  <c r="M3581" i="5"/>
  <c r="R3579" i="5"/>
  <c r="S3579" i="5" s="1"/>
  <c r="L3576" i="5"/>
  <c r="M3576" i="5" s="1"/>
  <c r="M3573" i="5"/>
  <c r="L3571" i="5"/>
  <c r="M3571" i="5" s="1"/>
  <c r="N3571" i="5" s="1"/>
  <c r="R3569" i="5"/>
  <c r="S3569" i="5" s="1"/>
  <c r="L3566" i="5"/>
  <c r="M3566" i="5" s="1"/>
  <c r="M3563" i="5"/>
  <c r="R3561" i="5"/>
  <c r="S3561" i="5" s="1"/>
  <c r="L3558" i="5"/>
  <c r="M3558" i="5" s="1"/>
  <c r="M3555" i="5"/>
  <c r="V3555" i="5" s="1"/>
  <c r="R3553" i="5"/>
  <c r="S3553" i="5" s="1"/>
  <c r="L3550" i="5"/>
  <c r="M3550" i="5" s="1"/>
  <c r="M3547" i="5"/>
  <c r="V3547" i="5" s="1"/>
  <c r="R3545" i="5"/>
  <c r="S3545" i="5" s="1"/>
  <c r="L3542" i="5"/>
  <c r="M3542" i="5" s="1"/>
  <c r="M3539" i="5"/>
  <c r="R3537" i="5"/>
  <c r="S3537" i="5" s="1"/>
  <c r="L3534" i="5"/>
  <c r="M3534" i="5" s="1"/>
  <c r="M3531" i="5"/>
  <c r="R3529" i="5"/>
  <c r="S3529" i="5" s="1"/>
  <c r="L3527" i="5"/>
  <c r="M3527" i="5" s="1"/>
  <c r="N3527" i="5" s="1"/>
  <c r="M3524" i="5"/>
  <c r="V3524" i="5" s="1"/>
  <c r="R3522" i="5"/>
  <c r="S3522" i="5" s="1"/>
  <c r="M3516" i="5"/>
  <c r="M3511" i="5"/>
  <c r="R3504" i="5"/>
  <c r="S3504" i="5" s="1"/>
  <c r="M3502" i="5"/>
  <c r="L3499" i="5"/>
  <c r="R3496" i="5"/>
  <c r="S3496" i="5" s="1"/>
  <c r="M3494" i="5"/>
  <c r="R3488" i="5"/>
  <c r="S3488" i="5" s="1"/>
  <c r="M3486" i="5"/>
  <c r="L3483" i="5"/>
  <c r="R3481" i="5"/>
  <c r="S3481" i="5" s="1"/>
  <c r="U3481" i="5" s="1"/>
  <c r="R3480" i="5"/>
  <c r="S3480" i="5" s="1"/>
  <c r="M3478" i="5"/>
  <c r="L3475" i="5"/>
  <c r="M3473" i="5"/>
  <c r="V3473" i="5" s="1"/>
  <c r="M3471" i="5"/>
  <c r="M3469" i="5"/>
  <c r="M3467" i="5"/>
  <c r="M3465" i="5"/>
  <c r="V3465" i="5" s="1"/>
  <c r="M3463" i="5"/>
  <c r="M3461" i="5"/>
  <c r="V3461" i="5" s="1"/>
  <c r="M3459" i="5"/>
  <c r="M3457" i="5"/>
  <c r="M3455" i="5"/>
  <c r="M3453" i="5"/>
  <c r="V3453" i="5" s="1"/>
  <c r="L3452" i="5"/>
  <c r="M3450" i="5"/>
  <c r="V3450" i="5" s="1"/>
  <c r="M3448" i="5"/>
  <c r="M3446" i="5"/>
  <c r="V3446" i="5" s="1"/>
  <c r="M3444" i="5"/>
  <c r="M3442" i="5"/>
  <c r="V3442" i="5" s="1"/>
  <c r="M3440" i="5"/>
  <c r="M3438" i="5"/>
  <c r="V3438" i="5" s="1"/>
  <c r="M3436" i="5"/>
  <c r="L3419" i="5"/>
  <c r="M3415" i="5"/>
  <c r="R3414" i="5"/>
  <c r="S3414" i="5" s="1"/>
  <c r="U3414" i="5" s="1"/>
  <c r="R3413" i="5"/>
  <c r="S3413" i="5" s="1"/>
  <c r="M3410" i="5"/>
  <c r="L3409" i="5"/>
  <c r="L3406" i="5"/>
  <c r="M3406" i="5" s="1"/>
  <c r="L3402" i="5"/>
  <c r="M3402" i="5" s="1"/>
  <c r="N3402" i="5" s="1"/>
  <c r="M3400" i="5"/>
  <c r="M3399" i="5"/>
  <c r="R3398" i="5"/>
  <c r="S3398" i="5" s="1"/>
  <c r="U3398" i="5" s="1"/>
  <c r="M3396" i="5"/>
  <c r="M3395" i="5"/>
  <c r="R3394" i="5"/>
  <c r="S3394" i="5" s="1"/>
  <c r="L3392" i="5"/>
  <c r="M3392" i="5" s="1"/>
  <c r="M3389" i="5"/>
  <c r="N3389" i="5" s="1"/>
  <c r="L3388" i="5"/>
  <c r="M3388" i="5" s="1"/>
  <c r="L3382" i="5"/>
  <c r="M3382" i="5" s="1"/>
  <c r="M3380" i="5"/>
  <c r="L3377" i="5"/>
  <c r="R3372" i="5"/>
  <c r="S3372" i="5" s="1"/>
  <c r="R3342" i="5"/>
  <c r="S3342" i="5" s="1"/>
  <c r="R3330" i="5"/>
  <c r="S3330" i="5" s="1"/>
  <c r="R3304" i="5"/>
  <c r="S3304" i="5" s="1"/>
  <c r="R3274" i="5"/>
  <c r="S3274" i="5" s="1"/>
  <c r="R3210" i="5"/>
  <c r="S3210" i="5" s="1"/>
  <c r="R3204" i="5"/>
  <c r="R3194" i="5"/>
  <c r="S3194" i="5" s="1"/>
  <c r="R3146" i="5"/>
  <c r="S3146" i="5" s="1"/>
  <c r="R3140" i="5"/>
  <c r="R3132" i="5"/>
  <c r="S3132" i="5" s="1"/>
  <c r="R3113" i="5"/>
  <c r="S3113" i="5" s="1"/>
  <c r="R3097" i="5"/>
  <c r="S3097" i="5" s="1"/>
  <c r="R3083" i="5"/>
  <c r="S3083" i="5" s="1"/>
  <c r="R3063" i="5"/>
  <c r="S3063" i="5" s="1"/>
  <c r="R3021" i="5"/>
  <c r="S3021" i="5" s="1"/>
  <c r="R3003" i="5"/>
  <c r="S3003" i="5" s="1"/>
  <c r="R2996" i="5"/>
  <c r="S2996" i="5" s="1"/>
  <c r="M3649" i="5"/>
  <c r="N3649" i="5" s="1"/>
  <c r="M3625" i="5"/>
  <c r="M3588" i="5"/>
  <c r="V3588" i="5" s="1"/>
  <c r="M3580" i="5"/>
  <c r="M3572" i="5"/>
  <c r="N3572" i="5" s="1"/>
  <c r="M3570" i="5"/>
  <c r="N3570" i="5" s="1"/>
  <c r="M3562" i="5"/>
  <c r="M3554" i="5"/>
  <c r="M3546" i="5"/>
  <c r="N3546" i="5" s="1"/>
  <c r="M3538" i="5"/>
  <c r="M3530" i="5"/>
  <c r="V3530" i="5" s="1"/>
  <c r="L3374" i="5"/>
  <c r="M3372" i="5"/>
  <c r="U3372" i="5" s="1"/>
  <c r="M3371" i="5"/>
  <c r="L3355" i="5"/>
  <c r="L3343" i="5"/>
  <c r="M3338" i="5"/>
  <c r="L3337" i="5"/>
  <c r="L3334" i="5"/>
  <c r="M3334" i="5" s="1"/>
  <c r="M3332" i="5"/>
  <c r="N3332" i="5" s="1"/>
  <c r="M3331" i="5"/>
  <c r="L3328" i="5"/>
  <c r="M3325" i="5"/>
  <c r="L3311" i="5"/>
  <c r="M3306" i="5"/>
  <c r="N3306" i="5" s="1"/>
  <c r="L3305" i="5"/>
  <c r="L3302" i="5"/>
  <c r="M3302" i="5" s="1"/>
  <c r="M3300" i="5"/>
  <c r="N3300" i="5" s="1"/>
  <c r="M3299" i="5"/>
  <c r="L3296" i="5"/>
  <c r="M3293" i="5"/>
  <c r="L3292" i="5"/>
  <c r="M3289" i="5"/>
  <c r="V3289" i="5" s="1"/>
  <c r="M3281" i="5"/>
  <c r="V3281" i="5" s="1"/>
  <c r="M3270" i="5"/>
  <c r="N3270" i="5" s="1"/>
  <c r="L3269" i="5"/>
  <c r="L3266" i="5"/>
  <c r="M3264" i="5"/>
  <c r="V3264" i="5" s="1"/>
  <c r="L3260" i="5"/>
  <c r="M3260" i="5" s="1"/>
  <c r="M3257" i="5"/>
  <c r="M3251" i="5"/>
  <c r="N3251" i="5" s="1"/>
  <c r="M3250" i="5"/>
  <c r="L3249" i="5"/>
  <c r="M3249" i="5" s="1"/>
  <c r="M3244" i="5"/>
  <c r="L3243" i="5"/>
  <c r="L3238" i="5"/>
  <c r="M3235" i="5"/>
  <c r="L3234" i="5"/>
  <c r="L3227" i="5"/>
  <c r="M3222" i="5"/>
  <c r="M3220" i="5"/>
  <c r="V3220" i="5" s="1"/>
  <c r="M3217" i="5"/>
  <c r="L3216" i="5"/>
  <c r="M3216" i="5" s="1"/>
  <c r="M3210" i="5"/>
  <c r="L3209" i="5"/>
  <c r="M3209" i="5" s="1"/>
  <c r="V3208" i="5"/>
  <c r="M3207" i="5"/>
  <c r="L3206" i="5"/>
  <c r="L3199" i="5"/>
  <c r="M3199" i="5" s="1"/>
  <c r="M3192" i="5"/>
  <c r="V3192" i="5" s="1"/>
  <c r="M3186" i="5"/>
  <c r="M3181" i="5"/>
  <c r="N3181" i="5" s="1"/>
  <c r="L3180" i="5"/>
  <c r="M3180" i="5" s="1"/>
  <c r="L3173" i="5"/>
  <c r="M3173" i="5" s="1"/>
  <c r="N3173" i="5" s="1"/>
  <c r="M3171" i="5"/>
  <c r="N3171" i="5" s="1"/>
  <c r="L3170" i="5"/>
  <c r="L3163" i="5"/>
  <c r="M3163" i="5" s="1"/>
  <c r="M3158" i="5"/>
  <c r="M3153" i="5"/>
  <c r="L3152" i="5"/>
  <c r="M3152" i="5" s="1"/>
  <c r="M3146" i="5"/>
  <c r="L3145" i="5"/>
  <c r="M3145" i="5" s="1"/>
  <c r="M3143" i="5"/>
  <c r="N3143" i="5" s="1"/>
  <c r="L3142" i="5"/>
  <c r="L3136" i="5"/>
  <c r="M3133" i="5"/>
  <c r="M3126" i="5"/>
  <c r="L3122" i="5"/>
  <c r="M3115" i="5"/>
  <c r="N3115" i="5" s="1"/>
  <c r="M3113" i="5"/>
  <c r="M3107" i="5"/>
  <c r="N3107" i="5" s="1"/>
  <c r="M3105" i="5"/>
  <c r="V3105" i="5" s="1"/>
  <c r="M3099" i="5"/>
  <c r="N3099" i="5" s="1"/>
  <c r="M3097" i="5"/>
  <c r="V3097" i="5" s="1"/>
  <c r="M3091" i="5"/>
  <c r="N3091" i="5" s="1"/>
  <c r="M3089" i="5"/>
  <c r="M3083" i="5"/>
  <c r="M3082" i="5"/>
  <c r="L3081" i="5"/>
  <c r="M3081" i="5" s="1"/>
  <c r="M3076" i="5"/>
  <c r="N3076" i="5" s="1"/>
  <c r="L3075" i="5"/>
  <c r="L3072" i="5"/>
  <c r="M3072" i="5" s="1"/>
  <c r="M3069" i="5"/>
  <c r="M3063" i="5"/>
  <c r="M3062" i="5"/>
  <c r="L3058" i="5"/>
  <c r="M3051" i="5"/>
  <c r="V3051" i="5" s="1"/>
  <c r="L3049" i="5"/>
  <c r="M3049" i="5" s="1"/>
  <c r="N3049" i="5" s="1"/>
  <c r="M3044" i="5"/>
  <c r="N3044" i="5" s="1"/>
  <c r="L3043" i="5"/>
  <c r="L3040" i="5"/>
  <c r="M3040" i="5" s="1"/>
  <c r="M3037" i="5"/>
  <c r="N3037" i="5" s="1"/>
  <c r="L3031" i="5"/>
  <c r="M3031" i="5" s="1"/>
  <c r="N3031" i="5" s="1"/>
  <c r="M3022" i="5"/>
  <c r="M3003" i="5"/>
  <c r="M3002" i="5"/>
  <c r="V3002" i="5" s="1"/>
  <c r="L3001" i="5"/>
  <c r="M3001" i="5" s="1"/>
  <c r="M2998" i="5"/>
  <c r="N2998" i="5" s="1"/>
  <c r="M2997" i="5"/>
  <c r="N2997" i="5" s="1"/>
  <c r="M2996" i="5"/>
  <c r="M2995" i="5"/>
  <c r="M2994" i="5"/>
  <c r="L2993" i="5"/>
  <c r="M2991" i="5"/>
  <c r="R2986" i="5"/>
  <c r="S2986" i="5" s="1"/>
  <c r="R2985" i="5"/>
  <c r="S2985" i="5" s="1"/>
  <c r="R2984" i="5"/>
  <c r="S2984" i="5" s="1"/>
  <c r="R2983" i="5"/>
  <c r="S2983" i="5" s="1"/>
  <c r="R2980" i="5"/>
  <c r="L2975" i="5"/>
  <c r="L2969" i="5"/>
  <c r="M2969" i="5" s="1"/>
  <c r="R2965" i="5"/>
  <c r="S2965" i="5" s="1"/>
  <c r="L2961" i="5"/>
  <c r="M2961" i="5" s="1"/>
  <c r="M2954" i="5"/>
  <c r="V2954" i="5" s="1"/>
  <c r="M2948" i="5"/>
  <c r="V2948" i="5" s="1"/>
  <c r="R2947" i="5"/>
  <c r="S2947" i="5" s="1"/>
  <c r="S2936" i="5"/>
  <c r="L2935" i="5"/>
  <c r="M2935" i="5" s="1"/>
  <c r="M2933" i="5"/>
  <c r="N2933" i="5" s="1"/>
  <c r="R2932" i="5"/>
  <c r="S2930" i="5"/>
  <c r="L2926" i="5"/>
  <c r="R2922" i="5"/>
  <c r="S2922" i="5" s="1"/>
  <c r="L2917" i="5"/>
  <c r="M2917" i="5" s="1"/>
  <c r="N2917" i="5" s="1"/>
  <c r="R2912" i="5"/>
  <c r="S2912" i="5" s="1"/>
  <c r="R2911" i="5"/>
  <c r="S2911" i="5" s="1"/>
  <c r="M2904" i="5"/>
  <c r="L2900" i="5"/>
  <c r="L2898" i="5"/>
  <c r="R2891" i="5"/>
  <c r="S2891" i="5" s="1"/>
  <c r="R2886" i="5"/>
  <c r="R2882" i="5"/>
  <c r="S2882" i="5" s="1"/>
  <c r="M2879" i="5"/>
  <c r="M2877" i="5"/>
  <c r="V2877" i="5" s="1"/>
  <c r="R2876" i="5"/>
  <c r="S2876" i="5" s="1"/>
  <c r="R2874" i="5"/>
  <c r="S2874" i="5" s="1"/>
  <c r="L2870" i="5"/>
  <c r="L2867" i="5"/>
  <c r="M2865" i="5"/>
  <c r="V2865" i="5" s="1"/>
  <c r="V2854" i="5"/>
  <c r="R2851" i="5"/>
  <c r="S2851" i="5" s="1"/>
  <c r="R2846" i="5"/>
  <c r="M2843" i="5"/>
  <c r="M2841" i="5"/>
  <c r="V2841" i="5" s="1"/>
  <c r="R2840" i="5"/>
  <c r="S2840" i="5" s="1"/>
  <c r="R2837" i="5"/>
  <c r="S2837" i="5" s="1"/>
  <c r="R2834" i="5"/>
  <c r="S2834" i="5" s="1"/>
  <c r="M2834" i="5"/>
  <c r="N2834" i="5" s="1"/>
  <c r="R2829" i="5"/>
  <c r="S2829" i="5" s="1"/>
  <c r="M2822" i="5"/>
  <c r="N2822" i="5" s="1"/>
  <c r="R2821" i="5"/>
  <c r="S2821" i="5" s="1"/>
  <c r="R2818" i="5"/>
  <c r="S2818" i="5" s="1"/>
  <c r="M2818" i="5"/>
  <c r="N2818" i="5" s="1"/>
  <c r="R2817" i="5"/>
  <c r="S2817" i="5" s="1"/>
  <c r="M2799" i="5"/>
  <c r="R2799" i="5"/>
  <c r="S2799" i="5" s="1"/>
  <c r="M2778" i="5"/>
  <c r="N2778" i="5" s="1"/>
  <c r="R2773" i="5"/>
  <c r="M2763" i="5"/>
  <c r="R2763" i="5"/>
  <c r="S2763" i="5" s="1"/>
  <c r="R2757" i="5"/>
  <c r="R2756" i="5"/>
  <c r="S2756" i="5" s="1"/>
  <c r="M2755" i="5"/>
  <c r="R2755" i="5"/>
  <c r="S2755" i="5" s="1"/>
  <c r="M2752" i="5"/>
  <c r="R2752" i="5"/>
  <c r="S2752" i="5" s="1"/>
  <c r="R2751" i="5"/>
  <c r="S2751" i="5" s="1"/>
  <c r="M2735" i="5"/>
  <c r="M2734" i="5"/>
  <c r="N2734" i="5" s="1"/>
  <c r="R2734" i="5"/>
  <c r="R2733" i="5"/>
  <c r="S2733" i="5" s="1"/>
  <c r="R2729" i="5"/>
  <c r="S2729" i="5" s="1"/>
  <c r="R2728" i="5"/>
  <c r="S2728" i="5" s="1"/>
  <c r="M2723" i="5"/>
  <c r="M2722" i="5"/>
  <c r="N2722" i="5" s="1"/>
  <c r="R2722" i="5"/>
  <c r="R2721" i="5"/>
  <c r="S2721" i="5" s="1"/>
  <c r="R2720" i="5"/>
  <c r="S2720" i="5" s="1"/>
  <c r="M2714" i="5"/>
  <c r="N2714" i="5" s="1"/>
  <c r="R2713" i="5"/>
  <c r="S2713" i="5" s="1"/>
  <c r="M2708" i="5"/>
  <c r="R2707" i="5"/>
  <c r="S2707" i="5" s="1"/>
  <c r="M2707" i="5"/>
  <c r="R2706" i="5"/>
  <c r="R2701" i="5"/>
  <c r="M2695" i="5"/>
  <c r="R2694" i="5"/>
  <c r="R2672" i="5"/>
  <c r="S2672" i="5" s="1"/>
  <c r="R2665" i="5"/>
  <c r="S2665" i="5" s="1"/>
  <c r="M2658" i="5"/>
  <c r="N2658" i="5" s="1"/>
  <c r="R2657" i="5"/>
  <c r="S2657" i="5" s="1"/>
  <c r="R2654" i="5"/>
  <c r="S2654" i="5" s="1"/>
  <c r="M2654" i="5"/>
  <c r="N2654" i="5" s="1"/>
  <c r="R2653" i="5"/>
  <c r="S2653" i="5" s="1"/>
  <c r="R2649" i="5"/>
  <c r="M2642" i="5"/>
  <c r="N2642" i="5" s="1"/>
  <c r="R2641" i="5"/>
  <c r="S2641" i="5" s="1"/>
  <c r="R2638" i="5"/>
  <c r="S2638" i="5" s="1"/>
  <c r="M2638" i="5"/>
  <c r="N2638" i="5" s="1"/>
  <c r="R2637" i="5"/>
  <c r="R2630" i="5"/>
  <c r="M2630" i="5"/>
  <c r="N2630" i="5" s="1"/>
  <c r="R2627" i="5"/>
  <c r="S2627" i="5" s="1"/>
  <c r="M2627" i="5"/>
  <c r="R2626" i="5"/>
  <c r="M2612" i="5"/>
  <c r="R2611" i="5"/>
  <c r="S2611" i="5" s="1"/>
  <c r="M2611" i="5"/>
  <c r="U2611" i="5" s="1"/>
  <c r="R2610" i="5"/>
  <c r="R2599" i="5"/>
  <c r="S2599" i="5" s="1"/>
  <c r="M2599" i="5"/>
  <c r="R2598" i="5"/>
  <c r="S2598" i="5" s="1"/>
  <c r="R2584" i="5"/>
  <c r="S2584" i="5" s="1"/>
  <c r="R2565" i="5"/>
  <c r="S2565" i="5" s="1"/>
  <c r="R2555" i="5"/>
  <c r="S2555" i="5" s="1"/>
  <c r="R2545" i="5"/>
  <c r="S2545" i="5" s="1"/>
  <c r="R2535" i="5"/>
  <c r="S2535" i="5" s="1"/>
  <c r="R2523" i="5"/>
  <c r="S2523" i="5" s="1"/>
  <c r="R2503" i="5"/>
  <c r="S2503" i="5" s="1"/>
  <c r="R2484" i="5"/>
  <c r="S2484" i="5" s="1"/>
  <c r="R2472" i="5"/>
  <c r="S2472" i="5" s="1"/>
  <c r="R2470" i="5"/>
  <c r="S2470" i="5" s="1"/>
  <c r="R3254" i="5"/>
  <c r="S3254" i="5" s="1"/>
  <c r="R3189" i="5"/>
  <c r="S3189" i="5" s="1"/>
  <c r="R3130" i="5"/>
  <c r="R3118" i="5"/>
  <c r="R3110" i="5"/>
  <c r="S3110" i="5" s="1"/>
  <c r="R3102" i="5"/>
  <c r="S3102" i="5" s="1"/>
  <c r="R3094" i="5"/>
  <c r="S3094" i="5" s="1"/>
  <c r="R3086" i="5"/>
  <c r="S3086" i="5" s="1"/>
  <c r="R3066" i="5"/>
  <c r="S3066" i="5" s="1"/>
  <c r="M2992" i="5"/>
  <c r="V2992" i="5" s="1"/>
  <c r="R2978" i="5"/>
  <c r="S2978" i="5" s="1"/>
  <c r="R2977" i="5"/>
  <c r="S2977" i="5" s="1"/>
  <c r="R2973" i="5"/>
  <c r="S2973" i="5" s="1"/>
  <c r="R2971" i="5"/>
  <c r="S2971" i="5" s="1"/>
  <c r="R2963" i="5"/>
  <c r="S2963" i="5" s="1"/>
  <c r="R2950" i="5"/>
  <c r="S2950" i="5" s="1"/>
  <c r="R2942" i="5"/>
  <c r="S2942" i="5" s="1"/>
  <c r="R2940" i="5"/>
  <c r="S2940" i="5" s="1"/>
  <c r="R2929" i="5"/>
  <c r="S2929" i="5" s="1"/>
  <c r="R2928" i="5"/>
  <c r="S2928" i="5" s="1"/>
  <c r="R2916" i="5"/>
  <c r="R2913" i="5"/>
  <c r="S2913" i="5" s="1"/>
  <c r="R2907" i="5"/>
  <c r="S2907" i="5" s="1"/>
  <c r="R2902" i="5"/>
  <c r="S2902" i="5" s="1"/>
  <c r="R2896" i="5"/>
  <c r="S2896" i="5" s="1"/>
  <c r="R2890" i="5"/>
  <c r="S2890" i="5" s="1"/>
  <c r="M2890" i="5"/>
  <c r="N2890" i="5" s="1"/>
  <c r="R2888" i="5"/>
  <c r="S2888" i="5" s="1"/>
  <c r="R2887" i="5"/>
  <c r="S2887" i="5" s="1"/>
  <c r="R2883" i="5"/>
  <c r="S2883" i="5" s="1"/>
  <c r="R2875" i="5"/>
  <c r="M2875" i="5"/>
  <c r="M2871" i="5"/>
  <c r="R2869" i="5"/>
  <c r="R2862" i="5"/>
  <c r="R2858" i="5"/>
  <c r="S2858" i="5" s="1"/>
  <c r="R2856" i="5"/>
  <c r="S2856" i="5" s="1"/>
  <c r="R2850" i="5"/>
  <c r="S2850" i="5" s="1"/>
  <c r="M2850" i="5"/>
  <c r="N2850" i="5" s="1"/>
  <c r="R2848" i="5"/>
  <c r="S2848" i="5" s="1"/>
  <c r="R2847" i="5"/>
  <c r="S2847" i="5" s="1"/>
  <c r="R2839" i="5"/>
  <c r="S2839" i="5" s="1"/>
  <c r="M2839" i="5"/>
  <c r="R2836" i="5"/>
  <c r="S2836" i="5" s="1"/>
  <c r="V2830" i="5"/>
  <c r="R2828" i="5"/>
  <c r="S2828" i="5" s="1"/>
  <c r="M2828" i="5"/>
  <c r="R2820" i="5"/>
  <c r="S2820" i="5" s="1"/>
  <c r="R2810" i="5"/>
  <c r="M2810" i="5"/>
  <c r="N2810" i="5" s="1"/>
  <c r="R2807" i="5"/>
  <c r="S2807" i="5" s="1"/>
  <c r="M2807" i="5"/>
  <c r="R2806" i="5"/>
  <c r="R2794" i="5"/>
  <c r="S2794" i="5" s="1"/>
  <c r="M2794" i="5"/>
  <c r="N2794" i="5" s="1"/>
  <c r="R2791" i="5"/>
  <c r="S2791" i="5" s="1"/>
  <c r="M2791" i="5"/>
  <c r="R2790" i="5"/>
  <c r="R2783" i="5"/>
  <c r="R2771" i="5"/>
  <c r="S2771" i="5" s="1"/>
  <c r="R2767" i="5"/>
  <c r="S2767" i="5" s="1"/>
  <c r="M2750" i="5"/>
  <c r="N2750" i="5" s="1"/>
  <c r="R2750" i="5"/>
  <c r="R2749" i="5"/>
  <c r="S2749" i="5" s="1"/>
  <c r="R2745" i="5"/>
  <c r="R2744" i="5"/>
  <c r="S2744" i="5" s="1"/>
  <c r="V2718" i="5"/>
  <c r="R2712" i="5"/>
  <c r="S2712" i="5" s="1"/>
  <c r="M2712" i="5"/>
  <c r="R2705" i="5"/>
  <c r="R2704" i="5"/>
  <c r="S2704" i="5" s="1"/>
  <c r="R2700" i="5"/>
  <c r="S2700" i="5" s="1"/>
  <c r="M2700" i="5"/>
  <c r="R2693" i="5"/>
  <c r="S2693" i="5" s="1"/>
  <c r="R2690" i="5"/>
  <c r="M2690" i="5"/>
  <c r="N2690" i="5" s="1"/>
  <c r="R2689" i="5"/>
  <c r="S2689" i="5" s="1"/>
  <c r="R2685" i="5"/>
  <c r="S2685" i="5" s="1"/>
  <c r="R2681" i="5"/>
  <c r="R2678" i="5"/>
  <c r="M2678" i="5"/>
  <c r="N2678" i="5" s="1"/>
  <c r="R2675" i="5"/>
  <c r="S2675" i="5" s="1"/>
  <c r="M2675" i="5"/>
  <c r="M2667" i="5"/>
  <c r="R2667" i="5"/>
  <c r="S2667" i="5" s="1"/>
  <c r="R2664" i="5"/>
  <c r="S2664" i="5" s="1"/>
  <c r="M2664" i="5"/>
  <c r="N2664" i="5" s="1"/>
  <c r="R2656" i="5"/>
  <c r="S2656" i="5" s="1"/>
  <c r="R2648" i="5"/>
  <c r="S2648" i="5" s="1"/>
  <c r="M2648" i="5"/>
  <c r="U2648" i="5" s="1"/>
  <c r="R2640" i="5"/>
  <c r="S2640" i="5" s="1"/>
  <c r="R2633" i="5"/>
  <c r="R2625" i="5"/>
  <c r="S2625" i="5" s="1"/>
  <c r="R2622" i="5"/>
  <c r="S2622" i="5" s="1"/>
  <c r="M2622" i="5"/>
  <c r="N2622" i="5" s="1"/>
  <c r="R2621" i="5"/>
  <c r="S2621" i="5" s="1"/>
  <c r="R2617" i="5"/>
  <c r="R2609" i="5"/>
  <c r="S2609" i="5" s="1"/>
  <c r="R2608" i="5"/>
  <c r="S2608" i="5" s="1"/>
  <c r="R2607" i="5"/>
  <c r="S2607" i="5" s="1"/>
  <c r="R2597" i="5"/>
  <c r="S2597" i="5" s="1"/>
  <c r="R2583" i="5"/>
  <c r="S2583" i="5" s="1"/>
  <c r="R2563" i="5"/>
  <c r="S2563" i="5" s="1"/>
  <c r="R2549" i="5"/>
  <c r="S2549" i="5" s="1"/>
  <c r="R2543" i="5"/>
  <c r="S2543" i="5" s="1"/>
  <c r="R2522" i="5"/>
  <c r="R2501" i="5"/>
  <c r="S2501" i="5" s="1"/>
  <c r="R2493" i="5"/>
  <c r="R2465" i="5"/>
  <c r="S2465" i="5" s="1"/>
  <c r="M3651" i="5"/>
  <c r="V3651" i="5" s="1"/>
  <c r="M3643" i="5"/>
  <c r="M3635" i="5"/>
  <c r="N3635" i="5" s="1"/>
  <c r="M3627" i="5"/>
  <c r="M3619" i="5"/>
  <c r="N3619" i="5" s="1"/>
  <c r="M3611" i="5"/>
  <c r="M3603" i="5"/>
  <c r="M3574" i="5"/>
  <c r="V3574" i="5" s="1"/>
  <c r="M3523" i="5"/>
  <c r="M3519" i="5"/>
  <c r="V3519" i="5" s="1"/>
  <c r="M3515" i="5"/>
  <c r="U3515" i="5" s="1"/>
  <c r="M3514" i="5"/>
  <c r="M3510" i="5"/>
  <c r="N3510" i="5" s="1"/>
  <c r="M3420" i="5"/>
  <c r="L3366" i="5"/>
  <c r="M3366" i="5" s="1"/>
  <c r="M3364" i="5"/>
  <c r="M3363" i="5"/>
  <c r="R3362" i="5"/>
  <c r="S3362" i="5" s="1"/>
  <c r="M3360" i="5"/>
  <c r="M3359" i="5"/>
  <c r="R3358" i="5"/>
  <c r="S3358" i="5" s="1"/>
  <c r="U3358" i="5" s="1"/>
  <c r="L3356" i="5"/>
  <c r="M3356" i="5" s="1"/>
  <c r="M3354" i="5"/>
  <c r="L3353" i="5"/>
  <c r="L3350" i="5"/>
  <c r="M3350" i="5" s="1"/>
  <c r="M3348" i="5"/>
  <c r="N3348" i="5" s="1"/>
  <c r="M3347" i="5"/>
  <c r="V3347" i="5" s="1"/>
  <c r="R3346" i="5"/>
  <c r="S3346" i="5" s="1"/>
  <c r="L3344" i="5"/>
  <c r="M3344" i="5" s="1"/>
  <c r="M3341" i="5"/>
  <c r="R3340" i="5"/>
  <c r="S3340" i="5" s="1"/>
  <c r="R3339" i="5"/>
  <c r="S3339" i="5" s="1"/>
  <c r="R3333" i="5"/>
  <c r="S3333" i="5" s="1"/>
  <c r="L3327" i="5"/>
  <c r="M3322" i="5"/>
  <c r="L3321" i="5"/>
  <c r="L3318" i="5"/>
  <c r="M3318" i="5" s="1"/>
  <c r="N3318" i="5" s="1"/>
  <c r="M3316" i="5"/>
  <c r="N3316" i="5" s="1"/>
  <c r="M3315" i="5"/>
  <c r="R3314" i="5"/>
  <c r="S3314" i="5" s="1"/>
  <c r="L3312" i="5"/>
  <c r="M3309" i="5"/>
  <c r="R3308" i="5"/>
  <c r="S3308" i="5" s="1"/>
  <c r="R3307" i="5"/>
  <c r="S3307" i="5" s="1"/>
  <c r="R3301" i="5"/>
  <c r="S3301" i="5" s="1"/>
  <c r="L3295" i="5"/>
  <c r="L3291" i="5"/>
  <c r="M3286" i="5"/>
  <c r="N3286" i="5" s="1"/>
  <c r="L3285" i="5"/>
  <c r="L3283" i="5"/>
  <c r="L3277" i="5"/>
  <c r="R3271" i="5"/>
  <c r="S3271" i="5" s="1"/>
  <c r="R3265" i="5"/>
  <c r="M3263" i="5"/>
  <c r="L3262" i="5"/>
  <c r="S3259" i="5"/>
  <c r="L3253" i="5"/>
  <c r="M3253" i="5" s="1"/>
  <c r="V3253" i="5" s="1"/>
  <c r="M3247" i="5"/>
  <c r="N3247" i="5" s="1"/>
  <c r="M3246" i="5"/>
  <c r="R3245" i="5"/>
  <c r="S3245" i="5" s="1"/>
  <c r="L3242" i="5"/>
  <c r="M3240" i="5"/>
  <c r="L3239" i="5"/>
  <c r="L3236" i="5"/>
  <c r="R3233" i="5"/>
  <c r="S3233" i="5" s="1"/>
  <c r="L3231" i="5"/>
  <c r="M3231" i="5" s="1"/>
  <c r="N3231" i="5" s="1"/>
  <c r="R3226" i="5"/>
  <c r="S3226" i="5" s="1"/>
  <c r="M3224" i="5"/>
  <c r="R3223" i="5"/>
  <c r="S3223" i="5" s="1"/>
  <c r="U3223" i="5" s="1"/>
  <c r="M3214" i="5"/>
  <c r="M3213" i="5"/>
  <c r="L3212" i="5"/>
  <c r="M3212" i="5" s="1"/>
  <c r="R3208" i="5"/>
  <c r="S3208" i="5" s="1"/>
  <c r="L3205" i="5"/>
  <c r="M3205" i="5" s="1"/>
  <c r="N3205" i="5" s="1"/>
  <c r="M3203" i="5"/>
  <c r="N3203" i="5" s="1"/>
  <c r="L3202" i="5"/>
  <c r="R3198" i="5"/>
  <c r="S3198" i="5" s="1"/>
  <c r="U3198" i="5" s="1"/>
  <c r="R3197" i="5"/>
  <c r="S3197" i="5" s="1"/>
  <c r="L3195" i="5"/>
  <c r="M3195" i="5" s="1"/>
  <c r="M3188" i="5"/>
  <c r="R3187" i="5"/>
  <c r="S3187" i="5" s="1"/>
  <c r="S3186" i="5"/>
  <c r="M3185" i="5"/>
  <c r="L3184" i="5"/>
  <c r="M3184" i="5" s="1"/>
  <c r="S3179" i="5"/>
  <c r="M3178" i="5"/>
  <c r="L3177" i="5"/>
  <c r="M3177" i="5" s="1"/>
  <c r="M3175" i="5"/>
  <c r="N3175" i="5" s="1"/>
  <c r="L3174" i="5"/>
  <c r="R3172" i="5"/>
  <c r="S3172" i="5" s="1"/>
  <c r="R3169" i="5"/>
  <c r="S3169" i="5" s="1"/>
  <c r="L3167" i="5"/>
  <c r="M3167" i="5" s="1"/>
  <c r="R3162" i="5"/>
  <c r="S3162" i="5" s="1"/>
  <c r="U3162" i="5" s="1"/>
  <c r="M3160" i="5"/>
  <c r="V3160" i="5" s="1"/>
  <c r="R3159" i="5"/>
  <c r="S3159" i="5" s="1"/>
  <c r="M3150" i="5"/>
  <c r="M3149" i="5"/>
  <c r="L3148" i="5"/>
  <c r="M3148" i="5" s="1"/>
  <c r="R3144" i="5"/>
  <c r="L3141" i="5"/>
  <c r="M3139" i="5"/>
  <c r="N3139" i="5" s="1"/>
  <c r="L3138" i="5"/>
  <c r="R3135" i="5"/>
  <c r="S3135" i="5" s="1"/>
  <c r="R3134" i="5"/>
  <c r="S3134" i="5" s="1"/>
  <c r="L3129" i="5"/>
  <c r="M3129" i="5" s="1"/>
  <c r="V3129" i="5" s="1"/>
  <c r="M3124" i="5"/>
  <c r="N3124" i="5" s="1"/>
  <c r="L3123" i="5"/>
  <c r="S3121" i="5"/>
  <c r="S3118" i="5"/>
  <c r="M3117" i="5"/>
  <c r="R3116" i="5"/>
  <c r="S3116" i="5" s="1"/>
  <c r="M3109" i="5"/>
  <c r="R3108" i="5"/>
  <c r="S3108" i="5" s="1"/>
  <c r="M3101" i="5"/>
  <c r="R3100" i="5"/>
  <c r="S3100" i="5" s="1"/>
  <c r="M3093" i="5"/>
  <c r="R3092" i="5"/>
  <c r="S3092" i="5" s="1"/>
  <c r="S3091" i="5"/>
  <c r="L3085" i="5"/>
  <c r="M3085" i="5" s="1"/>
  <c r="M3079" i="5"/>
  <c r="M3078" i="5"/>
  <c r="R3077" i="5"/>
  <c r="S3077" i="5" s="1"/>
  <c r="L3074" i="5"/>
  <c r="R3071" i="5"/>
  <c r="S3071" i="5" s="1"/>
  <c r="R3070" i="5"/>
  <c r="S3070" i="5" s="1"/>
  <c r="L3065" i="5"/>
  <c r="M3065" i="5" s="1"/>
  <c r="M3060" i="5"/>
  <c r="N3060" i="5" s="1"/>
  <c r="L3059" i="5"/>
  <c r="L3056" i="5"/>
  <c r="M3056" i="5" s="1"/>
  <c r="M3053" i="5"/>
  <c r="V3053" i="5" s="1"/>
  <c r="R3052" i="5"/>
  <c r="S3052" i="5" s="1"/>
  <c r="M3047" i="5"/>
  <c r="V3047" i="5" s="1"/>
  <c r="M3046" i="5"/>
  <c r="R3045" i="5"/>
  <c r="S3045" i="5" s="1"/>
  <c r="L3042" i="5"/>
  <c r="R3039" i="5"/>
  <c r="S3039" i="5" s="1"/>
  <c r="R3038" i="5"/>
  <c r="S3038" i="5" s="1"/>
  <c r="M3035" i="5"/>
  <c r="M3034" i="5"/>
  <c r="L3033" i="5"/>
  <c r="M3033" i="5" s="1"/>
  <c r="M3030" i="5"/>
  <c r="N3030" i="5" s="1"/>
  <c r="M3029" i="5"/>
  <c r="M3028" i="5"/>
  <c r="M3026" i="5"/>
  <c r="L3025" i="5"/>
  <c r="M3025" i="5" s="1"/>
  <c r="M3020" i="5"/>
  <c r="N3020" i="5" s="1"/>
  <c r="R3019" i="5"/>
  <c r="S3019" i="5" s="1"/>
  <c r="R3018" i="5"/>
  <c r="S3018" i="5" s="1"/>
  <c r="L3016" i="5"/>
  <c r="M3016" i="5" s="1"/>
  <c r="R3014" i="5"/>
  <c r="S3014" i="5" s="1"/>
  <c r="R3013" i="5"/>
  <c r="S3013" i="5" s="1"/>
  <c r="R3012" i="5"/>
  <c r="S3012" i="5" s="1"/>
  <c r="R3011" i="5"/>
  <c r="S3011" i="5" s="1"/>
  <c r="R3010" i="5"/>
  <c r="M3008" i="5"/>
  <c r="V3008" i="5" s="1"/>
  <c r="L3007" i="5"/>
  <c r="M3005" i="5"/>
  <c r="R3004" i="5"/>
  <c r="S3000" i="5"/>
  <c r="L2999" i="5"/>
  <c r="M2999" i="5" s="1"/>
  <c r="R2979" i="5"/>
  <c r="S2979" i="5" s="1"/>
  <c r="S2976" i="5"/>
  <c r="L2967" i="5"/>
  <c r="M2967" i="5" s="1"/>
  <c r="R2964" i="5"/>
  <c r="S2964" i="5" s="1"/>
  <c r="R2954" i="5"/>
  <c r="S2954" i="5" s="1"/>
  <c r="R2953" i="5"/>
  <c r="S2953" i="5" s="1"/>
  <c r="R2952" i="5"/>
  <c r="S2952" i="5" s="1"/>
  <c r="R2951" i="5"/>
  <c r="S2951" i="5" s="1"/>
  <c r="R2948" i="5"/>
  <c r="S2948" i="5" s="1"/>
  <c r="L2943" i="5"/>
  <c r="L2937" i="5"/>
  <c r="M2937" i="5" s="1"/>
  <c r="S2934" i="5"/>
  <c r="V2934" i="5"/>
  <c r="R2933" i="5"/>
  <c r="L2924" i="5"/>
  <c r="M2924" i="5" s="1"/>
  <c r="R2921" i="5"/>
  <c r="S2921" i="5" s="1"/>
  <c r="R2919" i="5"/>
  <c r="L2915" i="5"/>
  <c r="R2910" i="5"/>
  <c r="S2910" i="5" s="1"/>
  <c r="R2908" i="5"/>
  <c r="S2908" i="5" s="1"/>
  <c r="L2906" i="5"/>
  <c r="R2904" i="5"/>
  <c r="S2904" i="5" s="1"/>
  <c r="R2903" i="5"/>
  <c r="L2895" i="5"/>
  <c r="L2889" i="5"/>
  <c r="M2889" i="5" s="1"/>
  <c r="V2889" i="5" s="1"/>
  <c r="R2885" i="5"/>
  <c r="S2885" i="5" s="1"/>
  <c r="R2881" i="5"/>
  <c r="R2879" i="5"/>
  <c r="S2879" i="5" s="1"/>
  <c r="R2877" i="5"/>
  <c r="S2877" i="5" s="1"/>
  <c r="R2873" i="5"/>
  <c r="S2873" i="5" s="1"/>
  <c r="R2865" i="5"/>
  <c r="S2865" i="5" s="1"/>
  <c r="R2864" i="5"/>
  <c r="S2864" i="5" s="1"/>
  <c r="R2859" i="5"/>
  <c r="S2859" i="5" s="1"/>
  <c r="L2855" i="5"/>
  <c r="L2849" i="5"/>
  <c r="M2849" i="5" s="1"/>
  <c r="V2849" i="5" s="1"/>
  <c r="R2845" i="5"/>
  <c r="S2845" i="5" s="1"/>
  <c r="R2843" i="5"/>
  <c r="R2841" i="5"/>
  <c r="S2841" i="5" s="1"/>
  <c r="M2831" i="5"/>
  <c r="R2831" i="5"/>
  <c r="S2831" i="5" s="1"/>
  <c r="M2815" i="5"/>
  <c r="U2815" i="5" s="1"/>
  <c r="R2815" i="5"/>
  <c r="S2815" i="5" s="1"/>
  <c r="R2813" i="5"/>
  <c r="S2813" i="5" s="1"/>
  <c r="M2806" i="5"/>
  <c r="N2806" i="5" s="1"/>
  <c r="R2805" i="5"/>
  <c r="S2805" i="5" s="1"/>
  <c r="R2802" i="5"/>
  <c r="S2802" i="5" s="1"/>
  <c r="M2802" i="5"/>
  <c r="N2802" i="5" s="1"/>
  <c r="R2801" i="5"/>
  <c r="S2801" i="5" s="1"/>
  <c r="R2797" i="5"/>
  <c r="S2797" i="5" s="1"/>
  <c r="M2790" i="5"/>
  <c r="N2790" i="5" s="1"/>
  <c r="R2789" i="5"/>
  <c r="S2789" i="5" s="1"/>
  <c r="R2786" i="5"/>
  <c r="S2786" i="5" s="1"/>
  <c r="M2786" i="5"/>
  <c r="N2786" i="5" s="1"/>
  <c r="R2785" i="5"/>
  <c r="S2785" i="5" s="1"/>
  <c r="M2783" i="5"/>
  <c r="R2782" i="5"/>
  <c r="R2781" i="5"/>
  <c r="S2781" i="5" s="1"/>
  <c r="R2780" i="5"/>
  <c r="S2780" i="5" s="1"/>
  <c r="M2776" i="5"/>
  <c r="N2776" i="5" s="1"/>
  <c r="R2776" i="5"/>
  <c r="S2776" i="5" s="1"/>
  <c r="R2775" i="5"/>
  <c r="S2775" i="5" s="1"/>
  <c r="M2771" i="5"/>
  <c r="M2770" i="5"/>
  <c r="N2770" i="5" s="1"/>
  <c r="R2770" i="5"/>
  <c r="S2770" i="5" s="1"/>
  <c r="R2769" i="5"/>
  <c r="S2769" i="5" s="1"/>
  <c r="M2767" i="5"/>
  <c r="M2766" i="5"/>
  <c r="N2766" i="5" s="1"/>
  <c r="R2766" i="5"/>
  <c r="R2765" i="5"/>
  <c r="S2765" i="5" s="1"/>
  <c r="R2761" i="5"/>
  <c r="S2761" i="5" s="1"/>
  <c r="M2731" i="5"/>
  <c r="R2731" i="5"/>
  <c r="R2726" i="5"/>
  <c r="M2726" i="5"/>
  <c r="N2726" i="5" s="1"/>
  <c r="M2719" i="5"/>
  <c r="N2719" i="5" s="1"/>
  <c r="R2719" i="5"/>
  <c r="S2719" i="5" s="1"/>
  <c r="M2703" i="5"/>
  <c r="R2703" i="5"/>
  <c r="S2703" i="5" s="1"/>
  <c r="R2692" i="5"/>
  <c r="S2692" i="5" s="1"/>
  <c r="R2684" i="5"/>
  <c r="S2684" i="5" s="1"/>
  <c r="M2684" i="5"/>
  <c r="N2684" i="5" s="1"/>
  <c r="R2680" i="5"/>
  <c r="S2680" i="5" s="1"/>
  <c r="M2680" i="5"/>
  <c r="M2651" i="5"/>
  <c r="R2651" i="5"/>
  <c r="S2651" i="5" s="1"/>
  <c r="M2635" i="5"/>
  <c r="R2635" i="5"/>
  <c r="S2635" i="5" s="1"/>
  <c r="U2635" i="5" s="1"/>
  <c r="R2632" i="5"/>
  <c r="M2632" i="5"/>
  <c r="N2632" i="5" s="1"/>
  <c r="R2624" i="5"/>
  <c r="S2624" i="5" s="1"/>
  <c r="R2616" i="5"/>
  <c r="S2616" i="5" s="1"/>
  <c r="M2616" i="5"/>
  <c r="M2606" i="5"/>
  <c r="N2606" i="5" s="1"/>
  <c r="R2606" i="5"/>
  <c r="S2606" i="5" s="1"/>
  <c r="R2605" i="5"/>
  <c r="S2605" i="5" s="1"/>
  <c r="M2598" i="5"/>
  <c r="N2598" i="5" s="1"/>
  <c r="R2588" i="5"/>
  <c r="R2553" i="5"/>
  <c r="R2521" i="5"/>
  <c r="S2521" i="5" s="1"/>
  <c r="M3378" i="5"/>
  <c r="R3368" i="5"/>
  <c r="S3368" i="5" s="1"/>
  <c r="M3365" i="5"/>
  <c r="R3352" i="5"/>
  <c r="S3352" i="5" s="1"/>
  <c r="U3352" i="5" s="1"/>
  <c r="M3349" i="5"/>
  <c r="V3349" i="5" s="1"/>
  <c r="R3335" i="5"/>
  <c r="S3335" i="5" s="1"/>
  <c r="M3330" i="5"/>
  <c r="R3329" i="5"/>
  <c r="S3329" i="5" s="1"/>
  <c r="R3326" i="5"/>
  <c r="S3326" i="5" s="1"/>
  <c r="M3324" i="5"/>
  <c r="N3324" i="5" s="1"/>
  <c r="M3323" i="5"/>
  <c r="V3323" i="5" s="1"/>
  <c r="R3320" i="5"/>
  <c r="M3317" i="5"/>
  <c r="R3303" i="5"/>
  <c r="S3303" i="5" s="1"/>
  <c r="V3303" i="5"/>
  <c r="M3298" i="5"/>
  <c r="N3298" i="5" s="1"/>
  <c r="R3297" i="5"/>
  <c r="S3297" i="5" s="1"/>
  <c r="R3294" i="5"/>
  <c r="S3294" i="5" s="1"/>
  <c r="R3290" i="5"/>
  <c r="S3290" i="5" s="1"/>
  <c r="M3288" i="5"/>
  <c r="N3288" i="5" s="1"/>
  <c r="M3287" i="5"/>
  <c r="V3287" i="5" s="1"/>
  <c r="R3284" i="5"/>
  <c r="R3282" i="5"/>
  <c r="S3282" i="5" s="1"/>
  <c r="M3280" i="5"/>
  <c r="N3280" i="5" s="1"/>
  <c r="M3279" i="5"/>
  <c r="V3279" i="5" s="1"/>
  <c r="R3278" i="5"/>
  <c r="R3276" i="5"/>
  <c r="S3276" i="5" s="1"/>
  <c r="M3274" i="5"/>
  <c r="R3273" i="5"/>
  <c r="S3273" i="5" s="1"/>
  <c r="R3267" i="5"/>
  <c r="S3267" i="5" s="1"/>
  <c r="R3263" i="5"/>
  <c r="S3263" i="5" s="1"/>
  <c r="R3261" i="5"/>
  <c r="S3261" i="5" s="1"/>
  <c r="R3258" i="5"/>
  <c r="S3258" i="5" s="1"/>
  <c r="M3256" i="5"/>
  <c r="V3256" i="5" s="1"/>
  <c r="R3252" i="5"/>
  <c r="R3247" i="5"/>
  <c r="S3247" i="5" s="1"/>
  <c r="R3246" i="5"/>
  <c r="S3246" i="5" s="1"/>
  <c r="M3241" i="5"/>
  <c r="M3230" i="5"/>
  <c r="M3229" i="5"/>
  <c r="N3229" i="5" s="1"/>
  <c r="R3228" i="5"/>
  <c r="S3228" i="5" s="1"/>
  <c r="R3224" i="5"/>
  <c r="R3221" i="5"/>
  <c r="S3221" i="5" s="1"/>
  <c r="M3219" i="5"/>
  <c r="N3219" i="5" s="1"/>
  <c r="R3218" i="5"/>
  <c r="S3218" i="5" s="1"/>
  <c r="R3214" i="5"/>
  <c r="S3214" i="5" s="1"/>
  <c r="R3213" i="5"/>
  <c r="S3213" i="5" s="1"/>
  <c r="R3211" i="5"/>
  <c r="S3211" i="5" s="1"/>
  <c r="M3204" i="5"/>
  <c r="V3204" i="5" s="1"/>
  <c r="R3203" i="5"/>
  <c r="M3201" i="5"/>
  <c r="R3200" i="5"/>
  <c r="M3194" i="5"/>
  <c r="R3193" i="5"/>
  <c r="S3193" i="5" s="1"/>
  <c r="M3191" i="5"/>
  <c r="R3190" i="5"/>
  <c r="S3190" i="5" s="1"/>
  <c r="R3188" i="5"/>
  <c r="R3185" i="5"/>
  <c r="S3185" i="5" s="1"/>
  <c r="R3183" i="5"/>
  <c r="S3183" i="5" s="1"/>
  <c r="U3183" i="5" s="1"/>
  <c r="R3178" i="5"/>
  <c r="S3178" i="5" s="1"/>
  <c r="M3176" i="5"/>
  <c r="V3176" i="5" s="1"/>
  <c r="R3175" i="5"/>
  <c r="S3175" i="5" s="1"/>
  <c r="M3166" i="5"/>
  <c r="M3165" i="5"/>
  <c r="N3165" i="5" s="1"/>
  <c r="R3164" i="5"/>
  <c r="S3164" i="5" s="1"/>
  <c r="R3160" i="5"/>
  <c r="R3157" i="5"/>
  <c r="S3157" i="5" s="1"/>
  <c r="M3155" i="5"/>
  <c r="N3155" i="5" s="1"/>
  <c r="R3154" i="5"/>
  <c r="S3154" i="5" s="1"/>
  <c r="R3150" i="5"/>
  <c r="S3150" i="5" s="1"/>
  <c r="R3149" i="5"/>
  <c r="S3149" i="5" s="1"/>
  <c r="R3147" i="5"/>
  <c r="M3140" i="5"/>
  <c r="V3140" i="5" s="1"/>
  <c r="R3139" i="5"/>
  <c r="S3139" i="5" s="1"/>
  <c r="R3137" i="5"/>
  <c r="S3137" i="5" s="1"/>
  <c r="M3132" i="5"/>
  <c r="N3132" i="5" s="1"/>
  <c r="R3131" i="5"/>
  <c r="S3131" i="5" s="1"/>
  <c r="R3128" i="5"/>
  <c r="S3128" i="5" s="1"/>
  <c r="M3125" i="5"/>
  <c r="V3125" i="5" s="1"/>
  <c r="R3124" i="5"/>
  <c r="S3124" i="5" s="1"/>
  <c r="M3120" i="5"/>
  <c r="R3119" i="5"/>
  <c r="S3119" i="5" s="1"/>
  <c r="R3117" i="5"/>
  <c r="S3117" i="5" s="1"/>
  <c r="R3114" i="5"/>
  <c r="S3114" i="5" s="1"/>
  <c r="M3112" i="5"/>
  <c r="R3111" i="5"/>
  <c r="S3111" i="5" s="1"/>
  <c r="R3109" i="5"/>
  <c r="S3109" i="5" s="1"/>
  <c r="R3106" i="5"/>
  <c r="S3106" i="5" s="1"/>
  <c r="M3104" i="5"/>
  <c r="N3104" i="5" s="1"/>
  <c r="R3103" i="5"/>
  <c r="S3103" i="5" s="1"/>
  <c r="R3101" i="5"/>
  <c r="S3101" i="5" s="1"/>
  <c r="R3098" i="5"/>
  <c r="S3098" i="5" s="1"/>
  <c r="M3096" i="5"/>
  <c r="R3095" i="5"/>
  <c r="S3095" i="5" s="1"/>
  <c r="R3093" i="5"/>
  <c r="S3093" i="5" s="1"/>
  <c r="R3090" i="5"/>
  <c r="S3090" i="5" s="1"/>
  <c r="M3088" i="5"/>
  <c r="N3088" i="5" s="1"/>
  <c r="R3087" i="5"/>
  <c r="S3087" i="5" s="1"/>
  <c r="R3084" i="5"/>
  <c r="S3084" i="5" s="1"/>
  <c r="U3084" i="5" s="1"/>
  <c r="R3079" i="5"/>
  <c r="S3079" i="5" s="1"/>
  <c r="R3078" i="5"/>
  <c r="S3078" i="5" s="1"/>
  <c r="R3073" i="5"/>
  <c r="S3073" i="5" s="1"/>
  <c r="M3068" i="5"/>
  <c r="R3067" i="5"/>
  <c r="S3067" i="5" s="1"/>
  <c r="R3064" i="5"/>
  <c r="M3061" i="5"/>
  <c r="N3061" i="5" s="1"/>
  <c r="R3060" i="5"/>
  <c r="S3060" i="5" s="1"/>
  <c r="M3054" i="5"/>
  <c r="R3053" i="5"/>
  <c r="S3053" i="5" s="1"/>
  <c r="R3047" i="5"/>
  <c r="S3047" i="5" s="1"/>
  <c r="R3046" i="5"/>
  <c r="S3046" i="5" s="1"/>
  <c r="R3041" i="5"/>
  <c r="S3041" i="5" s="1"/>
  <c r="M3036" i="5"/>
  <c r="R3035" i="5"/>
  <c r="S3035" i="5" s="1"/>
  <c r="R3034" i="5"/>
  <c r="S3034" i="5" s="1"/>
  <c r="R3032" i="5"/>
  <c r="S3032" i="5" s="1"/>
  <c r="R3030" i="5"/>
  <c r="S3030" i="5" s="1"/>
  <c r="R3029" i="5"/>
  <c r="S3029" i="5" s="1"/>
  <c r="R3026" i="5"/>
  <c r="S3026" i="5" s="1"/>
  <c r="M3024" i="5"/>
  <c r="V3024" i="5" s="1"/>
  <c r="R3023" i="5"/>
  <c r="S3023" i="5" s="1"/>
  <c r="M3021" i="5"/>
  <c r="R3020" i="5"/>
  <c r="S3020" i="5" s="1"/>
  <c r="R3015" i="5"/>
  <c r="S3015" i="5" s="1"/>
  <c r="R3008" i="5"/>
  <c r="S3008" i="5" s="1"/>
  <c r="M3006" i="5"/>
  <c r="V3006" i="5" s="1"/>
  <c r="R3005" i="5"/>
  <c r="S3005" i="5" s="1"/>
  <c r="R2982" i="5"/>
  <c r="S2982" i="5" s="1"/>
  <c r="M2978" i="5"/>
  <c r="R2974" i="5"/>
  <c r="S2974" i="5" s="1"/>
  <c r="M2973" i="5"/>
  <c r="R2972" i="5"/>
  <c r="S2972" i="5" s="1"/>
  <c r="M2971" i="5"/>
  <c r="N2971" i="5" s="1"/>
  <c r="M2963" i="5"/>
  <c r="R2960" i="5"/>
  <c r="S2960" i="5" s="1"/>
  <c r="R2959" i="5"/>
  <c r="S2959" i="5" s="1"/>
  <c r="M2950" i="5"/>
  <c r="N2950" i="5" s="1"/>
  <c r="R2946" i="5"/>
  <c r="S2946" i="5" s="1"/>
  <c r="R2945" i="5"/>
  <c r="S2945" i="5" s="1"/>
  <c r="M2942" i="5"/>
  <c r="V2942" i="5" s="1"/>
  <c r="R2941" i="5"/>
  <c r="S2941" i="5" s="1"/>
  <c r="M2940" i="5"/>
  <c r="N2940" i="5" s="1"/>
  <c r="R2939" i="5"/>
  <c r="S2939" i="5" s="1"/>
  <c r="R2931" i="5"/>
  <c r="S2931" i="5" s="1"/>
  <c r="M2929" i="5"/>
  <c r="N2929" i="5" s="1"/>
  <c r="R2918" i="5"/>
  <c r="S2918" i="5" s="1"/>
  <c r="R2914" i="5"/>
  <c r="S2914" i="5" s="1"/>
  <c r="M2907" i="5"/>
  <c r="M2902" i="5"/>
  <c r="N2902" i="5" s="1"/>
  <c r="R2899" i="5"/>
  <c r="S2899" i="5" s="1"/>
  <c r="V2897" i="5"/>
  <c r="R2897" i="5"/>
  <c r="S2897" i="5" s="1"/>
  <c r="M2896" i="5"/>
  <c r="N2896" i="5" s="1"/>
  <c r="M2888" i="5"/>
  <c r="N2888" i="5" s="1"/>
  <c r="R2884" i="5"/>
  <c r="S2884" i="5" s="1"/>
  <c r="M2884" i="5"/>
  <c r="N2884" i="5" s="1"/>
  <c r="R2880" i="5"/>
  <c r="S2880" i="5" s="1"/>
  <c r="M2880" i="5"/>
  <c r="N2880" i="5" s="1"/>
  <c r="R2878" i="5"/>
  <c r="M2878" i="5"/>
  <c r="N2878" i="5" s="1"/>
  <c r="S2872" i="5"/>
  <c r="R2871" i="5"/>
  <c r="S2871" i="5" s="1"/>
  <c r="S2863" i="5"/>
  <c r="M2858" i="5"/>
  <c r="N2858" i="5" s="1"/>
  <c r="R2857" i="5"/>
  <c r="S2857" i="5" s="1"/>
  <c r="U2857" i="5" s="1"/>
  <c r="M2856" i="5"/>
  <c r="N2856" i="5" s="1"/>
  <c r="R2844" i="5"/>
  <c r="S2844" i="5" s="1"/>
  <c r="M2844" i="5"/>
  <c r="N2844" i="5" s="1"/>
  <c r="R2842" i="5"/>
  <c r="S2842" i="5" s="1"/>
  <c r="M2842" i="5"/>
  <c r="N2842" i="5" s="1"/>
  <c r="V2838" i="5"/>
  <c r="R2826" i="5"/>
  <c r="M2826" i="5"/>
  <c r="N2826" i="5" s="1"/>
  <c r="R2823" i="5"/>
  <c r="M2823" i="5"/>
  <c r="R2822" i="5"/>
  <c r="R2812" i="5"/>
  <c r="S2812" i="5" s="1"/>
  <c r="M2812" i="5"/>
  <c r="N2812" i="5" s="1"/>
  <c r="R2804" i="5"/>
  <c r="S2804" i="5" s="1"/>
  <c r="R2796" i="5"/>
  <c r="S2796" i="5" s="1"/>
  <c r="M2796" i="5"/>
  <c r="N2796" i="5" s="1"/>
  <c r="R2788" i="5"/>
  <c r="R2779" i="5"/>
  <c r="S2779" i="5" s="1"/>
  <c r="M2779" i="5"/>
  <c r="R2778" i="5"/>
  <c r="S2778" i="5" s="1"/>
  <c r="M2774" i="5"/>
  <c r="N2774" i="5" s="1"/>
  <c r="R2774" i="5"/>
  <c r="M2747" i="5"/>
  <c r="R2747" i="5"/>
  <c r="S2747" i="5" s="1"/>
  <c r="R2742" i="5"/>
  <c r="M2742" i="5"/>
  <c r="N2742" i="5" s="1"/>
  <c r="R2741" i="5"/>
  <c r="S2741" i="5" s="1"/>
  <c r="R2740" i="5"/>
  <c r="S2740" i="5" s="1"/>
  <c r="M2739" i="5"/>
  <c r="R2739" i="5"/>
  <c r="S2739" i="5" s="1"/>
  <c r="M2736" i="5"/>
  <c r="N2736" i="5" s="1"/>
  <c r="R2736" i="5"/>
  <c r="S2736" i="5" s="1"/>
  <c r="R2735" i="5"/>
  <c r="S2735" i="5" s="1"/>
  <c r="R2723" i="5"/>
  <c r="S2723" i="5" s="1"/>
  <c r="R2716" i="5"/>
  <c r="S2716" i="5" s="1"/>
  <c r="R2715" i="5"/>
  <c r="M2715" i="5"/>
  <c r="R2714" i="5"/>
  <c r="R2710" i="5"/>
  <c r="M2710" i="5"/>
  <c r="N2710" i="5" s="1"/>
  <c r="R2709" i="5"/>
  <c r="S2709" i="5" s="1"/>
  <c r="R2708" i="5"/>
  <c r="S2708" i="5" s="1"/>
  <c r="R2698" i="5"/>
  <c r="M2698" i="5"/>
  <c r="N2698" i="5" s="1"/>
  <c r="M2687" i="5"/>
  <c r="R2687" i="5"/>
  <c r="S2687" i="5" s="1"/>
  <c r="M2683" i="5"/>
  <c r="R2683" i="5"/>
  <c r="S2683" i="5" s="1"/>
  <c r="R2673" i="5"/>
  <c r="S2673" i="5" s="1"/>
  <c r="R2670" i="5"/>
  <c r="S2670" i="5" s="1"/>
  <c r="M2670" i="5"/>
  <c r="N2670" i="5" s="1"/>
  <c r="R2669" i="5"/>
  <c r="S2669" i="5" s="1"/>
  <c r="R2662" i="5"/>
  <c r="S2662" i="5" s="1"/>
  <c r="M2662" i="5"/>
  <c r="N2662" i="5" s="1"/>
  <c r="R2659" i="5"/>
  <c r="S2659" i="5" s="1"/>
  <c r="M2659" i="5"/>
  <c r="R2658" i="5"/>
  <c r="R2646" i="5"/>
  <c r="S2646" i="5" s="1"/>
  <c r="M2646" i="5"/>
  <c r="N2646" i="5" s="1"/>
  <c r="R2643" i="5"/>
  <c r="S2643" i="5" s="1"/>
  <c r="M2643" i="5"/>
  <c r="R2642" i="5"/>
  <c r="M2619" i="5"/>
  <c r="R2619" i="5"/>
  <c r="S2619" i="5" s="1"/>
  <c r="R2612" i="5"/>
  <c r="R2604" i="5"/>
  <c r="S2604" i="5" s="1"/>
  <c r="M2604" i="5"/>
  <c r="N2604" i="5" s="1"/>
  <c r="M2603" i="5"/>
  <c r="R2603" i="5"/>
  <c r="S2603" i="5" s="1"/>
  <c r="M2600" i="5"/>
  <c r="N2600" i="5" s="1"/>
  <c r="R2600" i="5"/>
  <c r="S2600" i="5" s="1"/>
  <c r="R2587" i="5"/>
  <c r="S2587" i="5" s="1"/>
  <c r="R2568" i="5"/>
  <c r="S2568" i="5" s="1"/>
  <c r="R2552" i="5"/>
  <c r="S2552" i="5" s="1"/>
  <c r="R2548" i="5"/>
  <c r="S2548" i="5" s="1"/>
  <c r="R2524" i="5"/>
  <c r="R2520" i="5"/>
  <c r="S2520" i="5" s="1"/>
  <c r="R2513" i="5"/>
  <c r="S2513" i="5" s="1"/>
  <c r="R2494" i="5"/>
  <c r="S2494" i="5" s="1"/>
  <c r="M2989" i="5"/>
  <c r="M2988" i="5"/>
  <c r="N2988" i="5" s="1"/>
  <c r="M2987" i="5"/>
  <c r="N2987" i="5" s="1"/>
  <c r="M2981" i="5"/>
  <c r="M2957" i="5"/>
  <c r="M2956" i="5"/>
  <c r="N2956" i="5" s="1"/>
  <c r="M2955" i="5"/>
  <c r="N2955" i="5" s="1"/>
  <c r="M2949" i="5"/>
  <c r="M2921" i="5"/>
  <c r="M2920" i="5"/>
  <c r="N2920" i="5" s="1"/>
  <c r="M2919" i="5"/>
  <c r="N2919" i="5" s="1"/>
  <c r="M2909" i="5"/>
  <c r="V2909" i="5" s="1"/>
  <c r="M2908" i="5"/>
  <c r="N2908" i="5" s="1"/>
  <c r="M2901" i="5"/>
  <c r="M2893" i="5"/>
  <c r="M2892" i="5"/>
  <c r="M2885" i="5"/>
  <c r="V2885" i="5" s="1"/>
  <c r="M2881" i="5"/>
  <c r="V2881" i="5" s="1"/>
  <c r="M2873" i="5"/>
  <c r="M2872" i="5"/>
  <c r="N2872" i="5" s="1"/>
  <c r="M2861" i="5"/>
  <c r="M2860" i="5"/>
  <c r="N2860" i="5" s="1"/>
  <c r="M2853" i="5"/>
  <c r="M2845" i="5"/>
  <c r="M2837" i="5"/>
  <c r="V2837" i="5" s="1"/>
  <c r="M2836" i="5"/>
  <c r="N2836" i="5" s="1"/>
  <c r="R2835" i="5"/>
  <c r="S2835" i="5" s="1"/>
  <c r="R2832" i="5"/>
  <c r="S2832" i="5" s="1"/>
  <c r="R2830" i="5"/>
  <c r="M2829" i="5"/>
  <c r="V2829" i="5" s="1"/>
  <c r="R2827" i="5"/>
  <c r="S2827" i="5" s="1"/>
  <c r="R2825" i="5"/>
  <c r="S2825" i="5" s="1"/>
  <c r="R2824" i="5"/>
  <c r="S2824" i="5" s="1"/>
  <c r="M2821" i="5"/>
  <c r="M2820" i="5"/>
  <c r="U2820" i="5" s="1"/>
  <c r="R2819" i="5"/>
  <c r="S2819" i="5" s="1"/>
  <c r="R2816" i="5"/>
  <c r="S2816" i="5" s="1"/>
  <c r="M2813" i="5"/>
  <c r="R2809" i="5"/>
  <c r="S2809" i="5" s="1"/>
  <c r="R2808" i="5"/>
  <c r="M2805" i="5"/>
  <c r="M2804" i="5"/>
  <c r="R2803" i="5"/>
  <c r="S2803" i="5" s="1"/>
  <c r="R2800" i="5"/>
  <c r="S2800" i="5" s="1"/>
  <c r="R2798" i="5"/>
  <c r="M2797" i="5"/>
  <c r="R2795" i="5"/>
  <c r="S2795" i="5" s="1"/>
  <c r="R2793" i="5"/>
  <c r="S2793" i="5" s="1"/>
  <c r="R2792" i="5"/>
  <c r="S2792" i="5" s="1"/>
  <c r="M2789" i="5"/>
  <c r="V2789" i="5" s="1"/>
  <c r="M2788" i="5"/>
  <c r="N2788" i="5" s="1"/>
  <c r="R2787" i="5"/>
  <c r="S2787" i="5" s="1"/>
  <c r="R2784" i="5"/>
  <c r="S2784" i="5" s="1"/>
  <c r="R2777" i="5"/>
  <c r="S2777" i="5" s="1"/>
  <c r="M2773" i="5"/>
  <c r="R2772" i="5"/>
  <c r="S2772" i="5" s="1"/>
  <c r="R2768" i="5"/>
  <c r="S2768" i="5" s="1"/>
  <c r="R2764" i="5"/>
  <c r="S2764" i="5" s="1"/>
  <c r="U2764" i="5" s="1"/>
  <c r="R2762" i="5"/>
  <c r="S2762" i="5" s="1"/>
  <c r="R2759" i="5"/>
  <c r="S2759" i="5" s="1"/>
  <c r="R2754" i="5"/>
  <c r="S2754" i="5" s="1"/>
  <c r="U2754" i="5" s="1"/>
  <c r="R2753" i="5"/>
  <c r="S2753" i="5" s="1"/>
  <c r="R2748" i="5"/>
  <c r="S2748" i="5" s="1"/>
  <c r="R2746" i="5"/>
  <c r="S2746" i="5" s="1"/>
  <c r="R2743" i="5"/>
  <c r="S2743" i="5" s="1"/>
  <c r="R2738" i="5"/>
  <c r="R2737" i="5"/>
  <c r="S2737" i="5" s="1"/>
  <c r="R2732" i="5"/>
  <c r="S2732" i="5" s="1"/>
  <c r="U2732" i="5" s="1"/>
  <c r="R2730" i="5"/>
  <c r="R2727" i="5"/>
  <c r="S2727" i="5" s="1"/>
  <c r="U2727" i="5" s="1"/>
  <c r="R2725" i="5"/>
  <c r="S2725" i="5" s="1"/>
  <c r="R2724" i="5"/>
  <c r="S2724" i="5" s="1"/>
  <c r="R2718" i="5"/>
  <c r="R2717" i="5"/>
  <c r="S2717" i="5" s="1"/>
  <c r="U2717" i="5" s="1"/>
  <c r="M2713" i="5"/>
  <c r="R2711" i="5"/>
  <c r="S2711" i="5" s="1"/>
  <c r="R2702" i="5"/>
  <c r="R2699" i="5"/>
  <c r="S2699" i="5" s="1"/>
  <c r="R2697" i="5"/>
  <c r="S2697" i="5" s="1"/>
  <c r="U2697" i="5" s="1"/>
  <c r="W2697" i="5" s="1"/>
  <c r="Y2697" i="5" s="1"/>
  <c r="R2696" i="5"/>
  <c r="S2696" i="5" s="1"/>
  <c r="M2693" i="5"/>
  <c r="M2692" i="5"/>
  <c r="V2692" i="5" s="1"/>
  <c r="R2691" i="5"/>
  <c r="S2691" i="5" s="1"/>
  <c r="R2688" i="5"/>
  <c r="S2688" i="5" s="1"/>
  <c r="R2686" i="5"/>
  <c r="M2685" i="5"/>
  <c r="R2682" i="5"/>
  <c r="M2681" i="5"/>
  <c r="R2679" i="5"/>
  <c r="S2679" i="5" s="1"/>
  <c r="R2677" i="5"/>
  <c r="S2677" i="5" s="1"/>
  <c r="R2676" i="5"/>
  <c r="S2676" i="5" s="1"/>
  <c r="M2673" i="5"/>
  <c r="M2672" i="5"/>
  <c r="N2672" i="5" s="1"/>
  <c r="R2671" i="5"/>
  <c r="S2671" i="5" s="1"/>
  <c r="R2668" i="5"/>
  <c r="S2668" i="5" s="1"/>
  <c r="M2665" i="5"/>
  <c r="R2663" i="5"/>
  <c r="S2663" i="5" s="1"/>
  <c r="R2661" i="5"/>
  <c r="S2661" i="5" s="1"/>
  <c r="R2660" i="5"/>
  <c r="S2660" i="5" s="1"/>
  <c r="M2657" i="5"/>
  <c r="M2656" i="5"/>
  <c r="N2656" i="5" s="1"/>
  <c r="R2655" i="5"/>
  <c r="S2655" i="5" s="1"/>
  <c r="R2652" i="5"/>
  <c r="R2650" i="5"/>
  <c r="M2649" i="5"/>
  <c r="R2647" i="5"/>
  <c r="S2647" i="5" s="1"/>
  <c r="U2647" i="5" s="1"/>
  <c r="R2645" i="5"/>
  <c r="S2645" i="5" s="1"/>
  <c r="R2644" i="5"/>
  <c r="S2644" i="5" s="1"/>
  <c r="M2641" i="5"/>
  <c r="M2640" i="5"/>
  <c r="R2639" i="5"/>
  <c r="S2639" i="5" s="1"/>
  <c r="R2636" i="5"/>
  <c r="S2636" i="5" s="1"/>
  <c r="R2634" i="5"/>
  <c r="M2633" i="5"/>
  <c r="R2631" i="5"/>
  <c r="S2631" i="5" s="1"/>
  <c r="R2629" i="5"/>
  <c r="S2629" i="5" s="1"/>
  <c r="R2628" i="5"/>
  <c r="S2628" i="5" s="1"/>
  <c r="M2625" i="5"/>
  <c r="V2625" i="5" s="1"/>
  <c r="M2624" i="5"/>
  <c r="N2624" i="5" s="1"/>
  <c r="R2623" i="5"/>
  <c r="S2623" i="5" s="1"/>
  <c r="R2620" i="5"/>
  <c r="S2620" i="5" s="1"/>
  <c r="R2618" i="5"/>
  <c r="M2617" i="5"/>
  <c r="R2615" i="5"/>
  <c r="S2615" i="5" s="1"/>
  <c r="R2613" i="5"/>
  <c r="S2613" i="5" s="1"/>
  <c r="M2605" i="5"/>
  <c r="R2602" i="5"/>
  <c r="R2601" i="5"/>
  <c r="S2601" i="5" s="1"/>
  <c r="M2597" i="5"/>
  <c r="N2597" i="5" s="1"/>
  <c r="R2594" i="5"/>
  <c r="R2589" i="5"/>
  <c r="S2589" i="5" s="1"/>
  <c r="M2584" i="5"/>
  <c r="N2584" i="5" s="1"/>
  <c r="M2583" i="5"/>
  <c r="R2578" i="5"/>
  <c r="M2568" i="5"/>
  <c r="N2568" i="5" s="1"/>
  <c r="M2563" i="5"/>
  <c r="N2563" i="5" s="1"/>
  <c r="R2558" i="5"/>
  <c r="S2558" i="5" s="1"/>
  <c r="R2556" i="5"/>
  <c r="S2556" i="5" s="1"/>
  <c r="M2553" i="5"/>
  <c r="N2553" i="5" s="1"/>
  <c r="M2552" i="5"/>
  <c r="R2551" i="5"/>
  <c r="S2551" i="5" s="1"/>
  <c r="M2549" i="5"/>
  <c r="N2549" i="5" s="1"/>
  <c r="M2548" i="5"/>
  <c r="M2543" i="5"/>
  <c r="N2543" i="5" s="1"/>
  <c r="R2540" i="5"/>
  <c r="S2540" i="5" s="1"/>
  <c r="R2536" i="5"/>
  <c r="S2536" i="5" s="1"/>
  <c r="R2530" i="5"/>
  <c r="R2527" i="5"/>
  <c r="S2527" i="5" s="1"/>
  <c r="M2513" i="5"/>
  <c r="N2513" i="5" s="1"/>
  <c r="R2510" i="5"/>
  <c r="S2510" i="5" s="1"/>
  <c r="M2503" i="5"/>
  <c r="R2502" i="5"/>
  <c r="S2502" i="5" s="1"/>
  <c r="R2489" i="5"/>
  <c r="R2487" i="5"/>
  <c r="S2487" i="5" s="1"/>
  <c r="M2484" i="5"/>
  <c r="N2484" i="5" s="1"/>
  <c r="R2481" i="5"/>
  <c r="S2481" i="5" s="1"/>
  <c r="M2472" i="5"/>
  <c r="N2472" i="5" s="1"/>
  <c r="M2470" i="5"/>
  <c r="R2468" i="5"/>
  <c r="S2468" i="5" s="1"/>
  <c r="R2462" i="5"/>
  <c r="S2462" i="5" s="1"/>
  <c r="M2462" i="5"/>
  <c r="V2462" i="5" s="1"/>
  <c r="R2456" i="5"/>
  <c r="S2456" i="5" s="1"/>
  <c r="M2456" i="5"/>
  <c r="N2456" i="5" s="1"/>
  <c r="M2450" i="5"/>
  <c r="V2450" i="5" s="1"/>
  <c r="M2445" i="5"/>
  <c r="R2442" i="5"/>
  <c r="R2441" i="5"/>
  <c r="S2441" i="5" s="1"/>
  <c r="R2435" i="5"/>
  <c r="V2435" i="5"/>
  <c r="R2430" i="5"/>
  <c r="S2430" i="5" s="1"/>
  <c r="R2425" i="5"/>
  <c r="S2425" i="5" s="1"/>
  <c r="R2424" i="5"/>
  <c r="S2424" i="5" s="1"/>
  <c r="R2423" i="5"/>
  <c r="S2423" i="5" s="1"/>
  <c r="R2422" i="5"/>
  <c r="R2421" i="5"/>
  <c r="S2421" i="5" s="1"/>
  <c r="R2419" i="5"/>
  <c r="R2417" i="5"/>
  <c r="S2417" i="5" s="1"/>
  <c r="R2414" i="5"/>
  <c r="S2414" i="5" s="1"/>
  <c r="R2409" i="5"/>
  <c r="S2409" i="5" s="1"/>
  <c r="M2409" i="5"/>
  <c r="N2409" i="5" s="1"/>
  <c r="R2398" i="5"/>
  <c r="S2398" i="5" s="1"/>
  <c r="M2398" i="5"/>
  <c r="V2398" i="5" s="1"/>
  <c r="R2392" i="5"/>
  <c r="S2392" i="5" s="1"/>
  <c r="M2392" i="5"/>
  <c r="N2392" i="5" s="1"/>
  <c r="M2386" i="5"/>
  <c r="V2386" i="5" s="1"/>
  <c r="M2381" i="5"/>
  <c r="M2377" i="5"/>
  <c r="R2368" i="5"/>
  <c r="S2368" i="5" s="1"/>
  <c r="R2364" i="5"/>
  <c r="S2364" i="5" s="1"/>
  <c r="M2364" i="5"/>
  <c r="N2364" i="5" s="1"/>
  <c r="R2360" i="5"/>
  <c r="S2360" i="5" s="1"/>
  <c r="R2356" i="5"/>
  <c r="S2356" i="5" s="1"/>
  <c r="M2356" i="5"/>
  <c r="R2348" i="5"/>
  <c r="M2348" i="5"/>
  <c r="N2348" i="5" s="1"/>
  <c r="R2344" i="5"/>
  <c r="S2344" i="5" s="1"/>
  <c r="R2338" i="5"/>
  <c r="S2338" i="5" s="1"/>
  <c r="V2338" i="5"/>
  <c r="M2337" i="5"/>
  <c r="N2337" i="5" s="1"/>
  <c r="M2332" i="5"/>
  <c r="N2332" i="5" s="1"/>
  <c r="R2327" i="5"/>
  <c r="S2327" i="5" s="1"/>
  <c r="M2322" i="5"/>
  <c r="V2322" i="5" s="1"/>
  <c r="R2321" i="5"/>
  <c r="R2318" i="5"/>
  <c r="S2318" i="5" s="1"/>
  <c r="R2316" i="5"/>
  <c r="R2309" i="5"/>
  <c r="S2309" i="5" s="1"/>
  <c r="R2306" i="5"/>
  <c r="S2306" i="5" s="1"/>
  <c r="M2305" i="5"/>
  <c r="M2300" i="5"/>
  <c r="R2295" i="5"/>
  <c r="S2295" i="5" s="1"/>
  <c r="M2290" i="5"/>
  <c r="V2290" i="5" s="1"/>
  <c r="R2289" i="5"/>
  <c r="R2286" i="5"/>
  <c r="S2286" i="5" s="1"/>
  <c r="V2286" i="5"/>
  <c r="R2284" i="5"/>
  <c r="S2284" i="5" s="1"/>
  <c r="R2281" i="5"/>
  <c r="S2281" i="5" s="1"/>
  <c r="R2274" i="5"/>
  <c r="S2274" i="5" s="1"/>
  <c r="M2274" i="5"/>
  <c r="V2274" i="5" s="1"/>
  <c r="R2271" i="5"/>
  <c r="S2271" i="5" s="1"/>
  <c r="R2270" i="5"/>
  <c r="S2270" i="5" s="1"/>
  <c r="M2265" i="5"/>
  <c r="R2261" i="5"/>
  <c r="S2261" i="5" s="1"/>
  <c r="M2255" i="5"/>
  <c r="R2252" i="5"/>
  <c r="S2252" i="5" s="1"/>
  <c r="R2251" i="5"/>
  <c r="S2251" i="5" s="1"/>
  <c r="R2249" i="5"/>
  <c r="S2249" i="5" s="1"/>
  <c r="R2242" i="5"/>
  <c r="S2242" i="5" s="1"/>
  <c r="M2242" i="5"/>
  <c r="V2242" i="5" s="1"/>
  <c r="R2239" i="5"/>
  <c r="S2239" i="5" s="1"/>
  <c r="R2238" i="5"/>
  <c r="M2233" i="5"/>
  <c r="M2230" i="5"/>
  <c r="R2230" i="5"/>
  <c r="S2230" i="5" s="1"/>
  <c r="R2229" i="5"/>
  <c r="S2229" i="5" s="1"/>
  <c r="M2228" i="5"/>
  <c r="V2228" i="5" s="1"/>
  <c r="R2228" i="5"/>
  <c r="S2228" i="5" s="1"/>
  <c r="R2227" i="5"/>
  <c r="S2227" i="5" s="1"/>
  <c r="R2226" i="5"/>
  <c r="S2226" i="5" s="1"/>
  <c r="M2226" i="5"/>
  <c r="V2226" i="5" s="1"/>
  <c r="R2206" i="5"/>
  <c r="S2206" i="5" s="1"/>
  <c r="R2203" i="5"/>
  <c r="S2203" i="5" s="1"/>
  <c r="R2202" i="5"/>
  <c r="S2202" i="5" s="1"/>
  <c r="M2202" i="5"/>
  <c r="V2202" i="5" s="1"/>
  <c r="R2201" i="5"/>
  <c r="S2201" i="5" s="1"/>
  <c r="R2200" i="5"/>
  <c r="S2200" i="5" s="1"/>
  <c r="R2197" i="5"/>
  <c r="S2197" i="5" s="1"/>
  <c r="R2193" i="5"/>
  <c r="S2193" i="5" s="1"/>
  <c r="R2185" i="5"/>
  <c r="S2185" i="5" s="1"/>
  <c r="R2177" i="5"/>
  <c r="S2177" i="5" s="1"/>
  <c r="R2169" i="5"/>
  <c r="S2169" i="5" s="1"/>
  <c r="R2161" i="5"/>
  <c r="M2146" i="5"/>
  <c r="R2146" i="5"/>
  <c r="S2146" i="5" s="1"/>
  <c r="R2145" i="5"/>
  <c r="S2145" i="5" s="1"/>
  <c r="M2144" i="5"/>
  <c r="V2144" i="5" s="1"/>
  <c r="R2144" i="5"/>
  <c r="S2144" i="5" s="1"/>
  <c r="R2143" i="5"/>
  <c r="S2143" i="5" s="1"/>
  <c r="R2142" i="5"/>
  <c r="M2142" i="5"/>
  <c r="V2142" i="5" s="1"/>
  <c r="R2125" i="5"/>
  <c r="S2125" i="5" s="1"/>
  <c r="R2109" i="5"/>
  <c r="S2109" i="5" s="1"/>
  <c r="R2093" i="5"/>
  <c r="S2093" i="5" s="1"/>
  <c r="R2077" i="5"/>
  <c r="S2077" i="5" s="1"/>
  <c r="R2071" i="5"/>
  <c r="S2071" i="5" s="1"/>
  <c r="R2067" i="5"/>
  <c r="S2067" i="5" s="1"/>
  <c r="R2062" i="5"/>
  <c r="S2062" i="5" s="1"/>
  <c r="R2053" i="5"/>
  <c r="S2053" i="5" s="1"/>
  <c r="R1989" i="5"/>
  <c r="S1989" i="5" s="1"/>
  <c r="R1979" i="5"/>
  <c r="S1979" i="5" s="1"/>
  <c r="R1969" i="5"/>
  <c r="S1969" i="5" s="1"/>
  <c r="R1949" i="5"/>
  <c r="S1949" i="5" s="1"/>
  <c r="R1926" i="5"/>
  <c r="R1920" i="5"/>
  <c r="S1920" i="5" s="1"/>
  <c r="R1910" i="5"/>
  <c r="S1910" i="5" s="1"/>
  <c r="R1901" i="5"/>
  <c r="S1901" i="5" s="1"/>
  <c r="R1894" i="5"/>
  <c r="S1894" i="5" s="1"/>
  <c r="R1878" i="5"/>
  <c r="S1878" i="5" s="1"/>
  <c r="R1849" i="5"/>
  <c r="S1849" i="5" s="1"/>
  <c r="R1812" i="5"/>
  <c r="R1807" i="5"/>
  <c r="M1807" i="5"/>
  <c r="N1807" i="5" s="1"/>
  <c r="M3352" i="5"/>
  <c r="N3352" i="5" s="1"/>
  <c r="M3342" i="5"/>
  <c r="M3336" i="5"/>
  <c r="N3336" i="5" s="1"/>
  <c r="M3326" i="5"/>
  <c r="N3326" i="5" s="1"/>
  <c r="M3320" i="5"/>
  <c r="N3320" i="5" s="1"/>
  <c r="M3310" i="5"/>
  <c r="N3310" i="5" s="1"/>
  <c r="M3304" i="5"/>
  <c r="N3304" i="5" s="1"/>
  <c r="M3294" i="5"/>
  <c r="N3294" i="5" s="1"/>
  <c r="M3290" i="5"/>
  <c r="N3290" i="5" s="1"/>
  <c r="M3284" i="5"/>
  <c r="N3284" i="5" s="1"/>
  <c r="M3276" i="5"/>
  <c r="M3268" i="5"/>
  <c r="N3268" i="5" s="1"/>
  <c r="M3252" i="5"/>
  <c r="V3252" i="5" s="1"/>
  <c r="M3248" i="5"/>
  <c r="V3248" i="5" s="1"/>
  <c r="M3221" i="5"/>
  <c r="N3221" i="5" s="1"/>
  <c r="M3215" i="5"/>
  <c r="M3211" i="5"/>
  <c r="M3193" i="5"/>
  <c r="M3189" i="5"/>
  <c r="N3189" i="5" s="1"/>
  <c r="M3183" i="5"/>
  <c r="M3179" i="5"/>
  <c r="M3161" i="5"/>
  <c r="M3157" i="5"/>
  <c r="N3157" i="5" s="1"/>
  <c r="M3151" i="5"/>
  <c r="N3151" i="5" s="1"/>
  <c r="M3147" i="5"/>
  <c r="M3137" i="5"/>
  <c r="M3121" i="5"/>
  <c r="V3121" i="5" s="1"/>
  <c r="M3084" i="5"/>
  <c r="N3084" i="5" s="1"/>
  <c r="M3080" i="5"/>
  <c r="N3080" i="5" s="1"/>
  <c r="M3064" i="5"/>
  <c r="N3064" i="5" s="1"/>
  <c r="M3048" i="5"/>
  <c r="N3048" i="5" s="1"/>
  <c r="M3032" i="5"/>
  <c r="M3000" i="5"/>
  <c r="N3000" i="5" s="1"/>
  <c r="M2993" i="5"/>
  <c r="M2968" i="5"/>
  <c r="M2936" i="5"/>
  <c r="M2925" i="5"/>
  <c r="M2923" i="5"/>
  <c r="N2923" i="5" s="1"/>
  <c r="M2913" i="5"/>
  <c r="N2913" i="5" s="1"/>
  <c r="M2905" i="5"/>
  <c r="M2817" i="5"/>
  <c r="V2817" i="5" s="1"/>
  <c r="M2801" i="5"/>
  <c r="V2801" i="5" s="1"/>
  <c r="M2785" i="5"/>
  <c r="V2777" i="5"/>
  <c r="M2769" i="5"/>
  <c r="V2769" i="5" s="1"/>
  <c r="M2765" i="5"/>
  <c r="V2765" i="5" s="1"/>
  <c r="M2757" i="5"/>
  <c r="M2756" i="5"/>
  <c r="N2756" i="5" s="1"/>
  <c r="M2749" i="5"/>
  <c r="M2741" i="5"/>
  <c r="M2740" i="5"/>
  <c r="M2705" i="5"/>
  <c r="M2704" i="5"/>
  <c r="N2704" i="5" s="1"/>
  <c r="M2689" i="5"/>
  <c r="V2677" i="5"/>
  <c r="M2669" i="5"/>
  <c r="V2645" i="5"/>
  <c r="M2637" i="5"/>
  <c r="V2629" i="5"/>
  <c r="M2621" i="5"/>
  <c r="V2621" i="5" s="1"/>
  <c r="M2609" i="5"/>
  <c r="V2609" i="5" s="1"/>
  <c r="M2608" i="5"/>
  <c r="N2608" i="5" s="1"/>
  <c r="L2593" i="5"/>
  <c r="M2593" i="5" s="1"/>
  <c r="M2588" i="5"/>
  <c r="N2588" i="5" s="1"/>
  <c r="M2587" i="5"/>
  <c r="M2586" i="5"/>
  <c r="N2586" i="5" s="1"/>
  <c r="L2582" i="5"/>
  <c r="L2577" i="5"/>
  <c r="M2577" i="5" s="1"/>
  <c r="M2565" i="5"/>
  <c r="N2565" i="5" s="1"/>
  <c r="L2562" i="5"/>
  <c r="M2555" i="5"/>
  <c r="L2554" i="5"/>
  <c r="M2545" i="5"/>
  <c r="N2545" i="5" s="1"/>
  <c r="L2542" i="5"/>
  <c r="M2535" i="5"/>
  <c r="L2534" i="5"/>
  <c r="M2532" i="5"/>
  <c r="N2532" i="5" s="1"/>
  <c r="L2529" i="5"/>
  <c r="M2529" i="5" s="1"/>
  <c r="M2524" i="5"/>
  <c r="N2524" i="5" s="1"/>
  <c r="M2523" i="5"/>
  <c r="N2523" i="5" s="1"/>
  <c r="M2522" i="5"/>
  <c r="M2521" i="5"/>
  <c r="M2520" i="5"/>
  <c r="L2519" i="5"/>
  <c r="M2519" i="5" s="1"/>
  <c r="M2517" i="5"/>
  <c r="N2517" i="5" s="1"/>
  <c r="M2514" i="5"/>
  <c r="N2514" i="5" s="1"/>
  <c r="L2512" i="5"/>
  <c r="L2507" i="5"/>
  <c r="M2507" i="5" s="1"/>
  <c r="N2507" i="5" s="1"/>
  <c r="L2505" i="5"/>
  <c r="M2501" i="5"/>
  <c r="N2501" i="5" s="1"/>
  <c r="L2500" i="5"/>
  <c r="M2497" i="5"/>
  <c r="M2494" i="5"/>
  <c r="N2494" i="5" s="1"/>
  <c r="M2493" i="5"/>
  <c r="L2492" i="5"/>
  <c r="V2488" i="5"/>
  <c r="L2483" i="5"/>
  <c r="M2483" i="5" s="1"/>
  <c r="N2483" i="5" s="1"/>
  <c r="V2480" i="5"/>
  <c r="M2465" i="5"/>
  <c r="R2461" i="5"/>
  <c r="S2461" i="5" s="1"/>
  <c r="R2459" i="5"/>
  <c r="S2459" i="5" s="1"/>
  <c r="R2458" i="5"/>
  <c r="S2458" i="5" s="1"/>
  <c r="L2455" i="5"/>
  <c r="M2455" i="5" s="1"/>
  <c r="V2448" i="5"/>
  <c r="R2447" i="5"/>
  <c r="S2447" i="5" s="1"/>
  <c r="L2443" i="5"/>
  <c r="R2436" i="5"/>
  <c r="S2436" i="5" s="1"/>
  <c r="L2434" i="5"/>
  <c r="R2432" i="5"/>
  <c r="S2432" i="5" s="1"/>
  <c r="L2429" i="5"/>
  <c r="L2426" i="5"/>
  <c r="R2415" i="5"/>
  <c r="S2415" i="5" s="1"/>
  <c r="R2412" i="5"/>
  <c r="S2412" i="5" s="1"/>
  <c r="R2411" i="5"/>
  <c r="S2411" i="5" s="1"/>
  <c r="R2407" i="5"/>
  <c r="S2407" i="5" s="1"/>
  <c r="R2405" i="5"/>
  <c r="S2405" i="5" s="1"/>
  <c r="R2403" i="5"/>
  <c r="R2401" i="5"/>
  <c r="R2397" i="5"/>
  <c r="R2395" i="5"/>
  <c r="S2395" i="5" s="1"/>
  <c r="R2394" i="5"/>
  <c r="S2394" i="5" s="1"/>
  <c r="L2391" i="5"/>
  <c r="M2391" i="5" s="1"/>
  <c r="V2384" i="5"/>
  <c r="R2383" i="5"/>
  <c r="S2383" i="5" s="1"/>
  <c r="R2379" i="5"/>
  <c r="S2379" i="5" s="1"/>
  <c r="R2374" i="5"/>
  <c r="S2374" i="5" s="1"/>
  <c r="R2373" i="5"/>
  <c r="S2373" i="5" s="1"/>
  <c r="R2370" i="5"/>
  <c r="S2370" i="5" s="1"/>
  <c r="R2366" i="5"/>
  <c r="S2366" i="5" s="1"/>
  <c r="R2363" i="5"/>
  <c r="R2358" i="5"/>
  <c r="R2355" i="5"/>
  <c r="S2355" i="5" s="1"/>
  <c r="R2350" i="5"/>
  <c r="S2350" i="5" s="1"/>
  <c r="R2342" i="5"/>
  <c r="S2342" i="5" s="1"/>
  <c r="R2339" i="5"/>
  <c r="S2339" i="5" s="1"/>
  <c r="L2335" i="5"/>
  <c r="M2335" i="5" s="1"/>
  <c r="R2329" i="5"/>
  <c r="S2329" i="5" s="1"/>
  <c r="R2326" i="5"/>
  <c r="S2326" i="5" s="1"/>
  <c r="R2324" i="5"/>
  <c r="S2324" i="5" s="1"/>
  <c r="S2320" i="5"/>
  <c r="L2317" i="5"/>
  <c r="M2317" i="5" s="1"/>
  <c r="R2314" i="5"/>
  <c r="S2314" i="5" s="1"/>
  <c r="R2312" i="5"/>
  <c r="S2312" i="5" s="1"/>
  <c r="U2312" i="5" s="1"/>
  <c r="R2307" i="5"/>
  <c r="S2307" i="5" s="1"/>
  <c r="L2303" i="5"/>
  <c r="M2303" i="5" s="1"/>
  <c r="R2297" i="5"/>
  <c r="S2297" i="5" s="1"/>
  <c r="R2294" i="5"/>
  <c r="S2294" i="5" s="1"/>
  <c r="R2292" i="5"/>
  <c r="S2292" i="5" s="1"/>
  <c r="S2288" i="5"/>
  <c r="U2288" i="5" s="1"/>
  <c r="L2285" i="5"/>
  <c r="M2285" i="5" s="1"/>
  <c r="L2282" i="5"/>
  <c r="R2279" i="5"/>
  <c r="S2279" i="5" s="1"/>
  <c r="R2278" i="5"/>
  <c r="S2278" i="5" s="1"/>
  <c r="R2272" i="5"/>
  <c r="S2272" i="5" s="1"/>
  <c r="L2269" i="5"/>
  <c r="M2269" i="5" s="1"/>
  <c r="R2260" i="5"/>
  <c r="S2260" i="5" s="1"/>
  <c r="R2259" i="5"/>
  <c r="S2259" i="5" s="1"/>
  <c r="R2257" i="5"/>
  <c r="L2250" i="5"/>
  <c r="R2247" i="5"/>
  <c r="S2247" i="5" s="1"/>
  <c r="R2246" i="5"/>
  <c r="S2246" i="5" s="1"/>
  <c r="R2240" i="5"/>
  <c r="S2240" i="5" s="1"/>
  <c r="L2237" i="5"/>
  <c r="M2237" i="5" s="1"/>
  <c r="R2232" i="5"/>
  <c r="S2232" i="5" s="1"/>
  <c r="U2232" i="5" s="1"/>
  <c r="V2232" i="5"/>
  <c r="M2222" i="5"/>
  <c r="V2222" i="5" s="1"/>
  <c r="R2222" i="5"/>
  <c r="M2220" i="5"/>
  <c r="V2220" i="5" s="1"/>
  <c r="R2220" i="5"/>
  <c r="S2220" i="5" s="1"/>
  <c r="R2219" i="5"/>
  <c r="R2218" i="5"/>
  <c r="S2218" i="5" s="1"/>
  <c r="M2218" i="5"/>
  <c r="V2218" i="5" s="1"/>
  <c r="R2214" i="5"/>
  <c r="S2214" i="5" s="1"/>
  <c r="R2211" i="5"/>
  <c r="S2211" i="5" s="1"/>
  <c r="R2210" i="5"/>
  <c r="S2210" i="5" s="1"/>
  <c r="M2210" i="5"/>
  <c r="V2210" i="5" s="1"/>
  <c r="R2209" i="5"/>
  <c r="S2209" i="5" s="1"/>
  <c r="R2208" i="5"/>
  <c r="S2208" i="5" s="1"/>
  <c r="M2206" i="5"/>
  <c r="V2206" i="5" s="1"/>
  <c r="R2205" i="5"/>
  <c r="M2200" i="5"/>
  <c r="V2200" i="5" s="1"/>
  <c r="R2190" i="5"/>
  <c r="S2190" i="5" s="1"/>
  <c r="R2174" i="5"/>
  <c r="S2174" i="5" s="1"/>
  <c r="U2174" i="5" s="1"/>
  <c r="V2174" i="5"/>
  <c r="R2166" i="5"/>
  <c r="S2166" i="5" s="1"/>
  <c r="R2158" i="5"/>
  <c r="S2158" i="5" s="1"/>
  <c r="R2148" i="5"/>
  <c r="S2148" i="5" s="1"/>
  <c r="V2148" i="5"/>
  <c r="R2137" i="5"/>
  <c r="S2137" i="5" s="1"/>
  <c r="M2136" i="5"/>
  <c r="V2136" i="5" s="1"/>
  <c r="R2136" i="5"/>
  <c r="S2136" i="5" s="1"/>
  <c r="R2135" i="5"/>
  <c r="S2135" i="5" s="1"/>
  <c r="R2134" i="5"/>
  <c r="S2134" i="5" s="1"/>
  <c r="M2134" i="5"/>
  <c r="V2134" i="5" s="1"/>
  <c r="R2121" i="5"/>
  <c r="S2121" i="5" s="1"/>
  <c r="R2105" i="5"/>
  <c r="S2105" i="5" s="1"/>
  <c r="R2089" i="5"/>
  <c r="S2089" i="5" s="1"/>
  <c r="R2075" i="5"/>
  <c r="S2075" i="5" s="1"/>
  <c r="R2066" i="5"/>
  <c r="S2066" i="5" s="1"/>
  <c r="R2061" i="5"/>
  <c r="S2061" i="5" s="1"/>
  <c r="R2046" i="5"/>
  <c r="S2046" i="5" s="1"/>
  <c r="R2030" i="5"/>
  <c r="S2030" i="5" s="1"/>
  <c r="R2005" i="5"/>
  <c r="S2005" i="5" s="1"/>
  <c r="R1982" i="5"/>
  <c r="R1952" i="5"/>
  <c r="R1948" i="5"/>
  <c r="R1939" i="5"/>
  <c r="S1939" i="5" s="1"/>
  <c r="R1925" i="5"/>
  <c r="S1925" i="5" s="1"/>
  <c r="R1915" i="5"/>
  <c r="S1915" i="5" s="1"/>
  <c r="R1909" i="5"/>
  <c r="S1909" i="5" s="1"/>
  <c r="R1889" i="5"/>
  <c r="S1889" i="5" s="1"/>
  <c r="R1868" i="5"/>
  <c r="S1868" i="5" s="1"/>
  <c r="R1858" i="5"/>
  <c r="R1838" i="5"/>
  <c r="S1838" i="5" s="1"/>
  <c r="M1838" i="5"/>
  <c r="N1838" i="5" s="1"/>
  <c r="R1816" i="5"/>
  <c r="S1816" i="5" s="1"/>
  <c r="S2567" i="5"/>
  <c r="R2564" i="5"/>
  <c r="S2564" i="5" s="1"/>
  <c r="R2559" i="5"/>
  <c r="S2559" i="5" s="1"/>
  <c r="R2557" i="5"/>
  <c r="R2544" i="5"/>
  <c r="S2544" i="5" s="1"/>
  <c r="R2539" i="5"/>
  <c r="S2539" i="5" s="1"/>
  <c r="R2537" i="5"/>
  <c r="S2537" i="5" s="1"/>
  <c r="S2528" i="5"/>
  <c r="S2511" i="5"/>
  <c r="S2482" i="5"/>
  <c r="R2464" i="5"/>
  <c r="S2464" i="5" s="1"/>
  <c r="R2460" i="5"/>
  <c r="S2460" i="5" s="1"/>
  <c r="M2460" i="5"/>
  <c r="R2450" i="5"/>
  <c r="S2450" i="5" s="1"/>
  <c r="R2445" i="5"/>
  <c r="R2428" i="5"/>
  <c r="R2404" i="5"/>
  <c r="S2404" i="5" s="1"/>
  <c r="M2404" i="5"/>
  <c r="N2404" i="5" s="1"/>
  <c r="R2402" i="5"/>
  <c r="R2400" i="5"/>
  <c r="S2400" i="5" s="1"/>
  <c r="M2400" i="5"/>
  <c r="N2400" i="5" s="1"/>
  <c r="R2396" i="5"/>
  <c r="S2396" i="5" s="1"/>
  <c r="M2396" i="5"/>
  <c r="R2386" i="5"/>
  <c r="R2381" i="5"/>
  <c r="R2377" i="5"/>
  <c r="S2377" i="5" s="1"/>
  <c r="R2372" i="5"/>
  <c r="S2372" i="5" s="1"/>
  <c r="M2372" i="5"/>
  <c r="V2372" i="5" s="1"/>
  <c r="R2362" i="5"/>
  <c r="M2362" i="5"/>
  <c r="V2362" i="5" s="1"/>
  <c r="R2354" i="5"/>
  <c r="S2354" i="5" s="1"/>
  <c r="M2354" i="5"/>
  <c r="V2354" i="5" s="1"/>
  <c r="R2346" i="5"/>
  <c r="M2346" i="5"/>
  <c r="R2337" i="5"/>
  <c r="R2334" i="5"/>
  <c r="S2334" i="5" s="1"/>
  <c r="R2332" i="5"/>
  <c r="S2332" i="5" s="1"/>
  <c r="R2325" i="5"/>
  <c r="S2325" i="5" s="1"/>
  <c r="R2322" i="5"/>
  <c r="S2322" i="5" s="1"/>
  <c r="R2311" i="5"/>
  <c r="S2311" i="5" s="1"/>
  <c r="R2305" i="5"/>
  <c r="S2305" i="5" s="1"/>
  <c r="R2302" i="5"/>
  <c r="S2302" i="5" s="1"/>
  <c r="R2300" i="5"/>
  <c r="R2293" i="5"/>
  <c r="S2293" i="5" s="1"/>
  <c r="R2290" i="5"/>
  <c r="S2290" i="5" s="1"/>
  <c r="R2277" i="5"/>
  <c r="S2277" i="5" s="1"/>
  <c r="R2268" i="5"/>
  <c r="S2268" i="5" s="1"/>
  <c r="R2267" i="5"/>
  <c r="S2267" i="5" s="1"/>
  <c r="R2265" i="5"/>
  <c r="S2265" i="5" s="1"/>
  <c r="R2258" i="5"/>
  <c r="S2258" i="5" s="1"/>
  <c r="M2258" i="5"/>
  <c r="R2255" i="5"/>
  <c r="S2255" i="5" s="1"/>
  <c r="R2254" i="5"/>
  <c r="R2245" i="5"/>
  <c r="S2245" i="5" s="1"/>
  <c r="R2236" i="5"/>
  <c r="S2236" i="5" s="1"/>
  <c r="R2235" i="5"/>
  <c r="R2233" i="5"/>
  <c r="S2233" i="5" s="1"/>
  <c r="R2224" i="5"/>
  <c r="S2224" i="5" s="1"/>
  <c r="R2217" i="5"/>
  <c r="S2217" i="5" s="1"/>
  <c r="R2216" i="5"/>
  <c r="S2216" i="5" s="1"/>
  <c r="R2213" i="5"/>
  <c r="S2213" i="5" s="1"/>
  <c r="R2189" i="5"/>
  <c r="S2189" i="5" s="1"/>
  <c r="M2188" i="5"/>
  <c r="V2188" i="5" s="1"/>
  <c r="R2188" i="5"/>
  <c r="S2188" i="5" s="1"/>
  <c r="R2187" i="5"/>
  <c r="S2187" i="5" s="1"/>
  <c r="R2181" i="5"/>
  <c r="S2181" i="5" s="1"/>
  <c r="M2180" i="5"/>
  <c r="V2180" i="5" s="1"/>
  <c r="R2180" i="5"/>
  <c r="R2179" i="5"/>
  <c r="S2179" i="5" s="1"/>
  <c r="R2173" i="5"/>
  <c r="S2173" i="5" s="1"/>
  <c r="M2172" i="5"/>
  <c r="V2172" i="5" s="1"/>
  <c r="R2172" i="5"/>
  <c r="S2172" i="5" s="1"/>
  <c r="R2171" i="5"/>
  <c r="S2171" i="5" s="1"/>
  <c r="R2165" i="5"/>
  <c r="S2165" i="5" s="1"/>
  <c r="M2164" i="5"/>
  <c r="V2164" i="5" s="1"/>
  <c r="R2164" i="5"/>
  <c r="S2164" i="5" s="1"/>
  <c r="R2163" i="5"/>
  <c r="S2163" i="5" s="1"/>
  <c r="R2157" i="5"/>
  <c r="S2157" i="5" s="1"/>
  <c r="M2156" i="5"/>
  <c r="V2156" i="5" s="1"/>
  <c r="R2156" i="5"/>
  <c r="S2156" i="5" s="1"/>
  <c r="R2155" i="5"/>
  <c r="S2155" i="5" s="1"/>
  <c r="R2140" i="5"/>
  <c r="S2140" i="5" s="1"/>
  <c r="M2130" i="5"/>
  <c r="R2130" i="5"/>
  <c r="S2130" i="5" s="1"/>
  <c r="R2117" i="5"/>
  <c r="S2117" i="5" s="1"/>
  <c r="R2101" i="5"/>
  <c r="S2101" i="5" s="1"/>
  <c r="R2085" i="5"/>
  <c r="S2085" i="5" s="1"/>
  <c r="R2074" i="5"/>
  <c r="S2074" i="5" s="1"/>
  <c r="R2070" i="5"/>
  <c r="S2070" i="5" s="1"/>
  <c r="R2065" i="5"/>
  <c r="S2065" i="5" s="1"/>
  <c r="R2059" i="5"/>
  <c r="S2059" i="5" s="1"/>
  <c r="R2043" i="5"/>
  <c r="S2043" i="5" s="1"/>
  <c r="R2039" i="5"/>
  <c r="S2039" i="5" s="1"/>
  <c r="R2024" i="5"/>
  <c r="R2020" i="5"/>
  <c r="S2020" i="5" s="1"/>
  <c r="R2008" i="5"/>
  <c r="S2008" i="5" s="1"/>
  <c r="R2004" i="5"/>
  <c r="S2004" i="5" s="1"/>
  <c r="R1995" i="5"/>
  <c r="S1995" i="5" s="1"/>
  <c r="U1995" i="5" s="1"/>
  <c r="R1961" i="5"/>
  <c r="S1961" i="5" s="1"/>
  <c r="R1945" i="5"/>
  <c r="R1938" i="5"/>
  <c r="R1882" i="5"/>
  <c r="S1882" i="5" s="1"/>
  <c r="R1867" i="5"/>
  <c r="S1867" i="5" s="1"/>
  <c r="R1857" i="5"/>
  <c r="S1857" i="5" s="1"/>
  <c r="R1809" i="5"/>
  <c r="S1809" i="5" s="1"/>
  <c r="M3368" i="5"/>
  <c r="M3328" i="5"/>
  <c r="N3328" i="5" s="1"/>
  <c r="M3312" i="5"/>
  <c r="M3296" i="5"/>
  <c r="N3296" i="5" s="1"/>
  <c r="M3292" i="5"/>
  <c r="M3282" i="5"/>
  <c r="N3282" i="5" s="1"/>
  <c r="M3278" i="5"/>
  <c r="M3266" i="5"/>
  <c r="N3266" i="5" s="1"/>
  <c r="M3261" i="5"/>
  <c r="M3259" i="5"/>
  <c r="M3237" i="5"/>
  <c r="M3236" i="5"/>
  <c r="M3232" i="5"/>
  <c r="M3228" i="5"/>
  <c r="V3228" i="5" s="1"/>
  <c r="M3227" i="5"/>
  <c r="M3200" i="5"/>
  <c r="M3196" i="5"/>
  <c r="V3196" i="5" s="1"/>
  <c r="M3168" i="5"/>
  <c r="V3168" i="5" s="1"/>
  <c r="M3164" i="5"/>
  <c r="M3141" i="5"/>
  <c r="N3141" i="5" s="1"/>
  <c r="M3128" i="5"/>
  <c r="N3128" i="5" s="1"/>
  <c r="M3073" i="5"/>
  <c r="N3073" i="5" s="1"/>
  <c r="M3057" i="5"/>
  <c r="M3041" i="5"/>
  <c r="N3041" i="5" s="1"/>
  <c r="M3017" i="5"/>
  <c r="M3015" i="5"/>
  <c r="N3015" i="5" s="1"/>
  <c r="M3009" i="5"/>
  <c r="M2985" i="5"/>
  <c r="M2984" i="5"/>
  <c r="N2984" i="5" s="1"/>
  <c r="M2983" i="5"/>
  <c r="N2983" i="5" s="1"/>
  <c r="M2977" i="5"/>
  <c r="M2953" i="5"/>
  <c r="M2952" i="5"/>
  <c r="M2951" i="5"/>
  <c r="N2951" i="5" s="1"/>
  <c r="M2945" i="5"/>
  <c r="M2869" i="5"/>
  <c r="M2781" i="5"/>
  <c r="V2781" i="5" s="1"/>
  <c r="M2761" i="5"/>
  <c r="V2761" i="5" s="1"/>
  <c r="V2754" i="5"/>
  <c r="M2745" i="5"/>
  <c r="M2744" i="5"/>
  <c r="N2744" i="5" s="1"/>
  <c r="M2729" i="5"/>
  <c r="M2728" i="5"/>
  <c r="N2728" i="5" s="1"/>
  <c r="M2721" i="5"/>
  <c r="V2721" i="5" s="1"/>
  <c r="M2716" i="5"/>
  <c r="M2709" i="5"/>
  <c r="M2701" i="5"/>
  <c r="V2701" i="5" s="1"/>
  <c r="M2595" i="5"/>
  <c r="R2592" i="5"/>
  <c r="S2592" i="5" s="1"/>
  <c r="R2591" i="5"/>
  <c r="S2591" i="5" s="1"/>
  <c r="L2590" i="5"/>
  <c r="L2585" i="5"/>
  <c r="M2585" i="5" s="1"/>
  <c r="S2581" i="5"/>
  <c r="U2581" i="5" s="1"/>
  <c r="M2580" i="5"/>
  <c r="N2580" i="5" s="1"/>
  <c r="M2579" i="5"/>
  <c r="M2578" i="5"/>
  <c r="R2576" i="5"/>
  <c r="S2576" i="5" s="1"/>
  <c r="R2575" i="5"/>
  <c r="S2575" i="5" s="1"/>
  <c r="R2574" i="5"/>
  <c r="S2574" i="5" s="1"/>
  <c r="R2573" i="5"/>
  <c r="S2573" i="5" s="1"/>
  <c r="R2572" i="5"/>
  <c r="S2572" i="5" s="1"/>
  <c r="M2570" i="5"/>
  <c r="N2570" i="5" s="1"/>
  <c r="L2569" i="5"/>
  <c r="M2567" i="5"/>
  <c r="N2567" i="5" s="1"/>
  <c r="R2566" i="5"/>
  <c r="S2566" i="5" s="1"/>
  <c r="M2561" i="5"/>
  <c r="M2558" i="5"/>
  <c r="V2558" i="5" s="1"/>
  <c r="M2556" i="5"/>
  <c r="L2550" i="5"/>
  <c r="M2547" i="5"/>
  <c r="N2547" i="5" s="1"/>
  <c r="M2541" i="5"/>
  <c r="M2540" i="5"/>
  <c r="M2536" i="5"/>
  <c r="R2533" i="5"/>
  <c r="S2533" i="5" s="1"/>
  <c r="S2532" i="5"/>
  <c r="L2531" i="5"/>
  <c r="M2531" i="5" s="1"/>
  <c r="M2528" i="5"/>
  <c r="N2528" i="5" s="1"/>
  <c r="R2526" i="5"/>
  <c r="S2526" i="5" s="1"/>
  <c r="L2525" i="5"/>
  <c r="R2518" i="5"/>
  <c r="S2518" i="5" s="1"/>
  <c r="M2516" i="5"/>
  <c r="R2515" i="5"/>
  <c r="S2515" i="5" s="1"/>
  <c r="M2511" i="5"/>
  <c r="M2510" i="5"/>
  <c r="R2509" i="5"/>
  <c r="S2509" i="5" s="1"/>
  <c r="L2508" i="5"/>
  <c r="L2506" i="5"/>
  <c r="L2504" i="5"/>
  <c r="M2502" i="5"/>
  <c r="L2498" i="5"/>
  <c r="M2498" i="5" s="1"/>
  <c r="N2498" i="5" s="1"/>
  <c r="S2497" i="5"/>
  <c r="M2496" i="5"/>
  <c r="N2496" i="5" s="1"/>
  <c r="R2495" i="5"/>
  <c r="S2495" i="5" s="1"/>
  <c r="L2490" i="5"/>
  <c r="M2490" i="5" s="1"/>
  <c r="R2488" i="5"/>
  <c r="S2488" i="5" s="1"/>
  <c r="R2486" i="5"/>
  <c r="M2482" i="5"/>
  <c r="M2481" i="5"/>
  <c r="R2480" i="5"/>
  <c r="S2480" i="5" s="1"/>
  <c r="R2479" i="5"/>
  <c r="S2479" i="5" s="1"/>
  <c r="R2478" i="5"/>
  <c r="S2478" i="5" s="1"/>
  <c r="R2477" i="5"/>
  <c r="R2476" i="5"/>
  <c r="S2476" i="5" s="1"/>
  <c r="M2474" i="5"/>
  <c r="N2474" i="5" s="1"/>
  <c r="L2473" i="5"/>
  <c r="M2471" i="5"/>
  <c r="V2471" i="5" s="1"/>
  <c r="M2469" i="5"/>
  <c r="N2469" i="5" s="1"/>
  <c r="M2468" i="5"/>
  <c r="R2467" i="5"/>
  <c r="S2467" i="5" s="1"/>
  <c r="L2466" i="5"/>
  <c r="R2463" i="5"/>
  <c r="S2463" i="5" s="1"/>
  <c r="M2459" i="5"/>
  <c r="R2457" i="5"/>
  <c r="S2457" i="5" s="1"/>
  <c r="S2454" i="5"/>
  <c r="L2453" i="5"/>
  <c r="M2453" i="5" s="1"/>
  <c r="R2451" i="5"/>
  <c r="S2451" i="5" s="1"/>
  <c r="L2449" i="5"/>
  <c r="M2447" i="5"/>
  <c r="N2447" i="5" s="1"/>
  <c r="R2446" i="5"/>
  <c r="S2446" i="5" s="1"/>
  <c r="L2431" i="5"/>
  <c r="M2431" i="5" s="1"/>
  <c r="N2431" i="5" s="1"/>
  <c r="R2420" i="5"/>
  <c r="S2420" i="5" s="1"/>
  <c r="R2418" i="5"/>
  <c r="S2418" i="5" s="1"/>
  <c r="R2416" i="5"/>
  <c r="S2416" i="5" s="1"/>
  <c r="U2416" i="5" s="1"/>
  <c r="M2412" i="5"/>
  <c r="R2410" i="5"/>
  <c r="S2410" i="5" s="1"/>
  <c r="R2408" i="5"/>
  <c r="S2408" i="5" s="1"/>
  <c r="M2407" i="5"/>
  <c r="R2406" i="5"/>
  <c r="S2406" i="5" s="1"/>
  <c r="M2405" i="5"/>
  <c r="N2405" i="5" s="1"/>
  <c r="M2401" i="5"/>
  <c r="R2399" i="5"/>
  <c r="S2399" i="5" s="1"/>
  <c r="M2395" i="5"/>
  <c r="R2393" i="5"/>
  <c r="S2393" i="5" s="1"/>
  <c r="L2389" i="5"/>
  <c r="M2389" i="5" s="1"/>
  <c r="N2389" i="5" s="1"/>
  <c r="R2387" i="5"/>
  <c r="S2387" i="5" s="1"/>
  <c r="L2385" i="5"/>
  <c r="M2383" i="5"/>
  <c r="N2383" i="5" s="1"/>
  <c r="R2382" i="5"/>
  <c r="S2382" i="5" s="1"/>
  <c r="L2380" i="5"/>
  <c r="R2378" i="5"/>
  <c r="S2376" i="5"/>
  <c r="M2374" i="5"/>
  <c r="V2374" i="5" s="1"/>
  <c r="R2371" i="5"/>
  <c r="S2371" i="5" s="1"/>
  <c r="L2369" i="5"/>
  <c r="M2369" i="5" s="1"/>
  <c r="M2366" i="5"/>
  <c r="R2365" i="5"/>
  <c r="S2365" i="5" s="1"/>
  <c r="L2361" i="5"/>
  <c r="M2361" i="5" s="1"/>
  <c r="M2358" i="5"/>
  <c r="R2357" i="5"/>
  <c r="S2357" i="5" s="1"/>
  <c r="L2353" i="5"/>
  <c r="M2353" i="5" s="1"/>
  <c r="M2350" i="5"/>
  <c r="R2349" i="5"/>
  <c r="S2349" i="5" s="1"/>
  <c r="L2345" i="5"/>
  <c r="M2345" i="5" s="1"/>
  <c r="M2342" i="5"/>
  <c r="R2341" i="5"/>
  <c r="S2341" i="5" s="1"/>
  <c r="R2340" i="5"/>
  <c r="S2340" i="5" s="1"/>
  <c r="S2336" i="5"/>
  <c r="L2333" i="5"/>
  <c r="M2333" i="5" s="1"/>
  <c r="S2331" i="5"/>
  <c r="R2330" i="5"/>
  <c r="M2329" i="5"/>
  <c r="N2329" i="5" s="1"/>
  <c r="R2328" i="5"/>
  <c r="S2328" i="5" s="1"/>
  <c r="M2324" i="5"/>
  <c r="N2324" i="5" s="1"/>
  <c r="R2323" i="5"/>
  <c r="S2323" i="5" s="1"/>
  <c r="L2319" i="5"/>
  <c r="M2319" i="5" s="1"/>
  <c r="M2314" i="5"/>
  <c r="R2313" i="5"/>
  <c r="S2313" i="5" s="1"/>
  <c r="V2312" i="5"/>
  <c r="R2310" i="5"/>
  <c r="S2310" i="5" s="1"/>
  <c r="R2308" i="5"/>
  <c r="S2308" i="5" s="1"/>
  <c r="L2301" i="5"/>
  <c r="M2301" i="5" s="1"/>
  <c r="S2299" i="5"/>
  <c r="R2298" i="5"/>
  <c r="V2298" i="5"/>
  <c r="M2297" i="5"/>
  <c r="R2296" i="5"/>
  <c r="S2296" i="5" s="1"/>
  <c r="M2292" i="5"/>
  <c r="R2291" i="5"/>
  <c r="S2291" i="5" s="1"/>
  <c r="L2287" i="5"/>
  <c r="M2287" i="5" s="1"/>
  <c r="M2279" i="5"/>
  <c r="R2276" i="5"/>
  <c r="S2276" i="5" s="1"/>
  <c r="V2276" i="5"/>
  <c r="R2275" i="5"/>
  <c r="S2275" i="5" s="1"/>
  <c r="R2273" i="5"/>
  <c r="V2272" i="5"/>
  <c r="L2266" i="5"/>
  <c r="R2263" i="5"/>
  <c r="S2263" i="5" s="1"/>
  <c r="R2262" i="5"/>
  <c r="S2262" i="5" s="1"/>
  <c r="M2257" i="5"/>
  <c r="R2256" i="5"/>
  <c r="S2256" i="5" s="1"/>
  <c r="L2253" i="5"/>
  <c r="M2253" i="5" s="1"/>
  <c r="M2247" i="5"/>
  <c r="R2244" i="5"/>
  <c r="S2244" i="5" s="1"/>
  <c r="U2244" i="5" s="1"/>
  <c r="V2244" i="5"/>
  <c r="R2243" i="5"/>
  <c r="S2243" i="5" s="1"/>
  <c r="R2241" i="5"/>
  <c r="S2241" i="5" s="1"/>
  <c r="V2240" i="5"/>
  <c r="L2234" i="5"/>
  <c r="M2224" i="5"/>
  <c r="M2216" i="5"/>
  <c r="R2198" i="5"/>
  <c r="V2198" i="5"/>
  <c r="R2195" i="5"/>
  <c r="S2195" i="5" s="1"/>
  <c r="R2194" i="5"/>
  <c r="S2194" i="5" s="1"/>
  <c r="M2194" i="5"/>
  <c r="V2194" i="5" s="1"/>
  <c r="M2154" i="5"/>
  <c r="R2154" i="5"/>
  <c r="R2153" i="5"/>
  <c r="S2153" i="5" s="1"/>
  <c r="R2152" i="5"/>
  <c r="S2152" i="5" s="1"/>
  <c r="R2151" i="5"/>
  <c r="S2151" i="5" s="1"/>
  <c r="R2150" i="5"/>
  <c r="S2150" i="5" s="1"/>
  <c r="M2150" i="5"/>
  <c r="V2150" i="5" s="1"/>
  <c r="M2140" i="5"/>
  <c r="V2140" i="5" s="1"/>
  <c r="R2132" i="5"/>
  <c r="V2132" i="5"/>
  <c r="R2128" i="5"/>
  <c r="S2128" i="5" s="1"/>
  <c r="M2128" i="5"/>
  <c r="V2128" i="5" s="1"/>
  <c r="R2127" i="5"/>
  <c r="S2127" i="5" s="1"/>
  <c r="R2126" i="5"/>
  <c r="S2126" i="5" s="1"/>
  <c r="R2113" i="5"/>
  <c r="S2113" i="5" s="1"/>
  <c r="R2097" i="5"/>
  <c r="S2097" i="5" s="1"/>
  <c r="R2081" i="5"/>
  <c r="S2081" i="5" s="1"/>
  <c r="R2073" i="5"/>
  <c r="S2073" i="5" s="1"/>
  <c r="R2069" i="5"/>
  <c r="S2069" i="5" s="1"/>
  <c r="R2063" i="5"/>
  <c r="S2063" i="5" s="1"/>
  <c r="R2058" i="5"/>
  <c r="S2058" i="5" s="1"/>
  <c r="R2042" i="5"/>
  <c r="S2042" i="5" s="1"/>
  <c r="R2023" i="5"/>
  <c r="S2023" i="5" s="1"/>
  <c r="R2017" i="5"/>
  <c r="S2017" i="5" s="1"/>
  <c r="R2001" i="5"/>
  <c r="S2001" i="5" s="1"/>
  <c r="R1994" i="5"/>
  <c r="S1994" i="5" s="1"/>
  <c r="R1970" i="5"/>
  <c r="S1970" i="5" s="1"/>
  <c r="R1933" i="5"/>
  <c r="S1933" i="5" s="1"/>
  <c r="R1902" i="5"/>
  <c r="S1902" i="5" s="1"/>
  <c r="R1895" i="5"/>
  <c r="S1895" i="5" s="1"/>
  <c r="R1879" i="5"/>
  <c r="R1850" i="5"/>
  <c r="S1850" i="5" s="1"/>
  <c r="R1814" i="5"/>
  <c r="S1814" i="5" s="1"/>
  <c r="M1814" i="5"/>
  <c r="R1808" i="5"/>
  <c r="S1808" i="5" s="1"/>
  <c r="M2439" i="5"/>
  <c r="M2438" i="5"/>
  <c r="N2438" i="5" s="1"/>
  <c r="M2437" i="5"/>
  <c r="N2437" i="5" s="1"/>
  <c r="M2427" i="5"/>
  <c r="M2415" i="5"/>
  <c r="N2415" i="5" s="1"/>
  <c r="M2403" i="5"/>
  <c r="N2403" i="5" s="1"/>
  <c r="M2375" i="5"/>
  <c r="N2375" i="5" s="1"/>
  <c r="M2367" i="5"/>
  <c r="M2365" i="5"/>
  <c r="M2359" i="5"/>
  <c r="M2357" i="5"/>
  <c r="M2351" i="5"/>
  <c r="M2349" i="5"/>
  <c r="M2343" i="5"/>
  <c r="M2341" i="5"/>
  <c r="M2339" i="5"/>
  <c r="M2331" i="5"/>
  <c r="M2323" i="5"/>
  <c r="M2315" i="5"/>
  <c r="M2307" i="5"/>
  <c r="M2299" i="5"/>
  <c r="M2291" i="5"/>
  <c r="R2231" i="5"/>
  <c r="S2231" i="5" s="1"/>
  <c r="R2225" i="5"/>
  <c r="S2225" i="5" s="1"/>
  <c r="R2223" i="5"/>
  <c r="S2223" i="5" s="1"/>
  <c r="R2215" i="5"/>
  <c r="S2215" i="5" s="1"/>
  <c r="M2213" i="5"/>
  <c r="V2212" i="5"/>
  <c r="R2212" i="5"/>
  <c r="S2212" i="5" s="1"/>
  <c r="R2207" i="5"/>
  <c r="S2207" i="5" s="1"/>
  <c r="M2205" i="5"/>
  <c r="R2199" i="5"/>
  <c r="S2199" i="5" s="1"/>
  <c r="M2197" i="5"/>
  <c r="V2196" i="5"/>
  <c r="R2196" i="5"/>
  <c r="S2196" i="5" s="1"/>
  <c r="M2193" i="5"/>
  <c r="N2193" i="5" s="1"/>
  <c r="R2192" i="5"/>
  <c r="S2192" i="5" s="1"/>
  <c r="R2191" i="5"/>
  <c r="S2191" i="5" s="1"/>
  <c r="R2186" i="5"/>
  <c r="S2186" i="5" s="1"/>
  <c r="M2185" i="5"/>
  <c r="V2184" i="5"/>
  <c r="R2184" i="5"/>
  <c r="S2184" i="5" s="1"/>
  <c r="R2183" i="5"/>
  <c r="S2183" i="5" s="1"/>
  <c r="R2178" i="5"/>
  <c r="S2178" i="5" s="1"/>
  <c r="M2177" i="5"/>
  <c r="R2176" i="5"/>
  <c r="S2176" i="5" s="1"/>
  <c r="R2175" i="5"/>
  <c r="S2175" i="5" s="1"/>
  <c r="M2169" i="5"/>
  <c r="R2168" i="5"/>
  <c r="S2168" i="5" s="1"/>
  <c r="R2167" i="5"/>
  <c r="S2167" i="5" s="1"/>
  <c r="R2162" i="5"/>
  <c r="S2162" i="5" s="1"/>
  <c r="M2161" i="5"/>
  <c r="V2160" i="5"/>
  <c r="R2160" i="5"/>
  <c r="S2160" i="5" s="1"/>
  <c r="R2159" i="5"/>
  <c r="S2159" i="5" s="1"/>
  <c r="R2149" i="5"/>
  <c r="S2149" i="5" s="1"/>
  <c r="R2147" i="5"/>
  <c r="S2147" i="5" s="1"/>
  <c r="R2141" i="5"/>
  <c r="S2141" i="5" s="1"/>
  <c r="R2139" i="5"/>
  <c r="R2133" i="5"/>
  <c r="S2133" i="5" s="1"/>
  <c r="R2131" i="5"/>
  <c r="S2131" i="5" s="1"/>
  <c r="M2126" i="5"/>
  <c r="V2126" i="5" s="1"/>
  <c r="M2125" i="5"/>
  <c r="N2125" i="5" s="1"/>
  <c r="R2051" i="5"/>
  <c r="S2051" i="5" s="1"/>
  <c r="R2048" i="5"/>
  <c r="S2048" i="5" s="1"/>
  <c r="R2044" i="5"/>
  <c r="S2044" i="5" s="1"/>
  <c r="V2041" i="5"/>
  <c r="R2031" i="5"/>
  <c r="S2031" i="5" s="1"/>
  <c r="V2029" i="5"/>
  <c r="R2009" i="5"/>
  <c r="S2009" i="5" s="1"/>
  <c r="R2006" i="5"/>
  <c r="S2006" i="5" s="1"/>
  <c r="R1997" i="5"/>
  <c r="S1997" i="5" s="1"/>
  <c r="R1987" i="5"/>
  <c r="S1987" i="5" s="1"/>
  <c r="R1971" i="5"/>
  <c r="S1971" i="5" s="1"/>
  <c r="R1962" i="5"/>
  <c r="S1962" i="5" s="1"/>
  <c r="R1953" i="5"/>
  <c r="S1953" i="5" s="1"/>
  <c r="R1950" i="5"/>
  <c r="S1950" i="5" s="1"/>
  <c r="R1941" i="5"/>
  <c r="S1941" i="5" s="1"/>
  <c r="R1931" i="5"/>
  <c r="S1931" i="5" s="1"/>
  <c r="R1928" i="5"/>
  <c r="S1928" i="5" s="1"/>
  <c r="R1921" i="5"/>
  <c r="S1921" i="5" s="1"/>
  <c r="R1918" i="5"/>
  <c r="S1918" i="5" s="1"/>
  <c r="R1911" i="5"/>
  <c r="S1911" i="5" s="1"/>
  <c r="R1903" i="5"/>
  <c r="S1903" i="5" s="1"/>
  <c r="R1897" i="5"/>
  <c r="S1897" i="5" s="1"/>
  <c r="R1887" i="5"/>
  <c r="S1887" i="5" s="1"/>
  <c r="R1884" i="5"/>
  <c r="S1884" i="5" s="1"/>
  <c r="R1880" i="5"/>
  <c r="S1880" i="5" s="1"/>
  <c r="R1860" i="5"/>
  <c r="S1860" i="5" s="1"/>
  <c r="R1844" i="5"/>
  <c r="S1844" i="5" s="1"/>
  <c r="R1840" i="5"/>
  <c r="S1840" i="5" s="1"/>
  <c r="R1837" i="5"/>
  <c r="S1837" i="5" s="1"/>
  <c r="S1827" i="5"/>
  <c r="U1827" i="5" s="1"/>
  <c r="R1825" i="5"/>
  <c r="S1825" i="5" s="1"/>
  <c r="R1806" i="5"/>
  <c r="S1806" i="5" s="1"/>
  <c r="R1802" i="5"/>
  <c r="S1802" i="5" s="1"/>
  <c r="R1794" i="5"/>
  <c r="S1794" i="5" s="1"/>
  <c r="R1792" i="5"/>
  <c r="S1792" i="5" s="1"/>
  <c r="R1791" i="5"/>
  <c r="S1791" i="5" s="1"/>
  <c r="R1786" i="5"/>
  <c r="S1786" i="5" s="1"/>
  <c r="M1786" i="5"/>
  <c r="R1785" i="5"/>
  <c r="S1785" i="5" s="1"/>
  <c r="R1782" i="5"/>
  <c r="S1782" i="5" s="1"/>
  <c r="M1771" i="5"/>
  <c r="N1771" i="5" s="1"/>
  <c r="R1771" i="5"/>
  <c r="S1771" i="5" s="1"/>
  <c r="R1760" i="5"/>
  <c r="S1760" i="5" s="1"/>
  <c r="R1759" i="5"/>
  <c r="R1758" i="5"/>
  <c r="S1758" i="5" s="1"/>
  <c r="R1754" i="5"/>
  <c r="S1754" i="5" s="1"/>
  <c r="R1753" i="5"/>
  <c r="S1753" i="5" s="1"/>
  <c r="U1753" i="5" s="1"/>
  <c r="V1753" i="5"/>
  <c r="M1752" i="5"/>
  <c r="N1752" i="5" s="1"/>
  <c r="R1750" i="5"/>
  <c r="S1750" i="5" s="1"/>
  <c r="M1745" i="5"/>
  <c r="N1745" i="5" s="1"/>
  <c r="R1745" i="5"/>
  <c r="S1745" i="5" s="1"/>
  <c r="M1742" i="5"/>
  <c r="R1741" i="5"/>
  <c r="S1741" i="5" s="1"/>
  <c r="M1738" i="5"/>
  <c r="R1730" i="5"/>
  <c r="S1730" i="5" s="1"/>
  <c r="R1729" i="5"/>
  <c r="S1729" i="5" s="1"/>
  <c r="M1724" i="5"/>
  <c r="V1724" i="5" s="1"/>
  <c r="R1723" i="5"/>
  <c r="S1723" i="5" s="1"/>
  <c r="R1719" i="5"/>
  <c r="S1719" i="5" s="1"/>
  <c r="R1710" i="5"/>
  <c r="R1709" i="5"/>
  <c r="S1709" i="5" s="1"/>
  <c r="R1700" i="5"/>
  <c r="S1700" i="5" s="1"/>
  <c r="R1696" i="5"/>
  <c r="S1696" i="5" s="1"/>
  <c r="U1696" i="5" s="1"/>
  <c r="R1691" i="5"/>
  <c r="S1691" i="5" s="1"/>
  <c r="R1680" i="5"/>
  <c r="S1680" i="5" s="1"/>
  <c r="R1676" i="5"/>
  <c r="R1671" i="5"/>
  <c r="S1671" i="5" s="1"/>
  <c r="M1666" i="5"/>
  <c r="R1666" i="5"/>
  <c r="S1666" i="5" s="1"/>
  <c r="R1655" i="5"/>
  <c r="S1655" i="5" s="1"/>
  <c r="M1654" i="5"/>
  <c r="N1654" i="5" s="1"/>
  <c r="R1654" i="5"/>
  <c r="S1654" i="5" s="1"/>
  <c r="R1653" i="5"/>
  <c r="S1653" i="5" s="1"/>
  <c r="M1652" i="5"/>
  <c r="M1650" i="5"/>
  <c r="M1649" i="5"/>
  <c r="N1649" i="5" s="1"/>
  <c r="R1646" i="5"/>
  <c r="S1646" i="5" s="1"/>
  <c r="U1646" i="5" s="1"/>
  <c r="R1642" i="5"/>
  <c r="S1642" i="5" s="1"/>
  <c r="R1636" i="5"/>
  <c r="S1636" i="5" s="1"/>
  <c r="V1633" i="5"/>
  <c r="R1633" i="5"/>
  <c r="S1633" i="5" s="1"/>
  <c r="U1633" i="5" s="1"/>
  <c r="R1625" i="5"/>
  <c r="S1625" i="5" s="1"/>
  <c r="R1623" i="5"/>
  <c r="S1623" i="5" s="1"/>
  <c r="M1621" i="5"/>
  <c r="R1621" i="5"/>
  <c r="S1621" i="5" s="1"/>
  <c r="M1618" i="5"/>
  <c r="N1618" i="5" s="1"/>
  <c r="M1617" i="5"/>
  <c r="N1617" i="5" s="1"/>
  <c r="R1617" i="5"/>
  <c r="S1617" i="5" s="1"/>
  <c r="M1604" i="5"/>
  <c r="N1604" i="5" s="1"/>
  <c r="R1604" i="5"/>
  <c r="R1596" i="5"/>
  <c r="S1596" i="5" s="1"/>
  <c r="R1591" i="5"/>
  <c r="S1591" i="5" s="1"/>
  <c r="R1590" i="5"/>
  <c r="S1590" i="5" s="1"/>
  <c r="R1588" i="5"/>
  <c r="S1588" i="5" s="1"/>
  <c r="R1586" i="5"/>
  <c r="S1586" i="5" s="1"/>
  <c r="R1575" i="5"/>
  <c r="S1575" i="5" s="1"/>
  <c r="M1562" i="5"/>
  <c r="N1562" i="5" s="1"/>
  <c r="M1558" i="5"/>
  <c r="N1558" i="5" s="1"/>
  <c r="R1553" i="5"/>
  <c r="S1553" i="5" s="1"/>
  <c r="R1548" i="5"/>
  <c r="S1548" i="5" s="1"/>
  <c r="M1541" i="5"/>
  <c r="N1541" i="5" s="1"/>
  <c r="R1541" i="5"/>
  <c r="S1541" i="5" s="1"/>
  <c r="R1531" i="5"/>
  <c r="S1531" i="5" s="1"/>
  <c r="R1506" i="5"/>
  <c r="S1506" i="5" s="1"/>
  <c r="R1483" i="5"/>
  <c r="S1483" i="5" s="1"/>
  <c r="R1445" i="5"/>
  <c r="S1445" i="5" s="1"/>
  <c r="R1442" i="5"/>
  <c r="S1442" i="5" s="1"/>
  <c r="R1435" i="5"/>
  <c r="S1435" i="5" s="1"/>
  <c r="R1426" i="5"/>
  <c r="S1426" i="5" s="1"/>
  <c r="R1394" i="5"/>
  <c r="S1394" i="5" s="1"/>
  <c r="R1365" i="5"/>
  <c r="S1365" i="5" s="1"/>
  <c r="R1338" i="5"/>
  <c r="S1338" i="5" s="1"/>
  <c r="M2589" i="5"/>
  <c r="M2581" i="5"/>
  <c r="N2581" i="5" s="1"/>
  <c r="M2571" i="5"/>
  <c r="M2559" i="5"/>
  <c r="N2559" i="5" s="1"/>
  <c r="M2539" i="5"/>
  <c r="N2539" i="5" s="1"/>
  <c r="M2527" i="5"/>
  <c r="N2527" i="5" s="1"/>
  <c r="M2499" i="5"/>
  <c r="N2499" i="5" s="1"/>
  <c r="M2487" i="5"/>
  <c r="N2487" i="5" s="1"/>
  <c r="M2485" i="5"/>
  <c r="M2475" i="5"/>
  <c r="M2454" i="5"/>
  <c r="N2454" i="5" s="1"/>
  <c r="M2443" i="5"/>
  <c r="M2419" i="5"/>
  <c r="N2419" i="5" s="1"/>
  <c r="M2390" i="5"/>
  <c r="N2390" i="5" s="1"/>
  <c r="M2327" i="5"/>
  <c r="M2325" i="5"/>
  <c r="M2311" i="5"/>
  <c r="M2309" i="5"/>
  <c r="M2295" i="5"/>
  <c r="M2293" i="5"/>
  <c r="M2277" i="5"/>
  <c r="M2261" i="5"/>
  <c r="M2245" i="5"/>
  <c r="M2229" i="5"/>
  <c r="M2189" i="5"/>
  <c r="M2187" i="5"/>
  <c r="M2181" i="5"/>
  <c r="M2179" i="5"/>
  <c r="M2173" i="5"/>
  <c r="M2171" i="5"/>
  <c r="M2165" i="5"/>
  <c r="M2163" i="5"/>
  <c r="M2157" i="5"/>
  <c r="M2155" i="5"/>
  <c r="M2153" i="5"/>
  <c r="M2145" i="5"/>
  <c r="M2137" i="5"/>
  <c r="M2129" i="5"/>
  <c r="L2124" i="5"/>
  <c r="M2121" i="5"/>
  <c r="N2121" i="5" s="1"/>
  <c r="L2120" i="5"/>
  <c r="M2117" i="5"/>
  <c r="N2117" i="5" s="1"/>
  <c r="L2116" i="5"/>
  <c r="M2113" i="5"/>
  <c r="N2113" i="5" s="1"/>
  <c r="L2112" i="5"/>
  <c r="M2109" i="5"/>
  <c r="N2109" i="5" s="1"/>
  <c r="L2108" i="5"/>
  <c r="M2105" i="5"/>
  <c r="L2104" i="5"/>
  <c r="M2101" i="5"/>
  <c r="N2101" i="5" s="1"/>
  <c r="L2100" i="5"/>
  <c r="M2097" i="5"/>
  <c r="N2097" i="5" s="1"/>
  <c r="L2096" i="5"/>
  <c r="M2093" i="5"/>
  <c r="N2093" i="5" s="1"/>
  <c r="L2092" i="5"/>
  <c r="M2089" i="5"/>
  <c r="L2088" i="5"/>
  <c r="M2085" i="5"/>
  <c r="N2085" i="5" s="1"/>
  <c r="L2084" i="5"/>
  <c r="M2081" i="5"/>
  <c r="N2081" i="5" s="1"/>
  <c r="L2080" i="5"/>
  <c r="M2077" i="5"/>
  <c r="N2077" i="5" s="1"/>
  <c r="L2076" i="5"/>
  <c r="M2073" i="5"/>
  <c r="N2073" i="5" s="1"/>
  <c r="L2072" i="5"/>
  <c r="M2069" i="5"/>
  <c r="N2069" i="5" s="1"/>
  <c r="L2068" i="5"/>
  <c r="M2065" i="5"/>
  <c r="L2064" i="5"/>
  <c r="M2061" i="5"/>
  <c r="N2061" i="5" s="1"/>
  <c r="L2060" i="5"/>
  <c r="M2053" i="5"/>
  <c r="N2053" i="5" s="1"/>
  <c r="L2047" i="5"/>
  <c r="M2047" i="5" s="1"/>
  <c r="N2047" i="5" s="1"/>
  <c r="M2043" i="5"/>
  <c r="N2043" i="5" s="1"/>
  <c r="M2042" i="5"/>
  <c r="M2038" i="5"/>
  <c r="N2038" i="5" s="1"/>
  <c r="L2034" i="5"/>
  <c r="M2030" i="5"/>
  <c r="N2030" i="5" s="1"/>
  <c r="L2025" i="5"/>
  <c r="M2023" i="5"/>
  <c r="N2023" i="5" s="1"/>
  <c r="L2022" i="5"/>
  <c r="M2019" i="5"/>
  <c r="N2019" i="5" s="1"/>
  <c r="L2013" i="5"/>
  <c r="M2008" i="5"/>
  <c r="M2004" i="5"/>
  <c r="N2004" i="5" s="1"/>
  <c r="L2003" i="5"/>
  <c r="M2001" i="5"/>
  <c r="N2001" i="5" s="1"/>
  <c r="L2000" i="5"/>
  <c r="M2000" i="5" s="1"/>
  <c r="L1996" i="5"/>
  <c r="M1996" i="5" s="1"/>
  <c r="M1989" i="5"/>
  <c r="N1989" i="5" s="1"/>
  <c r="L1983" i="5"/>
  <c r="M1983" i="5" s="1"/>
  <c r="M1978" i="5"/>
  <c r="N1978" i="5" s="1"/>
  <c r="L1974" i="5"/>
  <c r="M1970" i="5"/>
  <c r="N1970" i="5" s="1"/>
  <c r="M1969" i="5"/>
  <c r="N1969" i="5" s="1"/>
  <c r="L1968" i="5"/>
  <c r="M1968" i="5" s="1"/>
  <c r="M1963" i="5"/>
  <c r="L1957" i="5"/>
  <c r="M1952" i="5"/>
  <c r="M1948" i="5"/>
  <c r="N1948" i="5" s="1"/>
  <c r="L1947" i="5"/>
  <c r="M1945" i="5"/>
  <c r="N1945" i="5" s="1"/>
  <c r="L1944" i="5"/>
  <c r="M1944" i="5" s="1"/>
  <c r="L1940" i="5"/>
  <c r="M1940" i="5" s="1"/>
  <c r="M1933" i="5"/>
  <c r="N1933" i="5" s="1"/>
  <c r="L1927" i="5"/>
  <c r="M1927" i="5" s="1"/>
  <c r="M1920" i="5"/>
  <c r="V1920" i="5" s="1"/>
  <c r="M1914" i="5"/>
  <c r="N1914" i="5" s="1"/>
  <c r="M1910" i="5"/>
  <c r="N1910" i="5" s="1"/>
  <c r="M1909" i="5"/>
  <c r="N1909" i="5" s="1"/>
  <c r="L1908" i="5"/>
  <c r="M1908" i="5" s="1"/>
  <c r="M1902" i="5"/>
  <c r="N1902" i="5" s="1"/>
  <c r="M1901" i="5"/>
  <c r="N1901" i="5" s="1"/>
  <c r="L1900" i="5"/>
  <c r="L1896" i="5"/>
  <c r="M1896" i="5" s="1"/>
  <c r="N1896" i="5" s="1"/>
  <c r="M1889" i="5"/>
  <c r="N1889" i="5" s="1"/>
  <c r="L1883" i="5"/>
  <c r="M1883" i="5" s="1"/>
  <c r="M1879" i="5"/>
  <c r="N1879" i="5" s="1"/>
  <c r="M1878" i="5"/>
  <c r="L1874" i="5"/>
  <c r="L1869" i="5"/>
  <c r="M1867" i="5"/>
  <c r="N1867" i="5" s="1"/>
  <c r="L1866" i="5"/>
  <c r="L1859" i="5"/>
  <c r="M1859" i="5" s="1"/>
  <c r="L1851" i="5"/>
  <c r="M1851" i="5" s="1"/>
  <c r="L1843" i="5"/>
  <c r="M1843" i="5" s="1"/>
  <c r="M1840" i="5"/>
  <c r="V1840" i="5" s="1"/>
  <c r="M1839" i="5"/>
  <c r="N1839" i="5" s="1"/>
  <c r="L1836" i="5"/>
  <c r="M1836" i="5" s="1"/>
  <c r="M1825" i="5"/>
  <c r="N1825" i="5" s="1"/>
  <c r="L1824" i="5"/>
  <c r="M1824" i="5" s="1"/>
  <c r="R1821" i="5"/>
  <c r="S1821" i="5" s="1"/>
  <c r="R1817" i="5"/>
  <c r="M1815" i="5"/>
  <c r="M1808" i="5"/>
  <c r="N1808" i="5" s="1"/>
  <c r="M1803" i="5"/>
  <c r="N1803" i="5" s="1"/>
  <c r="M1802" i="5"/>
  <c r="R1790" i="5"/>
  <c r="S1790" i="5" s="1"/>
  <c r="R1788" i="5"/>
  <c r="S1788" i="5" s="1"/>
  <c r="U1788" i="5" s="1"/>
  <c r="M1782" i="5"/>
  <c r="M1779" i="5"/>
  <c r="R1779" i="5"/>
  <c r="S1779" i="5" s="1"/>
  <c r="R1773" i="5"/>
  <c r="S1773" i="5" s="1"/>
  <c r="R1768" i="5"/>
  <c r="S1768" i="5" s="1"/>
  <c r="R1767" i="5"/>
  <c r="S1767" i="5" s="1"/>
  <c r="R1765" i="5"/>
  <c r="S1765" i="5" s="1"/>
  <c r="R1763" i="5"/>
  <c r="S1763" i="5" s="1"/>
  <c r="M1761" i="5"/>
  <c r="N1761" i="5" s="1"/>
  <c r="M1759" i="5"/>
  <c r="N1759" i="5" s="1"/>
  <c r="L1757" i="5"/>
  <c r="R1756" i="5"/>
  <c r="R1751" i="5"/>
  <c r="S1751" i="5" s="1"/>
  <c r="M1746" i="5"/>
  <c r="N1746" i="5" s="1"/>
  <c r="R1742" i="5"/>
  <c r="S1742" i="5" s="1"/>
  <c r="R1738" i="5"/>
  <c r="S1738" i="5" s="1"/>
  <c r="M1737" i="5"/>
  <c r="N1737" i="5" s="1"/>
  <c r="S1733" i="5"/>
  <c r="M1730" i="5"/>
  <c r="N1730" i="5" s="1"/>
  <c r="M1729" i="5"/>
  <c r="N1729" i="5" s="1"/>
  <c r="M1719" i="5"/>
  <c r="N1719" i="5" s="1"/>
  <c r="R1716" i="5"/>
  <c r="S1716" i="5" s="1"/>
  <c r="M1710" i="5"/>
  <c r="M1709" i="5"/>
  <c r="N1709" i="5" s="1"/>
  <c r="M1706" i="5"/>
  <c r="N1706" i="5" s="1"/>
  <c r="R1706" i="5"/>
  <c r="S1706" i="5" s="1"/>
  <c r="M1703" i="5"/>
  <c r="N1703" i="5" s="1"/>
  <c r="R1703" i="5"/>
  <c r="S1703" i="5" s="1"/>
  <c r="R1699" i="5"/>
  <c r="S1699" i="5" s="1"/>
  <c r="R1698" i="5"/>
  <c r="S1698" i="5" s="1"/>
  <c r="R1697" i="5"/>
  <c r="S1697" i="5" s="1"/>
  <c r="R1690" i="5"/>
  <c r="S1690" i="5" s="1"/>
  <c r="U1690" i="5" s="1"/>
  <c r="M1686" i="5"/>
  <c r="R1686" i="5"/>
  <c r="S1686" i="5" s="1"/>
  <c r="M1683" i="5"/>
  <c r="V1683" i="5" s="1"/>
  <c r="R1683" i="5"/>
  <c r="S1683" i="5" s="1"/>
  <c r="R1679" i="5"/>
  <c r="S1679" i="5" s="1"/>
  <c r="R1678" i="5"/>
  <c r="S1678" i="5" s="1"/>
  <c r="U1678" i="5" s="1"/>
  <c r="W1678" i="5" s="1"/>
  <c r="Y1678" i="5" s="1"/>
  <c r="R1677" i="5"/>
  <c r="S1677" i="5" s="1"/>
  <c r="R1670" i="5"/>
  <c r="S1670" i="5" s="1"/>
  <c r="U1670" i="5" s="1"/>
  <c r="R1665" i="5"/>
  <c r="S1665" i="5" s="1"/>
  <c r="L1664" i="5"/>
  <c r="M1664" i="5" s="1"/>
  <c r="R1662" i="5"/>
  <c r="S1662" i="5" s="1"/>
  <c r="R1658" i="5"/>
  <c r="S1658" i="5" s="1"/>
  <c r="R1656" i="5"/>
  <c r="S1656" i="5" s="1"/>
  <c r="M1655" i="5"/>
  <c r="N1655" i="5" s="1"/>
  <c r="M1653" i="5"/>
  <c r="N1653" i="5" s="1"/>
  <c r="R1648" i="5"/>
  <c r="S1648" i="5" s="1"/>
  <c r="M1646" i="5"/>
  <c r="M1642" i="5"/>
  <c r="N1642" i="5" s="1"/>
  <c r="M1641" i="5"/>
  <c r="N1641" i="5" s="1"/>
  <c r="R1638" i="5"/>
  <c r="S1638" i="5" s="1"/>
  <c r="R1634" i="5"/>
  <c r="S1634" i="5" s="1"/>
  <c r="R1629" i="5"/>
  <c r="S1629" i="5" s="1"/>
  <c r="R1624" i="5"/>
  <c r="S1624" i="5" s="1"/>
  <c r="R1620" i="5"/>
  <c r="S1620" i="5" s="1"/>
  <c r="R1619" i="5"/>
  <c r="S1619" i="5" s="1"/>
  <c r="R1616" i="5"/>
  <c r="S1616" i="5" s="1"/>
  <c r="M1616" i="5"/>
  <c r="N1616" i="5" s="1"/>
  <c r="M1609" i="5"/>
  <c r="S1604" i="5"/>
  <c r="R1603" i="5"/>
  <c r="S1603" i="5" s="1"/>
  <c r="R1600" i="5"/>
  <c r="S1600" i="5" s="1"/>
  <c r="M1593" i="5"/>
  <c r="M1590" i="5"/>
  <c r="N1590" i="5" s="1"/>
  <c r="R1579" i="5"/>
  <c r="R1573" i="5"/>
  <c r="S1573" i="5" s="1"/>
  <c r="M1573" i="5"/>
  <c r="N1573" i="5" s="1"/>
  <c r="R1559" i="5"/>
  <c r="S1559" i="5" s="1"/>
  <c r="R1547" i="5"/>
  <c r="S1547" i="5" s="1"/>
  <c r="R1545" i="5"/>
  <c r="S1545" i="5" s="1"/>
  <c r="U1545" i="5" s="1"/>
  <c r="R1488" i="5"/>
  <c r="S1488" i="5" s="1"/>
  <c r="R1487" i="5"/>
  <c r="S1487" i="5" s="1"/>
  <c r="M1483" i="5"/>
  <c r="V1483" i="5" s="1"/>
  <c r="R1477" i="5"/>
  <c r="S1477" i="5" s="1"/>
  <c r="R1476" i="5"/>
  <c r="S1476" i="5" s="1"/>
  <c r="R1469" i="5"/>
  <c r="S1469" i="5" s="1"/>
  <c r="R1460" i="5"/>
  <c r="S1460" i="5" s="1"/>
  <c r="M2075" i="5"/>
  <c r="M2074" i="5"/>
  <c r="V2074" i="5" s="1"/>
  <c r="M2071" i="5"/>
  <c r="M2070" i="5"/>
  <c r="M2067" i="5"/>
  <c r="M2066" i="5"/>
  <c r="M2063" i="5"/>
  <c r="M2062" i="5"/>
  <c r="M2059" i="5"/>
  <c r="M2058" i="5"/>
  <c r="R2050" i="5"/>
  <c r="M2046" i="5"/>
  <c r="N2046" i="5" s="1"/>
  <c r="R2041" i="5"/>
  <c r="S2041" i="5" s="1"/>
  <c r="U2041" i="5" s="1"/>
  <c r="M2039" i="5"/>
  <c r="N2039" i="5" s="1"/>
  <c r="R2029" i="5"/>
  <c r="S2029" i="5" s="1"/>
  <c r="U2029" i="5" s="1"/>
  <c r="M2024" i="5"/>
  <c r="M2020" i="5"/>
  <c r="N2020" i="5" s="1"/>
  <c r="M2017" i="5"/>
  <c r="N2017" i="5" s="1"/>
  <c r="M2005" i="5"/>
  <c r="N2005" i="5" s="1"/>
  <c r="M1995" i="5"/>
  <c r="N1995" i="5" s="1"/>
  <c r="M1994" i="5"/>
  <c r="R1986" i="5"/>
  <c r="S1986" i="5" s="1"/>
  <c r="M1982" i="5"/>
  <c r="N1982" i="5" s="1"/>
  <c r="M1979" i="5"/>
  <c r="N1979" i="5" s="1"/>
  <c r="S1976" i="5"/>
  <c r="S1966" i="5"/>
  <c r="M1961" i="5"/>
  <c r="N1961" i="5" s="1"/>
  <c r="M1949" i="5"/>
  <c r="N1949" i="5" s="1"/>
  <c r="M1939" i="5"/>
  <c r="N1939" i="5" s="1"/>
  <c r="M1938" i="5"/>
  <c r="R1930" i="5"/>
  <c r="S1930" i="5" s="1"/>
  <c r="M1926" i="5"/>
  <c r="N1926" i="5" s="1"/>
  <c r="M1925" i="5"/>
  <c r="N1925" i="5" s="1"/>
  <c r="R1917" i="5"/>
  <c r="S1917" i="5" s="1"/>
  <c r="M1915" i="5"/>
  <c r="N1915" i="5" s="1"/>
  <c r="S1898" i="5"/>
  <c r="M1895" i="5"/>
  <c r="M1894" i="5"/>
  <c r="S1891" i="5"/>
  <c r="R1886" i="5"/>
  <c r="S1886" i="5" s="1"/>
  <c r="M1882" i="5"/>
  <c r="N1882" i="5" s="1"/>
  <c r="S1876" i="5"/>
  <c r="M1868" i="5"/>
  <c r="M1858" i="5"/>
  <c r="N1858" i="5" s="1"/>
  <c r="M1857" i="5"/>
  <c r="N1857" i="5" s="1"/>
  <c r="M1850" i="5"/>
  <c r="N1850" i="5" s="1"/>
  <c r="M1849" i="5"/>
  <c r="N1849" i="5" s="1"/>
  <c r="S1842" i="5"/>
  <c r="M1833" i="5"/>
  <c r="N1833" i="5" s="1"/>
  <c r="R1832" i="5"/>
  <c r="S1832" i="5" s="1"/>
  <c r="R1830" i="5"/>
  <c r="S1830" i="5" s="1"/>
  <c r="R1826" i="5"/>
  <c r="S1826" i="5" s="1"/>
  <c r="R1811" i="5"/>
  <c r="S1811" i="5" s="1"/>
  <c r="M1809" i="5"/>
  <c r="N1809" i="5" s="1"/>
  <c r="R1800" i="5"/>
  <c r="S1800" i="5" s="1"/>
  <c r="M1799" i="5"/>
  <c r="N1799" i="5" s="1"/>
  <c r="R1799" i="5"/>
  <c r="S1799" i="5" s="1"/>
  <c r="R1798" i="5"/>
  <c r="S1798" i="5" s="1"/>
  <c r="R1797" i="5"/>
  <c r="S1797" i="5" s="1"/>
  <c r="R1796" i="5"/>
  <c r="S1796" i="5" s="1"/>
  <c r="M1787" i="5"/>
  <c r="N1787" i="5" s="1"/>
  <c r="R1787" i="5"/>
  <c r="S1787" i="5" s="1"/>
  <c r="R1781" i="5"/>
  <c r="S1781" i="5" s="1"/>
  <c r="R1776" i="5"/>
  <c r="S1776" i="5" s="1"/>
  <c r="R1770" i="5"/>
  <c r="S1770" i="5" s="1"/>
  <c r="M1770" i="5"/>
  <c r="R1769" i="5"/>
  <c r="S1769" i="5" s="1"/>
  <c r="R1766" i="5"/>
  <c r="S1766" i="5" s="1"/>
  <c r="R1764" i="5"/>
  <c r="S1764" i="5" s="1"/>
  <c r="R1752" i="5"/>
  <c r="S1752" i="5" s="1"/>
  <c r="R1749" i="5"/>
  <c r="S1749" i="5" s="1"/>
  <c r="R1743" i="5"/>
  <c r="S1743" i="5" s="1"/>
  <c r="R1736" i="5"/>
  <c r="S1736" i="5" s="1"/>
  <c r="R1731" i="5"/>
  <c r="S1731" i="5" s="1"/>
  <c r="R1724" i="5"/>
  <c r="S1724" i="5" s="1"/>
  <c r="R1721" i="5"/>
  <c r="S1721" i="5" s="1"/>
  <c r="R1708" i="5"/>
  <c r="S1708" i="5" s="1"/>
  <c r="R1705" i="5"/>
  <c r="S1705" i="5" s="1"/>
  <c r="M1695" i="5"/>
  <c r="N1695" i="5" s="1"/>
  <c r="R1685" i="5"/>
  <c r="S1685" i="5" s="1"/>
  <c r="M1675" i="5"/>
  <c r="N1675" i="5" s="1"/>
  <c r="R1650" i="5"/>
  <c r="S1650" i="5" s="1"/>
  <c r="R1649" i="5"/>
  <c r="S1649" i="5" s="1"/>
  <c r="R1643" i="5"/>
  <c r="S1643" i="5" s="1"/>
  <c r="R1640" i="5"/>
  <c r="S1640" i="5" s="1"/>
  <c r="R1630" i="5"/>
  <c r="S1630" i="5" s="1"/>
  <c r="R1627" i="5"/>
  <c r="S1627" i="5" s="1"/>
  <c r="M1625" i="5"/>
  <c r="R1618" i="5"/>
  <c r="S1618" i="5" s="1"/>
  <c r="R1615" i="5"/>
  <c r="S1615" i="5" s="1"/>
  <c r="R1611" i="5"/>
  <c r="S1611" i="5" s="1"/>
  <c r="R1602" i="5"/>
  <c r="S1602" i="5" s="1"/>
  <c r="R1601" i="5"/>
  <c r="S1601" i="5" s="1"/>
  <c r="R1598" i="5"/>
  <c r="S1598" i="5" s="1"/>
  <c r="M1588" i="5"/>
  <c r="N1588" i="5" s="1"/>
  <c r="R1582" i="5"/>
  <c r="S1582" i="5" s="1"/>
  <c r="M1582" i="5"/>
  <c r="N1582" i="5" s="1"/>
  <c r="R1578" i="5"/>
  <c r="S1578" i="5" s="1"/>
  <c r="R1576" i="5"/>
  <c r="R1572" i="5"/>
  <c r="S1572" i="5" s="1"/>
  <c r="R1568" i="5"/>
  <c r="S1568" i="5" s="1"/>
  <c r="R1567" i="5"/>
  <c r="S1567" i="5" s="1"/>
  <c r="R1561" i="5"/>
  <c r="S1561" i="5" s="1"/>
  <c r="M1553" i="5"/>
  <c r="R1552" i="5"/>
  <c r="S1552" i="5" s="1"/>
  <c r="R1514" i="5"/>
  <c r="S1514" i="5" s="1"/>
  <c r="R1481" i="5"/>
  <c r="S1481" i="5" s="1"/>
  <c r="M1481" i="5"/>
  <c r="R1463" i="5"/>
  <c r="S1463" i="5" s="1"/>
  <c r="R1448" i="5"/>
  <c r="M2551" i="5"/>
  <c r="M2530" i="5"/>
  <c r="N2530" i="5" s="1"/>
  <c r="M2491" i="5"/>
  <c r="N2491" i="5" s="1"/>
  <c r="M2489" i="5"/>
  <c r="N2489" i="5" s="1"/>
  <c r="M2463" i="5"/>
  <c r="N2463" i="5" s="1"/>
  <c r="M2451" i="5"/>
  <c r="N2451" i="5" s="1"/>
  <c r="M2423" i="5"/>
  <c r="N2423" i="5" s="1"/>
  <c r="M2422" i="5"/>
  <c r="M2421" i="5"/>
  <c r="N2421" i="5" s="1"/>
  <c r="M2411" i="5"/>
  <c r="M2399" i="5"/>
  <c r="N2399" i="5" s="1"/>
  <c r="M2387" i="5"/>
  <c r="N2387" i="5" s="1"/>
  <c r="M2379" i="5"/>
  <c r="N2379" i="5" s="1"/>
  <c r="M2373" i="5"/>
  <c r="M2371" i="5"/>
  <c r="M2363" i="5"/>
  <c r="M2355" i="5"/>
  <c r="M2283" i="5"/>
  <c r="M2275" i="5"/>
  <c r="M2267" i="5"/>
  <c r="M2259" i="5"/>
  <c r="M2251" i="5"/>
  <c r="M2243" i="5"/>
  <c r="M2235" i="5"/>
  <c r="M2227" i="5"/>
  <c r="M2219" i="5"/>
  <c r="M2217" i="5"/>
  <c r="N2217" i="5" s="1"/>
  <c r="M2211" i="5"/>
  <c r="M2209" i="5"/>
  <c r="M2203" i="5"/>
  <c r="M2201" i="5"/>
  <c r="M2195" i="5"/>
  <c r="M2151" i="5"/>
  <c r="M2143" i="5"/>
  <c r="M2135" i="5"/>
  <c r="R2123" i="5"/>
  <c r="S2123" i="5" s="1"/>
  <c r="R2122" i="5"/>
  <c r="S2122" i="5" s="1"/>
  <c r="R2119" i="5"/>
  <c r="S2119" i="5" s="1"/>
  <c r="R2118" i="5"/>
  <c r="S2118" i="5" s="1"/>
  <c r="R2115" i="5"/>
  <c r="S2115" i="5" s="1"/>
  <c r="R2114" i="5"/>
  <c r="S2114" i="5" s="1"/>
  <c r="U2114" i="5" s="1"/>
  <c r="R2111" i="5"/>
  <c r="S2111" i="5" s="1"/>
  <c r="U2111" i="5" s="1"/>
  <c r="R2110" i="5"/>
  <c r="S2110" i="5" s="1"/>
  <c r="R2107" i="5"/>
  <c r="S2107" i="5" s="1"/>
  <c r="R2106" i="5"/>
  <c r="S2106" i="5" s="1"/>
  <c r="R2103" i="5"/>
  <c r="S2103" i="5" s="1"/>
  <c r="R2102" i="5"/>
  <c r="S2102" i="5" s="1"/>
  <c r="R2099" i="5"/>
  <c r="S2099" i="5" s="1"/>
  <c r="R2098" i="5"/>
  <c r="S2098" i="5" s="1"/>
  <c r="R2095" i="5"/>
  <c r="S2095" i="5" s="1"/>
  <c r="R2094" i="5"/>
  <c r="S2094" i="5" s="1"/>
  <c r="R2091" i="5"/>
  <c r="S2091" i="5" s="1"/>
  <c r="R2090" i="5"/>
  <c r="S2090" i="5" s="1"/>
  <c r="R2087" i="5"/>
  <c r="S2087" i="5" s="1"/>
  <c r="R2086" i="5"/>
  <c r="S2086" i="5" s="1"/>
  <c r="R2083" i="5"/>
  <c r="S2083" i="5" s="1"/>
  <c r="R2082" i="5"/>
  <c r="S2082" i="5" s="1"/>
  <c r="U2082" i="5" s="1"/>
  <c r="R2079" i="5"/>
  <c r="R2078" i="5"/>
  <c r="L2057" i="5"/>
  <c r="M2055" i="5"/>
  <c r="N2055" i="5" s="1"/>
  <c r="L2054" i="5"/>
  <c r="M2051" i="5"/>
  <c r="N2051" i="5" s="1"/>
  <c r="V2049" i="5"/>
  <c r="L2045" i="5"/>
  <c r="M2040" i="5"/>
  <c r="V2040" i="5" s="1"/>
  <c r="V2037" i="5"/>
  <c r="M2036" i="5"/>
  <c r="N2036" i="5" s="1"/>
  <c r="L2035" i="5"/>
  <c r="M2033" i="5"/>
  <c r="N2033" i="5" s="1"/>
  <c r="L2032" i="5"/>
  <c r="M2032" i="5" s="1"/>
  <c r="L2028" i="5"/>
  <c r="M2028" i="5" s="1"/>
  <c r="N2028" i="5" s="1"/>
  <c r="M2021" i="5"/>
  <c r="N2021" i="5" s="1"/>
  <c r="L2015" i="5"/>
  <c r="M2015" i="5" s="1"/>
  <c r="S2012" i="5"/>
  <c r="M2011" i="5"/>
  <c r="N2011" i="5" s="1"/>
  <c r="M2010" i="5"/>
  <c r="M2009" i="5"/>
  <c r="M2006" i="5"/>
  <c r="N2006" i="5" s="1"/>
  <c r="L2002" i="5"/>
  <c r="M1998" i="5"/>
  <c r="N1998" i="5" s="1"/>
  <c r="M1997" i="5"/>
  <c r="L1993" i="5"/>
  <c r="M1991" i="5"/>
  <c r="N1991" i="5" s="1"/>
  <c r="L1990" i="5"/>
  <c r="M1987" i="5"/>
  <c r="N1987" i="5" s="1"/>
  <c r="S1981" i="5"/>
  <c r="M1980" i="5"/>
  <c r="S1977" i="5"/>
  <c r="M1976" i="5"/>
  <c r="L1975" i="5"/>
  <c r="M1973" i="5"/>
  <c r="N1973" i="5" s="1"/>
  <c r="L1972" i="5"/>
  <c r="M1972" i="5" s="1"/>
  <c r="M1966" i="5"/>
  <c r="N1966" i="5" s="1"/>
  <c r="M1965" i="5"/>
  <c r="L1964" i="5"/>
  <c r="M1964" i="5" s="1"/>
  <c r="S1963" i="5"/>
  <c r="M1962" i="5"/>
  <c r="L1959" i="5"/>
  <c r="M1959" i="5" s="1"/>
  <c r="M1955" i="5"/>
  <c r="N1955" i="5" s="1"/>
  <c r="M1954" i="5"/>
  <c r="M1953" i="5"/>
  <c r="M1950" i="5"/>
  <c r="N1950" i="5" s="1"/>
  <c r="L1946" i="5"/>
  <c r="M1942" i="5"/>
  <c r="N1942" i="5" s="1"/>
  <c r="M1941" i="5"/>
  <c r="L1937" i="5"/>
  <c r="V1936" i="5"/>
  <c r="M1935" i="5"/>
  <c r="N1935" i="5" s="1"/>
  <c r="L1934" i="5"/>
  <c r="M1931" i="5"/>
  <c r="N1931" i="5" s="1"/>
  <c r="S1924" i="5"/>
  <c r="L1923" i="5"/>
  <c r="M1923" i="5" s="1"/>
  <c r="M1918" i="5"/>
  <c r="N1918" i="5" s="1"/>
  <c r="M1916" i="5"/>
  <c r="V1916" i="5" s="1"/>
  <c r="S1914" i="5"/>
  <c r="M1913" i="5"/>
  <c r="L1912" i="5"/>
  <c r="M1912" i="5" s="1"/>
  <c r="S1907" i="5"/>
  <c r="M1906" i="5"/>
  <c r="N1906" i="5" s="1"/>
  <c r="M1905" i="5"/>
  <c r="N1905" i="5" s="1"/>
  <c r="L1904" i="5"/>
  <c r="M1904" i="5" s="1"/>
  <c r="M1898" i="5"/>
  <c r="N1898" i="5" s="1"/>
  <c r="M1897" i="5"/>
  <c r="L1893" i="5"/>
  <c r="V1892" i="5"/>
  <c r="S1892" i="5"/>
  <c r="U1892" i="5" s="1"/>
  <c r="M1891" i="5"/>
  <c r="N1891" i="5" s="1"/>
  <c r="L1890" i="5"/>
  <c r="S1888" i="5"/>
  <c r="U1888" i="5" s="1"/>
  <c r="M1887" i="5"/>
  <c r="N1887" i="5" s="1"/>
  <c r="S1885" i="5"/>
  <c r="L1881" i="5"/>
  <c r="M1876" i="5"/>
  <c r="N1876" i="5" s="1"/>
  <c r="L1875" i="5"/>
  <c r="L1872" i="5"/>
  <c r="M1872" i="5" s="1"/>
  <c r="L1865" i="5"/>
  <c r="M1865" i="5" s="1"/>
  <c r="N1865" i="5" s="1"/>
  <c r="M1863" i="5"/>
  <c r="L1862" i="5"/>
  <c r="L1847" i="5"/>
  <c r="M1847" i="5" s="1"/>
  <c r="L1841" i="5"/>
  <c r="M1841" i="5" s="1"/>
  <c r="N1841" i="5" s="1"/>
  <c r="R1839" i="5"/>
  <c r="S1839" i="5" s="1"/>
  <c r="L1834" i="5"/>
  <c r="M1834" i="5" s="1"/>
  <c r="R1833" i="5"/>
  <c r="S1833" i="5" s="1"/>
  <c r="M1830" i="5"/>
  <c r="N1830" i="5" s="1"/>
  <c r="M1828" i="5"/>
  <c r="N1828" i="5" s="1"/>
  <c r="L1820" i="5"/>
  <c r="M1820" i="5" s="1"/>
  <c r="S1815" i="5"/>
  <c r="M1811" i="5"/>
  <c r="N1811" i="5" s="1"/>
  <c r="M1810" i="5"/>
  <c r="M1806" i="5"/>
  <c r="R1805" i="5"/>
  <c r="S1805" i="5" s="1"/>
  <c r="R1801" i="5"/>
  <c r="S1801" i="5" s="1"/>
  <c r="M1800" i="5"/>
  <c r="M1798" i="5"/>
  <c r="M1796" i="5"/>
  <c r="N1796" i="5" s="1"/>
  <c r="S1795" i="5"/>
  <c r="M1795" i="5"/>
  <c r="N1795" i="5" s="1"/>
  <c r="L1793" i="5"/>
  <c r="M1793" i="5" s="1"/>
  <c r="R1789" i="5"/>
  <c r="S1789" i="5" s="1"/>
  <c r="R1784" i="5"/>
  <c r="S1784" i="5" s="1"/>
  <c r="M1781" i="5"/>
  <c r="V1781" i="5" s="1"/>
  <c r="R1778" i="5"/>
  <c r="S1778" i="5" s="1"/>
  <c r="M1778" i="5"/>
  <c r="R1777" i="5"/>
  <c r="S1777" i="5" s="1"/>
  <c r="R1774" i="5"/>
  <c r="S1774" i="5" s="1"/>
  <c r="R1772" i="5"/>
  <c r="S1772" i="5" s="1"/>
  <c r="M1766" i="5"/>
  <c r="S1762" i="5"/>
  <c r="M1762" i="5"/>
  <c r="N1762" i="5" s="1"/>
  <c r="R1761" i="5"/>
  <c r="S1761" i="5" s="1"/>
  <c r="M1749" i="5"/>
  <c r="N1749" i="5" s="1"/>
  <c r="R1746" i="5"/>
  <c r="S1746" i="5" s="1"/>
  <c r="U1746" i="5" s="1"/>
  <c r="R1744" i="5"/>
  <c r="S1744" i="5" s="1"/>
  <c r="R1740" i="5"/>
  <c r="S1740" i="5" s="1"/>
  <c r="R1739" i="5"/>
  <c r="S1739" i="5" s="1"/>
  <c r="M1735" i="5"/>
  <c r="N1735" i="5" s="1"/>
  <c r="R1734" i="5"/>
  <c r="S1734" i="5" s="1"/>
  <c r="R1732" i="5"/>
  <c r="S1732" i="5" s="1"/>
  <c r="R1727" i="5"/>
  <c r="R1722" i="5"/>
  <c r="S1722" i="5" s="1"/>
  <c r="U1722" i="5" s="1"/>
  <c r="R1720" i="5"/>
  <c r="S1720" i="5" s="1"/>
  <c r="R1718" i="5"/>
  <c r="S1718" i="5" s="1"/>
  <c r="S1717" i="5"/>
  <c r="M1717" i="5"/>
  <c r="N1717" i="5" s="1"/>
  <c r="R1714" i="5"/>
  <c r="S1714" i="5" s="1"/>
  <c r="S1711" i="5"/>
  <c r="M1708" i="5"/>
  <c r="V1708" i="5" s="1"/>
  <c r="M1705" i="5"/>
  <c r="N1705" i="5" s="1"/>
  <c r="S1704" i="5"/>
  <c r="R1702" i="5"/>
  <c r="S1702" i="5" s="1"/>
  <c r="M1702" i="5"/>
  <c r="R1701" i="5"/>
  <c r="R1695" i="5"/>
  <c r="S1695" i="5" s="1"/>
  <c r="R1694" i="5"/>
  <c r="S1694" i="5" s="1"/>
  <c r="M1693" i="5"/>
  <c r="N1693" i="5" s="1"/>
  <c r="R1692" i="5"/>
  <c r="S1692" i="5" s="1"/>
  <c r="R1687" i="5"/>
  <c r="S1687" i="5" s="1"/>
  <c r="M1687" i="5"/>
  <c r="N1687" i="5" s="1"/>
  <c r="M1685" i="5"/>
  <c r="N1685" i="5" s="1"/>
  <c r="S1684" i="5"/>
  <c r="R1682" i="5"/>
  <c r="S1682" i="5" s="1"/>
  <c r="M1682" i="5"/>
  <c r="R1681" i="5"/>
  <c r="S1681" i="5" s="1"/>
  <c r="R1675" i="5"/>
  <c r="S1675" i="5" s="1"/>
  <c r="U1675" i="5" s="1"/>
  <c r="S1673" i="5"/>
  <c r="M1673" i="5"/>
  <c r="N1673" i="5" s="1"/>
  <c r="R1672" i="5"/>
  <c r="S1672" i="5" s="1"/>
  <c r="R1667" i="5"/>
  <c r="S1667" i="5" s="1"/>
  <c r="M1667" i="5"/>
  <c r="N1667" i="5" s="1"/>
  <c r="S1663" i="5"/>
  <c r="L1660" i="5"/>
  <c r="M1660" i="5" s="1"/>
  <c r="R1652" i="5"/>
  <c r="S1652" i="5" s="1"/>
  <c r="L1651" i="5"/>
  <c r="R1644" i="5"/>
  <c r="S1644" i="5" s="1"/>
  <c r="R1641" i="5"/>
  <c r="S1641" i="5" s="1"/>
  <c r="R1635" i="5"/>
  <c r="S1635" i="5" s="1"/>
  <c r="R1632" i="5"/>
  <c r="S1632" i="5" s="1"/>
  <c r="R1609" i="5"/>
  <c r="S1609" i="5" s="1"/>
  <c r="R1593" i="5"/>
  <c r="S1593" i="5" s="1"/>
  <c r="U1593" i="5" s="1"/>
  <c r="S1585" i="5"/>
  <c r="M1585" i="5"/>
  <c r="R1584" i="5"/>
  <c r="S1584" i="5" s="1"/>
  <c r="R1581" i="5"/>
  <c r="S1581" i="5" s="1"/>
  <c r="S1571" i="5"/>
  <c r="R1570" i="5"/>
  <c r="S1570" i="5" s="1"/>
  <c r="R1563" i="5"/>
  <c r="S1563" i="5" s="1"/>
  <c r="R1562" i="5"/>
  <c r="S1562" i="5" s="1"/>
  <c r="U1562" i="5" s="1"/>
  <c r="R1560" i="5"/>
  <c r="S1560" i="5" s="1"/>
  <c r="R1558" i="5"/>
  <c r="S1558" i="5" s="1"/>
  <c r="R1544" i="5"/>
  <c r="S1544" i="5" s="1"/>
  <c r="R1543" i="5"/>
  <c r="S1543" i="5" s="1"/>
  <c r="R1527" i="5"/>
  <c r="S1527" i="5" s="1"/>
  <c r="R1518" i="5"/>
  <c r="S1518" i="5" s="1"/>
  <c r="M1518" i="5"/>
  <c r="N1518" i="5" s="1"/>
  <c r="R1451" i="5"/>
  <c r="S1451" i="5" s="1"/>
  <c r="M2048" i="5"/>
  <c r="V2048" i="5" s="1"/>
  <c r="M2044" i="5"/>
  <c r="N2044" i="5" s="1"/>
  <c r="M2016" i="5"/>
  <c r="M2012" i="5"/>
  <c r="N2012" i="5" s="1"/>
  <c r="M1943" i="5"/>
  <c r="N1943" i="5" s="1"/>
  <c r="M1921" i="5"/>
  <c r="M1917" i="5"/>
  <c r="N1917" i="5" s="1"/>
  <c r="M1911" i="5"/>
  <c r="N1911" i="5" s="1"/>
  <c r="M1907" i="5"/>
  <c r="N1907" i="5" s="1"/>
  <c r="M1903" i="5"/>
  <c r="M1900" i="5"/>
  <c r="M1899" i="5"/>
  <c r="N1899" i="5" s="1"/>
  <c r="M1873" i="5"/>
  <c r="V1873" i="5" s="1"/>
  <c r="M1832" i="5"/>
  <c r="M1831" i="5"/>
  <c r="N1831" i="5" s="1"/>
  <c r="M1813" i="5"/>
  <c r="M1801" i="5"/>
  <c r="N1801" i="5" s="1"/>
  <c r="M1792" i="5"/>
  <c r="M1784" i="5"/>
  <c r="N1784" i="5" s="1"/>
  <c r="M1776" i="5"/>
  <c r="N1776" i="5" s="1"/>
  <c r="M1768" i="5"/>
  <c r="N1768" i="5" s="1"/>
  <c r="M1765" i="5"/>
  <c r="N1765" i="5" s="1"/>
  <c r="M1758" i="5"/>
  <c r="M1743" i="5"/>
  <c r="N1743" i="5" s="1"/>
  <c r="M1731" i="5"/>
  <c r="N1731" i="5" s="1"/>
  <c r="M1721" i="5"/>
  <c r="N1721" i="5" s="1"/>
  <c r="M1720" i="5"/>
  <c r="N1720" i="5" s="1"/>
  <c r="M1714" i="5"/>
  <c r="N1714" i="5" s="1"/>
  <c r="M1692" i="5"/>
  <c r="V1692" i="5" s="1"/>
  <c r="M1691" i="5"/>
  <c r="N1691" i="5" s="1"/>
  <c r="M1672" i="5"/>
  <c r="V1672" i="5" s="1"/>
  <c r="M1671" i="5"/>
  <c r="N1671" i="5" s="1"/>
  <c r="M1656" i="5"/>
  <c r="M1648" i="5"/>
  <c r="M1643" i="5"/>
  <c r="N1643" i="5" s="1"/>
  <c r="M1640" i="5"/>
  <c r="V1640" i="5" s="1"/>
  <c r="M1635" i="5"/>
  <c r="N1635" i="5" s="1"/>
  <c r="M1632" i="5"/>
  <c r="V1632" i="5" s="1"/>
  <c r="M1629" i="5"/>
  <c r="N1629" i="5" s="1"/>
  <c r="L1607" i="5"/>
  <c r="M1607" i="5" s="1"/>
  <c r="M1598" i="5"/>
  <c r="N1598" i="5" s="1"/>
  <c r="M1578" i="5"/>
  <c r="N1578" i="5" s="1"/>
  <c r="L1565" i="5"/>
  <c r="M1560" i="5"/>
  <c r="N1560" i="5" s="1"/>
  <c r="L1556" i="5"/>
  <c r="M1556" i="5" s="1"/>
  <c r="L1550" i="5"/>
  <c r="R1540" i="5"/>
  <c r="S1540" i="5" s="1"/>
  <c r="S1529" i="5"/>
  <c r="M1526" i="5"/>
  <c r="N1526" i="5" s="1"/>
  <c r="M1521" i="5"/>
  <c r="M1517" i="5"/>
  <c r="N1517" i="5" s="1"/>
  <c r="R1504" i="5"/>
  <c r="S1503" i="5"/>
  <c r="U1503" i="5" s="1"/>
  <c r="R1499" i="5"/>
  <c r="S1499" i="5" s="1"/>
  <c r="S1496" i="5"/>
  <c r="R1495" i="5"/>
  <c r="S1495" i="5" s="1"/>
  <c r="R1489" i="5"/>
  <c r="S1489" i="5" s="1"/>
  <c r="M1489" i="5"/>
  <c r="M1480" i="5"/>
  <c r="R1478" i="5"/>
  <c r="M1478" i="5"/>
  <c r="N1478" i="5" s="1"/>
  <c r="R1474" i="5"/>
  <c r="S1474" i="5" s="1"/>
  <c r="R1455" i="5"/>
  <c r="S1455" i="5" s="1"/>
  <c r="M1448" i="5"/>
  <c r="M1445" i="5"/>
  <c r="N1445" i="5" s="1"/>
  <c r="R1433" i="5"/>
  <c r="R1410" i="5"/>
  <c r="S1410" i="5" s="1"/>
  <c r="R1405" i="5"/>
  <c r="S1405" i="5" s="1"/>
  <c r="R1389" i="5"/>
  <c r="S1389" i="5" s="1"/>
  <c r="R1374" i="5"/>
  <c r="R1356" i="5"/>
  <c r="S1356" i="5" s="1"/>
  <c r="R1335" i="5"/>
  <c r="S1335" i="5" s="1"/>
  <c r="R1331" i="5"/>
  <c r="S1331" i="5" s="1"/>
  <c r="R1208" i="5"/>
  <c r="S1208" i="5" s="1"/>
  <c r="M1797" i="5"/>
  <c r="M1785" i="5"/>
  <c r="M1769" i="5"/>
  <c r="M1764" i="5"/>
  <c r="V1764" i="5" s="1"/>
  <c r="M1760" i="5"/>
  <c r="N1760" i="5" s="1"/>
  <c r="M1739" i="5"/>
  <c r="N1739" i="5" s="1"/>
  <c r="M1736" i="5"/>
  <c r="M1733" i="5"/>
  <c r="M1711" i="5"/>
  <c r="N1711" i="5" s="1"/>
  <c r="M1699" i="5"/>
  <c r="M1689" i="5"/>
  <c r="M1688" i="5"/>
  <c r="V1688" i="5" s="1"/>
  <c r="M1679" i="5"/>
  <c r="N1679" i="5" s="1"/>
  <c r="M1669" i="5"/>
  <c r="M1668" i="5"/>
  <c r="M1662" i="5"/>
  <c r="M1645" i="5"/>
  <c r="N1645" i="5" s="1"/>
  <c r="M1637" i="5"/>
  <c r="N1637" i="5" s="1"/>
  <c r="M1619" i="5"/>
  <c r="V1619" i="5" s="1"/>
  <c r="V1612" i="5"/>
  <c r="M1586" i="5"/>
  <c r="N1586" i="5" s="1"/>
  <c r="R1583" i="5"/>
  <c r="S1583" i="5" s="1"/>
  <c r="R1580" i="5"/>
  <c r="S1580" i="5" s="1"/>
  <c r="M1579" i="5"/>
  <c r="N1579" i="5" s="1"/>
  <c r="M1576" i="5"/>
  <c r="N1576" i="5" s="1"/>
  <c r="R1569" i="5"/>
  <c r="S1569" i="5" s="1"/>
  <c r="R1564" i="5"/>
  <c r="M1561" i="5"/>
  <c r="R1537" i="5"/>
  <c r="R1515" i="5"/>
  <c r="S1515" i="5" s="1"/>
  <c r="M1514" i="5"/>
  <c r="N1514" i="5" s="1"/>
  <c r="R1511" i="5"/>
  <c r="S1511" i="5" s="1"/>
  <c r="R1505" i="5"/>
  <c r="S1505" i="5" s="1"/>
  <c r="M1505" i="5"/>
  <c r="R1501" i="5"/>
  <c r="S1501" i="5" s="1"/>
  <c r="M1488" i="5"/>
  <c r="M1477" i="5"/>
  <c r="N1477" i="5" s="1"/>
  <c r="R1464" i="5"/>
  <c r="S1464" i="5" s="1"/>
  <c r="R1461" i="5"/>
  <c r="S1461" i="5" s="1"/>
  <c r="R1458" i="5"/>
  <c r="S1458" i="5" s="1"/>
  <c r="R1437" i="5"/>
  <c r="S1437" i="5" s="1"/>
  <c r="R1432" i="5"/>
  <c r="R1416" i="5"/>
  <c r="S1416" i="5" s="1"/>
  <c r="R1402" i="5"/>
  <c r="S1402" i="5" s="1"/>
  <c r="R1386" i="5"/>
  <c r="S1386" i="5" s="1"/>
  <c r="R1373" i="5"/>
  <c r="S1373" i="5" s="1"/>
  <c r="R1355" i="5"/>
  <c r="S1355" i="5" s="1"/>
  <c r="R1334" i="5"/>
  <c r="S1334" i="5" s="1"/>
  <c r="M2031" i="5"/>
  <c r="N2031" i="5" s="1"/>
  <c r="M1999" i="5"/>
  <c r="N1999" i="5" s="1"/>
  <c r="M1981" i="5"/>
  <c r="M1971" i="5"/>
  <c r="N1971" i="5" s="1"/>
  <c r="M1967" i="5"/>
  <c r="N1967" i="5" s="1"/>
  <c r="M1960" i="5"/>
  <c r="V1960" i="5" s="1"/>
  <c r="M1956" i="5"/>
  <c r="N1956" i="5" s="1"/>
  <c r="M1928" i="5"/>
  <c r="V1928" i="5" s="1"/>
  <c r="M1924" i="5"/>
  <c r="V1924" i="5" s="1"/>
  <c r="M1884" i="5"/>
  <c r="V1884" i="5" s="1"/>
  <c r="M1880" i="5"/>
  <c r="N1880" i="5" s="1"/>
  <c r="M1860" i="5"/>
  <c r="V1860" i="5" s="1"/>
  <c r="M1856" i="5"/>
  <c r="V1856" i="5" s="1"/>
  <c r="M1848" i="5"/>
  <c r="V1848" i="5" s="1"/>
  <c r="M1844" i="5"/>
  <c r="V1844" i="5" s="1"/>
  <c r="M1819" i="5"/>
  <c r="N1819" i="5" s="1"/>
  <c r="M1816" i="5"/>
  <c r="N1816" i="5" s="1"/>
  <c r="M1812" i="5"/>
  <c r="N1812" i="5" s="1"/>
  <c r="M1794" i="5"/>
  <c r="M1788" i="5"/>
  <c r="M1780" i="5"/>
  <c r="N1780" i="5" s="1"/>
  <c r="M1772" i="5"/>
  <c r="N1772" i="5" s="1"/>
  <c r="M1756" i="5"/>
  <c r="V1756" i="5" s="1"/>
  <c r="M1755" i="5"/>
  <c r="M1740" i="5"/>
  <c r="V1740" i="5" s="1"/>
  <c r="M1732" i="5"/>
  <c r="M1728" i="5"/>
  <c r="N1728" i="5" s="1"/>
  <c r="M1707" i="5"/>
  <c r="M1704" i="5"/>
  <c r="M1701" i="5"/>
  <c r="N1701" i="5" s="1"/>
  <c r="M1694" i="5"/>
  <c r="M1684" i="5"/>
  <c r="V1684" i="5" s="1"/>
  <c r="M1681" i="5"/>
  <c r="N1681" i="5" s="1"/>
  <c r="M1659" i="5"/>
  <c r="N1659" i="5" s="1"/>
  <c r="M1647" i="5"/>
  <c r="N1647" i="5" s="1"/>
  <c r="M1644" i="5"/>
  <c r="V1644" i="5" s="1"/>
  <c r="M1639" i="5"/>
  <c r="N1639" i="5" s="1"/>
  <c r="M1636" i="5"/>
  <c r="V1636" i="5" s="1"/>
  <c r="M1631" i="5"/>
  <c r="N1631" i="5" s="1"/>
  <c r="R1628" i="5"/>
  <c r="S1628" i="5" s="1"/>
  <c r="L1626" i="5"/>
  <c r="R1622" i="5"/>
  <c r="S1622" i="5" s="1"/>
  <c r="R1613" i="5"/>
  <c r="S1613" i="5" s="1"/>
  <c r="R1612" i="5"/>
  <c r="S1612" i="5" s="1"/>
  <c r="R1610" i="5"/>
  <c r="S1610" i="5" s="1"/>
  <c r="M1603" i="5"/>
  <c r="V1603" i="5" s="1"/>
  <c r="L1599" i="5"/>
  <c r="M1599" i="5" s="1"/>
  <c r="R1597" i="5"/>
  <c r="S1597" i="5" s="1"/>
  <c r="L1595" i="5"/>
  <c r="M1592" i="5"/>
  <c r="N1592" i="5" s="1"/>
  <c r="M1591" i="5"/>
  <c r="R1589" i="5"/>
  <c r="S1589" i="5" s="1"/>
  <c r="U1589" i="5" s="1"/>
  <c r="M1587" i="5"/>
  <c r="N1587" i="5" s="1"/>
  <c r="M1583" i="5"/>
  <c r="V1583" i="5" s="1"/>
  <c r="M1580" i="5"/>
  <c r="N1580" i="5" s="1"/>
  <c r="R1577" i="5"/>
  <c r="S1577" i="5" s="1"/>
  <c r="M1574" i="5"/>
  <c r="M1569" i="5"/>
  <c r="M1568" i="5"/>
  <c r="R1566" i="5"/>
  <c r="S1566" i="5" s="1"/>
  <c r="M1564" i="5"/>
  <c r="M1563" i="5"/>
  <c r="V1563" i="5" s="1"/>
  <c r="R1557" i="5"/>
  <c r="S1557" i="5" s="1"/>
  <c r="L1554" i="5"/>
  <c r="M1554" i="5" s="1"/>
  <c r="N1554" i="5" s="1"/>
  <c r="R1551" i="5"/>
  <c r="S1551" i="5" s="1"/>
  <c r="M1549" i="5"/>
  <c r="N1549" i="5" s="1"/>
  <c r="M1548" i="5"/>
  <c r="M1544" i="5"/>
  <c r="R1542" i="5"/>
  <c r="R1532" i="5"/>
  <c r="S1532" i="5" s="1"/>
  <c r="R1526" i="5"/>
  <c r="S1526" i="5" s="1"/>
  <c r="L1525" i="5"/>
  <c r="R1521" i="5"/>
  <c r="S1521" i="5" s="1"/>
  <c r="R1519" i="5"/>
  <c r="S1519" i="5" s="1"/>
  <c r="R1517" i="5"/>
  <c r="S1517" i="5" s="1"/>
  <c r="L1516" i="5"/>
  <c r="M1516" i="5" s="1"/>
  <c r="R1512" i="5"/>
  <c r="S1512" i="5" s="1"/>
  <c r="R1507" i="5"/>
  <c r="S1507" i="5" s="1"/>
  <c r="M1504" i="5"/>
  <c r="R1502" i="5"/>
  <c r="S1502" i="5" s="1"/>
  <c r="M1502" i="5"/>
  <c r="N1502" i="5" s="1"/>
  <c r="R1498" i="5"/>
  <c r="S1498" i="5" s="1"/>
  <c r="U1498" i="5" s="1"/>
  <c r="R1493" i="5"/>
  <c r="S1490" i="5"/>
  <c r="R1482" i="5"/>
  <c r="S1482" i="5" s="1"/>
  <c r="R1480" i="5"/>
  <c r="S1480" i="5" s="1"/>
  <c r="S1479" i="5"/>
  <c r="R1475" i="5"/>
  <c r="S1475" i="5" s="1"/>
  <c r="S1472" i="5"/>
  <c r="R1471" i="5"/>
  <c r="S1471" i="5" s="1"/>
  <c r="R1467" i="5"/>
  <c r="S1467" i="5" s="1"/>
  <c r="M1464" i="5"/>
  <c r="M1461" i="5"/>
  <c r="N1461" i="5" s="1"/>
  <c r="R1459" i="5"/>
  <c r="S1459" i="5" s="1"/>
  <c r="M1458" i="5"/>
  <c r="N1458" i="5" s="1"/>
  <c r="R1447" i="5"/>
  <c r="S1447" i="5" s="1"/>
  <c r="R1436" i="5"/>
  <c r="S1436" i="5" s="1"/>
  <c r="R1431" i="5"/>
  <c r="S1431" i="5" s="1"/>
  <c r="R1421" i="5"/>
  <c r="S1421" i="5" s="1"/>
  <c r="R1397" i="5"/>
  <c r="S1397" i="5" s="1"/>
  <c r="R1366" i="5"/>
  <c r="S1366" i="5" s="1"/>
  <c r="R1345" i="5"/>
  <c r="S1345" i="5" s="1"/>
  <c r="M1628" i="5"/>
  <c r="N1628" i="5" s="1"/>
  <c r="M1627" i="5"/>
  <c r="M1623" i="5"/>
  <c r="M1615" i="5"/>
  <c r="M1614" i="5"/>
  <c r="N1614" i="5" s="1"/>
  <c r="M1611" i="5"/>
  <c r="M1610" i="5"/>
  <c r="N1610" i="5" s="1"/>
  <c r="M1584" i="5"/>
  <c r="N1584" i="5" s="1"/>
  <c r="M1575" i="5"/>
  <c r="M1572" i="5"/>
  <c r="M1571" i="5"/>
  <c r="N1571" i="5" s="1"/>
  <c r="M1570" i="5"/>
  <c r="N1570" i="5" s="1"/>
  <c r="M1552" i="5"/>
  <c r="M1551" i="5"/>
  <c r="V1551" i="5" s="1"/>
  <c r="M1547" i="5"/>
  <c r="M1546" i="5"/>
  <c r="N1546" i="5" s="1"/>
  <c r="M1540" i="5"/>
  <c r="V1540" i="5" s="1"/>
  <c r="L1539" i="5"/>
  <c r="M1539" i="5" s="1"/>
  <c r="L1535" i="5"/>
  <c r="M1535" i="5" s="1"/>
  <c r="L1523" i="5"/>
  <c r="M1523" i="5" s="1"/>
  <c r="M1515" i="5"/>
  <c r="V1515" i="5" s="1"/>
  <c r="L1513" i="5"/>
  <c r="M1511" i="5"/>
  <c r="V1511" i="5" s="1"/>
  <c r="L1510" i="5"/>
  <c r="M1499" i="5"/>
  <c r="L1497" i="5"/>
  <c r="M1495" i="5"/>
  <c r="L1494" i="5"/>
  <c r="M1487" i="5"/>
  <c r="L1486" i="5"/>
  <c r="M1475" i="5"/>
  <c r="L1473" i="5"/>
  <c r="M1471" i="5"/>
  <c r="V1471" i="5" s="1"/>
  <c r="L1470" i="5"/>
  <c r="M1459" i="5"/>
  <c r="V1459" i="5" s="1"/>
  <c r="L1457" i="5"/>
  <c r="M1455" i="5"/>
  <c r="L1454" i="5"/>
  <c r="M1443" i="5"/>
  <c r="V1443" i="5" s="1"/>
  <c r="L1441" i="5"/>
  <c r="M1439" i="5"/>
  <c r="L1438" i="5"/>
  <c r="M1429" i="5"/>
  <c r="L1428" i="5"/>
  <c r="M1428" i="5" s="1"/>
  <c r="M1424" i="5"/>
  <c r="V1424" i="5" s="1"/>
  <c r="L1423" i="5"/>
  <c r="M1423" i="5" s="1"/>
  <c r="S1420" i="5"/>
  <c r="L1419" i="5"/>
  <c r="M1419" i="5" s="1"/>
  <c r="V1419" i="5" s="1"/>
  <c r="L1407" i="5"/>
  <c r="M1407" i="5" s="1"/>
  <c r="S1404" i="5"/>
  <c r="M1399" i="5"/>
  <c r="N1399" i="5" s="1"/>
  <c r="M1398" i="5"/>
  <c r="M1391" i="5"/>
  <c r="N1391" i="5" s="1"/>
  <c r="M1390" i="5"/>
  <c r="M1383" i="5"/>
  <c r="N1383" i="5" s="1"/>
  <c r="M1382" i="5"/>
  <c r="L1381" i="5"/>
  <c r="M1381" i="5" s="1"/>
  <c r="L1378" i="5"/>
  <c r="M1378" i="5" s="1"/>
  <c r="N1378" i="5" s="1"/>
  <c r="L1369" i="5"/>
  <c r="M1361" i="5"/>
  <c r="N1361" i="5" s="1"/>
  <c r="M1360" i="5"/>
  <c r="L1359" i="5"/>
  <c r="S1352" i="5"/>
  <c r="M1351" i="5"/>
  <c r="N1351" i="5" s="1"/>
  <c r="L1350" i="5"/>
  <c r="L1346" i="5"/>
  <c r="M1346" i="5" s="1"/>
  <c r="L1337" i="5"/>
  <c r="M1332" i="5"/>
  <c r="V1332" i="5" s="1"/>
  <c r="M1328" i="5"/>
  <c r="N1328" i="5" s="1"/>
  <c r="L1327" i="5"/>
  <c r="M1325" i="5"/>
  <c r="M1323" i="5"/>
  <c r="M1321" i="5"/>
  <c r="N1321" i="5" s="1"/>
  <c r="L1320" i="5"/>
  <c r="M1320" i="5" s="1"/>
  <c r="R1318" i="5"/>
  <c r="S1318" i="5" s="1"/>
  <c r="R1313" i="5"/>
  <c r="S1313" i="5" s="1"/>
  <c r="V1313" i="5"/>
  <c r="R1309" i="5"/>
  <c r="S1309" i="5" s="1"/>
  <c r="L1297" i="5"/>
  <c r="R1293" i="5"/>
  <c r="S1293" i="5" s="1"/>
  <c r="L1287" i="5"/>
  <c r="M1287" i="5" s="1"/>
  <c r="L1285" i="5"/>
  <c r="R1283" i="5"/>
  <c r="S1283" i="5" s="1"/>
  <c r="L1278" i="5"/>
  <c r="R1263" i="5"/>
  <c r="S1263" i="5" s="1"/>
  <c r="R1262" i="5"/>
  <c r="S1262" i="5" s="1"/>
  <c r="U1262" i="5" s="1"/>
  <c r="V1257" i="5"/>
  <c r="L1252" i="5"/>
  <c r="M1252" i="5" s="1"/>
  <c r="N1252" i="5" s="1"/>
  <c r="M1243" i="5"/>
  <c r="R1243" i="5"/>
  <c r="S1243" i="5" s="1"/>
  <c r="M1239" i="5"/>
  <c r="N1239" i="5" s="1"/>
  <c r="R1239" i="5"/>
  <c r="S1239" i="5" s="1"/>
  <c r="S1229" i="5"/>
  <c r="L1226" i="5"/>
  <c r="M1226" i="5" s="1"/>
  <c r="N1226" i="5" s="1"/>
  <c r="L1222" i="5"/>
  <c r="R1215" i="5"/>
  <c r="S1215" i="5" s="1"/>
  <c r="M1208" i="5"/>
  <c r="V1208" i="5" s="1"/>
  <c r="L1207" i="5"/>
  <c r="M1207" i="5" s="1"/>
  <c r="N1207" i="5" s="1"/>
  <c r="R1189" i="5"/>
  <c r="S1189" i="5" s="1"/>
  <c r="R1182" i="5"/>
  <c r="S1182" i="5" s="1"/>
  <c r="R1181" i="5"/>
  <c r="S1181" i="5" s="1"/>
  <c r="R1180" i="5"/>
  <c r="S1180" i="5" s="1"/>
  <c r="U1180" i="5" s="1"/>
  <c r="R1174" i="5"/>
  <c r="S1174" i="5" s="1"/>
  <c r="M1173" i="5"/>
  <c r="R1173" i="5"/>
  <c r="S1173" i="5" s="1"/>
  <c r="M1168" i="5"/>
  <c r="N1168" i="5" s="1"/>
  <c r="R1165" i="5"/>
  <c r="S1165" i="5" s="1"/>
  <c r="M1157" i="5"/>
  <c r="N1157" i="5" s="1"/>
  <c r="R1157" i="5"/>
  <c r="S1157" i="5" s="1"/>
  <c r="R1156" i="5"/>
  <c r="R1155" i="5"/>
  <c r="S1155" i="5" s="1"/>
  <c r="M1151" i="5"/>
  <c r="V1151" i="5" s="1"/>
  <c r="M1143" i="5"/>
  <c r="N1143" i="5" s="1"/>
  <c r="R1142" i="5"/>
  <c r="S1142" i="5" s="1"/>
  <c r="R1134" i="5"/>
  <c r="M1132" i="5"/>
  <c r="R1124" i="5"/>
  <c r="S1124" i="5" s="1"/>
  <c r="M1124" i="5"/>
  <c r="V1124" i="5" s="1"/>
  <c r="M1107" i="5"/>
  <c r="N1107" i="5" s="1"/>
  <c r="R1102" i="5"/>
  <c r="S1102" i="5" s="1"/>
  <c r="M1095" i="5"/>
  <c r="R1078" i="5"/>
  <c r="S1078" i="5" s="1"/>
  <c r="R1075" i="5"/>
  <c r="M1823" i="5"/>
  <c r="N1823" i="5" s="1"/>
  <c r="M1805" i="5"/>
  <c r="M1804" i="5"/>
  <c r="N1804" i="5" s="1"/>
  <c r="M1747" i="5"/>
  <c r="N1747" i="5" s="1"/>
  <c r="M1744" i="5"/>
  <c r="N1744" i="5" s="1"/>
  <c r="M1716" i="5"/>
  <c r="V1716" i="5" s="1"/>
  <c r="M1715" i="5"/>
  <c r="N1715" i="5" s="1"/>
  <c r="M1712" i="5"/>
  <c r="N1712" i="5" s="1"/>
  <c r="M1663" i="5"/>
  <c r="N1663" i="5" s="1"/>
  <c r="M1606" i="5"/>
  <c r="N1606" i="5" s="1"/>
  <c r="M1596" i="5"/>
  <c r="N1596" i="5" s="1"/>
  <c r="M1594" i="5"/>
  <c r="N1594" i="5" s="1"/>
  <c r="M1555" i="5"/>
  <c r="V1555" i="5" s="1"/>
  <c r="L1538" i="5"/>
  <c r="M1538" i="5" s="1"/>
  <c r="N1538" i="5" s="1"/>
  <c r="M1534" i="5"/>
  <c r="N1534" i="5" s="1"/>
  <c r="L1533" i="5"/>
  <c r="M1529" i="5"/>
  <c r="L1528" i="5"/>
  <c r="M1528" i="5" s="1"/>
  <c r="L1522" i="5"/>
  <c r="M1512" i="5"/>
  <c r="M1509" i="5"/>
  <c r="N1509" i="5" s="1"/>
  <c r="L1508" i="5"/>
  <c r="M1508" i="5" s="1"/>
  <c r="M1506" i="5"/>
  <c r="M1496" i="5"/>
  <c r="M1493" i="5"/>
  <c r="N1493" i="5" s="1"/>
  <c r="L1492" i="5"/>
  <c r="M1492" i="5" s="1"/>
  <c r="M1490" i="5"/>
  <c r="N1490" i="5" s="1"/>
  <c r="M1485" i="5"/>
  <c r="N1485" i="5" s="1"/>
  <c r="L1484" i="5"/>
  <c r="M1484" i="5" s="1"/>
  <c r="M1482" i="5"/>
  <c r="N1482" i="5" s="1"/>
  <c r="M1472" i="5"/>
  <c r="M1469" i="5"/>
  <c r="N1469" i="5" s="1"/>
  <c r="L1468" i="5"/>
  <c r="M1468" i="5" s="1"/>
  <c r="M1466" i="5"/>
  <c r="N1466" i="5" s="1"/>
  <c r="M1453" i="5"/>
  <c r="N1453" i="5" s="1"/>
  <c r="L1452" i="5"/>
  <c r="M1452" i="5" s="1"/>
  <c r="M1450" i="5"/>
  <c r="N1450" i="5" s="1"/>
  <c r="M1440" i="5"/>
  <c r="L1422" i="5"/>
  <c r="M1422" i="5" s="1"/>
  <c r="N1422" i="5" s="1"/>
  <c r="M1418" i="5"/>
  <c r="N1418" i="5" s="1"/>
  <c r="L1417" i="5"/>
  <c r="M1413" i="5"/>
  <c r="L1412" i="5"/>
  <c r="M1412" i="5" s="1"/>
  <c r="L1406" i="5"/>
  <c r="M1406" i="5" s="1"/>
  <c r="L1403" i="5"/>
  <c r="M1403" i="5" s="1"/>
  <c r="M1401" i="5"/>
  <c r="L1395" i="5"/>
  <c r="M1395" i="5" s="1"/>
  <c r="M1393" i="5"/>
  <c r="M1392" i="5"/>
  <c r="L1387" i="5"/>
  <c r="M1387" i="5" s="1"/>
  <c r="M1385" i="5"/>
  <c r="U1385" i="5" s="1"/>
  <c r="M1384" i="5"/>
  <c r="M1380" i="5"/>
  <c r="L1379" i="5"/>
  <c r="L1375" i="5"/>
  <c r="L1371" i="5"/>
  <c r="M1371" i="5" s="1"/>
  <c r="M1368" i="5"/>
  <c r="L1367" i="5"/>
  <c r="M1364" i="5"/>
  <c r="V1364" i="5" s="1"/>
  <c r="L1363" i="5"/>
  <c r="M1363" i="5" s="1"/>
  <c r="M1358" i="5"/>
  <c r="N1358" i="5" s="1"/>
  <c r="L1357" i="5"/>
  <c r="L1353" i="5"/>
  <c r="M1349" i="5"/>
  <c r="N1349" i="5" s="1"/>
  <c r="L1348" i="5"/>
  <c r="M1348" i="5" s="1"/>
  <c r="M1344" i="5"/>
  <c r="N1344" i="5" s="1"/>
  <c r="L1343" i="5"/>
  <c r="M1341" i="5"/>
  <c r="N1341" i="5" s="1"/>
  <c r="L1340" i="5"/>
  <c r="M1340" i="5" s="1"/>
  <c r="L1336" i="5"/>
  <c r="M1336" i="5" s="1"/>
  <c r="N1336" i="5" s="1"/>
  <c r="M1329" i="5"/>
  <c r="N1329" i="5" s="1"/>
  <c r="R1326" i="5"/>
  <c r="V1324" i="5"/>
  <c r="R1324" i="5"/>
  <c r="S1324" i="5" s="1"/>
  <c r="L1319" i="5"/>
  <c r="M1319" i="5" s="1"/>
  <c r="L1317" i="5"/>
  <c r="R1315" i="5"/>
  <c r="S1315" i="5" s="1"/>
  <c r="L1310" i="5"/>
  <c r="M1305" i="5"/>
  <c r="N1305" i="5" s="1"/>
  <c r="R1302" i="5"/>
  <c r="S1302" i="5" s="1"/>
  <c r="U1302" i="5" s="1"/>
  <c r="M1298" i="5"/>
  <c r="M1296" i="5"/>
  <c r="V1296" i="5" s="1"/>
  <c r="R1295" i="5"/>
  <c r="S1295" i="5" s="1"/>
  <c r="R1294" i="5"/>
  <c r="S1294" i="5" s="1"/>
  <c r="M1286" i="5"/>
  <c r="N1286" i="5" s="1"/>
  <c r="L1284" i="5"/>
  <c r="M1284" i="5" s="1"/>
  <c r="N1284" i="5" s="1"/>
  <c r="R1280" i="5"/>
  <c r="S1280" i="5" s="1"/>
  <c r="R1276" i="5"/>
  <c r="S1276" i="5" s="1"/>
  <c r="R1269" i="5"/>
  <c r="R1268" i="5"/>
  <c r="S1268" i="5" s="1"/>
  <c r="M1261" i="5"/>
  <c r="N1261" i="5" s="1"/>
  <c r="R1260" i="5"/>
  <c r="S1260" i="5" s="1"/>
  <c r="R1259" i="5"/>
  <c r="S1259" i="5" s="1"/>
  <c r="U1259" i="5" s="1"/>
  <c r="R1257" i="5"/>
  <c r="S1257" i="5" s="1"/>
  <c r="M1251" i="5"/>
  <c r="N1251" i="5" s="1"/>
  <c r="R1250" i="5"/>
  <c r="S1250" i="5" s="1"/>
  <c r="V1245" i="5"/>
  <c r="M1242" i="5"/>
  <c r="N1242" i="5" s="1"/>
  <c r="R1242" i="5"/>
  <c r="S1242" i="5" s="1"/>
  <c r="U1242" i="5" s="1"/>
  <c r="R1235" i="5"/>
  <c r="S1235" i="5" s="1"/>
  <c r="R1234" i="5"/>
  <c r="S1234" i="5" s="1"/>
  <c r="R1233" i="5"/>
  <c r="S1233" i="5" s="1"/>
  <c r="R1231" i="5"/>
  <c r="S1231" i="5" s="1"/>
  <c r="M1225" i="5"/>
  <c r="N1225" i="5" s="1"/>
  <c r="R1223" i="5"/>
  <c r="S1223" i="5" s="1"/>
  <c r="M1221" i="5"/>
  <c r="V1221" i="5" s="1"/>
  <c r="R1220" i="5"/>
  <c r="S1220" i="5" s="1"/>
  <c r="S1216" i="5"/>
  <c r="S1214" i="5"/>
  <c r="S1213" i="5"/>
  <c r="R1212" i="5"/>
  <c r="S1212" i="5" s="1"/>
  <c r="M1206" i="5"/>
  <c r="N1206" i="5" s="1"/>
  <c r="M1205" i="5"/>
  <c r="N1205" i="5" s="1"/>
  <c r="M1204" i="5"/>
  <c r="N1204" i="5" s="1"/>
  <c r="M1203" i="5"/>
  <c r="M1202" i="5"/>
  <c r="N1202" i="5" s="1"/>
  <c r="M1201" i="5"/>
  <c r="N1201" i="5" s="1"/>
  <c r="M1200" i="5"/>
  <c r="N1200" i="5" s="1"/>
  <c r="M1199" i="5"/>
  <c r="M1198" i="5"/>
  <c r="N1198" i="5" s="1"/>
  <c r="M1197" i="5"/>
  <c r="N1197" i="5" s="1"/>
  <c r="M1196" i="5"/>
  <c r="N1196" i="5" s="1"/>
  <c r="M1195" i="5"/>
  <c r="N1195" i="5" s="1"/>
  <c r="M1194" i="5"/>
  <c r="N1194" i="5" s="1"/>
  <c r="M1193" i="5"/>
  <c r="N1193" i="5" s="1"/>
  <c r="R1191" i="5"/>
  <c r="S1191" i="5" s="1"/>
  <c r="M1186" i="5"/>
  <c r="R1186" i="5"/>
  <c r="S1186" i="5" s="1"/>
  <c r="L1183" i="5"/>
  <c r="M1183" i="5" s="1"/>
  <c r="R1175" i="5"/>
  <c r="S1175" i="5" s="1"/>
  <c r="M1150" i="5"/>
  <c r="R1148" i="5"/>
  <c r="S1148" i="5" s="1"/>
  <c r="M1148" i="5"/>
  <c r="N1148" i="5" s="1"/>
  <c r="R1147" i="5"/>
  <c r="S1147" i="5" s="1"/>
  <c r="R1146" i="5"/>
  <c r="S1146" i="5" s="1"/>
  <c r="M1144" i="5"/>
  <c r="R1141" i="5"/>
  <c r="S1141" i="5" s="1"/>
  <c r="R1137" i="5"/>
  <c r="S1137" i="5" s="1"/>
  <c r="U1137" i="5" s="1"/>
  <c r="V1137" i="5"/>
  <c r="M1131" i="5"/>
  <c r="M1123" i="5"/>
  <c r="R1119" i="5"/>
  <c r="M1119" i="5"/>
  <c r="N1119" i="5" s="1"/>
  <c r="R1118" i="5"/>
  <c r="S1118" i="5" s="1"/>
  <c r="U1118" i="5" s="1"/>
  <c r="M1114" i="5"/>
  <c r="R1114" i="5"/>
  <c r="S1114" i="5" s="1"/>
  <c r="R1113" i="5"/>
  <c r="S1113" i="5" s="1"/>
  <c r="R1103" i="5"/>
  <c r="S1103" i="5" s="1"/>
  <c r="R1101" i="5"/>
  <c r="S1101" i="5" s="1"/>
  <c r="M1101" i="5"/>
  <c r="N1101" i="5" s="1"/>
  <c r="R1100" i="5"/>
  <c r="S1100" i="5" s="1"/>
  <c r="U1100" i="5" s="1"/>
  <c r="R1097" i="5"/>
  <c r="S1097" i="5" s="1"/>
  <c r="R1077" i="5"/>
  <c r="S1077" i="5" s="1"/>
  <c r="R1073" i="5"/>
  <c r="S1073" i="5" s="1"/>
  <c r="R1055" i="5"/>
  <c r="S1055" i="5" s="1"/>
  <c r="M1467" i="5"/>
  <c r="R1466" i="5"/>
  <c r="S1466" i="5" s="1"/>
  <c r="L1465" i="5"/>
  <c r="M1463" i="5"/>
  <c r="L1462" i="5"/>
  <c r="R1453" i="5"/>
  <c r="S1453" i="5" s="1"/>
  <c r="M1451" i="5"/>
  <c r="V1451" i="5" s="1"/>
  <c r="R1450" i="5"/>
  <c r="S1450" i="5" s="1"/>
  <c r="L1449" i="5"/>
  <c r="M1447" i="5"/>
  <c r="L1446" i="5"/>
  <c r="R1440" i="5"/>
  <c r="S1440" i="5" s="1"/>
  <c r="M1436" i="5"/>
  <c r="N1436" i="5" s="1"/>
  <c r="M1435" i="5"/>
  <c r="L1434" i="5"/>
  <c r="M1431" i="5"/>
  <c r="N1431" i="5" s="1"/>
  <c r="L1430" i="5"/>
  <c r="M1430" i="5" s="1"/>
  <c r="L1427" i="5"/>
  <c r="M1427" i="5" s="1"/>
  <c r="M1425" i="5"/>
  <c r="N1425" i="5" s="1"/>
  <c r="R1418" i="5"/>
  <c r="S1418" i="5" s="1"/>
  <c r="M1416" i="5"/>
  <c r="V1416" i="5" s="1"/>
  <c r="L1415" i="5"/>
  <c r="M1415" i="5" s="1"/>
  <c r="R1413" i="5"/>
  <c r="S1413" i="5" s="1"/>
  <c r="L1411" i="5"/>
  <c r="M1411" i="5" s="1"/>
  <c r="V1411" i="5" s="1"/>
  <c r="M1409" i="5"/>
  <c r="N1409" i="5" s="1"/>
  <c r="M1404" i="5"/>
  <c r="M1402" i="5"/>
  <c r="N1402" i="5" s="1"/>
  <c r="R1401" i="5"/>
  <c r="S1401" i="5" s="1"/>
  <c r="M1396" i="5"/>
  <c r="M1394" i="5"/>
  <c r="N1394" i="5" s="1"/>
  <c r="R1393" i="5"/>
  <c r="S1393" i="5" s="1"/>
  <c r="R1392" i="5"/>
  <c r="S1392" i="5" s="1"/>
  <c r="M1388" i="5"/>
  <c r="V1388" i="5" s="1"/>
  <c r="M1386" i="5"/>
  <c r="N1386" i="5" s="1"/>
  <c r="R1385" i="5"/>
  <c r="S1385" i="5" s="1"/>
  <c r="R1384" i="5"/>
  <c r="S1384" i="5" s="1"/>
  <c r="R1380" i="5"/>
  <c r="S1380" i="5" s="1"/>
  <c r="R1376" i="5"/>
  <c r="S1376" i="5" s="1"/>
  <c r="M1374" i="5"/>
  <c r="N1374" i="5" s="1"/>
  <c r="M1373" i="5"/>
  <c r="L1370" i="5"/>
  <c r="M1370" i="5" s="1"/>
  <c r="R1368" i="5"/>
  <c r="S1368" i="5" s="1"/>
  <c r="M1366" i="5"/>
  <c r="N1366" i="5" s="1"/>
  <c r="M1365" i="5"/>
  <c r="V1365" i="5" s="1"/>
  <c r="L1362" i="5"/>
  <c r="M1362" i="5" s="1"/>
  <c r="R1358" i="5"/>
  <c r="S1358" i="5" s="1"/>
  <c r="M1356" i="5"/>
  <c r="V1356" i="5" s="1"/>
  <c r="M1355" i="5"/>
  <c r="L1354" i="5"/>
  <c r="M1354" i="5" s="1"/>
  <c r="R1349" i="5"/>
  <c r="S1349" i="5" s="1"/>
  <c r="L1347" i="5"/>
  <c r="M1347" i="5" s="1"/>
  <c r="M1345" i="5"/>
  <c r="N1345" i="5" s="1"/>
  <c r="R1344" i="5"/>
  <c r="S1344" i="5" s="1"/>
  <c r="R1341" i="5"/>
  <c r="S1341" i="5" s="1"/>
  <c r="L1339" i="5"/>
  <c r="M1339" i="5" s="1"/>
  <c r="N1339" i="5" s="1"/>
  <c r="M1335" i="5"/>
  <c r="N1335" i="5" s="1"/>
  <c r="M1334" i="5"/>
  <c r="M1330" i="5"/>
  <c r="N1330" i="5" s="1"/>
  <c r="R1329" i="5"/>
  <c r="S1329" i="5" s="1"/>
  <c r="L1322" i="5"/>
  <c r="M1318" i="5"/>
  <c r="N1318" i="5" s="1"/>
  <c r="L1316" i="5"/>
  <c r="M1316" i="5" s="1"/>
  <c r="S1314" i="5"/>
  <c r="R1312" i="5"/>
  <c r="S1312" i="5" s="1"/>
  <c r="R1308" i="5"/>
  <c r="S1308" i="5" s="1"/>
  <c r="R1301" i="5"/>
  <c r="S1301" i="5" s="1"/>
  <c r="R1300" i="5"/>
  <c r="S1300" i="5" s="1"/>
  <c r="M1293" i="5"/>
  <c r="N1293" i="5" s="1"/>
  <c r="R1292" i="5"/>
  <c r="S1292" i="5" s="1"/>
  <c r="R1291" i="5"/>
  <c r="S1291" i="5" s="1"/>
  <c r="R1289" i="5"/>
  <c r="S1289" i="5" s="1"/>
  <c r="M1283" i="5"/>
  <c r="N1283" i="5" s="1"/>
  <c r="R1282" i="5"/>
  <c r="S1277" i="5"/>
  <c r="L1275" i="5"/>
  <c r="R1273" i="5"/>
  <c r="S1273" i="5" s="1"/>
  <c r="R1272" i="5"/>
  <c r="S1272" i="5" s="1"/>
  <c r="R1271" i="5"/>
  <c r="S1271" i="5" s="1"/>
  <c r="R1266" i="5"/>
  <c r="S1266" i="5" s="1"/>
  <c r="R1264" i="5"/>
  <c r="S1264" i="5" s="1"/>
  <c r="M1263" i="5"/>
  <c r="N1263" i="5" s="1"/>
  <c r="L1258" i="5"/>
  <c r="L1256" i="5"/>
  <c r="M1256" i="5" s="1"/>
  <c r="R1254" i="5"/>
  <c r="S1254" i="5" s="1"/>
  <c r="R1249" i="5"/>
  <c r="S1249" i="5" s="1"/>
  <c r="R1247" i="5"/>
  <c r="S1247" i="5" s="1"/>
  <c r="U1247" i="5" s="1"/>
  <c r="R1245" i="5"/>
  <c r="S1245" i="5" s="1"/>
  <c r="M1241" i="5"/>
  <c r="N1241" i="5" s="1"/>
  <c r="R1241" i="5"/>
  <c r="S1241" i="5" s="1"/>
  <c r="L1238" i="5"/>
  <c r="R1236" i="5"/>
  <c r="L1232" i="5"/>
  <c r="L1230" i="5"/>
  <c r="M1230" i="5" s="1"/>
  <c r="R1228" i="5"/>
  <c r="S1228" i="5" s="1"/>
  <c r="M1223" i="5"/>
  <c r="N1223" i="5" s="1"/>
  <c r="R1218" i="5"/>
  <c r="S1218" i="5" s="1"/>
  <c r="S1211" i="5"/>
  <c r="R1210" i="5"/>
  <c r="S1210" i="5" s="1"/>
  <c r="M1191" i="5"/>
  <c r="N1191" i="5" s="1"/>
  <c r="M1188" i="5"/>
  <c r="R1188" i="5"/>
  <c r="M1182" i="5"/>
  <c r="N1182" i="5" s="1"/>
  <c r="M1181" i="5"/>
  <c r="M1180" i="5"/>
  <c r="N1180" i="5" s="1"/>
  <c r="M1174" i="5"/>
  <c r="R1172" i="5"/>
  <c r="V1172" i="5"/>
  <c r="R1162" i="5"/>
  <c r="S1162" i="5" s="1"/>
  <c r="R1136" i="5"/>
  <c r="S1136" i="5" s="1"/>
  <c r="M1136" i="5"/>
  <c r="R1112" i="5"/>
  <c r="S1112" i="5" s="1"/>
  <c r="R1111" i="5"/>
  <c r="S1111" i="5" s="1"/>
  <c r="R1110" i="5"/>
  <c r="S1110" i="5" s="1"/>
  <c r="U1110" i="5" s="1"/>
  <c r="R1107" i="5"/>
  <c r="S1107" i="5" s="1"/>
  <c r="R1106" i="5"/>
  <c r="S1106" i="5" s="1"/>
  <c r="R1099" i="5"/>
  <c r="S1099" i="5" s="1"/>
  <c r="M1099" i="5"/>
  <c r="N1099" i="5" s="1"/>
  <c r="R1098" i="5"/>
  <c r="S1098" i="5" s="1"/>
  <c r="R1088" i="5"/>
  <c r="S1088" i="5" s="1"/>
  <c r="R1072" i="5"/>
  <c r="S1072" i="5" s="1"/>
  <c r="M1442" i="5"/>
  <c r="N1442" i="5" s="1"/>
  <c r="M1437" i="5"/>
  <c r="N1437" i="5" s="1"/>
  <c r="M1433" i="5"/>
  <c r="M1432" i="5"/>
  <c r="N1432" i="5" s="1"/>
  <c r="M1426" i="5"/>
  <c r="N1426" i="5" s="1"/>
  <c r="M1421" i="5"/>
  <c r="M1410" i="5"/>
  <c r="N1410" i="5" s="1"/>
  <c r="M1405" i="5"/>
  <c r="S1399" i="5"/>
  <c r="S1398" i="5"/>
  <c r="M1397" i="5"/>
  <c r="S1391" i="5"/>
  <c r="S1390" i="5"/>
  <c r="M1389" i="5"/>
  <c r="R1377" i="5"/>
  <c r="S1377" i="5" s="1"/>
  <c r="S1351" i="5"/>
  <c r="R1342" i="5"/>
  <c r="S1342" i="5" s="1"/>
  <c r="M1338" i="5"/>
  <c r="N1338" i="5" s="1"/>
  <c r="R1333" i="5"/>
  <c r="S1333" i="5" s="1"/>
  <c r="M1331" i="5"/>
  <c r="N1331" i="5" s="1"/>
  <c r="S1325" i="5"/>
  <c r="S1323" i="5"/>
  <c r="S1321" i="5"/>
  <c r="V1309" i="5"/>
  <c r="M1307" i="5"/>
  <c r="N1307" i="5" s="1"/>
  <c r="R1307" i="5"/>
  <c r="S1307" i="5" s="1"/>
  <c r="R1305" i="5"/>
  <c r="S1305" i="5" s="1"/>
  <c r="R1304" i="5"/>
  <c r="S1304" i="5" s="1"/>
  <c r="R1303" i="5"/>
  <c r="S1303" i="5" s="1"/>
  <c r="R1298" i="5"/>
  <c r="S1298" i="5" s="1"/>
  <c r="R1296" i="5"/>
  <c r="S1296" i="5" s="1"/>
  <c r="M1290" i="5"/>
  <c r="R1290" i="5"/>
  <c r="S1290" i="5" s="1"/>
  <c r="R1288" i="5"/>
  <c r="S1288" i="5" s="1"/>
  <c r="R1286" i="5"/>
  <c r="S1286" i="5" s="1"/>
  <c r="R1281" i="5"/>
  <c r="S1281" i="5" s="1"/>
  <c r="R1274" i="5"/>
  <c r="S1274" i="5" s="1"/>
  <c r="M1265" i="5"/>
  <c r="N1265" i="5" s="1"/>
  <c r="R1265" i="5"/>
  <c r="S1265" i="5" s="1"/>
  <c r="R1261" i="5"/>
  <c r="S1261" i="5" s="1"/>
  <c r="M1253" i="5"/>
  <c r="N1253" i="5" s="1"/>
  <c r="R1253" i="5"/>
  <c r="S1253" i="5" s="1"/>
  <c r="R1251" i="5"/>
  <c r="S1251" i="5" s="1"/>
  <c r="M1246" i="5"/>
  <c r="N1246" i="5" s="1"/>
  <c r="R1246" i="5"/>
  <c r="M1240" i="5"/>
  <c r="N1240" i="5" s="1"/>
  <c r="R1240" i="5"/>
  <c r="S1240" i="5" s="1"/>
  <c r="R1237" i="5"/>
  <c r="S1237" i="5" s="1"/>
  <c r="M1227" i="5"/>
  <c r="N1227" i="5" s="1"/>
  <c r="R1227" i="5"/>
  <c r="S1227" i="5" s="1"/>
  <c r="R1225" i="5"/>
  <c r="S1225" i="5" s="1"/>
  <c r="R1221" i="5"/>
  <c r="S1221" i="5" s="1"/>
  <c r="M1217" i="5"/>
  <c r="N1217" i="5" s="1"/>
  <c r="R1217" i="5"/>
  <c r="S1217" i="5" s="1"/>
  <c r="R1206" i="5"/>
  <c r="S1206" i="5" s="1"/>
  <c r="R1205" i="5"/>
  <c r="S1205" i="5" s="1"/>
  <c r="R1204" i="5"/>
  <c r="R1203" i="5"/>
  <c r="S1203" i="5" s="1"/>
  <c r="U1203" i="5" s="1"/>
  <c r="R1202" i="5"/>
  <c r="S1202" i="5" s="1"/>
  <c r="R1201" i="5"/>
  <c r="S1201" i="5" s="1"/>
  <c r="R1200" i="5"/>
  <c r="S1200" i="5" s="1"/>
  <c r="R1199" i="5"/>
  <c r="S1199" i="5" s="1"/>
  <c r="R1198" i="5"/>
  <c r="S1198" i="5" s="1"/>
  <c r="R1197" i="5"/>
  <c r="S1197" i="5" s="1"/>
  <c r="R1196" i="5"/>
  <c r="S1196" i="5" s="1"/>
  <c r="R1195" i="5"/>
  <c r="S1195" i="5" s="1"/>
  <c r="U1195" i="5" s="1"/>
  <c r="R1194" i="5"/>
  <c r="S1194" i="5" s="1"/>
  <c r="R1193" i="5"/>
  <c r="S1193" i="5" s="1"/>
  <c r="M1190" i="5"/>
  <c r="R1190" i="5"/>
  <c r="S1190" i="5" s="1"/>
  <c r="R1187" i="5"/>
  <c r="V1187" i="5"/>
  <c r="R1185" i="5"/>
  <c r="S1185" i="5" s="1"/>
  <c r="S1184" i="5"/>
  <c r="R1178" i="5"/>
  <c r="S1178" i="5" s="1"/>
  <c r="S1177" i="5"/>
  <c r="S1171" i="5"/>
  <c r="R1170" i="5"/>
  <c r="S1170" i="5" s="1"/>
  <c r="R1169" i="5"/>
  <c r="S1169" i="5" s="1"/>
  <c r="R1168" i="5"/>
  <c r="S1168" i="5" s="1"/>
  <c r="R1166" i="5"/>
  <c r="S1166" i="5" s="1"/>
  <c r="R1163" i="5"/>
  <c r="S1163" i="5" s="1"/>
  <c r="U1163" i="5" s="1"/>
  <c r="R1161" i="5"/>
  <c r="S1161" i="5" s="1"/>
  <c r="M1160" i="5"/>
  <c r="N1160" i="5" s="1"/>
  <c r="R1160" i="5"/>
  <c r="M1159" i="5"/>
  <c r="N1159" i="5" s="1"/>
  <c r="R1159" i="5"/>
  <c r="S1159" i="5" s="1"/>
  <c r="M1158" i="5"/>
  <c r="N1158" i="5" s="1"/>
  <c r="R1158" i="5"/>
  <c r="S1158" i="5" s="1"/>
  <c r="R1154" i="5"/>
  <c r="S1154" i="5" s="1"/>
  <c r="R1153" i="5"/>
  <c r="S1153" i="5" s="1"/>
  <c r="R1151" i="5"/>
  <c r="S1151" i="5" s="1"/>
  <c r="R1150" i="5"/>
  <c r="S1150" i="5" s="1"/>
  <c r="R1144" i="5"/>
  <c r="S1144" i="5" s="1"/>
  <c r="R1143" i="5"/>
  <c r="S1143" i="5" s="1"/>
  <c r="R1139" i="5"/>
  <c r="S1139" i="5" s="1"/>
  <c r="M1139" i="5"/>
  <c r="N1139" i="5" s="1"/>
  <c r="R1132" i="5"/>
  <c r="S1132" i="5" s="1"/>
  <c r="R1131" i="5"/>
  <c r="S1131" i="5" s="1"/>
  <c r="M1126" i="5"/>
  <c r="N1126" i="5" s="1"/>
  <c r="R1126" i="5"/>
  <c r="S1126" i="5" s="1"/>
  <c r="R1125" i="5"/>
  <c r="S1125" i="5" s="1"/>
  <c r="R1123" i="5"/>
  <c r="S1123" i="5" s="1"/>
  <c r="R1122" i="5"/>
  <c r="M1122" i="5"/>
  <c r="M1121" i="5"/>
  <c r="R1121" i="5"/>
  <c r="S1121" i="5" s="1"/>
  <c r="R1117" i="5"/>
  <c r="S1117" i="5" s="1"/>
  <c r="M1117" i="5"/>
  <c r="N1117" i="5" s="1"/>
  <c r="R1116" i="5"/>
  <c r="S1116" i="5" s="1"/>
  <c r="R1109" i="5"/>
  <c r="S1109" i="5" s="1"/>
  <c r="M1109" i="5"/>
  <c r="N1109" i="5" s="1"/>
  <c r="R1108" i="5"/>
  <c r="S1108" i="5" s="1"/>
  <c r="M1106" i="5"/>
  <c r="N1106" i="5" s="1"/>
  <c r="R1105" i="5"/>
  <c r="S1105" i="5" s="1"/>
  <c r="M1105" i="5"/>
  <c r="R1095" i="5"/>
  <c r="S1095" i="5" s="1"/>
  <c r="R1094" i="5"/>
  <c r="S1094" i="5" s="1"/>
  <c r="M1094" i="5"/>
  <c r="N1094" i="5" s="1"/>
  <c r="R1044" i="5"/>
  <c r="S1044" i="5" s="1"/>
  <c r="M1163" i="5"/>
  <c r="N1163" i="5" s="1"/>
  <c r="M1070" i="5"/>
  <c r="N1070" i="5" s="1"/>
  <c r="R1070" i="5"/>
  <c r="S1070" i="5" s="1"/>
  <c r="R1066" i="5"/>
  <c r="S1066" i="5" s="1"/>
  <c r="R1065" i="5"/>
  <c r="S1065" i="5" s="1"/>
  <c r="R1063" i="5"/>
  <c r="S1063" i="5" s="1"/>
  <c r="R1062" i="5"/>
  <c r="S1062" i="5" s="1"/>
  <c r="R1051" i="5"/>
  <c r="S1051" i="5" s="1"/>
  <c r="U1051" i="5" s="1"/>
  <c r="M1047" i="5"/>
  <c r="N1047" i="5" s="1"/>
  <c r="R1047" i="5"/>
  <c r="R1041" i="5"/>
  <c r="S1041" i="5" s="1"/>
  <c r="R1039" i="5"/>
  <c r="S1039" i="5" s="1"/>
  <c r="M1032" i="5"/>
  <c r="V1032" i="5" s="1"/>
  <c r="R1032" i="5"/>
  <c r="S1032" i="5" s="1"/>
  <c r="R1023" i="5"/>
  <c r="M1010" i="5"/>
  <c r="V1010" i="5" s="1"/>
  <c r="R1010" i="5"/>
  <c r="S1010" i="5" s="1"/>
  <c r="R1009" i="5"/>
  <c r="S1009" i="5" s="1"/>
  <c r="R993" i="5"/>
  <c r="S993" i="5" s="1"/>
  <c r="R990" i="5"/>
  <c r="S990" i="5" s="1"/>
  <c r="R987" i="5"/>
  <c r="S987" i="5" s="1"/>
  <c r="R986" i="5"/>
  <c r="M978" i="5"/>
  <c r="R978" i="5"/>
  <c r="R977" i="5"/>
  <c r="S977" i="5" s="1"/>
  <c r="R961" i="5"/>
  <c r="S961" i="5" s="1"/>
  <c r="M961" i="5"/>
  <c r="N961" i="5" s="1"/>
  <c r="R960" i="5"/>
  <c r="S960" i="5" s="1"/>
  <c r="M945" i="5"/>
  <c r="N945" i="5" s="1"/>
  <c r="R944" i="5"/>
  <c r="S944" i="5" s="1"/>
  <c r="R927" i="5"/>
  <c r="S927" i="5" s="1"/>
  <c r="R926" i="5"/>
  <c r="S926" i="5" s="1"/>
  <c r="M923" i="5"/>
  <c r="N923" i="5" s="1"/>
  <c r="R923" i="5"/>
  <c r="S923" i="5" s="1"/>
  <c r="M915" i="5"/>
  <c r="N915" i="5" s="1"/>
  <c r="R915" i="5"/>
  <c r="S915" i="5" s="1"/>
  <c r="R898" i="5"/>
  <c r="S898" i="5" s="1"/>
  <c r="M889" i="5"/>
  <c r="N889" i="5" s="1"/>
  <c r="R889" i="5"/>
  <c r="S889" i="5" s="1"/>
  <c r="R888" i="5"/>
  <c r="S888" i="5" s="1"/>
  <c r="R885" i="5"/>
  <c r="S885" i="5" s="1"/>
  <c r="M885" i="5"/>
  <c r="N885" i="5" s="1"/>
  <c r="R877" i="5"/>
  <c r="S877" i="5" s="1"/>
  <c r="U877" i="5" s="1"/>
  <c r="M877" i="5"/>
  <c r="N877" i="5" s="1"/>
  <c r="R876" i="5"/>
  <c r="S876" i="5" s="1"/>
  <c r="R868" i="5"/>
  <c r="S868" i="5" s="1"/>
  <c r="R866" i="5"/>
  <c r="S866" i="5" s="1"/>
  <c r="R862" i="5"/>
  <c r="S862" i="5" s="1"/>
  <c r="R842" i="5"/>
  <c r="S842" i="5" s="1"/>
  <c r="R821" i="5"/>
  <c r="S821" i="5" s="1"/>
  <c r="M1531" i="5"/>
  <c r="V1531" i="5" s="1"/>
  <c r="M1527" i="5"/>
  <c r="V1527" i="5" s="1"/>
  <c r="M1420" i="5"/>
  <c r="M1414" i="5"/>
  <c r="N1414" i="5" s="1"/>
  <c r="M1352" i="5"/>
  <c r="M1304" i="5"/>
  <c r="M1303" i="5"/>
  <c r="N1303" i="5" s="1"/>
  <c r="M1300" i="5"/>
  <c r="N1300" i="5" s="1"/>
  <c r="M1272" i="5"/>
  <c r="M1271" i="5"/>
  <c r="M1268" i="5"/>
  <c r="N1268" i="5" s="1"/>
  <c r="M1235" i="5"/>
  <c r="M1212" i="5"/>
  <c r="N1212" i="5" s="1"/>
  <c r="M1176" i="5"/>
  <c r="N1176" i="5" s="1"/>
  <c r="M1169" i="5"/>
  <c r="N1169" i="5" s="1"/>
  <c r="M1166" i="5"/>
  <c r="N1166" i="5" s="1"/>
  <c r="M1165" i="5"/>
  <c r="M1164" i="5"/>
  <c r="N1164" i="5" s="1"/>
  <c r="M1147" i="5"/>
  <c r="N1147" i="5" s="1"/>
  <c r="M1146" i="5"/>
  <c r="N1146" i="5" s="1"/>
  <c r="V1135" i="5"/>
  <c r="S1133" i="5"/>
  <c r="U1133" i="5" s="1"/>
  <c r="S1127" i="5"/>
  <c r="U1127" i="5" s="1"/>
  <c r="M1108" i="5"/>
  <c r="N1108" i="5" s="1"/>
  <c r="M1103" i="5"/>
  <c r="V1103" i="5" s="1"/>
  <c r="M1102" i="5"/>
  <c r="N1102" i="5" s="1"/>
  <c r="S1096" i="5"/>
  <c r="L1086" i="5"/>
  <c r="M1084" i="5"/>
  <c r="N1084" i="5" s="1"/>
  <c r="L1083" i="5"/>
  <c r="M1083" i="5" s="1"/>
  <c r="L1080" i="5"/>
  <c r="M1074" i="5"/>
  <c r="N1074" i="5" s="1"/>
  <c r="R1069" i="5"/>
  <c r="S1069" i="5" s="1"/>
  <c r="L1064" i="5"/>
  <c r="L1061" i="5"/>
  <c r="M1061" i="5" s="1"/>
  <c r="M1055" i="5"/>
  <c r="R1054" i="5"/>
  <c r="S1054" i="5" s="1"/>
  <c r="S1050" i="5"/>
  <c r="R1049" i="5"/>
  <c r="S1049" i="5" s="1"/>
  <c r="R1042" i="5"/>
  <c r="S1042" i="5" s="1"/>
  <c r="L1038" i="5"/>
  <c r="R1035" i="5"/>
  <c r="S1035" i="5" s="1"/>
  <c r="L1031" i="5"/>
  <c r="M1031" i="5" s="1"/>
  <c r="N1031" i="5" s="1"/>
  <c r="S1022" i="5"/>
  <c r="R1018" i="5"/>
  <c r="S1018" i="5" s="1"/>
  <c r="R1007" i="5"/>
  <c r="R1001" i="5"/>
  <c r="S1001" i="5" s="1"/>
  <c r="M990" i="5"/>
  <c r="V990" i="5" s="1"/>
  <c r="R989" i="5"/>
  <c r="S989" i="5" s="1"/>
  <c r="M986" i="5"/>
  <c r="R975" i="5"/>
  <c r="S975" i="5" s="1"/>
  <c r="R957" i="5"/>
  <c r="S957" i="5" s="1"/>
  <c r="M957" i="5"/>
  <c r="N957" i="5" s="1"/>
  <c r="R956" i="5"/>
  <c r="S956" i="5" s="1"/>
  <c r="R941" i="5"/>
  <c r="S941" i="5" s="1"/>
  <c r="M941" i="5"/>
  <c r="N941" i="5" s="1"/>
  <c r="R918" i="5"/>
  <c r="S918" i="5" s="1"/>
  <c r="R910" i="5"/>
  <c r="S910" i="5" s="1"/>
  <c r="R909" i="5"/>
  <c r="S909" i="5" s="1"/>
  <c r="U909" i="5" s="1"/>
  <c r="M897" i="5"/>
  <c r="N897" i="5" s="1"/>
  <c r="R897" i="5"/>
  <c r="S897" i="5" s="1"/>
  <c r="R896" i="5"/>
  <c r="S896" i="5" s="1"/>
  <c r="R893" i="5"/>
  <c r="S893" i="5" s="1"/>
  <c r="M893" i="5"/>
  <c r="N893" i="5" s="1"/>
  <c r="R892" i="5"/>
  <c r="S892" i="5" s="1"/>
  <c r="R883" i="5"/>
  <c r="S883" i="5" s="1"/>
  <c r="R871" i="5"/>
  <c r="S871" i="5" s="1"/>
  <c r="R861" i="5"/>
  <c r="S861" i="5" s="1"/>
  <c r="R854" i="5"/>
  <c r="S854" i="5" s="1"/>
  <c r="R838" i="5"/>
  <c r="S838" i="5" s="1"/>
  <c r="R817" i="5"/>
  <c r="S817" i="5" s="1"/>
  <c r="M1312" i="5"/>
  <c r="V1312" i="5" s="1"/>
  <c r="M1311" i="5"/>
  <c r="N1311" i="5" s="1"/>
  <c r="M1308" i="5"/>
  <c r="N1308" i="5" s="1"/>
  <c r="M1280" i="5"/>
  <c r="M1279" i="5"/>
  <c r="N1279" i="5" s="1"/>
  <c r="M1276" i="5"/>
  <c r="N1276" i="5" s="1"/>
  <c r="M1248" i="5"/>
  <c r="V1248" i="5" s="1"/>
  <c r="M1247" i="5"/>
  <c r="N1247" i="5" s="1"/>
  <c r="M1244" i="5"/>
  <c r="N1244" i="5" s="1"/>
  <c r="M1214" i="5"/>
  <c r="N1214" i="5" s="1"/>
  <c r="M1213" i="5"/>
  <c r="M1184" i="5"/>
  <c r="M1177" i="5"/>
  <c r="V1177" i="5" s="1"/>
  <c r="M1171" i="5"/>
  <c r="V1171" i="5" s="1"/>
  <c r="M1170" i="5"/>
  <c r="N1170" i="5" s="1"/>
  <c r="M1161" i="5"/>
  <c r="N1161" i="5" s="1"/>
  <c r="M1155" i="5"/>
  <c r="N1155" i="5" s="1"/>
  <c r="M1153" i="5"/>
  <c r="N1153" i="5" s="1"/>
  <c r="M1142" i="5"/>
  <c r="N1142" i="5" s="1"/>
  <c r="M1141" i="5"/>
  <c r="N1141" i="5" s="1"/>
  <c r="M1140" i="5"/>
  <c r="N1140" i="5" s="1"/>
  <c r="V1138" i="5"/>
  <c r="R1138" i="5"/>
  <c r="S1138" i="5" s="1"/>
  <c r="U1138" i="5" s="1"/>
  <c r="M1134" i="5"/>
  <c r="N1134" i="5" s="1"/>
  <c r="V1133" i="5"/>
  <c r="M1125" i="5"/>
  <c r="N1125" i="5" s="1"/>
  <c r="R1120" i="5"/>
  <c r="S1120" i="5" s="1"/>
  <c r="R1090" i="5"/>
  <c r="S1090" i="5" s="1"/>
  <c r="S1085" i="5"/>
  <c r="R1084" i="5"/>
  <c r="S1084" i="5" s="1"/>
  <c r="R1082" i="5"/>
  <c r="S1082" i="5" s="1"/>
  <c r="R1079" i="5"/>
  <c r="S1079" i="5" s="1"/>
  <c r="M1075" i="5"/>
  <c r="R1074" i="5"/>
  <c r="S1074" i="5" s="1"/>
  <c r="M1073" i="5"/>
  <c r="M1072" i="5"/>
  <c r="V1072" i="5" s="1"/>
  <c r="M1068" i="5"/>
  <c r="V1068" i="5" s="1"/>
  <c r="R1068" i="5"/>
  <c r="S1068" i="5" s="1"/>
  <c r="M1063" i="5"/>
  <c r="R1060" i="5"/>
  <c r="S1060" i="5" s="1"/>
  <c r="R1059" i="5"/>
  <c r="S1059" i="5" s="1"/>
  <c r="R1057" i="5"/>
  <c r="S1057" i="5" s="1"/>
  <c r="M1053" i="5"/>
  <c r="V1053" i="5" s="1"/>
  <c r="R1053" i="5"/>
  <c r="S1053" i="5" s="1"/>
  <c r="M1045" i="5"/>
  <c r="V1045" i="5" s="1"/>
  <c r="R1045" i="5"/>
  <c r="S1045" i="5" s="1"/>
  <c r="M1041" i="5"/>
  <c r="M1034" i="5"/>
  <c r="N1034" i="5" s="1"/>
  <c r="R1034" i="5"/>
  <c r="S1034" i="5" s="1"/>
  <c r="U1034" i="5" s="1"/>
  <c r="R1030" i="5"/>
  <c r="S1030" i="5" s="1"/>
  <c r="R1029" i="5"/>
  <c r="S1029" i="5" s="1"/>
  <c r="R1027" i="5"/>
  <c r="S1027" i="5" s="1"/>
  <c r="R1026" i="5"/>
  <c r="S1026" i="5" s="1"/>
  <c r="R1024" i="5"/>
  <c r="S1024" i="5" s="1"/>
  <c r="M1023" i="5"/>
  <c r="R1004" i="5"/>
  <c r="S1004" i="5" s="1"/>
  <c r="M1000" i="5"/>
  <c r="N1000" i="5" s="1"/>
  <c r="R1000" i="5"/>
  <c r="S1000" i="5" s="1"/>
  <c r="R998" i="5"/>
  <c r="S998" i="5" s="1"/>
  <c r="M998" i="5"/>
  <c r="V998" i="5" s="1"/>
  <c r="R997" i="5"/>
  <c r="S997" i="5" s="1"/>
  <c r="M996" i="5"/>
  <c r="V996" i="5" s="1"/>
  <c r="R996" i="5"/>
  <c r="S996" i="5" s="1"/>
  <c r="R972" i="5"/>
  <c r="S972" i="5" s="1"/>
  <c r="R969" i="5"/>
  <c r="S969" i="5" s="1"/>
  <c r="M969" i="5"/>
  <c r="N969" i="5" s="1"/>
  <c r="R968" i="5"/>
  <c r="S968" i="5" s="1"/>
  <c r="R953" i="5"/>
  <c r="S953" i="5" s="1"/>
  <c r="M953" i="5"/>
  <c r="N953" i="5" s="1"/>
  <c r="R952" i="5"/>
  <c r="S952" i="5" s="1"/>
  <c r="R937" i="5"/>
  <c r="S937" i="5" s="1"/>
  <c r="M937" i="5"/>
  <c r="N937" i="5" s="1"/>
  <c r="R936" i="5"/>
  <c r="S936" i="5" s="1"/>
  <c r="R930" i="5"/>
  <c r="S930" i="5" s="1"/>
  <c r="M930" i="5"/>
  <c r="N930" i="5" s="1"/>
  <c r="M929" i="5"/>
  <c r="V929" i="5" s="1"/>
  <c r="R929" i="5"/>
  <c r="S929" i="5" s="1"/>
  <c r="R921" i="5"/>
  <c r="S921" i="5" s="1"/>
  <c r="R913" i="5"/>
  <c r="S913" i="5" s="1"/>
  <c r="R908" i="5"/>
  <c r="S908" i="5" s="1"/>
  <c r="R906" i="5"/>
  <c r="S906" i="5" s="1"/>
  <c r="R905" i="5"/>
  <c r="S905" i="5" s="1"/>
  <c r="R891" i="5"/>
  <c r="S891" i="5" s="1"/>
  <c r="R882" i="5"/>
  <c r="S882" i="5" s="1"/>
  <c r="R857" i="5"/>
  <c r="S857" i="5" s="1"/>
  <c r="R850" i="5"/>
  <c r="S850" i="5" s="1"/>
  <c r="R834" i="5"/>
  <c r="S834" i="5" s="1"/>
  <c r="R827" i="5"/>
  <c r="S827" i="5" s="1"/>
  <c r="R823" i="5"/>
  <c r="S823" i="5" s="1"/>
  <c r="M1476" i="5"/>
  <c r="M1460" i="5"/>
  <c r="M1444" i="5"/>
  <c r="M1288" i="5"/>
  <c r="V1288" i="5" s="1"/>
  <c r="M1255" i="5"/>
  <c r="N1255" i="5" s="1"/>
  <c r="M1229" i="5"/>
  <c r="N1229" i="5" s="1"/>
  <c r="M1219" i="5"/>
  <c r="N1219" i="5" s="1"/>
  <c r="M1216" i="5"/>
  <c r="N1216" i="5" s="1"/>
  <c r="M1215" i="5"/>
  <c r="V1215" i="5" s="1"/>
  <c r="M1162" i="5"/>
  <c r="N1162" i="5" s="1"/>
  <c r="M1154" i="5"/>
  <c r="N1154" i="5" s="1"/>
  <c r="M1116" i="5"/>
  <c r="V1116" i="5" s="1"/>
  <c r="M1112" i="5"/>
  <c r="M1111" i="5"/>
  <c r="M1098" i="5"/>
  <c r="V1089" i="5"/>
  <c r="M1088" i="5"/>
  <c r="N1088" i="5" s="1"/>
  <c r="L1087" i="5"/>
  <c r="M1085" i="5"/>
  <c r="N1085" i="5" s="1"/>
  <c r="S1081" i="5"/>
  <c r="M1078" i="5"/>
  <c r="N1078" i="5" s="1"/>
  <c r="M1077" i="5"/>
  <c r="R1076" i="5"/>
  <c r="S1076" i="5" s="1"/>
  <c r="R1071" i="5"/>
  <c r="S1071" i="5" s="1"/>
  <c r="L1067" i="5"/>
  <c r="M1067" i="5" s="1"/>
  <c r="N1067" i="5" s="1"/>
  <c r="L1058" i="5"/>
  <c r="S1056" i="5"/>
  <c r="U1056" i="5" s="1"/>
  <c r="L1052" i="5"/>
  <c r="M1052" i="5" s="1"/>
  <c r="N1052" i="5" s="1"/>
  <c r="R1048" i="5"/>
  <c r="S1048" i="5" s="1"/>
  <c r="M1044" i="5"/>
  <c r="R1043" i="5"/>
  <c r="S1043" i="5" s="1"/>
  <c r="R1036" i="5"/>
  <c r="S1036" i="5" s="1"/>
  <c r="R1033" i="5"/>
  <c r="S1033" i="5" s="1"/>
  <c r="L1028" i="5"/>
  <c r="L1025" i="5"/>
  <c r="M1025" i="5" s="1"/>
  <c r="R1019" i="5"/>
  <c r="S1019" i="5" s="1"/>
  <c r="R1016" i="5"/>
  <c r="S1016" i="5" s="1"/>
  <c r="U1016" i="5" s="1"/>
  <c r="M1016" i="5"/>
  <c r="N1016" i="5" s="1"/>
  <c r="R1015" i="5"/>
  <c r="S1015" i="5" s="1"/>
  <c r="M1014" i="5"/>
  <c r="V1014" i="5" s="1"/>
  <c r="R1014" i="5"/>
  <c r="S1014" i="5" s="1"/>
  <c r="R1013" i="5"/>
  <c r="S1013" i="5" s="1"/>
  <c r="R1012" i="5"/>
  <c r="S1012" i="5" s="1"/>
  <c r="M1012" i="5"/>
  <c r="V1012" i="5" s="1"/>
  <c r="R1011" i="5"/>
  <c r="S1011" i="5" s="1"/>
  <c r="M1004" i="5"/>
  <c r="V1004" i="5" s="1"/>
  <c r="R1003" i="5"/>
  <c r="S1003" i="5" s="1"/>
  <c r="R984" i="5"/>
  <c r="S984" i="5" s="1"/>
  <c r="M984" i="5"/>
  <c r="N984" i="5" s="1"/>
  <c r="R983" i="5"/>
  <c r="S983" i="5" s="1"/>
  <c r="M982" i="5"/>
  <c r="V982" i="5" s="1"/>
  <c r="R982" i="5"/>
  <c r="S982" i="5" s="1"/>
  <c r="R981" i="5"/>
  <c r="S981" i="5" s="1"/>
  <c r="R980" i="5"/>
  <c r="S980" i="5" s="1"/>
  <c r="M980" i="5"/>
  <c r="V980" i="5" s="1"/>
  <c r="R979" i="5"/>
  <c r="S979" i="5" s="1"/>
  <c r="M972" i="5"/>
  <c r="V972" i="5" s="1"/>
  <c r="R971" i="5"/>
  <c r="S971" i="5" s="1"/>
  <c r="R965" i="5"/>
  <c r="S965" i="5" s="1"/>
  <c r="M965" i="5"/>
  <c r="N965" i="5" s="1"/>
  <c r="R964" i="5"/>
  <c r="S964" i="5" s="1"/>
  <c r="R949" i="5"/>
  <c r="S949" i="5" s="1"/>
  <c r="M949" i="5"/>
  <c r="N949" i="5" s="1"/>
  <c r="R933" i="5"/>
  <c r="S933" i="5" s="1"/>
  <c r="M933" i="5"/>
  <c r="N933" i="5" s="1"/>
  <c r="R924" i="5"/>
  <c r="S924" i="5" s="1"/>
  <c r="M921" i="5"/>
  <c r="R920" i="5"/>
  <c r="S920" i="5" s="1"/>
  <c r="R916" i="5"/>
  <c r="S916" i="5" s="1"/>
  <c r="M913" i="5"/>
  <c r="V913" i="5" s="1"/>
  <c r="R912" i="5"/>
  <c r="S912" i="5" s="1"/>
  <c r="M905" i="5"/>
  <c r="N905" i="5" s="1"/>
  <c r="R904" i="5"/>
  <c r="S904" i="5" s="1"/>
  <c r="R903" i="5"/>
  <c r="S903" i="5" s="1"/>
  <c r="R902" i="5"/>
  <c r="S902" i="5" s="1"/>
  <c r="R899" i="5"/>
  <c r="S899" i="5" s="1"/>
  <c r="R890" i="5"/>
  <c r="S890" i="5" s="1"/>
  <c r="M881" i="5"/>
  <c r="N881" i="5" s="1"/>
  <c r="R881" i="5"/>
  <c r="S881" i="5" s="1"/>
  <c r="R880" i="5"/>
  <c r="S880" i="5" s="1"/>
  <c r="R869" i="5"/>
  <c r="S869" i="5" s="1"/>
  <c r="R863" i="5"/>
  <c r="S863" i="5" s="1"/>
  <c r="R846" i="5"/>
  <c r="S846" i="5" s="1"/>
  <c r="R830" i="5"/>
  <c r="S830" i="5" s="1"/>
  <c r="R826" i="5"/>
  <c r="S826" i="5" s="1"/>
  <c r="U826" i="5" s="1"/>
  <c r="M827" i="5"/>
  <c r="N827" i="5" s="1"/>
  <c r="M823" i="5"/>
  <c r="N823" i="5" s="1"/>
  <c r="R822" i="5"/>
  <c r="S822" i="5" s="1"/>
  <c r="R818" i="5"/>
  <c r="S818" i="5" s="1"/>
  <c r="R814" i="5"/>
  <c r="M1082" i="5"/>
  <c r="N1082" i="5" s="1"/>
  <c r="M1069" i="5"/>
  <c r="M1065" i="5"/>
  <c r="N1065" i="5" s="1"/>
  <c r="M1059" i="5"/>
  <c r="N1059" i="5" s="1"/>
  <c r="M1054" i="5"/>
  <c r="M1043" i="5"/>
  <c r="M1039" i="5"/>
  <c r="N1039" i="5" s="1"/>
  <c r="M1033" i="5"/>
  <c r="M1029" i="5"/>
  <c r="N1029" i="5" s="1"/>
  <c r="M1019" i="5"/>
  <c r="M1015" i="5"/>
  <c r="M1009" i="5"/>
  <c r="S1002" i="5"/>
  <c r="M997" i="5"/>
  <c r="N997" i="5" s="1"/>
  <c r="M987" i="5"/>
  <c r="M983" i="5"/>
  <c r="M977" i="5"/>
  <c r="S962" i="5"/>
  <c r="S955" i="5"/>
  <c r="U955" i="5" s="1"/>
  <c r="S954" i="5"/>
  <c r="S939" i="5"/>
  <c r="U939" i="5" s="1"/>
  <c r="S938" i="5"/>
  <c r="S931" i="5"/>
  <c r="U931" i="5" s="1"/>
  <c r="M927" i="5"/>
  <c r="V927" i="5" s="1"/>
  <c r="M918" i="5"/>
  <c r="M910" i="5"/>
  <c r="M906" i="5"/>
  <c r="N906" i="5" s="1"/>
  <c r="M899" i="5"/>
  <c r="S886" i="5"/>
  <c r="S878" i="5"/>
  <c r="M875" i="5"/>
  <c r="S873" i="5"/>
  <c r="L872" i="5"/>
  <c r="M872" i="5" s="1"/>
  <c r="M867" i="5"/>
  <c r="N867" i="5" s="1"/>
  <c r="L858" i="5"/>
  <c r="M858" i="5" s="1"/>
  <c r="M852" i="5"/>
  <c r="N852" i="5" s="1"/>
  <c r="M848" i="5"/>
  <c r="N848" i="5" s="1"/>
  <c r="M844" i="5"/>
  <c r="N844" i="5" s="1"/>
  <c r="M840" i="5"/>
  <c r="N840" i="5" s="1"/>
  <c r="M836" i="5"/>
  <c r="N836" i="5" s="1"/>
  <c r="M832" i="5"/>
  <c r="N832" i="5" s="1"/>
  <c r="M828" i="5"/>
  <c r="N828" i="5" s="1"/>
  <c r="M824" i="5"/>
  <c r="N824" i="5" s="1"/>
  <c r="M821" i="5"/>
  <c r="M817" i="5"/>
  <c r="S814" i="5"/>
  <c r="U814" i="5" s="1"/>
  <c r="L745" i="5"/>
  <c r="M727" i="5"/>
  <c r="M1050" i="5"/>
  <c r="M1048" i="5"/>
  <c r="M1035" i="5"/>
  <c r="M1021" i="5"/>
  <c r="N1021" i="5" s="1"/>
  <c r="R1017" i="5"/>
  <c r="S1017" i="5" s="1"/>
  <c r="U1017" i="5" s="1"/>
  <c r="M1011" i="5"/>
  <c r="M1007" i="5"/>
  <c r="V1006" i="5"/>
  <c r="M1001" i="5"/>
  <c r="R995" i="5"/>
  <c r="S995" i="5" s="1"/>
  <c r="M989" i="5"/>
  <c r="N989" i="5" s="1"/>
  <c r="R985" i="5"/>
  <c r="S985" i="5" s="1"/>
  <c r="M979" i="5"/>
  <c r="M975" i="5"/>
  <c r="V974" i="5"/>
  <c r="M968" i="5"/>
  <c r="M964" i="5"/>
  <c r="V963" i="5"/>
  <c r="M960" i="5"/>
  <c r="V959" i="5"/>
  <c r="M956" i="5"/>
  <c r="V955" i="5"/>
  <c r="W955" i="5" s="1"/>
  <c r="Y955" i="5" s="1"/>
  <c r="M952" i="5"/>
  <c r="V951" i="5"/>
  <c r="M948" i="5"/>
  <c r="V947" i="5"/>
  <c r="M944" i="5"/>
  <c r="M940" i="5"/>
  <c r="V939" i="5"/>
  <c r="M936" i="5"/>
  <c r="M932" i="5"/>
  <c r="V931" i="5"/>
  <c r="R928" i="5"/>
  <c r="S928" i="5" s="1"/>
  <c r="U928" i="5" s="1"/>
  <c r="M926" i="5"/>
  <c r="M924" i="5"/>
  <c r="R919" i="5"/>
  <c r="S919" i="5" s="1"/>
  <c r="M916" i="5"/>
  <c r="N916" i="5" s="1"/>
  <c r="R911" i="5"/>
  <c r="S911" i="5" s="1"/>
  <c r="M898" i="5"/>
  <c r="R895" i="5"/>
  <c r="S895" i="5" s="1"/>
  <c r="M892" i="5"/>
  <c r="M891" i="5"/>
  <c r="V891" i="5" s="1"/>
  <c r="M890" i="5"/>
  <c r="N890" i="5" s="1"/>
  <c r="R887" i="5"/>
  <c r="S887" i="5" s="1"/>
  <c r="M883" i="5"/>
  <c r="N883" i="5" s="1"/>
  <c r="M882" i="5"/>
  <c r="N882" i="5" s="1"/>
  <c r="M876" i="5"/>
  <c r="R875" i="5"/>
  <c r="S875" i="5" s="1"/>
  <c r="M871" i="5"/>
  <c r="V871" i="5" s="1"/>
  <c r="R870" i="5"/>
  <c r="S870" i="5" s="1"/>
  <c r="M868" i="5"/>
  <c r="N868" i="5" s="1"/>
  <c r="R867" i="5"/>
  <c r="S867" i="5" s="1"/>
  <c r="M866" i="5"/>
  <c r="R865" i="5"/>
  <c r="M862" i="5"/>
  <c r="N862" i="5" s="1"/>
  <c r="M861" i="5"/>
  <c r="M857" i="5"/>
  <c r="N857" i="5" s="1"/>
  <c r="R852" i="5"/>
  <c r="S852" i="5" s="1"/>
  <c r="R848" i="5"/>
  <c r="S848" i="5" s="1"/>
  <c r="R844" i="5"/>
  <c r="S844" i="5" s="1"/>
  <c r="R840" i="5"/>
  <c r="S840" i="5" s="1"/>
  <c r="R836" i="5"/>
  <c r="R832" i="5"/>
  <c r="S832" i="5" s="1"/>
  <c r="R828" i="5"/>
  <c r="R824" i="5"/>
  <c r="R816" i="5"/>
  <c r="S816" i="5" s="1"/>
  <c r="M1079" i="5"/>
  <c r="N1079" i="5" s="1"/>
  <c r="M1037" i="5"/>
  <c r="N1037" i="5" s="1"/>
  <c r="M1013" i="5"/>
  <c r="N1013" i="5" s="1"/>
  <c r="M1003" i="5"/>
  <c r="M993" i="5"/>
  <c r="M981" i="5"/>
  <c r="N981" i="5" s="1"/>
  <c r="M971" i="5"/>
  <c r="M920" i="5"/>
  <c r="M912" i="5"/>
  <c r="V912" i="5" s="1"/>
  <c r="M908" i="5"/>
  <c r="M904" i="5"/>
  <c r="M903" i="5"/>
  <c r="N903" i="5" s="1"/>
  <c r="M902" i="5"/>
  <c r="N902" i="5" s="1"/>
  <c r="M896" i="5"/>
  <c r="N896" i="5" s="1"/>
  <c r="M888" i="5"/>
  <c r="M880" i="5"/>
  <c r="N880" i="5" s="1"/>
  <c r="M873" i="5"/>
  <c r="N873" i="5" s="1"/>
  <c r="M869" i="5"/>
  <c r="N869" i="5" s="1"/>
  <c r="S865" i="5"/>
  <c r="M863" i="5"/>
  <c r="N863" i="5" s="1"/>
  <c r="L860" i="5"/>
  <c r="L856" i="5"/>
  <c r="V855" i="5"/>
  <c r="M854" i="5"/>
  <c r="N854" i="5" s="1"/>
  <c r="L853" i="5"/>
  <c r="S851" i="5"/>
  <c r="M850" i="5"/>
  <c r="N850" i="5" s="1"/>
  <c r="L849" i="5"/>
  <c r="M846" i="5"/>
  <c r="N846" i="5" s="1"/>
  <c r="L845" i="5"/>
  <c r="S843" i="5"/>
  <c r="M842" i="5"/>
  <c r="N842" i="5" s="1"/>
  <c r="L841" i="5"/>
  <c r="M838" i="5"/>
  <c r="N838" i="5" s="1"/>
  <c r="L837" i="5"/>
  <c r="M834" i="5"/>
  <c r="N834" i="5" s="1"/>
  <c r="L833" i="5"/>
  <c r="M830" i="5"/>
  <c r="N830" i="5" s="1"/>
  <c r="L829" i="5"/>
  <c r="M826" i="5"/>
  <c r="N826" i="5" s="1"/>
  <c r="L825" i="5"/>
  <c r="L819" i="5"/>
  <c r="M819" i="5" s="1"/>
  <c r="L815" i="5"/>
  <c r="M815" i="5" s="1"/>
  <c r="N815" i="5" s="1"/>
  <c r="L731" i="5"/>
  <c r="L715" i="5"/>
  <c r="M715" i="5" s="1"/>
  <c r="V715" i="5" s="1"/>
  <c r="G122" i="5"/>
  <c r="Q122" i="5" s="1"/>
  <c r="G114" i="5"/>
  <c r="Q114" i="5" s="1"/>
  <c r="G71" i="5"/>
  <c r="Q71" i="5" s="1"/>
  <c r="G58" i="5"/>
  <c r="Q58" i="5" s="1"/>
  <c r="G47" i="5"/>
  <c r="Q47" i="5" s="1"/>
  <c r="M822" i="5"/>
  <c r="M818" i="5"/>
  <c r="N818" i="5" s="1"/>
  <c r="M814" i="5"/>
  <c r="N814" i="5" s="1"/>
  <c r="L787" i="5"/>
  <c r="M787" i="5" s="1"/>
  <c r="L778" i="5"/>
  <c r="L774" i="5"/>
  <c r="R774" i="5" s="1"/>
  <c r="L773" i="5"/>
  <c r="N773" i="5" s="1"/>
  <c r="L772" i="5"/>
  <c r="N772" i="5" s="1"/>
  <c r="L771" i="5"/>
  <c r="R771" i="5" s="1"/>
  <c r="L762" i="5"/>
  <c r="L758" i="5"/>
  <c r="AD758" i="5" s="1"/>
  <c r="L757" i="5"/>
  <c r="L746" i="5"/>
  <c r="R746" i="5" s="1"/>
  <c r="S746" i="5" s="1"/>
  <c r="L732" i="5"/>
  <c r="L684" i="5"/>
  <c r="M684" i="5" s="1"/>
  <c r="V684" i="5" s="1"/>
  <c r="L678" i="5"/>
  <c r="AA678" i="5" s="1"/>
  <c r="L676" i="5"/>
  <c r="AA676" i="5" s="1"/>
  <c r="L654" i="5"/>
  <c r="L644" i="5"/>
  <c r="L641" i="5"/>
  <c r="L628" i="5"/>
  <c r="L625" i="5"/>
  <c r="L615" i="5"/>
  <c r="R615" i="5" s="1"/>
  <c r="L614" i="5"/>
  <c r="L591" i="5"/>
  <c r="R591" i="5" s="1"/>
  <c r="L590" i="5"/>
  <c r="L577" i="5"/>
  <c r="L572" i="5"/>
  <c r="L569" i="5"/>
  <c r="L554" i="5"/>
  <c r="L529" i="5"/>
  <c r="M529" i="5" s="1"/>
  <c r="V529" i="5" s="1"/>
  <c r="L507" i="5"/>
  <c r="AA507" i="5" s="1"/>
  <c r="L504" i="5"/>
  <c r="M504" i="5" s="1"/>
  <c r="V504" i="5" s="1"/>
  <c r="L457" i="5"/>
  <c r="L456" i="5"/>
  <c r="L453" i="5"/>
  <c r="L444" i="5"/>
  <c r="L410" i="5"/>
  <c r="L409" i="5"/>
  <c r="R409" i="5" s="1"/>
  <c r="S409" i="5" s="1"/>
  <c r="L406" i="5"/>
  <c r="L405" i="5"/>
  <c r="M405" i="5" s="1"/>
  <c r="V405" i="5" s="1"/>
  <c r="L403" i="5"/>
  <c r="L400" i="5"/>
  <c r="L399" i="5"/>
  <c r="L397" i="5"/>
  <c r="M397" i="5" s="1"/>
  <c r="V397" i="5" s="1"/>
  <c r="L396" i="5"/>
  <c r="L374" i="5"/>
  <c r="M374" i="5" s="1"/>
  <c r="V374" i="5" s="1"/>
  <c r="L370" i="5"/>
  <c r="L369" i="5"/>
  <c r="R369" i="5" s="1"/>
  <c r="S369" i="5" s="1"/>
  <c r="L346" i="5"/>
  <c r="L345" i="5"/>
  <c r="L332" i="5"/>
  <c r="L314" i="5"/>
  <c r="L300" i="5"/>
  <c r="L288" i="5"/>
  <c r="M288" i="5" s="1"/>
  <c r="V288" i="5" s="1"/>
  <c r="L234" i="5"/>
  <c r="L228" i="5"/>
  <c r="R228" i="5" s="1"/>
  <c r="S228" i="5" s="1"/>
  <c r="L220" i="5"/>
  <c r="L202" i="5"/>
  <c r="L201" i="5"/>
  <c r="AA201" i="5" s="1"/>
  <c r="L200" i="5"/>
  <c r="N200" i="5" s="1"/>
  <c r="L170" i="5"/>
  <c r="L169" i="5"/>
  <c r="M169" i="5" s="1"/>
  <c r="V169" i="5" s="1"/>
  <c r="L168" i="5"/>
  <c r="L128" i="5"/>
  <c r="M128" i="5" s="1"/>
  <c r="V128" i="5" s="1"/>
  <c r="L127" i="5"/>
  <c r="L126" i="5"/>
  <c r="L125" i="5"/>
  <c r="L124" i="5"/>
  <c r="L121" i="5"/>
  <c r="L120" i="5"/>
  <c r="R120" i="5" s="1"/>
  <c r="S120" i="5" s="1"/>
  <c r="L118" i="5"/>
  <c r="L117" i="5"/>
  <c r="M117" i="5" s="1"/>
  <c r="V117" i="5" s="1"/>
  <c r="L115" i="5"/>
  <c r="M115" i="5" s="1"/>
  <c r="V115" i="5" s="1"/>
  <c r="L114" i="5"/>
  <c r="M84" i="5"/>
  <c r="L82" i="5"/>
  <c r="M82" i="5" s="1"/>
  <c r="L81" i="5"/>
  <c r="L80" i="5"/>
  <c r="M80" i="5" s="1"/>
  <c r="V80" i="5" s="1"/>
  <c r="L77" i="5"/>
  <c r="M77" i="5" s="1"/>
  <c r="V77" i="5" s="1"/>
  <c r="L75" i="5"/>
  <c r="R75" i="5" s="1"/>
  <c r="S75" i="5" s="1"/>
  <c r="L74" i="5"/>
  <c r="L65" i="5"/>
  <c r="L62" i="5"/>
  <c r="L61" i="5"/>
  <c r="L59" i="5"/>
  <c r="L58" i="5"/>
  <c r="R58" i="5" s="1"/>
  <c r="S58" i="5" s="1"/>
  <c r="L56" i="5"/>
  <c r="L55" i="5"/>
  <c r="R55" i="5" s="1"/>
  <c r="S55" i="5" s="1"/>
  <c r="L52" i="5"/>
  <c r="L44" i="5"/>
  <c r="G3479" i="5"/>
  <c r="Q3479" i="5" s="1"/>
  <c r="G3471" i="5"/>
  <c r="Q3471" i="5" s="1"/>
  <c r="G3463" i="5"/>
  <c r="Q3463" i="5" s="1"/>
  <c r="G3455" i="5"/>
  <c r="Q3455" i="5" s="1"/>
  <c r="G3447" i="5"/>
  <c r="Q3447" i="5" s="1"/>
  <c r="G3439" i="5"/>
  <c r="Q3439" i="5" s="1"/>
  <c r="G3431" i="5"/>
  <c r="Q3431" i="5" s="1"/>
  <c r="G3423" i="5"/>
  <c r="Q3423" i="5" s="1"/>
  <c r="G3415" i="5"/>
  <c r="Q3415" i="5" s="1"/>
  <c r="G3407" i="5"/>
  <c r="Q3407" i="5" s="1"/>
  <c r="L230" i="5"/>
  <c r="G82" i="5"/>
  <c r="Q82" i="5" s="1"/>
  <c r="M870" i="5"/>
  <c r="M859" i="5"/>
  <c r="V859" i="5" s="1"/>
  <c r="L806" i="5"/>
  <c r="L804" i="5"/>
  <c r="M804" i="5" s="1"/>
  <c r="V804" i="5" s="1"/>
  <c r="L802" i="5"/>
  <c r="M802" i="5" s="1"/>
  <c r="V802" i="5" s="1"/>
  <c r="L801" i="5"/>
  <c r="AD801" i="5" s="1"/>
  <c r="L783" i="5"/>
  <c r="L767" i="5"/>
  <c r="M767" i="5" s="1"/>
  <c r="V767" i="5" s="1"/>
  <c r="L748" i="5"/>
  <c r="L716" i="5"/>
  <c r="M716" i="5" s="1"/>
  <c r="V716" i="5" s="1"/>
  <c r="L695" i="5"/>
  <c r="L680" i="5"/>
  <c r="L669" i="5"/>
  <c r="M669" i="5" s="1"/>
  <c r="V669" i="5" s="1"/>
  <c r="L636" i="5"/>
  <c r="L633" i="5"/>
  <c r="L620" i="5"/>
  <c r="AD620" i="5" s="1"/>
  <c r="L606" i="5"/>
  <c r="AA606" i="5" s="1"/>
  <c r="L598" i="5"/>
  <c r="M598" i="5" s="1"/>
  <c r="V598" i="5" s="1"/>
  <c r="L583" i="5"/>
  <c r="L564" i="5"/>
  <c r="L563" i="5"/>
  <c r="M563" i="5" s="1"/>
  <c r="V563" i="5" s="1"/>
  <c r="L561" i="5"/>
  <c r="L560" i="5"/>
  <c r="M560" i="5" s="1"/>
  <c r="V560" i="5" s="1"/>
  <c r="L548" i="5"/>
  <c r="M548" i="5" s="1"/>
  <c r="V548" i="5" s="1"/>
  <c r="L547" i="5"/>
  <c r="AA547" i="5" s="1"/>
  <c r="L535" i="5"/>
  <c r="M535" i="5" s="1"/>
  <c r="V535" i="5" s="1"/>
  <c r="L534" i="5"/>
  <c r="L532" i="5"/>
  <c r="L525" i="5"/>
  <c r="L514" i="5"/>
  <c r="L513" i="5"/>
  <c r="L512" i="5"/>
  <c r="AA512" i="5" s="1"/>
  <c r="M502" i="5"/>
  <c r="V502" i="5" s="1"/>
  <c r="L488" i="5"/>
  <c r="M488" i="5" s="1"/>
  <c r="V488" i="5" s="1"/>
  <c r="L470" i="5"/>
  <c r="L469" i="5"/>
  <c r="L467" i="5"/>
  <c r="L466" i="5"/>
  <c r="L460" i="5"/>
  <c r="L437" i="5"/>
  <c r="R437" i="5" s="1"/>
  <c r="L426" i="5"/>
  <c r="L425" i="5"/>
  <c r="R425" i="5" s="1"/>
  <c r="S425" i="5" s="1"/>
  <c r="L424" i="5"/>
  <c r="L423" i="5"/>
  <c r="L422" i="5"/>
  <c r="L418" i="5"/>
  <c r="L416" i="5"/>
  <c r="M394" i="5"/>
  <c r="V394" i="5" s="1"/>
  <c r="L382" i="5"/>
  <c r="L381" i="5"/>
  <c r="M381" i="5" s="1"/>
  <c r="V381" i="5" s="1"/>
  <c r="M366" i="5"/>
  <c r="M362" i="5"/>
  <c r="L359" i="5"/>
  <c r="R359" i="5" s="1"/>
  <c r="L357" i="5"/>
  <c r="M357" i="5" s="1"/>
  <c r="V357" i="5" s="1"/>
  <c r="L356" i="5"/>
  <c r="L355" i="5"/>
  <c r="R355" i="5" s="1"/>
  <c r="L352" i="5"/>
  <c r="L350" i="5"/>
  <c r="M350" i="5" s="1"/>
  <c r="V350" i="5" s="1"/>
  <c r="L338" i="5"/>
  <c r="N338" i="5" s="1"/>
  <c r="L337" i="5"/>
  <c r="AD337" i="5" s="1"/>
  <c r="L336" i="5"/>
  <c r="AA336" i="5" s="1"/>
  <c r="L325" i="5"/>
  <c r="L324" i="5"/>
  <c r="L323" i="5"/>
  <c r="M323" i="5" s="1"/>
  <c r="V323" i="5" s="1"/>
  <c r="L320" i="5"/>
  <c r="L318" i="5"/>
  <c r="M318" i="5" s="1"/>
  <c r="V318" i="5" s="1"/>
  <c r="L295" i="5"/>
  <c r="L284" i="5"/>
  <c r="AD284" i="5" s="1"/>
  <c r="L224" i="5"/>
  <c r="L217" i="5"/>
  <c r="M217" i="5" s="1"/>
  <c r="V217" i="5" s="1"/>
  <c r="L216" i="5"/>
  <c r="L186" i="5"/>
  <c r="R186" i="5" s="1"/>
  <c r="L185" i="5"/>
  <c r="L184" i="5"/>
  <c r="R184" i="5" s="1"/>
  <c r="S184" i="5" s="1"/>
  <c r="L160" i="5"/>
  <c r="L158" i="5"/>
  <c r="L157" i="5"/>
  <c r="L155" i="5"/>
  <c r="L153" i="5"/>
  <c r="M153" i="5" s="1"/>
  <c r="V153" i="5" s="1"/>
  <c r="L152" i="5"/>
  <c r="L150" i="5"/>
  <c r="L149" i="5"/>
  <c r="R149" i="5" s="1"/>
  <c r="L147" i="5"/>
  <c r="L146" i="5"/>
  <c r="M112" i="5"/>
  <c r="V112" i="5" s="1"/>
  <c r="L103" i="5"/>
  <c r="M103" i="5" s="1"/>
  <c r="V103" i="5" s="1"/>
  <c r="L101" i="5"/>
  <c r="M101" i="5" s="1"/>
  <c r="V101" i="5" s="1"/>
  <c r="L100" i="5"/>
  <c r="L99" i="5"/>
  <c r="L96" i="5"/>
  <c r="R96" i="5" s="1"/>
  <c r="L93" i="5"/>
  <c r="L85" i="5"/>
  <c r="N85" i="5" s="1"/>
  <c r="G3475" i="5"/>
  <c r="Q3475" i="5" s="1"/>
  <c r="G3467" i="5"/>
  <c r="Q3467" i="5" s="1"/>
  <c r="G3459" i="5"/>
  <c r="Q3459" i="5" s="1"/>
  <c r="G3451" i="5"/>
  <c r="Q3451" i="5" s="1"/>
  <c r="G3443" i="5"/>
  <c r="Q3443" i="5" s="1"/>
  <c r="G3435" i="5"/>
  <c r="Q3435" i="5" s="1"/>
  <c r="G3427" i="5"/>
  <c r="Q3427" i="5" s="1"/>
  <c r="G3419" i="5"/>
  <c r="Q3419" i="5" s="1"/>
  <c r="G3411" i="5"/>
  <c r="Q3411" i="5" s="1"/>
  <c r="G3324" i="5"/>
  <c r="Q3324" i="5" s="1"/>
  <c r="G3316" i="5"/>
  <c r="Q3316" i="5" s="1"/>
  <c r="G3300" i="5"/>
  <c r="Q3300" i="5" s="1"/>
  <c r="G3284" i="5"/>
  <c r="Q3284" i="5" s="1"/>
  <c r="G3268" i="5"/>
  <c r="Q3268" i="5" s="1"/>
  <c r="G3260" i="5"/>
  <c r="Q3260" i="5" s="1"/>
  <c r="G3252" i="5"/>
  <c r="Q3252" i="5" s="1"/>
  <c r="G3236" i="5"/>
  <c r="Q3236" i="5" s="1"/>
  <c r="G3220" i="5"/>
  <c r="Q3220" i="5" s="1"/>
  <c r="G3212" i="5"/>
  <c r="Q3212" i="5" s="1"/>
  <c r="G3204" i="5"/>
  <c r="Q3204" i="5" s="1"/>
  <c r="G3196" i="5"/>
  <c r="Q3196" i="5" s="1"/>
  <c r="G3188" i="5"/>
  <c r="Q3188" i="5" s="1"/>
  <c r="G3140" i="5"/>
  <c r="Q3140" i="5" s="1"/>
  <c r="G3028" i="5"/>
  <c r="Q3028" i="5" s="1"/>
  <c r="G112" i="5"/>
  <c r="Q112" i="5" s="1"/>
  <c r="G110" i="5"/>
  <c r="Q110" i="5" s="1"/>
  <c r="G102" i="5"/>
  <c r="Q102" i="5" s="1"/>
  <c r="G100" i="5"/>
  <c r="Q100" i="5" s="1"/>
  <c r="G98" i="5"/>
  <c r="Q98" i="5" s="1"/>
  <c r="G87" i="5"/>
  <c r="Q87" i="5" s="1"/>
  <c r="G83" i="5"/>
  <c r="Q83" i="5" s="1"/>
  <c r="G78" i="5"/>
  <c r="Q78" i="5" s="1"/>
  <c r="G76" i="5"/>
  <c r="Q76" i="5" s="1"/>
  <c r="G65" i="5"/>
  <c r="Q65" i="5" s="1"/>
  <c r="G63" i="5"/>
  <c r="Q63" i="5" s="1"/>
  <c r="G3306" i="5"/>
  <c r="Q3306" i="5" s="1"/>
  <c r="G103" i="5"/>
  <c r="Q103" i="5" s="1"/>
  <c r="G90" i="5"/>
  <c r="Q90" i="5" s="1"/>
  <c r="G66" i="5"/>
  <c r="Q66" i="5" s="1"/>
  <c r="G3320" i="5"/>
  <c r="Q3320" i="5" s="1"/>
  <c r="G3312" i="5"/>
  <c r="Q3312" i="5" s="1"/>
  <c r="G3296" i="5"/>
  <c r="Q3296" i="5" s="1"/>
  <c r="G3288" i="5"/>
  <c r="Q3288" i="5" s="1"/>
  <c r="G3280" i="5"/>
  <c r="Q3280" i="5" s="1"/>
  <c r="G3272" i="5"/>
  <c r="Q3272" i="5" s="1"/>
  <c r="G3264" i="5"/>
  <c r="Q3264" i="5" s="1"/>
  <c r="G3256" i="5"/>
  <c r="Q3256" i="5" s="1"/>
  <c r="G3248" i="5"/>
  <c r="Q3248" i="5" s="1"/>
  <c r="G3240" i="5"/>
  <c r="Q3240" i="5" s="1"/>
  <c r="G3224" i="5"/>
  <c r="Q3224" i="5" s="1"/>
  <c r="G3216" i="5"/>
  <c r="Q3216" i="5" s="1"/>
  <c r="G3200" i="5"/>
  <c r="Q3200" i="5" s="1"/>
  <c r="G3192" i="5"/>
  <c r="Q3192" i="5" s="1"/>
  <c r="G3168" i="5"/>
  <c r="Q3168" i="5" s="1"/>
  <c r="G3160" i="5"/>
  <c r="Q3160" i="5" s="1"/>
  <c r="G3144" i="5"/>
  <c r="Q3144" i="5" s="1"/>
  <c r="G3136" i="5"/>
  <c r="Q3136" i="5" s="1"/>
  <c r="G3120" i="5"/>
  <c r="Q3120" i="5" s="1"/>
  <c r="G3072" i="5"/>
  <c r="Q3072" i="5" s="1"/>
  <c r="G3064" i="5"/>
  <c r="Q3064" i="5" s="1"/>
  <c r="G3040" i="5"/>
  <c r="Q3040" i="5" s="1"/>
  <c r="G2970" i="5"/>
  <c r="Q2970" i="5" s="1"/>
  <c r="G2870" i="5"/>
  <c r="Q2870" i="5" s="1"/>
  <c r="G2854" i="5"/>
  <c r="Q2854" i="5" s="1"/>
  <c r="G2838" i="5"/>
  <c r="Q2838" i="5" s="1"/>
  <c r="G2822" i="5"/>
  <c r="Q2822" i="5" s="1"/>
  <c r="G2806" i="5"/>
  <c r="Q2806" i="5" s="1"/>
  <c r="G2790" i="5"/>
  <c r="Q2790" i="5" s="1"/>
  <c r="G2774" i="5"/>
  <c r="Q2774" i="5" s="1"/>
  <c r="G2758" i="5"/>
  <c r="Q2758" i="5" s="1"/>
  <c r="G2742" i="5"/>
  <c r="Q2742" i="5" s="1"/>
  <c r="G2734" i="5"/>
  <c r="Q2734" i="5" s="1"/>
  <c r="G2726" i="5"/>
  <c r="Q2726" i="5" s="1"/>
  <c r="G2718" i="5"/>
  <c r="Q2718" i="5" s="1"/>
  <c r="G2710" i="5"/>
  <c r="Q2710" i="5" s="1"/>
  <c r="G2702" i="5"/>
  <c r="Q2702" i="5" s="1"/>
  <c r="G2694" i="5"/>
  <c r="Q2694" i="5" s="1"/>
  <c r="G2686" i="5"/>
  <c r="Q2686" i="5" s="1"/>
  <c r="G2678" i="5"/>
  <c r="Q2678" i="5" s="1"/>
  <c r="G2666" i="5"/>
  <c r="Q2666" i="5" s="1"/>
  <c r="G2650" i="5"/>
  <c r="Q2650" i="5" s="1"/>
  <c r="G2634" i="5"/>
  <c r="Q2634" i="5" s="1"/>
  <c r="G2618" i="5"/>
  <c r="Q2618" i="5" s="1"/>
  <c r="G2602" i="5"/>
  <c r="Q2602" i="5" s="1"/>
  <c r="G2586" i="5"/>
  <c r="Q2586" i="5" s="1"/>
  <c r="G2570" i="5"/>
  <c r="Q2570" i="5" s="1"/>
  <c r="G2554" i="5"/>
  <c r="Q2554" i="5" s="1"/>
  <c r="G2538" i="5"/>
  <c r="Q2538" i="5" s="1"/>
  <c r="G2522" i="5"/>
  <c r="Q2522" i="5" s="1"/>
  <c r="G2506" i="5"/>
  <c r="Q2506" i="5" s="1"/>
  <c r="G2490" i="5"/>
  <c r="Q2490" i="5" s="1"/>
  <c r="G2878" i="5"/>
  <c r="Q2878" i="5" s="1"/>
  <c r="G2862" i="5"/>
  <c r="Q2862" i="5" s="1"/>
  <c r="G2846" i="5"/>
  <c r="Q2846" i="5" s="1"/>
  <c r="G2830" i="5"/>
  <c r="Q2830" i="5" s="1"/>
  <c r="G2814" i="5"/>
  <c r="Q2814" i="5" s="1"/>
  <c r="G2798" i="5"/>
  <c r="Q2798" i="5" s="1"/>
  <c r="G2782" i="5"/>
  <c r="Q2782" i="5" s="1"/>
  <c r="G2766" i="5"/>
  <c r="Q2766" i="5" s="1"/>
  <c r="G2750" i="5"/>
  <c r="Q2750" i="5" s="1"/>
  <c r="G2738" i="5"/>
  <c r="Q2738" i="5" s="1"/>
  <c r="G2730" i="5"/>
  <c r="Q2730" i="5" s="1"/>
  <c r="G2722" i="5"/>
  <c r="Q2722" i="5" s="1"/>
  <c r="G2714" i="5"/>
  <c r="Q2714" i="5" s="1"/>
  <c r="G2706" i="5"/>
  <c r="Q2706" i="5" s="1"/>
  <c r="G2698" i="5"/>
  <c r="Q2698" i="5" s="1"/>
  <c r="G2690" i="5"/>
  <c r="Q2690" i="5" s="1"/>
  <c r="G2682" i="5"/>
  <c r="Q2682" i="5" s="1"/>
  <c r="G2674" i="5"/>
  <c r="Q2674" i="5" s="1"/>
  <c r="G2658" i="5"/>
  <c r="Q2658" i="5" s="1"/>
  <c r="G2642" i="5"/>
  <c r="Q2642" i="5" s="1"/>
  <c r="G2626" i="5"/>
  <c r="Q2626" i="5" s="1"/>
  <c r="G2610" i="5"/>
  <c r="Q2610" i="5" s="1"/>
  <c r="G2594" i="5"/>
  <c r="Q2594" i="5" s="1"/>
  <c r="G2578" i="5"/>
  <c r="Q2578" i="5" s="1"/>
  <c r="G2562" i="5"/>
  <c r="Q2562" i="5" s="1"/>
  <c r="G2546" i="5"/>
  <c r="Q2546" i="5" s="1"/>
  <c r="G2530" i="5"/>
  <c r="Q2530" i="5" s="1"/>
  <c r="G2514" i="5"/>
  <c r="Q2514" i="5" s="1"/>
  <c r="G2498" i="5"/>
  <c r="Q2498" i="5" s="1"/>
  <c r="G2358" i="5"/>
  <c r="Q2358" i="5" s="1"/>
  <c r="G2238" i="5"/>
  <c r="Q2238" i="5" s="1"/>
  <c r="G2198" i="5"/>
  <c r="Q2198" i="5" s="1"/>
  <c r="G2032" i="5"/>
  <c r="Q2032" i="5" s="1"/>
  <c r="G2016" i="5"/>
  <c r="Q2016" i="5" s="1"/>
  <c r="G1984" i="5"/>
  <c r="Q1984" i="5" s="1"/>
  <c r="G1952" i="5"/>
  <c r="Q1952" i="5" s="1"/>
  <c r="G2362" i="5"/>
  <c r="Q2362" i="5" s="1"/>
  <c r="G2330" i="5"/>
  <c r="Q2330" i="5" s="1"/>
  <c r="G2250" i="5"/>
  <c r="Q2250" i="5" s="1"/>
  <c r="G2170" i="5"/>
  <c r="Q2170" i="5" s="1"/>
  <c r="G2104" i="5"/>
  <c r="Q2104" i="5" s="1"/>
  <c r="G2088" i="5"/>
  <c r="Q2088" i="5" s="1"/>
  <c r="G2072" i="5"/>
  <c r="Q2072" i="5" s="1"/>
  <c r="G2056" i="5"/>
  <c r="Q2056" i="5" s="1"/>
  <c r="G2024" i="5"/>
  <c r="Q2024" i="5" s="1"/>
  <c r="G1992" i="5"/>
  <c r="Q1992" i="5" s="1"/>
  <c r="G1364" i="5"/>
  <c r="Q1364" i="5" s="1"/>
  <c r="G1348" i="5"/>
  <c r="Q1348" i="5" s="1"/>
  <c r="G1316" i="5"/>
  <c r="Q1316" i="5" s="1"/>
  <c r="G1284" i="5"/>
  <c r="Q1284" i="5" s="1"/>
  <c r="G1164" i="5"/>
  <c r="Q1164" i="5" s="1"/>
  <c r="G1370" i="5"/>
  <c r="Q1370" i="5" s="1"/>
  <c r="G1306" i="5"/>
  <c r="Q1306" i="5" s="1"/>
  <c r="G1256" i="5"/>
  <c r="Q1256" i="5" s="1"/>
  <c r="G1224" i="5"/>
  <c r="Q1224" i="5" s="1"/>
  <c r="G1176" i="5"/>
  <c r="Q1176" i="5" s="1"/>
  <c r="G1160" i="5"/>
  <c r="Q1160" i="5" s="1"/>
  <c r="G1252" i="5"/>
  <c r="Q1252" i="5" s="1"/>
  <c r="G1236" i="5"/>
  <c r="Q1236" i="5" s="1"/>
  <c r="G1172" i="5"/>
  <c r="Q1172" i="5" s="1"/>
  <c r="G1156" i="5"/>
  <c r="Q1156" i="5" s="1"/>
  <c r="G1140" i="5"/>
  <c r="Q1140" i="5" s="1"/>
  <c r="G940" i="5"/>
  <c r="Q940" i="5" s="1"/>
  <c r="G809" i="5"/>
  <c r="Q809" i="5" s="1"/>
  <c r="G948" i="5"/>
  <c r="Q948" i="5" s="1"/>
  <c r="G932" i="5"/>
  <c r="Q932" i="5" s="1"/>
  <c r="G836" i="5"/>
  <c r="Q836" i="5" s="1"/>
  <c r="G828" i="5"/>
  <c r="Q828" i="5" s="1"/>
  <c r="G820" i="5"/>
  <c r="Q820" i="5" s="1"/>
  <c r="G661" i="5"/>
  <c r="Q661" i="5" s="1"/>
  <c r="G657" i="5"/>
  <c r="Q657" i="5" s="1"/>
  <c r="G585" i="5"/>
  <c r="Q585" i="5" s="1"/>
  <c r="G581" i="5"/>
  <c r="Q581" i="5" s="1"/>
  <c r="G577" i="5"/>
  <c r="Q577" i="5" s="1"/>
  <c r="G533" i="5"/>
  <c r="Q533" i="5" s="1"/>
  <c r="G457" i="5"/>
  <c r="Q457" i="5" s="1"/>
  <c r="G453" i="5"/>
  <c r="Q453" i="5" s="1"/>
  <c r="G337" i="5"/>
  <c r="Q337" i="5" s="1"/>
  <c r="R3712" i="5"/>
  <c r="AD3716" i="5"/>
  <c r="R3716" i="5"/>
  <c r="S3716" i="5" s="1"/>
  <c r="AA3716" i="5"/>
  <c r="G800" i="5"/>
  <c r="Q800" i="5" s="1"/>
  <c r="G794" i="5"/>
  <c r="Q794" i="5" s="1"/>
  <c r="G714" i="5"/>
  <c r="Q714" i="5" s="1"/>
  <c r="G642" i="5"/>
  <c r="Q642" i="5" s="1"/>
  <c r="G640" i="5"/>
  <c r="Q640" i="5" s="1"/>
  <c r="G518" i="5"/>
  <c r="Q518" i="5" s="1"/>
  <c r="G516" i="5"/>
  <c r="Q516" i="5" s="1"/>
  <c r="G514" i="5"/>
  <c r="Q514" i="5" s="1"/>
  <c r="G512" i="5"/>
  <c r="Q512" i="5" s="1"/>
  <c r="G491" i="5"/>
  <c r="Q491" i="5" s="1"/>
  <c r="AA3714" i="5"/>
  <c r="AD3714" i="5"/>
  <c r="R3714" i="5"/>
  <c r="S3714" i="5" s="1"/>
  <c r="R3711" i="5"/>
  <c r="S3711" i="5" s="1"/>
  <c r="T3711" i="5" s="1"/>
  <c r="X3711" i="5" s="1"/>
  <c r="AA3711" i="5"/>
  <c r="AD3711" i="5"/>
  <c r="G810" i="5"/>
  <c r="Q810" i="5" s="1"/>
  <c r="G777" i="5"/>
  <c r="Q777" i="5" s="1"/>
  <c r="G750" i="5"/>
  <c r="Q750" i="5" s="1"/>
  <c r="G748" i="5"/>
  <c r="Q748" i="5" s="1"/>
  <c r="G744" i="5"/>
  <c r="Q744" i="5" s="1"/>
  <c r="G729" i="5"/>
  <c r="Q729" i="5" s="1"/>
  <c r="G708" i="5"/>
  <c r="Q708" i="5" s="1"/>
  <c r="G706" i="5"/>
  <c r="Q706" i="5" s="1"/>
  <c r="G678" i="5"/>
  <c r="Q678" i="5" s="1"/>
  <c r="G676" i="5"/>
  <c r="Q676" i="5" s="1"/>
  <c r="G674" i="5"/>
  <c r="Q674" i="5" s="1"/>
  <c r="G672" i="5"/>
  <c r="Q672" i="5" s="1"/>
  <c r="G670" i="5"/>
  <c r="Q670" i="5" s="1"/>
  <c r="G668" i="5"/>
  <c r="Q668" i="5" s="1"/>
  <c r="G651" i="5"/>
  <c r="Q651" i="5" s="1"/>
  <c r="G630" i="5"/>
  <c r="Q630" i="5" s="1"/>
  <c r="G628" i="5"/>
  <c r="Q628" i="5" s="1"/>
  <c r="G603" i="5"/>
  <c r="Q603" i="5" s="1"/>
  <c r="G567" i="5"/>
  <c r="Q567" i="5" s="1"/>
  <c r="G550" i="5"/>
  <c r="Q550" i="5" s="1"/>
  <c r="G548" i="5"/>
  <c r="Q548" i="5" s="1"/>
  <c r="G546" i="5"/>
  <c r="Q546" i="5" s="1"/>
  <c r="G544" i="5"/>
  <c r="Q544" i="5" s="1"/>
  <c r="G523" i="5"/>
  <c r="Q523" i="5" s="1"/>
  <c r="G504" i="5"/>
  <c r="Q504" i="5" s="1"/>
  <c r="G502" i="5"/>
  <c r="Q502" i="5" s="1"/>
  <c r="G500" i="5"/>
  <c r="Q500" i="5" s="1"/>
  <c r="G479" i="5"/>
  <c r="Q479" i="5" s="1"/>
  <c r="G475" i="5"/>
  <c r="Q475" i="5" s="1"/>
  <c r="G469" i="5"/>
  <c r="Q469" i="5" s="1"/>
  <c r="G443" i="5"/>
  <c r="Q443" i="5" s="1"/>
  <c r="G439" i="5"/>
  <c r="Q439" i="5" s="1"/>
  <c r="Z3714" i="5"/>
  <c r="R3715" i="5"/>
  <c r="S3715" i="5" s="1"/>
  <c r="AD3715" i="5"/>
  <c r="M3718" i="5"/>
  <c r="N3718" i="5" s="1"/>
  <c r="G797" i="5"/>
  <c r="Q797" i="5" s="1"/>
  <c r="G795" i="5"/>
  <c r="Q795" i="5" s="1"/>
  <c r="G784" i="5"/>
  <c r="Q784" i="5" s="1"/>
  <c r="G780" i="5"/>
  <c r="Q780" i="5" s="1"/>
  <c r="G749" i="5"/>
  <c r="Q749" i="5" s="1"/>
  <c r="G741" i="5"/>
  <c r="Q741" i="5" s="1"/>
  <c r="G662" i="5"/>
  <c r="Q662" i="5" s="1"/>
  <c r="G660" i="5"/>
  <c r="Q660" i="5" s="1"/>
  <c r="G635" i="5"/>
  <c r="Q635" i="5" s="1"/>
  <c r="G629" i="5"/>
  <c r="Q629" i="5" s="1"/>
  <c r="G625" i="5"/>
  <c r="Q625" i="5" s="1"/>
  <c r="G553" i="5"/>
  <c r="Q553" i="5" s="1"/>
  <c r="G545" i="5"/>
  <c r="Q545" i="5" s="1"/>
  <c r="G534" i="5"/>
  <c r="Q534" i="5" s="1"/>
  <c r="G532" i="5"/>
  <c r="Q532" i="5" s="1"/>
  <c r="G511" i="5"/>
  <c r="Q511" i="5" s="1"/>
  <c r="G507" i="5"/>
  <c r="Q507" i="5" s="1"/>
  <c r="G501" i="5"/>
  <c r="Q501" i="5" s="1"/>
  <c r="AD3712" i="5"/>
  <c r="AA3712" i="5"/>
  <c r="AD3718" i="5"/>
  <c r="R3718" i="5"/>
  <c r="S3718" i="5" s="1"/>
  <c r="G435" i="5"/>
  <c r="Q435" i="5" s="1"/>
  <c r="G399" i="5"/>
  <c r="Q399" i="5" s="1"/>
  <c r="G397" i="5"/>
  <c r="Q397" i="5" s="1"/>
  <c r="G388" i="5"/>
  <c r="Q388" i="5" s="1"/>
  <c r="G386" i="5"/>
  <c r="Q386" i="5" s="1"/>
  <c r="G384" i="5"/>
  <c r="Q384" i="5" s="1"/>
  <c r="G364" i="5"/>
  <c r="Q364" i="5" s="1"/>
  <c r="G362" i="5"/>
  <c r="Q362" i="5" s="1"/>
  <c r="G359" i="5"/>
  <c r="Q359" i="5" s="1"/>
  <c r="G335" i="5"/>
  <c r="Q335" i="5" s="1"/>
  <c r="G324" i="5"/>
  <c r="Q324" i="5" s="1"/>
  <c r="G322" i="5"/>
  <c r="Q322" i="5" s="1"/>
  <c r="G319" i="5"/>
  <c r="Q319" i="5" s="1"/>
  <c r="G308" i="5"/>
  <c r="Q308" i="5" s="1"/>
  <c r="G306" i="5"/>
  <c r="Q306" i="5" s="1"/>
  <c r="G303" i="5"/>
  <c r="Q303" i="5" s="1"/>
  <c r="G301" i="5"/>
  <c r="Q301" i="5" s="1"/>
  <c r="G292" i="5"/>
  <c r="Q292" i="5" s="1"/>
  <c r="G290" i="5"/>
  <c r="Q290" i="5" s="1"/>
  <c r="G285" i="5"/>
  <c r="Q285" i="5" s="1"/>
  <c r="G283" i="5"/>
  <c r="Q283" i="5" s="1"/>
  <c r="G279" i="5"/>
  <c r="Q279" i="5" s="1"/>
  <c r="G253" i="5"/>
  <c r="Q253" i="5" s="1"/>
  <c r="G251" i="5"/>
  <c r="Q251" i="5" s="1"/>
  <c r="G247" i="5"/>
  <c r="Q247" i="5" s="1"/>
  <c r="G221" i="5"/>
  <c r="Q221" i="5" s="1"/>
  <c r="G219" i="5"/>
  <c r="Q219" i="5" s="1"/>
  <c r="G215" i="5"/>
  <c r="Q215" i="5" s="1"/>
  <c r="G211" i="5"/>
  <c r="Q211" i="5" s="1"/>
  <c r="G189" i="5"/>
  <c r="Q189" i="5" s="1"/>
  <c r="G187" i="5"/>
  <c r="Q187" i="5" s="1"/>
  <c r="G183" i="5"/>
  <c r="Q183" i="5" s="1"/>
  <c r="G179" i="5"/>
  <c r="Q179" i="5" s="1"/>
  <c r="G157" i="5"/>
  <c r="Q157" i="5" s="1"/>
  <c r="G155" i="5"/>
  <c r="Q155" i="5" s="1"/>
  <c r="G151" i="5"/>
  <c r="Q151" i="5" s="1"/>
  <c r="G147" i="5"/>
  <c r="Q147" i="5" s="1"/>
  <c r="K3716" i="5"/>
  <c r="M3716" i="5" s="1"/>
  <c r="N3716" i="5" s="1"/>
  <c r="K3714" i="5"/>
  <c r="M3714" i="5" s="1"/>
  <c r="V3714" i="5" s="1"/>
  <c r="G3712" i="5"/>
  <c r="Q3712" i="5" s="1"/>
  <c r="M3711" i="5"/>
  <c r="V3711" i="5" s="1"/>
  <c r="J3710" i="5"/>
  <c r="L3710" i="5" s="1"/>
  <c r="G3717" i="5"/>
  <c r="Q3717" i="5" s="1"/>
  <c r="G436" i="5"/>
  <c r="Q436" i="5" s="1"/>
  <c r="G434" i="5"/>
  <c r="Q434" i="5" s="1"/>
  <c r="G418" i="5"/>
  <c r="Q418" i="5" s="1"/>
  <c r="G396" i="5"/>
  <c r="Q396" i="5" s="1"/>
  <c r="G394" i="5"/>
  <c r="Q394" i="5" s="1"/>
  <c r="G391" i="5"/>
  <c r="Q391" i="5" s="1"/>
  <c r="G367" i="5"/>
  <c r="Q367" i="5" s="1"/>
  <c r="G356" i="5"/>
  <c r="Q356" i="5" s="1"/>
  <c r="G354" i="5"/>
  <c r="Q354" i="5" s="1"/>
  <c r="G352" i="5"/>
  <c r="Q352" i="5" s="1"/>
  <c r="G332" i="5"/>
  <c r="Q332" i="5" s="1"/>
  <c r="G330" i="5"/>
  <c r="Q330" i="5" s="1"/>
  <c r="G327" i="5"/>
  <c r="Q327" i="5" s="1"/>
  <c r="G316" i="5"/>
  <c r="Q316" i="5" s="1"/>
  <c r="G314" i="5"/>
  <c r="Q314" i="5" s="1"/>
  <c r="G311" i="5"/>
  <c r="Q311" i="5" s="1"/>
  <c r="G300" i="5"/>
  <c r="Q300" i="5" s="1"/>
  <c r="G298" i="5"/>
  <c r="Q298" i="5" s="1"/>
  <c r="G295" i="5"/>
  <c r="Q295" i="5" s="1"/>
  <c r="G293" i="5"/>
  <c r="Q293" i="5" s="1"/>
  <c r="G269" i="5"/>
  <c r="Q269" i="5" s="1"/>
  <c r="G267" i="5"/>
  <c r="Q267" i="5" s="1"/>
  <c r="G263" i="5"/>
  <c r="Q263" i="5" s="1"/>
  <c r="G237" i="5"/>
  <c r="Q237" i="5" s="1"/>
  <c r="G235" i="5"/>
  <c r="Q235" i="5" s="1"/>
  <c r="G231" i="5"/>
  <c r="Q231" i="5" s="1"/>
  <c r="G205" i="5"/>
  <c r="Q205" i="5" s="1"/>
  <c r="G203" i="5"/>
  <c r="Q203" i="5" s="1"/>
  <c r="G199" i="5"/>
  <c r="Q199" i="5" s="1"/>
  <c r="G195" i="5"/>
  <c r="Q195" i="5" s="1"/>
  <c r="G173" i="5"/>
  <c r="Q173" i="5" s="1"/>
  <c r="G171" i="5"/>
  <c r="Q171" i="5" s="1"/>
  <c r="G167" i="5"/>
  <c r="Q167" i="5" s="1"/>
  <c r="G163" i="5"/>
  <c r="Q163" i="5" s="1"/>
  <c r="G141" i="5"/>
  <c r="Q141" i="5" s="1"/>
  <c r="G139" i="5"/>
  <c r="Q139" i="5" s="1"/>
  <c r="G135" i="5"/>
  <c r="Q135" i="5" s="1"/>
  <c r="AA3715" i="5"/>
  <c r="AA3713" i="5"/>
  <c r="V3702" i="5"/>
  <c r="N3698" i="5"/>
  <c r="U3698" i="5"/>
  <c r="V3698" i="5"/>
  <c r="N3694" i="5"/>
  <c r="V3694" i="5"/>
  <c r="U3690" i="5"/>
  <c r="V3690" i="5"/>
  <c r="N3690" i="5"/>
  <c r="N3686" i="5"/>
  <c r="V3686" i="5"/>
  <c r="N3682" i="5"/>
  <c r="U3682" i="5"/>
  <c r="V3682" i="5"/>
  <c r="U3678" i="5"/>
  <c r="N3678" i="5"/>
  <c r="V3678" i="5"/>
  <c r="N3674" i="5"/>
  <c r="U3666" i="5"/>
  <c r="V3666" i="5"/>
  <c r="V3649" i="5"/>
  <c r="V3625" i="5"/>
  <c r="N3588" i="5"/>
  <c r="N3580" i="5"/>
  <c r="V3580" i="5"/>
  <c r="N3562" i="5"/>
  <c r="V3562" i="5"/>
  <c r="V3554" i="5"/>
  <c r="N3554" i="5"/>
  <c r="V3546" i="5"/>
  <c r="N3538" i="5"/>
  <c r="V3538" i="5"/>
  <c r="N3530" i="5"/>
  <c r="V3707" i="5"/>
  <c r="N3703" i="5"/>
  <c r="U3699" i="5"/>
  <c r="N3695" i="5"/>
  <c r="U3695" i="5"/>
  <c r="V3695" i="5"/>
  <c r="V3691" i="5"/>
  <c r="N3691" i="5"/>
  <c r="N3687" i="5"/>
  <c r="V3687" i="5"/>
  <c r="U3683" i="5"/>
  <c r="V3683" i="5"/>
  <c r="N3683" i="5"/>
  <c r="N3675" i="5"/>
  <c r="U3667" i="5"/>
  <c r="N3667" i="5"/>
  <c r="N3662" i="5"/>
  <c r="V3662" i="5"/>
  <c r="V3654" i="5"/>
  <c r="N3654" i="5"/>
  <c r="U3634" i="5"/>
  <c r="V3626" i="5"/>
  <c r="N3626" i="5"/>
  <c r="U3618" i="5"/>
  <c r="V3610" i="5"/>
  <c r="N3610" i="5"/>
  <c r="U3602" i="5"/>
  <c r="N3602" i="5"/>
  <c r="V3602" i="5"/>
  <c r="N3593" i="5"/>
  <c r="V3593" i="5"/>
  <c r="N3585" i="5"/>
  <c r="N3581" i="5"/>
  <c r="V3581" i="5"/>
  <c r="N3573" i="5"/>
  <c r="V3573" i="5"/>
  <c r="U3567" i="5"/>
  <c r="N3567" i="5"/>
  <c r="V3567" i="5"/>
  <c r="N3563" i="5"/>
  <c r="V3563" i="5"/>
  <c r="V3559" i="5"/>
  <c r="N3559" i="5"/>
  <c r="N3555" i="5"/>
  <c r="U3555" i="5"/>
  <c r="U3551" i="5"/>
  <c r="V3551" i="5"/>
  <c r="N3543" i="5"/>
  <c r="N3539" i="5"/>
  <c r="V3539" i="5"/>
  <c r="U3535" i="5"/>
  <c r="V3535" i="5"/>
  <c r="N3535" i="5"/>
  <c r="V3531" i="5"/>
  <c r="N3531" i="5"/>
  <c r="V3526" i="5"/>
  <c r="N3526" i="5"/>
  <c r="U3708" i="5"/>
  <c r="V3708" i="5"/>
  <c r="N3708" i="5"/>
  <c r="U3700" i="5"/>
  <c r="V3700" i="5"/>
  <c r="N3700" i="5"/>
  <c r="V3696" i="5"/>
  <c r="N3696" i="5"/>
  <c r="N3692" i="5"/>
  <c r="U3684" i="5"/>
  <c r="N3684" i="5"/>
  <c r="V3684" i="5"/>
  <c r="N3672" i="5"/>
  <c r="U3668" i="5"/>
  <c r="N3668" i="5"/>
  <c r="V3668" i="5"/>
  <c r="N3664" i="5"/>
  <c r="U3664" i="5"/>
  <c r="V3664" i="5"/>
  <c r="U3651" i="5"/>
  <c r="N3651" i="5"/>
  <c r="U3643" i="5"/>
  <c r="V3643" i="5"/>
  <c r="N3643" i="5"/>
  <c r="N3623" i="5"/>
  <c r="V3623" i="5"/>
  <c r="V3619" i="5"/>
  <c r="V3615" i="5"/>
  <c r="V3611" i="5"/>
  <c r="N3611" i="5"/>
  <c r="U3603" i="5"/>
  <c r="V3603" i="5"/>
  <c r="N3603" i="5"/>
  <c r="N3578" i="5"/>
  <c r="V3578" i="5"/>
  <c r="N3574" i="5"/>
  <c r="V3556" i="5"/>
  <c r="N3556" i="5"/>
  <c r="V3527" i="5"/>
  <c r="U3523" i="5"/>
  <c r="N3523" i="5"/>
  <c r="V3523" i="5"/>
  <c r="N3519" i="5"/>
  <c r="U3514" i="5"/>
  <c r="W3514" i="5" s="1"/>
  <c r="Y3514" i="5" s="1"/>
  <c r="N3514" i="5"/>
  <c r="U3705" i="5"/>
  <c r="N3705" i="5"/>
  <c r="V3705" i="5"/>
  <c r="V3701" i="5"/>
  <c r="N3701" i="5"/>
  <c r="N3697" i="5"/>
  <c r="V3697" i="5"/>
  <c r="V3685" i="5"/>
  <c r="N3685" i="5"/>
  <c r="V3673" i="5"/>
  <c r="N3673" i="5"/>
  <c r="V3665" i="5"/>
  <c r="U3660" i="5"/>
  <c r="V3660" i="5"/>
  <c r="N3660" i="5"/>
  <c r="U3656" i="5"/>
  <c r="V3656" i="5"/>
  <c r="N3656" i="5"/>
  <c r="V3652" i="5"/>
  <c r="V3648" i="5"/>
  <c r="N3648" i="5"/>
  <c r="U3644" i="5"/>
  <c r="N3644" i="5"/>
  <c r="V3644" i="5"/>
  <c r="N3632" i="5"/>
  <c r="V3632" i="5"/>
  <c r="V3616" i="5"/>
  <c r="N3604" i="5"/>
  <c r="V3604" i="5"/>
  <c r="V3600" i="5"/>
  <c r="N3600" i="5"/>
  <c r="V3596" i="5"/>
  <c r="U3595" i="5"/>
  <c r="W3595" i="5" s="1"/>
  <c r="Y3595" i="5" s="1"/>
  <c r="N3595" i="5"/>
  <c r="V3587" i="5"/>
  <c r="U3583" i="5"/>
  <c r="N3569" i="5"/>
  <c r="V3561" i="5"/>
  <c r="N3561" i="5"/>
  <c r="U3553" i="5"/>
  <c r="N3549" i="5"/>
  <c r="N3545" i="5"/>
  <c r="V3545" i="5"/>
  <c r="U3537" i="5"/>
  <c r="N3529" i="5"/>
  <c r="U3529" i="5"/>
  <c r="V3529" i="5"/>
  <c r="N3524" i="5"/>
  <c r="N3520" i="5"/>
  <c r="V3516" i="5"/>
  <c r="N3516" i="5"/>
  <c r="N3511" i="5"/>
  <c r="V3472" i="5"/>
  <c r="V3471" i="5"/>
  <c r="V3469" i="5"/>
  <c r="V3467" i="5"/>
  <c r="V3466" i="5"/>
  <c r="V3464" i="5"/>
  <c r="V3463" i="5"/>
  <c r="V3459" i="5"/>
  <c r="V3457" i="5"/>
  <c r="V3455" i="5"/>
  <c r="V3425" i="5"/>
  <c r="U3400" i="5"/>
  <c r="V3398" i="5"/>
  <c r="U3362" i="5"/>
  <c r="V3362" i="5"/>
  <c r="U3346" i="5"/>
  <c r="V3346" i="5"/>
  <c r="V3340" i="5"/>
  <c r="V3330" i="5"/>
  <c r="U3314" i="5"/>
  <c r="V3308" i="5"/>
  <c r="V3298" i="5"/>
  <c r="V3223" i="5"/>
  <c r="V3219" i="5"/>
  <c r="V3187" i="5"/>
  <c r="V3159" i="5"/>
  <c r="V3155" i="5"/>
  <c r="V3448" i="5"/>
  <c r="V3444" i="5"/>
  <c r="V3440" i="5"/>
  <c r="V3436" i="5"/>
  <c r="V3434" i="5"/>
  <c r="V3415" i="5"/>
  <c r="U3389" i="5"/>
  <c r="V3389" i="5"/>
  <c r="V3328" i="5"/>
  <c r="V3296" i="5"/>
  <c r="U3282" i="5"/>
  <c r="V3282" i="5"/>
  <c r="U3259" i="5"/>
  <c r="V3231" i="5"/>
  <c r="V3402" i="5"/>
  <c r="U3394" i="5"/>
  <c r="V3394" i="5"/>
  <c r="V3358" i="5"/>
  <c r="V3348" i="5"/>
  <c r="V3338" i="5"/>
  <c r="V3332" i="5"/>
  <c r="V3316" i="5"/>
  <c r="V3306" i="5"/>
  <c r="V3300" i="5"/>
  <c r="V3286" i="5"/>
  <c r="V3280" i="5"/>
  <c r="U3270" i="5"/>
  <c r="V3270" i="5"/>
  <c r="U3207" i="5"/>
  <c r="U3175" i="5"/>
  <c r="V3175" i="5"/>
  <c r="V3171" i="5"/>
  <c r="V3143" i="5"/>
  <c r="V3449" i="5"/>
  <c r="V3447" i="5"/>
  <c r="V3445" i="5"/>
  <c r="V3443" i="5"/>
  <c r="V3441" i="5"/>
  <c r="V3439" i="5"/>
  <c r="U3401" i="5"/>
  <c r="V3401" i="5"/>
  <c r="U3378" i="5"/>
  <c r="V3370" i="5"/>
  <c r="U3365" i="5"/>
  <c r="V3352" i="5"/>
  <c r="U3336" i="5"/>
  <c r="V3336" i="5"/>
  <c r="U3326" i="5"/>
  <c r="V3326" i="5"/>
  <c r="U3310" i="5"/>
  <c r="V3310" i="5"/>
  <c r="U3304" i="5"/>
  <c r="V3304" i="5"/>
  <c r="U3294" i="5"/>
  <c r="V3294" i="5"/>
  <c r="U3290" i="5"/>
  <c r="V3290" i="5"/>
  <c r="V3276" i="5"/>
  <c r="V3268" i="5"/>
  <c r="V3211" i="5"/>
  <c r="V3151" i="5"/>
  <c r="V3244" i="5"/>
  <c r="V3236" i="5"/>
  <c r="U3214" i="5"/>
  <c r="U3190" i="5"/>
  <c r="U3150" i="5"/>
  <c r="V3137" i="5"/>
  <c r="U3132" i="5"/>
  <c r="V3132" i="5"/>
  <c r="U3124" i="5"/>
  <c r="V3124" i="5"/>
  <c r="U3111" i="5"/>
  <c r="V3111" i="5"/>
  <c r="V3103" i="5"/>
  <c r="V3069" i="5"/>
  <c r="U3052" i="5"/>
  <c r="U3037" i="5"/>
  <c r="V3037" i="5"/>
  <c r="U3035" i="5"/>
  <c r="U2972" i="5"/>
  <c r="V2972" i="5"/>
  <c r="V2971" i="5"/>
  <c r="U2971" i="5"/>
  <c r="V2939" i="5"/>
  <c r="U2939" i="5"/>
  <c r="V2896" i="5"/>
  <c r="U2876" i="5"/>
  <c r="U2840" i="5"/>
  <c r="V2840" i="5"/>
  <c r="U2824" i="5"/>
  <c r="V2824" i="5"/>
  <c r="U2792" i="5"/>
  <c r="V2792" i="5"/>
  <c r="U2724" i="5"/>
  <c r="V2724" i="5"/>
  <c r="U2660" i="5"/>
  <c r="V2660" i="5"/>
  <c r="U2644" i="5"/>
  <c r="V2644" i="5"/>
  <c r="U2628" i="5"/>
  <c r="V3341" i="5"/>
  <c r="V3333" i="5"/>
  <c r="V3325" i="5"/>
  <c r="V3317" i="5"/>
  <c r="V3313" i="5"/>
  <c r="V3309" i="5"/>
  <c r="V3297" i="5"/>
  <c r="V3293" i="5"/>
  <c r="V3261" i="5"/>
  <c r="U3247" i="5"/>
  <c r="V3247" i="5"/>
  <c r="V3245" i="5"/>
  <c r="V3237" i="5"/>
  <c r="U3116" i="5"/>
  <c r="V3116" i="5"/>
  <c r="U3092" i="5"/>
  <c r="V3092" i="5"/>
  <c r="U3073" i="5"/>
  <c r="V3073" i="5"/>
  <c r="V3015" i="5"/>
  <c r="U3015" i="5"/>
  <c r="V2983" i="5"/>
  <c r="V2952" i="5"/>
  <c r="V2951" i="5"/>
  <c r="U2951" i="5"/>
  <c r="V2744" i="5"/>
  <c r="U3263" i="5"/>
  <c r="V3240" i="5"/>
  <c r="U3218" i="5"/>
  <c r="U3210" i="5"/>
  <c r="U3186" i="5"/>
  <c r="U3178" i="5"/>
  <c r="U3154" i="5"/>
  <c r="V3133" i="5"/>
  <c r="V3128" i="5"/>
  <c r="V3115" i="5"/>
  <c r="V3099" i="5"/>
  <c r="U3091" i="5"/>
  <c r="V3091" i="5"/>
  <c r="U3077" i="5"/>
  <c r="V3077" i="5"/>
  <c r="V3061" i="5"/>
  <c r="U3060" i="5"/>
  <c r="V3060" i="5"/>
  <c r="U3045" i="5"/>
  <c r="V3045" i="5"/>
  <c r="V3044" i="5"/>
  <c r="U3020" i="5"/>
  <c r="V3020" i="5"/>
  <c r="V3019" i="5"/>
  <c r="U3019" i="5"/>
  <c r="V2987" i="5"/>
  <c r="V2956" i="5"/>
  <c r="V2955" i="5"/>
  <c r="V2920" i="5"/>
  <c r="V2919" i="5"/>
  <c r="U2908" i="5"/>
  <c r="V2908" i="5"/>
  <c r="V2860" i="5"/>
  <c r="U2836" i="5"/>
  <c r="V2836" i="5"/>
  <c r="V2788" i="5"/>
  <c r="U2672" i="5"/>
  <c r="V2672" i="5"/>
  <c r="U2656" i="5"/>
  <c r="V2656" i="5"/>
  <c r="U2624" i="5"/>
  <c r="V2624" i="5"/>
  <c r="U3251" i="5"/>
  <c r="V3251" i="5"/>
  <c r="V3135" i="5"/>
  <c r="U3096" i="5"/>
  <c r="V3084" i="5"/>
  <c r="V3080" i="5"/>
  <c r="V3064" i="5"/>
  <c r="V3049" i="5"/>
  <c r="V3048" i="5"/>
  <c r="V3031" i="5"/>
  <c r="U3000" i="5"/>
  <c r="V3000" i="5"/>
  <c r="V2936" i="5"/>
  <c r="V2923" i="5"/>
  <c r="U2756" i="5"/>
  <c r="V2756" i="5"/>
  <c r="V2740" i="5"/>
  <c r="U2704" i="5"/>
  <c r="V2608" i="5"/>
  <c r="U2884" i="5"/>
  <c r="U2828" i="5"/>
  <c r="V2812" i="5"/>
  <c r="U2796" i="5"/>
  <c r="V2796" i="5"/>
  <c r="V2776" i="5"/>
  <c r="V2764" i="5"/>
  <c r="U2748" i="5"/>
  <c r="V2748" i="5"/>
  <c r="V2732" i="5"/>
  <c r="V2684" i="5"/>
  <c r="U2680" i="5"/>
  <c r="U2664" i="5"/>
  <c r="V2664" i="5"/>
  <c r="V2632" i="5"/>
  <c r="U2616" i="5"/>
  <c r="V2570" i="5"/>
  <c r="U2566" i="5"/>
  <c r="V2566" i="5"/>
  <c r="V2545" i="5"/>
  <c r="V2517" i="5"/>
  <c r="V2513" i="5"/>
  <c r="U2513" i="5"/>
  <c r="V2496" i="5"/>
  <c r="V2489" i="5"/>
  <c r="U2454" i="5"/>
  <c r="V2454" i="5"/>
  <c r="V2390" i="5"/>
  <c r="V2378" i="5"/>
  <c r="V2332" i="5"/>
  <c r="U2888" i="5"/>
  <c r="V2888" i="5"/>
  <c r="U2832" i="5"/>
  <c r="V2832" i="5"/>
  <c r="U2816" i="5"/>
  <c r="V2816" i="5"/>
  <c r="U2780" i="5"/>
  <c r="V2780" i="5"/>
  <c r="U2688" i="5"/>
  <c r="V2688" i="5"/>
  <c r="U2668" i="5"/>
  <c r="V2668" i="5"/>
  <c r="V2652" i="5"/>
  <c r="U2636" i="5"/>
  <c r="V2636" i="5"/>
  <c r="U2620" i="5"/>
  <c r="V2620" i="5"/>
  <c r="U2601" i="5"/>
  <c r="V2601" i="5"/>
  <c r="U2597" i="5"/>
  <c r="V2597" i="5"/>
  <c r="V2581" i="5"/>
  <c r="V2565" i="5"/>
  <c r="V2530" i="5"/>
  <c r="V2498" i="5"/>
  <c r="U2474" i="5"/>
  <c r="V2389" i="5"/>
  <c r="V2375" i="5"/>
  <c r="U2370" i="5"/>
  <c r="V2370" i="5"/>
  <c r="V2348" i="5"/>
  <c r="V2329" i="5"/>
  <c r="U2324" i="5"/>
  <c r="V2324" i="5"/>
  <c r="V3083" i="5"/>
  <c r="V3079" i="5"/>
  <c r="V3071" i="5"/>
  <c r="V3063" i="5"/>
  <c r="V3022" i="5"/>
  <c r="V3021" i="5"/>
  <c r="V3005" i="5"/>
  <c r="V2990" i="5"/>
  <c r="V2989" i="5"/>
  <c r="V2974" i="5"/>
  <c r="V2973" i="5"/>
  <c r="V2957" i="5"/>
  <c r="V2941" i="5"/>
  <c r="V2925" i="5"/>
  <c r="V2910" i="5"/>
  <c r="V2905" i="5"/>
  <c r="U2899" i="5"/>
  <c r="U2863" i="5"/>
  <c r="U2827" i="5"/>
  <c r="U2795" i="5"/>
  <c r="V2785" i="5"/>
  <c r="U2775" i="5"/>
  <c r="U2763" i="5"/>
  <c r="V2737" i="5"/>
  <c r="V2717" i="5"/>
  <c r="V2713" i="5"/>
  <c r="U2707" i="5"/>
  <c r="U2699" i="5"/>
  <c r="V2689" i="5"/>
  <c r="V2669" i="5"/>
  <c r="U2663" i="5"/>
  <c r="V2637" i="5"/>
  <c r="U2631" i="5"/>
  <c r="U2615" i="5"/>
  <c r="U2600" i="5"/>
  <c r="V2600" i="5"/>
  <c r="V2596" i="5"/>
  <c r="U2592" i="5"/>
  <c r="V2592" i="5"/>
  <c r="V2588" i="5"/>
  <c r="U2584" i="5"/>
  <c r="V2584" i="5"/>
  <c r="V2580" i="5"/>
  <c r="U2576" i="5"/>
  <c r="V2576" i="5"/>
  <c r="U2568" i="5"/>
  <c r="V2568" i="5"/>
  <c r="U2533" i="5"/>
  <c r="V2501" i="5"/>
  <c r="V2494" i="5"/>
  <c r="U2456" i="5"/>
  <c r="V2456" i="5"/>
  <c r="V2438" i="5"/>
  <c r="U2424" i="5"/>
  <c r="V2424" i="5"/>
  <c r="U2406" i="5"/>
  <c r="V2406" i="5"/>
  <c r="V2321" i="5"/>
  <c r="V2976" i="5"/>
  <c r="V2960" i="5"/>
  <c r="V2944" i="5"/>
  <c r="V2893" i="5"/>
  <c r="V2873" i="5"/>
  <c r="V2857" i="5"/>
  <c r="V2853" i="5"/>
  <c r="V2821" i="5"/>
  <c r="V2805" i="5"/>
  <c r="V2757" i="5"/>
  <c r="U2751" i="5"/>
  <c r="V2741" i="5"/>
  <c r="U2735" i="5"/>
  <c r="U2711" i="5"/>
  <c r="V2693" i="5"/>
  <c r="V2673" i="5"/>
  <c r="V2657" i="5"/>
  <c r="U2651" i="5"/>
  <c r="V2641" i="5"/>
  <c r="U2567" i="5"/>
  <c r="V2567" i="5"/>
  <c r="V2549" i="5"/>
  <c r="V2546" i="5"/>
  <c r="U2532" i="5"/>
  <c r="V2532" i="5"/>
  <c r="U2518" i="5"/>
  <c r="V2518" i="5"/>
  <c r="V2514" i="5"/>
  <c r="U2472" i="5"/>
  <c r="V2472" i="5"/>
  <c r="V2437" i="5"/>
  <c r="V2423" i="5"/>
  <c r="V2409" i="5"/>
  <c r="V2405" i="5"/>
  <c r="U2405" i="5"/>
  <c r="V2364" i="5"/>
  <c r="V1939" i="5"/>
  <c r="V1932" i="5"/>
  <c r="V1898" i="5"/>
  <c r="V1888" i="5"/>
  <c r="V1877" i="5"/>
  <c r="V1809" i="5"/>
  <c r="V1803" i="5"/>
  <c r="V1643" i="5"/>
  <c r="V1642" i="5"/>
  <c r="V1639" i="5"/>
  <c r="V961" i="5"/>
  <c r="U818" i="5"/>
  <c r="V2121" i="5"/>
  <c r="V2113" i="5"/>
  <c r="U2105" i="5"/>
  <c r="V2097" i="5"/>
  <c r="U2097" i="5"/>
  <c r="V2081" i="5"/>
  <c r="V2073" i="5"/>
  <c r="U2073" i="5"/>
  <c r="V2047" i="5"/>
  <c r="V1958" i="5"/>
  <c r="V1951" i="5"/>
  <c r="V1926" i="5"/>
  <c r="V1828" i="5"/>
  <c r="V1670" i="5"/>
  <c r="U1663" i="5"/>
  <c r="V1663" i="5"/>
  <c r="V2051" i="5"/>
  <c r="V2019" i="5"/>
  <c r="U2012" i="5"/>
  <c r="V2012" i="5"/>
  <c r="V1978" i="5"/>
  <c r="V1948" i="5"/>
  <c r="V1922" i="5"/>
  <c r="U1915" i="5"/>
  <c r="V1915" i="5"/>
  <c r="U1772" i="5"/>
  <c r="V1772" i="5"/>
  <c r="V1762" i="5"/>
  <c r="U1762" i="5"/>
  <c r="V1739" i="5"/>
  <c r="V1730" i="5"/>
  <c r="V1707" i="5"/>
  <c r="U1445" i="5"/>
  <c r="V2300" i="5"/>
  <c r="V2292" i="5"/>
  <c r="V2284" i="5"/>
  <c r="U2275" i="5"/>
  <c r="V2270" i="5"/>
  <c r="U2267" i="5"/>
  <c r="U2259" i="5"/>
  <c r="U2251" i="5"/>
  <c r="U2243" i="5"/>
  <c r="V2230" i="5"/>
  <c r="U2227" i="5"/>
  <c r="V2216" i="5"/>
  <c r="V2208" i="5"/>
  <c r="V2186" i="5"/>
  <c r="U2183" i="5"/>
  <c r="V2170" i="5"/>
  <c r="U2167" i="5"/>
  <c r="V2162" i="5"/>
  <c r="V2146" i="5"/>
  <c r="V2130" i="5"/>
  <c r="V2125" i="5"/>
  <c r="V2117" i="5"/>
  <c r="U2117" i="5"/>
  <c r="V2109" i="5"/>
  <c r="V2101" i="5"/>
  <c r="V2085" i="5"/>
  <c r="U2085" i="5"/>
  <c r="V2077" i="5"/>
  <c r="U2077" i="5"/>
  <c r="V2069" i="5"/>
  <c r="U2069" i="5"/>
  <c r="V2038" i="5"/>
  <c r="V2006" i="5"/>
  <c r="V1999" i="5"/>
  <c r="V1967" i="5"/>
  <c r="V1942" i="5"/>
  <c r="V1935" i="5"/>
  <c r="V1906" i="5"/>
  <c r="U1867" i="5"/>
  <c r="V1867" i="5"/>
  <c r="V1858" i="5"/>
  <c r="U1795" i="5"/>
  <c r="V1795" i="5"/>
  <c r="U1711" i="5"/>
  <c r="U2043" i="5"/>
  <c r="V2043" i="5"/>
  <c r="V2039" i="5"/>
  <c r="V2020" i="5"/>
  <c r="V2011" i="5"/>
  <c r="V2007" i="5"/>
  <c r="V1998" i="5"/>
  <c r="V1988" i="5"/>
  <c r="U1976" i="5"/>
  <c r="V1943" i="5"/>
  <c r="V1914" i="5"/>
  <c r="U1914" i="5"/>
  <c r="V1911" i="5"/>
  <c r="V1827" i="5"/>
  <c r="U1816" i="5"/>
  <c r="V1813" i="5"/>
  <c r="U1808" i="5"/>
  <c r="V1808" i="5"/>
  <c r="V1805" i="5"/>
  <c r="V1797" i="5"/>
  <c r="U1787" i="5"/>
  <c r="V1787" i="5"/>
  <c r="V1779" i="5"/>
  <c r="U1771" i="5"/>
  <c r="V1771" i="5"/>
  <c r="U1751" i="5"/>
  <c r="U1738" i="5"/>
  <c r="V1728" i="5"/>
  <c r="U1719" i="5"/>
  <c r="V1719" i="5"/>
  <c r="V1715" i="5"/>
  <c r="V1706" i="5"/>
  <c r="U1706" i="5"/>
  <c r="V1699" i="5"/>
  <c r="V1667" i="5"/>
  <c r="V1614" i="5"/>
  <c r="U1586" i="5"/>
  <c r="V1586" i="5"/>
  <c r="V1582" i="5"/>
  <c r="V1425" i="5"/>
  <c r="V1910" i="5"/>
  <c r="U1910" i="5"/>
  <c r="V1902" i="5"/>
  <c r="U1902" i="5"/>
  <c r="U1891" i="5"/>
  <c r="V1891" i="5"/>
  <c r="V1882" i="5"/>
  <c r="V1850" i="5"/>
  <c r="V1835" i="5"/>
  <c r="V1807" i="5"/>
  <c r="V1799" i="5"/>
  <c r="V1784" i="5"/>
  <c r="V1759" i="5"/>
  <c r="V1746" i="5"/>
  <c r="U1736" i="5"/>
  <c r="V1727" i="5"/>
  <c r="U1723" i="5"/>
  <c r="V1723" i="5"/>
  <c r="U1714" i="5"/>
  <c r="V1696" i="5"/>
  <c r="V1679" i="5"/>
  <c r="U1655" i="5"/>
  <c r="V1655" i="5"/>
  <c r="V1654" i="5"/>
  <c r="U1654" i="5"/>
  <c r="V1647" i="5"/>
  <c r="V1634" i="5"/>
  <c r="V1590" i="5"/>
  <c r="U1560" i="5"/>
  <c r="U1466" i="5"/>
  <c r="V2055" i="5"/>
  <c r="V2046" i="5"/>
  <c r="U2046" i="5"/>
  <c r="V2036" i="5"/>
  <c r="U2023" i="5"/>
  <c r="V2023" i="5"/>
  <c r="V2004" i="5"/>
  <c r="V1995" i="5"/>
  <c r="V1991" i="5"/>
  <c r="V1982" i="5"/>
  <c r="V1931" i="5"/>
  <c r="V1918" i="5"/>
  <c r="V1899" i="5"/>
  <c r="V1839" i="5"/>
  <c r="V1812" i="5"/>
  <c r="V1775" i="5"/>
  <c r="V1735" i="5"/>
  <c r="V1722" i="5"/>
  <c r="U1691" i="5"/>
  <c r="V1691" i="5"/>
  <c r="U1618" i="5"/>
  <c r="V1618" i="5"/>
  <c r="U1571" i="5"/>
  <c r="V1562" i="5"/>
  <c r="V1477" i="5"/>
  <c r="U1477" i="5"/>
  <c r="V1704" i="5"/>
  <c r="V1668" i="5"/>
  <c r="U1662" i="5"/>
  <c r="V1652" i="5"/>
  <c r="V1617" i="5"/>
  <c r="V1611" i="5"/>
  <c r="V1579" i="5"/>
  <c r="V1576" i="5"/>
  <c r="V1573" i="5"/>
  <c r="U1544" i="5"/>
  <c r="V1517" i="5"/>
  <c r="U1517" i="5"/>
  <c r="V1506" i="5"/>
  <c r="V1469" i="5"/>
  <c r="U1469" i="5"/>
  <c r="V1458" i="5"/>
  <c r="V1659" i="5"/>
  <c r="V1598" i="5"/>
  <c r="V1587" i="5"/>
  <c r="V1558" i="5"/>
  <c r="V1498" i="5"/>
  <c r="V1461" i="5"/>
  <c r="V1431" i="5"/>
  <c r="V1409" i="5"/>
  <c r="V1207" i="5"/>
  <c r="V1610" i="5"/>
  <c r="U1578" i="5"/>
  <c r="V1578" i="5"/>
  <c r="U1566" i="5"/>
  <c r="V1566" i="5"/>
  <c r="V1557" i="5"/>
  <c r="V1554" i="5"/>
  <c r="U1490" i="5"/>
  <c r="V1490" i="5"/>
  <c r="U1442" i="5"/>
  <c r="V1181" i="5"/>
  <c r="V1534" i="5"/>
  <c r="U1518" i="5"/>
  <c r="V1518" i="5"/>
  <c r="V1478" i="5"/>
  <c r="U1426" i="5"/>
  <c r="V1426" i="5"/>
  <c r="U1418" i="5"/>
  <c r="U1410" i="5"/>
  <c r="V1410" i="5"/>
  <c r="U1351" i="5"/>
  <c r="V1351" i="5"/>
  <c r="V1339" i="5"/>
  <c r="V1330" i="5"/>
  <c r="V1127" i="5"/>
  <c r="V1082" i="5"/>
  <c r="U1613" i="5"/>
  <c r="V1567" i="5"/>
  <c r="V1543" i="5"/>
  <c r="V1535" i="5"/>
  <c r="V1519" i="5"/>
  <c r="V1503" i="5"/>
  <c r="V1495" i="5"/>
  <c r="V1463" i="5"/>
  <c r="V1455" i="5"/>
  <c r="V1447" i="5"/>
  <c r="V1439" i="5"/>
  <c r="U1307" i="5"/>
  <c r="V1243" i="5"/>
  <c r="V1199" i="5"/>
  <c r="U1143" i="5"/>
  <c r="V1143" i="5"/>
  <c r="U1402" i="5"/>
  <c r="V1402" i="5"/>
  <c r="V1399" i="5"/>
  <c r="U1399" i="5"/>
  <c r="U1391" i="5"/>
  <c r="U1386" i="5"/>
  <c r="V1386" i="5"/>
  <c r="V1349" i="5"/>
  <c r="V1176" i="5"/>
  <c r="V1358" i="5"/>
  <c r="U1315" i="5"/>
  <c r="V1315" i="5"/>
  <c r="V1302" i="5"/>
  <c r="U1292" i="5"/>
  <c r="V1292" i="5"/>
  <c r="U1283" i="5"/>
  <c r="V1283" i="5"/>
  <c r="V1270" i="5"/>
  <c r="U1260" i="5"/>
  <c r="V1260" i="5"/>
  <c r="U1251" i="5"/>
  <c r="V1251" i="5"/>
  <c r="V1247" i="5"/>
  <c r="V1242" i="5"/>
  <c r="U1229" i="5"/>
  <c r="V1229" i="5"/>
  <c r="V1202" i="5"/>
  <c r="V1194" i="5"/>
  <c r="V1180" i="5"/>
  <c r="U1175" i="5"/>
  <c r="V1175" i="5"/>
  <c r="V1166" i="5"/>
  <c r="V1142" i="5"/>
  <c r="V1091" i="5"/>
  <c r="V1404" i="5"/>
  <c r="V1396" i="5"/>
  <c r="V1380" i="5"/>
  <c r="V1336" i="5"/>
  <c r="V1268" i="5"/>
  <c r="V1259" i="5"/>
  <c r="U1241" i="5"/>
  <c r="V1241" i="5"/>
  <c r="U1220" i="5"/>
  <c r="V1220" i="5"/>
  <c r="V1219" i="5"/>
  <c r="V1201" i="5"/>
  <c r="U1162" i="5"/>
  <c r="V1162" i="5"/>
  <c r="U1161" i="5"/>
  <c r="V1161" i="5"/>
  <c r="V1147" i="5"/>
  <c r="U1147" i="5"/>
  <c r="U1141" i="5"/>
  <c r="V1141" i="5"/>
  <c r="V1129" i="5"/>
  <c r="V1118" i="5"/>
  <c r="V1100" i="5"/>
  <c r="V1013" i="5"/>
  <c r="V1374" i="5"/>
  <c r="V1366" i="5"/>
  <c r="U1335" i="5"/>
  <c r="V1335" i="5"/>
  <c r="U1331" i="5"/>
  <c r="V1318" i="5"/>
  <c r="U1318" i="5"/>
  <c r="U1308" i="5"/>
  <c r="V1308" i="5"/>
  <c r="V1295" i="5"/>
  <c r="V1276" i="5"/>
  <c r="U1263" i="5"/>
  <c r="V1263" i="5"/>
  <c r="U1240" i="5"/>
  <c r="V1218" i="5"/>
  <c r="U1218" i="5"/>
  <c r="V1204" i="5"/>
  <c r="V1200" i="5"/>
  <c r="V1196" i="5"/>
  <c r="U1182" i="5"/>
  <c r="V1170" i="5"/>
  <c r="V1160" i="5"/>
  <c r="V1128" i="5"/>
  <c r="V1119" i="5"/>
  <c r="U1029" i="5"/>
  <c r="U1088" i="5"/>
  <c r="V1088" i="5"/>
  <c r="V1037" i="5"/>
  <c r="V981" i="5"/>
  <c r="V1106" i="5"/>
  <c r="U1102" i="5"/>
  <c r="V1102" i="5"/>
  <c r="V1067" i="5"/>
  <c r="U1101" i="5"/>
  <c r="V1101" i="5"/>
  <c r="V1016" i="5"/>
  <c r="U953" i="5"/>
  <c r="V953" i="5"/>
  <c r="V909" i="5"/>
  <c r="U906" i="5"/>
  <c r="V906" i="5"/>
  <c r="U1107" i="5"/>
  <c r="V1107" i="5"/>
  <c r="U1096" i="5"/>
  <c r="V1096" i="5"/>
  <c r="V1078" i="5"/>
  <c r="V1074" i="5"/>
  <c r="U1074" i="5"/>
  <c r="V1059" i="5"/>
  <c r="V1005" i="5"/>
  <c r="V989" i="5"/>
  <c r="V973" i="5"/>
  <c r="V1070" i="5"/>
  <c r="U1042" i="5"/>
  <c r="V1042" i="5"/>
  <c r="U1024" i="5"/>
  <c r="V1024" i="5"/>
  <c r="V992" i="5"/>
  <c r="U969" i="5"/>
  <c r="V969" i="5"/>
  <c r="V966" i="5"/>
  <c r="V958" i="5"/>
  <c r="V950" i="5"/>
  <c r="V934" i="5"/>
  <c r="V1018" i="5"/>
  <c r="U1015" i="5"/>
  <c r="V1002" i="5"/>
  <c r="V986" i="5"/>
  <c r="U983" i="5"/>
  <c r="V978" i="5"/>
  <c r="U965" i="5"/>
  <c r="V957" i="5"/>
  <c r="V949" i="5"/>
  <c r="V883" i="5"/>
  <c r="V962" i="5"/>
  <c r="U962" i="5"/>
  <c r="V954" i="5"/>
  <c r="U954" i="5"/>
  <c r="V938" i="5"/>
  <c r="U938" i="5"/>
  <c r="V901" i="5"/>
  <c r="U896" i="5"/>
  <c r="U923" i="5"/>
  <c r="V923" i="5"/>
  <c r="V914" i="5"/>
  <c r="U903" i="5"/>
  <c r="U889" i="5"/>
  <c r="V889" i="5"/>
  <c r="V862" i="5"/>
  <c r="V930" i="5"/>
  <c r="V922" i="5"/>
  <c r="V900" i="5"/>
  <c r="U886" i="5"/>
  <c r="V886" i="5"/>
  <c r="V873" i="5"/>
  <c r="V868" i="5"/>
  <c r="U885" i="5"/>
  <c r="V885" i="5"/>
  <c r="V875" i="5"/>
  <c r="V894" i="5"/>
  <c r="V881" i="5"/>
  <c r="V878" i="5"/>
  <c r="V869" i="5"/>
  <c r="V905" i="5"/>
  <c r="U902" i="5"/>
  <c r="V902" i="5"/>
  <c r="V877" i="5"/>
  <c r="V874" i="5"/>
  <c r="V863" i="5"/>
  <c r="V3715" i="5"/>
  <c r="N3715" i="5"/>
  <c r="V854" i="5"/>
  <c r="V851" i="5"/>
  <c r="U843" i="5"/>
  <c r="V843" i="5"/>
  <c r="U842" i="5"/>
  <c r="V842" i="5"/>
  <c r="V839" i="5"/>
  <c r="V838" i="5"/>
  <c r="V835" i="5"/>
  <c r="V834" i="5"/>
  <c r="V831" i="5"/>
  <c r="U827" i="5"/>
  <c r="V827" i="5"/>
  <c r="V826" i="5"/>
  <c r="M108" i="5"/>
  <c r="V108" i="5" s="1"/>
  <c r="V3712" i="5"/>
  <c r="V366" i="5"/>
  <c r="M302" i="5"/>
  <c r="V302" i="5" s="1"/>
  <c r="M44" i="5"/>
  <c r="V44" i="5" s="1"/>
  <c r="V821" i="5"/>
  <c r="V817" i="5"/>
  <c r="V82" i="5"/>
  <c r="R760" i="5"/>
  <c r="R758" i="5"/>
  <c r="R747" i="5"/>
  <c r="N747" i="5"/>
  <c r="R735" i="5"/>
  <c r="AD735" i="5"/>
  <c r="N735" i="5"/>
  <c r="AD729" i="5"/>
  <c r="N729" i="5"/>
  <c r="R719" i="5"/>
  <c r="N719" i="5"/>
  <c r="AD713" i="5"/>
  <c r="N713" i="5"/>
  <c r="N630" i="5"/>
  <c r="AA630" i="5"/>
  <c r="AD541" i="5"/>
  <c r="N541" i="5"/>
  <c r="R520" i="5"/>
  <c r="S520" i="5" s="1"/>
  <c r="AD520" i="5"/>
  <c r="AD104" i="5"/>
  <c r="N104" i="5"/>
  <c r="AA104" i="5"/>
  <c r="G108" i="5"/>
  <c r="Q108" i="5" s="1"/>
  <c r="G95" i="5"/>
  <c r="Q95" i="5" s="1"/>
  <c r="K95" i="5"/>
  <c r="G73" i="5"/>
  <c r="Q73" i="5" s="1"/>
  <c r="K73" i="5"/>
  <c r="G730" i="5"/>
  <c r="Q730" i="5" s="1"/>
  <c r="K725" i="5"/>
  <c r="K723" i="5"/>
  <c r="K721" i="5"/>
  <c r="AA690" i="5"/>
  <c r="AA688" i="5"/>
  <c r="K685" i="5"/>
  <c r="G683" i="5"/>
  <c r="Q683" i="5" s="1"/>
  <c r="K683" i="5"/>
  <c r="G681" i="5"/>
  <c r="Q681" i="5" s="1"/>
  <c r="AA679" i="5"/>
  <c r="G677" i="5"/>
  <c r="Q677" i="5" s="1"/>
  <c r="G673" i="5"/>
  <c r="Q673" i="5" s="1"/>
  <c r="G606" i="5"/>
  <c r="Q606" i="5" s="1"/>
  <c r="G599" i="5"/>
  <c r="Q599" i="5" s="1"/>
  <c r="K599" i="5"/>
  <c r="G582" i="5"/>
  <c r="Q582" i="5" s="1"/>
  <c r="K582" i="5"/>
  <c r="G580" i="5"/>
  <c r="Q580" i="5" s="1"/>
  <c r="G578" i="5"/>
  <c r="Q578" i="5" s="1"/>
  <c r="K578" i="5"/>
  <c r="G576" i="5"/>
  <c r="Q576" i="5" s="1"/>
  <c r="K576" i="5"/>
  <c r="J576" i="5"/>
  <c r="L576" i="5" s="1"/>
  <c r="R576" i="5" s="1"/>
  <c r="K557" i="5"/>
  <c r="G555" i="5"/>
  <c r="Q555" i="5" s="1"/>
  <c r="K555" i="5"/>
  <c r="G549" i="5"/>
  <c r="Q549" i="5" s="1"/>
  <c r="G478" i="5"/>
  <c r="Q478" i="5" s="1"/>
  <c r="K473" i="5"/>
  <c r="G471" i="5"/>
  <c r="Q471" i="5" s="1"/>
  <c r="K471" i="5"/>
  <c r="J471" i="5"/>
  <c r="L471" i="5" s="1"/>
  <c r="N471" i="5" s="1"/>
  <c r="G454" i="5"/>
  <c r="Q454" i="5" s="1"/>
  <c r="K454" i="5"/>
  <c r="G452" i="5"/>
  <c r="Q452" i="5" s="1"/>
  <c r="K452" i="5"/>
  <c r="G450" i="5"/>
  <c r="Q450" i="5" s="1"/>
  <c r="K450" i="5"/>
  <c r="G448" i="5"/>
  <c r="Q448" i="5" s="1"/>
  <c r="K448" i="5"/>
  <c r="G446" i="5"/>
  <c r="Q446" i="5" s="1"/>
  <c r="K446" i="5"/>
  <c r="G431" i="5"/>
  <c r="Q431" i="5" s="1"/>
  <c r="G429" i="5"/>
  <c r="Q429" i="5" s="1"/>
  <c r="K429" i="5"/>
  <c r="G400" i="5"/>
  <c r="Q400" i="5" s="1"/>
  <c r="G380" i="5"/>
  <c r="Q380" i="5" s="1"/>
  <c r="K380" i="5"/>
  <c r="G378" i="5"/>
  <c r="Q378" i="5" s="1"/>
  <c r="K378" i="5"/>
  <c r="G375" i="5"/>
  <c r="Q375" i="5" s="1"/>
  <c r="K375" i="5"/>
  <c r="G373" i="5"/>
  <c r="Q373" i="5" s="1"/>
  <c r="K373" i="5"/>
  <c r="J373" i="5"/>
  <c r="L373" i="5" s="1"/>
  <c r="R373" i="5" s="1"/>
  <c r="G336" i="5"/>
  <c r="Q336" i="5" s="1"/>
  <c r="AA801" i="5"/>
  <c r="AD810" i="5"/>
  <c r="R788" i="5"/>
  <c r="AD788" i="5"/>
  <c r="AA788" i="5"/>
  <c r="R768" i="5"/>
  <c r="K601" i="5"/>
  <c r="AD338" i="5"/>
  <c r="AA338" i="5"/>
  <c r="N337" i="5"/>
  <c r="N291" i="5"/>
  <c r="AA284" i="5"/>
  <c r="AD180" i="5"/>
  <c r="N180" i="5"/>
  <c r="N760" i="5"/>
  <c r="R751" i="5"/>
  <c r="AD751" i="5"/>
  <c r="N751" i="5"/>
  <c r="R698" i="5"/>
  <c r="AD698" i="5"/>
  <c r="AD609" i="5"/>
  <c r="N609" i="5"/>
  <c r="AA609" i="5"/>
  <c r="K580" i="5"/>
  <c r="J557" i="5"/>
  <c r="L557" i="5" s="1"/>
  <c r="N557" i="5" s="1"/>
  <c r="AD553" i="5"/>
  <c r="N553" i="5"/>
  <c r="N391" i="5"/>
  <c r="AD387" i="5"/>
  <c r="AA42" i="5"/>
  <c r="AA729" i="5"/>
  <c r="AD630" i="5"/>
  <c r="R772" i="5"/>
  <c r="AD756" i="5"/>
  <c r="AD743" i="5"/>
  <c r="AD663" i="5"/>
  <c r="AA663" i="5"/>
  <c r="N660" i="5"/>
  <c r="AD657" i="5"/>
  <c r="N657" i="5"/>
  <c r="K431" i="5"/>
  <c r="AD365" i="5"/>
  <c r="N365" i="5"/>
  <c r="AA365" i="5"/>
  <c r="AD363" i="5"/>
  <c r="N363" i="5"/>
  <c r="M743" i="5"/>
  <c r="R739" i="5"/>
  <c r="R727" i="5"/>
  <c r="V727" i="5"/>
  <c r="J721" i="5"/>
  <c r="L721" i="5" s="1"/>
  <c r="R721" i="5" s="1"/>
  <c r="M512" i="5"/>
  <c r="V512" i="5" s="1"/>
  <c r="M507" i="5"/>
  <c r="V507" i="5" s="1"/>
  <c r="R343" i="5"/>
  <c r="S343" i="5" s="1"/>
  <c r="N79" i="5"/>
  <c r="J725" i="5"/>
  <c r="L725" i="5" s="1"/>
  <c r="J723" i="5"/>
  <c r="L723" i="5" s="1"/>
  <c r="R702" i="5"/>
  <c r="S702" i="5" s="1"/>
  <c r="R690" i="5"/>
  <c r="J683" i="5"/>
  <c r="L683" i="5" s="1"/>
  <c r="R683" i="5" s="1"/>
  <c r="R681" i="5"/>
  <c r="J582" i="5"/>
  <c r="L582" i="5" s="1"/>
  <c r="R516" i="5"/>
  <c r="J450" i="5"/>
  <c r="L450" i="5" s="1"/>
  <c r="R269" i="5"/>
  <c r="AD212" i="5"/>
  <c r="R794" i="5"/>
  <c r="L694" i="5"/>
  <c r="M690" i="5"/>
  <c r="V690" i="5" s="1"/>
  <c r="R686" i="5"/>
  <c r="S686" i="5" s="1"/>
  <c r="M681" i="5"/>
  <c r="V681" i="5" s="1"/>
  <c r="J601" i="5"/>
  <c r="L601" i="5" s="1"/>
  <c r="N601" i="5" s="1"/>
  <c r="J580" i="5"/>
  <c r="L580" i="5" s="1"/>
  <c r="R580" i="5" s="1"/>
  <c r="M532" i="5"/>
  <c r="V532" i="5" s="1"/>
  <c r="M516" i="5"/>
  <c r="V516" i="5" s="1"/>
  <c r="J431" i="5"/>
  <c r="L431" i="5" s="1"/>
  <c r="N431" i="5" s="1"/>
  <c r="R367" i="5"/>
  <c r="L351" i="5"/>
  <c r="M351" i="5" s="1"/>
  <c r="L319" i="5"/>
  <c r="M319" i="5" s="1"/>
  <c r="R289" i="5"/>
  <c r="AD94" i="5"/>
  <c r="L805" i="5"/>
  <c r="R805" i="5" s="1"/>
  <c r="L803" i="5"/>
  <c r="R803" i="5" s="1"/>
  <c r="L799" i="5"/>
  <c r="R799" i="5" s="1"/>
  <c r="L795" i="5"/>
  <c r="R795" i="5" s="1"/>
  <c r="L793" i="5"/>
  <c r="R793" i="5" s="1"/>
  <c r="S793" i="5" s="1"/>
  <c r="L791" i="5"/>
  <c r="R791" i="5" s="1"/>
  <c r="L786" i="5"/>
  <c r="M786" i="5" s="1"/>
  <c r="L777" i="5"/>
  <c r="M777" i="5" s="1"/>
  <c r="L775" i="5"/>
  <c r="R775" i="5" s="1"/>
  <c r="L770" i="5"/>
  <c r="M768" i="5"/>
  <c r="V768" i="5" s="1"/>
  <c r="M766" i="5"/>
  <c r="V766" i="5" s="1"/>
  <c r="L761" i="5"/>
  <c r="M761" i="5" s="1"/>
  <c r="L759" i="5"/>
  <c r="R759" i="5" s="1"/>
  <c r="S759" i="5" s="1"/>
  <c r="L749" i="5"/>
  <c r="M749" i="5" s="1"/>
  <c r="M745" i="5"/>
  <c r="V745" i="5" s="1"/>
  <c r="L740" i="5"/>
  <c r="R740" i="5" s="1"/>
  <c r="L738" i="5"/>
  <c r="R738" i="5" s="1"/>
  <c r="L733" i="5"/>
  <c r="M733" i="5" s="1"/>
  <c r="M731" i="5"/>
  <c r="V731" i="5" s="1"/>
  <c r="M729" i="5"/>
  <c r="V729" i="5" s="1"/>
  <c r="L724" i="5"/>
  <c r="M724" i="5" s="1"/>
  <c r="L722" i="5"/>
  <c r="R722" i="5" s="1"/>
  <c r="S722" i="5" s="1"/>
  <c r="L717" i="5"/>
  <c r="M717" i="5" s="1"/>
  <c r="M713" i="5"/>
  <c r="V713" i="5" s="1"/>
  <c r="L708" i="5"/>
  <c r="M708" i="5" s="1"/>
  <c r="L706" i="5"/>
  <c r="R706" i="5" s="1"/>
  <c r="L703" i="5"/>
  <c r="L701" i="5"/>
  <c r="R701" i="5" s="1"/>
  <c r="L696" i="5"/>
  <c r="R696" i="5" s="1"/>
  <c r="S696" i="5" s="1"/>
  <c r="M692" i="5"/>
  <c r="V692" i="5" s="1"/>
  <c r="L687" i="5"/>
  <c r="M687" i="5" s="1"/>
  <c r="J685" i="5"/>
  <c r="L685" i="5" s="1"/>
  <c r="R685" i="5" s="1"/>
  <c r="L682" i="5"/>
  <c r="M682" i="5" s="1"/>
  <c r="L675" i="5"/>
  <c r="M675" i="5" s="1"/>
  <c r="L673" i="5"/>
  <c r="R673" i="5" s="1"/>
  <c r="L668" i="5"/>
  <c r="M666" i="5"/>
  <c r="V666" i="5" s="1"/>
  <c r="L665" i="5"/>
  <c r="R665" i="5" s="1"/>
  <c r="M663" i="5"/>
  <c r="V663" i="5" s="1"/>
  <c r="L662" i="5"/>
  <c r="M662" i="5" s="1"/>
  <c r="L659" i="5"/>
  <c r="M659" i="5" s="1"/>
  <c r="L656" i="5"/>
  <c r="M656" i="5" s="1"/>
  <c r="L653" i="5"/>
  <c r="R653" i="5" s="1"/>
  <c r="L651" i="5"/>
  <c r="R651" i="5" s="1"/>
  <c r="L648" i="5"/>
  <c r="M648" i="5" s="1"/>
  <c r="L645" i="5"/>
  <c r="M645" i="5" s="1"/>
  <c r="L643" i="5"/>
  <c r="R643" i="5" s="1"/>
  <c r="L640" i="5"/>
  <c r="R640" i="5" s="1"/>
  <c r="L637" i="5"/>
  <c r="M637" i="5" s="1"/>
  <c r="L635" i="5"/>
  <c r="R635" i="5" s="1"/>
  <c r="L632" i="5"/>
  <c r="M632" i="5" s="1"/>
  <c r="L629" i="5"/>
  <c r="R629" i="5" s="1"/>
  <c r="L627" i="5"/>
  <c r="L624" i="5"/>
  <c r="M624" i="5" s="1"/>
  <c r="L621" i="5"/>
  <c r="M621" i="5" s="1"/>
  <c r="L619" i="5"/>
  <c r="L616" i="5"/>
  <c r="R616" i="5" s="1"/>
  <c r="L613" i="5"/>
  <c r="R613" i="5" s="1"/>
  <c r="L611" i="5"/>
  <c r="M611" i="5" s="1"/>
  <c r="L608" i="5"/>
  <c r="M608" i="5" s="1"/>
  <c r="L605" i="5"/>
  <c r="M605" i="5" s="1"/>
  <c r="L603" i="5"/>
  <c r="M603" i="5" s="1"/>
  <c r="L600" i="5"/>
  <c r="R600" i="5" s="1"/>
  <c r="L597" i="5"/>
  <c r="R597" i="5" s="1"/>
  <c r="L595" i="5"/>
  <c r="R595" i="5" s="1"/>
  <c r="L592" i="5"/>
  <c r="M592" i="5" s="1"/>
  <c r="L589" i="5"/>
  <c r="R589" i="5" s="1"/>
  <c r="L587" i="5"/>
  <c r="R587" i="5" s="1"/>
  <c r="L584" i="5"/>
  <c r="L581" i="5"/>
  <c r="M581" i="5" s="1"/>
  <c r="L579" i="5"/>
  <c r="M579" i="5" s="1"/>
  <c r="L573" i="5"/>
  <c r="R573" i="5" s="1"/>
  <c r="L571" i="5"/>
  <c r="R571" i="5" s="1"/>
  <c r="S571" i="5" s="1"/>
  <c r="L568" i="5"/>
  <c r="L565" i="5"/>
  <c r="R565" i="5" s="1"/>
  <c r="L562" i="5"/>
  <c r="M562" i="5" s="1"/>
  <c r="L559" i="5"/>
  <c r="M559" i="5" s="1"/>
  <c r="L556" i="5"/>
  <c r="R556" i="5" s="1"/>
  <c r="M553" i="5"/>
  <c r="V553" i="5" s="1"/>
  <c r="L549" i="5"/>
  <c r="M549" i="5" s="1"/>
  <c r="L546" i="5"/>
  <c r="R546" i="5" s="1"/>
  <c r="M544" i="5"/>
  <c r="V544" i="5" s="1"/>
  <c r="L540" i="5"/>
  <c r="M540" i="5" s="1"/>
  <c r="L533" i="5"/>
  <c r="R533" i="5" s="1"/>
  <c r="S533" i="5" s="1"/>
  <c r="L528" i="5"/>
  <c r="R528" i="5" s="1"/>
  <c r="L524" i="5"/>
  <c r="R524" i="5" s="1"/>
  <c r="L522" i="5"/>
  <c r="R522" i="5" s="1"/>
  <c r="S522" i="5" s="1"/>
  <c r="L517" i="5"/>
  <c r="M517" i="5" s="1"/>
  <c r="L508" i="5"/>
  <c r="L506" i="5"/>
  <c r="M506" i="5" s="1"/>
  <c r="L503" i="5"/>
  <c r="M503" i="5" s="1"/>
  <c r="M501" i="5"/>
  <c r="V501" i="5" s="1"/>
  <c r="L500" i="5"/>
  <c r="M500" i="5" s="1"/>
  <c r="L494" i="5"/>
  <c r="R494" i="5" s="1"/>
  <c r="S494" i="5" s="1"/>
  <c r="L487" i="5"/>
  <c r="M487" i="5" s="1"/>
  <c r="L484" i="5"/>
  <c r="M484" i="5" s="1"/>
  <c r="L481" i="5"/>
  <c r="R481" i="5" s="1"/>
  <c r="L478" i="5"/>
  <c r="M478" i="5" s="1"/>
  <c r="M469" i="5"/>
  <c r="V469" i="5" s="1"/>
  <c r="L468" i="5"/>
  <c r="R468" i="5" s="1"/>
  <c r="S468" i="5" s="1"/>
  <c r="M466" i="5"/>
  <c r="V466" i="5" s="1"/>
  <c r="L465" i="5"/>
  <c r="L462" i="5"/>
  <c r="M462" i="5" s="1"/>
  <c r="L455" i="5"/>
  <c r="M455" i="5" s="1"/>
  <c r="J452" i="5"/>
  <c r="L452" i="5" s="1"/>
  <c r="R452" i="5" s="1"/>
  <c r="L449" i="5"/>
  <c r="M449" i="5" s="1"/>
  <c r="J446" i="5"/>
  <c r="L446" i="5" s="1"/>
  <c r="R446" i="5" s="1"/>
  <c r="L439" i="5"/>
  <c r="R439" i="5" s="1"/>
  <c r="S439" i="5" s="1"/>
  <c r="L436" i="5"/>
  <c r="M436" i="5" s="1"/>
  <c r="L433" i="5"/>
  <c r="M433" i="5" s="1"/>
  <c r="M423" i="5"/>
  <c r="V423" i="5" s="1"/>
  <c r="M403" i="5"/>
  <c r="V403" i="5" s="1"/>
  <c r="L402" i="5"/>
  <c r="M402" i="5" s="1"/>
  <c r="L371" i="5"/>
  <c r="M371" i="5" s="1"/>
  <c r="L347" i="5"/>
  <c r="M347" i="5" s="1"/>
  <c r="M343" i="5"/>
  <c r="V343" i="5" s="1"/>
  <c r="R339" i="5"/>
  <c r="L333" i="5"/>
  <c r="M333" i="5" s="1"/>
  <c r="L315" i="5"/>
  <c r="M315" i="5" s="1"/>
  <c r="M291" i="5"/>
  <c r="V291" i="5" s="1"/>
  <c r="L266" i="5"/>
  <c r="R245" i="5"/>
  <c r="L809" i="5"/>
  <c r="R809" i="5" s="1"/>
  <c r="M788" i="5"/>
  <c r="V788" i="5" s="1"/>
  <c r="L781" i="5"/>
  <c r="M781" i="5" s="1"/>
  <c r="L779" i="5"/>
  <c r="R779" i="5" s="1"/>
  <c r="S779" i="5" s="1"/>
  <c r="L765" i="5"/>
  <c r="M765" i="5" s="1"/>
  <c r="L763" i="5"/>
  <c r="R763" i="5" s="1"/>
  <c r="S763" i="5" s="1"/>
  <c r="M751" i="5"/>
  <c r="V751" i="5" s="1"/>
  <c r="L744" i="5"/>
  <c r="R744" i="5" s="1"/>
  <c r="L742" i="5"/>
  <c r="M742" i="5" s="1"/>
  <c r="M735" i="5"/>
  <c r="V735" i="5" s="1"/>
  <c r="L728" i="5"/>
  <c r="R728" i="5" s="1"/>
  <c r="L726" i="5"/>
  <c r="R726" i="5" s="1"/>
  <c r="M719" i="5"/>
  <c r="V719" i="5" s="1"/>
  <c r="L712" i="5"/>
  <c r="R712" i="5" s="1"/>
  <c r="S712" i="5" s="1"/>
  <c r="L710" i="5"/>
  <c r="M710" i="5" s="1"/>
  <c r="L705" i="5"/>
  <c r="M705" i="5" s="1"/>
  <c r="M698" i="5"/>
  <c r="V698" i="5" s="1"/>
  <c r="L691" i="5"/>
  <c r="M691" i="5" s="1"/>
  <c r="L689" i="5"/>
  <c r="R689" i="5" s="1"/>
  <c r="S689" i="5" s="1"/>
  <c r="L677" i="5"/>
  <c r="R677" i="5" s="1"/>
  <c r="L661" i="5"/>
  <c r="L658" i="5"/>
  <c r="R658" i="5" s="1"/>
  <c r="L650" i="5"/>
  <c r="M650" i="5" s="1"/>
  <c r="L642" i="5"/>
  <c r="R642" i="5" s="1"/>
  <c r="L634" i="5"/>
  <c r="R634" i="5" s="1"/>
  <c r="S634" i="5" s="1"/>
  <c r="L626" i="5"/>
  <c r="R626" i="5" s="1"/>
  <c r="L618" i="5"/>
  <c r="R618" i="5" s="1"/>
  <c r="S618" i="5" s="1"/>
  <c r="L610" i="5"/>
  <c r="L602" i="5"/>
  <c r="L594" i="5"/>
  <c r="M594" i="5" s="1"/>
  <c r="L586" i="5"/>
  <c r="M586" i="5" s="1"/>
  <c r="J578" i="5"/>
  <c r="L578" i="5" s="1"/>
  <c r="L570" i="5"/>
  <c r="M570" i="5" s="1"/>
  <c r="L558" i="5"/>
  <c r="R558" i="5" s="1"/>
  <c r="S558" i="5" s="1"/>
  <c r="J555" i="5"/>
  <c r="L555" i="5" s="1"/>
  <c r="N555" i="5" s="1"/>
  <c r="L552" i="5"/>
  <c r="M552" i="5" s="1"/>
  <c r="L542" i="5"/>
  <c r="M542" i="5" s="1"/>
  <c r="L539" i="5"/>
  <c r="R539" i="5" s="1"/>
  <c r="S539" i="5" s="1"/>
  <c r="L536" i="5"/>
  <c r="R536" i="5" s="1"/>
  <c r="L510" i="5"/>
  <c r="R510" i="5" s="1"/>
  <c r="S510" i="5" s="1"/>
  <c r="L496" i="5"/>
  <c r="R496" i="5" s="1"/>
  <c r="L493" i="5"/>
  <c r="R493" i="5" s="1"/>
  <c r="L490" i="5"/>
  <c r="M490" i="5" s="1"/>
  <c r="L480" i="5"/>
  <c r="M480" i="5" s="1"/>
  <c r="L477" i="5"/>
  <c r="M477" i="5" s="1"/>
  <c r="L474" i="5"/>
  <c r="M474" i="5" s="1"/>
  <c r="L464" i="5"/>
  <c r="R464" i="5" s="1"/>
  <c r="L461" i="5"/>
  <c r="M461" i="5" s="1"/>
  <c r="L458" i="5"/>
  <c r="R458" i="5" s="1"/>
  <c r="S458" i="5" s="1"/>
  <c r="J448" i="5"/>
  <c r="L448" i="5" s="1"/>
  <c r="M448" i="5" s="1"/>
  <c r="L445" i="5"/>
  <c r="M445" i="5" s="1"/>
  <c r="L442" i="5"/>
  <c r="R442" i="5" s="1"/>
  <c r="L435" i="5"/>
  <c r="L432" i="5"/>
  <c r="R432" i="5" s="1"/>
  <c r="S432" i="5" s="1"/>
  <c r="J429" i="5"/>
  <c r="L429" i="5" s="1"/>
  <c r="R429" i="5" s="1"/>
  <c r="L421" i="5"/>
  <c r="M421" i="5" s="1"/>
  <c r="L408" i="5"/>
  <c r="R408" i="5" s="1"/>
  <c r="S408" i="5" s="1"/>
  <c r="L407" i="5"/>
  <c r="R407" i="5" s="1"/>
  <c r="L389" i="5"/>
  <c r="L388" i="5"/>
  <c r="R388" i="5" s="1"/>
  <c r="L383" i="5"/>
  <c r="R383" i="5" s="1"/>
  <c r="J375" i="5"/>
  <c r="L375" i="5" s="1"/>
  <c r="M361" i="5"/>
  <c r="V361" i="5" s="1"/>
  <c r="L354" i="5"/>
  <c r="M354" i="5" s="1"/>
  <c r="L353" i="5"/>
  <c r="M353" i="5" s="1"/>
  <c r="L340" i="5"/>
  <c r="M340" i="5" s="1"/>
  <c r="L322" i="5"/>
  <c r="M322" i="5" s="1"/>
  <c r="L321" i="5"/>
  <c r="M321" i="5" s="1"/>
  <c r="L308" i="5"/>
  <c r="M308" i="5" s="1"/>
  <c r="L299" i="5"/>
  <c r="R299" i="5" s="1"/>
  <c r="L294" i="5"/>
  <c r="M279" i="5"/>
  <c r="V279" i="5" s="1"/>
  <c r="R249" i="5"/>
  <c r="R90" i="5"/>
  <c r="V84" i="5"/>
  <c r="M798" i="5"/>
  <c r="V798" i="5" s="1"/>
  <c r="M794" i="5"/>
  <c r="V794" i="5" s="1"/>
  <c r="M792" i="5"/>
  <c r="V792" i="5" s="1"/>
  <c r="M776" i="5"/>
  <c r="V776" i="5" s="1"/>
  <c r="M774" i="5"/>
  <c r="V774" i="5" s="1"/>
  <c r="M760" i="5"/>
  <c r="V760" i="5" s="1"/>
  <c r="M758" i="5"/>
  <c r="V758" i="5" s="1"/>
  <c r="M753" i="5"/>
  <c r="V753" i="5" s="1"/>
  <c r="M739" i="5"/>
  <c r="V739" i="5" s="1"/>
  <c r="M737" i="5"/>
  <c r="V737" i="5" s="1"/>
  <c r="M702" i="5"/>
  <c r="V702" i="5" s="1"/>
  <c r="M700" i="5"/>
  <c r="V700" i="5" s="1"/>
  <c r="M686" i="5"/>
  <c r="V686" i="5" s="1"/>
  <c r="M674" i="5"/>
  <c r="V674" i="5" s="1"/>
  <c r="M664" i="5"/>
  <c r="V664" i="5" s="1"/>
  <c r="J599" i="5"/>
  <c r="L599" i="5" s="1"/>
  <c r="R599" i="5" s="1"/>
  <c r="M561" i="5"/>
  <c r="V561" i="5" s="1"/>
  <c r="J473" i="5"/>
  <c r="L473" i="5" s="1"/>
  <c r="R473" i="5" s="1"/>
  <c r="J454" i="5"/>
  <c r="L454" i="5" s="1"/>
  <c r="R454" i="5" s="1"/>
  <c r="L438" i="5"/>
  <c r="M438" i="5" s="1"/>
  <c r="L428" i="5"/>
  <c r="M428" i="5" s="1"/>
  <c r="M426" i="5"/>
  <c r="V426" i="5" s="1"/>
  <c r="J380" i="5"/>
  <c r="L380" i="5" s="1"/>
  <c r="M365" i="5"/>
  <c r="V365" i="5" s="1"/>
  <c r="M359" i="5"/>
  <c r="V359" i="5" s="1"/>
  <c r="M271" i="5"/>
  <c r="V271" i="5" s="1"/>
  <c r="R261" i="5"/>
  <c r="L250" i="5"/>
  <c r="M250" i="5" s="1"/>
  <c r="L430" i="5"/>
  <c r="R430" i="5" s="1"/>
  <c r="L420" i="5"/>
  <c r="M420" i="5" s="1"/>
  <c r="L417" i="5"/>
  <c r="L414" i="5"/>
  <c r="R414" i="5" s="1"/>
  <c r="L404" i="5"/>
  <c r="M404" i="5" s="1"/>
  <c r="L401" i="5"/>
  <c r="R401" i="5" s="1"/>
  <c r="S401" i="5" s="1"/>
  <c r="L398" i="5"/>
  <c r="M398" i="5" s="1"/>
  <c r="L386" i="5"/>
  <c r="M386" i="5" s="1"/>
  <c r="J378" i="5"/>
  <c r="L378" i="5" s="1"/>
  <c r="R378" i="5" s="1"/>
  <c r="L368" i="5"/>
  <c r="R368" i="5" s="1"/>
  <c r="S368" i="5" s="1"/>
  <c r="L364" i="5"/>
  <c r="M364" i="5" s="1"/>
  <c r="L358" i="5"/>
  <c r="M358" i="5" s="1"/>
  <c r="L344" i="5"/>
  <c r="M344" i="5" s="1"/>
  <c r="L342" i="5"/>
  <c r="M342" i="5" s="1"/>
  <c r="L328" i="5"/>
  <c r="R328" i="5" s="1"/>
  <c r="S328" i="5" s="1"/>
  <c r="L326" i="5"/>
  <c r="L312" i="5"/>
  <c r="M312" i="5" s="1"/>
  <c r="L310" i="5"/>
  <c r="R310" i="5" s="1"/>
  <c r="L304" i="5"/>
  <c r="R304" i="5" s="1"/>
  <c r="S304" i="5" s="1"/>
  <c r="L296" i="5"/>
  <c r="R296" i="5" s="1"/>
  <c r="S296" i="5" s="1"/>
  <c r="L292" i="5"/>
  <c r="R292" i="5" s="1"/>
  <c r="L287" i="5"/>
  <c r="M287" i="5" s="1"/>
  <c r="M285" i="5"/>
  <c r="V285" i="5" s="1"/>
  <c r="L278" i="5"/>
  <c r="M278" i="5" s="1"/>
  <c r="L276" i="5"/>
  <c r="R276" i="5" s="1"/>
  <c r="L273" i="5"/>
  <c r="M273" i="5" s="1"/>
  <c r="L270" i="5"/>
  <c r="M270" i="5" s="1"/>
  <c r="L259" i="5"/>
  <c r="M259" i="5" s="1"/>
  <c r="L243" i="5"/>
  <c r="R243" i="5" s="1"/>
  <c r="L209" i="5"/>
  <c r="L208" i="5"/>
  <c r="R208" i="5" s="1"/>
  <c r="S208" i="5" s="1"/>
  <c r="L203" i="5"/>
  <c r="L193" i="5"/>
  <c r="M193" i="5" s="1"/>
  <c r="L192" i="5"/>
  <c r="M192" i="5" s="1"/>
  <c r="L187" i="5"/>
  <c r="M187" i="5" s="1"/>
  <c r="L177" i="5"/>
  <c r="M177" i="5" s="1"/>
  <c r="L176" i="5"/>
  <c r="M176" i="5" s="1"/>
  <c r="L171" i="5"/>
  <c r="M171" i="5" s="1"/>
  <c r="L142" i="5"/>
  <c r="R142" i="5" s="1"/>
  <c r="L141" i="5"/>
  <c r="R141" i="5" s="1"/>
  <c r="L123" i="5"/>
  <c r="R123" i="5" s="1"/>
  <c r="S123" i="5" s="1"/>
  <c r="L110" i="5"/>
  <c r="M110" i="5" s="1"/>
  <c r="L109" i="5"/>
  <c r="R109" i="5" s="1"/>
  <c r="L98" i="5"/>
  <c r="R98" i="5" s="1"/>
  <c r="S98" i="5" s="1"/>
  <c r="J95" i="5"/>
  <c r="L95" i="5" s="1"/>
  <c r="N95" i="5" s="1"/>
  <c r="L83" i="5"/>
  <c r="R83" i="5" s="1"/>
  <c r="S83" i="5" s="1"/>
  <c r="L64" i="5"/>
  <c r="M64" i="5" s="1"/>
  <c r="L63" i="5"/>
  <c r="M63" i="5" s="1"/>
  <c r="R42" i="5"/>
  <c r="M372" i="5"/>
  <c r="V372" i="5" s="1"/>
  <c r="M370" i="5"/>
  <c r="V370" i="5" s="1"/>
  <c r="M339" i="5"/>
  <c r="V339" i="5" s="1"/>
  <c r="L330" i="5"/>
  <c r="M330" i="5" s="1"/>
  <c r="M298" i="5"/>
  <c r="V298" i="5" s="1"/>
  <c r="M289" i="5"/>
  <c r="V289" i="5" s="1"/>
  <c r="L282" i="5"/>
  <c r="R282" i="5" s="1"/>
  <c r="S282" i="5" s="1"/>
  <c r="L280" i="5"/>
  <c r="M280" i="5" s="1"/>
  <c r="M269" i="5"/>
  <c r="V269" i="5" s="1"/>
  <c r="L264" i="5"/>
  <c r="R264" i="5" s="1"/>
  <c r="S264" i="5" s="1"/>
  <c r="M255" i="5"/>
  <c r="V255" i="5" s="1"/>
  <c r="L248" i="5"/>
  <c r="M248" i="5" s="1"/>
  <c r="M239" i="5"/>
  <c r="V239" i="5" s="1"/>
  <c r="L145" i="5"/>
  <c r="R145" i="5" s="1"/>
  <c r="L113" i="5"/>
  <c r="R113" i="5" s="1"/>
  <c r="S113" i="5" s="1"/>
  <c r="G44" i="5"/>
  <c r="Q44" i="5" s="1"/>
  <c r="R44" i="5"/>
  <c r="L268" i="5"/>
  <c r="R268" i="5" s="1"/>
  <c r="S268" i="5" s="1"/>
  <c r="M261" i="5"/>
  <c r="V261" i="5" s="1"/>
  <c r="L254" i="5"/>
  <c r="R254" i="5" s="1"/>
  <c r="L252" i="5"/>
  <c r="R252" i="5" s="1"/>
  <c r="S252" i="5" s="1"/>
  <c r="M245" i="5"/>
  <c r="V245" i="5" s="1"/>
  <c r="L238" i="5"/>
  <c r="M238" i="5" s="1"/>
  <c r="L235" i="5"/>
  <c r="M235" i="5" s="1"/>
  <c r="M219" i="5"/>
  <c r="V219" i="5" s="1"/>
  <c r="L214" i="5"/>
  <c r="M214" i="5" s="1"/>
  <c r="L206" i="5"/>
  <c r="R206" i="5" s="1"/>
  <c r="L198" i="5"/>
  <c r="M198" i="5" s="1"/>
  <c r="L190" i="5"/>
  <c r="M190" i="5" s="1"/>
  <c r="L182" i="5"/>
  <c r="R182" i="5" s="1"/>
  <c r="S182" i="5" s="1"/>
  <c r="L174" i="5"/>
  <c r="M174" i="5" s="1"/>
  <c r="L166" i="5"/>
  <c r="M166" i="5" s="1"/>
  <c r="L163" i="5"/>
  <c r="R163" i="5" s="1"/>
  <c r="S163" i="5" s="1"/>
  <c r="L156" i="5"/>
  <c r="M156" i="5" s="1"/>
  <c r="L154" i="5"/>
  <c r="R154" i="5" s="1"/>
  <c r="M152" i="5"/>
  <c r="V152" i="5" s="1"/>
  <c r="L148" i="5"/>
  <c r="R148" i="5" s="1"/>
  <c r="S148" i="5" s="1"/>
  <c r="L138" i="5"/>
  <c r="M138" i="5" s="1"/>
  <c r="M136" i="5"/>
  <c r="V136" i="5" s="1"/>
  <c r="L135" i="5"/>
  <c r="M135" i="5" s="1"/>
  <c r="L132" i="5"/>
  <c r="R132" i="5" s="1"/>
  <c r="S132" i="5" s="1"/>
  <c r="M129" i="5"/>
  <c r="V129" i="5" s="1"/>
  <c r="L122" i="5"/>
  <c r="L116" i="5"/>
  <c r="M116" i="5" s="1"/>
  <c r="L107" i="5"/>
  <c r="M107" i="5" s="1"/>
  <c r="L97" i="5"/>
  <c r="M97" i="5" s="1"/>
  <c r="M90" i="5"/>
  <c r="V90" i="5" s="1"/>
  <c r="L76" i="5"/>
  <c r="R76" i="5" s="1"/>
  <c r="M74" i="5"/>
  <c r="V74" i="5" s="1"/>
  <c r="J73" i="5"/>
  <c r="L73" i="5" s="1"/>
  <c r="R73" i="5" s="1"/>
  <c r="L70" i="5"/>
  <c r="R70" i="5" s="1"/>
  <c r="S70" i="5" s="1"/>
  <c r="M61" i="5"/>
  <c r="V61" i="5" s="1"/>
  <c r="L60" i="5"/>
  <c r="R60" i="5" s="1"/>
  <c r="M58" i="5"/>
  <c r="V58" i="5" s="1"/>
  <c r="L57" i="5"/>
  <c r="M57" i="5" s="1"/>
  <c r="L54" i="5"/>
  <c r="M54" i="5" s="1"/>
  <c r="L47" i="5"/>
  <c r="M47" i="5" s="1"/>
  <c r="M42" i="5"/>
  <c r="V42" i="5" s="1"/>
  <c r="L41" i="5"/>
  <c r="M41" i="5" s="1"/>
  <c r="L37" i="5"/>
  <c r="R37" i="5" s="1"/>
  <c r="G46" i="5"/>
  <c r="Q46" i="5" s="1"/>
  <c r="K46" i="5"/>
  <c r="L272" i="5"/>
  <c r="L258" i="5"/>
  <c r="M258" i="5" s="1"/>
  <c r="L256" i="5"/>
  <c r="R256" i="5" s="1"/>
  <c r="M249" i="5"/>
  <c r="V249" i="5" s="1"/>
  <c r="L242" i="5"/>
  <c r="M242" i="5" s="1"/>
  <c r="L240" i="5"/>
  <c r="R240" i="5" s="1"/>
  <c r="S240" i="5" s="1"/>
  <c r="L232" i="5"/>
  <c r="M232" i="5" s="1"/>
  <c r="L226" i="5"/>
  <c r="R226" i="5" s="1"/>
  <c r="M79" i="5"/>
  <c r="V79" i="5" s="1"/>
  <c r="L38" i="5"/>
  <c r="M38" i="5" s="1"/>
  <c r="G39" i="5"/>
  <c r="Q39" i="5" s="1"/>
  <c r="J46" i="5"/>
  <c r="L46" i="5" s="1"/>
  <c r="R46" i="5" s="1"/>
  <c r="L43" i="5"/>
  <c r="M43" i="5" s="1"/>
  <c r="G118" i="5"/>
  <c r="Q118" i="5" s="1"/>
  <c r="G86" i="5"/>
  <c r="Q86" i="5" s="1"/>
  <c r="G84" i="5"/>
  <c r="Q84" i="5" s="1"/>
  <c r="G81" i="5"/>
  <c r="Q81" i="5" s="1"/>
  <c r="G54" i="5"/>
  <c r="Q54" i="5" s="1"/>
  <c r="G52" i="5"/>
  <c r="Q52" i="5" s="1"/>
  <c r="G49" i="5"/>
  <c r="Q49" i="5" s="1"/>
  <c r="G42" i="5"/>
  <c r="Q42" i="5" s="1"/>
  <c r="G805" i="5"/>
  <c r="Q805" i="5" s="1"/>
  <c r="G803" i="5"/>
  <c r="Q803" i="5" s="1"/>
  <c r="G690" i="5"/>
  <c r="Q690" i="5" s="1"/>
  <c r="G688" i="5"/>
  <c r="Q688" i="5" s="1"/>
  <c r="G679" i="5"/>
  <c r="Q679" i="5" s="1"/>
  <c r="L45" i="5"/>
  <c r="G89" i="5"/>
  <c r="Q89" i="5" s="1"/>
  <c r="G62" i="5"/>
  <c r="Q62" i="5" s="1"/>
  <c r="G60" i="5"/>
  <c r="Q60" i="5" s="1"/>
  <c r="G57" i="5"/>
  <c r="Q57" i="5" s="1"/>
  <c r="G808" i="5"/>
  <c r="Q808" i="5" s="1"/>
  <c r="G768" i="5"/>
  <c r="Q768" i="5" s="1"/>
  <c r="G725" i="5"/>
  <c r="Q725" i="5" s="1"/>
  <c r="G721" i="5"/>
  <c r="Q721" i="5" s="1"/>
  <c r="G389" i="5"/>
  <c r="Q389" i="5" s="1"/>
  <c r="G325" i="5"/>
  <c r="Q325" i="5" s="1"/>
  <c r="G309" i="5"/>
  <c r="Q309" i="5" s="1"/>
  <c r="G783" i="5"/>
  <c r="Q783" i="5" s="1"/>
  <c r="G781" i="5"/>
  <c r="Q781" i="5" s="1"/>
  <c r="G778" i="5"/>
  <c r="Q778" i="5" s="1"/>
  <c r="G775" i="5"/>
  <c r="Q775" i="5" s="1"/>
  <c r="G742" i="5"/>
  <c r="Q742" i="5" s="1"/>
  <c r="G740" i="5"/>
  <c r="Q740" i="5" s="1"/>
  <c r="G738" i="5"/>
  <c r="Q738" i="5" s="1"/>
  <c r="G704" i="5"/>
  <c r="Q704" i="5" s="1"/>
  <c r="G695" i="5"/>
  <c r="Q695" i="5" s="1"/>
  <c r="G684" i="5"/>
  <c r="Q684" i="5" s="1"/>
  <c r="G675" i="5"/>
  <c r="Q675" i="5" s="1"/>
  <c r="G658" i="5"/>
  <c r="Q658" i="5" s="1"/>
  <c r="G656" i="5"/>
  <c r="Q656" i="5" s="1"/>
  <c r="G647" i="5"/>
  <c r="Q647" i="5" s="1"/>
  <c r="G626" i="5"/>
  <c r="Q626" i="5" s="1"/>
  <c r="G624" i="5"/>
  <c r="Q624" i="5" s="1"/>
  <c r="G615" i="5"/>
  <c r="Q615" i="5" s="1"/>
  <c r="G594" i="5"/>
  <c r="Q594" i="5" s="1"/>
  <c r="G592" i="5"/>
  <c r="Q592" i="5" s="1"/>
  <c r="G583" i="5"/>
  <c r="Q583" i="5" s="1"/>
  <c r="G562" i="5"/>
  <c r="Q562" i="5" s="1"/>
  <c r="G560" i="5"/>
  <c r="Q560" i="5" s="1"/>
  <c r="G551" i="5"/>
  <c r="Q551" i="5" s="1"/>
  <c r="G530" i="5"/>
  <c r="Q530" i="5" s="1"/>
  <c r="G528" i="5"/>
  <c r="Q528" i="5" s="1"/>
  <c r="G519" i="5"/>
  <c r="Q519" i="5" s="1"/>
  <c r="G498" i="5"/>
  <c r="Q498" i="5" s="1"/>
  <c r="G496" i="5"/>
  <c r="Q496" i="5" s="1"/>
  <c r="G487" i="5"/>
  <c r="Q487" i="5" s="1"/>
  <c r="G466" i="5"/>
  <c r="Q466" i="5" s="1"/>
  <c r="G464" i="5"/>
  <c r="Q464" i="5" s="1"/>
  <c r="G455" i="5"/>
  <c r="Q455" i="5" s="1"/>
  <c r="G416" i="5"/>
  <c r="Q416" i="5" s="1"/>
  <c r="G414" i="5"/>
  <c r="Q414" i="5" s="1"/>
  <c r="G405" i="5"/>
  <c r="Q405" i="5" s="1"/>
  <c r="G341" i="5"/>
  <c r="Q341" i="5" s="1"/>
  <c r="G104" i="5"/>
  <c r="Q104" i="5" s="1"/>
  <c r="G101" i="5"/>
  <c r="Q101" i="5" s="1"/>
  <c r="G96" i="5"/>
  <c r="Q96" i="5" s="1"/>
  <c r="G93" i="5"/>
  <c r="Q93" i="5" s="1"/>
  <c r="G88" i="5"/>
  <c r="Q88" i="5" s="1"/>
  <c r="G85" i="5"/>
  <c r="Q85" i="5" s="1"/>
  <c r="G80" i="5"/>
  <c r="Q80" i="5" s="1"/>
  <c r="G77" i="5"/>
  <c r="Q77" i="5" s="1"/>
  <c r="G72" i="5"/>
  <c r="Q72" i="5" s="1"/>
  <c r="G69" i="5"/>
  <c r="Q69" i="5" s="1"/>
  <c r="G64" i="5"/>
  <c r="Q64" i="5" s="1"/>
  <c r="G61" i="5"/>
  <c r="Q61" i="5" s="1"/>
  <c r="G56" i="5"/>
  <c r="Q56" i="5" s="1"/>
  <c r="G53" i="5"/>
  <c r="Q53" i="5" s="1"/>
  <c r="G48" i="5"/>
  <c r="Q48" i="5" s="1"/>
  <c r="G45" i="5"/>
  <c r="Q45" i="5" s="1"/>
  <c r="G807" i="5"/>
  <c r="Q807" i="5" s="1"/>
  <c r="G804" i="5"/>
  <c r="Q804" i="5" s="1"/>
  <c r="G799" i="5"/>
  <c r="Q799" i="5" s="1"/>
  <c r="G796" i="5"/>
  <c r="Q796" i="5" s="1"/>
  <c r="G791" i="5"/>
  <c r="Q791" i="5" s="1"/>
  <c r="G788" i="5"/>
  <c r="Q788" i="5" s="1"/>
  <c r="G771" i="5"/>
  <c r="Q771" i="5" s="1"/>
  <c r="G769" i="5"/>
  <c r="Q769" i="5" s="1"/>
  <c r="G753" i="5"/>
  <c r="Q753" i="5" s="1"/>
  <c r="G720" i="5"/>
  <c r="Q720" i="5" s="1"/>
  <c r="G711" i="5"/>
  <c r="Q711" i="5" s="1"/>
  <c r="G709" i="5"/>
  <c r="Q709" i="5" s="1"/>
  <c r="G705" i="5"/>
  <c r="Q705" i="5" s="1"/>
  <c r="G700" i="5"/>
  <c r="Q700" i="5" s="1"/>
  <c r="G698" i="5"/>
  <c r="Q698" i="5" s="1"/>
  <c r="G691" i="5"/>
  <c r="Q691" i="5" s="1"/>
  <c r="G665" i="5"/>
  <c r="Q665" i="5" s="1"/>
  <c r="G633" i="5"/>
  <c r="Q633" i="5" s="1"/>
  <c r="G601" i="5"/>
  <c r="Q601" i="5" s="1"/>
  <c r="G569" i="5"/>
  <c r="Q569" i="5" s="1"/>
  <c r="G537" i="5"/>
  <c r="Q537" i="5" s="1"/>
  <c r="G505" i="5"/>
  <c r="Q505" i="5" s="1"/>
  <c r="G473" i="5"/>
  <c r="Q473" i="5" s="1"/>
  <c r="G419" i="5"/>
  <c r="Q419" i="5" s="1"/>
  <c r="G357" i="5"/>
  <c r="Q357" i="5" s="1"/>
  <c r="G659" i="5"/>
  <c r="Q659" i="5" s="1"/>
  <c r="G652" i="5"/>
  <c r="Q652" i="5" s="1"/>
  <c r="G643" i="5"/>
  <c r="Q643" i="5" s="1"/>
  <c r="G636" i="5"/>
  <c r="Q636" i="5" s="1"/>
  <c r="G627" i="5"/>
  <c r="Q627" i="5" s="1"/>
  <c r="G620" i="5"/>
  <c r="Q620" i="5" s="1"/>
  <c r="G611" i="5"/>
  <c r="Q611" i="5" s="1"/>
  <c r="G604" i="5"/>
  <c r="Q604" i="5" s="1"/>
  <c r="G595" i="5"/>
  <c r="Q595" i="5" s="1"/>
  <c r="G588" i="5"/>
  <c r="Q588" i="5" s="1"/>
  <c r="G579" i="5"/>
  <c r="Q579" i="5" s="1"/>
  <c r="G572" i="5"/>
  <c r="Q572" i="5" s="1"/>
  <c r="G563" i="5"/>
  <c r="Q563" i="5" s="1"/>
  <c r="G556" i="5"/>
  <c r="Q556" i="5" s="1"/>
  <c r="G547" i="5"/>
  <c r="Q547" i="5" s="1"/>
  <c r="G540" i="5"/>
  <c r="Q540" i="5" s="1"/>
  <c r="G531" i="5"/>
  <c r="Q531" i="5" s="1"/>
  <c r="G529" i="5"/>
  <c r="Q529" i="5" s="1"/>
  <c r="G524" i="5"/>
  <c r="Q524" i="5" s="1"/>
  <c r="G515" i="5"/>
  <c r="Q515" i="5" s="1"/>
  <c r="G513" i="5"/>
  <c r="Q513" i="5" s="1"/>
  <c r="G508" i="5"/>
  <c r="Q508" i="5" s="1"/>
  <c r="G499" i="5"/>
  <c r="Q499" i="5" s="1"/>
  <c r="G497" i="5"/>
  <c r="Q497" i="5" s="1"/>
  <c r="G492" i="5"/>
  <c r="Q492" i="5" s="1"/>
  <c r="G483" i="5"/>
  <c r="Q483" i="5" s="1"/>
  <c r="G481" i="5"/>
  <c r="Q481" i="5" s="1"/>
  <c r="G476" i="5"/>
  <c r="Q476" i="5" s="1"/>
  <c r="G467" i="5"/>
  <c r="Q467" i="5" s="1"/>
  <c r="G465" i="5"/>
  <c r="Q465" i="5" s="1"/>
  <c r="G460" i="5"/>
  <c r="Q460" i="5" s="1"/>
  <c r="G437" i="5"/>
  <c r="Q437" i="5" s="1"/>
  <c r="G427" i="5"/>
  <c r="Q427" i="5" s="1"/>
  <c r="G422" i="5"/>
  <c r="Q422" i="5" s="1"/>
  <c r="G792" i="5"/>
  <c r="Q792" i="5" s="1"/>
  <c r="S792" i="5" s="1"/>
  <c r="G787" i="5"/>
  <c r="Q787" i="5" s="1"/>
  <c r="G785" i="5"/>
  <c r="Q785" i="5" s="1"/>
  <c r="G772" i="5"/>
  <c r="Q772" i="5" s="1"/>
  <c r="G734" i="5"/>
  <c r="Q734" i="5" s="1"/>
  <c r="G731" i="5"/>
  <c r="Q731" i="5" s="1"/>
  <c r="G728" i="5"/>
  <c r="Q728" i="5" s="1"/>
  <c r="G719" i="5"/>
  <c r="Q719" i="5" s="1"/>
  <c r="G717" i="5"/>
  <c r="Q717" i="5" s="1"/>
  <c r="G713" i="5"/>
  <c r="Q713" i="5" s="1"/>
  <c r="G703" i="5"/>
  <c r="Q703" i="5" s="1"/>
  <c r="G701" i="5"/>
  <c r="Q701" i="5" s="1"/>
  <c r="G697" i="5"/>
  <c r="Q697" i="5" s="1"/>
  <c r="G687" i="5"/>
  <c r="Q687" i="5" s="1"/>
  <c r="G685" i="5"/>
  <c r="Q685" i="5" s="1"/>
  <c r="G680" i="5"/>
  <c r="Q680" i="5" s="1"/>
  <c r="G671" i="5"/>
  <c r="Q671" i="5" s="1"/>
  <c r="G669" i="5"/>
  <c r="Q669" i="5" s="1"/>
  <c r="G664" i="5"/>
  <c r="Q664" i="5" s="1"/>
  <c r="G655" i="5"/>
  <c r="Q655" i="5" s="1"/>
  <c r="G653" i="5"/>
  <c r="Q653" i="5" s="1"/>
  <c r="G648" i="5"/>
  <c r="Q648" i="5" s="1"/>
  <c r="G639" i="5"/>
  <c r="Q639" i="5" s="1"/>
  <c r="G637" i="5"/>
  <c r="Q637" i="5" s="1"/>
  <c r="G632" i="5"/>
  <c r="Q632" i="5" s="1"/>
  <c r="G623" i="5"/>
  <c r="Q623" i="5" s="1"/>
  <c r="G621" i="5"/>
  <c r="Q621" i="5" s="1"/>
  <c r="G616" i="5"/>
  <c r="Q616" i="5" s="1"/>
  <c r="G607" i="5"/>
  <c r="Q607" i="5" s="1"/>
  <c r="G605" i="5"/>
  <c r="Q605" i="5" s="1"/>
  <c r="G600" i="5"/>
  <c r="Q600" i="5" s="1"/>
  <c r="G591" i="5"/>
  <c r="Q591" i="5" s="1"/>
  <c r="G589" i="5"/>
  <c r="Q589" i="5" s="1"/>
  <c r="G584" i="5"/>
  <c r="Q584" i="5" s="1"/>
  <c r="G575" i="5"/>
  <c r="Q575" i="5" s="1"/>
  <c r="G573" i="5"/>
  <c r="Q573" i="5" s="1"/>
  <c r="G568" i="5"/>
  <c r="Q568" i="5" s="1"/>
  <c r="G559" i="5"/>
  <c r="Q559" i="5" s="1"/>
  <c r="G557" i="5"/>
  <c r="Q557" i="5" s="1"/>
  <c r="G552" i="5"/>
  <c r="Q552" i="5" s="1"/>
  <c r="G543" i="5"/>
  <c r="Q543" i="5" s="1"/>
  <c r="G541" i="5"/>
  <c r="Q541" i="5" s="1"/>
  <c r="G536" i="5"/>
  <c r="Q536" i="5" s="1"/>
  <c r="G525" i="5"/>
  <c r="Q525" i="5" s="1"/>
  <c r="G509" i="5"/>
  <c r="Q509" i="5" s="1"/>
  <c r="G493" i="5"/>
  <c r="Q493" i="5" s="1"/>
  <c r="G477" i="5"/>
  <c r="Q477" i="5" s="1"/>
  <c r="G461" i="5"/>
  <c r="Q461" i="5" s="1"/>
  <c r="G365" i="5"/>
  <c r="Q365" i="5" s="1"/>
  <c r="G349" i="5"/>
  <c r="Q349" i="5" s="1"/>
  <c r="G333" i="5"/>
  <c r="Q333" i="5" s="1"/>
  <c r="G317" i="5"/>
  <c r="Q317" i="5" s="1"/>
  <c r="G281" i="5"/>
  <c r="Q281" i="5" s="1"/>
  <c r="G274" i="5"/>
  <c r="Q274" i="5" s="1"/>
  <c r="G265" i="5"/>
  <c r="Q265" i="5" s="1"/>
  <c r="G258" i="5"/>
  <c r="Q258" i="5" s="1"/>
  <c r="G249" i="5"/>
  <c r="Q249" i="5" s="1"/>
  <c r="G242" i="5"/>
  <c r="Q242" i="5" s="1"/>
  <c r="G233" i="5"/>
  <c r="Q233" i="5" s="1"/>
  <c r="G226" i="5"/>
  <c r="Q226" i="5" s="1"/>
  <c r="G217" i="5"/>
  <c r="Q217" i="5" s="1"/>
  <c r="G210" i="5"/>
  <c r="Q210" i="5" s="1"/>
  <c r="G201" i="5"/>
  <c r="Q201" i="5" s="1"/>
  <c r="G194" i="5"/>
  <c r="Q194" i="5" s="1"/>
  <c r="G185" i="5"/>
  <c r="Q185" i="5" s="1"/>
  <c r="G178" i="5"/>
  <c r="Q178" i="5" s="1"/>
  <c r="G169" i="5"/>
  <c r="Q169" i="5" s="1"/>
  <c r="G162" i="5"/>
  <c r="Q162" i="5" s="1"/>
  <c r="G153" i="5"/>
  <c r="Q153" i="5" s="1"/>
  <c r="G146" i="5"/>
  <c r="Q146" i="5" s="1"/>
  <c r="G137" i="5"/>
  <c r="Q137" i="5" s="1"/>
  <c r="G411" i="5"/>
  <c r="Q411" i="5" s="1"/>
  <c r="G406" i="5"/>
  <c r="Q406" i="5" s="1"/>
  <c r="G403" i="5"/>
  <c r="Q403" i="5" s="1"/>
  <c r="G398" i="5"/>
  <c r="Q398" i="5" s="1"/>
  <c r="G395" i="5"/>
  <c r="Q395" i="5" s="1"/>
  <c r="G390" i="5"/>
  <c r="Q390" i="5" s="1"/>
  <c r="G387" i="5"/>
  <c r="Q387" i="5" s="1"/>
  <c r="G382" i="5"/>
  <c r="Q382" i="5" s="1"/>
  <c r="G379" i="5"/>
  <c r="Q379" i="5" s="1"/>
  <c r="G374" i="5"/>
  <c r="Q374" i="5" s="1"/>
  <c r="G371" i="5"/>
  <c r="Q371" i="5" s="1"/>
  <c r="G366" i="5"/>
  <c r="Q366" i="5" s="1"/>
  <c r="G363" i="5"/>
  <c r="Q363" i="5" s="1"/>
  <c r="G358" i="5"/>
  <c r="Q358" i="5" s="1"/>
  <c r="G355" i="5"/>
  <c r="Q355" i="5" s="1"/>
  <c r="G350" i="5"/>
  <c r="Q350" i="5" s="1"/>
  <c r="G347" i="5"/>
  <c r="Q347" i="5" s="1"/>
  <c r="G342" i="5"/>
  <c r="Q342" i="5" s="1"/>
  <c r="G339" i="5"/>
  <c r="Q339" i="5" s="1"/>
  <c r="G334" i="5"/>
  <c r="Q334" i="5" s="1"/>
  <c r="G331" i="5"/>
  <c r="Q331" i="5" s="1"/>
  <c r="G326" i="5"/>
  <c r="Q326" i="5" s="1"/>
  <c r="G323" i="5"/>
  <c r="Q323" i="5" s="1"/>
  <c r="G318" i="5"/>
  <c r="Q318" i="5" s="1"/>
  <c r="G315" i="5"/>
  <c r="Q315" i="5" s="1"/>
  <c r="G310" i="5"/>
  <c r="Q310" i="5" s="1"/>
  <c r="G307" i="5"/>
  <c r="Q307" i="5" s="1"/>
  <c r="G302" i="5"/>
  <c r="Q302" i="5" s="1"/>
  <c r="G299" i="5"/>
  <c r="Q299" i="5" s="1"/>
  <c r="G294" i="5"/>
  <c r="Q294" i="5" s="1"/>
  <c r="G291" i="5"/>
  <c r="Q291" i="5" s="1"/>
  <c r="G286" i="5"/>
  <c r="Q286" i="5" s="1"/>
  <c r="G277" i="5"/>
  <c r="Q277" i="5" s="1"/>
  <c r="G275" i="5"/>
  <c r="Q275" i="5" s="1"/>
  <c r="G270" i="5"/>
  <c r="Q270" i="5" s="1"/>
  <c r="G261" i="5"/>
  <c r="Q261" i="5" s="1"/>
  <c r="G259" i="5"/>
  <c r="Q259" i="5" s="1"/>
  <c r="G254" i="5"/>
  <c r="Q254" i="5" s="1"/>
  <c r="G245" i="5"/>
  <c r="Q245" i="5" s="1"/>
  <c r="S245" i="5" s="1"/>
  <c r="G243" i="5"/>
  <c r="Q243" i="5" s="1"/>
  <c r="G238" i="5"/>
  <c r="Q238" i="5" s="1"/>
  <c r="G229" i="5"/>
  <c r="Q229" i="5" s="1"/>
  <c r="G227" i="5"/>
  <c r="Q227" i="5" s="1"/>
  <c r="G222" i="5"/>
  <c r="Q222" i="5" s="1"/>
  <c r="G213" i="5"/>
  <c r="Q213" i="5" s="1"/>
  <c r="G206" i="5"/>
  <c r="Q206" i="5" s="1"/>
  <c r="G197" i="5"/>
  <c r="Q197" i="5" s="1"/>
  <c r="G190" i="5"/>
  <c r="Q190" i="5" s="1"/>
  <c r="G181" i="5"/>
  <c r="Q181" i="5" s="1"/>
  <c r="G174" i="5"/>
  <c r="Q174" i="5" s="1"/>
  <c r="G165" i="5"/>
  <c r="Q165" i="5" s="1"/>
  <c r="G158" i="5"/>
  <c r="Q158" i="5" s="1"/>
  <c r="G149" i="5"/>
  <c r="Q149" i="5" s="1"/>
  <c r="G142" i="5"/>
  <c r="Q142" i="5" s="1"/>
  <c r="G133" i="5"/>
  <c r="Q133" i="5" s="1"/>
  <c r="G130" i="5"/>
  <c r="Q130" i="5" s="1"/>
  <c r="G125" i="5"/>
  <c r="Q125" i="5" s="1"/>
  <c r="G451" i="5"/>
  <c r="Q451" i="5" s="1"/>
  <c r="G449" i="5"/>
  <c r="Q449" i="5" s="1"/>
  <c r="G287" i="5"/>
  <c r="Q287" i="5" s="1"/>
  <c r="G271" i="5"/>
  <c r="Q271" i="5" s="1"/>
  <c r="G255" i="5"/>
  <c r="Q255" i="5" s="1"/>
  <c r="G239" i="5"/>
  <c r="Q239" i="5" s="1"/>
  <c r="G223" i="5"/>
  <c r="Q223" i="5" s="1"/>
  <c r="G218" i="5"/>
  <c r="Q218" i="5" s="1"/>
  <c r="G209" i="5"/>
  <c r="Q209" i="5" s="1"/>
  <c r="G207" i="5"/>
  <c r="Q207" i="5" s="1"/>
  <c r="G202" i="5"/>
  <c r="Q202" i="5" s="1"/>
  <c r="G193" i="5"/>
  <c r="Q193" i="5" s="1"/>
  <c r="G191" i="5"/>
  <c r="Q191" i="5" s="1"/>
  <c r="G186" i="5"/>
  <c r="Q186" i="5" s="1"/>
  <c r="G177" i="5"/>
  <c r="Q177" i="5" s="1"/>
  <c r="G175" i="5"/>
  <c r="Q175" i="5" s="1"/>
  <c r="G170" i="5"/>
  <c r="Q170" i="5" s="1"/>
  <c r="G161" i="5"/>
  <c r="Q161" i="5" s="1"/>
  <c r="G159" i="5"/>
  <c r="Q159" i="5" s="1"/>
  <c r="G154" i="5"/>
  <c r="Q154" i="5" s="1"/>
  <c r="G145" i="5"/>
  <c r="Q145" i="5" s="1"/>
  <c r="G143" i="5"/>
  <c r="Q143" i="5" s="1"/>
  <c r="G138" i="5"/>
  <c r="Q138" i="5" s="1"/>
  <c r="R804" i="5"/>
  <c r="R808" i="5"/>
  <c r="R800" i="5"/>
  <c r="L797" i="5"/>
  <c r="M754" i="5"/>
  <c r="V754" i="5" s="1"/>
  <c r="R754" i="5"/>
  <c r="S754" i="5" s="1"/>
  <c r="R708" i="5"/>
  <c r="S708" i="5" s="1"/>
  <c r="M703" i="5"/>
  <c r="R703" i="5"/>
  <c r="R682" i="5"/>
  <c r="S682" i="5" s="1"/>
  <c r="L811" i="5"/>
  <c r="M810" i="5"/>
  <c r="V810" i="5" s="1"/>
  <c r="L807" i="5"/>
  <c r="M806" i="5"/>
  <c r="V806" i="5" s="1"/>
  <c r="R802" i="5"/>
  <c r="S802" i="5" s="1"/>
  <c r="M770" i="5"/>
  <c r="R737" i="5"/>
  <c r="S737" i="5" s="1"/>
  <c r="R700" i="5"/>
  <c r="R810" i="5"/>
  <c r="R806" i="5"/>
  <c r="R798" i="5"/>
  <c r="S798" i="5" s="1"/>
  <c r="M785" i="5"/>
  <c r="V785" i="5" s="1"/>
  <c r="R785" i="5"/>
  <c r="R783" i="5"/>
  <c r="M783" i="5"/>
  <c r="V783" i="5" s="1"/>
  <c r="R778" i="5"/>
  <c r="M769" i="5"/>
  <c r="V769" i="5" s="1"/>
  <c r="R769" i="5"/>
  <c r="R762" i="5"/>
  <c r="S762" i="5" s="1"/>
  <c r="M748" i="5"/>
  <c r="V748" i="5" s="1"/>
  <c r="R748" i="5"/>
  <c r="S748" i="5" s="1"/>
  <c r="M746" i="5"/>
  <c r="V746" i="5" s="1"/>
  <c r="R741" i="5"/>
  <c r="M732" i="5"/>
  <c r="V732" i="5" s="1"/>
  <c r="R732" i="5"/>
  <c r="S732" i="5" s="1"/>
  <c r="R730" i="5"/>
  <c r="R725" i="5"/>
  <c r="R714" i="5"/>
  <c r="M714" i="5"/>
  <c r="V714" i="5" s="1"/>
  <c r="R709" i="5"/>
  <c r="R704" i="5"/>
  <c r="M695" i="5"/>
  <c r="V695" i="5" s="1"/>
  <c r="R695" i="5"/>
  <c r="R693" i="5"/>
  <c r="S693" i="5" s="1"/>
  <c r="M693" i="5"/>
  <c r="V693" i="5" s="1"/>
  <c r="R688" i="5"/>
  <c r="R679" i="5"/>
  <c r="M801" i="5"/>
  <c r="V801" i="5" s="1"/>
  <c r="R801" i="5"/>
  <c r="M789" i="5"/>
  <c r="V789" i="5" s="1"/>
  <c r="R787" i="5"/>
  <c r="M778" i="5"/>
  <c r="V778" i="5" s="1"/>
  <c r="M757" i="5"/>
  <c r="V757" i="5" s="1"/>
  <c r="R757" i="5"/>
  <c r="R755" i="5"/>
  <c r="S755" i="5" s="1"/>
  <c r="M755" i="5"/>
  <c r="V755" i="5" s="1"/>
  <c r="M752" i="5"/>
  <c r="V752" i="5" s="1"/>
  <c r="R752" i="5"/>
  <c r="S752" i="5" s="1"/>
  <c r="R750" i="5"/>
  <c r="S750" i="5" s="1"/>
  <c r="M750" i="5"/>
  <c r="V750" i="5" s="1"/>
  <c r="R745" i="5"/>
  <c r="S745" i="5" s="1"/>
  <c r="M741" i="5"/>
  <c r="V741" i="5" s="1"/>
  <c r="M736" i="5"/>
  <c r="V736" i="5" s="1"/>
  <c r="R734" i="5"/>
  <c r="M734" i="5"/>
  <c r="V734" i="5" s="1"/>
  <c r="R729" i="5"/>
  <c r="M720" i="5"/>
  <c r="V720" i="5" s="1"/>
  <c r="R720" i="5"/>
  <c r="R718" i="5"/>
  <c r="S718" i="5" s="1"/>
  <c r="M718" i="5"/>
  <c r="V718" i="5" s="1"/>
  <c r="R713" i="5"/>
  <c r="M709" i="5"/>
  <c r="V709" i="5" s="1"/>
  <c r="M704" i="5"/>
  <c r="V704" i="5" s="1"/>
  <c r="M699" i="5"/>
  <c r="V699" i="5" s="1"/>
  <c r="R699" i="5"/>
  <c r="R692" i="5"/>
  <c r="S692" i="5" s="1"/>
  <c r="M688" i="5"/>
  <c r="V688" i="5" s="1"/>
  <c r="R680" i="5"/>
  <c r="R670" i="5"/>
  <c r="S670" i="5" s="1"/>
  <c r="R656" i="5"/>
  <c r="R645" i="5"/>
  <c r="S645" i="5" s="1"/>
  <c r="R619" i="5"/>
  <c r="S619" i="5" s="1"/>
  <c r="M613" i="5"/>
  <c r="R592" i="5"/>
  <c r="M573" i="5"/>
  <c r="R568" i="5"/>
  <c r="R549" i="5"/>
  <c r="R543" i="5"/>
  <c r="S776" i="5"/>
  <c r="R669" i="5"/>
  <c r="R664" i="5"/>
  <c r="M635" i="5"/>
  <c r="M619" i="5"/>
  <c r="M568" i="5"/>
  <c r="R561" i="5"/>
  <c r="S561" i="5" s="1"/>
  <c r="M543" i="5"/>
  <c r="M670" i="5"/>
  <c r="V670" i="5" s="1"/>
  <c r="R667" i="5"/>
  <c r="R660" i="5"/>
  <c r="S660" i="5" s="1"/>
  <c r="R657" i="5"/>
  <c r="M657" i="5"/>
  <c r="V657" i="5" s="1"/>
  <c r="R652" i="5"/>
  <c r="R649" i="5"/>
  <c r="S649" i="5" s="1"/>
  <c r="M649" i="5"/>
  <c r="V649" i="5" s="1"/>
  <c r="R644" i="5"/>
  <c r="S644" i="5" s="1"/>
  <c r="R641" i="5"/>
  <c r="S641" i="5" s="1"/>
  <c r="M641" i="5"/>
  <c r="V641" i="5" s="1"/>
  <c r="R636" i="5"/>
  <c r="R633" i="5"/>
  <c r="M633" i="5"/>
  <c r="V633" i="5" s="1"/>
  <c r="R628" i="5"/>
  <c r="R625" i="5"/>
  <c r="S625" i="5" s="1"/>
  <c r="M625" i="5"/>
  <c r="V625" i="5" s="1"/>
  <c r="R617" i="5"/>
  <c r="S617" i="5" s="1"/>
  <c r="M617" i="5"/>
  <c r="R612" i="5"/>
  <c r="S612" i="5" s="1"/>
  <c r="R609" i="5"/>
  <c r="S609" i="5" s="1"/>
  <c r="M609" i="5"/>
  <c r="V609" i="5" s="1"/>
  <c r="R607" i="5"/>
  <c r="R604" i="5"/>
  <c r="R593" i="5"/>
  <c r="M593" i="5"/>
  <c r="V593" i="5" s="1"/>
  <c r="R588" i="5"/>
  <c r="R583" i="5"/>
  <c r="R577" i="5"/>
  <c r="S577" i="5" s="1"/>
  <c r="M577" i="5"/>
  <c r="V577" i="5" s="1"/>
  <c r="R575" i="5"/>
  <c r="R572" i="5"/>
  <c r="R569" i="5"/>
  <c r="M569" i="5"/>
  <c r="V569" i="5" s="1"/>
  <c r="R567" i="5"/>
  <c r="S567" i="5" s="1"/>
  <c r="R564" i="5"/>
  <c r="S564" i="5" s="1"/>
  <c r="M554" i="5"/>
  <c r="V554" i="5" s="1"/>
  <c r="R554" i="5"/>
  <c r="S554" i="5" s="1"/>
  <c r="R551" i="5"/>
  <c r="M545" i="5"/>
  <c r="V545" i="5" s="1"/>
  <c r="R541" i="5"/>
  <c r="M538" i="5"/>
  <c r="V538" i="5" s="1"/>
  <c r="R538" i="5"/>
  <c r="S538" i="5" s="1"/>
  <c r="R535" i="5"/>
  <c r="S535" i="5" s="1"/>
  <c r="R525" i="5"/>
  <c r="R514" i="5"/>
  <c r="S514" i="5" s="1"/>
  <c r="M680" i="5"/>
  <c r="V680" i="5" s="1"/>
  <c r="L671" i="5"/>
  <c r="M667" i="5"/>
  <c r="V667" i="5" s="1"/>
  <c r="R666" i="5"/>
  <c r="S666" i="5" s="1"/>
  <c r="R663" i="5"/>
  <c r="S663" i="5" s="1"/>
  <c r="M660" i="5"/>
  <c r="V660" i="5" s="1"/>
  <c r="M655" i="5"/>
  <c r="V655" i="5" s="1"/>
  <c r="M654" i="5"/>
  <c r="V654" i="5" s="1"/>
  <c r="R654" i="5"/>
  <c r="S654" i="5" s="1"/>
  <c r="M652" i="5"/>
  <c r="V652" i="5" s="1"/>
  <c r="M647" i="5"/>
  <c r="M646" i="5"/>
  <c r="V646" i="5" s="1"/>
  <c r="R646" i="5"/>
  <c r="S646" i="5" s="1"/>
  <c r="M644" i="5"/>
  <c r="V644" i="5" s="1"/>
  <c r="M638" i="5"/>
  <c r="V638" i="5" s="1"/>
  <c r="R638" i="5"/>
  <c r="S638" i="5" s="1"/>
  <c r="M636" i="5"/>
  <c r="V636" i="5" s="1"/>
  <c r="M631" i="5"/>
  <c r="V631" i="5" s="1"/>
  <c r="M630" i="5"/>
  <c r="V630" i="5" s="1"/>
  <c r="R630" i="5"/>
  <c r="S630" i="5" s="1"/>
  <c r="M628" i="5"/>
  <c r="V628" i="5" s="1"/>
  <c r="M623" i="5"/>
  <c r="V623" i="5" s="1"/>
  <c r="M622" i="5"/>
  <c r="V622" i="5" s="1"/>
  <c r="R622" i="5"/>
  <c r="S622" i="5" s="1"/>
  <c r="M615" i="5"/>
  <c r="V615" i="5" s="1"/>
  <c r="M614" i="5"/>
  <c r="V614" i="5" s="1"/>
  <c r="R614" i="5"/>
  <c r="S614" i="5" s="1"/>
  <c r="M612" i="5"/>
  <c r="V612" i="5" s="1"/>
  <c r="M607" i="5"/>
  <c r="V607" i="5" s="1"/>
  <c r="M606" i="5"/>
  <c r="V606" i="5" s="1"/>
  <c r="R606" i="5"/>
  <c r="M604" i="5"/>
  <c r="V604" i="5" s="1"/>
  <c r="M590" i="5"/>
  <c r="V590" i="5" s="1"/>
  <c r="R590" i="5"/>
  <c r="S590" i="5" s="1"/>
  <c r="M588" i="5"/>
  <c r="V588" i="5" s="1"/>
  <c r="M583" i="5"/>
  <c r="V583" i="5" s="1"/>
  <c r="M575" i="5"/>
  <c r="V575" i="5" s="1"/>
  <c r="M574" i="5"/>
  <c r="V574" i="5" s="1"/>
  <c r="R574" i="5"/>
  <c r="S574" i="5" s="1"/>
  <c r="M572" i="5"/>
  <c r="V572" i="5" s="1"/>
  <c r="M567" i="5"/>
  <c r="V567" i="5" s="1"/>
  <c r="M566" i="5"/>
  <c r="V566" i="5" s="1"/>
  <c r="R566" i="5"/>
  <c r="S566" i="5" s="1"/>
  <c r="M564" i="5"/>
  <c r="V564" i="5" s="1"/>
  <c r="R563" i="5"/>
  <c r="R560" i="5"/>
  <c r="R553" i="5"/>
  <c r="S553" i="5" s="1"/>
  <c r="M551" i="5"/>
  <c r="M550" i="5"/>
  <c r="V550" i="5" s="1"/>
  <c r="R550" i="5"/>
  <c r="S550" i="5" s="1"/>
  <c r="R547" i="5"/>
  <c r="R544" i="5"/>
  <c r="S544" i="5" s="1"/>
  <c r="M541" i="5"/>
  <c r="M534" i="5"/>
  <c r="V534" i="5" s="1"/>
  <c r="R534" i="5"/>
  <c r="S534" i="5" s="1"/>
  <c r="M525" i="5"/>
  <c r="V525" i="5" s="1"/>
  <c r="R518" i="5"/>
  <c r="S518" i="5" s="1"/>
  <c r="R513" i="5"/>
  <c r="R532" i="5"/>
  <c r="S532" i="5" s="1"/>
  <c r="L531" i="5"/>
  <c r="M531" i="5" s="1"/>
  <c r="M530" i="5"/>
  <c r="V530" i="5" s="1"/>
  <c r="L527" i="5"/>
  <c r="M527" i="5" s="1"/>
  <c r="M526" i="5"/>
  <c r="V526" i="5" s="1"/>
  <c r="L523" i="5"/>
  <c r="M523" i="5" s="1"/>
  <c r="L519" i="5"/>
  <c r="M519" i="5" s="1"/>
  <c r="M518" i="5"/>
  <c r="V518" i="5" s="1"/>
  <c r="L515" i="5"/>
  <c r="M515" i="5" s="1"/>
  <c r="M514" i="5"/>
  <c r="V514" i="5" s="1"/>
  <c r="L511" i="5"/>
  <c r="M511" i="5" s="1"/>
  <c r="M510" i="5"/>
  <c r="R497" i="5"/>
  <c r="M491" i="5"/>
  <c r="V491" i="5" s="1"/>
  <c r="M485" i="5"/>
  <c r="V485" i="5" s="1"/>
  <c r="R478" i="5"/>
  <c r="S478" i="5" s="1"/>
  <c r="M475" i="5"/>
  <c r="V475" i="5" s="1"/>
  <c r="M453" i="5"/>
  <c r="V453" i="5" s="1"/>
  <c r="M437" i="5"/>
  <c r="V437" i="5" s="1"/>
  <c r="M427" i="5"/>
  <c r="V427" i="5" s="1"/>
  <c r="R423" i="5"/>
  <c r="S423" i="5" s="1"/>
  <c r="M418" i="5"/>
  <c r="V418" i="5" s="1"/>
  <c r="M411" i="5"/>
  <c r="V411" i="5" s="1"/>
  <c r="M395" i="5"/>
  <c r="R391" i="5"/>
  <c r="S391" i="5" s="1"/>
  <c r="R499" i="5"/>
  <c r="R490" i="5"/>
  <c r="S490" i="5" s="1"/>
  <c r="R483" i="5"/>
  <c r="R480" i="5"/>
  <c r="S480" i="5" s="1"/>
  <c r="R467" i="5"/>
  <c r="R461" i="5"/>
  <c r="R451" i="5"/>
  <c r="R426" i="5"/>
  <c r="S426" i="5" s="1"/>
  <c r="R419" i="5"/>
  <c r="M416" i="5"/>
  <c r="V416" i="5" s="1"/>
  <c r="R416" i="5"/>
  <c r="R413" i="5"/>
  <c r="S413" i="5" s="1"/>
  <c r="R410" i="5"/>
  <c r="S410" i="5" s="1"/>
  <c r="R403" i="5"/>
  <c r="M400" i="5"/>
  <c r="V400" i="5" s="1"/>
  <c r="R400" i="5"/>
  <c r="R397" i="5"/>
  <c r="R394" i="5"/>
  <c r="S394" i="5" s="1"/>
  <c r="M391" i="5"/>
  <c r="V391" i="5" s="1"/>
  <c r="M385" i="5"/>
  <c r="V385" i="5" s="1"/>
  <c r="R385" i="5"/>
  <c r="S385" i="5" s="1"/>
  <c r="M377" i="5"/>
  <c r="V377" i="5" s="1"/>
  <c r="R377" i="5"/>
  <c r="S377" i="5" s="1"/>
  <c r="R506" i="5"/>
  <c r="R502" i="5"/>
  <c r="S502" i="5" s="1"/>
  <c r="M499" i="5"/>
  <c r="V499" i="5" s="1"/>
  <c r="M492" i="5"/>
  <c r="V492" i="5" s="1"/>
  <c r="R492" i="5"/>
  <c r="R489" i="5"/>
  <c r="S489" i="5" s="1"/>
  <c r="R486" i="5"/>
  <c r="S486" i="5" s="1"/>
  <c r="M483" i="5"/>
  <c r="V483" i="5" s="1"/>
  <c r="M476" i="5"/>
  <c r="V476" i="5" s="1"/>
  <c r="R476" i="5"/>
  <c r="R470" i="5"/>
  <c r="S470" i="5" s="1"/>
  <c r="M467" i="5"/>
  <c r="V467" i="5" s="1"/>
  <c r="R463" i="5"/>
  <c r="S463" i="5" s="1"/>
  <c r="M460" i="5"/>
  <c r="V460" i="5" s="1"/>
  <c r="R460" i="5"/>
  <c r="R457" i="5"/>
  <c r="S457" i="5" s="1"/>
  <c r="M451" i="5"/>
  <c r="V451" i="5" s="1"/>
  <c r="R447" i="5"/>
  <c r="S447" i="5" s="1"/>
  <c r="M444" i="5"/>
  <c r="V444" i="5" s="1"/>
  <c r="R444" i="5"/>
  <c r="S444" i="5" s="1"/>
  <c r="R431" i="5"/>
  <c r="R422" i="5"/>
  <c r="S422" i="5" s="1"/>
  <c r="R415" i="5"/>
  <c r="S415" i="5" s="1"/>
  <c r="M412" i="5"/>
  <c r="V412" i="5" s="1"/>
  <c r="R412" i="5"/>
  <c r="S412" i="5" s="1"/>
  <c r="R406" i="5"/>
  <c r="R399" i="5"/>
  <c r="S399" i="5" s="1"/>
  <c r="M396" i="5"/>
  <c r="V396" i="5" s="1"/>
  <c r="R396" i="5"/>
  <c r="R390" i="5"/>
  <c r="R387" i="5"/>
  <c r="M384" i="5"/>
  <c r="V384" i="5" s="1"/>
  <c r="R384" i="5"/>
  <c r="S384" i="5" s="1"/>
  <c r="R382" i="5"/>
  <c r="M376" i="5"/>
  <c r="V376" i="5" s="1"/>
  <c r="R376" i="5"/>
  <c r="S376" i="5" s="1"/>
  <c r="R530" i="5"/>
  <c r="R526" i="5"/>
  <c r="S526" i="5" s="1"/>
  <c r="S516" i="5"/>
  <c r="R501" i="5"/>
  <c r="S501" i="5" s="1"/>
  <c r="R491" i="5"/>
  <c r="S491" i="5" s="1"/>
  <c r="M489" i="5"/>
  <c r="V489" i="5" s="1"/>
  <c r="M486" i="5"/>
  <c r="V486" i="5" s="1"/>
  <c r="R485" i="5"/>
  <c r="S485" i="5" s="1"/>
  <c r="R482" i="5"/>
  <c r="S482" i="5" s="1"/>
  <c r="R475" i="5"/>
  <c r="S475" i="5" s="1"/>
  <c r="M472" i="5"/>
  <c r="V472" i="5" s="1"/>
  <c r="R472" i="5"/>
  <c r="S472" i="5" s="1"/>
  <c r="M470" i="5"/>
  <c r="V470" i="5" s="1"/>
  <c r="R469" i="5"/>
  <c r="S469" i="5" s="1"/>
  <c r="R466" i="5"/>
  <c r="M463" i="5"/>
  <c r="V463" i="5" s="1"/>
  <c r="M457" i="5"/>
  <c r="V457" i="5" s="1"/>
  <c r="M456" i="5"/>
  <c r="V456" i="5" s="1"/>
  <c r="R456" i="5"/>
  <c r="S456" i="5" s="1"/>
  <c r="R453" i="5"/>
  <c r="S453" i="5" s="1"/>
  <c r="R450" i="5"/>
  <c r="M447" i="5"/>
  <c r="V447" i="5" s="1"/>
  <c r="M440" i="5"/>
  <c r="V440" i="5" s="1"/>
  <c r="R440" i="5"/>
  <c r="S440" i="5" s="1"/>
  <c r="R427" i="5"/>
  <c r="M424" i="5"/>
  <c r="V424" i="5" s="1"/>
  <c r="R424" i="5"/>
  <c r="S424" i="5" s="1"/>
  <c r="M422" i="5"/>
  <c r="V422" i="5" s="1"/>
  <c r="R418" i="5"/>
  <c r="S418" i="5" s="1"/>
  <c r="M415" i="5"/>
  <c r="V415" i="5" s="1"/>
  <c r="R411" i="5"/>
  <c r="M406" i="5"/>
  <c r="V406" i="5" s="1"/>
  <c r="R402" i="5"/>
  <c r="S402" i="5" s="1"/>
  <c r="M399" i="5"/>
  <c r="V399" i="5" s="1"/>
  <c r="R395" i="5"/>
  <c r="M392" i="5"/>
  <c r="V392" i="5" s="1"/>
  <c r="R392" i="5"/>
  <c r="S392" i="5" s="1"/>
  <c r="M390" i="5"/>
  <c r="V390" i="5" s="1"/>
  <c r="M389" i="5"/>
  <c r="R389" i="5"/>
  <c r="M387" i="5"/>
  <c r="V387" i="5" s="1"/>
  <c r="M382" i="5"/>
  <c r="V382" i="5" s="1"/>
  <c r="R366" i="5"/>
  <c r="R365" i="5"/>
  <c r="R337" i="5"/>
  <c r="S337" i="5" s="1"/>
  <c r="M328" i="5"/>
  <c r="M326" i="5"/>
  <c r="R326" i="5"/>
  <c r="M317" i="5"/>
  <c r="V317" i="5" s="1"/>
  <c r="R301" i="5"/>
  <c r="S301" i="5" s="1"/>
  <c r="R370" i="5"/>
  <c r="S370" i="5" s="1"/>
  <c r="M363" i="5"/>
  <c r="V363" i="5" s="1"/>
  <c r="R362" i="5"/>
  <c r="S362" i="5" s="1"/>
  <c r="R361" i="5"/>
  <c r="S361" i="5" s="1"/>
  <c r="R357" i="5"/>
  <c r="M348" i="5"/>
  <c r="V348" i="5" s="1"/>
  <c r="R348" i="5"/>
  <c r="S348" i="5" s="1"/>
  <c r="M346" i="5"/>
  <c r="V346" i="5" s="1"/>
  <c r="R346" i="5"/>
  <c r="S346" i="5" s="1"/>
  <c r="R341" i="5"/>
  <c r="M337" i="5"/>
  <c r="V337" i="5" s="1"/>
  <c r="M332" i="5"/>
  <c r="V332" i="5" s="1"/>
  <c r="R332" i="5"/>
  <c r="S332" i="5" s="1"/>
  <c r="R325" i="5"/>
  <c r="M316" i="5"/>
  <c r="V316" i="5" s="1"/>
  <c r="R316" i="5"/>
  <c r="S316" i="5" s="1"/>
  <c r="M314" i="5"/>
  <c r="V314" i="5" s="1"/>
  <c r="R314" i="5"/>
  <c r="S314" i="5" s="1"/>
  <c r="R309" i="5"/>
  <c r="R295" i="5"/>
  <c r="S295" i="5" s="1"/>
  <c r="M352" i="5"/>
  <c r="V352" i="5" s="1"/>
  <c r="R352" i="5"/>
  <c r="S352" i="5" s="1"/>
  <c r="R345" i="5"/>
  <c r="S345" i="5" s="1"/>
  <c r="M336" i="5"/>
  <c r="V336" i="5" s="1"/>
  <c r="R336" i="5"/>
  <c r="M334" i="5"/>
  <c r="V334" i="5" s="1"/>
  <c r="R334" i="5"/>
  <c r="M320" i="5"/>
  <c r="V320" i="5" s="1"/>
  <c r="R320" i="5"/>
  <c r="S320" i="5" s="1"/>
  <c r="M309" i="5"/>
  <c r="V309" i="5" s="1"/>
  <c r="R305" i="5"/>
  <c r="S305" i="5" s="1"/>
  <c r="R297" i="5"/>
  <c r="R372" i="5"/>
  <c r="S372" i="5" s="1"/>
  <c r="R363" i="5"/>
  <c r="L360" i="5"/>
  <c r="M356" i="5"/>
  <c r="V356" i="5" s="1"/>
  <c r="R356" i="5"/>
  <c r="R349" i="5"/>
  <c r="M345" i="5"/>
  <c r="V345" i="5" s="1"/>
  <c r="M338" i="5"/>
  <c r="V338" i="5" s="1"/>
  <c r="R338" i="5"/>
  <c r="S338" i="5" s="1"/>
  <c r="M324" i="5"/>
  <c r="V324" i="5" s="1"/>
  <c r="R324" i="5"/>
  <c r="R317" i="5"/>
  <c r="R308" i="5"/>
  <c r="S308" i="5" s="1"/>
  <c r="M293" i="5"/>
  <c r="V293" i="5" s="1"/>
  <c r="R291" i="5"/>
  <c r="R278" i="5"/>
  <c r="S278" i="5" s="1"/>
  <c r="R271" i="5"/>
  <c r="M267" i="5"/>
  <c r="V267" i="5" s="1"/>
  <c r="M262" i="5"/>
  <c r="V262" i="5" s="1"/>
  <c r="R262" i="5"/>
  <c r="S262" i="5" s="1"/>
  <c r="R260" i="5"/>
  <c r="S260" i="5" s="1"/>
  <c r="M260" i="5"/>
  <c r="V260" i="5" s="1"/>
  <c r="R255" i="5"/>
  <c r="M251" i="5"/>
  <c r="V251" i="5" s="1"/>
  <c r="M246" i="5"/>
  <c r="V246" i="5" s="1"/>
  <c r="R246" i="5"/>
  <c r="S246" i="5" s="1"/>
  <c r="R244" i="5"/>
  <c r="S244" i="5" s="1"/>
  <c r="M244" i="5"/>
  <c r="V244" i="5" s="1"/>
  <c r="R239" i="5"/>
  <c r="R234" i="5"/>
  <c r="S234" i="5" s="1"/>
  <c r="M305" i="5"/>
  <c r="V305" i="5" s="1"/>
  <c r="R302" i="5"/>
  <c r="M301" i="5"/>
  <c r="V301" i="5" s="1"/>
  <c r="R298" i="5"/>
  <c r="S298" i="5" s="1"/>
  <c r="M297" i="5"/>
  <c r="V297" i="5" s="1"/>
  <c r="R294" i="5"/>
  <c r="M282" i="5"/>
  <c r="M266" i="5"/>
  <c r="R266" i="5"/>
  <c r="S266" i="5" s="1"/>
  <c r="R259" i="5"/>
  <c r="R250" i="5"/>
  <c r="S250" i="5" s="1"/>
  <c r="R248" i="5"/>
  <c r="S248" i="5" s="1"/>
  <c r="M236" i="5"/>
  <c r="V236" i="5" s="1"/>
  <c r="R236" i="5"/>
  <c r="S236" i="5" s="1"/>
  <c r="R230" i="5"/>
  <c r="S230" i="5" s="1"/>
  <c r="R293" i="5"/>
  <c r="L290" i="5"/>
  <c r="M286" i="5"/>
  <c r="V286" i="5" s="1"/>
  <c r="R286" i="5"/>
  <c r="R284" i="5"/>
  <c r="S284" i="5" s="1"/>
  <c r="M284" i="5"/>
  <c r="V284" i="5" s="1"/>
  <c r="R279" i="5"/>
  <c r="S279" i="5" s="1"/>
  <c r="M254" i="5"/>
  <c r="R300" i="5"/>
  <c r="S300" i="5" s="1"/>
  <c r="M295" i="5"/>
  <c r="V295" i="5" s="1"/>
  <c r="M274" i="5"/>
  <c r="V274" i="5" s="1"/>
  <c r="R274" i="5"/>
  <c r="R267" i="5"/>
  <c r="S267" i="5" s="1"/>
  <c r="R251" i="5"/>
  <c r="S251" i="5" s="1"/>
  <c r="M240" i="5"/>
  <c r="R222" i="5"/>
  <c r="R218" i="5"/>
  <c r="M234" i="5"/>
  <c r="V234" i="5" s="1"/>
  <c r="M230" i="5"/>
  <c r="V230" i="5" s="1"/>
  <c r="R215" i="5"/>
  <c r="S215" i="5" s="1"/>
  <c r="M212" i="5"/>
  <c r="V212" i="5" s="1"/>
  <c r="R212" i="5"/>
  <c r="S212" i="5" s="1"/>
  <c r="R210" i="5"/>
  <c r="R207" i="5"/>
  <c r="M204" i="5"/>
  <c r="V204" i="5" s="1"/>
  <c r="R204" i="5"/>
  <c r="S204" i="5" s="1"/>
  <c r="R202" i="5"/>
  <c r="R199" i="5"/>
  <c r="S199" i="5" s="1"/>
  <c r="M196" i="5"/>
  <c r="V196" i="5" s="1"/>
  <c r="R196" i="5"/>
  <c r="S196" i="5" s="1"/>
  <c r="R191" i="5"/>
  <c r="M188" i="5"/>
  <c r="V188" i="5" s="1"/>
  <c r="R188" i="5"/>
  <c r="S188" i="5" s="1"/>
  <c r="R183" i="5"/>
  <c r="S183" i="5" s="1"/>
  <c r="M180" i="5"/>
  <c r="V180" i="5" s="1"/>
  <c r="R180" i="5"/>
  <c r="S180" i="5" s="1"/>
  <c r="R178" i="5"/>
  <c r="M172" i="5"/>
  <c r="V172" i="5" s="1"/>
  <c r="R172" i="5"/>
  <c r="S172" i="5" s="1"/>
  <c r="R170" i="5"/>
  <c r="R167" i="5"/>
  <c r="S167" i="5" s="1"/>
  <c r="S289" i="5"/>
  <c r="S285" i="5"/>
  <c r="R231" i="5"/>
  <c r="S231" i="5" s="1"/>
  <c r="R229" i="5"/>
  <c r="L227" i="5"/>
  <c r="M226" i="5"/>
  <c r="R225" i="5"/>
  <c r="S225" i="5" s="1"/>
  <c r="R224" i="5"/>
  <c r="S224" i="5" s="1"/>
  <c r="L223" i="5"/>
  <c r="M222" i="5"/>
  <c r="V222" i="5" s="1"/>
  <c r="R217" i="5"/>
  <c r="M215" i="5"/>
  <c r="V215" i="5" s="1"/>
  <c r="M210" i="5"/>
  <c r="V210" i="5" s="1"/>
  <c r="M209" i="5"/>
  <c r="R209" i="5"/>
  <c r="M207" i="5"/>
  <c r="V207" i="5" s="1"/>
  <c r="M202" i="5"/>
  <c r="V202" i="5" s="1"/>
  <c r="M201" i="5"/>
  <c r="V201" i="5" s="1"/>
  <c r="R201" i="5"/>
  <c r="M199" i="5"/>
  <c r="V199" i="5" s="1"/>
  <c r="M191" i="5"/>
  <c r="V191" i="5" s="1"/>
  <c r="M185" i="5"/>
  <c r="V185" i="5" s="1"/>
  <c r="R185" i="5"/>
  <c r="M183" i="5"/>
  <c r="V183" i="5" s="1"/>
  <c r="M178" i="5"/>
  <c r="V178" i="5" s="1"/>
  <c r="M170" i="5"/>
  <c r="V170" i="5" s="1"/>
  <c r="R169" i="5"/>
  <c r="M167" i="5"/>
  <c r="V167" i="5" s="1"/>
  <c r="R219" i="5"/>
  <c r="M218" i="5"/>
  <c r="V218" i="5" s="1"/>
  <c r="M216" i="5"/>
  <c r="V216" i="5" s="1"/>
  <c r="R216" i="5"/>
  <c r="S216" i="5" s="1"/>
  <c r="R211" i="5"/>
  <c r="S211" i="5" s="1"/>
  <c r="M208" i="5"/>
  <c r="R203" i="5"/>
  <c r="M200" i="5"/>
  <c r="V200" i="5" s="1"/>
  <c r="R200" i="5"/>
  <c r="S200" i="5" s="1"/>
  <c r="R195" i="5"/>
  <c r="S195" i="5" s="1"/>
  <c r="M184" i="5"/>
  <c r="V184" i="5" s="1"/>
  <c r="R179" i="5"/>
  <c r="S179" i="5" s="1"/>
  <c r="R171" i="5"/>
  <c r="M168" i="5"/>
  <c r="V168" i="5" s="1"/>
  <c r="R168" i="5"/>
  <c r="S168" i="5" s="1"/>
  <c r="M224" i="5"/>
  <c r="V224" i="5" s="1"/>
  <c r="M220" i="5"/>
  <c r="V220" i="5" s="1"/>
  <c r="M213" i="5"/>
  <c r="V213" i="5" s="1"/>
  <c r="R213" i="5"/>
  <c r="M211" i="5"/>
  <c r="V211" i="5" s="1"/>
  <c r="M203" i="5"/>
  <c r="M197" i="5"/>
  <c r="V197" i="5" s="1"/>
  <c r="R197" i="5"/>
  <c r="M195" i="5"/>
  <c r="V195" i="5" s="1"/>
  <c r="M181" i="5"/>
  <c r="V181" i="5" s="1"/>
  <c r="R181" i="5"/>
  <c r="M179" i="5"/>
  <c r="V179" i="5" s="1"/>
  <c r="M165" i="5"/>
  <c r="V165" i="5" s="1"/>
  <c r="R165" i="5"/>
  <c r="R162" i="5"/>
  <c r="M159" i="5"/>
  <c r="V159" i="5" s="1"/>
  <c r="M155" i="5"/>
  <c r="V155" i="5" s="1"/>
  <c r="M147" i="5"/>
  <c r="V147" i="5" s="1"/>
  <c r="M146" i="5"/>
  <c r="V146" i="5" s="1"/>
  <c r="R146" i="5"/>
  <c r="M144" i="5"/>
  <c r="V144" i="5" s="1"/>
  <c r="R140" i="5"/>
  <c r="S140" i="5" s="1"/>
  <c r="R133" i="5"/>
  <c r="M131" i="5"/>
  <c r="V131" i="5" s="1"/>
  <c r="M130" i="5"/>
  <c r="V130" i="5" s="1"/>
  <c r="R130" i="5"/>
  <c r="R127" i="5"/>
  <c r="S127" i="5" s="1"/>
  <c r="R124" i="5"/>
  <c r="S124" i="5" s="1"/>
  <c r="M121" i="5"/>
  <c r="V121" i="5" s="1"/>
  <c r="M114" i="5"/>
  <c r="V114" i="5" s="1"/>
  <c r="R114" i="5"/>
  <c r="S114" i="5" s="1"/>
  <c r="R111" i="5"/>
  <c r="M105" i="5"/>
  <c r="V105" i="5" s="1"/>
  <c r="R105" i="5"/>
  <c r="S105" i="5" s="1"/>
  <c r="R102" i="5"/>
  <c r="R99" i="5"/>
  <c r="S99" i="5" s="1"/>
  <c r="M91" i="5"/>
  <c r="V91" i="5" s="1"/>
  <c r="R91" i="5"/>
  <c r="S91" i="5" s="1"/>
  <c r="R86" i="5"/>
  <c r="R160" i="5"/>
  <c r="S160" i="5" s="1"/>
  <c r="R152" i="5"/>
  <c r="S152" i="5" s="1"/>
  <c r="M140" i="5"/>
  <c r="V140" i="5" s="1"/>
  <c r="R139" i="5"/>
  <c r="R136" i="5"/>
  <c r="S136" i="5" s="1"/>
  <c r="M133" i="5"/>
  <c r="V133" i="5" s="1"/>
  <c r="R129" i="5"/>
  <c r="S129" i="5" s="1"/>
  <c r="M127" i="5"/>
  <c r="V127" i="5" s="1"/>
  <c r="M126" i="5"/>
  <c r="V126" i="5" s="1"/>
  <c r="R126" i="5"/>
  <c r="S126" i="5" s="1"/>
  <c r="M124" i="5"/>
  <c r="V124" i="5" s="1"/>
  <c r="M111" i="5"/>
  <c r="V111" i="5" s="1"/>
  <c r="R104" i="5"/>
  <c r="M102" i="5"/>
  <c r="V102" i="5" s="1"/>
  <c r="M99" i="5"/>
  <c r="V99" i="5" s="1"/>
  <c r="R95" i="5"/>
  <c r="M93" i="5"/>
  <c r="V93" i="5" s="1"/>
  <c r="R93" i="5"/>
  <c r="R88" i="5"/>
  <c r="R159" i="5"/>
  <c r="R155" i="5"/>
  <c r="R151" i="5"/>
  <c r="S151" i="5" s="1"/>
  <c r="R125" i="5"/>
  <c r="M122" i="5"/>
  <c r="R122" i="5"/>
  <c r="S122" i="5" s="1"/>
  <c r="R107" i="5"/>
  <c r="S107" i="5" s="1"/>
  <c r="M104" i="5"/>
  <c r="V104" i="5" s="1"/>
  <c r="R100" i="5"/>
  <c r="S100" i="5" s="1"/>
  <c r="R92" i="5"/>
  <c r="S92" i="5" s="1"/>
  <c r="R158" i="5"/>
  <c r="R157" i="5"/>
  <c r="S157" i="5" s="1"/>
  <c r="M151" i="5"/>
  <c r="M150" i="5"/>
  <c r="V150" i="5" s="1"/>
  <c r="R150" i="5"/>
  <c r="S150" i="5" s="1"/>
  <c r="R147" i="5"/>
  <c r="S147" i="5" s="1"/>
  <c r="R144" i="5"/>
  <c r="S144" i="5" s="1"/>
  <c r="M134" i="5"/>
  <c r="V134" i="5" s="1"/>
  <c r="R134" i="5"/>
  <c r="S134" i="5" s="1"/>
  <c r="R131" i="5"/>
  <c r="S131" i="5" s="1"/>
  <c r="M125" i="5"/>
  <c r="V125" i="5" s="1"/>
  <c r="R121" i="5"/>
  <c r="S121" i="5" s="1"/>
  <c r="M118" i="5"/>
  <c r="V118" i="5" s="1"/>
  <c r="R118" i="5"/>
  <c r="R115" i="5"/>
  <c r="S115" i="5" s="1"/>
  <c r="R112" i="5"/>
  <c r="S112" i="5" s="1"/>
  <c r="R106" i="5"/>
  <c r="S106" i="5" s="1"/>
  <c r="R103" i="5"/>
  <c r="S103" i="5" s="1"/>
  <c r="M100" i="5"/>
  <c r="V100" i="5" s="1"/>
  <c r="M92" i="5"/>
  <c r="V92" i="5" s="1"/>
  <c r="R108" i="5"/>
  <c r="S90" i="5"/>
  <c r="R87" i="5"/>
  <c r="R81" i="5"/>
  <c r="R78" i="5"/>
  <c r="S78" i="5" s="1"/>
  <c r="R71" i="5"/>
  <c r="S71" i="5" s="1"/>
  <c r="M68" i="5"/>
  <c r="V68" i="5" s="1"/>
  <c r="R68" i="5"/>
  <c r="S68" i="5" s="1"/>
  <c r="M66" i="5"/>
  <c r="V66" i="5" s="1"/>
  <c r="R62" i="5"/>
  <c r="S62" i="5" s="1"/>
  <c r="M59" i="5"/>
  <c r="V59" i="5" s="1"/>
  <c r="M53" i="5"/>
  <c r="V53" i="5" s="1"/>
  <c r="M52" i="5"/>
  <c r="V52" i="5" s="1"/>
  <c r="R52" i="5"/>
  <c r="S52" i="5" s="1"/>
  <c r="M50" i="5"/>
  <c r="V50" i="5" s="1"/>
  <c r="R49" i="5"/>
  <c r="M45" i="5"/>
  <c r="R45" i="5"/>
  <c r="R84" i="5"/>
  <c r="M81" i="5"/>
  <c r="V81" i="5" s="1"/>
  <c r="M78" i="5"/>
  <c r="V78" i="5" s="1"/>
  <c r="R77" i="5"/>
  <c r="R74" i="5"/>
  <c r="S74" i="5" s="1"/>
  <c r="M71" i="5"/>
  <c r="V71" i="5" s="1"/>
  <c r="M65" i="5"/>
  <c r="R64" i="5"/>
  <c r="M62" i="5"/>
  <c r="V62" i="5" s="1"/>
  <c r="R61" i="5"/>
  <c r="M49" i="5"/>
  <c r="V49" i="5" s="1"/>
  <c r="M48" i="5"/>
  <c r="V48" i="5" s="1"/>
  <c r="R48" i="5"/>
  <c r="M87" i="5"/>
  <c r="V87" i="5" s="1"/>
  <c r="R79" i="5"/>
  <c r="S79" i="5" s="1"/>
  <c r="R63" i="5"/>
  <c r="M60" i="5"/>
  <c r="R57" i="5"/>
  <c r="R47" i="5"/>
  <c r="S47" i="5" s="1"/>
  <c r="M86" i="5"/>
  <c r="V86" i="5" s="1"/>
  <c r="R85" i="5"/>
  <c r="S85" i="5" s="1"/>
  <c r="R82" i="5"/>
  <c r="M72" i="5"/>
  <c r="V72" i="5" s="1"/>
  <c r="R72" i="5"/>
  <c r="R66" i="5"/>
  <c r="S66" i="5" s="1"/>
  <c r="R59" i="5"/>
  <c r="S59" i="5" s="1"/>
  <c r="M56" i="5"/>
  <c r="V56" i="5" s="1"/>
  <c r="R56" i="5"/>
  <c r="R53" i="5"/>
  <c r="R50" i="5"/>
  <c r="S50" i="5" s="1"/>
  <c r="R39" i="5"/>
  <c r="S39" i="5" s="1"/>
  <c r="M39" i="5"/>
  <c r="V39" i="5" s="1"/>
  <c r="M37" i="5"/>
  <c r="G786" i="5"/>
  <c r="Q786" i="5" s="1"/>
  <c r="G770" i="5"/>
  <c r="Q770" i="5" s="1"/>
  <c r="G739" i="5"/>
  <c r="Q739" i="5" s="1"/>
  <c r="G723" i="5"/>
  <c r="Q723" i="5" s="1"/>
  <c r="G715" i="5"/>
  <c r="Q715" i="5" s="1"/>
  <c r="G707" i="5"/>
  <c r="Q707" i="5" s="1"/>
  <c r="G699" i="5"/>
  <c r="Q699" i="5" s="1"/>
  <c r="G774" i="5"/>
  <c r="Q774" i="5" s="1"/>
  <c r="G758" i="5"/>
  <c r="Q758" i="5" s="1"/>
  <c r="G743" i="5"/>
  <c r="Q743" i="5" s="1"/>
  <c r="G727" i="5"/>
  <c r="Q727" i="5" s="1"/>
  <c r="G782" i="5"/>
  <c r="Q782" i="5" s="1"/>
  <c r="G766" i="5"/>
  <c r="Q766" i="5" s="1"/>
  <c r="G751" i="5"/>
  <c r="Q751" i="5" s="1"/>
  <c r="G735" i="5"/>
  <c r="Q735" i="5" s="1"/>
  <c r="G37" i="5"/>
  <c r="Q37" i="5" s="1"/>
  <c r="N3344" i="5" l="1"/>
  <c r="V3344" i="5"/>
  <c r="N2882" i="5"/>
  <c r="V2882" i="5"/>
  <c r="N2868" i="5"/>
  <c r="V2868" i="5"/>
  <c r="N2746" i="5"/>
  <c r="V2746" i="5"/>
  <c r="N2793" i="5"/>
  <c r="V2793" i="5"/>
  <c r="M1456" i="5"/>
  <c r="R1456" i="5"/>
  <c r="S1456" i="5" s="1"/>
  <c r="R1224" i="5"/>
  <c r="M1224" i="5"/>
  <c r="M1400" i="5"/>
  <c r="R1400" i="5"/>
  <c r="S1400" i="5" s="1"/>
  <c r="AD1520" i="5"/>
  <c r="R1520" i="5"/>
  <c r="S1520" i="5" s="1"/>
  <c r="U1520" i="5" s="1"/>
  <c r="W1520" i="5" s="1"/>
  <c r="Y1520" i="5" s="1"/>
  <c r="M1520" i="5"/>
  <c r="N1520" i="5" s="1"/>
  <c r="R1152" i="5"/>
  <c r="S1152" i="5" s="1"/>
  <c r="M1152" i="5"/>
  <c r="N1152" i="5" s="1"/>
  <c r="R1524" i="5"/>
  <c r="S1524" i="5" s="1"/>
  <c r="M1524" i="5"/>
  <c r="V976" i="5"/>
  <c r="R976" i="5"/>
  <c r="S976" i="5" s="1"/>
  <c r="M976" i="5"/>
  <c r="N976" i="5" s="1"/>
  <c r="R1008" i="5"/>
  <c r="S1008" i="5" s="1"/>
  <c r="M1008" i="5"/>
  <c r="N1008" i="5" s="1"/>
  <c r="V1008" i="5"/>
  <c r="M1040" i="5"/>
  <c r="N1040" i="5" s="1"/>
  <c r="R1040" i="5"/>
  <c r="S1040" i="5" s="1"/>
  <c r="V1040" i="5"/>
  <c r="N3127" i="5"/>
  <c r="V3127" i="5"/>
  <c r="U1129" i="5"/>
  <c r="U2843" i="5"/>
  <c r="N1130" i="5"/>
  <c r="V1130" i="5"/>
  <c r="N1115" i="5"/>
  <c r="V1115" i="5"/>
  <c r="N847" i="5"/>
  <c r="V847" i="5"/>
  <c r="N1530" i="5"/>
  <c r="V1530" i="5"/>
  <c r="N2753" i="5"/>
  <c r="V2753" i="5"/>
  <c r="R117" i="5"/>
  <c r="S117" i="5" s="1"/>
  <c r="M228" i="5"/>
  <c r="V228" i="5" s="1"/>
  <c r="S336" i="5"/>
  <c r="R691" i="5"/>
  <c r="M793" i="5"/>
  <c r="M96" i="5"/>
  <c r="V96" i="5" s="1"/>
  <c r="V897" i="5"/>
  <c r="U1270" i="5"/>
  <c r="U1409" i="5"/>
  <c r="V2469" i="5"/>
  <c r="V2604" i="5"/>
  <c r="V3320" i="5"/>
  <c r="U3619" i="5"/>
  <c r="S1129" i="5"/>
  <c r="S1023" i="5"/>
  <c r="U1023" i="5" s="1"/>
  <c r="S1188" i="5"/>
  <c r="R1093" i="5"/>
  <c r="S1093" i="5" s="1"/>
  <c r="S1134" i="5"/>
  <c r="S1374" i="5"/>
  <c r="U1374" i="5" s="1"/>
  <c r="W1374" i="5" s="1"/>
  <c r="Y1374" i="5" s="1"/>
  <c r="S1727" i="5"/>
  <c r="U1727" i="5" s="1"/>
  <c r="W1727" i="5" s="1"/>
  <c r="Y1727" i="5" s="1"/>
  <c r="S1448" i="5"/>
  <c r="R2204" i="5"/>
  <c r="S2204" i="5" s="1"/>
  <c r="U2420" i="5"/>
  <c r="M2760" i="5"/>
  <c r="N2760" i="5" s="1"/>
  <c r="S2346" i="5"/>
  <c r="R2347" i="5"/>
  <c r="S2347" i="5" s="1"/>
  <c r="M3136" i="5"/>
  <c r="N3136" i="5" s="1"/>
  <c r="R2560" i="5"/>
  <c r="S2560" i="5" s="1"/>
  <c r="S3203" i="5"/>
  <c r="S2919" i="5"/>
  <c r="U2919" i="5" s="1"/>
  <c r="S3010" i="5"/>
  <c r="R2833" i="5"/>
  <c r="S2833" i="5" s="1"/>
  <c r="AD932" i="5"/>
  <c r="AA932" i="5"/>
  <c r="R914" i="5"/>
  <c r="S914" i="5" s="1"/>
  <c r="U914" i="5" s="1"/>
  <c r="AD914" i="5"/>
  <c r="AA914" i="5"/>
  <c r="AD2503" i="5"/>
  <c r="AA2503" i="5"/>
  <c r="R405" i="5"/>
  <c r="M425" i="5"/>
  <c r="V425" i="5" s="1"/>
  <c r="S77" i="5"/>
  <c r="S139" i="5"/>
  <c r="R166" i="5"/>
  <c r="S166" i="5" s="1"/>
  <c r="S293" i="5"/>
  <c r="R504" i="5"/>
  <c r="M591" i="5"/>
  <c r="V591" i="5" s="1"/>
  <c r="S261" i="5"/>
  <c r="N676" i="5"/>
  <c r="V2028" i="5"/>
  <c r="V3076" i="5"/>
  <c r="M907" i="5"/>
  <c r="V907" i="5" s="1"/>
  <c r="R999" i="5"/>
  <c r="S999" i="5" s="1"/>
  <c r="U999" i="5" s="1"/>
  <c r="S1269" i="5"/>
  <c r="M1167" i="5"/>
  <c r="N1167" i="5" s="1"/>
  <c r="R1605" i="5"/>
  <c r="S1605" i="5" s="1"/>
  <c r="R2018" i="5"/>
  <c r="S2018" i="5" s="1"/>
  <c r="S2273" i="5"/>
  <c r="V2420" i="5"/>
  <c r="S2386" i="5"/>
  <c r="S2428" i="5"/>
  <c r="S2403" i="5"/>
  <c r="S2422" i="5"/>
  <c r="S2442" i="5"/>
  <c r="U2442" i="5" s="1"/>
  <c r="W2442" i="5" s="1"/>
  <c r="Y2442" i="5" s="1"/>
  <c r="S2612" i="5"/>
  <c r="S2788" i="5"/>
  <c r="R3027" i="5"/>
  <c r="S3027" i="5" s="1"/>
  <c r="S3278" i="5"/>
  <c r="U2831" i="5"/>
  <c r="S2637" i="5"/>
  <c r="U2882" i="5"/>
  <c r="M3688" i="5"/>
  <c r="AA2174" i="5"/>
  <c r="AD962" i="5"/>
  <c r="AA962" i="5"/>
  <c r="AA931" i="5"/>
  <c r="AD931" i="5"/>
  <c r="AA2509" i="5"/>
  <c r="AD2509" i="5"/>
  <c r="M55" i="5"/>
  <c r="V55" i="5" s="1"/>
  <c r="R318" i="5"/>
  <c r="M369" i="5"/>
  <c r="V369" i="5" s="1"/>
  <c r="M388" i="5"/>
  <c r="R598" i="5"/>
  <c r="S598" i="5" s="1"/>
  <c r="M771" i="5"/>
  <c r="V771" i="5" s="1"/>
  <c r="S800" i="5"/>
  <c r="AD676" i="5"/>
  <c r="V882" i="5"/>
  <c r="V1163" i="5"/>
  <c r="V1695" i="5"/>
  <c r="U1966" i="5"/>
  <c r="V2337" i="5"/>
  <c r="U2844" i="5"/>
  <c r="V3139" i="5"/>
  <c r="V3510" i="5"/>
  <c r="M994" i="5"/>
  <c r="V994" i="5" s="1"/>
  <c r="S1187" i="5"/>
  <c r="U1187" i="5" s="1"/>
  <c r="S1326" i="5"/>
  <c r="U1326" i="5" s="1"/>
  <c r="S1493" i="5"/>
  <c r="M1852" i="5"/>
  <c r="V1852" i="5" s="1"/>
  <c r="M1984" i="5"/>
  <c r="V1984" i="5" s="1"/>
  <c r="M2221" i="5"/>
  <c r="S1676" i="5"/>
  <c r="S2132" i="5"/>
  <c r="U2132" i="5" s="1"/>
  <c r="U2297" i="5"/>
  <c r="S2486" i="5"/>
  <c r="M2538" i="5"/>
  <c r="U3147" i="5"/>
  <c r="S2161" i="5"/>
  <c r="S2652" i="5"/>
  <c r="S3147" i="5"/>
  <c r="S2903" i="5"/>
  <c r="S2875" i="5"/>
  <c r="M2614" i="5"/>
  <c r="N2614" i="5" s="1"/>
  <c r="M2758" i="5"/>
  <c r="N2758" i="5" s="1"/>
  <c r="M3345" i="5"/>
  <c r="V3345" i="5" s="1"/>
  <c r="S3286" i="5"/>
  <c r="R3127" i="5"/>
  <c r="S3127" i="5" s="1"/>
  <c r="U3127" i="5" s="1"/>
  <c r="AD3207" i="5"/>
  <c r="AA2081" i="5"/>
  <c r="S1707" i="5"/>
  <c r="AA1335" i="5"/>
  <c r="AD1335" i="5"/>
  <c r="AD1349" i="5"/>
  <c r="AA1349" i="5"/>
  <c r="AD2511" i="5"/>
  <c r="AA2511" i="5"/>
  <c r="M75" i="5"/>
  <c r="V75" i="5" s="1"/>
  <c r="S203" i="5"/>
  <c r="R471" i="5"/>
  <c r="M676" i="5"/>
  <c r="V676" i="5" s="1"/>
  <c r="S597" i="5"/>
  <c r="U882" i="5"/>
  <c r="U1065" i="5"/>
  <c r="V1140" i="5"/>
  <c r="V1246" i="5"/>
  <c r="V1195" i="5"/>
  <c r="V1394" i="5"/>
  <c r="U1695" i="5"/>
  <c r="U1541" i="5"/>
  <c r="V1966" i="5"/>
  <c r="V1987" i="5"/>
  <c r="V2421" i="5"/>
  <c r="V3041" i="5"/>
  <c r="U3139" i="5"/>
  <c r="U3510" i="5"/>
  <c r="R1209" i="5"/>
  <c r="S1209" i="5" s="1"/>
  <c r="S1701" i="5"/>
  <c r="S1919" i="5"/>
  <c r="U1919" i="5" s="1"/>
  <c r="W1919" i="5" s="1"/>
  <c r="Y1919" i="5" s="1"/>
  <c r="S1576" i="5"/>
  <c r="U1576" i="5" s="1"/>
  <c r="W1576" i="5" s="1"/>
  <c r="Y1576" i="5" s="1"/>
  <c r="S1579" i="5"/>
  <c r="S1948" i="5"/>
  <c r="U1948" i="5" s="1"/>
  <c r="W1948" i="5" s="1"/>
  <c r="Y1948" i="5" s="1"/>
  <c r="S2142" i="5"/>
  <c r="S2321" i="5"/>
  <c r="U2321" i="5" s="1"/>
  <c r="R2811" i="5"/>
  <c r="S2811" i="5" s="1"/>
  <c r="S2826" i="5"/>
  <c r="U3230" i="5"/>
  <c r="S2843" i="5"/>
  <c r="S2705" i="5"/>
  <c r="S2886" i="5"/>
  <c r="M3614" i="5"/>
  <c r="R3676" i="5"/>
  <c r="S3676" i="5" s="1"/>
  <c r="AD3415" i="5"/>
  <c r="AD3642" i="5"/>
  <c r="AA1478" i="5"/>
  <c r="AD1478" i="5"/>
  <c r="AD1351" i="5"/>
  <c r="AA1351" i="5"/>
  <c r="AD2702" i="5"/>
  <c r="AA2702" i="5"/>
  <c r="M149" i="5"/>
  <c r="V149" i="5" s="1"/>
  <c r="R350" i="5"/>
  <c r="R716" i="5"/>
  <c r="S716" i="5" s="1"/>
  <c r="M76" i="5"/>
  <c r="R128" i="5"/>
  <c r="S128" i="5" s="1"/>
  <c r="R258" i="5"/>
  <c r="R381" i="5"/>
  <c r="S381" i="5" s="1"/>
  <c r="R488" i="5"/>
  <c r="S488" i="5" s="1"/>
  <c r="S396" i="5"/>
  <c r="R601" i="5"/>
  <c r="R676" i="5"/>
  <c r="S676" i="5" s="1"/>
  <c r="M779" i="5"/>
  <c r="V915" i="5"/>
  <c r="V1065" i="5"/>
  <c r="V1541" i="5"/>
  <c r="V1811" i="5"/>
  <c r="U3041" i="5"/>
  <c r="S824" i="5"/>
  <c r="M1046" i="5"/>
  <c r="S978" i="5"/>
  <c r="S1119" i="5"/>
  <c r="U1119" i="5" s="1"/>
  <c r="W1119" i="5" s="1"/>
  <c r="Y1119" i="5" s="1"/>
  <c r="M1376" i="5"/>
  <c r="N1376" i="5" s="1"/>
  <c r="S1433" i="5"/>
  <c r="U1433" i="5" s="1"/>
  <c r="S2078" i="5"/>
  <c r="U1815" i="5"/>
  <c r="R1530" i="5"/>
  <c r="S1530" i="5" s="1"/>
  <c r="S1858" i="5"/>
  <c r="U1858" i="5" s="1"/>
  <c r="W1858" i="5" s="1"/>
  <c r="Y1858" i="5" s="1"/>
  <c r="S3004" i="5"/>
  <c r="U3004" i="5" s="1"/>
  <c r="S2916" i="5"/>
  <c r="U2891" i="5"/>
  <c r="R3415" i="5"/>
  <c r="R932" i="5"/>
  <c r="AD2524" i="5"/>
  <c r="AA2524" i="5"/>
  <c r="AD905" i="5"/>
  <c r="AA905" i="5"/>
  <c r="AA1477" i="5"/>
  <c r="AD1477" i="5"/>
  <c r="U915" i="5"/>
  <c r="V1047" i="5"/>
  <c r="V1226" i="5"/>
  <c r="V1216" i="5"/>
  <c r="V1546" i="5"/>
  <c r="V1979" i="5"/>
  <c r="V2392" i="5"/>
  <c r="V3318" i="5"/>
  <c r="M1674" i="5"/>
  <c r="S1537" i="5"/>
  <c r="S1817" i="5"/>
  <c r="S2180" i="5"/>
  <c r="S1982" i="5"/>
  <c r="U1982" i="5" s="1"/>
  <c r="W1982" i="5" s="1"/>
  <c r="Y1982" i="5" s="1"/>
  <c r="R2138" i="5"/>
  <c r="R2182" i="5"/>
  <c r="S2182" i="5" s="1"/>
  <c r="U2974" i="5"/>
  <c r="S2588" i="5"/>
  <c r="U2588" i="5" s="1"/>
  <c r="W2588" i="5" s="1"/>
  <c r="Y2588" i="5" s="1"/>
  <c r="S3357" i="5"/>
  <c r="V3495" i="5"/>
  <c r="M3624" i="5"/>
  <c r="R3055" i="5"/>
  <c r="S3055" i="5" s="1"/>
  <c r="R3182" i="5"/>
  <c r="S3182" i="5" s="1"/>
  <c r="U3182" i="5" s="1"/>
  <c r="R3665" i="5"/>
  <c r="S3665" i="5" s="1"/>
  <c r="U2313" i="5"/>
  <c r="U2175" i="5"/>
  <c r="U3681" i="5"/>
  <c r="U3661" i="5"/>
  <c r="M1620" i="5"/>
  <c r="N1620" i="5" s="1"/>
  <c r="AD1482" i="5"/>
  <c r="AA1482" i="5"/>
  <c r="AA3279" i="5"/>
  <c r="AA1479" i="5"/>
  <c r="AD1479" i="5"/>
  <c r="AD1341" i="5"/>
  <c r="AA1341" i="5"/>
  <c r="S87" i="5"/>
  <c r="R214" i="5"/>
  <c r="S214" i="5" s="1"/>
  <c r="V1182" i="5"/>
  <c r="V1300" i="5"/>
  <c r="U1216" i="5"/>
  <c r="U2392" i="5"/>
  <c r="V2872" i="5"/>
  <c r="V3288" i="5"/>
  <c r="N3652" i="5"/>
  <c r="U3522" i="5"/>
  <c r="R1046" i="5"/>
  <c r="S1046" i="5" s="1"/>
  <c r="S986" i="5"/>
  <c r="S1047" i="5"/>
  <c r="S1246" i="5"/>
  <c r="U1246" i="5" s="1"/>
  <c r="W1246" i="5" s="1"/>
  <c r="Y1246" i="5" s="1"/>
  <c r="S1075" i="5"/>
  <c r="U2098" i="5"/>
  <c r="S2300" i="5"/>
  <c r="R2283" i="5"/>
  <c r="S2283" i="5" s="1"/>
  <c r="S2524" i="5"/>
  <c r="S2773" i="5"/>
  <c r="V2965" i="5"/>
  <c r="M3156" i="5"/>
  <c r="S672" i="5"/>
  <c r="AA846" i="5"/>
  <c r="AD846" i="5"/>
  <c r="R901" i="5"/>
  <c r="S901" i="5" s="1"/>
  <c r="U901" i="5" s="1"/>
  <c r="AA901" i="5"/>
  <c r="AD901" i="5"/>
  <c r="AA2484" i="5"/>
  <c r="AD2484" i="5"/>
  <c r="AA1469" i="5"/>
  <c r="AD1469" i="5"/>
  <c r="S1396" i="5"/>
  <c r="S1299" i="5"/>
  <c r="U1299" i="5" s="1"/>
  <c r="W1299" i="5" s="1"/>
  <c r="Y1299" i="5" s="1"/>
  <c r="R900" i="5"/>
  <c r="S900" i="5" s="1"/>
  <c r="U900" i="5" s="1"/>
  <c r="AA900" i="5"/>
  <c r="AD900" i="5"/>
  <c r="AD899" i="5"/>
  <c r="AA899" i="5"/>
  <c r="AD2501" i="5"/>
  <c r="AA2501" i="5"/>
  <c r="AA1884" i="5"/>
  <c r="AD1884" i="5"/>
  <c r="W1133" i="5"/>
  <c r="Y1133" i="5" s="1"/>
  <c r="R153" i="5"/>
  <c r="M194" i="5"/>
  <c r="V194" i="5" s="1"/>
  <c r="R270" i="5"/>
  <c r="S356" i="5"/>
  <c r="R773" i="5"/>
  <c r="S773" i="5" s="1"/>
  <c r="S810" i="5"/>
  <c r="M665" i="5"/>
  <c r="M672" i="5"/>
  <c r="V672" i="5" s="1"/>
  <c r="S629" i="5"/>
  <c r="R548" i="5"/>
  <c r="S548" i="5" s="1"/>
  <c r="S628" i="5"/>
  <c r="R581" i="5"/>
  <c r="S581" i="5" s="1"/>
  <c r="S63" i="5"/>
  <c r="R137" i="5"/>
  <c r="S102" i="5"/>
  <c r="R187" i="5"/>
  <c r="S187" i="5" s="1"/>
  <c r="R288" i="5"/>
  <c r="S288" i="5" s="1"/>
  <c r="S324" i="5"/>
  <c r="R374" i="5"/>
  <c r="M409" i="5"/>
  <c r="V409" i="5" s="1"/>
  <c r="S431" i="5"/>
  <c r="M468" i="5"/>
  <c r="R529" i="5"/>
  <c r="R596" i="5"/>
  <c r="S596" i="5" s="1"/>
  <c r="M556" i="5"/>
  <c r="M120" i="5"/>
  <c r="V120" i="5" s="1"/>
  <c r="R323" i="5"/>
  <c r="S95" i="5"/>
  <c r="R80" i="5"/>
  <c r="R164" i="5"/>
  <c r="S164" i="5" s="1"/>
  <c r="R101" i="5"/>
  <c r="R434" i="5"/>
  <c r="S434" i="5" s="1"/>
  <c r="R498" i="5"/>
  <c r="R603" i="5"/>
  <c r="S603" i="5" s="1"/>
  <c r="R684" i="5"/>
  <c r="S635" i="5"/>
  <c r="S795" i="5"/>
  <c r="R509" i="5"/>
  <c r="S82" i="5"/>
  <c r="S155" i="5"/>
  <c r="U394" i="5"/>
  <c r="S657" i="5"/>
  <c r="S809" i="5"/>
  <c r="M547" i="5"/>
  <c r="V547" i="5" s="1"/>
  <c r="M678" i="5"/>
  <c r="V678" i="5" s="1"/>
  <c r="N512" i="5"/>
  <c r="S504" i="5"/>
  <c r="U504" i="5" s="1"/>
  <c r="S593" i="5"/>
  <c r="S111" i="5"/>
  <c r="S219" i="5"/>
  <c r="R238" i="5"/>
  <c r="S297" i="5"/>
  <c r="S397" i="5"/>
  <c r="R620" i="5"/>
  <c r="AD512" i="5"/>
  <c r="N678" i="5"/>
  <c r="S171" i="5"/>
  <c r="M186" i="5"/>
  <c r="V186" i="5" s="1"/>
  <c r="M620" i="5"/>
  <c r="V620" i="5" s="1"/>
  <c r="S549" i="5"/>
  <c r="R767" i="5"/>
  <c r="S767" i="5" s="1"/>
  <c r="M712" i="5"/>
  <c r="M355" i="5"/>
  <c r="V355" i="5" s="1"/>
  <c r="M498" i="5"/>
  <c r="V498" i="5" s="1"/>
  <c r="N620" i="5"/>
  <c r="R277" i="5"/>
  <c r="M277" i="5"/>
  <c r="V277" i="5" s="1"/>
  <c r="M796" i="5"/>
  <c r="V796" i="5" s="1"/>
  <c r="AD796" i="5"/>
  <c r="R796" i="5"/>
  <c r="S706" i="5"/>
  <c r="S294" i="5"/>
  <c r="R675" i="5"/>
  <c r="AA173" i="5"/>
  <c r="M173" i="5"/>
  <c r="V173" i="5" s="1"/>
  <c r="R173" i="5"/>
  <c r="S173" i="5" s="1"/>
  <c r="R189" i="5"/>
  <c r="S189" i="5" s="1"/>
  <c r="M189" i="5"/>
  <c r="V189" i="5" s="1"/>
  <c r="AA205" i="5"/>
  <c r="M205" i="5"/>
  <c r="V205" i="5" s="1"/>
  <c r="R205" i="5"/>
  <c r="S205" i="5" s="1"/>
  <c r="AA221" i="5"/>
  <c r="M221" i="5"/>
  <c r="V221" i="5" s="1"/>
  <c r="R221" i="5"/>
  <c r="S221" i="5" s="1"/>
  <c r="AA237" i="5"/>
  <c r="M237" i="5"/>
  <c r="V237" i="5" s="1"/>
  <c r="R237" i="5"/>
  <c r="S237" i="5" s="1"/>
  <c r="R253" i="5"/>
  <c r="S253" i="5" s="1"/>
  <c r="M253" i="5"/>
  <c r="V253" i="5" s="1"/>
  <c r="M393" i="5"/>
  <c r="V393" i="5" s="1"/>
  <c r="R393" i="5"/>
  <c r="S393" i="5" s="1"/>
  <c r="R275" i="5"/>
  <c r="M275" i="5"/>
  <c r="V275" i="5" s="1"/>
  <c r="M479" i="5"/>
  <c r="V479" i="5" s="1"/>
  <c r="R479" i="5"/>
  <c r="S479" i="5" s="1"/>
  <c r="M495" i="5"/>
  <c r="V495" i="5" s="1"/>
  <c r="AA495" i="5"/>
  <c r="AD495" i="5"/>
  <c r="N495" i="5"/>
  <c r="R495" i="5"/>
  <c r="S495" i="5" s="1"/>
  <c r="AA764" i="5"/>
  <c r="M764" i="5"/>
  <c r="V764" i="5" s="1"/>
  <c r="R764" i="5"/>
  <c r="S764" i="5" s="1"/>
  <c r="AA780" i="5"/>
  <c r="M780" i="5"/>
  <c r="V780" i="5" s="1"/>
  <c r="R780" i="5"/>
  <c r="S780" i="5" s="1"/>
  <c r="R51" i="5"/>
  <c r="S51" i="5" s="1"/>
  <c r="M51" i="5"/>
  <c r="V51" i="5" s="1"/>
  <c r="S636" i="5"/>
  <c r="S359" i="5"/>
  <c r="S292" i="5"/>
  <c r="N507" i="5"/>
  <c r="S537" i="5"/>
  <c r="R507" i="5"/>
  <c r="S507" i="5" s="1"/>
  <c r="U1474" i="5"/>
  <c r="V1985" i="5"/>
  <c r="U2912" i="5"/>
  <c r="V933" i="5"/>
  <c r="V997" i="5"/>
  <c r="V1244" i="5"/>
  <c r="V1255" i="5"/>
  <c r="V1391" i="5"/>
  <c r="V1159" i="5"/>
  <c r="V1584" i="5"/>
  <c r="V1594" i="5"/>
  <c r="V1950" i="5"/>
  <c r="V2030" i="5"/>
  <c r="V2912" i="5"/>
  <c r="V3104" i="5"/>
  <c r="U3128" i="5"/>
  <c r="N3612" i="5"/>
  <c r="V3661" i="5"/>
  <c r="V1326" i="5"/>
  <c r="V1189" i="5"/>
  <c r="V867" i="5"/>
  <c r="V984" i="5"/>
  <c r="U1039" i="5"/>
  <c r="V1328" i="5"/>
  <c r="V1212" i="5"/>
  <c r="U1584" i="5"/>
  <c r="V1436" i="5"/>
  <c r="V1744" i="5"/>
  <c r="V1970" i="5"/>
  <c r="V2031" i="5"/>
  <c r="V1752" i="5"/>
  <c r="U1838" i="5"/>
  <c r="V2768" i="5"/>
  <c r="V2880" i="5"/>
  <c r="U3104" i="5"/>
  <c r="V2940" i="5"/>
  <c r="V3324" i="5"/>
  <c r="V3572" i="5"/>
  <c r="N3661" i="5"/>
  <c r="V2168" i="5"/>
  <c r="V2414" i="5"/>
  <c r="V3172" i="5"/>
  <c r="V1819" i="5"/>
  <c r="U867" i="5"/>
  <c r="V1031" i="5"/>
  <c r="V1000" i="5"/>
  <c r="V1039" i="5"/>
  <c r="U1338" i="5"/>
  <c r="V1225" i="5"/>
  <c r="V1214" i="5"/>
  <c r="V1252" i="5"/>
  <c r="U1436" i="5"/>
  <c r="V1631" i="5"/>
  <c r="V1831" i="5"/>
  <c r="U2093" i="5"/>
  <c r="U1752" i="5"/>
  <c r="V1838" i="5"/>
  <c r="U2768" i="5"/>
  <c r="U2880" i="5"/>
  <c r="V3284" i="5"/>
  <c r="U3533" i="5"/>
  <c r="V3565" i="5"/>
  <c r="N3681" i="5"/>
  <c r="V3635" i="5"/>
  <c r="N3659" i="5"/>
  <c r="U1519" i="5"/>
  <c r="V1864" i="5"/>
  <c r="U2159" i="5"/>
  <c r="V937" i="5"/>
  <c r="V1146" i="5"/>
  <c r="V1198" i="5"/>
  <c r="V1338" i="5"/>
  <c r="U1225" i="5"/>
  <c r="U1214" i="5"/>
  <c r="V1453" i="5"/>
  <c r="V1703" i="5"/>
  <c r="U1876" i="5"/>
  <c r="V2061" i="5"/>
  <c r="V2093" i="5"/>
  <c r="V1879" i="5"/>
  <c r="V1846" i="5"/>
  <c r="V3039" i="5"/>
  <c r="V2800" i="5"/>
  <c r="V2988" i="5"/>
  <c r="V2984" i="5"/>
  <c r="V2856" i="5"/>
  <c r="V3681" i="5"/>
  <c r="N3515" i="5"/>
  <c r="U3635" i="5"/>
  <c r="V3680" i="5"/>
  <c r="U359" i="5"/>
  <c r="W939" i="5"/>
  <c r="Y939" i="5" s="1"/>
  <c r="U1274" i="5"/>
  <c r="V2610" i="5"/>
  <c r="U857" i="5"/>
  <c r="V1153" i="5"/>
  <c r="V1474" i="5"/>
  <c r="U1703" i="5"/>
  <c r="U1842" i="5"/>
  <c r="V1747" i="5"/>
  <c r="V1414" i="5"/>
  <c r="V2410" i="5"/>
  <c r="V2491" i="5"/>
  <c r="U2800" i="5"/>
  <c r="V2499" i="5"/>
  <c r="V2728" i="5"/>
  <c r="U2984" i="5"/>
  <c r="V3265" i="5"/>
  <c r="U2856" i="5"/>
  <c r="V3203" i="5"/>
  <c r="N3579" i="5"/>
  <c r="V3515" i="5"/>
  <c r="U3680" i="5"/>
  <c r="N3522" i="5"/>
  <c r="V2204" i="5"/>
  <c r="V1274" i="5"/>
  <c r="V830" i="5"/>
  <c r="V857" i="5"/>
  <c r="V1299" i="5"/>
  <c r="U1366" i="5"/>
  <c r="V1206" i="5"/>
  <c r="V1307" i="5"/>
  <c r="V1485" i="5"/>
  <c r="V1509" i="5"/>
  <c r="V1675" i="5"/>
  <c r="V1842" i="5"/>
  <c r="U2109" i="5"/>
  <c r="U1642" i="5"/>
  <c r="U2410" i="5"/>
  <c r="V2474" i="5"/>
  <c r="V2704" i="5"/>
  <c r="V3088" i="5"/>
  <c r="V3107" i="5"/>
  <c r="U2728" i="5"/>
  <c r="U3203" i="5"/>
  <c r="V1273" i="5"/>
  <c r="M313" i="5"/>
  <c r="V313" i="5" s="1"/>
  <c r="R313" i="5"/>
  <c r="S313" i="5" s="1"/>
  <c r="AA329" i="5"/>
  <c r="R329" i="5"/>
  <c r="S329" i="5" s="1"/>
  <c r="M329" i="5"/>
  <c r="V329" i="5" s="1"/>
  <c r="R639" i="5"/>
  <c r="M639" i="5"/>
  <c r="V639" i="5" s="1"/>
  <c r="M67" i="5"/>
  <c r="V67" i="5" s="1"/>
  <c r="R67" i="5"/>
  <c r="S67" i="5" s="1"/>
  <c r="R790" i="5"/>
  <c r="S790" i="5" s="1"/>
  <c r="M790" i="5"/>
  <c r="V790" i="5" s="1"/>
  <c r="M89" i="5"/>
  <c r="V89" i="5" s="1"/>
  <c r="R89" i="5"/>
  <c r="M113" i="5"/>
  <c r="R242" i="5"/>
  <c r="S242" i="5" s="1"/>
  <c r="M740" i="5"/>
  <c r="S323" i="5"/>
  <c r="M772" i="5"/>
  <c r="V772" i="5" s="1"/>
  <c r="AD498" i="5"/>
  <c r="AA498" i="5"/>
  <c r="R110" i="5"/>
  <c r="S110" i="5" s="1"/>
  <c r="M182" i="5"/>
  <c r="R192" i="5"/>
  <c r="S192" i="5" s="1"/>
  <c r="M85" i="5"/>
  <c r="V85" i="5" s="1"/>
  <c r="AD201" i="5"/>
  <c r="S450" i="5"/>
  <c r="S729" i="5"/>
  <c r="S546" i="5"/>
  <c r="S794" i="5"/>
  <c r="S741" i="5"/>
  <c r="S60" i="5"/>
  <c r="AA772" i="5"/>
  <c r="S373" i="5"/>
  <c r="S80" i="5"/>
  <c r="S269" i="5"/>
  <c r="U269" i="5" s="1"/>
  <c r="W269" i="5" s="1"/>
  <c r="Y269" i="5" s="1"/>
  <c r="AD772" i="5"/>
  <c r="N1996" i="5"/>
  <c r="V1996" i="5"/>
  <c r="V3564" i="5"/>
  <c r="N3564" i="5"/>
  <c r="N1542" i="5"/>
  <c r="V1542" i="5"/>
  <c r="M820" i="5"/>
  <c r="N820" i="5" s="1"/>
  <c r="R820" i="5"/>
  <c r="R1608" i="5"/>
  <c r="S1608" i="5" s="1"/>
  <c r="M1372" i="5"/>
  <c r="V1372" i="5" s="1"/>
  <c r="R1372" i="5"/>
  <c r="S1372" i="5" s="1"/>
  <c r="M1092" i="5"/>
  <c r="N1092" i="5" s="1"/>
  <c r="R1092" i="5"/>
  <c r="S1092" i="5" s="1"/>
  <c r="R1500" i="5"/>
  <c r="S1500" i="5" s="1"/>
  <c r="M1500" i="5"/>
  <c r="M884" i="5"/>
  <c r="R884" i="5"/>
  <c r="S884" i="5" s="1"/>
  <c r="R1408" i="5"/>
  <c r="M1408" i="5"/>
  <c r="V1408" i="5" s="1"/>
  <c r="S1408" i="5"/>
  <c r="R1536" i="5"/>
  <c r="S1536" i="5" s="1"/>
  <c r="M1536" i="5"/>
  <c r="M1020" i="5"/>
  <c r="V1020" i="5" s="1"/>
  <c r="R1020" i="5"/>
  <c r="S1020" i="5" s="1"/>
  <c r="M1608" i="5"/>
  <c r="N1608" i="5" s="1"/>
  <c r="AA1726" i="5"/>
  <c r="M1726" i="5"/>
  <c r="R1726" i="5"/>
  <c r="S1726" i="5" s="1"/>
  <c r="M1713" i="5"/>
  <c r="N1713" i="5" s="1"/>
  <c r="R1713" i="5"/>
  <c r="S1713" i="5" s="1"/>
  <c r="N2353" i="5"/>
  <c r="V2353" i="5"/>
  <c r="N1676" i="5"/>
  <c r="U1676" i="5"/>
  <c r="V1676" i="5"/>
  <c r="N3095" i="5"/>
  <c r="U3095" i="5"/>
  <c r="V3095" i="5"/>
  <c r="N3657" i="5"/>
  <c r="V3657" i="5"/>
  <c r="S690" i="5"/>
  <c r="M380" i="5"/>
  <c r="S2869" i="5"/>
  <c r="R3596" i="5"/>
  <c r="S3596" i="5" s="1"/>
  <c r="AA2239" i="5"/>
  <c r="AA836" i="5"/>
  <c r="AD836" i="5"/>
  <c r="AA1324" i="5"/>
  <c r="AD1324" i="5"/>
  <c r="AD1216" i="5"/>
  <c r="AA1216" i="5"/>
  <c r="AD1160" i="5"/>
  <c r="AA1160" i="5"/>
  <c r="AD844" i="5"/>
  <c r="AA844" i="5"/>
  <c r="AA1344" i="5"/>
  <c r="AD1344" i="5"/>
  <c r="AD1882" i="5"/>
  <c r="AA1882" i="5"/>
  <c r="AD2502" i="5"/>
  <c r="AA2502" i="5"/>
  <c r="AA1885" i="5"/>
  <c r="AD1885" i="5"/>
  <c r="R177" i="5"/>
  <c r="R517" i="5"/>
  <c r="S517" i="5" s="1"/>
  <c r="U1393" i="5"/>
  <c r="U2747" i="5"/>
  <c r="S3229" i="5"/>
  <c r="V3098" i="5"/>
  <c r="U3226" i="5"/>
  <c r="AD3271" i="5"/>
  <c r="AD1200" i="5"/>
  <c r="AA1200" i="5"/>
  <c r="AD1208" i="5"/>
  <c r="AA1208" i="5"/>
  <c r="AD2518" i="5"/>
  <c r="AA2518" i="5"/>
  <c r="AD1887" i="5"/>
  <c r="AA1887" i="5"/>
  <c r="M616" i="5"/>
  <c r="S46" i="5"/>
  <c r="S1926" i="5"/>
  <c r="U1926" i="5" s="1"/>
  <c r="AB3724" i="5"/>
  <c r="AA1910" i="5"/>
  <c r="AA1352" i="5"/>
  <c r="AD1352" i="5"/>
  <c r="AD2520" i="5"/>
  <c r="AA2520" i="5"/>
  <c r="AA1889" i="5"/>
  <c r="AD1889" i="5"/>
  <c r="M299" i="5"/>
  <c r="R462" i="5"/>
  <c r="S3257" i="5"/>
  <c r="U1698" i="5"/>
  <c r="M3272" i="5"/>
  <c r="N3272" i="5" s="1"/>
  <c r="S3598" i="5"/>
  <c r="AA3686" i="5"/>
  <c r="AA2471" i="5"/>
  <c r="AA3650" i="5"/>
  <c r="AA824" i="5"/>
  <c r="AD824" i="5"/>
  <c r="AD1240" i="5"/>
  <c r="AA1240" i="5"/>
  <c r="AD1356" i="5"/>
  <c r="AA1356" i="5"/>
  <c r="AD1472" i="5"/>
  <c r="AA1472" i="5"/>
  <c r="AA1076" i="5"/>
  <c r="AD1076" i="5"/>
  <c r="U1453" i="5"/>
  <c r="S2489" i="5"/>
  <c r="U3146" i="5"/>
  <c r="S3425" i="5"/>
  <c r="AD2696" i="5"/>
  <c r="R2471" i="5"/>
  <c r="S2471" i="5" s="1"/>
  <c r="AD2640" i="5"/>
  <c r="AA1476" i="5"/>
  <c r="AD1476" i="5"/>
  <c r="AD1895" i="5"/>
  <c r="AA1895" i="5"/>
  <c r="R235" i="5"/>
  <c r="S235" i="5" s="1"/>
  <c r="S3265" i="5"/>
  <c r="S3171" i="5"/>
  <c r="R3272" i="5"/>
  <c r="AA3596" i="5"/>
  <c r="AA3679" i="5"/>
  <c r="AD2298" i="5"/>
  <c r="AD1480" i="5"/>
  <c r="AA1480" i="5"/>
  <c r="AD1164" i="5"/>
  <c r="AA1164" i="5"/>
  <c r="AA1044" i="5"/>
  <c r="AD1044" i="5"/>
  <c r="AD1184" i="5"/>
  <c r="AA1184" i="5"/>
  <c r="N2502" i="5"/>
  <c r="U2502" i="5"/>
  <c r="N2516" i="5"/>
  <c r="V2516" i="5"/>
  <c r="N3036" i="5"/>
  <c r="V3036" i="5"/>
  <c r="N3068" i="5"/>
  <c r="V3068" i="5"/>
  <c r="U3549" i="5"/>
  <c r="V3549" i="5"/>
  <c r="V3689" i="5"/>
  <c r="N3689" i="5"/>
  <c r="N988" i="5"/>
  <c r="V988" i="5"/>
  <c r="N1113" i="5"/>
  <c r="V1113" i="5"/>
  <c r="N1532" i="5"/>
  <c r="V1532" i="5"/>
  <c r="N1885" i="5"/>
  <c r="V1885" i="5"/>
  <c r="N2626" i="5"/>
  <c r="V2626" i="5"/>
  <c r="N2720" i="5"/>
  <c r="V2720" i="5"/>
  <c r="N2408" i="5"/>
  <c r="V2408" i="5"/>
  <c r="U397" i="5"/>
  <c r="U851" i="5"/>
  <c r="U878" i="5"/>
  <c r="V946" i="5"/>
  <c r="V1097" i="5"/>
  <c r="U1157" i="5"/>
  <c r="V1193" i="5"/>
  <c r="U1201" i="5"/>
  <c r="V1291" i="5"/>
  <c r="V1211" i="5"/>
  <c r="V1239" i="5"/>
  <c r="V1502" i="5"/>
  <c r="V1526" i="5"/>
  <c r="U1610" i="5"/>
  <c r="V1482" i="5"/>
  <c r="U1598" i="5"/>
  <c r="U1579" i="5"/>
  <c r="U1605" i="5"/>
  <c r="V1731" i="5"/>
  <c r="V1880" i="5"/>
  <c r="V2027" i="5"/>
  <c r="V1635" i="5"/>
  <c r="V1768" i="5"/>
  <c r="V1538" i="5"/>
  <c r="U1667" i="5"/>
  <c r="V1956" i="5"/>
  <c r="V2254" i="5"/>
  <c r="V1445" i="5"/>
  <c r="U1739" i="5"/>
  <c r="V1687" i="5"/>
  <c r="U2441" i="5"/>
  <c r="V2547" i="5"/>
  <c r="U2720" i="5"/>
  <c r="U2872" i="5"/>
  <c r="U3036" i="5"/>
  <c r="V3638" i="5"/>
  <c r="U846" i="5"/>
  <c r="U1097" i="5"/>
  <c r="U1811" i="5"/>
  <c r="U1634" i="5"/>
  <c r="N2407" i="5"/>
  <c r="V2407" i="5"/>
  <c r="N3625" i="5"/>
  <c r="U3625" i="5"/>
  <c r="N3596" i="5"/>
  <c r="U3596" i="5"/>
  <c r="N3636" i="5"/>
  <c r="V3636" i="5"/>
  <c r="N3361" i="5"/>
  <c r="V3361" i="5"/>
  <c r="U3569" i="5"/>
  <c r="V3569" i="5"/>
  <c r="V3634" i="5"/>
  <c r="N3634" i="5"/>
  <c r="N3357" i="5"/>
  <c r="U3357" i="5"/>
  <c r="V3357" i="5"/>
  <c r="U3520" i="5"/>
  <c r="V3520" i="5"/>
  <c r="U3585" i="5"/>
  <c r="V3585" i="5"/>
  <c r="N2640" i="5"/>
  <c r="U2640" i="5"/>
  <c r="V2640" i="5"/>
  <c r="N2804" i="5"/>
  <c r="U2804" i="5"/>
  <c r="V2804" i="5"/>
  <c r="N3191" i="5"/>
  <c r="U3191" i="5"/>
  <c r="V3191" i="5"/>
  <c r="V3583" i="5"/>
  <c r="N3583" i="5"/>
  <c r="N3598" i="5"/>
  <c r="V3598" i="5"/>
  <c r="N3717" i="5"/>
  <c r="V3717" i="5"/>
  <c r="N864" i="5"/>
  <c r="V864" i="5"/>
  <c r="N2306" i="5"/>
  <c r="V2306" i="5"/>
  <c r="N2762" i="5"/>
  <c r="V2762" i="5"/>
  <c r="N2393" i="5"/>
  <c r="V2393" i="5"/>
  <c r="N3726" i="5"/>
  <c r="V3726" i="5"/>
  <c r="V3716" i="5"/>
  <c r="V846" i="5"/>
  <c r="V1254" i="5"/>
  <c r="U1286" i="5"/>
  <c r="V1344" i="5"/>
  <c r="V1157" i="5"/>
  <c r="U1193" i="5"/>
  <c r="V1205" i="5"/>
  <c r="U1291" i="5"/>
  <c r="U1211" i="5"/>
  <c r="U1502" i="5"/>
  <c r="V1592" i="5"/>
  <c r="V1450" i="5"/>
  <c r="U1482" i="5"/>
  <c r="U1549" i="5"/>
  <c r="V1605" i="5"/>
  <c r="U1731" i="5"/>
  <c r="V1804" i="5"/>
  <c r="U2027" i="5"/>
  <c r="U1635" i="5"/>
  <c r="U1768" i="5"/>
  <c r="V2052" i="5"/>
  <c r="V2238" i="5"/>
  <c r="U1687" i="5"/>
  <c r="V2441" i="5"/>
  <c r="V2515" i="5"/>
  <c r="V2736" i="5"/>
  <c r="V2440" i="5"/>
  <c r="V2676" i="5"/>
  <c r="U3068" i="5"/>
  <c r="V3669" i="5"/>
  <c r="V943" i="5"/>
  <c r="V967" i="5"/>
  <c r="V1049" i="5"/>
  <c r="W1274" i="5"/>
  <c r="Y1274" i="5" s="1"/>
  <c r="U1254" i="5"/>
  <c r="N2422" i="5"/>
  <c r="V2422" i="5"/>
  <c r="N2577" i="5"/>
  <c r="V2577" i="5"/>
  <c r="N2439" i="5"/>
  <c r="V2439" i="5"/>
  <c r="N2936" i="5"/>
  <c r="U2936" i="5"/>
  <c r="N3032" i="5"/>
  <c r="U3032" i="5"/>
  <c r="V3032" i="5"/>
  <c r="N3147" i="5"/>
  <c r="V3147" i="5"/>
  <c r="N3179" i="5"/>
  <c r="U3179" i="5"/>
  <c r="V3179" i="5"/>
  <c r="N3211" i="5"/>
  <c r="U3211" i="5"/>
  <c r="N3342" i="5"/>
  <c r="V3342" i="5"/>
  <c r="V2694" i="5"/>
  <c r="N2708" i="5"/>
  <c r="V2708" i="5"/>
  <c r="N2752" i="5"/>
  <c r="V2752" i="5"/>
  <c r="N3003" i="5"/>
  <c r="V3003" i="5"/>
  <c r="N3069" i="5"/>
  <c r="U3069" i="5"/>
  <c r="N3267" i="5"/>
  <c r="V3267" i="5"/>
  <c r="U3674" i="5"/>
  <c r="V3674" i="5"/>
  <c r="V3706" i="5"/>
  <c r="N3706" i="5"/>
  <c r="N3339" i="5"/>
  <c r="V3339" i="5"/>
  <c r="V3699" i="5"/>
  <c r="N3699" i="5"/>
  <c r="N3052" i="5"/>
  <c r="V3052" i="5"/>
  <c r="N3144" i="5"/>
  <c r="V3144" i="5"/>
  <c r="N3301" i="5"/>
  <c r="V3301" i="5"/>
  <c r="N3090" i="5"/>
  <c r="V3090" i="5"/>
  <c r="N3103" i="5"/>
  <c r="U3103" i="5"/>
  <c r="V3722" i="5"/>
  <c r="N1992" i="5"/>
  <c r="V1992" i="5"/>
  <c r="N2310" i="5"/>
  <c r="V2310" i="5"/>
  <c r="N2417" i="5"/>
  <c r="V2417" i="5"/>
  <c r="N2444" i="5"/>
  <c r="V2444" i="5"/>
  <c r="N2495" i="5"/>
  <c r="U2495" i="5"/>
  <c r="V2495" i="5"/>
  <c r="V942" i="5"/>
  <c r="V1286" i="5"/>
  <c r="U1344" i="5"/>
  <c r="V1197" i="5"/>
  <c r="V1148" i="5"/>
  <c r="V1383" i="5"/>
  <c r="V1479" i="5"/>
  <c r="V1501" i="5"/>
  <c r="V1606" i="5"/>
  <c r="U1450" i="5"/>
  <c r="V1549" i="5"/>
  <c r="V1571" i="5"/>
  <c r="U1907" i="5"/>
  <c r="V1466" i="5"/>
  <c r="V1822" i="5"/>
  <c r="V1577" i="5"/>
  <c r="V1751" i="5"/>
  <c r="V1816" i="5"/>
  <c r="V1711" i="5"/>
  <c r="V1801" i="5"/>
  <c r="V2044" i="5"/>
  <c r="V1780" i="5"/>
  <c r="V814" i="5"/>
  <c r="V1871" i="5"/>
  <c r="V2442" i="5"/>
  <c r="U2515" i="5"/>
  <c r="V2502" i="5"/>
  <c r="V2844" i="5"/>
  <c r="V2884" i="5"/>
  <c r="U2676" i="5"/>
  <c r="V3533" i="5"/>
  <c r="N3057" i="5"/>
  <c r="V3057" i="5"/>
  <c r="N3227" i="5"/>
  <c r="V3227" i="5"/>
  <c r="N3312" i="5"/>
  <c r="V3312" i="5"/>
  <c r="N3378" i="5"/>
  <c r="V3378" i="5"/>
  <c r="N2616" i="5"/>
  <c r="V2616" i="5"/>
  <c r="V2866" i="5"/>
  <c r="N3035" i="5"/>
  <c r="V3035" i="5"/>
  <c r="N3053" i="5"/>
  <c r="U3053" i="5"/>
  <c r="N3322" i="5"/>
  <c r="V3322" i="5"/>
  <c r="V3627" i="5"/>
  <c r="N3627" i="5"/>
  <c r="N2712" i="5"/>
  <c r="V2712" i="5"/>
  <c r="N2696" i="5"/>
  <c r="U2696" i="5"/>
  <c r="V2696" i="5"/>
  <c r="N2416" i="5"/>
  <c r="V2416" i="5"/>
  <c r="N2809" i="5"/>
  <c r="V2809" i="5"/>
  <c r="V2760" i="5"/>
  <c r="V3266" i="5"/>
  <c r="U1057" i="5"/>
  <c r="U1049" i="5"/>
  <c r="U1295" i="5"/>
  <c r="U1479" i="5"/>
  <c r="U1577" i="5"/>
  <c r="U1821" i="5"/>
  <c r="U1617" i="5"/>
  <c r="U1760" i="5"/>
  <c r="U2191" i="5"/>
  <c r="U2408" i="5"/>
  <c r="U3373" i="5"/>
  <c r="U2760" i="5"/>
  <c r="U919" i="5"/>
  <c r="U1059" i="5"/>
  <c r="U1324" i="5"/>
  <c r="U1239" i="5"/>
  <c r="U1557" i="5"/>
  <c r="U1543" i="5"/>
  <c r="U2310" i="5"/>
  <c r="U2393" i="5"/>
  <c r="U2306" i="5"/>
  <c r="U2417" i="5"/>
  <c r="U2302" i="5"/>
  <c r="U2166" i="5"/>
  <c r="N2585" i="5"/>
  <c r="V2585" i="5"/>
  <c r="N3260" i="5"/>
  <c r="V3260" i="5"/>
  <c r="N1959" i="5"/>
  <c r="V1959" i="5"/>
  <c r="N3390" i="5"/>
  <c r="V3390" i="5"/>
  <c r="R3630" i="5"/>
  <c r="S3630" i="5" s="1"/>
  <c r="M3630" i="5"/>
  <c r="R3677" i="5"/>
  <c r="S3677" i="5" s="1"/>
  <c r="M3677" i="5"/>
  <c r="AA3709" i="5"/>
  <c r="AD3709" i="5"/>
  <c r="M3709" i="5"/>
  <c r="S118" i="5"/>
  <c r="M142" i="5"/>
  <c r="M206" i="5"/>
  <c r="R174" i="5"/>
  <c r="R333" i="5"/>
  <c r="M310" i="5"/>
  <c r="R353" i="5"/>
  <c r="S353" i="5" s="1"/>
  <c r="S389" i="5"/>
  <c r="R455" i="5"/>
  <c r="M595" i="5"/>
  <c r="M640" i="5"/>
  <c r="M546" i="5"/>
  <c r="R608" i="5"/>
  <c r="S608" i="5" s="1"/>
  <c r="R624" i="5"/>
  <c r="R662" i="5"/>
  <c r="R687" i="5"/>
  <c r="R733" i="5"/>
  <c r="S733" i="5" s="1"/>
  <c r="M759" i="5"/>
  <c r="S452" i="5"/>
  <c r="R512" i="5"/>
  <c r="S512" i="5" s="1"/>
  <c r="N284" i="5"/>
  <c r="V823" i="5"/>
  <c r="V890" i="5"/>
  <c r="U949" i="5"/>
  <c r="V1169" i="5"/>
  <c r="U1276" i="5"/>
  <c r="U1268" i="5"/>
  <c r="V1311" i="5"/>
  <c r="V1303" i="5"/>
  <c r="V1823" i="5"/>
  <c r="U1197" i="5"/>
  <c r="U1205" i="5"/>
  <c r="U1458" i="5"/>
  <c r="U1505" i="5"/>
  <c r="U2812" i="5"/>
  <c r="R3427" i="5"/>
  <c r="M3427" i="5"/>
  <c r="V3427" i="5" s="1"/>
  <c r="R3513" i="5"/>
  <c r="S3513" i="5" s="1"/>
  <c r="M3513" i="5"/>
  <c r="N1930" i="5"/>
  <c r="V1930" i="5"/>
  <c r="M3518" i="5"/>
  <c r="R3518" i="5"/>
  <c r="S3518" i="5" s="1"/>
  <c r="R3646" i="5"/>
  <c r="S3646" i="5" s="1"/>
  <c r="M3646" i="5"/>
  <c r="S3693" i="5"/>
  <c r="M3693" i="5"/>
  <c r="W1138" i="5"/>
  <c r="Y1138" i="5" s="1"/>
  <c r="U2604" i="5"/>
  <c r="M3451" i="5"/>
  <c r="R3451" i="5"/>
  <c r="AD3528" i="5"/>
  <c r="R3528" i="5"/>
  <c r="S3528" i="5" s="1"/>
  <c r="S3155" i="5"/>
  <c r="S3241" i="5"/>
  <c r="S3323" i="5"/>
  <c r="R1444" i="5"/>
  <c r="S1444" i="5" s="1"/>
  <c r="M3679" i="5"/>
  <c r="AA3399" i="5"/>
  <c r="R3686" i="5"/>
  <c r="S3686" i="5" s="1"/>
  <c r="U3686" i="5" s="1"/>
  <c r="R3316" i="5"/>
  <c r="R3453" i="5"/>
  <c r="S3453" i="5" s="1"/>
  <c r="AD3469" i="5"/>
  <c r="AD1919" i="5"/>
  <c r="AD1966" i="5"/>
  <c r="AD2482" i="5"/>
  <c r="AA3683" i="5"/>
  <c r="AA1966" i="5"/>
  <c r="AD2299" i="5"/>
  <c r="AD3579" i="5"/>
  <c r="AD1247" i="5"/>
  <c r="AA1227" i="5"/>
  <c r="AD1227" i="5"/>
  <c r="S3062" i="5"/>
  <c r="M2772" i="5"/>
  <c r="N2772" i="5" s="1"/>
  <c r="AD3380" i="5"/>
  <c r="M1022" i="5"/>
  <c r="AA2140" i="5"/>
  <c r="AD2566" i="5"/>
  <c r="AD1726" i="5"/>
  <c r="AA2082" i="5"/>
  <c r="AD1151" i="5"/>
  <c r="AA1151" i="5"/>
  <c r="AA869" i="5"/>
  <c r="AD869" i="5"/>
  <c r="AD1229" i="5"/>
  <c r="AA1229" i="5"/>
  <c r="S48" i="5"/>
  <c r="S64" i="5"/>
  <c r="R344" i="5"/>
  <c r="S344" i="5" s="1"/>
  <c r="S101" i="5"/>
  <c r="R322" i="5"/>
  <c r="S322" i="5" s="1"/>
  <c r="R448" i="5"/>
  <c r="S448" i="5" s="1"/>
  <c r="R500" i="5"/>
  <c r="S500" i="5" s="1"/>
  <c r="R570" i="5"/>
  <c r="S570" i="5" s="1"/>
  <c r="R777" i="5"/>
  <c r="S777" i="5" s="1"/>
  <c r="N3714" i="5"/>
  <c r="N1976" i="5"/>
  <c r="V1976" i="5"/>
  <c r="N1779" i="5"/>
  <c r="U1779" i="5"/>
  <c r="N1815" i="5"/>
  <c r="V1815" i="5"/>
  <c r="N3056" i="5"/>
  <c r="V3056" i="5"/>
  <c r="N2190" i="5"/>
  <c r="V2190" i="5"/>
  <c r="M148" i="5"/>
  <c r="M408" i="5"/>
  <c r="M383" i="5"/>
  <c r="M626" i="5"/>
  <c r="M658" i="5"/>
  <c r="N1111" i="5"/>
  <c r="V1111" i="5"/>
  <c r="N1181" i="5"/>
  <c r="U1181" i="5"/>
  <c r="N1199" i="5"/>
  <c r="U1199" i="5"/>
  <c r="N1203" i="5"/>
  <c r="V1203" i="5"/>
  <c r="N1800" i="5"/>
  <c r="V1800" i="5"/>
  <c r="N1863" i="5"/>
  <c r="V1863" i="5"/>
  <c r="N3350" i="5"/>
  <c r="V3350" i="5"/>
  <c r="N1271" i="5"/>
  <c r="V1271" i="5"/>
  <c r="N1506" i="5"/>
  <c r="U1506" i="5"/>
  <c r="M1522" i="5"/>
  <c r="N1522" i="5" s="1"/>
  <c r="N1243" i="5"/>
  <c r="U1243" i="5"/>
  <c r="N1627" i="5"/>
  <c r="V1627" i="5"/>
  <c r="M1595" i="5"/>
  <c r="N1595" i="5" s="1"/>
  <c r="N1707" i="5"/>
  <c r="U1707" i="5"/>
  <c r="N1755" i="5"/>
  <c r="V1755" i="5"/>
  <c r="N1788" i="5"/>
  <c r="V1788" i="5"/>
  <c r="N1699" i="5"/>
  <c r="U1699" i="5"/>
  <c r="N1736" i="5"/>
  <c r="V1736" i="5"/>
  <c r="N1903" i="5"/>
  <c r="V1903" i="5"/>
  <c r="N1683" i="5"/>
  <c r="U1683" i="5"/>
  <c r="W1683" i="5" s="1"/>
  <c r="Y1683" i="5" s="1"/>
  <c r="S96" i="5"/>
  <c r="M132" i="5"/>
  <c r="U289" i="5"/>
  <c r="W289" i="5" s="1"/>
  <c r="Y289" i="5" s="1"/>
  <c r="S405" i="5"/>
  <c r="M775" i="5"/>
  <c r="N1895" i="5"/>
  <c r="V1895" i="5"/>
  <c r="N2065" i="5"/>
  <c r="V2065" i="5"/>
  <c r="N2089" i="5"/>
  <c r="V2089" i="5"/>
  <c r="N2105" i="5"/>
  <c r="V2105" i="5"/>
  <c r="N1738" i="5"/>
  <c r="V1738" i="5"/>
  <c r="N3195" i="5"/>
  <c r="V3195" i="5"/>
  <c r="N3386" i="5"/>
  <c r="V3386" i="5"/>
  <c r="S1879" i="5"/>
  <c r="U1879" i="5" s="1"/>
  <c r="S2298" i="5"/>
  <c r="U2298" i="5" s="1"/>
  <c r="W2298" i="5" s="1"/>
  <c r="Y2298" i="5" s="1"/>
  <c r="S2337" i="5"/>
  <c r="U2337" i="5" s="1"/>
  <c r="S2402" i="5"/>
  <c r="S2445" i="5"/>
  <c r="U2190" i="5"/>
  <c r="S2219" i="5"/>
  <c r="S2222" i="5"/>
  <c r="S2808" i="5"/>
  <c r="S2823" i="5"/>
  <c r="S2553" i="5"/>
  <c r="S2881" i="5"/>
  <c r="U3364" i="5"/>
  <c r="S2617" i="5"/>
  <c r="S2745" i="5"/>
  <c r="S2810" i="5"/>
  <c r="S2649" i="5"/>
  <c r="S2757" i="5"/>
  <c r="S3201" i="5"/>
  <c r="S3002" i="5"/>
  <c r="S545" i="5"/>
  <c r="AD2631" i="5"/>
  <c r="AA2631" i="5"/>
  <c r="AA2759" i="5"/>
  <c r="AD2759" i="5"/>
  <c r="AA1141" i="5"/>
  <c r="AD1141" i="5"/>
  <c r="AD2930" i="5"/>
  <c r="AA2930" i="5"/>
  <c r="AD2936" i="5"/>
  <c r="AA2936" i="5"/>
  <c r="AD2946" i="5"/>
  <c r="AA2946" i="5"/>
  <c r="AD3077" i="5"/>
  <c r="AA3077" i="5"/>
  <c r="S1807" i="5"/>
  <c r="U1807" i="5" s="1"/>
  <c r="U2904" i="5"/>
  <c r="S3044" i="5"/>
  <c r="U3044" i="5" s="1"/>
  <c r="M2340" i="5"/>
  <c r="N2340" i="5" s="1"/>
  <c r="M106" i="5"/>
  <c r="V106" i="5" s="1"/>
  <c r="S119" i="5"/>
  <c r="S247" i="5"/>
  <c r="S263" i="5"/>
  <c r="S40" i="5"/>
  <c r="AA3418" i="5"/>
  <c r="AD2727" i="5"/>
  <c r="AA2727" i="5"/>
  <c r="AD2764" i="5"/>
  <c r="AA2764" i="5"/>
  <c r="AA2931" i="5"/>
  <c r="AD2931" i="5"/>
  <c r="AD2939" i="5"/>
  <c r="AA2939" i="5"/>
  <c r="AD2947" i="5"/>
  <c r="AA2947" i="5"/>
  <c r="AA2978" i="5"/>
  <c r="AD2978" i="5"/>
  <c r="AD3060" i="5"/>
  <c r="AA3060" i="5"/>
  <c r="V1712" i="5"/>
  <c r="V1971" i="5"/>
  <c r="U2422" i="5"/>
  <c r="U1389" i="5"/>
  <c r="S2378" i="5"/>
  <c r="U2378" i="5" s="1"/>
  <c r="S2477" i="5"/>
  <c r="S2254" i="5"/>
  <c r="U2254" i="5" s="1"/>
  <c r="U2332" i="5"/>
  <c r="S2381" i="5"/>
  <c r="S2138" i="5"/>
  <c r="S2363" i="5"/>
  <c r="S2401" i="5"/>
  <c r="S2289" i="5"/>
  <c r="S2316" i="5"/>
  <c r="S2352" i="5"/>
  <c r="S2419" i="5"/>
  <c r="S2435" i="5"/>
  <c r="U2435" i="5" s="1"/>
  <c r="S2632" i="5"/>
  <c r="S2731" i="5"/>
  <c r="S2933" i="5"/>
  <c r="S2783" i="5"/>
  <c r="S3130" i="5"/>
  <c r="S2630" i="5"/>
  <c r="S2932" i="5"/>
  <c r="S2980" i="5"/>
  <c r="S3219" i="5"/>
  <c r="AA2732" i="5"/>
  <c r="AD2732" i="5"/>
  <c r="AA2932" i="5"/>
  <c r="AD2932" i="5"/>
  <c r="AD2940" i="5"/>
  <c r="AA2940" i="5"/>
  <c r="AA2960" i="5"/>
  <c r="AD2960" i="5"/>
  <c r="AD2979" i="5"/>
  <c r="AA2979" i="5"/>
  <c r="AA3061" i="5"/>
  <c r="AD3061" i="5"/>
  <c r="U1761" i="5"/>
  <c r="U3659" i="5"/>
  <c r="AA2754" i="5"/>
  <c r="AD2754" i="5"/>
  <c r="AA2912" i="5"/>
  <c r="AD2912" i="5"/>
  <c r="AD2934" i="5"/>
  <c r="AA2934" i="5"/>
  <c r="AA2941" i="5"/>
  <c r="AD2941" i="5"/>
  <c r="AD2962" i="5"/>
  <c r="AA2962" i="5"/>
  <c r="AD2996" i="5"/>
  <c r="AA2996" i="5"/>
  <c r="AD3063" i="5"/>
  <c r="AA3063" i="5"/>
  <c r="R303" i="5"/>
  <c r="S303" i="5" s="1"/>
  <c r="M303" i="5"/>
  <c r="V303" i="5" s="1"/>
  <c r="R311" i="5"/>
  <c r="S311" i="5" s="1"/>
  <c r="M311" i="5"/>
  <c r="V311" i="5" s="1"/>
  <c r="M143" i="5"/>
  <c r="V143" i="5" s="1"/>
  <c r="R143" i="5"/>
  <c r="S143" i="5" s="1"/>
  <c r="R175" i="5"/>
  <c r="M175" i="5"/>
  <c r="V175" i="5" s="1"/>
  <c r="AA585" i="5"/>
  <c r="R585" i="5"/>
  <c r="S585" i="5" s="1"/>
  <c r="M585" i="5"/>
  <c r="V585" i="5" s="1"/>
  <c r="AA697" i="5"/>
  <c r="M697" i="5"/>
  <c r="V697" i="5" s="1"/>
  <c r="R697" i="5"/>
  <c r="S697" i="5" s="1"/>
  <c r="N459" i="5"/>
  <c r="AD459" i="5"/>
  <c r="M459" i="5"/>
  <c r="R459" i="5"/>
  <c r="S459" i="5" s="1"/>
  <c r="AD513" i="5"/>
  <c r="N513" i="5"/>
  <c r="AD274" i="5"/>
  <c r="AA274" i="5"/>
  <c r="AA241" i="5"/>
  <c r="R241" i="5"/>
  <c r="S241" i="5" s="1"/>
  <c r="M241" i="5"/>
  <c r="V241" i="5" s="1"/>
  <c r="AA800" i="5"/>
  <c r="M800" i="5"/>
  <c r="V800" i="5" s="1"/>
  <c r="R602" i="5"/>
  <c r="S602" i="5" s="1"/>
  <c r="M602" i="5"/>
  <c r="M661" i="5"/>
  <c r="R661" i="5"/>
  <c r="S661" i="5" s="1"/>
  <c r="AD762" i="5"/>
  <c r="N762" i="5"/>
  <c r="M762" i="5"/>
  <c r="V762" i="5" s="1"/>
  <c r="AD773" i="5"/>
  <c r="AA773" i="5"/>
  <c r="M773" i="5"/>
  <c r="V773" i="5" s="1"/>
  <c r="AD391" i="5"/>
  <c r="AA391" i="5"/>
  <c r="M520" i="5"/>
  <c r="V520" i="5" s="1"/>
  <c r="AA520" i="5"/>
  <c r="N520" i="5"/>
  <c r="R94" i="5"/>
  <c r="S94" i="5" s="1"/>
  <c r="M94" i="5"/>
  <c r="V94" i="5" s="1"/>
  <c r="AA711" i="5"/>
  <c r="M711" i="5"/>
  <c r="V711" i="5" s="1"/>
  <c r="R711" i="5"/>
  <c r="AA736" i="5"/>
  <c r="R736" i="5"/>
  <c r="S736" i="5" s="1"/>
  <c r="R743" i="5"/>
  <c r="N743" i="5"/>
  <c r="R327" i="5"/>
  <c r="M327" i="5"/>
  <c r="V327" i="5" s="1"/>
  <c r="AA537" i="5"/>
  <c r="M537" i="5"/>
  <c r="V537" i="5" s="1"/>
  <c r="AA707" i="5"/>
  <c r="M707" i="5"/>
  <c r="V707" i="5" s="1"/>
  <c r="R707" i="5"/>
  <c r="AA387" i="5"/>
  <c r="N387" i="5"/>
  <c r="AA631" i="5"/>
  <c r="R631" i="5"/>
  <c r="S631" i="5" s="1"/>
  <c r="AA281" i="5"/>
  <c r="M281" i="5"/>
  <c r="V281" i="5" s="1"/>
  <c r="AA719" i="5"/>
  <c r="AD719" i="5"/>
  <c r="AD760" i="5"/>
  <c r="AA760" i="5"/>
  <c r="S760" i="5"/>
  <c r="R542" i="5"/>
  <c r="S542" i="5" s="1"/>
  <c r="M634" i="5"/>
  <c r="S785" i="5"/>
  <c r="R742" i="5"/>
  <c r="S76" i="5"/>
  <c r="M513" i="5"/>
  <c r="V513" i="5" s="1"/>
  <c r="M410" i="5"/>
  <c r="V410" i="5" s="1"/>
  <c r="R281" i="5"/>
  <c r="S281" i="5" s="1"/>
  <c r="S747" i="5"/>
  <c r="AD747" i="5"/>
  <c r="M747" i="5"/>
  <c r="M756" i="5"/>
  <c r="V756" i="5" s="1"/>
  <c r="R756" i="5"/>
  <c r="S756" i="5" s="1"/>
  <c r="S607" i="5"/>
  <c r="M584" i="5"/>
  <c r="V584" i="5" s="1"/>
  <c r="R584" i="5"/>
  <c r="S584" i="5" s="1"/>
  <c r="AA762" i="5"/>
  <c r="AD678" i="5"/>
  <c r="R678" i="5"/>
  <c r="S678" i="5" s="1"/>
  <c r="S674" i="5"/>
  <c r="S789" i="5"/>
  <c r="AA229" i="5"/>
  <c r="M229" i="5"/>
  <c r="V229" i="5" s="1"/>
  <c r="V362" i="5"/>
  <c r="S599" i="5"/>
  <c r="S667" i="5"/>
  <c r="S613" i="5"/>
  <c r="S662" i="5"/>
  <c r="S714" i="5"/>
  <c r="S806" i="5"/>
  <c r="M46" i="5"/>
  <c r="U46" i="5" s="1"/>
  <c r="S430" i="5"/>
  <c r="S388" i="5"/>
  <c r="S726" i="5"/>
  <c r="S744" i="5"/>
  <c r="S587" i="5"/>
  <c r="S640" i="5"/>
  <c r="S651" i="5"/>
  <c r="N758" i="5"/>
  <c r="N201" i="5"/>
  <c r="S757" i="5"/>
  <c r="S801" i="5"/>
  <c r="S719" i="5"/>
  <c r="S407" i="5"/>
  <c r="S442" i="5"/>
  <c r="AD547" i="5"/>
  <c r="AA758" i="5"/>
  <c r="R441" i="5"/>
  <c r="S441" i="5" s="1"/>
  <c r="M441" i="5"/>
  <c r="V441" i="5" s="1"/>
  <c r="AA161" i="5"/>
  <c r="M161" i="5"/>
  <c r="V161" i="5" s="1"/>
  <c r="R161" i="5"/>
  <c r="M233" i="5"/>
  <c r="V233" i="5" s="1"/>
  <c r="R233" i="5"/>
  <c r="S233" i="5" s="1"/>
  <c r="R265" i="5"/>
  <c r="M265" i="5"/>
  <c r="V265" i="5" s="1"/>
  <c r="AA379" i="5"/>
  <c r="M379" i="5"/>
  <c r="V379" i="5" s="1"/>
  <c r="R379" i="5"/>
  <c r="M69" i="5"/>
  <c r="V69" i="5" s="1"/>
  <c r="R69" i="5"/>
  <c r="S142" i="5"/>
  <c r="N1750" i="5"/>
  <c r="V1750" i="5"/>
  <c r="N2214" i="5"/>
  <c r="V2214" i="5"/>
  <c r="N2848" i="5"/>
  <c r="V2848" i="5"/>
  <c r="U2848" i="5"/>
  <c r="N2874" i="5"/>
  <c r="V2874" i="5"/>
  <c r="N2958" i="5"/>
  <c r="V2958" i="5"/>
  <c r="V3512" i="5"/>
  <c r="N3512" i="5"/>
  <c r="N1228" i="5"/>
  <c r="V1228" i="5"/>
  <c r="N1700" i="5"/>
  <c r="V1700" i="5"/>
  <c r="N1837" i="5"/>
  <c r="V1837" i="5"/>
  <c r="N2862" i="5"/>
  <c r="V2862" i="5"/>
  <c r="N1287" i="5"/>
  <c r="V1287" i="5"/>
  <c r="N3065" i="5"/>
  <c r="V3065" i="5"/>
  <c r="N3607" i="5"/>
  <c r="V3607" i="5"/>
  <c r="AA335" i="5"/>
  <c r="M335" i="5"/>
  <c r="V335" i="5" s="1"/>
  <c r="U1700" i="5"/>
  <c r="AD1433" i="5"/>
  <c r="AA1433" i="5"/>
  <c r="AA1962" i="5"/>
  <c r="AD1962" i="5"/>
  <c r="AA2157" i="5"/>
  <c r="AD2157" i="5"/>
  <c r="AA2170" i="5"/>
  <c r="AD2170" i="5"/>
  <c r="AA2307" i="5"/>
  <c r="AD2307" i="5"/>
  <c r="AA2331" i="5"/>
  <c r="AD2331" i="5"/>
  <c r="AD3376" i="5"/>
  <c r="AA3376" i="5"/>
  <c r="AA1392" i="5"/>
  <c r="AD1392" i="5"/>
  <c r="AD1397" i="5"/>
  <c r="AA1397" i="5"/>
  <c r="AA1575" i="5"/>
  <c r="AD1575" i="5"/>
  <c r="AA1582" i="5"/>
  <c r="AD1582" i="5"/>
  <c r="AA1589" i="5"/>
  <c r="AD1589" i="5"/>
  <c r="AD2199" i="5"/>
  <c r="AA2199" i="5"/>
  <c r="AA3160" i="5"/>
  <c r="AD3160" i="5"/>
  <c r="AA1072" i="5"/>
  <c r="AD1072" i="5"/>
  <c r="AD1143" i="5"/>
  <c r="AA1143" i="5"/>
  <c r="AD1152" i="5"/>
  <c r="AA1152" i="5"/>
  <c r="AD1257" i="5"/>
  <c r="AA1257" i="5"/>
  <c r="AD1272" i="5"/>
  <c r="AA1272" i="5"/>
  <c r="AD1289" i="5"/>
  <c r="AA1289" i="5"/>
  <c r="AA1295" i="5"/>
  <c r="AD1295" i="5"/>
  <c r="AA1302" i="5"/>
  <c r="AD1302" i="5"/>
  <c r="AA1309" i="5"/>
  <c r="AD1309" i="5"/>
  <c r="AD1408" i="5"/>
  <c r="AA1408" i="5"/>
  <c r="AD1416" i="5"/>
  <c r="AA1416" i="5"/>
  <c r="AD1458" i="5"/>
  <c r="AA1458" i="5"/>
  <c r="AD1524" i="5"/>
  <c r="AA1524" i="5"/>
  <c r="AA1650" i="5"/>
  <c r="AD1650" i="5"/>
  <c r="AD2020" i="5"/>
  <c r="AA2020" i="5"/>
  <c r="AD2372" i="5"/>
  <c r="AA2372" i="5"/>
  <c r="AA2376" i="5"/>
  <c r="AD2376" i="5"/>
  <c r="AD3338" i="5"/>
  <c r="AA3338" i="5"/>
  <c r="AA3651" i="5"/>
  <c r="AD3651" i="5"/>
  <c r="S274" i="5"/>
  <c r="S349" i="5"/>
  <c r="U2489" i="5"/>
  <c r="AD1435" i="5"/>
  <c r="AA1435" i="5"/>
  <c r="AD2159" i="5"/>
  <c r="AA2159" i="5"/>
  <c r="AA2171" i="5"/>
  <c r="AD2171" i="5"/>
  <c r="AD2184" i="5"/>
  <c r="AA2184" i="5"/>
  <c r="AD2324" i="5"/>
  <c r="AA2324" i="5"/>
  <c r="AA2679" i="5"/>
  <c r="AD2679" i="5"/>
  <c r="AA3246" i="5"/>
  <c r="AD3246" i="5"/>
  <c r="R3379" i="5"/>
  <c r="S3379" i="5" s="1"/>
  <c r="AD3379" i="5"/>
  <c r="AA3379" i="5"/>
  <c r="AD1389" i="5"/>
  <c r="AA1389" i="5"/>
  <c r="AD1393" i="5"/>
  <c r="AA1393" i="5"/>
  <c r="AA1398" i="5"/>
  <c r="AD1398" i="5"/>
  <c r="AD1576" i="5"/>
  <c r="AA1576" i="5"/>
  <c r="AD1583" i="5"/>
  <c r="AA1583" i="5"/>
  <c r="AA2196" i="5"/>
  <c r="AD2196" i="5"/>
  <c r="AD2215" i="5"/>
  <c r="AA2215" i="5"/>
  <c r="AA3132" i="5"/>
  <c r="AD3132" i="5"/>
  <c r="AA3162" i="5"/>
  <c r="AD3162" i="5"/>
  <c r="AD1073" i="5"/>
  <c r="AA1073" i="5"/>
  <c r="AD1146" i="5"/>
  <c r="AA1146" i="5"/>
  <c r="R1179" i="5"/>
  <c r="S1179" i="5" s="1"/>
  <c r="AD1179" i="5"/>
  <c r="AA1179" i="5"/>
  <c r="AD1259" i="5"/>
  <c r="AA1259" i="5"/>
  <c r="AA1273" i="5"/>
  <c r="AD1273" i="5"/>
  <c r="AD1290" i="5"/>
  <c r="AA1290" i="5"/>
  <c r="AD1296" i="5"/>
  <c r="AA1296" i="5"/>
  <c r="AD1305" i="5"/>
  <c r="AA1305" i="5"/>
  <c r="AA1312" i="5"/>
  <c r="AD1312" i="5"/>
  <c r="AA1409" i="5"/>
  <c r="AD1409" i="5"/>
  <c r="AA1445" i="5"/>
  <c r="AD1445" i="5"/>
  <c r="AA1459" i="5"/>
  <c r="AD1459" i="5"/>
  <c r="AD1526" i="5"/>
  <c r="AA1526" i="5"/>
  <c r="AA2059" i="5"/>
  <c r="AD2059" i="5"/>
  <c r="AA2373" i="5"/>
  <c r="AD2373" i="5"/>
  <c r="AD2377" i="5"/>
  <c r="AA2377" i="5"/>
  <c r="AD3652" i="5"/>
  <c r="AA3652" i="5"/>
  <c r="S153" i="5"/>
  <c r="S86" i="5"/>
  <c r="S210" i="5"/>
  <c r="M264" i="5"/>
  <c r="S437" i="5"/>
  <c r="S406" i="5"/>
  <c r="R438" i="5"/>
  <c r="S438" i="5" s="1"/>
  <c r="R477" i="5"/>
  <c r="U490" i="5"/>
  <c r="R449" i="5"/>
  <c r="S471" i="5"/>
  <c r="R487" i="5"/>
  <c r="S487" i="5" s="1"/>
  <c r="R586" i="5"/>
  <c r="M651" i="5"/>
  <c r="M597" i="5"/>
  <c r="M629" i="5"/>
  <c r="V629" i="5" s="1"/>
  <c r="S730" i="5"/>
  <c r="M696" i="5"/>
  <c r="M722" i="5"/>
  <c r="S454" i="5"/>
  <c r="U933" i="5"/>
  <c r="U984" i="5"/>
  <c r="U1037" i="5"/>
  <c r="U937" i="5"/>
  <c r="U957" i="5"/>
  <c r="U1228" i="5"/>
  <c r="U1880" i="5"/>
  <c r="U2214" i="5"/>
  <c r="U2778" i="5"/>
  <c r="U3380" i="5"/>
  <c r="AD2155" i="5"/>
  <c r="AA2155" i="5"/>
  <c r="AA2172" i="5"/>
  <c r="AD2172" i="5"/>
  <c r="AD2177" i="5"/>
  <c r="AA2177" i="5"/>
  <c r="AD2185" i="5"/>
  <c r="AA2185" i="5"/>
  <c r="AA2327" i="5"/>
  <c r="AD2327" i="5"/>
  <c r="AD2681" i="5"/>
  <c r="AA2681" i="5"/>
  <c r="AB3742" i="5"/>
  <c r="AA1390" i="5"/>
  <c r="AD1390" i="5"/>
  <c r="AA1394" i="5"/>
  <c r="AD1394" i="5"/>
  <c r="AA1399" i="5"/>
  <c r="AD1399" i="5"/>
  <c r="AA1577" i="5"/>
  <c r="AD1577" i="5"/>
  <c r="AA1584" i="5"/>
  <c r="AD1584" i="5"/>
  <c r="AA2197" i="5"/>
  <c r="AD2197" i="5"/>
  <c r="AD2216" i="5"/>
  <c r="AA2216" i="5"/>
  <c r="AD3134" i="5"/>
  <c r="AA3134" i="5"/>
  <c r="AA1147" i="5"/>
  <c r="AD1147" i="5"/>
  <c r="AD1251" i="5"/>
  <c r="AA1251" i="5"/>
  <c r="AA1270" i="5"/>
  <c r="AD1270" i="5"/>
  <c r="AA1274" i="5"/>
  <c r="AD1274" i="5"/>
  <c r="AD1291" i="5"/>
  <c r="AA1291" i="5"/>
  <c r="AD1298" i="5"/>
  <c r="AA1298" i="5"/>
  <c r="AD1307" i="5"/>
  <c r="AA1307" i="5"/>
  <c r="AA1313" i="5"/>
  <c r="AD1313" i="5"/>
  <c r="AA1410" i="5"/>
  <c r="AD1410" i="5"/>
  <c r="AA1448" i="5"/>
  <c r="AD1448" i="5"/>
  <c r="AD1529" i="5"/>
  <c r="AA1529" i="5"/>
  <c r="AD2370" i="5"/>
  <c r="AA2370" i="5"/>
  <c r="AD2374" i="5"/>
  <c r="AA2374" i="5"/>
  <c r="AA2378" i="5"/>
  <c r="AD2378" i="5"/>
  <c r="AA2477" i="5"/>
  <c r="AD2477" i="5"/>
  <c r="AA3661" i="5"/>
  <c r="AD3661" i="5"/>
  <c r="S623" i="5"/>
  <c r="S713" i="5"/>
  <c r="R116" i="5"/>
  <c r="S116" i="5" s="1"/>
  <c r="R138" i="5"/>
  <c r="S146" i="5"/>
  <c r="S165" i="5"/>
  <c r="U285" i="5"/>
  <c r="R283" i="5"/>
  <c r="R287" i="5"/>
  <c r="S476" i="5"/>
  <c r="M496" i="5"/>
  <c r="S541" i="5"/>
  <c r="M587" i="5"/>
  <c r="V587" i="5" s="1"/>
  <c r="M726" i="5"/>
  <c r="S788" i="5"/>
  <c r="S446" i="5"/>
  <c r="U873" i="5"/>
  <c r="U2095" i="5"/>
  <c r="U1750" i="5"/>
  <c r="AD1432" i="5"/>
  <c r="AA1432" i="5"/>
  <c r="AA1961" i="5"/>
  <c r="AD1961" i="5"/>
  <c r="AA2156" i="5"/>
  <c r="AD2156" i="5"/>
  <c r="AD2169" i="5"/>
  <c r="AA2169" i="5"/>
  <c r="AD2173" i="5"/>
  <c r="AA2173" i="5"/>
  <c r="AD2305" i="5"/>
  <c r="AA2305" i="5"/>
  <c r="AD2329" i="5"/>
  <c r="AA2329" i="5"/>
  <c r="AD2682" i="5"/>
  <c r="AA2682" i="5"/>
  <c r="AA3375" i="5"/>
  <c r="AD3375" i="5"/>
  <c r="AA1391" i="5"/>
  <c r="AD1391" i="5"/>
  <c r="AD1396" i="5"/>
  <c r="AA1396" i="5"/>
  <c r="AD1400" i="5"/>
  <c r="AA1400" i="5"/>
  <c r="AA1578" i="5"/>
  <c r="AD1578" i="5"/>
  <c r="AA1585" i="5"/>
  <c r="AD1585" i="5"/>
  <c r="AD2198" i="5"/>
  <c r="AA2198" i="5"/>
  <c r="AA1071" i="5"/>
  <c r="AD1071" i="5"/>
  <c r="AA1118" i="5"/>
  <c r="AD1118" i="5"/>
  <c r="AA1148" i="5"/>
  <c r="AD1148" i="5"/>
  <c r="AA1254" i="5"/>
  <c r="AD1254" i="5"/>
  <c r="AD1271" i="5"/>
  <c r="AA1271" i="5"/>
  <c r="AD1286" i="5"/>
  <c r="AA1286" i="5"/>
  <c r="AD1293" i="5"/>
  <c r="AA1293" i="5"/>
  <c r="AD1299" i="5"/>
  <c r="AA1299" i="5"/>
  <c r="AD1308" i="5"/>
  <c r="AA1308" i="5"/>
  <c r="AA1318" i="5"/>
  <c r="AD1318" i="5"/>
  <c r="AA1413" i="5"/>
  <c r="AD1413" i="5"/>
  <c r="AD1456" i="5"/>
  <c r="AA1456" i="5"/>
  <c r="AA1521" i="5"/>
  <c r="AD1521" i="5"/>
  <c r="AD1532" i="5"/>
  <c r="AA1532" i="5"/>
  <c r="R1985" i="5"/>
  <c r="S1985" i="5" s="1"/>
  <c r="AA1985" i="5"/>
  <c r="AD1985" i="5"/>
  <c r="AA2371" i="5"/>
  <c r="AD2371" i="5"/>
  <c r="R2375" i="5"/>
  <c r="S2375" i="5" s="1"/>
  <c r="U2375" i="5" s="1"/>
  <c r="AD2375" i="5"/>
  <c r="AA2375" i="5"/>
  <c r="AA2478" i="5"/>
  <c r="AD2478" i="5"/>
  <c r="M435" i="5"/>
  <c r="R435" i="5"/>
  <c r="S435" i="5" s="1"/>
  <c r="S496" i="5"/>
  <c r="N2391" i="5"/>
  <c r="V2391" i="5"/>
  <c r="N3366" i="5"/>
  <c r="V3366" i="5"/>
  <c r="N2344" i="5"/>
  <c r="V2344" i="5"/>
  <c r="M417" i="5"/>
  <c r="R417" i="5"/>
  <c r="S417" i="5" s="1"/>
  <c r="N380" i="5"/>
  <c r="R380" i="5"/>
  <c r="S380" i="5" s="1"/>
  <c r="N1883" i="5"/>
  <c r="V1883" i="5"/>
  <c r="N2967" i="5"/>
  <c r="V2967" i="5"/>
  <c r="N3550" i="5"/>
  <c r="V3550" i="5"/>
  <c r="V3592" i="5"/>
  <c r="N3592" i="5"/>
  <c r="V3631" i="5"/>
  <c r="N3631" i="5"/>
  <c r="V3525" i="5"/>
  <c r="N3525" i="5"/>
  <c r="N3605" i="5"/>
  <c r="V3605" i="5"/>
  <c r="N3544" i="5"/>
  <c r="V3544" i="5"/>
  <c r="V3594" i="5"/>
  <c r="N3594" i="5"/>
  <c r="N1783" i="5"/>
  <c r="V1783" i="5"/>
  <c r="N2903" i="5"/>
  <c r="V2903" i="5"/>
  <c r="U2903" i="5"/>
  <c r="M627" i="5"/>
  <c r="R627" i="5"/>
  <c r="N1319" i="5"/>
  <c r="V1319" i="5"/>
  <c r="N3085" i="5"/>
  <c r="V3085" i="5"/>
  <c r="N3072" i="5"/>
  <c r="V3072" i="5"/>
  <c r="N3163" i="5"/>
  <c r="V3163" i="5"/>
  <c r="V3542" i="5"/>
  <c r="N3542" i="5"/>
  <c r="N1267" i="5"/>
  <c r="V1267" i="5"/>
  <c r="AA341" i="5"/>
  <c r="M341" i="5"/>
  <c r="V341" i="5" s="1"/>
  <c r="N2846" i="5"/>
  <c r="V2846" i="5"/>
  <c r="S170" i="5"/>
  <c r="S350" i="5"/>
  <c r="M578" i="5"/>
  <c r="R578" i="5"/>
  <c r="S578" i="5" s="1"/>
  <c r="M610" i="5"/>
  <c r="R610" i="5"/>
  <c r="S610" i="5" s="1"/>
  <c r="M465" i="5"/>
  <c r="R465" i="5"/>
  <c r="M668" i="5"/>
  <c r="R668" i="5"/>
  <c r="S668" i="5" s="1"/>
  <c r="V3534" i="5"/>
  <c r="N3534" i="5"/>
  <c r="V3548" i="5"/>
  <c r="N3548" i="5"/>
  <c r="U945" i="5"/>
  <c r="U1194" i="5"/>
  <c r="W1194" i="5" s="1"/>
  <c r="Y1194" i="5" s="1"/>
  <c r="U1198" i="5"/>
  <c r="U1202" i="5"/>
  <c r="U1206" i="5"/>
  <c r="V1693" i="5"/>
  <c r="W2244" i="5"/>
  <c r="Y2244" i="5" s="1"/>
  <c r="S3089" i="5"/>
  <c r="S3315" i="5"/>
  <c r="U2679" i="5"/>
  <c r="AD1101" i="5"/>
  <c r="AA1101" i="5"/>
  <c r="AD1224" i="5"/>
  <c r="AA1224" i="5"/>
  <c r="AD861" i="5"/>
  <c r="AA861" i="5"/>
  <c r="AD884" i="5"/>
  <c r="AA884" i="5"/>
  <c r="AA972" i="5"/>
  <c r="AD972" i="5"/>
  <c r="AD976" i="5"/>
  <c r="AA976" i="5"/>
  <c r="AD1002" i="5"/>
  <c r="AA1002" i="5"/>
  <c r="R1006" i="5"/>
  <c r="S1006" i="5" s="1"/>
  <c r="AD1006" i="5"/>
  <c r="AA1006" i="5"/>
  <c r="AA1020" i="5"/>
  <c r="AD1020" i="5"/>
  <c r="AA1221" i="5"/>
  <c r="AD1221" i="5"/>
  <c r="R1439" i="5"/>
  <c r="S1439" i="5" s="1"/>
  <c r="AD1439" i="5"/>
  <c r="AA1439" i="5"/>
  <c r="AA1796" i="5"/>
  <c r="AD1796" i="5"/>
  <c r="AD1800" i="5"/>
  <c r="AA1800" i="5"/>
  <c r="AA1804" i="5"/>
  <c r="AD1804" i="5"/>
  <c r="AD1809" i="5"/>
  <c r="AA1809" i="5"/>
  <c r="R1854" i="5"/>
  <c r="S1854" i="5" s="1"/>
  <c r="U1854" i="5" s="1"/>
  <c r="W1854" i="5" s="1"/>
  <c r="Y1854" i="5" s="1"/>
  <c r="AD1854" i="5"/>
  <c r="R1916" i="5"/>
  <c r="S1916" i="5" s="1"/>
  <c r="AA1916" i="5"/>
  <c r="R1942" i="5"/>
  <c r="S1942" i="5" s="1"/>
  <c r="U1942" i="5" s="1"/>
  <c r="AD1942" i="5"/>
  <c r="AA1942" i="5"/>
  <c r="AA2078" i="5"/>
  <c r="AD2078" i="5"/>
  <c r="AD2093" i="5"/>
  <c r="AA2093" i="5"/>
  <c r="AD1542" i="5"/>
  <c r="AA1542" i="5"/>
  <c r="AD1549" i="5"/>
  <c r="AA1549" i="5"/>
  <c r="AA1604" i="5"/>
  <c r="AD1604" i="5"/>
  <c r="AA1672" i="5"/>
  <c r="AD1672" i="5"/>
  <c r="AD817" i="5"/>
  <c r="AA817" i="5"/>
  <c r="AA1034" i="5"/>
  <c r="AD1034" i="5"/>
  <c r="AD1040" i="5"/>
  <c r="AA1040" i="5"/>
  <c r="AD1075" i="5"/>
  <c r="AA1075" i="5"/>
  <c r="AD1092" i="5"/>
  <c r="AA1092" i="5"/>
  <c r="AA1515" i="5"/>
  <c r="AD1515" i="5"/>
  <c r="AA1562" i="5"/>
  <c r="AD1562" i="5"/>
  <c r="AD1620" i="5"/>
  <c r="AA1620" i="5"/>
  <c r="AD1699" i="5"/>
  <c r="AA1699" i="5"/>
  <c r="AD1706" i="5"/>
  <c r="AA1706" i="5"/>
  <c r="AD1711" i="5"/>
  <c r="AA1711" i="5"/>
  <c r="AA1716" i="5"/>
  <c r="AD1716" i="5"/>
  <c r="AA1727" i="5"/>
  <c r="AD1727" i="5"/>
  <c r="AD1746" i="5"/>
  <c r="AA1746" i="5"/>
  <c r="AA1751" i="5"/>
  <c r="AD1751" i="5"/>
  <c r="AD1759" i="5"/>
  <c r="AA1759" i="5"/>
  <c r="AA2131" i="5"/>
  <c r="AD2131" i="5"/>
  <c r="AD2141" i="5"/>
  <c r="AA2141" i="5"/>
  <c r="AD2145" i="5"/>
  <c r="AA2145" i="5"/>
  <c r="AA2149" i="5"/>
  <c r="AD2149" i="5"/>
  <c r="AA2228" i="5"/>
  <c r="AD2228" i="5"/>
  <c r="AD2238" i="5"/>
  <c r="AA2238" i="5"/>
  <c r="AD2254" i="5"/>
  <c r="AA2254" i="5"/>
  <c r="AD2274" i="5"/>
  <c r="AA2274" i="5"/>
  <c r="AD2349" i="5"/>
  <c r="AA2349" i="5"/>
  <c r="R2438" i="5"/>
  <c r="S2438" i="5" s="1"/>
  <c r="U2438" i="5" s="1"/>
  <c r="AA2438" i="5"/>
  <c r="AD2438" i="5"/>
  <c r="R2444" i="5"/>
  <c r="S2444" i="5" s="1"/>
  <c r="AA2444" i="5"/>
  <c r="AD2444" i="5"/>
  <c r="AA2599" i="5"/>
  <c r="AD2599" i="5"/>
  <c r="AA2603" i="5"/>
  <c r="AD2603" i="5"/>
  <c r="AD2670" i="5"/>
  <c r="AA2670" i="5"/>
  <c r="AD2778" i="5"/>
  <c r="AA2778" i="5"/>
  <c r="AA3083" i="5"/>
  <c r="AD3083" i="5"/>
  <c r="AA3537" i="5"/>
  <c r="AD3537" i="5"/>
  <c r="AA1775" i="5"/>
  <c r="AD1775" i="5"/>
  <c r="AD1868" i="5"/>
  <c r="AA1868" i="5"/>
  <c r="AA3394" i="5"/>
  <c r="AD3394" i="5"/>
  <c r="AA2403" i="5"/>
  <c r="AD2403" i="5"/>
  <c r="AD2418" i="5"/>
  <c r="AA2418" i="5"/>
  <c r="AA2422" i="5"/>
  <c r="AD2422" i="5"/>
  <c r="AD2530" i="5"/>
  <c r="AA2530" i="5"/>
  <c r="AD2541" i="5"/>
  <c r="AA2541" i="5"/>
  <c r="AA2824" i="5"/>
  <c r="AD2824" i="5"/>
  <c r="AA2829" i="5"/>
  <c r="AD2829" i="5"/>
  <c r="AD2919" i="5"/>
  <c r="AA2919" i="5"/>
  <c r="AA3037" i="5"/>
  <c r="AD3037" i="5"/>
  <c r="AD3185" i="5"/>
  <c r="AA3185" i="5"/>
  <c r="AD3194" i="5"/>
  <c r="AA3194" i="5"/>
  <c r="AD3218" i="5"/>
  <c r="AA3218" i="5"/>
  <c r="AA3297" i="5"/>
  <c r="AD3297" i="5"/>
  <c r="AD3323" i="5"/>
  <c r="AA3323" i="5"/>
  <c r="S683" i="5"/>
  <c r="W931" i="5"/>
  <c r="Y931" i="5" s="1"/>
  <c r="U1349" i="5"/>
  <c r="S1938" i="5"/>
  <c r="U2213" i="5"/>
  <c r="S1812" i="5"/>
  <c r="S2348" i="5"/>
  <c r="S2493" i="5"/>
  <c r="S2633" i="5"/>
  <c r="S2701" i="5"/>
  <c r="AD862" i="5"/>
  <c r="AA862" i="5"/>
  <c r="AD886" i="5"/>
  <c r="AA886" i="5"/>
  <c r="R973" i="5"/>
  <c r="S973" i="5" s="1"/>
  <c r="U973" i="5" s="1"/>
  <c r="W973" i="5" s="1"/>
  <c r="Y973" i="5" s="1"/>
  <c r="AA973" i="5"/>
  <c r="AD973" i="5"/>
  <c r="AA979" i="5"/>
  <c r="AD979" i="5"/>
  <c r="AA1003" i="5"/>
  <c r="AD1003" i="5"/>
  <c r="AD1007" i="5"/>
  <c r="AA1007" i="5"/>
  <c r="AD1095" i="5"/>
  <c r="AA1095" i="5"/>
  <c r="AD1321" i="5"/>
  <c r="AA1321" i="5"/>
  <c r="AD1440" i="5"/>
  <c r="AA1440" i="5"/>
  <c r="AA1797" i="5"/>
  <c r="AD1797" i="5"/>
  <c r="AD1801" i="5"/>
  <c r="AA1801" i="5"/>
  <c r="AA1806" i="5"/>
  <c r="AD1806" i="5"/>
  <c r="AD1815" i="5"/>
  <c r="AA1815" i="5"/>
  <c r="AD1907" i="5"/>
  <c r="AA1907" i="5"/>
  <c r="AA1945" i="5"/>
  <c r="AD1945" i="5"/>
  <c r="AD2079" i="5"/>
  <c r="AA2079" i="5"/>
  <c r="AD1488" i="5"/>
  <c r="AA1488" i="5"/>
  <c r="AD1545" i="5"/>
  <c r="AA1545" i="5"/>
  <c r="AD1552" i="5"/>
  <c r="AA1552" i="5"/>
  <c r="AA1608" i="5"/>
  <c r="AD1608" i="5"/>
  <c r="AA1673" i="5"/>
  <c r="AD1673" i="5"/>
  <c r="AA1027" i="5"/>
  <c r="AD1027" i="5"/>
  <c r="AA1035" i="5"/>
  <c r="AD1035" i="5"/>
  <c r="AA1041" i="5"/>
  <c r="AD1041" i="5"/>
  <c r="AD1081" i="5"/>
  <c r="AA1081" i="5"/>
  <c r="AA1168" i="5"/>
  <c r="AD1168" i="5"/>
  <c r="AD1218" i="5"/>
  <c r="AA1218" i="5"/>
  <c r="AD1517" i="5"/>
  <c r="AA1517" i="5"/>
  <c r="AD1563" i="5"/>
  <c r="AA1563" i="5"/>
  <c r="AD1692" i="5"/>
  <c r="AA1692" i="5"/>
  <c r="AD1703" i="5"/>
  <c r="AA1703" i="5"/>
  <c r="AA1707" i="5"/>
  <c r="AD1707" i="5"/>
  <c r="AD1712" i="5"/>
  <c r="AA1712" i="5"/>
  <c r="AD1717" i="5"/>
  <c r="AA1717" i="5"/>
  <c r="AA1728" i="5"/>
  <c r="AD1728" i="5"/>
  <c r="AA1742" i="5"/>
  <c r="AD1742" i="5"/>
  <c r="AA1747" i="5"/>
  <c r="AD1747" i="5"/>
  <c r="AD1752" i="5"/>
  <c r="AA1752" i="5"/>
  <c r="AD1762" i="5"/>
  <c r="AA1762" i="5"/>
  <c r="AA1771" i="5"/>
  <c r="AD1771" i="5"/>
  <c r="AD2132" i="5"/>
  <c r="AA2132" i="5"/>
  <c r="AD2142" i="5"/>
  <c r="AA2142" i="5"/>
  <c r="AD2146" i="5"/>
  <c r="AA2146" i="5"/>
  <c r="AD2224" i="5"/>
  <c r="AA2224" i="5"/>
  <c r="AA2229" i="5"/>
  <c r="AD2229" i="5"/>
  <c r="AA2243" i="5"/>
  <c r="AD2243" i="5"/>
  <c r="AA2265" i="5"/>
  <c r="AD2265" i="5"/>
  <c r="AA2275" i="5"/>
  <c r="AD2275" i="5"/>
  <c r="R2433" i="5"/>
  <c r="S2433" i="5" s="1"/>
  <c r="AD2433" i="5"/>
  <c r="AA2433" i="5"/>
  <c r="R2439" i="5"/>
  <c r="S2439" i="5" s="1"/>
  <c r="U2439" i="5" s="1"/>
  <c r="W2439" i="5" s="1"/>
  <c r="Y2439" i="5" s="1"/>
  <c r="AD2439" i="5"/>
  <c r="AA2439" i="5"/>
  <c r="AD2549" i="5"/>
  <c r="AA2549" i="5"/>
  <c r="AA2600" i="5"/>
  <c r="AD2600" i="5"/>
  <c r="AA2604" i="5"/>
  <c r="AD2604" i="5"/>
  <c r="AD2671" i="5"/>
  <c r="AA2671" i="5"/>
  <c r="AD2698" i="5"/>
  <c r="AA2698" i="5"/>
  <c r="AD2779" i="5"/>
  <c r="AA2779" i="5"/>
  <c r="AA2856" i="5"/>
  <c r="AD2856" i="5"/>
  <c r="AD3097" i="5"/>
  <c r="AA3097" i="5"/>
  <c r="AD3699" i="5"/>
  <c r="AA3699" i="5"/>
  <c r="AA1776" i="5"/>
  <c r="AD1776" i="5"/>
  <c r="R1870" i="5"/>
  <c r="S1870" i="5" s="1"/>
  <c r="AD1870" i="5"/>
  <c r="AA1870" i="5"/>
  <c r="R2384" i="5"/>
  <c r="S2384" i="5" s="1"/>
  <c r="AD2384" i="5"/>
  <c r="AA2384" i="5"/>
  <c r="AA2415" i="5"/>
  <c r="AD2415" i="5"/>
  <c r="AD2419" i="5"/>
  <c r="AA2419" i="5"/>
  <c r="AA2423" i="5"/>
  <c r="AD2423" i="5"/>
  <c r="AD2526" i="5"/>
  <c r="AA2526" i="5"/>
  <c r="AA2532" i="5"/>
  <c r="AD2532" i="5"/>
  <c r="R2546" i="5"/>
  <c r="AD2546" i="5"/>
  <c r="AA2546" i="5"/>
  <c r="AD2826" i="5"/>
  <c r="AA2826" i="5"/>
  <c r="AA2830" i="5"/>
  <c r="AD2830" i="5"/>
  <c r="AD3022" i="5"/>
  <c r="AA3022" i="5"/>
  <c r="AD3046" i="5"/>
  <c r="AA3046" i="5"/>
  <c r="AA3186" i="5"/>
  <c r="AD3186" i="5"/>
  <c r="AA3214" i="5"/>
  <c r="AD3214" i="5"/>
  <c r="AA3219" i="5"/>
  <c r="AD3219" i="5"/>
  <c r="AA3298" i="5"/>
  <c r="AD3298" i="5"/>
  <c r="R3325" i="5"/>
  <c r="S3325" i="5" s="1"/>
  <c r="AA3325" i="5"/>
  <c r="AD3325" i="5"/>
  <c r="W504" i="5"/>
  <c r="Y504" i="5" s="1"/>
  <c r="S725" i="5"/>
  <c r="AD200" i="5"/>
  <c r="V893" i="5"/>
  <c r="U905" i="5"/>
  <c r="U869" i="5"/>
  <c r="U930" i="5"/>
  <c r="V896" i="5"/>
  <c r="V941" i="5"/>
  <c r="V965" i="5"/>
  <c r="V945" i="5"/>
  <c r="V1052" i="5"/>
  <c r="V1034" i="5"/>
  <c r="V1029" i="5"/>
  <c r="V1155" i="5"/>
  <c r="V1240" i="5"/>
  <c r="V1164" i="5"/>
  <c r="V1158" i="5"/>
  <c r="V1279" i="5"/>
  <c r="V1284" i="5"/>
  <c r="V1418" i="5"/>
  <c r="V1168" i="5"/>
  <c r="V1570" i="5"/>
  <c r="W1691" i="5"/>
  <c r="Y1691" i="5" s="1"/>
  <c r="U1744" i="5"/>
  <c r="V1493" i="5"/>
  <c r="V1720" i="5"/>
  <c r="V1955" i="5"/>
  <c r="U2044" i="5"/>
  <c r="S1007" i="5"/>
  <c r="U1007" i="5" s="1"/>
  <c r="S1122" i="5"/>
  <c r="S1204" i="5"/>
  <c r="S1282" i="5"/>
  <c r="S1542" i="5"/>
  <c r="U1542" i="5" s="1"/>
  <c r="S1432" i="5"/>
  <c r="S1564" i="5"/>
  <c r="S1478" i="5"/>
  <c r="U1478" i="5" s="1"/>
  <c r="S1504" i="5"/>
  <c r="S2079" i="5"/>
  <c r="U2079" i="5" s="1"/>
  <c r="S2050" i="5"/>
  <c r="S1756" i="5"/>
  <c r="S1710" i="5"/>
  <c r="S1759" i="5"/>
  <c r="U1759" i="5" s="1"/>
  <c r="S2139" i="5"/>
  <c r="S2154" i="5"/>
  <c r="S1945" i="5"/>
  <c r="S2235" i="5"/>
  <c r="U2235" i="5" s="1"/>
  <c r="S2557" i="5"/>
  <c r="S2205" i="5"/>
  <c r="S2257" i="5"/>
  <c r="S2397" i="5"/>
  <c r="S2715" i="5"/>
  <c r="V2778" i="5"/>
  <c r="S2681" i="5"/>
  <c r="U3640" i="5"/>
  <c r="U3697" i="5"/>
  <c r="S3565" i="5"/>
  <c r="U3565" i="5" s="1"/>
  <c r="U1630" i="5"/>
  <c r="AA1174" i="5"/>
  <c r="AD1174" i="5"/>
  <c r="AD863" i="5"/>
  <c r="AA863" i="5"/>
  <c r="AD887" i="5"/>
  <c r="AA887" i="5"/>
  <c r="R974" i="5"/>
  <c r="S974" i="5" s="1"/>
  <c r="AA974" i="5"/>
  <c r="AD974" i="5"/>
  <c r="R988" i="5"/>
  <c r="S988" i="5" s="1"/>
  <c r="AA988" i="5"/>
  <c r="AD988" i="5"/>
  <c r="AA1004" i="5"/>
  <c r="AD1004" i="5"/>
  <c r="AD1008" i="5"/>
  <c r="AA1008" i="5"/>
  <c r="AD1096" i="5"/>
  <c r="AA1096" i="5"/>
  <c r="AA1442" i="5"/>
  <c r="AD1442" i="5"/>
  <c r="AA867" i="5"/>
  <c r="AD867" i="5"/>
  <c r="AA1640" i="5"/>
  <c r="AD1640" i="5"/>
  <c r="AA1798" i="5"/>
  <c r="AD1798" i="5"/>
  <c r="AD1802" i="5"/>
  <c r="AA1802" i="5"/>
  <c r="AD1807" i="5"/>
  <c r="AA1807" i="5"/>
  <c r="R1829" i="5"/>
  <c r="S1829" i="5" s="1"/>
  <c r="U1829" i="5" s="1"/>
  <c r="AA1829" i="5"/>
  <c r="AD1829" i="5"/>
  <c r="AA1909" i="5"/>
  <c r="AD1909" i="5"/>
  <c r="AD1938" i="5"/>
  <c r="AA1938" i="5"/>
  <c r="AD2071" i="5"/>
  <c r="AA2071" i="5"/>
  <c r="AA1490" i="5"/>
  <c r="AD1490" i="5"/>
  <c r="AA1547" i="5"/>
  <c r="AD1547" i="5"/>
  <c r="AD1553" i="5"/>
  <c r="AA1553" i="5"/>
  <c r="AD1653" i="5"/>
  <c r="AA1653" i="5"/>
  <c r="AD1678" i="5"/>
  <c r="AA1678" i="5"/>
  <c r="R1855" i="5"/>
  <c r="S1855" i="5" s="1"/>
  <c r="AD1855" i="5"/>
  <c r="W3736" i="5"/>
  <c r="Y3736" i="5" s="1"/>
  <c r="AD1032" i="5"/>
  <c r="AA1032" i="5"/>
  <c r="AA1037" i="5"/>
  <c r="AD1037" i="5"/>
  <c r="AA1042" i="5"/>
  <c r="AD1042" i="5"/>
  <c r="AA1084" i="5"/>
  <c r="AD1084" i="5"/>
  <c r="AA1210" i="5"/>
  <c r="AD1210" i="5"/>
  <c r="AA1401" i="5"/>
  <c r="AD1401" i="5"/>
  <c r="AD1519" i="5"/>
  <c r="AA1519" i="5"/>
  <c r="AA1564" i="5"/>
  <c r="AD1564" i="5"/>
  <c r="R1693" i="5"/>
  <c r="S1693" i="5" s="1"/>
  <c r="AD1693" i="5"/>
  <c r="AA1693" i="5"/>
  <c r="AD1704" i="5"/>
  <c r="AA1704" i="5"/>
  <c r="AA1709" i="5"/>
  <c r="AD1709" i="5"/>
  <c r="AA1713" i="5"/>
  <c r="AD1713" i="5"/>
  <c r="AD1720" i="5"/>
  <c r="AA1720" i="5"/>
  <c r="AA1730" i="5"/>
  <c r="AD1730" i="5"/>
  <c r="AD1743" i="5"/>
  <c r="AA1743" i="5"/>
  <c r="AD1749" i="5"/>
  <c r="AA1749" i="5"/>
  <c r="AA1753" i="5"/>
  <c r="AD1753" i="5"/>
  <c r="AA1765" i="5"/>
  <c r="AD1765" i="5"/>
  <c r="R2129" i="5"/>
  <c r="S2129" i="5" s="1"/>
  <c r="AA2129" i="5"/>
  <c r="AD2129" i="5"/>
  <c r="AD2133" i="5"/>
  <c r="AA2133" i="5"/>
  <c r="AD2143" i="5"/>
  <c r="AA2143" i="5"/>
  <c r="AA2147" i="5"/>
  <c r="AD2147" i="5"/>
  <c r="AA2226" i="5"/>
  <c r="AD2226" i="5"/>
  <c r="AA2230" i="5"/>
  <c r="AD2230" i="5"/>
  <c r="AD2240" i="5"/>
  <c r="AA2240" i="5"/>
  <c r="AD2244" i="5"/>
  <c r="AA2244" i="5"/>
  <c r="AD2271" i="5"/>
  <c r="AA2271" i="5"/>
  <c r="AD2435" i="5"/>
  <c r="AA2435" i="5"/>
  <c r="R2440" i="5"/>
  <c r="S2440" i="5" s="1"/>
  <c r="U2440" i="5" s="1"/>
  <c r="AD2440" i="5"/>
  <c r="AA2440" i="5"/>
  <c r="AD2601" i="5"/>
  <c r="AA2601" i="5"/>
  <c r="AA2605" i="5"/>
  <c r="AD2605" i="5"/>
  <c r="AA2672" i="5"/>
  <c r="AD2672" i="5"/>
  <c r="AD2699" i="5"/>
  <c r="AA2699" i="5"/>
  <c r="AA2857" i="5"/>
  <c r="AD2857" i="5"/>
  <c r="AD3364" i="5"/>
  <c r="AA3364" i="5"/>
  <c r="AD1779" i="5"/>
  <c r="AA1779" i="5"/>
  <c r="R1871" i="5"/>
  <c r="S1871" i="5" s="1"/>
  <c r="U1871" i="5" s="1"/>
  <c r="AA1871" i="5"/>
  <c r="AD1871" i="5"/>
  <c r="AD2386" i="5"/>
  <c r="AA2386" i="5"/>
  <c r="AD2416" i="5"/>
  <c r="AA2416" i="5"/>
  <c r="AD2420" i="5"/>
  <c r="AA2420" i="5"/>
  <c r="AA2424" i="5"/>
  <c r="AD2424" i="5"/>
  <c r="AA2527" i="5"/>
  <c r="AD2527" i="5"/>
  <c r="AA2533" i="5"/>
  <c r="AD2533" i="5"/>
  <c r="R2547" i="5"/>
  <c r="S2547" i="5" s="1"/>
  <c r="U2547" i="5" s="1"/>
  <c r="AA2547" i="5"/>
  <c r="AD2547" i="5"/>
  <c r="AA2650" i="5"/>
  <c r="AD2650" i="5"/>
  <c r="AA2827" i="5"/>
  <c r="AD2827" i="5"/>
  <c r="AD2832" i="5"/>
  <c r="AA2832" i="5"/>
  <c r="AA3024" i="5"/>
  <c r="AD3024" i="5"/>
  <c r="AA3047" i="5"/>
  <c r="AD3047" i="5"/>
  <c r="R3215" i="5"/>
  <c r="S3215" i="5" s="1"/>
  <c r="U3215" i="5" s="1"/>
  <c r="AD3215" i="5"/>
  <c r="AA3215" i="5"/>
  <c r="AA3223" i="5"/>
  <c r="AD3223" i="5"/>
  <c r="AD3299" i="5"/>
  <c r="AA3299" i="5"/>
  <c r="U2344" i="5"/>
  <c r="AA1100" i="5"/>
  <c r="AD1100" i="5"/>
  <c r="AA1175" i="5"/>
  <c r="AD1175" i="5"/>
  <c r="AD883" i="5"/>
  <c r="AA883" i="5"/>
  <c r="AD971" i="5"/>
  <c r="AA971" i="5"/>
  <c r="AA975" i="5"/>
  <c r="AD975" i="5"/>
  <c r="AD1001" i="5"/>
  <c r="AA1001" i="5"/>
  <c r="R1005" i="5"/>
  <c r="S1005" i="5" s="1"/>
  <c r="U1005" i="5" s="1"/>
  <c r="AD1005" i="5"/>
  <c r="AA1005" i="5"/>
  <c r="AA1011" i="5"/>
  <c r="AD1011" i="5"/>
  <c r="AA1171" i="5"/>
  <c r="AD1171" i="5"/>
  <c r="AA1402" i="5"/>
  <c r="AD1402" i="5"/>
  <c r="AD868" i="5"/>
  <c r="AA868" i="5"/>
  <c r="AD1795" i="5"/>
  <c r="AA1795" i="5"/>
  <c r="AD1799" i="5"/>
  <c r="AA1799" i="5"/>
  <c r="R1803" i="5"/>
  <c r="S1803" i="5" s="1"/>
  <c r="U1803" i="5" s="1"/>
  <c r="AA1803" i="5"/>
  <c r="AD1803" i="5"/>
  <c r="AD1808" i="5"/>
  <c r="AA1808" i="5"/>
  <c r="R1835" i="5"/>
  <c r="S1835" i="5" s="1"/>
  <c r="U1835" i="5" s="1"/>
  <c r="AA1835" i="5"/>
  <c r="AD1835" i="5"/>
  <c r="AA1939" i="5"/>
  <c r="AD1939" i="5"/>
  <c r="AD2077" i="5"/>
  <c r="AA2077" i="5"/>
  <c r="AA1540" i="5"/>
  <c r="AD1540" i="5"/>
  <c r="AD1548" i="5"/>
  <c r="AA1548" i="5"/>
  <c r="AD1603" i="5"/>
  <c r="AA1603" i="5"/>
  <c r="R1661" i="5"/>
  <c r="AD1661" i="5"/>
  <c r="AA1661" i="5"/>
  <c r="AD1683" i="5"/>
  <c r="AA1683" i="5"/>
  <c r="AA1033" i="5"/>
  <c r="AD1033" i="5"/>
  <c r="AA1039" i="5"/>
  <c r="AD1039" i="5"/>
  <c r="AA1049" i="5"/>
  <c r="AD1049" i="5"/>
  <c r="AA1211" i="5"/>
  <c r="AD1211" i="5"/>
  <c r="AD1514" i="5"/>
  <c r="AA1514" i="5"/>
  <c r="AA1566" i="5"/>
  <c r="AD1566" i="5"/>
  <c r="AA1698" i="5"/>
  <c r="AD1698" i="5"/>
  <c r="AD1705" i="5"/>
  <c r="AA1705" i="5"/>
  <c r="AD1710" i="5"/>
  <c r="AA1710" i="5"/>
  <c r="AA1714" i="5"/>
  <c r="AD1714" i="5"/>
  <c r="AD1731" i="5"/>
  <c r="AA1731" i="5"/>
  <c r="AD1745" i="5"/>
  <c r="AA1745" i="5"/>
  <c r="AA1750" i="5"/>
  <c r="AD1750" i="5"/>
  <c r="AA1758" i="5"/>
  <c r="AD1758" i="5"/>
  <c r="AA1766" i="5"/>
  <c r="AD1766" i="5"/>
  <c r="AA2130" i="5"/>
  <c r="AD2130" i="5"/>
  <c r="AD2144" i="5"/>
  <c r="AA2144" i="5"/>
  <c r="AA2148" i="5"/>
  <c r="AD2148" i="5"/>
  <c r="AD2233" i="5"/>
  <c r="AA2233" i="5"/>
  <c r="AA2241" i="5"/>
  <c r="AD2241" i="5"/>
  <c r="AD2249" i="5"/>
  <c r="AA2249" i="5"/>
  <c r="AD2281" i="5"/>
  <c r="AA2281" i="5"/>
  <c r="R2437" i="5"/>
  <c r="S2437" i="5" s="1"/>
  <c r="U2437" i="5" s="1"/>
  <c r="AA2437" i="5"/>
  <c r="AD2437" i="5"/>
  <c r="AD2441" i="5"/>
  <c r="AA2441" i="5"/>
  <c r="AD2597" i="5"/>
  <c r="AA2597" i="5"/>
  <c r="AA2602" i="5"/>
  <c r="AD2602" i="5"/>
  <c r="AA2607" i="5"/>
  <c r="AD2607" i="5"/>
  <c r="AA2673" i="5"/>
  <c r="AD2673" i="5"/>
  <c r="AA2783" i="5"/>
  <c r="AD2783" i="5"/>
  <c r="AD2858" i="5"/>
  <c r="AA2858" i="5"/>
  <c r="AA3450" i="5"/>
  <c r="AD3450" i="5"/>
  <c r="AD1772" i="5"/>
  <c r="AA1772" i="5"/>
  <c r="AD1867" i="5"/>
  <c r="AA1867" i="5"/>
  <c r="AA1876" i="5"/>
  <c r="AD1876" i="5"/>
  <c r="AD3391" i="5"/>
  <c r="AA3391" i="5"/>
  <c r="AA3401" i="5"/>
  <c r="AD3401" i="5"/>
  <c r="R2388" i="5"/>
  <c r="S2388" i="5" s="1"/>
  <c r="AD2388" i="5"/>
  <c r="AA2388" i="5"/>
  <c r="AA2417" i="5"/>
  <c r="AD2417" i="5"/>
  <c r="AA2421" i="5"/>
  <c r="AD2421" i="5"/>
  <c r="AD2486" i="5"/>
  <c r="AA2486" i="5"/>
  <c r="AD2528" i="5"/>
  <c r="AA2528" i="5"/>
  <c r="AA2535" i="5"/>
  <c r="AD2535" i="5"/>
  <c r="AA2822" i="5"/>
  <c r="AD2822" i="5"/>
  <c r="AA2828" i="5"/>
  <c r="AD2828" i="5"/>
  <c r="AD2835" i="5"/>
  <c r="AA2835" i="5"/>
  <c r="AA3018" i="5"/>
  <c r="AD3018" i="5"/>
  <c r="AD3032" i="5"/>
  <c r="AA3032" i="5"/>
  <c r="AD3052" i="5"/>
  <c r="AA3052" i="5"/>
  <c r="AA3188" i="5"/>
  <c r="AD3188" i="5"/>
  <c r="AD3217" i="5"/>
  <c r="AA3217" i="5"/>
  <c r="AD3294" i="5"/>
  <c r="AA3294" i="5"/>
  <c r="AD3322" i="5"/>
  <c r="AA3322" i="5"/>
  <c r="V3511" i="5"/>
  <c r="U3511" i="5"/>
  <c r="N3558" i="5"/>
  <c r="V3558" i="5"/>
  <c r="N3618" i="5"/>
  <c r="V3618" i="5"/>
  <c r="V3650" i="5"/>
  <c r="N3650" i="5"/>
  <c r="N1104" i="5"/>
  <c r="V1104" i="5"/>
  <c r="N917" i="5"/>
  <c r="V917" i="5"/>
  <c r="N1277" i="5"/>
  <c r="V1277" i="5"/>
  <c r="N1507" i="5"/>
  <c r="V1507" i="5"/>
  <c r="N1929" i="5"/>
  <c r="V1929" i="5"/>
  <c r="N1741" i="5"/>
  <c r="V1741" i="5"/>
  <c r="N1977" i="5"/>
  <c r="V1977" i="5"/>
  <c r="N2176" i="5"/>
  <c r="V2176" i="5"/>
  <c r="N2430" i="5"/>
  <c r="V2430" i="5"/>
  <c r="N1661" i="5"/>
  <c r="V1661" i="5"/>
  <c r="V850" i="5"/>
  <c r="U1530" i="5"/>
  <c r="V1690" i="5"/>
  <c r="V2014" i="5"/>
  <c r="V1560" i="5"/>
  <c r="V1714" i="5"/>
  <c r="V2178" i="5"/>
  <c r="U3711" i="5"/>
  <c r="U880" i="5"/>
  <c r="V3541" i="5"/>
  <c r="N3557" i="5"/>
  <c r="V3608" i="5"/>
  <c r="N3640" i="5"/>
  <c r="N3547" i="5"/>
  <c r="N3577" i="5"/>
  <c r="V3622" i="5"/>
  <c r="N3658" i="5"/>
  <c r="U1002" i="5"/>
  <c r="W1002" i="5" s="1"/>
  <c r="Y1002" i="5" s="1"/>
  <c r="N2471" i="5"/>
  <c r="U2471" i="5"/>
  <c r="N2952" i="5"/>
  <c r="U2952" i="5"/>
  <c r="N3199" i="5"/>
  <c r="V3199" i="5"/>
  <c r="N3259" i="5"/>
  <c r="V3259" i="5"/>
  <c r="N3302" i="5"/>
  <c r="V3302" i="5"/>
  <c r="N3334" i="5"/>
  <c r="V3334" i="5"/>
  <c r="N2680" i="5"/>
  <c r="V2680" i="5"/>
  <c r="N3207" i="5"/>
  <c r="V3207" i="5"/>
  <c r="N3338" i="5"/>
  <c r="U3338" i="5"/>
  <c r="N3135" i="5"/>
  <c r="U3135" i="5"/>
  <c r="N2876" i="5"/>
  <c r="V2876" i="5"/>
  <c r="N3307" i="5"/>
  <c r="V3307" i="5"/>
  <c r="N3670" i="5"/>
  <c r="V3670" i="5"/>
  <c r="U3702" i="5"/>
  <c r="N3702" i="5"/>
  <c r="N3159" i="5"/>
  <c r="U3159" i="5"/>
  <c r="N3671" i="5"/>
  <c r="U3671" i="5"/>
  <c r="N3102" i="5"/>
  <c r="V3102" i="5"/>
  <c r="N2388" i="5"/>
  <c r="V2388" i="5"/>
  <c r="N2433" i="5"/>
  <c r="V2433" i="5"/>
  <c r="U702" i="5"/>
  <c r="U850" i="5"/>
  <c r="V1079" i="5"/>
  <c r="V1331" i="5"/>
  <c r="V1108" i="5"/>
  <c r="V1422" i="5"/>
  <c r="V1514" i="5"/>
  <c r="V1796" i="5"/>
  <c r="V1830" i="5"/>
  <c r="V1887" i="5"/>
  <c r="V1743" i="5"/>
  <c r="V1919" i="5"/>
  <c r="N3711" i="5"/>
  <c r="V815" i="5"/>
  <c r="V880" i="5"/>
  <c r="V3381" i="5"/>
  <c r="V3575" i="5"/>
  <c r="N3591" i="5"/>
  <c r="U3608" i="5"/>
  <c r="V3676" i="5"/>
  <c r="N3704" i="5"/>
  <c r="U3650" i="5"/>
  <c r="V935" i="5"/>
  <c r="U1200" i="5"/>
  <c r="V2056" i="5"/>
  <c r="V1665" i="5"/>
  <c r="N2589" i="5"/>
  <c r="V2589" i="5"/>
  <c r="N2692" i="5"/>
  <c r="U2692" i="5"/>
  <c r="N2820" i="5"/>
  <c r="V2820" i="5"/>
  <c r="N2852" i="5"/>
  <c r="V2852" i="5"/>
  <c r="N2892" i="5"/>
  <c r="V2892" i="5"/>
  <c r="N3096" i="5"/>
  <c r="V3096" i="5"/>
  <c r="N3112" i="5"/>
  <c r="V3112" i="5"/>
  <c r="N3330" i="5"/>
  <c r="U3330" i="5"/>
  <c r="N3365" i="5"/>
  <c r="V3365" i="5"/>
  <c r="N2828" i="5"/>
  <c r="V2828" i="5"/>
  <c r="V2886" i="5"/>
  <c r="N2904" i="5"/>
  <c r="V2904" i="5"/>
  <c r="V2922" i="5"/>
  <c r="N2457" i="5"/>
  <c r="U2457" i="5"/>
  <c r="N2628" i="5"/>
  <c r="V2628" i="5"/>
  <c r="N2650" i="5"/>
  <c r="V2650" i="5"/>
  <c r="N2166" i="5"/>
  <c r="V2166" i="5"/>
  <c r="N2296" i="5"/>
  <c r="V2296" i="5"/>
  <c r="N2533" i="5"/>
  <c r="V2533" i="5"/>
  <c r="N3314" i="5"/>
  <c r="V3314" i="5"/>
  <c r="N3014" i="5"/>
  <c r="V3014" i="5"/>
  <c r="U113" i="5"/>
  <c r="V903" i="5"/>
  <c r="V1021" i="5"/>
  <c r="U1079" i="5"/>
  <c r="U1108" i="5"/>
  <c r="V1442" i="5"/>
  <c r="U1514" i="5"/>
  <c r="U1796" i="5"/>
  <c r="V1907" i="5"/>
  <c r="V1776" i="5"/>
  <c r="V1760" i="5"/>
  <c r="V1876" i="5"/>
  <c r="V1896" i="5"/>
  <c r="V1671" i="5"/>
  <c r="V818" i="5"/>
  <c r="U1898" i="5"/>
  <c r="N3537" i="5"/>
  <c r="N3553" i="5"/>
  <c r="V3620" i="5"/>
  <c r="N3628" i="5"/>
  <c r="V3589" i="5"/>
  <c r="V3606" i="5"/>
  <c r="V3642" i="5"/>
  <c r="U1027" i="5"/>
  <c r="V1289" i="5"/>
  <c r="V1231" i="5"/>
  <c r="N2740" i="5"/>
  <c r="U2740" i="5"/>
  <c r="N2968" i="5"/>
  <c r="V2968" i="5"/>
  <c r="N3183" i="5"/>
  <c r="V3183" i="5"/>
  <c r="N3215" i="5"/>
  <c r="V3215" i="5"/>
  <c r="N3276" i="5"/>
  <c r="U3276" i="5"/>
  <c r="N2356" i="5"/>
  <c r="V2356" i="5"/>
  <c r="N2924" i="5"/>
  <c r="V2924" i="5"/>
  <c r="N2648" i="5"/>
  <c r="V2648" i="5"/>
  <c r="W2648" i="5" s="1"/>
  <c r="Y2648" i="5" s="1"/>
  <c r="N2330" i="5"/>
  <c r="V2330" i="5"/>
  <c r="N2613" i="5"/>
  <c r="V2613" i="5"/>
  <c r="N2452" i="5"/>
  <c r="V2452" i="5"/>
  <c r="N2602" i="5"/>
  <c r="V2602" i="5"/>
  <c r="N2661" i="5"/>
  <c r="V2661" i="5"/>
  <c r="N2738" i="5"/>
  <c r="V2738" i="5"/>
  <c r="N2192" i="5"/>
  <c r="V2192" i="5"/>
  <c r="N2425" i="5"/>
  <c r="U2425" i="5"/>
  <c r="U941" i="5"/>
  <c r="U1070" i="5"/>
  <c r="U1105" i="5"/>
  <c r="U2149" i="5"/>
  <c r="U2208" i="5"/>
  <c r="U2125" i="5"/>
  <c r="U2270" i="5"/>
  <c r="U2613" i="5"/>
  <c r="U2659" i="5"/>
  <c r="U2932" i="5"/>
  <c r="U1774" i="5"/>
  <c r="U2320" i="5"/>
  <c r="U2289" i="5"/>
  <c r="U2879" i="5"/>
  <c r="U2976" i="5"/>
  <c r="U3703" i="5"/>
  <c r="U985" i="5"/>
  <c r="U988" i="5"/>
  <c r="U1298" i="5"/>
  <c r="U1111" i="5"/>
  <c r="U1114" i="5"/>
  <c r="U1501" i="5"/>
  <c r="U1839" i="5"/>
  <c r="U1567" i="5"/>
  <c r="U1741" i="5"/>
  <c r="W2420" i="5"/>
  <c r="Y2420" i="5" s="1"/>
  <c r="U2197" i="5"/>
  <c r="U2318" i="5"/>
  <c r="U2652" i="5"/>
  <c r="U2779" i="5"/>
  <c r="U2886" i="5"/>
  <c r="W3739" i="5"/>
  <c r="Y3739" i="5" s="1"/>
  <c r="AD42" i="5"/>
  <c r="N42" i="5"/>
  <c r="AD754" i="5"/>
  <c r="AA542" i="5"/>
  <c r="V542" i="5"/>
  <c r="N39" i="5"/>
  <c r="AD39" i="5"/>
  <c r="AA39" i="5"/>
  <c r="N754" i="5"/>
  <c r="N1264" i="5"/>
  <c r="V1264" i="5"/>
  <c r="N2158" i="5"/>
  <c r="V2158" i="5"/>
  <c r="W2158" i="5" s="1"/>
  <c r="Y2158" i="5" s="1"/>
  <c r="N2461" i="5"/>
  <c r="V2461" i="5"/>
  <c r="N2982" i="5"/>
  <c r="V2982" i="5"/>
  <c r="N1754" i="5"/>
  <c r="V1754" i="5"/>
  <c r="U1754" i="5"/>
  <c r="R443" i="5"/>
  <c r="S443" i="5" s="1"/>
  <c r="M443" i="5"/>
  <c r="V443" i="5" s="1"/>
  <c r="N2432" i="5"/>
  <c r="V2432" i="5"/>
  <c r="N2808" i="5"/>
  <c r="V2808" i="5"/>
  <c r="U2808" i="5"/>
  <c r="N2966" i="5"/>
  <c r="V2966" i="5"/>
  <c r="W1753" i="5"/>
  <c r="Y1753" i="5" s="1"/>
  <c r="U2983" i="5"/>
  <c r="R3539" i="5"/>
  <c r="S3539" i="5" s="1"/>
  <c r="U3539" i="5" s="1"/>
  <c r="AD3539" i="5"/>
  <c r="AA3539" i="5"/>
  <c r="R65" i="5"/>
  <c r="S65" i="5" s="1"/>
  <c r="V65" i="5"/>
  <c r="U1911" i="5"/>
  <c r="U1931" i="5"/>
  <c r="U2158" i="5"/>
  <c r="U2432" i="5"/>
  <c r="W2306" i="5"/>
  <c r="Y2306" i="5" s="1"/>
  <c r="U2364" i="5"/>
  <c r="U2684" i="5"/>
  <c r="U3665" i="5"/>
  <c r="AD3610" i="5"/>
  <c r="AA3610" i="5"/>
  <c r="W1292" i="5"/>
  <c r="Y1292" i="5" s="1"/>
  <c r="W3020" i="5"/>
  <c r="Y3020" i="5" s="1"/>
  <c r="W3045" i="5"/>
  <c r="Y3045" i="5" s="1"/>
  <c r="U3715" i="5"/>
  <c r="W3715" i="5" s="1"/>
  <c r="Y3715" i="5" s="1"/>
  <c r="U1264" i="5"/>
  <c r="U1461" i="5"/>
  <c r="U1720" i="5"/>
  <c r="AA1827" i="5"/>
  <c r="AD1827" i="5"/>
  <c r="AD2798" i="5"/>
  <c r="AA2798" i="5"/>
  <c r="W3092" i="5"/>
  <c r="Y3092" i="5" s="1"/>
  <c r="U1158" i="5"/>
  <c r="U1697" i="5"/>
  <c r="U1970" i="5"/>
  <c r="U2348" i="5"/>
  <c r="U2409" i="5"/>
  <c r="U2982" i="5"/>
  <c r="U3526" i="5"/>
  <c r="M1601" i="5"/>
  <c r="N1601" i="5" s="1"/>
  <c r="AB3739" i="5"/>
  <c r="N2394" i="5"/>
  <c r="V2394" i="5"/>
  <c r="V3517" i="5"/>
  <c r="N3517" i="5"/>
  <c r="N1791" i="5"/>
  <c r="U1791" i="5"/>
  <c r="V1791" i="5"/>
  <c r="W1791" i="5" s="1"/>
  <c r="Y1791" i="5" s="1"/>
  <c r="V3599" i="5"/>
  <c r="N3599" i="5"/>
  <c r="V3590" i="5"/>
  <c r="N3590" i="5"/>
  <c r="V3633" i="5"/>
  <c r="N3633" i="5"/>
  <c r="N1680" i="5"/>
  <c r="V1680" i="5"/>
  <c r="N2318" i="5"/>
  <c r="V2318" i="5"/>
  <c r="M452" i="5"/>
  <c r="S673" i="5"/>
  <c r="W1127" i="5"/>
  <c r="Y1127" i="5" s="1"/>
  <c r="U1082" i="5"/>
  <c r="U1047" i="5"/>
  <c r="W1047" i="5" s="1"/>
  <c r="Y1047" i="5" s="1"/>
  <c r="U1144" i="5"/>
  <c r="U1168" i="5"/>
  <c r="V1261" i="5"/>
  <c r="U1191" i="5"/>
  <c r="U1784" i="5"/>
  <c r="U1481" i="5"/>
  <c r="U2020" i="5"/>
  <c r="U2233" i="5"/>
  <c r="U2305" i="5"/>
  <c r="W2174" i="5"/>
  <c r="Y2174" i="5" s="1"/>
  <c r="U2356" i="5"/>
  <c r="W2417" i="5"/>
  <c r="Y2417" i="5" s="1"/>
  <c r="U2494" i="5"/>
  <c r="U2896" i="5"/>
  <c r="U2940" i="5"/>
  <c r="W2882" i="5"/>
  <c r="Y2882" i="5" s="1"/>
  <c r="AD2297" i="5"/>
  <c r="AA2297" i="5"/>
  <c r="AA3079" i="5"/>
  <c r="AD3079" i="5"/>
  <c r="U478" i="5"/>
  <c r="U1300" i="5"/>
  <c r="AD2338" i="5"/>
  <c r="AA2338" i="5"/>
  <c r="S42" i="5"/>
  <c r="W2105" i="5"/>
  <c r="Y2105" i="5" s="1"/>
  <c r="W3705" i="5"/>
  <c r="Y3705" i="5" s="1"/>
  <c r="U1035" i="5"/>
  <c r="U1078" i="5"/>
  <c r="U1609" i="5"/>
  <c r="W2029" i="5"/>
  <c r="Y2029" i="5" s="1"/>
  <c r="U1680" i="5"/>
  <c r="W1680" i="5" s="1"/>
  <c r="Y1680" i="5" s="1"/>
  <c r="U1971" i="5"/>
  <c r="U2051" i="5"/>
  <c r="W2132" i="5"/>
  <c r="Y2132" i="5" s="1"/>
  <c r="W2416" i="5"/>
  <c r="Y2416" i="5" s="1"/>
  <c r="U2687" i="5"/>
  <c r="U2788" i="5"/>
  <c r="U2752" i="5"/>
  <c r="U3654" i="5"/>
  <c r="W3654" i="5" s="1"/>
  <c r="Y3654" i="5" s="1"/>
  <c r="S3709" i="5"/>
  <c r="AA2655" i="5"/>
  <c r="AD2655" i="5"/>
  <c r="U863" i="5"/>
  <c r="U1166" i="5"/>
  <c r="U1401" i="5"/>
  <c r="U1950" i="5"/>
  <c r="U2394" i="5"/>
  <c r="U3322" i="5"/>
  <c r="R1846" i="5"/>
  <c r="S1846" i="5" s="1"/>
  <c r="U1846" i="5" s="1"/>
  <c r="AD1846" i="5"/>
  <c r="AD2907" i="5"/>
  <c r="AA2907" i="5"/>
  <c r="AA2972" i="5"/>
  <c r="AD2972" i="5"/>
  <c r="S481" i="5"/>
  <c r="W1549" i="5"/>
  <c r="Y1549" i="5" s="1"/>
  <c r="N3639" i="5"/>
  <c r="V3639" i="5"/>
  <c r="N1793" i="5"/>
  <c r="V1793" i="5"/>
  <c r="N1851" i="5"/>
  <c r="V1851" i="5"/>
  <c r="N2529" i="5"/>
  <c r="V2529" i="5"/>
  <c r="N2593" i="5"/>
  <c r="V2593" i="5"/>
  <c r="N3004" i="5"/>
  <c r="V3004" i="5"/>
  <c r="N2914" i="5"/>
  <c r="V2914" i="5"/>
  <c r="W851" i="5"/>
  <c r="Y851" i="5" s="1"/>
  <c r="W2600" i="5"/>
  <c r="Y2600" i="5" s="1"/>
  <c r="N819" i="5"/>
  <c r="V819" i="5"/>
  <c r="N3521" i="5"/>
  <c r="V3521" i="5"/>
  <c r="V3641" i="5"/>
  <c r="N3641" i="5"/>
  <c r="N2294" i="5"/>
  <c r="V2294" i="5"/>
  <c r="W1157" i="5"/>
  <c r="Y1157" i="5" s="1"/>
  <c r="W1517" i="5"/>
  <c r="Y1517" i="5" s="1"/>
  <c r="W2584" i="5"/>
  <c r="Y2584" i="5" s="1"/>
  <c r="W2494" i="5"/>
  <c r="Y2494" i="5" s="1"/>
  <c r="N3540" i="5"/>
  <c r="V3540" i="5"/>
  <c r="N3560" i="5"/>
  <c r="V3560" i="5"/>
  <c r="N3609" i="5"/>
  <c r="V3609" i="5"/>
  <c r="N1789" i="5"/>
  <c r="V1789" i="5"/>
  <c r="N1236" i="5"/>
  <c r="V1236" i="5"/>
  <c r="N1185" i="5"/>
  <c r="V1185" i="5"/>
  <c r="W2518" i="5"/>
  <c r="Y2518" i="5" s="1"/>
  <c r="U1013" i="5"/>
  <c r="U838" i="5"/>
  <c r="U883" i="5"/>
  <c r="U989" i="5"/>
  <c r="U961" i="5"/>
  <c r="U1008" i="5"/>
  <c r="W1008" i="5" s="1"/>
  <c r="Y1008" i="5" s="1"/>
  <c r="U1204" i="5"/>
  <c r="V1745" i="5"/>
  <c r="U1789" i="5"/>
  <c r="U1801" i="5"/>
  <c r="W2041" i="5"/>
  <c r="Y2041" i="5" s="1"/>
  <c r="U1745" i="5"/>
  <c r="U1394" i="5"/>
  <c r="U1671" i="5"/>
  <c r="W1671" i="5" s="1"/>
  <c r="Y1671" i="5" s="1"/>
  <c r="V1713" i="5"/>
  <c r="U1903" i="5"/>
  <c r="U1987" i="5"/>
  <c r="U1895" i="5"/>
  <c r="U1882" i="5"/>
  <c r="U2065" i="5"/>
  <c r="U2089" i="5"/>
  <c r="W2089" i="5" s="1"/>
  <c r="Y2089" i="5" s="1"/>
  <c r="W2232" i="5"/>
  <c r="Y2232" i="5" s="1"/>
  <c r="U2619" i="5"/>
  <c r="U2914" i="5"/>
  <c r="U3003" i="5"/>
  <c r="W3003" i="5" s="1"/>
  <c r="Y3003" i="5" s="1"/>
  <c r="U3381" i="5"/>
  <c r="U3673" i="5"/>
  <c r="R3713" i="5"/>
  <c r="S3713" i="5" s="1"/>
  <c r="U1631" i="5"/>
  <c r="AD818" i="5"/>
  <c r="AA818" i="5"/>
  <c r="AD828" i="5"/>
  <c r="AA828" i="5"/>
  <c r="R963" i="5"/>
  <c r="S963" i="5" s="1"/>
  <c r="U963" i="5" s="1"/>
  <c r="W963" i="5" s="1"/>
  <c r="Y963" i="5" s="1"/>
  <c r="AD963" i="5"/>
  <c r="AA963" i="5"/>
  <c r="AD1132" i="5"/>
  <c r="AA1132" i="5"/>
  <c r="AA1418" i="5"/>
  <c r="AD1418" i="5"/>
  <c r="AD1426" i="5"/>
  <c r="AA1426" i="5"/>
  <c r="AA1455" i="5"/>
  <c r="AD1455" i="5"/>
  <c r="AA1537" i="5"/>
  <c r="AD1537" i="5"/>
  <c r="AD1592" i="5"/>
  <c r="AA1592" i="5"/>
  <c r="AD1635" i="5"/>
  <c r="AA1635" i="5"/>
  <c r="AD1685" i="5"/>
  <c r="AA1685" i="5"/>
  <c r="AA1724" i="5"/>
  <c r="AD1724" i="5"/>
  <c r="R1783" i="5"/>
  <c r="S1783" i="5" s="1"/>
  <c r="Z1783" i="5" s="1"/>
  <c r="AA1783" i="5"/>
  <c r="AD1783" i="5"/>
  <c r="R1819" i="5"/>
  <c r="S1819" i="5" s="1"/>
  <c r="U1819" i="5" s="1"/>
  <c r="AA1819" i="5"/>
  <c r="AD1819" i="5"/>
  <c r="R1845" i="5"/>
  <c r="S1845" i="5" s="1"/>
  <c r="U1845" i="5" s="1"/>
  <c r="AD1845" i="5"/>
  <c r="AA1845" i="5"/>
  <c r="R1988" i="5"/>
  <c r="S1988" i="5" s="1"/>
  <c r="U1988" i="5" s="1"/>
  <c r="AD1988" i="5"/>
  <c r="AA1988" i="5"/>
  <c r="R2026" i="5"/>
  <c r="S2026" i="5" s="1"/>
  <c r="AD2026" i="5"/>
  <c r="AA2026" i="5"/>
  <c r="R2033" i="5"/>
  <c r="S2033" i="5" s="1"/>
  <c r="AA2033" i="5"/>
  <c r="AD2033" i="5"/>
  <c r="AD2041" i="5"/>
  <c r="AA2041" i="5"/>
  <c r="AA2103" i="5"/>
  <c r="AD2103" i="5"/>
  <c r="AA2162" i="5"/>
  <c r="AD2162" i="5"/>
  <c r="AA2166" i="5"/>
  <c r="AD2166" i="5"/>
  <c r="R835" i="5"/>
  <c r="S835" i="5" s="1"/>
  <c r="U835" i="5" s="1"/>
  <c r="AA835" i="5"/>
  <c r="AD835" i="5"/>
  <c r="R879" i="5"/>
  <c r="S879" i="5" s="1"/>
  <c r="U879" i="5" s="1"/>
  <c r="W879" i="5" s="1"/>
  <c r="Y879" i="5" s="1"/>
  <c r="AD879" i="5"/>
  <c r="AA916" i="5"/>
  <c r="AD916" i="5"/>
  <c r="AA920" i="5"/>
  <c r="AD920" i="5"/>
  <c r="R946" i="5"/>
  <c r="S946" i="5" s="1"/>
  <c r="U946" i="5" s="1"/>
  <c r="AA946" i="5"/>
  <c r="AD946" i="5"/>
  <c r="AD991" i="5"/>
  <c r="AA991" i="5"/>
  <c r="AD1023" i="5"/>
  <c r="AA1023" i="5"/>
  <c r="AA1053" i="5"/>
  <c r="AD1053" i="5"/>
  <c r="AD1059" i="5"/>
  <c r="AA1059" i="5"/>
  <c r="R1089" i="5"/>
  <c r="S1089" i="5" s="1"/>
  <c r="AD1089" i="5"/>
  <c r="AA1089" i="5"/>
  <c r="AD1110" i="5"/>
  <c r="AA1110" i="5"/>
  <c r="AA1137" i="5"/>
  <c r="AD1137" i="5"/>
  <c r="AA1260" i="5"/>
  <c r="AD1260" i="5"/>
  <c r="M1269" i="5"/>
  <c r="U1269" i="5" s="1"/>
  <c r="AD1269" i="5"/>
  <c r="AA1269" i="5"/>
  <c r="AD1282" i="5"/>
  <c r="AA1282" i="5"/>
  <c r="AD1315" i="5"/>
  <c r="AA1315" i="5"/>
  <c r="AD1331" i="5"/>
  <c r="AA1331" i="5"/>
  <c r="AD1495" i="5"/>
  <c r="AA1495" i="5"/>
  <c r="AD1500" i="5"/>
  <c r="AA1500" i="5"/>
  <c r="AA1504" i="5"/>
  <c r="AD1504" i="5"/>
  <c r="AD1596" i="5"/>
  <c r="AA1596" i="5"/>
  <c r="AA1613" i="5"/>
  <c r="AD1613" i="5"/>
  <c r="AD1663" i="5"/>
  <c r="AA1663" i="5"/>
  <c r="AA1787" i="5"/>
  <c r="AD1787" i="5"/>
  <c r="R1822" i="5"/>
  <c r="S1822" i="5" s="1"/>
  <c r="U1822" i="5" s="1"/>
  <c r="AD1822" i="5"/>
  <c r="AA1822" i="5"/>
  <c r="R1853" i="5"/>
  <c r="S1853" i="5" s="1"/>
  <c r="U1853" i="5" s="1"/>
  <c r="AD1853" i="5"/>
  <c r="AA1853" i="5"/>
  <c r="AD1926" i="5"/>
  <c r="AA1926" i="5"/>
  <c r="AA1931" i="5"/>
  <c r="AD1931" i="5"/>
  <c r="R1954" i="5"/>
  <c r="S1954" i="5" s="1"/>
  <c r="AD1954" i="5"/>
  <c r="AA1954" i="5"/>
  <c r="R1973" i="5"/>
  <c r="S1973" i="5" s="1"/>
  <c r="AD1973" i="5"/>
  <c r="AA1973" i="5"/>
  <c r="AD1696" i="5"/>
  <c r="AA1696" i="5"/>
  <c r="AD1741" i="5"/>
  <c r="AA1741" i="5"/>
  <c r="AD2062" i="5"/>
  <c r="AA2062" i="5"/>
  <c r="AA2110" i="5"/>
  <c r="AD2110" i="5"/>
  <c r="AA2583" i="5"/>
  <c r="AD2583" i="5"/>
  <c r="AA2667" i="5"/>
  <c r="AD2667" i="5"/>
  <c r="AA2718" i="5"/>
  <c r="AD2718" i="5"/>
  <c r="AD3013" i="5"/>
  <c r="AA3013" i="5"/>
  <c r="R3281" i="5"/>
  <c r="S3281" i="5" s="1"/>
  <c r="AD3281" i="5"/>
  <c r="AA3281" i="5"/>
  <c r="R1999" i="5"/>
  <c r="S1999" i="5" s="1"/>
  <c r="U1999" i="5" s="1"/>
  <c r="W1999" i="5" s="1"/>
  <c r="Y1999" i="5" s="1"/>
  <c r="AA1999" i="5"/>
  <c r="AD1999" i="5"/>
  <c r="R2007" i="5"/>
  <c r="S2007" i="5" s="1"/>
  <c r="U2007" i="5" s="1"/>
  <c r="AA2007" i="5"/>
  <c r="AD2087" i="5"/>
  <c r="AA2087" i="5"/>
  <c r="AA2161" i="5"/>
  <c r="AD2161" i="5"/>
  <c r="AD2191" i="5"/>
  <c r="AA2191" i="5"/>
  <c r="AD2288" i="5"/>
  <c r="AA2288" i="5"/>
  <c r="AD2312" i="5"/>
  <c r="AA2312" i="5"/>
  <c r="AA2318" i="5"/>
  <c r="AD2318" i="5"/>
  <c r="AA2350" i="5"/>
  <c r="AD2350" i="5"/>
  <c r="AA2357" i="5"/>
  <c r="AD2357" i="5"/>
  <c r="AA2393" i="5"/>
  <c r="AD2393" i="5"/>
  <c r="AD2430" i="5"/>
  <c r="AA2430" i="5"/>
  <c r="AA2652" i="5"/>
  <c r="AD2652" i="5"/>
  <c r="AD2836" i="5"/>
  <c r="AA2836" i="5"/>
  <c r="AD2866" i="5"/>
  <c r="AA2866" i="5"/>
  <c r="AD2886" i="5"/>
  <c r="AA2886" i="5"/>
  <c r="R2893" i="5"/>
  <c r="S2893" i="5" s="1"/>
  <c r="AA2893" i="5"/>
  <c r="AD2893" i="5"/>
  <c r="AD2899" i="5"/>
  <c r="AA2899" i="5"/>
  <c r="AD2904" i="5"/>
  <c r="AA2904" i="5"/>
  <c r="AD2942" i="5"/>
  <c r="AA2942" i="5"/>
  <c r="AA2971" i="5"/>
  <c r="AD2971" i="5"/>
  <c r="AA3003" i="5"/>
  <c r="AD3003" i="5"/>
  <c r="AA3053" i="5"/>
  <c r="AD3053" i="5"/>
  <c r="AA3102" i="5"/>
  <c r="AD3102" i="5"/>
  <c r="R3107" i="5"/>
  <c r="S3107" i="5" s="1"/>
  <c r="U3107" i="5" s="1"/>
  <c r="AD3107" i="5"/>
  <c r="AA3107" i="5"/>
  <c r="AA3140" i="5"/>
  <c r="AD3140" i="5"/>
  <c r="AA3149" i="5"/>
  <c r="AD3149" i="5"/>
  <c r="AA3175" i="5"/>
  <c r="AD3175" i="5"/>
  <c r="AD3200" i="5"/>
  <c r="AA3200" i="5"/>
  <c r="AA3233" i="5"/>
  <c r="AD3233" i="5"/>
  <c r="AD3284" i="5"/>
  <c r="AA3284" i="5"/>
  <c r="AA3313" i="5"/>
  <c r="AD3313" i="5"/>
  <c r="AA2206" i="5"/>
  <c r="AD2206" i="5"/>
  <c r="M2260" i="5"/>
  <c r="U2260" i="5" s="1"/>
  <c r="AA2260" i="5"/>
  <c r="AD2260" i="5"/>
  <c r="R2359" i="5"/>
  <c r="S2359" i="5" s="1"/>
  <c r="AD2359" i="5"/>
  <c r="AA2359" i="5"/>
  <c r="AA2406" i="5"/>
  <c r="AD2406" i="5"/>
  <c r="AD2410" i="5"/>
  <c r="AA2410" i="5"/>
  <c r="AD2513" i="5"/>
  <c r="AA2513" i="5"/>
  <c r="R2595" i="5"/>
  <c r="S2595" i="5" s="1"/>
  <c r="AD2595" i="5"/>
  <c r="AA2620" i="5"/>
  <c r="AD2620" i="5"/>
  <c r="AA2624" i="5"/>
  <c r="AD2624" i="5"/>
  <c r="AD2656" i="5"/>
  <c r="AA2656" i="5"/>
  <c r="AA2694" i="5"/>
  <c r="AD2694" i="5"/>
  <c r="AA2709" i="5"/>
  <c r="AD2709" i="5"/>
  <c r="AA2713" i="5"/>
  <c r="AD2713" i="5"/>
  <c r="AD2768" i="5"/>
  <c r="AA2768" i="5"/>
  <c r="AD2777" i="5"/>
  <c r="AA2777" i="5"/>
  <c r="AA2816" i="5"/>
  <c r="AD2816" i="5"/>
  <c r="R2909" i="5"/>
  <c r="S2909" i="5" s="1"/>
  <c r="AA2909" i="5"/>
  <c r="AD2909" i="5"/>
  <c r="AD2974" i="5"/>
  <c r="AA2974" i="5"/>
  <c r="AD2479" i="5"/>
  <c r="AA2479" i="5"/>
  <c r="AD3259" i="5"/>
  <c r="AA3259" i="5"/>
  <c r="AD3267" i="5"/>
  <c r="AA3267" i="5"/>
  <c r="AA3357" i="5"/>
  <c r="AD3357" i="5"/>
  <c r="R3423" i="5"/>
  <c r="AA3423" i="5"/>
  <c r="AD3423" i="5"/>
  <c r="R3459" i="5"/>
  <c r="AA3459" i="5"/>
  <c r="AD3459" i="5"/>
  <c r="AA3464" i="5"/>
  <c r="AD3464" i="5"/>
  <c r="AA3479" i="5"/>
  <c r="AD3479" i="5"/>
  <c r="R3486" i="5"/>
  <c r="S3486" i="5" s="1"/>
  <c r="AA3486" i="5"/>
  <c r="AD3486" i="5"/>
  <c r="AD3561" i="5"/>
  <c r="AA3561" i="5"/>
  <c r="AA3569" i="5"/>
  <c r="AD3569" i="5"/>
  <c r="AA3634" i="5"/>
  <c r="AD3634" i="5"/>
  <c r="R3442" i="5"/>
  <c r="S3442" i="5" s="1"/>
  <c r="AA3442" i="5"/>
  <c r="AD3447" i="5"/>
  <c r="AA3447" i="5"/>
  <c r="R3516" i="5"/>
  <c r="S3516" i="5" s="1"/>
  <c r="U3516" i="5" s="1"/>
  <c r="AD3516" i="5"/>
  <c r="AA3516" i="5"/>
  <c r="R3524" i="5"/>
  <c r="S3524" i="5" s="1"/>
  <c r="U3524" i="5" s="1"/>
  <c r="AA3524" i="5"/>
  <c r="AA3587" i="5"/>
  <c r="AD3587" i="5"/>
  <c r="W1838" i="5"/>
  <c r="Y1838" i="5" s="1"/>
  <c r="W2073" i="5"/>
  <c r="Y2073" i="5" s="1"/>
  <c r="S327" i="5"/>
  <c r="U830" i="5"/>
  <c r="U904" i="5"/>
  <c r="U897" i="5"/>
  <c r="U975" i="5"/>
  <c r="U976" i="5"/>
  <c r="U1170" i="5"/>
  <c r="W1100" i="5"/>
  <c r="Y1100" i="5" s="1"/>
  <c r="W1324" i="5"/>
  <c r="Y1324" i="5" s="1"/>
  <c r="U1173" i="5"/>
  <c r="U1397" i="5"/>
  <c r="U1799" i="5"/>
  <c r="V1737" i="5"/>
  <c r="U1653" i="5"/>
  <c r="U1814" i="5"/>
  <c r="U2113" i="5"/>
  <c r="W2113" i="5" s="1"/>
  <c r="Y2113" i="5" s="1"/>
  <c r="U1809" i="5"/>
  <c r="U2004" i="5"/>
  <c r="U2039" i="5"/>
  <c r="U2061" i="5"/>
  <c r="U2193" i="5"/>
  <c r="W2193" i="5" s="1"/>
  <c r="Y2193" i="5" s="1"/>
  <c r="U2229" i="5"/>
  <c r="U2261" i="5"/>
  <c r="U2776" i="5"/>
  <c r="U2744" i="5"/>
  <c r="U3194" i="5"/>
  <c r="U3689" i="5"/>
  <c r="W3689" i="5" s="1"/>
  <c r="Y3689" i="5" s="1"/>
  <c r="AB3720" i="5"/>
  <c r="U2811" i="5"/>
  <c r="AB3735" i="5"/>
  <c r="AA820" i="5"/>
  <c r="AD820" i="5"/>
  <c r="AD830" i="5"/>
  <c r="AA830" i="5"/>
  <c r="AA964" i="5"/>
  <c r="AD964" i="5"/>
  <c r="AD1169" i="5"/>
  <c r="AA1169" i="5"/>
  <c r="AA1368" i="5"/>
  <c r="AD1368" i="5"/>
  <c r="AA1420" i="5"/>
  <c r="AD1420" i="5"/>
  <c r="AD1450" i="5"/>
  <c r="AA1450" i="5"/>
  <c r="R1491" i="5"/>
  <c r="S1491" i="5" s="1"/>
  <c r="AA1491" i="5"/>
  <c r="AD1491" i="5"/>
  <c r="AD1555" i="5"/>
  <c r="AA1555" i="5"/>
  <c r="AD1610" i="5"/>
  <c r="AA1610" i="5"/>
  <c r="R1637" i="5"/>
  <c r="S1637" i="5" s="1"/>
  <c r="AA1637" i="5"/>
  <c r="AD1637" i="5"/>
  <c r="R1780" i="5"/>
  <c r="S1780" i="5" s="1"/>
  <c r="U1780" i="5" s="1"/>
  <c r="AA1780" i="5"/>
  <c r="AD1780" i="5"/>
  <c r="AD1821" i="5"/>
  <c r="AA1821" i="5"/>
  <c r="AD1857" i="5"/>
  <c r="AA1857" i="5"/>
  <c r="R2021" i="5"/>
  <c r="S2021" i="5" s="1"/>
  <c r="AA2021" i="5"/>
  <c r="AD2021" i="5"/>
  <c r="AD2027" i="5"/>
  <c r="AA2027" i="5"/>
  <c r="R2036" i="5"/>
  <c r="S2036" i="5" s="1"/>
  <c r="U2036" i="5" s="1"/>
  <c r="AA2036" i="5"/>
  <c r="AD2036" i="5"/>
  <c r="AA2042" i="5"/>
  <c r="AD2042" i="5"/>
  <c r="AA2105" i="5"/>
  <c r="AD2105" i="5"/>
  <c r="AD2163" i="5"/>
  <c r="AA2163" i="5"/>
  <c r="AD2167" i="5"/>
  <c r="AA2167" i="5"/>
  <c r="AD852" i="5"/>
  <c r="AA852" i="5"/>
  <c r="AD890" i="5"/>
  <c r="AA890" i="5"/>
  <c r="R917" i="5"/>
  <c r="S917" i="5" s="1"/>
  <c r="U917" i="5" s="1"/>
  <c r="AA917" i="5"/>
  <c r="AD917" i="5"/>
  <c r="AA921" i="5"/>
  <c r="AD921" i="5"/>
  <c r="R947" i="5"/>
  <c r="S947" i="5" s="1"/>
  <c r="U947" i="5" s="1"/>
  <c r="W947" i="5" s="1"/>
  <c r="Y947" i="5" s="1"/>
  <c r="AA947" i="5"/>
  <c r="AD947" i="5"/>
  <c r="R992" i="5"/>
  <c r="S992" i="5" s="1"/>
  <c r="U992" i="5" s="1"/>
  <c r="AD992" i="5"/>
  <c r="AA992" i="5"/>
  <c r="AA1024" i="5"/>
  <c r="AD1024" i="5"/>
  <c r="AA1054" i="5"/>
  <c r="AD1054" i="5"/>
  <c r="M1060" i="5"/>
  <c r="AD1060" i="5"/>
  <c r="AA1060" i="5"/>
  <c r="R1091" i="5"/>
  <c r="S1091" i="5" s="1"/>
  <c r="U1091" i="5" s="1"/>
  <c r="AD1091" i="5"/>
  <c r="AA1091" i="5"/>
  <c r="AA1113" i="5"/>
  <c r="AD1113" i="5"/>
  <c r="R1145" i="5"/>
  <c r="S1145" i="5" s="1"/>
  <c r="U1145" i="5" s="1"/>
  <c r="W1145" i="5" s="1"/>
  <c r="Y1145" i="5" s="1"/>
  <c r="AD1145" i="5"/>
  <c r="AD1261" i="5"/>
  <c r="AA1261" i="5"/>
  <c r="AD1276" i="5"/>
  <c r="AA1276" i="5"/>
  <c r="AD1283" i="5"/>
  <c r="AA1283" i="5"/>
  <c r="AA1461" i="5"/>
  <c r="AD1461" i="5"/>
  <c r="AD1496" i="5"/>
  <c r="AA1496" i="5"/>
  <c r="AD1501" i="5"/>
  <c r="AA1501" i="5"/>
  <c r="AA1505" i="5"/>
  <c r="AD1505" i="5"/>
  <c r="M1597" i="5"/>
  <c r="AA1597" i="5"/>
  <c r="AD1597" i="5"/>
  <c r="AA1617" i="5"/>
  <c r="AD1617" i="5"/>
  <c r="R1725" i="5"/>
  <c r="S1725" i="5" s="1"/>
  <c r="M1725" i="5"/>
  <c r="AA1725" i="5"/>
  <c r="AD1725" i="5"/>
  <c r="AA1788" i="5"/>
  <c r="AD1788" i="5"/>
  <c r="R1823" i="5"/>
  <c r="S1823" i="5" s="1"/>
  <c r="U1823" i="5" s="1"/>
  <c r="AA1823" i="5"/>
  <c r="AD1823" i="5"/>
  <c r="R1861" i="5"/>
  <c r="S1861" i="5" s="1"/>
  <c r="U1861" i="5" s="1"/>
  <c r="AD1861" i="5"/>
  <c r="AA1861" i="5"/>
  <c r="AD1928" i="5"/>
  <c r="AA1928" i="5"/>
  <c r="R1932" i="5"/>
  <c r="S1932" i="5" s="1"/>
  <c r="U1932" i="5" s="1"/>
  <c r="AD1932" i="5"/>
  <c r="AA1932" i="5"/>
  <c r="R1955" i="5"/>
  <c r="S1955" i="5" s="1"/>
  <c r="U1955" i="5" s="1"/>
  <c r="AD1955" i="5"/>
  <c r="AA1955" i="5"/>
  <c r="R2049" i="5"/>
  <c r="S2049" i="5" s="1"/>
  <c r="AD2049" i="5"/>
  <c r="AA2049" i="5"/>
  <c r="M1491" i="5"/>
  <c r="U1491" i="5" s="1"/>
  <c r="AA2063" i="5"/>
  <c r="AD2063" i="5"/>
  <c r="AD2300" i="5"/>
  <c r="AA2300" i="5"/>
  <c r="R2516" i="5"/>
  <c r="S2516" i="5" s="1"/>
  <c r="U2516" i="5" s="1"/>
  <c r="AA2516" i="5"/>
  <c r="AD2516" i="5"/>
  <c r="AA2584" i="5"/>
  <c r="AD2584" i="5"/>
  <c r="AA2668" i="5"/>
  <c r="AD2668" i="5"/>
  <c r="AA2823" i="5"/>
  <c r="AD2823" i="5"/>
  <c r="AD2933" i="5"/>
  <c r="AA2933" i="5"/>
  <c r="AA3245" i="5"/>
  <c r="AD3245" i="5"/>
  <c r="AD1995" i="5"/>
  <c r="AA1995" i="5"/>
  <c r="AD2001" i="5"/>
  <c r="AA2001" i="5"/>
  <c r="AA2089" i="5"/>
  <c r="AD2089" i="5"/>
  <c r="AD2187" i="5"/>
  <c r="AA2187" i="5"/>
  <c r="AA2192" i="5"/>
  <c r="AD2192" i="5"/>
  <c r="AA2292" i="5"/>
  <c r="AD2292" i="5"/>
  <c r="AA2313" i="5"/>
  <c r="AD2313" i="5"/>
  <c r="AD2332" i="5"/>
  <c r="AA2332" i="5"/>
  <c r="AD2354" i="5"/>
  <c r="AA2354" i="5"/>
  <c r="AA2358" i="5"/>
  <c r="AD2358" i="5"/>
  <c r="AA2394" i="5"/>
  <c r="AD2394" i="5"/>
  <c r="AD2445" i="5"/>
  <c r="AA2445" i="5"/>
  <c r="AD2613" i="5"/>
  <c r="AA2613" i="5"/>
  <c r="AA2717" i="5"/>
  <c r="AD2717" i="5"/>
  <c r="AA2788" i="5"/>
  <c r="AD2788" i="5"/>
  <c r="AA2837" i="5"/>
  <c r="AD2837" i="5"/>
  <c r="AA2877" i="5"/>
  <c r="AD2877" i="5"/>
  <c r="AD2890" i="5"/>
  <c r="AA2890" i="5"/>
  <c r="R2894" i="5"/>
  <c r="S2894" i="5" s="1"/>
  <c r="AA2894" i="5"/>
  <c r="AD2894" i="5"/>
  <c r="R2901" i="5"/>
  <c r="S2901" i="5" s="1"/>
  <c r="AA2901" i="5"/>
  <c r="AD2901" i="5"/>
  <c r="R2920" i="5"/>
  <c r="S2920" i="5" s="1"/>
  <c r="U2920" i="5" s="1"/>
  <c r="W2920" i="5" s="1"/>
  <c r="Y2920" i="5" s="1"/>
  <c r="AD2920" i="5"/>
  <c r="AA2920" i="5"/>
  <c r="AA2964" i="5"/>
  <c r="AD2964" i="5"/>
  <c r="AD2997" i="5"/>
  <c r="AA2997" i="5"/>
  <c r="AA3012" i="5"/>
  <c r="AD3012" i="5"/>
  <c r="AA3078" i="5"/>
  <c r="AD3078" i="5"/>
  <c r="AA3103" i="5"/>
  <c r="AD3103" i="5"/>
  <c r="AD3110" i="5"/>
  <c r="AA3110" i="5"/>
  <c r="AA3144" i="5"/>
  <c r="AD3144" i="5"/>
  <c r="AD3169" i="5"/>
  <c r="AA3169" i="5"/>
  <c r="R3196" i="5"/>
  <c r="AD3196" i="5"/>
  <c r="AA3196" i="5"/>
  <c r="AD3201" i="5"/>
  <c r="AA3201" i="5"/>
  <c r="AA3314" i="5"/>
  <c r="AD3314" i="5"/>
  <c r="AA2207" i="5"/>
  <c r="AD2207" i="5"/>
  <c r="AA2256" i="5"/>
  <c r="AD2256" i="5"/>
  <c r="AA2366" i="5"/>
  <c r="AD2366" i="5"/>
  <c r="AA2407" i="5"/>
  <c r="AD2407" i="5"/>
  <c r="AA2412" i="5"/>
  <c r="AD2412" i="5"/>
  <c r="AA2480" i="5"/>
  <c r="AD2480" i="5"/>
  <c r="R2514" i="5"/>
  <c r="AD2514" i="5"/>
  <c r="AA2514" i="5"/>
  <c r="AA2617" i="5"/>
  <c r="AD2617" i="5"/>
  <c r="AD2621" i="5"/>
  <c r="AA2621" i="5"/>
  <c r="AA2625" i="5"/>
  <c r="AD2625" i="5"/>
  <c r="AD2657" i="5"/>
  <c r="AA2657" i="5"/>
  <c r="AD2710" i="5"/>
  <c r="AA2710" i="5"/>
  <c r="AA2714" i="5"/>
  <c r="AD2714" i="5"/>
  <c r="AA2787" i="5"/>
  <c r="AD2787" i="5"/>
  <c r="AA2910" i="5"/>
  <c r="AD2910" i="5"/>
  <c r="R3256" i="5"/>
  <c r="AD3256" i="5"/>
  <c r="AA3256" i="5"/>
  <c r="AA2488" i="5"/>
  <c r="AD2488" i="5"/>
  <c r="AA3261" i="5"/>
  <c r="AD3261" i="5"/>
  <c r="AA3268" i="5"/>
  <c r="AD3268" i="5"/>
  <c r="AD3358" i="5"/>
  <c r="AA3358" i="5"/>
  <c r="R3461" i="5"/>
  <c r="S3461" i="5" s="1"/>
  <c r="AD3461" i="5"/>
  <c r="AA3461" i="5"/>
  <c r="R3465" i="5"/>
  <c r="S3465" i="5" s="1"/>
  <c r="AA3465" i="5"/>
  <c r="AD3465" i="5"/>
  <c r="AA3472" i="5"/>
  <c r="AD3472" i="5"/>
  <c r="AD3553" i="5"/>
  <c r="AA3553" i="5"/>
  <c r="R3563" i="5"/>
  <c r="S3563" i="5" s="1"/>
  <c r="U3563" i="5" s="1"/>
  <c r="AA3563" i="5"/>
  <c r="AD3563" i="5"/>
  <c r="R3620" i="5"/>
  <c r="S3620" i="5" s="1"/>
  <c r="U3620" i="5" s="1"/>
  <c r="AA3620" i="5"/>
  <c r="AD3620" i="5"/>
  <c r="AD3635" i="5"/>
  <c r="AA3635" i="5"/>
  <c r="R3444" i="5"/>
  <c r="S3444" i="5" s="1"/>
  <c r="AD3444" i="5"/>
  <c r="AA3444" i="5"/>
  <c r="AA3520" i="5"/>
  <c r="AD3520" i="5"/>
  <c r="R3589" i="5"/>
  <c r="S3589" i="5" s="1"/>
  <c r="U3589" i="5" s="1"/>
  <c r="AA3589" i="5"/>
  <c r="AD3589" i="5"/>
  <c r="U881" i="5"/>
  <c r="U876" i="5"/>
  <c r="W1118" i="5"/>
  <c r="Y1118" i="5" s="1"/>
  <c r="U1702" i="5"/>
  <c r="U1776" i="5"/>
  <c r="U1590" i="5"/>
  <c r="U1918" i="5"/>
  <c r="W1918" i="5" s="1"/>
  <c r="Y1918" i="5" s="1"/>
  <c r="U2006" i="5"/>
  <c r="U2031" i="5"/>
  <c r="U1850" i="5"/>
  <c r="W1850" i="5" s="1"/>
  <c r="Y1850" i="5" s="1"/>
  <c r="U1939" i="5"/>
  <c r="W1939" i="5" s="1"/>
  <c r="Y1939" i="5" s="1"/>
  <c r="U2121" i="5"/>
  <c r="W2121" i="5" s="1"/>
  <c r="Y2121" i="5" s="1"/>
  <c r="U2481" i="5"/>
  <c r="U2608" i="5"/>
  <c r="U3685" i="5"/>
  <c r="W3685" i="5" s="1"/>
  <c r="Y3685" i="5" s="1"/>
  <c r="AD821" i="5"/>
  <c r="AA821" i="5"/>
  <c r="AA871" i="5"/>
  <c r="AD871" i="5"/>
  <c r="AD989" i="5"/>
  <c r="AA989" i="5"/>
  <c r="AA1172" i="5"/>
  <c r="AD1172" i="5"/>
  <c r="AD1372" i="5"/>
  <c r="AA1372" i="5"/>
  <c r="AA1421" i="5"/>
  <c r="AD1421" i="5"/>
  <c r="AD1451" i="5"/>
  <c r="AA1451" i="5"/>
  <c r="AA1534" i="5"/>
  <c r="AD1534" i="5"/>
  <c r="AA1590" i="5"/>
  <c r="AD1590" i="5"/>
  <c r="AD1627" i="5"/>
  <c r="AA1627" i="5"/>
  <c r="AA1641" i="5"/>
  <c r="AD1641" i="5"/>
  <c r="AA1721" i="5"/>
  <c r="AD1721" i="5"/>
  <c r="AA1781" i="5"/>
  <c r="AD1781" i="5"/>
  <c r="AA1816" i="5"/>
  <c r="AD1816" i="5"/>
  <c r="AD1838" i="5"/>
  <c r="AA1838" i="5"/>
  <c r="R1877" i="5"/>
  <c r="S1877" i="5" s="1"/>
  <c r="U1877" i="5" s="1"/>
  <c r="AA1877" i="5"/>
  <c r="AD1877" i="5"/>
  <c r="AA2023" i="5"/>
  <c r="AD2023" i="5"/>
  <c r="AD2029" i="5"/>
  <c r="AA2029" i="5"/>
  <c r="R2037" i="5"/>
  <c r="S2037" i="5" s="1"/>
  <c r="AA2037" i="5"/>
  <c r="AD2037" i="5"/>
  <c r="AD2043" i="5"/>
  <c r="AA2043" i="5"/>
  <c r="AA2106" i="5"/>
  <c r="AD2106" i="5"/>
  <c r="AA2164" i="5"/>
  <c r="AD2164" i="5"/>
  <c r="AD2179" i="5"/>
  <c r="AA2179" i="5"/>
  <c r="AD854" i="5"/>
  <c r="AA854" i="5"/>
  <c r="AA891" i="5"/>
  <c r="AD891" i="5"/>
  <c r="AA918" i="5"/>
  <c r="AD918" i="5"/>
  <c r="R922" i="5"/>
  <c r="S922" i="5" s="1"/>
  <c r="U922" i="5" s="1"/>
  <c r="AA922" i="5"/>
  <c r="AD922" i="5"/>
  <c r="R948" i="5"/>
  <c r="AD948" i="5"/>
  <c r="AA948" i="5"/>
  <c r="AD995" i="5"/>
  <c r="AA995" i="5"/>
  <c r="M1026" i="5"/>
  <c r="AA1026" i="5"/>
  <c r="AD1026" i="5"/>
  <c r="AA1056" i="5"/>
  <c r="AD1056" i="5"/>
  <c r="AA1077" i="5"/>
  <c r="AD1077" i="5"/>
  <c r="AD1108" i="5"/>
  <c r="AA1108" i="5"/>
  <c r="AA1125" i="5"/>
  <c r="AD1125" i="5"/>
  <c r="AD1161" i="5"/>
  <c r="AA1161" i="5"/>
  <c r="AD1265" i="5"/>
  <c r="AA1265" i="5"/>
  <c r="AA1277" i="5"/>
  <c r="AD1277" i="5"/>
  <c r="AA1292" i="5"/>
  <c r="AD1292" i="5"/>
  <c r="R1328" i="5"/>
  <c r="S1328" i="5" s="1"/>
  <c r="U1328" i="5" s="1"/>
  <c r="AA1328" i="5"/>
  <c r="AD1328" i="5"/>
  <c r="AD1463" i="5"/>
  <c r="AA1463" i="5"/>
  <c r="AD1498" i="5"/>
  <c r="AA1498" i="5"/>
  <c r="AA1502" i="5"/>
  <c r="AD1502" i="5"/>
  <c r="AD1506" i="5"/>
  <c r="AA1506" i="5"/>
  <c r="AA1598" i="5"/>
  <c r="AD1598" i="5"/>
  <c r="AD1649" i="5"/>
  <c r="AA1649" i="5"/>
  <c r="M1767" i="5"/>
  <c r="AD1767" i="5"/>
  <c r="AA1767" i="5"/>
  <c r="AD1791" i="5"/>
  <c r="AA1791" i="5"/>
  <c r="AA1849" i="5"/>
  <c r="AD1849" i="5"/>
  <c r="R1863" i="5"/>
  <c r="S1863" i="5" s="1"/>
  <c r="U1863" i="5" s="1"/>
  <c r="W1863" i="5" s="1"/>
  <c r="Y1863" i="5" s="1"/>
  <c r="AD1863" i="5"/>
  <c r="AA1863" i="5"/>
  <c r="R1929" i="5"/>
  <c r="S1929" i="5" s="1"/>
  <c r="AA1929" i="5"/>
  <c r="AD1929" i="5"/>
  <c r="AA1933" i="5"/>
  <c r="AD1933" i="5"/>
  <c r="AD1969" i="5"/>
  <c r="AA1969" i="5"/>
  <c r="R2052" i="5"/>
  <c r="S2052" i="5" s="1"/>
  <c r="U2052" i="5" s="1"/>
  <c r="AA2052" i="5"/>
  <c r="AD2052" i="5"/>
  <c r="AA2555" i="5"/>
  <c r="AD2555" i="5"/>
  <c r="AD2587" i="5"/>
  <c r="AA2587" i="5"/>
  <c r="AA2669" i="5"/>
  <c r="AD2669" i="5"/>
  <c r="AA1997" i="5"/>
  <c r="AD1997" i="5"/>
  <c r="AD2085" i="5"/>
  <c r="AA2085" i="5"/>
  <c r="AA2090" i="5"/>
  <c r="AD2090" i="5"/>
  <c r="AD2188" i="5"/>
  <c r="AA2188" i="5"/>
  <c r="AD2284" i="5"/>
  <c r="AA2284" i="5"/>
  <c r="AA2309" i="5"/>
  <c r="AD2309" i="5"/>
  <c r="AA2314" i="5"/>
  <c r="AD2314" i="5"/>
  <c r="AD2336" i="5"/>
  <c r="AA2336" i="5"/>
  <c r="AA2355" i="5"/>
  <c r="AD2355" i="5"/>
  <c r="AD2395" i="5"/>
  <c r="AA2395" i="5"/>
  <c r="AD2446" i="5"/>
  <c r="AA2446" i="5"/>
  <c r="AA2615" i="5"/>
  <c r="AD2615" i="5"/>
  <c r="AA2735" i="5"/>
  <c r="AD2735" i="5"/>
  <c r="AA2789" i="5"/>
  <c r="AD2789" i="5"/>
  <c r="R2838" i="5"/>
  <c r="AA2838" i="5"/>
  <c r="AD2838" i="5"/>
  <c r="AD2884" i="5"/>
  <c r="AA2884" i="5"/>
  <c r="AA2891" i="5"/>
  <c r="AD2891" i="5"/>
  <c r="AD2896" i="5"/>
  <c r="AA2896" i="5"/>
  <c r="AA2902" i="5"/>
  <c r="AD2902" i="5"/>
  <c r="AD2921" i="5"/>
  <c r="AA2921" i="5"/>
  <c r="R2968" i="5"/>
  <c r="S2968" i="5" s="1"/>
  <c r="U2968" i="5" s="1"/>
  <c r="AD2968" i="5"/>
  <c r="AA2968" i="5"/>
  <c r="AD2998" i="5"/>
  <c r="AA2998" i="5"/>
  <c r="AD3019" i="5"/>
  <c r="AA3019" i="5"/>
  <c r="AA3098" i="5"/>
  <c r="AD3098" i="5"/>
  <c r="AD3105" i="5"/>
  <c r="AA3105" i="5"/>
  <c r="AA3111" i="5"/>
  <c r="AD3111" i="5"/>
  <c r="AA3146" i="5"/>
  <c r="AD3146" i="5"/>
  <c r="AD3171" i="5"/>
  <c r="AA3171" i="5"/>
  <c r="AD3197" i="5"/>
  <c r="AA3197" i="5"/>
  <c r="AA3203" i="5"/>
  <c r="AD3203" i="5"/>
  <c r="AA3275" i="5"/>
  <c r="AD3275" i="5"/>
  <c r="AA2208" i="5"/>
  <c r="AD2208" i="5"/>
  <c r="AD2258" i="5"/>
  <c r="AA2258" i="5"/>
  <c r="AD2404" i="5"/>
  <c r="AA2404" i="5"/>
  <c r="AA2408" i="5"/>
  <c r="AD2408" i="5"/>
  <c r="AD2515" i="5"/>
  <c r="AA2515" i="5"/>
  <c r="AD2618" i="5"/>
  <c r="AA2618" i="5"/>
  <c r="AA2622" i="5"/>
  <c r="AD2622" i="5"/>
  <c r="AA2626" i="5"/>
  <c r="AD2626" i="5"/>
  <c r="AA2658" i="5"/>
  <c r="AD2658" i="5"/>
  <c r="AD2711" i="5"/>
  <c r="AA2711" i="5"/>
  <c r="AA2715" i="5"/>
  <c r="AD2715" i="5"/>
  <c r="AD2774" i="5"/>
  <c r="AA2774" i="5"/>
  <c r="AA2800" i="5"/>
  <c r="AD2800" i="5"/>
  <c r="R2854" i="5"/>
  <c r="AA2854" i="5"/>
  <c r="AD2854" i="5"/>
  <c r="AD2963" i="5"/>
  <c r="AA2963" i="5"/>
  <c r="AD3257" i="5"/>
  <c r="AA3257" i="5"/>
  <c r="AA3263" i="5"/>
  <c r="AD3263" i="5"/>
  <c r="AA3270" i="5"/>
  <c r="AD3270" i="5"/>
  <c r="AD3359" i="5"/>
  <c r="AA3359" i="5"/>
  <c r="AD3425" i="5"/>
  <c r="AA3425" i="5"/>
  <c r="AA3462" i="5"/>
  <c r="AD3462" i="5"/>
  <c r="R3467" i="5"/>
  <c r="AD3467" i="5"/>
  <c r="AA3467" i="5"/>
  <c r="AD3473" i="5"/>
  <c r="AA3473" i="5"/>
  <c r="AA3482" i="5"/>
  <c r="AD3482" i="5"/>
  <c r="AA3557" i="5"/>
  <c r="AD3557" i="5"/>
  <c r="AA3565" i="5"/>
  <c r="AD3565" i="5"/>
  <c r="R3627" i="5"/>
  <c r="S3627" i="5" s="1"/>
  <c r="U3627" i="5" s="1"/>
  <c r="AD3627" i="5"/>
  <c r="AA3627" i="5"/>
  <c r="R3636" i="5"/>
  <c r="S3636" i="5" s="1"/>
  <c r="U3636" i="5" s="1"/>
  <c r="AA3636" i="5"/>
  <c r="AD3636" i="5"/>
  <c r="AD3365" i="5"/>
  <c r="AA3365" i="5"/>
  <c r="AA3445" i="5"/>
  <c r="AD3445" i="5"/>
  <c r="R3502" i="5"/>
  <c r="S3502" i="5" s="1"/>
  <c r="AA3502" i="5"/>
  <c r="AD3502" i="5"/>
  <c r="AD3522" i="5"/>
  <c r="AA3522" i="5"/>
  <c r="AD3583" i="5"/>
  <c r="AA3583" i="5"/>
  <c r="AD3591" i="5"/>
  <c r="AA3591" i="5"/>
  <c r="U862" i="5"/>
  <c r="U1185" i="5"/>
  <c r="U1570" i="5"/>
  <c r="U1778" i="5"/>
  <c r="U1800" i="5"/>
  <c r="W1800" i="5" s="1"/>
  <c r="Y1800" i="5" s="1"/>
  <c r="U1679" i="5"/>
  <c r="U2423" i="5"/>
  <c r="W2423" i="5" s="1"/>
  <c r="Y2423" i="5" s="1"/>
  <c r="U3622" i="5"/>
  <c r="W3622" i="5" s="1"/>
  <c r="Y3622" i="5" s="1"/>
  <c r="U3701" i="5"/>
  <c r="U1804" i="5"/>
  <c r="AD827" i="5"/>
  <c r="AA827" i="5"/>
  <c r="AD940" i="5"/>
  <c r="AA940" i="5"/>
  <c r="R1021" i="5"/>
  <c r="S1021" i="5" s="1"/>
  <c r="U1021" i="5" s="1"/>
  <c r="AA1021" i="5"/>
  <c r="AD1021" i="5"/>
  <c r="AD1185" i="5"/>
  <c r="AA1185" i="5"/>
  <c r="AA1373" i="5"/>
  <c r="AD1373" i="5"/>
  <c r="AA1424" i="5"/>
  <c r="AD1424" i="5"/>
  <c r="AD1453" i="5"/>
  <c r="AA1453" i="5"/>
  <c r="AA1536" i="5"/>
  <c r="AD1536" i="5"/>
  <c r="AD1591" i="5"/>
  <c r="AA1591" i="5"/>
  <c r="AA1628" i="5"/>
  <c r="AD1628" i="5"/>
  <c r="AD1684" i="5"/>
  <c r="AA1684" i="5"/>
  <c r="AD1723" i="5"/>
  <c r="AA1723" i="5"/>
  <c r="AD1782" i="5"/>
  <c r="AA1782" i="5"/>
  <c r="R1818" i="5"/>
  <c r="S1818" i="5" s="1"/>
  <c r="U1818" i="5" s="1"/>
  <c r="AD1818" i="5"/>
  <c r="AA1818" i="5"/>
  <c r="AD1842" i="5"/>
  <c r="AA1842" i="5"/>
  <c r="R1965" i="5"/>
  <c r="S1965" i="5" s="1"/>
  <c r="AD1965" i="5"/>
  <c r="AA1965" i="5"/>
  <c r="AD2024" i="5"/>
  <c r="AA2024" i="5"/>
  <c r="AD2030" i="5"/>
  <c r="AA2030" i="5"/>
  <c r="AA2039" i="5"/>
  <c r="AD2039" i="5"/>
  <c r="AD2102" i="5"/>
  <c r="AA2102" i="5"/>
  <c r="AA2107" i="5"/>
  <c r="AD2107" i="5"/>
  <c r="AA2165" i="5"/>
  <c r="AD2165" i="5"/>
  <c r="AA2180" i="5"/>
  <c r="AD2180" i="5"/>
  <c r="AD878" i="5"/>
  <c r="AA878" i="5"/>
  <c r="AD892" i="5"/>
  <c r="AA892" i="5"/>
  <c r="AA919" i="5"/>
  <c r="AD919" i="5"/>
  <c r="AD924" i="5"/>
  <c r="AA924" i="5"/>
  <c r="R970" i="5"/>
  <c r="S970" i="5" s="1"/>
  <c r="AD970" i="5"/>
  <c r="AA1022" i="5"/>
  <c r="AD1022" i="5"/>
  <c r="AD1050" i="5"/>
  <c r="AA1050" i="5"/>
  <c r="AD1057" i="5"/>
  <c r="AA1057" i="5"/>
  <c r="AA1088" i="5"/>
  <c r="AD1088" i="5"/>
  <c r="AA1109" i="5"/>
  <c r="AD1109" i="5"/>
  <c r="R1135" i="5"/>
  <c r="S1135" i="5" s="1"/>
  <c r="U1135" i="5" s="1"/>
  <c r="W1135" i="5" s="1"/>
  <c r="Y1135" i="5" s="1"/>
  <c r="AA1135" i="5"/>
  <c r="AD1135" i="5"/>
  <c r="R1244" i="5"/>
  <c r="S1244" i="5" s="1"/>
  <c r="U1244" i="5" s="1"/>
  <c r="AA1244" i="5"/>
  <c r="AD1244" i="5"/>
  <c r="AD1268" i="5"/>
  <c r="AA1268" i="5"/>
  <c r="AD1280" i="5"/>
  <c r="AA1280" i="5"/>
  <c r="AD1314" i="5"/>
  <c r="AA1314" i="5"/>
  <c r="AD1329" i="5"/>
  <c r="AA1329" i="5"/>
  <c r="AD1493" i="5"/>
  <c r="AA1493" i="5"/>
  <c r="AA1499" i="5"/>
  <c r="AD1499" i="5"/>
  <c r="AD1503" i="5"/>
  <c r="AA1503" i="5"/>
  <c r="AD1560" i="5"/>
  <c r="AA1560" i="5"/>
  <c r="AD1612" i="5"/>
  <c r="AA1612" i="5"/>
  <c r="AD1662" i="5"/>
  <c r="AA1662" i="5"/>
  <c r="AD1784" i="5"/>
  <c r="AA1784" i="5"/>
  <c r="AA1850" i="5"/>
  <c r="AD1850" i="5"/>
  <c r="R1905" i="5"/>
  <c r="S1905" i="5" s="1"/>
  <c r="AD1905" i="5"/>
  <c r="AD1930" i="5"/>
  <c r="AA1930" i="5"/>
  <c r="R1935" i="5"/>
  <c r="S1935" i="5" s="1"/>
  <c r="U1935" i="5" s="1"/>
  <c r="AD1935" i="5"/>
  <c r="AA1935" i="5"/>
  <c r="AD1970" i="5"/>
  <c r="AA1970" i="5"/>
  <c r="AA2053" i="5"/>
  <c r="AD2053" i="5"/>
  <c r="AA1676" i="5"/>
  <c r="AD1676" i="5"/>
  <c r="AA2061" i="5"/>
  <c r="AD2061" i="5"/>
  <c r="AD2109" i="5"/>
  <c r="AA2109" i="5"/>
  <c r="R2561" i="5"/>
  <c r="S2561" i="5" s="1"/>
  <c r="AA2561" i="5"/>
  <c r="AD2561" i="5"/>
  <c r="R2596" i="5"/>
  <c r="S2596" i="5" s="1"/>
  <c r="U2596" i="5" s="1"/>
  <c r="AD2596" i="5"/>
  <c r="AA2596" i="5"/>
  <c r="AD2914" i="5"/>
  <c r="AA2914" i="5"/>
  <c r="R1998" i="5"/>
  <c r="S1998" i="5" s="1"/>
  <c r="U1998" i="5" s="1"/>
  <c r="AD1998" i="5"/>
  <c r="AA1998" i="5"/>
  <c r="AA2005" i="5"/>
  <c r="AD2005" i="5"/>
  <c r="AA2086" i="5"/>
  <c r="AD2086" i="5"/>
  <c r="AA2139" i="5"/>
  <c r="AD2139" i="5"/>
  <c r="AD2189" i="5"/>
  <c r="AA2189" i="5"/>
  <c r="AD2286" i="5"/>
  <c r="AA2286" i="5"/>
  <c r="AD2310" i="5"/>
  <c r="AA2310" i="5"/>
  <c r="R2315" i="5"/>
  <c r="S2315" i="5" s="1"/>
  <c r="AD2315" i="5"/>
  <c r="AA2315" i="5"/>
  <c r="AD2337" i="5"/>
  <c r="AA2337" i="5"/>
  <c r="AD2356" i="5"/>
  <c r="AA2356" i="5"/>
  <c r="AD2383" i="5"/>
  <c r="AA2383" i="5"/>
  <c r="R2427" i="5"/>
  <c r="S2427" i="5" s="1"/>
  <c r="AD2427" i="5"/>
  <c r="AA2427" i="5"/>
  <c r="AA2634" i="5"/>
  <c r="AD2634" i="5"/>
  <c r="AD2762" i="5"/>
  <c r="AA2762" i="5"/>
  <c r="AD2790" i="5"/>
  <c r="AA2790" i="5"/>
  <c r="AD2865" i="5"/>
  <c r="AA2865" i="5"/>
  <c r="AD2885" i="5"/>
  <c r="AA2885" i="5"/>
  <c r="R2892" i="5"/>
  <c r="S2892" i="5" s="1"/>
  <c r="U2892" i="5" s="1"/>
  <c r="AA2892" i="5"/>
  <c r="AD2892" i="5"/>
  <c r="AA2897" i="5"/>
  <c r="AD2897" i="5"/>
  <c r="AD2903" i="5"/>
  <c r="AA2903" i="5"/>
  <c r="AA2922" i="5"/>
  <c r="AD2922" i="5"/>
  <c r="AA2970" i="5"/>
  <c r="AD2970" i="5"/>
  <c r="AA3000" i="5"/>
  <c r="AD3000" i="5"/>
  <c r="AA3045" i="5"/>
  <c r="AD3045" i="5"/>
  <c r="AD3099" i="5"/>
  <c r="AA3099" i="5"/>
  <c r="AD3106" i="5"/>
  <c r="AA3106" i="5"/>
  <c r="AD3113" i="5"/>
  <c r="AA3113" i="5"/>
  <c r="AD3147" i="5"/>
  <c r="AA3147" i="5"/>
  <c r="AA3172" i="5"/>
  <c r="AD3172" i="5"/>
  <c r="AA3204" i="5"/>
  <c r="AD3204" i="5"/>
  <c r="AA3276" i="5"/>
  <c r="AD3276" i="5"/>
  <c r="AA3310" i="5"/>
  <c r="AD3310" i="5"/>
  <c r="AA2259" i="5"/>
  <c r="AD2259" i="5"/>
  <c r="AD2405" i="5"/>
  <c r="AA2405" i="5"/>
  <c r="AA2409" i="5"/>
  <c r="AD2409" i="5"/>
  <c r="AA2619" i="5"/>
  <c r="AD2619" i="5"/>
  <c r="AA2623" i="5"/>
  <c r="AD2623" i="5"/>
  <c r="AA2628" i="5"/>
  <c r="AD2628" i="5"/>
  <c r="AA2693" i="5"/>
  <c r="AD2693" i="5"/>
  <c r="AA2708" i="5"/>
  <c r="AD2708" i="5"/>
  <c r="AD2712" i="5"/>
  <c r="AA2712" i="5"/>
  <c r="AD2775" i="5"/>
  <c r="AA2775" i="5"/>
  <c r="AD2803" i="5"/>
  <c r="AA2803" i="5"/>
  <c r="AD2908" i="5"/>
  <c r="AA2908" i="5"/>
  <c r="AD2973" i="5"/>
  <c r="AA2973" i="5"/>
  <c r="AD3258" i="5"/>
  <c r="AA3258" i="5"/>
  <c r="R3420" i="5"/>
  <c r="S3420" i="5" s="1"/>
  <c r="U3420" i="5" s="1"/>
  <c r="AA3420" i="5"/>
  <c r="AD3420" i="5"/>
  <c r="AA3470" i="5"/>
  <c r="AD3470" i="5"/>
  <c r="AD3476" i="5"/>
  <c r="AA3476" i="5"/>
  <c r="AA3484" i="5"/>
  <c r="AD3484" i="5"/>
  <c r="AD3559" i="5"/>
  <c r="AA3559" i="5"/>
  <c r="AA3567" i="5"/>
  <c r="AD3567" i="5"/>
  <c r="R3628" i="5"/>
  <c r="S3628" i="5" s="1"/>
  <c r="U3628" i="5" s="1"/>
  <c r="AD3628" i="5"/>
  <c r="AA3628" i="5"/>
  <c r="AD3643" i="5"/>
  <c r="AA3643" i="5"/>
  <c r="R3369" i="5"/>
  <c r="S3369" i="5" s="1"/>
  <c r="U3369" i="5" s="1"/>
  <c r="W3369" i="5" s="1"/>
  <c r="Y3369" i="5" s="1"/>
  <c r="AD3369" i="5"/>
  <c r="R3446" i="5"/>
  <c r="S3446" i="5" s="1"/>
  <c r="AA3446" i="5"/>
  <c r="AD3446" i="5"/>
  <c r="AA3523" i="5"/>
  <c r="AD3523" i="5"/>
  <c r="AA3585" i="5"/>
  <c r="AD3585" i="5"/>
  <c r="AD3593" i="5"/>
  <c r="AA3593" i="5"/>
  <c r="AB3731" i="5"/>
  <c r="W3741" i="5"/>
  <c r="Y3741" i="5" s="1"/>
  <c r="W3731" i="5"/>
  <c r="Y3731" i="5" s="1"/>
  <c r="N1316" i="5"/>
  <c r="V1316" i="5"/>
  <c r="V3597" i="5"/>
  <c r="N3597" i="5"/>
  <c r="N2015" i="5"/>
  <c r="V2015" i="5"/>
  <c r="N1843" i="5"/>
  <c r="V1843" i="5"/>
  <c r="N2453" i="5"/>
  <c r="V2453" i="5"/>
  <c r="N2531" i="5"/>
  <c r="V2531" i="5"/>
  <c r="N2999" i="5"/>
  <c r="V2999" i="5"/>
  <c r="N3040" i="5"/>
  <c r="V3040" i="5"/>
  <c r="V3566" i="5"/>
  <c r="N3566" i="5"/>
  <c r="N3576" i="5"/>
  <c r="V3576" i="5"/>
  <c r="N3647" i="5"/>
  <c r="V3647" i="5"/>
  <c r="N2911" i="5"/>
  <c r="V2911" i="5"/>
  <c r="N2959" i="5"/>
  <c r="V2959" i="5"/>
  <c r="U2959" i="5"/>
  <c r="N1923" i="5"/>
  <c r="V1923" i="5"/>
  <c r="N2345" i="5"/>
  <c r="V2345" i="5"/>
  <c r="N3016" i="5"/>
  <c r="V3016" i="5"/>
  <c r="N3167" i="5"/>
  <c r="V3167" i="5"/>
  <c r="T3716" i="5"/>
  <c r="X3716" i="5" s="1"/>
  <c r="U3716" i="5"/>
  <c r="V3582" i="5"/>
  <c r="N3582" i="5"/>
  <c r="N3613" i="5"/>
  <c r="V3613" i="5"/>
  <c r="N3621" i="5"/>
  <c r="V3621" i="5"/>
  <c r="N3629" i="5"/>
  <c r="V3629" i="5"/>
  <c r="V3637" i="5"/>
  <c r="N3637" i="5"/>
  <c r="N3645" i="5"/>
  <c r="V3645" i="5"/>
  <c r="N3653" i="5"/>
  <c r="V3653" i="5"/>
  <c r="N1817" i="5"/>
  <c r="U1817" i="5"/>
  <c r="V1817" i="5"/>
  <c r="N2918" i="5"/>
  <c r="V2918" i="5"/>
  <c r="N858" i="5"/>
  <c r="V858" i="5"/>
  <c r="N1607" i="5"/>
  <c r="V1607" i="5"/>
  <c r="N1983" i="5"/>
  <c r="V1983" i="5"/>
  <c r="N3382" i="5"/>
  <c r="V3382" i="5"/>
  <c r="N3532" i="5"/>
  <c r="V3532" i="5"/>
  <c r="N2262" i="5"/>
  <c r="V2262" i="5"/>
  <c r="N2980" i="5"/>
  <c r="V2980" i="5"/>
  <c r="N3100" i="5"/>
  <c r="U3100" i="5"/>
  <c r="V3100" i="5"/>
  <c r="N2986" i="5"/>
  <c r="V2986" i="5"/>
  <c r="N1233" i="5"/>
  <c r="U1233" i="5"/>
  <c r="V1233" i="5"/>
  <c r="N2916" i="5"/>
  <c r="V2916" i="5"/>
  <c r="N1237" i="5"/>
  <c r="V1237" i="5"/>
  <c r="W2976" i="5"/>
  <c r="Y2976" i="5" s="1"/>
  <c r="U1237" i="5"/>
  <c r="U1588" i="5"/>
  <c r="U1887" i="5"/>
  <c r="U2151" i="5"/>
  <c r="U2263" i="5"/>
  <c r="U2524" i="5"/>
  <c r="U3229" i="5"/>
  <c r="V1697" i="5"/>
  <c r="W1697" i="5" s="1"/>
  <c r="Y1697" i="5" s="1"/>
  <c r="AD537" i="5"/>
  <c r="N537" i="5"/>
  <c r="AA832" i="5"/>
  <c r="AD832" i="5"/>
  <c r="AD842" i="5"/>
  <c r="AA842" i="5"/>
  <c r="R855" i="5"/>
  <c r="S855" i="5" s="1"/>
  <c r="AA855" i="5"/>
  <c r="AD855" i="5"/>
  <c r="R894" i="5"/>
  <c r="S894" i="5" s="1"/>
  <c r="U894" i="5" s="1"/>
  <c r="AD894" i="5"/>
  <c r="AA894" i="5"/>
  <c r="R934" i="5"/>
  <c r="S934" i="5" s="1"/>
  <c r="U934" i="5" s="1"/>
  <c r="AA934" i="5"/>
  <c r="AD934" i="5"/>
  <c r="R942" i="5"/>
  <c r="S942" i="5" s="1"/>
  <c r="U942" i="5" s="1"/>
  <c r="AA942" i="5"/>
  <c r="AD942" i="5"/>
  <c r="R950" i="5"/>
  <c r="S950" i="5" s="1"/>
  <c r="U950" i="5" s="1"/>
  <c r="AA950" i="5"/>
  <c r="AD950" i="5"/>
  <c r="R958" i="5"/>
  <c r="S958" i="5" s="1"/>
  <c r="U958" i="5" s="1"/>
  <c r="AD958" i="5"/>
  <c r="AA958" i="5"/>
  <c r="R966" i="5"/>
  <c r="S966" i="5" s="1"/>
  <c r="U966" i="5" s="1"/>
  <c r="AA966" i="5"/>
  <c r="AD966" i="5"/>
  <c r="AD981" i="5"/>
  <c r="AA981" i="5"/>
  <c r="AA985" i="5"/>
  <c r="AD985" i="5"/>
  <c r="AD1014" i="5"/>
  <c r="AA1014" i="5"/>
  <c r="AA1018" i="5"/>
  <c r="AD1018" i="5"/>
  <c r="AA1048" i="5"/>
  <c r="AD1048" i="5"/>
  <c r="V1076" i="5"/>
  <c r="N1076" i="5"/>
  <c r="AA1122" i="5"/>
  <c r="AD1122" i="5"/>
  <c r="AA1129" i="5"/>
  <c r="AD1129" i="5"/>
  <c r="M1333" i="5"/>
  <c r="U1333" i="5" s="1"/>
  <c r="AD1333" i="5"/>
  <c r="AA1333" i="5"/>
  <c r="AA1511" i="5"/>
  <c r="AD1511" i="5"/>
  <c r="R1594" i="5"/>
  <c r="AD1594" i="5"/>
  <c r="AA1594" i="5"/>
  <c r="AD1625" i="5"/>
  <c r="AA1625" i="5"/>
  <c r="AD1670" i="5"/>
  <c r="AA1670" i="5"/>
  <c r="R864" i="5"/>
  <c r="S864" i="5" s="1"/>
  <c r="AD864" i="5"/>
  <c r="AA864" i="5"/>
  <c r="R874" i="5"/>
  <c r="S874" i="5" s="1"/>
  <c r="U874" i="5" s="1"/>
  <c r="W874" i="5" s="1"/>
  <c r="Y874" i="5" s="1"/>
  <c r="AD874" i="5"/>
  <c r="AA874" i="5"/>
  <c r="AD881" i="5"/>
  <c r="AA881" i="5"/>
  <c r="AD912" i="5"/>
  <c r="AA912" i="5"/>
  <c r="AA1105" i="5"/>
  <c r="AD1105" i="5"/>
  <c r="AD1116" i="5"/>
  <c r="AA1116" i="5"/>
  <c r="R1140" i="5"/>
  <c r="AD1140" i="5"/>
  <c r="AA1140" i="5"/>
  <c r="R1192" i="5"/>
  <c r="S1192" i="5" s="1"/>
  <c r="AD1192" i="5"/>
  <c r="AA1192" i="5"/>
  <c r="AA1436" i="5"/>
  <c r="AD1436" i="5"/>
  <c r="AD1551" i="5"/>
  <c r="AA1551" i="5"/>
  <c r="AD1569" i="5"/>
  <c r="AA1569" i="5"/>
  <c r="AA1573" i="5"/>
  <c r="AD1573" i="5"/>
  <c r="AD1629" i="5"/>
  <c r="AA1629" i="5"/>
  <c r="AD1633" i="5"/>
  <c r="AA1633" i="5"/>
  <c r="R1645" i="5"/>
  <c r="S1645" i="5" s="1"/>
  <c r="AD1645" i="5"/>
  <c r="AA1645" i="5"/>
  <c r="AA1675" i="5"/>
  <c r="AD1675" i="5"/>
  <c r="AD1690" i="5"/>
  <c r="AA1690" i="5"/>
  <c r="AA1761" i="5"/>
  <c r="AD1761" i="5"/>
  <c r="V3110" i="5"/>
  <c r="N3110" i="5"/>
  <c r="R1906" i="5"/>
  <c r="S1906" i="5" s="1"/>
  <c r="U1906" i="5" s="1"/>
  <c r="AD1906" i="5"/>
  <c r="AA1906" i="5"/>
  <c r="AD2295" i="5"/>
  <c r="AA2295" i="5"/>
  <c r="AA2382" i="5"/>
  <c r="AD2382" i="5"/>
  <c r="AA2401" i="5"/>
  <c r="AD2401" i="5"/>
  <c r="R2448" i="5"/>
  <c r="S2448" i="5" s="1"/>
  <c r="AA2448" i="5"/>
  <c r="AD2448" i="5"/>
  <c r="AD2454" i="5"/>
  <c r="AA2454" i="5"/>
  <c r="AD2460" i="5"/>
  <c r="AA2460" i="5"/>
  <c r="AA2608" i="5"/>
  <c r="AD2608" i="5"/>
  <c r="AA2659" i="5"/>
  <c r="AD2659" i="5"/>
  <c r="AA2663" i="5"/>
  <c r="AD2663" i="5"/>
  <c r="AA2676" i="5"/>
  <c r="AD2676" i="5"/>
  <c r="AA2736" i="5"/>
  <c r="AD2736" i="5"/>
  <c r="AA2740" i="5"/>
  <c r="AD2740" i="5"/>
  <c r="AA2744" i="5"/>
  <c r="AD2744" i="5"/>
  <c r="AA2748" i="5"/>
  <c r="AD2748" i="5"/>
  <c r="AD2791" i="5"/>
  <c r="AA2791" i="5"/>
  <c r="AD2795" i="5"/>
  <c r="AA2795" i="5"/>
  <c r="AA2839" i="5"/>
  <c r="AD2839" i="5"/>
  <c r="AD2843" i="5"/>
  <c r="AA2843" i="5"/>
  <c r="R2860" i="5"/>
  <c r="S2860" i="5" s="1"/>
  <c r="U2860" i="5" s="1"/>
  <c r="AA2860" i="5"/>
  <c r="AD2860" i="5"/>
  <c r="AA2951" i="5"/>
  <c r="AD2951" i="5"/>
  <c r="R2955" i="5"/>
  <c r="S2955" i="5" s="1"/>
  <c r="U2955" i="5" s="1"/>
  <c r="AA2955" i="5"/>
  <c r="AD2955" i="5"/>
  <c r="AD2985" i="5"/>
  <c r="AA2985" i="5"/>
  <c r="AD3039" i="5"/>
  <c r="AA3039" i="5"/>
  <c r="M3066" i="5"/>
  <c r="U3066" i="5" s="1"/>
  <c r="AA3066" i="5"/>
  <c r="AD3066" i="5"/>
  <c r="M3087" i="5"/>
  <c r="AD3087" i="5"/>
  <c r="AA3087" i="5"/>
  <c r="AD3116" i="5"/>
  <c r="AA3116" i="5"/>
  <c r="R3120" i="5"/>
  <c r="AD3120" i="5"/>
  <c r="AA3189" i="5"/>
  <c r="AD3189" i="5"/>
  <c r="AD3208" i="5"/>
  <c r="AA3208" i="5"/>
  <c r="M3329" i="5"/>
  <c r="AD3329" i="5"/>
  <c r="AA3329" i="5"/>
  <c r="AD3360" i="5"/>
  <c r="AA3360" i="5"/>
  <c r="AA3412" i="5"/>
  <c r="AD3412" i="5"/>
  <c r="R3438" i="5"/>
  <c r="S3438" i="5" s="1"/>
  <c r="AD3438" i="5"/>
  <c r="AA3438" i="5"/>
  <c r="AD3490" i="5"/>
  <c r="AA3490" i="5"/>
  <c r="AA3529" i="5"/>
  <c r="AD3529" i="5"/>
  <c r="AD3658" i="5"/>
  <c r="AA3658" i="5"/>
  <c r="AD1587" i="5"/>
  <c r="AA1587" i="5"/>
  <c r="AD1729" i="5"/>
  <c r="AA1729" i="5"/>
  <c r="AD1739" i="5"/>
  <c r="AA1739" i="5"/>
  <c r="AD1811" i="5"/>
  <c r="AA1811" i="5"/>
  <c r="AD1833" i="5"/>
  <c r="AA1833" i="5"/>
  <c r="AD1879" i="5"/>
  <c r="AA1879" i="5"/>
  <c r="R1913" i="5"/>
  <c r="S1913" i="5" s="1"/>
  <c r="U1913" i="5" s="1"/>
  <c r="AD1913" i="5"/>
  <c r="AA1913" i="5"/>
  <c r="AA1921" i="5"/>
  <c r="AD1921" i="5"/>
  <c r="R1936" i="5"/>
  <c r="S1936" i="5" s="1"/>
  <c r="U1936" i="5" s="1"/>
  <c r="W1936" i="5" s="1"/>
  <c r="Y1936" i="5" s="1"/>
  <c r="AD1936" i="5"/>
  <c r="AA1936" i="5"/>
  <c r="AD1952" i="5"/>
  <c r="AA1952" i="5"/>
  <c r="AD1981" i="5"/>
  <c r="AA1981" i="5"/>
  <c r="R1992" i="5"/>
  <c r="AD1992" i="5"/>
  <c r="AA1992" i="5"/>
  <c r="R2010" i="5"/>
  <c r="S2010" i="5" s="1"/>
  <c r="AA2010" i="5"/>
  <c r="AD2010" i="5"/>
  <c r="R2016" i="5"/>
  <c r="AD2016" i="5"/>
  <c r="AA2016" i="5"/>
  <c r="R2056" i="5"/>
  <c r="AD2056" i="5"/>
  <c r="AA2056" i="5"/>
  <c r="AD2074" i="5"/>
  <c r="AA2074" i="5"/>
  <c r="AA2115" i="5"/>
  <c r="AD2115" i="5"/>
  <c r="AD2176" i="5"/>
  <c r="AA2176" i="5"/>
  <c r="AD2203" i="5"/>
  <c r="AA2203" i="5"/>
  <c r="AD2255" i="5"/>
  <c r="AA2255" i="5"/>
  <c r="AA2344" i="5"/>
  <c r="AD2344" i="5"/>
  <c r="R2469" i="5"/>
  <c r="S2469" i="5" s="1"/>
  <c r="U2469" i="5" s="1"/>
  <c r="AA2469" i="5"/>
  <c r="AD2469" i="5"/>
  <c r="AD2495" i="5"/>
  <c r="AA2495" i="5"/>
  <c r="AD2523" i="5"/>
  <c r="AA2523" i="5"/>
  <c r="M2564" i="5"/>
  <c r="U2564" i="5" s="1"/>
  <c r="AA2564" i="5"/>
  <c r="AD2564" i="5"/>
  <c r="R2571" i="5"/>
  <c r="S2571" i="5" s="1"/>
  <c r="AD2571" i="5"/>
  <c r="AA2571" i="5"/>
  <c r="AD2575" i="5"/>
  <c r="AA2575" i="5"/>
  <c r="R2580" i="5"/>
  <c r="S2580" i="5" s="1"/>
  <c r="U2580" i="5" s="1"/>
  <c r="W2580" i="5" s="1"/>
  <c r="Y2580" i="5" s="1"/>
  <c r="AD2580" i="5"/>
  <c r="AA2580" i="5"/>
  <c r="AA2643" i="5"/>
  <c r="AD2643" i="5"/>
  <c r="AD2647" i="5"/>
  <c r="AA2647" i="5"/>
  <c r="AD2685" i="5"/>
  <c r="AA2685" i="5"/>
  <c r="AA2689" i="5"/>
  <c r="AD2689" i="5"/>
  <c r="AD2704" i="5"/>
  <c r="AA2704" i="5"/>
  <c r="AA2724" i="5"/>
  <c r="AD2724" i="5"/>
  <c r="AA2851" i="5"/>
  <c r="AD2851" i="5"/>
  <c r="R2868" i="5"/>
  <c r="S2868" i="5" s="1"/>
  <c r="U2868" i="5" s="1"/>
  <c r="AA2868" i="5"/>
  <c r="AD2868" i="5"/>
  <c r="AA2995" i="5"/>
  <c r="AD2995" i="5"/>
  <c r="AA3069" i="5"/>
  <c r="AD3069" i="5"/>
  <c r="AA3076" i="5"/>
  <c r="AD3076" i="5"/>
  <c r="AD3092" i="5"/>
  <c r="AA3092" i="5"/>
  <c r="AA3096" i="5"/>
  <c r="AD3096" i="5"/>
  <c r="AA3154" i="5"/>
  <c r="AD3154" i="5"/>
  <c r="AA3181" i="5"/>
  <c r="AD3181" i="5"/>
  <c r="AD3226" i="5"/>
  <c r="AA3226" i="5"/>
  <c r="AD3241" i="5"/>
  <c r="AA3241" i="5"/>
  <c r="AD3301" i="5"/>
  <c r="AA3301" i="5"/>
  <c r="AA3315" i="5"/>
  <c r="AD3315" i="5"/>
  <c r="AA3349" i="5"/>
  <c r="AD3349" i="5"/>
  <c r="AD3372" i="5"/>
  <c r="AA3372" i="5"/>
  <c r="AA3541" i="5"/>
  <c r="AD3541" i="5"/>
  <c r="AA3549" i="5"/>
  <c r="AD3549" i="5"/>
  <c r="AD3577" i="5"/>
  <c r="AA3577" i="5"/>
  <c r="AD3619" i="5"/>
  <c r="AA3619" i="5"/>
  <c r="V1818" i="5"/>
  <c r="N1818" i="5"/>
  <c r="M2883" i="5"/>
  <c r="N2883" i="5" s="1"/>
  <c r="S61" i="5"/>
  <c r="R190" i="5"/>
  <c r="S190" i="5" s="1"/>
  <c r="R280" i="5"/>
  <c r="S280" i="5" s="1"/>
  <c r="R364" i="5"/>
  <c r="S364" i="5" s="1"/>
  <c r="S325" i="5"/>
  <c r="S341" i="5"/>
  <c r="R342" i="5"/>
  <c r="S473" i="5"/>
  <c r="M407" i="5"/>
  <c r="R710" i="5"/>
  <c r="S710" i="5" s="1"/>
  <c r="M701" i="5"/>
  <c r="V701" i="5" s="1"/>
  <c r="M738" i="5"/>
  <c r="U690" i="5"/>
  <c r="W690" i="5" s="1"/>
  <c r="Y690" i="5" s="1"/>
  <c r="M576" i="5"/>
  <c r="W1091" i="5"/>
  <c r="Y1091" i="5" s="1"/>
  <c r="W1247" i="5"/>
  <c r="Y1247" i="5" s="1"/>
  <c r="W1260" i="5"/>
  <c r="Y1260" i="5" s="1"/>
  <c r="W1214" i="5"/>
  <c r="Y1214" i="5" s="1"/>
  <c r="W1503" i="5"/>
  <c r="Y1503" i="5" s="1"/>
  <c r="W1534" i="5"/>
  <c r="Y1534" i="5" s="1"/>
  <c r="W1891" i="5"/>
  <c r="Y1891" i="5" s="1"/>
  <c r="W818" i="5"/>
  <c r="Y818" i="5" s="1"/>
  <c r="W2472" i="5"/>
  <c r="Y2472" i="5" s="1"/>
  <c r="W2392" i="5"/>
  <c r="Y2392" i="5" s="1"/>
  <c r="W2456" i="5"/>
  <c r="Y2456" i="5" s="1"/>
  <c r="W2616" i="5"/>
  <c r="Y2616" i="5" s="1"/>
  <c r="W2796" i="5"/>
  <c r="Y2796" i="5" s="1"/>
  <c r="W2828" i="5"/>
  <c r="Y2828" i="5" s="1"/>
  <c r="W2704" i="5"/>
  <c r="Y2704" i="5" s="1"/>
  <c r="W2936" i="5"/>
  <c r="Y2936" i="5" s="1"/>
  <c r="W3128" i="5"/>
  <c r="Y3128" i="5" s="1"/>
  <c r="W3041" i="5"/>
  <c r="Y3041" i="5" s="1"/>
  <c r="W3362" i="5"/>
  <c r="Y3362" i="5" s="1"/>
  <c r="W3398" i="5"/>
  <c r="Y3398" i="5" s="1"/>
  <c r="W3520" i="5"/>
  <c r="Y3520" i="5" s="1"/>
  <c r="U971" i="5"/>
  <c r="U834" i="5"/>
  <c r="U1420" i="5"/>
  <c r="U1266" i="5"/>
  <c r="U1734" i="5"/>
  <c r="U1573" i="5"/>
  <c r="U2225" i="5"/>
  <c r="U2195" i="5"/>
  <c r="U2395" i="5"/>
  <c r="U1812" i="5"/>
  <c r="U2421" i="5"/>
  <c r="W2421" i="5" s="1"/>
  <c r="Y2421" i="5" s="1"/>
  <c r="U2589" i="5"/>
  <c r="V2658" i="5"/>
  <c r="U2708" i="5"/>
  <c r="U2723" i="5"/>
  <c r="U2712" i="5"/>
  <c r="V2758" i="5"/>
  <c r="M3713" i="5"/>
  <c r="AA834" i="5"/>
  <c r="AD834" i="5"/>
  <c r="R847" i="5"/>
  <c r="S847" i="5" s="1"/>
  <c r="U847" i="5" s="1"/>
  <c r="AD847" i="5"/>
  <c r="AA847" i="5"/>
  <c r="AA857" i="5"/>
  <c r="AD857" i="5"/>
  <c r="AD895" i="5"/>
  <c r="AA895" i="5"/>
  <c r="R925" i="5"/>
  <c r="S925" i="5" s="1"/>
  <c r="U925" i="5" s="1"/>
  <c r="AA925" i="5"/>
  <c r="AD925" i="5"/>
  <c r="R935" i="5"/>
  <c r="S935" i="5" s="1"/>
  <c r="U935" i="5" s="1"/>
  <c r="AA935" i="5"/>
  <c r="AD935" i="5"/>
  <c r="R943" i="5"/>
  <c r="S943" i="5" s="1"/>
  <c r="U943" i="5" s="1"/>
  <c r="AD943" i="5"/>
  <c r="AA943" i="5"/>
  <c r="R951" i="5"/>
  <c r="S951" i="5" s="1"/>
  <c r="U951" i="5" s="1"/>
  <c r="AA951" i="5"/>
  <c r="AD951" i="5"/>
  <c r="R959" i="5"/>
  <c r="S959" i="5" s="1"/>
  <c r="AD959" i="5"/>
  <c r="AA959" i="5"/>
  <c r="R967" i="5"/>
  <c r="S967" i="5" s="1"/>
  <c r="AA967" i="5"/>
  <c r="AD967" i="5"/>
  <c r="AD982" i="5"/>
  <c r="AA982" i="5"/>
  <c r="AA986" i="5"/>
  <c r="AD986" i="5"/>
  <c r="AD1015" i="5"/>
  <c r="AA1015" i="5"/>
  <c r="AD1063" i="5"/>
  <c r="AA1063" i="5"/>
  <c r="AD1119" i="5"/>
  <c r="AA1119" i="5"/>
  <c r="AD1126" i="5"/>
  <c r="AA1126" i="5"/>
  <c r="R1130" i="5"/>
  <c r="S1130" i="5" s="1"/>
  <c r="U1130" i="5" s="1"/>
  <c r="AA1130" i="5"/>
  <c r="AD1130" i="5"/>
  <c r="AD1237" i="5"/>
  <c r="AA1237" i="5"/>
  <c r="AA1334" i="5"/>
  <c r="AD1334" i="5"/>
  <c r="AD1466" i="5"/>
  <c r="AA1466" i="5"/>
  <c r="AA1512" i="5"/>
  <c r="AD1512" i="5"/>
  <c r="AD1667" i="5"/>
  <c r="AA1667" i="5"/>
  <c r="AA1671" i="5"/>
  <c r="AD1671" i="5"/>
  <c r="M865" i="5"/>
  <c r="AD865" i="5"/>
  <c r="AA865" i="5"/>
  <c r="AA875" i="5"/>
  <c r="AD875" i="5"/>
  <c r="AA882" i="5"/>
  <c r="AD882" i="5"/>
  <c r="AD913" i="5"/>
  <c r="AA913" i="5"/>
  <c r="AA1078" i="5"/>
  <c r="AD1078" i="5"/>
  <c r="AA1106" i="5"/>
  <c r="AD1106" i="5"/>
  <c r="AD1245" i="5"/>
  <c r="AA1245" i="5"/>
  <c r="AD1447" i="5"/>
  <c r="AA1447" i="5"/>
  <c r="AA1558" i="5"/>
  <c r="AD1558" i="5"/>
  <c r="AD1570" i="5"/>
  <c r="AA1570" i="5"/>
  <c r="R1574" i="5"/>
  <c r="AD1574" i="5"/>
  <c r="AD1630" i="5"/>
  <c r="AA1630" i="5"/>
  <c r="AA1634" i="5"/>
  <c r="AD1634" i="5"/>
  <c r="AA1646" i="5"/>
  <c r="AD1646" i="5"/>
  <c r="AD1687" i="5"/>
  <c r="AA1687" i="5"/>
  <c r="AA1691" i="5"/>
  <c r="AD1691" i="5"/>
  <c r="V1056" i="5"/>
  <c r="W1056" i="5" s="1"/>
  <c r="Y1056" i="5" s="1"/>
  <c r="AA1774" i="5"/>
  <c r="AD1774" i="5"/>
  <c r="R3581" i="5"/>
  <c r="S3581" i="5" s="1"/>
  <c r="U3581" i="5" s="1"/>
  <c r="AD3581" i="5"/>
  <c r="AA3581" i="5"/>
  <c r="AD1374" i="5"/>
  <c r="AA1374" i="5"/>
  <c r="AA1666" i="5"/>
  <c r="AD1666" i="5"/>
  <c r="AD1763" i="5"/>
  <c r="AA1763" i="5"/>
  <c r="AD1948" i="5"/>
  <c r="AA1948" i="5"/>
  <c r="AD2296" i="5"/>
  <c r="AA2296" i="5"/>
  <c r="AA2398" i="5"/>
  <c r="AD2398" i="5"/>
  <c r="AA2402" i="5"/>
  <c r="AD2402" i="5"/>
  <c r="AA2450" i="5"/>
  <c r="AD2450" i="5"/>
  <c r="AA2456" i="5"/>
  <c r="AD2456" i="5"/>
  <c r="AD2461" i="5"/>
  <c r="AA2461" i="5"/>
  <c r="AD2609" i="5"/>
  <c r="AA2609" i="5"/>
  <c r="AD2660" i="5"/>
  <c r="AA2660" i="5"/>
  <c r="AA2664" i="5"/>
  <c r="AD2664" i="5"/>
  <c r="AA2677" i="5"/>
  <c r="AD2677" i="5"/>
  <c r="AD2737" i="5"/>
  <c r="AA2737" i="5"/>
  <c r="AA2741" i="5"/>
  <c r="AD2741" i="5"/>
  <c r="AA2745" i="5"/>
  <c r="AD2745" i="5"/>
  <c r="AD2749" i="5"/>
  <c r="AA2749" i="5"/>
  <c r="AD2792" i="5"/>
  <c r="AA2792" i="5"/>
  <c r="AD2796" i="5"/>
  <c r="AA2796" i="5"/>
  <c r="AA2840" i="5"/>
  <c r="AD2840" i="5"/>
  <c r="AD2844" i="5"/>
  <c r="AA2844" i="5"/>
  <c r="AA2862" i="5"/>
  <c r="AD2862" i="5"/>
  <c r="AD2911" i="5"/>
  <c r="AA2911" i="5"/>
  <c r="AA2952" i="5"/>
  <c r="AD2952" i="5"/>
  <c r="AD2959" i="5"/>
  <c r="AA2959" i="5"/>
  <c r="R2988" i="5"/>
  <c r="S2988" i="5" s="1"/>
  <c r="U2988" i="5" s="1"/>
  <c r="AD2988" i="5"/>
  <c r="AA2988" i="5"/>
  <c r="AA3041" i="5"/>
  <c r="AD3041" i="5"/>
  <c r="M3067" i="5"/>
  <c r="AD3067" i="5"/>
  <c r="AA3067" i="5"/>
  <c r="AA3088" i="5"/>
  <c r="AD3088" i="5"/>
  <c r="AA3117" i="5"/>
  <c r="AD3117" i="5"/>
  <c r="AA3135" i="5"/>
  <c r="AD3135" i="5"/>
  <c r="AD3190" i="5"/>
  <c r="AA3190" i="5"/>
  <c r="AD3224" i="5"/>
  <c r="AA3224" i="5"/>
  <c r="AA3309" i="5"/>
  <c r="AD3309" i="5"/>
  <c r="AA3330" i="5"/>
  <c r="AD3330" i="5"/>
  <c r="R3370" i="5"/>
  <c r="S3370" i="5" s="1"/>
  <c r="U3370" i="5" s="1"/>
  <c r="AA3370" i="5"/>
  <c r="AD3370" i="5"/>
  <c r="AA3413" i="5"/>
  <c r="AD3413" i="5"/>
  <c r="AD3439" i="5"/>
  <c r="AA3439" i="5"/>
  <c r="AA3456" i="5"/>
  <c r="AD3456" i="5"/>
  <c r="AD3492" i="5"/>
  <c r="AA3492" i="5"/>
  <c r="R3531" i="5"/>
  <c r="S3531" i="5" s="1"/>
  <c r="U3531" i="5" s="1"/>
  <c r="AA3531" i="5"/>
  <c r="AD3531" i="5"/>
  <c r="AA3602" i="5"/>
  <c r="AD3602" i="5"/>
  <c r="AA3659" i="5"/>
  <c r="AD3659" i="5"/>
  <c r="R1429" i="5"/>
  <c r="S1429" i="5" s="1"/>
  <c r="AD1429" i="5"/>
  <c r="AA1429" i="5"/>
  <c r="AD1507" i="5"/>
  <c r="AA1507" i="5"/>
  <c r="AA1656" i="5"/>
  <c r="AD1656" i="5"/>
  <c r="AD1736" i="5"/>
  <c r="AA1736" i="5"/>
  <c r="AA1740" i="5"/>
  <c r="AD1740" i="5"/>
  <c r="AD1812" i="5"/>
  <c r="AA1812" i="5"/>
  <c r="AD1858" i="5"/>
  <c r="AA1858" i="5"/>
  <c r="AA1901" i="5"/>
  <c r="AD1901" i="5"/>
  <c r="AA1914" i="5"/>
  <c r="AD1914" i="5"/>
  <c r="R1922" i="5"/>
  <c r="S1922" i="5" s="1"/>
  <c r="U1922" i="5" s="1"/>
  <c r="AD1922" i="5"/>
  <c r="AA1922" i="5"/>
  <c r="AA1949" i="5"/>
  <c r="AD1949" i="5"/>
  <c r="R1958" i="5"/>
  <c r="S1958" i="5" s="1"/>
  <c r="U1958" i="5" s="1"/>
  <c r="AD1958" i="5"/>
  <c r="AA1958" i="5"/>
  <c r="AD1982" i="5"/>
  <c r="AA1982" i="5"/>
  <c r="AA1994" i="5"/>
  <c r="AD1994" i="5"/>
  <c r="R2011" i="5"/>
  <c r="S2011" i="5" s="1"/>
  <c r="U2011" i="5" s="1"/>
  <c r="W2011" i="5" s="1"/>
  <c r="Y2011" i="5" s="1"/>
  <c r="AD2011" i="5"/>
  <c r="AA2011" i="5"/>
  <c r="AA2017" i="5"/>
  <c r="AD2017" i="5"/>
  <c r="AA2058" i="5"/>
  <c r="AD2058" i="5"/>
  <c r="AD2075" i="5"/>
  <c r="AA2075" i="5"/>
  <c r="AD2123" i="5"/>
  <c r="AA2123" i="5"/>
  <c r="AD2200" i="5"/>
  <c r="AA2200" i="5"/>
  <c r="AA2213" i="5"/>
  <c r="AD2213" i="5"/>
  <c r="AA2270" i="5"/>
  <c r="AD2270" i="5"/>
  <c r="AA2320" i="5"/>
  <c r="AD2320" i="5"/>
  <c r="R2367" i="5"/>
  <c r="S2367" i="5" s="1"/>
  <c r="AA2367" i="5"/>
  <c r="AD2367" i="5"/>
  <c r="AA2432" i="5"/>
  <c r="AD2432" i="5"/>
  <c r="AD2465" i="5"/>
  <c r="AA2465" i="5"/>
  <c r="R2496" i="5"/>
  <c r="S2496" i="5" s="1"/>
  <c r="U2496" i="5" s="1"/>
  <c r="AD2496" i="5"/>
  <c r="AA2496" i="5"/>
  <c r="AD2543" i="5"/>
  <c r="AA2543" i="5"/>
  <c r="AD2552" i="5"/>
  <c r="AA2552" i="5"/>
  <c r="AD2565" i="5"/>
  <c r="AA2565" i="5"/>
  <c r="AA2572" i="5"/>
  <c r="AD2572" i="5"/>
  <c r="AD2576" i="5"/>
  <c r="AA2576" i="5"/>
  <c r="AD2581" i="5"/>
  <c r="AA2581" i="5"/>
  <c r="AD2644" i="5"/>
  <c r="AA2644" i="5"/>
  <c r="AA2648" i="5"/>
  <c r="AD2648" i="5"/>
  <c r="AD2686" i="5"/>
  <c r="AA2686" i="5"/>
  <c r="AA2690" i="5"/>
  <c r="AD2690" i="5"/>
  <c r="AA2705" i="5"/>
  <c r="AD2705" i="5"/>
  <c r="AD2820" i="5"/>
  <c r="AA2820" i="5"/>
  <c r="R2853" i="5"/>
  <c r="S2853" i="5" s="1"/>
  <c r="AD2853" i="5"/>
  <c r="AA2853" i="5"/>
  <c r="R2927" i="5"/>
  <c r="S2927" i="5" s="1"/>
  <c r="U2927" i="5" s="1"/>
  <c r="AD2927" i="5"/>
  <c r="AA2927" i="5"/>
  <c r="AD3008" i="5"/>
  <c r="AA3008" i="5"/>
  <c r="AD3070" i="5"/>
  <c r="AA3070" i="5"/>
  <c r="AD3089" i="5"/>
  <c r="AA3089" i="5"/>
  <c r="AA3093" i="5"/>
  <c r="AD3093" i="5"/>
  <c r="AA3121" i="5"/>
  <c r="AD3121" i="5"/>
  <c r="AD3150" i="5"/>
  <c r="AA3150" i="5"/>
  <c r="AD3155" i="5"/>
  <c r="AA3155" i="5"/>
  <c r="AA3210" i="5"/>
  <c r="AD3210" i="5"/>
  <c r="AA3228" i="5"/>
  <c r="AD3228" i="5"/>
  <c r="R3288" i="5"/>
  <c r="AD3288" i="5"/>
  <c r="AA3288" i="5"/>
  <c r="AA3303" i="5"/>
  <c r="AD3303" i="5"/>
  <c r="R3332" i="5"/>
  <c r="S3332" i="5" s="1"/>
  <c r="U3332" i="5" s="1"/>
  <c r="AA3332" i="5"/>
  <c r="AD3332" i="5"/>
  <c r="AD3362" i="5"/>
  <c r="AA3362" i="5"/>
  <c r="AA3381" i="5"/>
  <c r="AD3381" i="5"/>
  <c r="AD3543" i="5"/>
  <c r="AA3543" i="5"/>
  <c r="AA3551" i="5"/>
  <c r="AD3551" i="5"/>
  <c r="R3611" i="5"/>
  <c r="S3611" i="5" s="1"/>
  <c r="U3611" i="5" s="1"/>
  <c r="AD3611" i="5"/>
  <c r="AA3611" i="5"/>
  <c r="M1763" i="5"/>
  <c r="V1821" i="5"/>
  <c r="W1821" i="5" s="1"/>
  <c r="Y1821" i="5" s="1"/>
  <c r="N1821" i="5"/>
  <c r="AD3691" i="5"/>
  <c r="AA3691" i="5"/>
  <c r="R54" i="5"/>
  <c r="S54" i="5" s="1"/>
  <c r="R321" i="5"/>
  <c r="S321" i="5" s="1"/>
  <c r="R428" i="5"/>
  <c r="S428" i="5" s="1"/>
  <c r="S583" i="5"/>
  <c r="S655" i="5"/>
  <c r="R611" i="5"/>
  <c r="M683" i="5"/>
  <c r="V683" i="5" s="1"/>
  <c r="S704" i="5"/>
  <c r="W2270" i="5"/>
  <c r="Y2270" i="5" s="1"/>
  <c r="S355" i="5"/>
  <c r="U1094" i="5"/>
  <c r="V1126" i="5"/>
  <c r="U1152" i="5"/>
  <c r="V1093" i="5"/>
  <c r="U1142" i="5"/>
  <c r="W1142" i="5" s="1"/>
  <c r="Y1142" i="5" s="1"/>
  <c r="U1830" i="5"/>
  <c r="U2397" i="5"/>
  <c r="U2850" i="5"/>
  <c r="U2503" i="5"/>
  <c r="R839" i="5"/>
  <c r="S839" i="5" s="1"/>
  <c r="U839" i="5" s="1"/>
  <c r="W839" i="5" s="1"/>
  <c r="Y839" i="5" s="1"/>
  <c r="AD839" i="5"/>
  <c r="AA839" i="5"/>
  <c r="AD848" i="5"/>
  <c r="AA848" i="5"/>
  <c r="AA896" i="5"/>
  <c r="AD896" i="5"/>
  <c r="AD926" i="5"/>
  <c r="AA926" i="5"/>
  <c r="AA936" i="5"/>
  <c r="AD936" i="5"/>
  <c r="AD944" i="5"/>
  <c r="AA944" i="5"/>
  <c r="AA952" i="5"/>
  <c r="AD952" i="5"/>
  <c r="AA960" i="5"/>
  <c r="AD960" i="5"/>
  <c r="AD968" i="5"/>
  <c r="AA968" i="5"/>
  <c r="AD983" i="5"/>
  <c r="AA983" i="5"/>
  <c r="AD1012" i="5"/>
  <c r="AA1012" i="5"/>
  <c r="AA1016" i="5"/>
  <c r="AD1016" i="5"/>
  <c r="AA1043" i="5"/>
  <c r="AD1043" i="5"/>
  <c r="AD1065" i="5"/>
  <c r="AA1065" i="5"/>
  <c r="AA1120" i="5"/>
  <c r="AD1120" i="5"/>
  <c r="AA1127" i="5"/>
  <c r="AD1127" i="5"/>
  <c r="AD1133" i="5"/>
  <c r="AA1133" i="5"/>
  <c r="AD1431" i="5"/>
  <c r="AA1431" i="5"/>
  <c r="AD1467" i="5"/>
  <c r="AA1467" i="5"/>
  <c r="AA1543" i="5"/>
  <c r="AD1543" i="5"/>
  <c r="AA1606" i="5"/>
  <c r="AD1606" i="5"/>
  <c r="R1668" i="5"/>
  <c r="S1668" i="5" s="1"/>
  <c r="AD1668" i="5"/>
  <c r="AA1668" i="5"/>
  <c r="AD1679" i="5"/>
  <c r="AA1679" i="5"/>
  <c r="AA876" i="5"/>
  <c r="AD876" i="5"/>
  <c r="AA910" i="5"/>
  <c r="AD910" i="5"/>
  <c r="AA990" i="5"/>
  <c r="AD990" i="5"/>
  <c r="AD1103" i="5"/>
  <c r="AA1103" i="5"/>
  <c r="AD1114" i="5"/>
  <c r="AA1114" i="5"/>
  <c r="AA1138" i="5"/>
  <c r="AD1138" i="5"/>
  <c r="R1176" i="5"/>
  <c r="AA1176" i="5"/>
  <c r="AD1176" i="5"/>
  <c r="AD1404" i="5"/>
  <c r="AA1404" i="5"/>
  <c r="R1485" i="5"/>
  <c r="S1485" i="5" s="1"/>
  <c r="U1485" i="5" s="1"/>
  <c r="W1485" i="5" s="1"/>
  <c r="Y1485" i="5" s="1"/>
  <c r="AD1485" i="5"/>
  <c r="AA1485" i="5"/>
  <c r="AD1567" i="5"/>
  <c r="AA1567" i="5"/>
  <c r="AD1571" i="5"/>
  <c r="AA1571" i="5"/>
  <c r="AD1611" i="5"/>
  <c r="AA1611" i="5"/>
  <c r="AD1631" i="5"/>
  <c r="AA1631" i="5"/>
  <c r="AD1643" i="5"/>
  <c r="AA1643" i="5"/>
  <c r="R1647" i="5"/>
  <c r="S1647" i="5" s="1"/>
  <c r="U1647" i="5" s="1"/>
  <c r="W1647" i="5" s="1"/>
  <c r="Y1647" i="5" s="1"/>
  <c r="AD1647" i="5"/>
  <c r="AA1647" i="5"/>
  <c r="R1688" i="5"/>
  <c r="S1688" i="5" s="1"/>
  <c r="AD1688" i="5"/>
  <c r="AA1688" i="5"/>
  <c r="M1622" i="5"/>
  <c r="N1622" i="5" s="1"/>
  <c r="AD1839" i="5"/>
  <c r="AA1839" i="5"/>
  <c r="AD3625" i="5"/>
  <c r="AA3625" i="5"/>
  <c r="AD1621" i="5"/>
  <c r="AA1621" i="5"/>
  <c r="AA1825" i="5"/>
  <c r="AD1825" i="5"/>
  <c r="AA2399" i="5"/>
  <c r="AD2399" i="5"/>
  <c r="AA2451" i="5"/>
  <c r="AD2451" i="5"/>
  <c r="AD2457" i="5"/>
  <c r="AA2457" i="5"/>
  <c r="AA2521" i="5"/>
  <c r="AD2521" i="5"/>
  <c r="AD2610" i="5"/>
  <c r="AA2610" i="5"/>
  <c r="AA2661" i="5"/>
  <c r="AD2661" i="5"/>
  <c r="AD2665" i="5"/>
  <c r="AA2665" i="5"/>
  <c r="AA2738" i="5"/>
  <c r="AD2738" i="5"/>
  <c r="AD2742" i="5"/>
  <c r="AA2742" i="5"/>
  <c r="AD2746" i="5"/>
  <c r="AA2746" i="5"/>
  <c r="AA2750" i="5"/>
  <c r="AD2750" i="5"/>
  <c r="AA2793" i="5"/>
  <c r="AD2793" i="5"/>
  <c r="AD2797" i="5"/>
  <c r="AA2797" i="5"/>
  <c r="AA2841" i="5"/>
  <c r="AD2841" i="5"/>
  <c r="AA2845" i="5"/>
  <c r="AD2845" i="5"/>
  <c r="AD2918" i="5"/>
  <c r="AA2918" i="5"/>
  <c r="AA2953" i="5"/>
  <c r="AD2953" i="5"/>
  <c r="AA2983" i="5"/>
  <c r="AD2983" i="5"/>
  <c r="R2991" i="5"/>
  <c r="S2991" i="5" s="1"/>
  <c r="U2991" i="5" s="1"/>
  <c r="AA2991" i="5"/>
  <c r="AD2991" i="5"/>
  <c r="AA3044" i="5"/>
  <c r="AD3044" i="5"/>
  <c r="AD3084" i="5"/>
  <c r="AA3084" i="5"/>
  <c r="M3114" i="5"/>
  <c r="AD3114" i="5"/>
  <c r="AA3114" i="5"/>
  <c r="M3118" i="5"/>
  <c r="AA3118" i="5"/>
  <c r="AD3118" i="5"/>
  <c r="AA3164" i="5"/>
  <c r="AD3164" i="5"/>
  <c r="AA3248" i="5"/>
  <c r="AD3248" i="5"/>
  <c r="R3436" i="5"/>
  <c r="S3436" i="5" s="1"/>
  <c r="AA3436" i="5"/>
  <c r="AD3436" i="5"/>
  <c r="R3494" i="5"/>
  <c r="S3494" i="5" s="1"/>
  <c r="AD3494" i="5"/>
  <c r="AA3494" i="5"/>
  <c r="AA3533" i="5"/>
  <c r="AD3533" i="5"/>
  <c r="AD3603" i="5"/>
  <c r="AA3603" i="5"/>
  <c r="AD3660" i="5"/>
  <c r="AA3660" i="5"/>
  <c r="AA1464" i="5"/>
  <c r="AD1464" i="5"/>
  <c r="AD1557" i="5"/>
  <c r="AA1557" i="5"/>
  <c r="AA1658" i="5"/>
  <c r="AD1658" i="5"/>
  <c r="R1737" i="5"/>
  <c r="S1737" i="5" s="1"/>
  <c r="U1737" i="5" s="1"/>
  <c r="AD1737" i="5"/>
  <c r="AA1737" i="5"/>
  <c r="M1790" i="5"/>
  <c r="AD1790" i="5"/>
  <c r="AA1790" i="5"/>
  <c r="R1813" i="5"/>
  <c r="S1813" i="5" s="1"/>
  <c r="AA1813" i="5"/>
  <c r="AD1813" i="5"/>
  <c r="R1864" i="5"/>
  <c r="S1864" i="5" s="1"/>
  <c r="U1864" i="5" s="1"/>
  <c r="W1864" i="5" s="1"/>
  <c r="Y1864" i="5" s="1"/>
  <c r="AD1864" i="5"/>
  <c r="AA1864" i="5"/>
  <c r="AA1902" i="5"/>
  <c r="AD1902" i="5"/>
  <c r="AA1915" i="5"/>
  <c r="AD1915" i="5"/>
  <c r="AD1924" i="5"/>
  <c r="AA1924" i="5"/>
  <c r="AD1950" i="5"/>
  <c r="AA1950" i="5"/>
  <c r="AD1979" i="5"/>
  <c r="AA1979" i="5"/>
  <c r="AD1989" i="5"/>
  <c r="AA1989" i="5"/>
  <c r="AD2008" i="5"/>
  <c r="AA2008" i="5"/>
  <c r="AA2012" i="5"/>
  <c r="AD2012" i="5"/>
  <c r="AD2044" i="5"/>
  <c r="AA2044" i="5"/>
  <c r="AA2067" i="5"/>
  <c r="AD2067" i="5"/>
  <c r="AA2083" i="5"/>
  <c r="AD2083" i="5"/>
  <c r="AD2168" i="5"/>
  <c r="AA2168" i="5"/>
  <c r="AA2201" i="5"/>
  <c r="AD2201" i="5"/>
  <c r="AD2223" i="5"/>
  <c r="AA2223" i="5"/>
  <c r="AA2330" i="5"/>
  <c r="AD2330" i="5"/>
  <c r="AD2467" i="5"/>
  <c r="AA2467" i="5"/>
  <c r="AD2476" i="5"/>
  <c r="AA2476" i="5"/>
  <c r="M2544" i="5"/>
  <c r="U2544" i="5" s="1"/>
  <c r="AD2544" i="5"/>
  <c r="AA2544" i="5"/>
  <c r="AA2568" i="5"/>
  <c r="AD2568" i="5"/>
  <c r="AA2573" i="5"/>
  <c r="AD2573" i="5"/>
  <c r="AA2578" i="5"/>
  <c r="AD2578" i="5"/>
  <c r="AD2591" i="5"/>
  <c r="AA2591" i="5"/>
  <c r="AD2636" i="5"/>
  <c r="AA2636" i="5"/>
  <c r="AD2645" i="5"/>
  <c r="AA2645" i="5"/>
  <c r="AA2649" i="5"/>
  <c r="AD2649" i="5"/>
  <c r="AD2687" i="5"/>
  <c r="AA2687" i="5"/>
  <c r="AD2691" i="5"/>
  <c r="AA2691" i="5"/>
  <c r="AD2706" i="5"/>
  <c r="AA2706" i="5"/>
  <c r="AA2730" i="5"/>
  <c r="AD2730" i="5"/>
  <c r="AA2846" i="5"/>
  <c r="AD2846" i="5"/>
  <c r="AA2863" i="5"/>
  <c r="AD2863" i="5"/>
  <c r="R2944" i="5"/>
  <c r="S2944" i="5" s="1"/>
  <c r="U2944" i="5" s="1"/>
  <c r="W2944" i="5" s="1"/>
  <c r="Y2944" i="5" s="1"/>
  <c r="AD2944" i="5"/>
  <c r="AA2944" i="5"/>
  <c r="AA3020" i="5"/>
  <c r="AD3020" i="5"/>
  <c r="AA3071" i="5"/>
  <c r="AD3071" i="5"/>
  <c r="AD3090" i="5"/>
  <c r="AA3090" i="5"/>
  <c r="AA3094" i="5"/>
  <c r="AD3094" i="5"/>
  <c r="AA3124" i="5"/>
  <c r="AD3124" i="5"/>
  <c r="R3151" i="5"/>
  <c r="S3151" i="5" s="1"/>
  <c r="U3151" i="5" s="1"/>
  <c r="AD3151" i="5"/>
  <c r="AA3151" i="5"/>
  <c r="AD3178" i="5"/>
  <c r="AA3178" i="5"/>
  <c r="AA3211" i="5"/>
  <c r="AD3211" i="5"/>
  <c r="AA3229" i="5"/>
  <c r="AD3229" i="5"/>
  <c r="R3289" i="5"/>
  <c r="S3289" i="5" s="1"/>
  <c r="AD3289" i="5"/>
  <c r="AA3289" i="5"/>
  <c r="AD3304" i="5"/>
  <c r="AA3304" i="5"/>
  <c r="AD3333" i="5"/>
  <c r="AA3333" i="5"/>
  <c r="AD3363" i="5"/>
  <c r="AA3363" i="5"/>
  <c r="AA3414" i="5"/>
  <c r="AD3414" i="5"/>
  <c r="R3573" i="5"/>
  <c r="S3573" i="5" s="1"/>
  <c r="U3573" i="5" s="1"/>
  <c r="AD3573" i="5"/>
  <c r="AA3573" i="5"/>
  <c r="R3612" i="5"/>
  <c r="S3612" i="5" s="1"/>
  <c r="U3612" i="5" s="1"/>
  <c r="AD3612" i="5"/>
  <c r="AA3612" i="5"/>
  <c r="AD3662" i="5"/>
  <c r="AA3662" i="5"/>
  <c r="N1658" i="5"/>
  <c r="M40" i="5"/>
  <c r="U40" i="5" s="1"/>
  <c r="S93" i="5"/>
  <c r="R421" i="5"/>
  <c r="S421" i="5" s="1"/>
  <c r="S45" i="5"/>
  <c r="S125" i="5"/>
  <c r="S258" i="5"/>
  <c r="S318" i="5"/>
  <c r="R436" i="5"/>
  <c r="S436" i="5" s="1"/>
  <c r="S449" i="5"/>
  <c r="S551" i="5"/>
  <c r="S601" i="5"/>
  <c r="M558" i="5"/>
  <c r="R594" i="5"/>
  <c r="S594" i="5" s="1"/>
  <c r="M565" i="5"/>
  <c r="V565" i="5" s="1"/>
  <c r="R621" i="5"/>
  <c r="S787" i="5"/>
  <c r="S677" i="5"/>
  <c r="W1822" i="5"/>
  <c r="Y1822" i="5" s="1"/>
  <c r="U890" i="5"/>
  <c r="U1000" i="5"/>
  <c r="U854" i="5"/>
  <c r="U1159" i="5"/>
  <c r="W1159" i="5" s="1"/>
  <c r="Y1159" i="5" s="1"/>
  <c r="V1305" i="5"/>
  <c r="W1264" i="5"/>
  <c r="Y1264" i="5" s="1"/>
  <c r="U1186" i="5"/>
  <c r="V1761" i="5"/>
  <c r="W1761" i="5" s="1"/>
  <c r="Y1761" i="5" s="1"/>
  <c r="U1582" i="5"/>
  <c r="W1818" i="5"/>
  <c r="Y1818" i="5" s="1"/>
  <c r="U2359" i="5"/>
  <c r="U2030" i="5"/>
  <c r="W2030" i="5" s="1"/>
  <c r="Y2030" i="5" s="1"/>
  <c r="V2642" i="5"/>
  <c r="V2606" i="5"/>
  <c r="U2719" i="5"/>
  <c r="W2719" i="5" s="1"/>
  <c r="Y2719" i="5" s="1"/>
  <c r="U2731" i="5"/>
  <c r="U2501" i="5"/>
  <c r="U2911" i="5"/>
  <c r="W2911" i="5" s="1"/>
  <c r="Y2911" i="5" s="1"/>
  <c r="U3219" i="5"/>
  <c r="V2634" i="5"/>
  <c r="R831" i="5"/>
  <c r="S831" i="5" s="1"/>
  <c r="U831" i="5" s="1"/>
  <c r="AD831" i="5"/>
  <c r="AA831" i="5"/>
  <c r="AA840" i="5"/>
  <c r="AD840" i="5"/>
  <c r="AD850" i="5"/>
  <c r="AA850" i="5"/>
  <c r="AD893" i="5"/>
  <c r="AA893" i="5"/>
  <c r="AD897" i="5"/>
  <c r="AA897" i="5"/>
  <c r="AD933" i="5"/>
  <c r="AA933" i="5"/>
  <c r="AA941" i="5"/>
  <c r="AD941" i="5"/>
  <c r="AA949" i="5"/>
  <c r="AD949" i="5"/>
  <c r="AD957" i="5"/>
  <c r="AA957" i="5"/>
  <c r="AD965" i="5"/>
  <c r="AA965" i="5"/>
  <c r="AD980" i="5"/>
  <c r="AA980" i="5"/>
  <c r="AA984" i="5"/>
  <c r="AD984" i="5"/>
  <c r="AD1013" i="5"/>
  <c r="AA1013" i="5"/>
  <c r="AD1017" i="5"/>
  <c r="AA1017" i="5"/>
  <c r="AA1047" i="5"/>
  <c r="AD1047" i="5"/>
  <c r="AA1066" i="5"/>
  <c r="AD1066" i="5"/>
  <c r="AD1121" i="5"/>
  <c r="AA1121" i="5"/>
  <c r="R1128" i="5"/>
  <c r="S1128" i="5" s="1"/>
  <c r="U1128" i="5" s="1"/>
  <c r="AD1128" i="5"/>
  <c r="AA1128" i="5"/>
  <c r="AA1134" i="5"/>
  <c r="AD1134" i="5"/>
  <c r="R1332" i="5"/>
  <c r="S1332" i="5" s="1"/>
  <c r="AA1332" i="5"/>
  <c r="AD1332" i="5"/>
  <c r="R1443" i="5"/>
  <c r="S1443" i="5" s="1"/>
  <c r="AA1443" i="5"/>
  <c r="AD1443" i="5"/>
  <c r="R1509" i="5"/>
  <c r="S1509" i="5" s="1"/>
  <c r="U1509" i="5" s="1"/>
  <c r="AA1509" i="5"/>
  <c r="AD1509" i="5"/>
  <c r="AA1544" i="5"/>
  <c r="AD1544" i="5"/>
  <c r="AD1618" i="5"/>
  <c r="AA1618" i="5"/>
  <c r="R1669" i="5"/>
  <c r="S1669" i="5" s="1"/>
  <c r="AD1669" i="5"/>
  <c r="AA1669" i="5"/>
  <c r="AD1695" i="5"/>
  <c r="AA1695" i="5"/>
  <c r="AD823" i="5"/>
  <c r="AA823" i="5"/>
  <c r="AA873" i="5"/>
  <c r="AD873" i="5"/>
  <c r="AD880" i="5"/>
  <c r="AA880" i="5"/>
  <c r="AA911" i="5"/>
  <c r="AD911" i="5"/>
  <c r="R1104" i="5"/>
  <c r="S1104" i="5" s="1"/>
  <c r="U1104" i="5" s="1"/>
  <c r="W1104" i="5" s="1"/>
  <c r="Y1104" i="5" s="1"/>
  <c r="AD1104" i="5"/>
  <c r="AA1104" i="5"/>
  <c r="R1115" i="5"/>
  <c r="S1115" i="5" s="1"/>
  <c r="U1115" i="5" s="1"/>
  <c r="AD1115" i="5"/>
  <c r="AA1115" i="5"/>
  <c r="AA1139" i="5"/>
  <c r="AD1139" i="5"/>
  <c r="AA1568" i="5"/>
  <c r="AD1568" i="5"/>
  <c r="AD1572" i="5"/>
  <c r="AA1572" i="5"/>
  <c r="AA1632" i="5"/>
  <c r="AD1632" i="5"/>
  <c r="AA1644" i="5"/>
  <c r="AD1644" i="5"/>
  <c r="AD1648" i="5"/>
  <c r="AA1648" i="5"/>
  <c r="R1689" i="5"/>
  <c r="S1689" i="5" s="1"/>
  <c r="U1689" i="5" s="1"/>
  <c r="AA1689" i="5"/>
  <c r="AD1689" i="5"/>
  <c r="M1066" i="5"/>
  <c r="AD1722" i="5"/>
  <c r="AA1722" i="5"/>
  <c r="V3106" i="5"/>
  <c r="N3106" i="5"/>
  <c r="AA3307" i="5"/>
  <c r="AD3307" i="5"/>
  <c r="AD3626" i="5"/>
  <c r="AA3626" i="5"/>
  <c r="M1826" i="5"/>
  <c r="AA1826" i="5"/>
  <c r="AD1826" i="5"/>
  <c r="AD2381" i="5"/>
  <c r="AA2381" i="5"/>
  <c r="AA2400" i="5"/>
  <c r="AD2400" i="5"/>
  <c r="AD2447" i="5"/>
  <c r="AA2447" i="5"/>
  <c r="R2452" i="5"/>
  <c r="S2452" i="5" s="1"/>
  <c r="AD2452" i="5"/>
  <c r="AA2452" i="5"/>
  <c r="AD2459" i="5"/>
  <c r="AA2459" i="5"/>
  <c r="AD2588" i="5"/>
  <c r="AA2588" i="5"/>
  <c r="AA2641" i="5"/>
  <c r="AD2641" i="5"/>
  <c r="AD2662" i="5"/>
  <c r="AA2662" i="5"/>
  <c r="AD2675" i="5"/>
  <c r="AA2675" i="5"/>
  <c r="AA2720" i="5"/>
  <c r="AD2720" i="5"/>
  <c r="AA2739" i="5"/>
  <c r="AD2739" i="5"/>
  <c r="AD2743" i="5"/>
  <c r="AA2743" i="5"/>
  <c r="AD2747" i="5"/>
  <c r="AA2747" i="5"/>
  <c r="AA2751" i="5"/>
  <c r="AD2751" i="5"/>
  <c r="AA2794" i="5"/>
  <c r="AD2794" i="5"/>
  <c r="R2814" i="5"/>
  <c r="AD2814" i="5"/>
  <c r="AD2842" i="5"/>
  <c r="AA2842" i="5"/>
  <c r="AD2882" i="5"/>
  <c r="AA2882" i="5"/>
  <c r="AA2950" i="5"/>
  <c r="AD2950" i="5"/>
  <c r="AD2954" i="5"/>
  <c r="AA2954" i="5"/>
  <c r="AA2984" i="5"/>
  <c r="AD2984" i="5"/>
  <c r="AA3038" i="5"/>
  <c r="AD3038" i="5"/>
  <c r="AA3064" i="5"/>
  <c r="AD3064" i="5"/>
  <c r="M3086" i="5"/>
  <c r="AA3086" i="5"/>
  <c r="AD3086" i="5"/>
  <c r="R3115" i="5"/>
  <c r="S3115" i="5" s="1"/>
  <c r="U3115" i="5" s="1"/>
  <c r="W3115" i="5" s="1"/>
  <c r="Y3115" i="5" s="1"/>
  <c r="AD3115" i="5"/>
  <c r="AA3115" i="5"/>
  <c r="M3119" i="5"/>
  <c r="AA3119" i="5"/>
  <c r="AD3119" i="5"/>
  <c r="AA3165" i="5"/>
  <c r="AD3165" i="5"/>
  <c r="AA3250" i="5"/>
  <c r="AD3250" i="5"/>
  <c r="AA3326" i="5"/>
  <c r="AD3326" i="5"/>
  <c r="AD3347" i="5"/>
  <c r="AA3347" i="5"/>
  <c r="R3396" i="5"/>
  <c r="S3396" i="5" s="1"/>
  <c r="AA3396" i="5"/>
  <c r="AD3396" i="5"/>
  <c r="AA3437" i="5"/>
  <c r="AD3437" i="5"/>
  <c r="AD3454" i="5"/>
  <c r="AA3454" i="5"/>
  <c r="AA3495" i="5"/>
  <c r="AD3495" i="5"/>
  <c r="AD3535" i="5"/>
  <c r="AA3535" i="5"/>
  <c r="AA1580" i="5"/>
  <c r="AD1580" i="5"/>
  <c r="AD1738" i="5"/>
  <c r="AA1738" i="5"/>
  <c r="R1810" i="5"/>
  <c r="S1810" i="5" s="1"/>
  <c r="AA1810" i="5"/>
  <c r="AD1810" i="5"/>
  <c r="R1828" i="5"/>
  <c r="S1828" i="5" s="1"/>
  <c r="U1828" i="5" s="1"/>
  <c r="AD1828" i="5"/>
  <c r="AA1828" i="5"/>
  <c r="AA1878" i="5"/>
  <c r="AD1878" i="5"/>
  <c r="AA1911" i="5"/>
  <c r="AD1911" i="5"/>
  <c r="AA1920" i="5"/>
  <c r="AD1920" i="5"/>
  <c r="AA1925" i="5"/>
  <c r="AD1925" i="5"/>
  <c r="R1951" i="5"/>
  <c r="S1951" i="5" s="1"/>
  <c r="U1951" i="5" s="1"/>
  <c r="AD1951" i="5"/>
  <c r="AA1951" i="5"/>
  <c r="R1980" i="5"/>
  <c r="S1980" i="5" s="1"/>
  <c r="AA1980" i="5"/>
  <c r="AD1980" i="5"/>
  <c r="R1991" i="5"/>
  <c r="S1991" i="5" s="1"/>
  <c r="U1991" i="5" s="1"/>
  <c r="AA1991" i="5"/>
  <c r="AD1991" i="5"/>
  <c r="AA2009" i="5"/>
  <c r="AD2009" i="5"/>
  <c r="R2014" i="5"/>
  <c r="S2014" i="5" s="1"/>
  <c r="U2014" i="5" s="1"/>
  <c r="AA2014" i="5"/>
  <c r="AD2014" i="5"/>
  <c r="R2055" i="5"/>
  <c r="S2055" i="5" s="1"/>
  <c r="U2055" i="5" s="1"/>
  <c r="AD2055" i="5"/>
  <c r="AA2055" i="5"/>
  <c r="AA2069" i="5"/>
  <c r="AD2069" i="5"/>
  <c r="AD2091" i="5"/>
  <c r="AA2091" i="5"/>
  <c r="AA2202" i="5"/>
  <c r="AD2202" i="5"/>
  <c r="AA2306" i="5"/>
  <c r="AD2306" i="5"/>
  <c r="AD2341" i="5"/>
  <c r="AA2341" i="5"/>
  <c r="AD2414" i="5"/>
  <c r="AA2414" i="5"/>
  <c r="AD2442" i="5"/>
  <c r="AA2442" i="5"/>
  <c r="AD2468" i="5"/>
  <c r="AA2468" i="5"/>
  <c r="AA2494" i="5"/>
  <c r="AD2494" i="5"/>
  <c r="AD2522" i="5"/>
  <c r="AA2522" i="5"/>
  <c r="AD2545" i="5"/>
  <c r="AA2545" i="5"/>
  <c r="AD2563" i="5"/>
  <c r="AA2563" i="5"/>
  <c r="R2570" i="5"/>
  <c r="AA2570" i="5"/>
  <c r="AD2570" i="5"/>
  <c r="AD2574" i="5"/>
  <c r="AA2574" i="5"/>
  <c r="R2579" i="5"/>
  <c r="S2579" i="5" s="1"/>
  <c r="AA2579" i="5"/>
  <c r="AD2579" i="5"/>
  <c r="AA2642" i="5"/>
  <c r="AD2642" i="5"/>
  <c r="AA2646" i="5"/>
  <c r="AD2646" i="5"/>
  <c r="R2666" i="5"/>
  <c r="AD2666" i="5"/>
  <c r="AD2688" i="5"/>
  <c r="AA2688" i="5"/>
  <c r="AA2692" i="5"/>
  <c r="AD2692" i="5"/>
  <c r="AA2723" i="5"/>
  <c r="AD2723" i="5"/>
  <c r="AA2753" i="5"/>
  <c r="AD2753" i="5"/>
  <c r="AA2850" i="5"/>
  <c r="AD2850" i="5"/>
  <c r="M2864" i="5"/>
  <c r="AD2864" i="5"/>
  <c r="AA2864" i="5"/>
  <c r="AA2994" i="5"/>
  <c r="AD2994" i="5"/>
  <c r="AA3054" i="5"/>
  <c r="AD3054" i="5"/>
  <c r="AD3073" i="5"/>
  <c r="AA3073" i="5"/>
  <c r="AA3091" i="5"/>
  <c r="AD3091" i="5"/>
  <c r="AA3095" i="5"/>
  <c r="AD3095" i="5"/>
  <c r="AD3125" i="5"/>
  <c r="AA3125" i="5"/>
  <c r="AA3153" i="5"/>
  <c r="AD3153" i="5"/>
  <c r="AD3179" i="5"/>
  <c r="AA3179" i="5"/>
  <c r="R3240" i="5"/>
  <c r="AD3240" i="5"/>
  <c r="AA3240" i="5"/>
  <c r="AA3290" i="5"/>
  <c r="AD3290" i="5"/>
  <c r="R3306" i="5"/>
  <c r="AA3306" i="5"/>
  <c r="AD3306" i="5"/>
  <c r="AD3348" i="5"/>
  <c r="AA3348" i="5"/>
  <c r="R3371" i="5"/>
  <c r="S3371" i="5" s="1"/>
  <c r="AD3371" i="5"/>
  <c r="AA3371" i="5"/>
  <c r="AA3398" i="5"/>
  <c r="AD3398" i="5"/>
  <c r="AA3506" i="5"/>
  <c r="AD3506" i="5"/>
  <c r="R3547" i="5"/>
  <c r="S3547" i="5" s="1"/>
  <c r="U3547" i="5" s="1"/>
  <c r="AA3547" i="5"/>
  <c r="AD3547" i="5"/>
  <c r="AA3575" i="5"/>
  <c r="AD3575" i="5"/>
  <c r="V2930" i="5"/>
  <c r="N2930" i="5"/>
  <c r="M2402" i="5"/>
  <c r="N1678" i="5"/>
  <c r="U501" i="5"/>
  <c r="W501" i="5" s="1"/>
  <c r="Y501" i="5" s="1"/>
  <c r="W885" i="5"/>
  <c r="Y885" i="5" s="1"/>
  <c r="W1078" i="5"/>
  <c r="Y1078" i="5" s="1"/>
  <c r="W1328" i="5"/>
  <c r="Y1328" i="5" s="1"/>
  <c r="W1518" i="5"/>
  <c r="Y1518" i="5" s="1"/>
  <c r="W1490" i="5"/>
  <c r="Y1490" i="5" s="1"/>
  <c r="W2027" i="5"/>
  <c r="Y2027" i="5" s="1"/>
  <c r="W1803" i="5"/>
  <c r="Y1803" i="5" s="1"/>
  <c r="W1877" i="5"/>
  <c r="Y1877" i="5" s="1"/>
  <c r="W2364" i="5"/>
  <c r="Y2364" i="5" s="1"/>
  <c r="W2566" i="5"/>
  <c r="Y2566" i="5" s="1"/>
  <c r="W2748" i="5"/>
  <c r="Y2748" i="5" s="1"/>
  <c r="W2768" i="5"/>
  <c r="Y2768" i="5" s="1"/>
  <c r="W2872" i="5"/>
  <c r="Y2872" i="5" s="1"/>
  <c r="W3077" i="5"/>
  <c r="Y3077" i="5" s="1"/>
  <c r="W3310" i="5"/>
  <c r="Y3310" i="5" s="1"/>
  <c r="W3352" i="5"/>
  <c r="Y3352" i="5" s="1"/>
  <c r="W3365" i="5"/>
  <c r="Y3365" i="5" s="1"/>
  <c r="W3401" i="5"/>
  <c r="Y3401" i="5" s="1"/>
  <c r="W3535" i="5"/>
  <c r="Y3535" i="5" s="1"/>
  <c r="V844" i="5"/>
  <c r="W897" i="5"/>
  <c r="Y897" i="5" s="1"/>
  <c r="U918" i="5"/>
  <c r="U1001" i="5"/>
  <c r="U1109" i="5"/>
  <c r="W1187" i="5"/>
  <c r="Y1187" i="5" s="1"/>
  <c r="W1198" i="5"/>
  <c r="Y1198" i="5" s="1"/>
  <c r="U1271" i="5"/>
  <c r="U1358" i="5"/>
  <c r="U1148" i="5"/>
  <c r="U1489" i="5"/>
  <c r="U1558" i="5"/>
  <c r="U1641" i="5"/>
  <c r="V1673" i="5"/>
  <c r="U1637" i="5"/>
  <c r="W1679" i="5"/>
  <c r="Y1679" i="5" s="1"/>
  <c r="U1729" i="5"/>
  <c r="U1742" i="5"/>
  <c r="U2299" i="5"/>
  <c r="W2310" i="5"/>
  <c r="Y2310" i="5" s="1"/>
  <c r="U2157" i="5"/>
  <c r="W2190" i="5"/>
  <c r="Y2190" i="5" s="1"/>
  <c r="U2143" i="5"/>
  <c r="U2169" i="5"/>
  <c r="V2670" i="5"/>
  <c r="U2786" i="5"/>
  <c r="V2802" i="5"/>
  <c r="U2902" i="5"/>
  <c r="V2834" i="5"/>
  <c r="U2997" i="5"/>
  <c r="U3201" i="5"/>
  <c r="U3298" i="5"/>
  <c r="U3171" i="5"/>
  <c r="U3250" i="5"/>
  <c r="U3166" i="5"/>
  <c r="V1774" i="5"/>
  <c r="N1774" i="5"/>
  <c r="V1613" i="5"/>
  <c r="W1613" i="5" s="1"/>
  <c r="Y1613" i="5" s="1"/>
  <c r="N1613" i="5"/>
  <c r="U245" i="5"/>
  <c r="U261" i="5"/>
  <c r="U423" i="5"/>
  <c r="U532" i="5"/>
  <c r="W1070" i="5"/>
  <c r="Y1070" i="5" s="1"/>
  <c r="W1291" i="5"/>
  <c r="Y1291" i="5" s="1"/>
  <c r="W1243" i="5"/>
  <c r="Y1243" i="5" s="1"/>
  <c r="W1501" i="5"/>
  <c r="Y1501" i="5" s="1"/>
  <c r="W1579" i="5"/>
  <c r="Y1579" i="5" s="1"/>
  <c r="W1876" i="5"/>
  <c r="Y1876" i="5" s="1"/>
  <c r="W1801" i="5"/>
  <c r="Y1801" i="5" s="1"/>
  <c r="W1867" i="5"/>
  <c r="Y1867" i="5" s="1"/>
  <c r="W1935" i="5"/>
  <c r="Y1935" i="5" s="1"/>
  <c r="W2031" i="5"/>
  <c r="Y2031" i="5" s="1"/>
  <c r="W2424" i="5"/>
  <c r="Y2424" i="5" s="1"/>
  <c r="W2608" i="5"/>
  <c r="Y2608" i="5" s="1"/>
  <c r="W3000" i="5"/>
  <c r="Y3000" i="5" s="1"/>
  <c r="W2728" i="5"/>
  <c r="Y2728" i="5" s="1"/>
  <c r="W2760" i="5"/>
  <c r="Y2760" i="5" s="1"/>
  <c r="W2984" i="5"/>
  <c r="Y2984" i="5" s="1"/>
  <c r="W2628" i="5"/>
  <c r="Y2628" i="5" s="1"/>
  <c r="W2660" i="5"/>
  <c r="Y2660" i="5" s="1"/>
  <c r="W2696" i="5"/>
  <c r="Y2696" i="5" s="1"/>
  <c r="W2792" i="5"/>
  <c r="Y2792" i="5" s="1"/>
  <c r="W2824" i="5"/>
  <c r="Y2824" i="5" s="1"/>
  <c r="W2856" i="5"/>
  <c r="Y2856" i="5" s="1"/>
  <c r="W3608" i="5"/>
  <c r="Y3608" i="5" s="1"/>
  <c r="W988" i="5"/>
  <c r="Y988" i="5" s="1"/>
  <c r="U916" i="5"/>
  <c r="U1011" i="5"/>
  <c r="U823" i="5"/>
  <c r="W1049" i="5"/>
  <c r="Y1049" i="5" s="1"/>
  <c r="U868" i="5"/>
  <c r="U888" i="5"/>
  <c r="U944" i="5"/>
  <c r="V1139" i="5"/>
  <c r="U1153" i="5"/>
  <c r="W1206" i="5"/>
  <c r="Y1206" i="5" s="1"/>
  <c r="U1261" i="5"/>
  <c r="W1261" i="5" s="1"/>
  <c r="Y1261" i="5" s="1"/>
  <c r="U1099" i="5"/>
  <c r="W1254" i="5"/>
  <c r="Y1254" i="5" s="1"/>
  <c r="U1055" i="5"/>
  <c r="U1146" i="5"/>
  <c r="U1167" i="5"/>
  <c r="U1431" i="5"/>
  <c r="U1526" i="5"/>
  <c r="W1526" i="5" s="1"/>
  <c r="Y1526" i="5" s="1"/>
  <c r="U1627" i="5"/>
  <c r="U1743" i="5"/>
  <c r="W1743" i="5" s="1"/>
  <c r="Y1743" i="5" s="1"/>
  <c r="U1994" i="5"/>
  <c r="U2081" i="5"/>
  <c r="W2081" i="5" s="1"/>
  <c r="Y2081" i="5" s="1"/>
  <c r="U2311" i="5"/>
  <c r="U2331" i="5"/>
  <c r="U2135" i="5"/>
  <c r="U2137" i="5"/>
  <c r="W2166" i="5"/>
  <c r="Y2166" i="5" s="1"/>
  <c r="U2329" i="5"/>
  <c r="U2407" i="5"/>
  <c r="U2177" i="5"/>
  <c r="U2643" i="5"/>
  <c r="U2670" i="5"/>
  <c r="W2708" i="5"/>
  <c r="Y2708" i="5" s="1"/>
  <c r="V2714" i="5"/>
  <c r="V2742" i="5"/>
  <c r="V2782" i="5"/>
  <c r="U2802" i="5"/>
  <c r="U2565" i="5"/>
  <c r="W2565" i="5" s="1"/>
  <c r="Y2565" i="5" s="1"/>
  <c r="U3342" i="5"/>
  <c r="U3348" i="5"/>
  <c r="U3061" i="5"/>
  <c r="W3061" i="5" s="1"/>
  <c r="Y3061" i="5" s="1"/>
  <c r="U3126" i="5"/>
  <c r="U3112" i="5"/>
  <c r="W3112" i="5" s="1"/>
  <c r="Y3112" i="5" s="1"/>
  <c r="U3418" i="5"/>
  <c r="U3606" i="5"/>
  <c r="U3638" i="5"/>
  <c r="V3094" i="5"/>
  <c r="V551" i="5"/>
  <c r="V1886" i="5"/>
  <c r="N1886" i="5"/>
  <c r="U152" i="5"/>
  <c r="W152" i="5" s="1"/>
  <c r="Y152" i="5" s="1"/>
  <c r="U788" i="5"/>
  <c r="W788" i="5" s="1"/>
  <c r="Y788" i="5" s="1"/>
  <c r="U129" i="5"/>
  <c r="W129" i="5" s="1"/>
  <c r="Y129" i="5" s="1"/>
  <c r="U686" i="5"/>
  <c r="M582" i="5"/>
  <c r="W1168" i="5"/>
  <c r="Y1168" i="5" s="1"/>
  <c r="W1461" i="5"/>
  <c r="Y1461" i="5" s="1"/>
  <c r="W2680" i="5"/>
  <c r="Y2680" i="5" s="1"/>
  <c r="W2884" i="5"/>
  <c r="Y2884" i="5" s="1"/>
  <c r="W3611" i="5"/>
  <c r="Y3611" i="5" s="1"/>
  <c r="W943" i="5"/>
  <c r="Y943" i="5" s="1"/>
  <c r="W951" i="5"/>
  <c r="Y951" i="5" s="1"/>
  <c r="V824" i="5"/>
  <c r="U1003" i="5"/>
  <c r="U997" i="5"/>
  <c r="W997" i="5" s="1"/>
  <c r="Y997" i="5" s="1"/>
  <c r="U893" i="5"/>
  <c r="U993" i="5"/>
  <c r="V1094" i="5"/>
  <c r="U1169" i="5"/>
  <c r="W1185" i="5"/>
  <c r="Y1185" i="5" s="1"/>
  <c r="U1196" i="5"/>
  <c r="W1196" i="5" s="1"/>
  <c r="Y1196" i="5" s="1"/>
  <c r="U1253" i="5"/>
  <c r="U1106" i="5"/>
  <c r="U1212" i="5"/>
  <c r="U1493" i="5"/>
  <c r="U1334" i="5"/>
  <c r="U1585" i="5"/>
  <c r="U1682" i="5"/>
  <c r="U1643" i="5"/>
  <c r="W1643" i="5" s="1"/>
  <c r="Y1643" i="5" s="1"/>
  <c r="U1810" i="5"/>
  <c r="V2033" i="5"/>
  <c r="U1488" i="5"/>
  <c r="V1620" i="5"/>
  <c r="U1730" i="5"/>
  <c r="U2042" i="5"/>
  <c r="U1857" i="5"/>
  <c r="U1938" i="5"/>
  <c r="U2101" i="5"/>
  <c r="U2179" i="5"/>
  <c r="U2396" i="5"/>
  <c r="U2205" i="5"/>
  <c r="W2214" i="5"/>
  <c r="Y2214" i="5" s="1"/>
  <c r="U2219" i="5"/>
  <c r="U2295" i="5"/>
  <c r="W2312" i="5"/>
  <c r="Y2312" i="5" s="1"/>
  <c r="W2432" i="5"/>
  <c r="Y2432" i="5" s="1"/>
  <c r="U1878" i="5"/>
  <c r="U1979" i="5"/>
  <c r="U2185" i="5"/>
  <c r="W2344" i="5"/>
  <c r="Y2344" i="5" s="1"/>
  <c r="W2435" i="5"/>
  <c r="Y2435" i="5" s="1"/>
  <c r="U2736" i="5"/>
  <c r="V2774" i="5"/>
  <c r="W2778" i="5"/>
  <c r="Y2778" i="5" s="1"/>
  <c r="V2822" i="5"/>
  <c r="W2982" i="5"/>
  <c r="Y2982" i="5" s="1"/>
  <c r="U2553" i="5"/>
  <c r="W2553" i="5" s="1"/>
  <c r="Y2553" i="5" s="1"/>
  <c r="U2632" i="5"/>
  <c r="V2933" i="5"/>
  <c r="U2465" i="5"/>
  <c r="U2667" i="5"/>
  <c r="W2712" i="5"/>
  <c r="Y2712" i="5" s="1"/>
  <c r="U2484" i="5"/>
  <c r="V2706" i="5"/>
  <c r="U2799" i="5"/>
  <c r="V2894" i="5"/>
  <c r="U3143" i="5"/>
  <c r="U3286" i="5"/>
  <c r="U3076" i="5"/>
  <c r="W3076" i="5" s="1"/>
  <c r="Y3076" i="5" s="1"/>
  <c r="U3412" i="5"/>
  <c r="V2336" i="5"/>
  <c r="V1589" i="5"/>
  <c r="W1589" i="5" s="1"/>
  <c r="Y1589" i="5" s="1"/>
  <c r="N1589" i="5"/>
  <c r="U979" i="5"/>
  <c r="U981" i="5"/>
  <c r="W1000" i="5"/>
  <c r="Y1000" i="5" s="1"/>
  <c r="U926" i="5"/>
  <c r="U1303" i="5"/>
  <c r="U1155" i="5"/>
  <c r="W1887" i="5"/>
  <c r="Y1887" i="5" s="1"/>
  <c r="U2001" i="5"/>
  <c r="U2059" i="5"/>
  <c r="U2161" i="5"/>
  <c r="U2549" i="5"/>
  <c r="W2549" i="5" s="1"/>
  <c r="Y2549" i="5" s="1"/>
  <c r="W3673" i="5"/>
  <c r="Y3673" i="5" s="1"/>
  <c r="AA307" i="5"/>
  <c r="R307" i="5"/>
  <c r="S307" i="5" s="1"/>
  <c r="M307" i="5"/>
  <c r="V307" i="5" s="1"/>
  <c r="S138" i="5"/>
  <c r="S159" i="5"/>
  <c r="S209" i="5"/>
  <c r="S217" i="5"/>
  <c r="S229" i="5"/>
  <c r="S254" i="5"/>
  <c r="S460" i="5"/>
  <c r="W394" i="5"/>
  <c r="Y394" i="5" s="1"/>
  <c r="U776" i="5"/>
  <c r="W776" i="5" s="1"/>
  <c r="Y776" i="5" s="1"/>
  <c r="S769" i="5"/>
  <c r="M689" i="5"/>
  <c r="U689" i="5" s="1"/>
  <c r="U719" i="5"/>
  <c r="W719" i="5" s="1"/>
  <c r="Y719" i="5" s="1"/>
  <c r="S772" i="5"/>
  <c r="U772" i="5" s="1"/>
  <c r="W772" i="5" s="1"/>
  <c r="Y772" i="5" s="1"/>
  <c r="S698" i="5"/>
  <c r="S429" i="5"/>
  <c r="S367" i="5"/>
  <c r="AA620" i="5"/>
  <c r="AD507" i="5"/>
  <c r="AA787" i="5"/>
  <c r="V787" i="5"/>
  <c r="V541" i="5"/>
  <c r="AA541" i="5"/>
  <c r="V743" i="5"/>
  <c r="AA743" i="5"/>
  <c r="AA475" i="5"/>
  <c r="V459" i="5"/>
  <c r="AA459" i="5"/>
  <c r="N756" i="5"/>
  <c r="AA756" i="5"/>
  <c r="V647" i="5"/>
  <c r="AA647" i="5"/>
  <c r="AD69" i="5"/>
  <c r="N69" i="5"/>
  <c r="AA69" i="5"/>
  <c r="N144" i="5"/>
  <c r="AD144" i="5"/>
  <c r="AA144" i="5"/>
  <c r="N175" i="5"/>
  <c r="AD175" i="5"/>
  <c r="AD181" i="5"/>
  <c r="AA181" i="5"/>
  <c r="N181" i="5"/>
  <c r="AD260" i="5"/>
  <c r="N260" i="5"/>
  <c r="AA260" i="5"/>
  <c r="AD267" i="5"/>
  <c r="N267" i="5"/>
  <c r="AA267" i="5"/>
  <c r="AD285" i="5"/>
  <c r="N285" i="5"/>
  <c r="AA285" i="5"/>
  <c r="N293" i="5"/>
  <c r="AD293" i="5"/>
  <c r="AA293" i="5"/>
  <c r="AA723" i="5"/>
  <c r="V808" i="5"/>
  <c r="AA808" i="5"/>
  <c r="N475" i="5"/>
  <c r="V747" i="5"/>
  <c r="AA747" i="5"/>
  <c r="AD161" i="5"/>
  <c r="N161" i="5"/>
  <c r="AD178" i="5"/>
  <c r="N178" i="5"/>
  <c r="AA178" i="5"/>
  <c r="N183" i="5"/>
  <c r="AD183" i="5"/>
  <c r="AD261" i="5"/>
  <c r="N261" i="5"/>
  <c r="AA261" i="5"/>
  <c r="AD269" i="5"/>
  <c r="N269" i="5"/>
  <c r="AA286" i="5"/>
  <c r="AD286" i="5"/>
  <c r="N286" i="5"/>
  <c r="AA175" i="5"/>
  <c r="S145" i="5"/>
  <c r="S174" i="5"/>
  <c r="S169" i="5"/>
  <c r="S177" i="5"/>
  <c r="S185" i="5"/>
  <c r="S191" i="5"/>
  <c r="S365" i="5"/>
  <c r="S498" i="5"/>
  <c r="S419" i="5"/>
  <c r="U419" i="5" s="1"/>
  <c r="S524" i="5"/>
  <c r="S509" i="5"/>
  <c r="S639" i="5"/>
  <c r="U760" i="5"/>
  <c r="W760" i="5" s="1"/>
  <c r="Y760" i="5" s="1"/>
  <c r="S627" i="5"/>
  <c r="S805" i="5"/>
  <c r="S709" i="5"/>
  <c r="S778" i="5"/>
  <c r="M728" i="5"/>
  <c r="S804" i="5"/>
  <c r="S73" i="5"/>
  <c r="S141" i="5"/>
  <c r="V546" i="5"/>
  <c r="AA546" i="5"/>
  <c r="AA513" i="5"/>
  <c r="AA200" i="5"/>
  <c r="N801" i="5"/>
  <c r="AA337" i="5"/>
  <c r="N547" i="5"/>
  <c r="N768" i="5"/>
  <c r="AA768" i="5"/>
  <c r="AD67" i="5"/>
  <c r="N67" i="5"/>
  <c r="AA67" i="5"/>
  <c r="N71" i="5"/>
  <c r="AA71" i="5"/>
  <c r="AD71" i="5"/>
  <c r="N129" i="5"/>
  <c r="AD129" i="5"/>
  <c r="N172" i="5"/>
  <c r="AD172" i="5"/>
  <c r="AA172" i="5"/>
  <c r="N179" i="5"/>
  <c r="AD179" i="5"/>
  <c r="AA179" i="5"/>
  <c r="AD188" i="5"/>
  <c r="N188" i="5"/>
  <c r="AA188" i="5"/>
  <c r="AD262" i="5"/>
  <c r="N262" i="5"/>
  <c r="AA262" i="5"/>
  <c r="AD271" i="5"/>
  <c r="N271" i="5"/>
  <c r="AA271" i="5"/>
  <c r="AD289" i="5"/>
  <c r="N289" i="5"/>
  <c r="AA289" i="5"/>
  <c r="AA297" i="5"/>
  <c r="AD297" i="5"/>
  <c r="N297" i="5"/>
  <c r="AA183" i="5"/>
  <c r="AA562" i="5"/>
  <c r="AA617" i="5"/>
  <c r="V617" i="5"/>
  <c r="N68" i="5"/>
  <c r="AA68" i="5"/>
  <c r="AD68" i="5"/>
  <c r="AA72" i="5"/>
  <c r="AD72" i="5"/>
  <c r="N72" i="5"/>
  <c r="V562" i="5"/>
  <c r="AD143" i="5"/>
  <c r="AA143" i="5"/>
  <c r="N143" i="5"/>
  <c r="AD173" i="5"/>
  <c r="N173" i="5"/>
  <c r="AD204" i="5"/>
  <c r="AA204" i="5"/>
  <c r="N204" i="5"/>
  <c r="AD265" i="5"/>
  <c r="N265" i="5"/>
  <c r="AA265" i="5"/>
  <c r="AD281" i="5"/>
  <c r="N281" i="5"/>
  <c r="AD291" i="5"/>
  <c r="AA291" i="5"/>
  <c r="AD379" i="5"/>
  <c r="N379" i="5"/>
  <c r="AD692" i="5"/>
  <c r="N692" i="5"/>
  <c r="AD769" i="5"/>
  <c r="N769" i="5"/>
  <c r="N646" i="5"/>
  <c r="AD646" i="5"/>
  <c r="N670" i="5"/>
  <c r="AD670" i="5"/>
  <c r="AD780" i="5"/>
  <c r="N780" i="5"/>
  <c r="AD647" i="5"/>
  <c r="N647" i="5"/>
  <c r="AD688" i="5"/>
  <c r="N688" i="5"/>
  <c r="AD764" i="5"/>
  <c r="N764" i="5"/>
  <c r="N690" i="5"/>
  <c r="AD690" i="5"/>
  <c r="AD631" i="5"/>
  <c r="N631" i="5"/>
  <c r="U248" i="5"/>
  <c r="U657" i="5"/>
  <c r="W657" i="5" s="1"/>
  <c r="Y657" i="5" s="1"/>
  <c r="AD612" i="5"/>
  <c r="AA612" i="5"/>
  <c r="N698" i="5"/>
  <c r="AA698" i="5"/>
  <c r="AD441" i="5"/>
  <c r="AA441" i="5"/>
  <c r="N441" i="5"/>
  <c r="AD479" i="5"/>
  <c r="AA479" i="5"/>
  <c r="N479" i="5"/>
  <c r="AD486" i="5"/>
  <c r="N486" i="5"/>
  <c r="AA486" i="5"/>
  <c r="AD361" i="5"/>
  <c r="N361" i="5"/>
  <c r="AA361" i="5"/>
  <c r="AA366" i="5"/>
  <c r="AD366" i="5"/>
  <c r="N366" i="5"/>
  <c r="N412" i="5"/>
  <c r="AD412" i="5"/>
  <c r="AA412" i="5"/>
  <c r="N574" i="5"/>
  <c r="AA574" i="5"/>
  <c r="AD574" i="5"/>
  <c r="AD720" i="5"/>
  <c r="N720" i="5"/>
  <c r="AA720" i="5"/>
  <c r="N90" i="5"/>
  <c r="AA90" i="5"/>
  <c r="AD90" i="5"/>
  <c r="U244" i="5"/>
  <c r="W244" i="5" s="1"/>
  <c r="Y244" i="5" s="1"/>
  <c r="U780" i="5"/>
  <c r="U343" i="5"/>
  <c r="N94" i="5"/>
  <c r="AA94" i="5"/>
  <c r="N443" i="5"/>
  <c r="AA443" i="5"/>
  <c r="AD443" i="5"/>
  <c r="N482" i="5"/>
  <c r="AD482" i="5"/>
  <c r="AA482" i="5"/>
  <c r="N491" i="5"/>
  <c r="AA491" i="5"/>
  <c r="AD491" i="5"/>
  <c r="N362" i="5"/>
  <c r="AA362" i="5"/>
  <c r="AD362" i="5"/>
  <c r="N367" i="5"/>
  <c r="AA367" i="5"/>
  <c r="AD367" i="5"/>
  <c r="AA413" i="5"/>
  <c r="AD413" i="5"/>
  <c r="N413" i="5"/>
  <c r="AA575" i="5"/>
  <c r="AD575" i="5"/>
  <c r="N575" i="5"/>
  <c r="AD753" i="5"/>
  <c r="N753" i="5"/>
  <c r="AA753" i="5"/>
  <c r="AD233" i="5"/>
  <c r="N233" i="5"/>
  <c r="AA233" i="5"/>
  <c r="N212" i="5"/>
  <c r="AA212" i="5"/>
  <c r="AD249" i="5"/>
  <c r="N249" i="5"/>
  <c r="AA249" i="5"/>
  <c r="N472" i="5"/>
  <c r="AA472" i="5"/>
  <c r="AD472" i="5"/>
  <c r="AA483" i="5"/>
  <c r="AD483" i="5"/>
  <c r="N483" i="5"/>
  <c r="N384" i="5"/>
  <c r="AA384" i="5"/>
  <c r="AD384" i="5"/>
  <c r="N415" i="5"/>
  <c r="AD415" i="5"/>
  <c r="AA415" i="5"/>
  <c r="AD718" i="5"/>
  <c r="AA718" i="5"/>
  <c r="N718" i="5"/>
  <c r="AD755" i="5"/>
  <c r="N755" i="5"/>
  <c r="AA755" i="5"/>
  <c r="N88" i="5"/>
  <c r="AA88" i="5"/>
  <c r="AD88" i="5"/>
  <c r="AA727" i="5"/>
  <c r="AD727" i="5"/>
  <c r="N727" i="5"/>
  <c r="N440" i="5"/>
  <c r="AA440" i="5"/>
  <c r="AD440" i="5"/>
  <c r="N476" i="5"/>
  <c r="AA476" i="5"/>
  <c r="AD476" i="5"/>
  <c r="N485" i="5"/>
  <c r="AA485" i="5"/>
  <c r="AD485" i="5"/>
  <c r="AA411" i="5"/>
  <c r="AD411" i="5"/>
  <c r="N411" i="5"/>
  <c r="AA427" i="5"/>
  <c r="AD427" i="5"/>
  <c r="N427" i="5"/>
  <c r="N681" i="5"/>
  <c r="AA681" i="5"/>
  <c r="AD681" i="5"/>
  <c r="AD89" i="5"/>
  <c r="AA89" i="5"/>
  <c r="N89" i="5"/>
  <c r="S202" i="5"/>
  <c r="S222" i="5"/>
  <c r="S575" i="5"/>
  <c r="S104" i="5"/>
  <c r="U104" i="5" s="1"/>
  <c r="W104" i="5" s="1"/>
  <c r="Y104" i="5" s="1"/>
  <c r="S528" i="5"/>
  <c r="S57" i="5"/>
  <c r="S775" i="5"/>
  <c r="N84" i="5"/>
  <c r="AD84" i="5"/>
  <c r="N538" i="5"/>
  <c r="AD538" i="5"/>
  <c r="N211" i="5"/>
  <c r="AD211" i="5"/>
  <c r="AD218" i="5"/>
  <c r="N218" i="5"/>
  <c r="AD229" i="5"/>
  <c r="N229" i="5"/>
  <c r="AD317" i="5"/>
  <c r="N317" i="5"/>
  <c r="AD649" i="5"/>
  <c r="N649" i="5"/>
  <c r="N699" i="5"/>
  <c r="AD699" i="5"/>
  <c r="N707" i="5"/>
  <c r="AD707" i="5"/>
  <c r="AD734" i="5"/>
  <c r="N734" i="5"/>
  <c r="N739" i="5"/>
  <c r="AD739" i="5"/>
  <c r="AD237" i="5"/>
  <c r="N237" i="5"/>
  <c r="R335" i="5"/>
  <c r="S335" i="5" s="1"/>
  <c r="N335" i="5"/>
  <c r="AD335" i="5"/>
  <c r="AD800" i="5"/>
  <c r="N800" i="5"/>
  <c r="S536" i="5"/>
  <c r="M373" i="5"/>
  <c r="M450" i="5"/>
  <c r="AD86" i="5"/>
  <c r="N86" i="5"/>
  <c r="AD205" i="5"/>
  <c r="N205" i="5"/>
  <c r="AD219" i="5"/>
  <c r="N219" i="5"/>
  <c r="M231" i="5"/>
  <c r="V231" i="5" s="1"/>
  <c r="AD231" i="5"/>
  <c r="N231" i="5"/>
  <c r="N329" i="5"/>
  <c r="AD329" i="5"/>
  <c r="AD652" i="5"/>
  <c r="N652" i="5"/>
  <c r="AD700" i="5"/>
  <c r="N700" i="5"/>
  <c r="AD709" i="5"/>
  <c r="N709" i="5"/>
  <c r="AD741" i="5"/>
  <c r="N741" i="5"/>
  <c r="AD752" i="5"/>
  <c r="N752" i="5"/>
  <c r="AD239" i="5"/>
  <c r="N239" i="5"/>
  <c r="AD339" i="5"/>
  <c r="N339" i="5"/>
  <c r="AD785" i="5"/>
  <c r="N785" i="5"/>
  <c r="M431" i="5"/>
  <c r="M580" i="5"/>
  <c r="V580" i="5" s="1"/>
  <c r="S768" i="5"/>
  <c r="U768" i="5" s="1"/>
  <c r="W768" i="5" s="1"/>
  <c r="Y768" i="5" s="1"/>
  <c r="M473" i="5"/>
  <c r="M721" i="5"/>
  <c r="N87" i="5"/>
  <c r="AD87" i="5"/>
  <c r="AD550" i="5"/>
  <c r="N550" i="5"/>
  <c r="N207" i="5"/>
  <c r="AD207" i="5"/>
  <c r="AD213" i="5"/>
  <c r="N213" i="5"/>
  <c r="AD221" i="5"/>
  <c r="N221" i="5"/>
  <c r="AD307" i="5"/>
  <c r="N307" i="5"/>
  <c r="AD585" i="5"/>
  <c r="N585" i="5"/>
  <c r="AD697" i="5"/>
  <c r="N697" i="5"/>
  <c r="N702" i="5"/>
  <c r="AD702" i="5"/>
  <c r="N711" i="5"/>
  <c r="AD711" i="5"/>
  <c r="N736" i="5"/>
  <c r="AD736" i="5"/>
  <c r="AD241" i="5"/>
  <c r="N241" i="5"/>
  <c r="N341" i="5"/>
  <c r="AD341" i="5"/>
  <c r="S243" i="5"/>
  <c r="S249" i="5"/>
  <c r="S791" i="5"/>
  <c r="S803" i="5"/>
  <c r="N530" i="5"/>
  <c r="AD530" i="5"/>
  <c r="N551" i="5"/>
  <c r="AD551" i="5"/>
  <c r="AD686" i="5"/>
  <c r="N686" i="5"/>
  <c r="AD210" i="5"/>
  <c r="N210" i="5"/>
  <c r="AD215" i="5"/>
  <c r="N215" i="5"/>
  <c r="AD222" i="5"/>
  <c r="N222" i="5"/>
  <c r="N316" i="5"/>
  <c r="AD316" i="5"/>
  <c r="N588" i="5"/>
  <c r="AD588" i="5"/>
  <c r="AD704" i="5"/>
  <c r="N704" i="5"/>
  <c r="AD737" i="5"/>
  <c r="N737" i="5"/>
  <c r="N750" i="5"/>
  <c r="AD750" i="5"/>
  <c r="AD236" i="5"/>
  <c r="N236" i="5"/>
  <c r="AD334" i="5"/>
  <c r="N334" i="5"/>
  <c r="AD343" i="5"/>
  <c r="N343" i="5"/>
  <c r="U3719" i="5"/>
  <c r="W3719" i="5" s="1"/>
  <c r="Y3719" i="5" s="1"/>
  <c r="U3727" i="5"/>
  <c r="W3727" i="5" s="1"/>
  <c r="Y3727" i="5" s="1"/>
  <c r="N1347" i="5"/>
  <c r="V1347" i="5"/>
  <c r="N1406" i="5"/>
  <c r="V1406" i="5"/>
  <c r="N1820" i="5"/>
  <c r="V1820" i="5"/>
  <c r="N1859" i="5"/>
  <c r="V1859" i="5"/>
  <c r="N3584" i="5"/>
  <c r="V3584" i="5"/>
  <c r="N3655" i="5"/>
  <c r="V3655" i="5"/>
  <c r="N1262" i="5"/>
  <c r="V1262" i="5"/>
  <c r="W1262" i="5" s="1"/>
  <c r="Y1262" i="5" s="1"/>
  <c r="N1149" i="5"/>
  <c r="V1149" i="5"/>
  <c r="N2334" i="5"/>
  <c r="V2334" i="5"/>
  <c r="T1606" i="5"/>
  <c r="X1606" i="5" s="1"/>
  <c r="Z1606" i="5"/>
  <c r="U1606" i="5"/>
  <c r="W1606" i="5" s="1"/>
  <c r="Y1606" i="5" s="1"/>
  <c r="V2289" i="5"/>
  <c r="W2289" i="5" s="1"/>
  <c r="Y2289" i="5" s="1"/>
  <c r="N2289" i="5"/>
  <c r="N1836" i="5"/>
  <c r="V1836" i="5"/>
  <c r="N3536" i="5"/>
  <c r="V3536" i="5"/>
  <c r="V3552" i="5"/>
  <c r="N3552" i="5"/>
  <c r="V3568" i="5"/>
  <c r="N3568" i="5"/>
  <c r="V3586" i="5"/>
  <c r="N3586" i="5"/>
  <c r="N3601" i="5"/>
  <c r="V3601" i="5"/>
  <c r="V3617" i="5"/>
  <c r="N3617" i="5"/>
  <c r="N1281" i="5"/>
  <c r="V1281" i="5"/>
  <c r="U1281" i="5"/>
  <c r="N2302" i="5"/>
  <c r="V2302" i="5"/>
  <c r="W2302" i="5" s="1"/>
  <c r="Y2302" i="5" s="1"/>
  <c r="N3481" i="5"/>
  <c r="V3481" i="5"/>
  <c r="W3481" i="5" s="1"/>
  <c r="Y3481" i="5" s="1"/>
  <c r="U57" i="5"/>
  <c r="N1660" i="5"/>
  <c r="V1660" i="5"/>
  <c r="N1847" i="5"/>
  <c r="V1847" i="5"/>
  <c r="N1872" i="5"/>
  <c r="V1872" i="5"/>
  <c r="N1927" i="5"/>
  <c r="V1927" i="5"/>
  <c r="N1940" i="5"/>
  <c r="V1940" i="5"/>
  <c r="N2361" i="5"/>
  <c r="V2361" i="5"/>
  <c r="N2490" i="5"/>
  <c r="V2490" i="5"/>
  <c r="N2455" i="5"/>
  <c r="V2455" i="5"/>
  <c r="N2935" i="5"/>
  <c r="V2935" i="5"/>
  <c r="N1051" i="5"/>
  <c r="V1051" i="5"/>
  <c r="W1051" i="5" s="1"/>
  <c r="Y1051" i="5" s="1"/>
  <c r="N1249" i="5"/>
  <c r="V1249" i="5"/>
  <c r="N1624" i="5"/>
  <c r="V1624" i="5"/>
  <c r="T1587" i="5"/>
  <c r="X1587" i="5" s="1"/>
  <c r="Z1587" i="5"/>
  <c r="U1587" i="5"/>
  <c r="T1592" i="5"/>
  <c r="X1592" i="5" s="1"/>
  <c r="Z1592" i="5"/>
  <c r="U1592" i="5"/>
  <c r="W1592" i="5" s="1"/>
  <c r="Y1592" i="5" s="1"/>
  <c r="V2094" i="5"/>
  <c r="N2094" i="5"/>
  <c r="N2182" i="5"/>
  <c r="V2182" i="5"/>
  <c r="N3373" i="5"/>
  <c r="V3373" i="5"/>
  <c r="N1156" i="5"/>
  <c r="V1156" i="5"/>
  <c r="N1559" i="5"/>
  <c r="V1559" i="5"/>
  <c r="N1602" i="5"/>
  <c r="U1602" i="5"/>
  <c r="V1602" i="5"/>
  <c r="T1712" i="5"/>
  <c r="X1712" i="5" s="1"/>
  <c r="Z1712" i="5"/>
  <c r="U1712" i="5"/>
  <c r="N2316" i="5"/>
  <c r="V2316" i="5"/>
  <c r="U2316" i="5"/>
  <c r="N2308" i="5"/>
  <c r="V2308" i="5"/>
  <c r="N2458" i="5"/>
  <c r="V2458" i="5"/>
  <c r="U2458" i="5"/>
  <c r="S72" i="5"/>
  <c r="S84" i="5"/>
  <c r="S49" i="5"/>
  <c r="M119" i="5"/>
  <c r="U119" i="5" s="1"/>
  <c r="S137" i="5"/>
  <c r="U137" i="5" s="1"/>
  <c r="W137" i="5" s="1"/>
  <c r="Y137" i="5" s="1"/>
  <c r="R198" i="5"/>
  <c r="S198" i="5" s="1"/>
  <c r="S201" i="5"/>
  <c r="R272" i="5"/>
  <c r="S272" i="5" s="1"/>
  <c r="U236" i="5"/>
  <c r="W236" i="5" s="1"/>
  <c r="Y236" i="5" s="1"/>
  <c r="S302" i="5"/>
  <c r="M276" i="5"/>
  <c r="S342" i="5"/>
  <c r="U342" i="5" s="1"/>
  <c r="S366" i="5"/>
  <c r="S427" i="5"/>
  <c r="M454" i="5"/>
  <c r="S506" i="5"/>
  <c r="S492" i="5"/>
  <c r="M432" i="5"/>
  <c r="S477" i="5"/>
  <c r="S378" i="5"/>
  <c r="R398" i="5"/>
  <c r="S398" i="5" s="1"/>
  <c r="S513" i="5"/>
  <c r="M536" i="5"/>
  <c r="U628" i="5"/>
  <c r="W628" i="5" s="1"/>
  <c r="Y628" i="5" s="1"/>
  <c r="S586" i="5"/>
  <c r="M618" i="5"/>
  <c r="R562" i="5"/>
  <c r="S562" i="5" s="1"/>
  <c r="R605" i="5"/>
  <c r="S605" i="5" s="1"/>
  <c r="R648" i="5"/>
  <c r="S648" i="5" s="1"/>
  <c r="S695" i="5"/>
  <c r="S783" i="5"/>
  <c r="M677" i="5"/>
  <c r="V677" i="5" s="1"/>
  <c r="R705" i="5"/>
  <c r="S705" i="5" s="1"/>
  <c r="S721" i="5"/>
  <c r="M744" i="5"/>
  <c r="S703" i="5"/>
  <c r="R761" i="5"/>
  <c r="S761" i="5" s="1"/>
  <c r="S277" i="5"/>
  <c r="U277" i="5" s="1"/>
  <c r="S162" i="5"/>
  <c r="U162" i="5" s="1"/>
  <c r="W162" i="5" s="1"/>
  <c r="Y162" i="5" s="1"/>
  <c r="S465" i="5"/>
  <c r="U465" i="5" s="1"/>
  <c r="S529" i="5"/>
  <c r="S620" i="5"/>
  <c r="S652" i="5"/>
  <c r="S711" i="5"/>
  <c r="S688" i="5"/>
  <c r="S383" i="5"/>
  <c r="U383" i="5" s="1"/>
  <c r="S642" i="5"/>
  <c r="S400" i="5"/>
  <c r="U400" i="5" s="1"/>
  <c r="W400" i="5" s="1"/>
  <c r="Y400" i="5" s="1"/>
  <c r="M446" i="5"/>
  <c r="W1218" i="5"/>
  <c r="Y1218" i="5" s="1"/>
  <c r="W1543" i="5"/>
  <c r="Y1543" i="5" s="1"/>
  <c r="W1409" i="5"/>
  <c r="Y1409" i="5" s="1"/>
  <c r="W1509" i="5"/>
  <c r="Y1509" i="5" s="1"/>
  <c r="W1706" i="5"/>
  <c r="Y1706" i="5" s="1"/>
  <c r="W1738" i="5"/>
  <c r="Y1738" i="5" s="1"/>
  <c r="W2065" i="5"/>
  <c r="Y2065" i="5" s="1"/>
  <c r="W2097" i="5"/>
  <c r="Y2097" i="5" s="1"/>
  <c r="Z3711" i="5"/>
  <c r="AB3711" i="5" s="1"/>
  <c r="U936" i="5"/>
  <c r="U1125" i="5"/>
  <c r="U1077" i="5"/>
  <c r="V1341" i="5"/>
  <c r="W1750" i="5"/>
  <c r="Y1750" i="5" s="1"/>
  <c r="U1569" i="5"/>
  <c r="U1580" i="5"/>
  <c r="U1496" i="5"/>
  <c r="U1529" i="5"/>
  <c r="V1681" i="5"/>
  <c r="U1717" i="5"/>
  <c r="U1552" i="5"/>
  <c r="U1965" i="5"/>
  <c r="U1604" i="5"/>
  <c r="U1629" i="5"/>
  <c r="U1666" i="5"/>
  <c r="W1745" i="5"/>
  <c r="Y1745" i="5" s="1"/>
  <c r="U1710" i="5"/>
  <c r="U2058" i="5"/>
  <c r="U2325" i="5"/>
  <c r="V2415" i="5"/>
  <c r="U2559" i="5"/>
  <c r="U2182" i="5"/>
  <c r="U2247" i="5"/>
  <c r="U2536" i="5"/>
  <c r="U2560" i="5"/>
  <c r="V2826" i="5"/>
  <c r="V2786" i="5"/>
  <c r="Z3719" i="5"/>
  <c r="AB3719" i="5" s="1"/>
  <c r="U3726" i="5"/>
  <c r="W3726" i="5" s="1"/>
  <c r="Y3726" i="5" s="1"/>
  <c r="V3728" i="5"/>
  <c r="S1728" i="5"/>
  <c r="Z1728" i="5" s="1"/>
  <c r="AD51" i="5"/>
  <c r="N51" i="5"/>
  <c r="AA51" i="5"/>
  <c r="AD167" i="5"/>
  <c r="N167" i="5"/>
  <c r="AA167" i="5"/>
  <c r="AD277" i="5"/>
  <c r="N277" i="5"/>
  <c r="AA277" i="5"/>
  <c r="AD451" i="5"/>
  <c r="N451" i="5"/>
  <c r="AA451" i="5"/>
  <c r="AD499" i="5"/>
  <c r="N499" i="5"/>
  <c r="AA499" i="5"/>
  <c r="AA622" i="5"/>
  <c r="AD622" i="5"/>
  <c r="N622" i="5"/>
  <c r="R782" i="5"/>
  <c r="AA782" i="5"/>
  <c r="AD782" i="5"/>
  <c r="N782" i="5"/>
  <c r="AA888" i="5"/>
  <c r="AD888" i="5"/>
  <c r="AD927" i="5"/>
  <c r="AA927" i="5"/>
  <c r="AA977" i="5"/>
  <c r="AD977" i="5"/>
  <c r="AD994" i="5"/>
  <c r="AA994" i="5"/>
  <c r="AA1019" i="5"/>
  <c r="AD1019" i="5"/>
  <c r="AD1070" i="5"/>
  <c r="AA1070" i="5"/>
  <c r="AA1093" i="5"/>
  <c r="AD1093" i="5"/>
  <c r="AD1124" i="5"/>
  <c r="AA1124" i="5"/>
  <c r="AA1233" i="5"/>
  <c r="AD1233" i="5"/>
  <c r="AD509" i="5"/>
  <c r="N509" i="5"/>
  <c r="AA509" i="5"/>
  <c r="V1092" i="5"/>
  <c r="AD108" i="5"/>
  <c r="N108" i="5"/>
  <c r="AD191" i="5"/>
  <c r="N191" i="5"/>
  <c r="AA191" i="5"/>
  <c r="AD197" i="5"/>
  <c r="N197" i="5"/>
  <c r="AA197" i="5"/>
  <c r="AD245" i="5"/>
  <c r="N245" i="5"/>
  <c r="AA245" i="5"/>
  <c r="N255" i="5"/>
  <c r="AD255" i="5"/>
  <c r="AA255" i="5"/>
  <c r="AD302" i="5"/>
  <c r="N302" i="5"/>
  <c r="AA302" i="5"/>
  <c r="N309" i="5"/>
  <c r="AD309" i="5"/>
  <c r="AA309" i="5"/>
  <c r="N376" i="5"/>
  <c r="AA376" i="5"/>
  <c r="AD376" i="5"/>
  <c r="AD390" i="5"/>
  <c r="N390" i="5"/>
  <c r="AA390" i="5"/>
  <c r="AD394" i="5"/>
  <c r="N394" i="5"/>
  <c r="AA394" i="5"/>
  <c r="AD518" i="5"/>
  <c r="N518" i="5"/>
  <c r="AA518" i="5"/>
  <c r="AD567" i="5"/>
  <c r="N567" i="5"/>
  <c r="AA567" i="5"/>
  <c r="N638" i="5"/>
  <c r="AD638" i="5"/>
  <c r="AA638" i="5"/>
  <c r="AD672" i="5"/>
  <c r="N672" i="5"/>
  <c r="AA672" i="5"/>
  <c r="AD794" i="5"/>
  <c r="N794" i="5"/>
  <c r="AA794" i="5"/>
  <c r="M816" i="5"/>
  <c r="AA816" i="5"/>
  <c r="AD816" i="5"/>
  <c r="AD907" i="5"/>
  <c r="AA907" i="5"/>
  <c r="V925" i="5"/>
  <c r="W925" i="5" s="1"/>
  <c r="Y925" i="5" s="1"/>
  <c r="N925" i="5"/>
  <c r="AD937" i="5"/>
  <c r="AA937" i="5"/>
  <c r="AA996" i="5"/>
  <c r="AD996" i="5"/>
  <c r="AD1000" i="5"/>
  <c r="AA1000" i="5"/>
  <c r="AA1029" i="5"/>
  <c r="AD1029" i="5"/>
  <c r="V1057" i="5"/>
  <c r="W1057" i="5" s="1"/>
  <c r="Y1057" i="5" s="1"/>
  <c r="N1057" i="5"/>
  <c r="AA1099" i="5"/>
  <c r="AD1099" i="5"/>
  <c r="V1224" i="5"/>
  <c r="N1224" i="5"/>
  <c r="AA1253" i="5"/>
  <c r="AD1253" i="5"/>
  <c r="AA1300" i="5"/>
  <c r="AD1300" i="5"/>
  <c r="M1342" i="5"/>
  <c r="AD1342" i="5"/>
  <c r="AA1342" i="5"/>
  <c r="N131" i="5"/>
  <c r="AD131" i="5"/>
  <c r="AA131" i="5"/>
  <c r="N137" i="5"/>
  <c r="AD137" i="5"/>
  <c r="AA137" i="5"/>
  <c r="V928" i="5"/>
  <c r="W928" i="5" s="1"/>
  <c r="Y928" i="5" s="1"/>
  <c r="AD1180" i="5"/>
  <c r="AA1180" i="5"/>
  <c r="V1314" i="5"/>
  <c r="N1314" i="5"/>
  <c r="AA1518" i="5"/>
  <c r="AD1518" i="5"/>
  <c r="AA1561" i="5"/>
  <c r="AD1561" i="5"/>
  <c r="V1630" i="5"/>
  <c r="W1630" i="5" s="1"/>
  <c r="Y1630" i="5" s="1"/>
  <c r="N1630" i="5"/>
  <c r="AD1638" i="5"/>
  <c r="AA1638" i="5"/>
  <c r="AD1655" i="5"/>
  <c r="AA1655" i="5"/>
  <c r="AA1680" i="5"/>
  <c r="AD1680" i="5"/>
  <c r="AA1744" i="5"/>
  <c r="AD1744" i="5"/>
  <c r="AD1756" i="5"/>
  <c r="AA1756" i="5"/>
  <c r="T1804" i="5"/>
  <c r="X1804" i="5" s="1"/>
  <c r="Z1804" i="5"/>
  <c r="AA1852" i="5"/>
  <c r="AD1852" i="5"/>
  <c r="AD1897" i="5"/>
  <c r="AA1897" i="5"/>
  <c r="R1960" i="5"/>
  <c r="S1960" i="5" s="1"/>
  <c r="AD1960" i="5"/>
  <c r="AA1960" i="5"/>
  <c r="AD2018" i="5"/>
  <c r="AA2018" i="5"/>
  <c r="M2050" i="5"/>
  <c r="AD2050" i="5"/>
  <c r="AA2050" i="5"/>
  <c r="AA2127" i="5"/>
  <c r="AD2127" i="5"/>
  <c r="AA2151" i="5"/>
  <c r="AD2151" i="5"/>
  <c r="AD2194" i="5"/>
  <c r="AA2194" i="5"/>
  <c r="V2231" i="5"/>
  <c r="N2231" i="5"/>
  <c r="AA2245" i="5"/>
  <c r="AD2245" i="5"/>
  <c r="AA2252" i="5"/>
  <c r="AD2252" i="5"/>
  <c r="AD2277" i="5"/>
  <c r="AA2277" i="5"/>
  <c r="AD1579" i="5"/>
  <c r="AA1579" i="5"/>
  <c r="AA1193" i="5"/>
  <c r="AD1193" i="5"/>
  <c r="AD1231" i="5"/>
  <c r="AA1231" i="5"/>
  <c r="AD1264" i="5"/>
  <c r="AA1264" i="5"/>
  <c r="R1364" i="5"/>
  <c r="AA1364" i="5"/>
  <c r="AD1364" i="5"/>
  <c r="R1383" i="5"/>
  <c r="S1383" i="5" s="1"/>
  <c r="U1383" i="5" s="1"/>
  <c r="AD1383" i="5"/>
  <c r="AA1383" i="5"/>
  <c r="R1425" i="5"/>
  <c r="S1425" i="5" s="1"/>
  <c r="U1425" i="5" s="1"/>
  <c r="AD1425" i="5"/>
  <c r="AA1425" i="5"/>
  <c r="AA1581" i="5"/>
  <c r="AD1581" i="5"/>
  <c r="AA1605" i="5"/>
  <c r="AD1605" i="5"/>
  <c r="AD1619" i="5"/>
  <c r="AA1619" i="5"/>
  <c r="AA1652" i="5"/>
  <c r="AD1652" i="5"/>
  <c r="AA1700" i="5"/>
  <c r="AD1700" i="5"/>
  <c r="AD1719" i="5"/>
  <c r="AA1719" i="5"/>
  <c r="AD1760" i="5"/>
  <c r="AA1760" i="5"/>
  <c r="AD1778" i="5"/>
  <c r="AA1778" i="5"/>
  <c r="AD1805" i="5"/>
  <c r="AA1805" i="5"/>
  <c r="AD1837" i="5"/>
  <c r="AA1837" i="5"/>
  <c r="R1899" i="5"/>
  <c r="S1899" i="5" s="1"/>
  <c r="U1899" i="5" s="1"/>
  <c r="AA1899" i="5"/>
  <c r="AD1899" i="5"/>
  <c r="R1956" i="5"/>
  <c r="S1956" i="5" s="1"/>
  <c r="U1956" i="5" s="1"/>
  <c r="AD1956" i="5"/>
  <c r="AA1956" i="5"/>
  <c r="AA2031" i="5"/>
  <c r="AD2031" i="5"/>
  <c r="V2086" i="5"/>
  <c r="N2086" i="5"/>
  <c r="V2118" i="5"/>
  <c r="N2118" i="5"/>
  <c r="AD2136" i="5"/>
  <c r="AA2136" i="5"/>
  <c r="AD2209" i="5"/>
  <c r="AA2209" i="5"/>
  <c r="AD2219" i="5"/>
  <c r="AA2219" i="5"/>
  <c r="V2225" i="5"/>
  <c r="N2225" i="5"/>
  <c r="V895" i="5"/>
  <c r="M1638" i="5"/>
  <c r="AA1701" i="5"/>
  <c r="AD1701" i="5"/>
  <c r="S1775" i="5"/>
  <c r="V1861" i="5"/>
  <c r="W1861" i="5" s="1"/>
  <c r="Y1861" i="5" s="1"/>
  <c r="N1861" i="5"/>
  <c r="V2091" i="5"/>
  <c r="N2091" i="5"/>
  <c r="V2159" i="5"/>
  <c r="W2159" i="5" s="1"/>
  <c r="Y2159" i="5" s="1"/>
  <c r="N2159" i="5"/>
  <c r="V2223" i="5"/>
  <c r="N2223" i="5"/>
  <c r="V2271" i="5"/>
  <c r="N2271" i="5"/>
  <c r="V2727" i="5"/>
  <c r="W2727" i="5" s="1"/>
  <c r="Y2727" i="5" s="1"/>
  <c r="N2727" i="5"/>
  <c r="V2803" i="5"/>
  <c r="N2803" i="5"/>
  <c r="M2127" i="5"/>
  <c r="AA2257" i="5"/>
  <c r="AD2257" i="5"/>
  <c r="AD2342" i="5"/>
  <c r="AA2342" i="5"/>
  <c r="R2390" i="5"/>
  <c r="S2390" i="5" s="1"/>
  <c r="U2390" i="5" s="1"/>
  <c r="W2390" i="5" s="1"/>
  <c r="Y2390" i="5" s="1"/>
  <c r="AA2390" i="5"/>
  <c r="AD2390" i="5"/>
  <c r="AD2397" i="5"/>
  <c r="AA2397" i="5"/>
  <c r="AA2428" i="5"/>
  <c r="AD2428" i="5"/>
  <c r="R2485" i="5"/>
  <c r="S2485" i="5" s="1"/>
  <c r="AD2485" i="5"/>
  <c r="AA2539" i="5"/>
  <c r="AD2539" i="5"/>
  <c r="M2557" i="5"/>
  <c r="AD2557" i="5"/>
  <c r="AA2557" i="5"/>
  <c r="V2572" i="5"/>
  <c r="N2572" i="5"/>
  <c r="AA2598" i="5"/>
  <c r="AD2598" i="5"/>
  <c r="AA2637" i="5"/>
  <c r="AD2637" i="5"/>
  <c r="AA2654" i="5"/>
  <c r="AD2654" i="5"/>
  <c r="AD2701" i="5"/>
  <c r="AA2701" i="5"/>
  <c r="AA2734" i="5"/>
  <c r="AD2734" i="5"/>
  <c r="AA2755" i="5"/>
  <c r="AD2755" i="5"/>
  <c r="AA2763" i="5"/>
  <c r="AD2763" i="5"/>
  <c r="AA2799" i="5"/>
  <c r="AD2799" i="5"/>
  <c r="AA2817" i="5"/>
  <c r="AD2817" i="5"/>
  <c r="AD2834" i="5"/>
  <c r="AA2834" i="5"/>
  <c r="AA2859" i="5"/>
  <c r="AD2859" i="5"/>
  <c r="V3070" i="5"/>
  <c r="N3070" i="5"/>
  <c r="M1581" i="5"/>
  <c r="V1698" i="5"/>
  <c r="W1698" i="5" s="1"/>
  <c r="Y1698" i="5" s="1"/>
  <c r="N1698" i="5"/>
  <c r="V2090" i="5"/>
  <c r="N2090" i="5"/>
  <c r="V2107" i="5"/>
  <c r="N2107" i="5"/>
  <c r="V2139" i="5"/>
  <c r="N2139" i="5"/>
  <c r="AA2178" i="5"/>
  <c r="AD2178" i="5"/>
  <c r="AA2232" i="5"/>
  <c r="AD2232" i="5"/>
  <c r="AA2273" i="5"/>
  <c r="AD2273" i="5"/>
  <c r="R2351" i="5"/>
  <c r="S2351" i="5" s="1"/>
  <c r="AA2351" i="5"/>
  <c r="AD2351" i="5"/>
  <c r="V2615" i="5"/>
  <c r="W2615" i="5" s="1"/>
  <c r="Y2615" i="5" s="1"/>
  <c r="N2615" i="5"/>
  <c r="V2639" i="5"/>
  <c r="N2639" i="5"/>
  <c r="AD2046" i="5"/>
  <c r="AA2046" i="5"/>
  <c r="V2115" i="5"/>
  <c r="N2115" i="5"/>
  <c r="AD2190" i="5"/>
  <c r="AA2190" i="5"/>
  <c r="V2280" i="5"/>
  <c r="R2280" i="5"/>
  <c r="S2280" i="5" s="1"/>
  <c r="U2280" i="5" s="1"/>
  <c r="AA2280" i="5"/>
  <c r="AD2280" i="5"/>
  <c r="V2304" i="5"/>
  <c r="R2304" i="5"/>
  <c r="S2304" i="5" s="1"/>
  <c r="U2304" i="5" s="1"/>
  <c r="AD2304" i="5"/>
  <c r="AA2304" i="5"/>
  <c r="AD2322" i="5"/>
  <c r="AA2322" i="5"/>
  <c r="AA2368" i="5"/>
  <c r="AD2368" i="5"/>
  <c r="AA2411" i="5"/>
  <c r="AD2411" i="5"/>
  <c r="AD2462" i="5"/>
  <c r="AA2462" i="5"/>
  <c r="V2486" i="5"/>
  <c r="N2486" i="5"/>
  <c r="R2499" i="5"/>
  <c r="S2499" i="5" s="1"/>
  <c r="U2499" i="5" s="1"/>
  <c r="AD2499" i="5"/>
  <c r="AA2499" i="5"/>
  <c r="AD2594" i="5"/>
  <c r="AA2594" i="5"/>
  <c r="AD2616" i="5"/>
  <c r="AA2616" i="5"/>
  <c r="V2663" i="5"/>
  <c r="W2663" i="5" s="1"/>
  <c r="Y2663" i="5" s="1"/>
  <c r="N2663" i="5"/>
  <c r="AD2684" i="5"/>
  <c r="AA2684" i="5"/>
  <c r="V2711" i="5"/>
  <c r="W2711" i="5" s="1"/>
  <c r="Y2711" i="5" s="1"/>
  <c r="N2711" i="5"/>
  <c r="AA2731" i="5"/>
  <c r="AD2731" i="5"/>
  <c r="AA2760" i="5"/>
  <c r="AD2760" i="5"/>
  <c r="AA2769" i="5"/>
  <c r="AD2769" i="5"/>
  <c r="AD2782" i="5"/>
  <c r="AA2782" i="5"/>
  <c r="AD2801" i="5"/>
  <c r="AA2801" i="5"/>
  <c r="AA2847" i="5"/>
  <c r="AD2847" i="5"/>
  <c r="AA2880" i="5"/>
  <c r="AD2880" i="5"/>
  <c r="R2905" i="5"/>
  <c r="S2905" i="5" s="1"/>
  <c r="AA2905" i="5"/>
  <c r="AD2905" i="5"/>
  <c r="R2925" i="5"/>
  <c r="S2925" i="5" s="1"/>
  <c r="AA2925" i="5"/>
  <c r="AD2925" i="5"/>
  <c r="AA3137" i="5"/>
  <c r="AD3137" i="5"/>
  <c r="V2798" i="5"/>
  <c r="M2859" i="5"/>
  <c r="AA2938" i="5"/>
  <c r="V2938" i="5"/>
  <c r="AD2938" i="5"/>
  <c r="R2938" i="5"/>
  <c r="S2938" i="5" s="1"/>
  <c r="U2938" i="5" s="1"/>
  <c r="V3154" i="5"/>
  <c r="N3154" i="5"/>
  <c r="V3197" i="5"/>
  <c r="N3197" i="5"/>
  <c r="AA3515" i="5"/>
  <c r="AD3515" i="5"/>
  <c r="R3562" i="5"/>
  <c r="S3562" i="5" s="1"/>
  <c r="U3562" i="5" s="1"/>
  <c r="AD3562" i="5"/>
  <c r="AA3562" i="5"/>
  <c r="AA3600" i="5"/>
  <c r="AD3600" i="5"/>
  <c r="AA3632" i="5"/>
  <c r="AD3632" i="5"/>
  <c r="AD3664" i="5"/>
  <c r="AA3664" i="5"/>
  <c r="AD3673" i="5"/>
  <c r="AA3673" i="5"/>
  <c r="V2382" i="5"/>
  <c r="M2847" i="5"/>
  <c r="V2931" i="5"/>
  <c r="N2931" i="5"/>
  <c r="AA2980" i="5"/>
  <c r="AD2980" i="5"/>
  <c r="AD3002" i="5"/>
  <c r="AA3002" i="5"/>
  <c r="AA3100" i="5"/>
  <c r="AD3100" i="5"/>
  <c r="AD3127" i="5"/>
  <c r="AA3127" i="5"/>
  <c r="AD3143" i="5"/>
  <c r="AA3143" i="5"/>
  <c r="AA3434" i="5"/>
  <c r="AD3434" i="5"/>
  <c r="AD3466" i="5"/>
  <c r="AA3466" i="5"/>
  <c r="AD3519" i="5"/>
  <c r="AA3519" i="5"/>
  <c r="V2686" i="5"/>
  <c r="AA2848" i="5"/>
  <c r="AD2848" i="5"/>
  <c r="AA2874" i="5"/>
  <c r="AD2874" i="5"/>
  <c r="R2958" i="5"/>
  <c r="S2958" i="5" s="1"/>
  <c r="U2958" i="5" s="1"/>
  <c r="W2958" i="5" s="1"/>
  <c r="Y2958" i="5" s="1"/>
  <c r="AA2958" i="5"/>
  <c r="AD2958" i="5"/>
  <c r="R2966" i="5"/>
  <c r="S2966" i="5" s="1"/>
  <c r="AA2966" i="5"/>
  <c r="AD2966" i="5"/>
  <c r="R2987" i="5"/>
  <c r="S2987" i="5" s="1"/>
  <c r="U2987" i="5" s="1"/>
  <c r="AD2987" i="5"/>
  <c r="AA2987" i="5"/>
  <c r="AD3006" i="5"/>
  <c r="AA3006" i="5"/>
  <c r="AD3029" i="5"/>
  <c r="AA3029" i="5"/>
  <c r="AD3036" i="5"/>
  <c r="AA3036" i="5"/>
  <c r="AD3082" i="5"/>
  <c r="AA3082" i="5"/>
  <c r="AA3133" i="5"/>
  <c r="AD3133" i="5"/>
  <c r="R3158" i="5"/>
  <c r="S3158" i="5" s="1"/>
  <c r="U3158" i="5" s="1"/>
  <c r="AD3158" i="5"/>
  <c r="AA3158" i="5"/>
  <c r="AD3192" i="5"/>
  <c r="AA3192" i="5"/>
  <c r="AA3221" i="5"/>
  <c r="AD3221" i="5"/>
  <c r="R3232" i="5"/>
  <c r="S3232" i="5" s="1"/>
  <c r="AD3232" i="5"/>
  <c r="AA3232" i="5"/>
  <c r="AD3252" i="5"/>
  <c r="AA3252" i="5"/>
  <c r="V3271" i="5"/>
  <c r="N3271" i="5"/>
  <c r="R3293" i="5"/>
  <c r="S3293" i="5" s="1"/>
  <c r="AD3293" i="5"/>
  <c r="AA3293" i="5"/>
  <c r="AA3319" i="5"/>
  <c r="AD3319" i="5"/>
  <c r="AA3336" i="5"/>
  <c r="AD3336" i="5"/>
  <c r="AA3427" i="5"/>
  <c r="AD3427" i="5"/>
  <c r="R3443" i="5"/>
  <c r="AD3443" i="5"/>
  <c r="AA3443" i="5"/>
  <c r="AA3460" i="5"/>
  <c r="AD3460" i="5"/>
  <c r="AA3498" i="5"/>
  <c r="AD3498" i="5"/>
  <c r="AA3513" i="5"/>
  <c r="AD3513" i="5"/>
  <c r="R3554" i="5"/>
  <c r="S3554" i="5" s="1"/>
  <c r="U3554" i="5" s="1"/>
  <c r="W3554" i="5" s="1"/>
  <c r="Y3554" i="5" s="1"/>
  <c r="AD3554" i="5"/>
  <c r="AA3554" i="5"/>
  <c r="AA3608" i="5"/>
  <c r="AD3608" i="5"/>
  <c r="AA3640" i="5"/>
  <c r="AD3640" i="5"/>
  <c r="AD3668" i="5"/>
  <c r="AA3668" i="5"/>
  <c r="AA3677" i="5"/>
  <c r="AD3677" i="5"/>
  <c r="AD3700" i="5"/>
  <c r="AA3700" i="5"/>
  <c r="V3018" i="5"/>
  <c r="N3018" i="5"/>
  <c r="V3169" i="5"/>
  <c r="N3169" i="5"/>
  <c r="V2970" i="5"/>
  <c r="U249" i="5"/>
  <c r="S595" i="5"/>
  <c r="S265" i="5"/>
  <c r="U265" i="5" s="1"/>
  <c r="W265" i="5" s="1"/>
  <c r="Y265" i="5" s="1"/>
  <c r="W1519" i="5"/>
  <c r="Y1519" i="5" s="1"/>
  <c r="W2208" i="5"/>
  <c r="Y2208" i="5" s="1"/>
  <c r="W2857" i="5"/>
  <c r="Y2857" i="5" s="1"/>
  <c r="W2717" i="5"/>
  <c r="Y2717" i="5" s="1"/>
  <c r="V1253" i="5"/>
  <c r="V1629" i="5"/>
  <c r="U2323" i="5"/>
  <c r="U2334" i="5"/>
  <c r="W2334" i="5" s="1"/>
  <c r="Y2334" i="5" s="1"/>
  <c r="U2540" i="5"/>
  <c r="U2907" i="5"/>
  <c r="U2995" i="5"/>
  <c r="Z3728" i="5"/>
  <c r="U3728" i="5"/>
  <c r="AD48" i="5"/>
  <c r="N48" i="5"/>
  <c r="AA48" i="5"/>
  <c r="N162" i="5"/>
  <c r="AA162" i="5"/>
  <c r="AD162" i="5"/>
  <c r="M225" i="5"/>
  <c r="V225" i="5" s="1"/>
  <c r="N225" i="5"/>
  <c r="AD225" i="5"/>
  <c r="AA225" i="5"/>
  <c r="AD279" i="5"/>
  <c r="N279" i="5"/>
  <c r="AA279" i="5"/>
  <c r="AA492" i="5"/>
  <c r="AD492" i="5"/>
  <c r="N492" i="5"/>
  <c r="AD501" i="5"/>
  <c r="N501" i="5"/>
  <c r="AA501" i="5"/>
  <c r="N623" i="5"/>
  <c r="AD623" i="5"/>
  <c r="AA623" i="5"/>
  <c r="AA810" i="5"/>
  <c r="AA889" i="5"/>
  <c r="AD889" i="5"/>
  <c r="AA915" i="5"/>
  <c r="AD915" i="5"/>
  <c r="AA978" i="5"/>
  <c r="AD978" i="5"/>
  <c r="AD1036" i="5"/>
  <c r="AA1036" i="5"/>
  <c r="AA1062" i="5"/>
  <c r="AD1062" i="5"/>
  <c r="V1071" i="5"/>
  <c r="N1071" i="5"/>
  <c r="AD1157" i="5"/>
  <c r="AA1157" i="5"/>
  <c r="AD1178" i="5"/>
  <c r="AA1178" i="5"/>
  <c r="V1266" i="5"/>
  <c r="N1266" i="5"/>
  <c r="AD544" i="5"/>
  <c r="N544" i="5"/>
  <c r="AA544" i="5"/>
  <c r="V1027" i="5"/>
  <c r="W1027" i="5" s="1"/>
  <c r="Y1027" i="5" s="1"/>
  <c r="N1027" i="5"/>
  <c r="V1110" i="5"/>
  <c r="W1110" i="5" s="1"/>
  <c r="Y1110" i="5" s="1"/>
  <c r="N1110" i="5"/>
  <c r="N111" i="5"/>
  <c r="AA111" i="5"/>
  <c r="AD111" i="5"/>
  <c r="AD194" i="5"/>
  <c r="N194" i="5"/>
  <c r="AA194" i="5"/>
  <c r="AD199" i="5"/>
  <c r="N199" i="5"/>
  <c r="AA199" i="5"/>
  <c r="N246" i="5"/>
  <c r="AD246" i="5"/>
  <c r="AA246" i="5"/>
  <c r="R257" i="5"/>
  <c r="S257" i="5" s="1"/>
  <c r="U257" i="5" s="1"/>
  <c r="W257" i="5" s="1"/>
  <c r="Y257" i="5" s="1"/>
  <c r="AD257" i="5"/>
  <c r="N257" i="5"/>
  <c r="AA257" i="5"/>
  <c r="N303" i="5"/>
  <c r="AD303" i="5"/>
  <c r="AA303" i="5"/>
  <c r="AD311" i="5"/>
  <c r="N311" i="5"/>
  <c r="AA311" i="5"/>
  <c r="AD377" i="5"/>
  <c r="N377" i="5"/>
  <c r="AA377" i="5"/>
  <c r="AA434" i="5"/>
  <c r="AD434" i="5"/>
  <c r="N434" i="5"/>
  <c r="AD593" i="5"/>
  <c r="N593" i="5"/>
  <c r="AA593" i="5"/>
  <c r="AD639" i="5"/>
  <c r="N639" i="5"/>
  <c r="AA639" i="5"/>
  <c r="AD664" i="5"/>
  <c r="N664" i="5"/>
  <c r="AA664" i="5"/>
  <c r="AD674" i="5"/>
  <c r="N674" i="5"/>
  <c r="AA674" i="5"/>
  <c r="N789" i="5"/>
  <c r="AD789" i="5"/>
  <c r="AA789" i="5"/>
  <c r="N796" i="5"/>
  <c r="AA796" i="5"/>
  <c r="AA908" i="5"/>
  <c r="AD908" i="5"/>
  <c r="AD929" i="5"/>
  <c r="AA929" i="5"/>
  <c r="AD997" i="5"/>
  <c r="AA997" i="5"/>
  <c r="V1017" i="5"/>
  <c r="W1017" i="5" s="1"/>
  <c r="Y1017" i="5" s="1"/>
  <c r="N1017" i="5"/>
  <c r="AD1030" i="5"/>
  <c r="AA1030" i="5"/>
  <c r="AD1082" i="5"/>
  <c r="AA1082" i="5"/>
  <c r="AA1136" i="5"/>
  <c r="AD1136" i="5"/>
  <c r="AA1209" i="5"/>
  <c r="AD1209" i="5"/>
  <c r="AA1262" i="5"/>
  <c r="AD1262" i="5"/>
  <c r="AA1301" i="5"/>
  <c r="AD1301" i="5"/>
  <c r="M1377" i="5"/>
  <c r="U1377" i="5" s="1"/>
  <c r="AD1377" i="5"/>
  <c r="AA1377" i="5"/>
  <c r="AD133" i="5"/>
  <c r="N133" i="5"/>
  <c r="AA133" i="5"/>
  <c r="AD139" i="5"/>
  <c r="N139" i="5"/>
  <c r="AA139" i="5"/>
  <c r="AD1142" i="5"/>
  <c r="AA1142" i="5"/>
  <c r="R1248" i="5"/>
  <c r="S1248" i="5" s="1"/>
  <c r="AD1248" i="5"/>
  <c r="AA1248" i="5"/>
  <c r="V1282" i="5"/>
  <c r="N1282" i="5"/>
  <c r="AD1338" i="5"/>
  <c r="AA1338" i="5"/>
  <c r="AA1489" i="5"/>
  <c r="AD1489" i="5"/>
  <c r="V1537" i="5"/>
  <c r="N1537" i="5"/>
  <c r="AD1593" i="5"/>
  <c r="AA1593" i="5"/>
  <c r="T1631" i="5"/>
  <c r="X1631" i="5" s="1"/>
  <c r="Z1631" i="5"/>
  <c r="R1639" i="5"/>
  <c r="S1639" i="5" s="1"/>
  <c r="AD1639" i="5"/>
  <c r="AA1639" i="5"/>
  <c r="AA1682" i="5"/>
  <c r="AD1682" i="5"/>
  <c r="AA1708" i="5"/>
  <c r="AD1708" i="5"/>
  <c r="R1748" i="5"/>
  <c r="S1748" i="5" s="1"/>
  <c r="AA1748" i="5"/>
  <c r="AD1748" i="5"/>
  <c r="AA1764" i="5"/>
  <c r="AD1764" i="5"/>
  <c r="AD1814" i="5"/>
  <c r="AA1814" i="5"/>
  <c r="R1856" i="5"/>
  <c r="S1856" i="5" s="1"/>
  <c r="AD1856" i="5"/>
  <c r="AA1856" i="5"/>
  <c r="AA1903" i="5"/>
  <c r="AD1903" i="5"/>
  <c r="AD1971" i="5"/>
  <c r="AA1971" i="5"/>
  <c r="R2019" i="5"/>
  <c r="S2019" i="5" s="1"/>
  <c r="U2019" i="5" s="1"/>
  <c r="AA2019" i="5"/>
  <c r="AD2019" i="5"/>
  <c r="AA2051" i="5"/>
  <c r="AD2051" i="5"/>
  <c r="V2103" i="5"/>
  <c r="N2103" i="5"/>
  <c r="AD2128" i="5"/>
  <c r="AA2128" i="5"/>
  <c r="AD2152" i="5"/>
  <c r="AA2152" i="5"/>
  <c r="AD2195" i="5"/>
  <c r="AA2195" i="5"/>
  <c r="AA2235" i="5"/>
  <c r="AD2235" i="5"/>
  <c r="AD2246" i="5"/>
  <c r="AA2246" i="5"/>
  <c r="AD2267" i="5"/>
  <c r="AA2267" i="5"/>
  <c r="AA2278" i="5"/>
  <c r="AD2278" i="5"/>
  <c r="AD2302" i="5"/>
  <c r="AA2302" i="5"/>
  <c r="AD2325" i="5"/>
  <c r="AA2325" i="5"/>
  <c r="AD2346" i="5"/>
  <c r="AA2346" i="5"/>
  <c r="V1545" i="5"/>
  <c r="W1545" i="5" s="1"/>
  <c r="Y1545" i="5" s="1"/>
  <c r="N1545" i="5"/>
  <c r="AA1681" i="5"/>
  <c r="AD1681" i="5"/>
  <c r="V1734" i="5"/>
  <c r="W1734" i="5" s="1"/>
  <c r="Y1734" i="5" s="1"/>
  <c r="N1734" i="5"/>
  <c r="V1853" i="5"/>
  <c r="N1853" i="5"/>
  <c r="R1149" i="5"/>
  <c r="S1149" i="5" s="1"/>
  <c r="U1149" i="5" s="1"/>
  <c r="AA1149" i="5"/>
  <c r="AD1149" i="5"/>
  <c r="AD1234" i="5"/>
  <c r="AA1234" i="5"/>
  <c r="AD1266" i="5"/>
  <c r="AA1266" i="5"/>
  <c r="M1301" i="5"/>
  <c r="AA1358" i="5"/>
  <c r="AD1358" i="5"/>
  <c r="AD1365" i="5"/>
  <c r="AA1365" i="5"/>
  <c r="AA1384" i="5"/>
  <c r="AD1384" i="5"/>
  <c r="AD1527" i="5"/>
  <c r="AA1527" i="5"/>
  <c r="R1614" i="5"/>
  <c r="S1614" i="5" s="1"/>
  <c r="U1614" i="5" s="1"/>
  <c r="AD1614" i="5"/>
  <c r="AA1614" i="5"/>
  <c r="AD1623" i="5"/>
  <c r="AA1623" i="5"/>
  <c r="AA1657" i="5"/>
  <c r="AD1657" i="5"/>
  <c r="AD1702" i="5"/>
  <c r="AA1702" i="5"/>
  <c r="AA1734" i="5"/>
  <c r="AD1734" i="5"/>
  <c r="AA1769" i="5"/>
  <c r="AD1769" i="5"/>
  <c r="AA1785" i="5"/>
  <c r="AD1785" i="5"/>
  <c r="AD1817" i="5"/>
  <c r="AA1817" i="5"/>
  <c r="AD1840" i="5"/>
  <c r="AA1840" i="5"/>
  <c r="AA1860" i="5"/>
  <c r="AD1860" i="5"/>
  <c r="R1967" i="5"/>
  <c r="S1967" i="5" s="1"/>
  <c r="U1967" i="5" s="1"/>
  <c r="W1967" i="5" s="1"/>
  <c r="Y1967" i="5" s="1"/>
  <c r="AA1967" i="5"/>
  <c r="AD1967" i="5"/>
  <c r="AA2006" i="5"/>
  <c r="AD2006" i="5"/>
  <c r="AA2048" i="5"/>
  <c r="AD2048" i="5"/>
  <c r="V2095" i="5"/>
  <c r="W2095" i="5" s="1"/>
  <c r="Y2095" i="5" s="1"/>
  <c r="N2095" i="5"/>
  <c r="V2131" i="5"/>
  <c r="N2131" i="5"/>
  <c r="AA2137" i="5"/>
  <c r="AD2137" i="5"/>
  <c r="AA2210" i="5"/>
  <c r="AD2210" i="5"/>
  <c r="AA2220" i="5"/>
  <c r="AD2220" i="5"/>
  <c r="V2241" i="5"/>
  <c r="N2241" i="5"/>
  <c r="AA2293" i="5"/>
  <c r="AD2293" i="5"/>
  <c r="V2313" i="5"/>
  <c r="W2313" i="5" s="1"/>
  <c r="Y2313" i="5" s="1"/>
  <c r="N2313" i="5"/>
  <c r="M1030" i="5"/>
  <c r="V1250" i="5"/>
  <c r="N1250" i="5"/>
  <c r="AD1586" i="5"/>
  <c r="AA1586" i="5"/>
  <c r="R1659" i="5"/>
  <c r="S1659" i="5" s="1"/>
  <c r="U1659" i="5" s="1"/>
  <c r="AA1659" i="5"/>
  <c r="AD1659" i="5"/>
  <c r="V2106" i="5"/>
  <c r="N2106" i="5"/>
  <c r="M2246" i="5"/>
  <c r="U2246" i="5" s="1"/>
  <c r="V2082" i="5"/>
  <c r="W2082" i="5" s="1"/>
  <c r="Y2082" i="5" s="1"/>
  <c r="N2082" i="5"/>
  <c r="V2149" i="5"/>
  <c r="W2149" i="5" s="1"/>
  <c r="Y2149" i="5" s="1"/>
  <c r="N2149" i="5"/>
  <c r="AD2247" i="5"/>
  <c r="AA2247" i="5"/>
  <c r="AA2316" i="5"/>
  <c r="AD2316" i="5"/>
  <c r="R2343" i="5"/>
  <c r="S2343" i="5" s="1"/>
  <c r="AD2343" i="5"/>
  <c r="AA2343" i="5"/>
  <c r="AA2392" i="5"/>
  <c r="AD2392" i="5"/>
  <c r="AA2436" i="5"/>
  <c r="AD2436" i="5"/>
  <c r="AD2536" i="5"/>
  <c r="AA2536" i="5"/>
  <c r="AD2540" i="5"/>
  <c r="AA2540" i="5"/>
  <c r="AD2558" i="5"/>
  <c r="AA2558" i="5"/>
  <c r="V2574" i="5"/>
  <c r="N2574" i="5"/>
  <c r="V2623" i="5"/>
  <c r="N2623" i="5"/>
  <c r="AA2638" i="5"/>
  <c r="AD2638" i="5"/>
  <c r="AD2707" i="5"/>
  <c r="AA2707" i="5"/>
  <c r="AA2728" i="5"/>
  <c r="AD2728" i="5"/>
  <c r="AA2756" i="5"/>
  <c r="AD2756" i="5"/>
  <c r="AD2818" i="5"/>
  <c r="AA2818" i="5"/>
  <c r="AD2875" i="5"/>
  <c r="AA2875" i="5"/>
  <c r="R3009" i="5"/>
  <c r="S3009" i="5" s="1"/>
  <c r="AA3009" i="5"/>
  <c r="AD3009" i="5"/>
  <c r="S1594" i="5"/>
  <c r="R2040" i="5"/>
  <c r="S2040" i="5" s="1"/>
  <c r="AA2040" i="5"/>
  <c r="AD2040" i="5"/>
  <c r="AA2094" i="5"/>
  <c r="AD2094" i="5"/>
  <c r="V2122" i="5"/>
  <c r="N2122" i="5"/>
  <c r="AD2182" i="5"/>
  <c r="AA2182" i="5"/>
  <c r="V2239" i="5"/>
  <c r="N2239" i="5"/>
  <c r="M2278" i="5"/>
  <c r="AD2289" i="5"/>
  <c r="AA2289" i="5"/>
  <c r="AA2308" i="5"/>
  <c r="AD2308" i="5"/>
  <c r="AD2362" i="5"/>
  <c r="AA2362" i="5"/>
  <c r="V2679" i="5"/>
  <c r="W2679" i="5" s="1"/>
  <c r="Y2679" i="5" s="1"/>
  <c r="N2679" i="5"/>
  <c r="T1549" i="5"/>
  <c r="X1549" i="5" s="1"/>
  <c r="Z1549" i="5"/>
  <c r="AD2214" i="5"/>
  <c r="AA2214" i="5"/>
  <c r="AA2323" i="5"/>
  <c r="AD2323" i="5"/>
  <c r="AD2348" i="5"/>
  <c r="AA2348" i="5"/>
  <c r="AD2463" i="5"/>
  <c r="AA2463" i="5"/>
  <c r="AA2489" i="5"/>
  <c r="AD2489" i="5"/>
  <c r="AA2510" i="5"/>
  <c r="AD2510" i="5"/>
  <c r="V2573" i="5"/>
  <c r="N2573" i="5"/>
  <c r="V2647" i="5"/>
  <c r="W2647" i="5" s="1"/>
  <c r="Y2647" i="5" s="1"/>
  <c r="N2647" i="5"/>
  <c r="V2671" i="5"/>
  <c r="N2671" i="5"/>
  <c r="AA2761" i="5"/>
  <c r="AD2761" i="5"/>
  <c r="AA2770" i="5"/>
  <c r="AD2770" i="5"/>
  <c r="AA2785" i="5"/>
  <c r="AD2785" i="5"/>
  <c r="AA2802" i="5"/>
  <c r="AD2802" i="5"/>
  <c r="V2827" i="5"/>
  <c r="W2827" i="5" s="1"/>
  <c r="Y2827" i="5" s="1"/>
  <c r="N2827" i="5"/>
  <c r="V2851" i="5"/>
  <c r="N2851" i="5"/>
  <c r="AD2887" i="5"/>
  <c r="AA2887" i="5"/>
  <c r="AD2977" i="5"/>
  <c r="AA2977" i="5"/>
  <c r="AA3015" i="5"/>
  <c r="AD3015" i="5"/>
  <c r="R3048" i="5"/>
  <c r="S3048" i="5" s="1"/>
  <c r="U3048" i="5" s="1"/>
  <c r="W3048" i="5" s="1"/>
  <c r="Y3048" i="5" s="1"/>
  <c r="AA3048" i="5"/>
  <c r="AD3048" i="5"/>
  <c r="R3080" i="5"/>
  <c r="S3080" i="5" s="1"/>
  <c r="U3080" i="5" s="1"/>
  <c r="AD3080" i="5"/>
  <c r="AA3080" i="5"/>
  <c r="AD2808" i="5"/>
  <c r="AA2808" i="5"/>
  <c r="V2946" i="5"/>
  <c r="N2946" i="5"/>
  <c r="R2989" i="5"/>
  <c r="S2989" i="5" s="1"/>
  <c r="AD2989" i="5"/>
  <c r="AA2989" i="5"/>
  <c r="V3218" i="5"/>
  <c r="W3218" i="5" s="1"/>
  <c r="Y3218" i="5" s="1"/>
  <c r="N3218" i="5"/>
  <c r="AD3518" i="5"/>
  <c r="AA3518" i="5"/>
  <c r="R3572" i="5"/>
  <c r="S3572" i="5" s="1"/>
  <c r="U3572" i="5" s="1"/>
  <c r="AD3572" i="5"/>
  <c r="AA3572" i="5"/>
  <c r="AA3614" i="5"/>
  <c r="AD3614" i="5"/>
  <c r="AA3646" i="5"/>
  <c r="AD3646" i="5"/>
  <c r="AD3665" i="5"/>
  <c r="AA3665" i="5"/>
  <c r="AD3688" i="5"/>
  <c r="AA3688" i="5"/>
  <c r="V2397" i="5"/>
  <c r="W2397" i="5" s="1"/>
  <c r="Y2397" i="5" s="1"/>
  <c r="N2397" i="5"/>
  <c r="M2887" i="5"/>
  <c r="R2957" i="5"/>
  <c r="S2957" i="5" s="1"/>
  <c r="AD2957" i="5"/>
  <c r="AA2957" i="5"/>
  <c r="R2981" i="5"/>
  <c r="S2981" i="5" s="1"/>
  <c r="U2981" i="5" s="1"/>
  <c r="AA2981" i="5"/>
  <c r="AD2981" i="5"/>
  <c r="V3010" i="5"/>
  <c r="N3010" i="5"/>
  <c r="AD3062" i="5"/>
  <c r="AA3062" i="5"/>
  <c r="AA3101" i="5"/>
  <c r="AD3101" i="5"/>
  <c r="M3130" i="5"/>
  <c r="AD3130" i="5"/>
  <c r="AA3130" i="5"/>
  <c r="AA3367" i="5"/>
  <c r="AD3367" i="5"/>
  <c r="M3387" i="5"/>
  <c r="U3387" i="5" s="1"/>
  <c r="AD3387" i="5"/>
  <c r="AA3387" i="5"/>
  <c r="AD3441" i="5"/>
  <c r="AA3441" i="5"/>
  <c r="AD3474" i="5"/>
  <c r="AA3474" i="5"/>
  <c r="V2730" i="5"/>
  <c r="R2852" i="5"/>
  <c r="S2852" i="5" s="1"/>
  <c r="U2852" i="5" s="1"/>
  <c r="W2852" i="5" s="1"/>
  <c r="Y2852" i="5" s="1"/>
  <c r="AD2852" i="5"/>
  <c r="AA2852" i="5"/>
  <c r="V2962" i="5"/>
  <c r="N2962" i="5"/>
  <c r="AD2992" i="5"/>
  <c r="AA2992" i="5"/>
  <c r="AD3026" i="5"/>
  <c r="AA3026" i="5"/>
  <c r="AD3030" i="5"/>
  <c r="AA3030" i="5"/>
  <c r="AA3108" i="5"/>
  <c r="AD3108" i="5"/>
  <c r="R3161" i="5"/>
  <c r="S3161" i="5" s="1"/>
  <c r="AD3161" i="5"/>
  <c r="AA3161" i="5"/>
  <c r="AD3176" i="5"/>
  <c r="AA3176" i="5"/>
  <c r="AD3193" i="5"/>
  <c r="AA3193" i="5"/>
  <c r="R3222" i="5"/>
  <c r="S3222" i="5" s="1"/>
  <c r="U3222" i="5" s="1"/>
  <c r="AD3222" i="5"/>
  <c r="AA3222" i="5"/>
  <c r="R3237" i="5"/>
  <c r="S3237" i="5" s="1"/>
  <c r="AD3237" i="5"/>
  <c r="AA3237" i="5"/>
  <c r="M3254" i="5"/>
  <c r="AA3254" i="5"/>
  <c r="AD3254" i="5"/>
  <c r="M3273" i="5"/>
  <c r="AD3273" i="5"/>
  <c r="AA3273" i="5"/>
  <c r="R3300" i="5"/>
  <c r="AD3300" i="5"/>
  <c r="AA3300" i="5"/>
  <c r="AD3320" i="5"/>
  <c r="AA3320" i="5"/>
  <c r="AD3342" i="5"/>
  <c r="AA3342" i="5"/>
  <c r="AA3373" i="5"/>
  <c r="AD3373" i="5"/>
  <c r="AD3430" i="5"/>
  <c r="AA3430" i="5"/>
  <c r="AD3468" i="5"/>
  <c r="AA3468" i="5"/>
  <c r="AD3500" i="5"/>
  <c r="AA3500" i="5"/>
  <c r="AD3526" i="5"/>
  <c r="AA3526" i="5"/>
  <c r="R3570" i="5"/>
  <c r="S3570" i="5" s="1"/>
  <c r="U3570" i="5" s="1"/>
  <c r="W3570" i="5" s="1"/>
  <c r="Y3570" i="5" s="1"/>
  <c r="AD3570" i="5"/>
  <c r="AD3622" i="5"/>
  <c r="AA3622" i="5"/>
  <c r="AD3654" i="5"/>
  <c r="AA3654" i="5"/>
  <c r="AA3669" i="5"/>
  <c r="AD3669" i="5"/>
  <c r="AD3692" i="5"/>
  <c r="AA3692" i="5"/>
  <c r="AD2825" i="5"/>
  <c r="AA2825" i="5"/>
  <c r="V3134" i="5"/>
  <c r="N3134" i="5"/>
  <c r="T3659" i="5"/>
  <c r="X3659" i="5" s="1"/>
  <c r="Z3659" i="5"/>
  <c r="M272" i="5"/>
  <c r="M243" i="5"/>
  <c r="U260" i="5"/>
  <c r="W260" i="5" s="1"/>
  <c r="Y260" i="5" s="1"/>
  <c r="S333" i="5"/>
  <c r="W397" i="5"/>
  <c r="Y397" i="5" s="1"/>
  <c r="S416" i="5"/>
  <c r="U426" i="5"/>
  <c r="W426" i="5" s="1"/>
  <c r="Y426" i="5" s="1"/>
  <c r="S467" i="5"/>
  <c r="R433" i="5"/>
  <c r="S433" i="5" s="1"/>
  <c r="S462" i="5"/>
  <c r="R484" i="5"/>
  <c r="S484" i="5" s="1"/>
  <c r="M522" i="5"/>
  <c r="S563" i="5"/>
  <c r="M533" i="5"/>
  <c r="U533" i="5" s="1"/>
  <c r="R555" i="5"/>
  <c r="S555" i="5" s="1"/>
  <c r="M571" i="5"/>
  <c r="V571" i="5" s="1"/>
  <c r="R650" i="5"/>
  <c r="S650" i="5" s="1"/>
  <c r="S664" i="5"/>
  <c r="S576" i="5"/>
  <c r="U597" i="5"/>
  <c r="S656" i="5"/>
  <c r="S720" i="5"/>
  <c r="S742" i="5"/>
  <c r="R765" i="5"/>
  <c r="S765" i="5" s="1"/>
  <c r="U779" i="5"/>
  <c r="M706" i="5"/>
  <c r="S808" i="5"/>
  <c r="S161" i="5"/>
  <c r="U161" i="5" s="1"/>
  <c r="W161" i="5" s="1"/>
  <c r="Y161" i="5" s="1"/>
  <c r="S270" i="5"/>
  <c r="U323" i="5"/>
  <c r="U355" i="5"/>
  <c r="W355" i="5" s="1"/>
  <c r="Y355" i="5" s="1"/>
  <c r="S403" i="5"/>
  <c r="U403" i="5" s="1"/>
  <c r="W403" i="5" s="1"/>
  <c r="Y403" i="5" s="1"/>
  <c r="S753" i="5"/>
  <c r="S309" i="5"/>
  <c r="S206" i="5"/>
  <c r="S505" i="5"/>
  <c r="S658" i="5"/>
  <c r="S728" i="5"/>
  <c r="M375" i="5"/>
  <c r="W905" i="5"/>
  <c r="Y905" i="5" s="1"/>
  <c r="W1229" i="5"/>
  <c r="Y1229" i="5" s="1"/>
  <c r="W1307" i="5"/>
  <c r="Y1307" i="5" s="1"/>
  <c r="W1502" i="5"/>
  <c r="Y1502" i="5" s="1"/>
  <c r="W1584" i="5"/>
  <c r="Y1584" i="5" s="1"/>
  <c r="W1598" i="5"/>
  <c r="Y1598" i="5" s="1"/>
  <c r="W1617" i="5"/>
  <c r="Y1617" i="5" s="1"/>
  <c r="W1562" i="5"/>
  <c r="Y1562" i="5" s="1"/>
  <c r="W1631" i="5"/>
  <c r="Y1631" i="5" s="1"/>
  <c r="W1635" i="5"/>
  <c r="Y1635" i="5" s="1"/>
  <c r="W1703" i="5"/>
  <c r="Y1703" i="5" s="1"/>
  <c r="W1723" i="5"/>
  <c r="Y1723" i="5" s="1"/>
  <c r="W1736" i="5"/>
  <c r="Y1736" i="5" s="1"/>
  <c r="W1768" i="5"/>
  <c r="Y1768" i="5" s="1"/>
  <c r="W1784" i="5"/>
  <c r="Y1784" i="5" s="1"/>
  <c r="W1699" i="5"/>
  <c r="Y1699" i="5" s="1"/>
  <c r="W1816" i="5"/>
  <c r="Y1816" i="5" s="1"/>
  <c r="W1827" i="5"/>
  <c r="Y1827" i="5" s="1"/>
  <c r="W1988" i="5"/>
  <c r="Y1988" i="5" s="1"/>
  <c r="W2007" i="5"/>
  <c r="Y2007" i="5" s="1"/>
  <c r="W2532" i="5"/>
  <c r="Y2532" i="5" s="1"/>
  <c r="W2496" i="5"/>
  <c r="Y2496" i="5" s="1"/>
  <c r="W3096" i="5"/>
  <c r="Y3096" i="5" s="1"/>
  <c r="W2624" i="5"/>
  <c r="Y2624" i="5" s="1"/>
  <c r="W2692" i="5"/>
  <c r="Y2692" i="5" s="1"/>
  <c r="W2836" i="5"/>
  <c r="Y2836" i="5" s="1"/>
  <c r="W3290" i="5"/>
  <c r="Y3290" i="5" s="1"/>
  <c r="W3627" i="5"/>
  <c r="Y3627" i="5" s="1"/>
  <c r="W3659" i="5"/>
  <c r="Y3659" i="5" s="1"/>
  <c r="W3563" i="5"/>
  <c r="Y3563" i="5" s="1"/>
  <c r="V820" i="5"/>
  <c r="V916" i="5"/>
  <c r="W916" i="5" s="1"/>
  <c r="Y916" i="5" s="1"/>
  <c r="U1050" i="5"/>
  <c r="V1125" i="5"/>
  <c r="U1352" i="5"/>
  <c r="V1649" i="5"/>
  <c r="V1749" i="5"/>
  <c r="U1905" i="5"/>
  <c r="W1905" i="5" s="1"/>
  <c r="Y1905" i="5" s="1"/>
  <c r="U1733" i="5"/>
  <c r="V1653" i="5"/>
  <c r="V1729" i="5"/>
  <c r="W1729" i="5" s="1"/>
  <c r="Y1729" i="5" s="1"/>
  <c r="U2189" i="5"/>
  <c r="V2726" i="5"/>
  <c r="V2690" i="5"/>
  <c r="V2630" i="5"/>
  <c r="U2695" i="5"/>
  <c r="V2818" i="5"/>
  <c r="T3728" i="5"/>
  <c r="X3728" i="5" s="1"/>
  <c r="AD49" i="5"/>
  <c r="N49" i="5"/>
  <c r="AA49" i="5"/>
  <c r="AD164" i="5"/>
  <c r="N164" i="5"/>
  <c r="AA164" i="5"/>
  <c r="R331" i="5"/>
  <c r="S331" i="5" s="1"/>
  <c r="U331" i="5" s="1"/>
  <c r="W331" i="5" s="1"/>
  <c r="Y331" i="5" s="1"/>
  <c r="AD331" i="5"/>
  <c r="AA331" i="5"/>
  <c r="N331" i="5"/>
  <c r="AD502" i="5"/>
  <c r="N502" i="5"/>
  <c r="AA502" i="5"/>
  <c r="AD714" i="5"/>
  <c r="N714" i="5"/>
  <c r="AA714" i="5"/>
  <c r="AA877" i="5"/>
  <c r="AD877" i="5"/>
  <c r="AA961" i="5"/>
  <c r="AD961" i="5"/>
  <c r="AD987" i="5"/>
  <c r="AA987" i="5"/>
  <c r="AD1009" i="5"/>
  <c r="AA1009" i="5"/>
  <c r="AA1068" i="5"/>
  <c r="AD1068" i="5"/>
  <c r="AD1079" i="5"/>
  <c r="AA1079" i="5"/>
  <c r="AD1165" i="5"/>
  <c r="AA1165" i="5"/>
  <c r="V1192" i="5"/>
  <c r="N1192" i="5"/>
  <c r="AD1246" i="5"/>
  <c r="AA1246" i="5"/>
  <c r="AD1303" i="5"/>
  <c r="AA1303" i="5"/>
  <c r="AD545" i="5"/>
  <c r="N545" i="5"/>
  <c r="AA545" i="5"/>
  <c r="V887" i="5"/>
  <c r="V991" i="5"/>
  <c r="W991" i="5" s="1"/>
  <c r="Y991" i="5" s="1"/>
  <c r="N991" i="5"/>
  <c r="V1081" i="5"/>
  <c r="N1081" i="5"/>
  <c r="AD105" i="5"/>
  <c r="AA105" i="5"/>
  <c r="N105" i="5"/>
  <c r="AD112" i="5"/>
  <c r="N112" i="5"/>
  <c r="AA112" i="5"/>
  <c r="AD195" i="5"/>
  <c r="N195" i="5"/>
  <c r="AA195" i="5"/>
  <c r="N251" i="5"/>
  <c r="AA251" i="5"/>
  <c r="AD251" i="5"/>
  <c r="AD298" i="5"/>
  <c r="N298" i="5"/>
  <c r="AA298" i="5"/>
  <c r="AD305" i="5"/>
  <c r="N305" i="5"/>
  <c r="AA305" i="5"/>
  <c r="AD348" i="5"/>
  <c r="N348" i="5"/>
  <c r="AA348" i="5"/>
  <c r="N385" i="5"/>
  <c r="AD385" i="5"/>
  <c r="AA385" i="5"/>
  <c r="N392" i="5"/>
  <c r="AD392" i="5"/>
  <c r="AA392" i="5"/>
  <c r="AD447" i="5"/>
  <c r="N447" i="5"/>
  <c r="AA447" i="5"/>
  <c r="AD526" i="5"/>
  <c r="N526" i="5"/>
  <c r="AA526" i="5"/>
  <c r="AD596" i="5"/>
  <c r="N596" i="5"/>
  <c r="AA596" i="5"/>
  <c r="AD666" i="5"/>
  <c r="N666" i="5"/>
  <c r="AA666" i="5"/>
  <c r="AD693" i="5"/>
  <c r="N693" i="5"/>
  <c r="AA693" i="5"/>
  <c r="AD790" i="5"/>
  <c r="N790" i="5"/>
  <c r="AA790" i="5"/>
  <c r="AD798" i="5"/>
  <c r="N798" i="5"/>
  <c r="AA798" i="5"/>
  <c r="AD930" i="5"/>
  <c r="AA930" i="5"/>
  <c r="AA969" i="5"/>
  <c r="AD969" i="5"/>
  <c r="AD998" i="5"/>
  <c r="AA998" i="5"/>
  <c r="AA1051" i="5"/>
  <c r="AD1051" i="5"/>
  <c r="AD1111" i="5"/>
  <c r="AA1111" i="5"/>
  <c r="AA1212" i="5"/>
  <c r="AD1212" i="5"/>
  <c r="M1234" i="5"/>
  <c r="AD1281" i="5"/>
  <c r="AA1281" i="5"/>
  <c r="R1306" i="5"/>
  <c r="AD1306" i="5"/>
  <c r="AA1306" i="5"/>
  <c r="R1388" i="5"/>
  <c r="S1388" i="5" s="1"/>
  <c r="AA1388" i="5"/>
  <c r="AD1388" i="5"/>
  <c r="N134" i="5"/>
  <c r="AD134" i="5"/>
  <c r="AA134" i="5"/>
  <c r="N140" i="5"/>
  <c r="AA140" i="5"/>
  <c r="AD140" i="5"/>
  <c r="AD1250" i="5"/>
  <c r="AA1250" i="5"/>
  <c r="AD1530" i="5"/>
  <c r="AA1530" i="5"/>
  <c r="AA1541" i="5"/>
  <c r="AD1541" i="5"/>
  <c r="AD1642" i="5"/>
  <c r="AA1642" i="5"/>
  <c r="AD1674" i="5"/>
  <c r="AA1674" i="5"/>
  <c r="AA1773" i="5"/>
  <c r="AD1773" i="5"/>
  <c r="R1831" i="5"/>
  <c r="S1831" i="5" s="1"/>
  <c r="AD1831" i="5"/>
  <c r="AA1831" i="5"/>
  <c r="AD1880" i="5"/>
  <c r="AA1880" i="5"/>
  <c r="AA1917" i="5"/>
  <c r="AD1917" i="5"/>
  <c r="R1943" i="5"/>
  <c r="S1943" i="5" s="1"/>
  <c r="U1943" i="5" s="1"/>
  <c r="W1943" i="5" s="1"/>
  <c r="Y1943" i="5" s="1"/>
  <c r="AD1943" i="5"/>
  <c r="AA1943" i="5"/>
  <c r="M1986" i="5"/>
  <c r="AD1986" i="5"/>
  <c r="AA1986" i="5"/>
  <c r="V2078" i="5"/>
  <c r="N2078" i="5"/>
  <c r="V2110" i="5"/>
  <c r="N2110" i="5"/>
  <c r="V2147" i="5"/>
  <c r="N2147" i="5"/>
  <c r="AD2153" i="5"/>
  <c r="AA2153" i="5"/>
  <c r="AD2236" i="5"/>
  <c r="AA2236" i="5"/>
  <c r="AA2261" i="5"/>
  <c r="AD2261" i="5"/>
  <c r="AA2268" i="5"/>
  <c r="AD2268" i="5"/>
  <c r="AD2311" i="5"/>
  <c r="AA2311" i="5"/>
  <c r="AA2326" i="5"/>
  <c r="AD2326" i="5"/>
  <c r="AA2347" i="5"/>
  <c r="AD2347" i="5"/>
  <c r="AA1236" i="5"/>
  <c r="AD1236" i="5"/>
  <c r="AA1559" i="5"/>
  <c r="AD1559" i="5"/>
  <c r="M1178" i="5"/>
  <c r="U1178" i="5" s="1"/>
  <c r="AD1225" i="5"/>
  <c r="AA1225" i="5"/>
  <c r="R1267" i="5"/>
  <c r="S1267" i="5" s="1"/>
  <c r="U1267" i="5" s="1"/>
  <c r="AA1267" i="5"/>
  <c r="AD1267" i="5"/>
  <c r="R1360" i="5"/>
  <c r="S1360" i="5" s="1"/>
  <c r="U1360" i="5" s="1"/>
  <c r="AD1360" i="5"/>
  <c r="AA1360" i="5"/>
  <c r="AD1380" i="5"/>
  <c r="AA1380" i="5"/>
  <c r="AA1385" i="5"/>
  <c r="AD1385" i="5"/>
  <c r="R1546" i="5"/>
  <c r="S1546" i="5" s="1"/>
  <c r="U1546" i="5" s="1"/>
  <c r="AA1546" i="5"/>
  <c r="AD1546" i="5"/>
  <c r="AD1615" i="5"/>
  <c r="AA1615" i="5"/>
  <c r="AD1665" i="5"/>
  <c r="AA1665" i="5"/>
  <c r="AA1694" i="5"/>
  <c r="AD1694" i="5"/>
  <c r="R1715" i="5"/>
  <c r="S1715" i="5" s="1"/>
  <c r="U1715" i="5" s="1"/>
  <c r="W1715" i="5" s="1"/>
  <c r="Y1715" i="5" s="1"/>
  <c r="AA1715" i="5"/>
  <c r="AD1715" i="5"/>
  <c r="R1735" i="5"/>
  <c r="S1735" i="5" s="1"/>
  <c r="U1735" i="5" s="1"/>
  <c r="W1735" i="5" s="1"/>
  <c r="Y1735" i="5" s="1"/>
  <c r="AD1735" i="5"/>
  <c r="AA1735" i="5"/>
  <c r="AD1770" i="5"/>
  <c r="AA1770" i="5"/>
  <c r="AA1786" i="5"/>
  <c r="AD1786" i="5"/>
  <c r="AA1830" i="5"/>
  <c r="AD1830" i="5"/>
  <c r="AD1844" i="5"/>
  <c r="AA1844" i="5"/>
  <c r="R1873" i="5"/>
  <c r="S1873" i="5" s="1"/>
  <c r="AD1873" i="5"/>
  <c r="AA1873" i="5"/>
  <c r="AA1941" i="5"/>
  <c r="AD1941" i="5"/>
  <c r="R1978" i="5"/>
  <c r="S1978" i="5" s="1"/>
  <c r="U1978" i="5" s="1"/>
  <c r="AA1978" i="5"/>
  <c r="AD1978" i="5"/>
  <c r="V2102" i="5"/>
  <c r="N2102" i="5"/>
  <c r="AA2134" i="5"/>
  <c r="AD2134" i="5"/>
  <c r="AA2138" i="5"/>
  <c r="AD2138" i="5"/>
  <c r="AD2211" i="5"/>
  <c r="AA2211" i="5"/>
  <c r="AD2221" i="5"/>
  <c r="AA2221" i="5"/>
  <c r="V2263" i="5"/>
  <c r="W2263" i="5" s="1"/>
  <c r="Y2263" i="5" s="1"/>
  <c r="N2263" i="5"/>
  <c r="AA2294" i="5"/>
  <c r="AD2294" i="5"/>
  <c r="M1036" i="5"/>
  <c r="AD1588" i="5"/>
  <c r="AA1588" i="5"/>
  <c r="S1661" i="5"/>
  <c r="Z1661" i="5" s="1"/>
  <c r="R1755" i="5"/>
  <c r="S1755" i="5" s="1"/>
  <c r="U1755" i="5" s="1"/>
  <c r="W1755" i="5" s="1"/>
  <c r="Y1755" i="5" s="1"/>
  <c r="AD1755" i="5"/>
  <c r="AA1755" i="5"/>
  <c r="V1845" i="5"/>
  <c r="W1845" i="5" s="1"/>
  <c r="Y1845" i="5" s="1"/>
  <c r="N1845" i="5"/>
  <c r="V1870" i="5"/>
  <c r="N1870" i="5"/>
  <c r="V2123" i="5"/>
  <c r="N2123" i="5"/>
  <c r="V2191" i="5"/>
  <c r="W2191" i="5" s="1"/>
  <c r="Y2191" i="5" s="1"/>
  <c r="N2191" i="5"/>
  <c r="V2249" i="5"/>
  <c r="N2249" i="5"/>
  <c r="V2476" i="5"/>
  <c r="N2476" i="5"/>
  <c r="V2751" i="5"/>
  <c r="W2751" i="5" s="1"/>
  <c r="Y2751" i="5" s="1"/>
  <c r="N2751" i="5"/>
  <c r="V2787" i="5"/>
  <c r="N2787" i="5"/>
  <c r="V2099" i="5"/>
  <c r="N2099" i="5"/>
  <c r="V2167" i="5"/>
  <c r="N2167" i="5"/>
  <c r="V2199" i="5"/>
  <c r="N2199" i="5"/>
  <c r="R2248" i="5"/>
  <c r="S2248" i="5" s="1"/>
  <c r="U2248" i="5" s="1"/>
  <c r="V2248" i="5"/>
  <c r="AA2248" i="5"/>
  <c r="AD2248" i="5"/>
  <c r="M2268" i="5"/>
  <c r="V2328" i="5"/>
  <c r="AD2328" i="5"/>
  <c r="AA2328" i="5"/>
  <c r="AA2360" i="5"/>
  <c r="AD2360" i="5"/>
  <c r="V2467" i="5"/>
  <c r="N2467" i="5"/>
  <c r="M2537" i="5"/>
  <c r="AD2537" i="5"/>
  <c r="AA2537" i="5"/>
  <c r="AA2551" i="5"/>
  <c r="AD2551" i="5"/>
  <c r="AD2559" i="5"/>
  <c r="AA2559" i="5"/>
  <c r="AA2611" i="5"/>
  <c r="AD2611" i="5"/>
  <c r="AD2627" i="5"/>
  <c r="AA2627" i="5"/>
  <c r="V2691" i="5"/>
  <c r="N2691" i="5"/>
  <c r="AA2721" i="5"/>
  <c r="AD2721" i="5"/>
  <c r="AA2729" i="5"/>
  <c r="AD2729" i="5"/>
  <c r="AA2757" i="5"/>
  <c r="AD2757" i="5"/>
  <c r="V2811" i="5"/>
  <c r="N2811" i="5"/>
  <c r="M2825" i="5"/>
  <c r="U2825" i="5" s="1"/>
  <c r="AA2878" i="5"/>
  <c r="AD2878" i="5"/>
  <c r="AA2916" i="5"/>
  <c r="AD2916" i="5"/>
  <c r="V2947" i="5"/>
  <c r="N2947" i="5"/>
  <c r="V2979" i="5"/>
  <c r="N2979" i="5"/>
  <c r="V3038" i="5"/>
  <c r="N3038" i="5"/>
  <c r="M3108" i="5"/>
  <c r="AA2066" i="5"/>
  <c r="AD2066" i="5"/>
  <c r="AD2095" i="5"/>
  <c r="AA2095" i="5"/>
  <c r="AD2126" i="5"/>
  <c r="AA2126" i="5"/>
  <c r="AA2225" i="5"/>
  <c r="AD2225" i="5"/>
  <c r="AA2263" i="5"/>
  <c r="AD2263" i="5"/>
  <c r="V2281" i="5"/>
  <c r="N2281" i="5"/>
  <c r="AA2290" i="5"/>
  <c r="AD2290" i="5"/>
  <c r="AA2363" i="5"/>
  <c r="AD2363" i="5"/>
  <c r="V2418" i="5"/>
  <c r="V2446" i="5"/>
  <c r="V2477" i="5"/>
  <c r="N2477" i="5"/>
  <c r="V2509" i="5"/>
  <c r="N2509" i="5"/>
  <c r="V2631" i="5"/>
  <c r="W2631" i="5" s="1"/>
  <c r="Y2631" i="5" s="1"/>
  <c r="N2631" i="5"/>
  <c r="V2655" i="5"/>
  <c r="N2655" i="5"/>
  <c r="V2083" i="5"/>
  <c r="N2083" i="5"/>
  <c r="V2183" i="5"/>
  <c r="W2183" i="5" s="1"/>
  <c r="Y2183" i="5" s="1"/>
  <c r="N2183" i="5"/>
  <c r="AD2204" i="5"/>
  <c r="AA2204" i="5"/>
  <c r="M2236" i="5"/>
  <c r="V2320" i="5"/>
  <c r="W2320" i="5" s="1"/>
  <c r="Y2320" i="5" s="1"/>
  <c r="M2352" i="5"/>
  <c r="U2352" i="5" s="1"/>
  <c r="AA2352" i="5"/>
  <c r="AD2352" i="5"/>
  <c r="M2464" i="5"/>
  <c r="AA2464" i="5"/>
  <c r="AD2464" i="5"/>
  <c r="R2491" i="5"/>
  <c r="S2491" i="5" s="1"/>
  <c r="U2491" i="5" s="1"/>
  <c r="AA2491" i="5"/>
  <c r="AD2491" i="5"/>
  <c r="R2517" i="5"/>
  <c r="S2517" i="5" s="1"/>
  <c r="U2517" i="5" s="1"/>
  <c r="AA2517" i="5"/>
  <c r="AD2517" i="5"/>
  <c r="V2575" i="5"/>
  <c r="N2575" i="5"/>
  <c r="AA2606" i="5"/>
  <c r="AD2606" i="5"/>
  <c r="AD2632" i="5"/>
  <c r="AA2632" i="5"/>
  <c r="AA2651" i="5"/>
  <c r="AD2651" i="5"/>
  <c r="V2699" i="5"/>
  <c r="W2699" i="5" s="1"/>
  <c r="Y2699" i="5" s="1"/>
  <c r="N2699" i="5"/>
  <c r="V2743" i="5"/>
  <c r="N2743" i="5"/>
  <c r="AD2765" i="5"/>
  <c r="AA2765" i="5"/>
  <c r="AD2776" i="5"/>
  <c r="AA2776" i="5"/>
  <c r="AD2786" i="5"/>
  <c r="AA2786" i="5"/>
  <c r="AA2831" i="5"/>
  <c r="AD2831" i="5"/>
  <c r="V2863" i="5"/>
  <c r="W2863" i="5" s="1"/>
  <c r="Y2863" i="5" s="1"/>
  <c r="N2863" i="5"/>
  <c r="V2891" i="5"/>
  <c r="W2891" i="5" s="1"/>
  <c r="Y2891" i="5" s="1"/>
  <c r="N2891" i="5"/>
  <c r="AD2945" i="5"/>
  <c r="AA2945" i="5"/>
  <c r="R3017" i="5"/>
  <c r="S3017" i="5" s="1"/>
  <c r="AD3017" i="5"/>
  <c r="AA3017" i="5"/>
  <c r="M3050" i="5"/>
  <c r="AD3050" i="5"/>
  <c r="AA3050" i="5"/>
  <c r="V2376" i="5"/>
  <c r="AD2811" i="5"/>
  <c r="AA2811" i="5"/>
  <c r="R2956" i="5"/>
  <c r="S2956" i="5" s="1"/>
  <c r="U2956" i="5" s="1"/>
  <c r="W2956" i="5" s="1"/>
  <c r="Y2956" i="5" s="1"/>
  <c r="AA2956" i="5"/>
  <c r="AD2956" i="5"/>
  <c r="M3491" i="5"/>
  <c r="U3491" i="5" s="1"/>
  <c r="AA3491" i="5"/>
  <c r="AD3491" i="5"/>
  <c r="R3530" i="5"/>
  <c r="S3530" i="5" s="1"/>
  <c r="U3530" i="5" s="1"/>
  <c r="AD3530" i="5"/>
  <c r="AA3530" i="5"/>
  <c r="R3588" i="5"/>
  <c r="S3588" i="5" s="1"/>
  <c r="U3588" i="5" s="1"/>
  <c r="AA3588" i="5"/>
  <c r="AD3588" i="5"/>
  <c r="AD3616" i="5"/>
  <c r="AA3616" i="5"/>
  <c r="AA3648" i="5"/>
  <c r="AD3648" i="5"/>
  <c r="AD3680" i="5"/>
  <c r="AA3680" i="5"/>
  <c r="AA3689" i="5"/>
  <c r="AD3689" i="5"/>
  <c r="M2428" i="5"/>
  <c r="V2927" i="5"/>
  <c r="N2927" i="5"/>
  <c r="R2990" i="5"/>
  <c r="S2990" i="5" s="1"/>
  <c r="U2990" i="5" s="1"/>
  <c r="W2990" i="5" s="1"/>
  <c r="Y2990" i="5" s="1"/>
  <c r="AA2990" i="5"/>
  <c r="AD2990" i="5"/>
  <c r="V3012" i="5"/>
  <c r="N3012" i="5"/>
  <c r="M3131" i="5"/>
  <c r="AA3131" i="5"/>
  <c r="AD3131" i="5"/>
  <c r="AA3351" i="5"/>
  <c r="AD3351" i="5"/>
  <c r="AD3368" i="5"/>
  <c r="AA3368" i="5"/>
  <c r="M3405" i="5"/>
  <c r="U3405" i="5" s="1"/>
  <c r="AA3405" i="5"/>
  <c r="AD3405" i="5"/>
  <c r="AA3449" i="5"/>
  <c r="AD3449" i="5"/>
  <c r="AA3481" i="5"/>
  <c r="AD3481" i="5"/>
  <c r="M2360" i="5"/>
  <c r="AD2821" i="5"/>
  <c r="AA2821" i="5"/>
  <c r="AD2888" i="5"/>
  <c r="AA2888" i="5"/>
  <c r="AA2948" i="5"/>
  <c r="AD2948" i="5"/>
  <c r="V2964" i="5"/>
  <c r="AD2982" i="5"/>
  <c r="AA2982" i="5"/>
  <c r="AD3004" i="5"/>
  <c r="AA3004" i="5"/>
  <c r="AD3027" i="5"/>
  <c r="AA3027" i="5"/>
  <c r="AA3034" i="5"/>
  <c r="AD3034" i="5"/>
  <c r="AD3055" i="5"/>
  <c r="AA3055" i="5"/>
  <c r="AD3109" i="5"/>
  <c r="AA3109" i="5"/>
  <c r="AA3156" i="5"/>
  <c r="AD3156" i="5"/>
  <c r="AD3166" i="5"/>
  <c r="AA3166" i="5"/>
  <c r="AA3182" i="5"/>
  <c r="AD3182" i="5"/>
  <c r="V3198" i="5"/>
  <c r="W3198" i="5" s="1"/>
  <c r="Y3198" i="5" s="1"/>
  <c r="N3198" i="5"/>
  <c r="R3225" i="5"/>
  <c r="S3225" i="5" s="1"/>
  <c r="AD3225" i="5"/>
  <c r="AA3225" i="5"/>
  <c r="AA3244" i="5"/>
  <c r="AD3244" i="5"/>
  <c r="M3255" i="5"/>
  <c r="AD3255" i="5"/>
  <c r="AA3255" i="5"/>
  <c r="AD3282" i="5"/>
  <c r="AA3282" i="5"/>
  <c r="R3324" i="5"/>
  <c r="AD3324" i="5"/>
  <c r="AA3324" i="5"/>
  <c r="AA3345" i="5"/>
  <c r="AD3345" i="5"/>
  <c r="AD3378" i="5"/>
  <c r="AA3378" i="5"/>
  <c r="V3431" i="5"/>
  <c r="N3431" i="5"/>
  <c r="AA3451" i="5"/>
  <c r="AD3451" i="5"/>
  <c r="AD3477" i="5"/>
  <c r="AA3477" i="5"/>
  <c r="AD3507" i="5"/>
  <c r="AA3507" i="5"/>
  <c r="R3580" i="5"/>
  <c r="S3580" i="5" s="1"/>
  <c r="U3580" i="5" s="1"/>
  <c r="AD3580" i="5"/>
  <c r="AA3580" i="5"/>
  <c r="AA3624" i="5"/>
  <c r="AD3624" i="5"/>
  <c r="AD3656" i="5"/>
  <c r="AA3656" i="5"/>
  <c r="AD3684" i="5"/>
  <c r="AA3684" i="5"/>
  <c r="AA3693" i="5"/>
  <c r="AD3693" i="5"/>
  <c r="V3011" i="5"/>
  <c r="N3011" i="5"/>
  <c r="V3226" i="5"/>
  <c r="W3226" i="5" s="1"/>
  <c r="Y3226" i="5" s="1"/>
  <c r="N3226" i="5"/>
  <c r="M3507" i="5"/>
  <c r="U183" i="5"/>
  <c r="W183" i="5" s="1"/>
  <c r="Y183" i="5" s="1"/>
  <c r="S158" i="5"/>
  <c r="R97" i="5"/>
  <c r="S97" i="5" s="1"/>
  <c r="S88" i="5"/>
  <c r="U88" i="5" s="1"/>
  <c r="W88" i="5" s="1"/>
  <c r="Y88" i="5" s="1"/>
  <c r="S56" i="5"/>
  <c r="S130" i="5"/>
  <c r="S286" i="5"/>
  <c r="S287" i="5"/>
  <c r="S334" i="5"/>
  <c r="S382" i="5"/>
  <c r="R445" i="5"/>
  <c r="S445" i="5" s="1"/>
  <c r="R474" i="5"/>
  <c r="S474" i="5" s="1"/>
  <c r="W423" i="5"/>
  <c r="Y423" i="5" s="1"/>
  <c r="S615" i="5"/>
  <c r="S633" i="5"/>
  <c r="S621" i="5"/>
  <c r="R659" i="5"/>
  <c r="S659" i="5" s="1"/>
  <c r="U716" i="5"/>
  <c r="W716" i="5" s="1"/>
  <c r="Y716" i="5" s="1"/>
  <c r="U730" i="5"/>
  <c r="S700" i="5"/>
  <c r="S685" i="5"/>
  <c r="S464" i="5"/>
  <c r="S339" i="5"/>
  <c r="U339" i="5" s="1"/>
  <c r="W339" i="5" s="1"/>
  <c r="Y339" i="5" s="1"/>
  <c r="S589" i="5"/>
  <c r="S600" i="5"/>
  <c r="S643" i="5"/>
  <c r="M599" i="5"/>
  <c r="M725" i="5"/>
  <c r="M95" i="5"/>
  <c r="V95" i="5" s="1"/>
  <c r="W842" i="5"/>
  <c r="Y842" i="5" s="1"/>
  <c r="W846" i="5"/>
  <c r="Y846" i="5" s="1"/>
  <c r="W930" i="5"/>
  <c r="Y930" i="5" s="1"/>
  <c r="W889" i="5"/>
  <c r="Y889" i="5" s="1"/>
  <c r="W901" i="5"/>
  <c r="Y901" i="5" s="1"/>
  <c r="W989" i="5"/>
  <c r="Y989" i="5" s="1"/>
  <c r="W1021" i="5"/>
  <c r="Y1021" i="5" s="1"/>
  <c r="W1096" i="5"/>
  <c r="Y1096" i="5" s="1"/>
  <c r="W906" i="5"/>
  <c r="Y906" i="5" s="1"/>
  <c r="W953" i="5"/>
  <c r="Y953" i="5" s="1"/>
  <c r="W1286" i="5"/>
  <c r="Y1286" i="5" s="1"/>
  <c r="W1318" i="5"/>
  <c r="Y1318" i="5" s="1"/>
  <c r="W1366" i="5"/>
  <c r="Y1366" i="5" s="1"/>
  <c r="W1386" i="5"/>
  <c r="Y1386" i="5" s="1"/>
  <c r="W1394" i="5"/>
  <c r="Y1394" i="5" s="1"/>
  <c r="W1402" i="5"/>
  <c r="Y1402" i="5" s="1"/>
  <c r="W1567" i="5"/>
  <c r="Y1567" i="5" s="1"/>
  <c r="W1610" i="5"/>
  <c r="Y1610" i="5" s="1"/>
  <c r="W1970" i="5"/>
  <c r="Y1970" i="5" s="1"/>
  <c r="W2046" i="5"/>
  <c r="Y2046" i="5" s="1"/>
  <c r="W1842" i="5"/>
  <c r="Y1842" i="5" s="1"/>
  <c r="W1586" i="5"/>
  <c r="Y1586" i="5" s="1"/>
  <c r="W1779" i="5"/>
  <c r="Y1779" i="5" s="1"/>
  <c r="W1903" i="5"/>
  <c r="Y1903" i="5" s="1"/>
  <c r="W2167" i="5"/>
  <c r="Y2167" i="5" s="1"/>
  <c r="W2254" i="5"/>
  <c r="Y2254" i="5" s="1"/>
  <c r="W1670" i="5"/>
  <c r="Y1670" i="5" s="1"/>
  <c r="W1926" i="5"/>
  <c r="Y1926" i="5" s="1"/>
  <c r="W1958" i="5"/>
  <c r="Y1958" i="5" s="1"/>
  <c r="W2912" i="5"/>
  <c r="Y2912" i="5" s="1"/>
  <c r="W2321" i="5"/>
  <c r="Y2321" i="5" s="1"/>
  <c r="W2974" i="5"/>
  <c r="Y2974" i="5" s="1"/>
  <c r="W3154" i="5"/>
  <c r="Y3154" i="5" s="1"/>
  <c r="W2876" i="5"/>
  <c r="Y2876" i="5" s="1"/>
  <c r="W3524" i="5"/>
  <c r="Y3524" i="5" s="1"/>
  <c r="W917" i="5"/>
  <c r="Y917" i="5" s="1"/>
  <c r="W1326" i="5"/>
  <c r="Y1326" i="5" s="1"/>
  <c r="U1669" i="5"/>
  <c r="W1853" i="5"/>
  <c r="Y1853" i="5" s="1"/>
  <c r="U1962" i="5"/>
  <c r="U2245" i="5"/>
  <c r="U2293" i="5"/>
  <c r="V2770" i="5"/>
  <c r="V2622" i="5"/>
  <c r="V2750" i="5"/>
  <c r="U2818" i="5"/>
  <c r="U3396" i="5"/>
  <c r="S1574" i="5"/>
  <c r="T1574" i="5" s="1"/>
  <c r="X1574" i="5" s="1"/>
  <c r="AD50" i="5"/>
  <c r="N50" i="5"/>
  <c r="AA50" i="5"/>
  <c r="N165" i="5"/>
  <c r="AD165" i="5"/>
  <c r="AA165" i="5"/>
  <c r="AD275" i="5"/>
  <c r="N275" i="5"/>
  <c r="AA275" i="5"/>
  <c r="AD372" i="5"/>
  <c r="AA372" i="5"/>
  <c r="N372" i="5"/>
  <c r="AD604" i="5"/>
  <c r="N604" i="5"/>
  <c r="AD730" i="5"/>
  <c r="N730" i="5"/>
  <c r="AA730" i="5"/>
  <c r="AD885" i="5"/>
  <c r="AA885" i="5"/>
  <c r="AD923" i="5"/>
  <c r="AA923" i="5"/>
  <c r="AD945" i="5"/>
  <c r="AA945" i="5"/>
  <c r="AA993" i="5"/>
  <c r="AD993" i="5"/>
  <c r="AD1010" i="5"/>
  <c r="AA1010" i="5"/>
  <c r="AA1045" i="5"/>
  <c r="AD1045" i="5"/>
  <c r="AA1069" i="5"/>
  <c r="AD1069" i="5"/>
  <c r="M1090" i="5"/>
  <c r="AA1090" i="5"/>
  <c r="AD1090" i="5"/>
  <c r="V1120" i="5"/>
  <c r="N1120" i="5"/>
  <c r="AD1167" i="5"/>
  <c r="AA1167" i="5"/>
  <c r="R1219" i="5"/>
  <c r="S1219" i="5" s="1"/>
  <c r="U1219" i="5" s="1"/>
  <c r="W1219" i="5" s="1"/>
  <c r="Y1219" i="5" s="1"/>
  <c r="AA1219" i="5"/>
  <c r="AD1219" i="5"/>
  <c r="R1255" i="5"/>
  <c r="S1255" i="5" s="1"/>
  <c r="U1255" i="5" s="1"/>
  <c r="AD1255" i="5"/>
  <c r="AA1255" i="5"/>
  <c r="AD1288" i="5"/>
  <c r="AA1288" i="5"/>
  <c r="AD1304" i="5"/>
  <c r="AA1304" i="5"/>
  <c r="V995" i="5"/>
  <c r="N995" i="5"/>
  <c r="N106" i="5"/>
  <c r="AD106" i="5"/>
  <c r="AA106" i="5"/>
  <c r="AD189" i="5"/>
  <c r="N189" i="5"/>
  <c r="AA189" i="5"/>
  <c r="AD196" i="5"/>
  <c r="N196" i="5"/>
  <c r="AA196" i="5"/>
  <c r="N244" i="5"/>
  <c r="AA244" i="5"/>
  <c r="AD244" i="5"/>
  <c r="AD253" i="5"/>
  <c r="N253" i="5"/>
  <c r="AA253" i="5"/>
  <c r="N301" i="5"/>
  <c r="AD301" i="5"/>
  <c r="AA301" i="5"/>
  <c r="R306" i="5"/>
  <c r="S306" i="5" s="1"/>
  <c r="U306" i="5" s="1"/>
  <c r="W306" i="5" s="1"/>
  <c r="Y306" i="5" s="1"/>
  <c r="N306" i="5"/>
  <c r="AD306" i="5"/>
  <c r="AA306" i="5"/>
  <c r="N349" i="5"/>
  <c r="AD349" i="5"/>
  <c r="AA349" i="5"/>
  <c r="AD393" i="5"/>
  <c r="N393" i="5"/>
  <c r="AA393" i="5"/>
  <c r="AD516" i="5"/>
  <c r="N516" i="5"/>
  <c r="AA516" i="5"/>
  <c r="AD566" i="5"/>
  <c r="N566" i="5"/>
  <c r="AA566" i="5"/>
  <c r="N617" i="5"/>
  <c r="AD617" i="5"/>
  <c r="AA660" i="5"/>
  <c r="AD660" i="5"/>
  <c r="AD667" i="5"/>
  <c r="AA667" i="5"/>
  <c r="N667" i="5"/>
  <c r="R766" i="5"/>
  <c r="N766" i="5"/>
  <c r="AA766" i="5"/>
  <c r="AD766" i="5"/>
  <c r="N792" i="5"/>
  <c r="AD792" i="5"/>
  <c r="AA792" i="5"/>
  <c r="AD814" i="5"/>
  <c r="AA814" i="5"/>
  <c r="R859" i="5"/>
  <c r="S859" i="5" s="1"/>
  <c r="AA859" i="5"/>
  <c r="AD859" i="5"/>
  <c r="AA906" i="5"/>
  <c r="AD906" i="5"/>
  <c r="AA953" i="5"/>
  <c r="AD953" i="5"/>
  <c r="V985" i="5"/>
  <c r="W985" i="5" s="1"/>
  <c r="Y985" i="5" s="1"/>
  <c r="N985" i="5"/>
  <c r="AA999" i="5"/>
  <c r="AD999" i="5"/>
  <c r="AD1098" i="5"/>
  <c r="AA1098" i="5"/>
  <c r="AD1112" i="5"/>
  <c r="AA1112" i="5"/>
  <c r="V1179" i="5"/>
  <c r="N1179" i="5"/>
  <c r="AD1217" i="5"/>
  <c r="AA1217" i="5"/>
  <c r="AD1249" i="5"/>
  <c r="AA1249" i="5"/>
  <c r="AD1294" i="5"/>
  <c r="AA1294" i="5"/>
  <c r="R1330" i="5"/>
  <c r="S1330" i="5" s="1"/>
  <c r="U1330" i="5" s="1"/>
  <c r="W1330" i="5" s="1"/>
  <c r="Y1330" i="5" s="1"/>
  <c r="AD1330" i="5"/>
  <c r="AA1330" i="5"/>
  <c r="AD130" i="5"/>
  <c r="N130" i="5"/>
  <c r="AA130" i="5"/>
  <c r="AD136" i="5"/>
  <c r="N136" i="5"/>
  <c r="AA136" i="5"/>
  <c r="V919" i="5"/>
  <c r="W919" i="5" s="1"/>
  <c r="Y919" i="5" s="1"/>
  <c r="AA1156" i="5"/>
  <c r="AD1156" i="5"/>
  <c r="R1279" i="5"/>
  <c r="S1279" i="5" s="1"/>
  <c r="U1279" i="5" s="1"/>
  <c r="W1279" i="5" s="1"/>
  <c r="Y1279" i="5" s="1"/>
  <c r="AA1279" i="5"/>
  <c r="AD1279" i="5"/>
  <c r="V1306" i="5"/>
  <c r="N1306" i="5"/>
  <c r="R1414" i="5"/>
  <c r="S1414" i="5" s="1"/>
  <c r="U1414" i="5" s="1"/>
  <c r="W1414" i="5" s="1"/>
  <c r="Y1414" i="5" s="1"/>
  <c r="AA1414" i="5"/>
  <c r="AD1414" i="5"/>
  <c r="AD1531" i="5"/>
  <c r="AA1531" i="5"/>
  <c r="AA1624" i="5"/>
  <c r="AD1624" i="5"/>
  <c r="AA1654" i="5"/>
  <c r="AD1654" i="5"/>
  <c r="AA1677" i="5"/>
  <c r="AD1677" i="5"/>
  <c r="AD1732" i="5"/>
  <c r="AA1732" i="5"/>
  <c r="AA1789" i="5"/>
  <c r="AD1789" i="5"/>
  <c r="AD1918" i="5"/>
  <c r="AA1918" i="5"/>
  <c r="AA1987" i="5"/>
  <c r="AD1987" i="5"/>
  <c r="R2038" i="5"/>
  <c r="S2038" i="5" s="1"/>
  <c r="U2038" i="5" s="1"/>
  <c r="AA2038" i="5"/>
  <c r="AD2038" i="5"/>
  <c r="V2087" i="5"/>
  <c r="N2087" i="5"/>
  <c r="V2119" i="5"/>
  <c r="N2119" i="5"/>
  <c r="AA2150" i="5"/>
  <c r="AD2150" i="5"/>
  <c r="V2207" i="5"/>
  <c r="N2207" i="5"/>
  <c r="AA2251" i="5"/>
  <c r="AD2251" i="5"/>
  <c r="AD2262" i="5"/>
  <c r="AA2262" i="5"/>
  <c r="V911" i="5"/>
  <c r="V1210" i="5"/>
  <c r="N1210" i="5"/>
  <c r="M1657" i="5"/>
  <c r="V1829" i="5"/>
  <c r="N1829" i="5"/>
  <c r="AD1228" i="5"/>
  <c r="AA1228" i="5"/>
  <c r="AA1263" i="5"/>
  <c r="AD1263" i="5"/>
  <c r="M1294" i="5"/>
  <c r="R1311" i="5"/>
  <c r="S1311" i="5" s="1"/>
  <c r="U1311" i="5" s="1"/>
  <c r="W1311" i="5" s="1"/>
  <c r="Y1311" i="5" s="1"/>
  <c r="AD1311" i="5"/>
  <c r="AA1311" i="5"/>
  <c r="R1361" i="5"/>
  <c r="S1361" i="5" s="1"/>
  <c r="AD1361" i="5"/>
  <c r="AA1361" i="5"/>
  <c r="R1382" i="5"/>
  <c r="S1382" i="5" s="1"/>
  <c r="AD1382" i="5"/>
  <c r="AA1382" i="5"/>
  <c r="AD1386" i="5"/>
  <c r="AA1386" i="5"/>
  <c r="AD1602" i="5"/>
  <c r="AA1602" i="5"/>
  <c r="AA1616" i="5"/>
  <c r="AD1616" i="5"/>
  <c r="AD1636" i="5"/>
  <c r="AA1636" i="5"/>
  <c r="AD1697" i="5"/>
  <c r="AA1697" i="5"/>
  <c r="AD1718" i="5"/>
  <c r="AA1718" i="5"/>
  <c r="AD1754" i="5"/>
  <c r="AA1754" i="5"/>
  <c r="AA1777" i="5"/>
  <c r="AD1777" i="5"/>
  <c r="AD1794" i="5"/>
  <c r="AA1794" i="5"/>
  <c r="AD1832" i="5"/>
  <c r="AA1832" i="5"/>
  <c r="R1848" i="5"/>
  <c r="S1848" i="5" s="1"/>
  <c r="AD1848" i="5"/>
  <c r="AA1848" i="5"/>
  <c r="AA1953" i="5"/>
  <c r="AD1953" i="5"/>
  <c r="AD1984" i="5"/>
  <c r="AA1984" i="5"/>
  <c r="V2026" i="5"/>
  <c r="N2026" i="5"/>
  <c r="V2079" i="5"/>
  <c r="W2079" i="5" s="1"/>
  <c r="Y2079" i="5" s="1"/>
  <c r="N2079" i="5"/>
  <c r="V2111" i="5"/>
  <c r="W2111" i="5" s="1"/>
  <c r="Y2111" i="5" s="1"/>
  <c r="N2111" i="5"/>
  <c r="AD2135" i="5"/>
  <c r="AA2135" i="5"/>
  <c r="V2141" i="5"/>
  <c r="N2141" i="5"/>
  <c r="AA2218" i="5"/>
  <c r="AD2218" i="5"/>
  <c r="AA2222" i="5"/>
  <c r="AD2222" i="5"/>
  <c r="V2273" i="5"/>
  <c r="N2273" i="5"/>
  <c r="AA2334" i="5"/>
  <c r="AD2334" i="5"/>
  <c r="M1062" i="5"/>
  <c r="U1062" i="5" s="1"/>
  <c r="AD1609" i="5"/>
  <c r="AA1609" i="5"/>
  <c r="M1677" i="5"/>
  <c r="N1677" i="5" s="1"/>
  <c r="M1773" i="5"/>
  <c r="U1773" i="5" s="1"/>
  <c r="S1747" i="5"/>
  <c r="Z1747" i="5" s="1"/>
  <c r="V2133" i="5"/>
  <c r="N2133" i="5"/>
  <c r="V2215" i="5"/>
  <c r="N2215" i="5"/>
  <c r="M2252" i="5"/>
  <c r="M2326" i="5"/>
  <c r="V2478" i="5"/>
  <c r="N2478" i="5"/>
  <c r="V2591" i="5"/>
  <c r="N2591" i="5"/>
  <c r="V2114" i="5"/>
  <c r="W2114" i="5" s="1"/>
  <c r="Y2114" i="5" s="1"/>
  <c r="N2114" i="5"/>
  <c r="V2256" i="5"/>
  <c r="AA2396" i="5"/>
  <c r="AD2396" i="5"/>
  <c r="AD2481" i="5"/>
  <c r="AA2481" i="5"/>
  <c r="AA2538" i="5"/>
  <c r="AD2538" i="5"/>
  <c r="AA2556" i="5"/>
  <c r="AD2556" i="5"/>
  <c r="AD2560" i="5"/>
  <c r="AA2560" i="5"/>
  <c r="R2586" i="5"/>
  <c r="AD2586" i="5"/>
  <c r="AA2586" i="5"/>
  <c r="AA2614" i="5"/>
  <c r="AD2614" i="5"/>
  <c r="AD2630" i="5"/>
  <c r="AA2630" i="5"/>
  <c r="AA2653" i="5"/>
  <c r="AD2653" i="5"/>
  <c r="AA2695" i="5"/>
  <c r="AD2695" i="5"/>
  <c r="AA2722" i="5"/>
  <c r="AD2722" i="5"/>
  <c r="AA2733" i="5"/>
  <c r="AD2733" i="5"/>
  <c r="AA2752" i="5"/>
  <c r="AD2752" i="5"/>
  <c r="AA2758" i="5"/>
  <c r="AD2758" i="5"/>
  <c r="V2795" i="5"/>
  <c r="W2795" i="5" s="1"/>
  <c r="Y2795" i="5" s="1"/>
  <c r="N2795" i="5"/>
  <c r="AD2833" i="5"/>
  <c r="AA2833" i="5"/>
  <c r="AA2928" i="5"/>
  <c r="AD2928" i="5"/>
  <c r="R3057" i="5"/>
  <c r="S3057" i="5" s="1"/>
  <c r="U3057" i="5" s="1"/>
  <c r="AD3057" i="5"/>
  <c r="AA3057" i="5"/>
  <c r="AA3128" i="5"/>
  <c r="AD3128" i="5"/>
  <c r="AA2073" i="5"/>
  <c r="AD2073" i="5"/>
  <c r="AA2097" i="5"/>
  <c r="AD2097" i="5"/>
  <c r="V2175" i="5"/>
  <c r="W2175" i="5" s="1"/>
  <c r="Y2175" i="5" s="1"/>
  <c r="N2175" i="5"/>
  <c r="AD2231" i="5"/>
  <c r="AA2231" i="5"/>
  <c r="R2264" i="5"/>
  <c r="S2264" i="5" s="1"/>
  <c r="U2264" i="5" s="1"/>
  <c r="V2264" i="5"/>
  <c r="AA2264" i="5"/>
  <c r="AD2264" i="5"/>
  <c r="V2288" i="5"/>
  <c r="W2288" i="5" s="1"/>
  <c r="Y2288" i="5" s="1"/>
  <c r="AD2291" i="5"/>
  <c r="AA2291" i="5"/>
  <c r="AD2364" i="5"/>
  <c r="AA2364" i="5"/>
  <c r="V2479" i="5"/>
  <c r="N2479" i="5"/>
  <c r="V2759" i="5"/>
  <c r="N2759" i="5"/>
  <c r="V2775" i="5"/>
  <c r="W2775" i="5" s="1"/>
  <c r="Y2775" i="5" s="1"/>
  <c r="N2775" i="5"/>
  <c r="T1555" i="5"/>
  <c r="X1555" i="5" s="1"/>
  <c r="Z1555" i="5"/>
  <c r="V2098" i="5"/>
  <c r="W2098" i="5" s="1"/>
  <c r="Y2098" i="5" s="1"/>
  <c r="N2098" i="5"/>
  <c r="AA2158" i="5"/>
  <c r="AD2158" i="5"/>
  <c r="AD2186" i="5"/>
  <c r="AA2186" i="5"/>
  <c r="AA2205" i="5"/>
  <c r="AD2205" i="5"/>
  <c r="AA2279" i="5"/>
  <c r="AD2279" i="5"/>
  <c r="AD2321" i="5"/>
  <c r="AA2321" i="5"/>
  <c r="AD2365" i="5"/>
  <c r="AA2365" i="5"/>
  <c r="AA2387" i="5"/>
  <c r="AD2387" i="5"/>
  <c r="AA2458" i="5"/>
  <c r="AD2458" i="5"/>
  <c r="R2475" i="5"/>
  <c r="S2475" i="5" s="1"/>
  <c r="AA2475" i="5"/>
  <c r="AD2475" i="5"/>
  <c r="V2526" i="5"/>
  <c r="N2526" i="5"/>
  <c r="AD2589" i="5"/>
  <c r="AA2589" i="5"/>
  <c r="V2607" i="5"/>
  <c r="N2607" i="5"/>
  <c r="AD2635" i="5"/>
  <c r="AA2635" i="5"/>
  <c r="AA2680" i="5"/>
  <c r="AD2680" i="5"/>
  <c r="AA2726" i="5"/>
  <c r="AD2726" i="5"/>
  <c r="AA2766" i="5"/>
  <c r="AD2766" i="5"/>
  <c r="AA2781" i="5"/>
  <c r="AD2781" i="5"/>
  <c r="AA2815" i="5"/>
  <c r="AD2815" i="5"/>
  <c r="V2899" i="5"/>
  <c r="W2899" i="5" s="1"/>
  <c r="Y2899" i="5" s="1"/>
  <c r="N2899" i="5"/>
  <c r="R2923" i="5"/>
  <c r="S2923" i="5" s="1"/>
  <c r="U2923" i="5" s="1"/>
  <c r="W2923" i="5" s="1"/>
  <c r="Y2923" i="5" s="1"/>
  <c r="AA2923" i="5"/>
  <c r="AD2923" i="5"/>
  <c r="M3023" i="5"/>
  <c r="AD3023" i="5"/>
  <c r="AA3023" i="5"/>
  <c r="R3051" i="5"/>
  <c r="S3051" i="5" s="1"/>
  <c r="AA3051" i="5"/>
  <c r="AD3051" i="5"/>
  <c r="V2682" i="5"/>
  <c r="V2819" i="5"/>
  <c r="N2819" i="5"/>
  <c r="V3190" i="5"/>
  <c r="W3190" i="5" s="1"/>
  <c r="Y3190" i="5" s="1"/>
  <c r="N3190" i="5"/>
  <c r="V3258" i="5"/>
  <c r="N3258" i="5"/>
  <c r="M3432" i="5"/>
  <c r="U3432" i="5" s="1"/>
  <c r="AA3432" i="5"/>
  <c r="AD3432" i="5"/>
  <c r="AD3503" i="5"/>
  <c r="AA3503" i="5"/>
  <c r="M3503" i="5"/>
  <c r="R3546" i="5"/>
  <c r="S3546" i="5" s="1"/>
  <c r="U3546" i="5" s="1"/>
  <c r="AD3546" i="5"/>
  <c r="AA3546" i="5"/>
  <c r="AA3598" i="5"/>
  <c r="AD3598" i="5"/>
  <c r="AA3630" i="5"/>
  <c r="AD3630" i="5"/>
  <c r="AD3672" i="5"/>
  <c r="AA3672" i="5"/>
  <c r="AA3681" i="5"/>
  <c r="AD3681" i="5"/>
  <c r="M2368" i="5"/>
  <c r="U2368" i="5" s="1"/>
  <c r="V2702" i="5"/>
  <c r="M2928" i="5"/>
  <c r="AA3104" i="5"/>
  <c r="AD3104" i="5"/>
  <c r="AD3352" i="5"/>
  <c r="AA3352" i="5"/>
  <c r="AA3433" i="5"/>
  <c r="AD3433" i="5"/>
  <c r="AD3458" i="5"/>
  <c r="AA3458" i="5"/>
  <c r="M2436" i="5"/>
  <c r="U2436" i="5" s="1"/>
  <c r="V2835" i="5"/>
  <c r="N2835" i="5"/>
  <c r="R2861" i="5"/>
  <c r="S2861" i="5" s="1"/>
  <c r="AA2861" i="5"/>
  <c r="AD2861" i="5"/>
  <c r="R2949" i="5"/>
  <c r="S2949" i="5" s="1"/>
  <c r="U2949" i="5" s="1"/>
  <c r="AA2949" i="5"/>
  <c r="AD2949" i="5"/>
  <c r="AA2965" i="5"/>
  <c r="AD2965" i="5"/>
  <c r="AA2986" i="5"/>
  <c r="AD2986" i="5"/>
  <c r="AD3005" i="5"/>
  <c r="AA3005" i="5"/>
  <c r="R3028" i="5"/>
  <c r="AD3028" i="5"/>
  <c r="AA3028" i="5"/>
  <c r="AD3035" i="5"/>
  <c r="AA3035" i="5"/>
  <c r="AA3068" i="5"/>
  <c r="AD3068" i="5"/>
  <c r="AD3112" i="5"/>
  <c r="AA3112" i="5"/>
  <c r="AA3157" i="5"/>
  <c r="AD3157" i="5"/>
  <c r="R3168" i="5"/>
  <c r="AA3168" i="5"/>
  <c r="AD3168" i="5"/>
  <c r="AD3183" i="5"/>
  <c r="AA3183" i="5"/>
  <c r="AD3220" i="5"/>
  <c r="AA3220" i="5"/>
  <c r="AA3230" i="5"/>
  <c r="AD3230" i="5"/>
  <c r="AA3251" i="5"/>
  <c r="AD3251" i="5"/>
  <c r="R3264" i="5"/>
  <c r="AD3264" i="5"/>
  <c r="AA3264" i="5"/>
  <c r="AD3287" i="5"/>
  <c r="AA3287" i="5"/>
  <c r="AA3317" i="5"/>
  <c r="AD3317" i="5"/>
  <c r="M3335" i="5"/>
  <c r="U3335" i="5" s="1"/>
  <c r="AD3335" i="5"/>
  <c r="AA3335" i="5"/>
  <c r="AD3361" i="5"/>
  <c r="AA3361" i="5"/>
  <c r="V3379" i="5"/>
  <c r="N3379" i="5"/>
  <c r="M3487" i="5"/>
  <c r="AD3487" i="5"/>
  <c r="AA3487" i="5"/>
  <c r="AA3508" i="5"/>
  <c r="AD3508" i="5"/>
  <c r="R3538" i="5"/>
  <c r="S3538" i="5" s="1"/>
  <c r="U3538" i="5" s="1"/>
  <c r="AA3538" i="5"/>
  <c r="AD3538" i="5"/>
  <c r="AD3606" i="5"/>
  <c r="AA3606" i="5"/>
  <c r="AD3638" i="5"/>
  <c r="AA3638" i="5"/>
  <c r="AA3676" i="5"/>
  <c r="AD3676" i="5"/>
  <c r="AD3685" i="5"/>
  <c r="AA3685" i="5"/>
  <c r="V2618" i="5"/>
  <c r="V2932" i="5"/>
  <c r="W2932" i="5" s="1"/>
  <c r="Y2932" i="5" s="1"/>
  <c r="V3013" i="5"/>
  <c r="N3013" i="5"/>
  <c r="V3162" i="5"/>
  <c r="W3162" i="5" s="1"/>
  <c r="Y3162" i="5" s="1"/>
  <c r="N3162" i="5"/>
  <c r="V3233" i="5"/>
  <c r="N3233" i="5"/>
  <c r="M3433" i="5"/>
  <c r="M3477" i="5"/>
  <c r="T3725" i="5"/>
  <c r="X3725" i="5" s="1"/>
  <c r="U3725" i="5"/>
  <c r="Z3725" i="5"/>
  <c r="T3721" i="5"/>
  <c r="X3721" i="5" s="1"/>
  <c r="U3721" i="5"/>
  <c r="Z3721" i="5"/>
  <c r="U3722" i="5"/>
  <c r="W3722" i="5" s="1"/>
  <c r="Y3722" i="5" s="1"/>
  <c r="W3720" i="5"/>
  <c r="Y3720" i="5" s="1"/>
  <c r="Z3723" i="5"/>
  <c r="AB3723" i="5" s="1"/>
  <c r="Z3726" i="5"/>
  <c r="AB3726" i="5" s="1"/>
  <c r="Z3727" i="5"/>
  <c r="AB3727" i="5" s="1"/>
  <c r="Z3722" i="5"/>
  <c r="AB3722" i="5" s="1"/>
  <c r="V3721" i="5"/>
  <c r="V3725" i="5"/>
  <c r="U3723" i="5"/>
  <c r="W3723" i="5" s="1"/>
  <c r="Y3723" i="5" s="1"/>
  <c r="T3718" i="5"/>
  <c r="X3718" i="5" s="1"/>
  <c r="Z3718" i="5"/>
  <c r="W3718" i="5"/>
  <c r="Y3718" i="5" s="1"/>
  <c r="S3717" i="5"/>
  <c r="Z3717" i="5" s="1"/>
  <c r="U844" i="5"/>
  <c r="W844" i="5" s="1"/>
  <c r="Y844" i="5" s="1"/>
  <c r="T844" i="5"/>
  <c r="X844" i="5" s="1"/>
  <c r="Z844" i="5"/>
  <c r="T867" i="5"/>
  <c r="X867" i="5" s="1"/>
  <c r="Z867" i="5"/>
  <c r="V872" i="5"/>
  <c r="N872" i="5"/>
  <c r="T846" i="5"/>
  <c r="X846" i="5" s="1"/>
  <c r="Z846" i="5"/>
  <c r="T880" i="5"/>
  <c r="X880" i="5" s="1"/>
  <c r="Z880" i="5"/>
  <c r="T980" i="5"/>
  <c r="X980" i="5" s="1"/>
  <c r="Z980" i="5"/>
  <c r="T1016" i="5"/>
  <c r="X1016" i="5" s="1"/>
  <c r="Z1016" i="5"/>
  <c r="T1020" i="5"/>
  <c r="X1020" i="5" s="1"/>
  <c r="Z1020" i="5"/>
  <c r="T882" i="5"/>
  <c r="X882" i="5" s="1"/>
  <c r="Z882" i="5"/>
  <c r="T906" i="5"/>
  <c r="X906" i="5" s="1"/>
  <c r="Z906" i="5"/>
  <c r="T908" i="5"/>
  <c r="X908" i="5" s="1"/>
  <c r="Z908" i="5"/>
  <c r="U908" i="5"/>
  <c r="T930" i="5"/>
  <c r="X930" i="5" s="1"/>
  <c r="Z930" i="5"/>
  <c r="T937" i="5"/>
  <c r="X937" i="5" s="1"/>
  <c r="Z937" i="5"/>
  <c r="T969" i="5"/>
  <c r="X969" i="5" s="1"/>
  <c r="Z969" i="5"/>
  <c r="T999" i="5"/>
  <c r="X999" i="5" s="1"/>
  <c r="Z999" i="5"/>
  <c r="T1004" i="5"/>
  <c r="X1004" i="5" s="1"/>
  <c r="Z1004" i="5"/>
  <c r="T1030" i="5"/>
  <c r="X1030" i="5" s="1"/>
  <c r="Z1030" i="5"/>
  <c r="U1030" i="5"/>
  <c r="T892" i="5"/>
  <c r="X892" i="5" s="1"/>
  <c r="Z892" i="5"/>
  <c r="U892" i="5"/>
  <c r="T896" i="5"/>
  <c r="X896" i="5" s="1"/>
  <c r="Z896" i="5"/>
  <c r="T842" i="5"/>
  <c r="X842" i="5" s="1"/>
  <c r="Z842" i="5"/>
  <c r="T885" i="5"/>
  <c r="X885" i="5" s="1"/>
  <c r="Z885" i="5"/>
  <c r="T977" i="5"/>
  <c r="X977" i="5" s="1"/>
  <c r="Z977" i="5"/>
  <c r="U977" i="5"/>
  <c r="T986" i="5"/>
  <c r="X986" i="5" s="1"/>
  <c r="Z986" i="5"/>
  <c r="T1039" i="5"/>
  <c r="X1039" i="5" s="1"/>
  <c r="Z1039" i="5"/>
  <c r="T1095" i="5"/>
  <c r="X1095" i="5" s="1"/>
  <c r="Z1095" i="5"/>
  <c r="U1095" i="5"/>
  <c r="T1126" i="5"/>
  <c r="X1126" i="5" s="1"/>
  <c r="Z1126" i="5"/>
  <c r="U1126" i="5"/>
  <c r="W1126" i="5" s="1"/>
  <c r="Y1126" i="5" s="1"/>
  <c r="T1151" i="5"/>
  <c r="X1151" i="5" s="1"/>
  <c r="Z1151" i="5"/>
  <c r="T1195" i="5"/>
  <c r="X1195" i="5" s="1"/>
  <c r="Z1195" i="5"/>
  <c r="T1203" i="5"/>
  <c r="X1203" i="5" s="1"/>
  <c r="Z1203" i="5"/>
  <c r="T1217" i="5"/>
  <c r="X1217" i="5" s="1"/>
  <c r="Z1217" i="5"/>
  <c r="U1217" i="5"/>
  <c r="T1225" i="5"/>
  <c r="X1225" i="5" s="1"/>
  <c r="Z1225" i="5"/>
  <c r="T1246" i="5"/>
  <c r="X1246" i="5" s="1"/>
  <c r="Z1246" i="5"/>
  <c r="T1251" i="5"/>
  <c r="X1251" i="5" s="1"/>
  <c r="Z1251" i="5"/>
  <c r="T1304" i="5"/>
  <c r="X1304" i="5" s="1"/>
  <c r="Z1304" i="5"/>
  <c r="T1136" i="5"/>
  <c r="X1136" i="5" s="1"/>
  <c r="Z1136" i="5"/>
  <c r="U1136" i="5"/>
  <c r="T1210" i="5"/>
  <c r="X1210" i="5" s="1"/>
  <c r="Z1210" i="5"/>
  <c r="U1210" i="5"/>
  <c r="T1228" i="5"/>
  <c r="X1228" i="5" s="1"/>
  <c r="Z1228" i="5"/>
  <c r="T1249" i="5"/>
  <c r="X1249" i="5" s="1"/>
  <c r="Z1249" i="5"/>
  <c r="U1249" i="5"/>
  <c r="W1249" i="5" s="1"/>
  <c r="Y1249" i="5" s="1"/>
  <c r="T1273" i="5"/>
  <c r="X1273" i="5" s="1"/>
  <c r="Z1273" i="5"/>
  <c r="U1273" i="5"/>
  <c r="W1273" i="5" s="1"/>
  <c r="Y1273" i="5" s="1"/>
  <c r="T1291" i="5"/>
  <c r="X1291" i="5" s="1"/>
  <c r="Z1291" i="5"/>
  <c r="T1368" i="5"/>
  <c r="X1368" i="5" s="1"/>
  <c r="Z1368" i="5"/>
  <c r="U1368" i="5"/>
  <c r="T1385" i="5"/>
  <c r="X1385" i="5" s="1"/>
  <c r="Z1385" i="5"/>
  <c r="T1393" i="5"/>
  <c r="X1393" i="5" s="1"/>
  <c r="Z1393" i="5"/>
  <c r="T1418" i="5"/>
  <c r="X1418" i="5" s="1"/>
  <c r="Z1418" i="5"/>
  <c r="T1456" i="5"/>
  <c r="X1456" i="5" s="1"/>
  <c r="Z1456" i="5"/>
  <c r="U1456" i="5"/>
  <c r="T1466" i="5"/>
  <c r="X1466" i="5" s="1"/>
  <c r="Z1466" i="5"/>
  <c r="T1073" i="5"/>
  <c r="X1073" i="5" s="1"/>
  <c r="Z1073" i="5"/>
  <c r="U1073" i="5"/>
  <c r="T1101" i="5"/>
  <c r="X1101" i="5" s="1"/>
  <c r="Z1101" i="5"/>
  <c r="T1113" i="5"/>
  <c r="X1113" i="5" s="1"/>
  <c r="Z1113" i="5"/>
  <c r="U1113" i="5"/>
  <c r="W1113" i="5" s="1"/>
  <c r="Y1113" i="5" s="1"/>
  <c r="T1175" i="5"/>
  <c r="X1175" i="5" s="1"/>
  <c r="Z1175" i="5"/>
  <c r="T1233" i="5"/>
  <c r="X1233" i="5" s="1"/>
  <c r="Z1233" i="5"/>
  <c r="U1250" i="5"/>
  <c r="W1250" i="5" s="1"/>
  <c r="Y1250" i="5" s="1"/>
  <c r="T1250" i="5"/>
  <c r="X1250" i="5" s="1"/>
  <c r="Z1250" i="5"/>
  <c r="T1315" i="5"/>
  <c r="X1315" i="5" s="1"/>
  <c r="Z1315" i="5"/>
  <c r="T1075" i="5"/>
  <c r="X1075" i="5" s="1"/>
  <c r="Z1075" i="5"/>
  <c r="U1075" i="5"/>
  <c r="T1093" i="5"/>
  <c r="X1093" i="5" s="1"/>
  <c r="Z1093" i="5"/>
  <c r="U1093" i="5"/>
  <c r="T1318" i="5"/>
  <c r="X1318" i="5" s="1"/>
  <c r="Z1318" i="5"/>
  <c r="T1366" i="5"/>
  <c r="X1366" i="5" s="1"/>
  <c r="Z1366" i="5"/>
  <c r="T1480" i="5"/>
  <c r="X1480" i="5" s="1"/>
  <c r="Z1480" i="5"/>
  <c r="U1480" i="5"/>
  <c r="T1512" i="5"/>
  <c r="X1512" i="5" s="1"/>
  <c r="Z1512" i="5"/>
  <c r="U1512" i="5"/>
  <c r="T1566" i="5"/>
  <c r="X1566" i="5" s="1"/>
  <c r="Z1566" i="5"/>
  <c r="T1373" i="5"/>
  <c r="X1373" i="5" s="1"/>
  <c r="Z1373" i="5"/>
  <c r="T1437" i="5"/>
  <c r="X1437" i="5" s="1"/>
  <c r="Z1437" i="5"/>
  <c r="U1437" i="5"/>
  <c r="W1437" i="5" s="1"/>
  <c r="Y1437" i="5" s="1"/>
  <c r="T1464" i="5"/>
  <c r="X1464" i="5" s="1"/>
  <c r="Z1464" i="5"/>
  <c r="U1464" i="5"/>
  <c r="T1335" i="5"/>
  <c r="X1335" i="5" s="1"/>
  <c r="Z1335" i="5"/>
  <c r="T1374" i="5"/>
  <c r="X1374" i="5" s="1"/>
  <c r="Z1374" i="5"/>
  <c r="T1433" i="5"/>
  <c r="X1433" i="5" s="1"/>
  <c r="Z1433" i="5"/>
  <c r="T1474" i="5"/>
  <c r="X1474" i="5" s="1"/>
  <c r="Z1474" i="5"/>
  <c r="T1544" i="5"/>
  <c r="X1544" i="5" s="1"/>
  <c r="Z1544" i="5"/>
  <c r="T1562" i="5"/>
  <c r="X1562" i="5" s="1"/>
  <c r="Z1562" i="5"/>
  <c r="T1593" i="5"/>
  <c r="X1593" i="5" s="1"/>
  <c r="Z1593" i="5"/>
  <c r="T1672" i="5"/>
  <c r="X1672" i="5" s="1"/>
  <c r="Z1672" i="5"/>
  <c r="T1674" i="5"/>
  <c r="X1674" i="5" s="1"/>
  <c r="Z1674" i="5"/>
  <c r="U1674" i="5"/>
  <c r="T1722" i="5"/>
  <c r="X1722" i="5" s="1"/>
  <c r="Z1722" i="5"/>
  <c r="T1740" i="5"/>
  <c r="X1740" i="5" s="1"/>
  <c r="Z1740" i="5"/>
  <c r="T1777" i="5"/>
  <c r="X1777" i="5" s="1"/>
  <c r="Z1777" i="5"/>
  <c r="T2087" i="5"/>
  <c r="X2087" i="5" s="1"/>
  <c r="Z2087" i="5"/>
  <c r="U2087" i="5"/>
  <c r="T2103" i="5"/>
  <c r="X2103" i="5" s="1"/>
  <c r="Z2103" i="5"/>
  <c r="U2103" i="5"/>
  <c r="T2119" i="5"/>
  <c r="X2119" i="5" s="1"/>
  <c r="Z2119" i="5"/>
  <c r="U2119" i="5"/>
  <c r="T1448" i="5"/>
  <c r="X1448" i="5" s="1"/>
  <c r="Z1448" i="5"/>
  <c r="U1448" i="5"/>
  <c r="T1561" i="5"/>
  <c r="X1561" i="5" s="1"/>
  <c r="Z1561" i="5"/>
  <c r="U1561" i="5"/>
  <c r="T1572" i="5"/>
  <c r="X1572" i="5" s="1"/>
  <c r="Z1572" i="5"/>
  <c r="T1601" i="5"/>
  <c r="X1601" i="5" s="1"/>
  <c r="Z1601" i="5"/>
  <c r="T1615" i="5"/>
  <c r="X1615" i="5" s="1"/>
  <c r="Z1615" i="5"/>
  <c r="T1708" i="5"/>
  <c r="X1708" i="5" s="1"/>
  <c r="Z1708" i="5"/>
  <c r="T1736" i="5"/>
  <c r="X1736" i="5" s="1"/>
  <c r="Z1736" i="5"/>
  <c r="T1770" i="5"/>
  <c r="X1770" i="5" s="1"/>
  <c r="Z1770" i="5"/>
  <c r="U1770" i="5"/>
  <c r="T1787" i="5"/>
  <c r="X1787" i="5" s="1"/>
  <c r="Z1787" i="5"/>
  <c r="T1798" i="5"/>
  <c r="X1798" i="5" s="1"/>
  <c r="Z1798" i="5"/>
  <c r="U1798" i="5"/>
  <c r="T1811" i="5"/>
  <c r="X1811" i="5" s="1"/>
  <c r="Z1811" i="5"/>
  <c r="T1477" i="5"/>
  <c r="X1477" i="5" s="1"/>
  <c r="Z1477" i="5"/>
  <c r="T1559" i="5"/>
  <c r="X1559" i="5" s="1"/>
  <c r="Z1559" i="5"/>
  <c r="U1559" i="5"/>
  <c r="W1559" i="5" s="1"/>
  <c r="Y1559" i="5" s="1"/>
  <c r="T1579" i="5"/>
  <c r="X1579" i="5" s="1"/>
  <c r="Z1579" i="5"/>
  <c r="T1600" i="5"/>
  <c r="X1600" i="5" s="1"/>
  <c r="Z1600" i="5"/>
  <c r="U1600" i="5"/>
  <c r="W1600" i="5" s="1"/>
  <c r="Y1600" i="5" s="1"/>
  <c r="T1620" i="5"/>
  <c r="X1620" i="5" s="1"/>
  <c r="Z1620" i="5"/>
  <c r="U1620" i="5"/>
  <c r="W1620" i="5" s="1"/>
  <c r="Y1620" i="5" s="1"/>
  <c r="T1658" i="5"/>
  <c r="X1658" i="5" s="1"/>
  <c r="Z1658" i="5"/>
  <c r="U1658" i="5"/>
  <c r="W1658" i="5" s="1"/>
  <c r="Y1658" i="5" s="1"/>
  <c r="T1665" i="5"/>
  <c r="X1665" i="5" s="1"/>
  <c r="Z1665" i="5"/>
  <c r="U1665" i="5"/>
  <c r="W1665" i="5" s="1"/>
  <c r="Y1665" i="5" s="1"/>
  <c r="T1690" i="5"/>
  <c r="X1690" i="5" s="1"/>
  <c r="Z1690" i="5"/>
  <c r="T1699" i="5"/>
  <c r="X1699" i="5" s="1"/>
  <c r="Z1699" i="5"/>
  <c r="T1738" i="5"/>
  <c r="X1738" i="5" s="1"/>
  <c r="Z1738" i="5"/>
  <c r="T1751" i="5"/>
  <c r="X1751" i="5" s="1"/>
  <c r="Z1751" i="5"/>
  <c r="T1338" i="5"/>
  <c r="X1338" i="5" s="1"/>
  <c r="Z1338" i="5"/>
  <c r="T1426" i="5"/>
  <c r="X1426" i="5" s="1"/>
  <c r="Z1426" i="5"/>
  <c r="T1445" i="5"/>
  <c r="X1445" i="5" s="1"/>
  <c r="Z1445" i="5"/>
  <c r="T1530" i="5"/>
  <c r="X1530" i="5" s="1"/>
  <c r="Z1530" i="5"/>
  <c r="T1591" i="5"/>
  <c r="X1591" i="5" s="1"/>
  <c r="Z1591" i="5"/>
  <c r="T1655" i="5"/>
  <c r="X1655" i="5" s="1"/>
  <c r="Z1655" i="5"/>
  <c r="T1709" i="5"/>
  <c r="X1709" i="5" s="1"/>
  <c r="Z1709" i="5"/>
  <c r="U1709" i="5"/>
  <c r="T1713" i="5"/>
  <c r="X1713" i="5" s="1"/>
  <c r="Z1713" i="5"/>
  <c r="U1713" i="5"/>
  <c r="W1713" i="5" s="1"/>
  <c r="Y1713" i="5" s="1"/>
  <c r="T1754" i="5"/>
  <c r="X1754" i="5" s="1"/>
  <c r="Z1754" i="5"/>
  <c r="T1771" i="5"/>
  <c r="X1771" i="5" s="1"/>
  <c r="Z1771" i="5"/>
  <c r="T1897" i="5"/>
  <c r="X1897" i="5" s="1"/>
  <c r="Z1897" i="5"/>
  <c r="U1897" i="5"/>
  <c r="T1921" i="5"/>
  <c r="X1921" i="5" s="1"/>
  <c r="Z1921" i="5"/>
  <c r="U1921" i="5"/>
  <c r="T2009" i="5"/>
  <c r="X2009" i="5" s="1"/>
  <c r="Z2009" i="5"/>
  <c r="U2009" i="5"/>
  <c r="T2133" i="5"/>
  <c r="X2133" i="5" s="1"/>
  <c r="Z2133" i="5"/>
  <c r="U2133" i="5"/>
  <c r="T2184" i="5"/>
  <c r="X2184" i="5" s="1"/>
  <c r="Z2184" i="5"/>
  <c r="U2184" i="5"/>
  <c r="W2184" i="5" s="1"/>
  <c r="Y2184" i="5" s="1"/>
  <c r="T2196" i="5"/>
  <c r="X2196" i="5" s="1"/>
  <c r="Z2196" i="5"/>
  <c r="U2196" i="5"/>
  <c r="W2196" i="5" s="1"/>
  <c r="Y2196" i="5" s="1"/>
  <c r="T2204" i="5"/>
  <c r="X2204" i="5" s="1"/>
  <c r="Z2204" i="5"/>
  <c r="U2204" i="5"/>
  <c r="W2204" i="5" s="1"/>
  <c r="Y2204" i="5" s="1"/>
  <c r="T2223" i="5"/>
  <c r="X2223" i="5" s="1"/>
  <c r="Z2223" i="5"/>
  <c r="U2223" i="5"/>
  <c r="W2223" i="5" s="1"/>
  <c r="Y2223" i="5" s="1"/>
  <c r="T1879" i="5"/>
  <c r="X1879" i="5" s="1"/>
  <c r="Z1879" i="5"/>
  <c r="T1933" i="5"/>
  <c r="X1933" i="5" s="1"/>
  <c r="Z1933" i="5"/>
  <c r="U1933" i="5"/>
  <c r="T2126" i="5"/>
  <c r="X2126" i="5" s="1"/>
  <c r="Z2126" i="5"/>
  <c r="T2150" i="5"/>
  <c r="X2150" i="5" s="1"/>
  <c r="Z2150" i="5"/>
  <c r="T2152" i="5"/>
  <c r="X2152" i="5" s="1"/>
  <c r="Z2152" i="5"/>
  <c r="T2241" i="5"/>
  <c r="X2241" i="5" s="1"/>
  <c r="Z2241" i="5"/>
  <c r="U2241" i="5"/>
  <c r="T2256" i="5"/>
  <c r="X2256" i="5" s="1"/>
  <c r="Z2256" i="5"/>
  <c r="U2256" i="5"/>
  <c r="T2273" i="5"/>
  <c r="X2273" i="5" s="1"/>
  <c r="Z2273" i="5"/>
  <c r="U2273" i="5"/>
  <c r="W2273" i="5" s="1"/>
  <c r="Y2273" i="5" s="1"/>
  <c r="T2365" i="5"/>
  <c r="X2365" i="5" s="1"/>
  <c r="Z2365" i="5"/>
  <c r="U2365" i="5"/>
  <c r="T2406" i="5"/>
  <c r="X2406" i="5" s="1"/>
  <c r="Z2406" i="5"/>
  <c r="T2410" i="5"/>
  <c r="X2410" i="5" s="1"/>
  <c r="Z2410" i="5"/>
  <c r="T2457" i="5"/>
  <c r="X2457" i="5" s="1"/>
  <c r="Z2457" i="5"/>
  <c r="T2479" i="5"/>
  <c r="X2479" i="5" s="1"/>
  <c r="Z2479" i="5"/>
  <c r="U2479" i="5"/>
  <c r="W2479" i="5" s="1"/>
  <c r="Y2479" i="5" s="1"/>
  <c r="T2518" i="5"/>
  <c r="X2518" i="5" s="1"/>
  <c r="Z2518" i="5"/>
  <c r="U2573" i="5"/>
  <c r="T2573" i="5"/>
  <c r="X2573" i="5" s="1"/>
  <c r="Z2573" i="5"/>
  <c r="T2070" i="5"/>
  <c r="X2070" i="5" s="1"/>
  <c r="Z2070" i="5"/>
  <c r="T2172" i="5"/>
  <c r="X2172" i="5" s="1"/>
  <c r="Z2172" i="5"/>
  <c r="T2217" i="5"/>
  <c r="X2217" i="5" s="1"/>
  <c r="Z2217" i="5"/>
  <c r="U2217" i="5"/>
  <c r="W2217" i="5" s="1"/>
  <c r="Y2217" i="5" s="1"/>
  <c r="T2235" i="5"/>
  <c r="X2235" i="5" s="1"/>
  <c r="Z2235" i="5"/>
  <c r="T2255" i="5"/>
  <c r="X2255" i="5" s="1"/>
  <c r="Z2255" i="5"/>
  <c r="U2255" i="5"/>
  <c r="T2267" i="5"/>
  <c r="X2267" i="5" s="1"/>
  <c r="Z2267" i="5"/>
  <c r="T2346" i="5"/>
  <c r="X2346" i="5" s="1"/>
  <c r="Z2346" i="5"/>
  <c r="T2386" i="5"/>
  <c r="X2386" i="5" s="1"/>
  <c r="Z2386" i="5"/>
  <c r="T2460" i="5"/>
  <c r="X2460" i="5" s="1"/>
  <c r="Z2460" i="5"/>
  <c r="U2460" i="5"/>
  <c r="T1858" i="5"/>
  <c r="X1858" i="5" s="1"/>
  <c r="Z1858" i="5"/>
  <c r="T1925" i="5"/>
  <c r="X1925" i="5" s="1"/>
  <c r="Z1925" i="5"/>
  <c r="U1925" i="5"/>
  <c r="T2066" i="5"/>
  <c r="X2066" i="5" s="1"/>
  <c r="Z2066" i="5"/>
  <c r="T2105" i="5"/>
  <c r="X2105" i="5" s="1"/>
  <c r="Z2105" i="5"/>
  <c r="T2134" i="5"/>
  <c r="X2134" i="5" s="1"/>
  <c r="Z2134" i="5"/>
  <c r="T2136" i="5"/>
  <c r="X2136" i="5" s="1"/>
  <c r="Z2136" i="5"/>
  <c r="T2148" i="5"/>
  <c r="X2148" i="5" s="1"/>
  <c r="Z2148" i="5"/>
  <c r="U2148" i="5"/>
  <c r="W2148" i="5" s="1"/>
  <c r="Y2148" i="5" s="1"/>
  <c r="T2220" i="5"/>
  <c r="X2220" i="5" s="1"/>
  <c r="Z2220" i="5"/>
  <c r="T2246" i="5"/>
  <c r="X2246" i="5" s="1"/>
  <c r="Z2246" i="5"/>
  <c r="T2292" i="5"/>
  <c r="X2292" i="5" s="1"/>
  <c r="Z2292" i="5"/>
  <c r="T2297" i="5"/>
  <c r="X2297" i="5" s="1"/>
  <c r="Z2297" i="5"/>
  <c r="T2314" i="5"/>
  <c r="X2314" i="5" s="1"/>
  <c r="Z2314" i="5"/>
  <c r="T2342" i="5"/>
  <c r="X2342" i="5" s="1"/>
  <c r="Z2342" i="5"/>
  <c r="T2350" i="5"/>
  <c r="X2350" i="5" s="1"/>
  <c r="Z2350" i="5"/>
  <c r="T2401" i="5"/>
  <c r="X2401" i="5" s="1"/>
  <c r="Z2401" i="5"/>
  <c r="U2401" i="5"/>
  <c r="T1894" i="5"/>
  <c r="X1894" i="5" s="1"/>
  <c r="Z1894" i="5"/>
  <c r="U1894" i="5"/>
  <c r="T2109" i="5"/>
  <c r="X2109" i="5" s="1"/>
  <c r="Z2109" i="5"/>
  <c r="T2144" i="5"/>
  <c r="X2144" i="5" s="1"/>
  <c r="Z2144" i="5"/>
  <c r="T2201" i="5"/>
  <c r="X2201" i="5" s="1"/>
  <c r="Z2201" i="5"/>
  <c r="U2201" i="5"/>
  <c r="T2203" i="5"/>
  <c r="X2203" i="5" s="1"/>
  <c r="Z2203" i="5"/>
  <c r="U2203" i="5"/>
  <c r="T2226" i="5"/>
  <c r="X2226" i="5" s="1"/>
  <c r="Z2226" i="5"/>
  <c r="T2228" i="5"/>
  <c r="X2228" i="5" s="1"/>
  <c r="Z2228" i="5"/>
  <c r="T2249" i="5"/>
  <c r="X2249" i="5" s="1"/>
  <c r="Z2249" i="5"/>
  <c r="U2249" i="5"/>
  <c r="W2249" i="5" s="1"/>
  <c r="Y2249" i="5" s="1"/>
  <c r="T2284" i="5"/>
  <c r="X2284" i="5" s="1"/>
  <c r="Z2284" i="5"/>
  <c r="U2284" i="5"/>
  <c r="W2284" i="5" s="1"/>
  <c r="Y2284" i="5" s="1"/>
  <c r="T2309" i="5"/>
  <c r="X2309" i="5" s="1"/>
  <c r="Z2309" i="5"/>
  <c r="U2309" i="5"/>
  <c r="T2321" i="5"/>
  <c r="X2321" i="5" s="1"/>
  <c r="Z2321" i="5"/>
  <c r="T2368" i="5"/>
  <c r="X2368" i="5" s="1"/>
  <c r="Z2368" i="5"/>
  <c r="T2430" i="5"/>
  <c r="X2430" i="5" s="1"/>
  <c r="Z2430" i="5"/>
  <c r="U2430" i="5"/>
  <c r="W2430" i="5" s="1"/>
  <c r="Y2430" i="5" s="1"/>
  <c r="T2487" i="5"/>
  <c r="X2487" i="5" s="1"/>
  <c r="Z2487" i="5"/>
  <c r="U2487" i="5"/>
  <c r="W2487" i="5" s="1"/>
  <c r="Y2487" i="5" s="1"/>
  <c r="T2647" i="5"/>
  <c r="X2647" i="5" s="1"/>
  <c r="Z2647" i="5"/>
  <c r="T2655" i="5"/>
  <c r="X2655" i="5" s="1"/>
  <c r="Z2655" i="5"/>
  <c r="U2655" i="5"/>
  <c r="W2655" i="5" s="1"/>
  <c r="Y2655" i="5" s="1"/>
  <c r="T2661" i="5"/>
  <c r="X2661" i="5" s="1"/>
  <c r="Z2661" i="5"/>
  <c r="U2661" i="5"/>
  <c r="W2661" i="5" s="1"/>
  <c r="Y2661" i="5" s="1"/>
  <c r="T2671" i="5"/>
  <c r="X2671" i="5" s="1"/>
  <c r="Z2671" i="5"/>
  <c r="U2671" i="5"/>
  <c r="T2677" i="5"/>
  <c r="X2677" i="5" s="1"/>
  <c r="Z2677" i="5"/>
  <c r="U2677" i="5"/>
  <c r="W2677" i="5" s="1"/>
  <c r="Y2677" i="5" s="1"/>
  <c r="T2699" i="5"/>
  <c r="X2699" i="5" s="1"/>
  <c r="Z2699" i="5"/>
  <c r="T2737" i="5"/>
  <c r="X2737" i="5" s="1"/>
  <c r="Z2737" i="5"/>
  <c r="U2737" i="5"/>
  <c r="W2737" i="5" s="1"/>
  <c r="Y2737" i="5" s="1"/>
  <c r="T2748" i="5"/>
  <c r="X2748" i="5" s="1"/>
  <c r="Z2748" i="5"/>
  <c r="T2759" i="5"/>
  <c r="X2759" i="5" s="1"/>
  <c r="Z2759" i="5"/>
  <c r="U2759" i="5"/>
  <c r="T2772" i="5"/>
  <c r="X2772" i="5" s="1"/>
  <c r="Z2772" i="5"/>
  <c r="U2772" i="5"/>
  <c r="W2772" i="5" s="1"/>
  <c r="Y2772" i="5" s="1"/>
  <c r="T2787" i="5"/>
  <c r="X2787" i="5" s="1"/>
  <c r="Z2787" i="5"/>
  <c r="U2787" i="5"/>
  <c r="W2787" i="5" s="1"/>
  <c r="Y2787" i="5" s="1"/>
  <c r="T2793" i="5"/>
  <c r="X2793" i="5" s="1"/>
  <c r="Z2793" i="5"/>
  <c r="U2793" i="5"/>
  <c r="W2793" i="5" s="1"/>
  <c r="Y2793" i="5" s="1"/>
  <c r="T2800" i="5"/>
  <c r="X2800" i="5" s="1"/>
  <c r="Z2800" i="5"/>
  <c r="T2808" i="5"/>
  <c r="X2808" i="5" s="1"/>
  <c r="Z2808" i="5"/>
  <c r="T2816" i="5"/>
  <c r="X2816" i="5" s="1"/>
  <c r="Z2816" i="5"/>
  <c r="T2824" i="5"/>
  <c r="X2824" i="5" s="1"/>
  <c r="Z2824" i="5"/>
  <c r="T2513" i="5"/>
  <c r="X2513" i="5" s="1"/>
  <c r="Z2513" i="5"/>
  <c r="T2548" i="5"/>
  <c r="X2548" i="5" s="1"/>
  <c r="Z2548" i="5"/>
  <c r="T2587" i="5"/>
  <c r="X2587" i="5" s="1"/>
  <c r="Z2587" i="5"/>
  <c r="U2587" i="5"/>
  <c r="T2603" i="5"/>
  <c r="X2603" i="5" s="1"/>
  <c r="Z2603" i="5"/>
  <c r="U2603" i="5"/>
  <c r="T2709" i="5"/>
  <c r="X2709" i="5" s="1"/>
  <c r="Z2709" i="5"/>
  <c r="T2796" i="5"/>
  <c r="X2796" i="5" s="1"/>
  <c r="Z2796" i="5"/>
  <c r="T2823" i="5"/>
  <c r="X2823" i="5" s="1"/>
  <c r="Z2823" i="5"/>
  <c r="U2823" i="5"/>
  <c r="T2884" i="5"/>
  <c r="X2884" i="5" s="1"/>
  <c r="Z2884" i="5"/>
  <c r="T2931" i="5"/>
  <c r="X2931" i="5" s="1"/>
  <c r="Z2931" i="5"/>
  <c r="U2931" i="5"/>
  <c r="W2931" i="5" s="1"/>
  <c r="Y2931" i="5" s="1"/>
  <c r="U2945" i="5"/>
  <c r="T2945" i="5"/>
  <c r="X2945" i="5" s="1"/>
  <c r="Z2945" i="5"/>
  <c r="T3008" i="5"/>
  <c r="X3008" i="5" s="1"/>
  <c r="Z3008" i="5"/>
  <c r="T3023" i="5"/>
  <c r="X3023" i="5" s="1"/>
  <c r="Z3023" i="5"/>
  <c r="T3029" i="5"/>
  <c r="X3029" i="5" s="1"/>
  <c r="Z3029" i="5"/>
  <c r="U3029" i="5"/>
  <c r="T3035" i="5"/>
  <c r="X3035" i="5" s="1"/>
  <c r="Z3035" i="5"/>
  <c r="T3047" i="5"/>
  <c r="X3047" i="5" s="1"/>
  <c r="Z3047" i="5"/>
  <c r="T3067" i="5"/>
  <c r="X3067" i="5" s="1"/>
  <c r="Z3067" i="5"/>
  <c r="U3067" i="5"/>
  <c r="T3079" i="5"/>
  <c r="X3079" i="5" s="1"/>
  <c r="Z3079" i="5"/>
  <c r="T3090" i="5"/>
  <c r="X3090" i="5" s="1"/>
  <c r="Z3090" i="5"/>
  <c r="U3090" i="5"/>
  <c r="W3090" i="5" s="1"/>
  <c r="Y3090" i="5" s="1"/>
  <c r="T3098" i="5"/>
  <c r="X3098" i="5" s="1"/>
  <c r="Z3098" i="5"/>
  <c r="U3098" i="5"/>
  <c r="W3098" i="5" s="1"/>
  <c r="Y3098" i="5" s="1"/>
  <c r="T3106" i="5"/>
  <c r="X3106" i="5" s="1"/>
  <c r="Z3106" i="5"/>
  <c r="U3106" i="5"/>
  <c r="W3106" i="5" s="1"/>
  <c r="Y3106" i="5" s="1"/>
  <c r="T3114" i="5"/>
  <c r="X3114" i="5" s="1"/>
  <c r="Z3114" i="5"/>
  <c r="U3114" i="5"/>
  <c r="T3124" i="5"/>
  <c r="X3124" i="5" s="1"/>
  <c r="Z3124" i="5"/>
  <c r="T3147" i="5"/>
  <c r="X3147" i="5" s="1"/>
  <c r="Z3147" i="5"/>
  <c r="T3178" i="5"/>
  <c r="X3178" i="5" s="1"/>
  <c r="Z3178" i="5"/>
  <c r="T3190" i="5"/>
  <c r="X3190" i="5" s="1"/>
  <c r="Z3190" i="5"/>
  <c r="T3211" i="5"/>
  <c r="X3211" i="5" s="1"/>
  <c r="Z3211" i="5"/>
  <c r="T3247" i="5"/>
  <c r="X3247" i="5" s="1"/>
  <c r="Z3247" i="5"/>
  <c r="T3258" i="5"/>
  <c r="X3258" i="5" s="1"/>
  <c r="Z3258" i="5"/>
  <c r="U3258" i="5"/>
  <c r="T3267" i="5"/>
  <c r="X3267" i="5" s="1"/>
  <c r="Z3267" i="5"/>
  <c r="U3267" i="5"/>
  <c r="W3267" i="5" s="1"/>
  <c r="Y3267" i="5" s="1"/>
  <c r="T3278" i="5"/>
  <c r="X3278" i="5" s="1"/>
  <c r="Z3278" i="5"/>
  <c r="T3294" i="5"/>
  <c r="X3294" i="5" s="1"/>
  <c r="Z3294" i="5"/>
  <c r="T3303" i="5"/>
  <c r="X3303" i="5" s="1"/>
  <c r="Z3303" i="5"/>
  <c r="U3303" i="5"/>
  <c r="W3303" i="5" s="1"/>
  <c r="Y3303" i="5" s="1"/>
  <c r="T2521" i="5"/>
  <c r="X2521" i="5" s="1"/>
  <c r="Z2521" i="5"/>
  <c r="U2521" i="5"/>
  <c r="T2606" i="5"/>
  <c r="X2606" i="5" s="1"/>
  <c r="Z2606" i="5"/>
  <c r="U2606" i="5"/>
  <c r="W2606" i="5" s="1"/>
  <c r="Y2606" i="5" s="1"/>
  <c r="T2624" i="5"/>
  <c r="X2624" i="5" s="1"/>
  <c r="Z2624" i="5"/>
  <c r="T2635" i="5"/>
  <c r="X2635" i="5" s="1"/>
  <c r="Z2635" i="5"/>
  <c r="T2765" i="5"/>
  <c r="X2765" i="5" s="1"/>
  <c r="Z2765" i="5"/>
  <c r="T2769" i="5"/>
  <c r="X2769" i="5" s="1"/>
  <c r="Z2769" i="5"/>
  <c r="T2831" i="5"/>
  <c r="X2831" i="5" s="1"/>
  <c r="Z2831" i="5"/>
  <c r="T2873" i="5"/>
  <c r="X2873" i="5" s="1"/>
  <c r="Z2873" i="5"/>
  <c r="T2885" i="5"/>
  <c r="X2885" i="5" s="1"/>
  <c r="Z2885" i="5"/>
  <c r="T2921" i="5"/>
  <c r="X2921" i="5" s="1"/>
  <c r="Z2921" i="5"/>
  <c r="T2953" i="5"/>
  <c r="X2953" i="5" s="1"/>
  <c r="Z2953" i="5"/>
  <c r="T2979" i="5"/>
  <c r="X2979" i="5" s="1"/>
  <c r="Z2979" i="5"/>
  <c r="U2979" i="5"/>
  <c r="W2979" i="5" s="1"/>
  <c r="Y2979" i="5" s="1"/>
  <c r="U3010" i="5"/>
  <c r="W3010" i="5" s="1"/>
  <c r="Y3010" i="5" s="1"/>
  <c r="T3010" i="5"/>
  <c r="X3010" i="5" s="1"/>
  <c r="Z3010" i="5"/>
  <c r="U3014" i="5"/>
  <c r="W3014" i="5" s="1"/>
  <c r="Y3014" i="5" s="1"/>
  <c r="T3014" i="5"/>
  <c r="X3014" i="5" s="1"/>
  <c r="Z3014" i="5"/>
  <c r="T3019" i="5"/>
  <c r="X3019" i="5" s="1"/>
  <c r="Z3019" i="5"/>
  <c r="T3039" i="5"/>
  <c r="X3039" i="5" s="1"/>
  <c r="Z3039" i="5"/>
  <c r="U3039" i="5"/>
  <c r="W3039" i="5" s="1"/>
  <c r="Y3039" i="5" s="1"/>
  <c r="T3071" i="5"/>
  <c r="X3071" i="5" s="1"/>
  <c r="Z3071" i="5"/>
  <c r="U3071" i="5"/>
  <c r="T3159" i="5"/>
  <c r="X3159" i="5" s="1"/>
  <c r="Z3159" i="5"/>
  <c r="T3198" i="5"/>
  <c r="X3198" i="5" s="1"/>
  <c r="Z3198" i="5"/>
  <c r="T3208" i="5"/>
  <c r="X3208" i="5" s="1"/>
  <c r="Z3208" i="5"/>
  <c r="U3208" i="5"/>
  <c r="Z3233" i="5"/>
  <c r="T3233" i="5"/>
  <c r="X3233" i="5" s="1"/>
  <c r="U3233" i="5"/>
  <c r="T3308" i="5"/>
  <c r="X3308" i="5" s="1"/>
  <c r="Z3308" i="5"/>
  <c r="U3308" i="5"/>
  <c r="W3308" i="5" s="1"/>
  <c r="Y3308" i="5" s="1"/>
  <c r="T3340" i="5"/>
  <c r="X3340" i="5" s="1"/>
  <c r="Z3340" i="5"/>
  <c r="U3340" i="5"/>
  <c r="T2493" i="5"/>
  <c r="X2493" i="5" s="1"/>
  <c r="Z2493" i="5"/>
  <c r="T2543" i="5"/>
  <c r="X2543" i="5" s="1"/>
  <c r="Z2543" i="5"/>
  <c r="U2543" i="5"/>
  <c r="T2583" i="5"/>
  <c r="X2583" i="5" s="1"/>
  <c r="Z2583" i="5"/>
  <c r="U2583" i="5"/>
  <c r="T2705" i="5"/>
  <c r="X2705" i="5" s="1"/>
  <c r="Z2705" i="5"/>
  <c r="T2749" i="5"/>
  <c r="X2749" i="5" s="1"/>
  <c r="Z2749" i="5"/>
  <c r="T2767" i="5"/>
  <c r="X2767" i="5" s="1"/>
  <c r="Z2767" i="5"/>
  <c r="T2807" i="5"/>
  <c r="X2807" i="5" s="1"/>
  <c r="Z2807" i="5"/>
  <c r="U2807" i="5"/>
  <c r="T2856" i="5"/>
  <c r="X2856" i="5" s="1"/>
  <c r="Z2856" i="5"/>
  <c r="T2869" i="5"/>
  <c r="X2869" i="5" s="1"/>
  <c r="Z2869" i="5"/>
  <c r="T2883" i="5"/>
  <c r="X2883" i="5" s="1"/>
  <c r="Z2883" i="5"/>
  <c r="T2942" i="5"/>
  <c r="X2942" i="5" s="1"/>
  <c r="Z2942" i="5"/>
  <c r="T2973" i="5"/>
  <c r="X2973" i="5" s="1"/>
  <c r="Z2973" i="5"/>
  <c r="T2535" i="5"/>
  <c r="X2535" i="5" s="1"/>
  <c r="Z2535" i="5"/>
  <c r="U2535" i="5"/>
  <c r="T2649" i="5"/>
  <c r="X2649" i="5" s="1"/>
  <c r="Z2649" i="5"/>
  <c r="T2672" i="5"/>
  <c r="X2672" i="5" s="1"/>
  <c r="Z2672" i="5"/>
  <c r="T2851" i="5"/>
  <c r="X2851" i="5" s="1"/>
  <c r="Z2851" i="5"/>
  <c r="U2851" i="5"/>
  <c r="T2876" i="5"/>
  <c r="X2876" i="5" s="1"/>
  <c r="Z2876" i="5"/>
  <c r="T3021" i="5"/>
  <c r="X3021" i="5" s="1"/>
  <c r="Z3021" i="5"/>
  <c r="T3372" i="5"/>
  <c r="X3372" i="5" s="1"/>
  <c r="Z3372" i="5"/>
  <c r="T3394" i="5"/>
  <c r="X3394" i="5" s="1"/>
  <c r="Z3394" i="5"/>
  <c r="T3504" i="5"/>
  <c r="X3504" i="5" s="1"/>
  <c r="Z3504" i="5"/>
  <c r="T3545" i="5"/>
  <c r="X3545" i="5" s="1"/>
  <c r="Z3545" i="5"/>
  <c r="U3545" i="5"/>
  <c r="W3545" i="5" s="1"/>
  <c r="Y3545" i="5" s="1"/>
  <c r="T3587" i="5"/>
  <c r="X3587" i="5" s="1"/>
  <c r="Z3587" i="5"/>
  <c r="U3587" i="5"/>
  <c r="T3618" i="5"/>
  <c r="X3618" i="5" s="1"/>
  <c r="Z3618" i="5"/>
  <c r="T3626" i="5"/>
  <c r="X3626" i="5" s="1"/>
  <c r="Z3626" i="5"/>
  <c r="U3626" i="5"/>
  <c r="W3626" i="5" s="1"/>
  <c r="Y3626" i="5" s="1"/>
  <c r="T3658" i="5"/>
  <c r="X3658" i="5" s="1"/>
  <c r="Z3658" i="5"/>
  <c r="U3658" i="5"/>
  <c r="W3658" i="5" s="1"/>
  <c r="Y3658" i="5" s="1"/>
  <c r="Z3702" i="5"/>
  <c r="T3702" i="5"/>
  <c r="X3702" i="5" s="1"/>
  <c r="T3036" i="5"/>
  <c r="X3036" i="5" s="1"/>
  <c r="Z3036" i="5"/>
  <c r="T3104" i="5"/>
  <c r="X3104" i="5" s="1"/>
  <c r="Z3104" i="5"/>
  <c r="T3354" i="5"/>
  <c r="X3354" i="5" s="1"/>
  <c r="Z3354" i="5"/>
  <c r="T3365" i="5"/>
  <c r="X3365" i="5" s="1"/>
  <c r="Z3365" i="5"/>
  <c r="T3165" i="5"/>
  <c r="X3165" i="5" s="1"/>
  <c r="Z3165" i="5"/>
  <c r="U3165" i="5"/>
  <c r="T3191" i="5"/>
  <c r="X3191" i="5" s="1"/>
  <c r="Z3191" i="5"/>
  <c r="T3313" i="5"/>
  <c r="X3313" i="5" s="1"/>
  <c r="Z3313" i="5"/>
  <c r="T3323" i="5"/>
  <c r="X3323" i="5" s="1"/>
  <c r="Z3323" i="5"/>
  <c r="T3360" i="5"/>
  <c r="X3360" i="5" s="1"/>
  <c r="Z3360" i="5"/>
  <c r="U3360" i="5"/>
  <c r="T3002" i="5"/>
  <c r="X3002" i="5" s="1"/>
  <c r="Z3002" i="5"/>
  <c r="T3182" i="5"/>
  <c r="X3182" i="5" s="1"/>
  <c r="Z3182" i="5"/>
  <c r="T3315" i="5"/>
  <c r="X3315" i="5" s="1"/>
  <c r="Z3315" i="5"/>
  <c r="Z3667" i="5"/>
  <c r="T3667" i="5"/>
  <c r="X3667" i="5" s="1"/>
  <c r="T3675" i="5"/>
  <c r="X3675" i="5" s="1"/>
  <c r="Z3675" i="5"/>
  <c r="U3675" i="5"/>
  <c r="W3675" i="5" s="1"/>
  <c r="Y3675" i="5" s="1"/>
  <c r="T3683" i="5"/>
  <c r="X3683" i="5" s="1"/>
  <c r="Z3683" i="5"/>
  <c r="T3691" i="5"/>
  <c r="X3691" i="5" s="1"/>
  <c r="Z3691" i="5"/>
  <c r="U3691" i="5"/>
  <c r="W3691" i="5" s="1"/>
  <c r="Y3691" i="5" s="1"/>
  <c r="T3699" i="5"/>
  <c r="X3699" i="5" s="1"/>
  <c r="Z3699" i="5"/>
  <c r="T3470" i="5"/>
  <c r="X3470" i="5" s="1"/>
  <c r="Z3470" i="5"/>
  <c r="T3557" i="5"/>
  <c r="X3557" i="5" s="1"/>
  <c r="Z3557" i="5"/>
  <c r="U3557" i="5"/>
  <c r="W3557" i="5" s="1"/>
  <c r="Y3557" i="5" s="1"/>
  <c r="T3663" i="5"/>
  <c r="X3663" i="5" s="1"/>
  <c r="Z3663" i="5"/>
  <c r="U3663" i="5"/>
  <c r="W3663" i="5" s="1"/>
  <c r="Y3663" i="5" s="1"/>
  <c r="T3464" i="5"/>
  <c r="X3464" i="5" s="1"/>
  <c r="Z3464" i="5"/>
  <c r="T3518" i="5"/>
  <c r="X3518" i="5" s="1"/>
  <c r="Z3518" i="5"/>
  <c r="T3614" i="5"/>
  <c r="X3614" i="5" s="1"/>
  <c r="Z3614" i="5"/>
  <c r="U3614" i="5"/>
  <c r="T3646" i="5"/>
  <c r="X3646" i="5" s="1"/>
  <c r="Z3646" i="5"/>
  <c r="U3646" i="5"/>
  <c r="T3680" i="5"/>
  <c r="X3680" i="5" s="1"/>
  <c r="Z3680" i="5"/>
  <c r="T3441" i="5"/>
  <c r="X3441" i="5" s="1"/>
  <c r="Z3441" i="5"/>
  <c r="T3482" i="5"/>
  <c r="X3482" i="5" s="1"/>
  <c r="Z3482" i="5"/>
  <c r="T3533" i="5"/>
  <c r="X3533" i="5" s="1"/>
  <c r="Z3533" i="5"/>
  <c r="T3565" i="5"/>
  <c r="X3565" i="5" s="1"/>
  <c r="Z3565" i="5"/>
  <c r="T3591" i="5"/>
  <c r="X3591" i="5" s="1"/>
  <c r="Z3591" i="5"/>
  <c r="U3591" i="5"/>
  <c r="W3591" i="5" s="1"/>
  <c r="Y3591" i="5" s="1"/>
  <c r="T3430" i="5"/>
  <c r="X3430" i="5" s="1"/>
  <c r="Z3430" i="5"/>
  <c r="T3498" i="5"/>
  <c r="X3498" i="5" s="1"/>
  <c r="Z3498" i="5"/>
  <c r="T3528" i="5"/>
  <c r="X3528" i="5" s="1"/>
  <c r="Z3528" i="5"/>
  <c r="U3528" i="5"/>
  <c r="W3528" i="5" s="1"/>
  <c r="Y3528" i="5" s="1"/>
  <c r="T3656" i="5"/>
  <c r="X3656" i="5" s="1"/>
  <c r="Z3656" i="5"/>
  <c r="Z3677" i="5"/>
  <c r="T3677" i="5"/>
  <c r="X3677" i="5" s="1"/>
  <c r="T3692" i="5"/>
  <c r="X3692" i="5" s="1"/>
  <c r="Z3692" i="5"/>
  <c r="U3692" i="5"/>
  <c r="M141" i="5"/>
  <c r="S154" i="5"/>
  <c r="M109" i="5"/>
  <c r="U155" i="5"/>
  <c r="W155" i="5" s="1"/>
  <c r="Y155" i="5" s="1"/>
  <c r="S133" i="5"/>
  <c r="S149" i="5"/>
  <c r="T149" i="5" s="1"/>
  <c r="S181" i="5"/>
  <c r="S197" i="5"/>
  <c r="R193" i="5"/>
  <c r="S193" i="5" s="1"/>
  <c r="U193" i="5" s="1"/>
  <c r="S186" i="5"/>
  <c r="S194" i="5"/>
  <c r="S207" i="5"/>
  <c r="S226" i="5"/>
  <c r="M256" i="5"/>
  <c r="V256" i="5" s="1"/>
  <c r="S283" i="5"/>
  <c r="M268" i="5"/>
  <c r="S259" i="5"/>
  <c r="S239" i="5"/>
  <c r="S276" i="5"/>
  <c r="U276" i="5" s="1"/>
  <c r="U335" i="5"/>
  <c r="S317" i="5"/>
  <c r="U317" i="5" s="1"/>
  <c r="W317" i="5" s="1"/>
  <c r="Y317" i="5" s="1"/>
  <c r="R340" i="5"/>
  <c r="S340" i="5" s="1"/>
  <c r="R354" i="5"/>
  <c r="S354" i="5" s="1"/>
  <c r="U506" i="5"/>
  <c r="S530" i="5"/>
  <c r="M464" i="5"/>
  <c r="U464" i="5" s="1"/>
  <c r="R386" i="5"/>
  <c r="S386" i="5" s="1"/>
  <c r="R404" i="5"/>
  <c r="S404" i="5" s="1"/>
  <c r="R420" i="5"/>
  <c r="S420" i="5" s="1"/>
  <c r="M557" i="5"/>
  <c r="V557" i="5" s="1"/>
  <c r="S580" i="5"/>
  <c r="S588" i="5"/>
  <c r="S604" i="5"/>
  <c r="U641" i="5"/>
  <c r="W641" i="5" s="1"/>
  <c r="Y641" i="5" s="1"/>
  <c r="U698" i="5"/>
  <c r="U536" i="5"/>
  <c r="R552" i="5"/>
  <c r="S552" i="5" s="1"/>
  <c r="M642" i="5"/>
  <c r="V642" i="5" s="1"/>
  <c r="S669" i="5"/>
  <c r="R559" i="5"/>
  <c r="S559" i="5" s="1"/>
  <c r="S565" i="5"/>
  <c r="R579" i="5"/>
  <c r="S579" i="5" s="1"/>
  <c r="S624" i="5"/>
  <c r="R632" i="5"/>
  <c r="S632" i="5" s="1"/>
  <c r="R637" i="5"/>
  <c r="S637" i="5" s="1"/>
  <c r="M653" i="5"/>
  <c r="V653" i="5" s="1"/>
  <c r="S771" i="5"/>
  <c r="U771" i="5" s="1"/>
  <c r="W771" i="5" s="1"/>
  <c r="Y771" i="5" s="1"/>
  <c r="S799" i="5"/>
  <c r="R781" i="5"/>
  <c r="S781" i="5" s="1"/>
  <c r="S687" i="5"/>
  <c r="R717" i="5"/>
  <c r="R724" i="5"/>
  <c r="S724" i="5" s="1"/>
  <c r="U724" i="5" s="1"/>
  <c r="S738" i="5"/>
  <c r="R749" i="5"/>
  <c r="S749" i="5" s="1"/>
  <c r="M791" i="5"/>
  <c r="S681" i="5"/>
  <c r="T681" i="5" s="1"/>
  <c r="X681" i="5" s="1"/>
  <c r="N582" i="5"/>
  <c r="W826" i="5"/>
  <c r="Y826" i="5" s="1"/>
  <c r="W830" i="5"/>
  <c r="Y830" i="5" s="1"/>
  <c r="W863" i="5"/>
  <c r="Y863" i="5" s="1"/>
  <c r="W890" i="5"/>
  <c r="Y890" i="5" s="1"/>
  <c r="W857" i="5"/>
  <c r="Y857" i="5" s="1"/>
  <c r="W878" i="5"/>
  <c r="Y878" i="5" s="1"/>
  <c r="W867" i="5"/>
  <c r="Y867" i="5" s="1"/>
  <c r="W873" i="5"/>
  <c r="Y873" i="5" s="1"/>
  <c r="W915" i="5"/>
  <c r="Y915" i="5" s="1"/>
  <c r="W923" i="5"/>
  <c r="Y923" i="5" s="1"/>
  <c r="W896" i="5"/>
  <c r="Y896" i="5" s="1"/>
  <c r="W938" i="5"/>
  <c r="Y938" i="5" s="1"/>
  <c r="W954" i="5"/>
  <c r="Y954" i="5" s="1"/>
  <c r="W883" i="5"/>
  <c r="Y883" i="5" s="1"/>
  <c r="W941" i="5"/>
  <c r="Y941" i="5" s="1"/>
  <c r="W957" i="5"/>
  <c r="Y957" i="5" s="1"/>
  <c r="W942" i="5"/>
  <c r="Y942" i="5" s="1"/>
  <c r="W958" i="5"/>
  <c r="Y958" i="5" s="1"/>
  <c r="W969" i="5"/>
  <c r="Y969" i="5" s="1"/>
  <c r="W992" i="5"/>
  <c r="Y992" i="5" s="1"/>
  <c r="W1024" i="5"/>
  <c r="Y1024" i="5" s="1"/>
  <c r="W1074" i="5"/>
  <c r="Y1074" i="5" s="1"/>
  <c r="W981" i="5"/>
  <c r="Y981" i="5" s="1"/>
  <c r="W1065" i="5"/>
  <c r="Y1065" i="5" s="1"/>
  <c r="W1029" i="5"/>
  <c r="Y1029" i="5" s="1"/>
  <c r="W1148" i="5"/>
  <c r="Y1148" i="5" s="1"/>
  <c r="W1270" i="5"/>
  <c r="Y1270" i="5" s="1"/>
  <c r="W1302" i="5"/>
  <c r="Y1302" i="5" s="1"/>
  <c r="W1338" i="5"/>
  <c r="Y1338" i="5" s="1"/>
  <c r="W1216" i="5"/>
  <c r="Y1216" i="5" s="1"/>
  <c r="W1383" i="5"/>
  <c r="Y1383" i="5" s="1"/>
  <c r="W1391" i="5"/>
  <c r="Y1391" i="5" s="1"/>
  <c r="W1399" i="5"/>
  <c r="Y1399" i="5" s="1"/>
  <c r="W1469" i="5"/>
  <c r="Y1469" i="5" s="1"/>
  <c r="W1541" i="5"/>
  <c r="Y1541" i="5" s="1"/>
  <c r="W1690" i="5"/>
  <c r="Y1690" i="5" s="1"/>
  <c r="W1950" i="5"/>
  <c r="Y1950" i="5" s="1"/>
  <c r="W1634" i="5"/>
  <c r="Y1634" i="5" s="1"/>
  <c r="W1714" i="5"/>
  <c r="Y1714" i="5" s="1"/>
  <c r="W1746" i="5"/>
  <c r="Y1746" i="5" s="1"/>
  <c r="W1815" i="5"/>
  <c r="Y1815" i="5" s="1"/>
  <c r="W1882" i="5"/>
  <c r="Y1882" i="5" s="1"/>
  <c r="W1910" i="5"/>
  <c r="Y1910" i="5" s="1"/>
  <c r="W1493" i="5"/>
  <c r="Y1493" i="5" s="1"/>
  <c r="W1771" i="5"/>
  <c r="Y1771" i="5" s="1"/>
  <c r="W1808" i="5"/>
  <c r="Y1808" i="5" s="1"/>
  <c r="W1966" i="5"/>
  <c r="Y1966" i="5" s="1"/>
  <c r="W1976" i="5"/>
  <c r="Y1976" i="5" s="1"/>
  <c r="W1998" i="5"/>
  <c r="Y1998" i="5" s="1"/>
  <c r="W2020" i="5"/>
  <c r="Y2020" i="5" s="1"/>
  <c r="W2039" i="5"/>
  <c r="Y2039" i="5" s="1"/>
  <c r="W1906" i="5"/>
  <c r="Y1906" i="5" s="1"/>
  <c r="W1942" i="5"/>
  <c r="Y1942" i="5" s="1"/>
  <c r="W2006" i="5"/>
  <c r="Y2006" i="5" s="1"/>
  <c r="W2038" i="5"/>
  <c r="Y2038" i="5" s="1"/>
  <c r="W2069" i="5"/>
  <c r="Y2069" i="5" s="1"/>
  <c r="W2085" i="5"/>
  <c r="Y2085" i="5" s="1"/>
  <c r="W2101" i="5"/>
  <c r="Y2101" i="5" s="1"/>
  <c r="W2117" i="5"/>
  <c r="Y2117" i="5" s="1"/>
  <c r="W1707" i="5"/>
  <c r="Y1707" i="5" s="1"/>
  <c r="W1752" i="5"/>
  <c r="Y1752" i="5" s="1"/>
  <c r="W1772" i="5"/>
  <c r="Y1772" i="5" s="1"/>
  <c r="W1819" i="5"/>
  <c r="Y1819" i="5" s="1"/>
  <c r="W2012" i="5"/>
  <c r="Y2012" i="5" s="1"/>
  <c r="W2044" i="5"/>
  <c r="Y2044" i="5" s="1"/>
  <c r="W2329" i="5"/>
  <c r="Y2329" i="5" s="1"/>
  <c r="W2375" i="5"/>
  <c r="Y2375" i="5" s="1"/>
  <c r="W2393" i="5"/>
  <c r="Y2393" i="5" s="1"/>
  <c r="W2457" i="5"/>
  <c r="Y2457" i="5" s="1"/>
  <c r="W2919" i="5"/>
  <c r="Y2919" i="5" s="1"/>
  <c r="W2955" i="5"/>
  <c r="Y2955" i="5" s="1"/>
  <c r="W3091" i="5"/>
  <c r="Y3091" i="5" s="1"/>
  <c r="W2971" i="5"/>
  <c r="Y2971" i="5" s="1"/>
  <c r="W3095" i="5"/>
  <c r="Y3095" i="5" s="1"/>
  <c r="W3124" i="5"/>
  <c r="Y3124" i="5" s="1"/>
  <c r="W3132" i="5"/>
  <c r="Y3132" i="5" s="1"/>
  <c r="W3348" i="5"/>
  <c r="Y3348" i="5" s="1"/>
  <c r="W3381" i="5"/>
  <c r="Y3381" i="5" s="1"/>
  <c r="W3259" i="5"/>
  <c r="Y3259" i="5" s="1"/>
  <c r="W3330" i="5"/>
  <c r="Y3330" i="5" s="1"/>
  <c r="W3529" i="5"/>
  <c r="Y3529" i="5" s="1"/>
  <c r="W3533" i="5"/>
  <c r="Y3533" i="5" s="1"/>
  <c r="W3565" i="5"/>
  <c r="Y3565" i="5" s="1"/>
  <c r="W3656" i="5"/>
  <c r="Y3656" i="5" s="1"/>
  <c r="W3643" i="5"/>
  <c r="Y3643" i="5" s="1"/>
  <c r="W3680" i="5"/>
  <c r="Y3680" i="5" s="1"/>
  <c r="W3634" i="5"/>
  <c r="Y3634" i="5" s="1"/>
  <c r="W3695" i="5"/>
  <c r="Y3695" i="5" s="1"/>
  <c r="W3699" i="5"/>
  <c r="Y3699" i="5" s="1"/>
  <c r="T3715" i="5"/>
  <c r="X3715" i="5" s="1"/>
  <c r="Z3715" i="5"/>
  <c r="S828" i="5"/>
  <c r="T828" i="5" s="1"/>
  <c r="X828" i="5" s="1"/>
  <c r="S948" i="5"/>
  <c r="T948" i="5" s="1"/>
  <c r="X948" i="5" s="1"/>
  <c r="S1140" i="5"/>
  <c r="Z1140" i="5" s="1"/>
  <c r="S1992" i="5"/>
  <c r="T1992" i="5" s="1"/>
  <c r="X1992" i="5" s="1"/>
  <c r="S2330" i="5"/>
  <c r="T2330" i="5" s="1"/>
  <c r="X2330" i="5" s="1"/>
  <c r="S2016" i="5"/>
  <c r="T2016" i="5" s="1"/>
  <c r="X2016" i="5" s="1"/>
  <c r="S2358" i="5"/>
  <c r="T2358" i="5" s="1"/>
  <c r="X2358" i="5" s="1"/>
  <c r="S2546" i="5"/>
  <c r="Z2546" i="5" s="1"/>
  <c r="S2610" i="5"/>
  <c r="T2610" i="5" s="1"/>
  <c r="X2610" i="5" s="1"/>
  <c r="S2674" i="5"/>
  <c r="T2674" i="5" s="1"/>
  <c r="X2674" i="5" s="1"/>
  <c r="S2706" i="5"/>
  <c r="T2706" i="5" s="1"/>
  <c r="X2706" i="5" s="1"/>
  <c r="S2738" i="5"/>
  <c r="T2738" i="5" s="1"/>
  <c r="X2738" i="5" s="1"/>
  <c r="S2798" i="5"/>
  <c r="T2798" i="5" s="1"/>
  <c r="X2798" i="5" s="1"/>
  <c r="S2862" i="5"/>
  <c r="T2862" i="5" s="1"/>
  <c r="X2862" i="5" s="1"/>
  <c r="S2522" i="5"/>
  <c r="T2522" i="5" s="1"/>
  <c r="X2522" i="5" s="1"/>
  <c r="S2586" i="5"/>
  <c r="T2586" i="5" s="1"/>
  <c r="X2586" i="5" s="1"/>
  <c r="S2650" i="5"/>
  <c r="T2650" i="5" s="1"/>
  <c r="X2650" i="5" s="1"/>
  <c r="S2694" i="5"/>
  <c r="T2694" i="5" s="1"/>
  <c r="X2694" i="5" s="1"/>
  <c r="S2726" i="5"/>
  <c r="T2726" i="5" s="1"/>
  <c r="X2726" i="5" s="1"/>
  <c r="S2774" i="5"/>
  <c r="T2774" i="5" s="1"/>
  <c r="X2774" i="5" s="1"/>
  <c r="S2838" i="5"/>
  <c r="T2838" i="5" s="1"/>
  <c r="X2838" i="5" s="1"/>
  <c r="S3192" i="5"/>
  <c r="T3192" i="5" s="1"/>
  <c r="X3192" i="5" s="1"/>
  <c r="S3240" i="5"/>
  <c r="T3240" i="5" s="1"/>
  <c r="X3240" i="5" s="1"/>
  <c r="S3272" i="5"/>
  <c r="T3272" i="5" s="1"/>
  <c r="X3272" i="5" s="1"/>
  <c r="S3196" i="5"/>
  <c r="T3196" i="5" s="1"/>
  <c r="X3196" i="5" s="1"/>
  <c r="S3284" i="5"/>
  <c r="Z3284" i="5" s="1"/>
  <c r="S3443" i="5"/>
  <c r="T3443" i="5" s="1"/>
  <c r="X3443" i="5" s="1"/>
  <c r="N93" i="5"/>
  <c r="AD93" i="5"/>
  <c r="AA93" i="5"/>
  <c r="AD101" i="5"/>
  <c r="N101" i="5"/>
  <c r="AA101" i="5"/>
  <c r="AD150" i="5"/>
  <c r="N150" i="5"/>
  <c r="AA150" i="5"/>
  <c r="AD157" i="5"/>
  <c r="N157" i="5"/>
  <c r="AA157" i="5"/>
  <c r="M157" i="5"/>
  <c r="V157" i="5" s="1"/>
  <c r="N216" i="5"/>
  <c r="AD216" i="5"/>
  <c r="AA216" i="5"/>
  <c r="AD295" i="5"/>
  <c r="N295" i="5"/>
  <c r="AA295" i="5"/>
  <c r="AD324" i="5"/>
  <c r="N324" i="5"/>
  <c r="AA324" i="5"/>
  <c r="N355" i="5"/>
  <c r="AD355" i="5"/>
  <c r="AA355" i="5"/>
  <c r="AD422" i="5"/>
  <c r="N422" i="5"/>
  <c r="AA422" i="5"/>
  <c r="AD426" i="5"/>
  <c r="N426" i="5"/>
  <c r="AA426" i="5"/>
  <c r="AD466" i="5"/>
  <c r="N466" i="5"/>
  <c r="AA466" i="5"/>
  <c r="AD488" i="5"/>
  <c r="N488" i="5"/>
  <c r="AA488" i="5"/>
  <c r="N534" i="5"/>
  <c r="AD534" i="5"/>
  <c r="AA534" i="5"/>
  <c r="N560" i="5"/>
  <c r="AD560" i="5"/>
  <c r="AA560" i="5"/>
  <c r="AD583" i="5"/>
  <c r="N583" i="5"/>
  <c r="AA583" i="5"/>
  <c r="AD680" i="5"/>
  <c r="N680" i="5"/>
  <c r="AA680" i="5"/>
  <c r="N767" i="5"/>
  <c r="AD767" i="5"/>
  <c r="AA767" i="5"/>
  <c r="N804" i="5"/>
  <c r="AD804" i="5"/>
  <c r="AA804" i="5"/>
  <c r="U832" i="5"/>
  <c r="T832" i="5"/>
  <c r="X832" i="5" s="1"/>
  <c r="Z832" i="5"/>
  <c r="U848" i="5"/>
  <c r="T848" i="5"/>
  <c r="X848" i="5" s="1"/>
  <c r="Z848" i="5"/>
  <c r="T887" i="5"/>
  <c r="X887" i="5" s="1"/>
  <c r="Z887" i="5"/>
  <c r="U887" i="5"/>
  <c r="W887" i="5" s="1"/>
  <c r="Y887" i="5" s="1"/>
  <c r="T895" i="5"/>
  <c r="X895" i="5" s="1"/>
  <c r="Z895" i="5"/>
  <c r="U895" i="5"/>
  <c r="T995" i="5"/>
  <c r="X995" i="5" s="1"/>
  <c r="Z995" i="5"/>
  <c r="U995" i="5"/>
  <c r="W995" i="5" s="1"/>
  <c r="Y995" i="5" s="1"/>
  <c r="T826" i="5"/>
  <c r="X826" i="5" s="1"/>
  <c r="Z826" i="5"/>
  <c r="T903" i="5"/>
  <c r="X903" i="5" s="1"/>
  <c r="Z903" i="5"/>
  <c r="T964" i="5"/>
  <c r="X964" i="5" s="1"/>
  <c r="Z964" i="5"/>
  <c r="U964" i="5"/>
  <c r="T984" i="5"/>
  <c r="X984" i="5" s="1"/>
  <c r="Z984" i="5"/>
  <c r="T850" i="5"/>
  <c r="X850" i="5" s="1"/>
  <c r="Z850" i="5"/>
  <c r="T929" i="5"/>
  <c r="X929" i="5" s="1"/>
  <c r="Z929" i="5"/>
  <c r="T1060" i="5"/>
  <c r="X1060" i="5" s="1"/>
  <c r="Z1060" i="5"/>
  <c r="U1060" i="5"/>
  <c r="T1079" i="5"/>
  <c r="X1079" i="5" s="1"/>
  <c r="Z1079" i="5"/>
  <c r="T1120" i="5"/>
  <c r="X1120" i="5" s="1"/>
  <c r="Z1120" i="5"/>
  <c r="U1120" i="5"/>
  <c r="W1120" i="5" s="1"/>
  <c r="Y1120" i="5" s="1"/>
  <c r="T817" i="5"/>
  <c r="X817" i="5" s="1"/>
  <c r="Z817" i="5"/>
  <c r="T956" i="5"/>
  <c r="X956" i="5" s="1"/>
  <c r="Z956" i="5"/>
  <c r="U956" i="5"/>
  <c r="T1018" i="5"/>
  <c r="X1018" i="5" s="1"/>
  <c r="Z1018" i="5"/>
  <c r="U1018" i="5"/>
  <c r="W1018" i="5" s="1"/>
  <c r="Y1018" i="5" s="1"/>
  <c r="T1042" i="5"/>
  <c r="X1042" i="5" s="1"/>
  <c r="Z1042" i="5"/>
  <c r="T877" i="5"/>
  <c r="X877" i="5" s="1"/>
  <c r="Z877" i="5"/>
  <c r="T987" i="5"/>
  <c r="X987" i="5" s="1"/>
  <c r="Z987" i="5"/>
  <c r="U987" i="5"/>
  <c r="T1040" i="5"/>
  <c r="X1040" i="5" s="1"/>
  <c r="Z1040" i="5"/>
  <c r="U1040" i="5"/>
  <c r="W1040" i="5" s="1"/>
  <c r="Y1040" i="5" s="1"/>
  <c r="T1154" i="5"/>
  <c r="X1154" i="5" s="1"/>
  <c r="Z1154" i="5"/>
  <c r="U1154" i="5"/>
  <c r="T1193" i="5"/>
  <c r="X1193" i="5" s="1"/>
  <c r="Z1193" i="5"/>
  <c r="T1201" i="5"/>
  <c r="X1201" i="5" s="1"/>
  <c r="Z1201" i="5"/>
  <c r="T1227" i="5"/>
  <c r="X1227" i="5" s="1"/>
  <c r="Z1227" i="5"/>
  <c r="U1227" i="5"/>
  <c r="T1240" i="5"/>
  <c r="X1240" i="5" s="1"/>
  <c r="Z1240" i="5"/>
  <c r="T1286" i="5"/>
  <c r="X1286" i="5" s="1"/>
  <c r="Z1286" i="5"/>
  <c r="T1296" i="5"/>
  <c r="X1296" i="5" s="1"/>
  <c r="Z1296" i="5"/>
  <c r="T1342" i="5"/>
  <c r="X1342" i="5" s="1"/>
  <c r="Z1342" i="5"/>
  <c r="U1342" i="5"/>
  <c r="T1088" i="5"/>
  <c r="X1088" i="5" s="1"/>
  <c r="Z1088" i="5"/>
  <c r="T1107" i="5"/>
  <c r="X1107" i="5" s="1"/>
  <c r="Z1107" i="5"/>
  <c r="T1188" i="5"/>
  <c r="X1188" i="5" s="1"/>
  <c r="Z1188" i="5"/>
  <c r="U1188" i="5"/>
  <c r="N1230" i="5"/>
  <c r="U1282" i="5"/>
  <c r="W1282" i="5" s="1"/>
  <c r="Y1282" i="5" s="1"/>
  <c r="T1282" i="5"/>
  <c r="X1282" i="5" s="1"/>
  <c r="Z1282" i="5"/>
  <c r="T1292" i="5"/>
  <c r="X1292" i="5" s="1"/>
  <c r="Z1292" i="5"/>
  <c r="T1344" i="5"/>
  <c r="X1344" i="5" s="1"/>
  <c r="Z1344" i="5"/>
  <c r="V1362" i="5"/>
  <c r="N1362" i="5"/>
  <c r="T1376" i="5"/>
  <c r="X1376" i="5" s="1"/>
  <c r="Z1376" i="5"/>
  <c r="U1376" i="5"/>
  <c r="W1376" i="5" s="1"/>
  <c r="Y1376" i="5" s="1"/>
  <c r="U1413" i="5"/>
  <c r="T1413" i="5"/>
  <c r="X1413" i="5" s="1"/>
  <c r="Z1413" i="5"/>
  <c r="T1440" i="5"/>
  <c r="X1440" i="5" s="1"/>
  <c r="Z1440" i="5"/>
  <c r="U1440" i="5"/>
  <c r="T1450" i="5"/>
  <c r="X1450" i="5" s="1"/>
  <c r="Z1450" i="5"/>
  <c r="T1119" i="5"/>
  <c r="X1119" i="5" s="1"/>
  <c r="Z1119" i="5"/>
  <c r="T1223" i="5"/>
  <c r="X1223" i="5" s="1"/>
  <c r="Z1223" i="5"/>
  <c r="U1223" i="5"/>
  <c r="T1260" i="5"/>
  <c r="X1260" i="5" s="1"/>
  <c r="Z1260" i="5"/>
  <c r="T1269" i="5"/>
  <c r="X1269" i="5" s="1"/>
  <c r="Z1269" i="5"/>
  <c r="T1165" i="5"/>
  <c r="X1165" i="5" s="1"/>
  <c r="Z1165" i="5"/>
  <c r="T1174" i="5"/>
  <c r="X1174" i="5" s="1"/>
  <c r="Z1174" i="5"/>
  <c r="U1174" i="5"/>
  <c r="T1182" i="5"/>
  <c r="X1182" i="5" s="1"/>
  <c r="Z1182" i="5"/>
  <c r="T1459" i="5"/>
  <c r="X1459" i="5" s="1"/>
  <c r="Z1459" i="5"/>
  <c r="T1482" i="5"/>
  <c r="X1482" i="5" s="1"/>
  <c r="Z1482" i="5"/>
  <c r="T1532" i="5"/>
  <c r="X1532" i="5" s="1"/>
  <c r="Z1532" i="5"/>
  <c r="U1532" i="5"/>
  <c r="W1532" i="5" s="1"/>
  <c r="Y1532" i="5" s="1"/>
  <c r="T1597" i="5"/>
  <c r="X1597" i="5" s="1"/>
  <c r="Z1597" i="5"/>
  <c r="T1622" i="5"/>
  <c r="X1622" i="5" s="1"/>
  <c r="Z1622" i="5"/>
  <c r="U1622" i="5"/>
  <c r="W1622" i="5" s="1"/>
  <c r="Y1622" i="5" s="1"/>
  <c r="T1458" i="5"/>
  <c r="X1458" i="5" s="1"/>
  <c r="Z1458" i="5"/>
  <c r="T1500" i="5"/>
  <c r="X1500" i="5" s="1"/>
  <c r="Z1500" i="5"/>
  <c r="U1536" i="5"/>
  <c r="T1536" i="5"/>
  <c r="X1536" i="5" s="1"/>
  <c r="Z1536" i="5"/>
  <c r="T1208" i="5"/>
  <c r="X1208" i="5" s="1"/>
  <c r="Z1208" i="5"/>
  <c r="T1389" i="5"/>
  <c r="X1389" i="5" s="1"/>
  <c r="Z1389" i="5"/>
  <c r="T1495" i="5"/>
  <c r="X1495" i="5" s="1"/>
  <c r="Z1495" i="5"/>
  <c r="T1451" i="5"/>
  <c r="X1451" i="5" s="1"/>
  <c r="Z1451" i="5"/>
  <c r="T1527" i="5"/>
  <c r="X1527" i="5" s="1"/>
  <c r="Z1527" i="5"/>
  <c r="T1584" i="5"/>
  <c r="X1584" i="5" s="1"/>
  <c r="Z1584" i="5"/>
  <c r="T1632" i="5"/>
  <c r="X1632" i="5" s="1"/>
  <c r="Z1632" i="5"/>
  <c r="T1675" i="5"/>
  <c r="X1675" i="5" s="1"/>
  <c r="Z1675" i="5"/>
  <c r="T1694" i="5"/>
  <c r="X1694" i="5" s="1"/>
  <c r="Z1694" i="5"/>
  <c r="U1694" i="5"/>
  <c r="T1718" i="5"/>
  <c r="X1718" i="5" s="1"/>
  <c r="Z1718" i="5"/>
  <c r="U1718" i="5"/>
  <c r="T1727" i="5"/>
  <c r="X1727" i="5" s="1"/>
  <c r="Z1727" i="5"/>
  <c r="T1744" i="5"/>
  <c r="X1744" i="5" s="1"/>
  <c r="Z1744" i="5"/>
  <c r="T1772" i="5"/>
  <c r="X1772" i="5" s="1"/>
  <c r="Z1772" i="5"/>
  <c r="T2090" i="5"/>
  <c r="X2090" i="5" s="1"/>
  <c r="Z2090" i="5"/>
  <c r="U2090" i="5"/>
  <c r="W2090" i="5" s="1"/>
  <c r="Y2090" i="5" s="1"/>
  <c r="T2106" i="5"/>
  <c r="X2106" i="5" s="1"/>
  <c r="Z2106" i="5"/>
  <c r="U2106" i="5"/>
  <c r="W2106" i="5" s="1"/>
  <c r="Y2106" i="5" s="1"/>
  <c r="T2122" i="5"/>
  <c r="X2122" i="5" s="1"/>
  <c r="Z2122" i="5"/>
  <c r="U2122" i="5"/>
  <c r="T1463" i="5"/>
  <c r="X1463" i="5" s="1"/>
  <c r="Z1463" i="5"/>
  <c r="T1576" i="5"/>
  <c r="X1576" i="5" s="1"/>
  <c r="Z1576" i="5"/>
  <c r="T1602" i="5"/>
  <c r="X1602" i="5" s="1"/>
  <c r="Z1602" i="5"/>
  <c r="T1618" i="5"/>
  <c r="X1618" i="5" s="1"/>
  <c r="Z1618" i="5"/>
  <c r="T1630" i="5"/>
  <c r="X1630" i="5" s="1"/>
  <c r="Z1630" i="5"/>
  <c r="T1640" i="5"/>
  <c r="X1640" i="5" s="1"/>
  <c r="Z1640" i="5"/>
  <c r="T1649" i="5"/>
  <c r="X1649" i="5" s="1"/>
  <c r="Z1649" i="5"/>
  <c r="U1649" i="5"/>
  <c r="W1649" i="5" s="1"/>
  <c r="Y1649" i="5" s="1"/>
  <c r="T1685" i="5"/>
  <c r="X1685" i="5" s="1"/>
  <c r="Z1685" i="5"/>
  <c r="U1685" i="5"/>
  <c r="T1724" i="5"/>
  <c r="X1724" i="5" s="1"/>
  <c r="Z1724" i="5"/>
  <c r="T1752" i="5"/>
  <c r="X1752" i="5" s="1"/>
  <c r="Z1752" i="5"/>
  <c r="T1460" i="5"/>
  <c r="X1460" i="5" s="1"/>
  <c r="Z1460" i="5"/>
  <c r="T1603" i="5"/>
  <c r="X1603" i="5" s="1"/>
  <c r="Z1603" i="5"/>
  <c r="T1624" i="5"/>
  <c r="X1624" i="5" s="1"/>
  <c r="Z1624" i="5"/>
  <c r="U1624" i="5"/>
  <c r="T1726" i="5"/>
  <c r="X1726" i="5" s="1"/>
  <c r="Z1726" i="5"/>
  <c r="U1726" i="5"/>
  <c r="T1365" i="5"/>
  <c r="X1365" i="5" s="1"/>
  <c r="Z1365" i="5"/>
  <c r="T1483" i="5"/>
  <c r="X1483" i="5" s="1"/>
  <c r="Z1483" i="5"/>
  <c r="T1642" i="5"/>
  <c r="X1642" i="5" s="1"/>
  <c r="Z1642" i="5"/>
  <c r="U1758" i="5"/>
  <c r="T1758" i="5"/>
  <c r="X1758" i="5" s="1"/>
  <c r="Z1758" i="5"/>
  <c r="U1802" i="5"/>
  <c r="T1802" i="5"/>
  <c r="X1802" i="5" s="1"/>
  <c r="Z1802" i="5"/>
  <c r="U1825" i="5"/>
  <c r="T1825" i="5"/>
  <c r="X1825" i="5" s="1"/>
  <c r="Z1825" i="5"/>
  <c r="T1840" i="5"/>
  <c r="X1840" i="5" s="1"/>
  <c r="Z1840" i="5"/>
  <c r="T2139" i="5"/>
  <c r="X2139" i="5" s="1"/>
  <c r="Z2139" i="5"/>
  <c r="U2139" i="5"/>
  <c r="W2139" i="5" s="1"/>
  <c r="Y2139" i="5" s="1"/>
  <c r="T2162" i="5"/>
  <c r="X2162" i="5" s="1"/>
  <c r="Z2162" i="5"/>
  <c r="U2162" i="5"/>
  <c r="W2162" i="5" s="1"/>
  <c r="Y2162" i="5" s="1"/>
  <c r="T2192" i="5"/>
  <c r="X2192" i="5" s="1"/>
  <c r="Z2192" i="5"/>
  <c r="U2192" i="5"/>
  <c r="W2192" i="5" s="1"/>
  <c r="Y2192" i="5" s="1"/>
  <c r="T1808" i="5"/>
  <c r="X1808" i="5" s="1"/>
  <c r="Z1808" i="5"/>
  <c r="T2097" i="5"/>
  <c r="X2097" i="5" s="1"/>
  <c r="Z2097" i="5"/>
  <c r="T2243" i="5"/>
  <c r="X2243" i="5" s="1"/>
  <c r="Z2243" i="5"/>
  <c r="T2275" i="5"/>
  <c r="X2275" i="5" s="1"/>
  <c r="Z2275" i="5"/>
  <c r="T2313" i="5"/>
  <c r="X2313" i="5" s="1"/>
  <c r="Z2313" i="5"/>
  <c r="T2357" i="5"/>
  <c r="X2357" i="5" s="1"/>
  <c r="Z2357" i="5"/>
  <c r="U2357" i="5"/>
  <c r="T2382" i="5"/>
  <c r="X2382" i="5" s="1"/>
  <c r="Z2382" i="5"/>
  <c r="U2382" i="5"/>
  <c r="T2446" i="5"/>
  <c r="X2446" i="5" s="1"/>
  <c r="Z2446" i="5"/>
  <c r="U2446" i="5"/>
  <c r="W2446" i="5" s="1"/>
  <c r="Y2446" i="5" s="1"/>
  <c r="U2476" i="5"/>
  <c r="W2476" i="5" s="1"/>
  <c r="Y2476" i="5" s="1"/>
  <c r="T2476" i="5"/>
  <c r="X2476" i="5" s="1"/>
  <c r="Z2476" i="5"/>
  <c r="U2480" i="5"/>
  <c r="W2480" i="5" s="1"/>
  <c r="Y2480" i="5" s="1"/>
  <c r="T2480" i="5"/>
  <c r="X2480" i="5" s="1"/>
  <c r="Z2480" i="5"/>
  <c r="T2486" i="5"/>
  <c r="X2486" i="5" s="1"/>
  <c r="Z2486" i="5"/>
  <c r="U2486" i="5"/>
  <c r="T2495" i="5"/>
  <c r="X2495" i="5" s="1"/>
  <c r="Z2495" i="5"/>
  <c r="T2515" i="5"/>
  <c r="X2515" i="5" s="1"/>
  <c r="Z2515" i="5"/>
  <c r="T2574" i="5"/>
  <c r="X2574" i="5" s="1"/>
  <c r="Z2574" i="5"/>
  <c r="U2574" i="5"/>
  <c r="W2574" i="5" s="1"/>
  <c r="Y2574" i="5" s="1"/>
  <c r="T1867" i="5"/>
  <c r="X1867" i="5" s="1"/>
  <c r="Z1867" i="5"/>
  <c r="T2008" i="5"/>
  <c r="X2008" i="5" s="1"/>
  <c r="Z2008" i="5"/>
  <c r="T2155" i="5"/>
  <c r="X2155" i="5" s="1"/>
  <c r="Z2155" i="5"/>
  <c r="U2155" i="5"/>
  <c r="T2163" i="5"/>
  <c r="X2163" i="5" s="1"/>
  <c r="Z2163" i="5"/>
  <c r="U2163" i="5"/>
  <c r="T2165" i="5"/>
  <c r="X2165" i="5" s="1"/>
  <c r="Z2165" i="5"/>
  <c r="U2165" i="5"/>
  <c r="T2181" i="5"/>
  <c r="X2181" i="5" s="1"/>
  <c r="Z2181" i="5"/>
  <c r="U2181" i="5"/>
  <c r="T2224" i="5"/>
  <c r="X2224" i="5" s="1"/>
  <c r="Z2224" i="5"/>
  <c r="T2290" i="5"/>
  <c r="X2290" i="5" s="1"/>
  <c r="Z2290" i="5"/>
  <c r="T2377" i="5"/>
  <c r="X2377" i="5" s="1"/>
  <c r="Z2377" i="5"/>
  <c r="U2377" i="5"/>
  <c r="T2404" i="5"/>
  <c r="X2404" i="5" s="1"/>
  <c r="Z2404" i="5"/>
  <c r="U2404" i="5"/>
  <c r="T2557" i="5"/>
  <c r="X2557" i="5" s="1"/>
  <c r="Z2557" i="5"/>
  <c r="U2557" i="5"/>
  <c r="T1816" i="5"/>
  <c r="X1816" i="5" s="1"/>
  <c r="Z1816" i="5"/>
  <c r="T1982" i="5"/>
  <c r="X1982" i="5" s="1"/>
  <c r="Z1982" i="5"/>
  <c r="T2046" i="5"/>
  <c r="X2046" i="5" s="1"/>
  <c r="Z2046" i="5"/>
  <c r="T2075" i="5"/>
  <c r="X2075" i="5" s="1"/>
  <c r="Z2075" i="5"/>
  <c r="U2075" i="5"/>
  <c r="T2210" i="5"/>
  <c r="X2210" i="5" s="1"/>
  <c r="Z2210" i="5"/>
  <c r="T2257" i="5"/>
  <c r="X2257" i="5" s="1"/>
  <c r="Z2257" i="5"/>
  <c r="U2257" i="5"/>
  <c r="T2272" i="5"/>
  <c r="X2272" i="5" s="1"/>
  <c r="Z2272" i="5"/>
  <c r="U2272" i="5"/>
  <c r="W2272" i="5" s="1"/>
  <c r="Y2272" i="5" s="1"/>
  <c r="T2279" i="5"/>
  <c r="X2279" i="5" s="1"/>
  <c r="Z2279" i="5"/>
  <c r="U2279" i="5"/>
  <c r="T2324" i="5"/>
  <c r="X2324" i="5" s="1"/>
  <c r="Z2324" i="5"/>
  <c r="T2366" i="5"/>
  <c r="X2366" i="5" s="1"/>
  <c r="Z2366" i="5"/>
  <c r="T2403" i="5"/>
  <c r="X2403" i="5" s="1"/>
  <c r="Z2403" i="5"/>
  <c r="U2403" i="5"/>
  <c r="T2415" i="5"/>
  <c r="X2415" i="5" s="1"/>
  <c r="Z2415" i="5"/>
  <c r="U2415" i="5"/>
  <c r="T2458" i="5"/>
  <c r="X2458" i="5" s="1"/>
  <c r="Z2458" i="5"/>
  <c r="T1807" i="5"/>
  <c r="X1807" i="5" s="1"/>
  <c r="Z1807" i="5"/>
  <c r="T1901" i="5"/>
  <c r="X1901" i="5" s="1"/>
  <c r="Z1901" i="5"/>
  <c r="U1901" i="5"/>
  <c r="T1926" i="5"/>
  <c r="X1926" i="5" s="1"/>
  <c r="Z1926" i="5"/>
  <c r="T2239" i="5"/>
  <c r="X2239" i="5" s="1"/>
  <c r="Z2239" i="5"/>
  <c r="U2239" i="5"/>
  <c r="W2239" i="5" s="1"/>
  <c r="Y2239" i="5" s="1"/>
  <c r="T2251" i="5"/>
  <c r="X2251" i="5" s="1"/>
  <c r="Z2251" i="5"/>
  <c r="T2392" i="5"/>
  <c r="X2392" i="5" s="1"/>
  <c r="Z2392" i="5"/>
  <c r="T2424" i="5"/>
  <c r="X2424" i="5" s="1"/>
  <c r="Z2424" i="5"/>
  <c r="T2441" i="5"/>
  <c r="X2441" i="5" s="1"/>
  <c r="Z2441" i="5"/>
  <c r="T2462" i="5"/>
  <c r="X2462" i="5" s="1"/>
  <c r="Z2462" i="5"/>
  <c r="T2620" i="5"/>
  <c r="X2620" i="5" s="1"/>
  <c r="Z2620" i="5"/>
  <c r="T2628" i="5"/>
  <c r="X2628" i="5" s="1"/>
  <c r="Z2628" i="5"/>
  <c r="T2663" i="5"/>
  <c r="X2663" i="5" s="1"/>
  <c r="Z2663" i="5"/>
  <c r="T2679" i="5"/>
  <c r="X2679" i="5" s="1"/>
  <c r="Z2679" i="5"/>
  <c r="T2753" i="5"/>
  <c r="X2753" i="5" s="1"/>
  <c r="Z2753" i="5"/>
  <c r="U2753" i="5"/>
  <c r="W2753" i="5" s="1"/>
  <c r="Y2753" i="5" s="1"/>
  <c r="T2762" i="5"/>
  <c r="X2762" i="5" s="1"/>
  <c r="Z2762" i="5"/>
  <c r="U2762" i="5"/>
  <c r="W2762" i="5" s="1"/>
  <c r="Y2762" i="5" s="1"/>
  <c r="T2795" i="5"/>
  <c r="X2795" i="5" s="1"/>
  <c r="Z2795" i="5"/>
  <c r="T2803" i="5"/>
  <c r="X2803" i="5" s="1"/>
  <c r="Z2803" i="5"/>
  <c r="U2803" i="5"/>
  <c r="W2803" i="5" s="1"/>
  <c r="Y2803" i="5" s="1"/>
  <c r="T2809" i="5"/>
  <c r="X2809" i="5" s="1"/>
  <c r="Z2809" i="5"/>
  <c r="U2809" i="5"/>
  <c r="W2809" i="5" s="1"/>
  <c r="Y2809" i="5" s="1"/>
  <c r="T2819" i="5"/>
  <c r="X2819" i="5" s="1"/>
  <c r="Z2819" i="5"/>
  <c r="U2819" i="5"/>
  <c r="Z2825" i="5"/>
  <c r="T2825" i="5"/>
  <c r="X2825" i="5" s="1"/>
  <c r="T2832" i="5"/>
  <c r="X2832" i="5" s="1"/>
  <c r="Z2832" i="5"/>
  <c r="T2520" i="5"/>
  <c r="X2520" i="5" s="1"/>
  <c r="Z2520" i="5"/>
  <c r="U2520" i="5"/>
  <c r="T2552" i="5"/>
  <c r="X2552" i="5" s="1"/>
  <c r="Z2552" i="5"/>
  <c r="U2552" i="5"/>
  <c r="T2646" i="5"/>
  <c r="X2646" i="5" s="1"/>
  <c r="Z2646" i="5"/>
  <c r="U2646" i="5"/>
  <c r="T2662" i="5"/>
  <c r="X2662" i="5" s="1"/>
  <c r="Z2662" i="5"/>
  <c r="U2662" i="5"/>
  <c r="T2735" i="5"/>
  <c r="X2735" i="5" s="1"/>
  <c r="Z2735" i="5"/>
  <c r="T2739" i="5"/>
  <c r="X2739" i="5" s="1"/>
  <c r="Z2739" i="5"/>
  <c r="U2739" i="5"/>
  <c r="T2747" i="5"/>
  <c r="X2747" i="5" s="1"/>
  <c r="Z2747" i="5"/>
  <c r="T2804" i="5"/>
  <c r="X2804" i="5" s="1"/>
  <c r="Z2804" i="5"/>
  <c r="T2844" i="5"/>
  <c r="X2844" i="5" s="1"/>
  <c r="Z2844" i="5"/>
  <c r="T2899" i="5"/>
  <c r="X2899" i="5" s="1"/>
  <c r="Z2899" i="5"/>
  <c r="T2918" i="5"/>
  <c r="X2918" i="5" s="1"/>
  <c r="Z2918" i="5"/>
  <c r="U2918" i="5"/>
  <c r="W2918" i="5" s="1"/>
  <c r="Y2918" i="5" s="1"/>
  <c r="T2946" i="5"/>
  <c r="X2946" i="5" s="1"/>
  <c r="Z2946" i="5"/>
  <c r="U2946" i="5"/>
  <c r="T3015" i="5"/>
  <c r="X3015" i="5" s="1"/>
  <c r="Z3015" i="5"/>
  <c r="U3030" i="5"/>
  <c r="T3030" i="5"/>
  <c r="X3030" i="5" s="1"/>
  <c r="Z3030" i="5"/>
  <c r="T3050" i="5"/>
  <c r="X3050" i="5" s="1"/>
  <c r="Z3050" i="5"/>
  <c r="U3050" i="5"/>
  <c r="T3060" i="5"/>
  <c r="X3060" i="5" s="1"/>
  <c r="Z3060" i="5"/>
  <c r="T3084" i="5"/>
  <c r="X3084" i="5" s="1"/>
  <c r="Z3084" i="5"/>
  <c r="T3093" i="5"/>
  <c r="X3093" i="5" s="1"/>
  <c r="Z3093" i="5"/>
  <c r="T3101" i="5"/>
  <c r="X3101" i="5" s="1"/>
  <c r="Z3101" i="5"/>
  <c r="T3109" i="5"/>
  <c r="X3109" i="5" s="1"/>
  <c r="Z3109" i="5"/>
  <c r="T3117" i="5"/>
  <c r="X3117" i="5" s="1"/>
  <c r="Z3117" i="5"/>
  <c r="T3137" i="5"/>
  <c r="X3137" i="5" s="1"/>
  <c r="Z3137" i="5"/>
  <c r="T3149" i="5"/>
  <c r="X3149" i="5" s="1"/>
  <c r="Z3149" i="5"/>
  <c r="U3149" i="5"/>
  <c r="T3157" i="5"/>
  <c r="X3157" i="5" s="1"/>
  <c r="Z3157" i="5"/>
  <c r="U3157" i="5"/>
  <c r="T3183" i="5"/>
  <c r="X3183" i="5" s="1"/>
  <c r="Z3183" i="5"/>
  <c r="T3213" i="5"/>
  <c r="X3213" i="5" s="1"/>
  <c r="Z3213" i="5"/>
  <c r="U3213" i="5"/>
  <c r="T3221" i="5"/>
  <c r="X3221" i="5" s="1"/>
  <c r="Z3221" i="5"/>
  <c r="U3221" i="5"/>
  <c r="T3261" i="5"/>
  <c r="X3261" i="5" s="1"/>
  <c r="Z3261" i="5"/>
  <c r="T3273" i="5"/>
  <c r="X3273" i="5" s="1"/>
  <c r="Z3273" i="5"/>
  <c r="U3273" i="5"/>
  <c r="T3297" i="5"/>
  <c r="X3297" i="5" s="1"/>
  <c r="Z3297" i="5"/>
  <c r="U3297" i="5"/>
  <c r="W3297" i="5" s="1"/>
  <c r="Y3297" i="5" s="1"/>
  <c r="T3326" i="5"/>
  <c r="X3326" i="5" s="1"/>
  <c r="Z3326" i="5"/>
  <c r="T3335" i="5"/>
  <c r="X3335" i="5" s="1"/>
  <c r="Z3335" i="5"/>
  <c r="T3368" i="5"/>
  <c r="X3368" i="5" s="1"/>
  <c r="Z3368" i="5"/>
  <c r="U3368" i="5"/>
  <c r="T2680" i="5"/>
  <c r="X2680" i="5" s="1"/>
  <c r="Z2680" i="5"/>
  <c r="T2692" i="5"/>
  <c r="X2692" i="5" s="1"/>
  <c r="Z2692" i="5"/>
  <c r="T2775" i="5"/>
  <c r="X2775" i="5" s="1"/>
  <c r="Z2775" i="5"/>
  <c r="T2780" i="5"/>
  <c r="X2780" i="5" s="1"/>
  <c r="Z2780" i="5"/>
  <c r="T2789" i="5"/>
  <c r="X2789" i="5" s="1"/>
  <c r="Z2789" i="5"/>
  <c r="T2801" i="5"/>
  <c r="X2801" i="5" s="1"/>
  <c r="Z2801" i="5"/>
  <c r="T2813" i="5"/>
  <c r="X2813" i="5" s="1"/>
  <c r="Z2813" i="5"/>
  <c r="T2933" i="5"/>
  <c r="X2933" i="5" s="1"/>
  <c r="Z2933" i="5"/>
  <c r="U2933" i="5"/>
  <c r="W2933" i="5" s="1"/>
  <c r="Y2933" i="5" s="1"/>
  <c r="U3011" i="5"/>
  <c r="W3011" i="5" s="1"/>
  <c r="Y3011" i="5" s="1"/>
  <c r="T3011" i="5"/>
  <c r="X3011" i="5" s="1"/>
  <c r="Z3011" i="5"/>
  <c r="T3092" i="5"/>
  <c r="X3092" i="5" s="1"/>
  <c r="Z3092" i="5"/>
  <c r="T3100" i="5"/>
  <c r="X3100" i="5" s="1"/>
  <c r="Z3100" i="5"/>
  <c r="T3108" i="5"/>
  <c r="X3108" i="5" s="1"/>
  <c r="Z3108" i="5"/>
  <c r="T3116" i="5"/>
  <c r="X3116" i="5" s="1"/>
  <c r="Z3116" i="5"/>
  <c r="U3134" i="5"/>
  <c r="W3134" i="5" s="1"/>
  <c r="Y3134" i="5" s="1"/>
  <c r="T3134" i="5"/>
  <c r="X3134" i="5" s="1"/>
  <c r="Z3134" i="5"/>
  <c r="T3169" i="5"/>
  <c r="X3169" i="5" s="1"/>
  <c r="Z3169" i="5"/>
  <c r="U3169" i="5"/>
  <c r="W3169" i="5" s="1"/>
  <c r="Y3169" i="5" s="1"/>
  <c r="T3226" i="5"/>
  <c r="X3226" i="5" s="1"/>
  <c r="Z3226" i="5"/>
  <c r="T3362" i="5"/>
  <c r="X3362" i="5" s="1"/>
  <c r="Z3362" i="5"/>
  <c r="T2597" i="5"/>
  <c r="X2597" i="5" s="1"/>
  <c r="Z2597" i="5"/>
  <c r="T2609" i="5"/>
  <c r="X2609" i="5" s="1"/>
  <c r="Z2609" i="5"/>
  <c r="T2648" i="5"/>
  <c r="X2648" i="5" s="1"/>
  <c r="Z2648" i="5"/>
  <c r="T2664" i="5"/>
  <c r="X2664" i="5" s="1"/>
  <c r="Z2664" i="5"/>
  <c r="T2794" i="5"/>
  <c r="X2794" i="5" s="1"/>
  <c r="Z2794" i="5"/>
  <c r="U2794" i="5"/>
  <c r="T2828" i="5"/>
  <c r="X2828" i="5" s="1"/>
  <c r="Z2828" i="5"/>
  <c r="T2848" i="5"/>
  <c r="X2848" i="5" s="1"/>
  <c r="Z2848" i="5"/>
  <c r="T2858" i="5"/>
  <c r="X2858" i="5" s="1"/>
  <c r="Z2858" i="5"/>
  <c r="U2858" i="5"/>
  <c r="T2929" i="5"/>
  <c r="X2929" i="5" s="1"/>
  <c r="Z2929" i="5"/>
  <c r="U2929" i="5"/>
  <c r="W2929" i="5" s="1"/>
  <c r="Y2929" i="5" s="1"/>
  <c r="T2950" i="5"/>
  <c r="X2950" i="5" s="1"/>
  <c r="Z2950" i="5"/>
  <c r="U2950" i="5"/>
  <c r="U2977" i="5"/>
  <c r="T2977" i="5"/>
  <c r="X2977" i="5" s="1"/>
  <c r="Z2977" i="5"/>
  <c r="T2470" i="5"/>
  <c r="X2470" i="5" s="1"/>
  <c r="Z2470" i="5"/>
  <c r="T2545" i="5"/>
  <c r="X2545" i="5" s="1"/>
  <c r="Z2545" i="5"/>
  <c r="T2638" i="5"/>
  <c r="X2638" i="5" s="1"/>
  <c r="Z2638" i="5"/>
  <c r="U2638" i="5"/>
  <c r="T2653" i="5"/>
  <c r="X2653" i="5" s="1"/>
  <c r="Z2653" i="5"/>
  <c r="T2713" i="5"/>
  <c r="X2713" i="5" s="1"/>
  <c r="Z2713" i="5"/>
  <c r="T2728" i="5"/>
  <c r="X2728" i="5" s="1"/>
  <c r="Z2728" i="5"/>
  <c r="T2751" i="5"/>
  <c r="X2751" i="5" s="1"/>
  <c r="Z2751" i="5"/>
  <c r="T2755" i="5"/>
  <c r="X2755" i="5" s="1"/>
  <c r="Z2755" i="5"/>
  <c r="U2755" i="5"/>
  <c r="T2763" i="5"/>
  <c r="X2763" i="5" s="1"/>
  <c r="Z2763" i="5"/>
  <c r="T2922" i="5"/>
  <c r="X2922" i="5" s="1"/>
  <c r="Z2922" i="5"/>
  <c r="U2922" i="5"/>
  <c r="W2922" i="5" s="1"/>
  <c r="Y2922" i="5" s="1"/>
  <c r="T2980" i="5"/>
  <c r="X2980" i="5" s="1"/>
  <c r="Z2980" i="5"/>
  <c r="U2980" i="5"/>
  <c r="W2980" i="5" s="1"/>
  <c r="Y2980" i="5" s="1"/>
  <c r="T2984" i="5"/>
  <c r="X2984" i="5" s="1"/>
  <c r="Z2984" i="5"/>
  <c r="T2986" i="5"/>
  <c r="X2986" i="5" s="1"/>
  <c r="Z2986" i="5"/>
  <c r="U2986" i="5"/>
  <c r="W2986" i="5" s="1"/>
  <c r="Y2986" i="5" s="1"/>
  <c r="T2996" i="5"/>
  <c r="X2996" i="5" s="1"/>
  <c r="Z2996" i="5"/>
  <c r="T3063" i="5"/>
  <c r="X3063" i="5" s="1"/>
  <c r="Z3063" i="5"/>
  <c r="T3146" i="5"/>
  <c r="X3146" i="5" s="1"/>
  <c r="Z3146" i="5"/>
  <c r="T3210" i="5"/>
  <c r="X3210" i="5" s="1"/>
  <c r="Z3210" i="5"/>
  <c r="T3330" i="5"/>
  <c r="X3330" i="5" s="1"/>
  <c r="Z3330" i="5"/>
  <c r="T3480" i="5"/>
  <c r="X3480" i="5" s="1"/>
  <c r="Z3480" i="5"/>
  <c r="T3496" i="5"/>
  <c r="X3496" i="5" s="1"/>
  <c r="Z3496" i="5"/>
  <c r="T3537" i="5"/>
  <c r="X3537" i="5" s="1"/>
  <c r="Z3537" i="5"/>
  <c r="T3569" i="5"/>
  <c r="X3569" i="5" s="1"/>
  <c r="Z3569" i="5"/>
  <c r="T3579" i="5"/>
  <c r="X3579" i="5" s="1"/>
  <c r="Z3579" i="5"/>
  <c r="U3579" i="5"/>
  <c r="W3579" i="5" s="1"/>
  <c r="Y3579" i="5" s="1"/>
  <c r="T3610" i="5"/>
  <c r="X3610" i="5" s="1"/>
  <c r="Z3610" i="5"/>
  <c r="U3610" i="5"/>
  <c r="W3610" i="5" s="1"/>
  <c r="Y3610" i="5" s="1"/>
  <c r="T3650" i="5"/>
  <c r="X3650" i="5" s="1"/>
  <c r="Z3650" i="5"/>
  <c r="T3068" i="5"/>
  <c r="X3068" i="5" s="1"/>
  <c r="Z3068" i="5"/>
  <c r="T3207" i="5"/>
  <c r="X3207" i="5" s="1"/>
  <c r="Z3207" i="5"/>
  <c r="T3299" i="5"/>
  <c r="X3299" i="5" s="1"/>
  <c r="Z3299" i="5"/>
  <c r="T3341" i="5"/>
  <c r="X3341" i="5" s="1"/>
  <c r="Z3341" i="5"/>
  <c r="T3376" i="5"/>
  <c r="X3376" i="5" s="1"/>
  <c r="Z3376" i="5"/>
  <c r="U3376" i="5"/>
  <c r="T3491" i="5"/>
  <c r="X3491" i="5" s="1"/>
  <c r="Z3491" i="5"/>
  <c r="T3519" i="5"/>
  <c r="X3519" i="5" s="1"/>
  <c r="Z3519" i="5"/>
  <c r="U3519" i="5"/>
  <c r="W3519" i="5" s="1"/>
  <c r="Y3519" i="5" s="1"/>
  <c r="T2994" i="5"/>
  <c r="X2994" i="5" s="1"/>
  <c r="Z2994" i="5"/>
  <c r="U2994" i="5"/>
  <c r="T3037" i="5"/>
  <c r="X3037" i="5" s="1"/>
  <c r="Z3037" i="5"/>
  <c r="T3069" i="5"/>
  <c r="X3069" i="5" s="1"/>
  <c r="Z3069" i="5"/>
  <c r="T3235" i="5"/>
  <c r="X3235" i="5" s="1"/>
  <c r="Z3235" i="5"/>
  <c r="T3287" i="5"/>
  <c r="X3287" i="5" s="1"/>
  <c r="Z3287" i="5"/>
  <c r="T3317" i="5"/>
  <c r="X3317" i="5" s="1"/>
  <c r="Z3317" i="5"/>
  <c r="T3347" i="5"/>
  <c r="X3347" i="5" s="1"/>
  <c r="Z3347" i="5"/>
  <c r="T3363" i="5"/>
  <c r="X3363" i="5" s="1"/>
  <c r="Z3363" i="5"/>
  <c r="T3044" i="5"/>
  <c r="X3044" i="5" s="1"/>
  <c r="Z3044" i="5"/>
  <c r="T3454" i="5"/>
  <c r="X3454" i="5" s="1"/>
  <c r="Z3454" i="5"/>
  <c r="T3490" i="5"/>
  <c r="X3490" i="5" s="1"/>
  <c r="Z3490" i="5"/>
  <c r="T3559" i="5"/>
  <c r="X3559" i="5" s="1"/>
  <c r="Z3559" i="5"/>
  <c r="U3559" i="5"/>
  <c r="T3472" i="5"/>
  <c r="X3472" i="5" s="1"/>
  <c r="Z3472" i="5"/>
  <c r="T3520" i="5"/>
  <c r="X3520" i="5" s="1"/>
  <c r="Z3520" i="5"/>
  <c r="T3616" i="5"/>
  <c r="X3616" i="5" s="1"/>
  <c r="Z3616" i="5"/>
  <c r="U3616" i="5"/>
  <c r="W3616" i="5" s="1"/>
  <c r="Y3616" i="5" s="1"/>
  <c r="T3648" i="5"/>
  <c r="X3648" i="5" s="1"/>
  <c r="Z3648" i="5"/>
  <c r="U3648" i="5"/>
  <c r="T3672" i="5"/>
  <c r="X3672" i="5" s="1"/>
  <c r="Z3672" i="5"/>
  <c r="U3672" i="5"/>
  <c r="T3704" i="5"/>
  <c r="X3704" i="5" s="1"/>
  <c r="Z3704" i="5"/>
  <c r="U3704" i="5"/>
  <c r="T3425" i="5"/>
  <c r="X3425" i="5" s="1"/>
  <c r="Z3425" i="5"/>
  <c r="T3484" i="5"/>
  <c r="X3484" i="5" s="1"/>
  <c r="Z3484" i="5"/>
  <c r="T3535" i="5"/>
  <c r="X3535" i="5" s="1"/>
  <c r="Z3535" i="5"/>
  <c r="T3567" i="5"/>
  <c r="X3567" i="5" s="1"/>
  <c r="Z3567" i="5"/>
  <c r="T3593" i="5"/>
  <c r="X3593" i="5" s="1"/>
  <c r="Z3593" i="5"/>
  <c r="U3593" i="5"/>
  <c r="W3593" i="5" s="1"/>
  <c r="Y3593" i="5" s="1"/>
  <c r="T3513" i="5"/>
  <c r="X3513" i="5" s="1"/>
  <c r="Z3513" i="5"/>
  <c r="T3640" i="5"/>
  <c r="X3640" i="5" s="1"/>
  <c r="Z3640" i="5"/>
  <c r="T3668" i="5"/>
  <c r="X3668" i="5" s="1"/>
  <c r="Z3668" i="5"/>
  <c r="T3684" i="5"/>
  <c r="X3684" i="5" s="1"/>
  <c r="Z3684" i="5"/>
  <c r="S53" i="5"/>
  <c r="U157" i="5"/>
  <c r="W157" i="5" s="1"/>
  <c r="Y157" i="5" s="1"/>
  <c r="S109" i="5"/>
  <c r="S213" i="5"/>
  <c r="S175" i="5"/>
  <c r="S299" i="5"/>
  <c r="S363" i="5"/>
  <c r="S395" i="5"/>
  <c r="Z395" i="5" s="1"/>
  <c r="S461" i="5"/>
  <c r="S493" i="5"/>
  <c r="S414" i="5"/>
  <c r="S560" i="5"/>
  <c r="U560" i="5" s="1"/>
  <c r="W560" i="5" s="1"/>
  <c r="Y560" i="5" s="1"/>
  <c r="S591" i="5"/>
  <c r="M643" i="5"/>
  <c r="R540" i="5"/>
  <c r="S540" i="5" s="1"/>
  <c r="U540" i="5" s="1"/>
  <c r="M442" i="5"/>
  <c r="M493" i="5"/>
  <c r="T3714" i="5"/>
  <c r="X3714" i="5" s="1"/>
  <c r="U3714" i="5"/>
  <c r="W3714" i="5" s="1"/>
  <c r="Y3714" i="5" s="1"/>
  <c r="T3713" i="5"/>
  <c r="X3713" i="5" s="1"/>
  <c r="Z3713" i="5"/>
  <c r="U852" i="5"/>
  <c r="T852" i="5"/>
  <c r="X852" i="5" s="1"/>
  <c r="Z852" i="5"/>
  <c r="T899" i="5"/>
  <c r="X899" i="5" s="1"/>
  <c r="Z899" i="5"/>
  <c r="T924" i="5"/>
  <c r="X924" i="5" s="1"/>
  <c r="Z924" i="5"/>
  <c r="U924" i="5"/>
  <c r="T1015" i="5"/>
  <c r="X1015" i="5" s="1"/>
  <c r="Z1015" i="5"/>
  <c r="T1071" i="5"/>
  <c r="X1071" i="5" s="1"/>
  <c r="Z1071" i="5"/>
  <c r="U1071" i="5"/>
  <c r="T827" i="5"/>
  <c r="X827" i="5" s="1"/>
  <c r="Z827" i="5"/>
  <c r="T913" i="5"/>
  <c r="X913" i="5" s="1"/>
  <c r="Z913" i="5"/>
  <c r="T952" i="5"/>
  <c r="X952" i="5" s="1"/>
  <c r="Z952" i="5"/>
  <c r="U952" i="5"/>
  <c r="T968" i="5"/>
  <c r="X968" i="5" s="1"/>
  <c r="Z968" i="5"/>
  <c r="U968" i="5"/>
  <c r="T1024" i="5"/>
  <c r="X1024" i="5" s="1"/>
  <c r="Z1024" i="5"/>
  <c r="T1029" i="5"/>
  <c r="X1029" i="5" s="1"/>
  <c r="Z1029" i="5"/>
  <c r="T861" i="5"/>
  <c r="X861" i="5" s="1"/>
  <c r="Z861" i="5"/>
  <c r="U861" i="5"/>
  <c r="T910" i="5"/>
  <c r="X910" i="5" s="1"/>
  <c r="Z910" i="5"/>
  <c r="U910" i="5"/>
  <c r="U1069" i="5"/>
  <c r="T1069" i="5"/>
  <c r="X1069" i="5" s="1"/>
  <c r="Z1069" i="5"/>
  <c r="T884" i="5"/>
  <c r="X884" i="5" s="1"/>
  <c r="Z884" i="5"/>
  <c r="U884" i="5"/>
  <c r="T923" i="5"/>
  <c r="X923" i="5" s="1"/>
  <c r="Z923" i="5"/>
  <c r="T927" i="5"/>
  <c r="X927" i="5" s="1"/>
  <c r="Z927" i="5"/>
  <c r="T960" i="5"/>
  <c r="X960" i="5" s="1"/>
  <c r="Z960" i="5"/>
  <c r="U960" i="5"/>
  <c r="T1041" i="5"/>
  <c r="X1041" i="5" s="1"/>
  <c r="Z1041" i="5"/>
  <c r="U1041" i="5"/>
  <c r="T1063" i="5"/>
  <c r="X1063" i="5" s="1"/>
  <c r="Z1063" i="5"/>
  <c r="U1063" i="5"/>
  <c r="T1108" i="5"/>
  <c r="X1108" i="5" s="1"/>
  <c r="Z1108" i="5"/>
  <c r="T1117" i="5"/>
  <c r="X1117" i="5" s="1"/>
  <c r="Z1117" i="5"/>
  <c r="U1117" i="5"/>
  <c r="W1117" i="5" s="1"/>
  <c r="Y1117" i="5" s="1"/>
  <c r="T1122" i="5"/>
  <c r="X1122" i="5" s="1"/>
  <c r="Z1122" i="5"/>
  <c r="U1122" i="5"/>
  <c r="T1131" i="5"/>
  <c r="X1131" i="5" s="1"/>
  <c r="Z1131" i="5"/>
  <c r="U1131" i="5"/>
  <c r="T1139" i="5"/>
  <c r="X1139" i="5" s="1"/>
  <c r="Z1139" i="5"/>
  <c r="U1139" i="5"/>
  <c r="W1139" i="5" s="1"/>
  <c r="Y1139" i="5" s="1"/>
  <c r="T1150" i="5"/>
  <c r="X1150" i="5" s="1"/>
  <c r="Z1150" i="5"/>
  <c r="U1150" i="5"/>
  <c r="T1161" i="5"/>
  <c r="X1161" i="5" s="1"/>
  <c r="Z1161" i="5"/>
  <c r="T1199" i="5"/>
  <c r="X1199" i="5" s="1"/>
  <c r="Z1199" i="5"/>
  <c r="T1209" i="5"/>
  <c r="X1209" i="5" s="1"/>
  <c r="Z1209" i="5"/>
  <c r="U1209" i="5"/>
  <c r="T1288" i="5"/>
  <c r="X1288" i="5" s="1"/>
  <c r="Z1288" i="5"/>
  <c r="T1305" i="5"/>
  <c r="X1305" i="5" s="1"/>
  <c r="Z1305" i="5"/>
  <c r="U1305" i="5"/>
  <c r="W1305" i="5" s="1"/>
  <c r="Y1305" i="5" s="1"/>
  <c r="T1377" i="5"/>
  <c r="X1377" i="5" s="1"/>
  <c r="Z1377" i="5"/>
  <c r="T1098" i="5"/>
  <c r="X1098" i="5" s="1"/>
  <c r="Z1098" i="5"/>
  <c r="T1112" i="5"/>
  <c r="X1112" i="5" s="1"/>
  <c r="Z1112" i="5"/>
  <c r="T1162" i="5"/>
  <c r="X1162" i="5" s="1"/>
  <c r="Z1162" i="5"/>
  <c r="T1218" i="5"/>
  <c r="X1218" i="5" s="1"/>
  <c r="Z1218" i="5"/>
  <c r="T1247" i="5"/>
  <c r="X1247" i="5" s="1"/>
  <c r="Z1247" i="5"/>
  <c r="T1272" i="5"/>
  <c r="X1272" i="5" s="1"/>
  <c r="Z1272" i="5"/>
  <c r="T1312" i="5"/>
  <c r="X1312" i="5" s="1"/>
  <c r="Z1312" i="5"/>
  <c r="T1372" i="5"/>
  <c r="X1372" i="5" s="1"/>
  <c r="Z1372" i="5"/>
  <c r="T1380" i="5"/>
  <c r="X1380" i="5" s="1"/>
  <c r="Z1380" i="5"/>
  <c r="U1257" i="5"/>
  <c r="W1257" i="5" s="1"/>
  <c r="Y1257" i="5" s="1"/>
  <c r="T1257" i="5"/>
  <c r="X1257" i="5" s="1"/>
  <c r="Z1257" i="5"/>
  <c r="T1276" i="5"/>
  <c r="X1276" i="5" s="1"/>
  <c r="Z1276" i="5"/>
  <c r="N1348" i="5"/>
  <c r="V1403" i="5"/>
  <c r="N1403" i="5"/>
  <c r="N1492" i="5"/>
  <c r="T1134" i="5"/>
  <c r="X1134" i="5" s="1"/>
  <c r="Z1134" i="5"/>
  <c r="U1134" i="5"/>
  <c r="T1180" i="5"/>
  <c r="X1180" i="5" s="1"/>
  <c r="Z1180" i="5"/>
  <c r="T1283" i="5"/>
  <c r="X1283" i="5" s="1"/>
  <c r="Z1283" i="5"/>
  <c r="T1436" i="5"/>
  <c r="X1436" i="5" s="1"/>
  <c r="Z1436" i="5"/>
  <c r="T1507" i="5"/>
  <c r="X1507" i="5" s="1"/>
  <c r="Z1507" i="5"/>
  <c r="U1507" i="5"/>
  <c r="W1507" i="5" s="1"/>
  <c r="Y1507" i="5" s="1"/>
  <c r="T1517" i="5"/>
  <c r="X1517" i="5" s="1"/>
  <c r="Z1517" i="5"/>
  <c r="T1610" i="5"/>
  <c r="X1610" i="5" s="1"/>
  <c r="Z1610" i="5"/>
  <c r="T1515" i="5"/>
  <c r="X1515" i="5" s="1"/>
  <c r="Z1515" i="5"/>
  <c r="T1537" i="5"/>
  <c r="X1537" i="5" s="1"/>
  <c r="Z1537" i="5"/>
  <c r="U1537" i="5"/>
  <c r="T1405" i="5"/>
  <c r="X1405" i="5" s="1"/>
  <c r="Z1405" i="5"/>
  <c r="T1504" i="5"/>
  <c r="X1504" i="5" s="1"/>
  <c r="Z1504" i="5"/>
  <c r="U1504" i="5"/>
  <c r="T1635" i="5"/>
  <c r="X1635" i="5" s="1"/>
  <c r="Z1635" i="5"/>
  <c r="T1695" i="5"/>
  <c r="X1695" i="5" s="1"/>
  <c r="Z1695" i="5"/>
  <c r="T1805" i="5"/>
  <c r="X1805" i="5" s="1"/>
  <c r="Z1805" i="5"/>
  <c r="T1833" i="5"/>
  <c r="X1833" i="5" s="1"/>
  <c r="Z1833" i="5"/>
  <c r="U1833" i="5"/>
  <c r="T2083" i="5"/>
  <c r="X2083" i="5" s="1"/>
  <c r="Z2083" i="5"/>
  <c r="U2083" i="5"/>
  <c r="T2091" i="5"/>
  <c r="X2091" i="5" s="1"/>
  <c r="Z2091" i="5"/>
  <c r="U2091" i="5"/>
  <c r="W2091" i="5" s="1"/>
  <c r="Y2091" i="5" s="1"/>
  <c r="T2099" i="5"/>
  <c r="X2099" i="5" s="1"/>
  <c r="Z2099" i="5"/>
  <c r="U2099" i="5"/>
  <c r="W2099" i="5" s="1"/>
  <c r="Y2099" i="5" s="1"/>
  <c r="T2107" i="5"/>
  <c r="X2107" i="5" s="1"/>
  <c r="Z2107" i="5"/>
  <c r="U2107" i="5"/>
  <c r="W2107" i="5" s="1"/>
  <c r="Y2107" i="5" s="1"/>
  <c r="T2115" i="5"/>
  <c r="X2115" i="5" s="1"/>
  <c r="Z2115" i="5"/>
  <c r="U2115" i="5"/>
  <c r="T2123" i="5"/>
  <c r="X2123" i="5" s="1"/>
  <c r="Z2123" i="5"/>
  <c r="U2123" i="5"/>
  <c r="W2123" i="5" s="1"/>
  <c r="Y2123" i="5" s="1"/>
  <c r="T1578" i="5"/>
  <c r="X1578" i="5" s="1"/>
  <c r="Z1578" i="5"/>
  <c r="T1650" i="5"/>
  <c r="X1650" i="5" s="1"/>
  <c r="Z1650" i="5"/>
  <c r="U1650" i="5"/>
  <c r="T1769" i="5"/>
  <c r="X1769" i="5" s="1"/>
  <c r="Z1769" i="5"/>
  <c r="T1796" i="5"/>
  <c r="X1796" i="5" s="1"/>
  <c r="Z1796" i="5"/>
  <c r="T1832" i="5"/>
  <c r="X1832" i="5" s="1"/>
  <c r="Z1832" i="5"/>
  <c r="T1469" i="5"/>
  <c r="X1469" i="5" s="1"/>
  <c r="Z1469" i="5"/>
  <c r="T1487" i="5"/>
  <c r="X1487" i="5" s="1"/>
  <c r="Z1487" i="5"/>
  <c r="T1616" i="5"/>
  <c r="X1616" i="5" s="1"/>
  <c r="Z1616" i="5"/>
  <c r="U1616" i="5"/>
  <c r="T1656" i="5"/>
  <c r="X1656" i="5" s="1"/>
  <c r="Z1656" i="5"/>
  <c r="T1662" i="5"/>
  <c r="X1662" i="5" s="1"/>
  <c r="Z1662" i="5"/>
  <c r="T1677" i="5"/>
  <c r="X1677" i="5" s="1"/>
  <c r="Z1677" i="5"/>
  <c r="U1677" i="5"/>
  <c r="T1763" i="5"/>
  <c r="X1763" i="5" s="1"/>
  <c r="Z1763" i="5"/>
  <c r="T1768" i="5"/>
  <c r="X1768" i="5" s="1"/>
  <c r="Z1768" i="5"/>
  <c r="T1788" i="5"/>
  <c r="X1788" i="5" s="1"/>
  <c r="Z1788" i="5"/>
  <c r="T1575" i="5"/>
  <c r="X1575" i="5" s="1"/>
  <c r="Z1575" i="5"/>
  <c r="T1623" i="5"/>
  <c r="X1623" i="5" s="1"/>
  <c r="Z1623" i="5"/>
  <c r="T1646" i="5"/>
  <c r="X1646" i="5" s="1"/>
  <c r="Z1646" i="5"/>
  <c r="T1654" i="5"/>
  <c r="X1654" i="5" s="1"/>
  <c r="Z1654" i="5"/>
  <c r="T1676" i="5"/>
  <c r="X1676" i="5" s="1"/>
  <c r="Z1676" i="5"/>
  <c r="T1691" i="5"/>
  <c r="X1691" i="5" s="1"/>
  <c r="Z1691" i="5"/>
  <c r="T1719" i="5"/>
  <c r="X1719" i="5" s="1"/>
  <c r="Z1719" i="5"/>
  <c r="T1759" i="5"/>
  <c r="X1759" i="5" s="1"/>
  <c r="Z1759" i="5"/>
  <c r="T1782" i="5"/>
  <c r="X1782" i="5" s="1"/>
  <c r="Z1782" i="5"/>
  <c r="U1782" i="5"/>
  <c r="T1884" i="5"/>
  <c r="X1884" i="5" s="1"/>
  <c r="Z1884" i="5"/>
  <c r="T2141" i="5"/>
  <c r="X2141" i="5" s="1"/>
  <c r="Z2141" i="5"/>
  <c r="U2141" i="5"/>
  <c r="T2160" i="5"/>
  <c r="X2160" i="5" s="1"/>
  <c r="Z2160" i="5"/>
  <c r="U2160" i="5"/>
  <c r="W2160" i="5" s="1"/>
  <c r="Y2160" i="5" s="1"/>
  <c r="T2167" i="5"/>
  <c r="X2167" i="5" s="1"/>
  <c r="Z2167" i="5"/>
  <c r="T2175" i="5"/>
  <c r="X2175" i="5" s="1"/>
  <c r="Z2175" i="5"/>
  <c r="T2178" i="5"/>
  <c r="X2178" i="5" s="1"/>
  <c r="Z2178" i="5"/>
  <c r="U2178" i="5"/>
  <c r="T2231" i="5"/>
  <c r="X2231" i="5" s="1"/>
  <c r="Z2231" i="5"/>
  <c r="U2231" i="5"/>
  <c r="W2231" i="5" s="1"/>
  <c r="Y2231" i="5" s="1"/>
  <c r="T2023" i="5"/>
  <c r="X2023" i="5" s="1"/>
  <c r="Z2023" i="5"/>
  <c r="T2073" i="5"/>
  <c r="X2073" i="5" s="1"/>
  <c r="Z2073" i="5"/>
  <c r="T2127" i="5"/>
  <c r="X2127" i="5" s="1"/>
  <c r="Z2127" i="5"/>
  <c r="T2153" i="5"/>
  <c r="X2153" i="5" s="1"/>
  <c r="Z2153" i="5"/>
  <c r="U2153" i="5"/>
  <c r="T2194" i="5"/>
  <c r="X2194" i="5" s="1"/>
  <c r="Z2194" i="5"/>
  <c r="T2262" i="5"/>
  <c r="X2262" i="5" s="1"/>
  <c r="Z2262" i="5"/>
  <c r="U2262" i="5"/>
  <c r="W2262" i="5" s="1"/>
  <c r="Y2262" i="5" s="1"/>
  <c r="V2287" i="5"/>
  <c r="N2287" i="5"/>
  <c r="T2296" i="5"/>
  <c r="X2296" i="5" s="1"/>
  <c r="Z2296" i="5"/>
  <c r="U2296" i="5"/>
  <c r="W2296" i="5" s="1"/>
  <c r="Y2296" i="5" s="1"/>
  <c r="T2340" i="5"/>
  <c r="X2340" i="5" s="1"/>
  <c r="Z2340" i="5"/>
  <c r="U2340" i="5"/>
  <c r="W2340" i="5" s="1"/>
  <c r="Y2340" i="5" s="1"/>
  <c r="T2349" i="5"/>
  <c r="X2349" i="5" s="1"/>
  <c r="Z2349" i="5"/>
  <c r="U2349" i="5"/>
  <c r="N2369" i="5"/>
  <c r="T2467" i="5"/>
  <c r="X2467" i="5" s="1"/>
  <c r="Z2467" i="5"/>
  <c r="U2467" i="5"/>
  <c r="W2467" i="5" s="1"/>
  <c r="Y2467" i="5" s="1"/>
  <c r="U2477" i="5"/>
  <c r="W2477" i="5" s="1"/>
  <c r="Y2477" i="5" s="1"/>
  <c r="T2477" i="5"/>
  <c r="X2477" i="5" s="1"/>
  <c r="Z2477" i="5"/>
  <c r="U2488" i="5"/>
  <c r="W2488" i="5" s="1"/>
  <c r="Y2488" i="5" s="1"/>
  <c r="T2488" i="5"/>
  <c r="X2488" i="5" s="1"/>
  <c r="Z2488" i="5"/>
  <c r="U2509" i="5"/>
  <c r="T2509" i="5"/>
  <c r="X2509" i="5" s="1"/>
  <c r="Z2509" i="5"/>
  <c r="T2526" i="5"/>
  <c r="X2526" i="5" s="1"/>
  <c r="Z2526" i="5"/>
  <c r="U2526" i="5"/>
  <c r="W2526" i="5" s="1"/>
  <c r="Y2526" i="5" s="1"/>
  <c r="T2533" i="5"/>
  <c r="X2533" i="5" s="1"/>
  <c r="Z2533" i="5"/>
  <c r="T2566" i="5"/>
  <c r="X2566" i="5" s="1"/>
  <c r="Z2566" i="5"/>
  <c r="U2575" i="5"/>
  <c r="T2575" i="5"/>
  <c r="X2575" i="5" s="1"/>
  <c r="Z2575" i="5"/>
  <c r="U2591" i="5"/>
  <c r="W2591" i="5" s="1"/>
  <c r="Y2591" i="5" s="1"/>
  <c r="T2591" i="5"/>
  <c r="X2591" i="5" s="1"/>
  <c r="Z2591" i="5"/>
  <c r="T1995" i="5"/>
  <c r="X1995" i="5" s="1"/>
  <c r="Z1995" i="5"/>
  <c r="T2117" i="5"/>
  <c r="X2117" i="5" s="1"/>
  <c r="Z2117" i="5"/>
  <c r="T2173" i="5"/>
  <c r="X2173" i="5" s="1"/>
  <c r="Z2173" i="5"/>
  <c r="U2173" i="5"/>
  <c r="T2258" i="5"/>
  <c r="X2258" i="5" s="1"/>
  <c r="Z2258" i="5"/>
  <c r="T2268" i="5"/>
  <c r="X2268" i="5" s="1"/>
  <c r="Z2268" i="5"/>
  <c r="U2268" i="5"/>
  <c r="T2337" i="5"/>
  <c r="X2337" i="5" s="1"/>
  <c r="Z2337" i="5"/>
  <c r="T2381" i="5"/>
  <c r="X2381" i="5" s="1"/>
  <c r="Z2381" i="5"/>
  <c r="U2381" i="5"/>
  <c r="T2428" i="5"/>
  <c r="X2428" i="5" s="1"/>
  <c r="Z2428" i="5"/>
  <c r="U2428" i="5"/>
  <c r="T2005" i="5"/>
  <c r="X2005" i="5" s="1"/>
  <c r="Z2005" i="5"/>
  <c r="U2005" i="5"/>
  <c r="T2209" i="5"/>
  <c r="X2209" i="5" s="1"/>
  <c r="Z2209" i="5"/>
  <c r="U2209" i="5"/>
  <c r="T2221" i="5"/>
  <c r="X2221" i="5" s="1"/>
  <c r="Z2221" i="5"/>
  <c r="U2221" i="5"/>
  <c r="T2240" i="5"/>
  <c r="X2240" i="5" s="1"/>
  <c r="Z2240" i="5"/>
  <c r="U2240" i="5"/>
  <c r="W2240" i="5" s="1"/>
  <c r="Y2240" i="5" s="1"/>
  <c r="T2259" i="5"/>
  <c r="X2259" i="5" s="1"/>
  <c r="Z2259" i="5"/>
  <c r="T2294" i="5"/>
  <c r="X2294" i="5" s="1"/>
  <c r="Z2294" i="5"/>
  <c r="U2294" i="5"/>
  <c r="W2294" i="5" s="1"/>
  <c r="Y2294" i="5" s="1"/>
  <c r="T2307" i="5"/>
  <c r="X2307" i="5" s="1"/>
  <c r="Z2307" i="5"/>
  <c r="U2307" i="5"/>
  <c r="U2347" i="5"/>
  <c r="T2347" i="5"/>
  <c r="X2347" i="5" s="1"/>
  <c r="Z2347" i="5"/>
  <c r="U2355" i="5"/>
  <c r="T2355" i="5"/>
  <c r="X2355" i="5" s="1"/>
  <c r="Z2355" i="5"/>
  <c r="T2374" i="5"/>
  <c r="X2374" i="5" s="1"/>
  <c r="Z2374" i="5"/>
  <c r="T2405" i="5"/>
  <c r="X2405" i="5" s="1"/>
  <c r="Z2405" i="5"/>
  <c r="U2411" i="5"/>
  <c r="T2411" i="5"/>
  <c r="X2411" i="5" s="1"/>
  <c r="Z2411" i="5"/>
  <c r="T2436" i="5"/>
  <c r="X2436" i="5" s="1"/>
  <c r="Z2436" i="5"/>
  <c r="T2447" i="5"/>
  <c r="X2447" i="5" s="1"/>
  <c r="Z2447" i="5"/>
  <c r="U2447" i="5"/>
  <c r="T2459" i="5"/>
  <c r="X2459" i="5" s="1"/>
  <c r="Z2459" i="5"/>
  <c r="U2459" i="5"/>
  <c r="T1910" i="5"/>
  <c r="X1910" i="5" s="1"/>
  <c r="Z1910" i="5"/>
  <c r="T1949" i="5"/>
  <c r="X1949" i="5" s="1"/>
  <c r="Z1949" i="5"/>
  <c r="U1949" i="5"/>
  <c r="T2062" i="5"/>
  <c r="X2062" i="5" s="1"/>
  <c r="Z2062" i="5"/>
  <c r="T2077" i="5"/>
  <c r="X2077" i="5" s="1"/>
  <c r="Z2077" i="5"/>
  <c r="T2145" i="5"/>
  <c r="X2145" i="5" s="1"/>
  <c r="Z2145" i="5"/>
  <c r="U2145" i="5"/>
  <c r="T2281" i="5"/>
  <c r="X2281" i="5" s="1"/>
  <c r="Z2281" i="5"/>
  <c r="U2281" i="5"/>
  <c r="T2286" i="5"/>
  <c r="X2286" i="5" s="1"/>
  <c r="Z2286" i="5"/>
  <c r="U2286" i="5"/>
  <c r="W2286" i="5" s="1"/>
  <c r="Y2286" i="5" s="1"/>
  <c r="T2327" i="5"/>
  <c r="X2327" i="5" s="1"/>
  <c r="Z2327" i="5"/>
  <c r="U2327" i="5"/>
  <c r="T2338" i="5"/>
  <c r="X2338" i="5" s="1"/>
  <c r="Z2338" i="5"/>
  <c r="U2338" i="5"/>
  <c r="W2338" i="5" s="1"/>
  <c r="Y2338" i="5" s="1"/>
  <c r="T2352" i="5"/>
  <c r="X2352" i="5" s="1"/>
  <c r="Z2352" i="5"/>
  <c r="T2422" i="5"/>
  <c r="X2422" i="5" s="1"/>
  <c r="Z2422" i="5"/>
  <c r="T2425" i="5"/>
  <c r="X2425" i="5" s="1"/>
  <c r="Z2425" i="5"/>
  <c r="T2442" i="5"/>
  <c r="X2442" i="5" s="1"/>
  <c r="Z2442" i="5"/>
  <c r="T2527" i="5"/>
  <c r="X2527" i="5" s="1"/>
  <c r="Z2527" i="5"/>
  <c r="U2527" i="5"/>
  <c r="T2556" i="5"/>
  <c r="X2556" i="5" s="1"/>
  <c r="Z2556" i="5"/>
  <c r="U2556" i="5"/>
  <c r="T2601" i="5"/>
  <c r="X2601" i="5" s="1"/>
  <c r="Z2601" i="5"/>
  <c r="T2615" i="5"/>
  <c r="X2615" i="5" s="1"/>
  <c r="Z2615" i="5"/>
  <c r="T2623" i="5"/>
  <c r="X2623" i="5" s="1"/>
  <c r="Z2623" i="5"/>
  <c r="U2623" i="5"/>
  <c r="W2623" i="5" s="1"/>
  <c r="Y2623" i="5" s="1"/>
  <c r="T2629" i="5"/>
  <c r="X2629" i="5" s="1"/>
  <c r="Z2629" i="5"/>
  <c r="U2629" i="5"/>
  <c r="W2629" i="5" s="1"/>
  <c r="Y2629" i="5" s="1"/>
  <c r="T2636" i="5"/>
  <c r="X2636" i="5" s="1"/>
  <c r="Z2636" i="5"/>
  <c r="T2644" i="5"/>
  <c r="X2644" i="5" s="1"/>
  <c r="Z2644" i="5"/>
  <c r="T2688" i="5"/>
  <c r="X2688" i="5" s="1"/>
  <c r="Z2688" i="5"/>
  <c r="T2696" i="5"/>
  <c r="X2696" i="5" s="1"/>
  <c r="Z2696" i="5"/>
  <c r="T2711" i="5"/>
  <c r="X2711" i="5" s="1"/>
  <c r="Z2711" i="5"/>
  <c r="T2724" i="5"/>
  <c r="X2724" i="5" s="1"/>
  <c r="Z2724" i="5"/>
  <c r="T2743" i="5"/>
  <c r="X2743" i="5" s="1"/>
  <c r="Z2743" i="5"/>
  <c r="U2743" i="5"/>
  <c r="W2743" i="5" s="1"/>
  <c r="Y2743" i="5" s="1"/>
  <c r="T2764" i="5"/>
  <c r="X2764" i="5" s="1"/>
  <c r="Z2764" i="5"/>
  <c r="T2777" i="5"/>
  <c r="X2777" i="5" s="1"/>
  <c r="Z2777" i="5"/>
  <c r="U2777" i="5"/>
  <c r="W2777" i="5" s="1"/>
  <c r="Y2777" i="5" s="1"/>
  <c r="T2811" i="5"/>
  <c r="X2811" i="5" s="1"/>
  <c r="Z2811" i="5"/>
  <c r="T2827" i="5"/>
  <c r="X2827" i="5" s="1"/>
  <c r="Z2827" i="5"/>
  <c r="T2835" i="5"/>
  <c r="X2835" i="5" s="1"/>
  <c r="Z2835" i="5"/>
  <c r="U2835" i="5"/>
  <c r="T2683" i="5"/>
  <c r="X2683" i="5" s="1"/>
  <c r="Z2683" i="5"/>
  <c r="T2715" i="5"/>
  <c r="X2715" i="5" s="1"/>
  <c r="Z2715" i="5"/>
  <c r="U2715" i="5"/>
  <c r="T2880" i="5"/>
  <c r="X2880" i="5" s="1"/>
  <c r="Z2880" i="5"/>
  <c r="T2972" i="5"/>
  <c r="X2972" i="5" s="1"/>
  <c r="Z2972" i="5"/>
  <c r="T3005" i="5"/>
  <c r="X3005" i="5" s="1"/>
  <c r="Z3005" i="5"/>
  <c r="T3020" i="5"/>
  <c r="X3020" i="5" s="1"/>
  <c r="Z3020" i="5"/>
  <c r="U3026" i="5"/>
  <c r="T3026" i="5"/>
  <c r="X3026" i="5" s="1"/>
  <c r="Z3026" i="5"/>
  <c r="T3032" i="5"/>
  <c r="X3032" i="5" s="1"/>
  <c r="Z3032" i="5"/>
  <c r="T3041" i="5"/>
  <c r="X3041" i="5" s="1"/>
  <c r="Z3041" i="5"/>
  <c r="T3053" i="5"/>
  <c r="X3053" i="5" s="1"/>
  <c r="Z3053" i="5"/>
  <c r="T3073" i="5"/>
  <c r="X3073" i="5" s="1"/>
  <c r="Z3073" i="5"/>
  <c r="T3087" i="5"/>
  <c r="X3087" i="5" s="1"/>
  <c r="Z3087" i="5"/>
  <c r="T3095" i="5"/>
  <c r="X3095" i="5" s="1"/>
  <c r="Z3095" i="5"/>
  <c r="T3103" i="5"/>
  <c r="X3103" i="5" s="1"/>
  <c r="Z3103" i="5"/>
  <c r="T3111" i="5"/>
  <c r="X3111" i="5" s="1"/>
  <c r="Z3111" i="5"/>
  <c r="T3119" i="5"/>
  <c r="X3119" i="5" s="1"/>
  <c r="Z3119" i="5"/>
  <c r="T3128" i="5"/>
  <c r="X3128" i="5" s="1"/>
  <c r="Z3128" i="5"/>
  <c r="T3139" i="5"/>
  <c r="X3139" i="5" s="1"/>
  <c r="Z3139" i="5"/>
  <c r="T3150" i="5"/>
  <c r="X3150" i="5" s="1"/>
  <c r="Z3150" i="5"/>
  <c r="T3175" i="5"/>
  <c r="X3175" i="5" s="1"/>
  <c r="Z3175" i="5"/>
  <c r="T3185" i="5"/>
  <c r="X3185" i="5" s="1"/>
  <c r="Z3185" i="5"/>
  <c r="U3185" i="5"/>
  <c r="T3193" i="5"/>
  <c r="X3193" i="5" s="1"/>
  <c r="Z3193" i="5"/>
  <c r="U3193" i="5"/>
  <c r="T3203" i="5"/>
  <c r="X3203" i="5" s="1"/>
  <c r="Z3203" i="5"/>
  <c r="T3214" i="5"/>
  <c r="X3214" i="5" s="1"/>
  <c r="Z3214" i="5"/>
  <c r="T3255" i="5"/>
  <c r="X3255" i="5" s="1"/>
  <c r="Z3255" i="5"/>
  <c r="T3263" i="5"/>
  <c r="X3263" i="5" s="1"/>
  <c r="Z3263" i="5"/>
  <c r="T3329" i="5"/>
  <c r="X3329" i="5" s="1"/>
  <c r="Z3329" i="5"/>
  <c r="U3329" i="5"/>
  <c r="T2605" i="5"/>
  <c r="X2605" i="5" s="1"/>
  <c r="Z2605" i="5"/>
  <c r="T2651" i="5"/>
  <c r="X2651" i="5" s="1"/>
  <c r="Z2651" i="5"/>
  <c r="T2703" i="5"/>
  <c r="X2703" i="5" s="1"/>
  <c r="Z2703" i="5"/>
  <c r="T2760" i="5"/>
  <c r="X2760" i="5" s="1"/>
  <c r="Z2760" i="5"/>
  <c r="T2770" i="5"/>
  <c r="X2770" i="5" s="1"/>
  <c r="Z2770" i="5"/>
  <c r="U2770" i="5"/>
  <c r="W2770" i="5" s="1"/>
  <c r="Y2770" i="5" s="1"/>
  <c r="T2781" i="5"/>
  <c r="X2781" i="5" s="1"/>
  <c r="Z2781" i="5"/>
  <c r="T2815" i="5"/>
  <c r="X2815" i="5" s="1"/>
  <c r="Z2815" i="5"/>
  <c r="T2843" i="5"/>
  <c r="X2843" i="5" s="1"/>
  <c r="Z2843" i="5"/>
  <c r="T2903" i="5"/>
  <c r="X2903" i="5" s="1"/>
  <c r="Z2903" i="5"/>
  <c r="T2908" i="5"/>
  <c r="X2908" i="5" s="1"/>
  <c r="Z2908" i="5"/>
  <c r="T2951" i="5"/>
  <c r="X2951" i="5" s="1"/>
  <c r="Z2951" i="5"/>
  <c r="T3012" i="5"/>
  <c r="X3012" i="5" s="1"/>
  <c r="Z3012" i="5"/>
  <c r="U3012" i="5"/>
  <c r="W3012" i="5" s="1"/>
  <c r="Y3012" i="5" s="1"/>
  <c r="T3045" i="5"/>
  <c r="X3045" i="5" s="1"/>
  <c r="Z3045" i="5"/>
  <c r="T3077" i="5"/>
  <c r="X3077" i="5" s="1"/>
  <c r="Z3077" i="5"/>
  <c r="T3135" i="5"/>
  <c r="X3135" i="5" s="1"/>
  <c r="Z3135" i="5"/>
  <c r="T3172" i="5"/>
  <c r="X3172" i="5" s="1"/>
  <c r="Z3172" i="5"/>
  <c r="U3172" i="5"/>
  <c r="W3172" i="5" s="1"/>
  <c r="Y3172" i="5" s="1"/>
  <c r="T3223" i="5"/>
  <c r="X3223" i="5" s="1"/>
  <c r="Z3223" i="5"/>
  <c r="T3245" i="5"/>
  <c r="X3245" i="5" s="1"/>
  <c r="Z3245" i="5"/>
  <c r="U3245" i="5"/>
  <c r="W3245" i="5" s="1"/>
  <c r="Y3245" i="5" s="1"/>
  <c r="T3265" i="5"/>
  <c r="X3265" i="5" s="1"/>
  <c r="Z3265" i="5"/>
  <c r="U3265" i="5"/>
  <c r="W3265" i="5" s="1"/>
  <c r="Y3265" i="5" s="1"/>
  <c r="T3301" i="5"/>
  <c r="X3301" i="5" s="1"/>
  <c r="Z3301" i="5"/>
  <c r="U3301" i="5"/>
  <c r="W3301" i="5" s="1"/>
  <c r="Y3301" i="5" s="1"/>
  <c r="T3333" i="5"/>
  <c r="X3333" i="5" s="1"/>
  <c r="Z3333" i="5"/>
  <c r="U3333" i="5"/>
  <c r="W3333" i="5" s="1"/>
  <c r="Y3333" i="5" s="1"/>
  <c r="T3358" i="5"/>
  <c r="X3358" i="5" s="1"/>
  <c r="Z3358" i="5"/>
  <c r="T2607" i="5"/>
  <c r="X2607" i="5" s="1"/>
  <c r="Z2607" i="5"/>
  <c r="U2607" i="5"/>
  <c r="T2617" i="5"/>
  <c r="X2617" i="5" s="1"/>
  <c r="Z2617" i="5"/>
  <c r="T2622" i="5"/>
  <c r="X2622" i="5" s="1"/>
  <c r="Z2622" i="5"/>
  <c r="U2622" i="5"/>
  <c r="W2622" i="5" s="1"/>
  <c r="Y2622" i="5" s="1"/>
  <c r="T2681" i="5"/>
  <c r="X2681" i="5" s="1"/>
  <c r="Z2681" i="5"/>
  <c r="T2810" i="5"/>
  <c r="X2810" i="5" s="1"/>
  <c r="Z2810" i="5"/>
  <c r="U2810" i="5"/>
  <c r="T2916" i="5"/>
  <c r="X2916" i="5" s="1"/>
  <c r="Z2916" i="5"/>
  <c r="U2916" i="5"/>
  <c r="W2916" i="5" s="1"/>
  <c r="Y2916" i="5" s="1"/>
  <c r="T2963" i="5"/>
  <c r="X2963" i="5" s="1"/>
  <c r="Z2963" i="5"/>
  <c r="U2963" i="5"/>
  <c r="T2978" i="5"/>
  <c r="X2978" i="5" s="1"/>
  <c r="Z2978" i="5"/>
  <c r="U2978" i="5"/>
  <c r="T2472" i="5"/>
  <c r="X2472" i="5" s="1"/>
  <c r="Z2472" i="5"/>
  <c r="T2584" i="5"/>
  <c r="X2584" i="5" s="1"/>
  <c r="Z2584" i="5"/>
  <c r="T2599" i="5"/>
  <c r="X2599" i="5" s="1"/>
  <c r="Z2599" i="5"/>
  <c r="U2599" i="5"/>
  <c r="T2611" i="5"/>
  <c r="X2611" i="5" s="1"/>
  <c r="Z2611" i="5"/>
  <c r="T2627" i="5"/>
  <c r="X2627" i="5" s="1"/>
  <c r="Z2627" i="5"/>
  <c r="U2627" i="5"/>
  <c r="T2641" i="5"/>
  <c r="X2641" i="5" s="1"/>
  <c r="Z2641" i="5"/>
  <c r="T2837" i="5"/>
  <c r="X2837" i="5" s="1"/>
  <c r="Z2837" i="5"/>
  <c r="T3113" i="5"/>
  <c r="X3113" i="5" s="1"/>
  <c r="Z3113" i="5"/>
  <c r="T3413" i="5"/>
  <c r="X3413" i="5" s="1"/>
  <c r="Z3413" i="5"/>
  <c r="T3529" i="5"/>
  <c r="X3529" i="5" s="1"/>
  <c r="Z3529" i="5"/>
  <c r="T3561" i="5"/>
  <c r="X3561" i="5" s="1"/>
  <c r="Z3561" i="5"/>
  <c r="U3561" i="5"/>
  <c r="W3561" i="5" s="1"/>
  <c r="Y3561" i="5" s="1"/>
  <c r="T3602" i="5"/>
  <c r="X3602" i="5" s="1"/>
  <c r="Z3602" i="5"/>
  <c r="T3642" i="5"/>
  <c r="X3642" i="5" s="1"/>
  <c r="Z3642" i="5"/>
  <c r="U3642" i="5"/>
  <c r="W3642" i="5" s="1"/>
  <c r="Y3642" i="5" s="1"/>
  <c r="T3006" i="5"/>
  <c r="X3006" i="5" s="1"/>
  <c r="Z3006" i="5"/>
  <c r="T3153" i="5"/>
  <c r="X3153" i="5" s="1"/>
  <c r="Z3153" i="5"/>
  <c r="U3153" i="5"/>
  <c r="T3310" i="5"/>
  <c r="X3310" i="5" s="1"/>
  <c r="Z3310" i="5"/>
  <c r="T3361" i="5"/>
  <c r="X3361" i="5" s="1"/>
  <c r="Z3361" i="5"/>
  <c r="U3361" i="5"/>
  <c r="W3361" i="5" s="1"/>
  <c r="Y3361" i="5" s="1"/>
  <c r="T3378" i="5"/>
  <c r="X3378" i="5" s="1"/>
  <c r="Z3378" i="5"/>
  <c r="T3433" i="5"/>
  <c r="X3433" i="5" s="1"/>
  <c r="Z3433" i="5"/>
  <c r="U3433" i="5"/>
  <c r="T3507" i="5"/>
  <c r="X3507" i="5" s="1"/>
  <c r="Z3507" i="5"/>
  <c r="U3507" i="5"/>
  <c r="T3514" i="5"/>
  <c r="X3514" i="5" s="1"/>
  <c r="Z3514" i="5"/>
  <c r="T2998" i="5"/>
  <c r="X2998" i="5" s="1"/>
  <c r="Z2998" i="5"/>
  <c r="U2998" i="5"/>
  <c r="T3054" i="5"/>
  <c r="X3054" i="5" s="1"/>
  <c r="Z3054" i="5"/>
  <c r="U3054" i="5"/>
  <c r="T3089" i="5"/>
  <c r="X3089" i="5" s="1"/>
  <c r="Z3089" i="5"/>
  <c r="T3270" i="5"/>
  <c r="X3270" i="5" s="1"/>
  <c r="Z3270" i="5"/>
  <c r="T3309" i="5"/>
  <c r="X3309" i="5" s="1"/>
  <c r="Z3309" i="5"/>
  <c r="T3375" i="5"/>
  <c r="X3375" i="5" s="1"/>
  <c r="Z3375" i="5"/>
  <c r="T3055" i="5"/>
  <c r="X3055" i="5" s="1"/>
  <c r="Z3055" i="5"/>
  <c r="T3082" i="5"/>
  <c r="X3082" i="5" s="1"/>
  <c r="Z3082" i="5"/>
  <c r="U3082" i="5"/>
  <c r="T3127" i="5"/>
  <c r="X3127" i="5" s="1"/>
  <c r="Z3127" i="5"/>
  <c r="T3251" i="5"/>
  <c r="X3251" i="5" s="1"/>
  <c r="Z3251" i="5"/>
  <c r="T3336" i="5"/>
  <c r="X3336" i="5" s="1"/>
  <c r="Z3336" i="5"/>
  <c r="T3662" i="5"/>
  <c r="X3662" i="5" s="1"/>
  <c r="Z3662" i="5"/>
  <c r="U3662" i="5"/>
  <c r="W3662" i="5" s="1"/>
  <c r="Y3662" i="5" s="1"/>
  <c r="T3671" i="5"/>
  <c r="X3671" i="5" s="1"/>
  <c r="Z3671" i="5"/>
  <c r="T3679" i="5"/>
  <c r="X3679" i="5" s="1"/>
  <c r="Z3679" i="5"/>
  <c r="U3679" i="5"/>
  <c r="T3687" i="5"/>
  <c r="X3687" i="5" s="1"/>
  <c r="Z3687" i="5"/>
  <c r="U3687" i="5"/>
  <c r="W3687" i="5" s="1"/>
  <c r="Y3687" i="5" s="1"/>
  <c r="T3695" i="5"/>
  <c r="X3695" i="5" s="1"/>
  <c r="Z3695" i="5"/>
  <c r="T3437" i="5"/>
  <c r="X3437" i="5" s="1"/>
  <c r="Z3437" i="5"/>
  <c r="Z3541" i="5"/>
  <c r="T3541" i="5"/>
  <c r="X3541" i="5" s="1"/>
  <c r="U3541" i="5"/>
  <c r="T3583" i="5"/>
  <c r="X3583" i="5" s="1"/>
  <c r="Z3583" i="5"/>
  <c r="T3424" i="5"/>
  <c r="X3424" i="5" s="1"/>
  <c r="Z3424" i="5"/>
  <c r="U3424" i="5"/>
  <c r="Z3598" i="5"/>
  <c r="T3598" i="5"/>
  <c r="X3598" i="5" s="1"/>
  <c r="U3598" i="5"/>
  <c r="W3598" i="5" s="1"/>
  <c r="Y3598" i="5" s="1"/>
  <c r="T3630" i="5"/>
  <c r="X3630" i="5" s="1"/>
  <c r="Z3630" i="5"/>
  <c r="U3630" i="5"/>
  <c r="T3664" i="5"/>
  <c r="X3664" i="5" s="1"/>
  <c r="Z3664" i="5"/>
  <c r="T3696" i="5"/>
  <c r="X3696" i="5" s="1"/>
  <c r="Z3696" i="5"/>
  <c r="U3696" i="5"/>
  <c r="W3696" i="5" s="1"/>
  <c r="Y3696" i="5" s="1"/>
  <c r="T3474" i="5"/>
  <c r="X3474" i="5" s="1"/>
  <c r="Z3474" i="5"/>
  <c r="T3549" i="5"/>
  <c r="X3549" i="5" s="1"/>
  <c r="Z3549" i="5"/>
  <c r="T3575" i="5"/>
  <c r="X3575" i="5" s="1"/>
  <c r="Z3575" i="5"/>
  <c r="U3575" i="5"/>
  <c r="T3660" i="5"/>
  <c r="X3660" i="5" s="1"/>
  <c r="Z3660" i="5"/>
  <c r="T3460" i="5"/>
  <c r="X3460" i="5" s="1"/>
  <c r="Z3460" i="5"/>
  <c r="T3624" i="5"/>
  <c r="X3624" i="5" s="1"/>
  <c r="Z3624" i="5"/>
  <c r="T3669" i="5"/>
  <c r="X3669" i="5" s="1"/>
  <c r="Z3669" i="5"/>
  <c r="U3669" i="5"/>
  <c r="W3669" i="5" s="1"/>
  <c r="Y3669" i="5" s="1"/>
  <c r="Z3709" i="5"/>
  <c r="T3709" i="5"/>
  <c r="X3709" i="5" s="1"/>
  <c r="U3709" i="5"/>
  <c r="U63" i="5"/>
  <c r="R135" i="5"/>
  <c r="S135" i="5" s="1"/>
  <c r="R176" i="5"/>
  <c r="S176" i="5" s="1"/>
  <c r="W285" i="5"/>
  <c r="Y285" i="5" s="1"/>
  <c r="S218" i="5"/>
  <c r="R232" i="5"/>
  <c r="S232" i="5" s="1"/>
  <c r="S256" i="5"/>
  <c r="S238" i="5"/>
  <c r="M252" i="5"/>
  <c r="U252" i="5" s="1"/>
  <c r="U327" i="5"/>
  <c r="R330" i="5"/>
  <c r="S330" i="5" s="1"/>
  <c r="Z330" i="5" s="1"/>
  <c r="R312" i="5"/>
  <c r="S312" i="5" s="1"/>
  <c r="R358" i="5"/>
  <c r="S358" i="5" s="1"/>
  <c r="S411" i="5"/>
  <c r="S466" i="5"/>
  <c r="R582" i="5"/>
  <c r="S582" i="5" s="1"/>
  <c r="U598" i="5"/>
  <c r="W598" i="5" s="1"/>
  <c r="Y598" i="5" s="1"/>
  <c r="M521" i="5"/>
  <c r="V521" i="5" s="1"/>
  <c r="R557" i="5"/>
  <c r="S557" i="5" s="1"/>
  <c r="S521" i="5"/>
  <c r="M589" i="5"/>
  <c r="M763" i="5"/>
  <c r="S69" i="5"/>
  <c r="S81" i="5"/>
  <c r="S108" i="5"/>
  <c r="U108" i="5" s="1"/>
  <c r="W108" i="5" s="1"/>
  <c r="Y108" i="5" s="1"/>
  <c r="R156" i="5"/>
  <c r="S156" i="5" s="1"/>
  <c r="U156" i="5" s="1"/>
  <c r="S89" i="5"/>
  <c r="U170" i="5"/>
  <c r="W170" i="5" s="1"/>
  <c r="Y170" i="5" s="1"/>
  <c r="S178" i="5"/>
  <c r="U212" i="5"/>
  <c r="W212" i="5" s="1"/>
  <c r="Y212" i="5" s="1"/>
  <c r="S271" i="5"/>
  <c r="S291" i="5"/>
  <c r="U291" i="5" s="1"/>
  <c r="W291" i="5" s="1"/>
  <c r="Y291" i="5" s="1"/>
  <c r="S357" i="5"/>
  <c r="W532" i="5"/>
  <c r="Y532" i="5" s="1"/>
  <c r="S379" i="5"/>
  <c r="S387" i="5"/>
  <c r="U447" i="5"/>
  <c r="W447" i="5" s="1"/>
  <c r="Y447" i="5" s="1"/>
  <c r="S483" i="5"/>
  <c r="M505" i="5"/>
  <c r="S455" i="5"/>
  <c r="S497" i="5"/>
  <c r="S606" i="5"/>
  <c r="T606" i="5" s="1"/>
  <c r="U614" i="5"/>
  <c r="W614" i="5" s="1"/>
  <c r="Y614" i="5" s="1"/>
  <c r="S525" i="5"/>
  <c r="U525" i="5" s="1"/>
  <c r="W525" i="5" s="1"/>
  <c r="Y525" i="5" s="1"/>
  <c r="S572" i="5"/>
  <c r="M601" i="5"/>
  <c r="U639" i="5"/>
  <c r="W639" i="5" s="1"/>
  <c r="Y639" i="5" s="1"/>
  <c r="S647" i="5"/>
  <c r="M600" i="5"/>
  <c r="V600" i="5" s="1"/>
  <c r="S556" i="5"/>
  <c r="T556" i="5" s="1"/>
  <c r="S665" i="5"/>
  <c r="S684" i="5"/>
  <c r="S740" i="5"/>
  <c r="S326" i="5"/>
  <c r="U326" i="5" s="1"/>
  <c r="S390" i="5"/>
  <c r="S653" i="5"/>
  <c r="U792" i="5"/>
  <c r="W792" i="5" s="1"/>
  <c r="Y792" i="5" s="1"/>
  <c r="U709" i="5"/>
  <c r="S592" i="5"/>
  <c r="S626" i="5"/>
  <c r="S675" i="5"/>
  <c r="S679" i="5"/>
  <c r="U679" i="5" s="1"/>
  <c r="V478" i="5"/>
  <c r="W478" i="5" s="1"/>
  <c r="Y478" i="5" s="1"/>
  <c r="U747" i="5"/>
  <c r="W747" i="5" s="1"/>
  <c r="Y747" i="5" s="1"/>
  <c r="M471" i="5"/>
  <c r="V471" i="5" s="1"/>
  <c r="M685" i="5"/>
  <c r="W823" i="5"/>
  <c r="Y823" i="5" s="1"/>
  <c r="W835" i="5"/>
  <c r="Y835" i="5" s="1"/>
  <c r="W886" i="5"/>
  <c r="Y886" i="5" s="1"/>
  <c r="W933" i="5"/>
  <c r="Y933" i="5" s="1"/>
  <c r="W949" i="5"/>
  <c r="Y949" i="5" s="1"/>
  <c r="W965" i="5"/>
  <c r="Y965" i="5" s="1"/>
  <c r="W937" i="5"/>
  <c r="Y937" i="5" s="1"/>
  <c r="W976" i="5"/>
  <c r="Y976" i="5" s="1"/>
  <c r="W1042" i="5"/>
  <c r="Y1042" i="5" s="1"/>
  <c r="W1107" i="5"/>
  <c r="Y1107" i="5" s="1"/>
  <c r="W1102" i="5"/>
  <c r="Y1102" i="5" s="1"/>
  <c r="W1037" i="5"/>
  <c r="Y1037" i="5" s="1"/>
  <c r="W1170" i="5"/>
  <c r="Y1170" i="5" s="1"/>
  <c r="W1204" i="5"/>
  <c r="Y1204" i="5" s="1"/>
  <c r="W1244" i="5"/>
  <c r="Y1244" i="5" s="1"/>
  <c r="W1263" i="5"/>
  <c r="Y1263" i="5" s="1"/>
  <c r="W1276" i="5"/>
  <c r="Y1276" i="5" s="1"/>
  <c r="W1295" i="5"/>
  <c r="Y1295" i="5" s="1"/>
  <c r="W1308" i="5"/>
  <c r="Y1308" i="5" s="1"/>
  <c r="W1331" i="5"/>
  <c r="Y1331" i="5" s="1"/>
  <c r="W1344" i="5"/>
  <c r="Y1344" i="5" s="1"/>
  <c r="W1108" i="5"/>
  <c r="Y1108" i="5" s="1"/>
  <c r="W1129" i="5"/>
  <c r="Y1129" i="5" s="1"/>
  <c r="W1161" i="5"/>
  <c r="Y1161" i="5" s="1"/>
  <c r="W1163" i="5"/>
  <c r="Y1163" i="5" s="1"/>
  <c r="W1193" i="5"/>
  <c r="Y1193" i="5" s="1"/>
  <c r="W1201" i="5"/>
  <c r="Y1201" i="5" s="1"/>
  <c r="W1259" i="5"/>
  <c r="Y1259" i="5" s="1"/>
  <c r="W1300" i="5"/>
  <c r="Y1300" i="5" s="1"/>
  <c r="W1082" i="5"/>
  <c r="Y1082" i="5" s="1"/>
  <c r="W1115" i="5"/>
  <c r="Y1115" i="5" s="1"/>
  <c r="W1203" i="5"/>
  <c r="Y1203" i="5" s="1"/>
  <c r="W1271" i="5"/>
  <c r="Y1271" i="5" s="1"/>
  <c r="W1627" i="5"/>
  <c r="Y1627" i="5" s="1"/>
  <c r="W1796" i="5"/>
  <c r="Y1796" i="5" s="1"/>
  <c r="W1812" i="5"/>
  <c r="Y1812" i="5" s="1"/>
  <c r="W1880" i="5"/>
  <c r="Y1880" i="5" s="1"/>
  <c r="W1899" i="5"/>
  <c r="Y1899" i="5" s="1"/>
  <c r="W2043" i="5"/>
  <c r="Y2043" i="5" s="1"/>
  <c r="W1720" i="5"/>
  <c r="Y1720" i="5" s="1"/>
  <c r="W1739" i="5"/>
  <c r="Y1739" i="5" s="1"/>
  <c r="W1915" i="5"/>
  <c r="Y1915" i="5" s="1"/>
  <c r="W1971" i="5"/>
  <c r="Y1971" i="5" s="1"/>
  <c r="W1987" i="5"/>
  <c r="Y1987" i="5" s="1"/>
  <c r="W2019" i="5"/>
  <c r="Y2019" i="5" s="1"/>
  <c r="W2051" i="5"/>
  <c r="Y2051" i="5" s="1"/>
  <c r="W1642" i="5"/>
  <c r="Y1642" i="5" s="1"/>
  <c r="W2410" i="5"/>
  <c r="Y2410" i="5" s="1"/>
  <c r="W2501" i="5"/>
  <c r="Y2501" i="5" s="1"/>
  <c r="W2515" i="5"/>
  <c r="Y2515" i="5" s="1"/>
  <c r="W2533" i="5"/>
  <c r="Y2533" i="5" s="1"/>
  <c r="W2547" i="5"/>
  <c r="Y2547" i="5" s="1"/>
  <c r="W2596" i="5"/>
  <c r="Y2596" i="5" s="1"/>
  <c r="W3071" i="5"/>
  <c r="Y3071" i="5" s="1"/>
  <c r="W2425" i="5"/>
  <c r="Y2425" i="5" s="1"/>
  <c r="W2581" i="5"/>
  <c r="Y2581" i="5" s="1"/>
  <c r="W2589" i="5"/>
  <c r="Y2589" i="5" s="1"/>
  <c r="W2597" i="5"/>
  <c r="Y2597" i="5" s="1"/>
  <c r="W2652" i="5"/>
  <c r="Y2652" i="5" s="1"/>
  <c r="W2736" i="5"/>
  <c r="Y2736" i="5" s="1"/>
  <c r="W2832" i="5"/>
  <c r="Y2832" i="5" s="1"/>
  <c r="W2904" i="5"/>
  <c r="Y2904" i="5" s="1"/>
  <c r="W2489" i="5"/>
  <c r="Y2489" i="5" s="1"/>
  <c r="W2517" i="5"/>
  <c r="Y2517" i="5" s="1"/>
  <c r="W2545" i="5"/>
  <c r="Y2545" i="5" s="1"/>
  <c r="W3019" i="5"/>
  <c r="Y3019" i="5" s="1"/>
  <c r="W3060" i="5"/>
  <c r="Y3060" i="5" s="1"/>
  <c r="W2983" i="5"/>
  <c r="Y2983" i="5" s="1"/>
  <c r="W3035" i="5"/>
  <c r="Y3035" i="5" s="1"/>
  <c r="W3549" i="5"/>
  <c r="Y3549" i="5" s="1"/>
  <c r="W3583" i="5"/>
  <c r="Y3583" i="5" s="1"/>
  <c r="W3664" i="5"/>
  <c r="Y3664" i="5" s="1"/>
  <c r="W3700" i="5"/>
  <c r="Y3700" i="5" s="1"/>
  <c r="W3585" i="5"/>
  <c r="Y3585" i="5" s="1"/>
  <c r="W3683" i="5"/>
  <c r="Y3683" i="5" s="1"/>
  <c r="S3712" i="5"/>
  <c r="Z3712" i="5" s="1"/>
  <c r="Z3716" i="5"/>
  <c r="AB3716" i="5" s="1"/>
  <c r="T911" i="5"/>
  <c r="X911" i="5" s="1"/>
  <c r="Z911" i="5"/>
  <c r="U911" i="5"/>
  <c r="T818" i="5"/>
  <c r="X818" i="5" s="1"/>
  <c r="Z818" i="5"/>
  <c r="T869" i="5"/>
  <c r="X869" i="5" s="1"/>
  <c r="Z869" i="5"/>
  <c r="T965" i="5"/>
  <c r="X965" i="5" s="1"/>
  <c r="Z965" i="5"/>
  <c r="T983" i="5"/>
  <c r="X983" i="5" s="1"/>
  <c r="Z983" i="5"/>
  <c r="T1012" i="5"/>
  <c r="X1012" i="5" s="1"/>
  <c r="Z1012" i="5"/>
  <c r="T1048" i="5"/>
  <c r="X1048" i="5" s="1"/>
  <c r="Z1048" i="5"/>
  <c r="U1048" i="5"/>
  <c r="T1076" i="5"/>
  <c r="X1076" i="5" s="1"/>
  <c r="Z1076" i="5"/>
  <c r="U1076" i="5"/>
  <c r="W1076" i="5" s="1"/>
  <c r="Y1076" i="5" s="1"/>
  <c r="T905" i="5"/>
  <c r="X905" i="5" s="1"/>
  <c r="Z905" i="5"/>
  <c r="T907" i="5"/>
  <c r="X907" i="5" s="1"/>
  <c r="Z907" i="5"/>
  <c r="T921" i="5"/>
  <c r="X921" i="5" s="1"/>
  <c r="Z921" i="5"/>
  <c r="T1026" i="5"/>
  <c r="X1026" i="5" s="1"/>
  <c r="Z1026" i="5"/>
  <c r="U1026" i="5"/>
  <c r="T1059" i="5"/>
  <c r="X1059" i="5" s="1"/>
  <c r="Z1059" i="5"/>
  <c r="T1074" i="5"/>
  <c r="X1074" i="5" s="1"/>
  <c r="Z1074" i="5"/>
  <c r="T1007" i="5"/>
  <c r="X1007" i="5" s="1"/>
  <c r="Z1007" i="5"/>
  <c r="T866" i="5"/>
  <c r="X866" i="5" s="1"/>
  <c r="Z866" i="5"/>
  <c r="T889" i="5"/>
  <c r="X889" i="5" s="1"/>
  <c r="Z889" i="5"/>
  <c r="T1009" i="5"/>
  <c r="X1009" i="5" s="1"/>
  <c r="Z1009" i="5"/>
  <c r="U1009" i="5"/>
  <c r="T1023" i="5"/>
  <c r="X1023" i="5" s="1"/>
  <c r="Z1023" i="5"/>
  <c r="T1065" i="5"/>
  <c r="X1065" i="5" s="1"/>
  <c r="Z1065" i="5"/>
  <c r="T1044" i="5"/>
  <c r="X1044" i="5" s="1"/>
  <c r="Z1044" i="5"/>
  <c r="U1044" i="5"/>
  <c r="T1116" i="5"/>
  <c r="X1116" i="5" s="1"/>
  <c r="Z1116" i="5"/>
  <c r="T1121" i="5"/>
  <c r="X1121" i="5" s="1"/>
  <c r="Z1121" i="5"/>
  <c r="U1121" i="5"/>
  <c r="T1123" i="5"/>
  <c r="X1123" i="5" s="1"/>
  <c r="Z1123" i="5"/>
  <c r="U1123" i="5"/>
  <c r="T1132" i="5"/>
  <c r="X1132" i="5" s="1"/>
  <c r="Z1132" i="5"/>
  <c r="U1132" i="5"/>
  <c r="T1143" i="5"/>
  <c r="X1143" i="5" s="1"/>
  <c r="Z1143" i="5"/>
  <c r="T1163" i="5"/>
  <c r="X1163" i="5" s="1"/>
  <c r="Z1163" i="5"/>
  <c r="T1178" i="5"/>
  <c r="X1178" i="5" s="1"/>
  <c r="Z1178" i="5"/>
  <c r="T1190" i="5"/>
  <c r="X1190" i="5" s="1"/>
  <c r="Z1190" i="5"/>
  <c r="U1190" i="5"/>
  <c r="T1197" i="5"/>
  <c r="X1197" i="5" s="1"/>
  <c r="Z1197" i="5"/>
  <c r="T1205" i="5"/>
  <c r="X1205" i="5" s="1"/>
  <c r="Z1205" i="5"/>
  <c r="T1265" i="5"/>
  <c r="X1265" i="5" s="1"/>
  <c r="Z1265" i="5"/>
  <c r="U1265" i="5"/>
  <c r="T1290" i="5"/>
  <c r="X1290" i="5" s="1"/>
  <c r="Z1290" i="5"/>
  <c r="U1290" i="5"/>
  <c r="T1307" i="5"/>
  <c r="X1307" i="5" s="1"/>
  <c r="Z1307" i="5"/>
  <c r="T1333" i="5"/>
  <c r="X1333" i="5" s="1"/>
  <c r="Z1333" i="5"/>
  <c r="U1289" i="5"/>
  <c r="W1289" i="5" s="1"/>
  <c r="Y1289" i="5" s="1"/>
  <c r="T1289" i="5"/>
  <c r="X1289" i="5" s="1"/>
  <c r="Z1289" i="5"/>
  <c r="U1329" i="5"/>
  <c r="T1329" i="5"/>
  <c r="X1329" i="5" s="1"/>
  <c r="Z1329" i="5"/>
  <c r="T1392" i="5"/>
  <c r="X1392" i="5" s="1"/>
  <c r="Z1392" i="5"/>
  <c r="T1400" i="5"/>
  <c r="X1400" i="5" s="1"/>
  <c r="Z1400" i="5"/>
  <c r="T1453" i="5"/>
  <c r="X1453" i="5" s="1"/>
  <c r="Z1453" i="5"/>
  <c r="T1141" i="5"/>
  <c r="X1141" i="5" s="1"/>
  <c r="Z1141" i="5"/>
  <c r="T1147" i="5"/>
  <c r="X1147" i="5" s="1"/>
  <c r="Z1147" i="5"/>
  <c r="T1220" i="5"/>
  <c r="X1220" i="5" s="1"/>
  <c r="Z1220" i="5"/>
  <c r="U1231" i="5"/>
  <c r="W1231" i="5" s="1"/>
  <c r="Y1231" i="5" s="1"/>
  <c r="T1231" i="5"/>
  <c r="X1231" i="5" s="1"/>
  <c r="Z1231" i="5"/>
  <c r="T1235" i="5"/>
  <c r="X1235" i="5" s="1"/>
  <c r="Z1235" i="5"/>
  <c r="T1268" i="5"/>
  <c r="X1268" i="5" s="1"/>
  <c r="Z1268" i="5"/>
  <c r="T1280" i="5"/>
  <c r="X1280" i="5" s="1"/>
  <c r="Z1280" i="5"/>
  <c r="T1294" i="5"/>
  <c r="X1294" i="5" s="1"/>
  <c r="Z1294" i="5"/>
  <c r="T1102" i="5"/>
  <c r="X1102" i="5" s="1"/>
  <c r="Z1102" i="5"/>
  <c r="T1157" i="5"/>
  <c r="X1157" i="5" s="1"/>
  <c r="Z1157" i="5"/>
  <c r="T1189" i="5"/>
  <c r="X1189" i="5" s="1"/>
  <c r="Z1189" i="5"/>
  <c r="U1189" i="5"/>
  <c r="W1189" i="5" s="1"/>
  <c r="Y1189" i="5" s="1"/>
  <c r="T1215" i="5"/>
  <c r="X1215" i="5" s="1"/>
  <c r="Z1215" i="5"/>
  <c r="T1243" i="5"/>
  <c r="X1243" i="5" s="1"/>
  <c r="Z1243" i="5"/>
  <c r="T1263" i="5"/>
  <c r="X1263" i="5" s="1"/>
  <c r="Z1263" i="5"/>
  <c r="T1313" i="5"/>
  <c r="X1313" i="5" s="1"/>
  <c r="Z1313" i="5"/>
  <c r="U1313" i="5"/>
  <c r="W1313" i="5" s="1"/>
  <c r="Y1313" i="5" s="1"/>
  <c r="T1421" i="5"/>
  <c r="X1421" i="5" s="1"/>
  <c r="Z1421" i="5"/>
  <c r="U1421" i="5"/>
  <c r="T1447" i="5"/>
  <c r="X1447" i="5" s="1"/>
  <c r="Z1447" i="5"/>
  <c r="T1542" i="5"/>
  <c r="X1542" i="5" s="1"/>
  <c r="Z1542" i="5"/>
  <c r="T1551" i="5"/>
  <c r="X1551" i="5" s="1"/>
  <c r="Z1551" i="5"/>
  <c r="U1612" i="5"/>
  <c r="W1612" i="5" s="1"/>
  <c r="Y1612" i="5" s="1"/>
  <c r="T1612" i="5"/>
  <c r="X1612" i="5" s="1"/>
  <c r="Z1612" i="5"/>
  <c r="T1628" i="5"/>
  <c r="X1628" i="5" s="1"/>
  <c r="Z1628" i="5"/>
  <c r="U1628" i="5"/>
  <c r="T1355" i="5"/>
  <c r="X1355" i="5" s="1"/>
  <c r="Z1355" i="5"/>
  <c r="T1402" i="5"/>
  <c r="X1402" i="5" s="1"/>
  <c r="Z1402" i="5"/>
  <c r="T1432" i="5"/>
  <c r="X1432" i="5" s="1"/>
  <c r="Z1432" i="5"/>
  <c r="U1432" i="5"/>
  <c r="T1524" i="5"/>
  <c r="X1524" i="5" s="1"/>
  <c r="Z1524" i="5"/>
  <c r="T1410" i="5"/>
  <c r="X1410" i="5" s="1"/>
  <c r="Z1410" i="5"/>
  <c r="T1455" i="5"/>
  <c r="X1455" i="5" s="1"/>
  <c r="Z1455" i="5"/>
  <c r="T1499" i="5"/>
  <c r="X1499" i="5" s="1"/>
  <c r="Z1499" i="5"/>
  <c r="T1540" i="5"/>
  <c r="X1540" i="5" s="1"/>
  <c r="Z1540" i="5"/>
  <c r="T1560" i="5"/>
  <c r="X1560" i="5" s="1"/>
  <c r="Z1560" i="5"/>
  <c r="T1644" i="5"/>
  <c r="X1644" i="5" s="1"/>
  <c r="Z1644" i="5"/>
  <c r="T1681" i="5"/>
  <c r="X1681" i="5" s="1"/>
  <c r="Z1681" i="5"/>
  <c r="U1681" i="5"/>
  <c r="W1681" i="5" s="1"/>
  <c r="Y1681" i="5" s="1"/>
  <c r="T1701" i="5"/>
  <c r="X1701" i="5" s="1"/>
  <c r="Z1701" i="5"/>
  <c r="U1701" i="5"/>
  <c r="T1739" i="5"/>
  <c r="X1739" i="5" s="1"/>
  <c r="Z1739" i="5"/>
  <c r="T1746" i="5"/>
  <c r="X1746" i="5" s="1"/>
  <c r="Z1746" i="5"/>
  <c r="T2078" i="5"/>
  <c r="X2078" i="5" s="1"/>
  <c r="Z2078" i="5"/>
  <c r="U2078" i="5"/>
  <c r="T2086" i="5"/>
  <c r="X2086" i="5" s="1"/>
  <c r="Z2086" i="5"/>
  <c r="U2086" i="5"/>
  <c r="T2094" i="5"/>
  <c r="X2094" i="5" s="1"/>
  <c r="Z2094" i="5"/>
  <c r="U2094" i="5"/>
  <c r="W2094" i="5" s="1"/>
  <c r="Y2094" i="5" s="1"/>
  <c r="T2102" i="5"/>
  <c r="X2102" i="5" s="1"/>
  <c r="Z2102" i="5"/>
  <c r="U2102" i="5"/>
  <c r="W2102" i="5" s="1"/>
  <c r="Y2102" i="5" s="1"/>
  <c r="T2110" i="5"/>
  <c r="X2110" i="5" s="1"/>
  <c r="Z2110" i="5"/>
  <c r="U2110" i="5"/>
  <c r="T2118" i="5"/>
  <c r="X2118" i="5" s="1"/>
  <c r="Z2118" i="5"/>
  <c r="U2118" i="5"/>
  <c r="W2118" i="5" s="1"/>
  <c r="Y2118" i="5" s="1"/>
  <c r="T1568" i="5"/>
  <c r="X1568" i="5" s="1"/>
  <c r="Z1568" i="5"/>
  <c r="U1568" i="5"/>
  <c r="T1598" i="5"/>
  <c r="X1598" i="5" s="1"/>
  <c r="Z1598" i="5"/>
  <c r="T1705" i="5"/>
  <c r="X1705" i="5" s="1"/>
  <c r="Z1705" i="5"/>
  <c r="U1705" i="5"/>
  <c r="T1731" i="5"/>
  <c r="X1731" i="5" s="1"/>
  <c r="Z1731" i="5"/>
  <c r="U1749" i="5"/>
  <c r="W1749" i="5" s="1"/>
  <c r="Y1749" i="5" s="1"/>
  <c r="T1749" i="5"/>
  <c r="X1749" i="5" s="1"/>
  <c r="Z1749" i="5"/>
  <c r="T1764" i="5"/>
  <c r="X1764" i="5" s="1"/>
  <c r="Z1764" i="5"/>
  <c r="T1781" i="5"/>
  <c r="X1781" i="5" s="1"/>
  <c r="Z1781" i="5"/>
  <c r="T1797" i="5"/>
  <c r="X1797" i="5" s="1"/>
  <c r="Z1797" i="5"/>
  <c r="T1886" i="5"/>
  <c r="X1886" i="5" s="1"/>
  <c r="Z1886" i="5"/>
  <c r="U1886" i="5"/>
  <c r="T1476" i="5"/>
  <c r="X1476" i="5" s="1"/>
  <c r="Z1476" i="5"/>
  <c r="T1547" i="5"/>
  <c r="X1547" i="5" s="1"/>
  <c r="Z1547" i="5"/>
  <c r="T1605" i="5"/>
  <c r="X1605" i="5" s="1"/>
  <c r="Z1605" i="5"/>
  <c r="T1619" i="5"/>
  <c r="X1619" i="5" s="1"/>
  <c r="Z1619" i="5"/>
  <c r="T1648" i="5"/>
  <c r="X1648" i="5" s="1"/>
  <c r="Z1648" i="5"/>
  <c r="T1657" i="5"/>
  <c r="X1657" i="5" s="1"/>
  <c r="Z1657" i="5"/>
  <c r="U1657" i="5"/>
  <c r="T1698" i="5"/>
  <c r="X1698" i="5" s="1"/>
  <c r="Z1698" i="5"/>
  <c r="T1790" i="5"/>
  <c r="X1790" i="5" s="1"/>
  <c r="Z1790" i="5"/>
  <c r="U1790" i="5"/>
  <c r="T1442" i="5"/>
  <c r="X1442" i="5" s="1"/>
  <c r="Z1442" i="5"/>
  <c r="T1506" i="5"/>
  <c r="X1506" i="5" s="1"/>
  <c r="Z1506" i="5"/>
  <c r="T1541" i="5"/>
  <c r="X1541" i="5" s="1"/>
  <c r="Z1541" i="5"/>
  <c r="T1553" i="5"/>
  <c r="X1553" i="5" s="1"/>
  <c r="Z1553" i="5"/>
  <c r="U1553" i="5"/>
  <c r="T1586" i="5"/>
  <c r="X1586" i="5" s="1"/>
  <c r="Z1586" i="5"/>
  <c r="T1625" i="5"/>
  <c r="X1625" i="5" s="1"/>
  <c r="Z1625" i="5"/>
  <c r="U1625" i="5"/>
  <c r="T1760" i="5"/>
  <c r="X1760" i="5" s="1"/>
  <c r="Z1760" i="5"/>
  <c r="T1785" i="5"/>
  <c r="X1785" i="5" s="1"/>
  <c r="Z1785" i="5"/>
  <c r="T1792" i="5"/>
  <c r="X1792" i="5" s="1"/>
  <c r="Z1792" i="5"/>
  <c r="T2131" i="5"/>
  <c r="X2131" i="5" s="1"/>
  <c r="Z2131" i="5"/>
  <c r="U2131" i="5"/>
  <c r="T2147" i="5"/>
  <c r="X2147" i="5" s="1"/>
  <c r="Z2147" i="5"/>
  <c r="U2147" i="5"/>
  <c r="W2147" i="5" s="1"/>
  <c r="Y2147" i="5" s="1"/>
  <c r="T2168" i="5"/>
  <c r="X2168" i="5" s="1"/>
  <c r="Z2168" i="5"/>
  <c r="U2168" i="5"/>
  <c r="W2168" i="5" s="1"/>
  <c r="Y2168" i="5" s="1"/>
  <c r="T2176" i="5"/>
  <c r="X2176" i="5" s="1"/>
  <c r="Z2176" i="5"/>
  <c r="U2176" i="5"/>
  <c r="W2176" i="5" s="1"/>
  <c r="Y2176" i="5" s="1"/>
  <c r="T2183" i="5"/>
  <c r="X2183" i="5" s="1"/>
  <c r="Z2183" i="5"/>
  <c r="T2186" i="5"/>
  <c r="X2186" i="5" s="1"/>
  <c r="Z2186" i="5"/>
  <c r="U2186" i="5"/>
  <c r="W2186" i="5" s="1"/>
  <c r="Y2186" i="5" s="1"/>
  <c r="T2199" i="5"/>
  <c r="X2199" i="5" s="1"/>
  <c r="Z2199" i="5"/>
  <c r="U2199" i="5"/>
  <c r="W2199" i="5" s="1"/>
  <c r="Y2199" i="5" s="1"/>
  <c r="T2207" i="5"/>
  <c r="X2207" i="5" s="1"/>
  <c r="Z2207" i="5"/>
  <c r="U2207" i="5"/>
  <c r="W2207" i="5" s="1"/>
  <c r="Y2207" i="5" s="1"/>
  <c r="T2215" i="5"/>
  <c r="X2215" i="5" s="1"/>
  <c r="Z2215" i="5"/>
  <c r="U2215" i="5"/>
  <c r="W2215" i="5" s="1"/>
  <c r="Y2215" i="5" s="1"/>
  <c r="T1902" i="5"/>
  <c r="X1902" i="5" s="1"/>
  <c r="Z1902" i="5"/>
  <c r="T2063" i="5"/>
  <c r="X2063" i="5" s="1"/>
  <c r="Z2063" i="5"/>
  <c r="U2063" i="5"/>
  <c r="T2154" i="5"/>
  <c r="X2154" i="5" s="1"/>
  <c r="Z2154" i="5"/>
  <c r="T2276" i="5"/>
  <c r="X2276" i="5" s="1"/>
  <c r="Z2276" i="5"/>
  <c r="U2276" i="5"/>
  <c r="W2276" i="5" s="1"/>
  <c r="Y2276" i="5" s="1"/>
  <c r="T2291" i="5"/>
  <c r="X2291" i="5" s="1"/>
  <c r="Z2291" i="5"/>
  <c r="U2291" i="5"/>
  <c r="T2308" i="5"/>
  <c r="X2308" i="5" s="1"/>
  <c r="Z2308" i="5"/>
  <c r="U2308" i="5"/>
  <c r="W2308" i="5" s="1"/>
  <c r="Y2308" i="5" s="1"/>
  <c r="V2319" i="5"/>
  <c r="N2319" i="5"/>
  <c r="T2328" i="5"/>
  <c r="X2328" i="5" s="1"/>
  <c r="Z2328" i="5"/>
  <c r="U2328" i="5"/>
  <c r="W2328" i="5" s="1"/>
  <c r="Y2328" i="5" s="1"/>
  <c r="T2341" i="5"/>
  <c r="X2341" i="5" s="1"/>
  <c r="Z2341" i="5"/>
  <c r="U2341" i="5"/>
  <c r="U2371" i="5"/>
  <c r="T2371" i="5"/>
  <c r="X2371" i="5" s="1"/>
  <c r="Z2371" i="5"/>
  <c r="T2378" i="5"/>
  <c r="X2378" i="5" s="1"/>
  <c r="Z2378" i="5"/>
  <c r="T2418" i="5"/>
  <c r="X2418" i="5" s="1"/>
  <c r="Z2418" i="5"/>
  <c r="U2418" i="5"/>
  <c r="W2418" i="5" s="1"/>
  <c r="Y2418" i="5" s="1"/>
  <c r="T2478" i="5"/>
  <c r="X2478" i="5" s="1"/>
  <c r="Z2478" i="5"/>
  <c r="U2478" i="5"/>
  <c r="W2478" i="5" s="1"/>
  <c r="Y2478" i="5" s="1"/>
  <c r="U2572" i="5"/>
  <c r="W2572" i="5" s="1"/>
  <c r="Y2572" i="5" s="1"/>
  <c r="T2572" i="5"/>
  <c r="X2572" i="5" s="1"/>
  <c r="Z2572" i="5"/>
  <c r="T2576" i="5"/>
  <c r="X2576" i="5" s="1"/>
  <c r="Z2576" i="5"/>
  <c r="T2592" i="5"/>
  <c r="X2592" i="5" s="1"/>
  <c r="Z2592" i="5"/>
  <c r="T2043" i="5"/>
  <c r="X2043" i="5" s="1"/>
  <c r="Z2043" i="5"/>
  <c r="T2085" i="5"/>
  <c r="X2085" i="5" s="1"/>
  <c r="Z2085" i="5"/>
  <c r="T2130" i="5"/>
  <c r="X2130" i="5" s="1"/>
  <c r="Z2130" i="5"/>
  <c r="T2171" i="5"/>
  <c r="X2171" i="5" s="1"/>
  <c r="Z2171" i="5"/>
  <c r="U2171" i="5"/>
  <c r="T2180" i="5"/>
  <c r="X2180" i="5" s="1"/>
  <c r="Z2180" i="5"/>
  <c r="T2265" i="5"/>
  <c r="X2265" i="5" s="1"/>
  <c r="Z2265" i="5"/>
  <c r="U2265" i="5"/>
  <c r="T2300" i="5"/>
  <c r="X2300" i="5" s="1"/>
  <c r="Z2300" i="5"/>
  <c r="T2354" i="5"/>
  <c r="X2354" i="5" s="1"/>
  <c r="Z2354" i="5"/>
  <c r="T2402" i="5"/>
  <c r="X2402" i="5" s="1"/>
  <c r="Z2402" i="5"/>
  <c r="U2402" i="5"/>
  <c r="T2445" i="5"/>
  <c r="X2445" i="5" s="1"/>
  <c r="Z2445" i="5"/>
  <c r="U2445" i="5"/>
  <c r="T1838" i="5"/>
  <c r="X1838" i="5" s="1"/>
  <c r="Z1838" i="5"/>
  <c r="T1915" i="5"/>
  <c r="X1915" i="5" s="1"/>
  <c r="Z1915" i="5"/>
  <c r="T1948" i="5"/>
  <c r="X1948" i="5" s="1"/>
  <c r="Z1948" i="5"/>
  <c r="T2326" i="5"/>
  <c r="X2326" i="5" s="1"/>
  <c r="Z2326" i="5"/>
  <c r="U2326" i="5"/>
  <c r="T2339" i="5"/>
  <c r="X2339" i="5" s="1"/>
  <c r="Z2339" i="5"/>
  <c r="U2339" i="5"/>
  <c r="T2370" i="5"/>
  <c r="X2370" i="5" s="1"/>
  <c r="Z2370" i="5"/>
  <c r="T2412" i="5"/>
  <c r="X2412" i="5" s="1"/>
  <c r="Z2412" i="5"/>
  <c r="U2412" i="5"/>
  <c r="T2461" i="5"/>
  <c r="X2461" i="5" s="1"/>
  <c r="Z2461" i="5"/>
  <c r="U2461" i="5"/>
  <c r="W2461" i="5" s="1"/>
  <c r="Y2461" i="5" s="1"/>
  <c r="T1969" i="5"/>
  <c r="X1969" i="5" s="1"/>
  <c r="Z1969" i="5"/>
  <c r="U1969" i="5"/>
  <c r="T2067" i="5"/>
  <c r="X2067" i="5" s="1"/>
  <c r="Z2067" i="5"/>
  <c r="U2067" i="5"/>
  <c r="T2093" i="5"/>
  <c r="X2093" i="5" s="1"/>
  <c r="Z2093" i="5"/>
  <c r="T2202" i="5"/>
  <c r="X2202" i="5" s="1"/>
  <c r="Z2202" i="5"/>
  <c r="T2271" i="5"/>
  <c r="X2271" i="5" s="1"/>
  <c r="Z2271" i="5"/>
  <c r="U2271" i="5"/>
  <c r="W2271" i="5" s="1"/>
  <c r="Y2271" i="5" s="1"/>
  <c r="T2283" i="5"/>
  <c r="X2283" i="5" s="1"/>
  <c r="Z2283" i="5"/>
  <c r="T2414" i="5"/>
  <c r="X2414" i="5" s="1"/>
  <c r="Z2414" i="5"/>
  <c r="U2414" i="5"/>
  <c r="W2414" i="5" s="1"/>
  <c r="Y2414" i="5" s="1"/>
  <c r="T2631" i="5"/>
  <c r="X2631" i="5" s="1"/>
  <c r="Z2631" i="5"/>
  <c r="T2639" i="5"/>
  <c r="X2639" i="5" s="1"/>
  <c r="Z2639" i="5"/>
  <c r="U2639" i="5"/>
  <c r="T2645" i="5"/>
  <c r="X2645" i="5" s="1"/>
  <c r="Z2645" i="5"/>
  <c r="U2645" i="5"/>
  <c r="W2645" i="5" s="1"/>
  <c r="Y2645" i="5" s="1"/>
  <c r="T2660" i="5"/>
  <c r="X2660" i="5" s="1"/>
  <c r="Z2660" i="5"/>
  <c r="T2668" i="5"/>
  <c r="X2668" i="5" s="1"/>
  <c r="Z2668" i="5"/>
  <c r="T2676" i="5"/>
  <c r="X2676" i="5" s="1"/>
  <c r="Z2676" i="5"/>
  <c r="T2691" i="5"/>
  <c r="X2691" i="5" s="1"/>
  <c r="Z2691" i="5"/>
  <c r="U2691" i="5"/>
  <c r="W2691" i="5" s="1"/>
  <c r="Y2691" i="5" s="1"/>
  <c r="T2725" i="5"/>
  <c r="X2725" i="5" s="1"/>
  <c r="Z2725" i="5"/>
  <c r="U2725" i="5"/>
  <c r="W2725" i="5" s="1"/>
  <c r="Y2725" i="5" s="1"/>
  <c r="T2746" i="5"/>
  <c r="X2746" i="5" s="1"/>
  <c r="Z2746" i="5"/>
  <c r="U2746" i="5"/>
  <c r="W2746" i="5" s="1"/>
  <c r="Y2746" i="5" s="1"/>
  <c r="T2768" i="5"/>
  <c r="X2768" i="5" s="1"/>
  <c r="Z2768" i="5"/>
  <c r="T2784" i="5"/>
  <c r="X2784" i="5" s="1"/>
  <c r="Z2784" i="5"/>
  <c r="U2784" i="5"/>
  <c r="W2784" i="5" s="1"/>
  <c r="Y2784" i="5" s="1"/>
  <c r="T2792" i="5"/>
  <c r="X2792" i="5" s="1"/>
  <c r="Z2792" i="5"/>
  <c r="T2716" i="5"/>
  <c r="X2716" i="5" s="1"/>
  <c r="Z2716" i="5"/>
  <c r="T2740" i="5"/>
  <c r="X2740" i="5" s="1"/>
  <c r="Z2740" i="5"/>
  <c r="T2842" i="5"/>
  <c r="X2842" i="5" s="1"/>
  <c r="Z2842" i="5"/>
  <c r="U2842" i="5"/>
  <c r="T2871" i="5"/>
  <c r="X2871" i="5" s="1"/>
  <c r="Z2871" i="5"/>
  <c r="U2871" i="5"/>
  <c r="T2897" i="5"/>
  <c r="X2897" i="5" s="1"/>
  <c r="Z2897" i="5"/>
  <c r="U2897" i="5"/>
  <c r="W2897" i="5" s="1"/>
  <c r="Y2897" i="5" s="1"/>
  <c r="T2939" i="5"/>
  <c r="X2939" i="5" s="1"/>
  <c r="Z2939" i="5"/>
  <c r="T2960" i="5"/>
  <c r="X2960" i="5" s="1"/>
  <c r="Z2960" i="5"/>
  <c r="U2960" i="5"/>
  <c r="W2960" i="5" s="1"/>
  <c r="Y2960" i="5" s="1"/>
  <c r="U3027" i="5"/>
  <c r="T3027" i="5"/>
  <c r="X3027" i="5" s="1"/>
  <c r="Z3027" i="5"/>
  <c r="T3034" i="5"/>
  <c r="X3034" i="5" s="1"/>
  <c r="Z3034" i="5"/>
  <c r="U3046" i="5"/>
  <c r="T3046" i="5"/>
  <c r="X3046" i="5" s="1"/>
  <c r="Z3046" i="5"/>
  <c r="U3078" i="5"/>
  <c r="T3078" i="5"/>
  <c r="X3078" i="5" s="1"/>
  <c r="Z3078" i="5"/>
  <c r="T3131" i="5"/>
  <c r="X3131" i="5" s="1"/>
  <c r="Z3131" i="5"/>
  <c r="T3154" i="5"/>
  <c r="X3154" i="5" s="1"/>
  <c r="Z3154" i="5"/>
  <c r="T3164" i="5"/>
  <c r="X3164" i="5" s="1"/>
  <c r="Z3164" i="5"/>
  <c r="T3218" i="5"/>
  <c r="X3218" i="5" s="1"/>
  <c r="Z3218" i="5"/>
  <c r="T3228" i="5"/>
  <c r="X3228" i="5" s="1"/>
  <c r="Z3228" i="5"/>
  <c r="U3246" i="5"/>
  <c r="T3246" i="5"/>
  <c r="X3246" i="5" s="1"/>
  <c r="Z3246" i="5"/>
  <c r="T3276" i="5"/>
  <c r="X3276" i="5" s="1"/>
  <c r="Z3276" i="5"/>
  <c r="T3282" i="5"/>
  <c r="X3282" i="5" s="1"/>
  <c r="Z3282" i="5"/>
  <c r="T3290" i="5"/>
  <c r="X3290" i="5" s="1"/>
  <c r="Z3290" i="5"/>
  <c r="T3352" i="5"/>
  <c r="X3352" i="5" s="1"/>
  <c r="Z3352" i="5"/>
  <c r="T2588" i="5"/>
  <c r="X2588" i="5" s="1"/>
  <c r="Z2588" i="5"/>
  <c r="T2616" i="5"/>
  <c r="X2616" i="5" s="1"/>
  <c r="Z2616" i="5"/>
  <c r="T2761" i="5"/>
  <c r="X2761" i="5" s="1"/>
  <c r="Z2761" i="5"/>
  <c r="T2805" i="5"/>
  <c r="X2805" i="5" s="1"/>
  <c r="Z2805" i="5"/>
  <c r="T2845" i="5"/>
  <c r="X2845" i="5" s="1"/>
  <c r="Z2845" i="5"/>
  <c r="T2881" i="5"/>
  <c r="X2881" i="5" s="1"/>
  <c r="Z2881" i="5"/>
  <c r="T2910" i="5"/>
  <c r="X2910" i="5" s="1"/>
  <c r="Z2910" i="5"/>
  <c r="U2910" i="5"/>
  <c r="W2910" i="5" s="1"/>
  <c r="Y2910" i="5" s="1"/>
  <c r="T2919" i="5"/>
  <c r="X2919" i="5" s="1"/>
  <c r="Z2919" i="5"/>
  <c r="T2952" i="5"/>
  <c r="X2952" i="5" s="1"/>
  <c r="Z2952" i="5"/>
  <c r="T2964" i="5"/>
  <c r="X2964" i="5" s="1"/>
  <c r="Z2964" i="5"/>
  <c r="U2964" i="5"/>
  <c r="W2964" i="5" s="1"/>
  <c r="Y2964" i="5" s="1"/>
  <c r="T3004" i="5"/>
  <c r="X3004" i="5" s="1"/>
  <c r="Z3004" i="5"/>
  <c r="T3013" i="5"/>
  <c r="X3013" i="5" s="1"/>
  <c r="Z3013" i="5"/>
  <c r="U3013" i="5"/>
  <c r="W3013" i="5" s="1"/>
  <c r="Y3013" i="5" s="1"/>
  <c r="T3018" i="5"/>
  <c r="X3018" i="5" s="1"/>
  <c r="Z3018" i="5"/>
  <c r="U3018" i="5"/>
  <c r="W3018" i="5" s="1"/>
  <c r="Y3018" i="5" s="1"/>
  <c r="U3038" i="5"/>
  <c r="W3038" i="5" s="1"/>
  <c r="Y3038" i="5" s="1"/>
  <c r="T3038" i="5"/>
  <c r="X3038" i="5" s="1"/>
  <c r="Z3038" i="5"/>
  <c r="T3052" i="5"/>
  <c r="X3052" i="5" s="1"/>
  <c r="Z3052" i="5"/>
  <c r="U3070" i="5"/>
  <c r="W3070" i="5" s="1"/>
  <c r="Y3070" i="5" s="1"/>
  <c r="T3070" i="5"/>
  <c r="X3070" i="5" s="1"/>
  <c r="Z3070" i="5"/>
  <c r="T3162" i="5"/>
  <c r="X3162" i="5" s="1"/>
  <c r="Z3162" i="5"/>
  <c r="T3187" i="5"/>
  <c r="X3187" i="5" s="1"/>
  <c r="Z3187" i="5"/>
  <c r="U3187" i="5"/>
  <c r="Z3197" i="5"/>
  <c r="T3197" i="5"/>
  <c r="X3197" i="5" s="1"/>
  <c r="U3197" i="5"/>
  <c r="W3197" i="5" s="1"/>
  <c r="Y3197" i="5" s="1"/>
  <c r="T3271" i="5"/>
  <c r="X3271" i="5" s="1"/>
  <c r="Z3271" i="5"/>
  <c r="U3271" i="5"/>
  <c r="T3307" i="5"/>
  <c r="X3307" i="5" s="1"/>
  <c r="Z3307" i="5"/>
  <c r="U3307" i="5"/>
  <c r="W3307" i="5" s="1"/>
  <c r="Y3307" i="5" s="1"/>
  <c r="T3314" i="5"/>
  <c r="X3314" i="5" s="1"/>
  <c r="Z3314" i="5"/>
  <c r="T3339" i="5"/>
  <c r="X3339" i="5" s="1"/>
  <c r="Z3339" i="5"/>
  <c r="U3339" i="5"/>
  <c r="W3339" i="5" s="1"/>
  <c r="Y3339" i="5" s="1"/>
  <c r="T3346" i="5"/>
  <c r="X3346" i="5" s="1"/>
  <c r="Z3346" i="5"/>
  <c r="T2563" i="5"/>
  <c r="X2563" i="5" s="1"/>
  <c r="Z2563" i="5"/>
  <c r="U2563" i="5"/>
  <c r="T2621" i="5"/>
  <c r="X2621" i="5" s="1"/>
  <c r="Z2621" i="5"/>
  <c r="T2640" i="5"/>
  <c r="X2640" i="5" s="1"/>
  <c r="Z2640" i="5"/>
  <c r="T2656" i="5"/>
  <c r="X2656" i="5" s="1"/>
  <c r="Z2656" i="5"/>
  <c r="T2704" i="5"/>
  <c r="X2704" i="5" s="1"/>
  <c r="Z2704" i="5"/>
  <c r="T2745" i="5"/>
  <c r="X2745" i="5" s="1"/>
  <c r="Z2745" i="5"/>
  <c r="T2791" i="5"/>
  <c r="X2791" i="5" s="1"/>
  <c r="Z2791" i="5"/>
  <c r="U2791" i="5"/>
  <c r="T2820" i="5"/>
  <c r="X2820" i="5" s="1"/>
  <c r="Z2820" i="5"/>
  <c r="T2836" i="5"/>
  <c r="X2836" i="5" s="1"/>
  <c r="Z2836" i="5"/>
  <c r="T2888" i="5"/>
  <c r="X2888" i="5" s="1"/>
  <c r="Z2888" i="5"/>
  <c r="T2971" i="5"/>
  <c r="X2971" i="5" s="1"/>
  <c r="Z2971" i="5"/>
  <c r="T2523" i="5"/>
  <c r="X2523" i="5" s="1"/>
  <c r="Z2523" i="5"/>
  <c r="U2523" i="5"/>
  <c r="T2637" i="5"/>
  <c r="X2637" i="5" s="1"/>
  <c r="Z2637" i="5"/>
  <c r="T2654" i="5"/>
  <c r="X2654" i="5" s="1"/>
  <c r="Z2654" i="5"/>
  <c r="U2654" i="5"/>
  <c r="T2665" i="5"/>
  <c r="X2665" i="5" s="1"/>
  <c r="Z2665" i="5"/>
  <c r="T2707" i="5"/>
  <c r="X2707" i="5" s="1"/>
  <c r="Z2707" i="5"/>
  <c r="T2720" i="5"/>
  <c r="X2720" i="5" s="1"/>
  <c r="Z2720" i="5"/>
  <c r="T2756" i="5"/>
  <c r="X2756" i="5" s="1"/>
  <c r="Z2756" i="5"/>
  <c r="T2840" i="5"/>
  <c r="X2840" i="5" s="1"/>
  <c r="Z2840" i="5"/>
  <c r="T2965" i="5"/>
  <c r="X2965" i="5" s="1"/>
  <c r="Z2965" i="5"/>
  <c r="U2965" i="5"/>
  <c r="W2965" i="5" s="1"/>
  <c r="Y2965" i="5" s="1"/>
  <c r="T3132" i="5"/>
  <c r="X3132" i="5" s="1"/>
  <c r="Z3132" i="5"/>
  <c r="T3398" i="5"/>
  <c r="X3398" i="5" s="1"/>
  <c r="Z3398" i="5"/>
  <c r="T3414" i="5"/>
  <c r="X3414" i="5" s="1"/>
  <c r="Z3414" i="5"/>
  <c r="T3488" i="5"/>
  <c r="X3488" i="5" s="1"/>
  <c r="Z3488" i="5"/>
  <c r="T3522" i="5"/>
  <c r="X3522" i="5" s="1"/>
  <c r="Z3522" i="5"/>
  <c r="T3553" i="5"/>
  <c r="X3553" i="5" s="1"/>
  <c r="Z3553" i="5"/>
  <c r="T3595" i="5"/>
  <c r="X3595" i="5" s="1"/>
  <c r="Z3595" i="5"/>
  <c r="T3634" i="5"/>
  <c r="X3634" i="5" s="1"/>
  <c r="Z3634" i="5"/>
  <c r="Z3706" i="5"/>
  <c r="T3706" i="5"/>
  <c r="X3706" i="5" s="1"/>
  <c r="U3706" i="5"/>
  <c r="W3706" i="5" s="1"/>
  <c r="Y3706" i="5" s="1"/>
  <c r="T3022" i="5"/>
  <c r="X3022" i="5" s="1"/>
  <c r="Z3022" i="5"/>
  <c r="T3133" i="5"/>
  <c r="X3133" i="5" s="1"/>
  <c r="Z3133" i="5"/>
  <c r="T3275" i="5"/>
  <c r="X3275" i="5" s="1"/>
  <c r="Z3275" i="5"/>
  <c r="T3349" i="5"/>
  <c r="X3349" i="5" s="1"/>
  <c r="Z3349" i="5"/>
  <c r="T3364" i="5"/>
  <c r="X3364" i="5" s="1"/>
  <c r="Z3364" i="5"/>
  <c r="T3367" i="5"/>
  <c r="X3367" i="5" s="1"/>
  <c r="Z3367" i="5"/>
  <c r="T3155" i="5"/>
  <c r="X3155" i="5" s="1"/>
  <c r="Z3155" i="5"/>
  <c r="U3155" i="5"/>
  <c r="T3181" i="5"/>
  <c r="X3181" i="5" s="1"/>
  <c r="Z3181" i="5"/>
  <c r="U3181" i="5"/>
  <c r="T3357" i="5"/>
  <c r="X3357" i="5" s="1"/>
  <c r="Z3357" i="5"/>
  <c r="T3062" i="5"/>
  <c r="X3062" i="5" s="1"/>
  <c r="Z3062" i="5"/>
  <c r="U3062" i="5"/>
  <c r="T3096" i="5"/>
  <c r="X3096" i="5" s="1"/>
  <c r="Z3096" i="5"/>
  <c r="T3176" i="5"/>
  <c r="X3176" i="5" s="1"/>
  <c r="Z3176" i="5"/>
  <c r="T3230" i="5"/>
  <c r="X3230" i="5" s="1"/>
  <c r="Z3230" i="5"/>
  <c r="T3543" i="5"/>
  <c r="X3543" i="5" s="1"/>
  <c r="Z3543" i="5"/>
  <c r="U3543" i="5"/>
  <c r="W3543" i="5" s="1"/>
  <c r="Y3543" i="5" s="1"/>
  <c r="T3585" i="5"/>
  <c r="X3585" i="5" s="1"/>
  <c r="Z3585" i="5"/>
  <c r="T3401" i="5"/>
  <c r="X3401" i="5" s="1"/>
  <c r="Z3401" i="5"/>
  <c r="T3456" i="5"/>
  <c r="X3456" i="5" s="1"/>
  <c r="Z3456" i="5"/>
  <c r="T3600" i="5"/>
  <c r="X3600" i="5" s="1"/>
  <c r="Z3600" i="5"/>
  <c r="U3600" i="5"/>
  <c r="W3600" i="5" s="1"/>
  <c r="Y3600" i="5" s="1"/>
  <c r="T3632" i="5"/>
  <c r="X3632" i="5" s="1"/>
  <c r="Z3632" i="5"/>
  <c r="U3632" i="5"/>
  <c r="T3688" i="5"/>
  <c r="X3688" i="5" s="1"/>
  <c r="Z3688" i="5"/>
  <c r="Z3705" i="5"/>
  <c r="T3705" i="5"/>
  <c r="X3705" i="5" s="1"/>
  <c r="T3458" i="5"/>
  <c r="X3458" i="5" s="1"/>
  <c r="Z3458" i="5"/>
  <c r="T3476" i="5"/>
  <c r="X3476" i="5" s="1"/>
  <c r="Z3476" i="5"/>
  <c r="T3551" i="5"/>
  <c r="X3551" i="5" s="1"/>
  <c r="Z3551" i="5"/>
  <c r="T3577" i="5"/>
  <c r="X3577" i="5" s="1"/>
  <c r="Z3577" i="5"/>
  <c r="U3577" i="5"/>
  <c r="W3577" i="5" s="1"/>
  <c r="Y3577" i="5" s="1"/>
  <c r="T3468" i="5"/>
  <c r="X3468" i="5" s="1"/>
  <c r="Z3468" i="5"/>
  <c r="T3608" i="5"/>
  <c r="X3608" i="5" s="1"/>
  <c r="Z3608" i="5"/>
  <c r="T3676" i="5"/>
  <c r="X3676" i="5" s="1"/>
  <c r="Z3676" i="5"/>
  <c r="U3676" i="5"/>
  <c r="W3676" i="5" s="1"/>
  <c r="Y3676" i="5" s="1"/>
  <c r="T3700" i="5"/>
  <c r="X3700" i="5" s="1"/>
  <c r="Z3700" i="5"/>
  <c r="W3604" i="5"/>
  <c r="Y3604" i="5" s="1"/>
  <c r="W3636" i="5"/>
  <c r="Y3636" i="5" s="1"/>
  <c r="W3523" i="5"/>
  <c r="Y3523" i="5" s="1"/>
  <c r="W3635" i="5"/>
  <c r="Y3635" i="5" s="1"/>
  <c r="W3531" i="5"/>
  <c r="Y3531" i="5" s="1"/>
  <c r="W3547" i="5"/>
  <c r="Y3547" i="5" s="1"/>
  <c r="W3581" i="5"/>
  <c r="Y3581" i="5" s="1"/>
  <c r="W3546" i="5"/>
  <c r="Y3546" i="5" s="1"/>
  <c r="W3580" i="5"/>
  <c r="Y3580" i="5" s="1"/>
  <c r="W3625" i="5"/>
  <c r="Y3625" i="5" s="1"/>
  <c r="W3661" i="5"/>
  <c r="Y3661" i="5" s="1"/>
  <c r="W3678" i="5"/>
  <c r="Y3678" i="5" s="1"/>
  <c r="AD3710" i="5"/>
  <c r="R3710" i="5"/>
  <c r="S836" i="5"/>
  <c r="T836" i="5" s="1"/>
  <c r="X836" i="5" s="1"/>
  <c r="S1156" i="5"/>
  <c r="T1156" i="5" s="1"/>
  <c r="X1156" i="5" s="1"/>
  <c r="S1160" i="5"/>
  <c r="Z1160" i="5" s="1"/>
  <c r="S1306" i="5"/>
  <c r="T1306" i="5" s="1"/>
  <c r="X1306" i="5" s="1"/>
  <c r="S2024" i="5"/>
  <c r="T2024" i="5" s="1"/>
  <c r="X2024" i="5" s="1"/>
  <c r="S2362" i="5"/>
  <c r="T2362" i="5" s="1"/>
  <c r="X2362" i="5" s="1"/>
  <c r="S2626" i="5"/>
  <c r="T2626" i="5" s="1"/>
  <c r="X2626" i="5" s="1"/>
  <c r="S2682" i="5"/>
  <c r="T2682" i="5" s="1"/>
  <c r="X2682" i="5" s="1"/>
  <c r="S2714" i="5"/>
  <c r="T2714" i="5" s="1"/>
  <c r="X2714" i="5" s="1"/>
  <c r="S2750" i="5"/>
  <c r="T2750" i="5" s="1"/>
  <c r="X2750" i="5" s="1"/>
  <c r="S2814" i="5"/>
  <c r="T2814" i="5" s="1"/>
  <c r="X2814" i="5" s="1"/>
  <c r="S2878" i="5"/>
  <c r="T2878" i="5" s="1"/>
  <c r="X2878" i="5" s="1"/>
  <c r="S2538" i="5"/>
  <c r="T2538" i="5" s="1"/>
  <c r="X2538" i="5" s="1"/>
  <c r="S2602" i="5"/>
  <c r="T2602" i="5" s="1"/>
  <c r="X2602" i="5" s="1"/>
  <c r="S2666" i="5"/>
  <c r="T2666" i="5" s="1"/>
  <c r="X2666" i="5" s="1"/>
  <c r="S2702" i="5"/>
  <c r="T2702" i="5" s="1"/>
  <c r="X2702" i="5" s="1"/>
  <c r="S2734" i="5"/>
  <c r="T2734" i="5" s="1"/>
  <c r="X2734" i="5" s="1"/>
  <c r="S2790" i="5"/>
  <c r="T2790" i="5" s="1"/>
  <c r="X2790" i="5" s="1"/>
  <c r="S2854" i="5"/>
  <c r="T2854" i="5" s="1"/>
  <c r="X2854" i="5" s="1"/>
  <c r="S3064" i="5"/>
  <c r="Z3064" i="5" s="1"/>
  <c r="S3144" i="5"/>
  <c r="T3144" i="5" s="1"/>
  <c r="X3144" i="5" s="1"/>
  <c r="S3200" i="5"/>
  <c r="T3200" i="5" s="1"/>
  <c r="X3200" i="5" s="1"/>
  <c r="S3248" i="5"/>
  <c r="T3248" i="5" s="1"/>
  <c r="X3248" i="5" s="1"/>
  <c r="S3280" i="5"/>
  <c r="Z3280" i="5" s="1"/>
  <c r="S3320" i="5"/>
  <c r="Z3320" i="5" s="1"/>
  <c r="S3306" i="5"/>
  <c r="Z3306" i="5" s="1"/>
  <c r="S3028" i="5"/>
  <c r="T3028" i="5" s="1"/>
  <c r="X3028" i="5" s="1"/>
  <c r="S3204" i="5"/>
  <c r="T3204" i="5" s="1"/>
  <c r="X3204" i="5" s="1"/>
  <c r="S3252" i="5"/>
  <c r="T3252" i="5" s="1"/>
  <c r="X3252" i="5" s="1"/>
  <c r="S3300" i="5"/>
  <c r="Z3300" i="5" s="1"/>
  <c r="S3451" i="5"/>
  <c r="T3451" i="5" s="1"/>
  <c r="X3451" i="5" s="1"/>
  <c r="AD85" i="5"/>
  <c r="AA85" i="5"/>
  <c r="AD96" i="5"/>
  <c r="N96" i="5"/>
  <c r="AA96" i="5"/>
  <c r="AD102" i="5"/>
  <c r="N102" i="5"/>
  <c r="AA102" i="5"/>
  <c r="AD146" i="5"/>
  <c r="N146" i="5"/>
  <c r="AA146" i="5"/>
  <c r="AD152" i="5"/>
  <c r="N152" i="5"/>
  <c r="AA152" i="5"/>
  <c r="AD158" i="5"/>
  <c r="N158" i="5"/>
  <c r="AA158" i="5"/>
  <c r="AD184" i="5"/>
  <c r="N184" i="5"/>
  <c r="AA184" i="5"/>
  <c r="AD217" i="5"/>
  <c r="N217" i="5"/>
  <c r="AA217" i="5"/>
  <c r="AD318" i="5"/>
  <c r="N318" i="5"/>
  <c r="AA318" i="5"/>
  <c r="AD325" i="5"/>
  <c r="N325" i="5"/>
  <c r="AA325" i="5"/>
  <c r="AD356" i="5"/>
  <c r="N356" i="5"/>
  <c r="AA356" i="5"/>
  <c r="AD416" i="5"/>
  <c r="N416" i="5"/>
  <c r="AA416" i="5"/>
  <c r="AD423" i="5"/>
  <c r="N423" i="5"/>
  <c r="AA423" i="5"/>
  <c r="AD437" i="5"/>
  <c r="N437" i="5"/>
  <c r="AA437" i="5"/>
  <c r="AD467" i="5"/>
  <c r="N467" i="5"/>
  <c r="AA467" i="5"/>
  <c r="AD489" i="5"/>
  <c r="N489" i="5"/>
  <c r="AA489" i="5"/>
  <c r="N514" i="5"/>
  <c r="AD514" i="5"/>
  <c r="AA514" i="5"/>
  <c r="AD535" i="5"/>
  <c r="N535" i="5"/>
  <c r="AA535" i="5"/>
  <c r="AD561" i="5"/>
  <c r="N561" i="5"/>
  <c r="AA561" i="5"/>
  <c r="AD598" i="5"/>
  <c r="N598" i="5"/>
  <c r="AA598" i="5"/>
  <c r="N633" i="5"/>
  <c r="AD633" i="5"/>
  <c r="AA633" i="5"/>
  <c r="AD695" i="5"/>
  <c r="N695" i="5"/>
  <c r="AA695" i="5"/>
  <c r="AD783" i="5"/>
  <c r="N783" i="5"/>
  <c r="AA783" i="5"/>
  <c r="AD806" i="5"/>
  <c r="N806" i="5"/>
  <c r="S3431" i="5"/>
  <c r="T3431" i="5" s="1"/>
  <c r="X3431" i="5" s="1"/>
  <c r="S3463" i="5"/>
  <c r="T3463" i="5" s="1"/>
  <c r="X3463" i="5" s="1"/>
  <c r="AD52" i="5"/>
  <c r="N52" i="5"/>
  <c r="AA52" i="5"/>
  <c r="AD58" i="5"/>
  <c r="N58" i="5"/>
  <c r="AA58" i="5"/>
  <c r="AD65" i="5"/>
  <c r="N65" i="5"/>
  <c r="AA65" i="5"/>
  <c r="AD77" i="5"/>
  <c r="N77" i="5"/>
  <c r="AA77" i="5"/>
  <c r="AD81" i="5"/>
  <c r="N81" i="5"/>
  <c r="AA81" i="5"/>
  <c r="AD115" i="5"/>
  <c r="N115" i="5"/>
  <c r="AA115" i="5"/>
  <c r="AD121" i="5"/>
  <c r="N121" i="5"/>
  <c r="AA121" i="5"/>
  <c r="AD127" i="5"/>
  <c r="N127" i="5"/>
  <c r="AA127" i="5"/>
  <c r="AD170" i="5"/>
  <c r="N170" i="5"/>
  <c r="AA170" i="5"/>
  <c r="R220" i="5"/>
  <c r="S220" i="5" s="1"/>
  <c r="N220" i="5"/>
  <c r="AD220" i="5"/>
  <c r="AA220" i="5"/>
  <c r="AD313" i="5"/>
  <c r="N313" i="5"/>
  <c r="AA313" i="5"/>
  <c r="AD346" i="5"/>
  <c r="N346" i="5"/>
  <c r="AA346" i="5"/>
  <c r="AD396" i="5"/>
  <c r="N396" i="5"/>
  <c r="AA396" i="5"/>
  <c r="AD403" i="5"/>
  <c r="N403" i="5"/>
  <c r="AA403" i="5"/>
  <c r="AD410" i="5"/>
  <c r="N410" i="5"/>
  <c r="AA410" i="5"/>
  <c r="AD456" i="5"/>
  <c r="N456" i="5"/>
  <c r="AA456" i="5"/>
  <c r="AD529" i="5"/>
  <c r="N529" i="5"/>
  <c r="AA529" i="5"/>
  <c r="AD577" i="5"/>
  <c r="N577" i="5"/>
  <c r="AA577" i="5"/>
  <c r="AD615" i="5"/>
  <c r="N615" i="5"/>
  <c r="AA615" i="5"/>
  <c r="AD644" i="5"/>
  <c r="N644" i="5"/>
  <c r="AA644" i="5"/>
  <c r="N746" i="5"/>
  <c r="AD746" i="5"/>
  <c r="AA746" i="5"/>
  <c r="AD787" i="5"/>
  <c r="N787" i="5"/>
  <c r="R715" i="5"/>
  <c r="AD715" i="5"/>
  <c r="N715" i="5"/>
  <c r="AA715" i="5"/>
  <c r="T816" i="5"/>
  <c r="X816" i="5" s="1"/>
  <c r="Z816" i="5"/>
  <c r="R829" i="5"/>
  <c r="S829" i="5" s="1"/>
  <c r="M829" i="5"/>
  <c r="AD829" i="5"/>
  <c r="AA829" i="5"/>
  <c r="T839" i="5"/>
  <c r="X839" i="5" s="1"/>
  <c r="Z839" i="5"/>
  <c r="R845" i="5"/>
  <c r="S845" i="5" s="1"/>
  <c r="M845" i="5"/>
  <c r="AA845" i="5"/>
  <c r="AD845" i="5"/>
  <c r="T855" i="5"/>
  <c r="X855" i="5" s="1"/>
  <c r="Z855" i="5"/>
  <c r="U920" i="5"/>
  <c r="N920" i="5"/>
  <c r="V999" i="5"/>
  <c r="W999" i="5" s="1"/>
  <c r="Y999" i="5" s="1"/>
  <c r="N999" i="5"/>
  <c r="U898" i="5"/>
  <c r="W898" i="5" s="1"/>
  <c r="Y898" i="5" s="1"/>
  <c r="N898" i="5"/>
  <c r="V936" i="5"/>
  <c r="N936" i="5"/>
  <c r="V944" i="5"/>
  <c r="W944" i="5" s="1"/>
  <c r="Y944" i="5" s="1"/>
  <c r="N944" i="5"/>
  <c r="V952" i="5"/>
  <c r="N952" i="5"/>
  <c r="V960" i="5"/>
  <c r="N960" i="5"/>
  <c r="V968" i="5"/>
  <c r="N968" i="5"/>
  <c r="V1001" i="5"/>
  <c r="N1001" i="5"/>
  <c r="V1050" i="5"/>
  <c r="N1050" i="5"/>
  <c r="R858" i="5"/>
  <c r="S858" i="5" s="1"/>
  <c r="Z858" i="5" s="1"/>
  <c r="AA858" i="5"/>
  <c r="AD858" i="5"/>
  <c r="T873" i="5"/>
  <c r="X873" i="5" s="1"/>
  <c r="Z873" i="5"/>
  <c r="T886" i="5"/>
  <c r="X886" i="5" s="1"/>
  <c r="Z886" i="5"/>
  <c r="U899" i="5"/>
  <c r="N899" i="5"/>
  <c r="V910" i="5"/>
  <c r="N910" i="5"/>
  <c r="T925" i="5"/>
  <c r="X925" i="5" s="1"/>
  <c r="Z925" i="5"/>
  <c r="T934" i="5"/>
  <c r="X934" i="5" s="1"/>
  <c r="Z934" i="5"/>
  <c r="T942" i="5"/>
  <c r="X942" i="5" s="1"/>
  <c r="Z942" i="5"/>
  <c r="T950" i="5"/>
  <c r="X950" i="5" s="1"/>
  <c r="Z950" i="5"/>
  <c r="T958" i="5"/>
  <c r="X958" i="5" s="1"/>
  <c r="Z958" i="5"/>
  <c r="T966" i="5"/>
  <c r="X966" i="5" s="1"/>
  <c r="Z966" i="5"/>
  <c r="T974" i="5"/>
  <c r="X974" i="5" s="1"/>
  <c r="Z974" i="5"/>
  <c r="V987" i="5"/>
  <c r="N987" i="5"/>
  <c r="T1006" i="5"/>
  <c r="X1006" i="5" s="1"/>
  <c r="Z1006" i="5"/>
  <c r="V1019" i="5"/>
  <c r="N1019" i="5"/>
  <c r="V1043" i="5"/>
  <c r="N1043" i="5"/>
  <c r="V836" i="5"/>
  <c r="V899" i="5"/>
  <c r="T971" i="5"/>
  <c r="X971" i="5" s="1"/>
  <c r="Z971" i="5"/>
  <c r="U974" i="5"/>
  <c r="W974" i="5" s="1"/>
  <c r="Y974" i="5" s="1"/>
  <c r="U980" i="5"/>
  <c r="W980" i="5" s="1"/>
  <c r="Y980" i="5" s="1"/>
  <c r="N980" i="5"/>
  <c r="T981" i="5"/>
  <c r="X981" i="5" s="1"/>
  <c r="Z981" i="5"/>
  <c r="T1003" i="5"/>
  <c r="X1003" i="5" s="1"/>
  <c r="Z1003" i="5"/>
  <c r="U1006" i="5"/>
  <c r="W1006" i="5" s="1"/>
  <c r="Y1006" i="5" s="1"/>
  <c r="U1012" i="5"/>
  <c r="W1012" i="5" s="1"/>
  <c r="Y1012" i="5" s="1"/>
  <c r="N1012" i="5"/>
  <c r="T1013" i="5"/>
  <c r="X1013" i="5" s="1"/>
  <c r="Z1013" i="5"/>
  <c r="T1021" i="5"/>
  <c r="X1021" i="5" s="1"/>
  <c r="Z1021" i="5"/>
  <c r="U1089" i="5"/>
  <c r="W1089" i="5" s="1"/>
  <c r="Y1089" i="5" s="1"/>
  <c r="T1089" i="5"/>
  <c r="X1089" i="5" s="1"/>
  <c r="Z1089" i="5"/>
  <c r="U1112" i="5"/>
  <c r="N1112" i="5"/>
  <c r="U1444" i="5"/>
  <c r="W1444" i="5" s="1"/>
  <c r="Y1444" i="5" s="1"/>
  <c r="N1444" i="5"/>
  <c r="U1476" i="5"/>
  <c r="V1476" i="5"/>
  <c r="N1476" i="5"/>
  <c r="U907" i="5"/>
  <c r="W907" i="5" s="1"/>
  <c r="Y907" i="5" s="1"/>
  <c r="N907" i="5"/>
  <c r="U929" i="5"/>
  <c r="W929" i="5" s="1"/>
  <c r="Y929" i="5" s="1"/>
  <c r="N929" i="5"/>
  <c r="V1063" i="5"/>
  <c r="N1063" i="5"/>
  <c r="U1184" i="5"/>
  <c r="N1184" i="5"/>
  <c r="U1280" i="5"/>
  <c r="N1280" i="5"/>
  <c r="U986" i="5"/>
  <c r="W986" i="5" s="1"/>
  <c r="Y986" i="5" s="1"/>
  <c r="N986" i="5"/>
  <c r="U1020" i="5"/>
  <c r="W1020" i="5" s="1"/>
  <c r="Y1020" i="5" s="1"/>
  <c r="N1020" i="5"/>
  <c r="T1032" i="5"/>
  <c r="X1032" i="5" s="1"/>
  <c r="Z1032" i="5"/>
  <c r="T1046" i="5"/>
  <c r="X1046" i="5" s="1"/>
  <c r="Z1046" i="5"/>
  <c r="U1054" i="5"/>
  <c r="T1054" i="5"/>
  <c r="X1054" i="5" s="1"/>
  <c r="Z1054" i="5"/>
  <c r="M1064" i="5"/>
  <c r="V1064" i="5" s="1"/>
  <c r="R1064" i="5"/>
  <c r="S1064" i="5" s="1"/>
  <c r="AD1064" i="5"/>
  <c r="AA1064" i="5"/>
  <c r="R1086" i="5"/>
  <c r="S1086" i="5" s="1"/>
  <c r="M1086" i="5"/>
  <c r="AA1086" i="5"/>
  <c r="AD1086" i="5"/>
  <c r="T1128" i="5"/>
  <c r="X1128" i="5" s="1"/>
  <c r="Z1128" i="5"/>
  <c r="T1135" i="5"/>
  <c r="X1135" i="5" s="1"/>
  <c r="Z1135" i="5"/>
  <c r="U1165" i="5"/>
  <c r="N1165" i="5"/>
  <c r="U1272" i="5"/>
  <c r="N1272" i="5"/>
  <c r="V1412" i="5"/>
  <c r="N1412" i="5"/>
  <c r="V1420" i="5"/>
  <c r="N1420" i="5"/>
  <c r="T888" i="5"/>
  <c r="X888" i="5" s="1"/>
  <c r="Z888" i="5"/>
  <c r="T945" i="5"/>
  <c r="X945" i="5" s="1"/>
  <c r="Z945" i="5"/>
  <c r="V1122" i="5"/>
  <c r="N1122" i="5"/>
  <c r="T1158" i="5"/>
  <c r="X1158" i="5" s="1"/>
  <c r="Z1158" i="5"/>
  <c r="T1166" i="5"/>
  <c r="X1166" i="5" s="1"/>
  <c r="Z1166" i="5"/>
  <c r="T1169" i="5"/>
  <c r="X1169" i="5" s="1"/>
  <c r="Z1169" i="5"/>
  <c r="V1184" i="5"/>
  <c r="V1190" i="5"/>
  <c r="N1190" i="5"/>
  <c r="T1244" i="5"/>
  <c r="X1244" i="5" s="1"/>
  <c r="Z1244" i="5"/>
  <c r="T1248" i="5"/>
  <c r="X1248" i="5" s="1"/>
  <c r="Z1248" i="5"/>
  <c r="V1321" i="5"/>
  <c r="T1328" i="5"/>
  <c r="X1328" i="5" s="1"/>
  <c r="Z1328" i="5"/>
  <c r="V1361" i="5"/>
  <c r="T1382" i="5"/>
  <c r="X1382" i="5" s="1"/>
  <c r="Z1382" i="5"/>
  <c r="T1391" i="5"/>
  <c r="X1391" i="5" s="1"/>
  <c r="Z1391" i="5"/>
  <c r="U1405" i="5"/>
  <c r="W1405" i="5" s="1"/>
  <c r="Y1405" i="5" s="1"/>
  <c r="N1405" i="5"/>
  <c r="V1421" i="5"/>
  <c r="N1421" i="5"/>
  <c r="U1429" i="5"/>
  <c r="T1429" i="5"/>
  <c r="X1429" i="5" s="1"/>
  <c r="Z1429" i="5"/>
  <c r="T1439" i="5"/>
  <c r="X1439" i="5" s="1"/>
  <c r="Z1439" i="5"/>
  <c r="T1111" i="5"/>
  <c r="X1111" i="5" s="1"/>
  <c r="Z1111" i="5"/>
  <c r="V1112" i="5"/>
  <c r="T1211" i="5"/>
  <c r="X1211" i="5" s="1"/>
  <c r="Z1211" i="5"/>
  <c r="M1232" i="5"/>
  <c r="R1232" i="5"/>
  <c r="S1232" i="5" s="1"/>
  <c r="T1232" i="5" s="1"/>
  <c r="X1232" i="5" s="1"/>
  <c r="AA1232" i="5"/>
  <c r="AD1232" i="5"/>
  <c r="M1238" i="5"/>
  <c r="R1238" i="5"/>
  <c r="S1238" i="5" s="1"/>
  <c r="AD1238" i="5"/>
  <c r="AA1238" i="5"/>
  <c r="T1264" i="5"/>
  <c r="X1264" i="5" s="1"/>
  <c r="Z1264" i="5"/>
  <c r="R1316" i="5"/>
  <c r="S1316" i="5" s="1"/>
  <c r="AA1316" i="5"/>
  <c r="AD1316" i="5"/>
  <c r="U1356" i="5"/>
  <c r="W1356" i="5" s="1"/>
  <c r="Y1356" i="5" s="1"/>
  <c r="N1356" i="5"/>
  <c r="U1373" i="5"/>
  <c r="N1373" i="5"/>
  <c r="U1416" i="5"/>
  <c r="W1416" i="5" s="1"/>
  <c r="Y1416" i="5" s="1"/>
  <c r="N1416" i="5"/>
  <c r="R1427" i="5"/>
  <c r="S1427" i="5" s="1"/>
  <c r="AD1427" i="5"/>
  <c r="U1435" i="5"/>
  <c r="N1435" i="5"/>
  <c r="U1447" i="5"/>
  <c r="W1447" i="5" s="1"/>
  <c r="Y1447" i="5" s="1"/>
  <c r="N1447" i="5"/>
  <c r="R1465" i="5"/>
  <c r="S1465" i="5" s="1"/>
  <c r="T1465" i="5" s="1"/>
  <c r="X1465" i="5" s="1"/>
  <c r="M1465" i="5"/>
  <c r="AA1465" i="5"/>
  <c r="AD1465" i="5"/>
  <c r="T1097" i="5"/>
  <c r="X1097" i="5" s="1"/>
  <c r="Z1097" i="5"/>
  <c r="T1103" i="5"/>
  <c r="X1103" i="5" s="1"/>
  <c r="Z1103" i="5"/>
  <c r="V1131" i="5"/>
  <c r="N1131" i="5"/>
  <c r="T1148" i="5"/>
  <c r="X1148" i="5" s="1"/>
  <c r="Z1148" i="5"/>
  <c r="U1179" i="5"/>
  <c r="W1179" i="5" s="1"/>
  <c r="Y1179" i="5" s="1"/>
  <c r="T1179" i="5"/>
  <c r="X1179" i="5" s="1"/>
  <c r="Z1179" i="5"/>
  <c r="V1186" i="5"/>
  <c r="W1186" i="5" s="1"/>
  <c r="Y1186" i="5" s="1"/>
  <c r="N1186" i="5"/>
  <c r="T1216" i="5"/>
  <c r="X1216" i="5" s="1"/>
  <c r="Z1216" i="5"/>
  <c r="V1223" i="5"/>
  <c r="T1234" i="5"/>
  <c r="X1234" i="5" s="1"/>
  <c r="Z1234" i="5"/>
  <c r="T1242" i="5"/>
  <c r="X1242" i="5" s="1"/>
  <c r="Z1242" i="5"/>
  <c r="T1259" i="5"/>
  <c r="X1259" i="5" s="1"/>
  <c r="Z1259" i="5"/>
  <c r="T1295" i="5"/>
  <c r="X1295" i="5" s="1"/>
  <c r="Z1295" i="5"/>
  <c r="M1317" i="5"/>
  <c r="N1317" i="5" s="1"/>
  <c r="R1317" i="5"/>
  <c r="S1317" i="5" s="1"/>
  <c r="T1317" i="5" s="1"/>
  <c r="X1317" i="5" s="1"/>
  <c r="AD1317" i="5"/>
  <c r="AA1317" i="5"/>
  <c r="R1363" i="5"/>
  <c r="S1363" i="5" s="1"/>
  <c r="V1363" i="5"/>
  <c r="AA1363" i="5"/>
  <c r="AD1363" i="5"/>
  <c r="R1371" i="5"/>
  <c r="S1371" i="5" s="1"/>
  <c r="V1371" i="5"/>
  <c r="AD1371" i="5"/>
  <c r="AA1371" i="5"/>
  <c r="V1385" i="5"/>
  <c r="W1385" i="5" s="1"/>
  <c r="Y1385" i="5" s="1"/>
  <c r="N1385" i="5"/>
  <c r="R1395" i="5"/>
  <c r="S1395" i="5" s="1"/>
  <c r="T1395" i="5" s="1"/>
  <c r="X1395" i="5" s="1"/>
  <c r="AA1395" i="5"/>
  <c r="AD1395" i="5"/>
  <c r="R1406" i="5"/>
  <c r="S1406" i="5" s="1"/>
  <c r="AA1406" i="5"/>
  <c r="AD1406" i="5"/>
  <c r="R1452" i="5"/>
  <c r="S1452" i="5" s="1"/>
  <c r="V1452" i="5"/>
  <c r="AD1452" i="5"/>
  <c r="AA1452" i="5"/>
  <c r="R1468" i="5"/>
  <c r="S1468" i="5" s="1"/>
  <c r="V1468" i="5"/>
  <c r="AD1468" i="5"/>
  <c r="AA1468" i="5"/>
  <c r="R1484" i="5"/>
  <c r="S1484" i="5" s="1"/>
  <c r="V1484" i="5"/>
  <c r="AA1484" i="5"/>
  <c r="AD1484" i="5"/>
  <c r="V1529" i="5"/>
  <c r="N1529" i="5"/>
  <c r="V1173" i="5"/>
  <c r="W1173" i="5" s="1"/>
  <c r="Y1173" i="5" s="1"/>
  <c r="N1173" i="5"/>
  <c r="R1207" i="5"/>
  <c r="S1207" i="5" s="1"/>
  <c r="AD1207" i="5"/>
  <c r="AA1207" i="5"/>
  <c r="R1226" i="5"/>
  <c r="S1226" i="5" s="1"/>
  <c r="AD1226" i="5"/>
  <c r="AA1226" i="5"/>
  <c r="T1255" i="5"/>
  <c r="X1255" i="5" s="1"/>
  <c r="Z1255" i="5"/>
  <c r="R1287" i="5"/>
  <c r="S1287" i="5" s="1"/>
  <c r="AA1287" i="5"/>
  <c r="AD1287" i="5"/>
  <c r="V1323" i="5"/>
  <c r="N1323" i="5"/>
  <c r="V1329" i="5"/>
  <c r="R1350" i="5"/>
  <c r="S1350" i="5" s="1"/>
  <c r="M1350" i="5"/>
  <c r="AD1350" i="5"/>
  <c r="AA1350" i="5"/>
  <c r="R1359" i="5"/>
  <c r="S1359" i="5" s="1"/>
  <c r="Z1359" i="5" s="1"/>
  <c r="M1359" i="5"/>
  <c r="AA1359" i="5"/>
  <c r="AD1359" i="5"/>
  <c r="R1381" i="5"/>
  <c r="S1381" i="5" s="1"/>
  <c r="AA1381" i="5"/>
  <c r="AD1381" i="5"/>
  <c r="R1407" i="5"/>
  <c r="S1407" i="5" s="1"/>
  <c r="V1407" i="5"/>
  <c r="AD1407" i="5"/>
  <c r="AA1407" i="5"/>
  <c r="T1414" i="5"/>
  <c r="X1414" i="5" s="1"/>
  <c r="Z1414" i="5"/>
  <c r="R1423" i="5"/>
  <c r="S1423" i="5" s="1"/>
  <c r="V1423" i="5"/>
  <c r="AA1423" i="5"/>
  <c r="AD1423" i="5"/>
  <c r="V1429" i="5"/>
  <c r="N1429" i="5"/>
  <c r="U1475" i="5"/>
  <c r="N1475" i="5"/>
  <c r="U1495" i="5"/>
  <c r="W1495" i="5" s="1"/>
  <c r="Y1495" i="5" s="1"/>
  <c r="N1495" i="5"/>
  <c r="U1511" i="5"/>
  <c r="W1511" i="5" s="1"/>
  <c r="Y1511" i="5" s="1"/>
  <c r="N1511" i="5"/>
  <c r="U1524" i="5"/>
  <c r="N1524" i="5"/>
  <c r="U1615" i="5"/>
  <c r="V1615" i="5"/>
  <c r="N1615" i="5"/>
  <c r="V1227" i="5"/>
  <c r="V1464" i="5"/>
  <c r="N1464" i="5"/>
  <c r="T1472" i="5"/>
  <c r="X1472" i="5" s="1"/>
  <c r="Z1472" i="5"/>
  <c r="V1475" i="5"/>
  <c r="T1502" i="5"/>
  <c r="X1502" i="5" s="1"/>
  <c r="Z1502" i="5"/>
  <c r="T1509" i="5"/>
  <c r="X1509" i="5" s="1"/>
  <c r="Z1509" i="5"/>
  <c r="R1525" i="5"/>
  <c r="S1525" i="5" s="1"/>
  <c r="Z1525" i="5" s="1"/>
  <c r="M1525" i="5"/>
  <c r="AD1525" i="5"/>
  <c r="AA1525" i="5"/>
  <c r="T1534" i="5"/>
  <c r="X1534" i="5" s="1"/>
  <c r="Z1534" i="5"/>
  <c r="U1548" i="5"/>
  <c r="N1548" i="5"/>
  <c r="V1568" i="5"/>
  <c r="N1568" i="5"/>
  <c r="U1608" i="5"/>
  <c r="T1608" i="5"/>
  <c r="X1608" i="5" s="1"/>
  <c r="Z1608" i="5"/>
  <c r="T1613" i="5"/>
  <c r="X1613" i="5" s="1"/>
  <c r="Z1613" i="5"/>
  <c r="U1644" i="5"/>
  <c r="W1644" i="5" s="1"/>
  <c r="Y1644" i="5" s="1"/>
  <c r="N1644" i="5"/>
  <c r="V1674" i="5"/>
  <c r="N1674" i="5"/>
  <c r="U1860" i="5"/>
  <c r="W1860" i="5" s="1"/>
  <c r="Y1860" i="5" s="1"/>
  <c r="N1860" i="5"/>
  <c r="U1884" i="5"/>
  <c r="W1884" i="5" s="1"/>
  <c r="Y1884" i="5" s="1"/>
  <c r="N1884" i="5"/>
  <c r="U1928" i="5"/>
  <c r="W1928" i="5" s="1"/>
  <c r="Y1928" i="5" s="1"/>
  <c r="N1928" i="5"/>
  <c r="N1964" i="5"/>
  <c r="N1972" i="5"/>
  <c r="N2000" i="5"/>
  <c r="V1209" i="5"/>
  <c r="V1432" i="5"/>
  <c r="V1505" i="5"/>
  <c r="W1505" i="5" s="1"/>
  <c r="Y1505" i="5" s="1"/>
  <c r="N1505" i="5"/>
  <c r="V1561" i="5"/>
  <c r="N1561" i="5"/>
  <c r="V1580" i="5"/>
  <c r="U1668" i="5"/>
  <c r="W1668" i="5" s="1"/>
  <c r="Y1668" i="5" s="1"/>
  <c r="N1668" i="5"/>
  <c r="V1689" i="5"/>
  <c r="N1689" i="5"/>
  <c r="V1733" i="5"/>
  <c r="W1733" i="5" s="1"/>
  <c r="Y1733" i="5" s="1"/>
  <c r="N1733" i="5"/>
  <c r="U1764" i="5"/>
  <c r="W1764" i="5" s="1"/>
  <c r="Y1764" i="5" s="1"/>
  <c r="N1764" i="5"/>
  <c r="U1797" i="5"/>
  <c r="W1797" i="5" s="1"/>
  <c r="Y1797" i="5" s="1"/>
  <c r="N1797" i="5"/>
  <c r="V1489" i="5"/>
  <c r="W1489" i="5" s="1"/>
  <c r="Y1489" i="5" s="1"/>
  <c r="N1489" i="5"/>
  <c r="T1491" i="5"/>
  <c r="X1491" i="5" s="1"/>
  <c r="Z1491" i="5"/>
  <c r="R1607" i="5"/>
  <c r="S1607" i="5" s="1"/>
  <c r="AA1607" i="5"/>
  <c r="AD1607" i="5"/>
  <c r="U1640" i="5"/>
  <c r="W1640" i="5" s="1"/>
  <c r="Y1640" i="5" s="1"/>
  <c r="N1640" i="5"/>
  <c r="U1813" i="5"/>
  <c r="W1813" i="5" s="1"/>
  <c r="Y1813" i="5" s="1"/>
  <c r="N1813" i="5"/>
  <c r="U1873" i="5"/>
  <c r="W1873" i="5" s="1"/>
  <c r="Y1873" i="5" s="1"/>
  <c r="N1873" i="5"/>
  <c r="N1984" i="5"/>
  <c r="T1571" i="5"/>
  <c r="X1571" i="5" s="1"/>
  <c r="Z1571" i="5"/>
  <c r="R1660" i="5"/>
  <c r="S1660" i="5" s="1"/>
  <c r="AA1660" i="5"/>
  <c r="AD1660" i="5"/>
  <c r="T1682" i="5"/>
  <c r="X1682" i="5" s="1"/>
  <c r="Z1682" i="5"/>
  <c r="T1687" i="5"/>
  <c r="X1687" i="5" s="1"/>
  <c r="Z1687" i="5"/>
  <c r="U1693" i="5"/>
  <c r="W1693" i="5" s="1"/>
  <c r="Y1693" i="5" s="1"/>
  <c r="T1693" i="5"/>
  <c r="X1693" i="5" s="1"/>
  <c r="Z1693" i="5"/>
  <c r="V1701" i="5"/>
  <c r="T1707" i="5"/>
  <c r="X1707" i="5" s="1"/>
  <c r="Z1707" i="5"/>
  <c r="V1717" i="5"/>
  <c r="W1717" i="5" s="1"/>
  <c r="Y1717" i="5" s="1"/>
  <c r="T1748" i="5"/>
  <c r="X1748" i="5" s="1"/>
  <c r="Z1748" i="5"/>
  <c r="V1766" i="5"/>
  <c r="N1766" i="5"/>
  <c r="T1780" i="5"/>
  <c r="X1780" i="5" s="1"/>
  <c r="Z1780" i="5"/>
  <c r="R1793" i="5"/>
  <c r="S1793" i="5" s="1"/>
  <c r="AD1793" i="5"/>
  <c r="AA1793" i="5"/>
  <c r="V1798" i="5"/>
  <c r="N1798" i="5"/>
  <c r="T1815" i="5"/>
  <c r="X1815" i="5" s="1"/>
  <c r="Z1815" i="5"/>
  <c r="T1826" i="5"/>
  <c r="X1826" i="5" s="1"/>
  <c r="Z1826" i="5"/>
  <c r="T1845" i="5"/>
  <c r="X1845" i="5" s="1"/>
  <c r="Z1845" i="5"/>
  <c r="T1855" i="5"/>
  <c r="X1855" i="5" s="1"/>
  <c r="Z1855" i="5"/>
  <c r="T1861" i="5"/>
  <c r="X1861" i="5" s="1"/>
  <c r="Z1861" i="5"/>
  <c r="R1872" i="5"/>
  <c r="S1872" i="5" s="1"/>
  <c r="Z1872" i="5" s="1"/>
  <c r="AA1872" i="5"/>
  <c r="AD1872" i="5"/>
  <c r="T1877" i="5"/>
  <c r="X1877" i="5" s="1"/>
  <c r="Z1877" i="5"/>
  <c r="U1885" i="5"/>
  <c r="W1885" i="5" s="1"/>
  <c r="Y1885" i="5" s="1"/>
  <c r="T1885" i="5"/>
  <c r="X1885" i="5" s="1"/>
  <c r="Z1885" i="5"/>
  <c r="R1890" i="5"/>
  <c r="S1890" i="5" s="1"/>
  <c r="M1890" i="5"/>
  <c r="AA1890" i="5"/>
  <c r="AD1890" i="5"/>
  <c r="R1893" i="5"/>
  <c r="S1893" i="5" s="1"/>
  <c r="T1893" i="5" s="1"/>
  <c r="X1893" i="5" s="1"/>
  <c r="M1893" i="5"/>
  <c r="N1893" i="5" s="1"/>
  <c r="AA1893" i="5"/>
  <c r="AD1893" i="5"/>
  <c r="R1904" i="5"/>
  <c r="S1904" i="5" s="1"/>
  <c r="V1904" i="5"/>
  <c r="AA1904" i="5"/>
  <c r="AD1904" i="5"/>
  <c r="R1912" i="5"/>
  <c r="S1912" i="5" s="1"/>
  <c r="V1912" i="5"/>
  <c r="AD1912" i="5"/>
  <c r="AA1912" i="5"/>
  <c r="T1917" i="5"/>
  <c r="X1917" i="5" s="1"/>
  <c r="Z1917" i="5"/>
  <c r="T1922" i="5"/>
  <c r="X1922" i="5" s="1"/>
  <c r="Z1922" i="5"/>
  <c r="T1932" i="5"/>
  <c r="X1932" i="5" s="1"/>
  <c r="Z1932" i="5"/>
  <c r="T1943" i="5"/>
  <c r="X1943" i="5" s="1"/>
  <c r="Z1943" i="5"/>
  <c r="V1953" i="5"/>
  <c r="N1953" i="5"/>
  <c r="T1958" i="5"/>
  <c r="X1958" i="5" s="1"/>
  <c r="Z1958" i="5"/>
  <c r="T1963" i="5"/>
  <c r="X1963" i="5" s="1"/>
  <c r="Z1963" i="5"/>
  <c r="T1967" i="5"/>
  <c r="X1967" i="5" s="1"/>
  <c r="Z1967" i="5"/>
  <c r="U1980" i="5"/>
  <c r="N1980" i="5"/>
  <c r="U1985" i="5"/>
  <c r="W1985" i="5" s="1"/>
  <c r="Y1985" i="5" s="1"/>
  <c r="T1985" i="5"/>
  <c r="X1985" i="5" s="1"/>
  <c r="Z1985" i="5"/>
  <c r="R1990" i="5"/>
  <c r="S1990" i="5" s="1"/>
  <c r="M1990" i="5"/>
  <c r="AA1990" i="5"/>
  <c r="AD1990" i="5"/>
  <c r="V1997" i="5"/>
  <c r="N1997" i="5"/>
  <c r="V2018" i="5"/>
  <c r="N2018" i="5"/>
  <c r="T2027" i="5"/>
  <c r="X2027" i="5" s="1"/>
  <c r="Z2027" i="5"/>
  <c r="U2037" i="5"/>
  <c r="W2037" i="5" s="1"/>
  <c r="Y2037" i="5" s="1"/>
  <c r="T2037" i="5"/>
  <c r="X2037" i="5" s="1"/>
  <c r="Z2037" i="5"/>
  <c r="R2045" i="5"/>
  <c r="S2045" i="5" s="1"/>
  <c r="T2045" i="5" s="1"/>
  <c r="X2045" i="5" s="1"/>
  <c r="M2045" i="5"/>
  <c r="N2045" i="5" s="1"/>
  <c r="AD2045" i="5"/>
  <c r="AA2045" i="5"/>
  <c r="T2050" i="5"/>
  <c r="X2050" i="5" s="1"/>
  <c r="Z2050" i="5"/>
  <c r="V2143" i="5"/>
  <c r="W2143" i="5" s="1"/>
  <c r="Y2143" i="5" s="1"/>
  <c r="N2143" i="5"/>
  <c r="V2203" i="5"/>
  <c r="N2203" i="5"/>
  <c r="V2219" i="5"/>
  <c r="W2219" i="5" s="1"/>
  <c r="Y2219" i="5" s="1"/>
  <c r="N2219" i="5"/>
  <c r="V2251" i="5"/>
  <c r="W2251" i="5" s="1"/>
  <c r="Y2251" i="5" s="1"/>
  <c r="N2251" i="5"/>
  <c r="U2283" i="5"/>
  <c r="W2283" i="5" s="1"/>
  <c r="Y2283" i="5" s="1"/>
  <c r="N2283" i="5"/>
  <c r="V2371" i="5"/>
  <c r="N2371" i="5"/>
  <c r="V2519" i="5"/>
  <c r="N2519" i="5"/>
  <c r="V2551" i="5"/>
  <c r="N2551" i="5"/>
  <c r="V1625" i="5"/>
  <c r="N1625" i="5"/>
  <c r="V1705" i="5"/>
  <c r="V1721" i="5"/>
  <c r="V1770" i="5"/>
  <c r="N1770" i="5"/>
  <c r="U1826" i="5"/>
  <c r="V1833" i="5"/>
  <c r="T1842" i="5"/>
  <c r="X1842" i="5" s="1"/>
  <c r="Z1842" i="5"/>
  <c r="V1894" i="5"/>
  <c r="N1894" i="5"/>
  <c r="T1942" i="5"/>
  <c r="X1942" i="5" s="1"/>
  <c r="Z1942" i="5"/>
  <c r="V1973" i="5"/>
  <c r="T1980" i="5"/>
  <c r="X1980" i="5" s="1"/>
  <c r="Z1980" i="5"/>
  <c r="T1998" i="5"/>
  <c r="X1998" i="5" s="1"/>
  <c r="Z1998" i="5"/>
  <c r="N2024" i="5"/>
  <c r="U2033" i="5"/>
  <c r="W2033" i="5" s="1"/>
  <c r="Y2033" i="5" s="1"/>
  <c r="T2033" i="5"/>
  <c r="X2033" i="5" s="1"/>
  <c r="Z2033" i="5"/>
  <c r="U2050" i="5"/>
  <c r="V2059" i="5"/>
  <c r="W2059" i="5" s="1"/>
  <c r="Y2059" i="5" s="1"/>
  <c r="N2059" i="5"/>
  <c r="V2067" i="5"/>
  <c r="N2067" i="5"/>
  <c r="V2075" i="5"/>
  <c r="N2075" i="5"/>
  <c r="V1593" i="5"/>
  <c r="W1593" i="5" s="1"/>
  <c r="Y1593" i="5" s="1"/>
  <c r="N1593" i="5"/>
  <c r="V1616" i="5"/>
  <c r="T1621" i="5"/>
  <c r="X1621" i="5" s="1"/>
  <c r="Z1621" i="5"/>
  <c r="T1636" i="5"/>
  <c r="X1636" i="5" s="1"/>
  <c r="Z1636" i="5"/>
  <c r="V1646" i="5"/>
  <c r="W1646" i="5" s="1"/>
  <c r="Y1646" i="5" s="1"/>
  <c r="N1646" i="5"/>
  <c r="V1664" i="5"/>
  <c r="R1664" i="5"/>
  <c r="S1664" i="5" s="1"/>
  <c r="AD1664" i="5"/>
  <c r="AA1664" i="5"/>
  <c r="T1683" i="5"/>
  <c r="X1683" i="5" s="1"/>
  <c r="Z1683" i="5"/>
  <c r="T1688" i="5"/>
  <c r="X1688" i="5" s="1"/>
  <c r="Z1688" i="5"/>
  <c r="T1706" i="5"/>
  <c r="X1706" i="5" s="1"/>
  <c r="Z1706" i="5"/>
  <c r="T1716" i="5"/>
  <c r="X1716" i="5" s="1"/>
  <c r="Z1716" i="5"/>
  <c r="T1779" i="5"/>
  <c r="X1779" i="5" s="1"/>
  <c r="Z1779" i="5"/>
  <c r="V1802" i="5"/>
  <c r="N1802" i="5"/>
  <c r="R1836" i="5"/>
  <c r="S1836" i="5" s="1"/>
  <c r="AD1836" i="5"/>
  <c r="AA1836" i="5"/>
  <c r="R1843" i="5"/>
  <c r="S1843" i="5" s="1"/>
  <c r="AD1843" i="5"/>
  <c r="AA1843" i="5"/>
  <c r="T1852" i="5"/>
  <c r="X1852" i="5" s="1"/>
  <c r="Z1852" i="5"/>
  <c r="R1866" i="5"/>
  <c r="S1866" i="5" s="1"/>
  <c r="M1866" i="5"/>
  <c r="AD1866" i="5"/>
  <c r="AA1866" i="5"/>
  <c r="V1878" i="5"/>
  <c r="W1878" i="5" s="1"/>
  <c r="Y1878" i="5" s="1"/>
  <c r="N1878" i="5"/>
  <c r="T1903" i="5"/>
  <c r="X1903" i="5" s="1"/>
  <c r="Z1903" i="5"/>
  <c r="T1911" i="5"/>
  <c r="X1911" i="5" s="1"/>
  <c r="Z1911" i="5"/>
  <c r="T1931" i="5"/>
  <c r="X1931" i="5" s="1"/>
  <c r="Z1931" i="5"/>
  <c r="R1944" i="5"/>
  <c r="S1944" i="5" s="1"/>
  <c r="V1944" i="5"/>
  <c r="AA1944" i="5"/>
  <c r="AD1944" i="5"/>
  <c r="T1950" i="5"/>
  <c r="X1950" i="5" s="1"/>
  <c r="Z1950" i="5"/>
  <c r="U2008" i="5"/>
  <c r="N2008" i="5"/>
  <c r="T2018" i="5"/>
  <c r="X2018" i="5" s="1"/>
  <c r="Z2018" i="5"/>
  <c r="R2025" i="5"/>
  <c r="S2025" i="5" s="1"/>
  <c r="M2025" i="5"/>
  <c r="N2025" i="5" s="1"/>
  <c r="AD2025" i="5"/>
  <c r="AA2025" i="5"/>
  <c r="R2047" i="5"/>
  <c r="S2047" i="5" s="1"/>
  <c r="AA2047" i="5"/>
  <c r="AD2047" i="5"/>
  <c r="R2060" i="5"/>
  <c r="S2060" i="5" s="1"/>
  <c r="Z2060" i="5" s="1"/>
  <c r="M2060" i="5"/>
  <c r="AA2060" i="5"/>
  <c r="AD2060" i="5"/>
  <c r="R2068" i="5"/>
  <c r="S2068" i="5" s="1"/>
  <c r="M2068" i="5"/>
  <c r="AA2068" i="5"/>
  <c r="AD2068" i="5"/>
  <c r="R2076" i="5"/>
  <c r="S2076" i="5" s="1"/>
  <c r="Z2076" i="5" s="1"/>
  <c r="M2076" i="5"/>
  <c r="AD2076" i="5"/>
  <c r="AA2076" i="5"/>
  <c r="R2092" i="5"/>
  <c r="S2092" i="5" s="1"/>
  <c r="M2092" i="5"/>
  <c r="AD2092" i="5"/>
  <c r="AA2092" i="5"/>
  <c r="R2108" i="5"/>
  <c r="S2108" i="5" s="1"/>
  <c r="Z2108" i="5" s="1"/>
  <c r="M2108" i="5"/>
  <c r="AA2108" i="5"/>
  <c r="AD2108" i="5"/>
  <c r="R2124" i="5"/>
  <c r="S2124" i="5" s="1"/>
  <c r="M2124" i="5"/>
  <c r="AD2124" i="5"/>
  <c r="AA2124" i="5"/>
  <c r="V2137" i="5"/>
  <c r="W2137" i="5" s="1"/>
  <c r="Y2137" i="5" s="1"/>
  <c r="N2137" i="5"/>
  <c r="V2157" i="5"/>
  <c r="N2157" i="5"/>
  <c r="V2173" i="5"/>
  <c r="N2173" i="5"/>
  <c r="V2189" i="5"/>
  <c r="W2189" i="5" s="1"/>
  <c r="Y2189" i="5" s="1"/>
  <c r="N2189" i="5"/>
  <c r="V2221" i="5"/>
  <c r="N2221" i="5"/>
  <c r="V2261" i="5"/>
  <c r="W2261" i="5" s="1"/>
  <c r="Y2261" i="5" s="1"/>
  <c r="N2261" i="5"/>
  <c r="V2303" i="5"/>
  <c r="N2303" i="5"/>
  <c r="V2335" i="5"/>
  <c r="N2335" i="5"/>
  <c r="V1588" i="5"/>
  <c r="W1588" i="5" s="1"/>
  <c r="Y1588" i="5" s="1"/>
  <c r="V1604" i="5"/>
  <c r="W1604" i="5" s="1"/>
  <c r="Y1604" i="5" s="1"/>
  <c r="T1633" i="5"/>
  <c r="X1633" i="5" s="1"/>
  <c r="Z1633" i="5"/>
  <c r="U1652" i="5"/>
  <c r="W1652" i="5" s="1"/>
  <c r="Y1652" i="5" s="1"/>
  <c r="N1652" i="5"/>
  <c r="T1653" i="5"/>
  <c r="X1653" i="5" s="1"/>
  <c r="Z1653" i="5"/>
  <c r="T1696" i="5"/>
  <c r="X1696" i="5" s="1"/>
  <c r="Z1696" i="5"/>
  <c r="V2161" i="5"/>
  <c r="W2161" i="5" s="1"/>
  <c r="Y2161" i="5" s="1"/>
  <c r="N2161" i="5"/>
  <c r="V2299" i="5"/>
  <c r="W2299" i="5" s="1"/>
  <c r="Y2299" i="5" s="1"/>
  <c r="N2299" i="5"/>
  <c r="V2331" i="5"/>
  <c r="W2331" i="5" s="1"/>
  <c r="Y2331" i="5" s="1"/>
  <c r="N2331" i="5"/>
  <c r="V2349" i="5"/>
  <c r="N2349" i="5"/>
  <c r="V2365" i="5"/>
  <c r="N2365" i="5"/>
  <c r="V1933" i="5"/>
  <c r="U2152" i="5"/>
  <c r="W2152" i="5" s="1"/>
  <c r="Y2152" i="5" s="1"/>
  <c r="N2152" i="5"/>
  <c r="R2234" i="5"/>
  <c r="S2234" i="5" s="1"/>
  <c r="T2234" i="5" s="1"/>
  <c r="X2234" i="5" s="1"/>
  <c r="M2234" i="5"/>
  <c r="V2234" i="5" s="1"/>
  <c r="AD2234" i="5"/>
  <c r="AA2234" i="5"/>
  <c r="V2247" i="5"/>
  <c r="W2247" i="5" s="1"/>
  <c r="Y2247" i="5" s="1"/>
  <c r="N2247" i="5"/>
  <c r="T2277" i="5"/>
  <c r="X2277" i="5" s="1"/>
  <c r="Z2277" i="5"/>
  <c r="U2292" i="5"/>
  <c r="W2292" i="5" s="1"/>
  <c r="Y2292" i="5" s="1"/>
  <c r="N2292" i="5"/>
  <c r="R2345" i="5"/>
  <c r="S2345" i="5" s="1"/>
  <c r="Z2345" i="5" s="1"/>
  <c r="AD2345" i="5"/>
  <c r="AA2345" i="5"/>
  <c r="R2353" i="5"/>
  <c r="S2353" i="5" s="1"/>
  <c r="AA2353" i="5"/>
  <c r="AD2353" i="5"/>
  <c r="R2361" i="5"/>
  <c r="S2361" i="5" s="1"/>
  <c r="AD2361" i="5"/>
  <c r="AA2361" i="5"/>
  <c r="T2376" i="5"/>
  <c r="X2376" i="5" s="1"/>
  <c r="Z2376" i="5"/>
  <c r="V2387" i="5"/>
  <c r="V2399" i="5"/>
  <c r="V2403" i="5"/>
  <c r="T2427" i="5"/>
  <c r="X2427" i="5" s="1"/>
  <c r="Z2427" i="5"/>
  <c r="T2437" i="5"/>
  <c r="X2437" i="5" s="1"/>
  <c r="Z2437" i="5"/>
  <c r="V2459" i="5"/>
  <c r="N2459" i="5"/>
  <c r="V2468" i="5"/>
  <c r="N2468" i="5"/>
  <c r="U2482" i="5"/>
  <c r="W2482" i="5" s="1"/>
  <c r="Y2482" i="5" s="1"/>
  <c r="N2482" i="5"/>
  <c r="T2532" i="5"/>
  <c r="X2532" i="5" s="1"/>
  <c r="Z2532" i="5"/>
  <c r="N2538" i="5"/>
  <c r="T2544" i="5"/>
  <c r="X2544" i="5" s="1"/>
  <c r="Z2544" i="5"/>
  <c r="V2556" i="5"/>
  <c r="N2556" i="5"/>
  <c r="V2560" i="5"/>
  <c r="W2560" i="5" s="1"/>
  <c r="Y2560" i="5" s="1"/>
  <c r="N2560" i="5"/>
  <c r="T2581" i="5"/>
  <c r="X2581" i="5" s="1"/>
  <c r="Z2581" i="5"/>
  <c r="U2709" i="5"/>
  <c r="N2709" i="5"/>
  <c r="U2729" i="5"/>
  <c r="N2729" i="5"/>
  <c r="U2781" i="5"/>
  <c r="W2781" i="5" s="1"/>
  <c r="Y2781" i="5" s="1"/>
  <c r="N2781" i="5"/>
  <c r="N3236" i="5"/>
  <c r="U3261" i="5"/>
  <c r="W3261" i="5" s="1"/>
  <c r="Y3261" i="5" s="1"/>
  <c r="N3261" i="5"/>
  <c r="N3292" i="5"/>
  <c r="V1857" i="5"/>
  <c r="W1857" i="5" s="1"/>
  <c r="Y1857" i="5" s="1"/>
  <c r="U2130" i="5"/>
  <c r="W2130" i="5" s="1"/>
  <c r="Y2130" i="5" s="1"/>
  <c r="N2130" i="5"/>
  <c r="U2180" i="5"/>
  <c r="W2180" i="5" s="1"/>
  <c r="Y2180" i="5" s="1"/>
  <c r="N2180" i="5"/>
  <c r="T2187" i="5"/>
  <c r="X2187" i="5" s="1"/>
  <c r="Z2187" i="5"/>
  <c r="T2254" i="5"/>
  <c r="X2254" i="5" s="1"/>
  <c r="Z2254" i="5"/>
  <c r="U2258" i="5"/>
  <c r="N2258" i="5"/>
  <c r="U2277" i="5"/>
  <c r="U2346" i="5"/>
  <c r="N2346" i="5"/>
  <c r="V2460" i="5"/>
  <c r="N2460" i="5"/>
  <c r="T2511" i="5"/>
  <c r="X2511" i="5" s="1"/>
  <c r="Z2511" i="5"/>
  <c r="V2528" i="5"/>
  <c r="V2539" i="5"/>
  <c r="V2559" i="5"/>
  <c r="W2559" i="5" s="1"/>
  <c r="Y2559" i="5" s="1"/>
  <c r="T2580" i="5"/>
  <c r="X2580" i="5" s="1"/>
  <c r="Z2580" i="5"/>
  <c r="U2136" i="5"/>
  <c r="W2136" i="5" s="1"/>
  <c r="Y2136" i="5" s="1"/>
  <c r="N2136" i="5"/>
  <c r="T2138" i="5"/>
  <c r="X2138" i="5" s="1"/>
  <c r="Z2138" i="5"/>
  <c r="U2210" i="5"/>
  <c r="W2210" i="5" s="1"/>
  <c r="Y2210" i="5" s="1"/>
  <c r="N2210" i="5"/>
  <c r="T2211" i="5"/>
  <c r="X2211" i="5" s="1"/>
  <c r="Z2211" i="5"/>
  <c r="T2242" i="5"/>
  <c r="X2242" i="5" s="1"/>
  <c r="Z2242" i="5"/>
  <c r="R2269" i="5"/>
  <c r="S2269" i="5" s="1"/>
  <c r="AD2269" i="5"/>
  <c r="AA2269" i="5"/>
  <c r="R2285" i="5"/>
  <c r="S2285" i="5" s="1"/>
  <c r="AA2285" i="5"/>
  <c r="AD2285" i="5"/>
  <c r="T2320" i="5"/>
  <c r="X2320" i="5" s="1"/>
  <c r="Z2320" i="5"/>
  <c r="R2335" i="5"/>
  <c r="S2335" i="5" s="1"/>
  <c r="AD2335" i="5"/>
  <c r="AA2335" i="5"/>
  <c r="U2373" i="5"/>
  <c r="T2373" i="5"/>
  <c r="X2373" i="5" s="1"/>
  <c r="Z2373" i="5"/>
  <c r="V2383" i="5"/>
  <c r="R2391" i="5"/>
  <c r="S2391" i="5" s="1"/>
  <c r="AA2391" i="5"/>
  <c r="AD2391" i="5"/>
  <c r="R2426" i="5"/>
  <c r="S2426" i="5" s="1"/>
  <c r="Z2426" i="5" s="1"/>
  <c r="M2426" i="5"/>
  <c r="AD2426" i="5"/>
  <c r="AA2426" i="5"/>
  <c r="T2440" i="5"/>
  <c r="X2440" i="5" s="1"/>
  <c r="Z2440" i="5"/>
  <c r="T2468" i="5"/>
  <c r="X2468" i="5" s="1"/>
  <c r="Z2468" i="5"/>
  <c r="R2492" i="5"/>
  <c r="S2492" i="5" s="1"/>
  <c r="M2492" i="5"/>
  <c r="AA2492" i="5"/>
  <c r="AD2492" i="5"/>
  <c r="U2497" i="5"/>
  <c r="W2497" i="5" s="1"/>
  <c r="Y2497" i="5" s="1"/>
  <c r="N2497" i="5"/>
  <c r="R2505" i="5"/>
  <c r="S2505" i="5" s="1"/>
  <c r="M2505" i="5"/>
  <c r="AA2505" i="5"/>
  <c r="AD2505" i="5"/>
  <c r="R2512" i="5"/>
  <c r="S2512" i="5" s="1"/>
  <c r="M2512" i="5"/>
  <c r="N2512" i="5" s="1"/>
  <c r="AD2512" i="5"/>
  <c r="AA2512" i="5"/>
  <c r="N2522" i="5"/>
  <c r="R2534" i="5"/>
  <c r="S2534" i="5" s="1"/>
  <c r="Z2534" i="5" s="1"/>
  <c r="M2534" i="5"/>
  <c r="AA2534" i="5"/>
  <c r="AD2534" i="5"/>
  <c r="R2542" i="5"/>
  <c r="S2542" i="5" s="1"/>
  <c r="M2542" i="5"/>
  <c r="V2542" i="5" s="1"/>
  <c r="AD2542" i="5"/>
  <c r="AA2542" i="5"/>
  <c r="V2555" i="5"/>
  <c r="N2555" i="5"/>
  <c r="R2562" i="5"/>
  <c r="S2562" i="5" s="1"/>
  <c r="M2562" i="5"/>
  <c r="AD2562" i="5"/>
  <c r="AA2562" i="5"/>
  <c r="V2587" i="5"/>
  <c r="N2587" i="5"/>
  <c r="W2613" i="5"/>
  <c r="Y2613" i="5" s="1"/>
  <c r="U2733" i="5"/>
  <c r="N2733" i="5"/>
  <c r="N2849" i="5"/>
  <c r="N3081" i="5"/>
  <c r="N3248" i="5"/>
  <c r="V3356" i="5"/>
  <c r="N3356" i="5"/>
  <c r="V1849" i="5"/>
  <c r="U2202" i="5"/>
  <c r="W2202" i="5" s="1"/>
  <c r="Y2202" i="5" s="1"/>
  <c r="N2202" i="5"/>
  <c r="U2228" i="5"/>
  <c r="W2228" i="5" s="1"/>
  <c r="Y2228" i="5" s="1"/>
  <c r="N2228" i="5"/>
  <c r="T2230" i="5"/>
  <c r="X2230" i="5" s="1"/>
  <c r="Z2230" i="5"/>
  <c r="U2386" i="5"/>
  <c r="W2386" i="5" s="1"/>
  <c r="Y2386" i="5" s="1"/>
  <c r="N2386" i="5"/>
  <c r="V2419" i="5"/>
  <c r="V2445" i="5"/>
  <c r="N2445" i="5"/>
  <c r="U2462" i="5"/>
  <c r="W2462" i="5" s="1"/>
  <c r="Y2462" i="5" s="1"/>
  <c r="N2462" i="5"/>
  <c r="U2468" i="5"/>
  <c r="V2552" i="5"/>
  <c r="N2552" i="5"/>
  <c r="V2583" i="5"/>
  <c r="N2583" i="5"/>
  <c r="U2605" i="5"/>
  <c r="N2605" i="5"/>
  <c r="U2685" i="5"/>
  <c r="N2685" i="5"/>
  <c r="U2713" i="5"/>
  <c r="W2713" i="5" s="1"/>
  <c r="Y2713" i="5" s="1"/>
  <c r="N2713" i="5"/>
  <c r="U2789" i="5"/>
  <c r="W2789" i="5" s="1"/>
  <c r="Y2789" i="5" s="1"/>
  <c r="N2789" i="5"/>
  <c r="U2797" i="5"/>
  <c r="N2797" i="5"/>
  <c r="U2853" i="5"/>
  <c r="W2853" i="5" s="1"/>
  <c r="Y2853" i="5" s="1"/>
  <c r="N2853" i="5"/>
  <c r="U2873" i="5"/>
  <c r="W2873" i="5" s="1"/>
  <c r="Y2873" i="5" s="1"/>
  <c r="N2873" i="5"/>
  <c r="U2893" i="5"/>
  <c r="W2893" i="5" s="1"/>
  <c r="Y2893" i="5" s="1"/>
  <c r="N2893" i="5"/>
  <c r="V2404" i="5"/>
  <c r="V2603" i="5"/>
  <c r="N2603" i="5"/>
  <c r="T2612" i="5"/>
  <c r="X2612" i="5" s="1"/>
  <c r="Z2612" i="5"/>
  <c r="V2698" i="5"/>
  <c r="V2710" i="5"/>
  <c r="V2715" i="5"/>
  <c r="N2715" i="5"/>
  <c r="V2739" i="5"/>
  <c r="N2739" i="5"/>
  <c r="V2823" i="5"/>
  <c r="N2823" i="5"/>
  <c r="T2863" i="5"/>
  <c r="X2863" i="5" s="1"/>
  <c r="Z2863" i="5"/>
  <c r="T2872" i="5"/>
  <c r="X2872" i="5" s="1"/>
  <c r="Z2872" i="5"/>
  <c r="T2932" i="5"/>
  <c r="X2932" i="5" s="1"/>
  <c r="Z2932" i="5"/>
  <c r="V2963" i="5"/>
  <c r="N2963" i="5"/>
  <c r="U2973" i="5"/>
  <c r="W2973" i="5" s="1"/>
  <c r="Y2973" i="5" s="1"/>
  <c r="N2973" i="5"/>
  <c r="U3125" i="5"/>
  <c r="W3125" i="5" s="1"/>
  <c r="Y3125" i="5" s="1"/>
  <c r="N3125" i="5"/>
  <c r="V3157" i="5"/>
  <c r="N3256" i="5"/>
  <c r="U3274" i="5"/>
  <c r="W3274" i="5" s="1"/>
  <c r="Y3274" i="5" s="1"/>
  <c r="N3274" i="5"/>
  <c r="U3349" i="5"/>
  <c r="W3349" i="5" s="1"/>
  <c r="Y3349" i="5" s="1"/>
  <c r="N3349" i="5"/>
  <c r="V2766" i="5"/>
  <c r="U2771" i="5"/>
  <c r="W2771" i="5" s="1"/>
  <c r="Y2771" i="5" s="1"/>
  <c r="N2771" i="5"/>
  <c r="T2853" i="5"/>
  <c r="X2853" i="5" s="1"/>
  <c r="Z2853" i="5"/>
  <c r="T2875" i="5"/>
  <c r="X2875" i="5" s="1"/>
  <c r="Z2875" i="5"/>
  <c r="R2889" i="5"/>
  <c r="S2889" i="5" s="1"/>
  <c r="T2889" i="5" s="1"/>
  <c r="X2889" i="5" s="1"/>
  <c r="AD2889" i="5"/>
  <c r="AA2889" i="5"/>
  <c r="T2901" i="5"/>
  <c r="X2901" i="5" s="1"/>
  <c r="Z2901" i="5"/>
  <c r="T2927" i="5"/>
  <c r="X2927" i="5" s="1"/>
  <c r="Z2927" i="5"/>
  <c r="R2943" i="5"/>
  <c r="S2943" i="5" s="1"/>
  <c r="M2943" i="5"/>
  <c r="AD2943" i="5"/>
  <c r="AA2943" i="5"/>
  <c r="Z2949" i="5"/>
  <c r="T2957" i="5"/>
  <c r="X2957" i="5" s="1"/>
  <c r="Z2957" i="5"/>
  <c r="T2968" i="5"/>
  <c r="X2968" i="5" s="1"/>
  <c r="Z2968" i="5"/>
  <c r="T2990" i="5"/>
  <c r="X2990" i="5" s="1"/>
  <c r="Z2990" i="5"/>
  <c r="T3000" i="5"/>
  <c r="X3000" i="5" s="1"/>
  <c r="Z3000" i="5"/>
  <c r="U3008" i="5"/>
  <c r="W3008" i="5" s="1"/>
  <c r="Y3008" i="5" s="1"/>
  <c r="N3008" i="5"/>
  <c r="T3017" i="5"/>
  <c r="X3017" i="5" s="1"/>
  <c r="Z3017" i="5"/>
  <c r="R3025" i="5"/>
  <c r="S3025" i="5" s="1"/>
  <c r="AA3025" i="5"/>
  <c r="AD3025" i="5"/>
  <c r="V3029" i="5"/>
  <c r="N3029" i="5"/>
  <c r="T3051" i="5"/>
  <c r="X3051" i="5" s="1"/>
  <c r="Z3051" i="5"/>
  <c r="T3057" i="5"/>
  <c r="X3057" i="5" s="1"/>
  <c r="Z3057" i="5"/>
  <c r="T3066" i="5"/>
  <c r="X3066" i="5" s="1"/>
  <c r="Z3066" i="5"/>
  <c r="R3085" i="5"/>
  <c r="S3085" i="5" s="1"/>
  <c r="AA3085" i="5"/>
  <c r="AD3085" i="5"/>
  <c r="U3093" i="5"/>
  <c r="N3093" i="5"/>
  <c r="U3101" i="5"/>
  <c r="N3101" i="5"/>
  <c r="U3109" i="5"/>
  <c r="N3109" i="5"/>
  <c r="U3117" i="5"/>
  <c r="N3117" i="5"/>
  <c r="T3151" i="5"/>
  <c r="X3151" i="5" s="1"/>
  <c r="Z3151" i="5"/>
  <c r="T3161" i="5"/>
  <c r="X3161" i="5" s="1"/>
  <c r="Z3161" i="5"/>
  <c r="V3178" i="5"/>
  <c r="W3178" i="5" s="1"/>
  <c r="Y3178" i="5" s="1"/>
  <c r="N3178" i="5"/>
  <c r="T3186" i="5"/>
  <c r="X3186" i="5" s="1"/>
  <c r="Z3186" i="5"/>
  <c r="R3195" i="5"/>
  <c r="S3195" i="5" s="1"/>
  <c r="AA3195" i="5"/>
  <c r="AD3195" i="5"/>
  <c r="V3213" i="5"/>
  <c r="N3213" i="5"/>
  <c r="R3231" i="5"/>
  <c r="S3231" i="5" s="1"/>
  <c r="AD3231" i="5"/>
  <c r="AA3231" i="5"/>
  <c r="T3237" i="5"/>
  <c r="X3237" i="5" s="1"/>
  <c r="Z3237" i="5"/>
  <c r="T3254" i="5"/>
  <c r="X3254" i="5" s="1"/>
  <c r="Z3254" i="5"/>
  <c r="R3285" i="5"/>
  <c r="S3285" i="5" s="1"/>
  <c r="M3285" i="5"/>
  <c r="AA3285" i="5"/>
  <c r="AD3285" i="5"/>
  <c r="R3312" i="5"/>
  <c r="S3312" i="5" s="1"/>
  <c r="AA3312" i="5"/>
  <c r="AD3312" i="5"/>
  <c r="R3318" i="5"/>
  <c r="S3318" i="5" s="1"/>
  <c r="Z3318" i="5" s="1"/>
  <c r="AA3318" i="5"/>
  <c r="AD3318" i="5"/>
  <c r="R3344" i="5"/>
  <c r="S3344" i="5" s="1"/>
  <c r="Z3344" i="5" s="1"/>
  <c r="AA3344" i="5"/>
  <c r="AD3344" i="5"/>
  <c r="R3350" i="5"/>
  <c r="S3350" i="5" s="1"/>
  <c r="AD3350" i="5"/>
  <c r="AA3350" i="5"/>
  <c r="U3363" i="5"/>
  <c r="N3363" i="5"/>
  <c r="T3370" i="5"/>
  <c r="X3370" i="5" s="1"/>
  <c r="Z3370" i="5"/>
  <c r="V2563" i="5"/>
  <c r="V2667" i="5"/>
  <c r="N2667" i="5"/>
  <c r="V2794" i="5"/>
  <c r="V2810" i="5"/>
  <c r="V2858" i="5"/>
  <c r="V2875" i="5"/>
  <c r="N2875" i="5"/>
  <c r="V2950" i="5"/>
  <c r="V3189" i="5"/>
  <c r="V2611" i="5"/>
  <c r="W2611" i="5" s="1"/>
  <c r="Y2611" i="5" s="1"/>
  <c r="N2611" i="5"/>
  <c r="V2627" i="5"/>
  <c r="N2627" i="5"/>
  <c r="V2638" i="5"/>
  <c r="V2707" i="5"/>
  <c r="W2707" i="5" s="1"/>
  <c r="Y2707" i="5" s="1"/>
  <c r="N2707" i="5"/>
  <c r="V2722" i="5"/>
  <c r="V2735" i="5"/>
  <c r="W2735" i="5" s="1"/>
  <c r="Y2735" i="5" s="1"/>
  <c r="N2735" i="5"/>
  <c r="V2755" i="5"/>
  <c r="N2755" i="5"/>
  <c r="U2865" i="5"/>
  <c r="W2865" i="5" s="1"/>
  <c r="Y2865" i="5" s="1"/>
  <c r="N2865" i="5"/>
  <c r="T2923" i="5"/>
  <c r="X2923" i="5" s="1"/>
  <c r="Z2923" i="5"/>
  <c r="U2948" i="5"/>
  <c r="W2948" i="5" s="1"/>
  <c r="Y2948" i="5" s="1"/>
  <c r="N2948" i="5"/>
  <c r="R2969" i="5"/>
  <c r="S2969" i="5" s="1"/>
  <c r="V2969" i="5"/>
  <c r="AA2969" i="5"/>
  <c r="AD2969" i="5"/>
  <c r="T2987" i="5"/>
  <c r="X2987" i="5" s="1"/>
  <c r="Z2987" i="5"/>
  <c r="V2994" i="5"/>
  <c r="N2994" i="5"/>
  <c r="U3022" i="5"/>
  <c r="W3022" i="5" s="1"/>
  <c r="Y3022" i="5" s="1"/>
  <c r="N3022" i="5"/>
  <c r="U3051" i="5"/>
  <c r="W3051" i="5" s="1"/>
  <c r="Y3051" i="5" s="1"/>
  <c r="N3051" i="5"/>
  <c r="U3063" i="5"/>
  <c r="W3063" i="5" s="1"/>
  <c r="Y3063" i="5" s="1"/>
  <c r="N3063" i="5"/>
  <c r="U3113" i="5"/>
  <c r="N3113" i="5"/>
  <c r="R3136" i="5"/>
  <c r="S3136" i="5" s="1"/>
  <c r="AA3136" i="5"/>
  <c r="AD3136" i="5"/>
  <c r="R3145" i="5"/>
  <c r="S3145" i="5" s="1"/>
  <c r="AA3145" i="5"/>
  <c r="AD3145" i="5"/>
  <c r="R3170" i="5"/>
  <c r="S3170" i="5" s="1"/>
  <c r="M3170" i="5"/>
  <c r="AD3170" i="5"/>
  <c r="AA3170" i="5"/>
  <c r="R3173" i="5"/>
  <c r="S3173" i="5" s="1"/>
  <c r="V3173" i="5"/>
  <c r="AA3173" i="5"/>
  <c r="AD3173" i="5"/>
  <c r="V3186" i="5"/>
  <c r="W3186" i="5" s="1"/>
  <c r="Y3186" i="5" s="1"/>
  <c r="N3186" i="5"/>
  <c r="R3216" i="5"/>
  <c r="S3216" i="5" s="1"/>
  <c r="V3216" i="5"/>
  <c r="AA3216" i="5"/>
  <c r="AD3216" i="5"/>
  <c r="R3238" i="5"/>
  <c r="S3238" i="5" s="1"/>
  <c r="M3238" i="5"/>
  <c r="AD3238" i="5"/>
  <c r="AA3238" i="5"/>
  <c r="R3249" i="5"/>
  <c r="S3249" i="5" s="1"/>
  <c r="V3249" i="5"/>
  <c r="AA3249" i="5"/>
  <c r="AD3249" i="5"/>
  <c r="U3257" i="5"/>
  <c r="N3257" i="5"/>
  <c r="U3289" i="5"/>
  <c r="W3289" i="5" s="1"/>
  <c r="Y3289" i="5" s="1"/>
  <c r="N3289" i="5"/>
  <c r="R3302" i="5"/>
  <c r="S3302" i="5" s="1"/>
  <c r="AA3302" i="5"/>
  <c r="AD3302" i="5"/>
  <c r="U3325" i="5"/>
  <c r="W3325" i="5" s="1"/>
  <c r="Y3325" i="5" s="1"/>
  <c r="N3325" i="5"/>
  <c r="R3337" i="5"/>
  <c r="S3337" i="5" s="1"/>
  <c r="M3337" i="5"/>
  <c r="AA3337" i="5"/>
  <c r="AD3337" i="5"/>
  <c r="R3343" i="5"/>
  <c r="S3343" i="5" s="1"/>
  <c r="T3343" i="5" s="1"/>
  <c r="X3343" i="5" s="1"/>
  <c r="M3343" i="5"/>
  <c r="V3343" i="5" s="1"/>
  <c r="AA3343" i="5"/>
  <c r="AD3343" i="5"/>
  <c r="R3374" i="5"/>
  <c r="S3374" i="5" s="1"/>
  <c r="AA3374" i="5"/>
  <c r="AD3374" i="5"/>
  <c r="V3392" i="5"/>
  <c r="N3392" i="5"/>
  <c r="V3422" i="5"/>
  <c r="N3422" i="5"/>
  <c r="V2842" i="5"/>
  <c r="V3113" i="5"/>
  <c r="T3289" i="5"/>
  <c r="X3289" i="5" s="1"/>
  <c r="Z3289" i="5"/>
  <c r="V3380" i="5"/>
  <c r="W3380" i="5" s="1"/>
  <c r="Y3380" i="5" s="1"/>
  <c r="N3380" i="5"/>
  <c r="R3392" i="5"/>
  <c r="S3392" i="5" s="1"/>
  <c r="AD3392" i="5"/>
  <c r="AA3392" i="5"/>
  <c r="R3406" i="5"/>
  <c r="S3406" i="5" s="1"/>
  <c r="AA3406" i="5"/>
  <c r="AD3406" i="5"/>
  <c r="U3436" i="5"/>
  <c r="W3436" i="5" s="1"/>
  <c r="Y3436" i="5" s="1"/>
  <c r="N3436" i="5"/>
  <c r="U3444" i="5"/>
  <c r="W3444" i="5" s="1"/>
  <c r="Y3444" i="5" s="1"/>
  <c r="N3444" i="5"/>
  <c r="R3452" i="5"/>
  <c r="S3452" i="5" s="1"/>
  <c r="M3452" i="5"/>
  <c r="N3452" i="5" s="1"/>
  <c r="AD3452" i="5"/>
  <c r="AA3452" i="5"/>
  <c r="N3459" i="5"/>
  <c r="N3467" i="5"/>
  <c r="R3475" i="5"/>
  <c r="S3475" i="5" s="1"/>
  <c r="M3475" i="5"/>
  <c r="V3475" i="5" s="1"/>
  <c r="AA3475" i="5"/>
  <c r="AD3475" i="5"/>
  <c r="U3486" i="5"/>
  <c r="V3486" i="5"/>
  <c r="N3486" i="5"/>
  <c r="R3499" i="5"/>
  <c r="S3499" i="5" s="1"/>
  <c r="T3499" i="5" s="1"/>
  <c r="X3499" i="5" s="1"/>
  <c r="M3499" i="5"/>
  <c r="V3499" i="5" s="1"/>
  <c r="AA3499" i="5"/>
  <c r="AD3499" i="5"/>
  <c r="R3550" i="5"/>
  <c r="S3550" i="5" s="1"/>
  <c r="AA3550" i="5"/>
  <c r="AD3550" i="5"/>
  <c r="R3571" i="5"/>
  <c r="S3571" i="5" s="1"/>
  <c r="Z3571" i="5" s="1"/>
  <c r="AD3571" i="5"/>
  <c r="R3592" i="5"/>
  <c r="S3592" i="5" s="1"/>
  <c r="AA3592" i="5"/>
  <c r="AD3592" i="5"/>
  <c r="R3623" i="5"/>
  <c r="S3623" i="5" s="1"/>
  <c r="Z3623" i="5" s="1"/>
  <c r="AD3623" i="5"/>
  <c r="AA3623" i="5"/>
  <c r="R3631" i="5"/>
  <c r="S3631" i="5" s="1"/>
  <c r="AA3631" i="5"/>
  <c r="AD3631" i="5"/>
  <c r="V2997" i="5"/>
  <c r="W2997" i="5" s="1"/>
  <c r="Y2997" i="5" s="1"/>
  <c r="T3293" i="5"/>
  <c r="X3293" i="5" s="1"/>
  <c r="Z3293" i="5"/>
  <c r="T3331" i="5"/>
  <c r="X3331" i="5" s="1"/>
  <c r="Z3331" i="5"/>
  <c r="U3367" i="5"/>
  <c r="W3367" i="5" s="1"/>
  <c r="Y3367" i="5" s="1"/>
  <c r="N3367" i="5"/>
  <c r="R3383" i="5"/>
  <c r="S3383" i="5" s="1"/>
  <c r="M3383" i="5"/>
  <c r="V3383" i="5" s="1"/>
  <c r="AD3383" i="5"/>
  <c r="AA3383" i="5"/>
  <c r="R3390" i="5"/>
  <c r="S3390" i="5" s="1"/>
  <c r="Z3390" i="5" s="1"/>
  <c r="AD3390" i="5"/>
  <c r="AA3390" i="5"/>
  <c r="T3395" i="5"/>
  <c r="X3395" i="5" s="1"/>
  <c r="Z3395" i="5"/>
  <c r="T3405" i="5"/>
  <c r="X3405" i="5" s="1"/>
  <c r="Z3405" i="5"/>
  <c r="R3411" i="5"/>
  <c r="S3411" i="5" s="1"/>
  <c r="M3411" i="5"/>
  <c r="V3411" i="5" s="1"/>
  <c r="AD3411" i="5"/>
  <c r="AA3411" i="5"/>
  <c r="T3420" i="5"/>
  <c r="X3420" i="5" s="1"/>
  <c r="Z3420" i="5"/>
  <c r="T3438" i="5"/>
  <c r="X3438" i="5" s="1"/>
  <c r="Z3438" i="5"/>
  <c r="T3446" i="5"/>
  <c r="X3446" i="5" s="1"/>
  <c r="Z3446" i="5"/>
  <c r="T3457" i="5"/>
  <c r="X3457" i="5" s="1"/>
  <c r="Z3457" i="5"/>
  <c r="T3473" i="5"/>
  <c r="X3473" i="5" s="1"/>
  <c r="Z3473" i="5"/>
  <c r="T3486" i="5"/>
  <c r="X3486" i="5" s="1"/>
  <c r="Z3486" i="5"/>
  <c r="T3495" i="5"/>
  <c r="X3495" i="5" s="1"/>
  <c r="Z3495" i="5"/>
  <c r="U3504" i="5"/>
  <c r="V3504" i="5"/>
  <c r="N3504" i="5"/>
  <c r="R3509" i="5"/>
  <c r="S3509" i="5" s="1"/>
  <c r="M3509" i="5"/>
  <c r="V3509" i="5" s="1"/>
  <c r="AA3509" i="5"/>
  <c r="AD3509" i="5"/>
  <c r="T3516" i="5"/>
  <c r="X3516" i="5" s="1"/>
  <c r="Z3516" i="5"/>
  <c r="T3523" i="5"/>
  <c r="X3523" i="5" s="1"/>
  <c r="Z3523" i="5"/>
  <c r="T3530" i="5"/>
  <c r="X3530" i="5" s="1"/>
  <c r="Z3530" i="5"/>
  <c r="T3538" i="5"/>
  <c r="X3538" i="5" s="1"/>
  <c r="Z3538" i="5"/>
  <c r="T3546" i="5"/>
  <c r="X3546" i="5" s="1"/>
  <c r="Z3546" i="5"/>
  <c r="T3554" i="5"/>
  <c r="X3554" i="5" s="1"/>
  <c r="Z3554" i="5"/>
  <c r="T3562" i="5"/>
  <c r="X3562" i="5" s="1"/>
  <c r="Z3562" i="5"/>
  <c r="T3570" i="5"/>
  <c r="X3570" i="5" s="1"/>
  <c r="Z3570" i="5"/>
  <c r="T3603" i="5"/>
  <c r="X3603" i="5" s="1"/>
  <c r="Z3603" i="5"/>
  <c r="T3611" i="5"/>
  <c r="X3611" i="5" s="1"/>
  <c r="Z3611" i="5"/>
  <c r="T3619" i="5"/>
  <c r="X3619" i="5" s="1"/>
  <c r="Z3619" i="5"/>
  <c r="T3627" i="5"/>
  <c r="X3627" i="5" s="1"/>
  <c r="Z3627" i="5"/>
  <c r="T3635" i="5"/>
  <c r="X3635" i="5" s="1"/>
  <c r="Z3635" i="5"/>
  <c r="T3643" i="5"/>
  <c r="X3643" i="5" s="1"/>
  <c r="Z3643" i="5"/>
  <c r="T3651" i="5"/>
  <c r="X3651" i="5" s="1"/>
  <c r="Z3651" i="5"/>
  <c r="T3661" i="5"/>
  <c r="X3661" i="5" s="1"/>
  <c r="Z3661" i="5"/>
  <c r="T3678" i="5"/>
  <c r="X3678" i="5" s="1"/>
  <c r="Z3678" i="5"/>
  <c r="T3694" i="5"/>
  <c r="X3694" i="5" s="1"/>
  <c r="Z3694" i="5"/>
  <c r="V3181" i="5"/>
  <c r="V3229" i="5"/>
  <c r="U3313" i="5"/>
  <c r="W3313" i="5" s="1"/>
  <c r="Y3313" i="5" s="1"/>
  <c r="N3313" i="5"/>
  <c r="V3412" i="5"/>
  <c r="W3412" i="5" s="1"/>
  <c r="Y3412" i="5" s="1"/>
  <c r="N3412" i="5"/>
  <c r="U3425" i="5"/>
  <c r="W3425" i="5" s="1"/>
  <c r="Y3425" i="5" s="1"/>
  <c r="N3425" i="5"/>
  <c r="U3441" i="5"/>
  <c r="W3441" i="5" s="1"/>
  <c r="Y3441" i="5" s="1"/>
  <c r="N3441" i="5"/>
  <c r="U3449" i="5"/>
  <c r="W3449" i="5" s="1"/>
  <c r="Y3449" i="5" s="1"/>
  <c r="N3449" i="5"/>
  <c r="U3458" i="5"/>
  <c r="W3458" i="5" s="1"/>
  <c r="Y3458" i="5" s="1"/>
  <c r="N3458" i="5"/>
  <c r="U3466" i="5"/>
  <c r="W3466" i="5" s="1"/>
  <c r="Y3466" i="5" s="1"/>
  <c r="N3466" i="5"/>
  <c r="U3474" i="5"/>
  <c r="N3474" i="5"/>
  <c r="T3371" i="5"/>
  <c r="X3371" i="5" s="1"/>
  <c r="Z3371" i="5"/>
  <c r="R3404" i="5"/>
  <c r="S3404" i="5" s="1"/>
  <c r="AD3404" i="5"/>
  <c r="R3421" i="5"/>
  <c r="S3421" i="5" s="1"/>
  <c r="M3421" i="5"/>
  <c r="V3421" i="5" s="1"/>
  <c r="AA3421" i="5"/>
  <c r="AD3421" i="5"/>
  <c r="R3429" i="5"/>
  <c r="S3429" i="5" s="1"/>
  <c r="T3429" i="5" s="1"/>
  <c r="X3429" i="5" s="1"/>
  <c r="M3429" i="5"/>
  <c r="V3429" i="5" s="1"/>
  <c r="AD3429" i="5"/>
  <c r="AA3429" i="5"/>
  <c r="U3476" i="5"/>
  <c r="N3476" i="5"/>
  <c r="R3497" i="5"/>
  <c r="S3497" i="5" s="1"/>
  <c r="T3497" i="5" s="1"/>
  <c r="X3497" i="5" s="1"/>
  <c r="M3497" i="5"/>
  <c r="V3497" i="5" s="1"/>
  <c r="AD3497" i="5"/>
  <c r="AA3497" i="5"/>
  <c r="R3544" i="5"/>
  <c r="S3544" i="5" s="1"/>
  <c r="AD3544" i="5"/>
  <c r="AA3544" i="5"/>
  <c r="R3560" i="5"/>
  <c r="S3560" i="5" s="1"/>
  <c r="AD3560" i="5"/>
  <c r="AA3560" i="5"/>
  <c r="R3578" i="5"/>
  <c r="S3578" i="5" s="1"/>
  <c r="Z3578" i="5" s="1"/>
  <c r="AD3578" i="5"/>
  <c r="AA3578" i="5"/>
  <c r="R3594" i="5"/>
  <c r="S3594" i="5" s="1"/>
  <c r="AA3594" i="5"/>
  <c r="AD3594" i="5"/>
  <c r="R3609" i="5"/>
  <c r="S3609" i="5" s="1"/>
  <c r="AA3609" i="5"/>
  <c r="AD3609" i="5"/>
  <c r="W3638" i="5"/>
  <c r="Y3638" i="5" s="1"/>
  <c r="W3703" i="5"/>
  <c r="Y3703" i="5" s="1"/>
  <c r="W3707" i="5"/>
  <c r="Y3707" i="5" s="1"/>
  <c r="W3670" i="5"/>
  <c r="Y3670" i="5" s="1"/>
  <c r="W3674" i="5"/>
  <c r="Y3674" i="5" s="1"/>
  <c r="W3690" i="5"/>
  <c r="Y3690" i="5" s="1"/>
  <c r="S3710" i="5"/>
  <c r="S1172" i="5"/>
  <c r="T1172" i="5" s="1"/>
  <c r="X1172" i="5" s="1"/>
  <c r="S1176" i="5"/>
  <c r="Z1176" i="5" s="1"/>
  <c r="S2056" i="5"/>
  <c r="T2056" i="5" s="1"/>
  <c r="X2056" i="5" s="1"/>
  <c r="S2170" i="5"/>
  <c r="T2170" i="5" s="1"/>
  <c r="X2170" i="5" s="1"/>
  <c r="S1952" i="5"/>
  <c r="T1952" i="5" s="1"/>
  <c r="X1952" i="5" s="1"/>
  <c r="S2198" i="5"/>
  <c r="T2198" i="5" s="1"/>
  <c r="X2198" i="5" s="1"/>
  <c r="S2514" i="5"/>
  <c r="Z2514" i="5" s="1"/>
  <c r="S2578" i="5"/>
  <c r="T2578" i="5" s="1"/>
  <c r="X2578" i="5" s="1"/>
  <c r="S2642" i="5"/>
  <c r="T2642" i="5" s="1"/>
  <c r="X2642" i="5" s="1"/>
  <c r="S2690" i="5"/>
  <c r="T2690" i="5" s="1"/>
  <c r="X2690" i="5" s="1"/>
  <c r="S2722" i="5"/>
  <c r="T2722" i="5" s="1"/>
  <c r="X2722" i="5" s="1"/>
  <c r="S2766" i="5"/>
  <c r="T2766" i="5" s="1"/>
  <c r="X2766" i="5" s="1"/>
  <c r="S2830" i="5"/>
  <c r="T2830" i="5" s="1"/>
  <c r="X2830" i="5" s="1"/>
  <c r="S2618" i="5"/>
  <c r="T2618" i="5" s="1"/>
  <c r="X2618" i="5" s="1"/>
  <c r="S2678" i="5"/>
  <c r="T2678" i="5" s="1"/>
  <c r="X2678" i="5" s="1"/>
  <c r="S2710" i="5"/>
  <c r="T2710" i="5" s="1"/>
  <c r="X2710" i="5" s="1"/>
  <c r="S2742" i="5"/>
  <c r="T2742" i="5" s="1"/>
  <c r="X2742" i="5" s="1"/>
  <c r="S2806" i="5"/>
  <c r="T2806" i="5" s="1"/>
  <c r="X2806" i="5" s="1"/>
  <c r="S3160" i="5"/>
  <c r="T3160" i="5" s="1"/>
  <c r="X3160" i="5" s="1"/>
  <c r="S3256" i="5"/>
  <c r="T3256" i="5" s="1"/>
  <c r="X3256" i="5" s="1"/>
  <c r="S3288" i="5"/>
  <c r="Z3288" i="5" s="1"/>
  <c r="S3140" i="5"/>
  <c r="T3140" i="5" s="1"/>
  <c r="X3140" i="5" s="1"/>
  <c r="S3316" i="5"/>
  <c r="Z3316" i="5" s="1"/>
  <c r="S3427" i="5"/>
  <c r="T3427" i="5" s="1"/>
  <c r="X3427" i="5" s="1"/>
  <c r="S3459" i="5"/>
  <c r="T3459" i="5" s="1"/>
  <c r="X3459" i="5" s="1"/>
  <c r="N91" i="5"/>
  <c r="AD91" i="5"/>
  <c r="AA91" i="5"/>
  <c r="AD99" i="5"/>
  <c r="N99" i="5"/>
  <c r="AA99" i="5"/>
  <c r="AD103" i="5"/>
  <c r="N103" i="5"/>
  <c r="AA103" i="5"/>
  <c r="AD147" i="5"/>
  <c r="N147" i="5"/>
  <c r="AA147" i="5"/>
  <c r="AD153" i="5"/>
  <c r="N153" i="5"/>
  <c r="AA153" i="5"/>
  <c r="AD159" i="5"/>
  <c r="N159" i="5"/>
  <c r="AA159" i="5"/>
  <c r="AD185" i="5"/>
  <c r="N185" i="5"/>
  <c r="AA185" i="5"/>
  <c r="AD224" i="5"/>
  <c r="N224" i="5"/>
  <c r="AA224" i="5"/>
  <c r="AD320" i="5"/>
  <c r="N320" i="5"/>
  <c r="AA320" i="5"/>
  <c r="AD327" i="5"/>
  <c r="N327" i="5"/>
  <c r="AA327" i="5"/>
  <c r="N350" i="5"/>
  <c r="AD350" i="5"/>
  <c r="AA350" i="5"/>
  <c r="N357" i="5"/>
  <c r="AD357" i="5"/>
  <c r="AA357" i="5"/>
  <c r="AD381" i="5"/>
  <c r="N381" i="5"/>
  <c r="AA381" i="5"/>
  <c r="AD418" i="5"/>
  <c r="N418" i="5"/>
  <c r="AA418" i="5"/>
  <c r="AD424" i="5"/>
  <c r="N424" i="5"/>
  <c r="AA424" i="5"/>
  <c r="AD460" i="5"/>
  <c r="N460" i="5"/>
  <c r="AA460" i="5"/>
  <c r="AD469" i="5"/>
  <c r="N469" i="5"/>
  <c r="AA469" i="5"/>
  <c r="AD525" i="5"/>
  <c r="N525" i="5"/>
  <c r="AA525" i="5"/>
  <c r="AD563" i="5"/>
  <c r="N563" i="5"/>
  <c r="AA563" i="5"/>
  <c r="AD606" i="5"/>
  <c r="N606" i="5"/>
  <c r="AD636" i="5"/>
  <c r="N636" i="5"/>
  <c r="AA636" i="5"/>
  <c r="N716" i="5"/>
  <c r="AD716" i="5"/>
  <c r="AA716" i="5"/>
  <c r="N808" i="5"/>
  <c r="AD808" i="5"/>
  <c r="U859" i="5"/>
  <c r="W859" i="5" s="1"/>
  <c r="Y859" i="5" s="1"/>
  <c r="N859" i="5"/>
  <c r="S3439" i="5"/>
  <c r="T3439" i="5" s="1"/>
  <c r="X3439" i="5" s="1"/>
  <c r="S3471" i="5"/>
  <c r="T3471" i="5" s="1"/>
  <c r="X3471" i="5" s="1"/>
  <c r="AD53" i="5"/>
  <c r="N53" i="5"/>
  <c r="AA53" i="5"/>
  <c r="AD59" i="5"/>
  <c r="N59" i="5"/>
  <c r="AA59" i="5"/>
  <c r="AD66" i="5"/>
  <c r="N66" i="5"/>
  <c r="AA66" i="5"/>
  <c r="AD78" i="5"/>
  <c r="N78" i="5"/>
  <c r="AA78" i="5"/>
  <c r="AD82" i="5"/>
  <c r="N82" i="5"/>
  <c r="AA82" i="5"/>
  <c r="AD117" i="5"/>
  <c r="N117" i="5"/>
  <c r="AA117" i="5"/>
  <c r="AD124" i="5"/>
  <c r="N124" i="5"/>
  <c r="AA124" i="5"/>
  <c r="AD128" i="5"/>
  <c r="N128" i="5"/>
  <c r="AA128" i="5"/>
  <c r="AD314" i="5"/>
  <c r="N314" i="5"/>
  <c r="AA314" i="5"/>
  <c r="N369" i="5"/>
  <c r="AD369" i="5"/>
  <c r="AA369" i="5"/>
  <c r="AD397" i="5"/>
  <c r="N397" i="5"/>
  <c r="AA397" i="5"/>
  <c r="AD405" i="5"/>
  <c r="N405" i="5"/>
  <c r="AA405" i="5"/>
  <c r="AD457" i="5"/>
  <c r="N457" i="5"/>
  <c r="AA457" i="5"/>
  <c r="AD554" i="5"/>
  <c r="N554" i="5"/>
  <c r="AA554" i="5"/>
  <c r="N590" i="5"/>
  <c r="AD590" i="5"/>
  <c r="AA590" i="5"/>
  <c r="AD625" i="5"/>
  <c r="N625" i="5"/>
  <c r="AA625" i="5"/>
  <c r="N654" i="5"/>
  <c r="AD654" i="5"/>
  <c r="AA654" i="5"/>
  <c r="AD679" i="5"/>
  <c r="N679" i="5"/>
  <c r="AD757" i="5"/>
  <c r="N757" i="5"/>
  <c r="AA757" i="5"/>
  <c r="N774" i="5"/>
  <c r="AD774" i="5"/>
  <c r="AA774" i="5"/>
  <c r="AA806" i="5"/>
  <c r="M158" i="5"/>
  <c r="V158" i="5" s="1"/>
  <c r="M325" i="5"/>
  <c r="V325" i="5" s="1"/>
  <c r="R731" i="5"/>
  <c r="S731" i="5" s="1"/>
  <c r="AD731" i="5"/>
  <c r="N731" i="5"/>
  <c r="AA731" i="5"/>
  <c r="R819" i="5"/>
  <c r="S819" i="5" s="1"/>
  <c r="AA819" i="5"/>
  <c r="AD819" i="5"/>
  <c r="T835" i="5"/>
  <c r="X835" i="5" s="1"/>
  <c r="Z835" i="5"/>
  <c r="R841" i="5"/>
  <c r="S841" i="5" s="1"/>
  <c r="M841" i="5"/>
  <c r="AD841" i="5"/>
  <c r="AA841" i="5"/>
  <c r="T851" i="5"/>
  <c r="X851" i="5" s="1"/>
  <c r="Z851" i="5"/>
  <c r="T870" i="5"/>
  <c r="X870" i="5" s="1"/>
  <c r="Z870" i="5"/>
  <c r="V888" i="5"/>
  <c r="W888" i="5" s="1"/>
  <c r="Y888" i="5" s="1"/>
  <c r="N888" i="5"/>
  <c r="V904" i="5"/>
  <c r="W904" i="5" s="1"/>
  <c r="Y904" i="5" s="1"/>
  <c r="N904" i="5"/>
  <c r="V971" i="5"/>
  <c r="W971" i="5" s="1"/>
  <c r="Y971" i="5" s="1"/>
  <c r="N971" i="5"/>
  <c r="V1003" i="5"/>
  <c r="W1003" i="5" s="1"/>
  <c r="Y1003" i="5" s="1"/>
  <c r="N1003" i="5"/>
  <c r="U866" i="5"/>
  <c r="W866" i="5" s="1"/>
  <c r="Y866" i="5" s="1"/>
  <c r="N866" i="5"/>
  <c r="U871" i="5"/>
  <c r="W871" i="5" s="1"/>
  <c r="Y871" i="5" s="1"/>
  <c r="N871" i="5"/>
  <c r="U891" i="5"/>
  <c r="W891" i="5" s="1"/>
  <c r="Y891" i="5" s="1"/>
  <c r="N891" i="5"/>
  <c r="V924" i="5"/>
  <c r="N924" i="5"/>
  <c r="T859" i="5"/>
  <c r="X859" i="5" s="1"/>
  <c r="Z859" i="5"/>
  <c r="U875" i="5"/>
  <c r="W875" i="5" s="1"/>
  <c r="Y875" i="5" s="1"/>
  <c r="N875" i="5"/>
  <c r="T900" i="5"/>
  <c r="X900" i="5" s="1"/>
  <c r="Z900" i="5"/>
  <c r="V918" i="5"/>
  <c r="W918" i="5" s="1"/>
  <c r="Y918" i="5" s="1"/>
  <c r="N918" i="5"/>
  <c r="U927" i="5"/>
  <c r="W927" i="5" s="1"/>
  <c r="Y927" i="5" s="1"/>
  <c r="N927" i="5"/>
  <c r="T935" i="5"/>
  <c r="X935" i="5" s="1"/>
  <c r="Z935" i="5"/>
  <c r="T943" i="5"/>
  <c r="X943" i="5" s="1"/>
  <c r="Z943" i="5"/>
  <c r="T951" i="5"/>
  <c r="X951" i="5" s="1"/>
  <c r="Z951" i="5"/>
  <c r="T959" i="5"/>
  <c r="X959" i="5" s="1"/>
  <c r="Z959" i="5"/>
  <c r="T967" i="5"/>
  <c r="X967" i="5" s="1"/>
  <c r="Z967" i="5"/>
  <c r="V977" i="5"/>
  <c r="N977" i="5"/>
  <c r="T988" i="5"/>
  <c r="X988" i="5" s="1"/>
  <c r="Z988" i="5"/>
  <c r="V1009" i="5"/>
  <c r="N1009" i="5"/>
  <c r="U1046" i="5"/>
  <c r="W1046" i="5" s="1"/>
  <c r="Y1046" i="5" s="1"/>
  <c r="N1046" i="5"/>
  <c r="V1069" i="5"/>
  <c r="N1069" i="5"/>
  <c r="V828" i="5"/>
  <c r="V840" i="5"/>
  <c r="V848" i="5"/>
  <c r="U855" i="5"/>
  <c r="W855" i="5" s="1"/>
  <c r="Y855" i="5" s="1"/>
  <c r="V920" i="5"/>
  <c r="U982" i="5"/>
  <c r="W982" i="5" s="1"/>
  <c r="Y982" i="5" s="1"/>
  <c r="N982" i="5"/>
  <c r="U1014" i="5"/>
  <c r="W1014" i="5" s="1"/>
  <c r="Y1014" i="5" s="1"/>
  <c r="N1014" i="5"/>
  <c r="R1025" i="5"/>
  <c r="S1025" i="5" s="1"/>
  <c r="AD1025" i="5"/>
  <c r="AA1025" i="5"/>
  <c r="T1034" i="5"/>
  <c r="X1034" i="5" s="1"/>
  <c r="Z1034" i="5"/>
  <c r="V1044" i="5"/>
  <c r="N1044" i="5"/>
  <c r="R1052" i="5"/>
  <c r="S1052" i="5" s="1"/>
  <c r="AA1052" i="5"/>
  <c r="AD1052" i="5"/>
  <c r="M1058" i="5"/>
  <c r="V1058" i="5" s="1"/>
  <c r="R1058" i="5"/>
  <c r="S1058" i="5" s="1"/>
  <c r="AA1058" i="5"/>
  <c r="AD1058" i="5"/>
  <c r="R1087" i="5"/>
  <c r="S1087" i="5" s="1"/>
  <c r="Z1087" i="5" s="1"/>
  <c r="M1087" i="5"/>
  <c r="AD1087" i="5"/>
  <c r="AA1087" i="5"/>
  <c r="T1090" i="5"/>
  <c r="X1090" i="5" s="1"/>
  <c r="Z1090" i="5"/>
  <c r="U1116" i="5"/>
  <c r="W1116" i="5" s="1"/>
  <c r="Y1116" i="5" s="1"/>
  <c r="N1116" i="5"/>
  <c r="N1183" i="5"/>
  <c r="N1320" i="5"/>
  <c r="N1363" i="5"/>
  <c r="V1381" i="5"/>
  <c r="N1381" i="5"/>
  <c r="N1452" i="5"/>
  <c r="N1484" i="5"/>
  <c r="U959" i="5"/>
  <c r="W959" i="5" s="1"/>
  <c r="Y959" i="5" s="1"/>
  <c r="U998" i="5"/>
  <c r="W998" i="5" s="1"/>
  <c r="Y998" i="5" s="1"/>
  <c r="N998" i="5"/>
  <c r="V1023" i="5"/>
  <c r="W1023" i="5" s="1"/>
  <c r="Y1023" i="5" s="1"/>
  <c r="N1023" i="5"/>
  <c r="U1045" i="5"/>
  <c r="W1045" i="5" s="1"/>
  <c r="Y1045" i="5" s="1"/>
  <c r="N1045" i="5"/>
  <c r="V1075" i="5"/>
  <c r="N1075" i="5"/>
  <c r="V1085" i="5"/>
  <c r="U1213" i="5"/>
  <c r="N1213" i="5"/>
  <c r="U1248" i="5"/>
  <c r="W1248" i="5" s="1"/>
  <c r="Y1248" i="5" s="1"/>
  <c r="N1248" i="5"/>
  <c r="T854" i="5"/>
  <c r="X854" i="5" s="1"/>
  <c r="Z854" i="5"/>
  <c r="T883" i="5"/>
  <c r="X883" i="5" s="1"/>
  <c r="Z883" i="5"/>
  <c r="T1022" i="5"/>
  <c r="X1022" i="5" s="1"/>
  <c r="Z1022" i="5"/>
  <c r="R1080" i="5"/>
  <c r="S1080" i="5" s="1"/>
  <c r="M1080" i="5"/>
  <c r="N1080" i="5" s="1"/>
  <c r="AD1080" i="5"/>
  <c r="AA1080" i="5"/>
  <c r="T1091" i="5"/>
  <c r="X1091" i="5" s="1"/>
  <c r="Z1091" i="5"/>
  <c r="U1103" i="5"/>
  <c r="W1103" i="5" s="1"/>
  <c r="Y1103" i="5" s="1"/>
  <c r="N1103" i="5"/>
  <c r="T1115" i="5"/>
  <c r="X1115" i="5" s="1"/>
  <c r="Z1115" i="5"/>
  <c r="T1129" i="5"/>
  <c r="X1129" i="5" s="1"/>
  <c r="Z1129" i="5"/>
  <c r="U1235" i="5"/>
  <c r="N1235" i="5"/>
  <c r="V1352" i="5"/>
  <c r="W1352" i="5" s="1"/>
  <c r="Y1352" i="5" s="1"/>
  <c r="N1352" i="5"/>
  <c r="U1500" i="5"/>
  <c r="V1500" i="5"/>
  <c r="N1500" i="5"/>
  <c r="N1523" i="5"/>
  <c r="U1531" i="5"/>
  <c r="W1531" i="5" s="1"/>
  <c r="Y1531" i="5" s="1"/>
  <c r="N1531" i="5"/>
  <c r="N1539" i="5"/>
  <c r="U967" i="5"/>
  <c r="W967" i="5" s="1"/>
  <c r="Y967" i="5" s="1"/>
  <c r="U978" i="5"/>
  <c r="W978" i="5" s="1"/>
  <c r="Y978" i="5" s="1"/>
  <c r="N978" i="5"/>
  <c r="U1010" i="5"/>
  <c r="W1010" i="5" s="1"/>
  <c r="Y1010" i="5" s="1"/>
  <c r="N1010" i="5"/>
  <c r="U1032" i="5"/>
  <c r="W1032" i="5" s="1"/>
  <c r="Y1032" i="5" s="1"/>
  <c r="N1032" i="5"/>
  <c r="V1084" i="5"/>
  <c r="V1105" i="5"/>
  <c r="N1105" i="5"/>
  <c r="V1109" i="5"/>
  <c r="W1109" i="5" s="1"/>
  <c r="Y1109" i="5" s="1"/>
  <c r="V1154" i="5"/>
  <c r="W1154" i="5" s="1"/>
  <c r="Y1154" i="5" s="1"/>
  <c r="T1171" i="5"/>
  <c r="X1171" i="5" s="1"/>
  <c r="Z1171" i="5"/>
  <c r="T1184" i="5"/>
  <c r="X1184" i="5" s="1"/>
  <c r="Z1184" i="5"/>
  <c r="T1270" i="5"/>
  <c r="X1270" i="5" s="1"/>
  <c r="Z1270" i="5"/>
  <c r="U1321" i="5"/>
  <c r="T1321" i="5"/>
  <c r="X1321" i="5" s="1"/>
  <c r="Z1321" i="5"/>
  <c r="T1351" i="5"/>
  <c r="X1351" i="5" s="1"/>
  <c r="Z1351" i="5"/>
  <c r="U1361" i="5"/>
  <c r="W1361" i="5" s="1"/>
  <c r="Y1361" i="5" s="1"/>
  <c r="T1361" i="5"/>
  <c r="X1361" i="5" s="1"/>
  <c r="Z1361" i="5"/>
  <c r="T1383" i="5"/>
  <c r="X1383" i="5" s="1"/>
  <c r="Z1383" i="5"/>
  <c r="V1397" i="5"/>
  <c r="W1397" i="5" s="1"/>
  <c r="Y1397" i="5" s="1"/>
  <c r="N1397" i="5"/>
  <c r="T1408" i="5"/>
  <c r="X1408" i="5" s="1"/>
  <c r="Z1408" i="5"/>
  <c r="T1424" i="5"/>
  <c r="X1424" i="5" s="1"/>
  <c r="Z1424" i="5"/>
  <c r="V1099" i="5"/>
  <c r="W1099" i="5" s="1"/>
  <c r="Y1099" i="5" s="1"/>
  <c r="V1174" i="5"/>
  <c r="N1174" i="5"/>
  <c r="V1235" i="5"/>
  <c r="T1239" i="5"/>
  <c r="X1239" i="5" s="1"/>
  <c r="Z1239" i="5"/>
  <c r="V1256" i="5"/>
  <c r="R1256" i="5"/>
  <c r="S1256" i="5" s="1"/>
  <c r="AD1256" i="5"/>
  <c r="AA1256" i="5"/>
  <c r="U1277" i="5"/>
  <c r="W1277" i="5" s="1"/>
  <c r="Y1277" i="5" s="1"/>
  <c r="T1277" i="5"/>
  <c r="X1277" i="5" s="1"/>
  <c r="Z1277" i="5"/>
  <c r="V1334" i="5"/>
  <c r="W1334" i="5" s="1"/>
  <c r="Y1334" i="5" s="1"/>
  <c r="N1334" i="5"/>
  <c r="R1411" i="5"/>
  <c r="S1411" i="5" s="1"/>
  <c r="AA1411" i="5"/>
  <c r="AD1411" i="5"/>
  <c r="R1430" i="5"/>
  <c r="S1430" i="5" s="1"/>
  <c r="AD1430" i="5"/>
  <c r="R1449" i="5"/>
  <c r="S1449" i="5" s="1"/>
  <c r="M1449" i="5"/>
  <c r="AD1449" i="5"/>
  <c r="AA1449" i="5"/>
  <c r="V1114" i="5"/>
  <c r="W1114" i="5" s="1"/>
  <c r="Y1114" i="5" s="1"/>
  <c r="N1114" i="5"/>
  <c r="W1137" i="5"/>
  <c r="Y1137" i="5" s="1"/>
  <c r="R1183" i="5"/>
  <c r="S1183" i="5" s="1"/>
  <c r="AD1183" i="5"/>
  <c r="V1191" i="5"/>
  <c r="W1191" i="5" s="1"/>
  <c r="Y1191" i="5" s="1"/>
  <c r="V1213" i="5"/>
  <c r="R1319" i="5"/>
  <c r="S1319" i="5" s="1"/>
  <c r="Z1319" i="5" s="1"/>
  <c r="AD1319" i="5"/>
  <c r="AA1319" i="5"/>
  <c r="R1343" i="5"/>
  <c r="S1343" i="5" s="1"/>
  <c r="M1343" i="5"/>
  <c r="AA1343" i="5"/>
  <c r="AD1343" i="5"/>
  <c r="R1353" i="5"/>
  <c r="S1353" i="5" s="1"/>
  <c r="M1353" i="5"/>
  <c r="N1353" i="5" s="1"/>
  <c r="AD1353" i="5"/>
  <c r="AA1353" i="5"/>
  <c r="N1364" i="5"/>
  <c r="U1372" i="5"/>
  <c r="N1372" i="5"/>
  <c r="R1379" i="5"/>
  <c r="S1379" i="5" s="1"/>
  <c r="M1379" i="5"/>
  <c r="AA1379" i="5"/>
  <c r="AD1379" i="5"/>
  <c r="R1387" i="5"/>
  <c r="S1387" i="5" s="1"/>
  <c r="AD1387" i="5"/>
  <c r="AA1387" i="5"/>
  <c r="U1400" i="5"/>
  <c r="V1400" i="5"/>
  <c r="N1400" i="5"/>
  <c r="R1412" i="5"/>
  <c r="S1412" i="5" s="1"/>
  <c r="AA1412" i="5"/>
  <c r="AD1412" i="5"/>
  <c r="R1422" i="5"/>
  <c r="S1422" i="5" s="1"/>
  <c r="Z1422" i="5" s="1"/>
  <c r="AD1422" i="5"/>
  <c r="AA1422" i="5"/>
  <c r="V1496" i="5"/>
  <c r="W1496" i="5" s="1"/>
  <c r="Y1496" i="5" s="1"/>
  <c r="N1496" i="5"/>
  <c r="V1512" i="5"/>
  <c r="N1512" i="5"/>
  <c r="R1533" i="5"/>
  <c r="S1533" i="5" s="1"/>
  <c r="M1533" i="5"/>
  <c r="AD1533" i="5"/>
  <c r="AA1533" i="5"/>
  <c r="U1555" i="5"/>
  <c r="W1555" i="5" s="1"/>
  <c r="Y1555" i="5" s="1"/>
  <c r="N1555" i="5"/>
  <c r="U1748" i="5"/>
  <c r="W1748" i="5" s="1"/>
  <c r="Y1748" i="5" s="1"/>
  <c r="N1748" i="5"/>
  <c r="V1095" i="5"/>
  <c r="N1095" i="5"/>
  <c r="U1124" i="5"/>
  <c r="W1124" i="5" s="1"/>
  <c r="Y1124" i="5" s="1"/>
  <c r="N1124" i="5"/>
  <c r="V1132" i="5"/>
  <c r="N1132" i="5"/>
  <c r="U1151" i="5"/>
  <c r="W1151" i="5" s="1"/>
  <c r="Y1151" i="5" s="1"/>
  <c r="N1151" i="5"/>
  <c r="V1165" i="5"/>
  <c r="V1167" i="5"/>
  <c r="W1167" i="5" s="1"/>
  <c r="Y1167" i="5" s="1"/>
  <c r="U1208" i="5"/>
  <c r="W1208" i="5" s="1"/>
  <c r="Y1208" i="5" s="1"/>
  <c r="N1208" i="5"/>
  <c r="V1293" i="5"/>
  <c r="M1297" i="5"/>
  <c r="N1297" i="5" s="1"/>
  <c r="R1297" i="5"/>
  <c r="S1297" i="5" s="1"/>
  <c r="AA1297" i="5"/>
  <c r="AD1297" i="5"/>
  <c r="V1325" i="5"/>
  <c r="N1325" i="5"/>
  <c r="R1337" i="5"/>
  <c r="S1337" i="5" s="1"/>
  <c r="T1337" i="5" s="1"/>
  <c r="X1337" i="5" s="1"/>
  <c r="M1337" i="5"/>
  <c r="N1337" i="5" s="1"/>
  <c r="AD1337" i="5"/>
  <c r="AA1337" i="5"/>
  <c r="V1360" i="5"/>
  <c r="W1360" i="5" s="1"/>
  <c r="Y1360" i="5" s="1"/>
  <c r="N1360" i="5"/>
  <c r="R1369" i="5"/>
  <c r="S1369" i="5" s="1"/>
  <c r="M1369" i="5"/>
  <c r="AA1369" i="5"/>
  <c r="AD1369" i="5"/>
  <c r="U1382" i="5"/>
  <c r="V1382" i="5"/>
  <c r="N1382" i="5"/>
  <c r="T1388" i="5"/>
  <c r="X1388" i="5" s="1"/>
  <c r="Z1388" i="5"/>
  <c r="U1408" i="5"/>
  <c r="W1408" i="5" s="1"/>
  <c r="Y1408" i="5" s="1"/>
  <c r="N1408" i="5"/>
  <c r="U1424" i="5"/>
  <c r="W1424" i="5" s="1"/>
  <c r="Y1424" i="5" s="1"/>
  <c r="N1424" i="5"/>
  <c r="R1438" i="5"/>
  <c r="S1438" i="5" s="1"/>
  <c r="Z1438" i="5" s="1"/>
  <c r="M1438" i="5"/>
  <c r="AA1438" i="5"/>
  <c r="AD1438" i="5"/>
  <c r="R1441" i="5"/>
  <c r="S1441" i="5" s="1"/>
  <c r="T1441" i="5" s="1"/>
  <c r="X1441" i="5" s="1"/>
  <c r="M1441" i="5"/>
  <c r="AA1441" i="5"/>
  <c r="AD1441" i="5"/>
  <c r="R1470" i="5"/>
  <c r="S1470" i="5" s="1"/>
  <c r="M1470" i="5"/>
  <c r="AD1470" i="5"/>
  <c r="AA1470" i="5"/>
  <c r="R1486" i="5"/>
  <c r="S1486" i="5" s="1"/>
  <c r="M1486" i="5"/>
  <c r="AA1486" i="5"/>
  <c r="AD1486" i="5"/>
  <c r="R1497" i="5"/>
  <c r="S1497" i="5" s="1"/>
  <c r="M1497" i="5"/>
  <c r="AA1497" i="5"/>
  <c r="AD1497" i="5"/>
  <c r="R1513" i="5"/>
  <c r="S1513" i="5" s="1"/>
  <c r="M1513" i="5"/>
  <c r="AD1513" i="5"/>
  <c r="AA1513" i="5"/>
  <c r="R1535" i="5"/>
  <c r="S1535" i="5" s="1"/>
  <c r="AA1535" i="5"/>
  <c r="AD1535" i="5"/>
  <c r="U1547" i="5"/>
  <c r="V1547" i="5"/>
  <c r="N1547" i="5"/>
  <c r="U1623" i="5"/>
  <c r="V1623" i="5"/>
  <c r="N1623" i="5"/>
  <c r="V1345" i="5"/>
  <c r="U1472" i="5"/>
  <c r="T1479" i="5"/>
  <c r="X1479" i="5" s="1"/>
  <c r="Z1479" i="5"/>
  <c r="V1504" i="5"/>
  <c r="N1504" i="5"/>
  <c r="U1563" i="5"/>
  <c r="W1563" i="5" s="1"/>
  <c r="Y1563" i="5" s="1"/>
  <c r="N1563" i="5"/>
  <c r="V1569" i="5"/>
  <c r="W1569" i="5" s="1"/>
  <c r="Y1569" i="5" s="1"/>
  <c r="N1569" i="5"/>
  <c r="U1591" i="5"/>
  <c r="N1591" i="5"/>
  <c r="U1704" i="5"/>
  <c r="W1704" i="5" s="1"/>
  <c r="Y1704" i="5" s="1"/>
  <c r="N1704" i="5"/>
  <c r="U1732" i="5"/>
  <c r="N1732" i="5"/>
  <c r="U1756" i="5"/>
  <c r="W1756" i="5" s="1"/>
  <c r="Y1756" i="5" s="1"/>
  <c r="N1756" i="5"/>
  <c r="U1844" i="5"/>
  <c r="W1844" i="5" s="1"/>
  <c r="Y1844" i="5" s="1"/>
  <c r="N1844" i="5"/>
  <c r="U1852" i="5"/>
  <c r="W1852" i="5" s="1"/>
  <c r="Y1852" i="5" s="1"/>
  <c r="N1852" i="5"/>
  <c r="V1981" i="5"/>
  <c r="N1981" i="5"/>
  <c r="V1217" i="5"/>
  <c r="T1334" i="5"/>
  <c r="X1334" i="5" s="1"/>
  <c r="Z1334" i="5"/>
  <c r="V1373" i="5"/>
  <c r="T1386" i="5"/>
  <c r="X1386" i="5" s="1"/>
  <c r="Z1386" i="5"/>
  <c r="T1416" i="5"/>
  <c r="X1416" i="5" s="1"/>
  <c r="Z1416" i="5"/>
  <c r="V1524" i="5"/>
  <c r="T1564" i="5"/>
  <c r="X1564" i="5" s="1"/>
  <c r="Z1564" i="5"/>
  <c r="T1569" i="5"/>
  <c r="X1569" i="5" s="1"/>
  <c r="Z1569" i="5"/>
  <c r="T1580" i="5"/>
  <c r="X1580" i="5" s="1"/>
  <c r="Z1580" i="5"/>
  <c r="V1669" i="5"/>
  <c r="W1669" i="5" s="1"/>
  <c r="Y1669" i="5" s="1"/>
  <c r="N1669" i="5"/>
  <c r="U1769" i="5"/>
  <c r="N1769" i="5"/>
  <c r="T1478" i="5"/>
  <c r="X1478" i="5" s="1"/>
  <c r="Z1478" i="5"/>
  <c r="T1496" i="5"/>
  <c r="X1496" i="5" s="1"/>
  <c r="Z1496" i="5"/>
  <c r="T1503" i="5"/>
  <c r="X1503" i="5" s="1"/>
  <c r="Z1503" i="5"/>
  <c r="M1565" i="5"/>
  <c r="R1565" i="5"/>
  <c r="S1565" i="5" s="1"/>
  <c r="AA1565" i="5"/>
  <c r="AD1565" i="5"/>
  <c r="U1672" i="5"/>
  <c r="W1672" i="5" s="1"/>
  <c r="Y1672" i="5" s="1"/>
  <c r="N1672" i="5"/>
  <c r="V1758" i="5"/>
  <c r="N1758" i="5"/>
  <c r="N1904" i="5"/>
  <c r="N1912" i="5"/>
  <c r="T1614" i="5"/>
  <c r="X1614" i="5" s="1"/>
  <c r="Z1614" i="5"/>
  <c r="V1641" i="5"/>
  <c r="W1641" i="5" s="1"/>
  <c r="Y1641" i="5" s="1"/>
  <c r="M1651" i="5"/>
  <c r="R1651" i="5"/>
  <c r="S1651" i="5" s="1"/>
  <c r="AA1651" i="5"/>
  <c r="AD1651" i="5"/>
  <c r="T1663" i="5"/>
  <c r="X1663" i="5" s="1"/>
  <c r="Z1663" i="5"/>
  <c r="T1669" i="5"/>
  <c r="X1669" i="5" s="1"/>
  <c r="Z1669" i="5"/>
  <c r="T1684" i="5"/>
  <c r="X1684" i="5" s="1"/>
  <c r="Z1684" i="5"/>
  <c r="T1702" i="5"/>
  <c r="X1702" i="5" s="1"/>
  <c r="Z1702" i="5"/>
  <c r="U1708" i="5"/>
  <c r="W1708" i="5" s="1"/>
  <c r="Y1708" i="5" s="1"/>
  <c r="N1708" i="5"/>
  <c r="T1715" i="5"/>
  <c r="X1715" i="5" s="1"/>
  <c r="Z1715" i="5"/>
  <c r="T1717" i="5"/>
  <c r="X1717" i="5" s="1"/>
  <c r="Z1717" i="5"/>
  <c r="V1732" i="5"/>
  <c r="V1778" i="5"/>
  <c r="W1778" i="5" s="1"/>
  <c r="Y1778" i="5" s="1"/>
  <c r="N1778" i="5"/>
  <c r="U1781" i="5"/>
  <c r="W1781" i="5" s="1"/>
  <c r="Y1781" i="5" s="1"/>
  <c r="N1781" i="5"/>
  <c r="V1806" i="5"/>
  <c r="N1806" i="5"/>
  <c r="R1820" i="5"/>
  <c r="S1820" i="5" s="1"/>
  <c r="AA1820" i="5"/>
  <c r="AD1820" i="5"/>
  <c r="R1841" i="5"/>
  <c r="S1841" i="5" s="1"/>
  <c r="V1841" i="5"/>
  <c r="AD1841" i="5"/>
  <c r="AA1841" i="5"/>
  <c r="T1846" i="5"/>
  <c r="X1846" i="5" s="1"/>
  <c r="Z1846" i="5"/>
  <c r="T1856" i="5"/>
  <c r="X1856" i="5" s="1"/>
  <c r="Z1856" i="5"/>
  <c r="R1862" i="5"/>
  <c r="S1862" i="5" s="1"/>
  <c r="Z1862" i="5" s="1"/>
  <c r="M1862" i="5"/>
  <c r="AD1862" i="5"/>
  <c r="AA1862" i="5"/>
  <c r="R1865" i="5"/>
  <c r="S1865" i="5" s="1"/>
  <c r="T1865" i="5" s="1"/>
  <c r="X1865" i="5" s="1"/>
  <c r="V1865" i="5"/>
  <c r="AA1865" i="5"/>
  <c r="AD1865" i="5"/>
  <c r="T1873" i="5"/>
  <c r="X1873" i="5" s="1"/>
  <c r="Z1873" i="5"/>
  <c r="R1881" i="5"/>
  <c r="S1881" i="5" s="1"/>
  <c r="T1881" i="5" s="1"/>
  <c r="X1881" i="5" s="1"/>
  <c r="M1881" i="5"/>
  <c r="N1881" i="5" s="1"/>
  <c r="AA1881" i="5"/>
  <c r="AD1881" i="5"/>
  <c r="V1897" i="5"/>
  <c r="N1897" i="5"/>
  <c r="V1913" i="5"/>
  <c r="N1913" i="5"/>
  <c r="R1923" i="5"/>
  <c r="S1923" i="5" s="1"/>
  <c r="AA1923" i="5"/>
  <c r="AD1923" i="5"/>
  <c r="U1929" i="5"/>
  <c r="W1929" i="5" s="1"/>
  <c r="Y1929" i="5" s="1"/>
  <c r="T1929" i="5"/>
  <c r="X1929" i="5" s="1"/>
  <c r="Z1929" i="5"/>
  <c r="R1934" i="5"/>
  <c r="S1934" i="5" s="1"/>
  <c r="Z1934" i="5" s="1"/>
  <c r="M1934" i="5"/>
  <c r="AD1934" i="5"/>
  <c r="AA1934" i="5"/>
  <c r="R1937" i="5"/>
  <c r="S1937" i="5" s="1"/>
  <c r="T1937" i="5" s="1"/>
  <c r="X1937" i="5" s="1"/>
  <c r="M1937" i="5"/>
  <c r="N1937" i="5" s="1"/>
  <c r="AD1937" i="5"/>
  <c r="AA1937" i="5"/>
  <c r="R1946" i="5"/>
  <c r="S1946" i="5" s="1"/>
  <c r="M1946" i="5"/>
  <c r="AD1946" i="5"/>
  <c r="AA1946" i="5"/>
  <c r="V1954" i="5"/>
  <c r="N1954" i="5"/>
  <c r="R1959" i="5"/>
  <c r="S1959" i="5" s="1"/>
  <c r="AA1959" i="5"/>
  <c r="AD1959" i="5"/>
  <c r="R1964" i="5"/>
  <c r="S1964" i="5" s="1"/>
  <c r="T1964" i="5" s="1"/>
  <c r="X1964" i="5" s="1"/>
  <c r="V1964" i="5"/>
  <c r="AD1964" i="5"/>
  <c r="AA1964" i="5"/>
  <c r="R1972" i="5"/>
  <c r="S1972" i="5" s="1"/>
  <c r="V1972" i="5"/>
  <c r="AA1972" i="5"/>
  <c r="AD1972" i="5"/>
  <c r="T1981" i="5"/>
  <c r="X1981" i="5" s="1"/>
  <c r="Z1981" i="5"/>
  <c r="T1986" i="5"/>
  <c r="X1986" i="5" s="1"/>
  <c r="Z1986" i="5"/>
  <c r="T2007" i="5"/>
  <c r="X2007" i="5" s="1"/>
  <c r="Z2007" i="5"/>
  <c r="T2012" i="5"/>
  <c r="X2012" i="5" s="1"/>
  <c r="Z2012" i="5"/>
  <c r="T2019" i="5"/>
  <c r="X2019" i="5" s="1"/>
  <c r="Z2019" i="5"/>
  <c r="R2028" i="5"/>
  <c r="S2028" i="5" s="1"/>
  <c r="AD2028" i="5"/>
  <c r="AA2028" i="5"/>
  <c r="R2035" i="5"/>
  <c r="S2035" i="5" s="1"/>
  <c r="M2035" i="5"/>
  <c r="AD2035" i="5"/>
  <c r="AA2035" i="5"/>
  <c r="T2038" i="5"/>
  <c r="X2038" i="5" s="1"/>
  <c r="Z2038" i="5"/>
  <c r="V2151" i="5"/>
  <c r="N2151" i="5"/>
  <c r="V2209" i="5"/>
  <c r="N2209" i="5"/>
  <c r="V2227" i="5"/>
  <c r="W2227" i="5" s="1"/>
  <c r="Y2227" i="5" s="1"/>
  <c r="N2227" i="5"/>
  <c r="V2259" i="5"/>
  <c r="W2259" i="5" s="1"/>
  <c r="Y2259" i="5" s="1"/>
  <c r="N2259" i="5"/>
  <c r="V2347" i="5"/>
  <c r="N2347" i="5"/>
  <c r="V2373" i="5"/>
  <c r="N2373" i="5"/>
  <c r="V2411" i="5"/>
  <c r="N2411" i="5"/>
  <c r="T1481" i="5"/>
  <c r="X1481" i="5" s="1"/>
  <c r="Z1481" i="5"/>
  <c r="V1637" i="5"/>
  <c r="V1685" i="5"/>
  <c r="V1718" i="5"/>
  <c r="N1718" i="5"/>
  <c r="V1769" i="5"/>
  <c r="T1863" i="5"/>
  <c r="X1863" i="5" s="1"/>
  <c r="Z1863" i="5"/>
  <c r="T1906" i="5"/>
  <c r="X1906" i="5" s="1"/>
  <c r="Z1906" i="5"/>
  <c r="T1935" i="5"/>
  <c r="X1935" i="5" s="1"/>
  <c r="Z1935" i="5"/>
  <c r="U1973" i="5"/>
  <c r="T1973" i="5"/>
  <c r="X1973" i="5" s="1"/>
  <c r="Z1973" i="5"/>
  <c r="V1980" i="5"/>
  <c r="T1991" i="5"/>
  <c r="X1991" i="5" s="1"/>
  <c r="Z1991" i="5"/>
  <c r="T2036" i="5"/>
  <c r="X2036" i="5" s="1"/>
  <c r="Z2036" i="5"/>
  <c r="U2062" i="5"/>
  <c r="N2062" i="5"/>
  <c r="U2070" i="5"/>
  <c r="W2070" i="5" s="1"/>
  <c r="Y2070" i="5" s="1"/>
  <c r="N2070" i="5"/>
  <c r="U1483" i="5"/>
  <c r="W1483" i="5" s="1"/>
  <c r="Y1483" i="5" s="1"/>
  <c r="N1483" i="5"/>
  <c r="T1596" i="5"/>
  <c r="X1596" i="5" s="1"/>
  <c r="Z1596" i="5"/>
  <c r="V1645" i="5"/>
  <c r="T1647" i="5"/>
  <c r="X1647" i="5" s="1"/>
  <c r="Z1647" i="5"/>
  <c r="T1666" i="5"/>
  <c r="X1666" i="5" s="1"/>
  <c r="Z1666" i="5"/>
  <c r="T1678" i="5"/>
  <c r="X1678" i="5" s="1"/>
  <c r="Z1678" i="5"/>
  <c r="M1757" i="5"/>
  <c r="N1757" i="5" s="1"/>
  <c r="R1757" i="5"/>
  <c r="S1757" i="5" s="1"/>
  <c r="AA1757" i="5"/>
  <c r="AD1757" i="5"/>
  <c r="T1767" i="5"/>
  <c r="X1767" i="5" s="1"/>
  <c r="Z1767" i="5"/>
  <c r="T1821" i="5"/>
  <c r="X1821" i="5" s="1"/>
  <c r="Z1821" i="5"/>
  <c r="T1844" i="5"/>
  <c r="X1844" i="5" s="1"/>
  <c r="Z1844" i="5"/>
  <c r="T1887" i="5"/>
  <c r="X1887" i="5" s="1"/>
  <c r="Z1887" i="5"/>
  <c r="R1900" i="5"/>
  <c r="S1900" i="5" s="1"/>
  <c r="V1900" i="5"/>
  <c r="AD1900" i="5"/>
  <c r="AA1900" i="5"/>
  <c r="R1908" i="5"/>
  <c r="S1908" i="5" s="1"/>
  <c r="V1908" i="5"/>
  <c r="AA1908" i="5"/>
  <c r="AD1908" i="5"/>
  <c r="N1952" i="5"/>
  <c r="T1962" i="5"/>
  <c r="X1962" i="5" s="1"/>
  <c r="Z1962" i="5"/>
  <c r="U1981" i="5"/>
  <c r="R1996" i="5"/>
  <c r="S1996" i="5" s="1"/>
  <c r="AD1996" i="5"/>
  <c r="AA1996" i="5"/>
  <c r="R2003" i="5"/>
  <c r="S2003" i="5" s="1"/>
  <c r="Z2003" i="5" s="1"/>
  <c r="M2003" i="5"/>
  <c r="AD2003" i="5"/>
  <c r="AA2003" i="5"/>
  <c r="V2042" i="5"/>
  <c r="W2042" i="5" s="1"/>
  <c r="Y2042" i="5" s="1"/>
  <c r="N2042" i="5"/>
  <c r="T2048" i="5"/>
  <c r="X2048" i="5" s="1"/>
  <c r="Z2048" i="5"/>
  <c r="R2080" i="5"/>
  <c r="S2080" i="5" s="1"/>
  <c r="M2080" i="5"/>
  <c r="AD2080" i="5"/>
  <c r="AA2080" i="5"/>
  <c r="R2096" i="5"/>
  <c r="S2096" i="5" s="1"/>
  <c r="Z2096" i="5" s="1"/>
  <c r="M2096" i="5"/>
  <c r="AD2096" i="5"/>
  <c r="AA2096" i="5"/>
  <c r="R2112" i="5"/>
  <c r="S2112" i="5" s="1"/>
  <c r="M2112" i="5"/>
  <c r="AA2112" i="5"/>
  <c r="AD2112" i="5"/>
  <c r="V2129" i="5"/>
  <c r="N2129" i="5"/>
  <c r="V2163" i="5"/>
  <c r="N2163" i="5"/>
  <c r="V2179" i="5"/>
  <c r="W2179" i="5" s="1"/>
  <c r="Y2179" i="5" s="1"/>
  <c r="N2179" i="5"/>
  <c r="V2237" i="5"/>
  <c r="N2237" i="5"/>
  <c r="V2269" i="5"/>
  <c r="N2269" i="5"/>
  <c r="V2293" i="5"/>
  <c r="W2293" i="5" s="1"/>
  <c r="Y2293" i="5" s="1"/>
  <c r="N2293" i="5"/>
  <c r="V2309" i="5"/>
  <c r="N2309" i="5"/>
  <c r="V2325" i="5"/>
  <c r="W2325" i="5" s="1"/>
  <c r="Y2325" i="5" s="1"/>
  <c r="N2325" i="5"/>
  <c r="V1591" i="5"/>
  <c r="V1596" i="5"/>
  <c r="U1621" i="5"/>
  <c r="U1724" i="5"/>
  <c r="W1724" i="5" s="1"/>
  <c r="Y1724" i="5" s="1"/>
  <c r="N1724" i="5"/>
  <c r="T1729" i="5"/>
  <c r="X1729" i="5" s="1"/>
  <c r="Z1729" i="5"/>
  <c r="T1741" i="5"/>
  <c r="X1741" i="5" s="1"/>
  <c r="Z1741" i="5"/>
  <c r="T1813" i="5"/>
  <c r="X1813" i="5" s="1"/>
  <c r="Z1813" i="5"/>
  <c r="T1827" i="5"/>
  <c r="X1827" i="5" s="1"/>
  <c r="Z1827" i="5"/>
  <c r="U2126" i="5"/>
  <c r="W2126" i="5" s="1"/>
  <c r="Y2126" i="5" s="1"/>
  <c r="N2126" i="5"/>
  <c r="V2169" i="5"/>
  <c r="W2169" i="5" s="1"/>
  <c r="Y2169" i="5" s="1"/>
  <c r="N2169" i="5"/>
  <c r="V2177" i="5"/>
  <c r="W2177" i="5" s="1"/>
  <c r="Y2177" i="5" s="1"/>
  <c r="N2177" i="5"/>
  <c r="V2307" i="5"/>
  <c r="N2307" i="5"/>
  <c r="V2339" i="5"/>
  <c r="N2339" i="5"/>
  <c r="V2351" i="5"/>
  <c r="N2351" i="5"/>
  <c r="V2367" i="5"/>
  <c r="N2367" i="5"/>
  <c r="V2427" i="5"/>
  <c r="N2427" i="5"/>
  <c r="V1814" i="5"/>
  <c r="W1814" i="5" s="1"/>
  <c r="Y1814" i="5" s="1"/>
  <c r="N1814" i="5"/>
  <c r="U1917" i="5"/>
  <c r="V2001" i="5"/>
  <c r="W2001" i="5" s="1"/>
  <c r="Y2001" i="5" s="1"/>
  <c r="V2017" i="5"/>
  <c r="U2128" i="5"/>
  <c r="W2128" i="5" s="1"/>
  <c r="Y2128" i="5" s="1"/>
  <c r="N2128" i="5"/>
  <c r="U2140" i="5"/>
  <c r="W2140" i="5" s="1"/>
  <c r="Y2140" i="5" s="1"/>
  <c r="N2140" i="5"/>
  <c r="U2216" i="5"/>
  <c r="W2216" i="5" s="1"/>
  <c r="Y2216" i="5" s="1"/>
  <c r="N2216" i="5"/>
  <c r="R2253" i="5"/>
  <c r="S2253" i="5" s="1"/>
  <c r="T2253" i="5" s="1"/>
  <c r="X2253" i="5" s="1"/>
  <c r="AA2253" i="5"/>
  <c r="AD2253" i="5"/>
  <c r="R2266" i="5"/>
  <c r="S2266" i="5" s="1"/>
  <c r="M2266" i="5"/>
  <c r="V2266" i="5" s="1"/>
  <c r="AA2266" i="5"/>
  <c r="AD2266" i="5"/>
  <c r="V2279" i="5"/>
  <c r="N2279" i="5"/>
  <c r="T2293" i="5"/>
  <c r="X2293" i="5" s="1"/>
  <c r="Z2293" i="5"/>
  <c r="R2301" i="5"/>
  <c r="S2301" i="5" s="1"/>
  <c r="AA2301" i="5"/>
  <c r="AD2301" i="5"/>
  <c r="R2333" i="5"/>
  <c r="S2333" i="5" s="1"/>
  <c r="AD2333" i="5"/>
  <c r="AA2333" i="5"/>
  <c r="U2376" i="5"/>
  <c r="V2395" i="5"/>
  <c r="W2395" i="5" s="1"/>
  <c r="Y2395" i="5" s="1"/>
  <c r="N2395" i="5"/>
  <c r="V2412" i="5"/>
  <c r="N2412" i="5"/>
  <c r="U2427" i="5"/>
  <c r="T2439" i="5"/>
  <c r="X2439" i="5" s="1"/>
  <c r="Z2439" i="5"/>
  <c r="R2449" i="5"/>
  <c r="S2449" i="5" s="1"/>
  <c r="T2449" i="5" s="1"/>
  <c r="X2449" i="5" s="1"/>
  <c r="M2449" i="5"/>
  <c r="AD2449" i="5"/>
  <c r="AA2449" i="5"/>
  <c r="R2453" i="5"/>
  <c r="S2453" i="5" s="1"/>
  <c r="AA2453" i="5"/>
  <c r="AD2453" i="5"/>
  <c r="T2464" i="5"/>
  <c r="X2464" i="5" s="1"/>
  <c r="Z2464" i="5"/>
  <c r="T2475" i="5"/>
  <c r="X2475" i="5" s="1"/>
  <c r="Z2475" i="5"/>
  <c r="T2485" i="5"/>
  <c r="X2485" i="5" s="1"/>
  <c r="Z2485" i="5"/>
  <c r="R2490" i="5"/>
  <c r="S2490" i="5" s="1"/>
  <c r="AD2490" i="5"/>
  <c r="AA2490" i="5"/>
  <c r="T2497" i="5"/>
  <c r="X2497" i="5" s="1"/>
  <c r="Z2497" i="5"/>
  <c r="R2504" i="5"/>
  <c r="S2504" i="5" s="1"/>
  <c r="T2504" i="5" s="1"/>
  <c r="X2504" i="5" s="1"/>
  <c r="M2504" i="5"/>
  <c r="AA2504" i="5"/>
  <c r="AD2504" i="5"/>
  <c r="U2510" i="5"/>
  <c r="N2510" i="5"/>
  <c r="T2517" i="5"/>
  <c r="X2517" i="5" s="1"/>
  <c r="Z2517" i="5"/>
  <c r="T2539" i="5"/>
  <c r="X2539" i="5" s="1"/>
  <c r="Z2539" i="5"/>
  <c r="V2561" i="5"/>
  <c r="N2561" i="5"/>
  <c r="R2569" i="5"/>
  <c r="S2569" i="5" s="1"/>
  <c r="M2569" i="5"/>
  <c r="AA2569" i="5"/>
  <c r="AD2569" i="5"/>
  <c r="V2578" i="5"/>
  <c r="N2578" i="5"/>
  <c r="R2585" i="5"/>
  <c r="S2585" i="5" s="1"/>
  <c r="AA2585" i="5"/>
  <c r="AD2585" i="5"/>
  <c r="V2594" i="5"/>
  <c r="N2594" i="5"/>
  <c r="U2716" i="5"/>
  <c r="W2716" i="5" s="1"/>
  <c r="Y2716" i="5" s="1"/>
  <c r="N2716" i="5"/>
  <c r="U2869" i="5"/>
  <c r="W2869" i="5" s="1"/>
  <c r="Y2869" i="5" s="1"/>
  <c r="N2869" i="5"/>
  <c r="U2953" i="5"/>
  <c r="V2953" i="5"/>
  <c r="N2953" i="5"/>
  <c r="U2985" i="5"/>
  <c r="N2985" i="5"/>
  <c r="U3017" i="5"/>
  <c r="N3017" i="5"/>
  <c r="N3129" i="5"/>
  <c r="U3164" i="5"/>
  <c r="N3164" i="5"/>
  <c r="V3177" i="5"/>
  <c r="N3177" i="5"/>
  <c r="N3200" i="5"/>
  <c r="U3228" i="5"/>
  <c r="W3228" i="5" s="1"/>
  <c r="Y3228" i="5" s="1"/>
  <c r="N3228" i="5"/>
  <c r="U3237" i="5"/>
  <c r="W3237" i="5" s="1"/>
  <c r="Y3237" i="5" s="1"/>
  <c r="N3237" i="5"/>
  <c r="V3368" i="5"/>
  <c r="N3368" i="5"/>
  <c r="V1945" i="5"/>
  <c r="V1961" i="5"/>
  <c r="V2008" i="5"/>
  <c r="V2024" i="5"/>
  <c r="U2156" i="5"/>
  <c r="W2156" i="5" s="1"/>
  <c r="Y2156" i="5" s="1"/>
  <c r="N2156" i="5"/>
  <c r="U2188" i="5"/>
  <c r="W2188" i="5" s="1"/>
  <c r="Y2188" i="5" s="1"/>
  <c r="N2188" i="5"/>
  <c r="V2258" i="5"/>
  <c r="V2346" i="5"/>
  <c r="U2354" i="5"/>
  <c r="W2354" i="5" s="1"/>
  <c r="Y2354" i="5" s="1"/>
  <c r="N2354" i="5"/>
  <c r="T2469" i="5"/>
  <c r="X2469" i="5" s="1"/>
  <c r="Z2469" i="5"/>
  <c r="T2482" i="5"/>
  <c r="X2482" i="5" s="1"/>
  <c r="Z2482" i="5"/>
  <c r="U2511" i="5"/>
  <c r="U2528" i="5"/>
  <c r="T2528" i="5"/>
  <c r="X2528" i="5" s="1"/>
  <c r="Z2528" i="5"/>
  <c r="T2547" i="5"/>
  <c r="X2547" i="5" s="1"/>
  <c r="Z2547" i="5"/>
  <c r="T2567" i="5"/>
  <c r="X2567" i="5" s="1"/>
  <c r="Z2567" i="5"/>
  <c r="U2595" i="5"/>
  <c r="T2595" i="5"/>
  <c r="X2595" i="5" s="1"/>
  <c r="Z2595" i="5"/>
  <c r="T1868" i="5"/>
  <c r="X1868" i="5" s="1"/>
  <c r="Z1868" i="5"/>
  <c r="V1889" i="5"/>
  <c r="T1909" i="5"/>
  <c r="X1909" i="5" s="1"/>
  <c r="Z1909" i="5"/>
  <c r="V1925" i="5"/>
  <c r="U2200" i="5"/>
  <c r="W2200" i="5" s="1"/>
  <c r="Y2200" i="5" s="1"/>
  <c r="N2200" i="5"/>
  <c r="U2206" i="5"/>
  <c r="W2206" i="5" s="1"/>
  <c r="Y2206" i="5" s="1"/>
  <c r="N2206" i="5"/>
  <c r="U2222" i="5"/>
  <c r="W2222" i="5" s="1"/>
  <c r="Y2222" i="5" s="1"/>
  <c r="N2222" i="5"/>
  <c r="R2250" i="5"/>
  <c r="S2250" i="5" s="1"/>
  <c r="T2250" i="5" s="1"/>
  <c r="X2250" i="5" s="1"/>
  <c r="M2250" i="5"/>
  <c r="V2250" i="5" s="1"/>
  <c r="AD2250" i="5"/>
  <c r="AA2250" i="5"/>
  <c r="T2280" i="5"/>
  <c r="X2280" i="5" s="1"/>
  <c r="Z2280" i="5"/>
  <c r="T2288" i="5"/>
  <c r="X2288" i="5" s="1"/>
  <c r="Z2288" i="5"/>
  <c r="T2295" i="5"/>
  <c r="X2295" i="5" s="1"/>
  <c r="Z2295" i="5"/>
  <c r="R2303" i="5"/>
  <c r="S2303" i="5" s="1"/>
  <c r="AA2303" i="5"/>
  <c r="AD2303" i="5"/>
  <c r="T2315" i="5"/>
  <c r="X2315" i="5" s="1"/>
  <c r="Z2315" i="5"/>
  <c r="T2359" i="5"/>
  <c r="X2359" i="5" s="1"/>
  <c r="Z2359" i="5"/>
  <c r="T2364" i="5"/>
  <c r="X2364" i="5" s="1"/>
  <c r="Z2364" i="5"/>
  <c r="T2367" i="5"/>
  <c r="X2367" i="5" s="1"/>
  <c r="Z2367" i="5"/>
  <c r="T2375" i="5"/>
  <c r="X2375" i="5" s="1"/>
  <c r="Z2375" i="5"/>
  <c r="U2384" i="5"/>
  <c r="W2384" i="5" s="1"/>
  <c r="Y2384" i="5" s="1"/>
  <c r="T2384" i="5"/>
  <c r="X2384" i="5" s="1"/>
  <c r="Z2384" i="5"/>
  <c r="U2413" i="5"/>
  <c r="W2413" i="5" s="1"/>
  <c r="Y2413" i="5" s="1"/>
  <c r="T2413" i="5"/>
  <c r="X2413" i="5" s="1"/>
  <c r="Z2413" i="5"/>
  <c r="R2429" i="5"/>
  <c r="S2429" i="5" s="1"/>
  <c r="T2429" i="5" s="1"/>
  <c r="X2429" i="5" s="1"/>
  <c r="M2429" i="5"/>
  <c r="AA2429" i="5"/>
  <c r="AD2429" i="5"/>
  <c r="R2443" i="5"/>
  <c r="S2443" i="5" s="1"/>
  <c r="AD2443" i="5"/>
  <c r="AA2443" i="5"/>
  <c r="U2452" i="5"/>
  <c r="W2452" i="5" s="1"/>
  <c r="Y2452" i="5" s="1"/>
  <c r="T2452" i="5"/>
  <c r="X2452" i="5" s="1"/>
  <c r="Z2452" i="5"/>
  <c r="V2465" i="5"/>
  <c r="W2465" i="5" s="1"/>
  <c r="Y2465" i="5" s="1"/>
  <c r="N2465" i="5"/>
  <c r="U2475" i="5"/>
  <c r="T2481" i="5"/>
  <c r="X2481" i="5" s="1"/>
  <c r="Z2481" i="5"/>
  <c r="U2493" i="5"/>
  <c r="W2493" i="5" s="1"/>
  <c r="Y2493" i="5" s="1"/>
  <c r="N2493" i="5"/>
  <c r="R2500" i="5"/>
  <c r="S2500" i="5" s="1"/>
  <c r="M2500" i="5"/>
  <c r="AD2500" i="5"/>
  <c r="AA2500" i="5"/>
  <c r="R2507" i="5"/>
  <c r="S2507" i="5" s="1"/>
  <c r="T2507" i="5" s="1"/>
  <c r="X2507" i="5" s="1"/>
  <c r="V2507" i="5"/>
  <c r="AA2507" i="5"/>
  <c r="AD2507" i="5"/>
  <c r="R2519" i="5"/>
  <c r="S2519" i="5" s="1"/>
  <c r="AD2519" i="5"/>
  <c r="AA2519" i="5"/>
  <c r="R2529" i="5"/>
  <c r="S2529" i="5" s="1"/>
  <c r="Z2529" i="5" s="1"/>
  <c r="AA2529" i="5"/>
  <c r="AD2529" i="5"/>
  <c r="V2535" i="5"/>
  <c r="N2535" i="5"/>
  <c r="R2577" i="5"/>
  <c r="S2577" i="5" s="1"/>
  <c r="AA2577" i="5"/>
  <c r="AD2577" i="5"/>
  <c r="R2593" i="5"/>
  <c r="S2593" i="5" s="1"/>
  <c r="Z2593" i="5" s="1"/>
  <c r="AA2593" i="5"/>
  <c r="AD2593" i="5"/>
  <c r="U2621" i="5"/>
  <c r="W2621" i="5" s="1"/>
  <c r="Y2621" i="5" s="1"/>
  <c r="N2621" i="5"/>
  <c r="U2653" i="5"/>
  <c r="W2653" i="5" s="1"/>
  <c r="Y2653" i="5" s="1"/>
  <c r="N2653" i="5"/>
  <c r="U2689" i="5"/>
  <c r="W2689" i="5" s="1"/>
  <c r="Y2689" i="5" s="1"/>
  <c r="N2689" i="5"/>
  <c r="U2757" i="5"/>
  <c r="W2757" i="5" s="1"/>
  <c r="Y2757" i="5" s="1"/>
  <c r="N2757" i="5"/>
  <c r="U2785" i="5"/>
  <c r="W2785" i="5" s="1"/>
  <c r="Y2785" i="5" s="1"/>
  <c r="N2785" i="5"/>
  <c r="U2817" i="5"/>
  <c r="W2817" i="5" s="1"/>
  <c r="Y2817" i="5" s="1"/>
  <c r="N2817" i="5"/>
  <c r="N2889" i="5"/>
  <c r="U3137" i="5"/>
  <c r="W3137" i="5" s="1"/>
  <c r="Y3137" i="5" s="1"/>
  <c r="N3137" i="5"/>
  <c r="N3152" i="5"/>
  <c r="N3180" i="5"/>
  <c r="V3193" i="5"/>
  <c r="N3193" i="5"/>
  <c r="N3216" i="5"/>
  <c r="N3249" i="5"/>
  <c r="V1969" i="5"/>
  <c r="V1989" i="5"/>
  <c r="V2053" i="5"/>
  <c r="U2146" i="5"/>
  <c r="W2146" i="5" s="1"/>
  <c r="Y2146" i="5" s="1"/>
  <c r="N2146" i="5"/>
  <c r="U2322" i="5"/>
  <c r="W2322" i="5" s="1"/>
  <c r="Y2322" i="5" s="1"/>
  <c r="N2322" i="5"/>
  <c r="U2450" i="5"/>
  <c r="W2450" i="5" s="1"/>
  <c r="Y2450" i="5" s="1"/>
  <c r="N2450" i="5"/>
  <c r="U2548" i="5"/>
  <c r="W2548" i="5" s="1"/>
  <c r="Y2548" i="5" s="1"/>
  <c r="N2548" i="5"/>
  <c r="U2625" i="5"/>
  <c r="W2625" i="5" s="1"/>
  <c r="Y2625" i="5" s="1"/>
  <c r="N2625" i="5"/>
  <c r="U2633" i="5"/>
  <c r="W2633" i="5" s="1"/>
  <c r="Y2633" i="5" s="1"/>
  <c r="N2633" i="5"/>
  <c r="U2657" i="5"/>
  <c r="W2657" i="5" s="1"/>
  <c r="Y2657" i="5" s="1"/>
  <c r="N2657" i="5"/>
  <c r="U2665" i="5"/>
  <c r="N2665" i="5"/>
  <c r="U2837" i="5"/>
  <c r="W2837" i="5" s="1"/>
  <c r="Y2837" i="5" s="1"/>
  <c r="N2837" i="5"/>
  <c r="U2881" i="5"/>
  <c r="W2881" i="5" s="1"/>
  <c r="Y2881" i="5" s="1"/>
  <c r="N2881" i="5"/>
  <c r="U2901" i="5"/>
  <c r="N2901" i="5"/>
  <c r="V2619" i="5"/>
  <c r="W2619" i="5" s="1"/>
  <c r="Y2619" i="5" s="1"/>
  <c r="N2619" i="5"/>
  <c r="V2687" i="5"/>
  <c r="W2687" i="5" s="1"/>
  <c r="Y2687" i="5" s="1"/>
  <c r="N2687" i="5"/>
  <c r="V2907" i="5"/>
  <c r="W2907" i="5" s="1"/>
  <c r="Y2907" i="5" s="1"/>
  <c r="N2907" i="5"/>
  <c r="T2947" i="5"/>
  <c r="X2947" i="5" s="1"/>
  <c r="Z2947" i="5"/>
  <c r="U3006" i="5"/>
  <c r="W3006" i="5" s="1"/>
  <c r="Y3006" i="5" s="1"/>
  <c r="N3006" i="5"/>
  <c r="U3021" i="5"/>
  <c r="W3021" i="5" s="1"/>
  <c r="Y3021" i="5" s="1"/>
  <c r="N3021" i="5"/>
  <c r="V3166" i="5"/>
  <c r="W3166" i="5" s="1"/>
  <c r="Y3166" i="5" s="1"/>
  <c r="N3166" i="5"/>
  <c r="V3201" i="5"/>
  <c r="W3201" i="5" s="1"/>
  <c r="Y3201" i="5" s="1"/>
  <c r="N3201" i="5"/>
  <c r="V3221" i="5"/>
  <c r="U3323" i="5"/>
  <c r="W3323" i="5" s="1"/>
  <c r="Y3323" i="5" s="1"/>
  <c r="N3323" i="5"/>
  <c r="V2731" i="5"/>
  <c r="W2731" i="5" s="1"/>
  <c r="Y2731" i="5" s="1"/>
  <c r="N2731" i="5"/>
  <c r="V2783" i="5"/>
  <c r="N2783" i="5"/>
  <c r="V2797" i="5"/>
  <c r="R2855" i="5"/>
  <c r="S2855" i="5" s="1"/>
  <c r="M2855" i="5"/>
  <c r="N2855" i="5" s="1"/>
  <c r="AD2855" i="5"/>
  <c r="T2861" i="5"/>
  <c r="X2861" i="5" s="1"/>
  <c r="Z2861" i="5"/>
  <c r="U2866" i="5"/>
  <c r="W2866" i="5" s="1"/>
  <c r="Y2866" i="5" s="1"/>
  <c r="T2866" i="5"/>
  <c r="X2866" i="5" s="1"/>
  <c r="Z2866" i="5"/>
  <c r="T2879" i="5"/>
  <c r="X2879" i="5" s="1"/>
  <c r="Z2879" i="5"/>
  <c r="T2890" i="5"/>
  <c r="X2890" i="5" s="1"/>
  <c r="Z2890" i="5"/>
  <c r="V2901" i="5"/>
  <c r="T2904" i="5"/>
  <c r="X2904" i="5" s="1"/>
  <c r="Z2904" i="5"/>
  <c r="U2962" i="5"/>
  <c r="W2962" i="5" s="1"/>
  <c r="Y2962" i="5" s="1"/>
  <c r="T2962" i="5"/>
  <c r="X2962" i="5" s="1"/>
  <c r="Z2962" i="5"/>
  <c r="T3009" i="5"/>
  <c r="X3009" i="5" s="1"/>
  <c r="Z3009" i="5"/>
  <c r="V3026" i="5"/>
  <c r="N3026" i="5"/>
  <c r="V3046" i="5"/>
  <c r="N3046" i="5"/>
  <c r="R3059" i="5"/>
  <c r="S3059" i="5" s="1"/>
  <c r="M3059" i="5"/>
  <c r="AA3059" i="5"/>
  <c r="AD3059" i="5"/>
  <c r="V3078" i="5"/>
  <c r="N3078" i="5"/>
  <c r="T3086" i="5"/>
  <c r="X3086" i="5" s="1"/>
  <c r="Z3086" i="5"/>
  <c r="T3094" i="5"/>
  <c r="X3094" i="5" s="1"/>
  <c r="Z3094" i="5"/>
  <c r="T3102" i="5"/>
  <c r="X3102" i="5" s="1"/>
  <c r="Z3102" i="5"/>
  <c r="T3110" i="5"/>
  <c r="X3110" i="5" s="1"/>
  <c r="Z3110" i="5"/>
  <c r="T3118" i="5"/>
  <c r="X3118" i="5" s="1"/>
  <c r="Z3118" i="5"/>
  <c r="R3129" i="5"/>
  <c r="S3129" i="5" s="1"/>
  <c r="AA3129" i="5"/>
  <c r="AD3129" i="5"/>
  <c r="R3138" i="5"/>
  <c r="S3138" i="5" s="1"/>
  <c r="M3138" i="5"/>
  <c r="AD3138" i="5"/>
  <c r="AA3138" i="5"/>
  <c r="R3148" i="5"/>
  <c r="S3148" i="5" s="1"/>
  <c r="V3148" i="5"/>
  <c r="AA3148" i="5"/>
  <c r="AD3148" i="5"/>
  <c r="T3158" i="5"/>
  <c r="X3158" i="5" s="1"/>
  <c r="Z3158" i="5"/>
  <c r="R3174" i="5"/>
  <c r="S3174" i="5" s="1"/>
  <c r="M3174" i="5"/>
  <c r="AA3174" i="5"/>
  <c r="AD3174" i="5"/>
  <c r="T3179" i="5"/>
  <c r="X3179" i="5" s="1"/>
  <c r="Z3179" i="5"/>
  <c r="R3205" i="5"/>
  <c r="S3205" i="5" s="1"/>
  <c r="V3205" i="5"/>
  <c r="AA3205" i="5"/>
  <c r="AD3205" i="5"/>
  <c r="V3214" i="5"/>
  <c r="W3214" i="5" s="1"/>
  <c r="Y3214" i="5" s="1"/>
  <c r="N3214" i="5"/>
  <c r="N3224" i="5"/>
  <c r="T3232" i="5"/>
  <c r="X3232" i="5" s="1"/>
  <c r="Z3232" i="5"/>
  <c r="R3239" i="5"/>
  <c r="S3239" i="5" s="1"/>
  <c r="M3239" i="5"/>
  <c r="AA3239" i="5"/>
  <c r="AD3239" i="5"/>
  <c r="V3246" i="5"/>
  <c r="N3246" i="5"/>
  <c r="T3259" i="5"/>
  <c r="X3259" i="5" s="1"/>
  <c r="Z3259" i="5"/>
  <c r="R3321" i="5"/>
  <c r="S3321" i="5" s="1"/>
  <c r="M3321" i="5"/>
  <c r="AA3321" i="5"/>
  <c r="AD3321" i="5"/>
  <c r="R3353" i="5"/>
  <c r="S3353" i="5" s="1"/>
  <c r="M3353" i="5"/>
  <c r="AD3353" i="5"/>
  <c r="AA3353" i="5"/>
  <c r="U3359" i="5"/>
  <c r="V3359" i="5"/>
  <c r="N3359" i="5"/>
  <c r="V3364" i="5"/>
  <c r="W3364" i="5" s="1"/>
  <c r="Y3364" i="5" s="1"/>
  <c r="N3364" i="5"/>
  <c r="V3384" i="5"/>
  <c r="N3384" i="5"/>
  <c r="V3406" i="5"/>
  <c r="N3406" i="5"/>
  <c r="V2675" i="5"/>
  <c r="N2675" i="5"/>
  <c r="V2685" i="5"/>
  <c r="V2790" i="5"/>
  <c r="V2806" i="5"/>
  <c r="U2875" i="5"/>
  <c r="V3030" i="5"/>
  <c r="V3093" i="5"/>
  <c r="V3101" i="5"/>
  <c r="V3109" i="5"/>
  <c r="V3117" i="5"/>
  <c r="V2598" i="5"/>
  <c r="V2599" i="5"/>
  <c r="N2599" i="5"/>
  <c r="V2614" i="5"/>
  <c r="V2729" i="5"/>
  <c r="V2734" i="5"/>
  <c r="V2799" i="5"/>
  <c r="W2799" i="5" s="1"/>
  <c r="Y2799" i="5" s="1"/>
  <c r="N2799" i="5"/>
  <c r="U2841" i="5"/>
  <c r="W2841" i="5" s="1"/>
  <c r="Y2841" i="5" s="1"/>
  <c r="N2841" i="5"/>
  <c r="T2852" i="5"/>
  <c r="X2852" i="5" s="1"/>
  <c r="Z2852" i="5"/>
  <c r="R2867" i="5"/>
  <c r="S2867" i="5" s="1"/>
  <c r="M2867" i="5"/>
  <c r="AD2867" i="5"/>
  <c r="AA2867" i="5"/>
  <c r="U2894" i="5"/>
  <c r="W2894" i="5" s="1"/>
  <c r="Y2894" i="5" s="1"/>
  <c r="T2894" i="5"/>
  <c r="X2894" i="5" s="1"/>
  <c r="Z2894" i="5"/>
  <c r="T2905" i="5"/>
  <c r="X2905" i="5" s="1"/>
  <c r="Z2905" i="5"/>
  <c r="R2926" i="5"/>
  <c r="S2926" i="5" s="1"/>
  <c r="T2926" i="5" s="1"/>
  <c r="X2926" i="5" s="1"/>
  <c r="M2926" i="5"/>
  <c r="AD2926" i="5"/>
  <c r="AA2926" i="5"/>
  <c r="R2935" i="5"/>
  <c r="S2935" i="5" s="1"/>
  <c r="AD2935" i="5"/>
  <c r="AA2935" i="5"/>
  <c r="T2944" i="5"/>
  <c r="X2944" i="5" s="1"/>
  <c r="Z2944" i="5"/>
  <c r="U2954" i="5"/>
  <c r="W2954" i="5" s="1"/>
  <c r="Y2954" i="5" s="1"/>
  <c r="N2954" i="5"/>
  <c r="R2961" i="5"/>
  <c r="S2961" i="5" s="1"/>
  <c r="T2961" i="5" s="1"/>
  <c r="X2961" i="5" s="1"/>
  <c r="AA2961" i="5"/>
  <c r="AD2961" i="5"/>
  <c r="R2975" i="5"/>
  <c r="S2975" i="5" s="1"/>
  <c r="M2975" i="5"/>
  <c r="AD2975" i="5"/>
  <c r="AA2975" i="5"/>
  <c r="T2981" i="5"/>
  <c r="X2981" i="5" s="1"/>
  <c r="Z2981" i="5"/>
  <c r="T2989" i="5"/>
  <c r="X2989" i="5" s="1"/>
  <c r="Z2989" i="5"/>
  <c r="V2995" i="5"/>
  <c r="W2995" i="5" s="1"/>
  <c r="Y2995" i="5" s="1"/>
  <c r="N2995" i="5"/>
  <c r="R3001" i="5"/>
  <c r="S3001" i="5" s="1"/>
  <c r="V3001" i="5"/>
  <c r="AA3001" i="5"/>
  <c r="AD3001" i="5"/>
  <c r="U3009" i="5"/>
  <c r="V3017" i="5"/>
  <c r="R3072" i="5"/>
  <c r="S3072" i="5" s="1"/>
  <c r="AA3072" i="5"/>
  <c r="AD3072" i="5"/>
  <c r="R3081" i="5"/>
  <c r="S3081" i="5" s="1"/>
  <c r="T3081" i="5" s="1"/>
  <c r="X3081" i="5" s="1"/>
  <c r="AD3081" i="5"/>
  <c r="U3089" i="5"/>
  <c r="N3089" i="5"/>
  <c r="R3122" i="5"/>
  <c r="S3122" i="5" s="1"/>
  <c r="T3122" i="5" s="1"/>
  <c r="X3122" i="5" s="1"/>
  <c r="M3122" i="5"/>
  <c r="AA3122" i="5"/>
  <c r="AD3122" i="5"/>
  <c r="U3133" i="5"/>
  <c r="W3133" i="5" s="1"/>
  <c r="Y3133" i="5" s="1"/>
  <c r="N3133" i="5"/>
  <c r="R3142" i="5"/>
  <c r="S3142" i="5" s="1"/>
  <c r="Z3142" i="5" s="1"/>
  <c r="M3142" i="5"/>
  <c r="AD3142" i="5"/>
  <c r="AA3142" i="5"/>
  <c r="V3146" i="5"/>
  <c r="W3146" i="5" s="1"/>
  <c r="Y3146" i="5" s="1"/>
  <c r="N3146" i="5"/>
  <c r="U3156" i="5"/>
  <c r="N3156" i="5"/>
  <c r="U3161" i="5"/>
  <c r="R3180" i="5"/>
  <c r="S3180" i="5" s="1"/>
  <c r="V3180" i="5"/>
  <c r="AA3180" i="5"/>
  <c r="AD3180" i="5"/>
  <c r="R3199" i="5"/>
  <c r="S3199" i="5" s="1"/>
  <c r="Z3199" i="5" s="1"/>
  <c r="AA3199" i="5"/>
  <c r="AD3199" i="5"/>
  <c r="W3208" i="5"/>
  <c r="Y3208" i="5" s="1"/>
  <c r="V3217" i="5"/>
  <c r="N3217" i="5"/>
  <c r="V3222" i="5"/>
  <c r="W3222" i="5" s="1"/>
  <c r="Y3222" i="5" s="1"/>
  <c r="N3222" i="5"/>
  <c r="R3227" i="5"/>
  <c r="S3227" i="5" s="1"/>
  <c r="AA3227" i="5"/>
  <c r="AD3227" i="5"/>
  <c r="R3243" i="5"/>
  <c r="S3243" i="5" s="1"/>
  <c r="Z3243" i="5" s="1"/>
  <c r="M3243" i="5"/>
  <c r="AA3243" i="5"/>
  <c r="AD3243" i="5"/>
  <c r="V3250" i="5"/>
  <c r="W3250" i="5" s="1"/>
  <c r="Y3250" i="5" s="1"/>
  <c r="N3250" i="5"/>
  <c r="R3266" i="5"/>
  <c r="S3266" i="5" s="1"/>
  <c r="AA3266" i="5"/>
  <c r="AD3266" i="5"/>
  <c r="R3292" i="5"/>
  <c r="S3292" i="5" s="1"/>
  <c r="T3292" i="5" s="1"/>
  <c r="X3292" i="5" s="1"/>
  <c r="AD3292" i="5"/>
  <c r="U3299" i="5"/>
  <c r="N3299" i="5"/>
  <c r="R3328" i="5"/>
  <c r="S3328" i="5" s="1"/>
  <c r="AD3328" i="5"/>
  <c r="AA3328" i="5"/>
  <c r="M3374" i="5"/>
  <c r="V3426" i="5"/>
  <c r="N3426" i="5"/>
  <c r="V2850" i="5"/>
  <c r="V2985" i="5"/>
  <c r="M3377" i="5"/>
  <c r="R3377" i="5"/>
  <c r="S3377" i="5" s="1"/>
  <c r="AA3377" i="5"/>
  <c r="AD3377" i="5"/>
  <c r="R3382" i="5"/>
  <c r="S3382" i="5" s="1"/>
  <c r="AA3382" i="5"/>
  <c r="AD3382" i="5"/>
  <c r="U3399" i="5"/>
  <c r="V3399" i="5"/>
  <c r="N3399" i="5"/>
  <c r="R3409" i="5"/>
  <c r="S3409" i="5" s="1"/>
  <c r="M3409" i="5"/>
  <c r="AA3409" i="5"/>
  <c r="AD3409" i="5"/>
  <c r="N3415" i="5"/>
  <c r="U3438" i="5"/>
  <c r="W3438" i="5" s="1"/>
  <c r="Y3438" i="5" s="1"/>
  <c r="N3438" i="5"/>
  <c r="U3446" i="5"/>
  <c r="W3446" i="5" s="1"/>
  <c r="Y3446" i="5" s="1"/>
  <c r="N3446" i="5"/>
  <c r="U3453" i="5"/>
  <c r="W3453" i="5" s="1"/>
  <c r="Y3453" i="5" s="1"/>
  <c r="N3453" i="5"/>
  <c r="U3461" i="5"/>
  <c r="W3461" i="5" s="1"/>
  <c r="Y3461" i="5" s="1"/>
  <c r="N3461" i="5"/>
  <c r="U3469" i="5"/>
  <c r="W3469" i="5" s="1"/>
  <c r="Y3469" i="5" s="1"/>
  <c r="N3469" i="5"/>
  <c r="T3477" i="5"/>
  <c r="X3477" i="5" s="1"/>
  <c r="Z3477" i="5"/>
  <c r="T3481" i="5"/>
  <c r="X3481" i="5" s="1"/>
  <c r="Z3481" i="5"/>
  <c r="U3502" i="5"/>
  <c r="V3502" i="5"/>
  <c r="N3502" i="5"/>
  <c r="R3542" i="5"/>
  <c r="S3542" i="5" s="1"/>
  <c r="AD3542" i="5"/>
  <c r="AA3542" i="5"/>
  <c r="R3584" i="5"/>
  <c r="S3584" i="5" s="1"/>
  <c r="Z3584" i="5" s="1"/>
  <c r="AA3584" i="5"/>
  <c r="AD3584" i="5"/>
  <c r="R3615" i="5"/>
  <c r="S3615" i="5" s="1"/>
  <c r="AA3615" i="5"/>
  <c r="AD3615" i="5"/>
  <c r="T3625" i="5"/>
  <c r="X3625" i="5" s="1"/>
  <c r="Z3625" i="5"/>
  <c r="R3655" i="5"/>
  <c r="S3655" i="5" s="1"/>
  <c r="Z3655" i="5" s="1"/>
  <c r="AA3655" i="5"/>
  <c r="AD3655" i="5"/>
  <c r="T3088" i="5"/>
  <c r="X3088" i="5" s="1"/>
  <c r="Z3088" i="5"/>
  <c r="T3125" i="5"/>
  <c r="X3125" i="5" s="1"/>
  <c r="Z3125" i="5"/>
  <c r="U3345" i="5"/>
  <c r="W3345" i="5" s="1"/>
  <c r="Y3345" i="5" s="1"/>
  <c r="N3345" i="5"/>
  <c r="U3351" i="5"/>
  <c r="W3351" i="5" s="1"/>
  <c r="Y3351" i="5" s="1"/>
  <c r="N3351" i="5"/>
  <c r="R3386" i="5"/>
  <c r="S3386" i="5" s="1"/>
  <c r="AA3386" i="5"/>
  <c r="AD3386" i="5"/>
  <c r="T3391" i="5"/>
  <c r="X3391" i="5" s="1"/>
  <c r="Z3391" i="5"/>
  <c r="T3399" i="5"/>
  <c r="X3399" i="5" s="1"/>
  <c r="Z3399" i="5"/>
  <c r="R3407" i="5"/>
  <c r="S3407" i="5" s="1"/>
  <c r="M3407" i="5"/>
  <c r="V3407" i="5" s="1"/>
  <c r="AD3407" i="5"/>
  <c r="AA3407" i="5"/>
  <c r="U3413" i="5"/>
  <c r="V3413" i="5"/>
  <c r="N3413" i="5"/>
  <c r="R3422" i="5"/>
  <c r="S3422" i="5" s="1"/>
  <c r="AA3422" i="5"/>
  <c r="AD3422" i="5"/>
  <c r="T3440" i="5"/>
  <c r="X3440" i="5" s="1"/>
  <c r="Z3440" i="5"/>
  <c r="T3448" i="5"/>
  <c r="X3448" i="5" s="1"/>
  <c r="Z3448" i="5"/>
  <c r="T3461" i="5"/>
  <c r="X3461" i="5" s="1"/>
  <c r="Z3461" i="5"/>
  <c r="T3478" i="5"/>
  <c r="X3478" i="5" s="1"/>
  <c r="Z3478" i="5"/>
  <c r="T3487" i="5"/>
  <c r="X3487" i="5" s="1"/>
  <c r="Z3487" i="5"/>
  <c r="U3496" i="5"/>
  <c r="V3496" i="5"/>
  <c r="N3496" i="5"/>
  <c r="T3511" i="5"/>
  <c r="X3511" i="5" s="1"/>
  <c r="Z3511" i="5"/>
  <c r="R3517" i="5"/>
  <c r="S3517" i="5" s="1"/>
  <c r="AD3517" i="5"/>
  <c r="AA3517" i="5"/>
  <c r="T3524" i="5"/>
  <c r="X3524" i="5" s="1"/>
  <c r="Z3524" i="5"/>
  <c r="T3531" i="5"/>
  <c r="X3531" i="5" s="1"/>
  <c r="Z3531" i="5"/>
  <c r="T3539" i="5"/>
  <c r="X3539" i="5" s="1"/>
  <c r="Z3539" i="5"/>
  <c r="T3547" i="5"/>
  <c r="X3547" i="5" s="1"/>
  <c r="Z3547" i="5"/>
  <c r="T3555" i="5"/>
  <c r="X3555" i="5" s="1"/>
  <c r="Z3555" i="5"/>
  <c r="T3563" i="5"/>
  <c r="X3563" i="5" s="1"/>
  <c r="Z3563" i="5"/>
  <c r="T3572" i="5"/>
  <c r="X3572" i="5" s="1"/>
  <c r="Z3572" i="5"/>
  <c r="T3580" i="5"/>
  <c r="X3580" i="5" s="1"/>
  <c r="Z3580" i="5"/>
  <c r="T3588" i="5"/>
  <c r="X3588" i="5" s="1"/>
  <c r="Z3588" i="5"/>
  <c r="T3596" i="5"/>
  <c r="X3596" i="5" s="1"/>
  <c r="Z3596" i="5"/>
  <c r="T3604" i="5"/>
  <c r="X3604" i="5" s="1"/>
  <c r="Z3604" i="5"/>
  <c r="T3612" i="5"/>
  <c r="X3612" i="5" s="1"/>
  <c r="Z3612" i="5"/>
  <c r="T3620" i="5"/>
  <c r="X3620" i="5" s="1"/>
  <c r="Z3620" i="5"/>
  <c r="T3628" i="5"/>
  <c r="X3628" i="5" s="1"/>
  <c r="Z3628" i="5"/>
  <c r="T3636" i="5"/>
  <c r="X3636" i="5" s="1"/>
  <c r="Z3636" i="5"/>
  <c r="T3644" i="5"/>
  <c r="X3644" i="5" s="1"/>
  <c r="Z3644" i="5"/>
  <c r="T3652" i="5"/>
  <c r="X3652" i="5" s="1"/>
  <c r="Z3652" i="5"/>
  <c r="T3666" i="5"/>
  <c r="X3666" i="5" s="1"/>
  <c r="Z3666" i="5"/>
  <c r="T3682" i="5"/>
  <c r="X3682" i="5" s="1"/>
  <c r="Z3682" i="5"/>
  <c r="Z3698" i="5"/>
  <c r="T3698" i="5"/>
  <c r="X3698" i="5" s="1"/>
  <c r="U3319" i="5"/>
  <c r="W3319" i="5" s="1"/>
  <c r="Y3319" i="5" s="1"/>
  <c r="N3319" i="5"/>
  <c r="U3430" i="5"/>
  <c r="W3430" i="5" s="1"/>
  <c r="Y3430" i="5" s="1"/>
  <c r="N3430" i="5"/>
  <c r="U3443" i="5"/>
  <c r="W3443" i="5" s="1"/>
  <c r="Y3443" i="5" s="1"/>
  <c r="N3443" i="5"/>
  <c r="N3451" i="5"/>
  <c r="U3460" i="5"/>
  <c r="W3460" i="5" s="1"/>
  <c r="Y3460" i="5" s="1"/>
  <c r="N3460" i="5"/>
  <c r="U3468" i="5"/>
  <c r="W3468" i="5" s="1"/>
  <c r="Y3468" i="5" s="1"/>
  <c r="N3468" i="5"/>
  <c r="U3506" i="5"/>
  <c r="W3506" i="5" s="1"/>
  <c r="Y3506" i="5" s="1"/>
  <c r="N3506" i="5"/>
  <c r="T3112" i="5"/>
  <c r="X3112" i="5" s="1"/>
  <c r="Z3112" i="5"/>
  <c r="R3384" i="5"/>
  <c r="S3384" i="5" s="1"/>
  <c r="T3384" i="5" s="1"/>
  <c r="X3384" i="5" s="1"/>
  <c r="AA3384" i="5"/>
  <c r="AD3384" i="5"/>
  <c r="R3408" i="5"/>
  <c r="S3408" i="5" s="1"/>
  <c r="AA3408" i="5"/>
  <c r="AD3408" i="5"/>
  <c r="N3423" i="5"/>
  <c r="T3432" i="5"/>
  <c r="X3432" i="5" s="1"/>
  <c r="Z3432" i="5"/>
  <c r="U3484" i="5"/>
  <c r="N3484" i="5"/>
  <c r="U3500" i="5"/>
  <c r="W3500" i="5" s="1"/>
  <c r="Y3500" i="5" s="1"/>
  <c r="N3500" i="5"/>
  <c r="R3505" i="5"/>
  <c r="S3505" i="5" s="1"/>
  <c r="T3505" i="5" s="1"/>
  <c r="X3505" i="5" s="1"/>
  <c r="M3505" i="5"/>
  <c r="AA3505" i="5"/>
  <c r="AD3505" i="5"/>
  <c r="T3515" i="5"/>
  <c r="X3515" i="5" s="1"/>
  <c r="Z3515" i="5"/>
  <c r="R3633" i="5"/>
  <c r="S3633" i="5" s="1"/>
  <c r="AA3633" i="5"/>
  <c r="AD3633" i="5"/>
  <c r="R3649" i="5"/>
  <c r="S3649" i="5" s="1"/>
  <c r="Z3649" i="5" s="1"/>
  <c r="AA3649" i="5"/>
  <c r="AD3649" i="5"/>
  <c r="V3484" i="5"/>
  <c r="V3451" i="5"/>
  <c r="T3500" i="5"/>
  <c r="X3500" i="5" s="1"/>
  <c r="Z3500" i="5"/>
  <c r="T3508" i="5"/>
  <c r="X3508" i="5" s="1"/>
  <c r="Z3508" i="5"/>
  <c r="T3526" i="5"/>
  <c r="X3526" i="5" s="1"/>
  <c r="Z3526" i="5"/>
  <c r="T3606" i="5"/>
  <c r="X3606" i="5" s="1"/>
  <c r="Z3606" i="5"/>
  <c r="T3622" i="5"/>
  <c r="X3622" i="5" s="1"/>
  <c r="Z3622" i="5"/>
  <c r="T3638" i="5"/>
  <c r="X3638" i="5" s="1"/>
  <c r="Z3638" i="5"/>
  <c r="T3654" i="5"/>
  <c r="X3654" i="5" s="1"/>
  <c r="Z3654" i="5"/>
  <c r="T3708" i="5"/>
  <c r="X3708" i="5" s="1"/>
  <c r="Z3708" i="5"/>
  <c r="S820" i="5"/>
  <c r="T820" i="5" s="1"/>
  <c r="X820" i="5" s="1"/>
  <c r="S932" i="5"/>
  <c r="T932" i="5" s="1"/>
  <c r="X932" i="5" s="1"/>
  <c r="S940" i="5"/>
  <c r="T940" i="5" s="1"/>
  <c r="X940" i="5" s="1"/>
  <c r="S1236" i="5"/>
  <c r="T1236" i="5" s="1"/>
  <c r="X1236" i="5" s="1"/>
  <c r="S1224" i="5"/>
  <c r="T1224" i="5" s="1"/>
  <c r="X1224" i="5" s="1"/>
  <c r="S1164" i="5"/>
  <c r="Z1164" i="5" s="1"/>
  <c r="S1364" i="5"/>
  <c r="T1364" i="5" s="1"/>
  <c r="X1364" i="5" s="1"/>
  <c r="S1984" i="5"/>
  <c r="T1984" i="5" s="1"/>
  <c r="X1984" i="5" s="1"/>
  <c r="S2238" i="5"/>
  <c r="T2238" i="5" s="1"/>
  <c r="X2238" i="5" s="1"/>
  <c r="S2530" i="5"/>
  <c r="Z2530" i="5" s="1"/>
  <c r="S2594" i="5"/>
  <c r="T2594" i="5" s="1"/>
  <c r="X2594" i="5" s="1"/>
  <c r="S2658" i="5"/>
  <c r="T2658" i="5" s="1"/>
  <c r="X2658" i="5" s="1"/>
  <c r="S2698" i="5"/>
  <c r="T2698" i="5" s="1"/>
  <c r="X2698" i="5" s="1"/>
  <c r="S2730" i="5"/>
  <c r="T2730" i="5" s="1"/>
  <c r="X2730" i="5" s="1"/>
  <c r="S2782" i="5"/>
  <c r="T2782" i="5" s="1"/>
  <c r="X2782" i="5" s="1"/>
  <c r="S2846" i="5"/>
  <c r="T2846" i="5" s="1"/>
  <c r="X2846" i="5" s="1"/>
  <c r="S2570" i="5"/>
  <c r="Z2570" i="5" s="1"/>
  <c r="S2634" i="5"/>
  <c r="T2634" i="5" s="1"/>
  <c r="X2634" i="5" s="1"/>
  <c r="S2686" i="5"/>
  <c r="T2686" i="5" s="1"/>
  <c r="X2686" i="5" s="1"/>
  <c r="S2718" i="5"/>
  <c r="T2718" i="5" s="1"/>
  <c r="X2718" i="5" s="1"/>
  <c r="S2758" i="5"/>
  <c r="T2758" i="5" s="1"/>
  <c r="X2758" i="5" s="1"/>
  <c r="S2822" i="5"/>
  <c r="T2822" i="5" s="1"/>
  <c r="X2822" i="5" s="1"/>
  <c r="S2970" i="5"/>
  <c r="T2970" i="5" s="1"/>
  <c r="X2970" i="5" s="1"/>
  <c r="S3120" i="5"/>
  <c r="T3120" i="5" s="1"/>
  <c r="X3120" i="5" s="1"/>
  <c r="S3168" i="5"/>
  <c r="T3168" i="5" s="1"/>
  <c r="X3168" i="5" s="1"/>
  <c r="S3224" i="5"/>
  <c r="T3224" i="5" s="1"/>
  <c r="X3224" i="5" s="1"/>
  <c r="S3264" i="5"/>
  <c r="T3264" i="5" s="1"/>
  <c r="X3264" i="5" s="1"/>
  <c r="S3188" i="5"/>
  <c r="T3188" i="5" s="1"/>
  <c r="X3188" i="5" s="1"/>
  <c r="S3220" i="5"/>
  <c r="T3220" i="5" s="1"/>
  <c r="X3220" i="5" s="1"/>
  <c r="S3268" i="5"/>
  <c r="Z3268" i="5" s="1"/>
  <c r="S3324" i="5"/>
  <c r="Z3324" i="5" s="1"/>
  <c r="S3435" i="5"/>
  <c r="T3435" i="5" s="1"/>
  <c r="X3435" i="5" s="1"/>
  <c r="S3467" i="5"/>
  <c r="T3467" i="5" s="1"/>
  <c r="X3467" i="5" s="1"/>
  <c r="AD92" i="5"/>
  <c r="N92" i="5"/>
  <c r="AA92" i="5"/>
  <c r="AD100" i="5"/>
  <c r="N100" i="5"/>
  <c r="AA100" i="5"/>
  <c r="AD149" i="5"/>
  <c r="N149" i="5"/>
  <c r="AA149" i="5"/>
  <c r="AD155" i="5"/>
  <c r="N155" i="5"/>
  <c r="AA155" i="5"/>
  <c r="AD160" i="5"/>
  <c r="N160" i="5"/>
  <c r="AA160" i="5"/>
  <c r="AD186" i="5"/>
  <c r="N186" i="5"/>
  <c r="AA186" i="5"/>
  <c r="AD323" i="5"/>
  <c r="N323" i="5"/>
  <c r="AA323" i="5"/>
  <c r="AD336" i="5"/>
  <c r="N336" i="5"/>
  <c r="AD352" i="5"/>
  <c r="N352" i="5"/>
  <c r="AA352" i="5"/>
  <c r="AD359" i="5"/>
  <c r="N359" i="5"/>
  <c r="AA359" i="5"/>
  <c r="N382" i="5"/>
  <c r="AD382" i="5"/>
  <c r="AA382" i="5"/>
  <c r="AD419" i="5"/>
  <c r="N419" i="5"/>
  <c r="AA419" i="5"/>
  <c r="AD425" i="5"/>
  <c r="N425" i="5"/>
  <c r="AA425" i="5"/>
  <c r="AD463" i="5"/>
  <c r="N463" i="5"/>
  <c r="AA463" i="5"/>
  <c r="AD470" i="5"/>
  <c r="N470" i="5"/>
  <c r="AA470" i="5"/>
  <c r="AD532" i="5"/>
  <c r="N532" i="5"/>
  <c r="AA532" i="5"/>
  <c r="N548" i="5"/>
  <c r="AD548" i="5"/>
  <c r="AA548" i="5"/>
  <c r="AD564" i="5"/>
  <c r="N564" i="5"/>
  <c r="AA564" i="5"/>
  <c r="N607" i="5"/>
  <c r="AD607" i="5"/>
  <c r="AA607" i="5"/>
  <c r="AD669" i="5"/>
  <c r="N669" i="5"/>
  <c r="AA669" i="5"/>
  <c r="AD748" i="5"/>
  <c r="N748" i="5"/>
  <c r="AA748" i="5"/>
  <c r="AD802" i="5"/>
  <c r="N802" i="5"/>
  <c r="AA802" i="5"/>
  <c r="U870" i="5"/>
  <c r="W870" i="5" s="1"/>
  <c r="Y870" i="5" s="1"/>
  <c r="N870" i="5"/>
  <c r="AD230" i="5"/>
  <c r="N230" i="5"/>
  <c r="AA230" i="5"/>
  <c r="S3415" i="5"/>
  <c r="T3415" i="5" s="1"/>
  <c r="X3415" i="5" s="1"/>
  <c r="S3447" i="5"/>
  <c r="T3447" i="5" s="1"/>
  <c r="X3447" i="5" s="1"/>
  <c r="S3479" i="5"/>
  <c r="T3479" i="5" s="1"/>
  <c r="X3479" i="5" s="1"/>
  <c r="AD55" i="5"/>
  <c r="N55" i="5"/>
  <c r="AA55" i="5"/>
  <c r="AD61" i="5"/>
  <c r="N61" i="5"/>
  <c r="AA61" i="5"/>
  <c r="AD74" i="5"/>
  <c r="N74" i="5"/>
  <c r="AA74" i="5"/>
  <c r="AD79" i="5"/>
  <c r="AA79" i="5"/>
  <c r="AD118" i="5"/>
  <c r="N118" i="5"/>
  <c r="AA118" i="5"/>
  <c r="AD125" i="5"/>
  <c r="N125" i="5"/>
  <c r="AA125" i="5"/>
  <c r="AD168" i="5"/>
  <c r="N168" i="5"/>
  <c r="AA168" i="5"/>
  <c r="AD228" i="5"/>
  <c r="N228" i="5"/>
  <c r="AA228" i="5"/>
  <c r="AD288" i="5"/>
  <c r="N288" i="5"/>
  <c r="AA288" i="5"/>
  <c r="AD332" i="5"/>
  <c r="N332" i="5"/>
  <c r="AA332" i="5"/>
  <c r="AD370" i="5"/>
  <c r="N370" i="5"/>
  <c r="AA370" i="5"/>
  <c r="AD399" i="5"/>
  <c r="N399" i="5"/>
  <c r="AA399" i="5"/>
  <c r="AD406" i="5"/>
  <c r="N406" i="5"/>
  <c r="AA406" i="5"/>
  <c r="AD444" i="5"/>
  <c r="N444" i="5"/>
  <c r="AA444" i="5"/>
  <c r="AD504" i="5"/>
  <c r="N504" i="5"/>
  <c r="AA504" i="5"/>
  <c r="AD569" i="5"/>
  <c r="N569" i="5"/>
  <c r="AA569" i="5"/>
  <c r="N591" i="5"/>
  <c r="AD591" i="5"/>
  <c r="AA591" i="5"/>
  <c r="N628" i="5"/>
  <c r="AD628" i="5"/>
  <c r="AA628" i="5"/>
  <c r="AD655" i="5"/>
  <c r="N655" i="5"/>
  <c r="AA655" i="5"/>
  <c r="AD684" i="5"/>
  <c r="N684" i="5"/>
  <c r="AA684" i="5"/>
  <c r="AD771" i="5"/>
  <c r="N771" i="5"/>
  <c r="AA771" i="5"/>
  <c r="AD776" i="5"/>
  <c r="N776" i="5"/>
  <c r="AA776" i="5"/>
  <c r="M160" i="5"/>
  <c r="V160" i="5" s="1"/>
  <c r="R825" i="5"/>
  <c r="S825" i="5" s="1"/>
  <c r="T825" i="5" s="1"/>
  <c r="X825" i="5" s="1"/>
  <c r="M825" i="5"/>
  <c r="AA825" i="5"/>
  <c r="AD825" i="5"/>
  <c r="T831" i="5"/>
  <c r="X831" i="5" s="1"/>
  <c r="Z831" i="5"/>
  <c r="R837" i="5"/>
  <c r="S837" i="5" s="1"/>
  <c r="T837" i="5" s="1"/>
  <c r="X837" i="5" s="1"/>
  <c r="M837" i="5"/>
  <c r="AA837" i="5"/>
  <c r="AD837" i="5"/>
  <c r="T847" i="5"/>
  <c r="X847" i="5" s="1"/>
  <c r="Z847" i="5"/>
  <c r="R853" i="5"/>
  <c r="S853" i="5" s="1"/>
  <c r="Z853" i="5" s="1"/>
  <c r="M853" i="5"/>
  <c r="AA853" i="5"/>
  <c r="AD853" i="5"/>
  <c r="R856" i="5"/>
  <c r="S856" i="5" s="1"/>
  <c r="T856" i="5" s="1"/>
  <c r="X856" i="5" s="1"/>
  <c r="M856" i="5"/>
  <c r="N856" i="5" s="1"/>
  <c r="AD856" i="5"/>
  <c r="AA856" i="5"/>
  <c r="U864" i="5"/>
  <c r="W864" i="5" s="1"/>
  <c r="Y864" i="5" s="1"/>
  <c r="T864" i="5"/>
  <c r="X864" i="5" s="1"/>
  <c r="Z864" i="5"/>
  <c r="V908" i="5"/>
  <c r="N908" i="5"/>
  <c r="V861" i="5"/>
  <c r="N861" i="5"/>
  <c r="V884" i="5"/>
  <c r="N884" i="5"/>
  <c r="V892" i="5"/>
  <c r="N892" i="5"/>
  <c r="V932" i="5"/>
  <c r="N932" i="5"/>
  <c r="V940" i="5"/>
  <c r="N940" i="5"/>
  <c r="V948" i="5"/>
  <c r="N948" i="5"/>
  <c r="V956" i="5"/>
  <c r="N956" i="5"/>
  <c r="V964" i="5"/>
  <c r="N964" i="5"/>
  <c r="V975" i="5"/>
  <c r="N975" i="5"/>
  <c r="V1007" i="5"/>
  <c r="W1007" i="5" s="1"/>
  <c r="Y1007" i="5" s="1"/>
  <c r="N1007" i="5"/>
  <c r="V1035" i="5"/>
  <c r="W1035" i="5" s="1"/>
  <c r="Y1035" i="5" s="1"/>
  <c r="N1035" i="5"/>
  <c r="T814" i="5"/>
  <c r="X814" i="5" s="1"/>
  <c r="Z814" i="5"/>
  <c r="U821" i="5"/>
  <c r="W821" i="5" s="1"/>
  <c r="Y821" i="5" s="1"/>
  <c r="N821" i="5"/>
  <c r="T878" i="5"/>
  <c r="X878" i="5" s="1"/>
  <c r="Z878" i="5"/>
  <c r="T894" i="5"/>
  <c r="X894" i="5" s="1"/>
  <c r="Z894" i="5"/>
  <c r="T901" i="5"/>
  <c r="X901" i="5" s="1"/>
  <c r="Z901" i="5"/>
  <c r="T914" i="5"/>
  <c r="X914" i="5" s="1"/>
  <c r="Z914" i="5"/>
  <c r="T919" i="5"/>
  <c r="X919" i="5" s="1"/>
  <c r="Z919" i="5"/>
  <c r="T928" i="5"/>
  <c r="X928" i="5" s="1"/>
  <c r="Z928" i="5"/>
  <c r="T938" i="5"/>
  <c r="X938" i="5" s="1"/>
  <c r="Z938" i="5"/>
  <c r="T946" i="5"/>
  <c r="X946" i="5" s="1"/>
  <c r="Z946" i="5"/>
  <c r="T954" i="5"/>
  <c r="X954" i="5" s="1"/>
  <c r="Z954" i="5"/>
  <c r="T962" i="5"/>
  <c r="X962" i="5" s="1"/>
  <c r="Z962" i="5"/>
  <c r="T970" i="5"/>
  <c r="X970" i="5" s="1"/>
  <c r="Z970" i="5"/>
  <c r="V983" i="5"/>
  <c r="W983" i="5" s="1"/>
  <c r="Y983" i="5" s="1"/>
  <c r="N983" i="5"/>
  <c r="T991" i="5"/>
  <c r="X991" i="5" s="1"/>
  <c r="Z991" i="5"/>
  <c r="T1002" i="5"/>
  <c r="X1002" i="5" s="1"/>
  <c r="Z1002" i="5"/>
  <c r="V1015" i="5"/>
  <c r="W1015" i="5" s="1"/>
  <c r="Y1015" i="5" s="1"/>
  <c r="N1015" i="5"/>
  <c r="V1033" i="5"/>
  <c r="N1033" i="5"/>
  <c r="V1054" i="5"/>
  <c r="N1054" i="5"/>
  <c r="V832" i="5"/>
  <c r="U840" i="5"/>
  <c r="T840" i="5"/>
  <c r="X840" i="5" s="1"/>
  <c r="Z840" i="5"/>
  <c r="U970" i="5"/>
  <c r="W970" i="5" s="1"/>
  <c r="Y970" i="5" s="1"/>
  <c r="T830" i="5"/>
  <c r="X830" i="5" s="1"/>
  <c r="Z830" i="5"/>
  <c r="T863" i="5"/>
  <c r="X863" i="5" s="1"/>
  <c r="Z863" i="5"/>
  <c r="U913" i="5"/>
  <c r="W913" i="5" s="1"/>
  <c r="Y913" i="5" s="1"/>
  <c r="N913" i="5"/>
  <c r="T916" i="5"/>
  <c r="X916" i="5" s="1"/>
  <c r="Z916" i="5"/>
  <c r="U921" i="5"/>
  <c r="N921" i="5"/>
  <c r="T982" i="5"/>
  <c r="X982" i="5" s="1"/>
  <c r="Z982" i="5"/>
  <c r="T1014" i="5"/>
  <c r="X1014" i="5" s="1"/>
  <c r="Z1014" i="5"/>
  <c r="M1028" i="5"/>
  <c r="V1028" i="5" s="1"/>
  <c r="R1028" i="5"/>
  <c r="S1028" i="5" s="1"/>
  <c r="AD1028" i="5"/>
  <c r="AA1028" i="5"/>
  <c r="T1036" i="5"/>
  <c r="X1036" i="5" s="1"/>
  <c r="Z1036" i="5"/>
  <c r="T1037" i="5"/>
  <c r="X1037" i="5" s="1"/>
  <c r="Z1037" i="5"/>
  <c r="T1045" i="5"/>
  <c r="X1045" i="5" s="1"/>
  <c r="Z1045" i="5"/>
  <c r="T1053" i="5"/>
  <c r="X1053" i="5" s="1"/>
  <c r="Z1053" i="5"/>
  <c r="R1067" i="5"/>
  <c r="S1067" i="5" s="1"/>
  <c r="AD1067" i="5"/>
  <c r="AA1067" i="5"/>
  <c r="U1081" i="5"/>
  <c r="T1081" i="5"/>
  <c r="X1081" i="5" s="1"/>
  <c r="Z1081" i="5"/>
  <c r="U1098" i="5"/>
  <c r="N1098" i="5"/>
  <c r="U1288" i="5"/>
  <c r="W1288" i="5" s="1"/>
  <c r="Y1288" i="5" s="1"/>
  <c r="N1288" i="5"/>
  <c r="V1346" i="5"/>
  <c r="N1346" i="5"/>
  <c r="V1370" i="5"/>
  <c r="N1370" i="5"/>
  <c r="V1428" i="5"/>
  <c r="N1428" i="5"/>
  <c r="U1460" i="5"/>
  <c r="W1460" i="5" s="1"/>
  <c r="Y1460" i="5" s="1"/>
  <c r="N1460" i="5"/>
  <c r="V921" i="5"/>
  <c r="T936" i="5"/>
  <c r="X936" i="5" s="1"/>
  <c r="Z936" i="5"/>
  <c r="T972" i="5"/>
  <c r="X972" i="5" s="1"/>
  <c r="Z972" i="5"/>
  <c r="U996" i="5"/>
  <c r="W996" i="5" s="1"/>
  <c r="Y996" i="5" s="1"/>
  <c r="N996" i="5"/>
  <c r="T998" i="5"/>
  <c r="X998" i="5" s="1"/>
  <c r="Z998" i="5"/>
  <c r="V1041" i="5"/>
  <c r="N1041" i="5"/>
  <c r="U1053" i="5"/>
  <c r="W1053" i="5" s="1"/>
  <c r="Y1053" i="5" s="1"/>
  <c r="N1053" i="5"/>
  <c r="U1072" i="5"/>
  <c r="W1072" i="5" s="1"/>
  <c r="Y1072" i="5" s="1"/>
  <c r="N1072" i="5"/>
  <c r="U1085" i="5"/>
  <c r="T1085" i="5"/>
  <c r="X1085" i="5" s="1"/>
  <c r="Z1085" i="5"/>
  <c r="U1171" i="5"/>
  <c r="W1171" i="5" s="1"/>
  <c r="Y1171" i="5" s="1"/>
  <c r="N1171" i="5"/>
  <c r="T893" i="5"/>
  <c r="X893" i="5" s="1"/>
  <c r="Z893" i="5"/>
  <c r="T897" i="5"/>
  <c r="X897" i="5" s="1"/>
  <c r="Z897" i="5"/>
  <c r="T909" i="5"/>
  <c r="X909" i="5" s="1"/>
  <c r="Z909" i="5"/>
  <c r="T957" i="5"/>
  <c r="X957" i="5" s="1"/>
  <c r="Z957" i="5"/>
  <c r="T975" i="5"/>
  <c r="X975" i="5" s="1"/>
  <c r="Z975" i="5"/>
  <c r="T989" i="5"/>
  <c r="X989" i="5" s="1"/>
  <c r="Z989" i="5"/>
  <c r="W1001" i="5"/>
  <c r="Y1001" i="5" s="1"/>
  <c r="M1038" i="5"/>
  <c r="V1038" i="5" s="1"/>
  <c r="R1038" i="5"/>
  <c r="S1038" i="5" s="1"/>
  <c r="AD1038" i="5"/>
  <c r="AA1038" i="5"/>
  <c r="T1047" i="5"/>
  <c r="X1047" i="5" s="1"/>
  <c r="Z1047" i="5"/>
  <c r="V1055" i="5"/>
  <c r="W1055" i="5" s="1"/>
  <c r="Y1055" i="5" s="1"/>
  <c r="N1055" i="5"/>
  <c r="R1083" i="5"/>
  <c r="S1083" i="5" s="1"/>
  <c r="V1083" i="5"/>
  <c r="AD1083" i="5"/>
  <c r="AA1083" i="5"/>
  <c r="T1092" i="5"/>
  <c r="X1092" i="5" s="1"/>
  <c r="Z1092" i="5"/>
  <c r="T1104" i="5"/>
  <c r="X1104" i="5" s="1"/>
  <c r="Z1104" i="5"/>
  <c r="T1130" i="5"/>
  <c r="X1130" i="5" s="1"/>
  <c r="Z1130" i="5"/>
  <c r="T1138" i="5"/>
  <c r="X1138" i="5" s="1"/>
  <c r="Z1138" i="5"/>
  <c r="T1149" i="5"/>
  <c r="X1149" i="5" s="1"/>
  <c r="Z1149" i="5"/>
  <c r="N1340" i="5"/>
  <c r="V1387" i="5"/>
  <c r="N1387" i="5"/>
  <c r="N1407" i="5"/>
  <c r="N1415" i="5"/>
  <c r="N1423" i="5"/>
  <c r="N1508" i="5"/>
  <c r="U1527" i="5"/>
  <c r="W1527" i="5" s="1"/>
  <c r="Y1527" i="5" s="1"/>
  <c r="N1527" i="5"/>
  <c r="N1535" i="5"/>
  <c r="T876" i="5"/>
  <c r="X876" i="5" s="1"/>
  <c r="Z876" i="5"/>
  <c r="T898" i="5"/>
  <c r="X898" i="5" s="1"/>
  <c r="Z898" i="5"/>
  <c r="T944" i="5"/>
  <c r="X944" i="5" s="1"/>
  <c r="Z944" i="5"/>
  <c r="T990" i="5"/>
  <c r="X990" i="5" s="1"/>
  <c r="Z990" i="5"/>
  <c r="U994" i="5"/>
  <c r="W994" i="5" s="1"/>
  <c r="Y994" i="5" s="1"/>
  <c r="N994" i="5"/>
  <c r="T1066" i="5"/>
  <c r="X1066" i="5" s="1"/>
  <c r="Z1066" i="5"/>
  <c r="U1084" i="5"/>
  <c r="T1084" i="5"/>
  <c r="X1084" i="5" s="1"/>
  <c r="Z1084" i="5"/>
  <c r="T1105" i="5"/>
  <c r="X1105" i="5" s="1"/>
  <c r="Z1105" i="5"/>
  <c r="T1109" i="5"/>
  <c r="X1109" i="5" s="1"/>
  <c r="Z1109" i="5"/>
  <c r="T1125" i="5"/>
  <c r="X1125" i="5" s="1"/>
  <c r="Z1125" i="5"/>
  <c r="T1152" i="5"/>
  <c r="X1152" i="5" s="1"/>
  <c r="Z1152" i="5"/>
  <c r="T1274" i="5"/>
  <c r="X1274" i="5" s="1"/>
  <c r="Z1274" i="5"/>
  <c r="T1281" i="5"/>
  <c r="X1281" i="5" s="1"/>
  <c r="Z1281" i="5"/>
  <c r="T1299" i="5"/>
  <c r="X1299" i="5" s="1"/>
  <c r="Z1299" i="5"/>
  <c r="T1309" i="5"/>
  <c r="X1309" i="5" s="1"/>
  <c r="Z1309" i="5"/>
  <c r="U1323" i="5"/>
  <c r="W1323" i="5" s="1"/>
  <c r="Y1323" i="5" s="1"/>
  <c r="T1323" i="5"/>
  <c r="X1323" i="5" s="1"/>
  <c r="Z1323" i="5"/>
  <c r="T1332" i="5"/>
  <c r="X1332" i="5" s="1"/>
  <c r="Z1332" i="5"/>
  <c r="T1360" i="5"/>
  <c r="X1360" i="5" s="1"/>
  <c r="Z1360" i="5"/>
  <c r="V1389" i="5"/>
  <c r="W1389" i="5" s="1"/>
  <c r="Y1389" i="5" s="1"/>
  <c r="N1389" i="5"/>
  <c r="T1398" i="5"/>
  <c r="X1398" i="5" s="1"/>
  <c r="Z1398" i="5"/>
  <c r="V1433" i="5"/>
  <c r="N1433" i="5"/>
  <c r="T1443" i="5"/>
  <c r="X1443" i="5" s="1"/>
  <c r="Z1443" i="5"/>
  <c r="T1072" i="5"/>
  <c r="X1072" i="5" s="1"/>
  <c r="Z1072" i="5"/>
  <c r="T1099" i="5"/>
  <c r="X1099" i="5" s="1"/>
  <c r="Z1099" i="5"/>
  <c r="T1106" i="5"/>
  <c r="X1106" i="5" s="1"/>
  <c r="Z1106" i="5"/>
  <c r="T1241" i="5"/>
  <c r="X1241" i="5" s="1"/>
  <c r="Z1241" i="5"/>
  <c r="M1258" i="5"/>
  <c r="R1258" i="5"/>
  <c r="S1258" i="5" s="1"/>
  <c r="AD1258" i="5"/>
  <c r="AA1258" i="5"/>
  <c r="T1267" i="5"/>
  <c r="X1267" i="5" s="1"/>
  <c r="Z1267" i="5"/>
  <c r="T1279" i="5"/>
  <c r="X1279" i="5" s="1"/>
  <c r="Z1279" i="5"/>
  <c r="T1301" i="5"/>
  <c r="X1301" i="5" s="1"/>
  <c r="Z1301" i="5"/>
  <c r="R1322" i="5"/>
  <c r="S1322" i="5" s="1"/>
  <c r="M1322" i="5"/>
  <c r="AA1322" i="5"/>
  <c r="AD1322" i="5"/>
  <c r="R1354" i="5"/>
  <c r="S1354" i="5" s="1"/>
  <c r="AA1354" i="5"/>
  <c r="AD1354" i="5"/>
  <c r="R1362" i="5"/>
  <c r="S1362" i="5" s="1"/>
  <c r="AA1362" i="5"/>
  <c r="AD1362" i="5"/>
  <c r="R1370" i="5"/>
  <c r="S1370" i="5" s="1"/>
  <c r="AA1370" i="5"/>
  <c r="AD1370" i="5"/>
  <c r="W1420" i="5"/>
  <c r="Y1420" i="5" s="1"/>
  <c r="R1462" i="5"/>
  <c r="S1462" i="5" s="1"/>
  <c r="Z1462" i="5" s="1"/>
  <c r="M1462" i="5"/>
  <c r="AD1462" i="5"/>
  <c r="AA1462" i="5"/>
  <c r="U1467" i="5"/>
  <c r="N1467" i="5"/>
  <c r="T1114" i="5"/>
  <c r="X1114" i="5" s="1"/>
  <c r="Z1114" i="5"/>
  <c r="V1144" i="5"/>
  <c r="W1144" i="5" s="1"/>
  <c r="Y1144" i="5" s="1"/>
  <c r="N1144" i="5"/>
  <c r="V1150" i="5"/>
  <c r="N1150" i="5"/>
  <c r="T1191" i="5"/>
  <c r="X1191" i="5" s="1"/>
  <c r="Z1191" i="5"/>
  <c r="T1213" i="5"/>
  <c r="X1213" i="5" s="1"/>
  <c r="Z1213" i="5"/>
  <c r="R1284" i="5"/>
  <c r="S1284" i="5" s="1"/>
  <c r="AD1284" i="5"/>
  <c r="AA1284" i="5"/>
  <c r="U1296" i="5"/>
  <c r="W1296" i="5" s="1"/>
  <c r="Y1296" i="5" s="1"/>
  <c r="N1296" i="5"/>
  <c r="T1308" i="5"/>
  <c r="X1308" i="5" s="1"/>
  <c r="Z1308" i="5"/>
  <c r="T1326" i="5"/>
  <c r="X1326" i="5" s="1"/>
  <c r="Z1326" i="5"/>
  <c r="R1336" i="5"/>
  <c r="S1336" i="5" s="1"/>
  <c r="AD1336" i="5"/>
  <c r="AA1336" i="5"/>
  <c r="R1357" i="5"/>
  <c r="S1357" i="5" s="1"/>
  <c r="M1357" i="5"/>
  <c r="AD1357" i="5"/>
  <c r="AA1357" i="5"/>
  <c r="R1367" i="5"/>
  <c r="S1367" i="5" s="1"/>
  <c r="M1367" i="5"/>
  <c r="AD1367" i="5"/>
  <c r="AA1367" i="5"/>
  <c r="R1375" i="5"/>
  <c r="S1375" i="5" s="1"/>
  <c r="Z1375" i="5" s="1"/>
  <c r="M1375" i="5"/>
  <c r="AA1375" i="5"/>
  <c r="AD1375" i="5"/>
  <c r="U1380" i="5"/>
  <c r="W1380" i="5" s="1"/>
  <c r="Y1380" i="5" s="1"/>
  <c r="N1380" i="5"/>
  <c r="U1392" i="5"/>
  <c r="V1392" i="5"/>
  <c r="N1392" i="5"/>
  <c r="V1401" i="5"/>
  <c r="W1401" i="5" s="1"/>
  <c r="Y1401" i="5" s="1"/>
  <c r="N1401" i="5"/>
  <c r="V1413" i="5"/>
  <c r="N1413" i="5"/>
  <c r="V1440" i="5"/>
  <c r="N1440" i="5"/>
  <c r="V1456" i="5"/>
  <c r="N1456" i="5"/>
  <c r="V1472" i="5"/>
  <c r="N1472" i="5"/>
  <c r="R1522" i="5"/>
  <c r="S1522" i="5" s="1"/>
  <c r="AD1522" i="5"/>
  <c r="AA1522" i="5"/>
  <c r="N1556" i="5"/>
  <c r="N1599" i="5"/>
  <c r="U1716" i="5"/>
  <c r="W1716" i="5" s="1"/>
  <c r="Y1716" i="5" s="1"/>
  <c r="N1716" i="5"/>
  <c r="N1824" i="5"/>
  <c r="T1124" i="5"/>
  <c r="X1124" i="5" s="1"/>
  <c r="Z1124" i="5"/>
  <c r="V1134" i="5"/>
  <c r="T1167" i="5"/>
  <c r="X1167" i="5" s="1"/>
  <c r="Z1167" i="5"/>
  <c r="T1219" i="5"/>
  <c r="X1219" i="5" s="1"/>
  <c r="Z1219" i="5"/>
  <c r="T1229" i="5"/>
  <c r="X1229" i="5" s="1"/>
  <c r="Z1229" i="5"/>
  <c r="R1252" i="5"/>
  <c r="S1252" i="5" s="1"/>
  <c r="AA1252" i="5"/>
  <c r="AD1252" i="5"/>
  <c r="M1278" i="5"/>
  <c r="R1278" i="5"/>
  <c r="S1278" i="5" s="1"/>
  <c r="AD1278" i="5"/>
  <c r="AA1278" i="5"/>
  <c r="T1293" i="5"/>
  <c r="X1293" i="5" s="1"/>
  <c r="Z1293" i="5"/>
  <c r="T1302" i="5"/>
  <c r="X1302" i="5" s="1"/>
  <c r="Z1302" i="5"/>
  <c r="R1320" i="5"/>
  <c r="S1320" i="5" s="1"/>
  <c r="T1320" i="5" s="1"/>
  <c r="X1320" i="5" s="1"/>
  <c r="V1320" i="5"/>
  <c r="AA1320" i="5"/>
  <c r="AD1320" i="5"/>
  <c r="R1327" i="5"/>
  <c r="S1327" i="5" s="1"/>
  <c r="M1327" i="5"/>
  <c r="AD1327" i="5"/>
  <c r="AA1327" i="5"/>
  <c r="T1330" i="5"/>
  <c r="X1330" i="5" s="1"/>
  <c r="Z1330" i="5"/>
  <c r="R1346" i="5"/>
  <c r="S1346" i="5" s="1"/>
  <c r="AD1346" i="5"/>
  <c r="AA1346" i="5"/>
  <c r="T1352" i="5"/>
  <c r="X1352" i="5" s="1"/>
  <c r="Z1352" i="5"/>
  <c r="R1378" i="5"/>
  <c r="S1378" i="5" s="1"/>
  <c r="AD1378" i="5"/>
  <c r="U1390" i="5"/>
  <c r="V1390" i="5"/>
  <c r="N1390" i="5"/>
  <c r="T1396" i="5"/>
  <c r="X1396" i="5" s="1"/>
  <c r="Z1396" i="5"/>
  <c r="T1401" i="5"/>
  <c r="X1401" i="5" s="1"/>
  <c r="Z1401" i="5"/>
  <c r="T1409" i="5"/>
  <c r="X1409" i="5" s="1"/>
  <c r="Z1409" i="5"/>
  <c r="R1419" i="5"/>
  <c r="S1419" i="5" s="1"/>
  <c r="T1419" i="5" s="1"/>
  <c r="X1419" i="5" s="1"/>
  <c r="AD1419" i="5"/>
  <c r="AA1419" i="5"/>
  <c r="T1425" i="5"/>
  <c r="X1425" i="5" s="1"/>
  <c r="Z1425" i="5"/>
  <c r="U1439" i="5"/>
  <c r="W1439" i="5" s="1"/>
  <c r="Y1439" i="5" s="1"/>
  <c r="N1439" i="5"/>
  <c r="U1443" i="5"/>
  <c r="W1443" i="5" s="1"/>
  <c r="Y1443" i="5" s="1"/>
  <c r="N1443" i="5"/>
  <c r="R1454" i="5"/>
  <c r="S1454" i="5" s="1"/>
  <c r="M1454" i="5"/>
  <c r="AD1454" i="5"/>
  <c r="AA1454" i="5"/>
  <c r="R1457" i="5"/>
  <c r="S1457" i="5" s="1"/>
  <c r="M1457" i="5"/>
  <c r="AA1457" i="5"/>
  <c r="AD1457" i="5"/>
  <c r="U1471" i="5"/>
  <c r="W1471" i="5" s="1"/>
  <c r="Y1471" i="5" s="1"/>
  <c r="N1471" i="5"/>
  <c r="U1487" i="5"/>
  <c r="W1487" i="5" s="1"/>
  <c r="Y1487" i="5" s="1"/>
  <c r="N1487" i="5"/>
  <c r="U1499" i="5"/>
  <c r="N1499" i="5"/>
  <c r="U1515" i="5"/>
  <c r="W1515" i="5" s="1"/>
  <c r="Y1515" i="5" s="1"/>
  <c r="N1515" i="5"/>
  <c r="R1539" i="5"/>
  <c r="S1539" i="5" s="1"/>
  <c r="T1539" i="5" s="1"/>
  <c r="X1539" i="5" s="1"/>
  <c r="AD1539" i="5"/>
  <c r="U1551" i="5"/>
  <c r="W1551" i="5" s="1"/>
  <c r="Y1551" i="5" s="1"/>
  <c r="N1551" i="5"/>
  <c r="U1572" i="5"/>
  <c r="V1572" i="5"/>
  <c r="N1572" i="5"/>
  <c r="U1611" i="5"/>
  <c r="W1611" i="5" s="1"/>
  <c r="Y1611" i="5" s="1"/>
  <c r="N1611" i="5"/>
  <c r="U1309" i="5"/>
  <c r="W1309" i="5" s="1"/>
  <c r="Y1309" i="5" s="1"/>
  <c r="T1345" i="5"/>
  <c r="X1345" i="5" s="1"/>
  <c r="Z1345" i="5"/>
  <c r="T1397" i="5"/>
  <c r="X1397" i="5" s="1"/>
  <c r="Z1397" i="5"/>
  <c r="T1498" i="5"/>
  <c r="X1498" i="5" s="1"/>
  <c r="Z1498" i="5"/>
  <c r="T1505" i="5"/>
  <c r="X1505" i="5" s="1"/>
  <c r="Z1505" i="5"/>
  <c r="R1516" i="5"/>
  <c r="S1516" i="5" s="1"/>
  <c r="V1516" i="5"/>
  <c r="AA1516" i="5"/>
  <c r="AD1516" i="5"/>
  <c r="T1526" i="5"/>
  <c r="X1526" i="5" s="1"/>
  <c r="Z1526" i="5"/>
  <c r="U1564" i="5"/>
  <c r="N1564" i="5"/>
  <c r="U1574" i="5"/>
  <c r="W1574" i="5" s="1"/>
  <c r="Y1574" i="5" s="1"/>
  <c r="N1574" i="5"/>
  <c r="U1583" i="5"/>
  <c r="W1583" i="5" s="1"/>
  <c r="Y1583" i="5" s="1"/>
  <c r="N1583" i="5"/>
  <c r="V1599" i="5"/>
  <c r="R1599" i="5"/>
  <c r="S1599" i="5" s="1"/>
  <c r="AD1599" i="5"/>
  <c r="AA1599" i="5"/>
  <c r="U1636" i="5"/>
  <c r="W1636" i="5" s="1"/>
  <c r="Y1636" i="5" s="1"/>
  <c r="N1636" i="5"/>
  <c r="U1684" i="5"/>
  <c r="W1684" i="5" s="1"/>
  <c r="Y1684" i="5" s="1"/>
  <c r="N1684" i="5"/>
  <c r="U1740" i="5"/>
  <c r="W1740" i="5" s="1"/>
  <c r="Y1740" i="5" s="1"/>
  <c r="N1740" i="5"/>
  <c r="V1794" i="5"/>
  <c r="N1794" i="5"/>
  <c r="V1834" i="5"/>
  <c r="N1834" i="5"/>
  <c r="U1856" i="5"/>
  <c r="W1856" i="5" s="1"/>
  <c r="Y1856" i="5" s="1"/>
  <c r="N1856" i="5"/>
  <c r="U1924" i="5"/>
  <c r="W1924" i="5" s="1"/>
  <c r="Y1924" i="5" s="1"/>
  <c r="N1924" i="5"/>
  <c r="N1968" i="5"/>
  <c r="T1461" i="5"/>
  <c r="X1461" i="5" s="1"/>
  <c r="Z1461" i="5"/>
  <c r="T1467" i="5"/>
  <c r="X1467" i="5" s="1"/>
  <c r="Z1467" i="5"/>
  <c r="V1488" i="5"/>
  <c r="W1488" i="5" s="1"/>
  <c r="Y1488" i="5" s="1"/>
  <c r="N1488" i="5"/>
  <c r="T1519" i="5"/>
  <c r="X1519" i="5" s="1"/>
  <c r="Z1519" i="5"/>
  <c r="T1520" i="5"/>
  <c r="X1520" i="5" s="1"/>
  <c r="Z1520" i="5"/>
  <c r="V1564" i="5"/>
  <c r="W1580" i="5"/>
  <c r="Y1580" i="5" s="1"/>
  <c r="T1589" i="5"/>
  <c r="X1589" i="5" s="1"/>
  <c r="Z1589" i="5"/>
  <c r="U1777" i="5"/>
  <c r="N1777" i="5"/>
  <c r="V1265" i="5"/>
  <c r="T1331" i="5"/>
  <c r="X1331" i="5" s="1"/>
  <c r="Z1331" i="5"/>
  <c r="T1356" i="5"/>
  <c r="X1356" i="5" s="1"/>
  <c r="Z1356" i="5"/>
  <c r="V1480" i="5"/>
  <c r="N1480" i="5"/>
  <c r="T1489" i="5"/>
  <c r="X1489" i="5" s="1"/>
  <c r="Z1489" i="5"/>
  <c r="T1529" i="5"/>
  <c r="X1529" i="5" s="1"/>
  <c r="Z1529" i="5"/>
  <c r="M1550" i="5"/>
  <c r="R1550" i="5"/>
  <c r="S1550" i="5" s="1"/>
  <c r="Z1550" i="5" s="1"/>
  <c r="AD1550" i="5"/>
  <c r="AA1550" i="5"/>
  <c r="U1632" i="5"/>
  <c r="W1632" i="5" s="1"/>
  <c r="Y1632" i="5" s="1"/>
  <c r="N1632" i="5"/>
  <c r="U1648" i="5"/>
  <c r="V1648" i="5"/>
  <c r="N1648" i="5"/>
  <c r="U1792" i="5"/>
  <c r="W1792" i="5" s="1"/>
  <c r="Y1792" i="5" s="1"/>
  <c r="N1792" i="5"/>
  <c r="U1832" i="5"/>
  <c r="N1832" i="5"/>
  <c r="N1944" i="5"/>
  <c r="U2048" i="5"/>
  <c r="W2048" i="5" s="1"/>
  <c r="Y2048" i="5" s="1"/>
  <c r="N2048" i="5"/>
  <c r="T1518" i="5"/>
  <c r="X1518" i="5" s="1"/>
  <c r="Z1518" i="5"/>
  <c r="T1581" i="5"/>
  <c r="X1581" i="5" s="1"/>
  <c r="Z1581" i="5"/>
  <c r="V1585" i="5"/>
  <c r="W1585" i="5" s="1"/>
  <c r="Y1585" i="5" s="1"/>
  <c r="N1585" i="5"/>
  <c r="T1609" i="5"/>
  <c r="X1609" i="5" s="1"/>
  <c r="Z1609" i="5"/>
  <c r="V1682" i="5"/>
  <c r="W1682" i="5" s="1"/>
  <c r="Y1682" i="5" s="1"/>
  <c r="N1682" i="5"/>
  <c r="T1689" i="5"/>
  <c r="X1689" i="5" s="1"/>
  <c r="Z1689" i="5"/>
  <c r="T1704" i="5"/>
  <c r="X1704" i="5" s="1"/>
  <c r="Z1704" i="5"/>
  <c r="T1711" i="5"/>
  <c r="X1711" i="5" s="1"/>
  <c r="Z1711" i="5"/>
  <c r="T1732" i="5"/>
  <c r="X1732" i="5" s="1"/>
  <c r="Z1732" i="5"/>
  <c r="T1761" i="5"/>
  <c r="X1761" i="5" s="1"/>
  <c r="Z1761" i="5"/>
  <c r="V1777" i="5"/>
  <c r="T1795" i="5"/>
  <c r="X1795" i="5" s="1"/>
  <c r="Z1795" i="5"/>
  <c r="V1810" i="5"/>
  <c r="W1810" i="5" s="1"/>
  <c r="Y1810" i="5" s="1"/>
  <c r="N1810" i="5"/>
  <c r="T1822" i="5"/>
  <c r="X1822" i="5" s="1"/>
  <c r="Z1822" i="5"/>
  <c r="R1834" i="5"/>
  <c r="S1834" i="5" s="1"/>
  <c r="AA1834" i="5"/>
  <c r="AD1834" i="5"/>
  <c r="R1847" i="5"/>
  <c r="S1847" i="5" s="1"/>
  <c r="AD1847" i="5"/>
  <c r="AA1847" i="5"/>
  <c r="T1853" i="5"/>
  <c r="X1853" i="5" s="1"/>
  <c r="Z1853" i="5"/>
  <c r="U1870" i="5"/>
  <c r="W1870" i="5" s="1"/>
  <c r="Y1870" i="5" s="1"/>
  <c r="T1870" i="5"/>
  <c r="X1870" i="5" s="1"/>
  <c r="Z1870" i="5"/>
  <c r="R1875" i="5"/>
  <c r="S1875" i="5" s="1"/>
  <c r="M1875" i="5"/>
  <c r="AD1875" i="5"/>
  <c r="AA1875" i="5"/>
  <c r="T1892" i="5"/>
  <c r="X1892" i="5" s="1"/>
  <c r="Z1892" i="5"/>
  <c r="T1914" i="5"/>
  <c r="X1914" i="5" s="1"/>
  <c r="Z1914" i="5"/>
  <c r="T1919" i="5"/>
  <c r="X1919" i="5" s="1"/>
  <c r="Z1919" i="5"/>
  <c r="T1924" i="5"/>
  <c r="X1924" i="5" s="1"/>
  <c r="Z1924" i="5"/>
  <c r="T1930" i="5"/>
  <c r="X1930" i="5" s="1"/>
  <c r="Z1930" i="5"/>
  <c r="V1941" i="5"/>
  <c r="N1941" i="5"/>
  <c r="T1960" i="5"/>
  <c r="X1960" i="5" s="1"/>
  <c r="Z1960" i="5"/>
  <c r="V1965" i="5"/>
  <c r="W1965" i="5" s="1"/>
  <c r="Y1965" i="5" s="1"/>
  <c r="N1965" i="5"/>
  <c r="U1977" i="5"/>
  <c r="W1977" i="5" s="1"/>
  <c r="Y1977" i="5" s="1"/>
  <c r="T1977" i="5"/>
  <c r="X1977" i="5" s="1"/>
  <c r="Z1977" i="5"/>
  <c r="T1999" i="5"/>
  <c r="X1999" i="5" s="1"/>
  <c r="Z1999" i="5"/>
  <c r="V2009" i="5"/>
  <c r="N2009" i="5"/>
  <c r="T2014" i="5"/>
  <c r="X2014" i="5" s="1"/>
  <c r="Z2014" i="5"/>
  <c r="T2029" i="5"/>
  <c r="X2029" i="5" s="1"/>
  <c r="Z2029" i="5"/>
  <c r="U2040" i="5"/>
  <c r="W2040" i="5" s="1"/>
  <c r="Y2040" i="5" s="1"/>
  <c r="N2040" i="5"/>
  <c r="T2052" i="5"/>
  <c r="X2052" i="5" s="1"/>
  <c r="Z2052" i="5"/>
  <c r="R2057" i="5"/>
  <c r="S2057" i="5" s="1"/>
  <c r="T2057" i="5" s="1"/>
  <c r="X2057" i="5" s="1"/>
  <c r="M2057" i="5"/>
  <c r="N2057" i="5" s="1"/>
  <c r="AD2057" i="5"/>
  <c r="AA2057" i="5"/>
  <c r="V2195" i="5"/>
  <c r="W2195" i="5" s="1"/>
  <c r="Y2195" i="5" s="1"/>
  <c r="N2195" i="5"/>
  <c r="V2211" i="5"/>
  <c r="N2211" i="5"/>
  <c r="V2235" i="5"/>
  <c r="W2235" i="5" s="1"/>
  <c r="Y2235" i="5" s="1"/>
  <c r="N2235" i="5"/>
  <c r="V2267" i="5"/>
  <c r="W2267" i="5" s="1"/>
  <c r="Y2267" i="5" s="1"/>
  <c r="N2267" i="5"/>
  <c r="V2355" i="5"/>
  <c r="N2355" i="5"/>
  <c r="V1481" i="5"/>
  <c r="W1481" i="5" s="1"/>
  <c r="Y1481" i="5" s="1"/>
  <c r="N1481" i="5"/>
  <c r="T1514" i="5"/>
  <c r="X1514" i="5" s="1"/>
  <c r="Z1514" i="5"/>
  <c r="T1552" i="5"/>
  <c r="X1552" i="5" s="1"/>
  <c r="Z1552" i="5"/>
  <c r="T1611" i="5"/>
  <c r="X1611" i="5" s="1"/>
  <c r="Z1611" i="5"/>
  <c r="T1627" i="5"/>
  <c r="X1627" i="5" s="1"/>
  <c r="Z1627" i="5"/>
  <c r="T1637" i="5"/>
  <c r="X1637" i="5" s="1"/>
  <c r="Z1637" i="5"/>
  <c r="T1766" i="5"/>
  <c r="X1766" i="5" s="1"/>
  <c r="Z1766" i="5"/>
  <c r="T1776" i="5"/>
  <c r="X1776" i="5" s="1"/>
  <c r="Z1776" i="5"/>
  <c r="T1828" i="5"/>
  <c r="X1828" i="5" s="1"/>
  <c r="Z1828" i="5"/>
  <c r="V1832" i="5"/>
  <c r="T1835" i="5"/>
  <c r="X1835" i="5" s="1"/>
  <c r="Z1835" i="5"/>
  <c r="U1868" i="5"/>
  <c r="N1868" i="5"/>
  <c r="T1898" i="5"/>
  <c r="X1898" i="5" s="1"/>
  <c r="Z1898" i="5"/>
  <c r="T1913" i="5"/>
  <c r="X1913" i="5" s="1"/>
  <c r="Z1913" i="5"/>
  <c r="T1916" i="5"/>
  <c r="X1916" i="5" s="1"/>
  <c r="Z1916" i="5"/>
  <c r="V1938" i="5"/>
  <c r="N1938" i="5"/>
  <c r="U1954" i="5"/>
  <c r="W1954" i="5" s="1"/>
  <c r="Y1954" i="5" s="1"/>
  <c r="T1954" i="5"/>
  <c r="X1954" i="5" s="1"/>
  <c r="Z1954" i="5"/>
  <c r="T1965" i="5"/>
  <c r="X1965" i="5" s="1"/>
  <c r="Z1965" i="5"/>
  <c r="T1976" i="5"/>
  <c r="X1976" i="5" s="1"/>
  <c r="Z1976" i="5"/>
  <c r="V1994" i="5"/>
  <c r="W1994" i="5" s="1"/>
  <c r="Y1994" i="5" s="1"/>
  <c r="N1994" i="5"/>
  <c r="U2010" i="5"/>
  <c r="T2010" i="5"/>
  <c r="X2010" i="5" s="1"/>
  <c r="Z2010" i="5"/>
  <c r="V2021" i="5"/>
  <c r="T2055" i="5"/>
  <c r="X2055" i="5" s="1"/>
  <c r="Z2055" i="5"/>
  <c r="V2063" i="5"/>
  <c r="N2063" i="5"/>
  <c r="V2071" i="5"/>
  <c r="N2071" i="5"/>
  <c r="T1488" i="5"/>
  <c r="X1488" i="5" s="1"/>
  <c r="Z1488" i="5"/>
  <c r="V1609" i="5"/>
  <c r="W1609" i="5" s="1"/>
  <c r="Y1609" i="5" s="1"/>
  <c r="N1609" i="5"/>
  <c r="T1629" i="5"/>
  <c r="X1629" i="5" s="1"/>
  <c r="Z1629" i="5"/>
  <c r="T1638" i="5"/>
  <c r="X1638" i="5" s="1"/>
  <c r="Z1638" i="5"/>
  <c r="T1645" i="5"/>
  <c r="X1645" i="5" s="1"/>
  <c r="Z1645" i="5"/>
  <c r="T1659" i="5"/>
  <c r="X1659" i="5" s="1"/>
  <c r="Z1659" i="5"/>
  <c r="T1668" i="5"/>
  <c r="X1668" i="5" s="1"/>
  <c r="Z1668" i="5"/>
  <c r="T1679" i="5"/>
  <c r="X1679" i="5" s="1"/>
  <c r="Z1679" i="5"/>
  <c r="T1686" i="5"/>
  <c r="X1686" i="5" s="1"/>
  <c r="Z1686" i="5"/>
  <c r="T1703" i="5"/>
  <c r="X1703" i="5" s="1"/>
  <c r="Z1703" i="5"/>
  <c r="T1745" i="5"/>
  <c r="X1745" i="5" s="1"/>
  <c r="Z1745" i="5"/>
  <c r="T1755" i="5"/>
  <c r="X1755" i="5" s="1"/>
  <c r="Z1755" i="5"/>
  <c r="U1765" i="5"/>
  <c r="T1765" i="5"/>
  <c r="X1765" i="5" s="1"/>
  <c r="Z1765" i="5"/>
  <c r="V1782" i="5"/>
  <c r="N1782" i="5"/>
  <c r="T1806" i="5"/>
  <c r="X1806" i="5" s="1"/>
  <c r="Z1806" i="5"/>
  <c r="T1817" i="5"/>
  <c r="X1817" i="5" s="1"/>
  <c r="Z1817" i="5"/>
  <c r="V1824" i="5"/>
  <c r="R1824" i="5"/>
  <c r="S1824" i="5" s="1"/>
  <c r="T1824" i="5" s="1"/>
  <c r="X1824" i="5" s="1"/>
  <c r="AA1824" i="5"/>
  <c r="AD1824" i="5"/>
  <c r="R1859" i="5"/>
  <c r="S1859" i="5" s="1"/>
  <c r="AA1859" i="5"/>
  <c r="AD1859" i="5"/>
  <c r="R1869" i="5"/>
  <c r="S1869" i="5" s="1"/>
  <c r="M1869" i="5"/>
  <c r="N1869" i="5" s="1"/>
  <c r="AA1869" i="5"/>
  <c r="AD1869" i="5"/>
  <c r="T1880" i="5"/>
  <c r="X1880" i="5" s="1"/>
  <c r="Z1880" i="5"/>
  <c r="T1918" i="5"/>
  <c r="X1918" i="5" s="1"/>
  <c r="Z1918" i="5"/>
  <c r="R1927" i="5"/>
  <c r="S1927" i="5" s="1"/>
  <c r="Z1927" i="5" s="1"/>
  <c r="AD1927" i="5"/>
  <c r="AA1927" i="5"/>
  <c r="R1940" i="5"/>
  <c r="S1940" i="5" s="1"/>
  <c r="AD1940" i="5"/>
  <c r="AA1940" i="5"/>
  <c r="R1947" i="5"/>
  <c r="S1947" i="5" s="1"/>
  <c r="M1947" i="5"/>
  <c r="AD1947" i="5"/>
  <c r="AA1947" i="5"/>
  <c r="T1953" i="5"/>
  <c r="X1953" i="5" s="1"/>
  <c r="Z1953" i="5"/>
  <c r="U1963" i="5"/>
  <c r="W1963" i="5" s="1"/>
  <c r="Y1963" i="5" s="1"/>
  <c r="N1963" i="5"/>
  <c r="T1971" i="5"/>
  <c r="X1971" i="5" s="1"/>
  <c r="Z1971" i="5"/>
  <c r="R1983" i="5"/>
  <c r="S1983" i="5" s="1"/>
  <c r="AD1983" i="5"/>
  <c r="AA1983" i="5"/>
  <c r="T1997" i="5"/>
  <c r="X1997" i="5" s="1"/>
  <c r="Z1997" i="5"/>
  <c r="R2013" i="5"/>
  <c r="S2013" i="5" s="1"/>
  <c r="M2013" i="5"/>
  <c r="N2013" i="5" s="1"/>
  <c r="AD2013" i="5"/>
  <c r="AA2013" i="5"/>
  <c r="R2022" i="5"/>
  <c r="S2022" i="5" s="1"/>
  <c r="M2022" i="5"/>
  <c r="AD2022" i="5"/>
  <c r="AA2022" i="5"/>
  <c r="T2031" i="5"/>
  <c r="X2031" i="5" s="1"/>
  <c r="Z2031" i="5"/>
  <c r="T2051" i="5"/>
  <c r="X2051" i="5" s="1"/>
  <c r="Z2051" i="5"/>
  <c r="R2064" i="5"/>
  <c r="S2064" i="5" s="1"/>
  <c r="M2064" i="5"/>
  <c r="AD2064" i="5"/>
  <c r="AA2064" i="5"/>
  <c r="R2072" i="5"/>
  <c r="S2072" i="5" s="1"/>
  <c r="M2072" i="5"/>
  <c r="AD2072" i="5"/>
  <c r="AA2072" i="5"/>
  <c r="R2084" i="5"/>
  <c r="S2084" i="5" s="1"/>
  <c r="M2084" i="5"/>
  <c r="AD2084" i="5"/>
  <c r="AA2084" i="5"/>
  <c r="R2100" i="5"/>
  <c r="S2100" i="5" s="1"/>
  <c r="M2100" i="5"/>
  <c r="AA2100" i="5"/>
  <c r="AD2100" i="5"/>
  <c r="R2116" i="5"/>
  <c r="S2116" i="5" s="1"/>
  <c r="M2116" i="5"/>
  <c r="AD2116" i="5"/>
  <c r="AA2116" i="5"/>
  <c r="V2153" i="5"/>
  <c r="N2153" i="5"/>
  <c r="V2165" i="5"/>
  <c r="N2165" i="5"/>
  <c r="V2181" i="5"/>
  <c r="N2181" i="5"/>
  <c r="V2245" i="5"/>
  <c r="W2245" i="5" s="1"/>
  <c r="Y2245" i="5" s="1"/>
  <c r="N2245" i="5"/>
  <c r="V2277" i="5"/>
  <c r="N2277" i="5"/>
  <c r="V2295" i="5"/>
  <c r="W2295" i="5" s="1"/>
  <c r="Y2295" i="5" s="1"/>
  <c r="N2295" i="5"/>
  <c r="V2311" i="5"/>
  <c r="W2311" i="5" s="1"/>
  <c r="Y2311" i="5" s="1"/>
  <c r="N2311" i="5"/>
  <c r="V2327" i="5"/>
  <c r="N2327" i="5"/>
  <c r="V2443" i="5"/>
  <c r="N2443" i="5"/>
  <c r="V2475" i="5"/>
  <c r="N2475" i="5"/>
  <c r="V2571" i="5"/>
  <c r="N2571" i="5"/>
  <c r="T1394" i="5"/>
  <c r="X1394" i="5" s="1"/>
  <c r="Z1394" i="5"/>
  <c r="V1435" i="5"/>
  <c r="V1548" i="5"/>
  <c r="U1596" i="5"/>
  <c r="T1617" i="5"/>
  <c r="X1617" i="5" s="1"/>
  <c r="Z1617" i="5"/>
  <c r="V1621" i="5"/>
  <c r="N1621" i="5"/>
  <c r="W1653" i="5"/>
  <c r="Y1653" i="5" s="1"/>
  <c r="V1666" i="5"/>
  <c r="W1666" i="5" s="1"/>
  <c r="Y1666" i="5" s="1"/>
  <c r="N1666" i="5"/>
  <c r="T1700" i="5"/>
  <c r="X1700" i="5" s="1"/>
  <c r="Z1700" i="5"/>
  <c r="V1709" i="5"/>
  <c r="T1730" i="5"/>
  <c r="X1730" i="5" s="1"/>
  <c r="Z1730" i="5"/>
  <c r="V1742" i="5"/>
  <c r="W1742" i="5" s="1"/>
  <c r="Y1742" i="5" s="1"/>
  <c r="N1742" i="5"/>
  <c r="T1753" i="5"/>
  <c r="X1753" i="5" s="1"/>
  <c r="Z1753" i="5"/>
  <c r="V1786" i="5"/>
  <c r="N1786" i="5"/>
  <c r="T1794" i="5"/>
  <c r="X1794" i="5" s="1"/>
  <c r="Z1794" i="5"/>
  <c r="T1803" i="5"/>
  <c r="X1803" i="5" s="1"/>
  <c r="Z1803" i="5"/>
  <c r="T1837" i="5"/>
  <c r="X1837" i="5" s="1"/>
  <c r="Z1837" i="5"/>
  <c r="U1953" i="5"/>
  <c r="W1953" i="5" s="1"/>
  <c r="Y1953" i="5" s="1"/>
  <c r="U1997" i="5"/>
  <c r="V2185" i="5"/>
  <c r="W2185" i="5" s="1"/>
  <c r="Y2185" i="5" s="1"/>
  <c r="N2185" i="5"/>
  <c r="V2197" i="5"/>
  <c r="W2197" i="5" s="1"/>
  <c r="Y2197" i="5" s="1"/>
  <c r="N2197" i="5"/>
  <c r="V2205" i="5"/>
  <c r="W2205" i="5" s="1"/>
  <c r="Y2205" i="5" s="1"/>
  <c r="N2205" i="5"/>
  <c r="V2213" i="5"/>
  <c r="W2213" i="5" s="1"/>
  <c r="Y2213" i="5" s="1"/>
  <c r="N2213" i="5"/>
  <c r="V2315" i="5"/>
  <c r="N2315" i="5"/>
  <c r="V2341" i="5"/>
  <c r="N2341" i="5"/>
  <c r="V2357" i="5"/>
  <c r="N2357" i="5"/>
  <c r="T1814" i="5"/>
  <c r="X1814" i="5" s="1"/>
  <c r="Z1814" i="5"/>
  <c r="T1850" i="5"/>
  <c r="X1850" i="5" s="1"/>
  <c r="Z1850" i="5"/>
  <c r="T1895" i="5"/>
  <c r="X1895" i="5" s="1"/>
  <c r="Z1895" i="5"/>
  <c r="T1994" i="5"/>
  <c r="X1994" i="5" s="1"/>
  <c r="Z1994" i="5"/>
  <c r="T2001" i="5"/>
  <c r="X2001" i="5" s="1"/>
  <c r="Z2001" i="5"/>
  <c r="T2017" i="5"/>
  <c r="X2017" i="5" s="1"/>
  <c r="Z2017" i="5"/>
  <c r="T2058" i="5"/>
  <c r="X2058" i="5" s="1"/>
  <c r="Z2058" i="5"/>
  <c r="T2128" i="5"/>
  <c r="X2128" i="5" s="1"/>
  <c r="Z2128" i="5"/>
  <c r="T2132" i="5"/>
  <c r="X2132" i="5" s="1"/>
  <c r="Z2132" i="5"/>
  <c r="U2154" i="5"/>
  <c r="W2154" i="5" s="1"/>
  <c r="Y2154" i="5" s="1"/>
  <c r="N2154" i="5"/>
  <c r="U2224" i="5"/>
  <c r="N2224" i="5"/>
  <c r="T2263" i="5"/>
  <c r="X2263" i="5" s="1"/>
  <c r="Z2263" i="5"/>
  <c r="R2287" i="5"/>
  <c r="S2287" i="5" s="1"/>
  <c r="T2287" i="5" s="1"/>
  <c r="X2287" i="5" s="1"/>
  <c r="AA2287" i="5"/>
  <c r="AD2287" i="5"/>
  <c r="T2298" i="5"/>
  <c r="X2298" i="5" s="1"/>
  <c r="Z2298" i="5"/>
  <c r="T2304" i="5"/>
  <c r="X2304" i="5" s="1"/>
  <c r="Z2304" i="5"/>
  <c r="T2310" i="5"/>
  <c r="X2310" i="5" s="1"/>
  <c r="Z2310" i="5"/>
  <c r="T2311" i="5"/>
  <c r="X2311" i="5" s="1"/>
  <c r="Z2311" i="5"/>
  <c r="U2314" i="5"/>
  <c r="N2314" i="5"/>
  <c r="T2325" i="5"/>
  <c r="X2325" i="5" s="1"/>
  <c r="Z2325" i="5"/>
  <c r="T2336" i="5"/>
  <c r="X2336" i="5" s="1"/>
  <c r="Z2336" i="5"/>
  <c r="U2366" i="5"/>
  <c r="N2366" i="5"/>
  <c r="T2372" i="5"/>
  <c r="X2372" i="5" s="1"/>
  <c r="Z2372" i="5"/>
  <c r="R2385" i="5"/>
  <c r="S2385" i="5" s="1"/>
  <c r="T2385" i="5" s="1"/>
  <c r="X2385" i="5" s="1"/>
  <c r="M2385" i="5"/>
  <c r="AA2385" i="5"/>
  <c r="AD2385" i="5"/>
  <c r="R2389" i="5"/>
  <c r="S2389" i="5" s="1"/>
  <c r="AA2389" i="5"/>
  <c r="AD2389" i="5"/>
  <c r="T2396" i="5"/>
  <c r="X2396" i="5" s="1"/>
  <c r="Z2396" i="5"/>
  <c r="T2400" i="5"/>
  <c r="X2400" i="5" s="1"/>
  <c r="Z2400" i="5"/>
  <c r="T2416" i="5"/>
  <c r="X2416" i="5" s="1"/>
  <c r="Z2416" i="5"/>
  <c r="R2431" i="5"/>
  <c r="S2431" i="5" s="1"/>
  <c r="AD2431" i="5"/>
  <c r="U2444" i="5"/>
  <c r="W2444" i="5" s="1"/>
  <c r="Y2444" i="5" s="1"/>
  <c r="T2444" i="5"/>
  <c r="X2444" i="5" s="1"/>
  <c r="Z2444" i="5"/>
  <c r="U2451" i="5"/>
  <c r="T2451" i="5"/>
  <c r="X2451" i="5" s="1"/>
  <c r="Z2451" i="5"/>
  <c r="T2454" i="5"/>
  <c r="X2454" i="5" s="1"/>
  <c r="Z2454" i="5"/>
  <c r="U2463" i="5"/>
  <c r="T2463" i="5"/>
  <c r="X2463" i="5" s="1"/>
  <c r="Z2463" i="5"/>
  <c r="R2466" i="5"/>
  <c r="S2466" i="5" s="1"/>
  <c r="M2466" i="5"/>
  <c r="V2466" i="5" s="1"/>
  <c r="AA2466" i="5"/>
  <c r="AD2466" i="5"/>
  <c r="T2491" i="5"/>
  <c r="X2491" i="5" s="1"/>
  <c r="Z2491" i="5"/>
  <c r="R2498" i="5"/>
  <c r="S2498" i="5" s="1"/>
  <c r="AD2498" i="5"/>
  <c r="AA2498" i="5"/>
  <c r="R2506" i="5"/>
  <c r="S2506" i="5" s="1"/>
  <c r="M2506" i="5"/>
  <c r="V2506" i="5" s="1"/>
  <c r="AD2506" i="5"/>
  <c r="AA2506" i="5"/>
  <c r="V2511" i="5"/>
  <c r="N2511" i="5"/>
  <c r="V2536" i="5"/>
  <c r="N2536" i="5"/>
  <c r="V2540" i="5"/>
  <c r="W2540" i="5" s="1"/>
  <c r="Y2540" i="5" s="1"/>
  <c r="N2540" i="5"/>
  <c r="R2550" i="5"/>
  <c r="S2550" i="5" s="1"/>
  <c r="T2550" i="5" s="1"/>
  <c r="X2550" i="5" s="1"/>
  <c r="M2550" i="5"/>
  <c r="AD2550" i="5"/>
  <c r="U2558" i="5"/>
  <c r="W2558" i="5" s="1"/>
  <c r="Y2558" i="5" s="1"/>
  <c r="N2558" i="5"/>
  <c r="T2564" i="5"/>
  <c r="X2564" i="5" s="1"/>
  <c r="Z2564" i="5"/>
  <c r="V2579" i="5"/>
  <c r="N2579" i="5"/>
  <c r="R2590" i="5"/>
  <c r="S2590" i="5" s="1"/>
  <c r="T2590" i="5" s="1"/>
  <c r="X2590" i="5" s="1"/>
  <c r="M2590" i="5"/>
  <c r="N2590" i="5" s="1"/>
  <c r="AD2590" i="5"/>
  <c r="AA2590" i="5"/>
  <c r="V2595" i="5"/>
  <c r="N2595" i="5"/>
  <c r="U2721" i="5"/>
  <c r="W2721" i="5" s="1"/>
  <c r="Y2721" i="5" s="1"/>
  <c r="N2721" i="5"/>
  <c r="U2745" i="5"/>
  <c r="N2745" i="5"/>
  <c r="U2761" i="5"/>
  <c r="W2761" i="5" s="1"/>
  <c r="Y2761" i="5" s="1"/>
  <c r="N2761" i="5"/>
  <c r="V2945" i="5"/>
  <c r="N2945" i="5"/>
  <c r="V2977" i="5"/>
  <c r="N2977" i="5"/>
  <c r="V3009" i="5"/>
  <c r="N3009" i="5"/>
  <c r="U3278" i="5"/>
  <c r="W3278" i="5" s="1"/>
  <c r="Y3278" i="5" s="1"/>
  <c r="N3278" i="5"/>
  <c r="V1628" i="5"/>
  <c r="T1809" i="5"/>
  <c r="X1809" i="5" s="1"/>
  <c r="Z1809" i="5"/>
  <c r="T1938" i="5"/>
  <c r="X1938" i="5" s="1"/>
  <c r="Z1938" i="5"/>
  <c r="T1945" i="5"/>
  <c r="X1945" i="5" s="1"/>
  <c r="Z1945" i="5"/>
  <c r="T1961" i="5"/>
  <c r="X1961" i="5" s="1"/>
  <c r="Z1961" i="5"/>
  <c r="T2004" i="5"/>
  <c r="X2004" i="5" s="1"/>
  <c r="Z2004" i="5"/>
  <c r="T2065" i="5"/>
  <c r="X2065" i="5" s="1"/>
  <c r="Z2065" i="5"/>
  <c r="T2140" i="5"/>
  <c r="X2140" i="5" s="1"/>
  <c r="Z2140" i="5"/>
  <c r="T2149" i="5"/>
  <c r="X2149" i="5" s="1"/>
  <c r="Z2149" i="5"/>
  <c r="T2156" i="5"/>
  <c r="X2156" i="5" s="1"/>
  <c r="Z2156" i="5"/>
  <c r="T2159" i="5"/>
  <c r="X2159" i="5" s="1"/>
  <c r="Z2159" i="5"/>
  <c r="U2164" i="5"/>
  <c r="W2164" i="5" s="1"/>
  <c r="Y2164" i="5" s="1"/>
  <c r="N2164" i="5"/>
  <c r="T2188" i="5"/>
  <c r="X2188" i="5" s="1"/>
  <c r="Z2188" i="5"/>
  <c r="T2191" i="5"/>
  <c r="X2191" i="5" s="1"/>
  <c r="Z2191" i="5"/>
  <c r="T2212" i="5"/>
  <c r="X2212" i="5" s="1"/>
  <c r="Z2212" i="5"/>
  <c r="V2224" i="5"/>
  <c r="T2236" i="5"/>
  <c r="X2236" i="5" s="1"/>
  <c r="Z2236" i="5"/>
  <c r="T2302" i="5"/>
  <c r="X2302" i="5" s="1"/>
  <c r="Z2302" i="5"/>
  <c r="T2322" i="5"/>
  <c r="X2322" i="5" s="1"/>
  <c r="Z2322" i="5"/>
  <c r="T2332" i="5"/>
  <c r="X2332" i="5" s="1"/>
  <c r="Z2332" i="5"/>
  <c r="U2362" i="5"/>
  <c r="W2362" i="5" s="1"/>
  <c r="Y2362" i="5" s="1"/>
  <c r="N2362" i="5"/>
  <c r="T2393" i="5"/>
  <c r="X2393" i="5" s="1"/>
  <c r="Z2393" i="5"/>
  <c r="T2450" i="5"/>
  <c r="X2450" i="5" s="1"/>
  <c r="Z2450" i="5"/>
  <c r="T2471" i="5"/>
  <c r="X2471" i="5" s="1"/>
  <c r="Z2471" i="5"/>
  <c r="T2516" i="5"/>
  <c r="X2516" i="5" s="1"/>
  <c r="Z2516" i="5"/>
  <c r="U2541" i="5"/>
  <c r="T2541" i="5"/>
  <c r="X2541" i="5" s="1"/>
  <c r="Z2541" i="5"/>
  <c r="U2561" i="5"/>
  <c r="T2561" i="5"/>
  <c r="X2561" i="5" s="1"/>
  <c r="Z2561" i="5"/>
  <c r="T2596" i="5"/>
  <c r="X2596" i="5" s="1"/>
  <c r="Z2596" i="5"/>
  <c r="V1868" i="5"/>
  <c r="T1889" i="5"/>
  <c r="X1889" i="5" s="1"/>
  <c r="Z1889" i="5"/>
  <c r="U1909" i="5"/>
  <c r="T1939" i="5"/>
  <c r="X1939" i="5" s="1"/>
  <c r="Z1939" i="5"/>
  <c r="V1952" i="5"/>
  <c r="T2030" i="5"/>
  <c r="X2030" i="5" s="1"/>
  <c r="Z2030" i="5"/>
  <c r="T2061" i="5"/>
  <c r="X2061" i="5" s="1"/>
  <c r="Z2061" i="5"/>
  <c r="T2089" i="5"/>
  <c r="X2089" i="5" s="1"/>
  <c r="Z2089" i="5"/>
  <c r="T2121" i="5"/>
  <c r="X2121" i="5" s="1"/>
  <c r="Z2121" i="5"/>
  <c r="T2137" i="5"/>
  <c r="X2137" i="5" s="1"/>
  <c r="Z2137" i="5"/>
  <c r="U2138" i="5"/>
  <c r="W2138" i="5" s="1"/>
  <c r="Y2138" i="5" s="1"/>
  <c r="N2138" i="5"/>
  <c r="T2174" i="5"/>
  <c r="X2174" i="5" s="1"/>
  <c r="Z2174" i="5"/>
  <c r="T2182" i="5"/>
  <c r="X2182" i="5" s="1"/>
  <c r="Z2182" i="5"/>
  <c r="T2190" i="5"/>
  <c r="X2190" i="5" s="1"/>
  <c r="Z2190" i="5"/>
  <c r="U2211" i="5"/>
  <c r="U2218" i="5"/>
  <c r="W2218" i="5" s="1"/>
  <c r="Y2218" i="5" s="1"/>
  <c r="N2218" i="5"/>
  <c r="T2219" i="5"/>
  <c r="X2219" i="5" s="1"/>
  <c r="Z2219" i="5"/>
  <c r="R2237" i="5"/>
  <c r="S2237" i="5" s="1"/>
  <c r="AA2237" i="5"/>
  <c r="AD2237" i="5"/>
  <c r="T2247" i="5"/>
  <c r="X2247" i="5" s="1"/>
  <c r="Z2247" i="5"/>
  <c r="T2274" i="5"/>
  <c r="X2274" i="5" s="1"/>
  <c r="Z2274" i="5"/>
  <c r="V2314" i="5"/>
  <c r="U2315" i="5"/>
  <c r="T2329" i="5"/>
  <c r="X2329" i="5" s="1"/>
  <c r="Z2329" i="5"/>
  <c r="T2343" i="5"/>
  <c r="X2343" i="5" s="1"/>
  <c r="Z2343" i="5"/>
  <c r="T2348" i="5"/>
  <c r="X2348" i="5" s="1"/>
  <c r="Z2348" i="5"/>
  <c r="T2351" i="5"/>
  <c r="X2351" i="5" s="1"/>
  <c r="Z2351" i="5"/>
  <c r="T2356" i="5"/>
  <c r="X2356" i="5" s="1"/>
  <c r="Z2356" i="5"/>
  <c r="V2366" i="5"/>
  <c r="U2367" i="5"/>
  <c r="U2379" i="5"/>
  <c r="W2379" i="5" s="1"/>
  <c r="Y2379" i="5" s="1"/>
  <c r="T2379" i="5"/>
  <c r="X2379" i="5" s="1"/>
  <c r="Z2379" i="5"/>
  <c r="U2383" i="5"/>
  <c r="W2383" i="5" s="1"/>
  <c r="Y2383" i="5" s="1"/>
  <c r="T2394" i="5"/>
  <c r="X2394" i="5" s="1"/>
  <c r="Z2394" i="5"/>
  <c r="T2395" i="5"/>
  <c r="X2395" i="5" s="1"/>
  <c r="Z2395" i="5"/>
  <c r="T2398" i="5"/>
  <c r="X2398" i="5" s="1"/>
  <c r="Z2398" i="5"/>
  <c r="T2407" i="5"/>
  <c r="X2407" i="5" s="1"/>
  <c r="Z2407" i="5"/>
  <c r="R2434" i="5"/>
  <c r="S2434" i="5" s="1"/>
  <c r="M2434" i="5"/>
  <c r="V2434" i="5" s="1"/>
  <c r="AA2434" i="5"/>
  <c r="AD2434" i="5"/>
  <c r="V2447" i="5"/>
  <c r="R2455" i="5"/>
  <c r="S2455" i="5" s="1"/>
  <c r="AD2455" i="5"/>
  <c r="AA2455" i="5"/>
  <c r="R2483" i="5"/>
  <c r="S2483" i="5" s="1"/>
  <c r="V2483" i="5"/>
  <c r="AA2483" i="5"/>
  <c r="AD2483" i="5"/>
  <c r="V2520" i="5"/>
  <c r="N2520" i="5"/>
  <c r="T2536" i="5"/>
  <c r="X2536" i="5" s="1"/>
  <c r="Z2536" i="5"/>
  <c r="T2551" i="5"/>
  <c r="X2551" i="5" s="1"/>
  <c r="Z2551" i="5"/>
  <c r="T2558" i="5"/>
  <c r="X2558" i="5" s="1"/>
  <c r="Z2558" i="5"/>
  <c r="R2582" i="5"/>
  <c r="S2582" i="5" s="1"/>
  <c r="M2582" i="5"/>
  <c r="N2582" i="5" s="1"/>
  <c r="AD2582" i="5"/>
  <c r="T2589" i="5"/>
  <c r="X2589" i="5" s="1"/>
  <c r="Z2589" i="5"/>
  <c r="U2741" i="5"/>
  <c r="W2741" i="5" s="1"/>
  <c r="Y2741" i="5" s="1"/>
  <c r="N2741" i="5"/>
  <c r="U2765" i="5"/>
  <c r="W2765" i="5" s="1"/>
  <c r="Y2765" i="5" s="1"/>
  <c r="N2765" i="5"/>
  <c r="U2905" i="5"/>
  <c r="W2905" i="5" s="1"/>
  <c r="Y2905" i="5" s="1"/>
  <c r="N2905" i="5"/>
  <c r="N2937" i="5"/>
  <c r="N2969" i="5"/>
  <c r="N3001" i="5"/>
  <c r="N3033" i="5"/>
  <c r="U3252" i="5"/>
  <c r="W3252" i="5" s="1"/>
  <c r="Y3252" i="5" s="1"/>
  <c r="N3252" i="5"/>
  <c r="T1812" i="5"/>
  <c r="X1812" i="5" s="1"/>
  <c r="Z1812" i="5"/>
  <c r="U1849" i="5"/>
  <c r="T1878" i="5"/>
  <c r="X1878" i="5" s="1"/>
  <c r="Z1878" i="5"/>
  <c r="V1901" i="5"/>
  <c r="T1920" i="5"/>
  <c r="X1920" i="5" s="1"/>
  <c r="Z1920" i="5"/>
  <c r="T1979" i="5"/>
  <c r="X1979" i="5" s="1"/>
  <c r="Z1979" i="5"/>
  <c r="T1989" i="5"/>
  <c r="X1989" i="5" s="1"/>
  <c r="Z1989" i="5"/>
  <c r="T2053" i="5"/>
  <c r="X2053" i="5" s="1"/>
  <c r="Z2053" i="5"/>
  <c r="T2071" i="5"/>
  <c r="X2071" i="5" s="1"/>
  <c r="Z2071" i="5"/>
  <c r="T2125" i="5"/>
  <c r="X2125" i="5" s="1"/>
  <c r="Z2125" i="5"/>
  <c r="U2142" i="5"/>
  <c r="W2142" i="5" s="1"/>
  <c r="Y2142" i="5" s="1"/>
  <c r="N2142" i="5"/>
  <c r="T2143" i="5"/>
  <c r="X2143" i="5" s="1"/>
  <c r="Z2143" i="5"/>
  <c r="U2212" i="5"/>
  <c r="W2212" i="5" s="1"/>
  <c r="Y2212" i="5" s="1"/>
  <c r="T2229" i="5"/>
  <c r="X2229" i="5" s="1"/>
  <c r="Z2229" i="5"/>
  <c r="U2230" i="5"/>
  <c r="W2230" i="5" s="1"/>
  <c r="Y2230" i="5" s="1"/>
  <c r="N2230" i="5"/>
  <c r="V2265" i="5"/>
  <c r="N2265" i="5"/>
  <c r="T2289" i="5"/>
  <c r="X2289" i="5" s="1"/>
  <c r="Z2289" i="5"/>
  <c r="U2300" i="5"/>
  <c r="W2300" i="5" s="1"/>
  <c r="Y2300" i="5" s="1"/>
  <c r="N2300" i="5"/>
  <c r="T2306" i="5"/>
  <c r="X2306" i="5" s="1"/>
  <c r="Z2306" i="5"/>
  <c r="T2316" i="5"/>
  <c r="X2316" i="5" s="1"/>
  <c r="Z2316" i="5"/>
  <c r="V2377" i="5"/>
  <c r="N2377" i="5"/>
  <c r="T2421" i="5"/>
  <c r="X2421" i="5" s="1"/>
  <c r="Z2421" i="5"/>
  <c r="T2423" i="5"/>
  <c r="X2423" i="5" s="1"/>
  <c r="Z2423" i="5"/>
  <c r="U2470" i="5"/>
  <c r="W2470" i="5" s="1"/>
  <c r="Y2470" i="5" s="1"/>
  <c r="N2470" i="5"/>
  <c r="V2503" i="5"/>
  <c r="W2503" i="5" s="1"/>
  <c r="Y2503" i="5" s="1"/>
  <c r="N2503" i="5"/>
  <c r="V2527" i="5"/>
  <c r="V2586" i="5"/>
  <c r="U2673" i="5"/>
  <c r="W2673" i="5" s="1"/>
  <c r="Y2673" i="5" s="1"/>
  <c r="N2673" i="5"/>
  <c r="U2681" i="5"/>
  <c r="N2681" i="5"/>
  <c r="U2693" i="5"/>
  <c r="W2693" i="5" s="1"/>
  <c r="Y2693" i="5" s="1"/>
  <c r="N2693" i="5"/>
  <c r="W2754" i="5"/>
  <c r="Y2754" i="5" s="1"/>
  <c r="U2773" i="5"/>
  <c r="W2773" i="5" s="1"/>
  <c r="Y2773" i="5" s="1"/>
  <c r="N2773" i="5"/>
  <c r="U2805" i="5"/>
  <c r="W2805" i="5" s="1"/>
  <c r="Y2805" i="5" s="1"/>
  <c r="N2805" i="5"/>
  <c r="U2813" i="5"/>
  <c r="W2813" i="5" s="1"/>
  <c r="Y2813" i="5" s="1"/>
  <c r="N2813" i="5"/>
  <c r="U2845" i="5"/>
  <c r="N2845" i="5"/>
  <c r="U2861" i="5"/>
  <c r="N2861" i="5"/>
  <c r="U2885" i="5"/>
  <c r="W2885" i="5" s="1"/>
  <c r="Y2885" i="5" s="1"/>
  <c r="N2885" i="5"/>
  <c r="U2921" i="5"/>
  <c r="N2921" i="5"/>
  <c r="U2957" i="5"/>
  <c r="W2957" i="5" s="1"/>
  <c r="Y2957" i="5" s="1"/>
  <c r="N2957" i="5"/>
  <c r="U2989" i="5"/>
  <c r="W2989" i="5" s="1"/>
  <c r="Y2989" i="5" s="1"/>
  <c r="N2989" i="5"/>
  <c r="T2494" i="5"/>
  <c r="X2494" i="5" s="1"/>
  <c r="Z2494" i="5"/>
  <c r="V2524" i="5"/>
  <c r="W2524" i="5" s="1"/>
  <c r="Y2524" i="5" s="1"/>
  <c r="T2568" i="5"/>
  <c r="X2568" i="5" s="1"/>
  <c r="Z2568" i="5"/>
  <c r="T2600" i="5"/>
  <c r="X2600" i="5" s="1"/>
  <c r="Z2600" i="5"/>
  <c r="T2604" i="5"/>
  <c r="X2604" i="5" s="1"/>
  <c r="Z2604" i="5"/>
  <c r="T2613" i="5"/>
  <c r="X2613" i="5" s="1"/>
  <c r="Z2613" i="5"/>
  <c r="V2643" i="5"/>
  <c r="W2643" i="5" s="1"/>
  <c r="Y2643" i="5" s="1"/>
  <c r="N2643" i="5"/>
  <c r="V2659" i="5"/>
  <c r="W2659" i="5" s="1"/>
  <c r="Y2659" i="5" s="1"/>
  <c r="N2659" i="5"/>
  <c r="T2673" i="5"/>
  <c r="X2673" i="5" s="1"/>
  <c r="Z2673" i="5"/>
  <c r="U2683" i="5"/>
  <c r="W2683" i="5" s="1"/>
  <c r="Y2683" i="5" s="1"/>
  <c r="N2683" i="5"/>
  <c r="T2697" i="5"/>
  <c r="X2697" i="5" s="1"/>
  <c r="Z2697" i="5"/>
  <c r="T2708" i="5"/>
  <c r="X2708" i="5" s="1"/>
  <c r="Z2708" i="5"/>
  <c r="V2709" i="5"/>
  <c r="T2717" i="5"/>
  <c r="X2717" i="5" s="1"/>
  <c r="Z2717" i="5"/>
  <c r="T2727" i="5"/>
  <c r="X2727" i="5" s="1"/>
  <c r="Z2727" i="5"/>
  <c r="T2736" i="5"/>
  <c r="X2736" i="5" s="1"/>
  <c r="Z2736" i="5"/>
  <c r="V2747" i="5"/>
  <c r="W2747" i="5" s="1"/>
  <c r="Y2747" i="5" s="1"/>
  <c r="N2747" i="5"/>
  <c r="V2779" i="5"/>
  <c r="W2779" i="5" s="1"/>
  <c r="Y2779" i="5" s="1"/>
  <c r="N2779" i="5"/>
  <c r="T2788" i="5"/>
  <c r="X2788" i="5" s="1"/>
  <c r="Z2788" i="5"/>
  <c r="T2826" i="5"/>
  <c r="X2826" i="5" s="1"/>
  <c r="Z2826" i="5"/>
  <c r="T2857" i="5"/>
  <c r="X2857" i="5" s="1"/>
  <c r="Z2857" i="5"/>
  <c r="Z2874" i="5"/>
  <c r="T2874" i="5"/>
  <c r="X2874" i="5" s="1"/>
  <c r="T2909" i="5"/>
  <c r="X2909" i="5" s="1"/>
  <c r="Z2909" i="5"/>
  <c r="T2941" i="5"/>
  <c r="X2941" i="5" s="1"/>
  <c r="Z2941" i="5"/>
  <c r="T2974" i="5"/>
  <c r="X2974" i="5" s="1"/>
  <c r="Z2974" i="5"/>
  <c r="V3054" i="5"/>
  <c r="N3054" i="5"/>
  <c r="N3120" i="5"/>
  <c r="U3140" i="5"/>
  <c r="W3140" i="5" s="1"/>
  <c r="Y3140" i="5" s="1"/>
  <c r="N3140" i="5"/>
  <c r="V3230" i="5"/>
  <c r="W3230" i="5" s="1"/>
  <c r="Y3230" i="5" s="1"/>
  <c r="N3230" i="5"/>
  <c r="V2605" i="5"/>
  <c r="U2703" i="5"/>
  <c r="W2703" i="5" s="1"/>
  <c r="Y2703" i="5" s="1"/>
  <c r="N2703" i="5"/>
  <c r="T2802" i="5"/>
  <c r="X2802" i="5" s="1"/>
  <c r="Z2802" i="5"/>
  <c r="V2815" i="5"/>
  <c r="W2815" i="5" s="1"/>
  <c r="Y2815" i="5" s="1"/>
  <c r="N2815" i="5"/>
  <c r="V2831" i="5"/>
  <c r="W2831" i="5" s="1"/>
  <c r="Y2831" i="5" s="1"/>
  <c r="N2831" i="5"/>
  <c r="T2841" i="5"/>
  <c r="X2841" i="5" s="1"/>
  <c r="Z2841" i="5"/>
  <c r="R2849" i="5"/>
  <c r="S2849" i="5" s="1"/>
  <c r="T2849" i="5" s="1"/>
  <c r="X2849" i="5" s="1"/>
  <c r="AD2849" i="5"/>
  <c r="AA2849" i="5"/>
  <c r="T2859" i="5"/>
  <c r="X2859" i="5" s="1"/>
  <c r="Z2859" i="5"/>
  <c r="V2861" i="5"/>
  <c r="T2868" i="5"/>
  <c r="X2868" i="5" s="1"/>
  <c r="Z2868" i="5"/>
  <c r="T2893" i="5"/>
  <c r="X2893" i="5" s="1"/>
  <c r="Z2893" i="5"/>
  <c r="R2906" i="5"/>
  <c r="S2906" i="5" s="1"/>
  <c r="M2906" i="5"/>
  <c r="N2906" i="5" s="1"/>
  <c r="AA2906" i="5"/>
  <c r="AD2906" i="5"/>
  <c r="T2913" i="5"/>
  <c r="X2913" i="5" s="1"/>
  <c r="Z2913" i="5"/>
  <c r="R2924" i="5"/>
  <c r="S2924" i="5" s="1"/>
  <c r="AD2924" i="5"/>
  <c r="AA2924" i="5"/>
  <c r="U2934" i="5"/>
  <c r="W2934" i="5" s="1"/>
  <c r="Y2934" i="5" s="1"/>
  <c r="T2934" i="5"/>
  <c r="X2934" i="5" s="1"/>
  <c r="Z2934" i="5"/>
  <c r="T2954" i="5"/>
  <c r="X2954" i="5" s="1"/>
  <c r="Z2954" i="5"/>
  <c r="T2976" i="5"/>
  <c r="X2976" i="5" s="1"/>
  <c r="Z2976" i="5"/>
  <c r="T2991" i="5"/>
  <c r="X2991" i="5" s="1"/>
  <c r="Z2991" i="5"/>
  <c r="U3005" i="5"/>
  <c r="W3005" i="5" s="1"/>
  <c r="Y3005" i="5" s="1"/>
  <c r="N3005" i="5"/>
  <c r="V3027" i="5"/>
  <c r="N3027" i="5"/>
  <c r="R3033" i="5"/>
  <c r="S3033" i="5" s="1"/>
  <c r="V3033" i="5"/>
  <c r="AD3033" i="5"/>
  <c r="AA3033" i="5"/>
  <c r="U3047" i="5"/>
  <c r="W3047" i="5" s="1"/>
  <c r="Y3047" i="5" s="1"/>
  <c r="N3047" i="5"/>
  <c r="U3079" i="5"/>
  <c r="W3079" i="5" s="1"/>
  <c r="Y3079" i="5" s="1"/>
  <c r="N3079" i="5"/>
  <c r="T3091" i="5"/>
  <c r="X3091" i="5" s="1"/>
  <c r="Z3091" i="5"/>
  <c r="T3099" i="5"/>
  <c r="X3099" i="5" s="1"/>
  <c r="Z3099" i="5"/>
  <c r="T3107" i="5"/>
  <c r="X3107" i="5" s="1"/>
  <c r="Z3107" i="5"/>
  <c r="T3115" i="5"/>
  <c r="X3115" i="5" s="1"/>
  <c r="Z3115" i="5"/>
  <c r="T3121" i="5"/>
  <c r="X3121" i="5" s="1"/>
  <c r="Z3121" i="5"/>
  <c r="T3130" i="5"/>
  <c r="X3130" i="5" s="1"/>
  <c r="Z3130" i="5"/>
  <c r="V3149" i="5"/>
  <c r="N3149" i="5"/>
  <c r="R3167" i="5"/>
  <c r="S3167" i="5" s="1"/>
  <c r="Z3167" i="5" s="1"/>
  <c r="AD3167" i="5"/>
  <c r="AA3167" i="5"/>
  <c r="R3184" i="5"/>
  <c r="S3184" i="5" s="1"/>
  <c r="V3184" i="5"/>
  <c r="AD3184" i="5"/>
  <c r="AA3184" i="5"/>
  <c r="N3188" i="5"/>
  <c r="T3215" i="5"/>
  <c r="X3215" i="5" s="1"/>
  <c r="Z3215" i="5"/>
  <c r="T3225" i="5"/>
  <c r="X3225" i="5" s="1"/>
  <c r="Z3225" i="5"/>
  <c r="U3240" i="5"/>
  <c r="W3240" i="5" s="1"/>
  <c r="Y3240" i="5" s="1"/>
  <c r="N3240" i="5"/>
  <c r="R3262" i="5"/>
  <c r="S3262" i="5" s="1"/>
  <c r="M3262" i="5"/>
  <c r="AD3262" i="5"/>
  <c r="AA3262" i="5"/>
  <c r="R3277" i="5"/>
  <c r="S3277" i="5" s="1"/>
  <c r="T3277" i="5" s="1"/>
  <c r="X3277" i="5" s="1"/>
  <c r="M3277" i="5"/>
  <c r="AD3277" i="5"/>
  <c r="R3291" i="5"/>
  <c r="S3291" i="5" s="1"/>
  <c r="M3291" i="5"/>
  <c r="V3291" i="5" s="1"/>
  <c r="AD3291" i="5"/>
  <c r="AA3291" i="5"/>
  <c r="U3315" i="5"/>
  <c r="V3315" i="5"/>
  <c r="N3315" i="5"/>
  <c r="U3347" i="5"/>
  <c r="W3347" i="5" s="1"/>
  <c r="Y3347" i="5" s="1"/>
  <c r="N3347" i="5"/>
  <c r="U3354" i="5"/>
  <c r="W3354" i="5" s="1"/>
  <c r="Y3354" i="5" s="1"/>
  <c r="N3354" i="5"/>
  <c r="V3360" i="5"/>
  <c r="N3360" i="5"/>
  <c r="R3366" i="5"/>
  <c r="S3366" i="5" s="1"/>
  <c r="AA3366" i="5"/>
  <c r="AD3366" i="5"/>
  <c r="V3420" i="5"/>
  <c r="W3420" i="5" s="1"/>
  <c r="Y3420" i="5" s="1"/>
  <c r="N3420" i="5"/>
  <c r="T2465" i="5"/>
  <c r="X2465" i="5" s="1"/>
  <c r="Z2465" i="5"/>
  <c r="T2501" i="5"/>
  <c r="X2501" i="5" s="1"/>
  <c r="Z2501" i="5"/>
  <c r="V2543" i="5"/>
  <c r="T2549" i="5"/>
  <c r="X2549" i="5" s="1"/>
  <c r="Z2549" i="5"/>
  <c r="T2667" i="5"/>
  <c r="X2667" i="5" s="1"/>
  <c r="Z2667" i="5"/>
  <c r="T2675" i="5"/>
  <c r="X2675" i="5" s="1"/>
  <c r="Z2675" i="5"/>
  <c r="V2681" i="5"/>
  <c r="T2689" i="5"/>
  <c r="X2689" i="5" s="1"/>
  <c r="Z2689" i="5"/>
  <c r="U2700" i="5"/>
  <c r="W2700" i="5" s="1"/>
  <c r="Y2700" i="5" s="1"/>
  <c r="N2700" i="5"/>
  <c r="T2744" i="5"/>
  <c r="X2744" i="5" s="1"/>
  <c r="Z2744" i="5"/>
  <c r="V2745" i="5"/>
  <c r="T2783" i="5"/>
  <c r="X2783" i="5" s="1"/>
  <c r="Z2783" i="5"/>
  <c r="V2839" i="5"/>
  <c r="N2839" i="5"/>
  <c r="V2845" i="5"/>
  <c r="V2871" i="5"/>
  <c r="N2871" i="5"/>
  <c r="T2887" i="5"/>
  <c r="X2887" i="5" s="1"/>
  <c r="Z2887" i="5"/>
  <c r="T2896" i="5"/>
  <c r="X2896" i="5" s="1"/>
  <c r="Z2896" i="5"/>
  <c r="V2902" i="5"/>
  <c r="W2902" i="5" s="1"/>
  <c r="Y2902" i="5" s="1"/>
  <c r="T2907" i="5"/>
  <c r="X2907" i="5" s="1"/>
  <c r="Z2907" i="5"/>
  <c r="U2913" i="5"/>
  <c r="W2913" i="5" s="1"/>
  <c r="Y2913" i="5" s="1"/>
  <c r="V2921" i="5"/>
  <c r="T2940" i="5"/>
  <c r="X2940" i="5" s="1"/>
  <c r="Z2940" i="5"/>
  <c r="U3130" i="5"/>
  <c r="V2484" i="5"/>
  <c r="W2484" i="5" s="1"/>
  <c r="Y2484" i="5" s="1"/>
  <c r="T2503" i="5"/>
  <c r="X2503" i="5" s="1"/>
  <c r="Z2503" i="5"/>
  <c r="U2539" i="5"/>
  <c r="T2555" i="5"/>
  <c r="X2555" i="5" s="1"/>
  <c r="Z2555" i="5"/>
  <c r="T2565" i="5"/>
  <c r="X2565" i="5" s="1"/>
  <c r="Z2565" i="5"/>
  <c r="T2598" i="5"/>
  <c r="X2598" i="5" s="1"/>
  <c r="Z2598" i="5"/>
  <c r="T2614" i="5"/>
  <c r="X2614" i="5" s="1"/>
  <c r="Z2614" i="5"/>
  <c r="T2630" i="5"/>
  <c r="X2630" i="5" s="1"/>
  <c r="Z2630" i="5"/>
  <c r="V2665" i="5"/>
  <c r="V2695" i="5"/>
  <c r="W2695" i="5" s="1"/>
  <c r="Y2695" i="5" s="1"/>
  <c r="N2695" i="5"/>
  <c r="T2721" i="5"/>
  <c r="X2721" i="5" s="1"/>
  <c r="Z2721" i="5"/>
  <c r="V2733" i="5"/>
  <c r="T2752" i="5"/>
  <c r="X2752" i="5" s="1"/>
  <c r="Z2752" i="5"/>
  <c r="V2763" i="5"/>
  <c r="W2763" i="5" s="1"/>
  <c r="Y2763" i="5" s="1"/>
  <c r="N2763" i="5"/>
  <c r="T2821" i="5"/>
  <c r="X2821" i="5" s="1"/>
  <c r="Z2821" i="5"/>
  <c r="T2833" i="5"/>
  <c r="X2833" i="5" s="1"/>
  <c r="Z2833" i="5"/>
  <c r="T2834" i="5"/>
  <c r="X2834" i="5" s="1"/>
  <c r="Z2834" i="5"/>
  <c r="R2870" i="5"/>
  <c r="S2870" i="5" s="1"/>
  <c r="M2870" i="5"/>
  <c r="N2870" i="5" s="1"/>
  <c r="AD2870" i="5"/>
  <c r="AA2870" i="5"/>
  <c r="U2877" i="5"/>
  <c r="W2877" i="5" s="1"/>
  <c r="Y2877" i="5" s="1"/>
  <c r="N2877" i="5"/>
  <c r="T2891" i="5"/>
  <c r="X2891" i="5" s="1"/>
  <c r="Z2891" i="5"/>
  <c r="R2898" i="5"/>
  <c r="S2898" i="5" s="1"/>
  <c r="T2898" i="5" s="1"/>
  <c r="X2898" i="5" s="1"/>
  <c r="M2898" i="5"/>
  <c r="N2898" i="5" s="1"/>
  <c r="AA2898" i="5"/>
  <c r="AD2898" i="5"/>
  <c r="T2911" i="5"/>
  <c r="X2911" i="5" s="1"/>
  <c r="Z2911" i="5"/>
  <c r="T2912" i="5"/>
  <c r="X2912" i="5" s="1"/>
  <c r="Z2912" i="5"/>
  <c r="U2930" i="5"/>
  <c r="W2930" i="5" s="1"/>
  <c r="Y2930" i="5" s="1"/>
  <c r="T2930" i="5"/>
  <c r="X2930" i="5" s="1"/>
  <c r="Z2930" i="5"/>
  <c r="T2936" i="5"/>
  <c r="X2936" i="5" s="1"/>
  <c r="Z2936" i="5"/>
  <c r="T2956" i="5"/>
  <c r="X2956" i="5" s="1"/>
  <c r="Z2956" i="5"/>
  <c r="V2991" i="5"/>
  <c r="N2991" i="5"/>
  <c r="U2996" i="5"/>
  <c r="N2996" i="5"/>
  <c r="U3002" i="5"/>
  <c r="W3002" i="5" s="1"/>
  <c r="Y3002" i="5" s="1"/>
  <c r="N3002" i="5"/>
  <c r="R3031" i="5"/>
  <c r="S3031" i="5" s="1"/>
  <c r="AA3031" i="5"/>
  <c r="AD3031" i="5"/>
  <c r="R3040" i="5"/>
  <c r="S3040" i="5" s="1"/>
  <c r="AD3040" i="5"/>
  <c r="AA3040" i="5"/>
  <c r="R3049" i="5"/>
  <c r="S3049" i="5" s="1"/>
  <c r="AD3049" i="5"/>
  <c r="AA3049" i="5"/>
  <c r="R3058" i="5"/>
  <c r="S3058" i="5" s="1"/>
  <c r="M3058" i="5"/>
  <c r="AA3058" i="5"/>
  <c r="AD3058" i="5"/>
  <c r="R3075" i="5"/>
  <c r="S3075" i="5" s="1"/>
  <c r="T3075" i="5" s="1"/>
  <c r="X3075" i="5" s="1"/>
  <c r="M3075" i="5"/>
  <c r="AA3075" i="5"/>
  <c r="AD3075" i="5"/>
  <c r="V3082" i="5"/>
  <c r="N3082" i="5"/>
  <c r="U3097" i="5"/>
  <c r="W3097" i="5" s="1"/>
  <c r="Y3097" i="5" s="1"/>
  <c r="N3097" i="5"/>
  <c r="V3126" i="5"/>
  <c r="W3126" i="5" s="1"/>
  <c r="Y3126" i="5" s="1"/>
  <c r="N3126" i="5"/>
  <c r="R3152" i="5"/>
  <c r="S3152" i="5" s="1"/>
  <c r="T3152" i="5" s="1"/>
  <c r="X3152" i="5" s="1"/>
  <c r="V3152" i="5"/>
  <c r="AD3152" i="5"/>
  <c r="AA3152" i="5"/>
  <c r="R3206" i="5"/>
  <c r="S3206" i="5" s="1"/>
  <c r="M3206" i="5"/>
  <c r="AA3206" i="5"/>
  <c r="AD3206" i="5"/>
  <c r="R3209" i="5"/>
  <c r="S3209" i="5" s="1"/>
  <c r="T3209" i="5" s="1"/>
  <c r="X3209" i="5" s="1"/>
  <c r="AD3209" i="5"/>
  <c r="AA3209" i="5"/>
  <c r="R3234" i="5"/>
  <c r="S3234" i="5" s="1"/>
  <c r="M3234" i="5"/>
  <c r="AA3234" i="5"/>
  <c r="AD3234" i="5"/>
  <c r="U3244" i="5"/>
  <c r="W3244" i="5" s="1"/>
  <c r="Y3244" i="5" s="1"/>
  <c r="N3244" i="5"/>
  <c r="R3260" i="5"/>
  <c r="S3260" i="5" s="1"/>
  <c r="AD3260" i="5"/>
  <c r="AA3260" i="5"/>
  <c r="U3293" i="5"/>
  <c r="W3293" i="5" s="1"/>
  <c r="Y3293" i="5" s="1"/>
  <c r="N3293" i="5"/>
  <c r="R3305" i="5"/>
  <c r="S3305" i="5" s="1"/>
  <c r="M3305" i="5"/>
  <c r="AA3305" i="5"/>
  <c r="AD3305" i="5"/>
  <c r="R3311" i="5"/>
  <c r="S3311" i="5" s="1"/>
  <c r="M3311" i="5"/>
  <c r="V3311" i="5" s="1"/>
  <c r="AA3311" i="5"/>
  <c r="AD3311" i="5"/>
  <c r="R3334" i="5"/>
  <c r="S3334" i="5" s="1"/>
  <c r="AA3334" i="5"/>
  <c r="AD3334" i="5"/>
  <c r="R3355" i="5"/>
  <c r="S3355" i="5" s="1"/>
  <c r="M3355" i="5"/>
  <c r="V3355" i="5" s="1"/>
  <c r="AD3355" i="5"/>
  <c r="AA3355" i="5"/>
  <c r="U3371" i="5"/>
  <c r="N3371" i="5"/>
  <c r="V3408" i="5"/>
  <c r="N3408" i="5"/>
  <c r="V2890" i="5"/>
  <c r="T3003" i="5"/>
  <c r="X3003" i="5" s="1"/>
  <c r="Z3003" i="5"/>
  <c r="T3083" i="5"/>
  <c r="X3083" i="5" s="1"/>
  <c r="Z3083" i="5"/>
  <c r="T3097" i="5"/>
  <c r="X3097" i="5" s="1"/>
  <c r="Z3097" i="5"/>
  <c r="T3194" i="5"/>
  <c r="X3194" i="5" s="1"/>
  <c r="Z3194" i="5"/>
  <c r="T3274" i="5"/>
  <c r="X3274" i="5" s="1"/>
  <c r="Z3274" i="5"/>
  <c r="T3342" i="5"/>
  <c r="X3342" i="5" s="1"/>
  <c r="Z3342" i="5"/>
  <c r="T3379" i="5"/>
  <c r="X3379" i="5" s="1"/>
  <c r="Z3379" i="5"/>
  <c r="R3388" i="5"/>
  <c r="S3388" i="5" s="1"/>
  <c r="AD3388" i="5"/>
  <c r="AA3388" i="5"/>
  <c r="U3395" i="5"/>
  <c r="V3395" i="5"/>
  <c r="N3395" i="5"/>
  <c r="V3400" i="5"/>
  <c r="W3400" i="5" s="1"/>
  <c r="Y3400" i="5" s="1"/>
  <c r="N3400" i="5"/>
  <c r="V3410" i="5"/>
  <c r="N3410" i="5"/>
  <c r="R3419" i="5"/>
  <c r="S3419" i="5" s="1"/>
  <c r="M3419" i="5"/>
  <c r="V3419" i="5" s="1"/>
  <c r="AA3419" i="5"/>
  <c r="AD3419" i="5"/>
  <c r="U3440" i="5"/>
  <c r="W3440" i="5" s="1"/>
  <c r="Y3440" i="5" s="1"/>
  <c r="N3440" i="5"/>
  <c r="U3448" i="5"/>
  <c r="W3448" i="5" s="1"/>
  <c r="Y3448" i="5" s="1"/>
  <c r="N3448" i="5"/>
  <c r="N3455" i="5"/>
  <c r="U3463" i="5"/>
  <c r="W3463" i="5" s="1"/>
  <c r="Y3463" i="5" s="1"/>
  <c r="N3463" i="5"/>
  <c r="U3471" i="5"/>
  <c r="W3471" i="5" s="1"/>
  <c r="Y3471" i="5" s="1"/>
  <c r="N3471" i="5"/>
  <c r="U3478" i="5"/>
  <c r="V3478" i="5"/>
  <c r="N3478" i="5"/>
  <c r="U3494" i="5"/>
  <c r="V3494" i="5"/>
  <c r="N3494" i="5"/>
  <c r="R3534" i="5"/>
  <c r="S3534" i="5" s="1"/>
  <c r="Z3534" i="5" s="1"/>
  <c r="AD3534" i="5"/>
  <c r="AA3534" i="5"/>
  <c r="R3566" i="5"/>
  <c r="S3566" i="5" s="1"/>
  <c r="AD3566" i="5"/>
  <c r="AA3566" i="5"/>
  <c r="R3576" i="5"/>
  <c r="S3576" i="5" s="1"/>
  <c r="AA3576" i="5"/>
  <c r="AD3576" i="5"/>
  <c r="R3607" i="5"/>
  <c r="S3607" i="5" s="1"/>
  <c r="Z3607" i="5" s="1"/>
  <c r="AA3607" i="5"/>
  <c r="AD3607" i="5"/>
  <c r="R3647" i="5"/>
  <c r="S3647" i="5" s="1"/>
  <c r="Z3647" i="5" s="1"/>
  <c r="AD3647" i="5"/>
  <c r="AA3647" i="5"/>
  <c r="T3707" i="5"/>
  <c r="X3707" i="5" s="1"/>
  <c r="Z3707" i="5"/>
  <c r="T2992" i="5"/>
  <c r="X2992" i="5" s="1"/>
  <c r="Z2992" i="5"/>
  <c r="T2997" i="5"/>
  <c r="X2997" i="5" s="1"/>
  <c r="Z2997" i="5"/>
  <c r="T3143" i="5"/>
  <c r="X3143" i="5" s="1"/>
  <c r="Z3143" i="5"/>
  <c r="V3164" i="5"/>
  <c r="Z3201" i="5"/>
  <c r="T3201" i="5"/>
  <c r="X3201" i="5" s="1"/>
  <c r="T3217" i="5"/>
  <c r="X3217" i="5" s="1"/>
  <c r="Z3217" i="5"/>
  <c r="V3257" i="5"/>
  <c r="T3279" i="5"/>
  <c r="X3279" i="5" s="1"/>
  <c r="Z3279" i="5"/>
  <c r="T3298" i="5"/>
  <c r="X3298" i="5" s="1"/>
  <c r="Z3298" i="5"/>
  <c r="T3338" i="5"/>
  <c r="X3338" i="5" s="1"/>
  <c r="Z3338" i="5"/>
  <c r="T3345" i="5"/>
  <c r="X3345" i="5" s="1"/>
  <c r="Z3345" i="5"/>
  <c r="T3348" i="5"/>
  <c r="X3348" i="5" s="1"/>
  <c r="Z3348" i="5"/>
  <c r="T3351" i="5"/>
  <c r="X3351" i="5" s="1"/>
  <c r="Z3351" i="5"/>
  <c r="U3375" i="5"/>
  <c r="W3375" i="5" s="1"/>
  <c r="Y3375" i="5" s="1"/>
  <c r="N3375" i="5"/>
  <c r="T3387" i="5"/>
  <c r="X3387" i="5" s="1"/>
  <c r="Z3387" i="5"/>
  <c r="R3393" i="5"/>
  <c r="S3393" i="5" s="1"/>
  <c r="Z3393" i="5" s="1"/>
  <c r="M3393" i="5"/>
  <c r="AD3393" i="5"/>
  <c r="AA3393" i="5"/>
  <c r="T3396" i="5"/>
  <c r="X3396" i="5" s="1"/>
  <c r="Z3396" i="5"/>
  <c r="T3400" i="5"/>
  <c r="X3400" i="5" s="1"/>
  <c r="Z3400" i="5"/>
  <c r="T3410" i="5"/>
  <c r="X3410" i="5" s="1"/>
  <c r="Z3410" i="5"/>
  <c r="V3414" i="5"/>
  <c r="W3414" i="5" s="1"/>
  <c r="Y3414" i="5" s="1"/>
  <c r="N3414" i="5"/>
  <c r="R3428" i="5"/>
  <c r="S3428" i="5" s="1"/>
  <c r="M3428" i="5"/>
  <c r="AA3428" i="5"/>
  <c r="AD3428" i="5"/>
  <c r="V3435" i="5"/>
  <c r="N3435" i="5"/>
  <c r="T3442" i="5"/>
  <c r="X3442" i="5" s="1"/>
  <c r="Z3442" i="5"/>
  <c r="T3450" i="5"/>
  <c r="X3450" i="5" s="1"/>
  <c r="Z3450" i="5"/>
  <c r="T3465" i="5"/>
  <c r="X3465" i="5" s="1"/>
  <c r="Z3465" i="5"/>
  <c r="U3480" i="5"/>
  <c r="V3480" i="5"/>
  <c r="N3480" i="5"/>
  <c r="U3488" i="5"/>
  <c r="V3488" i="5"/>
  <c r="N3488" i="5"/>
  <c r="R3493" i="5"/>
  <c r="S3493" i="5" s="1"/>
  <c r="M3493" i="5"/>
  <c r="V3493" i="5" s="1"/>
  <c r="AA3493" i="5"/>
  <c r="AD3493" i="5"/>
  <c r="R3501" i="5"/>
  <c r="S3501" i="5" s="1"/>
  <c r="M3501" i="5"/>
  <c r="V3501" i="5" s="1"/>
  <c r="AD3501" i="5"/>
  <c r="AA3501" i="5"/>
  <c r="R3512" i="5"/>
  <c r="S3512" i="5" s="1"/>
  <c r="Z3512" i="5" s="1"/>
  <c r="AA3512" i="5"/>
  <c r="AD3512" i="5"/>
  <c r="R3525" i="5"/>
  <c r="S3525" i="5" s="1"/>
  <c r="AA3525" i="5"/>
  <c r="AD3525" i="5"/>
  <c r="R3532" i="5"/>
  <c r="S3532" i="5" s="1"/>
  <c r="AA3532" i="5"/>
  <c r="AD3532" i="5"/>
  <c r="R3540" i="5"/>
  <c r="S3540" i="5" s="1"/>
  <c r="Z3540" i="5" s="1"/>
  <c r="AD3540" i="5"/>
  <c r="AA3540" i="5"/>
  <c r="R3548" i="5"/>
  <c r="S3548" i="5" s="1"/>
  <c r="Z3548" i="5" s="1"/>
  <c r="AD3548" i="5"/>
  <c r="AA3548" i="5"/>
  <c r="R3556" i="5"/>
  <c r="S3556" i="5" s="1"/>
  <c r="AD3556" i="5"/>
  <c r="AA3556" i="5"/>
  <c r="R3564" i="5"/>
  <c r="S3564" i="5" s="1"/>
  <c r="AD3564" i="5"/>
  <c r="AA3564" i="5"/>
  <c r="T3573" i="5"/>
  <c r="X3573" i="5" s="1"/>
  <c r="Z3573" i="5"/>
  <c r="T3581" i="5"/>
  <c r="X3581" i="5" s="1"/>
  <c r="Z3581" i="5"/>
  <c r="T3589" i="5"/>
  <c r="X3589" i="5" s="1"/>
  <c r="Z3589" i="5"/>
  <c r="R3597" i="5"/>
  <c r="S3597" i="5" s="1"/>
  <c r="AD3597" i="5"/>
  <c r="AA3597" i="5"/>
  <c r="R3605" i="5"/>
  <c r="S3605" i="5" s="1"/>
  <c r="AA3605" i="5"/>
  <c r="AD3605" i="5"/>
  <c r="R3613" i="5"/>
  <c r="S3613" i="5" s="1"/>
  <c r="AD3613" i="5"/>
  <c r="AA3613" i="5"/>
  <c r="R3621" i="5"/>
  <c r="S3621" i="5" s="1"/>
  <c r="Z3621" i="5" s="1"/>
  <c r="AA3621" i="5"/>
  <c r="AD3621" i="5"/>
  <c r="R3629" i="5"/>
  <c r="S3629" i="5" s="1"/>
  <c r="AA3629" i="5"/>
  <c r="AD3629" i="5"/>
  <c r="R3637" i="5"/>
  <c r="S3637" i="5" s="1"/>
  <c r="AD3637" i="5"/>
  <c r="AA3637" i="5"/>
  <c r="R3645" i="5"/>
  <c r="S3645" i="5" s="1"/>
  <c r="AA3645" i="5"/>
  <c r="AD3645" i="5"/>
  <c r="R3653" i="5"/>
  <c r="S3653" i="5" s="1"/>
  <c r="Z3653" i="5" s="1"/>
  <c r="AD3653" i="5"/>
  <c r="AA3653" i="5"/>
  <c r="T3670" i="5"/>
  <c r="X3670" i="5" s="1"/>
  <c r="Z3670" i="5"/>
  <c r="T3686" i="5"/>
  <c r="X3686" i="5" s="1"/>
  <c r="Z3686" i="5"/>
  <c r="T3024" i="5"/>
  <c r="X3024" i="5" s="1"/>
  <c r="Z3024" i="5"/>
  <c r="T3061" i="5"/>
  <c r="X3061" i="5" s="1"/>
  <c r="Z3061" i="5"/>
  <c r="T3126" i="5"/>
  <c r="X3126" i="5" s="1"/>
  <c r="Z3126" i="5"/>
  <c r="V3165" i="5"/>
  <c r="T3171" i="5"/>
  <c r="X3171" i="5" s="1"/>
  <c r="Z3171" i="5"/>
  <c r="T3219" i="5"/>
  <c r="X3219" i="5" s="1"/>
  <c r="Z3219" i="5"/>
  <c r="T3229" i="5"/>
  <c r="X3229" i="5" s="1"/>
  <c r="Z3229" i="5"/>
  <c r="T3241" i="5"/>
  <c r="X3241" i="5" s="1"/>
  <c r="Z3241" i="5"/>
  <c r="T3250" i="5"/>
  <c r="X3250" i="5" s="1"/>
  <c r="Z3250" i="5"/>
  <c r="T3286" i="5"/>
  <c r="X3286" i="5" s="1"/>
  <c r="Z3286" i="5"/>
  <c r="T3319" i="5"/>
  <c r="X3319" i="5" s="1"/>
  <c r="Z3319" i="5"/>
  <c r="T3322" i="5"/>
  <c r="X3322" i="5" s="1"/>
  <c r="Z3322" i="5"/>
  <c r="U3437" i="5"/>
  <c r="W3437" i="5" s="1"/>
  <c r="Y3437" i="5" s="1"/>
  <c r="N3437" i="5"/>
  <c r="U3445" i="5"/>
  <c r="W3445" i="5" s="1"/>
  <c r="Y3445" i="5" s="1"/>
  <c r="N3445" i="5"/>
  <c r="U3454" i="5"/>
  <c r="W3454" i="5" s="1"/>
  <c r="Y3454" i="5" s="1"/>
  <c r="N3454" i="5"/>
  <c r="U3462" i="5"/>
  <c r="W3462" i="5" s="1"/>
  <c r="Y3462" i="5" s="1"/>
  <c r="N3462" i="5"/>
  <c r="U3470" i="5"/>
  <c r="W3470" i="5" s="1"/>
  <c r="Y3470" i="5" s="1"/>
  <c r="N3470" i="5"/>
  <c r="U2874" i="5"/>
  <c r="T2995" i="5"/>
  <c r="X2995" i="5" s="1"/>
  <c r="Z2995" i="5"/>
  <c r="T3076" i="5"/>
  <c r="X3076" i="5" s="1"/>
  <c r="Z3076" i="5"/>
  <c r="V3156" i="5"/>
  <c r="T3166" i="5"/>
  <c r="X3166" i="5" s="1"/>
  <c r="Z3166" i="5"/>
  <c r="T3244" i="5"/>
  <c r="X3244" i="5" s="1"/>
  <c r="Z3244" i="5"/>
  <c r="T3359" i="5"/>
  <c r="X3359" i="5" s="1"/>
  <c r="Z3359" i="5"/>
  <c r="T3373" i="5"/>
  <c r="X3373" i="5" s="1"/>
  <c r="Z3373" i="5"/>
  <c r="U3385" i="5"/>
  <c r="W3385" i="5" s="1"/>
  <c r="Y3385" i="5" s="1"/>
  <c r="N3385" i="5"/>
  <c r="R3417" i="5"/>
  <c r="S3417" i="5" s="1"/>
  <c r="M3417" i="5"/>
  <c r="AD3417" i="5"/>
  <c r="AA3417" i="5"/>
  <c r="R3426" i="5"/>
  <c r="S3426" i="5" s="1"/>
  <c r="T3426" i="5" s="1"/>
  <c r="X3426" i="5" s="1"/>
  <c r="AD3426" i="5"/>
  <c r="AA3426" i="5"/>
  <c r="R3489" i="5"/>
  <c r="S3489" i="5" s="1"/>
  <c r="T3489" i="5" s="1"/>
  <c r="X3489" i="5" s="1"/>
  <c r="M3489" i="5"/>
  <c r="AA3489" i="5"/>
  <c r="AD3489" i="5"/>
  <c r="U3508" i="5"/>
  <c r="W3508" i="5" s="1"/>
  <c r="Y3508" i="5" s="1"/>
  <c r="N3508" i="5"/>
  <c r="R3536" i="5"/>
  <c r="S3536" i="5" s="1"/>
  <c r="AD3536" i="5"/>
  <c r="AA3536" i="5"/>
  <c r="R3552" i="5"/>
  <c r="S3552" i="5" s="1"/>
  <c r="Z3552" i="5" s="1"/>
  <c r="AD3552" i="5"/>
  <c r="AA3552" i="5"/>
  <c r="R3568" i="5"/>
  <c r="S3568" i="5" s="1"/>
  <c r="AD3568" i="5"/>
  <c r="AA3568" i="5"/>
  <c r="R3586" i="5"/>
  <c r="S3586" i="5" s="1"/>
  <c r="AA3586" i="5"/>
  <c r="AD3586" i="5"/>
  <c r="R3601" i="5"/>
  <c r="S3601" i="5" s="1"/>
  <c r="AD3601" i="5"/>
  <c r="AA3601" i="5"/>
  <c r="R3617" i="5"/>
  <c r="S3617" i="5" s="1"/>
  <c r="Z3617" i="5" s="1"/>
  <c r="AD3617" i="5"/>
  <c r="AA3617" i="5"/>
  <c r="T3381" i="5"/>
  <c r="X3381" i="5" s="1"/>
  <c r="Z3381" i="5"/>
  <c r="T3418" i="5"/>
  <c r="X3418" i="5" s="1"/>
  <c r="Z3418" i="5"/>
  <c r="T3445" i="5"/>
  <c r="X3445" i="5" s="1"/>
  <c r="Z3445" i="5"/>
  <c r="T3462" i="5"/>
  <c r="X3462" i="5" s="1"/>
  <c r="Z3462" i="5"/>
  <c r="T3385" i="5"/>
  <c r="X3385" i="5" s="1"/>
  <c r="Z3385" i="5"/>
  <c r="T3412" i="5"/>
  <c r="X3412" i="5" s="1"/>
  <c r="Z3412" i="5"/>
  <c r="T3434" i="5"/>
  <c r="X3434" i="5" s="1"/>
  <c r="Z3434" i="5"/>
  <c r="T3449" i="5"/>
  <c r="X3449" i="5" s="1"/>
  <c r="Z3449" i="5"/>
  <c r="T3466" i="5"/>
  <c r="X3466" i="5" s="1"/>
  <c r="Z3466" i="5"/>
  <c r="T3506" i="5"/>
  <c r="X3506" i="5" s="1"/>
  <c r="Z3506" i="5"/>
  <c r="Z3685" i="5"/>
  <c r="T3685" i="5"/>
  <c r="X3685" i="5" s="1"/>
  <c r="Z3693" i="5"/>
  <c r="T3693" i="5"/>
  <c r="X3693" i="5" s="1"/>
  <c r="Z3701" i="5"/>
  <c r="T3701" i="5"/>
  <c r="X3701" i="5" s="1"/>
  <c r="S3423" i="5"/>
  <c r="T3423" i="5" s="1"/>
  <c r="X3423" i="5" s="1"/>
  <c r="S3455" i="5"/>
  <c r="T3455" i="5" s="1"/>
  <c r="X3455" i="5" s="1"/>
  <c r="AD44" i="5"/>
  <c r="N44" i="5"/>
  <c r="AA44" i="5"/>
  <c r="AD56" i="5"/>
  <c r="N56" i="5"/>
  <c r="AA56" i="5"/>
  <c r="AD62" i="5"/>
  <c r="N62" i="5"/>
  <c r="AA62" i="5"/>
  <c r="AD75" i="5"/>
  <c r="N75" i="5"/>
  <c r="AA75" i="5"/>
  <c r="AD80" i="5"/>
  <c r="N80" i="5"/>
  <c r="AA80" i="5"/>
  <c r="AD114" i="5"/>
  <c r="N114" i="5"/>
  <c r="AA114" i="5"/>
  <c r="AD120" i="5"/>
  <c r="N120" i="5"/>
  <c r="AA120" i="5"/>
  <c r="AD126" i="5"/>
  <c r="N126" i="5"/>
  <c r="AA126" i="5"/>
  <c r="AD169" i="5"/>
  <c r="N169" i="5"/>
  <c r="AA169" i="5"/>
  <c r="AD202" i="5"/>
  <c r="N202" i="5"/>
  <c r="AA202" i="5"/>
  <c r="N234" i="5"/>
  <c r="AD234" i="5"/>
  <c r="AA234" i="5"/>
  <c r="M300" i="5"/>
  <c r="U300" i="5" s="1"/>
  <c r="AD300" i="5"/>
  <c r="N300" i="5"/>
  <c r="AA300" i="5"/>
  <c r="N345" i="5"/>
  <c r="AD345" i="5"/>
  <c r="AA345" i="5"/>
  <c r="AD374" i="5"/>
  <c r="N374" i="5"/>
  <c r="AA374" i="5"/>
  <c r="AD400" i="5"/>
  <c r="N400" i="5"/>
  <c r="AA400" i="5"/>
  <c r="AD409" i="5"/>
  <c r="N409" i="5"/>
  <c r="AA409" i="5"/>
  <c r="AD453" i="5"/>
  <c r="N453" i="5"/>
  <c r="AA453" i="5"/>
  <c r="AD572" i="5"/>
  <c r="N572" i="5"/>
  <c r="AA572" i="5"/>
  <c r="AD614" i="5"/>
  <c r="N614" i="5"/>
  <c r="AA614" i="5"/>
  <c r="N641" i="5"/>
  <c r="AD641" i="5"/>
  <c r="AA641" i="5"/>
  <c r="AD732" i="5"/>
  <c r="N732" i="5"/>
  <c r="AA732" i="5"/>
  <c r="N778" i="5"/>
  <c r="AD778" i="5"/>
  <c r="AA778" i="5"/>
  <c r="U822" i="5"/>
  <c r="W822" i="5" s="1"/>
  <c r="Y822" i="5" s="1"/>
  <c r="N822" i="5"/>
  <c r="R815" i="5"/>
  <c r="S815" i="5" s="1"/>
  <c r="AA815" i="5"/>
  <c r="AD815" i="5"/>
  <c r="R833" i="5"/>
  <c r="S833" i="5" s="1"/>
  <c r="M833" i="5"/>
  <c r="AA833" i="5"/>
  <c r="AD833" i="5"/>
  <c r="T843" i="5"/>
  <c r="X843" i="5" s="1"/>
  <c r="Z843" i="5"/>
  <c r="R849" i="5"/>
  <c r="S849" i="5" s="1"/>
  <c r="M849" i="5"/>
  <c r="AD849" i="5"/>
  <c r="AA849" i="5"/>
  <c r="R860" i="5"/>
  <c r="S860" i="5" s="1"/>
  <c r="M860" i="5"/>
  <c r="N860" i="5" s="1"/>
  <c r="AA860" i="5"/>
  <c r="AD860" i="5"/>
  <c r="T865" i="5"/>
  <c r="X865" i="5" s="1"/>
  <c r="Z865" i="5"/>
  <c r="T874" i="5"/>
  <c r="X874" i="5" s="1"/>
  <c r="Z874" i="5"/>
  <c r="U912" i="5"/>
  <c r="W912" i="5" s="1"/>
  <c r="Y912" i="5" s="1"/>
  <c r="N912" i="5"/>
  <c r="V993" i="5"/>
  <c r="W993" i="5" s="1"/>
  <c r="Y993" i="5" s="1"/>
  <c r="N993" i="5"/>
  <c r="V1025" i="5"/>
  <c r="N1025" i="5"/>
  <c r="V1061" i="5"/>
  <c r="N1061" i="5"/>
  <c r="V876" i="5"/>
  <c r="W876" i="5" s="1"/>
  <c r="Y876" i="5" s="1"/>
  <c r="N876" i="5"/>
  <c r="V926" i="5"/>
  <c r="N926" i="5"/>
  <c r="V979" i="5"/>
  <c r="W979" i="5" s="1"/>
  <c r="Y979" i="5" s="1"/>
  <c r="N979" i="5"/>
  <c r="V1011" i="5"/>
  <c r="N1011" i="5"/>
  <c r="V1048" i="5"/>
  <c r="N1048" i="5"/>
  <c r="AD745" i="5"/>
  <c r="N745" i="5"/>
  <c r="AA745" i="5"/>
  <c r="U817" i="5"/>
  <c r="W817" i="5" s="1"/>
  <c r="Y817" i="5" s="1"/>
  <c r="N817" i="5"/>
  <c r="T822" i="5"/>
  <c r="X822" i="5" s="1"/>
  <c r="Z822" i="5"/>
  <c r="R872" i="5"/>
  <c r="S872" i="5" s="1"/>
  <c r="AD872" i="5"/>
  <c r="AA872" i="5"/>
  <c r="T879" i="5"/>
  <c r="X879" i="5" s="1"/>
  <c r="Z879" i="5"/>
  <c r="T917" i="5"/>
  <c r="X917" i="5" s="1"/>
  <c r="Z917" i="5"/>
  <c r="T922" i="5"/>
  <c r="X922" i="5" s="1"/>
  <c r="Z922" i="5"/>
  <c r="T931" i="5"/>
  <c r="X931" i="5" s="1"/>
  <c r="Z931" i="5"/>
  <c r="T939" i="5"/>
  <c r="X939" i="5" s="1"/>
  <c r="Z939" i="5"/>
  <c r="T947" i="5"/>
  <c r="X947" i="5" s="1"/>
  <c r="Z947" i="5"/>
  <c r="T955" i="5"/>
  <c r="X955" i="5" s="1"/>
  <c r="Z955" i="5"/>
  <c r="T963" i="5"/>
  <c r="X963" i="5" s="1"/>
  <c r="Z963" i="5"/>
  <c r="T973" i="5"/>
  <c r="X973" i="5" s="1"/>
  <c r="Z973" i="5"/>
  <c r="T985" i="5"/>
  <c r="X985" i="5" s="1"/>
  <c r="Z985" i="5"/>
  <c r="T992" i="5"/>
  <c r="X992" i="5" s="1"/>
  <c r="Z992" i="5"/>
  <c r="T1005" i="5"/>
  <c r="X1005" i="5" s="1"/>
  <c r="Z1005" i="5"/>
  <c r="T1017" i="5"/>
  <c r="X1017" i="5" s="1"/>
  <c r="Z1017" i="5"/>
  <c r="N1083" i="5"/>
  <c r="U824" i="5"/>
  <c r="T824" i="5"/>
  <c r="X824" i="5" s="1"/>
  <c r="Z824" i="5"/>
  <c r="V852" i="5"/>
  <c r="T875" i="5"/>
  <c r="X875" i="5" s="1"/>
  <c r="Z875" i="5"/>
  <c r="T881" i="5"/>
  <c r="X881" i="5" s="1"/>
  <c r="Z881" i="5"/>
  <c r="T890" i="5"/>
  <c r="X890" i="5" s="1"/>
  <c r="Z890" i="5"/>
  <c r="T902" i="5"/>
  <c r="X902" i="5" s="1"/>
  <c r="Z902" i="5"/>
  <c r="T904" i="5"/>
  <c r="X904" i="5" s="1"/>
  <c r="Z904" i="5"/>
  <c r="T912" i="5"/>
  <c r="X912" i="5" s="1"/>
  <c r="Z912" i="5"/>
  <c r="T920" i="5"/>
  <c r="X920" i="5" s="1"/>
  <c r="Z920" i="5"/>
  <c r="T933" i="5"/>
  <c r="X933" i="5" s="1"/>
  <c r="Z933" i="5"/>
  <c r="T949" i="5"/>
  <c r="X949" i="5" s="1"/>
  <c r="Z949" i="5"/>
  <c r="U972" i="5"/>
  <c r="W972" i="5" s="1"/>
  <c r="Y972" i="5" s="1"/>
  <c r="N972" i="5"/>
  <c r="T979" i="5"/>
  <c r="X979" i="5" s="1"/>
  <c r="Z979" i="5"/>
  <c r="U1004" i="5"/>
  <c r="W1004" i="5" s="1"/>
  <c r="Y1004" i="5" s="1"/>
  <c r="N1004" i="5"/>
  <c r="T1011" i="5"/>
  <c r="X1011" i="5" s="1"/>
  <c r="Z1011" i="5"/>
  <c r="U1019" i="5"/>
  <c r="T1019" i="5"/>
  <c r="X1019" i="5" s="1"/>
  <c r="Z1019" i="5"/>
  <c r="U1033" i="5"/>
  <c r="T1033" i="5"/>
  <c r="X1033" i="5" s="1"/>
  <c r="Z1033" i="5"/>
  <c r="U1043" i="5"/>
  <c r="T1043" i="5"/>
  <c r="X1043" i="5" s="1"/>
  <c r="Z1043" i="5"/>
  <c r="T1056" i="5"/>
  <c r="X1056" i="5" s="1"/>
  <c r="Z1056" i="5"/>
  <c r="T1068" i="5"/>
  <c r="X1068" i="5" s="1"/>
  <c r="Z1068" i="5"/>
  <c r="V1077" i="5"/>
  <c r="W1077" i="5" s="1"/>
  <c r="Y1077" i="5" s="1"/>
  <c r="N1077" i="5"/>
  <c r="T1082" i="5"/>
  <c r="X1082" i="5" s="1"/>
  <c r="Z1082" i="5"/>
  <c r="U1215" i="5"/>
  <c r="W1215" i="5" s="1"/>
  <c r="Y1215" i="5" s="1"/>
  <c r="N1215" i="5"/>
  <c r="N1256" i="5"/>
  <c r="V1354" i="5"/>
  <c r="N1354" i="5"/>
  <c r="N1371" i="5"/>
  <c r="N1430" i="5"/>
  <c r="N1468" i="5"/>
  <c r="T823" i="5"/>
  <c r="X823" i="5" s="1"/>
  <c r="Z823" i="5"/>
  <c r="T834" i="5"/>
  <c r="X834" i="5" s="1"/>
  <c r="Z834" i="5"/>
  <c r="T857" i="5"/>
  <c r="X857" i="5" s="1"/>
  <c r="Z857" i="5"/>
  <c r="T891" i="5"/>
  <c r="X891" i="5" s="1"/>
  <c r="Z891" i="5"/>
  <c r="T953" i="5"/>
  <c r="X953" i="5" s="1"/>
  <c r="Z953" i="5"/>
  <c r="T996" i="5"/>
  <c r="X996" i="5" s="1"/>
  <c r="Z996" i="5"/>
  <c r="T997" i="5"/>
  <c r="X997" i="5" s="1"/>
  <c r="Z997" i="5"/>
  <c r="T1000" i="5"/>
  <c r="X1000" i="5" s="1"/>
  <c r="Z1000" i="5"/>
  <c r="T1027" i="5"/>
  <c r="X1027" i="5" s="1"/>
  <c r="Z1027" i="5"/>
  <c r="T1057" i="5"/>
  <c r="X1057" i="5" s="1"/>
  <c r="Z1057" i="5"/>
  <c r="U1068" i="5"/>
  <c r="W1068" i="5" s="1"/>
  <c r="Y1068" i="5" s="1"/>
  <c r="N1068" i="5"/>
  <c r="V1073" i="5"/>
  <c r="N1073" i="5"/>
  <c r="U1177" i="5"/>
  <c r="W1177" i="5" s="1"/>
  <c r="Y1177" i="5" s="1"/>
  <c r="N1177" i="5"/>
  <c r="U1312" i="5"/>
  <c r="W1312" i="5" s="1"/>
  <c r="Y1312" i="5" s="1"/>
  <c r="N1312" i="5"/>
  <c r="T838" i="5"/>
  <c r="X838" i="5" s="1"/>
  <c r="Z838" i="5"/>
  <c r="T871" i="5"/>
  <c r="X871" i="5" s="1"/>
  <c r="Z871" i="5"/>
  <c r="T918" i="5"/>
  <c r="X918" i="5" s="1"/>
  <c r="Z918" i="5"/>
  <c r="T941" i="5"/>
  <c r="X941" i="5" s="1"/>
  <c r="Z941" i="5"/>
  <c r="U990" i="5"/>
  <c r="W990" i="5" s="1"/>
  <c r="Y990" i="5" s="1"/>
  <c r="N990" i="5"/>
  <c r="T1001" i="5"/>
  <c r="X1001" i="5" s="1"/>
  <c r="Z1001" i="5"/>
  <c r="R1031" i="5"/>
  <c r="S1031" i="5" s="1"/>
  <c r="AD1031" i="5"/>
  <c r="AA1031" i="5"/>
  <c r="T1049" i="5"/>
  <c r="X1049" i="5" s="1"/>
  <c r="Z1049" i="5"/>
  <c r="T1050" i="5"/>
  <c r="X1050" i="5" s="1"/>
  <c r="Z1050" i="5"/>
  <c r="R1061" i="5"/>
  <c r="S1061" i="5" s="1"/>
  <c r="AD1061" i="5"/>
  <c r="AA1061" i="5"/>
  <c r="T1070" i="5"/>
  <c r="X1070" i="5" s="1"/>
  <c r="Z1070" i="5"/>
  <c r="T1096" i="5"/>
  <c r="X1096" i="5" s="1"/>
  <c r="Z1096" i="5"/>
  <c r="T1127" i="5"/>
  <c r="X1127" i="5" s="1"/>
  <c r="Z1127" i="5"/>
  <c r="T1133" i="5"/>
  <c r="X1133" i="5" s="1"/>
  <c r="Z1133" i="5"/>
  <c r="T1145" i="5"/>
  <c r="X1145" i="5" s="1"/>
  <c r="Z1145" i="5"/>
  <c r="U1304" i="5"/>
  <c r="V1304" i="5"/>
  <c r="N1304" i="5"/>
  <c r="V1395" i="5"/>
  <c r="N1395" i="5"/>
  <c r="N1411" i="5"/>
  <c r="N1419" i="5"/>
  <c r="N1427" i="5"/>
  <c r="N1516" i="5"/>
  <c r="V1528" i="5"/>
  <c r="N1528" i="5"/>
  <c r="V1536" i="5"/>
  <c r="N1536" i="5"/>
  <c r="T821" i="5"/>
  <c r="X821" i="5" s="1"/>
  <c r="Z821" i="5"/>
  <c r="T862" i="5"/>
  <c r="X862" i="5" s="1"/>
  <c r="Z862" i="5"/>
  <c r="T868" i="5"/>
  <c r="X868" i="5" s="1"/>
  <c r="Z868" i="5"/>
  <c r="T915" i="5"/>
  <c r="X915" i="5" s="1"/>
  <c r="Z915" i="5"/>
  <c r="T926" i="5"/>
  <c r="X926" i="5" s="1"/>
  <c r="Z926" i="5"/>
  <c r="T961" i="5"/>
  <c r="X961" i="5" s="1"/>
  <c r="Z961" i="5"/>
  <c r="T976" i="5"/>
  <c r="X976" i="5" s="1"/>
  <c r="Z976" i="5"/>
  <c r="T978" i="5"/>
  <c r="X978" i="5" s="1"/>
  <c r="Z978" i="5"/>
  <c r="T993" i="5"/>
  <c r="X993" i="5" s="1"/>
  <c r="Z993" i="5"/>
  <c r="T994" i="5"/>
  <c r="X994" i="5" s="1"/>
  <c r="Z994" i="5"/>
  <c r="T1008" i="5"/>
  <c r="X1008" i="5" s="1"/>
  <c r="Z1008" i="5"/>
  <c r="T1010" i="5"/>
  <c r="X1010" i="5" s="1"/>
  <c r="Z1010" i="5"/>
  <c r="T1035" i="5"/>
  <c r="X1035" i="5" s="1"/>
  <c r="Z1035" i="5"/>
  <c r="T1051" i="5"/>
  <c r="X1051" i="5" s="1"/>
  <c r="Z1051" i="5"/>
  <c r="T1062" i="5"/>
  <c r="X1062" i="5" s="1"/>
  <c r="Z1062" i="5"/>
  <c r="U1092" i="5"/>
  <c r="W1092" i="5" s="1"/>
  <c r="Y1092" i="5" s="1"/>
  <c r="T1094" i="5"/>
  <c r="X1094" i="5" s="1"/>
  <c r="Z1094" i="5"/>
  <c r="W1105" i="5"/>
  <c r="Y1105" i="5" s="1"/>
  <c r="V1121" i="5"/>
  <c r="N1121" i="5"/>
  <c r="T1144" i="5"/>
  <c r="X1144" i="5" s="1"/>
  <c r="Z1144" i="5"/>
  <c r="V1152" i="5"/>
  <c r="W1152" i="5" s="1"/>
  <c r="Y1152" i="5" s="1"/>
  <c r="T1153" i="5"/>
  <c r="X1153" i="5" s="1"/>
  <c r="Z1153" i="5"/>
  <c r="T1159" i="5"/>
  <c r="X1159" i="5" s="1"/>
  <c r="Z1159" i="5"/>
  <c r="T1168" i="5"/>
  <c r="X1168" i="5" s="1"/>
  <c r="Z1168" i="5"/>
  <c r="T1170" i="5"/>
  <c r="X1170" i="5" s="1"/>
  <c r="Z1170" i="5"/>
  <c r="T1177" i="5"/>
  <c r="X1177" i="5" s="1"/>
  <c r="Z1177" i="5"/>
  <c r="T1185" i="5"/>
  <c r="X1185" i="5" s="1"/>
  <c r="Z1185" i="5"/>
  <c r="T1187" i="5"/>
  <c r="X1187" i="5" s="1"/>
  <c r="Z1187" i="5"/>
  <c r="T1194" i="5"/>
  <c r="X1194" i="5" s="1"/>
  <c r="Z1194" i="5"/>
  <c r="T1196" i="5"/>
  <c r="X1196" i="5" s="1"/>
  <c r="Z1196" i="5"/>
  <c r="T1198" i="5"/>
  <c r="X1198" i="5" s="1"/>
  <c r="Z1198" i="5"/>
  <c r="T1200" i="5"/>
  <c r="X1200" i="5" s="1"/>
  <c r="Z1200" i="5"/>
  <c r="T1202" i="5"/>
  <c r="X1202" i="5" s="1"/>
  <c r="Z1202" i="5"/>
  <c r="T1204" i="5"/>
  <c r="X1204" i="5" s="1"/>
  <c r="Z1204" i="5"/>
  <c r="T1206" i="5"/>
  <c r="X1206" i="5" s="1"/>
  <c r="Z1206" i="5"/>
  <c r="T1221" i="5"/>
  <c r="X1221" i="5" s="1"/>
  <c r="Z1221" i="5"/>
  <c r="T1237" i="5"/>
  <c r="X1237" i="5" s="1"/>
  <c r="Z1237" i="5"/>
  <c r="T1261" i="5"/>
  <c r="X1261" i="5" s="1"/>
  <c r="Z1261" i="5"/>
  <c r="V1290" i="5"/>
  <c r="N1290" i="5"/>
  <c r="T1298" i="5"/>
  <c r="X1298" i="5" s="1"/>
  <c r="Z1298" i="5"/>
  <c r="T1303" i="5"/>
  <c r="X1303" i="5" s="1"/>
  <c r="Z1303" i="5"/>
  <c r="T1311" i="5"/>
  <c r="X1311" i="5" s="1"/>
  <c r="Z1311" i="5"/>
  <c r="U1325" i="5"/>
  <c r="T1325" i="5"/>
  <c r="X1325" i="5" s="1"/>
  <c r="Z1325" i="5"/>
  <c r="T1390" i="5"/>
  <c r="X1390" i="5" s="1"/>
  <c r="Z1390" i="5"/>
  <c r="T1399" i="5"/>
  <c r="X1399" i="5" s="1"/>
  <c r="Z1399" i="5"/>
  <c r="V1098" i="5"/>
  <c r="T1110" i="5"/>
  <c r="X1110" i="5" s="1"/>
  <c r="Z1110" i="5"/>
  <c r="V1136" i="5"/>
  <c r="N1136" i="5"/>
  <c r="V1188" i="5"/>
  <c r="N1188" i="5"/>
  <c r="V1230" i="5"/>
  <c r="R1230" i="5"/>
  <c r="S1230" i="5" s="1"/>
  <c r="AD1230" i="5"/>
  <c r="AA1230" i="5"/>
  <c r="T1254" i="5"/>
  <c r="X1254" i="5" s="1"/>
  <c r="Z1254" i="5"/>
  <c r="T1266" i="5"/>
  <c r="X1266" i="5" s="1"/>
  <c r="Z1266" i="5"/>
  <c r="T1271" i="5"/>
  <c r="X1271" i="5" s="1"/>
  <c r="Z1271" i="5"/>
  <c r="M1275" i="5"/>
  <c r="R1275" i="5"/>
  <c r="S1275" i="5" s="1"/>
  <c r="AD1275" i="5"/>
  <c r="AA1275" i="5"/>
  <c r="T1300" i="5"/>
  <c r="X1300" i="5" s="1"/>
  <c r="Z1300" i="5"/>
  <c r="U1314" i="5"/>
  <c r="W1314" i="5" s="1"/>
  <c r="Y1314" i="5" s="1"/>
  <c r="T1314" i="5"/>
  <c r="X1314" i="5" s="1"/>
  <c r="Z1314" i="5"/>
  <c r="R1339" i="5"/>
  <c r="S1339" i="5" s="1"/>
  <c r="AA1339" i="5"/>
  <c r="AD1339" i="5"/>
  <c r="R1347" i="5"/>
  <c r="S1347" i="5" s="1"/>
  <c r="Z1347" i="5" s="1"/>
  <c r="AA1347" i="5"/>
  <c r="AD1347" i="5"/>
  <c r="U1355" i="5"/>
  <c r="N1355" i="5"/>
  <c r="U1365" i="5"/>
  <c r="W1365" i="5" s="1"/>
  <c r="Y1365" i="5" s="1"/>
  <c r="N1365" i="5"/>
  <c r="U1388" i="5"/>
  <c r="W1388" i="5" s="1"/>
  <c r="Y1388" i="5" s="1"/>
  <c r="N1388" i="5"/>
  <c r="U1396" i="5"/>
  <c r="W1396" i="5" s="1"/>
  <c r="Y1396" i="5" s="1"/>
  <c r="N1396" i="5"/>
  <c r="U1404" i="5"/>
  <c r="W1404" i="5" s="1"/>
  <c r="Y1404" i="5" s="1"/>
  <c r="N1404" i="5"/>
  <c r="R1415" i="5"/>
  <c r="S1415" i="5" s="1"/>
  <c r="T1415" i="5" s="1"/>
  <c r="X1415" i="5" s="1"/>
  <c r="V1415" i="5"/>
  <c r="AA1415" i="5"/>
  <c r="AD1415" i="5"/>
  <c r="R1434" i="5"/>
  <c r="S1434" i="5" s="1"/>
  <c r="M1434" i="5"/>
  <c r="AD1434" i="5"/>
  <c r="AA1434" i="5"/>
  <c r="R1446" i="5"/>
  <c r="S1446" i="5" s="1"/>
  <c r="Z1446" i="5" s="1"/>
  <c r="M1446" i="5"/>
  <c r="AD1446" i="5"/>
  <c r="AA1446" i="5"/>
  <c r="U1451" i="5"/>
  <c r="W1451" i="5" s="1"/>
  <c r="Y1451" i="5" s="1"/>
  <c r="N1451" i="5"/>
  <c r="U1463" i="5"/>
  <c r="W1463" i="5" s="1"/>
  <c r="Y1463" i="5" s="1"/>
  <c r="N1463" i="5"/>
  <c r="T1055" i="5"/>
  <c r="X1055" i="5" s="1"/>
  <c r="Z1055" i="5"/>
  <c r="T1077" i="5"/>
  <c r="X1077" i="5" s="1"/>
  <c r="Z1077" i="5"/>
  <c r="T1100" i="5"/>
  <c r="X1100" i="5" s="1"/>
  <c r="Z1100" i="5"/>
  <c r="T1118" i="5"/>
  <c r="X1118" i="5" s="1"/>
  <c r="Z1118" i="5"/>
  <c r="V1123" i="5"/>
  <c r="N1123" i="5"/>
  <c r="T1137" i="5"/>
  <c r="X1137" i="5" s="1"/>
  <c r="Z1137" i="5"/>
  <c r="T1146" i="5"/>
  <c r="X1146" i="5" s="1"/>
  <c r="Z1146" i="5"/>
  <c r="T1186" i="5"/>
  <c r="X1186" i="5" s="1"/>
  <c r="Z1186" i="5"/>
  <c r="T1212" i="5"/>
  <c r="X1212" i="5" s="1"/>
  <c r="Z1212" i="5"/>
  <c r="T1214" i="5"/>
  <c r="X1214" i="5" s="1"/>
  <c r="Z1214" i="5"/>
  <c r="U1221" i="5"/>
  <c r="W1221" i="5" s="1"/>
  <c r="Y1221" i="5" s="1"/>
  <c r="N1221" i="5"/>
  <c r="U1245" i="5"/>
  <c r="W1245" i="5" s="1"/>
  <c r="Y1245" i="5" s="1"/>
  <c r="T1245" i="5"/>
  <c r="X1245" i="5" s="1"/>
  <c r="Z1245" i="5"/>
  <c r="V1298" i="5"/>
  <c r="N1298" i="5"/>
  <c r="M1310" i="5"/>
  <c r="R1310" i="5"/>
  <c r="S1310" i="5" s="1"/>
  <c r="AA1310" i="5"/>
  <c r="AD1310" i="5"/>
  <c r="T1324" i="5"/>
  <c r="X1324" i="5" s="1"/>
  <c r="Z1324" i="5"/>
  <c r="R1340" i="5"/>
  <c r="S1340" i="5" s="1"/>
  <c r="V1340" i="5"/>
  <c r="AD1340" i="5"/>
  <c r="AA1340" i="5"/>
  <c r="R1348" i="5"/>
  <c r="S1348" i="5" s="1"/>
  <c r="V1348" i="5"/>
  <c r="AD1348" i="5"/>
  <c r="AA1348" i="5"/>
  <c r="V1368" i="5"/>
  <c r="N1368" i="5"/>
  <c r="U1384" i="5"/>
  <c r="V1384" i="5"/>
  <c r="N1384" i="5"/>
  <c r="V1393" i="5"/>
  <c r="W1393" i="5" s="1"/>
  <c r="Y1393" i="5" s="1"/>
  <c r="N1393" i="5"/>
  <c r="R1403" i="5"/>
  <c r="S1403" i="5" s="1"/>
  <c r="AA1403" i="5"/>
  <c r="AD1403" i="5"/>
  <c r="R1417" i="5"/>
  <c r="S1417" i="5" s="1"/>
  <c r="Z1417" i="5" s="1"/>
  <c r="M1417" i="5"/>
  <c r="AD1417" i="5"/>
  <c r="AA1417" i="5"/>
  <c r="R1492" i="5"/>
  <c r="S1492" i="5" s="1"/>
  <c r="V1492" i="5"/>
  <c r="AA1492" i="5"/>
  <c r="AD1492" i="5"/>
  <c r="R1508" i="5"/>
  <c r="S1508" i="5" s="1"/>
  <c r="V1508" i="5"/>
  <c r="AA1508" i="5"/>
  <c r="AD1508" i="5"/>
  <c r="R1528" i="5"/>
  <c r="S1528" i="5" s="1"/>
  <c r="AD1528" i="5"/>
  <c r="AA1528" i="5"/>
  <c r="R1538" i="5"/>
  <c r="S1538" i="5" s="1"/>
  <c r="Z1538" i="5" s="1"/>
  <c r="AA1538" i="5"/>
  <c r="AD1538" i="5"/>
  <c r="N1664" i="5"/>
  <c r="U1805" i="5"/>
  <c r="W1805" i="5" s="1"/>
  <c r="Y1805" i="5" s="1"/>
  <c r="N1805" i="5"/>
  <c r="T1078" i="5"/>
  <c r="X1078" i="5" s="1"/>
  <c r="Z1078" i="5"/>
  <c r="T1142" i="5"/>
  <c r="X1142" i="5" s="1"/>
  <c r="Z1142" i="5"/>
  <c r="T1155" i="5"/>
  <c r="X1155" i="5" s="1"/>
  <c r="Z1155" i="5"/>
  <c r="T1173" i="5"/>
  <c r="X1173" i="5" s="1"/>
  <c r="Z1173" i="5"/>
  <c r="T1181" i="5"/>
  <c r="X1181" i="5" s="1"/>
  <c r="Z1181" i="5"/>
  <c r="U1192" i="5"/>
  <c r="W1192" i="5" s="1"/>
  <c r="Y1192" i="5" s="1"/>
  <c r="T1192" i="5"/>
  <c r="X1192" i="5" s="1"/>
  <c r="Z1192" i="5"/>
  <c r="M1222" i="5"/>
  <c r="N1222" i="5" s="1"/>
  <c r="R1222" i="5"/>
  <c r="S1222" i="5" s="1"/>
  <c r="AA1222" i="5"/>
  <c r="AD1222" i="5"/>
  <c r="T1253" i="5"/>
  <c r="X1253" i="5" s="1"/>
  <c r="Z1253" i="5"/>
  <c r="T1262" i="5"/>
  <c r="X1262" i="5" s="1"/>
  <c r="Z1262" i="5"/>
  <c r="V1280" i="5"/>
  <c r="M1285" i="5"/>
  <c r="N1285" i="5" s="1"/>
  <c r="R1285" i="5"/>
  <c r="S1285" i="5" s="1"/>
  <c r="AA1285" i="5"/>
  <c r="AD1285" i="5"/>
  <c r="U1293" i="5"/>
  <c r="U1332" i="5"/>
  <c r="W1332" i="5" s="1"/>
  <c r="Y1332" i="5" s="1"/>
  <c r="N1332" i="5"/>
  <c r="U1341" i="5"/>
  <c r="W1341" i="5" s="1"/>
  <c r="Y1341" i="5" s="1"/>
  <c r="T1341" i="5"/>
  <c r="X1341" i="5" s="1"/>
  <c r="Z1341" i="5"/>
  <c r="T1349" i="5"/>
  <c r="X1349" i="5" s="1"/>
  <c r="Z1349" i="5"/>
  <c r="T1358" i="5"/>
  <c r="X1358" i="5" s="1"/>
  <c r="Z1358" i="5"/>
  <c r="T1384" i="5"/>
  <c r="X1384" i="5" s="1"/>
  <c r="Z1384" i="5"/>
  <c r="U1398" i="5"/>
  <c r="V1398" i="5"/>
  <c r="N1398" i="5"/>
  <c r="T1404" i="5"/>
  <c r="X1404" i="5" s="1"/>
  <c r="Z1404" i="5"/>
  <c r="T1420" i="5"/>
  <c r="X1420" i="5" s="1"/>
  <c r="Z1420" i="5"/>
  <c r="R1428" i="5"/>
  <c r="S1428" i="5" s="1"/>
  <c r="T1428" i="5" s="1"/>
  <c r="X1428" i="5" s="1"/>
  <c r="AA1428" i="5"/>
  <c r="AD1428" i="5"/>
  <c r="T1444" i="5"/>
  <c r="X1444" i="5" s="1"/>
  <c r="Z1444" i="5"/>
  <c r="U1455" i="5"/>
  <c r="W1455" i="5" s="1"/>
  <c r="Y1455" i="5" s="1"/>
  <c r="N1455" i="5"/>
  <c r="U1459" i="5"/>
  <c r="W1459" i="5" s="1"/>
  <c r="Y1459" i="5" s="1"/>
  <c r="N1459" i="5"/>
  <c r="R1473" i="5"/>
  <c r="S1473" i="5" s="1"/>
  <c r="M1473" i="5"/>
  <c r="AD1473" i="5"/>
  <c r="AA1473" i="5"/>
  <c r="R1494" i="5"/>
  <c r="S1494" i="5" s="1"/>
  <c r="M1494" i="5"/>
  <c r="AA1494" i="5"/>
  <c r="AD1494" i="5"/>
  <c r="R1510" i="5"/>
  <c r="S1510" i="5" s="1"/>
  <c r="Z1510" i="5" s="1"/>
  <c r="M1510" i="5"/>
  <c r="AD1510" i="5"/>
  <c r="AA1510" i="5"/>
  <c r="R1523" i="5"/>
  <c r="S1523" i="5" s="1"/>
  <c r="V1523" i="5"/>
  <c r="AD1523" i="5"/>
  <c r="AA1523" i="5"/>
  <c r="U1540" i="5"/>
  <c r="W1540" i="5" s="1"/>
  <c r="Y1540" i="5" s="1"/>
  <c r="N1540" i="5"/>
  <c r="V1552" i="5"/>
  <c r="W1552" i="5" s="1"/>
  <c r="Y1552" i="5" s="1"/>
  <c r="N1552" i="5"/>
  <c r="U1575" i="5"/>
  <c r="N1575" i="5"/>
  <c r="U1345" i="5"/>
  <c r="W1345" i="5" s="1"/>
  <c r="Y1345" i="5" s="1"/>
  <c r="T1431" i="5"/>
  <c r="X1431" i="5" s="1"/>
  <c r="Z1431" i="5"/>
  <c r="T1471" i="5"/>
  <c r="X1471" i="5" s="1"/>
  <c r="Z1471" i="5"/>
  <c r="T1475" i="5"/>
  <c r="X1475" i="5" s="1"/>
  <c r="Z1475" i="5"/>
  <c r="T1490" i="5"/>
  <c r="X1490" i="5" s="1"/>
  <c r="Z1490" i="5"/>
  <c r="U1521" i="5"/>
  <c r="T1521" i="5"/>
  <c r="X1521" i="5" s="1"/>
  <c r="Z1521" i="5"/>
  <c r="V1544" i="5"/>
  <c r="W1544" i="5" s="1"/>
  <c r="Y1544" i="5" s="1"/>
  <c r="N1544" i="5"/>
  <c r="R1554" i="5"/>
  <c r="S1554" i="5" s="1"/>
  <c r="AD1554" i="5"/>
  <c r="AA1554" i="5"/>
  <c r="T1577" i="5"/>
  <c r="X1577" i="5" s="1"/>
  <c r="Z1577" i="5"/>
  <c r="R1595" i="5"/>
  <c r="S1595" i="5" s="1"/>
  <c r="AA1595" i="5"/>
  <c r="AD1595" i="5"/>
  <c r="U1603" i="5"/>
  <c r="W1603" i="5" s="1"/>
  <c r="Y1603" i="5" s="1"/>
  <c r="N1603" i="5"/>
  <c r="M1626" i="5"/>
  <c r="R1626" i="5"/>
  <c r="S1626" i="5" s="1"/>
  <c r="AA1626" i="5"/>
  <c r="AD1626" i="5"/>
  <c r="V1694" i="5"/>
  <c r="N1694" i="5"/>
  <c r="U1848" i="5"/>
  <c r="W1848" i="5" s="1"/>
  <c r="Y1848" i="5" s="1"/>
  <c r="N1848" i="5"/>
  <c r="U1960" i="5"/>
  <c r="W1960" i="5" s="1"/>
  <c r="Y1960" i="5" s="1"/>
  <c r="N1960" i="5"/>
  <c r="N2032" i="5"/>
  <c r="V1355" i="5"/>
  <c r="V1467" i="5"/>
  <c r="T1493" i="5"/>
  <c r="X1493" i="5" s="1"/>
  <c r="Z1493" i="5"/>
  <c r="T1501" i="5"/>
  <c r="X1501" i="5" s="1"/>
  <c r="Z1501" i="5"/>
  <c r="T1511" i="5"/>
  <c r="X1511" i="5" s="1"/>
  <c r="Z1511" i="5"/>
  <c r="T1557" i="5"/>
  <c r="X1557" i="5" s="1"/>
  <c r="Z1557" i="5"/>
  <c r="T1583" i="5"/>
  <c r="X1583" i="5" s="1"/>
  <c r="Z1583" i="5"/>
  <c r="U1619" i="5"/>
  <c r="W1619" i="5" s="1"/>
  <c r="Y1619" i="5" s="1"/>
  <c r="N1619" i="5"/>
  <c r="V1662" i="5"/>
  <c r="W1662" i="5" s="1"/>
  <c r="Y1662" i="5" s="1"/>
  <c r="N1662" i="5"/>
  <c r="U1688" i="5"/>
  <c r="W1688" i="5" s="1"/>
  <c r="Y1688" i="5" s="1"/>
  <c r="N1688" i="5"/>
  <c r="V1726" i="5"/>
  <c r="N1726" i="5"/>
  <c r="U1785" i="5"/>
  <c r="N1785" i="5"/>
  <c r="V1272" i="5"/>
  <c r="W1272" i="5" s="1"/>
  <c r="Y1272" i="5" s="1"/>
  <c r="V1448" i="5"/>
  <c r="N1448" i="5"/>
  <c r="T1485" i="5"/>
  <c r="X1485" i="5" s="1"/>
  <c r="Z1485" i="5"/>
  <c r="V1499" i="5"/>
  <c r="V1521" i="5"/>
  <c r="N1521" i="5"/>
  <c r="V1556" i="5"/>
  <c r="R1556" i="5"/>
  <c r="S1556" i="5" s="1"/>
  <c r="T1556" i="5" s="1"/>
  <c r="X1556" i="5" s="1"/>
  <c r="AD1556" i="5"/>
  <c r="AA1556" i="5"/>
  <c r="U1656" i="5"/>
  <c r="V1656" i="5"/>
  <c r="N1656" i="5"/>
  <c r="U1692" i="5"/>
  <c r="W1692" i="5" s="1"/>
  <c r="Y1692" i="5" s="1"/>
  <c r="N1692" i="5"/>
  <c r="N1900" i="5"/>
  <c r="N1908" i="5"/>
  <c r="V1921" i="5"/>
  <c r="N1921" i="5"/>
  <c r="U2016" i="5"/>
  <c r="N2016" i="5"/>
  <c r="T1543" i="5"/>
  <c r="X1543" i="5" s="1"/>
  <c r="Z1543" i="5"/>
  <c r="T1558" i="5"/>
  <c r="X1558" i="5" s="1"/>
  <c r="Z1558" i="5"/>
  <c r="T1563" i="5"/>
  <c r="X1563" i="5" s="1"/>
  <c r="Z1563" i="5"/>
  <c r="T1570" i="5"/>
  <c r="X1570" i="5" s="1"/>
  <c r="Z1570" i="5"/>
  <c r="T1585" i="5"/>
  <c r="X1585" i="5" s="1"/>
  <c r="Z1585" i="5"/>
  <c r="T1641" i="5"/>
  <c r="X1641" i="5" s="1"/>
  <c r="Z1641" i="5"/>
  <c r="T1652" i="5"/>
  <c r="X1652" i="5" s="1"/>
  <c r="Z1652" i="5"/>
  <c r="T1667" i="5"/>
  <c r="X1667" i="5" s="1"/>
  <c r="Z1667" i="5"/>
  <c r="U1673" i="5"/>
  <c r="T1673" i="5"/>
  <c r="X1673" i="5" s="1"/>
  <c r="Z1673" i="5"/>
  <c r="T1692" i="5"/>
  <c r="X1692" i="5" s="1"/>
  <c r="Z1692" i="5"/>
  <c r="V1702" i="5"/>
  <c r="W1702" i="5" s="1"/>
  <c r="Y1702" i="5" s="1"/>
  <c r="N1702" i="5"/>
  <c r="T1714" i="5"/>
  <c r="X1714" i="5" s="1"/>
  <c r="Z1714" i="5"/>
  <c r="T1720" i="5"/>
  <c r="X1720" i="5" s="1"/>
  <c r="Z1720" i="5"/>
  <c r="T1734" i="5"/>
  <c r="X1734" i="5" s="1"/>
  <c r="Z1734" i="5"/>
  <c r="T1735" i="5"/>
  <c r="X1735" i="5" s="1"/>
  <c r="Z1735" i="5"/>
  <c r="T1762" i="5"/>
  <c r="X1762" i="5" s="1"/>
  <c r="Z1762" i="5"/>
  <c r="T1774" i="5"/>
  <c r="X1774" i="5" s="1"/>
  <c r="Z1774" i="5"/>
  <c r="T1778" i="5"/>
  <c r="X1778" i="5" s="1"/>
  <c r="Z1778" i="5"/>
  <c r="T1784" i="5"/>
  <c r="X1784" i="5" s="1"/>
  <c r="Z1784" i="5"/>
  <c r="T1789" i="5"/>
  <c r="X1789" i="5" s="1"/>
  <c r="Z1789" i="5"/>
  <c r="T1801" i="5"/>
  <c r="X1801" i="5" s="1"/>
  <c r="Z1801" i="5"/>
  <c r="T1823" i="5"/>
  <c r="X1823" i="5" s="1"/>
  <c r="Z1823" i="5"/>
  <c r="T1829" i="5"/>
  <c r="X1829" i="5" s="1"/>
  <c r="Z1829" i="5"/>
  <c r="T1839" i="5"/>
  <c r="X1839" i="5" s="1"/>
  <c r="Z1839" i="5"/>
  <c r="T1848" i="5"/>
  <c r="X1848" i="5" s="1"/>
  <c r="Z1848" i="5"/>
  <c r="T1854" i="5"/>
  <c r="X1854" i="5" s="1"/>
  <c r="Z1854" i="5"/>
  <c r="T1864" i="5"/>
  <c r="X1864" i="5" s="1"/>
  <c r="Z1864" i="5"/>
  <c r="T1871" i="5"/>
  <c r="X1871" i="5" s="1"/>
  <c r="Z1871" i="5"/>
  <c r="T1888" i="5"/>
  <c r="X1888" i="5" s="1"/>
  <c r="Z1888" i="5"/>
  <c r="W1892" i="5"/>
  <c r="Y1892" i="5" s="1"/>
  <c r="T1899" i="5"/>
  <c r="X1899" i="5" s="1"/>
  <c r="Z1899" i="5"/>
  <c r="T1907" i="5"/>
  <c r="X1907" i="5" s="1"/>
  <c r="Z1907" i="5"/>
  <c r="U1916" i="5"/>
  <c r="W1916" i="5" s="1"/>
  <c r="Y1916" i="5" s="1"/>
  <c r="N1916" i="5"/>
  <c r="T1936" i="5"/>
  <c r="X1936" i="5" s="1"/>
  <c r="Z1936" i="5"/>
  <c r="T1951" i="5"/>
  <c r="X1951" i="5" s="1"/>
  <c r="Z1951" i="5"/>
  <c r="T1956" i="5"/>
  <c r="X1956" i="5" s="1"/>
  <c r="Z1956" i="5"/>
  <c r="V1962" i="5"/>
  <c r="W1962" i="5" s="1"/>
  <c r="Y1962" i="5" s="1"/>
  <c r="N1962" i="5"/>
  <c r="R1975" i="5"/>
  <c r="S1975" i="5" s="1"/>
  <c r="Z1975" i="5" s="1"/>
  <c r="M1975" i="5"/>
  <c r="AA1975" i="5"/>
  <c r="AD1975" i="5"/>
  <c r="T1978" i="5"/>
  <c r="X1978" i="5" s="1"/>
  <c r="Z1978" i="5"/>
  <c r="T1988" i="5"/>
  <c r="X1988" i="5" s="1"/>
  <c r="Z1988" i="5"/>
  <c r="R1993" i="5"/>
  <c r="S1993" i="5" s="1"/>
  <c r="T1993" i="5" s="1"/>
  <c r="X1993" i="5" s="1"/>
  <c r="M1993" i="5"/>
  <c r="N1993" i="5" s="1"/>
  <c r="AD1993" i="5"/>
  <c r="AA1993" i="5"/>
  <c r="R2002" i="5"/>
  <c r="S2002" i="5" s="1"/>
  <c r="M2002" i="5"/>
  <c r="AD2002" i="5"/>
  <c r="AA2002" i="5"/>
  <c r="V2010" i="5"/>
  <c r="N2010" i="5"/>
  <c r="R2015" i="5"/>
  <c r="S2015" i="5" s="1"/>
  <c r="AD2015" i="5"/>
  <c r="AA2015" i="5"/>
  <c r="U2026" i="5"/>
  <c r="W2026" i="5" s="1"/>
  <c r="Y2026" i="5" s="1"/>
  <c r="T2026" i="5"/>
  <c r="X2026" i="5" s="1"/>
  <c r="Z2026" i="5"/>
  <c r="R2032" i="5"/>
  <c r="S2032" i="5" s="1"/>
  <c r="V2032" i="5"/>
  <c r="AA2032" i="5"/>
  <c r="AD2032" i="5"/>
  <c r="T2041" i="5"/>
  <c r="X2041" i="5" s="1"/>
  <c r="Z2041" i="5"/>
  <c r="U2049" i="5"/>
  <c r="W2049" i="5" s="1"/>
  <c r="Y2049" i="5" s="1"/>
  <c r="T2049" i="5"/>
  <c r="X2049" i="5" s="1"/>
  <c r="Z2049" i="5"/>
  <c r="R2054" i="5"/>
  <c r="S2054" i="5" s="1"/>
  <c r="Z2054" i="5" s="1"/>
  <c r="M2054" i="5"/>
  <c r="AD2054" i="5"/>
  <c r="AA2054" i="5"/>
  <c r="V2135" i="5"/>
  <c r="N2135" i="5"/>
  <c r="V2201" i="5"/>
  <c r="N2201" i="5"/>
  <c r="V2243" i="5"/>
  <c r="W2243" i="5" s="1"/>
  <c r="Y2243" i="5" s="1"/>
  <c r="N2243" i="5"/>
  <c r="V2275" i="5"/>
  <c r="W2275" i="5" s="1"/>
  <c r="Y2275" i="5" s="1"/>
  <c r="N2275" i="5"/>
  <c r="V2363" i="5"/>
  <c r="N2363" i="5"/>
  <c r="T1546" i="5"/>
  <c r="X1546" i="5" s="1"/>
  <c r="Z1546" i="5"/>
  <c r="V1553" i="5"/>
  <c r="N1553" i="5"/>
  <c r="T1567" i="5"/>
  <c r="X1567" i="5" s="1"/>
  <c r="Z1567" i="5"/>
  <c r="T1582" i="5"/>
  <c r="X1582" i="5" s="1"/>
  <c r="Z1582" i="5"/>
  <c r="W1637" i="5"/>
  <c r="Y1637" i="5" s="1"/>
  <c r="T1643" i="5"/>
  <c r="X1643" i="5" s="1"/>
  <c r="Z1643" i="5"/>
  <c r="U1721" i="5"/>
  <c r="T1721" i="5"/>
  <c r="X1721" i="5" s="1"/>
  <c r="Z1721" i="5"/>
  <c r="T1743" i="5"/>
  <c r="X1743" i="5" s="1"/>
  <c r="Z1743" i="5"/>
  <c r="U1766" i="5"/>
  <c r="T1799" i="5"/>
  <c r="X1799" i="5" s="1"/>
  <c r="Z1799" i="5"/>
  <c r="T1800" i="5"/>
  <c r="X1800" i="5" s="1"/>
  <c r="Z1800" i="5"/>
  <c r="T1810" i="5"/>
  <c r="X1810" i="5" s="1"/>
  <c r="Z1810" i="5"/>
  <c r="T1818" i="5"/>
  <c r="X1818" i="5" s="1"/>
  <c r="Z1818" i="5"/>
  <c r="T1830" i="5"/>
  <c r="X1830" i="5" s="1"/>
  <c r="Z1830" i="5"/>
  <c r="T1876" i="5"/>
  <c r="X1876" i="5" s="1"/>
  <c r="Z1876" i="5"/>
  <c r="T1891" i="5"/>
  <c r="X1891" i="5" s="1"/>
  <c r="Z1891" i="5"/>
  <c r="T1905" i="5"/>
  <c r="X1905" i="5" s="1"/>
  <c r="Z1905" i="5"/>
  <c r="V1917" i="5"/>
  <c r="U1930" i="5"/>
  <c r="W1930" i="5" s="1"/>
  <c r="Y1930" i="5" s="1"/>
  <c r="T1955" i="5"/>
  <c r="X1955" i="5" s="1"/>
  <c r="Z1955" i="5"/>
  <c r="T1966" i="5"/>
  <c r="X1966" i="5" s="1"/>
  <c r="Z1966" i="5"/>
  <c r="T2011" i="5"/>
  <c r="X2011" i="5" s="1"/>
  <c r="Z2011" i="5"/>
  <c r="U2021" i="5"/>
  <c r="T2021" i="5"/>
  <c r="X2021" i="5" s="1"/>
  <c r="Z2021" i="5"/>
  <c r="T2040" i="5"/>
  <c r="X2040" i="5" s="1"/>
  <c r="Z2040" i="5"/>
  <c r="V2058" i="5"/>
  <c r="W2058" i="5" s="1"/>
  <c r="Y2058" i="5" s="1"/>
  <c r="N2058" i="5"/>
  <c r="U2066" i="5"/>
  <c r="N2066" i="5"/>
  <c r="U2074" i="5"/>
  <c r="W2074" i="5" s="1"/>
  <c r="Y2074" i="5" s="1"/>
  <c r="N2074" i="5"/>
  <c r="T1545" i="5"/>
  <c r="X1545" i="5" s="1"/>
  <c r="Z1545" i="5"/>
  <c r="T1573" i="5"/>
  <c r="X1573" i="5" s="1"/>
  <c r="Z1573" i="5"/>
  <c r="T1604" i="5"/>
  <c r="X1604" i="5" s="1"/>
  <c r="Z1604" i="5"/>
  <c r="T1634" i="5"/>
  <c r="X1634" i="5" s="1"/>
  <c r="Z1634" i="5"/>
  <c r="U1645" i="5"/>
  <c r="T1670" i="5"/>
  <c r="X1670" i="5" s="1"/>
  <c r="Z1670" i="5"/>
  <c r="U1686" i="5"/>
  <c r="W1686" i="5" s="1"/>
  <c r="Y1686" i="5" s="1"/>
  <c r="N1686" i="5"/>
  <c r="T1697" i="5"/>
  <c r="X1697" i="5" s="1"/>
  <c r="Z1697" i="5"/>
  <c r="V1710" i="5"/>
  <c r="W1710" i="5" s="1"/>
  <c r="Y1710" i="5" s="1"/>
  <c r="N1710" i="5"/>
  <c r="T1733" i="5"/>
  <c r="X1733" i="5" s="1"/>
  <c r="Z1733" i="5"/>
  <c r="T1737" i="5"/>
  <c r="X1737" i="5" s="1"/>
  <c r="Z1737" i="5"/>
  <c r="T1756" i="5"/>
  <c r="X1756" i="5" s="1"/>
  <c r="Z1756" i="5"/>
  <c r="V1765" i="5"/>
  <c r="T1773" i="5"/>
  <c r="X1773" i="5" s="1"/>
  <c r="Z1773" i="5"/>
  <c r="T1786" i="5"/>
  <c r="X1786" i="5" s="1"/>
  <c r="Z1786" i="5"/>
  <c r="T1819" i="5"/>
  <c r="X1819" i="5" s="1"/>
  <c r="Z1819" i="5"/>
  <c r="U1840" i="5"/>
  <c r="W1840" i="5" s="1"/>
  <c r="Y1840" i="5" s="1"/>
  <c r="N1840" i="5"/>
  <c r="R1851" i="5"/>
  <c r="S1851" i="5" s="1"/>
  <c r="AA1851" i="5"/>
  <c r="AD1851" i="5"/>
  <c r="T1860" i="5"/>
  <c r="X1860" i="5" s="1"/>
  <c r="Z1860" i="5"/>
  <c r="R1874" i="5"/>
  <c r="S1874" i="5" s="1"/>
  <c r="M1874" i="5"/>
  <c r="AA1874" i="5"/>
  <c r="AD1874" i="5"/>
  <c r="R1883" i="5"/>
  <c r="S1883" i="5" s="1"/>
  <c r="Z1883" i="5" s="1"/>
  <c r="AD1883" i="5"/>
  <c r="AA1883" i="5"/>
  <c r="R1896" i="5"/>
  <c r="S1896" i="5" s="1"/>
  <c r="AA1896" i="5"/>
  <c r="AD1896" i="5"/>
  <c r="U1920" i="5"/>
  <c r="W1920" i="5" s="1"/>
  <c r="Y1920" i="5" s="1"/>
  <c r="N1920" i="5"/>
  <c r="T1928" i="5"/>
  <c r="X1928" i="5" s="1"/>
  <c r="Z1928" i="5"/>
  <c r="T1941" i="5"/>
  <c r="X1941" i="5" s="1"/>
  <c r="Z1941" i="5"/>
  <c r="R1957" i="5"/>
  <c r="S1957" i="5" s="1"/>
  <c r="M1957" i="5"/>
  <c r="N1957" i="5" s="1"/>
  <c r="AA1957" i="5"/>
  <c r="AD1957" i="5"/>
  <c r="R1968" i="5"/>
  <c r="S1968" i="5" s="1"/>
  <c r="V1968" i="5"/>
  <c r="AA1968" i="5"/>
  <c r="AD1968" i="5"/>
  <c r="R1974" i="5"/>
  <c r="S1974" i="5" s="1"/>
  <c r="M1974" i="5"/>
  <c r="AA1974" i="5"/>
  <c r="AD1974" i="5"/>
  <c r="T1987" i="5"/>
  <c r="X1987" i="5" s="1"/>
  <c r="Z1987" i="5"/>
  <c r="R2000" i="5"/>
  <c r="S2000" i="5" s="1"/>
  <c r="V2000" i="5"/>
  <c r="AD2000" i="5"/>
  <c r="AA2000" i="5"/>
  <c r="T2006" i="5"/>
  <c r="X2006" i="5" s="1"/>
  <c r="Z2006" i="5"/>
  <c r="V2016" i="5"/>
  <c r="R2034" i="5"/>
  <c r="S2034" i="5" s="1"/>
  <c r="M2034" i="5"/>
  <c r="AD2034" i="5"/>
  <c r="AA2034" i="5"/>
  <c r="T2044" i="5"/>
  <c r="X2044" i="5" s="1"/>
  <c r="Z2044" i="5"/>
  <c r="T2079" i="5"/>
  <c r="X2079" i="5" s="1"/>
  <c r="Z2079" i="5"/>
  <c r="T2082" i="5"/>
  <c r="X2082" i="5" s="1"/>
  <c r="Z2082" i="5"/>
  <c r="R2088" i="5"/>
  <c r="S2088" i="5" s="1"/>
  <c r="M2088" i="5"/>
  <c r="AD2088" i="5"/>
  <c r="AA2088" i="5"/>
  <c r="T2095" i="5"/>
  <c r="X2095" i="5" s="1"/>
  <c r="Z2095" i="5"/>
  <c r="T2098" i="5"/>
  <c r="X2098" i="5" s="1"/>
  <c r="Z2098" i="5"/>
  <c r="R2104" i="5"/>
  <c r="S2104" i="5" s="1"/>
  <c r="M2104" i="5"/>
  <c r="AA2104" i="5"/>
  <c r="AD2104" i="5"/>
  <c r="T2111" i="5"/>
  <c r="X2111" i="5" s="1"/>
  <c r="Z2111" i="5"/>
  <c r="T2114" i="5"/>
  <c r="X2114" i="5" s="1"/>
  <c r="Z2114" i="5"/>
  <c r="R2120" i="5"/>
  <c r="S2120" i="5" s="1"/>
  <c r="M2120" i="5"/>
  <c r="AD2120" i="5"/>
  <c r="AA2120" i="5"/>
  <c r="V2145" i="5"/>
  <c r="N2145" i="5"/>
  <c r="V2155" i="5"/>
  <c r="N2155" i="5"/>
  <c r="V2171" i="5"/>
  <c r="N2171" i="5"/>
  <c r="V2187" i="5"/>
  <c r="N2187" i="5"/>
  <c r="V2229" i="5"/>
  <c r="W2229" i="5" s="1"/>
  <c r="Y2229" i="5" s="1"/>
  <c r="N2229" i="5"/>
  <c r="V2253" i="5"/>
  <c r="N2253" i="5"/>
  <c r="V2285" i="5"/>
  <c r="N2285" i="5"/>
  <c r="V2301" i="5"/>
  <c r="N2301" i="5"/>
  <c r="V2317" i="5"/>
  <c r="N2317" i="5"/>
  <c r="V2333" i="5"/>
  <c r="N2333" i="5"/>
  <c r="U2485" i="5"/>
  <c r="W2485" i="5" s="1"/>
  <c r="Y2485" i="5" s="1"/>
  <c r="N2485" i="5"/>
  <c r="T1435" i="5"/>
  <c r="X1435" i="5" s="1"/>
  <c r="Z1435" i="5"/>
  <c r="T1531" i="5"/>
  <c r="X1531" i="5" s="1"/>
  <c r="Z1531" i="5"/>
  <c r="T1548" i="5"/>
  <c r="X1548" i="5" s="1"/>
  <c r="Z1548" i="5"/>
  <c r="V1575" i="5"/>
  <c r="T1588" i="5"/>
  <c r="X1588" i="5" s="1"/>
  <c r="Z1588" i="5"/>
  <c r="T1590" i="5"/>
  <c r="X1590" i="5" s="1"/>
  <c r="Z1590" i="5"/>
  <c r="W1633" i="5"/>
  <c r="Y1633" i="5" s="1"/>
  <c r="V1650" i="5"/>
  <c r="N1650" i="5"/>
  <c r="T1671" i="5"/>
  <c r="X1671" i="5" s="1"/>
  <c r="Z1671" i="5"/>
  <c r="T1680" i="5"/>
  <c r="X1680" i="5" s="1"/>
  <c r="Z1680" i="5"/>
  <c r="T1710" i="5"/>
  <c r="X1710" i="5" s="1"/>
  <c r="Z1710" i="5"/>
  <c r="T1723" i="5"/>
  <c r="X1723" i="5" s="1"/>
  <c r="Z1723" i="5"/>
  <c r="T1742" i="5"/>
  <c r="X1742" i="5" s="1"/>
  <c r="Z1742" i="5"/>
  <c r="T1750" i="5"/>
  <c r="X1750" i="5" s="1"/>
  <c r="Z1750" i="5"/>
  <c r="V1785" i="5"/>
  <c r="U1786" i="5"/>
  <c r="T1791" i="5"/>
  <c r="X1791" i="5" s="1"/>
  <c r="Z1791" i="5"/>
  <c r="U1794" i="5"/>
  <c r="U1806" i="5"/>
  <c r="W1806" i="5" s="1"/>
  <c r="Y1806" i="5" s="1"/>
  <c r="V1825" i="5"/>
  <c r="U1837" i="5"/>
  <c r="W1837" i="5" s="1"/>
  <c r="Y1837" i="5" s="1"/>
  <c r="U1855" i="5"/>
  <c r="W1855" i="5" s="1"/>
  <c r="Y1855" i="5" s="1"/>
  <c r="U1941" i="5"/>
  <c r="W1941" i="5" s="1"/>
  <c r="Y1941" i="5" s="1"/>
  <c r="U2018" i="5"/>
  <c r="U2056" i="5"/>
  <c r="W2056" i="5" s="1"/>
  <c r="Y2056" i="5" s="1"/>
  <c r="V2291" i="5"/>
  <c r="N2291" i="5"/>
  <c r="V2323" i="5"/>
  <c r="W2323" i="5" s="1"/>
  <c r="Y2323" i="5" s="1"/>
  <c r="N2323" i="5"/>
  <c r="V2343" i="5"/>
  <c r="N2343" i="5"/>
  <c r="V2359" i="5"/>
  <c r="W2359" i="5" s="1"/>
  <c r="Y2359" i="5" s="1"/>
  <c r="N2359" i="5"/>
  <c r="T1970" i="5"/>
  <c r="X1970" i="5" s="1"/>
  <c r="Z1970" i="5"/>
  <c r="U2017" i="5"/>
  <c r="T2042" i="5"/>
  <c r="X2042" i="5" s="1"/>
  <c r="Z2042" i="5"/>
  <c r="T2069" i="5"/>
  <c r="X2069" i="5" s="1"/>
  <c r="Z2069" i="5"/>
  <c r="T2081" i="5"/>
  <c r="X2081" i="5" s="1"/>
  <c r="Z2081" i="5"/>
  <c r="T2113" i="5"/>
  <c r="X2113" i="5" s="1"/>
  <c r="Z2113" i="5"/>
  <c r="U2150" i="5"/>
  <c r="W2150" i="5" s="1"/>
  <c r="Y2150" i="5" s="1"/>
  <c r="N2150" i="5"/>
  <c r="T2151" i="5"/>
  <c r="X2151" i="5" s="1"/>
  <c r="Z2151" i="5"/>
  <c r="U2194" i="5"/>
  <c r="W2194" i="5" s="1"/>
  <c r="Y2194" i="5" s="1"/>
  <c r="N2194" i="5"/>
  <c r="T2195" i="5"/>
  <c r="X2195" i="5" s="1"/>
  <c r="Z2195" i="5"/>
  <c r="T2225" i="5"/>
  <c r="X2225" i="5" s="1"/>
  <c r="Z2225" i="5"/>
  <c r="T2244" i="5"/>
  <c r="X2244" i="5" s="1"/>
  <c r="Z2244" i="5"/>
  <c r="T2245" i="5"/>
  <c r="X2245" i="5" s="1"/>
  <c r="Z2245" i="5"/>
  <c r="V2257" i="5"/>
  <c r="N2257" i="5"/>
  <c r="T2264" i="5"/>
  <c r="X2264" i="5" s="1"/>
  <c r="Z2264" i="5"/>
  <c r="V2297" i="5"/>
  <c r="W2297" i="5" s="1"/>
  <c r="Y2297" i="5" s="1"/>
  <c r="N2297" i="5"/>
  <c r="T2299" i="5"/>
  <c r="X2299" i="5" s="1"/>
  <c r="Z2299" i="5"/>
  <c r="R2319" i="5"/>
  <c r="S2319" i="5" s="1"/>
  <c r="AA2319" i="5"/>
  <c r="AD2319" i="5"/>
  <c r="T2331" i="5"/>
  <c r="X2331" i="5" s="1"/>
  <c r="Z2331" i="5"/>
  <c r="U2336" i="5"/>
  <c r="W2336" i="5" s="1"/>
  <c r="Y2336" i="5" s="1"/>
  <c r="U2342" i="5"/>
  <c r="N2342" i="5"/>
  <c r="U2350" i="5"/>
  <c r="N2350" i="5"/>
  <c r="U2358" i="5"/>
  <c r="N2358" i="5"/>
  <c r="R2369" i="5"/>
  <c r="S2369" i="5" s="1"/>
  <c r="T2369" i="5" s="1"/>
  <c r="X2369" i="5" s="1"/>
  <c r="AD2369" i="5"/>
  <c r="U2374" i="5"/>
  <c r="W2374" i="5" s="1"/>
  <c r="Y2374" i="5" s="1"/>
  <c r="N2374" i="5"/>
  <c r="R2380" i="5"/>
  <c r="S2380" i="5" s="1"/>
  <c r="T2380" i="5" s="1"/>
  <c r="X2380" i="5" s="1"/>
  <c r="M2380" i="5"/>
  <c r="N2380" i="5" s="1"/>
  <c r="AD2380" i="5"/>
  <c r="U2387" i="5"/>
  <c r="W2387" i="5" s="1"/>
  <c r="Y2387" i="5" s="1"/>
  <c r="T2387" i="5"/>
  <c r="X2387" i="5" s="1"/>
  <c r="Z2387" i="5"/>
  <c r="T2390" i="5"/>
  <c r="X2390" i="5" s="1"/>
  <c r="Z2390" i="5"/>
  <c r="U2399" i="5"/>
  <c r="W2399" i="5" s="1"/>
  <c r="Y2399" i="5" s="1"/>
  <c r="T2399" i="5"/>
  <c r="X2399" i="5" s="1"/>
  <c r="Z2399" i="5"/>
  <c r="V2401" i="5"/>
  <c r="N2401" i="5"/>
  <c r="T2408" i="5"/>
  <c r="X2408" i="5" s="1"/>
  <c r="Z2408" i="5"/>
  <c r="T2420" i="5"/>
  <c r="X2420" i="5" s="1"/>
  <c r="Z2420" i="5"/>
  <c r="U2433" i="5"/>
  <c r="W2433" i="5" s="1"/>
  <c r="Y2433" i="5" s="1"/>
  <c r="T2433" i="5"/>
  <c r="X2433" i="5" s="1"/>
  <c r="Z2433" i="5"/>
  <c r="V2451" i="5"/>
  <c r="V2463" i="5"/>
  <c r="R2473" i="5"/>
  <c r="S2473" i="5" s="1"/>
  <c r="Z2473" i="5" s="1"/>
  <c r="M2473" i="5"/>
  <c r="AD2473" i="5"/>
  <c r="AA2473" i="5"/>
  <c r="V2481" i="5"/>
  <c r="W2481" i="5" s="1"/>
  <c r="Y2481" i="5" s="1"/>
  <c r="N2481" i="5"/>
  <c r="T2499" i="5"/>
  <c r="X2499" i="5" s="1"/>
  <c r="Z2499" i="5"/>
  <c r="R2508" i="5"/>
  <c r="S2508" i="5" s="1"/>
  <c r="T2508" i="5" s="1"/>
  <c r="X2508" i="5" s="1"/>
  <c r="M2508" i="5"/>
  <c r="N2508" i="5" s="1"/>
  <c r="AA2508" i="5"/>
  <c r="AD2508" i="5"/>
  <c r="R2525" i="5"/>
  <c r="S2525" i="5" s="1"/>
  <c r="M2525" i="5"/>
  <c r="AA2525" i="5"/>
  <c r="AD2525" i="5"/>
  <c r="R2531" i="5"/>
  <c r="S2531" i="5" s="1"/>
  <c r="Z2531" i="5" s="1"/>
  <c r="AA2531" i="5"/>
  <c r="AD2531" i="5"/>
  <c r="T2537" i="5"/>
  <c r="X2537" i="5" s="1"/>
  <c r="Z2537" i="5"/>
  <c r="V2541" i="5"/>
  <c r="N2541" i="5"/>
  <c r="U2551" i="5"/>
  <c r="W2551" i="5" s="1"/>
  <c r="Y2551" i="5" s="1"/>
  <c r="T2559" i="5"/>
  <c r="X2559" i="5" s="1"/>
  <c r="Z2559" i="5"/>
  <c r="T2571" i="5"/>
  <c r="X2571" i="5" s="1"/>
  <c r="Z2571" i="5"/>
  <c r="U2701" i="5"/>
  <c r="W2701" i="5" s="1"/>
  <c r="Y2701" i="5" s="1"/>
  <c r="N2701" i="5"/>
  <c r="V3145" i="5"/>
  <c r="N3145" i="5"/>
  <c r="U3168" i="5"/>
  <c r="W3168" i="5" s="1"/>
  <c r="Y3168" i="5" s="1"/>
  <c r="N3168" i="5"/>
  <c r="U3196" i="5"/>
  <c r="W3196" i="5" s="1"/>
  <c r="Y3196" i="5" s="1"/>
  <c r="N3196" i="5"/>
  <c r="V3209" i="5"/>
  <c r="N3209" i="5"/>
  <c r="U3232" i="5"/>
  <c r="N3232" i="5"/>
  <c r="T1857" i="5"/>
  <c r="X1857" i="5" s="1"/>
  <c r="Z1857" i="5"/>
  <c r="T1882" i="5"/>
  <c r="X1882" i="5" s="1"/>
  <c r="Z1882" i="5"/>
  <c r="U1945" i="5"/>
  <c r="U1961" i="5"/>
  <c r="T2020" i="5"/>
  <c r="X2020" i="5" s="1"/>
  <c r="Z2020" i="5"/>
  <c r="T2039" i="5"/>
  <c r="X2039" i="5" s="1"/>
  <c r="Z2039" i="5"/>
  <c r="T2059" i="5"/>
  <c r="X2059" i="5" s="1"/>
  <c r="Z2059" i="5"/>
  <c r="T2074" i="5"/>
  <c r="X2074" i="5" s="1"/>
  <c r="Z2074" i="5"/>
  <c r="T2101" i="5"/>
  <c r="X2101" i="5" s="1"/>
  <c r="Z2101" i="5"/>
  <c r="T2157" i="5"/>
  <c r="X2157" i="5" s="1"/>
  <c r="Z2157" i="5"/>
  <c r="T2164" i="5"/>
  <c r="X2164" i="5" s="1"/>
  <c r="Z2164" i="5"/>
  <c r="U2172" i="5"/>
  <c r="W2172" i="5" s="1"/>
  <c r="Y2172" i="5" s="1"/>
  <c r="N2172" i="5"/>
  <c r="T2179" i="5"/>
  <c r="X2179" i="5" s="1"/>
  <c r="Z2179" i="5"/>
  <c r="U2187" i="5"/>
  <c r="T2189" i="5"/>
  <c r="X2189" i="5" s="1"/>
  <c r="Z2189" i="5"/>
  <c r="T2213" i="5"/>
  <c r="X2213" i="5" s="1"/>
  <c r="Z2213" i="5"/>
  <c r="T2216" i="5"/>
  <c r="X2216" i="5" s="1"/>
  <c r="Z2216" i="5"/>
  <c r="T2233" i="5"/>
  <c r="X2233" i="5" s="1"/>
  <c r="Z2233" i="5"/>
  <c r="T2305" i="5"/>
  <c r="X2305" i="5" s="1"/>
  <c r="Z2305" i="5"/>
  <c r="T2323" i="5"/>
  <c r="X2323" i="5" s="1"/>
  <c r="Z2323" i="5"/>
  <c r="T2334" i="5"/>
  <c r="X2334" i="5" s="1"/>
  <c r="Z2334" i="5"/>
  <c r="U2372" i="5"/>
  <c r="W2372" i="5" s="1"/>
  <c r="Y2372" i="5" s="1"/>
  <c r="N2372" i="5"/>
  <c r="V2396" i="5"/>
  <c r="W2396" i="5" s="1"/>
  <c r="Y2396" i="5" s="1"/>
  <c r="N2396" i="5"/>
  <c r="U2400" i="5"/>
  <c r="T2474" i="5"/>
  <c r="X2474" i="5" s="1"/>
  <c r="Z2474" i="5"/>
  <c r="T2496" i="5"/>
  <c r="X2496" i="5" s="1"/>
  <c r="Z2496" i="5"/>
  <c r="U2579" i="5"/>
  <c r="T2579" i="5"/>
  <c r="X2579" i="5" s="1"/>
  <c r="Z2579" i="5"/>
  <c r="U1889" i="5"/>
  <c r="W1889" i="5" s="1"/>
  <c r="Y1889" i="5" s="1"/>
  <c r="V1909" i="5"/>
  <c r="V2005" i="5"/>
  <c r="V2066" i="5"/>
  <c r="U2134" i="5"/>
  <c r="W2134" i="5" s="1"/>
  <c r="Y2134" i="5" s="1"/>
  <c r="N2134" i="5"/>
  <c r="T2135" i="5"/>
  <c r="X2135" i="5" s="1"/>
  <c r="Z2135" i="5"/>
  <c r="T2158" i="5"/>
  <c r="X2158" i="5" s="1"/>
  <c r="Z2158" i="5"/>
  <c r="T2166" i="5"/>
  <c r="X2166" i="5" s="1"/>
  <c r="Z2166" i="5"/>
  <c r="T2205" i="5"/>
  <c r="X2205" i="5" s="1"/>
  <c r="Z2205" i="5"/>
  <c r="T2208" i="5"/>
  <c r="X2208" i="5" s="1"/>
  <c r="Z2208" i="5"/>
  <c r="T2214" i="5"/>
  <c r="X2214" i="5" s="1"/>
  <c r="Z2214" i="5"/>
  <c r="T2218" i="5"/>
  <c r="X2218" i="5" s="1"/>
  <c r="Z2218" i="5"/>
  <c r="U2220" i="5"/>
  <c r="W2220" i="5" s="1"/>
  <c r="Y2220" i="5" s="1"/>
  <c r="N2220" i="5"/>
  <c r="T2222" i="5"/>
  <c r="X2222" i="5" s="1"/>
  <c r="Z2222" i="5"/>
  <c r="T2232" i="5"/>
  <c r="X2232" i="5" s="1"/>
  <c r="Z2232" i="5"/>
  <c r="T2248" i="5"/>
  <c r="X2248" i="5" s="1"/>
  <c r="Z2248" i="5"/>
  <c r="T2260" i="5"/>
  <c r="X2260" i="5" s="1"/>
  <c r="Z2260" i="5"/>
  <c r="T2261" i="5"/>
  <c r="X2261" i="5" s="1"/>
  <c r="Z2261" i="5"/>
  <c r="T2278" i="5"/>
  <c r="X2278" i="5" s="1"/>
  <c r="Z2278" i="5"/>
  <c r="R2282" i="5"/>
  <c r="S2282" i="5" s="1"/>
  <c r="M2282" i="5"/>
  <c r="V2282" i="5" s="1"/>
  <c r="AA2282" i="5"/>
  <c r="AD2282" i="5"/>
  <c r="R2317" i="5"/>
  <c r="S2317" i="5" s="1"/>
  <c r="T2317" i="5" s="1"/>
  <c r="X2317" i="5" s="1"/>
  <c r="AA2317" i="5"/>
  <c r="AD2317" i="5"/>
  <c r="V2342" i="5"/>
  <c r="U2343" i="5"/>
  <c r="V2350" i="5"/>
  <c r="U2351" i="5"/>
  <c r="W2351" i="5" s="1"/>
  <c r="Y2351" i="5" s="1"/>
  <c r="V2358" i="5"/>
  <c r="U2363" i="5"/>
  <c r="T2363" i="5"/>
  <c r="X2363" i="5" s="1"/>
  <c r="Z2363" i="5"/>
  <c r="T2383" i="5"/>
  <c r="X2383" i="5" s="1"/>
  <c r="Z2383" i="5"/>
  <c r="U2388" i="5"/>
  <c r="W2388" i="5" s="1"/>
  <c r="Y2388" i="5" s="1"/>
  <c r="T2388" i="5"/>
  <c r="X2388" i="5" s="1"/>
  <c r="Z2388" i="5"/>
  <c r="T2397" i="5"/>
  <c r="X2397" i="5" s="1"/>
  <c r="Z2397" i="5"/>
  <c r="T2409" i="5"/>
  <c r="X2409" i="5" s="1"/>
  <c r="Z2409" i="5"/>
  <c r="T2419" i="5"/>
  <c r="X2419" i="5" s="1"/>
  <c r="Z2419" i="5"/>
  <c r="T2432" i="5"/>
  <c r="X2432" i="5" s="1"/>
  <c r="Z2432" i="5"/>
  <c r="T2438" i="5"/>
  <c r="X2438" i="5" s="1"/>
  <c r="Z2438" i="5"/>
  <c r="U2448" i="5"/>
  <c r="W2448" i="5" s="1"/>
  <c r="Y2448" i="5" s="1"/>
  <c r="T2448" i="5"/>
  <c r="X2448" i="5" s="1"/>
  <c r="Z2448" i="5"/>
  <c r="T2456" i="5"/>
  <c r="X2456" i="5" s="1"/>
  <c r="Z2456" i="5"/>
  <c r="T2489" i="5"/>
  <c r="X2489" i="5" s="1"/>
  <c r="Z2489" i="5"/>
  <c r="T2502" i="5"/>
  <c r="X2502" i="5" s="1"/>
  <c r="Z2502" i="5"/>
  <c r="T2510" i="5"/>
  <c r="X2510" i="5" s="1"/>
  <c r="Z2510" i="5"/>
  <c r="V2521" i="5"/>
  <c r="N2521" i="5"/>
  <c r="T2540" i="5"/>
  <c r="X2540" i="5" s="1"/>
  <c r="Z2540" i="5"/>
  <c r="R2554" i="5"/>
  <c r="S2554" i="5" s="1"/>
  <c r="M2554" i="5"/>
  <c r="AD2554" i="5"/>
  <c r="AA2554" i="5"/>
  <c r="T2560" i="5"/>
  <c r="X2560" i="5" s="1"/>
  <c r="Z2560" i="5"/>
  <c r="U2571" i="5"/>
  <c r="U2609" i="5"/>
  <c r="W2609" i="5" s="1"/>
  <c r="Y2609" i="5" s="1"/>
  <c r="N2609" i="5"/>
  <c r="U2637" i="5"/>
  <c r="W2637" i="5" s="1"/>
  <c r="Y2637" i="5" s="1"/>
  <c r="N2637" i="5"/>
  <c r="U2669" i="5"/>
  <c r="W2669" i="5" s="1"/>
  <c r="Y2669" i="5" s="1"/>
  <c r="N2669" i="5"/>
  <c r="U2705" i="5"/>
  <c r="N2705" i="5"/>
  <c r="U2749" i="5"/>
  <c r="N2749" i="5"/>
  <c r="U2769" i="5"/>
  <c r="W2769" i="5" s="1"/>
  <c r="Y2769" i="5" s="1"/>
  <c r="N2769" i="5"/>
  <c r="U2801" i="5"/>
  <c r="W2801" i="5" s="1"/>
  <c r="Y2801" i="5" s="1"/>
  <c r="N2801" i="5"/>
  <c r="U2833" i="5"/>
  <c r="W2833" i="5" s="1"/>
  <c r="Y2833" i="5" s="1"/>
  <c r="N2833" i="5"/>
  <c r="U2925" i="5"/>
  <c r="W2925" i="5" s="1"/>
  <c r="Y2925" i="5" s="1"/>
  <c r="N2925" i="5"/>
  <c r="V2961" i="5"/>
  <c r="N2961" i="5"/>
  <c r="V2993" i="5"/>
  <c r="N2993" i="5"/>
  <c r="V3025" i="5"/>
  <c r="N3025" i="5"/>
  <c r="U3121" i="5"/>
  <c r="W3121" i="5" s="1"/>
  <c r="Y3121" i="5" s="1"/>
  <c r="N3121" i="5"/>
  <c r="N3148" i="5"/>
  <c r="V3161" i="5"/>
  <c r="N3161" i="5"/>
  <c r="N3184" i="5"/>
  <c r="N3212" i="5"/>
  <c r="V3225" i="5"/>
  <c r="N3225" i="5"/>
  <c r="N3253" i="5"/>
  <c r="T1849" i="5"/>
  <c r="X1849" i="5" s="1"/>
  <c r="Z1849" i="5"/>
  <c r="V1949" i="5"/>
  <c r="U1989" i="5"/>
  <c r="W1989" i="5" s="1"/>
  <c r="Y1989" i="5" s="1"/>
  <c r="U2053" i="5"/>
  <c r="V2062" i="5"/>
  <c r="U2071" i="5"/>
  <c r="T2142" i="5"/>
  <c r="X2142" i="5" s="1"/>
  <c r="Z2142" i="5"/>
  <c r="U2144" i="5"/>
  <c r="W2144" i="5" s="1"/>
  <c r="Y2144" i="5" s="1"/>
  <c r="N2144" i="5"/>
  <c r="T2146" i="5"/>
  <c r="X2146" i="5" s="1"/>
  <c r="Z2146" i="5"/>
  <c r="T2161" i="5"/>
  <c r="X2161" i="5" s="1"/>
  <c r="Z2161" i="5"/>
  <c r="T2169" i="5"/>
  <c r="X2169" i="5" s="1"/>
  <c r="Z2169" i="5"/>
  <c r="T2177" i="5"/>
  <c r="X2177" i="5" s="1"/>
  <c r="Z2177" i="5"/>
  <c r="T2185" i="5"/>
  <c r="X2185" i="5" s="1"/>
  <c r="Z2185" i="5"/>
  <c r="T2193" i="5"/>
  <c r="X2193" i="5" s="1"/>
  <c r="Z2193" i="5"/>
  <c r="T2197" i="5"/>
  <c r="X2197" i="5" s="1"/>
  <c r="Z2197" i="5"/>
  <c r="T2200" i="5"/>
  <c r="X2200" i="5" s="1"/>
  <c r="Z2200" i="5"/>
  <c r="T2206" i="5"/>
  <c r="X2206" i="5" s="1"/>
  <c r="Z2206" i="5"/>
  <c r="U2226" i="5"/>
  <c r="W2226" i="5" s="1"/>
  <c r="Y2226" i="5" s="1"/>
  <c r="N2226" i="5"/>
  <c r="T2227" i="5"/>
  <c r="X2227" i="5" s="1"/>
  <c r="Z2227" i="5"/>
  <c r="V2233" i="5"/>
  <c r="N2233" i="5"/>
  <c r="U2242" i="5"/>
  <c r="W2242" i="5" s="1"/>
  <c r="Y2242" i="5" s="1"/>
  <c r="N2242" i="5"/>
  <c r="T2252" i="5"/>
  <c r="X2252" i="5" s="1"/>
  <c r="Z2252" i="5"/>
  <c r="V2255" i="5"/>
  <c r="N2255" i="5"/>
  <c r="T2270" i="5"/>
  <c r="X2270" i="5" s="1"/>
  <c r="Z2270" i="5"/>
  <c r="U2274" i="5"/>
  <c r="W2274" i="5" s="1"/>
  <c r="Y2274" i="5" s="1"/>
  <c r="N2274" i="5"/>
  <c r="U2290" i="5"/>
  <c r="W2290" i="5" s="1"/>
  <c r="Y2290" i="5" s="1"/>
  <c r="N2290" i="5"/>
  <c r="V2305" i="5"/>
  <c r="W2305" i="5" s="1"/>
  <c r="Y2305" i="5" s="1"/>
  <c r="N2305" i="5"/>
  <c r="T2312" i="5"/>
  <c r="X2312" i="5" s="1"/>
  <c r="Z2312" i="5"/>
  <c r="T2318" i="5"/>
  <c r="X2318" i="5" s="1"/>
  <c r="Z2318" i="5"/>
  <c r="T2344" i="5"/>
  <c r="X2344" i="5" s="1"/>
  <c r="Z2344" i="5"/>
  <c r="T2360" i="5"/>
  <c r="X2360" i="5" s="1"/>
  <c r="Z2360" i="5"/>
  <c r="V2381" i="5"/>
  <c r="N2381" i="5"/>
  <c r="U2398" i="5"/>
  <c r="W2398" i="5" s="1"/>
  <c r="Y2398" i="5" s="1"/>
  <c r="N2398" i="5"/>
  <c r="T2417" i="5"/>
  <c r="X2417" i="5" s="1"/>
  <c r="Z2417" i="5"/>
  <c r="U2419" i="5"/>
  <c r="W2419" i="5" s="1"/>
  <c r="Y2419" i="5" s="1"/>
  <c r="T2435" i="5"/>
  <c r="X2435" i="5" s="1"/>
  <c r="Z2435" i="5"/>
  <c r="V2510" i="5"/>
  <c r="V2538" i="5"/>
  <c r="U2617" i="5"/>
  <c r="N2617" i="5"/>
  <c r="U2641" i="5"/>
  <c r="W2641" i="5" s="1"/>
  <c r="Y2641" i="5" s="1"/>
  <c r="N2641" i="5"/>
  <c r="U2649" i="5"/>
  <c r="N2649" i="5"/>
  <c r="U2821" i="5"/>
  <c r="W2821" i="5" s="1"/>
  <c r="Y2821" i="5" s="1"/>
  <c r="N2821" i="5"/>
  <c r="U2829" i="5"/>
  <c r="W2829" i="5" s="1"/>
  <c r="Y2829" i="5" s="1"/>
  <c r="N2829" i="5"/>
  <c r="U2909" i="5"/>
  <c r="W2909" i="5" s="1"/>
  <c r="Y2909" i="5" s="1"/>
  <c r="N2909" i="5"/>
  <c r="V2949" i="5"/>
  <c r="N2949" i="5"/>
  <c r="V2981" i="5"/>
  <c r="N2981" i="5"/>
  <c r="V2400" i="5"/>
  <c r="T2524" i="5"/>
  <c r="X2524" i="5" s="1"/>
  <c r="Z2524" i="5"/>
  <c r="T2619" i="5"/>
  <c r="X2619" i="5" s="1"/>
  <c r="Z2619" i="5"/>
  <c r="T2643" i="5"/>
  <c r="X2643" i="5" s="1"/>
  <c r="Z2643" i="5"/>
  <c r="V2646" i="5"/>
  <c r="T2652" i="5"/>
  <c r="X2652" i="5" s="1"/>
  <c r="Z2652" i="5"/>
  <c r="T2659" i="5"/>
  <c r="X2659" i="5" s="1"/>
  <c r="Z2659" i="5"/>
  <c r="V2662" i="5"/>
  <c r="T2669" i="5"/>
  <c r="X2669" i="5" s="1"/>
  <c r="Z2669" i="5"/>
  <c r="T2670" i="5"/>
  <c r="X2670" i="5" s="1"/>
  <c r="Z2670" i="5"/>
  <c r="T2687" i="5"/>
  <c r="X2687" i="5" s="1"/>
  <c r="Z2687" i="5"/>
  <c r="T2723" i="5"/>
  <c r="X2723" i="5" s="1"/>
  <c r="Z2723" i="5"/>
  <c r="T2732" i="5"/>
  <c r="X2732" i="5" s="1"/>
  <c r="Z2732" i="5"/>
  <c r="T2741" i="5"/>
  <c r="X2741" i="5" s="1"/>
  <c r="Z2741" i="5"/>
  <c r="T2754" i="5"/>
  <c r="X2754" i="5" s="1"/>
  <c r="Z2754" i="5"/>
  <c r="T2778" i="5"/>
  <c r="X2778" i="5" s="1"/>
  <c r="Z2778" i="5"/>
  <c r="T2779" i="5"/>
  <c r="X2779" i="5" s="1"/>
  <c r="Z2779" i="5"/>
  <c r="T2812" i="5"/>
  <c r="X2812" i="5" s="1"/>
  <c r="Z2812" i="5"/>
  <c r="U2826" i="5"/>
  <c r="W2826" i="5" s="1"/>
  <c r="Y2826" i="5" s="1"/>
  <c r="T2914" i="5"/>
  <c r="X2914" i="5" s="1"/>
  <c r="Z2914" i="5"/>
  <c r="T2920" i="5"/>
  <c r="X2920" i="5" s="1"/>
  <c r="Z2920" i="5"/>
  <c r="U2942" i="5"/>
  <c r="W2942" i="5" s="1"/>
  <c r="Y2942" i="5" s="1"/>
  <c r="N2942" i="5"/>
  <c r="T2959" i="5"/>
  <c r="X2959" i="5" s="1"/>
  <c r="Z2959" i="5"/>
  <c r="V2978" i="5"/>
  <c r="N2978" i="5"/>
  <c r="T2982" i="5"/>
  <c r="X2982" i="5" s="1"/>
  <c r="Z2982" i="5"/>
  <c r="U3024" i="5"/>
  <c r="W3024" i="5" s="1"/>
  <c r="Y3024" i="5" s="1"/>
  <c r="N3024" i="5"/>
  <c r="U3055" i="5"/>
  <c r="W3055" i="5" s="1"/>
  <c r="Y3055" i="5" s="1"/>
  <c r="N3055" i="5"/>
  <c r="U3176" i="5"/>
  <c r="W3176" i="5" s="1"/>
  <c r="Y3176" i="5" s="1"/>
  <c r="N3176" i="5"/>
  <c r="V3194" i="5"/>
  <c r="W3194" i="5" s="1"/>
  <c r="Y3194" i="5" s="1"/>
  <c r="N3194" i="5"/>
  <c r="U3204" i="5"/>
  <c r="W3204" i="5" s="1"/>
  <c r="Y3204" i="5" s="1"/>
  <c r="N3204" i="5"/>
  <c r="U3241" i="5"/>
  <c r="N3241" i="5"/>
  <c r="U3279" i="5"/>
  <c r="W3279" i="5" s="1"/>
  <c r="Y3279" i="5" s="1"/>
  <c r="N3279" i="5"/>
  <c r="U3287" i="5"/>
  <c r="W3287" i="5" s="1"/>
  <c r="Y3287" i="5" s="1"/>
  <c r="N3287" i="5"/>
  <c r="U3317" i="5"/>
  <c r="W3317" i="5" s="1"/>
  <c r="Y3317" i="5" s="1"/>
  <c r="N3317" i="5"/>
  <c r="T2553" i="5"/>
  <c r="X2553" i="5" s="1"/>
  <c r="Z2553" i="5"/>
  <c r="T2632" i="5"/>
  <c r="X2632" i="5" s="1"/>
  <c r="Z2632" i="5"/>
  <c r="V2635" i="5"/>
  <c r="W2635" i="5" s="1"/>
  <c r="Y2635" i="5" s="1"/>
  <c r="N2635" i="5"/>
  <c r="V2651" i="5"/>
  <c r="W2651" i="5" s="1"/>
  <c r="Y2651" i="5" s="1"/>
  <c r="N2651" i="5"/>
  <c r="T2684" i="5"/>
  <c r="X2684" i="5" s="1"/>
  <c r="Z2684" i="5"/>
  <c r="T2719" i="5"/>
  <c r="X2719" i="5" s="1"/>
  <c r="Z2719" i="5"/>
  <c r="T2731" i="5"/>
  <c r="X2731" i="5" s="1"/>
  <c r="Z2731" i="5"/>
  <c r="U2767" i="5"/>
  <c r="W2767" i="5" s="1"/>
  <c r="Y2767" i="5" s="1"/>
  <c r="N2767" i="5"/>
  <c r="T2776" i="5"/>
  <c r="X2776" i="5" s="1"/>
  <c r="Z2776" i="5"/>
  <c r="T2785" i="5"/>
  <c r="X2785" i="5" s="1"/>
  <c r="Z2785" i="5"/>
  <c r="T2786" i="5"/>
  <c r="X2786" i="5" s="1"/>
  <c r="Z2786" i="5"/>
  <c r="T2797" i="5"/>
  <c r="X2797" i="5" s="1"/>
  <c r="Z2797" i="5"/>
  <c r="T2839" i="5"/>
  <c r="X2839" i="5" s="1"/>
  <c r="Z2839" i="5"/>
  <c r="T2850" i="5"/>
  <c r="X2850" i="5" s="1"/>
  <c r="Z2850" i="5"/>
  <c r="T2864" i="5"/>
  <c r="X2864" i="5" s="1"/>
  <c r="Z2864" i="5"/>
  <c r="T2865" i="5"/>
  <c r="X2865" i="5" s="1"/>
  <c r="Z2865" i="5"/>
  <c r="T2877" i="5"/>
  <c r="X2877" i="5" s="1"/>
  <c r="Z2877" i="5"/>
  <c r="R2895" i="5"/>
  <c r="S2895" i="5" s="1"/>
  <c r="T2895" i="5" s="1"/>
  <c r="X2895" i="5" s="1"/>
  <c r="M2895" i="5"/>
  <c r="AD2895" i="5"/>
  <c r="AA2895" i="5"/>
  <c r="R2915" i="5"/>
  <c r="S2915" i="5" s="1"/>
  <c r="M2915" i="5"/>
  <c r="AA2915" i="5"/>
  <c r="AD2915" i="5"/>
  <c r="T2925" i="5"/>
  <c r="X2925" i="5" s="1"/>
  <c r="Z2925" i="5"/>
  <c r="R2937" i="5"/>
  <c r="S2937" i="5" s="1"/>
  <c r="V2937" i="5"/>
  <c r="AD2937" i="5"/>
  <c r="AA2937" i="5"/>
  <c r="T2948" i="5"/>
  <c r="X2948" i="5" s="1"/>
  <c r="Z2948" i="5"/>
  <c r="T2955" i="5"/>
  <c r="X2955" i="5" s="1"/>
  <c r="Z2955" i="5"/>
  <c r="R2967" i="5"/>
  <c r="S2967" i="5" s="1"/>
  <c r="Z2967" i="5" s="1"/>
  <c r="AD2967" i="5"/>
  <c r="AA2967" i="5"/>
  <c r="T2988" i="5"/>
  <c r="X2988" i="5" s="1"/>
  <c r="Z2988" i="5"/>
  <c r="R2999" i="5"/>
  <c r="S2999" i="5" s="1"/>
  <c r="AD2999" i="5"/>
  <c r="AA2999" i="5"/>
  <c r="R3007" i="5"/>
  <c r="S3007" i="5" s="1"/>
  <c r="Z3007" i="5" s="1"/>
  <c r="M3007" i="5"/>
  <c r="AD3007" i="5"/>
  <c r="AA3007" i="5"/>
  <c r="R3016" i="5"/>
  <c r="S3016" i="5" s="1"/>
  <c r="AD3016" i="5"/>
  <c r="AA3016" i="5"/>
  <c r="U3028" i="5"/>
  <c r="V3028" i="5"/>
  <c r="N3028" i="5"/>
  <c r="U3034" i="5"/>
  <c r="V3034" i="5"/>
  <c r="N3034" i="5"/>
  <c r="R3042" i="5"/>
  <c r="S3042" i="5" s="1"/>
  <c r="M3042" i="5"/>
  <c r="AD3042" i="5"/>
  <c r="AA3042" i="5"/>
  <c r="T3048" i="5"/>
  <c r="X3048" i="5" s="1"/>
  <c r="Z3048" i="5"/>
  <c r="R3056" i="5"/>
  <c r="S3056" i="5" s="1"/>
  <c r="AA3056" i="5"/>
  <c r="AD3056" i="5"/>
  <c r="R3065" i="5"/>
  <c r="S3065" i="5" s="1"/>
  <c r="AD3065" i="5"/>
  <c r="AA3065" i="5"/>
  <c r="R3074" i="5"/>
  <c r="S3074" i="5" s="1"/>
  <c r="M3074" i="5"/>
  <c r="AA3074" i="5"/>
  <c r="AD3074" i="5"/>
  <c r="T3080" i="5"/>
  <c r="X3080" i="5" s="1"/>
  <c r="Z3080" i="5"/>
  <c r="R3123" i="5"/>
  <c r="S3123" i="5" s="1"/>
  <c r="M3123" i="5"/>
  <c r="AA3123" i="5"/>
  <c r="AD3123" i="5"/>
  <c r="R3141" i="5"/>
  <c r="S3141" i="5" s="1"/>
  <c r="V3141" i="5"/>
  <c r="AD3141" i="5"/>
  <c r="AA3141" i="5"/>
  <c r="V3150" i="5"/>
  <c r="W3150" i="5" s="1"/>
  <c r="Y3150" i="5" s="1"/>
  <c r="N3150" i="5"/>
  <c r="U3160" i="5"/>
  <c r="W3160" i="5" s="1"/>
  <c r="Y3160" i="5" s="1"/>
  <c r="N3160" i="5"/>
  <c r="R3177" i="5"/>
  <c r="S3177" i="5" s="1"/>
  <c r="AD3177" i="5"/>
  <c r="AA3177" i="5"/>
  <c r="V3185" i="5"/>
  <c r="N3185" i="5"/>
  <c r="T3189" i="5"/>
  <c r="X3189" i="5" s="1"/>
  <c r="Z3189" i="5"/>
  <c r="R3202" i="5"/>
  <c r="S3202" i="5" s="1"/>
  <c r="Z3202" i="5" s="1"/>
  <c r="M3202" i="5"/>
  <c r="AA3202" i="5"/>
  <c r="AD3202" i="5"/>
  <c r="R3212" i="5"/>
  <c r="S3212" i="5" s="1"/>
  <c r="V3212" i="5"/>
  <c r="AA3212" i="5"/>
  <c r="AD3212" i="5"/>
  <c r="T3222" i="5"/>
  <c r="X3222" i="5" s="1"/>
  <c r="Z3222" i="5"/>
  <c r="R3236" i="5"/>
  <c r="S3236" i="5" s="1"/>
  <c r="AA3236" i="5"/>
  <c r="AD3236" i="5"/>
  <c r="R3242" i="5"/>
  <c r="S3242" i="5" s="1"/>
  <c r="M3242" i="5"/>
  <c r="AA3242" i="5"/>
  <c r="AD3242" i="5"/>
  <c r="R3253" i="5"/>
  <c r="S3253" i="5" s="1"/>
  <c r="AD3253" i="5"/>
  <c r="AA3253" i="5"/>
  <c r="V3263" i="5"/>
  <c r="W3263" i="5" s="1"/>
  <c r="Y3263" i="5" s="1"/>
  <c r="N3263" i="5"/>
  <c r="R3283" i="5"/>
  <c r="S3283" i="5" s="1"/>
  <c r="M3283" i="5"/>
  <c r="AD3283" i="5"/>
  <c r="R3295" i="5"/>
  <c r="S3295" i="5" s="1"/>
  <c r="M3295" i="5"/>
  <c r="V3295" i="5" s="1"/>
  <c r="AA3295" i="5"/>
  <c r="AD3295" i="5"/>
  <c r="U3309" i="5"/>
  <c r="W3309" i="5" s="1"/>
  <c r="Y3309" i="5" s="1"/>
  <c r="N3309" i="5"/>
  <c r="R3327" i="5"/>
  <c r="S3327" i="5" s="1"/>
  <c r="M3327" i="5"/>
  <c r="V3327" i="5" s="1"/>
  <c r="AD3327" i="5"/>
  <c r="AA3327" i="5"/>
  <c r="U3341" i="5"/>
  <c r="W3341" i="5" s="1"/>
  <c r="Y3341" i="5" s="1"/>
  <c r="N3341" i="5"/>
  <c r="R3356" i="5"/>
  <c r="S3356" i="5" s="1"/>
  <c r="Z3356" i="5" s="1"/>
  <c r="AA3356" i="5"/>
  <c r="AD3356" i="5"/>
  <c r="T3369" i="5"/>
  <c r="X3369" i="5" s="1"/>
  <c r="Z3369" i="5"/>
  <c r="V2522" i="5"/>
  <c r="T2608" i="5"/>
  <c r="X2608" i="5" s="1"/>
  <c r="Z2608" i="5"/>
  <c r="V2617" i="5"/>
  <c r="T2625" i="5"/>
  <c r="X2625" i="5" s="1"/>
  <c r="Z2625" i="5"/>
  <c r="T2633" i="5"/>
  <c r="X2633" i="5" s="1"/>
  <c r="Z2633" i="5"/>
  <c r="U2675" i="5"/>
  <c r="W2675" i="5" s="1"/>
  <c r="Y2675" i="5" s="1"/>
  <c r="T2685" i="5"/>
  <c r="X2685" i="5" s="1"/>
  <c r="Z2685" i="5"/>
  <c r="T2693" i="5"/>
  <c r="X2693" i="5" s="1"/>
  <c r="Z2693" i="5"/>
  <c r="T2700" i="5"/>
  <c r="X2700" i="5" s="1"/>
  <c r="Z2700" i="5"/>
  <c r="V2705" i="5"/>
  <c r="T2712" i="5"/>
  <c r="X2712" i="5" s="1"/>
  <c r="Z2712" i="5"/>
  <c r="V2749" i="5"/>
  <c r="T2771" i="5"/>
  <c r="X2771" i="5" s="1"/>
  <c r="Z2771" i="5"/>
  <c r="U2783" i="5"/>
  <c r="W2783" i="5" s="1"/>
  <c r="Y2783" i="5" s="1"/>
  <c r="V2791" i="5"/>
  <c r="N2791" i="5"/>
  <c r="V2807" i="5"/>
  <c r="N2807" i="5"/>
  <c r="U2839" i="5"/>
  <c r="T2847" i="5"/>
  <c r="X2847" i="5" s="1"/>
  <c r="Z2847" i="5"/>
  <c r="U2890" i="5"/>
  <c r="T2902" i="5"/>
  <c r="X2902" i="5" s="1"/>
  <c r="Z2902" i="5"/>
  <c r="T2928" i="5"/>
  <c r="X2928" i="5" s="1"/>
  <c r="Z2928" i="5"/>
  <c r="U2941" i="5"/>
  <c r="W2941" i="5" s="1"/>
  <c r="Y2941" i="5" s="1"/>
  <c r="U2992" i="5"/>
  <c r="W2992" i="5" s="1"/>
  <c r="Y2992" i="5" s="1"/>
  <c r="N2992" i="5"/>
  <c r="U3086" i="5"/>
  <c r="U3094" i="5"/>
  <c r="W3094" i="5" s="1"/>
  <c r="Y3094" i="5" s="1"/>
  <c r="U3102" i="5"/>
  <c r="W3102" i="5" s="1"/>
  <c r="Y3102" i="5" s="1"/>
  <c r="U3110" i="5"/>
  <c r="W3110" i="5" s="1"/>
  <c r="Y3110" i="5" s="1"/>
  <c r="U3118" i="5"/>
  <c r="V3188" i="5"/>
  <c r="V3224" i="5"/>
  <c r="U3254" i="5"/>
  <c r="T2484" i="5"/>
  <c r="X2484" i="5" s="1"/>
  <c r="Z2484" i="5"/>
  <c r="V2523" i="5"/>
  <c r="U2555" i="5"/>
  <c r="U2598" i="5"/>
  <c r="U2612" i="5"/>
  <c r="W2612" i="5" s="1"/>
  <c r="Y2612" i="5" s="1"/>
  <c r="N2612" i="5"/>
  <c r="U2614" i="5"/>
  <c r="U2630" i="5"/>
  <c r="W2630" i="5" s="1"/>
  <c r="Y2630" i="5" s="1"/>
  <c r="V2649" i="5"/>
  <c r="V2654" i="5"/>
  <c r="T2657" i="5"/>
  <c r="X2657" i="5" s="1"/>
  <c r="Z2657" i="5"/>
  <c r="T2695" i="5"/>
  <c r="X2695" i="5" s="1"/>
  <c r="Z2695" i="5"/>
  <c r="T2701" i="5"/>
  <c r="X2701" i="5" s="1"/>
  <c r="Z2701" i="5"/>
  <c r="V2723" i="5"/>
  <c r="W2723" i="5" s="1"/>
  <c r="Y2723" i="5" s="1"/>
  <c r="N2723" i="5"/>
  <c r="T2729" i="5"/>
  <c r="X2729" i="5" s="1"/>
  <c r="Z2729" i="5"/>
  <c r="T2733" i="5"/>
  <c r="X2733" i="5" s="1"/>
  <c r="Z2733" i="5"/>
  <c r="T2757" i="5"/>
  <c r="X2757" i="5" s="1"/>
  <c r="Z2757" i="5"/>
  <c r="T2773" i="5"/>
  <c r="X2773" i="5" s="1"/>
  <c r="Z2773" i="5"/>
  <c r="T2799" i="5"/>
  <c r="X2799" i="5" s="1"/>
  <c r="Z2799" i="5"/>
  <c r="T2817" i="5"/>
  <c r="X2817" i="5" s="1"/>
  <c r="Z2817" i="5"/>
  <c r="T2818" i="5"/>
  <c r="X2818" i="5" s="1"/>
  <c r="Z2818" i="5"/>
  <c r="T2829" i="5"/>
  <c r="X2829" i="5" s="1"/>
  <c r="Z2829" i="5"/>
  <c r="U2834" i="5"/>
  <c r="V2843" i="5"/>
  <c r="W2843" i="5" s="1"/>
  <c r="Y2843" i="5" s="1"/>
  <c r="N2843" i="5"/>
  <c r="T2860" i="5"/>
  <c r="X2860" i="5" s="1"/>
  <c r="Z2860" i="5"/>
  <c r="V2879" i="5"/>
  <c r="W2879" i="5" s="1"/>
  <c r="Y2879" i="5" s="1"/>
  <c r="N2879" i="5"/>
  <c r="T2882" i="5"/>
  <c r="X2882" i="5" s="1"/>
  <c r="Z2882" i="5"/>
  <c r="T2886" i="5"/>
  <c r="X2886" i="5" s="1"/>
  <c r="Z2886" i="5"/>
  <c r="T2892" i="5"/>
  <c r="X2892" i="5" s="1"/>
  <c r="Z2892" i="5"/>
  <c r="R2900" i="5"/>
  <c r="S2900" i="5" s="1"/>
  <c r="Z2900" i="5" s="1"/>
  <c r="M2900" i="5"/>
  <c r="AA2900" i="5"/>
  <c r="AD2900" i="5"/>
  <c r="R2917" i="5"/>
  <c r="S2917" i="5" s="1"/>
  <c r="T2917" i="5" s="1"/>
  <c r="X2917" i="5" s="1"/>
  <c r="V2917" i="5"/>
  <c r="AA2917" i="5"/>
  <c r="AD2917" i="5"/>
  <c r="T2938" i="5"/>
  <c r="X2938" i="5" s="1"/>
  <c r="Z2938" i="5"/>
  <c r="T2958" i="5"/>
  <c r="X2958" i="5" s="1"/>
  <c r="Z2958" i="5"/>
  <c r="U2966" i="5"/>
  <c r="W2966" i="5" s="1"/>
  <c r="Y2966" i="5" s="1"/>
  <c r="T2966" i="5"/>
  <c r="X2966" i="5" s="1"/>
  <c r="Z2966" i="5"/>
  <c r="T2983" i="5"/>
  <c r="X2983" i="5" s="1"/>
  <c r="Z2983" i="5"/>
  <c r="T2985" i="5"/>
  <c r="X2985" i="5" s="1"/>
  <c r="Z2985" i="5"/>
  <c r="R2993" i="5"/>
  <c r="S2993" i="5" s="1"/>
  <c r="T2993" i="5" s="1"/>
  <c r="X2993" i="5" s="1"/>
  <c r="AD2993" i="5"/>
  <c r="AA2993" i="5"/>
  <c r="R3043" i="5"/>
  <c r="S3043" i="5" s="1"/>
  <c r="M3043" i="5"/>
  <c r="AD3043" i="5"/>
  <c r="AA3043" i="5"/>
  <c r="V3062" i="5"/>
  <c r="N3062" i="5"/>
  <c r="U3083" i="5"/>
  <c r="W3083" i="5" s="1"/>
  <c r="Y3083" i="5" s="1"/>
  <c r="N3083" i="5"/>
  <c r="U3105" i="5"/>
  <c r="W3105" i="5" s="1"/>
  <c r="Y3105" i="5" s="1"/>
  <c r="N3105" i="5"/>
  <c r="V3153" i="5"/>
  <c r="N3153" i="5"/>
  <c r="V3158" i="5"/>
  <c r="W3158" i="5" s="1"/>
  <c r="Y3158" i="5" s="1"/>
  <c r="N3158" i="5"/>
  <c r="R3163" i="5"/>
  <c r="S3163" i="5" s="1"/>
  <c r="AD3163" i="5"/>
  <c r="AA3163" i="5"/>
  <c r="V3182" i="5"/>
  <c r="N3182" i="5"/>
  <c r="U3192" i="5"/>
  <c r="W3192" i="5" s="1"/>
  <c r="Y3192" i="5" s="1"/>
  <c r="N3192" i="5"/>
  <c r="V3210" i="5"/>
  <c r="W3210" i="5" s="1"/>
  <c r="Y3210" i="5" s="1"/>
  <c r="N3210" i="5"/>
  <c r="U3220" i="5"/>
  <c r="W3220" i="5" s="1"/>
  <c r="Y3220" i="5" s="1"/>
  <c r="N3220" i="5"/>
  <c r="U3225" i="5"/>
  <c r="V3232" i="5"/>
  <c r="U3235" i="5"/>
  <c r="W3235" i="5" s="1"/>
  <c r="Y3235" i="5" s="1"/>
  <c r="N3235" i="5"/>
  <c r="U3264" i="5"/>
  <c r="W3264" i="5" s="1"/>
  <c r="Y3264" i="5" s="1"/>
  <c r="N3264" i="5"/>
  <c r="R3269" i="5"/>
  <c r="S3269" i="5" s="1"/>
  <c r="M3269" i="5"/>
  <c r="AA3269" i="5"/>
  <c r="AD3269" i="5"/>
  <c r="U3281" i="5"/>
  <c r="W3281" i="5" s="1"/>
  <c r="Y3281" i="5" s="1"/>
  <c r="N3281" i="5"/>
  <c r="R3296" i="5"/>
  <c r="S3296" i="5" s="1"/>
  <c r="AA3296" i="5"/>
  <c r="AD3296" i="5"/>
  <c r="U3331" i="5"/>
  <c r="N3331" i="5"/>
  <c r="V3372" i="5"/>
  <c r="W3372" i="5" s="1"/>
  <c r="Y3372" i="5" s="1"/>
  <c r="N3372" i="5"/>
  <c r="V3388" i="5"/>
  <c r="N3388" i="5"/>
  <c r="V3416" i="5"/>
  <c r="N3416" i="5"/>
  <c r="U2947" i="5"/>
  <c r="W2947" i="5" s="1"/>
  <c r="Y2947" i="5" s="1"/>
  <c r="V2996" i="5"/>
  <c r="V3200" i="5"/>
  <c r="T3304" i="5"/>
  <c r="X3304" i="5" s="1"/>
  <c r="Z3304" i="5"/>
  <c r="T3325" i="5"/>
  <c r="X3325" i="5" s="1"/>
  <c r="Z3325" i="5"/>
  <c r="U3379" i="5"/>
  <c r="W3379" i="5" s="1"/>
  <c r="Y3379" i="5" s="1"/>
  <c r="V3396" i="5"/>
  <c r="N3396" i="5"/>
  <c r="R3402" i="5"/>
  <c r="S3402" i="5" s="1"/>
  <c r="AA3402" i="5"/>
  <c r="AD3402" i="5"/>
  <c r="U3431" i="5"/>
  <c r="W3431" i="5" s="1"/>
  <c r="Y3431" i="5" s="1"/>
  <c r="U3442" i="5"/>
  <c r="W3442" i="5" s="1"/>
  <c r="Y3442" i="5" s="1"/>
  <c r="N3442" i="5"/>
  <c r="U3450" i="5"/>
  <c r="W3450" i="5" s="1"/>
  <c r="Y3450" i="5" s="1"/>
  <c r="N3450" i="5"/>
  <c r="U3457" i="5"/>
  <c r="W3457" i="5" s="1"/>
  <c r="Y3457" i="5" s="1"/>
  <c r="N3457" i="5"/>
  <c r="U3465" i="5"/>
  <c r="W3465" i="5" s="1"/>
  <c r="Y3465" i="5" s="1"/>
  <c r="N3465" i="5"/>
  <c r="U3473" i="5"/>
  <c r="W3473" i="5" s="1"/>
  <c r="Y3473" i="5" s="1"/>
  <c r="N3473" i="5"/>
  <c r="R3483" i="5"/>
  <c r="S3483" i="5" s="1"/>
  <c r="T3483" i="5" s="1"/>
  <c r="X3483" i="5" s="1"/>
  <c r="M3483" i="5"/>
  <c r="V3483" i="5" s="1"/>
  <c r="AD3483" i="5"/>
  <c r="AA3483" i="5"/>
  <c r="R3527" i="5"/>
  <c r="S3527" i="5" s="1"/>
  <c r="AD3527" i="5"/>
  <c r="AA3527" i="5"/>
  <c r="R3558" i="5"/>
  <c r="S3558" i="5" s="1"/>
  <c r="AD3558" i="5"/>
  <c r="AA3558" i="5"/>
  <c r="R3599" i="5"/>
  <c r="S3599" i="5" s="1"/>
  <c r="Z3599" i="5" s="1"/>
  <c r="AA3599" i="5"/>
  <c r="AD3599" i="5"/>
  <c r="R3639" i="5"/>
  <c r="S3639" i="5" s="1"/>
  <c r="AD3639" i="5"/>
  <c r="AA3639" i="5"/>
  <c r="T3703" i="5"/>
  <c r="X3703" i="5" s="1"/>
  <c r="Z3703" i="5"/>
  <c r="U3189" i="5"/>
  <c r="W3189" i="5" s="1"/>
  <c r="Y3189" i="5" s="1"/>
  <c r="U3217" i="5"/>
  <c r="W3217" i="5" s="1"/>
  <c r="Y3217" i="5" s="1"/>
  <c r="T3257" i="5"/>
  <c r="X3257" i="5" s="1"/>
  <c r="Z3257" i="5"/>
  <c r="U3275" i="5"/>
  <c r="W3275" i="5" s="1"/>
  <c r="Y3275" i="5" s="1"/>
  <c r="N3275" i="5"/>
  <c r="V3331" i="5"/>
  <c r="V3363" i="5"/>
  <c r="T3380" i="5"/>
  <c r="X3380" i="5" s="1"/>
  <c r="Z3380" i="5"/>
  <c r="T3389" i="5"/>
  <c r="X3389" i="5" s="1"/>
  <c r="Z3389" i="5"/>
  <c r="R3397" i="5"/>
  <c r="S3397" i="5" s="1"/>
  <c r="Z3397" i="5" s="1"/>
  <c r="M3397" i="5"/>
  <c r="AD3397" i="5"/>
  <c r="AA3397" i="5"/>
  <c r="R3403" i="5"/>
  <c r="S3403" i="5" s="1"/>
  <c r="M3403" i="5"/>
  <c r="V3403" i="5" s="1"/>
  <c r="AD3403" i="5"/>
  <c r="AA3403" i="5"/>
  <c r="U3410" i="5"/>
  <c r="R3416" i="5"/>
  <c r="S3416" i="5" s="1"/>
  <c r="AA3416" i="5"/>
  <c r="AD3416" i="5"/>
  <c r="T3436" i="5"/>
  <c r="X3436" i="5" s="1"/>
  <c r="Z3436" i="5"/>
  <c r="T3444" i="5"/>
  <c r="X3444" i="5" s="1"/>
  <c r="Z3444" i="5"/>
  <c r="Z3453" i="5"/>
  <c r="T3453" i="5"/>
  <c r="X3453" i="5" s="1"/>
  <c r="T3469" i="5"/>
  <c r="X3469" i="5" s="1"/>
  <c r="Z3469" i="5"/>
  <c r="R3485" i="5"/>
  <c r="S3485" i="5" s="1"/>
  <c r="M3485" i="5"/>
  <c r="V3485" i="5" s="1"/>
  <c r="AA3485" i="5"/>
  <c r="AD3485" i="5"/>
  <c r="T3494" i="5"/>
  <c r="X3494" i="5" s="1"/>
  <c r="Z3494" i="5"/>
  <c r="T3502" i="5"/>
  <c r="X3502" i="5" s="1"/>
  <c r="Z3502" i="5"/>
  <c r="R3574" i="5"/>
  <c r="S3574" i="5" s="1"/>
  <c r="AD3574" i="5"/>
  <c r="AA3574" i="5"/>
  <c r="R3582" i="5"/>
  <c r="S3582" i="5" s="1"/>
  <c r="Z3582" i="5" s="1"/>
  <c r="AD3582" i="5"/>
  <c r="AA3582" i="5"/>
  <c r="R3590" i="5"/>
  <c r="S3590" i="5" s="1"/>
  <c r="AA3590" i="5"/>
  <c r="AD3590" i="5"/>
  <c r="T3674" i="5"/>
  <c r="X3674" i="5" s="1"/>
  <c r="Z3674" i="5"/>
  <c r="T3690" i="5"/>
  <c r="X3690" i="5" s="1"/>
  <c r="Z3690" i="5"/>
  <c r="V2998" i="5"/>
  <c r="V3089" i="5"/>
  <c r="T3105" i="5"/>
  <c r="X3105" i="5" s="1"/>
  <c r="Z3105" i="5"/>
  <c r="V3241" i="5"/>
  <c r="V3299" i="5"/>
  <c r="V3424" i="5"/>
  <c r="N3424" i="5"/>
  <c r="U3439" i="5"/>
  <c r="W3439" i="5" s="1"/>
  <c r="Y3439" i="5" s="1"/>
  <c r="N3439" i="5"/>
  <c r="U3447" i="5"/>
  <c r="W3447" i="5" s="1"/>
  <c r="Y3447" i="5" s="1"/>
  <c r="N3447" i="5"/>
  <c r="U3456" i="5"/>
  <c r="W3456" i="5" s="1"/>
  <c r="Y3456" i="5" s="1"/>
  <c r="N3456" i="5"/>
  <c r="U3464" i="5"/>
  <c r="W3464" i="5" s="1"/>
  <c r="Y3464" i="5" s="1"/>
  <c r="N3464" i="5"/>
  <c r="U3472" i="5"/>
  <c r="W3472" i="5" s="1"/>
  <c r="Y3472" i="5" s="1"/>
  <c r="N3472" i="5"/>
  <c r="U3477" i="5"/>
  <c r="U3482" i="5"/>
  <c r="W3482" i="5" s="1"/>
  <c r="Y3482" i="5" s="1"/>
  <c r="N3482" i="5"/>
  <c r="U3490" i="5"/>
  <c r="W3490" i="5" s="1"/>
  <c r="Y3490" i="5" s="1"/>
  <c r="N3490" i="5"/>
  <c r="U3498" i="5"/>
  <c r="W3498" i="5" s="1"/>
  <c r="Y3498" i="5" s="1"/>
  <c r="N3498" i="5"/>
  <c r="V2878" i="5"/>
  <c r="T3156" i="5"/>
  <c r="X3156" i="5" s="1"/>
  <c r="Z3156" i="5"/>
  <c r="T3281" i="5"/>
  <c r="X3281" i="5" s="1"/>
  <c r="Z3281" i="5"/>
  <c r="T3332" i="5"/>
  <c r="X3332" i="5" s="1"/>
  <c r="Z3332" i="5"/>
  <c r="V3371" i="5"/>
  <c r="V3376" i="5"/>
  <c r="N3376" i="5"/>
  <c r="V3418" i="5"/>
  <c r="W3418" i="5" s="1"/>
  <c r="Y3418" i="5" s="1"/>
  <c r="N3418" i="5"/>
  <c r="U3427" i="5"/>
  <c r="W3427" i="5" s="1"/>
  <c r="Y3427" i="5" s="1"/>
  <c r="N3427" i="5"/>
  <c r="U3434" i="5"/>
  <c r="W3434" i="5" s="1"/>
  <c r="Y3434" i="5" s="1"/>
  <c r="N3434" i="5"/>
  <c r="U3492" i="5"/>
  <c r="W3492" i="5" s="1"/>
  <c r="Y3492" i="5" s="1"/>
  <c r="N3492" i="5"/>
  <c r="T3503" i="5"/>
  <c r="X3503" i="5" s="1"/>
  <c r="Z3503" i="5"/>
  <c r="T3510" i="5"/>
  <c r="X3510" i="5" s="1"/>
  <c r="Z3510" i="5"/>
  <c r="R3521" i="5"/>
  <c r="S3521" i="5" s="1"/>
  <c r="AD3521" i="5"/>
  <c r="AA3521" i="5"/>
  <c r="R3641" i="5"/>
  <c r="S3641" i="5" s="1"/>
  <c r="AD3641" i="5"/>
  <c r="AA3641" i="5"/>
  <c r="R3657" i="5"/>
  <c r="S3657" i="5" s="1"/>
  <c r="AD3657" i="5"/>
  <c r="AA3657" i="5"/>
  <c r="U3391" i="5"/>
  <c r="W3391" i="5" s="1"/>
  <c r="Y3391" i="5" s="1"/>
  <c r="T3492" i="5"/>
  <c r="X3492" i="5" s="1"/>
  <c r="Z3492" i="5"/>
  <c r="T3665" i="5"/>
  <c r="X3665" i="5" s="1"/>
  <c r="Z3665" i="5"/>
  <c r="Z3673" i="5"/>
  <c r="T3673" i="5"/>
  <c r="X3673" i="5" s="1"/>
  <c r="Z3681" i="5"/>
  <c r="T3681" i="5"/>
  <c r="X3681" i="5" s="1"/>
  <c r="Z3689" i="5"/>
  <c r="T3689" i="5"/>
  <c r="X3689" i="5" s="1"/>
  <c r="Z3697" i="5"/>
  <c r="T3697" i="5"/>
  <c r="X3697" i="5" s="1"/>
  <c r="V3474" i="5"/>
  <c r="V3476" i="5"/>
  <c r="U3495" i="5"/>
  <c r="W3495" i="5" s="1"/>
  <c r="Y3495" i="5" s="1"/>
  <c r="U3487" i="5"/>
  <c r="U86" i="5"/>
  <c r="W86" i="5" s="1"/>
  <c r="Y86" i="5" s="1"/>
  <c r="U114" i="5"/>
  <c r="W114" i="5" s="1"/>
  <c r="Y114" i="5" s="1"/>
  <c r="U133" i="5"/>
  <c r="W133" i="5" s="1"/>
  <c r="Y133" i="5" s="1"/>
  <c r="U205" i="5"/>
  <c r="W205" i="5" s="1"/>
  <c r="Y205" i="5" s="1"/>
  <c r="U209" i="5"/>
  <c r="U167" i="5"/>
  <c r="W167" i="5" s="1"/>
  <c r="Y167" i="5" s="1"/>
  <c r="U53" i="5"/>
  <c r="W53" i="5" s="1"/>
  <c r="Y53" i="5" s="1"/>
  <c r="U45" i="5"/>
  <c r="U100" i="5"/>
  <c r="W100" i="5" s="1"/>
  <c r="Y100" i="5" s="1"/>
  <c r="U109" i="5"/>
  <c r="U159" i="5"/>
  <c r="W159" i="5" s="1"/>
  <c r="Y159" i="5" s="1"/>
  <c r="U196" i="5"/>
  <c r="W196" i="5" s="1"/>
  <c r="Y196" i="5" s="1"/>
  <c r="U202" i="5"/>
  <c r="W202" i="5" s="1"/>
  <c r="Y202" i="5" s="1"/>
  <c r="U364" i="5"/>
  <c r="U476" i="5"/>
  <c r="W476" i="5" s="1"/>
  <c r="Y476" i="5" s="1"/>
  <c r="U448" i="5"/>
  <c r="U582" i="5"/>
  <c r="U644" i="5"/>
  <c r="W644" i="5" s="1"/>
  <c r="Y644" i="5" s="1"/>
  <c r="U675" i="5"/>
  <c r="U738" i="5"/>
  <c r="W900" i="5"/>
  <c r="Y900" i="5" s="1"/>
  <c r="W914" i="5"/>
  <c r="Y914" i="5" s="1"/>
  <c r="W1059" i="5"/>
  <c r="Y1059" i="5" s="1"/>
  <c r="W1358" i="5"/>
  <c r="Y1358" i="5" s="1"/>
  <c r="W1730" i="5"/>
  <c r="Y1730" i="5" s="1"/>
  <c r="W1922" i="5"/>
  <c r="Y1922" i="5" s="1"/>
  <c r="W1978" i="5"/>
  <c r="Y1978" i="5" s="1"/>
  <c r="W2409" i="5"/>
  <c r="Y2409" i="5" s="1"/>
  <c r="W2437" i="5"/>
  <c r="Y2437" i="5" s="1"/>
  <c r="W3668" i="5"/>
  <c r="Y3668" i="5" s="1"/>
  <c r="W3684" i="5"/>
  <c r="Y3684" i="5" s="1"/>
  <c r="W3567" i="5"/>
  <c r="Y3567" i="5" s="1"/>
  <c r="W3602" i="5"/>
  <c r="Y3602" i="5" s="1"/>
  <c r="W3667" i="5"/>
  <c r="Y3667" i="5" s="1"/>
  <c r="W3538" i="5"/>
  <c r="Y3538" i="5" s="1"/>
  <c r="W3572" i="5"/>
  <c r="Y3572" i="5" s="1"/>
  <c r="W3588" i="5"/>
  <c r="Y3588" i="5" s="1"/>
  <c r="W3682" i="5"/>
  <c r="Y3682" i="5" s="1"/>
  <c r="W3686" i="5"/>
  <c r="Y3686" i="5" s="1"/>
  <c r="W3698" i="5"/>
  <c r="Y3698" i="5" s="1"/>
  <c r="W3702" i="5"/>
  <c r="Y3702" i="5" s="1"/>
  <c r="U60" i="5"/>
  <c r="U301" i="5"/>
  <c r="W301" i="5" s="1"/>
  <c r="Y301" i="5" s="1"/>
  <c r="U387" i="5"/>
  <c r="W387" i="5" s="1"/>
  <c r="Y387" i="5" s="1"/>
  <c r="W1079" i="5"/>
  <c r="Y1079" i="5" s="1"/>
  <c r="W1097" i="5"/>
  <c r="Y1097" i="5" s="1"/>
  <c r="W1141" i="5"/>
  <c r="Y1141" i="5" s="1"/>
  <c r="W1162" i="5"/>
  <c r="Y1162" i="5" s="1"/>
  <c r="W1197" i="5"/>
  <c r="Y1197" i="5" s="1"/>
  <c r="W1205" i="5"/>
  <c r="Y1205" i="5" s="1"/>
  <c r="W1220" i="5"/>
  <c r="Y1220" i="5" s="1"/>
  <c r="W1241" i="5"/>
  <c r="Y1241" i="5" s="1"/>
  <c r="W1255" i="5"/>
  <c r="Y1255" i="5" s="1"/>
  <c r="W1175" i="5"/>
  <c r="Y1175" i="5" s="1"/>
  <c r="W1239" i="5"/>
  <c r="Y1239" i="5" s="1"/>
  <c r="W1111" i="5"/>
  <c r="Y1111" i="5" s="1"/>
  <c r="W1212" i="5"/>
  <c r="Y1212" i="5" s="1"/>
  <c r="W1303" i="5"/>
  <c r="Y1303" i="5" s="1"/>
  <c r="W1410" i="5"/>
  <c r="Y1410" i="5" s="1"/>
  <c r="W1426" i="5"/>
  <c r="Y1426" i="5" s="1"/>
  <c r="W1442" i="5"/>
  <c r="Y1442" i="5" s="1"/>
  <c r="W1498" i="5"/>
  <c r="Y1498" i="5" s="1"/>
  <c r="W1546" i="5"/>
  <c r="Y1546" i="5" s="1"/>
  <c r="W1675" i="5"/>
  <c r="Y1675" i="5" s="1"/>
  <c r="W1804" i="5"/>
  <c r="Y1804" i="5" s="1"/>
  <c r="W1839" i="5"/>
  <c r="Y1839" i="5" s="1"/>
  <c r="W1907" i="5"/>
  <c r="Y1907" i="5" s="1"/>
  <c r="W1931" i="5"/>
  <c r="Y1931" i="5" s="1"/>
  <c r="W1979" i="5"/>
  <c r="Y1979" i="5" s="1"/>
  <c r="W1991" i="5"/>
  <c r="Y1991" i="5" s="1"/>
  <c r="W1663" i="5"/>
  <c r="Y1663" i="5" s="1"/>
  <c r="W1780" i="5"/>
  <c r="Y1780" i="5" s="1"/>
  <c r="W1817" i="5"/>
  <c r="Y1817" i="5" s="1"/>
  <c r="W1951" i="5"/>
  <c r="Y1951" i="5" s="1"/>
  <c r="W2491" i="5"/>
  <c r="Y2491" i="5" s="1"/>
  <c r="W2576" i="5"/>
  <c r="Y2576" i="5" s="1"/>
  <c r="W2592" i="5"/>
  <c r="Y2592" i="5" s="1"/>
  <c r="W2324" i="5"/>
  <c r="Y2324" i="5" s="1"/>
  <c r="W2348" i="5"/>
  <c r="Y2348" i="5" s="1"/>
  <c r="W2370" i="5"/>
  <c r="Y2370" i="5" s="1"/>
  <c r="W2407" i="5"/>
  <c r="Y2407" i="5" s="1"/>
  <c r="W2474" i="5"/>
  <c r="Y2474" i="5" s="1"/>
  <c r="W2516" i="5"/>
  <c r="Y2516" i="5" s="1"/>
  <c r="W2636" i="5"/>
  <c r="Y2636" i="5" s="1"/>
  <c r="W2720" i="5"/>
  <c r="Y2720" i="5" s="1"/>
  <c r="W2816" i="5"/>
  <c r="Y2816" i="5" s="1"/>
  <c r="W2888" i="5"/>
  <c r="Y2888" i="5" s="1"/>
  <c r="W2422" i="5"/>
  <c r="Y2422" i="5" s="1"/>
  <c r="W2454" i="5"/>
  <c r="Y2454" i="5" s="1"/>
  <c r="W2499" i="5"/>
  <c r="Y2499" i="5" s="1"/>
  <c r="W2632" i="5"/>
  <c r="Y2632" i="5" s="1"/>
  <c r="W2664" i="5"/>
  <c r="Y2664" i="5" s="1"/>
  <c r="W2684" i="5"/>
  <c r="Y2684" i="5" s="1"/>
  <c r="W2732" i="5"/>
  <c r="Y2732" i="5" s="1"/>
  <c r="W2764" i="5"/>
  <c r="Y2764" i="5" s="1"/>
  <c r="W2776" i="5"/>
  <c r="Y2776" i="5" s="1"/>
  <c r="W2812" i="5"/>
  <c r="Y2812" i="5" s="1"/>
  <c r="W2844" i="5"/>
  <c r="Y2844" i="5" s="1"/>
  <c r="W2880" i="5"/>
  <c r="Y2880" i="5" s="1"/>
  <c r="W2756" i="5"/>
  <c r="Y2756" i="5" s="1"/>
  <c r="W2672" i="5"/>
  <c r="Y2672" i="5" s="1"/>
  <c r="W2820" i="5"/>
  <c r="Y2820" i="5" s="1"/>
  <c r="W3107" i="5"/>
  <c r="Y3107" i="5" s="1"/>
  <c r="W3057" i="5"/>
  <c r="Y3057" i="5" s="1"/>
  <c r="W2896" i="5"/>
  <c r="Y2896" i="5" s="1"/>
  <c r="W3004" i="5"/>
  <c r="Y3004" i="5" s="1"/>
  <c r="W3037" i="5"/>
  <c r="Y3037" i="5" s="1"/>
  <c r="W3052" i="5"/>
  <c r="Y3052" i="5" s="1"/>
  <c r="W3069" i="5"/>
  <c r="Y3069" i="5" s="1"/>
  <c r="W3151" i="5"/>
  <c r="Y3151" i="5" s="1"/>
  <c r="W3183" i="5"/>
  <c r="Y3183" i="5" s="1"/>
  <c r="W3215" i="5"/>
  <c r="Y3215" i="5" s="1"/>
  <c r="W3304" i="5"/>
  <c r="Y3304" i="5" s="1"/>
  <c r="W3326" i="5"/>
  <c r="Y3326" i="5" s="1"/>
  <c r="W3139" i="5"/>
  <c r="Y3139" i="5" s="1"/>
  <c r="W3171" i="5"/>
  <c r="Y3171" i="5" s="1"/>
  <c r="W3203" i="5"/>
  <c r="Y3203" i="5" s="1"/>
  <c r="W3270" i="5"/>
  <c r="Y3270" i="5" s="1"/>
  <c r="W3322" i="5"/>
  <c r="Y3322" i="5" s="1"/>
  <c r="W3358" i="5"/>
  <c r="Y3358" i="5" s="1"/>
  <c r="W3394" i="5"/>
  <c r="Y3394" i="5" s="1"/>
  <c r="W3155" i="5"/>
  <c r="Y3155" i="5" s="1"/>
  <c r="W3187" i="5"/>
  <c r="Y3187" i="5" s="1"/>
  <c r="W3219" i="5"/>
  <c r="Y3219" i="5" s="1"/>
  <c r="W3346" i="5"/>
  <c r="Y3346" i="5" s="1"/>
  <c r="W3620" i="5"/>
  <c r="Y3620" i="5" s="1"/>
  <c r="W3632" i="5"/>
  <c r="Y3632" i="5" s="1"/>
  <c r="W3652" i="5"/>
  <c r="Y3652" i="5" s="1"/>
  <c r="W3701" i="5"/>
  <c r="Y3701" i="5" s="1"/>
  <c r="W3510" i="5"/>
  <c r="Y3510" i="5" s="1"/>
  <c r="W3619" i="5"/>
  <c r="Y3619" i="5" s="1"/>
  <c r="W3562" i="5"/>
  <c r="Y3562" i="5" s="1"/>
  <c r="W3666" i="5"/>
  <c r="Y3666" i="5" s="1"/>
  <c r="W3694" i="5"/>
  <c r="Y3694" i="5" s="1"/>
  <c r="U151" i="5"/>
  <c r="U309" i="5"/>
  <c r="W309" i="5" s="1"/>
  <c r="Y309" i="5" s="1"/>
  <c r="U407" i="5"/>
  <c r="U595" i="5"/>
  <c r="U50" i="5"/>
  <c r="W50" i="5" s="1"/>
  <c r="Y50" i="5" s="1"/>
  <c r="U121" i="5"/>
  <c r="W121" i="5" s="1"/>
  <c r="Y121" i="5" s="1"/>
  <c r="U97" i="5"/>
  <c r="U116" i="5"/>
  <c r="U117" i="5"/>
  <c r="W117" i="5" s="1"/>
  <c r="Y117" i="5" s="1"/>
  <c r="U177" i="5"/>
  <c r="U180" i="5"/>
  <c r="W180" i="5" s="1"/>
  <c r="Y180" i="5" s="1"/>
  <c r="U199" i="5"/>
  <c r="W199" i="5" s="1"/>
  <c r="Y199" i="5" s="1"/>
  <c r="U251" i="5"/>
  <c r="W251" i="5" s="1"/>
  <c r="Y251" i="5" s="1"/>
  <c r="U258" i="5"/>
  <c r="U320" i="5"/>
  <c r="W320" i="5" s="1"/>
  <c r="Y320" i="5" s="1"/>
  <c r="U334" i="5"/>
  <c r="W334" i="5" s="1"/>
  <c r="Y334" i="5" s="1"/>
  <c r="U345" i="5"/>
  <c r="W345" i="5" s="1"/>
  <c r="Y345" i="5" s="1"/>
  <c r="U370" i="5"/>
  <c r="W370" i="5" s="1"/>
  <c r="Y370" i="5" s="1"/>
  <c r="U382" i="5"/>
  <c r="W382" i="5" s="1"/>
  <c r="Y382" i="5" s="1"/>
  <c r="U422" i="5"/>
  <c r="W422" i="5" s="1"/>
  <c r="Y422" i="5" s="1"/>
  <c r="U479" i="5"/>
  <c r="W479" i="5" s="1"/>
  <c r="Y479" i="5" s="1"/>
  <c r="W419" i="5"/>
  <c r="Y419" i="5" s="1"/>
  <c r="U404" i="5"/>
  <c r="U500" i="5"/>
  <c r="U625" i="5"/>
  <c r="W625" i="5" s="1"/>
  <c r="Y625" i="5" s="1"/>
  <c r="U655" i="5"/>
  <c r="W655" i="5" s="1"/>
  <c r="Y655" i="5" s="1"/>
  <c r="W827" i="5"/>
  <c r="Y827" i="5" s="1"/>
  <c r="W834" i="5"/>
  <c r="Y834" i="5" s="1"/>
  <c r="W843" i="5"/>
  <c r="Y843" i="5" s="1"/>
  <c r="W850" i="5"/>
  <c r="Y850" i="5" s="1"/>
  <c r="W854" i="5"/>
  <c r="Y854" i="5" s="1"/>
  <c r="W877" i="5"/>
  <c r="Y877" i="5" s="1"/>
  <c r="W902" i="5"/>
  <c r="Y902" i="5" s="1"/>
  <c r="W869" i="5"/>
  <c r="Y869" i="5" s="1"/>
  <c r="W894" i="5"/>
  <c r="Y894" i="5" s="1"/>
  <c r="W882" i="5"/>
  <c r="Y882" i="5" s="1"/>
  <c r="W868" i="5"/>
  <c r="Y868" i="5" s="1"/>
  <c r="W862" i="5"/>
  <c r="Y862" i="5" s="1"/>
  <c r="W903" i="5"/>
  <c r="Y903" i="5" s="1"/>
  <c r="W945" i="5"/>
  <c r="Y945" i="5" s="1"/>
  <c r="W1034" i="5"/>
  <c r="Y1034" i="5" s="1"/>
  <c r="W1101" i="5"/>
  <c r="Y1101" i="5" s="1"/>
  <c r="W1128" i="5"/>
  <c r="Y1128" i="5" s="1"/>
  <c r="W1146" i="5"/>
  <c r="Y1146" i="5" s="1"/>
  <c r="W1155" i="5"/>
  <c r="Y1155" i="5" s="1"/>
  <c r="W1169" i="5"/>
  <c r="Y1169" i="5" s="1"/>
  <c r="W1182" i="5"/>
  <c r="Y1182" i="5" s="1"/>
  <c r="W1200" i="5"/>
  <c r="Y1200" i="5" s="1"/>
  <c r="W1240" i="5"/>
  <c r="Y1240" i="5" s="1"/>
  <c r="W1267" i="5"/>
  <c r="Y1267" i="5" s="1"/>
  <c r="W1335" i="5"/>
  <c r="Y1335" i="5" s="1"/>
  <c r="W1013" i="5"/>
  <c r="Y1013" i="5" s="1"/>
  <c r="W1147" i="5"/>
  <c r="Y1147" i="5" s="1"/>
  <c r="W1228" i="5"/>
  <c r="Y1228" i="5" s="1"/>
  <c r="W1268" i="5"/>
  <c r="Y1268" i="5" s="1"/>
  <c r="W1130" i="5"/>
  <c r="Y1130" i="5" s="1"/>
  <c r="W1202" i="5"/>
  <c r="Y1202" i="5" s="1"/>
  <c r="W1211" i="5"/>
  <c r="Y1211" i="5" s="1"/>
  <c r="W1233" i="5"/>
  <c r="Y1233" i="5" s="1"/>
  <c r="W1242" i="5"/>
  <c r="Y1242" i="5" s="1"/>
  <c r="W1251" i="5"/>
  <c r="Y1251" i="5" s="1"/>
  <c r="W1283" i="5"/>
  <c r="Y1283" i="5" s="1"/>
  <c r="W1315" i="5"/>
  <c r="Y1315" i="5" s="1"/>
  <c r="W1143" i="5"/>
  <c r="Y1143" i="5" s="1"/>
  <c r="W1199" i="5"/>
  <c r="Y1199" i="5" s="1"/>
  <c r="W1478" i="5"/>
  <c r="Y1478" i="5" s="1"/>
  <c r="W1181" i="5"/>
  <c r="Y1181" i="5" s="1"/>
  <c r="W1578" i="5"/>
  <c r="Y1578" i="5" s="1"/>
  <c r="W1558" i="5"/>
  <c r="Y1558" i="5" s="1"/>
  <c r="W1587" i="5"/>
  <c r="Y1587" i="5" s="1"/>
  <c r="W1506" i="5"/>
  <c r="Y1506" i="5" s="1"/>
  <c r="W1570" i="5"/>
  <c r="Y1570" i="5" s="1"/>
  <c r="W1436" i="5"/>
  <c r="Y1436" i="5" s="1"/>
  <c r="W1571" i="5"/>
  <c r="Y1571" i="5" s="1"/>
  <c r="W1618" i="5"/>
  <c r="Y1618" i="5" s="1"/>
  <c r="W1676" i="5"/>
  <c r="Y1676" i="5" s="1"/>
  <c r="W1712" i="5"/>
  <c r="Y1712" i="5" s="1"/>
  <c r="W1731" i="5"/>
  <c r="Y1731" i="5" s="1"/>
  <c r="W1744" i="5"/>
  <c r="Y1744" i="5" s="1"/>
  <c r="W1830" i="5"/>
  <c r="Y1830" i="5" s="1"/>
  <c r="W2004" i="5"/>
  <c r="Y2004" i="5" s="1"/>
  <c r="W2023" i="5"/>
  <c r="Y2023" i="5" s="1"/>
  <c r="W1466" i="5"/>
  <c r="Y1466" i="5" s="1"/>
  <c r="W1590" i="5"/>
  <c r="Y1590" i="5" s="1"/>
  <c r="W1655" i="5"/>
  <c r="Y1655" i="5" s="1"/>
  <c r="W1696" i="5"/>
  <c r="Y1696" i="5" s="1"/>
  <c r="W1759" i="5"/>
  <c r="Y1759" i="5" s="1"/>
  <c r="W1776" i="5"/>
  <c r="Y1776" i="5" s="1"/>
  <c r="W1807" i="5"/>
  <c r="Y1807" i="5" s="1"/>
  <c r="W1895" i="5"/>
  <c r="Y1895" i="5" s="1"/>
  <c r="W1542" i="5"/>
  <c r="Y1542" i="5" s="1"/>
  <c r="W1582" i="5"/>
  <c r="Y1582" i="5" s="1"/>
  <c r="W1614" i="5"/>
  <c r="Y1614" i="5" s="1"/>
  <c r="W1667" i="5"/>
  <c r="Y1667" i="5" s="1"/>
  <c r="W1760" i="5"/>
  <c r="Y1760" i="5" s="1"/>
  <c r="W1823" i="5"/>
  <c r="Y1823" i="5" s="1"/>
  <c r="W1911" i="5"/>
  <c r="Y1911" i="5" s="1"/>
  <c r="W2052" i="5"/>
  <c r="Y2052" i="5" s="1"/>
  <c r="W1711" i="5"/>
  <c r="Y1711" i="5" s="1"/>
  <c r="W1795" i="5"/>
  <c r="Y1795" i="5" s="1"/>
  <c r="W1445" i="5"/>
  <c r="Y1445" i="5" s="1"/>
  <c r="W1762" i="5"/>
  <c r="Y1762" i="5" s="1"/>
  <c r="W3711" i="5"/>
  <c r="Y3711" i="5" s="1"/>
  <c r="W814" i="5"/>
  <c r="Y814" i="5" s="1"/>
  <c r="W961" i="5"/>
  <c r="Y961" i="5" s="1"/>
  <c r="W1788" i="5"/>
  <c r="Y1788" i="5" s="1"/>
  <c r="W1809" i="5"/>
  <c r="Y1809" i="5" s="1"/>
  <c r="W1871" i="5"/>
  <c r="Y1871" i="5" s="1"/>
  <c r="W1888" i="5"/>
  <c r="Y1888" i="5" s="1"/>
  <c r="W1932" i="5"/>
  <c r="Y1932" i="5" s="1"/>
  <c r="W2405" i="5"/>
  <c r="Y2405" i="5" s="1"/>
  <c r="W2441" i="5"/>
  <c r="Y2441" i="5" s="1"/>
  <c r="W2469" i="5"/>
  <c r="Y2469" i="5" s="1"/>
  <c r="W2567" i="5"/>
  <c r="Y2567" i="5" s="1"/>
  <c r="W2406" i="5"/>
  <c r="Y2406" i="5" s="1"/>
  <c r="W2438" i="5"/>
  <c r="Y2438" i="5" s="1"/>
  <c r="W2568" i="5"/>
  <c r="Y2568" i="5" s="1"/>
  <c r="W2604" i="5"/>
  <c r="Y2604" i="5" s="1"/>
  <c r="W2495" i="5"/>
  <c r="Y2495" i="5" s="1"/>
  <c r="W2502" i="5"/>
  <c r="Y2502" i="5" s="1"/>
  <c r="W2601" i="5"/>
  <c r="Y2601" i="5" s="1"/>
  <c r="W2620" i="5"/>
  <c r="Y2620" i="5" s="1"/>
  <c r="W2688" i="5"/>
  <c r="Y2688" i="5" s="1"/>
  <c r="W2800" i="5"/>
  <c r="Y2800" i="5" s="1"/>
  <c r="W2868" i="5"/>
  <c r="Y2868" i="5" s="1"/>
  <c r="W2332" i="5"/>
  <c r="Y2332" i="5" s="1"/>
  <c r="W2356" i="5"/>
  <c r="Y2356" i="5" s="1"/>
  <c r="W2378" i="5"/>
  <c r="Y2378" i="5" s="1"/>
  <c r="W2408" i="5"/>
  <c r="Y2408" i="5" s="1"/>
  <c r="W2440" i="5"/>
  <c r="Y2440" i="5" s="1"/>
  <c r="W2471" i="5"/>
  <c r="Y2471" i="5" s="1"/>
  <c r="W2513" i="5"/>
  <c r="Y2513" i="5" s="1"/>
  <c r="W2740" i="5"/>
  <c r="Y2740" i="5" s="1"/>
  <c r="W2968" i="5"/>
  <c r="Y2968" i="5" s="1"/>
  <c r="W3032" i="5"/>
  <c r="Y3032" i="5" s="1"/>
  <c r="W3084" i="5"/>
  <c r="Y3084" i="5" s="1"/>
  <c r="W3088" i="5"/>
  <c r="Y3088" i="5" s="1"/>
  <c r="W3104" i="5"/>
  <c r="Y3104" i="5" s="1"/>
  <c r="W3135" i="5"/>
  <c r="Y3135" i="5" s="1"/>
  <c r="W3251" i="5"/>
  <c r="Y3251" i="5" s="1"/>
  <c r="W2656" i="5"/>
  <c r="Y2656" i="5" s="1"/>
  <c r="W2804" i="5"/>
  <c r="Y2804" i="5" s="1"/>
  <c r="W2860" i="5"/>
  <c r="Y2860" i="5" s="1"/>
  <c r="W2908" i="5"/>
  <c r="Y2908" i="5" s="1"/>
  <c r="W2988" i="5"/>
  <c r="Y2988" i="5" s="1"/>
  <c r="W3044" i="5"/>
  <c r="Y3044" i="5" s="1"/>
  <c r="W3099" i="5"/>
  <c r="Y3099" i="5" s="1"/>
  <c r="W2744" i="5"/>
  <c r="Y2744" i="5" s="1"/>
  <c r="W2952" i="5"/>
  <c r="Y2952" i="5" s="1"/>
  <c r="W3073" i="5"/>
  <c r="Y3073" i="5" s="1"/>
  <c r="W3100" i="5"/>
  <c r="Y3100" i="5" s="1"/>
  <c r="W3116" i="5"/>
  <c r="Y3116" i="5" s="1"/>
  <c r="W2644" i="5"/>
  <c r="Y2644" i="5" s="1"/>
  <c r="W2676" i="5"/>
  <c r="Y2676" i="5" s="1"/>
  <c r="W2724" i="5"/>
  <c r="Y2724" i="5" s="1"/>
  <c r="W2840" i="5"/>
  <c r="Y2840" i="5" s="1"/>
  <c r="W2940" i="5"/>
  <c r="Y2940" i="5" s="1"/>
  <c r="W3111" i="5"/>
  <c r="Y3111" i="5" s="1"/>
  <c r="W3342" i="5"/>
  <c r="Y3342" i="5" s="1"/>
  <c r="W3357" i="5"/>
  <c r="Y3357" i="5" s="1"/>
  <c r="W3370" i="5"/>
  <c r="Y3370" i="5" s="1"/>
  <c r="W3378" i="5"/>
  <c r="Y3378" i="5" s="1"/>
  <c r="W3338" i="5"/>
  <c r="Y3338" i="5" s="1"/>
  <c r="W3373" i="5"/>
  <c r="Y3373" i="5" s="1"/>
  <c r="W3282" i="5"/>
  <c r="Y3282" i="5" s="1"/>
  <c r="W3389" i="5"/>
  <c r="Y3389" i="5" s="1"/>
  <c r="W3298" i="5"/>
  <c r="Y3298" i="5" s="1"/>
  <c r="W3340" i="5"/>
  <c r="Y3340" i="5" s="1"/>
  <c r="W3516" i="5"/>
  <c r="Y3516" i="5" s="1"/>
  <c r="W3541" i="5"/>
  <c r="Y3541" i="5" s="1"/>
  <c r="W3575" i="5"/>
  <c r="Y3575" i="5" s="1"/>
  <c r="W3587" i="5"/>
  <c r="Y3587" i="5" s="1"/>
  <c r="W3596" i="5"/>
  <c r="Y3596" i="5" s="1"/>
  <c r="W3648" i="5"/>
  <c r="Y3648" i="5" s="1"/>
  <c r="W3665" i="5"/>
  <c r="Y3665" i="5" s="1"/>
  <c r="W3681" i="5"/>
  <c r="Y3681" i="5" s="1"/>
  <c r="W3697" i="5"/>
  <c r="Y3697" i="5" s="1"/>
  <c r="W3603" i="5"/>
  <c r="Y3603" i="5" s="1"/>
  <c r="W3651" i="5"/>
  <c r="Y3651" i="5" s="1"/>
  <c r="W3672" i="5"/>
  <c r="Y3672" i="5" s="1"/>
  <c r="W3692" i="5"/>
  <c r="Y3692" i="5" s="1"/>
  <c r="W3704" i="5"/>
  <c r="Y3704" i="5" s="1"/>
  <c r="W3708" i="5"/>
  <c r="Y3708" i="5" s="1"/>
  <c r="W3526" i="5"/>
  <c r="Y3526" i="5" s="1"/>
  <c r="W3555" i="5"/>
  <c r="Y3555" i="5" s="1"/>
  <c r="W3559" i="5"/>
  <c r="Y3559" i="5" s="1"/>
  <c r="W3530" i="5"/>
  <c r="Y3530" i="5" s="1"/>
  <c r="U186" i="5"/>
  <c r="W186" i="5" s="1"/>
  <c r="Y186" i="5" s="1"/>
  <c r="U215" i="5"/>
  <c r="W215" i="5" s="1"/>
  <c r="Y215" i="5" s="1"/>
  <c r="W335" i="5"/>
  <c r="Y335" i="5" s="1"/>
  <c r="U295" i="5"/>
  <c r="W295" i="5" s="1"/>
  <c r="Y295" i="5" s="1"/>
  <c r="U384" i="5"/>
  <c r="W384" i="5" s="1"/>
  <c r="Y384" i="5" s="1"/>
  <c r="U425" i="5"/>
  <c r="W425" i="5" s="1"/>
  <c r="Y425" i="5" s="1"/>
  <c r="U444" i="5"/>
  <c r="W444" i="5" s="1"/>
  <c r="Y444" i="5" s="1"/>
  <c r="U544" i="5"/>
  <c r="W544" i="5" s="1"/>
  <c r="Y544" i="5" s="1"/>
  <c r="U566" i="5"/>
  <c r="W566" i="5" s="1"/>
  <c r="Y566" i="5" s="1"/>
  <c r="U514" i="5"/>
  <c r="W514" i="5" s="1"/>
  <c r="Y514" i="5" s="1"/>
  <c r="U660" i="5"/>
  <c r="W660" i="5" s="1"/>
  <c r="Y660" i="5" s="1"/>
  <c r="U510" i="5"/>
  <c r="U602" i="5"/>
  <c r="U789" i="5"/>
  <c r="W789" i="5" s="1"/>
  <c r="Y789" i="5" s="1"/>
  <c r="U785" i="5"/>
  <c r="W785" i="5" s="1"/>
  <c r="Y785" i="5" s="1"/>
  <c r="U800" i="5"/>
  <c r="W800" i="5" s="1"/>
  <c r="Y800" i="5" s="1"/>
  <c r="V549" i="5"/>
  <c r="W3716" i="5"/>
  <c r="Y3716" i="5" s="1"/>
  <c r="W831" i="5"/>
  <c r="Y831" i="5" s="1"/>
  <c r="W838" i="5"/>
  <c r="Y838" i="5" s="1"/>
  <c r="W847" i="5"/>
  <c r="Y847" i="5" s="1"/>
  <c r="W881" i="5"/>
  <c r="Y881" i="5" s="1"/>
  <c r="W922" i="5"/>
  <c r="Y922" i="5" s="1"/>
  <c r="W946" i="5"/>
  <c r="Y946" i="5" s="1"/>
  <c r="W962" i="5"/>
  <c r="Y962" i="5" s="1"/>
  <c r="W934" i="5"/>
  <c r="Y934" i="5" s="1"/>
  <c r="W950" i="5"/>
  <c r="Y950" i="5" s="1"/>
  <c r="W966" i="5"/>
  <c r="Y966" i="5" s="1"/>
  <c r="W1005" i="5"/>
  <c r="Y1005" i="5" s="1"/>
  <c r="W909" i="5"/>
  <c r="Y909" i="5" s="1"/>
  <c r="W984" i="5"/>
  <c r="Y984" i="5" s="1"/>
  <c r="W1016" i="5"/>
  <c r="Y1016" i="5" s="1"/>
  <c r="W1039" i="5"/>
  <c r="Y1039" i="5" s="1"/>
  <c r="W1106" i="5"/>
  <c r="Y1106" i="5" s="1"/>
  <c r="W1088" i="5"/>
  <c r="Y1088" i="5" s="1"/>
  <c r="W1153" i="5"/>
  <c r="Y1153" i="5" s="1"/>
  <c r="W1158" i="5"/>
  <c r="Y1158" i="5" s="1"/>
  <c r="W1166" i="5"/>
  <c r="Y1166" i="5" s="1"/>
  <c r="W1180" i="5"/>
  <c r="Y1180" i="5" s="1"/>
  <c r="W1195" i="5"/>
  <c r="Y1195" i="5" s="1"/>
  <c r="W1225" i="5"/>
  <c r="Y1225" i="5" s="1"/>
  <c r="W1349" i="5"/>
  <c r="Y1349" i="5" s="1"/>
  <c r="W1351" i="5"/>
  <c r="Y1351" i="5" s="1"/>
  <c r="W1418" i="5"/>
  <c r="Y1418" i="5" s="1"/>
  <c r="W1453" i="5"/>
  <c r="Y1453" i="5" s="1"/>
  <c r="W1474" i="5"/>
  <c r="Y1474" i="5" s="1"/>
  <c r="W1557" i="5"/>
  <c r="Y1557" i="5" s="1"/>
  <c r="W1566" i="5"/>
  <c r="Y1566" i="5" s="1"/>
  <c r="W1431" i="5"/>
  <c r="Y1431" i="5" s="1"/>
  <c r="W1450" i="5"/>
  <c r="Y1450" i="5" s="1"/>
  <c r="W1482" i="5"/>
  <c r="Y1482" i="5" s="1"/>
  <c r="W1659" i="5"/>
  <c r="Y1659" i="5" s="1"/>
  <c r="W1695" i="5"/>
  <c r="Y1695" i="5" s="1"/>
  <c r="W1458" i="5"/>
  <c r="Y1458" i="5" s="1"/>
  <c r="W1530" i="5"/>
  <c r="Y1530" i="5" s="1"/>
  <c r="W1573" i="5"/>
  <c r="Y1573" i="5" s="1"/>
  <c r="W1477" i="5"/>
  <c r="Y1477" i="5" s="1"/>
  <c r="W1605" i="5"/>
  <c r="Y1605" i="5" s="1"/>
  <c r="W1722" i="5"/>
  <c r="Y1722" i="5" s="1"/>
  <c r="W1754" i="5"/>
  <c r="Y1754" i="5" s="1"/>
  <c r="W1995" i="5"/>
  <c r="Y1995" i="5" s="1"/>
  <c r="W2014" i="5"/>
  <c r="Y2014" i="5" s="1"/>
  <c r="W2036" i="5"/>
  <c r="Y2036" i="5" s="1"/>
  <c r="W2055" i="5"/>
  <c r="Y2055" i="5" s="1"/>
  <c r="W1560" i="5"/>
  <c r="Y1560" i="5" s="1"/>
  <c r="W1654" i="5"/>
  <c r="Y1654" i="5" s="1"/>
  <c r="W1799" i="5"/>
  <c r="Y1799" i="5" s="1"/>
  <c r="W1835" i="5"/>
  <c r="Y1835" i="5" s="1"/>
  <c r="W1902" i="5"/>
  <c r="Y1902" i="5" s="1"/>
  <c r="W1425" i="5"/>
  <c r="Y1425" i="5" s="1"/>
  <c r="W1577" i="5"/>
  <c r="Y1577" i="5" s="1"/>
  <c r="W1719" i="5"/>
  <c r="Y1719" i="5" s="1"/>
  <c r="W1751" i="5"/>
  <c r="Y1751" i="5" s="1"/>
  <c r="W1787" i="5"/>
  <c r="Y1787" i="5" s="1"/>
  <c r="W1914" i="5"/>
  <c r="Y1914" i="5" s="1"/>
  <c r="W1956" i="5"/>
  <c r="Y1956" i="5" s="1"/>
  <c r="W2061" i="5"/>
  <c r="Y2061" i="5" s="1"/>
  <c r="W2077" i="5"/>
  <c r="Y2077" i="5" s="1"/>
  <c r="W2093" i="5"/>
  <c r="Y2093" i="5" s="1"/>
  <c r="W2109" i="5"/>
  <c r="Y2109" i="5" s="1"/>
  <c r="W2125" i="5"/>
  <c r="Y2125" i="5" s="1"/>
  <c r="W1687" i="5"/>
  <c r="Y1687" i="5" s="1"/>
  <c r="W1811" i="5"/>
  <c r="Y1811" i="5" s="1"/>
  <c r="W1828" i="5"/>
  <c r="Y1828" i="5" s="1"/>
  <c r="W1879" i="5"/>
  <c r="Y1879" i="5" s="1"/>
  <c r="W880" i="5"/>
  <c r="Y880" i="5" s="1"/>
  <c r="W1846" i="5"/>
  <c r="Y1846" i="5" s="1"/>
  <c r="W1898" i="5"/>
  <c r="Y1898" i="5" s="1"/>
  <c r="W2668" i="5"/>
  <c r="Y2668" i="5" s="1"/>
  <c r="W2752" i="5"/>
  <c r="Y2752" i="5" s="1"/>
  <c r="W2780" i="5"/>
  <c r="Y2780" i="5" s="1"/>
  <c r="W2848" i="5"/>
  <c r="Y2848" i="5" s="1"/>
  <c r="W2337" i="5"/>
  <c r="Y2337" i="5" s="1"/>
  <c r="W3080" i="5"/>
  <c r="Y3080" i="5" s="1"/>
  <c r="W3127" i="5"/>
  <c r="Y3127" i="5" s="1"/>
  <c r="W2640" i="5"/>
  <c r="Y2640" i="5" s="1"/>
  <c r="W2788" i="5"/>
  <c r="Y2788" i="5" s="1"/>
  <c r="W2892" i="5"/>
  <c r="Y2892" i="5" s="1"/>
  <c r="W2987" i="5"/>
  <c r="Y2987" i="5" s="1"/>
  <c r="W2951" i="5"/>
  <c r="Y2951" i="5" s="1"/>
  <c r="W3015" i="5"/>
  <c r="Y3015" i="5" s="1"/>
  <c r="W3247" i="5"/>
  <c r="Y3247" i="5" s="1"/>
  <c r="W2939" i="5"/>
  <c r="Y2939" i="5" s="1"/>
  <c r="W2972" i="5"/>
  <c r="Y2972" i="5" s="1"/>
  <c r="W3036" i="5"/>
  <c r="Y3036" i="5" s="1"/>
  <c r="W3053" i="5"/>
  <c r="Y3053" i="5" s="1"/>
  <c r="W3068" i="5"/>
  <c r="Y3068" i="5" s="1"/>
  <c r="W3103" i="5"/>
  <c r="Y3103" i="5" s="1"/>
  <c r="W3147" i="5"/>
  <c r="Y3147" i="5" s="1"/>
  <c r="W3179" i="5"/>
  <c r="Y3179" i="5" s="1"/>
  <c r="W3211" i="5"/>
  <c r="Y3211" i="5" s="1"/>
  <c r="W3276" i="5"/>
  <c r="Y3276" i="5" s="1"/>
  <c r="W3294" i="5"/>
  <c r="Y3294" i="5" s="1"/>
  <c r="W3336" i="5"/>
  <c r="Y3336" i="5" s="1"/>
  <c r="W3143" i="5"/>
  <c r="Y3143" i="5" s="1"/>
  <c r="W3175" i="5"/>
  <c r="Y3175" i="5" s="1"/>
  <c r="W3207" i="5"/>
  <c r="Y3207" i="5" s="1"/>
  <c r="W3286" i="5"/>
  <c r="Y3286" i="5" s="1"/>
  <c r="W3332" i="5"/>
  <c r="Y3332" i="5" s="1"/>
  <c r="W3159" i="5"/>
  <c r="Y3159" i="5" s="1"/>
  <c r="W3191" i="5"/>
  <c r="Y3191" i="5" s="1"/>
  <c r="W3223" i="5"/>
  <c r="Y3223" i="5" s="1"/>
  <c r="W3314" i="5"/>
  <c r="Y3314" i="5" s="1"/>
  <c r="W3511" i="5"/>
  <c r="Y3511" i="5" s="1"/>
  <c r="W3537" i="5"/>
  <c r="Y3537" i="5" s="1"/>
  <c r="W3553" i="5"/>
  <c r="Y3553" i="5" s="1"/>
  <c r="W3569" i="5"/>
  <c r="Y3569" i="5" s="1"/>
  <c r="W3612" i="5"/>
  <c r="Y3612" i="5" s="1"/>
  <c r="W3628" i="5"/>
  <c r="Y3628" i="5" s="1"/>
  <c r="W3640" i="5"/>
  <c r="Y3640" i="5" s="1"/>
  <c r="W3644" i="5"/>
  <c r="Y3644" i="5" s="1"/>
  <c r="W3660" i="5"/>
  <c r="Y3660" i="5" s="1"/>
  <c r="W3515" i="5"/>
  <c r="Y3515" i="5" s="1"/>
  <c r="W3522" i="5"/>
  <c r="Y3522" i="5" s="1"/>
  <c r="W3539" i="5"/>
  <c r="Y3539" i="5" s="1"/>
  <c r="W3551" i="5"/>
  <c r="Y3551" i="5" s="1"/>
  <c r="W3573" i="5"/>
  <c r="Y3573" i="5" s="1"/>
  <c r="W3606" i="5"/>
  <c r="Y3606" i="5" s="1"/>
  <c r="W3618" i="5"/>
  <c r="Y3618" i="5" s="1"/>
  <c r="W3650" i="5"/>
  <c r="Y3650" i="5" s="1"/>
  <c r="W3671" i="5"/>
  <c r="Y3671" i="5" s="1"/>
  <c r="W709" i="5"/>
  <c r="Y709" i="5" s="1"/>
  <c r="U778" i="5"/>
  <c r="W778" i="5" s="1"/>
  <c r="Y778" i="5" s="1"/>
  <c r="W679" i="5"/>
  <c r="Y679" i="5" s="1"/>
  <c r="W730" i="5"/>
  <c r="Y730" i="5" s="1"/>
  <c r="W343" i="5"/>
  <c r="Y343" i="5" s="1"/>
  <c r="W698" i="5"/>
  <c r="Y698" i="5" s="1"/>
  <c r="W780" i="5"/>
  <c r="Y780" i="5" s="1"/>
  <c r="AA811" i="5"/>
  <c r="V232" i="5"/>
  <c r="N232" i="5"/>
  <c r="AD232" i="5"/>
  <c r="AA232" i="5"/>
  <c r="V37" i="5"/>
  <c r="AD37" i="5"/>
  <c r="N37" i="5"/>
  <c r="AA37" i="5"/>
  <c r="V54" i="5"/>
  <c r="AD54" i="5"/>
  <c r="N54" i="5"/>
  <c r="AA54" i="5"/>
  <c r="V76" i="5"/>
  <c r="AD76" i="5"/>
  <c r="N76" i="5"/>
  <c r="AA76" i="5"/>
  <c r="V107" i="5"/>
  <c r="N107" i="5"/>
  <c r="AD107" i="5"/>
  <c r="AA107" i="5"/>
  <c r="V132" i="5"/>
  <c r="AD132" i="5"/>
  <c r="N132" i="5"/>
  <c r="AA132" i="5"/>
  <c r="AD163" i="5"/>
  <c r="AA163" i="5"/>
  <c r="N163" i="5"/>
  <c r="V190" i="5"/>
  <c r="AD190" i="5"/>
  <c r="N190" i="5"/>
  <c r="AA190" i="5"/>
  <c r="AD145" i="5"/>
  <c r="N145" i="5"/>
  <c r="AA145" i="5"/>
  <c r="V248" i="5"/>
  <c r="W248" i="5" s="1"/>
  <c r="Y248" i="5" s="1"/>
  <c r="N248" i="5"/>
  <c r="AA248" i="5"/>
  <c r="AD248" i="5"/>
  <c r="AD98" i="5"/>
  <c r="N98" i="5"/>
  <c r="AA98" i="5"/>
  <c r="V176" i="5"/>
  <c r="AD176" i="5"/>
  <c r="N176" i="5"/>
  <c r="AA176" i="5"/>
  <c r="V192" i="5"/>
  <c r="AD192" i="5"/>
  <c r="N192" i="5"/>
  <c r="AA192" i="5"/>
  <c r="V208" i="5"/>
  <c r="AD208" i="5"/>
  <c r="N208" i="5"/>
  <c r="AA208" i="5"/>
  <c r="V259" i="5"/>
  <c r="AD259" i="5"/>
  <c r="N259" i="5"/>
  <c r="AA259" i="5"/>
  <c r="V278" i="5"/>
  <c r="N278" i="5"/>
  <c r="AD278" i="5"/>
  <c r="AA278" i="5"/>
  <c r="M296" i="5"/>
  <c r="V296" i="5" s="1"/>
  <c r="AD296" i="5"/>
  <c r="N296" i="5"/>
  <c r="AA296" i="5"/>
  <c r="V342" i="5"/>
  <c r="AA342" i="5"/>
  <c r="AD342" i="5"/>
  <c r="N342" i="5"/>
  <c r="V364" i="5"/>
  <c r="N364" i="5"/>
  <c r="AA364" i="5"/>
  <c r="AD364" i="5"/>
  <c r="N398" i="5"/>
  <c r="AD398" i="5"/>
  <c r="N430" i="5"/>
  <c r="AA430" i="5"/>
  <c r="AD430" i="5"/>
  <c r="AD389" i="5"/>
  <c r="N389" i="5"/>
  <c r="AA389" i="5"/>
  <c r="V432" i="5"/>
  <c r="N432" i="5"/>
  <c r="AA432" i="5"/>
  <c r="AD432" i="5"/>
  <c r="V442" i="5"/>
  <c r="N442" i="5"/>
  <c r="AA442" i="5"/>
  <c r="AD442" i="5"/>
  <c r="N464" i="5"/>
  <c r="AA464" i="5"/>
  <c r="AD464" i="5"/>
  <c r="V490" i="5"/>
  <c r="W490" i="5" s="1"/>
  <c r="Y490" i="5" s="1"/>
  <c r="N490" i="5"/>
  <c r="AA490" i="5"/>
  <c r="AD490" i="5"/>
  <c r="V510" i="5"/>
  <c r="N510" i="5"/>
  <c r="AA510" i="5"/>
  <c r="AD510" i="5"/>
  <c r="AD539" i="5"/>
  <c r="N539" i="5"/>
  <c r="AA539" i="5"/>
  <c r="V558" i="5"/>
  <c r="N558" i="5"/>
  <c r="AA558" i="5"/>
  <c r="AD558" i="5"/>
  <c r="V594" i="5"/>
  <c r="N594" i="5"/>
  <c r="AA594" i="5"/>
  <c r="AD594" i="5"/>
  <c r="V626" i="5"/>
  <c r="N626" i="5"/>
  <c r="AD626" i="5"/>
  <c r="AA626" i="5"/>
  <c r="V658" i="5"/>
  <c r="N658" i="5"/>
  <c r="AD658" i="5"/>
  <c r="AA658" i="5"/>
  <c r="AD689" i="5"/>
  <c r="N689" i="5"/>
  <c r="AA689" i="5"/>
  <c r="V710" i="5"/>
  <c r="AD710" i="5"/>
  <c r="N710" i="5"/>
  <c r="AA710" i="5"/>
  <c r="AD728" i="5"/>
  <c r="N728" i="5"/>
  <c r="V333" i="5"/>
  <c r="N333" i="5"/>
  <c r="AD333" i="5"/>
  <c r="AA333" i="5"/>
  <c r="V395" i="5"/>
  <c r="AD395" i="5"/>
  <c r="N395" i="5"/>
  <c r="AA395" i="5"/>
  <c r="V436" i="5"/>
  <c r="N436" i="5"/>
  <c r="AD436" i="5"/>
  <c r="AA436" i="5"/>
  <c r="V452" i="5"/>
  <c r="AA452" i="5"/>
  <c r="AD452" i="5"/>
  <c r="AD481" i="5"/>
  <c r="N481" i="5"/>
  <c r="AA481" i="5"/>
  <c r="N494" i="5"/>
  <c r="AA494" i="5"/>
  <c r="AD494" i="5"/>
  <c r="M528" i="5"/>
  <c r="V528" i="5" s="1"/>
  <c r="AD528" i="5"/>
  <c r="N528" i="5"/>
  <c r="AA528" i="5"/>
  <c r="V540" i="5"/>
  <c r="W540" i="5" s="1"/>
  <c r="Y540" i="5" s="1"/>
  <c r="N540" i="5"/>
  <c r="AD540" i="5"/>
  <c r="AA540" i="5"/>
  <c r="V559" i="5"/>
  <c r="AD559" i="5"/>
  <c r="N559" i="5"/>
  <c r="AA559" i="5"/>
  <c r="AD565" i="5"/>
  <c r="N565" i="5"/>
  <c r="AA565" i="5"/>
  <c r="V579" i="5"/>
  <c r="AA579" i="5"/>
  <c r="AD579" i="5"/>
  <c r="N579" i="5"/>
  <c r="V589" i="5"/>
  <c r="AD589" i="5"/>
  <c r="N589" i="5"/>
  <c r="AA589" i="5"/>
  <c r="N600" i="5"/>
  <c r="AA600" i="5"/>
  <c r="AD600" i="5"/>
  <c r="V611" i="5"/>
  <c r="AD611" i="5"/>
  <c r="N611" i="5"/>
  <c r="AA611" i="5"/>
  <c r="V621" i="5"/>
  <c r="AD621" i="5"/>
  <c r="N621" i="5"/>
  <c r="AA621" i="5"/>
  <c r="V632" i="5"/>
  <c r="N632" i="5"/>
  <c r="AA632" i="5"/>
  <c r="AD632" i="5"/>
  <c r="V643" i="5"/>
  <c r="AA643" i="5"/>
  <c r="AD643" i="5"/>
  <c r="N643" i="5"/>
  <c r="AD653" i="5"/>
  <c r="N653" i="5"/>
  <c r="AA653" i="5"/>
  <c r="M673" i="5"/>
  <c r="V673" i="5" s="1"/>
  <c r="N673" i="5"/>
  <c r="AA673" i="5"/>
  <c r="AD673" i="5"/>
  <c r="V685" i="5"/>
  <c r="AD685" i="5"/>
  <c r="AA685" i="5"/>
  <c r="V696" i="5"/>
  <c r="AD696" i="5"/>
  <c r="AA696" i="5"/>
  <c r="N696" i="5"/>
  <c r="V708" i="5"/>
  <c r="AD708" i="5"/>
  <c r="N708" i="5"/>
  <c r="AA708" i="5"/>
  <c r="V722" i="5"/>
  <c r="AD722" i="5"/>
  <c r="AA722" i="5"/>
  <c r="N722" i="5"/>
  <c r="V733" i="5"/>
  <c r="AD733" i="5"/>
  <c r="N733" i="5"/>
  <c r="AA733" i="5"/>
  <c r="V777" i="5"/>
  <c r="AD777" i="5"/>
  <c r="N777" i="5"/>
  <c r="AA777" i="5"/>
  <c r="V793" i="5"/>
  <c r="AD793" i="5"/>
  <c r="N793" i="5"/>
  <c r="AA793" i="5"/>
  <c r="M805" i="5"/>
  <c r="V805" i="5" s="1"/>
  <c r="AA805" i="5"/>
  <c r="AD805" i="5"/>
  <c r="N805" i="5"/>
  <c r="R694" i="5"/>
  <c r="S694" i="5" s="1"/>
  <c r="Z694" i="5" s="1"/>
  <c r="AD694" i="5"/>
  <c r="N694" i="5"/>
  <c r="AA694" i="5"/>
  <c r="V450" i="5"/>
  <c r="AD450" i="5"/>
  <c r="AA450" i="5"/>
  <c r="V373" i="5"/>
  <c r="AD373" i="5"/>
  <c r="AA373" i="5"/>
  <c r="N452" i="5"/>
  <c r="V576" i="5"/>
  <c r="AA576" i="5"/>
  <c r="AD576" i="5"/>
  <c r="W261" i="5"/>
  <c r="Y261" i="5" s="1"/>
  <c r="W359" i="5"/>
  <c r="Y359" i="5" s="1"/>
  <c r="W249" i="5"/>
  <c r="Y249" i="5" s="1"/>
  <c r="V511" i="5"/>
  <c r="AA511" i="5"/>
  <c r="V519" i="5"/>
  <c r="AA519" i="5"/>
  <c r="AA531" i="5"/>
  <c r="V531" i="5"/>
  <c r="M671" i="5"/>
  <c r="V671" i="5" s="1"/>
  <c r="AA671" i="5"/>
  <c r="W686" i="5"/>
  <c r="Y686" i="5" s="1"/>
  <c r="W702" i="5"/>
  <c r="Y702" i="5" s="1"/>
  <c r="AD40" i="5"/>
  <c r="N40" i="5"/>
  <c r="AA40" i="5"/>
  <c r="V240" i="5"/>
  <c r="N240" i="5"/>
  <c r="AA240" i="5"/>
  <c r="AD240" i="5"/>
  <c r="N256" i="5"/>
  <c r="AD256" i="5"/>
  <c r="AA256" i="5"/>
  <c r="V272" i="5"/>
  <c r="N272" i="5"/>
  <c r="AD272" i="5"/>
  <c r="AA272" i="5"/>
  <c r="R41" i="5"/>
  <c r="S41" i="5" s="1"/>
  <c r="Z41" i="5" s="1"/>
  <c r="V41" i="5"/>
  <c r="AD41" i="5"/>
  <c r="N41" i="5"/>
  <c r="AA41" i="5"/>
  <c r="V57" i="5"/>
  <c r="N57" i="5"/>
  <c r="AA57" i="5"/>
  <c r="AD57" i="5"/>
  <c r="AD70" i="5"/>
  <c r="N70" i="5"/>
  <c r="AA70" i="5"/>
  <c r="V122" i="5"/>
  <c r="AD122" i="5"/>
  <c r="AA122" i="5"/>
  <c r="N122" i="5"/>
  <c r="V135" i="5"/>
  <c r="N135" i="5"/>
  <c r="AD135" i="5"/>
  <c r="AA135" i="5"/>
  <c r="M145" i="5"/>
  <c r="V145" i="5" s="1"/>
  <c r="AD154" i="5"/>
  <c r="N154" i="5"/>
  <c r="AA154" i="5"/>
  <c r="V166" i="5"/>
  <c r="AD166" i="5"/>
  <c r="N166" i="5"/>
  <c r="AA166" i="5"/>
  <c r="V198" i="5"/>
  <c r="AD198" i="5"/>
  <c r="N198" i="5"/>
  <c r="AA198" i="5"/>
  <c r="AA247" i="5"/>
  <c r="AD247" i="5"/>
  <c r="N247" i="5"/>
  <c r="AA263" i="5"/>
  <c r="AD263" i="5"/>
  <c r="N263" i="5"/>
  <c r="V113" i="5"/>
  <c r="W113" i="5" s="1"/>
  <c r="Y113" i="5" s="1"/>
  <c r="AD113" i="5"/>
  <c r="N113" i="5"/>
  <c r="AA113" i="5"/>
  <c r="V280" i="5"/>
  <c r="N280" i="5"/>
  <c r="AA280" i="5"/>
  <c r="AD280" i="5"/>
  <c r="V330" i="5"/>
  <c r="AD330" i="5"/>
  <c r="N330" i="5"/>
  <c r="AA330" i="5"/>
  <c r="N83" i="5"/>
  <c r="AD83" i="5"/>
  <c r="AA83" i="5"/>
  <c r="V109" i="5"/>
  <c r="N109" i="5"/>
  <c r="AD109" i="5"/>
  <c r="AA109" i="5"/>
  <c r="AD123" i="5"/>
  <c r="N123" i="5"/>
  <c r="AA123" i="5"/>
  <c r="V177" i="5"/>
  <c r="N177" i="5"/>
  <c r="AA177" i="5"/>
  <c r="AD177" i="5"/>
  <c r="V193" i="5"/>
  <c r="W193" i="5" s="1"/>
  <c r="Y193" i="5" s="1"/>
  <c r="AD193" i="5"/>
  <c r="N193" i="5"/>
  <c r="AA193" i="5"/>
  <c r="V209" i="5"/>
  <c r="AD209" i="5"/>
  <c r="AA209" i="5"/>
  <c r="N209" i="5"/>
  <c r="V270" i="5"/>
  <c r="N270" i="5"/>
  <c r="AA270" i="5"/>
  <c r="AD270" i="5"/>
  <c r="M304" i="5"/>
  <c r="V304" i="5" s="1"/>
  <c r="AD304" i="5"/>
  <c r="N304" i="5"/>
  <c r="AA304" i="5"/>
  <c r="V326" i="5"/>
  <c r="W326" i="5" s="1"/>
  <c r="Y326" i="5" s="1"/>
  <c r="AD326" i="5"/>
  <c r="N326" i="5"/>
  <c r="AA326" i="5"/>
  <c r="V344" i="5"/>
  <c r="AD344" i="5"/>
  <c r="N344" i="5"/>
  <c r="AA344" i="5"/>
  <c r="M368" i="5"/>
  <c r="U368" i="5" s="1"/>
  <c r="N368" i="5"/>
  <c r="AD368" i="5"/>
  <c r="AA368" i="5"/>
  <c r="AD401" i="5"/>
  <c r="N401" i="5"/>
  <c r="AA401" i="5"/>
  <c r="N414" i="5"/>
  <c r="AA414" i="5"/>
  <c r="AD414" i="5"/>
  <c r="V428" i="5"/>
  <c r="N428" i="5"/>
  <c r="AD428" i="5"/>
  <c r="AA428" i="5"/>
  <c r="V473" i="5"/>
  <c r="AD473" i="5"/>
  <c r="AA473" i="5"/>
  <c r="V599" i="5"/>
  <c r="AD599" i="5"/>
  <c r="AA599" i="5"/>
  <c r="M294" i="5"/>
  <c r="V294" i="5" s="1"/>
  <c r="AD294" i="5"/>
  <c r="N294" i="5"/>
  <c r="AA294" i="5"/>
  <c r="V383" i="5"/>
  <c r="W383" i="5" s="1"/>
  <c r="Y383" i="5" s="1"/>
  <c r="AD383" i="5"/>
  <c r="N383" i="5"/>
  <c r="AA383" i="5"/>
  <c r="V407" i="5"/>
  <c r="AA407" i="5"/>
  <c r="AD407" i="5"/>
  <c r="N407" i="5"/>
  <c r="V421" i="5"/>
  <c r="AD421" i="5"/>
  <c r="N421" i="5"/>
  <c r="AA421" i="5"/>
  <c r="V445" i="5"/>
  <c r="AD445" i="5"/>
  <c r="N445" i="5"/>
  <c r="AA445" i="5"/>
  <c r="N458" i="5"/>
  <c r="AA458" i="5"/>
  <c r="AD458" i="5"/>
  <c r="V480" i="5"/>
  <c r="N480" i="5"/>
  <c r="AA480" i="5"/>
  <c r="AD480" i="5"/>
  <c r="V493" i="5"/>
  <c r="AD493" i="5"/>
  <c r="N493" i="5"/>
  <c r="AA493" i="5"/>
  <c r="N542" i="5"/>
  <c r="AD542" i="5"/>
  <c r="V570" i="5"/>
  <c r="N570" i="5"/>
  <c r="AA570" i="5"/>
  <c r="AD570" i="5"/>
  <c r="V602" i="5"/>
  <c r="N602" i="5"/>
  <c r="AA602" i="5"/>
  <c r="AD602" i="5"/>
  <c r="V634" i="5"/>
  <c r="N634" i="5"/>
  <c r="AA634" i="5"/>
  <c r="AD634" i="5"/>
  <c r="V661" i="5"/>
  <c r="AD661" i="5"/>
  <c r="N661" i="5"/>
  <c r="AA661" i="5"/>
  <c r="V691" i="5"/>
  <c r="AD691" i="5"/>
  <c r="N691" i="5"/>
  <c r="AA691" i="5"/>
  <c r="V712" i="5"/>
  <c r="AD712" i="5"/>
  <c r="AA712" i="5"/>
  <c r="N712" i="5"/>
  <c r="V779" i="5"/>
  <c r="W779" i="5" s="1"/>
  <c r="Y779" i="5" s="1"/>
  <c r="AD779" i="5"/>
  <c r="N779" i="5"/>
  <c r="AA779" i="5"/>
  <c r="R347" i="5"/>
  <c r="S347" i="5" s="1"/>
  <c r="U347" i="5" s="1"/>
  <c r="V347" i="5"/>
  <c r="N347" i="5"/>
  <c r="AA347" i="5"/>
  <c r="AD347" i="5"/>
  <c r="AD439" i="5"/>
  <c r="N439" i="5"/>
  <c r="AA439" i="5"/>
  <c r="V455" i="5"/>
  <c r="AD455" i="5"/>
  <c r="N455" i="5"/>
  <c r="AA455" i="5"/>
  <c r="V468" i="5"/>
  <c r="N468" i="5"/>
  <c r="AA468" i="5"/>
  <c r="AD468" i="5"/>
  <c r="V497" i="5"/>
  <c r="AD497" i="5"/>
  <c r="N497" i="5"/>
  <c r="AA497" i="5"/>
  <c r="R503" i="5"/>
  <c r="S503" i="5" s="1"/>
  <c r="Z503" i="5" s="1"/>
  <c r="V503" i="5"/>
  <c r="AA503" i="5"/>
  <c r="AD503" i="5"/>
  <c r="N503" i="5"/>
  <c r="V517" i="5"/>
  <c r="AD517" i="5"/>
  <c r="N517" i="5"/>
  <c r="AA517" i="5"/>
  <c r="V543" i="5"/>
  <c r="AD543" i="5"/>
  <c r="N543" i="5"/>
  <c r="AA543" i="5"/>
  <c r="AD549" i="5"/>
  <c r="N549" i="5"/>
  <c r="AA549" i="5"/>
  <c r="V568" i="5"/>
  <c r="N568" i="5"/>
  <c r="AA568" i="5"/>
  <c r="AD568" i="5"/>
  <c r="V581" i="5"/>
  <c r="AD581" i="5"/>
  <c r="N581" i="5"/>
  <c r="AA581" i="5"/>
  <c r="V592" i="5"/>
  <c r="N592" i="5"/>
  <c r="AA592" i="5"/>
  <c r="AD592" i="5"/>
  <c r="V603" i="5"/>
  <c r="AD603" i="5"/>
  <c r="N603" i="5"/>
  <c r="AA603" i="5"/>
  <c r="V613" i="5"/>
  <c r="AD613" i="5"/>
  <c r="N613" i="5"/>
  <c r="AA613" i="5"/>
  <c r="V624" i="5"/>
  <c r="N624" i="5"/>
  <c r="AA624" i="5"/>
  <c r="AD624" i="5"/>
  <c r="V635" i="5"/>
  <c r="AD635" i="5"/>
  <c r="N635" i="5"/>
  <c r="AA635" i="5"/>
  <c r="V645" i="5"/>
  <c r="AD645" i="5"/>
  <c r="N645" i="5"/>
  <c r="AA645" i="5"/>
  <c r="V656" i="5"/>
  <c r="N656" i="5"/>
  <c r="AA656" i="5"/>
  <c r="AD656" i="5"/>
  <c r="V665" i="5"/>
  <c r="AD665" i="5"/>
  <c r="N665" i="5"/>
  <c r="AA665" i="5"/>
  <c r="N675" i="5"/>
  <c r="AA675" i="5"/>
  <c r="AD675" i="5"/>
  <c r="V687" i="5"/>
  <c r="AD687" i="5"/>
  <c r="AA687" i="5"/>
  <c r="N687" i="5"/>
  <c r="AD701" i="5"/>
  <c r="N701" i="5"/>
  <c r="AA701" i="5"/>
  <c r="V724" i="5"/>
  <c r="W724" i="5" s="1"/>
  <c r="Y724" i="5" s="1"/>
  <c r="AA724" i="5"/>
  <c r="AD724" i="5"/>
  <c r="N724" i="5"/>
  <c r="V738" i="5"/>
  <c r="AD738" i="5"/>
  <c r="AA738" i="5"/>
  <c r="N738" i="5"/>
  <c r="V749" i="5"/>
  <c r="AD749" i="5"/>
  <c r="N749" i="5"/>
  <c r="AA749" i="5"/>
  <c r="M795" i="5"/>
  <c r="U795" i="5" s="1"/>
  <c r="AD795" i="5"/>
  <c r="N795" i="5"/>
  <c r="AA795" i="5"/>
  <c r="R319" i="5"/>
  <c r="S319" i="5" s="1"/>
  <c r="U319" i="5" s="1"/>
  <c r="V319" i="5"/>
  <c r="N319" i="5"/>
  <c r="AA319" i="5"/>
  <c r="AD319" i="5"/>
  <c r="V582" i="5"/>
  <c r="AA582" i="5"/>
  <c r="AD582" i="5"/>
  <c r="R723" i="5"/>
  <c r="S723" i="5" s="1"/>
  <c r="T723" i="5" s="1"/>
  <c r="AD723" i="5"/>
  <c r="V389" i="5"/>
  <c r="N450" i="5"/>
  <c r="AA478" i="5"/>
  <c r="Z681" i="5"/>
  <c r="AB681" i="5" s="1"/>
  <c r="N685" i="5"/>
  <c r="N723" i="5"/>
  <c r="AA728" i="5"/>
  <c r="M223" i="5"/>
  <c r="V223" i="5" s="1"/>
  <c r="AA223" i="5"/>
  <c r="AA290" i="5"/>
  <c r="S275" i="5"/>
  <c r="T275" i="5" s="1"/>
  <c r="X275" i="5" s="1"/>
  <c r="S374" i="5"/>
  <c r="U374" i="5" s="1"/>
  <c r="W374" i="5" s="1"/>
  <c r="Y374" i="5" s="1"/>
  <c r="S310" i="5"/>
  <c r="U310" i="5" s="1"/>
  <c r="S451" i="5"/>
  <c r="U451" i="5" s="1"/>
  <c r="W451" i="5" s="1"/>
  <c r="Y451" i="5" s="1"/>
  <c r="S499" i="5"/>
  <c r="T499" i="5" s="1"/>
  <c r="X499" i="5" s="1"/>
  <c r="V527" i="5"/>
  <c r="AA527" i="5"/>
  <c r="S573" i="5"/>
  <c r="Z573" i="5" s="1"/>
  <c r="S616" i="5"/>
  <c r="U616" i="5" s="1"/>
  <c r="S680" i="5"/>
  <c r="T680" i="5" s="1"/>
  <c r="X680" i="5" s="1"/>
  <c r="S734" i="5"/>
  <c r="Z734" i="5" s="1"/>
  <c r="S691" i="5"/>
  <c r="U691" i="5" s="1"/>
  <c r="S796" i="5"/>
  <c r="Z796" i="5" s="1"/>
  <c r="AA807" i="5"/>
  <c r="S701" i="5"/>
  <c r="T701" i="5" s="1"/>
  <c r="AA797" i="5"/>
  <c r="R43" i="5"/>
  <c r="S43" i="5" s="1"/>
  <c r="Z43" i="5" s="1"/>
  <c r="V43" i="5"/>
  <c r="AD43" i="5"/>
  <c r="N43" i="5"/>
  <c r="AA43" i="5"/>
  <c r="R38" i="5"/>
  <c r="S38" i="5" s="1"/>
  <c r="Z38" i="5" s="1"/>
  <c r="V38" i="5"/>
  <c r="AD38" i="5"/>
  <c r="N38" i="5"/>
  <c r="AA38" i="5"/>
  <c r="V242" i="5"/>
  <c r="N242" i="5"/>
  <c r="AA242" i="5"/>
  <c r="AD242" i="5"/>
  <c r="V258" i="5"/>
  <c r="N258" i="5"/>
  <c r="AA258" i="5"/>
  <c r="AD258" i="5"/>
  <c r="AD73" i="5"/>
  <c r="AA73" i="5"/>
  <c r="M83" i="5"/>
  <c r="V83" i="5" s="1"/>
  <c r="V97" i="5"/>
  <c r="N97" i="5"/>
  <c r="AD97" i="5"/>
  <c r="AA97" i="5"/>
  <c r="V116" i="5"/>
  <c r="AD116" i="5"/>
  <c r="N116" i="5"/>
  <c r="AA116" i="5"/>
  <c r="M123" i="5"/>
  <c r="V123" i="5" s="1"/>
  <c r="V148" i="5"/>
  <c r="AD148" i="5"/>
  <c r="N148" i="5"/>
  <c r="AA148" i="5"/>
  <c r="V156" i="5"/>
  <c r="AD156" i="5"/>
  <c r="N156" i="5"/>
  <c r="AA156" i="5"/>
  <c r="V174" i="5"/>
  <c r="AD174" i="5"/>
  <c r="AA174" i="5"/>
  <c r="N174" i="5"/>
  <c r="V206" i="5"/>
  <c r="AD206" i="5"/>
  <c r="N206" i="5"/>
  <c r="AA206" i="5"/>
  <c r="V235" i="5"/>
  <c r="AD235" i="5"/>
  <c r="N235" i="5"/>
  <c r="AA235" i="5"/>
  <c r="N252" i="5"/>
  <c r="AA252" i="5"/>
  <c r="AD252" i="5"/>
  <c r="V268" i="5"/>
  <c r="N268" i="5"/>
  <c r="AD268" i="5"/>
  <c r="AA268" i="5"/>
  <c r="M154" i="5"/>
  <c r="V154" i="5" s="1"/>
  <c r="V264" i="5"/>
  <c r="N264" i="5"/>
  <c r="AA264" i="5"/>
  <c r="AD264" i="5"/>
  <c r="V282" i="5"/>
  <c r="N282" i="5"/>
  <c r="AA282" i="5"/>
  <c r="AD282" i="5"/>
  <c r="M401" i="5"/>
  <c r="V401" i="5" s="1"/>
  <c r="V63" i="5"/>
  <c r="N63" i="5"/>
  <c r="AA63" i="5"/>
  <c r="AD63" i="5"/>
  <c r="AD95" i="5"/>
  <c r="AA95" i="5"/>
  <c r="V110" i="5"/>
  <c r="AD110" i="5"/>
  <c r="N110" i="5"/>
  <c r="AA110" i="5"/>
  <c r="V141" i="5"/>
  <c r="AD141" i="5"/>
  <c r="N141" i="5"/>
  <c r="AA141" i="5"/>
  <c r="V171" i="5"/>
  <c r="AD171" i="5"/>
  <c r="N171" i="5"/>
  <c r="AA171" i="5"/>
  <c r="V187" i="5"/>
  <c r="AD187" i="5"/>
  <c r="N187" i="5"/>
  <c r="AA187" i="5"/>
  <c r="V203" i="5"/>
  <c r="AD203" i="5"/>
  <c r="N203" i="5"/>
  <c r="AA203" i="5"/>
  <c r="R273" i="5"/>
  <c r="S273" i="5" s="1"/>
  <c r="U273" i="5" s="1"/>
  <c r="V273" i="5"/>
  <c r="AD273" i="5"/>
  <c r="N273" i="5"/>
  <c r="AA273" i="5"/>
  <c r="V287" i="5"/>
  <c r="AD287" i="5"/>
  <c r="N287" i="5"/>
  <c r="AA287" i="5"/>
  <c r="V310" i="5"/>
  <c r="AD310" i="5"/>
  <c r="N310" i="5"/>
  <c r="AA310" i="5"/>
  <c r="V328" i="5"/>
  <c r="AA328" i="5"/>
  <c r="AD328" i="5"/>
  <c r="N328" i="5"/>
  <c r="AA378" i="5"/>
  <c r="AD378" i="5"/>
  <c r="V417" i="5"/>
  <c r="AD417" i="5"/>
  <c r="N417" i="5"/>
  <c r="AA417" i="5"/>
  <c r="V250" i="5"/>
  <c r="N250" i="5"/>
  <c r="AD250" i="5"/>
  <c r="AA250" i="5"/>
  <c r="V454" i="5"/>
  <c r="AA454" i="5"/>
  <c r="AD454" i="5"/>
  <c r="M539" i="5"/>
  <c r="V539" i="5" s="1"/>
  <c r="V299" i="5"/>
  <c r="N299" i="5"/>
  <c r="AA299" i="5"/>
  <c r="AD299" i="5"/>
  <c r="V321" i="5"/>
  <c r="N321" i="5"/>
  <c r="AA321" i="5"/>
  <c r="AD321" i="5"/>
  <c r="V340" i="5"/>
  <c r="AD340" i="5"/>
  <c r="N340" i="5"/>
  <c r="AA340" i="5"/>
  <c r="V353" i="5"/>
  <c r="N353" i="5"/>
  <c r="AA353" i="5"/>
  <c r="AD353" i="5"/>
  <c r="V408" i="5"/>
  <c r="N408" i="5"/>
  <c r="AD408" i="5"/>
  <c r="AA408" i="5"/>
  <c r="AD429" i="5"/>
  <c r="AA429" i="5"/>
  <c r="V435" i="5"/>
  <c r="AD435" i="5"/>
  <c r="N435" i="5"/>
  <c r="AA435" i="5"/>
  <c r="V448" i="5"/>
  <c r="AA448" i="5"/>
  <c r="AD448" i="5"/>
  <c r="V461" i="5"/>
  <c r="AD461" i="5"/>
  <c r="N461" i="5"/>
  <c r="AA461" i="5"/>
  <c r="V474" i="5"/>
  <c r="N474" i="5"/>
  <c r="AD474" i="5"/>
  <c r="AA474" i="5"/>
  <c r="M481" i="5"/>
  <c r="V481" i="5" s="1"/>
  <c r="M494" i="5"/>
  <c r="V494" i="5" s="1"/>
  <c r="V505" i="5"/>
  <c r="AD505" i="5"/>
  <c r="N505" i="5"/>
  <c r="AA505" i="5"/>
  <c r="N521" i="5"/>
  <c r="AD521" i="5"/>
  <c r="AA521" i="5"/>
  <c r="V552" i="5"/>
  <c r="N552" i="5"/>
  <c r="AA552" i="5"/>
  <c r="AD552" i="5"/>
  <c r="V578" i="5"/>
  <c r="AD578" i="5"/>
  <c r="AA578" i="5"/>
  <c r="V610" i="5"/>
  <c r="N610" i="5"/>
  <c r="AA610" i="5"/>
  <c r="AD610" i="5"/>
  <c r="N642" i="5"/>
  <c r="AD642" i="5"/>
  <c r="AA642" i="5"/>
  <c r="V742" i="5"/>
  <c r="AD742" i="5"/>
  <c r="N742" i="5"/>
  <c r="AA742" i="5"/>
  <c r="V763" i="5"/>
  <c r="AD763" i="5"/>
  <c r="N763" i="5"/>
  <c r="AA763" i="5"/>
  <c r="V781" i="5"/>
  <c r="AD781" i="5"/>
  <c r="N781" i="5"/>
  <c r="AA781" i="5"/>
  <c r="M809" i="5"/>
  <c r="V809" i="5" s="1"/>
  <c r="AD809" i="5"/>
  <c r="N809" i="5"/>
  <c r="AA809" i="5"/>
  <c r="V266" i="5"/>
  <c r="N266" i="5"/>
  <c r="AA266" i="5"/>
  <c r="AD266" i="5"/>
  <c r="V402" i="5"/>
  <c r="N402" i="5"/>
  <c r="AA402" i="5"/>
  <c r="AD402" i="5"/>
  <c r="V433" i="5"/>
  <c r="AD433" i="5"/>
  <c r="N433" i="5"/>
  <c r="AA433" i="5"/>
  <c r="V446" i="5"/>
  <c r="AA446" i="5"/>
  <c r="AD446" i="5"/>
  <c r="V462" i="5"/>
  <c r="N462" i="5"/>
  <c r="AA462" i="5"/>
  <c r="AD462" i="5"/>
  <c r="V484" i="5"/>
  <c r="N484" i="5"/>
  <c r="AA484" i="5"/>
  <c r="AD484" i="5"/>
  <c r="V506" i="5"/>
  <c r="W506" i="5" s="1"/>
  <c r="Y506" i="5" s="1"/>
  <c r="N506" i="5"/>
  <c r="AA506" i="5"/>
  <c r="AD506" i="5"/>
  <c r="V522" i="5"/>
  <c r="AD522" i="5"/>
  <c r="N522" i="5"/>
  <c r="AA522" i="5"/>
  <c r="AD533" i="5"/>
  <c r="N533" i="5"/>
  <c r="AA533" i="5"/>
  <c r="N562" i="5"/>
  <c r="AD562" i="5"/>
  <c r="AD571" i="5"/>
  <c r="N571" i="5"/>
  <c r="AA571" i="5"/>
  <c r="N584" i="5"/>
  <c r="AD584" i="5"/>
  <c r="AA584" i="5"/>
  <c r="V595" i="5"/>
  <c r="AA595" i="5"/>
  <c r="AD595" i="5"/>
  <c r="N595" i="5"/>
  <c r="V605" i="5"/>
  <c r="AD605" i="5"/>
  <c r="N605" i="5"/>
  <c r="AA605" i="5"/>
  <c r="V616" i="5"/>
  <c r="N616" i="5"/>
  <c r="AA616" i="5"/>
  <c r="AD616" i="5"/>
  <c r="V627" i="5"/>
  <c r="AD627" i="5"/>
  <c r="N627" i="5"/>
  <c r="AA627" i="5"/>
  <c r="V637" i="5"/>
  <c r="AD637" i="5"/>
  <c r="N637" i="5"/>
  <c r="AA637" i="5"/>
  <c r="V648" i="5"/>
  <c r="N648" i="5"/>
  <c r="AA648" i="5"/>
  <c r="AD648" i="5"/>
  <c r="V659" i="5"/>
  <c r="AD659" i="5"/>
  <c r="N659" i="5"/>
  <c r="AA659" i="5"/>
  <c r="V703" i="5"/>
  <c r="AD703" i="5"/>
  <c r="AA703" i="5"/>
  <c r="N703" i="5"/>
  <c r="V740" i="5"/>
  <c r="AD740" i="5"/>
  <c r="AA740" i="5"/>
  <c r="N740" i="5"/>
  <c r="V759" i="5"/>
  <c r="AD759" i="5"/>
  <c r="AA759" i="5"/>
  <c r="N759" i="5"/>
  <c r="R770" i="5"/>
  <c r="S770" i="5" s="1"/>
  <c r="T770" i="5" s="1"/>
  <c r="V770" i="5"/>
  <c r="AD770" i="5"/>
  <c r="N770" i="5"/>
  <c r="AA770" i="5"/>
  <c r="R786" i="5"/>
  <c r="S786" i="5" s="1"/>
  <c r="V786" i="5"/>
  <c r="AD786" i="5"/>
  <c r="AA786" i="5"/>
  <c r="N786" i="5"/>
  <c r="M799" i="5"/>
  <c r="V799" i="5" s="1"/>
  <c r="AD799" i="5"/>
  <c r="AA799" i="5"/>
  <c r="N799" i="5"/>
  <c r="AA580" i="5"/>
  <c r="AD580" i="5"/>
  <c r="R784" i="5"/>
  <c r="S784" i="5" s="1"/>
  <c r="U784" i="5" s="1"/>
  <c r="V784" i="5"/>
  <c r="AD784" i="5"/>
  <c r="N784" i="5"/>
  <c r="AA784" i="5"/>
  <c r="AD683" i="5"/>
  <c r="AA683" i="5"/>
  <c r="V725" i="5"/>
  <c r="AD725" i="5"/>
  <c r="AA725" i="5"/>
  <c r="V721" i="5"/>
  <c r="AD721" i="5"/>
  <c r="AA721" i="5"/>
  <c r="AD557" i="5"/>
  <c r="AA557" i="5"/>
  <c r="N378" i="5"/>
  <c r="AA398" i="5"/>
  <c r="N429" i="5"/>
  <c r="N448" i="5"/>
  <c r="N473" i="5"/>
  <c r="N580" i="5"/>
  <c r="N683" i="5"/>
  <c r="M723" i="5"/>
  <c r="V723" i="5" s="1"/>
  <c r="V728" i="5"/>
  <c r="N73" i="5"/>
  <c r="W245" i="5"/>
  <c r="Y245" i="5" s="1"/>
  <c r="W277" i="5"/>
  <c r="Y277" i="5" s="1"/>
  <c r="W327" i="5"/>
  <c r="Y327" i="5" s="1"/>
  <c r="AA227" i="5"/>
  <c r="U235" i="5"/>
  <c r="W323" i="5"/>
  <c r="Y323" i="5" s="1"/>
  <c r="S255" i="5"/>
  <c r="U255" i="5" s="1"/>
  <c r="W255" i="5" s="1"/>
  <c r="Y255" i="5" s="1"/>
  <c r="AA360" i="5"/>
  <c r="V515" i="5"/>
  <c r="AA515" i="5"/>
  <c r="V523" i="5"/>
  <c r="AA523" i="5"/>
  <c r="S547" i="5"/>
  <c r="T547" i="5" s="1"/>
  <c r="X547" i="5" s="1"/>
  <c r="S569" i="5"/>
  <c r="U569" i="5" s="1"/>
  <c r="W569" i="5" s="1"/>
  <c r="Y569" i="5" s="1"/>
  <c r="S543" i="5"/>
  <c r="T543" i="5" s="1"/>
  <c r="S568" i="5"/>
  <c r="T568" i="5" s="1"/>
  <c r="S611" i="5"/>
  <c r="U611" i="5" s="1"/>
  <c r="S717" i="5"/>
  <c r="Z717" i="5" s="1"/>
  <c r="V45" i="5"/>
  <c r="N45" i="5"/>
  <c r="AD45" i="5"/>
  <c r="AA45" i="5"/>
  <c r="AD46" i="5"/>
  <c r="AA46" i="5"/>
  <c r="N46" i="5"/>
  <c r="M70" i="5"/>
  <c r="U70" i="5" s="1"/>
  <c r="M163" i="5"/>
  <c r="V163" i="5" s="1"/>
  <c r="V226" i="5"/>
  <c r="AD226" i="5"/>
  <c r="N226" i="5"/>
  <c r="AA226" i="5"/>
  <c r="M247" i="5"/>
  <c r="V247" i="5" s="1"/>
  <c r="M263" i="5"/>
  <c r="V263" i="5" s="1"/>
  <c r="V47" i="5"/>
  <c r="N47" i="5"/>
  <c r="AD47" i="5"/>
  <c r="AA47" i="5"/>
  <c r="V60" i="5"/>
  <c r="AD60" i="5"/>
  <c r="N60" i="5"/>
  <c r="AA60" i="5"/>
  <c r="M98" i="5"/>
  <c r="V98" i="5" s="1"/>
  <c r="AD119" i="5"/>
  <c r="N119" i="5"/>
  <c r="AA119" i="5"/>
  <c r="V138" i="5"/>
  <c r="AD138" i="5"/>
  <c r="N138" i="5"/>
  <c r="AA138" i="5"/>
  <c r="V151" i="5"/>
  <c r="AD151" i="5"/>
  <c r="AA151" i="5"/>
  <c r="N151" i="5"/>
  <c r="V182" i="5"/>
  <c r="AD182" i="5"/>
  <c r="N182" i="5"/>
  <c r="AA182" i="5"/>
  <c r="V214" i="5"/>
  <c r="N214" i="5"/>
  <c r="AD214" i="5"/>
  <c r="AA214" i="5"/>
  <c r="V238" i="5"/>
  <c r="N238" i="5"/>
  <c r="AA238" i="5"/>
  <c r="AD238" i="5"/>
  <c r="V254" i="5"/>
  <c r="N254" i="5"/>
  <c r="AA254" i="5"/>
  <c r="AD254" i="5"/>
  <c r="S44" i="5"/>
  <c r="M414" i="5"/>
  <c r="V414" i="5" s="1"/>
  <c r="V64" i="5"/>
  <c r="AD64" i="5"/>
  <c r="N64" i="5"/>
  <c r="AA64" i="5"/>
  <c r="V142" i="5"/>
  <c r="AD142" i="5"/>
  <c r="N142" i="5"/>
  <c r="AA142" i="5"/>
  <c r="V243" i="5"/>
  <c r="AD243" i="5"/>
  <c r="N243" i="5"/>
  <c r="AA243" i="5"/>
  <c r="V276" i="5"/>
  <c r="W276" i="5" s="1"/>
  <c r="Y276" i="5" s="1"/>
  <c r="N276" i="5"/>
  <c r="AA276" i="5"/>
  <c r="AD276" i="5"/>
  <c r="M292" i="5"/>
  <c r="U292" i="5" s="1"/>
  <c r="AD292" i="5"/>
  <c r="N292" i="5"/>
  <c r="AA292" i="5"/>
  <c r="V312" i="5"/>
  <c r="AD312" i="5"/>
  <c r="N312" i="5"/>
  <c r="AA312" i="5"/>
  <c r="V358" i="5"/>
  <c r="AD358" i="5"/>
  <c r="N358" i="5"/>
  <c r="AA358" i="5"/>
  <c r="V386" i="5"/>
  <c r="N386" i="5"/>
  <c r="AA386" i="5"/>
  <c r="AD386" i="5"/>
  <c r="V404" i="5"/>
  <c r="N404" i="5"/>
  <c r="AA404" i="5"/>
  <c r="AD404" i="5"/>
  <c r="V420" i="5"/>
  <c r="N420" i="5"/>
  <c r="AA420" i="5"/>
  <c r="AD420" i="5"/>
  <c r="V380" i="5"/>
  <c r="AA380" i="5"/>
  <c r="AD380" i="5"/>
  <c r="V438" i="5"/>
  <c r="N438" i="5"/>
  <c r="AD438" i="5"/>
  <c r="AA438" i="5"/>
  <c r="M458" i="5"/>
  <c r="V458" i="5" s="1"/>
  <c r="V308" i="5"/>
  <c r="AD308" i="5"/>
  <c r="N308" i="5"/>
  <c r="AA308" i="5"/>
  <c r="V322" i="5"/>
  <c r="AD322" i="5"/>
  <c r="N322" i="5"/>
  <c r="AA322" i="5"/>
  <c r="V354" i="5"/>
  <c r="AD354" i="5"/>
  <c r="N354" i="5"/>
  <c r="AA354" i="5"/>
  <c r="R375" i="5"/>
  <c r="S375" i="5" s="1"/>
  <c r="U375" i="5" s="1"/>
  <c r="V375" i="5"/>
  <c r="AD375" i="5"/>
  <c r="AA375" i="5"/>
  <c r="V388" i="5"/>
  <c r="N388" i="5"/>
  <c r="AD388" i="5"/>
  <c r="AA388" i="5"/>
  <c r="M430" i="5"/>
  <c r="V430" i="5" s="1"/>
  <c r="M439" i="5"/>
  <c r="V439" i="5" s="1"/>
  <c r="V477" i="5"/>
  <c r="AD477" i="5"/>
  <c r="N477" i="5"/>
  <c r="AA477" i="5"/>
  <c r="V496" i="5"/>
  <c r="N496" i="5"/>
  <c r="AD496" i="5"/>
  <c r="AA496" i="5"/>
  <c r="V536" i="5"/>
  <c r="W536" i="5" s="1"/>
  <c r="Y536" i="5" s="1"/>
  <c r="N536" i="5"/>
  <c r="AA536" i="5"/>
  <c r="AD536" i="5"/>
  <c r="AD555" i="5"/>
  <c r="AA555" i="5"/>
  <c r="V586" i="5"/>
  <c r="N586" i="5"/>
  <c r="AA586" i="5"/>
  <c r="AD586" i="5"/>
  <c r="V618" i="5"/>
  <c r="N618" i="5"/>
  <c r="AD618" i="5"/>
  <c r="AA618" i="5"/>
  <c r="V650" i="5"/>
  <c r="N650" i="5"/>
  <c r="AA650" i="5"/>
  <c r="AD650" i="5"/>
  <c r="N677" i="5"/>
  <c r="AA677" i="5"/>
  <c r="AD677" i="5"/>
  <c r="V705" i="5"/>
  <c r="AD705" i="5"/>
  <c r="N705" i="5"/>
  <c r="AA705" i="5"/>
  <c r="V726" i="5"/>
  <c r="AD726" i="5"/>
  <c r="AA726" i="5"/>
  <c r="N726" i="5"/>
  <c r="V744" i="5"/>
  <c r="AA744" i="5"/>
  <c r="AD744" i="5"/>
  <c r="N744" i="5"/>
  <c r="V765" i="5"/>
  <c r="AD765" i="5"/>
  <c r="N765" i="5"/>
  <c r="AA765" i="5"/>
  <c r="V283" i="5"/>
  <c r="AD283" i="5"/>
  <c r="N283" i="5"/>
  <c r="AA283" i="5"/>
  <c r="R315" i="5"/>
  <c r="S315" i="5" s="1"/>
  <c r="U315" i="5" s="1"/>
  <c r="V315" i="5"/>
  <c r="N315" i="5"/>
  <c r="AA315" i="5"/>
  <c r="AD315" i="5"/>
  <c r="R371" i="5"/>
  <c r="S371" i="5" s="1"/>
  <c r="Z371" i="5" s="1"/>
  <c r="V371" i="5"/>
  <c r="AA371" i="5"/>
  <c r="AD371" i="5"/>
  <c r="N371" i="5"/>
  <c r="V449" i="5"/>
  <c r="AD449" i="5"/>
  <c r="N449" i="5"/>
  <c r="AA449" i="5"/>
  <c r="V465" i="5"/>
  <c r="AD465" i="5"/>
  <c r="N465" i="5"/>
  <c r="AA465" i="5"/>
  <c r="N478" i="5"/>
  <c r="AD478" i="5"/>
  <c r="V487" i="5"/>
  <c r="AD487" i="5"/>
  <c r="N487" i="5"/>
  <c r="AA487" i="5"/>
  <c r="V500" i="5"/>
  <c r="N500" i="5"/>
  <c r="AD500" i="5"/>
  <c r="AA500" i="5"/>
  <c r="R508" i="5"/>
  <c r="S508" i="5" s="1"/>
  <c r="T508" i="5" s="1"/>
  <c r="M508" i="5"/>
  <c r="V508" i="5" s="1"/>
  <c r="N508" i="5"/>
  <c r="AD508" i="5"/>
  <c r="AA508" i="5"/>
  <c r="M524" i="5"/>
  <c r="U524" i="5" s="1"/>
  <c r="N524" i="5"/>
  <c r="AD524" i="5"/>
  <c r="AA524" i="5"/>
  <c r="N546" i="5"/>
  <c r="AD546" i="5"/>
  <c r="V556" i="5"/>
  <c r="N556" i="5"/>
  <c r="AA556" i="5"/>
  <c r="AD556" i="5"/>
  <c r="V573" i="5"/>
  <c r="AD573" i="5"/>
  <c r="N573" i="5"/>
  <c r="AA573" i="5"/>
  <c r="AD587" i="5"/>
  <c r="N587" i="5"/>
  <c r="AA587" i="5"/>
  <c r="V597" i="5"/>
  <c r="W597" i="5" s="1"/>
  <c r="Y597" i="5" s="1"/>
  <c r="AD597" i="5"/>
  <c r="N597" i="5"/>
  <c r="AA597" i="5"/>
  <c r="V608" i="5"/>
  <c r="N608" i="5"/>
  <c r="AA608" i="5"/>
  <c r="AD608" i="5"/>
  <c r="V619" i="5"/>
  <c r="AD619" i="5"/>
  <c r="N619" i="5"/>
  <c r="AA619" i="5"/>
  <c r="AD629" i="5"/>
  <c r="N629" i="5"/>
  <c r="AA629" i="5"/>
  <c r="V640" i="5"/>
  <c r="N640" i="5"/>
  <c r="AD640" i="5"/>
  <c r="AA640" i="5"/>
  <c r="V651" i="5"/>
  <c r="AD651" i="5"/>
  <c r="N651" i="5"/>
  <c r="AA651" i="5"/>
  <c r="V662" i="5"/>
  <c r="N662" i="5"/>
  <c r="AD662" i="5"/>
  <c r="AA662" i="5"/>
  <c r="V668" i="5"/>
  <c r="N668" i="5"/>
  <c r="AA668" i="5"/>
  <c r="AD668" i="5"/>
  <c r="V682" i="5"/>
  <c r="AD682" i="5"/>
  <c r="AA682" i="5"/>
  <c r="N682" i="5"/>
  <c r="M694" i="5"/>
  <c r="V694" i="5" s="1"/>
  <c r="V706" i="5"/>
  <c r="AD706" i="5"/>
  <c r="AA706" i="5"/>
  <c r="N706" i="5"/>
  <c r="V717" i="5"/>
  <c r="AD717" i="5"/>
  <c r="AA717" i="5"/>
  <c r="N717" i="5"/>
  <c r="V761" i="5"/>
  <c r="AD761" i="5"/>
  <c r="AA761" i="5"/>
  <c r="N761" i="5"/>
  <c r="V775" i="5"/>
  <c r="AD775" i="5"/>
  <c r="N775" i="5"/>
  <c r="AA775" i="5"/>
  <c r="V791" i="5"/>
  <c r="AD791" i="5"/>
  <c r="AA791" i="5"/>
  <c r="N791" i="5"/>
  <c r="M803" i="5"/>
  <c r="U803" i="5" s="1"/>
  <c r="AD803" i="5"/>
  <c r="N803" i="5"/>
  <c r="AA803" i="5"/>
  <c r="R351" i="5"/>
  <c r="S351" i="5" s="1"/>
  <c r="U351" i="5" s="1"/>
  <c r="V351" i="5"/>
  <c r="N351" i="5"/>
  <c r="AA351" i="5"/>
  <c r="AD351" i="5"/>
  <c r="V431" i="5"/>
  <c r="AD431" i="5"/>
  <c r="AA431" i="5"/>
  <c r="V601" i="5"/>
  <c r="AD601" i="5"/>
  <c r="AA601" i="5"/>
  <c r="N373" i="5"/>
  <c r="N375" i="5"/>
  <c r="M378" i="5"/>
  <c r="U378" i="5" s="1"/>
  <c r="V398" i="5"/>
  <c r="M429" i="5"/>
  <c r="V429" i="5" s="1"/>
  <c r="N446" i="5"/>
  <c r="N454" i="5"/>
  <c r="AA471" i="5"/>
  <c r="AD471" i="5"/>
  <c r="M555" i="5"/>
  <c r="V555" i="5" s="1"/>
  <c r="N576" i="5"/>
  <c r="N578" i="5"/>
  <c r="N599" i="5"/>
  <c r="V675" i="5"/>
  <c r="N721" i="5"/>
  <c r="N725" i="5"/>
  <c r="M73" i="5"/>
  <c r="V73" i="5" s="1"/>
  <c r="T82" i="5"/>
  <c r="X82" i="5" s="1"/>
  <c r="Z82" i="5"/>
  <c r="U82" i="5"/>
  <c r="W82" i="5" s="1"/>
  <c r="Y82" i="5" s="1"/>
  <c r="T77" i="5"/>
  <c r="X77" i="5" s="1"/>
  <c r="Z77" i="5"/>
  <c r="U77" i="5"/>
  <c r="W77" i="5" s="1"/>
  <c r="Y77" i="5" s="1"/>
  <c r="T68" i="5"/>
  <c r="Z68" i="5"/>
  <c r="U68" i="5"/>
  <c r="W68" i="5" s="1"/>
  <c r="Y68" i="5" s="1"/>
  <c r="T39" i="5"/>
  <c r="X39" i="5" s="1"/>
  <c r="Z39" i="5"/>
  <c r="U39" i="5"/>
  <c r="W39" i="5" s="1"/>
  <c r="Y39" i="5" s="1"/>
  <c r="T56" i="5"/>
  <c r="Z56" i="5"/>
  <c r="U56" i="5"/>
  <c r="W56" i="5" s="1"/>
  <c r="Y56" i="5" s="1"/>
  <c r="T69" i="5"/>
  <c r="Z69" i="5"/>
  <c r="U69" i="5"/>
  <c r="W69" i="5" s="1"/>
  <c r="Y69" i="5" s="1"/>
  <c r="T76" i="5"/>
  <c r="Z76" i="5"/>
  <c r="U76" i="5"/>
  <c r="T48" i="5"/>
  <c r="X48" i="5" s="1"/>
  <c r="Z48" i="5"/>
  <c r="U48" i="5"/>
  <c r="W48" i="5" s="1"/>
  <c r="Y48" i="5" s="1"/>
  <c r="T64" i="5"/>
  <c r="Z64" i="5"/>
  <c r="U64" i="5"/>
  <c r="T80" i="5"/>
  <c r="Z80" i="5"/>
  <c r="U80" i="5"/>
  <c r="W80" i="5" s="1"/>
  <c r="Y80" i="5" s="1"/>
  <c r="U84" i="5"/>
  <c r="W84" i="5" s="1"/>
  <c r="Y84" i="5" s="1"/>
  <c r="T84" i="5"/>
  <c r="X84" i="5" s="1"/>
  <c r="Z84" i="5"/>
  <c r="T52" i="5"/>
  <c r="Z52" i="5"/>
  <c r="U52" i="5"/>
  <c r="W52" i="5" s="1"/>
  <c r="Y52" i="5" s="1"/>
  <c r="T96" i="5"/>
  <c r="X96" i="5" s="1"/>
  <c r="Z96" i="5"/>
  <c r="U96" i="5"/>
  <c r="W96" i="5" s="1"/>
  <c r="Y96" i="5" s="1"/>
  <c r="T112" i="5"/>
  <c r="Z112" i="5"/>
  <c r="U112" i="5"/>
  <c r="W112" i="5" s="1"/>
  <c r="Y112" i="5" s="1"/>
  <c r="T128" i="5"/>
  <c r="Z128" i="5"/>
  <c r="U128" i="5"/>
  <c r="W128" i="5" s="1"/>
  <c r="Y128" i="5" s="1"/>
  <c r="T144" i="5"/>
  <c r="X144" i="5" s="1"/>
  <c r="Z144" i="5"/>
  <c r="U144" i="5"/>
  <c r="W144" i="5" s="1"/>
  <c r="Y144" i="5" s="1"/>
  <c r="T107" i="5"/>
  <c r="Z107" i="5"/>
  <c r="U107" i="5"/>
  <c r="T119" i="5"/>
  <c r="Z119" i="5"/>
  <c r="T132" i="5"/>
  <c r="Z132" i="5"/>
  <c r="U132" i="5"/>
  <c r="T91" i="5"/>
  <c r="X91" i="5" s="1"/>
  <c r="Z91" i="5"/>
  <c r="U91" i="5"/>
  <c r="W91" i="5" s="1"/>
  <c r="Y91" i="5" s="1"/>
  <c r="T102" i="5"/>
  <c r="X102" i="5" s="1"/>
  <c r="Z102" i="5"/>
  <c r="U102" i="5"/>
  <c r="W102" i="5" s="1"/>
  <c r="Y102" i="5" s="1"/>
  <c r="T140" i="5"/>
  <c r="X140" i="5" s="1"/>
  <c r="Z140" i="5"/>
  <c r="U140" i="5"/>
  <c r="W140" i="5" s="1"/>
  <c r="Y140" i="5" s="1"/>
  <c r="T213" i="5"/>
  <c r="X213" i="5" s="1"/>
  <c r="Z213" i="5"/>
  <c r="U213" i="5"/>
  <c r="W213" i="5" s="1"/>
  <c r="Y213" i="5" s="1"/>
  <c r="T182" i="5"/>
  <c r="Z182" i="5"/>
  <c r="U182" i="5"/>
  <c r="T214" i="5"/>
  <c r="Z214" i="5"/>
  <c r="U214" i="5"/>
  <c r="T219" i="5"/>
  <c r="X219" i="5" s="1"/>
  <c r="Z219" i="5"/>
  <c r="U219" i="5"/>
  <c r="W219" i="5" s="1"/>
  <c r="Y219" i="5" s="1"/>
  <c r="T188" i="5"/>
  <c r="X188" i="5" s="1"/>
  <c r="Z188" i="5"/>
  <c r="U188" i="5"/>
  <c r="W188" i="5" s="1"/>
  <c r="Y188" i="5" s="1"/>
  <c r="T218" i="5"/>
  <c r="X218" i="5" s="1"/>
  <c r="Z218" i="5"/>
  <c r="U218" i="5"/>
  <c r="W218" i="5" s="1"/>
  <c r="Y218" i="5" s="1"/>
  <c r="T232" i="5"/>
  <c r="Z232" i="5"/>
  <c r="U232" i="5"/>
  <c r="T247" i="5"/>
  <c r="Z247" i="5"/>
  <c r="T284" i="5"/>
  <c r="X284" i="5" s="1"/>
  <c r="Z284" i="5"/>
  <c r="U284" i="5"/>
  <c r="W284" i="5" s="1"/>
  <c r="Y284" i="5" s="1"/>
  <c r="T250" i="5"/>
  <c r="Z250" i="5"/>
  <c r="U250" i="5"/>
  <c r="T298" i="5"/>
  <c r="X298" i="5" s="1"/>
  <c r="Z298" i="5"/>
  <c r="U298" i="5"/>
  <c r="W298" i="5" s="1"/>
  <c r="Y298" i="5" s="1"/>
  <c r="T322" i="5"/>
  <c r="Z322" i="5"/>
  <c r="U322" i="5"/>
  <c r="T333" i="5"/>
  <c r="Z333" i="5"/>
  <c r="U333" i="5"/>
  <c r="T354" i="5"/>
  <c r="Z354" i="5"/>
  <c r="U354" i="5"/>
  <c r="T305" i="5"/>
  <c r="X305" i="5" s="1"/>
  <c r="Z305" i="5"/>
  <c r="U305" i="5"/>
  <c r="W305" i="5" s="1"/>
  <c r="Y305" i="5" s="1"/>
  <c r="T336" i="5"/>
  <c r="Z336" i="5"/>
  <c r="U336" i="5"/>
  <c r="W336" i="5" s="1"/>
  <c r="Y336" i="5" s="1"/>
  <c r="T316" i="5"/>
  <c r="Z316" i="5"/>
  <c r="U316" i="5"/>
  <c r="W316" i="5" s="1"/>
  <c r="Y316" i="5" s="1"/>
  <c r="T357" i="5"/>
  <c r="Z357" i="5"/>
  <c r="U357" i="5"/>
  <c r="W357" i="5" s="1"/>
  <c r="Y357" i="5" s="1"/>
  <c r="T312" i="5"/>
  <c r="Z312" i="5"/>
  <c r="U312" i="5"/>
  <c r="T366" i="5"/>
  <c r="Z366" i="5"/>
  <c r="U366" i="5"/>
  <c r="W366" i="5" s="1"/>
  <c r="Y366" i="5" s="1"/>
  <c r="T395" i="5"/>
  <c r="T405" i="5"/>
  <c r="Z405" i="5"/>
  <c r="U405" i="5"/>
  <c r="W405" i="5" s="1"/>
  <c r="Y405" i="5" s="1"/>
  <c r="T440" i="5"/>
  <c r="Z440" i="5"/>
  <c r="U440" i="5"/>
  <c r="W440" i="5" s="1"/>
  <c r="Y440" i="5" s="1"/>
  <c r="T459" i="5"/>
  <c r="X459" i="5" s="1"/>
  <c r="Z459" i="5"/>
  <c r="U459" i="5"/>
  <c r="W459" i="5" s="1"/>
  <c r="Y459" i="5" s="1"/>
  <c r="T469" i="5"/>
  <c r="Z469" i="5"/>
  <c r="U469" i="5"/>
  <c r="W469" i="5" s="1"/>
  <c r="Y469" i="5" s="1"/>
  <c r="T379" i="5"/>
  <c r="X379" i="5" s="1"/>
  <c r="Z379" i="5"/>
  <c r="U379" i="5"/>
  <c r="W379" i="5" s="1"/>
  <c r="Y379" i="5" s="1"/>
  <c r="T409" i="5"/>
  <c r="Z409" i="5"/>
  <c r="U409" i="5"/>
  <c r="W409" i="5" s="1"/>
  <c r="Y409" i="5" s="1"/>
  <c r="T431" i="5"/>
  <c r="Z431" i="5"/>
  <c r="U431" i="5"/>
  <c r="T454" i="5"/>
  <c r="Z454" i="5"/>
  <c r="U454" i="5"/>
  <c r="T463" i="5"/>
  <c r="X463" i="5" s="1"/>
  <c r="Z463" i="5"/>
  <c r="U463" i="5"/>
  <c r="W463" i="5" s="1"/>
  <c r="Y463" i="5" s="1"/>
  <c r="T385" i="5"/>
  <c r="X385" i="5" s="1"/>
  <c r="Z385" i="5"/>
  <c r="U385" i="5"/>
  <c r="W385" i="5" s="1"/>
  <c r="Y385" i="5" s="1"/>
  <c r="T413" i="5"/>
  <c r="X413" i="5" s="1"/>
  <c r="Z413" i="5"/>
  <c r="U413" i="5"/>
  <c r="W413" i="5" s="1"/>
  <c r="Y413" i="5" s="1"/>
  <c r="T435" i="5"/>
  <c r="Z435" i="5"/>
  <c r="U435" i="5"/>
  <c r="T477" i="5"/>
  <c r="Z477" i="5"/>
  <c r="U477" i="5"/>
  <c r="T388" i="5"/>
  <c r="Z388" i="5"/>
  <c r="U388" i="5"/>
  <c r="T398" i="5"/>
  <c r="Z398" i="5"/>
  <c r="U398" i="5"/>
  <c r="T417" i="5"/>
  <c r="Z417" i="5"/>
  <c r="U417" i="5"/>
  <c r="T452" i="5"/>
  <c r="Z452" i="5"/>
  <c r="U452" i="5"/>
  <c r="T484" i="5"/>
  <c r="Z484" i="5"/>
  <c r="U484" i="5"/>
  <c r="T518" i="5"/>
  <c r="X518" i="5" s="1"/>
  <c r="Z518" i="5"/>
  <c r="U518" i="5"/>
  <c r="W518" i="5" s="1"/>
  <c r="Y518" i="5" s="1"/>
  <c r="T534" i="5"/>
  <c r="Z534" i="5"/>
  <c r="U534" i="5"/>
  <c r="W534" i="5" s="1"/>
  <c r="Y534" i="5" s="1"/>
  <c r="T563" i="5"/>
  <c r="Z563" i="5"/>
  <c r="U563" i="5"/>
  <c r="W563" i="5" s="1"/>
  <c r="Y563" i="5" s="1"/>
  <c r="T574" i="5"/>
  <c r="X574" i="5" s="1"/>
  <c r="Z574" i="5"/>
  <c r="U574" i="5"/>
  <c r="W574" i="5" s="1"/>
  <c r="Y574" i="5" s="1"/>
  <c r="T663" i="5"/>
  <c r="X663" i="5" s="1"/>
  <c r="Z663" i="5"/>
  <c r="U663" i="5"/>
  <c r="W663" i="5" s="1"/>
  <c r="Y663" i="5" s="1"/>
  <c r="T535" i="5"/>
  <c r="X535" i="5" s="1"/>
  <c r="Z535" i="5"/>
  <c r="U535" i="5"/>
  <c r="W535" i="5" s="1"/>
  <c r="Y535" i="5" s="1"/>
  <c r="T541" i="5"/>
  <c r="X541" i="5" s="1"/>
  <c r="Z541" i="5"/>
  <c r="U541" i="5"/>
  <c r="W541" i="5" s="1"/>
  <c r="Y541" i="5" s="1"/>
  <c r="T551" i="5"/>
  <c r="Z551" i="5"/>
  <c r="U551" i="5"/>
  <c r="W551" i="5" s="1"/>
  <c r="Y551" i="5" s="1"/>
  <c r="T580" i="5"/>
  <c r="Z580" i="5"/>
  <c r="U580" i="5"/>
  <c r="T588" i="5"/>
  <c r="X588" i="5" s="1"/>
  <c r="Z588" i="5"/>
  <c r="U588" i="5"/>
  <c r="W588" i="5" s="1"/>
  <c r="Y588" i="5" s="1"/>
  <c r="T612" i="5"/>
  <c r="X612" i="5" s="1"/>
  <c r="Z612" i="5"/>
  <c r="U612" i="5"/>
  <c r="W612" i="5" s="1"/>
  <c r="Y612" i="5" s="1"/>
  <c r="T649" i="5"/>
  <c r="X649" i="5" s="1"/>
  <c r="Z649" i="5"/>
  <c r="U649" i="5"/>
  <c r="W649" i="5" s="1"/>
  <c r="Y649" i="5" s="1"/>
  <c r="T539" i="5"/>
  <c r="Z539" i="5"/>
  <c r="T578" i="5"/>
  <c r="Z578" i="5"/>
  <c r="U578" i="5"/>
  <c r="T594" i="5"/>
  <c r="Z594" i="5"/>
  <c r="U594" i="5"/>
  <c r="T661" i="5"/>
  <c r="Z661" i="5"/>
  <c r="U661" i="5"/>
  <c r="T668" i="5"/>
  <c r="Z668" i="5"/>
  <c r="U668" i="5"/>
  <c r="T549" i="5"/>
  <c r="Z549" i="5"/>
  <c r="U549" i="5"/>
  <c r="T562" i="5"/>
  <c r="Z562" i="5"/>
  <c r="U562" i="5"/>
  <c r="W562" i="5" s="1"/>
  <c r="Y562" i="5" s="1"/>
  <c r="T587" i="5"/>
  <c r="Z587" i="5"/>
  <c r="T603" i="5"/>
  <c r="Z603" i="5"/>
  <c r="U603" i="5"/>
  <c r="T627" i="5"/>
  <c r="Z627" i="5"/>
  <c r="U627" i="5"/>
  <c r="T645" i="5"/>
  <c r="Z645" i="5"/>
  <c r="U645" i="5"/>
  <c r="T659" i="5"/>
  <c r="Z659" i="5"/>
  <c r="U659" i="5"/>
  <c r="T670" i="5"/>
  <c r="X670" i="5" s="1"/>
  <c r="Z670" i="5"/>
  <c r="U670" i="5"/>
  <c r="W670" i="5" s="1"/>
  <c r="Y670" i="5" s="1"/>
  <c r="T752" i="5"/>
  <c r="X752" i="5" s="1"/>
  <c r="Z752" i="5"/>
  <c r="U752" i="5"/>
  <c r="W752" i="5" s="1"/>
  <c r="Y752" i="5" s="1"/>
  <c r="T757" i="5"/>
  <c r="Z757" i="5"/>
  <c r="U757" i="5"/>
  <c r="W757" i="5" s="1"/>
  <c r="Y757" i="5" s="1"/>
  <c r="T801" i="5"/>
  <c r="X801" i="5" s="1"/>
  <c r="Z801" i="5"/>
  <c r="U801" i="5"/>
  <c r="W801" i="5" s="1"/>
  <c r="Y801" i="5" s="1"/>
  <c r="T693" i="5"/>
  <c r="X693" i="5" s="1"/>
  <c r="Z693" i="5"/>
  <c r="U693" i="5"/>
  <c r="W693" i="5" s="1"/>
  <c r="Y693" i="5" s="1"/>
  <c r="T746" i="5"/>
  <c r="X746" i="5" s="1"/>
  <c r="Z746" i="5"/>
  <c r="U746" i="5"/>
  <c r="W746" i="5" s="1"/>
  <c r="Y746" i="5" s="1"/>
  <c r="T798" i="5"/>
  <c r="Z798" i="5"/>
  <c r="U798" i="5"/>
  <c r="W798" i="5" s="1"/>
  <c r="Y798" i="5" s="1"/>
  <c r="U810" i="5"/>
  <c r="W810" i="5" s="1"/>
  <c r="Y810" i="5" s="1"/>
  <c r="T810" i="5"/>
  <c r="Z810" i="5"/>
  <c r="T677" i="5"/>
  <c r="Z677" i="5"/>
  <c r="T691" i="5"/>
  <c r="T712" i="5"/>
  <c r="Z712" i="5"/>
  <c r="U712" i="5"/>
  <c r="T763" i="5"/>
  <c r="Z763" i="5"/>
  <c r="U763" i="5"/>
  <c r="T781" i="5"/>
  <c r="Z781" i="5"/>
  <c r="U781" i="5"/>
  <c r="T687" i="5"/>
  <c r="Z687" i="5"/>
  <c r="U687" i="5"/>
  <c r="W687" i="5" s="1"/>
  <c r="Y687" i="5" s="1"/>
  <c r="T46" i="5"/>
  <c r="Z46" i="5"/>
  <c r="T47" i="5"/>
  <c r="Z47" i="5"/>
  <c r="U47" i="5"/>
  <c r="T58" i="5"/>
  <c r="X58" i="5" s="1"/>
  <c r="Z58" i="5"/>
  <c r="U58" i="5"/>
  <c r="W58" i="5" s="1"/>
  <c r="Y58" i="5" s="1"/>
  <c r="T74" i="5"/>
  <c r="X74" i="5" s="1"/>
  <c r="Z74" i="5"/>
  <c r="U74" i="5"/>
  <c r="W74" i="5" s="1"/>
  <c r="Y74" i="5" s="1"/>
  <c r="T154" i="5"/>
  <c r="Z154" i="5"/>
  <c r="T122" i="5"/>
  <c r="Z122" i="5"/>
  <c r="U122" i="5"/>
  <c r="T141" i="5"/>
  <c r="Z141" i="5"/>
  <c r="U141" i="5"/>
  <c r="T130" i="5"/>
  <c r="X130" i="5" s="1"/>
  <c r="Z130" i="5"/>
  <c r="U130" i="5"/>
  <c r="W130" i="5" s="1"/>
  <c r="Y130" i="5" s="1"/>
  <c r="T171" i="5"/>
  <c r="Z171" i="5"/>
  <c r="U171" i="5"/>
  <c r="T184" i="5"/>
  <c r="X184" i="5" s="1"/>
  <c r="Z184" i="5"/>
  <c r="U184" i="5"/>
  <c r="W184" i="5" s="1"/>
  <c r="Y184" i="5" s="1"/>
  <c r="T203" i="5"/>
  <c r="Z203" i="5"/>
  <c r="U203" i="5"/>
  <c r="T216" i="5"/>
  <c r="Z216" i="5"/>
  <c r="U216" i="5"/>
  <c r="W216" i="5" s="1"/>
  <c r="Y216" i="5" s="1"/>
  <c r="T185" i="5"/>
  <c r="X185" i="5" s="1"/>
  <c r="Z185" i="5"/>
  <c r="U185" i="5"/>
  <c r="W185" i="5" s="1"/>
  <c r="Y185" i="5" s="1"/>
  <c r="T217" i="5"/>
  <c r="X217" i="5" s="1"/>
  <c r="Z217" i="5"/>
  <c r="U217" i="5"/>
  <c r="W217" i="5" s="1"/>
  <c r="Y217" i="5" s="1"/>
  <c r="T172" i="5"/>
  <c r="X172" i="5" s="1"/>
  <c r="Z172" i="5"/>
  <c r="U172" i="5"/>
  <c r="W172" i="5" s="1"/>
  <c r="Y172" i="5" s="1"/>
  <c r="T207" i="5"/>
  <c r="X207" i="5" s="1"/>
  <c r="Z207" i="5"/>
  <c r="U207" i="5"/>
  <c r="W207" i="5" s="1"/>
  <c r="Y207" i="5" s="1"/>
  <c r="T267" i="5"/>
  <c r="X267" i="5" s="1"/>
  <c r="Z267" i="5"/>
  <c r="U267" i="5"/>
  <c r="W267" i="5" s="1"/>
  <c r="Y267" i="5" s="1"/>
  <c r="T268" i="5"/>
  <c r="Z268" i="5"/>
  <c r="U268" i="5"/>
  <c r="T293" i="5"/>
  <c r="Z293" i="5"/>
  <c r="U293" i="5"/>
  <c r="W293" i="5" s="1"/>
  <c r="Y293" i="5" s="1"/>
  <c r="T264" i="5"/>
  <c r="Z264" i="5"/>
  <c r="U264" i="5"/>
  <c r="T239" i="5"/>
  <c r="X239" i="5" s="1"/>
  <c r="Z239" i="5"/>
  <c r="U239" i="5"/>
  <c r="W239" i="5" s="1"/>
  <c r="Y239" i="5" s="1"/>
  <c r="T271" i="5"/>
  <c r="X271" i="5" s="1"/>
  <c r="Z271" i="5"/>
  <c r="U271" i="5"/>
  <c r="W271" i="5" s="1"/>
  <c r="Y271" i="5" s="1"/>
  <c r="T287" i="5"/>
  <c r="Z287" i="5"/>
  <c r="U287" i="5"/>
  <c r="T338" i="5"/>
  <c r="X338" i="5" s="1"/>
  <c r="Z338" i="5"/>
  <c r="U338" i="5"/>
  <c r="W338" i="5" s="1"/>
  <c r="Y338" i="5" s="1"/>
  <c r="T372" i="5"/>
  <c r="X372" i="5" s="1"/>
  <c r="Z372" i="5"/>
  <c r="U372" i="5"/>
  <c r="W372" i="5" s="1"/>
  <c r="Y372" i="5" s="1"/>
  <c r="T350" i="5"/>
  <c r="X350" i="5" s="1"/>
  <c r="Z350" i="5"/>
  <c r="U350" i="5"/>
  <c r="W350" i="5" s="1"/>
  <c r="Y350" i="5" s="1"/>
  <c r="T341" i="5"/>
  <c r="X341" i="5" s="1"/>
  <c r="Z341" i="5"/>
  <c r="U341" i="5"/>
  <c r="W341" i="5" s="1"/>
  <c r="Y341" i="5" s="1"/>
  <c r="U361" i="5"/>
  <c r="W361" i="5" s="1"/>
  <c r="Y361" i="5" s="1"/>
  <c r="T361" i="5"/>
  <c r="X361" i="5" s="1"/>
  <c r="Z361" i="5"/>
  <c r="T328" i="5"/>
  <c r="Z328" i="5"/>
  <c r="U328" i="5"/>
  <c r="T381" i="5"/>
  <c r="Z381" i="5"/>
  <c r="U381" i="5"/>
  <c r="W381" i="5" s="1"/>
  <c r="Y381" i="5" s="1"/>
  <c r="T392" i="5"/>
  <c r="X392" i="5" s="1"/>
  <c r="Z392" i="5"/>
  <c r="U392" i="5"/>
  <c r="W392" i="5" s="1"/>
  <c r="Y392" i="5" s="1"/>
  <c r="T411" i="5"/>
  <c r="X411" i="5" s="1"/>
  <c r="Z411" i="5"/>
  <c r="U411" i="5"/>
  <c r="W411" i="5" s="1"/>
  <c r="Y411" i="5" s="1"/>
  <c r="T421" i="5"/>
  <c r="Z421" i="5"/>
  <c r="U421" i="5"/>
  <c r="T456" i="5"/>
  <c r="X456" i="5" s="1"/>
  <c r="Z456" i="5"/>
  <c r="U456" i="5"/>
  <c r="W456" i="5" s="1"/>
  <c r="Y456" i="5" s="1"/>
  <c r="T475" i="5"/>
  <c r="X475" i="5" s="1"/>
  <c r="Z475" i="5"/>
  <c r="U475" i="5"/>
  <c r="W475" i="5" s="1"/>
  <c r="Y475" i="5" s="1"/>
  <c r="T485" i="5"/>
  <c r="X485" i="5" s="1"/>
  <c r="Z485" i="5"/>
  <c r="U485" i="5"/>
  <c r="W485" i="5" s="1"/>
  <c r="Y485" i="5" s="1"/>
  <c r="T530" i="5"/>
  <c r="X530" i="5" s="1"/>
  <c r="Z530" i="5"/>
  <c r="U530" i="5"/>
  <c r="W530" i="5" s="1"/>
  <c r="Y530" i="5" s="1"/>
  <c r="T393" i="5"/>
  <c r="X393" i="5" s="1"/>
  <c r="Z393" i="5"/>
  <c r="U393" i="5"/>
  <c r="W393" i="5" s="1"/>
  <c r="Y393" i="5" s="1"/>
  <c r="T412" i="5"/>
  <c r="Z412" i="5"/>
  <c r="U412" i="5"/>
  <c r="W412" i="5" s="1"/>
  <c r="Y412" i="5" s="1"/>
  <c r="T438" i="5"/>
  <c r="Z438" i="5"/>
  <c r="U438" i="5"/>
  <c r="T457" i="5"/>
  <c r="Z457" i="5"/>
  <c r="U457" i="5"/>
  <c r="W457" i="5" s="1"/>
  <c r="Y457" i="5" s="1"/>
  <c r="T486" i="5"/>
  <c r="Z486" i="5"/>
  <c r="U486" i="5"/>
  <c r="W486" i="5" s="1"/>
  <c r="Y486" i="5" s="1"/>
  <c r="T495" i="5"/>
  <c r="X495" i="5" s="1"/>
  <c r="Z495" i="5"/>
  <c r="U495" i="5"/>
  <c r="W495" i="5" s="1"/>
  <c r="Y495" i="5" s="1"/>
  <c r="T377" i="5"/>
  <c r="X377" i="5" s="1"/>
  <c r="Z377" i="5"/>
  <c r="U377" i="5"/>
  <c r="W377" i="5" s="1"/>
  <c r="Y377" i="5" s="1"/>
  <c r="T416" i="5"/>
  <c r="Z416" i="5"/>
  <c r="U416" i="5"/>
  <c r="W416" i="5" s="1"/>
  <c r="Y416" i="5" s="1"/>
  <c r="T429" i="5"/>
  <c r="Z429" i="5"/>
  <c r="T442" i="5"/>
  <c r="Z442" i="5"/>
  <c r="U442" i="5"/>
  <c r="T461" i="5"/>
  <c r="Z461" i="5"/>
  <c r="U461" i="5"/>
  <c r="T480" i="5"/>
  <c r="Z480" i="5"/>
  <c r="U480" i="5"/>
  <c r="T380" i="5"/>
  <c r="Z380" i="5"/>
  <c r="U380" i="5"/>
  <c r="T430" i="5"/>
  <c r="Z430" i="5"/>
  <c r="T494" i="5"/>
  <c r="Z494" i="5"/>
  <c r="T666" i="5"/>
  <c r="X666" i="5" s="1"/>
  <c r="Z666" i="5"/>
  <c r="U666" i="5"/>
  <c r="W666" i="5" s="1"/>
  <c r="Y666" i="5" s="1"/>
  <c r="T583" i="5"/>
  <c r="X583" i="5" s="1"/>
  <c r="Z583" i="5"/>
  <c r="U583" i="5"/>
  <c r="W583" i="5" s="1"/>
  <c r="Y583" i="5" s="1"/>
  <c r="T601" i="5"/>
  <c r="Z601" i="5"/>
  <c r="U601" i="5"/>
  <c r="T615" i="5"/>
  <c r="Z615" i="5"/>
  <c r="U615" i="5"/>
  <c r="W615" i="5" s="1"/>
  <c r="Y615" i="5" s="1"/>
  <c r="T633" i="5"/>
  <c r="X633" i="5" s="1"/>
  <c r="Z633" i="5"/>
  <c r="U633" i="5"/>
  <c r="W633" i="5" s="1"/>
  <c r="Y633" i="5" s="1"/>
  <c r="T667" i="5"/>
  <c r="X667" i="5" s="1"/>
  <c r="Z667" i="5"/>
  <c r="U667" i="5"/>
  <c r="W667" i="5" s="1"/>
  <c r="Y667" i="5" s="1"/>
  <c r="T558" i="5"/>
  <c r="Z558" i="5"/>
  <c r="U558" i="5"/>
  <c r="T618" i="5"/>
  <c r="Z618" i="5"/>
  <c r="U618" i="5"/>
  <c r="T669" i="5"/>
  <c r="Z669" i="5"/>
  <c r="U669" i="5"/>
  <c r="W669" i="5" s="1"/>
  <c r="Y669" i="5" s="1"/>
  <c r="T576" i="5"/>
  <c r="Z576" i="5"/>
  <c r="U576" i="5"/>
  <c r="T640" i="5"/>
  <c r="Z640" i="5"/>
  <c r="U640" i="5"/>
  <c r="T648" i="5"/>
  <c r="Z648" i="5"/>
  <c r="U648" i="5"/>
  <c r="T662" i="5"/>
  <c r="Z662" i="5"/>
  <c r="U662" i="5"/>
  <c r="T674" i="5"/>
  <c r="X674" i="5" s="1"/>
  <c r="Z674" i="5"/>
  <c r="U674" i="5"/>
  <c r="W674" i="5" s="1"/>
  <c r="Y674" i="5" s="1"/>
  <c r="T692" i="5"/>
  <c r="X692" i="5" s="1"/>
  <c r="Z692" i="5"/>
  <c r="U692" i="5"/>
  <c r="W692" i="5" s="1"/>
  <c r="Y692" i="5" s="1"/>
  <c r="T718" i="5"/>
  <c r="Z718" i="5"/>
  <c r="U718" i="5"/>
  <c r="W718" i="5" s="1"/>
  <c r="Y718" i="5" s="1"/>
  <c r="T736" i="5"/>
  <c r="X736" i="5" s="1"/>
  <c r="Z736" i="5"/>
  <c r="U736" i="5"/>
  <c r="W736" i="5" s="1"/>
  <c r="Y736" i="5" s="1"/>
  <c r="T809" i="5"/>
  <c r="Z809" i="5"/>
  <c r="T695" i="5"/>
  <c r="X695" i="5" s="1"/>
  <c r="Z695" i="5"/>
  <c r="U695" i="5"/>
  <c r="W695" i="5" s="1"/>
  <c r="Y695" i="5" s="1"/>
  <c r="T748" i="5"/>
  <c r="X748" i="5" s="1"/>
  <c r="Z748" i="5"/>
  <c r="U748" i="5"/>
  <c r="W748" i="5" s="1"/>
  <c r="Y748" i="5" s="1"/>
  <c r="T767" i="5"/>
  <c r="X767" i="5" s="1"/>
  <c r="Z767" i="5"/>
  <c r="U767" i="5"/>
  <c r="W767" i="5" s="1"/>
  <c r="Y767" i="5" s="1"/>
  <c r="T799" i="5"/>
  <c r="Z799" i="5"/>
  <c r="T742" i="5"/>
  <c r="Z742" i="5"/>
  <c r="U742" i="5"/>
  <c r="T765" i="5"/>
  <c r="Z765" i="5"/>
  <c r="U765" i="5"/>
  <c r="U802" i="5"/>
  <c r="W802" i="5" s="1"/>
  <c r="Y802" i="5" s="1"/>
  <c r="T802" i="5"/>
  <c r="X802" i="5" s="1"/>
  <c r="Z802" i="5"/>
  <c r="T706" i="5"/>
  <c r="Z706" i="5"/>
  <c r="U706" i="5"/>
  <c r="T733" i="5"/>
  <c r="Z733" i="5"/>
  <c r="U733" i="5"/>
  <c r="T808" i="5"/>
  <c r="Z808" i="5"/>
  <c r="T79" i="5"/>
  <c r="X79" i="5" s="1"/>
  <c r="Z79" i="5"/>
  <c r="U79" i="5"/>
  <c r="W79" i="5" s="1"/>
  <c r="Y79" i="5" s="1"/>
  <c r="T49" i="5"/>
  <c r="X49" i="5" s="1"/>
  <c r="Z49" i="5"/>
  <c r="U49" i="5"/>
  <c r="W49" i="5" s="1"/>
  <c r="Y49" i="5" s="1"/>
  <c r="T81" i="5"/>
  <c r="X81" i="5" s="1"/>
  <c r="Z81" i="5"/>
  <c r="U81" i="5"/>
  <c r="W81" i="5" s="1"/>
  <c r="Y81" i="5" s="1"/>
  <c r="T95" i="5"/>
  <c r="Z95" i="5"/>
  <c r="T120" i="5"/>
  <c r="Z120" i="5"/>
  <c r="U120" i="5"/>
  <c r="W120" i="5" s="1"/>
  <c r="Y120" i="5" s="1"/>
  <c r="T136" i="5"/>
  <c r="X136" i="5" s="1"/>
  <c r="Z136" i="5"/>
  <c r="U136" i="5"/>
  <c r="W136" i="5" s="1"/>
  <c r="Y136" i="5" s="1"/>
  <c r="T145" i="5"/>
  <c r="Z145" i="5"/>
  <c r="T89" i="5"/>
  <c r="X89" i="5" s="1"/>
  <c r="Z89" i="5"/>
  <c r="U89" i="5"/>
  <c r="W89" i="5" s="1"/>
  <c r="Y89" i="5" s="1"/>
  <c r="T124" i="5"/>
  <c r="X124" i="5" s="1"/>
  <c r="Z124" i="5"/>
  <c r="U124" i="5"/>
  <c r="W124" i="5" s="1"/>
  <c r="Y124" i="5" s="1"/>
  <c r="Z149" i="5"/>
  <c r="T181" i="5"/>
  <c r="X181" i="5" s="1"/>
  <c r="Z181" i="5"/>
  <c r="U181" i="5"/>
  <c r="W181" i="5" s="1"/>
  <c r="Y181" i="5" s="1"/>
  <c r="T189" i="5"/>
  <c r="Z189" i="5"/>
  <c r="U189" i="5"/>
  <c r="W189" i="5" s="1"/>
  <c r="Y189" i="5" s="1"/>
  <c r="T197" i="5"/>
  <c r="X197" i="5" s="1"/>
  <c r="Z197" i="5"/>
  <c r="U197" i="5"/>
  <c r="W197" i="5" s="1"/>
  <c r="Y197" i="5" s="1"/>
  <c r="T166" i="5"/>
  <c r="Z166" i="5"/>
  <c r="U166" i="5"/>
  <c r="T174" i="5"/>
  <c r="Z174" i="5"/>
  <c r="U174" i="5"/>
  <c r="T198" i="5"/>
  <c r="Z198" i="5"/>
  <c r="U198" i="5"/>
  <c r="T206" i="5"/>
  <c r="Z206" i="5"/>
  <c r="U206" i="5"/>
  <c r="U228" i="5"/>
  <c r="W228" i="5" s="1"/>
  <c r="Y228" i="5" s="1"/>
  <c r="T228" i="5"/>
  <c r="Z228" i="5"/>
  <c r="T191" i="5"/>
  <c r="X191" i="5" s="1"/>
  <c r="Z191" i="5"/>
  <c r="U191" i="5"/>
  <c r="W191" i="5" s="1"/>
  <c r="Y191" i="5" s="1"/>
  <c r="T274" i="5"/>
  <c r="X274" i="5" s="1"/>
  <c r="Z274" i="5"/>
  <c r="U274" i="5"/>
  <c r="W274" i="5" s="1"/>
  <c r="Y274" i="5" s="1"/>
  <c r="T296" i="5"/>
  <c r="Z296" i="5"/>
  <c r="T252" i="5"/>
  <c r="Z252" i="5"/>
  <c r="T279" i="5"/>
  <c r="X279" i="5" s="1"/>
  <c r="Z279" i="5"/>
  <c r="U279" i="5"/>
  <c r="W279" i="5" s="1"/>
  <c r="Y279" i="5" s="1"/>
  <c r="T266" i="5"/>
  <c r="Z266" i="5"/>
  <c r="U266" i="5"/>
  <c r="T280" i="5"/>
  <c r="Z280" i="5"/>
  <c r="U280" i="5"/>
  <c r="T246" i="5"/>
  <c r="Z246" i="5"/>
  <c r="U246" i="5"/>
  <c r="W246" i="5" s="1"/>
  <c r="Y246" i="5" s="1"/>
  <c r="T262" i="5"/>
  <c r="Z262" i="5"/>
  <c r="U262" i="5"/>
  <c r="W262" i="5" s="1"/>
  <c r="Y262" i="5" s="1"/>
  <c r="T278" i="5"/>
  <c r="Z278" i="5"/>
  <c r="U278" i="5"/>
  <c r="T299" i="5"/>
  <c r="Z299" i="5"/>
  <c r="U299" i="5"/>
  <c r="T324" i="5"/>
  <c r="X324" i="5" s="1"/>
  <c r="Z324" i="5"/>
  <c r="U324" i="5"/>
  <c r="W324" i="5" s="1"/>
  <c r="Y324" i="5" s="1"/>
  <c r="T363" i="5"/>
  <c r="X363" i="5" s="1"/>
  <c r="Z363" i="5"/>
  <c r="U363" i="5"/>
  <c r="W363" i="5" s="1"/>
  <c r="Y363" i="5" s="1"/>
  <c r="T313" i="5"/>
  <c r="Z313" i="5"/>
  <c r="U313" i="5"/>
  <c r="W313" i="5" s="1"/>
  <c r="Y313" i="5" s="1"/>
  <c r="T303" i="5"/>
  <c r="X303" i="5" s="1"/>
  <c r="Z303" i="5"/>
  <c r="U303" i="5"/>
  <c r="W303" i="5" s="1"/>
  <c r="Y303" i="5" s="1"/>
  <c r="T314" i="5"/>
  <c r="X314" i="5" s="1"/>
  <c r="Z314" i="5"/>
  <c r="U314" i="5"/>
  <c r="W314" i="5" s="1"/>
  <c r="Y314" i="5" s="1"/>
  <c r="T325" i="5"/>
  <c r="X325" i="5" s="1"/>
  <c r="Z325" i="5"/>
  <c r="T346" i="5"/>
  <c r="X346" i="5" s="1"/>
  <c r="Z346" i="5"/>
  <c r="U346" i="5"/>
  <c r="W346" i="5" s="1"/>
  <c r="Y346" i="5" s="1"/>
  <c r="T362" i="5"/>
  <c r="X362" i="5" s="1"/>
  <c r="Z362" i="5"/>
  <c r="U362" i="5"/>
  <c r="W362" i="5" s="1"/>
  <c r="Y362" i="5" s="1"/>
  <c r="T344" i="5"/>
  <c r="Z344" i="5"/>
  <c r="U344" i="5"/>
  <c r="T408" i="5"/>
  <c r="Z408" i="5"/>
  <c r="U408" i="5"/>
  <c r="T427" i="5"/>
  <c r="Z427" i="5"/>
  <c r="U427" i="5"/>
  <c r="W427" i="5" s="1"/>
  <c r="Y427" i="5" s="1"/>
  <c r="T437" i="5"/>
  <c r="X437" i="5" s="1"/>
  <c r="Z437" i="5"/>
  <c r="U437" i="5"/>
  <c r="W437" i="5" s="1"/>
  <c r="Y437" i="5" s="1"/>
  <c r="T472" i="5"/>
  <c r="X472" i="5" s="1"/>
  <c r="Z472" i="5"/>
  <c r="U472" i="5"/>
  <c r="W472" i="5" s="1"/>
  <c r="Y472" i="5" s="1"/>
  <c r="T491" i="5"/>
  <c r="Z491" i="5"/>
  <c r="U491" i="5"/>
  <c r="W491" i="5" s="1"/>
  <c r="Y491" i="5" s="1"/>
  <c r="T526" i="5"/>
  <c r="X526" i="5" s="1"/>
  <c r="Z526" i="5"/>
  <c r="U526" i="5"/>
  <c r="W526" i="5" s="1"/>
  <c r="Y526" i="5" s="1"/>
  <c r="T376" i="5"/>
  <c r="X376" i="5" s="1"/>
  <c r="Z376" i="5"/>
  <c r="U376" i="5"/>
  <c r="W376" i="5" s="1"/>
  <c r="Y376" i="5" s="1"/>
  <c r="T428" i="5"/>
  <c r="Z428" i="5"/>
  <c r="U428" i="5"/>
  <c r="T460" i="5"/>
  <c r="Z460" i="5"/>
  <c r="U460" i="5"/>
  <c r="W460" i="5" s="1"/>
  <c r="Y460" i="5" s="1"/>
  <c r="T470" i="5"/>
  <c r="Z470" i="5"/>
  <c r="U470" i="5"/>
  <c r="W470" i="5" s="1"/>
  <c r="Y470" i="5" s="1"/>
  <c r="T489" i="5"/>
  <c r="X489" i="5" s="1"/>
  <c r="Z489" i="5"/>
  <c r="U489" i="5"/>
  <c r="W489" i="5" s="1"/>
  <c r="Y489" i="5" s="1"/>
  <c r="T432" i="5"/>
  <c r="Z432" i="5"/>
  <c r="U432" i="5"/>
  <c r="T496" i="5"/>
  <c r="Z496" i="5"/>
  <c r="U496" i="5"/>
  <c r="T391" i="5"/>
  <c r="X391" i="5" s="1"/>
  <c r="Z391" i="5"/>
  <c r="U391" i="5"/>
  <c r="W391" i="5" s="1"/>
  <c r="Y391" i="5" s="1"/>
  <c r="T420" i="5"/>
  <c r="Z420" i="5"/>
  <c r="U420" i="5"/>
  <c r="T433" i="5"/>
  <c r="Z433" i="5"/>
  <c r="U433" i="5"/>
  <c r="T439" i="5"/>
  <c r="Z439" i="5"/>
  <c r="T449" i="5"/>
  <c r="Z449" i="5"/>
  <c r="U449" i="5"/>
  <c r="T497" i="5"/>
  <c r="Z497" i="5"/>
  <c r="U497" i="5"/>
  <c r="T590" i="5"/>
  <c r="Z590" i="5"/>
  <c r="U590" i="5"/>
  <c r="W590" i="5" s="1"/>
  <c r="Y590" i="5" s="1"/>
  <c r="T630" i="5"/>
  <c r="X630" i="5" s="1"/>
  <c r="Z630" i="5"/>
  <c r="U630" i="5"/>
  <c r="W630" i="5" s="1"/>
  <c r="Y630" i="5" s="1"/>
  <c r="T538" i="5"/>
  <c r="Z538" i="5"/>
  <c r="U538" i="5"/>
  <c r="W538" i="5" s="1"/>
  <c r="Y538" i="5" s="1"/>
  <c r="T564" i="5"/>
  <c r="Z564" i="5"/>
  <c r="U564" i="5"/>
  <c r="W564" i="5" s="1"/>
  <c r="Y564" i="5" s="1"/>
  <c r="T572" i="5"/>
  <c r="Z572" i="5"/>
  <c r="U572" i="5"/>
  <c r="W572" i="5" s="1"/>
  <c r="Y572" i="5" s="1"/>
  <c r="T596" i="5"/>
  <c r="X596" i="5" s="1"/>
  <c r="Z596" i="5"/>
  <c r="U596" i="5"/>
  <c r="W596" i="5" s="1"/>
  <c r="Y596" i="5" s="1"/>
  <c r="T604" i="5"/>
  <c r="X604" i="5" s="1"/>
  <c r="Z604" i="5"/>
  <c r="U604" i="5"/>
  <c r="W604" i="5" s="1"/>
  <c r="Y604" i="5" s="1"/>
  <c r="T647" i="5"/>
  <c r="X647" i="5" s="1"/>
  <c r="Z647" i="5"/>
  <c r="U647" i="5"/>
  <c r="W647" i="5" s="1"/>
  <c r="Y647" i="5" s="1"/>
  <c r="T505" i="5"/>
  <c r="Z505" i="5"/>
  <c r="U505" i="5"/>
  <c r="T542" i="5"/>
  <c r="Z542" i="5"/>
  <c r="U542" i="5"/>
  <c r="W542" i="5" s="1"/>
  <c r="Y542" i="5" s="1"/>
  <c r="T610" i="5"/>
  <c r="Z610" i="5"/>
  <c r="U610" i="5"/>
  <c r="T634" i="5"/>
  <c r="Z634" i="5"/>
  <c r="U634" i="5"/>
  <c r="T672" i="5"/>
  <c r="X672" i="5" s="1"/>
  <c r="Z672" i="5"/>
  <c r="U672" i="5"/>
  <c r="W672" i="5" s="1"/>
  <c r="Y672" i="5" s="1"/>
  <c r="T546" i="5"/>
  <c r="Z546" i="5"/>
  <c r="U546" i="5"/>
  <c r="W546" i="5" s="1"/>
  <c r="Y546" i="5" s="1"/>
  <c r="T571" i="5"/>
  <c r="Z571" i="5"/>
  <c r="T589" i="5"/>
  <c r="X589" i="5" s="1"/>
  <c r="Z589" i="5"/>
  <c r="U589" i="5"/>
  <c r="T605" i="5"/>
  <c r="Z605" i="5"/>
  <c r="U605" i="5"/>
  <c r="T629" i="5"/>
  <c r="Z629" i="5"/>
  <c r="T643" i="5"/>
  <c r="Z643" i="5"/>
  <c r="U643" i="5"/>
  <c r="T720" i="5"/>
  <c r="Z720" i="5"/>
  <c r="U720" i="5"/>
  <c r="W720" i="5" s="1"/>
  <c r="Y720" i="5" s="1"/>
  <c r="T725" i="5"/>
  <c r="Z725" i="5"/>
  <c r="U725" i="5"/>
  <c r="T726" i="5"/>
  <c r="Z726" i="5"/>
  <c r="U726" i="5"/>
  <c r="T744" i="5"/>
  <c r="Z744" i="5"/>
  <c r="U744" i="5"/>
  <c r="T696" i="5"/>
  <c r="Z696" i="5"/>
  <c r="U696" i="5"/>
  <c r="T740" i="5"/>
  <c r="Z740" i="5"/>
  <c r="U740" i="5"/>
  <c r="T759" i="5"/>
  <c r="Z759" i="5"/>
  <c r="U759" i="5"/>
  <c r="T775" i="5"/>
  <c r="Z775" i="5"/>
  <c r="U775" i="5"/>
  <c r="T793" i="5"/>
  <c r="Z793" i="5"/>
  <c r="U793" i="5"/>
  <c r="T59" i="5"/>
  <c r="X59" i="5" s="1"/>
  <c r="Z59" i="5"/>
  <c r="U59" i="5"/>
  <c r="W59" i="5" s="1"/>
  <c r="Y59" i="5" s="1"/>
  <c r="T61" i="5"/>
  <c r="Z61" i="5"/>
  <c r="U61" i="5"/>
  <c r="W61" i="5" s="1"/>
  <c r="Y61" i="5" s="1"/>
  <c r="T164" i="5"/>
  <c r="X164" i="5" s="1"/>
  <c r="Z164" i="5"/>
  <c r="U164" i="5"/>
  <c r="W164" i="5" s="1"/>
  <c r="Y164" i="5" s="1"/>
  <c r="T40" i="5"/>
  <c r="Z40" i="5"/>
  <c r="T66" i="5"/>
  <c r="Z66" i="5"/>
  <c r="U66" i="5"/>
  <c r="W66" i="5" s="1"/>
  <c r="Y66" i="5" s="1"/>
  <c r="T85" i="5"/>
  <c r="Z85" i="5"/>
  <c r="U85" i="5"/>
  <c r="W85" i="5" s="1"/>
  <c r="Y85" i="5" s="1"/>
  <c r="T54" i="5"/>
  <c r="Z54" i="5"/>
  <c r="U54" i="5"/>
  <c r="T51" i="5"/>
  <c r="X51" i="5" s="1"/>
  <c r="Z51" i="5"/>
  <c r="U51" i="5"/>
  <c r="W51" i="5" s="1"/>
  <c r="Y51" i="5" s="1"/>
  <c r="T67" i="5"/>
  <c r="Z67" i="5"/>
  <c r="U67" i="5"/>
  <c r="W67" i="5" s="1"/>
  <c r="Y67" i="5" s="1"/>
  <c r="T83" i="5"/>
  <c r="Z83" i="5"/>
  <c r="T158" i="5"/>
  <c r="X158" i="5" s="1"/>
  <c r="Z158" i="5"/>
  <c r="U158" i="5"/>
  <c r="W158" i="5" s="1"/>
  <c r="Y158" i="5" s="1"/>
  <c r="T92" i="5"/>
  <c r="Z92" i="5"/>
  <c r="U92" i="5"/>
  <c r="W92" i="5" s="1"/>
  <c r="Y92" i="5" s="1"/>
  <c r="T125" i="5"/>
  <c r="Z125" i="5"/>
  <c r="U125" i="5"/>
  <c r="W125" i="5" s="1"/>
  <c r="Y125" i="5" s="1"/>
  <c r="T138" i="5"/>
  <c r="Z138" i="5"/>
  <c r="U138" i="5"/>
  <c r="T127" i="5"/>
  <c r="X127" i="5" s="1"/>
  <c r="Z127" i="5"/>
  <c r="U127" i="5"/>
  <c r="W127" i="5" s="1"/>
  <c r="Y127" i="5" s="1"/>
  <c r="T146" i="5"/>
  <c r="Z146" i="5"/>
  <c r="U146" i="5"/>
  <c r="W146" i="5" s="1"/>
  <c r="Y146" i="5" s="1"/>
  <c r="T168" i="5"/>
  <c r="X168" i="5" s="1"/>
  <c r="Z168" i="5"/>
  <c r="U168" i="5"/>
  <c r="W168" i="5" s="1"/>
  <c r="Y168" i="5" s="1"/>
  <c r="T187" i="5"/>
  <c r="Z187" i="5"/>
  <c r="U187" i="5"/>
  <c r="T200" i="5"/>
  <c r="X200" i="5" s="1"/>
  <c r="Z200" i="5"/>
  <c r="U200" i="5"/>
  <c r="W200" i="5" s="1"/>
  <c r="Y200" i="5" s="1"/>
  <c r="T169" i="5"/>
  <c r="X169" i="5" s="1"/>
  <c r="Z169" i="5"/>
  <c r="U169" i="5"/>
  <c r="W169" i="5" s="1"/>
  <c r="Y169" i="5" s="1"/>
  <c r="T201" i="5"/>
  <c r="X201" i="5" s="1"/>
  <c r="Z201" i="5"/>
  <c r="U201" i="5"/>
  <c r="W201" i="5" s="1"/>
  <c r="Y201" i="5" s="1"/>
  <c r="T229" i="5"/>
  <c r="Z229" i="5"/>
  <c r="T175" i="5"/>
  <c r="X175" i="5" s="1"/>
  <c r="Z175" i="5"/>
  <c r="U175" i="5"/>
  <c r="W175" i="5" s="1"/>
  <c r="Y175" i="5" s="1"/>
  <c r="T204" i="5"/>
  <c r="X204" i="5" s="1"/>
  <c r="Z204" i="5"/>
  <c r="U204" i="5"/>
  <c r="W204" i="5" s="1"/>
  <c r="Y204" i="5" s="1"/>
  <c r="T226" i="5"/>
  <c r="Z226" i="5"/>
  <c r="U226" i="5"/>
  <c r="T240" i="5"/>
  <c r="Z240" i="5"/>
  <c r="U240" i="5"/>
  <c r="T288" i="5"/>
  <c r="Z288" i="5"/>
  <c r="U288" i="5"/>
  <c r="W288" i="5" s="1"/>
  <c r="Y288" i="5" s="1"/>
  <c r="T304" i="5"/>
  <c r="Z304" i="5"/>
  <c r="T263" i="5"/>
  <c r="Z263" i="5"/>
  <c r="T243" i="5"/>
  <c r="Z243" i="5"/>
  <c r="U243" i="5"/>
  <c r="T308" i="5"/>
  <c r="Z308" i="5"/>
  <c r="U308" i="5"/>
  <c r="T349" i="5"/>
  <c r="X349" i="5" s="1"/>
  <c r="Z349" i="5"/>
  <c r="U349" i="5"/>
  <c r="W349" i="5" s="1"/>
  <c r="Y349" i="5" s="1"/>
  <c r="T352" i="5"/>
  <c r="X352" i="5" s="1"/>
  <c r="Z352" i="5"/>
  <c r="U352" i="5"/>
  <c r="W352" i="5" s="1"/>
  <c r="Y352" i="5" s="1"/>
  <c r="T330" i="5"/>
  <c r="U330" i="5"/>
  <c r="T365" i="5"/>
  <c r="X365" i="5" s="1"/>
  <c r="Z365" i="5"/>
  <c r="U365" i="5"/>
  <c r="W365" i="5" s="1"/>
  <c r="Y365" i="5" s="1"/>
  <c r="T424" i="5"/>
  <c r="X424" i="5" s="1"/>
  <c r="Z424" i="5"/>
  <c r="U424" i="5"/>
  <c r="W424" i="5" s="1"/>
  <c r="Y424" i="5" s="1"/>
  <c r="T443" i="5"/>
  <c r="X443" i="5" s="1"/>
  <c r="Z443" i="5"/>
  <c r="U443" i="5"/>
  <c r="W443" i="5" s="1"/>
  <c r="Y443" i="5" s="1"/>
  <c r="T453" i="5"/>
  <c r="Z453" i="5"/>
  <c r="U453" i="5"/>
  <c r="W453" i="5" s="1"/>
  <c r="Y453" i="5" s="1"/>
  <c r="T488" i="5"/>
  <c r="Z488" i="5"/>
  <c r="U488" i="5"/>
  <c r="W488" i="5" s="1"/>
  <c r="Y488" i="5" s="1"/>
  <c r="T406" i="5"/>
  <c r="Z406" i="5"/>
  <c r="U406" i="5"/>
  <c r="W406" i="5" s="1"/>
  <c r="Y406" i="5" s="1"/>
  <c r="T415" i="5"/>
  <c r="X415" i="5" s="1"/>
  <c r="Z415" i="5"/>
  <c r="U415" i="5"/>
  <c r="W415" i="5" s="1"/>
  <c r="Y415" i="5" s="1"/>
  <c r="T492" i="5"/>
  <c r="X492" i="5" s="1"/>
  <c r="Z492" i="5"/>
  <c r="U492" i="5"/>
  <c r="W492" i="5" s="1"/>
  <c r="Y492" i="5" s="1"/>
  <c r="T410" i="5"/>
  <c r="X410" i="5" s="1"/>
  <c r="Z410" i="5"/>
  <c r="T474" i="5"/>
  <c r="Z474" i="5"/>
  <c r="U474" i="5"/>
  <c r="T483" i="5"/>
  <c r="X483" i="5" s="1"/>
  <c r="Z483" i="5"/>
  <c r="U483" i="5"/>
  <c r="W483" i="5" s="1"/>
  <c r="Y483" i="5" s="1"/>
  <c r="T414" i="5"/>
  <c r="Z414" i="5"/>
  <c r="T436" i="5"/>
  <c r="Z436" i="5"/>
  <c r="U436" i="5"/>
  <c r="T455" i="5"/>
  <c r="Z455" i="5"/>
  <c r="U455" i="5"/>
  <c r="W455" i="5" s="1"/>
  <c r="Y455" i="5" s="1"/>
  <c r="T481" i="5"/>
  <c r="Z481" i="5"/>
  <c r="T487" i="5"/>
  <c r="Z487" i="5"/>
  <c r="U487" i="5"/>
  <c r="T550" i="5"/>
  <c r="X550" i="5" s="1"/>
  <c r="Z550" i="5"/>
  <c r="U550" i="5"/>
  <c r="W550" i="5" s="1"/>
  <c r="Y550" i="5" s="1"/>
  <c r="T646" i="5"/>
  <c r="X646" i="5" s="1"/>
  <c r="Z646" i="5"/>
  <c r="U646" i="5"/>
  <c r="W646" i="5" s="1"/>
  <c r="Y646" i="5" s="1"/>
  <c r="T567" i="5"/>
  <c r="X567" i="5" s="1"/>
  <c r="Z567" i="5"/>
  <c r="U567" i="5"/>
  <c r="W567" i="5" s="1"/>
  <c r="Y567" i="5" s="1"/>
  <c r="T585" i="5"/>
  <c r="X585" i="5" s="1"/>
  <c r="Z585" i="5"/>
  <c r="U585" i="5"/>
  <c r="W585" i="5" s="1"/>
  <c r="Y585" i="5" s="1"/>
  <c r="T599" i="5"/>
  <c r="Z599" i="5"/>
  <c r="U599" i="5"/>
  <c r="T617" i="5"/>
  <c r="X617" i="5" s="1"/>
  <c r="Z617" i="5"/>
  <c r="U617" i="5"/>
  <c r="W617" i="5" s="1"/>
  <c r="Y617" i="5" s="1"/>
  <c r="T623" i="5"/>
  <c r="X623" i="5" s="1"/>
  <c r="Z623" i="5"/>
  <c r="U623" i="5"/>
  <c r="W623" i="5" s="1"/>
  <c r="Y623" i="5" s="1"/>
  <c r="T631" i="5"/>
  <c r="X631" i="5" s="1"/>
  <c r="Z631" i="5"/>
  <c r="U631" i="5"/>
  <c r="W631" i="5" s="1"/>
  <c r="Y631" i="5" s="1"/>
  <c r="T555" i="5"/>
  <c r="Z555" i="5"/>
  <c r="T650" i="5"/>
  <c r="Z650" i="5"/>
  <c r="U650" i="5"/>
  <c r="T673" i="5"/>
  <c r="Z673" i="5"/>
  <c r="T613" i="5"/>
  <c r="Z613" i="5"/>
  <c r="U613" i="5"/>
  <c r="T624" i="5"/>
  <c r="Z624" i="5"/>
  <c r="U624" i="5"/>
  <c r="T632" i="5"/>
  <c r="Z632" i="5"/>
  <c r="U632" i="5"/>
  <c r="T656" i="5"/>
  <c r="Z656" i="5"/>
  <c r="U656" i="5"/>
  <c r="T665" i="5"/>
  <c r="Z665" i="5"/>
  <c r="U665" i="5"/>
  <c r="U678" i="5"/>
  <c r="W678" i="5" s="1"/>
  <c r="Y678" i="5" s="1"/>
  <c r="T678" i="5"/>
  <c r="X678" i="5" s="1"/>
  <c r="Z678" i="5"/>
  <c r="T750" i="5"/>
  <c r="Z750" i="5"/>
  <c r="U750" i="5"/>
  <c r="W750" i="5" s="1"/>
  <c r="Y750" i="5" s="1"/>
  <c r="T755" i="5"/>
  <c r="X755" i="5" s="1"/>
  <c r="Z755" i="5"/>
  <c r="U755" i="5"/>
  <c r="W755" i="5" s="1"/>
  <c r="Y755" i="5" s="1"/>
  <c r="T773" i="5"/>
  <c r="X773" i="5" s="1"/>
  <c r="Z773" i="5"/>
  <c r="U773" i="5"/>
  <c r="W773" i="5" s="1"/>
  <c r="Y773" i="5" s="1"/>
  <c r="T805" i="5"/>
  <c r="Z805" i="5"/>
  <c r="T704" i="5"/>
  <c r="X704" i="5" s="1"/>
  <c r="Z704" i="5"/>
  <c r="U704" i="5"/>
  <c r="W704" i="5" s="1"/>
  <c r="Y704" i="5" s="1"/>
  <c r="T732" i="5"/>
  <c r="Z732" i="5"/>
  <c r="U732" i="5"/>
  <c r="W732" i="5" s="1"/>
  <c r="Y732" i="5" s="1"/>
  <c r="T762" i="5"/>
  <c r="X762" i="5" s="1"/>
  <c r="Z762" i="5"/>
  <c r="U762" i="5"/>
  <c r="W762" i="5" s="1"/>
  <c r="Y762" i="5" s="1"/>
  <c r="U806" i="5"/>
  <c r="W806" i="5" s="1"/>
  <c r="Y806" i="5" s="1"/>
  <c r="T806" i="5"/>
  <c r="X806" i="5" s="1"/>
  <c r="Z806" i="5"/>
  <c r="T684" i="5"/>
  <c r="Z684" i="5"/>
  <c r="U684" i="5"/>
  <c r="W684" i="5" s="1"/>
  <c r="Y684" i="5" s="1"/>
  <c r="T700" i="5"/>
  <c r="X700" i="5" s="1"/>
  <c r="Z700" i="5"/>
  <c r="U700" i="5"/>
  <c r="W700" i="5" s="1"/>
  <c r="Y700" i="5" s="1"/>
  <c r="T710" i="5"/>
  <c r="Z710" i="5"/>
  <c r="U710" i="5"/>
  <c r="T728" i="5"/>
  <c r="Z728" i="5"/>
  <c r="U728" i="5"/>
  <c r="T790" i="5"/>
  <c r="X790" i="5" s="1"/>
  <c r="Z790" i="5"/>
  <c r="U790" i="5"/>
  <c r="W790" i="5" s="1"/>
  <c r="Y790" i="5" s="1"/>
  <c r="T685" i="5"/>
  <c r="Z685" i="5"/>
  <c r="U685" i="5"/>
  <c r="T761" i="5"/>
  <c r="Z761" i="5"/>
  <c r="U761" i="5"/>
  <c r="T777" i="5"/>
  <c r="Z777" i="5"/>
  <c r="U777" i="5"/>
  <c r="T804" i="5"/>
  <c r="X804" i="5" s="1"/>
  <c r="Z804" i="5"/>
  <c r="U804" i="5"/>
  <c r="W804" i="5" s="1"/>
  <c r="Y804" i="5" s="1"/>
  <c r="S735" i="5"/>
  <c r="T735" i="5" s="1"/>
  <c r="X735" i="5" s="1"/>
  <c r="S751" i="5"/>
  <c r="T751" i="5" s="1"/>
  <c r="X751" i="5" s="1"/>
  <c r="S727" i="5"/>
  <c r="T727" i="5" s="1"/>
  <c r="X727" i="5" s="1"/>
  <c r="S766" i="5"/>
  <c r="T766" i="5" s="1"/>
  <c r="X766" i="5" s="1"/>
  <c r="S743" i="5"/>
  <c r="T743" i="5" s="1"/>
  <c r="X743" i="5" s="1"/>
  <c r="S699" i="5"/>
  <c r="T699" i="5" s="1"/>
  <c r="X699" i="5" s="1"/>
  <c r="S739" i="5"/>
  <c r="T739" i="5" s="1"/>
  <c r="X739" i="5" s="1"/>
  <c r="T60" i="5"/>
  <c r="Z60" i="5"/>
  <c r="T63" i="5"/>
  <c r="Z63" i="5"/>
  <c r="T70" i="5"/>
  <c r="Z70" i="5"/>
  <c r="T87" i="5"/>
  <c r="X87" i="5" s="1"/>
  <c r="Z87" i="5"/>
  <c r="T86" i="5"/>
  <c r="Z86" i="5"/>
  <c r="T114" i="5"/>
  <c r="Z114" i="5"/>
  <c r="T117" i="5"/>
  <c r="Z117" i="5"/>
  <c r="T133" i="5"/>
  <c r="Z133" i="5"/>
  <c r="T205" i="5"/>
  <c r="X205" i="5" s="1"/>
  <c r="Z205" i="5"/>
  <c r="U220" i="5"/>
  <c r="W220" i="5" s="1"/>
  <c r="Y220" i="5" s="1"/>
  <c r="T220" i="5"/>
  <c r="X220" i="5" s="1"/>
  <c r="Z220" i="5"/>
  <c r="T177" i="5"/>
  <c r="Z177" i="5"/>
  <c r="T193" i="5"/>
  <c r="Z193" i="5"/>
  <c r="T209" i="5"/>
  <c r="Z209" i="5"/>
  <c r="T225" i="5"/>
  <c r="X225" i="5" s="1"/>
  <c r="Z225" i="5"/>
  <c r="R227" i="5"/>
  <c r="S227" i="5" s="1"/>
  <c r="AD227" i="5"/>
  <c r="N227" i="5"/>
  <c r="T245" i="5"/>
  <c r="X245" i="5" s="1"/>
  <c r="Z245" i="5"/>
  <c r="T261" i="5"/>
  <c r="X261" i="5" s="1"/>
  <c r="Z261" i="5"/>
  <c r="T277" i="5"/>
  <c r="X277" i="5" s="1"/>
  <c r="Z277" i="5"/>
  <c r="T258" i="5"/>
  <c r="Z258" i="5"/>
  <c r="T248" i="5"/>
  <c r="Z248" i="5"/>
  <c r="T244" i="5"/>
  <c r="X244" i="5" s="1"/>
  <c r="Z244" i="5"/>
  <c r="T260" i="5"/>
  <c r="Z260" i="5"/>
  <c r="T276" i="5"/>
  <c r="Z276" i="5"/>
  <c r="T292" i="5"/>
  <c r="Z292" i="5"/>
  <c r="T327" i="5"/>
  <c r="Z327" i="5"/>
  <c r="T343" i="5"/>
  <c r="X343" i="5" s="1"/>
  <c r="Z343" i="5"/>
  <c r="T359" i="5"/>
  <c r="Z359" i="5"/>
  <c r="T317" i="5"/>
  <c r="X317" i="5" s="1"/>
  <c r="Z317" i="5"/>
  <c r="T320" i="5"/>
  <c r="Z320" i="5"/>
  <c r="T334" i="5"/>
  <c r="X334" i="5" s="1"/>
  <c r="Z334" i="5"/>
  <c r="T345" i="5"/>
  <c r="Z345" i="5"/>
  <c r="T364" i="5"/>
  <c r="Z364" i="5"/>
  <c r="T295" i="5"/>
  <c r="X295" i="5" s="1"/>
  <c r="Z295" i="5"/>
  <c r="T309" i="5"/>
  <c r="X309" i="5" s="1"/>
  <c r="Z309" i="5"/>
  <c r="T326" i="5"/>
  <c r="Z326" i="5"/>
  <c r="T342" i="5"/>
  <c r="Z342" i="5"/>
  <c r="U507" i="5"/>
  <c r="W507" i="5" s="1"/>
  <c r="Y507" i="5" s="1"/>
  <c r="T507" i="5"/>
  <c r="X507" i="5" s="1"/>
  <c r="Z507" i="5"/>
  <c r="T384" i="5"/>
  <c r="Z384" i="5"/>
  <c r="T387" i="5"/>
  <c r="Z387" i="5"/>
  <c r="T425" i="5"/>
  <c r="X425" i="5" s="1"/>
  <c r="Z425" i="5"/>
  <c r="T444" i="5"/>
  <c r="Z444" i="5"/>
  <c r="T447" i="5"/>
  <c r="Z447" i="5"/>
  <c r="T476" i="5"/>
  <c r="X476" i="5" s="1"/>
  <c r="Z476" i="5"/>
  <c r="T479" i="5"/>
  <c r="X479" i="5" s="1"/>
  <c r="Z479" i="5"/>
  <c r="T397" i="5"/>
  <c r="Z397" i="5"/>
  <c r="T400" i="5"/>
  <c r="Z400" i="5"/>
  <c r="T403" i="5"/>
  <c r="Z403" i="5"/>
  <c r="T448" i="5"/>
  <c r="Z448" i="5"/>
  <c r="T493" i="5"/>
  <c r="Z493" i="5"/>
  <c r="T383" i="5"/>
  <c r="Z383" i="5"/>
  <c r="T404" i="5"/>
  <c r="Z404" i="5"/>
  <c r="T407" i="5"/>
  <c r="Z407" i="5"/>
  <c r="T423" i="5"/>
  <c r="X423" i="5" s="1"/>
  <c r="Z423" i="5"/>
  <c r="R515" i="5"/>
  <c r="S515" i="5" s="1"/>
  <c r="AD515" i="5"/>
  <c r="N515" i="5"/>
  <c r="R523" i="5"/>
  <c r="S523" i="5" s="1"/>
  <c r="AD523" i="5"/>
  <c r="N523" i="5"/>
  <c r="T566" i="5"/>
  <c r="X566" i="5" s="1"/>
  <c r="Z566" i="5"/>
  <c r="T582" i="5"/>
  <c r="Z582" i="5"/>
  <c r="T598" i="5"/>
  <c r="Z598" i="5"/>
  <c r="T614" i="5"/>
  <c r="Z614" i="5"/>
  <c r="T514" i="5"/>
  <c r="Z514" i="5"/>
  <c r="T525" i="5"/>
  <c r="X525" i="5" s="1"/>
  <c r="Z525" i="5"/>
  <c r="T602" i="5"/>
  <c r="Z602" i="5"/>
  <c r="T690" i="5"/>
  <c r="Z690" i="5"/>
  <c r="T711" i="5"/>
  <c r="Z711" i="5"/>
  <c r="T756" i="5"/>
  <c r="Z756" i="5"/>
  <c r="T772" i="5"/>
  <c r="X772" i="5" s="1"/>
  <c r="Z772" i="5"/>
  <c r="T788" i="5"/>
  <c r="X788" i="5" s="1"/>
  <c r="Z788" i="5"/>
  <c r="T771" i="5"/>
  <c r="Z771" i="5"/>
  <c r="T789" i="5"/>
  <c r="X789" i="5" s="1"/>
  <c r="Z789" i="5"/>
  <c r="T795" i="5"/>
  <c r="Z795" i="5"/>
  <c r="T716" i="5"/>
  <c r="X716" i="5" s="1"/>
  <c r="Z716" i="5"/>
  <c r="T730" i="5"/>
  <c r="X730" i="5" s="1"/>
  <c r="Z730" i="5"/>
  <c r="T785" i="5"/>
  <c r="Z785" i="5"/>
  <c r="U794" i="5"/>
  <c r="W794" i="5" s="1"/>
  <c r="Y794" i="5" s="1"/>
  <c r="T794" i="5"/>
  <c r="X794" i="5" s="1"/>
  <c r="Z794" i="5"/>
  <c r="T689" i="5"/>
  <c r="Z689" i="5"/>
  <c r="T779" i="5"/>
  <c r="Z779" i="5"/>
  <c r="T675" i="5"/>
  <c r="Z675" i="5"/>
  <c r="T724" i="5"/>
  <c r="Z724" i="5"/>
  <c r="T738" i="5"/>
  <c r="Z738" i="5"/>
  <c r="T791" i="5"/>
  <c r="Z791" i="5"/>
  <c r="T800" i="5"/>
  <c r="X800" i="5" s="1"/>
  <c r="Z800" i="5"/>
  <c r="S37" i="5"/>
  <c r="S782" i="5"/>
  <c r="S758" i="5"/>
  <c r="T758" i="5" s="1"/>
  <c r="S707" i="5"/>
  <c r="T707" i="5" s="1"/>
  <c r="X707" i="5" s="1"/>
  <c r="T41" i="5"/>
  <c r="T42" i="5"/>
  <c r="Z42" i="5"/>
  <c r="T72" i="5"/>
  <c r="X72" i="5" s="1"/>
  <c r="Z72" i="5"/>
  <c r="T75" i="5"/>
  <c r="Z75" i="5"/>
  <c r="T73" i="5"/>
  <c r="Z73" i="5"/>
  <c r="T55" i="5"/>
  <c r="Z55" i="5"/>
  <c r="T62" i="5"/>
  <c r="X62" i="5" s="1"/>
  <c r="Z62" i="5"/>
  <c r="T71" i="5"/>
  <c r="X71" i="5" s="1"/>
  <c r="Z71" i="5"/>
  <c r="T78" i="5"/>
  <c r="Z78" i="5"/>
  <c r="T90" i="5"/>
  <c r="X90" i="5" s="1"/>
  <c r="Z90" i="5"/>
  <c r="T103" i="5"/>
  <c r="Z103" i="5"/>
  <c r="T115" i="5"/>
  <c r="Z115" i="5"/>
  <c r="T118" i="5"/>
  <c r="Z118" i="5"/>
  <c r="T131" i="5"/>
  <c r="Z131" i="5"/>
  <c r="T134" i="5"/>
  <c r="X134" i="5" s="1"/>
  <c r="Z134" i="5"/>
  <c r="T147" i="5"/>
  <c r="X147" i="5" s="1"/>
  <c r="Z147" i="5"/>
  <c r="T150" i="5"/>
  <c r="X150" i="5" s="1"/>
  <c r="Z150" i="5"/>
  <c r="T135" i="5"/>
  <c r="Z135" i="5"/>
  <c r="T148" i="5"/>
  <c r="Z148" i="5"/>
  <c r="T153" i="5"/>
  <c r="Z153" i="5"/>
  <c r="T157" i="5"/>
  <c r="Z157" i="5"/>
  <c r="T161" i="5"/>
  <c r="X161" i="5" s="1"/>
  <c r="Z161" i="5"/>
  <c r="T93" i="5"/>
  <c r="X93" i="5" s="1"/>
  <c r="Z93" i="5"/>
  <c r="T98" i="5"/>
  <c r="Z98" i="5"/>
  <c r="T101" i="5"/>
  <c r="X101" i="5" s="1"/>
  <c r="Z101" i="5"/>
  <c r="T110" i="5"/>
  <c r="Z110" i="5"/>
  <c r="T123" i="5"/>
  <c r="Z123" i="5"/>
  <c r="T126" i="5"/>
  <c r="Z126" i="5"/>
  <c r="T139" i="5"/>
  <c r="X139" i="5" s="1"/>
  <c r="Z139" i="5"/>
  <c r="T142" i="5"/>
  <c r="Z142" i="5"/>
  <c r="Z156" i="5"/>
  <c r="T99" i="5"/>
  <c r="Z99" i="5"/>
  <c r="T105" i="5"/>
  <c r="X105" i="5" s="1"/>
  <c r="Z105" i="5"/>
  <c r="T111" i="5"/>
  <c r="X111" i="5" s="1"/>
  <c r="Z111" i="5"/>
  <c r="T165" i="5"/>
  <c r="X165" i="5" s="1"/>
  <c r="Z165" i="5"/>
  <c r="T173" i="5"/>
  <c r="X173" i="5" s="1"/>
  <c r="Z173" i="5"/>
  <c r="T163" i="5"/>
  <c r="Z163" i="5"/>
  <c r="T179" i="5"/>
  <c r="X179" i="5" s="1"/>
  <c r="Z179" i="5"/>
  <c r="T192" i="5"/>
  <c r="Z192" i="5"/>
  <c r="T195" i="5"/>
  <c r="X195" i="5" s="1"/>
  <c r="Z195" i="5"/>
  <c r="T208" i="5"/>
  <c r="Z208" i="5"/>
  <c r="T211" i="5"/>
  <c r="X211" i="5" s="1"/>
  <c r="Z211" i="5"/>
  <c r="T231" i="5"/>
  <c r="X231" i="5" s="1"/>
  <c r="Z231" i="5"/>
  <c r="T249" i="5"/>
  <c r="Z249" i="5"/>
  <c r="T265" i="5"/>
  <c r="Z265" i="5"/>
  <c r="T178" i="5"/>
  <c r="Z178" i="5"/>
  <c r="T194" i="5"/>
  <c r="X194" i="5" s="1"/>
  <c r="Z194" i="5"/>
  <c r="T210" i="5"/>
  <c r="X210" i="5" s="1"/>
  <c r="Z210" i="5"/>
  <c r="T221" i="5"/>
  <c r="X221" i="5" s="1"/>
  <c r="Z221" i="5"/>
  <c r="U224" i="5"/>
  <c r="W224" i="5" s="1"/>
  <c r="Y224" i="5" s="1"/>
  <c r="T224" i="5"/>
  <c r="X224" i="5" s="1"/>
  <c r="Z224" i="5"/>
  <c r="T237" i="5"/>
  <c r="X237" i="5" s="1"/>
  <c r="Z237" i="5"/>
  <c r="T222" i="5"/>
  <c r="X222" i="5" s="1"/>
  <c r="Z222" i="5"/>
  <c r="T242" i="5"/>
  <c r="Z242" i="5"/>
  <c r="T256" i="5"/>
  <c r="Z256" i="5"/>
  <c r="T283" i="5"/>
  <c r="Z283" i="5"/>
  <c r="T238" i="5"/>
  <c r="Z238" i="5"/>
  <c r="T254" i="5"/>
  <c r="Z254" i="5"/>
  <c r="T270" i="5"/>
  <c r="Z270" i="5"/>
  <c r="T286" i="5"/>
  <c r="X286" i="5" s="1"/>
  <c r="Z286" i="5"/>
  <c r="M290" i="5"/>
  <c r="V290" i="5" s="1"/>
  <c r="R290" i="5"/>
  <c r="S290" i="5" s="1"/>
  <c r="AD290" i="5"/>
  <c r="N290" i="5"/>
  <c r="T294" i="5"/>
  <c r="Z294" i="5"/>
  <c r="T230" i="5"/>
  <c r="X230" i="5" s="1"/>
  <c r="Z230" i="5"/>
  <c r="T259" i="5"/>
  <c r="Z259" i="5"/>
  <c r="T282" i="5"/>
  <c r="Z282" i="5"/>
  <c r="T234" i="5"/>
  <c r="Z234" i="5"/>
  <c r="T300" i="5"/>
  <c r="Z300" i="5"/>
  <c r="T331" i="5"/>
  <c r="X331" i="5" s="1"/>
  <c r="Z331" i="5"/>
  <c r="T340" i="5"/>
  <c r="Z340" i="5"/>
  <c r="T356" i="5"/>
  <c r="X356" i="5" s="1"/>
  <c r="Z356" i="5"/>
  <c r="T297" i="5"/>
  <c r="X297" i="5" s="1"/>
  <c r="Z297" i="5"/>
  <c r="T318" i="5"/>
  <c r="Z318" i="5"/>
  <c r="T329" i="5"/>
  <c r="Z329" i="5"/>
  <c r="T332" i="5"/>
  <c r="X332" i="5" s="1"/>
  <c r="Z332" i="5"/>
  <c r="T348" i="5"/>
  <c r="X348" i="5" s="1"/>
  <c r="Z348" i="5"/>
  <c r="T370" i="5"/>
  <c r="X370" i="5" s="1"/>
  <c r="Z370" i="5"/>
  <c r="T321" i="5"/>
  <c r="Z321" i="5"/>
  <c r="T337" i="5"/>
  <c r="X337" i="5" s="1"/>
  <c r="Z337" i="5"/>
  <c r="T353" i="5"/>
  <c r="Z353" i="5"/>
  <c r="T368" i="5"/>
  <c r="Z368" i="5"/>
  <c r="T373" i="5"/>
  <c r="Z373" i="5"/>
  <c r="T389" i="5"/>
  <c r="Z389" i="5"/>
  <c r="T402" i="5"/>
  <c r="Z402" i="5"/>
  <c r="T418" i="5"/>
  <c r="X418" i="5" s="1"/>
  <c r="Z418" i="5"/>
  <c r="T434" i="5"/>
  <c r="X434" i="5" s="1"/>
  <c r="Z434" i="5"/>
  <c r="T450" i="5"/>
  <c r="Z450" i="5"/>
  <c r="T466" i="5"/>
  <c r="X466" i="5" s="1"/>
  <c r="Z466" i="5"/>
  <c r="T482" i="5"/>
  <c r="X482" i="5" s="1"/>
  <c r="Z482" i="5"/>
  <c r="T498" i="5"/>
  <c r="X498" i="5" s="1"/>
  <c r="Z498" i="5"/>
  <c r="T502" i="5"/>
  <c r="X502" i="5" s="1"/>
  <c r="Z502" i="5"/>
  <c r="U516" i="5"/>
  <c r="W516" i="5" s="1"/>
  <c r="Y516" i="5" s="1"/>
  <c r="T516" i="5"/>
  <c r="X516" i="5" s="1"/>
  <c r="Z516" i="5"/>
  <c r="T524" i="5"/>
  <c r="Z524" i="5"/>
  <c r="T528" i="5"/>
  <c r="Z528" i="5"/>
  <c r="T532" i="5"/>
  <c r="Z532" i="5"/>
  <c r="T369" i="5"/>
  <c r="X369" i="5" s="1"/>
  <c r="Z369" i="5"/>
  <c r="T390" i="5"/>
  <c r="Z390" i="5"/>
  <c r="T396" i="5"/>
  <c r="X396" i="5" s="1"/>
  <c r="Z396" i="5"/>
  <c r="T399" i="5"/>
  <c r="Z399" i="5"/>
  <c r="T441" i="5"/>
  <c r="X441" i="5" s="1"/>
  <c r="Z441" i="5"/>
  <c r="T473" i="5"/>
  <c r="Z473" i="5"/>
  <c r="T458" i="5"/>
  <c r="Z458" i="5"/>
  <c r="T464" i="5"/>
  <c r="Z464" i="5"/>
  <c r="T467" i="5"/>
  <c r="X467" i="5" s="1"/>
  <c r="Z467" i="5"/>
  <c r="T386" i="5"/>
  <c r="Z386" i="5"/>
  <c r="T401" i="5"/>
  <c r="Z401" i="5"/>
  <c r="T446" i="5"/>
  <c r="Z446" i="5"/>
  <c r="T462" i="5"/>
  <c r="Z462" i="5"/>
  <c r="T468" i="5"/>
  <c r="Z468" i="5"/>
  <c r="T471" i="5"/>
  <c r="Z471" i="5"/>
  <c r="T513" i="5"/>
  <c r="Z513" i="5"/>
  <c r="T529" i="5"/>
  <c r="X529" i="5" s="1"/>
  <c r="Z529" i="5"/>
  <c r="T537" i="5"/>
  <c r="X537" i="5" s="1"/>
  <c r="Z537" i="5"/>
  <c r="T553" i="5"/>
  <c r="X553" i="5" s="1"/>
  <c r="Z553" i="5"/>
  <c r="T622" i="5"/>
  <c r="X622" i="5" s="1"/>
  <c r="Z622" i="5"/>
  <c r="T638" i="5"/>
  <c r="X638" i="5" s="1"/>
  <c r="Z638" i="5"/>
  <c r="T654" i="5"/>
  <c r="X654" i="5" s="1"/>
  <c r="Z654" i="5"/>
  <c r="T509" i="5"/>
  <c r="X509" i="5" s="1"/>
  <c r="Z509" i="5"/>
  <c r="T548" i="5"/>
  <c r="X548" i="5" s="1"/>
  <c r="Z548" i="5"/>
  <c r="T554" i="5"/>
  <c r="Z554" i="5"/>
  <c r="T557" i="5"/>
  <c r="Z557" i="5"/>
  <c r="T575" i="5"/>
  <c r="X575" i="5" s="1"/>
  <c r="Z575" i="5"/>
  <c r="T577" i="5"/>
  <c r="X577" i="5" s="1"/>
  <c r="Z577" i="5"/>
  <c r="T591" i="5"/>
  <c r="Z591" i="5"/>
  <c r="T593" i="5"/>
  <c r="Z593" i="5"/>
  <c r="T607" i="5"/>
  <c r="X607" i="5" s="1"/>
  <c r="Z607" i="5"/>
  <c r="T609" i="5"/>
  <c r="X609" i="5" s="1"/>
  <c r="Z609" i="5"/>
  <c r="T620" i="5"/>
  <c r="X620" i="5" s="1"/>
  <c r="Z620" i="5"/>
  <c r="T636" i="5"/>
  <c r="Z636" i="5"/>
  <c r="T652" i="5"/>
  <c r="X652" i="5" s="1"/>
  <c r="Z652" i="5"/>
  <c r="T521" i="5"/>
  <c r="Z521" i="5"/>
  <c r="T545" i="5"/>
  <c r="X545" i="5" s="1"/>
  <c r="Z545" i="5"/>
  <c r="T561" i="5"/>
  <c r="X561" i="5" s="1"/>
  <c r="Z561" i="5"/>
  <c r="T570" i="5"/>
  <c r="Z570" i="5"/>
  <c r="T586" i="5"/>
  <c r="Z586" i="5"/>
  <c r="T626" i="5"/>
  <c r="Z626" i="5"/>
  <c r="T642" i="5"/>
  <c r="Z642" i="5"/>
  <c r="T658" i="5"/>
  <c r="Z658" i="5"/>
  <c r="T664" i="5"/>
  <c r="X664" i="5" s="1"/>
  <c r="Z664" i="5"/>
  <c r="T719" i="5"/>
  <c r="X719" i="5" s="1"/>
  <c r="Z719" i="5"/>
  <c r="T760" i="5"/>
  <c r="X760" i="5" s="1"/>
  <c r="Z760" i="5"/>
  <c r="T776" i="5"/>
  <c r="Z776" i="5"/>
  <c r="T792" i="5"/>
  <c r="X792" i="5" s="1"/>
  <c r="Z792" i="5"/>
  <c r="T522" i="5"/>
  <c r="Z522" i="5"/>
  <c r="T559" i="5"/>
  <c r="Z559" i="5"/>
  <c r="T565" i="5"/>
  <c r="Z565" i="5"/>
  <c r="T579" i="5"/>
  <c r="Z579" i="5"/>
  <c r="T581" i="5"/>
  <c r="Z581" i="5"/>
  <c r="T592" i="5"/>
  <c r="Z592" i="5"/>
  <c r="T608" i="5"/>
  <c r="Z608" i="5"/>
  <c r="T619" i="5"/>
  <c r="Z619" i="5"/>
  <c r="T621" i="5"/>
  <c r="Z621" i="5"/>
  <c r="T635" i="5"/>
  <c r="Z635" i="5"/>
  <c r="T637" i="5"/>
  <c r="Z637" i="5"/>
  <c r="T651" i="5"/>
  <c r="Z651" i="5"/>
  <c r="T653" i="5"/>
  <c r="Z653" i="5"/>
  <c r="T713" i="5"/>
  <c r="X713" i="5" s="1"/>
  <c r="Z713" i="5"/>
  <c r="T729" i="5"/>
  <c r="X729" i="5" s="1"/>
  <c r="Z729" i="5"/>
  <c r="T745" i="5"/>
  <c r="X745" i="5" s="1"/>
  <c r="Z745" i="5"/>
  <c r="T787" i="5"/>
  <c r="Z787" i="5"/>
  <c r="T688" i="5"/>
  <c r="X688" i="5" s="1"/>
  <c r="Z688" i="5"/>
  <c r="T714" i="5"/>
  <c r="X714" i="5" s="1"/>
  <c r="Z714" i="5"/>
  <c r="T741" i="5"/>
  <c r="Z741" i="5"/>
  <c r="T769" i="5"/>
  <c r="X769" i="5" s="1"/>
  <c r="Z769" i="5"/>
  <c r="T783" i="5"/>
  <c r="X783" i="5" s="1"/>
  <c r="Z783" i="5"/>
  <c r="T803" i="5"/>
  <c r="Z803" i="5"/>
  <c r="T705" i="5"/>
  <c r="Z705" i="5"/>
  <c r="T721" i="5"/>
  <c r="Z721" i="5"/>
  <c r="T737" i="5"/>
  <c r="X737" i="5" s="1"/>
  <c r="Z737" i="5"/>
  <c r="T753" i="5"/>
  <c r="Z753" i="5"/>
  <c r="R811" i="5"/>
  <c r="S811" i="5" s="1"/>
  <c r="V811" i="5"/>
  <c r="AD811" i="5"/>
  <c r="T682" i="5"/>
  <c r="Z682" i="5"/>
  <c r="T703" i="5"/>
  <c r="Z703" i="5"/>
  <c r="T708" i="5"/>
  <c r="Z708" i="5"/>
  <c r="T722" i="5"/>
  <c r="Z722" i="5"/>
  <c r="T749" i="5"/>
  <c r="Z749" i="5"/>
  <c r="T754" i="5"/>
  <c r="X754" i="5" s="1"/>
  <c r="Z754" i="5"/>
  <c r="S774" i="5"/>
  <c r="T774" i="5" s="1"/>
  <c r="S715" i="5"/>
  <c r="Z715" i="5" s="1"/>
  <c r="T45" i="5"/>
  <c r="Z45" i="5"/>
  <c r="U42" i="5"/>
  <c r="W42" i="5" s="1"/>
  <c r="Y42" i="5" s="1"/>
  <c r="T50" i="5"/>
  <c r="X50" i="5" s="1"/>
  <c r="Z50" i="5"/>
  <c r="U72" i="5"/>
  <c r="W72" i="5" s="1"/>
  <c r="Y72" i="5" s="1"/>
  <c r="U75" i="5"/>
  <c r="W75" i="5" s="1"/>
  <c r="Y75" i="5" s="1"/>
  <c r="U90" i="5"/>
  <c r="W90" i="5" s="1"/>
  <c r="Y90" i="5" s="1"/>
  <c r="U55" i="5"/>
  <c r="W55" i="5" s="1"/>
  <c r="Y55" i="5" s="1"/>
  <c r="U62" i="5"/>
  <c r="W62" i="5" s="1"/>
  <c r="Y62" i="5" s="1"/>
  <c r="U71" i="5"/>
  <c r="W71" i="5" s="1"/>
  <c r="Y71" i="5" s="1"/>
  <c r="U78" i="5"/>
  <c r="W78" i="5" s="1"/>
  <c r="Y78" i="5" s="1"/>
  <c r="T94" i="5"/>
  <c r="Z94" i="5"/>
  <c r="T106" i="5"/>
  <c r="X106" i="5" s="1"/>
  <c r="Z106" i="5"/>
  <c r="U115" i="5"/>
  <c r="W115" i="5" s="1"/>
  <c r="Y115" i="5" s="1"/>
  <c r="U118" i="5"/>
  <c r="W118" i="5" s="1"/>
  <c r="Y118" i="5" s="1"/>
  <c r="T121" i="5"/>
  <c r="X121" i="5" s="1"/>
  <c r="Z121" i="5"/>
  <c r="U131" i="5"/>
  <c r="W131" i="5" s="1"/>
  <c r="Y131" i="5" s="1"/>
  <c r="U134" i="5"/>
  <c r="W134" i="5" s="1"/>
  <c r="Y134" i="5" s="1"/>
  <c r="T137" i="5"/>
  <c r="X137" i="5" s="1"/>
  <c r="Z137" i="5"/>
  <c r="U147" i="5"/>
  <c r="W147" i="5" s="1"/>
  <c r="Y147" i="5" s="1"/>
  <c r="U150" i="5"/>
  <c r="W150" i="5" s="1"/>
  <c r="Y150" i="5" s="1"/>
  <c r="U87" i="5"/>
  <c r="W87" i="5" s="1"/>
  <c r="Y87" i="5" s="1"/>
  <c r="T97" i="5"/>
  <c r="Z97" i="5"/>
  <c r="T100" i="5"/>
  <c r="X100" i="5" s="1"/>
  <c r="Z100" i="5"/>
  <c r="T109" i="5"/>
  <c r="Z109" i="5"/>
  <c r="U135" i="5"/>
  <c r="T151" i="5"/>
  <c r="Z151" i="5"/>
  <c r="T155" i="5"/>
  <c r="Z155" i="5"/>
  <c r="T159" i="5"/>
  <c r="X159" i="5" s="1"/>
  <c r="Z159" i="5"/>
  <c r="T88" i="5"/>
  <c r="X88" i="5" s="1"/>
  <c r="Z88" i="5"/>
  <c r="U93" i="5"/>
  <c r="W93" i="5" s="1"/>
  <c r="Y93" i="5" s="1"/>
  <c r="U101" i="5"/>
  <c r="W101" i="5" s="1"/>
  <c r="Y101" i="5" s="1"/>
  <c r="T104" i="5"/>
  <c r="X104" i="5" s="1"/>
  <c r="Z104" i="5"/>
  <c r="U110" i="5"/>
  <c r="T113" i="5"/>
  <c r="Z113" i="5"/>
  <c r="U126" i="5"/>
  <c r="W126" i="5" s="1"/>
  <c r="Y126" i="5" s="1"/>
  <c r="T129" i="5"/>
  <c r="X129" i="5" s="1"/>
  <c r="Z129" i="5"/>
  <c r="U139" i="5"/>
  <c r="W139" i="5" s="1"/>
  <c r="Y139" i="5" s="1"/>
  <c r="U142" i="5"/>
  <c r="U105" i="5"/>
  <c r="W105" i="5" s="1"/>
  <c r="Y105" i="5" s="1"/>
  <c r="U111" i="5"/>
  <c r="W111" i="5" s="1"/>
  <c r="Y111" i="5" s="1"/>
  <c r="U165" i="5"/>
  <c r="W165" i="5" s="1"/>
  <c r="Y165" i="5" s="1"/>
  <c r="U173" i="5"/>
  <c r="W173" i="5" s="1"/>
  <c r="Y173" i="5" s="1"/>
  <c r="U179" i="5"/>
  <c r="W179" i="5" s="1"/>
  <c r="Y179" i="5" s="1"/>
  <c r="U192" i="5"/>
  <c r="U195" i="5"/>
  <c r="W195" i="5" s="1"/>
  <c r="Y195" i="5" s="1"/>
  <c r="U208" i="5"/>
  <c r="U211" i="5"/>
  <c r="W211" i="5" s="1"/>
  <c r="Y211" i="5" s="1"/>
  <c r="U231" i="5"/>
  <c r="W231" i="5" s="1"/>
  <c r="Y231" i="5" s="1"/>
  <c r="R223" i="5"/>
  <c r="S223" i="5" s="1"/>
  <c r="AD223" i="5"/>
  <c r="N223" i="5"/>
  <c r="T235" i="5"/>
  <c r="Z235" i="5"/>
  <c r="T269" i="5"/>
  <c r="Z269" i="5"/>
  <c r="T285" i="5"/>
  <c r="X285" i="5" s="1"/>
  <c r="Z285" i="5"/>
  <c r="T167" i="5"/>
  <c r="Z167" i="5"/>
  <c r="T180" i="5"/>
  <c r="X180" i="5" s="1"/>
  <c r="Z180" i="5"/>
  <c r="T183" i="5"/>
  <c r="X183" i="5" s="1"/>
  <c r="Z183" i="5"/>
  <c r="T196" i="5"/>
  <c r="X196" i="5" s="1"/>
  <c r="Z196" i="5"/>
  <c r="T199" i="5"/>
  <c r="X199" i="5" s="1"/>
  <c r="Z199" i="5"/>
  <c r="T212" i="5"/>
  <c r="Z212" i="5"/>
  <c r="T215" i="5"/>
  <c r="X215" i="5" s="1"/>
  <c r="Z215" i="5"/>
  <c r="U221" i="5"/>
  <c r="W221" i="5" s="1"/>
  <c r="Y221" i="5" s="1"/>
  <c r="M227" i="5"/>
  <c r="V227" i="5" s="1"/>
  <c r="U237" i="5"/>
  <c r="W237" i="5" s="1"/>
  <c r="Y237" i="5" s="1"/>
  <c r="U242" i="5"/>
  <c r="U256" i="5"/>
  <c r="T291" i="5"/>
  <c r="X291" i="5" s="1"/>
  <c r="Z291" i="5"/>
  <c r="U238" i="5"/>
  <c r="U254" i="5"/>
  <c r="U270" i="5"/>
  <c r="U286" i="5"/>
  <c r="W286" i="5" s="1"/>
  <c r="Y286" i="5" s="1"/>
  <c r="U230" i="5"/>
  <c r="W230" i="5" s="1"/>
  <c r="Y230" i="5" s="1"/>
  <c r="U282" i="5"/>
  <c r="T306" i="5"/>
  <c r="X306" i="5" s="1"/>
  <c r="Z306" i="5"/>
  <c r="U234" i="5"/>
  <c r="W234" i="5" s="1"/>
  <c r="Y234" i="5" s="1"/>
  <c r="T335" i="5"/>
  <c r="X335" i="5" s="1"/>
  <c r="Z335" i="5"/>
  <c r="U340" i="5"/>
  <c r="U356" i="5"/>
  <c r="W356" i="5" s="1"/>
  <c r="Y356" i="5" s="1"/>
  <c r="M360" i="5"/>
  <c r="V360" i="5" s="1"/>
  <c r="R360" i="5"/>
  <c r="S360" i="5" s="1"/>
  <c r="T360" i="5" s="1"/>
  <c r="AD360" i="5"/>
  <c r="N360" i="5"/>
  <c r="U318" i="5"/>
  <c r="W318" i="5" s="1"/>
  <c r="Y318" i="5" s="1"/>
  <c r="U329" i="5"/>
  <c r="W329" i="5" s="1"/>
  <c r="Y329" i="5" s="1"/>
  <c r="U367" i="5"/>
  <c r="W367" i="5" s="1"/>
  <c r="Y367" i="5" s="1"/>
  <c r="T367" i="5"/>
  <c r="X367" i="5" s="1"/>
  <c r="Z367" i="5"/>
  <c r="U332" i="5"/>
  <c r="W332" i="5" s="1"/>
  <c r="Y332" i="5" s="1"/>
  <c r="U348" i="5"/>
  <c r="W348" i="5" s="1"/>
  <c r="Y348" i="5" s="1"/>
  <c r="U321" i="5"/>
  <c r="U337" i="5"/>
  <c r="W337" i="5" s="1"/>
  <c r="Y337" i="5" s="1"/>
  <c r="U353" i="5"/>
  <c r="U389" i="5"/>
  <c r="W389" i="5" s="1"/>
  <c r="Y389" i="5" s="1"/>
  <c r="T501" i="5"/>
  <c r="X501" i="5" s="1"/>
  <c r="Z501" i="5"/>
  <c r="U396" i="5"/>
  <c r="W396" i="5" s="1"/>
  <c r="Y396" i="5" s="1"/>
  <c r="U399" i="5"/>
  <c r="W399" i="5" s="1"/>
  <c r="Y399" i="5" s="1"/>
  <c r="U441" i="5"/>
  <c r="W441" i="5" s="1"/>
  <c r="Y441" i="5" s="1"/>
  <c r="U473" i="5"/>
  <c r="U502" i="5"/>
  <c r="W502" i="5" s="1"/>
  <c r="Y502" i="5" s="1"/>
  <c r="T419" i="5"/>
  <c r="Z419" i="5"/>
  <c r="U467" i="5"/>
  <c r="W467" i="5" s="1"/>
  <c r="Y467" i="5" s="1"/>
  <c r="T465" i="5"/>
  <c r="Z465" i="5"/>
  <c r="U468" i="5"/>
  <c r="T500" i="5"/>
  <c r="Z500" i="5"/>
  <c r="T504" i="5"/>
  <c r="X504" i="5" s="1"/>
  <c r="Z504" i="5"/>
  <c r="R511" i="5"/>
  <c r="S511" i="5" s="1"/>
  <c r="AD511" i="5"/>
  <c r="N511" i="5"/>
  <c r="R519" i="5"/>
  <c r="S519" i="5" s="1"/>
  <c r="T519" i="5" s="1"/>
  <c r="AD519" i="5"/>
  <c r="N519" i="5"/>
  <c r="R531" i="5"/>
  <c r="S531" i="5" s="1"/>
  <c r="T531" i="5" s="1"/>
  <c r="AD531" i="5"/>
  <c r="N531" i="5"/>
  <c r="U513" i="5"/>
  <c r="W513" i="5" s="1"/>
  <c r="Y513" i="5" s="1"/>
  <c r="U529" i="5"/>
  <c r="W529" i="5" s="1"/>
  <c r="Y529" i="5" s="1"/>
  <c r="U537" i="5"/>
  <c r="W537" i="5" s="1"/>
  <c r="Y537" i="5" s="1"/>
  <c r="U553" i="5"/>
  <c r="W553" i="5" s="1"/>
  <c r="Y553" i="5" s="1"/>
  <c r="U622" i="5"/>
  <c r="W622" i="5" s="1"/>
  <c r="Y622" i="5" s="1"/>
  <c r="U638" i="5"/>
  <c r="W638" i="5" s="1"/>
  <c r="Y638" i="5" s="1"/>
  <c r="U654" i="5"/>
  <c r="W654" i="5" s="1"/>
  <c r="Y654" i="5" s="1"/>
  <c r="U509" i="5"/>
  <c r="W509" i="5" s="1"/>
  <c r="Y509" i="5" s="1"/>
  <c r="U554" i="5"/>
  <c r="W554" i="5" s="1"/>
  <c r="Y554" i="5" s="1"/>
  <c r="U557" i="5"/>
  <c r="U575" i="5"/>
  <c r="W575" i="5" s="1"/>
  <c r="Y575" i="5" s="1"/>
  <c r="U577" i="5"/>
  <c r="W577" i="5" s="1"/>
  <c r="Y577" i="5" s="1"/>
  <c r="U591" i="5"/>
  <c r="W591" i="5" s="1"/>
  <c r="Y591" i="5" s="1"/>
  <c r="U593" i="5"/>
  <c r="W593" i="5" s="1"/>
  <c r="Y593" i="5" s="1"/>
  <c r="U607" i="5"/>
  <c r="W607" i="5" s="1"/>
  <c r="Y607" i="5" s="1"/>
  <c r="U609" i="5"/>
  <c r="W609" i="5" s="1"/>
  <c r="Y609" i="5" s="1"/>
  <c r="U620" i="5"/>
  <c r="W620" i="5" s="1"/>
  <c r="Y620" i="5" s="1"/>
  <c r="T625" i="5"/>
  <c r="Z625" i="5"/>
  <c r="T639" i="5"/>
  <c r="X639" i="5" s="1"/>
  <c r="Z639" i="5"/>
  <c r="T641" i="5"/>
  <c r="Z641" i="5"/>
  <c r="T655" i="5"/>
  <c r="X655" i="5" s="1"/>
  <c r="Z655" i="5"/>
  <c r="T657" i="5"/>
  <c r="X657" i="5" s="1"/>
  <c r="Z657" i="5"/>
  <c r="T510" i="5"/>
  <c r="Z510" i="5"/>
  <c r="U521" i="5"/>
  <c r="U545" i="5"/>
  <c r="W545" i="5" s="1"/>
  <c r="Y545" i="5" s="1"/>
  <c r="U561" i="5"/>
  <c r="W561" i="5" s="1"/>
  <c r="Y561" i="5" s="1"/>
  <c r="U570" i="5"/>
  <c r="U586" i="5"/>
  <c r="U626" i="5"/>
  <c r="U642" i="5"/>
  <c r="U658" i="5"/>
  <c r="T676" i="5"/>
  <c r="X676" i="5" s="1"/>
  <c r="Z676" i="5"/>
  <c r="T698" i="5"/>
  <c r="X698" i="5" s="1"/>
  <c r="Z698" i="5"/>
  <c r="T764" i="5"/>
  <c r="X764" i="5" s="1"/>
  <c r="Z764" i="5"/>
  <c r="T780" i="5"/>
  <c r="Z780" i="5"/>
  <c r="U522" i="5"/>
  <c r="T533" i="5"/>
  <c r="Z533" i="5"/>
  <c r="U559" i="5"/>
  <c r="U579" i="5"/>
  <c r="U581" i="5"/>
  <c r="U592" i="5"/>
  <c r="T595" i="5"/>
  <c r="Z595" i="5"/>
  <c r="T597" i="5"/>
  <c r="Z597" i="5"/>
  <c r="U619" i="5"/>
  <c r="U621" i="5"/>
  <c r="U635" i="5"/>
  <c r="U637" i="5"/>
  <c r="U651" i="5"/>
  <c r="U653" i="5"/>
  <c r="U787" i="5"/>
  <c r="W787" i="5" s="1"/>
  <c r="Y787" i="5" s="1"/>
  <c r="U676" i="5"/>
  <c r="W676" i="5" s="1"/>
  <c r="Y676" i="5" s="1"/>
  <c r="U714" i="5"/>
  <c r="W714" i="5" s="1"/>
  <c r="Y714" i="5" s="1"/>
  <c r="U769" i="5"/>
  <c r="W769" i="5" s="1"/>
  <c r="Y769" i="5" s="1"/>
  <c r="U783" i="5"/>
  <c r="W783" i="5" s="1"/>
  <c r="Y783" i="5" s="1"/>
  <c r="U703" i="5"/>
  <c r="U708" i="5"/>
  <c r="U722" i="5"/>
  <c r="U754" i="5"/>
  <c r="W754" i="5" s="1"/>
  <c r="Y754" i="5" s="1"/>
  <c r="T53" i="5"/>
  <c r="X53" i="5" s="1"/>
  <c r="Z53" i="5"/>
  <c r="T57" i="5"/>
  <c r="Z57" i="5"/>
  <c r="T108" i="5"/>
  <c r="X108" i="5" s="1"/>
  <c r="Z108" i="5"/>
  <c r="U103" i="5"/>
  <c r="W103" i="5" s="1"/>
  <c r="Y103" i="5" s="1"/>
  <c r="T162" i="5"/>
  <c r="X162" i="5" s="1"/>
  <c r="Z162" i="5"/>
  <c r="T116" i="5"/>
  <c r="Z116" i="5"/>
  <c r="U148" i="5"/>
  <c r="W148" i="5" s="1"/>
  <c r="Y148" i="5" s="1"/>
  <c r="T152" i="5"/>
  <c r="X152" i="5" s="1"/>
  <c r="Z152" i="5"/>
  <c r="T160" i="5"/>
  <c r="Z160" i="5"/>
  <c r="U99" i="5"/>
  <c r="W99" i="5" s="1"/>
  <c r="Y99" i="5" s="1"/>
  <c r="U153" i="5"/>
  <c r="W153" i="5" s="1"/>
  <c r="Y153" i="5" s="1"/>
  <c r="T241" i="5"/>
  <c r="X241" i="5" s="1"/>
  <c r="Z241" i="5"/>
  <c r="T257" i="5"/>
  <c r="X257" i="5" s="1"/>
  <c r="Z257" i="5"/>
  <c r="T289" i="5"/>
  <c r="X289" i="5" s="1"/>
  <c r="Z289" i="5"/>
  <c r="T170" i="5"/>
  <c r="Z170" i="5"/>
  <c r="U178" i="5"/>
  <c r="W178" i="5" s="1"/>
  <c r="Y178" i="5" s="1"/>
  <c r="T186" i="5"/>
  <c r="Z186" i="5"/>
  <c r="U194" i="5"/>
  <c r="W194" i="5" s="1"/>
  <c r="Y194" i="5" s="1"/>
  <c r="T202" i="5"/>
  <c r="X202" i="5" s="1"/>
  <c r="Z202" i="5"/>
  <c r="U210" i="5"/>
  <c r="W210" i="5" s="1"/>
  <c r="Y210" i="5" s="1"/>
  <c r="U222" i="5"/>
  <c r="W222" i="5" s="1"/>
  <c r="Y222" i="5" s="1"/>
  <c r="T251" i="5"/>
  <c r="X251" i="5" s="1"/>
  <c r="Z251" i="5"/>
  <c r="U283" i="5"/>
  <c r="T302" i="5"/>
  <c r="X302" i="5" s="1"/>
  <c r="Z302" i="5"/>
  <c r="T236" i="5"/>
  <c r="X236" i="5" s="1"/>
  <c r="Z236" i="5"/>
  <c r="U259" i="5"/>
  <c r="U302" i="5"/>
  <c r="W302" i="5" s="1"/>
  <c r="Y302" i="5" s="1"/>
  <c r="T323" i="5"/>
  <c r="Z323" i="5"/>
  <c r="T339" i="5"/>
  <c r="X339" i="5" s="1"/>
  <c r="Z339" i="5"/>
  <c r="T355" i="5"/>
  <c r="X355" i="5" s="1"/>
  <c r="Z355" i="5"/>
  <c r="U297" i="5"/>
  <c r="W297" i="5" s="1"/>
  <c r="Y297" i="5" s="1"/>
  <c r="T371" i="5"/>
  <c r="T301" i="5"/>
  <c r="X301" i="5" s="1"/>
  <c r="Z301" i="5"/>
  <c r="U373" i="5"/>
  <c r="W373" i="5" s="1"/>
  <c r="Y373" i="5" s="1"/>
  <c r="U402" i="5"/>
  <c r="U418" i="5"/>
  <c r="W418" i="5" s="1"/>
  <c r="Y418" i="5" s="1"/>
  <c r="U434" i="5"/>
  <c r="W434" i="5" s="1"/>
  <c r="Y434" i="5" s="1"/>
  <c r="U450" i="5"/>
  <c r="W450" i="5" s="1"/>
  <c r="Y450" i="5" s="1"/>
  <c r="U466" i="5"/>
  <c r="W466" i="5" s="1"/>
  <c r="Y466" i="5" s="1"/>
  <c r="U482" i="5"/>
  <c r="W482" i="5" s="1"/>
  <c r="Y482" i="5" s="1"/>
  <c r="U498" i="5"/>
  <c r="W498" i="5" s="1"/>
  <c r="Y498" i="5" s="1"/>
  <c r="T506" i="5"/>
  <c r="Z506" i="5"/>
  <c r="U512" i="5"/>
  <c r="W512" i="5" s="1"/>
  <c r="Y512" i="5" s="1"/>
  <c r="T512" i="5"/>
  <c r="X512" i="5" s="1"/>
  <c r="Z512" i="5"/>
  <c r="U520" i="5"/>
  <c r="W520" i="5" s="1"/>
  <c r="Y520" i="5" s="1"/>
  <c r="T520" i="5"/>
  <c r="X520" i="5" s="1"/>
  <c r="Z520" i="5"/>
  <c r="U369" i="5"/>
  <c r="W369" i="5" s="1"/>
  <c r="Y369" i="5" s="1"/>
  <c r="T382" i="5"/>
  <c r="Z382" i="5"/>
  <c r="U390" i="5"/>
  <c r="W390" i="5" s="1"/>
  <c r="Y390" i="5" s="1"/>
  <c r="T422" i="5"/>
  <c r="X422" i="5" s="1"/>
  <c r="Z422" i="5"/>
  <c r="T394" i="5"/>
  <c r="X394" i="5" s="1"/>
  <c r="Z394" i="5"/>
  <c r="T426" i="5"/>
  <c r="Z426" i="5"/>
  <c r="T490" i="5"/>
  <c r="Z490" i="5"/>
  <c r="T378" i="5"/>
  <c r="Z378" i="5"/>
  <c r="U386" i="5"/>
  <c r="U446" i="5"/>
  <c r="U462" i="5"/>
  <c r="T478" i="5"/>
  <c r="Z478" i="5"/>
  <c r="R527" i="5"/>
  <c r="S527" i="5" s="1"/>
  <c r="AD527" i="5"/>
  <c r="N527" i="5"/>
  <c r="T544" i="5"/>
  <c r="X544" i="5" s="1"/>
  <c r="Z544" i="5"/>
  <c r="T560" i="5"/>
  <c r="X560" i="5" s="1"/>
  <c r="Z560" i="5"/>
  <c r="R671" i="5"/>
  <c r="S671" i="5" s="1"/>
  <c r="T671" i="5" s="1"/>
  <c r="AD671" i="5"/>
  <c r="N671" i="5"/>
  <c r="U548" i="5"/>
  <c r="W548" i="5" s="1"/>
  <c r="Y548" i="5" s="1"/>
  <c r="T628" i="5"/>
  <c r="Z628" i="5"/>
  <c r="U636" i="5"/>
  <c r="W636" i="5" s="1"/>
  <c r="Y636" i="5" s="1"/>
  <c r="T644" i="5"/>
  <c r="X644" i="5" s="1"/>
  <c r="Z644" i="5"/>
  <c r="U652" i="5"/>
  <c r="W652" i="5" s="1"/>
  <c r="Y652" i="5" s="1"/>
  <c r="T660" i="5"/>
  <c r="X660" i="5" s="1"/>
  <c r="Z660" i="5"/>
  <c r="T536" i="5"/>
  <c r="Z536" i="5"/>
  <c r="U664" i="5"/>
  <c r="W664" i="5" s="1"/>
  <c r="Y664" i="5" s="1"/>
  <c r="T686" i="5"/>
  <c r="X686" i="5" s="1"/>
  <c r="Z686" i="5"/>
  <c r="T702" i="5"/>
  <c r="X702" i="5" s="1"/>
  <c r="Z702" i="5"/>
  <c r="T747" i="5"/>
  <c r="X747" i="5" s="1"/>
  <c r="Z747" i="5"/>
  <c r="T768" i="5"/>
  <c r="X768" i="5" s="1"/>
  <c r="Z768" i="5"/>
  <c r="T540" i="5"/>
  <c r="Z540" i="5"/>
  <c r="T600" i="5"/>
  <c r="Z600" i="5"/>
  <c r="U608" i="5"/>
  <c r="T683" i="5"/>
  <c r="Z683" i="5"/>
  <c r="U713" i="5"/>
  <c r="W713" i="5" s="1"/>
  <c r="Y713" i="5" s="1"/>
  <c r="U729" i="5"/>
  <c r="W729" i="5" s="1"/>
  <c r="Y729" i="5" s="1"/>
  <c r="U745" i="5"/>
  <c r="W745" i="5" s="1"/>
  <c r="Y745" i="5" s="1"/>
  <c r="T679" i="5"/>
  <c r="X679" i="5" s="1"/>
  <c r="Z679" i="5"/>
  <c r="U688" i="5"/>
  <c r="W688" i="5" s="1"/>
  <c r="Y688" i="5" s="1"/>
  <c r="T709" i="5"/>
  <c r="X709" i="5" s="1"/>
  <c r="Z709" i="5"/>
  <c r="U741" i="5"/>
  <c r="W741" i="5" s="1"/>
  <c r="Y741" i="5" s="1"/>
  <c r="T778" i="5"/>
  <c r="Z778" i="5"/>
  <c r="U705" i="5"/>
  <c r="U721" i="5"/>
  <c r="U737" i="5"/>
  <c r="W737" i="5" s="1"/>
  <c r="Y737" i="5" s="1"/>
  <c r="U753" i="5"/>
  <c r="W753" i="5" s="1"/>
  <c r="Y753" i="5" s="1"/>
  <c r="R807" i="5"/>
  <c r="S807" i="5" s="1"/>
  <c r="V807" i="5"/>
  <c r="AD807" i="5"/>
  <c r="N807" i="5"/>
  <c r="U682" i="5"/>
  <c r="U749" i="5"/>
  <c r="M797" i="5"/>
  <c r="V797" i="5" s="1"/>
  <c r="R797" i="5"/>
  <c r="S797" i="5" s="1"/>
  <c r="T797" i="5" s="1"/>
  <c r="AD797" i="5"/>
  <c r="N797" i="5"/>
  <c r="W3182" i="5" l="1"/>
  <c r="Y3182" i="5" s="1"/>
  <c r="W2367" i="5"/>
  <c r="Y2367" i="5" s="1"/>
  <c r="W1433" i="5"/>
  <c r="Y1433" i="5" s="1"/>
  <c r="Z255" i="5"/>
  <c r="U2522" i="5"/>
  <c r="V3614" i="5"/>
  <c r="W3614" i="5" s="1"/>
  <c r="Y3614" i="5" s="1"/>
  <c r="N3614" i="5"/>
  <c r="U3451" i="5"/>
  <c r="W2394" i="5"/>
  <c r="Y2394" i="5" s="1"/>
  <c r="W2808" i="5"/>
  <c r="Y2808" i="5" s="1"/>
  <c r="W3589" i="5"/>
  <c r="Y3589" i="5" s="1"/>
  <c r="W935" i="5"/>
  <c r="Y935" i="5" s="1"/>
  <c r="W1514" i="5"/>
  <c r="Y1514" i="5" s="1"/>
  <c r="W1955" i="5"/>
  <c r="Y1955" i="5" s="1"/>
  <c r="W893" i="5"/>
  <c r="Y893" i="5" s="1"/>
  <c r="W1700" i="5"/>
  <c r="Y1700" i="5" s="1"/>
  <c r="X400" i="5"/>
  <c r="T310" i="5"/>
  <c r="X310" i="5" s="1"/>
  <c r="X345" i="5"/>
  <c r="T2949" i="5"/>
  <c r="X2949" i="5" s="1"/>
  <c r="W1829" i="5"/>
  <c r="Y1829" i="5" s="1"/>
  <c r="W1094" i="5"/>
  <c r="Y1094" i="5" s="1"/>
  <c r="N3688" i="5"/>
  <c r="U3688" i="5"/>
  <c r="W3688" i="5" s="1"/>
  <c r="Y3688" i="5" s="1"/>
  <c r="V3688" i="5"/>
  <c r="W259" i="5"/>
  <c r="Y259" i="5" s="1"/>
  <c r="W570" i="5"/>
  <c r="Y570" i="5" s="1"/>
  <c r="X658" i="5"/>
  <c r="W808" i="5"/>
  <c r="Y808" i="5" s="1"/>
  <c r="W2786" i="5"/>
  <c r="Y2786" i="5" s="1"/>
  <c r="W1913" i="5"/>
  <c r="Y1913" i="5" s="1"/>
  <c r="X572" i="5"/>
  <c r="W1945" i="5"/>
  <c r="Y1945" i="5" s="1"/>
  <c r="U3624" i="5"/>
  <c r="W3624" i="5" s="1"/>
  <c r="Y3624" i="5" s="1"/>
  <c r="N3624" i="5"/>
  <c r="V3624" i="5"/>
  <c r="V3136" i="5"/>
  <c r="X590" i="5"/>
  <c r="W1645" i="5"/>
  <c r="Y1645" i="5" s="1"/>
  <c r="X628" i="5"/>
  <c r="X323" i="5"/>
  <c r="W270" i="5"/>
  <c r="Y270" i="5" s="1"/>
  <c r="X626" i="5"/>
  <c r="X554" i="5"/>
  <c r="X249" i="5"/>
  <c r="X538" i="5"/>
  <c r="U95" i="5"/>
  <c r="X293" i="5"/>
  <c r="X469" i="5"/>
  <c r="X112" i="5"/>
  <c r="U600" i="5"/>
  <c r="W1298" i="5"/>
  <c r="Y1298" i="5" s="1"/>
  <c r="W2539" i="5"/>
  <c r="Y2539" i="5" s="1"/>
  <c r="W1849" i="5"/>
  <c r="Y1849" i="5" s="1"/>
  <c r="W2536" i="5"/>
  <c r="Y2536" i="5" s="1"/>
  <c r="W2509" i="5"/>
  <c r="Y2509" i="5" s="1"/>
  <c r="W2486" i="5"/>
  <c r="Y2486" i="5" s="1"/>
  <c r="V1522" i="5"/>
  <c r="X316" i="5"/>
  <c r="W1961" i="5"/>
  <c r="Y1961" i="5" s="1"/>
  <c r="U471" i="5"/>
  <c r="X103" i="5"/>
  <c r="X387" i="5"/>
  <c r="U629" i="5"/>
  <c r="W629" i="5" s="1"/>
  <c r="Y629" i="5" s="1"/>
  <c r="U587" i="5"/>
  <c r="X405" i="5"/>
  <c r="X68" i="5"/>
  <c r="V119" i="5"/>
  <c r="V252" i="5"/>
  <c r="W1043" i="5"/>
  <c r="Y1043" i="5" s="1"/>
  <c r="W2874" i="5"/>
  <c r="Y2874" i="5" s="1"/>
  <c r="W2850" i="5"/>
  <c r="Y2850" i="5" s="1"/>
  <c r="W1529" i="5"/>
  <c r="Y1529" i="5" s="1"/>
  <c r="U2883" i="5"/>
  <c r="W2883" i="5" s="1"/>
  <c r="Y2883" i="5" s="1"/>
  <c r="U1601" i="5"/>
  <c r="W1601" i="5" s="1"/>
  <c r="Y1601" i="5" s="1"/>
  <c r="U565" i="5"/>
  <c r="X774" i="5"/>
  <c r="X741" i="5"/>
  <c r="X579" i="5"/>
  <c r="X513" i="5"/>
  <c r="X532" i="5"/>
  <c r="X750" i="5"/>
  <c r="X406" i="5"/>
  <c r="U571" i="5"/>
  <c r="W2598" i="5"/>
  <c r="Y2598" i="5" s="1"/>
  <c r="W1766" i="5"/>
  <c r="Y1766" i="5" s="1"/>
  <c r="W2086" i="5"/>
  <c r="Y2086" i="5" s="1"/>
  <c r="W2927" i="5"/>
  <c r="Y2927" i="5" s="1"/>
  <c r="W1266" i="5"/>
  <c r="Y1266" i="5" s="1"/>
  <c r="V1595" i="5"/>
  <c r="X641" i="5"/>
  <c r="X810" i="5"/>
  <c r="V46" i="5"/>
  <c r="V464" i="5"/>
  <c r="X42" i="5"/>
  <c r="X785" i="5"/>
  <c r="X756" i="5"/>
  <c r="X447" i="5"/>
  <c r="X384" i="5"/>
  <c r="X359" i="5"/>
  <c r="X133" i="5"/>
  <c r="U229" i="5"/>
  <c r="W229" i="5" s="1"/>
  <c r="Y229" i="5" s="1"/>
  <c r="X67" i="5"/>
  <c r="X427" i="5"/>
  <c r="W421" i="5"/>
  <c r="Y421" i="5" s="1"/>
  <c r="X357" i="5"/>
  <c r="W2555" i="5"/>
  <c r="Y2555" i="5" s="1"/>
  <c r="W1325" i="5"/>
  <c r="Y1325" i="5" s="1"/>
  <c r="W936" i="5"/>
  <c r="Y936" i="5" s="1"/>
  <c r="W2639" i="5"/>
  <c r="Y2639" i="5" s="1"/>
  <c r="W2946" i="5"/>
  <c r="Y2946" i="5" s="1"/>
  <c r="W2851" i="5"/>
  <c r="Y2851" i="5" s="1"/>
  <c r="X778" i="5"/>
  <c r="X382" i="5"/>
  <c r="X160" i="5"/>
  <c r="X118" i="5"/>
  <c r="X78" i="5"/>
  <c r="X771" i="5"/>
  <c r="X711" i="5"/>
  <c r="X260" i="5"/>
  <c r="X117" i="5"/>
  <c r="X720" i="5"/>
  <c r="X564" i="5"/>
  <c r="X808" i="5"/>
  <c r="X563" i="5"/>
  <c r="X366" i="5"/>
  <c r="W1786" i="5"/>
  <c r="Y1786" i="5" s="1"/>
  <c r="W975" i="5"/>
  <c r="Y975" i="5" s="1"/>
  <c r="W2078" i="5"/>
  <c r="Y2078" i="5" s="1"/>
  <c r="W1774" i="5"/>
  <c r="Y1774" i="5" s="1"/>
  <c r="W1741" i="5"/>
  <c r="Y1741" i="5" s="1"/>
  <c r="X593" i="5"/>
  <c r="X265" i="5"/>
  <c r="W1321" i="5"/>
  <c r="Y1321" i="5" s="1"/>
  <c r="W2811" i="5"/>
  <c r="Y2811" i="5" s="1"/>
  <c r="W1737" i="5"/>
  <c r="Y1737" i="5" s="1"/>
  <c r="X758" i="5"/>
  <c r="W2233" i="5"/>
  <c r="Y2233" i="5" s="1"/>
  <c r="W135" i="5"/>
  <c r="Y135" i="5" s="1"/>
  <c r="X690" i="5"/>
  <c r="X614" i="5"/>
  <c r="X320" i="5"/>
  <c r="X114" i="5"/>
  <c r="U410" i="5"/>
  <c r="W410" i="5" s="1"/>
  <c r="Y410" i="5" s="1"/>
  <c r="X61" i="5"/>
  <c r="X718" i="5"/>
  <c r="W63" i="5"/>
  <c r="Y63" i="5" s="1"/>
  <c r="W2151" i="5"/>
  <c r="Y2151" i="5" s="1"/>
  <c r="W1050" i="5"/>
  <c r="Y1050" i="5" s="1"/>
  <c r="W2178" i="5"/>
  <c r="Y2178" i="5" s="1"/>
  <c r="W2083" i="5"/>
  <c r="Y2083" i="5" s="1"/>
  <c r="W2886" i="5"/>
  <c r="Y2886" i="5" s="1"/>
  <c r="U764" i="5"/>
  <c r="W764" i="5" s="1"/>
  <c r="Y764" i="5" s="1"/>
  <c r="X252" i="5"/>
  <c r="W682" i="5"/>
  <c r="Y682" i="5" s="1"/>
  <c r="U253" i="5"/>
  <c r="W253" i="5" s="1"/>
  <c r="Y253" i="5" s="1"/>
  <c r="T253" i="5"/>
  <c r="X253" i="5" s="1"/>
  <c r="Z253" i="5"/>
  <c r="X559" i="5"/>
  <c r="X606" i="5"/>
  <c r="X600" i="5"/>
  <c r="W576" i="5"/>
  <c r="Y576" i="5" s="1"/>
  <c r="X510" i="5"/>
  <c r="U791" i="5"/>
  <c r="W791" i="5" s="1"/>
  <c r="Y791" i="5" s="1"/>
  <c r="X528" i="5"/>
  <c r="X149" i="5"/>
  <c r="U584" i="5"/>
  <c r="T584" i="5"/>
  <c r="X584" i="5" s="1"/>
  <c r="Z584" i="5"/>
  <c r="T697" i="5"/>
  <c r="X697" i="5" s="1"/>
  <c r="Z697" i="5"/>
  <c r="U697" i="5"/>
  <c r="W697" i="5" s="1"/>
  <c r="Y697" i="5" s="1"/>
  <c r="T233" i="5"/>
  <c r="X233" i="5" s="1"/>
  <c r="Z233" i="5"/>
  <c r="U233" i="5"/>
  <c r="W233" i="5" s="1"/>
  <c r="Y233" i="5" s="1"/>
  <c r="T143" i="5"/>
  <c r="AB143" i="5" s="1"/>
  <c r="Z143" i="5"/>
  <c r="U143" i="5"/>
  <c r="W143" i="5" s="1"/>
  <c r="Y143" i="5" s="1"/>
  <c r="Z190" i="5"/>
  <c r="T190" i="5"/>
  <c r="U190" i="5"/>
  <c r="X419" i="5"/>
  <c r="W340" i="5"/>
  <c r="Y340" i="5" s="1"/>
  <c r="X155" i="5"/>
  <c r="X55" i="5"/>
  <c r="X598" i="5"/>
  <c r="X403" i="5"/>
  <c r="X381" i="5"/>
  <c r="U606" i="5"/>
  <c r="W606" i="5" s="1"/>
  <c r="Y606" i="5" s="1"/>
  <c r="X92" i="5"/>
  <c r="X460" i="5"/>
  <c r="U556" i="5"/>
  <c r="W556" i="5" s="1"/>
  <c r="Y556" i="5" s="1"/>
  <c r="Z606" i="5"/>
  <c r="W342" i="5"/>
  <c r="Y342" i="5" s="1"/>
  <c r="X170" i="5"/>
  <c r="X787" i="5"/>
  <c r="X591" i="5"/>
  <c r="X157" i="5"/>
  <c r="X488" i="5"/>
  <c r="X85" i="5"/>
  <c r="Z556" i="5"/>
  <c r="X625" i="5"/>
  <c r="X300" i="5"/>
  <c r="X416" i="5"/>
  <c r="W156" i="5"/>
  <c r="Y156" i="5" s="1"/>
  <c r="X399" i="5"/>
  <c r="X153" i="5"/>
  <c r="X75" i="5"/>
  <c r="X514" i="5"/>
  <c r="X397" i="5"/>
  <c r="X288" i="5"/>
  <c r="U149" i="5"/>
  <c r="W149" i="5" s="1"/>
  <c r="Y149" i="5" s="1"/>
  <c r="X120" i="5"/>
  <c r="X453" i="5"/>
  <c r="X146" i="5"/>
  <c r="X66" i="5"/>
  <c r="U395" i="5"/>
  <c r="X128" i="5"/>
  <c r="X113" i="5"/>
  <c r="T156" i="5"/>
  <c r="X684" i="5"/>
  <c r="X470" i="5"/>
  <c r="X669" i="5"/>
  <c r="X757" i="5"/>
  <c r="X52" i="5"/>
  <c r="V533" i="5"/>
  <c r="W533" i="5" s="1"/>
  <c r="Y533" i="5" s="1"/>
  <c r="U711" i="5"/>
  <c r="W711" i="5" s="1"/>
  <c r="Y711" i="5" s="1"/>
  <c r="X426" i="5"/>
  <c r="U325" i="5"/>
  <c r="W325" i="5" s="1"/>
  <c r="Y325" i="5" s="1"/>
  <c r="X69" i="5"/>
  <c r="V689" i="5"/>
  <c r="W689" i="5" s="1"/>
  <c r="Y689" i="5" s="1"/>
  <c r="W2018" i="5"/>
  <c r="Y2018" i="5" s="1"/>
  <c r="W2415" i="5"/>
  <c r="Y2415" i="5" s="1"/>
  <c r="W926" i="5"/>
  <c r="Y926" i="5" s="1"/>
  <c r="W1081" i="5"/>
  <c r="Y1081" i="5" s="1"/>
  <c r="W3271" i="5"/>
  <c r="Y3271" i="5" s="1"/>
  <c r="W2131" i="5"/>
  <c r="Y2131" i="5" s="1"/>
  <c r="W2819" i="5"/>
  <c r="Y2819" i="5" s="1"/>
  <c r="W2225" i="5"/>
  <c r="Y2225" i="5" s="1"/>
  <c r="X115" i="5"/>
  <c r="X428" i="5"/>
  <c r="X186" i="5"/>
  <c r="W653" i="5"/>
  <c r="Y653" i="5" s="1"/>
  <c r="X269" i="5"/>
  <c r="X234" i="5"/>
  <c r="X491" i="5"/>
  <c r="X262" i="5"/>
  <c r="X486" i="5"/>
  <c r="U677" i="5"/>
  <c r="W677" i="5" s="1"/>
  <c r="Y677" i="5" s="1"/>
  <c r="X798" i="5"/>
  <c r="W465" i="5"/>
  <c r="Y465" i="5" s="1"/>
  <c r="V40" i="5"/>
  <c r="W40" i="5" s="1"/>
  <c r="Y40" i="5" s="1"/>
  <c r="W2614" i="5"/>
  <c r="Y2614" i="5" s="1"/>
  <c r="W2135" i="5"/>
  <c r="Y2135" i="5" s="1"/>
  <c r="W1673" i="5"/>
  <c r="Y1673" i="5" s="1"/>
  <c r="W1886" i="5"/>
  <c r="Y1886" i="5" s="1"/>
  <c r="W895" i="5"/>
  <c r="Y895" i="5" s="1"/>
  <c r="U683" i="5"/>
  <c r="W683" i="5" s="1"/>
  <c r="Y683" i="5" s="1"/>
  <c r="X125" i="5"/>
  <c r="X753" i="5"/>
  <c r="X776" i="5"/>
  <c r="X327" i="5"/>
  <c r="X313" i="5"/>
  <c r="X228" i="5"/>
  <c r="X615" i="5"/>
  <c r="X412" i="5"/>
  <c r="X534" i="5"/>
  <c r="W3396" i="5"/>
  <c r="Y3396" i="5" s="1"/>
  <c r="W1033" i="5"/>
  <c r="Y1033" i="5" s="1"/>
  <c r="W1938" i="5"/>
  <c r="Y1938" i="5" s="1"/>
  <c r="W2376" i="5"/>
  <c r="Y2376" i="5" s="1"/>
  <c r="W2110" i="5"/>
  <c r="Y2110" i="5" s="1"/>
  <c r="W2115" i="5"/>
  <c r="Y2115" i="5" s="1"/>
  <c r="W1624" i="5"/>
  <c r="Y1624" i="5" s="1"/>
  <c r="X126" i="5"/>
  <c r="W208" i="5"/>
  <c r="Y208" i="5" s="1"/>
  <c r="X329" i="5"/>
  <c r="V292" i="5"/>
  <c r="W1721" i="5"/>
  <c r="Y1721" i="5" s="1"/>
  <c r="W824" i="5"/>
  <c r="Y824" i="5" s="1"/>
  <c r="W2561" i="5"/>
  <c r="Y2561" i="5" s="1"/>
  <c r="W2667" i="5"/>
  <c r="Y2667" i="5" s="1"/>
  <c r="W2157" i="5"/>
  <c r="Y2157" i="5" s="1"/>
  <c r="X99" i="5"/>
  <c r="X444" i="5"/>
  <c r="X440" i="5"/>
  <c r="X212" i="5"/>
  <c r="X732" i="5"/>
  <c r="X780" i="5"/>
  <c r="X94" i="5"/>
  <c r="X636" i="5"/>
  <c r="X390" i="5"/>
  <c r="X178" i="5"/>
  <c r="X131" i="5"/>
  <c r="X86" i="5"/>
  <c r="W599" i="5"/>
  <c r="Y599" i="5" s="1"/>
  <c r="W278" i="5"/>
  <c r="Y278" i="5" s="1"/>
  <c r="X246" i="5"/>
  <c r="X457" i="5"/>
  <c r="X216" i="5"/>
  <c r="W57" i="5"/>
  <c r="Y57" i="5" s="1"/>
  <c r="W1293" i="5"/>
  <c r="Y1293" i="5" s="1"/>
  <c r="W1011" i="5"/>
  <c r="Y1011" i="5" s="1"/>
  <c r="W2991" i="5"/>
  <c r="Y2991" i="5" s="1"/>
  <c r="W1997" i="5"/>
  <c r="Y1997" i="5" s="1"/>
  <c r="W2241" i="5"/>
  <c r="Y2241" i="5" s="1"/>
  <c r="W1093" i="5"/>
  <c r="Y1093" i="5" s="1"/>
  <c r="W1149" i="5"/>
  <c r="Y1149" i="5" s="1"/>
  <c r="W761" i="5"/>
  <c r="Y761" i="5" s="1"/>
  <c r="U701" i="5"/>
  <c r="W701" i="5" s="1"/>
  <c r="Y701" i="5" s="1"/>
  <c r="W621" i="5"/>
  <c r="Y621" i="5" s="1"/>
  <c r="W579" i="5"/>
  <c r="Y579" i="5" s="1"/>
  <c r="W626" i="5"/>
  <c r="Y626" i="5" s="1"/>
  <c r="X167" i="5"/>
  <c r="X318" i="5"/>
  <c r="X229" i="5"/>
  <c r="X189" i="5"/>
  <c r="X551" i="5"/>
  <c r="X336" i="5"/>
  <c r="W2834" i="5"/>
  <c r="Y2834" i="5" s="1"/>
  <c r="W2053" i="5"/>
  <c r="Y2053" i="5" s="1"/>
  <c r="W1019" i="5"/>
  <c r="Y1019" i="5" s="1"/>
  <c r="W3229" i="5"/>
  <c r="Y3229" i="5" s="1"/>
  <c r="W911" i="5"/>
  <c r="Y911" i="5" s="1"/>
  <c r="W2575" i="5"/>
  <c r="Y2575" i="5" s="1"/>
  <c r="W1071" i="5"/>
  <c r="Y1071" i="5" s="1"/>
  <c r="W2382" i="5"/>
  <c r="Y2382" i="5" s="1"/>
  <c r="T517" i="5"/>
  <c r="Z517" i="5"/>
  <c r="AB517" i="5" s="1"/>
  <c r="U517" i="5"/>
  <c r="W2119" i="5"/>
  <c r="Y2119" i="5" s="1"/>
  <c r="T694" i="5"/>
  <c r="X208" i="5"/>
  <c r="U94" i="5"/>
  <c r="W94" i="5" s="1"/>
  <c r="Y94" i="5" s="1"/>
  <c r="W1372" i="5"/>
  <c r="Y1372" i="5" s="1"/>
  <c r="T503" i="5"/>
  <c r="X503" i="5" s="1"/>
  <c r="W592" i="5"/>
  <c r="Y592" i="5" s="1"/>
  <c r="Z374" i="5"/>
  <c r="X401" i="5"/>
  <c r="X192" i="5"/>
  <c r="X765" i="5"/>
  <c r="V1608" i="5"/>
  <c r="W1608" i="5" s="1"/>
  <c r="Y1608" i="5" s="1"/>
  <c r="W740" i="5"/>
  <c r="Y740" i="5" s="1"/>
  <c r="U3693" i="5"/>
  <c r="U3513" i="5"/>
  <c r="W1479" i="5"/>
  <c r="Y1479" i="5" s="1"/>
  <c r="U241" i="5"/>
  <c r="N3709" i="5"/>
  <c r="V3709" i="5"/>
  <c r="W3709" i="5" s="1"/>
  <c r="Y3709" i="5" s="1"/>
  <c r="U3677" i="5"/>
  <c r="U756" i="5"/>
  <c r="W756" i="5" s="1"/>
  <c r="Y756" i="5" s="1"/>
  <c r="V3693" i="5"/>
  <c r="W3693" i="5" s="1"/>
  <c r="Y3693" i="5" s="1"/>
  <c r="N3693" i="5"/>
  <c r="U3518" i="5"/>
  <c r="V3513" i="5"/>
  <c r="N3513" i="5"/>
  <c r="N3630" i="5"/>
  <c r="V3630" i="5"/>
  <c r="W3630" i="5" s="1"/>
  <c r="Y3630" i="5" s="1"/>
  <c r="V3679" i="5"/>
  <c r="W3679" i="5" s="1"/>
  <c r="Y3679" i="5" s="1"/>
  <c r="N3679" i="5"/>
  <c r="N3518" i="5"/>
  <c r="V3518" i="5"/>
  <c r="N1022" i="5"/>
  <c r="V1022" i="5"/>
  <c r="V3646" i="5"/>
  <c r="W3646" i="5" s="1"/>
  <c r="Y3646" i="5" s="1"/>
  <c r="N3646" i="5"/>
  <c r="V3677" i="5"/>
  <c r="N3677" i="5"/>
  <c r="U1022" i="5"/>
  <c r="U311" i="5"/>
  <c r="W311" i="5" s="1"/>
  <c r="Y311" i="5" s="1"/>
  <c r="Z311" i="5"/>
  <c r="T311" i="5"/>
  <c r="X311" i="5" s="1"/>
  <c r="U371" i="5"/>
  <c r="W581" i="5"/>
  <c r="Y581" i="5" s="1"/>
  <c r="U503" i="5"/>
  <c r="W503" i="5" s="1"/>
  <c r="Y503" i="5" s="1"/>
  <c r="X493" i="5"/>
  <c r="Z375" i="5"/>
  <c r="W407" i="5"/>
  <c r="Y407" i="5" s="1"/>
  <c r="W386" i="5"/>
  <c r="Y386" i="5" s="1"/>
  <c r="X490" i="5"/>
  <c r="T273" i="5"/>
  <c r="X273" i="5" s="1"/>
  <c r="X57" i="5"/>
  <c r="W722" i="5"/>
  <c r="Y722" i="5" s="1"/>
  <c r="W256" i="5"/>
  <c r="Y256" i="5" s="1"/>
  <c r="U98" i="5"/>
  <c r="W98" i="5" s="1"/>
  <c r="Y98" i="5" s="1"/>
  <c r="U41" i="5"/>
  <c r="W41" i="5" s="1"/>
  <c r="Y41" i="5" s="1"/>
  <c r="Z347" i="5"/>
  <c r="Z315" i="5"/>
  <c r="X98" i="5"/>
  <c r="T375" i="5"/>
  <c r="X248" i="5"/>
  <c r="W777" i="5"/>
  <c r="Y777" i="5" s="1"/>
  <c r="W665" i="5"/>
  <c r="Y665" i="5" s="1"/>
  <c r="W613" i="5"/>
  <c r="Y613" i="5" s="1"/>
  <c r="W634" i="5"/>
  <c r="Y634" i="5" s="1"/>
  <c r="W497" i="5"/>
  <c r="Y497" i="5" s="1"/>
  <c r="W344" i="5"/>
  <c r="Y344" i="5" s="1"/>
  <c r="X278" i="5"/>
  <c r="W252" i="5"/>
  <c r="Y252" i="5" s="1"/>
  <c r="X296" i="5"/>
  <c r="W174" i="5"/>
  <c r="Y174" i="5" s="1"/>
  <c r="U145" i="5"/>
  <c r="W765" i="5"/>
  <c r="Y765" i="5" s="1"/>
  <c r="W380" i="5"/>
  <c r="Y380" i="5" s="1"/>
  <c r="W268" i="5"/>
  <c r="Y268" i="5" s="1"/>
  <c r="W712" i="5"/>
  <c r="Y712" i="5" s="1"/>
  <c r="U680" i="5"/>
  <c r="W680" i="5" s="1"/>
  <c r="Y680" i="5" s="1"/>
  <c r="U275" i="5"/>
  <c r="W275" i="5" s="1"/>
  <c r="Y275" i="5" s="1"/>
  <c r="W190" i="5"/>
  <c r="Y190" i="5" s="1"/>
  <c r="W2017" i="5"/>
  <c r="Y2017" i="5" s="1"/>
  <c r="W2875" i="5"/>
  <c r="Y2875" i="5" s="1"/>
  <c r="W2087" i="5"/>
  <c r="Y2087" i="5" s="1"/>
  <c r="U106" i="5"/>
  <c r="W106" i="5" s="1"/>
  <c r="Y106" i="5" s="1"/>
  <c r="W656" i="5"/>
  <c r="Y656" i="5" s="1"/>
  <c r="W749" i="5"/>
  <c r="Y749" i="5" s="1"/>
  <c r="Z784" i="5"/>
  <c r="W708" i="5"/>
  <c r="Y708" i="5" s="1"/>
  <c r="W586" i="5"/>
  <c r="Y586" i="5" s="1"/>
  <c r="W468" i="5"/>
  <c r="Y468" i="5" s="1"/>
  <c r="X389" i="5"/>
  <c r="T347" i="5"/>
  <c r="X347" i="5" s="1"/>
  <c r="U294" i="5"/>
  <c r="W294" i="5" s="1"/>
  <c r="Y294" i="5" s="1"/>
  <c r="X259" i="5"/>
  <c r="X270" i="5"/>
  <c r="X238" i="5"/>
  <c r="X256" i="5"/>
  <c r="X582" i="5"/>
  <c r="X193" i="5"/>
  <c r="X710" i="5"/>
  <c r="U805" i="5"/>
  <c r="W805" i="5" s="1"/>
  <c r="Y805" i="5" s="1"/>
  <c r="W624" i="5"/>
  <c r="Y624" i="5" s="1"/>
  <c r="X481" i="5"/>
  <c r="W436" i="5"/>
  <c r="Y436" i="5" s="1"/>
  <c r="W793" i="5"/>
  <c r="Y793" i="5" s="1"/>
  <c r="W696" i="5"/>
  <c r="Y696" i="5" s="1"/>
  <c r="U568" i="5"/>
  <c r="W568" i="5" s="1"/>
  <c r="Y568" i="5" s="1"/>
  <c r="W603" i="5"/>
  <c r="Y603" i="5" s="1"/>
  <c r="W312" i="5"/>
  <c r="Y312" i="5" s="1"/>
  <c r="W235" i="5"/>
  <c r="Y235" i="5" s="1"/>
  <c r="W3410" i="5"/>
  <c r="Y3410" i="5" s="1"/>
  <c r="AB3080" i="5"/>
  <c r="AB3048" i="5"/>
  <c r="AB2334" i="5"/>
  <c r="AB2305" i="5"/>
  <c r="AB2216" i="5"/>
  <c r="AB2189" i="5"/>
  <c r="AB2331" i="5"/>
  <c r="AB1970" i="5"/>
  <c r="AB1588" i="5"/>
  <c r="AB1928" i="5"/>
  <c r="W2008" i="5"/>
  <c r="Y2008" i="5" s="1"/>
  <c r="U3248" i="5"/>
  <c r="W3248" i="5" s="1"/>
  <c r="Y3248" i="5" s="1"/>
  <c r="W2182" i="5"/>
  <c r="Y2182" i="5" s="1"/>
  <c r="W241" i="5"/>
  <c r="Y241" i="5" s="1"/>
  <c r="W635" i="5"/>
  <c r="Y635" i="5" s="1"/>
  <c r="X263" i="5"/>
  <c r="W733" i="5"/>
  <c r="Y733" i="5" s="1"/>
  <c r="W645" i="5"/>
  <c r="Y645" i="5" s="1"/>
  <c r="U281" i="5"/>
  <c r="W281" i="5" s="1"/>
  <c r="Y281" i="5" s="1"/>
  <c r="Z281" i="5"/>
  <c r="T281" i="5"/>
  <c r="X281" i="5" s="1"/>
  <c r="W705" i="5"/>
  <c r="Y705" i="5" s="1"/>
  <c r="T784" i="5"/>
  <c r="X784" i="5" s="1"/>
  <c r="W283" i="5"/>
  <c r="Y283" i="5" s="1"/>
  <c r="W321" i="5"/>
  <c r="Y321" i="5" s="1"/>
  <c r="W242" i="5"/>
  <c r="Y242" i="5" s="1"/>
  <c r="U43" i="5"/>
  <c r="W43" i="5" s="1"/>
  <c r="Y43" i="5" s="1"/>
  <c r="U304" i="5"/>
  <c r="W304" i="5" s="1"/>
  <c r="Y304" i="5" s="1"/>
  <c r="X54" i="5"/>
  <c r="X696" i="5"/>
  <c r="W643" i="5"/>
  <c r="Y643" i="5" s="1"/>
  <c r="W610" i="5"/>
  <c r="Y610" i="5" s="1"/>
  <c r="W166" i="5"/>
  <c r="Y166" i="5" s="1"/>
  <c r="Z701" i="5"/>
  <c r="T796" i="5"/>
  <c r="X796" i="5" s="1"/>
  <c r="T616" i="5"/>
  <c r="X616" i="5" s="1"/>
  <c r="U499" i="5"/>
  <c r="W499" i="5" s="1"/>
  <c r="Y499" i="5" s="1"/>
  <c r="W2427" i="5"/>
  <c r="Y2427" i="5" s="1"/>
  <c r="AB3728" i="5"/>
  <c r="X465" i="5"/>
  <c r="W353" i="5"/>
  <c r="Y353" i="5" s="1"/>
  <c r="X45" i="5"/>
  <c r="X462" i="5"/>
  <c r="X294" i="5"/>
  <c r="W240" i="5"/>
  <c r="Y240" i="5" s="1"/>
  <c r="W725" i="5"/>
  <c r="Y725" i="5" s="1"/>
  <c r="X643" i="5"/>
  <c r="W408" i="5"/>
  <c r="Y408" i="5" s="1"/>
  <c r="W198" i="5"/>
  <c r="Y198" i="5" s="1"/>
  <c r="W549" i="5"/>
  <c r="Y549" i="5" s="1"/>
  <c r="X435" i="5"/>
  <c r="Z275" i="5"/>
  <c r="W595" i="5"/>
  <c r="Y595" i="5" s="1"/>
  <c r="W97" i="5"/>
  <c r="Y97" i="5" s="1"/>
  <c r="W2670" i="5"/>
  <c r="Y2670" i="5" s="1"/>
  <c r="W2914" i="5"/>
  <c r="Y2914" i="5" s="1"/>
  <c r="W2318" i="5"/>
  <c r="Y2318" i="5" s="1"/>
  <c r="T3184" i="5"/>
  <c r="X3184" i="5" s="1"/>
  <c r="Z3184" i="5"/>
  <c r="T2129" i="5"/>
  <c r="X2129" i="5" s="1"/>
  <c r="Z2129" i="5"/>
  <c r="U2129" i="5"/>
  <c r="W2129" i="5" s="1"/>
  <c r="Y2129" i="5" s="1"/>
  <c r="T569" i="5"/>
  <c r="X569" i="5" s="1"/>
  <c r="W354" i="5"/>
  <c r="Y354" i="5" s="1"/>
  <c r="W500" i="5"/>
  <c r="Y500" i="5" s="1"/>
  <c r="Z1224" i="5"/>
  <c r="AB1224" i="5" s="1"/>
  <c r="U2602" i="5"/>
  <c r="W2602" i="5" s="1"/>
  <c r="Y2602" i="5" s="1"/>
  <c r="W2671" i="5"/>
  <c r="Y2671" i="5" s="1"/>
  <c r="W2573" i="5"/>
  <c r="Y2573" i="5" s="1"/>
  <c r="W2903" i="5"/>
  <c r="Y2903" i="5" s="1"/>
  <c r="X380" i="5"/>
  <c r="AB840" i="5"/>
  <c r="AB991" i="5"/>
  <c r="AB970" i="5"/>
  <c r="AB954" i="5"/>
  <c r="AB938" i="5"/>
  <c r="AB919" i="5"/>
  <c r="AB901" i="5"/>
  <c r="AB878" i="5"/>
  <c r="AB1998" i="5"/>
  <c r="AB1885" i="5"/>
  <c r="W2835" i="5"/>
  <c r="Y2835" i="5" s="1"/>
  <c r="W1537" i="5"/>
  <c r="Y1537" i="5" s="1"/>
  <c r="W3258" i="5"/>
  <c r="Y3258" i="5" s="1"/>
  <c r="W2103" i="5"/>
  <c r="Y2103" i="5" s="1"/>
  <c r="U3435" i="5"/>
  <c r="U3120" i="5"/>
  <c r="W3120" i="5" s="1"/>
  <c r="Y3120" i="5" s="1"/>
  <c r="W2281" i="5"/>
  <c r="Y2281" i="5" s="1"/>
  <c r="AB2374" i="5"/>
  <c r="AB2294" i="5"/>
  <c r="AB2381" i="5"/>
  <c r="AB2117" i="5"/>
  <c r="AB2591" i="5"/>
  <c r="AB2533" i="5"/>
  <c r="AB2488" i="5"/>
  <c r="AB2194" i="5"/>
  <c r="W2141" i="5"/>
  <c r="Y2141" i="5" s="1"/>
  <c r="AB1788" i="5"/>
  <c r="AB1763" i="5"/>
  <c r="AB2123" i="5"/>
  <c r="AB2091" i="5"/>
  <c r="AB1805" i="5"/>
  <c r="AB1635" i="5"/>
  <c r="AB1537" i="5"/>
  <c r="AB1610" i="5"/>
  <c r="AB1276" i="5"/>
  <c r="AB1377" i="5"/>
  <c r="AB1209" i="5"/>
  <c r="AB1161" i="5"/>
  <c r="AB1122" i="5"/>
  <c r="AB1063" i="5"/>
  <c r="AB927" i="5"/>
  <c r="AB1029" i="5"/>
  <c r="AB952" i="5"/>
  <c r="AB852" i="5"/>
  <c r="W1789" i="5"/>
  <c r="Y1789" i="5" s="1"/>
  <c r="W662" i="5"/>
  <c r="Y662" i="5" s="1"/>
  <c r="T1473" i="5"/>
  <c r="X1473" i="5" s="1"/>
  <c r="Z1473" i="5"/>
  <c r="T1664" i="5"/>
  <c r="X1664" i="5" s="1"/>
  <c r="U1664" i="5"/>
  <c r="W1664" i="5" s="1"/>
  <c r="Y1664" i="5" s="1"/>
  <c r="T65" i="5"/>
  <c r="X65" i="5" s="1"/>
  <c r="U65" i="5"/>
  <c r="W65" i="5" s="1"/>
  <c r="Y65" i="5" s="1"/>
  <c r="Z65" i="5"/>
  <c r="T1944" i="5"/>
  <c r="X1944" i="5" s="1"/>
  <c r="Z1944" i="5"/>
  <c r="AB1911" i="5"/>
  <c r="AB3665" i="5"/>
  <c r="AB1583" i="5"/>
  <c r="AB1521" i="5"/>
  <c r="AB1324" i="5"/>
  <c r="Z1992" i="5"/>
  <c r="AB1992" i="5" s="1"/>
  <c r="AB1887" i="5"/>
  <c r="AB1821" i="5"/>
  <c r="AB3380" i="5"/>
  <c r="AB1404" i="5"/>
  <c r="AB1253" i="5"/>
  <c r="AB1077" i="5"/>
  <c r="T3485" i="5"/>
  <c r="X3485" i="5" s="1"/>
  <c r="Z3485" i="5"/>
  <c r="W618" i="5"/>
  <c r="Y618" i="5" s="1"/>
  <c r="X203" i="5"/>
  <c r="W763" i="5"/>
  <c r="Y763" i="5" s="1"/>
  <c r="U508" i="5"/>
  <c r="AB3436" i="5"/>
  <c r="AB1311" i="5"/>
  <c r="AB1298" i="5"/>
  <c r="AB1261" i="5"/>
  <c r="AB1221" i="5"/>
  <c r="AB1204" i="5"/>
  <c r="AB1200" i="5"/>
  <c r="AB1196" i="5"/>
  <c r="AB1187" i="5"/>
  <c r="AB1177" i="5"/>
  <c r="AB1168" i="5"/>
  <c r="AB1153" i="5"/>
  <c r="AB1062" i="5"/>
  <c r="AB1035" i="5"/>
  <c r="AB1008" i="5"/>
  <c r="AB993" i="5"/>
  <c r="AB976" i="5"/>
  <c r="AB822" i="5"/>
  <c r="AB1053" i="5"/>
  <c r="AB1037" i="5"/>
  <c r="AB3624" i="5"/>
  <c r="AB3660" i="5"/>
  <c r="AB3664" i="5"/>
  <c r="AB3437" i="5"/>
  <c r="AB3679" i="5"/>
  <c r="AB3055" i="5"/>
  <c r="AB3309" i="5"/>
  <c r="AB3089" i="5"/>
  <c r="AB3514" i="5"/>
  <c r="AB3378" i="5"/>
  <c r="AB3153" i="5"/>
  <c r="AB3529" i="5"/>
  <c r="AB3113" i="5"/>
  <c r="AB1910" i="5"/>
  <c r="W3233" i="5"/>
  <c r="Y3233" i="5" s="1"/>
  <c r="W1210" i="5"/>
  <c r="Y1210" i="5" s="1"/>
  <c r="AB1631" i="5"/>
  <c r="AB2958" i="5"/>
  <c r="AB2560" i="5"/>
  <c r="AB2502" i="5"/>
  <c r="AB2456" i="5"/>
  <c r="AB2363" i="5"/>
  <c r="V1993" i="5"/>
  <c r="AB3701" i="5"/>
  <c r="AB3685" i="5"/>
  <c r="AB1213" i="5"/>
  <c r="AB1114" i="5"/>
  <c r="AB3232" i="5"/>
  <c r="U2024" i="5"/>
  <c r="W2024" i="5" s="1"/>
  <c r="Y2024" i="5" s="1"/>
  <c r="Z2790" i="5"/>
  <c r="AB2790" i="5" s="1"/>
  <c r="Z1306" i="5"/>
  <c r="AB1306" i="5" s="1"/>
  <c r="AB3669" i="5"/>
  <c r="AB3460" i="5"/>
  <c r="AB3696" i="5"/>
  <c r="AB3695" i="5"/>
  <c r="AB3671" i="5"/>
  <c r="AB3082" i="5"/>
  <c r="AB3375" i="5"/>
  <c r="AB3270" i="5"/>
  <c r="AB2998" i="5"/>
  <c r="AB3433" i="5"/>
  <c r="AB3006" i="5"/>
  <c r="AB3561" i="5"/>
  <c r="AB3413" i="5"/>
  <c r="AB2837" i="5"/>
  <c r="AB2584" i="5"/>
  <c r="AB2963" i="5"/>
  <c r="AB2681" i="5"/>
  <c r="AB2607" i="5"/>
  <c r="AB3301" i="5"/>
  <c r="AB3223" i="5"/>
  <c r="AB3012" i="5"/>
  <c r="AB2908" i="5"/>
  <c r="AB2843" i="5"/>
  <c r="AB3263" i="5"/>
  <c r="AB3214" i="5"/>
  <c r="Z2694" i="5"/>
  <c r="AB2694" i="5" s="1"/>
  <c r="W2759" i="5"/>
  <c r="Y2759" i="5" s="1"/>
  <c r="W2256" i="5"/>
  <c r="Y2256" i="5" s="1"/>
  <c r="W2818" i="5"/>
  <c r="Y2818" i="5" s="1"/>
  <c r="T2034" i="5"/>
  <c r="X2034" i="5" s="1"/>
  <c r="Z2034" i="5"/>
  <c r="W642" i="5"/>
  <c r="Y642" i="5" s="1"/>
  <c r="X500" i="5"/>
  <c r="Z310" i="5"/>
  <c r="X60" i="5"/>
  <c r="X187" i="5"/>
  <c r="U83" i="5"/>
  <c r="X432" i="5"/>
  <c r="X344" i="5"/>
  <c r="W266" i="5"/>
  <c r="Y266" i="5" s="1"/>
  <c r="X145" i="5"/>
  <c r="W558" i="5"/>
  <c r="Y558" i="5" s="1"/>
  <c r="T255" i="5"/>
  <c r="X255" i="5" s="1"/>
  <c r="U734" i="5"/>
  <c r="W734" i="5" s="1"/>
  <c r="Y734" i="5" s="1"/>
  <c r="W510" i="5"/>
  <c r="Y510" i="5" s="1"/>
  <c r="AB2818" i="5"/>
  <c r="AB2799" i="5"/>
  <c r="AB2757" i="5"/>
  <c r="AB2729" i="5"/>
  <c r="AB2701" i="5"/>
  <c r="AB2657" i="5"/>
  <c r="AB2928" i="5"/>
  <c r="W2890" i="5"/>
  <c r="Y2890" i="5" s="1"/>
  <c r="AB2712" i="5"/>
  <c r="AB2625" i="5"/>
  <c r="W2571" i="5"/>
  <c r="Y2571" i="5" s="1"/>
  <c r="AB1786" i="5"/>
  <c r="AB1634" i="5"/>
  <c r="AB1573" i="5"/>
  <c r="AB2021" i="5"/>
  <c r="AB1905" i="5"/>
  <c r="AB1876" i="5"/>
  <c r="AB1818" i="5"/>
  <c r="AB1800" i="5"/>
  <c r="AB1567" i="5"/>
  <c r="AB1546" i="5"/>
  <c r="AB1956" i="5"/>
  <c r="AB1936" i="5"/>
  <c r="AB1871" i="5"/>
  <c r="AB1854" i="5"/>
  <c r="AB1839" i="5"/>
  <c r="AB1823" i="5"/>
  <c r="AB1789" i="5"/>
  <c r="AB1778" i="5"/>
  <c r="AB1762" i="5"/>
  <c r="AB1734" i="5"/>
  <c r="AB1714" i="5"/>
  <c r="AB1692" i="5"/>
  <c r="AB1652" i="5"/>
  <c r="W3494" i="5"/>
  <c r="Y3494" i="5" s="1"/>
  <c r="AB3215" i="5"/>
  <c r="AB1960" i="5"/>
  <c r="AB1930" i="5"/>
  <c r="AB1919" i="5"/>
  <c r="AB1892" i="5"/>
  <c r="W1572" i="5"/>
  <c r="Y1572" i="5" s="1"/>
  <c r="AB1401" i="5"/>
  <c r="AB1309" i="5"/>
  <c r="AB1281" i="5"/>
  <c r="AB1152" i="5"/>
  <c r="AB1109" i="5"/>
  <c r="AB1084" i="5"/>
  <c r="Z2822" i="5"/>
  <c r="AB2822" i="5" s="1"/>
  <c r="U3200" i="5"/>
  <c r="W3200" i="5" s="1"/>
  <c r="Y3200" i="5" s="1"/>
  <c r="AB2517" i="5"/>
  <c r="AB2048" i="5"/>
  <c r="V1337" i="5"/>
  <c r="U2806" i="5"/>
  <c r="AB3486" i="5"/>
  <c r="AB3457" i="5"/>
  <c r="AB3438" i="5"/>
  <c r="AB3293" i="5"/>
  <c r="AB2875" i="5"/>
  <c r="AB1491" i="5"/>
  <c r="AB1013" i="5"/>
  <c r="U2702" i="5"/>
  <c r="W2702" i="5" s="1"/>
  <c r="Y2702" i="5" s="1"/>
  <c r="U2814" i="5"/>
  <c r="W2814" i="5" s="1"/>
  <c r="Y2814" i="5" s="1"/>
  <c r="AB3155" i="5"/>
  <c r="AB3364" i="5"/>
  <c r="AB3275" i="5"/>
  <c r="AB3022" i="5"/>
  <c r="AB3706" i="5"/>
  <c r="AB2840" i="5"/>
  <c r="AB2720" i="5"/>
  <c r="AB2665" i="5"/>
  <c r="AB2523" i="5"/>
  <c r="AB2888" i="5"/>
  <c r="AB2820" i="5"/>
  <c r="AB2563" i="5"/>
  <c r="W2607" i="5"/>
  <c r="Y2607" i="5" s="1"/>
  <c r="Z2586" i="5"/>
  <c r="AB2586" i="5" s="1"/>
  <c r="AB3591" i="5"/>
  <c r="AB3533" i="5"/>
  <c r="AB3441" i="5"/>
  <c r="AB3614" i="5"/>
  <c r="AB3464" i="5"/>
  <c r="AB3470" i="5"/>
  <c r="AB3182" i="5"/>
  <c r="AB3365" i="5"/>
  <c r="AB3104" i="5"/>
  <c r="AB3618" i="5"/>
  <c r="AB3504" i="5"/>
  <c r="AB2876" i="5"/>
  <c r="AB2350" i="5"/>
  <c r="AB2314" i="5"/>
  <c r="AB2292" i="5"/>
  <c r="AB2148" i="5"/>
  <c r="AB2134" i="5"/>
  <c r="AB2066" i="5"/>
  <c r="AB2460" i="5"/>
  <c r="AB2346" i="5"/>
  <c r="AB2172" i="5"/>
  <c r="AB1665" i="5"/>
  <c r="AB1464" i="5"/>
  <c r="AB1093" i="5"/>
  <c r="AB977" i="5"/>
  <c r="AB842" i="5"/>
  <c r="AB1030" i="5"/>
  <c r="AB999" i="5"/>
  <c r="W1253" i="5"/>
  <c r="Y1253" i="5" s="1"/>
  <c r="W1237" i="5"/>
  <c r="Y1237" i="5" s="1"/>
  <c r="N1767" i="5"/>
  <c r="V1767" i="5"/>
  <c r="U1767" i="5"/>
  <c r="V1725" i="5"/>
  <c r="N1725" i="5"/>
  <c r="AB709" i="5"/>
  <c r="AB683" i="5"/>
  <c r="AB660" i="5"/>
  <c r="X478" i="5"/>
  <c r="W402" i="5"/>
  <c r="Y402" i="5" s="1"/>
  <c r="W238" i="5"/>
  <c r="Y238" i="5" s="1"/>
  <c r="U163" i="5"/>
  <c r="W163" i="5" s="1"/>
  <c r="Y163" i="5" s="1"/>
  <c r="X602" i="5"/>
  <c r="W742" i="5"/>
  <c r="Y742" i="5" s="1"/>
  <c r="U809" i="5"/>
  <c r="Z611" i="5"/>
  <c r="U547" i="5"/>
  <c r="W547" i="5" s="1"/>
  <c r="Y547" i="5" s="1"/>
  <c r="W328" i="5"/>
  <c r="Y328" i="5" s="1"/>
  <c r="X264" i="5"/>
  <c r="W781" i="5"/>
  <c r="Y781" i="5" s="1"/>
  <c r="Z616" i="5"/>
  <c r="X484" i="5"/>
  <c r="W417" i="5"/>
  <c r="Y417" i="5" s="1"/>
  <c r="AB2499" i="5"/>
  <c r="W2021" i="5"/>
  <c r="Y2021" i="5" s="1"/>
  <c r="AB1399" i="5"/>
  <c r="AB2407" i="5"/>
  <c r="AB2395" i="5"/>
  <c r="AB2351" i="5"/>
  <c r="AB2343" i="5"/>
  <c r="AB2182" i="5"/>
  <c r="AB2121" i="5"/>
  <c r="AB2061" i="5"/>
  <c r="AB1889" i="5"/>
  <c r="AB2541" i="5"/>
  <c r="AB2191" i="5"/>
  <c r="AB2156" i="5"/>
  <c r="AB2140" i="5"/>
  <c r="AB2004" i="5"/>
  <c r="AB1945" i="5"/>
  <c r="AB1809" i="5"/>
  <c r="AB1870" i="5"/>
  <c r="AB1853" i="5"/>
  <c r="AB1589" i="5"/>
  <c r="AB1520" i="5"/>
  <c r="AB1461" i="5"/>
  <c r="W1390" i="5"/>
  <c r="Y1390" i="5" s="1"/>
  <c r="AB1330" i="5"/>
  <c r="U2822" i="5"/>
  <c r="W2822" i="5" s="1"/>
  <c r="Y2822" i="5" s="1"/>
  <c r="U2594" i="5"/>
  <c r="W2594" i="5" s="1"/>
  <c r="Y2594" i="5" s="1"/>
  <c r="U1224" i="5"/>
  <c r="W1224" i="5" s="1"/>
  <c r="Y1224" i="5" s="1"/>
  <c r="AB3654" i="5"/>
  <c r="AB3622" i="5"/>
  <c r="AB3526" i="5"/>
  <c r="AB3500" i="5"/>
  <c r="W3399" i="5"/>
  <c r="Y3399" i="5" s="1"/>
  <c r="AB1034" i="5"/>
  <c r="AB988" i="5"/>
  <c r="AB967" i="5"/>
  <c r="AB951" i="5"/>
  <c r="AB935" i="5"/>
  <c r="U2642" i="5"/>
  <c r="W2642" i="5" s="1"/>
  <c r="Y2642" i="5" s="1"/>
  <c r="AB2581" i="5"/>
  <c r="AB2427" i="5"/>
  <c r="AB1696" i="5"/>
  <c r="AB1046" i="5"/>
  <c r="AB1021" i="5"/>
  <c r="AB966" i="5"/>
  <c r="AB950" i="5"/>
  <c r="AB934" i="5"/>
  <c r="AB886" i="5"/>
  <c r="Z2878" i="5"/>
  <c r="AB2878" i="5" s="1"/>
  <c r="Z2362" i="5"/>
  <c r="AB2362" i="5" s="1"/>
  <c r="AB3567" i="5"/>
  <c r="AB2994" i="5"/>
  <c r="AB3030" i="5"/>
  <c r="AB2739" i="5"/>
  <c r="AB2646" i="5"/>
  <c r="AB2832" i="5"/>
  <c r="AB2803" i="5"/>
  <c r="AB2753" i="5"/>
  <c r="AB2663" i="5"/>
  <c r="AB2620" i="5"/>
  <c r="AB2441" i="5"/>
  <c r="AB2392" i="5"/>
  <c r="AB1807" i="5"/>
  <c r="AB2403" i="5"/>
  <c r="AB2324" i="5"/>
  <c r="AB2046" i="5"/>
  <c r="AB1816" i="5"/>
  <c r="AB2181" i="5"/>
  <c r="AB2574" i="5"/>
  <c r="AB2495" i="5"/>
  <c r="AB2476" i="5"/>
  <c r="AB2446" i="5"/>
  <c r="AB2313" i="5"/>
  <c r="W2122" i="5"/>
  <c r="Y2122" i="5" s="1"/>
  <c r="AB1500" i="5"/>
  <c r="AB1296" i="5"/>
  <c r="AB1240" i="5"/>
  <c r="AB987" i="5"/>
  <c r="AB995" i="5"/>
  <c r="AB848" i="5"/>
  <c r="Z3272" i="5"/>
  <c r="AB3272" i="5" s="1"/>
  <c r="Z2706" i="5"/>
  <c r="AB2706" i="5" s="1"/>
  <c r="U948" i="5"/>
  <c r="AB2129" i="5"/>
  <c r="N1026" i="5"/>
  <c r="V1026" i="5"/>
  <c r="W1026" i="5" s="1"/>
  <c r="Y1026" i="5" s="1"/>
  <c r="N1491" i="5"/>
  <c r="V1491" i="5"/>
  <c r="W1491" i="5" s="1"/>
  <c r="Y1491" i="5" s="1"/>
  <c r="V1597" i="5"/>
  <c r="N1597" i="5"/>
  <c r="U1597" i="5"/>
  <c r="V1060" i="5"/>
  <c r="W1060" i="5" s="1"/>
  <c r="Y1060" i="5" s="1"/>
  <c r="N1060" i="5"/>
  <c r="N1269" i="5"/>
  <c r="V1269" i="5"/>
  <c r="W1269" i="5" s="1"/>
  <c r="Y1269" i="5" s="1"/>
  <c r="T1783" i="5"/>
  <c r="X1783" i="5" s="1"/>
  <c r="U1783" i="5"/>
  <c r="W1783" i="5" s="1"/>
  <c r="Y1783" i="5" s="1"/>
  <c r="U494" i="5"/>
  <c r="W494" i="5" s="1"/>
  <c r="Y494" i="5" s="1"/>
  <c r="X442" i="5"/>
  <c r="AB3485" i="5"/>
  <c r="W2839" i="5"/>
  <c r="Y2839" i="5" s="1"/>
  <c r="U2034" i="5"/>
  <c r="U2198" i="5"/>
  <c r="W2198" i="5" s="1"/>
  <c r="Y2198" i="5" s="1"/>
  <c r="W2528" i="5"/>
  <c r="Y2528" i="5" s="1"/>
  <c r="U2538" i="5"/>
  <c r="W1689" i="5"/>
  <c r="Y1689" i="5" s="1"/>
  <c r="W3728" i="5"/>
  <c r="Y3728" i="5" s="1"/>
  <c r="W2802" i="5"/>
  <c r="Y2802" i="5" s="1"/>
  <c r="N2260" i="5"/>
  <c r="V2260" i="5"/>
  <c r="W2260" i="5" s="1"/>
  <c r="Y2260" i="5" s="1"/>
  <c r="T3327" i="5"/>
  <c r="X3327" i="5" s="1"/>
  <c r="Z3327" i="5"/>
  <c r="T1357" i="5"/>
  <c r="X1357" i="5" s="1"/>
  <c r="Z1357" i="5"/>
  <c r="T1908" i="5"/>
  <c r="X1908" i="5" s="1"/>
  <c r="Z1908" i="5"/>
  <c r="U1908" i="5"/>
  <c r="W1908" i="5" s="1"/>
  <c r="Y1908" i="5" s="1"/>
  <c r="T3452" i="5"/>
  <c r="X3452" i="5" s="1"/>
  <c r="Z3452" i="5"/>
  <c r="T3285" i="5"/>
  <c r="X3285" i="5" s="1"/>
  <c r="Z3285" i="5"/>
  <c r="T1513" i="5"/>
  <c r="X1513" i="5" s="1"/>
  <c r="Z1513" i="5"/>
  <c r="T3242" i="5"/>
  <c r="X3242" i="5" s="1"/>
  <c r="Z3242" i="5"/>
  <c r="T3141" i="5"/>
  <c r="X3141" i="5" s="1"/>
  <c r="Z3141" i="5"/>
  <c r="T3321" i="5"/>
  <c r="X3321" i="5" s="1"/>
  <c r="Z3321" i="5"/>
  <c r="T1449" i="5"/>
  <c r="X1449" i="5" s="1"/>
  <c r="U1449" i="5"/>
  <c r="T1086" i="5"/>
  <c r="X1086" i="5" s="1"/>
  <c r="Z1086" i="5"/>
  <c r="T1423" i="5"/>
  <c r="X1423" i="5" s="1"/>
  <c r="U1423" i="5"/>
  <c r="W1423" i="5" s="1"/>
  <c r="Y1423" i="5" s="1"/>
  <c r="Z451" i="5"/>
  <c r="X414" i="5"/>
  <c r="X287" i="5"/>
  <c r="W721" i="5"/>
  <c r="Y721" i="5" s="1"/>
  <c r="W371" i="5"/>
  <c r="Y371" i="5" s="1"/>
  <c r="W703" i="5"/>
  <c r="Y703" i="5" s="1"/>
  <c r="W637" i="5"/>
  <c r="Y637" i="5" s="1"/>
  <c r="W559" i="5"/>
  <c r="Y559" i="5" s="1"/>
  <c r="W658" i="5"/>
  <c r="Y658" i="5" s="1"/>
  <c r="T319" i="5"/>
  <c r="X319" i="5" s="1"/>
  <c r="W254" i="5"/>
  <c r="Y254" i="5" s="1"/>
  <c r="X73" i="5"/>
  <c r="T43" i="5"/>
  <c r="X43" i="5" s="1"/>
  <c r="X738" i="5"/>
  <c r="X675" i="5"/>
  <c r="X689" i="5"/>
  <c r="X209" i="5"/>
  <c r="X177" i="5"/>
  <c r="T38" i="5"/>
  <c r="X38" i="5" s="1"/>
  <c r="X685" i="5"/>
  <c r="X632" i="5"/>
  <c r="X555" i="5"/>
  <c r="U414" i="5"/>
  <c r="X474" i="5"/>
  <c r="X83" i="5"/>
  <c r="W54" i="5"/>
  <c r="Y54" i="5" s="1"/>
  <c r="X759" i="5"/>
  <c r="X726" i="5"/>
  <c r="W496" i="5"/>
  <c r="Y496" i="5" s="1"/>
  <c r="X280" i="5"/>
  <c r="W95" i="5"/>
  <c r="Y95" i="5" s="1"/>
  <c r="T717" i="5"/>
  <c r="X717" i="5" s="1"/>
  <c r="X742" i="5"/>
  <c r="X809" i="5"/>
  <c r="Z569" i="5"/>
  <c r="X494" i="5"/>
  <c r="W442" i="5"/>
  <c r="Y442" i="5" s="1"/>
  <c r="W287" i="5"/>
  <c r="Y287" i="5" s="1"/>
  <c r="X687" i="5"/>
  <c r="Z691" i="5"/>
  <c r="AB691" i="5" s="1"/>
  <c r="T734" i="5"/>
  <c r="X734" i="5" s="1"/>
  <c r="T573" i="5"/>
  <c r="AB573" i="5" s="1"/>
  <c r="W594" i="5"/>
  <c r="Y594" i="5" s="1"/>
  <c r="W477" i="5"/>
  <c r="Y477" i="5" s="1"/>
  <c r="X431" i="5"/>
  <c r="X322" i="5"/>
  <c r="X250" i="5"/>
  <c r="U247" i="5"/>
  <c r="W247" i="5" s="1"/>
  <c r="Y247" i="5" s="1"/>
  <c r="X190" i="5"/>
  <c r="W132" i="5"/>
  <c r="Y132" i="5" s="1"/>
  <c r="X107" i="5"/>
  <c r="X80" i="5"/>
  <c r="X543" i="5"/>
  <c r="W738" i="5"/>
  <c r="Y738" i="5" s="1"/>
  <c r="AB3332" i="5"/>
  <c r="AB3156" i="5"/>
  <c r="AB3105" i="5"/>
  <c r="AB3690" i="5"/>
  <c r="AB2877" i="5"/>
  <c r="AB2864" i="5"/>
  <c r="AB2839" i="5"/>
  <c r="AB2786" i="5"/>
  <c r="AB2776" i="5"/>
  <c r="AB2731" i="5"/>
  <c r="AB2684" i="5"/>
  <c r="AB2553" i="5"/>
  <c r="AB2982" i="5"/>
  <c r="AB2959" i="5"/>
  <c r="AB2920" i="5"/>
  <c r="AB2652" i="5"/>
  <c r="AB2435" i="5"/>
  <c r="AB1849" i="5"/>
  <c r="W2363" i="5"/>
  <c r="Y2363" i="5" s="1"/>
  <c r="AB2420" i="5"/>
  <c r="AB1173" i="5"/>
  <c r="AB2995" i="5"/>
  <c r="AB3061" i="5"/>
  <c r="AB3686" i="5"/>
  <c r="AB3589" i="5"/>
  <c r="AB3573" i="5"/>
  <c r="AB3450" i="5"/>
  <c r="AB3217" i="5"/>
  <c r="AB2956" i="5"/>
  <c r="AB2930" i="5"/>
  <c r="AB2891" i="5"/>
  <c r="AB2834" i="5"/>
  <c r="AB2821" i="5"/>
  <c r="AB2752" i="5"/>
  <c r="AB2630" i="5"/>
  <c r="AB2598" i="5"/>
  <c r="AB2555" i="5"/>
  <c r="AB2940" i="5"/>
  <c r="AB2907" i="5"/>
  <c r="AB2783" i="5"/>
  <c r="AB2667" i="5"/>
  <c r="AB2859" i="5"/>
  <c r="AB2802" i="5"/>
  <c r="AB2697" i="5"/>
  <c r="AB2673" i="5"/>
  <c r="AB2604" i="5"/>
  <c r="AB2568" i="5"/>
  <c r="AB2423" i="5"/>
  <c r="AB2306" i="5"/>
  <c r="AB2289" i="5"/>
  <c r="AB2589" i="5"/>
  <c r="W1868" i="5"/>
  <c r="Y1868" i="5" s="1"/>
  <c r="AB1837" i="5"/>
  <c r="AB1794" i="5"/>
  <c r="AB1753" i="5"/>
  <c r="AB1730" i="5"/>
  <c r="W1596" i="5"/>
  <c r="Y1596" i="5" s="1"/>
  <c r="AB1971" i="5"/>
  <c r="AB1953" i="5"/>
  <c r="W1832" i="5"/>
  <c r="Y1832" i="5" s="1"/>
  <c r="AB2014" i="5"/>
  <c r="AB1999" i="5"/>
  <c r="Z3467" i="5"/>
  <c r="AB3467" i="5" s="1"/>
  <c r="Z2634" i="5"/>
  <c r="AB2634" i="5" s="1"/>
  <c r="AB3432" i="5"/>
  <c r="AB3682" i="5"/>
  <c r="AB3652" i="5"/>
  <c r="AB3636" i="5"/>
  <c r="AB3620" i="5"/>
  <c r="AB3604" i="5"/>
  <c r="AB3588" i="5"/>
  <c r="AB3572" i="5"/>
  <c r="AB3555" i="5"/>
  <c r="AB2894" i="5"/>
  <c r="AB2595" i="5"/>
  <c r="AB2485" i="5"/>
  <c r="AB2464" i="5"/>
  <c r="AB1962" i="5"/>
  <c r="AB1596" i="5"/>
  <c r="AB2036" i="5"/>
  <c r="W1980" i="5"/>
  <c r="Y1980" i="5" s="1"/>
  <c r="AB1935" i="5"/>
  <c r="AB1863" i="5"/>
  <c r="AB2019" i="5"/>
  <c r="AB2007" i="5"/>
  <c r="AB1981" i="5"/>
  <c r="AB1580" i="5"/>
  <c r="AB1564" i="5"/>
  <c r="AB1334" i="5"/>
  <c r="AB1129" i="5"/>
  <c r="AB1022" i="5"/>
  <c r="AB3331" i="5"/>
  <c r="AB3066" i="5"/>
  <c r="AB3051" i="5"/>
  <c r="AB2901" i="5"/>
  <c r="AB2853" i="5"/>
  <c r="AB2468" i="5"/>
  <c r="AB1852" i="5"/>
  <c r="AB1716" i="5"/>
  <c r="AB1688" i="5"/>
  <c r="AB1963" i="5"/>
  <c r="AB1932" i="5"/>
  <c r="AB1917" i="5"/>
  <c r="AB1264" i="5"/>
  <c r="AB1439" i="5"/>
  <c r="AB1169" i="5"/>
  <c r="AB1158" i="5"/>
  <c r="AB945" i="5"/>
  <c r="AB1135" i="5"/>
  <c r="Z2602" i="5"/>
  <c r="AB2602" i="5" s="1"/>
  <c r="Z2814" i="5"/>
  <c r="AB2814" i="5" s="1"/>
  <c r="V3086" i="5"/>
  <c r="W3086" i="5" s="1"/>
  <c r="Y3086" i="5" s="1"/>
  <c r="N3086" i="5"/>
  <c r="T1725" i="5"/>
  <c r="X1725" i="5" s="1"/>
  <c r="U1725" i="5"/>
  <c r="W1725" i="5" s="1"/>
  <c r="Y1725" i="5" s="1"/>
  <c r="V3114" i="5"/>
  <c r="W3114" i="5" s="1"/>
  <c r="Y3114" i="5" s="1"/>
  <c r="N3114" i="5"/>
  <c r="N1763" i="5"/>
  <c r="V1763" i="5"/>
  <c r="U1763" i="5"/>
  <c r="N3329" i="5"/>
  <c r="V3329" i="5"/>
  <c r="W3329" i="5" s="1"/>
  <c r="Y3329" i="5" s="1"/>
  <c r="AB1033" i="5"/>
  <c r="AB933" i="5"/>
  <c r="AB912" i="5"/>
  <c r="AB902" i="5"/>
  <c r="AB881" i="5"/>
  <c r="AB814" i="5"/>
  <c r="Z3220" i="5"/>
  <c r="AB3220" i="5" s="1"/>
  <c r="Z3224" i="5"/>
  <c r="AB3224" i="5" s="1"/>
  <c r="AB2461" i="5"/>
  <c r="AB2339" i="5"/>
  <c r="AB2180" i="5"/>
  <c r="AB2378" i="5"/>
  <c r="AB2276" i="5"/>
  <c r="AB2199" i="5"/>
  <c r="AB2176" i="5"/>
  <c r="AB1797" i="5"/>
  <c r="AB1764" i="5"/>
  <c r="AB1705" i="5"/>
  <c r="AB2118" i="5"/>
  <c r="AB2086" i="5"/>
  <c r="AB1402" i="5"/>
  <c r="AB1542" i="5"/>
  <c r="AB1313" i="5"/>
  <c r="AB1243" i="5"/>
  <c r="AB1147" i="5"/>
  <c r="AB1453" i="5"/>
  <c r="AB1392" i="5"/>
  <c r="AB1190" i="5"/>
  <c r="AB1121" i="5"/>
  <c r="AB1009" i="5"/>
  <c r="AB1074" i="5"/>
  <c r="AB1549" i="5"/>
  <c r="N2864" i="5"/>
  <c r="V2864" i="5"/>
  <c r="V1790" i="5"/>
  <c r="W1790" i="5" s="1"/>
  <c r="Y1790" i="5" s="1"/>
  <c r="N1790" i="5"/>
  <c r="V3118" i="5"/>
  <c r="W3118" i="5" s="1"/>
  <c r="Y3118" i="5" s="1"/>
  <c r="N3118" i="5"/>
  <c r="V3713" i="5"/>
  <c r="N3713" i="5"/>
  <c r="U3713" i="5"/>
  <c r="N2564" i="5"/>
  <c r="V2564" i="5"/>
  <c r="W2564" i="5" s="1"/>
  <c r="Y2564" i="5" s="1"/>
  <c r="N1333" i="5"/>
  <c r="V1333" i="5"/>
  <c r="W1333" i="5" s="1"/>
  <c r="Y1333" i="5" s="1"/>
  <c r="Z1725" i="5"/>
  <c r="W2959" i="5"/>
  <c r="Y2959" i="5" s="1"/>
  <c r="X683" i="5"/>
  <c r="X533" i="5"/>
  <c r="X110" i="5"/>
  <c r="X793" i="5"/>
  <c r="X725" i="5"/>
  <c r="X95" i="5"/>
  <c r="U717" i="5"/>
  <c r="X430" i="5"/>
  <c r="W668" i="5"/>
  <c r="Y668" i="5" s="1"/>
  <c r="X594" i="5"/>
  <c r="W151" i="5"/>
  <c r="Y151" i="5" s="1"/>
  <c r="W2953" i="5"/>
  <c r="Y2953" i="5" s="1"/>
  <c r="U2742" i="5"/>
  <c r="W2742" i="5" s="1"/>
  <c r="Y2742" i="5" s="1"/>
  <c r="U2690" i="5"/>
  <c r="W2690" i="5" s="1"/>
  <c r="Y2690" i="5" s="1"/>
  <c r="AB2781" i="5"/>
  <c r="AB3185" i="5"/>
  <c r="AB3150" i="5"/>
  <c r="AB3128" i="5"/>
  <c r="AB3111" i="5"/>
  <c r="AB3095" i="5"/>
  <c r="AB3073" i="5"/>
  <c r="AB3041" i="5"/>
  <c r="AB3026" i="5"/>
  <c r="AB2715" i="5"/>
  <c r="AB2777" i="5"/>
  <c r="AB2629" i="5"/>
  <c r="AB2327" i="5"/>
  <c r="AB1949" i="5"/>
  <c r="AB2447" i="5"/>
  <c r="AB2405" i="5"/>
  <c r="AB2355" i="5"/>
  <c r="AB2259" i="5"/>
  <c r="AB2005" i="5"/>
  <c r="AB2337" i="5"/>
  <c r="AB2173" i="5"/>
  <c r="AB2566" i="5"/>
  <c r="AB2340" i="5"/>
  <c r="AB2160" i="5"/>
  <c r="AB1782" i="5"/>
  <c r="AB1719" i="5"/>
  <c r="AB1676" i="5"/>
  <c r="AB1646" i="5"/>
  <c r="AB1575" i="5"/>
  <c r="AB1768" i="5"/>
  <c r="AB1469" i="5"/>
  <c r="AB1796" i="5"/>
  <c r="AB2107" i="5"/>
  <c r="AB1515" i="5"/>
  <c r="AB1134" i="5"/>
  <c r="AB1199" i="5"/>
  <c r="AB1139" i="5"/>
  <c r="AB960" i="5"/>
  <c r="AB923" i="5"/>
  <c r="AB861" i="5"/>
  <c r="AB1024" i="5"/>
  <c r="AB913" i="5"/>
  <c r="AB899" i="5"/>
  <c r="AB3593" i="5"/>
  <c r="AB3535" i="5"/>
  <c r="AB3425" i="5"/>
  <c r="AB3616" i="5"/>
  <c r="AB3472" i="5"/>
  <c r="AB3610" i="5"/>
  <c r="AB2986" i="5"/>
  <c r="AB2922" i="5"/>
  <c r="AB2638" i="5"/>
  <c r="AB2470" i="5"/>
  <c r="AB2858" i="5"/>
  <c r="AB2828" i="5"/>
  <c r="AB3134" i="5"/>
  <c r="AB2458" i="5"/>
  <c r="AB2366" i="5"/>
  <c r="AB2272" i="5"/>
  <c r="AB2075" i="5"/>
  <c r="AB1982" i="5"/>
  <c r="AB2404" i="5"/>
  <c r="AB2163" i="5"/>
  <c r="AB2515" i="5"/>
  <c r="AB2097" i="5"/>
  <c r="AB2162" i="5"/>
  <c r="AB1642" i="5"/>
  <c r="AB1365" i="5"/>
  <c r="AB1603" i="5"/>
  <c r="AB1752" i="5"/>
  <c r="AB1649" i="5"/>
  <c r="AB1630" i="5"/>
  <c r="AB1602" i="5"/>
  <c r="AB1463" i="5"/>
  <c r="AB1532" i="5"/>
  <c r="AB1459" i="5"/>
  <c r="AB1260" i="5"/>
  <c r="AB1413" i="5"/>
  <c r="AB1376" i="5"/>
  <c r="AB1344" i="5"/>
  <c r="AB1282" i="5"/>
  <c r="AB1342" i="5"/>
  <c r="AB1286" i="5"/>
  <c r="AB1154" i="5"/>
  <c r="AB877" i="5"/>
  <c r="AB956" i="5"/>
  <c r="AB929" i="5"/>
  <c r="AB984" i="5"/>
  <c r="Z2726" i="5"/>
  <c r="AB2726" i="5" s="1"/>
  <c r="U2650" i="5"/>
  <c r="W2650" i="5" s="1"/>
  <c r="Y2650" i="5" s="1"/>
  <c r="U2586" i="5"/>
  <c r="U2738" i="5"/>
  <c r="W2738" i="5" s="1"/>
  <c r="Y2738" i="5" s="1"/>
  <c r="AB3692" i="5"/>
  <c r="AB3656" i="5"/>
  <c r="AB3565" i="5"/>
  <c r="AB3482" i="5"/>
  <c r="AB3680" i="5"/>
  <c r="AB3518" i="5"/>
  <c r="AB3557" i="5"/>
  <c r="AB3699" i="5"/>
  <c r="AB3675" i="5"/>
  <c r="AB3315" i="5"/>
  <c r="AB3002" i="5"/>
  <c r="AB2342" i="5"/>
  <c r="AB2297" i="5"/>
  <c r="AB2136" i="5"/>
  <c r="AB2105" i="5"/>
  <c r="AB2386" i="5"/>
  <c r="AB2267" i="5"/>
  <c r="AB2217" i="5"/>
  <c r="AB2070" i="5"/>
  <c r="AB1620" i="5"/>
  <c r="AB1559" i="5"/>
  <c r="AB1811" i="5"/>
  <c r="AB1770" i="5"/>
  <c r="AB1708" i="5"/>
  <c r="AB1777" i="5"/>
  <c r="AB1233" i="5"/>
  <c r="AB1466" i="5"/>
  <c r="AB1368" i="5"/>
  <c r="AB1249" i="5"/>
  <c r="AB1136" i="5"/>
  <c r="AB1251" i="5"/>
  <c r="AB1126" i="5"/>
  <c r="AB885" i="5"/>
  <c r="AB1712" i="5"/>
  <c r="AB1592" i="5"/>
  <c r="N2402" i="5"/>
  <c r="V2402" i="5"/>
  <c r="W2402" i="5" s="1"/>
  <c r="Y2402" i="5" s="1"/>
  <c r="N3119" i="5"/>
  <c r="U3119" i="5"/>
  <c r="V3119" i="5"/>
  <c r="V1826" i="5"/>
  <c r="W1826" i="5" s="1"/>
  <c r="Y1826" i="5" s="1"/>
  <c r="N1826" i="5"/>
  <c r="N2544" i="5"/>
  <c r="V2544" i="5"/>
  <c r="W2544" i="5" s="1"/>
  <c r="Y2544" i="5" s="1"/>
  <c r="N3067" i="5"/>
  <c r="V3067" i="5"/>
  <c r="W3067" i="5" s="1"/>
  <c r="Y3067" i="5" s="1"/>
  <c r="N865" i="5"/>
  <c r="U865" i="5"/>
  <c r="V865" i="5"/>
  <c r="V3066" i="5"/>
  <c r="W3066" i="5" s="1"/>
  <c r="Y3066" i="5" s="1"/>
  <c r="N3066" i="5"/>
  <c r="U38" i="5"/>
  <c r="W38" i="5" s="1"/>
  <c r="Y38" i="5" s="1"/>
  <c r="W226" i="5"/>
  <c r="Y226" i="5" s="1"/>
  <c r="U573" i="5"/>
  <c r="W573" i="5" s="1"/>
  <c r="Y573" i="5" s="1"/>
  <c r="U539" i="5"/>
  <c r="X388" i="5"/>
  <c r="W608" i="5"/>
  <c r="Y608" i="5" s="1"/>
  <c r="X540" i="5"/>
  <c r="W446" i="5"/>
  <c r="Y446" i="5" s="1"/>
  <c r="U528" i="5"/>
  <c r="X506" i="5"/>
  <c r="W651" i="5"/>
  <c r="Y651" i="5" s="1"/>
  <c r="W619" i="5"/>
  <c r="Y619" i="5" s="1"/>
  <c r="W565" i="5"/>
  <c r="Y565" i="5" s="1"/>
  <c r="W521" i="5"/>
  <c r="Y521" i="5" s="1"/>
  <c r="W557" i="5"/>
  <c r="Y557" i="5" s="1"/>
  <c r="W464" i="5"/>
  <c r="Y464" i="5" s="1"/>
  <c r="W473" i="5"/>
  <c r="Y473" i="5" s="1"/>
  <c r="Z319" i="5"/>
  <c r="X235" i="5"/>
  <c r="W192" i="5"/>
  <c r="Y192" i="5" s="1"/>
  <c r="U123" i="5"/>
  <c r="X151" i="5"/>
  <c r="X703" i="5"/>
  <c r="X721" i="5"/>
  <c r="X803" i="5"/>
  <c r="X653" i="5"/>
  <c r="X621" i="5"/>
  <c r="X565" i="5"/>
  <c r="X522" i="5"/>
  <c r="X642" i="5"/>
  <c r="X557" i="5"/>
  <c r="X524" i="5"/>
  <c r="X508" i="5"/>
  <c r="X373" i="5"/>
  <c r="X282" i="5"/>
  <c r="X254" i="5"/>
  <c r="X283" i="5"/>
  <c r="X242" i="5"/>
  <c r="X41" i="5"/>
  <c r="X795" i="5"/>
  <c r="X407" i="5"/>
  <c r="X383" i="5"/>
  <c r="T451" i="5"/>
  <c r="X451" i="5" s="1"/>
  <c r="X276" i="5"/>
  <c r="W710" i="5"/>
  <c r="Y710" i="5" s="1"/>
  <c r="X805" i="5"/>
  <c r="X624" i="5"/>
  <c r="W584" i="5"/>
  <c r="Y584" i="5" s="1"/>
  <c r="X673" i="5"/>
  <c r="X436" i="5"/>
  <c r="X308" i="5"/>
  <c r="W433" i="5"/>
  <c r="Y433" i="5" s="1"/>
  <c r="W432" i="5"/>
  <c r="Y432" i="5" s="1"/>
  <c r="W640" i="5"/>
  <c r="Y640" i="5" s="1"/>
  <c r="T611" i="5"/>
  <c r="X611" i="5" s="1"/>
  <c r="X558" i="5"/>
  <c r="X461" i="5"/>
  <c r="U429" i="5"/>
  <c r="W429" i="5" s="1"/>
  <c r="Y429" i="5" s="1"/>
  <c r="X171" i="5"/>
  <c r="X122" i="5"/>
  <c r="W435" i="5"/>
  <c r="Y435" i="5" s="1"/>
  <c r="X409" i="5"/>
  <c r="X56" i="5"/>
  <c r="W675" i="5"/>
  <c r="Y675" i="5" s="1"/>
  <c r="U3184" i="5"/>
  <c r="W2187" i="5"/>
  <c r="Y2187" i="5" s="1"/>
  <c r="W1794" i="5"/>
  <c r="Y1794" i="5" s="1"/>
  <c r="AB1511" i="5"/>
  <c r="AB1493" i="5"/>
  <c r="AB926" i="5"/>
  <c r="AB868" i="5"/>
  <c r="AB821" i="5"/>
  <c r="AB1050" i="5"/>
  <c r="U1944" i="5"/>
  <c r="W1084" i="5"/>
  <c r="Y1084" i="5" s="1"/>
  <c r="AB897" i="5"/>
  <c r="W1085" i="5"/>
  <c r="Y1085" i="5" s="1"/>
  <c r="AB1081" i="5"/>
  <c r="W840" i="5"/>
  <c r="Y840" i="5" s="1"/>
  <c r="U2846" i="5"/>
  <c r="W2846" i="5" s="1"/>
  <c r="Y2846" i="5" s="1"/>
  <c r="U3144" i="5"/>
  <c r="W3144" i="5" s="1"/>
  <c r="Y3144" i="5" s="1"/>
  <c r="AB2452" i="5"/>
  <c r="W1973" i="5"/>
  <c r="Y1973" i="5" s="1"/>
  <c r="Z1881" i="5"/>
  <c r="AB1881" i="5" s="1"/>
  <c r="W1400" i="5"/>
  <c r="Y1400" i="5" s="1"/>
  <c r="AB3237" i="5"/>
  <c r="AB1032" i="5"/>
  <c r="AB971" i="5"/>
  <c r="AB1006" i="5"/>
  <c r="AB974" i="5"/>
  <c r="AB958" i="5"/>
  <c r="AB942" i="5"/>
  <c r="AB925" i="5"/>
  <c r="AB873" i="5"/>
  <c r="Z2734" i="5"/>
  <c r="AB2734" i="5" s="1"/>
  <c r="Z2538" i="5"/>
  <c r="AB2538" i="5" s="1"/>
  <c r="U2878" i="5"/>
  <c r="Z2750" i="5"/>
  <c r="AB2750" i="5" s="1"/>
  <c r="Z2626" i="5"/>
  <c r="AB2626" i="5" s="1"/>
  <c r="Z2024" i="5"/>
  <c r="AB2024" i="5" s="1"/>
  <c r="U1306" i="5"/>
  <c r="W1306" i="5" s="1"/>
  <c r="Y1306" i="5" s="1"/>
  <c r="AB3577" i="5"/>
  <c r="AB3476" i="5"/>
  <c r="AB3600" i="5"/>
  <c r="AB3401" i="5"/>
  <c r="AB3357" i="5"/>
  <c r="AB3367" i="5"/>
  <c r="AB3349" i="5"/>
  <c r="AB2965" i="5"/>
  <c r="AB3346" i="5"/>
  <c r="AB3307" i="5"/>
  <c r="AB3052" i="5"/>
  <c r="AB2952" i="5"/>
  <c r="AB3218" i="5"/>
  <c r="AB3154" i="5"/>
  <c r="AB3078" i="5"/>
  <c r="AB3027" i="5"/>
  <c r="AB2960" i="5"/>
  <c r="AB2871" i="5"/>
  <c r="AB2784" i="5"/>
  <c r="AB2725" i="5"/>
  <c r="AB2645" i="5"/>
  <c r="AB2414" i="5"/>
  <c r="AB2067" i="5"/>
  <c r="AB2265" i="5"/>
  <c r="AB2308" i="5"/>
  <c r="AB2215" i="5"/>
  <c r="AB2147" i="5"/>
  <c r="AB1625" i="5"/>
  <c r="AB1698" i="5"/>
  <c r="AB1886" i="5"/>
  <c r="AB1781" i="5"/>
  <c r="AB1749" i="5"/>
  <c r="AB1598" i="5"/>
  <c r="AB2102" i="5"/>
  <c r="AB1432" i="5"/>
  <c r="AB1355" i="5"/>
  <c r="AB1551" i="5"/>
  <c r="AB1447" i="5"/>
  <c r="AB1263" i="5"/>
  <c r="AB1215" i="5"/>
  <c r="AB1220" i="5"/>
  <c r="AB1141" i="5"/>
  <c r="AB1400" i="5"/>
  <c r="AB1329" i="5"/>
  <c r="AB889" i="5"/>
  <c r="AB1007" i="5"/>
  <c r="AB1076" i="5"/>
  <c r="AB911" i="5"/>
  <c r="AB1804" i="5"/>
  <c r="AB1606" i="5"/>
  <c r="N1066" i="5"/>
  <c r="V1066" i="5"/>
  <c r="U2864" i="5"/>
  <c r="N3087" i="5"/>
  <c r="U3087" i="5"/>
  <c r="V3087" i="5"/>
  <c r="U1066" i="5"/>
  <c r="W759" i="5"/>
  <c r="Y759" i="5" s="1"/>
  <c r="W726" i="5"/>
  <c r="Y726" i="5" s="1"/>
  <c r="W571" i="5"/>
  <c r="Y571" i="5" s="1"/>
  <c r="X505" i="5"/>
  <c r="X576" i="5"/>
  <c r="W480" i="5"/>
  <c r="Y480" i="5" s="1"/>
  <c r="W141" i="5"/>
  <c r="Y141" i="5" s="1"/>
  <c r="X47" i="5"/>
  <c r="X691" i="5"/>
  <c r="W659" i="5"/>
  <c r="Y659" i="5" s="1"/>
  <c r="W661" i="5"/>
  <c r="Y661" i="5" s="1"/>
  <c r="W209" i="5"/>
  <c r="Y209" i="5" s="1"/>
  <c r="W177" i="5"/>
  <c r="Y177" i="5" s="1"/>
  <c r="W2350" i="5"/>
  <c r="Y2350" i="5" s="1"/>
  <c r="V1957" i="5"/>
  <c r="U2057" i="5"/>
  <c r="W2901" i="5"/>
  <c r="Y2901" i="5" s="1"/>
  <c r="W1213" i="5"/>
  <c r="Y1213" i="5" s="1"/>
  <c r="U2045" i="5"/>
  <c r="W471" i="5"/>
  <c r="Y471" i="5" s="1"/>
  <c r="X650" i="5"/>
  <c r="W605" i="5"/>
  <c r="Y605" i="5" s="1"/>
  <c r="W505" i="5"/>
  <c r="Y505" i="5" s="1"/>
  <c r="W648" i="5"/>
  <c r="Y648" i="5" s="1"/>
  <c r="X141" i="5"/>
  <c r="W691" i="5"/>
  <c r="Y691" i="5" s="1"/>
  <c r="W452" i="5"/>
  <c r="Y452" i="5" s="1"/>
  <c r="X398" i="5"/>
  <c r="W395" i="5"/>
  <c r="Y395" i="5" s="1"/>
  <c r="W333" i="5"/>
  <c r="Y333" i="5" s="1"/>
  <c r="W60" i="5"/>
  <c r="Y60" i="5" s="1"/>
  <c r="W3225" i="5"/>
  <c r="Y3225" i="5" s="1"/>
  <c r="W3034" i="5"/>
  <c r="Y3034" i="5" s="1"/>
  <c r="W1575" i="5"/>
  <c r="Y1575" i="5" s="1"/>
  <c r="W2314" i="5"/>
  <c r="Y2314" i="5" s="1"/>
  <c r="W1382" i="5"/>
  <c r="Y1382" i="5" s="1"/>
  <c r="Z307" i="5"/>
  <c r="U307" i="5"/>
  <c r="W307" i="5" s="1"/>
  <c r="Y307" i="5" s="1"/>
  <c r="T307" i="5"/>
  <c r="X307" i="5" s="1"/>
  <c r="AB509" i="5"/>
  <c r="AB638" i="5"/>
  <c r="AB553" i="5"/>
  <c r="AB529" i="5"/>
  <c r="AB471" i="5"/>
  <c r="AB462" i="5"/>
  <c r="AB401" i="5"/>
  <c r="AB467" i="5"/>
  <c r="AB458" i="5"/>
  <c r="AB441" i="5"/>
  <c r="AB396" i="5"/>
  <c r="AB369" i="5"/>
  <c r="AB528" i="5"/>
  <c r="AB516" i="5"/>
  <c r="AB502" i="5"/>
  <c r="AB482" i="5"/>
  <c r="AB450" i="5"/>
  <c r="AB418" i="5"/>
  <c r="X791" i="5"/>
  <c r="Z751" i="5"/>
  <c r="AB751" i="5" s="1"/>
  <c r="AB455" i="5"/>
  <c r="AB474" i="5"/>
  <c r="AB406" i="5"/>
  <c r="AB424" i="5"/>
  <c r="AB349" i="5"/>
  <c r="AB587" i="5"/>
  <c r="AB588" i="5"/>
  <c r="AB535" i="5"/>
  <c r="AB563" i="5"/>
  <c r="AB452" i="5"/>
  <c r="AB536" i="5"/>
  <c r="AB628" i="5"/>
  <c r="AB753" i="5"/>
  <c r="AB721" i="5"/>
  <c r="AB803" i="5"/>
  <c r="AB769" i="5"/>
  <c r="AB714" i="5"/>
  <c r="AB787" i="5"/>
  <c r="AB729" i="5"/>
  <c r="AB653" i="5"/>
  <c r="AB637" i="5"/>
  <c r="AB621" i="5"/>
  <c r="AB608" i="5"/>
  <c r="AB581" i="5"/>
  <c r="AB565" i="5"/>
  <c r="AB522" i="5"/>
  <c r="AB776" i="5"/>
  <c r="AB719" i="5"/>
  <c r="AB664" i="5"/>
  <c r="AB642" i="5"/>
  <c r="AB586" i="5"/>
  <c r="AB561" i="5"/>
  <c r="AB521" i="5"/>
  <c r="AB636" i="5"/>
  <c r="AB609" i="5"/>
  <c r="AB331" i="5"/>
  <c r="AB345" i="5"/>
  <c r="AB320" i="5"/>
  <c r="AB359" i="5"/>
  <c r="AB327" i="5"/>
  <c r="AB292" i="5"/>
  <c r="AB260" i="5"/>
  <c r="AB248" i="5"/>
  <c r="AB166" i="5"/>
  <c r="AB149" i="5"/>
  <c r="AB136" i="5"/>
  <c r="AB49" i="5"/>
  <c r="AB385" i="5"/>
  <c r="AB409" i="5"/>
  <c r="AB304" i="5"/>
  <c r="AB204" i="5"/>
  <c r="AB169" i="5"/>
  <c r="AB808" i="5"/>
  <c r="U272" i="5"/>
  <c r="W272" i="5" s="1"/>
  <c r="Y272" i="5" s="1"/>
  <c r="T272" i="5"/>
  <c r="X272" i="5" s="1"/>
  <c r="Z272" i="5"/>
  <c r="AB737" i="5"/>
  <c r="AB705" i="5"/>
  <c r="AB783" i="5"/>
  <c r="AB741" i="5"/>
  <c r="AB688" i="5"/>
  <c r="AB745" i="5"/>
  <c r="AB713" i="5"/>
  <c r="AB651" i="5"/>
  <c r="AB635" i="5"/>
  <c r="AB619" i="5"/>
  <c r="AB592" i="5"/>
  <c r="AB579" i="5"/>
  <c r="AB559" i="5"/>
  <c r="AB792" i="5"/>
  <c r="AB760" i="5"/>
  <c r="AB694" i="5"/>
  <c r="AB658" i="5"/>
  <c r="AB626" i="5"/>
  <c r="AB570" i="5"/>
  <c r="AB545" i="5"/>
  <c r="AB652" i="5"/>
  <c r="AB620" i="5"/>
  <c r="AB607" i="5"/>
  <c r="AB591" i="5"/>
  <c r="AB575" i="5"/>
  <c r="AB554" i="5"/>
  <c r="U37" i="5"/>
  <c r="W37" i="5" s="1"/>
  <c r="T37" i="5"/>
  <c r="U739" i="5"/>
  <c r="W739" i="5" s="1"/>
  <c r="Y739" i="5" s="1"/>
  <c r="AB617" i="5"/>
  <c r="AB646" i="5"/>
  <c r="AB58" i="5"/>
  <c r="AB300" i="5"/>
  <c r="AB593" i="5"/>
  <c r="AB577" i="5"/>
  <c r="AB557" i="5"/>
  <c r="AB548" i="5"/>
  <c r="AB654" i="5"/>
  <c r="AB622" i="5"/>
  <c r="AB537" i="5"/>
  <c r="AB513" i="5"/>
  <c r="AB468" i="5"/>
  <c r="AB446" i="5"/>
  <c r="AB386" i="5"/>
  <c r="AB464" i="5"/>
  <c r="AB473" i="5"/>
  <c r="AB399" i="5"/>
  <c r="AB390" i="5"/>
  <c r="AB532" i="5"/>
  <c r="AB524" i="5"/>
  <c r="AB498" i="5"/>
  <c r="AB466" i="5"/>
  <c r="AB434" i="5"/>
  <c r="AB402" i="5"/>
  <c r="AB373" i="5"/>
  <c r="AB353" i="5"/>
  <c r="AB321" i="5"/>
  <c r="AB348" i="5"/>
  <c r="AB329" i="5"/>
  <c r="AB297" i="5"/>
  <c r="AB340" i="5"/>
  <c r="AB258" i="5"/>
  <c r="AB261" i="5"/>
  <c r="AB146" i="5"/>
  <c r="AB92" i="5"/>
  <c r="AB51" i="5"/>
  <c r="AB40" i="5"/>
  <c r="AB799" i="5"/>
  <c r="AB692" i="5"/>
  <c r="AB640" i="5"/>
  <c r="AB693" i="5"/>
  <c r="T2906" i="5"/>
  <c r="X2906" i="5" s="1"/>
  <c r="Z2906" i="5"/>
  <c r="T2303" i="5"/>
  <c r="X2303" i="5" s="1"/>
  <c r="U2303" i="5"/>
  <c r="W2303" i="5" s="1"/>
  <c r="Y2303" i="5" s="1"/>
  <c r="Z2303" i="5"/>
  <c r="T3509" i="5"/>
  <c r="X3509" i="5" s="1"/>
  <c r="Z3509" i="5"/>
  <c r="T1831" i="5"/>
  <c r="X1831" i="5" s="1"/>
  <c r="U1831" i="5"/>
  <c r="W1831" i="5" s="1"/>
  <c r="Y1831" i="5" s="1"/>
  <c r="Z1831" i="5"/>
  <c r="T2000" i="5"/>
  <c r="X2000" i="5" s="1"/>
  <c r="Z2000" i="5"/>
  <c r="T1869" i="5"/>
  <c r="X1869" i="5" s="1"/>
  <c r="U1869" i="5"/>
  <c r="Z1869" i="5"/>
  <c r="T1599" i="5"/>
  <c r="X1599" i="5" s="1"/>
  <c r="Z1599" i="5"/>
  <c r="T3059" i="5"/>
  <c r="X3059" i="5" s="1"/>
  <c r="Z3059" i="5"/>
  <c r="T1369" i="5"/>
  <c r="X1369" i="5" s="1"/>
  <c r="U1369" i="5"/>
  <c r="T1430" i="5"/>
  <c r="X1430" i="5" s="1"/>
  <c r="U1430" i="5"/>
  <c r="W1430" i="5" s="1"/>
  <c r="Y1430" i="5" s="1"/>
  <c r="T1407" i="5"/>
  <c r="X1407" i="5" s="1"/>
  <c r="U1407" i="5"/>
  <c r="W1407" i="5" s="1"/>
  <c r="Y1407" i="5" s="1"/>
  <c r="T445" i="5"/>
  <c r="X445" i="5" s="1"/>
  <c r="Z445" i="5"/>
  <c r="U445" i="5"/>
  <c r="W445" i="5" s="1"/>
  <c r="Y445" i="5" s="1"/>
  <c r="T3074" i="5"/>
  <c r="X3074" i="5" s="1"/>
  <c r="U3074" i="5"/>
  <c r="Z3074" i="5"/>
  <c r="T1508" i="5"/>
  <c r="X1508" i="5" s="1"/>
  <c r="Z1508" i="5"/>
  <c r="T1061" i="5"/>
  <c r="X1061" i="5" s="1"/>
  <c r="U1061" i="5"/>
  <c r="W1061" i="5" s="1"/>
  <c r="Y1061" i="5" s="1"/>
  <c r="T3033" i="5"/>
  <c r="X3033" i="5" s="1"/>
  <c r="Z3033" i="5"/>
  <c r="U3033" i="5"/>
  <c r="T1516" i="5"/>
  <c r="X1516" i="5" s="1"/>
  <c r="Z1516" i="5"/>
  <c r="U1516" i="5"/>
  <c r="W1516" i="5" s="1"/>
  <c r="Y1516" i="5" s="1"/>
  <c r="T1353" i="5"/>
  <c r="X1353" i="5" s="1"/>
  <c r="Z1353" i="5"/>
  <c r="T3421" i="5"/>
  <c r="X3421" i="5" s="1"/>
  <c r="Z3421" i="5"/>
  <c r="T3249" i="5"/>
  <c r="X3249" i="5" s="1"/>
  <c r="U3249" i="5"/>
  <c r="W3249" i="5" s="1"/>
  <c r="Y3249" i="5" s="1"/>
  <c r="T2969" i="5"/>
  <c r="X2969" i="5" s="1"/>
  <c r="U2969" i="5"/>
  <c r="W2969" i="5" s="1"/>
  <c r="Y2969" i="5" s="1"/>
  <c r="T3025" i="5"/>
  <c r="X3025" i="5" s="1"/>
  <c r="Z3025" i="5"/>
  <c r="T2269" i="5"/>
  <c r="X2269" i="5" s="1"/>
  <c r="Z2269" i="5"/>
  <c r="T1904" i="5"/>
  <c r="X1904" i="5" s="1"/>
  <c r="U1904" i="5"/>
  <c r="T1484" i="5"/>
  <c r="X1484" i="5" s="1"/>
  <c r="U1484" i="5"/>
  <c r="W1484" i="5" s="1"/>
  <c r="Y1484" i="5" s="1"/>
  <c r="T1968" i="5"/>
  <c r="X1968" i="5" s="1"/>
  <c r="Z1968" i="5"/>
  <c r="T860" i="5"/>
  <c r="X860" i="5" s="1"/>
  <c r="U860" i="5"/>
  <c r="T1028" i="5"/>
  <c r="X1028" i="5" s="1"/>
  <c r="Z1028" i="5"/>
  <c r="T2301" i="5"/>
  <c r="X2301" i="5" s="1"/>
  <c r="U2301" i="5"/>
  <c r="Z2301" i="5"/>
  <c r="T3145" i="5"/>
  <c r="X3145" i="5" s="1"/>
  <c r="U3145" i="5"/>
  <c r="Z3145" i="5"/>
  <c r="T2025" i="5"/>
  <c r="X2025" i="5" s="1"/>
  <c r="Z2025" i="5"/>
  <c r="T1371" i="5"/>
  <c r="X1371" i="5" s="1"/>
  <c r="U1371" i="5"/>
  <c r="W1371" i="5" s="1"/>
  <c r="Y1371" i="5" s="1"/>
  <c r="W3721" i="5"/>
  <c r="Y3721" i="5" s="1"/>
  <c r="N2368" i="5"/>
  <c r="V2368" i="5"/>
  <c r="W2368" i="5" s="1"/>
  <c r="Y2368" i="5" s="1"/>
  <c r="N3503" i="5"/>
  <c r="V3503" i="5"/>
  <c r="N2252" i="5"/>
  <c r="V2252" i="5"/>
  <c r="N1657" i="5"/>
  <c r="V1657" i="5"/>
  <c r="W1657" i="5" s="1"/>
  <c r="Y1657" i="5" s="1"/>
  <c r="N3255" i="5"/>
  <c r="U3255" i="5"/>
  <c r="V3255" i="5"/>
  <c r="N3405" i="5"/>
  <c r="V3405" i="5"/>
  <c r="N3491" i="5"/>
  <c r="V3491" i="5"/>
  <c r="W3491" i="5" s="1"/>
  <c r="Y3491" i="5" s="1"/>
  <c r="N2236" i="5"/>
  <c r="V2236" i="5"/>
  <c r="N2825" i="5"/>
  <c r="V2825" i="5"/>
  <c r="W2825" i="5" s="1"/>
  <c r="Y2825" i="5" s="1"/>
  <c r="N1178" i="5"/>
  <c r="V1178" i="5"/>
  <c r="N1234" i="5"/>
  <c r="V1234" i="5"/>
  <c r="N3273" i="5"/>
  <c r="V3273" i="5"/>
  <c r="W3273" i="5" s="1"/>
  <c r="Y3273" i="5" s="1"/>
  <c r="N2278" i="5"/>
  <c r="V2278" i="5"/>
  <c r="T1594" i="5"/>
  <c r="X1594" i="5" s="1"/>
  <c r="U1594" i="5"/>
  <c r="W1594" i="5" s="1"/>
  <c r="Y1594" i="5" s="1"/>
  <c r="N1301" i="5"/>
  <c r="V1301" i="5"/>
  <c r="U1301" i="5"/>
  <c r="T1639" i="5"/>
  <c r="X1639" i="5" s="1"/>
  <c r="U1639" i="5"/>
  <c r="W1639" i="5" s="1"/>
  <c r="Y1639" i="5" s="1"/>
  <c r="N2847" i="5"/>
  <c r="V2847" i="5"/>
  <c r="W2304" i="5"/>
  <c r="Y2304" i="5" s="1"/>
  <c r="W2280" i="5"/>
  <c r="Y2280" i="5" s="1"/>
  <c r="N1638" i="5"/>
  <c r="V1638" i="5"/>
  <c r="V1342" i="5"/>
  <c r="W1342" i="5" s="1"/>
  <c r="Y1342" i="5" s="1"/>
  <c r="N1342" i="5"/>
  <c r="W2316" i="5"/>
  <c r="Y2316" i="5" s="1"/>
  <c r="U1638" i="5"/>
  <c r="U1234" i="5"/>
  <c r="W462" i="5"/>
  <c r="Y462" i="5" s="1"/>
  <c r="X378" i="5"/>
  <c r="U458" i="5"/>
  <c r="W458" i="5" s="1"/>
  <c r="Y458" i="5" s="1"/>
  <c r="X116" i="5"/>
  <c r="X595" i="5"/>
  <c r="W522" i="5"/>
  <c r="Y522" i="5" s="1"/>
  <c r="U401" i="5"/>
  <c r="W401" i="5" s="1"/>
  <c r="Y401" i="5" s="1"/>
  <c r="W142" i="5"/>
  <c r="Y142" i="5" s="1"/>
  <c r="W110" i="5"/>
  <c r="Y110" i="5" s="1"/>
  <c r="X109" i="5"/>
  <c r="X97" i="5"/>
  <c r="X749" i="5"/>
  <c r="X708" i="5"/>
  <c r="X635" i="5"/>
  <c r="X592" i="5"/>
  <c r="X694" i="5"/>
  <c r="X570" i="5"/>
  <c r="X458" i="5"/>
  <c r="X473" i="5"/>
  <c r="Z508" i="5"/>
  <c r="X450" i="5"/>
  <c r="X368" i="5"/>
  <c r="T315" i="5"/>
  <c r="X163" i="5"/>
  <c r="X156" i="5"/>
  <c r="X123" i="5"/>
  <c r="X148" i="5"/>
  <c r="X770" i="5"/>
  <c r="Z37" i="5"/>
  <c r="AB785" i="5"/>
  <c r="AB716" i="5"/>
  <c r="AB789" i="5"/>
  <c r="AB772" i="5"/>
  <c r="AB711" i="5"/>
  <c r="AB602" i="5"/>
  <c r="AB514" i="5"/>
  <c r="AB598" i="5"/>
  <c r="AB566" i="5"/>
  <c r="AB423" i="5"/>
  <c r="AB404" i="5"/>
  <c r="AB493" i="5"/>
  <c r="AB448" i="5"/>
  <c r="AB400" i="5"/>
  <c r="AB479" i="5"/>
  <c r="AB447" i="5"/>
  <c r="AB425" i="5"/>
  <c r="AB384" i="5"/>
  <c r="X326" i="5"/>
  <c r="T374" i="5"/>
  <c r="X374" i="5" s="1"/>
  <c r="X364" i="5"/>
  <c r="AB225" i="5"/>
  <c r="AB193" i="5"/>
  <c r="AB220" i="5"/>
  <c r="X70" i="5"/>
  <c r="W728" i="5"/>
  <c r="Y728" i="5" s="1"/>
  <c r="X138" i="5"/>
  <c r="W744" i="5"/>
  <c r="Y744" i="5" s="1"/>
  <c r="W589" i="5"/>
  <c r="Y589" i="5" s="1"/>
  <c r="W280" i="5"/>
  <c r="Y280" i="5" s="1"/>
  <c r="X198" i="5"/>
  <c r="U799" i="5"/>
  <c r="W799" i="5" s="1"/>
  <c r="Y799" i="5" s="1"/>
  <c r="X662" i="5"/>
  <c r="U543" i="5"/>
  <c r="AB480" i="5"/>
  <c r="AB416" i="5"/>
  <c r="AB457" i="5"/>
  <c r="X438" i="5"/>
  <c r="AB530" i="5"/>
  <c r="AB421" i="5"/>
  <c r="AB328" i="5"/>
  <c r="AB372" i="5"/>
  <c r="AB255" i="5"/>
  <c r="AB268" i="5"/>
  <c r="AB217" i="5"/>
  <c r="W203" i="5"/>
  <c r="Y203" i="5" s="1"/>
  <c r="AB184" i="5"/>
  <c r="AB141" i="5"/>
  <c r="X712" i="5"/>
  <c r="Z680" i="5"/>
  <c r="AB645" i="5"/>
  <c r="W398" i="5"/>
  <c r="Y398" i="5" s="1"/>
  <c r="X395" i="5"/>
  <c r="X333" i="5"/>
  <c r="X214" i="5"/>
  <c r="X119" i="5"/>
  <c r="W64" i="5"/>
  <c r="Y64" i="5" s="1"/>
  <c r="W258" i="5"/>
  <c r="Y258" i="5" s="1"/>
  <c r="X701" i="5"/>
  <c r="W616" i="5"/>
  <c r="Y616" i="5" s="1"/>
  <c r="W3232" i="5"/>
  <c r="Y3232" i="5" s="1"/>
  <c r="U2993" i="5"/>
  <c r="W2993" i="5" s="1"/>
  <c r="Y2993" i="5" s="1"/>
  <c r="AB2983" i="5"/>
  <c r="AB2948" i="5"/>
  <c r="W2981" i="5"/>
  <c r="Y2981" i="5" s="1"/>
  <c r="W2071" i="5"/>
  <c r="Y2071" i="5" s="1"/>
  <c r="W2579" i="5"/>
  <c r="Y2579" i="5" s="1"/>
  <c r="AB2433" i="5"/>
  <c r="AB2390" i="5"/>
  <c r="AB2114" i="5"/>
  <c r="AB2098" i="5"/>
  <c r="AB2082" i="5"/>
  <c r="AB2044" i="5"/>
  <c r="AB1860" i="5"/>
  <c r="AB2026" i="5"/>
  <c r="AB1899" i="5"/>
  <c r="AB1673" i="5"/>
  <c r="AB1570" i="5"/>
  <c r="AB1558" i="5"/>
  <c r="AB1475" i="5"/>
  <c r="AB1431" i="5"/>
  <c r="AB1358" i="5"/>
  <c r="AB1341" i="5"/>
  <c r="W1384" i="5"/>
  <c r="Y1384" i="5" s="1"/>
  <c r="AB1214" i="5"/>
  <c r="AB1186" i="5"/>
  <c r="AB1137" i="5"/>
  <c r="AB1118" i="5"/>
  <c r="AB1266" i="5"/>
  <c r="AB1145" i="5"/>
  <c r="AB1127" i="5"/>
  <c r="AB1070" i="5"/>
  <c r="AB1082" i="5"/>
  <c r="AB1068" i="5"/>
  <c r="AB1043" i="5"/>
  <c r="AB824" i="5"/>
  <c r="AB865" i="5"/>
  <c r="AB843" i="5"/>
  <c r="V300" i="5"/>
  <c r="W300" i="5" s="1"/>
  <c r="Y300" i="5" s="1"/>
  <c r="Z3423" i="5"/>
  <c r="AB3423" i="5" s="1"/>
  <c r="AB3506" i="5"/>
  <c r="AB3449" i="5"/>
  <c r="AB3412" i="5"/>
  <c r="AB3462" i="5"/>
  <c r="AB3418" i="5"/>
  <c r="U3426" i="5"/>
  <c r="W3426" i="5" s="1"/>
  <c r="Y3426" i="5" s="1"/>
  <c r="AB3201" i="5"/>
  <c r="AB2721" i="5"/>
  <c r="AB2503" i="5"/>
  <c r="AB2896" i="5"/>
  <c r="AB2744" i="5"/>
  <c r="AB2689" i="5"/>
  <c r="AB2465" i="5"/>
  <c r="U3188" i="5"/>
  <c r="AB2913" i="5"/>
  <c r="AB2941" i="5"/>
  <c r="AB2826" i="5"/>
  <c r="AB2736" i="5"/>
  <c r="AB2717" i="5"/>
  <c r="AB2494" i="5"/>
  <c r="W2681" i="5"/>
  <c r="Y2681" i="5" s="1"/>
  <c r="AB2071" i="5"/>
  <c r="AB1989" i="5"/>
  <c r="AB1920" i="5"/>
  <c r="AB2558" i="5"/>
  <c r="AB2536" i="5"/>
  <c r="AB2564" i="5"/>
  <c r="AB2454" i="5"/>
  <c r="Z1824" i="5"/>
  <c r="AB1824" i="5" s="1"/>
  <c r="AB1745" i="5"/>
  <c r="AB1686" i="5"/>
  <c r="AB1668" i="5"/>
  <c r="AB1645" i="5"/>
  <c r="AB1629" i="5"/>
  <c r="AB1488" i="5"/>
  <c r="AB1965" i="5"/>
  <c r="AB1776" i="5"/>
  <c r="AB1637" i="5"/>
  <c r="AB1611" i="5"/>
  <c r="AB1514" i="5"/>
  <c r="AB1761" i="5"/>
  <c r="AB1711" i="5"/>
  <c r="AB1689" i="5"/>
  <c r="AB1609" i="5"/>
  <c r="AB1581" i="5"/>
  <c r="AB1352" i="5"/>
  <c r="Z3120" i="5"/>
  <c r="AB3120" i="5" s="1"/>
  <c r="Z2846" i="5"/>
  <c r="AB2846" i="5" s="1"/>
  <c r="U2782" i="5"/>
  <c r="W2782" i="5" s="1"/>
  <c r="Y2782" i="5" s="1"/>
  <c r="U2698" i="5"/>
  <c r="W2698" i="5" s="1"/>
  <c r="Y2698" i="5" s="1"/>
  <c r="Z932" i="5"/>
  <c r="AB932" i="5" s="1"/>
  <c r="W3451" i="5"/>
  <c r="Y3451" i="5" s="1"/>
  <c r="AB3698" i="5"/>
  <c r="AB3399" i="5"/>
  <c r="AB3477" i="5"/>
  <c r="AB3118" i="5"/>
  <c r="AB3102" i="5"/>
  <c r="AB3086" i="5"/>
  <c r="AB2962" i="5"/>
  <c r="AB2879" i="5"/>
  <c r="W3017" i="5"/>
  <c r="Y3017" i="5" s="1"/>
  <c r="Z2449" i="5"/>
  <c r="W1591" i="5"/>
  <c r="Y1591" i="5" s="1"/>
  <c r="W1981" i="5"/>
  <c r="Y1981" i="5" s="1"/>
  <c r="U1952" i="5"/>
  <c r="AB1678" i="5"/>
  <c r="AB1647" i="5"/>
  <c r="AB1973" i="5"/>
  <c r="AB1846" i="5"/>
  <c r="AB1717" i="5"/>
  <c r="AB1684" i="5"/>
  <c r="AB1663" i="5"/>
  <c r="W1623" i="5"/>
  <c r="Y1623" i="5" s="1"/>
  <c r="U1513" i="5"/>
  <c r="V1297" i="5"/>
  <c r="AB1239" i="5"/>
  <c r="AB1408" i="5"/>
  <c r="AB1383" i="5"/>
  <c r="AB1184" i="5"/>
  <c r="AB851" i="5"/>
  <c r="Z2710" i="5"/>
  <c r="AB2710" i="5" s="1"/>
  <c r="U2766" i="5"/>
  <c r="W2766" i="5" s="1"/>
  <c r="Y2766" i="5" s="1"/>
  <c r="U2578" i="5"/>
  <c r="Z3497" i="5"/>
  <c r="AB3497" i="5" s="1"/>
  <c r="AB3395" i="5"/>
  <c r="Z3499" i="5"/>
  <c r="AB3499" i="5" s="1"/>
  <c r="Z3343" i="5"/>
  <c r="AB3343" i="5" s="1"/>
  <c r="AB3370" i="5"/>
  <c r="AB3151" i="5"/>
  <c r="AB2990" i="5"/>
  <c r="AB2957" i="5"/>
  <c r="AB2932" i="5"/>
  <c r="AB2863" i="5"/>
  <c r="AB2320" i="5"/>
  <c r="AB2211" i="5"/>
  <c r="AB2138" i="5"/>
  <c r="AB2580" i="5"/>
  <c r="AB2187" i="5"/>
  <c r="AB2277" i="5"/>
  <c r="Z2234" i="5"/>
  <c r="AB2234" i="5" s="1"/>
  <c r="AB2050" i="5"/>
  <c r="AB1687" i="5"/>
  <c r="AB1502" i="5"/>
  <c r="V1317" i="5"/>
  <c r="AB1295" i="5"/>
  <c r="AB1242" i="5"/>
  <c r="AB1148" i="5"/>
  <c r="AB1103" i="5"/>
  <c r="Z1465" i="5"/>
  <c r="AB1465" i="5" s="1"/>
  <c r="AB1211" i="5"/>
  <c r="AB1382" i="5"/>
  <c r="AB1244" i="5"/>
  <c r="AB839" i="5"/>
  <c r="Z3431" i="5"/>
  <c r="AB3431" i="5" s="1"/>
  <c r="Z3451" i="5"/>
  <c r="AB3451" i="5" s="1"/>
  <c r="Z3252" i="5"/>
  <c r="AB3252" i="5" s="1"/>
  <c r="Z3028" i="5"/>
  <c r="AB3028" i="5" s="1"/>
  <c r="Z3248" i="5"/>
  <c r="AB3248" i="5" s="1"/>
  <c r="Z3144" i="5"/>
  <c r="AB3144" i="5" s="1"/>
  <c r="AB3608" i="5"/>
  <c r="AB3230" i="5"/>
  <c r="AB3096" i="5"/>
  <c r="AB3181" i="5"/>
  <c r="AB3634" i="5"/>
  <c r="AB3553" i="5"/>
  <c r="AB3488" i="5"/>
  <c r="AB3398" i="5"/>
  <c r="AB2637" i="5"/>
  <c r="AB3197" i="5"/>
  <c r="AB3046" i="5"/>
  <c r="AB2842" i="5"/>
  <c r="AB2716" i="5"/>
  <c r="AB2691" i="5"/>
  <c r="AB2668" i="5"/>
  <c r="AB2639" i="5"/>
  <c r="AB2202" i="5"/>
  <c r="AB1969" i="5"/>
  <c r="AB2370" i="5"/>
  <c r="AB1948" i="5"/>
  <c r="AB1838" i="5"/>
  <c r="AB2354" i="5"/>
  <c r="AB2130" i="5"/>
  <c r="AB2043" i="5"/>
  <c r="AB2576" i="5"/>
  <c r="AB2291" i="5"/>
  <c r="AB2063" i="5"/>
  <c r="AB1541" i="5"/>
  <c r="AB1442" i="5"/>
  <c r="AB1657" i="5"/>
  <c r="AB1619" i="5"/>
  <c r="AB1547" i="5"/>
  <c r="AB1731" i="5"/>
  <c r="AB1568" i="5"/>
  <c r="AB2094" i="5"/>
  <c r="AB1746" i="5"/>
  <c r="AB1560" i="5"/>
  <c r="AB1499" i="5"/>
  <c r="AB1410" i="5"/>
  <c r="AB1628" i="5"/>
  <c r="AB1421" i="5"/>
  <c r="AB1189" i="5"/>
  <c r="AB1102" i="5"/>
  <c r="AB1280" i="5"/>
  <c r="AB1235" i="5"/>
  <c r="AB1289" i="5"/>
  <c r="AB1333" i="5"/>
  <c r="AB1265" i="5"/>
  <c r="AB1197" i="5"/>
  <c r="AB1163" i="5"/>
  <c r="AB1123" i="5"/>
  <c r="AB1044" i="5"/>
  <c r="AB1026" i="5"/>
  <c r="AB907" i="5"/>
  <c r="AB1048" i="5"/>
  <c r="AB983" i="5"/>
  <c r="AB869" i="5"/>
  <c r="AB2916" i="5"/>
  <c r="AB2622" i="5"/>
  <c r="AB3265" i="5"/>
  <c r="AB3172" i="5"/>
  <c r="AB3077" i="5"/>
  <c r="AB2770" i="5"/>
  <c r="AB2703" i="5"/>
  <c r="AB2605" i="5"/>
  <c r="AB3020" i="5"/>
  <c r="AB2972" i="5"/>
  <c r="AB2827" i="5"/>
  <c r="AB2724" i="5"/>
  <c r="AB2696" i="5"/>
  <c r="AB2644" i="5"/>
  <c r="AB2623" i="5"/>
  <c r="AB2601" i="5"/>
  <c r="AB2442" i="5"/>
  <c r="AB2422" i="5"/>
  <c r="AB2286" i="5"/>
  <c r="AB2240" i="5"/>
  <c r="AB2428" i="5"/>
  <c r="AB2268" i="5"/>
  <c r="AB1662" i="5"/>
  <c r="AB1578" i="5"/>
  <c r="AB2099" i="5"/>
  <c r="AB1405" i="5"/>
  <c r="AB1507" i="5"/>
  <c r="AB1015" i="5"/>
  <c r="AB3363" i="5"/>
  <c r="AB3317" i="5"/>
  <c r="AB3235" i="5"/>
  <c r="AB3037" i="5"/>
  <c r="AB3116" i="5"/>
  <c r="AB3100" i="5"/>
  <c r="AB3011" i="5"/>
  <c r="AB2933" i="5"/>
  <c r="AB2801" i="5"/>
  <c r="AB2780" i="5"/>
  <c r="AB2692" i="5"/>
  <c r="AB3335" i="5"/>
  <c r="AB3273" i="5"/>
  <c r="AB3213" i="5"/>
  <c r="AB3149" i="5"/>
  <c r="AB3117" i="5"/>
  <c r="AB3101" i="5"/>
  <c r="AB3084" i="5"/>
  <c r="AB2918" i="5"/>
  <c r="AB2844" i="5"/>
  <c r="AB2747" i="5"/>
  <c r="AB2239" i="5"/>
  <c r="AB1867" i="5"/>
  <c r="AB2480" i="5"/>
  <c r="AB1726" i="5"/>
  <c r="AB2122" i="5"/>
  <c r="AB1772" i="5"/>
  <c r="AB1727" i="5"/>
  <c r="AB1675" i="5"/>
  <c r="AB1584" i="5"/>
  <c r="AB1451" i="5"/>
  <c r="AB1389" i="5"/>
  <c r="AB1165" i="5"/>
  <c r="AB1223" i="5"/>
  <c r="AB1450" i="5"/>
  <c r="AB1107" i="5"/>
  <c r="AB1201" i="5"/>
  <c r="AB1040" i="5"/>
  <c r="AB1079" i="5"/>
  <c r="AB964" i="5"/>
  <c r="AB826" i="5"/>
  <c r="U2838" i="5"/>
  <c r="W2838" i="5" s="1"/>
  <c r="Y2838" i="5" s="1"/>
  <c r="U2774" i="5"/>
  <c r="W2774" i="5" s="1"/>
  <c r="Y2774" i="5" s="1"/>
  <c r="Z2610" i="5"/>
  <c r="AB2610" i="5" s="1"/>
  <c r="Z2330" i="5"/>
  <c r="AB2330" i="5" s="1"/>
  <c r="AB3528" i="5"/>
  <c r="AB3430" i="5"/>
  <c r="AB3646" i="5"/>
  <c r="AB3691" i="5"/>
  <c r="AB3360" i="5"/>
  <c r="AB3313" i="5"/>
  <c r="AB3702" i="5"/>
  <c r="AB2672" i="5"/>
  <c r="AB2883" i="5"/>
  <c r="AB2856" i="5"/>
  <c r="AB2583" i="5"/>
  <c r="AB3340" i="5"/>
  <c r="AB3071" i="5"/>
  <c r="AB2953" i="5"/>
  <c r="AB2885" i="5"/>
  <c r="AB2831" i="5"/>
  <c r="AB2765" i="5"/>
  <c r="AB2624" i="5"/>
  <c r="AB3267" i="5"/>
  <c r="AB3098" i="5"/>
  <c r="AB3067" i="5"/>
  <c r="AB3035" i="5"/>
  <c r="AB2796" i="5"/>
  <c r="AB2587" i="5"/>
  <c r="AB2513" i="5"/>
  <c r="AB2816" i="5"/>
  <c r="AB2800" i="5"/>
  <c r="AB2759" i="5"/>
  <c r="AB2661" i="5"/>
  <c r="AB2487" i="5"/>
  <c r="AB2321" i="5"/>
  <c r="AB2203" i="5"/>
  <c r="AB2256" i="5"/>
  <c r="AB1933" i="5"/>
  <c r="AB2204" i="5"/>
  <c r="W2133" i="5"/>
  <c r="Y2133" i="5" s="1"/>
  <c r="AB2009" i="5"/>
  <c r="AB1771" i="5"/>
  <c r="AB1709" i="5"/>
  <c r="AB1591" i="5"/>
  <c r="AB1445" i="5"/>
  <c r="AB1338" i="5"/>
  <c r="AB1738" i="5"/>
  <c r="AB1798" i="5"/>
  <c r="AB1572" i="5"/>
  <c r="AB2103" i="5"/>
  <c r="AB1593" i="5"/>
  <c r="AB1544" i="5"/>
  <c r="AB1433" i="5"/>
  <c r="AB1335" i="5"/>
  <c r="AB1373" i="5"/>
  <c r="AB1480" i="5"/>
  <c r="AB1101" i="5"/>
  <c r="AB1456" i="5"/>
  <c r="AB1217" i="5"/>
  <c r="AB1195" i="5"/>
  <c r="AB1095" i="5"/>
  <c r="AB986" i="5"/>
  <c r="AB892" i="5"/>
  <c r="AB908" i="5"/>
  <c r="AB882" i="5"/>
  <c r="AB1016" i="5"/>
  <c r="N3477" i="5"/>
  <c r="V3477" i="5"/>
  <c r="W3477" i="5" s="1"/>
  <c r="Y3477" i="5" s="1"/>
  <c r="N3335" i="5"/>
  <c r="V3335" i="5"/>
  <c r="W3335" i="5" s="1"/>
  <c r="Y3335" i="5" s="1"/>
  <c r="N2436" i="5"/>
  <c r="V2436" i="5"/>
  <c r="W2436" i="5" s="1"/>
  <c r="Y2436" i="5" s="1"/>
  <c r="N3432" i="5"/>
  <c r="V3432" i="5"/>
  <c r="W3432" i="5" s="1"/>
  <c r="Y3432" i="5" s="1"/>
  <c r="T1747" i="5"/>
  <c r="X1747" i="5" s="1"/>
  <c r="U1747" i="5"/>
  <c r="W1747" i="5" s="1"/>
  <c r="Y1747" i="5" s="1"/>
  <c r="N1294" i="5"/>
  <c r="V1294" i="5"/>
  <c r="U1294" i="5"/>
  <c r="U3503" i="5"/>
  <c r="N3507" i="5"/>
  <c r="V3507" i="5"/>
  <c r="W3507" i="5" s="1"/>
  <c r="Y3507" i="5" s="1"/>
  <c r="N2360" i="5"/>
  <c r="V2360" i="5"/>
  <c r="V3050" i="5"/>
  <c r="W3050" i="5" s="1"/>
  <c r="Y3050" i="5" s="1"/>
  <c r="N3050" i="5"/>
  <c r="N3108" i="5"/>
  <c r="U3108" i="5"/>
  <c r="V3108" i="5"/>
  <c r="V2537" i="5"/>
  <c r="N2537" i="5"/>
  <c r="N2268" i="5"/>
  <c r="V2268" i="5"/>
  <c r="W2268" i="5" s="1"/>
  <c r="Y2268" i="5" s="1"/>
  <c r="W2248" i="5"/>
  <c r="Y2248" i="5" s="1"/>
  <c r="AB3659" i="5"/>
  <c r="N3387" i="5"/>
  <c r="V3387" i="5"/>
  <c r="W3387" i="5" s="1"/>
  <c r="Y3387" i="5" s="1"/>
  <c r="N2246" i="5"/>
  <c r="V2246" i="5"/>
  <c r="W2246" i="5" s="1"/>
  <c r="Y2246" i="5" s="1"/>
  <c r="V1581" i="5"/>
  <c r="N1581" i="5"/>
  <c r="T1775" i="5"/>
  <c r="X1775" i="5" s="1"/>
  <c r="U1775" i="5"/>
  <c r="W1775" i="5" s="1"/>
  <c r="Y1775" i="5" s="1"/>
  <c r="N816" i="5"/>
  <c r="V816" i="5"/>
  <c r="U225" i="5"/>
  <c r="W225" i="5" s="1"/>
  <c r="Y225" i="5" s="1"/>
  <c r="U2360" i="5"/>
  <c r="U2537" i="5"/>
  <c r="V1677" i="5"/>
  <c r="W1677" i="5" s="1"/>
  <c r="Y1677" i="5" s="1"/>
  <c r="X599" i="5"/>
  <c r="U481" i="5"/>
  <c r="W481" i="5" s="1"/>
  <c r="Y481" i="5" s="1"/>
  <c r="U263" i="5"/>
  <c r="W263" i="5" s="1"/>
  <c r="Y263" i="5" s="1"/>
  <c r="X571" i="5"/>
  <c r="X610" i="5"/>
  <c r="X449" i="5"/>
  <c r="W428" i="5"/>
  <c r="Y428" i="5" s="1"/>
  <c r="X266" i="5"/>
  <c r="X206" i="5"/>
  <c r="X733" i="5"/>
  <c r="W706" i="5"/>
  <c r="Y706" i="5" s="1"/>
  <c r="Z543" i="5"/>
  <c r="W601" i="5"/>
  <c r="Y601" i="5" s="1"/>
  <c r="X603" i="5"/>
  <c r="X549" i="5"/>
  <c r="W580" i="5"/>
  <c r="Y580" i="5" s="1"/>
  <c r="X247" i="5"/>
  <c r="W107" i="5"/>
  <c r="Y107" i="5" s="1"/>
  <c r="W611" i="5"/>
  <c r="Y611" i="5" s="1"/>
  <c r="AB3242" i="5"/>
  <c r="W2343" i="5"/>
  <c r="Y2343" i="5" s="1"/>
  <c r="V1222" i="5"/>
  <c r="U1419" i="5"/>
  <c r="W1419" i="5" s="1"/>
  <c r="Y1419" i="5" s="1"/>
  <c r="V1869" i="5"/>
  <c r="W3405" i="5"/>
  <c r="Y3405" i="5" s="1"/>
  <c r="AB3321" i="5"/>
  <c r="U2449" i="5"/>
  <c r="V1757" i="5"/>
  <c r="V1353" i="5"/>
  <c r="V2025" i="5"/>
  <c r="Z1893" i="5"/>
  <c r="U1893" i="5"/>
  <c r="AB1086" i="5"/>
  <c r="W1178" i="5"/>
  <c r="Y1178" i="5" s="1"/>
  <c r="N3433" i="5"/>
  <c r="V3433" i="5"/>
  <c r="W3433" i="5" s="1"/>
  <c r="Y3433" i="5" s="1"/>
  <c r="N3487" i="5"/>
  <c r="V3487" i="5"/>
  <c r="W3487" i="5" s="1"/>
  <c r="Y3487" i="5" s="1"/>
  <c r="N2928" i="5"/>
  <c r="V2928" i="5"/>
  <c r="V3023" i="5"/>
  <c r="N3023" i="5"/>
  <c r="U3023" i="5"/>
  <c r="N1773" i="5"/>
  <c r="V1773" i="5"/>
  <c r="W1773" i="5" s="1"/>
  <c r="Y1773" i="5" s="1"/>
  <c r="N1062" i="5"/>
  <c r="V1062" i="5"/>
  <c r="W1062" i="5" s="1"/>
  <c r="Y1062" i="5" s="1"/>
  <c r="V1090" i="5"/>
  <c r="N1090" i="5"/>
  <c r="N2352" i="5"/>
  <c r="V2352" i="5"/>
  <c r="W2352" i="5" s="1"/>
  <c r="Y2352" i="5" s="1"/>
  <c r="N1036" i="5"/>
  <c r="V1036" i="5"/>
  <c r="V3130" i="5"/>
  <c r="W3130" i="5" s="1"/>
  <c r="Y3130" i="5" s="1"/>
  <c r="N3130" i="5"/>
  <c r="Z1639" i="5"/>
  <c r="Z1594" i="5"/>
  <c r="U2928" i="5"/>
  <c r="U2278" i="5"/>
  <c r="V2557" i="5"/>
  <c r="W2557" i="5" s="1"/>
  <c r="Y2557" i="5" s="1"/>
  <c r="N2557" i="5"/>
  <c r="N2127" i="5"/>
  <c r="V2127" i="5"/>
  <c r="U2127" i="5"/>
  <c r="T1728" i="5"/>
  <c r="X1728" i="5" s="1"/>
  <c r="U1728" i="5"/>
  <c r="W1728" i="5" s="1"/>
  <c r="Y1728" i="5" s="1"/>
  <c r="W1629" i="5"/>
  <c r="Y1629" i="5" s="1"/>
  <c r="W2458" i="5"/>
  <c r="Y2458" i="5" s="1"/>
  <c r="W1602" i="5"/>
  <c r="Y1602" i="5" s="1"/>
  <c r="U2252" i="5"/>
  <c r="AB1587" i="5"/>
  <c r="U2236" i="5"/>
  <c r="W1281" i="5"/>
  <c r="Y1281" i="5" s="1"/>
  <c r="X536" i="5"/>
  <c r="X371" i="5"/>
  <c r="Z273" i="5"/>
  <c r="AB273" i="5" s="1"/>
  <c r="X723" i="5"/>
  <c r="X597" i="5"/>
  <c r="T351" i="5"/>
  <c r="X351" i="5" s="1"/>
  <c r="W282" i="5"/>
  <c r="Y282" i="5" s="1"/>
  <c r="AB129" i="5"/>
  <c r="AB113" i="5"/>
  <c r="AB88" i="5"/>
  <c r="AB155" i="5"/>
  <c r="AB94" i="5"/>
  <c r="AB45" i="5"/>
  <c r="X722" i="5"/>
  <c r="X637" i="5"/>
  <c r="X608" i="5"/>
  <c r="X581" i="5"/>
  <c r="X586" i="5"/>
  <c r="X521" i="5"/>
  <c r="X468" i="5"/>
  <c r="X446" i="5"/>
  <c r="X386" i="5"/>
  <c r="X464" i="5"/>
  <c r="X402" i="5"/>
  <c r="X353" i="5"/>
  <c r="X321" i="5"/>
  <c r="X340" i="5"/>
  <c r="X135" i="5"/>
  <c r="X724" i="5"/>
  <c r="X779" i="5"/>
  <c r="X342" i="5"/>
  <c r="X375" i="5"/>
  <c r="X258" i="5"/>
  <c r="U766" i="5"/>
  <c r="W766" i="5" s="1"/>
  <c r="Y766" i="5" s="1"/>
  <c r="X777" i="5"/>
  <c r="W685" i="5"/>
  <c r="Y685" i="5" s="1"/>
  <c r="AB790" i="5"/>
  <c r="X728" i="5"/>
  <c r="AB684" i="5"/>
  <c r="AB732" i="5"/>
  <c r="AB805" i="5"/>
  <c r="X665" i="5"/>
  <c r="W632" i="5"/>
  <c r="Y632" i="5" s="1"/>
  <c r="AB624" i="5"/>
  <c r="X613" i="5"/>
  <c r="U673" i="5"/>
  <c r="AB650" i="5"/>
  <c r="W487" i="5"/>
  <c r="Y487" i="5" s="1"/>
  <c r="X455" i="5"/>
  <c r="W330" i="5"/>
  <c r="Y330" i="5" s="1"/>
  <c r="W243" i="5"/>
  <c r="Y243" i="5" s="1"/>
  <c r="X304" i="5"/>
  <c r="W187" i="5"/>
  <c r="Y187" i="5" s="1"/>
  <c r="W138" i="5"/>
  <c r="Y138" i="5" s="1"/>
  <c r="X40" i="5"/>
  <c r="AB793" i="5"/>
  <c r="X775" i="5"/>
  <c r="AB696" i="5"/>
  <c r="X744" i="5"/>
  <c r="AB725" i="5"/>
  <c r="AB605" i="5"/>
  <c r="AB672" i="5"/>
  <c r="X634" i="5"/>
  <c r="AB505" i="5"/>
  <c r="AB572" i="5"/>
  <c r="AB590" i="5"/>
  <c r="X497" i="5"/>
  <c r="U439" i="5"/>
  <c r="W439" i="5" s="1"/>
  <c r="Y439" i="5" s="1"/>
  <c r="AB433" i="5"/>
  <c r="X420" i="5"/>
  <c r="AB432" i="5"/>
  <c r="AB428" i="5"/>
  <c r="AB472" i="5"/>
  <c r="AB344" i="5"/>
  <c r="AB314" i="5"/>
  <c r="AB324" i="5"/>
  <c r="X299" i="5"/>
  <c r="AB246" i="5"/>
  <c r="AB252" i="5"/>
  <c r="X166" i="5"/>
  <c r="AB556" i="5"/>
  <c r="AB558" i="5"/>
  <c r="AB601" i="5"/>
  <c r="Z547" i="5"/>
  <c r="AB547" i="5" s="1"/>
  <c r="W438" i="5"/>
  <c r="Y438" i="5" s="1"/>
  <c r="X154" i="5"/>
  <c r="X46" i="5"/>
  <c r="X659" i="5"/>
  <c r="W627" i="5"/>
  <c r="Y627" i="5" s="1"/>
  <c r="X562" i="5"/>
  <c r="W517" i="5"/>
  <c r="Y517" i="5" s="1"/>
  <c r="X661" i="5"/>
  <c r="W578" i="5"/>
  <c r="Y578" i="5" s="1"/>
  <c r="W232" i="5"/>
  <c r="Y232" i="5" s="1"/>
  <c r="W214" i="5"/>
  <c r="Y214" i="5" s="1"/>
  <c r="X182" i="5"/>
  <c r="W119" i="5"/>
  <c r="Y119" i="5" s="1"/>
  <c r="X64" i="5"/>
  <c r="W76" i="5"/>
  <c r="Y76" i="5" s="1"/>
  <c r="W375" i="5"/>
  <c r="Y375" i="5" s="1"/>
  <c r="W404" i="5"/>
  <c r="Y404" i="5" s="1"/>
  <c r="W45" i="5"/>
  <c r="Y45" i="5" s="1"/>
  <c r="X568" i="5"/>
  <c r="W448" i="5"/>
  <c r="Y448" i="5" s="1"/>
  <c r="W319" i="5"/>
  <c r="Y319" i="5" s="1"/>
  <c r="V795" i="5"/>
  <c r="W364" i="5"/>
  <c r="Y364" i="5" s="1"/>
  <c r="AB3689" i="5"/>
  <c r="AB3673" i="5"/>
  <c r="AB3510" i="5"/>
  <c r="AB3494" i="5"/>
  <c r="AB3304" i="5"/>
  <c r="W3331" i="5"/>
  <c r="Y3331" i="5" s="1"/>
  <c r="AB2886" i="5"/>
  <c r="AB2484" i="5"/>
  <c r="AB2700" i="5"/>
  <c r="AB2685" i="5"/>
  <c r="AB2608" i="5"/>
  <c r="AB2925" i="5"/>
  <c r="AB2812" i="5"/>
  <c r="AB2778" i="5"/>
  <c r="AB2741" i="5"/>
  <c r="AB2723" i="5"/>
  <c r="AB2670" i="5"/>
  <c r="AB2619" i="5"/>
  <c r="W2949" i="5"/>
  <c r="Y2949" i="5" s="1"/>
  <c r="AB2360" i="5"/>
  <c r="AB2318" i="5"/>
  <c r="AB2227" i="5"/>
  <c r="AB2206" i="5"/>
  <c r="AB2197" i="5"/>
  <c r="AB2185" i="5"/>
  <c r="AB2169" i="5"/>
  <c r="AB2146" i="5"/>
  <c r="AB2142" i="5"/>
  <c r="AB2432" i="5"/>
  <c r="AB2409" i="5"/>
  <c r="AB2388" i="5"/>
  <c r="AB2261" i="5"/>
  <c r="AB2248" i="5"/>
  <c r="AB2222" i="5"/>
  <c r="AB2218" i="5"/>
  <c r="AB2208" i="5"/>
  <c r="AB2166" i="5"/>
  <c r="AB2135" i="5"/>
  <c r="AB2579" i="5"/>
  <c r="AB2496" i="5"/>
  <c r="W2400" i="5"/>
  <c r="Y2400" i="5" s="1"/>
  <c r="AB2179" i="5"/>
  <c r="AB2164" i="5"/>
  <c r="AB2101" i="5"/>
  <c r="AB2059" i="5"/>
  <c r="AB2020" i="5"/>
  <c r="AB1882" i="5"/>
  <c r="AB2571" i="5"/>
  <c r="V2508" i="5"/>
  <c r="AB2299" i="5"/>
  <c r="AB2264" i="5"/>
  <c r="AB2245" i="5"/>
  <c r="AB2225" i="5"/>
  <c r="AB2081" i="5"/>
  <c r="AB2042" i="5"/>
  <c r="AB1742" i="5"/>
  <c r="AB1710" i="5"/>
  <c r="AB1671" i="5"/>
  <c r="AB1531" i="5"/>
  <c r="AB1756" i="5"/>
  <c r="AB1733" i="5"/>
  <c r="AB1697" i="5"/>
  <c r="AB1670" i="5"/>
  <c r="AB1966" i="5"/>
  <c r="AB1743" i="5"/>
  <c r="AB1988" i="5"/>
  <c r="W1785" i="5"/>
  <c r="Y1785" i="5" s="1"/>
  <c r="AB1142" i="5"/>
  <c r="AB1144" i="5"/>
  <c r="AB1001" i="5"/>
  <c r="AB941" i="5"/>
  <c r="AB871" i="5"/>
  <c r="AB1057" i="5"/>
  <c r="AB1000" i="5"/>
  <c r="AB996" i="5"/>
  <c r="AB891" i="5"/>
  <c r="AB834" i="5"/>
  <c r="AB1005" i="5"/>
  <c r="AB985" i="5"/>
  <c r="AB963" i="5"/>
  <c r="AB947" i="5"/>
  <c r="AB931" i="5"/>
  <c r="AB917" i="5"/>
  <c r="AB3359" i="5"/>
  <c r="AB3166" i="5"/>
  <c r="AB3319" i="5"/>
  <c r="AB3250" i="5"/>
  <c r="AB3229" i="5"/>
  <c r="AB3171" i="5"/>
  <c r="AB3400" i="5"/>
  <c r="AB3348" i="5"/>
  <c r="AB3338" i="5"/>
  <c r="AB3279" i="5"/>
  <c r="AB3143" i="5"/>
  <c r="AB2992" i="5"/>
  <c r="W3478" i="5"/>
  <c r="Y3478" i="5" s="1"/>
  <c r="AB3379" i="5"/>
  <c r="AB3274" i="5"/>
  <c r="AB3097" i="5"/>
  <c r="AB3003" i="5"/>
  <c r="AB2912" i="5"/>
  <c r="Z2898" i="5"/>
  <c r="AB2898" i="5" s="1"/>
  <c r="V2898" i="5"/>
  <c r="AB3130" i="5"/>
  <c r="AB3115" i="5"/>
  <c r="AB3099" i="5"/>
  <c r="AB2976" i="5"/>
  <c r="AB2934" i="5"/>
  <c r="AB2868" i="5"/>
  <c r="Z2590" i="5"/>
  <c r="AB2491" i="5"/>
  <c r="AB1880" i="5"/>
  <c r="Z2057" i="5"/>
  <c r="W1648" i="5"/>
  <c r="Y1648" i="5" s="1"/>
  <c r="AB1498" i="5"/>
  <c r="AB1345" i="5"/>
  <c r="AB1293" i="5"/>
  <c r="AB1301" i="5"/>
  <c r="AB1267" i="5"/>
  <c r="Z2698" i="5"/>
  <c r="AB2698" i="5" s="1"/>
  <c r="U1236" i="5"/>
  <c r="W1236" i="5" s="1"/>
  <c r="Y1236" i="5" s="1"/>
  <c r="AB3511" i="5"/>
  <c r="W3496" i="5"/>
  <c r="Y3496" i="5" s="1"/>
  <c r="W3413" i="5"/>
  <c r="Y3413" i="5" s="1"/>
  <c r="U3224" i="5"/>
  <c r="W3224" i="5" s="1"/>
  <c r="Y3224" i="5" s="1"/>
  <c r="U2889" i="5"/>
  <c r="W2889" i="5" s="1"/>
  <c r="Y2889" i="5" s="1"/>
  <c r="AB2413" i="5"/>
  <c r="AB2367" i="5"/>
  <c r="AB2359" i="5"/>
  <c r="AB2288" i="5"/>
  <c r="AB1909" i="5"/>
  <c r="AB2567" i="5"/>
  <c r="AB2528" i="5"/>
  <c r="AB2482" i="5"/>
  <c r="AB1813" i="5"/>
  <c r="AB1729" i="5"/>
  <c r="AB2038" i="5"/>
  <c r="AB1496" i="5"/>
  <c r="AB1416" i="5"/>
  <c r="AB1479" i="5"/>
  <c r="Z1449" i="5"/>
  <c r="W1500" i="5"/>
  <c r="Y1500" i="5" s="1"/>
  <c r="W1235" i="5"/>
  <c r="Y1235" i="5" s="1"/>
  <c r="AB835" i="5"/>
  <c r="Z3439" i="5"/>
  <c r="AB3439" i="5" s="1"/>
  <c r="U2710" i="5"/>
  <c r="Z2766" i="5"/>
  <c r="AB2766" i="5" s="1"/>
  <c r="Z2578" i="5"/>
  <c r="AB2578" i="5" s="1"/>
  <c r="AB3371" i="5"/>
  <c r="AB3694" i="5"/>
  <c r="AB3661" i="5"/>
  <c r="AB3643" i="5"/>
  <c r="AB3627" i="5"/>
  <c r="AB3611" i="5"/>
  <c r="AB3570" i="5"/>
  <c r="AB3554" i="5"/>
  <c r="AB3538" i="5"/>
  <c r="AB3523" i="5"/>
  <c r="AB3405" i="5"/>
  <c r="AB2923" i="5"/>
  <c r="AB2872" i="5"/>
  <c r="AB2612" i="5"/>
  <c r="AB2373" i="5"/>
  <c r="AB2242" i="5"/>
  <c r="AB2254" i="5"/>
  <c r="AB2376" i="5"/>
  <c r="AB1636" i="5"/>
  <c r="Z2045" i="5"/>
  <c r="AB1855" i="5"/>
  <c r="AB1826" i="5"/>
  <c r="AB1003" i="5"/>
  <c r="W899" i="5"/>
  <c r="Y899" i="5" s="1"/>
  <c r="AB855" i="5"/>
  <c r="AB816" i="5"/>
  <c r="Z3463" i="5"/>
  <c r="AB3463" i="5" s="1"/>
  <c r="Z3204" i="5"/>
  <c r="AB3204" i="5" s="1"/>
  <c r="Z3200" i="5"/>
  <c r="AB3200" i="5" s="1"/>
  <c r="U1156" i="5"/>
  <c r="W1156" i="5" s="1"/>
  <c r="Y1156" i="5" s="1"/>
  <c r="AB3676" i="5"/>
  <c r="AB3468" i="5"/>
  <c r="AB3632" i="5"/>
  <c r="AB3543" i="5"/>
  <c r="AB3176" i="5"/>
  <c r="AB2791" i="5"/>
  <c r="AB2704" i="5"/>
  <c r="AB2640" i="5"/>
  <c r="AB3314" i="5"/>
  <c r="AB3187" i="5"/>
  <c r="AB3070" i="5"/>
  <c r="AB3013" i="5"/>
  <c r="AB2910" i="5"/>
  <c r="AB2845" i="5"/>
  <c r="AB2761" i="5"/>
  <c r="AB2588" i="5"/>
  <c r="AB3290" i="5"/>
  <c r="AB3276" i="5"/>
  <c r="AB2897" i="5"/>
  <c r="AB2740" i="5"/>
  <c r="AB2792" i="5"/>
  <c r="AB2746" i="5"/>
  <c r="AB2676" i="5"/>
  <c r="AB2660" i="5"/>
  <c r="AB2631" i="5"/>
  <c r="AB2271" i="5"/>
  <c r="AB2093" i="5"/>
  <c r="AB2412" i="5"/>
  <c r="AB2326" i="5"/>
  <c r="AB1915" i="5"/>
  <c r="AB2402" i="5"/>
  <c r="AB2171" i="5"/>
  <c r="AB2085" i="5"/>
  <c r="AB2592" i="5"/>
  <c r="AB2572" i="5"/>
  <c r="AB2478" i="5"/>
  <c r="AB1902" i="5"/>
  <c r="AB2186" i="5"/>
  <c r="AB2168" i="5"/>
  <c r="AB1792" i="5"/>
  <c r="AB1760" i="5"/>
  <c r="AB1553" i="5"/>
  <c r="AB1506" i="5"/>
  <c r="AB1648" i="5"/>
  <c r="AB1605" i="5"/>
  <c r="AB1476" i="5"/>
  <c r="AB1739" i="5"/>
  <c r="AB1644" i="5"/>
  <c r="AB1205" i="5"/>
  <c r="AB1178" i="5"/>
  <c r="AB1143" i="5"/>
  <c r="AB1065" i="5"/>
  <c r="AB3575" i="5"/>
  <c r="AB3474" i="5"/>
  <c r="AB3630" i="5"/>
  <c r="AB3583" i="5"/>
  <c r="AB3336" i="5"/>
  <c r="AB3127" i="5"/>
  <c r="AB3054" i="5"/>
  <c r="AB3507" i="5"/>
  <c r="AB3361" i="5"/>
  <c r="AB3602" i="5"/>
  <c r="AB2627" i="5"/>
  <c r="AB2760" i="5"/>
  <c r="AB2651" i="5"/>
  <c r="AB3193" i="5"/>
  <c r="AB3005" i="5"/>
  <c r="AB2880" i="5"/>
  <c r="AB2835" i="5"/>
  <c r="AB2811" i="5"/>
  <c r="AB2743" i="5"/>
  <c r="AB2711" i="5"/>
  <c r="AB2688" i="5"/>
  <c r="AB2636" i="5"/>
  <c r="AB2615" i="5"/>
  <c r="AB2527" i="5"/>
  <c r="AB2425" i="5"/>
  <c r="AB2145" i="5"/>
  <c r="AB2062" i="5"/>
  <c r="AB2459" i="5"/>
  <c r="AB2411" i="5"/>
  <c r="AB2209" i="5"/>
  <c r="AB2575" i="5"/>
  <c r="AB2526" i="5"/>
  <c r="AB2477" i="5"/>
  <c r="AB2467" i="5"/>
  <c r="AB2153" i="5"/>
  <c r="AB2073" i="5"/>
  <c r="AB2178" i="5"/>
  <c r="AB2167" i="5"/>
  <c r="AB1884" i="5"/>
  <c r="AB1656" i="5"/>
  <c r="AB1650" i="5"/>
  <c r="AB1504" i="5"/>
  <c r="AB1436" i="5"/>
  <c r="AB1180" i="5"/>
  <c r="AB1372" i="5"/>
  <c r="AB1272" i="5"/>
  <c r="AB1218" i="5"/>
  <c r="AB1112" i="5"/>
  <c r="AB1305" i="5"/>
  <c r="AB1150" i="5"/>
  <c r="AB1117" i="5"/>
  <c r="AB1041" i="5"/>
  <c r="AB1069" i="5"/>
  <c r="AB910" i="5"/>
  <c r="AB1071" i="5"/>
  <c r="AB3668" i="5"/>
  <c r="AB3513" i="5"/>
  <c r="AB3648" i="5"/>
  <c r="AB3490" i="5"/>
  <c r="AB3341" i="5"/>
  <c r="AB3207" i="5"/>
  <c r="AB3650" i="5"/>
  <c r="AB3569" i="5"/>
  <c r="AB3496" i="5"/>
  <c r="AB3330" i="5"/>
  <c r="AB3146" i="5"/>
  <c r="AB2996" i="5"/>
  <c r="AB2980" i="5"/>
  <c r="AB2755" i="5"/>
  <c r="AB2728" i="5"/>
  <c r="AB2653" i="5"/>
  <c r="AB2929" i="5"/>
  <c r="AB2664" i="5"/>
  <c r="AB2609" i="5"/>
  <c r="AB3362" i="5"/>
  <c r="AB2552" i="5"/>
  <c r="AB1926" i="5"/>
  <c r="AB2279" i="5"/>
  <c r="AB2210" i="5"/>
  <c r="AB2557" i="5"/>
  <c r="AB2290" i="5"/>
  <c r="AB2165" i="5"/>
  <c r="AB2008" i="5"/>
  <c r="AB2192" i="5"/>
  <c r="AB1840" i="5"/>
  <c r="AB1758" i="5"/>
  <c r="AB2090" i="5"/>
  <c r="AB1744" i="5"/>
  <c r="AB1597" i="5"/>
  <c r="AB1174" i="5"/>
  <c r="AB1119" i="5"/>
  <c r="AB1018" i="5"/>
  <c r="AB1120" i="5"/>
  <c r="AB903" i="5"/>
  <c r="AB895" i="5"/>
  <c r="AB832" i="5"/>
  <c r="U3272" i="5"/>
  <c r="W3272" i="5" s="1"/>
  <c r="Y3272" i="5" s="1"/>
  <c r="Z3192" i="5"/>
  <c r="AB3192" i="5" s="1"/>
  <c r="Z2774" i="5"/>
  <c r="AB2774" i="5" s="1"/>
  <c r="Z2522" i="5"/>
  <c r="AB2522" i="5" s="1"/>
  <c r="Z2738" i="5"/>
  <c r="AB2738" i="5" s="1"/>
  <c r="U2610" i="5"/>
  <c r="W2610" i="5" s="1"/>
  <c r="Y2610" i="5" s="1"/>
  <c r="Z2016" i="5"/>
  <c r="AB2016" i="5" s="1"/>
  <c r="U1992" i="5"/>
  <c r="W1992" i="5" s="1"/>
  <c r="Y1992" i="5" s="1"/>
  <c r="AB3715" i="5"/>
  <c r="AB3191" i="5"/>
  <c r="AB3658" i="5"/>
  <c r="AB3587" i="5"/>
  <c r="AB2649" i="5"/>
  <c r="AB2869" i="5"/>
  <c r="AB3010" i="5"/>
  <c r="AB2979" i="5"/>
  <c r="AB2921" i="5"/>
  <c r="AB2873" i="5"/>
  <c r="AB2769" i="5"/>
  <c r="AB2635" i="5"/>
  <c r="AB2521" i="5"/>
  <c r="AB3114" i="5"/>
  <c r="AB3047" i="5"/>
  <c r="AB2823" i="5"/>
  <c r="AB2709" i="5"/>
  <c r="AB2548" i="5"/>
  <c r="AB2824" i="5"/>
  <c r="AB2808" i="5"/>
  <c r="AB2787" i="5"/>
  <c r="AB2748" i="5"/>
  <c r="AB2677" i="5"/>
  <c r="AB2368" i="5"/>
  <c r="AB2284" i="5"/>
  <c r="AB1894" i="5"/>
  <c r="AB2518" i="5"/>
  <c r="AB2365" i="5"/>
  <c r="AB1879" i="5"/>
  <c r="AB2184" i="5"/>
  <c r="AB1897" i="5"/>
  <c r="AB1754" i="5"/>
  <c r="AB1655" i="5"/>
  <c r="AB1530" i="5"/>
  <c r="AB1426" i="5"/>
  <c r="AB1751" i="5"/>
  <c r="AB1699" i="5"/>
  <c r="AB1658" i="5"/>
  <c r="AB1579" i="5"/>
  <c r="AB1787" i="5"/>
  <c r="AB1601" i="5"/>
  <c r="AB1448" i="5"/>
  <c r="AB1562" i="5"/>
  <c r="AB1474" i="5"/>
  <c r="AB1374" i="5"/>
  <c r="AB1437" i="5"/>
  <c r="AB1566" i="5"/>
  <c r="AB1075" i="5"/>
  <c r="AB1250" i="5"/>
  <c r="AB1113" i="5"/>
  <c r="AB1418" i="5"/>
  <c r="AB1385" i="5"/>
  <c r="AB1273" i="5"/>
  <c r="AB1210" i="5"/>
  <c r="AB1203" i="5"/>
  <c r="AB1151" i="5"/>
  <c r="AB1039" i="5"/>
  <c r="AB906" i="5"/>
  <c r="AB1020" i="5"/>
  <c r="AB980" i="5"/>
  <c r="W3725" i="5"/>
  <c r="Y3725" i="5" s="1"/>
  <c r="AB1555" i="5"/>
  <c r="W2264" i="5"/>
  <c r="Y2264" i="5" s="1"/>
  <c r="N2326" i="5"/>
  <c r="V2326" i="5"/>
  <c r="W2326" i="5" s="1"/>
  <c r="Y2326" i="5" s="1"/>
  <c r="Z1574" i="5"/>
  <c r="AB1574" i="5" s="1"/>
  <c r="N3131" i="5"/>
  <c r="U3131" i="5"/>
  <c r="V3131" i="5"/>
  <c r="V2428" i="5"/>
  <c r="W2428" i="5" s="1"/>
  <c r="Y2428" i="5" s="1"/>
  <c r="N2428" i="5"/>
  <c r="N2464" i="5"/>
  <c r="V2464" i="5"/>
  <c r="T1661" i="5"/>
  <c r="X1661" i="5" s="1"/>
  <c r="U1661" i="5"/>
  <c r="W1661" i="5" s="1"/>
  <c r="Y1661" i="5" s="1"/>
  <c r="V1986" i="5"/>
  <c r="N1986" i="5"/>
  <c r="V3254" i="5"/>
  <c r="W3254" i="5" s="1"/>
  <c r="Y3254" i="5" s="1"/>
  <c r="N3254" i="5"/>
  <c r="V2887" i="5"/>
  <c r="N2887" i="5"/>
  <c r="U2887" i="5"/>
  <c r="N1030" i="5"/>
  <c r="V1030" i="5"/>
  <c r="W1030" i="5" s="1"/>
  <c r="Y1030" i="5" s="1"/>
  <c r="N1377" i="5"/>
  <c r="V1377" i="5"/>
  <c r="W1377" i="5" s="1"/>
  <c r="Y1377" i="5" s="1"/>
  <c r="U1036" i="5"/>
  <c r="W1036" i="5" s="1"/>
  <c r="Y1036" i="5" s="1"/>
  <c r="W2938" i="5"/>
  <c r="Y2938" i="5" s="1"/>
  <c r="V2859" i="5"/>
  <c r="N2859" i="5"/>
  <c r="U2859" i="5"/>
  <c r="V2050" i="5"/>
  <c r="W2050" i="5" s="1"/>
  <c r="Y2050" i="5" s="1"/>
  <c r="N2050" i="5"/>
  <c r="Z1775" i="5"/>
  <c r="W1125" i="5"/>
  <c r="Y1125" i="5" s="1"/>
  <c r="U816" i="5"/>
  <c r="U2847" i="5"/>
  <c r="W2847" i="5" s="1"/>
  <c r="Y2847" i="5" s="1"/>
  <c r="U2464" i="5"/>
  <c r="U1986" i="5"/>
  <c r="U1581" i="5"/>
  <c r="W1581" i="5" s="1"/>
  <c r="Y1581" i="5" s="1"/>
  <c r="U1090" i="5"/>
  <c r="AB3721" i="5"/>
  <c r="AB3725" i="5"/>
  <c r="T3527" i="5"/>
  <c r="X3527" i="5" s="1"/>
  <c r="U3527" i="5"/>
  <c r="W3527" i="5" s="1"/>
  <c r="Y3527" i="5" s="1"/>
  <c r="Z3527" i="5"/>
  <c r="T3043" i="5"/>
  <c r="X3043" i="5" s="1"/>
  <c r="Z3043" i="5"/>
  <c r="T3295" i="5"/>
  <c r="X3295" i="5" s="1"/>
  <c r="Z3295" i="5"/>
  <c r="T3253" i="5"/>
  <c r="X3253" i="5" s="1"/>
  <c r="U3253" i="5"/>
  <c r="W3253" i="5" s="1"/>
  <c r="Y3253" i="5" s="1"/>
  <c r="Z3253" i="5"/>
  <c r="T3177" i="5"/>
  <c r="X3177" i="5" s="1"/>
  <c r="Z3177" i="5"/>
  <c r="U3177" i="5"/>
  <c r="W3177" i="5" s="1"/>
  <c r="Y3177" i="5" s="1"/>
  <c r="T3042" i="5"/>
  <c r="X3042" i="5" s="1"/>
  <c r="U3042" i="5"/>
  <c r="Z3042" i="5"/>
  <c r="T2554" i="5"/>
  <c r="X2554" i="5" s="1"/>
  <c r="U2554" i="5"/>
  <c r="Z2554" i="5"/>
  <c r="T1851" i="5"/>
  <c r="X1851" i="5" s="1"/>
  <c r="U1851" i="5"/>
  <c r="W1851" i="5" s="1"/>
  <c r="Y1851" i="5" s="1"/>
  <c r="Z1851" i="5"/>
  <c r="T1554" i="5"/>
  <c r="X1554" i="5" s="1"/>
  <c r="U1554" i="5"/>
  <c r="W1554" i="5" s="1"/>
  <c r="Y1554" i="5" s="1"/>
  <c r="Z1554" i="5"/>
  <c r="T1523" i="5"/>
  <c r="X1523" i="5" s="1"/>
  <c r="Z1523" i="5"/>
  <c r="U1523" i="5"/>
  <c r="W1523" i="5" s="1"/>
  <c r="Y1523" i="5" s="1"/>
  <c r="T1285" i="5"/>
  <c r="X1285" i="5" s="1"/>
  <c r="U1285" i="5"/>
  <c r="Z1285" i="5"/>
  <c r="T1528" i="5"/>
  <c r="X1528" i="5" s="1"/>
  <c r="U1528" i="5"/>
  <c r="W1528" i="5" s="1"/>
  <c r="Y1528" i="5" s="1"/>
  <c r="Z1528" i="5"/>
  <c r="T1275" i="5"/>
  <c r="X1275" i="5" s="1"/>
  <c r="U1275" i="5"/>
  <c r="Z1275" i="5"/>
  <c r="T872" i="5"/>
  <c r="X872" i="5" s="1"/>
  <c r="U872" i="5"/>
  <c r="W872" i="5" s="1"/>
  <c r="Y872" i="5" s="1"/>
  <c r="Z872" i="5"/>
  <c r="T815" i="5"/>
  <c r="X815" i="5" s="1"/>
  <c r="U815" i="5"/>
  <c r="W815" i="5" s="1"/>
  <c r="Y815" i="5" s="1"/>
  <c r="Z815" i="5"/>
  <c r="T3629" i="5"/>
  <c r="X3629" i="5" s="1"/>
  <c r="U3629" i="5"/>
  <c r="W3629" i="5" s="1"/>
  <c r="Y3629" i="5" s="1"/>
  <c r="Z3629" i="5"/>
  <c r="T3566" i="5"/>
  <c r="X3566" i="5" s="1"/>
  <c r="U3566" i="5"/>
  <c r="W3566" i="5" s="1"/>
  <c r="Y3566" i="5" s="1"/>
  <c r="Z3566" i="5"/>
  <c r="T3040" i="5"/>
  <c r="X3040" i="5" s="1"/>
  <c r="U3040" i="5"/>
  <c r="W3040" i="5" s="1"/>
  <c r="Y3040" i="5" s="1"/>
  <c r="Z3040" i="5"/>
  <c r="T2870" i="5"/>
  <c r="X2870" i="5" s="1"/>
  <c r="Z2870" i="5"/>
  <c r="U2870" i="5"/>
  <c r="T3291" i="5"/>
  <c r="X3291" i="5" s="1"/>
  <c r="Z3291" i="5"/>
  <c r="T3262" i="5"/>
  <c r="X3262" i="5" s="1"/>
  <c r="Z3262" i="5"/>
  <c r="T2434" i="5"/>
  <c r="X2434" i="5" s="1"/>
  <c r="Z2434" i="5"/>
  <c r="T2466" i="5"/>
  <c r="X2466" i="5" s="1"/>
  <c r="Z2466" i="5"/>
  <c r="T1947" i="5"/>
  <c r="X1947" i="5" s="1"/>
  <c r="U1947" i="5"/>
  <c r="Z1947" i="5"/>
  <c r="T1875" i="5"/>
  <c r="X1875" i="5" s="1"/>
  <c r="U1875" i="5"/>
  <c r="Z1875" i="5"/>
  <c r="T1834" i="5"/>
  <c r="X1834" i="5" s="1"/>
  <c r="U1834" i="5"/>
  <c r="W1834" i="5" s="1"/>
  <c r="Y1834" i="5" s="1"/>
  <c r="Z1834" i="5"/>
  <c r="T1346" i="5"/>
  <c r="X1346" i="5" s="1"/>
  <c r="U1346" i="5"/>
  <c r="W1346" i="5" s="1"/>
  <c r="Y1346" i="5" s="1"/>
  <c r="Z1346" i="5"/>
  <c r="T1367" i="5"/>
  <c r="X1367" i="5" s="1"/>
  <c r="U1367" i="5"/>
  <c r="Z1367" i="5"/>
  <c r="T1067" i="5"/>
  <c r="X1067" i="5" s="1"/>
  <c r="U1067" i="5"/>
  <c r="W1067" i="5" s="1"/>
  <c r="Y1067" i="5" s="1"/>
  <c r="Z1067" i="5"/>
  <c r="T3409" i="5"/>
  <c r="X3409" i="5" s="1"/>
  <c r="Z3409" i="5"/>
  <c r="T3227" i="5"/>
  <c r="X3227" i="5" s="1"/>
  <c r="U3227" i="5"/>
  <c r="W3227" i="5" s="1"/>
  <c r="Y3227" i="5" s="1"/>
  <c r="Z3227" i="5"/>
  <c r="T3001" i="5"/>
  <c r="X3001" i="5" s="1"/>
  <c r="Z3001" i="5"/>
  <c r="U3001" i="5"/>
  <c r="W3001" i="5" s="1"/>
  <c r="Y3001" i="5" s="1"/>
  <c r="T3353" i="5"/>
  <c r="X3353" i="5" s="1"/>
  <c r="U3353" i="5"/>
  <c r="Z3353" i="5"/>
  <c r="T3205" i="5"/>
  <c r="X3205" i="5" s="1"/>
  <c r="Z3205" i="5"/>
  <c r="U3205" i="5"/>
  <c r="W3205" i="5" s="1"/>
  <c r="Y3205" i="5" s="1"/>
  <c r="T3148" i="5"/>
  <c r="X3148" i="5" s="1"/>
  <c r="Z3148" i="5"/>
  <c r="U3148" i="5"/>
  <c r="W3148" i="5" s="1"/>
  <c r="Y3148" i="5" s="1"/>
  <c r="T3138" i="5"/>
  <c r="X3138" i="5" s="1"/>
  <c r="U3138" i="5"/>
  <c r="Z3138" i="5"/>
  <c r="T2443" i="5"/>
  <c r="X2443" i="5" s="1"/>
  <c r="Z2443" i="5"/>
  <c r="U2443" i="5"/>
  <c r="W2443" i="5" s="1"/>
  <c r="Y2443" i="5" s="1"/>
  <c r="T2569" i="5"/>
  <c r="X2569" i="5" s="1"/>
  <c r="U2569" i="5"/>
  <c r="Z2569" i="5"/>
  <c r="T2266" i="5"/>
  <c r="X2266" i="5" s="1"/>
  <c r="Z2266" i="5"/>
  <c r="T2112" i="5"/>
  <c r="X2112" i="5" s="1"/>
  <c r="U2112" i="5"/>
  <c r="Z2112" i="5"/>
  <c r="T1972" i="5"/>
  <c r="X1972" i="5" s="1"/>
  <c r="U1972" i="5"/>
  <c r="W1972" i="5" s="1"/>
  <c r="Y1972" i="5" s="1"/>
  <c r="Z1972" i="5"/>
  <c r="T1959" i="5"/>
  <c r="X1959" i="5" s="1"/>
  <c r="U1959" i="5"/>
  <c r="W1959" i="5" s="1"/>
  <c r="Y1959" i="5" s="1"/>
  <c r="Z1959" i="5"/>
  <c r="T1820" i="5"/>
  <c r="X1820" i="5" s="1"/>
  <c r="U1820" i="5"/>
  <c r="W1820" i="5" s="1"/>
  <c r="Y1820" i="5" s="1"/>
  <c r="Z1820" i="5"/>
  <c r="T1651" i="5"/>
  <c r="X1651" i="5" s="1"/>
  <c r="U1651" i="5"/>
  <c r="Z1651" i="5"/>
  <c r="T1387" i="5"/>
  <c r="X1387" i="5" s="1"/>
  <c r="Z1387" i="5"/>
  <c r="U1387" i="5"/>
  <c r="W1387" i="5" s="1"/>
  <c r="Y1387" i="5" s="1"/>
  <c r="T1379" i="5"/>
  <c r="X1379" i="5" s="1"/>
  <c r="U1379" i="5"/>
  <c r="Z1379" i="5"/>
  <c r="T3560" i="5"/>
  <c r="X3560" i="5" s="1"/>
  <c r="U3560" i="5"/>
  <c r="W3560" i="5" s="1"/>
  <c r="Y3560" i="5" s="1"/>
  <c r="Z3560" i="5"/>
  <c r="T3631" i="5"/>
  <c r="X3631" i="5" s="1"/>
  <c r="U3631" i="5"/>
  <c r="W3631" i="5" s="1"/>
  <c r="Y3631" i="5" s="1"/>
  <c r="Z3631" i="5"/>
  <c r="T3475" i="5"/>
  <c r="X3475" i="5" s="1"/>
  <c r="Z3475" i="5"/>
  <c r="T3085" i="5"/>
  <c r="X3085" i="5" s="1"/>
  <c r="U3085" i="5"/>
  <c r="W3085" i="5" s="1"/>
  <c r="Y3085" i="5" s="1"/>
  <c r="Z3085" i="5"/>
  <c r="T2542" i="5"/>
  <c r="X2542" i="5" s="1"/>
  <c r="Z2542" i="5"/>
  <c r="T2512" i="5"/>
  <c r="X2512" i="5" s="1"/>
  <c r="U2512" i="5"/>
  <c r="Z2512" i="5"/>
  <c r="T2505" i="5"/>
  <c r="X2505" i="5" s="1"/>
  <c r="U2505" i="5"/>
  <c r="Z2505" i="5"/>
  <c r="T2285" i="5"/>
  <c r="X2285" i="5" s="1"/>
  <c r="U2285" i="5"/>
  <c r="W2285" i="5" s="1"/>
  <c r="Y2285" i="5" s="1"/>
  <c r="Z2285" i="5"/>
  <c r="T2124" i="5"/>
  <c r="X2124" i="5" s="1"/>
  <c r="U2124" i="5"/>
  <c r="Z2124" i="5"/>
  <c r="T1350" i="5"/>
  <c r="X1350" i="5" s="1"/>
  <c r="U1350" i="5"/>
  <c r="Z1350" i="5"/>
  <c r="T1316" i="5"/>
  <c r="X1316" i="5" s="1"/>
  <c r="U1316" i="5"/>
  <c r="W1316" i="5" s="1"/>
  <c r="Y1316" i="5" s="1"/>
  <c r="Z1316" i="5"/>
  <c r="T3521" i="5"/>
  <c r="X3521" i="5" s="1"/>
  <c r="U3521" i="5"/>
  <c r="W3521" i="5" s="1"/>
  <c r="Y3521" i="5" s="1"/>
  <c r="Z3521" i="5"/>
  <c r="T3416" i="5"/>
  <c r="X3416" i="5" s="1"/>
  <c r="Z3416" i="5"/>
  <c r="U3416" i="5"/>
  <c r="W3416" i="5" s="1"/>
  <c r="Y3416" i="5" s="1"/>
  <c r="T3639" i="5"/>
  <c r="X3639" i="5" s="1"/>
  <c r="U3639" i="5"/>
  <c r="W3639" i="5" s="1"/>
  <c r="Y3639" i="5" s="1"/>
  <c r="Z3639" i="5"/>
  <c r="T3296" i="5"/>
  <c r="X3296" i="5" s="1"/>
  <c r="U3296" i="5"/>
  <c r="W3296" i="5" s="1"/>
  <c r="Y3296" i="5" s="1"/>
  <c r="Z3296" i="5"/>
  <c r="T3236" i="5"/>
  <c r="X3236" i="5" s="1"/>
  <c r="Z3236" i="5"/>
  <c r="U3236" i="5"/>
  <c r="W3236" i="5" s="1"/>
  <c r="Y3236" i="5" s="1"/>
  <c r="T3016" i="5"/>
  <c r="X3016" i="5" s="1"/>
  <c r="U3016" i="5"/>
  <c r="W3016" i="5" s="1"/>
  <c r="Y3016" i="5" s="1"/>
  <c r="Z3016" i="5"/>
  <c r="T2937" i="5"/>
  <c r="X2937" i="5" s="1"/>
  <c r="Z2937" i="5"/>
  <c r="U2937" i="5"/>
  <c r="W2937" i="5" s="1"/>
  <c r="Y2937" i="5" s="1"/>
  <c r="T2319" i="5"/>
  <c r="X2319" i="5" s="1"/>
  <c r="Z2319" i="5"/>
  <c r="U2319" i="5"/>
  <c r="W2319" i="5" s="1"/>
  <c r="Y2319" i="5" s="1"/>
  <c r="T2015" i="5"/>
  <c r="X2015" i="5" s="1"/>
  <c r="U2015" i="5"/>
  <c r="W2015" i="5" s="1"/>
  <c r="Y2015" i="5" s="1"/>
  <c r="Z2015" i="5"/>
  <c r="T1626" i="5"/>
  <c r="X1626" i="5" s="1"/>
  <c r="U1626" i="5"/>
  <c r="Z1626" i="5"/>
  <c r="T1434" i="5"/>
  <c r="X1434" i="5" s="1"/>
  <c r="U1434" i="5"/>
  <c r="Z1434" i="5"/>
  <c r="T1031" i="5"/>
  <c r="X1031" i="5" s="1"/>
  <c r="U1031" i="5"/>
  <c r="W1031" i="5" s="1"/>
  <c r="Y1031" i="5" s="1"/>
  <c r="Z1031" i="5"/>
  <c r="T833" i="5"/>
  <c r="X833" i="5" s="1"/>
  <c r="Z833" i="5"/>
  <c r="T3568" i="5"/>
  <c r="X3568" i="5" s="1"/>
  <c r="U3568" i="5"/>
  <c r="W3568" i="5" s="1"/>
  <c r="Y3568" i="5" s="1"/>
  <c r="Z3568" i="5"/>
  <c r="T3417" i="5"/>
  <c r="X3417" i="5" s="1"/>
  <c r="Z3417" i="5"/>
  <c r="T3637" i="5"/>
  <c r="X3637" i="5" s="1"/>
  <c r="U3637" i="5"/>
  <c r="W3637" i="5" s="1"/>
  <c r="Y3637" i="5" s="1"/>
  <c r="Z3637" i="5"/>
  <c r="T3525" i="5"/>
  <c r="X3525" i="5" s="1"/>
  <c r="U3525" i="5"/>
  <c r="W3525" i="5" s="1"/>
  <c r="Y3525" i="5" s="1"/>
  <c r="Z3525" i="5"/>
  <c r="T3428" i="5"/>
  <c r="X3428" i="5" s="1"/>
  <c r="Z3428" i="5"/>
  <c r="T3576" i="5"/>
  <c r="X3576" i="5" s="1"/>
  <c r="U3576" i="5"/>
  <c r="W3576" i="5" s="1"/>
  <c r="Y3576" i="5" s="1"/>
  <c r="Z3576" i="5"/>
  <c r="T3388" i="5"/>
  <c r="X3388" i="5" s="1"/>
  <c r="U3388" i="5"/>
  <c r="W3388" i="5" s="1"/>
  <c r="Y3388" i="5" s="1"/>
  <c r="Z3388" i="5"/>
  <c r="T3355" i="5"/>
  <c r="X3355" i="5" s="1"/>
  <c r="Z3355" i="5"/>
  <c r="T3234" i="5"/>
  <c r="X3234" i="5" s="1"/>
  <c r="U3234" i="5"/>
  <c r="Z3234" i="5"/>
  <c r="T3206" i="5"/>
  <c r="X3206" i="5" s="1"/>
  <c r="U3206" i="5"/>
  <c r="Z3206" i="5"/>
  <c r="T3058" i="5"/>
  <c r="X3058" i="5" s="1"/>
  <c r="U3058" i="5"/>
  <c r="Z3058" i="5"/>
  <c r="T2237" i="5"/>
  <c r="X2237" i="5" s="1"/>
  <c r="U2237" i="5"/>
  <c r="W2237" i="5" s="1"/>
  <c r="Y2237" i="5" s="1"/>
  <c r="Z2237" i="5"/>
  <c r="T2498" i="5"/>
  <c r="X2498" i="5" s="1"/>
  <c r="U2498" i="5"/>
  <c r="W2498" i="5" s="1"/>
  <c r="Y2498" i="5" s="1"/>
  <c r="Z2498" i="5"/>
  <c r="T2431" i="5"/>
  <c r="X2431" i="5" s="1"/>
  <c r="Z2431" i="5"/>
  <c r="U2431" i="5"/>
  <c r="W2431" i="5" s="1"/>
  <c r="Y2431" i="5" s="1"/>
  <c r="T2116" i="5"/>
  <c r="X2116" i="5" s="1"/>
  <c r="U2116" i="5"/>
  <c r="Z2116" i="5"/>
  <c r="T2100" i="5"/>
  <c r="X2100" i="5" s="1"/>
  <c r="U2100" i="5"/>
  <c r="Z2100" i="5"/>
  <c r="T2084" i="5"/>
  <c r="X2084" i="5" s="1"/>
  <c r="U2084" i="5"/>
  <c r="Z2084" i="5"/>
  <c r="T2072" i="5"/>
  <c r="X2072" i="5" s="1"/>
  <c r="U2072" i="5"/>
  <c r="Z2072" i="5"/>
  <c r="T2064" i="5"/>
  <c r="X2064" i="5" s="1"/>
  <c r="U2064" i="5"/>
  <c r="Z2064" i="5"/>
  <c r="T2022" i="5"/>
  <c r="X2022" i="5" s="1"/>
  <c r="U2022" i="5"/>
  <c r="Z2022" i="5"/>
  <c r="T2013" i="5"/>
  <c r="X2013" i="5" s="1"/>
  <c r="U2013" i="5"/>
  <c r="Z2013" i="5"/>
  <c r="T1847" i="5"/>
  <c r="X1847" i="5" s="1"/>
  <c r="U1847" i="5"/>
  <c r="W1847" i="5" s="1"/>
  <c r="Y1847" i="5" s="1"/>
  <c r="Z1847" i="5"/>
  <c r="T1336" i="5"/>
  <c r="X1336" i="5" s="1"/>
  <c r="U1336" i="5"/>
  <c r="W1336" i="5" s="1"/>
  <c r="Y1336" i="5" s="1"/>
  <c r="Z1336" i="5"/>
  <c r="T1354" i="5"/>
  <c r="X1354" i="5" s="1"/>
  <c r="Z1354" i="5"/>
  <c r="U1354" i="5"/>
  <c r="W1354" i="5" s="1"/>
  <c r="Y1354" i="5" s="1"/>
  <c r="T1322" i="5"/>
  <c r="X1322" i="5" s="1"/>
  <c r="Z1322" i="5"/>
  <c r="U1322" i="5"/>
  <c r="T3517" i="5"/>
  <c r="X3517" i="5" s="1"/>
  <c r="U3517" i="5"/>
  <c r="W3517" i="5" s="1"/>
  <c r="Y3517" i="5" s="1"/>
  <c r="Z3517" i="5"/>
  <c r="T3377" i="5"/>
  <c r="X3377" i="5" s="1"/>
  <c r="U3377" i="5"/>
  <c r="Z3377" i="5"/>
  <c r="T3180" i="5"/>
  <c r="X3180" i="5" s="1"/>
  <c r="U3180" i="5"/>
  <c r="W3180" i="5" s="1"/>
  <c r="Y3180" i="5" s="1"/>
  <c r="Z3180" i="5"/>
  <c r="T2935" i="5"/>
  <c r="X2935" i="5" s="1"/>
  <c r="U2935" i="5"/>
  <c r="W2935" i="5" s="1"/>
  <c r="Y2935" i="5" s="1"/>
  <c r="Z2935" i="5"/>
  <c r="T2855" i="5"/>
  <c r="X2855" i="5" s="1"/>
  <c r="U2855" i="5"/>
  <c r="W2855" i="5" s="1"/>
  <c r="Y2855" i="5" s="1"/>
  <c r="Z2855" i="5"/>
  <c r="T2577" i="5"/>
  <c r="X2577" i="5" s="1"/>
  <c r="U2577" i="5"/>
  <c r="W2577" i="5" s="1"/>
  <c r="Y2577" i="5" s="1"/>
  <c r="Z2577" i="5"/>
  <c r="T2333" i="5"/>
  <c r="X2333" i="5" s="1"/>
  <c r="Z2333" i="5"/>
  <c r="U2333" i="5"/>
  <c r="W2333" i="5" s="1"/>
  <c r="Y2333" i="5" s="1"/>
  <c r="T1841" i="5"/>
  <c r="X1841" i="5" s="1"/>
  <c r="U1841" i="5"/>
  <c r="W1841" i="5" s="1"/>
  <c r="Y1841" i="5" s="1"/>
  <c r="Z1841" i="5"/>
  <c r="T1497" i="5"/>
  <c r="X1497" i="5" s="1"/>
  <c r="U1497" i="5"/>
  <c r="Z1497" i="5"/>
  <c r="T1486" i="5"/>
  <c r="X1486" i="5" s="1"/>
  <c r="U1486" i="5"/>
  <c r="Z1486" i="5"/>
  <c r="T1470" i="5"/>
  <c r="X1470" i="5" s="1"/>
  <c r="U1470" i="5"/>
  <c r="Z1470" i="5"/>
  <c r="T1297" i="5"/>
  <c r="X1297" i="5" s="1"/>
  <c r="U1297" i="5"/>
  <c r="Z1297" i="5"/>
  <c r="T841" i="5"/>
  <c r="X841" i="5" s="1"/>
  <c r="Z841" i="5"/>
  <c r="T3594" i="5"/>
  <c r="X3594" i="5" s="1"/>
  <c r="U3594" i="5"/>
  <c r="W3594" i="5" s="1"/>
  <c r="Y3594" i="5" s="1"/>
  <c r="Z3594" i="5"/>
  <c r="T3404" i="5"/>
  <c r="X3404" i="5" s="1"/>
  <c r="Z3404" i="5"/>
  <c r="U3404" i="5"/>
  <c r="W3404" i="5" s="1"/>
  <c r="Y3404" i="5" s="1"/>
  <c r="T3411" i="5"/>
  <c r="X3411" i="5" s="1"/>
  <c r="Z3411" i="5"/>
  <c r="T3337" i="5"/>
  <c r="X3337" i="5" s="1"/>
  <c r="Z3337" i="5"/>
  <c r="T3173" i="5"/>
  <c r="X3173" i="5" s="1"/>
  <c r="Z3173" i="5"/>
  <c r="U3173" i="5"/>
  <c r="W3173" i="5" s="1"/>
  <c r="Y3173" i="5" s="1"/>
  <c r="T3170" i="5"/>
  <c r="X3170" i="5" s="1"/>
  <c r="U3170" i="5"/>
  <c r="Z3170" i="5"/>
  <c r="T2562" i="5"/>
  <c r="X2562" i="5" s="1"/>
  <c r="Z2562" i="5"/>
  <c r="T2353" i="5"/>
  <c r="X2353" i="5" s="1"/>
  <c r="U2353" i="5"/>
  <c r="W2353" i="5" s="1"/>
  <c r="Y2353" i="5" s="1"/>
  <c r="Z2353" i="5"/>
  <c r="T2092" i="5"/>
  <c r="X2092" i="5" s="1"/>
  <c r="U2092" i="5"/>
  <c r="Z2092" i="5"/>
  <c r="T1990" i="5"/>
  <c r="X1990" i="5" s="1"/>
  <c r="U1990" i="5"/>
  <c r="Z1990" i="5"/>
  <c r="T1363" i="5"/>
  <c r="X1363" i="5" s="1"/>
  <c r="U1363" i="5"/>
  <c r="W1363" i="5" s="1"/>
  <c r="Y1363" i="5" s="1"/>
  <c r="Z1363" i="5"/>
  <c r="T1238" i="5"/>
  <c r="X1238" i="5" s="1"/>
  <c r="U1238" i="5"/>
  <c r="Z1238" i="5"/>
  <c r="T829" i="5"/>
  <c r="X829" i="5" s="1"/>
  <c r="Z829" i="5"/>
  <c r="T3641" i="5"/>
  <c r="X3641" i="5" s="1"/>
  <c r="U3641" i="5"/>
  <c r="W3641" i="5" s="1"/>
  <c r="Y3641" i="5" s="1"/>
  <c r="Z3641" i="5"/>
  <c r="T3403" i="5"/>
  <c r="X3403" i="5" s="1"/>
  <c r="Z3403" i="5"/>
  <c r="T3123" i="5"/>
  <c r="X3123" i="5" s="1"/>
  <c r="U3123" i="5"/>
  <c r="Z3123" i="5"/>
  <c r="T3056" i="5"/>
  <c r="X3056" i="5" s="1"/>
  <c r="U3056" i="5"/>
  <c r="W3056" i="5" s="1"/>
  <c r="Y3056" i="5" s="1"/>
  <c r="Z3056" i="5"/>
  <c r="T2525" i="5"/>
  <c r="X2525" i="5" s="1"/>
  <c r="U2525" i="5"/>
  <c r="Z2525" i="5"/>
  <c r="T1957" i="5"/>
  <c r="X1957" i="5" s="1"/>
  <c r="U1957" i="5"/>
  <c r="W1957" i="5" s="1"/>
  <c r="Y1957" i="5" s="1"/>
  <c r="Z1957" i="5"/>
  <c r="T1494" i="5"/>
  <c r="X1494" i="5" s="1"/>
  <c r="U1494" i="5"/>
  <c r="Z1494" i="5"/>
  <c r="T1222" i="5"/>
  <c r="X1222" i="5" s="1"/>
  <c r="U1222" i="5"/>
  <c r="W1222" i="5" s="1"/>
  <c r="Y1222" i="5" s="1"/>
  <c r="Z1222" i="5"/>
  <c r="T1492" i="5"/>
  <c r="X1492" i="5" s="1"/>
  <c r="Z1492" i="5"/>
  <c r="U1492" i="5"/>
  <c r="W1492" i="5" s="1"/>
  <c r="Y1492" i="5" s="1"/>
  <c r="T1348" i="5"/>
  <c r="X1348" i="5" s="1"/>
  <c r="U1348" i="5"/>
  <c r="W1348" i="5" s="1"/>
  <c r="Y1348" i="5" s="1"/>
  <c r="Z1348" i="5"/>
  <c r="T1340" i="5"/>
  <c r="X1340" i="5" s="1"/>
  <c r="Z1340" i="5"/>
  <c r="U1340" i="5"/>
  <c r="W1340" i="5" s="1"/>
  <c r="Y1340" i="5" s="1"/>
  <c r="T1230" i="5"/>
  <c r="X1230" i="5" s="1"/>
  <c r="U1230" i="5"/>
  <c r="W1230" i="5" s="1"/>
  <c r="Y1230" i="5" s="1"/>
  <c r="Z1230" i="5"/>
  <c r="T3586" i="5"/>
  <c r="X3586" i="5" s="1"/>
  <c r="U3586" i="5"/>
  <c r="W3586" i="5" s="1"/>
  <c r="Y3586" i="5" s="1"/>
  <c r="Z3586" i="5"/>
  <c r="T3597" i="5"/>
  <c r="X3597" i="5" s="1"/>
  <c r="U3597" i="5"/>
  <c r="W3597" i="5" s="1"/>
  <c r="Y3597" i="5" s="1"/>
  <c r="Z3597" i="5"/>
  <c r="T3556" i="5"/>
  <c r="X3556" i="5" s="1"/>
  <c r="U3556" i="5"/>
  <c r="W3556" i="5" s="1"/>
  <c r="Y3556" i="5" s="1"/>
  <c r="Z3556" i="5"/>
  <c r="T3532" i="5"/>
  <c r="X3532" i="5" s="1"/>
  <c r="U3532" i="5"/>
  <c r="W3532" i="5" s="1"/>
  <c r="Y3532" i="5" s="1"/>
  <c r="Z3532" i="5"/>
  <c r="T3501" i="5"/>
  <c r="X3501" i="5" s="1"/>
  <c r="Z3501" i="5"/>
  <c r="T3493" i="5"/>
  <c r="X3493" i="5" s="1"/>
  <c r="Z3493" i="5"/>
  <c r="T3311" i="5"/>
  <c r="X3311" i="5" s="1"/>
  <c r="Z3311" i="5"/>
  <c r="T3305" i="5"/>
  <c r="X3305" i="5" s="1"/>
  <c r="Z3305" i="5"/>
  <c r="T3366" i="5"/>
  <c r="X3366" i="5" s="1"/>
  <c r="U3366" i="5"/>
  <c r="W3366" i="5" s="1"/>
  <c r="Y3366" i="5" s="1"/>
  <c r="Z3366" i="5"/>
  <c r="T2455" i="5"/>
  <c r="X2455" i="5" s="1"/>
  <c r="U2455" i="5"/>
  <c r="W2455" i="5" s="1"/>
  <c r="Y2455" i="5" s="1"/>
  <c r="Z2455" i="5"/>
  <c r="T2506" i="5"/>
  <c r="X2506" i="5" s="1"/>
  <c r="Z2506" i="5"/>
  <c r="T2389" i="5"/>
  <c r="X2389" i="5" s="1"/>
  <c r="U2389" i="5"/>
  <c r="W2389" i="5" s="1"/>
  <c r="Y2389" i="5" s="1"/>
  <c r="Z2389" i="5"/>
  <c r="T1983" i="5"/>
  <c r="X1983" i="5" s="1"/>
  <c r="U1983" i="5"/>
  <c r="W1983" i="5" s="1"/>
  <c r="Y1983" i="5" s="1"/>
  <c r="Z1983" i="5"/>
  <c r="T1859" i="5"/>
  <c r="X1859" i="5" s="1"/>
  <c r="U1859" i="5"/>
  <c r="W1859" i="5" s="1"/>
  <c r="Y1859" i="5" s="1"/>
  <c r="Z1859" i="5"/>
  <c r="T1457" i="5"/>
  <c r="X1457" i="5" s="1"/>
  <c r="U1457" i="5"/>
  <c r="Z1457" i="5"/>
  <c r="T1454" i="5"/>
  <c r="X1454" i="5" s="1"/>
  <c r="U1454" i="5"/>
  <c r="Z1454" i="5"/>
  <c r="T1327" i="5"/>
  <c r="X1327" i="5" s="1"/>
  <c r="U1327" i="5"/>
  <c r="Z1327" i="5"/>
  <c r="T1278" i="5"/>
  <c r="X1278" i="5" s="1"/>
  <c r="U1278" i="5"/>
  <c r="Z1278" i="5"/>
  <c r="T1252" i="5"/>
  <c r="X1252" i="5" s="1"/>
  <c r="U1252" i="5"/>
  <c r="W1252" i="5" s="1"/>
  <c r="Y1252" i="5" s="1"/>
  <c r="Z1252" i="5"/>
  <c r="T1284" i="5"/>
  <c r="X1284" i="5" s="1"/>
  <c r="U1284" i="5"/>
  <c r="W1284" i="5" s="1"/>
  <c r="Y1284" i="5" s="1"/>
  <c r="Z1284" i="5"/>
  <c r="T1362" i="5"/>
  <c r="X1362" i="5" s="1"/>
  <c r="U1362" i="5"/>
  <c r="W1362" i="5" s="1"/>
  <c r="Y1362" i="5" s="1"/>
  <c r="Z1362" i="5"/>
  <c r="T1258" i="5"/>
  <c r="X1258" i="5" s="1"/>
  <c r="U1258" i="5"/>
  <c r="Z1258" i="5"/>
  <c r="T3408" i="5"/>
  <c r="X3408" i="5" s="1"/>
  <c r="U3408" i="5"/>
  <c r="W3408" i="5" s="1"/>
  <c r="Y3408" i="5" s="1"/>
  <c r="Z3408" i="5"/>
  <c r="T3386" i="5"/>
  <c r="X3386" i="5" s="1"/>
  <c r="U3386" i="5"/>
  <c r="W3386" i="5" s="1"/>
  <c r="Y3386" i="5" s="1"/>
  <c r="Z3386" i="5"/>
  <c r="T3542" i="5"/>
  <c r="X3542" i="5" s="1"/>
  <c r="U3542" i="5"/>
  <c r="W3542" i="5" s="1"/>
  <c r="Y3542" i="5" s="1"/>
  <c r="Z3542" i="5"/>
  <c r="T3382" i="5"/>
  <c r="X3382" i="5" s="1"/>
  <c r="U3382" i="5"/>
  <c r="W3382" i="5" s="1"/>
  <c r="Y3382" i="5" s="1"/>
  <c r="Z3382" i="5"/>
  <c r="T3328" i="5"/>
  <c r="X3328" i="5" s="1"/>
  <c r="U3328" i="5"/>
  <c r="W3328" i="5" s="1"/>
  <c r="Y3328" i="5" s="1"/>
  <c r="Z3328" i="5"/>
  <c r="T3266" i="5"/>
  <c r="X3266" i="5" s="1"/>
  <c r="U3266" i="5"/>
  <c r="W3266" i="5" s="1"/>
  <c r="Y3266" i="5" s="1"/>
  <c r="Z3266" i="5"/>
  <c r="T3072" i="5"/>
  <c r="X3072" i="5" s="1"/>
  <c r="U3072" i="5"/>
  <c r="W3072" i="5" s="1"/>
  <c r="Y3072" i="5" s="1"/>
  <c r="Z3072" i="5"/>
  <c r="T2975" i="5"/>
  <c r="X2975" i="5" s="1"/>
  <c r="U2975" i="5"/>
  <c r="Z2975" i="5"/>
  <c r="T3239" i="5"/>
  <c r="X3239" i="5" s="1"/>
  <c r="U3239" i="5"/>
  <c r="Z3239" i="5"/>
  <c r="T3174" i="5"/>
  <c r="X3174" i="5" s="1"/>
  <c r="U3174" i="5"/>
  <c r="Z3174" i="5"/>
  <c r="T2519" i="5"/>
  <c r="X2519" i="5" s="1"/>
  <c r="Z2519" i="5"/>
  <c r="U2519" i="5"/>
  <c r="W2519" i="5" s="1"/>
  <c r="Y2519" i="5" s="1"/>
  <c r="T2585" i="5"/>
  <c r="X2585" i="5" s="1"/>
  <c r="U2585" i="5"/>
  <c r="W2585" i="5" s="1"/>
  <c r="Y2585" i="5" s="1"/>
  <c r="Z2585" i="5"/>
  <c r="T2490" i="5"/>
  <c r="X2490" i="5" s="1"/>
  <c r="U2490" i="5"/>
  <c r="W2490" i="5" s="1"/>
  <c r="Y2490" i="5" s="1"/>
  <c r="Z2490" i="5"/>
  <c r="T2080" i="5"/>
  <c r="X2080" i="5" s="1"/>
  <c r="U2080" i="5"/>
  <c r="Z2080" i="5"/>
  <c r="T1900" i="5"/>
  <c r="X1900" i="5" s="1"/>
  <c r="Z1900" i="5"/>
  <c r="U1900" i="5"/>
  <c r="W1900" i="5" s="1"/>
  <c r="Y1900" i="5" s="1"/>
  <c r="T1757" i="5"/>
  <c r="X1757" i="5" s="1"/>
  <c r="U1757" i="5"/>
  <c r="W1757" i="5" s="1"/>
  <c r="Y1757" i="5" s="1"/>
  <c r="Z1757" i="5"/>
  <c r="T2028" i="5"/>
  <c r="X2028" i="5" s="1"/>
  <c r="U2028" i="5"/>
  <c r="W2028" i="5" s="1"/>
  <c r="Y2028" i="5" s="1"/>
  <c r="Z2028" i="5"/>
  <c r="T1946" i="5"/>
  <c r="X1946" i="5" s="1"/>
  <c r="U1946" i="5"/>
  <c r="Z1946" i="5"/>
  <c r="T1923" i="5"/>
  <c r="X1923" i="5" s="1"/>
  <c r="U1923" i="5"/>
  <c r="W1923" i="5" s="1"/>
  <c r="Y1923" i="5" s="1"/>
  <c r="Z1923" i="5"/>
  <c r="T1565" i="5"/>
  <c r="X1565" i="5" s="1"/>
  <c r="U1565" i="5"/>
  <c r="Z1565" i="5"/>
  <c r="T1535" i="5"/>
  <c r="X1535" i="5" s="1"/>
  <c r="U1535" i="5"/>
  <c r="W1535" i="5" s="1"/>
  <c r="Y1535" i="5" s="1"/>
  <c r="Z1535" i="5"/>
  <c r="T1412" i="5"/>
  <c r="X1412" i="5" s="1"/>
  <c r="Z1412" i="5"/>
  <c r="U1412" i="5"/>
  <c r="W1412" i="5" s="1"/>
  <c r="Y1412" i="5" s="1"/>
  <c r="T1343" i="5"/>
  <c r="X1343" i="5" s="1"/>
  <c r="U1343" i="5"/>
  <c r="Z1343" i="5"/>
  <c r="T1183" i="5"/>
  <c r="X1183" i="5" s="1"/>
  <c r="U1183" i="5"/>
  <c r="W1183" i="5" s="1"/>
  <c r="Y1183" i="5" s="1"/>
  <c r="Z1183" i="5"/>
  <c r="T1411" i="5"/>
  <c r="X1411" i="5" s="1"/>
  <c r="Z1411" i="5"/>
  <c r="U1411" i="5"/>
  <c r="W1411" i="5" s="1"/>
  <c r="Y1411" i="5" s="1"/>
  <c r="T1256" i="5"/>
  <c r="X1256" i="5" s="1"/>
  <c r="Z1256" i="5"/>
  <c r="U1256" i="5"/>
  <c r="T1080" i="5"/>
  <c r="X1080" i="5" s="1"/>
  <c r="U1080" i="5"/>
  <c r="Z1080" i="5"/>
  <c r="T819" i="5"/>
  <c r="X819" i="5" s="1"/>
  <c r="U819" i="5"/>
  <c r="W819" i="5" s="1"/>
  <c r="Y819" i="5" s="1"/>
  <c r="Z819" i="5"/>
  <c r="T731" i="5"/>
  <c r="X731" i="5" s="1"/>
  <c r="Z731" i="5"/>
  <c r="U731" i="5"/>
  <c r="W731" i="5" s="1"/>
  <c r="Y731" i="5" s="1"/>
  <c r="T3609" i="5"/>
  <c r="X3609" i="5" s="1"/>
  <c r="U3609" i="5"/>
  <c r="W3609" i="5" s="1"/>
  <c r="Y3609" i="5" s="1"/>
  <c r="Z3609" i="5"/>
  <c r="T3383" i="5"/>
  <c r="X3383" i="5" s="1"/>
  <c r="Z3383" i="5"/>
  <c r="T3392" i="5"/>
  <c r="X3392" i="5" s="1"/>
  <c r="U3392" i="5"/>
  <c r="W3392" i="5" s="1"/>
  <c r="Y3392" i="5" s="1"/>
  <c r="Z3392" i="5"/>
  <c r="T3302" i="5"/>
  <c r="X3302" i="5" s="1"/>
  <c r="U3302" i="5"/>
  <c r="W3302" i="5" s="1"/>
  <c r="Y3302" i="5" s="1"/>
  <c r="Z3302" i="5"/>
  <c r="T3136" i="5"/>
  <c r="X3136" i="5" s="1"/>
  <c r="U3136" i="5"/>
  <c r="W3136" i="5" s="1"/>
  <c r="Y3136" i="5" s="1"/>
  <c r="Z3136" i="5"/>
  <c r="T3350" i="5"/>
  <c r="X3350" i="5" s="1"/>
  <c r="U3350" i="5"/>
  <c r="W3350" i="5" s="1"/>
  <c r="Y3350" i="5" s="1"/>
  <c r="Z3350" i="5"/>
  <c r="T3312" i="5"/>
  <c r="X3312" i="5" s="1"/>
  <c r="U3312" i="5"/>
  <c r="W3312" i="5" s="1"/>
  <c r="Y3312" i="5" s="1"/>
  <c r="Z3312" i="5"/>
  <c r="T2492" i="5"/>
  <c r="X2492" i="5" s="1"/>
  <c r="U2492" i="5"/>
  <c r="Z2492" i="5"/>
  <c r="T2361" i="5"/>
  <c r="X2361" i="5" s="1"/>
  <c r="U2361" i="5"/>
  <c r="W2361" i="5" s="1"/>
  <c r="Y2361" i="5" s="1"/>
  <c r="Z2361" i="5"/>
  <c r="T2068" i="5"/>
  <c r="X2068" i="5" s="1"/>
  <c r="U2068" i="5"/>
  <c r="Z2068" i="5"/>
  <c r="T1866" i="5"/>
  <c r="X1866" i="5" s="1"/>
  <c r="U1866" i="5"/>
  <c r="Z1866" i="5"/>
  <c r="T1836" i="5"/>
  <c r="X1836" i="5" s="1"/>
  <c r="U1836" i="5"/>
  <c r="W1836" i="5" s="1"/>
  <c r="Y1836" i="5" s="1"/>
  <c r="Z1836" i="5"/>
  <c r="T1912" i="5"/>
  <c r="X1912" i="5" s="1"/>
  <c r="Z1912" i="5"/>
  <c r="U1912" i="5"/>
  <c r="T1890" i="5"/>
  <c r="X1890" i="5" s="1"/>
  <c r="U1890" i="5"/>
  <c r="Z1890" i="5"/>
  <c r="T1793" i="5"/>
  <c r="X1793" i="5" s="1"/>
  <c r="U1793" i="5"/>
  <c r="W1793" i="5" s="1"/>
  <c r="Y1793" i="5" s="1"/>
  <c r="Z1793" i="5"/>
  <c r="T1660" i="5"/>
  <c r="X1660" i="5" s="1"/>
  <c r="U1660" i="5"/>
  <c r="W1660" i="5" s="1"/>
  <c r="Y1660" i="5" s="1"/>
  <c r="Z1660" i="5"/>
  <c r="T1607" i="5"/>
  <c r="X1607" i="5" s="1"/>
  <c r="U1607" i="5"/>
  <c r="W1607" i="5" s="1"/>
  <c r="Y1607" i="5" s="1"/>
  <c r="Z1607" i="5"/>
  <c r="T1287" i="5"/>
  <c r="X1287" i="5" s="1"/>
  <c r="U1287" i="5"/>
  <c r="W1287" i="5" s="1"/>
  <c r="Y1287" i="5" s="1"/>
  <c r="Z1287" i="5"/>
  <c r="T1207" i="5"/>
  <c r="X1207" i="5" s="1"/>
  <c r="U1207" i="5"/>
  <c r="W1207" i="5" s="1"/>
  <c r="Y1207" i="5" s="1"/>
  <c r="Z1207" i="5"/>
  <c r="T1406" i="5"/>
  <c r="X1406" i="5" s="1"/>
  <c r="U1406" i="5"/>
  <c r="W1406" i="5" s="1"/>
  <c r="Y1406" i="5" s="1"/>
  <c r="Z1406" i="5"/>
  <c r="T1064" i="5"/>
  <c r="X1064" i="5" s="1"/>
  <c r="Z1064" i="5"/>
  <c r="U176" i="5"/>
  <c r="W176" i="5" s="1"/>
  <c r="Y176" i="5" s="1"/>
  <c r="T176" i="5"/>
  <c r="X176" i="5" s="1"/>
  <c r="Z176" i="5"/>
  <c r="T3590" i="5"/>
  <c r="X3590" i="5" s="1"/>
  <c r="U3590" i="5"/>
  <c r="W3590" i="5" s="1"/>
  <c r="Y3590" i="5" s="1"/>
  <c r="Z3590" i="5"/>
  <c r="T3269" i="5"/>
  <c r="X3269" i="5" s="1"/>
  <c r="Z3269" i="5"/>
  <c r="T3283" i="5"/>
  <c r="X3283" i="5" s="1"/>
  <c r="Z3283" i="5"/>
  <c r="T3212" i="5"/>
  <c r="X3212" i="5" s="1"/>
  <c r="U3212" i="5"/>
  <c r="W3212" i="5" s="1"/>
  <c r="Y3212" i="5" s="1"/>
  <c r="Z3212" i="5"/>
  <c r="T2915" i="5"/>
  <c r="X2915" i="5" s="1"/>
  <c r="U2915" i="5"/>
  <c r="Z2915" i="5"/>
  <c r="T2282" i="5"/>
  <c r="X2282" i="5" s="1"/>
  <c r="Z2282" i="5"/>
  <c r="T2120" i="5"/>
  <c r="X2120" i="5" s="1"/>
  <c r="U2120" i="5"/>
  <c r="Z2120" i="5"/>
  <c r="T2104" i="5"/>
  <c r="X2104" i="5" s="1"/>
  <c r="U2104" i="5"/>
  <c r="Z2104" i="5"/>
  <c r="T2088" i="5"/>
  <c r="X2088" i="5" s="1"/>
  <c r="U2088" i="5"/>
  <c r="Z2088" i="5"/>
  <c r="T1974" i="5"/>
  <c r="X1974" i="5" s="1"/>
  <c r="U1974" i="5"/>
  <c r="Z1974" i="5"/>
  <c r="T1896" i="5"/>
  <c r="X1896" i="5" s="1"/>
  <c r="U1896" i="5"/>
  <c r="W1896" i="5" s="1"/>
  <c r="Y1896" i="5" s="1"/>
  <c r="Z1896" i="5"/>
  <c r="T1874" i="5"/>
  <c r="X1874" i="5" s="1"/>
  <c r="U1874" i="5"/>
  <c r="Z1874" i="5"/>
  <c r="T2032" i="5"/>
  <c r="X2032" i="5" s="1"/>
  <c r="Z2032" i="5"/>
  <c r="U2032" i="5"/>
  <c r="W2032" i="5" s="1"/>
  <c r="Y2032" i="5" s="1"/>
  <c r="T2002" i="5"/>
  <c r="X2002" i="5" s="1"/>
  <c r="U2002" i="5"/>
  <c r="Z2002" i="5"/>
  <c r="T1595" i="5"/>
  <c r="X1595" i="5" s="1"/>
  <c r="U1595" i="5"/>
  <c r="W1595" i="5" s="1"/>
  <c r="Y1595" i="5" s="1"/>
  <c r="Z1595" i="5"/>
  <c r="T1403" i="5"/>
  <c r="X1403" i="5" s="1"/>
  <c r="Z1403" i="5"/>
  <c r="U1403" i="5"/>
  <c r="W1403" i="5" s="1"/>
  <c r="Y1403" i="5" s="1"/>
  <c r="T1310" i="5"/>
  <c r="X1310" i="5" s="1"/>
  <c r="U1310" i="5"/>
  <c r="Z1310" i="5"/>
  <c r="T849" i="5"/>
  <c r="X849" i="5" s="1"/>
  <c r="Z849" i="5"/>
  <c r="T3605" i="5"/>
  <c r="X3605" i="5" s="1"/>
  <c r="U3605" i="5"/>
  <c r="W3605" i="5" s="1"/>
  <c r="Y3605" i="5" s="1"/>
  <c r="Z3605" i="5"/>
  <c r="T3564" i="5"/>
  <c r="X3564" i="5" s="1"/>
  <c r="U3564" i="5"/>
  <c r="W3564" i="5" s="1"/>
  <c r="Y3564" i="5" s="1"/>
  <c r="Z3564" i="5"/>
  <c r="T3419" i="5"/>
  <c r="X3419" i="5" s="1"/>
  <c r="Z3419" i="5"/>
  <c r="T3260" i="5"/>
  <c r="X3260" i="5" s="1"/>
  <c r="U3260" i="5"/>
  <c r="W3260" i="5" s="1"/>
  <c r="Y3260" i="5" s="1"/>
  <c r="Z3260" i="5"/>
  <c r="T2924" i="5"/>
  <c r="X2924" i="5" s="1"/>
  <c r="U2924" i="5"/>
  <c r="W2924" i="5" s="1"/>
  <c r="Y2924" i="5" s="1"/>
  <c r="Z2924" i="5"/>
  <c r="T2582" i="5"/>
  <c r="X2582" i="5" s="1"/>
  <c r="U2582" i="5"/>
  <c r="W2582" i="5" s="1"/>
  <c r="Y2582" i="5" s="1"/>
  <c r="Z2582" i="5"/>
  <c r="T2483" i="5"/>
  <c r="X2483" i="5" s="1"/>
  <c r="U2483" i="5"/>
  <c r="W2483" i="5" s="1"/>
  <c r="Y2483" i="5" s="1"/>
  <c r="Z2483" i="5"/>
  <c r="T1940" i="5"/>
  <c r="X1940" i="5" s="1"/>
  <c r="U1940" i="5"/>
  <c r="W1940" i="5" s="1"/>
  <c r="Y1940" i="5" s="1"/>
  <c r="Z1940" i="5"/>
  <c r="T1378" i="5"/>
  <c r="X1378" i="5" s="1"/>
  <c r="Z1378" i="5"/>
  <c r="U1378" i="5"/>
  <c r="W1378" i="5" s="1"/>
  <c r="Y1378" i="5" s="1"/>
  <c r="T1522" i="5"/>
  <c r="X1522" i="5" s="1"/>
  <c r="U1522" i="5"/>
  <c r="W1522" i="5" s="1"/>
  <c r="Y1522" i="5" s="1"/>
  <c r="Z1522" i="5"/>
  <c r="T1370" i="5"/>
  <c r="X1370" i="5" s="1"/>
  <c r="U1370" i="5"/>
  <c r="W1370" i="5" s="1"/>
  <c r="Y1370" i="5" s="1"/>
  <c r="Z1370" i="5"/>
  <c r="T1083" i="5"/>
  <c r="X1083" i="5" s="1"/>
  <c r="Z1083" i="5"/>
  <c r="U1083" i="5"/>
  <c r="W1083" i="5" s="1"/>
  <c r="Y1083" i="5" s="1"/>
  <c r="T1038" i="5"/>
  <c r="X1038" i="5" s="1"/>
  <c r="Z1038" i="5"/>
  <c r="T3422" i="5"/>
  <c r="X3422" i="5" s="1"/>
  <c r="U3422" i="5"/>
  <c r="W3422" i="5" s="1"/>
  <c r="Y3422" i="5" s="1"/>
  <c r="Z3422" i="5"/>
  <c r="T3407" i="5"/>
  <c r="X3407" i="5" s="1"/>
  <c r="Z3407" i="5"/>
  <c r="T3615" i="5"/>
  <c r="X3615" i="5" s="1"/>
  <c r="U3615" i="5"/>
  <c r="W3615" i="5" s="1"/>
  <c r="Y3615" i="5" s="1"/>
  <c r="Z3615" i="5"/>
  <c r="T2867" i="5"/>
  <c r="X2867" i="5" s="1"/>
  <c r="U2867" i="5"/>
  <c r="Z2867" i="5"/>
  <c r="T3129" i="5"/>
  <c r="X3129" i="5" s="1"/>
  <c r="Z3129" i="5"/>
  <c r="U3129" i="5"/>
  <c r="W3129" i="5" s="1"/>
  <c r="Y3129" i="5" s="1"/>
  <c r="T2500" i="5"/>
  <c r="X2500" i="5" s="1"/>
  <c r="U2500" i="5"/>
  <c r="Z2500" i="5"/>
  <c r="T2453" i="5"/>
  <c r="X2453" i="5" s="1"/>
  <c r="U2453" i="5"/>
  <c r="W2453" i="5" s="1"/>
  <c r="Y2453" i="5" s="1"/>
  <c r="Z2453" i="5"/>
  <c r="T1996" i="5"/>
  <c r="X1996" i="5" s="1"/>
  <c r="U1996" i="5"/>
  <c r="W1996" i="5" s="1"/>
  <c r="Y1996" i="5" s="1"/>
  <c r="Z1996" i="5"/>
  <c r="T2035" i="5"/>
  <c r="X2035" i="5" s="1"/>
  <c r="U2035" i="5"/>
  <c r="Z2035" i="5"/>
  <c r="T1533" i="5"/>
  <c r="X1533" i="5" s="1"/>
  <c r="U1533" i="5"/>
  <c r="Z1533" i="5"/>
  <c r="T1058" i="5"/>
  <c r="X1058" i="5" s="1"/>
  <c r="Z1058" i="5"/>
  <c r="T1025" i="5"/>
  <c r="X1025" i="5" s="1"/>
  <c r="U1025" i="5"/>
  <c r="W1025" i="5" s="1"/>
  <c r="Y1025" i="5" s="1"/>
  <c r="Z1025" i="5"/>
  <c r="T3544" i="5"/>
  <c r="X3544" i="5" s="1"/>
  <c r="U3544" i="5"/>
  <c r="W3544" i="5" s="1"/>
  <c r="Y3544" i="5" s="1"/>
  <c r="Z3544" i="5"/>
  <c r="T3550" i="5"/>
  <c r="X3550" i="5" s="1"/>
  <c r="U3550" i="5"/>
  <c r="W3550" i="5" s="1"/>
  <c r="Y3550" i="5" s="1"/>
  <c r="Z3550" i="5"/>
  <c r="T3406" i="5"/>
  <c r="X3406" i="5" s="1"/>
  <c r="U3406" i="5"/>
  <c r="W3406" i="5" s="1"/>
  <c r="Y3406" i="5" s="1"/>
  <c r="Z3406" i="5"/>
  <c r="T3374" i="5"/>
  <c r="X3374" i="5" s="1"/>
  <c r="U3374" i="5"/>
  <c r="Z3374" i="5"/>
  <c r="T3238" i="5"/>
  <c r="X3238" i="5" s="1"/>
  <c r="U3238" i="5"/>
  <c r="Z3238" i="5"/>
  <c r="T3216" i="5"/>
  <c r="X3216" i="5" s="1"/>
  <c r="U3216" i="5"/>
  <c r="Z3216" i="5"/>
  <c r="T3231" i="5"/>
  <c r="X3231" i="5" s="1"/>
  <c r="U3231" i="5"/>
  <c r="W3231" i="5" s="1"/>
  <c r="Y3231" i="5" s="1"/>
  <c r="Z3231" i="5"/>
  <c r="T2335" i="5"/>
  <c r="X2335" i="5" s="1"/>
  <c r="U2335" i="5"/>
  <c r="W2335" i="5" s="1"/>
  <c r="Y2335" i="5" s="1"/>
  <c r="Z2335" i="5"/>
  <c r="T1843" i="5"/>
  <c r="X1843" i="5" s="1"/>
  <c r="U1843" i="5"/>
  <c r="W1843" i="5" s="1"/>
  <c r="Y1843" i="5" s="1"/>
  <c r="Z1843" i="5"/>
  <c r="T1381" i="5"/>
  <c r="X1381" i="5" s="1"/>
  <c r="U1381" i="5"/>
  <c r="W1381" i="5" s="1"/>
  <c r="Y1381" i="5" s="1"/>
  <c r="Z1381" i="5"/>
  <c r="T1226" i="5"/>
  <c r="X1226" i="5" s="1"/>
  <c r="U1226" i="5"/>
  <c r="W1226" i="5" s="1"/>
  <c r="Y1226" i="5" s="1"/>
  <c r="Z1226" i="5"/>
  <c r="T1468" i="5"/>
  <c r="X1468" i="5" s="1"/>
  <c r="Z1468" i="5"/>
  <c r="U1468" i="5"/>
  <c r="W1468" i="5" s="1"/>
  <c r="Y1468" i="5" s="1"/>
  <c r="T1452" i="5"/>
  <c r="X1452" i="5" s="1"/>
  <c r="U1452" i="5"/>
  <c r="W1452" i="5" s="1"/>
  <c r="Y1452" i="5" s="1"/>
  <c r="Z1452" i="5"/>
  <c r="T1427" i="5"/>
  <c r="X1427" i="5" s="1"/>
  <c r="Z1427" i="5"/>
  <c r="U1427" i="5"/>
  <c r="W1427" i="5" s="1"/>
  <c r="Y1427" i="5" s="1"/>
  <c r="T845" i="5"/>
  <c r="X845" i="5" s="1"/>
  <c r="Z845" i="5"/>
  <c r="T358" i="5"/>
  <c r="X358" i="5" s="1"/>
  <c r="U358" i="5"/>
  <c r="Z358" i="5"/>
  <c r="AB358" i="5" s="1"/>
  <c r="U552" i="5"/>
  <c r="W552" i="5" s="1"/>
  <c r="Y552" i="5" s="1"/>
  <c r="T552" i="5"/>
  <c r="X552" i="5" s="1"/>
  <c r="Z552" i="5"/>
  <c r="U531" i="5"/>
  <c r="W531" i="5" s="1"/>
  <c r="Y531" i="5" s="1"/>
  <c r="U555" i="5"/>
  <c r="W555" i="5" s="1"/>
  <c r="Y555" i="5" s="1"/>
  <c r="W308" i="5"/>
  <c r="Y308" i="5" s="1"/>
  <c r="X226" i="5"/>
  <c r="X605" i="5"/>
  <c r="W449" i="5"/>
  <c r="Y449" i="5" s="1"/>
  <c r="X433" i="5"/>
  <c r="W717" i="5"/>
  <c r="Y717" i="5" s="1"/>
  <c r="X799" i="5"/>
  <c r="X640" i="5"/>
  <c r="Z568" i="5"/>
  <c r="AB568" i="5" s="1"/>
  <c r="X556" i="5"/>
  <c r="X601" i="5"/>
  <c r="U430" i="5"/>
  <c r="W430" i="5" s="1"/>
  <c r="Y430" i="5" s="1"/>
  <c r="X480" i="5"/>
  <c r="X421" i="5"/>
  <c r="X328" i="5"/>
  <c r="W264" i="5"/>
  <c r="Y264" i="5" s="1"/>
  <c r="X268" i="5"/>
  <c r="U154" i="5"/>
  <c r="W46" i="5"/>
  <c r="Y46" i="5" s="1"/>
  <c r="U796" i="5"/>
  <c r="W796" i="5" s="1"/>
  <c r="Y796" i="5" s="1"/>
  <c r="AB781" i="5"/>
  <c r="X763" i="5"/>
  <c r="AB677" i="5"/>
  <c r="X627" i="5"/>
  <c r="X573" i="5"/>
  <c r="X668" i="5"/>
  <c r="AB578" i="5"/>
  <c r="X539" i="5"/>
  <c r="X580" i="5"/>
  <c r="W484" i="5"/>
  <c r="Y484" i="5" s="1"/>
  <c r="X417" i="5"/>
  <c r="W388" i="5"/>
  <c r="Y388" i="5" s="1"/>
  <c r="Z499" i="5"/>
  <c r="AB499" i="5" s="1"/>
  <c r="X477" i="5"/>
  <c r="W431" i="5"/>
  <c r="Y431" i="5" s="1"/>
  <c r="X354" i="5"/>
  <c r="W322" i="5"/>
  <c r="Y322" i="5" s="1"/>
  <c r="X232" i="5"/>
  <c r="W182" i="5"/>
  <c r="Y182" i="5" s="1"/>
  <c r="X76" i="5"/>
  <c r="W315" i="5"/>
  <c r="Y315" i="5" s="1"/>
  <c r="W116" i="5"/>
  <c r="Y116" i="5" s="1"/>
  <c r="W347" i="5"/>
  <c r="Y347" i="5" s="1"/>
  <c r="W602" i="5"/>
  <c r="Y602" i="5" s="1"/>
  <c r="W600" i="5"/>
  <c r="Y600" i="5" s="1"/>
  <c r="T3657" i="5"/>
  <c r="X3657" i="5" s="1"/>
  <c r="U3657" i="5"/>
  <c r="W3657" i="5" s="1"/>
  <c r="Y3657" i="5" s="1"/>
  <c r="T3574" i="5"/>
  <c r="X3574" i="5" s="1"/>
  <c r="U3574" i="5"/>
  <c r="W3574" i="5" s="1"/>
  <c r="Y3574" i="5" s="1"/>
  <c r="AB3453" i="5"/>
  <c r="T3558" i="5"/>
  <c r="X3558" i="5" s="1"/>
  <c r="U3558" i="5"/>
  <c r="W3558" i="5" s="1"/>
  <c r="Y3558" i="5" s="1"/>
  <c r="Z3483" i="5"/>
  <c r="AB3483" i="5" s="1"/>
  <c r="T3402" i="5"/>
  <c r="X3402" i="5" s="1"/>
  <c r="U3402" i="5"/>
  <c r="W3402" i="5" s="1"/>
  <c r="Y3402" i="5" s="1"/>
  <c r="T3163" i="5"/>
  <c r="X3163" i="5" s="1"/>
  <c r="U3163" i="5"/>
  <c r="W3163" i="5" s="1"/>
  <c r="Y3163" i="5" s="1"/>
  <c r="Z2993" i="5"/>
  <c r="AB2993" i="5" s="1"/>
  <c r="Z2917" i="5"/>
  <c r="AB2917" i="5" s="1"/>
  <c r="U2917" i="5"/>
  <c r="W2917" i="5" s="1"/>
  <c r="Y2917" i="5" s="1"/>
  <c r="U3242" i="5"/>
  <c r="T3065" i="5"/>
  <c r="X3065" i="5" s="1"/>
  <c r="U3065" i="5"/>
  <c r="W3065" i="5" s="1"/>
  <c r="Y3065" i="5" s="1"/>
  <c r="V3042" i="5"/>
  <c r="N3042" i="5"/>
  <c r="T2999" i="5"/>
  <c r="X2999" i="5" s="1"/>
  <c r="U2999" i="5"/>
  <c r="W2999" i="5" s="1"/>
  <c r="Y2999" i="5" s="1"/>
  <c r="V2895" i="5"/>
  <c r="N2895" i="5"/>
  <c r="W3241" i="5"/>
  <c r="Y3241" i="5" s="1"/>
  <c r="W2649" i="5"/>
  <c r="Y2649" i="5" s="1"/>
  <c r="W2617" i="5"/>
  <c r="Y2617" i="5" s="1"/>
  <c r="W2705" i="5"/>
  <c r="Y2705" i="5" s="1"/>
  <c r="N2554" i="5"/>
  <c r="V2554" i="5"/>
  <c r="Z2317" i="5"/>
  <c r="AB2317" i="5" s="1"/>
  <c r="U2317" i="5"/>
  <c r="W2317" i="5" s="1"/>
  <c r="Y2317" i="5" s="1"/>
  <c r="Z2508" i="5"/>
  <c r="AB2508" i="5" s="1"/>
  <c r="N2473" i="5"/>
  <c r="V2473" i="5"/>
  <c r="V1874" i="5"/>
  <c r="N1874" i="5"/>
  <c r="N2054" i="5"/>
  <c r="V2054" i="5"/>
  <c r="Z1993" i="5"/>
  <c r="AB1993" i="5" s="1"/>
  <c r="N1975" i="5"/>
  <c r="V1975" i="5"/>
  <c r="W2016" i="5"/>
  <c r="Y2016" i="5" s="1"/>
  <c r="Z1556" i="5"/>
  <c r="AB1556" i="5" s="1"/>
  <c r="N1494" i="5"/>
  <c r="V1494" i="5"/>
  <c r="U1473" i="5"/>
  <c r="Z1428" i="5"/>
  <c r="AB1428" i="5" s="1"/>
  <c r="U1428" i="5"/>
  <c r="W1428" i="5" s="1"/>
  <c r="Y1428" i="5" s="1"/>
  <c r="W1398" i="5"/>
  <c r="Y1398" i="5" s="1"/>
  <c r="N1446" i="5"/>
  <c r="V1446" i="5"/>
  <c r="T1339" i="5"/>
  <c r="X1339" i="5" s="1"/>
  <c r="U1339" i="5"/>
  <c r="W1339" i="5" s="1"/>
  <c r="Y1339" i="5" s="1"/>
  <c r="N1275" i="5"/>
  <c r="V1275" i="5"/>
  <c r="T3601" i="5"/>
  <c r="X3601" i="5" s="1"/>
  <c r="U3601" i="5"/>
  <c r="W3601" i="5" s="1"/>
  <c r="Y3601" i="5" s="1"/>
  <c r="T3536" i="5"/>
  <c r="X3536" i="5" s="1"/>
  <c r="U3536" i="5"/>
  <c r="W3536" i="5" s="1"/>
  <c r="Y3536" i="5" s="1"/>
  <c r="Z3489" i="5"/>
  <c r="AB3489" i="5" s="1"/>
  <c r="U3489" i="5"/>
  <c r="N3489" i="5"/>
  <c r="Z3426" i="5"/>
  <c r="AB3426" i="5" s="1"/>
  <c r="T3645" i="5"/>
  <c r="X3645" i="5" s="1"/>
  <c r="U3645" i="5"/>
  <c r="W3645" i="5" s="1"/>
  <c r="Y3645" i="5" s="1"/>
  <c r="T3613" i="5"/>
  <c r="X3613" i="5" s="1"/>
  <c r="U3613" i="5"/>
  <c r="W3613" i="5" s="1"/>
  <c r="Y3613" i="5" s="1"/>
  <c r="T3540" i="5"/>
  <c r="X3540" i="5" s="1"/>
  <c r="U3540" i="5"/>
  <c r="W3540" i="5" s="1"/>
  <c r="Y3540" i="5" s="1"/>
  <c r="U3501" i="5"/>
  <c r="W3501" i="5" s="1"/>
  <c r="Y3501" i="5" s="1"/>
  <c r="N3501" i="5"/>
  <c r="W3480" i="5"/>
  <c r="Y3480" i="5" s="1"/>
  <c r="T3393" i="5"/>
  <c r="X3393" i="5" s="1"/>
  <c r="U3393" i="5"/>
  <c r="T3607" i="5"/>
  <c r="X3607" i="5" s="1"/>
  <c r="U3607" i="5"/>
  <c r="W3607" i="5" s="1"/>
  <c r="Y3607" i="5" s="1"/>
  <c r="U3455" i="5"/>
  <c r="W3455" i="5" s="1"/>
  <c r="Y3455" i="5" s="1"/>
  <c r="W3395" i="5"/>
  <c r="Y3395" i="5" s="1"/>
  <c r="T3334" i="5"/>
  <c r="X3334" i="5" s="1"/>
  <c r="U3334" i="5"/>
  <c r="W3334" i="5" s="1"/>
  <c r="Y3334" i="5" s="1"/>
  <c r="U3209" i="5"/>
  <c r="W3209" i="5" s="1"/>
  <c r="Y3209" i="5" s="1"/>
  <c r="Z3152" i="5"/>
  <c r="AB3152" i="5" s="1"/>
  <c r="Z3075" i="5"/>
  <c r="AB3075" i="5" s="1"/>
  <c r="U3075" i="5"/>
  <c r="N3075" i="5"/>
  <c r="V3075" i="5"/>
  <c r="T3049" i="5"/>
  <c r="X3049" i="5" s="1"/>
  <c r="U3049" i="5"/>
  <c r="W3049" i="5" s="1"/>
  <c r="Y3049" i="5" s="1"/>
  <c r="T3031" i="5"/>
  <c r="X3031" i="5" s="1"/>
  <c r="U3031" i="5"/>
  <c r="W3031" i="5" s="1"/>
  <c r="Y3031" i="5" s="1"/>
  <c r="W3315" i="5"/>
  <c r="Y3315" i="5" s="1"/>
  <c r="U3291" i="5"/>
  <c r="W3291" i="5" s="1"/>
  <c r="Y3291" i="5" s="1"/>
  <c r="N3291" i="5"/>
  <c r="Z3277" i="5"/>
  <c r="AB3277" i="5" s="1"/>
  <c r="U3262" i="5"/>
  <c r="N3262" i="5"/>
  <c r="V3262" i="5"/>
  <c r="T3167" i="5"/>
  <c r="X3167" i="5" s="1"/>
  <c r="U3167" i="5"/>
  <c r="W3167" i="5" s="1"/>
  <c r="Y3167" i="5" s="1"/>
  <c r="U2906" i="5"/>
  <c r="AB2874" i="5"/>
  <c r="W2845" i="5"/>
  <c r="Y2845" i="5" s="1"/>
  <c r="W2315" i="5"/>
  <c r="Y2315" i="5" s="1"/>
  <c r="AB2247" i="5"/>
  <c r="AB2219" i="5"/>
  <c r="W2211" i="5"/>
  <c r="Y2211" i="5" s="1"/>
  <c r="AB1939" i="5"/>
  <c r="AB2561" i="5"/>
  <c r="AB2471" i="5"/>
  <c r="AB2393" i="5"/>
  <c r="AB2332" i="5"/>
  <c r="AB2302" i="5"/>
  <c r="AB2590" i="5"/>
  <c r="U2590" i="5"/>
  <c r="Z2550" i="5"/>
  <c r="AB2550" i="5" s="1"/>
  <c r="AB2463" i="5"/>
  <c r="AB2444" i="5"/>
  <c r="AB2416" i="5"/>
  <c r="AB2396" i="5"/>
  <c r="Z2385" i="5"/>
  <c r="AB2385" i="5" s="1"/>
  <c r="U2385" i="5"/>
  <c r="AB2325" i="5"/>
  <c r="AB2311" i="5"/>
  <c r="AB2304" i="5"/>
  <c r="Z2287" i="5"/>
  <c r="AB2287" i="5" s="1"/>
  <c r="U2287" i="5"/>
  <c r="W2287" i="5" s="1"/>
  <c r="Y2287" i="5" s="1"/>
  <c r="AB2132" i="5"/>
  <c r="AB2058" i="5"/>
  <c r="AB2001" i="5"/>
  <c r="AB1895" i="5"/>
  <c r="AB1814" i="5"/>
  <c r="AB2031" i="5"/>
  <c r="AB1997" i="5"/>
  <c r="N1947" i="5"/>
  <c r="V1947" i="5"/>
  <c r="AB1817" i="5"/>
  <c r="W1765" i="5"/>
  <c r="Y1765" i="5" s="1"/>
  <c r="AB2010" i="5"/>
  <c r="AB1913" i="5"/>
  <c r="AB1822" i="5"/>
  <c r="AB1795" i="5"/>
  <c r="AB1489" i="5"/>
  <c r="AB1356" i="5"/>
  <c r="W1564" i="5"/>
  <c r="Y1564" i="5" s="1"/>
  <c r="W1499" i="5"/>
  <c r="Y1499" i="5" s="1"/>
  <c r="V1457" i="5"/>
  <c r="N1457" i="5"/>
  <c r="Z1320" i="5"/>
  <c r="AB1320" i="5" s="1"/>
  <c r="AB1219" i="5"/>
  <c r="U1824" i="5"/>
  <c r="W1824" i="5" s="1"/>
  <c r="Y1824" i="5" s="1"/>
  <c r="U1599" i="5"/>
  <c r="W1599" i="5" s="1"/>
  <c r="Y1599" i="5" s="1"/>
  <c r="W1392" i="5"/>
  <c r="Y1392" i="5" s="1"/>
  <c r="N1367" i="5"/>
  <c r="V1367" i="5"/>
  <c r="AB1308" i="5"/>
  <c r="AB1241" i="5"/>
  <c r="AB1099" i="5"/>
  <c r="AB1443" i="5"/>
  <c r="AB1398" i="5"/>
  <c r="AB1360" i="5"/>
  <c r="AB1323" i="5"/>
  <c r="AB944" i="5"/>
  <c r="AB876" i="5"/>
  <c r="AB1138" i="5"/>
  <c r="AB1104" i="5"/>
  <c r="AB1047" i="5"/>
  <c r="U1038" i="5"/>
  <c r="W1038" i="5" s="1"/>
  <c r="Y1038" i="5" s="1"/>
  <c r="N1038" i="5"/>
  <c r="AB975" i="5"/>
  <c r="AB936" i="5"/>
  <c r="AB830" i="5"/>
  <c r="Z856" i="5"/>
  <c r="AB856" i="5" s="1"/>
  <c r="V856" i="5"/>
  <c r="N853" i="5"/>
  <c r="V853" i="5"/>
  <c r="U837" i="5"/>
  <c r="N837" i="5"/>
  <c r="V837" i="5"/>
  <c r="Z825" i="5"/>
  <c r="AB825" i="5" s="1"/>
  <c r="U825" i="5"/>
  <c r="N825" i="5"/>
  <c r="V825" i="5"/>
  <c r="Z3479" i="5"/>
  <c r="AB3479" i="5" s="1"/>
  <c r="Z3415" i="5"/>
  <c r="AB3415" i="5" s="1"/>
  <c r="T3324" i="5"/>
  <c r="X3324" i="5" s="1"/>
  <c r="U3324" i="5"/>
  <c r="W3324" i="5" s="1"/>
  <c r="Y3324" i="5" s="1"/>
  <c r="U2758" i="5"/>
  <c r="W2758" i="5" s="1"/>
  <c r="Y2758" i="5" s="1"/>
  <c r="Z2686" i="5"/>
  <c r="AB2686" i="5" s="1"/>
  <c r="U2634" i="5"/>
  <c r="W2634" i="5" s="1"/>
  <c r="Y2634" i="5" s="1"/>
  <c r="Z2730" i="5"/>
  <c r="AB2730" i="5" s="1"/>
  <c r="U2658" i="5"/>
  <c r="W2658" i="5" s="1"/>
  <c r="Y2658" i="5" s="1"/>
  <c r="Z1984" i="5"/>
  <c r="AB1984" i="5" s="1"/>
  <c r="Z940" i="5"/>
  <c r="AB940" i="5" s="1"/>
  <c r="U932" i="5"/>
  <c r="W932" i="5" s="1"/>
  <c r="Y932" i="5" s="1"/>
  <c r="U820" i="5"/>
  <c r="W820" i="5" s="1"/>
  <c r="Y820" i="5" s="1"/>
  <c r="T3633" i="5"/>
  <c r="X3633" i="5" s="1"/>
  <c r="U3633" i="5"/>
  <c r="W3633" i="5" s="1"/>
  <c r="Y3633" i="5" s="1"/>
  <c r="U3505" i="5"/>
  <c r="N3505" i="5"/>
  <c r="Z3384" i="5"/>
  <c r="AB3384" i="5" s="1"/>
  <c r="U3384" i="5"/>
  <c r="W3384" i="5" s="1"/>
  <c r="Y3384" i="5" s="1"/>
  <c r="AB3539" i="5"/>
  <c r="AB3524" i="5"/>
  <c r="AB3487" i="5"/>
  <c r="AB3461" i="5"/>
  <c r="AB3440" i="5"/>
  <c r="U3407" i="5"/>
  <c r="W3407" i="5" s="1"/>
  <c r="Y3407" i="5" s="1"/>
  <c r="N3407" i="5"/>
  <c r="AB3125" i="5"/>
  <c r="W3502" i="5"/>
  <c r="Y3502" i="5" s="1"/>
  <c r="U3415" i="5"/>
  <c r="W3415" i="5" s="1"/>
  <c r="Y3415" i="5" s="1"/>
  <c r="N3377" i="5"/>
  <c r="V3377" i="5"/>
  <c r="W3299" i="5"/>
  <c r="Y3299" i="5" s="1"/>
  <c r="N3243" i="5"/>
  <c r="V3243" i="5"/>
  <c r="V3142" i="5"/>
  <c r="N3142" i="5"/>
  <c r="Z3122" i="5"/>
  <c r="AB3122" i="5" s="1"/>
  <c r="V3122" i="5"/>
  <c r="N3122" i="5"/>
  <c r="W3089" i="5"/>
  <c r="Y3089" i="5" s="1"/>
  <c r="AB2981" i="5"/>
  <c r="Z2961" i="5"/>
  <c r="AB2961" i="5" s="1"/>
  <c r="U2961" i="5"/>
  <c r="W2961" i="5" s="1"/>
  <c r="Y2961" i="5" s="1"/>
  <c r="AB2944" i="5"/>
  <c r="AB2852" i="5"/>
  <c r="W3359" i="5"/>
  <c r="Y3359" i="5" s="1"/>
  <c r="N3353" i="5"/>
  <c r="V3353" i="5"/>
  <c r="N3239" i="5"/>
  <c r="V3239" i="5"/>
  <c r="AB3179" i="5"/>
  <c r="AB3158" i="5"/>
  <c r="AB2861" i="5"/>
  <c r="AB2947" i="5"/>
  <c r="Z2507" i="5"/>
  <c r="AB2507" i="5" s="1"/>
  <c r="W2475" i="5"/>
  <c r="Y2475" i="5" s="1"/>
  <c r="V2429" i="5"/>
  <c r="N2429" i="5"/>
  <c r="W2985" i="5"/>
  <c r="Y2985" i="5" s="1"/>
  <c r="Z2504" i="5"/>
  <c r="AB2504" i="5" s="1"/>
  <c r="U2504" i="5"/>
  <c r="U2253" i="5"/>
  <c r="W2253" i="5" s="1"/>
  <c r="Y2253" i="5" s="1"/>
  <c r="T2096" i="5"/>
  <c r="X2096" i="5" s="1"/>
  <c r="U2096" i="5"/>
  <c r="T2003" i="5"/>
  <c r="X2003" i="5" s="1"/>
  <c r="U2003" i="5"/>
  <c r="AB1908" i="5"/>
  <c r="Z1964" i="5"/>
  <c r="AB1964" i="5" s="1"/>
  <c r="Z1937" i="5"/>
  <c r="AB1937" i="5" s="1"/>
  <c r="V1937" i="5"/>
  <c r="N1934" i="5"/>
  <c r="V1934" i="5"/>
  <c r="U1881" i="5"/>
  <c r="Z1865" i="5"/>
  <c r="AB1865" i="5" s="1"/>
  <c r="U1865" i="5"/>
  <c r="W1865" i="5" s="1"/>
  <c r="Y1865" i="5" s="1"/>
  <c r="N1565" i="5"/>
  <c r="V1565" i="5"/>
  <c r="W1732" i="5"/>
  <c r="Y1732" i="5" s="1"/>
  <c r="W1547" i="5"/>
  <c r="Y1547" i="5" s="1"/>
  <c r="V1497" i="5"/>
  <c r="N1497" i="5"/>
  <c r="Z1441" i="5"/>
  <c r="AB1441" i="5" s="1"/>
  <c r="V1441" i="5"/>
  <c r="N1441" i="5"/>
  <c r="Z1369" i="5"/>
  <c r="AB1369" i="5" s="1"/>
  <c r="U1353" i="5"/>
  <c r="W1353" i="5" s="1"/>
  <c r="Y1353" i="5" s="1"/>
  <c r="AB1277" i="5"/>
  <c r="AB1351" i="5"/>
  <c r="U1539" i="5"/>
  <c r="W1539" i="5" s="1"/>
  <c r="Y1539" i="5" s="1"/>
  <c r="AB854" i="5"/>
  <c r="N1087" i="5"/>
  <c r="V1087" i="5"/>
  <c r="U1058" i="5"/>
  <c r="W1058" i="5" s="1"/>
  <c r="Y1058" i="5" s="1"/>
  <c r="N1058" i="5"/>
  <c r="T1052" i="5"/>
  <c r="X1052" i="5" s="1"/>
  <c r="U1052" i="5"/>
  <c r="W1052" i="5" s="1"/>
  <c r="Y1052" i="5" s="1"/>
  <c r="Z3459" i="5"/>
  <c r="AB3459" i="5" s="1"/>
  <c r="Z2742" i="5"/>
  <c r="AB2742" i="5" s="1"/>
  <c r="U2678" i="5"/>
  <c r="W2678" i="5" s="1"/>
  <c r="Y2678" i="5" s="1"/>
  <c r="Z2830" i="5"/>
  <c r="AB2830" i="5" s="1"/>
  <c r="U2722" i="5"/>
  <c r="W2722" i="5" s="1"/>
  <c r="Y2722" i="5" s="1"/>
  <c r="Z2642" i="5"/>
  <c r="AB2642" i="5" s="1"/>
  <c r="Z2198" i="5"/>
  <c r="AB2198" i="5" s="1"/>
  <c r="Z2170" i="5"/>
  <c r="AB2170" i="5" s="1"/>
  <c r="U1172" i="5"/>
  <c r="W1172" i="5" s="1"/>
  <c r="Y1172" i="5" s="1"/>
  <c r="Z3429" i="5"/>
  <c r="AB3429" i="5" s="1"/>
  <c r="U3429" i="5"/>
  <c r="W3429" i="5" s="1"/>
  <c r="Y3429" i="5" s="1"/>
  <c r="N3429" i="5"/>
  <c r="W3504" i="5"/>
  <c r="Y3504" i="5" s="1"/>
  <c r="U3383" i="5"/>
  <c r="W3383" i="5" s="1"/>
  <c r="Y3383" i="5" s="1"/>
  <c r="N3383" i="5"/>
  <c r="T3592" i="5"/>
  <c r="X3592" i="5" s="1"/>
  <c r="U3592" i="5"/>
  <c r="W3592" i="5" s="1"/>
  <c r="Y3592" i="5" s="1"/>
  <c r="T3571" i="5"/>
  <c r="X3571" i="5" s="1"/>
  <c r="U3571" i="5"/>
  <c r="W3571" i="5" s="1"/>
  <c r="Y3571" i="5" s="1"/>
  <c r="W3486" i="5"/>
  <c r="Y3486" i="5" s="1"/>
  <c r="U3452" i="5"/>
  <c r="Z3249" i="5"/>
  <c r="AB3249" i="5" s="1"/>
  <c r="Z2969" i="5"/>
  <c r="AB2969" i="5" s="1"/>
  <c r="AB3285" i="5"/>
  <c r="T3195" i="5"/>
  <c r="X3195" i="5" s="1"/>
  <c r="U3195" i="5"/>
  <c r="W3195" i="5" s="1"/>
  <c r="Y3195" i="5" s="1"/>
  <c r="W2797" i="5"/>
  <c r="Y2797" i="5" s="1"/>
  <c r="W2605" i="5"/>
  <c r="Y2605" i="5" s="1"/>
  <c r="U2562" i="5"/>
  <c r="N2562" i="5"/>
  <c r="U2542" i="5"/>
  <c r="W2542" i="5" s="1"/>
  <c r="Y2542" i="5" s="1"/>
  <c r="N2542" i="5"/>
  <c r="T2534" i="5"/>
  <c r="X2534" i="5" s="1"/>
  <c r="U2534" i="5"/>
  <c r="N2492" i="5"/>
  <c r="V2492" i="5"/>
  <c r="T2391" i="5"/>
  <c r="X2391" i="5" s="1"/>
  <c r="U2391" i="5"/>
  <c r="W2391" i="5" s="1"/>
  <c r="Y2391" i="5" s="1"/>
  <c r="U2269" i="5"/>
  <c r="W2269" i="5" s="1"/>
  <c r="Y2269" i="5" s="1"/>
  <c r="U3292" i="5"/>
  <c r="W3292" i="5" s="1"/>
  <c r="Y3292" i="5" s="1"/>
  <c r="W2729" i="5"/>
  <c r="Y2729" i="5" s="1"/>
  <c r="W2538" i="5"/>
  <c r="Y2538" i="5" s="1"/>
  <c r="N2124" i="5"/>
  <c r="V2124" i="5"/>
  <c r="N2092" i="5"/>
  <c r="V2092" i="5"/>
  <c r="N2068" i="5"/>
  <c r="V2068" i="5"/>
  <c r="T2047" i="5"/>
  <c r="X2047" i="5" s="1"/>
  <c r="U2047" i="5"/>
  <c r="W2047" i="5" s="1"/>
  <c r="Y2047" i="5" s="1"/>
  <c r="U2025" i="5"/>
  <c r="W2025" i="5" s="1"/>
  <c r="Y2025" i="5" s="1"/>
  <c r="AB1944" i="5"/>
  <c r="AB1942" i="5"/>
  <c r="AB1842" i="5"/>
  <c r="AB2027" i="5"/>
  <c r="AB1985" i="5"/>
  <c r="Z1904" i="5"/>
  <c r="AB1904" i="5" s="1"/>
  <c r="AB1693" i="5"/>
  <c r="AB1571" i="5"/>
  <c r="AB1613" i="5"/>
  <c r="W1548" i="5"/>
  <c r="Y1548" i="5" s="1"/>
  <c r="W1615" i="5"/>
  <c r="Y1615" i="5" s="1"/>
  <c r="Z1423" i="5"/>
  <c r="AB1423" i="5" s="1"/>
  <c r="Z1407" i="5"/>
  <c r="AB1407" i="5" s="1"/>
  <c r="N1359" i="5"/>
  <c r="V1359" i="5"/>
  <c r="AB1255" i="5"/>
  <c r="Z1484" i="5"/>
  <c r="AB1484" i="5" s="1"/>
  <c r="Z1395" i="5"/>
  <c r="AB1395" i="5" s="1"/>
  <c r="Z1371" i="5"/>
  <c r="AB1371" i="5" s="1"/>
  <c r="U1317" i="5"/>
  <c r="W1317" i="5" s="1"/>
  <c r="Y1317" i="5" s="1"/>
  <c r="AB1216" i="5"/>
  <c r="AB1179" i="5"/>
  <c r="U1465" i="5"/>
  <c r="AB1391" i="5"/>
  <c r="AB1248" i="5"/>
  <c r="U1086" i="5"/>
  <c r="U1064" i="5"/>
  <c r="W1064" i="5" s="1"/>
  <c r="Y1064" i="5" s="1"/>
  <c r="N1064" i="5"/>
  <c r="W1476" i="5"/>
  <c r="Y1476" i="5" s="1"/>
  <c r="W1112" i="5"/>
  <c r="Y1112" i="5" s="1"/>
  <c r="Z2854" i="5"/>
  <c r="AB2854" i="5" s="1"/>
  <c r="U2734" i="5"/>
  <c r="W2734" i="5" s="1"/>
  <c r="Y2734" i="5" s="1"/>
  <c r="Z2666" i="5"/>
  <c r="AB2666" i="5" s="1"/>
  <c r="U2750" i="5"/>
  <c r="W2750" i="5" s="1"/>
  <c r="Y2750" i="5" s="1"/>
  <c r="Z2682" i="5"/>
  <c r="AB2682" i="5" s="1"/>
  <c r="T1160" i="5"/>
  <c r="X1160" i="5" s="1"/>
  <c r="U1160" i="5"/>
  <c r="W1160" i="5" s="1"/>
  <c r="Y1160" i="5" s="1"/>
  <c r="Z836" i="5"/>
  <c r="AB836" i="5" s="1"/>
  <c r="AB3705" i="5"/>
  <c r="W3062" i="5"/>
  <c r="Y3062" i="5" s="1"/>
  <c r="AB3133" i="5"/>
  <c r="AB2756" i="5"/>
  <c r="AB2707" i="5"/>
  <c r="W2654" i="5"/>
  <c r="Y2654" i="5" s="1"/>
  <c r="AB2971" i="5"/>
  <c r="AB2745" i="5"/>
  <c r="AB2656" i="5"/>
  <c r="AB2621" i="5"/>
  <c r="AB3038" i="5"/>
  <c r="AB3018" i="5"/>
  <c r="AB2964" i="5"/>
  <c r="AB2919" i="5"/>
  <c r="AB3228" i="5"/>
  <c r="W3046" i="5"/>
  <c r="Y3046" i="5" s="1"/>
  <c r="W2445" i="5"/>
  <c r="Y2445" i="5" s="1"/>
  <c r="W2341" i="5"/>
  <c r="Y2341" i="5" s="1"/>
  <c r="W1701" i="5"/>
  <c r="Y1701" i="5" s="1"/>
  <c r="W1290" i="5"/>
  <c r="Y1290" i="5" s="1"/>
  <c r="W1132" i="5"/>
  <c r="Y1132" i="5" s="1"/>
  <c r="AB1059" i="5"/>
  <c r="AB3709" i="5"/>
  <c r="W3424" i="5"/>
  <c r="Y3424" i="5" s="1"/>
  <c r="AB2641" i="5"/>
  <c r="AB2599" i="5"/>
  <c r="AB2978" i="5"/>
  <c r="W2810" i="5"/>
  <c r="Y2810" i="5" s="1"/>
  <c r="AB2617" i="5"/>
  <c r="AB3333" i="5"/>
  <c r="AB3135" i="5"/>
  <c r="AB3045" i="5"/>
  <c r="W2556" i="5"/>
  <c r="Y2556" i="5" s="1"/>
  <c r="AB2338" i="5"/>
  <c r="W2355" i="5"/>
  <c r="Y2355" i="5" s="1"/>
  <c r="W2307" i="5"/>
  <c r="Y2307" i="5" s="1"/>
  <c r="W2221" i="5"/>
  <c r="Y2221" i="5" s="1"/>
  <c r="W2349" i="5"/>
  <c r="Y2349" i="5" s="1"/>
  <c r="AB2296" i="5"/>
  <c r="AB2127" i="5"/>
  <c r="AB2231" i="5"/>
  <c r="AB1759" i="5"/>
  <c r="W1616" i="5"/>
  <c r="Y1616" i="5" s="1"/>
  <c r="AB1487" i="5"/>
  <c r="AB1833" i="5"/>
  <c r="AB1283" i="5"/>
  <c r="AB1257" i="5"/>
  <c r="W1131" i="5"/>
  <c r="Y1131" i="5" s="1"/>
  <c r="W884" i="5"/>
  <c r="Y884" i="5" s="1"/>
  <c r="W968" i="5"/>
  <c r="Y968" i="5" s="1"/>
  <c r="W924" i="5"/>
  <c r="Y924" i="5" s="1"/>
  <c r="W852" i="5"/>
  <c r="Y852" i="5" s="1"/>
  <c r="AB3484" i="5"/>
  <c r="AB3672" i="5"/>
  <c r="AB3520" i="5"/>
  <c r="AB3044" i="5"/>
  <c r="AB3347" i="5"/>
  <c r="AB3287" i="5"/>
  <c r="AB3491" i="5"/>
  <c r="AB3376" i="5"/>
  <c r="AB3299" i="5"/>
  <c r="AB3068" i="5"/>
  <c r="AB2984" i="5"/>
  <c r="AB2763" i="5"/>
  <c r="AB2545" i="5"/>
  <c r="AB2977" i="5"/>
  <c r="AB2950" i="5"/>
  <c r="AB2848" i="5"/>
  <c r="W2794" i="5"/>
  <c r="Y2794" i="5" s="1"/>
  <c r="AB3169" i="5"/>
  <c r="AB3108" i="5"/>
  <c r="AB3092" i="5"/>
  <c r="AB3368" i="5"/>
  <c r="AB3297" i="5"/>
  <c r="AB3221" i="5"/>
  <c r="AB3157" i="5"/>
  <c r="AB3050" i="5"/>
  <c r="W3030" i="5"/>
  <c r="Y3030" i="5" s="1"/>
  <c r="AB2946" i="5"/>
  <c r="AB2735" i="5"/>
  <c r="AB2662" i="5"/>
  <c r="W2520" i="5"/>
  <c r="Y2520" i="5" s="1"/>
  <c r="AB2809" i="5"/>
  <c r="AB2762" i="5"/>
  <c r="W1901" i="5"/>
  <c r="Y1901" i="5" s="1"/>
  <c r="W2257" i="5"/>
  <c r="Y2257" i="5" s="1"/>
  <c r="W2377" i="5"/>
  <c r="Y2377" i="5" s="1"/>
  <c r="W2155" i="5"/>
  <c r="Y2155" i="5" s="1"/>
  <c r="AB2357" i="5"/>
  <c r="AB2243" i="5"/>
  <c r="AB1808" i="5"/>
  <c r="AB1802" i="5"/>
  <c r="AB1483" i="5"/>
  <c r="AB1685" i="5"/>
  <c r="W1718" i="5"/>
  <c r="Y1718" i="5" s="1"/>
  <c r="AB1694" i="5"/>
  <c r="AB1632" i="5"/>
  <c r="AB1527" i="5"/>
  <c r="AB1536" i="5"/>
  <c r="W1440" i="5"/>
  <c r="Y1440" i="5" s="1"/>
  <c r="W1188" i="5"/>
  <c r="Y1188" i="5" s="1"/>
  <c r="W1227" i="5"/>
  <c r="Y1227" i="5" s="1"/>
  <c r="W832" i="5"/>
  <c r="Y832" i="5" s="1"/>
  <c r="U2694" i="5"/>
  <c r="W2694" i="5" s="1"/>
  <c r="Y2694" i="5" s="1"/>
  <c r="Z2798" i="5"/>
  <c r="AB2798" i="5" s="1"/>
  <c r="U2706" i="5"/>
  <c r="W2706" i="5" s="1"/>
  <c r="Y2706" i="5" s="1"/>
  <c r="T2546" i="5"/>
  <c r="X2546" i="5" s="1"/>
  <c r="U2546" i="5"/>
  <c r="W2546" i="5" s="1"/>
  <c r="Y2546" i="5" s="1"/>
  <c r="T1140" i="5"/>
  <c r="X1140" i="5" s="1"/>
  <c r="U1140" i="5"/>
  <c r="W1140" i="5" s="1"/>
  <c r="Y1140" i="5" s="1"/>
  <c r="Z828" i="5"/>
  <c r="AB828" i="5" s="1"/>
  <c r="W3165" i="5"/>
  <c r="Y3165" i="5" s="1"/>
  <c r="W2807" i="5"/>
  <c r="Y2807" i="5" s="1"/>
  <c r="W2543" i="5"/>
  <c r="Y2543" i="5" s="1"/>
  <c r="W3029" i="5"/>
  <c r="Y3029" i="5" s="1"/>
  <c r="W2309" i="5"/>
  <c r="Y2309" i="5" s="1"/>
  <c r="W2201" i="5"/>
  <c r="Y2201" i="5" s="1"/>
  <c r="W2401" i="5"/>
  <c r="Y2401" i="5" s="1"/>
  <c r="W2255" i="5"/>
  <c r="Y2255" i="5" s="1"/>
  <c r="W1921" i="5"/>
  <c r="Y1921" i="5" s="1"/>
  <c r="W1448" i="5"/>
  <c r="Y1448" i="5" s="1"/>
  <c r="AB2119" i="5"/>
  <c r="AB1722" i="5"/>
  <c r="AB1674" i="5"/>
  <c r="W1480" i="5"/>
  <c r="Y1480" i="5" s="1"/>
  <c r="AB1225" i="5"/>
  <c r="W892" i="5"/>
  <c r="Y892" i="5" s="1"/>
  <c r="AB937" i="5"/>
  <c r="W908" i="5"/>
  <c r="Y908" i="5" s="1"/>
  <c r="AB846" i="5"/>
  <c r="AB867" i="5"/>
  <c r="T3717" i="5"/>
  <c r="X3717" i="5" s="1"/>
  <c r="U3717" i="5"/>
  <c r="W3717" i="5" s="1"/>
  <c r="Y3717" i="5" s="1"/>
  <c r="X671" i="5"/>
  <c r="U73" i="5"/>
  <c r="W73" i="5" s="1"/>
  <c r="Y73" i="5" s="1"/>
  <c r="Z351" i="5"/>
  <c r="AB159" i="5"/>
  <c r="AB151" i="5"/>
  <c r="AB137" i="5"/>
  <c r="AB121" i="5"/>
  <c r="AB106" i="5"/>
  <c r="X682" i="5"/>
  <c r="X705" i="5"/>
  <c r="X651" i="5"/>
  <c r="X619" i="5"/>
  <c r="X471" i="5"/>
  <c r="X315" i="5"/>
  <c r="AB270" i="5"/>
  <c r="AB238" i="5"/>
  <c r="AB256" i="5"/>
  <c r="AB222" i="5"/>
  <c r="AB233" i="5"/>
  <c r="X142" i="5"/>
  <c r="AB41" i="5"/>
  <c r="Z758" i="5"/>
  <c r="AB758" i="5" s="1"/>
  <c r="X404" i="5"/>
  <c r="X448" i="5"/>
  <c r="X292" i="5"/>
  <c r="X63" i="5"/>
  <c r="U743" i="5"/>
  <c r="W743" i="5" s="1"/>
  <c r="Y743" i="5" s="1"/>
  <c r="X761" i="5"/>
  <c r="X656" i="5"/>
  <c r="W650" i="5"/>
  <c r="Y650" i="5" s="1"/>
  <c r="X487" i="5"/>
  <c r="W474" i="5"/>
  <c r="Y474" i="5" s="1"/>
  <c r="X330" i="5"/>
  <c r="X243" i="5"/>
  <c r="X240" i="5"/>
  <c r="W775" i="5"/>
  <c r="Y775" i="5" s="1"/>
  <c r="X740" i="5"/>
  <c r="X629" i="5"/>
  <c r="X546" i="5"/>
  <c r="X542" i="5"/>
  <c r="X439" i="5"/>
  <c r="W420" i="5"/>
  <c r="Y420" i="5" s="1"/>
  <c r="X496" i="5"/>
  <c r="X408" i="5"/>
  <c r="W299" i="5"/>
  <c r="Y299" i="5" s="1"/>
  <c r="U296" i="5"/>
  <c r="W296" i="5" s="1"/>
  <c r="Y296" i="5" s="1"/>
  <c r="W206" i="5"/>
  <c r="Y206" i="5" s="1"/>
  <c r="X174" i="5"/>
  <c r="X706" i="5"/>
  <c r="X648" i="5"/>
  <c r="W543" i="5"/>
  <c r="Y543" i="5" s="1"/>
  <c r="X618" i="5"/>
  <c r="W461" i="5"/>
  <c r="Y461" i="5" s="1"/>
  <c r="X429" i="5"/>
  <c r="W171" i="5"/>
  <c r="Y171" i="5" s="1"/>
  <c r="W122" i="5"/>
  <c r="Y122" i="5" s="1"/>
  <c r="W47" i="5"/>
  <c r="Y47" i="5" s="1"/>
  <c r="X781" i="5"/>
  <c r="X677" i="5"/>
  <c r="X645" i="5"/>
  <c r="X517" i="5"/>
  <c r="X452" i="5"/>
  <c r="W454" i="5"/>
  <c r="Y454" i="5" s="1"/>
  <c r="W250" i="5"/>
  <c r="Y250" i="5" s="1"/>
  <c r="AB188" i="5"/>
  <c r="AB182" i="5"/>
  <c r="AB91" i="5"/>
  <c r="X132" i="5"/>
  <c r="AB144" i="5"/>
  <c r="AB64" i="5"/>
  <c r="AB56" i="5"/>
  <c r="AB82" i="5"/>
  <c r="W582" i="5"/>
  <c r="Y582" i="5" s="1"/>
  <c r="V368" i="5"/>
  <c r="W368" i="5" s="1"/>
  <c r="Y368" i="5" s="1"/>
  <c r="W109" i="5"/>
  <c r="Y109" i="5" s="1"/>
  <c r="AB3697" i="5"/>
  <c r="AB3681" i="5"/>
  <c r="Z3657" i="5"/>
  <c r="AB3657" i="5" s="1"/>
  <c r="AB3281" i="5"/>
  <c r="AB3674" i="5"/>
  <c r="Z3574" i="5"/>
  <c r="U3485" i="5"/>
  <c r="W3485" i="5" s="1"/>
  <c r="Y3485" i="5" s="1"/>
  <c r="N3485" i="5"/>
  <c r="AB3469" i="5"/>
  <c r="AB3444" i="5"/>
  <c r="AB3389" i="5"/>
  <c r="AB3257" i="5"/>
  <c r="AB3703" i="5"/>
  <c r="Z3558" i="5"/>
  <c r="Z3402" i="5"/>
  <c r="AB3402" i="5" s="1"/>
  <c r="AB3325" i="5"/>
  <c r="U3269" i="5"/>
  <c r="N3269" i="5"/>
  <c r="V3269" i="5"/>
  <c r="Z3163" i="5"/>
  <c r="U3043" i="5"/>
  <c r="N3043" i="5"/>
  <c r="V3043" i="5"/>
  <c r="AB2985" i="5"/>
  <c r="AB2966" i="5"/>
  <c r="AB2892" i="5"/>
  <c r="AB2882" i="5"/>
  <c r="AB2860" i="5"/>
  <c r="AB2847" i="5"/>
  <c r="AB2771" i="5"/>
  <c r="AB2693" i="5"/>
  <c r="U3283" i="5"/>
  <c r="W3283" i="5" s="1"/>
  <c r="Y3283" i="5" s="1"/>
  <c r="N3283" i="5"/>
  <c r="AB3222" i="5"/>
  <c r="AB3189" i="5"/>
  <c r="N3123" i="5"/>
  <c r="V3123" i="5"/>
  <c r="V3074" i="5"/>
  <c r="W3074" i="5" s="1"/>
  <c r="Y3074" i="5" s="1"/>
  <c r="N3074" i="5"/>
  <c r="Z3065" i="5"/>
  <c r="AB3065" i="5" s="1"/>
  <c r="W3028" i="5"/>
  <c r="Y3028" i="5" s="1"/>
  <c r="Z2999" i="5"/>
  <c r="AB2955" i="5"/>
  <c r="V2915" i="5"/>
  <c r="N2915" i="5"/>
  <c r="U2895" i="5"/>
  <c r="AB2865" i="5"/>
  <c r="AB2850" i="5"/>
  <c r="AB2797" i="5"/>
  <c r="AB2785" i="5"/>
  <c r="AB2719" i="5"/>
  <c r="AB2632" i="5"/>
  <c r="AB2914" i="5"/>
  <c r="AB2659" i="5"/>
  <c r="AB2438" i="5"/>
  <c r="AB2419" i="5"/>
  <c r="AB2397" i="5"/>
  <c r="AB2278" i="5"/>
  <c r="AB2260" i="5"/>
  <c r="AB2232" i="5"/>
  <c r="AB2214" i="5"/>
  <c r="AB2205" i="5"/>
  <c r="AB2158" i="5"/>
  <c r="AB2474" i="5"/>
  <c r="AB2157" i="5"/>
  <c r="AB2074" i="5"/>
  <c r="AB2039" i="5"/>
  <c r="AB1857" i="5"/>
  <c r="AB2559" i="5"/>
  <c r="V2525" i="5"/>
  <c r="N2525" i="5"/>
  <c r="AB2408" i="5"/>
  <c r="AB2399" i="5"/>
  <c r="Z2380" i="5"/>
  <c r="AB2380" i="5" s="1"/>
  <c r="U2380" i="5"/>
  <c r="W2380" i="5" s="1"/>
  <c r="Y2380" i="5" s="1"/>
  <c r="Z2369" i="5"/>
  <c r="AB2369" i="5" s="1"/>
  <c r="AB1590" i="5"/>
  <c r="N2120" i="5"/>
  <c r="V2120" i="5"/>
  <c r="V2034" i="5"/>
  <c r="N2034" i="5"/>
  <c r="AB1941" i="5"/>
  <c r="AB1819" i="5"/>
  <c r="AB1773" i="5"/>
  <c r="AB1604" i="5"/>
  <c r="AB1545" i="5"/>
  <c r="AB2040" i="5"/>
  <c r="AB1891" i="5"/>
  <c r="AB1830" i="5"/>
  <c r="AB1810" i="5"/>
  <c r="AB1799" i="5"/>
  <c r="AB1582" i="5"/>
  <c r="AB2041" i="5"/>
  <c r="V2002" i="5"/>
  <c r="N2002" i="5"/>
  <c r="AB1907" i="5"/>
  <c r="AB1585" i="5"/>
  <c r="AB1563" i="5"/>
  <c r="AB1543" i="5"/>
  <c r="AB1485" i="5"/>
  <c r="W1521" i="5"/>
  <c r="Y1521" i="5" s="1"/>
  <c r="AB1384" i="5"/>
  <c r="AB1349" i="5"/>
  <c r="V1285" i="5"/>
  <c r="AB1181" i="5"/>
  <c r="AB1212" i="5"/>
  <c r="AB1146" i="5"/>
  <c r="N1434" i="5"/>
  <c r="V1434" i="5"/>
  <c r="Z1415" i="5"/>
  <c r="AB1415" i="5" s="1"/>
  <c r="Z1339" i="5"/>
  <c r="AB1339" i="5" s="1"/>
  <c r="AB1300" i="5"/>
  <c r="AB1271" i="5"/>
  <c r="AB1254" i="5"/>
  <c r="AB1110" i="5"/>
  <c r="AB1325" i="5"/>
  <c r="AB1094" i="5"/>
  <c r="W1304" i="5"/>
  <c r="Y1304" i="5" s="1"/>
  <c r="AB1133" i="5"/>
  <c r="AB1096" i="5"/>
  <c r="Z1061" i="5"/>
  <c r="AB1061" i="5" s="1"/>
  <c r="AB1049" i="5"/>
  <c r="AB1011" i="5"/>
  <c r="AB979" i="5"/>
  <c r="AB949" i="5"/>
  <c r="AB920" i="5"/>
  <c r="AB904" i="5"/>
  <c r="AB890" i="5"/>
  <c r="AB875" i="5"/>
  <c r="AB1017" i="5"/>
  <c r="AB992" i="5"/>
  <c r="AB973" i="5"/>
  <c r="AB955" i="5"/>
  <c r="AB939" i="5"/>
  <c r="AB922" i="5"/>
  <c r="AB879" i="5"/>
  <c r="AB874" i="5"/>
  <c r="Z860" i="5"/>
  <c r="AB860" i="5" s="1"/>
  <c r="V860" i="5"/>
  <c r="U849" i="5"/>
  <c r="N849" i="5"/>
  <c r="V849" i="5"/>
  <c r="U833" i="5"/>
  <c r="N833" i="5"/>
  <c r="V833" i="5"/>
  <c r="AB3693" i="5"/>
  <c r="Z3601" i="5"/>
  <c r="AB3601" i="5" s="1"/>
  <c r="Z3536" i="5"/>
  <c r="V3489" i="5"/>
  <c r="U3417" i="5"/>
  <c r="N3417" i="5"/>
  <c r="V3417" i="5"/>
  <c r="AB3373" i="5"/>
  <c r="AB3244" i="5"/>
  <c r="AB3322" i="5"/>
  <c r="AB3286" i="5"/>
  <c r="AB3241" i="5"/>
  <c r="AB3219" i="5"/>
  <c r="Z3645" i="5"/>
  <c r="AB3645" i="5" s="1"/>
  <c r="Z3613" i="5"/>
  <c r="W3488" i="5"/>
  <c r="Y3488" i="5" s="1"/>
  <c r="AB3465" i="5"/>
  <c r="AB3442" i="5"/>
  <c r="W3435" i="5"/>
  <c r="Y3435" i="5" s="1"/>
  <c r="U3428" i="5"/>
  <c r="N3428" i="5"/>
  <c r="V3428" i="5"/>
  <c r="AB3342" i="5"/>
  <c r="AB3194" i="5"/>
  <c r="AB3083" i="5"/>
  <c r="W3371" i="5"/>
  <c r="Y3371" i="5" s="1"/>
  <c r="Z3334" i="5"/>
  <c r="AB3334" i="5" s="1"/>
  <c r="U3305" i="5"/>
  <c r="N3305" i="5"/>
  <c r="V3305" i="5"/>
  <c r="Z3049" i="5"/>
  <c r="AB3049" i="5" s="1"/>
  <c r="Z3031" i="5"/>
  <c r="W2996" i="5"/>
  <c r="Y2996" i="5" s="1"/>
  <c r="AB2911" i="5"/>
  <c r="U2898" i="5"/>
  <c r="W2898" i="5" s="1"/>
  <c r="Y2898" i="5" s="1"/>
  <c r="V2870" i="5"/>
  <c r="AB2887" i="5"/>
  <c r="AB2501" i="5"/>
  <c r="AB3225" i="5"/>
  <c r="V2906" i="5"/>
  <c r="Z2849" i="5"/>
  <c r="AB2849" i="5" s="1"/>
  <c r="AB2974" i="5"/>
  <c r="AB2909" i="5"/>
  <c r="AB2857" i="5"/>
  <c r="AB2788" i="5"/>
  <c r="AB2727" i="5"/>
  <c r="AB2143" i="5"/>
  <c r="AB2125" i="5"/>
  <c r="AB2053" i="5"/>
  <c r="AB1979" i="5"/>
  <c r="AB1812" i="5"/>
  <c r="U2434" i="5"/>
  <c r="W2434" i="5" s="1"/>
  <c r="Y2434" i="5" s="1"/>
  <c r="N2434" i="5"/>
  <c r="AB2379" i="5"/>
  <c r="AB2190" i="5"/>
  <c r="AB2174" i="5"/>
  <c r="AB2137" i="5"/>
  <c r="AB2089" i="5"/>
  <c r="AB2030" i="5"/>
  <c r="W2541" i="5"/>
  <c r="Y2541" i="5" s="1"/>
  <c r="AB2212" i="5"/>
  <c r="AB2188" i="5"/>
  <c r="AB2159" i="5"/>
  <c r="AB2149" i="5"/>
  <c r="AB2065" i="5"/>
  <c r="AB1961" i="5"/>
  <c r="AB1938" i="5"/>
  <c r="W2745" i="5"/>
  <c r="Y2745" i="5" s="1"/>
  <c r="U2506" i="5"/>
  <c r="W2506" i="5" s="1"/>
  <c r="Y2506" i="5" s="1"/>
  <c r="N2506" i="5"/>
  <c r="U2466" i="5"/>
  <c r="W2466" i="5" s="1"/>
  <c r="Y2466" i="5" s="1"/>
  <c r="N2466" i="5"/>
  <c r="AB2451" i="5"/>
  <c r="W2366" i="5"/>
  <c r="Y2366" i="5" s="1"/>
  <c r="W2224" i="5"/>
  <c r="Y2224" i="5" s="1"/>
  <c r="AB1803" i="5"/>
  <c r="AB1617" i="5"/>
  <c r="N2116" i="5"/>
  <c r="V2116" i="5"/>
  <c r="N2084" i="5"/>
  <c r="V2084" i="5"/>
  <c r="N2022" i="5"/>
  <c r="V2022" i="5"/>
  <c r="V2013" i="5"/>
  <c r="AB1918" i="5"/>
  <c r="AB1869" i="5"/>
  <c r="AB1755" i="5"/>
  <c r="AB1703" i="5"/>
  <c r="AB1679" i="5"/>
  <c r="AB1659" i="5"/>
  <c r="AB1638" i="5"/>
  <c r="AB2055" i="5"/>
  <c r="AB1976" i="5"/>
  <c r="AB1954" i="5"/>
  <c r="AB1828" i="5"/>
  <c r="AB1766" i="5"/>
  <c r="AB1627" i="5"/>
  <c r="AB1552" i="5"/>
  <c r="AB2057" i="5"/>
  <c r="V2057" i="5"/>
  <c r="W2057" i="5" s="1"/>
  <c r="Y2057" i="5" s="1"/>
  <c r="AB2052" i="5"/>
  <c r="AB2029" i="5"/>
  <c r="AB1924" i="5"/>
  <c r="AB1914" i="5"/>
  <c r="N1875" i="5"/>
  <c r="V1875" i="5"/>
  <c r="AB1732" i="5"/>
  <c r="AB1704" i="5"/>
  <c r="AB1518" i="5"/>
  <c r="N1550" i="5"/>
  <c r="V1550" i="5"/>
  <c r="AB1519" i="5"/>
  <c r="AB1467" i="5"/>
  <c r="AB1599" i="5"/>
  <c r="AB1526" i="5"/>
  <c r="AB1505" i="5"/>
  <c r="AB1397" i="5"/>
  <c r="Z1539" i="5"/>
  <c r="AB1539" i="5" s="1"/>
  <c r="AB1409" i="5"/>
  <c r="AB1396" i="5"/>
  <c r="N1327" i="5"/>
  <c r="V1327" i="5"/>
  <c r="AB1302" i="5"/>
  <c r="AB1124" i="5"/>
  <c r="AB1191" i="5"/>
  <c r="AB1279" i="5"/>
  <c r="AB1299" i="5"/>
  <c r="AB1274" i="5"/>
  <c r="AB1125" i="5"/>
  <c r="AB1105" i="5"/>
  <c r="AB909" i="5"/>
  <c r="AB893" i="5"/>
  <c r="AB1085" i="5"/>
  <c r="AB1045" i="5"/>
  <c r="AB1036" i="5"/>
  <c r="U1028" i="5"/>
  <c r="W1028" i="5" s="1"/>
  <c r="Y1028" i="5" s="1"/>
  <c r="N1028" i="5"/>
  <c r="AB982" i="5"/>
  <c r="W921" i="5"/>
  <c r="Y921" i="5" s="1"/>
  <c r="AB1002" i="5"/>
  <c r="AB962" i="5"/>
  <c r="AB946" i="5"/>
  <c r="AB928" i="5"/>
  <c r="AB914" i="5"/>
  <c r="AB894" i="5"/>
  <c r="AB864" i="5"/>
  <c r="Z837" i="5"/>
  <c r="AB837" i="5" s="1"/>
  <c r="Z3435" i="5"/>
  <c r="AB3435" i="5" s="1"/>
  <c r="Z3188" i="5"/>
  <c r="AB3188" i="5" s="1"/>
  <c r="Z3264" i="5"/>
  <c r="AB3264" i="5" s="1"/>
  <c r="Z3168" i="5"/>
  <c r="AB3168" i="5" s="1"/>
  <c r="Z2970" i="5"/>
  <c r="AB2970" i="5" s="1"/>
  <c r="Z2718" i="5"/>
  <c r="AB2718" i="5" s="1"/>
  <c r="U2686" i="5"/>
  <c r="W2686" i="5" s="1"/>
  <c r="Y2686" i="5" s="1"/>
  <c r="Z2782" i="5"/>
  <c r="AB2782" i="5" s="1"/>
  <c r="U2730" i="5"/>
  <c r="W2730" i="5" s="1"/>
  <c r="Y2730" i="5" s="1"/>
  <c r="Z2594" i="5"/>
  <c r="AB2594" i="5" s="1"/>
  <c r="T2530" i="5"/>
  <c r="X2530" i="5" s="1"/>
  <c r="U2530" i="5"/>
  <c r="W2530" i="5" s="1"/>
  <c r="Y2530" i="5" s="1"/>
  <c r="T1164" i="5"/>
  <c r="X1164" i="5" s="1"/>
  <c r="U1164" i="5"/>
  <c r="W1164" i="5" s="1"/>
  <c r="Y1164" i="5" s="1"/>
  <c r="Z1236" i="5"/>
  <c r="AB1236" i="5" s="1"/>
  <c r="U940" i="5"/>
  <c r="W940" i="5" s="1"/>
  <c r="Y940" i="5" s="1"/>
  <c r="AB3708" i="5"/>
  <c r="AB3638" i="5"/>
  <c r="AB3606" i="5"/>
  <c r="AB3508" i="5"/>
  <c r="Z3633" i="5"/>
  <c r="Z3505" i="5"/>
  <c r="AB3505" i="5" s="1"/>
  <c r="V3505" i="5"/>
  <c r="AB3391" i="5"/>
  <c r="AB3625" i="5"/>
  <c r="AB3481" i="5"/>
  <c r="U3409" i="5"/>
  <c r="N3409" i="5"/>
  <c r="V3409" i="5"/>
  <c r="N3374" i="5"/>
  <c r="V3374" i="5"/>
  <c r="Z3292" i="5"/>
  <c r="AB3292" i="5" s="1"/>
  <c r="W3156" i="5"/>
  <c r="Y3156" i="5" s="1"/>
  <c r="U3122" i="5"/>
  <c r="W3122" i="5" s="1"/>
  <c r="Y3122" i="5" s="1"/>
  <c r="Z3081" i="5"/>
  <c r="AB3081" i="5" s="1"/>
  <c r="W3009" i="5"/>
  <c r="Y3009" i="5" s="1"/>
  <c r="Z2926" i="5"/>
  <c r="AB2926" i="5" s="1"/>
  <c r="AB2905" i="5"/>
  <c r="AB3259" i="5"/>
  <c r="V3174" i="5"/>
  <c r="N3174" i="5"/>
  <c r="AB3110" i="5"/>
  <c r="AB3094" i="5"/>
  <c r="AB3009" i="5"/>
  <c r="AB2890" i="5"/>
  <c r="AB2866" i="5"/>
  <c r="N2500" i="5"/>
  <c r="V2500" i="5"/>
  <c r="Z2429" i="5"/>
  <c r="AB2429" i="5" s="1"/>
  <c r="U2429" i="5"/>
  <c r="W2429" i="5" s="1"/>
  <c r="Y2429" i="5" s="1"/>
  <c r="AB2375" i="5"/>
  <c r="AB2364" i="5"/>
  <c r="AB2315" i="5"/>
  <c r="AB2295" i="5"/>
  <c r="AB2280" i="5"/>
  <c r="U2250" i="5"/>
  <c r="W2250" i="5" s="1"/>
  <c r="Y2250" i="5" s="1"/>
  <c r="N2250" i="5"/>
  <c r="AB2547" i="5"/>
  <c r="AB2469" i="5"/>
  <c r="N2569" i="5"/>
  <c r="V2569" i="5"/>
  <c r="AB2539" i="5"/>
  <c r="AB2475" i="5"/>
  <c r="AB2439" i="5"/>
  <c r="AB2293" i="5"/>
  <c r="U2266" i="5"/>
  <c r="W2266" i="5" s="1"/>
  <c r="Y2266" i="5" s="1"/>
  <c r="N2266" i="5"/>
  <c r="Z2253" i="5"/>
  <c r="AB2253" i="5" s="1"/>
  <c r="AB1827" i="5"/>
  <c r="AB1741" i="5"/>
  <c r="N2112" i="5"/>
  <c r="V2112" i="5"/>
  <c r="N2080" i="5"/>
  <c r="V2080" i="5"/>
  <c r="AB1991" i="5"/>
  <c r="AB1906" i="5"/>
  <c r="N2035" i="5"/>
  <c r="V2035" i="5"/>
  <c r="V1946" i="5"/>
  <c r="N1946" i="5"/>
  <c r="AB1856" i="5"/>
  <c r="AB1614" i="5"/>
  <c r="AB1503" i="5"/>
  <c r="W1769" i="5"/>
  <c r="Y1769" i="5" s="1"/>
  <c r="AB1386" i="5"/>
  <c r="W1472" i="5"/>
  <c r="Y1472" i="5" s="1"/>
  <c r="V1513" i="5"/>
  <c r="N1513" i="5"/>
  <c r="N1470" i="5"/>
  <c r="V1470" i="5"/>
  <c r="U1441" i="5"/>
  <c r="AB1388" i="5"/>
  <c r="Z1337" i="5"/>
  <c r="AB1337" i="5" s="1"/>
  <c r="U1337" i="5"/>
  <c r="W1337" i="5" s="1"/>
  <c r="Y1337" i="5" s="1"/>
  <c r="U1364" i="5"/>
  <c r="W1364" i="5" s="1"/>
  <c r="Y1364" i="5" s="1"/>
  <c r="N1343" i="5"/>
  <c r="V1343" i="5"/>
  <c r="Z1430" i="5"/>
  <c r="AB1430" i="5" s="1"/>
  <c r="AB1424" i="5"/>
  <c r="AB1361" i="5"/>
  <c r="AB1270" i="5"/>
  <c r="AB1171" i="5"/>
  <c r="V1080" i="5"/>
  <c r="U1320" i="5"/>
  <c r="Z1052" i="5"/>
  <c r="AB959" i="5"/>
  <c r="AB943" i="5"/>
  <c r="AB900" i="5"/>
  <c r="AB859" i="5"/>
  <c r="Z3471" i="5"/>
  <c r="AB3471" i="5" s="1"/>
  <c r="T3316" i="5"/>
  <c r="X3316" i="5" s="1"/>
  <c r="U3316" i="5"/>
  <c r="W3316" i="5" s="1"/>
  <c r="Y3316" i="5" s="1"/>
  <c r="T3288" i="5"/>
  <c r="X3288" i="5" s="1"/>
  <c r="U3288" i="5"/>
  <c r="W3288" i="5" s="1"/>
  <c r="Y3288" i="5" s="1"/>
  <c r="Z2806" i="5"/>
  <c r="AB2806" i="5" s="1"/>
  <c r="W2710" i="5"/>
  <c r="Y2710" i="5" s="1"/>
  <c r="Z2618" i="5"/>
  <c r="AB2618" i="5" s="1"/>
  <c r="U2830" i="5"/>
  <c r="W2830" i="5" s="1"/>
  <c r="Y2830" i="5" s="1"/>
  <c r="Z2690" i="5"/>
  <c r="AB2690" i="5" s="1"/>
  <c r="W2578" i="5"/>
  <c r="Y2578" i="5" s="1"/>
  <c r="T1176" i="5"/>
  <c r="X1176" i="5" s="1"/>
  <c r="U1176" i="5"/>
  <c r="W1176" i="5" s="1"/>
  <c r="Y1176" i="5" s="1"/>
  <c r="T3710" i="5"/>
  <c r="W3710" i="5"/>
  <c r="AB3678" i="5"/>
  <c r="AB3651" i="5"/>
  <c r="AB3635" i="5"/>
  <c r="AB3619" i="5"/>
  <c r="AB3603" i="5"/>
  <c r="AB3562" i="5"/>
  <c r="AB3546" i="5"/>
  <c r="AB3530" i="5"/>
  <c r="AB3516" i="5"/>
  <c r="AB3495" i="5"/>
  <c r="AB3473" i="5"/>
  <c r="AB3446" i="5"/>
  <c r="AB3420" i="5"/>
  <c r="U3411" i="5"/>
  <c r="W3411" i="5" s="1"/>
  <c r="Y3411" i="5" s="1"/>
  <c r="N3411" i="5"/>
  <c r="Z3592" i="5"/>
  <c r="U3459" i="5"/>
  <c r="W3459" i="5" s="1"/>
  <c r="Y3459" i="5" s="1"/>
  <c r="V3238" i="5"/>
  <c r="N3238" i="5"/>
  <c r="V3170" i="5"/>
  <c r="N3170" i="5"/>
  <c r="W3113" i="5"/>
  <c r="Y3113" i="5" s="1"/>
  <c r="W3363" i="5"/>
  <c r="Y3363" i="5" s="1"/>
  <c r="Z3195" i="5"/>
  <c r="W3109" i="5"/>
  <c r="Y3109" i="5" s="1"/>
  <c r="W3093" i="5"/>
  <c r="Y3093" i="5" s="1"/>
  <c r="AB3057" i="5"/>
  <c r="AB3017" i="5"/>
  <c r="AB3000" i="5"/>
  <c r="AB2968" i="5"/>
  <c r="AB2949" i="5"/>
  <c r="AB2927" i="5"/>
  <c r="Z2889" i="5"/>
  <c r="AB2889" i="5" s="1"/>
  <c r="W2468" i="5"/>
  <c r="Y2468" i="5" s="1"/>
  <c r="AB2230" i="5"/>
  <c r="U3081" i="5"/>
  <c r="W3081" i="5" s="1"/>
  <c r="Y3081" i="5" s="1"/>
  <c r="W2733" i="5"/>
  <c r="Y2733" i="5" s="1"/>
  <c r="V2562" i="5"/>
  <c r="V2512" i="5"/>
  <c r="AB2440" i="5"/>
  <c r="Z2391" i="5"/>
  <c r="W2373" i="5"/>
  <c r="Y2373" i="5" s="1"/>
  <c r="AB2511" i="5"/>
  <c r="W2258" i="5"/>
  <c r="Y2258" i="5" s="1"/>
  <c r="AB2544" i="5"/>
  <c r="AB2532" i="5"/>
  <c r="AB2437" i="5"/>
  <c r="AB1653" i="5"/>
  <c r="AB1633" i="5"/>
  <c r="Z2047" i="5"/>
  <c r="AB2047" i="5" s="1"/>
  <c r="N1866" i="5"/>
  <c r="V1866" i="5"/>
  <c r="Z1664" i="5"/>
  <c r="AB1664" i="5" s="1"/>
  <c r="AB1980" i="5"/>
  <c r="AB2045" i="5"/>
  <c r="V2045" i="5"/>
  <c r="W2045" i="5" s="1"/>
  <c r="Y2045" i="5" s="1"/>
  <c r="AB2037" i="5"/>
  <c r="AB1967" i="5"/>
  <c r="AB1958" i="5"/>
  <c r="AB1943" i="5"/>
  <c r="AB1922" i="5"/>
  <c r="W1912" i="5"/>
  <c r="Y1912" i="5" s="1"/>
  <c r="V1893" i="5"/>
  <c r="W1893" i="5" s="1"/>
  <c r="Y1893" i="5" s="1"/>
  <c r="N1890" i="5"/>
  <c r="V1890" i="5"/>
  <c r="AB1861" i="5"/>
  <c r="AB1845" i="5"/>
  <c r="AB1815" i="5"/>
  <c r="AB1707" i="5"/>
  <c r="AB1682" i="5"/>
  <c r="U2000" i="5"/>
  <c r="W2000" i="5" s="1"/>
  <c r="Y2000" i="5" s="1"/>
  <c r="U1964" i="5"/>
  <c r="W1964" i="5" s="1"/>
  <c r="Y1964" i="5" s="1"/>
  <c r="AB1534" i="5"/>
  <c r="AB1509" i="5"/>
  <c r="W1475" i="5"/>
  <c r="Y1475" i="5" s="1"/>
  <c r="Z1317" i="5"/>
  <c r="AB1317" i="5" s="1"/>
  <c r="AB1259" i="5"/>
  <c r="AB1234" i="5"/>
  <c r="AB1097" i="5"/>
  <c r="W1435" i="5"/>
  <c r="Y1435" i="5" s="1"/>
  <c r="W1373" i="5"/>
  <c r="Y1373" i="5" s="1"/>
  <c r="V1232" i="5"/>
  <c r="N1232" i="5"/>
  <c r="AB1111" i="5"/>
  <c r="AB1429" i="5"/>
  <c r="AB1328" i="5"/>
  <c r="AB1166" i="5"/>
  <c r="AB888" i="5"/>
  <c r="AB1128" i="5"/>
  <c r="AB1054" i="5"/>
  <c r="W1280" i="5"/>
  <c r="Y1280" i="5" s="1"/>
  <c r="AB1089" i="5"/>
  <c r="AB981" i="5"/>
  <c r="T3320" i="5"/>
  <c r="X3320" i="5" s="1"/>
  <c r="U3320" i="5"/>
  <c r="W3320" i="5" s="1"/>
  <c r="Y3320" i="5" s="1"/>
  <c r="U2854" i="5"/>
  <c r="W2854" i="5" s="1"/>
  <c r="Y2854" i="5" s="1"/>
  <c r="U2790" i="5"/>
  <c r="W2790" i="5" s="1"/>
  <c r="Y2790" i="5" s="1"/>
  <c r="Z2702" i="5"/>
  <c r="AB2702" i="5" s="1"/>
  <c r="U2666" i="5"/>
  <c r="W2666" i="5" s="1"/>
  <c r="Y2666" i="5" s="1"/>
  <c r="Z2714" i="5"/>
  <c r="AB2714" i="5" s="1"/>
  <c r="U2682" i="5"/>
  <c r="W2682" i="5" s="1"/>
  <c r="Y2682" i="5" s="1"/>
  <c r="U2626" i="5"/>
  <c r="W2626" i="5" s="1"/>
  <c r="Y2626" i="5" s="1"/>
  <c r="Z1156" i="5"/>
  <c r="AB1156" i="5" s="1"/>
  <c r="U836" i="5"/>
  <c r="W836" i="5" s="1"/>
  <c r="Y836" i="5" s="1"/>
  <c r="AB3700" i="5"/>
  <c r="AB3551" i="5"/>
  <c r="AB3458" i="5"/>
  <c r="AB3688" i="5"/>
  <c r="AB3456" i="5"/>
  <c r="AB3585" i="5"/>
  <c r="AB3062" i="5"/>
  <c r="AB3595" i="5"/>
  <c r="AB3522" i="5"/>
  <c r="AB3414" i="5"/>
  <c r="AB3132" i="5"/>
  <c r="AB2654" i="5"/>
  <c r="W2523" i="5"/>
  <c r="Y2523" i="5" s="1"/>
  <c r="AB2836" i="5"/>
  <c r="W2791" i="5"/>
  <c r="Y2791" i="5" s="1"/>
  <c r="AB3339" i="5"/>
  <c r="AB3271" i="5"/>
  <c r="AB3162" i="5"/>
  <c r="AB3004" i="5"/>
  <c r="AB2881" i="5"/>
  <c r="AB2805" i="5"/>
  <c r="AB2616" i="5"/>
  <c r="AB3352" i="5"/>
  <c r="AB3282" i="5"/>
  <c r="AB3246" i="5"/>
  <c r="AB3164" i="5"/>
  <c r="AB3131" i="5"/>
  <c r="W3078" i="5"/>
  <c r="Y3078" i="5" s="1"/>
  <c r="AB3034" i="5"/>
  <c r="W3027" i="5"/>
  <c r="Y3027" i="5" s="1"/>
  <c r="AB2939" i="5"/>
  <c r="W2842" i="5"/>
  <c r="Y2842" i="5" s="1"/>
  <c r="AB2768" i="5"/>
  <c r="AB2283" i="5"/>
  <c r="W1969" i="5"/>
  <c r="Y1969" i="5" s="1"/>
  <c r="W2412" i="5"/>
  <c r="Y2412" i="5" s="1"/>
  <c r="AB2445" i="5"/>
  <c r="AB2300" i="5"/>
  <c r="W2171" i="5"/>
  <c r="Y2171" i="5" s="1"/>
  <c r="AB2418" i="5"/>
  <c r="AB2371" i="5"/>
  <c r="AB2341" i="5"/>
  <c r="AB2328" i="5"/>
  <c r="AB2154" i="5"/>
  <c r="AB2207" i="5"/>
  <c r="AB2183" i="5"/>
  <c r="AB2131" i="5"/>
  <c r="AB1785" i="5"/>
  <c r="AB1586" i="5"/>
  <c r="AB1790" i="5"/>
  <c r="W1705" i="5"/>
  <c r="Y1705" i="5" s="1"/>
  <c r="AB2110" i="5"/>
  <c r="AB2078" i="5"/>
  <c r="AB1701" i="5"/>
  <c r="AB1681" i="5"/>
  <c r="AB1540" i="5"/>
  <c r="AB1455" i="5"/>
  <c r="AB1524" i="5"/>
  <c r="AB1612" i="5"/>
  <c r="AB1157" i="5"/>
  <c r="AB1294" i="5"/>
  <c r="AB1268" i="5"/>
  <c r="AB1231" i="5"/>
  <c r="AB1307" i="5"/>
  <c r="AB1290" i="5"/>
  <c r="AB1132" i="5"/>
  <c r="AB1116" i="5"/>
  <c r="AB1023" i="5"/>
  <c r="AB866" i="5"/>
  <c r="AB921" i="5"/>
  <c r="AB905" i="5"/>
  <c r="AB1012" i="5"/>
  <c r="AB965" i="5"/>
  <c r="AB818" i="5"/>
  <c r="AB3549" i="5"/>
  <c r="AB3424" i="5"/>
  <c r="AB3687" i="5"/>
  <c r="AB3662" i="5"/>
  <c r="AB3251" i="5"/>
  <c r="W3082" i="5"/>
  <c r="Y3082" i="5" s="1"/>
  <c r="W2998" i="5"/>
  <c r="Y2998" i="5" s="1"/>
  <c r="AB3310" i="5"/>
  <c r="AB3642" i="5"/>
  <c r="AB2611" i="5"/>
  <c r="AB2472" i="5"/>
  <c r="AB2810" i="5"/>
  <c r="AB3358" i="5"/>
  <c r="AB3245" i="5"/>
  <c r="AB2951" i="5"/>
  <c r="AB2903" i="5"/>
  <c r="AB2815" i="5"/>
  <c r="AB3329" i="5"/>
  <c r="AB3255" i="5"/>
  <c r="AB3203" i="5"/>
  <c r="AB3175" i="5"/>
  <c r="AB3139" i="5"/>
  <c r="AB3119" i="5"/>
  <c r="AB3103" i="5"/>
  <c r="AB3087" i="5"/>
  <c r="AB3053" i="5"/>
  <c r="AB3032" i="5"/>
  <c r="W3026" i="5"/>
  <c r="Y3026" i="5" s="1"/>
  <c r="AB2683" i="5"/>
  <c r="AB2764" i="5"/>
  <c r="AB2556" i="5"/>
  <c r="AB2352" i="5"/>
  <c r="AB2281" i="5"/>
  <c r="AB2077" i="5"/>
  <c r="W1949" i="5"/>
  <c r="Y1949" i="5" s="1"/>
  <c r="W2447" i="5"/>
  <c r="Y2447" i="5" s="1"/>
  <c r="AB2436" i="5"/>
  <c r="W2411" i="5"/>
  <c r="Y2411" i="5" s="1"/>
  <c r="AB2347" i="5"/>
  <c r="AB2307" i="5"/>
  <c r="AB2221" i="5"/>
  <c r="W2381" i="5"/>
  <c r="Y2381" i="5" s="1"/>
  <c r="AB2258" i="5"/>
  <c r="AB1995" i="5"/>
  <c r="AB2509" i="5"/>
  <c r="AB2349" i="5"/>
  <c r="AB2262" i="5"/>
  <c r="W2153" i="5"/>
  <c r="Y2153" i="5" s="1"/>
  <c r="AB2023" i="5"/>
  <c r="AB2175" i="5"/>
  <c r="AB2141" i="5"/>
  <c r="W1782" i="5"/>
  <c r="Y1782" i="5" s="1"/>
  <c r="AB1691" i="5"/>
  <c r="AB1654" i="5"/>
  <c r="AB1623" i="5"/>
  <c r="AB1677" i="5"/>
  <c r="AB1616" i="5"/>
  <c r="AB1832" i="5"/>
  <c r="AB1769" i="5"/>
  <c r="AB2115" i="5"/>
  <c r="AB2083" i="5"/>
  <c r="AB1695" i="5"/>
  <c r="AB1517" i="5"/>
  <c r="W1134" i="5"/>
  <c r="Y1134" i="5" s="1"/>
  <c r="AB1380" i="5"/>
  <c r="AB1312" i="5"/>
  <c r="AB1247" i="5"/>
  <c r="AB1162" i="5"/>
  <c r="AB1098" i="5"/>
  <c r="AB1288" i="5"/>
  <c r="AB1131" i="5"/>
  <c r="AB1108" i="5"/>
  <c r="W960" i="5"/>
  <c r="Y960" i="5" s="1"/>
  <c r="AB884" i="5"/>
  <c r="W1069" i="5"/>
  <c r="Y1069" i="5" s="1"/>
  <c r="W861" i="5"/>
  <c r="Y861" i="5" s="1"/>
  <c r="AB968" i="5"/>
  <c r="AB827" i="5"/>
  <c r="AB924" i="5"/>
  <c r="AB3713" i="5"/>
  <c r="AB3684" i="5"/>
  <c r="AB3640" i="5"/>
  <c r="AB3704" i="5"/>
  <c r="AB3559" i="5"/>
  <c r="AB3454" i="5"/>
  <c r="AB3069" i="5"/>
  <c r="W2994" i="5"/>
  <c r="Y2994" i="5" s="1"/>
  <c r="AB3519" i="5"/>
  <c r="AB3579" i="5"/>
  <c r="AB3537" i="5"/>
  <c r="AB3480" i="5"/>
  <c r="AB3210" i="5"/>
  <c r="AB3063" i="5"/>
  <c r="AB2751" i="5"/>
  <c r="AB2713" i="5"/>
  <c r="W2638" i="5"/>
  <c r="Y2638" i="5" s="1"/>
  <c r="W2858" i="5"/>
  <c r="Y2858" i="5" s="1"/>
  <c r="AB2794" i="5"/>
  <c r="AB2648" i="5"/>
  <c r="AB2597" i="5"/>
  <c r="AB3226" i="5"/>
  <c r="AB2813" i="5"/>
  <c r="AB2789" i="5"/>
  <c r="AB2775" i="5"/>
  <c r="AB2680" i="5"/>
  <c r="AB3326" i="5"/>
  <c r="AB3261" i="5"/>
  <c r="AB3183" i="5"/>
  <c r="AB3137" i="5"/>
  <c r="AB3109" i="5"/>
  <c r="AB3093" i="5"/>
  <c r="AB3060" i="5"/>
  <c r="AB3015" i="5"/>
  <c r="AB2899" i="5"/>
  <c r="AB2804" i="5"/>
  <c r="W2739" i="5"/>
  <c r="Y2739" i="5" s="1"/>
  <c r="W2552" i="5"/>
  <c r="Y2552" i="5" s="1"/>
  <c r="AB2520" i="5"/>
  <c r="AB2819" i="5"/>
  <c r="AB2795" i="5"/>
  <c r="AB2679" i="5"/>
  <c r="AB2628" i="5"/>
  <c r="AB2462" i="5"/>
  <c r="AB2424" i="5"/>
  <c r="AB2251" i="5"/>
  <c r="AB1901" i="5"/>
  <c r="AB2415" i="5"/>
  <c r="AB2257" i="5"/>
  <c r="W2075" i="5"/>
  <c r="Y2075" i="5" s="1"/>
  <c r="W2404" i="5"/>
  <c r="Y2404" i="5" s="1"/>
  <c r="AB2377" i="5"/>
  <c r="AB2224" i="5"/>
  <c r="W2163" i="5"/>
  <c r="Y2163" i="5" s="1"/>
  <c r="AB2155" i="5"/>
  <c r="AB2486" i="5"/>
  <c r="AB2382" i="5"/>
  <c r="AB2275" i="5"/>
  <c r="AB2139" i="5"/>
  <c r="AB1825" i="5"/>
  <c r="W1758" i="5"/>
  <c r="Y1758" i="5" s="1"/>
  <c r="W1726" i="5"/>
  <c r="Y1726" i="5" s="1"/>
  <c r="AB1624" i="5"/>
  <c r="AB1460" i="5"/>
  <c r="AB1724" i="5"/>
  <c r="AB1640" i="5"/>
  <c r="AB1618" i="5"/>
  <c r="AB1576" i="5"/>
  <c r="AB2106" i="5"/>
  <c r="AB1718" i="5"/>
  <c r="AB1495" i="5"/>
  <c r="AB1208" i="5"/>
  <c r="AB1458" i="5"/>
  <c r="AB1622" i="5"/>
  <c r="AB1482" i="5"/>
  <c r="AB1182" i="5"/>
  <c r="AB1269" i="5"/>
  <c r="W1223" i="5"/>
  <c r="Y1223" i="5" s="1"/>
  <c r="AB1440" i="5"/>
  <c r="W1413" i="5"/>
  <c r="Y1413" i="5" s="1"/>
  <c r="AB1292" i="5"/>
  <c r="AB1188" i="5"/>
  <c r="AB1088" i="5"/>
  <c r="AB1227" i="5"/>
  <c r="AB1193" i="5"/>
  <c r="AB1042" i="5"/>
  <c r="AB817" i="5"/>
  <c r="AB1060" i="5"/>
  <c r="AB850" i="5"/>
  <c r="AB887" i="5"/>
  <c r="W848" i="5"/>
  <c r="Y848" i="5" s="1"/>
  <c r="Z3443" i="5"/>
  <c r="AB3443" i="5" s="1"/>
  <c r="Z3196" i="5"/>
  <c r="AB3196" i="5" s="1"/>
  <c r="Z3240" i="5"/>
  <c r="AB3240" i="5" s="1"/>
  <c r="Z2838" i="5"/>
  <c r="AB2838" i="5" s="1"/>
  <c r="U2726" i="5"/>
  <c r="W2726" i="5" s="1"/>
  <c r="Y2726" i="5" s="1"/>
  <c r="Z2650" i="5"/>
  <c r="AB2650" i="5" s="1"/>
  <c r="Z2862" i="5"/>
  <c r="AB2862" i="5" s="1"/>
  <c r="U2798" i="5"/>
  <c r="W2798" i="5" s="1"/>
  <c r="Y2798" i="5" s="1"/>
  <c r="Z2674" i="5"/>
  <c r="AB2674" i="5" s="1"/>
  <c r="Z2358" i="5"/>
  <c r="AB2358" i="5" s="1"/>
  <c r="U2330" i="5"/>
  <c r="W2330" i="5" s="1"/>
  <c r="Y2330" i="5" s="1"/>
  <c r="Z948" i="5"/>
  <c r="AB948" i="5" s="1"/>
  <c r="U828" i="5"/>
  <c r="W828" i="5" s="1"/>
  <c r="Y828" i="5" s="1"/>
  <c r="AB3498" i="5"/>
  <c r="AB3663" i="5"/>
  <c r="AB3683" i="5"/>
  <c r="AB3323" i="5"/>
  <c r="AB3165" i="5"/>
  <c r="AB3354" i="5"/>
  <c r="AB3036" i="5"/>
  <c r="AB3626" i="5"/>
  <c r="AB3545" i="5"/>
  <c r="AB3394" i="5"/>
  <c r="AB3021" i="5"/>
  <c r="AB2973" i="5"/>
  <c r="AB2807" i="5"/>
  <c r="AB2749" i="5"/>
  <c r="W2583" i="5"/>
  <c r="Y2583" i="5" s="1"/>
  <c r="AB2543" i="5"/>
  <c r="AB3308" i="5"/>
  <c r="AB3233" i="5"/>
  <c r="AB3198" i="5"/>
  <c r="AB3039" i="5"/>
  <c r="AB3014" i="5"/>
  <c r="AB2606" i="5"/>
  <c r="AB3294" i="5"/>
  <c r="AB3258" i="5"/>
  <c r="AB3211" i="5"/>
  <c r="AB3178" i="5"/>
  <c r="AB3124" i="5"/>
  <c r="AB3090" i="5"/>
  <c r="AB3029" i="5"/>
  <c r="AB3008" i="5"/>
  <c r="W2945" i="5"/>
  <c r="Y2945" i="5" s="1"/>
  <c r="AB2884" i="5"/>
  <c r="W2587" i="5"/>
  <c r="Y2587" i="5" s="1"/>
  <c r="AB2793" i="5"/>
  <c r="AB2699" i="5"/>
  <c r="AB2655" i="5"/>
  <c r="AB2430" i="5"/>
  <c r="AB2309" i="5"/>
  <c r="AB2228" i="5"/>
  <c r="W2203" i="5"/>
  <c r="Y2203" i="5" s="1"/>
  <c r="AB2201" i="5"/>
  <c r="AB2144" i="5"/>
  <c r="W1894" i="5"/>
  <c r="Y1894" i="5" s="1"/>
  <c r="AB2401" i="5"/>
  <c r="AB2220" i="5"/>
  <c r="AB1858" i="5"/>
  <c r="AB2255" i="5"/>
  <c r="AB2479" i="5"/>
  <c r="AB2410" i="5"/>
  <c r="W2365" i="5"/>
  <c r="Y2365" i="5" s="1"/>
  <c r="AB2273" i="5"/>
  <c r="AB2152" i="5"/>
  <c r="AB2126" i="5"/>
  <c r="W1933" i="5"/>
  <c r="Y1933" i="5" s="1"/>
  <c r="AB2196" i="5"/>
  <c r="W2009" i="5"/>
  <c r="Y2009" i="5" s="1"/>
  <c r="AB1921" i="5"/>
  <c r="W1709" i="5"/>
  <c r="Y1709" i="5" s="1"/>
  <c r="W1561" i="5"/>
  <c r="Y1561" i="5" s="1"/>
  <c r="W1512" i="5"/>
  <c r="Y1512" i="5" s="1"/>
  <c r="W1073" i="5"/>
  <c r="Y1073" i="5" s="1"/>
  <c r="U2970" i="5"/>
  <c r="W2970" i="5" s="1"/>
  <c r="Y2970" i="5" s="1"/>
  <c r="W673" i="5"/>
  <c r="Y673" i="5" s="1"/>
  <c r="AB3492" i="5"/>
  <c r="AB3503" i="5"/>
  <c r="AB3502" i="5"/>
  <c r="N3397" i="5"/>
  <c r="V3397" i="5"/>
  <c r="AB2938" i="5"/>
  <c r="T2900" i="5"/>
  <c r="X2900" i="5" s="1"/>
  <c r="U2900" i="5"/>
  <c r="AB2829" i="5"/>
  <c r="AB2817" i="5"/>
  <c r="AB2773" i="5"/>
  <c r="AB2733" i="5"/>
  <c r="AB2695" i="5"/>
  <c r="AB2902" i="5"/>
  <c r="AB2633" i="5"/>
  <c r="AB3369" i="5"/>
  <c r="U3327" i="5"/>
  <c r="W3327" i="5" s="1"/>
  <c r="Y3327" i="5" s="1"/>
  <c r="N3327" i="5"/>
  <c r="V3242" i="5"/>
  <c r="N3242" i="5"/>
  <c r="V3202" i="5"/>
  <c r="N3202" i="5"/>
  <c r="U3141" i="5"/>
  <c r="W3141" i="5" s="1"/>
  <c r="Y3141" i="5" s="1"/>
  <c r="V3007" i="5"/>
  <c r="N3007" i="5"/>
  <c r="AB2988" i="5"/>
  <c r="Z2895" i="5"/>
  <c r="AB2895" i="5" s="1"/>
  <c r="AB2779" i="5"/>
  <c r="AB2754" i="5"/>
  <c r="AB2732" i="5"/>
  <c r="AB2687" i="5"/>
  <c r="AB2669" i="5"/>
  <c r="AB2643" i="5"/>
  <c r="AB2524" i="5"/>
  <c r="AB2417" i="5"/>
  <c r="AB2344" i="5"/>
  <c r="AB2312" i="5"/>
  <c r="AB2270" i="5"/>
  <c r="AB2252" i="5"/>
  <c r="AB2200" i="5"/>
  <c r="AB2193" i="5"/>
  <c r="AB2177" i="5"/>
  <c r="AB2161" i="5"/>
  <c r="W2749" i="5"/>
  <c r="Y2749" i="5" s="1"/>
  <c r="AB2540" i="5"/>
  <c r="AB2510" i="5"/>
  <c r="AB2489" i="5"/>
  <c r="AB2448" i="5"/>
  <c r="AB2383" i="5"/>
  <c r="U2282" i="5"/>
  <c r="W2282" i="5" s="1"/>
  <c r="Y2282" i="5" s="1"/>
  <c r="N2282" i="5"/>
  <c r="AB2323" i="5"/>
  <c r="AB2233" i="5"/>
  <c r="AB2213" i="5"/>
  <c r="AB2537" i="5"/>
  <c r="U2508" i="5"/>
  <c r="W2508" i="5" s="1"/>
  <c r="Y2508" i="5" s="1"/>
  <c r="AB2387" i="5"/>
  <c r="W2358" i="5"/>
  <c r="Y2358" i="5" s="1"/>
  <c r="W2342" i="5"/>
  <c r="Y2342" i="5" s="1"/>
  <c r="AB2244" i="5"/>
  <c r="AB2195" i="5"/>
  <c r="AB2151" i="5"/>
  <c r="AB2113" i="5"/>
  <c r="AB2069" i="5"/>
  <c r="AB1791" i="5"/>
  <c r="AB1750" i="5"/>
  <c r="AB1723" i="5"/>
  <c r="AB1680" i="5"/>
  <c r="AB1548" i="5"/>
  <c r="AB1435" i="5"/>
  <c r="AB2111" i="5"/>
  <c r="N2104" i="5"/>
  <c r="V2104" i="5"/>
  <c r="AB2095" i="5"/>
  <c r="N2088" i="5"/>
  <c r="V2088" i="5"/>
  <c r="AB2079" i="5"/>
  <c r="AB2034" i="5"/>
  <c r="AB2006" i="5"/>
  <c r="AB1987" i="5"/>
  <c r="AB1737" i="5"/>
  <c r="W2066" i="5"/>
  <c r="Y2066" i="5" s="1"/>
  <c r="AB2011" i="5"/>
  <c r="AB1955" i="5"/>
  <c r="AB1721" i="5"/>
  <c r="AB1643" i="5"/>
  <c r="AB2049" i="5"/>
  <c r="U1993" i="5"/>
  <c r="W1993" i="5" s="1"/>
  <c r="Y1993" i="5" s="1"/>
  <c r="AB1978" i="5"/>
  <c r="AB1951" i="5"/>
  <c r="AB1888" i="5"/>
  <c r="AB1864" i="5"/>
  <c r="AB1848" i="5"/>
  <c r="AB1829" i="5"/>
  <c r="AB1801" i="5"/>
  <c r="AB1784" i="5"/>
  <c r="AB1774" i="5"/>
  <c r="AB1735" i="5"/>
  <c r="AB1720" i="5"/>
  <c r="AB1667" i="5"/>
  <c r="AB1641" i="5"/>
  <c r="W1656" i="5"/>
  <c r="Y1656" i="5" s="1"/>
  <c r="AB1557" i="5"/>
  <c r="AB1501" i="5"/>
  <c r="N1626" i="5"/>
  <c r="V1626" i="5"/>
  <c r="AB1577" i="5"/>
  <c r="AB1490" i="5"/>
  <c r="AB1471" i="5"/>
  <c r="N1510" i="5"/>
  <c r="V1510" i="5"/>
  <c r="V1473" i="5"/>
  <c r="N1473" i="5"/>
  <c r="AB1444" i="5"/>
  <c r="AB1420" i="5"/>
  <c r="AB1262" i="5"/>
  <c r="AB1192" i="5"/>
  <c r="AB1155" i="5"/>
  <c r="AB1078" i="5"/>
  <c r="N1417" i="5"/>
  <c r="V1417" i="5"/>
  <c r="AB1245" i="5"/>
  <c r="AB1100" i="5"/>
  <c r="AB1055" i="5"/>
  <c r="AB1314" i="5"/>
  <c r="AB1390" i="5"/>
  <c r="AB1303" i="5"/>
  <c r="AB1237" i="5"/>
  <c r="AB1206" i="5"/>
  <c r="AB1202" i="5"/>
  <c r="AB1198" i="5"/>
  <c r="AB1194" i="5"/>
  <c r="AB1185" i="5"/>
  <c r="AB1170" i="5"/>
  <c r="AB1159" i="5"/>
  <c r="AB1051" i="5"/>
  <c r="AB1010" i="5"/>
  <c r="AB994" i="5"/>
  <c r="AB978" i="5"/>
  <c r="AB961" i="5"/>
  <c r="AB915" i="5"/>
  <c r="AB862" i="5"/>
  <c r="AB918" i="5"/>
  <c r="AB838" i="5"/>
  <c r="AB1027" i="5"/>
  <c r="AB997" i="5"/>
  <c r="AB953" i="5"/>
  <c r="AB857" i="5"/>
  <c r="AB823" i="5"/>
  <c r="AB1056" i="5"/>
  <c r="AB1019" i="5"/>
  <c r="Z3455" i="5"/>
  <c r="AB3455" i="5" s="1"/>
  <c r="AB3466" i="5"/>
  <c r="AB3434" i="5"/>
  <c r="AB3385" i="5"/>
  <c r="AB3445" i="5"/>
  <c r="AB3381" i="5"/>
  <c r="AB3076" i="5"/>
  <c r="AB3126" i="5"/>
  <c r="AB3024" i="5"/>
  <c r="AB3670" i="5"/>
  <c r="AB3581" i="5"/>
  <c r="AB3540" i="5"/>
  <c r="AB3410" i="5"/>
  <c r="AB3396" i="5"/>
  <c r="AB3387" i="5"/>
  <c r="AB3351" i="5"/>
  <c r="AB3345" i="5"/>
  <c r="AB3298" i="5"/>
  <c r="AB2997" i="5"/>
  <c r="AB3707" i="5"/>
  <c r="AB3607" i="5"/>
  <c r="U3355" i="5"/>
  <c r="W3355" i="5" s="1"/>
  <c r="Y3355" i="5" s="1"/>
  <c r="N3355" i="5"/>
  <c r="U3311" i="5"/>
  <c r="W3311" i="5" s="1"/>
  <c r="Y3311" i="5" s="1"/>
  <c r="N3311" i="5"/>
  <c r="V3234" i="5"/>
  <c r="N3234" i="5"/>
  <c r="Z3209" i="5"/>
  <c r="AB3209" i="5" s="1"/>
  <c r="V3206" i="5"/>
  <c r="N3206" i="5"/>
  <c r="V3058" i="5"/>
  <c r="N3058" i="5"/>
  <c r="AB2936" i="5"/>
  <c r="AB2833" i="5"/>
  <c r="AB2614" i="5"/>
  <c r="AB2565" i="5"/>
  <c r="AB2675" i="5"/>
  <c r="AB2549" i="5"/>
  <c r="U3277" i="5"/>
  <c r="W3277" i="5" s="1"/>
  <c r="Y3277" i="5" s="1"/>
  <c r="N3277" i="5"/>
  <c r="W3188" i="5"/>
  <c r="Y3188" i="5" s="1"/>
  <c r="W3184" i="5"/>
  <c r="Y3184" i="5" s="1"/>
  <c r="AB3121" i="5"/>
  <c r="AB3107" i="5"/>
  <c r="AB3091" i="5"/>
  <c r="AB2991" i="5"/>
  <c r="AB2954" i="5"/>
  <c r="AB2893" i="5"/>
  <c r="AB2841" i="5"/>
  <c r="AB2708" i="5"/>
  <c r="AB2613" i="5"/>
  <c r="AB2600" i="5"/>
  <c r="W2921" i="5"/>
  <c r="Y2921" i="5" s="1"/>
  <c r="W2861" i="5"/>
  <c r="Y2861" i="5" s="1"/>
  <c r="AB2421" i="5"/>
  <c r="AB2316" i="5"/>
  <c r="AB2229" i="5"/>
  <c r="AB1878" i="5"/>
  <c r="W3033" i="5"/>
  <c r="Y3033" i="5" s="1"/>
  <c r="AB2551" i="5"/>
  <c r="AB2398" i="5"/>
  <c r="AB2394" i="5"/>
  <c r="AB2356" i="5"/>
  <c r="AB2348" i="5"/>
  <c r="AB2329" i="5"/>
  <c r="AB2274" i="5"/>
  <c r="W1909" i="5"/>
  <c r="Y1909" i="5" s="1"/>
  <c r="AB2596" i="5"/>
  <c r="AB2516" i="5"/>
  <c r="AB2450" i="5"/>
  <c r="AB2322" i="5"/>
  <c r="AB2236" i="5"/>
  <c r="V2590" i="5"/>
  <c r="W2463" i="5"/>
  <c r="Y2463" i="5" s="1"/>
  <c r="AB2400" i="5"/>
  <c r="AB2372" i="5"/>
  <c r="AB2336" i="5"/>
  <c r="AB2310" i="5"/>
  <c r="AB2298" i="5"/>
  <c r="AB2263" i="5"/>
  <c r="AB2128" i="5"/>
  <c r="AB2017" i="5"/>
  <c r="AB1994" i="5"/>
  <c r="AB1850" i="5"/>
  <c r="AB1700" i="5"/>
  <c r="AB1394" i="5"/>
  <c r="N2072" i="5"/>
  <c r="V2072" i="5"/>
  <c r="AB2051" i="5"/>
  <c r="AB1806" i="5"/>
  <c r="AB1765" i="5"/>
  <c r="W2010" i="5"/>
  <c r="Y2010" i="5" s="1"/>
  <c r="AB1916" i="5"/>
  <c r="AB1898" i="5"/>
  <c r="AB1835" i="5"/>
  <c r="AB1977" i="5"/>
  <c r="AB1529" i="5"/>
  <c r="AB1331" i="5"/>
  <c r="W1777" i="5"/>
  <c r="Y1777" i="5" s="1"/>
  <c r="U1968" i="5"/>
  <c r="W1968" i="5" s="1"/>
  <c r="Y1968" i="5" s="1"/>
  <c r="AB1425" i="5"/>
  <c r="Z1419" i="5"/>
  <c r="AB1419" i="5" s="1"/>
  <c r="N1278" i="5"/>
  <c r="V1278" i="5"/>
  <c r="AB1229" i="5"/>
  <c r="AB1167" i="5"/>
  <c r="U1556" i="5"/>
  <c r="W1556" i="5" s="1"/>
  <c r="Y1556" i="5" s="1"/>
  <c r="N1375" i="5"/>
  <c r="V1375" i="5"/>
  <c r="U1357" i="5"/>
  <c r="N1357" i="5"/>
  <c r="V1357" i="5"/>
  <c r="AB1326" i="5"/>
  <c r="W1467" i="5"/>
  <c r="Y1467" i="5" s="1"/>
  <c r="T1462" i="5"/>
  <c r="X1462" i="5" s="1"/>
  <c r="U1462" i="5"/>
  <c r="AB1106" i="5"/>
  <c r="AB1072" i="5"/>
  <c r="AB1332" i="5"/>
  <c r="AB1066" i="5"/>
  <c r="AB990" i="5"/>
  <c r="AB898" i="5"/>
  <c r="AB1149" i="5"/>
  <c r="AB1130" i="5"/>
  <c r="AB1092" i="5"/>
  <c r="AB989" i="5"/>
  <c r="AB957" i="5"/>
  <c r="AB998" i="5"/>
  <c r="AB972" i="5"/>
  <c r="W1098" i="5"/>
  <c r="Y1098" i="5" s="1"/>
  <c r="AB1014" i="5"/>
  <c r="AB916" i="5"/>
  <c r="AB863" i="5"/>
  <c r="U856" i="5"/>
  <c r="AB847" i="5"/>
  <c r="AB831" i="5"/>
  <c r="Z3447" i="5"/>
  <c r="AB3447" i="5" s="1"/>
  <c r="T3268" i="5"/>
  <c r="X3268" i="5" s="1"/>
  <c r="U3268" i="5"/>
  <c r="W3268" i="5" s="1"/>
  <c r="Y3268" i="5" s="1"/>
  <c r="Z2758" i="5"/>
  <c r="AB2758" i="5" s="1"/>
  <c r="U2718" i="5"/>
  <c r="W2718" i="5" s="1"/>
  <c r="Y2718" i="5" s="1"/>
  <c r="Z2658" i="5"/>
  <c r="AB2658" i="5" s="1"/>
  <c r="Z2238" i="5"/>
  <c r="AB2238" i="5" s="1"/>
  <c r="Z2250" i="5"/>
  <c r="AB2250" i="5" s="1"/>
  <c r="Z1364" i="5"/>
  <c r="AB1364" i="5" s="1"/>
  <c r="Z820" i="5"/>
  <c r="AB820" i="5" s="1"/>
  <c r="AB3515" i="5"/>
  <c r="W3484" i="5"/>
  <c r="Y3484" i="5" s="1"/>
  <c r="U3423" i="5"/>
  <c r="W3423" i="5" s="1"/>
  <c r="Y3423" i="5" s="1"/>
  <c r="AB3112" i="5"/>
  <c r="AB3666" i="5"/>
  <c r="AB3644" i="5"/>
  <c r="AB3628" i="5"/>
  <c r="AB3612" i="5"/>
  <c r="AB3596" i="5"/>
  <c r="AB3580" i="5"/>
  <c r="AB3563" i="5"/>
  <c r="AB3547" i="5"/>
  <c r="AB3531" i="5"/>
  <c r="AB3478" i="5"/>
  <c r="AB3448" i="5"/>
  <c r="AB3088" i="5"/>
  <c r="AB2989" i="5"/>
  <c r="V2975" i="5"/>
  <c r="N2975" i="5"/>
  <c r="V2867" i="5"/>
  <c r="N2867" i="5"/>
  <c r="U3321" i="5"/>
  <c r="N3321" i="5"/>
  <c r="V3321" i="5"/>
  <c r="U3059" i="5"/>
  <c r="N3059" i="5"/>
  <c r="V3059" i="5"/>
  <c r="AB2904" i="5"/>
  <c r="U2507" i="5"/>
  <c r="W2507" i="5" s="1"/>
  <c r="Y2507" i="5" s="1"/>
  <c r="AB2481" i="5"/>
  <c r="AB2384" i="5"/>
  <c r="AB1868" i="5"/>
  <c r="W2595" i="5"/>
  <c r="Y2595" i="5" s="1"/>
  <c r="W2511" i="5"/>
  <c r="Y2511" i="5" s="1"/>
  <c r="W3164" i="5"/>
  <c r="Y3164" i="5" s="1"/>
  <c r="W2510" i="5"/>
  <c r="Y2510" i="5" s="1"/>
  <c r="AB2497" i="5"/>
  <c r="AB2449" i="5"/>
  <c r="V2449" i="5"/>
  <c r="W2449" i="5" s="1"/>
  <c r="Y2449" i="5" s="1"/>
  <c r="N2449" i="5"/>
  <c r="W1917" i="5"/>
  <c r="Y1917" i="5" s="1"/>
  <c r="AB1844" i="5"/>
  <c r="AB1767" i="5"/>
  <c r="AB1666" i="5"/>
  <c r="W2062" i="5"/>
  <c r="Y2062" i="5" s="1"/>
  <c r="AB1481" i="5"/>
  <c r="AB2012" i="5"/>
  <c r="AB1986" i="5"/>
  <c r="U1937" i="5"/>
  <c r="W1937" i="5" s="1"/>
  <c r="Y1937" i="5" s="1"/>
  <c r="AB1929" i="5"/>
  <c r="V1881" i="5"/>
  <c r="AB1873" i="5"/>
  <c r="T1862" i="5"/>
  <c r="X1862" i="5" s="1"/>
  <c r="U1862" i="5"/>
  <c r="AB1715" i="5"/>
  <c r="AB1702" i="5"/>
  <c r="AB1669" i="5"/>
  <c r="AB1478" i="5"/>
  <c r="AB1569" i="5"/>
  <c r="AB1513" i="5"/>
  <c r="T1438" i="5"/>
  <c r="X1438" i="5" s="1"/>
  <c r="U1438" i="5"/>
  <c r="V1369" i="5"/>
  <c r="W1369" i="5" s="1"/>
  <c r="Y1369" i="5" s="1"/>
  <c r="N1369" i="5"/>
  <c r="N1533" i="5"/>
  <c r="V1533" i="5"/>
  <c r="AB1353" i="5"/>
  <c r="AB1449" i="5"/>
  <c r="V1449" i="5"/>
  <c r="W1449" i="5" s="1"/>
  <c r="Y1449" i="5" s="1"/>
  <c r="N1449" i="5"/>
  <c r="W1256" i="5"/>
  <c r="Y1256" i="5" s="1"/>
  <c r="AB1321" i="5"/>
  <c r="AB1115" i="5"/>
  <c r="AB1091" i="5"/>
  <c r="AB883" i="5"/>
  <c r="AB1090" i="5"/>
  <c r="AB870" i="5"/>
  <c r="U841" i="5"/>
  <c r="N841" i="5"/>
  <c r="V841" i="5"/>
  <c r="Z3427" i="5"/>
  <c r="AB3427" i="5" s="1"/>
  <c r="Z3140" i="5"/>
  <c r="AB3140" i="5" s="1"/>
  <c r="Z3256" i="5"/>
  <c r="AB3256" i="5" s="1"/>
  <c r="Z3160" i="5"/>
  <c r="AB3160" i="5" s="1"/>
  <c r="Z2678" i="5"/>
  <c r="AB2678" i="5" s="1"/>
  <c r="U2618" i="5"/>
  <c r="W2618" i="5" s="1"/>
  <c r="Y2618" i="5" s="1"/>
  <c r="Z2722" i="5"/>
  <c r="AB2722" i="5" s="1"/>
  <c r="Z1952" i="5"/>
  <c r="AB1952" i="5" s="1"/>
  <c r="Z2056" i="5"/>
  <c r="AB2056" i="5" s="1"/>
  <c r="Z1172" i="5"/>
  <c r="AB1172" i="5" s="1"/>
  <c r="W3474" i="5"/>
  <c r="Y3474" i="5" s="1"/>
  <c r="U3509" i="5"/>
  <c r="W3509" i="5" s="1"/>
  <c r="Y3509" i="5" s="1"/>
  <c r="N3509" i="5"/>
  <c r="AB3571" i="5"/>
  <c r="AB3452" i="5"/>
  <c r="V3452" i="5"/>
  <c r="AB3289" i="5"/>
  <c r="U3337" i="5"/>
  <c r="N3337" i="5"/>
  <c r="V3337" i="5"/>
  <c r="W3257" i="5"/>
  <c r="Y3257" i="5" s="1"/>
  <c r="W3216" i="5"/>
  <c r="Y3216" i="5" s="1"/>
  <c r="AB2987" i="5"/>
  <c r="T3344" i="5"/>
  <c r="X3344" i="5" s="1"/>
  <c r="U3344" i="5"/>
  <c r="W3344" i="5" s="1"/>
  <c r="Y3344" i="5" s="1"/>
  <c r="AB3254" i="5"/>
  <c r="AB3186" i="5"/>
  <c r="AB3161" i="5"/>
  <c r="U3025" i="5"/>
  <c r="W3025" i="5" s="1"/>
  <c r="Y3025" i="5" s="1"/>
  <c r="T2943" i="5"/>
  <c r="X2943" i="5" s="1"/>
  <c r="U2943" i="5"/>
  <c r="U3256" i="5"/>
  <c r="W3256" i="5" s="1"/>
  <c r="Y3256" i="5" s="1"/>
  <c r="W2685" i="5"/>
  <c r="Y2685" i="5" s="1"/>
  <c r="T2426" i="5"/>
  <c r="X2426" i="5" s="1"/>
  <c r="U2426" i="5"/>
  <c r="W2346" i="5"/>
  <c r="Y2346" i="5" s="1"/>
  <c r="W2709" i="5"/>
  <c r="Y2709" i="5" s="1"/>
  <c r="N2108" i="5"/>
  <c r="V2108" i="5"/>
  <c r="N2076" i="5"/>
  <c r="V2076" i="5"/>
  <c r="N2060" i="5"/>
  <c r="V2060" i="5"/>
  <c r="AB2025" i="5"/>
  <c r="AB2018" i="5"/>
  <c r="AB1950" i="5"/>
  <c r="AB1931" i="5"/>
  <c r="AB1903" i="5"/>
  <c r="AB1779" i="5"/>
  <c r="AB1706" i="5"/>
  <c r="AB1683" i="5"/>
  <c r="AB1621" i="5"/>
  <c r="AB2033" i="5"/>
  <c r="N1990" i="5"/>
  <c r="V1990" i="5"/>
  <c r="AB1893" i="5"/>
  <c r="AB1877" i="5"/>
  <c r="AB1780" i="5"/>
  <c r="AB1748" i="5"/>
  <c r="AB1608" i="5"/>
  <c r="N1525" i="5"/>
  <c r="V1525" i="5"/>
  <c r="AB1472" i="5"/>
  <c r="AB1414" i="5"/>
  <c r="N1350" i="5"/>
  <c r="V1350" i="5"/>
  <c r="U1395" i="5"/>
  <c r="W1395" i="5" s="1"/>
  <c r="Y1395" i="5" s="1"/>
  <c r="N1238" i="5"/>
  <c r="V1238" i="5"/>
  <c r="W1165" i="5"/>
  <c r="Y1165" i="5" s="1"/>
  <c r="V1086" i="5"/>
  <c r="N1086" i="5"/>
  <c r="U845" i="5"/>
  <c r="N845" i="5"/>
  <c r="V845" i="5"/>
  <c r="U829" i="5"/>
  <c r="N829" i="5"/>
  <c r="V829" i="5"/>
  <c r="W2878" i="5"/>
  <c r="Y2878" i="5" s="1"/>
  <c r="W3181" i="5"/>
  <c r="Y3181" i="5" s="1"/>
  <c r="W2563" i="5"/>
  <c r="Y2563" i="5" s="1"/>
  <c r="W2871" i="5"/>
  <c r="Y2871" i="5" s="1"/>
  <c r="W2067" i="5"/>
  <c r="Y2067" i="5" s="1"/>
  <c r="W2339" i="5"/>
  <c r="Y2339" i="5" s="1"/>
  <c r="W2291" i="5"/>
  <c r="Y2291" i="5" s="1"/>
  <c r="W1625" i="5"/>
  <c r="Y1625" i="5" s="1"/>
  <c r="W1568" i="5"/>
  <c r="Y1568" i="5" s="1"/>
  <c r="W1628" i="5"/>
  <c r="Y1628" i="5" s="1"/>
  <c r="W1421" i="5"/>
  <c r="Y1421" i="5" s="1"/>
  <c r="W1329" i="5"/>
  <c r="Y1329" i="5" s="1"/>
  <c r="W1190" i="5"/>
  <c r="Y1190" i="5" s="1"/>
  <c r="W1121" i="5"/>
  <c r="Y1121" i="5" s="1"/>
  <c r="W1048" i="5"/>
  <c r="Y1048" i="5" s="1"/>
  <c r="U3479" i="5"/>
  <c r="W3479" i="5" s="1"/>
  <c r="Y3479" i="5" s="1"/>
  <c r="T3712" i="5"/>
  <c r="X3712" i="5" s="1"/>
  <c r="U3712" i="5"/>
  <c r="W3712" i="5" s="1"/>
  <c r="Y3712" i="5" s="1"/>
  <c r="W3054" i="5"/>
  <c r="Y3054" i="5" s="1"/>
  <c r="W2627" i="5"/>
  <c r="Y2627" i="5" s="1"/>
  <c r="W2963" i="5"/>
  <c r="Y2963" i="5" s="1"/>
  <c r="W3185" i="5"/>
  <c r="Y3185" i="5" s="1"/>
  <c r="W2715" i="5"/>
  <c r="Y2715" i="5" s="1"/>
  <c r="W2327" i="5"/>
  <c r="Y2327" i="5" s="1"/>
  <c r="W2145" i="5"/>
  <c r="Y2145" i="5" s="1"/>
  <c r="W2459" i="5"/>
  <c r="Y2459" i="5" s="1"/>
  <c r="W1504" i="5"/>
  <c r="Y1504" i="5" s="1"/>
  <c r="W1150" i="5"/>
  <c r="Y1150" i="5" s="1"/>
  <c r="W1041" i="5"/>
  <c r="Y1041" i="5" s="1"/>
  <c r="W910" i="5"/>
  <c r="Y910" i="5" s="1"/>
  <c r="W2755" i="5"/>
  <c r="Y2755" i="5" s="1"/>
  <c r="W2977" i="5"/>
  <c r="Y2977" i="5" s="1"/>
  <c r="W3213" i="5"/>
  <c r="Y3213" i="5" s="1"/>
  <c r="W3149" i="5"/>
  <c r="Y3149" i="5" s="1"/>
  <c r="W2646" i="5"/>
  <c r="Y2646" i="5" s="1"/>
  <c r="W2279" i="5"/>
  <c r="Y2279" i="5" s="1"/>
  <c r="W2165" i="5"/>
  <c r="Y2165" i="5" s="1"/>
  <c r="W1802" i="5"/>
  <c r="Y1802" i="5" s="1"/>
  <c r="W1536" i="5"/>
  <c r="Y1536" i="5" s="1"/>
  <c r="W987" i="5"/>
  <c r="Y987" i="5" s="1"/>
  <c r="W956" i="5"/>
  <c r="Y956" i="5" s="1"/>
  <c r="T3284" i="5"/>
  <c r="X3284" i="5" s="1"/>
  <c r="U3284" i="5"/>
  <c r="W3284" i="5" s="1"/>
  <c r="Y3284" i="5" s="1"/>
  <c r="W2586" i="5"/>
  <c r="Y2586" i="5" s="1"/>
  <c r="W948" i="5"/>
  <c r="Y948" i="5" s="1"/>
  <c r="U160" i="5"/>
  <c r="W160" i="5" s="1"/>
  <c r="Y160" i="5" s="1"/>
  <c r="W3360" i="5"/>
  <c r="Y3360" i="5" s="1"/>
  <c r="W2535" i="5"/>
  <c r="Y2535" i="5" s="1"/>
  <c r="W2603" i="5"/>
  <c r="Y2603" i="5" s="1"/>
  <c r="W1925" i="5"/>
  <c r="Y1925" i="5" s="1"/>
  <c r="AB1690" i="5"/>
  <c r="AB1600" i="5"/>
  <c r="AB1477" i="5"/>
  <c r="W1798" i="5"/>
  <c r="Y1798" i="5" s="1"/>
  <c r="AB1736" i="5"/>
  <c r="AB1615" i="5"/>
  <c r="AB1561" i="5"/>
  <c r="AB2087" i="5"/>
  <c r="AB1740" i="5"/>
  <c r="AB1672" i="5"/>
  <c r="AB1512" i="5"/>
  <c r="AB1318" i="5"/>
  <c r="AB1315" i="5"/>
  <c r="AB1175" i="5"/>
  <c r="AB1073" i="5"/>
  <c r="W1456" i="5"/>
  <c r="Y1456" i="5" s="1"/>
  <c r="AB1291" i="5"/>
  <c r="AB1228" i="5"/>
  <c r="AB1304" i="5"/>
  <c r="AB1246" i="5"/>
  <c r="W1217" i="5"/>
  <c r="Y1217" i="5" s="1"/>
  <c r="W1095" i="5"/>
  <c r="Y1095" i="5" s="1"/>
  <c r="W977" i="5"/>
  <c r="Y977" i="5" s="1"/>
  <c r="AB896" i="5"/>
  <c r="AB1004" i="5"/>
  <c r="AB969" i="5"/>
  <c r="AB930" i="5"/>
  <c r="AB880" i="5"/>
  <c r="AB844" i="5"/>
  <c r="U2238" i="5"/>
  <c r="W2238" i="5" s="1"/>
  <c r="Y2238" i="5" s="1"/>
  <c r="AB3718" i="5"/>
  <c r="U681" i="5"/>
  <c r="W681" i="5" s="1"/>
  <c r="Y681" i="5" s="1"/>
  <c r="X519" i="5"/>
  <c r="W508" i="5"/>
  <c r="Y508" i="5" s="1"/>
  <c r="W358" i="5"/>
  <c r="Y358" i="5" s="1"/>
  <c r="T3582" i="5"/>
  <c r="X3582" i="5" s="1"/>
  <c r="U3582" i="5"/>
  <c r="W3582" i="5" s="1"/>
  <c r="Y3582" i="5" s="1"/>
  <c r="U3403" i="5"/>
  <c r="W3403" i="5" s="1"/>
  <c r="Y3403" i="5" s="1"/>
  <c r="N3403" i="5"/>
  <c r="T3397" i="5"/>
  <c r="X3397" i="5" s="1"/>
  <c r="U3397" i="5"/>
  <c r="T3599" i="5"/>
  <c r="X3599" i="5" s="1"/>
  <c r="U3599" i="5"/>
  <c r="W3599" i="5" s="1"/>
  <c r="Y3599" i="5" s="1"/>
  <c r="U3483" i="5"/>
  <c r="W3483" i="5" s="1"/>
  <c r="Y3483" i="5" s="1"/>
  <c r="N3483" i="5"/>
  <c r="N2900" i="5"/>
  <c r="V2900" i="5"/>
  <c r="T3356" i="5"/>
  <c r="X3356" i="5" s="1"/>
  <c r="U3356" i="5"/>
  <c r="W3356" i="5" s="1"/>
  <c r="Y3356" i="5" s="1"/>
  <c r="U3295" i="5"/>
  <c r="W3295" i="5" s="1"/>
  <c r="Y3295" i="5" s="1"/>
  <c r="N3295" i="5"/>
  <c r="T3202" i="5"/>
  <c r="X3202" i="5" s="1"/>
  <c r="U3202" i="5"/>
  <c r="T3007" i="5"/>
  <c r="X3007" i="5" s="1"/>
  <c r="U3007" i="5"/>
  <c r="T2967" i="5"/>
  <c r="X2967" i="5" s="1"/>
  <c r="U2967" i="5"/>
  <c r="W2967" i="5" s="1"/>
  <c r="Y2967" i="5" s="1"/>
  <c r="T2531" i="5"/>
  <c r="X2531" i="5" s="1"/>
  <c r="U2531" i="5"/>
  <c r="W2531" i="5" s="1"/>
  <c r="Y2531" i="5" s="1"/>
  <c r="T2473" i="5"/>
  <c r="X2473" i="5" s="1"/>
  <c r="U2473" i="5"/>
  <c r="W2473" i="5" s="1"/>
  <c r="Y2473" i="5" s="1"/>
  <c r="W2034" i="5"/>
  <c r="Y2034" i="5" s="1"/>
  <c r="V1974" i="5"/>
  <c r="N1974" i="5"/>
  <c r="T1883" i="5"/>
  <c r="X1883" i="5" s="1"/>
  <c r="U1883" i="5"/>
  <c r="W1883" i="5" s="1"/>
  <c r="Y1883" i="5" s="1"/>
  <c r="T2054" i="5"/>
  <c r="X2054" i="5" s="1"/>
  <c r="U2054" i="5"/>
  <c r="W2054" i="5" s="1"/>
  <c r="Y2054" i="5" s="1"/>
  <c r="T1975" i="5"/>
  <c r="X1975" i="5" s="1"/>
  <c r="U1975" i="5"/>
  <c r="W1975" i="5" s="1"/>
  <c r="Y1975" i="5" s="1"/>
  <c r="T1510" i="5"/>
  <c r="X1510" i="5" s="1"/>
  <c r="U1510" i="5"/>
  <c r="T1538" i="5"/>
  <c r="X1538" i="5" s="1"/>
  <c r="U1538" i="5"/>
  <c r="W1538" i="5" s="1"/>
  <c r="Y1538" i="5" s="1"/>
  <c r="T1417" i="5"/>
  <c r="X1417" i="5" s="1"/>
  <c r="U1417" i="5"/>
  <c r="N1310" i="5"/>
  <c r="V1310" i="5"/>
  <c r="T1446" i="5"/>
  <c r="X1446" i="5" s="1"/>
  <c r="U1446" i="5"/>
  <c r="W1446" i="5" s="1"/>
  <c r="Y1446" i="5" s="1"/>
  <c r="W1355" i="5"/>
  <c r="Y1355" i="5" s="1"/>
  <c r="T1347" i="5"/>
  <c r="X1347" i="5" s="1"/>
  <c r="U1347" i="5"/>
  <c r="W1347" i="5" s="1"/>
  <c r="Y1347" i="5" s="1"/>
  <c r="W860" i="5"/>
  <c r="Y860" i="5" s="1"/>
  <c r="T3617" i="5"/>
  <c r="X3617" i="5" s="1"/>
  <c r="U3617" i="5"/>
  <c r="W3617" i="5" s="1"/>
  <c r="Y3617" i="5" s="1"/>
  <c r="T3552" i="5"/>
  <c r="X3552" i="5" s="1"/>
  <c r="U3552" i="5"/>
  <c r="W3552" i="5" s="1"/>
  <c r="Y3552" i="5" s="1"/>
  <c r="T3653" i="5"/>
  <c r="X3653" i="5" s="1"/>
  <c r="U3653" i="5"/>
  <c r="W3653" i="5" s="1"/>
  <c r="Y3653" i="5" s="1"/>
  <c r="T3621" i="5"/>
  <c r="X3621" i="5" s="1"/>
  <c r="U3621" i="5"/>
  <c r="W3621" i="5" s="1"/>
  <c r="Y3621" i="5" s="1"/>
  <c r="T3548" i="5"/>
  <c r="X3548" i="5" s="1"/>
  <c r="U3548" i="5"/>
  <c r="W3548" i="5" s="1"/>
  <c r="Y3548" i="5" s="1"/>
  <c r="T3512" i="5"/>
  <c r="X3512" i="5" s="1"/>
  <c r="U3512" i="5"/>
  <c r="W3512" i="5" s="1"/>
  <c r="Y3512" i="5" s="1"/>
  <c r="U3493" i="5"/>
  <c r="W3493" i="5" s="1"/>
  <c r="Y3493" i="5" s="1"/>
  <c r="N3493" i="5"/>
  <c r="N3393" i="5"/>
  <c r="V3393" i="5"/>
  <c r="T3647" i="5"/>
  <c r="X3647" i="5" s="1"/>
  <c r="U3647" i="5"/>
  <c r="W3647" i="5" s="1"/>
  <c r="Y3647" i="5" s="1"/>
  <c r="T3534" i="5"/>
  <c r="X3534" i="5" s="1"/>
  <c r="U3534" i="5"/>
  <c r="W3534" i="5" s="1"/>
  <c r="Y3534" i="5" s="1"/>
  <c r="U3419" i="5"/>
  <c r="W3419" i="5" s="1"/>
  <c r="Y3419" i="5" s="1"/>
  <c r="N3419" i="5"/>
  <c r="U2550" i="5"/>
  <c r="W2550" i="5" s="1"/>
  <c r="Y2550" i="5" s="1"/>
  <c r="N2550" i="5"/>
  <c r="W2451" i="5"/>
  <c r="Y2451" i="5" s="1"/>
  <c r="V2385" i="5"/>
  <c r="N2385" i="5"/>
  <c r="N2100" i="5"/>
  <c r="V2100" i="5"/>
  <c r="N2064" i="5"/>
  <c r="V2064" i="5"/>
  <c r="T1927" i="5"/>
  <c r="X1927" i="5" s="1"/>
  <c r="U1927" i="5"/>
  <c r="W1927" i="5" s="1"/>
  <c r="Y1927" i="5" s="1"/>
  <c r="T1550" i="5"/>
  <c r="X1550" i="5" s="1"/>
  <c r="U1550" i="5"/>
  <c r="W1550" i="5" s="1"/>
  <c r="Y1550" i="5" s="1"/>
  <c r="N1454" i="5"/>
  <c r="V1454" i="5"/>
  <c r="W1320" i="5"/>
  <c r="Y1320" i="5" s="1"/>
  <c r="T1375" i="5"/>
  <c r="X1375" i="5" s="1"/>
  <c r="U1375" i="5"/>
  <c r="N1462" i="5"/>
  <c r="V1462" i="5"/>
  <c r="V1322" i="5"/>
  <c r="N1322" i="5"/>
  <c r="V1258" i="5"/>
  <c r="N1258" i="5"/>
  <c r="U1508" i="5"/>
  <c r="W1508" i="5" s="1"/>
  <c r="Y1508" i="5" s="1"/>
  <c r="U1415" i="5"/>
  <c r="W1415" i="5" s="1"/>
  <c r="Y1415" i="5" s="1"/>
  <c r="T853" i="5"/>
  <c r="X853" i="5" s="1"/>
  <c r="U853" i="5"/>
  <c r="W853" i="5" s="1"/>
  <c r="Y853" i="5" s="1"/>
  <c r="AB3324" i="5"/>
  <c r="T2570" i="5"/>
  <c r="X2570" i="5" s="1"/>
  <c r="U2570" i="5"/>
  <c r="W2570" i="5" s="1"/>
  <c r="Y2570" i="5" s="1"/>
  <c r="T3649" i="5"/>
  <c r="X3649" i="5" s="1"/>
  <c r="U3649" i="5"/>
  <c r="W3649" i="5" s="1"/>
  <c r="Y3649" i="5" s="1"/>
  <c r="T3655" i="5"/>
  <c r="X3655" i="5" s="1"/>
  <c r="U3655" i="5"/>
  <c r="W3655" i="5" s="1"/>
  <c r="Y3655" i="5" s="1"/>
  <c r="T3584" i="5"/>
  <c r="X3584" i="5" s="1"/>
  <c r="U3584" i="5"/>
  <c r="W3584" i="5" s="1"/>
  <c r="Y3584" i="5" s="1"/>
  <c r="T3243" i="5"/>
  <c r="X3243" i="5" s="1"/>
  <c r="U3243" i="5"/>
  <c r="W3243" i="5" s="1"/>
  <c r="Y3243" i="5" s="1"/>
  <c r="T3199" i="5"/>
  <c r="X3199" i="5" s="1"/>
  <c r="U3199" i="5"/>
  <c r="W3199" i="5" s="1"/>
  <c r="Y3199" i="5" s="1"/>
  <c r="W3161" i="5"/>
  <c r="Y3161" i="5" s="1"/>
  <c r="T3142" i="5"/>
  <c r="X3142" i="5" s="1"/>
  <c r="U3142" i="5"/>
  <c r="W3142" i="5" s="1"/>
  <c r="Y3142" i="5" s="1"/>
  <c r="U2926" i="5"/>
  <c r="N2926" i="5"/>
  <c r="V2926" i="5"/>
  <c r="V3138" i="5"/>
  <c r="N3138" i="5"/>
  <c r="W2665" i="5"/>
  <c r="Y2665" i="5" s="1"/>
  <c r="U3152" i="5"/>
  <c r="W3152" i="5" s="1"/>
  <c r="Y3152" i="5" s="1"/>
  <c r="T2593" i="5"/>
  <c r="X2593" i="5" s="1"/>
  <c r="U2593" i="5"/>
  <c r="W2593" i="5" s="1"/>
  <c r="Y2593" i="5" s="1"/>
  <c r="T2529" i="5"/>
  <c r="X2529" i="5" s="1"/>
  <c r="U2529" i="5"/>
  <c r="W2529" i="5" s="1"/>
  <c r="Y2529" i="5" s="1"/>
  <c r="V2504" i="5"/>
  <c r="N2504" i="5"/>
  <c r="W2301" i="5"/>
  <c r="Y2301" i="5" s="1"/>
  <c r="W1621" i="5"/>
  <c r="Y1621" i="5" s="1"/>
  <c r="N2096" i="5"/>
  <c r="V2096" i="5"/>
  <c r="N2003" i="5"/>
  <c r="V2003" i="5"/>
  <c r="W1952" i="5"/>
  <c r="Y1952" i="5" s="1"/>
  <c r="T1934" i="5"/>
  <c r="X1934" i="5" s="1"/>
  <c r="U1934" i="5"/>
  <c r="N1862" i="5"/>
  <c r="V1862" i="5"/>
  <c r="N1651" i="5"/>
  <c r="V1651" i="5"/>
  <c r="W1513" i="5"/>
  <c r="Y1513" i="5" s="1"/>
  <c r="N1486" i="5"/>
  <c r="V1486" i="5"/>
  <c r="N1438" i="5"/>
  <c r="V1438" i="5"/>
  <c r="T1422" i="5"/>
  <c r="X1422" i="5" s="1"/>
  <c r="U1422" i="5"/>
  <c r="W1422" i="5" s="1"/>
  <c r="Y1422" i="5" s="1"/>
  <c r="N1379" i="5"/>
  <c r="V1379" i="5"/>
  <c r="T1319" i="5"/>
  <c r="X1319" i="5" s="1"/>
  <c r="U1319" i="5"/>
  <c r="W1319" i="5" s="1"/>
  <c r="Y1319" i="5" s="1"/>
  <c r="T1087" i="5"/>
  <c r="X1087" i="5" s="1"/>
  <c r="U1087" i="5"/>
  <c r="W2806" i="5"/>
  <c r="Y2806" i="5" s="1"/>
  <c r="T2514" i="5"/>
  <c r="X2514" i="5" s="1"/>
  <c r="U2514" i="5"/>
  <c r="W2514" i="5" s="1"/>
  <c r="Y2514" i="5" s="1"/>
  <c r="T3578" i="5"/>
  <c r="X3578" i="5" s="1"/>
  <c r="U3578" i="5"/>
  <c r="W3578" i="5" s="1"/>
  <c r="Y3578" i="5" s="1"/>
  <c r="U3497" i="5"/>
  <c r="W3497" i="5" s="1"/>
  <c r="Y3497" i="5" s="1"/>
  <c r="N3497" i="5"/>
  <c r="W3476" i="5"/>
  <c r="Y3476" i="5" s="1"/>
  <c r="U3421" i="5"/>
  <c r="W3421" i="5" s="1"/>
  <c r="Y3421" i="5" s="1"/>
  <c r="N3421" i="5"/>
  <c r="T3390" i="5"/>
  <c r="X3390" i="5" s="1"/>
  <c r="U3390" i="5"/>
  <c r="W3390" i="5" s="1"/>
  <c r="Y3390" i="5" s="1"/>
  <c r="T3623" i="5"/>
  <c r="X3623" i="5" s="1"/>
  <c r="U3623" i="5"/>
  <c r="W3623" i="5" s="1"/>
  <c r="Y3623" i="5" s="1"/>
  <c r="U3499" i="5"/>
  <c r="W3499" i="5" s="1"/>
  <c r="Y3499" i="5" s="1"/>
  <c r="N3499" i="5"/>
  <c r="U3475" i="5"/>
  <c r="W3475" i="5" s="1"/>
  <c r="Y3475" i="5" s="1"/>
  <c r="N3475" i="5"/>
  <c r="U3467" i="5"/>
  <c r="W3467" i="5" s="1"/>
  <c r="Y3467" i="5" s="1"/>
  <c r="U3343" i="5"/>
  <c r="W3343" i="5" s="1"/>
  <c r="Y3343" i="5" s="1"/>
  <c r="N3343" i="5"/>
  <c r="W3145" i="5"/>
  <c r="Y3145" i="5" s="1"/>
  <c r="T3318" i="5"/>
  <c r="X3318" i="5" s="1"/>
  <c r="U3318" i="5"/>
  <c r="W3318" i="5" s="1"/>
  <c r="Y3318" i="5" s="1"/>
  <c r="U3285" i="5"/>
  <c r="N3285" i="5"/>
  <c r="V3285" i="5"/>
  <c r="W3117" i="5"/>
  <c r="Y3117" i="5" s="1"/>
  <c r="W3101" i="5"/>
  <c r="Y3101" i="5" s="1"/>
  <c r="Z2943" i="5"/>
  <c r="V2943" i="5"/>
  <c r="N2943" i="5"/>
  <c r="U2849" i="5"/>
  <c r="W2849" i="5" s="1"/>
  <c r="Y2849" i="5" s="1"/>
  <c r="N2534" i="5"/>
  <c r="V2534" i="5"/>
  <c r="W2522" i="5"/>
  <c r="Y2522" i="5" s="1"/>
  <c r="V2505" i="5"/>
  <c r="N2505" i="5"/>
  <c r="N2426" i="5"/>
  <c r="V2426" i="5"/>
  <c r="W2277" i="5"/>
  <c r="Y2277" i="5" s="1"/>
  <c r="T2345" i="5"/>
  <c r="X2345" i="5" s="1"/>
  <c r="U2345" i="5"/>
  <c r="W2345" i="5" s="1"/>
  <c r="Y2345" i="5" s="1"/>
  <c r="U2234" i="5"/>
  <c r="W2234" i="5" s="1"/>
  <c r="Y2234" i="5" s="1"/>
  <c r="N2234" i="5"/>
  <c r="T2108" i="5"/>
  <c r="X2108" i="5" s="1"/>
  <c r="U2108" i="5"/>
  <c r="T2076" i="5"/>
  <c r="X2076" i="5" s="1"/>
  <c r="U2076" i="5"/>
  <c r="T2060" i="5"/>
  <c r="X2060" i="5" s="1"/>
  <c r="U2060" i="5"/>
  <c r="W1944" i="5"/>
  <c r="Y1944" i="5" s="1"/>
  <c r="W1904" i="5"/>
  <c r="Y1904" i="5" s="1"/>
  <c r="T1872" i="5"/>
  <c r="X1872" i="5" s="1"/>
  <c r="U1872" i="5"/>
  <c r="W1872" i="5" s="1"/>
  <c r="Y1872" i="5" s="1"/>
  <c r="U1984" i="5"/>
  <c r="W1984" i="5" s="1"/>
  <c r="Y1984" i="5" s="1"/>
  <c r="T1525" i="5"/>
  <c r="X1525" i="5" s="1"/>
  <c r="U1525" i="5"/>
  <c r="W1524" i="5"/>
  <c r="Y1524" i="5" s="1"/>
  <c r="T1359" i="5"/>
  <c r="X1359" i="5" s="1"/>
  <c r="U1359" i="5"/>
  <c r="W1359" i="5" s="1"/>
  <c r="Y1359" i="5" s="1"/>
  <c r="V1465" i="5"/>
  <c r="N1465" i="5"/>
  <c r="Z1232" i="5"/>
  <c r="AB1232" i="5" s="1"/>
  <c r="U1232" i="5"/>
  <c r="W1232" i="5" s="1"/>
  <c r="Y1232" i="5" s="1"/>
  <c r="W1429" i="5"/>
  <c r="Y1429" i="5" s="1"/>
  <c r="W1054" i="5"/>
  <c r="Y1054" i="5" s="1"/>
  <c r="W1184" i="5"/>
  <c r="Y1184" i="5" s="1"/>
  <c r="T858" i="5"/>
  <c r="X858" i="5" s="1"/>
  <c r="U858" i="5"/>
  <c r="W858" i="5" s="1"/>
  <c r="Y858" i="5" s="1"/>
  <c r="W920" i="5"/>
  <c r="Y920" i="5" s="1"/>
  <c r="T3300" i="5"/>
  <c r="X3300" i="5" s="1"/>
  <c r="U3300" i="5"/>
  <c r="W3300" i="5" s="1"/>
  <c r="Y3300" i="5" s="1"/>
  <c r="T3306" i="5"/>
  <c r="X3306" i="5" s="1"/>
  <c r="U3306" i="5"/>
  <c r="W3306" i="5" s="1"/>
  <c r="Y3306" i="5" s="1"/>
  <c r="T3280" i="5"/>
  <c r="X3280" i="5" s="1"/>
  <c r="U3280" i="5"/>
  <c r="W3280" i="5" s="1"/>
  <c r="Y3280" i="5" s="1"/>
  <c r="T3064" i="5"/>
  <c r="X3064" i="5" s="1"/>
  <c r="U3064" i="5"/>
  <c r="W3064" i="5" s="1"/>
  <c r="Y3064" i="5" s="1"/>
  <c r="U2714" i="5"/>
  <c r="W2714" i="5" s="1"/>
  <c r="Y2714" i="5" s="1"/>
  <c r="AB1160" i="5"/>
  <c r="Z3710" i="5"/>
  <c r="AB3710" i="5" s="1"/>
  <c r="W3246" i="5"/>
  <c r="Y3246" i="5" s="1"/>
  <c r="W2265" i="5"/>
  <c r="Y2265" i="5" s="1"/>
  <c r="W2371" i="5"/>
  <c r="Y2371" i="5" s="1"/>
  <c r="W2063" i="5"/>
  <c r="Y2063" i="5" s="1"/>
  <c r="W1553" i="5"/>
  <c r="Y1553" i="5" s="1"/>
  <c r="W1432" i="5"/>
  <c r="Y1432" i="5" s="1"/>
  <c r="W1265" i="5"/>
  <c r="Y1265" i="5" s="1"/>
  <c r="W1123" i="5"/>
  <c r="Y1123" i="5" s="1"/>
  <c r="W1044" i="5"/>
  <c r="Y1044" i="5" s="1"/>
  <c r="W1009" i="5"/>
  <c r="Y1009" i="5" s="1"/>
  <c r="U2170" i="5"/>
  <c r="W2170" i="5" s="1"/>
  <c r="Y2170" i="5" s="1"/>
  <c r="AB3598" i="5"/>
  <c r="AB3541" i="5"/>
  <c r="W3153" i="5"/>
  <c r="Y3153" i="5" s="1"/>
  <c r="W2599" i="5"/>
  <c r="Y2599" i="5" s="1"/>
  <c r="W2978" i="5"/>
  <c r="Y2978" i="5" s="1"/>
  <c r="W3193" i="5"/>
  <c r="Y3193" i="5" s="1"/>
  <c r="W2527" i="5"/>
  <c r="Y2527" i="5" s="1"/>
  <c r="W2347" i="5"/>
  <c r="Y2347" i="5" s="1"/>
  <c r="W2209" i="5"/>
  <c r="Y2209" i="5" s="1"/>
  <c r="W2005" i="5"/>
  <c r="Y2005" i="5" s="1"/>
  <c r="W2173" i="5"/>
  <c r="Y2173" i="5" s="1"/>
  <c r="U2369" i="5"/>
  <c r="W2369" i="5" s="1"/>
  <c r="Y2369" i="5" s="1"/>
  <c r="W1650" i="5"/>
  <c r="Y1650" i="5" s="1"/>
  <c r="W1833" i="5"/>
  <c r="Y1833" i="5" s="1"/>
  <c r="W1209" i="5"/>
  <c r="Y1209" i="5" s="1"/>
  <c r="W1122" i="5"/>
  <c r="Y1122" i="5" s="1"/>
  <c r="W1063" i="5"/>
  <c r="Y1063" i="5" s="1"/>
  <c r="W952" i="5"/>
  <c r="Y952" i="5" s="1"/>
  <c r="U493" i="5"/>
  <c r="W493" i="5" s="1"/>
  <c r="Y493" i="5" s="1"/>
  <c r="W3376" i="5"/>
  <c r="Y3376" i="5" s="1"/>
  <c r="W2950" i="5"/>
  <c r="Y2950" i="5" s="1"/>
  <c r="W3368" i="5"/>
  <c r="Y3368" i="5" s="1"/>
  <c r="W3221" i="5"/>
  <c r="Y3221" i="5" s="1"/>
  <c r="W3157" i="5"/>
  <c r="Y3157" i="5" s="1"/>
  <c r="W2662" i="5"/>
  <c r="Y2662" i="5" s="1"/>
  <c r="AB2825" i="5"/>
  <c r="W2403" i="5"/>
  <c r="Y2403" i="5" s="1"/>
  <c r="W2181" i="5"/>
  <c r="Y2181" i="5" s="1"/>
  <c r="W2357" i="5"/>
  <c r="Y2357" i="5" s="1"/>
  <c r="W1825" i="5"/>
  <c r="Y1825" i="5" s="1"/>
  <c r="W1685" i="5"/>
  <c r="Y1685" i="5" s="1"/>
  <c r="W1694" i="5"/>
  <c r="Y1694" i="5" s="1"/>
  <c r="W1174" i="5"/>
  <c r="Y1174" i="5" s="1"/>
  <c r="W964" i="5"/>
  <c r="Y964" i="5" s="1"/>
  <c r="U2862" i="5"/>
  <c r="W2862" i="5" s="1"/>
  <c r="Y2862" i="5" s="1"/>
  <c r="U2674" i="5"/>
  <c r="W2674" i="5" s="1"/>
  <c r="Y2674" i="5" s="1"/>
  <c r="AB1140" i="5"/>
  <c r="AB3714" i="5"/>
  <c r="AB3677" i="5"/>
  <c r="AB3667" i="5"/>
  <c r="AB3372" i="5"/>
  <c r="AB2851" i="5"/>
  <c r="AB2535" i="5"/>
  <c r="AB2942" i="5"/>
  <c r="AB2767" i="5"/>
  <c r="AB2705" i="5"/>
  <c r="AB2493" i="5"/>
  <c r="AB3208" i="5"/>
  <c r="AB3159" i="5"/>
  <c r="AB3019" i="5"/>
  <c r="W2521" i="5"/>
  <c r="Y2521" i="5" s="1"/>
  <c r="AB3303" i="5"/>
  <c r="AB3278" i="5"/>
  <c r="AB3247" i="5"/>
  <c r="AB3190" i="5"/>
  <c r="AB3147" i="5"/>
  <c r="AB3106" i="5"/>
  <c r="AB3079" i="5"/>
  <c r="AB3023" i="5"/>
  <c r="AB2945" i="5"/>
  <c r="AB2931" i="5"/>
  <c r="W2823" i="5"/>
  <c r="Y2823" i="5" s="1"/>
  <c r="AB2603" i="5"/>
  <c r="AB2772" i="5"/>
  <c r="AB2737" i="5"/>
  <c r="AB2671" i="5"/>
  <c r="AB2647" i="5"/>
  <c r="AB2249" i="5"/>
  <c r="AB2226" i="5"/>
  <c r="AB2109" i="5"/>
  <c r="AB2246" i="5"/>
  <c r="AB1925" i="5"/>
  <c r="W2460" i="5"/>
  <c r="Y2460" i="5" s="1"/>
  <c r="AB2235" i="5"/>
  <c r="AB2573" i="5"/>
  <c r="AB2457" i="5"/>
  <c r="AB2406" i="5"/>
  <c r="AB2241" i="5"/>
  <c r="AB2150" i="5"/>
  <c r="AB2223" i="5"/>
  <c r="AB2133" i="5"/>
  <c r="W1897" i="5"/>
  <c r="Y1897" i="5" s="1"/>
  <c r="AB1713" i="5"/>
  <c r="W1770" i="5"/>
  <c r="Y1770" i="5" s="1"/>
  <c r="W1674" i="5"/>
  <c r="Y1674" i="5" s="1"/>
  <c r="W1464" i="5"/>
  <c r="Y1464" i="5" s="1"/>
  <c r="AB1366" i="5"/>
  <c r="W1075" i="5"/>
  <c r="Y1075" i="5" s="1"/>
  <c r="AB1393" i="5"/>
  <c r="W1368" i="5"/>
  <c r="Y1368" i="5" s="1"/>
  <c r="W1136" i="5"/>
  <c r="Y1136" i="5" s="1"/>
  <c r="AB3717" i="5"/>
  <c r="X587" i="5"/>
  <c r="X578" i="5"/>
  <c r="X312" i="5"/>
  <c r="W292" i="5"/>
  <c r="Y292" i="5" s="1"/>
  <c r="W795" i="5"/>
  <c r="Y795" i="5" s="1"/>
  <c r="W809" i="5"/>
  <c r="Y809" i="5" s="1"/>
  <c r="X797" i="5"/>
  <c r="W528" i="5"/>
  <c r="Y528" i="5" s="1"/>
  <c r="W811" i="5"/>
  <c r="Y811" i="5" s="1"/>
  <c r="W587" i="5"/>
  <c r="Y587" i="5" s="1"/>
  <c r="X454" i="5"/>
  <c r="W351" i="5"/>
  <c r="Y351" i="5" s="1"/>
  <c r="W310" i="5"/>
  <c r="Y310" i="5" s="1"/>
  <c r="T807" i="5"/>
  <c r="X807" i="5" s="1"/>
  <c r="Z807" i="5"/>
  <c r="T527" i="5"/>
  <c r="X527" i="5" s="1"/>
  <c r="U527" i="5"/>
  <c r="W527" i="5" s="1"/>
  <c r="Y527" i="5" s="1"/>
  <c r="T511" i="5"/>
  <c r="X511" i="5" s="1"/>
  <c r="U511" i="5"/>
  <c r="W511" i="5" s="1"/>
  <c r="Y511" i="5" s="1"/>
  <c r="AB426" i="5"/>
  <c r="AB422" i="5"/>
  <c r="AB506" i="5"/>
  <c r="AB371" i="5"/>
  <c r="AB355" i="5"/>
  <c r="AB323" i="5"/>
  <c r="AB302" i="5"/>
  <c r="AB162" i="5"/>
  <c r="AB53" i="5"/>
  <c r="U723" i="5"/>
  <c r="W723" i="5" s="1"/>
  <c r="Y723" i="5" s="1"/>
  <c r="AB597" i="5"/>
  <c r="AB780" i="5"/>
  <c r="AB676" i="5"/>
  <c r="AB657" i="5"/>
  <c r="AB641" i="5"/>
  <c r="AB625" i="5"/>
  <c r="AB503" i="5"/>
  <c r="Z360" i="5"/>
  <c r="AB360" i="5" s="1"/>
  <c r="U360" i="5"/>
  <c r="W360" i="5" s="1"/>
  <c r="Y360" i="5" s="1"/>
  <c r="AB306" i="5"/>
  <c r="AB291" i="5"/>
  <c r="AB215" i="5"/>
  <c r="AB199" i="5"/>
  <c r="AB183" i="5"/>
  <c r="AB167" i="5"/>
  <c r="AB269" i="5"/>
  <c r="AB235" i="5"/>
  <c r="T715" i="5"/>
  <c r="X715" i="5" s="1"/>
  <c r="U715" i="5"/>
  <c r="W715" i="5" s="1"/>
  <c r="Y715" i="5" s="1"/>
  <c r="X811" i="5"/>
  <c r="Z811" i="5"/>
  <c r="Z774" i="5"/>
  <c r="AB774" i="5" s="1"/>
  <c r="AB378" i="5"/>
  <c r="AB394" i="5"/>
  <c r="AB520" i="5"/>
  <c r="AB301" i="5"/>
  <c r="AB339" i="5"/>
  <c r="AB307" i="5"/>
  <c r="AB236" i="5"/>
  <c r="AB186" i="5"/>
  <c r="AB116" i="5"/>
  <c r="AB57" i="5"/>
  <c r="Z723" i="5"/>
  <c r="AB723" i="5" s="1"/>
  <c r="AB595" i="5"/>
  <c r="AB764" i="5"/>
  <c r="AB698" i="5"/>
  <c r="AB510" i="5"/>
  <c r="AB655" i="5"/>
  <c r="AB639" i="5"/>
  <c r="AB212" i="5"/>
  <c r="AB196" i="5"/>
  <c r="AB180" i="5"/>
  <c r="AB285" i="5"/>
  <c r="AB253" i="5"/>
  <c r="T786" i="5"/>
  <c r="X786" i="5" s="1"/>
  <c r="U786" i="5"/>
  <c r="W786" i="5" s="1"/>
  <c r="Y786" i="5" s="1"/>
  <c r="U774" i="5"/>
  <c r="W774" i="5" s="1"/>
  <c r="Y774" i="5" s="1"/>
  <c r="AB754" i="5"/>
  <c r="AB722" i="5"/>
  <c r="AB703" i="5"/>
  <c r="T782" i="5"/>
  <c r="X782" i="5" s="1"/>
  <c r="Z782" i="5"/>
  <c r="U782" i="5"/>
  <c r="W782" i="5" s="1"/>
  <c r="Y782" i="5" s="1"/>
  <c r="AB389" i="5"/>
  <c r="AB368" i="5"/>
  <c r="AB337" i="5"/>
  <c r="AB370" i="5"/>
  <c r="AB332" i="5"/>
  <c r="AB318" i="5"/>
  <c r="AB356" i="5"/>
  <c r="AB347" i="5"/>
  <c r="AB234" i="5"/>
  <c r="AB730" i="5"/>
  <c r="AB795" i="5"/>
  <c r="AB771" i="5"/>
  <c r="AB788" i="5"/>
  <c r="AB756" i="5"/>
  <c r="AB690" i="5"/>
  <c r="AB525" i="5"/>
  <c r="AB614" i="5"/>
  <c r="AB582" i="5"/>
  <c r="AB407" i="5"/>
  <c r="AB383" i="5"/>
  <c r="AB403" i="5"/>
  <c r="AB397" i="5"/>
  <c r="AB476" i="5"/>
  <c r="AB444" i="5"/>
  <c r="AB387" i="5"/>
  <c r="AB507" i="5"/>
  <c r="AB364" i="5"/>
  <c r="AB334" i="5"/>
  <c r="AB317" i="5"/>
  <c r="AB343" i="5"/>
  <c r="AB276" i="5"/>
  <c r="AB244" i="5"/>
  <c r="AB277" i="5"/>
  <c r="AB245" i="5"/>
  <c r="U751" i="5"/>
  <c r="W751" i="5" s="1"/>
  <c r="Y751" i="5" s="1"/>
  <c r="AB761" i="5"/>
  <c r="AB710" i="5"/>
  <c r="AB755" i="5"/>
  <c r="AB656" i="5"/>
  <c r="AB584" i="5"/>
  <c r="AB631" i="5"/>
  <c r="AB585" i="5"/>
  <c r="AB487" i="5"/>
  <c r="AB414" i="5"/>
  <c r="AB492" i="5"/>
  <c r="AB453" i="5"/>
  <c r="AB330" i="5"/>
  <c r="AB243" i="5"/>
  <c r="AB240" i="5"/>
  <c r="AB229" i="5"/>
  <c r="AB187" i="5"/>
  <c r="AB138" i="5"/>
  <c r="AB85" i="5"/>
  <c r="AB61" i="5"/>
  <c r="AB759" i="5"/>
  <c r="AB726" i="5"/>
  <c r="AB643" i="5"/>
  <c r="AB571" i="5"/>
  <c r="AB610" i="5"/>
  <c r="AB604" i="5"/>
  <c r="AB538" i="5"/>
  <c r="AB449" i="5"/>
  <c r="AB391" i="5"/>
  <c r="AB470" i="5"/>
  <c r="AB526" i="5"/>
  <c r="AB427" i="5"/>
  <c r="AB346" i="5"/>
  <c r="AB313" i="5"/>
  <c r="AB278" i="5"/>
  <c r="AB266" i="5"/>
  <c r="AB274" i="5"/>
  <c r="AB198" i="5"/>
  <c r="AB189" i="5"/>
  <c r="AB89" i="5"/>
  <c r="AB95" i="5"/>
  <c r="AB717" i="5"/>
  <c r="AB742" i="5"/>
  <c r="AB748" i="5"/>
  <c r="AB736" i="5"/>
  <c r="AB662" i="5"/>
  <c r="AB576" i="5"/>
  <c r="AB669" i="5"/>
  <c r="AB633" i="5"/>
  <c r="AB569" i="5"/>
  <c r="AB430" i="5"/>
  <c r="AB442" i="5"/>
  <c r="AB495" i="5"/>
  <c r="AB412" i="5"/>
  <c r="AB475" i="5"/>
  <c r="AB392" i="5"/>
  <c r="AB361" i="5"/>
  <c r="AB341" i="5"/>
  <c r="AB287" i="5"/>
  <c r="AB264" i="5"/>
  <c r="AB207" i="5"/>
  <c r="AB216" i="5"/>
  <c r="AB154" i="5"/>
  <c r="AB46" i="5"/>
  <c r="AB687" i="5"/>
  <c r="AB712" i="5"/>
  <c r="AB810" i="5"/>
  <c r="AB798" i="5"/>
  <c r="AB757" i="5"/>
  <c r="AB670" i="5"/>
  <c r="AB616" i="5"/>
  <c r="AB562" i="5"/>
  <c r="AB661" i="5"/>
  <c r="W539" i="5"/>
  <c r="Y539" i="5" s="1"/>
  <c r="AB649" i="5"/>
  <c r="AB551" i="5"/>
  <c r="AB606" i="5"/>
  <c r="AB518" i="5"/>
  <c r="AB398" i="5"/>
  <c r="AB435" i="5"/>
  <c r="AB454" i="5"/>
  <c r="AB469" i="5"/>
  <c r="AB395" i="5"/>
  <c r="AB316" i="5"/>
  <c r="AB333" i="5"/>
  <c r="AB250" i="5"/>
  <c r="AB218" i="5"/>
  <c r="AB190" i="5"/>
  <c r="AB102" i="5"/>
  <c r="AB107" i="5"/>
  <c r="AB96" i="5"/>
  <c r="AB84" i="5"/>
  <c r="AB80" i="5"/>
  <c r="AB69" i="5"/>
  <c r="AB77" i="5"/>
  <c r="V524" i="5"/>
  <c r="W524" i="5" s="1"/>
  <c r="Y524" i="5" s="1"/>
  <c r="U44" i="5"/>
  <c r="W44" i="5" s="1"/>
  <c r="Y44" i="5" s="1"/>
  <c r="T44" i="5"/>
  <c r="X44" i="5" s="1"/>
  <c r="V70" i="5"/>
  <c r="W70" i="5" s="1"/>
  <c r="W83" i="5"/>
  <c r="Y83" i="5" s="1"/>
  <c r="AB76" i="5"/>
  <c r="AB68" i="5"/>
  <c r="V803" i="5"/>
  <c r="W803" i="5" s="1"/>
  <c r="Y803" i="5" s="1"/>
  <c r="V378" i="5"/>
  <c r="W378" i="5" s="1"/>
  <c r="Y378" i="5" s="1"/>
  <c r="Z44" i="5"/>
  <c r="W145" i="5"/>
  <c r="Y145" i="5" s="1"/>
  <c r="W784" i="5"/>
  <c r="Y784" i="5" s="1"/>
  <c r="W273" i="5"/>
  <c r="Y273" i="5" s="1"/>
  <c r="U694" i="5"/>
  <c r="W694" i="5" s="1"/>
  <c r="Y694" i="5" s="1"/>
  <c r="W123" i="5"/>
  <c r="Y123" i="5" s="1"/>
  <c r="AB749" i="5"/>
  <c r="AB708" i="5"/>
  <c r="AB682" i="5"/>
  <c r="AB286" i="5"/>
  <c r="AB254" i="5"/>
  <c r="AB283" i="5"/>
  <c r="AB242" i="5"/>
  <c r="AB237" i="5"/>
  <c r="AB224" i="5"/>
  <c r="AB209" i="5"/>
  <c r="AB177" i="5"/>
  <c r="Z739" i="5"/>
  <c r="AB739" i="5" s="1"/>
  <c r="Z743" i="5"/>
  <c r="AB743" i="5" s="1"/>
  <c r="W414" i="5"/>
  <c r="Y414" i="5" s="1"/>
  <c r="W154" i="5"/>
  <c r="Y154" i="5" s="1"/>
  <c r="T223" i="5"/>
  <c r="X223" i="5" s="1"/>
  <c r="U223" i="5"/>
  <c r="W223" i="5" s="1"/>
  <c r="Y223" i="5" s="1"/>
  <c r="Z223" i="5"/>
  <c r="T290" i="5"/>
  <c r="X290" i="5" s="1"/>
  <c r="U290" i="5"/>
  <c r="W290" i="5" s="1"/>
  <c r="Y290" i="5" s="1"/>
  <c r="Z290" i="5"/>
  <c r="T515" i="5"/>
  <c r="X515" i="5" s="1"/>
  <c r="U515" i="5"/>
  <c r="W515" i="5" s="1"/>
  <c r="Y515" i="5" s="1"/>
  <c r="Z515" i="5"/>
  <c r="T523" i="5"/>
  <c r="X523" i="5" s="1"/>
  <c r="Z523" i="5"/>
  <c r="U523" i="5"/>
  <c r="W523" i="5" s="1"/>
  <c r="Y523" i="5" s="1"/>
  <c r="T227" i="5"/>
  <c r="X227" i="5" s="1"/>
  <c r="Z227" i="5"/>
  <c r="U227" i="5"/>
  <c r="W227" i="5" s="1"/>
  <c r="Y227" i="5" s="1"/>
  <c r="Z797" i="5"/>
  <c r="AB797" i="5" s="1"/>
  <c r="U797" i="5"/>
  <c r="W797" i="5" s="1"/>
  <c r="Y797" i="5" s="1"/>
  <c r="U807" i="5"/>
  <c r="W807" i="5" s="1"/>
  <c r="Y807" i="5" s="1"/>
  <c r="AB679" i="5"/>
  <c r="AB600" i="5"/>
  <c r="AB784" i="5"/>
  <c r="AB747" i="5"/>
  <c r="AB686" i="5"/>
  <c r="Z671" i="5"/>
  <c r="AB671" i="5" s="1"/>
  <c r="U671" i="5"/>
  <c r="W671" i="5" s="1"/>
  <c r="Y671" i="5" s="1"/>
  <c r="AB544" i="5"/>
  <c r="AB478" i="5"/>
  <c r="AB490" i="5"/>
  <c r="AB512" i="5"/>
  <c r="AB170" i="5"/>
  <c r="AB241" i="5"/>
  <c r="AB160" i="5"/>
  <c r="AB533" i="5"/>
  <c r="Z519" i="5"/>
  <c r="AB519" i="5" s="1"/>
  <c r="AB504" i="5"/>
  <c r="AB419" i="5"/>
  <c r="AB351" i="5"/>
  <c r="AB319" i="5"/>
  <c r="AB104" i="5"/>
  <c r="AB100" i="5"/>
  <c r="Z786" i="5"/>
  <c r="AB508" i="5"/>
  <c r="AB259" i="5"/>
  <c r="AB294" i="5"/>
  <c r="AB221" i="5"/>
  <c r="AB194" i="5"/>
  <c r="AB249" i="5"/>
  <c r="AB211" i="5"/>
  <c r="AB195" i="5"/>
  <c r="AB179" i="5"/>
  <c r="AB163" i="5"/>
  <c r="AB165" i="5"/>
  <c r="AB105" i="5"/>
  <c r="AB156" i="5"/>
  <c r="AB139" i="5"/>
  <c r="AB123" i="5"/>
  <c r="AB101" i="5"/>
  <c r="AB93" i="5"/>
  <c r="AB157" i="5"/>
  <c r="AB148" i="5"/>
  <c r="AB150" i="5"/>
  <c r="AB134" i="5"/>
  <c r="AB118" i="5"/>
  <c r="AB103" i="5"/>
  <c r="AB78" i="5"/>
  <c r="AB62" i="5"/>
  <c r="AB73" i="5"/>
  <c r="AB72" i="5"/>
  <c r="AB43" i="5"/>
  <c r="Z707" i="5"/>
  <c r="AB707" i="5" s="1"/>
  <c r="U758" i="5"/>
  <c r="W758" i="5" s="1"/>
  <c r="Y758" i="5" s="1"/>
  <c r="AB800" i="5"/>
  <c r="AB738" i="5"/>
  <c r="AB675" i="5"/>
  <c r="AB689" i="5"/>
  <c r="AB326" i="5"/>
  <c r="AB374" i="5"/>
  <c r="AB295" i="5"/>
  <c r="AB205" i="5"/>
  <c r="AB117" i="5"/>
  <c r="AB86" i="5"/>
  <c r="AB70" i="5"/>
  <c r="AB60" i="5"/>
  <c r="U699" i="5"/>
  <c r="W699" i="5" s="1"/>
  <c r="Y699" i="5" s="1"/>
  <c r="Z766" i="5"/>
  <c r="AB766" i="5" s="1"/>
  <c r="Z727" i="5"/>
  <c r="AB727" i="5" s="1"/>
  <c r="U735" i="5"/>
  <c r="W735" i="5" s="1"/>
  <c r="Y735" i="5" s="1"/>
  <c r="AB804" i="5"/>
  <c r="AB777" i="5"/>
  <c r="AB728" i="5"/>
  <c r="AB704" i="5"/>
  <c r="AB773" i="5"/>
  <c r="AB678" i="5"/>
  <c r="AB665" i="5"/>
  <c r="AB613" i="5"/>
  <c r="AB555" i="5"/>
  <c r="AB599" i="5"/>
  <c r="AB550" i="5"/>
  <c r="AB436" i="5"/>
  <c r="AB410" i="5"/>
  <c r="AB488" i="5"/>
  <c r="AB365" i="5"/>
  <c r="AB308" i="5"/>
  <c r="AB288" i="5"/>
  <c r="AB175" i="5"/>
  <c r="AB200" i="5"/>
  <c r="AB127" i="5"/>
  <c r="AB158" i="5"/>
  <c r="AB54" i="5"/>
  <c r="AB164" i="5"/>
  <c r="AB775" i="5"/>
  <c r="AB744" i="5"/>
  <c r="AB720" i="5"/>
  <c r="AB589" i="5"/>
  <c r="AB634" i="5"/>
  <c r="AB647" i="5"/>
  <c r="AB564" i="5"/>
  <c r="AB497" i="5"/>
  <c r="AB420" i="5"/>
  <c r="AB489" i="5"/>
  <c r="AB376" i="5"/>
  <c r="AB437" i="5"/>
  <c r="AB362" i="5"/>
  <c r="AB303" i="5"/>
  <c r="AB299" i="5"/>
  <c r="AB280" i="5"/>
  <c r="AB296" i="5"/>
  <c r="AB228" i="5"/>
  <c r="AB206" i="5"/>
  <c r="AB197" i="5"/>
  <c r="AB124" i="5"/>
  <c r="AB120" i="5"/>
  <c r="AB79" i="5"/>
  <c r="AB733" i="5"/>
  <c r="AB802" i="5"/>
  <c r="AB765" i="5"/>
  <c r="AB767" i="5"/>
  <c r="AB809" i="5"/>
  <c r="AB674" i="5"/>
  <c r="AB611" i="5"/>
  <c r="AB543" i="5"/>
  <c r="AB667" i="5"/>
  <c r="AB583" i="5"/>
  <c r="AB494" i="5"/>
  <c r="AB461" i="5"/>
  <c r="AB377" i="5"/>
  <c r="AB438" i="5"/>
  <c r="AB485" i="5"/>
  <c r="AB411" i="5"/>
  <c r="AB338" i="5"/>
  <c r="AB239" i="5"/>
  <c r="AB267" i="5"/>
  <c r="AB185" i="5"/>
  <c r="AB171" i="5"/>
  <c r="AB122" i="5"/>
  <c r="AB47" i="5"/>
  <c r="AB701" i="5"/>
  <c r="AB763" i="5"/>
  <c r="AB801" i="5"/>
  <c r="AB680" i="5"/>
  <c r="AB627" i="5"/>
  <c r="AB668" i="5"/>
  <c r="AB539" i="5"/>
  <c r="AB580" i="5"/>
  <c r="AB663" i="5"/>
  <c r="AB534" i="5"/>
  <c r="AB417" i="5"/>
  <c r="AB477" i="5"/>
  <c r="AB463" i="5"/>
  <c r="AB379" i="5"/>
  <c r="AB405" i="5"/>
  <c r="AB357" i="5"/>
  <c r="AB354" i="5"/>
  <c r="AB275" i="5"/>
  <c r="AB232" i="5"/>
  <c r="AB214" i="5"/>
  <c r="AB140" i="5"/>
  <c r="AB119" i="5"/>
  <c r="AB112" i="5"/>
  <c r="X531" i="5"/>
  <c r="U519" i="5"/>
  <c r="W519" i="5" s="1"/>
  <c r="Y519" i="5" s="1"/>
  <c r="Z770" i="5"/>
  <c r="AB770" i="5" s="1"/>
  <c r="AB440" i="5"/>
  <c r="AB312" i="5"/>
  <c r="AB305" i="5"/>
  <c r="AB298" i="5"/>
  <c r="AB247" i="5"/>
  <c r="AB219" i="5"/>
  <c r="AB213" i="5"/>
  <c r="AB132" i="5"/>
  <c r="AB128" i="5"/>
  <c r="AB52" i="5"/>
  <c r="AB48" i="5"/>
  <c r="AB39" i="5"/>
  <c r="AB778" i="5"/>
  <c r="AB540" i="5"/>
  <c r="AB768" i="5"/>
  <c r="AB702" i="5"/>
  <c r="AB644" i="5"/>
  <c r="AB560" i="5"/>
  <c r="Z527" i="5"/>
  <c r="AB382" i="5"/>
  <c r="AB251" i="5"/>
  <c r="AB202" i="5"/>
  <c r="AB289" i="5"/>
  <c r="AB257" i="5"/>
  <c r="AB152" i="5"/>
  <c r="AB108" i="5"/>
  <c r="Z531" i="5"/>
  <c r="AB531" i="5" s="1"/>
  <c r="Z511" i="5"/>
  <c r="AB500" i="5"/>
  <c r="AB465" i="5"/>
  <c r="AB501" i="5"/>
  <c r="AB367" i="5"/>
  <c r="X360" i="5"/>
  <c r="AB335" i="5"/>
  <c r="AB109" i="5"/>
  <c r="AB97" i="5"/>
  <c r="AB50" i="5"/>
  <c r="AB282" i="5"/>
  <c r="AB230" i="5"/>
  <c r="AB210" i="5"/>
  <c r="AB178" i="5"/>
  <c r="AB265" i="5"/>
  <c r="AB231" i="5"/>
  <c r="AB208" i="5"/>
  <c r="AB192" i="5"/>
  <c r="AB176" i="5"/>
  <c r="AB173" i="5"/>
  <c r="AB111" i="5"/>
  <c r="AB99" i="5"/>
  <c r="AB142" i="5"/>
  <c r="AB126" i="5"/>
  <c r="AB110" i="5"/>
  <c r="AB98" i="5"/>
  <c r="AB161" i="5"/>
  <c r="AB153" i="5"/>
  <c r="AB135" i="5"/>
  <c r="AB147" i="5"/>
  <c r="AB131" i="5"/>
  <c r="AB115" i="5"/>
  <c r="AB90" i="5"/>
  <c r="AB71" i="5"/>
  <c r="AB55" i="5"/>
  <c r="AB75" i="5"/>
  <c r="AB42" i="5"/>
  <c r="U770" i="5"/>
  <c r="W770" i="5" s="1"/>
  <c r="Y770" i="5" s="1"/>
  <c r="U707" i="5"/>
  <c r="W707" i="5" s="1"/>
  <c r="Y707" i="5" s="1"/>
  <c r="AB791" i="5"/>
  <c r="AB724" i="5"/>
  <c r="AB779" i="5"/>
  <c r="AB794" i="5"/>
  <c r="AB342" i="5"/>
  <c r="AB310" i="5"/>
  <c r="AB309" i="5"/>
  <c r="AB133" i="5"/>
  <c r="AB114" i="5"/>
  <c r="AB87" i="5"/>
  <c r="AB63" i="5"/>
  <c r="Z699" i="5"/>
  <c r="AB699" i="5" s="1"/>
  <c r="U727" i="5"/>
  <c r="W727" i="5" s="1"/>
  <c r="Y727" i="5" s="1"/>
  <c r="Z735" i="5"/>
  <c r="AB735" i="5" s="1"/>
  <c r="AB685" i="5"/>
  <c r="AB700" i="5"/>
  <c r="AB806" i="5"/>
  <c r="AB762" i="5"/>
  <c r="AB750" i="5"/>
  <c r="AB632" i="5"/>
  <c r="AB673" i="5"/>
  <c r="AB623" i="5"/>
  <c r="AB567" i="5"/>
  <c r="AB481" i="5"/>
  <c r="AB483" i="5"/>
  <c r="AB415" i="5"/>
  <c r="AB443" i="5"/>
  <c r="AB352" i="5"/>
  <c r="AB263" i="5"/>
  <c r="AB226" i="5"/>
  <c r="AB201" i="5"/>
  <c r="AB168" i="5"/>
  <c r="AB125" i="5"/>
  <c r="AB83" i="5"/>
  <c r="AB67" i="5"/>
  <c r="AB66" i="5"/>
  <c r="AB59" i="5"/>
  <c r="AB740" i="5"/>
  <c r="AB629" i="5"/>
  <c r="AB546" i="5"/>
  <c r="AB542" i="5"/>
  <c r="AB596" i="5"/>
  <c r="AB630" i="5"/>
  <c r="AB439" i="5"/>
  <c r="AB496" i="5"/>
  <c r="AB460" i="5"/>
  <c r="AB491" i="5"/>
  <c r="AB408" i="5"/>
  <c r="AB325" i="5"/>
  <c r="AB363" i="5"/>
  <c r="AB262" i="5"/>
  <c r="AB279" i="5"/>
  <c r="AB191" i="5"/>
  <c r="AB174" i="5"/>
  <c r="AB181" i="5"/>
  <c r="AB145" i="5"/>
  <c r="AB81" i="5"/>
  <c r="AB706" i="5"/>
  <c r="AB695" i="5"/>
  <c r="AB718" i="5"/>
  <c r="AB648" i="5"/>
  <c r="AB618" i="5"/>
  <c r="AB615" i="5"/>
  <c r="AB666" i="5"/>
  <c r="AB380" i="5"/>
  <c r="AB429" i="5"/>
  <c r="AB486" i="5"/>
  <c r="AB393" i="5"/>
  <c r="AB456" i="5"/>
  <c r="AB381" i="5"/>
  <c r="AB350" i="5"/>
  <c r="AB271" i="5"/>
  <c r="AB293" i="5"/>
  <c r="AB172" i="5"/>
  <c r="AB203" i="5"/>
  <c r="AB130" i="5"/>
  <c r="AB74" i="5"/>
  <c r="AB796" i="5"/>
  <c r="AB746" i="5"/>
  <c r="AB752" i="5"/>
  <c r="AB659" i="5"/>
  <c r="AB603" i="5"/>
  <c r="AB549" i="5"/>
  <c r="AB594" i="5"/>
  <c r="AB612" i="5"/>
  <c r="AB541" i="5"/>
  <c r="AB574" i="5"/>
  <c r="AB484" i="5"/>
  <c r="AB388" i="5"/>
  <c r="AB413" i="5"/>
  <c r="AB431" i="5"/>
  <c r="AB459" i="5"/>
  <c r="AB366" i="5"/>
  <c r="AB336" i="5"/>
  <c r="AB322" i="5"/>
  <c r="AB284" i="5"/>
  <c r="Y37" i="5"/>
  <c r="Y3710" i="5" l="1"/>
  <c r="W35" i="5"/>
  <c r="X3710" i="5"/>
  <c r="I6" i="14"/>
  <c r="W1638" i="5"/>
  <c r="Y1638" i="5" s="1"/>
  <c r="X143" i="5"/>
  <c r="W1297" i="5"/>
  <c r="Y1297" i="5" s="1"/>
  <c r="AB315" i="5"/>
  <c r="AB3184" i="5"/>
  <c r="AB375" i="5"/>
  <c r="W2864" i="5"/>
  <c r="Y2864" i="5" s="1"/>
  <c r="AB38" i="5"/>
  <c r="AB311" i="5"/>
  <c r="AB281" i="5"/>
  <c r="AB697" i="5"/>
  <c r="AB272" i="5"/>
  <c r="AB731" i="5"/>
  <c r="W3513" i="5"/>
  <c r="Y3513" i="5" s="1"/>
  <c r="AB451" i="5"/>
  <c r="AB65" i="5"/>
  <c r="W1066" i="5"/>
  <c r="Y1066" i="5" s="1"/>
  <c r="AB3558" i="5"/>
  <c r="W2236" i="5"/>
  <c r="Y2236" i="5" s="1"/>
  <c r="AB1639" i="5"/>
  <c r="AB2000" i="5"/>
  <c r="W1022" i="5"/>
  <c r="Y1022" i="5" s="1"/>
  <c r="W3503" i="5"/>
  <c r="Y3503" i="5" s="1"/>
  <c r="AB1594" i="5"/>
  <c r="AB734" i="5"/>
  <c r="AB527" i="5"/>
  <c r="AB807" i="5"/>
  <c r="W3518" i="5"/>
  <c r="Y3518" i="5" s="1"/>
  <c r="W3677" i="5"/>
  <c r="Y3677" i="5" s="1"/>
  <c r="W2076" i="5"/>
  <c r="Y2076" i="5" s="1"/>
  <c r="AB552" i="5"/>
  <c r="AB1038" i="5"/>
  <c r="AB1378" i="5"/>
  <c r="AB2282" i="5"/>
  <c r="AB3283" i="5"/>
  <c r="AB1322" i="5"/>
  <c r="AB3163" i="5"/>
  <c r="W3202" i="5"/>
  <c r="Y3202" i="5" s="1"/>
  <c r="W3397" i="5"/>
  <c r="Y3397" i="5" s="1"/>
  <c r="AB2391" i="5"/>
  <c r="AB3633" i="5"/>
  <c r="AB2999" i="5"/>
  <c r="AB3344" i="5"/>
  <c r="W1417" i="5"/>
  <c r="Y1417" i="5" s="1"/>
  <c r="AB3195" i="5"/>
  <c r="AB1473" i="5"/>
  <c r="W816" i="5"/>
  <c r="Y816" i="5" s="1"/>
  <c r="W2252" i="5"/>
  <c r="Y2252" i="5" s="1"/>
  <c r="AB3327" i="5"/>
  <c r="AB2426" i="5"/>
  <c r="AB3167" i="5"/>
  <c r="W3007" i="5"/>
  <c r="Y3007" i="5" s="1"/>
  <c r="W1441" i="5"/>
  <c r="Y1441" i="5" s="1"/>
  <c r="W1934" i="5"/>
  <c r="Y1934" i="5" s="1"/>
  <c r="W856" i="5"/>
  <c r="Y856" i="5" s="1"/>
  <c r="W3108" i="5"/>
  <c r="Y3108" i="5" s="1"/>
  <c r="AB2900" i="5"/>
  <c r="W1986" i="5"/>
  <c r="Y1986" i="5" s="1"/>
  <c r="AB2301" i="5"/>
  <c r="AB1831" i="5"/>
  <c r="W865" i="5"/>
  <c r="Y865" i="5" s="1"/>
  <c r="W1510" i="5"/>
  <c r="Y1510" i="5" s="1"/>
  <c r="W845" i="5"/>
  <c r="Y845" i="5" s="1"/>
  <c r="W3059" i="5"/>
  <c r="Y3059" i="5" s="1"/>
  <c r="AB1052" i="5"/>
  <c r="AB3031" i="5"/>
  <c r="W2895" i="5"/>
  <c r="Y2895" i="5" s="1"/>
  <c r="AB3574" i="5"/>
  <c r="W825" i="5"/>
  <c r="Y825" i="5" s="1"/>
  <c r="AB3544" i="5"/>
  <c r="AB1533" i="5"/>
  <c r="AB2500" i="5"/>
  <c r="AB2924" i="5"/>
  <c r="AB3564" i="5"/>
  <c r="AB1310" i="5"/>
  <c r="AB1207" i="5"/>
  <c r="AB1793" i="5"/>
  <c r="AB1866" i="5"/>
  <c r="AB3312" i="5"/>
  <c r="AB3392" i="5"/>
  <c r="AB2028" i="5"/>
  <c r="AB2490" i="5"/>
  <c r="AB3239" i="5"/>
  <c r="AB3328" i="5"/>
  <c r="AB3408" i="5"/>
  <c r="AB1252" i="5"/>
  <c r="AB1457" i="5"/>
  <c r="AB3532" i="5"/>
  <c r="AB1230" i="5"/>
  <c r="AB1222" i="5"/>
  <c r="AB3056" i="5"/>
  <c r="AB3641" i="5"/>
  <c r="AB1363" i="5"/>
  <c r="AB2935" i="5"/>
  <c r="AB2013" i="5"/>
  <c r="AB2084" i="5"/>
  <c r="AB2498" i="5"/>
  <c r="AB3234" i="5"/>
  <c r="AB3576" i="5"/>
  <c r="AB3637" i="5"/>
  <c r="AB3016" i="5"/>
  <c r="AB2124" i="5"/>
  <c r="AB1972" i="5"/>
  <c r="AB2569" i="5"/>
  <c r="AB1346" i="5"/>
  <c r="AB815" i="5"/>
  <c r="AB1285" i="5"/>
  <c r="AB2554" i="5"/>
  <c r="AB3527" i="5"/>
  <c r="W2887" i="5"/>
  <c r="Y2887" i="5" s="1"/>
  <c r="AB3145" i="5"/>
  <c r="AB2269" i="5"/>
  <c r="AB3421" i="5"/>
  <c r="AB3033" i="5"/>
  <c r="AB1508" i="5"/>
  <c r="AB2303" i="5"/>
  <c r="W1767" i="5"/>
  <c r="Y1767" i="5" s="1"/>
  <c r="W829" i="5"/>
  <c r="Y829" i="5" s="1"/>
  <c r="AB3592" i="5"/>
  <c r="AB3613" i="5"/>
  <c r="AB3536" i="5"/>
  <c r="AB1381" i="5"/>
  <c r="AB3216" i="5"/>
  <c r="AB3550" i="5"/>
  <c r="AB3615" i="5"/>
  <c r="AB1522" i="5"/>
  <c r="AB2582" i="5"/>
  <c r="AB3590" i="5"/>
  <c r="AB1406" i="5"/>
  <c r="AB1660" i="5"/>
  <c r="AB1836" i="5"/>
  <c r="AB2492" i="5"/>
  <c r="AB3302" i="5"/>
  <c r="AB3609" i="5"/>
  <c r="AB1946" i="5"/>
  <c r="AB2080" i="5"/>
  <c r="AB2389" i="5"/>
  <c r="AB3366" i="5"/>
  <c r="AB3586" i="5"/>
  <c r="AB2525" i="5"/>
  <c r="AB1238" i="5"/>
  <c r="AB2353" i="5"/>
  <c r="AB1497" i="5"/>
  <c r="AB2855" i="5"/>
  <c r="AB3517" i="5"/>
  <c r="AB1847" i="5"/>
  <c r="AB2072" i="5"/>
  <c r="AB3206" i="5"/>
  <c r="AB3388" i="5"/>
  <c r="AB3525" i="5"/>
  <c r="AB3568" i="5"/>
  <c r="AB1434" i="5"/>
  <c r="AB3639" i="5"/>
  <c r="AB1350" i="5"/>
  <c r="AB2512" i="5"/>
  <c r="AB3629" i="5"/>
  <c r="AB1528" i="5"/>
  <c r="AB1851" i="5"/>
  <c r="AB3253" i="5"/>
  <c r="W1090" i="5"/>
  <c r="Y1090" i="5" s="1"/>
  <c r="AB1725" i="5"/>
  <c r="AB3141" i="5"/>
  <c r="AB1783" i="5"/>
  <c r="AB2546" i="5"/>
  <c r="W2060" i="5"/>
  <c r="Y2060" i="5" s="1"/>
  <c r="W2108" i="5"/>
  <c r="Y2108" i="5" s="1"/>
  <c r="AB1226" i="5"/>
  <c r="AB3231" i="5"/>
  <c r="AB3406" i="5"/>
  <c r="AB1996" i="5"/>
  <c r="AB2867" i="5"/>
  <c r="AB3422" i="5"/>
  <c r="AB1595" i="5"/>
  <c r="AB1896" i="5"/>
  <c r="AB2120" i="5"/>
  <c r="AB3212" i="5"/>
  <c r="AB1607" i="5"/>
  <c r="AB2361" i="5"/>
  <c r="AB3136" i="5"/>
  <c r="AB1080" i="5"/>
  <c r="AB1256" i="5"/>
  <c r="AB1343" i="5"/>
  <c r="AB1412" i="5"/>
  <c r="AB1362" i="5"/>
  <c r="AB1492" i="5"/>
  <c r="AB2092" i="5"/>
  <c r="AB3173" i="5"/>
  <c r="AB3411" i="5"/>
  <c r="AB841" i="5"/>
  <c r="AB2577" i="5"/>
  <c r="AB3377" i="5"/>
  <c r="AB1336" i="5"/>
  <c r="AB2431" i="5"/>
  <c r="AB1031" i="5"/>
  <c r="AB1316" i="5"/>
  <c r="AB2505" i="5"/>
  <c r="AB1275" i="5"/>
  <c r="AB1554" i="5"/>
  <c r="AB1028" i="5"/>
  <c r="AB1968" i="5"/>
  <c r="AB3025" i="5"/>
  <c r="AB1357" i="5"/>
  <c r="W1597" i="5"/>
  <c r="Y1597" i="5" s="1"/>
  <c r="W1087" i="5"/>
  <c r="Y1087" i="5" s="1"/>
  <c r="AB845" i="5"/>
  <c r="AB511" i="5"/>
  <c r="W1525" i="5"/>
  <c r="Y1525" i="5" s="1"/>
  <c r="AB2943" i="5"/>
  <c r="AB3407" i="5"/>
  <c r="AB1403" i="5"/>
  <c r="AB2088" i="5"/>
  <c r="AB1340" i="5"/>
  <c r="AB2562" i="5"/>
  <c r="AB3337" i="5"/>
  <c r="AB833" i="5"/>
  <c r="AB2542" i="5"/>
  <c r="AB2443" i="5"/>
  <c r="AB2466" i="5"/>
  <c r="AB3262" i="5"/>
  <c r="AB1523" i="5"/>
  <c r="AB3295" i="5"/>
  <c r="W2464" i="5"/>
  <c r="Y2464" i="5" s="1"/>
  <c r="AB1775" i="5"/>
  <c r="W2127" i="5"/>
  <c r="Y2127" i="5" s="1"/>
  <c r="W2360" i="5"/>
  <c r="Y2360" i="5" s="1"/>
  <c r="W1294" i="5"/>
  <c r="Y1294" i="5" s="1"/>
  <c r="AB2906" i="5"/>
  <c r="W3713" i="5"/>
  <c r="Y3713" i="5" s="1"/>
  <c r="AB1525" i="5"/>
  <c r="AB2266" i="5"/>
  <c r="AB3148" i="5"/>
  <c r="AB2434" i="5"/>
  <c r="AB3043" i="5"/>
  <c r="W3087" i="5"/>
  <c r="Y3087" i="5" s="1"/>
  <c r="W3119" i="5"/>
  <c r="Y3119" i="5" s="1"/>
  <c r="W1763" i="5"/>
  <c r="Y1763" i="5" s="1"/>
  <c r="AB44" i="5"/>
  <c r="W3285" i="5"/>
  <c r="Y3285" i="5" s="1"/>
  <c r="W3417" i="5"/>
  <c r="Y3417" i="5" s="1"/>
  <c r="W849" i="5"/>
  <c r="Y849" i="5" s="1"/>
  <c r="W3043" i="5"/>
  <c r="Y3043" i="5" s="1"/>
  <c r="W3269" i="5"/>
  <c r="Y3269" i="5" s="1"/>
  <c r="AB1025" i="5"/>
  <c r="AB2035" i="5"/>
  <c r="AB1940" i="5"/>
  <c r="AB3260" i="5"/>
  <c r="AB3605" i="5"/>
  <c r="AB1874" i="5"/>
  <c r="AB2104" i="5"/>
  <c r="AB2915" i="5"/>
  <c r="AB3269" i="5"/>
  <c r="AB1064" i="5"/>
  <c r="AB1287" i="5"/>
  <c r="AB819" i="5"/>
  <c r="AB1183" i="5"/>
  <c r="AB1565" i="5"/>
  <c r="AB2585" i="5"/>
  <c r="AB2015" i="5"/>
  <c r="AB3521" i="5"/>
  <c r="AB2285" i="5"/>
  <c r="AB1651" i="5"/>
  <c r="AB2112" i="5"/>
  <c r="AB3353" i="5"/>
  <c r="AB1834" i="5"/>
  <c r="W2859" i="5"/>
  <c r="Y2859" i="5" s="1"/>
  <c r="W2537" i="5"/>
  <c r="Y2537" i="5" s="1"/>
  <c r="W1234" i="5"/>
  <c r="Y1234" i="5" s="1"/>
  <c r="W3075" i="5"/>
  <c r="Y3075" i="5" s="1"/>
  <c r="W1301" i="5"/>
  <c r="Y1301" i="5" s="1"/>
  <c r="W3255" i="5"/>
  <c r="Y3255" i="5" s="1"/>
  <c r="AB811" i="5"/>
  <c r="AB2003" i="5"/>
  <c r="AB1370" i="5"/>
  <c r="AB3419" i="5"/>
  <c r="AB849" i="5"/>
  <c r="AB1923" i="5"/>
  <c r="AB1327" i="5"/>
  <c r="AB1983" i="5"/>
  <c r="AB2455" i="5"/>
  <c r="AB3597" i="5"/>
  <c r="AB1348" i="5"/>
  <c r="AB1957" i="5"/>
  <c r="AB1486" i="5"/>
  <c r="AB3085" i="5"/>
  <c r="W3131" i="5"/>
  <c r="Y3131" i="5" s="1"/>
  <c r="W3023" i="5"/>
  <c r="Y3023" i="5" s="1"/>
  <c r="AB1728" i="5"/>
  <c r="W2278" i="5"/>
  <c r="Y2278" i="5" s="1"/>
  <c r="AB1661" i="5"/>
  <c r="AB1516" i="5"/>
  <c r="W3305" i="5"/>
  <c r="Y3305" i="5" s="1"/>
  <c r="W3428" i="5"/>
  <c r="Y3428" i="5" s="1"/>
  <c r="AB1890" i="5"/>
  <c r="AB1912" i="5"/>
  <c r="AB2068" i="5"/>
  <c r="AB3350" i="5"/>
  <c r="AB3383" i="5"/>
  <c r="AB1757" i="5"/>
  <c r="AB2975" i="5"/>
  <c r="AB3382" i="5"/>
  <c r="AB1258" i="5"/>
  <c r="AB1278" i="5"/>
  <c r="AB1859" i="5"/>
  <c r="AB1494" i="5"/>
  <c r="AB3123" i="5"/>
  <c r="AB1990" i="5"/>
  <c r="AB1470" i="5"/>
  <c r="AB3180" i="5"/>
  <c r="AB3040" i="5"/>
  <c r="AB3042" i="5"/>
  <c r="AB3177" i="5"/>
  <c r="AB1747" i="5"/>
  <c r="AB3074" i="5"/>
  <c r="AB445" i="5"/>
  <c r="AB3059" i="5"/>
  <c r="AB3509" i="5"/>
  <c r="W3321" i="5"/>
  <c r="Y3321" i="5" s="1"/>
  <c r="AB2333" i="5"/>
  <c r="W1869" i="5"/>
  <c r="Y1869" i="5" s="1"/>
  <c r="AB1417" i="5"/>
  <c r="W2426" i="5"/>
  <c r="Y2426" i="5" s="1"/>
  <c r="W2943" i="5"/>
  <c r="Y2943" i="5" s="1"/>
  <c r="W2928" i="5"/>
  <c r="Y2928" i="5" s="1"/>
  <c r="AB786" i="5"/>
  <c r="AB782" i="5"/>
  <c r="AB1438" i="5"/>
  <c r="AB1862" i="5"/>
  <c r="AB1375" i="5"/>
  <c r="AB1510" i="5"/>
  <c r="AB3397" i="5"/>
  <c r="AB3064" i="5"/>
  <c r="W1438" i="5"/>
  <c r="Y1438" i="5" s="1"/>
  <c r="W1862" i="5"/>
  <c r="Y1862" i="5" s="1"/>
  <c r="W1462" i="5"/>
  <c r="Y1462" i="5" s="1"/>
  <c r="W833" i="5"/>
  <c r="Y833" i="5" s="1"/>
  <c r="AB3320" i="5"/>
  <c r="W1465" i="5"/>
  <c r="Y1465" i="5" s="1"/>
  <c r="W2534" i="5"/>
  <c r="Y2534" i="5" s="1"/>
  <c r="W2096" i="5"/>
  <c r="Y2096" i="5" s="1"/>
  <c r="W2504" i="5"/>
  <c r="Y2504" i="5" s="1"/>
  <c r="AB3393" i="5"/>
  <c r="W3489" i="5"/>
  <c r="Y3489" i="5" s="1"/>
  <c r="W1473" i="5"/>
  <c r="Y1473" i="5" s="1"/>
  <c r="AB1452" i="5"/>
  <c r="AB1468" i="5"/>
  <c r="AB1843" i="5"/>
  <c r="AB3238" i="5"/>
  <c r="W3374" i="5"/>
  <c r="Y3374" i="5" s="1"/>
  <c r="AB3623" i="5"/>
  <c r="AB3316" i="5"/>
  <c r="AB1058" i="5"/>
  <c r="AB2570" i="5"/>
  <c r="AB1083" i="5"/>
  <c r="AB3621" i="5"/>
  <c r="AB1446" i="5"/>
  <c r="W2120" i="5"/>
  <c r="Y2120" i="5" s="1"/>
  <c r="AB1359" i="5"/>
  <c r="W1890" i="5"/>
  <c r="Y1890" i="5" s="1"/>
  <c r="AB3318" i="5"/>
  <c r="AB1411" i="5"/>
  <c r="AB1535" i="5"/>
  <c r="W1565" i="5"/>
  <c r="Y1565" i="5" s="1"/>
  <c r="AB1900" i="5"/>
  <c r="AB2519" i="5"/>
  <c r="W3174" i="5"/>
  <c r="Y3174" i="5" s="1"/>
  <c r="AB3072" i="5"/>
  <c r="AB3542" i="5"/>
  <c r="AB3386" i="5"/>
  <c r="AB1284" i="5"/>
  <c r="AB1454" i="5"/>
  <c r="W1457" i="5"/>
  <c r="Y1457" i="5" s="1"/>
  <c r="AB2506" i="5"/>
  <c r="AB3305" i="5"/>
  <c r="AB3493" i="5"/>
  <c r="AB3617" i="5"/>
  <c r="W2525" i="5"/>
  <c r="Y2525" i="5" s="1"/>
  <c r="AB3403" i="5"/>
  <c r="AB858" i="5"/>
  <c r="W1990" i="5"/>
  <c r="Y1990" i="5" s="1"/>
  <c r="W2092" i="5"/>
  <c r="Y2092" i="5" s="1"/>
  <c r="W3170" i="5"/>
  <c r="Y3170" i="5" s="1"/>
  <c r="AB3594" i="5"/>
  <c r="AB3288" i="5"/>
  <c r="AB1319" i="5"/>
  <c r="W1486" i="5"/>
  <c r="Y1486" i="5" s="1"/>
  <c r="AB3655" i="5"/>
  <c r="AB1164" i="5"/>
  <c r="AB1462" i="5"/>
  <c r="W2013" i="5"/>
  <c r="Y2013" i="5" s="1"/>
  <c r="W2084" i="5"/>
  <c r="Y2084" i="5" s="1"/>
  <c r="W3234" i="5"/>
  <c r="Y3234" i="5" s="1"/>
  <c r="AB3417" i="5"/>
  <c r="AB2319" i="5"/>
  <c r="AB2937" i="5"/>
  <c r="AB3356" i="5"/>
  <c r="AB3416" i="5"/>
  <c r="AB3475" i="5"/>
  <c r="W3138" i="5"/>
  <c r="Y3138" i="5" s="1"/>
  <c r="AB3001" i="5"/>
  <c r="AB3649" i="5"/>
  <c r="W1875" i="5"/>
  <c r="Y1875" i="5" s="1"/>
  <c r="AB1538" i="5"/>
  <c r="W2554" i="5"/>
  <c r="Y2554" i="5" s="1"/>
  <c r="W3042" i="5"/>
  <c r="Y3042" i="5" s="1"/>
  <c r="W2926" i="5"/>
  <c r="Y2926" i="5" s="1"/>
  <c r="AB3280" i="5"/>
  <c r="W1086" i="5"/>
  <c r="Y1086" i="5" s="1"/>
  <c r="W2003" i="5"/>
  <c r="Y2003" i="5" s="1"/>
  <c r="W3505" i="5"/>
  <c r="Y3505" i="5" s="1"/>
  <c r="W2590" i="5"/>
  <c r="Y2590" i="5" s="1"/>
  <c r="W3238" i="5"/>
  <c r="Y3238" i="5" s="1"/>
  <c r="W2867" i="5"/>
  <c r="Y2867" i="5" s="1"/>
  <c r="AB3534" i="5"/>
  <c r="W1874" i="5"/>
  <c r="Y1874" i="5" s="1"/>
  <c r="W2104" i="5"/>
  <c r="Y2104" i="5" s="1"/>
  <c r="W1866" i="5"/>
  <c r="Y1866" i="5" s="1"/>
  <c r="W2068" i="5"/>
  <c r="Y2068" i="5" s="1"/>
  <c r="AB1934" i="5"/>
  <c r="W1454" i="5"/>
  <c r="Y1454" i="5" s="1"/>
  <c r="AB1927" i="5"/>
  <c r="W1494" i="5"/>
  <c r="Y1494" i="5" s="1"/>
  <c r="AB1297" i="5"/>
  <c r="W1470" i="5"/>
  <c r="Y1470" i="5" s="1"/>
  <c r="AB1841" i="5"/>
  <c r="AB3142" i="5"/>
  <c r="AB853" i="5"/>
  <c r="AB2064" i="5"/>
  <c r="W2072" i="5"/>
  <c r="Y2072" i="5" s="1"/>
  <c r="AB2116" i="5"/>
  <c r="AB3058" i="5"/>
  <c r="W3206" i="5"/>
  <c r="Y3206" i="5" s="1"/>
  <c r="AB1626" i="5"/>
  <c r="AB3296" i="5"/>
  <c r="AB3284" i="5"/>
  <c r="AB2108" i="5"/>
  <c r="AB2345" i="5"/>
  <c r="W2512" i="5"/>
  <c r="Y2512" i="5" s="1"/>
  <c r="AB3390" i="5"/>
  <c r="AB3578" i="5"/>
  <c r="W1651" i="5"/>
  <c r="Y1651" i="5" s="1"/>
  <c r="W2112" i="5"/>
  <c r="Y2112" i="5" s="1"/>
  <c r="W3353" i="5"/>
  <c r="Y3353" i="5" s="1"/>
  <c r="AB2530" i="5"/>
  <c r="W2870" i="5"/>
  <c r="Y2870" i="5" s="1"/>
  <c r="W1375" i="5"/>
  <c r="Y1375" i="5" s="1"/>
  <c r="AB3007" i="5"/>
  <c r="AB3202" i="5"/>
  <c r="AB3306" i="5"/>
  <c r="W3337" i="5"/>
  <c r="Y3337" i="5" s="1"/>
  <c r="W841" i="5"/>
  <c r="Y841" i="5" s="1"/>
  <c r="W1357" i="5"/>
  <c r="Y1357" i="5" s="1"/>
  <c r="W3409" i="5"/>
  <c r="Y3409" i="5" s="1"/>
  <c r="AB2534" i="5"/>
  <c r="W2562" i="5"/>
  <c r="Y2562" i="5" s="1"/>
  <c r="W3452" i="5"/>
  <c r="Y3452" i="5" s="1"/>
  <c r="W1881" i="5"/>
  <c r="Y1881" i="5" s="1"/>
  <c r="AB2096" i="5"/>
  <c r="W2385" i="5"/>
  <c r="Y2385" i="5" s="1"/>
  <c r="W3262" i="5"/>
  <c r="Y3262" i="5" s="1"/>
  <c r="W3393" i="5"/>
  <c r="Y3393" i="5" s="1"/>
  <c r="AB1427" i="5"/>
  <c r="W2035" i="5"/>
  <c r="Y2035" i="5" s="1"/>
  <c r="AB3129" i="5"/>
  <c r="W1310" i="5"/>
  <c r="Y1310" i="5" s="1"/>
  <c r="AB2002" i="5"/>
  <c r="AB2032" i="5"/>
  <c r="AB1974" i="5"/>
  <c r="W2088" i="5"/>
  <c r="Y2088" i="5" s="1"/>
  <c r="AB2473" i="5"/>
  <c r="W2915" i="5"/>
  <c r="Y2915" i="5" s="1"/>
  <c r="AB1872" i="5"/>
  <c r="AB1176" i="5"/>
  <c r="W1080" i="5"/>
  <c r="Y1080" i="5" s="1"/>
  <c r="W1343" i="5"/>
  <c r="Y1343" i="5" s="1"/>
  <c r="AB2529" i="5"/>
  <c r="W2975" i="5"/>
  <c r="Y2975" i="5" s="1"/>
  <c r="W1327" i="5"/>
  <c r="Y1327" i="5" s="1"/>
  <c r="AB3311" i="5"/>
  <c r="AB3501" i="5"/>
  <c r="W3123" i="5"/>
  <c r="Y3123" i="5" s="1"/>
  <c r="AB3582" i="5"/>
  <c r="AB829" i="5"/>
  <c r="W1238" i="5"/>
  <c r="Y1238" i="5" s="1"/>
  <c r="AB2076" i="5"/>
  <c r="AB3404" i="5"/>
  <c r="AB2593" i="5"/>
  <c r="W3377" i="5"/>
  <c r="Y3377" i="5" s="1"/>
  <c r="W1322" i="5"/>
  <c r="Y1322" i="5" s="1"/>
  <c r="AB1354" i="5"/>
  <c r="AB2022" i="5"/>
  <c r="W2064" i="5"/>
  <c r="Y2064" i="5" s="1"/>
  <c r="AB2100" i="5"/>
  <c r="W2116" i="5"/>
  <c r="Y2116" i="5" s="1"/>
  <c r="AB2237" i="5"/>
  <c r="W3058" i="5"/>
  <c r="Y3058" i="5" s="1"/>
  <c r="AB3355" i="5"/>
  <c r="AB3428" i="5"/>
  <c r="W1626" i="5"/>
  <c r="Y1626" i="5" s="1"/>
  <c r="AB2531" i="5"/>
  <c r="AB3236" i="5"/>
  <c r="AB3712" i="5"/>
  <c r="W2505" i="5"/>
  <c r="Y2505" i="5" s="1"/>
  <c r="AB3631" i="5"/>
  <c r="AB3560" i="5"/>
  <c r="AB1379" i="5"/>
  <c r="AB1387" i="5"/>
  <c r="AB1959" i="5"/>
  <c r="W2569" i="5"/>
  <c r="Y2569" i="5" s="1"/>
  <c r="AB3205" i="5"/>
  <c r="AB3199" i="5"/>
  <c r="AB3409" i="5"/>
  <c r="AB3268" i="5"/>
  <c r="AB1367" i="5"/>
  <c r="AB1947" i="5"/>
  <c r="AB2870" i="5"/>
  <c r="AB3647" i="5"/>
  <c r="W1285" i="5"/>
  <c r="Y1285" i="5" s="1"/>
  <c r="AB1975" i="5"/>
  <c r="AB2967" i="5"/>
  <c r="AB3300" i="5"/>
  <c r="W2900" i="5"/>
  <c r="Y2900" i="5" s="1"/>
  <c r="W837" i="5"/>
  <c r="Y837" i="5" s="1"/>
  <c r="W2906" i="5"/>
  <c r="Y2906" i="5" s="1"/>
  <c r="W3242" i="5"/>
  <c r="Y3242" i="5" s="1"/>
  <c r="AB2335" i="5"/>
  <c r="AB3374" i="5"/>
  <c r="W1533" i="5"/>
  <c r="Y1533" i="5" s="1"/>
  <c r="AB2453" i="5"/>
  <c r="W2500" i="5"/>
  <c r="Y2500" i="5" s="1"/>
  <c r="AB3243" i="5"/>
  <c r="AB1550" i="5"/>
  <c r="AB2483" i="5"/>
  <c r="AB1347" i="5"/>
  <c r="W2002" i="5"/>
  <c r="Y2002" i="5" s="1"/>
  <c r="W1974" i="5"/>
  <c r="Y1974" i="5" s="1"/>
  <c r="AB2060" i="5"/>
  <c r="W2492" i="5"/>
  <c r="Y2492" i="5" s="1"/>
  <c r="AB1422" i="5"/>
  <c r="W1946" i="5"/>
  <c r="Y1946" i="5" s="1"/>
  <c r="W2080" i="5"/>
  <c r="Y2080" i="5" s="1"/>
  <c r="AB3174" i="5"/>
  <c r="W3239" i="5"/>
  <c r="Y3239" i="5" s="1"/>
  <c r="AB3266" i="5"/>
  <c r="AB3584" i="5"/>
  <c r="W1258" i="5"/>
  <c r="Y1258" i="5" s="1"/>
  <c r="W1278" i="5"/>
  <c r="Y1278" i="5" s="1"/>
  <c r="AB3556" i="5"/>
  <c r="AB1883" i="5"/>
  <c r="AB3170" i="5"/>
  <c r="AB2514" i="5"/>
  <c r="AB1087" i="5"/>
  <c r="W1497" i="5"/>
  <c r="Y1497" i="5" s="1"/>
  <c r="W2022" i="5"/>
  <c r="Y2022" i="5" s="1"/>
  <c r="W2100" i="5"/>
  <c r="Y2100" i="5" s="1"/>
  <c r="AB3548" i="5"/>
  <c r="AB3653" i="5"/>
  <c r="W1434" i="5"/>
  <c r="Y1434" i="5" s="1"/>
  <c r="W1350" i="5"/>
  <c r="Y1350" i="5" s="1"/>
  <c r="W2124" i="5"/>
  <c r="Y2124" i="5" s="1"/>
  <c r="W1379" i="5"/>
  <c r="Y1379" i="5" s="1"/>
  <c r="AB1820" i="5"/>
  <c r="AB3138" i="5"/>
  <c r="AB3227" i="5"/>
  <c r="AB1067" i="5"/>
  <c r="W1367" i="5"/>
  <c r="Y1367" i="5" s="1"/>
  <c r="AB1875" i="5"/>
  <c r="W1947" i="5"/>
  <c r="Y1947" i="5" s="1"/>
  <c r="AB3291" i="5"/>
  <c r="AB3566" i="5"/>
  <c r="AB3512" i="5"/>
  <c r="AB3552" i="5"/>
  <c r="AB872" i="5"/>
  <c r="W1275" i="5"/>
  <c r="Y1275" i="5" s="1"/>
  <c r="AB2054" i="5"/>
  <c r="AB3599" i="5"/>
  <c r="Y70" i="5"/>
  <c r="Y35" i="5" s="1"/>
  <c r="AB227" i="5"/>
  <c r="AB290" i="5"/>
  <c r="AB515" i="5"/>
  <c r="AB715" i="5"/>
  <c r="X37" i="5"/>
  <c r="X35" i="5" s="1"/>
  <c r="AB523" i="5"/>
  <c r="AB223" i="5"/>
  <c r="AB37" i="5"/>
  <c r="I9" i="14" l="1"/>
  <c r="O9" i="14" s="1"/>
  <c r="S9" i="14" s="1"/>
  <c r="I13" i="14"/>
  <c r="AB35" i="5"/>
  <c r="F19" i="15"/>
  <c r="G19" i="15" s="1"/>
  <c r="I7" i="14"/>
  <c r="O6" i="14"/>
  <c r="S6" i="14" s="1"/>
  <c r="I21" i="5" l="1"/>
  <c r="M21" i="5" s="1"/>
  <c r="I10" i="14"/>
  <c r="F22" i="15"/>
  <c r="G22" i="15" s="1"/>
  <c r="F20" i="15"/>
  <c r="G20" i="15" s="1"/>
  <c r="O7" i="14"/>
  <c r="S7" i="14" s="1"/>
  <c r="I17" i="14" l="1"/>
  <c r="O10" i="14"/>
  <c r="S10" i="14" s="1"/>
  <c r="I22" i="5"/>
  <c r="M22" i="5" s="1"/>
  <c r="I14" i="14"/>
  <c r="O13" i="14"/>
  <c r="S13" i="14" s="1"/>
  <c r="F23" i="15"/>
  <c r="G23" i="15" s="1"/>
  <c r="F25" i="15"/>
  <c r="G25" i="15" s="1"/>
  <c r="I16" i="14"/>
  <c r="F26" i="15" l="1"/>
  <c r="G26" i="15" s="1"/>
  <c r="O14" i="14"/>
  <c r="S14" i="14" s="1"/>
</calcChain>
</file>

<file path=xl/comments1.xml><?xml version="1.0" encoding="utf-8"?>
<comments xmlns="http://schemas.openxmlformats.org/spreadsheetml/2006/main">
  <authors>
    <author>pasham</author>
    <author>Nastili, Angela Nalam : BAGL Mauritius</author>
  </authors>
  <commentList>
    <comment ref="I6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6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I7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7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I9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9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I10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10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I11" authorId="1" shapeId="0">
      <text>
        <r>
          <rPr>
            <sz val="9"/>
            <color indexed="81"/>
            <rFont val="Tahoma"/>
            <family val="2"/>
          </rPr>
          <t xml:space="preserve">
to update each month
</t>
        </r>
      </text>
    </comment>
    <comment ref="I14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14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</commentList>
</comments>
</file>

<file path=xl/comments2.xml><?xml version="1.0" encoding="utf-8"?>
<comments xmlns="http://schemas.openxmlformats.org/spreadsheetml/2006/main">
  <authors>
    <author>Angela Nalam Nastili (MU)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Angela Nalam Nastili (MU):</t>
        </r>
        <r>
          <rPr>
            <sz val="9"/>
            <color indexed="81"/>
            <rFont val="Tahoma"/>
            <family val="2"/>
          </rPr>
          <t xml:space="preserve">
Dec 18 revresing data
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Angela Nalam Nastili (MU):</t>
        </r>
        <r>
          <rPr>
            <sz val="9"/>
            <color indexed="81"/>
            <rFont val="Tahoma"/>
            <family val="2"/>
          </rPr>
          <t xml:space="preserve">
Dec 18 reversing data
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Angela Nalam Nastili (MU):</t>
        </r>
        <r>
          <rPr>
            <sz val="9"/>
            <color indexed="81"/>
            <rFont val="Tahoma"/>
            <family val="2"/>
          </rPr>
          <t xml:space="preserve">
Dec 18 revresing data
</t>
        </r>
      </text>
    </comment>
    <comment ref="E26" authorId="0" shapeId="0">
      <text>
        <r>
          <rPr>
            <b/>
            <sz val="9"/>
            <color indexed="81"/>
            <rFont val="Tahoma"/>
            <family val="2"/>
          </rPr>
          <t>Angela Nalam Nastili (MU):</t>
        </r>
        <r>
          <rPr>
            <sz val="9"/>
            <color indexed="81"/>
            <rFont val="Tahoma"/>
            <family val="2"/>
          </rPr>
          <t xml:space="preserve">
Dec 18 reversing data
</t>
        </r>
      </text>
    </comment>
  </commentList>
</comments>
</file>

<file path=xl/sharedStrings.xml><?xml version="1.0" encoding="utf-8"?>
<sst xmlns="http://schemas.openxmlformats.org/spreadsheetml/2006/main" count="15294" uniqueCount="4138">
  <si>
    <t xml:space="preserve">COURONNE J L R                 </t>
  </si>
  <si>
    <t xml:space="preserve">DOOKHITH M                     </t>
  </si>
  <si>
    <t>143544427</t>
  </si>
  <si>
    <t xml:space="preserve">LEBON M F(SL 2801)             </t>
  </si>
  <si>
    <t>143992314</t>
  </si>
  <si>
    <t>143992489</t>
  </si>
  <si>
    <t>143993302</t>
  </si>
  <si>
    <t>143993795</t>
  </si>
  <si>
    <t>143994287</t>
  </si>
  <si>
    <t>283050025</t>
  </si>
  <si>
    <t>283050211</t>
  </si>
  <si>
    <t>283050327</t>
  </si>
  <si>
    <t>283053113</t>
  </si>
  <si>
    <t>PLR</t>
  </si>
  <si>
    <t>143995216</t>
  </si>
  <si>
    <t>143993833</t>
  </si>
  <si>
    <t xml:space="preserve">MARIMOOTOO T S(MUACC31724      </t>
  </si>
  <si>
    <t>143994872</t>
  </si>
  <si>
    <t xml:space="preserve">RAMCHURREETOO C                </t>
  </si>
  <si>
    <t>143994406</t>
  </si>
  <si>
    <t xml:space="preserve">LABONTE M C S                  </t>
  </si>
  <si>
    <t xml:space="preserve">GEORGETTE B W                  </t>
  </si>
  <si>
    <t>143994546</t>
  </si>
  <si>
    <t xml:space="preserve">GOONRAZ V                      </t>
  </si>
  <si>
    <t xml:space="preserve">ROMEO L Y E C(SL 2404)         </t>
  </si>
  <si>
    <t xml:space="preserve">LUQUET-REDDY M F(SL 2453)      </t>
  </si>
  <si>
    <t xml:space="preserve">LUXIMON A R (SL 2422)          </t>
  </si>
  <si>
    <t xml:space="preserve">RUCHCHAN N D(SL 2465)          </t>
  </si>
  <si>
    <t xml:space="preserve">MARIMOOTOO T S(SL 2459)        </t>
  </si>
  <si>
    <t xml:space="preserve">KUNDASAWMY MRS P M/54110 </t>
  </si>
  <si>
    <t xml:space="preserve">URJOON N V/041575        </t>
  </si>
  <si>
    <t xml:space="preserve">DEVALET L                </t>
  </si>
  <si>
    <t xml:space="preserve">LOLLMUN V/L (VL)         </t>
  </si>
  <si>
    <t xml:space="preserve">BABOOA B Z R/053954      </t>
  </si>
  <si>
    <t xml:space="preserve">ELLIAH MR C J J M(ME)    </t>
  </si>
  <si>
    <t xml:space="preserve">LOLLMUN V/L/H.LN         </t>
  </si>
  <si>
    <t xml:space="preserve">TEEMUL N B/057443        </t>
  </si>
  <si>
    <t xml:space="preserve">SOOKUN P/J (SL1028)      </t>
  </si>
  <si>
    <t xml:space="preserve">LOLLMUN J B              </t>
  </si>
  <si>
    <t xml:space="preserve">VAYAVOOREE T/040756      </t>
  </si>
  <si>
    <t xml:space="preserve">URJOON N                 </t>
  </si>
  <si>
    <t xml:space="preserve">DAVID J                  </t>
  </si>
  <si>
    <t xml:space="preserve">RAMSAHYE TR (SL 1348)    </t>
  </si>
  <si>
    <t xml:space="preserve">VAYAVOOREE T             </t>
  </si>
  <si>
    <t xml:space="preserve">RAMA K (SL 1630)         </t>
  </si>
  <si>
    <t xml:space="preserve">NUNKOO B M               </t>
  </si>
  <si>
    <t xml:space="preserve">PHILIPPE J               </t>
  </si>
  <si>
    <t xml:space="preserve">MOHUN A B S              </t>
  </si>
  <si>
    <t xml:space="preserve">PURAN N                  </t>
  </si>
  <si>
    <t xml:space="preserve">AVICE D J                </t>
  </si>
  <si>
    <t xml:space="preserve">RAMA K (SL 2135)         </t>
  </si>
  <si>
    <t xml:space="preserve">PYDIAH M J I/SL1753      </t>
  </si>
  <si>
    <t xml:space="preserve">SIBARTIE P               </t>
  </si>
  <si>
    <t xml:space="preserve">APPADOO K (SL 1695)      </t>
  </si>
  <si>
    <t xml:space="preserve">BABOOLALL P (SL 1821)    </t>
  </si>
  <si>
    <t xml:space="preserve">RAMROOP MR P             </t>
  </si>
  <si>
    <t xml:space="preserve">THERANCE M I C           </t>
  </si>
  <si>
    <t xml:space="preserve">GREEDHAREE P             </t>
  </si>
  <si>
    <t xml:space="preserve">SOOBROYDOO N J           </t>
  </si>
  <si>
    <t xml:space="preserve">SEECHURN-LUCHMUN K       </t>
  </si>
  <si>
    <t xml:space="preserve">THESEE I H               </t>
  </si>
  <si>
    <t xml:space="preserve">MOUTOU A A               </t>
  </si>
  <si>
    <t xml:space="preserve">BABOOLALL P              </t>
  </si>
  <si>
    <t>DETENERMONT M(MUACC22898)</t>
  </si>
  <si>
    <t xml:space="preserve">DAMRY P                  </t>
  </si>
  <si>
    <t xml:space="preserve">REEKHAYE H               </t>
  </si>
  <si>
    <t xml:space="preserve">VAMBEN K                       </t>
  </si>
  <si>
    <t xml:space="preserve">BULLYRAZ V K                   </t>
  </si>
  <si>
    <t xml:space="preserve">RAMLOLL I                      </t>
  </si>
  <si>
    <t xml:space="preserve">BOKHOREE P                     </t>
  </si>
  <si>
    <t xml:space="preserve">CAUNHYE M F                    </t>
  </si>
  <si>
    <t xml:space="preserve">RAMDOUR B H                    </t>
  </si>
  <si>
    <t xml:space="preserve">APPADOO K                      </t>
  </si>
  <si>
    <t xml:space="preserve">BEEHARRY-BOHOORUN-SL2326       </t>
  </si>
  <si>
    <t xml:space="preserve">COOLEN JEETUN R (SL 2325)      </t>
  </si>
  <si>
    <t xml:space="preserve">COOLEN K (SL2308)              </t>
  </si>
  <si>
    <t xml:space="preserve">ELLAHEBOX M B                  </t>
  </si>
  <si>
    <t xml:space="preserve">MANIKUM N                      </t>
  </si>
  <si>
    <t xml:space="preserve">NOORDINE J Y L                 </t>
  </si>
  <si>
    <t xml:space="preserve">RAMDHARY A                     </t>
  </si>
  <si>
    <t>VELS</t>
  </si>
  <si>
    <t xml:space="preserve">BACKORY R                      </t>
  </si>
  <si>
    <t xml:space="preserve">RAMA N                         </t>
  </si>
  <si>
    <t xml:space="preserve">MICHEL J H                     </t>
  </si>
  <si>
    <t xml:space="preserve">ANTHONEE G C (SL 1582)         </t>
  </si>
  <si>
    <t xml:space="preserve">BUNDHUN D/A/HOME LN            </t>
  </si>
  <si>
    <t xml:space="preserve">NAGAWA R S S                   </t>
  </si>
  <si>
    <t xml:space="preserve">WONG YUEN L/048742             </t>
  </si>
  <si>
    <t xml:space="preserve">CANDASSAMY P                   </t>
  </si>
  <si>
    <t xml:space="preserve">COOPOOSAMY N/D                 </t>
  </si>
  <si>
    <t xml:space="preserve">BERNON J (HOUSE LOAN)          </t>
  </si>
  <si>
    <t xml:space="preserve">TEELWAH J (SL2607)             </t>
  </si>
  <si>
    <t xml:space="preserve">GUIOT Y J                      </t>
  </si>
  <si>
    <t xml:space="preserve">LOWTUN S B/042620              </t>
  </si>
  <si>
    <t>143011232</t>
  </si>
  <si>
    <t xml:space="preserve">SAHADUN S (SL 1893)            </t>
  </si>
  <si>
    <t xml:space="preserve">LATREILLE JA(SL 1921)          </t>
  </si>
  <si>
    <t xml:space="preserve">TONTA M J S (SL 2131)          </t>
  </si>
  <si>
    <t xml:space="preserve">FAGOO M/SL 1809                </t>
  </si>
  <si>
    <t xml:space="preserve">SEETUL S                       </t>
  </si>
  <si>
    <t xml:space="preserve">DOUCE M R S (SL 2036)          </t>
  </si>
  <si>
    <t xml:space="preserve">CATHAPERMAL S (SL 1942)        </t>
  </si>
  <si>
    <t xml:space="preserve">LAFLEUR M B J P(SL 2153)       </t>
  </si>
  <si>
    <t xml:space="preserve">SEEBORUTH V(SL 1863)           </t>
  </si>
  <si>
    <t xml:space="preserve">CHEUNG CHIN M J C (SL1761      </t>
  </si>
  <si>
    <t xml:space="preserve">BINDAH MRS MARIE MARLYN        </t>
  </si>
  <si>
    <t xml:space="preserve">GONTRAN MR J Y                 </t>
  </si>
  <si>
    <t xml:space="preserve">NOORDINE MR L OR MRS N         </t>
  </si>
  <si>
    <t xml:space="preserve">GELLE MR C OR MRS ARLINE       </t>
  </si>
  <si>
    <t xml:space="preserve">GAREEBOO MR BASHEER            </t>
  </si>
  <si>
    <t xml:space="preserve">BUNJUN A (SL 1879)             </t>
  </si>
  <si>
    <t>143024032</t>
  </si>
  <si>
    <t>143024555</t>
  </si>
  <si>
    <t xml:space="preserve">MOSUN ALLY M M P               </t>
  </si>
  <si>
    <t xml:space="preserve">GRENADE S A S                  </t>
  </si>
  <si>
    <t xml:space="preserve">BOLARAM Y                      </t>
  </si>
  <si>
    <t>143995852</t>
  </si>
  <si>
    <t xml:space="preserve">RAMROOP P K (MUACC38064)       </t>
  </si>
  <si>
    <t>143996107</t>
  </si>
  <si>
    <t xml:space="preserve">BUNOWAREE A                    </t>
  </si>
  <si>
    <t>143995607</t>
  </si>
  <si>
    <t xml:space="preserve">GUNPUTRAR M                    </t>
  </si>
  <si>
    <t xml:space="preserve">GOWRISUNKUR S A T              </t>
  </si>
  <si>
    <t xml:space="preserve">BABOOLALL P(SL 2535)           </t>
  </si>
  <si>
    <t xml:space="preserve">DOOKHEE M (SL 2565)            </t>
  </si>
  <si>
    <t xml:space="preserve">MARJOLIN D J J (SL2561)        </t>
  </si>
  <si>
    <t xml:space="preserve">TUPSY N(SL 2557)               </t>
  </si>
  <si>
    <t xml:space="preserve">DILMOHAMED S A (SL 2567)       </t>
  </si>
  <si>
    <t xml:space="preserve">MARJOLIN A L L (SL2560)        </t>
  </si>
  <si>
    <t>143029433</t>
  </si>
  <si>
    <t xml:space="preserve">SEEWOORUTHUN P K/043023        </t>
  </si>
  <si>
    <t>143011550</t>
  </si>
  <si>
    <t>143011666</t>
  </si>
  <si>
    <t>143012964</t>
  </si>
  <si>
    <t>143013081</t>
  </si>
  <si>
    <t xml:space="preserve">WOODUN A D/041144              </t>
  </si>
  <si>
    <t xml:space="preserve">MUNGROO R (SL 1252)            </t>
  </si>
  <si>
    <t xml:space="preserve">GARSEE G                       </t>
  </si>
  <si>
    <t xml:space="preserve">GOREEBA MR R/26414             </t>
  </si>
  <si>
    <t xml:space="preserve">GOREEBA R/R/HSE.LN             </t>
  </si>
  <si>
    <t xml:space="preserve">GOPEE M                        </t>
  </si>
  <si>
    <t xml:space="preserve">GOPEE M HSE LOAN               </t>
  </si>
  <si>
    <t xml:space="preserve">AUGUSTIN MR E C                </t>
  </si>
  <si>
    <t xml:space="preserve">GOWREA MRS L                   </t>
  </si>
  <si>
    <t xml:space="preserve">AMBAJEE M R/048014             </t>
  </si>
  <si>
    <t xml:space="preserve">ACHILLE L C DAVID/047620       </t>
  </si>
  <si>
    <t xml:space="preserve">SANHYE D/050712                </t>
  </si>
  <si>
    <t xml:space="preserve">RAYNAL MR J M(SL 712)          </t>
  </si>
  <si>
    <t xml:space="preserve">BOODHUN D (SL 2383)            </t>
  </si>
  <si>
    <t xml:space="preserve">APPASAMY J Y/052166            </t>
  </si>
  <si>
    <t xml:space="preserve">LATREILLE F &amp;/A                </t>
  </si>
  <si>
    <t xml:space="preserve">LASCIE A P                     </t>
  </si>
  <si>
    <t xml:space="preserve">AGATHE D A                     </t>
  </si>
  <si>
    <t xml:space="preserve">YENKADU V (SL 1320)            </t>
  </si>
  <si>
    <t xml:space="preserve">PATHAPERMAL D                  </t>
  </si>
  <si>
    <t xml:space="preserve">RAMCHUNDER I                   </t>
  </si>
  <si>
    <t xml:space="preserve">GOWRISUNKUR MR S A             </t>
  </si>
  <si>
    <t xml:space="preserve">GOPAUL A N                     </t>
  </si>
  <si>
    <t xml:space="preserve">CERVEAUX D A C-MUACC22566      </t>
  </si>
  <si>
    <t xml:space="preserve">UMANEE J                       </t>
  </si>
  <si>
    <t xml:space="preserve">GOPAUL K                       </t>
  </si>
  <si>
    <t xml:space="preserve">SEERUTTUN R D                  </t>
  </si>
  <si>
    <t xml:space="preserve">KHAIDOO N                      </t>
  </si>
  <si>
    <t xml:space="preserve">GUILLOT M O S                  </t>
  </si>
  <si>
    <t xml:space="preserve">LIM VOON MIOW C V              </t>
  </si>
  <si>
    <t xml:space="preserve">BABOOA B Z R                   </t>
  </si>
  <si>
    <t xml:space="preserve">KOOLOMUTH-RAMFUL T             </t>
  </si>
  <si>
    <t xml:space="preserve">FARO M B M                     </t>
  </si>
  <si>
    <t xml:space="preserve">RUGHOO D R(MUACC23693)         </t>
  </si>
  <si>
    <t xml:space="preserve">GOOLAMALLEE H A                </t>
  </si>
  <si>
    <t xml:space="preserve">BASSET-JULIEN B J              </t>
  </si>
  <si>
    <t xml:space="preserve">LOWTUN S B                     </t>
  </si>
  <si>
    <t xml:space="preserve">NUNDHOOSING Y                  </t>
  </si>
  <si>
    <t xml:space="preserve">ELLAHEBOX B M/057268           </t>
  </si>
  <si>
    <t xml:space="preserve">AMBAJEE M R                    </t>
  </si>
  <si>
    <t xml:space="preserve">VALAYDEN MR A M                </t>
  </si>
  <si>
    <t xml:space="preserve">HABLAL B Z R                   </t>
  </si>
  <si>
    <t xml:space="preserve">GNANY D H K                    </t>
  </si>
  <si>
    <t xml:space="preserve">COLLAPPEN J(SL 2799)           </t>
  </si>
  <si>
    <t xml:space="preserve">RAMPHUL N (SL 2069)            </t>
  </si>
  <si>
    <t xml:space="preserve">EMAMALLY T N B                 </t>
  </si>
  <si>
    <t xml:space="preserve">LUQUET-REDDY M F(SL2892)       </t>
  </si>
  <si>
    <t xml:space="preserve">BOOLUCK K/SL1871               </t>
  </si>
  <si>
    <t xml:space="preserve">HAZAREESING P                  </t>
  </si>
  <si>
    <t xml:space="preserve">GREEDHARRY S                   </t>
  </si>
  <si>
    <t xml:space="preserve">SEWBALLUCK K                   </t>
  </si>
  <si>
    <t xml:space="preserve">BUNDHOO K                      </t>
  </si>
  <si>
    <t xml:space="preserve">LAM CHIOU YEE M M P            </t>
  </si>
  <si>
    <t xml:space="preserve">CRETIN C D                     </t>
  </si>
  <si>
    <t xml:space="preserve">RAMRUCHA J (MUACC24912)        </t>
  </si>
  <si>
    <t xml:space="preserve">PUDDOO D                       </t>
  </si>
  <si>
    <t xml:space="preserve">THOETIS M J S                  </t>
  </si>
  <si>
    <t xml:space="preserve">PARAOUTY Z A                   </t>
  </si>
  <si>
    <t xml:space="preserve">COURTAUD J E                   </t>
  </si>
  <si>
    <t xml:space="preserve">JANKEE P                       </t>
  </si>
  <si>
    <t xml:space="preserve">DOOBOREE V                     </t>
  </si>
  <si>
    <t xml:space="preserve">LOUIS K D                      </t>
  </si>
  <si>
    <t xml:space="preserve">RAMPHUL B (MUACC000022975      </t>
  </si>
  <si>
    <t xml:space="preserve">NELSON M J                     </t>
  </si>
  <si>
    <t xml:space="preserve">JHA R K                        </t>
  </si>
  <si>
    <t xml:space="preserve">NG WAN A G P                   </t>
  </si>
  <si>
    <t xml:space="preserve">APPUNAH V                      </t>
  </si>
  <si>
    <t xml:space="preserve">JHABEEMISSUR J C               </t>
  </si>
  <si>
    <t xml:space="preserve">LAM KAM CHEUNG S C             </t>
  </si>
  <si>
    <t xml:space="preserve">SUSTY P                        </t>
  </si>
  <si>
    <t xml:space="preserve">TOULCANON J F                  </t>
  </si>
  <si>
    <t xml:space="preserve">BEHARRY J                      </t>
  </si>
  <si>
    <t xml:space="preserve">BATHILDE J L K                 </t>
  </si>
  <si>
    <t xml:space="preserve">BIGNOUX D F                    </t>
  </si>
  <si>
    <t xml:space="preserve">TAYAB N                        </t>
  </si>
  <si>
    <t xml:space="preserve">ASSIRVADEN L N                 </t>
  </si>
  <si>
    <t xml:space="preserve">MUTTAROOA MRS D                </t>
  </si>
  <si>
    <t xml:space="preserve">NASSEEVEN B R                  </t>
  </si>
  <si>
    <t xml:space="preserve">LEBON M F                      </t>
  </si>
  <si>
    <t xml:space="preserve">RAMPHUL B                      </t>
  </si>
  <si>
    <t xml:space="preserve">COURONNE J L                   </t>
  </si>
  <si>
    <t xml:space="preserve">COOPOOSAMY N M                 </t>
  </si>
  <si>
    <t xml:space="preserve">LATREILLE J A/F C              </t>
  </si>
  <si>
    <t xml:space="preserve">BOURQUIN MR C/CAR LN28275      </t>
  </si>
  <si>
    <t xml:space="preserve">BUNDHUN MR D/HOME LOAN         </t>
  </si>
  <si>
    <t xml:space="preserve">DEELJORE L K (SL 1209)         </t>
  </si>
  <si>
    <t xml:space="preserve">BUNDHOO A                      </t>
  </si>
  <si>
    <t xml:space="preserve">GARSEE L/048921                </t>
  </si>
  <si>
    <t xml:space="preserve">CABON J H (HSE LN)             </t>
  </si>
  <si>
    <t xml:space="preserve">BESSONDYAL DREEPAUL(BDB)       </t>
  </si>
  <si>
    <t xml:space="preserve">TUPSY NT (SL 1344)             </t>
  </si>
  <si>
    <t xml:space="preserve">JOWAHEER A                     </t>
  </si>
  <si>
    <t xml:space="preserve">GOWREA L/046631                </t>
  </si>
  <si>
    <t xml:space="preserve">MUNGROO R (SL 1251)            </t>
  </si>
  <si>
    <t xml:space="preserve">CHENGANNA P/V                  </t>
  </si>
  <si>
    <t xml:space="preserve">SEEWOORUTHUN MR C (CS)         </t>
  </si>
  <si>
    <t xml:space="preserve">RAGOOBEER D (SL 1457)          </t>
  </si>
  <si>
    <t xml:space="preserve">CUTTAREE N                     </t>
  </si>
  <si>
    <t xml:space="preserve">DAVIS MR G H F(DF)             </t>
  </si>
  <si>
    <t xml:space="preserve">GRENADE S A S(SL 1739)         </t>
  </si>
  <si>
    <t xml:space="preserve">CUTTAREE MR N /25487           </t>
  </si>
  <si>
    <t xml:space="preserve">CUTTAREE N/H-LOAN              </t>
  </si>
  <si>
    <t>143145743</t>
  </si>
  <si>
    <t>143147428</t>
  </si>
  <si>
    <t xml:space="preserve">BOODHUN D                      </t>
  </si>
  <si>
    <t xml:space="preserve">PYDIAH M J I                   </t>
  </si>
  <si>
    <t xml:space="preserve">VAYAVOOREE T(MUACC36548)       </t>
  </si>
  <si>
    <t xml:space="preserve">VENCATACHELLUM K               </t>
  </si>
  <si>
    <t xml:space="preserve">CHUMMUN A C                    </t>
  </si>
  <si>
    <t>143995828</t>
  </si>
  <si>
    <t>143995224</t>
  </si>
  <si>
    <t xml:space="preserve">BHUROSY - GUNDOLA V            </t>
  </si>
  <si>
    <t xml:space="preserve">ACHILLE L D C                  </t>
  </si>
  <si>
    <t>143995682</t>
  </si>
  <si>
    <t xml:space="preserve">CASALEGGIO C(MUACC36656)       </t>
  </si>
  <si>
    <t xml:space="preserve">BASOANAH S (MUACC36568)        </t>
  </si>
  <si>
    <t>143994821</t>
  </si>
  <si>
    <t>143995526</t>
  </si>
  <si>
    <t xml:space="preserve">BASSET-JULIEN B                </t>
  </si>
  <si>
    <t xml:space="preserve">GOPAUL R P                     </t>
  </si>
  <si>
    <t xml:space="preserve">BALLOO E                       </t>
  </si>
  <si>
    <t xml:space="preserve">MUNGROO I                      </t>
  </si>
  <si>
    <t xml:space="preserve">PURGASS B D                    </t>
  </si>
  <si>
    <t xml:space="preserve">RAMHEET M                      </t>
  </si>
  <si>
    <t xml:space="preserve">RUGHOO D R                     </t>
  </si>
  <si>
    <t xml:space="preserve">TREEBHOWON V                   </t>
  </si>
  <si>
    <t xml:space="preserve">DHOORAH M O                    </t>
  </si>
  <si>
    <t xml:space="preserve">THAUNOO P                      </t>
  </si>
  <si>
    <t xml:space="preserve">NARENDRA A                     </t>
  </si>
  <si>
    <t xml:space="preserve">ABDOOL MR M B H/L              </t>
  </si>
  <si>
    <t xml:space="preserve">DUSORUTH P                     </t>
  </si>
  <si>
    <t xml:space="preserve">WONG SUN THIONG CTF040865      </t>
  </si>
  <si>
    <t xml:space="preserve">YAGAMBRON D I (SL 1503)        </t>
  </si>
  <si>
    <t xml:space="preserve">BERNON J/043097                </t>
  </si>
  <si>
    <t xml:space="preserve">KANIAH V                       </t>
  </si>
  <si>
    <t xml:space="preserve">BHOBANY R                      </t>
  </si>
  <si>
    <t xml:space="preserve">SEETARAM N K                   </t>
  </si>
  <si>
    <t xml:space="preserve">ALBEERDY B U/B R               </t>
  </si>
  <si>
    <t xml:space="preserve">MARIMOOTOO T S (SL 1659)       </t>
  </si>
  <si>
    <t xml:space="preserve">GOPAL S/054969                 </t>
  </si>
  <si>
    <t xml:space="preserve">LAIGUILLE A N/054169           </t>
  </si>
  <si>
    <t xml:space="preserve">MONODEE M Y(SL 882)            </t>
  </si>
  <si>
    <t xml:space="preserve">LOWTUN B N                     </t>
  </si>
  <si>
    <t xml:space="preserve">MAHADOO N V                    </t>
  </si>
  <si>
    <t xml:space="preserve">VENCATASAMY K R/054071         </t>
  </si>
  <si>
    <t xml:space="preserve">YENKADU MISS V (SL842)         </t>
  </si>
  <si>
    <t xml:space="preserve">JAHANGEER MR I M               </t>
  </si>
  <si>
    <t xml:space="preserve">JAHANGEER M.I                  </t>
  </si>
  <si>
    <t xml:space="preserve">BUDALY M F                     </t>
  </si>
  <si>
    <t xml:space="preserve">BEEHARRY N                     </t>
  </si>
  <si>
    <t>143994503</t>
  </si>
  <si>
    <t xml:space="preserve">CHEUNG-CHIN M (MUACC35379      </t>
  </si>
  <si>
    <t xml:space="preserve">FARO M (MUACC35437)            </t>
  </si>
  <si>
    <t xml:space="preserve">COURTAUD J E (MUACC35381)      </t>
  </si>
  <si>
    <t xml:space="preserve">YAGAMBRON D                    </t>
  </si>
  <si>
    <t xml:space="preserve">JOOKHUN Y                      </t>
  </si>
  <si>
    <t xml:space="preserve">RAMLOLL N (SL 2463)            </t>
  </si>
  <si>
    <t xml:space="preserve">SHAM R(SL 2548)                </t>
  </si>
  <si>
    <t xml:space="preserve">MADHUB Y//055755               </t>
  </si>
  <si>
    <t xml:space="preserve">BHUJOHARRY M A J P/057417      </t>
  </si>
  <si>
    <t xml:space="preserve">ILLAHIBACCUS S B W             </t>
  </si>
  <si>
    <t xml:space="preserve">AHAMUDALLY M I (SL 0921)       </t>
  </si>
  <si>
    <t xml:space="preserve">BAILLACHE J L F                </t>
  </si>
  <si>
    <t xml:space="preserve">HURDOWAR N R/057155            </t>
  </si>
  <si>
    <t xml:space="preserve">BUNDHUN A/D                    </t>
  </si>
  <si>
    <t xml:space="preserve">VEERAPEN M E S (SL 2373)       </t>
  </si>
  <si>
    <t xml:space="preserve">BOCUS M Y (SL 1838)            </t>
  </si>
  <si>
    <t xml:space="preserve">PARAOUTY Z A             </t>
  </si>
  <si>
    <t xml:space="preserve">SEETUL S K               </t>
  </si>
  <si>
    <t xml:space="preserve">BEEHARRY N (SL 1227)     </t>
  </si>
  <si>
    <t xml:space="preserve">BUNDHUN A B              </t>
  </si>
  <si>
    <t xml:space="preserve">GEERDHARRY G                   </t>
  </si>
  <si>
    <t xml:space="preserve">BOYRO P                        </t>
  </si>
  <si>
    <t xml:space="preserve">SONEA S                        </t>
  </si>
  <si>
    <t xml:space="preserve">OMBIKA A                       </t>
  </si>
  <si>
    <t xml:space="preserve">LI HING FUI V(MUACC22376)      </t>
  </si>
  <si>
    <t xml:space="preserve">TONTA M J S                    </t>
  </si>
  <si>
    <t xml:space="preserve">LOWTUN M P                     </t>
  </si>
  <si>
    <t xml:space="preserve">BENOIT M S K                   </t>
  </si>
  <si>
    <t xml:space="preserve">BICOLE M                       </t>
  </si>
  <si>
    <t xml:space="preserve">BENOIT S/HOME LOAN             </t>
  </si>
  <si>
    <t xml:space="preserve">BENOIT MR M &amp; MRS S            </t>
  </si>
  <si>
    <t xml:space="preserve">GILLETTE J N N/052526          </t>
  </si>
  <si>
    <t xml:space="preserve">BHIM K/T(BK)                   </t>
  </si>
  <si>
    <t xml:space="preserve">MOTOO K J                      </t>
  </si>
  <si>
    <t xml:space="preserve">BENOIT S                       </t>
  </si>
  <si>
    <t xml:space="preserve">CHAN KAN CHEONG L M C/         </t>
  </si>
  <si>
    <t xml:space="preserve">HERMANCE J A C/041050          </t>
  </si>
  <si>
    <t xml:space="preserve">BENOIT S/044412                </t>
  </si>
  <si>
    <t xml:space="preserve">CARVER J C E (SL 1598)         </t>
  </si>
  <si>
    <t xml:space="preserve">CARVER J C E (SL 1640)         </t>
  </si>
  <si>
    <t xml:space="preserve">CARVER J C E (MUACC 19930      </t>
  </si>
  <si>
    <t xml:space="preserve">GUJAHDUR V (SL 2120)           </t>
  </si>
  <si>
    <t xml:space="preserve">LEUNG KEI F J/056677           </t>
  </si>
  <si>
    <t xml:space="preserve">GAJADHUR P K                   </t>
  </si>
  <si>
    <t xml:space="preserve">CARVER J                       </t>
  </si>
  <si>
    <t xml:space="preserve">SUSTY P (SL 2586)              </t>
  </si>
  <si>
    <t xml:space="preserve">ALECHE A M J(SL 2588)          </t>
  </si>
  <si>
    <t xml:space="preserve">DOWLUT-BEEBEEJAUN (SL2591      </t>
  </si>
  <si>
    <t xml:space="preserve">COLLAPPEN J (SL 2594)          </t>
  </si>
  <si>
    <t xml:space="preserve">BASSET-JULIEN B J(SL2605)      </t>
  </si>
  <si>
    <t>143152669</t>
  </si>
  <si>
    <t xml:space="preserve">BEEHARRY-BOHOORUN(SL2580)      </t>
  </si>
  <si>
    <t xml:space="preserve">VEERAPEN CHETTY S(SL2582)      </t>
  </si>
  <si>
    <t xml:space="preserve">JHURRY J (SL 2538)             </t>
  </si>
  <si>
    <t xml:space="preserve">REETOO V(SL 2571)              </t>
  </si>
  <si>
    <t>143037088</t>
  </si>
  <si>
    <t>143999823</t>
  </si>
  <si>
    <t xml:space="preserve">LEBON-WONG HANG SUN M F        </t>
  </si>
  <si>
    <t>143980294</t>
  </si>
  <si>
    <t>Estimated date of termination</t>
  </si>
  <si>
    <t>Report Date</t>
  </si>
  <si>
    <t>Employee code</t>
  </si>
  <si>
    <t>Active/Leaver</t>
  </si>
  <si>
    <t>Leaver</t>
  </si>
  <si>
    <t xml:space="preserve">SERVANSING L                   </t>
  </si>
  <si>
    <t xml:space="preserve">BHOYROO H                      </t>
  </si>
  <si>
    <t xml:space="preserve">WOOMCHURN A                    </t>
  </si>
  <si>
    <t xml:space="preserve">YIN HONG LUN M J               </t>
  </si>
  <si>
    <t xml:space="preserve">SAUPIN A E                     </t>
  </si>
  <si>
    <t xml:space="preserve">RAVAT J                        </t>
  </si>
  <si>
    <t xml:space="preserve">RAMROOP P K/049250             </t>
  </si>
  <si>
    <t xml:space="preserve">YUE CHI MING C/L V (SL984      </t>
  </si>
  <si>
    <t xml:space="preserve">KONA HERKANAIDU J              </t>
  </si>
  <si>
    <t xml:space="preserve">CHUMMUN B P/050503             </t>
  </si>
  <si>
    <t xml:space="preserve">JANKEE R K                     </t>
  </si>
  <si>
    <t>143999483</t>
  </si>
  <si>
    <t>143032973</t>
  </si>
  <si>
    <t xml:space="preserve">RAJARAI A/HSE LN 2             </t>
  </si>
  <si>
    <t xml:space="preserve">RAJARAI ARTI HSE LOAN          </t>
  </si>
  <si>
    <t xml:space="preserve">ALLET G L                      </t>
  </si>
  <si>
    <t xml:space="preserve">HO HANG CHEONG/053055          </t>
  </si>
  <si>
    <t xml:space="preserve">SOOKNUNDUN J                   </t>
  </si>
  <si>
    <t xml:space="preserve">KONG KAW WA N                  </t>
  </si>
  <si>
    <t xml:space="preserve">TREEBHOWON L                   </t>
  </si>
  <si>
    <t xml:space="preserve">VIRAHSAWMY V                   </t>
  </si>
  <si>
    <t>143996689</t>
  </si>
  <si>
    <t>143995380</t>
  </si>
  <si>
    <t xml:space="preserve">LAI CHOO J D/N Y Y(SL1526      </t>
  </si>
  <si>
    <t xml:space="preserve">DOWLUT BEEBEJAUN S             </t>
  </si>
  <si>
    <t xml:space="preserve">RAMGOLAM A                     </t>
  </si>
  <si>
    <t xml:space="preserve">TSANG MANG KIN I K             </t>
  </si>
  <si>
    <t xml:space="preserve">MYKOO N (SL 1662)              </t>
  </si>
  <si>
    <t xml:space="preserve">DILMOHAMED S A/R (SL1726)      </t>
  </si>
  <si>
    <t xml:space="preserve">JAGLOO H (SL 946)              </t>
  </si>
  <si>
    <t xml:space="preserve">STEPHEN L C/M                  </t>
  </si>
  <si>
    <t xml:space="preserve">KHADAROO MRS R/MR A W          </t>
  </si>
  <si>
    <t xml:space="preserve">ALLYBOKUS H                    </t>
  </si>
  <si>
    <t xml:space="preserve">NUNKOO P                       </t>
  </si>
  <si>
    <t xml:space="preserve">RAVAT DJP &amp;/AMNLN/HLN          </t>
  </si>
  <si>
    <t xml:space="preserve">VINGTASAMY M L S(MLS)          </t>
  </si>
  <si>
    <t xml:space="preserve">DILMOHAMED S/R                 </t>
  </si>
  <si>
    <t xml:space="preserve">GONTRAN J Y/056176             </t>
  </si>
  <si>
    <t xml:space="preserve">RAVAT D J P &amp;/A M N L/HLN      </t>
  </si>
  <si>
    <t xml:space="preserve">REEGA A /31947                 </t>
  </si>
  <si>
    <t xml:space="preserve">BEEGUN V                       </t>
  </si>
  <si>
    <t xml:space="preserve">ROSELANE MR P D C              </t>
  </si>
  <si>
    <t xml:space="preserve">LAU LIN L  H T                 </t>
  </si>
  <si>
    <t xml:space="preserve">MIGALE M D G/052283            </t>
  </si>
  <si>
    <t xml:space="preserve">ABDOOL RAHEEM-BAUHADOOR F      </t>
  </si>
  <si>
    <t xml:space="preserve">DANTIER S E/043029             </t>
  </si>
  <si>
    <t xml:space="preserve">SANHYE MR D                    </t>
  </si>
  <si>
    <t xml:space="preserve">JOGANAH M (SL 1301)            </t>
  </si>
  <si>
    <t xml:space="preserve">ANUTH H                        </t>
  </si>
  <si>
    <t xml:space="preserve">AUBDOOL MISS M J N             </t>
  </si>
  <si>
    <t xml:space="preserve">LUQUET-REDDY M/REDDY T         </t>
  </si>
  <si>
    <t xml:space="preserve">LOBIN A K                      </t>
  </si>
  <si>
    <t xml:space="preserve">REQUIN M S V                   </t>
  </si>
  <si>
    <t xml:space="preserve">SAMOO I                        </t>
  </si>
  <si>
    <t xml:space="preserve">BANGALEEA-DOOKHITT M           </t>
  </si>
  <si>
    <t xml:space="preserve">LUTCHMOODOO M                  </t>
  </si>
  <si>
    <t xml:space="preserve">SEGUIN MR S P/H LOAN           </t>
  </si>
  <si>
    <t xml:space="preserve">SEEWOORUTHUN MR P K            </t>
  </si>
  <si>
    <t xml:space="preserve">OMBIKA-AUKHOJEE P/056725       </t>
  </si>
  <si>
    <t xml:space="preserve">KHADAROO A/R B(SL 944)         </t>
  </si>
  <si>
    <t xml:space="preserve">SEGUN P S &amp; M J/HOME LOAN      </t>
  </si>
  <si>
    <t xml:space="preserve">SEWOCK M/037980                </t>
  </si>
  <si>
    <t xml:space="preserve">COOPOOSAMY N M (SL 2504)       </t>
  </si>
  <si>
    <t xml:space="preserve">CHEUNG CHIN M                  </t>
  </si>
  <si>
    <t>143121380</t>
  </si>
  <si>
    <t xml:space="preserve">RAMJAN S I(SL 2448)            </t>
  </si>
  <si>
    <t xml:space="preserve">BACKORY R/SL2523               </t>
  </si>
  <si>
    <t xml:space="preserve">DAR MRS B                      </t>
  </si>
  <si>
    <t>143997472</t>
  </si>
  <si>
    <t xml:space="preserve">MUTTAROOA M                    </t>
  </si>
  <si>
    <t>143997766</t>
  </si>
  <si>
    <t>143997987</t>
  </si>
  <si>
    <t>143997863</t>
  </si>
  <si>
    <t>143997553</t>
  </si>
  <si>
    <t>143997308</t>
  </si>
  <si>
    <t xml:space="preserve">APPADU N (SL2711)              </t>
  </si>
  <si>
    <t xml:space="preserve">LAFLEUR J P/M            </t>
  </si>
  <si>
    <t xml:space="preserve">APPADOO K                </t>
  </si>
  <si>
    <t xml:space="preserve">TEEMUL N B               </t>
  </si>
  <si>
    <t xml:space="preserve">YENCADOO J/049416        </t>
  </si>
  <si>
    <t xml:space="preserve">DOUCE M R S/037268       </t>
  </si>
  <si>
    <t xml:space="preserve">DOOKHITH M/037508        </t>
  </si>
  <si>
    <t>Active/Leavers</t>
  </si>
  <si>
    <t>Interest greater than 5%</t>
  </si>
  <si>
    <t>Sum of Actual loan disbursed</t>
  </si>
  <si>
    <t>TYP</t>
  </si>
  <si>
    <t>Product</t>
  </si>
  <si>
    <t>Interest rate</t>
  </si>
  <si>
    <t>Total</t>
  </si>
  <si>
    <t>Staff Mortgages</t>
  </si>
  <si>
    <t>Staff Personal Loan</t>
  </si>
  <si>
    <t>Staff Study Loan</t>
  </si>
  <si>
    <t xml:space="preserve">PURJAN MR D/SL730        </t>
  </si>
  <si>
    <t xml:space="preserve">PURJAN D                 </t>
  </si>
  <si>
    <t>Active</t>
  </si>
  <si>
    <t>143039692</t>
  </si>
  <si>
    <t>143039838</t>
  </si>
  <si>
    <t>143039951</t>
  </si>
  <si>
    <t>143040585</t>
  </si>
  <si>
    <t>143040941</t>
  </si>
  <si>
    <t>143042510</t>
  </si>
  <si>
    <t>143046621</t>
  </si>
  <si>
    <t>143046982</t>
  </si>
  <si>
    <t>143050300</t>
  </si>
  <si>
    <t>143050793</t>
  </si>
  <si>
    <t>143053334</t>
  </si>
  <si>
    <t>143060195</t>
  </si>
  <si>
    <t>143060403</t>
  </si>
  <si>
    <t>143091260</t>
  </si>
  <si>
    <t>143123529</t>
  </si>
  <si>
    <t xml:space="preserve">BEEGOO D/R (SL 1869)           </t>
  </si>
  <si>
    <t xml:space="preserve">NEEROOA-HARRAH S (SL1511)      </t>
  </si>
  <si>
    <t xml:space="preserve">VERRIERE B C(SL 2115)          </t>
  </si>
  <si>
    <t>143028852</t>
  </si>
  <si>
    <t>143028895</t>
  </si>
  <si>
    <t>143029441</t>
  </si>
  <si>
    <t>143029468</t>
  </si>
  <si>
    <t>143030334</t>
  </si>
  <si>
    <t>143030555</t>
  </si>
  <si>
    <t>143030601</t>
  </si>
  <si>
    <t>143996255</t>
  </si>
  <si>
    <t xml:space="preserve">GUNNOO S                       </t>
  </si>
  <si>
    <t>143996964</t>
  </si>
  <si>
    <t>143996484</t>
  </si>
  <si>
    <t xml:space="preserve">SOOBROYDOO N J (SL2687)        </t>
  </si>
  <si>
    <t xml:space="preserve">PERMALLOO A N(SL2664)          </t>
  </si>
  <si>
    <t xml:space="preserve">WONG SUN THIONG C(SL2680)      </t>
  </si>
  <si>
    <t xml:space="preserve">CHINNIAH C (SL 1848)           </t>
  </si>
  <si>
    <t xml:space="preserve">LOUIS M S J (SL 1845)          </t>
  </si>
  <si>
    <t xml:space="preserve">BRUNEL J F D (SL 1804)         </t>
  </si>
  <si>
    <t xml:space="preserve">GOPAUL  N (SL 1730)            </t>
  </si>
  <si>
    <t xml:space="preserve">KISTNASAMY I (SL 2122)         </t>
  </si>
  <si>
    <t xml:space="preserve">MYRTLE M S S (SL 1795)         </t>
  </si>
  <si>
    <t xml:space="preserve">DAJEE MR R R/MRS L S (RD)      </t>
  </si>
  <si>
    <t xml:space="preserve">DEEGAMBER K (SL 1401)          </t>
  </si>
  <si>
    <t xml:space="preserve">CHOONEE S B                    </t>
  </si>
  <si>
    <t xml:space="preserve">NAGAWA S S &amp;/K                 </t>
  </si>
  <si>
    <t xml:space="preserve">PARBHOO M/HLN                  </t>
  </si>
  <si>
    <t xml:space="preserve">RAMHEET M/SL1498               </t>
  </si>
  <si>
    <t xml:space="preserve">BEEGUN MR V (BVK)              </t>
  </si>
  <si>
    <t xml:space="preserve">SEEJUGUT D P                   </t>
  </si>
  <si>
    <t xml:space="preserve">GUILLEMAIN J C P/056654        </t>
  </si>
  <si>
    <t xml:space="preserve">LAI KIN A W/M-M (SL 975)       </t>
  </si>
  <si>
    <t xml:space="preserve">LOTUN L B M A                  </t>
  </si>
  <si>
    <t xml:space="preserve">PEERALLY MR F                  </t>
  </si>
  <si>
    <t xml:space="preserve">PRAVINDEN J (SL 1422)          </t>
  </si>
  <si>
    <t xml:space="preserve">BACKORY R/S S(SL 891)          </t>
  </si>
  <si>
    <t xml:space="preserve">SEEGOLUN S.D (SL 1286)         </t>
  </si>
  <si>
    <t xml:space="preserve">PONTON G /030033               </t>
  </si>
  <si>
    <t>143997146</t>
  </si>
  <si>
    <t xml:space="preserve">RAMDAURSINGH V S               </t>
  </si>
  <si>
    <t>143998606</t>
  </si>
  <si>
    <t>143999203</t>
  </si>
  <si>
    <t>143998622</t>
  </si>
  <si>
    <t xml:space="preserve">BONNAFAIRE G J L(SL2659)       </t>
  </si>
  <si>
    <t>ACTIVE</t>
  </si>
  <si>
    <t>LEAVER</t>
  </si>
  <si>
    <t xml:space="preserve">RAMDIN K K                     </t>
  </si>
  <si>
    <t xml:space="preserve">LEE SHIM M F                   </t>
  </si>
  <si>
    <t xml:space="preserve">JOGANAH-SUSTY T (SL1721)       </t>
  </si>
  <si>
    <t xml:space="preserve">DHAWOTAL C K S (SL 1766)       </t>
  </si>
  <si>
    <t xml:space="preserve">REETOO V S (SL 1834)           </t>
  </si>
  <si>
    <t xml:space="preserve">MOHAMUD B Z                    </t>
  </si>
  <si>
    <t xml:space="preserve">MOCUDE M                       </t>
  </si>
  <si>
    <t xml:space="preserve">BIGNOUX D                      </t>
  </si>
  <si>
    <t xml:space="preserve">GOPEE A K                      </t>
  </si>
  <si>
    <t xml:space="preserve">NG PING MAN P M                </t>
  </si>
  <si>
    <t xml:space="preserve">VIRASAMI H                     </t>
  </si>
  <si>
    <t xml:space="preserve">GAJADHUR P K(SL 1472)          </t>
  </si>
  <si>
    <t xml:space="preserve">APPADU N(SL 1376)              </t>
  </si>
  <si>
    <t xml:space="preserve">FOOLCHAND B                    </t>
  </si>
  <si>
    <t xml:space="preserve">BISMOHUN C                     </t>
  </si>
  <si>
    <t xml:space="preserve">HO NG-LI YUET HEE M W C F      </t>
  </si>
  <si>
    <t xml:space="preserve">COOLEN K (SL1170)              </t>
  </si>
  <si>
    <t xml:space="preserve">DHAWOTAL C                     </t>
  </si>
  <si>
    <t xml:space="preserve">MOOTHOOSAMY D S (SL 1639)      </t>
  </si>
  <si>
    <t xml:space="preserve">BUNDHUN A B                    </t>
  </si>
  <si>
    <t xml:space="preserve">WONG CHUNG L (MUACC17227)      </t>
  </si>
  <si>
    <t xml:space="preserve">BOYJONAUTH A B                 </t>
  </si>
  <si>
    <t xml:space="preserve">HASSEA A                       </t>
  </si>
  <si>
    <t xml:space="preserve">LE MERLE M                     </t>
  </si>
  <si>
    <t xml:space="preserve">TOINETTE G C                   </t>
  </si>
  <si>
    <t>143001156</t>
  </si>
  <si>
    <t xml:space="preserve">BABA M C                       </t>
  </si>
  <si>
    <t xml:space="preserve">RAMJAN S I (SL 1576)           </t>
  </si>
  <si>
    <t xml:space="preserve">ROSUNALLY B M N (SL 1557)      </t>
  </si>
  <si>
    <t xml:space="preserve">RAGOOBUR S                     </t>
  </si>
  <si>
    <t xml:space="preserve">RAMMA L/040554                 </t>
  </si>
  <si>
    <t xml:space="preserve">DAUGUET J B G (SL1710)         </t>
  </si>
  <si>
    <t xml:space="preserve">MOOSAFER M N                   </t>
  </si>
  <si>
    <t xml:space="preserve">HOSSANEE A M                   </t>
  </si>
  <si>
    <t xml:space="preserve">MAVAC J R                      </t>
  </si>
  <si>
    <t xml:space="preserve">AHOTAR N/044917                </t>
  </si>
  <si>
    <t xml:space="preserve">MUNGROO MR I/040581            </t>
  </si>
  <si>
    <t xml:space="preserve">HARDOWAR N L/045687            </t>
  </si>
  <si>
    <t xml:space="preserve">SEEGOOLAM MR G M               </t>
  </si>
  <si>
    <t xml:space="preserve">GUJJALU R                      </t>
  </si>
  <si>
    <t xml:space="preserve">UMANEE MR Y /H/LOAN            </t>
  </si>
  <si>
    <t xml:space="preserve">VELLIN N/HOUSE LN              </t>
  </si>
  <si>
    <t xml:space="preserve">WONG YUEN L /033633            </t>
  </si>
  <si>
    <t xml:space="preserve">NG PING MAN CMBVK/045568       </t>
  </si>
  <si>
    <t xml:space="preserve">THANNOO S                      </t>
  </si>
  <si>
    <t xml:space="preserve">GUNPUTRAR MG (SL1877)          </t>
  </si>
  <si>
    <t xml:space="preserve">ATCHIA AAHA/R B (SL 1831)      </t>
  </si>
  <si>
    <t>143001636</t>
  </si>
  <si>
    <t>143002330</t>
  </si>
  <si>
    <t>143002551</t>
  </si>
  <si>
    <t>143003922</t>
  </si>
  <si>
    <t>143004279</t>
  </si>
  <si>
    <t>143005313</t>
  </si>
  <si>
    <t>143005364</t>
  </si>
  <si>
    <t xml:space="preserve">RAMJAN S J (SL 1765)           </t>
  </si>
  <si>
    <t xml:space="preserve">KHODADIN B                     </t>
  </si>
  <si>
    <t xml:space="preserve">FRAPPIER J C/M T               </t>
  </si>
  <si>
    <t xml:space="preserve">KEESOONY A                     </t>
  </si>
  <si>
    <t xml:space="preserve">LOUIS M                        </t>
  </si>
  <si>
    <t xml:space="preserve">LUCHMUN SL (SL 1667)           </t>
  </si>
  <si>
    <t xml:space="preserve">GUNPUTRAR J (SL 1990)          </t>
  </si>
  <si>
    <t xml:space="preserve">JAMOOKEEAH P K (SL 1602)       </t>
  </si>
  <si>
    <t xml:space="preserve">LAI CHOO NYYLC (SL1926)        </t>
  </si>
  <si>
    <t xml:space="preserve">EMRITH N(SL 1993)              </t>
  </si>
  <si>
    <t xml:space="preserve">MUNGROO I M (SL 1889)          </t>
  </si>
  <si>
    <t xml:space="preserve">MOOTHOOSAMY D S (SL1940)       </t>
  </si>
  <si>
    <t xml:space="preserve">MUNBODH-BEEHARRY R(SL1014      </t>
  </si>
  <si>
    <t xml:space="preserve">FRAPPIER J                     </t>
  </si>
  <si>
    <t xml:space="preserve">BERNON MR J                    </t>
  </si>
  <si>
    <t xml:space="preserve">MUNBODH-BEEHARRY R(SL1013      </t>
  </si>
  <si>
    <t xml:space="preserve">BEEKOMSING R                   </t>
  </si>
  <si>
    <t xml:space="preserve">ROUSSEL P M                    </t>
  </si>
  <si>
    <t xml:space="preserve">BYRAUB A A I                   </t>
  </si>
  <si>
    <t xml:space="preserve">LIM AH TOCK M                  </t>
  </si>
  <si>
    <t xml:space="preserve">WONG TEK KONG W/DHSE           </t>
  </si>
  <si>
    <t xml:space="preserve">CHUNG KIM YUEN M (SL1413)      </t>
  </si>
  <si>
    <t xml:space="preserve">WOODUN MRS A                   </t>
  </si>
  <si>
    <t xml:space="preserve">NARAINEN D C (SL 1409)         </t>
  </si>
  <si>
    <t>143005771</t>
  </si>
  <si>
    <t>143005852</t>
  </si>
  <si>
    <t>143008185</t>
  </si>
  <si>
    <t>143008827</t>
  </si>
  <si>
    <t>143010155</t>
  </si>
  <si>
    <t>143010619</t>
  </si>
  <si>
    <t>143010732</t>
  </si>
  <si>
    <t>143010740</t>
  </si>
  <si>
    <t xml:space="preserve">GRENADE C M                    </t>
  </si>
  <si>
    <t xml:space="preserve">BEEGUN V K EL                  </t>
  </si>
  <si>
    <t xml:space="preserve">PASNIN Y D (SL 1182)           </t>
  </si>
  <si>
    <t xml:space="preserve">DEENOO R                       </t>
  </si>
  <si>
    <t xml:space="preserve">DAWAKING G O                   </t>
  </si>
  <si>
    <t xml:space="preserve">AUNUND J (SL 1218)             </t>
  </si>
  <si>
    <t xml:space="preserve">BEEHARRY M                     </t>
  </si>
  <si>
    <t xml:space="preserve">MURTHEN M P C                  </t>
  </si>
  <si>
    <t xml:space="preserve">BUNDHOO B S                    </t>
  </si>
  <si>
    <t xml:space="preserve">MOOSUN N S(SL 1561)            </t>
  </si>
  <si>
    <t xml:space="preserve">WOOMCHURN A P/SL1453           </t>
  </si>
  <si>
    <t xml:space="preserve">DHAWOTAL MR C K S              </t>
  </si>
  <si>
    <t xml:space="preserve">HOPENG M J J (SL 1668)         </t>
  </si>
  <si>
    <t xml:space="preserve">BHAWANI PERMAL V/M             </t>
  </si>
  <si>
    <t xml:space="preserve">JANKEE S                       </t>
  </si>
  <si>
    <t xml:space="preserve">CORNETTE H R (SL 1238)         </t>
  </si>
  <si>
    <t xml:space="preserve">BAUDA M L P                    </t>
  </si>
  <si>
    <t xml:space="preserve">NADAL J V                      </t>
  </si>
  <si>
    <t xml:space="preserve">OODIT H(MUACC15784)            </t>
  </si>
  <si>
    <t xml:space="preserve">HURREERAM B S                  </t>
  </si>
  <si>
    <t xml:space="preserve">SEEGOOLAM B T                  </t>
  </si>
  <si>
    <t xml:space="preserve">MADHUB Y (SL 1645)             </t>
  </si>
  <si>
    <t xml:space="preserve">ROMEO S                        </t>
  </si>
  <si>
    <t xml:space="preserve">COOPOOSAMY MR D/MRS N          </t>
  </si>
  <si>
    <t xml:space="preserve">LAI CHOO MR J D/MRS N          </t>
  </si>
  <si>
    <t xml:space="preserve">SUSTY P (SL 1298)              </t>
  </si>
  <si>
    <t xml:space="preserve">CHINNIAH MR D/V (SL 837)       </t>
  </si>
  <si>
    <t xml:space="preserve">BALLACK K                      </t>
  </si>
  <si>
    <t xml:space="preserve">FRANCISQUE G B &amp;MNL/HM LN      </t>
  </si>
  <si>
    <t xml:space="preserve">GRENADE C /036367              </t>
  </si>
  <si>
    <t xml:space="preserve">DOUCE MS M R S/041305          </t>
  </si>
  <si>
    <t xml:space="preserve">NELSON M A S/057383            </t>
  </si>
  <si>
    <t xml:space="preserve">FRAPPIER J C                   </t>
  </si>
  <si>
    <t>143994112</t>
  </si>
  <si>
    <t xml:space="preserve">BISMOHUN L                     </t>
  </si>
  <si>
    <t xml:space="preserve">TEELWAH J                      </t>
  </si>
  <si>
    <t xml:space="preserve">REESAUL P                      </t>
  </si>
  <si>
    <t>143015009</t>
  </si>
  <si>
    <t>143015130</t>
  </si>
  <si>
    <t>143015750</t>
  </si>
  <si>
    <t xml:space="preserve">LAI CHOO J D                   </t>
  </si>
  <si>
    <t xml:space="preserve">ROSE J Y R                     </t>
  </si>
  <si>
    <t>141994549</t>
  </si>
  <si>
    <t>141995456</t>
  </si>
  <si>
    <t>143000109</t>
  </si>
  <si>
    <t>143000273</t>
  </si>
  <si>
    <t xml:space="preserve">SANSFACON M V            </t>
  </si>
  <si>
    <t xml:space="preserve">LAFLEUR M B J P(SL 1777) </t>
  </si>
  <si>
    <t>Acc</t>
  </si>
  <si>
    <t>141000438</t>
  </si>
  <si>
    <t>141012479</t>
  </si>
  <si>
    <t xml:space="preserve">ISSUR R S R(SL2500)            </t>
  </si>
  <si>
    <t xml:space="preserve">OODIT H(SL 2521)               </t>
  </si>
  <si>
    <t xml:space="preserve">GUNPUTRAR M(SL 2511)           </t>
  </si>
  <si>
    <t>143986691</t>
  </si>
  <si>
    <t xml:space="preserve">RAMBOCUS C S(SL 2337)          </t>
  </si>
  <si>
    <t>141067761</t>
  </si>
  <si>
    <t>141068318</t>
  </si>
  <si>
    <t>141080741</t>
  </si>
  <si>
    <t>141083619</t>
  </si>
  <si>
    <t>141087487</t>
  </si>
  <si>
    <t xml:space="preserve">GOPAUL N                       </t>
  </si>
  <si>
    <t xml:space="preserve">KOOLOMUTH-RAMFUL T(SL2106      </t>
  </si>
  <si>
    <t xml:space="preserve">RAMKISSOON S(SL 1949)          </t>
  </si>
  <si>
    <t xml:space="preserve">RAMDHARY A (SL 2105)           </t>
  </si>
  <si>
    <t xml:space="preserve">GUNNESS S B (SL 2084)          </t>
  </si>
  <si>
    <t xml:space="preserve">MOSUN ALLY MMP (SL 2079)       </t>
  </si>
  <si>
    <t xml:space="preserve">RAMJATUN S (SL 2061)           </t>
  </si>
  <si>
    <t xml:space="preserve">SHAM R (SL1691)                </t>
  </si>
  <si>
    <t xml:space="preserve">COLLAPPEN J (SL 2096)          </t>
  </si>
  <si>
    <t xml:space="preserve">TUPSY N/SL1986                 </t>
  </si>
  <si>
    <t xml:space="preserve">RUCHCHAN N                     </t>
  </si>
  <si>
    <t xml:space="preserve">ASERIGADU H B R(SL1989)        </t>
  </si>
  <si>
    <t xml:space="preserve">GEORGETTE B W/SL2060           </t>
  </si>
  <si>
    <t xml:space="preserve">GNANY D H (SL 1993)            </t>
  </si>
  <si>
    <t xml:space="preserve">GELLE MAS (SL 1988)            </t>
  </si>
  <si>
    <t xml:space="preserve">RAMHEET M (SL 2047)            </t>
  </si>
  <si>
    <t xml:space="preserve">BEEHARRY-BOHOORUN(SL 1880      </t>
  </si>
  <si>
    <t xml:space="preserve">GOORRIAH K Y S/SL1751          </t>
  </si>
  <si>
    <t xml:space="preserve">SAURAH A (SL 1890)             </t>
  </si>
  <si>
    <t xml:space="preserve">BAUHADOOR F                    </t>
  </si>
  <si>
    <t xml:space="preserve">SUSTY P (SL 1998)              </t>
  </si>
  <si>
    <t xml:space="preserve">RAMDOYAL N                     </t>
  </si>
  <si>
    <t xml:space="preserve">ROSUNALLY N                    </t>
  </si>
  <si>
    <t xml:space="preserve">RAMEN M C D(SL 1681)           </t>
  </si>
  <si>
    <t xml:space="preserve">LALSING RR (SL 2053)           </t>
  </si>
  <si>
    <t xml:space="preserve">NANDHUB N (SL 2119)            </t>
  </si>
  <si>
    <t xml:space="preserve">RAYNAL J M V N(SL 2023)        </t>
  </si>
  <si>
    <t xml:space="preserve">JHABEEMISSUR J C/055899        </t>
  </si>
  <si>
    <t xml:space="preserve">SERVANSING SBDVL/C/HME LN      </t>
  </si>
  <si>
    <t xml:space="preserve">BURRUTH K/056291               </t>
  </si>
  <si>
    <t xml:space="preserve">JHOWRY MR D P                  </t>
  </si>
  <si>
    <t xml:space="preserve">SOOKAHET C                     </t>
  </si>
  <si>
    <t xml:space="preserve">CHONG LEUNG P/055847           </t>
  </si>
  <si>
    <t xml:space="preserve">RAMCHURN K/055029              </t>
  </si>
  <si>
    <t>141059424</t>
  </si>
  <si>
    <t xml:space="preserve">ROWJEE M B               </t>
  </si>
  <si>
    <t xml:space="preserve">AHOTAR N                 </t>
  </si>
  <si>
    <t>143017125</t>
  </si>
  <si>
    <t>143017532</t>
  </si>
  <si>
    <t>143017648</t>
  </si>
  <si>
    <t>143018946</t>
  </si>
  <si>
    <t>143018997</t>
  </si>
  <si>
    <t>143524191</t>
  </si>
  <si>
    <t xml:space="preserve">BABOORAM MR B OR MRS M         </t>
  </si>
  <si>
    <t>143021289</t>
  </si>
  <si>
    <t>143021777</t>
  </si>
  <si>
    <t>143021912</t>
  </si>
  <si>
    <t>143022269</t>
  </si>
  <si>
    <t>143022323</t>
  </si>
  <si>
    <t xml:space="preserve">LOUIS MR H K (LHK)             </t>
  </si>
  <si>
    <t xml:space="preserve">KONG KAM WA N K                </t>
  </si>
  <si>
    <t xml:space="preserve">FRANCOIS I A W/042950    </t>
  </si>
  <si>
    <t xml:space="preserve">BEEHARRY N J             </t>
  </si>
  <si>
    <t>143026558</t>
  </si>
  <si>
    <t>143026760</t>
  </si>
  <si>
    <t>143026817</t>
  </si>
  <si>
    <t>143027252</t>
  </si>
  <si>
    <t>143027430</t>
  </si>
  <si>
    <t>143027775</t>
  </si>
  <si>
    <t>143027929</t>
  </si>
  <si>
    <t>143998096</t>
  </si>
  <si>
    <t xml:space="preserve">KISHTO H                       </t>
  </si>
  <si>
    <t>143997669</t>
  </si>
  <si>
    <t xml:space="preserve">PYNDIAH M A S                  </t>
  </si>
  <si>
    <t xml:space="preserve">PHILIPPE J R T(SL 2181)        </t>
  </si>
  <si>
    <t xml:space="preserve">REEGA A                        </t>
  </si>
  <si>
    <t xml:space="preserve">REEKHAYE H                     </t>
  </si>
  <si>
    <t xml:space="preserve">ROGBEER-ANSELINE T(SL2147      </t>
  </si>
  <si>
    <t xml:space="preserve">SANHYE P/SL2162                </t>
  </si>
  <si>
    <t xml:space="preserve">SEECHURN-LUCHMUN K             </t>
  </si>
  <si>
    <t xml:space="preserve">SIBARTIE P                     </t>
  </si>
  <si>
    <t xml:space="preserve">SOOBROYDOO N J                 </t>
  </si>
  <si>
    <t xml:space="preserve">SUNEECHUR K                    </t>
  </si>
  <si>
    <t xml:space="preserve">THERANCE-GUNGARAM M I C        </t>
  </si>
  <si>
    <t xml:space="preserve">VAYAVOOREE T                   </t>
  </si>
  <si>
    <t xml:space="preserve">LAFLEUR M B J P(SL 1985) </t>
  </si>
  <si>
    <t xml:space="preserve">RAMDHARY A (SL 1736)     </t>
  </si>
  <si>
    <t xml:space="preserve">RAMDHARY A               </t>
  </si>
  <si>
    <t xml:space="preserve">RAHEEMEEA M A            </t>
  </si>
  <si>
    <t xml:space="preserve">THAUNOO P                </t>
  </si>
  <si>
    <t xml:space="preserve">MALLECK M B K            </t>
  </si>
  <si>
    <t xml:space="preserve">SHEIK MAHOMOD M N        </t>
  </si>
  <si>
    <t xml:space="preserve">VINGTASAMY M L S         </t>
  </si>
  <si>
    <t xml:space="preserve">NG FOONG LEE M P F       </t>
  </si>
  <si>
    <t xml:space="preserve">CURPEN S P               </t>
  </si>
  <si>
    <t xml:space="preserve">JOMADAR R V K            </t>
  </si>
  <si>
    <t xml:space="preserve">CALLEE POINEN L B        </t>
  </si>
  <si>
    <t xml:space="preserve">DAUGUET J G              </t>
  </si>
  <si>
    <t>143022668</t>
  </si>
  <si>
    <t>143028151</t>
  </si>
  <si>
    <t xml:space="preserve">ANTHONY M D S                  </t>
  </si>
  <si>
    <t>143992977</t>
  </si>
  <si>
    <t>143126471</t>
  </si>
  <si>
    <t>143998185</t>
  </si>
  <si>
    <t>143996956</t>
  </si>
  <si>
    <t xml:space="preserve">SOKAPPADU A N                  </t>
  </si>
  <si>
    <t xml:space="preserve">TEEROOVENGADUM (SL 2703)       </t>
  </si>
  <si>
    <t>143992969</t>
  </si>
  <si>
    <t>143993078</t>
  </si>
  <si>
    <t>SHORT NAME</t>
  </si>
  <si>
    <t>OPENED</t>
  </si>
  <si>
    <t>EXPIRY</t>
  </si>
  <si>
    <t xml:space="preserve">CUTTAREE N/039802              </t>
  </si>
  <si>
    <t xml:space="preserve">PAREIMA S                      </t>
  </si>
  <si>
    <t xml:space="preserve">HOSSENNY M N/039977            </t>
  </si>
  <si>
    <t xml:space="preserve">LEBON M G J                    </t>
  </si>
  <si>
    <t xml:space="preserve">RAMUTH B                       </t>
  </si>
  <si>
    <t xml:space="preserve">BANGALEEA-DOOKHITT M D         </t>
  </si>
  <si>
    <t xml:space="preserve">DEEGAMBER K                    </t>
  </si>
  <si>
    <t xml:space="preserve">BAGRATEE R                     </t>
  </si>
  <si>
    <t xml:space="preserve">HUNG HAN YUN S                 </t>
  </si>
  <si>
    <t xml:space="preserve">MUNGER S N N                   </t>
  </si>
  <si>
    <t>143130037</t>
  </si>
  <si>
    <t>143097757</t>
  </si>
  <si>
    <t>143993396</t>
  </si>
  <si>
    <t xml:space="preserve">SREENEEBUS D                   </t>
  </si>
  <si>
    <t xml:space="preserve">FAKEERMAHAMOOD I               </t>
  </si>
  <si>
    <t xml:space="preserve">NEELAMBUR P                    </t>
  </si>
  <si>
    <t xml:space="preserve">VIRASAMI N                     </t>
  </si>
  <si>
    <t xml:space="preserve">YOUNG SIONG FAT Y S S          </t>
  </si>
  <si>
    <t xml:space="preserve">LOUIS H K                      </t>
  </si>
  <si>
    <t xml:space="preserve">ADESSAYM C K                   </t>
  </si>
  <si>
    <t xml:space="preserve">KOWLESSUREE M M S              </t>
  </si>
  <si>
    <t xml:space="preserve">PERMALLOO A N (SL 2021)        </t>
  </si>
  <si>
    <t xml:space="preserve">DAUGUET J                      </t>
  </si>
  <si>
    <t xml:space="preserve">ANTOINETTE M J (SL 1982)       </t>
  </si>
  <si>
    <t xml:space="preserve">YENCADOO S (SL 1698)           </t>
  </si>
  <si>
    <t xml:space="preserve">BEEHARRY N (SL 2130)           </t>
  </si>
  <si>
    <t xml:space="preserve">NEMCHAND S S(SL 1814)          </t>
  </si>
  <si>
    <t xml:space="preserve">ROSELANE P D C (SL2022)        </t>
  </si>
  <si>
    <t xml:space="preserve">CHAN YEW P-AKHOUN (SL2093      </t>
  </si>
  <si>
    <t xml:space="preserve">THAUNOO P(SL 2108)             </t>
  </si>
  <si>
    <t xml:space="preserve">EMMANUEL M                     </t>
  </si>
  <si>
    <t xml:space="preserve">KISHTO H (SL2044)              </t>
  </si>
  <si>
    <t xml:space="preserve">LABROSSE J R K (SL 1811)       </t>
  </si>
  <si>
    <t xml:space="preserve">MISS SHABINA AZRAH SAWD M      </t>
  </si>
  <si>
    <t xml:space="preserve">JHURRY J(SL 1767)              </t>
  </si>
  <si>
    <t xml:space="preserve">WONG SUN THIONG T-SL 1723      </t>
  </si>
  <si>
    <t xml:space="preserve">PERMALLOO R N(SL 2151)         </t>
  </si>
  <si>
    <t xml:space="preserve">DALLOO H                       </t>
  </si>
  <si>
    <t xml:space="preserve">RAGHOONANDUN P                 </t>
  </si>
  <si>
    <t xml:space="preserve">ELLAHEBOX B M                  </t>
  </si>
  <si>
    <t xml:space="preserve">HUNGLEY J O G                  </t>
  </si>
  <si>
    <t xml:space="preserve">WOOSAREE S S                   </t>
  </si>
  <si>
    <t xml:space="preserve">LOUISE M J S                   </t>
  </si>
  <si>
    <t xml:space="preserve">MOOTOOSAMY J F                 </t>
  </si>
  <si>
    <t xml:space="preserve">SAM S                          </t>
  </si>
  <si>
    <t xml:space="preserve">NAYNA M J                      </t>
  </si>
  <si>
    <t xml:space="preserve">BEEHARRY R                     </t>
  </si>
  <si>
    <t xml:space="preserve">VENCATASAMY K R                </t>
  </si>
  <si>
    <t xml:space="preserve">ARNASSALON M (SL 2070)         </t>
  </si>
  <si>
    <t xml:space="preserve">ILLAHIBACCUS B W(SL 1928)      </t>
  </si>
  <si>
    <t xml:space="preserve">MARJOLIN J (SL 2080)           </t>
  </si>
  <si>
    <t xml:space="preserve">LACHICOREE J                   </t>
  </si>
  <si>
    <t xml:space="preserve">LAFLEUR M K R (SL 1947)        </t>
  </si>
  <si>
    <t xml:space="preserve">VERRIERE B C (SL 1788)         </t>
  </si>
  <si>
    <t xml:space="preserve">LIM AH LAN K F (SL1780)        </t>
  </si>
  <si>
    <t xml:space="preserve">SANHYE K(SL 2097)              </t>
  </si>
  <si>
    <t>141085522</t>
  </si>
  <si>
    <t>143000354</t>
  </si>
  <si>
    <t xml:space="preserve">BEESOON S                      </t>
  </si>
  <si>
    <t>143011933</t>
  </si>
  <si>
    <t xml:space="preserve">LI MUI SANG B/048237           </t>
  </si>
  <si>
    <t>143017095</t>
  </si>
  <si>
    <t xml:space="preserve">JOGARAH V &amp;/V /H LN            </t>
  </si>
  <si>
    <t>143034089</t>
  </si>
  <si>
    <t>143036278</t>
  </si>
  <si>
    <t xml:space="preserve">CASSY B B                      </t>
  </si>
  <si>
    <t>143060004</t>
  </si>
  <si>
    <t xml:space="preserve">GOPYCHAND S (SL 2007)          </t>
  </si>
  <si>
    <t>143060349</t>
  </si>
  <si>
    <t xml:space="preserve">GOPYCHAND SG (SL 1944)         </t>
  </si>
  <si>
    <t>143123677</t>
  </si>
  <si>
    <t xml:space="preserve">LAMALETIE J J A(SL 1996)       </t>
  </si>
  <si>
    <t>143123715</t>
  </si>
  <si>
    <t xml:space="preserve">VENCATASAMY K R (SL 1460)      </t>
  </si>
  <si>
    <t>143546802</t>
  </si>
  <si>
    <t xml:space="preserve">RUGGOO N D (SL 1984)           </t>
  </si>
  <si>
    <t>143990109</t>
  </si>
  <si>
    <t xml:space="preserve">FRANCOIS P                     </t>
  </si>
  <si>
    <t>143991210</t>
  </si>
  <si>
    <t>143991970</t>
  </si>
  <si>
    <t>143145840</t>
  </si>
  <si>
    <t xml:space="preserve">DEVALET L S (SL 2155)          </t>
  </si>
  <si>
    <t>143993868</t>
  </si>
  <si>
    <t>143979326</t>
  </si>
  <si>
    <t xml:space="preserve">GOPYCHAND(SL2313)              </t>
  </si>
  <si>
    <t>143121488</t>
  </si>
  <si>
    <t xml:space="preserve">SIOU M J A (SL 2368)           </t>
  </si>
  <si>
    <t>143992632</t>
  </si>
  <si>
    <t>141999044</t>
  </si>
  <si>
    <t>143994724</t>
  </si>
  <si>
    <t xml:space="preserve">BATHILDE J - L K               </t>
  </si>
  <si>
    <t>143989801</t>
  </si>
  <si>
    <t xml:space="preserve">GOPAUL K(SL 2498)              </t>
  </si>
  <si>
    <t>143996026</t>
  </si>
  <si>
    <t>143996298</t>
  </si>
  <si>
    <t>143996670</t>
  </si>
  <si>
    <t>143989259</t>
  </si>
  <si>
    <t>143996360</t>
  </si>
  <si>
    <t>143996492</t>
  </si>
  <si>
    <t>143956164</t>
  </si>
  <si>
    <t xml:space="preserve">ABDOOL RAHEEM F Z(SL2600)      </t>
  </si>
  <si>
    <t>143997634</t>
  </si>
  <si>
    <t>143923398</t>
  </si>
  <si>
    <t xml:space="preserve">BUNDHUN B A(SL2773)            </t>
  </si>
  <si>
    <t>143998827</t>
  </si>
  <si>
    <t xml:space="preserve">RAYAPEN L O                    </t>
  </si>
  <si>
    <t xml:space="preserve">JOOTUN A                       </t>
  </si>
  <si>
    <t xml:space="preserve">COOSHNEA P                     </t>
  </si>
  <si>
    <t xml:space="preserve">RAMNARAIN J S                  </t>
  </si>
  <si>
    <t xml:space="preserve">JOWREE J S/043599              </t>
  </si>
  <si>
    <t xml:space="preserve">JAUMEER M K/052626             </t>
  </si>
  <si>
    <t xml:space="preserve">DOOKHEEA L                     </t>
  </si>
  <si>
    <t xml:space="preserve">DOOKHEE M D J                  </t>
  </si>
  <si>
    <t xml:space="preserve">CASTAGNETTE M C                </t>
  </si>
  <si>
    <t xml:space="preserve">HATTEEA S I/041085             </t>
  </si>
  <si>
    <t xml:space="preserve">ANSEEREEGANOO S                </t>
  </si>
  <si>
    <t xml:space="preserve">RAVAT MR J P D/HL              </t>
  </si>
  <si>
    <t xml:space="preserve">BEEGUN V K (SL 1002)           </t>
  </si>
  <si>
    <t xml:space="preserve">SANASSY A D                    </t>
  </si>
  <si>
    <t xml:space="preserve">ANSEEREEGANOO D                </t>
  </si>
  <si>
    <t xml:space="preserve">TAJOO D                        </t>
  </si>
  <si>
    <t xml:space="preserve">JAHANGEER M I                  </t>
  </si>
  <si>
    <t xml:space="preserve">LAROULETTE M                   </t>
  </si>
  <si>
    <t xml:space="preserve">SAMINADEN L H J                </t>
  </si>
  <si>
    <t xml:space="preserve">PHILIPPE J R T                 </t>
  </si>
  <si>
    <t xml:space="preserve">BAPPOO-HUNEEWOTH R A           </t>
  </si>
  <si>
    <t xml:space="preserve">MUNGUR M Z Y                   </t>
  </si>
  <si>
    <t xml:space="preserve">GUNGAH V                       </t>
  </si>
  <si>
    <t xml:space="preserve">PONTON L G A                   </t>
  </si>
  <si>
    <t xml:space="preserve">CHUTTOOR V                     </t>
  </si>
  <si>
    <t xml:space="preserve">HARDOWAR N L                   </t>
  </si>
  <si>
    <t xml:space="preserve">BALLUCK K                      </t>
  </si>
  <si>
    <t xml:space="preserve">KUNDASAWMY P(033917)           </t>
  </si>
  <si>
    <t xml:space="preserve">SAM S/052112                   </t>
  </si>
  <si>
    <t xml:space="preserve">BIGNOUX D F(BF)                </t>
  </si>
  <si>
    <t xml:space="preserve">NARALLOO A                     </t>
  </si>
  <si>
    <t xml:space="preserve">TAVISHKA JOGANAH-S(SL1299      </t>
  </si>
  <si>
    <t xml:space="preserve">BOURQUIN C                     </t>
  </si>
  <si>
    <t xml:space="preserve">BUNDHUN D/A                    </t>
  </si>
  <si>
    <t xml:space="preserve">SUMPUTH K K                    </t>
  </si>
  <si>
    <t xml:space="preserve">MOMPLE J R D(SL 2517)          </t>
  </si>
  <si>
    <t xml:space="preserve">BULDAWA P (SL 1270)            </t>
  </si>
  <si>
    <t xml:space="preserve">NARENDRA A/ (SL 1246)          </t>
  </si>
  <si>
    <t xml:space="preserve">DAUMOO U P                     </t>
  </si>
  <si>
    <t xml:space="preserve">CHENGADOO G                    </t>
  </si>
  <si>
    <t xml:space="preserve">COLLAPPEN J                    </t>
  </si>
  <si>
    <t xml:space="preserve">SORAYA P                       </t>
  </si>
  <si>
    <t xml:space="preserve">MUDHOO B N                     </t>
  </si>
  <si>
    <t xml:space="preserve">FLEURANT M C N(MUACC25181      </t>
  </si>
  <si>
    <t xml:space="preserve">LAVERDURE L R M                </t>
  </si>
  <si>
    <t xml:space="preserve">RAMDEEN U N                    </t>
  </si>
  <si>
    <t xml:space="preserve">PHILIPS S E                    </t>
  </si>
  <si>
    <t xml:space="preserve">GARSEE A                       </t>
  </si>
  <si>
    <t xml:space="preserve">BACKORY R (SL 1610)            </t>
  </si>
  <si>
    <t xml:space="preserve">REEGA A/053240                 </t>
  </si>
  <si>
    <t xml:space="preserve">SOUCIANT N/054484              </t>
  </si>
  <si>
    <t xml:space="preserve">RAVAT MR J P/MRS N H-LOAN      </t>
  </si>
  <si>
    <t xml:space="preserve">LOBIN J (SL 1622)              </t>
  </si>
  <si>
    <t xml:space="preserve">LAFLEUR K/ R                   </t>
  </si>
  <si>
    <t xml:space="preserve">NANDHUB N                      </t>
  </si>
  <si>
    <t xml:space="preserve">LABROSSE J R K                 </t>
  </si>
  <si>
    <t xml:space="preserve">JAGANAH G                      </t>
  </si>
  <si>
    <t xml:space="preserve">FATEHMAMODE M B C L            </t>
  </si>
  <si>
    <t xml:space="preserve">CHAN KAM M K                   </t>
  </si>
  <si>
    <t>143997405</t>
  </si>
  <si>
    <t xml:space="preserve">BEEGOO D                       </t>
  </si>
  <si>
    <t>143997677</t>
  </si>
  <si>
    <t xml:space="preserve">DEONARAIN M K                  </t>
  </si>
  <si>
    <t xml:space="preserve">DOOKHITH B N                   </t>
  </si>
  <si>
    <t xml:space="preserve">LAI CHOO N Y Y                 </t>
  </si>
  <si>
    <t>L&amp;A</t>
  </si>
  <si>
    <t>Other Assets</t>
  </si>
  <si>
    <t>Cash and cash equivalents</t>
  </si>
  <si>
    <t>PERSONNEL EXPENSES</t>
  </si>
  <si>
    <t>INTEREST INCOME</t>
  </si>
  <si>
    <t>143034240</t>
  </si>
  <si>
    <t>143034496</t>
  </si>
  <si>
    <t>143034968</t>
  </si>
  <si>
    <t>143035646</t>
  </si>
  <si>
    <t>143035859</t>
  </si>
  <si>
    <t>143035980</t>
  </si>
  <si>
    <t>143036391</t>
  </si>
  <si>
    <t>143036499</t>
  </si>
  <si>
    <t>143036782</t>
  </si>
  <si>
    <t>143036871</t>
  </si>
  <si>
    <t xml:space="preserve">LABELLE H(SL2650)              </t>
  </si>
  <si>
    <t xml:space="preserve">WOOMCHURN-KEESOONY(SL2637      </t>
  </si>
  <si>
    <t>143990605</t>
  </si>
  <si>
    <t xml:space="preserve">BHAWANI-PERMAL V(SL 2124)      </t>
  </si>
  <si>
    <t xml:space="preserve">GARSEE L(SL 2129)              </t>
  </si>
  <si>
    <t xml:space="preserve">RAMLOLL N                      </t>
  </si>
  <si>
    <t xml:space="preserve">NG YING KWONG K K              </t>
  </si>
  <si>
    <t xml:space="preserve">JEEBODH I                      </t>
  </si>
  <si>
    <t xml:space="preserve">RAMCHURN K                     </t>
  </si>
  <si>
    <t xml:space="preserve">LOCHUN T A                     </t>
  </si>
  <si>
    <t xml:space="preserve">BEEHARRY-BOHOORUN(SL2800)      </t>
  </si>
  <si>
    <t xml:space="preserve">BAPPOO-HUNEEWOTH R(SL2772      </t>
  </si>
  <si>
    <t>Time elapsed between origination and reporting date</t>
  </si>
  <si>
    <t>Cumulative interest upto reporting period (Market rate)</t>
  </si>
  <si>
    <t>Cumulative interest upto reporting period (contractual rate)</t>
  </si>
  <si>
    <t>FRANCOIS I A W MUACC18755</t>
  </si>
  <si>
    <t>DOOBOREE V D(MU ACC 19941</t>
  </si>
  <si>
    <t>143030733</t>
  </si>
  <si>
    <t>143031187</t>
  </si>
  <si>
    <t>143031780</t>
  </si>
  <si>
    <t>A will be replaced by B of previous month</t>
  </si>
  <si>
    <t>B will populated automatically from the main work sheet</t>
  </si>
  <si>
    <t>C Adjustment entry will be automatically calculated</t>
  </si>
  <si>
    <t>The reporting period and the loan data needs to be changed as necessary</t>
  </si>
  <si>
    <t xml:space="preserve">COOSNAPA B K/SL1999      </t>
  </si>
  <si>
    <t>Behavioural life of the loan (mortgage)</t>
  </si>
  <si>
    <t>Behavioural life of the loan (Staff loan)</t>
  </si>
  <si>
    <t>Behavioural life of the loan (study)</t>
  </si>
  <si>
    <t>Product identifier Name/Code/type</t>
  </si>
  <si>
    <t>Maturity date</t>
  </si>
  <si>
    <t xml:space="preserve">SAMBHOOLAUL R//057384          </t>
  </si>
  <si>
    <t>Expected service life</t>
  </si>
  <si>
    <t>Exchange Rate</t>
  </si>
  <si>
    <t>Impact (LCY)</t>
  </si>
  <si>
    <t>Impact (£)</t>
  </si>
  <si>
    <t>Check should be 0</t>
  </si>
  <si>
    <t xml:space="preserve">LEE MO LIN W S Y               </t>
  </si>
  <si>
    <t xml:space="preserve">NG PING MAN M A/044484         </t>
  </si>
  <si>
    <t xml:space="preserve">JHURRY J                       </t>
  </si>
  <si>
    <t xml:space="preserve">BUNDHUN A B/D(SL932)           </t>
  </si>
  <si>
    <t xml:space="preserve">RAMROOP P K                    </t>
  </si>
  <si>
    <t xml:space="preserve">NUNKOO-HEERWA(MUACC61759)      </t>
  </si>
  <si>
    <t>143996379</t>
  </si>
  <si>
    <t xml:space="preserve">ROJOA N B H B                  </t>
  </si>
  <si>
    <t xml:space="preserve">BASOANAH S B(SL 2427)          </t>
  </si>
  <si>
    <t>143125955</t>
  </si>
  <si>
    <t xml:space="preserve">JANKEE S J (SL 2438)           </t>
  </si>
  <si>
    <t>143126765</t>
  </si>
  <si>
    <t xml:space="preserve">AUGUSTIN E C(SL 2395)          </t>
  </si>
  <si>
    <t xml:space="preserve">APPASAMY A J Y/A(SL 2057)      </t>
  </si>
  <si>
    <t xml:space="preserve">SEEGOLUN L(SL 2417)            </t>
  </si>
  <si>
    <t xml:space="preserve">JEEBODH I (SL 2408)            </t>
  </si>
  <si>
    <t xml:space="preserve">DEELJORE L K (SL 2421)         </t>
  </si>
  <si>
    <t xml:space="preserve">BALLOO E (SL2439)              </t>
  </si>
  <si>
    <t xml:space="preserve">PYNDIAH M A S P(SL2363)        </t>
  </si>
  <si>
    <t xml:space="preserve">ATCHIA M A H                   </t>
  </si>
  <si>
    <t xml:space="preserve">ALECHE MR T/MRS S/HSELN1       </t>
  </si>
  <si>
    <t xml:space="preserve">JANKEE R K/046539              </t>
  </si>
  <si>
    <t xml:space="preserve">GOKULSING P                    </t>
  </si>
  <si>
    <t xml:space="preserve">HASSEA S/048902                </t>
  </si>
  <si>
    <t xml:space="preserve">DOWLUT-BEEBEEJAUN/047363       </t>
  </si>
  <si>
    <t xml:space="preserve">RAMKISSOON S/046677            </t>
  </si>
  <si>
    <t xml:space="preserve">NORUTHUN LATCHMUDOO T          </t>
  </si>
  <si>
    <t xml:space="preserve">JOGANAH T                      </t>
  </si>
  <si>
    <t xml:space="preserve">APPASAMY D                     </t>
  </si>
  <si>
    <t xml:space="preserve">ALIPHON A J N/D M A M          </t>
  </si>
  <si>
    <t xml:space="preserve">BEEGUN V K                     </t>
  </si>
  <si>
    <t xml:space="preserve">APPASSAMY J Y (HSE LOAN)       </t>
  </si>
  <si>
    <t xml:space="preserve">LOTUN L B                      </t>
  </si>
  <si>
    <t xml:space="preserve">MARJOLIN A L                   </t>
  </si>
  <si>
    <t xml:space="preserve">APPASSAMY MRS J/HLN            </t>
  </si>
  <si>
    <t xml:space="preserve">ELLAPPA REDDI C                </t>
  </si>
  <si>
    <t xml:space="preserve">TANY V B                       </t>
  </si>
  <si>
    <t xml:space="preserve">VURDIEN G C F                  </t>
  </si>
  <si>
    <t xml:space="preserve">HUNGLEY M B A (CLD)            </t>
  </si>
  <si>
    <t xml:space="preserve">APPASSAMY J Y G/M F J/H L      </t>
  </si>
  <si>
    <t xml:space="preserve">MAUNICK P A                    </t>
  </si>
  <si>
    <t xml:space="preserve">KASSEEAN Y                     </t>
  </si>
  <si>
    <t xml:space="preserve">MANIKION R                     </t>
  </si>
  <si>
    <t xml:space="preserve">CALLEE POINEN L B              </t>
  </si>
  <si>
    <t xml:space="preserve">MOMPLE J R D                   </t>
  </si>
  <si>
    <t xml:space="preserve">KHAYALLEE B                    </t>
  </si>
  <si>
    <t xml:space="preserve">RAMBAJUN N                     </t>
  </si>
  <si>
    <t xml:space="preserve">JOMADAR R V K                  </t>
  </si>
  <si>
    <t xml:space="preserve">FELICITE J C                   </t>
  </si>
  <si>
    <t xml:space="preserve">ROUSSETY J N R                 </t>
  </si>
  <si>
    <t xml:space="preserve">FATEHMAMODE M B/057438         </t>
  </si>
  <si>
    <t xml:space="preserve">ONG TONE J E                   </t>
  </si>
  <si>
    <t xml:space="preserve">LEUNG KEI F J                  </t>
  </si>
  <si>
    <t xml:space="preserve">LEVEQUE J F                    </t>
  </si>
  <si>
    <t xml:space="preserve">FELICITE J C/047465            </t>
  </si>
  <si>
    <t xml:space="preserve">LIMOCK M A E                   </t>
  </si>
  <si>
    <t xml:space="preserve">ALBERT D C                     </t>
  </si>
  <si>
    <t xml:space="preserve">ANTHONY M C                    </t>
  </si>
  <si>
    <t xml:space="preserve">LEVEQUE J                      </t>
  </si>
  <si>
    <t xml:space="preserve">FATEHMAMODE M B                </t>
  </si>
  <si>
    <t xml:space="preserve">GUJJALU R (SL 1177)            </t>
  </si>
  <si>
    <t xml:space="preserve">DAJEE R R (SL 1860)            </t>
  </si>
  <si>
    <t xml:space="preserve">BABOOLALL P (SL 2166)          </t>
  </si>
  <si>
    <t xml:space="preserve">DAMRY P                        </t>
  </si>
  <si>
    <t xml:space="preserve">FOWDAR SEESURRUN D(SL2327      </t>
  </si>
  <si>
    <t xml:space="preserve">GOORRIAH K S Y (SL 2156)       </t>
  </si>
  <si>
    <t xml:space="preserve">GUNGAH V/E A (SL 1836)         </t>
  </si>
  <si>
    <t xml:space="preserve">HOSSENY M N                    </t>
  </si>
  <si>
    <t xml:space="preserve">ISSUR-GUNGAH P M               </t>
  </si>
  <si>
    <t xml:space="preserve">JANKEE S (SL2304)              </t>
  </si>
  <si>
    <t xml:space="preserve">LAI CHOO J D/N Y (SL2177)      </t>
  </si>
  <si>
    <t xml:space="preserve">MOOTHOOSAMY D                  </t>
  </si>
  <si>
    <t xml:space="preserve">MOUTOU A A                     </t>
  </si>
  <si>
    <t xml:space="preserve">NG FOONG LEE M P F             </t>
  </si>
  <si>
    <t xml:space="preserve">NUNKOO B M                     </t>
  </si>
  <si>
    <t>N=Normal termination
E=Early termination</t>
  </si>
  <si>
    <t>E</t>
  </si>
  <si>
    <t>N</t>
  </si>
  <si>
    <t>Loan Status 
O=Outstanding
N=Normal termination
E=Early termination</t>
  </si>
  <si>
    <t>O</t>
  </si>
  <si>
    <t xml:space="preserve">GILLETTE N J             </t>
  </si>
  <si>
    <t xml:space="preserve">GUILLOT J F S            </t>
  </si>
  <si>
    <t xml:space="preserve">GILLETTE J N N(JNNG)     </t>
  </si>
  <si>
    <t xml:space="preserve">DAVID J G                </t>
  </si>
  <si>
    <t xml:space="preserve">DE TENERMONT M G         </t>
  </si>
  <si>
    <t xml:space="preserve">ISSUR-GUNGAH P M         </t>
  </si>
  <si>
    <t xml:space="preserve">ROSE J Y R               </t>
  </si>
  <si>
    <t xml:space="preserve">DEVALET L S              </t>
  </si>
  <si>
    <t xml:space="preserve">RAGHOONANDUN P/056063    </t>
  </si>
  <si>
    <t xml:space="preserve">MOOTHOOSAMY D            </t>
  </si>
  <si>
    <t xml:space="preserve">ROWJEE M B(SL 2310)            </t>
  </si>
  <si>
    <t xml:space="preserve">TORUL K                        </t>
  </si>
  <si>
    <t xml:space="preserve">WOOMCHURN A P                  </t>
  </si>
  <si>
    <t xml:space="preserve">NUNDHOOSING MR Y&amp;MRS B         </t>
  </si>
  <si>
    <t xml:space="preserve">FRANCOIS E R                   </t>
  </si>
  <si>
    <t xml:space="preserve">RAMRUCHA J(SL 1732)            </t>
  </si>
  <si>
    <t xml:space="preserve">DOUCE S/SD                     </t>
  </si>
  <si>
    <t xml:space="preserve">BERNARD G                      </t>
  </si>
  <si>
    <t xml:space="preserve">BAPPOO HUNEEWOTH/056935        </t>
  </si>
  <si>
    <t xml:space="preserve">RETIF SUJATA/042658            </t>
  </si>
  <si>
    <t xml:space="preserve">NADAL JGV                      </t>
  </si>
  <si>
    <t xml:space="preserve">VYTHILINGUM MR G(SL 936)       </t>
  </si>
  <si>
    <t xml:space="preserve">MOONEESAMY A I/M M N           </t>
  </si>
  <si>
    <t xml:space="preserve">BOLAKY N D (SL 1377)           </t>
  </si>
  <si>
    <t xml:space="preserve">ROSELANE MR P D C (RPDC)       </t>
  </si>
  <si>
    <t xml:space="preserve">NG CHONG KWAN MR A K K         </t>
  </si>
  <si>
    <t xml:space="preserve">RAMPHUL B/052597               </t>
  </si>
  <si>
    <t xml:space="preserve">NG KWIK TUNG R D K &amp; L K       </t>
  </si>
  <si>
    <t xml:space="preserve">COOLEN R(SL 1611)              </t>
  </si>
  <si>
    <t xml:space="preserve">LABELLE H                      </t>
  </si>
  <si>
    <t xml:space="preserve">ROWJEE M B                     </t>
  </si>
  <si>
    <t xml:space="preserve">CONHYEA H D                    </t>
  </si>
  <si>
    <t xml:space="preserve">GHOORAH S K                    </t>
  </si>
  <si>
    <t xml:space="preserve">MOTOO M N J                    </t>
  </si>
  <si>
    <t xml:space="preserve">LUQUET-REDDY M                 </t>
  </si>
  <si>
    <t xml:space="preserve">GOINDEN H (SL 1382)            </t>
  </si>
  <si>
    <t xml:space="preserve">VERRIERE B C                   </t>
  </si>
  <si>
    <t xml:space="preserve">BONI BANGARI (SL1620)          </t>
  </si>
  <si>
    <t xml:space="preserve">JANKEE S (SL 1631)             </t>
  </si>
  <si>
    <t xml:space="preserve">SEEGOOLAM T J                  </t>
  </si>
  <si>
    <t xml:space="preserve">RAMBOCUS C S (SL 1607)         </t>
  </si>
  <si>
    <t xml:space="preserve">PATHAPERMAL D (SL 1554)        </t>
  </si>
  <si>
    <t xml:space="preserve">NOORDINE J Y                   </t>
  </si>
  <si>
    <t xml:space="preserve">RAJCOOMAR-BOOLUCK L            </t>
  </si>
  <si>
    <t xml:space="preserve">REDDI C(SL 1609)               </t>
  </si>
  <si>
    <t xml:space="preserve">SAUMTALLY M A                  </t>
  </si>
  <si>
    <t xml:space="preserve">TARSOO F                       </t>
  </si>
  <si>
    <t xml:space="preserve">PATHAPERMAL D(SL 1678)         </t>
  </si>
  <si>
    <t xml:space="preserve">ROSELANE P                     </t>
  </si>
  <si>
    <t xml:space="preserve">LIN WEN YING K K Y             </t>
  </si>
  <si>
    <t xml:space="preserve">NARAYANASAWMY V                </t>
  </si>
  <si>
    <t xml:space="preserve">CUTTAREE N (SL 1505)           </t>
  </si>
  <si>
    <t xml:space="preserve">BUSAWON-BHULLAN S B            </t>
  </si>
  <si>
    <t xml:space="preserve">LOTUN L B (SL 1670)            </t>
  </si>
  <si>
    <t xml:space="preserve">BAILLACHE JEAN L F/040244      </t>
  </si>
  <si>
    <t xml:space="preserve">CASTAGNETTE J A                </t>
  </si>
  <si>
    <t xml:space="preserve">GOPAUL P D                     </t>
  </si>
  <si>
    <t xml:space="preserve">ISSUR RSR/MUACC 19922          </t>
  </si>
  <si>
    <t xml:space="preserve">ESSOO H(SL 1709)               </t>
  </si>
  <si>
    <t xml:space="preserve">THANNOO S(SL 1588)             </t>
  </si>
  <si>
    <t xml:space="preserve">DILMOHAMED S A/R               </t>
  </si>
  <si>
    <t xml:space="preserve">CALISTE J P M N (SL 1625)      </t>
  </si>
  <si>
    <t xml:space="preserve">GAROO A                        </t>
  </si>
  <si>
    <t xml:space="preserve">DOOKHITT M D/045314            </t>
  </si>
  <si>
    <t xml:space="preserve">JADDOO MR F HOUSE LN           </t>
  </si>
  <si>
    <t xml:space="preserve">JANKEE P/H-LN                  </t>
  </si>
  <si>
    <t xml:space="preserve">BONNAFAIRE G J L/054739        </t>
  </si>
  <si>
    <t xml:space="preserve">ROUSSEL M G P/M (RP)           </t>
  </si>
  <si>
    <t xml:space="preserve">JEETOO K - HOUSE LN            </t>
  </si>
  <si>
    <t xml:space="preserve">SANSFACON M V/049237           </t>
  </si>
  <si>
    <t xml:space="preserve">AUGUSTIN E C/052509            </t>
  </si>
  <si>
    <t xml:space="preserve">JAHUL R/056068                 </t>
  </si>
  <si>
    <t xml:space="preserve">LAU LIN LHT/LL/HME LOAN        </t>
  </si>
  <si>
    <t xml:space="preserve">SANTBAKSHSINGH S/049786        </t>
  </si>
  <si>
    <t xml:space="preserve">YENKADU V/055291               </t>
  </si>
  <si>
    <t xml:space="preserve">RAMDAURSINGH V S/042036        </t>
  </si>
  <si>
    <t xml:space="preserve">KONA HERKANAIDU L              </t>
  </si>
  <si>
    <t xml:space="preserve">CEFFUE V/L (SL 973)            </t>
  </si>
  <si>
    <t xml:space="preserve">JOOMUN Z                       </t>
  </si>
  <si>
    <t xml:space="preserve">ROSELANE P D C                 </t>
  </si>
  <si>
    <t xml:space="preserve">SOOKAHET L A R/052916          </t>
  </si>
  <si>
    <t xml:space="preserve">JOGARAH MR V/042355            </t>
  </si>
  <si>
    <t xml:space="preserve">FARO M B M/050600              </t>
  </si>
  <si>
    <t xml:space="preserve">PARBHOO M C/049896             </t>
  </si>
  <si>
    <t xml:space="preserve">MR &amp; MRS M S L AH TOK          </t>
  </si>
  <si>
    <t xml:space="preserve">ISMAEL M Z                     </t>
  </si>
  <si>
    <t xml:space="preserve">ROGBEER-ANSELINE T SL1349      </t>
  </si>
  <si>
    <t xml:space="preserve">LI MUI SANG B E                </t>
  </si>
  <si>
    <t xml:space="preserve">GOKULSING MRS PREETI           </t>
  </si>
  <si>
    <t xml:space="preserve">KONG KAW WA N K                </t>
  </si>
  <si>
    <t xml:space="preserve">YADALLEE F/041622              </t>
  </si>
  <si>
    <t xml:space="preserve">FOWDAR-SEESURRUN D/045065      </t>
  </si>
  <si>
    <t xml:space="preserve">LAMALETIE J J                  </t>
  </si>
  <si>
    <t xml:space="preserve">NAGAWA R S S/050170            </t>
  </si>
  <si>
    <t>143994309</t>
  </si>
  <si>
    <t xml:space="preserve">LEE-FUN M L A                  </t>
  </si>
  <si>
    <t>143995860</t>
  </si>
  <si>
    <t xml:space="preserve">MYRTLE M S S                   </t>
  </si>
  <si>
    <t xml:space="preserve">MADHEWOO R                     </t>
  </si>
  <si>
    <t>143992586</t>
  </si>
  <si>
    <t xml:space="preserve">HURREERAM B S (MUACC34120      </t>
  </si>
  <si>
    <t>143995399</t>
  </si>
  <si>
    <t xml:space="preserve">KHODABOCUS M R A M             </t>
  </si>
  <si>
    <t xml:space="preserve">ANTOINETTE M J                 </t>
  </si>
  <si>
    <t xml:space="preserve">RAHEEMEEA M A                  </t>
  </si>
  <si>
    <t xml:space="preserve">RAMDHARY A(SL2484)             </t>
  </si>
  <si>
    <t>143152278</t>
  </si>
  <si>
    <t xml:space="preserve">SOORKEA S(SL 2476)             </t>
  </si>
  <si>
    <t xml:space="preserve">WOOMCHURN A P(SL 2516)         </t>
  </si>
  <si>
    <t xml:space="preserve">SOOBROYDOO N J(SL 2456)        </t>
  </si>
  <si>
    <t>143987094</t>
  </si>
  <si>
    <t xml:space="preserve">GUNGAH V(SL 2486)              </t>
  </si>
  <si>
    <t>143124177</t>
  </si>
  <si>
    <t xml:space="preserve">DAUGUET J B G(SL2475)          </t>
  </si>
  <si>
    <t xml:space="preserve">VURDIEN G C                    </t>
  </si>
  <si>
    <t xml:space="preserve">ANTONIO LINDSAY/040354         </t>
  </si>
  <si>
    <t xml:space="preserve">DILMOHAMED S A/MRS R           </t>
  </si>
  <si>
    <t xml:space="preserve">LAI CHOO MR J D/MRS N Y Y      </t>
  </si>
  <si>
    <t xml:space="preserve">CHIA YIN CHEONG LFC/37766      </t>
  </si>
  <si>
    <t xml:space="preserve">GOPAUL A N (SL 1439)           </t>
  </si>
  <si>
    <t xml:space="preserve">WEILCHE M E B                  </t>
  </si>
  <si>
    <t xml:space="preserve">ALAIN-GEORGETTE MRS M S P      </t>
  </si>
  <si>
    <t xml:space="preserve">BRUNEL J A                     </t>
  </si>
  <si>
    <t xml:space="preserve">JENNY ANNICK L                 </t>
  </si>
  <si>
    <t xml:space="preserve">NELSON M A S (SL 1082)         </t>
  </si>
  <si>
    <t xml:space="preserve">HOSSENY R/040252               </t>
  </si>
  <si>
    <t xml:space="preserve">FLORENS M L                    </t>
  </si>
  <si>
    <t xml:space="preserve">RAMRUCHA J                     </t>
  </si>
  <si>
    <t xml:space="preserve">MUNGROO I/038578               </t>
  </si>
  <si>
    <t xml:space="preserve">EMMANUEL A E M D/049014        </t>
  </si>
  <si>
    <t xml:space="preserve">GOKOOL N D                     </t>
  </si>
  <si>
    <t xml:space="preserve">WONG TEK KONG DMFKM/04081      </t>
  </si>
  <si>
    <t xml:space="preserve">HOW YIN FAT P/Y L(37892)       </t>
  </si>
  <si>
    <t xml:space="preserve">KISTNASAMY S/047017            </t>
  </si>
  <si>
    <t xml:space="preserve">RAMCHURN R D                   </t>
  </si>
  <si>
    <t xml:space="preserve">SUMPUTH K K/SL1461             </t>
  </si>
  <si>
    <t xml:space="preserve">LEE-FUN SOD/MALS/047009        </t>
  </si>
  <si>
    <t xml:space="preserve">GOWRISUNKUR SAT/H.LN           </t>
  </si>
  <si>
    <t xml:space="preserve">NUNDHOOSINGH MR R (SL658)      </t>
  </si>
  <si>
    <t xml:space="preserve">NIRSIMLOO L (SL 1411)          </t>
  </si>
  <si>
    <t xml:space="preserve">KONG KAW WA N K/M L            </t>
  </si>
  <si>
    <t xml:space="preserve">SINASSAMY M K C                </t>
  </si>
  <si>
    <t xml:space="preserve">ROMEO MRS M C/MR S L(RMC)      </t>
  </si>
  <si>
    <t xml:space="preserve">PERALLY A/045734               </t>
  </si>
  <si>
    <t xml:space="preserve">MUNBODE A                      </t>
  </si>
  <si>
    <t xml:space="preserve">SOOKAHET L A R/051170          </t>
  </si>
  <si>
    <t xml:space="preserve">KEESOONY AK (SL 1101)          </t>
  </si>
  <si>
    <t xml:space="preserve">ATCHA H/E                      </t>
  </si>
  <si>
    <t xml:space="preserve">SOOKUN K K                     </t>
  </si>
  <si>
    <t xml:space="preserve">CHAUVIN M C                    </t>
  </si>
  <si>
    <t xml:space="preserve">GILLETTE N J                   </t>
  </si>
  <si>
    <t xml:space="preserve">BAPPO HUNEEWOTH R A            </t>
  </si>
  <si>
    <t>143994279</t>
  </si>
  <si>
    <t xml:space="preserve">BOOLUCK J P                    </t>
  </si>
  <si>
    <t xml:space="preserve">SEWOCK M                       </t>
  </si>
  <si>
    <t xml:space="preserve">GUNGAH-BEEGOO R                </t>
  </si>
  <si>
    <t xml:space="preserve">DEONARAIN M K/SL2371           </t>
  </si>
  <si>
    <t>Cost Centre</t>
  </si>
  <si>
    <t xml:space="preserve">PHILOGENE P A                  </t>
  </si>
  <si>
    <t xml:space="preserve">JAGLOO MISS H/HL               </t>
  </si>
  <si>
    <t xml:space="preserve">MONTAIGU M E J (SL 1364)       </t>
  </si>
  <si>
    <t xml:space="preserve">CABON MR H/042403              </t>
  </si>
  <si>
    <t xml:space="preserve">MUNGUR P/051273                </t>
  </si>
  <si>
    <t xml:space="preserve">PUDDOO D/036369                </t>
  </si>
  <si>
    <t xml:space="preserve">LI - YING J K S                </t>
  </si>
  <si>
    <t>143998320</t>
  </si>
  <si>
    <t>143997693</t>
  </si>
  <si>
    <t>143998207</t>
  </si>
  <si>
    <t xml:space="preserve">JHOWRY D P                     </t>
  </si>
  <si>
    <t>143999319</t>
  </si>
  <si>
    <t xml:space="preserve">DAUGUET J-B G (SL 2732)        </t>
  </si>
  <si>
    <t>143221288</t>
  </si>
  <si>
    <t xml:space="preserve">ANTOINETTE M J(SL2741)         </t>
  </si>
  <si>
    <t xml:space="preserve">MOMPLE J R D (SL2721)          </t>
  </si>
  <si>
    <t xml:space="preserve">OBEEGADOO J D(SL2725)          </t>
  </si>
  <si>
    <t xml:space="preserve">WONG SAI CHUN-JULES M L W      </t>
  </si>
  <si>
    <t>143999572</t>
  </si>
  <si>
    <t xml:space="preserve">BUNDHOO T                      </t>
  </si>
  <si>
    <t>143998541</t>
  </si>
  <si>
    <t>143999467</t>
  </si>
  <si>
    <t>143999696</t>
  </si>
  <si>
    <t xml:space="preserve">JEEBODH P                      </t>
  </si>
  <si>
    <t xml:space="preserve">BASOANAH S (SL2764)            </t>
  </si>
  <si>
    <t xml:space="preserve">JHOWRY D P (SL 2769)           </t>
  </si>
  <si>
    <t xml:space="preserve">RAMDHARRY A (SL 2750)          </t>
  </si>
  <si>
    <t xml:space="preserve">BABOOLALL P(SL2777)            </t>
  </si>
  <si>
    <t xml:space="preserve">GOOLAMHOSSEN MRS B T           </t>
  </si>
  <si>
    <t xml:space="preserve">CHAUDHARY M                    </t>
  </si>
  <si>
    <t xml:space="preserve">MOHABEER A P S                 </t>
  </si>
  <si>
    <t xml:space="preserve">RAMDEEN BOLARAM U N            </t>
  </si>
  <si>
    <t xml:space="preserve">KOWLESSUR S (SL2904)           </t>
  </si>
  <si>
    <t xml:space="preserve">ALIPHON J A                    </t>
  </si>
  <si>
    <t xml:space="preserve">DOUCE M R S                    </t>
  </si>
  <si>
    <t xml:space="preserve">REESAUL P (SL2932)             </t>
  </si>
  <si>
    <t>H10041651</t>
  </si>
  <si>
    <t>H10041472</t>
  </si>
  <si>
    <t>H10041181</t>
  </si>
  <si>
    <t>H10042025</t>
  </si>
  <si>
    <t>H10042321</t>
  </si>
  <si>
    <t>H10042296</t>
  </si>
  <si>
    <t>H10041580</t>
  </si>
  <si>
    <t>H10042291</t>
  </si>
  <si>
    <t>H10042323</t>
  </si>
  <si>
    <t>H10042190</t>
  </si>
  <si>
    <t>H10042244</t>
  </si>
  <si>
    <t>H10041255</t>
  </si>
  <si>
    <t>H10042290</t>
  </si>
  <si>
    <t>H10042061</t>
  </si>
  <si>
    <t>H10041512</t>
  </si>
  <si>
    <t>H10042287</t>
  </si>
  <si>
    <t>H10041762</t>
  </si>
  <si>
    <t>H10041688</t>
  </si>
  <si>
    <t>H10042380</t>
  </si>
  <si>
    <t>H10041725</t>
  </si>
  <si>
    <t>H10041787</t>
  </si>
  <si>
    <t>H10041550</t>
  </si>
  <si>
    <t>H10042016</t>
  </si>
  <si>
    <t>H10041767</t>
  </si>
  <si>
    <t>H10041705</t>
  </si>
  <si>
    <t>H10042133</t>
  </si>
  <si>
    <t>H10041650</t>
  </si>
  <si>
    <t>H10041713</t>
  </si>
  <si>
    <t>H10041616</t>
  </si>
  <si>
    <t>H10041754</t>
  </si>
  <si>
    <t>H10042278</t>
  </si>
  <si>
    <t>H10042286</t>
  </si>
  <si>
    <t>H10042109</t>
  </si>
  <si>
    <t>H10042036</t>
  </si>
  <si>
    <t>H10041751</t>
  </si>
  <si>
    <t>H10042317</t>
  </si>
  <si>
    <t>H10054898</t>
  </si>
  <si>
    <t>H10041759</t>
  </si>
  <si>
    <t>H10041281</t>
  </si>
  <si>
    <t>H10042170</t>
  </si>
  <si>
    <t>H10042123</t>
  </si>
  <si>
    <t>H10041986</t>
  </si>
  <si>
    <t>H10042328</t>
  </si>
  <si>
    <t>H10041947</t>
  </si>
  <si>
    <t>H10041769</t>
  </si>
  <si>
    <t>H10041735</t>
  </si>
  <si>
    <t>H10041708</t>
  </si>
  <si>
    <t>H10041813</t>
  </si>
  <si>
    <t>H10042099</t>
  </si>
  <si>
    <t>H10042292</t>
  </si>
  <si>
    <t>H10041885</t>
  </si>
  <si>
    <t>H10041598</t>
  </si>
  <si>
    <t>H10041981</t>
  </si>
  <si>
    <t>H10041990</t>
  </si>
  <si>
    <t>H10054884</t>
  </si>
  <si>
    <t>H10042310</t>
  </si>
  <si>
    <t>H10042087</t>
  </si>
  <si>
    <t>H10041569</t>
  </si>
  <si>
    <t>H10054823</t>
  </si>
  <si>
    <t>H10042407</t>
  </si>
  <si>
    <t>H10041845</t>
  </si>
  <si>
    <t>H10042389</t>
  </si>
  <si>
    <t>H10041877</t>
  </si>
  <si>
    <t>H10041753</t>
  </si>
  <si>
    <t>H10042138</t>
  </si>
  <si>
    <t>H10041743</t>
  </si>
  <si>
    <t xml:space="preserve">BIGNOUX MRS D F                </t>
  </si>
  <si>
    <t xml:space="preserve">SEEGOLUN L                     </t>
  </si>
  <si>
    <t xml:space="preserve">JOOKHUN Y H                    </t>
  </si>
  <si>
    <t xml:space="preserve">RUMJAN M N                     </t>
  </si>
  <si>
    <t xml:space="preserve">RAMSAHYE-SEETARAM (SL1606      </t>
  </si>
  <si>
    <t xml:space="preserve">GOOMANEE D/V                   </t>
  </si>
  <si>
    <t xml:space="preserve">GUNGAH A E                     </t>
  </si>
  <si>
    <t xml:space="preserve">RAMPUDARUTH D                  </t>
  </si>
  <si>
    <t xml:space="preserve">MOMPLE J R D/ (SL 1141)        </t>
  </si>
  <si>
    <t xml:space="preserve">BAICHOO N (SL 1100)            </t>
  </si>
  <si>
    <t xml:space="preserve">MOWLAH M S                     </t>
  </si>
  <si>
    <t xml:space="preserve">COOPOOSAMY N                   </t>
  </si>
  <si>
    <t xml:space="preserve">Market rate </t>
  </si>
  <si>
    <t>Equity Loan</t>
  </si>
  <si>
    <t>A1</t>
  </si>
  <si>
    <t>B2</t>
  </si>
  <si>
    <t>A2</t>
  </si>
  <si>
    <t>B1</t>
  </si>
  <si>
    <t>C1</t>
  </si>
  <si>
    <t>D1</t>
  </si>
  <si>
    <t>C2</t>
  </si>
  <si>
    <t>D2</t>
  </si>
  <si>
    <t xml:space="preserve">ANTOINETTE M J (SL2406)        </t>
  </si>
  <si>
    <t xml:space="preserve">SOUCIANT-POCHE N A(SL2350      </t>
  </si>
  <si>
    <t>143400174</t>
  </si>
  <si>
    <t>143526569</t>
  </si>
  <si>
    <t>143536874</t>
  </si>
  <si>
    <t xml:space="preserve">FRANCOIS P D (SL 1921)         </t>
  </si>
  <si>
    <t xml:space="preserve">NASTILI K N (SL 1826)          </t>
  </si>
  <si>
    <t xml:space="preserve">BOYRO P (SL 1455)              </t>
  </si>
  <si>
    <t xml:space="preserve">DAUGUET J G                    </t>
  </si>
  <si>
    <t xml:space="preserve">FRANCIS J C                    </t>
  </si>
  <si>
    <t xml:space="preserve">FRANCOIS P D                   </t>
  </si>
  <si>
    <t xml:space="preserve">SANSFACON M V                  </t>
  </si>
  <si>
    <t xml:space="preserve">ROMEO M                        </t>
  </si>
  <si>
    <t xml:space="preserve">PARSOORAMEN J D                </t>
  </si>
  <si>
    <t xml:space="preserve">KALLOOA M                      </t>
  </si>
  <si>
    <t xml:space="preserve">PASNIN Y D                     </t>
  </si>
  <si>
    <t xml:space="preserve">LUCHMUNPERSAD D                </t>
  </si>
  <si>
    <t xml:space="preserve">MARCEL MR DN &amp; MRS MDS         </t>
  </si>
  <si>
    <t xml:space="preserve">DOUCE S                        </t>
  </si>
  <si>
    <t xml:space="preserve">SUSTY MR P                     </t>
  </si>
  <si>
    <t xml:space="preserve">PYDIAH M                       </t>
  </si>
  <si>
    <t xml:space="preserve">BAHADOOR R I                   </t>
  </si>
  <si>
    <t xml:space="preserve">HOSSENY R                      </t>
  </si>
  <si>
    <t xml:space="preserve">TONTA J M W                    </t>
  </si>
  <si>
    <t xml:space="preserve">JAIN R                         </t>
  </si>
  <si>
    <t xml:space="preserve">BHEEPATHEE F K                 </t>
  </si>
  <si>
    <t xml:space="preserve">VEERAPEN CHETTY R/042395       </t>
  </si>
  <si>
    <t xml:space="preserve">MAURY N/051191                 </t>
  </si>
  <si>
    <t xml:space="preserve">MONTAIGU M E J/052674          </t>
  </si>
  <si>
    <t xml:space="preserve">MEETOO V                       </t>
  </si>
  <si>
    <t xml:space="preserve">GOREEBA R (SL 1517)            </t>
  </si>
  <si>
    <t xml:space="preserve">BUNDHUN D/A B/046134           </t>
  </si>
  <si>
    <t xml:space="preserve">AUCHAMBIT D                    </t>
  </si>
  <si>
    <t xml:space="preserve">CHIA YIN CHEONG L F(46398      </t>
  </si>
  <si>
    <t xml:space="preserve">KISHTO MISS H                  </t>
  </si>
  <si>
    <t xml:space="preserve">LI SHING FONG DFS/049590       </t>
  </si>
  <si>
    <t xml:space="preserve">BEEKOMSING R/057398            </t>
  </si>
  <si>
    <t xml:space="preserve">LUQUET-REDDY M F/T             </t>
  </si>
  <si>
    <t xml:space="preserve">FRANCIS J C S                  </t>
  </si>
  <si>
    <t xml:space="preserve">RAVAT D J P                    </t>
  </si>
  <si>
    <t xml:space="preserve">SHEIK MAHOMED A D              </t>
  </si>
  <si>
    <t xml:space="preserve">JOUMONT M J N                  </t>
  </si>
  <si>
    <t xml:space="preserve">KHODABOCUS M                   </t>
  </si>
  <si>
    <t xml:space="preserve">MARJOLIN D J                   </t>
  </si>
  <si>
    <t xml:space="preserve">NARRAINEN P                    </t>
  </si>
  <si>
    <t xml:space="preserve">JUGROOP R D (MUACC22889)       </t>
  </si>
  <si>
    <t xml:space="preserve">NADAN M B C                    </t>
  </si>
  <si>
    <t xml:space="preserve">JAGLOO H                       </t>
  </si>
  <si>
    <t xml:space="preserve">ARTHE M P                      </t>
  </si>
  <si>
    <t xml:space="preserve">MOOSUN N S                     </t>
  </si>
  <si>
    <t xml:space="preserve">SOUDAGEER M S                  </t>
  </si>
  <si>
    <t xml:space="preserve">VEEREN C A                     </t>
  </si>
  <si>
    <t xml:space="preserve">APPADOO B R                    </t>
  </si>
  <si>
    <t xml:space="preserve">GRENADE S A                    </t>
  </si>
  <si>
    <t xml:space="preserve">CHUMMUN B K                    </t>
  </si>
  <si>
    <t xml:space="preserve">SEEGOOLAM G M                  </t>
  </si>
  <si>
    <t xml:space="preserve">AUNUND J                       </t>
  </si>
  <si>
    <t xml:space="preserve">HUGUES-GREGOIRE B(SL 1787      </t>
  </si>
  <si>
    <t xml:space="preserve">ALECHE M D S(SL1819)           </t>
  </si>
  <si>
    <t xml:space="preserve">DILMOHAMED S A (SL 1858)       </t>
  </si>
  <si>
    <t xml:space="preserve">L`ETOURDI P E J (SL 1856)      </t>
  </si>
  <si>
    <t xml:space="preserve">CALISTE J P M N (SL 1867)      </t>
  </si>
  <si>
    <t xml:space="preserve">LAVERDURE M(SL 2094)           </t>
  </si>
  <si>
    <t xml:space="preserve">MANDARY Y                      </t>
  </si>
  <si>
    <t xml:space="preserve">FRONTIN G R                    </t>
  </si>
  <si>
    <t xml:space="preserve">CARPOURON D K                  </t>
  </si>
  <si>
    <t xml:space="preserve">RAMPHUL N                      </t>
  </si>
  <si>
    <t xml:space="preserve">RAMMONDHUR M                   </t>
  </si>
  <si>
    <t xml:space="preserve">NOORAH N M                     </t>
  </si>
  <si>
    <t xml:space="preserve">APPASAMY J C J                 </t>
  </si>
  <si>
    <t xml:space="preserve">DILMOHAMED N                   </t>
  </si>
  <si>
    <t xml:space="preserve">CABON J H                      </t>
  </si>
  <si>
    <t xml:space="preserve">NOORMAHAMUD S B                </t>
  </si>
  <si>
    <t xml:space="preserve">JADDOO A F A                   </t>
  </si>
  <si>
    <t xml:space="preserve">BRINA D                        </t>
  </si>
  <si>
    <t xml:space="preserve">DILMOHAMED S A                 </t>
  </si>
  <si>
    <t xml:space="preserve">RAMSURRUN-SEESURN Y            </t>
  </si>
  <si>
    <t xml:space="preserve">RAMBURUTH T                    </t>
  </si>
  <si>
    <t xml:space="preserve">BHOYROO L                      </t>
  </si>
  <si>
    <t xml:space="preserve">GOOMANEE K                     </t>
  </si>
  <si>
    <t xml:space="preserve">LAFLEUR J B L                  </t>
  </si>
  <si>
    <t xml:space="preserve">GOWRISUNKUR S A                </t>
  </si>
  <si>
    <t xml:space="preserve">GOREEBA R                      </t>
  </si>
  <si>
    <t xml:space="preserve">ROMEO L Y E                    </t>
  </si>
  <si>
    <t xml:space="preserve">LUBOIS B S                     </t>
  </si>
  <si>
    <t xml:space="preserve">AMBAJEE - ASGURALLY M R        </t>
  </si>
  <si>
    <t xml:space="preserve">ANTOINETTE M J(SL2893)         </t>
  </si>
  <si>
    <t xml:space="preserve">GOORIAH N/052702               </t>
  </si>
  <si>
    <t xml:space="preserve">ALECHE T/M D S/HN LN           </t>
  </si>
  <si>
    <t xml:space="preserve">APPADOO MR B R                 </t>
  </si>
  <si>
    <t xml:space="preserve">NELSON M                       </t>
  </si>
  <si>
    <t xml:space="preserve">DOOBOREE V S                   </t>
  </si>
  <si>
    <t xml:space="preserve">LEE-FUN S O D                  </t>
  </si>
  <si>
    <t xml:space="preserve">TOULCANON J S                  </t>
  </si>
  <si>
    <t xml:space="preserve">APPIAH-NARENDRA S              </t>
  </si>
  <si>
    <t>143461270</t>
  </si>
  <si>
    <t xml:space="preserve">BUNDHUN A (SL2545)             </t>
  </si>
  <si>
    <t xml:space="preserve">WOOMCHURN R(WR)                </t>
  </si>
  <si>
    <t xml:space="preserve">ABDOOL BASHIR M/041525         </t>
  </si>
  <si>
    <t xml:space="preserve">PEEROO MRS B S/MR A            </t>
  </si>
  <si>
    <t xml:space="preserve">DOOKHITH MR &amp; MRS M/H.LN       </t>
  </si>
  <si>
    <t xml:space="preserve">ROSELANE P D C/C F(SL 862      </t>
  </si>
  <si>
    <t xml:space="preserve">JAGLOO H(SL 1211)              </t>
  </si>
  <si>
    <t xml:space="preserve">DAVIS MR F &amp; MRS T W/HLN       </t>
  </si>
  <si>
    <t xml:space="preserve">BASSET JULIEN B (REF 1720      </t>
  </si>
  <si>
    <t xml:space="preserve">HO HANG CHEONG MR SHCK(SH      </t>
  </si>
  <si>
    <t xml:space="preserve">LE MERLE M L G/048890          </t>
  </si>
  <si>
    <t xml:space="preserve">DOOKHEEA L /HM LN              </t>
  </si>
  <si>
    <t xml:space="preserve">GEORGETTE/ALAIN GEORGETTE      </t>
  </si>
  <si>
    <t xml:space="preserve">SAMOO ISWARY (SL 1418)         </t>
  </si>
  <si>
    <t xml:space="preserve">MOONEESAMY M                   </t>
  </si>
  <si>
    <t xml:space="preserve">NOORAH MR M N/MRS D (MN)       </t>
  </si>
  <si>
    <t>Staff benefit amortisation period upto reporting period</t>
  </si>
  <si>
    <t xml:space="preserve">BALLOO E                 </t>
  </si>
  <si>
    <t xml:space="preserve">DOOBOREE V S (SL 1538)   </t>
  </si>
  <si>
    <t xml:space="preserve">KASSEEAN T (MUACC 20349) </t>
  </si>
  <si>
    <t xml:space="preserve">JAWAHEER Z (SL 1500)     </t>
  </si>
  <si>
    <t xml:space="preserve">SEETUL S K (SL 1641)     </t>
  </si>
  <si>
    <t xml:space="preserve">RUCHOYA MR S/MRS S D     </t>
  </si>
  <si>
    <t xml:space="preserve">BASOANAH S               </t>
  </si>
  <si>
    <t xml:space="preserve">LEE FUN S                </t>
  </si>
  <si>
    <t xml:space="preserve">RUCHOYA MR S/SL727       </t>
  </si>
  <si>
    <t xml:space="preserve">NG CHIT WING T G               </t>
  </si>
  <si>
    <t>143995542</t>
  </si>
  <si>
    <t xml:space="preserve">MARIEE B E                     </t>
  </si>
  <si>
    <t xml:space="preserve">EMAMALLY YEARLY(SL2435)        </t>
  </si>
  <si>
    <t xml:space="preserve">MOOSUN N S(SL2454)             </t>
  </si>
  <si>
    <t xml:space="preserve">GAJANAH P/SL2179               </t>
  </si>
  <si>
    <t>143113701</t>
  </si>
  <si>
    <t xml:space="preserve">CATHAPERMAL S/SL2449           </t>
  </si>
  <si>
    <t>143123685</t>
  </si>
  <si>
    <t xml:space="preserve">HUGUES GREGOIRE BK(SL2455      </t>
  </si>
  <si>
    <t>143152537</t>
  </si>
  <si>
    <t xml:space="preserve">CATHAPERMAL S/SL2444           </t>
  </si>
  <si>
    <t>143132609</t>
  </si>
  <si>
    <t xml:space="preserve">GOPEE A                        </t>
  </si>
  <si>
    <t xml:space="preserve">SEETUL S K                     </t>
  </si>
  <si>
    <t xml:space="preserve">GUNNESS S B                    </t>
  </si>
  <si>
    <t>143996840</t>
  </si>
  <si>
    <t xml:space="preserve">PURSOO A(MUACC40769)           </t>
  </si>
  <si>
    <t>143456188</t>
  </si>
  <si>
    <t>143251357</t>
  </si>
  <si>
    <t xml:space="preserve">AMBAJEE-ASGURALLY MRS M R      </t>
  </si>
  <si>
    <t xml:space="preserve">KISHTO H(SL2864)               </t>
  </si>
  <si>
    <t xml:space="preserve">BHURTAH H(SL2595)              </t>
  </si>
  <si>
    <t xml:space="preserve">DOOKHITT M D(SL 2480)          </t>
  </si>
  <si>
    <t xml:space="preserve">NG PING MAN B (SL2464)         </t>
  </si>
  <si>
    <t xml:space="preserve">BOCUS M Y (SL 1638)            </t>
  </si>
  <si>
    <t xml:space="preserve">BOCUS M Y                      </t>
  </si>
  <si>
    <t xml:space="preserve">DEONARAIN M                    </t>
  </si>
  <si>
    <t xml:space="preserve">BOODHUN D (SL 1755)            </t>
  </si>
  <si>
    <t xml:space="preserve">APPANAH KANIAH V/053632        </t>
  </si>
  <si>
    <t xml:space="preserve">LAMARQUE J M D D               </t>
  </si>
  <si>
    <t xml:space="preserve">SEWOCK M/052294                </t>
  </si>
  <si>
    <t xml:space="preserve">RAMSAMY H                      </t>
  </si>
  <si>
    <t xml:space="preserve">LUTCHMUN-SEECHURN K/P          </t>
  </si>
  <si>
    <t xml:space="preserve">DEELJORE L K                   </t>
  </si>
  <si>
    <t xml:space="preserve">RUCHOYA S                      </t>
  </si>
  <si>
    <t xml:space="preserve">VELLIN NOELLA S (035466)       </t>
  </si>
  <si>
    <t xml:space="preserve">AH-KYE M B               </t>
  </si>
  <si>
    <t xml:space="preserve">RUCHOYA S                </t>
  </si>
  <si>
    <t xml:space="preserve">FRANCOIS I A/R           </t>
  </si>
  <si>
    <t>LIM NEWK MIN O T J/051841</t>
  </si>
  <si>
    <t>Date terminated</t>
  </si>
  <si>
    <t xml:space="preserve">BROWN M A                      </t>
  </si>
  <si>
    <t>143037614</t>
  </si>
  <si>
    <t>143037886</t>
  </si>
  <si>
    <t>143038068</t>
  </si>
  <si>
    <t>143038548</t>
  </si>
  <si>
    <t>143039013</t>
  </si>
  <si>
    <t>143039072</t>
  </si>
  <si>
    <t>Reporting period</t>
  </si>
  <si>
    <t>A</t>
  </si>
  <si>
    <t>B</t>
  </si>
  <si>
    <t>C</t>
  </si>
  <si>
    <t>Subsequent month adjustments:</t>
  </si>
  <si>
    <t>143022633</t>
  </si>
  <si>
    <t xml:space="preserve">NIRSIMLOO S                    </t>
  </si>
  <si>
    <t xml:space="preserve">LAU LIN L K/056810             </t>
  </si>
  <si>
    <t xml:space="preserve">MOHUN A B S                    </t>
  </si>
  <si>
    <t xml:space="preserve">MARCEL S &amp;/L D N/HLN           </t>
  </si>
  <si>
    <t xml:space="preserve">JEETOO K/048565                </t>
  </si>
  <si>
    <t xml:space="preserve">JOGANAH MISS T                 </t>
  </si>
  <si>
    <t xml:space="preserve">LOBIN J/L D                    </t>
  </si>
  <si>
    <t xml:space="preserve">JHABEEMISSUR J C/043065        </t>
  </si>
  <si>
    <t xml:space="preserve">LUQUET M F (SL1191)            </t>
  </si>
  <si>
    <t>143032205</t>
  </si>
  <si>
    <t>143032469</t>
  </si>
  <si>
    <t xml:space="preserve">POINEN N                       </t>
  </si>
  <si>
    <t xml:space="preserve">ANSEEREEGANOO S/D              </t>
  </si>
  <si>
    <t xml:space="preserve">DREEPAUL-BESSOO (SL 1309)      </t>
  </si>
  <si>
    <t xml:space="preserve">JUSTE J D S                    </t>
  </si>
  <si>
    <t xml:space="preserve">BALLOO E B (SL 1404)           </t>
  </si>
  <si>
    <t xml:space="preserve">TIRVENGADUM S                  </t>
  </si>
  <si>
    <t xml:space="preserve">NG PING MAN B C (SL 1403)      </t>
  </si>
  <si>
    <t xml:space="preserve">BACKORY MR R/Z S (SL889)       </t>
  </si>
  <si>
    <t xml:space="preserve">ELLIAH-ADDIVIGADOO MRS H       </t>
  </si>
  <si>
    <t xml:space="preserve">LEBON-WONG HANG S(SL2854)      </t>
  </si>
  <si>
    <t xml:space="preserve">PURGASS B D (SL 2846)          </t>
  </si>
  <si>
    <t xml:space="preserve">ISMAEL M Z//057419             </t>
  </si>
  <si>
    <t xml:space="preserve">RAJARAI A                      </t>
  </si>
  <si>
    <t xml:space="preserve">GARSEE G L                     </t>
  </si>
  <si>
    <t>143033724</t>
  </si>
  <si>
    <t xml:space="preserve">RAMJAN S I(SL2825)             </t>
  </si>
  <si>
    <t xml:space="preserve">MOOTHOOSAMY D (SL2789)         </t>
  </si>
  <si>
    <t xml:space="preserve">LI HING FUI R S                </t>
  </si>
  <si>
    <t xml:space="preserve">MUNGROO R (SL 1476)            </t>
  </si>
  <si>
    <t xml:space="preserve">BHANDOA S                      </t>
  </si>
  <si>
    <t xml:space="preserve">NEKITSING D (SL 1708)          </t>
  </si>
  <si>
    <t xml:space="preserve">JOOMUN Z(SL 1569)              </t>
  </si>
  <si>
    <t xml:space="preserve">ARNASSALON D (SL 1429)         </t>
  </si>
  <si>
    <t xml:space="preserve">BOOLUCK K                      </t>
  </si>
  <si>
    <t xml:space="preserve">CHINNIAH B K                   </t>
  </si>
  <si>
    <t xml:space="preserve">BHUROSY V                      </t>
  </si>
  <si>
    <t xml:space="preserve">CHEUNG-CHING J M               </t>
  </si>
  <si>
    <t xml:space="preserve">MIGALE M D G/042207            </t>
  </si>
  <si>
    <t xml:space="preserve">LAFLEUR M J C (SL 1366)        </t>
  </si>
  <si>
    <t xml:space="preserve">WOOMCHURN KEESOONY R J         </t>
  </si>
  <si>
    <t xml:space="preserve">SEEBORUTH V                    </t>
  </si>
  <si>
    <t xml:space="preserve">CALISTE J P M N                </t>
  </si>
  <si>
    <t>283050475</t>
  </si>
  <si>
    <t xml:space="preserve">ANTHONY M                      </t>
  </si>
  <si>
    <t xml:space="preserve">KISTNASAMY I                   </t>
  </si>
  <si>
    <t xml:space="preserve">JAMOOKEEAH P K                 </t>
  </si>
  <si>
    <t xml:space="preserve">JEETOO K                       </t>
  </si>
  <si>
    <t>143992330</t>
  </si>
  <si>
    <t xml:space="preserve">EMMANUEL M C                   </t>
  </si>
  <si>
    <t xml:space="preserve">BABOOLALL P                    </t>
  </si>
  <si>
    <t xml:space="preserve">CALISTE J P                    </t>
  </si>
  <si>
    <t>141993968</t>
  </si>
  <si>
    <t xml:space="preserve">VEERAPEN M E S (SL 2360)       </t>
  </si>
  <si>
    <t xml:space="preserve">MOONEESAMY M M N (SL2351)      </t>
  </si>
  <si>
    <t xml:space="preserve">RAVAT D J P (SL2305)           </t>
  </si>
  <si>
    <t xml:space="preserve">BESSOONDYAL B(SL 2113)         </t>
  </si>
  <si>
    <t xml:space="preserve">FLEURANT M C N (SL 2311)       </t>
  </si>
  <si>
    <t xml:space="preserve">BALLOO E(SL 2343)              </t>
  </si>
  <si>
    <t xml:space="preserve">LABROSSE J R K (SL2144)        </t>
  </si>
  <si>
    <t xml:space="preserve">SHAM R/ (SL 2098)              </t>
  </si>
  <si>
    <t xml:space="preserve">BANGALEEA-DOOKITT(SL1807)      </t>
  </si>
  <si>
    <t xml:space="preserve">JHURRY J(SL 2182)              </t>
  </si>
  <si>
    <t>143143201</t>
  </si>
  <si>
    <t xml:space="preserve">ALBEERDY Y A U(SL 2301)        </t>
  </si>
  <si>
    <t>143124800</t>
  </si>
  <si>
    <t xml:space="preserve">LABELLE H (SL 2159)            </t>
  </si>
  <si>
    <t>TEST</t>
  </si>
  <si>
    <t xml:space="preserve">BHAWANI PERMAL M V             </t>
  </si>
  <si>
    <t xml:space="preserve">NARAINEN D C/M C (SL1038)      </t>
  </si>
  <si>
    <t xml:space="preserve">ALLYBOKUS A H                  </t>
  </si>
  <si>
    <t xml:space="preserve">LOBIN J (HL)                   </t>
  </si>
  <si>
    <t xml:space="preserve">MUNGRA R                       </t>
  </si>
  <si>
    <t xml:space="preserve">ERRIAH L                       </t>
  </si>
  <si>
    <t xml:space="preserve">RAJCOOMAR-BOOLUCK(SL1551)      </t>
  </si>
  <si>
    <t xml:space="preserve">SAIB N                         </t>
  </si>
  <si>
    <t xml:space="preserve">BERNON J                       </t>
  </si>
  <si>
    <t xml:space="preserve">GUNNOO A (SL 1405)             </t>
  </si>
  <si>
    <t xml:space="preserve">APPADOO N (SL 1410)            </t>
  </si>
  <si>
    <t xml:space="preserve">GELLE M                        </t>
  </si>
  <si>
    <t xml:space="preserve">GUNGAH R                       </t>
  </si>
  <si>
    <t xml:space="preserve">EMRITH N                       </t>
  </si>
  <si>
    <t xml:space="preserve">MARCHAND-SOOKDAWOO(SL1446      </t>
  </si>
  <si>
    <t xml:space="preserve">SAIB N (SL 1523)               </t>
  </si>
  <si>
    <t xml:space="preserve">BUNDHOO N                      </t>
  </si>
  <si>
    <t xml:space="preserve">VYTHILINGUM G                  </t>
  </si>
  <si>
    <t xml:space="preserve">GEORGETTE B W(SL 1574)         </t>
  </si>
  <si>
    <t xml:space="preserve">SOOBADAR Z (SL 1578)           </t>
  </si>
  <si>
    <t xml:space="preserve">NUNDHOOSING C (SL 1398)        </t>
  </si>
  <si>
    <t xml:space="preserve">ROSUNALLY NBM MUACC18921       </t>
  </si>
  <si>
    <t xml:space="preserve">GAJANAH P                      </t>
  </si>
  <si>
    <t xml:space="preserve">CEFFUE M P V                   </t>
  </si>
  <si>
    <t xml:space="preserve">JEAN PIERRE A K D              </t>
  </si>
  <si>
    <t xml:space="preserve">LIM AH LAN K F                 </t>
  </si>
  <si>
    <t xml:space="preserve">AUBDOOL M J N (SL 1515)        </t>
  </si>
  <si>
    <t xml:space="preserve">JUGROOP J                      </t>
  </si>
  <si>
    <t xml:space="preserve">DOOKHEE M D J(SL 1823)         </t>
  </si>
  <si>
    <t xml:space="preserve">JEEBODH J (SL 1897)            </t>
  </si>
  <si>
    <t xml:space="preserve">MARJOLIN A L L (SL 1902)       </t>
  </si>
  <si>
    <t xml:space="preserve">BOOLUCK J P(SL 1929)           </t>
  </si>
  <si>
    <t xml:space="preserve">REETOO V S (SL 1784)           </t>
  </si>
  <si>
    <t xml:space="preserve">SUNEECHUR K (SL 2037)          </t>
  </si>
  <si>
    <t xml:space="preserve">GUNNESS S (SL 1966)            </t>
  </si>
  <si>
    <t xml:space="preserve">MOONEESAMY M M N(SL 2005)      </t>
  </si>
  <si>
    <t xml:space="preserve">HITIE J                        </t>
  </si>
  <si>
    <t xml:space="preserve">BOURQUIN M D M S(SL 2051)      </t>
  </si>
  <si>
    <t xml:space="preserve">CHENGANNA V/SL2017             </t>
  </si>
  <si>
    <t>LCY</t>
  </si>
  <si>
    <t>Check</t>
  </si>
  <si>
    <t>Account No</t>
  </si>
  <si>
    <t>Name</t>
  </si>
  <si>
    <t>Start Date</t>
  </si>
  <si>
    <t>Original Term</t>
  </si>
  <si>
    <t>Loan tenor (behavioural life)</t>
  </si>
  <si>
    <t>Actual Loan Amount</t>
  </si>
  <si>
    <t>ROI</t>
  </si>
  <si>
    <t>Market rate of interest</t>
  </si>
  <si>
    <t>PMT</t>
  </si>
  <si>
    <t>FV of loan using market rate of interest</t>
  </si>
  <si>
    <t>FV loss</t>
  </si>
  <si>
    <t>Unwinding of discount (Incremental interest recognition)</t>
  </si>
  <si>
    <t>Amortisation of staff cost (FV loss) on SL basis</t>
  </si>
  <si>
    <t>Cumulative interest behavioural life (Market rate)</t>
  </si>
  <si>
    <t>Cumulative interest behavioural life (contractual rate)</t>
  </si>
  <si>
    <t>Adjustment entry</t>
  </si>
  <si>
    <t>Dr Staff Benefit Account (Balance sheet prepaid expense)</t>
  </si>
  <si>
    <t>Cr Loan Account</t>
  </si>
  <si>
    <t>Dr Staff Benefit Account (P&amp;L - Expense)</t>
  </si>
  <si>
    <t>Cr Staff Benefit Account (Balance sheet prepaid expense)</t>
  </si>
  <si>
    <t>Dr Loan a/c</t>
  </si>
  <si>
    <t>Cr Interest A/C</t>
  </si>
  <si>
    <t>MUR</t>
  </si>
  <si>
    <t>LEE-FUN S O D/MALS/047007</t>
  </si>
  <si>
    <t>COOSNAPA B K/M E D(SL1975</t>
  </si>
  <si>
    <t xml:space="preserve">FACE P                         </t>
  </si>
  <si>
    <t xml:space="preserve">MYKOO N                        </t>
  </si>
  <si>
    <t>143994554</t>
  </si>
  <si>
    <t xml:space="preserve">LUBOIS E A                     </t>
  </si>
  <si>
    <t xml:space="preserve">KHAIDOO N N                    </t>
  </si>
  <si>
    <t xml:space="preserve">JHURRY S                       </t>
  </si>
  <si>
    <t>143993892</t>
  </si>
  <si>
    <t xml:space="preserve">MUSSAI S                       </t>
  </si>
  <si>
    <t xml:space="preserve">PASNIN Y(MUACC30481)           </t>
  </si>
  <si>
    <t xml:space="preserve">MUTTAROOA V D (MUACC30415      </t>
  </si>
  <si>
    <t xml:space="preserve">NAYNA M J C                    </t>
  </si>
  <si>
    <t xml:space="preserve">COOSNAPA B K                   </t>
  </si>
  <si>
    <t xml:space="preserve">GUJADHUR V                     </t>
  </si>
  <si>
    <t xml:space="preserve">MARCHAND-SOOKDAWOO M J D       </t>
  </si>
  <si>
    <t xml:space="preserve">DE TENERMONT-M MGM/SL2319      </t>
  </si>
  <si>
    <t xml:space="preserve">NELSON M-J (SL2341)            </t>
  </si>
  <si>
    <t xml:space="preserve">JAWAHEER Z/SL2375              </t>
  </si>
  <si>
    <t>143987957</t>
  </si>
  <si>
    <t xml:space="preserve">SOOBARAH M (SL 2132)           </t>
  </si>
  <si>
    <t xml:space="preserve">GOOMANEE K/049912              </t>
  </si>
  <si>
    <t xml:space="preserve">SIOU M J A (SL 1706)           </t>
  </si>
  <si>
    <t xml:space="preserve">PUDDOO D/CAR LOAN              </t>
  </si>
  <si>
    <t xml:space="preserve">MOOSSAJEE A B M/056214         </t>
  </si>
  <si>
    <t xml:space="preserve">CHAUVIN M-C C/056526           </t>
  </si>
  <si>
    <t xml:space="preserve">BOLARAM YB(SL 1362)            </t>
  </si>
  <si>
    <t xml:space="preserve">MOOSSAJEE MRS A B M(AM)        </t>
  </si>
  <si>
    <t xml:space="preserve">DEONARAIN MRS M K(SL0909)      </t>
  </si>
  <si>
    <t xml:space="preserve">SIOU M J A (SL 2040)           </t>
  </si>
  <si>
    <t xml:space="preserve">BOLARAM Y (SL 1961)            </t>
  </si>
  <si>
    <t xml:space="preserve">DAMREE L D (SL 1506)           </t>
  </si>
  <si>
    <t xml:space="preserve">SIOU M J A                     </t>
  </si>
  <si>
    <t xml:space="preserve">HUGUES-GREGOIRE B(SL1509)      </t>
  </si>
  <si>
    <t xml:space="preserve">SOOKUN H D                     </t>
  </si>
  <si>
    <t xml:space="preserve">KHOYRATTEE M E N               </t>
  </si>
  <si>
    <t xml:space="preserve">DULJEET S                      </t>
  </si>
  <si>
    <t>283050556</t>
  </si>
  <si>
    <t xml:space="preserve">JUGROOP R D                    </t>
  </si>
  <si>
    <t xml:space="preserve">GOORIAH N                      </t>
  </si>
  <si>
    <t xml:space="preserve">NAYNA-MONTEZUMA M J C          </t>
  </si>
  <si>
    <t xml:space="preserve">DOOKHEEA L (MUACC39688)        </t>
  </si>
  <si>
    <t xml:space="preserve">MOOTHOOSAMY D(MUACC39555)      </t>
  </si>
  <si>
    <t>143998967</t>
  </si>
  <si>
    <t xml:space="preserve">LAFLEUR J B L (SL2583)         </t>
  </si>
  <si>
    <t xml:space="preserve">GOONRAZ V(SL 2577)             </t>
  </si>
  <si>
    <t xml:space="preserve">RAMCHURN K (SL2539)            </t>
  </si>
  <si>
    <t xml:space="preserve">REESAUL P(SL 2568)             </t>
  </si>
  <si>
    <t>143214419</t>
  </si>
  <si>
    <t>Prior to 05/10/2010</t>
  </si>
  <si>
    <t xml:space="preserve">DOOKHITH M(SL 2077)            </t>
  </si>
  <si>
    <t xml:space="preserve">FREDERIC M F T                 </t>
  </si>
  <si>
    <t xml:space="preserve">MARIEE B E (MUACC 21881)       </t>
  </si>
  <si>
    <t xml:space="preserve">KOOTBAULLY S                   </t>
  </si>
  <si>
    <t xml:space="preserve">TEELUCK H                      </t>
  </si>
  <si>
    <t xml:space="preserve">PURUN N                        </t>
  </si>
  <si>
    <t xml:space="preserve">COOWAR A                       </t>
  </si>
  <si>
    <t>143900061</t>
  </si>
  <si>
    <t xml:space="preserve">JAUNE M A A M                  </t>
  </si>
  <si>
    <t>143997421</t>
  </si>
  <si>
    <t xml:space="preserve">NUNKOO-HEERWA P                </t>
  </si>
  <si>
    <t>143996875</t>
  </si>
  <si>
    <t xml:space="preserve">BOKHOREE P(SL2623)             </t>
  </si>
  <si>
    <t xml:space="preserve">FLEURANT-GILLETTE M C N        </t>
  </si>
  <si>
    <t>143996603</t>
  </si>
  <si>
    <t xml:space="preserve">NASTILI K N                    </t>
  </si>
  <si>
    <t xml:space="preserve">SEECHURN LUCHMUN K(SL2639      </t>
  </si>
  <si>
    <t xml:space="preserve">VURDIEN G C F(SL2648)          </t>
  </si>
  <si>
    <t xml:space="preserve">MOHUN A B S(SL 2663)           </t>
  </si>
  <si>
    <t xml:space="preserve">ANSEEREEGANOO D(SL 2670)       </t>
  </si>
  <si>
    <t xml:space="preserve">JEEBODH I (SL 2666)            </t>
  </si>
  <si>
    <t xml:space="preserve">BONI BANGARI R(SL2619)         </t>
  </si>
  <si>
    <t>143256995</t>
  </si>
  <si>
    <t xml:space="preserve">SOORKEA S(SL2626)              </t>
  </si>
  <si>
    <t xml:space="preserve">MANIKUM N M(MUACC00022527      </t>
  </si>
  <si>
    <t xml:space="preserve">BUNDHUN D                      </t>
  </si>
  <si>
    <t xml:space="preserve">MAVOUSE M F M(MUACC22294)      </t>
  </si>
  <si>
    <t xml:space="preserve">LUXIMON A R                    </t>
  </si>
  <si>
    <t xml:space="preserve">MUDAUB R                       </t>
  </si>
  <si>
    <t xml:space="preserve">ROJOA N B H                    </t>
  </si>
  <si>
    <t xml:space="preserve">SAHADUN S                      </t>
  </si>
  <si>
    <t xml:space="preserve">PETRONILLE A                   </t>
  </si>
  <si>
    <t xml:space="preserve">ALIPHON M                      </t>
  </si>
  <si>
    <t xml:space="preserve">KEESOONY A K                   </t>
  </si>
  <si>
    <t xml:space="preserve">CHOWRIMOOTOO S J B             </t>
  </si>
  <si>
    <t xml:space="preserve">DILMOHAMED R                   </t>
  </si>
  <si>
    <t xml:space="preserve">PIANG NEE N C                  </t>
  </si>
  <si>
    <t xml:space="preserve">ALAIN-GEORGETTE M S P          </t>
  </si>
  <si>
    <t xml:space="preserve">NOORAH B S                     </t>
  </si>
  <si>
    <t xml:space="preserve">NULLAH A M                     </t>
  </si>
  <si>
    <t xml:space="preserve">SOOKNUNDEN J(SL 2006)          </t>
  </si>
  <si>
    <t xml:space="preserve">YUE CHI MING L V               </t>
  </si>
  <si>
    <t xml:space="preserve">L ETOURDI P E J                </t>
  </si>
  <si>
    <t xml:space="preserve">PAUROBALLY M I                 </t>
  </si>
  <si>
    <t xml:space="preserve">TSANG MANG KIN(MUACC27873      </t>
  </si>
  <si>
    <t xml:space="preserve">GREEDHAREE P                   </t>
  </si>
  <si>
    <t xml:space="preserve">HOW KING FAT J M N H           </t>
  </si>
  <si>
    <t xml:space="preserve">KHODADIN B N                   </t>
  </si>
  <si>
    <t xml:space="preserve">BURRUTH K                      </t>
  </si>
  <si>
    <t xml:space="preserve">DHUNNOOKCHAND S                </t>
  </si>
  <si>
    <t xml:space="preserve">GOORIAH S H                    </t>
  </si>
  <si>
    <t xml:space="preserve">L`AIGUILLE A                   </t>
  </si>
  <si>
    <t xml:space="preserve">BASOANAH S                     </t>
  </si>
  <si>
    <t xml:space="preserve">PROSPER A D                    </t>
  </si>
  <si>
    <t xml:space="preserve">KHADOO V                       </t>
  </si>
  <si>
    <t xml:space="preserve">MECKLENBURGH U J               </t>
  </si>
  <si>
    <t xml:space="preserve">LALSING R R                    </t>
  </si>
  <si>
    <t xml:space="preserve">RAMSAHYE-SEETARAM V            </t>
  </si>
  <si>
    <t xml:space="preserve">SANHYE P                       </t>
  </si>
  <si>
    <t xml:space="preserve">AHOTAR N                       </t>
  </si>
  <si>
    <t xml:space="preserve">BABOOLALL C                    </t>
  </si>
  <si>
    <t xml:space="preserve">SHEIK MAHOMOD M N              </t>
  </si>
  <si>
    <t xml:space="preserve">MARIMOOTOO T S                 </t>
  </si>
  <si>
    <t xml:space="preserve">AH-KYE M B                     </t>
  </si>
  <si>
    <t xml:space="preserve">ALBEERDY Y B                   </t>
  </si>
  <si>
    <t>143990923</t>
  </si>
  <si>
    <t>143991075</t>
  </si>
  <si>
    <t>143991229</t>
  </si>
  <si>
    <t>143991326</t>
  </si>
  <si>
    <t>143991350</t>
  </si>
  <si>
    <t>143991385</t>
  </si>
  <si>
    <t>143991547</t>
  </si>
  <si>
    <t>143992225</t>
  </si>
  <si>
    <t>143013464</t>
  </si>
  <si>
    <t>143014002</t>
  </si>
  <si>
    <t>143014304</t>
  </si>
  <si>
    <t>143014827</t>
  </si>
  <si>
    <t xml:space="preserve">HUET MRS M E J                 </t>
  </si>
  <si>
    <t xml:space="preserve">Lower of service life or tenor of loan </t>
  </si>
  <si>
    <t xml:space="preserve">MYKOO N (SL3000)               </t>
  </si>
  <si>
    <t xml:space="preserve">GUNPUTRAR M (SL 3001)          </t>
  </si>
  <si>
    <t>E1</t>
  </si>
  <si>
    <t>E2</t>
  </si>
  <si>
    <t xml:space="preserve">GOKULSING P (SL 3017)          </t>
  </si>
  <si>
    <t xml:space="preserve">SAURAH A                       </t>
  </si>
  <si>
    <t xml:space="preserve">LIM AH TOCK M S                </t>
  </si>
  <si>
    <t>Leavers</t>
  </si>
  <si>
    <t>Amortisation of staff cost (FV loss) on new basis advised by BARO - Amount recognised in Interest Income should be equal to amount amortised in Staff Costs</t>
  </si>
  <si>
    <t xml:space="preserve">ATCHA H B                      </t>
  </si>
  <si>
    <t xml:space="preserve">ACHARUZ R K &amp;/V /HM LN         </t>
  </si>
  <si>
    <t xml:space="preserve">SERVANSING SBDV (18825)        </t>
  </si>
  <si>
    <t xml:space="preserve">MARIE B (MUACC19968)           </t>
  </si>
  <si>
    <t xml:space="preserve">LAU LIN L K                    </t>
  </si>
  <si>
    <t xml:space="preserve">CASTAGNETTE M C C              </t>
  </si>
  <si>
    <t xml:space="preserve">CARPEN V                       </t>
  </si>
  <si>
    <t xml:space="preserve">COOSHNEA P (SL 2324)           </t>
  </si>
  <si>
    <t xml:space="preserve">BHOYROO V/057412               </t>
  </si>
  <si>
    <t xml:space="preserve">BHUNJUN P                      </t>
  </si>
  <si>
    <t xml:space="preserve">LI VOON FOONG J M              </t>
  </si>
  <si>
    <t xml:space="preserve">LOCHUN M C                     </t>
  </si>
  <si>
    <t xml:space="preserve">LAMVOHEE A K                   </t>
  </si>
  <si>
    <t xml:space="preserve">BHUJOHARRY M A J               </t>
  </si>
  <si>
    <t xml:space="preserve">SEERUTTUN R D/053578           </t>
  </si>
  <si>
    <t xml:space="preserve">L-EVEQUE J                     </t>
  </si>
  <si>
    <t xml:space="preserve">CONSTANCE J L                  </t>
  </si>
  <si>
    <t xml:space="preserve">NUNDHOOSING C (SL2473)         </t>
  </si>
  <si>
    <t xml:space="preserve">PEERALLY F(SL3028)             </t>
  </si>
  <si>
    <t xml:space="preserve">POOROOSHOTOMAH NAIK B          </t>
  </si>
  <si>
    <t xml:space="preserve">LAMB L                         </t>
  </si>
  <si>
    <t xml:space="preserve">MUNGUR A MUACC25911            </t>
  </si>
  <si>
    <t xml:space="preserve">PURSOO A                       </t>
  </si>
  <si>
    <t xml:space="preserve">SAILESH/BHUMIKA S              </t>
  </si>
  <si>
    <t xml:space="preserve">SEETUL S (SL 1514)             </t>
  </si>
  <si>
    <t xml:space="preserve">SAUPIN A E (SL 1722)           </t>
  </si>
  <si>
    <t xml:space="preserve">FLORENS M L D(SL 3030)         </t>
  </si>
  <si>
    <t xml:space="preserve">SOOBROYDOO N J(SL 2891)        </t>
  </si>
  <si>
    <t xml:space="preserve">FLORENS M L D                  </t>
  </si>
  <si>
    <t xml:space="preserve">BHURTAH H (MUACC39968)         </t>
  </si>
  <si>
    <t xml:space="preserve">DABY V(MUACC22330)             </t>
  </si>
  <si>
    <t xml:space="preserve">NEWK SEE M Y                   </t>
  </si>
  <si>
    <t xml:space="preserve">NG FOONG LIN J K               </t>
  </si>
  <si>
    <t xml:space="preserve">DOOKHITH M/055289              </t>
  </si>
  <si>
    <t xml:space="preserve">BAILLACHE MR J L F             </t>
  </si>
  <si>
    <t xml:space="preserve">RAMGATI C HOUSE LOAN           </t>
  </si>
  <si>
    <t xml:space="preserve">RAMGATI MR V/MRS S             </t>
  </si>
  <si>
    <t xml:space="preserve">FREDERIC M F T F(SL 2419)      </t>
  </si>
  <si>
    <t xml:space="preserve">NEWK SEE M Y(SL 3035)          </t>
  </si>
  <si>
    <t xml:space="preserve">BAILLACHE J L F(SL2820)        </t>
  </si>
  <si>
    <t xml:space="preserve">TOOLSY A D                     </t>
  </si>
  <si>
    <t xml:space="preserve">RAMGATI C                      </t>
  </si>
  <si>
    <t xml:space="preserve">OODUNT G S                     </t>
  </si>
  <si>
    <t xml:space="preserve">BUNDHUN K                      </t>
  </si>
  <si>
    <t xml:space="preserve">BALLAH S                       </t>
  </si>
  <si>
    <t xml:space="preserve">SEWBALLUCK K/057380            </t>
  </si>
  <si>
    <t xml:space="preserve">LOTUN L/057387                 </t>
  </si>
  <si>
    <t xml:space="preserve">RAMCHARITAR C                  </t>
  </si>
  <si>
    <t xml:space="preserve">SEEBORUTH N                    </t>
  </si>
  <si>
    <t xml:space="preserve">CHATUN V                       </t>
  </si>
  <si>
    <t xml:space="preserve">CHEDEE R/(SL 2065)             </t>
  </si>
  <si>
    <t xml:space="preserve">SOOPRAYEN A C/SL2482           </t>
  </si>
  <si>
    <t xml:space="preserve">LAI KIN M M (SL 2729)          </t>
  </si>
  <si>
    <t xml:space="preserve">DALLOO H (SL3047)              </t>
  </si>
  <si>
    <t xml:space="preserve">NUNDHOOSING Y (SL 2808)        </t>
  </si>
  <si>
    <t xml:space="preserve">THOETIS M H S (SL 2788)        </t>
  </si>
  <si>
    <t xml:space="preserve">NUNDHOOSING Y (24283)          </t>
  </si>
  <si>
    <t xml:space="preserve">IMRITH G                       </t>
  </si>
  <si>
    <t xml:space="preserve">JHEENGOOR M A(MUACC24859)      </t>
  </si>
  <si>
    <t xml:space="preserve">VICTOR M A C                   </t>
  </si>
  <si>
    <t xml:space="preserve">CHUMMUN A(SL 2696)             </t>
  </si>
  <si>
    <t xml:space="preserve">THANAY P                       </t>
  </si>
  <si>
    <t xml:space="preserve">YUE CHI MING C H               </t>
  </si>
  <si>
    <t xml:space="preserve">FRONTIN P S                    </t>
  </si>
  <si>
    <t>SOOKUN (SL 1187)</t>
  </si>
  <si>
    <t>RUZOWAN H</t>
  </si>
  <si>
    <t>CHAN KAN CHEONG L</t>
  </si>
  <si>
    <t>MOONEESAMY M M N</t>
  </si>
  <si>
    <t>GUNPUTRAR M</t>
  </si>
  <si>
    <t>MOOTHOOSAMY D</t>
  </si>
  <si>
    <t>SAURAH A</t>
  </si>
  <si>
    <t>REEGA-JOGHEE A</t>
  </si>
  <si>
    <t>KUNDASAWMY P</t>
  </si>
  <si>
    <t>NOHUR F</t>
  </si>
  <si>
    <t>IMRIT S</t>
  </si>
  <si>
    <t>JAGANAH G</t>
  </si>
  <si>
    <t>KANIAH V</t>
  </si>
  <si>
    <t>BROWN M A (SL 1579)</t>
  </si>
  <si>
    <t>APPASAMY L/D</t>
  </si>
  <si>
    <t>AHMED M/HM LN</t>
  </si>
  <si>
    <t>SOOKUN MISS D</t>
  </si>
  <si>
    <t>AMMEER I &amp;/A /HM LN</t>
  </si>
  <si>
    <t>ANTONIO  L/HSE LN</t>
  </si>
  <si>
    <t>JOGANAH-SUSTY T</t>
  </si>
  <si>
    <t>APPASAMY D</t>
  </si>
  <si>
    <t>APPASAMY R &amp; L N HME LOAN</t>
  </si>
  <si>
    <t>FRANCOIS P D</t>
  </si>
  <si>
    <t>ASSIRVADEN N &amp; F/HOMELOAN</t>
  </si>
  <si>
    <t>AUCHAMBIT D</t>
  </si>
  <si>
    <t>AUCHAMBIT D/HSE LN</t>
  </si>
  <si>
    <t>GOBURDHUN S/F</t>
  </si>
  <si>
    <t>MICHEL J H</t>
  </si>
  <si>
    <t>HERMANCE J A C(SL 1222)</t>
  </si>
  <si>
    <t>SAMBOO P D</t>
  </si>
  <si>
    <t>BABA MRS C/HOME LOAN</t>
  </si>
  <si>
    <t>BEESOON V OR S</t>
  </si>
  <si>
    <t>MARIE B(SL 1230)</t>
  </si>
  <si>
    <t>TAVISHKA JOGANAH-S(SL1299</t>
  </si>
  <si>
    <t>BUNDHOO B S/HSE LN</t>
  </si>
  <si>
    <t>BUNDHOO A</t>
  </si>
  <si>
    <t>CHAN TEK KENG MR C/HLN</t>
  </si>
  <si>
    <t>BUNDHOOA MR P A S(PASB)</t>
  </si>
  <si>
    <t>BASTIEN M A F D L(SL 1487</t>
  </si>
  <si>
    <t>JHEENGOOR M A/N B</t>
  </si>
  <si>
    <t>JAHANGEER S (SL 1346)</t>
  </si>
  <si>
    <t>BOODHOO S N</t>
  </si>
  <si>
    <t>MUSSAI MR S</t>
  </si>
  <si>
    <t>MONODEE MR Y</t>
  </si>
  <si>
    <t>DUSORUTH MR M/MRS P D</t>
  </si>
  <si>
    <t>SREENEEBUS MRS D</t>
  </si>
  <si>
    <t>FACE N &amp; P HSE 1</t>
  </si>
  <si>
    <t>TOINETTE G C D EL</t>
  </si>
  <si>
    <t>GOREEBA MR R/MRS R</t>
  </si>
  <si>
    <t>VENCATASAMY K R</t>
  </si>
  <si>
    <t>FONG SHING MR C Y C</t>
  </si>
  <si>
    <t>FANCHETTE H D J M/HL</t>
  </si>
  <si>
    <t>FONG SHING C Y C HSE LOAN</t>
  </si>
  <si>
    <t>THESEE MR I H</t>
  </si>
  <si>
    <t>JAHANGEER MR MS &amp;/MRS S</t>
  </si>
  <si>
    <t>RAMSAMY VALAYDON L L</t>
  </si>
  <si>
    <t>GUNGAH K</t>
  </si>
  <si>
    <t>PAQUET G M L (SL 1666)</t>
  </si>
  <si>
    <t>GOBURDHUN MR S/MRS F/H-LN</t>
  </si>
  <si>
    <t>GRENADE C M &amp; M/HOME LOAN</t>
  </si>
  <si>
    <t>GUJADHUR K (SL 1243)</t>
  </si>
  <si>
    <t>OBEEGADOO MR J D</t>
  </si>
  <si>
    <t>BASTIEN M A F D L</t>
  </si>
  <si>
    <t>IMRITH M/HM LOAN</t>
  </si>
  <si>
    <t>HOW YIN FAT P</t>
  </si>
  <si>
    <t>IMRITH MRS M/HOME LOAN</t>
  </si>
  <si>
    <t>KUNDASAWMY P (HOUSE LAON)</t>
  </si>
  <si>
    <t>ESTHER R A N M(SL900)</t>
  </si>
  <si>
    <t>KONA HERKANAIDU L</t>
  </si>
  <si>
    <t>JOOMUN Z</t>
  </si>
  <si>
    <t>MR &amp; MRS M S L AH TOK</t>
  </si>
  <si>
    <t>VYDELINGUM V/MRS N C D</t>
  </si>
  <si>
    <t>NG YING KWONG MR K K(NYKK</t>
  </si>
  <si>
    <t>JANKEE R K</t>
  </si>
  <si>
    <t>KHADAROO A W</t>
  </si>
  <si>
    <t>MOOTOOSAMY J F</t>
  </si>
  <si>
    <t>MANIKION R &amp;/K /HM LN</t>
  </si>
  <si>
    <t>DOUCE S</t>
  </si>
  <si>
    <t>BABA MCM/GARS(BA)</t>
  </si>
  <si>
    <t>BHOOWABUL D</t>
  </si>
  <si>
    <t>MUNGER S N</t>
  </si>
  <si>
    <t>MUNBODE MRS A/HSE LN</t>
  </si>
  <si>
    <t>MUNGROO MR I &amp; MRS N/H-LN</t>
  </si>
  <si>
    <t>LATCHMUDOO P(SL 1438)</t>
  </si>
  <si>
    <t>NG YAN HING M S (SL 1149)</t>
  </si>
  <si>
    <t>WOOMCHURN J R</t>
  </si>
  <si>
    <t>BEEHARRY A (SL 1293)</t>
  </si>
  <si>
    <t>PEERALLY A/HME LN</t>
  </si>
  <si>
    <t>VEERAPEN G S</t>
  </si>
  <si>
    <t>LUTCHMAN B J</t>
  </si>
  <si>
    <t>SOOKAHET A/C</t>
  </si>
  <si>
    <t>NOORMAHAMUD S B</t>
  </si>
  <si>
    <t>PONTON G L / M M</t>
  </si>
  <si>
    <t>PUDDOO D (SL 1531)</t>
  </si>
  <si>
    <t>RAMMA NAIKEN J/HOME LOAN</t>
  </si>
  <si>
    <t>RAMLOGUN R</t>
  </si>
  <si>
    <t>CHAUVIN C/D</t>
  </si>
  <si>
    <t>SREENEEBUS D</t>
  </si>
  <si>
    <t>AUCHAMBIT MR D-SL737</t>
  </si>
  <si>
    <t>MIGALE M D G M (SL 1496)</t>
  </si>
  <si>
    <t>MEETOO V</t>
  </si>
  <si>
    <t>RAMSAMY VALAYDON L/D</t>
  </si>
  <si>
    <t>GRENADE S/MRS M P C(SL917</t>
  </si>
  <si>
    <t>TOINETTE G/ M M</t>
  </si>
  <si>
    <t>RAMROOP MR P &amp;/MR K/HLOAN</t>
  </si>
  <si>
    <t>MUNIR A/ HL</t>
  </si>
  <si>
    <t>RAMLOGUN R/HL</t>
  </si>
  <si>
    <t>NANDOO T</t>
  </si>
  <si>
    <t>SIT YEE T S K D (SL 1319)</t>
  </si>
  <si>
    <t>HUET M E J (SL 2980)</t>
  </si>
  <si>
    <t>VEERAPEN CHETTY K(SL1615)</t>
  </si>
  <si>
    <t>SANTBAKSHSINGH B/H-LOAN</t>
  </si>
  <si>
    <t>AUBDOOL MISS M J N</t>
  </si>
  <si>
    <t>RUGHOO D R (SL1735)</t>
  </si>
  <si>
    <t>SEEGOOLAM T/MRS T/H LOAN</t>
  </si>
  <si>
    <t>SAMBOO P &amp;/L /HM LN</t>
  </si>
  <si>
    <t>KHADAROO A/R B(SL 944)</t>
  </si>
  <si>
    <t>DUSORUTH MRS P/MR D(SL844</t>
  </si>
  <si>
    <t>KISTNASAMY S</t>
  </si>
  <si>
    <t>MUSSAI SATISH</t>
  </si>
  <si>
    <t>GOPAL MR S (SL 830)</t>
  </si>
  <si>
    <t>BHOYROO H</t>
  </si>
  <si>
    <t>HUNGLEY J O G (SL907)</t>
  </si>
  <si>
    <t>SOOKAHET A&amp;C (HOUSE LOAN)</t>
  </si>
  <si>
    <t>SOOKAHET MR A &amp; MRS MC/HL</t>
  </si>
  <si>
    <t>PAUROBALLY M</t>
  </si>
  <si>
    <t>DREEPAUL-BESSOO (SL 1309)</t>
  </si>
  <si>
    <t>LOBIN MR J/MRS L (SL 951)</t>
  </si>
  <si>
    <t>APPASAMY MRS D/L (DA)</t>
  </si>
  <si>
    <t>GUNGAH Y/P ISSUR H/LOAN</t>
  </si>
  <si>
    <t>SEEGOOLAM B T (SL 1282)</t>
  </si>
  <si>
    <t>JHURRY J</t>
  </si>
  <si>
    <t>WONG CHUNG LUNG E</t>
  </si>
  <si>
    <t>RAMTOHUL N</t>
  </si>
  <si>
    <t>WONG YUEN L C M L(SL1395)</t>
  </si>
  <si>
    <t>VYTHELINGUM D</t>
  </si>
  <si>
    <t>WONG PING LUN K L</t>
  </si>
  <si>
    <t>WONG PING LUN JP/LG</t>
  </si>
  <si>
    <t>GUJADHUR G/S</t>
  </si>
  <si>
    <t>OBEEGADOO J D/</t>
  </si>
  <si>
    <t>JAGANAH G(SL 1087)</t>
  </si>
  <si>
    <t>BHOYROO H(SL 1354)</t>
  </si>
  <si>
    <t>SIVRAM I(SL 1491)</t>
  </si>
  <si>
    <t>IMRITH G (SL 1442)</t>
  </si>
  <si>
    <t>TSANG MANG KIN IK(SL1328)</t>
  </si>
  <si>
    <t>TOINETTE G C D(SL 1533)</t>
  </si>
  <si>
    <t>NEKITSING D(SL2702)</t>
  </si>
  <si>
    <t>BEEBEEJAUN M A (SL 1492)</t>
  </si>
  <si>
    <t>GOBURDHUN M E F (SL 1481)</t>
  </si>
  <si>
    <t>LI HING FUI R S</t>
  </si>
  <si>
    <t>MOOSLADOO A J C (SL 1480)</t>
  </si>
  <si>
    <t>JOOMUN Z(SL 1569)</t>
  </si>
  <si>
    <t>ROBEE LR(SL 1380)</t>
  </si>
  <si>
    <t>DANTIER S E (SL 1585)</t>
  </si>
  <si>
    <t>YAGAMBRON D(SL2852)</t>
  </si>
  <si>
    <t>AUBDOOL M J N (SL 1515)</t>
  </si>
  <si>
    <t>NG YAN HING M S</t>
  </si>
  <si>
    <t>BUSAWON-BHULLAN (SL 1633)</t>
  </si>
  <si>
    <t>RUGHOONAUTH V/N (SL 1829)</t>
  </si>
  <si>
    <t>MOORAJEE M (SL 1685)</t>
  </si>
  <si>
    <t>RAMROOP P K K</t>
  </si>
  <si>
    <t>HITIE J M J (SL 1813)</t>
  </si>
  <si>
    <t>JAGROOP M (L1596)</t>
  </si>
  <si>
    <t>SAMAH V (SL 1372)</t>
  </si>
  <si>
    <t>CONSTANCE N M C (SL 1499)</t>
  </si>
  <si>
    <t>SEEGOOLAM T/T</t>
  </si>
  <si>
    <t>VYDELINGUM V/N</t>
  </si>
  <si>
    <t>RAMDOYAL J (SL 1742)</t>
  </si>
  <si>
    <t>TOINETTE G/M M</t>
  </si>
  <si>
    <t>LUBOIS B</t>
  </si>
  <si>
    <t>DANTIER S</t>
  </si>
  <si>
    <t>SOOKUN K K(SL 1945)</t>
  </si>
  <si>
    <t>RAMBACCUSSING S</t>
  </si>
  <si>
    <t>GUJADHUR S (SL 2012)</t>
  </si>
  <si>
    <t>SAMAH V (SL 2137)</t>
  </si>
  <si>
    <t>MALLET L G (SL 2110)</t>
  </si>
  <si>
    <t>KOOLOMUTH-RAMFUL T(SL2106</t>
  </si>
  <si>
    <t>SAM S (SL 2071)</t>
  </si>
  <si>
    <t>MUNGRAH K(SL 2049)</t>
  </si>
  <si>
    <t>BEEKAWOO B (SL 2043)</t>
  </si>
  <si>
    <t>BROWN M</t>
  </si>
  <si>
    <t>CONSTANCE J L B(SL 1762)</t>
  </si>
  <si>
    <t>SEEBORUTH V(SL2746)</t>
  </si>
  <si>
    <t>DEEGAMBER K(SL2919)</t>
  </si>
  <si>
    <t>MUDAUB R(SL2713)</t>
  </si>
  <si>
    <t>ROMEO M C (SL 2758)</t>
  </si>
  <si>
    <t>BOCUS M Y B(SL 2423)</t>
  </si>
  <si>
    <t>DAVID J G (SL 2095)</t>
  </si>
  <si>
    <t>ROBEE L/SL2318</t>
  </si>
  <si>
    <t>BERNARD G</t>
  </si>
  <si>
    <t>JOHN-CHUAN Y M/SL1847</t>
  </si>
  <si>
    <t>APPADOO K(SL 2180)</t>
  </si>
  <si>
    <t>LAMARQUE J M D D(SL2320)</t>
  </si>
  <si>
    <t>RAMLOGUN R (SL 1778)</t>
  </si>
  <si>
    <t>GRENADE S</t>
  </si>
  <si>
    <t>GUNPUTRAR M (SL 3001)</t>
  </si>
  <si>
    <t>POOROOSHOTOMAH N B/SL2495</t>
  </si>
  <si>
    <t>RAMSAHYE T(SL 2101)</t>
  </si>
  <si>
    <t>TIRVENGADUM S I D(SL2352)</t>
  </si>
  <si>
    <t>GOPAL S (SL 2468)</t>
  </si>
  <si>
    <t>DOWLUT-BEEBEEJAUN (SL2591</t>
  </si>
  <si>
    <t>BRUNEL J P A (SL 2644)</t>
  </si>
  <si>
    <t>GOPAUL A N (SL 2686)</t>
  </si>
  <si>
    <t>LAI CHOO J D/N Y Y(SL2493</t>
  </si>
  <si>
    <t>GUNGAH K(SL 2390)</t>
  </si>
  <si>
    <t>RAMSAMY H (SL 2414)</t>
  </si>
  <si>
    <t>GUNPUTRAR J(SL 2446)</t>
  </si>
  <si>
    <t>BOYRO P(SL 2433)</t>
  </si>
  <si>
    <t>JEEBODH I (SL 2666)</t>
  </si>
  <si>
    <t>NORUTHUN/LATCHMUDOO(2027)</t>
  </si>
  <si>
    <t>PURJAN D(SL 2126)</t>
  </si>
  <si>
    <t>LOUIS M</t>
  </si>
  <si>
    <t>BEEGUN S K (SL1994)</t>
  </si>
  <si>
    <t>ANADACHEE-VENTURI(SL1868)</t>
  </si>
  <si>
    <t>VEERAPEN CHETTY K(SL2413)</t>
  </si>
  <si>
    <t>JOOKHUN Y H(SL 2090)</t>
  </si>
  <si>
    <t>LEE-FUN S</t>
  </si>
  <si>
    <t>LIM POO CHIAO C S(SL1694)</t>
  </si>
  <si>
    <t>LEE-FUN M</t>
  </si>
  <si>
    <t>FAGOO LOBINE M(SL 2302)</t>
  </si>
  <si>
    <t>BALLACK K(SL 1903)</t>
  </si>
  <si>
    <t>ANTHONEE G C A (SL 2136)</t>
  </si>
  <si>
    <t>BUNDHOO K (SL 2088)</t>
  </si>
  <si>
    <t>RAMDAURSINGH V S(SL 1665)</t>
  </si>
  <si>
    <t>RUGHOO D R (SL2174)</t>
  </si>
  <si>
    <t>LABELLE H (SL 2843)</t>
  </si>
  <si>
    <t>LEBON-WONG HANG SUN M F</t>
  </si>
  <si>
    <t>PATHAPERMAL D(SL2967)</t>
  </si>
  <si>
    <t>KONAHERKANAIDU L (SL 2095</t>
  </si>
  <si>
    <t>COOSNAPA B K(SL 2163)</t>
  </si>
  <si>
    <t>HO NG-LI YUET HEE M</t>
  </si>
  <si>
    <t>YUE CHI MING C(SL 2959)</t>
  </si>
  <si>
    <t>MOONEESAMY M M N(SL2596)</t>
  </si>
  <si>
    <t>MOOLOO K R (SL1833)</t>
  </si>
  <si>
    <t>BEEHARRY A(SL 2174)</t>
  </si>
  <si>
    <t>RUCHOYA S (SL 2142)</t>
  </si>
  <si>
    <t>RAGOOBEER D(SL2968)</t>
  </si>
  <si>
    <t>HUGUES GREGOIRE B(SL2987)</t>
  </si>
  <si>
    <t>SHEIK MAHOMOD M N(SL2886)</t>
  </si>
  <si>
    <t>RAMSURRUN-SEESURN (SL2860</t>
  </si>
  <si>
    <t>MONODEE M Y A (SL 2848)</t>
  </si>
  <si>
    <t>LALSING R R(SL3027)</t>
  </si>
  <si>
    <t>APPADOO GOINDEN H(SL2983)</t>
  </si>
  <si>
    <t>SOOBARAH-BACORISEN(SL2850</t>
  </si>
  <si>
    <t>COLLAPPEN J(SL 2799)</t>
  </si>
  <si>
    <t>ARNASSALON M (SL 2487)</t>
  </si>
  <si>
    <t>HURREERAM B S (SL 2826)</t>
  </si>
  <si>
    <t>LOBIN J (SL2558)</t>
  </si>
  <si>
    <t>JANKEE P (SL 2964)</t>
  </si>
  <si>
    <t>BOOLUCK K</t>
  </si>
  <si>
    <t>HUGUES GREGOIRE K(SL2811)</t>
  </si>
  <si>
    <t>TEELWAH J (SL 2837)</t>
  </si>
  <si>
    <t>PAQUET G M L (SL 1972)</t>
  </si>
  <si>
    <t>ARTHE M P M (SL2973)</t>
  </si>
  <si>
    <t>RAJCOOMAR-BOOLUCK(SL1930)</t>
  </si>
  <si>
    <t>LAFLEUR M J C S(SL 2844)</t>
  </si>
  <si>
    <t>ILLAHIBACCUS SONA(SL2901)</t>
  </si>
  <si>
    <t>ANSEEREEGANOO D(SL2873)</t>
  </si>
  <si>
    <t>SREENEEBUS D (SL 2631)</t>
  </si>
  <si>
    <t>TANY P B S (SL2617)</t>
  </si>
  <si>
    <t>RAMDHARY A(SL2951)</t>
  </si>
  <si>
    <t>BEEBEEJAUN M A (SL 1800)</t>
  </si>
  <si>
    <t>GOPYCHAND S(SL2894)</t>
  </si>
  <si>
    <t>TSANG MANG KIN I K(SL2636</t>
  </si>
  <si>
    <t>LOWTUN S B(SL 2972)</t>
  </si>
  <si>
    <t>GOPYCHAND S(SL2807)</t>
  </si>
  <si>
    <t>VURDIEN G C F (SL2931)</t>
  </si>
  <si>
    <t>NELSON M-J(SL2981)</t>
  </si>
  <si>
    <t>AUNUND J (SL 2816)</t>
  </si>
  <si>
    <t>BOYRO P (SL2579)</t>
  </si>
  <si>
    <t>ASGURALLY-AMBAJEE(SL2863)</t>
  </si>
  <si>
    <t>BASSET-JULIEN B J(SL2902)</t>
  </si>
  <si>
    <t>BASOANAH S(SL2996)</t>
  </si>
  <si>
    <t>VINGTASAMY M L S(SL2927)</t>
  </si>
  <si>
    <t>GOREEBA R(SL2858)</t>
  </si>
  <si>
    <t>YENCADOO J(SL2786)</t>
  </si>
  <si>
    <t>FRANCOIS P D(SL2881)</t>
  </si>
  <si>
    <t>APPADOO-GOINDEN H(SL2915)</t>
  </si>
  <si>
    <t>MIAVE YAN CKKMY (SL 1907)</t>
  </si>
  <si>
    <t>SEEGOOLAM B T(SL 2797)</t>
  </si>
  <si>
    <t>DOOKHITH M (SL 2907)</t>
  </si>
  <si>
    <t>KHORUGDHARRY R D (SL 1370</t>
  </si>
  <si>
    <t>TREEBHOWON V</t>
  </si>
  <si>
    <t>BASSET-JULIEN B J(SL2762)</t>
  </si>
  <si>
    <t>RAMBACCUSING S K S(SL2306</t>
  </si>
  <si>
    <t>L-ETOURDI P J(SL2999)</t>
  </si>
  <si>
    <t>GOWRISUNKUR S A T(SL2768)</t>
  </si>
  <si>
    <t>BAUDH M (SL 2958)</t>
  </si>
  <si>
    <t>BEEHARRY-BOHOORUN(SL2800)</t>
  </si>
  <si>
    <t>ANSEEREEGANOO D(SL2796)</t>
  </si>
  <si>
    <t>SEWGOBIN D K (SL2795)</t>
  </si>
  <si>
    <t>LUXIMON A R (SL2938)</t>
  </si>
  <si>
    <t>RUCHOYA S (SL2941)</t>
  </si>
  <si>
    <t>HASSEA A(SL 2752)</t>
  </si>
  <si>
    <t>RAMLOGUN R (SL 2720)</t>
  </si>
  <si>
    <t>CATHAPERMAL S(SL 2871)</t>
  </si>
  <si>
    <t>RAMBOCUS C S(SL2861)</t>
  </si>
  <si>
    <t>BRUNEL J P A (SL 2693)</t>
  </si>
  <si>
    <t>PARAOUTY Z A(SL3034)</t>
  </si>
  <si>
    <t>BAPPOO-BHIWAJEE N(SL3057)</t>
  </si>
  <si>
    <t>NOORDINE J Y(MUACC114157)</t>
  </si>
  <si>
    <t>GOOMANEE K</t>
  </si>
  <si>
    <t>BUSAWON-BHULLAN S (SL2994</t>
  </si>
  <si>
    <t>MOMPLE J</t>
  </si>
  <si>
    <t>VEERAPEN CHETTY S(SL2974)</t>
  </si>
  <si>
    <t>RAMPHUL B(SL2952)</t>
  </si>
  <si>
    <t>VEEREN C A</t>
  </si>
  <si>
    <t>RITOO N P</t>
  </si>
  <si>
    <t>RAMBAJUN N</t>
  </si>
  <si>
    <t>LOUISE M J S</t>
  </si>
  <si>
    <t>TSANG MANG KIN I K</t>
  </si>
  <si>
    <t>MOSUN ALLY M M P</t>
  </si>
  <si>
    <t>OBEEGADOO J D (SL3036)</t>
  </si>
  <si>
    <t>WONGSAICHUN-JULES(SL2727)</t>
  </si>
  <si>
    <t>SOUCIANT-POCHE N U-SL2930</t>
  </si>
  <si>
    <t>GEERDHARRY G</t>
  </si>
  <si>
    <t>LABONTE M C S</t>
  </si>
  <si>
    <t>TOULCANON J S</t>
  </si>
  <si>
    <t>JOHN CHUAN Y M</t>
  </si>
  <si>
    <t>AMBAJEE - ASGURALLY M R</t>
  </si>
  <si>
    <t>MUTTAROOA M(MUACC74067)</t>
  </si>
  <si>
    <t>ISSUR-GUNGAH P M</t>
  </si>
  <si>
    <t>ROSUNALLY N B M</t>
  </si>
  <si>
    <t>RAMBURUTH T</t>
  </si>
  <si>
    <t>SOOKUN S L C</t>
  </si>
  <si>
    <t>BEEHARRY R</t>
  </si>
  <si>
    <t>LI - YING J K S</t>
  </si>
  <si>
    <t>ISMAEL M Z</t>
  </si>
  <si>
    <t>JUGROOP R D</t>
  </si>
  <si>
    <t>RAMDOYAL J(MUACC66311)</t>
  </si>
  <si>
    <t>ANUTH H</t>
  </si>
  <si>
    <t>GHOORAH S K(MUACC70547)</t>
  </si>
  <si>
    <t>JAGROOP M</t>
  </si>
  <si>
    <t>MYKOO N</t>
  </si>
  <si>
    <t>BEEGUN S K</t>
  </si>
  <si>
    <t>RAYAPEN L O</t>
  </si>
  <si>
    <t>GOORIAH S H</t>
  </si>
  <si>
    <t>GONTRAN J Y</t>
  </si>
  <si>
    <t>VAMBEN K</t>
  </si>
  <si>
    <t>RAMSAHYE-SEETARAM V</t>
  </si>
  <si>
    <t>HOSSANEE A M</t>
  </si>
  <si>
    <t>THOETIS M J S</t>
  </si>
  <si>
    <t>SONEA S</t>
  </si>
  <si>
    <t>MARJOLIN D J J</t>
  </si>
  <si>
    <t>BOYRO P</t>
  </si>
  <si>
    <t>BEEHARRY M</t>
  </si>
  <si>
    <t>L`AIGUILLE A N</t>
  </si>
  <si>
    <t>SOOKAHET L A R</t>
  </si>
  <si>
    <t>MANIKION R</t>
  </si>
  <si>
    <t>ROSE J Y R</t>
  </si>
  <si>
    <t>SUMPUTH K K</t>
  </si>
  <si>
    <t>SEERUTTUN R D</t>
  </si>
  <si>
    <t>GUNGAH V</t>
  </si>
  <si>
    <t>NOORDINE J Y L</t>
  </si>
  <si>
    <t>RAMDOUR B H</t>
  </si>
  <si>
    <t>BHUROSY - GUNDOLA V</t>
  </si>
  <si>
    <t>WONG CHUNG LUNG L E</t>
  </si>
  <si>
    <t>GOPEE M</t>
  </si>
  <si>
    <t>SAUPIN A E</t>
  </si>
  <si>
    <t>MUNBODE A</t>
  </si>
  <si>
    <t>SANT BAKSHSINGH S</t>
  </si>
  <si>
    <t>LOBINE D</t>
  </si>
  <si>
    <t>PONTON L G A</t>
  </si>
  <si>
    <t>LAMALETIE G J D</t>
  </si>
  <si>
    <t>APPADOO K</t>
  </si>
  <si>
    <t>SUNGKUR J</t>
  </si>
  <si>
    <t>BULLYRAZ V K</t>
  </si>
  <si>
    <t>SEETUL S K</t>
  </si>
  <si>
    <t>BYRAUB A A I</t>
  </si>
  <si>
    <t>FORGET M D N</t>
  </si>
  <si>
    <t>KOOLWONT G</t>
  </si>
  <si>
    <t>GOPAUL R P</t>
  </si>
  <si>
    <t>LAMARQUE J M D D</t>
  </si>
  <si>
    <t>TAYAB N</t>
  </si>
  <si>
    <t>AHOTAR N</t>
  </si>
  <si>
    <t>GOPAUL D P</t>
  </si>
  <si>
    <t>LUBOIS B S N K</t>
  </si>
  <si>
    <t>NELSON M</t>
  </si>
  <si>
    <t>FOOLCHAND B</t>
  </si>
  <si>
    <t>KHAIDOO N N</t>
  </si>
  <si>
    <t>NADAN M B C</t>
  </si>
  <si>
    <t>MARIMOOTOO T S</t>
  </si>
  <si>
    <t>CONHYEA H D</t>
  </si>
  <si>
    <t>LEE-FUN O S D</t>
  </si>
  <si>
    <t>GUJADHUR V</t>
  </si>
  <si>
    <t>LUCHMUNPERSAD D</t>
  </si>
  <si>
    <t>RAMA N</t>
  </si>
  <si>
    <t>VYDELINGUM V</t>
  </si>
  <si>
    <t>GRENADE C M</t>
  </si>
  <si>
    <t>RAMROOP P K</t>
  </si>
  <si>
    <t>NAGDAN A</t>
  </si>
  <si>
    <t>YAGAMBRON D</t>
  </si>
  <si>
    <t>CHOONEE S B</t>
  </si>
  <si>
    <t>JEEBODH P</t>
  </si>
  <si>
    <t>COURTAUD J E</t>
  </si>
  <si>
    <t>PURUN N</t>
  </si>
  <si>
    <t>NG WAN A G P</t>
  </si>
  <si>
    <t>GOPYCHAND S</t>
  </si>
  <si>
    <t>GOPEE A K</t>
  </si>
  <si>
    <t>GOONRAZ V</t>
  </si>
  <si>
    <t>RAMRUCHA J</t>
  </si>
  <si>
    <t>CALISTE J P M</t>
  </si>
  <si>
    <t>RAJA RAI A</t>
  </si>
  <si>
    <t>AUNUND J</t>
  </si>
  <si>
    <t>NUNKOO-HEERWA P</t>
  </si>
  <si>
    <t>WEILCHE M E B</t>
  </si>
  <si>
    <t>L ETOURDI P E J</t>
  </si>
  <si>
    <t>FARO M B M</t>
  </si>
  <si>
    <t>GOOLAMALLEE H A</t>
  </si>
  <si>
    <t>LOUISE M S V</t>
  </si>
  <si>
    <t>ISSUR-GUNGAH P M K I</t>
  </si>
  <si>
    <t>CASSY ROSE B B</t>
  </si>
  <si>
    <t>MURTHEN J P C</t>
  </si>
  <si>
    <t>JULIE M J A</t>
  </si>
  <si>
    <t>NORUTHUN LATCHMUDOO T</t>
  </si>
  <si>
    <t>BIGNOUX D F</t>
  </si>
  <si>
    <t>RAMCHURREETOO C</t>
  </si>
  <si>
    <t>BOODHOO Y R</t>
  </si>
  <si>
    <t>ASSIRVADEN L N</t>
  </si>
  <si>
    <t>KASSEEAN Y</t>
  </si>
  <si>
    <t>MUNGROO R</t>
  </si>
  <si>
    <t>GUNNOO N U</t>
  </si>
  <si>
    <t>BEHARRY J</t>
  </si>
  <si>
    <t>SULHUNT M N</t>
  </si>
  <si>
    <t>APPASAMY J C J C P</t>
  </si>
  <si>
    <t>GOPAUL A N</t>
  </si>
  <si>
    <t>HABLAL B Z R</t>
  </si>
  <si>
    <t>ANTONIO L</t>
  </si>
  <si>
    <t>ESTHER R A N M</t>
  </si>
  <si>
    <t>COLLAPPEN J</t>
  </si>
  <si>
    <t>VAYAVOOREE T</t>
  </si>
  <si>
    <t>DEEGAMBER K</t>
  </si>
  <si>
    <t>LIM AH TOCK M S</t>
  </si>
  <si>
    <t>MUNGRA R</t>
  </si>
  <si>
    <t>SOOKAHET L A R(MUACC88069</t>
  </si>
  <si>
    <t>MUNBODE J A</t>
  </si>
  <si>
    <t>RAMDHARY A</t>
  </si>
  <si>
    <t>RAMCHUNDER I</t>
  </si>
  <si>
    <t>COOSNAPA B K</t>
  </si>
  <si>
    <t>NEMORIN J B</t>
  </si>
  <si>
    <t>NULLAH A M</t>
  </si>
  <si>
    <t>HUNG HAN YUN S</t>
  </si>
  <si>
    <t>SOUDAGEER M S</t>
  </si>
  <si>
    <t>DUSORUTH P</t>
  </si>
  <si>
    <t>JOOKHUN Y H</t>
  </si>
  <si>
    <t>SAMBHOOLAUL R</t>
  </si>
  <si>
    <t>JHURRY S</t>
  </si>
  <si>
    <t>GEORGETTE B W</t>
  </si>
  <si>
    <t>TSE YUEN CHONG F</t>
  </si>
  <si>
    <t>MRS R DWARKA DAVAY</t>
  </si>
  <si>
    <t>SANSFACON M V</t>
  </si>
  <si>
    <t>LOTUN L B</t>
  </si>
  <si>
    <t>PURGASS B D</t>
  </si>
  <si>
    <t>PYNDIAH M A S</t>
  </si>
  <si>
    <t>PHILIPPE J R T</t>
  </si>
  <si>
    <t>RAMBOCUS C S</t>
  </si>
  <si>
    <t>PASNIN Y D</t>
  </si>
  <si>
    <t>CHENGADOO G</t>
  </si>
  <si>
    <t>PAREIMA S</t>
  </si>
  <si>
    <t>JOYRAM V K</t>
  </si>
  <si>
    <t>RAYNAL J M V N</t>
  </si>
  <si>
    <t>COOLEN K</t>
  </si>
  <si>
    <t>SUNEECHUR K(SL 2536)</t>
  </si>
  <si>
    <t>SUNNASSEE S</t>
  </si>
  <si>
    <t>ROMEO M</t>
  </si>
  <si>
    <t>GOPAUL N</t>
  </si>
  <si>
    <t>CLORIDOR M S V</t>
  </si>
  <si>
    <t>HULKURY B S</t>
  </si>
  <si>
    <t>GUNOORY J</t>
  </si>
  <si>
    <t>CHAUVIN M C</t>
  </si>
  <si>
    <t>JEETUN R</t>
  </si>
  <si>
    <t>AGATHE D A</t>
  </si>
  <si>
    <t>EMMANUEL A E M</t>
  </si>
  <si>
    <t>MUDAUB R</t>
  </si>
  <si>
    <t>CAUSY A</t>
  </si>
  <si>
    <t>MOMPLE J R D</t>
  </si>
  <si>
    <t>DOUCE M R S</t>
  </si>
  <si>
    <t>RAMMONDHUR M(MUACC101042)</t>
  </si>
  <si>
    <t>RAMSAMY D L</t>
  </si>
  <si>
    <t>LUXIMON A R</t>
  </si>
  <si>
    <t>PHILOGENE P A</t>
  </si>
  <si>
    <t>GRENADE S A S</t>
  </si>
  <si>
    <t>LASCIE A P</t>
  </si>
  <si>
    <t>KHODABACKSH A</t>
  </si>
  <si>
    <t>LABELLE H</t>
  </si>
  <si>
    <t>VEERAPEN CHETTY S E</t>
  </si>
  <si>
    <t>KHADOO V</t>
  </si>
  <si>
    <t>MATHURA V</t>
  </si>
  <si>
    <t>ANSEEREEGANOO D</t>
  </si>
  <si>
    <t>DUSORUTH M</t>
  </si>
  <si>
    <t>THANNOO S</t>
  </si>
  <si>
    <t>RAMLOLL N</t>
  </si>
  <si>
    <t>SATTAR M I</t>
  </si>
  <si>
    <t>KALLOOA M</t>
  </si>
  <si>
    <t>GOOLAMHOSSEN B T</t>
  </si>
  <si>
    <t>LOLLMUN J B</t>
  </si>
  <si>
    <t>NG PING MAN C M B V K</t>
  </si>
  <si>
    <t>HOSSENY M N</t>
  </si>
  <si>
    <t>MOOSLADOO A J</t>
  </si>
  <si>
    <t>CEFFUE M P V</t>
  </si>
  <si>
    <t>BASOANAH S</t>
  </si>
  <si>
    <t>PURJAN D</t>
  </si>
  <si>
    <t>MAVAC J R</t>
  </si>
  <si>
    <t>JADUNUNDUN V T</t>
  </si>
  <si>
    <t>TARSOO S M F</t>
  </si>
  <si>
    <t>DOOBOREE V S</t>
  </si>
  <si>
    <t>ACHILLE L D C</t>
  </si>
  <si>
    <t>RUCHOYA S</t>
  </si>
  <si>
    <t>DEENOO R</t>
  </si>
  <si>
    <t>BOODHUN D</t>
  </si>
  <si>
    <t>RAJCOOMAR-BOOLUCK L</t>
  </si>
  <si>
    <t>HO NG-LI YUET HEE M W C</t>
  </si>
  <si>
    <t>BOURQUIN D M S M</t>
  </si>
  <si>
    <t>PUDDOO D</t>
  </si>
  <si>
    <t>APPASSAMY J J G</t>
  </si>
  <si>
    <t>RAHEEMEEA M A</t>
  </si>
  <si>
    <t>NANDHUB N</t>
  </si>
  <si>
    <t>SEWOCK M</t>
  </si>
  <si>
    <t>LOWTUN S B</t>
  </si>
  <si>
    <t>RAMHEET M</t>
  </si>
  <si>
    <t>ROCK M S</t>
  </si>
  <si>
    <t>TUPSY N</t>
  </si>
  <si>
    <t>PIANG NEE N C Y</t>
  </si>
  <si>
    <t>NG YING KWONG K K</t>
  </si>
  <si>
    <t>LACHICOREE J P L</t>
  </si>
  <si>
    <t>PATHAPERMAL D</t>
  </si>
  <si>
    <t>MUNGUR A</t>
  </si>
  <si>
    <t>SUNGKUR A</t>
  </si>
  <si>
    <t>MOHUN A B S</t>
  </si>
  <si>
    <t>LAI CHOO N Y Y</t>
  </si>
  <si>
    <t>RAMJAN S I</t>
  </si>
  <si>
    <t>KHODADIN B N</t>
  </si>
  <si>
    <t>ROGBEER-ANSELINE T</t>
  </si>
  <si>
    <t>BHAYRAU P R</t>
  </si>
  <si>
    <t>GAJADHUR P K</t>
  </si>
  <si>
    <t>MANIKUM N</t>
  </si>
  <si>
    <t>BAICHOO N</t>
  </si>
  <si>
    <t>DESIRE C M S (MUACC107868</t>
  </si>
  <si>
    <t>CHADY D</t>
  </si>
  <si>
    <t>RAMPHUL N(MUACC111461)</t>
  </si>
  <si>
    <t>PYDIAH M J I</t>
  </si>
  <si>
    <t>MATABUDUL G J</t>
  </si>
  <si>
    <t>LUBOIS E A</t>
  </si>
  <si>
    <t>MUSSAI S</t>
  </si>
  <si>
    <t>APPASSAMY M J</t>
  </si>
  <si>
    <t>STOCKDALE J J</t>
  </si>
  <si>
    <t>ANTHONY M D S</t>
  </si>
  <si>
    <t>COURONNE J L R</t>
  </si>
  <si>
    <t>PEERALLY A</t>
  </si>
  <si>
    <t>BASSET-JULIEN B J</t>
  </si>
  <si>
    <t>JOGARAH V</t>
  </si>
  <si>
    <t>RAMSURRUN S</t>
  </si>
  <si>
    <t>BENOIT M S K</t>
  </si>
  <si>
    <t>BESSOONDYAL B</t>
  </si>
  <si>
    <t>RAMPHUL B</t>
  </si>
  <si>
    <t>BOODSING A</t>
  </si>
  <si>
    <t>GAJANAH P</t>
  </si>
  <si>
    <t>THAUNOO V</t>
  </si>
  <si>
    <t>RAMDIN K K</t>
  </si>
  <si>
    <t>BHOYROO L</t>
  </si>
  <si>
    <t>ERRIAH H B R</t>
  </si>
  <si>
    <t>RUGGOO N D</t>
  </si>
  <si>
    <t>BEEKAWOO N</t>
  </si>
  <si>
    <t>REETOO V S</t>
  </si>
  <si>
    <t>KHADAROO A W(SL2736)</t>
  </si>
  <si>
    <t>ROSUNALLY B M N (SL2418)</t>
  </si>
  <si>
    <t>GNANY D H K(SL 2514)</t>
  </si>
  <si>
    <t>BABOOA B Z R (SL 2415)</t>
  </si>
  <si>
    <t>DOOKHEEA L(SL2333)</t>
  </si>
  <si>
    <t>LUQUET-REDDY M F(SL 2453)</t>
  </si>
  <si>
    <t>APPASAMY R(SL 2643)</t>
  </si>
  <si>
    <t>EMAMALLY YEARLY(SL2435)</t>
  </si>
  <si>
    <t>APPASAMY D(SL 2496)</t>
  </si>
  <si>
    <t>CEFFUE M-P V (SL 2661)</t>
  </si>
  <si>
    <t>L ETOURDI P E J(SL 2519)</t>
  </si>
  <si>
    <t>RAMSAHYE-SEETARAM (SL2133</t>
  </si>
  <si>
    <t>BHOLAH G</t>
  </si>
  <si>
    <t>HITIE J M J (SL 2443)</t>
  </si>
  <si>
    <t>BAPPOO N S</t>
  </si>
  <si>
    <t>MIAVE YAN C K K</t>
  </si>
  <si>
    <t>MIGALE M D G</t>
  </si>
  <si>
    <t>THESEE I H</t>
  </si>
  <si>
    <t>HARDOWAR N L</t>
  </si>
  <si>
    <t>GOPAL S(SL 2164)</t>
  </si>
  <si>
    <t>RAMRUTTUN K</t>
  </si>
  <si>
    <t>CHONG LEUNG P</t>
  </si>
  <si>
    <t>GUNGAH A E</t>
  </si>
  <si>
    <t>RETIF S</t>
  </si>
  <si>
    <t>SHEIK MAHOMED A D</t>
  </si>
  <si>
    <t>SOOMARY V K</t>
  </si>
  <si>
    <t>NEELAMBUR P N(MUACC33877)</t>
  </si>
  <si>
    <t>DAYAL A</t>
  </si>
  <si>
    <t>LOWTUN B N</t>
  </si>
  <si>
    <t>JOOKHUN Y H (SL 2490)</t>
  </si>
  <si>
    <t>LOCHUN T A</t>
  </si>
  <si>
    <t>RUMJAN M N</t>
  </si>
  <si>
    <t>BALLACK K</t>
  </si>
  <si>
    <t>BUNDHOO K</t>
  </si>
  <si>
    <t>SAM S</t>
  </si>
  <si>
    <t>VEERAPEN CHETTY S(SL2582)</t>
  </si>
  <si>
    <t>KHOOSY N</t>
  </si>
  <si>
    <t>NARENDRA A (SL 2507)</t>
  </si>
  <si>
    <t>ALLET M J G K</t>
  </si>
  <si>
    <t>PONTON L G A(MUACC39865)</t>
  </si>
  <si>
    <t>MUNGROO I</t>
  </si>
  <si>
    <t>ARNASSALON M</t>
  </si>
  <si>
    <t>MAUREE K P</t>
  </si>
  <si>
    <t>CERVEAUX D A</t>
  </si>
  <si>
    <t>APPADOO N(SL 2483)</t>
  </si>
  <si>
    <t>MOOSAFER M N</t>
  </si>
  <si>
    <t>SOOKUN H D</t>
  </si>
  <si>
    <t>ARNASSALON M (SL 2610)</t>
  </si>
  <si>
    <t>APPASAMY R</t>
  </si>
  <si>
    <t>GOPAL S</t>
  </si>
  <si>
    <t>PAQUET G M</t>
  </si>
  <si>
    <t>GOREEBA R</t>
  </si>
  <si>
    <t>JEAN PIERRE A K D</t>
  </si>
  <si>
    <t>SINASSAMY M K C</t>
  </si>
  <si>
    <t>SANASSY A D</t>
  </si>
  <si>
    <t>HOW KING FAT J M N H C</t>
  </si>
  <si>
    <t>GUNPUTRAR J</t>
  </si>
  <si>
    <t>HASSEA A</t>
  </si>
  <si>
    <t>CRETIN C D</t>
  </si>
  <si>
    <t>KUNDASAWMY P M</t>
  </si>
  <si>
    <t>YIN HONG LUN M J</t>
  </si>
  <si>
    <t>NUNKOO K</t>
  </si>
  <si>
    <t>SHAM R</t>
  </si>
  <si>
    <t>CHIA YIN CHEONG L F</t>
  </si>
  <si>
    <t>VEERAPEN M E S</t>
  </si>
  <si>
    <t>DALLOO H</t>
  </si>
  <si>
    <t>DOWLUT BEEBEJAUN S</t>
  </si>
  <si>
    <t>GOPAUL D A</t>
  </si>
  <si>
    <t>CHUMMUN B K</t>
  </si>
  <si>
    <t>JOWAHEER A</t>
  </si>
  <si>
    <t>KOOLOMUTH-RAMFUL T</t>
  </si>
  <si>
    <t>RAMDOYAL J</t>
  </si>
  <si>
    <t>HATTEEA S I</t>
  </si>
  <si>
    <t>MOCUDE M</t>
  </si>
  <si>
    <t>GOOMANEE D(SL2723)</t>
  </si>
  <si>
    <t>ELLIAH H</t>
  </si>
  <si>
    <t>WONG SAI CHUN-JULES M L W</t>
  </si>
  <si>
    <t>BEEBEEJAUN M A</t>
  </si>
  <si>
    <t>BABOOLALL C</t>
  </si>
  <si>
    <t>RAMBURUTH T(SL2660)</t>
  </si>
  <si>
    <t>JOGHEE A</t>
  </si>
  <si>
    <t>BANYMANDHUB-GROODOYAL S</t>
  </si>
  <si>
    <t>RAMSURRUN-SEESURN(SL2400)</t>
  </si>
  <si>
    <t>SEEGOOLAM M G (SL2706)</t>
  </si>
  <si>
    <t>ESSOO H(SL2719)</t>
  </si>
  <si>
    <t>BURRUTH K</t>
  </si>
  <si>
    <t>COURONNE J M R(SL2678)</t>
  </si>
  <si>
    <t>NUNKOO B M</t>
  </si>
  <si>
    <t>HEERAH D B</t>
  </si>
  <si>
    <t>LOWTUN S B(MUACC62431)</t>
  </si>
  <si>
    <t>RAMMA L</t>
  </si>
  <si>
    <t>LEE-FUN M L A S</t>
  </si>
  <si>
    <t>DAVID J G</t>
  </si>
  <si>
    <t>MERCIER M M</t>
  </si>
  <si>
    <t>YADALLEE F</t>
  </si>
  <si>
    <t>BHOYROO L(SL 2726)</t>
  </si>
  <si>
    <t>NAIDOO N V L</t>
  </si>
  <si>
    <t>TAKA P</t>
  </si>
  <si>
    <t>SEWBALLUCK K</t>
  </si>
  <si>
    <t>RAMRUCHA J-GSD</t>
  </si>
  <si>
    <t>JUGROOP J</t>
  </si>
  <si>
    <t>WONG SUN THIONG C(SL2680)</t>
  </si>
  <si>
    <t>ALECHE M D S</t>
  </si>
  <si>
    <t>MARJOLIN A L</t>
  </si>
  <si>
    <t>ROUSSETY J N R</t>
  </si>
  <si>
    <t>ONG TONE J E</t>
  </si>
  <si>
    <t>LEUNG KEI F J</t>
  </si>
  <si>
    <t>LAMVOHEE JSH AH K</t>
  </si>
  <si>
    <t>ANTHONY M C</t>
  </si>
  <si>
    <t>LAMVOHEE A K</t>
  </si>
  <si>
    <t>THAUNOO D</t>
  </si>
  <si>
    <t>VEERABADEN S</t>
  </si>
  <si>
    <t>MAUNICK P A</t>
  </si>
  <si>
    <t>THAUNOO P</t>
  </si>
  <si>
    <t>BHEEPATHEE F K</t>
  </si>
  <si>
    <t>LOUIS H K</t>
  </si>
  <si>
    <t>SANHYE P K</t>
  </si>
  <si>
    <t>SEECHURN-LUCHMUN K</t>
  </si>
  <si>
    <t>SANHYE P</t>
  </si>
  <si>
    <t>WONG CHUNG LUNG E L</t>
  </si>
  <si>
    <t>SOOBROYDOO N J</t>
  </si>
  <si>
    <t>SOOCKEEA P(SL3093)</t>
  </si>
  <si>
    <t>MOOSAFER M N(MUACC129337)</t>
  </si>
  <si>
    <t>NEMCHAND S S</t>
  </si>
  <si>
    <t>ISSUR GUNGAH P M K I</t>
  </si>
  <si>
    <t>LOCHUN M C</t>
  </si>
  <si>
    <t>DALLOO H (SL 3098)</t>
  </si>
  <si>
    <t>DWARKA DAVAY R</t>
  </si>
  <si>
    <t>LUTCHMAN K</t>
  </si>
  <si>
    <t>TANY V B P S(MUACC132843</t>
  </si>
  <si>
    <t>MEGHOO B N</t>
  </si>
  <si>
    <t>DUSSARAM V</t>
  </si>
  <si>
    <t>VICTOR-LAVAUD MAC(SL3104)</t>
  </si>
  <si>
    <t>MOHAMUD B Z (SL3101)</t>
  </si>
  <si>
    <t>KASSEEAN Y (SL3097)</t>
  </si>
  <si>
    <t>BOKHOREE P</t>
  </si>
  <si>
    <t>CHINNIAH B K</t>
  </si>
  <si>
    <t>BUNDHUN B A</t>
  </si>
  <si>
    <t>POINEN N</t>
  </si>
  <si>
    <t>BAPPOO R</t>
  </si>
  <si>
    <t>CONSTANCE M N C</t>
  </si>
  <si>
    <t xml:space="preserve">TANY V B P S                   </t>
  </si>
  <si>
    <t xml:space="preserve">RAMGOLAM A(SL 1392)            </t>
  </si>
  <si>
    <t xml:space="preserve">DOOKHEEA L(MUACC87579)         </t>
  </si>
  <si>
    <t xml:space="preserve">BOLAKY N D B(MUACC25757)       </t>
  </si>
  <si>
    <t xml:space="preserve">HOSSENBUX M G                  </t>
  </si>
  <si>
    <t xml:space="preserve">RAMDHARRY M                    </t>
  </si>
  <si>
    <t xml:space="preserve">MOTAH S V                      </t>
  </si>
  <si>
    <t xml:space="preserve">SOOBARAH M                     </t>
  </si>
  <si>
    <t>HOSSENBUX M G</t>
  </si>
  <si>
    <t>NEELAMBUR Y</t>
  </si>
  <si>
    <t>LEE SHIM M F</t>
  </si>
  <si>
    <t>RAMPHUL N</t>
  </si>
  <si>
    <t>FRONTIN G R</t>
  </si>
  <si>
    <t>NARENDRA A</t>
  </si>
  <si>
    <t>BUNDHOO B S</t>
  </si>
  <si>
    <t>CHOKUPERMAL A</t>
  </si>
  <si>
    <t>MOUTOU A A</t>
  </si>
  <si>
    <t>JOOTUN A</t>
  </si>
  <si>
    <t>ROWJEE M B</t>
  </si>
  <si>
    <t>VURDIEN G C F</t>
  </si>
  <si>
    <t>GRENADE T M E</t>
  </si>
  <si>
    <t>MOUTOU A A M L</t>
  </si>
  <si>
    <t>CHADY G</t>
  </si>
  <si>
    <t>MUNGRAH K</t>
  </si>
  <si>
    <t>TIRVENGADUM S D J</t>
  </si>
  <si>
    <t>ARTHE M P M</t>
  </si>
  <si>
    <t>GILLETTE J N N</t>
  </si>
  <si>
    <t>ROMEO L Y E C</t>
  </si>
  <si>
    <t>SOORKEA S</t>
  </si>
  <si>
    <t>BOLAKY N D</t>
  </si>
  <si>
    <t>LOUIS K D</t>
  </si>
  <si>
    <t>LOBIN A B</t>
  </si>
  <si>
    <t>DESIRE C M S/S L C</t>
  </si>
  <si>
    <t>AMIDE S</t>
  </si>
  <si>
    <t>DHUNNOOKCHAND S K(SL 1504</t>
  </si>
  <si>
    <t>LOBIN S L(SL 2121)</t>
  </si>
  <si>
    <t>NULLAH A</t>
  </si>
  <si>
    <t>GOORIAH N (SL2651)</t>
  </si>
  <si>
    <t>ROSELANE C (SL2783)</t>
  </si>
  <si>
    <t>GUNNOO S (SL 2984)</t>
  </si>
  <si>
    <t>BOURQUIN M A C (SL3025)</t>
  </si>
  <si>
    <t>CALLEE POINEN L B</t>
  </si>
  <si>
    <t>ERRIAH L</t>
  </si>
  <si>
    <t>CHEUNG-CHING J M</t>
  </si>
  <si>
    <t>LOBIN S</t>
  </si>
  <si>
    <t>LOBIN A K</t>
  </si>
  <si>
    <t>ROSELANE P D C</t>
  </si>
  <si>
    <t>CHEUNG-CHIN J M</t>
  </si>
  <si>
    <t>DHUNNOOKCHAND S D (SL2497</t>
  </si>
  <si>
    <t>AULUM M</t>
  </si>
  <si>
    <t>ESTHER M N</t>
  </si>
  <si>
    <t>MUNGUR M Z Y B I</t>
  </si>
  <si>
    <t>GILLETTE N J</t>
  </si>
  <si>
    <t>FAKEERMAHAMOOD I</t>
  </si>
  <si>
    <t>MOOSUN N S</t>
  </si>
  <si>
    <t>GILLETTE M N</t>
  </si>
  <si>
    <t>F1</t>
  </si>
  <si>
    <t>F2</t>
  </si>
  <si>
    <t>BHOYROO H(SL3110)</t>
  </si>
  <si>
    <t>GEORGETTE B W (SL3119)</t>
  </si>
  <si>
    <t>SANASHEE D P</t>
  </si>
  <si>
    <t>BABA M C M</t>
  </si>
  <si>
    <t>MOLLOO N</t>
  </si>
  <si>
    <t>ESSOO-LALSING H</t>
  </si>
  <si>
    <t>LALLBEEHARRY V</t>
  </si>
  <si>
    <t>ANTONIO L M L</t>
  </si>
  <si>
    <t>KOOLOMUTH-RAMFUL T(SL3123</t>
  </si>
  <si>
    <t>CHONG LEUNG M S P M L</t>
  </si>
  <si>
    <t>MOOTOOSAMY J</t>
  </si>
  <si>
    <t>NEKITSING D</t>
  </si>
  <si>
    <t>BERNARD G J P</t>
  </si>
  <si>
    <t>SEEBORUTH V</t>
  </si>
  <si>
    <t>RAMSAMY K (SL2669)</t>
  </si>
  <si>
    <t>AH KIM Y NEWK (SL 3021)</t>
  </si>
  <si>
    <t>MOTOO M N J</t>
  </si>
  <si>
    <t>APPADOO L L</t>
  </si>
  <si>
    <t>DAVIS G H F</t>
  </si>
  <si>
    <t>JHABEEMISSUR J C</t>
  </si>
  <si>
    <t>RAMSAMY K(SL2515)</t>
  </si>
  <si>
    <t>NG YAN HING M S P S</t>
  </si>
  <si>
    <t>DEFOIX J A P</t>
  </si>
  <si>
    <t>CHIA YIN CLF(MUACC148139)</t>
  </si>
  <si>
    <t>LALSING R R</t>
  </si>
  <si>
    <t>MEGNATH A(SL3117)</t>
  </si>
  <si>
    <t>CAUNHYE M F/ (SL 1292)</t>
  </si>
  <si>
    <t>NG CHIT WING T G (SL3059)</t>
  </si>
  <si>
    <t>JAHANGEER Z A L(SL2916)</t>
  </si>
  <si>
    <t>SOKAPPADU A N</t>
  </si>
  <si>
    <t>LIM VOON MIOW C V</t>
  </si>
  <si>
    <t>CAUNHYE M F</t>
  </si>
  <si>
    <t>THESEE I H (MUACC101219)</t>
  </si>
  <si>
    <t>ATCHA H B</t>
  </si>
  <si>
    <t>HUNGLEY J O G</t>
  </si>
  <si>
    <t>CAUNHYE M F (SL 2524)</t>
  </si>
  <si>
    <t>PETRONILLE A</t>
  </si>
  <si>
    <t>BALLUCK K</t>
  </si>
  <si>
    <t>LOBINE-FOOLLEE D (SL3137)</t>
  </si>
  <si>
    <t>SEEGOOLAM R H/LOAN</t>
  </si>
  <si>
    <t>LAI KIN M M (SL 2729)</t>
  </si>
  <si>
    <t>SAMAH V</t>
  </si>
  <si>
    <t>TANAKOOR R</t>
  </si>
  <si>
    <t>HAZAREESING P</t>
  </si>
  <si>
    <t>DEELCHAND K</t>
  </si>
  <si>
    <t>JANKEE S</t>
  </si>
  <si>
    <t>RAMSAWMY M</t>
  </si>
  <si>
    <t>IMRIT-SOORAM S(MUACC15292</t>
  </si>
  <si>
    <t>DEEDARUN A (SL3143)</t>
  </si>
  <si>
    <t>CASTAGNETTE C-MUACC154849</t>
  </si>
  <si>
    <t>BAPPOO R (SL3141)</t>
  </si>
  <si>
    <t>RAMNARAIN-PURMAH J</t>
  </si>
  <si>
    <t>RAMNARAIN J S</t>
  </si>
  <si>
    <t>MUNEESAMYMRSSV/HLOAN</t>
  </si>
  <si>
    <t>RAMNARAIN-PURMAH(SL 1471)</t>
  </si>
  <si>
    <t>GOORRIAH K Y S/SL2031</t>
  </si>
  <si>
    <t>GOORRIAH K S Y(SL2913)</t>
  </si>
  <si>
    <t>RAMNARAIN-PURMAH J S</t>
  </si>
  <si>
    <t>GOORRIAH S K Y</t>
  </si>
  <si>
    <t>G1</t>
  </si>
  <si>
    <t>G2</t>
  </si>
  <si>
    <t>O4</t>
  </si>
  <si>
    <t>O5</t>
  </si>
  <si>
    <t>O6</t>
  </si>
  <si>
    <t>O7</t>
  </si>
  <si>
    <t>O8</t>
  </si>
  <si>
    <t>O9</t>
  </si>
  <si>
    <t>O10</t>
  </si>
  <si>
    <t>PUDDOO D/D/HLN</t>
  </si>
  <si>
    <t>DE TENERMONT MARCEL M G M</t>
  </si>
  <si>
    <t>DE TENERMONT-MARCEL M G M</t>
  </si>
  <si>
    <t>BISMOHUN L</t>
  </si>
  <si>
    <t>MUDHOO B N (MUACC 85240)</t>
  </si>
  <si>
    <t>CANDASSAMY P P</t>
  </si>
  <si>
    <t>DAUGUET J G</t>
  </si>
  <si>
    <t>SAHADUN S</t>
  </si>
  <si>
    <t>No</t>
  </si>
  <si>
    <t>NANDOO T &amp; S</t>
  </si>
  <si>
    <t>BEEGUN V K (SL 2445)</t>
  </si>
  <si>
    <t>LAFLEUR J B L (SL 1790)</t>
  </si>
  <si>
    <t>DAUGUET J B G (SL2903)</t>
  </si>
  <si>
    <t>JHURRY J (SL 2709)</t>
  </si>
  <si>
    <t>GUNNOO N U Z (SL2841)</t>
  </si>
  <si>
    <t>JHURRY J(SL 3004)</t>
  </si>
  <si>
    <t>BOLARAM Y</t>
  </si>
  <si>
    <t>LAFLEUR J B L</t>
  </si>
  <si>
    <t>GUNNOO N UL-Z(MUACC129405</t>
  </si>
  <si>
    <t>LOTUN L B (SL 3011)</t>
  </si>
  <si>
    <t>SEEGOOLAM T J</t>
  </si>
  <si>
    <t>KOOTBAULLY S(MUACC59709)</t>
  </si>
  <si>
    <t>LI MUI SANG B</t>
  </si>
  <si>
    <t>KHAYALLEE B</t>
  </si>
  <si>
    <t>ALIPHON J A</t>
  </si>
  <si>
    <t>KHADAROO B S B</t>
  </si>
  <si>
    <t>MOTOO K J</t>
  </si>
  <si>
    <t>DOOKHEEA L</t>
  </si>
  <si>
    <t>TIRVENGADUM S J D</t>
  </si>
  <si>
    <t>MARIMOOTOO T(MUACC160378)</t>
  </si>
  <si>
    <t>FOK KING F S T</t>
  </si>
  <si>
    <t>BOCUS M Y</t>
  </si>
  <si>
    <t>NAGAPACHETTY T D</t>
  </si>
  <si>
    <t>DAUGUET J G(SL3182)</t>
  </si>
  <si>
    <t>DE TENERMONT-MARCEL(SL316</t>
  </si>
  <si>
    <t>PERMALLOO A N</t>
  </si>
  <si>
    <t>HUET M E J</t>
  </si>
  <si>
    <t>DEVALET L S</t>
  </si>
  <si>
    <t>CASTAGNETTE M C C</t>
  </si>
  <si>
    <t>RAMMONDHUR M</t>
  </si>
  <si>
    <t>RAYAPEN L O (SL3186)</t>
  </si>
  <si>
    <t>Grand Total</t>
  </si>
  <si>
    <t>HOOKOOM S</t>
  </si>
  <si>
    <t>FONG SHING C Y C</t>
  </si>
  <si>
    <t>JAHANGEER Z A L</t>
  </si>
  <si>
    <t>SOOKUN K K(MUACC162999)</t>
  </si>
  <si>
    <t>ANTHONEE G C</t>
  </si>
  <si>
    <t>CATHAPERMAL S</t>
  </si>
  <si>
    <t>GUNGAH E A</t>
  </si>
  <si>
    <t>Impact on Staff cost</t>
  </si>
  <si>
    <t>KOOTBAULLY S</t>
  </si>
  <si>
    <t>I1</t>
  </si>
  <si>
    <t>I2</t>
  </si>
  <si>
    <t>APPADOO N</t>
  </si>
  <si>
    <t>CLEMENTINE M V V (SL3213)</t>
  </si>
  <si>
    <t>JUGMOHUN MUNGRA R</t>
  </si>
  <si>
    <t>JADUNUNDUN V T (SL3232)</t>
  </si>
  <si>
    <t>DOOKHEE M D J</t>
  </si>
  <si>
    <t>SOOKUN K K</t>
  </si>
  <si>
    <t>RAMPHUL N (SL2530)</t>
  </si>
  <si>
    <t>NADGAN A (SL2340)</t>
  </si>
  <si>
    <t>GROODOYAL N (SL 2055)</t>
  </si>
  <si>
    <t>RAMPHUL N(SL 1684)</t>
  </si>
  <si>
    <t>NASTILI K N(SL2883)</t>
  </si>
  <si>
    <t>NARRAINEN P</t>
  </si>
  <si>
    <t>CHEUNG-CHIN-C M J(SL2924)</t>
  </si>
  <si>
    <t>BEEGOO D(MUACC87465)</t>
  </si>
  <si>
    <t>NG YING KWONG -MUACC85327</t>
  </si>
  <si>
    <t>ANTOINETTE M J</t>
  </si>
  <si>
    <t>ROWJEE M B (SL 2442)</t>
  </si>
  <si>
    <t>NEMCHAND S S (SL 2409)</t>
  </si>
  <si>
    <t>Impact Nil -  Initially</t>
  </si>
  <si>
    <t>LAMALETIE J A</t>
  </si>
  <si>
    <t>JANKEE P</t>
  </si>
  <si>
    <t xml:space="preserve">Current </t>
  </si>
  <si>
    <t>Previous</t>
  </si>
  <si>
    <t>Movements</t>
  </si>
  <si>
    <t>FRANCOIS E R/I A W/HL3</t>
  </si>
  <si>
    <t>FRANCOIS E (ERF)</t>
  </si>
  <si>
    <t>GUJADHUR V (SL 1436)</t>
  </si>
  <si>
    <t>ARNASSALON-NALLAN A</t>
  </si>
  <si>
    <t>COOLEN K(SL2830)</t>
  </si>
  <si>
    <t>JEETUN R(SL 2657)</t>
  </si>
  <si>
    <t>BOKHOREE P (SL 2895)</t>
  </si>
  <si>
    <t>GUJADHUR V(SL2862)</t>
  </si>
  <si>
    <t>LOUIS M S J</t>
  </si>
  <si>
    <t>GOOKOOLUK A D</t>
  </si>
  <si>
    <t>MANDARY Y</t>
  </si>
  <si>
    <t>ANADACHEE VENTURI P</t>
  </si>
  <si>
    <t>MOTAH S V</t>
  </si>
  <si>
    <t>FRANCOIS E R</t>
  </si>
  <si>
    <t>ARNASSALON-N A (SL3054)</t>
  </si>
  <si>
    <t>LI SHING FONG D F S</t>
  </si>
  <si>
    <t>FREDERIC M F T</t>
  </si>
  <si>
    <t>MUDHOO B N</t>
  </si>
  <si>
    <t>BHUJOHARRY LJ &amp; MAJP HLN</t>
  </si>
  <si>
    <t>COURONNE J M L R (SL1153)</t>
  </si>
  <si>
    <t>SEECHURN LUCHMUN K(SL2639</t>
  </si>
  <si>
    <t>VALAYDEN A M</t>
  </si>
  <si>
    <t>SEEGOOLAM B T</t>
  </si>
  <si>
    <t>RAMSAMY H</t>
  </si>
  <si>
    <t>LAMB L L</t>
  </si>
  <si>
    <t>KISTNASAMY I</t>
  </si>
  <si>
    <t>NARRAINEN P (SL3229)</t>
  </si>
  <si>
    <t>SUNGKUR MR A/SL1512</t>
  </si>
  <si>
    <t>SUNGKUR A (SL 2032)</t>
  </si>
  <si>
    <t>BEEGUN S K(SL 2087)</t>
  </si>
  <si>
    <t>FLEURANT M C N (SL2428)</t>
  </si>
  <si>
    <t>SUMPUTH K K(SL2948)</t>
  </si>
  <si>
    <t>FLEURANT-GILLETTE(SL2790)</t>
  </si>
  <si>
    <t>BEEHARRY A</t>
  </si>
  <si>
    <t>LUCHMUN S</t>
  </si>
  <si>
    <t>DAYAL A (SL3262)</t>
  </si>
  <si>
    <t>BHOYROO K</t>
  </si>
  <si>
    <t>LUXIMON A R(SL3277)</t>
  </si>
  <si>
    <t>Dr IBD</t>
  </si>
  <si>
    <t>J1</t>
  </si>
  <si>
    <t>J2</t>
  </si>
  <si>
    <t>LAU LIN L K</t>
  </si>
  <si>
    <t>Dr IBD(174968)</t>
  </si>
  <si>
    <t>ON</t>
  </si>
  <si>
    <t>OFF</t>
  </si>
  <si>
    <t>Variance</t>
  </si>
  <si>
    <t>SAP Balance</t>
  </si>
  <si>
    <t>SAP Posting in relation to Staff loan</t>
  </si>
  <si>
    <t>PREPAID STAFF EXPENSE Jan 20</t>
  </si>
  <si>
    <t>AMORTD COST - STAFF LOANS AT Jan 20</t>
  </si>
  <si>
    <t>FAIR VALUE ADJ ON STAFF LOANS Jan 20</t>
  </si>
  <si>
    <t>Other SAP posting in relation to Staff loan</t>
  </si>
  <si>
    <t>UNWIND DISC STAFF LOANS AT Jan 20</t>
  </si>
  <si>
    <t>INTEREST ON STAFF LOANS AT Jan 20</t>
  </si>
  <si>
    <t>as above</t>
  </si>
  <si>
    <t>AMORTD COST - STAFF LOANS AT Jan 20 (incl IB)</t>
  </si>
  <si>
    <t>447557 &amp; 174968</t>
  </si>
  <si>
    <t>K1</t>
  </si>
  <si>
    <t>K2</t>
  </si>
  <si>
    <t>L1</t>
  </si>
  <si>
    <t>CHECK</t>
  </si>
  <si>
    <t>L2</t>
  </si>
  <si>
    <t xml:space="preserve">CHINNASAMI-TRIVEDI L     </t>
  </si>
  <si>
    <t xml:space="preserve">ACHILLE L D C/SL1197     </t>
  </si>
  <si>
    <t xml:space="preserve">MYKOO N (SL3000)         </t>
  </si>
  <si>
    <t xml:space="preserve">MOHUN A B S(SL2944)      </t>
  </si>
  <si>
    <t xml:space="preserve">JOGARAH V (SL2767)       </t>
  </si>
  <si>
    <t xml:space="preserve">MOSUN ALLY M M P(SL2934) </t>
  </si>
  <si>
    <t xml:space="preserve">TSE YUEN CHONG F         </t>
  </si>
  <si>
    <t xml:space="preserve">BOLARAM Y/SL2364         </t>
  </si>
  <si>
    <t xml:space="preserve">ALLAS L D                </t>
  </si>
  <si>
    <t xml:space="preserve">MAHADOO S D              </t>
  </si>
  <si>
    <t xml:space="preserve">JANKEE R K               </t>
  </si>
  <si>
    <t xml:space="preserve">GUNGAH-BEEGOO R          </t>
  </si>
  <si>
    <t xml:space="preserve">DILMOHAMED N             </t>
  </si>
  <si>
    <t xml:space="preserve">ALLAS L                  </t>
  </si>
  <si>
    <t xml:space="preserve">LOBIN S                  </t>
  </si>
  <si>
    <t xml:space="preserve">JOGARAH V                </t>
  </si>
  <si>
    <t>ENTRIES POSTED UPTO 30/11/2020</t>
  </si>
  <si>
    <t>ENTRIES POSTED UPTO 31/10/2020</t>
  </si>
  <si>
    <t>143000311</t>
  </si>
  <si>
    <t>143000508</t>
  </si>
  <si>
    <t>MOOTHOOSAMY D (SL 1329)</t>
  </si>
  <si>
    <t>143000958</t>
  </si>
  <si>
    <t>GUNGARAM J(SL 1174)</t>
  </si>
  <si>
    <t>143001571</t>
  </si>
  <si>
    <t>143001652</t>
  </si>
  <si>
    <t>APPADOO MR B R</t>
  </si>
  <si>
    <t>143001865</t>
  </si>
  <si>
    <t>143002012</t>
  </si>
  <si>
    <t>ASSIRVADEN MRNORLAND</t>
  </si>
  <si>
    <t>143002063</t>
  </si>
  <si>
    <t>AWNEE MR K/MRS N/615</t>
  </si>
  <si>
    <t>143002209</t>
  </si>
  <si>
    <t>ASSIRVADEN LN/F-HOME LN</t>
  </si>
  <si>
    <t>143002217</t>
  </si>
  <si>
    <t>143002721</t>
  </si>
  <si>
    <t>KANIAH MRS V</t>
  </si>
  <si>
    <t>143002772</t>
  </si>
  <si>
    <t>LUQUET-REDDY M F/T</t>
  </si>
  <si>
    <t>143003000</t>
  </si>
  <si>
    <t>DUSSARAM V(SL 1321)</t>
  </si>
  <si>
    <t>143003035</t>
  </si>
  <si>
    <t>TARSOO M F(SL 1199)</t>
  </si>
  <si>
    <t>143003167</t>
  </si>
  <si>
    <t>BEEHARRY R (SL 1336)</t>
  </si>
  <si>
    <t>143003205</t>
  </si>
  <si>
    <t>143003507</t>
  </si>
  <si>
    <t>VALAYDEN A M (SL 1430)</t>
  </si>
  <si>
    <t>143003833</t>
  </si>
  <si>
    <t>SANTBAKSHSINGH S S</t>
  </si>
  <si>
    <t>143004899</t>
  </si>
  <si>
    <t>143004953</t>
  </si>
  <si>
    <t>BHOYROO L/HOUSING LOAN</t>
  </si>
  <si>
    <t>143005380</t>
  </si>
  <si>
    <t>BESSONDYAL DREEPAUL(BDB)</t>
  </si>
  <si>
    <t>143005496</t>
  </si>
  <si>
    <t>KANAKSABEE B/ (SL 1124)</t>
  </si>
  <si>
    <t>143005879</t>
  </si>
  <si>
    <t>COIFFIC MISS M N D</t>
  </si>
  <si>
    <t>143006239</t>
  </si>
  <si>
    <t>APPADOO L</t>
  </si>
  <si>
    <t>143006387</t>
  </si>
  <si>
    <t>VYTHELINGUM D (SL 1657)</t>
  </si>
  <si>
    <t>143006492</t>
  </si>
  <si>
    <t>CONHYEA D H A&amp;/H D/HM LN</t>
  </si>
  <si>
    <t>143006824</t>
  </si>
  <si>
    <t>HURDOWAR N R (SL 1544)</t>
  </si>
  <si>
    <t>143006921</t>
  </si>
  <si>
    <t>CHAN YUEN LEUNG MJ</t>
  </si>
  <si>
    <t>143007502</t>
  </si>
  <si>
    <t>CYTHEREE E/HME LN</t>
  </si>
  <si>
    <t>143008339</t>
  </si>
  <si>
    <t>DABY B &amp; K-HOME LOAN</t>
  </si>
  <si>
    <t>143008460</t>
  </si>
  <si>
    <t>RAMSAMY D</t>
  </si>
  <si>
    <t>143008746</t>
  </si>
  <si>
    <t>YIN YEUNG CHO M</t>
  </si>
  <si>
    <t>143009025</t>
  </si>
  <si>
    <t>DILLOO MR D &amp;/MRS A</t>
  </si>
  <si>
    <t>143009319</t>
  </si>
  <si>
    <t>143009807</t>
  </si>
  <si>
    <t>HOW KING FAT J M N</t>
  </si>
  <si>
    <t>143010007</t>
  </si>
  <si>
    <t>DABY MR B HL</t>
  </si>
  <si>
    <t>143010465</t>
  </si>
  <si>
    <t>SOOMARY V K/M B</t>
  </si>
  <si>
    <t>143011119</t>
  </si>
  <si>
    <t>143011356</t>
  </si>
  <si>
    <t>BEEHARRY MR R</t>
  </si>
  <si>
    <t>143011364</t>
  </si>
  <si>
    <t>GUNGAH MR K/HOME LOAN</t>
  </si>
  <si>
    <t>143011380</t>
  </si>
  <si>
    <t>ROCK M</t>
  </si>
  <si>
    <t>143011968</t>
  </si>
  <si>
    <t>GRENADE CM/DPV/H.LN</t>
  </si>
  <si>
    <t>143012077</t>
  </si>
  <si>
    <t>JAHUL P C/R</t>
  </si>
  <si>
    <t>143012271</t>
  </si>
  <si>
    <t>143012379</t>
  </si>
  <si>
    <t>YOUNG SIONG FAT Y S S</t>
  </si>
  <si>
    <t>143013952</t>
  </si>
  <si>
    <t>MANIKION MR R</t>
  </si>
  <si>
    <t>143014533</t>
  </si>
  <si>
    <t>143014738</t>
  </si>
  <si>
    <t>KUNDASAWMY P/HLN</t>
  </si>
  <si>
    <t>143015505</t>
  </si>
  <si>
    <t>ARNACHELLUM J</t>
  </si>
  <si>
    <t>143016390</t>
  </si>
  <si>
    <t>LI YIN TAI J &amp; J/H-LOAN</t>
  </si>
  <si>
    <t>143016609</t>
  </si>
  <si>
    <t>TSE YUEN CHONG MR F</t>
  </si>
  <si>
    <t>143016668</t>
  </si>
  <si>
    <t>LI MUI SANG B E</t>
  </si>
  <si>
    <t>143017060</t>
  </si>
  <si>
    <t>LI MUI SANG B/V -HLN</t>
  </si>
  <si>
    <t>143017206</t>
  </si>
  <si>
    <t>KANAKSABEE S P &amp;/B/HM LN</t>
  </si>
  <si>
    <t>143017605</t>
  </si>
  <si>
    <t>143017818</t>
  </si>
  <si>
    <t>CHUMNAH L(SL952)</t>
  </si>
  <si>
    <t>143018148</t>
  </si>
  <si>
    <t>FLORE J M (SL 1493)</t>
  </si>
  <si>
    <t>143018202</t>
  </si>
  <si>
    <t>MUNGRA MR S &amp; MRS R/HLN</t>
  </si>
  <si>
    <t>143018342</t>
  </si>
  <si>
    <t>143018377</t>
  </si>
  <si>
    <t>LAM NGAN CHAN A</t>
  </si>
  <si>
    <t>143018423</t>
  </si>
  <si>
    <t>143018547</t>
  </si>
  <si>
    <t>LUQUET M F (SL1191)</t>
  </si>
  <si>
    <t>143018814</t>
  </si>
  <si>
    <t>ROUSSETY C V/P N (SL884)</t>
  </si>
  <si>
    <t>143019543</t>
  </si>
  <si>
    <t>THANNOO MR D/MRS K</t>
  </si>
  <si>
    <t>143019993</t>
  </si>
  <si>
    <t>ASHISH HASSEA</t>
  </si>
  <si>
    <t>143020096</t>
  </si>
  <si>
    <t>143020223</t>
  </si>
  <si>
    <t>143020258</t>
  </si>
  <si>
    <t>BUNDHOO MR B S(BBS)</t>
  </si>
  <si>
    <t>143020282</t>
  </si>
  <si>
    <t>MOOSAFER M N/P</t>
  </si>
  <si>
    <t>143020363</t>
  </si>
  <si>
    <t>NAGAWA S S HSE</t>
  </si>
  <si>
    <t>143020843</t>
  </si>
  <si>
    <t>BUNDHOOA MR P A S(SL994)</t>
  </si>
  <si>
    <t>143021319</t>
  </si>
  <si>
    <t>RAMRUTTUN MRS K/MR H K</t>
  </si>
  <si>
    <t>143021823</t>
  </si>
  <si>
    <t>JHURRY MR J</t>
  </si>
  <si>
    <t>143022234</t>
  </si>
  <si>
    <t>143022307</t>
  </si>
  <si>
    <t>MUNGROO I/I (SL816)</t>
  </si>
  <si>
    <t>143022420</t>
  </si>
  <si>
    <t>143022730</t>
  </si>
  <si>
    <t>PUDDOO D / HSE LN</t>
  </si>
  <si>
    <t>143022773</t>
  </si>
  <si>
    <t>NEELAMBUR MRS Y/MRS G</t>
  </si>
  <si>
    <t>143022889</t>
  </si>
  <si>
    <t>MEETOO MR V/MRS L-SL743</t>
  </si>
  <si>
    <t>143023036</t>
  </si>
  <si>
    <t>MADDOO M D N</t>
  </si>
  <si>
    <t>143023087</t>
  </si>
  <si>
    <t>RAMMA NAIKEN J</t>
  </si>
  <si>
    <t>143023273</t>
  </si>
  <si>
    <t>RETIF MRS S/A G(SL 746)</t>
  </si>
  <si>
    <t>143023532</t>
  </si>
  <si>
    <t>LI SHING FONG MR D F S</t>
  </si>
  <si>
    <t>143024180</t>
  </si>
  <si>
    <t>VYTHELINGUM MR D/MRS S</t>
  </si>
  <si>
    <t>143024342</t>
  </si>
  <si>
    <t>LI MUI SANG B E/HL</t>
  </si>
  <si>
    <t>143024393</t>
  </si>
  <si>
    <t>143024776</t>
  </si>
  <si>
    <t>143025128</t>
  </si>
  <si>
    <t>GOURANNA M V V(SL 0996)</t>
  </si>
  <si>
    <t>143025241</t>
  </si>
  <si>
    <t>143025365</t>
  </si>
  <si>
    <t>HATTEEA MR S I</t>
  </si>
  <si>
    <t>143025578</t>
  </si>
  <si>
    <t>143025608</t>
  </si>
  <si>
    <t>BHURTAH MR N/MRS A (NB)</t>
  </si>
  <si>
    <t>143025756</t>
  </si>
  <si>
    <t>RAMA N/D</t>
  </si>
  <si>
    <t>143025780</t>
  </si>
  <si>
    <t>TAHER MRS Y</t>
  </si>
  <si>
    <t>143025861</t>
  </si>
  <si>
    <t>ROCK M S/G(SL 872)</t>
  </si>
  <si>
    <t>143025950</t>
  </si>
  <si>
    <t>AWNEE K</t>
  </si>
  <si>
    <t>143026086</t>
  </si>
  <si>
    <t>RAMJUS P(SL750)</t>
  </si>
  <si>
    <t>143026892</t>
  </si>
  <si>
    <t>LUQUET-REDDY M/REDDY T</t>
  </si>
  <si>
    <t>143026981</t>
  </si>
  <si>
    <t>REQUIN M S V</t>
  </si>
  <si>
    <t>143027643</t>
  </si>
  <si>
    <t>143027783</t>
  </si>
  <si>
    <t>RAMRUCHA MR J</t>
  </si>
  <si>
    <t>143028305</t>
  </si>
  <si>
    <t>143028321</t>
  </si>
  <si>
    <t>SOOKAHET C</t>
  </si>
  <si>
    <t>143028445</t>
  </si>
  <si>
    <t>KWONG WAYE S E/G W F</t>
  </si>
  <si>
    <t>143028577</t>
  </si>
  <si>
    <t>TIRVENGADUM MRS J S D</t>
  </si>
  <si>
    <t>143028763</t>
  </si>
  <si>
    <t>RAMA MR N/MRS D</t>
  </si>
  <si>
    <t>143028879</t>
  </si>
  <si>
    <t>BHURTAH N/A</t>
  </si>
  <si>
    <t>143029328</t>
  </si>
  <si>
    <t>143029344</t>
  </si>
  <si>
    <t>143029379</t>
  </si>
  <si>
    <t>SOOMARY VK &amp; MBU (HME LN</t>
  </si>
  <si>
    <t>143029514</t>
  </si>
  <si>
    <t>DAJEE R R/ L(SL 945)</t>
  </si>
  <si>
    <t>143029816</t>
  </si>
  <si>
    <t>143029867</t>
  </si>
  <si>
    <t>143030660</t>
  </si>
  <si>
    <t>REQUIN MISS M S V</t>
  </si>
  <si>
    <t>143030865</t>
  </si>
  <si>
    <t>BHURTAH N A</t>
  </si>
  <si>
    <t>143031098</t>
  </si>
  <si>
    <t>ELLIAH-ADDIVIGADOO MRS H</t>
  </si>
  <si>
    <t>143031578</t>
  </si>
  <si>
    <t>143031713</t>
  </si>
  <si>
    <t>SATTAR M I (SL 1307)</t>
  </si>
  <si>
    <t>143032183</t>
  </si>
  <si>
    <t>MERCIER M M A (SL 1012)</t>
  </si>
  <si>
    <t>143032396</t>
  </si>
  <si>
    <t>143032558</t>
  </si>
  <si>
    <t>VEERAPENCHETTY KR</t>
  </si>
  <si>
    <t>143032566</t>
  </si>
  <si>
    <t>LI SHING FONG D</t>
  </si>
  <si>
    <t>143032604</t>
  </si>
  <si>
    <t>VYTHELINGUM MR D/H LOAN</t>
  </si>
  <si>
    <t>143032795</t>
  </si>
  <si>
    <t>DESIRE S L C/ MS (DLS)</t>
  </si>
  <si>
    <t>143032841</t>
  </si>
  <si>
    <t>LEW YAW FUNG M</t>
  </si>
  <si>
    <t>143032930</t>
  </si>
  <si>
    <t>143033155</t>
  </si>
  <si>
    <t>143033325</t>
  </si>
  <si>
    <t>143033910</t>
  </si>
  <si>
    <t>WOODUN H/A/HM LOAN</t>
  </si>
  <si>
    <t>143034178</t>
  </si>
  <si>
    <t>LAM NGAN CHAN M</t>
  </si>
  <si>
    <t>143034283</t>
  </si>
  <si>
    <t>WOOSAREE S</t>
  </si>
  <si>
    <t>143035050</t>
  </si>
  <si>
    <t>THANNOO D</t>
  </si>
  <si>
    <t>143035093</t>
  </si>
  <si>
    <t>143036065</t>
  </si>
  <si>
    <t>BUNDHOOA PASB (SL 1388)</t>
  </si>
  <si>
    <t>143036758</t>
  </si>
  <si>
    <t>NEMORIN J B (SL 1703)</t>
  </si>
  <si>
    <t>143036928</t>
  </si>
  <si>
    <t>143037290</t>
  </si>
  <si>
    <t>VEERAPEN CHETTY R</t>
  </si>
  <si>
    <t>143038211</t>
  </si>
  <si>
    <t>BURRUN M A(SL 1528)</t>
  </si>
  <si>
    <t>143038556</t>
  </si>
  <si>
    <t>ROCK M S (SL 1725)</t>
  </si>
  <si>
    <t>143038645</t>
  </si>
  <si>
    <t>LUQUET-REDDY M</t>
  </si>
  <si>
    <t>143038688</t>
  </si>
  <si>
    <t>L`AIGUILLE N A(SL 1600)</t>
  </si>
  <si>
    <t>143038785</t>
  </si>
  <si>
    <t>FRANCOIS E</t>
  </si>
  <si>
    <t>143038807</t>
  </si>
  <si>
    <t>NAIDOO N V(SL1475)</t>
  </si>
  <si>
    <t>143038882</t>
  </si>
  <si>
    <t>BHURTAH N</t>
  </si>
  <si>
    <t>143039277</t>
  </si>
  <si>
    <t>143040038</t>
  </si>
  <si>
    <t>143040054</t>
  </si>
  <si>
    <t>BEEHARRY R(SL1719)</t>
  </si>
  <si>
    <t>143040178</t>
  </si>
  <si>
    <t>YUE CHI MING J</t>
  </si>
  <si>
    <t>143040429</t>
  </si>
  <si>
    <t>VYTHELINGUM D (SL 1656)</t>
  </si>
  <si>
    <t>143040534</t>
  </si>
  <si>
    <t>HOOKOOM S (SL 1592)</t>
  </si>
  <si>
    <t>143040852</t>
  </si>
  <si>
    <t>143041344</t>
  </si>
  <si>
    <t>VAYAVOOREE MRS T</t>
  </si>
  <si>
    <t>143041514</t>
  </si>
  <si>
    <t>MOHIT N(SL2710)</t>
  </si>
  <si>
    <t>143044939</t>
  </si>
  <si>
    <t>SOOMARY V/B/HM LN</t>
  </si>
  <si>
    <t>143045811</t>
  </si>
  <si>
    <t>SEEWOORUTTUN K R HSE LN</t>
  </si>
  <si>
    <t>143046303</t>
  </si>
  <si>
    <t>TSE YUEN CHONG F/M C S</t>
  </si>
  <si>
    <t>143046737</t>
  </si>
  <si>
    <t>143046761</t>
  </si>
  <si>
    <t>143046842</t>
  </si>
  <si>
    <t>VYTHELINGUM MR D/HOME LN</t>
  </si>
  <si>
    <t>143060233</t>
  </si>
  <si>
    <t>EMMANUEL AEE(SL 1857)</t>
  </si>
  <si>
    <t>143060888</t>
  </si>
  <si>
    <t>JOGHEE A (SL 1774)</t>
  </si>
  <si>
    <t>143070166</t>
  </si>
  <si>
    <t>VEERAPEN G (SL1995)</t>
  </si>
  <si>
    <t>143080013</t>
  </si>
  <si>
    <t>TONTA J M (SL 2013)</t>
  </si>
  <si>
    <t>143089762</t>
  </si>
  <si>
    <t>CHUMNAH L(SL 2029)</t>
  </si>
  <si>
    <t>143091376</t>
  </si>
  <si>
    <t>HARDOWAR N L (SL 2103)</t>
  </si>
  <si>
    <t>143091406</t>
  </si>
  <si>
    <t>DILLOO A(SL 2062)</t>
  </si>
  <si>
    <t>143091465</t>
  </si>
  <si>
    <t>BHOLAH G(SL 2039)</t>
  </si>
  <si>
    <t>143096378</t>
  </si>
  <si>
    <t>BEEHARRY R (SL 2081)</t>
  </si>
  <si>
    <t>143120686</t>
  </si>
  <si>
    <t>CHENGADOO G(SL 1550)</t>
  </si>
  <si>
    <t>143121399</t>
  </si>
  <si>
    <t>ROGBEER-ANSELINE(SL2982)</t>
  </si>
  <si>
    <t>143123294</t>
  </si>
  <si>
    <t>WONG YUEN M L</t>
  </si>
  <si>
    <t>143123626</t>
  </si>
  <si>
    <t>MOHITH V K(SL 2000)</t>
  </si>
  <si>
    <t>143123723</t>
  </si>
  <si>
    <t>RAMSURRUN S (SL 2353)</t>
  </si>
  <si>
    <t>143123774</t>
  </si>
  <si>
    <t>MOOSSAJEE A</t>
  </si>
  <si>
    <t>143123782</t>
  </si>
  <si>
    <t>BAICHOO N (SL 3007)</t>
  </si>
  <si>
    <t>143124401</t>
  </si>
  <si>
    <t>SAURAH A (SL 1890)</t>
  </si>
  <si>
    <t>143124622</t>
  </si>
  <si>
    <t>CORNETTE H R (SL2118)</t>
  </si>
  <si>
    <t>143124789</t>
  </si>
  <si>
    <t>RUGHOONAUTH V(SL 2054)</t>
  </si>
  <si>
    <t>143125378</t>
  </si>
  <si>
    <t>BUDALY M F (SL 2440)</t>
  </si>
  <si>
    <t>143125521</t>
  </si>
  <si>
    <t>DULJEET S(SL 2426)</t>
  </si>
  <si>
    <t>143125688</t>
  </si>
  <si>
    <t>143125696</t>
  </si>
  <si>
    <t>THAUNOO D(SL 2111)</t>
  </si>
  <si>
    <t>143125718</t>
  </si>
  <si>
    <t>EMMANUEL A E M (SL2377)</t>
  </si>
  <si>
    <t>143125726</t>
  </si>
  <si>
    <t>REETOO V(SL 2571)</t>
  </si>
  <si>
    <t>143125742</t>
  </si>
  <si>
    <t>KHODABOCUS M R A(SL2125)</t>
  </si>
  <si>
    <t>143125831</t>
  </si>
  <si>
    <t>RAMROOP P K (SL2365)</t>
  </si>
  <si>
    <t>143125998</t>
  </si>
  <si>
    <t>143126021</t>
  </si>
  <si>
    <t>NADAN B M (SL2566)</t>
  </si>
  <si>
    <t>143126625</t>
  </si>
  <si>
    <t>ISSUR R S R(SL2640)</t>
  </si>
  <si>
    <t>143127052</t>
  </si>
  <si>
    <t>ALECHE M D S (SL2588)</t>
  </si>
  <si>
    <t>143131319</t>
  </si>
  <si>
    <t>RAMCHURREETOO C(SL 2394)</t>
  </si>
  <si>
    <t>143132471</t>
  </si>
  <si>
    <t>JEAN PIERRE AKD(SL 2117)</t>
  </si>
  <si>
    <t>143132498</t>
  </si>
  <si>
    <t>143132579</t>
  </si>
  <si>
    <t>143134644</t>
  </si>
  <si>
    <t>GOORIAH S H (SL 1798)</t>
  </si>
  <si>
    <t>143134784</t>
  </si>
  <si>
    <t>BUDALY B(SL 1970)</t>
  </si>
  <si>
    <t>143134830</t>
  </si>
  <si>
    <t>143134857</t>
  </si>
  <si>
    <t>SAWMY D(SL 2068)</t>
  </si>
  <si>
    <t>143134903</t>
  </si>
  <si>
    <t>BOODSING A(SL 2041)</t>
  </si>
  <si>
    <t>143135322</t>
  </si>
  <si>
    <t>LOUIS H K(SL 2457)</t>
  </si>
  <si>
    <t>143135683</t>
  </si>
  <si>
    <t>ROUSSETY R C V(SL 1978)</t>
  </si>
  <si>
    <t>143135772</t>
  </si>
  <si>
    <t>FLORE J M (SL 2127)</t>
  </si>
  <si>
    <t>143136116</t>
  </si>
  <si>
    <t>143136590</t>
  </si>
  <si>
    <t>LATCHMUDOO P/T(SL2026)</t>
  </si>
  <si>
    <t>143137686</t>
  </si>
  <si>
    <t>143142442</t>
  </si>
  <si>
    <t>NADAN M B C(SL 2056)</t>
  </si>
  <si>
    <t>143142477</t>
  </si>
  <si>
    <t>PHILIPPE J R T(SL 2181)</t>
  </si>
  <si>
    <t>143142736</t>
  </si>
  <si>
    <t>GILLETTE L N N (SL 2158)</t>
  </si>
  <si>
    <t>143142760</t>
  </si>
  <si>
    <t>JUGROOP J(SL 2392)</t>
  </si>
  <si>
    <t>143151468</t>
  </si>
  <si>
    <t>LOUISE M J S(SL 2322)</t>
  </si>
  <si>
    <t>143152677</t>
  </si>
  <si>
    <t>THOETIS M J S (SL2671)</t>
  </si>
  <si>
    <t>143153525</t>
  </si>
  <si>
    <t>SAWDOO S A(SL2937)</t>
  </si>
  <si>
    <t>143154300</t>
  </si>
  <si>
    <t>PYNDIAH MAS (SL 2977)</t>
  </si>
  <si>
    <t>143154378</t>
  </si>
  <si>
    <t>DOOBOREE V S (SL 2158)</t>
  </si>
  <si>
    <t>143156354</t>
  </si>
  <si>
    <t>SAMOO I (SL 2331)</t>
  </si>
  <si>
    <t>143174468</t>
  </si>
  <si>
    <t>DEELCHAND MRS K</t>
  </si>
  <si>
    <t>143201643</t>
  </si>
  <si>
    <t>143208680</t>
  </si>
  <si>
    <t>AHAMUDALLY M I(SL 1770)</t>
  </si>
  <si>
    <t>143212459</t>
  </si>
  <si>
    <t>DULJEET S (SL 2042)</t>
  </si>
  <si>
    <t>143215563</t>
  </si>
  <si>
    <t>LEBON M G J (SL2845)</t>
  </si>
  <si>
    <t>143215695</t>
  </si>
  <si>
    <t>VENCATASAMY K</t>
  </si>
  <si>
    <t>143221210</t>
  </si>
  <si>
    <t>143236226</t>
  </si>
  <si>
    <t>SOOMARY V K (SL 2945)</t>
  </si>
  <si>
    <t>143236242</t>
  </si>
  <si>
    <t>CHENGADOO G (SL2334)</t>
  </si>
  <si>
    <t>143237516</t>
  </si>
  <si>
    <t>LAI CHOO N Y Y (SL 2940)</t>
  </si>
  <si>
    <t>143241688</t>
  </si>
  <si>
    <t>GURIB P</t>
  </si>
  <si>
    <t>143244504</t>
  </si>
  <si>
    <t>LACHICOREE J P L(SL3005)</t>
  </si>
  <si>
    <t>143249603</t>
  </si>
  <si>
    <t>TAJOO D(SL2823)</t>
  </si>
  <si>
    <t>143251446</t>
  </si>
  <si>
    <t>CAUSY A (SL3037)</t>
  </si>
  <si>
    <t>143254232</t>
  </si>
  <si>
    <t>143255476</t>
  </si>
  <si>
    <t>RUCHCHAN N D (SL2918)</t>
  </si>
  <si>
    <t>143258416</t>
  </si>
  <si>
    <t>LOUISE M J S (SL 1884)</t>
  </si>
  <si>
    <t>143259951</t>
  </si>
  <si>
    <t>AH YEN M N C (SL2587)</t>
  </si>
  <si>
    <t>143312216</t>
  </si>
  <si>
    <t>DAVIS G H F (SL 2755)</t>
  </si>
  <si>
    <t>143312321</t>
  </si>
  <si>
    <t>TAG H (SL2745)</t>
  </si>
  <si>
    <t>143314286</t>
  </si>
  <si>
    <t>BESSOONDYAL B(SL 2113)</t>
  </si>
  <si>
    <t>143317633</t>
  </si>
  <si>
    <t>NAIKEN J(SL 2157)</t>
  </si>
  <si>
    <t>143317706</t>
  </si>
  <si>
    <t>ELLIAH C J J M (SL 2073)</t>
  </si>
  <si>
    <t>143321533</t>
  </si>
  <si>
    <t>RUGGOO N D (SL2775)</t>
  </si>
  <si>
    <t>143325466</t>
  </si>
  <si>
    <t>143331326</t>
  </si>
  <si>
    <t>143335208</t>
  </si>
  <si>
    <t>PYDIAH I (SL 2818)</t>
  </si>
  <si>
    <t>143335291</t>
  </si>
  <si>
    <t>ROJOA N B H B(SL3055)</t>
  </si>
  <si>
    <t>143341941</t>
  </si>
  <si>
    <t>RAHEEMEEA M A (SL 2128)</t>
  </si>
  <si>
    <t>143344142</t>
  </si>
  <si>
    <t>143344525</t>
  </si>
  <si>
    <t>CONHYEA D H (SL3085)</t>
  </si>
  <si>
    <t>143347192</t>
  </si>
  <si>
    <t>BUDALY MR F(SL2900)</t>
  </si>
  <si>
    <t>143351467</t>
  </si>
  <si>
    <t>ANTOINETTE M J(SL2893)</t>
  </si>
  <si>
    <t>143352307</t>
  </si>
  <si>
    <t>143352730</t>
  </si>
  <si>
    <t>CHOCKALINGUM Y D(SL2946)</t>
  </si>
  <si>
    <t>143354946</t>
  </si>
  <si>
    <t>143377237</t>
  </si>
  <si>
    <t>RAVAT D J P (SL 2969)</t>
  </si>
  <si>
    <t>143395650</t>
  </si>
  <si>
    <t>BACHOOMUN S(SL3070)</t>
  </si>
  <si>
    <t>143411192</t>
  </si>
  <si>
    <t>143412814</t>
  </si>
  <si>
    <t>KOOLWONT G (SL2665)</t>
  </si>
  <si>
    <t>143421619</t>
  </si>
  <si>
    <t>143422364</t>
  </si>
  <si>
    <t>MOOSUN N S(SL 2990)</t>
  </si>
  <si>
    <t>143427730</t>
  </si>
  <si>
    <t>SANSFACON M V(SL2896)</t>
  </si>
  <si>
    <t>143433609</t>
  </si>
  <si>
    <t>NUNDHOOSING Y (SL 2808)</t>
  </si>
  <si>
    <t>143444236</t>
  </si>
  <si>
    <t>BENOIT M S K(SL2868)</t>
  </si>
  <si>
    <t>143444244</t>
  </si>
  <si>
    <t>143445712</t>
  </si>
  <si>
    <t>HOSSENY M N (SL2869)</t>
  </si>
  <si>
    <t>143447219</t>
  </si>
  <si>
    <t>BHOLAH G(SL2851)</t>
  </si>
  <si>
    <t>143456838</t>
  </si>
  <si>
    <t>DUSSARAM V D(SL 2447)</t>
  </si>
  <si>
    <t>143456919</t>
  </si>
  <si>
    <t>RAMHEET M (SL2668)</t>
  </si>
  <si>
    <t>143456935</t>
  </si>
  <si>
    <t>BUNDHOO B S(SL 2469)</t>
  </si>
  <si>
    <t>143478580</t>
  </si>
  <si>
    <t>DOOBOREE V (SL2817)</t>
  </si>
  <si>
    <t>143485234</t>
  </si>
  <si>
    <t>THANNOO S (SL2911)</t>
  </si>
  <si>
    <t>143485692</t>
  </si>
  <si>
    <t>GOKULSING L(SL3066)</t>
  </si>
  <si>
    <t>143496627</t>
  </si>
  <si>
    <t>JAUMEER M K (SL3045)</t>
  </si>
  <si>
    <t>143511456</t>
  </si>
  <si>
    <t>LAMALETIE J J A(SL2748)</t>
  </si>
  <si>
    <t>143512290</t>
  </si>
  <si>
    <t>GUIOT Y J (SL 2922)</t>
  </si>
  <si>
    <t>143513408</t>
  </si>
  <si>
    <t>LEBON M G J(SL 2942)</t>
  </si>
  <si>
    <t>143513491</t>
  </si>
  <si>
    <t>ALLYBOKUS H A (SL 2175)</t>
  </si>
  <si>
    <t>143516261</t>
  </si>
  <si>
    <t>ALIPHON JA(SL3038)</t>
  </si>
  <si>
    <t>143521230</t>
  </si>
  <si>
    <t>LAMB L L (SL3100)</t>
  </si>
  <si>
    <t>143523640</t>
  </si>
  <si>
    <t>VYTHILINGUM G (SL 2336)</t>
  </si>
  <si>
    <t>143524000</t>
  </si>
  <si>
    <t>143527557</t>
  </si>
  <si>
    <t>143529215</t>
  </si>
  <si>
    <t>MOHIT N (SL3114)</t>
  </si>
  <si>
    <t>143531945</t>
  </si>
  <si>
    <t>CALISTE J</t>
  </si>
  <si>
    <t>143538524</t>
  </si>
  <si>
    <t>RAMLOLL N (SL 2960)</t>
  </si>
  <si>
    <t>143538826</t>
  </si>
  <si>
    <t>MAUNICK P A (SL 1771)</t>
  </si>
  <si>
    <t>143541185</t>
  </si>
  <si>
    <t>BICOLE M (SL 2853)</t>
  </si>
  <si>
    <t>143542254</t>
  </si>
  <si>
    <t>ROUSSEL M G P(SL2835)</t>
  </si>
  <si>
    <t>143542262</t>
  </si>
  <si>
    <t>PYDIAH M J I(SL 2978)</t>
  </si>
  <si>
    <t>143544451</t>
  </si>
  <si>
    <t>BEESOON S (SL3049)</t>
  </si>
  <si>
    <t>143546896</t>
  </si>
  <si>
    <t>JAWAHEER Z (SL 2939)</t>
  </si>
  <si>
    <t>143551415</t>
  </si>
  <si>
    <t>COOPOOSAMY N(SL2794)</t>
  </si>
  <si>
    <t>143552268</t>
  </si>
  <si>
    <t>RAHEEMEEA M A(SL2724)</t>
  </si>
  <si>
    <t>143552748</t>
  </si>
  <si>
    <t>ACHARUZ R K (SL3053)</t>
  </si>
  <si>
    <t>143562905</t>
  </si>
  <si>
    <t>RAYNAL J M V N(SL2655)</t>
  </si>
  <si>
    <t>143574326</t>
  </si>
  <si>
    <t>SOKAPPADU A N (SL2885)</t>
  </si>
  <si>
    <t>143574385</t>
  </si>
  <si>
    <t>LOUISE M J S(SL 2943)</t>
  </si>
  <si>
    <t>143576507</t>
  </si>
  <si>
    <t>GEERDHARRY G (SL 1818)</t>
  </si>
  <si>
    <t>143589250</t>
  </si>
  <si>
    <t>MUNGROO R (SL 2398)</t>
  </si>
  <si>
    <t>143594203</t>
  </si>
  <si>
    <t>NANDHUB N(SL 3023)</t>
  </si>
  <si>
    <t>143600025</t>
  </si>
  <si>
    <t>LALLBEEHARRY V (SL 1785)</t>
  </si>
  <si>
    <t>143601188</t>
  </si>
  <si>
    <t>RAMCHURREETOO C(SL 2716)</t>
  </si>
  <si>
    <t>143613585</t>
  </si>
  <si>
    <t>BOLAKY N D/ (SL 2339)</t>
  </si>
  <si>
    <t>143651398</t>
  </si>
  <si>
    <t>DOOKHEE M D J(SL2778)</t>
  </si>
  <si>
    <t>143664201</t>
  </si>
  <si>
    <t>ISSUR R S R(SL2804)</t>
  </si>
  <si>
    <t>143665135</t>
  </si>
  <si>
    <t>GUNNESS S B(SL2899)</t>
  </si>
  <si>
    <t>143666182</t>
  </si>
  <si>
    <t>PASNIN Y D(SL2879)</t>
  </si>
  <si>
    <t>143666263</t>
  </si>
  <si>
    <t>APPADU NEETISH (SL2917)</t>
  </si>
  <si>
    <t>143666603</t>
  </si>
  <si>
    <t>NASSEEVEN B R (SL2956)</t>
  </si>
  <si>
    <t>143668525</t>
  </si>
  <si>
    <t>ROMEO L Y E(SL2840)</t>
  </si>
  <si>
    <t>143691209</t>
  </si>
  <si>
    <t>GOONRAZ V (SL 2986)</t>
  </si>
  <si>
    <t>143694496</t>
  </si>
  <si>
    <t>BUNDHOO B S (SL 1556)</t>
  </si>
  <si>
    <t>143694755</t>
  </si>
  <si>
    <t>FAKEERMAHAMOOD I(SL2876)</t>
  </si>
  <si>
    <t>143696944</t>
  </si>
  <si>
    <t>AH POONG C F M(SL 3027)</t>
  </si>
  <si>
    <t>143734277</t>
  </si>
  <si>
    <t>ANTHONY M D S (SL2884)</t>
  </si>
  <si>
    <t>143741346</t>
  </si>
  <si>
    <t>MOTOO K J(SL2839)</t>
  </si>
  <si>
    <t>143754596</t>
  </si>
  <si>
    <t>TAKA P(SL2874)</t>
  </si>
  <si>
    <t>143774260</t>
  </si>
  <si>
    <t>BIGNOUX D F(SL2889)</t>
  </si>
  <si>
    <t>143812480</t>
  </si>
  <si>
    <t>NANDHUB N (SL2912)</t>
  </si>
  <si>
    <t>143843432</t>
  </si>
  <si>
    <t>BUNDHUN B A(SL2829)</t>
  </si>
  <si>
    <t>143845664</t>
  </si>
  <si>
    <t>143852385</t>
  </si>
  <si>
    <t>JOHNSON MCLJ (SL 1927)</t>
  </si>
  <si>
    <t>143854442</t>
  </si>
  <si>
    <t>KHODABACKSH A (SL 1912)</t>
  </si>
  <si>
    <t>143854787</t>
  </si>
  <si>
    <t>SUNNASSEE S (SL 1636)</t>
  </si>
  <si>
    <t>143874230</t>
  </si>
  <si>
    <t>LABONTE M</t>
  </si>
  <si>
    <t>143874257</t>
  </si>
  <si>
    <t>GOOLAMHOSSEN MRS B T</t>
  </si>
  <si>
    <t>143874273</t>
  </si>
  <si>
    <t>GAJADHUR P K(SL 2821)</t>
  </si>
  <si>
    <t>143874559</t>
  </si>
  <si>
    <t>JANKEE S(SL2856)</t>
  </si>
  <si>
    <t>143875717</t>
  </si>
  <si>
    <t>BOODHOO Y R (SL 1866)</t>
  </si>
  <si>
    <t>143883620</t>
  </si>
  <si>
    <t>PURGASS B D (SL3032)</t>
  </si>
  <si>
    <t>143884244</t>
  </si>
  <si>
    <t>GOPAUL N (SL2731)</t>
  </si>
  <si>
    <t>143885178</t>
  </si>
  <si>
    <t>BEEGOO/GUNGAH-B(SL2802)</t>
  </si>
  <si>
    <t>143887901</t>
  </si>
  <si>
    <t>SANHYE P K (SL2766)</t>
  </si>
  <si>
    <t>143888657</t>
  </si>
  <si>
    <t>IMRITH G(SL3115)</t>
  </si>
  <si>
    <t>143912485</t>
  </si>
  <si>
    <t>JEEBODH P(SL2933)</t>
  </si>
  <si>
    <t>143913376</t>
  </si>
  <si>
    <t>BHANDOA S(SL 2761)</t>
  </si>
  <si>
    <t>143914437</t>
  </si>
  <si>
    <t>KANIAH V (SL 2771)</t>
  </si>
  <si>
    <t>143914542</t>
  </si>
  <si>
    <t>LUQUET-REDDY M F(SL2892)</t>
  </si>
  <si>
    <t>143921387</t>
  </si>
  <si>
    <t>BEEHARRY R(SL2751)</t>
  </si>
  <si>
    <t>143922650</t>
  </si>
  <si>
    <t>CHENGANNA V (SL 2722)</t>
  </si>
  <si>
    <t>143922669</t>
  </si>
  <si>
    <t>SIOU M J A(SL2787)</t>
  </si>
  <si>
    <t>143933407</t>
  </si>
  <si>
    <t>143933636</t>
  </si>
  <si>
    <t>DEVALET L S(SL2728)</t>
  </si>
  <si>
    <t>143936139</t>
  </si>
  <si>
    <t>LOLLMUN J</t>
  </si>
  <si>
    <t>143951294</t>
  </si>
  <si>
    <t>GAJANAH P (SL 2897)</t>
  </si>
  <si>
    <t>143951545</t>
  </si>
  <si>
    <t>VENCATASAMY K R(SL2809)</t>
  </si>
  <si>
    <t>143953556</t>
  </si>
  <si>
    <t>SHAM R(SL 2784)</t>
  </si>
  <si>
    <t>143954234</t>
  </si>
  <si>
    <t>PARSOORAMEN J D(SL3022)</t>
  </si>
  <si>
    <t>143956148</t>
  </si>
  <si>
    <t>JUSTE J D S(SL3076)</t>
  </si>
  <si>
    <t>143956474</t>
  </si>
  <si>
    <t>143956776</t>
  </si>
  <si>
    <t>LEVEQUE J</t>
  </si>
  <si>
    <t>143956873</t>
  </si>
  <si>
    <t>RAMMA NAIKEN J(SL 2908)</t>
  </si>
  <si>
    <t>143964655</t>
  </si>
  <si>
    <t>DOUCE M R S(SL3014)</t>
  </si>
  <si>
    <t>143965120</t>
  </si>
  <si>
    <t>MICHEL J H(SL 2955)</t>
  </si>
  <si>
    <t>143965252</t>
  </si>
  <si>
    <t>143965317</t>
  </si>
  <si>
    <t>KHOYRATTEE M E N(SL3031)</t>
  </si>
  <si>
    <t>143965368</t>
  </si>
  <si>
    <t>ROJOA N B H B(SL3013)</t>
  </si>
  <si>
    <t>143965635</t>
  </si>
  <si>
    <t>NEEROOA S(SL3006)</t>
  </si>
  <si>
    <t>143968197</t>
  </si>
  <si>
    <t>SUNNASSEE S(SL2962)</t>
  </si>
  <si>
    <t>143968286</t>
  </si>
  <si>
    <t>BONNAFAIRE G J L(SL2909)</t>
  </si>
  <si>
    <t>143968308</t>
  </si>
  <si>
    <t>VAMBEN K(SL2953)</t>
  </si>
  <si>
    <t>143968553</t>
  </si>
  <si>
    <t>RAMJAN I S(SL3018)</t>
  </si>
  <si>
    <t>143968588</t>
  </si>
  <si>
    <t>PERMALLOO A N (SL2961)</t>
  </si>
  <si>
    <t>143968596</t>
  </si>
  <si>
    <t>THANNOO S(SL 3024)</t>
  </si>
  <si>
    <t>143969495</t>
  </si>
  <si>
    <t>BHANDOA S(SL2923)</t>
  </si>
  <si>
    <t>143969541</t>
  </si>
  <si>
    <t>MARJOLIN D J J(SL2950)</t>
  </si>
  <si>
    <t>143971236</t>
  </si>
  <si>
    <t>BEEJADHAR (SL3111)</t>
  </si>
  <si>
    <t>143975576</t>
  </si>
  <si>
    <t>POINEN N(SL3077)</t>
  </si>
  <si>
    <t>143976386</t>
  </si>
  <si>
    <t>NUNKOO M(SL3062)</t>
  </si>
  <si>
    <t>143976521</t>
  </si>
  <si>
    <t>NEWK SEE M Y(SL3091)</t>
  </si>
  <si>
    <t>143977137</t>
  </si>
  <si>
    <t>143977463</t>
  </si>
  <si>
    <t>GUNGAH V (SL 2859)</t>
  </si>
  <si>
    <t>143978729</t>
  </si>
  <si>
    <t>RAMTOHUL N (SL3107)</t>
  </si>
  <si>
    <t>143979679</t>
  </si>
  <si>
    <t>143981355</t>
  </si>
  <si>
    <t>LAMALETIE G J D(SL2747)</t>
  </si>
  <si>
    <t>143982262</t>
  </si>
  <si>
    <t>BOOLUCK J (SL 2314)</t>
  </si>
  <si>
    <t>143982335</t>
  </si>
  <si>
    <t>SEEWOORUTTUN K R</t>
  </si>
  <si>
    <t>143982459</t>
  </si>
  <si>
    <t>NUNKOO HEERWA P(SL 2402)</t>
  </si>
  <si>
    <t>143983048</t>
  </si>
  <si>
    <t>JAHUL P</t>
  </si>
  <si>
    <t>143983374</t>
  </si>
  <si>
    <t>MOODELLY S</t>
  </si>
  <si>
    <t>143983528</t>
  </si>
  <si>
    <t>L ETOURDI P J (SL3039)</t>
  </si>
  <si>
    <t>143983994</t>
  </si>
  <si>
    <t>SAMNATH T (SL2890)</t>
  </si>
  <si>
    <t>143984230</t>
  </si>
  <si>
    <t>143984575</t>
  </si>
  <si>
    <t>143984761</t>
  </si>
  <si>
    <t>JOYRAM V</t>
  </si>
  <si>
    <t>143985261</t>
  </si>
  <si>
    <t>HURDOWAR N R</t>
  </si>
  <si>
    <t>143985466</t>
  </si>
  <si>
    <t>VYTHILINGUM G</t>
  </si>
  <si>
    <t>143985504</t>
  </si>
  <si>
    <t>GOKULSING P(SL2505)</t>
  </si>
  <si>
    <t>143985512</t>
  </si>
  <si>
    <t>GUNOORY J(SL2833)</t>
  </si>
  <si>
    <t>143985555</t>
  </si>
  <si>
    <t>DABY B</t>
  </si>
  <si>
    <t>143985784</t>
  </si>
  <si>
    <t>143985814</t>
  </si>
  <si>
    <t>OODIT H(SL 2920)</t>
  </si>
  <si>
    <t>143985865</t>
  </si>
  <si>
    <t>AMIDE S H</t>
  </si>
  <si>
    <t>143985970</t>
  </si>
  <si>
    <t>NG PING MAN B (SL2464)</t>
  </si>
  <si>
    <t>143985989</t>
  </si>
  <si>
    <t>LUCHMUN S/SL2441</t>
  </si>
  <si>
    <t>143986195</t>
  </si>
  <si>
    <t>MARJOLIN A-L L(SL2949)</t>
  </si>
  <si>
    <t>143986284</t>
  </si>
  <si>
    <t>BALLUCK K(SL3040)</t>
  </si>
  <si>
    <t>143986551</t>
  </si>
  <si>
    <t>DOOKHITH-D B N (SL3106)</t>
  </si>
  <si>
    <t>143986594</t>
  </si>
  <si>
    <t>PURSOO A(SL3087)</t>
  </si>
  <si>
    <t>143986608</t>
  </si>
  <si>
    <t>RAYAPEN A D</t>
  </si>
  <si>
    <t>143986616</t>
  </si>
  <si>
    <t>BHUNJUN P(SL3075)</t>
  </si>
  <si>
    <t>143986640</t>
  </si>
  <si>
    <t>SAUMTALLY M A F(SL3108)</t>
  </si>
  <si>
    <t>143986861</t>
  </si>
  <si>
    <t>CHUMMUN B K(SL 2966)</t>
  </si>
  <si>
    <t>143987051</t>
  </si>
  <si>
    <t>TAG H(SL 2372)</t>
  </si>
  <si>
    <t>143987639</t>
  </si>
  <si>
    <t>BAJNATHSINGH B</t>
  </si>
  <si>
    <t>143987663</t>
  </si>
  <si>
    <t>CASSY B B (SL2742)</t>
  </si>
  <si>
    <t>143987892</t>
  </si>
  <si>
    <t>MOOSSAJEE A B M (SL2344)</t>
  </si>
  <si>
    <t>143988260</t>
  </si>
  <si>
    <t>143988600</t>
  </si>
  <si>
    <t>BULLYRAZ V K(SL2914)</t>
  </si>
  <si>
    <t>143988945</t>
  </si>
  <si>
    <t>GREEDHAREE P(SL2673)</t>
  </si>
  <si>
    <t>143989550</t>
  </si>
  <si>
    <t>143989577</t>
  </si>
  <si>
    <t>GOWREA L(SL2609)</t>
  </si>
  <si>
    <t>143989631</t>
  </si>
  <si>
    <t>BEEKAWOO N (SL 2527)</t>
  </si>
  <si>
    <t>143989658</t>
  </si>
  <si>
    <t>BUDALY M F(SL2550)</t>
  </si>
  <si>
    <t>143989747</t>
  </si>
  <si>
    <t>RAMSAWMY M (SL 2416)</t>
  </si>
  <si>
    <t>143989836</t>
  </si>
  <si>
    <t>GOORIAH S H (SL 2450)</t>
  </si>
  <si>
    <t>143989909</t>
  </si>
  <si>
    <t>SANHYE P (SL2679)</t>
  </si>
  <si>
    <t>143989941</t>
  </si>
  <si>
    <t>143989968</t>
  </si>
  <si>
    <t>DOOKHITT M D(SL 2480)</t>
  </si>
  <si>
    <t>143989976</t>
  </si>
  <si>
    <t>HOOKOOM S(SL 2509)</t>
  </si>
  <si>
    <t>143989992</t>
  </si>
  <si>
    <t>KISTNASAMY I (SL2554)</t>
  </si>
  <si>
    <t>143992152</t>
  </si>
  <si>
    <t>LAFLEUR M K R(SL 2627)</t>
  </si>
  <si>
    <t>143992640</t>
  </si>
  <si>
    <t>WAN MAN CHUNG FK/SL1951</t>
  </si>
  <si>
    <t>143993507</t>
  </si>
  <si>
    <t>IMRIT S (SL 2161)</t>
  </si>
  <si>
    <t>143994074</t>
  </si>
  <si>
    <t>LUCHMUNPERSAD D (SL2533)</t>
  </si>
  <si>
    <t>143995690</t>
  </si>
  <si>
    <t>SAWMY D</t>
  </si>
  <si>
    <t>143995976</t>
  </si>
  <si>
    <t>THAUNOO P (SL2578)</t>
  </si>
  <si>
    <t>143996131</t>
  </si>
  <si>
    <t>MANDARY Y(SL 2499)</t>
  </si>
  <si>
    <t>143996395</t>
  </si>
  <si>
    <t>AWNEE K L(SL2652)</t>
  </si>
  <si>
    <t>143996611</t>
  </si>
  <si>
    <t>CHOCKALINGUM Y D(SL2532)</t>
  </si>
  <si>
    <t>143996824</t>
  </si>
  <si>
    <t>VEERAPEN M E S(SL2574)</t>
  </si>
  <si>
    <t>143996999</t>
  </si>
  <si>
    <t>WOODUN A D(SL 2569)</t>
  </si>
  <si>
    <t>143997014</t>
  </si>
  <si>
    <t>DILMOHAMED N (SL2624)</t>
  </si>
  <si>
    <t>143997073</t>
  </si>
  <si>
    <t>HOSSENY M N(SL2705)</t>
  </si>
  <si>
    <t>143997375</t>
  </si>
  <si>
    <t>GUNOORY J(SL2603)</t>
  </si>
  <si>
    <t>143997960</t>
  </si>
  <si>
    <t>NARAYANASAWMY V</t>
  </si>
  <si>
    <t>143998304</t>
  </si>
  <si>
    <t>TUPSY N(SL2707)</t>
  </si>
  <si>
    <t>143998312</t>
  </si>
  <si>
    <t>HOSSENBUX M G(SL2733)</t>
  </si>
  <si>
    <t>143998592</t>
  </si>
  <si>
    <t>SAHADUN S (SL 2474)</t>
  </si>
  <si>
    <t>143998673</t>
  </si>
  <si>
    <t>HATTEEA S I(SL 2503)</t>
  </si>
  <si>
    <t>143998819</t>
  </si>
  <si>
    <t>BOURQUIN S (SL2749)</t>
  </si>
  <si>
    <t>143998851</t>
  </si>
  <si>
    <t>BOODHUN D(SL2701)</t>
  </si>
  <si>
    <t>143998916</t>
  </si>
  <si>
    <t>143998932</t>
  </si>
  <si>
    <t>CHAMARY M J J</t>
  </si>
  <si>
    <t>143998975</t>
  </si>
  <si>
    <t>KWONG WAYE S</t>
  </si>
  <si>
    <t>143999025</t>
  </si>
  <si>
    <t>ASERIGADU H B R(SL2616)</t>
  </si>
  <si>
    <t>143999033</t>
  </si>
  <si>
    <t>NIRSIMLOO-L S (SL2704)</t>
  </si>
  <si>
    <t>143999068</t>
  </si>
  <si>
    <t>KANIAH V (SL2734)</t>
  </si>
  <si>
    <t>143999890</t>
  </si>
  <si>
    <t>AGATHE A D(SL2645)</t>
  </si>
  <si>
    <t>283050009</t>
  </si>
  <si>
    <t>GASPARD J S</t>
  </si>
  <si>
    <t>283050130</t>
  </si>
  <si>
    <t>143987078</t>
  </si>
  <si>
    <t>143986470</t>
  </si>
  <si>
    <t>143976394</t>
  </si>
  <si>
    <t>143986047</t>
  </si>
  <si>
    <t>DULJEET S</t>
  </si>
  <si>
    <t>143986500</t>
  </si>
  <si>
    <t>143986748</t>
  </si>
  <si>
    <t>143986853</t>
  </si>
  <si>
    <t>143986632</t>
  </si>
  <si>
    <t>WONG YUEN M L L C</t>
  </si>
  <si>
    <t>143986381</t>
  </si>
  <si>
    <t>143986446</t>
  </si>
  <si>
    <t>143986799</t>
  </si>
  <si>
    <t>143932389</t>
  </si>
  <si>
    <t>RAMCHUNDER I(SL3131)</t>
  </si>
  <si>
    <t>143986756</t>
  </si>
  <si>
    <t>VIRAHSAWMY-RAMPHUL V</t>
  </si>
  <si>
    <t>143987167</t>
  </si>
  <si>
    <t>143824780</t>
  </si>
  <si>
    <t>143274454</t>
  </si>
  <si>
    <t>PARAROUTY Z A(SL3139)</t>
  </si>
  <si>
    <t>143845257</t>
  </si>
  <si>
    <t>MUNGRAH K (SL3129)</t>
  </si>
  <si>
    <t>143636569</t>
  </si>
  <si>
    <t>BALLUCK K (SL3132)</t>
  </si>
  <si>
    <t>143986330</t>
  </si>
  <si>
    <t>143986837</t>
  </si>
  <si>
    <t>143987035</t>
  </si>
  <si>
    <t>HUGUES GREGOIRE B K</t>
  </si>
  <si>
    <t>143986063</t>
  </si>
  <si>
    <t>143986764</t>
  </si>
  <si>
    <t>143987353</t>
  </si>
  <si>
    <t>AUKHET L D</t>
  </si>
  <si>
    <t>143987434</t>
  </si>
  <si>
    <t>143988104</t>
  </si>
  <si>
    <t>NEELAMBUR-TOWAKEL P</t>
  </si>
  <si>
    <t>143987299</t>
  </si>
  <si>
    <t>GOPAL S(SL3145)</t>
  </si>
  <si>
    <t>143987272</t>
  </si>
  <si>
    <t>UMANEE J</t>
  </si>
  <si>
    <t>143987949</t>
  </si>
  <si>
    <t>143987515</t>
  </si>
  <si>
    <t>143987450</t>
  </si>
  <si>
    <t>143987213</t>
  </si>
  <si>
    <t>143987566</t>
  </si>
  <si>
    <t>143987000</t>
  </si>
  <si>
    <t>THANAY P</t>
  </si>
  <si>
    <t>143987736</t>
  </si>
  <si>
    <t>ROUSSEL M G P</t>
  </si>
  <si>
    <t>143987256</t>
  </si>
  <si>
    <t>GUNNOO N V</t>
  </si>
  <si>
    <t>143987027</t>
  </si>
  <si>
    <t>283050017</t>
  </si>
  <si>
    <t>143986705</t>
  </si>
  <si>
    <t>143987809</t>
  </si>
  <si>
    <t>SAWMY DENY</t>
  </si>
  <si>
    <t>143986977</t>
  </si>
  <si>
    <t>MAMODE M A</t>
  </si>
  <si>
    <t>143683575</t>
  </si>
  <si>
    <t>POINEN N (SL3152)</t>
  </si>
  <si>
    <t>143986993</t>
  </si>
  <si>
    <t>143987337</t>
  </si>
  <si>
    <t>143986888</t>
  </si>
  <si>
    <t>143258505</t>
  </si>
  <si>
    <t>JUSTE J D S(SL3154)</t>
  </si>
  <si>
    <t>143987221</t>
  </si>
  <si>
    <t>143987388</t>
  </si>
  <si>
    <t>143461173</t>
  </si>
  <si>
    <t>MAMODE M A (SL3155)</t>
  </si>
  <si>
    <t>143461718</t>
  </si>
  <si>
    <t>BHURTAH H(SL3160)</t>
  </si>
  <si>
    <t>143987426</t>
  </si>
  <si>
    <t>143987868</t>
  </si>
  <si>
    <t>143986292</t>
  </si>
  <si>
    <t>TORUL K</t>
  </si>
  <si>
    <t>143987795</t>
  </si>
  <si>
    <t>GUILLOT M O S</t>
  </si>
  <si>
    <t>143986543</t>
  </si>
  <si>
    <t>VINGTASAMY M L S</t>
  </si>
  <si>
    <t>143987329</t>
  </si>
  <si>
    <t>VEERAPEN CHETTY K R</t>
  </si>
  <si>
    <t>143987345</t>
  </si>
  <si>
    <t>CHENGANNA V</t>
  </si>
  <si>
    <t>143987264</t>
  </si>
  <si>
    <t>NASTILI K N</t>
  </si>
  <si>
    <t>143987558</t>
  </si>
  <si>
    <t>143778932</t>
  </si>
  <si>
    <t>GUJADHUR K (SL3162)</t>
  </si>
  <si>
    <t>283050122</t>
  </si>
  <si>
    <t>283050289</t>
  </si>
  <si>
    <t>283050602</t>
  </si>
  <si>
    <t>FATEHMAMODE M B C L</t>
  </si>
  <si>
    <t>143987825</t>
  </si>
  <si>
    <t>143988228</t>
  </si>
  <si>
    <t>POOROOSHOTOMAH NAIK B</t>
  </si>
  <si>
    <t>143988058</t>
  </si>
  <si>
    <t>PADARUTH P</t>
  </si>
  <si>
    <t>143956156</t>
  </si>
  <si>
    <t>BUNDHOO A(SL3170)</t>
  </si>
  <si>
    <t>143988139</t>
  </si>
  <si>
    <t>143987779</t>
  </si>
  <si>
    <t>143988287</t>
  </si>
  <si>
    <t>143988406</t>
  </si>
  <si>
    <t>JOUMONT MJN(MUACC160821)</t>
  </si>
  <si>
    <t>143987884</t>
  </si>
  <si>
    <t>143933326</t>
  </si>
  <si>
    <t>BALLACK K (SL3163)</t>
  </si>
  <si>
    <t>143966348</t>
  </si>
  <si>
    <t>DAVID G J(SL3172)</t>
  </si>
  <si>
    <t>143987620</t>
  </si>
  <si>
    <t>LUBOIS B S (SL3168)</t>
  </si>
  <si>
    <t>143988325</t>
  </si>
  <si>
    <t>BEEHARRY D</t>
  </si>
  <si>
    <t>143988147</t>
  </si>
  <si>
    <t>143987930</t>
  </si>
  <si>
    <t>143987973</t>
  </si>
  <si>
    <t>BYARE SINGH P</t>
  </si>
  <si>
    <t>143988910</t>
  </si>
  <si>
    <t>143988430</t>
  </si>
  <si>
    <t>BAPPOO-BHIWAJEE N S</t>
  </si>
  <si>
    <t>143988015</t>
  </si>
  <si>
    <t>NEWK SEE M Y</t>
  </si>
  <si>
    <t>143988880</t>
  </si>
  <si>
    <t>143988503</t>
  </si>
  <si>
    <t>APPADU N</t>
  </si>
  <si>
    <t>143778517</t>
  </si>
  <si>
    <t>MURTHEN J P C(SL3184)</t>
  </si>
  <si>
    <t>143745007</t>
  </si>
  <si>
    <t>BHEEPATHEE F K(SL3166)</t>
  </si>
  <si>
    <t>143596443</t>
  </si>
  <si>
    <t>NG PING MAN (SL3185)</t>
  </si>
  <si>
    <t>143593673</t>
  </si>
  <si>
    <t>BERNARD G J P(SL3187)</t>
  </si>
  <si>
    <t>143988368</t>
  </si>
  <si>
    <t>SUSTY P(SL3188)</t>
  </si>
  <si>
    <t>143988988</t>
  </si>
  <si>
    <t>143988090</t>
  </si>
  <si>
    <t>143963578</t>
  </si>
  <si>
    <t>EMMANUEL A(SL3191)</t>
  </si>
  <si>
    <t>143953785</t>
  </si>
  <si>
    <t>SEEGOOLAM R/V D</t>
  </si>
  <si>
    <t>143987906</t>
  </si>
  <si>
    <t>143988902</t>
  </si>
  <si>
    <t>143989305</t>
  </si>
  <si>
    <t>143296296</t>
  </si>
  <si>
    <t>MARIMOOTOO T (SL3190)</t>
  </si>
  <si>
    <t>143526577</t>
  </si>
  <si>
    <t>TUPSY N (SL3192)</t>
  </si>
  <si>
    <t>143988198</t>
  </si>
  <si>
    <t>143988937</t>
  </si>
  <si>
    <t>143485269</t>
  </si>
  <si>
    <t>JAUNE M A A M (SL3194)</t>
  </si>
  <si>
    <t>143988392</t>
  </si>
  <si>
    <t>143988627</t>
  </si>
  <si>
    <t>143988678</t>
  </si>
  <si>
    <t>143987582</t>
  </si>
  <si>
    <t>DOOKNA MRS B</t>
  </si>
  <si>
    <t>143556689</t>
  </si>
  <si>
    <t>MAKOONLALL A(SL3189)</t>
  </si>
  <si>
    <t>143452026</t>
  </si>
  <si>
    <t>FAGOO M(SL3197)</t>
  </si>
  <si>
    <t>143551296</t>
  </si>
  <si>
    <t>HURREERAM B(SL3206)</t>
  </si>
  <si>
    <t>143960072</t>
  </si>
  <si>
    <t>GUNGAH-BEEGOO R</t>
  </si>
  <si>
    <t>143988295</t>
  </si>
  <si>
    <t>SUSTY P</t>
  </si>
  <si>
    <t>143988759</t>
  </si>
  <si>
    <t>143154882</t>
  </si>
  <si>
    <t>PYNDIAH M A S(SL3202)</t>
  </si>
  <si>
    <t>143988562</t>
  </si>
  <si>
    <t>143988554</t>
  </si>
  <si>
    <t>143988708</t>
  </si>
  <si>
    <t>ONSIONG M</t>
  </si>
  <si>
    <t>143988422</t>
  </si>
  <si>
    <t>143988740</t>
  </si>
  <si>
    <t>143988457</t>
  </si>
  <si>
    <t>143988929</t>
  </si>
  <si>
    <t>143013553</t>
  </si>
  <si>
    <t>143164608</t>
  </si>
  <si>
    <t>BASOANAH S(SL3216)</t>
  </si>
  <si>
    <t>143989364</t>
  </si>
  <si>
    <t>143989070</t>
  </si>
  <si>
    <t>143989046</t>
  </si>
  <si>
    <t>143988856</t>
  </si>
  <si>
    <t>143185214</t>
  </si>
  <si>
    <t>BOODHUN A(SL3215)</t>
  </si>
  <si>
    <t>143988732</t>
  </si>
  <si>
    <t>143265153</t>
  </si>
  <si>
    <t>VAMBEN K(SL3223)</t>
  </si>
  <si>
    <t>143989100</t>
  </si>
  <si>
    <t>143970000</t>
  </si>
  <si>
    <t>NEMCHAND H A</t>
  </si>
  <si>
    <t>143952150</t>
  </si>
  <si>
    <t>VYTHELINGUM D(SL3228)</t>
  </si>
  <si>
    <t>143198928</t>
  </si>
  <si>
    <t>SOORKEA S(SL3224)</t>
  </si>
  <si>
    <t>143988635</t>
  </si>
  <si>
    <t>CARPEN V D</t>
  </si>
  <si>
    <t>141939750</t>
  </si>
  <si>
    <t>143988961</t>
  </si>
  <si>
    <t>PARAOUTY Z A</t>
  </si>
  <si>
    <t>143989003</t>
  </si>
  <si>
    <t>143988899</t>
  </si>
  <si>
    <t>143989127</t>
  </si>
  <si>
    <t>143989119</t>
  </si>
  <si>
    <t>143216578</t>
  </si>
  <si>
    <t>MOOTHOOSAMY D(SL3222)</t>
  </si>
  <si>
    <t>143551687</t>
  </si>
  <si>
    <t>APPADOO N(SL3226)</t>
  </si>
  <si>
    <t>143516644</t>
  </si>
  <si>
    <t>RAMCHUNDER I(SL3233)</t>
  </si>
  <si>
    <t>143989313</t>
  </si>
  <si>
    <t>TAHER A M H (SL3219)</t>
  </si>
  <si>
    <t>143900096</t>
  </si>
  <si>
    <t>143918904</t>
  </si>
  <si>
    <t>RAMPHUL A R (SL3239)</t>
  </si>
  <si>
    <t>143925714</t>
  </si>
  <si>
    <t>AUNUND J (SL3234)</t>
  </si>
  <si>
    <t>143989089</t>
  </si>
  <si>
    <t>143989240</t>
  </si>
  <si>
    <t>RAMDAURSINGH V S</t>
  </si>
  <si>
    <t>143988511</t>
  </si>
  <si>
    <t>143989410</t>
  </si>
  <si>
    <t>NIRSIMLOO S</t>
  </si>
  <si>
    <t>143989542</t>
  </si>
  <si>
    <t>143465578</t>
  </si>
  <si>
    <t>DEENOO R (SL3238)</t>
  </si>
  <si>
    <t>143544559</t>
  </si>
  <si>
    <t>BHANDOA S(SL3240)</t>
  </si>
  <si>
    <t>143561542</t>
  </si>
  <si>
    <t>NEMCHAND S S(SL3242)</t>
  </si>
  <si>
    <t>143963942</t>
  </si>
  <si>
    <t>NASTILI K</t>
  </si>
  <si>
    <t>143970590</t>
  </si>
  <si>
    <t>PAREIMA A M</t>
  </si>
  <si>
    <t>143970701</t>
  </si>
  <si>
    <t>143989488</t>
  </si>
  <si>
    <t>143970132</t>
  </si>
  <si>
    <t>ROJOA N B H B</t>
  </si>
  <si>
    <t>143970485</t>
  </si>
  <si>
    <t>143970302</t>
  </si>
  <si>
    <t>JOGHEE-BHANDOA A</t>
  </si>
  <si>
    <t>143989208</t>
  </si>
  <si>
    <t>BOODHUN A</t>
  </si>
  <si>
    <t>143920097</t>
  </si>
  <si>
    <t>143970175</t>
  </si>
  <si>
    <t>143894657</t>
  </si>
  <si>
    <t>OODUNT G(SL3245)</t>
  </si>
  <si>
    <t>143918955</t>
  </si>
  <si>
    <t>NAUJEER A (SL3241)</t>
  </si>
  <si>
    <t>143970221</t>
  </si>
  <si>
    <t>143970159</t>
  </si>
  <si>
    <t>143970426</t>
  </si>
  <si>
    <t>143970299</t>
  </si>
  <si>
    <t>GUJADHUR K</t>
  </si>
  <si>
    <t>143989178</t>
  </si>
  <si>
    <t>143970531</t>
  </si>
  <si>
    <t>DOORBEEJAN S</t>
  </si>
  <si>
    <t>143989380</t>
  </si>
  <si>
    <t>SHEIK MAHOMOD M N</t>
  </si>
  <si>
    <t>143989704</t>
  </si>
  <si>
    <t>143970167</t>
  </si>
  <si>
    <t>143970116</t>
  </si>
  <si>
    <t>143970256</t>
  </si>
  <si>
    <t>143988767</t>
  </si>
  <si>
    <t>143989194</t>
  </si>
  <si>
    <t>TAHER A M(SL3220)</t>
  </si>
  <si>
    <t>143513297</t>
  </si>
  <si>
    <t>BOKHOREE P(SL3250)</t>
  </si>
  <si>
    <t>143954315</t>
  </si>
  <si>
    <t>LEE SHIM M F(SL3244)</t>
  </si>
  <si>
    <t>143976688</t>
  </si>
  <si>
    <t>SONEA S(SL3247)</t>
  </si>
  <si>
    <t>143845737</t>
  </si>
  <si>
    <t>COOLEN R/K (SL3246)</t>
  </si>
  <si>
    <t>141948636</t>
  </si>
  <si>
    <t>143989038</t>
  </si>
  <si>
    <t>IMRITH G</t>
  </si>
  <si>
    <t>143001318</t>
  </si>
  <si>
    <t>BOOLAUCK J D R</t>
  </si>
  <si>
    <t>143989569</t>
  </si>
  <si>
    <t>BOOLAUCK J D R (SL3258)</t>
  </si>
  <si>
    <t>143970477</t>
  </si>
  <si>
    <t>DOWLUT-BEEBEEJAUN S</t>
  </si>
  <si>
    <t>143989461</t>
  </si>
  <si>
    <t>143989860</t>
  </si>
  <si>
    <t>143988724</t>
  </si>
  <si>
    <t>143970183</t>
  </si>
  <si>
    <t>143595625</t>
  </si>
  <si>
    <t>SUNGKUR A (SL3257)</t>
  </si>
  <si>
    <t>143656624</t>
  </si>
  <si>
    <t>LOBIN S (SL2121)</t>
  </si>
  <si>
    <t>143523276</t>
  </si>
  <si>
    <t>SUNEECHUR K(SL3254)</t>
  </si>
  <si>
    <t>141910205</t>
  </si>
  <si>
    <t>143970272</t>
  </si>
  <si>
    <t>143989666</t>
  </si>
  <si>
    <t>143960153</t>
  </si>
  <si>
    <t>143989321</t>
  </si>
  <si>
    <t>143930041</t>
  </si>
  <si>
    <t>143930092</t>
  </si>
  <si>
    <t>RAMJAUN N</t>
  </si>
  <si>
    <t>143970566</t>
  </si>
  <si>
    <t>143989593</t>
  </si>
  <si>
    <t>143455602</t>
  </si>
  <si>
    <t>DUSORUTH M(SL3259)</t>
  </si>
  <si>
    <t>143970779</t>
  </si>
  <si>
    <t>143970205</t>
  </si>
  <si>
    <t>BACHOOMUN S</t>
  </si>
  <si>
    <t>143989402</t>
  </si>
  <si>
    <t>BHUROSY-GUNDOLA V</t>
  </si>
  <si>
    <t>143970388</t>
  </si>
  <si>
    <t>143970507</t>
  </si>
  <si>
    <t>RAVAT D J P</t>
  </si>
  <si>
    <t>143989429</t>
  </si>
  <si>
    <t>GOURANNA M V V</t>
  </si>
  <si>
    <t>143544133</t>
  </si>
  <si>
    <t>HULKURY B S(SL3270)</t>
  </si>
  <si>
    <t>143978621</t>
  </si>
  <si>
    <t>GOOKOOLUK A D(SL3255)</t>
  </si>
  <si>
    <t>143123928</t>
  </si>
  <si>
    <t>BEEBEEJAUN S(SL3267)</t>
  </si>
  <si>
    <t>143970647</t>
  </si>
  <si>
    <t>143970345</t>
  </si>
  <si>
    <t>143960161</t>
  </si>
  <si>
    <t>NUNDHOOSING Y</t>
  </si>
  <si>
    <t>143970558</t>
  </si>
  <si>
    <t>143920003</t>
  </si>
  <si>
    <t>LUQUET-REDDY M F</t>
  </si>
  <si>
    <t>143960110</t>
  </si>
  <si>
    <t>143930076</t>
  </si>
  <si>
    <t>SOOBARAH-BACORISEN M</t>
  </si>
  <si>
    <t>143970280</t>
  </si>
  <si>
    <t>143970493</t>
  </si>
  <si>
    <t>143970655</t>
  </si>
  <si>
    <t>BIGNOUX-FRANCOIS D F</t>
  </si>
  <si>
    <t>143920119</t>
  </si>
  <si>
    <t>143930300</t>
  </si>
  <si>
    <t>NAUJEER A</t>
  </si>
  <si>
    <t>143970353</t>
  </si>
  <si>
    <t>143127877</t>
  </si>
  <si>
    <t>MEUNIER J W(SL3263)</t>
  </si>
  <si>
    <t>143643921</t>
  </si>
  <si>
    <t>MUTTAROOA M(SL3273)</t>
  </si>
  <si>
    <t>143930068</t>
  </si>
  <si>
    <t>143920135</t>
  </si>
  <si>
    <t>143950042</t>
  </si>
  <si>
    <t>143920089</t>
  </si>
  <si>
    <t>143970663</t>
  </si>
  <si>
    <t>143960218</t>
  </si>
  <si>
    <t>143970450</t>
  </si>
  <si>
    <t>SOUCIANT-POCHE N A G</t>
  </si>
  <si>
    <t>143950158</t>
  </si>
  <si>
    <t>143910164</t>
  </si>
  <si>
    <t>143960307</t>
  </si>
  <si>
    <t>143874524</t>
  </si>
  <si>
    <t>COURONNE J M(SL3287)</t>
  </si>
  <si>
    <t>143912507</t>
  </si>
  <si>
    <t>BAUDH M(SL3274)</t>
  </si>
  <si>
    <t>143378896</t>
  </si>
  <si>
    <t>PATHAPERMAL D(SL3293)</t>
  </si>
  <si>
    <t>143895726</t>
  </si>
  <si>
    <t>CHONG LEUNG M(SL3295)</t>
  </si>
  <si>
    <t>141914960</t>
  </si>
  <si>
    <t>143950077</t>
  </si>
  <si>
    <t>143960005</t>
  </si>
  <si>
    <t>143920224</t>
  </si>
  <si>
    <t>BHANDOA S</t>
  </si>
  <si>
    <t>143960242</t>
  </si>
  <si>
    <t>143960366</t>
  </si>
  <si>
    <t>143960137</t>
  </si>
  <si>
    <t>SOOKAHET M C</t>
  </si>
  <si>
    <t>143920011</t>
  </si>
  <si>
    <t>GAJANAH RAMDASS P</t>
  </si>
  <si>
    <t>143960323</t>
  </si>
  <si>
    <t>143960129</t>
  </si>
  <si>
    <t>143897834</t>
  </si>
  <si>
    <t>BEEHARRY D(SL3292)</t>
  </si>
  <si>
    <t>143654494</t>
  </si>
  <si>
    <t>ESSOO-LALSING H(SL3294)</t>
  </si>
  <si>
    <t>143960099</t>
  </si>
  <si>
    <t>143920380</t>
  </si>
  <si>
    <t>143960064</t>
  </si>
  <si>
    <t>143920275</t>
  </si>
  <si>
    <t>143960358</t>
  </si>
  <si>
    <t>143658767</t>
  </si>
  <si>
    <t>YENCADOO J(SL3279)</t>
  </si>
  <si>
    <t>143658872</t>
  </si>
  <si>
    <t>JADUNUNDUN V T(SL3282)</t>
  </si>
  <si>
    <t>143647862</t>
  </si>
  <si>
    <t>CHADY G(SL3300)</t>
  </si>
  <si>
    <t>143874532</t>
  </si>
  <si>
    <t>RAMSAMY-VALAYDON(SL3297)</t>
  </si>
  <si>
    <t>141939149</t>
  </si>
  <si>
    <t>143910083</t>
  </si>
  <si>
    <t>MOHAMUD B Z</t>
  </si>
  <si>
    <t>143920313</t>
  </si>
  <si>
    <t>143920178</t>
  </si>
  <si>
    <t>143698769</t>
  </si>
  <si>
    <t>TAMBANIVOUL M L(SL3301)</t>
  </si>
  <si>
    <t>143876659</t>
  </si>
  <si>
    <t>ROBEE L (SL3303)</t>
  </si>
  <si>
    <t>143920100</t>
  </si>
  <si>
    <t>143524264</t>
  </si>
  <si>
    <t>DAYAL A (SL3305)</t>
  </si>
  <si>
    <t>143910105</t>
  </si>
  <si>
    <t>143950123</t>
  </si>
  <si>
    <t>143920046</t>
  </si>
  <si>
    <t>143960293</t>
  </si>
  <si>
    <t>143950115</t>
  </si>
  <si>
    <t>143970612</t>
  </si>
  <si>
    <t>283050610</t>
  </si>
  <si>
    <t>143940055</t>
  </si>
  <si>
    <t>143900010</t>
  </si>
  <si>
    <t>PATEL A A</t>
  </si>
  <si>
    <t>143900177</t>
  </si>
  <si>
    <t>143910008</t>
  </si>
  <si>
    <t>143900290</t>
  </si>
  <si>
    <t>BHUJOHARRY M A J P</t>
  </si>
  <si>
    <t>143920194</t>
  </si>
  <si>
    <t>143784630</t>
  </si>
  <si>
    <t>NEKITSING D(SL3306)</t>
  </si>
  <si>
    <t>143900088</t>
  </si>
  <si>
    <t>143900258</t>
  </si>
  <si>
    <t>143920038</t>
  </si>
  <si>
    <t>143930009</t>
  </si>
  <si>
    <t>143900150</t>
  </si>
  <si>
    <t>143950069</t>
  </si>
  <si>
    <t>143910148</t>
  </si>
  <si>
    <t>143910180</t>
  </si>
  <si>
    <t>SANSFACON ST LOUIS M V</t>
  </si>
  <si>
    <t>143910024</t>
  </si>
  <si>
    <t>SIOU M J A</t>
  </si>
  <si>
    <t>143920232</t>
  </si>
  <si>
    <t>143910253</t>
  </si>
  <si>
    <t>143003078</t>
  </si>
  <si>
    <t>DHAWOTAL A</t>
  </si>
  <si>
    <t>143194671</t>
  </si>
  <si>
    <t>RUZOWAN H (SL3311)</t>
  </si>
  <si>
    <t>143846652</t>
  </si>
  <si>
    <t>BURRUTH K(SL3318)</t>
  </si>
  <si>
    <t>143777804</t>
  </si>
  <si>
    <t>GROODOYAL N (SL3325)</t>
  </si>
  <si>
    <t>143910121</t>
  </si>
  <si>
    <t>SUNEECHUR K</t>
  </si>
  <si>
    <t>143900312</t>
  </si>
  <si>
    <t>143900436</t>
  </si>
  <si>
    <t>143002373</t>
  </si>
  <si>
    <t>143421171</t>
  </si>
  <si>
    <t>NAGAPACHETTY T D(SL3289)</t>
  </si>
  <si>
    <t>143456293</t>
  </si>
  <si>
    <t>MUNGUR A(SL3320)</t>
  </si>
  <si>
    <t>143900118</t>
  </si>
  <si>
    <t>143003337</t>
  </si>
  <si>
    <t>143920208</t>
  </si>
  <si>
    <t>143920356</t>
  </si>
  <si>
    <t>143920399</t>
  </si>
  <si>
    <t>143920240</t>
  </si>
  <si>
    <t>143268551</t>
  </si>
  <si>
    <t>HOOKOOM S(SL3323)</t>
  </si>
  <si>
    <t>143713253</t>
  </si>
  <si>
    <t>SAUPIN A E(SL3316)</t>
  </si>
  <si>
    <t>143920615</t>
  </si>
  <si>
    <t>143960331</t>
  </si>
  <si>
    <t>143910032</t>
  </si>
  <si>
    <t>143910067</t>
  </si>
  <si>
    <t>143920259</t>
  </si>
  <si>
    <t>143545717</t>
  </si>
  <si>
    <t>MONTAIGU M E J(SL3326)</t>
  </si>
  <si>
    <t>143456595</t>
  </si>
  <si>
    <t>JADUNUNDUN V T(SL3327)</t>
  </si>
  <si>
    <t>143910202</t>
  </si>
  <si>
    <t>143910059</t>
  </si>
  <si>
    <t>143970515</t>
  </si>
  <si>
    <t>SAUMTALLY M A F</t>
  </si>
  <si>
    <t>143970469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</si>
</sst>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(* #,##0_);_(* \(#,##0\);_(* &quot;-&quot;_);_(@_)"/>
    <numFmt numFmtId="165" formatCode="_(* #,##0.00_);_(* \(#,##0.00\);_(* &quot;-&quot;??_);_(@_)"/>
    <numFmt numFmtId="166" formatCode="_-* #,##0_-;\-* #,##0_-;_-* &quot;-&quot;??_-;_-@_-"/>
    <numFmt numFmtId="167" formatCode="_(* #,##0_);_(* \(#,##0\);_(* &quot;-&quot;??_);_(@_)"/>
    <numFmt numFmtId="168" formatCode="[$-409]dd\-mmm\-yy;@"/>
    <numFmt numFmtId="169" formatCode="dd\-mmm\-yyyy"/>
    <numFmt numFmtId="170" formatCode="#\ ???/???"/>
    <numFmt numFmtId="171" formatCode="#\ ?/16"/>
  </numFmts>
  <fonts count="8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10"/>
      <name val="Arial"/>
      <family val="2"/>
    </font>
    <font>
      <sz val="8"/>
      <name val="Times New Roman"/>
      <family val="1"/>
    </font>
    <font>
      <b/>
      <sz val="8"/>
      <name val="Times New Roman"/>
      <family val="1"/>
    </font>
    <font>
      <sz val="8"/>
      <color indexed="12"/>
      <name val="Arial"/>
      <family val="2"/>
    </font>
    <font>
      <b/>
      <sz val="8"/>
      <color indexed="10"/>
      <name val="Arial"/>
      <family val="2"/>
    </font>
    <font>
      <b/>
      <sz val="8"/>
      <color indexed="9"/>
      <name val="Arial"/>
      <family val="2"/>
    </font>
    <font>
      <sz val="8"/>
      <color indexed="9"/>
      <name val="Arial"/>
      <family val="2"/>
    </font>
    <font>
      <sz val="8"/>
      <name val="Barclays Sans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9"/>
      <name val="Arial"/>
      <family val="2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8"/>
      <color indexed="12"/>
      <name val="Arial"/>
      <family val="2"/>
    </font>
    <font>
      <sz val="10"/>
      <name val="Barclays Sans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0"/>
      <color indexed="12"/>
      <name val="Arial"/>
      <family val="2"/>
    </font>
    <font>
      <b/>
      <sz val="8"/>
      <color indexed="10"/>
      <name val="Arial"/>
      <family val="2"/>
    </font>
    <font>
      <sz val="8"/>
      <color indexed="10"/>
      <name val="Arial"/>
      <family val="2"/>
    </font>
    <font>
      <b/>
      <sz val="8"/>
      <color theme="8" tint="-0.249977111117893"/>
      <name val="Arial"/>
      <family val="2"/>
    </font>
    <font>
      <b/>
      <sz val="10"/>
      <color theme="1"/>
      <name val="Barclays Sans"/>
      <family val="2"/>
    </font>
    <font>
      <b/>
      <sz val="10"/>
      <color theme="0"/>
      <name val="Barclays Sans"/>
      <family val="2"/>
    </font>
    <font>
      <sz val="10"/>
      <color theme="0"/>
      <name val="Barclays Sans"/>
      <family val="2"/>
    </font>
    <font>
      <sz val="10"/>
      <color theme="1"/>
      <name val="Barclays Sans"/>
      <family val="2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sz val="10"/>
      <color indexed="8"/>
      <name val="Arial"/>
      <family val="2"/>
    </font>
    <font>
      <b/>
      <sz val="8"/>
      <color theme="3" tint="0.39997558519241921"/>
      <name val="Arial"/>
      <family val="2"/>
    </font>
    <font>
      <b/>
      <sz val="8"/>
      <color rgb="FFFF0000"/>
      <name val="Arial"/>
      <family val="2"/>
    </font>
    <font>
      <sz val="10"/>
      <color rgb="FFFF0000"/>
      <name val="Barclays Sans"/>
      <family val="2"/>
    </font>
    <font>
      <sz val="10"/>
      <color rgb="FF0070C0"/>
      <name val="Arial"/>
      <family val="2"/>
    </font>
    <font>
      <sz val="10"/>
      <color rgb="FF0070C0"/>
      <name val="Barclays Sans"/>
      <family val="2"/>
    </font>
    <font>
      <sz val="10"/>
      <color rgb="FF00B050"/>
      <name val="Arial"/>
      <family val="2"/>
    </font>
    <font>
      <sz val="10"/>
      <color rgb="FF00B050"/>
      <name val="Barclays Sans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b/>
      <sz val="9.5"/>
      <color indexed="10"/>
      <name val="MS Sans Serif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29"/>
      <name val="Calibri"/>
      <family val="2"/>
    </font>
    <font>
      <b/>
      <sz val="13"/>
      <color indexed="29"/>
      <name val="Calibri"/>
      <family val="2"/>
    </font>
    <font>
      <b/>
      <sz val="11"/>
      <color indexed="29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29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name val="Arial"/>
      <family val="2"/>
    </font>
    <font>
      <b/>
      <i/>
      <sz val="10"/>
      <name val="Arial"/>
      <family val="2"/>
    </font>
  </fonts>
  <fills count="78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2"/>
        <bgColor indexed="56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1"/>
        <bgColor indexed="56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8"/>
      </patternFill>
    </fill>
    <fill>
      <patternFill patternType="solid">
        <fgColor indexed="22"/>
        <bgColor indexed="8"/>
      </patternFill>
    </fill>
    <fill>
      <patternFill patternType="solid">
        <fgColor indexed="13"/>
        <bgColor indexed="8"/>
      </patternFill>
    </fill>
    <fill>
      <patternFill patternType="solid">
        <fgColor indexed="42"/>
        <bgColor indexed="8"/>
      </patternFill>
    </fill>
    <fill>
      <patternFill patternType="solid">
        <fgColor rgb="FF00B0F0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CCFFCC"/>
        <bgColor indexed="64"/>
      </patternFill>
    </fill>
    <fill>
      <patternFill patternType="solid">
        <fgColor indexed="40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indexed="56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10"/>
        <bgColor indexed="64"/>
      </patternFill>
    </fill>
    <fill>
      <patternFill patternType="solid">
        <fgColor indexed="31"/>
      </patternFill>
    </fill>
    <fill>
      <patternFill patternType="solid">
        <fgColor indexed="28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2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ED91EF"/>
        <bgColor indexed="64"/>
      </patternFill>
    </fill>
    <fill>
      <patternFill patternType="solid">
        <fgColor theme="5" tint="0.59999389629810485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/>
      <right/>
      <top style="double">
        <color theme="4" tint="-0.249977111117893"/>
      </top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/>
      <bottom style="thin">
        <color theme="4" tint="-0.249977111117893"/>
      </bottom>
      <diagonal/>
    </border>
    <border>
      <left/>
      <right/>
      <top style="thin">
        <color theme="4" tint="-0.249977111117893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/>
      </bottom>
      <diagonal/>
    </border>
    <border>
      <left/>
      <right style="medium">
        <color indexed="64"/>
      </right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25"/>
      </bottom>
      <diagonal/>
    </border>
    <border>
      <left/>
      <right/>
      <top/>
      <bottom style="thick">
        <color indexed="26"/>
      </bottom>
      <diagonal/>
    </border>
    <border>
      <left/>
      <right/>
      <top/>
      <bottom style="medium">
        <color indexed="26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25"/>
      </top>
      <bottom style="double">
        <color indexed="25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09">
    <xf numFmtId="0" fontId="0" fillId="0" borderId="0"/>
    <xf numFmtId="0" fontId="7" fillId="0" borderId="0" applyNumberFormat="0" applyFill="0" applyBorder="0" applyAlignment="0" applyProtection="0"/>
    <xf numFmtId="165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7" fillId="0" borderId="0"/>
    <xf numFmtId="4" fontId="40" fillId="31" borderId="21" applyNumberFormat="0" applyProtection="0">
      <alignment horizontal="left" vertical="center" indent="1"/>
    </xf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27" fillId="0" borderId="0"/>
    <xf numFmtId="0" fontId="5" fillId="0" borderId="0"/>
    <xf numFmtId="0" fontId="6" fillId="0" borderId="0">
      <alignment vertical="top"/>
    </xf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2" borderId="0" applyNumberFormat="0" applyBorder="0" applyAlignment="0" applyProtection="0"/>
    <xf numFmtId="0" fontId="4" fillId="44" borderId="0" applyNumberFormat="0" applyBorder="0" applyAlignment="0" applyProtection="0"/>
    <xf numFmtId="0" fontId="4" fillId="46" borderId="0" applyNumberFormat="0" applyBorder="0" applyAlignment="0" applyProtection="0"/>
    <xf numFmtId="0" fontId="4" fillId="48" borderId="0" applyNumberFormat="0" applyBorder="0" applyAlignment="0" applyProtection="0"/>
    <xf numFmtId="0" fontId="4" fillId="39" borderId="0" applyNumberFormat="0" applyBorder="0" applyAlignment="0" applyProtection="0"/>
    <xf numFmtId="0" fontId="4" fillId="41" borderId="0" applyNumberFormat="0" applyBorder="0" applyAlignment="0" applyProtection="0"/>
    <xf numFmtId="0" fontId="4" fillId="43" borderId="0" applyNumberFormat="0" applyBorder="0" applyAlignment="0" applyProtection="0"/>
    <xf numFmtId="0" fontId="4" fillId="45" borderId="0" applyNumberFormat="0" applyBorder="0" applyAlignment="0" applyProtection="0"/>
    <xf numFmtId="0" fontId="4" fillId="47" borderId="0" applyNumberFormat="0" applyBorder="0" applyAlignment="0" applyProtection="0"/>
    <xf numFmtId="0" fontId="4" fillId="49" borderId="0" applyNumberFormat="0" applyBorder="0" applyAlignment="0" applyProtection="0"/>
    <xf numFmtId="0" fontId="4" fillId="37" borderId="27" applyNumberFormat="0" applyFont="0" applyAlignment="0" applyProtection="0"/>
    <xf numFmtId="0" fontId="4" fillId="37" borderId="27" applyNumberFormat="0" applyFont="0" applyAlignment="0" applyProtection="0"/>
    <xf numFmtId="0" fontId="4" fillId="0" borderId="0"/>
    <xf numFmtId="0" fontId="6" fillId="0" borderId="0"/>
    <xf numFmtId="0" fontId="59" fillId="52" borderId="0" applyNumberFormat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0" fontId="6" fillId="0" borderId="0"/>
    <xf numFmtId="0" fontId="60" fillId="60" borderId="0" applyNumberFormat="0" applyBorder="0" applyAlignment="0" applyProtection="0"/>
    <xf numFmtId="0" fontId="59" fillId="55" borderId="0" applyNumberFormat="0" applyBorder="0" applyAlignment="0" applyProtection="0"/>
    <xf numFmtId="0" fontId="48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59" fillId="51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3" borderId="0" applyNumberFormat="0" applyBorder="0" applyAlignment="0" applyProtection="0"/>
    <xf numFmtId="0" fontId="59" fillId="51" borderId="0" applyNumberFormat="0" applyBorder="0" applyAlignment="0" applyProtection="0"/>
    <xf numFmtId="0" fontId="59" fillId="54" borderId="0" applyNumberFormat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0" fontId="48" fillId="0" borderId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6" borderId="0" applyNumberFormat="0" applyBorder="0" applyAlignment="0" applyProtection="0"/>
    <xf numFmtId="0" fontId="3" fillId="48" borderId="0" applyNumberFormat="0" applyBorder="0" applyAlignment="0" applyProtection="0"/>
    <xf numFmtId="0" fontId="3" fillId="39" borderId="0" applyNumberFormat="0" applyBorder="0" applyAlignment="0" applyProtection="0"/>
    <xf numFmtId="0" fontId="3" fillId="41" borderId="0" applyNumberFormat="0" applyBorder="0" applyAlignment="0" applyProtection="0"/>
    <xf numFmtId="0" fontId="3" fillId="43" borderId="0" applyNumberFormat="0" applyBorder="0" applyAlignment="0" applyProtection="0"/>
    <xf numFmtId="0" fontId="3" fillId="45" borderId="0" applyNumberFormat="0" applyBorder="0" applyAlignment="0" applyProtection="0"/>
    <xf numFmtId="0" fontId="3" fillId="47" borderId="0" applyNumberFormat="0" applyBorder="0" applyAlignment="0" applyProtection="0"/>
    <xf numFmtId="0" fontId="3" fillId="49" borderId="0" applyNumberFormat="0" applyBorder="0" applyAlignment="0" applyProtection="0"/>
    <xf numFmtId="0" fontId="3" fillId="37" borderId="27" applyNumberFormat="0" applyFont="0" applyAlignment="0" applyProtection="0"/>
    <xf numFmtId="0" fontId="3" fillId="37" borderId="27" applyNumberFormat="0" applyFont="0" applyAlignment="0" applyProtection="0"/>
    <xf numFmtId="0" fontId="3" fillId="0" borderId="0"/>
    <xf numFmtId="0" fontId="60" fillId="59" borderId="0" applyNumberFormat="0" applyBorder="0" applyAlignment="0" applyProtection="0"/>
    <xf numFmtId="0" fontId="60" fillId="58" borderId="0" applyNumberFormat="0" applyBorder="0" applyAlignment="0" applyProtection="0"/>
    <xf numFmtId="0" fontId="60" fillId="57" borderId="0" applyNumberFormat="0" applyBorder="0" applyAlignment="0" applyProtection="0"/>
    <xf numFmtId="0" fontId="60" fillId="54" borderId="0" applyNumberFormat="0" applyBorder="0" applyAlignment="0" applyProtection="0"/>
    <xf numFmtId="0" fontId="60" fillId="55" borderId="0" applyNumberFormat="0" applyBorder="0" applyAlignment="0" applyProtection="0"/>
    <xf numFmtId="0" fontId="60" fillId="56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5" borderId="0" applyNumberFormat="0" applyBorder="0" applyAlignment="0" applyProtection="0"/>
    <xf numFmtId="0" fontId="59" fillId="54" borderId="0" applyNumberFormat="0" applyBorder="0" applyAlignment="0" applyProtection="0"/>
    <xf numFmtId="0" fontId="59" fillId="51" borderId="0" applyNumberFormat="0" applyBorder="0" applyAlignment="0" applyProtection="0"/>
    <xf numFmtId="0" fontId="59" fillId="56" borderId="0" applyNumberFormat="0" applyBorder="0" applyAlignment="0" applyProtection="0"/>
    <xf numFmtId="0" fontId="59" fillId="52" borderId="0" applyNumberFormat="0" applyBorder="0" applyAlignment="0" applyProtection="0"/>
    <xf numFmtId="0" fontId="60" fillId="57" borderId="0" applyNumberFormat="0" applyBorder="0" applyAlignment="0" applyProtection="0"/>
    <xf numFmtId="0" fontId="60" fillId="61" borderId="0" applyNumberFormat="0" applyBorder="0" applyAlignment="0" applyProtection="0"/>
    <xf numFmtId="0" fontId="61" fillId="62" borderId="0" applyNumberFormat="0" applyBorder="0" applyAlignment="0" applyProtection="0"/>
    <xf numFmtId="0" fontId="62" fillId="53" borderId="29" applyNumberFormat="0" applyAlignment="0" applyProtection="0"/>
    <xf numFmtId="0" fontId="63" fillId="63" borderId="30" applyNumberFormat="0" applyAlignment="0" applyProtection="0"/>
    <xf numFmtId="165" fontId="4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48" fillId="10" borderId="0">
      <alignment horizontal="center" vertical="center"/>
    </xf>
    <xf numFmtId="0" fontId="6" fillId="10" borderId="0">
      <alignment horizontal="center" vertical="center"/>
    </xf>
    <xf numFmtId="0" fontId="6" fillId="10" borderId="0">
      <alignment horizontal="center" vertical="center"/>
    </xf>
    <xf numFmtId="3" fontId="48" fillId="10" borderId="0">
      <alignment horizontal="center" vertical="justify"/>
    </xf>
    <xf numFmtId="3" fontId="6" fillId="10" borderId="0">
      <alignment horizontal="center" vertical="justify"/>
    </xf>
    <xf numFmtId="3" fontId="6" fillId="10" borderId="0">
      <alignment horizontal="center" vertical="justify"/>
    </xf>
    <xf numFmtId="9" fontId="50" fillId="0" borderId="1" applyNumberFormat="0" applyBorder="0" applyAlignment="0">
      <protection locked="0"/>
    </xf>
    <xf numFmtId="0" fontId="64" fillId="0" borderId="0" applyNumberFormat="0" applyFill="0" applyBorder="0" applyAlignment="0" applyProtection="0"/>
    <xf numFmtId="170" fontId="51" fillId="0" borderId="0" applyFont="0" applyFill="0" applyBorder="0" applyAlignment="0" applyProtection="0"/>
    <xf numFmtId="0" fontId="65" fillId="64" borderId="0" applyNumberFormat="0" applyBorder="0" applyAlignment="0" applyProtection="0"/>
    <xf numFmtId="0" fontId="66" fillId="0" borderId="31" applyNumberFormat="0" applyFill="0" applyAlignment="0" applyProtection="0"/>
    <xf numFmtId="0" fontId="67" fillId="0" borderId="32" applyNumberFormat="0" applyFill="0" applyAlignment="0" applyProtection="0"/>
    <xf numFmtId="0" fontId="68" fillId="0" borderId="33" applyNumberFormat="0" applyFill="0" applyAlignment="0" applyProtection="0"/>
    <xf numFmtId="0" fontId="68" fillId="0" borderId="0" applyNumberFormat="0" applyFill="0" applyBorder="0" applyAlignment="0" applyProtection="0"/>
    <xf numFmtId="0" fontId="69" fillId="54" borderId="29" applyNumberFormat="0" applyAlignment="0" applyProtection="0"/>
    <xf numFmtId="0" fontId="70" fillId="0" borderId="34" applyNumberFormat="0" applyFill="0" applyAlignment="0" applyProtection="0"/>
    <xf numFmtId="0" fontId="71" fillId="65" borderId="0" applyNumberFormat="0" applyBorder="0" applyAlignment="0" applyProtection="0"/>
    <xf numFmtId="0" fontId="48" fillId="0" borderId="0"/>
    <xf numFmtId="0" fontId="6" fillId="0" borderId="0"/>
    <xf numFmtId="0" fontId="3" fillId="0" borderId="0"/>
    <xf numFmtId="0" fontId="6" fillId="0" borderId="0"/>
    <xf numFmtId="0" fontId="48" fillId="65" borderId="35" applyNumberFormat="0" applyFont="0" applyAlignment="0" applyProtection="0"/>
    <xf numFmtId="0" fontId="72" fillId="53" borderId="36" applyNumberFormat="0" applyAlignment="0" applyProtection="0"/>
    <xf numFmtId="9" fontId="6" fillId="0" borderId="0" applyFont="0" applyFill="0" applyBorder="0" applyAlignment="0" applyProtection="0"/>
    <xf numFmtId="0" fontId="52" fillId="0" borderId="28" applyNumberFormat="0" applyBorder="0"/>
    <xf numFmtId="4" fontId="53" fillId="14" borderId="21" applyNumberFormat="0" applyProtection="0">
      <alignment vertical="center"/>
    </xf>
    <xf numFmtId="4" fontId="54" fillId="14" borderId="21" applyNumberFormat="0" applyProtection="0">
      <alignment vertical="center"/>
    </xf>
    <xf numFmtId="4" fontId="55" fillId="14" borderId="21" applyNumberFormat="0" applyProtection="0">
      <alignment horizontal="left" vertical="center" indent="1"/>
    </xf>
    <xf numFmtId="4" fontId="55" fillId="66" borderId="0" applyNumberFormat="0" applyProtection="0">
      <alignment horizontal="left" vertical="center" indent="1"/>
    </xf>
    <xf numFmtId="4" fontId="55" fillId="50" borderId="21" applyNumberFormat="0" applyProtection="0">
      <alignment horizontal="right" vertical="center"/>
    </xf>
    <xf numFmtId="4" fontId="55" fillId="67" borderId="21" applyNumberFormat="0" applyProtection="0">
      <alignment horizontal="right" vertical="center"/>
    </xf>
    <xf numFmtId="4" fontId="55" fillId="68" borderId="21" applyNumberFormat="0" applyProtection="0">
      <alignment horizontal="right" vertical="center"/>
    </xf>
    <xf numFmtId="4" fontId="55" fillId="8" borderId="21" applyNumberFormat="0" applyProtection="0">
      <alignment horizontal="right" vertical="center"/>
    </xf>
    <xf numFmtId="4" fontId="55" fillId="69" borderId="21" applyNumberFormat="0" applyProtection="0">
      <alignment horizontal="right" vertical="center"/>
    </xf>
    <xf numFmtId="4" fontId="55" fillId="11" borderId="21" applyNumberFormat="0" applyProtection="0">
      <alignment horizontal="right" vertical="center"/>
    </xf>
    <xf numFmtId="4" fontId="55" fillId="70" borderId="21" applyNumberFormat="0" applyProtection="0">
      <alignment horizontal="right" vertical="center"/>
    </xf>
    <xf numFmtId="4" fontId="55" fillId="71" borderId="21" applyNumberFormat="0" applyProtection="0">
      <alignment horizontal="right" vertical="center"/>
    </xf>
    <xf numFmtId="4" fontId="55" fillId="72" borderId="21" applyNumberFormat="0" applyProtection="0">
      <alignment horizontal="right" vertical="center"/>
    </xf>
    <xf numFmtId="4" fontId="53" fillId="73" borderId="37" applyNumberFormat="0" applyProtection="0">
      <alignment horizontal="left" vertical="center" indent="1"/>
    </xf>
    <xf numFmtId="4" fontId="53" fillId="74" borderId="0" applyNumberFormat="0" applyProtection="0">
      <alignment horizontal="left" vertical="center" indent="1"/>
    </xf>
    <xf numFmtId="4" fontId="53" fillId="66" borderId="0" applyNumberFormat="0" applyProtection="0">
      <alignment horizontal="left" vertical="center" indent="1"/>
    </xf>
    <xf numFmtId="4" fontId="55" fillId="74" borderId="21" applyNumberFormat="0" applyProtection="0">
      <alignment horizontal="right" vertical="center"/>
    </xf>
    <xf numFmtId="4" fontId="55" fillId="74" borderId="0" applyNumberFormat="0" applyProtection="0">
      <alignment horizontal="left" vertical="center" indent="1"/>
    </xf>
    <xf numFmtId="4" fontId="55" fillId="74" borderId="0" applyNumberFormat="0" applyProtection="0">
      <alignment horizontal="left" vertical="center" indent="1"/>
    </xf>
    <xf numFmtId="4" fontId="55" fillId="74" borderId="0" applyNumberFormat="0" applyProtection="0">
      <alignment horizontal="left" vertical="center" indent="1"/>
    </xf>
    <xf numFmtId="4" fontId="55" fillId="66" borderId="0" applyNumberFormat="0" applyProtection="0">
      <alignment horizontal="left" vertical="center" indent="1"/>
    </xf>
    <xf numFmtId="4" fontId="55" fillId="66" borderId="0" applyNumberFormat="0" applyProtection="0">
      <alignment horizontal="left" vertical="center" indent="1"/>
    </xf>
    <xf numFmtId="4" fontId="55" fillId="66" borderId="0" applyNumberFormat="0" applyProtection="0">
      <alignment horizontal="left" vertical="center" indent="1"/>
    </xf>
    <xf numFmtId="4" fontId="55" fillId="10" borderId="21" applyNumberFormat="0" applyProtection="0">
      <alignment vertical="center"/>
    </xf>
    <xf numFmtId="4" fontId="56" fillId="10" borderId="21" applyNumberFormat="0" applyProtection="0">
      <alignment vertical="center"/>
    </xf>
    <xf numFmtId="4" fontId="53" fillId="74" borderId="38" applyNumberFormat="0" applyProtection="0">
      <alignment horizontal="left" vertical="center" indent="1"/>
    </xf>
    <xf numFmtId="4" fontId="55" fillId="10" borderId="21" applyNumberFormat="0" applyProtection="0">
      <alignment horizontal="right" vertical="center"/>
    </xf>
    <xf numFmtId="4" fontId="56" fillId="10" borderId="21" applyNumberFormat="0" applyProtection="0">
      <alignment horizontal="right" vertical="center"/>
    </xf>
    <xf numFmtId="4" fontId="53" fillId="74" borderId="21" applyNumberFormat="0" applyProtection="0">
      <alignment horizontal="left" vertical="center" indent="1"/>
    </xf>
    <xf numFmtId="4" fontId="57" fillId="75" borderId="38" applyNumberFormat="0" applyProtection="0">
      <alignment horizontal="left" vertical="center" indent="1"/>
    </xf>
    <xf numFmtId="4" fontId="58" fillId="10" borderId="21" applyNumberFormat="0" applyProtection="0">
      <alignment horizontal="right" vertical="center"/>
    </xf>
    <xf numFmtId="171" fontId="51" fillId="0" borderId="0" applyFon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39" applyNumberFormat="0" applyFill="0" applyAlignment="0" applyProtection="0"/>
    <xf numFmtId="0" fontId="75" fillId="0" borderId="0" applyNumberFormat="0" applyFill="0" applyBorder="0" applyAlignment="0" applyProtection="0"/>
    <xf numFmtId="0" fontId="76" fillId="10" borderId="0">
      <alignment horizontal="center" vertical="center"/>
    </xf>
    <xf numFmtId="165" fontId="7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6" fillId="65" borderId="35" applyNumberFormat="0" applyFont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6" borderId="0" applyNumberFormat="0" applyBorder="0" applyAlignment="0" applyProtection="0"/>
    <xf numFmtId="0" fontId="2" fillId="48" borderId="0" applyNumberFormat="0" applyBorder="0" applyAlignment="0" applyProtection="0"/>
    <xf numFmtId="0" fontId="2" fillId="39" borderId="0" applyNumberFormat="0" applyBorder="0" applyAlignment="0" applyProtection="0"/>
    <xf numFmtId="0" fontId="2" fillId="41" borderId="0" applyNumberFormat="0" applyBorder="0" applyAlignment="0" applyProtection="0"/>
    <xf numFmtId="0" fontId="2" fillId="43" borderId="0" applyNumberFormat="0" applyBorder="0" applyAlignment="0" applyProtection="0"/>
    <xf numFmtId="0" fontId="2" fillId="45" borderId="0" applyNumberFormat="0" applyBorder="0" applyAlignment="0" applyProtection="0"/>
    <xf numFmtId="0" fontId="2" fillId="47" borderId="0" applyNumberFormat="0" applyBorder="0" applyAlignment="0" applyProtection="0"/>
    <xf numFmtId="0" fontId="2" fillId="49" borderId="0" applyNumberFormat="0" applyBorder="0" applyAlignment="0" applyProtection="0"/>
    <xf numFmtId="0" fontId="2" fillId="37" borderId="27" applyNumberFormat="0" applyFont="0" applyAlignment="0" applyProtection="0"/>
    <xf numFmtId="0" fontId="2" fillId="37" borderId="27" applyNumberFormat="0" applyFont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0" fontId="6" fillId="0" borderId="0">
      <alignment vertical="top"/>
    </xf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6" borderId="0" applyNumberFormat="0" applyBorder="0" applyAlignment="0" applyProtection="0"/>
    <xf numFmtId="0" fontId="2" fillId="48" borderId="0" applyNumberFormat="0" applyBorder="0" applyAlignment="0" applyProtection="0"/>
    <xf numFmtId="0" fontId="2" fillId="39" borderId="0" applyNumberFormat="0" applyBorder="0" applyAlignment="0" applyProtection="0"/>
    <xf numFmtId="0" fontId="2" fillId="41" borderId="0" applyNumberFormat="0" applyBorder="0" applyAlignment="0" applyProtection="0"/>
    <xf numFmtId="0" fontId="2" fillId="43" borderId="0" applyNumberFormat="0" applyBorder="0" applyAlignment="0" applyProtection="0"/>
    <xf numFmtId="0" fontId="2" fillId="45" borderId="0" applyNumberFormat="0" applyBorder="0" applyAlignment="0" applyProtection="0"/>
    <xf numFmtId="0" fontId="2" fillId="47" borderId="0" applyNumberFormat="0" applyBorder="0" applyAlignment="0" applyProtection="0"/>
    <xf numFmtId="0" fontId="2" fillId="49" borderId="0" applyNumberFormat="0" applyBorder="0" applyAlignment="0" applyProtection="0"/>
    <xf numFmtId="0" fontId="2" fillId="37" borderId="27" applyNumberFormat="0" applyFont="0" applyAlignment="0" applyProtection="0"/>
    <xf numFmtId="0" fontId="2" fillId="37" borderId="27" applyNumberFormat="0" applyFont="0" applyAlignment="0" applyProtection="0"/>
    <xf numFmtId="0" fontId="2" fillId="0" borderId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6" fillId="0" borderId="0"/>
    <xf numFmtId="3" fontId="76" fillId="10" borderId="0">
      <alignment horizontal="center" vertical="justify"/>
    </xf>
    <xf numFmtId="0" fontId="6" fillId="0" borderId="0"/>
    <xf numFmtId="0" fontId="2" fillId="0" borderId="0"/>
    <xf numFmtId="0" fontId="6" fillId="65" borderId="35" applyNumberFormat="0" applyFont="0" applyAlignment="0" applyProtection="0"/>
    <xf numFmtId="0" fontId="76" fillId="0" borderId="0">
      <alignment vertical="top"/>
    </xf>
    <xf numFmtId="0" fontId="76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6" borderId="0" applyNumberFormat="0" applyBorder="0" applyAlignment="0" applyProtection="0"/>
    <xf numFmtId="0" fontId="1" fillId="48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5" borderId="0" applyNumberFormat="0" applyBorder="0" applyAlignment="0" applyProtection="0"/>
    <xf numFmtId="0" fontId="1" fillId="47" borderId="0" applyNumberFormat="0" applyBorder="0" applyAlignment="0" applyProtection="0"/>
    <xf numFmtId="0" fontId="1" fillId="49" borderId="0" applyNumberFormat="0" applyBorder="0" applyAlignment="0" applyProtection="0"/>
    <xf numFmtId="0" fontId="1" fillId="37" borderId="27" applyNumberFormat="0" applyFont="0" applyAlignment="0" applyProtection="0"/>
    <xf numFmtId="0" fontId="1" fillId="37" borderId="27" applyNumberFormat="0" applyFont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6" borderId="0" applyNumberFormat="0" applyBorder="0" applyAlignment="0" applyProtection="0"/>
    <xf numFmtId="0" fontId="1" fillId="48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5" borderId="0" applyNumberFormat="0" applyBorder="0" applyAlignment="0" applyProtection="0"/>
    <xf numFmtId="0" fontId="1" fillId="47" borderId="0" applyNumberFormat="0" applyBorder="0" applyAlignment="0" applyProtection="0"/>
    <xf numFmtId="0" fontId="1" fillId="49" borderId="0" applyNumberFormat="0" applyBorder="0" applyAlignment="0" applyProtection="0"/>
    <xf numFmtId="0" fontId="1" fillId="37" borderId="27" applyNumberFormat="0" applyFont="0" applyAlignment="0" applyProtection="0"/>
    <xf numFmtId="0" fontId="1" fillId="37" borderId="27" applyNumberFormat="0" applyFont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6" fillId="10" borderId="0">
      <alignment horizontal="center" vertical="center"/>
    </xf>
    <xf numFmtId="165" fontId="6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6" fillId="65" borderId="35" applyNumberFormat="0" applyFont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6" borderId="0" applyNumberFormat="0" applyBorder="0" applyAlignment="0" applyProtection="0"/>
    <xf numFmtId="0" fontId="1" fillId="48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5" borderId="0" applyNumberFormat="0" applyBorder="0" applyAlignment="0" applyProtection="0"/>
    <xf numFmtId="0" fontId="1" fillId="47" borderId="0" applyNumberFormat="0" applyBorder="0" applyAlignment="0" applyProtection="0"/>
    <xf numFmtId="0" fontId="1" fillId="49" borderId="0" applyNumberFormat="0" applyBorder="0" applyAlignment="0" applyProtection="0"/>
    <xf numFmtId="0" fontId="1" fillId="37" borderId="27" applyNumberFormat="0" applyFont="0" applyAlignment="0" applyProtection="0"/>
    <xf numFmtId="0" fontId="1" fillId="37" borderId="27" applyNumberFormat="0" applyFont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6" borderId="0" applyNumberFormat="0" applyBorder="0" applyAlignment="0" applyProtection="0"/>
    <xf numFmtId="0" fontId="1" fillId="48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5" borderId="0" applyNumberFormat="0" applyBorder="0" applyAlignment="0" applyProtection="0"/>
    <xf numFmtId="0" fontId="1" fillId="47" borderId="0" applyNumberFormat="0" applyBorder="0" applyAlignment="0" applyProtection="0"/>
    <xf numFmtId="0" fontId="1" fillId="49" borderId="0" applyNumberFormat="0" applyBorder="0" applyAlignment="0" applyProtection="0"/>
    <xf numFmtId="0" fontId="1" fillId="37" borderId="27" applyNumberFormat="0" applyFont="0" applyAlignment="0" applyProtection="0"/>
    <xf numFmtId="0" fontId="1" fillId="37" borderId="27" applyNumberFormat="0" applyFont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" fillId="0" borderId="0"/>
    <xf numFmtId="3" fontId="6" fillId="10" borderId="0">
      <alignment horizontal="center" vertical="justify"/>
    </xf>
    <xf numFmtId="0" fontId="1" fillId="0" borderId="0"/>
    <xf numFmtId="0" fontId="6" fillId="0" borderId="0">
      <alignment vertical="top"/>
    </xf>
    <xf numFmtId="0" fontId="6" fillId="0" borderId="0"/>
  </cellStyleXfs>
  <cellXfs count="608">
    <xf numFmtId="0" fontId="0" fillId="0" borderId="0" xfId="0"/>
    <xf numFmtId="167" fontId="8" fillId="0" borderId="0" xfId="2" applyNumberFormat="1" applyFont="1"/>
    <xf numFmtId="0" fontId="20" fillId="0" borderId="0" xfId="5" applyFont="1" applyAlignment="1">
      <alignment horizontal="left"/>
    </xf>
    <xf numFmtId="167" fontId="20" fillId="0" borderId="0" xfId="2" applyNumberFormat="1" applyFont="1"/>
    <xf numFmtId="167" fontId="20" fillId="0" borderId="0" xfId="2" applyNumberFormat="1" applyFont="1" applyAlignment="1">
      <alignment horizontal="center"/>
    </xf>
    <xf numFmtId="0" fontId="0" fillId="0" borderId="0" xfId="0" applyAlignment="1">
      <alignment horizontal="left"/>
    </xf>
    <xf numFmtId="0" fontId="8" fillId="0" borderId="0" xfId="5" applyFont="1" applyAlignment="1">
      <alignment horizontal="left"/>
    </xf>
    <xf numFmtId="167" fontId="0" fillId="0" borderId="0" xfId="0" applyNumberFormat="1"/>
    <xf numFmtId="0" fontId="7" fillId="0" borderId="0" xfId="5"/>
    <xf numFmtId="0" fontId="25" fillId="0" borderId="0" xfId="5" applyFont="1"/>
    <xf numFmtId="0" fontId="9" fillId="0" borderId="0" xfId="3" applyFont="1" applyBorder="1" applyProtection="1">
      <protection locked="0"/>
    </xf>
    <xf numFmtId="0" fontId="9" fillId="3" borderId="0" xfId="3" applyFont="1" applyFill="1" applyBorder="1" applyProtection="1">
      <protection locked="0"/>
    </xf>
    <xf numFmtId="0" fontId="10" fillId="0" borderId="0" xfId="3" applyFont="1" applyBorder="1" applyProtection="1">
      <protection locked="0"/>
    </xf>
    <xf numFmtId="0" fontId="8" fillId="0" borderId="0" xfId="3" applyFont="1" applyBorder="1" applyProtection="1">
      <protection locked="0"/>
    </xf>
    <xf numFmtId="0" fontId="11" fillId="0" borderId="0" xfId="3" applyFont="1" applyBorder="1" applyProtection="1">
      <protection locked="0"/>
    </xf>
    <xf numFmtId="10" fontId="8" fillId="0" borderId="0" xfId="3" applyNumberFormat="1" applyFont="1" applyBorder="1" applyProtection="1">
      <protection locked="0"/>
    </xf>
    <xf numFmtId="9" fontId="8" fillId="0" borderId="0" xfId="3" applyNumberFormat="1" applyFont="1" applyBorder="1" applyProtection="1">
      <protection locked="0"/>
    </xf>
    <xf numFmtId="166" fontId="8" fillId="0" borderId="0" xfId="2" applyNumberFormat="1" applyFont="1" applyBorder="1" applyProtection="1">
      <protection locked="0"/>
    </xf>
    <xf numFmtId="166" fontId="8" fillId="0" borderId="0" xfId="3" applyNumberFormat="1" applyFont="1" applyBorder="1" applyProtection="1">
      <protection locked="0"/>
    </xf>
    <xf numFmtId="0" fontId="8" fillId="4" borderId="0" xfId="3" applyFont="1" applyFill="1" applyProtection="1">
      <protection locked="0"/>
    </xf>
    <xf numFmtId="0" fontId="12" fillId="4" borderId="0" xfId="3" applyFont="1" applyFill="1" applyProtection="1">
      <protection locked="0"/>
    </xf>
    <xf numFmtId="15" fontId="12" fillId="4" borderId="0" xfId="3" applyNumberFormat="1" applyFont="1" applyFill="1" applyProtection="1">
      <protection locked="0"/>
    </xf>
    <xf numFmtId="0" fontId="9" fillId="0" borderId="0" xfId="5" applyFont="1"/>
    <xf numFmtId="0" fontId="12" fillId="0" borderId="0" xfId="5" applyFont="1"/>
    <xf numFmtId="0" fontId="26" fillId="0" borderId="0" xfId="5" applyFont="1"/>
    <xf numFmtId="0" fontId="8" fillId="0" borderId="0" xfId="0" applyFont="1" applyAlignment="1">
      <alignment horizontal="left"/>
    </xf>
    <xf numFmtId="10" fontId="8" fillId="4" borderId="0" xfId="4" applyNumberFormat="1" applyFont="1" applyFill="1" applyProtection="1">
      <protection locked="0"/>
    </xf>
    <xf numFmtId="10" fontId="18" fillId="4" borderId="0" xfId="4" applyNumberFormat="1" applyFont="1" applyFill="1" applyProtection="1">
      <protection locked="0"/>
    </xf>
    <xf numFmtId="0" fontId="16" fillId="5" borderId="0" xfId="5" applyFont="1" applyFill="1" applyBorder="1" applyAlignment="1" applyProtection="1">
      <alignment wrapText="1"/>
    </xf>
    <xf numFmtId="0" fontId="16" fillId="6" borderId="0" xfId="5" applyFont="1" applyFill="1" applyBorder="1" applyAlignment="1" applyProtection="1">
      <alignment wrapText="1"/>
    </xf>
    <xf numFmtId="165" fontId="16" fillId="5" borderId="0" xfId="2" applyFont="1" applyFill="1" applyBorder="1" applyAlignment="1" applyProtection="1">
      <alignment wrapText="1"/>
    </xf>
    <xf numFmtId="0" fontId="16" fillId="6" borderId="0" xfId="5" applyFont="1" applyFill="1" applyBorder="1" applyAlignment="1" applyProtection="1">
      <alignment horizontal="center" wrapText="1"/>
    </xf>
    <xf numFmtId="0" fontId="23" fillId="7" borderId="0" xfId="5" applyFont="1" applyFill="1" applyBorder="1" applyAlignment="1" applyProtection="1">
      <alignment horizontal="center" wrapText="1"/>
    </xf>
    <xf numFmtId="0" fontId="17" fillId="0" borderId="0" xfId="5" applyFont="1" applyFill="1" applyBorder="1" applyProtection="1"/>
    <xf numFmtId="165" fontId="19" fillId="8" borderId="0" xfId="3" applyNumberFormat="1" applyFont="1" applyFill="1" applyBorder="1" applyProtection="1"/>
    <xf numFmtId="166" fontId="8" fillId="9" borderId="0" xfId="2" applyNumberFormat="1" applyFont="1" applyFill="1" applyBorder="1" applyProtection="1"/>
    <xf numFmtId="166" fontId="8" fillId="8" borderId="0" xfId="2" applyNumberFormat="1" applyFont="1" applyFill="1" applyBorder="1" applyProtection="1"/>
    <xf numFmtId="166" fontId="8" fillId="8" borderId="0" xfId="3" applyNumberFormat="1" applyFont="1" applyFill="1" applyBorder="1" applyProtection="1"/>
    <xf numFmtId="166" fontId="11" fillId="0" borderId="0" xfId="3" applyNumberFormat="1" applyFont="1" applyBorder="1" applyProtection="1"/>
    <xf numFmtId="0" fontId="8" fillId="0" borderId="0" xfId="3" applyFont="1" applyBorder="1" applyProtection="1"/>
    <xf numFmtId="9" fontId="8" fillId="0" borderId="0" xfId="3" applyNumberFormat="1" applyFont="1" applyBorder="1" applyProtection="1"/>
    <xf numFmtId="0" fontId="9" fillId="0" borderId="0" xfId="3" applyFont="1" applyBorder="1" applyProtection="1"/>
    <xf numFmtId="15" fontId="9" fillId="0" borderId="0" xfId="3" applyNumberFormat="1" applyFont="1" applyBorder="1" applyProtection="1"/>
    <xf numFmtId="15" fontId="8" fillId="0" borderId="0" xfId="3" applyNumberFormat="1" applyFont="1" applyBorder="1" applyProtection="1"/>
    <xf numFmtId="15" fontId="8" fillId="0" borderId="0" xfId="3" applyNumberFormat="1" applyFont="1" applyBorder="1" applyAlignment="1" applyProtection="1">
      <alignment horizontal="right"/>
    </xf>
    <xf numFmtId="166" fontId="8" fillId="0" borderId="0" xfId="2" applyNumberFormat="1" applyFont="1" applyBorder="1" applyProtection="1"/>
    <xf numFmtId="166" fontId="9" fillId="0" borderId="1" xfId="2" applyNumberFormat="1" applyFont="1" applyBorder="1" applyProtection="1"/>
    <xf numFmtId="0" fontId="13" fillId="0" borderId="0" xfId="3" applyFont="1" applyAlignment="1" applyProtection="1"/>
    <xf numFmtId="0" fontId="8" fillId="0" borderId="0" xfId="3" applyFont="1" applyBorder="1" applyAlignment="1" applyProtection="1">
      <alignment horizontal="right"/>
    </xf>
    <xf numFmtId="0" fontId="15" fillId="0" borderId="0" xfId="3" applyFont="1" applyBorder="1" applyProtection="1"/>
    <xf numFmtId="0" fontId="20" fillId="0" borderId="0" xfId="5" applyFont="1" applyAlignment="1" applyProtection="1">
      <alignment horizontal="left"/>
      <protection locked="0"/>
    </xf>
    <xf numFmtId="167" fontId="20" fillId="0" borderId="0" xfId="2" applyNumberFormat="1" applyFont="1" applyAlignment="1" applyProtection="1">
      <alignment horizontal="center"/>
      <protection locked="0"/>
    </xf>
    <xf numFmtId="165" fontId="19" fillId="8" borderId="0" xfId="5" applyNumberFormat="1" applyFont="1" applyFill="1" applyBorder="1" applyProtection="1"/>
    <xf numFmtId="0" fontId="8" fillId="0" borderId="0" xfId="5" applyFont="1" applyAlignment="1" applyProtection="1">
      <alignment horizontal="left" wrapText="1"/>
      <protection locked="0"/>
    </xf>
    <xf numFmtId="0" fontId="24" fillId="0" borderId="0" xfId="5" applyFont="1" applyAlignment="1"/>
    <xf numFmtId="0" fontId="9" fillId="0" borderId="0" xfId="5" applyFont="1" applyAlignment="1">
      <alignment horizontal="left"/>
    </xf>
    <xf numFmtId="165" fontId="0" fillId="0" borderId="0" xfId="2" applyFont="1"/>
    <xf numFmtId="1" fontId="8" fillId="0" borderId="0" xfId="2" applyNumberFormat="1" applyFont="1" applyFill="1" applyBorder="1" applyProtection="1"/>
    <xf numFmtId="14" fontId="16" fillId="5" borderId="0" xfId="5" applyNumberFormat="1" applyFont="1" applyFill="1" applyBorder="1" applyAlignment="1" applyProtection="1">
      <alignment wrapText="1"/>
    </xf>
    <xf numFmtId="1" fontId="8" fillId="0" borderId="0" xfId="2" applyNumberFormat="1" applyFont="1" applyBorder="1" applyProtection="1">
      <protection locked="0"/>
    </xf>
    <xf numFmtId="0" fontId="0" fillId="0" borderId="0" xfId="0" applyAlignment="1">
      <alignment horizontal="left" vertical="center"/>
    </xf>
    <xf numFmtId="1" fontId="0" fillId="0" borderId="0" xfId="2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8" fillId="0" borderId="0" xfId="3" applyFont="1" applyFill="1" applyBorder="1" applyProtection="1">
      <protection locked="0"/>
    </xf>
    <xf numFmtId="0" fontId="8" fillId="0" borderId="0" xfId="3" applyFont="1" applyFill="1" applyBorder="1" applyProtection="1"/>
    <xf numFmtId="0" fontId="11" fillId="0" borderId="0" xfId="3" applyFont="1" applyFill="1" applyBorder="1" applyProtection="1"/>
    <xf numFmtId="0" fontId="19" fillId="0" borderId="0" xfId="5" applyFont="1" applyFill="1" applyBorder="1" applyAlignment="1" applyProtection="1">
      <alignment wrapText="1"/>
    </xf>
    <xf numFmtId="1" fontId="8" fillId="10" borderId="0" xfId="3" applyNumberFormat="1" applyFont="1" applyFill="1" applyBorder="1" applyProtection="1">
      <protection locked="0"/>
    </xf>
    <xf numFmtId="0" fontId="8" fillId="11" borderId="0" xfId="3" applyFont="1" applyFill="1" applyBorder="1" applyProtection="1">
      <protection locked="0"/>
    </xf>
    <xf numFmtId="165" fontId="0" fillId="0" borderId="0" xfId="0" applyNumberFormat="1"/>
    <xf numFmtId="168" fontId="8" fillId="0" borderId="0" xfId="5" applyNumberFormat="1" applyFont="1" applyFill="1" applyBorder="1" applyProtection="1"/>
    <xf numFmtId="168" fontId="8" fillId="0" borderId="0" xfId="3" applyNumberFormat="1" applyFont="1" applyBorder="1" applyProtection="1">
      <protection locked="0"/>
    </xf>
    <xf numFmtId="168" fontId="8" fillId="0" borderId="0" xfId="3" applyNumberFormat="1" applyFont="1" applyFill="1" applyBorder="1" applyProtection="1">
      <protection locked="0"/>
    </xf>
    <xf numFmtId="168" fontId="0" fillId="0" borderId="0" xfId="0" applyNumberFormat="1" applyAlignment="1">
      <alignment horizontal="left" vertical="center"/>
    </xf>
    <xf numFmtId="0" fontId="27" fillId="0" borderId="0" xfId="0" applyFont="1" applyAlignment="1">
      <alignment horizontal="left" vertical="center"/>
    </xf>
    <xf numFmtId="15" fontId="20" fillId="0" borderId="0" xfId="5" applyNumberFormat="1" applyFont="1" applyAlignment="1" applyProtection="1">
      <alignment horizontal="left"/>
      <protection locked="0"/>
    </xf>
    <xf numFmtId="165" fontId="7" fillId="0" borderId="0" xfId="2" applyFont="1"/>
    <xf numFmtId="165" fontId="8" fillId="0" borderId="0" xfId="2" applyFont="1"/>
    <xf numFmtId="168" fontId="8" fillId="3" borderId="0" xfId="3" applyNumberFormat="1" applyFont="1" applyFill="1" applyBorder="1" applyProtection="1">
      <protection locked="0"/>
    </xf>
    <xf numFmtId="1" fontId="8" fillId="3" borderId="0" xfId="2" applyNumberFormat="1" applyFont="1" applyFill="1" applyBorder="1" applyProtection="1">
      <protection locked="0"/>
    </xf>
    <xf numFmtId="1" fontId="8" fillId="0" borderId="0" xfId="2" applyNumberFormat="1" applyFont="1" applyFill="1" applyBorder="1" applyProtection="1">
      <protection locked="0"/>
    </xf>
    <xf numFmtId="168" fontId="8" fillId="12" borderId="0" xfId="3" applyNumberFormat="1" applyFont="1" applyFill="1" applyBorder="1" applyProtection="1">
      <protection locked="0"/>
    </xf>
    <xf numFmtId="1" fontId="8" fillId="12" borderId="0" xfId="2" applyNumberFormat="1" applyFont="1" applyFill="1" applyBorder="1" applyProtection="1">
      <protection locked="0"/>
    </xf>
    <xf numFmtId="168" fontId="8" fillId="12" borderId="4" xfId="3" applyNumberFormat="1" applyFont="1" applyFill="1" applyBorder="1" applyProtection="1">
      <protection locked="0"/>
    </xf>
    <xf numFmtId="1" fontId="8" fillId="12" borderId="4" xfId="2" applyNumberFormat="1" applyFont="1" applyFill="1" applyBorder="1" applyProtection="1">
      <protection locked="0"/>
    </xf>
    <xf numFmtId="1" fontId="0" fillId="0" borderId="4" xfId="2" applyNumberFormat="1" applyFont="1" applyBorder="1" applyAlignment="1">
      <alignment horizontal="left" vertical="center"/>
    </xf>
    <xf numFmtId="0" fontId="8" fillId="4" borderId="4" xfId="3" applyFont="1" applyFill="1" applyBorder="1" applyProtection="1">
      <protection locked="0"/>
    </xf>
    <xf numFmtId="0" fontId="12" fillId="4" borderId="4" xfId="3" applyFont="1" applyFill="1" applyBorder="1" applyProtection="1">
      <protection locked="0"/>
    </xf>
    <xf numFmtId="15" fontId="12" fillId="4" borderId="4" xfId="3" applyNumberFormat="1" applyFont="1" applyFill="1" applyBorder="1" applyProtection="1">
      <protection locked="0"/>
    </xf>
    <xf numFmtId="165" fontId="19" fillId="8" borderId="4" xfId="3" applyNumberFormat="1" applyFont="1" applyFill="1" applyBorder="1" applyProtection="1"/>
    <xf numFmtId="165" fontId="19" fillId="8" borderId="4" xfId="5" applyNumberFormat="1" applyFont="1" applyFill="1" applyBorder="1" applyProtection="1"/>
    <xf numFmtId="10" fontId="8" fillId="4" borderId="4" xfId="4" applyNumberFormat="1" applyFont="1" applyFill="1" applyBorder="1" applyProtection="1">
      <protection locked="0"/>
    </xf>
    <xf numFmtId="10" fontId="18" fillId="4" borderId="4" xfId="4" applyNumberFormat="1" applyFont="1" applyFill="1" applyBorder="1" applyProtection="1">
      <protection locked="0"/>
    </xf>
    <xf numFmtId="166" fontId="8" fillId="8" borderId="4" xfId="2" applyNumberFormat="1" applyFont="1" applyFill="1" applyBorder="1" applyProtection="1"/>
    <xf numFmtId="0" fontId="0" fillId="0" borderId="4" xfId="0" applyBorder="1" applyAlignment="1">
      <alignment horizontal="left" vertical="center"/>
    </xf>
    <xf numFmtId="0" fontId="27" fillId="0" borderId="4" xfId="0" applyFont="1" applyBorder="1" applyAlignment="1">
      <alignment horizontal="left" vertical="center"/>
    </xf>
    <xf numFmtId="1" fontId="8" fillId="0" borderId="4" xfId="2" applyNumberFormat="1" applyFont="1" applyBorder="1" applyProtection="1">
      <protection locked="0"/>
    </xf>
    <xf numFmtId="0" fontId="8" fillId="0" borderId="4" xfId="3" applyFont="1" applyBorder="1" applyProtection="1">
      <protection locked="0"/>
    </xf>
    <xf numFmtId="165" fontId="19" fillId="12" borderId="0" xfId="3" applyNumberFormat="1" applyFont="1" applyFill="1" applyBorder="1" applyProtection="1"/>
    <xf numFmtId="165" fontId="19" fillId="12" borderId="0" xfId="5" applyNumberFormat="1" applyFont="1" applyFill="1" applyBorder="1" applyProtection="1"/>
    <xf numFmtId="0" fontId="8" fillId="12" borderId="0" xfId="3" applyFont="1" applyFill="1" applyBorder="1" applyProtection="1">
      <protection locked="0"/>
    </xf>
    <xf numFmtId="15" fontId="12" fillId="3" borderId="0" xfId="3" applyNumberFormat="1" applyFont="1" applyFill="1" applyProtection="1">
      <protection locked="0"/>
    </xf>
    <xf numFmtId="165" fontId="19" fillId="3" borderId="0" xfId="3" applyNumberFormat="1" applyFont="1" applyFill="1" applyBorder="1" applyProtection="1"/>
    <xf numFmtId="0" fontId="8" fillId="3" borderId="0" xfId="3" applyFont="1" applyFill="1" applyProtection="1">
      <protection locked="0"/>
    </xf>
    <xf numFmtId="0" fontId="12" fillId="3" borderId="0" xfId="3" applyFont="1" applyFill="1" applyProtection="1">
      <protection locked="0"/>
    </xf>
    <xf numFmtId="0" fontId="8" fillId="0" borderId="4" xfId="3" applyFont="1" applyFill="1" applyBorder="1" applyProtection="1">
      <protection locked="0"/>
    </xf>
    <xf numFmtId="166" fontId="0" fillId="0" borderId="0" xfId="0" applyNumberFormat="1"/>
    <xf numFmtId="0" fontId="8" fillId="3" borderId="0" xfId="3" applyFont="1" applyFill="1" applyBorder="1" applyProtection="1">
      <protection locked="0"/>
    </xf>
    <xf numFmtId="168" fontId="8" fillId="12" borderId="6" xfId="3" applyNumberFormat="1" applyFont="1" applyFill="1" applyBorder="1" applyProtection="1">
      <protection locked="0"/>
    </xf>
    <xf numFmtId="0" fontId="8" fillId="4" borderId="0" xfId="3" applyFont="1" applyFill="1" applyBorder="1" applyProtection="1">
      <protection locked="0"/>
    </xf>
    <xf numFmtId="0" fontId="12" fillId="4" borderId="0" xfId="3" applyFont="1" applyFill="1" applyBorder="1" applyProtection="1">
      <protection locked="0"/>
    </xf>
    <xf numFmtId="15" fontId="12" fillId="4" borderId="0" xfId="3" applyNumberFormat="1" applyFont="1" applyFill="1" applyBorder="1" applyProtection="1">
      <protection locked="0"/>
    </xf>
    <xf numFmtId="10" fontId="8" fillId="4" borderId="0" xfId="4" applyNumberFormat="1" applyFont="1" applyFill="1" applyBorder="1" applyProtection="1">
      <protection locked="0"/>
    </xf>
    <xf numFmtId="10" fontId="18" fillId="4" borderId="0" xfId="4" applyNumberFormat="1" applyFont="1" applyFill="1" applyBorder="1" applyProtection="1">
      <protection locked="0"/>
    </xf>
    <xf numFmtId="0" fontId="0" fillId="0" borderId="0" xfId="0" applyBorder="1" applyAlignment="1">
      <alignment horizontal="left" vertical="center"/>
    </xf>
    <xf numFmtId="1" fontId="0" fillId="0" borderId="0" xfId="2" applyNumberFormat="1" applyFont="1" applyBorder="1" applyAlignment="1">
      <alignment horizontal="left" vertical="center"/>
    </xf>
    <xf numFmtId="0" fontId="27" fillId="0" borderId="0" xfId="0" applyFont="1" applyBorder="1" applyAlignment="1">
      <alignment horizontal="left" vertical="center"/>
    </xf>
    <xf numFmtId="15" fontId="12" fillId="12" borderId="0" xfId="3" applyNumberFormat="1" applyFont="1" applyFill="1" applyBorder="1" applyProtection="1">
      <protection locked="0"/>
    </xf>
    <xf numFmtId="15" fontId="12" fillId="3" borderId="0" xfId="3" applyNumberFormat="1" applyFont="1" applyFill="1" applyBorder="1" applyProtection="1">
      <protection locked="0"/>
    </xf>
    <xf numFmtId="10" fontId="8" fillId="12" borderId="0" xfId="4" applyNumberFormat="1" applyFont="1" applyFill="1" applyBorder="1" applyProtection="1">
      <protection locked="0"/>
    </xf>
    <xf numFmtId="10" fontId="18" fillId="12" borderId="0" xfId="4" applyNumberFormat="1" applyFont="1" applyFill="1" applyBorder="1" applyProtection="1">
      <protection locked="0"/>
    </xf>
    <xf numFmtId="0" fontId="8" fillId="14" borderId="0" xfId="3" applyFont="1" applyFill="1" applyProtection="1">
      <protection locked="0"/>
    </xf>
    <xf numFmtId="166" fontId="8" fillId="0" borderId="0" xfId="2" applyNumberFormat="1" applyFont="1" applyFill="1" applyBorder="1" applyProtection="1"/>
    <xf numFmtId="0" fontId="0" fillId="0" borderId="0" xfId="0" applyFill="1" applyAlignment="1">
      <alignment horizontal="left" vertical="center"/>
    </xf>
    <xf numFmtId="0" fontId="8" fillId="0" borderId="0" xfId="3" applyFont="1" applyFill="1" applyProtection="1">
      <protection locked="0"/>
    </xf>
    <xf numFmtId="0" fontId="12" fillId="0" borderId="0" xfId="3" applyFont="1" applyFill="1" applyProtection="1">
      <protection locked="0"/>
    </xf>
    <xf numFmtId="15" fontId="12" fillId="0" borderId="0" xfId="3" applyNumberFormat="1" applyFont="1" applyFill="1" applyProtection="1">
      <protection locked="0"/>
    </xf>
    <xf numFmtId="165" fontId="19" fillId="0" borderId="0" xfId="3" applyNumberFormat="1" applyFont="1" applyFill="1" applyBorder="1" applyProtection="1"/>
    <xf numFmtId="165" fontId="19" fillId="0" borderId="0" xfId="5" applyNumberFormat="1" applyFont="1" applyFill="1" applyBorder="1" applyProtection="1"/>
    <xf numFmtId="10" fontId="8" fillId="0" borderId="0" xfId="4" applyNumberFormat="1" applyFont="1" applyFill="1" applyProtection="1">
      <protection locked="0"/>
    </xf>
    <xf numFmtId="10" fontId="18" fillId="0" borderId="0" xfId="4" applyNumberFormat="1" applyFont="1" applyFill="1" applyProtection="1">
      <protection locked="0"/>
    </xf>
    <xf numFmtId="168" fontId="8" fillId="12" borderId="7" xfId="3" applyNumberFormat="1" applyFont="1" applyFill="1" applyBorder="1" applyProtection="1">
      <protection locked="0"/>
    </xf>
    <xf numFmtId="0" fontId="8" fillId="3" borderId="4" xfId="3" applyFont="1" applyFill="1" applyBorder="1" applyProtection="1">
      <protection locked="0"/>
    </xf>
    <xf numFmtId="0" fontId="0" fillId="0" borderId="0" xfId="0" applyFill="1"/>
    <xf numFmtId="0" fontId="0" fillId="0" borderId="8" xfId="0" applyBorder="1" applyAlignment="1">
      <alignment horizontal="left" vertical="center"/>
    </xf>
    <xf numFmtId="166" fontId="29" fillId="8" borderId="4" xfId="2" applyNumberFormat="1" applyFont="1" applyFill="1" applyBorder="1" applyProtection="1"/>
    <xf numFmtId="17" fontId="28" fillId="0" borderId="0" xfId="0" applyNumberFormat="1" applyFont="1" applyAlignment="1">
      <alignment horizontal="center" vertical="center"/>
    </xf>
    <xf numFmtId="17" fontId="9" fillId="0" borderId="0" xfId="3" applyNumberFormat="1" applyFont="1" applyBorder="1" applyAlignment="1" applyProtection="1">
      <alignment horizontal="center"/>
      <protection locked="0"/>
    </xf>
    <xf numFmtId="166" fontId="14" fillId="0" borderId="0" xfId="2" applyNumberFormat="1" applyFont="1" applyBorder="1" applyProtection="1"/>
    <xf numFmtId="166" fontId="14" fillId="0" borderId="0" xfId="2" applyNumberFormat="1" applyFont="1" applyBorder="1" applyAlignment="1" applyProtection="1">
      <alignment horizontal="right"/>
    </xf>
    <xf numFmtId="166" fontId="8" fillId="0" borderId="0" xfId="2" applyNumberFormat="1" applyFont="1" applyBorder="1" applyAlignment="1" applyProtection="1">
      <alignment horizontal="right"/>
    </xf>
    <xf numFmtId="166" fontId="0" fillId="0" borderId="0" xfId="2" applyNumberFormat="1" applyFont="1" applyAlignment="1">
      <alignment horizontal="left" vertical="center"/>
    </xf>
    <xf numFmtId="166" fontId="8" fillId="0" borderId="0" xfId="2" applyNumberFormat="1" applyFont="1" applyFill="1" applyBorder="1" applyProtection="1">
      <protection locked="0"/>
    </xf>
    <xf numFmtId="166" fontId="8" fillId="0" borderId="0" xfId="3" applyNumberFormat="1" applyFont="1" applyFill="1" applyBorder="1" applyProtection="1">
      <protection locked="0"/>
    </xf>
    <xf numFmtId="168" fontId="8" fillId="0" borderId="4" xfId="3" applyNumberFormat="1" applyFont="1" applyFill="1" applyBorder="1" applyProtection="1">
      <protection locked="0"/>
    </xf>
    <xf numFmtId="1" fontId="8" fillId="0" borderId="4" xfId="2" applyNumberFormat="1" applyFont="1" applyFill="1" applyBorder="1" applyProtection="1">
      <protection locked="0"/>
    </xf>
    <xf numFmtId="0" fontId="12" fillId="0" borderId="4" xfId="3" applyFont="1" applyFill="1" applyBorder="1" applyProtection="1">
      <protection locked="0"/>
    </xf>
    <xf numFmtId="15" fontId="12" fillId="0" borderId="4" xfId="3" applyNumberFormat="1" applyFont="1" applyFill="1" applyBorder="1" applyProtection="1">
      <protection locked="0"/>
    </xf>
    <xf numFmtId="165" fontId="19" fillId="0" borderId="4" xfId="3" applyNumberFormat="1" applyFont="1" applyFill="1" applyBorder="1" applyProtection="1"/>
    <xf numFmtId="165" fontId="19" fillId="0" borderId="4" xfId="5" applyNumberFormat="1" applyFont="1" applyFill="1" applyBorder="1" applyProtection="1"/>
    <xf numFmtId="10" fontId="8" fillId="0" borderId="4" xfId="4" applyNumberFormat="1" applyFont="1" applyFill="1" applyBorder="1" applyProtection="1">
      <protection locked="0"/>
    </xf>
    <xf numFmtId="10" fontId="18" fillId="0" borderId="4" xfId="4" applyNumberFormat="1" applyFont="1" applyFill="1" applyBorder="1" applyProtection="1">
      <protection locked="0"/>
    </xf>
    <xf numFmtId="167" fontId="8" fillId="0" borderId="0" xfId="2" applyNumberFormat="1" applyFont="1" applyFill="1"/>
    <xf numFmtId="0" fontId="0" fillId="0" borderId="0" xfId="0" applyBorder="1"/>
    <xf numFmtId="0" fontId="30" fillId="0" borderId="0" xfId="0" applyFont="1"/>
    <xf numFmtId="0" fontId="30" fillId="0" borderId="0" xfId="0" applyFont="1" applyAlignment="1"/>
    <xf numFmtId="0" fontId="0" fillId="0" borderId="0" xfId="0" applyAlignment="1"/>
    <xf numFmtId="0" fontId="25" fillId="0" borderId="0" xfId="0" applyFont="1"/>
    <xf numFmtId="167" fontId="25" fillId="0" borderId="0" xfId="0" applyNumberFormat="1" applyFont="1"/>
    <xf numFmtId="167" fontId="30" fillId="0" borderId="0" xfId="0" applyNumberFormat="1" applyFont="1"/>
    <xf numFmtId="167" fontId="0" fillId="0" borderId="0" xfId="0" applyNumberFormat="1" applyAlignment="1">
      <alignment horizontal="left"/>
    </xf>
    <xf numFmtId="0" fontId="9" fillId="0" borderId="1" xfId="3" applyFont="1" applyBorder="1" applyAlignment="1" applyProtection="1">
      <alignment horizontal="center"/>
      <protection locked="0"/>
    </xf>
    <xf numFmtId="0" fontId="8" fillId="0" borderId="1" xfId="3" applyFont="1" applyBorder="1" applyAlignment="1" applyProtection="1">
      <alignment horizontal="left"/>
      <protection locked="0"/>
    </xf>
    <xf numFmtId="10" fontId="8" fillId="0" borderId="1" xfId="3" applyNumberFormat="1" applyFont="1" applyBorder="1" applyProtection="1">
      <protection locked="0"/>
    </xf>
    <xf numFmtId="10" fontId="19" fillId="0" borderId="1" xfId="3" applyNumberFormat="1" applyFont="1" applyBorder="1" applyProtection="1">
      <protection locked="0"/>
    </xf>
    <xf numFmtId="14" fontId="8" fillId="0" borderId="1" xfId="3" applyNumberFormat="1" applyFont="1" applyBorder="1" applyAlignment="1" applyProtection="1">
      <alignment horizontal="left"/>
      <protection locked="0"/>
    </xf>
    <xf numFmtId="0" fontId="8" fillId="0" borderId="9" xfId="3" applyFont="1" applyBorder="1" applyProtection="1">
      <protection locked="0"/>
    </xf>
    <xf numFmtId="0" fontId="8" fillId="0" borderId="10" xfId="3" applyFont="1" applyBorder="1" applyProtection="1">
      <protection locked="0"/>
    </xf>
    <xf numFmtId="0" fontId="8" fillId="0" borderId="0" xfId="3" applyFont="1" applyBorder="1" applyAlignment="1" applyProtection="1">
      <alignment horizontal="center"/>
      <protection locked="0"/>
    </xf>
    <xf numFmtId="0" fontId="11" fillId="0" borderId="0" xfId="3" applyFont="1" applyBorder="1" applyAlignment="1" applyProtection="1">
      <alignment horizontal="center"/>
      <protection locked="0"/>
    </xf>
    <xf numFmtId="0" fontId="11" fillId="0" borderId="0" xfId="3" applyFont="1" applyBorder="1" applyAlignment="1" applyProtection="1">
      <alignment horizontal="left"/>
      <protection locked="0"/>
    </xf>
    <xf numFmtId="0" fontId="9" fillId="0" borderId="0" xfId="3" applyFont="1" applyFill="1" applyBorder="1" applyProtection="1">
      <protection locked="0"/>
    </xf>
    <xf numFmtId="0" fontId="9" fillId="0" borderId="11" xfId="3" applyFont="1" applyFill="1" applyBorder="1" applyAlignment="1" applyProtection="1">
      <alignment horizontal="center"/>
    </xf>
    <xf numFmtId="0" fontId="9" fillId="0" borderId="12" xfId="3" applyFont="1" applyBorder="1" applyAlignment="1" applyProtection="1">
      <alignment horizontal="center"/>
      <protection locked="0"/>
    </xf>
    <xf numFmtId="0" fontId="16" fillId="3" borderId="0" xfId="5" applyFont="1" applyFill="1" applyBorder="1" applyAlignment="1" applyProtection="1">
      <alignment wrapText="1"/>
    </xf>
    <xf numFmtId="168" fontId="8" fillId="12" borderId="8" xfId="3" applyNumberFormat="1" applyFont="1" applyFill="1" applyBorder="1" applyProtection="1">
      <protection locked="0"/>
    </xf>
    <xf numFmtId="1" fontId="8" fillId="12" borderId="8" xfId="2" applyNumberFormat="1" applyFont="1" applyFill="1" applyBorder="1" applyProtection="1">
      <protection locked="0"/>
    </xf>
    <xf numFmtId="0" fontId="8" fillId="4" borderId="8" xfId="3" applyFont="1" applyFill="1" applyBorder="1" applyProtection="1">
      <protection locked="0"/>
    </xf>
    <xf numFmtId="0" fontId="12" fillId="4" borderId="8" xfId="3" applyFont="1" applyFill="1" applyBorder="1" applyProtection="1">
      <protection locked="0"/>
    </xf>
    <xf numFmtId="0" fontId="8" fillId="3" borderId="8" xfId="3" applyFont="1" applyFill="1" applyBorder="1" applyProtection="1">
      <protection locked="0"/>
    </xf>
    <xf numFmtId="15" fontId="12" fillId="4" borderId="8" xfId="3" applyNumberFormat="1" applyFont="1" applyFill="1" applyBorder="1" applyProtection="1">
      <protection locked="0"/>
    </xf>
    <xf numFmtId="165" fontId="19" fillId="8" borderId="8" xfId="3" applyNumberFormat="1" applyFont="1" applyFill="1" applyBorder="1" applyProtection="1"/>
    <xf numFmtId="165" fontId="19" fillId="8" borderId="8" xfId="5" applyNumberFormat="1" applyFont="1" applyFill="1" applyBorder="1" applyProtection="1"/>
    <xf numFmtId="10" fontId="8" fillId="4" borderId="8" xfId="4" applyNumberFormat="1" applyFont="1" applyFill="1" applyBorder="1" applyProtection="1">
      <protection locked="0"/>
    </xf>
    <xf numFmtId="10" fontId="18" fillId="4" borderId="8" xfId="4" applyNumberFormat="1" applyFont="1" applyFill="1" applyBorder="1" applyProtection="1">
      <protection locked="0"/>
    </xf>
    <xf numFmtId="168" fontId="8" fillId="12" borderId="13" xfId="3" applyNumberFormat="1" applyFont="1" applyFill="1" applyBorder="1" applyProtection="1">
      <protection locked="0"/>
    </xf>
    <xf numFmtId="1" fontId="8" fillId="12" borderId="13" xfId="2" applyNumberFormat="1" applyFont="1" applyFill="1" applyBorder="1" applyProtection="1">
      <protection locked="0"/>
    </xf>
    <xf numFmtId="0" fontId="8" fillId="4" borderId="13" xfId="3" applyFont="1" applyFill="1" applyBorder="1" applyProtection="1">
      <protection locked="0"/>
    </xf>
    <xf numFmtId="0" fontId="12" fillId="4" borderId="13" xfId="3" applyFont="1" applyFill="1" applyBorder="1" applyProtection="1">
      <protection locked="0"/>
    </xf>
    <xf numFmtId="0" fontId="8" fillId="3" borderId="13" xfId="3" applyFont="1" applyFill="1" applyBorder="1" applyProtection="1">
      <protection locked="0"/>
    </xf>
    <xf numFmtId="15" fontId="12" fillId="4" borderId="13" xfId="3" applyNumberFormat="1" applyFont="1" applyFill="1" applyBorder="1" applyProtection="1">
      <protection locked="0"/>
    </xf>
    <xf numFmtId="165" fontId="19" fillId="8" borderId="13" xfId="3" applyNumberFormat="1" applyFont="1" applyFill="1" applyBorder="1" applyProtection="1"/>
    <xf numFmtId="165" fontId="19" fillId="8" borderId="13" xfId="5" applyNumberFormat="1" applyFont="1" applyFill="1" applyBorder="1" applyProtection="1"/>
    <xf numFmtId="10" fontId="8" fillId="4" borderId="13" xfId="4" applyNumberFormat="1" applyFont="1" applyFill="1" applyBorder="1" applyProtection="1">
      <protection locked="0"/>
    </xf>
    <xf numFmtId="10" fontId="18" fillId="4" borderId="13" xfId="4" applyNumberFormat="1" applyFont="1" applyFill="1" applyBorder="1" applyProtection="1">
      <protection locked="0"/>
    </xf>
    <xf numFmtId="0" fontId="8" fillId="4" borderId="0" xfId="3" applyNumberFormat="1" applyFont="1" applyFill="1" applyProtection="1">
      <protection locked="0"/>
    </xf>
    <xf numFmtId="0" fontId="8" fillId="3" borderId="0" xfId="3" applyFont="1" applyFill="1" applyAlignment="1" applyProtection="1">
      <alignment horizontal="center"/>
      <protection locked="0"/>
    </xf>
    <xf numFmtId="0" fontId="8" fillId="4" borderId="4" xfId="3" applyNumberFormat="1" applyFont="1" applyFill="1" applyBorder="1" applyProtection="1">
      <protection locked="0"/>
    </xf>
    <xf numFmtId="0" fontId="8" fillId="3" borderId="4" xfId="3" applyFont="1" applyFill="1" applyBorder="1" applyAlignment="1" applyProtection="1">
      <alignment horizontal="center"/>
      <protection locked="0"/>
    </xf>
    <xf numFmtId="1" fontId="8" fillId="0" borderId="0" xfId="2" applyNumberFormat="1" applyFont="1" applyFill="1" applyBorder="1" applyAlignment="1" applyProtection="1">
      <alignment horizontal="right"/>
    </xf>
    <xf numFmtId="1" fontId="8" fillId="0" borderId="0" xfId="2" applyNumberFormat="1" applyFont="1" applyBorder="1" applyAlignment="1" applyProtection="1">
      <alignment horizontal="right"/>
      <protection locked="0"/>
    </xf>
    <xf numFmtId="1" fontId="8" fillId="0" borderId="0" xfId="2" applyNumberFormat="1" applyFont="1" applyFill="1" applyBorder="1" applyAlignment="1" applyProtection="1">
      <alignment horizontal="right"/>
      <protection locked="0"/>
    </xf>
    <xf numFmtId="1" fontId="8" fillId="3" borderId="0" xfId="2" applyNumberFormat="1" applyFont="1" applyFill="1" applyBorder="1" applyAlignment="1" applyProtection="1">
      <alignment horizontal="right"/>
      <protection locked="0"/>
    </xf>
    <xf numFmtId="1" fontId="8" fillId="12" borderId="0" xfId="2" applyNumberFormat="1" applyFont="1" applyFill="1" applyBorder="1" applyAlignment="1" applyProtection="1">
      <alignment horizontal="right"/>
      <protection locked="0"/>
    </xf>
    <xf numFmtId="1" fontId="8" fillId="12" borderId="4" xfId="2" applyNumberFormat="1" applyFont="1" applyFill="1" applyBorder="1" applyAlignment="1" applyProtection="1">
      <alignment horizontal="right"/>
      <protection locked="0"/>
    </xf>
    <xf numFmtId="1" fontId="8" fillId="0" borderId="4" xfId="2" applyNumberFormat="1" applyFont="1" applyFill="1" applyBorder="1" applyAlignment="1" applyProtection="1">
      <alignment horizontal="right"/>
      <protection locked="0"/>
    </xf>
    <xf numFmtId="1" fontId="8" fillId="12" borderId="8" xfId="2" applyNumberFormat="1" applyFont="1" applyFill="1" applyBorder="1" applyAlignment="1" applyProtection="1">
      <alignment horizontal="right"/>
      <protection locked="0"/>
    </xf>
    <xf numFmtId="1" fontId="8" fillId="12" borderId="13" xfId="2" applyNumberFormat="1" applyFont="1" applyFill="1" applyBorder="1" applyAlignment="1" applyProtection="1">
      <alignment horizontal="right"/>
      <protection locked="0"/>
    </xf>
    <xf numFmtId="1" fontId="0" fillId="0" borderId="0" xfId="2" applyNumberFormat="1" applyFont="1" applyAlignment="1">
      <alignment horizontal="right" vertical="center"/>
    </xf>
    <xf numFmtId="168" fontId="0" fillId="0" borderId="4" xfId="0" applyNumberFormat="1" applyBorder="1" applyAlignment="1">
      <alignment horizontal="left" vertical="center"/>
    </xf>
    <xf numFmtId="1" fontId="0" fillId="0" borderId="4" xfId="2" applyNumberFormat="1" applyFont="1" applyBorder="1" applyAlignment="1">
      <alignment horizontal="right" vertical="center"/>
    </xf>
    <xf numFmtId="168" fontId="19" fillId="15" borderId="0" xfId="3" applyNumberFormat="1" applyFont="1" applyFill="1" applyBorder="1" applyProtection="1">
      <protection locked="0"/>
    </xf>
    <xf numFmtId="1" fontId="19" fillId="15" borderId="0" xfId="2" applyNumberFormat="1" applyFont="1" applyFill="1" applyBorder="1" applyProtection="1">
      <protection locked="0"/>
    </xf>
    <xf numFmtId="0" fontId="8" fillId="16" borderId="0" xfId="3" applyNumberFormat="1" applyFont="1" applyFill="1" applyBorder="1" applyProtection="1">
      <protection locked="0"/>
    </xf>
    <xf numFmtId="0" fontId="12" fillId="16" borderId="0" xfId="3" applyFont="1" applyFill="1" applyBorder="1" applyProtection="1">
      <protection locked="0"/>
    </xf>
    <xf numFmtId="0" fontId="8" fillId="16" borderId="0" xfId="3" applyFont="1" applyFill="1" applyBorder="1" applyProtection="1">
      <protection locked="0"/>
    </xf>
    <xf numFmtId="0" fontId="8" fillId="17" borderId="0" xfId="3" applyFont="1" applyFill="1" applyBorder="1" applyProtection="1">
      <protection locked="0"/>
    </xf>
    <xf numFmtId="15" fontId="12" fillId="16" borderId="0" xfId="3" applyNumberFormat="1" applyFont="1" applyFill="1" applyBorder="1" applyProtection="1">
      <protection locked="0"/>
    </xf>
    <xf numFmtId="165" fontId="19" fillId="18" borderId="0" xfId="3" applyNumberFormat="1" applyFont="1" applyFill="1" applyBorder="1" applyProtection="1"/>
    <xf numFmtId="165" fontId="19" fillId="18" borderId="0" xfId="5" applyNumberFormat="1" applyFont="1" applyFill="1" applyBorder="1" applyProtection="1"/>
    <xf numFmtId="10" fontId="8" fillId="16" borderId="0" xfId="4" applyNumberFormat="1" applyFont="1" applyFill="1" applyBorder="1" applyProtection="1">
      <protection locked="0"/>
    </xf>
    <xf numFmtId="10" fontId="18" fillId="16" borderId="0" xfId="4" applyNumberFormat="1" applyFont="1" applyFill="1" applyBorder="1" applyProtection="1">
      <protection locked="0"/>
    </xf>
    <xf numFmtId="166" fontId="8" fillId="9" borderId="0" xfId="2" applyNumberFormat="1" applyFont="1" applyFill="1" applyBorder="1" applyProtection="1"/>
    <xf numFmtId="168" fontId="19" fillId="19" borderId="0" xfId="3" applyNumberFormat="1" applyFont="1" applyFill="1" applyBorder="1" applyProtection="1">
      <protection locked="0"/>
    </xf>
    <xf numFmtId="1" fontId="19" fillId="19" borderId="0" xfId="2" applyNumberFormat="1" applyFont="1" applyFill="1" applyBorder="1" applyProtection="1">
      <protection locked="0"/>
    </xf>
    <xf numFmtId="0" fontId="19" fillId="0" borderId="0" xfId="3" applyFont="1" applyFill="1" applyBorder="1" applyProtection="1">
      <protection locked="0"/>
    </xf>
    <xf numFmtId="166" fontId="19" fillId="0" borderId="0" xfId="2" applyNumberFormat="1" applyFont="1" applyFill="1" applyBorder="1" applyProtection="1">
      <protection locked="0"/>
    </xf>
    <xf numFmtId="0" fontId="19" fillId="4" borderId="0" xfId="3" applyNumberFormat="1" applyFont="1" applyFill="1" applyProtection="1">
      <protection locked="0"/>
    </xf>
    <xf numFmtId="0" fontId="19" fillId="4" borderId="0" xfId="3" applyFont="1" applyFill="1" applyProtection="1">
      <protection locked="0"/>
    </xf>
    <xf numFmtId="0" fontId="19" fillId="3" borderId="0" xfId="3" applyFont="1" applyFill="1" applyProtection="1">
      <protection locked="0"/>
    </xf>
    <xf numFmtId="10" fontId="19" fillId="4" borderId="0" xfId="4" applyNumberFormat="1" applyFont="1" applyFill="1" applyProtection="1">
      <protection locked="0"/>
    </xf>
    <xf numFmtId="165" fontId="8" fillId="8" borderId="0" xfId="3" applyNumberFormat="1" applyFont="1" applyFill="1" applyBorder="1" applyProtection="1"/>
    <xf numFmtId="165" fontId="8" fillId="8" borderId="0" xfId="5" applyNumberFormat="1" applyFont="1" applyFill="1" applyBorder="1" applyProtection="1"/>
    <xf numFmtId="14" fontId="19" fillId="20" borderId="0" xfId="3" applyNumberFormat="1" applyFont="1" applyFill="1" applyBorder="1" applyProtection="1">
      <protection locked="0"/>
    </xf>
    <xf numFmtId="0" fontId="19" fillId="20" borderId="0" xfId="3" applyFont="1" applyFill="1" applyBorder="1" applyProtection="1">
      <protection locked="0"/>
    </xf>
    <xf numFmtId="14" fontId="8" fillId="20" borderId="0" xfId="3" applyNumberFormat="1" applyFont="1" applyFill="1" applyBorder="1" applyProtection="1">
      <protection locked="0"/>
    </xf>
    <xf numFmtId="0" fontId="8" fillId="20" borderId="0" xfId="3" applyFont="1" applyFill="1" applyBorder="1" applyProtection="1">
      <protection locked="0"/>
    </xf>
    <xf numFmtId="14" fontId="8" fillId="21" borderId="0" xfId="3" applyNumberFormat="1" applyFont="1" applyFill="1" applyBorder="1" applyProtection="1">
      <protection locked="0"/>
    </xf>
    <xf numFmtId="0" fontId="8" fillId="21" borderId="0" xfId="3" applyFont="1" applyFill="1" applyBorder="1" applyProtection="1">
      <protection locked="0"/>
    </xf>
    <xf numFmtId="168" fontId="0" fillId="21" borderId="0" xfId="0" applyNumberFormat="1" applyFill="1" applyAlignment="1">
      <alignment horizontal="left" vertical="center"/>
    </xf>
    <xf numFmtId="1" fontId="0" fillId="21" borderId="0" xfId="2" applyNumberFormat="1" applyFont="1" applyFill="1" applyAlignment="1">
      <alignment horizontal="right" vertical="center"/>
    </xf>
    <xf numFmtId="1" fontId="0" fillId="21" borderId="0" xfId="2" applyNumberFormat="1" applyFont="1" applyFill="1" applyAlignment="1">
      <alignment horizontal="left" vertical="center"/>
    </xf>
    <xf numFmtId="168" fontId="0" fillId="22" borderId="0" xfId="0" applyNumberFormat="1" applyFill="1" applyAlignment="1">
      <alignment horizontal="left" vertical="center"/>
    </xf>
    <xf numFmtId="1" fontId="0" fillId="22" borderId="0" xfId="2" applyNumberFormat="1" applyFont="1" applyFill="1" applyAlignment="1">
      <alignment horizontal="right" vertical="center"/>
    </xf>
    <xf numFmtId="1" fontId="0" fillId="22" borderId="0" xfId="2" applyNumberFormat="1" applyFont="1" applyFill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14" fontId="0" fillId="0" borderId="4" xfId="0" applyNumberFormat="1" applyBorder="1" applyAlignment="1">
      <alignment horizontal="left" vertical="center"/>
    </xf>
    <xf numFmtId="165" fontId="17" fillId="0" borderId="0" xfId="2" applyFont="1" applyFill="1" applyBorder="1" applyProtection="1"/>
    <xf numFmtId="165" fontId="11" fillId="0" borderId="0" xfId="2" applyFont="1" applyBorder="1" applyProtection="1"/>
    <xf numFmtId="165" fontId="0" fillId="0" borderId="0" xfId="2" applyFont="1" applyAlignment="1">
      <alignment horizontal="left" vertical="center"/>
    </xf>
    <xf numFmtId="165" fontId="0" fillId="0" borderId="4" xfId="2" applyFont="1" applyBorder="1" applyAlignment="1">
      <alignment horizontal="left" vertical="center"/>
    </xf>
    <xf numFmtId="165" fontId="0" fillId="0" borderId="0" xfId="2" applyFont="1" applyBorder="1" applyAlignment="1">
      <alignment horizontal="left" vertical="center"/>
    </xf>
    <xf numFmtId="165" fontId="32" fillId="0" borderId="0" xfId="2" applyFont="1" applyBorder="1" applyProtection="1"/>
    <xf numFmtId="165" fontId="16" fillId="6" borderId="0" xfId="2" applyFont="1" applyFill="1" applyBorder="1" applyAlignment="1" applyProtection="1">
      <alignment wrapText="1"/>
    </xf>
    <xf numFmtId="165" fontId="16" fillId="6" borderId="0" xfId="2" applyFont="1" applyFill="1" applyBorder="1" applyAlignment="1" applyProtection="1">
      <alignment horizontal="center" wrapText="1"/>
    </xf>
    <xf numFmtId="165" fontId="23" fillId="7" borderId="0" xfId="2" applyFont="1" applyFill="1" applyBorder="1" applyAlignment="1" applyProtection="1">
      <alignment horizontal="center" wrapText="1"/>
    </xf>
    <xf numFmtId="165" fontId="8" fillId="9" borderId="0" xfId="2" applyFont="1" applyFill="1" applyBorder="1" applyProtection="1"/>
    <xf numFmtId="165" fontId="8" fillId="8" borderId="0" xfId="2" applyFont="1" applyFill="1" applyBorder="1" applyProtection="1"/>
    <xf numFmtId="165" fontId="8" fillId="9" borderId="4" xfId="2" applyFont="1" applyFill="1" applyBorder="1" applyProtection="1"/>
    <xf numFmtId="165" fontId="8" fillId="8" borderId="4" xfId="2" applyFont="1" applyFill="1" applyBorder="1" applyProtection="1"/>
    <xf numFmtId="165" fontId="8" fillId="13" borderId="0" xfId="2" applyFont="1" applyFill="1" applyBorder="1" applyProtection="1"/>
    <xf numFmtId="165" fontId="8" fillId="12" borderId="0" xfId="2" applyFont="1" applyFill="1" applyBorder="1" applyProtection="1"/>
    <xf numFmtId="165" fontId="8" fillId="0" borderId="0" xfId="2" applyFont="1" applyFill="1" applyBorder="1" applyProtection="1"/>
    <xf numFmtId="165" fontId="8" fillId="0" borderId="4" xfId="2" applyFont="1" applyFill="1" applyBorder="1" applyProtection="1"/>
    <xf numFmtId="165" fontId="8" fillId="9" borderId="8" xfId="2" applyFont="1" applyFill="1" applyBorder="1" applyProtection="1"/>
    <xf numFmtId="165" fontId="8" fillId="8" borderId="8" xfId="2" applyFont="1" applyFill="1" applyBorder="1" applyProtection="1"/>
    <xf numFmtId="165" fontId="8" fillId="9" borderId="13" xfId="2" applyFont="1" applyFill="1" applyBorder="1" applyProtection="1"/>
    <xf numFmtId="165" fontId="8" fillId="8" borderId="13" xfId="2" applyFont="1" applyFill="1" applyBorder="1" applyProtection="1"/>
    <xf numFmtId="165" fontId="8" fillId="18" borderId="0" xfId="2" applyFont="1" applyFill="1" applyBorder="1" applyProtection="1"/>
    <xf numFmtId="165" fontId="19" fillId="9" borderId="0" xfId="2" applyFont="1" applyFill="1" applyBorder="1" applyProtection="1"/>
    <xf numFmtId="165" fontId="19" fillId="8" borderId="0" xfId="2" applyFont="1" applyFill="1" applyBorder="1" applyProtection="1"/>
    <xf numFmtId="168" fontId="0" fillId="20" borderId="0" xfId="0" applyNumberFormat="1" applyFill="1" applyAlignment="1">
      <alignment horizontal="left" vertical="center"/>
    </xf>
    <xf numFmtId="1" fontId="0" fillId="20" borderId="0" xfId="2" applyNumberFormat="1" applyFont="1" applyFill="1" applyAlignment="1">
      <alignment horizontal="right" vertical="center"/>
    </xf>
    <xf numFmtId="1" fontId="0" fillId="20" borderId="0" xfId="2" applyNumberFormat="1" applyFont="1" applyFill="1" applyAlignment="1">
      <alignment horizontal="left" vertical="center"/>
    </xf>
    <xf numFmtId="0" fontId="0" fillId="20" borderId="0" xfId="0" applyFill="1" applyAlignment="1">
      <alignment horizontal="left" vertical="center"/>
    </xf>
    <xf numFmtId="0" fontId="33" fillId="20" borderId="0" xfId="5" applyFont="1" applyFill="1" applyBorder="1" applyAlignment="1" applyProtection="1">
      <alignment horizontal="center" wrapText="1"/>
    </xf>
    <xf numFmtId="166" fontId="8" fillId="20" borderId="0" xfId="3" applyNumberFormat="1" applyFont="1" applyFill="1" applyBorder="1" applyProtection="1"/>
    <xf numFmtId="168" fontId="0" fillId="20" borderId="4" xfId="0" applyNumberFormat="1" applyFill="1" applyBorder="1" applyAlignment="1">
      <alignment horizontal="left" vertical="center"/>
    </xf>
    <xf numFmtId="1" fontId="0" fillId="20" borderId="4" xfId="2" applyNumberFormat="1" applyFont="1" applyFill="1" applyBorder="1" applyAlignment="1">
      <alignment horizontal="right" vertical="center"/>
    </xf>
    <xf numFmtId="1" fontId="0" fillId="20" borderId="4" xfId="2" applyNumberFormat="1" applyFont="1" applyFill="1" applyBorder="1" applyAlignment="1">
      <alignment horizontal="left" vertical="center"/>
    </xf>
    <xf numFmtId="0" fontId="0" fillId="20" borderId="4" xfId="0" applyFill="1" applyBorder="1" applyAlignment="1">
      <alignment horizontal="left" vertical="center"/>
    </xf>
    <xf numFmtId="168" fontId="0" fillId="23" borderId="0" xfId="0" applyNumberFormat="1" applyFill="1" applyAlignment="1">
      <alignment horizontal="left" vertical="center"/>
    </xf>
    <xf numFmtId="1" fontId="0" fillId="23" borderId="0" xfId="2" applyNumberFormat="1" applyFont="1" applyFill="1" applyAlignment="1">
      <alignment horizontal="right" vertical="center"/>
    </xf>
    <xf numFmtId="1" fontId="0" fillId="23" borderId="0" xfId="2" applyNumberFormat="1" applyFont="1" applyFill="1" applyAlignment="1">
      <alignment horizontal="left" vertical="center"/>
    </xf>
    <xf numFmtId="0" fontId="0" fillId="23" borderId="0" xfId="0" applyFill="1" applyAlignment="1">
      <alignment horizontal="left" vertical="center"/>
    </xf>
    <xf numFmtId="168" fontId="0" fillId="23" borderId="4" xfId="0" applyNumberFormat="1" applyFill="1" applyBorder="1" applyAlignment="1">
      <alignment horizontal="left" vertical="center"/>
    </xf>
    <xf numFmtId="1" fontId="0" fillId="23" borderId="4" xfId="2" applyNumberFormat="1" applyFont="1" applyFill="1" applyBorder="1" applyAlignment="1">
      <alignment horizontal="right" vertical="center"/>
    </xf>
    <xf numFmtId="1" fontId="0" fillId="23" borderId="4" xfId="2" applyNumberFormat="1" applyFont="1" applyFill="1" applyBorder="1" applyAlignment="1">
      <alignment horizontal="left" vertical="center"/>
    </xf>
    <xf numFmtId="0" fontId="0" fillId="23" borderId="4" xfId="0" applyFill="1" applyBorder="1" applyAlignment="1">
      <alignment horizontal="left" vertical="center"/>
    </xf>
    <xf numFmtId="168" fontId="0" fillId="24" borderId="0" xfId="0" applyNumberFormat="1" applyFill="1" applyAlignment="1">
      <alignment horizontal="left" vertical="center"/>
    </xf>
    <xf numFmtId="1" fontId="0" fillId="24" borderId="0" xfId="2" applyNumberFormat="1" applyFont="1" applyFill="1" applyAlignment="1">
      <alignment horizontal="right" vertical="center"/>
    </xf>
    <xf numFmtId="1" fontId="0" fillId="24" borderId="0" xfId="2" applyNumberFormat="1" applyFont="1" applyFill="1" applyAlignment="1">
      <alignment horizontal="left" vertical="center"/>
    </xf>
    <xf numFmtId="0" fontId="0" fillId="24" borderId="0" xfId="0" applyFill="1" applyAlignment="1">
      <alignment horizontal="left" vertical="center"/>
    </xf>
    <xf numFmtId="0" fontId="6" fillId="20" borderId="0" xfId="3" applyNumberFormat="1" applyFont="1" applyFill="1" applyProtection="1">
      <protection locked="0"/>
    </xf>
    <xf numFmtId="168" fontId="0" fillId="24" borderId="4" xfId="0" applyNumberFormat="1" applyFill="1" applyBorder="1" applyAlignment="1">
      <alignment horizontal="left" vertical="center"/>
    </xf>
    <xf numFmtId="1" fontId="0" fillId="24" borderId="4" xfId="2" applyNumberFormat="1" applyFont="1" applyFill="1" applyBorder="1" applyAlignment="1">
      <alignment horizontal="right" vertical="center"/>
    </xf>
    <xf numFmtId="1" fontId="0" fillId="24" borderId="4" xfId="2" applyNumberFormat="1" applyFont="1" applyFill="1" applyBorder="1" applyAlignment="1">
      <alignment horizontal="left" vertical="center"/>
    </xf>
    <xf numFmtId="0" fontId="0" fillId="24" borderId="4" xfId="0" applyFill="1" applyBorder="1" applyAlignment="1">
      <alignment horizontal="left" vertical="center"/>
    </xf>
    <xf numFmtId="0" fontId="6" fillId="20" borderId="4" xfId="3" applyNumberFormat="1" applyFont="1" applyFill="1" applyBorder="1" applyProtection="1">
      <protection locked="0"/>
    </xf>
    <xf numFmtId="168" fontId="0" fillId="25" borderId="0" xfId="0" applyNumberFormat="1" applyFill="1" applyAlignment="1">
      <alignment horizontal="left" vertical="center"/>
    </xf>
    <xf numFmtId="1" fontId="0" fillId="25" borderId="0" xfId="2" applyNumberFormat="1" applyFont="1" applyFill="1" applyAlignment="1">
      <alignment horizontal="right" vertical="center"/>
    </xf>
    <xf numFmtId="1" fontId="0" fillId="25" borderId="0" xfId="2" applyNumberFormat="1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168" fontId="0" fillId="25" borderId="4" xfId="0" applyNumberFormat="1" applyFill="1" applyBorder="1" applyAlignment="1">
      <alignment horizontal="left" vertical="center"/>
    </xf>
    <xf numFmtId="1" fontId="0" fillId="25" borderId="4" xfId="2" applyNumberFormat="1" applyFont="1" applyFill="1" applyBorder="1" applyAlignment="1">
      <alignment horizontal="right" vertical="center"/>
    </xf>
    <xf numFmtId="1" fontId="0" fillId="25" borderId="4" xfId="2" applyNumberFormat="1" applyFont="1" applyFill="1" applyBorder="1" applyAlignment="1">
      <alignment horizontal="left" vertical="center"/>
    </xf>
    <xf numFmtId="0" fontId="0" fillId="25" borderId="4" xfId="0" applyFill="1" applyBorder="1" applyAlignment="1">
      <alignment horizontal="left" vertical="center"/>
    </xf>
    <xf numFmtId="166" fontId="8" fillId="0" borderId="4" xfId="3" applyNumberFormat="1" applyFont="1" applyFill="1" applyBorder="1" applyProtection="1">
      <protection locked="0"/>
    </xf>
    <xf numFmtId="1" fontId="0" fillId="0" borderId="0" xfId="2" applyNumberFormat="1" applyFont="1" applyFill="1" applyAlignment="1">
      <alignment horizontal="left" vertical="center"/>
    </xf>
    <xf numFmtId="1" fontId="0" fillId="0" borderId="4" xfId="2" applyNumberFormat="1" applyFont="1" applyFill="1" applyBorder="1" applyAlignment="1">
      <alignment horizontal="left" vertical="center"/>
    </xf>
    <xf numFmtId="1" fontId="0" fillId="26" borderId="0" xfId="2" applyNumberFormat="1" applyFont="1" applyFill="1" applyAlignment="1">
      <alignment horizontal="left" vertical="center"/>
    </xf>
    <xf numFmtId="1" fontId="0" fillId="26" borderId="4" xfId="2" applyNumberFormat="1" applyFont="1" applyFill="1" applyBorder="1" applyAlignment="1">
      <alignment horizontal="left" vertical="center"/>
    </xf>
    <xf numFmtId="1" fontId="0" fillId="27" borderId="0" xfId="2" applyNumberFormat="1" applyFont="1" applyFill="1" applyAlignment="1">
      <alignment horizontal="left" vertical="center"/>
    </xf>
    <xf numFmtId="166" fontId="9" fillId="0" borderId="0" xfId="2" applyNumberFormat="1" applyFont="1" applyBorder="1" applyProtection="1"/>
    <xf numFmtId="14" fontId="8" fillId="20" borderId="1" xfId="3" applyNumberFormat="1" applyFont="1" applyFill="1" applyBorder="1" applyAlignment="1" applyProtection="1">
      <alignment horizontal="left"/>
      <protection locked="0"/>
    </xf>
    <xf numFmtId="10" fontId="8" fillId="20" borderId="1" xfId="3" applyNumberFormat="1" applyFont="1" applyFill="1" applyBorder="1" applyProtection="1">
      <protection locked="0"/>
    </xf>
    <xf numFmtId="1" fontId="0" fillId="27" borderId="4" xfId="2" applyNumberFormat="1" applyFont="1" applyFill="1" applyBorder="1" applyAlignment="1">
      <alignment horizontal="left" vertical="center"/>
    </xf>
    <xf numFmtId="167" fontId="9" fillId="0" borderId="0" xfId="5" applyNumberFormat="1" applyFont="1"/>
    <xf numFmtId="165" fontId="8" fillId="4" borderId="0" xfId="2" applyFont="1" applyFill="1" applyProtection="1">
      <protection locked="0"/>
    </xf>
    <xf numFmtId="165" fontId="8" fillId="0" borderId="0" xfId="2" applyFont="1" applyBorder="1" applyProtection="1">
      <protection locked="0"/>
    </xf>
    <xf numFmtId="165" fontId="31" fillId="0" borderId="0" xfId="2" applyFont="1" applyFill="1" applyBorder="1" applyAlignment="1" applyProtection="1">
      <alignment horizontal="right"/>
      <protection locked="0"/>
    </xf>
    <xf numFmtId="165" fontId="15" fillId="0" borderId="0" xfId="2" applyFont="1" applyBorder="1" applyAlignment="1" applyProtection="1">
      <alignment horizontal="right"/>
      <protection locked="0"/>
    </xf>
    <xf numFmtId="165" fontId="31" fillId="0" borderId="0" xfId="2" applyFont="1" applyBorder="1" applyAlignment="1" applyProtection="1">
      <alignment horizontal="right"/>
      <protection locked="0"/>
    </xf>
    <xf numFmtId="165" fontId="14" fillId="0" borderId="0" xfId="2" applyFont="1" applyBorder="1" applyProtection="1"/>
    <xf numFmtId="165" fontId="8" fillId="28" borderId="0" xfId="2" applyFont="1" applyFill="1" applyProtection="1">
      <protection locked="0"/>
    </xf>
    <xf numFmtId="165" fontId="8" fillId="0" borderId="0" xfId="2" applyFont="1" applyFill="1" applyBorder="1" applyProtection="1">
      <protection locked="0"/>
    </xf>
    <xf numFmtId="0" fontId="0" fillId="0" borderId="4" xfId="0" applyNumberFormat="1" applyBorder="1" applyAlignment="1">
      <alignment horizontal="left" vertical="center"/>
    </xf>
    <xf numFmtId="168" fontId="0" fillId="0" borderId="0" xfId="0" applyNumberFormat="1" applyFill="1" applyAlignment="1">
      <alignment horizontal="left" vertical="center"/>
    </xf>
    <xf numFmtId="168" fontId="0" fillId="0" borderId="4" xfId="0" applyNumberFormat="1" applyFill="1" applyBorder="1" applyAlignment="1">
      <alignment horizontal="left" vertical="center"/>
    </xf>
    <xf numFmtId="9" fontId="0" fillId="0" borderId="0" xfId="4" applyFont="1" applyFill="1" applyAlignment="1">
      <alignment horizontal="left"/>
    </xf>
    <xf numFmtId="0" fontId="0" fillId="0" borderId="0" xfId="0" applyFill="1" applyAlignment="1">
      <alignment horizontal="left"/>
    </xf>
    <xf numFmtId="165" fontId="0" fillId="0" borderId="0" xfId="2" applyFont="1" applyFill="1" applyAlignment="1">
      <alignment horizontal="left"/>
    </xf>
    <xf numFmtId="166" fontId="8" fillId="0" borderId="0" xfId="3" applyNumberFormat="1" applyFont="1" applyFill="1" applyBorder="1" applyProtection="1"/>
    <xf numFmtId="0" fontId="35" fillId="29" borderId="17" xfId="0" applyFont="1" applyFill="1" applyBorder="1"/>
    <xf numFmtId="0" fontId="36" fillId="29" borderId="17" xfId="0" applyFont="1" applyFill="1" applyBorder="1"/>
    <xf numFmtId="0" fontId="34" fillId="0" borderId="15" xfId="0" applyFont="1" applyBorder="1"/>
    <xf numFmtId="168" fontId="0" fillId="0" borderId="0" xfId="0" applyNumberFormat="1" applyBorder="1" applyAlignment="1">
      <alignment horizontal="left" vertical="center"/>
    </xf>
    <xf numFmtId="1" fontId="0" fillId="0" borderId="0" xfId="2" applyNumberFormat="1" applyFont="1" applyBorder="1" applyAlignment="1">
      <alignment horizontal="right" vertical="center"/>
    </xf>
    <xf numFmtId="14" fontId="0" fillId="0" borderId="0" xfId="0" applyNumberFormat="1" applyBorder="1" applyAlignment="1">
      <alignment horizontal="left" vertical="center"/>
    </xf>
    <xf numFmtId="0" fontId="0" fillId="0" borderId="1" xfId="0" applyNumberFormat="1" applyFill="1" applyBorder="1"/>
    <xf numFmtId="167" fontId="8" fillId="0" borderId="0" xfId="2" applyNumberFormat="1" applyFont="1" applyBorder="1" applyProtection="1">
      <protection locked="0"/>
    </xf>
    <xf numFmtId="0" fontId="0" fillId="0" borderId="0" xfId="0" applyNumberFormat="1" applyBorder="1" applyAlignment="1">
      <alignment horizontal="left" vertical="center"/>
    </xf>
    <xf numFmtId="0" fontId="38" fillId="0" borderId="0" xfId="0" applyFont="1" applyAlignment="1">
      <alignment horizontal="left" vertical="center"/>
    </xf>
    <xf numFmtId="165" fontId="0" fillId="0" borderId="0" xfId="2" applyFont="1" applyAlignment="1">
      <alignment horizontal="right" vertical="center"/>
    </xf>
    <xf numFmtId="0" fontId="0" fillId="0" borderId="0" xfId="0" applyAlignment="1">
      <alignment horizontal="right" vertical="center"/>
    </xf>
    <xf numFmtId="4" fontId="8" fillId="0" borderId="0" xfId="3" applyNumberFormat="1" applyFont="1" applyBorder="1" applyProtection="1">
      <protection locked="0"/>
    </xf>
    <xf numFmtId="0" fontId="0" fillId="0" borderId="0" xfId="0" applyNumberFormat="1" applyFill="1"/>
    <xf numFmtId="0" fontId="0" fillId="22" borderId="0" xfId="0" applyFill="1" applyAlignment="1">
      <alignment horizontal="left" vertical="center"/>
    </xf>
    <xf numFmtId="14" fontId="0" fillId="22" borderId="0" xfId="0" applyNumberFormat="1" applyFill="1" applyAlignment="1">
      <alignment horizontal="left" vertical="center"/>
    </xf>
    <xf numFmtId="165" fontId="0" fillId="22" borderId="0" xfId="2" applyFont="1" applyFill="1" applyAlignment="1">
      <alignment horizontal="left" vertical="center"/>
    </xf>
    <xf numFmtId="0" fontId="27" fillId="22" borderId="0" xfId="0" applyFont="1" applyFill="1" applyAlignment="1">
      <alignment horizontal="left" vertical="center"/>
    </xf>
    <xf numFmtId="0" fontId="0" fillId="22" borderId="0" xfId="0" applyNumberFormat="1" applyFill="1" applyAlignment="1">
      <alignment horizontal="left" vertical="center"/>
    </xf>
    <xf numFmtId="165" fontId="8" fillId="4" borderId="0" xfId="2" applyFont="1" applyFill="1" applyBorder="1" applyProtection="1">
      <protection locked="0"/>
    </xf>
    <xf numFmtId="166" fontId="8" fillId="0" borderId="20" xfId="2" applyNumberFormat="1" applyFont="1" applyFill="1" applyBorder="1" applyProtection="1">
      <protection locked="0"/>
    </xf>
    <xf numFmtId="165" fontId="12" fillId="4" borderId="0" xfId="2" applyFont="1" applyFill="1" applyProtection="1">
      <protection locked="0"/>
    </xf>
    <xf numFmtId="165" fontId="12" fillId="4" borderId="4" xfId="2" applyFont="1" applyFill="1" applyBorder="1" applyProtection="1">
      <protection locked="0"/>
    </xf>
    <xf numFmtId="165" fontId="12" fillId="4" borderId="3" xfId="2" applyFont="1" applyFill="1" applyBorder="1" applyProtection="1">
      <protection locked="0"/>
    </xf>
    <xf numFmtId="165" fontId="12" fillId="4" borderId="5" xfId="2" applyFont="1" applyFill="1" applyBorder="1" applyProtection="1">
      <protection locked="0"/>
    </xf>
    <xf numFmtId="165" fontId="12" fillId="12" borderId="3" xfId="2" applyFont="1" applyFill="1" applyBorder="1" applyProtection="1">
      <protection locked="0"/>
    </xf>
    <xf numFmtId="165" fontId="12" fillId="4" borderId="0" xfId="2" applyFont="1" applyFill="1" applyBorder="1" applyProtection="1">
      <protection locked="0"/>
    </xf>
    <xf numFmtId="165" fontId="12" fillId="0" borderId="3" xfId="2" applyFont="1" applyFill="1" applyBorder="1" applyProtection="1">
      <protection locked="0"/>
    </xf>
    <xf numFmtId="165" fontId="12" fillId="0" borderId="5" xfId="2" applyFont="1" applyFill="1" applyBorder="1" applyProtection="1">
      <protection locked="0"/>
    </xf>
    <xf numFmtId="165" fontId="12" fillId="4" borderId="2" xfId="2" applyFont="1" applyFill="1" applyBorder="1" applyProtection="1">
      <protection locked="0"/>
    </xf>
    <xf numFmtId="165" fontId="12" fillId="4" borderId="14" xfId="2" applyFont="1" applyFill="1" applyBorder="1" applyProtection="1">
      <protection locked="0"/>
    </xf>
    <xf numFmtId="165" fontId="12" fillId="16" borderId="3" xfId="2" applyFont="1" applyFill="1" applyBorder="1" applyProtection="1">
      <protection locked="0"/>
    </xf>
    <xf numFmtId="165" fontId="12" fillId="16" borderId="0" xfId="2" applyFont="1" applyFill="1" applyBorder="1" applyProtection="1">
      <protection locked="0"/>
    </xf>
    <xf numFmtId="17" fontId="8" fillId="0" borderId="0" xfId="3" applyNumberFormat="1" applyFont="1" applyBorder="1" applyProtection="1"/>
    <xf numFmtId="17" fontId="39" fillId="0" borderId="0" xfId="3" applyNumberFormat="1" applyFont="1" applyBorder="1" applyProtection="1">
      <protection locked="0"/>
    </xf>
    <xf numFmtId="167" fontId="39" fillId="0" borderId="0" xfId="2" applyNumberFormat="1" applyFont="1" applyBorder="1" applyProtection="1">
      <protection locked="0"/>
    </xf>
    <xf numFmtId="0" fontId="39" fillId="0" borderId="0" xfId="3" applyFont="1" applyBorder="1" applyProtection="1">
      <protection locked="0"/>
    </xf>
    <xf numFmtId="1" fontId="6" fillId="0" borderId="0" xfId="2" applyNumberFormat="1" applyFont="1" applyBorder="1" applyAlignment="1">
      <alignment horizontal="left" vertical="center"/>
    </xf>
    <xf numFmtId="0" fontId="0" fillId="0" borderId="4" xfId="0" applyNumberFormat="1" applyFill="1" applyBorder="1"/>
    <xf numFmtId="165" fontId="0" fillId="20" borderId="0" xfId="2" applyFont="1" applyFill="1" applyAlignment="1">
      <alignment horizontal="left" vertical="center"/>
    </xf>
    <xf numFmtId="0" fontId="16" fillId="22" borderId="0" xfId="5" applyFont="1" applyFill="1" applyBorder="1" applyAlignment="1" applyProtection="1">
      <alignment wrapText="1"/>
    </xf>
    <xf numFmtId="164" fontId="39" fillId="0" borderId="0" xfId="2" applyNumberFormat="1" applyFont="1" applyBorder="1" applyAlignment="1" applyProtection="1">
      <alignment wrapText="1"/>
      <protection locked="0"/>
    </xf>
    <xf numFmtId="4" fontId="34" fillId="21" borderId="15" xfId="0" applyNumberFormat="1" applyFont="1" applyFill="1" applyBorder="1"/>
    <xf numFmtId="165" fontId="0" fillId="0" borderId="4" xfId="2" applyFont="1" applyBorder="1" applyAlignment="1">
      <alignment horizontal="right" vertical="center"/>
    </xf>
    <xf numFmtId="0" fontId="36" fillId="0" borderId="0" xfId="0" applyFont="1" applyFill="1" applyBorder="1"/>
    <xf numFmtId="0" fontId="37" fillId="0" borderId="0" xfId="0" applyFont="1" applyFill="1" applyBorder="1"/>
    <xf numFmtId="14" fontId="37" fillId="0" borderId="0" xfId="0" applyNumberFormat="1" applyFont="1" applyFill="1" applyBorder="1"/>
    <xf numFmtId="0" fontId="0" fillId="0" borderId="0" xfId="0" applyFill="1" applyBorder="1"/>
    <xf numFmtId="0" fontId="34" fillId="0" borderId="0" xfId="0" applyFont="1" applyFill="1" applyBorder="1"/>
    <xf numFmtId="14" fontId="0" fillId="0" borderId="0" xfId="0" applyNumberFormat="1" applyFill="1" applyBorder="1"/>
    <xf numFmtId="165" fontId="0" fillId="0" borderId="0" xfId="2" applyFont="1" applyFill="1" applyBorder="1"/>
    <xf numFmtId="0" fontId="0" fillId="0" borderId="0" xfId="0" applyFill="1" applyBorder="1" applyAlignment="1">
      <alignment horizontal="left"/>
    </xf>
    <xf numFmtId="10" fontId="0" fillId="0" borderId="0" xfId="4" applyNumberFormat="1" applyFont="1" applyFill="1" applyBorder="1" applyAlignment="1">
      <alignment horizontal="left"/>
    </xf>
    <xf numFmtId="9" fontId="0" fillId="0" borderId="0" xfId="4" applyFont="1" applyFill="1" applyBorder="1" applyAlignment="1">
      <alignment horizontal="left"/>
    </xf>
    <xf numFmtId="165" fontId="0" fillId="0" borderId="0" xfId="2" applyFont="1" applyFill="1" applyBorder="1" applyAlignment="1">
      <alignment horizontal="left"/>
    </xf>
    <xf numFmtId="168" fontId="0" fillId="30" borderId="0" xfId="0" applyNumberFormat="1" applyFill="1" applyAlignment="1">
      <alignment horizontal="left" vertical="center"/>
    </xf>
    <xf numFmtId="165" fontId="0" fillId="0" borderId="0" xfId="0" applyNumberFormat="1"/>
    <xf numFmtId="0" fontId="0" fillId="20" borderId="0" xfId="0" applyFill="1"/>
    <xf numFmtId="1" fontId="8" fillId="0" borderId="0" xfId="2" applyNumberFormat="1" applyFont="1" applyFill="1" applyBorder="1" applyAlignment="1" applyProtection="1">
      <alignment wrapText="1"/>
    </xf>
    <xf numFmtId="168" fontId="8" fillId="0" borderId="0" xfId="5" applyNumberFormat="1" applyFont="1" applyFill="1" applyBorder="1" applyAlignment="1" applyProtection="1">
      <alignment wrapText="1"/>
    </xf>
    <xf numFmtId="165" fontId="9" fillId="20" borderId="0" xfId="2" applyFont="1" applyFill="1" applyBorder="1" applyAlignment="1" applyProtection="1">
      <alignment horizontal="center" wrapText="1"/>
    </xf>
    <xf numFmtId="165" fontId="0" fillId="20" borderId="0" xfId="0" applyNumberFormat="1" applyFill="1"/>
    <xf numFmtId="0" fontId="0" fillId="0" borderId="4" xfId="0" applyBorder="1"/>
    <xf numFmtId="168" fontId="0" fillId="20" borderId="0" xfId="0" applyNumberFormat="1" applyFill="1" applyBorder="1" applyAlignment="1">
      <alignment horizontal="left" vertical="center"/>
    </xf>
    <xf numFmtId="15" fontId="9" fillId="20" borderId="0" xfId="3" applyNumberFormat="1" applyFont="1" applyFill="1" applyBorder="1" applyProtection="1"/>
    <xf numFmtId="1" fontId="8" fillId="10" borderId="22" xfId="3" applyNumberFormat="1" applyFont="1" applyFill="1" applyBorder="1" applyProtection="1">
      <protection locked="0"/>
    </xf>
    <xf numFmtId="1" fontId="8" fillId="10" borderId="6" xfId="3" applyNumberFormat="1" applyFont="1" applyFill="1" applyBorder="1" applyProtection="1">
      <protection locked="0"/>
    </xf>
    <xf numFmtId="1" fontId="8" fillId="10" borderId="7" xfId="3" applyNumberFormat="1" applyFont="1" applyFill="1" applyBorder="1" applyProtection="1">
      <protection locked="0"/>
    </xf>
    <xf numFmtId="0" fontId="9" fillId="0" borderId="23" xfId="3" applyFont="1" applyBorder="1" applyProtection="1"/>
    <xf numFmtId="167" fontId="8" fillId="0" borderId="1" xfId="2" applyNumberFormat="1" applyFont="1" applyBorder="1" applyProtection="1">
      <protection locked="0"/>
    </xf>
    <xf numFmtId="166" fontId="8" fillId="0" borderId="1" xfId="3" applyNumberFormat="1" applyFont="1" applyBorder="1" applyProtection="1">
      <protection locked="0"/>
    </xf>
    <xf numFmtId="0" fontId="8" fillId="0" borderId="1" xfId="3" applyFont="1" applyBorder="1" applyAlignment="1" applyProtection="1">
      <alignment horizontal="right"/>
      <protection locked="0"/>
    </xf>
    <xf numFmtId="0" fontId="8" fillId="0" borderId="0" xfId="3" applyFont="1" applyBorder="1" applyAlignment="1" applyProtection="1">
      <alignment horizontal="right"/>
      <protection locked="0"/>
    </xf>
    <xf numFmtId="0" fontId="16" fillId="5" borderId="0" xfId="5" applyFont="1" applyFill="1" applyBorder="1" applyAlignment="1" applyProtection="1">
      <alignment horizontal="left" wrapText="1"/>
    </xf>
    <xf numFmtId="0" fontId="41" fillId="20" borderId="0" xfId="5" applyFont="1" applyFill="1" applyBorder="1" applyAlignment="1" applyProtection="1">
      <alignment horizontal="center" wrapText="1"/>
    </xf>
    <xf numFmtId="167" fontId="0" fillId="21" borderId="0" xfId="0" applyNumberFormat="1" applyFill="1"/>
    <xf numFmtId="0" fontId="0" fillId="21" borderId="0" xfId="0" applyFill="1"/>
    <xf numFmtId="0" fontId="17" fillId="0" borderId="24" xfId="5" applyFont="1" applyFill="1" applyBorder="1" applyProtection="1"/>
    <xf numFmtId="166" fontId="17" fillId="0" borderId="25" xfId="2" applyNumberFormat="1" applyFont="1" applyFill="1" applyBorder="1" applyProtection="1"/>
    <xf numFmtId="0" fontId="16" fillId="7" borderId="25" xfId="5" applyFont="1" applyFill="1" applyBorder="1" applyAlignment="1" applyProtection="1">
      <alignment horizontal="center" wrapText="1"/>
    </xf>
    <xf numFmtId="0" fontId="17" fillId="0" borderId="25" xfId="5" applyFont="1" applyFill="1" applyBorder="1" applyProtection="1"/>
    <xf numFmtId="0" fontId="17" fillId="0" borderId="26" xfId="5" applyFont="1" applyFill="1" applyBorder="1" applyProtection="1"/>
    <xf numFmtId="0" fontId="36" fillId="29" borderId="18" xfId="0" applyFont="1" applyFill="1" applyBorder="1"/>
    <xf numFmtId="0" fontId="36" fillId="32" borderId="16" xfId="0" applyFont="1" applyFill="1" applyBorder="1"/>
    <xf numFmtId="0" fontId="37" fillId="33" borderId="19" xfId="0" applyFont="1" applyFill="1" applyBorder="1"/>
    <xf numFmtId="0" fontId="37" fillId="0" borderId="16" xfId="0" applyFont="1" applyBorder="1"/>
    <xf numFmtId="14" fontId="37" fillId="33" borderId="19" xfId="0" applyNumberFormat="1" applyFont="1" applyFill="1" applyBorder="1"/>
    <xf numFmtId="14" fontId="37" fillId="0" borderId="16" xfId="0" applyNumberFormat="1" applyFont="1" applyBorder="1"/>
    <xf numFmtId="4" fontId="37" fillId="0" borderId="16" xfId="0" applyNumberFormat="1" applyFont="1" applyBorder="1"/>
    <xf numFmtId="0" fontId="37" fillId="33" borderId="16" xfId="0" applyFont="1" applyFill="1" applyBorder="1"/>
    <xf numFmtId="14" fontId="37" fillId="33" borderId="16" xfId="0" applyNumberFormat="1" applyFont="1" applyFill="1" applyBorder="1"/>
    <xf numFmtId="15" fontId="12" fillId="20" borderId="0" xfId="3" applyNumberFormat="1" applyFont="1" applyFill="1" applyBorder="1" applyProtection="1">
      <protection locked="0"/>
    </xf>
    <xf numFmtId="165" fontId="42" fillId="8" borderId="0" xfId="2" applyFont="1" applyFill="1" applyBorder="1" applyProtection="1">
      <protection locked="0"/>
    </xf>
    <xf numFmtId="0" fontId="8" fillId="34" borderId="0" xfId="3" applyFont="1" applyFill="1" applyBorder="1" applyProtection="1">
      <protection locked="0"/>
    </xf>
    <xf numFmtId="15" fontId="12" fillId="34" borderId="0" xfId="3" applyNumberFormat="1" applyFont="1" applyFill="1" applyBorder="1" applyProtection="1">
      <protection locked="0"/>
    </xf>
    <xf numFmtId="0" fontId="8" fillId="35" borderId="0" xfId="3" applyFont="1" applyFill="1" applyBorder="1" applyProtection="1">
      <protection locked="0"/>
    </xf>
    <xf numFmtId="15" fontId="12" fillId="35" borderId="0" xfId="3" applyNumberFormat="1" applyFont="1" applyFill="1" applyBorder="1" applyProtection="1">
      <protection locked="0"/>
    </xf>
    <xf numFmtId="165" fontId="19" fillId="35" borderId="0" xfId="3" applyNumberFormat="1" applyFont="1" applyFill="1" applyBorder="1" applyProtection="1"/>
    <xf numFmtId="165" fontId="19" fillId="35" borderId="0" xfId="5" applyNumberFormat="1" applyFont="1" applyFill="1" applyBorder="1" applyProtection="1"/>
    <xf numFmtId="10" fontId="8" fillId="35" borderId="0" xfId="4" applyNumberFormat="1" applyFont="1" applyFill="1" applyBorder="1" applyProtection="1">
      <protection locked="0"/>
    </xf>
    <xf numFmtId="10" fontId="18" fillId="35" borderId="0" xfId="4" applyNumberFormat="1" applyFont="1" applyFill="1" applyBorder="1" applyProtection="1">
      <protection locked="0"/>
    </xf>
    <xf numFmtId="0" fontId="0" fillId="35" borderId="0" xfId="0" applyFill="1" applyAlignment="1">
      <alignment horizontal="left" vertical="center"/>
    </xf>
    <xf numFmtId="168" fontId="8" fillId="35" borderId="6" xfId="3" applyNumberFormat="1" applyFont="1" applyFill="1" applyBorder="1" applyProtection="1">
      <protection locked="0"/>
    </xf>
    <xf numFmtId="168" fontId="8" fillId="35" borderId="0" xfId="3" applyNumberFormat="1" applyFont="1" applyFill="1" applyBorder="1" applyProtection="1">
      <protection locked="0"/>
    </xf>
    <xf numFmtId="1" fontId="8" fillId="35" borderId="0" xfId="2" applyNumberFormat="1" applyFont="1" applyFill="1" applyBorder="1" applyAlignment="1" applyProtection="1">
      <alignment horizontal="right"/>
      <protection locked="0"/>
    </xf>
    <xf numFmtId="1" fontId="8" fillId="35" borderId="0" xfId="2" applyNumberFormat="1" applyFont="1" applyFill="1" applyBorder="1" applyProtection="1">
      <protection locked="0"/>
    </xf>
    <xf numFmtId="0" fontId="12" fillId="35" borderId="0" xfId="3" applyFont="1" applyFill="1" applyBorder="1" applyProtection="1">
      <protection locked="0"/>
    </xf>
    <xf numFmtId="165" fontId="12" fillId="35" borderId="3" xfId="2" applyFont="1" applyFill="1" applyBorder="1" applyProtection="1">
      <protection locked="0"/>
    </xf>
    <xf numFmtId="165" fontId="8" fillId="36" borderId="0" xfId="2" applyFont="1" applyFill="1" applyBorder="1" applyProtection="1"/>
    <xf numFmtId="165" fontId="8" fillId="35" borderId="0" xfId="2" applyFont="1" applyFill="1" applyBorder="1" applyProtection="1"/>
    <xf numFmtId="1" fontId="38" fillId="0" borderId="0" xfId="2" applyNumberFormat="1" applyFont="1" applyAlignment="1">
      <alignment horizontal="left" vertical="center"/>
    </xf>
    <xf numFmtId="165" fontId="38" fillId="0" borderId="0" xfId="2" applyFont="1" applyAlignment="1">
      <alignment horizontal="left" vertical="center"/>
    </xf>
    <xf numFmtId="0" fontId="43" fillId="0" borderId="0" xfId="0" applyFont="1" applyAlignment="1">
      <alignment horizontal="left" vertical="center"/>
    </xf>
    <xf numFmtId="168" fontId="44" fillId="0" borderId="0" xfId="0" applyNumberFormat="1" applyFont="1" applyAlignment="1">
      <alignment horizontal="left" vertical="center"/>
    </xf>
    <xf numFmtId="1" fontId="44" fillId="0" borderId="0" xfId="2" applyNumberFormat="1" applyFont="1" applyAlignment="1">
      <alignment horizontal="right" vertical="center"/>
    </xf>
    <xf numFmtId="1" fontId="44" fillId="0" borderId="0" xfId="2" applyNumberFormat="1" applyFont="1" applyAlignment="1">
      <alignment horizontal="left" vertical="center"/>
    </xf>
    <xf numFmtId="0" fontId="44" fillId="0" borderId="0" xfId="0" applyFont="1" applyAlignment="1">
      <alignment horizontal="left" vertical="center"/>
    </xf>
    <xf numFmtId="14" fontId="44" fillId="0" borderId="0" xfId="0" applyNumberFormat="1" applyFont="1" applyAlignment="1">
      <alignment horizontal="left" vertical="center"/>
    </xf>
    <xf numFmtId="165" fontId="44" fillId="0" borderId="0" xfId="2" applyFont="1" applyAlignment="1">
      <alignment horizontal="left" vertical="center"/>
    </xf>
    <xf numFmtId="0" fontId="45" fillId="0" borderId="0" xfId="0" applyFont="1" applyAlignment="1">
      <alignment horizontal="left" vertical="center"/>
    </xf>
    <xf numFmtId="168" fontId="44" fillId="0" borderId="4" xfId="0" applyNumberFormat="1" applyFont="1" applyBorder="1" applyAlignment="1">
      <alignment horizontal="left" vertical="center"/>
    </xf>
    <xf numFmtId="1" fontId="44" fillId="0" borderId="4" xfId="2" applyNumberFormat="1" applyFont="1" applyBorder="1" applyAlignment="1">
      <alignment horizontal="right" vertical="center"/>
    </xf>
    <xf numFmtId="1" fontId="44" fillId="0" borderId="4" xfId="2" applyNumberFormat="1" applyFont="1" applyBorder="1" applyAlignment="1">
      <alignment horizontal="left" vertical="center"/>
    </xf>
    <xf numFmtId="0" fontId="44" fillId="0" borderId="4" xfId="0" applyFont="1" applyBorder="1" applyAlignment="1">
      <alignment horizontal="left" vertical="center"/>
    </xf>
    <xf numFmtId="14" fontId="44" fillId="0" borderId="4" xfId="0" applyNumberFormat="1" applyFont="1" applyBorder="1" applyAlignment="1">
      <alignment horizontal="left" vertical="center"/>
    </xf>
    <xf numFmtId="165" fontId="44" fillId="0" borderId="4" xfId="2" applyFont="1" applyBorder="1" applyAlignment="1">
      <alignment horizontal="left" vertical="center"/>
    </xf>
    <xf numFmtId="168" fontId="46" fillId="0" borderId="0" xfId="0" applyNumberFormat="1" applyFont="1" applyAlignment="1">
      <alignment horizontal="left" vertical="center"/>
    </xf>
    <xf numFmtId="1" fontId="46" fillId="0" borderId="0" xfId="2" applyNumberFormat="1" applyFont="1" applyAlignment="1">
      <alignment horizontal="right" vertical="center"/>
    </xf>
    <xf numFmtId="1" fontId="46" fillId="0" borderId="0" xfId="2" applyNumberFormat="1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14" fontId="46" fillId="0" borderId="0" xfId="0" applyNumberFormat="1" applyFont="1" applyAlignment="1">
      <alignment horizontal="left" vertical="center"/>
    </xf>
    <xf numFmtId="165" fontId="46" fillId="0" borderId="0" xfId="2" applyFont="1" applyAlignment="1">
      <alignment horizontal="left" vertical="center"/>
    </xf>
    <xf numFmtId="0" fontId="47" fillId="0" borderId="0" xfId="0" applyFont="1" applyAlignment="1">
      <alignment horizontal="left" vertical="center"/>
    </xf>
    <xf numFmtId="168" fontId="46" fillId="0" borderId="4" xfId="0" applyNumberFormat="1" applyFont="1" applyBorder="1" applyAlignment="1">
      <alignment horizontal="left" vertical="center"/>
    </xf>
    <xf numFmtId="1" fontId="46" fillId="0" borderId="4" xfId="2" applyNumberFormat="1" applyFont="1" applyBorder="1" applyAlignment="1">
      <alignment horizontal="right" vertical="center"/>
    </xf>
    <xf numFmtId="1" fontId="46" fillId="0" borderId="4" xfId="2" applyNumberFormat="1" applyFont="1" applyBorder="1" applyAlignment="1">
      <alignment horizontal="left" vertical="center"/>
    </xf>
    <xf numFmtId="0" fontId="46" fillId="0" borderId="4" xfId="0" applyFont="1" applyBorder="1" applyAlignment="1">
      <alignment horizontal="left" vertical="center"/>
    </xf>
    <xf numFmtId="14" fontId="46" fillId="0" borderId="4" xfId="0" applyNumberFormat="1" applyFont="1" applyBorder="1" applyAlignment="1">
      <alignment horizontal="left" vertical="center"/>
    </xf>
    <xf numFmtId="165" fontId="46" fillId="0" borderId="4" xfId="2" applyFont="1" applyBorder="1" applyAlignment="1">
      <alignment horizontal="left" vertical="center"/>
    </xf>
    <xf numFmtId="165" fontId="46" fillId="0" borderId="0" xfId="2" applyFont="1" applyBorder="1" applyAlignment="1">
      <alignment horizontal="left" vertical="center"/>
    </xf>
    <xf numFmtId="1" fontId="46" fillId="0" borderId="0" xfId="2" applyNumberFormat="1" applyFont="1" applyBorder="1" applyAlignment="1">
      <alignment horizontal="left" vertical="center"/>
    </xf>
    <xf numFmtId="0" fontId="47" fillId="0" borderId="0" xfId="0" applyFont="1" applyBorder="1" applyAlignment="1">
      <alignment horizontal="left" vertical="center"/>
    </xf>
    <xf numFmtId="0" fontId="46" fillId="0" borderId="0" xfId="0" applyFont="1" applyBorder="1" applyAlignment="1">
      <alignment horizontal="left" vertical="center"/>
    </xf>
    <xf numFmtId="168" fontId="38" fillId="0" borderId="0" xfId="0" applyNumberFormat="1" applyFont="1" applyBorder="1" applyAlignment="1">
      <alignment horizontal="left" vertical="center"/>
    </xf>
    <xf numFmtId="1" fontId="38" fillId="0" borderId="0" xfId="2" applyNumberFormat="1" applyFont="1" applyBorder="1" applyAlignment="1">
      <alignment horizontal="right" vertical="center"/>
    </xf>
    <xf numFmtId="1" fontId="38" fillId="0" borderId="0" xfId="2" applyNumberFormat="1" applyFont="1" applyBorder="1" applyAlignment="1">
      <alignment horizontal="left" vertical="center"/>
    </xf>
    <xf numFmtId="0" fontId="38" fillId="0" borderId="0" xfId="0" applyFont="1" applyBorder="1" applyAlignment="1">
      <alignment horizontal="left" vertical="center"/>
    </xf>
    <xf numFmtId="14" fontId="38" fillId="0" borderId="0" xfId="0" applyNumberFormat="1" applyFont="1" applyBorder="1" applyAlignment="1">
      <alignment horizontal="left" vertical="center"/>
    </xf>
    <xf numFmtId="165" fontId="38" fillId="23" borderId="0" xfId="2" applyFont="1" applyFill="1" applyBorder="1" applyAlignment="1">
      <alignment horizontal="left" vertical="center"/>
    </xf>
    <xf numFmtId="165" fontId="38" fillId="0" borderId="0" xfId="2" applyFont="1" applyBorder="1" applyAlignment="1">
      <alignment horizontal="left" vertical="center"/>
    </xf>
    <xf numFmtId="168" fontId="38" fillId="0" borderId="4" xfId="0" applyNumberFormat="1" applyFont="1" applyBorder="1" applyAlignment="1">
      <alignment horizontal="left" vertical="center"/>
    </xf>
    <xf numFmtId="1" fontId="38" fillId="0" borderId="4" xfId="2" applyNumberFormat="1" applyFont="1" applyBorder="1" applyAlignment="1">
      <alignment horizontal="right" vertical="center"/>
    </xf>
    <xf numFmtId="1" fontId="38" fillId="0" borderId="4" xfId="2" applyNumberFormat="1" applyFont="1" applyBorder="1" applyAlignment="1">
      <alignment horizontal="left" vertical="center"/>
    </xf>
    <xf numFmtId="0" fontId="38" fillId="0" borderId="4" xfId="0" applyFont="1" applyBorder="1" applyAlignment="1">
      <alignment horizontal="left" vertical="center"/>
    </xf>
    <xf numFmtId="14" fontId="38" fillId="0" borderId="4" xfId="0" applyNumberFormat="1" applyFont="1" applyBorder="1" applyAlignment="1">
      <alignment horizontal="left" vertical="center"/>
    </xf>
    <xf numFmtId="165" fontId="38" fillId="23" borderId="4" xfId="2" applyFont="1" applyFill="1" applyBorder="1" applyAlignment="1">
      <alignment horizontal="left" vertical="center"/>
    </xf>
    <xf numFmtId="165" fontId="38" fillId="0" borderId="4" xfId="2" applyFont="1" applyBorder="1" applyAlignment="1">
      <alignment horizontal="left" vertical="center"/>
    </xf>
    <xf numFmtId="1" fontId="8" fillId="34" borderId="0" xfId="3" applyNumberFormat="1" applyFont="1" applyFill="1" applyBorder="1" applyProtection="1">
      <protection locked="0"/>
    </xf>
    <xf numFmtId="4" fontId="0" fillId="0" borderId="0" xfId="0" applyNumberFormat="1" applyFill="1" applyBorder="1"/>
    <xf numFmtId="0" fontId="8" fillId="0" borderId="0" xfId="5" applyFont="1" applyAlignment="1" applyProtection="1">
      <alignment horizontal="right" wrapText="1"/>
      <protection locked="0"/>
    </xf>
    <xf numFmtId="165" fontId="8" fillId="0" borderId="0" xfId="3" applyNumberFormat="1" applyFont="1" applyBorder="1" applyProtection="1">
      <protection locked="0"/>
    </xf>
    <xf numFmtId="165" fontId="11" fillId="0" borderId="0" xfId="2" applyFont="1" applyBorder="1" applyAlignment="1" applyProtection="1">
      <alignment horizontal="right"/>
      <protection locked="0"/>
    </xf>
    <xf numFmtId="165" fontId="8" fillId="0" borderId="0" xfId="3" applyNumberFormat="1" applyFont="1" applyFill="1" applyBorder="1" applyProtection="1"/>
    <xf numFmtId="165" fontId="8" fillId="0" borderId="0" xfId="3" applyNumberFormat="1" applyFont="1" applyBorder="1" applyProtection="1">
      <protection locked="0"/>
    </xf>
    <xf numFmtId="0" fontId="8" fillId="2" borderId="0" xfId="5" applyFont="1" applyFill="1"/>
    <xf numFmtId="15" fontId="12" fillId="0" borderId="0" xfId="3" applyNumberFormat="1" applyFont="1" applyFill="1" applyBorder="1" applyProtection="1">
      <protection locked="0"/>
    </xf>
    <xf numFmtId="166" fontId="8" fillId="9" borderId="0" xfId="2" applyNumberFormat="1" applyFont="1" applyFill="1" applyBorder="1" applyProtection="1"/>
    <xf numFmtId="166" fontId="8" fillId="8" borderId="0" xfId="2" applyNumberFormat="1" applyFont="1" applyFill="1" applyBorder="1" applyProtection="1"/>
    <xf numFmtId="166" fontId="8" fillId="8" borderId="0" xfId="3" applyNumberFormat="1" applyFont="1" applyFill="1" applyBorder="1" applyProtection="1"/>
    <xf numFmtId="166" fontId="11" fillId="0" borderId="0" xfId="3" applyNumberFormat="1" applyFont="1" applyBorder="1" applyProtection="1"/>
    <xf numFmtId="0" fontId="8" fillId="0" borderId="0" xfId="3" applyFont="1" applyFill="1" applyBorder="1" applyProtection="1">
      <protection locked="0"/>
    </xf>
    <xf numFmtId="10" fontId="8" fillId="4" borderId="0" xfId="4" applyNumberFormat="1" applyFont="1" applyFill="1" applyBorder="1" applyProtection="1">
      <protection locked="0"/>
    </xf>
    <xf numFmtId="166" fontId="8" fillId="0" borderId="0" xfId="2" applyNumberFormat="1" applyFont="1" applyFill="1" applyBorder="1" applyProtection="1">
      <protection locked="0"/>
    </xf>
    <xf numFmtId="166" fontId="8" fillId="20" borderId="0" xfId="3" applyNumberFormat="1" applyFont="1" applyFill="1" applyBorder="1" applyProtection="1"/>
    <xf numFmtId="165" fontId="8" fillId="0" borderId="0" xfId="2" applyFont="1" applyFill="1" applyBorder="1" applyProtection="1">
      <protection locked="0"/>
    </xf>
    <xf numFmtId="165" fontId="8" fillId="4" borderId="0" xfId="2" applyFont="1" applyFill="1" applyBorder="1" applyProtection="1">
      <protection locked="0"/>
    </xf>
    <xf numFmtId="0" fontId="8" fillId="34" borderId="0" xfId="3" applyFont="1" applyFill="1" applyBorder="1" applyProtection="1">
      <protection locked="0"/>
    </xf>
    <xf numFmtId="15" fontId="12" fillId="34" borderId="0" xfId="3" applyNumberFormat="1" applyFont="1" applyFill="1" applyBorder="1" applyProtection="1">
      <protection locked="0"/>
    </xf>
    <xf numFmtId="1" fontId="8" fillId="34" borderId="0" xfId="3" applyNumberFormat="1" applyFont="1" applyFill="1" applyBorder="1" applyProtection="1">
      <protection locked="0"/>
    </xf>
    <xf numFmtId="0" fontId="27" fillId="0" borderId="0" xfId="0" applyFont="1" applyFill="1" applyAlignment="1">
      <alignment horizontal="left" vertical="center"/>
    </xf>
    <xf numFmtId="165" fontId="0" fillId="0" borderId="0" xfId="2" applyFont="1" applyFill="1" applyAlignment="1">
      <alignment horizontal="left" vertical="center"/>
    </xf>
    <xf numFmtId="14" fontId="0" fillId="0" borderId="0" xfId="0" applyNumberFormat="1" applyFill="1" applyAlignment="1">
      <alignment horizontal="left" vertical="center"/>
    </xf>
    <xf numFmtId="1" fontId="0" fillId="0" borderId="0" xfId="2" applyNumberFormat="1" applyFont="1" applyFill="1" applyAlignment="1">
      <alignment horizontal="right" vertical="center"/>
    </xf>
    <xf numFmtId="166" fontId="8" fillId="9" borderId="0" xfId="2" applyNumberFormat="1" applyFont="1" applyFill="1" applyBorder="1" applyProtection="1"/>
    <xf numFmtId="166" fontId="8" fillId="8" borderId="0" xfId="2" applyNumberFormat="1" applyFont="1" applyFill="1" applyBorder="1" applyProtection="1"/>
    <xf numFmtId="166" fontId="8" fillId="8" borderId="0" xfId="3" applyNumberFormat="1" applyFont="1" applyFill="1" applyBorder="1" applyProtection="1"/>
    <xf numFmtId="166" fontId="11" fillId="0" borderId="0" xfId="3" applyNumberFormat="1" applyFont="1" applyBorder="1" applyProtection="1"/>
    <xf numFmtId="1" fontId="0" fillId="0" borderId="0" xfId="2" applyNumberFormat="1" applyFont="1" applyAlignment="1">
      <alignment horizontal="left" vertical="center"/>
    </xf>
    <xf numFmtId="0" fontId="8" fillId="0" borderId="0" xfId="3" applyFont="1" applyFill="1" applyBorder="1" applyProtection="1">
      <protection locked="0"/>
    </xf>
    <xf numFmtId="10" fontId="8" fillId="4" borderId="0" xfId="4" applyNumberFormat="1" applyFont="1" applyFill="1" applyBorder="1" applyProtection="1">
      <protection locked="0"/>
    </xf>
    <xf numFmtId="0" fontId="0" fillId="0" borderId="0" xfId="0" applyFill="1" applyAlignment="1">
      <alignment horizontal="left" vertical="center"/>
    </xf>
    <xf numFmtId="166" fontId="8" fillId="0" borderId="0" xfId="2" applyNumberFormat="1" applyFont="1" applyFill="1" applyBorder="1" applyProtection="1">
      <protection locked="0"/>
    </xf>
    <xf numFmtId="166" fontId="8" fillId="20" borderId="0" xfId="3" applyNumberFormat="1" applyFont="1" applyFill="1" applyBorder="1" applyProtection="1"/>
    <xf numFmtId="1" fontId="0" fillId="0" borderId="0" xfId="2" applyNumberFormat="1" applyFont="1" applyFill="1" applyAlignment="1">
      <alignment horizontal="left" vertical="center"/>
    </xf>
    <xf numFmtId="168" fontId="0" fillId="0" borderId="0" xfId="0" applyNumberFormat="1" applyFill="1" applyAlignment="1">
      <alignment horizontal="left" vertical="center"/>
    </xf>
    <xf numFmtId="165" fontId="8" fillId="4" borderId="0" xfId="2" applyFont="1" applyFill="1" applyBorder="1" applyProtection="1">
      <protection locked="0"/>
    </xf>
    <xf numFmtId="0" fontId="8" fillId="34" borderId="0" xfId="3" applyFont="1" applyFill="1" applyBorder="1" applyProtection="1">
      <protection locked="0"/>
    </xf>
    <xf numFmtId="15" fontId="12" fillId="34" borderId="0" xfId="3" applyNumberFormat="1" applyFont="1" applyFill="1" applyBorder="1" applyProtection="1">
      <protection locked="0"/>
    </xf>
    <xf numFmtId="1" fontId="8" fillId="34" borderId="0" xfId="3" applyNumberFormat="1" applyFont="1" applyFill="1" applyBorder="1" applyProtection="1">
      <protection locked="0"/>
    </xf>
    <xf numFmtId="0" fontId="49" fillId="3" borderId="40" xfId="168" applyNumberFormat="1" applyFont="1" applyFill="1" applyBorder="1" applyAlignment="1">
      <alignment horizontal="right" vertical="center"/>
    </xf>
    <xf numFmtId="165" fontId="8" fillId="0" borderId="0" xfId="3" applyNumberFormat="1" applyFont="1" applyFill="1" applyBorder="1" applyProtection="1">
      <protection locked="0"/>
    </xf>
    <xf numFmtId="14" fontId="8" fillId="0" borderId="1" xfId="3" applyNumberFormat="1" applyFont="1" applyFill="1" applyBorder="1" applyAlignment="1" applyProtection="1">
      <alignment horizontal="left"/>
      <protection locked="0"/>
    </xf>
    <xf numFmtId="10" fontId="8" fillId="0" borderId="1" xfId="3" applyNumberFormat="1" applyFont="1" applyFill="1" applyBorder="1" applyProtection="1">
      <protection locked="0"/>
    </xf>
    <xf numFmtId="10" fontId="18" fillId="4" borderId="0" xfId="4" applyNumberFormat="1" applyFont="1" applyFill="1" applyProtection="1">
      <protection locked="0"/>
    </xf>
    <xf numFmtId="166" fontId="8" fillId="9" borderId="0" xfId="2" applyNumberFormat="1" applyFont="1" applyFill="1" applyBorder="1" applyProtection="1"/>
    <xf numFmtId="166" fontId="8" fillId="8" borderId="0" xfId="2" applyNumberFormat="1" applyFont="1" applyFill="1" applyBorder="1" applyProtection="1"/>
    <xf numFmtId="166" fontId="8" fillId="8" borderId="0" xfId="3" applyNumberFormat="1" applyFont="1" applyFill="1" applyBorder="1" applyProtection="1"/>
    <xf numFmtId="166" fontId="11" fillId="0" borderId="0" xfId="3" applyNumberFormat="1" applyFont="1" applyBorder="1" applyProtection="1"/>
    <xf numFmtId="166" fontId="8" fillId="0" borderId="0" xfId="2" applyNumberFormat="1" applyFont="1" applyBorder="1" applyProtection="1"/>
    <xf numFmtId="0" fontId="0" fillId="0" borderId="0" xfId="0" applyAlignment="1">
      <alignment horizontal="left" vertical="center"/>
    </xf>
    <xf numFmtId="1" fontId="0" fillId="0" borderId="0" xfId="2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8" fillId="0" borderId="0" xfId="3" applyFont="1" applyFill="1" applyBorder="1" applyProtection="1">
      <protection locked="0"/>
    </xf>
    <xf numFmtId="0" fontId="27" fillId="0" borderId="0" xfId="0" applyFont="1" applyAlignment="1">
      <alignment horizontal="left" vertical="center"/>
    </xf>
    <xf numFmtId="0" fontId="8" fillId="3" borderId="0" xfId="3" applyFont="1" applyFill="1" applyProtection="1">
      <protection locked="0"/>
    </xf>
    <xf numFmtId="10" fontId="8" fillId="4" borderId="0" xfId="4" applyNumberFormat="1" applyFont="1" applyFill="1" applyBorder="1" applyProtection="1">
      <protection locked="0"/>
    </xf>
    <xf numFmtId="166" fontId="8" fillId="0" borderId="0" xfId="2" applyNumberFormat="1" applyFont="1" applyFill="1" applyBorder="1" applyProtection="1">
      <protection locked="0"/>
    </xf>
    <xf numFmtId="165" fontId="0" fillId="0" borderId="0" xfId="2" applyFont="1" applyAlignment="1">
      <alignment horizontal="left" vertical="center"/>
    </xf>
    <xf numFmtId="166" fontId="8" fillId="20" borderId="0" xfId="3" applyNumberFormat="1" applyFont="1" applyFill="1" applyBorder="1" applyProtection="1"/>
    <xf numFmtId="168" fontId="0" fillId="0" borderId="0" xfId="0" applyNumberFormat="1" applyFill="1" applyAlignment="1">
      <alignment horizontal="left" vertical="center"/>
    </xf>
    <xf numFmtId="165" fontId="8" fillId="4" borderId="0" xfId="2" applyFont="1" applyFill="1" applyBorder="1" applyProtection="1">
      <protection locked="0"/>
    </xf>
    <xf numFmtId="0" fontId="36" fillId="32" borderId="16" xfId="0" applyFont="1" applyFill="1" applyBorder="1"/>
    <xf numFmtId="0" fontId="8" fillId="34" borderId="0" xfId="3" applyFont="1" applyFill="1" applyBorder="1" applyProtection="1">
      <protection locked="0"/>
    </xf>
    <xf numFmtId="15" fontId="12" fillId="34" borderId="0" xfId="3" applyNumberFormat="1" applyFont="1" applyFill="1" applyBorder="1" applyProtection="1">
      <protection locked="0"/>
    </xf>
    <xf numFmtId="1" fontId="8" fillId="34" borderId="0" xfId="3" applyNumberFormat="1" applyFont="1" applyFill="1" applyBorder="1" applyProtection="1">
      <protection locked="0"/>
    </xf>
    <xf numFmtId="1" fontId="0" fillId="0" borderId="0" xfId="2" applyNumberFormat="1" applyFont="1" applyFill="1" applyAlignment="1">
      <alignment horizontal="right" vertical="center"/>
    </xf>
    <xf numFmtId="165" fontId="8" fillId="0" borderId="0" xfId="3" applyNumberFormat="1" applyFont="1" applyFill="1" applyBorder="1" applyProtection="1">
      <protection locked="0"/>
    </xf>
    <xf numFmtId="0" fontId="0" fillId="0" borderId="0" xfId="0"/>
    <xf numFmtId="167" fontId="8" fillId="0" borderId="0" xfId="2" applyNumberFormat="1" applyFont="1" applyFill="1" applyProtection="1">
      <protection locked="0"/>
    </xf>
    <xf numFmtId="167" fontId="28" fillId="0" borderId="0" xfId="0" applyNumberFormat="1" applyFont="1"/>
    <xf numFmtId="167" fontId="8" fillId="14" borderId="0" xfId="2" applyNumberFormat="1" applyFont="1" applyFill="1" applyProtection="1">
      <protection locked="0"/>
    </xf>
    <xf numFmtId="167" fontId="8" fillId="10" borderId="0" xfId="2" applyNumberFormat="1" applyFont="1" applyFill="1" applyProtection="1">
      <protection locked="0"/>
    </xf>
    <xf numFmtId="167" fontId="7" fillId="0" borderId="0" xfId="5" applyNumberFormat="1"/>
    <xf numFmtId="167" fontId="24" fillId="0" borderId="0" xfId="2" applyNumberFormat="1" applyFont="1"/>
    <xf numFmtId="167" fontId="8" fillId="76" borderId="0" xfId="2" applyNumberFormat="1" applyFont="1" applyFill="1" applyProtection="1">
      <protection locked="0"/>
    </xf>
    <xf numFmtId="0" fontId="36" fillId="32" borderId="16" xfId="0" applyNumberFormat="1" applyFont="1" applyFill="1" applyBorder="1"/>
    <xf numFmtId="0" fontId="8" fillId="0" borderId="0" xfId="5" applyFont="1" applyFill="1" applyAlignment="1" applyProtection="1">
      <alignment horizontal="left" wrapText="1"/>
      <protection locked="0"/>
    </xf>
    <xf numFmtId="17" fontId="30" fillId="0" borderId="0" xfId="0" applyNumberFormat="1" applyFont="1"/>
    <xf numFmtId="165" fontId="30" fillId="0" borderId="0" xfId="2" applyFont="1"/>
    <xf numFmtId="165" fontId="30" fillId="0" borderId="0" xfId="0" applyNumberFormat="1" applyFont="1"/>
    <xf numFmtId="165" fontId="25" fillId="0" borderId="0" xfId="0" applyNumberFormat="1" applyFont="1"/>
    <xf numFmtId="17" fontId="0" fillId="0" borderId="0" xfId="0" applyNumberFormat="1"/>
    <xf numFmtId="0" fontId="6" fillId="0" borderId="0" xfId="0" applyFont="1"/>
    <xf numFmtId="0" fontId="8" fillId="0" borderId="0" xfId="0" applyFont="1"/>
    <xf numFmtId="17" fontId="79" fillId="0" borderId="0" xfId="0" applyNumberFormat="1" applyFont="1"/>
    <xf numFmtId="0" fontId="79" fillId="0" borderId="0" xfId="0" applyFont="1"/>
    <xf numFmtId="0" fontId="28" fillId="0" borderId="0" xfId="0" applyFont="1"/>
    <xf numFmtId="0" fontId="9" fillId="0" borderId="0" xfId="0" applyFont="1"/>
    <xf numFmtId="165" fontId="0" fillId="0" borderId="1" xfId="2" applyFont="1" applyBorder="1"/>
    <xf numFmtId="165" fontId="79" fillId="0" borderId="1" xfId="2" applyFont="1" applyBorder="1" applyAlignment="1">
      <alignment horizontal="center" vertical="center"/>
    </xf>
    <xf numFmtId="165" fontId="0" fillId="0" borderId="42" xfId="2" applyFont="1" applyBorder="1"/>
    <xf numFmtId="0" fontId="79" fillId="0" borderId="42" xfId="0" applyFont="1" applyBorder="1"/>
    <xf numFmtId="165" fontId="0" fillId="0" borderId="43" xfId="0" applyNumberFormat="1" applyBorder="1"/>
    <xf numFmtId="165" fontId="0" fillId="0" borderId="45" xfId="2" applyFont="1" applyBorder="1"/>
    <xf numFmtId="165" fontId="79" fillId="0" borderId="45" xfId="2" applyFont="1" applyBorder="1"/>
    <xf numFmtId="165" fontId="0" fillId="0" borderId="46" xfId="0" applyNumberFormat="1" applyBorder="1"/>
    <xf numFmtId="165" fontId="79" fillId="0" borderId="42" xfId="2" applyFont="1" applyBorder="1"/>
    <xf numFmtId="165" fontId="0" fillId="0" borderId="48" xfId="0" applyNumberFormat="1" applyBorder="1"/>
    <xf numFmtId="0" fontId="9" fillId="77" borderId="41" xfId="0" applyFont="1" applyFill="1" applyBorder="1" applyAlignment="1"/>
    <xf numFmtId="0" fontId="28" fillId="77" borderId="42" xfId="0" applyFont="1" applyFill="1" applyBorder="1"/>
    <xf numFmtId="0" fontId="9" fillId="77" borderId="44" xfId="0" applyFont="1" applyFill="1" applyBorder="1"/>
    <xf numFmtId="0" fontId="28" fillId="77" borderId="45" xfId="0" applyFont="1" applyFill="1" applyBorder="1"/>
    <xf numFmtId="0" fontId="9" fillId="77" borderId="41" xfId="0" applyFont="1" applyFill="1" applyBorder="1"/>
    <xf numFmtId="0" fontId="9" fillId="77" borderId="47" xfId="0" applyFont="1" applyFill="1" applyBorder="1"/>
    <xf numFmtId="0" fontId="28" fillId="77" borderId="1" xfId="0" applyFont="1" applyFill="1" applyBorder="1"/>
    <xf numFmtId="17" fontId="28" fillId="77" borderId="1" xfId="0" applyNumberFormat="1" applyFont="1" applyFill="1" applyBorder="1" applyAlignment="1">
      <alignment horizontal="center" vertical="center"/>
    </xf>
    <xf numFmtId="0" fontId="28" fillId="77" borderId="1" xfId="0" applyFont="1" applyFill="1" applyBorder="1" applyAlignment="1">
      <alignment horizontal="center" vertical="center"/>
    </xf>
    <xf numFmtId="0" fontId="28" fillId="77" borderId="1" xfId="0" applyFont="1" applyFill="1" applyBorder="1" applyAlignment="1">
      <alignment wrapText="1"/>
    </xf>
    <xf numFmtId="0" fontId="80" fillId="77" borderId="1" xfId="0" applyFont="1" applyFill="1" applyBorder="1" applyAlignment="1">
      <alignment wrapText="1"/>
    </xf>
    <xf numFmtId="17" fontId="28" fillId="77" borderId="1" xfId="0" applyNumberFormat="1" applyFont="1" applyFill="1" applyBorder="1" applyAlignment="1">
      <alignment horizontal="center" vertical="center"/>
    </xf>
    <xf numFmtId="167" fontId="39" fillId="0" borderId="1" xfId="2" applyNumberFormat="1" applyFont="1" applyFill="1" applyBorder="1" applyProtection="1">
      <protection locked="0"/>
    </xf>
    <xf numFmtId="10" fontId="0" fillId="0" borderId="0" xfId="4" applyNumberFormat="1" applyFont="1"/>
    <xf numFmtId="168" fontId="6" fillId="0" borderId="0" xfId="0" applyNumberFormat="1" applyFont="1" applyAlignment="1">
      <alignment horizontal="left" vertical="center"/>
    </xf>
    <xf numFmtId="17" fontId="28" fillId="77" borderId="1" xfId="0" applyNumberFormat="1" applyFont="1" applyFill="1" applyBorder="1" applyAlignment="1">
      <alignment horizontal="center" vertical="center"/>
    </xf>
    <xf numFmtId="0" fontId="9" fillId="0" borderId="0" xfId="3" applyFont="1" applyBorder="1" applyAlignment="1" applyProtection="1">
      <alignment horizontal="center"/>
    </xf>
  </cellXfs>
  <cellStyles count="309">
    <cellStyle name=" Writer Import]_x000d__x000a_Display Dialog=No_x000d__x000a__x000d__x000a_[Horizontal Arrange]_x000d__x000a_Dimensions Interlocking=Yes_x000d__x000a_Sum Hierarchy=Yes_x000d__x000a_Generate" xfId="1"/>
    <cellStyle name=" Writer Import]_x000d__x000a_Display Dialog=No_x000d__x000a__x000d__x000a_[Horizontal Arrange]_x000d__x000a_Dimensions Interlocking=Yes_x000d__x000a_Sum Hierarchy=Yes_x000d__x000a_Generate 2" xfId="48"/>
    <cellStyle name=" Writer Import]_x000d__x000a_Display Dialog=No_x000d__x000a__x000d__x000a_[Horizontal Arrange]_x000d__x000a_Dimensions Interlocking=Yes_x000d__x000a_Sum Hierarchy=Yes_x000d__x000a_Generate 3" xfId="66"/>
    <cellStyle name=" Writer Import]_x000d__x000a_Display Dialog=No_x000d__x000a__x000d__x000a_[Horizontal Arrange]_x000d__x000a_Dimensions Interlocking=Yes_x000d__x000a_Sum Hierarchy=Yes_x000d__x000a_Generate 3 2" xfId="194"/>
    <cellStyle name=" Writer Import]_x000d__x000a_Display Dialog=No_x000d__x000a__x000d__x000a_[Horizontal Arrange]_x000d__x000a_Dimensions Interlocking=Yes_x000d__x000a_Sum Hierarchy=Yes_x000d__x000a_Generate 4" xfId="219"/>
    <cellStyle name=" Writer Import]_x000d__x000a_Display Dialog=No_x000d__x000a__x000d__x000a_[Horizontal Arrange]_x000d__x000a_Dimensions Interlocking=Yes_x000d__x000a_Sum Hierarchy=Yes_x000d__x000a_Generate 4 2" xfId="308"/>
    <cellStyle name=" Writer Import]_x000d__x000a_Display Dialog=No_x000d__x000a__x000d__x000a_[Horizontal Arrange]_x000d__x000a_Dimensions Interlocking=Yes_x000d__x000a_Sum Hierarchy=Yes_x000d__x000a_Generate_Nov 2013" xfId="52"/>
    <cellStyle name="=C:\WINNT35\SYSTEM32\COMMAND.COM" xfId="32"/>
    <cellStyle name="=C:\WINNT35\SYSTEM32\COMMAND.COM 2" xfId="56"/>
    <cellStyle name="=C:\WINNT35\SYSTEM32\COMMAND.COM 3" xfId="55"/>
    <cellStyle name="=C:\WINNT35\SYSTEM32\COMMAND.COM 3 2" xfId="191"/>
    <cellStyle name="=C:\WINNT35\SYSTEM32\COMMAND.COM 4" xfId="218"/>
    <cellStyle name="=C:\WINNT35\SYSTEM32\COMMAND.COM 4 2" xfId="307"/>
    <cellStyle name="=C:\WINNT35\SYSTEM32\COMMAND.COM_Nov 2013" xfId="57"/>
    <cellStyle name="20% - Accent1 2" xfId="33"/>
    <cellStyle name="20% - Accent1 2 2" xfId="67"/>
    <cellStyle name="20% - Accent1 2 2 2" xfId="195"/>
    <cellStyle name="20% - Accent1 2 2 2 2" xfId="287"/>
    <cellStyle name="20% - Accent1 2 2 3" xfId="243"/>
    <cellStyle name="20% - Accent1 2 3" xfId="174"/>
    <cellStyle name="20% - Accent1 2 3 2" xfId="268"/>
    <cellStyle name="20% - Accent1 2 4" xfId="224"/>
    <cellStyle name="20% - Accent1 3" xfId="58"/>
    <cellStyle name="20% - Accent2 2" xfId="34"/>
    <cellStyle name="20% - Accent2 2 2" xfId="68"/>
    <cellStyle name="20% - Accent2 2 2 2" xfId="196"/>
    <cellStyle name="20% - Accent2 2 2 2 2" xfId="288"/>
    <cellStyle name="20% - Accent2 2 2 3" xfId="244"/>
    <cellStyle name="20% - Accent2 2 3" xfId="175"/>
    <cellStyle name="20% - Accent2 2 3 2" xfId="269"/>
    <cellStyle name="20% - Accent2 2 4" xfId="225"/>
    <cellStyle name="20% - Accent2 3" xfId="59"/>
    <cellStyle name="20% - Accent3 2" xfId="35"/>
    <cellStyle name="20% - Accent3 2 2" xfId="69"/>
    <cellStyle name="20% - Accent3 2 2 2" xfId="197"/>
    <cellStyle name="20% - Accent3 2 2 2 2" xfId="289"/>
    <cellStyle name="20% - Accent3 2 2 3" xfId="245"/>
    <cellStyle name="20% - Accent3 2 3" xfId="176"/>
    <cellStyle name="20% - Accent3 2 3 2" xfId="270"/>
    <cellStyle name="20% - Accent3 2 4" xfId="226"/>
    <cellStyle name="20% - Accent3 3" xfId="60"/>
    <cellStyle name="20% - Accent4 2" xfId="36"/>
    <cellStyle name="20% - Accent4 2 2" xfId="70"/>
    <cellStyle name="20% - Accent4 2 2 2" xfId="198"/>
    <cellStyle name="20% - Accent4 2 2 2 2" xfId="290"/>
    <cellStyle name="20% - Accent4 2 2 3" xfId="246"/>
    <cellStyle name="20% - Accent4 2 3" xfId="177"/>
    <cellStyle name="20% - Accent4 2 3 2" xfId="271"/>
    <cellStyle name="20% - Accent4 2 4" xfId="227"/>
    <cellStyle name="20% - Accent4 3" xfId="61"/>
    <cellStyle name="20% - Accent5 2" xfId="37"/>
    <cellStyle name="20% - Accent5 2 2" xfId="71"/>
    <cellStyle name="20% - Accent5 2 2 2" xfId="199"/>
    <cellStyle name="20% - Accent5 2 2 2 2" xfId="291"/>
    <cellStyle name="20% - Accent5 2 2 3" xfId="247"/>
    <cellStyle name="20% - Accent5 2 3" xfId="178"/>
    <cellStyle name="20% - Accent5 2 3 2" xfId="272"/>
    <cellStyle name="20% - Accent5 2 4" xfId="228"/>
    <cellStyle name="20% - Accent5 3" xfId="62"/>
    <cellStyle name="20% - Accent6 2" xfId="38"/>
    <cellStyle name="20% - Accent6 2 2" xfId="72"/>
    <cellStyle name="20% - Accent6 2 2 2" xfId="200"/>
    <cellStyle name="20% - Accent6 2 2 2 2" xfId="292"/>
    <cellStyle name="20% - Accent6 2 2 3" xfId="248"/>
    <cellStyle name="20% - Accent6 2 3" xfId="179"/>
    <cellStyle name="20% - Accent6 2 3 2" xfId="273"/>
    <cellStyle name="20% - Accent6 2 4" xfId="229"/>
    <cellStyle name="20% - Accent6 3" xfId="63"/>
    <cellStyle name="40% - Accent1 2" xfId="39"/>
    <cellStyle name="40% - Accent1 2 2" xfId="73"/>
    <cellStyle name="40% - Accent1 2 2 2" xfId="201"/>
    <cellStyle name="40% - Accent1 2 2 2 2" xfId="293"/>
    <cellStyle name="40% - Accent1 2 2 3" xfId="249"/>
    <cellStyle name="40% - Accent1 2 3" xfId="180"/>
    <cellStyle name="40% - Accent1 2 3 2" xfId="274"/>
    <cellStyle name="40% - Accent1 2 4" xfId="230"/>
    <cellStyle name="40% - Accent1 3" xfId="54"/>
    <cellStyle name="40% - Accent2 2" xfId="40"/>
    <cellStyle name="40% - Accent2 2 2" xfId="74"/>
    <cellStyle name="40% - Accent2 2 2 2" xfId="202"/>
    <cellStyle name="40% - Accent2 2 2 2 2" xfId="294"/>
    <cellStyle name="40% - Accent2 2 2 3" xfId="250"/>
    <cellStyle name="40% - Accent2 2 3" xfId="181"/>
    <cellStyle name="40% - Accent2 2 3 2" xfId="275"/>
    <cellStyle name="40% - Accent2 2 4" xfId="231"/>
    <cellStyle name="40% - Accent2 3" xfId="49"/>
    <cellStyle name="40% - Accent3 2" xfId="41"/>
    <cellStyle name="40% - Accent3 2 2" xfId="75"/>
    <cellStyle name="40% - Accent3 2 2 2" xfId="203"/>
    <cellStyle name="40% - Accent3 2 2 2 2" xfId="295"/>
    <cellStyle name="40% - Accent3 2 2 3" xfId="251"/>
    <cellStyle name="40% - Accent3 2 3" xfId="182"/>
    <cellStyle name="40% - Accent3 2 3 2" xfId="276"/>
    <cellStyle name="40% - Accent3 2 4" xfId="232"/>
    <cellStyle name="40% - Accent3 3" xfId="94"/>
    <cellStyle name="40% - Accent4 2" xfId="42"/>
    <cellStyle name="40% - Accent4 2 2" xfId="76"/>
    <cellStyle name="40% - Accent4 2 2 2" xfId="204"/>
    <cellStyle name="40% - Accent4 2 2 2 2" xfId="296"/>
    <cellStyle name="40% - Accent4 2 2 3" xfId="252"/>
    <cellStyle name="40% - Accent4 2 3" xfId="183"/>
    <cellStyle name="40% - Accent4 2 3 2" xfId="277"/>
    <cellStyle name="40% - Accent4 2 4" xfId="233"/>
    <cellStyle name="40% - Accent4 3" xfId="93"/>
    <cellStyle name="40% - Accent5 2" xfId="43"/>
    <cellStyle name="40% - Accent5 2 2" xfId="77"/>
    <cellStyle name="40% - Accent5 2 2 2" xfId="205"/>
    <cellStyle name="40% - Accent5 2 2 2 2" xfId="297"/>
    <cellStyle name="40% - Accent5 2 2 3" xfId="253"/>
    <cellStyle name="40% - Accent5 2 3" xfId="184"/>
    <cellStyle name="40% - Accent5 2 3 2" xfId="278"/>
    <cellStyle name="40% - Accent5 2 4" xfId="234"/>
    <cellStyle name="40% - Accent5 3" xfId="92"/>
    <cellStyle name="40% - Accent6 2" xfId="44"/>
    <cellStyle name="40% - Accent6 2 2" xfId="78"/>
    <cellStyle name="40% - Accent6 2 2 2" xfId="206"/>
    <cellStyle name="40% - Accent6 2 2 2 2" xfId="298"/>
    <cellStyle name="40% - Accent6 2 2 3" xfId="254"/>
    <cellStyle name="40% - Accent6 2 3" xfId="185"/>
    <cellStyle name="40% - Accent6 2 3 2" xfId="279"/>
    <cellStyle name="40% - Accent6 2 4" xfId="235"/>
    <cellStyle name="40% - Accent6 3" xfId="91"/>
    <cellStyle name="60% - Accent1 2" xfId="90"/>
    <cellStyle name="60% - Accent2 2" xfId="89"/>
    <cellStyle name="60% - Accent3 2" xfId="88"/>
    <cellStyle name="60% - Accent4 2" xfId="87"/>
    <cellStyle name="60% - Accent5 2" xfId="86"/>
    <cellStyle name="60% - Accent6 2" xfId="85"/>
    <cellStyle name="Accent1 2" xfId="84"/>
    <cellStyle name="Accent2 2" xfId="83"/>
    <cellStyle name="Accent3 2" xfId="82"/>
    <cellStyle name="Accent4 2" xfId="53"/>
    <cellStyle name="Accent5 2" xfId="95"/>
    <cellStyle name="Accent6 2" xfId="96"/>
    <cellStyle name="Bad 2" xfId="97"/>
    <cellStyle name="Calculation 2" xfId="98"/>
    <cellStyle name="Check Cell 2" xfId="99"/>
    <cellStyle name="Comma" xfId="2" builtinId="3"/>
    <cellStyle name="Comma 2" xfId="9"/>
    <cellStyle name="Comma 2 10" xfId="15"/>
    <cellStyle name="Comma 2 11" xfId="16"/>
    <cellStyle name="Comma 2 12" xfId="17"/>
    <cellStyle name="Comma 2 13" xfId="18"/>
    <cellStyle name="Comma 2 14" xfId="19"/>
    <cellStyle name="Comma 2 15" xfId="101"/>
    <cellStyle name="Comma 2 2" xfId="20"/>
    <cellStyle name="Comma 2 3" xfId="21"/>
    <cellStyle name="Comma 2 4" xfId="22"/>
    <cellStyle name="Comma 2 5" xfId="23"/>
    <cellStyle name="Comma 2 6" xfId="24"/>
    <cellStyle name="Comma 2 7" xfId="25"/>
    <cellStyle name="Comma 2 8" xfId="26"/>
    <cellStyle name="Comma 2 9" xfId="27"/>
    <cellStyle name="Comma 3" xfId="28"/>
    <cellStyle name="Comma 3 2" xfId="102"/>
    <cellStyle name="Comma 4" xfId="29"/>
    <cellStyle name="Comma 4 2" xfId="64"/>
    <cellStyle name="Comma 4 2 2" xfId="103"/>
    <cellStyle name="Comma 4 2 3" xfId="192"/>
    <cellStyle name="Comma 4 2 3 2" xfId="285"/>
    <cellStyle name="Comma 4 2 4" xfId="241"/>
    <cellStyle name="Comma 4 3" xfId="104"/>
    <cellStyle name="Comma 4 3 2" xfId="211"/>
    <cellStyle name="Comma 4 3 2 2" xfId="302"/>
    <cellStyle name="Comma 4 3 3" xfId="258"/>
    <cellStyle name="Comma 4 4" xfId="172"/>
    <cellStyle name="Comma 4 4 2" xfId="266"/>
    <cellStyle name="Comma 4 5" xfId="222"/>
    <cellStyle name="Comma 5" xfId="14"/>
    <cellStyle name="Comma 6" xfId="7"/>
    <cellStyle name="Comma 6 2" xfId="51"/>
    <cellStyle name="Comma 6 2 2" xfId="190"/>
    <cellStyle name="Comma 6 2 2 2" xfId="284"/>
    <cellStyle name="Comma 6 2 3" xfId="240"/>
    <cellStyle name="Comma 6 3" xfId="170"/>
    <cellStyle name="Comma 6 3 2" xfId="264"/>
    <cellStyle name="Comma 6 4" xfId="221"/>
    <cellStyle name="Comma 7" xfId="100"/>
    <cellStyle name="Comma 7 2" xfId="210"/>
    <cellStyle name="Comma 8" xfId="105"/>
    <cellStyle name="Comma 8 2" xfId="212"/>
    <cellStyle name="Comma 8 2 2" xfId="303"/>
    <cellStyle name="Comma 8 3" xfId="259"/>
    <cellStyle name="Comma 9" xfId="168"/>
    <cellStyle name="Comma 9 2" xfId="262"/>
    <cellStyle name="Date" xfId="106"/>
    <cellStyle name="DealStyle" xfId="107"/>
    <cellStyle name="DealStyle 2" xfId="108"/>
    <cellStyle name="DealStyle 3" xfId="167"/>
    <cellStyle name="DealStyle 3 2" xfId="261"/>
    <cellStyle name="DealStyle_Nov 2013" xfId="109"/>
    <cellStyle name="DealStyleNumber" xfId="110"/>
    <cellStyle name="DealStyleNumber 2" xfId="111"/>
    <cellStyle name="DealStyleNumber 3" xfId="214"/>
    <cellStyle name="DealStyleNumber 3 2" xfId="305"/>
    <cellStyle name="DealStyleNumber_Nov 2013" xfId="112"/>
    <cellStyle name="Entries" xfId="113"/>
    <cellStyle name="Explanatory Text 2" xfId="114"/>
    <cellStyle name="Fraction" xfId="115"/>
    <cellStyle name="Good 2" xfId="116"/>
    <cellStyle name="Heading 1 2" xfId="117"/>
    <cellStyle name="Heading 2 2" xfId="118"/>
    <cellStyle name="Heading 3 2" xfId="119"/>
    <cellStyle name="Heading 4 2" xfId="120"/>
    <cellStyle name="Input 2" xfId="121"/>
    <cellStyle name="Linked Cell 2" xfId="122"/>
    <cellStyle name="Neutral 2" xfId="123"/>
    <cellStyle name="Normal" xfId="0" builtinId="0"/>
    <cellStyle name="Normal 2" xfId="8"/>
    <cellStyle name="Normal 2 2" xfId="30"/>
    <cellStyle name="Normal 3" xfId="31"/>
    <cellStyle name="Normal 3 2" xfId="65"/>
    <cellStyle name="Normal 3 2 2" xfId="125"/>
    <cellStyle name="Normal 3 2 3" xfId="193"/>
    <cellStyle name="Normal 3 2 3 2" xfId="286"/>
    <cellStyle name="Normal 3 2 4" xfId="242"/>
    <cellStyle name="Normal 3 3" xfId="124"/>
    <cellStyle name="Normal 3 3 2" xfId="215"/>
    <cellStyle name="Normal 3 4" xfId="173"/>
    <cellStyle name="Normal 3 4 2" xfId="267"/>
    <cellStyle name="Normal 3 5" xfId="213"/>
    <cellStyle name="Normal 3 5 2" xfId="304"/>
    <cellStyle name="Normal 3 6" xfId="223"/>
    <cellStyle name="Normal 4" xfId="13"/>
    <cellStyle name="Normal 4 2" xfId="127"/>
    <cellStyle name="Normal 4 3" xfId="126"/>
    <cellStyle name="Normal 4 3 2" xfId="216"/>
    <cellStyle name="Normal 4 3 2 2" xfId="306"/>
    <cellStyle name="Normal 4 3 3" xfId="260"/>
    <cellStyle name="Normal 5" xfId="11"/>
    <cellStyle name="Normal 6" xfId="6"/>
    <cellStyle name="Normal 6 2" xfId="47"/>
    <cellStyle name="Normal 6 2 2" xfId="81"/>
    <cellStyle name="Normal 6 2 2 2" xfId="209"/>
    <cellStyle name="Normal 6 2 2 2 2" xfId="301"/>
    <cellStyle name="Normal 6 2 2 3" xfId="257"/>
    <cellStyle name="Normal 6 2 3" xfId="188"/>
    <cellStyle name="Normal 6 2 3 2" xfId="282"/>
    <cellStyle name="Normal 6 2 4" xfId="238"/>
    <cellStyle name="Normal 6 3" xfId="50"/>
    <cellStyle name="Normal 6 3 2" xfId="189"/>
    <cellStyle name="Normal 6 3 2 2" xfId="283"/>
    <cellStyle name="Normal 6 3 3" xfId="239"/>
    <cellStyle name="Normal 6 4" xfId="169"/>
    <cellStyle name="Normal 6 4 2" xfId="263"/>
    <cellStyle name="Normal 6 5" xfId="220"/>
    <cellStyle name="Normal_Final staff loan assement sheet" xfId="3"/>
    <cellStyle name="Note 2" xfId="45"/>
    <cellStyle name="Note 2 2" xfId="79"/>
    <cellStyle name="Note 2 2 2" xfId="207"/>
    <cellStyle name="Note 2 2 2 2" xfId="299"/>
    <cellStyle name="Note 2 2 3" xfId="255"/>
    <cellStyle name="Note 2 3" xfId="186"/>
    <cellStyle name="Note 2 3 2" xfId="280"/>
    <cellStyle name="Note 2 4" xfId="236"/>
    <cellStyle name="Note 3" xfId="46"/>
    <cellStyle name="Note 3 2" xfId="80"/>
    <cellStyle name="Note 3 2 2" xfId="208"/>
    <cellStyle name="Note 3 2 2 2" xfId="300"/>
    <cellStyle name="Note 3 2 3" xfId="256"/>
    <cellStyle name="Note 3 3" xfId="187"/>
    <cellStyle name="Note 3 3 2" xfId="281"/>
    <cellStyle name="Note 3 4" xfId="237"/>
    <cellStyle name="Note 4" xfId="128"/>
    <cellStyle name="Note 4 2" xfId="217"/>
    <cellStyle name="Note 5" xfId="171"/>
    <cellStyle name="Note 5 2" xfId="265"/>
    <cellStyle name="Output 2" xfId="129"/>
    <cellStyle name="Percent" xfId="4" builtinId="5"/>
    <cellStyle name="Percent 2" xfId="10"/>
    <cellStyle name="Percent 2 2" xfId="130"/>
    <cellStyle name="results" xfId="131"/>
    <cellStyle name="SAPBEXaggData" xfId="132"/>
    <cellStyle name="SAPBEXaggDataEmph" xfId="133"/>
    <cellStyle name="SAPBEXaggItem" xfId="134"/>
    <cellStyle name="SAPBEXchaText" xfId="135"/>
    <cellStyle name="SAPBEXexcBad7" xfId="136"/>
    <cellStyle name="SAPBEXexcBad8" xfId="137"/>
    <cellStyle name="SAPBEXexcBad9" xfId="138"/>
    <cellStyle name="SAPBEXexcCritical4" xfId="139"/>
    <cellStyle name="SAPBEXexcCritical5" xfId="140"/>
    <cellStyle name="SAPBEXexcCritical6" xfId="141"/>
    <cellStyle name="SAPBEXexcGood1" xfId="142"/>
    <cellStyle name="SAPBEXexcGood2" xfId="143"/>
    <cellStyle name="SAPBEXexcGood3" xfId="144"/>
    <cellStyle name="SAPBEXfilterDrill" xfId="145"/>
    <cellStyle name="SAPBEXfilterItem" xfId="146"/>
    <cellStyle name="SAPBEXfilterText" xfId="147"/>
    <cellStyle name="SAPBEXformats" xfId="148"/>
    <cellStyle name="SAPBEXheaderItem" xfId="149"/>
    <cellStyle name="SAPBEXheaderItem 2" xfId="150"/>
    <cellStyle name="SAPBEXheaderItem_Nov 2013" xfId="151"/>
    <cellStyle name="SAPBEXheaderText" xfId="152"/>
    <cellStyle name="SAPBEXheaderText 2" xfId="153"/>
    <cellStyle name="SAPBEXheaderText_Nov 2013" xfId="154"/>
    <cellStyle name="SAPBEXresData" xfId="155"/>
    <cellStyle name="SAPBEXresDataEmph" xfId="156"/>
    <cellStyle name="SAPBEXresItem" xfId="157"/>
    <cellStyle name="SAPBEXstdData" xfId="158"/>
    <cellStyle name="SAPBEXstdDataEmph" xfId="159"/>
    <cellStyle name="SAPBEXstdItem" xfId="12"/>
    <cellStyle name="SAPBEXstdItem 2" xfId="160"/>
    <cellStyle name="SAPBEXtitle" xfId="161"/>
    <cellStyle name="SAPBEXundefined" xfId="162"/>
    <cellStyle name="Style 1" xfId="5"/>
    <cellStyle name="Teeny" xfId="163"/>
    <cellStyle name="Title 2" xfId="164"/>
    <cellStyle name="Total 2" xfId="165"/>
    <cellStyle name="Warning Text 2" xfId="166"/>
  </cellStyles>
  <dxfs count="57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8E0F2"/>
      <color rgb="FFEFABDC"/>
      <color rgb="FFED91E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h10041904\AppData\Local\Microsoft\Windows\Temporary%20Internet%20Files\Content.Outlook\J6X0VRIY\0.1%20Data%20Sep%202019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data"/>
      <sheetName val="Pivot_final"/>
      <sheetName val="Offshore upload"/>
      <sheetName val="Pivot 2"/>
      <sheetName val="Upload Journal"/>
      <sheetName val="Paste upload"/>
      <sheetName val="Upload pivot"/>
      <sheetName val="Table"/>
      <sheetName val="Data"/>
      <sheetName val="old vs new employee code"/>
      <sheetName val="U186"/>
      <sheetName val="TM1"/>
      <sheetName val="MASTERFILE"/>
      <sheetName val="B052"/>
      <sheetName val="VELS Aug 17"/>
      <sheetName val="Check CC"/>
      <sheetName val="List of Product Codes"/>
      <sheetName val="new cost centre listing"/>
      <sheetName val="Last month"/>
      <sheetName val="Employee Code"/>
      <sheetName val="CHECK cc2"/>
      <sheetName val="List of 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Barclays Bank Mauritius Ltd.</v>
          </cell>
        </row>
        <row r="2">
          <cell r="B2" t="str">
            <v>BB Mauritius</v>
          </cell>
        </row>
        <row r="3">
          <cell r="B3" t="str">
            <v>Employee Code</v>
          </cell>
        </row>
        <row r="4">
          <cell r="B4">
            <v>44536554</v>
          </cell>
          <cell r="O4" t="str">
            <v>Leaver</v>
          </cell>
        </row>
        <row r="5">
          <cell r="B5">
            <v>44525586</v>
          </cell>
          <cell r="O5" t="str">
            <v>Leaver</v>
          </cell>
        </row>
        <row r="6">
          <cell r="B6">
            <v>44597145</v>
          </cell>
          <cell r="O6" t="str">
            <v>Leaver</v>
          </cell>
        </row>
        <row r="7">
          <cell r="B7">
            <v>20027316</v>
          </cell>
          <cell r="O7" t="str">
            <v>Leaver</v>
          </cell>
        </row>
        <row r="8">
          <cell r="B8">
            <v>10042072</v>
          </cell>
        </row>
        <row r="9">
          <cell r="B9">
            <v>10042270</v>
          </cell>
          <cell r="O9" t="str">
            <v>Leaver</v>
          </cell>
        </row>
        <row r="10">
          <cell r="B10">
            <v>10042063</v>
          </cell>
        </row>
        <row r="11">
          <cell r="B11">
            <v>10042251</v>
          </cell>
          <cell r="O11" t="str">
            <v>Leaver</v>
          </cell>
        </row>
        <row r="12">
          <cell r="B12">
            <v>10042199</v>
          </cell>
        </row>
        <row r="13">
          <cell r="B13">
            <v>10042064</v>
          </cell>
        </row>
        <row r="14">
          <cell r="B14">
            <v>10041496</v>
          </cell>
        </row>
        <row r="15">
          <cell r="B15">
            <v>10042329</v>
          </cell>
          <cell r="O15" t="str">
            <v>Leaver</v>
          </cell>
        </row>
        <row r="16">
          <cell r="B16">
            <v>10052924</v>
          </cell>
        </row>
        <row r="17">
          <cell r="B17">
            <v>10042295</v>
          </cell>
        </row>
        <row r="18">
          <cell r="B18">
            <v>10041699</v>
          </cell>
        </row>
        <row r="19">
          <cell r="B19">
            <v>10057011</v>
          </cell>
          <cell r="O19" t="str">
            <v>Leaver</v>
          </cell>
        </row>
        <row r="20">
          <cell r="B20">
            <v>20024329</v>
          </cell>
          <cell r="O20" t="str">
            <v>Leaver</v>
          </cell>
        </row>
        <row r="21">
          <cell r="B21">
            <v>10042227</v>
          </cell>
        </row>
        <row r="22">
          <cell r="B22">
            <v>10041453</v>
          </cell>
        </row>
        <row r="23">
          <cell r="B23">
            <v>10041984</v>
          </cell>
        </row>
        <row r="24">
          <cell r="B24">
            <v>10042087</v>
          </cell>
        </row>
        <row r="25">
          <cell r="B25">
            <v>10042214</v>
          </cell>
        </row>
        <row r="26">
          <cell r="B26">
            <v>10042207</v>
          </cell>
          <cell r="O26" t="str">
            <v>Leaver</v>
          </cell>
        </row>
        <row r="27">
          <cell r="B27">
            <v>10042120</v>
          </cell>
        </row>
        <row r="28">
          <cell r="B28">
            <v>10054802</v>
          </cell>
        </row>
        <row r="29">
          <cell r="B29">
            <v>10041696</v>
          </cell>
        </row>
        <row r="30">
          <cell r="B30">
            <v>10041808</v>
          </cell>
        </row>
        <row r="31">
          <cell r="B31">
            <v>10041525</v>
          </cell>
          <cell r="O31" t="str">
            <v>Leaver</v>
          </cell>
        </row>
        <row r="32">
          <cell r="B32">
            <v>10042230</v>
          </cell>
        </row>
        <row r="33">
          <cell r="B33">
            <v>10041703</v>
          </cell>
          <cell r="O33" t="str">
            <v>Leaver</v>
          </cell>
        </row>
        <row r="34">
          <cell r="B34">
            <v>10041654</v>
          </cell>
        </row>
        <row r="35">
          <cell r="B35">
            <v>10041213</v>
          </cell>
        </row>
        <row r="36">
          <cell r="B36">
            <v>10041953</v>
          </cell>
        </row>
        <row r="37">
          <cell r="B37">
            <v>10053989</v>
          </cell>
        </row>
        <row r="38">
          <cell r="B38">
            <v>10041604</v>
          </cell>
          <cell r="O38" t="str">
            <v>Leaver</v>
          </cell>
        </row>
        <row r="39">
          <cell r="B39">
            <v>10042242</v>
          </cell>
          <cell r="O39" t="str">
            <v>Leaver</v>
          </cell>
        </row>
        <row r="40">
          <cell r="B40">
            <v>10042259</v>
          </cell>
        </row>
        <row r="41">
          <cell r="B41">
            <v>10041636</v>
          </cell>
        </row>
        <row r="43">
          <cell r="B43">
            <v>10042268</v>
          </cell>
        </row>
        <row r="44">
          <cell r="B44">
            <v>20022717</v>
          </cell>
          <cell r="O44" t="str">
            <v>Leaver</v>
          </cell>
        </row>
        <row r="45">
          <cell r="B45">
            <v>20017051</v>
          </cell>
          <cell r="O45" t="str">
            <v>Leaver</v>
          </cell>
        </row>
        <row r="46">
          <cell r="B46">
            <v>10054891</v>
          </cell>
        </row>
        <row r="47">
          <cell r="B47">
            <v>1884885</v>
          </cell>
        </row>
        <row r="48">
          <cell r="B48">
            <v>10041259</v>
          </cell>
        </row>
        <row r="49">
          <cell r="B49">
            <v>10054897</v>
          </cell>
        </row>
        <row r="50">
          <cell r="B50">
            <v>10042414</v>
          </cell>
          <cell r="O50" t="str">
            <v>Leaver</v>
          </cell>
        </row>
        <row r="51">
          <cell r="B51">
            <v>10042377</v>
          </cell>
        </row>
        <row r="52">
          <cell r="B52">
            <v>10054892</v>
          </cell>
        </row>
        <row r="53">
          <cell r="B53">
            <v>10054890</v>
          </cell>
        </row>
        <row r="54">
          <cell r="B54">
            <v>10041221</v>
          </cell>
        </row>
        <row r="55">
          <cell r="B55">
            <v>10042427</v>
          </cell>
        </row>
        <row r="56">
          <cell r="B56">
            <v>10042345</v>
          </cell>
        </row>
        <row r="57">
          <cell r="B57">
            <v>10042430</v>
          </cell>
        </row>
        <row r="58">
          <cell r="B58">
            <v>10042419</v>
          </cell>
        </row>
        <row r="59">
          <cell r="B59">
            <v>7164280</v>
          </cell>
        </row>
        <row r="60">
          <cell r="B60">
            <v>7164274</v>
          </cell>
        </row>
        <row r="61">
          <cell r="B61">
            <v>7164315</v>
          </cell>
        </row>
        <row r="62">
          <cell r="B62">
            <v>7164273</v>
          </cell>
        </row>
        <row r="63">
          <cell r="B63">
            <v>10054909</v>
          </cell>
          <cell r="O63" t="str">
            <v>Leaver</v>
          </cell>
        </row>
        <row r="64">
          <cell r="B64">
            <v>10042373</v>
          </cell>
        </row>
        <row r="65">
          <cell r="B65">
            <v>7167891</v>
          </cell>
        </row>
        <row r="66">
          <cell r="B66">
            <v>10041725</v>
          </cell>
        </row>
        <row r="67">
          <cell r="B67">
            <v>10042200</v>
          </cell>
        </row>
        <row r="68">
          <cell r="B68">
            <v>10041678</v>
          </cell>
        </row>
        <row r="69">
          <cell r="B69">
            <v>10041517</v>
          </cell>
          <cell r="O69" t="str">
            <v>Leaver</v>
          </cell>
        </row>
        <row r="70">
          <cell r="B70">
            <v>10041638</v>
          </cell>
        </row>
        <row r="71">
          <cell r="B71">
            <v>10042407</v>
          </cell>
          <cell r="O71" t="str">
            <v>Leaver</v>
          </cell>
        </row>
        <row r="72">
          <cell r="B72">
            <v>10041286</v>
          </cell>
        </row>
        <row r="73">
          <cell r="B73">
            <v>10041550</v>
          </cell>
        </row>
        <row r="74">
          <cell r="B74">
            <v>10041484</v>
          </cell>
          <cell r="O74" t="str">
            <v>Leaver</v>
          </cell>
        </row>
        <row r="75">
          <cell r="B75">
            <v>10041366</v>
          </cell>
        </row>
        <row r="76">
          <cell r="B76">
            <v>10041817</v>
          </cell>
        </row>
        <row r="77">
          <cell r="B77">
            <v>10041683</v>
          </cell>
        </row>
        <row r="78">
          <cell r="B78">
            <v>10041191</v>
          </cell>
          <cell r="O78" t="str">
            <v>Leaver</v>
          </cell>
        </row>
        <row r="79">
          <cell r="B79">
            <v>10041549</v>
          </cell>
          <cell r="O79" t="str">
            <v>Leaver</v>
          </cell>
        </row>
        <row r="80">
          <cell r="B80">
            <v>10041724</v>
          </cell>
        </row>
        <row r="81">
          <cell r="B81">
            <v>10041627</v>
          </cell>
          <cell r="O81" t="str">
            <v>Leaver</v>
          </cell>
        </row>
        <row r="82">
          <cell r="B82">
            <v>10042167</v>
          </cell>
        </row>
        <row r="83">
          <cell r="B83">
            <v>10041731</v>
          </cell>
          <cell r="O83" t="str">
            <v>Leaver</v>
          </cell>
        </row>
        <row r="84">
          <cell r="B84">
            <v>10041585</v>
          </cell>
        </row>
        <row r="85">
          <cell r="B85">
            <v>10041828</v>
          </cell>
        </row>
        <row r="86">
          <cell r="B86">
            <v>10041601</v>
          </cell>
        </row>
        <row r="87">
          <cell r="B87">
            <v>10041896</v>
          </cell>
        </row>
        <row r="88">
          <cell r="B88">
            <v>10041980</v>
          </cell>
        </row>
        <row r="89">
          <cell r="B89">
            <v>10041713</v>
          </cell>
          <cell r="O89" t="str">
            <v>Leaver</v>
          </cell>
        </row>
        <row r="90">
          <cell r="B90">
            <v>10041481</v>
          </cell>
        </row>
        <row r="91">
          <cell r="B91">
            <v>10041956</v>
          </cell>
        </row>
        <row r="92">
          <cell r="B92">
            <v>10042133</v>
          </cell>
        </row>
        <row r="93">
          <cell r="B93">
            <v>10042025</v>
          </cell>
          <cell r="O93" t="str">
            <v>Leaver</v>
          </cell>
        </row>
        <row r="94">
          <cell r="B94">
            <v>10041478</v>
          </cell>
        </row>
        <row r="95">
          <cell r="B95">
            <v>10042226</v>
          </cell>
          <cell r="O95" t="str">
            <v>Leaver</v>
          </cell>
        </row>
        <row r="96">
          <cell r="B96">
            <v>10041633</v>
          </cell>
        </row>
        <row r="97">
          <cell r="B97">
            <v>10041746</v>
          </cell>
          <cell r="O97" t="str">
            <v>Leaver</v>
          </cell>
        </row>
        <row r="98">
          <cell r="B98">
            <v>10041985</v>
          </cell>
          <cell r="O98" t="str">
            <v>Leaver</v>
          </cell>
        </row>
        <row r="99">
          <cell r="B99">
            <v>10041624</v>
          </cell>
        </row>
        <row r="100">
          <cell r="B100">
            <v>10041246</v>
          </cell>
          <cell r="O100" t="str">
            <v>Leaver</v>
          </cell>
        </row>
        <row r="101">
          <cell r="B101">
            <v>10041181</v>
          </cell>
        </row>
        <row r="102">
          <cell r="B102">
            <v>10041702</v>
          </cell>
          <cell r="O102" t="str">
            <v>Leaver</v>
          </cell>
        </row>
        <row r="103">
          <cell r="B103">
            <v>10041973</v>
          </cell>
        </row>
        <row r="104">
          <cell r="B104">
            <v>10042198</v>
          </cell>
          <cell r="O104" t="str">
            <v>Leaver</v>
          </cell>
        </row>
        <row r="105">
          <cell r="B105">
            <v>10041810</v>
          </cell>
        </row>
        <row r="106">
          <cell r="B106">
            <v>10041509</v>
          </cell>
        </row>
        <row r="107">
          <cell r="B107">
            <v>10041664</v>
          </cell>
        </row>
        <row r="108">
          <cell r="B108">
            <v>10041759</v>
          </cell>
        </row>
        <row r="109">
          <cell r="B109">
            <v>10041617</v>
          </cell>
          <cell r="O109" t="str">
            <v>Leaver</v>
          </cell>
        </row>
        <row r="110">
          <cell r="B110">
            <v>10041767</v>
          </cell>
          <cell r="O110" t="str">
            <v>Leaver</v>
          </cell>
        </row>
        <row r="111">
          <cell r="B111">
            <v>10041637</v>
          </cell>
          <cell r="O111" t="str">
            <v>Leaver</v>
          </cell>
        </row>
        <row r="112">
          <cell r="B112">
            <v>10041813</v>
          </cell>
        </row>
        <row r="113">
          <cell r="B113">
            <v>10041820</v>
          </cell>
          <cell r="O113" t="str">
            <v>Leaver</v>
          </cell>
        </row>
        <row r="114">
          <cell r="B114">
            <v>10041796</v>
          </cell>
        </row>
        <row r="115">
          <cell r="B115">
            <v>10042053</v>
          </cell>
        </row>
        <row r="116">
          <cell r="B116">
            <v>10041395</v>
          </cell>
        </row>
        <row r="117">
          <cell r="B117">
            <v>10054883</v>
          </cell>
        </row>
        <row r="118">
          <cell r="B118">
            <v>1013981</v>
          </cell>
        </row>
        <row r="119">
          <cell r="B119">
            <v>10041647</v>
          </cell>
        </row>
        <row r="120">
          <cell r="B120">
            <v>10042082</v>
          </cell>
          <cell r="O120" t="str">
            <v>Leaver</v>
          </cell>
        </row>
        <row r="121">
          <cell r="B121">
            <v>10041881</v>
          </cell>
          <cell r="O121" t="str">
            <v>Leaver</v>
          </cell>
        </row>
        <row r="122">
          <cell r="B122">
            <v>10041565</v>
          </cell>
        </row>
        <row r="123">
          <cell r="B123">
            <v>10042138</v>
          </cell>
        </row>
        <row r="124">
          <cell r="B124">
            <v>10041766</v>
          </cell>
        </row>
        <row r="125">
          <cell r="B125">
            <v>10042068</v>
          </cell>
        </row>
        <row r="126">
          <cell r="B126">
            <v>10042036</v>
          </cell>
        </row>
        <row r="127">
          <cell r="B127">
            <v>10042080</v>
          </cell>
        </row>
        <row r="128">
          <cell r="B128">
            <v>10042435</v>
          </cell>
        </row>
        <row r="129">
          <cell r="B129">
            <v>10053839</v>
          </cell>
        </row>
        <row r="130">
          <cell r="B130">
            <v>10041921</v>
          </cell>
        </row>
        <row r="131">
          <cell r="B131">
            <v>10041285</v>
          </cell>
        </row>
        <row r="132">
          <cell r="B132">
            <v>10042359</v>
          </cell>
        </row>
        <row r="133">
          <cell r="B133">
            <v>10041965</v>
          </cell>
        </row>
        <row r="134">
          <cell r="B134">
            <v>10042165</v>
          </cell>
        </row>
        <row r="135">
          <cell r="B135">
            <v>10041937</v>
          </cell>
        </row>
        <row r="136">
          <cell r="B136">
            <v>10041373</v>
          </cell>
        </row>
        <row r="137">
          <cell r="B137">
            <v>10041527</v>
          </cell>
          <cell r="O137" t="str">
            <v>Leaver</v>
          </cell>
        </row>
        <row r="138">
          <cell r="B138">
            <v>10042079</v>
          </cell>
        </row>
        <row r="139">
          <cell r="B139">
            <v>20027313</v>
          </cell>
        </row>
        <row r="140">
          <cell r="B140">
            <v>10041800</v>
          </cell>
        </row>
        <row r="141">
          <cell r="B141">
            <v>44525592</v>
          </cell>
          <cell r="O141" t="str">
            <v>Leaver</v>
          </cell>
        </row>
        <row r="142">
          <cell r="B142">
            <v>10041280</v>
          </cell>
        </row>
        <row r="143">
          <cell r="B143">
            <v>10041708</v>
          </cell>
        </row>
        <row r="144">
          <cell r="B144">
            <v>10054885</v>
          </cell>
        </row>
        <row r="145">
          <cell r="B145">
            <v>44597142</v>
          </cell>
          <cell r="O145" t="str">
            <v>Leaver</v>
          </cell>
        </row>
        <row r="146">
          <cell r="B146">
            <v>10042018</v>
          </cell>
        </row>
        <row r="147">
          <cell r="B147">
            <v>44525879</v>
          </cell>
          <cell r="O147" t="str">
            <v>Leaver</v>
          </cell>
        </row>
        <row r="148">
          <cell r="B148">
            <v>44590852</v>
          </cell>
          <cell r="O148" t="str">
            <v>Leaver</v>
          </cell>
        </row>
        <row r="149">
          <cell r="B149">
            <v>10042220</v>
          </cell>
        </row>
        <row r="150">
          <cell r="B150">
            <v>10041650</v>
          </cell>
          <cell r="O150" t="str">
            <v>Leaver</v>
          </cell>
        </row>
        <row r="151">
          <cell r="B151">
            <v>10041612</v>
          </cell>
        </row>
        <row r="152">
          <cell r="B152">
            <v>10041621</v>
          </cell>
        </row>
        <row r="153">
          <cell r="B153">
            <v>46098940</v>
          </cell>
          <cell r="O153" t="str">
            <v>Leaver</v>
          </cell>
        </row>
        <row r="154">
          <cell r="B154">
            <v>10042020</v>
          </cell>
        </row>
        <row r="155">
          <cell r="B155">
            <v>10041990</v>
          </cell>
        </row>
        <row r="156">
          <cell r="B156">
            <v>10041354</v>
          </cell>
        </row>
        <row r="157">
          <cell r="B157">
            <v>20027318</v>
          </cell>
          <cell r="O157" t="str">
            <v>Leaver</v>
          </cell>
        </row>
        <row r="158">
          <cell r="B158">
            <v>8436997</v>
          </cell>
          <cell r="O158" t="str">
            <v>Leaver</v>
          </cell>
        </row>
        <row r="159">
          <cell r="B159">
            <v>44597143</v>
          </cell>
          <cell r="O159" t="str">
            <v>Leaver</v>
          </cell>
        </row>
        <row r="160">
          <cell r="B160">
            <v>44525573</v>
          </cell>
          <cell r="O160" t="str">
            <v>Leaver</v>
          </cell>
        </row>
        <row r="161">
          <cell r="B161">
            <v>10042484</v>
          </cell>
        </row>
        <row r="162">
          <cell r="B162">
            <v>10041804</v>
          </cell>
          <cell r="O162" t="str">
            <v>Leaver</v>
          </cell>
        </row>
        <row r="163">
          <cell r="B163">
            <v>10041659</v>
          </cell>
        </row>
        <row r="164">
          <cell r="B164">
            <v>10041534</v>
          </cell>
        </row>
        <row r="165">
          <cell r="B165">
            <v>10041900</v>
          </cell>
        </row>
        <row r="166">
          <cell r="B166">
            <v>10041823</v>
          </cell>
        </row>
        <row r="167">
          <cell r="B167">
            <v>10055416</v>
          </cell>
        </row>
        <row r="168">
          <cell r="B168">
            <v>10041792</v>
          </cell>
        </row>
        <row r="169">
          <cell r="B169">
            <v>10042164</v>
          </cell>
        </row>
        <row r="170">
          <cell r="B170">
            <v>10042353</v>
          </cell>
        </row>
        <row r="171">
          <cell r="B171">
            <v>10042158</v>
          </cell>
        </row>
        <row r="172">
          <cell r="B172">
            <v>10041707</v>
          </cell>
          <cell r="O172" t="str">
            <v>Leaver</v>
          </cell>
        </row>
        <row r="173">
          <cell r="B173">
            <v>10041694</v>
          </cell>
        </row>
        <row r="174">
          <cell r="B174">
            <v>10041397</v>
          </cell>
        </row>
        <row r="175">
          <cell r="B175">
            <v>10041887</v>
          </cell>
          <cell r="O175" t="str">
            <v>Leaver</v>
          </cell>
        </row>
        <row r="176">
          <cell r="B176">
            <v>10041355</v>
          </cell>
        </row>
        <row r="177">
          <cell r="B177">
            <v>10042247</v>
          </cell>
          <cell r="O177" t="str">
            <v>Leaver</v>
          </cell>
        </row>
        <row r="178">
          <cell r="B178">
            <v>10041361</v>
          </cell>
        </row>
        <row r="179">
          <cell r="B179">
            <v>10042229</v>
          </cell>
        </row>
        <row r="180">
          <cell r="B180">
            <v>10041294</v>
          </cell>
        </row>
        <row r="181">
          <cell r="B181">
            <v>10055413</v>
          </cell>
          <cell r="O181" t="str">
            <v>Leaver</v>
          </cell>
        </row>
        <row r="182">
          <cell r="B182">
            <v>10041371</v>
          </cell>
        </row>
        <row r="183">
          <cell r="B183">
            <v>10041498</v>
          </cell>
        </row>
        <row r="184">
          <cell r="B184">
            <v>10042009</v>
          </cell>
        </row>
        <row r="185">
          <cell r="B185">
            <v>10041842</v>
          </cell>
        </row>
        <row r="186">
          <cell r="B186">
            <v>10042327</v>
          </cell>
        </row>
        <row r="187">
          <cell r="B187">
            <v>10042244</v>
          </cell>
        </row>
        <row r="188">
          <cell r="B188">
            <v>10054860</v>
          </cell>
        </row>
        <row r="189">
          <cell r="B189">
            <v>10041199</v>
          </cell>
        </row>
        <row r="190">
          <cell r="B190">
            <v>10041778</v>
          </cell>
        </row>
        <row r="191">
          <cell r="B191">
            <v>10041256</v>
          </cell>
        </row>
        <row r="192">
          <cell r="B192">
            <v>10041519</v>
          </cell>
          <cell r="O192" t="str">
            <v>Leaver</v>
          </cell>
        </row>
        <row r="193">
          <cell r="B193">
            <v>10041877</v>
          </cell>
        </row>
        <row r="194">
          <cell r="B194">
            <v>10041861</v>
          </cell>
        </row>
        <row r="195">
          <cell r="B195">
            <v>10042463</v>
          </cell>
        </row>
        <row r="196">
          <cell r="B196">
            <v>10041255</v>
          </cell>
        </row>
        <row r="197">
          <cell r="B197">
            <v>10042339</v>
          </cell>
          <cell r="O197" t="str">
            <v>Leaver</v>
          </cell>
        </row>
        <row r="198">
          <cell r="B198">
            <v>10041878</v>
          </cell>
        </row>
        <row r="199">
          <cell r="B199">
            <v>10042238</v>
          </cell>
        </row>
        <row r="200">
          <cell r="B200">
            <v>10041720</v>
          </cell>
        </row>
        <row r="201">
          <cell r="B201">
            <v>10042274</v>
          </cell>
          <cell r="O201" t="str">
            <v>Leaver</v>
          </cell>
        </row>
        <row r="202">
          <cell r="B202">
            <v>10041947</v>
          </cell>
        </row>
        <row r="203">
          <cell r="B203">
            <v>10041812</v>
          </cell>
        </row>
        <row r="204">
          <cell r="B204">
            <v>10054836</v>
          </cell>
        </row>
        <row r="205">
          <cell r="B205">
            <v>10042106</v>
          </cell>
        </row>
        <row r="206">
          <cell r="B206">
            <v>10053978</v>
          </cell>
          <cell r="O206" t="str">
            <v>Leaver</v>
          </cell>
        </row>
        <row r="207">
          <cell r="B207">
            <v>10041712</v>
          </cell>
        </row>
        <row r="208">
          <cell r="B208">
            <v>10054884</v>
          </cell>
          <cell r="O208" t="str">
            <v>Leaver</v>
          </cell>
        </row>
        <row r="209">
          <cell r="B209">
            <v>20016145</v>
          </cell>
        </row>
        <row r="210">
          <cell r="B210">
            <v>10041596</v>
          </cell>
        </row>
        <row r="211">
          <cell r="B211">
            <v>10041380</v>
          </cell>
          <cell r="O211" t="str">
            <v>Leaver</v>
          </cell>
        </row>
        <row r="212">
          <cell r="B212">
            <v>10042127</v>
          </cell>
        </row>
        <row r="213">
          <cell r="B213">
            <v>10053975</v>
          </cell>
          <cell r="O213" t="str">
            <v>Leaver</v>
          </cell>
        </row>
        <row r="214">
          <cell r="B214">
            <v>10041554</v>
          </cell>
        </row>
        <row r="215">
          <cell r="B215">
            <v>10041642</v>
          </cell>
          <cell r="O215" t="str">
            <v>Leaver</v>
          </cell>
        </row>
        <row r="216">
          <cell r="B216">
            <v>9561886</v>
          </cell>
          <cell r="O216" t="str">
            <v>Leaver</v>
          </cell>
        </row>
        <row r="217">
          <cell r="B217">
            <v>9560398</v>
          </cell>
          <cell r="O217" t="str">
            <v>Leaver</v>
          </cell>
        </row>
        <row r="218">
          <cell r="B218">
            <v>9560399</v>
          </cell>
        </row>
        <row r="219">
          <cell r="B219">
            <v>9560382</v>
          </cell>
        </row>
        <row r="220">
          <cell r="B220">
            <v>10041609</v>
          </cell>
        </row>
        <row r="221">
          <cell r="B221">
            <v>10042137</v>
          </cell>
        </row>
        <row r="222">
          <cell r="B222">
            <v>10041182</v>
          </cell>
          <cell r="O222" t="str">
            <v>Leaver</v>
          </cell>
        </row>
        <row r="223">
          <cell r="B223">
            <v>10041639</v>
          </cell>
          <cell r="O223" t="str">
            <v>Leaver</v>
          </cell>
        </row>
        <row r="224">
          <cell r="B224">
            <v>4519421</v>
          </cell>
        </row>
        <row r="225">
          <cell r="B225">
            <v>10041888</v>
          </cell>
          <cell r="O225" t="str">
            <v>Leaver</v>
          </cell>
        </row>
        <row r="226">
          <cell r="B226">
            <v>2990237</v>
          </cell>
          <cell r="O226" t="str">
            <v>Leaver</v>
          </cell>
        </row>
        <row r="227">
          <cell r="B227">
            <v>10041502</v>
          </cell>
        </row>
        <row r="228">
          <cell r="B228">
            <v>10041532</v>
          </cell>
          <cell r="O228" t="str">
            <v>Leaver</v>
          </cell>
        </row>
        <row r="229">
          <cell r="B229">
            <v>10042293</v>
          </cell>
        </row>
        <row r="230">
          <cell r="B230">
            <v>4657055</v>
          </cell>
          <cell r="O230" t="str">
            <v>Leaver</v>
          </cell>
        </row>
        <row r="231">
          <cell r="B231">
            <v>10041512</v>
          </cell>
        </row>
        <row r="232">
          <cell r="B232">
            <v>10042190</v>
          </cell>
          <cell r="O232" t="str">
            <v>Leaver</v>
          </cell>
        </row>
        <row r="233">
          <cell r="B233">
            <v>10041622</v>
          </cell>
        </row>
        <row r="234">
          <cell r="B234">
            <v>10042104</v>
          </cell>
        </row>
        <row r="235">
          <cell r="B235">
            <v>10042180</v>
          </cell>
        </row>
        <row r="236">
          <cell r="B236">
            <v>10042042</v>
          </cell>
        </row>
        <row r="237">
          <cell r="B237">
            <v>10042143</v>
          </cell>
        </row>
        <row r="238">
          <cell r="B238">
            <v>10042263</v>
          </cell>
        </row>
        <row r="239">
          <cell r="B239">
            <v>10042380</v>
          </cell>
          <cell r="O239" t="str">
            <v>Leaver</v>
          </cell>
        </row>
        <row r="240">
          <cell r="B240">
            <v>10041389</v>
          </cell>
          <cell r="O240" t="str">
            <v>Leaver</v>
          </cell>
        </row>
        <row r="241">
          <cell r="B241">
            <v>10041298</v>
          </cell>
        </row>
        <row r="242">
          <cell r="B242">
            <v>10041769</v>
          </cell>
        </row>
        <row r="243">
          <cell r="B243">
            <v>10042081</v>
          </cell>
          <cell r="O243" t="str">
            <v>Leaver</v>
          </cell>
        </row>
        <row r="244">
          <cell r="B244">
            <v>10041600</v>
          </cell>
          <cell r="O244" t="str">
            <v>Leaver</v>
          </cell>
        </row>
        <row r="245">
          <cell r="B245">
            <v>10041737</v>
          </cell>
        </row>
        <row r="246">
          <cell r="B246">
            <v>10041977</v>
          </cell>
        </row>
        <row r="247">
          <cell r="B247">
            <v>10042249</v>
          </cell>
        </row>
        <row r="248">
          <cell r="B248">
            <v>10041411</v>
          </cell>
        </row>
        <row r="249">
          <cell r="B249">
            <v>1882831</v>
          </cell>
          <cell r="O249" t="str">
            <v>Leaver</v>
          </cell>
        </row>
        <row r="250">
          <cell r="B250">
            <v>10041890</v>
          </cell>
        </row>
        <row r="251">
          <cell r="B251">
            <v>10042004</v>
          </cell>
        </row>
        <row r="252">
          <cell r="B252">
            <v>10042465</v>
          </cell>
        </row>
        <row r="253">
          <cell r="B253">
            <v>10041721</v>
          </cell>
        </row>
        <row r="254">
          <cell r="B254">
            <v>10042464</v>
          </cell>
        </row>
        <row r="255">
          <cell r="B255">
            <v>10041736</v>
          </cell>
          <cell r="O255" t="str">
            <v>Leaver</v>
          </cell>
        </row>
        <row r="256">
          <cell r="B256">
            <v>10041752</v>
          </cell>
        </row>
        <row r="257">
          <cell r="B257">
            <v>10041775</v>
          </cell>
        </row>
        <row r="258">
          <cell r="B258">
            <v>10041543</v>
          </cell>
        </row>
        <row r="259">
          <cell r="B259">
            <v>10042209</v>
          </cell>
        </row>
        <row r="260">
          <cell r="B260">
            <v>10042310</v>
          </cell>
        </row>
        <row r="261">
          <cell r="B261">
            <v>10042221</v>
          </cell>
          <cell r="O261" t="str">
            <v>Leaver</v>
          </cell>
        </row>
        <row r="262">
          <cell r="B262">
            <v>10042211</v>
          </cell>
        </row>
        <row r="263">
          <cell r="B263">
            <v>10042038</v>
          </cell>
        </row>
        <row r="264">
          <cell r="B264">
            <v>10042028</v>
          </cell>
        </row>
        <row r="265">
          <cell r="B265">
            <v>10042278</v>
          </cell>
        </row>
        <row r="266">
          <cell r="B266">
            <v>10054898</v>
          </cell>
        </row>
        <row r="267">
          <cell r="B267">
            <v>10041625</v>
          </cell>
        </row>
        <row r="268">
          <cell r="B268">
            <v>10042088</v>
          </cell>
        </row>
        <row r="269">
          <cell r="B269">
            <v>10042286</v>
          </cell>
        </row>
        <row r="270">
          <cell r="B270">
            <v>10041669</v>
          </cell>
        </row>
        <row r="271">
          <cell r="B271">
            <v>10053843</v>
          </cell>
          <cell r="O271" t="str">
            <v>Leaver</v>
          </cell>
        </row>
        <row r="272">
          <cell r="B272">
            <v>10041300</v>
          </cell>
          <cell r="O272" t="str">
            <v>Leaver</v>
          </cell>
        </row>
        <row r="273">
          <cell r="B273">
            <v>10042303</v>
          </cell>
        </row>
        <row r="274">
          <cell r="B274">
            <v>10041765</v>
          </cell>
        </row>
        <row r="275">
          <cell r="B275">
            <v>10054799</v>
          </cell>
        </row>
        <row r="276">
          <cell r="B276">
            <v>10041689</v>
          </cell>
        </row>
        <row r="277">
          <cell r="B277">
            <v>10042046</v>
          </cell>
        </row>
        <row r="278">
          <cell r="B278">
            <v>10042052</v>
          </cell>
        </row>
        <row r="279">
          <cell r="B279">
            <v>10041644</v>
          </cell>
        </row>
        <row r="281">
          <cell r="B281">
            <v>10041899</v>
          </cell>
        </row>
        <row r="282">
          <cell r="B282">
            <v>10042123</v>
          </cell>
        </row>
        <row r="283">
          <cell r="B283">
            <v>10042234</v>
          </cell>
          <cell r="O283" t="str">
            <v>Leaver</v>
          </cell>
        </row>
        <row r="284">
          <cell r="B284">
            <v>10041946</v>
          </cell>
        </row>
        <row r="285">
          <cell r="B285">
            <v>10041656</v>
          </cell>
          <cell r="O285" t="str">
            <v>Leaver</v>
          </cell>
        </row>
        <row r="286">
          <cell r="B286">
            <v>10041676</v>
          </cell>
        </row>
        <row r="287">
          <cell r="B287">
            <v>10042188</v>
          </cell>
        </row>
        <row r="288">
          <cell r="B288">
            <v>10041561</v>
          </cell>
        </row>
        <row r="289">
          <cell r="B289">
            <v>10042311</v>
          </cell>
        </row>
        <row r="290">
          <cell r="B290">
            <v>10041306</v>
          </cell>
        </row>
        <row r="291">
          <cell r="B291">
            <v>10041562</v>
          </cell>
          <cell r="O291" t="str">
            <v>Leaver</v>
          </cell>
        </row>
        <row r="292">
          <cell r="B292">
            <v>10042205</v>
          </cell>
        </row>
        <row r="293">
          <cell r="B293">
            <v>10041552</v>
          </cell>
        </row>
        <row r="294">
          <cell r="B294">
            <v>10042288</v>
          </cell>
        </row>
        <row r="295">
          <cell r="B295">
            <v>10041671</v>
          </cell>
        </row>
        <row r="296">
          <cell r="B296">
            <v>10041916</v>
          </cell>
          <cell r="O296" t="str">
            <v>Leaver</v>
          </cell>
        </row>
        <row r="297">
          <cell r="B297">
            <v>10042326</v>
          </cell>
        </row>
        <row r="298">
          <cell r="B298">
            <v>10041949</v>
          </cell>
        </row>
        <row r="299">
          <cell r="B299">
            <v>10042269</v>
          </cell>
        </row>
        <row r="300">
          <cell r="B300">
            <v>10042240</v>
          </cell>
        </row>
        <row r="301">
          <cell r="B301">
            <v>10041623</v>
          </cell>
          <cell r="O301" t="str">
            <v>Leaver</v>
          </cell>
        </row>
        <row r="302">
          <cell r="B302">
            <v>10041672</v>
          </cell>
        </row>
        <row r="303">
          <cell r="B303">
            <v>10053995</v>
          </cell>
        </row>
        <row r="304">
          <cell r="B304">
            <v>10041830</v>
          </cell>
        </row>
        <row r="305">
          <cell r="B305">
            <v>10042194</v>
          </cell>
        </row>
        <row r="306">
          <cell r="B306">
            <v>10041204</v>
          </cell>
        </row>
        <row r="307">
          <cell r="B307">
            <v>10042299</v>
          </cell>
          <cell r="O307" t="str">
            <v>Leaver</v>
          </cell>
        </row>
        <row r="308">
          <cell r="B308">
            <v>10042241</v>
          </cell>
        </row>
        <row r="309">
          <cell r="B309">
            <v>10054880</v>
          </cell>
        </row>
        <row r="310">
          <cell r="B310">
            <v>10042011</v>
          </cell>
        </row>
        <row r="311">
          <cell r="B311">
            <v>10042031</v>
          </cell>
          <cell r="O311" t="str">
            <v>Leaver</v>
          </cell>
        </row>
        <row r="312">
          <cell r="B312">
            <v>1009186</v>
          </cell>
        </row>
        <row r="313">
          <cell r="B313">
            <v>10041919</v>
          </cell>
        </row>
        <row r="314">
          <cell r="B314">
            <v>10042488</v>
          </cell>
        </row>
        <row r="315">
          <cell r="B315">
            <v>10041904</v>
          </cell>
        </row>
        <row r="316">
          <cell r="B316">
            <v>10041467</v>
          </cell>
        </row>
        <row r="317">
          <cell r="B317">
            <v>10041780</v>
          </cell>
        </row>
        <row r="318">
          <cell r="B318">
            <v>46085205</v>
          </cell>
        </row>
        <row r="319">
          <cell r="B319">
            <v>10042114</v>
          </cell>
        </row>
        <row r="320">
          <cell r="B320">
            <v>10042059</v>
          </cell>
        </row>
        <row r="321">
          <cell r="B321">
            <v>20026511</v>
          </cell>
          <cell r="O321" t="str">
            <v>Leaver</v>
          </cell>
        </row>
        <row r="322">
          <cell r="B322">
            <v>46090972</v>
          </cell>
        </row>
        <row r="323">
          <cell r="B323">
            <v>10041986</v>
          </cell>
          <cell r="O323" t="str">
            <v>Leaver</v>
          </cell>
        </row>
        <row r="324">
          <cell r="B324">
            <v>10042136</v>
          </cell>
        </row>
        <row r="325">
          <cell r="B325">
            <v>10041885</v>
          </cell>
          <cell r="O325" t="str">
            <v>Leaver</v>
          </cell>
        </row>
        <row r="326">
          <cell r="B326">
            <v>10041588</v>
          </cell>
        </row>
        <row r="327">
          <cell r="B327">
            <v>10053981</v>
          </cell>
          <cell r="O327" t="str">
            <v>Leaver</v>
          </cell>
        </row>
        <row r="328">
          <cell r="B328">
            <v>10054937</v>
          </cell>
        </row>
        <row r="329">
          <cell r="B329">
            <v>10041583</v>
          </cell>
        </row>
        <row r="330">
          <cell r="B330">
            <v>10041786</v>
          </cell>
        </row>
        <row r="331">
          <cell r="B331">
            <v>10041564</v>
          </cell>
          <cell r="O331" t="str">
            <v>Leaver</v>
          </cell>
        </row>
        <row r="332">
          <cell r="B332">
            <v>10042119</v>
          </cell>
        </row>
        <row r="333">
          <cell r="B333">
            <v>10041540</v>
          </cell>
        </row>
        <row r="334">
          <cell r="B334">
            <v>10041943</v>
          </cell>
        </row>
        <row r="335">
          <cell r="B335">
            <v>10041567</v>
          </cell>
        </row>
        <row r="336">
          <cell r="B336">
            <v>9977813</v>
          </cell>
        </row>
        <row r="337">
          <cell r="B337">
            <v>10053986</v>
          </cell>
        </row>
        <row r="338">
          <cell r="B338">
            <v>10041416</v>
          </cell>
        </row>
        <row r="339">
          <cell r="B339">
            <v>10042366</v>
          </cell>
          <cell r="O339" t="str">
            <v>Leaver</v>
          </cell>
        </row>
        <row r="340">
          <cell r="B340">
            <v>10042124</v>
          </cell>
        </row>
        <row r="341">
          <cell r="B341">
            <v>10042412</v>
          </cell>
        </row>
        <row r="342">
          <cell r="B342">
            <v>10042096</v>
          </cell>
        </row>
        <row r="343">
          <cell r="B343">
            <v>10041651</v>
          </cell>
          <cell r="O343" t="str">
            <v>Leaver</v>
          </cell>
        </row>
        <row r="344">
          <cell r="B344">
            <v>10042144</v>
          </cell>
        </row>
        <row r="345">
          <cell r="B345">
            <v>10041971</v>
          </cell>
        </row>
        <row r="346">
          <cell r="B346">
            <v>10041773</v>
          </cell>
        </row>
        <row r="347">
          <cell r="B347">
            <v>10042115</v>
          </cell>
        </row>
        <row r="348">
          <cell r="B348">
            <v>10041935</v>
          </cell>
        </row>
        <row r="349">
          <cell r="B349">
            <v>10041902</v>
          </cell>
        </row>
        <row r="350">
          <cell r="B350">
            <v>10041459</v>
          </cell>
        </row>
        <row r="351">
          <cell r="B351">
            <v>10042066</v>
          </cell>
          <cell r="O351" t="str">
            <v>Leaver</v>
          </cell>
        </row>
        <row r="352">
          <cell r="B352">
            <v>10041753</v>
          </cell>
        </row>
        <row r="353">
          <cell r="B353">
            <v>10042215</v>
          </cell>
        </row>
        <row r="354">
          <cell r="B354">
            <v>10042061</v>
          </cell>
        </row>
        <row r="355">
          <cell r="B355">
            <v>10042294</v>
          </cell>
          <cell r="O355" t="str">
            <v>Leaver</v>
          </cell>
        </row>
        <row r="356">
          <cell r="B356">
            <v>10041719</v>
          </cell>
        </row>
        <row r="357">
          <cell r="B357">
            <v>10051738</v>
          </cell>
          <cell r="O357" t="str">
            <v>Leaver</v>
          </cell>
        </row>
        <row r="358">
          <cell r="B358">
            <v>10042013</v>
          </cell>
        </row>
        <row r="359">
          <cell r="B359">
            <v>44525568</v>
          </cell>
          <cell r="O359" t="str">
            <v>Leaver</v>
          </cell>
        </row>
        <row r="360">
          <cell r="B360">
            <v>20024330</v>
          </cell>
        </row>
        <row r="361">
          <cell r="B361">
            <v>10041533</v>
          </cell>
        </row>
        <row r="362">
          <cell r="B362">
            <v>1005288</v>
          </cell>
        </row>
        <row r="363">
          <cell r="B363">
            <v>10041658</v>
          </cell>
          <cell r="O363" t="str">
            <v>Leaver</v>
          </cell>
        </row>
        <row r="364">
          <cell r="B364">
            <v>10053983</v>
          </cell>
        </row>
        <row r="365">
          <cell r="B365">
            <v>10041592</v>
          </cell>
        </row>
        <row r="366">
          <cell r="B366">
            <v>10041693</v>
          </cell>
        </row>
        <row r="367">
          <cell r="B367">
            <v>10041680</v>
          </cell>
        </row>
        <row r="368">
          <cell r="B368">
            <v>10041845</v>
          </cell>
        </row>
        <row r="369">
          <cell r="B369">
            <v>10041831</v>
          </cell>
        </row>
        <row r="370">
          <cell r="B370">
            <v>10041377</v>
          </cell>
        </row>
        <row r="371">
          <cell r="B371">
            <v>10041901</v>
          </cell>
        </row>
        <row r="372">
          <cell r="B372">
            <v>10041376</v>
          </cell>
        </row>
        <row r="373">
          <cell r="B373">
            <v>10041492</v>
          </cell>
          <cell r="O373" t="str">
            <v>Leaver</v>
          </cell>
        </row>
        <row r="374">
          <cell r="B374">
            <v>10041504</v>
          </cell>
        </row>
        <row r="375">
          <cell r="B375">
            <v>10041603</v>
          </cell>
          <cell r="O375" t="str">
            <v>Leaver</v>
          </cell>
        </row>
        <row r="376">
          <cell r="B376">
            <v>10041860</v>
          </cell>
        </row>
        <row r="377">
          <cell r="B377">
            <v>10041404</v>
          </cell>
        </row>
        <row r="378">
          <cell r="B378">
            <v>10042254</v>
          </cell>
        </row>
        <row r="379">
          <cell r="B379">
            <v>10042317</v>
          </cell>
        </row>
        <row r="380">
          <cell r="B380">
            <v>10041913</v>
          </cell>
          <cell r="O380" t="str">
            <v>Leaver</v>
          </cell>
        </row>
        <row r="381">
          <cell r="B381">
            <v>10053984</v>
          </cell>
        </row>
        <row r="382">
          <cell r="B382">
            <v>10042135</v>
          </cell>
          <cell r="O382" t="str">
            <v>Leaver</v>
          </cell>
        </row>
        <row r="383">
          <cell r="B383">
            <v>10041610</v>
          </cell>
        </row>
        <row r="384">
          <cell r="B384">
            <v>10041591</v>
          </cell>
        </row>
        <row r="385">
          <cell r="B385">
            <v>10041396</v>
          </cell>
        </row>
        <row r="386">
          <cell r="B386">
            <v>10042281</v>
          </cell>
        </row>
        <row r="387">
          <cell r="B387">
            <v>10042298</v>
          </cell>
        </row>
        <row r="388">
          <cell r="B388">
            <v>10053982</v>
          </cell>
        </row>
        <row r="389">
          <cell r="B389">
            <v>10042145</v>
          </cell>
        </row>
        <row r="390">
          <cell r="B390">
            <v>10041573</v>
          </cell>
        </row>
        <row r="391">
          <cell r="B391">
            <v>10042487</v>
          </cell>
        </row>
        <row r="392">
          <cell r="B392">
            <v>10041744</v>
          </cell>
        </row>
        <row r="393">
          <cell r="B393">
            <v>10041187</v>
          </cell>
        </row>
        <row r="394">
          <cell r="B394">
            <v>10041370</v>
          </cell>
          <cell r="O394" t="str">
            <v>Leaver</v>
          </cell>
        </row>
        <row r="395">
          <cell r="B395">
            <v>10042225</v>
          </cell>
        </row>
        <row r="396">
          <cell r="B396">
            <v>10041640</v>
          </cell>
          <cell r="O396" t="str">
            <v>Leaver</v>
          </cell>
        </row>
        <row r="397">
          <cell r="B397">
            <v>10041764</v>
          </cell>
        </row>
        <row r="398">
          <cell r="B398">
            <v>10042073</v>
          </cell>
        </row>
        <row r="399">
          <cell r="B399">
            <v>10042003</v>
          </cell>
        </row>
        <row r="400">
          <cell r="B400">
            <v>10041247</v>
          </cell>
        </row>
        <row r="401">
          <cell r="B401">
            <v>10041264</v>
          </cell>
        </row>
        <row r="402">
          <cell r="B402">
            <v>10041748</v>
          </cell>
        </row>
        <row r="403">
          <cell r="B403">
            <v>10041566</v>
          </cell>
        </row>
        <row r="404">
          <cell r="B404">
            <v>10041515</v>
          </cell>
        </row>
        <row r="405">
          <cell r="B405">
            <v>10041190</v>
          </cell>
        </row>
        <row r="406">
          <cell r="B406">
            <v>10042401</v>
          </cell>
        </row>
        <row r="407">
          <cell r="B407">
            <v>10041926</v>
          </cell>
        </row>
        <row r="408">
          <cell r="B408">
            <v>10054588</v>
          </cell>
        </row>
        <row r="409">
          <cell r="B409">
            <v>10054828</v>
          </cell>
        </row>
        <row r="410">
          <cell r="B410">
            <v>10042062</v>
          </cell>
        </row>
        <row r="411">
          <cell r="B411">
            <v>10041490</v>
          </cell>
          <cell r="O411" t="str">
            <v>Leaver</v>
          </cell>
        </row>
        <row r="412">
          <cell r="B412">
            <v>10041542</v>
          </cell>
          <cell r="O412" t="str">
            <v>Leaver</v>
          </cell>
        </row>
        <row r="413">
          <cell r="B413">
            <v>10041463</v>
          </cell>
          <cell r="O413" t="str">
            <v>Leaver</v>
          </cell>
        </row>
        <row r="414">
          <cell r="B414">
            <v>10042275</v>
          </cell>
        </row>
        <row r="415">
          <cell r="B415">
            <v>4516105</v>
          </cell>
          <cell r="O415" t="str">
            <v>Leaver</v>
          </cell>
        </row>
        <row r="416">
          <cell r="B416">
            <v>10041834</v>
          </cell>
        </row>
        <row r="417">
          <cell r="B417">
            <v>10041547</v>
          </cell>
        </row>
        <row r="418">
          <cell r="B418">
            <v>9633436</v>
          </cell>
          <cell r="O418" t="str">
            <v>Leaver</v>
          </cell>
        </row>
        <row r="419">
          <cell r="B419">
            <v>10041244</v>
          </cell>
        </row>
        <row r="420">
          <cell r="B420">
            <v>10042248</v>
          </cell>
        </row>
        <row r="421">
          <cell r="B421">
            <v>10041471</v>
          </cell>
        </row>
        <row r="422">
          <cell r="B422">
            <v>10042117</v>
          </cell>
        </row>
        <row r="423">
          <cell r="B423">
            <v>10042305</v>
          </cell>
          <cell r="O423" t="str">
            <v>Leaver</v>
          </cell>
        </row>
        <row r="424">
          <cell r="B424">
            <v>10042140</v>
          </cell>
        </row>
        <row r="425">
          <cell r="B425">
            <v>10054825</v>
          </cell>
          <cell r="O425" t="str">
            <v>Leaver</v>
          </cell>
        </row>
        <row r="426">
          <cell r="B426">
            <v>10054590</v>
          </cell>
        </row>
        <row r="427">
          <cell r="B427">
            <v>1008127</v>
          </cell>
        </row>
        <row r="428">
          <cell r="B428">
            <v>10042161</v>
          </cell>
          <cell r="O428" t="str">
            <v>Leaver</v>
          </cell>
        </row>
        <row r="429">
          <cell r="B429">
            <v>10042323</v>
          </cell>
        </row>
        <row r="430">
          <cell r="B430">
            <v>10041843</v>
          </cell>
        </row>
        <row r="431">
          <cell r="B431">
            <v>10041948</v>
          </cell>
        </row>
        <row r="432">
          <cell r="B432">
            <v>10042287</v>
          </cell>
        </row>
        <row r="433">
          <cell r="B433">
            <v>10042331</v>
          </cell>
        </row>
        <row r="434">
          <cell r="B434">
            <v>10041718</v>
          </cell>
        </row>
        <row r="435">
          <cell r="B435">
            <v>10041894</v>
          </cell>
          <cell r="O435" t="str">
            <v>Leaver</v>
          </cell>
        </row>
        <row r="436">
          <cell r="B436">
            <v>10041662</v>
          </cell>
        </row>
        <row r="437">
          <cell r="B437">
            <v>10041630</v>
          </cell>
        </row>
        <row r="438">
          <cell r="B438">
            <v>10041895</v>
          </cell>
        </row>
        <row r="439">
          <cell r="B439">
            <v>10041915</v>
          </cell>
        </row>
        <row r="440">
          <cell r="B440">
            <v>10042291</v>
          </cell>
        </row>
        <row r="441">
          <cell r="B441">
            <v>10042223</v>
          </cell>
        </row>
        <row r="442">
          <cell r="B442">
            <v>10041706</v>
          </cell>
        </row>
        <row r="443">
          <cell r="B443">
            <v>10042252</v>
          </cell>
        </row>
        <row r="444">
          <cell r="B444">
            <v>10041929</v>
          </cell>
        </row>
        <row r="445">
          <cell r="B445">
            <v>10042083</v>
          </cell>
        </row>
        <row r="448">
          <cell r="B448">
            <v>10042236</v>
          </cell>
        </row>
        <row r="449">
          <cell r="B449">
            <v>10042243</v>
          </cell>
        </row>
        <row r="450">
          <cell r="B450">
            <v>10041375</v>
          </cell>
          <cell r="O450" t="str">
            <v>Leaver</v>
          </cell>
        </row>
        <row r="451">
          <cell r="B451">
            <v>1015031</v>
          </cell>
        </row>
        <row r="452">
          <cell r="B452">
            <v>10042302</v>
          </cell>
        </row>
        <row r="453">
          <cell r="B453">
            <v>10042058</v>
          </cell>
        </row>
        <row r="454">
          <cell r="B454">
            <v>10041785</v>
          </cell>
        </row>
        <row r="455">
          <cell r="B455">
            <v>10041645</v>
          </cell>
        </row>
        <row r="456">
          <cell r="B456">
            <v>10041613</v>
          </cell>
          <cell r="O456" t="str">
            <v>Leaver</v>
          </cell>
        </row>
        <row r="457">
          <cell r="B457">
            <v>10041250</v>
          </cell>
        </row>
        <row r="458">
          <cell r="B458">
            <v>10041559</v>
          </cell>
        </row>
        <row r="459">
          <cell r="B459">
            <v>10042314</v>
          </cell>
        </row>
        <row r="460">
          <cell r="B460">
            <v>4654926</v>
          </cell>
        </row>
        <row r="461">
          <cell r="B461">
            <v>4654924</v>
          </cell>
        </row>
        <row r="462">
          <cell r="B462">
            <v>4654930</v>
          </cell>
        </row>
        <row r="463">
          <cell r="B463">
            <v>4654933</v>
          </cell>
        </row>
        <row r="464">
          <cell r="B464">
            <v>9972402</v>
          </cell>
        </row>
        <row r="465">
          <cell r="B465">
            <v>20025600</v>
          </cell>
          <cell r="O465" t="str">
            <v>Leaver</v>
          </cell>
        </row>
        <row r="466">
          <cell r="B466">
            <v>8440571</v>
          </cell>
          <cell r="O466" t="str">
            <v>Leaver</v>
          </cell>
        </row>
        <row r="467">
          <cell r="B467">
            <v>1010517</v>
          </cell>
        </row>
        <row r="468">
          <cell r="B468">
            <v>9972314</v>
          </cell>
        </row>
        <row r="469">
          <cell r="B469">
            <v>1008128</v>
          </cell>
        </row>
        <row r="470">
          <cell r="B470">
            <v>1008664</v>
          </cell>
        </row>
        <row r="471">
          <cell r="B471">
            <v>1008674</v>
          </cell>
          <cell r="O471" t="str">
            <v>Leaver</v>
          </cell>
        </row>
        <row r="472">
          <cell r="B472">
            <v>1010669</v>
          </cell>
        </row>
        <row r="473">
          <cell r="B473">
            <v>1010668</v>
          </cell>
        </row>
        <row r="474">
          <cell r="B474">
            <v>4657567</v>
          </cell>
          <cell r="O474" t="str">
            <v>Leaver</v>
          </cell>
        </row>
        <row r="475">
          <cell r="B475">
            <v>1010671</v>
          </cell>
        </row>
        <row r="476">
          <cell r="B476">
            <v>9972448</v>
          </cell>
        </row>
        <row r="477">
          <cell r="B477">
            <v>10053985</v>
          </cell>
        </row>
        <row r="478">
          <cell r="B478">
            <v>10053990</v>
          </cell>
        </row>
        <row r="479">
          <cell r="B479">
            <v>10042060</v>
          </cell>
        </row>
        <row r="480">
          <cell r="B480">
            <v>9629729</v>
          </cell>
          <cell r="O480" t="str">
            <v>Leaver</v>
          </cell>
        </row>
        <row r="481">
          <cell r="B481">
            <v>10041657</v>
          </cell>
        </row>
        <row r="482">
          <cell r="B482">
            <v>9973028</v>
          </cell>
        </row>
        <row r="483">
          <cell r="B483">
            <v>10042000</v>
          </cell>
          <cell r="O483" t="str">
            <v>Leaver</v>
          </cell>
        </row>
        <row r="484">
          <cell r="B484">
            <v>10041941</v>
          </cell>
        </row>
        <row r="485">
          <cell r="B485">
            <v>46086618</v>
          </cell>
          <cell r="O485" t="str">
            <v>Leaver</v>
          </cell>
        </row>
        <row r="486">
          <cell r="B486">
            <v>20022768</v>
          </cell>
        </row>
        <row r="487">
          <cell r="B487">
            <v>4798253</v>
          </cell>
          <cell r="O487" t="str">
            <v>Leaver</v>
          </cell>
        </row>
        <row r="488">
          <cell r="B488">
            <v>10041398</v>
          </cell>
        </row>
        <row r="489">
          <cell r="B489">
            <v>10041505</v>
          </cell>
        </row>
        <row r="490">
          <cell r="B490">
            <v>10042122</v>
          </cell>
        </row>
        <row r="491">
          <cell r="B491">
            <v>1011194</v>
          </cell>
        </row>
        <row r="492">
          <cell r="B492">
            <v>1884883</v>
          </cell>
        </row>
        <row r="493">
          <cell r="B493">
            <v>46082659</v>
          </cell>
          <cell r="O493" t="str">
            <v>Leaver</v>
          </cell>
        </row>
        <row r="494">
          <cell r="B494">
            <v>4657046</v>
          </cell>
          <cell r="O494" t="str">
            <v>Leaver</v>
          </cell>
        </row>
        <row r="495">
          <cell r="B495">
            <v>46097553</v>
          </cell>
          <cell r="O495" t="str">
            <v>Leaver</v>
          </cell>
        </row>
        <row r="496">
          <cell r="B496">
            <v>10042014</v>
          </cell>
        </row>
        <row r="497">
          <cell r="B497">
            <v>10041548</v>
          </cell>
          <cell r="O497" t="str">
            <v>Leaver</v>
          </cell>
        </row>
        <row r="498">
          <cell r="B498">
            <v>10042312</v>
          </cell>
        </row>
        <row r="499">
          <cell r="B499">
            <v>10042129</v>
          </cell>
          <cell r="O499" t="str">
            <v>Leaver</v>
          </cell>
        </row>
        <row r="500">
          <cell r="B500">
            <v>10041507</v>
          </cell>
        </row>
        <row r="501">
          <cell r="B501">
            <v>10054818</v>
          </cell>
        </row>
        <row r="502">
          <cell r="B502">
            <v>10041995</v>
          </cell>
        </row>
        <row r="503">
          <cell r="B503">
            <v>10041482</v>
          </cell>
          <cell r="O503" t="str">
            <v>Leaver</v>
          </cell>
        </row>
        <row r="504">
          <cell r="B504">
            <v>10042007</v>
          </cell>
        </row>
        <row r="505">
          <cell r="B505">
            <v>10041477</v>
          </cell>
        </row>
        <row r="506">
          <cell r="B506">
            <v>10053977</v>
          </cell>
          <cell r="O506" t="str">
            <v>Leaver</v>
          </cell>
        </row>
        <row r="507">
          <cell r="B507">
            <v>10041700</v>
          </cell>
        </row>
        <row r="508">
          <cell r="B508">
            <v>10041508</v>
          </cell>
        </row>
        <row r="509">
          <cell r="B509">
            <v>10068258</v>
          </cell>
        </row>
        <row r="510">
          <cell r="B510">
            <v>10041962</v>
          </cell>
          <cell r="O510" t="str">
            <v>Leaver</v>
          </cell>
        </row>
        <row r="511">
          <cell r="B511">
            <v>10054819</v>
          </cell>
        </row>
        <row r="512">
          <cell r="B512">
            <v>10054823</v>
          </cell>
          <cell r="O512" t="str">
            <v>Leaver</v>
          </cell>
        </row>
        <row r="513">
          <cell r="B513">
            <v>10041903</v>
          </cell>
        </row>
        <row r="514">
          <cell r="B514">
            <v>10042486</v>
          </cell>
          <cell r="O514" t="str">
            <v>Leaver</v>
          </cell>
        </row>
        <row r="515">
          <cell r="B515">
            <v>10041568</v>
          </cell>
          <cell r="O515" t="str">
            <v>Leaver</v>
          </cell>
        </row>
        <row r="516">
          <cell r="B516">
            <v>10041674</v>
          </cell>
        </row>
        <row r="517">
          <cell r="B517">
            <v>10042261</v>
          </cell>
        </row>
        <row r="518">
          <cell r="B518">
            <v>10054816</v>
          </cell>
        </row>
        <row r="519">
          <cell r="B519">
            <v>10042065</v>
          </cell>
        </row>
        <row r="520">
          <cell r="B520">
            <v>10042272</v>
          </cell>
        </row>
        <row r="521">
          <cell r="B521">
            <v>10042170</v>
          </cell>
        </row>
        <row r="522">
          <cell r="B522">
            <v>10042324</v>
          </cell>
          <cell r="O522" t="str">
            <v>Leaver</v>
          </cell>
        </row>
        <row r="523">
          <cell r="B523">
            <v>10041983</v>
          </cell>
        </row>
        <row r="524">
          <cell r="B524">
            <v>10042285</v>
          </cell>
        </row>
        <row r="525">
          <cell r="B525">
            <v>46097569</v>
          </cell>
        </row>
        <row r="526">
          <cell r="B526">
            <v>10041635</v>
          </cell>
        </row>
        <row r="527">
          <cell r="B527">
            <v>10042313</v>
          </cell>
        </row>
        <row r="528">
          <cell r="B528">
            <v>10042216</v>
          </cell>
        </row>
        <row r="529">
          <cell r="B529">
            <v>10042301</v>
          </cell>
        </row>
        <row r="531">
          <cell r="B531">
            <v>10041303</v>
          </cell>
        </row>
        <row r="532">
          <cell r="B532">
            <v>10041998</v>
          </cell>
        </row>
        <row r="533">
          <cell r="B533">
            <v>10041634</v>
          </cell>
        </row>
        <row r="534">
          <cell r="B534">
            <v>10041818</v>
          </cell>
        </row>
        <row r="535">
          <cell r="B535">
            <v>10055411</v>
          </cell>
        </row>
        <row r="536">
          <cell r="B536">
            <v>10041675</v>
          </cell>
        </row>
        <row r="537">
          <cell r="B537">
            <v>10041717</v>
          </cell>
        </row>
        <row r="538">
          <cell r="B538">
            <v>10041750</v>
          </cell>
        </row>
        <row r="539">
          <cell r="B539">
            <v>10041879</v>
          </cell>
        </row>
        <row r="540">
          <cell r="B540">
            <v>10041734</v>
          </cell>
        </row>
        <row r="541">
          <cell r="B541">
            <v>10041739</v>
          </cell>
        </row>
        <row r="542">
          <cell r="B542">
            <v>10041774</v>
          </cell>
          <cell r="O542" t="str">
            <v>Leaver</v>
          </cell>
        </row>
        <row r="543">
          <cell r="B543">
            <v>10041729</v>
          </cell>
        </row>
        <row r="544">
          <cell r="B544">
            <v>10041614</v>
          </cell>
        </row>
        <row r="545">
          <cell r="B545">
            <v>10042208</v>
          </cell>
        </row>
        <row r="546">
          <cell r="B546">
            <v>10041856</v>
          </cell>
        </row>
        <row r="547">
          <cell r="B547">
            <v>10041839</v>
          </cell>
        </row>
        <row r="548">
          <cell r="B548">
            <v>10042153</v>
          </cell>
          <cell r="O548" t="str">
            <v>Leaver</v>
          </cell>
        </row>
        <row r="549">
          <cell r="B549">
            <v>10041608</v>
          </cell>
        </row>
        <row r="550">
          <cell r="B550">
            <v>10041493</v>
          </cell>
        </row>
        <row r="551">
          <cell r="B551">
            <v>10041837</v>
          </cell>
        </row>
        <row r="552">
          <cell r="B552">
            <v>10055414</v>
          </cell>
          <cell r="O552" t="str">
            <v>Leaver</v>
          </cell>
        </row>
        <row r="553">
          <cell r="B553">
            <v>10041749</v>
          </cell>
        </row>
        <row r="554">
          <cell r="B554">
            <v>10041966</v>
          </cell>
        </row>
        <row r="555">
          <cell r="B555">
            <v>10041862</v>
          </cell>
        </row>
        <row r="556">
          <cell r="B556">
            <v>10042202</v>
          </cell>
        </row>
        <row r="557">
          <cell r="B557">
            <v>10042349</v>
          </cell>
        </row>
        <row r="558">
          <cell r="B558">
            <v>10042250</v>
          </cell>
        </row>
        <row r="559">
          <cell r="B559">
            <v>10041391</v>
          </cell>
        </row>
        <row r="560">
          <cell r="B560">
            <v>10042032</v>
          </cell>
        </row>
        <row r="561">
          <cell r="B561">
            <v>10042212</v>
          </cell>
        </row>
        <row r="562">
          <cell r="B562">
            <v>10041663</v>
          </cell>
        </row>
        <row r="563">
          <cell r="B563">
            <v>10041503</v>
          </cell>
          <cell r="O563" t="str">
            <v>Leaver</v>
          </cell>
        </row>
        <row r="564">
          <cell r="B564">
            <v>10041556</v>
          </cell>
        </row>
        <row r="565">
          <cell r="B565">
            <v>10041909</v>
          </cell>
          <cell r="O565" t="str">
            <v>Leaver</v>
          </cell>
        </row>
        <row r="566">
          <cell r="B566">
            <v>10041475</v>
          </cell>
        </row>
        <row r="567">
          <cell r="B567">
            <v>10055417</v>
          </cell>
        </row>
        <row r="568">
          <cell r="B568">
            <v>10042074</v>
          </cell>
        </row>
        <row r="569">
          <cell r="B569">
            <v>10041783</v>
          </cell>
        </row>
        <row r="570">
          <cell r="B570">
            <v>10041846</v>
          </cell>
          <cell r="O570" t="str">
            <v>Leaver</v>
          </cell>
        </row>
        <row r="571">
          <cell r="B571">
            <v>10042034</v>
          </cell>
        </row>
        <row r="572">
          <cell r="B572">
            <v>10041510</v>
          </cell>
        </row>
        <row r="573">
          <cell r="B573">
            <v>10041472</v>
          </cell>
        </row>
        <row r="574">
          <cell r="B574">
            <v>10054857</v>
          </cell>
        </row>
        <row r="575">
          <cell r="B575">
            <v>10041803</v>
          </cell>
        </row>
        <row r="576">
          <cell r="B576">
            <v>10041955</v>
          </cell>
        </row>
        <row r="577">
          <cell r="O577" t="str">
            <v>Leaver</v>
          </cell>
        </row>
        <row r="578">
          <cell r="B578">
            <v>10041732</v>
          </cell>
        </row>
        <row r="579">
          <cell r="B579">
            <v>7166516</v>
          </cell>
          <cell r="O579" t="str">
            <v>Leaver</v>
          </cell>
        </row>
        <row r="580">
          <cell r="B580">
            <v>10041876</v>
          </cell>
        </row>
        <row r="581">
          <cell r="B581">
            <v>10041768</v>
          </cell>
          <cell r="O581" t="str">
            <v>Leaver</v>
          </cell>
        </row>
        <row r="582">
          <cell r="B582">
            <v>10041480</v>
          </cell>
        </row>
        <row r="583">
          <cell r="B583">
            <v>10041826</v>
          </cell>
        </row>
        <row r="584">
          <cell r="B584">
            <v>10042055</v>
          </cell>
          <cell r="O584" t="str">
            <v>Leaver</v>
          </cell>
        </row>
        <row r="585">
          <cell r="B585">
            <v>10041922</v>
          </cell>
          <cell r="O585" t="str">
            <v>Leaver</v>
          </cell>
        </row>
        <row r="586">
          <cell r="B586">
            <v>10042134</v>
          </cell>
        </row>
        <row r="587">
          <cell r="B587">
            <v>10041520</v>
          </cell>
        </row>
        <row r="588">
          <cell r="B588">
            <v>10042262</v>
          </cell>
        </row>
        <row r="589">
          <cell r="B589">
            <v>10042152</v>
          </cell>
        </row>
        <row r="590">
          <cell r="B590">
            <v>10042360</v>
          </cell>
        </row>
        <row r="591">
          <cell r="B591">
            <v>10042089</v>
          </cell>
        </row>
        <row r="592">
          <cell r="B592">
            <v>10042054</v>
          </cell>
        </row>
        <row r="593">
          <cell r="B593">
            <v>10042112</v>
          </cell>
        </row>
        <row r="594">
          <cell r="B594">
            <v>10042077</v>
          </cell>
        </row>
        <row r="595">
          <cell r="B595">
            <v>10041821</v>
          </cell>
        </row>
        <row r="596">
          <cell r="B596">
            <v>10041770</v>
          </cell>
        </row>
        <row r="597">
          <cell r="B597">
            <v>10041185</v>
          </cell>
        </row>
        <row r="598">
          <cell r="B598">
            <v>10042300</v>
          </cell>
          <cell r="O598" t="str">
            <v>Leaver</v>
          </cell>
        </row>
        <row r="599">
          <cell r="B599">
            <v>10041382</v>
          </cell>
        </row>
        <row r="600">
          <cell r="B600">
            <v>10042213</v>
          </cell>
          <cell r="O600" t="str">
            <v>Leaver</v>
          </cell>
        </row>
        <row r="601">
          <cell r="O601" t="str">
            <v>Leaver</v>
          </cell>
        </row>
        <row r="602">
          <cell r="B602">
            <v>10041184</v>
          </cell>
        </row>
        <row r="603">
          <cell r="B603">
            <v>10041932</v>
          </cell>
        </row>
        <row r="604">
          <cell r="B604">
            <v>10042039</v>
          </cell>
        </row>
        <row r="605">
          <cell r="B605">
            <v>10054862</v>
          </cell>
        </row>
        <row r="606">
          <cell r="B606">
            <v>10042049</v>
          </cell>
        </row>
        <row r="607">
          <cell r="B607">
            <v>10041807</v>
          </cell>
        </row>
        <row r="608">
          <cell r="B608">
            <v>10042318</v>
          </cell>
        </row>
        <row r="609">
          <cell r="B609">
            <v>10054881</v>
          </cell>
        </row>
        <row r="610">
          <cell r="B610">
            <v>10054835</v>
          </cell>
        </row>
        <row r="611">
          <cell r="B611">
            <v>10041982</v>
          </cell>
        </row>
        <row r="612">
          <cell r="B612">
            <v>10042048</v>
          </cell>
        </row>
        <row r="613">
          <cell r="B613">
            <v>10042453</v>
          </cell>
        </row>
        <row r="614">
          <cell r="B614">
            <v>10042290</v>
          </cell>
        </row>
        <row r="615">
          <cell r="B615">
            <v>10041743</v>
          </cell>
        </row>
        <row r="616">
          <cell r="B616">
            <v>10041698</v>
          </cell>
        </row>
        <row r="617">
          <cell r="B617">
            <v>10041572</v>
          </cell>
        </row>
        <row r="618">
          <cell r="B618">
            <v>10041589</v>
          </cell>
          <cell r="O618" t="str">
            <v>Leaver</v>
          </cell>
        </row>
        <row r="619">
          <cell r="B619">
            <v>10041933</v>
          </cell>
        </row>
        <row r="620">
          <cell r="B620">
            <v>10042315</v>
          </cell>
          <cell r="O620" t="str">
            <v>Leaver</v>
          </cell>
        </row>
        <row r="621">
          <cell r="B621">
            <v>10042277</v>
          </cell>
        </row>
        <row r="622">
          <cell r="B622">
            <v>10042191</v>
          </cell>
        </row>
        <row r="623">
          <cell r="B623">
            <v>44588839</v>
          </cell>
          <cell r="O623" t="str">
            <v>Leaver</v>
          </cell>
        </row>
        <row r="624">
          <cell r="B624">
            <v>10042267</v>
          </cell>
        </row>
        <row r="625">
          <cell r="B625">
            <v>10041295</v>
          </cell>
          <cell r="O625" t="str">
            <v>Leaver</v>
          </cell>
        </row>
        <row r="626">
          <cell r="B626">
            <v>10041833</v>
          </cell>
        </row>
        <row r="627">
          <cell r="B627">
            <v>10041628</v>
          </cell>
          <cell r="O627" t="str">
            <v>Leaver</v>
          </cell>
        </row>
        <row r="628">
          <cell r="B628">
            <v>10041957</v>
          </cell>
        </row>
        <row r="629">
          <cell r="B629">
            <v>10041660</v>
          </cell>
        </row>
        <row r="630">
          <cell r="B630">
            <v>10041964</v>
          </cell>
        </row>
        <row r="631">
          <cell r="B631">
            <v>10041381</v>
          </cell>
        </row>
        <row r="632">
          <cell r="B632">
            <v>10042319</v>
          </cell>
        </row>
        <row r="633">
          <cell r="B633">
            <v>10041653</v>
          </cell>
        </row>
        <row r="634">
          <cell r="B634">
            <v>10053837</v>
          </cell>
          <cell r="O634" t="str">
            <v>Leaver</v>
          </cell>
        </row>
        <row r="635">
          <cell r="B635">
            <v>10041378</v>
          </cell>
        </row>
        <row r="636">
          <cell r="B636">
            <v>10042142</v>
          </cell>
          <cell r="O636" t="str">
            <v>Leaver</v>
          </cell>
        </row>
        <row r="638">
          <cell r="B638">
            <v>10041908</v>
          </cell>
        </row>
        <row r="639">
          <cell r="B639">
            <v>10041545</v>
          </cell>
        </row>
        <row r="642">
          <cell r="B642">
            <v>1017931</v>
          </cell>
        </row>
        <row r="643">
          <cell r="B643">
            <v>10041595</v>
          </cell>
        </row>
        <row r="644">
          <cell r="B644">
            <v>10041194</v>
          </cell>
        </row>
        <row r="645">
          <cell r="B645">
            <v>10053991</v>
          </cell>
        </row>
        <row r="646">
          <cell r="B646">
            <v>10041871</v>
          </cell>
        </row>
        <row r="647">
          <cell r="B647">
            <v>10041705</v>
          </cell>
        </row>
        <row r="650">
          <cell r="B650">
            <v>10041495</v>
          </cell>
        </row>
        <row r="651">
          <cell r="B651">
            <v>10041942</v>
          </cell>
        </row>
        <row r="652">
          <cell r="B652">
            <v>10041905</v>
          </cell>
        </row>
        <row r="653">
          <cell r="B653">
            <v>10041544</v>
          </cell>
        </row>
        <row r="654">
          <cell r="B654">
            <v>10042322</v>
          </cell>
        </row>
        <row r="655">
          <cell r="B655">
            <v>10041524</v>
          </cell>
        </row>
        <row r="657">
          <cell r="B657">
            <v>10042026</v>
          </cell>
        </row>
        <row r="660">
          <cell r="B660">
            <v>10042462</v>
          </cell>
          <cell r="O660" t="str">
            <v>Leaver</v>
          </cell>
        </row>
        <row r="661">
          <cell r="B661">
            <v>10041318</v>
          </cell>
          <cell r="O661" t="str">
            <v>Leaver</v>
          </cell>
        </row>
        <row r="662">
          <cell r="B662">
            <v>10042232</v>
          </cell>
          <cell r="O662" t="str">
            <v>Leaver</v>
          </cell>
        </row>
        <row r="663">
          <cell r="B663">
            <v>10041563</v>
          </cell>
        </row>
        <row r="664">
          <cell r="B664">
            <v>10041735</v>
          </cell>
          <cell r="O664" t="str">
            <v>Leaver</v>
          </cell>
        </row>
        <row r="665">
          <cell r="B665">
            <v>10055412</v>
          </cell>
        </row>
        <row r="666">
          <cell r="B666">
            <v>10041598</v>
          </cell>
          <cell r="O666" t="str">
            <v>Leaver</v>
          </cell>
        </row>
        <row r="667">
          <cell r="B667">
            <v>10042271</v>
          </cell>
        </row>
        <row r="668">
          <cell r="B668">
            <v>10041606</v>
          </cell>
        </row>
        <row r="669">
          <cell r="B669">
            <v>10042338</v>
          </cell>
        </row>
        <row r="670">
          <cell r="B670">
            <v>10041927</v>
          </cell>
        </row>
        <row r="671">
          <cell r="B671">
            <v>1880496</v>
          </cell>
        </row>
        <row r="672">
          <cell r="B672">
            <v>10054821</v>
          </cell>
          <cell r="O672" t="str">
            <v>Leaver</v>
          </cell>
        </row>
        <row r="673">
          <cell r="B673">
            <v>10052359</v>
          </cell>
        </row>
        <row r="674">
          <cell r="B674">
            <v>10042237</v>
          </cell>
          <cell r="O674" t="str">
            <v>Leaver</v>
          </cell>
        </row>
        <row r="675">
          <cell r="B675">
            <v>1007348</v>
          </cell>
        </row>
        <row r="676">
          <cell r="B676">
            <v>10041529</v>
          </cell>
          <cell r="O676" t="str">
            <v>Leaver</v>
          </cell>
        </row>
        <row r="677">
          <cell r="B677">
            <v>1007352</v>
          </cell>
        </row>
        <row r="678">
          <cell r="B678">
            <v>1005469</v>
          </cell>
        </row>
        <row r="679">
          <cell r="B679">
            <v>10041616</v>
          </cell>
          <cell r="O679" t="str">
            <v>Leaver</v>
          </cell>
        </row>
        <row r="680">
          <cell r="B680">
            <v>10041898</v>
          </cell>
        </row>
        <row r="681">
          <cell r="B681">
            <v>1010519</v>
          </cell>
        </row>
        <row r="682">
          <cell r="B682">
            <v>1005468</v>
          </cell>
        </row>
        <row r="683">
          <cell r="B683">
            <v>10042154</v>
          </cell>
        </row>
        <row r="684">
          <cell r="B684">
            <v>1005401</v>
          </cell>
        </row>
        <row r="685">
          <cell r="B685">
            <v>1007349</v>
          </cell>
        </row>
        <row r="686">
          <cell r="B686">
            <v>10041486</v>
          </cell>
          <cell r="O686" t="str">
            <v>Leaver</v>
          </cell>
        </row>
        <row r="687">
          <cell r="B687">
            <v>1008126</v>
          </cell>
          <cell r="O687" t="str">
            <v>Leaver</v>
          </cell>
        </row>
        <row r="688">
          <cell r="B688">
            <v>1005394</v>
          </cell>
        </row>
        <row r="689">
          <cell r="B689">
            <v>10041368</v>
          </cell>
        </row>
        <row r="690">
          <cell r="B690">
            <v>1010509</v>
          </cell>
          <cell r="O690" t="str">
            <v>Leaver</v>
          </cell>
        </row>
        <row r="691">
          <cell r="B691">
            <v>1010520</v>
          </cell>
        </row>
        <row r="692">
          <cell r="B692">
            <v>10042483</v>
          </cell>
        </row>
        <row r="693">
          <cell r="B693">
            <v>10042222</v>
          </cell>
        </row>
        <row r="694">
          <cell r="B694">
            <v>10041788</v>
          </cell>
        </row>
        <row r="695">
          <cell r="B695">
            <v>10042131</v>
          </cell>
          <cell r="O695" t="str">
            <v>Leaver</v>
          </cell>
        </row>
        <row r="696">
          <cell r="B696">
            <v>10041541</v>
          </cell>
        </row>
        <row r="697">
          <cell r="B697">
            <v>10042257</v>
          </cell>
          <cell r="O697" t="str">
            <v>Leaver</v>
          </cell>
        </row>
        <row r="698">
          <cell r="B698">
            <v>10041762</v>
          </cell>
        </row>
        <row r="699">
          <cell r="B699">
            <v>1005395</v>
          </cell>
        </row>
        <row r="700">
          <cell r="B700">
            <v>10041976</v>
          </cell>
        </row>
        <row r="701">
          <cell r="B701">
            <v>10041939</v>
          </cell>
        </row>
        <row r="702">
          <cell r="B702">
            <v>10041626</v>
          </cell>
        </row>
        <row r="703">
          <cell r="B703">
            <v>10042085</v>
          </cell>
        </row>
        <row r="704">
          <cell r="B704">
            <v>10041972</v>
          </cell>
        </row>
        <row r="705">
          <cell r="B705">
            <v>10041538</v>
          </cell>
        </row>
        <row r="706">
          <cell r="B706">
            <v>10041632</v>
          </cell>
          <cell r="O706" t="str">
            <v>Leaver</v>
          </cell>
        </row>
        <row r="707">
          <cell r="B707">
            <v>10042284</v>
          </cell>
        </row>
        <row r="708">
          <cell r="B708">
            <v>10042118</v>
          </cell>
        </row>
        <row r="709">
          <cell r="B709">
            <v>10041631</v>
          </cell>
          <cell r="O709" t="str">
            <v>Leaver</v>
          </cell>
        </row>
        <row r="710">
          <cell r="B710">
            <v>10042321</v>
          </cell>
        </row>
        <row r="711">
          <cell r="B711">
            <v>10041578</v>
          </cell>
        </row>
        <row r="712">
          <cell r="B712">
            <v>10041531</v>
          </cell>
          <cell r="O712" t="str">
            <v>Leaver</v>
          </cell>
        </row>
        <row r="713">
          <cell r="B713">
            <v>10041580</v>
          </cell>
        </row>
        <row r="714">
          <cell r="B714">
            <v>10042328</v>
          </cell>
          <cell r="O714" t="str">
            <v>Leaver</v>
          </cell>
        </row>
        <row r="715">
          <cell r="B715">
            <v>10041838</v>
          </cell>
          <cell r="O715" t="str">
            <v>Leaver</v>
          </cell>
        </row>
        <row r="716">
          <cell r="B716">
            <v>10041832</v>
          </cell>
        </row>
        <row r="717">
          <cell r="B717">
            <v>10041891</v>
          </cell>
        </row>
        <row r="718">
          <cell r="B718">
            <v>10042105</v>
          </cell>
        </row>
        <row r="719">
          <cell r="B719">
            <v>10042172</v>
          </cell>
        </row>
        <row r="720">
          <cell r="B720">
            <v>10041944</v>
          </cell>
          <cell r="O720" t="str">
            <v>Leaver</v>
          </cell>
        </row>
        <row r="721">
          <cell r="B721">
            <v>10042474</v>
          </cell>
        </row>
        <row r="722">
          <cell r="B722">
            <v>10042266</v>
          </cell>
        </row>
        <row r="723">
          <cell r="B723">
            <v>10041528</v>
          </cell>
          <cell r="O723" t="str">
            <v>Leaver</v>
          </cell>
        </row>
        <row r="724">
          <cell r="B724">
            <v>10053979</v>
          </cell>
          <cell r="O724" t="str">
            <v>Leaver</v>
          </cell>
        </row>
        <row r="725">
          <cell r="B725">
            <v>10042231</v>
          </cell>
          <cell r="O725" t="str">
            <v>Leaver</v>
          </cell>
        </row>
        <row r="726">
          <cell r="B726">
            <v>10041757</v>
          </cell>
        </row>
        <row r="727">
          <cell r="B727">
            <v>10042103</v>
          </cell>
        </row>
        <row r="728">
          <cell r="B728">
            <v>10041666</v>
          </cell>
        </row>
        <row r="729">
          <cell r="B729">
            <v>10041670</v>
          </cell>
        </row>
        <row r="730">
          <cell r="B730">
            <v>10041996</v>
          </cell>
        </row>
        <row r="731">
          <cell r="B731">
            <v>10041945</v>
          </cell>
        </row>
        <row r="732">
          <cell r="B732">
            <v>10042256</v>
          </cell>
        </row>
        <row r="733">
          <cell r="B733">
            <v>10042109</v>
          </cell>
        </row>
        <row r="734">
          <cell r="B734">
            <v>10041805</v>
          </cell>
        </row>
        <row r="735">
          <cell r="B735">
            <v>10041822</v>
          </cell>
          <cell r="O735" t="str">
            <v>Leaver</v>
          </cell>
        </row>
        <row r="736">
          <cell r="B736">
            <v>10041809</v>
          </cell>
        </row>
        <row r="737">
          <cell r="B737">
            <v>10041855</v>
          </cell>
          <cell r="O737" t="str">
            <v>Leaver</v>
          </cell>
        </row>
        <row r="738">
          <cell r="B738">
            <v>10041848</v>
          </cell>
        </row>
        <row r="739">
          <cell r="B739">
            <v>10041791</v>
          </cell>
        </row>
        <row r="740">
          <cell r="B740">
            <v>10041681</v>
          </cell>
        </row>
        <row r="741">
          <cell r="B741">
            <v>10041795</v>
          </cell>
        </row>
        <row r="742">
          <cell r="B742">
            <v>10042095</v>
          </cell>
        </row>
        <row r="743">
          <cell r="B743">
            <v>10041763</v>
          </cell>
        </row>
        <row r="744">
          <cell r="B744">
            <v>10042098</v>
          </cell>
        </row>
        <row r="745">
          <cell r="B745">
            <v>10042443</v>
          </cell>
        </row>
        <row r="746">
          <cell r="B746">
            <v>10042097</v>
          </cell>
          <cell r="O746" t="str">
            <v>Leaver</v>
          </cell>
        </row>
        <row r="747">
          <cell r="O747" t="str">
            <v>Leaver</v>
          </cell>
        </row>
        <row r="748">
          <cell r="O748" t="str">
            <v>Leaver</v>
          </cell>
        </row>
        <row r="749">
          <cell r="B749">
            <v>10041730</v>
          </cell>
        </row>
        <row r="750">
          <cell r="B750">
            <v>10042340</v>
          </cell>
          <cell r="O750" t="str">
            <v>Leaver</v>
          </cell>
        </row>
        <row r="751">
          <cell r="B751">
            <v>10041667</v>
          </cell>
        </row>
        <row r="752">
          <cell r="B752">
            <v>10041740</v>
          </cell>
        </row>
        <row r="753">
          <cell r="B753">
            <v>10041587</v>
          </cell>
          <cell r="O753" t="str">
            <v>Leaver</v>
          </cell>
        </row>
        <row r="754">
          <cell r="B754">
            <v>10041924</v>
          </cell>
        </row>
        <row r="755">
          <cell r="B755">
            <v>10042057</v>
          </cell>
          <cell r="O755" t="str">
            <v>Leaver</v>
          </cell>
        </row>
        <row r="756">
          <cell r="B756">
            <v>10042125</v>
          </cell>
          <cell r="O756" t="str">
            <v>Leaver</v>
          </cell>
        </row>
        <row r="757">
          <cell r="B757">
            <v>10054827</v>
          </cell>
        </row>
        <row r="758">
          <cell r="B758">
            <v>10042044</v>
          </cell>
        </row>
        <row r="759">
          <cell r="B759">
            <v>10042078</v>
          </cell>
        </row>
        <row r="760">
          <cell r="B760">
            <v>10042197</v>
          </cell>
        </row>
        <row r="761">
          <cell r="B761">
            <v>10041253</v>
          </cell>
        </row>
        <row r="762">
          <cell r="B762">
            <v>10041688</v>
          </cell>
        </row>
        <row r="763">
          <cell r="B763">
            <v>10041690</v>
          </cell>
        </row>
        <row r="764">
          <cell r="B764">
            <v>10041824</v>
          </cell>
        </row>
        <row r="765">
          <cell r="B765">
            <v>10041756</v>
          </cell>
        </row>
        <row r="766">
          <cell r="B766">
            <v>10042283</v>
          </cell>
        </row>
        <row r="767">
          <cell r="B767">
            <v>10042075</v>
          </cell>
        </row>
        <row r="768">
          <cell r="B768">
            <v>10042367</v>
          </cell>
        </row>
        <row r="769">
          <cell r="B769">
            <v>10041850</v>
          </cell>
        </row>
        <row r="770">
          <cell r="B770">
            <v>10042233</v>
          </cell>
        </row>
        <row r="771">
          <cell r="B771">
            <v>10053842</v>
          </cell>
        </row>
        <row r="772">
          <cell r="B772">
            <v>10041569</v>
          </cell>
        </row>
        <row r="773">
          <cell r="B773">
            <v>10041954</v>
          </cell>
        </row>
        <row r="774">
          <cell r="B774">
            <v>10042159</v>
          </cell>
          <cell r="O774" t="str">
            <v>Leaver</v>
          </cell>
        </row>
        <row r="775">
          <cell r="B775">
            <v>10042101</v>
          </cell>
        </row>
        <row r="776">
          <cell r="B776">
            <v>10041679</v>
          </cell>
        </row>
        <row r="777">
          <cell r="B777">
            <v>10041277</v>
          </cell>
        </row>
        <row r="778">
          <cell r="B778">
            <v>10042001</v>
          </cell>
        </row>
        <row r="779">
          <cell r="B779">
            <v>10042224</v>
          </cell>
        </row>
        <row r="780">
          <cell r="B780">
            <v>10041928</v>
          </cell>
          <cell r="O780" t="str">
            <v>Leaver</v>
          </cell>
        </row>
        <row r="781">
          <cell r="O781" t="str">
            <v>Leaver</v>
          </cell>
        </row>
        <row r="782">
          <cell r="B782">
            <v>4657164</v>
          </cell>
          <cell r="O782" t="str">
            <v>Leaver</v>
          </cell>
        </row>
        <row r="783">
          <cell r="B783">
            <v>44529946</v>
          </cell>
        </row>
        <row r="784">
          <cell r="B784">
            <v>8441083</v>
          </cell>
        </row>
        <row r="785">
          <cell r="B785">
            <v>10042245</v>
          </cell>
          <cell r="O785" t="str">
            <v>Leaver</v>
          </cell>
        </row>
        <row r="786">
          <cell r="B786">
            <v>10041745</v>
          </cell>
        </row>
        <row r="787">
          <cell r="B787">
            <v>10042307</v>
          </cell>
        </row>
        <row r="788">
          <cell r="B788">
            <v>10042141</v>
          </cell>
          <cell r="O788" t="str">
            <v>Leaver</v>
          </cell>
        </row>
        <row r="789">
          <cell r="B789">
            <v>10042151</v>
          </cell>
        </row>
        <row r="790">
          <cell r="B790">
            <v>10041950</v>
          </cell>
        </row>
        <row r="791">
          <cell r="B791">
            <v>10041755</v>
          </cell>
        </row>
        <row r="792">
          <cell r="B792">
            <v>4653210</v>
          </cell>
        </row>
        <row r="793">
          <cell r="B793">
            <v>10041189</v>
          </cell>
        </row>
        <row r="794">
          <cell r="B794">
            <v>10042195</v>
          </cell>
        </row>
        <row r="795">
          <cell r="B795">
            <v>10041772</v>
          </cell>
        </row>
        <row r="796">
          <cell r="B796">
            <v>10041991</v>
          </cell>
        </row>
        <row r="797">
          <cell r="B797">
            <v>10042235</v>
          </cell>
        </row>
        <row r="798">
          <cell r="B798">
            <v>10041849</v>
          </cell>
          <cell r="O798" t="str">
            <v>Leaver</v>
          </cell>
        </row>
        <row r="799">
          <cell r="B799">
            <v>44593772</v>
          </cell>
          <cell r="O799" t="str">
            <v>Leaver</v>
          </cell>
        </row>
        <row r="800">
          <cell r="B800">
            <v>10041279</v>
          </cell>
        </row>
        <row r="801">
          <cell r="B801">
            <v>10041312</v>
          </cell>
        </row>
        <row r="802">
          <cell r="B802">
            <v>10041299</v>
          </cell>
          <cell r="O802" t="str">
            <v>Leaver</v>
          </cell>
        </row>
        <row r="803">
          <cell r="B803">
            <v>10042337</v>
          </cell>
          <cell r="O803" t="str">
            <v>Leaver</v>
          </cell>
        </row>
        <row r="804">
          <cell r="B804">
            <v>10042128</v>
          </cell>
        </row>
        <row r="805">
          <cell r="B805">
            <v>10042150</v>
          </cell>
        </row>
        <row r="806">
          <cell r="B806">
            <v>10042155</v>
          </cell>
          <cell r="O806" t="str">
            <v>Leaver</v>
          </cell>
        </row>
        <row r="807">
          <cell r="B807">
            <v>10041192</v>
          </cell>
        </row>
        <row r="808">
          <cell r="B808">
            <v>10042130</v>
          </cell>
          <cell r="O808" t="str">
            <v>Leaver</v>
          </cell>
        </row>
        <row r="809">
          <cell r="B809">
            <v>10041794</v>
          </cell>
        </row>
        <row r="810">
          <cell r="B810">
            <v>10041499</v>
          </cell>
          <cell r="O810" t="str">
            <v>Leaver</v>
          </cell>
        </row>
        <row r="811">
          <cell r="B811">
            <v>10042024</v>
          </cell>
        </row>
        <row r="812">
          <cell r="B812">
            <v>10041488</v>
          </cell>
          <cell r="O812" t="str">
            <v>Leaver</v>
          </cell>
        </row>
        <row r="813">
          <cell r="B813">
            <v>10041387</v>
          </cell>
        </row>
        <row r="814">
          <cell r="B814">
            <v>10041661</v>
          </cell>
        </row>
        <row r="815">
          <cell r="B815">
            <v>46097566</v>
          </cell>
          <cell r="O815" t="str">
            <v>Leaver</v>
          </cell>
        </row>
        <row r="816">
          <cell r="B816">
            <v>10042147</v>
          </cell>
        </row>
        <row r="817">
          <cell r="B817">
            <v>4657031</v>
          </cell>
          <cell r="O817" t="str">
            <v>Leaver</v>
          </cell>
        </row>
        <row r="818">
          <cell r="B818">
            <v>10042173</v>
          </cell>
          <cell r="O818" t="str">
            <v>Leaver</v>
          </cell>
        </row>
        <row r="819">
          <cell r="B819">
            <v>10054829</v>
          </cell>
        </row>
        <row r="820">
          <cell r="B820">
            <v>10041393</v>
          </cell>
        </row>
        <row r="821">
          <cell r="B821">
            <v>10042051</v>
          </cell>
        </row>
        <row r="822">
          <cell r="B822">
            <v>10042149</v>
          </cell>
          <cell r="O822" t="str">
            <v>Leaver</v>
          </cell>
        </row>
        <row r="823">
          <cell r="B823">
            <v>10055419</v>
          </cell>
        </row>
        <row r="824">
          <cell r="B824">
            <v>10053993</v>
          </cell>
        </row>
        <row r="825">
          <cell r="B825">
            <v>10041682</v>
          </cell>
        </row>
        <row r="826">
          <cell r="B826">
            <v>10042308</v>
          </cell>
        </row>
        <row r="827">
          <cell r="B827">
            <v>10042002</v>
          </cell>
          <cell r="O827" t="str">
            <v>Leaver</v>
          </cell>
        </row>
        <row r="828">
          <cell r="B828">
            <v>10041652</v>
          </cell>
        </row>
        <row r="829">
          <cell r="B829">
            <v>10042204</v>
          </cell>
        </row>
        <row r="830">
          <cell r="B830">
            <v>10042292</v>
          </cell>
        </row>
        <row r="831">
          <cell r="B831">
            <v>10042320</v>
          </cell>
        </row>
        <row r="832">
          <cell r="B832">
            <v>10042113</v>
          </cell>
        </row>
        <row r="833">
          <cell r="B833">
            <v>10042092</v>
          </cell>
        </row>
        <row r="834">
          <cell r="B834">
            <v>10041801</v>
          </cell>
        </row>
        <row r="835">
          <cell r="B835">
            <v>10041518</v>
          </cell>
        </row>
        <row r="836">
          <cell r="B836">
            <v>10041880</v>
          </cell>
          <cell r="O836" t="str">
            <v>Leaver</v>
          </cell>
        </row>
        <row r="837">
          <cell r="B837">
            <v>10041582</v>
          </cell>
        </row>
        <row r="838">
          <cell r="B838">
            <v>10041570</v>
          </cell>
        </row>
        <row r="839">
          <cell r="B839">
            <v>10041415</v>
          </cell>
          <cell r="O839" t="str">
            <v>Leaver</v>
          </cell>
        </row>
        <row r="840">
          <cell r="B840">
            <v>10041362</v>
          </cell>
        </row>
        <row r="841">
          <cell r="B841">
            <v>10041487</v>
          </cell>
        </row>
        <row r="842">
          <cell r="B842">
            <v>10042201</v>
          </cell>
        </row>
        <row r="843">
          <cell r="B843">
            <v>10041383</v>
          </cell>
        </row>
        <row r="844">
          <cell r="B844">
            <v>10042325</v>
          </cell>
        </row>
        <row r="845">
          <cell r="B845">
            <v>10041754</v>
          </cell>
        </row>
        <row r="846">
          <cell r="B846">
            <v>10041784</v>
          </cell>
        </row>
        <row r="847">
          <cell r="B847">
            <v>10041360</v>
          </cell>
        </row>
        <row r="848">
          <cell r="B848">
            <v>10041266</v>
          </cell>
        </row>
        <row r="849">
          <cell r="B849">
            <v>10041918</v>
          </cell>
        </row>
        <row r="850">
          <cell r="B850">
            <v>10041245</v>
          </cell>
        </row>
        <row r="851">
          <cell r="B851">
            <v>10042035</v>
          </cell>
          <cell r="O851" t="str">
            <v>Leaver</v>
          </cell>
        </row>
        <row r="852">
          <cell r="B852">
            <v>10041539</v>
          </cell>
        </row>
        <row r="853">
          <cell r="B853">
            <v>10041723</v>
          </cell>
        </row>
        <row r="854">
          <cell r="B854">
            <v>10041483</v>
          </cell>
          <cell r="O854" t="str">
            <v>Leaver</v>
          </cell>
        </row>
        <row r="855">
          <cell r="B855">
            <v>10041536</v>
          </cell>
          <cell r="O855" t="str">
            <v>Leaver</v>
          </cell>
        </row>
        <row r="856">
          <cell r="B856">
            <v>10041523</v>
          </cell>
        </row>
        <row r="857">
          <cell r="B857">
            <v>10042265</v>
          </cell>
        </row>
        <row r="858">
          <cell r="B858">
            <v>10041726</v>
          </cell>
        </row>
        <row r="859">
          <cell r="B859">
            <v>10041649</v>
          </cell>
        </row>
        <row r="860">
          <cell r="B860">
            <v>10041586</v>
          </cell>
        </row>
        <row r="861">
          <cell r="B861">
            <v>10042389</v>
          </cell>
          <cell r="O861" t="str">
            <v>Leaver</v>
          </cell>
        </row>
        <row r="862">
          <cell r="B862">
            <v>10041317</v>
          </cell>
        </row>
        <row r="863">
          <cell r="B863">
            <v>10054856</v>
          </cell>
        </row>
        <row r="864">
          <cell r="B864">
            <v>10041844</v>
          </cell>
        </row>
        <row r="865">
          <cell r="B865">
            <v>10042100</v>
          </cell>
        </row>
        <row r="866">
          <cell r="B866">
            <v>10053994</v>
          </cell>
        </row>
        <row r="867">
          <cell r="B867">
            <v>10041641</v>
          </cell>
        </row>
        <row r="868">
          <cell r="B868">
            <v>4657050</v>
          </cell>
          <cell r="O868" t="str">
            <v>Leaver</v>
          </cell>
        </row>
        <row r="869">
          <cell r="B869">
            <v>10041252</v>
          </cell>
        </row>
        <row r="870">
          <cell r="B870">
            <v>10041806</v>
          </cell>
        </row>
        <row r="871">
          <cell r="B871">
            <v>10042273</v>
          </cell>
        </row>
        <row r="872">
          <cell r="B872">
            <v>10042108</v>
          </cell>
          <cell r="O872" t="str">
            <v>Leaver</v>
          </cell>
        </row>
        <row r="873">
          <cell r="B873">
            <v>10041599</v>
          </cell>
        </row>
        <row r="874">
          <cell r="B874">
            <v>10041687</v>
          </cell>
        </row>
        <row r="875">
          <cell r="B875">
            <v>10041537</v>
          </cell>
        </row>
        <row r="876">
          <cell r="B876">
            <v>10041960</v>
          </cell>
        </row>
        <row r="877">
          <cell r="B877">
            <v>10053841</v>
          </cell>
        </row>
        <row r="878">
          <cell r="B878">
            <v>10041553</v>
          </cell>
          <cell r="O878" t="str">
            <v>Leaver</v>
          </cell>
        </row>
        <row r="879">
          <cell r="B879">
            <v>1030327</v>
          </cell>
        </row>
        <row r="880">
          <cell r="B880">
            <v>1045622</v>
          </cell>
        </row>
        <row r="881">
          <cell r="B881">
            <v>1047385</v>
          </cell>
        </row>
        <row r="882">
          <cell r="B882">
            <v>1047391</v>
          </cell>
        </row>
        <row r="883">
          <cell r="B883">
            <v>1049329</v>
          </cell>
          <cell r="O883" t="str">
            <v>Leaver</v>
          </cell>
        </row>
        <row r="884">
          <cell r="B884">
            <v>1057506</v>
          </cell>
        </row>
        <row r="885">
          <cell r="B885">
            <v>1058632</v>
          </cell>
        </row>
        <row r="886">
          <cell r="B886">
            <v>1064890</v>
          </cell>
          <cell r="O886" t="str">
            <v>Leaver</v>
          </cell>
        </row>
        <row r="887">
          <cell r="B887">
            <v>1065509</v>
          </cell>
        </row>
        <row r="888">
          <cell r="B888">
            <v>1065515</v>
          </cell>
        </row>
        <row r="889">
          <cell r="B889">
            <v>1065694</v>
          </cell>
        </row>
        <row r="890">
          <cell r="B890">
            <v>1066370</v>
          </cell>
          <cell r="O890" t="str">
            <v>Leaver</v>
          </cell>
        </row>
        <row r="891">
          <cell r="B891">
            <v>1074232</v>
          </cell>
        </row>
        <row r="892">
          <cell r="B892">
            <v>2338629</v>
          </cell>
        </row>
        <row r="893">
          <cell r="B893">
            <v>10041892</v>
          </cell>
        </row>
        <row r="894">
          <cell r="B894">
            <v>10053836</v>
          </cell>
          <cell r="O894" t="str">
            <v>Leaver</v>
          </cell>
        </row>
        <row r="895">
          <cell r="B895">
            <v>44597145</v>
          </cell>
          <cell r="O895" t="str">
            <v>Leaver</v>
          </cell>
        </row>
        <row r="896">
          <cell r="B896">
            <v>1130694</v>
          </cell>
        </row>
        <row r="897">
          <cell r="B897">
            <v>1131178</v>
          </cell>
          <cell r="O897" t="str">
            <v>Leaver</v>
          </cell>
        </row>
        <row r="898">
          <cell r="B898">
            <v>1131183</v>
          </cell>
        </row>
        <row r="899">
          <cell r="B899">
            <v>1131479</v>
          </cell>
        </row>
        <row r="900">
          <cell r="B900">
            <v>1132677</v>
          </cell>
        </row>
        <row r="901">
          <cell r="B901">
            <v>10054892</v>
          </cell>
        </row>
        <row r="902">
          <cell r="B902">
            <v>20027313</v>
          </cell>
        </row>
        <row r="903">
          <cell r="B903">
            <v>7164273</v>
          </cell>
        </row>
        <row r="904">
          <cell r="B904">
            <v>7167891</v>
          </cell>
        </row>
        <row r="905">
          <cell r="B905">
            <v>1132216</v>
          </cell>
        </row>
        <row r="906">
          <cell r="B906">
            <v>1133653</v>
          </cell>
          <cell r="O906" t="str">
            <v>Leaver</v>
          </cell>
        </row>
        <row r="907">
          <cell r="B907">
            <v>1135492</v>
          </cell>
        </row>
        <row r="908">
          <cell r="B908">
            <v>1135598</v>
          </cell>
        </row>
        <row r="909">
          <cell r="B909">
            <v>1135599</v>
          </cell>
        </row>
        <row r="910">
          <cell r="B910">
            <v>1135600</v>
          </cell>
        </row>
        <row r="911">
          <cell r="B911">
            <v>1135601</v>
          </cell>
          <cell r="O911" t="str">
            <v>Leaver</v>
          </cell>
        </row>
        <row r="912">
          <cell r="B912">
            <v>1135602</v>
          </cell>
          <cell r="O912" t="str">
            <v>Leaver</v>
          </cell>
        </row>
        <row r="913">
          <cell r="B913">
            <v>10041221</v>
          </cell>
        </row>
        <row r="914">
          <cell r="B914">
            <v>10042373</v>
          </cell>
        </row>
        <row r="915">
          <cell r="B915">
            <v>10042414</v>
          </cell>
          <cell r="O915" t="str">
            <v>Leaver</v>
          </cell>
        </row>
        <row r="916">
          <cell r="B916">
            <v>10042419</v>
          </cell>
        </row>
        <row r="917">
          <cell r="B917">
            <v>10042427</v>
          </cell>
        </row>
        <row r="918">
          <cell r="B918">
            <v>10054890</v>
          </cell>
        </row>
        <row r="919">
          <cell r="B919">
            <v>10054891</v>
          </cell>
        </row>
        <row r="920">
          <cell r="B920">
            <v>10054897</v>
          </cell>
        </row>
        <row r="921">
          <cell r="B921">
            <v>10054909</v>
          </cell>
          <cell r="O921" t="str">
            <v>Leaver</v>
          </cell>
        </row>
        <row r="922">
          <cell r="B922">
            <v>1138511</v>
          </cell>
        </row>
        <row r="923">
          <cell r="B923">
            <v>1138532</v>
          </cell>
          <cell r="O923" t="str">
            <v>Leaver</v>
          </cell>
        </row>
        <row r="924">
          <cell r="B924">
            <v>1138535</v>
          </cell>
        </row>
        <row r="925">
          <cell r="B925">
            <v>1138554</v>
          </cell>
        </row>
        <row r="926">
          <cell r="B926">
            <v>1138557</v>
          </cell>
        </row>
        <row r="927">
          <cell r="B927">
            <v>1138561</v>
          </cell>
        </row>
        <row r="928">
          <cell r="B928">
            <v>46088362</v>
          </cell>
        </row>
        <row r="929">
          <cell r="B929">
            <v>1005395</v>
          </cell>
        </row>
        <row r="930">
          <cell r="B930">
            <v>1023746</v>
          </cell>
        </row>
        <row r="931">
          <cell r="B931">
            <v>1033307</v>
          </cell>
        </row>
        <row r="932">
          <cell r="B932">
            <v>1140802</v>
          </cell>
          <cell r="O932" t="str">
            <v>Leaver</v>
          </cell>
        </row>
        <row r="933">
          <cell r="B933">
            <v>1141482</v>
          </cell>
        </row>
        <row r="934">
          <cell r="B934">
            <v>1143769</v>
          </cell>
        </row>
        <row r="935">
          <cell r="B935">
            <v>1145123</v>
          </cell>
          <cell r="O935" t="str">
            <v>Leaver</v>
          </cell>
        </row>
        <row r="936">
          <cell r="B936">
            <v>1145124</v>
          </cell>
        </row>
        <row r="937">
          <cell r="B937">
            <v>1145127</v>
          </cell>
        </row>
        <row r="938">
          <cell r="B938">
            <v>1145132</v>
          </cell>
        </row>
        <row r="939">
          <cell r="B939">
            <v>1145183</v>
          </cell>
          <cell r="O939" t="str">
            <v>Leaver</v>
          </cell>
        </row>
        <row r="940">
          <cell r="B940">
            <v>1145184</v>
          </cell>
        </row>
        <row r="941">
          <cell r="B941">
            <v>1145186</v>
          </cell>
          <cell r="O941" t="str">
            <v>Leaver</v>
          </cell>
        </row>
        <row r="942">
          <cell r="B942">
            <v>1145187</v>
          </cell>
        </row>
        <row r="943">
          <cell r="B943">
            <v>1145188</v>
          </cell>
        </row>
        <row r="944">
          <cell r="B944">
            <v>1196040</v>
          </cell>
        </row>
        <row r="945">
          <cell r="B945">
            <v>10042823</v>
          </cell>
        </row>
        <row r="946">
          <cell r="B946">
            <v>1109969</v>
          </cell>
        </row>
        <row r="947">
          <cell r="B947">
            <v>1240179</v>
          </cell>
        </row>
        <row r="948">
          <cell r="B948">
            <v>1244866</v>
          </cell>
          <cell r="O948" t="str">
            <v>Leaver</v>
          </cell>
        </row>
        <row r="949">
          <cell r="B949">
            <v>1251004</v>
          </cell>
        </row>
        <row r="950">
          <cell r="B950">
            <v>1251005</v>
          </cell>
        </row>
        <row r="951">
          <cell r="B951">
            <v>1251013</v>
          </cell>
        </row>
        <row r="952">
          <cell r="B952">
            <v>1251024</v>
          </cell>
        </row>
        <row r="953">
          <cell r="B953">
            <v>1251591</v>
          </cell>
        </row>
        <row r="954">
          <cell r="B954">
            <v>1251636</v>
          </cell>
        </row>
        <row r="955">
          <cell r="B955">
            <v>1251643</v>
          </cell>
        </row>
        <row r="956">
          <cell r="B956">
            <v>1252024</v>
          </cell>
        </row>
        <row r="957">
          <cell r="B957">
            <v>2119358</v>
          </cell>
        </row>
        <row r="958">
          <cell r="B958">
            <v>1252200</v>
          </cell>
        </row>
        <row r="959">
          <cell r="B959">
            <v>1252791</v>
          </cell>
        </row>
        <row r="960">
          <cell r="B960">
            <v>1252908</v>
          </cell>
        </row>
        <row r="961">
          <cell r="B961">
            <v>1252912</v>
          </cell>
        </row>
        <row r="962">
          <cell r="B962">
            <v>1253973</v>
          </cell>
          <cell r="O962" t="str">
            <v>Leaver</v>
          </cell>
        </row>
        <row r="963">
          <cell r="B963">
            <v>1254229</v>
          </cell>
          <cell r="O963" t="str">
            <v>Leaver</v>
          </cell>
        </row>
        <row r="964">
          <cell r="B964">
            <v>1248678</v>
          </cell>
        </row>
        <row r="965">
          <cell r="B965">
            <v>10053985</v>
          </cell>
        </row>
        <row r="966">
          <cell r="B966">
            <v>10053983</v>
          </cell>
        </row>
        <row r="967">
          <cell r="B967">
            <v>1087926</v>
          </cell>
        </row>
        <row r="968">
          <cell r="B968">
            <v>1198917</v>
          </cell>
          <cell r="O968" t="str">
            <v>Leaver</v>
          </cell>
        </row>
        <row r="969">
          <cell r="B969">
            <v>1261189</v>
          </cell>
        </row>
        <row r="970">
          <cell r="B970">
            <v>1261994</v>
          </cell>
          <cell r="O970" t="str">
            <v>Leaver</v>
          </cell>
        </row>
        <row r="971">
          <cell r="B971">
            <v>1262410</v>
          </cell>
        </row>
        <row r="972">
          <cell r="B972">
            <v>1263079</v>
          </cell>
          <cell r="O972" t="str">
            <v>Leaver</v>
          </cell>
        </row>
        <row r="973">
          <cell r="B973">
            <v>1263337</v>
          </cell>
        </row>
        <row r="974">
          <cell r="B974">
            <v>1264406</v>
          </cell>
        </row>
        <row r="975">
          <cell r="B975">
            <v>1264448</v>
          </cell>
        </row>
        <row r="976">
          <cell r="B976">
            <v>1264453</v>
          </cell>
        </row>
        <row r="977">
          <cell r="B977">
            <v>1264525</v>
          </cell>
          <cell r="O977" t="str">
            <v>Leaver</v>
          </cell>
        </row>
        <row r="978">
          <cell r="B978">
            <v>1265372</v>
          </cell>
        </row>
        <row r="979">
          <cell r="B979">
            <v>1265383</v>
          </cell>
          <cell r="O979" t="str">
            <v>Leaver</v>
          </cell>
        </row>
        <row r="980">
          <cell r="B980">
            <v>1224472</v>
          </cell>
        </row>
        <row r="981">
          <cell r="B981">
            <v>1263973</v>
          </cell>
        </row>
        <row r="982">
          <cell r="B982">
            <v>1264119</v>
          </cell>
        </row>
        <row r="983">
          <cell r="B983">
            <v>1264447</v>
          </cell>
          <cell r="O983" t="str">
            <v>Leaver</v>
          </cell>
        </row>
        <row r="984">
          <cell r="B984">
            <v>1267082</v>
          </cell>
          <cell r="O984" t="str">
            <v>Leaver</v>
          </cell>
        </row>
        <row r="985">
          <cell r="B985">
            <v>1267548</v>
          </cell>
        </row>
        <row r="986">
          <cell r="B986">
            <v>1267598</v>
          </cell>
        </row>
        <row r="987">
          <cell r="B987">
            <v>1267599</v>
          </cell>
          <cell r="O987" t="str">
            <v>Leaver</v>
          </cell>
        </row>
        <row r="988">
          <cell r="B988">
            <v>1268062</v>
          </cell>
          <cell r="O988" t="str">
            <v>Leaver</v>
          </cell>
        </row>
        <row r="989">
          <cell r="B989">
            <v>1268069</v>
          </cell>
        </row>
        <row r="990">
          <cell r="B990">
            <v>10042414</v>
          </cell>
        </row>
        <row r="991">
          <cell r="B991">
            <v>10054892</v>
          </cell>
        </row>
        <row r="992">
          <cell r="B992">
            <v>46088362</v>
          </cell>
        </row>
        <row r="993">
          <cell r="B993">
            <v>1162160</v>
          </cell>
          <cell r="O993" t="str">
            <v>Leaver</v>
          </cell>
        </row>
        <row r="994">
          <cell r="B994">
            <v>1271033</v>
          </cell>
        </row>
        <row r="995">
          <cell r="B995">
            <v>1272676</v>
          </cell>
        </row>
        <row r="996">
          <cell r="B996">
            <v>1272744</v>
          </cell>
          <cell r="O996" t="str">
            <v>Leaver</v>
          </cell>
        </row>
        <row r="997">
          <cell r="B997">
            <v>1272747</v>
          </cell>
          <cell r="O997" t="str">
            <v>Leaver</v>
          </cell>
        </row>
        <row r="998">
          <cell r="B998">
            <v>1272754</v>
          </cell>
        </row>
        <row r="999">
          <cell r="B999">
            <v>1273139</v>
          </cell>
          <cell r="O999" t="str">
            <v>Leaver</v>
          </cell>
        </row>
        <row r="1000">
          <cell r="B1000">
            <v>1274162</v>
          </cell>
        </row>
        <row r="1001">
          <cell r="B1001">
            <v>1274169</v>
          </cell>
          <cell r="O1001" t="str">
            <v>Leaver</v>
          </cell>
        </row>
        <row r="1002">
          <cell r="B1002">
            <v>1275550</v>
          </cell>
          <cell r="O1002" t="str">
            <v>Leaver</v>
          </cell>
        </row>
        <row r="1003">
          <cell r="B1003">
            <v>1067974</v>
          </cell>
        </row>
        <row r="1004">
          <cell r="B1004">
            <v>1145123</v>
          </cell>
        </row>
        <row r="1005">
          <cell r="B1005">
            <v>1145183</v>
          </cell>
        </row>
        <row r="1006">
          <cell r="B1006">
            <v>1154456</v>
          </cell>
        </row>
        <row r="1007">
          <cell r="B1007">
            <v>1154733</v>
          </cell>
        </row>
        <row r="1008">
          <cell r="B1008">
            <v>1157414</v>
          </cell>
        </row>
        <row r="1009">
          <cell r="B1009">
            <v>1186799</v>
          </cell>
        </row>
        <row r="1010">
          <cell r="B1010">
            <v>1187004</v>
          </cell>
        </row>
        <row r="1011">
          <cell r="B1011">
            <v>1275779</v>
          </cell>
        </row>
        <row r="1012">
          <cell r="B1012">
            <v>1275903</v>
          </cell>
        </row>
        <row r="1013">
          <cell r="B1013">
            <v>1275904</v>
          </cell>
        </row>
        <row r="1014">
          <cell r="B1014">
            <v>1275905</v>
          </cell>
        </row>
        <row r="1015">
          <cell r="B1015">
            <v>1275928</v>
          </cell>
        </row>
        <row r="1016">
          <cell r="B1016">
            <v>1272192</v>
          </cell>
        </row>
        <row r="1017">
          <cell r="B1017">
            <v>1145186</v>
          </cell>
        </row>
        <row r="1018">
          <cell r="B1018">
            <v>10042324</v>
          </cell>
        </row>
        <row r="1019">
          <cell r="B1019">
            <v>1277314</v>
          </cell>
        </row>
        <row r="1020">
          <cell r="B1020">
            <v>1277400</v>
          </cell>
        </row>
        <row r="1021">
          <cell r="B1021">
            <v>1277402</v>
          </cell>
        </row>
        <row r="1022">
          <cell r="B1022">
            <v>1272762</v>
          </cell>
        </row>
        <row r="1023">
          <cell r="B1023">
            <v>1277315</v>
          </cell>
        </row>
        <row r="1024">
          <cell r="B1024">
            <v>1277611</v>
          </cell>
        </row>
        <row r="1025">
          <cell r="B1025">
            <v>1277787</v>
          </cell>
          <cell r="O1025" t="str">
            <v>Leaver</v>
          </cell>
        </row>
        <row r="1026">
          <cell r="B1026">
            <v>1277873</v>
          </cell>
        </row>
        <row r="1027">
          <cell r="B1027">
            <v>1277874</v>
          </cell>
          <cell r="O1027" t="str">
            <v>Leaver</v>
          </cell>
        </row>
        <row r="1028">
          <cell r="B1028">
            <v>1277884</v>
          </cell>
        </row>
        <row r="1029">
          <cell r="B1029">
            <v>1277887</v>
          </cell>
        </row>
        <row r="1030">
          <cell r="B1030">
            <v>1278030</v>
          </cell>
        </row>
        <row r="1031">
          <cell r="B1031">
            <v>1275955</v>
          </cell>
        </row>
        <row r="1032">
          <cell r="B1032">
            <v>1278807</v>
          </cell>
        </row>
        <row r="1033">
          <cell r="B1033">
            <v>1278820</v>
          </cell>
          <cell r="O1033" t="str">
            <v>Leaver</v>
          </cell>
        </row>
        <row r="1034">
          <cell r="B1034">
            <v>1278822</v>
          </cell>
        </row>
        <row r="1035">
          <cell r="B1035">
            <v>1278833</v>
          </cell>
        </row>
        <row r="1036">
          <cell r="B1036">
            <v>1278950</v>
          </cell>
        </row>
        <row r="1037">
          <cell r="B1037">
            <v>1278964</v>
          </cell>
          <cell r="O1037" t="str">
            <v>Leaver</v>
          </cell>
        </row>
        <row r="1038">
          <cell r="B1038">
            <v>1278969</v>
          </cell>
        </row>
        <row r="1039">
          <cell r="B1039">
            <v>1279129</v>
          </cell>
        </row>
        <row r="1040">
          <cell r="B1040">
            <v>1279135</v>
          </cell>
        </row>
        <row r="1041">
          <cell r="B1041">
            <v>1148096</v>
          </cell>
          <cell r="O1041" t="str">
            <v>Leaver</v>
          </cell>
        </row>
        <row r="1042">
          <cell r="B1042">
            <v>1148100</v>
          </cell>
        </row>
        <row r="1043">
          <cell r="B1043">
            <v>1161575</v>
          </cell>
        </row>
        <row r="1044">
          <cell r="B1044">
            <v>1162745</v>
          </cell>
        </row>
        <row r="1045">
          <cell r="B1045">
            <v>1163717</v>
          </cell>
        </row>
        <row r="1046">
          <cell r="B1046">
            <v>1277403</v>
          </cell>
        </row>
        <row r="1047">
          <cell r="B1047">
            <v>1278831</v>
          </cell>
          <cell r="O1047" t="str">
            <v>Leaver</v>
          </cell>
        </row>
        <row r="1048">
          <cell r="B1048">
            <v>1278972</v>
          </cell>
          <cell r="O1048" t="str">
            <v>Leaver</v>
          </cell>
        </row>
        <row r="1049">
          <cell r="B1049">
            <v>1279127</v>
          </cell>
        </row>
        <row r="1050">
          <cell r="B1050">
            <v>1279437</v>
          </cell>
        </row>
        <row r="1051">
          <cell r="B1051">
            <v>1283911</v>
          </cell>
        </row>
        <row r="1052">
          <cell r="B1052">
            <v>1284499</v>
          </cell>
        </row>
        <row r="1053">
          <cell r="B1053">
            <v>1284498</v>
          </cell>
          <cell r="O1053" t="str">
            <v>Leaver</v>
          </cell>
        </row>
        <row r="1054">
          <cell r="B1054">
            <v>1154767</v>
          </cell>
        </row>
        <row r="1055">
          <cell r="B1055">
            <v>1285014</v>
          </cell>
        </row>
        <row r="1056">
          <cell r="B1056">
            <v>1284971</v>
          </cell>
          <cell r="O1056" t="str">
            <v>Leaver</v>
          </cell>
        </row>
        <row r="1057">
          <cell r="B1057">
            <v>1288031</v>
          </cell>
          <cell r="O1057" t="str">
            <v>Leaver</v>
          </cell>
        </row>
        <row r="1058">
          <cell r="B1058">
            <v>1285333</v>
          </cell>
          <cell r="O1058" t="str">
            <v>Leaver</v>
          </cell>
        </row>
        <row r="1059">
          <cell r="B1059">
            <v>1162746</v>
          </cell>
        </row>
        <row r="1060">
          <cell r="B1060">
            <v>1284802</v>
          </cell>
          <cell r="O1060" t="str">
            <v>Leaver</v>
          </cell>
        </row>
        <row r="1061">
          <cell r="B1061">
            <v>1286081</v>
          </cell>
        </row>
        <row r="1062">
          <cell r="B1062">
            <v>1286075</v>
          </cell>
        </row>
        <row r="1063">
          <cell r="B1063">
            <v>1158886</v>
          </cell>
        </row>
        <row r="1064">
          <cell r="B1064">
            <v>1286077</v>
          </cell>
        </row>
        <row r="1065">
          <cell r="B1065">
            <v>1286043</v>
          </cell>
          <cell r="O1065" t="str">
            <v>Leaver</v>
          </cell>
        </row>
        <row r="1066">
          <cell r="B1066">
            <v>1285964</v>
          </cell>
        </row>
        <row r="1067">
          <cell r="B1067">
            <v>1285316</v>
          </cell>
        </row>
        <row r="1068">
          <cell r="B1068">
            <v>1286076</v>
          </cell>
        </row>
        <row r="1069">
          <cell r="B1069">
            <v>1225477</v>
          </cell>
          <cell r="O1069" t="str">
            <v>Leaver</v>
          </cell>
        </row>
        <row r="1070">
          <cell r="B1070">
            <v>1285413</v>
          </cell>
        </row>
        <row r="1071">
          <cell r="B1071">
            <v>1286553</v>
          </cell>
          <cell r="O1071" t="str">
            <v>Leaver</v>
          </cell>
        </row>
        <row r="1072">
          <cell r="B1072">
            <v>1286042</v>
          </cell>
        </row>
        <row r="1073">
          <cell r="B1073">
            <v>1222599</v>
          </cell>
          <cell r="O1073" t="str">
            <v>Leaver</v>
          </cell>
        </row>
        <row r="1074">
          <cell r="B1074">
            <v>1229845</v>
          </cell>
          <cell r="O1074" t="str">
            <v>Leaver</v>
          </cell>
        </row>
        <row r="1075">
          <cell r="B1075">
            <v>1157406</v>
          </cell>
        </row>
        <row r="1076">
          <cell r="B1076">
            <v>1287784</v>
          </cell>
          <cell r="O1076" t="str">
            <v>Leaver</v>
          </cell>
        </row>
        <row r="1077">
          <cell r="B1077">
            <v>1288099</v>
          </cell>
        </row>
        <row r="1078">
          <cell r="B1078">
            <v>1186802</v>
          </cell>
        </row>
        <row r="1079">
          <cell r="B1079">
            <v>1170456</v>
          </cell>
        </row>
        <row r="1080">
          <cell r="B1080">
            <v>1287226</v>
          </cell>
        </row>
        <row r="1081">
          <cell r="B1081">
            <v>1288023</v>
          </cell>
        </row>
        <row r="1082">
          <cell r="B1082">
            <v>1288433</v>
          </cell>
        </row>
        <row r="1083">
          <cell r="B1083">
            <v>1288481</v>
          </cell>
        </row>
        <row r="1084">
          <cell r="B1084">
            <v>1288487</v>
          </cell>
        </row>
        <row r="1085">
          <cell r="B1085">
            <v>1289086</v>
          </cell>
        </row>
        <row r="1086">
          <cell r="B1086">
            <v>1289334</v>
          </cell>
        </row>
        <row r="1087">
          <cell r="B1087">
            <v>1289335</v>
          </cell>
        </row>
        <row r="1088">
          <cell r="B1088">
            <v>1289345</v>
          </cell>
        </row>
        <row r="1089">
          <cell r="B1089">
            <v>1289405</v>
          </cell>
        </row>
        <row r="1090">
          <cell r="B1090">
            <v>1289006</v>
          </cell>
        </row>
        <row r="1091">
          <cell r="B1091">
            <v>1289405</v>
          </cell>
        </row>
        <row r="1092">
          <cell r="B1092">
            <v>1291290</v>
          </cell>
        </row>
        <row r="1093">
          <cell r="B1093">
            <v>1198822</v>
          </cell>
        </row>
        <row r="1094">
          <cell r="B1094">
            <v>1292012</v>
          </cell>
        </row>
        <row r="1095">
          <cell r="B1095">
            <v>1172657</v>
          </cell>
        </row>
        <row r="1096">
          <cell r="B1096">
            <v>1291814</v>
          </cell>
        </row>
        <row r="1097">
          <cell r="B1097">
            <v>1292014</v>
          </cell>
        </row>
        <row r="1098">
          <cell r="B1098">
            <v>1292060</v>
          </cell>
        </row>
        <row r="1099">
          <cell r="B1099">
            <v>1292470</v>
          </cell>
        </row>
        <row r="1100">
          <cell r="B1100">
            <v>1292490</v>
          </cell>
        </row>
        <row r="1101">
          <cell r="B1101">
            <v>1292489</v>
          </cell>
        </row>
        <row r="1102">
          <cell r="B1102">
            <v>1292481</v>
          </cell>
        </row>
        <row r="1103">
          <cell r="B1103">
            <v>1292488</v>
          </cell>
        </row>
        <row r="1104">
          <cell r="B1104">
            <v>1292473</v>
          </cell>
        </row>
        <row r="1105">
          <cell r="B1105">
            <v>1168189</v>
          </cell>
        </row>
        <row r="1106">
          <cell r="B1106">
            <v>1292352</v>
          </cell>
        </row>
        <row r="1107">
          <cell r="B1107">
            <v>1010668</v>
          </cell>
        </row>
        <row r="1108">
          <cell r="B1108">
            <v>1292557</v>
          </cell>
        </row>
        <row r="1109">
          <cell r="B1109">
            <v>1292530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S48"/>
  <sheetViews>
    <sheetView showGridLines="0" tabSelected="1" topLeftCell="F1" workbookViewId="0">
      <selection activeCell="I13" sqref="I13"/>
    </sheetView>
  </sheetViews>
  <sheetFormatPr defaultColWidth="9.109375" defaultRowHeight="13.2"/>
  <cols>
    <col min="1" max="1" width="6.6640625" style="560" customWidth="1"/>
    <col min="2" max="2" width="8" style="560" hidden="1" customWidth="1"/>
    <col min="3" max="3" width="25.6640625" style="560" hidden="1" customWidth="1"/>
    <col min="4" max="5" width="15.5546875" style="560" customWidth="1"/>
    <col min="6" max="6" width="15" style="560" bestFit="1" customWidth="1"/>
    <col min="7" max="7" width="6.109375" style="560" bestFit="1" customWidth="1"/>
    <col min="8" max="8" width="23.44140625" style="5" customWidth="1"/>
    <col min="9" max="9" width="16.88671875" style="560" bestFit="1" customWidth="1"/>
    <col min="10" max="10" width="1.6640625" style="560" customWidth="1"/>
    <col min="11" max="11" width="33.5546875" style="5" customWidth="1"/>
    <col min="12" max="12" width="14.109375" style="560" customWidth="1"/>
    <col min="13" max="13" width="1.6640625" style="560" customWidth="1"/>
    <col min="14" max="14" width="30.6640625" style="5" customWidth="1"/>
    <col min="15" max="15" width="15.109375" style="560" bestFit="1" customWidth="1"/>
    <col min="16" max="16" width="0.5546875" style="560" customWidth="1"/>
    <col min="17" max="17" width="11.33203125" style="560" bestFit="1" customWidth="1"/>
    <col min="18" max="18" width="0.5546875" style="560" customWidth="1"/>
    <col min="19" max="19" width="12.33203125" style="560" bestFit="1" customWidth="1"/>
    <col min="20" max="16384" width="9.109375" style="560"/>
  </cols>
  <sheetData>
    <row r="1" spans="1:19">
      <c r="I1" s="408"/>
      <c r="L1" s="409"/>
    </row>
    <row r="2" spans="1:19" ht="15.6">
      <c r="H2" s="54" t="s">
        <v>1511</v>
      </c>
      <c r="I2" s="54"/>
      <c r="J2" s="8"/>
      <c r="K2" s="54" t="s">
        <v>1512</v>
      </c>
      <c r="L2" s="54"/>
      <c r="M2" s="8"/>
      <c r="N2" s="54" t="s">
        <v>1513</v>
      </c>
      <c r="O2" s="54"/>
    </row>
    <row r="3" spans="1:19">
      <c r="H3" s="55" t="s">
        <v>2836</v>
      </c>
      <c r="I3" s="1"/>
      <c r="J3" s="497"/>
      <c r="K3" s="55" t="s">
        <v>2837</v>
      </c>
      <c r="L3" s="1"/>
      <c r="M3" s="497"/>
      <c r="N3" s="2"/>
      <c r="O3" s="1" t="s">
        <v>2752</v>
      </c>
    </row>
    <row r="4" spans="1:19">
      <c r="H4" s="6"/>
      <c r="I4" s="3"/>
      <c r="J4" s="497"/>
      <c r="K4" s="6"/>
      <c r="L4" s="3"/>
      <c r="M4" s="497"/>
      <c r="N4" s="55" t="s">
        <v>1640</v>
      </c>
      <c r="O4" s="1"/>
      <c r="Q4" s="4"/>
    </row>
    <row r="5" spans="1:19">
      <c r="H5" s="75">
        <f>+Summary!I35</f>
        <v>44165</v>
      </c>
      <c r="I5" s="51" t="s">
        <v>1647</v>
      </c>
      <c r="J5" s="497"/>
      <c r="K5" s="75">
        <v>44104</v>
      </c>
      <c r="L5" s="51" t="s">
        <v>1647</v>
      </c>
      <c r="M5" s="497"/>
      <c r="N5" s="50"/>
      <c r="O5" s="4" t="s">
        <v>1647</v>
      </c>
      <c r="Q5" s="4" t="s">
        <v>1647</v>
      </c>
      <c r="S5" s="4" t="s">
        <v>1647</v>
      </c>
    </row>
    <row r="6" spans="1:19" ht="21">
      <c r="B6" s="155">
        <v>1243010</v>
      </c>
      <c r="C6" s="154" t="s">
        <v>927</v>
      </c>
      <c r="D6" s="154"/>
      <c r="E6" s="154"/>
      <c r="F6" s="154"/>
      <c r="G6" s="492">
        <v>174969</v>
      </c>
      <c r="H6" s="53" t="s">
        <v>1641</v>
      </c>
      <c r="I6" s="564">
        <f>+Summary!T35+'VELS scheme 2017'!X3</f>
        <v>505085745.86121249</v>
      </c>
      <c r="J6" s="497"/>
      <c r="K6" s="569" t="s">
        <v>1641</v>
      </c>
      <c r="L6" s="564">
        <v>506079572.97019243</v>
      </c>
      <c r="M6" s="497"/>
      <c r="N6" s="53" t="s">
        <v>1641</v>
      </c>
      <c r="O6" s="1">
        <f>I6-L6</f>
        <v>-993827.10897994041</v>
      </c>
      <c r="Q6" s="1"/>
      <c r="S6" s="1">
        <f>O6+Q6</f>
        <v>-993827.10897994041</v>
      </c>
    </row>
    <row r="7" spans="1:19">
      <c r="B7" s="155">
        <v>1159001</v>
      </c>
      <c r="C7" s="154" t="s">
        <v>926</v>
      </c>
      <c r="D7" s="154"/>
      <c r="E7" s="154"/>
      <c r="F7" s="154"/>
      <c r="G7" s="492">
        <v>522041</v>
      </c>
      <c r="H7" s="53" t="s">
        <v>1642</v>
      </c>
      <c r="I7" s="563">
        <f>+I6</f>
        <v>505085745.86121249</v>
      </c>
      <c r="J7" s="497"/>
      <c r="K7" s="569" t="s">
        <v>1642</v>
      </c>
      <c r="L7" s="563">
        <v>506079572.97019243</v>
      </c>
      <c r="M7" s="497"/>
      <c r="N7" s="53" t="s">
        <v>1642</v>
      </c>
      <c r="O7" s="1">
        <f>I7-L7</f>
        <v>-993827.10897994041</v>
      </c>
      <c r="Q7" s="1"/>
      <c r="S7" s="1">
        <f>O7+Q7</f>
        <v>-993827.10897994041</v>
      </c>
    </row>
    <row r="8" spans="1:19">
      <c r="B8" s="155">
        <v>1891410</v>
      </c>
      <c r="C8" s="154" t="s">
        <v>928</v>
      </c>
      <c r="D8" s="570">
        <v>44013</v>
      </c>
      <c r="E8" s="570">
        <v>44013</v>
      </c>
      <c r="F8" s="154"/>
      <c r="G8" s="492"/>
      <c r="H8" s="53"/>
      <c r="I8" s="561"/>
      <c r="J8" s="497"/>
      <c r="K8" s="569"/>
      <c r="L8" s="561"/>
      <c r="M8" s="497"/>
      <c r="N8" s="53"/>
      <c r="O8" s="152"/>
      <c r="Q8" s="152"/>
      <c r="S8" s="152"/>
    </row>
    <row r="9" spans="1:19" ht="21">
      <c r="A9" s="560" t="s">
        <v>2801</v>
      </c>
      <c r="B9" s="155">
        <v>5199399</v>
      </c>
      <c r="C9" s="154" t="s">
        <v>929</v>
      </c>
      <c r="D9" s="571">
        <v>361066949.88279468</v>
      </c>
      <c r="E9" s="571">
        <v>361066949.88279468</v>
      </c>
      <c r="F9" s="572">
        <f>D9-E9</f>
        <v>0</v>
      </c>
      <c r="G9" s="492">
        <v>447557</v>
      </c>
      <c r="H9" s="53" t="s">
        <v>1643</v>
      </c>
      <c r="I9" s="561">
        <f>Summary!Y35</f>
        <v>401255539.70233214</v>
      </c>
      <c r="J9" s="497"/>
      <c r="K9" s="569" t="s">
        <v>1643</v>
      </c>
      <c r="L9" s="561">
        <v>399791795.275653</v>
      </c>
      <c r="M9" s="497"/>
      <c r="N9" s="53" t="s">
        <v>1643</v>
      </c>
      <c r="O9" s="1">
        <f>I9-L9</f>
        <v>1463744.4266791344</v>
      </c>
      <c r="Q9" s="1">
        <f>'VELS scheme 2017'!AK3</f>
        <v>10590295.687878743</v>
      </c>
      <c r="S9" s="1">
        <f>O9+Q9</f>
        <v>12054040.114557877</v>
      </c>
    </row>
    <row r="10" spans="1:19" ht="21">
      <c r="A10" s="560" t="s">
        <v>438</v>
      </c>
      <c r="B10" s="155">
        <v>1243010</v>
      </c>
      <c r="C10" s="154" t="s">
        <v>927</v>
      </c>
      <c r="D10" s="571">
        <v>-395241013.17342597</v>
      </c>
      <c r="E10" s="571">
        <v>-395241013.17342597</v>
      </c>
      <c r="F10" s="572">
        <f t="shared" ref="F10:F11" si="0">D10-E10</f>
        <v>0</v>
      </c>
      <c r="G10" s="492">
        <v>174969</v>
      </c>
      <c r="H10" s="53" t="s">
        <v>1644</v>
      </c>
      <c r="I10" s="564">
        <f>+I9+I11</f>
        <v>401255539.70233214</v>
      </c>
      <c r="J10" s="497"/>
      <c r="K10" s="569" t="s">
        <v>1644</v>
      </c>
      <c r="L10" s="564">
        <v>399791795.275653</v>
      </c>
      <c r="M10" s="497"/>
      <c r="N10" s="53" t="s">
        <v>1644</v>
      </c>
      <c r="O10" s="1">
        <f>I10-L10+L11-I11</f>
        <v>1463744.4266791344</v>
      </c>
      <c r="Q10" s="1">
        <f>Q9</f>
        <v>10590295.687878743</v>
      </c>
      <c r="S10" s="1">
        <f>O10+Q10</f>
        <v>12054040.114557877</v>
      </c>
    </row>
    <row r="11" spans="1:19">
      <c r="A11" s="560" t="s">
        <v>2802</v>
      </c>
      <c r="B11" s="155"/>
      <c r="C11" s="154"/>
      <c r="D11" s="571">
        <v>34174063.290631562</v>
      </c>
      <c r="E11" s="571">
        <v>34174063.290631562</v>
      </c>
      <c r="F11" s="572">
        <f t="shared" si="0"/>
        <v>0</v>
      </c>
      <c r="G11" s="492">
        <v>174968</v>
      </c>
      <c r="H11" s="53" t="s">
        <v>2796</v>
      </c>
      <c r="I11" s="567"/>
      <c r="J11" s="497"/>
      <c r="K11" s="569" t="s">
        <v>2800</v>
      </c>
      <c r="L11" s="564"/>
      <c r="M11" s="497"/>
      <c r="N11" s="53"/>
      <c r="O11" s="1"/>
      <c r="Q11" s="1"/>
      <c r="S11" s="1"/>
    </row>
    <row r="12" spans="1:19">
      <c r="B12" s="156"/>
      <c r="C12" s="157"/>
      <c r="D12" s="157"/>
      <c r="E12" s="157"/>
      <c r="F12" s="573">
        <f>+F11+F9</f>
        <v>0</v>
      </c>
      <c r="H12" s="53"/>
      <c r="I12" s="561"/>
      <c r="J12" s="497"/>
      <c r="K12" s="569"/>
      <c r="L12" s="561"/>
      <c r="M12" s="497"/>
      <c r="N12" s="53"/>
      <c r="O12" s="1"/>
      <c r="Q12" s="1"/>
      <c r="S12" s="1"/>
    </row>
    <row r="13" spans="1:19">
      <c r="B13" s="155">
        <v>1159001</v>
      </c>
      <c r="C13" s="154" t="s">
        <v>926</v>
      </c>
      <c r="D13" s="154"/>
      <c r="E13" s="154"/>
      <c r="F13" s="154"/>
      <c r="G13" s="492">
        <v>522041</v>
      </c>
      <c r="H13" s="53" t="s">
        <v>1645</v>
      </c>
      <c r="I13" s="563">
        <f>+Summary!W35+'VELS scheme 2017'!Y3</f>
        <v>431461467.48298734</v>
      </c>
      <c r="J13" s="497"/>
      <c r="K13" s="569" t="s">
        <v>1645</v>
      </c>
      <c r="L13" s="563">
        <v>429997723.05630821</v>
      </c>
      <c r="M13" s="497"/>
      <c r="N13" s="53" t="s">
        <v>1645</v>
      </c>
      <c r="O13" s="1">
        <f>I13-L13</f>
        <v>1463744.4266791344</v>
      </c>
      <c r="Q13" s="1"/>
      <c r="S13" s="1">
        <f t="shared" ref="S13:S14" si="1">O13+Q13</f>
        <v>1463744.4266791344</v>
      </c>
    </row>
    <row r="14" spans="1:19">
      <c r="B14" s="155">
        <v>3149111</v>
      </c>
      <c r="C14" s="154" t="s">
        <v>930</v>
      </c>
      <c r="D14" s="154"/>
      <c r="E14" s="154"/>
      <c r="F14" s="154"/>
      <c r="G14" s="492">
        <v>705119</v>
      </c>
      <c r="H14" s="53" t="s">
        <v>1646</v>
      </c>
      <c r="I14" s="561">
        <f>+I13</f>
        <v>431461467.48298734</v>
      </c>
      <c r="J14" s="497"/>
      <c r="K14" s="569" t="s">
        <v>1646</v>
      </c>
      <c r="L14" s="561">
        <v>429997723.05630821</v>
      </c>
      <c r="M14" s="497"/>
      <c r="N14" s="53" t="s">
        <v>1646</v>
      </c>
      <c r="O14" s="1">
        <f>I14-L14</f>
        <v>1463744.4266791344</v>
      </c>
      <c r="Q14" s="1"/>
      <c r="S14" s="1">
        <f t="shared" si="1"/>
        <v>1463744.4266791344</v>
      </c>
    </row>
    <row r="15" spans="1:19">
      <c r="B15" s="156"/>
      <c r="C15" s="157"/>
      <c r="D15" s="157"/>
      <c r="E15" s="157"/>
      <c r="F15" s="157"/>
      <c r="O15" s="133"/>
      <c r="Q15" s="133"/>
      <c r="S15" s="133"/>
    </row>
    <row r="16" spans="1:19">
      <c r="C16" s="157"/>
      <c r="D16" s="157"/>
      <c r="E16" s="157"/>
      <c r="F16" s="157"/>
      <c r="H16" s="5" t="s">
        <v>926</v>
      </c>
      <c r="I16" s="562">
        <f>I7-I13</f>
        <v>73624278.378225148</v>
      </c>
      <c r="K16" s="5" t="s">
        <v>926</v>
      </c>
      <c r="L16" s="562">
        <f>L7-L13</f>
        <v>76081849.913884223</v>
      </c>
      <c r="N16" s="560"/>
      <c r="O16" s="1"/>
      <c r="Q16" s="1"/>
      <c r="S16" s="1"/>
    </row>
    <row r="17" spans="2:19" ht="15.6">
      <c r="C17" s="158"/>
      <c r="D17" s="158"/>
      <c r="E17" s="158"/>
      <c r="F17" s="158"/>
      <c r="H17" s="5" t="s">
        <v>927</v>
      </c>
      <c r="I17" s="562">
        <f>I6-I10</f>
        <v>103830206.15888035</v>
      </c>
      <c r="J17" s="8"/>
      <c r="K17" s="5" t="s">
        <v>927</v>
      </c>
      <c r="L17" s="562">
        <f>L6-L10</f>
        <v>106287777.69453943</v>
      </c>
      <c r="M17" s="8"/>
      <c r="N17" s="8"/>
      <c r="O17" s="1"/>
      <c r="Q17" s="1"/>
      <c r="S17" s="1"/>
    </row>
    <row r="18" spans="2:19" ht="15.6">
      <c r="B18" s="154"/>
      <c r="C18" s="159"/>
      <c r="D18" s="159"/>
      <c r="E18" s="159"/>
      <c r="F18" s="159"/>
      <c r="I18" s="565"/>
      <c r="J18" s="8"/>
      <c r="K18" s="23"/>
      <c r="L18" s="565"/>
      <c r="M18" s="8"/>
      <c r="N18" s="53"/>
      <c r="O18" s="76"/>
    </row>
    <row r="19" spans="2:19" ht="15.6">
      <c r="H19" s="22" t="s">
        <v>1514</v>
      </c>
      <c r="I19" s="566">
        <v>92498337.093247235</v>
      </c>
      <c r="J19" s="8"/>
      <c r="K19" s="317"/>
      <c r="L19" s="566">
        <v>92498337.093247235</v>
      </c>
      <c r="M19" s="8"/>
      <c r="O19" s="77"/>
    </row>
    <row r="20" spans="2:19" ht="15.6">
      <c r="H20" s="23"/>
      <c r="I20" s="566">
        <v>135511243.96278876</v>
      </c>
      <c r="J20" s="8"/>
      <c r="K20" s="22"/>
      <c r="L20" s="566">
        <v>135511243.96278876</v>
      </c>
      <c r="M20" s="8"/>
      <c r="N20" s="53"/>
      <c r="O20" s="56"/>
    </row>
    <row r="21" spans="2:19" ht="15.6">
      <c r="H21" s="22" t="s">
        <v>961</v>
      </c>
      <c r="I21" s="8"/>
      <c r="J21" s="8"/>
      <c r="K21" s="22"/>
      <c r="L21" s="563">
        <f>L13</f>
        <v>429997723.05630821</v>
      </c>
      <c r="M21" s="8"/>
      <c r="N21" s="160"/>
      <c r="O21" s="106"/>
      <c r="Q21" s="7"/>
    </row>
    <row r="22" spans="2:19" ht="15.6">
      <c r="H22" s="22" t="s">
        <v>962</v>
      </c>
      <c r="I22" s="8"/>
      <c r="J22" s="8"/>
      <c r="K22" s="23"/>
      <c r="L22" s="561">
        <f>L21</f>
        <v>429997723.05630821</v>
      </c>
      <c r="M22" s="8"/>
      <c r="N22" s="160"/>
      <c r="O22" s="604"/>
      <c r="Q22" s="7"/>
    </row>
    <row r="23" spans="2:19" ht="15.6">
      <c r="H23" s="22" t="s">
        <v>963</v>
      </c>
      <c r="I23" s="9"/>
      <c r="J23" s="8"/>
      <c r="K23" s="24"/>
      <c r="M23" s="8"/>
      <c r="N23" s="53"/>
      <c r="O23" s="106"/>
    </row>
    <row r="24" spans="2:19">
      <c r="H24" s="23"/>
      <c r="K24" s="25"/>
      <c r="L24" s="563">
        <f>L21</f>
        <v>429997723.05630821</v>
      </c>
      <c r="N24" s="160"/>
      <c r="O24" s="1"/>
    </row>
    <row r="25" spans="2:19">
      <c r="H25" s="24" t="s">
        <v>964</v>
      </c>
      <c r="K25" s="25"/>
      <c r="L25" s="561">
        <f>L24</f>
        <v>429997723.05630821</v>
      </c>
      <c r="N25" s="160"/>
      <c r="O25" s="1"/>
    </row>
    <row r="26" spans="2:19">
      <c r="O26" s="1"/>
    </row>
    <row r="27" spans="2:19">
      <c r="I27" s="56"/>
      <c r="N27" s="53"/>
      <c r="O27" s="1"/>
    </row>
    <row r="28" spans="2:19">
      <c r="I28" s="56"/>
      <c r="L28" s="7"/>
      <c r="N28" s="56"/>
      <c r="O28" s="1"/>
    </row>
    <row r="29" spans="2:19">
      <c r="I29" s="56"/>
    </row>
    <row r="30" spans="2:19">
      <c r="I30" s="56"/>
    </row>
    <row r="32" spans="2:19">
      <c r="I32" s="7"/>
    </row>
    <row r="35" spans="14:19">
      <c r="S35" s="7"/>
    </row>
    <row r="39" spans="14:19">
      <c r="N39" s="160"/>
    </row>
    <row r="40" spans="14:19">
      <c r="N40" s="160"/>
    </row>
    <row r="41" spans="14:19">
      <c r="N41" s="160"/>
    </row>
    <row r="42" spans="14:19">
      <c r="N42" s="160"/>
    </row>
    <row r="43" spans="14:19">
      <c r="N43" s="160"/>
    </row>
    <row r="44" spans="14:19">
      <c r="N44" s="160"/>
    </row>
    <row r="45" spans="14:19">
      <c r="N45" s="160"/>
    </row>
    <row r="46" spans="14:19">
      <c r="N46" s="160"/>
    </row>
    <row r="47" spans="14:19">
      <c r="N47" s="160"/>
    </row>
    <row r="48" spans="14:19">
      <c r="N48" s="160"/>
    </row>
  </sheetData>
  <pageMargins left="0.28999999999999998" right="0.81" top="1" bottom="1" header="0.5" footer="0.5"/>
  <pageSetup paperSize="9" scale="98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28"/>
  <sheetViews>
    <sheetView topLeftCell="A16" workbookViewId="0">
      <selection activeCell="D34" sqref="D34"/>
    </sheetView>
  </sheetViews>
  <sheetFormatPr defaultRowHeight="13.2"/>
  <cols>
    <col min="1" max="1" width="32.44140625" style="560" customWidth="1"/>
    <col min="2" max="3" width="15.5546875" bestFit="1" customWidth="1"/>
    <col min="4" max="4" width="19.6640625" style="560" customWidth="1"/>
    <col min="5" max="5" width="20" style="560" customWidth="1"/>
    <col min="6" max="6" width="20.5546875" customWidth="1"/>
    <col min="7" max="7" width="16.5546875" bestFit="1" customWidth="1"/>
  </cols>
  <sheetData>
    <row r="2" spans="1:7" ht="26.4">
      <c r="C2" s="597" t="s">
        <v>2804</v>
      </c>
      <c r="D2" s="600" t="s">
        <v>2805</v>
      </c>
      <c r="E2" s="601" t="s">
        <v>2809</v>
      </c>
      <c r="F2" s="600" t="s">
        <v>2805</v>
      </c>
    </row>
    <row r="3" spans="1:7">
      <c r="A3" s="576"/>
      <c r="C3" s="606">
        <v>43831</v>
      </c>
      <c r="D3" s="606"/>
      <c r="E3" s="606"/>
      <c r="F3" s="598">
        <v>43862</v>
      </c>
      <c r="G3" s="599" t="s">
        <v>2803</v>
      </c>
    </row>
    <row r="4" spans="1:7" s="560" customFormat="1" ht="13.8" thickBot="1">
      <c r="A4" s="576"/>
      <c r="C4" s="574"/>
      <c r="D4" s="574"/>
      <c r="E4" s="577"/>
      <c r="F4" s="574"/>
      <c r="G4" s="575"/>
    </row>
    <row r="5" spans="1:7">
      <c r="A5" s="591" t="s">
        <v>2806</v>
      </c>
      <c r="B5" s="592">
        <v>174969</v>
      </c>
      <c r="C5" s="583">
        <v>123498906.29999995</v>
      </c>
      <c r="D5" s="583">
        <v>502328261.11000001</v>
      </c>
      <c r="E5" s="589">
        <v>5712759.6599999899</v>
      </c>
      <c r="F5" s="583">
        <v>503017523.3931374</v>
      </c>
      <c r="G5" s="585">
        <f>F5-D5</f>
        <v>689262.28313738108</v>
      </c>
    </row>
    <row r="6" spans="1:7" ht="13.8" thickBot="1">
      <c r="A6" s="593" t="s">
        <v>2808</v>
      </c>
      <c r="B6" s="594">
        <v>522041</v>
      </c>
      <c r="C6" s="586">
        <v>-137881288.11000001</v>
      </c>
      <c r="D6" s="586">
        <v>-502328261.11000001</v>
      </c>
      <c r="E6" s="587">
        <v>0</v>
      </c>
      <c r="F6" s="586">
        <v>-503017523.3931374</v>
      </c>
      <c r="G6" s="588">
        <f t="shared" ref="G6:G12" si="0">F6-D6</f>
        <v>-689262.28313738108</v>
      </c>
    </row>
    <row r="7" spans="1:7" ht="13.8" thickBot="1">
      <c r="A7" s="580"/>
      <c r="B7" s="579"/>
      <c r="C7" s="56"/>
      <c r="D7" s="56"/>
      <c r="E7" s="578"/>
      <c r="F7" s="56"/>
      <c r="G7" s="389"/>
    </row>
    <row r="8" spans="1:7">
      <c r="A8" s="595" t="s">
        <v>2813</v>
      </c>
      <c r="B8" s="592" t="s">
        <v>2814</v>
      </c>
      <c r="C8" s="583">
        <v>-1327096.3799999999</v>
      </c>
      <c r="D8" s="583">
        <v>384542114.47000003</v>
      </c>
      <c r="E8" s="589">
        <v>-352984673.65999997</v>
      </c>
      <c r="F8" s="583">
        <v>385769693.36568111</v>
      </c>
      <c r="G8" s="585">
        <f t="shared" si="0"/>
        <v>1227578.8956810832</v>
      </c>
    </row>
    <row r="9" spans="1:7">
      <c r="A9" s="596" t="s">
        <v>2807</v>
      </c>
      <c r="B9" s="597">
        <v>174969</v>
      </c>
      <c r="C9" s="581">
        <v>123498906.29999995</v>
      </c>
      <c r="D9" s="581">
        <v>-384542114.46999997</v>
      </c>
      <c r="E9" s="582" t="s">
        <v>2812</v>
      </c>
      <c r="F9" s="581">
        <v>-385769693.36568111</v>
      </c>
      <c r="G9" s="590">
        <f>F9-D9</f>
        <v>-1227578.8956811428</v>
      </c>
    </row>
    <row r="10" spans="1:7" ht="13.8" thickBot="1">
      <c r="A10" s="580"/>
      <c r="B10" s="579"/>
      <c r="C10" s="56"/>
      <c r="D10" s="56"/>
      <c r="E10" s="578"/>
      <c r="F10" s="56"/>
      <c r="G10" s="389"/>
    </row>
    <row r="11" spans="1:7">
      <c r="A11" s="595" t="s">
        <v>2810</v>
      </c>
      <c r="B11" s="592">
        <v>522041</v>
      </c>
      <c r="C11" s="583">
        <f>C6</f>
        <v>-137881288.11000001</v>
      </c>
      <c r="D11" s="583">
        <v>414748042.25999999</v>
      </c>
      <c r="E11" s="584">
        <v>0</v>
      </c>
      <c r="F11" s="583">
        <v>415975621.14633632</v>
      </c>
      <c r="G11" s="585">
        <f t="shared" si="0"/>
        <v>1227578.8863363266</v>
      </c>
    </row>
    <row r="12" spans="1:7" ht="13.8" thickBot="1">
      <c r="A12" s="593" t="s">
        <v>2811</v>
      </c>
      <c r="B12" s="594">
        <v>705119</v>
      </c>
      <c r="C12" s="586">
        <v>-136906243.96000001</v>
      </c>
      <c r="D12" s="586">
        <v>-414748042.25999999</v>
      </c>
      <c r="E12" s="587">
        <v>412957887.57999998</v>
      </c>
      <c r="F12" s="586">
        <v>-415975621.14633632</v>
      </c>
      <c r="G12" s="588">
        <f t="shared" si="0"/>
        <v>-1227578.8863363266</v>
      </c>
    </row>
    <row r="13" spans="1:7">
      <c r="A13" s="576"/>
      <c r="C13" s="56"/>
      <c r="D13" s="56"/>
      <c r="F13" s="56"/>
    </row>
    <row r="14" spans="1:7">
      <c r="A14" s="576"/>
      <c r="C14" s="56"/>
      <c r="D14" s="56"/>
    </row>
    <row r="15" spans="1:7">
      <c r="A15" s="576"/>
    </row>
    <row r="16" spans="1:7" ht="26.4">
      <c r="B16" s="560"/>
      <c r="C16" s="597" t="s">
        <v>2804</v>
      </c>
      <c r="D16" s="600" t="s">
        <v>2805</v>
      </c>
      <c r="E16" s="601" t="s">
        <v>2809</v>
      </c>
      <c r="F16" s="600" t="s">
        <v>2805</v>
      </c>
      <c r="G16" s="560"/>
    </row>
    <row r="17" spans="1:7">
      <c r="A17" s="576"/>
      <c r="B17" s="560"/>
      <c r="C17" s="606">
        <v>43862</v>
      </c>
      <c r="D17" s="606"/>
      <c r="E17" s="606"/>
      <c r="F17" s="602">
        <v>43891</v>
      </c>
      <c r="G17" s="599" t="s">
        <v>2803</v>
      </c>
    </row>
    <row r="18" spans="1:7" ht="13.8" thickBot="1">
      <c r="A18" s="576"/>
      <c r="B18" s="560"/>
      <c r="C18" s="574"/>
      <c r="D18" s="574"/>
      <c r="E18" s="577"/>
      <c r="F18" s="574"/>
      <c r="G18" s="575"/>
    </row>
    <row r="19" spans="1:7" ht="13.8" thickBot="1">
      <c r="A19" s="591" t="s">
        <v>2806</v>
      </c>
      <c r="B19" s="592">
        <v>174969</v>
      </c>
      <c r="C19" s="583">
        <v>122960589.69999987</v>
      </c>
      <c r="D19" s="583">
        <f>F5</f>
        <v>503017523.3931374</v>
      </c>
      <c r="E19" s="589">
        <v>5712759.6599999899</v>
      </c>
      <c r="F19" s="583">
        <f>'Entries revised '!I6</f>
        <v>505085745.86121249</v>
      </c>
      <c r="G19" s="585">
        <f>F19-D19</f>
        <v>2068222.4680750966</v>
      </c>
    </row>
    <row r="20" spans="1:7" ht="13.8" thickBot="1">
      <c r="A20" s="593" t="s">
        <v>2808</v>
      </c>
      <c r="B20" s="594">
        <v>522041</v>
      </c>
      <c r="C20" s="586">
        <v>-87041902.250000298</v>
      </c>
      <c r="D20" s="583">
        <f>F6</f>
        <v>-503017523.3931374</v>
      </c>
      <c r="E20" s="587">
        <v>0</v>
      </c>
      <c r="F20" s="586">
        <f>-'Entries revised '!I7</f>
        <v>-505085745.86121249</v>
      </c>
      <c r="G20" s="588">
        <f t="shared" ref="G20" si="1">F20-D20</f>
        <v>-2068222.4680750966</v>
      </c>
    </row>
    <row r="21" spans="1:7" ht="13.8" thickBot="1">
      <c r="A21" s="580"/>
      <c r="B21" s="579"/>
      <c r="C21" s="56"/>
      <c r="D21" s="56"/>
      <c r="E21" s="578"/>
      <c r="F21" s="56"/>
      <c r="G21" s="389"/>
    </row>
    <row r="22" spans="1:7" ht="13.8" thickBot="1">
      <c r="A22" s="595" t="s">
        <v>2813</v>
      </c>
      <c r="B22" s="592" t="s">
        <v>2814</v>
      </c>
      <c r="C22" s="583">
        <f>-628386.340000272+32883550.78</f>
        <v>32255164.439999729</v>
      </c>
      <c r="D22" s="583">
        <f>F8</f>
        <v>385769693.36568111</v>
      </c>
      <c r="E22" s="589">
        <v>-352984673.65999997</v>
      </c>
      <c r="F22" s="583">
        <f>'Entries revised '!I9</f>
        <v>401255539.70233214</v>
      </c>
      <c r="G22" s="585">
        <f>F22-D22</f>
        <v>15485846.336651027</v>
      </c>
    </row>
    <row r="23" spans="1:7">
      <c r="A23" s="596" t="s">
        <v>2807</v>
      </c>
      <c r="B23" s="597">
        <v>174969</v>
      </c>
      <c r="C23" s="581">
        <f>C19</f>
        <v>122960589.69999987</v>
      </c>
      <c r="D23" s="583">
        <f>F9</f>
        <v>-385769693.36568111</v>
      </c>
      <c r="E23" s="582" t="s">
        <v>2812</v>
      </c>
      <c r="F23" s="581">
        <f>-'Entries revised '!I10</f>
        <v>-401255539.70233214</v>
      </c>
      <c r="G23" s="590">
        <f>F23-D23</f>
        <v>-15485846.336651027</v>
      </c>
    </row>
    <row r="24" spans="1:7" ht="13.8" thickBot="1">
      <c r="A24" s="580"/>
      <c r="B24" s="579"/>
      <c r="C24" s="56"/>
      <c r="D24" s="56"/>
      <c r="E24" s="578"/>
      <c r="F24" s="56"/>
      <c r="G24" s="389"/>
    </row>
    <row r="25" spans="1:7" ht="13.8" thickBot="1">
      <c r="A25" s="595" t="s">
        <v>2810</v>
      </c>
      <c r="B25" s="592">
        <v>522041</v>
      </c>
      <c r="C25" s="583">
        <f>C20</f>
        <v>-87041902.250000298</v>
      </c>
      <c r="D25" s="583">
        <f>F11</f>
        <v>415975621.14633632</v>
      </c>
      <c r="E25" s="584">
        <v>0</v>
      </c>
      <c r="F25" s="583">
        <f>'Entries revised '!I13</f>
        <v>431461467.48298734</v>
      </c>
      <c r="G25" s="585">
        <f t="shared" ref="G25:G26" si="2">F25-D25</f>
        <v>15485846.336651027</v>
      </c>
    </row>
    <row r="26" spans="1:7" ht="13.8" thickBot="1">
      <c r="A26" s="593" t="s">
        <v>2811</v>
      </c>
      <c r="B26" s="594">
        <v>705119</v>
      </c>
      <c r="C26" s="586">
        <v>-260010701.99000001</v>
      </c>
      <c r="D26" s="583">
        <f>F12</f>
        <v>-415975621.14633632</v>
      </c>
      <c r="E26" s="587">
        <v>412957887.57999998</v>
      </c>
      <c r="F26" s="586">
        <f>-'Entries revised '!I14</f>
        <v>-431461467.48298734</v>
      </c>
      <c r="G26" s="588">
        <f t="shared" si="2"/>
        <v>-15485846.336651027</v>
      </c>
    </row>
    <row r="28" spans="1:7">
      <c r="C28" s="560"/>
    </row>
  </sheetData>
  <mergeCells count="2">
    <mergeCell ref="C3:E3"/>
    <mergeCell ref="C17:E17"/>
  </mergeCells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EFABDC"/>
    <pageSetUpPr fitToPage="1"/>
  </sheetPr>
  <dimension ref="A1:AI3799"/>
  <sheetViews>
    <sheetView showGridLines="0" topLeftCell="N3760" zoomScaleNormal="100" workbookViewId="0">
      <selection activeCell="X37" sqref="X37:Y3788"/>
    </sheetView>
  </sheetViews>
  <sheetFormatPr defaultColWidth="9.109375" defaultRowHeight="10.199999999999999"/>
  <cols>
    <col min="1" max="1" width="9.109375" style="63"/>
    <col min="2" max="2" width="7.6640625" style="63" bestFit="1" customWidth="1"/>
    <col min="3" max="3" width="15.6640625" style="63" customWidth="1"/>
    <col min="4" max="4" width="10.6640625" style="63" bestFit="1" customWidth="1"/>
    <col min="5" max="5" width="10.109375" style="63" customWidth="1"/>
    <col min="6" max="6" width="25" style="63" customWidth="1"/>
    <col min="7" max="7" width="5.6640625" style="63" customWidth="1"/>
    <col min="8" max="8" width="19" style="63" customWidth="1"/>
    <col min="9" max="9" width="13.5546875" style="63" customWidth="1"/>
    <col min="10" max="11" width="10.33203125" style="64" customWidth="1"/>
    <col min="12" max="12" width="12.5546875" style="64" customWidth="1"/>
    <col min="13" max="13" width="11.109375" style="64" customWidth="1"/>
    <col min="14" max="14" width="13" style="64" customWidth="1"/>
    <col min="15" max="15" width="15.5546875" style="325" customWidth="1"/>
    <col min="16" max="16" width="13.6640625" style="63" customWidth="1"/>
    <col min="17" max="17" width="11" style="63" customWidth="1"/>
    <col min="18" max="18" width="11.6640625" style="64" customWidth="1"/>
    <col min="19" max="20" width="14.6640625" style="64" customWidth="1"/>
    <col min="21" max="21" width="19" style="64" customWidth="1"/>
    <col min="22" max="22" width="15.6640625" style="64" customWidth="1"/>
    <col min="23" max="23" width="13.5546875" style="64" customWidth="1"/>
    <col min="24" max="24" width="21.109375" style="64" customWidth="1"/>
    <col min="25" max="25" width="26.109375" style="64" customWidth="1"/>
    <col min="26" max="26" width="13" style="64" customWidth="1"/>
    <col min="27" max="27" width="15.6640625" style="64" customWidth="1"/>
    <col min="28" max="28" width="15.44140625" style="65" customWidth="1"/>
    <col min="29" max="29" width="9.88671875" style="142" bestFit="1" customWidth="1"/>
    <col min="30" max="30" width="13.6640625" style="142" customWidth="1"/>
    <col min="31" max="16384" width="9.109375" style="63"/>
  </cols>
  <sheetData>
    <row r="1" spans="3:30"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319"/>
      <c r="T1" s="13"/>
      <c r="U1" s="13"/>
      <c r="V1" s="13"/>
      <c r="W1" s="13"/>
      <c r="X1" s="13"/>
      <c r="Y1" s="13"/>
      <c r="Z1" s="13"/>
      <c r="AA1" s="13"/>
      <c r="AB1" s="14"/>
      <c r="AC1" s="17"/>
      <c r="AD1" s="17"/>
    </row>
    <row r="2" spans="3:30">
      <c r="C2" s="13"/>
      <c r="D2" s="13"/>
      <c r="E2" s="13"/>
      <c r="F2" s="13"/>
      <c r="G2" s="13"/>
      <c r="H2" s="41" t="s">
        <v>972</v>
      </c>
      <c r="I2" s="10"/>
      <c r="J2" s="11">
        <v>180</v>
      </c>
      <c r="K2" s="12"/>
      <c r="L2" s="13"/>
      <c r="M2" s="13"/>
      <c r="N2" s="13"/>
      <c r="O2" s="319"/>
      <c r="P2" s="13"/>
      <c r="Q2" s="167"/>
      <c r="S2" s="13"/>
      <c r="T2" s="13"/>
      <c r="U2" s="13"/>
      <c r="V2" s="13"/>
      <c r="W2" s="13"/>
      <c r="X2" s="13"/>
      <c r="Y2" s="13"/>
      <c r="Z2" s="13"/>
      <c r="AA2" s="13"/>
      <c r="AB2" s="14"/>
      <c r="AC2" s="17"/>
      <c r="AD2" s="17"/>
    </row>
    <row r="3" spans="3:30">
      <c r="C3" s="13"/>
      <c r="D3" s="13"/>
      <c r="E3" s="13"/>
      <c r="F3" s="13"/>
      <c r="G3" s="13"/>
      <c r="H3" s="41" t="s">
        <v>966</v>
      </c>
      <c r="I3" s="13"/>
      <c r="J3" s="11">
        <v>180</v>
      </c>
      <c r="K3" s="12"/>
      <c r="L3" s="13"/>
      <c r="M3" s="13"/>
      <c r="N3" s="13"/>
      <c r="O3" s="319"/>
      <c r="P3" s="166"/>
      <c r="Q3" s="161" t="s">
        <v>13</v>
      </c>
      <c r="S3" s="13"/>
      <c r="T3" s="13"/>
      <c r="U3" s="13"/>
      <c r="V3" s="13"/>
      <c r="W3" s="13"/>
      <c r="X3" s="13"/>
      <c r="Y3" s="13"/>
      <c r="Z3" s="13"/>
      <c r="AA3" s="13"/>
      <c r="AB3" s="14"/>
      <c r="AC3" s="17"/>
      <c r="AD3" s="17"/>
    </row>
    <row r="4" spans="3:30"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 t="s">
        <v>2674</v>
      </c>
      <c r="O4" s="320" t="s">
        <v>1331</v>
      </c>
      <c r="P4" s="162" t="s">
        <v>1697</v>
      </c>
      <c r="Q4" s="163">
        <v>8.6499999999999994E-2</v>
      </c>
      <c r="R4" s="170"/>
      <c r="T4" s="494"/>
      <c r="U4" s="169"/>
      <c r="Y4" s="13"/>
      <c r="Z4" s="13"/>
      <c r="AA4" s="13"/>
      <c r="AB4" s="14"/>
      <c r="AC4" s="17"/>
      <c r="AD4" s="17"/>
    </row>
    <row r="5" spans="3:30">
      <c r="C5" s="13"/>
      <c r="D5" s="13"/>
      <c r="E5" s="13"/>
      <c r="F5" s="13"/>
      <c r="G5" s="13"/>
      <c r="H5" s="41" t="s">
        <v>967</v>
      </c>
      <c r="I5" s="13"/>
      <c r="J5" s="11">
        <v>60</v>
      </c>
      <c r="K5" s="13"/>
      <c r="L5" s="13"/>
      <c r="M5" s="13"/>
      <c r="N5" s="13" t="s">
        <v>2675</v>
      </c>
      <c r="O5" s="320" t="s">
        <v>1334</v>
      </c>
      <c r="P5" s="165">
        <v>40456</v>
      </c>
      <c r="Q5" s="163">
        <v>7.6499999999999999E-2</v>
      </c>
      <c r="R5" s="170"/>
      <c r="T5" s="494"/>
      <c r="U5" s="169"/>
      <c r="Y5" s="13"/>
      <c r="Z5" s="13"/>
      <c r="AA5" s="13"/>
      <c r="AB5" s="14"/>
      <c r="AC5" s="17"/>
      <c r="AD5" s="17"/>
    </row>
    <row r="6" spans="3:30">
      <c r="C6" s="13"/>
      <c r="D6" s="13"/>
      <c r="E6" s="13"/>
      <c r="F6" s="13"/>
      <c r="G6" s="13"/>
      <c r="H6" s="41" t="s">
        <v>968</v>
      </c>
      <c r="I6" s="13"/>
      <c r="J6" s="11">
        <v>60</v>
      </c>
      <c r="K6" s="13"/>
      <c r="L6" s="13"/>
      <c r="M6" s="13"/>
      <c r="N6" s="13" t="s">
        <v>2676</v>
      </c>
      <c r="O6" s="320" t="s">
        <v>1335</v>
      </c>
      <c r="P6" s="165">
        <v>40644</v>
      </c>
      <c r="Q6" s="163">
        <v>8.1500000000000003E-2</v>
      </c>
      <c r="R6" s="170"/>
      <c r="T6" s="494"/>
      <c r="U6" s="169"/>
      <c r="Y6" s="13"/>
      <c r="Z6" s="13"/>
      <c r="AA6" s="13"/>
      <c r="AB6" s="14"/>
      <c r="AC6" s="17"/>
      <c r="AD6" s="17"/>
    </row>
    <row r="7" spans="3:30">
      <c r="C7" s="13"/>
      <c r="D7" s="13"/>
      <c r="E7" s="13"/>
      <c r="F7" s="13"/>
      <c r="G7" s="13"/>
      <c r="H7" s="13"/>
      <c r="I7" s="13"/>
      <c r="J7" s="13"/>
      <c r="N7" s="13" t="s">
        <v>2677</v>
      </c>
      <c r="O7" s="320" t="s">
        <v>1336</v>
      </c>
      <c r="P7" s="165">
        <v>40996</v>
      </c>
      <c r="Q7" s="163">
        <v>7.6499999999999999E-2</v>
      </c>
      <c r="R7" s="170"/>
      <c r="T7" s="494"/>
      <c r="U7" s="169"/>
      <c r="Y7" s="13"/>
      <c r="Z7" s="13"/>
      <c r="AA7" s="13"/>
      <c r="AB7" s="14"/>
      <c r="AC7" s="17"/>
      <c r="AD7" s="17"/>
    </row>
    <row r="8" spans="3:30">
      <c r="C8" s="13"/>
      <c r="D8" s="13"/>
      <c r="E8" s="13"/>
      <c r="F8" s="13"/>
      <c r="G8" s="13"/>
      <c r="H8" s="13"/>
      <c r="I8" s="13"/>
      <c r="J8" s="13"/>
      <c r="N8" s="13" t="s">
        <v>2678</v>
      </c>
      <c r="O8" s="321" t="s">
        <v>1779</v>
      </c>
      <c r="P8" s="165">
        <v>41450</v>
      </c>
      <c r="Q8" s="164">
        <v>7.3999999999999996E-2</v>
      </c>
      <c r="R8" s="170"/>
      <c r="T8" s="494"/>
      <c r="U8" s="169"/>
      <c r="X8" s="332"/>
      <c r="Y8" s="13"/>
      <c r="Z8" s="13"/>
      <c r="AA8" s="13"/>
      <c r="AB8" s="14"/>
      <c r="AC8" s="17"/>
      <c r="AD8" s="17"/>
    </row>
    <row r="9" spans="3:30">
      <c r="C9" s="13"/>
      <c r="D9" s="13"/>
      <c r="E9" s="13"/>
      <c r="F9" s="13"/>
      <c r="G9" s="13"/>
      <c r="H9" s="13"/>
      <c r="I9" s="13"/>
      <c r="J9" s="13"/>
      <c r="N9" s="13" t="s">
        <v>2679</v>
      </c>
      <c r="O9" s="321" t="s">
        <v>2611</v>
      </c>
      <c r="P9" s="165">
        <v>42349</v>
      </c>
      <c r="Q9" s="164">
        <v>7.1499999999999994E-2</v>
      </c>
      <c r="R9" s="170"/>
      <c r="T9" s="495"/>
      <c r="U9" s="169"/>
      <c r="Y9" s="13"/>
      <c r="Z9" s="13"/>
      <c r="AA9" s="13"/>
      <c r="AB9" s="14"/>
      <c r="AC9" s="17"/>
      <c r="AD9" s="17"/>
    </row>
    <row r="10" spans="3:30">
      <c r="C10" s="13"/>
      <c r="D10" s="13"/>
      <c r="E10" s="13"/>
      <c r="F10" s="13"/>
      <c r="G10" s="13"/>
      <c r="H10" s="13"/>
      <c r="I10" s="13"/>
      <c r="J10" s="13"/>
      <c r="N10" s="13" t="s">
        <v>2680</v>
      </c>
      <c r="O10" s="321" t="s">
        <v>2672</v>
      </c>
      <c r="P10" s="165">
        <v>42590</v>
      </c>
      <c r="Q10" s="164">
        <v>6.7500000000000004E-2</v>
      </c>
      <c r="R10" s="13"/>
      <c r="S10" s="13"/>
      <c r="T10" s="493"/>
      <c r="U10" s="13"/>
      <c r="V10" s="13"/>
      <c r="W10" s="13"/>
      <c r="X10" s="13"/>
      <c r="Y10" s="13"/>
      <c r="Z10" s="13"/>
      <c r="AA10" s="13"/>
      <c r="AB10" s="14"/>
      <c r="AC10" s="17"/>
      <c r="AD10" s="17"/>
    </row>
    <row r="11" spans="3:30">
      <c r="C11" s="13"/>
      <c r="D11" s="13"/>
      <c r="E11" s="13"/>
      <c r="F11" s="13"/>
      <c r="G11" s="13"/>
      <c r="H11" s="13"/>
      <c r="I11" s="13"/>
      <c r="J11" s="13"/>
      <c r="N11" s="13"/>
      <c r="O11" s="321" t="s">
        <v>2732</v>
      </c>
      <c r="P11" s="534">
        <v>42996</v>
      </c>
      <c r="Q11" s="535">
        <v>6.25E-2</v>
      </c>
      <c r="R11" s="13"/>
      <c r="S11" s="13"/>
      <c r="T11" s="169"/>
      <c r="U11" s="13"/>
      <c r="V11" s="13"/>
      <c r="W11" s="13"/>
      <c r="X11" s="13"/>
      <c r="Y11" s="13"/>
      <c r="Z11" s="13"/>
      <c r="AA11" s="13"/>
      <c r="AB11" s="14"/>
      <c r="AC11" s="17"/>
      <c r="AD11" s="17"/>
    </row>
    <row r="12" spans="3:30" s="521" customFormat="1">
      <c r="C12" s="13"/>
      <c r="D12" s="13"/>
      <c r="E12" s="13"/>
      <c r="F12" s="13"/>
      <c r="G12" s="13"/>
      <c r="H12" s="13"/>
      <c r="I12" s="13"/>
      <c r="J12" s="13"/>
      <c r="K12" s="64"/>
      <c r="L12" s="64"/>
      <c r="M12" s="64"/>
      <c r="N12" s="13"/>
      <c r="O12" s="321" t="s">
        <v>2797</v>
      </c>
      <c r="P12" s="534">
        <v>43700</v>
      </c>
      <c r="Q12" s="535">
        <v>6.0999999999999999E-2</v>
      </c>
      <c r="R12" s="13"/>
      <c r="S12" s="13"/>
      <c r="T12" s="169"/>
      <c r="U12" s="13"/>
      <c r="V12" s="13"/>
      <c r="W12" s="13"/>
      <c r="X12" s="13"/>
      <c r="Y12" s="13"/>
      <c r="Z12" s="13"/>
      <c r="AA12" s="13"/>
      <c r="AB12" s="14"/>
      <c r="AC12" s="17"/>
      <c r="AD12" s="17"/>
    </row>
    <row r="13" spans="3:30">
      <c r="C13" s="13"/>
      <c r="D13" s="13"/>
      <c r="E13" s="13"/>
      <c r="F13" s="13"/>
      <c r="G13" s="13"/>
      <c r="H13" s="13"/>
      <c r="I13" s="13"/>
      <c r="J13" s="13"/>
      <c r="N13" s="171"/>
      <c r="O13" s="321" t="s">
        <v>2815</v>
      </c>
      <c r="P13" s="534">
        <v>43909</v>
      </c>
      <c r="Q13" s="535">
        <v>5.6000000000000001E-2</v>
      </c>
      <c r="R13" s="13"/>
      <c r="S13" s="13"/>
      <c r="T13" s="493"/>
      <c r="U13" s="13"/>
      <c r="V13" s="13"/>
      <c r="W13" s="13"/>
      <c r="X13" s="13"/>
      <c r="Y13" s="13"/>
      <c r="Z13" s="13"/>
      <c r="AA13" s="13"/>
      <c r="AB13" s="14"/>
      <c r="AC13" s="17"/>
      <c r="AD13" s="17"/>
    </row>
    <row r="14" spans="3:30" s="545" customFormat="1">
      <c r="C14" s="13"/>
      <c r="D14" s="13"/>
      <c r="E14" s="13"/>
      <c r="F14" s="13"/>
      <c r="G14" s="13"/>
      <c r="H14" s="13"/>
      <c r="I14" s="13"/>
      <c r="J14" s="13"/>
      <c r="K14" s="64"/>
      <c r="L14" s="64"/>
      <c r="M14" s="64"/>
      <c r="N14" s="171"/>
      <c r="O14" s="321" t="s">
        <v>2817</v>
      </c>
      <c r="P14" s="314">
        <v>43948</v>
      </c>
      <c r="Q14" s="315">
        <v>4.8000000000000001E-2</v>
      </c>
      <c r="R14" s="15"/>
      <c r="S14" s="13"/>
      <c r="T14" s="493"/>
      <c r="U14" s="13"/>
      <c r="V14" s="13"/>
      <c r="W14" s="13"/>
      <c r="X14" s="13"/>
      <c r="Y14" s="13"/>
      <c r="Z14" s="13"/>
      <c r="AA14" s="13"/>
      <c r="AB14" s="14"/>
      <c r="AC14" s="17"/>
      <c r="AD14" s="17"/>
    </row>
    <row r="15" spans="3:30">
      <c r="C15" s="13"/>
      <c r="D15" s="13"/>
      <c r="E15" s="13"/>
      <c r="F15" s="13"/>
      <c r="G15" s="13"/>
      <c r="H15" s="13"/>
      <c r="I15" s="13"/>
      <c r="J15" s="13"/>
      <c r="N15" s="171"/>
      <c r="O15" s="322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4"/>
      <c r="AC15" s="17"/>
      <c r="AD15" s="17"/>
    </row>
    <row r="16" spans="3:30"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63"/>
      <c r="O16" s="322"/>
      <c r="P16" s="13"/>
      <c r="Q16" s="173" t="s">
        <v>1329</v>
      </c>
      <c r="R16" s="13"/>
      <c r="S16" s="13"/>
      <c r="T16" s="496"/>
      <c r="U16" s="13"/>
      <c r="V16" s="13"/>
      <c r="W16" s="13"/>
      <c r="X16" s="13"/>
      <c r="Y16" s="13"/>
      <c r="Z16" s="13"/>
      <c r="AA16" s="13"/>
      <c r="AB16" s="14"/>
      <c r="AC16" s="17"/>
      <c r="AD16" s="17"/>
    </row>
    <row r="17" spans="3:32" ht="13.2">
      <c r="C17" s="13"/>
      <c r="D17" s="13"/>
      <c r="E17" s="13"/>
      <c r="F17" s="13"/>
      <c r="G17" s="13"/>
      <c r="H17" s="47" t="s">
        <v>973</v>
      </c>
      <c r="I17" s="532">
        <v>1</v>
      </c>
      <c r="J17" s="13"/>
      <c r="K17" s="13"/>
      <c r="L17" s="13"/>
      <c r="M17" s="13"/>
      <c r="N17" s="13"/>
      <c r="O17" s="322"/>
      <c r="P17" s="13"/>
      <c r="Q17" s="172" t="s">
        <v>1330</v>
      </c>
      <c r="R17" s="13"/>
      <c r="S17" s="13"/>
      <c r="T17" s="13"/>
      <c r="U17" s="13"/>
      <c r="V17" s="13"/>
      <c r="W17" s="13"/>
      <c r="Z17" s="13"/>
      <c r="AA17" s="13"/>
      <c r="AB17" s="14"/>
      <c r="AC17" s="17"/>
      <c r="AD17" s="17"/>
    </row>
    <row r="18" spans="3:32"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322" t="s">
        <v>1333</v>
      </c>
      <c r="P18" s="162" t="s">
        <v>1697</v>
      </c>
      <c r="Q18" s="164">
        <v>0.104</v>
      </c>
      <c r="R18" s="15"/>
      <c r="S18" s="13"/>
      <c r="T18" s="13"/>
      <c r="U18" s="13"/>
      <c r="V18" s="13"/>
      <c r="W18" s="13"/>
      <c r="X18" s="13"/>
      <c r="Y18" s="13"/>
      <c r="Z18" s="13"/>
      <c r="AA18" s="13"/>
      <c r="AB18" s="14"/>
      <c r="AC18" s="17"/>
      <c r="AD18" s="17"/>
    </row>
    <row r="19" spans="3:32">
      <c r="C19" s="13"/>
      <c r="D19" s="13"/>
      <c r="E19" s="13"/>
      <c r="F19" s="13"/>
      <c r="G19" s="13"/>
      <c r="H19" s="13"/>
      <c r="I19" s="168"/>
      <c r="J19" s="13"/>
      <c r="K19" s="13"/>
      <c r="L19" s="13"/>
      <c r="M19" s="13"/>
      <c r="N19" s="13"/>
      <c r="O19" s="322" t="s">
        <v>1332</v>
      </c>
      <c r="P19" s="165">
        <v>40456</v>
      </c>
      <c r="Q19" s="164">
        <v>9.4E-2</v>
      </c>
      <c r="R19" s="15"/>
      <c r="S19" s="13"/>
      <c r="T19" s="496"/>
      <c r="U19" s="13"/>
      <c r="V19" s="13"/>
      <c r="W19" s="13"/>
      <c r="Z19" s="13"/>
      <c r="AA19" s="13"/>
      <c r="AB19" s="14"/>
      <c r="AC19" s="17"/>
      <c r="AD19" s="17"/>
    </row>
    <row r="20" spans="3:32">
      <c r="C20" s="13"/>
      <c r="D20" s="13"/>
      <c r="E20" s="13"/>
      <c r="F20" s="13"/>
      <c r="G20" s="13"/>
      <c r="H20" s="13"/>
      <c r="I20" s="404" t="s">
        <v>2755</v>
      </c>
      <c r="J20" s="405"/>
      <c r="K20" s="404" t="s">
        <v>2756</v>
      </c>
      <c r="L20" s="405"/>
      <c r="M20" s="404" t="s">
        <v>2757</v>
      </c>
      <c r="N20" s="13"/>
      <c r="O20" s="322" t="s">
        <v>1337</v>
      </c>
      <c r="P20" s="165">
        <v>40644</v>
      </c>
      <c r="Q20" s="164">
        <v>9.9000000000000005E-2</v>
      </c>
      <c r="R20" s="15"/>
      <c r="S20" s="13"/>
      <c r="T20" s="13"/>
      <c r="U20" s="13"/>
      <c r="V20" s="13"/>
      <c r="W20" s="13"/>
      <c r="Z20" s="13"/>
      <c r="AA20" s="13"/>
      <c r="AB20" s="14"/>
      <c r="AC20" s="17"/>
      <c r="AD20" s="17"/>
    </row>
    <row r="21" spans="3:32">
      <c r="C21" s="13"/>
      <c r="D21" s="319"/>
      <c r="E21" s="13"/>
      <c r="F21" s="18"/>
      <c r="G21" s="13"/>
      <c r="H21" s="401" t="s">
        <v>974</v>
      </c>
      <c r="I21" s="46">
        <f>W35-X35</f>
        <v>39128381.033316314</v>
      </c>
      <c r="J21" s="340"/>
      <c r="K21" s="402">
        <v>40176912.147825122</v>
      </c>
      <c r="L21" s="13"/>
      <c r="M21" s="403">
        <f>I21-K21</f>
        <v>-1048531.1145088077</v>
      </c>
      <c r="N21" s="13"/>
      <c r="O21" s="322" t="s">
        <v>1338</v>
      </c>
      <c r="P21" s="165">
        <v>40996</v>
      </c>
      <c r="Q21" s="164">
        <v>9.4E-2</v>
      </c>
      <c r="R21" s="15"/>
      <c r="S21" s="13"/>
      <c r="T21" s="496"/>
      <c r="U21" s="13"/>
      <c r="V21" s="13"/>
      <c r="W21" s="13"/>
      <c r="X21" s="13"/>
      <c r="Y21" s="13"/>
      <c r="AA21" s="13"/>
      <c r="AB21" s="14"/>
      <c r="AC21" s="17"/>
      <c r="AD21" s="17"/>
    </row>
    <row r="22" spans="3:32">
      <c r="C22" s="13"/>
      <c r="D22" s="319"/>
      <c r="E22" s="13"/>
      <c r="F22" s="18"/>
      <c r="G22" s="13"/>
      <c r="H22" s="401" t="s">
        <v>975</v>
      </c>
      <c r="I22" s="46">
        <f>I21/I17</f>
        <v>39128381.033316314</v>
      </c>
      <c r="J22" s="340"/>
      <c r="K22" s="402">
        <v>40176912.147825122</v>
      </c>
      <c r="L22" s="13"/>
      <c r="M22" s="403">
        <f>I22-K22</f>
        <v>-1048531.1145088077</v>
      </c>
      <c r="N22" s="13"/>
      <c r="O22" s="321" t="s">
        <v>1780</v>
      </c>
      <c r="P22" s="165">
        <v>41450</v>
      </c>
      <c r="Q22" s="164">
        <v>9.1499999999999998E-2</v>
      </c>
      <c r="R22" s="15"/>
      <c r="S22" s="13"/>
      <c r="T22" s="13"/>
      <c r="U22" s="13"/>
      <c r="V22" s="13"/>
      <c r="W22" s="13"/>
      <c r="X22" s="13"/>
      <c r="Y22" s="507"/>
      <c r="Z22" s="13"/>
      <c r="AA22" s="13"/>
      <c r="AB22" s="14"/>
      <c r="AC22" s="17"/>
      <c r="AD22" s="17"/>
    </row>
    <row r="23" spans="3:32">
      <c r="C23" s="13"/>
      <c r="D23" s="13"/>
      <c r="E23" s="13"/>
      <c r="F23" s="13"/>
      <c r="G23" s="13"/>
      <c r="H23" s="41"/>
      <c r="I23" s="313"/>
      <c r="J23" s="13"/>
      <c r="K23" s="13"/>
      <c r="L23" s="13"/>
      <c r="M23" s="13"/>
      <c r="N23" s="13"/>
      <c r="O23" s="321" t="s">
        <v>2612</v>
      </c>
      <c r="P23" s="165">
        <v>42349</v>
      </c>
      <c r="Q23" s="164">
        <v>8.8999999999999996E-2</v>
      </c>
      <c r="R23" s="15"/>
      <c r="S23" s="13"/>
      <c r="T23" s="13"/>
      <c r="U23" s="13"/>
      <c r="V23" s="13"/>
      <c r="W23" s="13"/>
      <c r="X23" s="13"/>
      <c r="Y23" s="143"/>
      <c r="Z23" s="13"/>
      <c r="AA23" s="13"/>
      <c r="AB23" s="14"/>
      <c r="AC23" s="17"/>
      <c r="AD23" s="17"/>
    </row>
    <row r="24" spans="3:32"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321" t="s">
        <v>2673</v>
      </c>
      <c r="P24" s="165">
        <v>42590</v>
      </c>
      <c r="Q24" s="164">
        <v>8.5000000000000006E-2</v>
      </c>
      <c r="R24" s="15"/>
      <c r="S24" s="13"/>
      <c r="T24" s="13"/>
      <c r="U24" s="13"/>
      <c r="V24" s="13"/>
      <c r="W24" s="13"/>
      <c r="X24" s="13"/>
      <c r="Y24" s="545"/>
      <c r="Z24" s="13"/>
      <c r="AA24" s="13"/>
      <c r="AB24" s="14"/>
      <c r="AC24" s="17"/>
      <c r="AD24" s="17"/>
    </row>
    <row r="25" spans="3:32"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321" t="s">
        <v>2733</v>
      </c>
      <c r="P25" s="534">
        <v>42996</v>
      </c>
      <c r="Q25" s="535">
        <v>0.08</v>
      </c>
      <c r="R25" s="15"/>
      <c r="S25" s="13"/>
      <c r="T25" s="13"/>
      <c r="U25" s="13"/>
      <c r="V25" s="13"/>
      <c r="W25" s="13"/>
      <c r="X25" s="13"/>
      <c r="Y25" s="507"/>
      <c r="Z25" s="13"/>
      <c r="AA25" s="13"/>
      <c r="AB25" s="14"/>
      <c r="AC25" s="17"/>
      <c r="AD25" s="17"/>
    </row>
    <row r="26" spans="3:32" s="521" customFormat="1"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321" t="s">
        <v>2798</v>
      </c>
      <c r="P26" s="534">
        <v>43700</v>
      </c>
      <c r="Q26" s="535">
        <v>0.08</v>
      </c>
      <c r="R26" s="15"/>
      <c r="S26" s="13"/>
      <c r="T26" s="13"/>
      <c r="U26" s="13"/>
      <c r="V26" s="13"/>
      <c r="W26" s="13"/>
      <c r="X26" s="13"/>
      <c r="Y26" s="143"/>
      <c r="Z26" s="13"/>
      <c r="AA26" s="13"/>
      <c r="AB26" s="14"/>
      <c r="AC26" s="17"/>
      <c r="AD26" s="17"/>
    </row>
    <row r="27" spans="3:32"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321" t="s">
        <v>2816</v>
      </c>
      <c r="P27" s="534">
        <v>43909</v>
      </c>
      <c r="Q27" s="535">
        <v>7.4999999999999997E-2</v>
      </c>
      <c r="R27" s="13"/>
      <c r="S27" s="13"/>
      <c r="T27" s="13"/>
      <c r="U27" s="13"/>
      <c r="V27" s="13"/>
      <c r="W27" s="13"/>
      <c r="X27" s="18"/>
      <c r="Y27" s="262"/>
      <c r="Z27" s="13"/>
      <c r="AA27" s="13"/>
      <c r="AB27" s="14"/>
      <c r="AC27" s="17"/>
      <c r="AD27" s="17"/>
    </row>
    <row r="28" spans="3:32" s="545" customFormat="1"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321" t="s">
        <v>2819</v>
      </c>
      <c r="P28" s="314">
        <v>43948</v>
      </c>
      <c r="Q28" s="315">
        <v>6.7000000000000004E-2</v>
      </c>
      <c r="R28" s="13"/>
      <c r="S28" s="13"/>
      <c r="T28" s="13"/>
      <c r="U28" s="13"/>
      <c r="V28" s="13"/>
      <c r="W28" s="13"/>
      <c r="X28" s="18"/>
      <c r="Y28" s="262"/>
      <c r="Z28" s="13"/>
      <c r="AA28" s="13"/>
      <c r="AB28" s="14"/>
      <c r="AC28" s="17"/>
      <c r="AD28" s="17"/>
    </row>
    <row r="29" spans="3:32">
      <c r="C29" s="13"/>
      <c r="D29" s="13"/>
      <c r="E29" s="13"/>
      <c r="F29" s="13"/>
      <c r="G29" s="13"/>
      <c r="H29" s="13"/>
      <c r="I29" s="13"/>
      <c r="J29" s="13"/>
      <c r="K29" s="13"/>
      <c r="L29" s="345"/>
      <c r="M29" s="367"/>
      <c r="N29" s="368"/>
      <c r="O29" s="321"/>
      <c r="P29" s="534"/>
      <c r="Q29" s="603"/>
      <c r="R29" s="368"/>
      <c r="S29" s="368"/>
      <c r="T29" s="368"/>
      <c r="U29" s="368"/>
      <c r="V29" s="368"/>
      <c r="W29" s="368"/>
      <c r="X29" s="368"/>
      <c r="Z29" s="368"/>
      <c r="AA29" s="368"/>
      <c r="AB29" s="14"/>
      <c r="AC29" s="17"/>
      <c r="AD29" s="17"/>
    </row>
    <row r="30" spans="3:32">
      <c r="C30" s="13"/>
      <c r="D30" s="13"/>
      <c r="E30" s="13"/>
      <c r="F30" s="13"/>
      <c r="G30" s="13" t="str">
        <f>IF(H37&lt;$P$5,"A",IF(H37&lt;$P$6,"B",IF(H37&lt;$P$7,"C",IF(H37&lt;$P$8,"D",IF(H37&lt;$P$9,"E",IF(H37&lt;$P$10,"F",IF(H37&lt;$P$11,"G","I")))))))&amp;IF(OR(P37=0,P37&gt;=5%),2,1)</f>
        <v>A1</v>
      </c>
      <c r="H30" s="13"/>
      <c r="I30" s="13"/>
      <c r="J30" s="13"/>
      <c r="K30" s="13"/>
      <c r="L30" s="345"/>
      <c r="M30" s="369"/>
      <c r="N30" s="368"/>
      <c r="O30" s="368"/>
      <c r="P30" s="368"/>
      <c r="Q30" s="368"/>
      <c r="R30" s="368"/>
      <c r="S30" s="368"/>
      <c r="T30" s="368"/>
      <c r="U30" s="368"/>
      <c r="V30" s="368"/>
      <c r="W30" s="368"/>
      <c r="X30" s="368"/>
      <c r="Y30" s="18"/>
      <c r="Z30" s="368"/>
      <c r="AA30" s="368"/>
      <c r="AB30" s="14"/>
      <c r="AC30" s="17"/>
      <c r="AD30" s="17"/>
    </row>
    <row r="31" spans="3:32">
      <c r="C31" s="13"/>
      <c r="D31" s="13"/>
      <c r="E31" s="13"/>
      <c r="F31" s="13"/>
      <c r="G31" s="13"/>
      <c r="H31" s="13"/>
      <c r="I31" s="13"/>
      <c r="J31" s="13"/>
      <c r="K31" s="13"/>
      <c r="L31" s="345"/>
      <c r="M31" s="369"/>
      <c r="N31" s="368"/>
      <c r="O31" s="368"/>
      <c r="P31" s="368"/>
      <c r="Q31" s="368"/>
      <c r="R31" s="368"/>
      <c r="S31" s="368"/>
      <c r="T31" s="368"/>
      <c r="W31" s="374"/>
      <c r="X31" s="13"/>
      <c r="Y31" s="18"/>
      <c r="Z31" s="368"/>
      <c r="AA31" s="368"/>
      <c r="AB31" s="368"/>
      <c r="AC31" s="368"/>
      <c r="AD31" s="14"/>
      <c r="AE31" s="17"/>
      <c r="AF31" s="17"/>
    </row>
    <row r="32" spans="3:32">
      <c r="C32" s="13"/>
      <c r="D32" s="13" t="s">
        <v>1625</v>
      </c>
      <c r="E32" s="15" t="s">
        <v>969</v>
      </c>
      <c r="F32" s="13" t="s">
        <v>1626</v>
      </c>
      <c r="G32" s="13"/>
      <c r="H32" s="13" t="s">
        <v>1627</v>
      </c>
      <c r="I32" s="42" t="s">
        <v>970</v>
      </c>
      <c r="J32" s="13" t="s">
        <v>1628</v>
      </c>
      <c r="K32" s="13"/>
      <c r="L32" s="345" t="s">
        <v>1629</v>
      </c>
      <c r="M32" s="13" t="s">
        <v>953</v>
      </c>
      <c r="N32" s="13" t="s">
        <v>1451</v>
      </c>
      <c r="O32" s="319" t="s">
        <v>1630</v>
      </c>
      <c r="P32" s="13" t="s">
        <v>1631</v>
      </c>
      <c r="Q32" s="13" t="s">
        <v>1632</v>
      </c>
      <c r="R32" s="13" t="s">
        <v>1633</v>
      </c>
      <c r="S32" s="13" t="s">
        <v>1634</v>
      </c>
      <c r="T32" s="13" t="s">
        <v>1635</v>
      </c>
      <c r="U32" s="13" t="s">
        <v>954</v>
      </c>
      <c r="V32" s="13" t="s">
        <v>955</v>
      </c>
      <c r="W32" s="18" t="s">
        <v>1636</v>
      </c>
      <c r="X32" s="13" t="s">
        <v>1637</v>
      </c>
      <c r="Y32" s="13" t="s">
        <v>1785</v>
      </c>
      <c r="Z32" s="13" t="s">
        <v>1639</v>
      </c>
      <c r="AA32" s="18"/>
      <c r="AB32" s="14"/>
      <c r="AC32" s="17"/>
      <c r="AD32" s="17" t="s">
        <v>1776</v>
      </c>
    </row>
    <row r="33" spans="1:35">
      <c r="C33" s="13"/>
      <c r="D33" s="13"/>
      <c r="E33" s="16"/>
      <c r="F33" s="13"/>
      <c r="G33" s="13"/>
      <c r="H33" s="13"/>
      <c r="I33" s="13"/>
      <c r="J33" s="13"/>
      <c r="K33" s="13"/>
      <c r="L33" s="13"/>
      <c r="M33" s="13"/>
      <c r="N33" s="13" t="s">
        <v>1624</v>
      </c>
      <c r="O33" s="425">
        <f>O35-'Outstanding loans'!H850-SUM('Terminated loans'!S4:S3000)</f>
        <v>0</v>
      </c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4"/>
      <c r="AC33" s="17"/>
      <c r="AD33" s="17"/>
    </row>
    <row r="34" spans="1:35" s="64" customFormat="1" ht="10.5" customHeight="1">
      <c r="C34" s="39"/>
      <c r="D34" s="39"/>
      <c r="E34" s="40"/>
      <c r="F34" s="39"/>
      <c r="G34" s="39"/>
      <c r="H34" s="39"/>
      <c r="I34" s="39"/>
      <c r="J34" s="39"/>
      <c r="K34" s="39"/>
      <c r="L34" s="39"/>
      <c r="M34" s="366"/>
      <c r="N34" s="48"/>
      <c r="O34" s="323"/>
      <c r="P34" s="138"/>
      <c r="Q34" s="138"/>
      <c r="R34" s="139"/>
      <c r="S34" s="138"/>
      <c r="T34" s="138"/>
      <c r="U34" s="138"/>
      <c r="V34" s="139"/>
      <c r="W34" s="138"/>
      <c r="X34" s="138"/>
      <c r="Y34" s="138"/>
      <c r="Z34" s="39"/>
      <c r="AA34" s="39"/>
      <c r="AB34" s="49" t="s">
        <v>976</v>
      </c>
      <c r="AC34" s="45"/>
      <c r="AD34" s="45"/>
    </row>
    <row r="35" spans="1:35" s="64" customFormat="1" ht="10.8" thickBot="1">
      <c r="C35" s="39"/>
      <c r="D35" s="39"/>
      <c r="E35" s="40"/>
      <c r="F35" s="39"/>
      <c r="G35" s="39"/>
      <c r="H35" s="41" t="s">
        <v>1510</v>
      </c>
      <c r="I35" s="397">
        <v>44165</v>
      </c>
      <c r="J35" s="39"/>
      <c r="K35" s="43"/>
      <c r="L35" s="43"/>
      <c r="M35" s="39"/>
      <c r="N35" s="44" t="s">
        <v>1623</v>
      </c>
      <c r="O35" s="541">
        <f>SUM(O37:O3788)</f>
        <v>3263455913</v>
      </c>
      <c r="P35" s="45"/>
      <c r="Q35" s="45"/>
      <c r="R35" s="140" t="s">
        <v>1623</v>
      </c>
      <c r="S35" s="541">
        <f>SUM(S37:S3788)</f>
        <v>2781291283.9764867</v>
      </c>
      <c r="T35" s="541">
        <f>SUM(T37:T3788)</f>
        <v>482164629.02350706</v>
      </c>
      <c r="U35" s="45"/>
      <c r="V35" s="140" t="s">
        <v>1623</v>
      </c>
      <c r="W35" s="541">
        <f>SUM(W37:W3788)</f>
        <v>401255539.70233214</v>
      </c>
      <c r="X35" s="541">
        <f>SUM(X37:X3788)</f>
        <v>362127158.66901582</v>
      </c>
      <c r="Y35" s="541">
        <f>SUM(Y37:Y3788)</f>
        <v>401255539.70233214</v>
      </c>
      <c r="Z35" s="607" t="s">
        <v>1624</v>
      </c>
      <c r="AA35" s="607"/>
      <c r="AB35" s="45">
        <f>SUM(AB37:AB3751)</f>
        <v>-6.2781930409983033E-6</v>
      </c>
      <c r="AC35" s="45"/>
      <c r="AD35" s="45"/>
    </row>
    <row r="36" spans="1:35" s="33" customFormat="1" ht="70.95" customHeight="1" thickBot="1">
      <c r="C36" s="66" t="s">
        <v>1055</v>
      </c>
      <c r="D36" s="28" t="s">
        <v>1625</v>
      </c>
      <c r="E36" s="28" t="s">
        <v>969</v>
      </c>
      <c r="F36" s="28" t="s">
        <v>1626</v>
      </c>
      <c r="G36" s="174"/>
      <c r="H36" s="28" t="s">
        <v>1627</v>
      </c>
      <c r="I36" s="28" t="s">
        <v>970</v>
      </c>
      <c r="J36" s="29" t="s">
        <v>1628</v>
      </c>
      <c r="K36" s="29"/>
      <c r="L36" s="29" t="s">
        <v>1629</v>
      </c>
      <c r="M36" s="29" t="s">
        <v>953</v>
      </c>
      <c r="N36" s="29" t="s">
        <v>1451</v>
      </c>
      <c r="O36" s="30" t="s">
        <v>1630</v>
      </c>
      <c r="P36" s="28" t="s">
        <v>1631</v>
      </c>
      <c r="Q36" s="28" t="s">
        <v>1632</v>
      </c>
      <c r="R36" s="29" t="s">
        <v>1633</v>
      </c>
      <c r="S36" s="29" t="s">
        <v>1634</v>
      </c>
      <c r="T36" s="29" t="s">
        <v>1635</v>
      </c>
      <c r="U36" s="29" t="s">
        <v>954</v>
      </c>
      <c r="V36" s="29" t="s">
        <v>955</v>
      </c>
      <c r="W36" s="29" t="s">
        <v>1636</v>
      </c>
      <c r="X36" s="31" t="s">
        <v>1637</v>
      </c>
      <c r="Y36" s="275" t="s">
        <v>1785</v>
      </c>
      <c r="Z36" s="32" t="s">
        <v>1639</v>
      </c>
      <c r="AA36" s="32"/>
      <c r="AB36" s="410"/>
      <c r="AC36" s="411"/>
      <c r="AD36" s="412" t="s">
        <v>1776</v>
      </c>
      <c r="AE36" s="413"/>
      <c r="AF36" s="413"/>
      <c r="AG36" s="413"/>
      <c r="AH36" s="414"/>
    </row>
    <row r="37" spans="1:35">
      <c r="A37" s="533"/>
      <c r="C37" s="68" t="s">
        <v>1056</v>
      </c>
      <c r="D37" s="195">
        <v>141070355</v>
      </c>
      <c r="E37" s="20">
        <f>+'Outstanding loans'!B6</f>
        <v>99</v>
      </c>
      <c r="F37" s="19" t="str">
        <f>+'Outstanding loans'!C6</f>
        <v xml:space="preserve">CHINNASAMI-TRIVEDI L     </v>
      </c>
      <c r="G37" s="103" t="str">
        <f>IF(H37&lt;$P$5,"A",IF(H37&lt;$P$6,"B",IF(H37&lt;$P$7,"C",IF(H37&lt;$P$8,"D",IF(H37&lt;$P$9,"E",IF(H37&lt;$P$10,"F",IF(H37&lt;$P$11,"G",IF(H37&lt;$P$12,"I",IF(H37&lt;$P$13,"J",IF(H37&lt;$P$14,"K","L"))))))))))&amp;IF(OR(P37=0,P37&gt;=5%),2,1)</f>
        <v>A1</v>
      </c>
      <c r="H37" s="21">
        <f>+'Outstanding loans'!F6</f>
        <v>39715</v>
      </c>
      <c r="I37" s="21">
        <f>+'Outstanding loans'!G6</f>
        <v>50671</v>
      </c>
      <c r="J37" s="34">
        <f>ROUND((I37-H37)/365*12,0)</f>
        <v>360</v>
      </c>
      <c r="K37" s="34">
        <f>ROUND(($I$35-H37)/365*12,0)</f>
        <v>146</v>
      </c>
      <c r="L37" s="34">
        <f t="shared" ref="L37:L100" si="0">IF(B37="VELS",J37,IF(J37&gt;(IF(OR(E37=4,E37=99),$J$3,IF(E37=97,$J$6,IF(E37=98,$J$5,"Check")))),(IF(OR(E37=4,E37=99),$J$3,IF(E37=97,$J$6,IF(E37=98,$J$5,"Check")))),J37))</f>
        <v>180</v>
      </c>
      <c r="M37" s="34">
        <f t="shared" ref="M37:M100" si="1">IF(K37&gt;L37,L37,K37)</f>
        <v>146</v>
      </c>
      <c r="N37" s="52">
        <f>IF(C37="O",IF(ROUND(($I$35-H37)/365*12,0)&gt;$L37,$L37,ROUND(($I$35-H37)/365*12,0)),IF(OR(C37="E",C37="N"),ROUND((I37-H37)/365*12,0),"CHECK"))</f>
        <v>146</v>
      </c>
      <c r="O37" s="324">
        <f>+'Outstanding loans'!H6</f>
        <v>914128</v>
      </c>
      <c r="P37" s="26">
        <f>+'Outstanding loans'!E6</f>
        <v>0.03</v>
      </c>
      <c r="Q37" s="27">
        <f>VLOOKUP(G37,$O$3:$Q$28,3,FALSE)</f>
        <v>8.6499999999999994E-2</v>
      </c>
      <c r="R37" s="222">
        <f>PMT(P37/12,L37,-O37,0,0)</f>
        <v>6312.8001366403851</v>
      </c>
      <c r="S37" s="36">
        <f>(-PV(Q37/12,L37,R37,0,0))</f>
        <v>635376.99225583347</v>
      </c>
      <c r="T37" s="36">
        <f>O37-S37</f>
        <v>278751.00774416653</v>
      </c>
      <c r="U37" s="36">
        <f>-IF(OR(Q37="",Q37=0),0,(CUMIPMT(Q37/12,L37,S37,1,M37,0)))</f>
        <v>476045.72336721467</v>
      </c>
      <c r="V37" s="36">
        <f t="shared" ref="V37" si="2">-IF(OR(P37="",P37=0),0,(CUMIPMT(P37/12,L37,O37,1,M37,0)))</f>
        <v>213061.05037706206</v>
      </c>
      <c r="W37" s="37">
        <f>IF(ISERROR(U37-V37),0,U37-V37)</f>
        <v>262984.67299015261</v>
      </c>
      <c r="X37" s="36">
        <f>IF(C37="O",T37/AD37*N37,T37)</f>
        <v>226098.03961471285</v>
      </c>
      <c r="Y37" s="276">
        <f>W37</f>
        <v>262984.67299015261</v>
      </c>
      <c r="Z37" s="36">
        <f>-IF(OR(Q37="",Q37=0),0,(CUMIPMT(Q37/12,L37,S37,1,L37,0)))</f>
        <v>500927.0323394296</v>
      </c>
      <c r="AA37" s="36">
        <f>-IF(OR(P37="",P37=0),0,(CUMIPMT(P37/12,L37,O37,1,L37,0)))</f>
        <v>222176.02459526923</v>
      </c>
      <c r="AB37" s="38">
        <f>IF(ISERROR(Z37-AA37-T37),"CHECK",Z37-AA37-T37)</f>
        <v>-6.1700120568275452E-9</v>
      </c>
      <c r="AC37" s="17"/>
      <c r="AD37" s="17">
        <f>IF(L37&gt;$J$2,$J$2,L37)</f>
        <v>180</v>
      </c>
      <c r="AE37" s="143"/>
      <c r="AH37" s="103"/>
      <c r="AI37" s="533"/>
    </row>
    <row r="38" spans="1:35">
      <c r="A38" s="533"/>
      <c r="C38" s="68" t="s">
        <v>1056</v>
      </c>
      <c r="D38" s="19" t="str">
        <f>+'Outstanding loans'!A7</f>
        <v>143000311</v>
      </c>
      <c r="E38" s="20">
        <f>+'Outstanding loans'!B7</f>
        <v>99</v>
      </c>
      <c r="F38" s="19" t="str">
        <f>+'Outstanding loans'!C7</f>
        <v>KANIAH V</v>
      </c>
      <c r="G38" s="547" t="str">
        <f t="shared" ref="G38:G101" si="3">IF(H38&lt;$P$5,"A",IF(H38&lt;$P$6,"B",IF(H38&lt;$P$7,"C",IF(H38&lt;$P$8,"D",IF(H38&lt;$P$9,"E",IF(H38&lt;$P$10,"F",IF(H38&lt;$P$11,"G",IF(H38&lt;$P$12,"I",IF(H38&lt;$P$13,"J",IF(H38&lt;$P$14,"K","L"))))))))))&amp;IF(OR(P38=0,P38&gt;=5%),2,1)</f>
        <v>A1</v>
      </c>
      <c r="H38" s="21">
        <f>+'Outstanding loans'!F7</f>
        <v>38663</v>
      </c>
      <c r="I38" s="21">
        <f>+'Outstanding loans'!G7</f>
        <v>49605</v>
      </c>
      <c r="J38" s="34">
        <f>ROUND((I38-H38)/365*12,0)</f>
        <v>360</v>
      </c>
      <c r="K38" s="34">
        <f t="shared" ref="K38:K100" si="4">ROUND(($I$35-H38)/365*12,0)</f>
        <v>181</v>
      </c>
      <c r="L38" s="34">
        <f t="shared" si="0"/>
        <v>180</v>
      </c>
      <c r="M38" s="34">
        <f t="shared" si="1"/>
        <v>180</v>
      </c>
      <c r="N38" s="52">
        <f>IF(C38="O",IF(ROUND(($I$35-H38)/365*12,0)&gt;$L38,$L38,ROUND(($I$35-H38)/365*12,0)),IF(OR(C38="E",C38="N"),ROUND((I38-H38)/365*12,0),"CHECK"))</f>
        <v>180</v>
      </c>
      <c r="O38" s="324">
        <f>+'Outstanding loans'!H7</f>
        <v>1397726</v>
      </c>
      <c r="P38" s="26">
        <f>+'Outstanding loans'!E7</f>
        <v>0.03</v>
      </c>
      <c r="Q38" s="536">
        <f t="shared" ref="Q38:Q101" si="5">VLOOKUP(G38,$O$3:$Q$28,3,FALSE)</f>
        <v>8.6499999999999994E-2</v>
      </c>
      <c r="R38" s="35">
        <f t="shared" ref="R38" si="6">PMT(P38/12,L38,-O38,0,0)</f>
        <v>9652.4391373919389</v>
      </c>
      <c r="S38" s="36">
        <f t="shared" ref="S38" si="7">(-PV(Q38/12,L38,R38,0,0))</f>
        <v>971508.30286106223</v>
      </c>
      <c r="T38" s="36">
        <f>O38-S38</f>
        <v>426217.69713893777</v>
      </c>
      <c r="U38" s="36">
        <f>-IF(OR(Q38="",Q38=0),0,(CUMIPMT(Q38/12,L38,S38,1,M38,0)))</f>
        <v>765930.74186947721</v>
      </c>
      <c r="V38" s="36">
        <f t="shared" ref="V38" si="8">-IF(OR(P38="",P38=0),0,(CUMIPMT(P38/12,L38,O38,1,M38,0)))</f>
        <v>339713.04473054898</v>
      </c>
      <c r="W38" s="37">
        <f>IF(ISERROR(U38-V38),0,U38-V38)</f>
        <v>426217.69713892823</v>
      </c>
      <c r="X38" s="36">
        <f>IF(C38="O",T38/AD38*N38,T38)</f>
        <v>426217.69713893777</v>
      </c>
      <c r="Y38" s="276">
        <f>W38</f>
        <v>426217.69713892823</v>
      </c>
      <c r="Z38" s="36">
        <f>-IF(OR(Q38="",Q38=0),0,(CUMIPMT(Q38/12,L38,S38,1,L38,0)))</f>
        <v>765930.74186947721</v>
      </c>
      <c r="AA38" s="36">
        <f>-IF(OR(P38="",P38=0),0,(CUMIPMT(P38/12,L38,O38,1,L38,0)))</f>
        <v>339713.04473054898</v>
      </c>
      <c r="AB38" s="38">
        <f t="shared" ref="AB38:AB101" si="9">IF(ISERROR(Z38-AA38-T38),"CHECK",Z38-AA38-T38)</f>
        <v>-9.5460563898086548E-9</v>
      </c>
      <c r="AC38" s="17"/>
      <c r="AD38" s="17">
        <f>IF(L38&gt;$J$2,$J$2,L38)</f>
        <v>180</v>
      </c>
      <c r="AE38" s="143"/>
      <c r="AH38" s="103"/>
      <c r="AI38" s="533"/>
    </row>
    <row r="39" spans="1:35">
      <c r="A39" s="533"/>
      <c r="C39" s="68" t="s">
        <v>1056</v>
      </c>
      <c r="D39" s="19" t="str">
        <f>+'Outstanding loans'!A8</f>
        <v>143000508</v>
      </c>
      <c r="E39" s="20">
        <f>+'Outstanding loans'!B8</f>
        <v>99</v>
      </c>
      <c r="F39" s="19" t="str">
        <f>+'Outstanding loans'!C8</f>
        <v>MOOTHOOSAMY D (SL 1329)</v>
      </c>
      <c r="G39" s="547" t="str">
        <f t="shared" si="3"/>
        <v>A1</v>
      </c>
      <c r="H39" s="21">
        <f>+'Outstanding loans'!F8</f>
        <v>39925</v>
      </c>
      <c r="I39" s="21">
        <f>+'Outstanding loans'!G8</f>
        <v>50883</v>
      </c>
      <c r="J39" s="34">
        <f t="shared" ref="J39:J101" si="10">ROUND((I39-H39)/365*12,0)</f>
        <v>360</v>
      </c>
      <c r="K39" s="34">
        <f t="shared" si="4"/>
        <v>139</v>
      </c>
      <c r="L39" s="34">
        <f t="shared" si="0"/>
        <v>180</v>
      </c>
      <c r="M39" s="34">
        <f t="shared" si="1"/>
        <v>139</v>
      </c>
      <c r="N39" s="52">
        <f t="shared" ref="N39:N102" si="11">IF(C39="O",IF(ROUND(($I$35-H39)/365*12,0)&gt;$L39,$L39,ROUND(($I$35-H39)/365*12,0)),IF(OR(C39="E",C39="N"),ROUND((I39-H39)/365*12,0),"CHECK"))</f>
        <v>139</v>
      </c>
      <c r="O39" s="324">
        <f>+'Outstanding loans'!H8</f>
        <v>330168</v>
      </c>
      <c r="P39" s="26">
        <f>+'Outstanding loans'!E8</f>
        <v>0.03</v>
      </c>
      <c r="Q39" s="536">
        <f t="shared" si="5"/>
        <v>8.6499999999999994E-2</v>
      </c>
      <c r="R39" s="222">
        <f t="shared" ref="R39:R102" si="12">PMT(P39/12,L39,-O39,0,0)</f>
        <v>2280.0795900730341</v>
      </c>
      <c r="S39" s="36">
        <f t="shared" ref="S39:S102" si="13">(-PV(Q39/12,L39,R39,0,0))</f>
        <v>229487.72029641803</v>
      </c>
      <c r="T39" s="36">
        <f t="shared" ref="T39:T101" si="14">O39-S39</f>
        <v>100680.27970358197</v>
      </c>
      <c r="U39" s="36">
        <f t="shared" ref="U39:U102" si="15">-IF(OR(Q39="",Q39=0),0,(CUMIPMT(Q39/12,L39,S39,1,M39,0)))</f>
        <v>168128.84755336732</v>
      </c>
      <c r="V39" s="36">
        <f t="shared" ref="V39:V102" si="16">-IF(OR(P39="",P39=0),0,(CUMIPMT(P39/12,L39,O39,1,M39,0)))</f>
        <v>75509.590751748416</v>
      </c>
      <c r="W39" s="37">
        <f t="shared" ref="W39:W102" si="17">IF(ISERROR(U39-V39),0,U39-V39)</f>
        <v>92619.256801618903</v>
      </c>
      <c r="X39" s="36">
        <f t="shared" ref="X39:X102" si="18">IF(C39="O",T39/AD39*N39,T39)</f>
        <v>77747.54932665496</v>
      </c>
      <c r="Y39" s="276">
        <f>W39</f>
        <v>92619.256801618903</v>
      </c>
      <c r="Z39" s="36">
        <f t="shared" ref="Z39:Z102" si="19">-IF(OR(Q39="",Q39=0),0,(CUMIPMT(Q39/12,L39,S39,1,L39,0)))</f>
        <v>180926.60591672594</v>
      </c>
      <c r="AA39" s="36">
        <f>-IF(OR(P39="",P39=0),0,(CUMIPMT(P39/12,L39,O39,1,L39,0)))</f>
        <v>80246.326213146152</v>
      </c>
      <c r="AB39" s="38">
        <f t="shared" si="9"/>
        <v>-2.1827872842550278E-9</v>
      </c>
      <c r="AC39" s="17"/>
      <c r="AD39" s="17">
        <f t="shared" ref="AD39:AD102" si="20">IF(L39&gt;$J$2,$J$2,L39)</f>
        <v>180</v>
      </c>
      <c r="AE39" s="143"/>
      <c r="AH39" s="103"/>
      <c r="AI39" s="533"/>
    </row>
    <row r="40" spans="1:35">
      <c r="A40" s="533"/>
      <c r="C40" s="68" t="s">
        <v>1056</v>
      </c>
      <c r="D40" s="19" t="str">
        <f>+'Outstanding loans'!A9</f>
        <v>143000958</v>
      </c>
      <c r="E40" s="20">
        <f>+'Outstanding loans'!B9</f>
        <v>99</v>
      </c>
      <c r="F40" s="19" t="str">
        <f>+'Outstanding loans'!C9</f>
        <v>GUNGARAM J(SL 1174)</v>
      </c>
      <c r="G40" s="547" t="str">
        <f t="shared" si="3"/>
        <v>A1</v>
      </c>
      <c r="H40" s="21">
        <f>+'Outstanding loans'!F9</f>
        <v>39812</v>
      </c>
      <c r="I40" s="21">
        <f>+'Outstanding loans'!G9</f>
        <v>50762</v>
      </c>
      <c r="J40" s="34">
        <f t="shared" si="10"/>
        <v>360</v>
      </c>
      <c r="K40" s="34">
        <f t="shared" si="4"/>
        <v>143</v>
      </c>
      <c r="L40" s="34">
        <f t="shared" si="0"/>
        <v>180</v>
      </c>
      <c r="M40" s="34">
        <f t="shared" si="1"/>
        <v>143</v>
      </c>
      <c r="N40" s="52">
        <f t="shared" si="11"/>
        <v>143</v>
      </c>
      <c r="O40" s="324">
        <f>+'Outstanding loans'!H9</f>
        <v>800040</v>
      </c>
      <c r="P40" s="26">
        <f>+'Outstanding loans'!E9</f>
        <v>0.03</v>
      </c>
      <c r="Q40" s="536">
        <f t="shared" si="5"/>
        <v>8.6499999999999994E-2</v>
      </c>
      <c r="R40" s="222">
        <f t="shared" si="12"/>
        <v>5524.9293548800324</v>
      </c>
      <c r="S40" s="36">
        <f t="shared" si="13"/>
        <v>556078.58952395851</v>
      </c>
      <c r="T40" s="36">
        <f t="shared" si="14"/>
        <v>243961.41047604149</v>
      </c>
      <c r="U40" s="36">
        <f t="shared" si="15"/>
        <v>412856.45160043822</v>
      </c>
      <c r="V40" s="36">
        <f t="shared" si="16"/>
        <v>185045.06711511489</v>
      </c>
      <c r="W40" s="37">
        <f t="shared" si="17"/>
        <v>227811.38448532333</v>
      </c>
      <c r="X40" s="36">
        <f t="shared" si="18"/>
        <v>193813.78721152185</v>
      </c>
      <c r="Y40" s="276">
        <f t="shared" ref="Y40:Y102" si="21">W40</f>
        <v>227811.38448532333</v>
      </c>
      <c r="Z40" s="36">
        <f t="shared" si="19"/>
        <v>438408.69435444195</v>
      </c>
      <c r="AA40" s="36">
        <f t="shared" ref="AA40:AA102" si="22">-IF(OR(P40="",P40=0),0,(CUMIPMT(P40/12,L40,O40,1,L40,0)))</f>
        <v>194447.28387840581</v>
      </c>
      <c r="AB40" s="38">
        <f t="shared" si="9"/>
        <v>-5.3551048040390015E-9</v>
      </c>
      <c r="AC40" s="17"/>
      <c r="AD40" s="17">
        <f t="shared" si="20"/>
        <v>180</v>
      </c>
      <c r="AE40" s="143"/>
      <c r="AH40" s="103"/>
      <c r="AI40" s="533"/>
    </row>
    <row r="41" spans="1:35">
      <c r="A41" s="533"/>
      <c r="C41" s="68" t="s">
        <v>1056</v>
      </c>
      <c r="D41" s="19" t="str">
        <f>+'Outstanding loans'!A10</f>
        <v>143001571</v>
      </c>
      <c r="E41" s="20">
        <f>+'Outstanding loans'!B10</f>
        <v>99</v>
      </c>
      <c r="F41" s="19" t="str">
        <f>+'Outstanding loans'!C10</f>
        <v>JOGANAH-SUSTY T</v>
      </c>
      <c r="G41" s="547" t="str">
        <f t="shared" si="3"/>
        <v>A1</v>
      </c>
      <c r="H41" s="21">
        <f>+'Outstanding loans'!F10</f>
        <v>39295</v>
      </c>
      <c r="I41" s="21">
        <f>+'Outstanding loans'!G10</f>
        <v>49513</v>
      </c>
      <c r="J41" s="34">
        <f t="shared" si="10"/>
        <v>336</v>
      </c>
      <c r="K41" s="34">
        <f t="shared" si="4"/>
        <v>160</v>
      </c>
      <c r="L41" s="34">
        <f t="shared" si="0"/>
        <v>180</v>
      </c>
      <c r="M41" s="34">
        <f t="shared" si="1"/>
        <v>160</v>
      </c>
      <c r="N41" s="52">
        <f t="shared" si="11"/>
        <v>160</v>
      </c>
      <c r="O41" s="324">
        <f>+'Outstanding loans'!H10</f>
        <v>499199</v>
      </c>
      <c r="P41" s="26">
        <f>+'Outstanding loans'!E10</f>
        <v>0.03</v>
      </c>
      <c r="Q41" s="536">
        <f t="shared" si="5"/>
        <v>8.6499999999999994E-2</v>
      </c>
      <c r="R41" s="222">
        <f t="shared" si="12"/>
        <v>3447.3766424513237</v>
      </c>
      <c r="S41" s="36">
        <f t="shared" si="13"/>
        <v>346974.99601491238</v>
      </c>
      <c r="T41" s="36">
        <f t="shared" si="14"/>
        <v>152224.00398508762</v>
      </c>
      <c r="U41" s="36">
        <f t="shared" si="15"/>
        <v>268599.13762515591</v>
      </c>
      <c r="V41" s="36">
        <f t="shared" si="16"/>
        <v>119551.63259190688</v>
      </c>
      <c r="W41" s="37">
        <f t="shared" si="17"/>
        <v>149047.50503324904</v>
      </c>
      <c r="X41" s="36">
        <f t="shared" si="18"/>
        <v>135310.22576452233</v>
      </c>
      <c r="Y41" s="276">
        <f t="shared" si="21"/>
        <v>149047.50503324904</v>
      </c>
      <c r="Z41" s="36">
        <f t="shared" si="19"/>
        <v>273552.79962632252</v>
      </c>
      <c r="AA41" s="36">
        <f t="shared" si="22"/>
        <v>121328.79564123822</v>
      </c>
      <c r="AB41" s="38">
        <f t="shared" si="9"/>
        <v>-3.3178366720676422E-9</v>
      </c>
      <c r="AC41" s="17"/>
      <c r="AD41" s="17">
        <f t="shared" si="20"/>
        <v>180</v>
      </c>
      <c r="AE41" s="143"/>
      <c r="AH41" s="103"/>
      <c r="AI41" s="533"/>
    </row>
    <row r="42" spans="1:35">
      <c r="A42" s="533"/>
      <c r="C42" s="68" t="s">
        <v>1056</v>
      </c>
      <c r="D42" s="19" t="str">
        <f>+'Outstanding loans'!A11</f>
        <v>143001652</v>
      </c>
      <c r="E42" s="20">
        <f>+'Outstanding loans'!B11</f>
        <v>99</v>
      </c>
      <c r="F42" s="19" t="str">
        <f>+'Outstanding loans'!C11</f>
        <v>APPADOO MR B R</v>
      </c>
      <c r="G42" s="547" t="str">
        <f t="shared" si="3"/>
        <v>A1</v>
      </c>
      <c r="H42" s="21">
        <f>+'Outstanding loans'!F11</f>
        <v>38063</v>
      </c>
      <c r="I42" s="21">
        <f>+'Outstanding loans'!G11</f>
        <v>46469</v>
      </c>
      <c r="J42" s="34">
        <f t="shared" si="10"/>
        <v>276</v>
      </c>
      <c r="K42" s="34">
        <f t="shared" si="4"/>
        <v>201</v>
      </c>
      <c r="L42" s="34">
        <f t="shared" si="0"/>
        <v>180</v>
      </c>
      <c r="M42" s="34">
        <f t="shared" si="1"/>
        <v>180</v>
      </c>
      <c r="N42" s="52">
        <f t="shared" si="11"/>
        <v>180</v>
      </c>
      <c r="O42" s="324">
        <f>+'Outstanding loans'!H11</f>
        <v>876864</v>
      </c>
      <c r="P42" s="26">
        <f>+'Outstanding loans'!E11</f>
        <v>0.03</v>
      </c>
      <c r="Q42" s="536">
        <f t="shared" si="5"/>
        <v>8.6499999999999994E-2</v>
      </c>
      <c r="R42" s="222">
        <f t="shared" si="12"/>
        <v>6055.4617942071955</v>
      </c>
      <c r="S42" s="36">
        <f t="shared" si="13"/>
        <v>609476.14659809042</v>
      </c>
      <c r="T42" s="36">
        <f t="shared" si="14"/>
        <v>267387.85340190958</v>
      </c>
      <c r="U42" s="36">
        <f t="shared" si="15"/>
        <v>480506.97635919892</v>
      </c>
      <c r="V42" s="36">
        <f t="shared" si="16"/>
        <v>213119.12295729527</v>
      </c>
      <c r="W42" s="37">
        <f t="shared" si="17"/>
        <v>267387.85340190365</v>
      </c>
      <c r="X42" s="36">
        <f t="shared" si="18"/>
        <v>267387.85340190958</v>
      </c>
      <c r="Y42" s="276">
        <f t="shared" si="21"/>
        <v>267387.85340190365</v>
      </c>
      <c r="Z42" s="36">
        <f t="shared" si="19"/>
        <v>480506.97635919892</v>
      </c>
      <c r="AA42" s="36">
        <f t="shared" si="22"/>
        <v>213119.12295729527</v>
      </c>
      <c r="AB42" s="38">
        <f t="shared" si="9"/>
        <v>-5.9371814131736755E-9</v>
      </c>
      <c r="AC42" s="17"/>
      <c r="AD42" s="17">
        <f t="shared" si="20"/>
        <v>180</v>
      </c>
      <c r="AE42" s="143"/>
      <c r="AH42" s="103"/>
      <c r="AI42" s="533"/>
    </row>
    <row r="43" spans="1:35">
      <c r="A43" s="533"/>
      <c r="C43" s="68" t="s">
        <v>1056</v>
      </c>
      <c r="D43" s="19" t="str">
        <f>+'Outstanding loans'!A12</f>
        <v>143001865</v>
      </c>
      <c r="E43" s="20">
        <f>+'Outstanding loans'!B12</f>
        <v>99</v>
      </c>
      <c r="F43" s="19" t="str">
        <f>+'Outstanding loans'!C12</f>
        <v>FRANCOIS P D</v>
      </c>
      <c r="G43" s="547" t="str">
        <f t="shared" si="3"/>
        <v>A1</v>
      </c>
      <c r="H43" s="21">
        <f>+'Outstanding loans'!F12</f>
        <v>39247</v>
      </c>
      <c r="I43" s="21">
        <f>+'Outstanding loans'!G12</f>
        <v>50183</v>
      </c>
      <c r="J43" s="34">
        <f t="shared" si="10"/>
        <v>360</v>
      </c>
      <c r="K43" s="34">
        <f t="shared" si="4"/>
        <v>162</v>
      </c>
      <c r="L43" s="34">
        <f t="shared" si="0"/>
        <v>180</v>
      </c>
      <c r="M43" s="34">
        <f t="shared" si="1"/>
        <v>162</v>
      </c>
      <c r="N43" s="52">
        <f t="shared" si="11"/>
        <v>162</v>
      </c>
      <c r="O43" s="324">
        <f>+'Outstanding loans'!H12</f>
        <v>998511</v>
      </c>
      <c r="P43" s="26">
        <f>+'Outstanding loans'!E12</f>
        <v>0.03</v>
      </c>
      <c r="Q43" s="536">
        <f t="shared" si="5"/>
        <v>8.6499999999999994E-2</v>
      </c>
      <c r="R43" s="222">
        <f t="shared" si="12"/>
        <v>6895.5336421561615</v>
      </c>
      <c r="S43" s="36">
        <f t="shared" si="13"/>
        <v>694028.5342034864</v>
      </c>
      <c r="T43" s="36">
        <f t="shared" si="14"/>
        <v>304482.4657965136</v>
      </c>
      <c r="U43" s="36">
        <f t="shared" si="15"/>
        <v>539061.38720463705</v>
      </c>
      <c r="V43" s="36">
        <f t="shared" si="16"/>
        <v>239785.7078189922</v>
      </c>
      <c r="W43" s="37">
        <f t="shared" si="17"/>
        <v>299275.67938564485</v>
      </c>
      <c r="X43" s="36">
        <f t="shared" si="18"/>
        <v>274034.21921686223</v>
      </c>
      <c r="Y43" s="276">
        <f t="shared" si="21"/>
        <v>299275.67938564485</v>
      </c>
      <c r="Z43" s="36">
        <f t="shared" si="19"/>
        <v>547167.52138461592</v>
      </c>
      <c r="AA43" s="36">
        <f t="shared" si="22"/>
        <v>242685.05558810895</v>
      </c>
      <c r="AB43" s="38">
        <f t="shared" si="9"/>
        <v>-6.6356733441352844E-9</v>
      </c>
      <c r="AC43" s="17"/>
      <c r="AD43" s="17">
        <f t="shared" si="20"/>
        <v>180</v>
      </c>
      <c r="AE43" s="143"/>
      <c r="AH43" s="103"/>
      <c r="AI43" s="533"/>
    </row>
    <row r="44" spans="1:35">
      <c r="A44" s="533"/>
      <c r="C44" s="68" t="s">
        <v>1056</v>
      </c>
      <c r="D44" s="19" t="str">
        <f>+'Outstanding loans'!A13</f>
        <v>143002012</v>
      </c>
      <c r="E44" s="20">
        <f>+'Outstanding loans'!B13</f>
        <v>99</v>
      </c>
      <c r="F44" s="19" t="str">
        <f>+'Outstanding loans'!C13</f>
        <v>ASSIRVADEN MRNORLAND</v>
      </c>
      <c r="G44" s="547" t="str">
        <f t="shared" si="3"/>
        <v>A1</v>
      </c>
      <c r="H44" s="21">
        <v>39295</v>
      </c>
      <c r="I44" s="21">
        <v>49513</v>
      </c>
      <c r="J44" s="34">
        <f t="shared" si="10"/>
        <v>336</v>
      </c>
      <c r="K44" s="34">
        <f t="shared" si="4"/>
        <v>160</v>
      </c>
      <c r="L44" s="34">
        <f t="shared" si="0"/>
        <v>180</v>
      </c>
      <c r="M44" s="34">
        <f t="shared" si="1"/>
        <v>160</v>
      </c>
      <c r="N44" s="52">
        <f t="shared" si="11"/>
        <v>160</v>
      </c>
      <c r="O44" s="324">
        <f>+'Outstanding loans'!H13</f>
        <v>475978</v>
      </c>
      <c r="P44" s="26">
        <f>+'Outstanding loans'!E13</f>
        <v>0.03</v>
      </c>
      <c r="Q44" s="536">
        <f t="shared" si="5"/>
        <v>8.6499999999999994E-2</v>
      </c>
      <c r="R44" s="222">
        <f t="shared" si="12"/>
        <v>3287.0166797623715</v>
      </c>
      <c r="S44" s="36">
        <f t="shared" si="13"/>
        <v>330834.92685920035</v>
      </c>
      <c r="T44" s="36">
        <f t="shared" si="14"/>
        <v>145143.07314079965</v>
      </c>
      <c r="U44" s="36">
        <f t="shared" si="15"/>
        <v>256104.84061175288</v>
      </c>
      <c r="V44" s="36">
        <f t="shared" si="16"/>
        <v>113990.5067474707</v>
      </c>
      <c r="W44" s="37">
        <f t="shared" si="17"/>
        <v>142114.33386428218</v>
      </c>
      <c r="X44" s="36">
        <f t="shared" si="18"/>
        <v>129016.06501404413</v>
      </c>
      <c r="Y44" s="276">
        <f t="shared" si="21"/>
        <v>142114.33386428218</v>
      </c>
      <c r="Z44" s="36">
        <f t="shared" si="19"/>
        <v>260828.07549802325</v>
      </c>
      <c r="AA44" s="36">
        <f t="shared" si="22"/>
        <v>115685.00235722691</v>
      </c>
      <c r="AB44" s="38">
        <f t="shared" si="9"/>
        <v>-3.3178366720676422E-9</v>
      </c>
      <c r="AC44" s="17"/>
      <c r="AD44" s="17">
        <f t="shared" si="20"/>
        <v>180</v>
      </c>
      <c r="AE44" s="143"/>
      <c r="AH44" s="103"/>
      <c r="AI44" s="533"/>
    </row>
    <row r="45" spans="1:35">
      <c r="A45" s="533"/>
      <c r="C45" s="68" t="s">
        <v>1056</v>
      </c>
      <c r="D45" s="19" t="str">
        <f>+'Outstanding loans'!A14</f>
        <v>143002063</v>
      </c>
      <c r="E45" s="20">
        <f>+'Outstanding loans'!B14</f>
        <v>99</v>
      </c>
      <c r="F45" s="19" t="str">
        <f>+'Outstanding loans'!C14</f>
        <v>AWNEE MR K/MRS N/615</v>
      </c>
      <c r="G45" s="547" t="str">
        <f t="shared" si="3"/>
        <v>A1</v>
      </c>
      <c r="H45" s="21">
        <f>+'Outstanding loans'!F14</f>
        <v>39338</v>
      </c>
      <c r="I45" s="21">
        <f>+'Outstanding loans'!G14</f>
        <v>48449</v>
      </c>
      <c r="J45" s="34">
        <f t="shared" si="10"/>
        <v>300</v>
      </c>
      <c r="K45" s="34">
        <f t="shared" si="4"/>
        <v>159</v>
      </c>
      <c r="L45" s="34">
        <f t="shared" si="0"/>
        <v>180</v>
      </c>
      <c r="M45" s="34">
        <f t="shared" si="1"/>
        <v>159</v>
      </c>
      <c r="N45" s="52">
        <f t="shared" si="11"/>
        <v>159</v>
      </c>
      <c r="O45" s="324">
        <f>+'Outstanding loans'!H14</f>
        <v>648674</v>
      </c>
      <c r="P45" s="26">
        <f>+'Outstanding loans'!E14</f>
        <v>0.03</v>
      </c>
      <c r="Q45" s="536">
        <f t="shared" si="5"/>
        <v>8.6499999999999994E-2</v>
      </c>
      <c r="R45" s="222">
        <f t="shared" si="12"/>
        <v>4479.6235492568494</v>
      </c>
      <c r="S45" s="36">
        <f t="shared" si="13"/>
        <v>450869.61024556792</v>
      </c>
      <c r="T45" s="36">
        <f t="shared" si="14"/>
        <v>197804.38975443208</v>
      </c>
      <c r="U45" s="36">
        <f t="shared" si="15"/>
        <v>348398.51066234405</v>
      </c>
      <c r="V45" s="36">
        <f t="shared" si="16"/>
        <v>155120.1055394148</v>
      </c>
      <c r="W45" s="37">
        <f t="shared" si="17"/>
        <v>193278.40512292925</v>
      </c>
      <c r="X45" s="36">
        <f t="shared" si="18"/>
        <v>174727.21094974835</v>
      </c>
      <c r="Y45" s="276">
        <f t="shared" si="21"/>
        <v>193278.40512292925</v>
      </c>
      <c r="Z45" s="36">
        <f t="shared" si="19"/>
        <v>355462.62862066034</v>
      </c>
      <c r="AA45" s="36">
        <f t="shared" si="22"/>
        <v>157658.23886623292</v>
      </c>
      <c r="AB45" s="38">
        <f t="shared" si="9"/>
        <v>-4.6566128730773926E-9</v>
      </c>
      <c r="AC45" s="17"/>
      <c r="AD45" s="17">
        <f t="shared" si="20"/>
        <v>180</v>
      </c>
      <c r="AE45" s="143"/>
      <c r="AH45" s="103"/>
      <c r="AI45" s="533"/>
    </row>
    <row r="46" spans="1:35">
      <c r="A46" s="533"/>
      <c r="C46" s="68" t="s">
        <v>1056</v>
      </c>
      <c r="D46" s="19" t="str">
        <f>+'Outstanding loans'!A15</f>
        <v>143002209</v>
      </c>
      <c r="E46" s="20">
        <f>+'Outstanding loans'!B15</f>
        <v>99</v>
      </c>
      <c r="F46" s="19" t="str">
        <f>+'Outstanding loans'!C15</f>
        <v>ASSIRVADEN LN/F-HOME LN</v>
      </c>
      <c r="G46" s="547" t="str">
        <f t="shared" si="3"/>
        <v>A1</v>
      </c>
      <c r="H46" s="21">
        <f>+'Outstanding loans'!F15</f>
        <v>37938</v>
      </c>
      <c r="I46" s="21">
        <f>+'Outstanding loans'!G15</f>
        <v>45039</v>
      </c>
      <c r="J46" s="34">
        <f t="shared" si="10"/>
        <v>233</v>
      </c>
      <c r="K46" s="34">
        <f t="shared" si="4"/>
        <v>205</v>
      </c>
      <c r="L46" s="34">
        <f t="shared" si="0"/>
        <v>180</v>
      </c>
      <c r="M46" s="34">
        <f t="shared" si="1"/>
        <v>180</v>
      </c>
      <c r="N46" s="52">
        <f t="shared" si="11"/>
        <v>180</v>
      </c>
      <c r="O46" s="324">
        <f>+'Outstanding loans'!H15</f>
        <v>1034588</v>
      </c>
      <c r="P46" s="26">
        <f>+'Outstanding loans'!E15</f>
        <v>0.03</v>
      </c>
      <c r="Q46" s="536">
        <f t="shared" si="5"/>
        <v>8.6499999999999994E-2</v>
      </c>
      <c r="R46" s="222">
        <f t="shared" si="12"/>
        <v>7144.6747805192517</v>
      </c>
      <c r="S46" s="36">
        <f t="shared" si="13"/>
        <v>719104.33950604091</v>
      </c>
      <c r="T46" s="36">
        <f t="shared" si="14"/>
        <v>315483.66049395909</v>
      </c>
      <c r="U46" s="36">
        <f t="shared" si="15"/>
        <v>566937.12098741718</v>
      </c>
      <c r="V46" s="36">
        <f t="shared" si="16"/>
        <v>251453.46049346542</v>
      </c>
      <c r="W46" s="37">
        <f t="shared" si="17"/>
        <v>315483.66049395176</v>
      </c>
      <c r="X46" s="36">
        <f t="shared" si="18"/>
        <v>315483.66049395909</v>
      </c>
      <c r="Y46" s="276">
        <f t="shared" si="21"/>
        <v>315483.66049395176</v>
      </c>
      <c r="Z46" s="36">
        <f t="shared" si="19"/>
        <v>566937.12098741718</v>
      </c>
      <c r="AA46" s="36">
        <f t="shared" si="22"/>
        <v>251453.46049346542</v>
      </c>
      <c r="AB46" s="38">
        <f t="shared" si="9"/>
        <v>-7.3341652750968933E-9</v>
      </c>
      <c r="AC46" s="17"/>
      <c r="AD46" s="17">
        <f t="shared" si="20"/>
        <v>180</v>
      </c>
      <c r="AE46" s="143"/>
      <c r="AH46" s="103"/>
      <c r="AI46" s="533"/>
    </row>
    <row r="47" spans="1:35">
      <c r="A47" s="533"/>
      <c r="C47" s="68" t="s">
        <v>1056</v>
      </c>
      <c r="D47" s="19" t="str">
        <f>+'Outstanding loans'!A16</f>
        <v>143002217</v>
      </c>
      <c r="E47" s="20">
        <f>+'Outstanding loans'!B16</f>
        <v>99</v>
      </c>
      <c r="F47" s="19" t="str">
        <f>+'Outstanding loans'!C16</f>
        <v>ASSIRVADEN N &amp; F/HOMELOAN</v>
      </c>
      <c r="G47" s="547" t="str">
        <f t="shared" si="3"/>
        <v>A1</v>
      </c>
      <c r="H47" s="21">
        <f>+'Outstanding loans'!F16</f>
        <v>38247</v>
      </c>
      <c r="I47" s="21">
        <f>+'Outstanding loans'!G16</f>
        <v>44827</v>
      </c>
      <c r="J47" s="34">
        <f t="shared" si="10"/>
        <v>216</v>
      </c>
      <c r="K47" s="34">
        <f t="shared" si="4"/>
        <v>195</v>
      </c>
      <c r="L47" s="34">
        <f t="shared" si="0"/>
        <v>180</v>
      </c>
      <c r="M47" s="34">
        <f t="shared" si="1"/>
        <v>180</v>
      </c>
      <c r="N47" s="52">
        <f t="shared" si="11"/>
        <v>180</v>
      </c>
      <c r="O47" s="324">
        <f>+'Outstanding loans'!H16</f>
        <v>609186</v>
      </c>
      <c r="P47" s="26">
        <f>+'Outstanding loans'!E16</f>
        <v>0.03</v>
      </c>
      <c r="Q47" s="536">
        <f t="shared" si="5"/>
        <v>8.6499999999999994E-2</v>
      </c>
      <c r="R47" s="222">
        <f t="shared" si="12"/>
        <v>4206.9266711438759</v>
      </c>
      <c r="S47" s="36">
        <f t="shared" si="13"/>
        <v>423422.94340000756</v>
      </c>
      <c r="T47" s="36">
        <f t="shared" si="14"/>
        <v>185763.05659999244</v>
      </c>
      <c r="U47" s="36">
        <f t="shared" si="15"/>
        <v>333823.85740588605</v>
      </c>
      <c r="V47" s="36">
        <f t="shared" si="16"/>
        <v>148060.8008058978</v>
      </c>
      <c r="W47" s="37">
        <f t="shared" si="17"/>
        <v>185763.05659998825</v>
      </c>
      <c r="X47" s="36">
        <f t="shared" si="18"/>
        <v>185763.05659999244</v>
      </c>
      <c r="Y47" s="276">
        <f t="shared" si="21"/>
        <v>185763.05659998825</v>
      </c>
      <c r="Z47" s="36">
        <f t="shared" si="19"/>
        <v>333823.85740588605</v>
      </c>
      <c r="AA47" s="36">
        <f t="shared" si="22"/>
        <v>148060.8008058978</v>
      </c>
      <c r="AB47" s="38">
        <f t="shared" si="9"/>
        <v>-4.1909515857696533E-9</v>
      </c>
      <c r="AC47" s="17"/>
      <c r="AD47" s="17">
        <f t="shared" si="20"/>
        <v>180</v>
      </c>
      <c r="AE47" s="143"/>
      <c r="AH47" s="103"/>
      <c r="AI47" s="533"/>
    </row>
    <row r="48" spans="1:35">
      <c r="A48" s="533"/>
      <c r="C48" s="68" t="s">
        <v>1056</v>
      </c>
      <c r="D48" s="19" t="str">
        <f>+'Outstanding loans'!A17</f>
        <v>143002721</v>
      </c>
      <c r="E48" s="20">
        <f>+'Outstanding loans'!B17</f>
        <v>99</v>
      </c>
      <c r="F48" s="19" t="str">
        <f>+'Outstanding loans'!C17</f>
        <v>KANIAH MRS V</v>
      </c>
      <c r="G48" s="547" t="str">
        <f t="shared" si="3"/>
        <v>A1</v>
      </c>
      <c r="H48" s="21">
        <f>+'Outstanding loans'!F17</f>
        <v>39022</v>
      </c>
      <c r="I48" s="21">
        <f>+'Outstanding loans'!G17</f>
        <v>49971</v>
      </c>
      <c r="J48" s="34">
        <f t="shared" si="10"/>
        <v>360</v>
      </c>
      <c r="K48" s="34">
        <f t="shared" si="4"/>
        <v>169</v>
      </c>
      <c r="L48" s="34">
        <f t="shared" si="0"/>
        <v>180</v>
      </c>
      <c r="M48" s="34">
        <f t="shared" si="1"/>
        <v>169</v>
      </c>
      <c r="N48" s="52">
        <f t="shared" si="11"/>
        <v>169</v>
      </c>
      <c r="O48" s="324">
        <f>+'Outstanding loans'!H17</f>
        <v>613030</v>
      </c>
      <c r="P48" s="26">
        <f>+'Outstanding loans'!E17</f>
        <v>0.03</v>
      </c>
      <c r="Q48" s="536">
        <f t="shared" si="5"/>
        <v>8.6499999999999994E-2</v>
      </c>
      <c r="R48" s="222">
        <f t="shared" si="12"/>
        <v>4233.4726293961621</v>
      </c>
      <c r="S48" s="36">
        <f t="shared" si="13"/>
        <v>426094.76743146864</v>
      </c>
      <c r="T48" s="36">
        <f t="shared" si="14"/>
        <v>186935.23256853136</v>
      </c>
      <c r="U48" s="36">
        <f t="shared" si="15"/>
        <v>333977.58957583585</v>
      </c>
      <c r="V48" s="36">
        <f t="shared" si="16"/>
        <v>148304.05191894155</v>
      </c>
      <c r="W48" s="37">
        <f t="shared" si="17"/>
        <v>185673.5376568943</v>
      </c>
      <c r="X48" s="36">
        <f t="shared" si="18"/>
        <v>175511.41280045445</v>
      </c>
      <c r="Y48" s="276">
        <f t="shared" si="21"/>
        <v>185673.5376568943</v>
      </c>
      <c r="Z48" s="36">
        <f t="shared" si="19"/>
        <v>335930.30585983634</v>
      </c>
      <c r="AA48" s="36">
        <f t="shared" si="22"/>
        <v>148995.07329130918</v>
      </c>
      <c r="AB48" s="38">
        <f t="shared" si="9"/>
        <v>-4.1909515857696533E-9</v>
      </c>
      <c r="AC48" s="17"/>
      <c r="AD48" s="17">
        <f t="shared" si="20"/>
        <v>180</v>
      </c>
      <c r="AE48" s="143"/>
      <c r="AH48" s="103"/>
      <c r="AI48" s="533"/>
    </row>
    <row r="49" spans="1:35">
      <c r="A49" s="533"/>
      <c r="C49" s="68" t="s">
        <v>1056</v>
      </c>
      <c r="D49" s="19" t="str">
        <f>+'Outstanding loans'!A18</f>
        <v>143002772</v>
      </c>
      <c r="E49" s="20">
        <f>+'Outstanding loans'!B18</f>
        <v>99</v>
      </c>
      <c r="F49" s="19" t="str">
        <f>+'Outstanding loans'!C18</f>
        <v>LUQUET-REDDY M F/T</v>
      </c>
      <c r="G49" s="547" t="str">
        <f t="shared" si="3"/>
        <v>A1</v>
      </c>
      <c r="H49" s="21">
        <f>+'Outstanding loans'!F18</f>
        <v>39324</v>
      </c>
      <c r="I49" s="21">
        <f>+'Outstanding loans'!G18</f>
        <v>50275</v>
      </c>
      <c r="J49" s="34">
        <f t="shared" si="10"/>
        <v>360</v>
      </c>
      <c r="K49" s="34">
        <f t="shared" si="4"/>
        <v>159</v>
      </c>
      <c r="L49" s="34">
        <f t="shared" si="0"/>
        <v>180</v>
      </c>
      <c r="M49" s="34">
        <f t="shared" si="1"/>
        <v>159</v>
      </c>
      <c r="N49" s="52">
        <f t="shared" si="11"/>
        <v>159</v>
      </c>
      <c r="O49" s="324">
        <f>+'Outstanding loans'!H18</f>
        <v>1200178</v>
      </c>
      <c r="P49" s="26">
        <f>+'Outstanding loans'!E18</f>
        <v>0.03</v>
      </c>
      <c r="Q49" s="536">
        <f t="shared" si="5"/>
        <v>8.6499999999999994E-2</v>
      </c>
      <c r="R49" s="222">
        <f t="shared" si="12"/>
        <v>8288.208918655575</v>
      </c>
      <c r="S49" s="36">
        <f t="shared" si="13"/>
        <v>834199.90177701775</v>
      </c>
      <c r="T49" s="36">
        <f t="shared" si="14"/>
        <v>365978.09822298225</v>
      </c>
      <c r="U49" s="36">
        <f t="shared" si="15"/>
        <v>644607.65766735049</v>
      </c>
      <c r="V49" s="36">
        <f t="shared" si="16"/>
        <v>287003.54573496664</v>
      </c>
      <c r="W49" s="37">
        <f t="shared" si="17"/>
        <v>357604.11193238385</v>
      </c>
      <c r="X49" s="36">
        <f t="shared" si="18"/>
        <v>323280.653430301</v>
      </c>
      <c r="Y49" s="276">
        <f t="shared" si="21"/>
        <v>357604.11193238385</v>
      </c>
      <c r="Z49" s="36">
        <f t="shared" si="19"/>
        <v>657677.70358097763</v>
      </c>
      <c r="AA49" s="36">
        <f t="shared" si="22"/>
        <v>291699.60535800341</v>
      </c>
      <c r="AB49" s="38">
        <f t="shared" si="9"/>
        <v>-8.0326572060585022E-9</v>
      </c>
      <c r="AC49" s="17"/>
      <c r="AD49" s="17">
        <f t="shared" si="20"/>
        <v>180</v>
      </c>
      <c r="AE49" s="143"/>
      <c r="AH49" s="103"/>
      <c r="AI49" s="533"/>
    </row>
    <row r="50" spans="1:35">
      <c r="A50" s="533"/>
      <c r="C50" s="68" t="s">
        <v>1056</v>
      </c>
      <c r="D50" s="19" t="str">
        <f>+'Outstanding loans'!A19</f>
        <v>143003000</v>
      </c>
      <c r="E50" s="20">
        <f>+'Outstanding loans'!B19</f>
        <v>99</v>
      </c>
      <c r="F50" s="19" t="str">
        <f>+'Outstanding loans'!C19</f>
        <v>DUSSARAM V(SL 1321)</v>
      </c>
      <c r="G50" s="547" t="str">
        <f t="shared" si="3"/>
        <v>A1</v>
      </c>
      <c r="H50" s="21">
        <f>+'Outstanding loans'!F19</f>
        <v>39897</v>
      </c>
      <c r="I50" s="21">
        <f>+'Outstanding loans'!G19</f>
        <v>50852</v>
      </c>
      <c r="J50" s="34">
        <f t="shared" si="10"/>
        <v>360</v>
      </c>
      <c r="K50" s="34">
        <f t="shared" si="4"/>
        <v>140</v>
      </c>
      <c r="L50" s="34">
        <f t="shared" si="0"/>
        <v>180</v>
      </c>
      <c r="M50" s="34">
        <f t="shared" si="1"/>
        <v>140</v>
      </c>
      <c r="N50" s="52">
        <f t="shared" si="11"/>
        <v>140</v>
      </c>
      <c r="O50" s="324">
        <f>+'Outstanding loans'!H19</f>
        <v>2750211</v>
      </c>
      <c r="P50" s="26">
        <f>+'Outstanding loans'!E19</f>
        <v>0.03</v>
      </c>
      <c r="Q50" s="536">
        <f t="shared" si="5"/>
        <v>8.6499999999999994E-2</v>
      </c>
      <c r="R50" s="222">
        <f t="shared" si="12"/>
        <v>18992.452234905715</v>
      </c>
      <c r="S50" s="36">
        <f t="shared" si="13"/>
        <v>1911571.2386546612</v>
      </c>
      <c r="T50" s="36">
        <f t="shared" si="14"/>
        <v>838639.76134533877</v>
      </c>
      <c r="U50" s="36">
        <f t="shared" si="15"/>
        <v>1405312.9034804422</v>
      </c>
      <c r="V50" s="36">
        <f t="shared" si="16"/>
        <v>630822.7516988467</v>
      </c>
      <c r="W50" s="37">
        <f t="shared" si="17"/>
        <v>774490.15178159554</v>
      </c>
      <c r="X50" s="36">
        <f t="shared" si="18"/>
        <v>652275.36993526353</v>
      </c>
      <c r="Y50" s="276">
        <f t="shared" si="21"/>
        <v>774490.15178159554</v>
      </c>
      <c r="Z50" s="36">
        <f t="shared" si="19"/>
        <v>1507070.1636283484</v>
      </c>
      <c r="AA50" s="36">
        <f t="shared" si="22"/>
        <v>668430.4022830287</v>
      </c>
      <c r="AB50" s="38">
        <f t="shared" si="9"/>
        <v>-1.909211277961731E-8</v>
      </c>
      <c r="AC50" s="17"/>
      <c r="AD50" s="17">
        <f t="shared" si="20"/>
        <v>180</v>
      </c>
      <c r="AE50" s="143"/>
      <c r="AH50" s="103"/>
      <c r="AI50" s="533"/>
    </row>
    <row r="51" spans="1:35">
      <c r="A51" s="533"/>
      <c r="C51" s="68" t="s">
        <v>1056</v>
      </c>
      <c r="D51" s="19" t="str">
        <f>+'Outstanding loans'!A20</f>
        <v>143003035</v>
      </c>
      <c r="E51" s="20">
        <f>+'Outstanding loans'!B20</f>
        <v>99</v>
      </c>
      <c r="F51" s="19" t="str">
        <f>+'Outstanding loans'!C20</f>
        <v>TARSOO M F(SL 1199)</v>
      </c>
      <c r="G51" s="547" t="str">
        <f t="shared" si="3"/>
        <v>A1</v>
      </c>
      <c r="H51" s="21">
        <f>+'Outstanding loans'!F20</f>
        <v>39784</v>
      </c>
      <c r="I51" s="21">
        <f>+'Outstanding loans'!G20</f>
        <v>50732</v>
      </c>
      <c r="J51" s="34">
        <f t="shared" si="10"/>
        <v>360</v>
      </c>
      <c r="K51" s="34">
        <f t="shared" si="4"/>
        <v>144</v>
      </c>
      <c r="L51" s="34">
        <f t="shared" si="0"/>
        <v>180</v>
      </c>
      <c r="M51" s="34">
        <f t="shared" si="1"/>
        <v>144</v>
      </c>
      <c r="N51" s="52">
        <f t="shared" si="11"/>
        <v>144</v>
      </c>
      <c r="O51" s="324">
        <f>+'Outstanding loans'!H20</f>
        <v>1447687</v>
      </c>
      <c r="P51" s="26">
        <f>+'Outstanding loans'!E20</f>
        <v>0.03</v>
      </c>
      <c r="Q51" s="536">
        <f t="shared" si="5"/>
        <v>8.6499999999999994E-2</v>
      </c>
      <c r="R51" s="222">
        <f t="shared" si="12"/>
        <v>9997.4606306912265</v>
      </c>
      <c r="S51" s="36">
        <f t="shared" si="13"/>
        <v>1006234.3695717348</v>
      </c>
      <c r="T51" s="36">
        <f t="shared" si="14"/>
        <v>441452.6304282652</v>
      </c>
      <c r="U51" s="36">
        <f t="shared" si="15"/>
        <v>749404.40629588359</v>
      </c>
      <c r="V51" s="36">
        <f t="shared" si="16"/>
        <v>335724.66187503911</v>
      </c>
      <c r="W51" s="37">
        <f t="shared" si="17"/>
        <v>413679.74442084448</v>
      </c>
      <c r="X51" s="36">
        <f t="shared" si="18"/>
        <v>353162.10434261215</v>
      </c>
      <c r="Y51" s="276">
        <f t="shared" si="21"/>
        <v>413679.74442084448</v>
      </c>
      <c r="Z51" s="36">
        <f t="shared" si="19"/>
        <v>793308.543952676</v>
      </c>
      <c r="AA51" s="36">
        <f t="shared" si="22"/>
        <v>351855.9135244207</v>
      </c>
      <c r="AB51" s="38">
        <f t="shared" si="9"/>
        <v>-9.8953023552894592E-9</v>
      </c>
      <c r="AC51" s="17"/>
      <c r="AD51" s="17">
        <f t="shared" si="20"/>
        <v>180</v>
      </c>
      <c r="AE51" s="143"/>
      <c r="AH51" s="103"/>
      <c r="AI51" s="533"/>
    </row>
    <row r="52" spans="1:35">
      <c r="A52" s="533"/>
      <c r="C52" s="68" t="s">
        <v>1056</v>
      </c>
      <c r="D52" s="19" t="str">
        <f>+'Outstanding loans'!A21</f>
        <v>143003167</v>
      </c>
      <c r="E52" s="20">
        <f>+'Outstanding loans'!B21</f>
        <v>99</v>
      </c>
      <c r="F52" s="19" t="str">
        <f>+'Outstanding loans'!C21</f>
        <v>BEEHARRY R (SL 1336)</v>
      </c>
      <c r="G52" s="547" t="str">
        <f t="shared" si="3"/>
        <v>A1</v>
      </c>
      <c r="H52" s="21">
        <f>+'Outstanding loans'!F21</f>
        <v>39882</v>
      </c>
      <c r="I52" s="21">
        <f>+'Outstanding loans'!G21</f>
        <v>50459</v>
      </c>
      <c r="J52" s="34">
        <f t="shared" si="10"/>
        <v>348</v>
      </c>
      <c r="K52" s="34">
        <f t="shared" si="4"/>
        <v>141</v>
      </c>
      <c r="L52" s="34">
        <f t="shared" si="0"/>
        <v>180</v>
      </c>
      <c r="M52" s="34">
        <f t="shared" si="1"/>
        <v>141</v>
      </c>
      <c r="N52" s="52">
        <f t="shared" si="11"/>
        <v>141</v>
      </c>
      <c r="O52" s="324">
        <f>+'Outstanding loans'!H21</f>
        <v>329413</v>
      </c>
      <c r="P52" s="26">
        <f>+'Outstanding loans'!E21</f>
        <v>0.03</v>
      </c>
      <c r="Q52" s="536">
        <f t="shared" si="5"/>
        <v>8.6499999999999994E-2</v>
      </c>
      <c r="R52" s="222">
        <f t="shared" si="12"/>
        <v>2274.8656986889355</v>
      </c>
      <c r="S52" s="36">
        <f t="shared" si="13"/>
        <v>228962.94736620132</v>
      </c>
      <c r="T52" s="36">
        <f t="shared" si="14"/>
        <v>100450.05263379868</v>
      </c>
      <c r="U52" s="36">
        <f t="shared" si="15"/>
        <v>168892.72578803208</v>
      </c>
      <c r="V52" s="36">
        <f t="shared" si="16"/>
        <v>75774.506046871771</v>
      </c>
      <c r="W52" s="37">
        <f t="shared" si="17"/>
        <v>93118.219741160312</v>
      </c>
      <c r="X52" s="36">
        <f t="shared" si="18"/>
        <v>78685.874563142293</v>
      </c>
      <c r="Y52" s="276">
        <f t="shared" si="21"/>
        <v>93118.219741160312</v>
      </c>
      <c r="Z52" s="36">
        <f t="shared" si="19"/>
        <v>180512.87839780483</v>
      </c>
      <c r="AA52" s="36">
        <f t="shared" si="22"/>
        <v>80062.82576400839</v>
      </c>
      <c r="AB52" s="38">
        <f t="shared" si="9"/>
        <v>-2.2409949451684952E-9</v>
      </c>
      <c r="AC52" s="17"/>
      <c r="AD52" s="17">
        <f t="shared" si="20"/>
        <v>180</v>
      </c>
      <c r="AE52" s="143"/>
      <c r="AH52" s="103"/>
      <c r="AI52" s="533"/>
    </row>
    <row r="53" spans="1:35">
      <c r="A53" s="533"/>
      <c r="C53" s="68" t="s">
        <v>1056</v>
      </c>
      <c r="D53" s="19" t="str">
        <f>+'Outstanding loans'!A22</f>
        <v>143003205</v>
      </c>
      <c r="E53" s="20">
        <f>+'Outstanding loans'!B22</f>
        <v>99</v>
      </c>
      <c r="F53" s="19" t="str">
        <f>+'Outstanding loans'!C22</f>
        <v>MICHEL J H</v>
      </c>
      <c r="G53" s="547" t="str">
        <f t="shared" si="3"/>
        <v>A1</v>
      </c>
      <c r="H53" s="21">
        <f>+'Outstanding loans'!F22</f>
        <v>38979</v>
      </c>
      <c r="I53" s="21">
        <f>+'Outstanding loans'!G22</f>
        <v>49941</v>
      </c>
      <c r="J53" s="34">
        <f t="shared" si="10"/>
        <v>360</v>
      </c>
      <c r="K53" s="34">
        <f t="shared" si="4"/>
        <v>170</v>
      </c>
      <c r="L53" s="34">
        <f t="shared" si="0"/>
        <v>180</v>
      </c>
      <c r="M53" s="34">
        <f t="shared" si="1"/>
        <v>170</v>
      </c>
      <c r="N53" s="52">
        <f t="shared" si="11"/>
        <v>170</v>
      </c>
      <c r="O53" s="324">
        <f>+'Outstanding loans'!H22</f>
        <v>665079</v>
      </c>
      <c r="P53" s="26">
        <f>+'Outstanding loans'!E22</f>
        <v>0.03</v>
      </c>
      <c r="Q53" s="536">
        <f t="shared" si="5"/>
        <v>8.6499999999999994E-2</v>
      </c>
      <c r="R53" s="222">
        <f t="shared" si="12"/>
        <v>4592.9134673444541</v>
      </c>
      <c r="S53" s="36">
        <f t="shared" si="13"/>
        <v>462272.12669617112</v>
      </c>
      <c r="T53" s="36">
        <f t="shared" si="14"/>
        <v>202806.87330382888</v>
      </c>
      <c r="U53" s="36">
        <f t="shared" si="15"/>
        <v>362682.69559267233</v>
      </c>
      <c r="V53" s="36">
        <f t="shared" si="16"/>
        <v>161020.16282175237</v>
      </c>
      <c r="W53" s="37">
        <f t="shared" si="17"/>
        <v>201662.53277091996</v>
      </c>
      <c r="X53" s="36">
        <f t="shared" si="18"/>
        <v>191539.82478694947</v>
      </c>
      <c r="Y53" s="276">
        <f t="shared" si="21"/>
        <v>201662.53277091996</v>
      </c>
      <c r="Z53" s="36">
        <f t="shared" si="19"/>
        <v>364452.29742582596</v>
      </c>
      <c r="AA53" s="36">
        <f t="shared" si="22"/>
        <v>161645.42412200174</v>
      </c>
      <c r="AB53" s="38">
        <f t="shared" si="9"/>
        <v>-4.6566128730773926E-9</v>
      </c>
      <c r="AC53" s="17"/>
      <c r="AD53" s="17">
        <f t="shared" si="20"/>
        <v>180</v>
      </c>
      <c r="AE53" s="143"/>
      <c r="AH53" s="103"/>
      <c r="AI53" s="533"/>
    </row>
    <row r="54" spans="1:35">
      <c r="A54" s="533"/>
      <c r="C54" s="68" t="s">
        <v>1056</v>
      </c>
      <c r="D54" s="19" t="str">
        <f>+'Outstanding loans'!A23</f>
        <v>143003507</v>
      </c>
      <c r="E54" s="20">
        <f>+'Outstanding loans'!B23</f>
        <v>99</v>
      </c>
      <c r="F54" s="19" t="str">
        <f>+'Outstanding loans'!C23</f>
        <v>VALAYDEN A M (SL 1430)</v>
      </c>
      <c r="G54" s="547" t="str">
        <f t="shared" si="3"/>
        <v>A1</v>
      </c>
      <c r="H54" s="21">
        <f>+'Outstanding loans'!F23</f>
        <v>39995</v>
      </c>
      <c r="I54" s="21">
        <f>+'Outstanding loans'!G23</f>
        <v>49118</v>
      </c>
      <c r="J54" s="34">
        <f t="shared" si="10"/>
        <v>300</v>
      </c>
      <c r="K54" s="34">
        <f t="shared" si="4"/>
        <v>137</v>
      </c>
      <c r="L54" s="34">
        <f t="shared" si="0"/>
        <v>180</v>
      </c>
      <c r="M54" s="34">
        <f t="shared" si="1"/>
        <v>137</v>
      </c>
      <c r="N54" s="52">
        <f t="shared" si="11"/>
        <v>137</v>
      </c>
      <c r="O54" s="324">
        <f>+'Outstanding loans'!H23</f>
        <v>1746140</v>
      </c>
      <c r="P54" s="26">
        <f>+'Outstanding loans'!E23</f>
        <v>0.03</v>
      </c>
      <c r="Q54" s="536">
        <f t="shared" si="5"/>
        <v>8.6499999999999994E-2</v>
      </c>
      <c r="R54" s="222">
        <f t="shared" si="12"/>
        <v>12058.522253550096</v>
      </c>
      <c r="S54" s="36">
        <f t="shared" si="13"/>
        <v>1213678.1514816319</v>
      </c>
      <c r="T54" s="36">
        <f t="shared" si="14"/>
        <v>532461.84851836809</v>
      </c>
      <c r="U54" s="36">
        <f t="shared" si="15"/>
        <v>882828.87491696607</v>
      </c>
      <c r="V54" s="36">
        <f t="shared" si="16"/>
        <v>396915.00263491482</v>
      </c>
      <c r="W54" s="37">
        <f t="shared" si="17"/>
        <v>485913.87228205125</v>
      </c>
      <c r="X54" s="36">
        <f t="shared" si="18"/>
        <v>405262.62915009126</v>
      </c>
      <c r="Y54" s="276">
        <f t="shared" si="21"/>
        <v>485913.87228205125</v>
      </c>
      <c r="Z54" s="36">
        <f t="shared" si="19"/>
        <v>956855.85415737377</v>
      </c>
      <c r="AA54" s="36">
        <f t="shared" si="22"/>
        <v>424394.00563901709</v>
      </c>
      <c r="AB54" s="38">
        <f t="shared" si="9"/>
        <v>-1.1408701539039612E-8</v>
      </c>
      <c r="AC54" s="17"/>
      <c r="AD54" s="17">
        <f t="shared" si="20"/>
        <v>180</v>
      </c>
      <c r="AE54" s="143"/>
      <c r="AH54" s="103"/>
      <c r="AI54" s="533"/>
    </row>
    <row r="55" spans="1:35">
      <c r="A55" s="533"/>
      <c r="C55" s="68" t="s">
        <v>1056</v>
      </c>
      <c r="D55" s="19" t="str">
        <f>+'Outstanding loans'!A24</f>
        <v>143003833</v>
      </c>
      <c r="E55" s="20">
        <f>+'Outstanding loans'!B24</f>
        <v>99</v>
      </c>
      <c r="F55" s="19" t="str">
        <f>+'Outstanding loans'!C24</f>
        <v>SANTBAKSHSINGH S S</v>
      </c>
      <c r="G55" s="547" t="str">
        <f t="shared" si="3"/>
        <v>A1</v>
      </c>
      <c r="H55" s="21">
        <f>+'Outstanding loans'!F24</f>
        <v>39070</v>
      </c>
      <c r="I55" s="21">
        <f>+'Outstanding loans'!G24</f>
        <v>44918</v>
      </c>
      <c r="J55" s="34">
        <f t="shared" si="10"/>
        <v>192</v>
      </c>
      <c r="K55" s="34">
        <f t="shared" si="4"/>
        <v>168</v>
      </c>
      <c r="L55" s="34">
        <f t="shared" si="0"/>
        <v>180</v>
      </c>
      <c r="M55" s="34">
        <f t="shared" si="1"/>
        <v>168</v>
      </c>
      <c r="N55" s="52">
        <f t="shared" si="11"/>
        <v>168</v>
      </c>
      <c r="O55" s="324">
        <f>+'Outstanding loans'!H24</f>
        <v>491443</v>
      </c>
      <c r="P55" s="26">
        <f>+'Outstanding loans'!E24</f>
        <v>0.03</v>
      </c>
      <c r="Q55" s="536">
        <f t="shared" si="5"/>
        <v>8.6499999999999994E-2</v>
      </c>
      <c r="R55" s="222">
        <f t="shared" si="12"/>
        <v>3393.8151304313628</v>
      </c>
      <c r="S55" s="36">
        <f t="shared" si="13"/>
        <v>341584.08363509661</v>
      </c>
      <c r="T55" s="36">
        <f t="shared" si="14"/>
        <v>149858.91636490339</v>
      </c>
      <c r="U55" s="36">
        <f t="shared" si="15"/>
        <v>267456.96020700148</v>
      </c>
      <c r="V55" s="36">
        <f t="shared" si="16"/>
        <v>118789.5786479137</v>
      </c>
      <c r="W55" s="37">
        <f t="shared" si="17"/>
        <v>148667.38155908778</v>
      </c>
      <c r="X55" s="36">
        <f t="shared" si="18"/>
        <v>139868.32194057651</v>
      </c>
      <c r="Y55" s="276">
        <f t="shared" si="21"/>
        <v>148667.38155908778</v>
      </c>
      <c r="Z55" s="36">
        <f t="shared" si="19"/>
        <v>269302.63984254538</v>
      </c>
      <c r="AA55" s="36">
        <f t="shared" si="22"/>
        <v>119443.72347764531</v>
      </c>
      <c r="AB55" s="38">
        <f t="shared" si="9"/>
        <v>-3.3178366720676422E-9</v>
      </c>
      <c r="AC55" s="17"/>
      <c r="AD55" s="17">
        <f t="shared" si="20"/>
        <v>180</v>
      </c>
      <c r="AE55" s="143"/>
      <c r="AH55" s="103"/>
      <c r="AI55" s="533"/>
    </row>
    <row r="56" spans="1:35">
      <c r="A56" s="533"/>
      <c r="C56" s="68" t="s">
        <v>1056</v>
      </c>
      <c r="D56" s="19" t="str">
        <f>+'Outstanding loans'!A25</f>
        <v>143004899</v>
      </c>
      <c r="E56" s="20">
        <f>+'Outstanding loans'!B25</f>
        <v>99</v>
      </c>
      <c r="F56" s="19" t="str">
        <f>+'Outstanding loans'!C25</f>
        <v>TAVISHKA JOGANAH-S(SL1299</v>
      </c>
      <c r="G56" s="547" t="str">
        <f t="shared" si="3"/>
        <v>A1</v>
      </c>
      <c r="H56" s="21">
        <f>+'Outstanding loans'!F25</f>
        <v>39945</v>
      </c>
      <c r="I56" s="21">
        <f>+'Outstanding loans'!G25</f>
        <v>50548</v>
      </c>
      <c r="J56" s="34">
        <f t="shared" si="10"/>
        <v>349</v>
      </c>
      <c r="K56" s="34">
        <f t="shared" si="4"/>
        <v>139</v>
      </c>
      <c r="L56" s="34">
        <f t="shared" si="0"/>
        <v>180</v>
      </c>
      <c r="M56" s="34">
        <f t="shared" si="1"/>
        <v>139</v>
      </c>
      <c r="N56" s="52">
        <f t="shared" si="11"/>
        <v>139</v>
      </c>
      <c r="O56" s="324">
        <f>+'Outstanding loans'!H25</f>
        <v>700196</v>
      </c>
      <c r="P56" s="26">
        <f>+'Outstanding loans'!E25</f>
        <v>0.03</v>
      </c>
      <c r="Q56" s="536">
        <f t="shared" si="5"/>
        <v>8.6499999999999994E-2</v>
      </c>
      <c r="R56" s="222">
        <f t="shared" si="12"/>
        <v>4835.4250219608748</v>
      </c>
      <c r="S56" s="36">
        <f t="shared" si="13"/>
        <v>486680.67105434422</v>
      </c>
      <c r="T56" s="36">
        <f t="shared" si="14"/>
        <v>213515.32894565578</v>
      </c>
      <c r="U56" s="36">
        <f t="shared" si="15"/>
        <v>356555.28864540951</v>
      </c>
      <c r="V56" s="36">
        <f t="shared" si="16"/>
        <v>160135.18392458145</v>
      </c>
      <c r="W56" s="37">
        <f t="shared" si="17"/>
        <v>196420.10472082807</v>
      </c>
      <c r="X56" s="36">
        <f t="shared" si="18"/>
        <v>164881.28179692308</v>
      </c>
      <c r="Y56" s="276">
        <f t="shared" si="21"/>
        <v>196420.10472082807</v>
      </c>
      <c r="Z56" s="36">
        <f t="shared" si="19"/>
        <v>383695.83289860853</v>
      </c>
      <c r="AA56" s="36">
        <f t="shared" si="22"/>
        <v>170180.50395295757</v>
      </c>
      <c r="AB56" s="38">
        <f t="shared" si="9"/>
        <v>-4.8312358558177948E-9</v>
      </c>
      <c r="AC56" s="17"/>
      <c r="AD56" s="17">
        <f t="shared" si="20"/>
        <v>180</v>
      </c>
      <c r="AE56" s="143"/>
      <c r="AH56" s="103"/>
      <c r="AI56" s="533"/>
    </row>
    <row r="57" spans="1:35">
      <c r="A57" s="533"/>
      <c r="C57" s="68" t="s">
        <v>1056</v>
      </c>
      <c r="D57" s="19" t="str">
        <f>+'Outstanding loans'!A26</f>
        <v>143004953</v>
      </c>
      <c r="E57" s="20">
        <f>+'Outstanding loans'!B26</f>
        <v>99</v>
      </c>
      <c r="F57" s="19" t="str">
        <f>+'Outstanding loans'!C26</f>
        <v>BHOYROO L/HOUSING LOAN</v>
      </c>
      <c r="G57" s="547" t="str">
        <f t="shared" si="3"/>
        <v>A1</v>
      </c>
      <c r="H57" s="21">
        <f>+'Outstanding loans'!F26</f>
        <v>38042</v>
      </c>
      <c r="I57" s="21">
        <f>+'Outstanding loans'!G26</f>
        <v>45711</v>
      </c>
      <c r="J57" s="34">
        <f t="shared" si="10"/>
        <v>252</v>
      </c>
      <c r="K57" s="34">
        <f t="shared" si="4"/>
        <v>201</v>
      </c>
      <c r="L57" s="34">
        <f t="shared" si="0"/>
        <v>180</v>
      </c>
      <c r="M57" s="34">
        <f t="shared" si="1"/>
        <v>180</v>
      </c>
      <c r="N57" s="52">
        <f t="shared" si="11"/>
        <v>180</v>
      </c>
      <c r="O57" s="324">
        <f>+'Outstanding loans'!H26</f>
        <v>1269142</v>
      </c>
      <c r="P57" s="26">
        <f>+'Outstanding loans'!E26</f>
        <v>0.03</v>
      </c>
      <c r="Q57" s="536">
        <f t="shared" si="5"/>
        <v>8.6499999999999994E-2</v>
      </c>
      <c r="R57" s="222">
        <f t="shared" si="12"/>
        <v>8764.4616410568888</v>
      </c>
      <c r="S57" s="36">
        <f t="shared" si="13"/>
        <v>882134.25986902602</v>
      </c>
      <c r="T57" s="36">
        <f t="shared" si="14"/>
        <v>387007.74013097398</v>
      </c>
      <c r="U57" s="36">
        <f t="shared" si="15"/>
        <v>695468.8355212051</v>
      </c>
      <c r="V57" s="36">
        <f t="shared" si="16"/>
        <v>308461.0953902402</v>
      </c>
      <c r="W57" s="37">
        <f t="shared" si="17"/>
        <v>387007.7401309649</v>
      </c>
      <c r="X57" s="36">
        <f t="shared" si="18"/>
        <v>387007.74013097398</v>
      </c>
      <c r="Y57" s="276">
        <f t="shared" si="21"/>
        <v>387007.7401309649</v>
      </c>
      <c r="Z57" s="36">
        <f t="shared" si="19"/>
        <v>695468.8355212051</v>
      </c>
      <c r="AA57" s="36">
        <f t="shared" si="22"/>
        <v>308461.0953902402</v>
      </c>
      <c r="AB57" s="38">
        <f t="shared" si="9"/>
        <v>-9.0803951025009155E-9</v>
      </c>
      <c r="AC57" s="17"/>
      <c r="AD57" s="17">
        <f t="shared" si="20"/>
        <v>180</v>
      </c>
      <c r="AE57" s="143"/>
      <c r="AH57" s="103"/>
      <c r="AI57" s="533"/>
    </row>
    <row r="58" spans="1:35">
      <c r="A58" s="533"/>
      <c r="C58" s="68" t="s">
        <v>1056</v>
      </c>
      <c r="D58" s="19" t="str">
        <f>+'Outstanding loans'!A27</f>
        <v>143005380</v>
      </c>
      <c r="E58" s="20">
        <f>+'Outstanding loans'!B27</f>
        <v>99</v>
      </c>
      <c r="F58" s="19" t="str">
        <f>+'Outstanding loans'!C27</f>
        <v>BESSONDYAL DREEPAUL(BDB)</v>
      </c>
      <c r="G58" s="547" t="str">
        <f t="shared" si="3"/>
        <v>A1</v>
      </c>
      <c r="H58" s="21">
        <f>+'Outstanding loans'!F27</f>
        <v>39407</v>
      </c>
      <c r="I58" s="21">
        <f>+'Outstanding loans'!G27</f>
        <v>50367</v>
      </c>
      <c r="J58" s="34">
        <f t="shared" si="10"/>
        <v>360</v>
      </c>
      <c r="K58" s="34">
        <f t="shared" si="4"/>
        <v>156</v>
      </c>
      <c r="L58" s="34">
        <f t="shared" si="0"/>
        <v>180</v>
      </c>
      <c r="M58" s="34">
        <f t="shared" si="1"/>
        <v>156</v>
      </c>
      <c r="N58" s="52">
        <f t="shared" si="11"/>
        <v>156</v>
      </c>
      <c r="O58" s="324">
        <f>+'Outstanding loans'!H27</f>
        <v>1140169</v>
      </c>
      <c r="P58" s="26">
        <f>+'Outstanding loans'!E27</f>
        <v>0.03</v>
      </c>
      <c r="Q58" s="536">
        <f t="shared" si="5"/>
        <v>8.6499999999999994E-2</v>
      </c>
      <c r="R58" s="222">
        <f t="shared" si="12"/>
        <v>7873.7977821411569</v>
      </c>
      <c r="S58" s="36">
        <f t="shared" si="13"/>
        <v>792489.83718181867</v>
      </c>
      <c r="T58" s="36">
        <f t="shared" si="14"/>
        <v>347679.16281818133</v>
      </c>
      <c r="U58" s="36">
        <f t="shared" si="15"/>
        <v>608780.65792010364</v>
      </c>
      <c r="V58" s="36">
        <f t="shared" si="16"/>
        <v>271335.07238639914</v>
      </c>
      <c r="W58" s="37">
        <f t="shared" si="17"/>
        <v>337445.58553370449</v>
      </c>
      <c r="X58" s="36">
        <f t="shared" si="18"/>
        <v>301321.94110909052</v>
      </c>
      <c r="Y58" s="276">
        <f t="shared" si="21"/>
        <v>337445.58553370449</v>
      </c>
      <c r="Z58" s="36">
        <f t="shared" si="19"/>
        <v>624793.76360358205</v>
      </c>
      <c r="AA58" s="36">
        <f t="shared" si="22"/>
        <v>277114.60078540817</v>
      </c>
      <c r="AB58" s="38">
        <f t="shared" si="9"/>
        <v>-7.4505805969238281E-9</v>
      </c>
      <c r="AC58" s="17"/>
      <c r="AD58" s="17">
        <f t="shared" si="20"/>
        <v>180</v>
      </c>
      <c r="AE58" s="143"/>
      <c r="AH58" s="103"/>
      <c r="AI58" s="533"/>
    </row>
    <row r="59" spans="1:35">
      <c r="A59" s="533"/>
      <c r="C59" s="68" t="s">
        <v>1056</v>
      </c>
      <c r="D59" s="19" t="str">
        <f>+'Outstanding loans'!A28</f>
        <v>143005496</v>
      </c>
      <c r="E59" s="20">
        <f>+'Outstanding loans'!B28</f>
        <v>99</v>
      </c>
      <c r="F59" s="19" t="str">
        <f>+'Outstanding loans'!C28</f>
        <v>KANAKSABEE B/ (SL 1124)</v>
      </c>
      <c r="G59" s="547" t="str">
        <f t="shared" si="3"/>
        <v>A1</v>
      </c>
      <c r="H59" s="21">
        <f>+'Outstanding loans'!F28</f>
        <v>39784</v>
      </c>
      <c r="I59" s="21">
        <f>+'Outstanding loans'!G28</f>
        <v>47080</v>
      </c>
      <c r="J59" s="34">
        <f t="shared" si="10"/>
        <v>240</v>
      </c>
      <c r="K59" s="34">
        <f t="shared" si="4"/>
        <v>144</v>
      </c>
      <c r="L59" s="34">
        <f t="shared" si="0"/>
        <v>180</v>
      </c>
      <c r="M59" s="34">
        <f t="shared" si="1"/>
        <v>144</v>
      </c>
      <c r="N59" s="52">
        <f t="shared" si="11"/>
        <v>144</v>
      </c>
      <c r="O59" s="324">
        <f>+'Outstanding loans'!H28</f>
        <v>1794561</v>
      </c>
      <c r="P59" s="26">
        <f>+'Outstanding loans'!E28</f>
        <v>0.03</v>
      </c>
      <c r="Q59" s="536">
        <f t="shared" si="5"/>
        <v>8.6499999999999994E-2</v>
      </c>
      <c r="R59" s="222">
        <f t="shared" si="12"/>
        <v>12392.908789589101</v>
      </c>
      <c r="S59" s="36">
        <f t="shared" si="13"/>
        <v>1247333.8204273591</v>
      </c>
      <c r="T59" s="36">
        <f t="shared" si="14"/>
        <v>547227.17957264092</v>
      </c>
      <c r="U59" s="36">
        <f t="shared" si="15"/>
        <v>928965.94413484912</v>
      </c>
      <c r="V59" s="36">
        <f t="shared" si="16"/>
        <v>416166.19126864569</v>
      </c>
      <c r="W59" s="37">
        <f t="shared" si="17"/>
        <v>512799.75286620343</v>
      </c>
      <c r="X59" s="36">
        <f t="shared" si="18"/>
        <v>437781.74365811277</v>
      </c>
      <c r="Y59" s="276">
        <f t="shared" si="21"/>
        <v>512799.75286620343</v>
      </c>
      <c r="Z59" s="36">
        <f t="shared" si="19"/>
        <v>983389.76169866719</v>
      </c>
      <c r="AA59" s="36">
        <f t="shared" si="22"/>
        <v>436162.58212603838</v>
      </c>
      <c r="AB59" s="38">
        <f t="shared" si="9"/>
        <v>-1.2107193470001221E-8</v>
      </c>
      <c r="AC59" s="17"/>
      <c r="AD59" s="17">
        <f t="shared" si="20"/>
        <v>180</v>
      </c>
      <c r="AE59" s="143"/>
      <c r="AH59" s="103"/>
      <c r="AI59" s="533"/>
    </row>
    <row r="60" spans="1:35">
      <c r="A60" s="533"/>
      <c r="C60" s="68" t="s">
        <v>1056</v>
      </c>
      <c r="D60" s="19" t="str">
        <f>+'Outstanding loans'!A29</f>
        <v>143005879</v>
      </c>
      <c r="E60" s="20">
        <f>+'Outstanding loans'!B29</f>
        <v>99</v>
      </c>
      <c r="F60" s="19" t="str">
        <f>+'Outstanding loans'!C29</f>
        <v>COIFFIC MISS M N D</v>
      </c>
      <c r="G60" s="547" t="str">
        <f t="shared" si="3"/>
        <v>A1</v>
      </c>
      <c r="H60" s="21">
        <f>+'Outstanding loans'!F29</f>
        <v>38408</v>
      </c>
      <c r="I60" s="21">
        <f>+'Outstanding loans'!G29</f>
        <v>46806</v>
      </c>
      <c r="J60" s="34">
        <f t="shared" si="10"/>
        <v>276</v>
      </c>
      <c r="K60" s="34">
        <f t="shared" si="4"/>
        <v>189</v>
      </c>
      <c r="L60" s="34">
        <f t="shared" si="0"/>
        <v>180</v>
      </c>
      <c r="M60" s="34">
        <f t="shared" si="1"/>
        <v>180</v>
      </c>
      <c r="N60" s="52">
        <f t="shared" si="11"/>
        <v>180</v>
      </c>
      <c r="O60" s="324">
        <f>+'Outstanding loans'!H29</f>
        <v>514499</v>
      </c>
      <c r="P60" s="26">
        <f>+'Outstanding loans'!E29</f>
        <v>0.03</v>
      </c>
      <c r="Q60" s="536">
        <f t="shared" si="5"/>
        <v>8.6499999999999994E-2</v>
      </c>
      <c r="R60" s="222">
        <f t="shared" si="12"/>
        <v>3553.0356334138564</v>
      </c>
      <c r="S60" s="36">
        <f t="shared" si="13"/>
        <v>357609.4673159931</v>
      </c>
      <c r="T60" s="36">
        <f t="shared" si="14"/>
        <v>156889.5326840069</v>
      </c>
      <c r="U60" s="36">
        <f t="shared" si="15"/>
        <v>281936.94669849757</v>
      </c>
      <c r="V60" s="36">
        <f t="shared" si="16"/>
        <v>125047.41401449416</v>
      </c>
      <c r="W60" s="37">
        <f t="shared" si="17"/>
        <v>156889.53268400341</v>
      </c>
      <c r="X60" s="36">
        <f t="shared" si="18"/>
        <v>156889.5326840069</v>
      </c>
      <c r="Y60" s="276">
        <f t="shared" si="21"/>
        <v>156889.53268400341</v>
      </c>
      <c r="Z60" s="36">
        <f t="shared" si="19"/>
        <v>281936.94669849757</v>
      </c>
      <c r="AA60" s="36">
        <f t="shared" si="22"/>
        <v>125047.41401449416</v>
      </c>
      <c r="AB60" s="38">
        <f t="shared" si="9"/>
        <v>-3.4924596548080444E-9</v>
      </c>
      <c r="AC60" s="17"/>
      <c r="AD60" s="17">
        <f t="shared" si="20"/>
        <v>180</v>
      </c>
      <c r="AE60" s="143"/>
      <c r="AH60" s="103"/>
      <c r="AI60" s="533"/>
    </row>
    <row r="61" spans="1:35">
      <c r="A61" s="533"/>
      <c r="C61" s="68" t="s">
        <v>1056</v>
      </c>
      <c r="D61" s="19" t="str">
        <f>+'Outstanding loans'!A30</f>
        <v>143006239</v>
      </c>
      <c r="E61" s="20">
        <f>+'Outstanding loans'!B30</f>
        <v>99</v>
      </c>
      <c r="F61" s="19" t="str">
        <f>+'Outstanding loans'!C30</f>
        <v>APPADOO L</v>
      </c>
      <c r="G61" s="547" t="str">
        <f t="shared" si="3"/>
        <v>A1</v>
      </c>
      <c r="H61" s="21">
        <f>+'Outstanding loans'!F30</f>
        <v>39658</v>
      </c>
      <c r="I61" s="21">
        <f>+'Outstanding loans'!G30</f>
        <v>47687</v>
      </c>
      <c r="J61" s="34">
        <f t="shared" si="10"/>
        <v>264</v>
      </c>
      <c r="K61" s="34">
        <f t="shared" si="4"/>
        <v>148</v>
      </c>
      <c r="L61" s="34">
        <f t="shared" si="0"/>
        <v>180</v>
      </c>
      <c r="M61" s="34">
        <f t="shared" si="1"/>
        <v>148</v>
      </c>
      <c r="N61" s="52">
        <f t="shared" si="11"/>
        <v>148</v>
      </c>
      <c r="O61" s="324">
        <f>+'Outstanding loans'!H30</f>
        <v>5000043</v>
      </c>
      <c r="P61" s="26">
        <f>+'Outstanding loans'!E30</f>
        <v>0.03</v>
      </c>
      <c r="Q61" s="536">
        <f t="shared" si="5"/>
        <v>8.6499999999999994E-2</v>
      </c>
      <c r="R61" s="222">
        <f t="shared" si="12"/>
        <v>34529.378964004827</v>
      </c>
      <c r="S61" s="36">
        <f t="shared" si="13"/>
        <v>3475347.3063836079</v>
      </c>
      <c r="T61" s="36">
        <f t="shared" si="14"/>
        <v>1524695.6936163921</v>
      </c>
      <c r="U61" s="36">
        <f t="shared" si="15"/>
        <v>2618614.7569092074</v>
      </c>
      <c r="V61" s="36">
        <f t="shared" si="16"/>
        <v>1170930.0834676502</v>
      </c>
      <c r="W61" s="37">
        <f t="shared" si="17"/>
        <v>1447684.6734415572</v>
      </c>
      <c r="X61" s="36">
        <f t="shared" si="18"/>
        <v>1253638.6814179225</v>
      </c>
      <c r="Y61" s="276">
        <f t="shared" si="21"/>
        <v>1447684.6734415572</v>
      </c>
      <c r="Z61" s="36">
        <f t="shared" si="19"/>
        <v>2739940.9071372277</v>
      </c>
      <c r="AA61" s="36">
        <f t="shared" si="22"/>
        <v>1215245.2135208687</v>
      </c>
      <c r="AB61" s="38">
        <f t="shared" si="9"/>
        <v>-3.3061951398849487E-8</v>
      </c>
      <c r="AC61" s="17"/>
      <c r="AD61" s="17">
        <f t="shared" si="20"/>
        <v>180</v>
      </c>
      <c r="AE61" s="143"/>
      <c r="AH61" s="103"/>
      <c r="AI61" s="533"/>
    </row>
    <row r="62" spans="1:35">
      <c r="A62" s="533"/>
      <c r="C62" s="68" t="s">
        <v>1056</v>
      </c>
      <c r="D62" s="19" t="str">
        <f>+'Outstanding loans'!A31</f>
        <v>143006387</v>
      </c>
      <c r="E62" s="20">
        <f>+'Outstanding loans'!B31</f>
        <v>99</v>
      </c>
      <c r="F62" s="19" t="str">
        <f>+'Outstanding loans'!C31</f>
        <v>VYTHELINGUM D (SL 1657)</v>
      </c>
      <c r="G62" s="547" t="str">
        <f t="shared" si="3"/>
        <v>A1</v>
      </c>
      <c r="H62" s="21">
        <f>+'Outstanding loans'!F31</f>
        <v>40121</v>
      </c>
      <c r="I62" s="21">
        <f>+'Outstanding loans'!G31</f>
        <v>49973</v>
      </c>
      <c r="J62" s="34">
        <f t="shared" si="10"/>
        <v>324</v>
      </c>
      <c r="K62" s="34">
        <f t="shared" si="4"/>
        <v>133</v>
      </c>
      <c r="L62" s="34">
        <f t="shared" si="0"/>
        <v>180</v>
      </c>
      <c r="M62" s="34">
        <f t="shared" si="1"/>
        <v>133</v>
      </c>
      <c r="N62" s="52">
        <f t="shared" si="11"/>
        <v>133</v>
      </c>
      <c r="O62" s="324">
        <f>+'Outstanding loans'!H31</f>
        <v>1896339</v>
      </c>
      <c r="P62" s="26">
        <f>+'Outstanding loans'!E31</f>
        <v>0.03</v>
      </c>
      <c r="Q62" s="536">
        <f t="shared" si="5"/>
        <v>8.6499999999999994E-2</v>
      </c>
      <c r="R62" s="222">
        <f t="shared" si="12"/>
        <v>13095.768971431235</v>
      </c>
      <c r="S62" s="36">
        <f t="shared" si="13"/>
        <v>1318075.9916745087</v>
      </c>
      <c r="T62" s="36">
        <f t="shared" si="14"/>
        <v>578263.00832549133</v>
      </c>
      <c r="U62" s="36">
        <f t="shared" si="15"/>
        <v>944165.99018392817</v>
      </c>
      <c r="V62" s="36">
        <f t="shared" si="16"/>
        <v>425431.37596735265</v>
      </c>
      <c r="W62" s="37">
        <f t="shared" si="17"/>
        <v>518734.61421657552</v>
      </c>
      <c r="X62" s="36">
        <f t="shared" si="18"/>
        <v>427272.11170716857</v>
      </c>
      <c r="Y62" s="276">
        <f t="shared" si="21"/>
        <v>518734.61421657552</v>
      </c>
      <c r="Z62" s="36">
        <f t="shared" si="19"/>
        <v>1039162.4231831012</v>
      </c>
      <c r="AA62" s="36">
        <f t="shared" si="22"/>
        <v>460899.41485762224</v>
      </c>
      <c r="AB62" s="38">
        <f t="shared" si="9"/>
        <v>-1.234002411365509E-8</v>
      </c>
      <c r="AC62" s="17"/>
      <c r="AD62" s="17">
        <f t="shared" si="20"/>
        <v>180</v>
      </c>
      <c r="AE62" s="143"/>
      <c r="AH62" s="103"/>
      <c r="AI62" s="533"/>
    </row>
    <row r="63" spans="1:35" ht="9.6" customHeight="1">
      <c r="A63" s="533"/>
      <c r="C63" s="68" t="s">
        <v>1056</v>
      </c>
      <c r="D63" s="19" t="str">
        <f>+'Outstanding loans'!A32</f>
        <v>143006492</v>
      </c>
      <c r="E63" s="20">
        <f>+'Outstanding loans'!B32</f>
        <v>99</v>
      </c>
      <c r="F63" s="19" t="str">
        <f>+'Outstanding loans'!C32</f>
        <v>CONHYEA D H A&amp;/H D/HM LN</v>
      </c>
      <c r="G63" s="547" t="str">
        <f t="shared" si="3"/>
        <v>A1</v>
      </c>
      <c r="H63" s="21">
        <f>+'Outstanding loans'!F32</f>
        <v>38105</v>
      </c>
      <c r="I63" s="21">
        <f>+'Outstanding loans'!G32</f>
        <v>47231</v>
      </c>
      <c r="J63" s="34">
        <f t="shared" si="10"/>
        <v>300</v>
      </c>
      <c r="K63" s="34">
        <f t="shared" si="4"/>
        <v>199</v>
      </c>
      <c r="L63" s="34">
        <f t="shared" si="0"/>
        <v>180</v>
      </c>
      <c r="M63" s="34">
        <f t="shared" si="1"/>
        <v>180</v>
      </c>
      <c r="N63" s="52">
        <f t="shared" si="11"/>
        <v>180</v>
      </c>
      <c r="O63" s="324">
        <f>+'Outstanding loans'!H32</f>
        <v>999999</v>
      </c>
      <c r="P63" s="26">
        <f>+'Outstanding loans'!E32</f>
        <v>0.03</v>
      </c>
      <c r="Q63" s="536">
        <f t="shared" si="5"/>
        <v>8.6499999999999994E-2</v>
      </c>
      <c r="R63" s="222">
        <f t="shared" si="12"/>
        <v>6905.8094969634985</v>
      </c>
      <c r="S63" s="36">
        <f t="shared" si="13"/>
        <v>695062.78866727778</v>
      </c>
      <c r="T63" s="36">
        <f t="shared" si="14"/>
        <v>304936.21133272222</v>
      </c>
      <c r="U63" s="36">
        <f t="shared" si="15"/>
        <v>547982.92078614503</v>
      </c>
      <c r="V63" s="36">
        <f t="shared" si="16"/>
        <v>243046.70945342979</v>
      </c>
      <c r="W63" s="37">
        <f t="shared" si="17"/>
        <v>304936.21133271523</v>
      </c>
      <c r="X63" s="36">
        <f t="shared" si="18"/>
        <v>304936.21133272222</v>
      </c>
      <c r="Y63" s="276">
        <f t="shared" si="21"/>
        <v>304936.21133271523</v>
      </c>
      <c r="Z63" s="36">
        <f t="shared" si="19"/>
        <v>547982.92078614503</v>
      </c>
      <c r="AA63" s="36">
        <f t="shared" si="22"/>
        <v>243046.70945342979</v>
      </c>
      <c r="AB63" s="38">
        <f t="shared" si="9"/>
        <v>-6.9849193096160889E-9</v>
      </c>
      <c r="AC63" s="17"/>
      <c r="AD63" s="17">
        <f t="shared" si="20"/>
        <v>180</v>
      </c>
      <c r="AE63" s="143"/>
      <c r="AH63" s="103"/>
      <c r="AI63" s="533"/>
    </row>
    <row r="64" spans="1:35">
      <c r="A64" s="533"/>
      <c r="C64" s="68" t="s">
        <v>1056</v>
      </c>
      <c r="D64" s="19" t="str">
        <f>+'Outstanding loans'!A33</f>
        <v>143006824</v>
      </c>
      <c r="E64" s="20">
        <f>+'Outstanding loans'!B33</f>
        <v>99</v>
      </c>
      <c r="F64" s="19" t="str">
        <f>+'Outstanding loans'!C33</f>
        <v>HURDOWAR N R (SL 1544)</v>
      </c>
      <c r="G64" s="547" t="str">
        <f t="shared" si="3"/>
        <v>A1</v>
      </c>
      <c r="H64" s="21">
        <f>+'Outstanding loans'!F33</f>
        <v>40072</v>
      </c>
      <c r="I64" s="21">
        <f>+'Outstanding loans'!G33</f>
        <v>44454</v>
      </c>
      <c r="J64" s="34">
        <f t="shared" si="10"/>
        <v>144</v>
      </c>
      <c r="K64" s="34">
        <f t="shared" si="4"/>
        <v>135</v>
      </c>
      <c r="L64" s="34">
        <f t="shared" si="0"/>
        <v>144</v>
      </c>
      <c r="M64" s="34">
        <f t="shared" si="1"/>
        <v>135</v>
      </c>
      <c r="N64" s="52">
        <f t="shared" si="11"/>
        <v>135</v>
      </c>
      <c r="O64" s="324">
        <f>+'Outstanding loans'!H33</f>
        <v>2600066</v>
      </c>
      <c r="P64" s="26">
        <f>+'Outstanding loans'!E33</f>
        <v>0.03</v>
      </c>
      <c r="Q64" s="536">
        <f t="shared" si="5"/>
        <v>8.6499999999999994E-2</v>
      </c>
      <c r="R64" s="222">
        <f t="shared" si="12"/>
        <v>21523.000264864062</v>
      </c>
      <c r="S64" s="36">
        <f t="shared" si="13"/>
        <v>1924429.760336397</v>
      </c>
      <c r="T64" s="36">
        <f t="shared" si="14"/>
        <v>675636.23966360302</v>
      </c>
      <c r="U64" s="36">
        <f t="shared" si="15"/>
        <v>1168081.3633128202</v>
      </c>
      <c r="V64" s="36">
        <f t="shared" si="16"/>
        <v>496846.73081345297</v>
      </c>
      <c r="W64" s="37">
        <f t="shared" si="17"/>
        <v>671234.63249936723</v>
      </c>
      <c r="X64" s="36">
        <f t="shared" si="18"/>
        <v>633408.97468462784</v>
      </c>
      <c r="Y64" s="276">
        <f t="shared" si="21"/>
        <v>671234.63249936723</v>
      </c>
      <c r="Z64" s="36">
        <f t="shared" si="19"/>
        <v>1174882.2778040078</v>
      </c>
      <c r="AA64" s="36">
        <f t="shared" si="22"/>
        <v>499246.03814042499</v>
      </c>
      <c r="AB64" s="38">
        <f t="shared" si="9"/>
        <v>-2.0256265997886658E-8</v>
      </c>
      <c r="AC64" s="17"/>
      <c r="AD64" s="17">
        <f t="shared" si="20"/>
        <v>144</v>
      </c>
      <c r="AE64" s="143"/>
      <c r="AH64" s="103"/>
      <c r="AI64" s="533"/>
    </row>
    <row r="65" spans="1:35">
      <c r="A65" s="533"/>
      <c r="C65" s="68" t="s">
        <v>1056</v>
      </c>
      <c r="D65" s="19" t="str">
        <f>+'Outstanding loans'!A34</f>
        <v>143006921</v>
      </c>
      <c r="E65" s="20">
        <f>+'Outstanding loans'!B34</f>
        <v>99</v>
      </c>
      <c r="F65" s="19" t="str">
        <f>+'Outstanding loans'!C34</f>
        <v>CHAN YUEN LEUNG MJ</v>
      </c>
      <c r="G65" s="547" t="str">
        <f t="shared" si="3"/>
        <v>A1</v>
      </c>
      <c r="H65" s="21">
        <f>+'Outstanding loans'!F34</f>
        <v>35205</v>
      </c>
      <c r="I65" s="21">
        <f>+'Outstanding loans'!G34</f>
        <v>45839</v>
      </c>
      <c r="J65" s="34">
        <f t="shared" si="10"/>
        <v>350</v>
      </c>
      <c r="K65" s="34">
        <f>ROUND(($I$35-H65)/365*12,0)</f>
        <v>295</v>
      </c>
      <c r="L65" s="34">
        <f t="shared" si="0"/>
        <v>180</v>
      </c>
      <c r="M65" s="34">
        <f t="shared" si="1"/>
        <v>180</v>
      </c>
      <c r="N65" s="52">
        <f t="shared" si="11"/>
        <v>180</v>
      </c>
      <c r="O65" s="324">
        <f>+'Outstanding loans'!H34</f>
        <v>467311</v>
      </c>
      <c r="P65" s="26">
        <f>+'Outstanding loans'!E34</f>
        <v>0.03</v>
      </c>
      <c r="Q65" s="536">
        <f t="shared" si="5"/>
        <v>8.6499999999999994E-2</v>
      </c>
      <c r="R65" s="222">
        <f>PMT(P65/12,L65,-O65,0,0)</f>
        <v>3227.1639689994777</v>
      </c>
      <c r="S65" s="36">
        <f>(-PV(Q65/12,L65,R65,0,0))</f>
        <v>324810.81164570583</v>
      </c>
      <c r="T65" s="36">
        <f>O65-S65</f>
        <v>142500.18835429417</v>
      </c>
      <c r="U65" s="36">
        <f>-IF(OR(Q65="",Q65=0),0,(CUMIPMT(Q65/12,L65,S65,1,M65,0)))</f>
        <v>256078.70277419704</v>
      </c>
      <c r="V65" s="36">
        <f>-IF(OR(P65="",P65=0),0,(CUMIPMT(P65/12,L65,O65,1,M65,0)))</f>
        <v>113578.51441990602</v>
      </c>
      <c r="W65" s="37">
        <f>IF(ISERROR(U65-V65),0,U65-V65)</f>
        <v>142500.18835429102</v>
      </c>
      <c r="X65" s="36">
        <f t="shared" si="18"/>
        <v>142500.18835429417</v>
      </c>
      <c r="Y65" s="276">
        <f t="shared" si="21"/>
        <v>142500.18835429102</v>
      </c>
      <c r="Z65" s="36">
        <f t="shared" si="19"/>
        <v>256078.70277419704</v>
      </c>
      <c r="AA65" s="36">
        <f t="shared" si="22"/>
        <v>113578.51441990602</v>
      </c>
      <c r="AB65" s="38">
        <f t="shared" si="9"/>
        <v>-3.14321368932724E-9</v>
      </c>
      <c r="AC65" s="17"/>
      <c r="AD65" s="17">
        <f t="shared" si="20"/>
        <v>180</v>
      </c>
      <c r="AE65" s="143"/>
      <c r="AH65" s="103"/>
      <c r="AI65" s="533"/>
    </row>
    <row r="66" spans="1:35">
      <c r="A66" s="533"/>
      <c r="C66" s="68" t="s">
        <v>1056</v>
      </c>
      <c r="D66" s="19" t="str">
        <f>+'Outstanding loans'!A35</f>
        <v>143007502</v>
      </c>
      <c r="E66" s="20">
        <f>+'Outstanding loans'!B35</f>
        <v>99</v>
      </c>
      <c r="F66" s="19" t="str">
        <f>+'Outstanding loans'!C35</f>
        <v>CYTHEREE E/HME LN</v>
      </c>
      <c r="G66" s="547" t="str">
        <f t="shared" si="3"/>
        <v>A1</v>
      </c>
      <c r="H66" s="21">
        <f>+'Outstanding loans'!F35</f>
        <v>37155</v>
      </c>
      <c r="I66" s="21">
        <f>+'Outstanding loans'!G35</f>
        <v>45649</v>
      </c>
      <c r="J66" s="34">
        <f t="shared" si="10"/>
        <v>279</v>
      </c>
      <c r="K66" s="34">
        <f t="shared" si="4"/>
        <v>230</v>
      </c>
      <c r="L66" s="34">
        <f t="shared" si="0"/>
        <v>180</v>
      </c>
      <c r="M66" s="34">
        <f t="shared" si="1"/>
        <v>180</v>
      </c>
      <c r="N66" s="52">
        <f t="shared" si="11"/>
        <v>180</v>
      </c>
      <c r="O66" s="324">
        <f>+'Outstanding loans'!H35</f>
        <v>464810</v>
      </c>
      <c r="P66" s="26">
        <f>+'Outstanding loans'!E35</f>
        <v>0.03</v>
      </c>
      <c r="Q66" s="536">
        <f t="shared" si="5"/>
        <v>8.6499999999999994E-2</v>
      </c>
      <c r="R66" s="222">
        <f t="shared" si="12"/>
        <v>3209.892522176126</v>
      </c>
      <c r="S66" s="36">
        <f t="shared" si="13"/>
        <v>323072.45787289529</v>
      </c>
      <c r="T66" s="36">
        <f t="shared" si="14"/>
        <v>141737.54212710471</v>
      </c>
      <c r="U66" s="36">
        <f t="shared" si="15"/>
        <v>254708.19611880434</v>
      </c>
      <c r="V66" s="36">
        <f t="shared" si="16"/>
        <v>112970.65399170271</v>
      </c>
      <c r="W66" s="37">
        <f t="shared" si="17"/>
        <v>141737.54212710162</v>
      </c>
      <c r="X66" s="36">
        <f t="shared" si="18"/>
        <v>141737.54212710471</v>
      </c>
      <c r="Y66" s="276">
        <f t="shared" si="21"/>
        <v>141737.54212710162</v>
      </c>
      <c r="Z66" s="36">
        <f t="shared" si="19"/>
        <v>254708.19611880434</v>
      </c>
      <c r="AA66" s="36">
        <f t="shared" si="22"/>
        <v>112970.65399170271</v>
      </c>
      <c r="AB66" s="38">
        <f t="shared" si="9"/>
        <v>-3.0850060284137726E-9</v>
      </c>
      <c r="AC66" s="17"/>
      <c r="AD66" s="17">
        <f t="shared" si="20"/>
        <v>180</v>
      </c>
      <c r="AE66" s="143"/>
      <c r="AH66" s="103"/>
      <c r="AI66" s="533"/>
    </row>
    <row r="67" spans="1:35">
      <c r="A67" s="533"/>
      <c r="C67" s="68" t="s">
        <v>1056</v>
      </c>
      <c r="D67" s="19" t="str">
        <f>+'Outstanding loans'!A36</f>
        <v>143008339</v>
      </c>
      <c r="E67" s="20">
        <f>+'Outstanding loans'!B36</f>
        <v>99</v>
      </c>
      <c r="F67" s="19" t="str">
        <f>+'Outstanding loans'!C36</f>
        <v>DABY B &amp; K-HOME LOAN</v>
      </c>
      <c r="G67" s="547" t="str">
        <f t="shared" si="3"/>
        <v>A1</v>
      </c>
      <c r="H67" s="21">
        <f>+'Outstanding loans'!F36</f>
        <v>38021</v>
      </c>
      <c r="I67" s="21">
        <f>+'Outstanding loans'!G36</f>
        <v>48967</v>
      </c>
      <c r="J67" s="34">
        <f t="shared" si="10"/>
        <v>360</v>
      </c>
      <c r="K67" s="34">
        <f t="shared" si="4"/>
        <v>202</v>
      </c>
      <c r="L67" s="34">
        <f t="shared" si="0"/>
        <v>180</v>
      </c>
      <c r="M67" s="34">
        <f t="shared" si="1"/>
        <v>180</v>
      </c>
      <c r="N67" s="52">
        <f t="shared" si="11"/>
        <v>180</v>
      </c>
      <c r="O67" s="324">
        <f>+'Outstanding loans'!H36</f>
        <v>1397598</v>
      </c>
      <c r="P67" s="26">
        <f>+'Outstanding loans'!E36</f>
        <v>0.03</v>
      </c>
      <c r="Q67" s="536">
        <f t="shared" si="5"/>
        <v>8.6499999999999994E-2</v>
      </c>
      <c r="R67" s="222">
        <f t="shared" si="12"/>
        <v>9651.5551928923833</v>
      </c>
      <c r="S67" s="36">
        <f t="shared" si="13"/>
        <v>971419.33473514463</v>
      </c>
      <c r="T67" s="36">
        <f t="shared" si="14"/>
        <v>426178.66526485537</v>
      </c>
      <c r="U67" s="36">
        <f t="shared" si="15"/>
        <v>765860.5999854746</v>
      </c>
      <c r="V67" s="36">
        <f t="shared" si="16"/>
        <v>339681.93472062889</v>
      </c>
      <c r="W67" s="37">
        <f t="shared" si="17"/>
        <v>426178.66526484571</v>
      </c>
      <c r="X67" s="36">
        <f t="shared" si="18"/>
        <v>426178.66526485537</v>
      </c>
      <c r="Y67" s="276">
        <f t="shared" si="21"/>
        <v>426178.66526484571</v>
      </c>
      <c r="Z67" s="36">
        <f t="shared" si="19"/>
        <v>765860.5999854746</v>
      </c>
      <c r="AA67" s="36">
        <f t="shared" si="22"/>
        <v>339681.93472062889</v>
      </c>
      <c r="AB67" s="38">
        <f t="shared" si="9"/>
        <v>-9.6624717116355896E-9</v>
      </c>
      <c r="AC67" s="17"/>
      <c r="AD67" s="17">
        <f t="shared" si="20"/>
        <v>180</v>
      </c>
      <c r="AE67" s="143"/>
      <c r="AH67" s="103"/>
      <c r="AI67" s="533"/>
    </row>
    <row r="68" spans="1:35">
      <c r="A68" s="533"/>
      <c r="C68" s="68" t="s">
        <v>1056</v>
      </c>
      <c r="D68" s="19" t="str">
        <f>+'Outstanding loans'!A37</f>
        <v>143008460</v>
      </c>
      <c r="E68" s="20">
        <f>+'Outstanding loans'!B37</f>
        <v>99</v>
      </c>
      <c r="F68" s="19" t="str">
        <f>+'Outstanding loans'!C37</f>
        <v>RAMSAMY D</v>
      </c>
      <c r="G68" s="547" t="str">
        <f t="shared" si="3"/>
        <v>A1</v>
      </c>
      <c r="H68" s="21">
        <f>+'Outstanding loans'!F37</f>
        <v>40057</v>
      </c>
      <c r="I68" s="21">
        <f>+'Outstanding loans'!G37</f>
        <v>48814</v>
      </c>
      <c r="J68" s="34">
        <f t="shared" si="10"/>
        <v>288</v>
      </c>
      <c r="K68" s="34">
        <f t="shared" si="4"/>
        <v>135</v>
      </c>
      <c r="L68" s="34">
        <f t="shared" si="0"/>
        <v>180</v>
      </c>
      <c r="M68" s="34">
        <f t="shared" si="1"/>
        <v>135</v>
      </c>
      <c r="N68" s="52">
        <f t="shared" si="11"/>
        <v>135</v>
      </c>
      <c r="O68" s="324">
        <f>+'Outstanding loans'!H37</f>
        <v>1995414</v>
      </c>
      <c r="P68" s="26">
        <f>+'Outstanding loans'!E37</f>
        <v>0.03</v>
      </c>
      <c r="Q68" s="536">
        <f t="shared" si="5"/>
        <v>8.6499999999999994E-2</v>
      </c>
      <c r="R68" s="222">
        <f t="shared" si="12"/>
        <v>13779.962731536652</v>
      </c>
      <c r="S68" s="36">
        <f t="shared" si="13"/>
        <v>1386939.4063251335</v>
      </c>
      <c r="T68" s="36">
        <f t="shared" si="14"/>
        <v>608474.59367486648</v>
      </c>
      <c r="U68" s="36">
        <f t="shared" si="15"/>
        <v>1001319.4425092444</v>
      </c>
      <c r="V68" s="36">
        <f t="shared" si="16"/>
        <v>450679.26125015737</v>
      </c>
      <c r="W68" s="37">
        <f t="shared" si="17"/>
        <v>550640.18125908705</v>
      </c>
      <c r="X68" s="36">
        <f t="shared" si="18"/>
        <v>456355.94525614986</v>
      </c>
      <c r="Y68" s="276">
        <f t="shared" si="21"/>
        <v>550640.18125908705</v>
      </c>
      <c r="Z68" s="36">
        <f t="shared" si="19"/>
        <v>1093453.8853514504</v>
      </c>
      <c r="AA68" s="36">
        <f t="shared" si="22"/>
        <v>484979.29167659767</v>
      </c>
      <c r="AB68" s="38">
        <f t="shared" si="9"/>
        <v>-1.3737007975578308E-8</v>
      </c>
      <c r="AC68" s="17"/>
      <c r="AD68" s="17">
        <f t="shared" si="20"/>
        <v>180</v>
      </c>
      <c r="AE68" s="143"/>
      <c r="AH68" s="103"/>
      <c r="AI68" s="533"/>
    </row>
    <row r="69" spans="1:35">
      <c r="A69" s="533"/>
      <c r="C69" s="68" t="s">
        <v>1056</v>
      </c>
      <c r="D69" s="19" t="str">
        <f>+'Outstanding loans'!A38</f>
        <v>143008746</v>
      </c>
      <c r="E69" s="20">
        <f>+'Outstanding loans'!B38</f>
        <v>99</v>
      </c>
      <c r="F69" s="19" t="str">
        <f>+'Outstanding loans'!C38</f>
        <v>YIN YEUNG CHO M</v>
      </c>
      <c r="G69" s="547" t="str">
        <f t="shared" si="3"/>
        <v>A1</v>
      </c>
      <c r="H69" s="21">
        <f>+'Outstanding loans'!F38</f>
        <v>39015</v>
      </c>
      <c r="I69" s="21">
        <f>+'Outstanding loans'!G38</f>
        <v>46653</v>
      </c>
      <c r="J69" s="34">
        <f t="shared" si="10"/>
        <v>251</v>
      </c>
      <c r="K69" s="34">
        <f t="shared" si="4"/>
        <v>169</v>
      </c>
      <c r="L69" s="34">
        <f t="shared" si="0"/>
        <v>180</v>
      </c>
      <c r="M69" s="34">
        <f t="shared" si="1"/>
        <v>169</v>
      </c>
      <c r="N69" s="52">
        <f t="shared" si="11"/>
        <v>169</v>
      </c>
      <c r="O69" s="324">
        <f>+'Outstanding loans'!H38</f>
        <v>2368330</v>
      </c>
      <c r="P69" s="26">
        <f>+'Outstanding loans'!E38</f>
        <v>0.03</v>
      </c>
      <c r="Q69" s="536">
        <f t="shared" si="5"/>
        <v>8.6499999999999994E-2</v>
      </c>
      <c r="R69" s="222">
        <f t="shared" si="12"/>
        <v>16355.252161195722</v>
      </c>
      <c r="S69" s="36">
        <f t="shared" si="13"/>
        <v>1646139.7004240742</v>
      </c>
      <c r="T69" s="36">
        <f t="shared" si="14"/>
        <v>722190.2995759258</v>
      </c>
      <c r="U69" s="36">
        <f t="shared" si="15"/>
        <v>1290261.7240920337</v>
      </c>
      <c r="V69" s="36">
        <f t="shared" si="16"/>
        <v>572945.7535213395</v>
      </c>
      <c r="W69" s="37">
        <f t="shared" si="17"/>
        <v>717315.97057069419</v>
      </c>
      <c r="X69" s="36">
        <f t="shared" si="18"/>
        <v>678056.4479351748</v>
      </c>
      <c r="Y69" s="276">
        <f t="shared" si="21"/>
        <v>717315.97057069419</v>
      </c>
      <c r="Z69" s="36">
        <f t="shared" si="19"/>
        <v>1297805.6885911399</v>
      </c>
      <c r="AA69" s="36">
        <f t="shared" si="22"/>
        <v>575615.38901523035</v>
      </c>
      <c r="AB69" s="38">
        <f t="shared" si="9"/>
        <v>-1.6298145055770874E-8</v>
      </c>
      <c r="AC69" s="17"/>
      <c r="AD69" s="17">
        <f t="shared" si="20"/>
        <v>180</v>
      </c>
      <c r="AE69" s="143"/>
      <c r="AH69" s="103"/>
      <c r="AI69" s="533"/>
    </row>
    <row r="70" spans="1:35">
      <c r="A70" s="533"/>
      <c r="C70" s="68" t="s">
        <v>1056</v>
      </c>
      <c r="D70" s="19" t="str">
        <f>+'Outstanding loans'!A39</f>
        <v>143009025</v>
      </c>
      <c r="E70" s="20">
        <f>+'Outstanding loans'!B39</f>
        <v>99</v>
      </c>
      <c r="F70" s="19" t="str">
        <f>+'Outstanding loans'!C39</f>
        <v>DILLOO MR D &amp;/MRS A</v>
      </c>
      <c r="G70" s="547" t="str">
        <f t="shared" si="3"/>
        <v>A1</v>
      </c>
      <c r="H70" s="21">
        <f>+'Outstanding loans'!F39</f>
        <v>38448</v>
      </c>
      <c r="I70" s="21">
        <f>+'Outstanding loans'!G39</f>
        <v>46469</v>
      </c>
      <c r="J70" s="34">
        <f t="shared" si="10"/>
        <v>264</v>
      </c>
      <c r="K70" s="34">
        <f t="shared" si="4"/>
        <v>188</v>
      </c>
      <c r="L70" s="34">
        <f t="shared" si="0"/>
        <v>180</v>
      </c>
      <c r="M70" s="34">
        <f t="shared" si="1"/>
        <v>180</v>
      </c>
      <c r="N70" s="52">
        <f t="shared" si="11"/>
        <v>180</v>
      </c>
      <c r="O70" s="324">
        <f>+'Outstanding loans'!H39</f>
        <v>1495981</v>
      </c>
      <c r="P70" s="26">
        <f>+'Outstanding loans'!E39</f>
        <v>0.03</v>
      </c>
      <c r="Q70" s="536">
        <f t="shared" si="5"/>
        <v>8.6499999999999994E-2</v>
      </c>
      <c r="R70" s="222">
        <f t="shared" si="12"/>
        <v>10330.970128047078</v>
      </c>
      <c r="S70" s="36">
        <f t="shared" si="13"/>
        <v>1039801.7654550282</v>
      </c>
      <c r="T70" s="36">
        <f t="shared" si="14"/>
        <v>456179.23454497184</v>
      </c>
      <c r="U70" s="36">
        <f t="shared" si="15"/>
        <v>819772.85759343579</v>
      </c>
      <c r="V70" s="36">
        <f t="shared" si="16"/>
        <v>363593.62304847408</v>
      </c>
      <c r="W70" s="37">
        <f t="shared" si="17"/>
        <v>456179.23454496171</v>
      </c>
      <c r="X70" s="36">
        <f t="shared" si="18"/>
        <v>456179.23454497178</v>
      </c>
      <c r="Y70" s="276">
        <f t="shared" si="21"/>
        <v>456179.23454496171</v>
      </c>
      <c r="Z70" s="36">
        <f t="shared" si="19"/>
        <v>819772.85759343579</v>
      </c>
      <c r="AA70" s="36">
        <f t="shared" si="22"/>
        <v>363593.62304847408</v>
      </c>
      <c r="AB70" s="38">
        <f t="shared" si="9"/>
        <v>-1.0128132998943329E-8</v>
      </c>
      <c r="AC70" s="17"/>
      <c r="AD70" s="17">
        <f t="shared" si="20"/>
        <v>180</v>
      </c>
      <c r="AE70" s="143"/>
      <c r="AH70" s="103"/>
      <c r="AI70" s="533"/>
    </row>
    <row r="71" spans="1:35">
      <c r="A71" s="533"/>
      <c r="C71" s="68" t="s">
        <v>1056</v>
      </c>
      <c r="D71" s="19" t="str">
        <f>+'Outstanding loans'!A40</f>
        <v>143009319</v>
      </c>
      <c r="E71" s="20">
        <f>+'Outstanding loans'!B40</f>
        <v>99</v>
      </c>
      <c r="F71" s="19" t="str">
        <f>+'Outstanding loans'!C40</f>
        <v>APPADOO MR B R</v>
      </c>
      <c r="G71" s="547" t="str">
        <f t="shared" si="3"/>
        <v>A1</v>
      </c>
      <c r="H71" s="21">
        <f>+'Outstanding loans'!F40</f>
        <v>39132</v>
      </c>
      <c r="I71" s="21">
        <f>+'Outstanding loans'!G40</f>
        <v>46441</v>
      </c>
      <c r="J71" s="34">
        <f t="shared" si="10"/>
        <v>240</v>
      </c>
      <c r="K71" s="34">
        <f t="shared" si="4"/>
        <v>165</v>
      </c>
      <c r="L71" s="34">
        <f t="shared" si="0"/>
        <v>180</v>
      </c>
      <c r="M71" s="34">
        <f t="shared" si="1"/>
        <v>165</v>
      </c>
      <c r="N71" s="52">
        <f t="shared" si="11"/>
        <v>165</v>
      </c>
      <c r="O71" s="324">
        <f>+'Outstanding loans'!H40</f>
        <v>1700152</v>
      </c>
      <c r="P71" s="26">
        <f>+'Outstanding loans'!E40</f>
        <v>0.03</v>
      </c>
      <c r="Q71" s="536">
        <f t="shared" si="5"/>
        <v>8.6499999999999994E-2</v>
      </c>
      <c r="R71" s="222">
        <f t="shared" si="12"/>
        <v>11740.937568819052</v>
      </c>
      <c r="S71" s="36">
        <f t="shared" si="13"/>
        <v>1181713.5719918213</v>
      </c>
      <c r="T71" s="36">
        <f t="shared" si="14"/>
        <v>518438.42800817871</v>
      </c>
      <c r="U71" s="36">
        <f t="shared" si="15"/>
        <v>921901.02367945435</v>
      </c>
      <c r="V71" s="36">
        <f t="shared" si="16"/>
        <v>409743.82402671711</v>
      </c>
      <c r="W71" s="37">
        <f t="shared" si="17"/>
        <v>512157.19965273724</v>
      </c>
      <c r="X71" s="36">
        <f t="shared" si="18"/>
        <v>475235.22567416378</v>
      </c>
      <c r="Y71" s="276">
        <f t="shared" si="21"/>
        <v>512157.19965273724</v>
      </c>
      <c r="Z71" s="36">
        <f t="shared" si="19"/>
        <v>931655.19039559667</v>
      </c>
      <c r="AA71" s="36">
        <f t="shared" si="22"/>
        <v>413216.76238742936</v>
      </c>
      <c r="AB71" s="38">
        <f t="shared" si="9"/>
        <v>-1.1408701539039612E-8</v>
      </c>
      <c r="AC71" s="17"/>
      <c r="AD71" s="17">
        <f t="shared" si="20"/>
        <v>180</v>
      </c>
      <c r="AE71" s="143"/>
      <c r="AH71" s="103"/>
      <c r="AI71" s="533"/>
    </row>
    <row r="72" spans="1:35">
      <c r="A72" s="533"/>
      <c r="C72" s="68" t="s">
        <v>1056</v>
      </c>
      <c r="D72" s="19" t="str">
        <f>+'Outstanding loans'!A41</f>
        <v>143009807</v>
      </c>
      <c r="E72" s="20">
        <f>+'Outstanding loans'!B41</f>
        <v>99</v>
      </c>
      <c r="F72" s="19" t="str">
        <f>+'Outstanding loans'!C41</f>
        <v>HOW KING FAT J M N</v>
      </c>
      <c r="G72" s="547" t="str">
        <f t="shared" si="3"/>
        <v>A1</v>
      </c>
      <c r="H72" s="21">
        <f>+'Outstanding loans'!F41</f>
        <v>38996</v>
      </c>
      <c r="I72" s="21">
        <f>+'Outstanding loans'!G41</f>
        <v>49210</v>
      </c>
      <c r="J72" s="34">
        <f t="shared" si="10"/>
        <v>336</v>
      </c>
      <c r="K72" s="34">
        <f t="shared" si="4"/>
        <v>170</v>
      </c>
      <c r="L72" s="34">
        <f t="shared" si="0"/>
        <v>180</v>
      </c>
      <c r="M72" s="34">
        <f t="shared" si="1"/>
        <v>170</v>
      </c>
      <c r="N72" s="52">
        <f t="shared" si="11"/>
        <v>170</v>
      </c>
      <c r="O72" s="324">
        <f>+'Outstanding loans'!H41</f>
        <v>2175891</v>
      </c>
      <c r="P72" s="26">
        <f>+'Outstanding loans'!E41</f>
        <v>0.03</v>
      </c>
      <c r="Q72" s="536">
        <f t="shared" si="5"/>
        <v>8.6499999999999994E-2</v>
      </c>
      <c r="R72" s="222">
        <f t="shared" si="12"/>
        <v>15026.303758461161</v>
      </c>
      <c r="S72" s="36">
        <f t="shared" si="13"/>
        <v>1512382.3786784103</v>
      </c>
      <c r="T72" s="36">
        <f t="shared" si="14"/>
        <v>663508.62132158969</v>
      </c>
      <c r="U72" s="36">
        <f t="shared" si="15"/>
        <v>1186562.8191475533</v>
      </c>
      <c r="V72" s="36">
        <f t="shared" si="16"/>
        <v>526798.05421970226</v>
      </c>
      <c r="W72" s="37">
        <f t="shared" si="17"/>
        <v>659764.76492785104</v>
      </c>
      <c r="X72" s="36">
        <f t="shared" si="18"/>
        <v>626647.03124816797</v>
      </c>
      <c r="Y72" s="276">
        <f t="shared" si="21"/>
        <v>659764.76492785104</v>
      </c>
      <c r="Z72" s="36">
        <f t="shared" si="19"/>
        <v>1192352.2978445841</v>
      </c>
      <c r="AA72" s="36">
        <f t="shared" si="22"/>
        <v>528843.67652300885</v>
      </c>
      <c r="AB72" s="38">
        <f t="shared" si="9"/>
        <v>-1.4435499906539917E-8</v>
      </c>
      <c r="AC72" s="17"/>
      <c r="AD72" s="17">
        <f t="shared" si="20"/>
        <v>180</v>
      </c>
      <c r="AE72" s="143"/>
      <c r="AH72" s="103"/>
      <c r="AI72" s="533"/>
    </row>
    <row r="73" spans="1:35">
      <c r="A73" s="533"/>
      <c r="C73" s="68" t="s">
        <v>1056</v>
      </c>
      <c r="D73" s="19" t="str">
        <f>+'Outstanding loans'!A42</f>
        <v>143010007</v>
      </c>
      <c r="E73" s="20">
        <f>+'Outstanding loans'!B42</f>
        <v>99</v>
      </c>
      <c r="F73" s="19" t="str">
        <f>+'Outstanding loans'!C42</f>
        <v>DABY MR B HL</v>
      </c>
      <c r="G73" s="547" t="str">
        <f t="shared" si="3"/>
        <v>A1</v>
      </c>
      <c r="H73" s="21">
        <f>+'Outstanding loans'!F42</f>
        <v>38639</v>
      </c>
      <c r="I73" s="21">
        <f>+'Outstanding loans'!G42</f>
        <v>48875</v>
      </c>
      <c r="J73" s="34">
        <f t="shared" si="10"/>
        <v>337</v>
      </c>
      <c r="K73" s="34">
        <f t="shared" si="4"/>
        <v>182</v>
      </c>
      <c r="L73" s="34">
        <f t="shared" si="0"/>
        <v>180</v>
      </c>
      <c r="M73" s="34">
        <f t="shared" si="1"/>
        <v>180</v>
      </c>
      <c r="N73" s="52">
        <f t="shared" si="11"/>
        <v>180</v>
      </c>
      <c r="O73" s="324">
        <f>+'Outstanding loans'!H42</f>
        <v>1175195</v>
      </c>
      <c r="P73" s="26">
        <f>+'Outstanding loans'!E42</f>
        <v>0.03</v>
      </c>
      <c r="Q73" s="536">
        <f t="shared" si="5"/>
        <v>8.6499999999999994E-2</v>
      </c>
      <c r="R73" s="222">
        <f t="shared" si="12"/>
        <v>8115.6809074649254</v>
      </c>
      <c r="S73" s="36">
        <f t="shared" si="13"/>
        <v>816835.13076297217</v>
      </c>
      <c r="T73" s="36">
        <f t="shared" si="14"/>
        <v>358359.86923702783</v>
      </c>
      <c r="U73" s="36">
        <f t="shared" si="15"/>
        <v>643987.43258070631</v>
      </c>
      <c r="V73" s="36">
        <f t="shared" si="16"/>
        <v>285627.56334368675</v>
      </c>
      <c r="W73" s="37">
        <f t="shared" si="17"/>
        <v>358359.86923701956</v>
      </c>
      <c r="X73" s="36">
        <f t="shared" si="18"/>
        <v>358359.86923702783</v>
      </c>
      <c r="Y73" s="276">
        <f t="shared" si="21"/>
        <v>358359.86923701956</v>
      </c>
      <c r="Z73" s="36">
        <f t="shared" si="19"/>
        <v>643987.43258070631</v>
      </c>
      <c r="AA73" s="36">
        <f t="shared" si="22"/>
        <v>285627.56334368675</v>
      </c>
      <c r="AB73" s="38">
        <f t="shared" si="9"/>
        <v>-8.2654878497123718E-9</v>
      </c>
      <c r="AC73" s="17"/>
      <c r="AD73" s="17">
        <f t="shared" si="20"/>
        <v>180</v>
      </c>
      <c r="AE73" s="143"/>
      <c r="AH73" s="103"/>
      <c r="AI73" s="533"/>
    </row>
    <row r="74" spans="1:35">
      <c r="A74" s="533"/>
      <c r="C74" s="68" t="s">
        <v>1056</v>
      </c>
      <c r="D74" s="19" t="str">
        <f>+'Outstanding loans'!A43</f>
        <v>143010465</v>
      </c>
      <c r="E74" s="20">
        <f>+'Outstanding loans'!B43</f>
        <v>99</v>
      </c>
      <c r="F74" s="19" t="str">
        <f>+'Outstanding loans'!C43</f>
        <v>SOOMARY V K/M B</v>
      </c>
      <c r="G74" s="547" t="str">
        <f t="shared" si="3"/>
        <v>A1</v>
      </c>
      <c r="H74" s="21">
        <f>+'Outstanding loans'!F43</f>
        <v>39259</v>
      </c>
      <c r="I74" s="21">
        <f>+'Outstanding loans'!G43</f>
        <v>50214</v>
      </c>
      <c r="J74" s="34">
        <f t="shared" si="10"/>
        <v>360</v>
      </c>
      <c r="K74" s="34">
        <f t="shared" si="4"/>
        <v>161</v>
      </c>
      <c r="L74" s="34">
        <f t="shared" si="0"/>
        <v>180</v>
      </c>
      <c r="M74" s="34">
        <f t="shared" si="1"/>
        <v>161</v>
      </c>
      <c r="N74" s="52">
        <f t="shared" si="11"/>
        <v>161</v>
      </c>
      <c r="O74" s="324">
        <f>+'Outstanding loans'!H43</f>
        <v>1671474</v>
      </c>
      <c r="P74" s="26">
        <f>+'Outstanding loans'!E43</f>
        <v>0.03</v>
      </c>
      <c r="Q74" s="536">
        <f t="shared" si="5"/>
        <v>8.6499999999999994E-2</v>
      </c>
      <c r="R74" s="222">
        <f t="shared" si="12"/>
        <v>11542.892566020131</v>
      </c>
      <c r="S74" s="36">
        <f t="shared" si="13"/>
        <v>1161780.5414053905</v>
      </c>
      <c r="T74" s="36">
        <f t="shared" si="14"/>
        <v>509693.45859460952</v>
      </c>
      <c r="U74" s="36">
        <f t="shared" si="15"/>
        <v>900898.25457888376</v>
      </c>
      <c r="V74" s="36">
        <f t="shared" si="16"/>
        <v>400858.433914433</v>
      </c>
      <c r="W74" s="37">
        <f t="shared" si="17"/>
        <v>500039.82066445076</v>
      </c>
      <c r="X74" s="36">
        <f t="shared" si="18"/>
        <v>455892.48240962299</v>
      </c>
      <c r="Y74" s="276">
        <f t="shared" si="21"/>
        <v>500039.82066445076</v>
      </c>
      <c r="Z74" s="36">
        <f t="shared" si="19"/>
        <v>915940.12047822122</v>
      </c>
      <c r="AA74" s="36">
        <f t="shared" si="22"/>
        <v>406246.6618836238</v>
      </c>
      <c r="AB74" s="38">
        <f t="shared" si="9"/>
        <v>-1.2107193470001221E-8</v>
      </c>
      <c r="AC74" s="17"/>
      <c r="AD74" s="17">
        <f t="shared" si="20"/>
        <v>180</v>
      </c>
      <c r="AE74" s="143"/>
      <c r="AH74" s="103"/>
      <c r="AI74" s="533"/>
    </row>
    <row r="75" spans="1:35">
      <c r="A75" s="533"/>
      <c r="C75" s="68" t="s">
        <v>1056</v>
      </c>
      <c r="D75" s="19" t="str">
        <f>+'Outstanding loans'!A44</f>
        <v>143011119</v>
      </c>
      <c r="E75" s="20">
        <f>+'Outstanding loans'!B44</f>
        <v>99</v>
      </c>
      <c r="F75" s="19" t="str">
        <f>+'Outstanding loans'!C44</f>
        <v>GUNGAH K</v>
      </c>
      <c r="G75" s="547" t="str">
        <f t="shared" si="3"/>
        <v>A1</v>
      </c>
      <c r="H75" s="21">
        <f>+'Outstanding loans'!F44</f>
        <v>38434</v>
      </c>
      <c r="I75" s="21">
        <f>+'Outstanding loans'!G44</f>
        <v>46104</v>
      </c>
      <c r="J75" s="34">
        <f t="shared" si="10"/>
        <v>252</v>
      </c>
      <c r="K75" s="34">
        <f t="shared" si="4"/>
        <v>188</v>
      </c>
      <c r="L75" s="34">
        <f t="shared" si="0"/>
        <v>180</v>
      </c>
      <c r="M75" s="34">
        <f t="shared" si="1"/>
        <v>180</v>
      </c>
      <c r="N75" s="52">
        <f t="shared" si="11"/>
        <v>180</v>
      </c>
      <c r="O75" s="324">
        <f>+'Outstanding loans'!H44</f>
        <v>1200000</v>
      </c>
      <c r="P75" s="26">
        <f>+'Outstanding loans'!E44</f>
        <v>0.03</v>
      </c>
      <c r="Q75" s="536">
        <f t="shared" si="5"/>
        <v>8.6499999999999994E-2</v>
      </c>
      <c r="R75" s="222">
        <f t="shared" si="12"/>
        <v>8286.9796833358814</v>
      </c>
      <c r="S75" s="36">
        <f t="shared" si="13"/>
        <v>834076.18047691381</v>
      </c>
      <c r="T75" s="36">
        <f t="shared" si="14"/>
        <v>365923.81952308619</v>
      </c>
      <c r="U75" s="36">
        <f t="shared" si="15"/>
        <v>657580.16252353671</v>
      </c>
      <c r="V75" s="36">
        <f t="shared" si="16"/>
        <v>291656.34300045855</v>
      </c>
      <c r="W75" s="37">
        <f t="shared" si="17"/>
        <v>365923.81952307816</v>
      </c>
      <c r="X75" s="36">
        <f t="shared" si="18"/>
        <v>365923.81952308619</v>
      </c>
      <c r="Y75" s="276">
        <f t="shared" si="21"/>
        <v>365923.81952307816</v>
      </c>
      <c r="Z75" s="36">
        <f t="shared" si="19"/>
        <v>657580.16252353671</v>
      </c>
      <c r="AA75" s="36">
        <f t="shared" si="22"/>
        <v>291656.34300045855</v>
      </c>
      <c r="AB75" s="38">
        <f t="shared" si="9"/>
        <v>-8.0326572060585022E-9</v>
      </c>
      <c r="AC75" s="17"/>
      <c r="AD75" s="17">
        <f t="shared" si="20"/>
        <v>180</v>
      </c>
      <c r="AE75" s="143"/>
      <c r="AH75" s="103"/>
      <c r="AI75" s="533"/>
    </row>
    <row r="76" spans="1:35">
      <c r="A76" s="533"/>
      <c r="C76" s="68" t="s">
        <v>1056</v>
      </c>
      <c r="D76" s="19" t="str">
        <f>+'Outstanding loans'!A45</f>
        <v>143011356</v>
      </c>
      <c r="E76" s="20">
        <f>+'Outstanding loans'!B45</f>
        <v>99</v>
      </c>
      <c r="F76" s="19" t="str">
        <f>+'Outstanding loans'!C45</f>
        <v>BEEHARRY MR R</v>
      </c>
      <c r="G76" s="547" t="str">
        <f t="shared" si="3"/>
        <v>A1</v>
      </c>
      <c r="H76" s="21">
        <f>+'Outstanding loans'!F45</f>
        <v>39511</v>
      </c>
      <c r="I76" s="21">
        <f>+'Outstanding loans'!G45</f>
        <v>50459</v>
      </c>
      <c r="J76" s="34">
        <f t="shared" si="10"/>
        <v>360</v>
      </c>
      <c r="K76" s="34">
        <f t="shared" si="4"/>
        <v>153</v>
      </c>
      <c r="L76" s="34">
        <f t="shared" si="0"/>
        <v>180</v>
      </c>
      <c r="M76" s="34">
        <f t="shared" si="1"/>
        <v>153</v>
      </c>
      <c r="N76" s="52">
        <f t="shared" si="11"/>
        <v>153</v>
      </c>
      <c r="O76" s="324">
        <f>+'Outstanding loans'!H45</f>
        <v>1597334</v>
      </c>
      <c r="P76" s="26">
        <f>+'Outstanding loans'!E45</f>
        <v>0.03</v>
      </c>
      <c r="Q76" s="536">
        <f t="shared" si="5"/>
        <v>8.6499999999999994E-2</v>
      </c>
      <c r="R76" s="222">
        <f t="shared" si="12"/>
        <v>11030.895337918031</v>
      </c>
      <c r="S76" s="36">
        <f t="shared" si="13"/>
        <v>1110248.5347215922</v>
      </c>
      <c r="T76" s="36">
        <f t="shared" si="14"/>
        <v>487085.46527840779</v>
      </c>
      <c r="U76" s="36">
        <f t="shared" si="15"/>
        <v>847242.18930219696</v>
      </c>
      <c r="V76" s="36">
        <f t="shared" si="16"/>
        <v>378050.23158822837</v>
      </c>
      <c r="W76" s="37">
        <f t="shared" si="17"/>
        <v>469191.95771396859</v>
      </c>
      <c r="X76" s="36">
        <f t="shared" si="18"/>
        <v>414022.64548664662</v>
      </c>
      <c r="Y76" s="276">
        <f t="shared" si="21"/>
        <v>469191.95771396859</v>
      </c>
      <c r="Z76" s="36">
        <f t="shared" si="19"/>
        <v>875312.62610364216</v>
      </c>
      <c r="AA76" s="36">
        <f t="shared" si="22"/>
        <v>388227.16082524532</v>
      </c>
      <c r="AB76" s="38">
        <f t="shared" si="9"/>
        <v>-1.0943040251731873E-8</v>
      </c>
      <c r="AC76" s="17"/>
      <c r="AD76" s="17">
        <f t="shared" si="20"/>
        <v>180</v>
      </c>
      <c r="AE76" s="143"/>
      <c r="AH76" s="103"/>
      <c r="AI76" s="533"/>
    </row>
    <row r="77" spans="1:35">
      <c r="A77" s="533"/>
      <c r="C77" s="68" t="s">
        <v>1056</v>
      </c>
      <c r="D77" s="19" t="str">
        <f>+'Outstanding loans'!A46</f>
        <v>143011364</v>
      </c>
      <c r="E77" s="20">
        <f>+'Outstanding loans'!B46</f>
        <v>99</v>
      </c>
      <c r="F77" s="19" t="str">
        <f>+'Outstanding loans'!C46</f>
        <v>GUNGAH MR K/HOME LOAN</v>
      </c>
      <c r="G77" s="547" t="str">
        <f t="shared" si="3"/>
        <v>A1</v>
      </c>
      <c r="H77" s="21">
        <f>+'Outstanding loans'!F46</f>
        <v>38230</v>
      </c>
      <c r="I77" s="21">
        <f>+'Outstanding loans'!G46</f>
        <v>46257</v>
      </c>
      <c r="J77" s="34">
        <f t="shared" si="10"/>
        <v>264</v>
      </c>
      <c r="K77" s="34">
        <f t="shared" si="4"/>
        <v>195</v>
      </c>
      <c r="L77" s="34">
        <f t="shared" si="0"/>
        <v>180</v>
      </c>
      <c r="M77" s="34">
        <f t="shared" si="1"/>
        <v>180</v>
      </c>
      <c r="N77" s="52">
        <f t="shared" si="11"/>
        <v>180</v>
      </c>
      <c r="O77" s="324">
        <f>+'Outstanding loans'!H46</f>
        <v>850000</v>
      </c>
      <c r="P77" s="26">
        <f>+'Outstanding loans'!E46</f>
        <v>0.03</v>
      </c>
      <c r="Q77" s="536">
        <f t="shared" si="5"/>
        <v>8.6499999999999994E-2</v>
      </c>
      <c r="R77" s="222">
        <f t="shared" si="12"/>
        <v>5869.9439423629155</v>
      </c>
      <c r="S77" s="36">
        <f t="shared" si="13"/>
        <v>590803.96117114718</v>
      </c>
      <c r="T77" s="36">
        <f t="shared" si="14"/>
        <v>259196.03882885282</v>
      </c>
      <c r="U77" s="36">
        <f t="shared" si="15"/>
        <v>465785.94845417177</v>
      </c>
      <c r="V77" s="36">
        <f t="shared" si="16"/>
        <v>206589.90962532489</v>
      </c>
      <c r="W77" s="37">
        <f t="shared" si="17"/>
        <v>259196.03882884688</v>
      </c>
      <c r="X77" s="36">
        <f t="shared" si="18"/>
        <v>259196.03882885282</v>
      </c>
      <c r="Y77" s="276">
        <f t="shared" si="21"/>
        <v>259196.03882884688</v>
      </c>
      <c r="Z77" s="36">
        <f t="shared" si="19"/>
        <v>465785.94845417177</v>
      </c>
      <c r="AA77" s="36">
        <f t="shared" si="22"/>
        <v>206589.90962532489</v>
      </c>
      <c r="AB77" s="38">
        <f t="shared" si="9"/>
        <v>-5.9371814131736755E-9</v>
      </c>
      <c r="AC77" s="17"/>
      <c r="AD77" s="17">
        <f t="shared" si="20"/>
        <v>180</v>
      </c>
      <c r="AE77" s="143"/>
      <c r="AH77" s="103"/>
      <c r="AI77" s="533"/>
    </row>
    <row r="78" spans="1:35">
      <c r="A78" s="533"/>
      <c r="C78" s="68" t="s">
        <v>1056</v>
      </c>
      <c r="D78" s="19" t="str">
        <f>+'Outstanding loans'!A47</f>
        <v>143011380</v>
      </c>
      <c r="E78" s="20">
        <f>+'Outstanding loans'!B47</f>
        <v>99</v>
      </c>
      <c r="F78" s="19" t="str">
        <f>+'Outstanding loans'!C47</f>
        <v>ROCK M</v>
      </c>
      <c r="G78" s="547" t="str">
        <f t="shared" si="3"/>
        <v>A1</v>
      </c>
      <c r="H78" s="21">
        <f>+'Outstanding loans'!F47</f>
        <v>39779</v>
      </c>
      <c r="I78" s="21">
        <f>+'Outstanding loans'!G47</f>
        <v>50002</v>
      </c>
      <c r="J78" s="34">
        <f t="shared" si="10"/>
        <v>336</v>
      </c>
      <c r="K78" s="34">
        <f t="shared" si="4"/>
        <v>144</v>
      </c>
      <c r="L78" s="34">
        <f t="shared" si="0"/>
        <v>180</v>
      </c>
      <c r="M78" s="34">
        <f t="shared" si="1"/>
        <v>144</v>
      </c>
      <c r="N78" s="52">
        <f t="shared" si="11"/>
        <v>144</v>
      </c>
      <c r="O78" s="324">
        <f>+'Outstanding loans'!H47</f>
        <v>120154</v>
      </c>
      <c r="P78" s="26">
        <f>+'Outstanding loans'!E47</f>
        <v>0.03</v>
      </c>
      <c r="Q78" s="536">
        <f t="shared" si="5"/>
        <v>8.6499999999999994E-2</v>
      </c>
      <c r="R78" s="222">
        <f t="shared" si="12"/>
        <v>829.76146405961617</v>
      </c>
      <c r="S78" s="36">
        <f t="shared" si="13"/>
        <v>83514.65782418591</v>
      </c>
      <c r="T78" s="36">
        <f t="shared" si="14"/>
        <v>36639.34217581409</v>
      </c>
      <c r="U78" s="36">
        <f t="shared" si="15"/>
        <v>62198.484226269611</v>
      </c>
      <c r="V78" s="36">
        <f t="shared" si="16"/>
        <v>27864.214448933679</v>
      </c>
      <c r="W78" s="37">
        <f t="shared" si="17"/>
        <v>34334.269777335932</v>
      </c>
      <c r="X78" s="36">
        <f t="shared" si="18"/>
        <v>29311.473740651272</v>
      </c>
      <c r="Y78" s="276">
        <f t="shared" si="21"/>
        <v>34334.269777335932</v>
      </c>
      <c r="Z78" s="36">
        <f t="shared" si="19"/>
        <v>65842.405706544188</v>
      </c>
      <c r="AA78" s="36">
        <f t="shared" si="22"/>
        <v>29203.063530730913</v>
      </c>
      <c r="AB78" s="38">
        <f t="shared" si="9"/>
        <v>-8.149072527885437E-10</v>
      </c>
      <c r="AC78" s="17"/>
      <c r="AD78" s="17">
        <f t="shared" si="20"/>
        <v>180</v>
      </c>
      <c r="AE78" s="143"/>
      <c r="AH78" s="103"/>
      <c r="AI78" s="533"/>
    </row>
    <row r="79" spans="1:35">
      <c r="A79" s="533"/>
      <c r="C79" s="68" t="s">
        <v>1056</v>
      </c>
      <c r="D79" s="19" t="str">
        <f>+'Outstanding loans'!A48</f>
        <v>143011968</v>
      </c>
      <c r="E79" s="20">
        <f>+'Outstanding loans'!B48</f>
        <v>99</v>
      </c>
      <c r="F79" s="19" t="str">
        <f>+'Outstanding loans'!C48</f>
        <v>GRENADE CM/DPV/H.LN</v>
      </c>
      <c r="G79" s="547" t="str">
        <f t="shared" si="3"/>
        <v>A1</v>
      </c>
      <c r="H79" s="21">
        <f>+'Outstanding loans'!F48</f>
        <v>37911</v>
      </c>
      <c r="I79" s="21">
        <f>+'Outstanding loans'!G48</f>
        <v>46288</v>
      </c>
      <c r="J79" s="34">
        <f t="shared" si="10"/>
        <v>275</v>
      </c>
      <c r="K79" s="34">
        <f t="shared" si="4"/>
        <v>206</v>
      </c>
      <c r="L79" s="34">
        <f t="shared" si="0"/>
        <v>180</v>
      </c>
      <c r="M79" s="34">
        <f t="shared" si="1"/>
        <v>180</v>
      </c>
      <c r="N79" s="52">
        <f t="shared" si="11"/>
        <v>180</v>
      </c>
      <c r="O79" s="324">
        <f>+'Outstanding loans'!H48</f>
        <v>443089</v>
      </c>
      <c r="P79" s="26">
        <f>+'Outstanding loans'!E48</f>
        <v>0.03</v>
      </c>
      <c r="Q79" s="536">
        <f t="shared" si="5"/>
        <v>8.6499999999999994E-2</v>
      </c>
      <c r="R79" s="222">
        <f t="shared" si="12"/>
        <v>3059.8912840913436</v>
      </c>
      <c r="S79" s="36">
        <f t="shared" si="13"/>
        <v>307974.98394277936</v>
      </c>
      <c r="T79" s="36">
        <f t="shared" si="14"/>
        <v>135114.01605722064</v>
      </c>
      <c r="U79" s="36">
        <f t="shared" si="15"/>
        <v>242805.44719365949</v>
      </c>
      <c r="V79" s="36">
        <f t="shared" si="16"/>
        <v>107691.43113644188</v>
      </c>
      <c r="W79" s="37">
        <f t="shared" si="17"/>
        <v>135114.01605721761</v>
      </c>
      <c r="X79" s="36">
        <f t="shared" si="18"/>
        <v>135114.01605722064</v>
      </c>
      <c r="Y79" s="276">
        <f t="shared" si="21"/>
        <v>135114.01605721761</v>
      </c>
      <c r="Z79" s="36">
        <f t="shared" si="19"/>
        <v>242805.44719365949</v>
      </c>
      <c r="AA79" s="36">
        <f t="shared" si="22"/>
        <v>107691.43113644188</v>
      </c>
      <c r="AB79" s="38">
        <f t="shared" si="9"/>
        <v>-3.0267983675003052E-9</v>
      </c>
      <c r="AC79" s="17"/>
      <c r="AD79" s="17">
        <f t="shared" si="20"/>
        <v>180</v>
      </c>
      <c r="AE79" s="143"/>
      <c r="AH79" s="103"/>
      <c r="AI79" s="533"/>
    </row>
    <row r="80" spans="1:35">
      <c r="A80" s="533"/>
      <c r="C80" s="68" t="s">
        <v>1056</v>
      </c>
      <c r="D80" s="19" t="str">
        <f>+'Outstanding loans'!A49</f>
        <v>143012077</v>
      </c>
      <c r="E80" s="20">
        <f>+'Outstanding loans'!B49</f>
        <v>99</v>
      </c>
      <c r="F80" s="19" t="str">
        <f>+'Outstanding loans'!C49</f>
        <v>JAHUL P C/R</v>
      </c>
      <c r="G80" s="547" t="str">
        <f t="shared" si="3"/>
        <v>A1</v>
      </c>
      <c r="H80" s="21">
        <f>+'Outstanding loans'!F49</f>
        <v>38856</v>
      </c>
      <c r="I80" s="21">
        <f>+'Outstanding loans'!G49</f>
        <v>46165</v>
      </c>
      <c r="J80" s="34">
        <f t="shared" si="10"/>
        <v>240</v>
      </c>
      <c r="K80" s="34">
        <f t="shared" si="4"/>
        <v>175</v>
      </c>
      <c r="L80" s="34">
        <f t="shared" si="0"/>
        <v>180</v>
      </c>
      <c r="M80" s="34">
        <f t="shared" si="1"/>
        <v>175</v>
      </c>
      <c r="N80" s="52">
        <f t="shared" si="11"/>
        <v>175</v>
      </c>
      <c r="O80" s="324">
        <f>+'Outstanding loans'!H49</f>
        <v>1000004</v>
      </c>
      <c r="P80" s="26">
        <f>+'Outstanding loans'!E49</f>
        <v>0.03</v>
      </c>
      <c r="Q80" s="536">
        <f t="shared" si="5"/>
        <v>8.6499999999999994E-2</v>
      </c>
      <c r="R80" s="222">
        <f t="shared" si="12"/>
        <v>6905.8440260455118</v>
      </c>
      <c r="S80" s="36">
        <f t="shared" si="13"/>
        <v>695066.26398469636</v>
      </c>
      <c r="T80" s="36">
        <f t="shared" si="14"/>
        <v>304937.73601530364</v>
      </c>
      <c r="U80" s="36">
        <f t="shared" si="15"/>
        <v>547251.34656553646</v>
      </c>
      <c r="V80" s="36">
        <f t="shared" si="16"/>
        <v>242790.45867117774</v>
      </c>
      <c r="W80" s="37">
        <f t="shared" si="17"/>
        <v>304460.88789435872</v>
      </c>
      <c r="X80" s="36">
        <f t="shared" si="18"/>
        <v>296467.24334821186</v>
      </c>
      <c r="Y80" s="276">
        <f t="shared" si="21"/>
        <v>304460.88789435872</v>
      </c>
      <c r="Z80" s="36">
        <f t="shared" si="19"/>
        <v>547985.66070348886</v>
      </c>
      <c r="AA80" s="36">
        <f t="shared" si="22"/>
        <v>243047.92468819208</v>
      </c>
      <c r="AB80" s="38">
        <f t="shared" si="9"/>
        <v>-6.8685039877891541E-9</v>
      </c>
      <c r="AC80" s="17"/>
      <c r="AD80" s="17">
        <f t="shared" si="20"/>
        <v>180</v>
      </c>
      <c r="AE80" s="143"/>
      <c r="AH80" s="103"/>
      <c r="AI80" s="533"/>
    </row>
    <row r="81" spans="1:35">
      <c r="A81" s="533"/>
      <c r="C81" s="68" t="s">
        <v>1056</v>
      </c>
      <c r="D81" s="19" t="str">
        <f>+'Outstanding loans'!A50</f>
        <v>143012271</v>
      </c>
      <c r="E81" s="20">
        <f>+'Outstanding loans'!B50</f>
        <v>99</v>
      </c>
      <c r="F81" s="19" t="str">
        <f>+'Outstanding loans'!C50</f>
        <v>GRENADE C M &amp; M/HOME LOAN</v>
      </c>
      <c r="G81" s="547" t="str">
        <f t="shared" si="3"/>
        <v>A1</v>
      </c>
      <c r="H81" s="21">
        <f>+'Outstanding loans'!F50</f>
        <v>36978</v>
      </c>
      <c r="I81" s="21">
        <f>+'Outstanding loans'!G50</f>
        <v>46841</v>
      </c>
      <c r="J81" s="34">
        <f t="shared" si="10"/>
        <v>324</v>
      </c>
      <c r="K81" s="34">
        <f t="shared" si="4"/>
        <v>236</v>
      </c>
      <c r="L81" s="34">
        <f t="shared" si="0"/>
        <v>180</v>
      </c>
      <c r="M81" s="34">
        <f t="shared" si="1"/>
        <v>180</v>
      </c>
      <c r="N81" s="52">
        <f t="shared" si="11"/>
        <v>180</v>
      </c>
      <c r="O81" s="324">
        <f>+'Outstanding loans'!H50</f>
        <v>977201</v>
      </c>
      <c r="P81" s="26">
        <f>+'Outstanding loans'!E50</f>
        <v>0.03</v>
      </c>
      <c r="Q81" s="536">
        <f t="shared" si="5"/>
        <v>8.6499999999999994E-2</v>
      </c>
      <c r="R81" s="222">
        <f t="shared" si="12"/>
        <v>6748.3706946129214</v>
      </c>
      <c r="S81" s="36">
        <f t="shared" si="13"/>
        <v>679216.73136518383</v>
      </c>
      <c r="T81" s="36">
        <f t="shared" si="14"/>
        <v>297984.26863481617</v>
      </c>
      <c r="U81" s="36">
        <f t="shared" si="15"/>
        <v>535489.99366513535</v>
      </c>
      <c r="V81" s="36">
        <f t="shared" si="16"/>
        <v>237505.72503032582</v>
      </c>
      <c r="W81" s="37">
        <f t="shared" si="17"/>
        <v>297984.26863480953</v>
      </c>
      <c r="X81" s="36">
        <f t="shared" si="18"/>
        <v>297984.26863481617</v>
      </c>
      <c r="Y81" s="276">
        <f t="shared" si="21"/>
        <v>297984.26863480953</v>
      </c>
      <c r="Z81" s="36">
        <f t="shared" si="19"/>
        <v>535489.99366513535</v>
      </c>
      <c r="AA81" s="36">
        <f t="shared" si="22"/>
        <v>237505.72503032582</v>
      </c>
      <c r="AB81" s="38">
        <f t="shared" si="9"/>
        <v>-6.6356733441352844E-9</v>
      </c>
      <c r="AC81" s="17"/>
      <c r="AD81" s="17">
        <f t="shared" si="20"/>
        <v>180</v>
      </c>
      <c r="AE81" s="143"/>
      <c r="AH81" s="103"/>
      <c r="AI81" s="533"/>
    </row>
    <row r="82" spans="1:35">
      <c r="A82" s="533"/>
      <c r="C82" s="68" t="s">
        <v>1056</v>
      </c>
      <c r="D82" s="19" t="str">
        <f>+'Outstanding loans'!A51</f>
        <v>143012379</v>
      </c>
      <c r="E82" s="20">
        <f>+'Outstanding loans'!B51</f>
        <v>99</v>
      </c>
      <c r="F82" s="19" t="str">
        <f>+'Outstanding loans'!C51</f>
        <v>YOUNG SIONG FAT Y S S</v>
      </c>
      <c r="G82" s="547" t="str">
        <f t="shared" si="3"/>
        <v>A1</v>
      </c>
      <c r="H82" s="21">
        <f>+'Outstanding loans'!F51</f>
        <v>39498</v>
      </c>
      <c r="I82" s="21">
        <f>+'Outstanding loans'!G51</f>
        <v>48633</v>
      </c>
      <c r="J82" s="34">
        <f t="shared" si="10"/>
        <v>300</v>
      </c>
      <c r="K82" s="34">
        <f t="shared" si="4"/>
        <v>153</v>
      </c>
      <c r="L82" s="34">
        <f t="shared" si="0"/>
        <v>180</v>
      </c>
      <c r="M82" s="34">
        <f t="shared" si="1"/>
        <v>153</v>
      </c>
      <c r="N82" s="52">
        <f t="shared" si="11"/>
        <v>153</v>
      </c>
      <c r="O82" s="324">
        <f>+'Outstanding loans'!H51</f>
        <v>5000092</v>
      </c>
      <c r="P82" s="26">
        <f>+'Outstanding loans'!E51</f>
        <v>0.03</v>
      </c>
      <c r="Q82" s="536">
        <f t="shared" si="5"/>
        <v>8.6499999999999994E-2</v>
      </c>
      <c r="R82" s="222">
        <f t="shared" si="12"/>
        <v>34529.717349008562</v>
      </c>
      <c r="S82" s="36">
        <f t="shared" si="13"/>
        <v>3475381.3644943107</v>
      </c>
      <c r="T82" s="36">
        <f t="shared" si="14"/>
        <v>1524710.6355056893</v>
      </c>
      <c r="U82" s="36">
        <f t="shared" si="15"/>
        <v>2652099.6189853847</v>
      </c>
      <c r="V82" s="36">
        <f t="shared" si="16"/>
        <v>1183400.5527725876</v>
      </c>
      <c r="W82" s="37">
        <f t="shared" si="17"/>
        <v>1468699.0662127971</v>
      </c>
      <c r="X82" s="36">
        <f t="shared" si="18"/>
        <v>1296004.0401798359</v>
      </c>
      <c r="Y82" s="276">
        <f t="shared" si="21"/>
        <v>1468699.0662127971</v>
      </c>
      <c r="Z82" s="36">
        <f t="shared" si="19"/>
        <v>2739967.7583271964</v>
      </c>
      <c r="AA82" s="36">
        <f t="shared" si="22"/>
        <v>1215257.1228215415</v>
      </c>
      <c r="AB82" s="38">
        <f t="shared" si="9"/>
        <v>-3.4458935260772705E-8</v>
      </c>
      <c r="AC82" s="17"/>
      <c r="AD82" s="17">
        <f t="shared" si="20"/>
        <v>180</v>
      </c>
      <c r="AE82" s="143"/>
      <c r="AH82" s="103"/>
      <c r="AI82" s="533"/>
    </row>
    <row r="83" spans="1:35">
      <c r="A83" s="533"/>
      <c r="C83" s="68" t="s">
        <v>1056</v>
      </c>
      <c r="D83" s="19" t="str">
        <f>+'Outstanding loans'!A52</f>
        <v>143013952</v>
      </c>
      <c r="E83" s="20">
        <f>+'Outstanding loans'!B52</f>
        <v>99</v>
      </c>
      <c r="F83" s="19" t="str">
        <f>+'Outstanding loans'!C52</f>
        <v>MANIKION MR R</v>
      </c>
      <c r="G83" s="547" t="str">
        <f t="shared" si="3"/>
        <v>A1</v>
      </c>
      <c r="H83" s="21">
        <f>+'Outstanding loans'!F52</f>
        <v>39401</v>
      </c>
      <c r="I83" s="21">
        <f>+'Outstanding loans'!G52</f>
        <v>44857</v>
      </c>
      <c r="J83" s="34">
        <f t="shared" si="10"/>
        <v>179</v>
      </c>
      <c r="K83" s="34">
        <f t="shared" si="4"/>
        <v>157</v>
      </c>
      <c r="L83" s="34">
        <f t="shared" si="0"/>
        <v>179</v>
      </c>
      <c r="M83" s="34">
        <f t="shared" si="1"/>
        <v>157</v>
      </c>
      <c r="N83" s="52">
        <f t="shared" si="11"/>
        <v>157</v>
      </c>
      <c r="O83" s="324">
        <f>+'Outstanding loans'!H52</f>
        <v>1991241</v>
      </c>
      <c r="P83" s="26">
        <f>+'Outstanding loans'!E52</f>
        <v>0.03</v>
      </c>
      <c r="Q83" s="536">
        <f t="shared" si="5"/>
        <v>8.6499999999999994E-2</v>
      </c>
      <c r="R83" s="222">
        <f t="shared" si="12"/>
        <v>13811.997886531495</v>
      </c>
      <c r="S83" s="36">
        <f t="shared" si="13"/>
        <v>1386372.4780356169</v>
      </c>
      <c r="T83" s="36">
        <f t="shared" si="14"/>
        <v>604868.52196438308</v>
      </c>
      <c r="U83" s="36">
        <f t="shared" si="15"/>
        <v>1062175.5912536257</v>
      </c>
      <c r="V83" s="36">
        <f t="shared" si="16"/>
        <v>472542.55986651359</v>
      </c>
      <c r="W83" s="37">
        <f t="shared" si="17"/>
        <v>589633.0313871121</v>
      </c>
      <c r="X83" s="36">
        <f t="shared" si="18"/>
        <v>530527.13937658176</v>
      </c>
      <c r="Y83" s="276">
        <f t="shared" si="21"/>
        <v>589633.0313871121</v>
      </c>
      <c r="Z83" s="36">
        <f t="shared" si="19"/>
        <v>1085975.1436535069</v>
      </c>
      <c r="AA83" s="36">
        <f t="shared" si="22"/>
        <v>481106.62168913754</v>
      </c>
      <c r="AB83" s="38">
        <f t="shared" si="9"/>
        <v>-1.3737007975578308E-8</v>
      </c>
      <c r="AC83" s="17"/>
      <c r="AD83" s="17">
        <f t="shared" si="20"/>
        <v>179</v>
      </c>
      <c r="AE83" s="143"/>
      <c r="AH83" s="103"/>
      <c r="AI83" s="533"/>
    </row>
    <row r="84" spans="1:35">
      <c r="A84" s="533"/>
      <c r="C84" s="68" t="s">
        <v>1056</v>
      </c>
      <c r="D84" s="19" t="str">
        <f>+'Outstanding loans'!A53</f>
        <v>143014533</v>
      </c>
      <c r="E84" s="20">
        <f>+'Outstanding loans'!B53</f>
        <v>99</v>
      </c>
      <c r="F84" s="19" t="str">
        <f>+'Outstanding loans'!C53</f>
        <v>KUNDASAWMY P (HOUSE LAON)</v>
      </c>
      <c r="G84" s="547" t="str">
        <f t="shared" si="3"/>
        <v>A1</v>
      </c>
      <c r="H84" s="21">
        <f>+'Outstanding loans'!F53</f>
        <v>36706</v>
      </c>
      <c r="I84" s="21">
        <f>+'Outstanding loans'!G53</f>
        <v>45100</v>
      </c>
      <c r="J84" s="34">
        <f t="shared" si="10"/>
        <v>276</v>
      </c>
      <c r="K84" s="34">
        <f t="shared" si="4"/>
        <v>245</v>
      </c>
      <c r="L84" s="34">
        <f t="shared" si="0"/>
        <v>180</v>
      </c>
      <c r="M84" s="34">
        <f t="shared" si="1"/>
        <v>180</v>
      </c>
      <c r="N84" s="52">
        <f t="shared" si="11"/>
        <v>180</v>
      </c>
      <c r="O84" s="324">
        <f>+'Outstanding loans'!H53</f>
        <v>609144</v>
      </c>
      <c r="P84" s="26">
        <f>+'Outstanding loans'!E53</f>
        <v>0.03</v>
      </c>
      <c r="Q84" s="536">
        <f t="shared" si="5"/>
        <v>8.6499999999999994E-2</v>
      </c>
      <c r="R84" s="222">
        <f t="shared" si="12"/>
        <v>4206.63662685496</v>
      </c>
      <c r="S84" s="36">
        <f t="shared" si="13"/>
        <v>423393.75073369098</v>
      </c>
      <c r="T84" s="36">
        <f t="shared" si="14"/>
        <v>185750.24926630902</v>
      </c>
      <c r="U84" s="36">
        <f t="shared" si="15"/>
        <v>333800.8421001978</v>
      </c>
      <c r="V84" s="36">
        <f t="shared" si="16"/>
        <v>148050.59283389279</v>
      </c>
      <c r="W84" s="37">
        <f t="shared" si="17"/>
        <v>185750.24926630501</v>
      </c>
      <c r="X84" s="36">
        <f t="shared" si="18"/>
        <v>185750.24926630902</v>
      </c>
      <c r="Y84" s="276">
        <f t="shared" si="21"/>
        <v>185750.24926630501</v>
      </c>
      <c r="Z84" s="36">
        <f t="shared" si="19"/>
        <v>333800.8421001978</v>
      </c>
      <c r="AA84" s="36">
        <f t="shared" si="22"/>
        <v>148050.59283389279</v>
      </c>
      <c r="AB84" s="38">
        <f t="shared" si="9"/>
        <v>-4.0163286030292511E-9</v>
      </c>
      <c r="AC84" s="17"/>
      <c r="AD84" s="17">
        <f t="shared" si="20"/>
        <v>180</v>
      </c>
      <c r="AE84" s="143"/>
      <c r="AH84" s="103"/>
      <c r="AI84" s="533"/>
    </row>
    <row r="85" spans="1:35">
      <c r="A85" s="533"/>
      <c r="C85" s="68" t="s">
        <v>1056</v>
      </c>
      <c r="D85" s="19" t="str">
        <f>+'Outstanding loans'!A54</f>
        <v>143014738</v>
      </c>
      <c r="E85" s="20">
        <f>+'Outstanding loans'!B54</f>
        <v>99</v>
      </c>
      <c r="F85" s="19" t="str">
        <f>+'Outstanding loans'!C54</f>
        <v>KUNDASAWMY P/HLN</v>
      </c>
      <c r="G85" s="547" t="str">
        <f t="shared" si="3"/>
        <v>A1</v>
      </c>
      <c r="H85" s="21">
        <f>+'Outstanding loans'!F54</f>
        <v>37725</v>
      </c>
      <c r="I85" s="21">
        <f>+'Outstanding loans'!G54</f>
        <v>45008</v>
      </c>
      <c r="J85" s="34">
        <f t="shared" si="10"/>
        <v>239</v>
      </c>
      <c r="K85" s="34">
        <f t="shared" si="4"/>
        <v>212</v>
      </c>
      <c r="L85" s="34">
        <f t="shared" si="0"/>
        <v>180</v>
      </c>
      <c r="M85" s="34">
        <f t="shared" si="1"/>
        <v>180</v>
      </c>
      <c r="N85" s="52">
        <f t="shared" si="11"/>
        <v>180</v>
      </c>
      <c r="O85" s="324">
        <f>+'Outstanding loans'!H54</f>
        <v>179582</v>
      </c>
      <c r="P85" s="26">
        <f>+'Outstanding loans'!E54</f>
        <v>0.03</v>
      </c>
      <c r="Q85" s="536">
        <f t="shared" si="5"/>
        <v>8.6499999999999994E-2</v>
      </c>
      <c r="R85" s="222">
        <f t="shared" si="12"/>
        <v>1240.16032124402</v>
      </c>
      <c r="S85" s="36">
        <f t="shared" si="13"/>
        <v>124820.89053533759</v>
      </c>
      <c r="T85" s="36">
        <f t="shared" si="14"/>
        <v>54761.109464662411</v>
      </c>
      <c r="U85" s="36">
        <f t="shared" si="15"/>
        <v>98407.967288584783</v>
      </c>
      <c r="V85" s="36">
        <f t="shared" si="16"/>
        <v>43646.857823923638</v>
      </c>
      <c r="W85" s="37">
        <f t="shared" si="17"/>
        <v>54761.109464661145</v>
      </c>
      <c r="X85" s="36">
        <f t="shared" si="18"/>
        <v>54761.109464662404</v>
      </c>
      <c r="Y85" s="276">
        <f t="shared" si="21"/>
        <v>54761.109464661145</v>
      </c>
      <c r="Z85" s="36">
        <f t="shared" si="19"/>
        <v>98407.967288584783</v>
      </c>
      <c r="AA85" s="36">
        <f t="shared" si="22"/>
        <v>43646.857823923638</v>
      </c>
      <c r="AB85" s="38">
        <f t="shared" si="9"/>
        <v>-1.2660166248679161E-9</v>
      </c>
      <c r="AC85" s="17"/>
      <c r="AD85" s="17">
        <f t="shared" si="20"/>
        <v>180</v>
      </c>
      <c r="AE85" s="143"/>
      <c r="AH85" s="103"/>
      <c r="AI85" s="533"/>
    </row>
    <row r="86" spans="1:35">
      <c r="A86" s="533"/>
      <c r="C86" s="68" t="s">
        <v>1056</v>
      </c>
      <c r="D86" s="19" t="str">
        <f>+'Outstanding loans'!A55</f>
        <v>143015505</v>
      </c>
      <c r="E86" s="20">
        <f>+'Outstanding loans'!B55</f>
        <v>99</v>
      </c>
      <c r="F86" s="19" t="str">
        <f>+'Outstanding loans'!C55</f>
        <v>ARNACHELLUM J</v>
      </c>
      <c r="G86" s="547" t="str">
        <f t="shared" si="3"/>
        <v>A1</v>
      </c>
      <c r="H86" s="21">
        <f>+'Outstanding loans'!F55</f>
        <v>39763</v>
      </c>
      <c r="I86" s="21">
        <f>+'Outstanding loans'!G55</f>
        <v>48510</v>
      </c>
      <c r="J86" s="34">
        <f t="shared" si="10"/>
        <v>288</v>
      </c>
      <c r="K86" s="34">
        <f t="shared" si="4"/>
        <v>145</v>
      </c>
      <c r="L86" s="34">
        <f t="shared" si="0"/>
        <v>180</v>
      </c>
      <c r="M86" s="34">
        <f t="shared" si="1"/>
        <v>145</v>
      </c>
      <c r="N86" s="52">
        <f t="shared" si="11"/>
        <v>145</v>
      </c>
      <c r="O86" s="324">
        <f>+'Outstanding loans'!H55</f>
        <v>997809</v>
      </c>
      <c r="P86" s="26">
        <f>+'Outstanding loans'!E55</f>
        <v>0.03</v>
      </c>
      <c r="Q86" s="536">
        <f t="shared" si="5"/>
        <v>8.6499999999999994E-2</v>
      </c>
      <c r="R86" s="222">
        <f t="shared" si="12"/>
        <v>6890.6857590414093</v>
      </c>
      <c r="S86" s="36">
        <f t="shared" si="13"/>
        <v>693540.59963790723</v>
      </c>
      <c r="T86" s="36">
        <f t="shared" si="14"/>
        <v>304268.40036209277</v>
      </c>
      <c r="U86" s="36">
        <f t="shared" si="15"/>
        <v>518092.19521441776</v>
      </c>
      <c r="V86" s="36">
        <f t="shared" si="16"/>
        <v>231988.44047655223</v>
      </c>
      <c r="W86" s="37">
        <f t="shared" si="17"/>
        <v>286103.75473786553</v>
      </c>
      <c r="X86" s="36">
        <f t="shared" si="18"/>
        <v>245105.10029168584</v>
      </c>
      <c r="Y86" s="276">
        <f t="shared" si="21"/>
        <v>286103.75473786553</v>
      </c>
      <c r="Z86" s="36">
        <f t="shared" si="19"/>
        <v>546782.83698953944</v>
      </c>
      <c r="AA86" s="36">
        <f t="shared" si="22"/>
        <v>242514.43662745378</v>
      </c>
      <c r="AB86" s="38">
        <f t="shared" si="9"/>
        <v>-7.1013346314430237E-9</v>
      </c>
      <c r="AC86" s="17"/>
      <c r="AD86" s="17">
        <f t="shared" si="20"/>
        <v>180</v>
      </c>
      <c r="AE86" s="143"/>
      <c r="AH86" s="103"/>
      <c r="AI86" s="533"/>
    </row>
    <row r="87" spans="1:35">
      <c r="A87" s="533"/>
      <c r="C87" s="68" t="s">
        <v>1056</v>
      </c>
      <c r="D87" s="19" t="str">
        <f>+'Outstanding loans'!A56</f>
        <v>143016390</v>
      </c>
      <c r="E87" s="20">
        <f>+'Outstanding loans'!B56</f>
        <v>99</v>
      </c>
      <c r="F87" s="19" t="str">
        <f>+'Outstanding loans'!C56</f>
        <v>LI YIN TAI J &amp; J/H-LOAN</v>
      </c>
      <c r="G87" s="547" t="str">
        <f t="shared" si="3"/>
        <v>A1</v>
      </c>
      <c r="H87" s="21">
        <f>+'Outstanding loans'!F56</f>
        <v>37812</v>
      </c>
      <c r="I87" s="21">
        <f>+'Outstanding loans'!G56</f>
        <v>46226</v>
      </c>
      <c r="J87" s="34">
        <f t="shared" si="10"/>
        <v>277</v>
      </c>
      <c r="K87" s="34">
        <f t="shared" si="4"/>
        <v>209</v>
      </c>
      <c r="L87" s="34">
        <f t="shared" si="0"/>
        <v>180</v>
      </c>
      <c r="M87" s="34">
        <f t="shared" si="1"/>
        <v>180</v>
      </c>
      <c r="N87" s="52">
        <f t="shared" si="11"/>
        <v>180</v>
      </c>
      <c r="O87" s="324">
        <f>+'Outstanding loans'!H56</f>
        <v>1800141</v>
      </c>
      <c r="P87" s="26">
        <f>+'Outstanding loans'!E56</f>
        <v>0.03</v>
      </c>
      <c r="Q87" s="536">
        <f t="shared" si="5"/>
        <v>8.6499999999999994E-2</v>
      </c>
      <c r="R87" s="222">
        <f t="shared" si="12"/>
        <v>12431.443245116612</v>
      </c>
      <c r="S87" s="36">
        <f t="shared" si="13"/>
        <v>1251212.2746665764</v>
      </c>
      <c r="T87" s="36">
        <f t="shared" si="14"/>
        <v>548928.72533342359</v>
      </c>
      <c r="U87" s="36">
        <f t="shared" si="15"/>
        <v>986447.50945440098</v>
      </c>
      <c r="V87" s="36">
        <f t="shared" si="16"/>
        <v>437518.7841209902</v>
      </c>
      <c r="W87" s="37">
        <f t="shared" si="17"/>
        <v>548928.72533341078</v>
      </c>
      <c r="X87" s="36">
        <f t="shared" si="18"/>
        <v>548928.72533342359</v>
      </c>
      <c r="Y87" s="276">
        <f t="shared" si="21"/>
        <v>548928.72533341078</v>
      </c>
      <c r="Z87" s="36">
        <f t="shared" si="19"/>
        <v>986447.50945440098</v>
      </c>
      <c r="AA87" s="36">
        <f t="shared" si="22"/>
        <v>437518.7841209902</v>
      </c>
      <c r="AB87" s="38">
        <f t="shared" si="9"/>
        <v>-1.280568540096283E-8</v>
      </c>
      <c r="AC87" s="17"/>
      <c r="AD87" s="17">
        <f t="shared" si="20"/>
        <v>180</v>
      </c>
      <c r="AE87" s="143"/>
      <c r="AH87" s="103"/>
      <c r="AI87" s="533"/>
    </row>
    <row r="88" spans="1:35">
      <c r="A88" s="533"/>
      <c r="C88" s="68" t="s">
        <v>1056</v>
      </c>
      <c r="D88" s="19" t="str">
        <f>+'Outstanding loans'!A57</f>
        <v>143016609</v>
      </c>
      <c r="E88" s="20">
        <f>+'Outstanding loans'!B57</f>
        <v>99</v>
      </c>
      <c r="F88" s="19" t="str">
        <f>+'Outstanding loans'!C57</f>
        <v>TSE YUEN CHONG MR F</v>
      </c>
      <c r="G88" s="547" t="str">
        <f t="shared" si="3"/>
        <v>A1</v>
      </c>
      <c r="H88" s="21">
        <f>+'Outstanding loans'!F57</f>
        <v>39539</v>
      </c>
      <c r="I88" s="21">
        <f>+'Outstanding loans'!G57</f>
        <v>49026</v>
      </c>
      <c r="J88" s="34">
        <f t="shared" si="10"/>
        <v>312</v>
      </c>
      <c r="K88" s="34">
        <f t="shared" si="4"/>
        <v>152</v>
      </c>
      <c r="L88" s="34">
        <f t="shared" si="0"/>
        <v>180</v>
      </c>
      <c r="M88" s="34">
        <f t="shared" si="1"/>
        <v>152</v>
      </c>
      <c r="N88" s="52">
        <f t="shared" si="11"/>
        <v>152</v>
      </c>
      <c r="O88" s="324">
        <f>+'Outstanding loans'!H57</f>
        <v>2494802</v>
      </c>
      <c r="P88" s="26">
        <f>+'Outstanding loans'!E57</f>
        <v>0.03</v>
      </c>
      <c r="Q88" s="536">
        <f t="shared" si="5"/>
        <v>8.6499999999999994E-2</v>
      </c>
      <c r="R88" s="222">
        <f t="shared" si="12"/>
        <v>17228.6445732881</v>
      </c>
      <c r="S88" s="36">
        <f t="shared" si="13"/>
        <v>1734045.7693384709</v>
      </c>
      <c r="T88" s="36">
        <f t="shared" si="14"/>
        <v>760756.23066152912</v>
      </c>
      <c r="U88" s="36">
        <f t="shared" si="15"/>
        <v>1320129.6754973065</v>
      </c>
      <c r="V88" s="36">
        <f t="shared" si="16"/>
        <v>589295.7891881736</v>
      </c>
      <c r="W88" s="37">
        <f t="shared" si="17"/>
        <v>730833.88630913291</v>
      </c>
      <c r="X88" s="36">
        <f t="shared" si="18"/>
        <v>642416.3725586246</v>
      </c>
      <c r="Y88" s="276">
        <f t="shared" si="21"/>
        <v>730833.88630913291</v>
      </c>
      <c r="Z88" s="36">
        <f t="shared" si="19"/>
        <v>1367110.2538533702</v>
      </c>
      <c r="AA88" s="36">
        <f t="shared" si="22"/>
        <v>606354.02319185808</v>
      </c>
      <c r="AB88" s="38">
        <f t="shared" si="9"/>
        <v>-1.6996636986732483E-8</v>
      </c>
      <c r="AC88" s="17"/>
      <c r="AD88" s="17">
        <f t="shared" si="20"/>
        <v>180</v>
      </c>
      <c r="AE88" s="143"/>
      <c r="AH88" s="103"/>
      <c r="AI88" s="533"/>
    </row>
    <row r="89" spans="1:35">
      <c r="A89" s="533"/>
      <c r="C89" s="68" t="s">
        <v>1056</v>
      </c>
      <c r="D89" s="19" t="str">
        <f>+'Outstanding loans'!A58</f>
        <v>143016668</v>
      </c>
      <c r="E89" s="20">
        <f>+'Outstanding loans'!B58</f>
        <v>99</v>
      </c>
      <c r="F89" s="19" t="str">
        <f>+'Outstanding loans'!C58</f>
        <v>LI MUI SANG B E</v>
      </c>
      <c r="G89" s="547" t="str">
        <f t="shared" si="3"/>
        <v>A1</v>
      </c>
      <c r="H89" s="21">
        <f>+'Outstanding loans'!F58</f>
        <v>38574</v>
      </c>
      <c r="I89" s="21">
        <f>+'Outstanding loans'!G58</f>
        <v>46622</v>
      </c>
      <c r="J89" s="34">
        <f t="shared" si="10"/>
        <v>265</v>
      </c>
      <c r="K89" s="34">
        <f t="shared" si="4"/>
        <v>184</v>
      </c>
      <c r="L89" s="34">
        <f t="shared" si="0"/>
        <v>180</v>
      </c>
      <c r="M89" s="34">
        <f t="shared" si="1"/>
        <v>180</v>
      </c>
      <c r="N89" s="52">
        <f t="shared" si="11"/>
        <v>180</v>
      </c>
      <c r="O89" s="324">
        <f>+'Outstanding loans'!H58</f>
        <v>900181</v>
      </c>
      <c r="P89" s="26">
        <f>+'Outstanding loans'!E58</f>
        <v>0.03</v>
      </c>
      <c r="Q89" s="536">
        <f t="shared" si="5"/>
        <v>8.6499999999999994E-2</v>
      </c>
      <c r="R89" s="222">
        <f t="shared" si="12"/>
        <v>6216.4847152708135</v>
      </c>
      <c r="S89" s="36">
        <f t="shared" si="13"/>
        <v>625682.94184824056</v>
      </c>
      <c r="T89" s="36">
        <f t="shared" si="14"/>
        <v>274498.05815175944</v>
      </c>
      <c r="U89" s="36">
        <f t="shared" si="15"/>
        <v>493284.30690049997</v>
      </c>
      <c r="V89" s="36">
        <f t="shared" si="16"/>
        <v>218786.24874874658</v>
      </c>
      <c r="W89" s="37">
        <f t="shared" si="17"/>
        <v>274498.05815175339</v>
      </c>
      <c r="X89" s="36">
        <f t="shared" si="18"/>
        <v>274498.05815175944</v>
      </c>
      <c r="Y89" s="276">
        <f t="shared" si="21"/>
        <v>274498.05815175339</v>
      </c>
      <c r="Z89" s="36">
        <f t="shared" si="19"/>
        <v>493284.30690049997</v>
      </c>
      <c r="AA89" s="36">
        <f t="shared" si="22"/>
        <v>218786.24874874658</v>
      </c>
      <c r="AB89" s="38">
        <f t="shared" si="9"/>
        <v>-6.0535967350006104E-9</v>
      </c>
      <c r="AC89" s="17"/>
      <c r="AD89" s="17">
        <f t="shared" si="20"/>
        <v>180</v>
      </c>
      <c r="AE89" s="143"/>
      <c r="AH89" s="103"/>
      <c r="AI89" s="533"/>
    </row>
    <row r="90" spans="1:35">
      <c r="A90" s="533"/>
      <c r="C90" s="68" t="s">
        <v>1056</v>
      </c>
      <c r="D90" s="19" t="str">
        <f>+'Outstanding loans'!A59</f>
        <v>143017060</v>
      </c>
      <c r="E90" s="20">
        <f>+'Outstanding loans'!B59</f>
        <v>99</v>
      </c>
      <c r="F90" s="19" t="str">
        <f>+'Outstanding loans'!C59</f>
        <v>LI MUI SANG B/V -HLN</v>
      </c>
      <c r="G90" s="547" t="str">
        <f t="shared" si="3"/>
        <v>A1</v>
      </c>
      <c r="H90" s="21">
        <f>+'Outstanding loans'!F59</f>
        <v>38289</v>
      </c>
      <c r="I90" s="21">
        <f>+'Outstanding loans'!G59</f>
        <v>47049</v>
      </c>
      <c r="J90" s="34">
        <f t="shared" si="10"/>
        <v>288</v>
      </c>
      <c r="K90" s="34">
        <f t="shared" si="4"/>
        <v>193</v>
      </c>
      <c r="L90" s="34">
        <f t="shared" si="0"/>
        <v>180</v>
      </c>
      <c r="M90" s="34">
        <f t="shared" si="1"/>
        <v>180</v>
      </c>
      <c r="N90" s="52">
        <f t="shared" si="11"/>
        <v>180</v>
      </c>
      <c r="O90" s="324">
        <f>+'Outstanding loans'!H59</f>
        <v>1334433</v>
      </c>
      <c r="P90" s="26">
        <f>+'Outstanding loans'!E59</f>
        <v>0.03</v>
      </c>
      <c r="Q90" s="536">
        <f t="shared" si="5"/>
        <v>8.6499999999999994E-2</v>
      </c>
      <c r="R90" s="222">
        <f t="shared" si="12"/>
        <v>9215.3492998107904</v>
      </c>
      <c r="S90" s="36">
        <f t="shared" si="13"/>
        <v>927515.64978529117</v>
      </c>
      <c r="T90" s="36">
        <f t="shared" si="14"/>
        <v>406917.35021470883</v>
      </c>
      <c r="U90" s="36">
        <f t="shared" si="15"/>
        <v>731247.22418064193</v>
      </c>
      <c r="V90" s="36">
        <f t="shared" si="16"/>
        <v>324329.87396594253</v>
      </c>
      <c r="W90" s="37">
        <f t="shared" si="17"/>
        <v>406917.3502146994</v>
      </c>
      <c r="X90" s="36">
        <f t="shared" si="18"/>
        <v>406917.35021470883</v>
      </c>
      <c r="Y90" s="276">
        <f t="shared" si="21"/>
        <v>406917.3502146994</v>
      </c>
      <c r="Z90" s="36">
        <f t="shared" si="19"/>
        <v>731247.22418064193</v>
      </c>
      <c r="AA90" s="36">
        <f t="shared" si="22"/>
        <v>324329.87396594253</v>
      </c>
      <c r="AB90" s="38">
        <f t="shared" si="9"/>
        <v>-9.42964106798172E-9</v>
      </c>
      <c r="AC90" s="17"/>
      <c r="AD90" s="17">
        <f t="shared" si="20"/>
        <v>180</v>
      </c>
      <c r="AE90" s="143"/>
      <c r="AH90" s="103"/>
      <c r="AI90" s="533"/>
    </row>
    <row r="91" spans="1:35">
      <c r="A91" s="533"/>
      <c r="C91" s="68" t="s">
        <v>1056</v>
      </c>
      <c r="D91" s="19" t="str">
        <f>+'Outstanding loans'!A60</f>
        <v>143017206</v>
      </c>
      <c r="E91" s="20">
        <f>+'Outstanding loans'!B60</f>
        <v>99</v>
      </c>
      <c r="F91" s="19" t="str">
        <f>+'Outstanding loans'!C60</f>
        <v>KANAKSABEE S P &amp;/B/HM LN</v>
      </c>
      <c r="G91" s="547" t="str">
        <f t="shared" si="3"/>
        <v>A1</v>
      </c>
      <c r="H91" s="21">
        <f>+'Outstanding loans'!F60</f>
        <v>38406</v>
      </c>
      <c r="I91" s="21">
        <f>+'Outstanding loans'!G60</f>
        <v>45711</v>
      </c>
      <c r="J91" s="34">
        <f t="shared" si="10"/>
        <v>240</v>
      </c>
      <c r="K91" s="34">
        <f t="shared" si="4"/>
        <v>189</v>
      </c>
      <c r="L91" s="34">
        <f t="shared" si="0"/>
        <v>180</v>
      </c>
      <c r="M91" s="34">
        <f t="shared" si="1"/>
        <v>180</v>
      </c>
      <c r="N91" s="52">
        <f t="shared" si="11"/>
        <v>180</v>
      </c>
      <c r="O91" s="324">
        <f>+'Outstanding loans'!H60</f>
        <v>751783</v>
      </c>
      <c r="P91" s="26">
        <f>+'Outstanding loans'!E60</f>
        <v>0.03</v>
      </c>
      <c r="Q91" s="536">
        <f t="shared" si="5"/>
        <v>8.6499999999999994E-2</v>
      </c>
      <c r="R91" s="222">
        <f t="shared" si="12"/>
        <v>5191.6753727310825</v>
      </c>
      <c r="S91" s="36">
        <f t="shared" si="13"/>
        <v>522536.91098956304</v>
      </c>
      <c r="T91" s="36">
        <f t="shared" si="14"/>
        <v>229246.08901043696</v>
      </c>
      <c r="U91" s="36">
        <f t="shared" si="15"/>
        <v>411964.65610202658</v>
      </c>
      <c r="V91" s="36">
        <f t="shared" si="16"/>
        <v>182718.5670915948</v>
      </c>
      <c r="W91" s="37">
        <f t="shared" si="17"/>
        <v>229246.08901043178</v>
      </c>
      <c r="X91" s="36">
        <f t="shared" si="18"/>
        <v>229246.08901043696</v>
      </c>
      <c r="Y91" s="276">
        <f t="shared" si="21"/>
        <v>229246.08901043178</v>
      </c>
      <c r="Z91" s="36">
        <f t="shared" si="19"/>
        <v>411964.65610202658</v>
      </c>
      <c r="AA91" s="36">
        <f t="shared" si="22"/>
        <v>182718.5670915948</v>
      </c>
      <c r="AB91" s="38">
        <f t="shared" si="9"/>
        <v>-5.1804818212985992E-9</v>
      </c>
      <c r="AC91" s="17"/>
      <c r="AD91" s="17">
        <f t="shared" si="20"/>
        <v>180</v>
      </c>
      <c r="AE91" s="143"/>
      <c r="AH91" s="103"/>
      <c r="AI91" s="533"/>
    </row>
    <row r="92" spans="1:35">
      <c r="A92" s="533"/>
      <c r="C92" s="68" t="s">
        <v>1056</v>
      </c>
      <c r="D92" s="19" t="str">
        <f>+'Outstanding loans'!A61</f>
        <v>143017605</v>
      </c>
      <c r="E92" s="20">
        <f>+'Outstanding loans'!B61</f>
        <v>99</v>
      </c>
      <c r="F92" s="19" t="str">
        <f>+'Outstanding loans'!C61</f>
        <v>NG YING KWONG MR K K(NYKK</v>
      </c>
      <c r="G92" s="547" t="str">
        <f t="shared" si="3"/>
        <v>A1</v>
      </c>
      <c r="H92" s="21">
        <f>+'Outstanding loans'!F61</f>
        <v>39568</v>
      </c>
      <c r="I92" s="21">
        <f>+'Outstanding loans'!G61</f>
        <v>46866</v>
      </c>
      <c r="J92" s="34">
        <f t="shared" si="10"/>
        <v>240</v>
      </c>
      <c r="K92" s="34">
        <f t="shared" si="4"/>
        <v>151</v>
      </c>
      <c r="L92" s="34">
        <f t="shared" si="0"/>
        <v>180</v>
      </c>
      <c r="M92" s="34">
        <f t="shared" si="1"/>
        <v>151</v>
      </c>
      <c r="N92" s="52">
        <f t="shared" si="11"/>
        <v>151</v>
      </c>
      <c r="O92" s="324">
        <f>+'Outstanding loans'!H61</f>
        <v>2450065</v>
      </c>
      <c r="P92" s="26">
        <f>+'Outstanding loans'!E61</f>
        <v>0.03</v>
      </c>
      <c r="Q92" s="536">
        <f t="shared" si="5"/>
        <v>8.6499999999999994E-2</v>
      </c>
      <c r="R92" s="222">
        <f t="shared" si="12"/>
        <v>16919.699064876939</v>
      </c>
      <c r="S92" s="36">
        <f t="shared" si="13"/>
        <v>1702950.7142668082</v>
      </c>
      <c r="T92" s="36">
        <f t="shared" si="14"/>
        <v>747114.28573319176</v>
      </c>
      <c r="U92" s="36">
        <f t="shared" si="15"/>
        <v>1293275.5882646358</v>
      </c>
      <c r="V92" s="36">
        <f t="shared" si="16"/>
        <v>577546.64465122367</v>
      </c>
      <c r="W92" s="37">
        <f t="shared" si="17"/>
        <v>715728.94361341209</v>
      </c>
      <c r="X92" s="36">
        <f t="shared" si="18"/>
        <v>626745.87303173309</v>
      </c>
      <c r="Y92" s="276">
        <f t="shared" si="21"/>
        <v>715728.94361341209</v>
      </c>
      <c r="Z92" s="36">
        <f t="shared" si="19"/>
        <v>1342595.1174110246</v>
      </c>
      <c r="AA92" s="36">
        <f t="shared" si="22"/>
        <v>595480.83167784894</v>
      </c>
      <c r="AB92" s="38">
        <f t="shared" si="9"/>
        <v>-1.6065314412117004E-8</v>
      </c>
      <c r="AC92" s="17"/>
      <c r="AD92" s="17">
        <f t="shared" si="20"/>
        <v>180</v>
      </c>
      <c r="AE92" s="143"/>
      <c r="AH92" s="103"/>
      <c r="AI92" s="533"/>
    </row>
    <row r="93" spans="1:35">
      <c r="A93" s="533"/>
      <c r="C93" s="68" t="s">
        <v>1056</v>
      </c>
      <c r="D93" s="19" t="str">
        <f>+'Outstanding loans'!A62</f>
        <v>143017818</v>
      </c>
      <c r="E93" s="20">
        <f>+'Outstanding loans'!B62</f>
        <v>99</v>
      </c>
      <c r="F93" s="19" t="str">
        <f>+'Outstanding loans'!C62</f>
        <v>CHUMNAH L(SL952)</v>
      </c>
      <c r="G93" s="547" t="str">
        <f t="shared" si="3"/>
        <v>A1</v>
      </c>
      <c r="H93" s="21">
        <f>+'Outstanding loans'!F62</f>
        <v>39651</v>
      </c>
      <c r="I93" s="21">
        <f>+'Outstanding loans'!G62</f>
        <v>49879</v>
      </c>
      <c r="J93" s="34">
        <f t="shared" si="10"/>
        <v>336</v>
      </c>
      <c r="K93" s="34">
        <f t="shared" si="4"/>
        <v>148</v>
      </c>
      <c r="L93" s="34">
        <f t="shared" si="0"/>
        <v>180</v>
      </c>
      <c r="M93" s="34">
        <f t="shared" si="1"/>
        <v>148</v>
      </c>
      <c r="N93" s="52">
        <f t="shared" si="11"/>
        <v>148</v>
      </c>
      <c r="O93" s="324">
        <f>+'Outstanding loans'!H62</f>
        <v>1140216</v>
      </c>
      <c r="P93" s="26">
        <f>+'Outstanding loans'!E62</f>
        <v>0.03</v>
      </c>
      <c r="Q93" s="536">
        <f t="shared" si="5"/>
        <v>8.6499999999999994E-2</v>
      </c>
      <c r="R93" s="222">
        <f t="shared" si="12"/>
        <v>7874.1223555120878</v>
      </c>
      <c r="S93" s="36">
        <f t="shared" si="13"/>
        <v>792522.505165554</v>
      </c>
      <c r="T93" s="36">
        <f t="shared" si="14"/>
        <v>347693.494834446</v>
      </c>
      <c r="U93" s="36">
        <f t="shared" si="15"/>
        <v>597152.15322427999</v>
      </c>
      <c r="V93" s="36">
        <f t="shared" si="16"/>
        <v>267020.34683524747</v>
      </c>
      <c r="W93" s="37">
        <f t="shared" si="17"/>
        <v>330131.80638903251</v>
      </c>
      <c r="X93" s="36">
        <f t="shared" si="18"/>
        <v>285881.31797498895</v>
      </c>
      <c r="Y93" s="276">
        <f t="shared" si="21"/>
        <v>330131.80638903251</v>
      </c>
      <c r="Z93" s="36">
        <f t="shared" si="19"/>
        <v>624819.51882661413</v>
      </c>
      <c r="AA93" s="36">
        <f t="shared" si="22"/>
        <v>277126.0239921757</v>
      </c>
      <c r="AB93" s="38">
        <f t="shared" si="9"/>
        <v>-7.5669959187507629E-9</v>
      </c>
      <c r="AC93" s="17"/>
      <c r="AD93" s="17">
        <f t="shared" si="20"/>
        <v>180</v>
      </c>
      <c r="AE93" s="143"/>
      <c r="AH93" s="103"/>
      <c r="AI93" s="533"/>
    </row>
    <row r="94" spans="1:35">
      <c r="A94" s="533"/>
      <c r="C94" s="68" t="s">
        <v>1056</v>
      </c>
      <c r="D94" s="19" t="str">
        <f>+'Outstanding loans'!A63</f>
        <v>143018148</v>
      </c>
      <c r="E94" s="20">
        <f>+'Outstanding loans'!B63</f>
        <v>99</v>
      </c>
      <c r="F94" s="19" t="str">
        <f>+'Outstanding loans'!C63</f>
        <v>FLORE J M (SL 1493)</v>
      </c>
      <c r="G94" s="547" t="str">
        <f t="shared" si="3"/>
        <v>A1</v>
      </c>
      <c r="H94" s="21">
        <f>+'Outstanding loans'!F63</f>
        <v>40023</v>
      </c>
      <c r="I94" s="21">
        <f>+'Outstanding loans'!G63</f>
        <v>45861</v>
      </c>
      <c r="J94" s="34">
        <f t="shared" si="10"/>
        <v>192</v>
      </c>
      <c r="K94" s="34">
        <f t="shared" si="4"/>
        <v>136</v>
      </c>
      <c r="L94" s="34">
        <f t="shared" si="0"/>
        <v>180</v>
      </c>
      <c r="M94" s="34">
        <f t="shared" si="1"/>
        <v>136</v>
      </c>
      <c r="N94" s="52">
        <f t="shared" si="11"/>
        <v>136</v>
      </c>
      <c r="O94" s="324">
        <f>+'Outstanding loans'!H63</f>
        <v>1265018</v>
      </c>
      <c r="P94" s="26">
        <f>+'Outstanding loans'!E63</f>
        <v>0.03</v>
      </c>
      <c r="Q94" s="536">
        <f t="shared" si="5"/>
        <v>8.6499999999999994E-2</v>
      </c>
      <c r="R94" s="222">
        <f t="shared" si="12"/>
        <v>8735.982054211825</v>
      </c>
      <c r="S94" s="36">
        <f t="shared" si="13"/>
        <v>879267.81806212047</v>
      </c>
      <c r="T94" s="36">
        <f t="shared" si="14"/>
        <v>385750.18193787953</v>
      </c>
      <c r="U94" s="36">
        <f t="shared" si="15"/>
        <v>637211.8506066656</v>
      </c>
      <c r="V94" s="36">
        <f t="shared" si="16"/>
        <v>286642.26630117022</v>
      </c>
      <c r="W94" s="37">
        <f t="shared" si="17"/>
        <v>350569.58430549537</v>
      </c>
      <c r="X94" s="36">
        <f t="shared" si="18"/>
        <v>291455.6930197312</v>
      </c>
      <c r="Y94" s="276">
        <f t="shared" si="21"/>
        <v>350569.58430549537</v>
      </c>
      <c r="Z94" s="36">
        <f t="shared" si="19"/>
        <v>693208.95169599948</v>
      </c>
      <c r="AA94" s="36">
        <f t="shared" si="22"/>
        <v>307458.76975812856</v>
      </c>
      <c r="AB94" s="38">
        <f t="shared" si="9"/>
        <v>-8.6147338151931763E-9</v>
      </c>
      <c r="AC94" s="17"/>
      <c r="AD94" s="17">
        <f t="shared" si="20"/>
        <v>180</v>
      </c>
      <c r="AE94" s="143"/>
      <c r="AH94" s="103"/>
      <c r="AI94" s="533"/>
    </row>
    <row r="95" spans="1:35">
      <c r="A95" s="533"/>
      <c r="C95" s="68" t="s">
        <v>1056</v>
      </c>
      <c r="D95" s="19" t="str">
        <f>+'Outstanding loans'!A64</f>
        <v>143018202</v>
      </c>
      <c r="E95" s="20">
        <f>+'Outstanding loans'!B64</f>
        <v>99</v>
      </c>
      <c r="F95" s="19" t="str">
        <f>+'Outstanding loans'!C64</f>
        <v>MUNGRA MR S &amp; MRS R/HLN</v>
      </c>
      <c r="G95" s="547" t="str">
        <f t="shared" si="3"/>
        <v>A1</v>
      </c>
      <c r="H95" s="21">
        <f>+'Outstanding loans'!F64</f>
        <v>38212</v>
      </c>
      <c r="I95" s="21">
        <f>+'Outstanding loans'!G64</f>
        <v>47322</v>
      </c>
      <c r="J95" s="34">
        <f t="shared" si="10"/>
        <v>300</v>
      </c>
      <c r="K95" s="34">
        <f t="shared" si="4"/>
        <v>196</v>
      </c>
      <c r="L95" s="34">
        <f t="shared" si="0"/>
        <v>180</v>
      </c>
      <c r="M95" s="34">
        <f t="shared" si="1"/>
        <v>180</v>
      </c>
      <c r="N95" s="52">
        <f t="shared" si="11"/>
        <v>180</v>
      </c>
      <c r="O95" s="324">
        <f>+'Outstanding loans'!H64</f>
        <v>2190079</v>
      </c>
      <c r="P95" s="26">
        <f>+'Outstanding loans'!E64</f>
        <v>0.03</v>
      </c>
      <c r="Q95" s="536">
        <f t="shared" si="5"/>
        <v>8.6499999999999994E-2</v>
      </c>
      <c r="R95" s="222">
        <f t="shared" si="12"/>
        <v>15124.283481583803</v>
      </c>
      <c r="S95" s="36">
        <f t="shared" si="13"/>
        <v>1522243.9393855822</v>
      </c>
      <c r="T95" s="36">
        <f t="shared" si="14"/>
        <v>667835.06061441777</v>
      </c>
      <c r="U95" s="36">
        <f t="shared" si="15"/>
        <v>1200127.0872994873</v>
      </c>
      <c r="V95" s="36">
        <f t="shared" si="16"/>
        <v>532292.02668508468</v>
      </c>
      <c r="W95" s="37">
        <f t="shared" si="17"/>
        <v>667835.06061440264</v>
      </c>
      <c r="X95" s="36">
        <f t="shared" si="18"/>
        <v>667835.06061441777</v>
      </c>
      <c r="Y95" s="276">
        <f t="shared" si="21"/>
        <v>667835.06061440264</v>
      </c>
      <c r="Z95" s="36">
        <f t="shared" si="19"/>
        <v>1200127.0872994873</v>
      </c>
      <c r="AA95" s="36">
        <f t="shared" si="22"/>
        <v>532292.02668508468</v>
      </c>
      <c r="AB95" s="38">
        <f t="shared" si="9"/>
        <v>-1.5133991837501526E-8</v>
      </c>
      <c r="AC95" s="17"/>
      <c r="AD95" s="17">
        <f t="shared" si="20"/>
        <v>180</v>
      </c>
      <c r="AE95" s="143"/>
      <c r="AH95" s="103"/>
      <c r="AI95" s="533"/>
    </row>
    <row r="96" spans="1:35">
      <c r="A96" s="533"/>
      <c r="C96" s="68" t="s">
        <v>1056</v>
      </c>
      <c r="D96" s="19" t="str">
        <f>+'Outstanding loans'!A65</f>
        <v>143018342</v>
      </c>
      <c r="E96" s="20">
        <f>+'Outstanding loans'!B65</f>
        <v>99</v>
      </c>
      <c r="F96" s="19" t="str">
        <f>+'Outstanding loans'!C65</f>
        <v>JOGANAH-SUSTY T</v>
      </c>
      <c r="G96" s="547" t="str">
        <f t="shared" si="3"/>
        <v>A1</v>
      </c>
      <c r="H96" s="21">
        <f>+'Outstanding loans'!F65</f>
        <v>38525</v>
      </c>
      <c r="I96" s="21">
        <f>+'Outstanding loans'!G65</f>
        <v>47657</v>
      </c>
      <c r="J96" s="34">
        <f t="shared" si="10"/>
        <v>300</v>
      </c>
      <c r="K96" s="34">
        <f t="shared" si="4"/>
        <v>185</v>
      </c>
      <c r="L96" s="34">
        <f t="shared" si="0"/>
        <v>180</v>
      </c>
      <c r="M96" s="34">
        <f t="shared" si="1"/>
        <v>180</v>
      </c>
      <c r="N96" s="52">
        <f t="shared" si="11"/>
        <v>180</v>
      </c>
      <c r="O96" s="324">
        <f>+'Outstanding loans'!H65</f>
        <v>400033</v>
      </c>
      <c r="P96" s="26">
        <f>+'Outstanding loans'!E65</f>
        <v>0.03</v>
      </c>
      <c r="Q96" s="536">
        <f t="shared" si="5"/>
        <v>8.6499999999999994E-2</v>
      </c>
      <c r="R96" s="222">
        <f t="shared" si="12"/>
        <v>2762.554453053252</v>
      </c>
      <c r="S96" s="36">
        <f t="shared" si="13"/>
        <v>278048.3305872677</v>
      </c>
      <c r="T96" s="36">
        <f t="shared" si="14"/>
        <v>121984.6694127323</v>
      </c>
      <c r="U96" s="36">
        <f t="shared" si="15"/>
        <v>219211.47096231492</v>
      </c>
      <c r="V96" s="36">
        <f t="shared" si="16"/>
        <v>97226.801549585361</v>
      </c>
      <c r="W96" s="37">
        <f t="shared" si="17"/>
        <v>121984.66941272956</v>
      </c>
      <c r="X96" s="36">
        <f t="shared" si="18"/>
        <v>121984.6694127323</v>
      </c>
      <c r="Y96" s="276">
        <f t="shared" si="21"/>
        <v>121984.66941272956</v>
      </c>
      <c r="Z96" s="36">
        <f t="shared" si="19"/>
        <v>219211.47096231492</v>
      </c>
      <c r="AA96" s="36">
        <f t="shared" si="22"/>
        <v>97226.801549585361</v>
      </c>
      <c r="AB96" s="38">
        <f t="shared" si="9"/>
        <v>-2.7357600629329681E-9</v>
      </c>
      <c r="AC96" s="17"/>
      <c r="AD96" s="17">
        <f t="shared" si="20"/>
        <v>180</v>
      </c>
      <c r="AE96" s="143"/>
      <c r="AH96" s="103"/>
      <c r="AI96" s="533"/>
    </row>
    <row r="97" spans="1:35">
      <c r="A97" s="533"/>
      <c r="C97" s="68" t="s">
        <v>1056</v>
      </c>
      <c r="D97" s="19" t="str">
        <f>+'Outstanding loans'!A66</f>
        <v>143018377</v>
      </c>
      <c r="E97" s="20">
        <f>+'Outstanding loans'!B66</f>
        <v>99</v>
      </c>
      <c r="F97" s="19" t="str">
        <f>+'Outstanding loans'!C66</f>
        <v>LAM NGAN CHAN A</v>
      </c>
      <c r="G97" s="547" t="str">
        <f t="shared" si="3"/>
        <v>A1</v>
      </c>
      <c r="H97" s="21">
        <f>+'Outstanding loans'!F66</f>
        <v>38569</v>
      </c>
      <c r="I97" s="21">
        <f>+'Outstanding loans'!G66</f>
        <v>45496</v>
      </c>
      <c r="J97" s="34">
        <f t="shared" si="10"/>
        <v>228</v>
      </c>
      <c r="K97" s="34">
        <f t="shared" si="4"/>
        <v>184</v>
      </c>
      <c r="L97" s="34">
        <f t="shared" si="0"/>
        <v>180</v>
      </c>
      <c r="M97" s="34">
        <f t="shared" si="1"/>
        <v>180</v>
      </c>
      <c r="N97" s="52">
        <f t="shared" si="11"/>
        <v>180</v>
      </c>
      <c r="O97" s="324">
        <f>+'Outstanding loans'!H66</f>
        <v>1794143</v>
      </c>
      <c r="P97" s="26">
        <f>+'Outstanding loans'!E66</f>
        <v>0.03</v>
      </c>
      <c r="Q97" s="536">
        <f t="shared" si="5"/>
        <v>8.6499999999999994E-2</v>
      </c>
      <c r="R97" s="222">
        <f t="shared" si="12"/>
        <v>12390.02215833274</v>
      </c>
      <c r="S97" s="36">
        <f t="shared" si="13"/>
        <v>1247043.2838911596</v>
      </c>
      <c r="T97" s="36">
        <f t="shared" si="14"/>
        <v>547099.71610884042</v>
      </c>
      <c r="U97" s="36">
        <f t="shared" si="15"/>
        <v>983160.70460872143</v>
      </c>
      <c r="V97" s="36">
        <f t="shared" si="16"/>
        <v>436060.98849989334</v>
      </c>
      <c r="W97" s="37">
        <f t="shared" si="17"/>
        <v>547099.71610882808</v>
      </c>
      <c r="X97" s="36">
        <f t="shared" si="18"/>
        <v>547099.71610884042</v>
      </c>
      <c r="Y97" s="276">
        <f t="shared" si="21"/>
        <v>547099.71610882808</v>
      </c>
      <c r="Z97" s="36">
        <f t="shared" si="19"/>
        <v>983160.70460872143</v>
      </c>
      <c r="AA97" s="36">
        <f t="shared" si="22"/>
        <v>436060.98849989334</v>
      </c>
      <c r="AB97" s="38">
        <f t="shared" si="9"/>
        <v>-1.234002411365509E-8</v>
      </c>
      <c r="AC97" s="17"/>
      <c r="AD97" s="17">
        <f t="shared" si="20"/>
        <v>180</v>
      </c>
      <c r="AE97" s="143"/>
      <c r="AH97" s="103"/>
      <c r="AI97" s="533"/>
    </row>
    <row r="98" spans="1:35">
      <c r="A98" s="533"/>
      <c r="C98" s="68" t="s">
        <v>1056</v>
      </c>
      <c r="D98" s="19" t="str">
        <f>+'Outstanding loans'!A67</f>
        <v>143018423</v>
      </c>
      <c r="E98" s="20">
        <f>+'Outstanding loans'!B67</f>
        <v>99</v>
      </c>
      <c r="F98" s="19" t="str">
        <f>+'Outstanding loans'!C67</f>
        <v>MANIKION MR R</v>
      </c>
      <c r="G98" s="547" t="str">
        <f t="shared" si="3"/>
        <v>A1</v>
      </c>
      <c r="H98" s="21">
        <f>+'Outstanding loans'!F67</f>
        <v>35937</v>
      </c>
      <c r="I98" s="21">
        <f>+'Outstanding loans'!G67</f>
        <v>44704</v>
      </c>
      <c r="J98" s="34">
        <f t="shared" si="10"/>
        <v>288</v>
      </c>
      <c r="K98" s="34">
        <f t="shared" si="4"/>
        <v>271</v>
      </c>
      <c r="L98" s="34">
        <f t="shared" si="0"/>
        <v>180</v>
      </c>
      <c r="M98" s="34">
        <f t="shared" si="1"/>
        <v>180</v>
      </c>
      <c r="N98" s="52">
        <f t="shared" si="11"/>
        <v>180</v>
      </c>
      <c r="O98" s="324">
        <f>+'Outstanding loans'!H67</f>
        <v>969211</v>
      </c>
      <c r="P98" s="26">
        <f>+'Outstanding loans'!E67</f>
        <v>0.03</v>
      </c>
      <c r="Q98" s="536">
        <f t="shared" si="5"/>
        <v>8.6499999999999994E-2</v>
      </c>
      <c r="R98" s="222">
        <f t="shared" si="12"/>
        <v>6693.1932215547095</v>
      </c>
      <c r="S98" s="36">
        <f t="shared" si="13"/>
        <v>673663.17413017491</v>
      </c>
      <c r="T98" s="36">
        <f t="shared" si="14"/>
        <v>295547.82586982509</v>
      </c>
      <c r="U98" s="36">
        <f t="shared" si="15"/>
        <v>531111.60574966623</v>
      </c>
      <c r="V98" s="36">
        <f t="shared" si="16"/>
        <v>235563.77987984789</v>
      </c>
      <c r="W98" s="37">
        <f t="shared" si="17"/>
        <v>295547.82586981833</v>
      </c>
      <c r="X98" s="36">
        <f t="shared" si="18"/>
        <v>295547.82586982509</v>
      </c>
      <c r="Y98" s="276">
        <f t="shared" si="21"/>
        <v>295547.82586981833</v>
      </c>
      <c r="Z98" s="36">
        <f t="shared" si="19"/>
        <v>531111.60574966623</v>
      </c>
      <c r="AA98" s="36">
        <f t="shared" si="22"/>
        <v>235563.77987984789</v>
      </c>
      <c r="AB98" s="38">
        <f t="shared" si="9"/>
        <v>-6.7520886659622192E-9</v>
      </c>
      <c r="AC98" s="17"/>
      <c r="AD98" s="17">
        <f t="shared" si="20"/>
        <v>180</v>
      </c>
      <c r="AE98" s="143"/>
      <c r="AH98" s="103"/>
      <c r="AI98" s="533"/>
    </row>
    <row r="99" spans="1:35">
      <c r="A99" s="533"/>
      <c r="C99" s="68" t="s">
        <v>1056</v>
      </c>
      <c r="D99" s="19" t="str">
        <f>+'Outstanding loans'!A68</f>
        <v>143018547</v>
      </c>
      <c r="E99" s="20">
        <f>+'Outstanding loans'!B68</f>
        <v>99</v>
      </c>
      <c r="F99" s="19" t="str">
        <f>+'Outstanding loans'!C68</f>
        <v>LUQUET M F (SL1191)</v>
      </c>
      <c r="G99" s="547" t="str">
        <f t="shared" si="3"/>
        <v>A1</v>
      </c>
      <c r="H99" s="21">
        <f>+'Outstanding loans'!F68</f>
        <v>39786</v>
      </c>
      <c r="I99" s="21">
        <f>+'Outstanding loans'!G68</f>
        <v>50732</v>
      </c>
      <c r="J99" s="34">
        <f t="shared" si="10"/>
        <v>360</v>
      </c>
      <c r="K99" s="34">
        <f t="shared" si="4"/>
        <v>144</v>
      </c>
      <c r="L99" s="34">
        <f t="shared" si="0"/>
        <v>180</v>
      </c>
      <c r="M99" s="34">
        <f t="shared" si="1"/>
        <v>144</v>
      </c>
      <c r="N99" s="52">
        <f t="shared" si="11"/>
        <v>144</v>
      </c>
      <c r="O99" s="324">
        <f>+'Outstanding loans'!H68</f>
        <v>748943</v>
      </c>
      <c r="P99" s="26">
        <f>+'Outstanding loans'!E68</f>
        <v>0.03</v>
      </c>
      <c r="Q99" s="536">
        <f t="shared" si="5"/>
        <v>8.6499999999999994E-2</v>
      </c>
      <c r="R99" s="222">
        <f t="shared" si="12"/>
        <v>5172.062854147187</v>
      </c>
      <c r="S99" s="36">
        <f t="shared" si="13"/>
        <v>520562.93069576763</v>
      </c>
      <c r="T99" s="36">
        <f t="shared" si="14"/>
        <v>228380.06930423237</v>
      </c>
      <c r="U99" s="36">
        <f t="shared" si="15"/>
        <v>387695.11936244369</v>
      </c>
      <c r="V99" s="36">
        <f t="shared" si="16"/>
        <v>173683.00982096081</v>
      </c>
      <c r="W99" s="37">
        <f t="shared" si="17"/>
        <v>214012.10954148287</v>
      </c>
      <c r="X99" s="36">
        <f t="shared" si="18"/>
        <v>182704.05544338591</v>
      </c>
      <c r="Y99" s="276">
        <f t="shared" si="21"/>
        <v>214012.10954148287</v>
      </c>
      <c r="Z99" s="36">
        <f t="shared" si="19"/>
        <v>410408.38305072091</v>
      </c>
      <c r="AA99" s="36">
        <f t="shared" si="22"/>
        <v>182028.31374649366</v>
      </c>
      <c r="AB99" s="38">
        <f t="shared" si="9"/>
        <v>-5.1222741603851318E-9</v>
      </c>
      <c r="AC99" s="17"/>
      <c r="AD99" s="17">
        <f t="shared" si="20"/>
        <v>180</v>
      </c>
      <c r="AE99" s="143"/>
      <c r="AH99" s="103"/>
      <c r="AI99" s="533"/>
    </row>
    <row r="100" spans="1:35">
      <c r="A100" s="533"/>
      <c r="C100" s="68" t="s">
        <v>1056</v>
      </c>
      <c r="D100" s="19" t="str">
        <f>+'Outstanding loans'!A69</f>
        <v>143018814</v>
      </c>
      <c r="E100" s="20">
        <f>+'Outstanding loans'!B69</f>
        <v>99</v>
      </c>
      <c r="F100" s="19" t="str">
        <f>+'Outstanding loans'!C69</f>
        <v>ROUSSETY C V/P N (SL884)</v>
      </c>
      <c r="G100" s="547" t="str">
        <f t="shared" si="3"/>
        <v>A1</v>
      </c>
      <c r="H100" s="21">
        <f>+'Outstanding loans'!F69</f>
        <v>39575</v>
      </c>
      <c r="I100" s="21">
        <f>+'Outstanding loans'!G69</f>
        <v>50518</v>
      </c>
      <c r="J100" s="34">
        <f t="shared" si="10"/>
        <v>360</v>
      </c>
      <c r="K100" s="34">
        <f t="shared" si="4"/>
        <v>151</v>
      </c>
      <c r="L100" s="34">
        <f t="shared" si="0"/>
        <v>180</v>
      </c>
      <c r="M100" s="34">
        <f t="shared" si="1"/>
        <v>151</v>
      </c>
      <c r="N100" s="52">
        <f t="shared" si="11"/>
        <v>151</v>
      </c>
      <c r="O100" s="324">
        <f>+'Outstanding loans'!H69</f>
        <v>3044784</v>
      </c>
      <c r="P100" s="26">
        <f>+'Outstanding loans'!E69</f>
        <v>0.03</v>
      </c>
      <c r="Q100" s="536">
        <f t="shared" si="5"/>
        <v>8.6499999999999994E-2</v>
      </c>
      <c r="R100" s="222">
        <f t="shared" si="12"/>
        <v>21026.7192901218</v>
      </c>
      <c r="S100" s="36">
        <f t="shared" si="13"/>
        <v>2116318.174247683</v>
      </c>
      <c r="T100" s="36">
        <f t="shared" si="14"/>
        <v>928465.82575231697</v>
      </c>
      <c r="U100" s="36">
        <f t="shared" si="15"/>
        <v>1607200.1431548754</v>
      </c>
      <c r="V100" s="36">
        <f t="shared" si="16"/>
        <v>717738.01221099542</v>
      </c>
      <c r="W100" s="37">
        <f t="shared" si="17"/>
        <v>889462.13094387995</v>
      </c>
      <c r="X100" s="36">
        <f t="shared" si="18"/>
        <v>778879.66493666591</v>
      </c>
      <c r="Y100" s="276">
        <f t="shared" si="21"/>
        <v>889462.13094387995</v>
      </c>
      <c r="Z100" s="36">
        <f t="shared" si="19"/>
        <v>1668491.29797422</v>
      </c>
      <c r="AA100" s="36">
        <f t="shared" si="22"/>
        <v>740025.47222192399</v>
      </c>
      <c r="AB100" s="38">
        <f t="shared" si="9"/>
        <v>-2.0954757928848267E-8</v>
      </c>
      <c r="AC100" s="17"/>
      <c r="AD100" s="17">
        <f t="shared" si="20"/>
        <v>180</v>
      </c>
      <c r="AE100" s="143"/>
      <c r="AH100" s="103"/>
      <c r="AI100" s="533"/>
    </row>
    <row r="101" spans="1:35">
      <c r="A101" s="533"/>
      <c r="C101" s="68" t="s">
        <v>1056</v>
      </c>
      <c r="D101" s="19" t="str">
        <f>+'Outstanding loans'!A70</f>
        <v>143019543</v>
      </c>
      <c r="E101" s="20">
        <f>+'Outstanding loans'!B70</f>
        <v>99</v>
      </c>
      <c r="F101" s="19" t="str">
        <f>+'Outstanding loans'!C70</f>
        <v>THANNOO MR D/MRS K</v>
      </c>
      <c r="G101" s="547" t="str">
        <f t="shared" si="3"/>
        <v>A1</v>
      </c>
      <c r="H101" s="21">
        <f>+'Outstanding loans'!F70</f>
        <v>39540</v>
      </c>
      <c r="I101" s="21">
        <f>+'Outstanding loans'!G70</f>
        <v>46104</v>
      </c>
      <c r="J101" s="34">
        <f t="shared" si="10"/>
        <v>216</v>
      </c>
      <c r="K101" s="34">
        <f t="shared" ref="K101:K164" si="23">ROUND(($I$35-H101)/365*12,0)</f>
        <v>152</v>
      </c>
      <c r="L101" s="34">
        <f t="shared" ref="L101:L164" si="24">IF(B101="VELS",J101,IF(J101&gt;(IF(OR(E101=4,E101=99),$J$3,IF(E101=97,$J$6,IF(E101=98,$J$5,"Check")))),(IF(OR(E101=4,E101=99),$J$3,IF(E101=97,$J$6,IF(E101=98,$J$5,"Check")))),J101))</f>
        <v>180</v>
      </c>
      <c r="M101" s="34">
        <f t="shared" ref="M101:M164" si="25">IF(K101&gt;L101,L101,K101)</f>
        <v>152</v>
      </c>
      <c r="N101" s="52">
        <f t="shared" si="11"/>
        <v>152</v>
      </c>
      <c r="O101" s="324">
        <f>+'Outstanding loans'!H70</f>
        <v>1634354</v>
      </c>
      <c r="P101" s="26">
        <f>+'Outstanding loans'!E70</f>
        <v>0.03</v>
      </c>
      <c r="Q101" s="536">
        <f t="shared" si="5"/>
        <v>8.6499999999999994E-2</v>
      </c>
      <c r="R101" s="222">
        <f t="shared" si="12"/>
        <v>11286.548661148941</v>
      </c>
      <c r="S101" s="36">
        <f t="shared" si="13"/>
        <v>1135979.7848893048</v>
      </c>
      <c r="T101" s="36">
        <f t="shared" si="14"/>
        <v>498374.21511069522</v>
      </c>
      <c r="U101" s="36">
        <f t="shared" si="15"/>
        <v>864821.82380314125</v>
      </c>
      <c r="V101" s="36">
        <f t="shared" si="16"/>
        <v>386049.84693889483</v>
      </c>
      <c r="W101" s="37">
        <f t="shared" si="17"/>
        <v>478771.97686424642</v>
      </c>
      <c r="X101" s="36">
        <f t="shared" si="18"/>
        <v>420849.33720458712</v>
      </c>
      <c r="Y101" s="276">
        <f t="shared" si="21"/>
        <v>478771.97686424642</v>
      </c>
      <c r="Z101" s="36">
        <f t="shared" si="19"/>
        <v>895598.97411749326</v>
      </c>
      <c r="AA101" s="36">
        <f t="shared" si="22"/>
        <v>397224.75900680944</v>
      </c>
      <c r="AB101" s="38">
        <f t="shared" si="9"/>
        <v>-1.1408701539039612E-8</v>
      </c>
      <c r="AC101" s="17"/>
      <c r="AD101" s="17">
        <f t="shared" si="20"/>
        <v>180</v>
      </c>
      <c r="AE101" s="143"/>
      <c r="AH101" s="103"/>
      <c r="AI101" s="533"/>
    </row>
    <row r="102" spans="1:35">
      <c r="A102" s="533"/>
      <c r="C102" s="68" t="s">
        <v>1056</v>
      </c>
      <c r="D102" s="19" t="str">
        <f>+'Outstanding loans'!A71</f>
        <v>143019993</v>
      </c>
      <c r="E102" s="20">
        <f>+'Outstanding loans'!B71</f>
        <v>99</v>
      </c>
      <c r="F102" s="19" t="str">
        <f>+'Outstanding loans'!C71</f>
        <v>ASHISH HASSEA</v>
      </c>
      <c r="G102" s="547" t="str">
        <f t="shared" ref="G102:G165" si="26">IF(H102&lt;$P$5,"A",IF(H102&lt;$P$6,"B",IF(H102&lt;$P$7,"C",IF(H102&lt;$P$8,"D",IF(H102&lt;$P$9,"E",IF(H102&lt;$P$10,"F",IF(H102&lt;$P$11,"G",IF(H102&lt;$P$12,"I",IF(H102&lt;$P$13,"J",IF(H102&lt;$P$14,"K","L"))))))))))&amp;IF(OR(P102=0,P102&gt;=5%),2,1)</f>
        <v>A1</v>
      </c>
      <c r="H102" s="21">
        <f>+'Outstanding loans'!F71</f>
        <v>39468</v>
      </c>
      <c r="I102" s="21">
        <f>+'Outstanding loans'!G71</f>
        <v>50428</v>
      </c>
      <c r="J102" s="34">
        <f t="shared" ref="J102:J165" si="27">ROUND((I102-H102)/365*12,0)</f>
        <v>360</v>
      </c>
      <c r="K102" s="34">
        <f t="shared" si="23"/>
        <v>154</v>
      </c>
      <c r="L102" s="34">
        <f t="shared" si="24"/>
        <v>180</v>
      </c>
      <c r="M102" s="34">
        <f t="shared" si="25"/>
        <v>154</v>
      </c>
      <c r="N102" s="52">
        <f t="shared" si="11"/>
        <v>154</v>
      </c>
      <c r="O102" s="324">
        <f>+'Outstanding loans'!H71</f>
        <v>600089</v>
      </c>
      <c r="P102" s="26">
        <f>+'Outstanding loans'!E71</f>
        <v>0.03</v>
      </c>
      <c r="Q102" s="536">
        <f t="shared" ref="Q102:Q165" si="28">VLOOKUP(G102,$O$3:$Q$28,3,FALSE)</f>
        <v>8.6499999999999994E-2</v>
      </c>
      <c r="R102" s="222">
        <f t="shared" si="12"/>
        <v>4144.1044593277875</v>
      </c>
      <c r="S102" s="36">
        <f t="shared" si="13"/>
        <v>417099.95088850887</v>
      </c>
      <c r="T102" s="36">
        <f t="shared" ref="T102:T165" si="29">O102-S102</f>
        <v>182989.04911149113</v>
      </c>
      <c r="U102" s="36">
        <f t="shared" si="15"/>
        <v>319023.83556899353</v>
      </c>
      <c r="V102" s="36">
        <f t="shared" si="16"/>
        <v>142296.68641287019</v>
      </c>
      <c r="W102" s="37">
        <f t="shared" si="17"/>
        <v>176727.14915612334</v>
      </c>
      <c r="X102" s="36">
        <f t="shared" si="18"/>
        <v>156557.29757316463</v>
      </c>
      <c r="Y102" s="276">
        <f t="shared" si="21"/>
        <v>176727.14915612334</v>
      </c>
      <c r="Z102" s="36">
        <f t="shared" si="19"/>
        <v>328838.85179048881</v>
      </c>
      <c r="AA102" s="36">
        <f t="shared" si="22"/>
        <v>145849.8026790017</v>
      </c>
      <c r="AB102" s="38">
        <f t="shared" ref="AB102:AB165" si="30">IF(ISERROR(Z102-AA102-T102),"CHECK",Z102-AA102-T102)</f>
        <v>-4.0163286030292511E-9</v>
      </c>
      <c r="AC102" s="17"/>
      <c r="AD102" s="17">
        <f t="shared" si="20"/>
        <v>180</v>
      </c>
      <c r="AE102" s="143"/>
      <c r="AH102" s="103"/>
      <c r="AI102" s="533"/>
    </row>
    <row r="103" spans="1:35">
      <c r="A103" s="533"/>
      <c r="C103" s="68" t="s">
        <v>1056</v>
      </c>
      <c r="D103" s="19" t="str">
        <f>+'Outstanding loans'!A72</f>
        <v>143020096</v>
      </c>
      <c r="E103" s="20">
        <f>+'Outstanding loans'!B72</f>
        <v>99</v>
      </c>
      <c r="F103" s="19" t="str">
        <f>+'Outstanding loans'!C72</f>
        <v>MUNGER S N</v>
      </c>
      <c r="G103" s="547" t="str">
        <f t="shared" si="26"/>
        <v>A1</v>
      </c>
      <c r="H103" s="21">
        <f>+'Outstanding loans'!F72</f>
        <v>36475</v>
      </c>
      <c r="I103" s="21">
        <f>+'Outstanding loans'!G72</f>
        <v>45283</v>
      </c>
      <c r="J103" s="34">
        <f t="shared" si="27"/>
        <v>290</v>
      </c>
      <c r="K103" s="34">
        <f t="shared" si="23"/>
        <v>253</v>
      </c>
      <c r="L103" s="34">
        <f t="shared" si="24"/>
        <v>180</v>
      </c>
      <c r="M103" s="34">
        <f t="shared" si="25"/>
        <v>180</v>
      </c>
      <c r="N103" s="52">
        <f t="shared" ref="N103:N166" si="31">IF(C103="O",IF(ROUND(($I$35-H103)/365*12,0)&gt;$L103,$L103,ROUND(($I$35-H103)/365*12,0)),IF(OR(C103="E",C103="N"),ROUND((I103-H103)/365*12,0),"CHECK"))</f>
        <v>180</v>
      </c>
      <c r="O103" s="324">
        <f>+'Outstanding loans'!H72</f>
        <v>805991</v>
      </c>
      <c r="P103" s="26">
        <f>+'Outstanding loans'!E72</f>
        <v>0.03</v>
      </c>
      <c r="Q103" s="536">
        <f t="shared" si="28"/>
        <v>8.6499999999999994E-2</v>
      </c>
      <c r="R103" s="222">
        <f t="shared" ref="R103:R166" si="32">PMT(P103/12,L103,-O103,0,0)</f>
        <v>5566.0258682929752</v>
      </c>
      <c r="S103" s="36">
        <f t="shared" ref="S103:S166" si="33">(-PV(Q103/12,L103,R103,0,0))</f>
        <v>560214.91231564025</v>
      </c>
      <c r="T103" s="36">
        <f t="shared" si="29"/>
        <v>245776.08768435975</v>
      </c>
      <c r="U103" s="36">
        <f t="shared" ref="U103:U166" si="34">-IF(OR(Q103="",Q103=0),0,(CUMIPMT(Q103/12,L103,S103,1,M103,0)))</f>
        <v>441669.74397708999</v>
      </c>
      <c r="V103" s="36">
        <f t="shared" ref="V103:V166" si="35">-IF(OR(P103="",P103=0),0,(CUMIPMT(P103/12,L103,O103,1,M103,0)))</f>
        <v>195893.65629273572</v>
      </c>
      <c r="W103" s="37">
        <f t="shared" ref="W103:W166" si="36">IF(ISERROR(U103-V103),0,U103-V103)</f>
        <v>245776.08768435428</v>
      </c>
      <c r="X103" s="36">
        <f t="shared" ref="X103:X166" si="37">IF(C103="O",T103/AD103*N103,T103)</f>
        <v>245776.08768435975</v>
      </c>
      <c r="Y103" s="276">
        <f t="shared" ref="Y103:Y166" si="38">W103</f>
        <v>245776.08768435428</v>
      </c>
      <c r="Z103" s="36">
        <f t="shared" ref="Z103:Z166" si="39">-IF(OR(Q103="",Q103=0),0,(CUMIPMT(Q103/12,L103,S103,1,L103,0)))</f>
        <v>441669.74397708999</v>
      </c>
      <c r="AA103" s="36">
        <f t="shared" ref="AA103:AA166" si="40">-IF(OR(P103="",P103=0),0,(CUMIPMT(P103/12,L103,O103,1,L103,0)))</f>
        <v>195893.65629273572</v>
      </c>
      <c r="AB103" s="38">
        <f t="shared" si="30"/>
        <v>-5.4715201258659363E-9</v>
      </c>
      <c r="AC103" s="17"/>
      <c r="AD103" s="17">
        <f t="shared" ref="AD103:AD166" si="41">IF(L103&gt;$J$2,$J$2,L103)</f>
        <v>180</v>
      </c>
      <c r="AE103" s="143"/>
      <c r="AH103" s="103"/>
      <c r="AI103" s="533"/>
    </row>
    <row r="104" spans="1:35">
      <c r="A104" s="533"/>
      <c r="C104" s="68" t="s">
        <v>1056</v>
      </c>
      <c r="D104" s="19" t="str">
        <f>+'Outstanding loans'!A73</f>
        <v>143020223</v>
      </c>
      <c r="E104" s="20">
        <f>+'Outstanding loans'!B73</f>
        <v>99</v>
      </c>
      <c r="F104" s="19" t="str">
        <f>+'Outstanding loans'!C73</f>
        <v>MUNGROO MR I &amp; MRS N/H-LN</v>
      </c>
      <c r="G104" s="547" t="str">
        <f t="shared" si="26"/>
        <v>A1</v>
      </c>
      <c r="H104" s="21">
        <f>+'Outstanding loans'!F73</f>
        <v>37959</v>
      </c>
      <c r="I104" s="21">
        <f>+'Outstanding loans'!G73</f>
        <v>47991</v>
      </c>
      <c r="J104" s="34">
        <f t="shared" si="27"/>
        <v>330</v>
      </c>
      <c r="K104" s="34">
        <f t="shared" si="23"/>
        <v>204</v>
      </c>
      <c r="L104" s="34">
        <f t="shared" si="24"/>
        <v>180</v>
      </c>
      <c r="M104" s="34">
        <f t="shared" si="25"/>
        <v>180</v>
      </c>
      <c r="N104" s="52">
        <f t="shared" si="31"/>
        <v>180</v>
      </c>
      <c r="O104" s="324">
        <f>+'Outstanding loans'!H73</f>
        <v>2420137</v>
      </c>
      <c r="P104" s="26">
        <f>+'Outstanding loans'!E73</f>
        <v>0.03</v>
      </c>
      <c r="Q104" s="536">
        <f t="shared" si="28"/>
        <v>8.6499999999999994E-2</v>
      </c>
      <c r="R104" s="222">
        <f t="shared" si="32"/>
        <v>16713.021791574542</v>
      </c>
      <c r="S104" s="36">
        <f t="shared" si="33"/>
        <v>1682148.8543257138</v>
      </c>
      <c r="T104" s="36">
        <f t="shared" si="29"/>
        <v>737988.14567428618</v>
      </c>
      <c r="U104" s="36">
        <f t="shared" si="34"/>
        <v>1326195.0681576873</v>
      </c>
      <c r="V104" s="36">
        <f t="shared" si="35"/>
        <v>588206.92248341767</v>
      </c>
      <c r="W104" s="37">
        <f t="shared" si="36"/>
        <v>737988.14567426965</v>
      </c>
      <c r="X104" s="36">
        <f t="shared" si="37"/>
        <v>737988.14567428606</v>
      </c>
      <c r="Y104" s="276">
        <f t="shared" si="38"/>
        <v>737988.14567426965</v>
      </c>
      <c r="Z104" s="36">
        <f t="shared" si="39"/>
        <v>1326195.0681576873</v>
      </c>
      <c r="AA104" s="36">
        <f t="shared" si="40"/>
        <v>588206.92248341767</v>
      </c>
      <c r="AB104" s="38">
        <f t="shared" si="30"/>
        <v>-1.6530975699424744E-8</v>
      </c>
      <c r="AC104" s="17"/>
      <c r="AD104" s="17">
        <f t="shared" si="41"/>
        <v>180</v>
      </c>
      <c r="AE104" s="143"/>
      <c r="AH104" s="103"/>
      <c r="AI104" s="533"/>
    </row>
    <row r="105" spans="1:35">
      <c r="A105" s="533"/>
      <c r="C105" s="68" t="s">
        <v>1056</v>
      </c>
      <c r="D105" s="19" t="str">
        <f>+'Outstanding loans'!A74</f>
        <v>143020258</v>
      </c>
      <c r="E105" s="20">
        <f>+'Outstanding loans'!B74</f>
        <v>99</v>
      </c>
      <c r="F105" s="19" t="str">
        <f>+'Outstanding loans'!C74</f>
        <v>BUNDHOO MR B S(BBS)</v>
      </c>
      <c r="G105" s="547" t="str">
        <f t="shared" si="26"/>
        <v>A1</v>
      </c>
      <c r="H105" s="21">
        <f>+'Outstanding loans'!F74</f>
        <v>39402</v>
      </c>
      <c r="I105" s="21">
        <f>+'Outstanding loans'!G74</f>
        <v>50002</v>
      </c>
      <c r="J105" s="34">
        <f t="shared" si="27"/>
        <v>348</v>
      </c>
      <c r="K105" s="34">
        <f t="shared" si="23"/>
        <v>157</v>
      </c>
      <c r="L105" s="34">
        <f t="shared" si="24"/>
        <v>180</v>
      </c>
      <c r="M105" s="34">
        <f t="shared" si="25"/>
        <v>157</v>
      </c>
      <c r="N105" s="52">
        <f t="shared" si="31"/>
        <v>157</v>
      </c>
      <c r="O105" s="324">
        <f>+'Outstanding loans'!H74</f>
        <v>878786</v>
      </c>
      <c r="P105" s="26">
        <f>+'Outstanding loans'!E74</f>
        <v>0.03</v>
      </c>
      <c r="Q105" s="536">
        <f t="shared" si="28"/>
        <v>8.6499999999999994E-2</v>
      </c>
      <c r="R105" s="222">
        <f t="shared" si="32"/>
        <v>6068.7347733333381</v>
      </c>
      <c r="S105" s="36">
        <f t="shared" si="33"/>
        <v>610812.05861382093</v>
      </c>
      <c r="T105" s="36">
        <f t="shared" si="29"/>
        <v>267973.94138617907</v>
      </c>
      <c r="U105" s="36">
        <f t="shared" si="34"/>
        <v>470179.01400307548</v>
      </c>
      <c r="V105" s="36">
        <f t="shared" si="35"/>
        <v>209484.67156712001</v>
      </c>
      <c r="W105" s="37">
        <f t="shared" si="36"/>
        <v>260694.34243595548</v>
      </c>
      <c r="X105" s="36">
        <f t="shared" si="37"/>
        <v>233732.82665350061</v>
      </c>
      <c r="Y105" s="276">
        <f t="shared" si="38"/>
        <v>260694.34243595548</v>
      </c>
      <c r="Z105" s="36">
        <f t="shared" si="39"/>
        <v>481560.20058617392</v>
      </c>
      <c r="AA105" s="36">
        <f t="shared" si="40"/>
        <v>213586.25920000079</v>
      </c>
      <c r="AB105" s="38">
        <f t="shared" si="30"/>
        <v>-5.9371814131736755E-9</v>
      </c>
      <c r="AC105" s="17"/>
      <c r="AD105" s="17">
        <f t="shared" si="41"/>
        <v>180</v>
      </c>
      <c r="AE105" s="143"/>
      <c r="AH105" s="103"/>
      <c r="AI105" s="533"/>
    </row>
    <row r="106" spans="1:35">
      <c r="A106" s="533"/>
      <c r="C106" s="68" t="s">
        <v>1056</v>
      </c>
      <c r="D106" s="19" t="str">
        <f>+'Outstanding loans'!A75</f>
        <v>143020282</v>
      </c>
      <c r="E106" s="20">
        <f>+'Outstanding loans'!B75</f>
        <v>99</v>
      </c>
      <c r="F106" s="19" t="str">
        <f>+'Outstanding loans'!C75</f>
        <v>MOOSAFER M N/P</v>
      </c>
      <c r="G106" s="547" t="str">
        <f t="shared" si="26"/>
        <v>A1</v>
      </c>
      <c r="H106" s="21">
        <f>+'Outstanding loans'!F75</f>
        <v>38693</v>
      </c>
      <c r="I106" s="21">
        <f>+'Outstanding loans'!G75</f>
        <v>48175</v>
      </c>
      <c r="J106" s="34">
        <f t="shared" si="27"/>
        <v>312</v>
      </c>
      <c r="K106" s="34">
        <f t="shared" si="23"/>
        <v>180</v>
      </c>
      <c r="L106" s="34">
        <f t="shared" si="24"/>
        <v>180</v>
      </c>
      <c r="M106" s="34">
        <f t="shared" si="25"/>
        <v>180</v>
      </c>
      <c r="N106" s="52">
        <f t="shared" si="31"/>
        <v>180</v>
      </c>
      <c r="O106" s="324">
        <f>+'Outstanding loans'!H75</f>
        <v>1042849</v>
      </c>
      <c r="P106" s="26">
        <f>+'Outstanding loans'!E75</f>
        <v>0.03</v>
      </c>
      <c r="Q106" s="536">
        <f t="shared" si="28"/>
        <v>8.6499999999999994E-2</v>
      </c>
      <c r="R106" s="222">
        <f t="shared" si="32"/>
        <v>7201.7237298226164</v>
      </c>
      <c r="S106" s="36">
        <f t="shared" si="33"/>
        <v>724846.25894514087</v>
      </c>
      <c r="T106" s="36">
        <f t="shared" si="29"/>
        <v>318002.74105485913</v>
      </c>
      <c r="U106" s="36">
        <f t="shared" si="34"/>
        <v>571464.01242292323</v>
      </c>
      <c r="V106" s="36">
        <f t="shared" si="35"/>
        <v>253461.27136807109</v>
      </c>
      <c r="W106" s="37">
        <f t="shared" si="36"/>
        <v>318002.74105485214</v>
      </c>
      <c r="X106" s="36">
        <f t="shared" si="37"/>
        <v>318002.74105485913</v>
      </c>
      <c r="Y106" s="276">
        <f t="shared" si="38"/>
        <v>318002.74105485214</v>
      </c>
      <c r="Z106" s="36">
        <f t="shared" si="39"/>
        <v>571464.01242292323</v>
      </c>
      <c r="AA106" s="36">
        <f t="shared" si="40"/>
        <v>253461.27136807109</v>
      </c>
      <c r="AB106" s="38">
        <f t="shared" si="30"/>
        <v>-6.9849193096160889E-9</v>
      </c>
      <c r="AC106" s="17"/>
      <c r="AD106" s="17">
        <f t="shared" si="41"/>
        <v>180</v>
      </c>
      <c r="AE106" s="143"/>
      <c r="AH106" s="103"/>
      <c r="AI106" s="533"/>
    </row>
    <row r="107" spans="1:35">
      <c r="A107" s="533"/>
      <c r="C107" s="68" t="s">
        <v>1056</v>
      </c>
      <c r="D107" s="19" t="str">
        <f>+'Outstanding loans'!A76</f>
        <v>143020363</v>
      </c>
      <c r="E107" s="20">
        <f>+'Outstanding loans'!B76</f>
        <v>99</v>
      </c>
      <c r="F107" s="19" t="str">
        <f>+'Outstanding loans'!C76</f>
        <v>NAGAWA S S HSE</v>
      </c>
      <c r="G107" s="547" t="str">
        <f t="shared" si="26"/>
        <v>A1</v>
      </c>
      <c r="H107" s="21">
        <f>+'Outstanding loans'!F76</f>
        <v>36550</v>
      </c>
      <c r="I107" s="21">
        <f>+'Outstanding loans'!G76</f>
        <v>45680</v>
      </c>
      <c r="J107" s="34">
        <f t="shared" si="27"/>
        <v>300</v>
      </c>
      <c r="K107" s="34">
        <f t="shared" si="23"/>
        <v>250</v>
      </c>
      <c r="L107" s="34">
        <f t="shared" si="24"/>
        <v>180</v>
      </c>
      <c r="M107" s="34">
        <f t="shared" si="25"/>
        <v>180</v>
      </c>
      <c r="N107" s="52">
        <f t="shared" si="31"/>
        <v>180</v>
      </c>
      <c r="O107" s="324">
        <f>+'Outstanding loans'!H76</f>
        <v>275004</v>
      </c>
      <c r="P107" s="26">
        <f>+'Outstanding loans'!E76</f>
        <v>0.03</v>
      </c>
      <c r="Q107" s="536">
        <f t="shared" si="28"/>
        <v>8.6499999999999994E-2</v>
      </c>
      <c r="R107" s="222">
        <f t="shared" si="32"/>
        <v>1899.1271340300839</v>
      </c>
      <c r="S107" s="36">
        <f t="shared" si="33"/>
        <v>191145.23827989434</v>
      </c>
      <c r="T107" s="36">
        <f t="shared" si="29"/>
        <v>83858.761720105656</v>
      </c>
      <c r="U107" s="36">
        <f t="shared" si="34"/>
        <v>150697.64584551894</v>
      </c>
      <c r="V107" s="36">
        <f t="shared" si="35"/>
        <v>66838.884125415119</v>
      </c>
      <c r="W107" s="37">
        <f t="shared" si="36"/>
        <v>83858.761720103823</v>
      </c>
      <c r="X107" s="36">
        <f t="shared" si="37"/>
        <v>83858.761720105656</v>
      </c>
      <c r="Y107" s="276">
        <f t="shared" si="38"/>
        <v>83858.761720103823</v>
      </c>
      <c r="Z107" s="36">
        <f t="shared" si="39"/>
        <v>150697.64584551894</v>
      </c>
      <c r="AA107" s="36">
        <f t="shared" si="40"/>
        <v>66838.884125415119</v>
      </c>
      <c r="AB107" s="38">
        <f t="shared" si="30"/>
        <v>-1.8335413187742233E-9</v>
      </c>
      <c r="AC107" s="17"/>
      <c r="AD107" s="17">
        <f t="shared" si="41"/>
        <v>180</v>
      </c>
      <c r="AE107" s="143"/>
      <c r="AH107" s="103"/>
      <c r="AI107" s="533"/>
    </row>
    <row r="108" spans="1:35">
      <c r="A108" s="533"/>
      <c r="C108" s="68" t="s">
        <v>1056</v>
      </c>
      <c r="D108" s="19" t="str">
        <f>+'Outstanding loans'!A77</f>
        <v>143020843</v>
      </c>
      <c r="E108" s="20">
        <f>+'Outstanding loans'!B77</f>
        <v>99</v>
      </c>
      <c r="F108" s="19" t="str">
        <f>+'Outstanding loans'!C77</f>
        <v>BUNDHOOA MR P A S(SL994)</v>
      </c>
      <c r="G108" s="547" t="str">
        <f t="shared" si="26"/>
        <v>A1</v>
      </c>
      <c r="H108" s="21">
        <v>38525</v>
      </c>
      <c r="I108" s="21">
        <v>47657</v>
      </c>
      <c r="J108" s="34">
        <f t="shared" si="27"/>
        <v>300</v>
      </c>
      <c r="K108" s="34">
        <f t="shared" si="23"/>
        <v>185</v>
      </c>
      <c r="L108" s="34">
        <f t="shared" si="24"/>
        <v>180</v>
      </c>
      <c r="M108" s="34">
        <f t="shared" si="25"/>
        <v>180</v>
      </c>
      <c r="N108" s="52">
        <f t="shared" si="31"/>
        <v>180</v>
      </c>
      <c r="O108" s="324">
        <f>+'Outstanding loans'!H77</f>
        <v>1325023</v>
      </c>
      <c r="P108" s="26">
        <f>+'Outstanding loans'!E77</f>
        <v>0.03</v>
      </c>
      <c r="Q108" s="536">
        <f t="shared" si="28"/>
        <v>8.6499999999999994E-2</v>
      </c>
      <c r="R108" s="222">
        <f t="shared" si="32"/>
        <v>9150.3655674606325</v>
      </c>
      <c r="S108" s="36">
        <f t="shared" si="33"/>
        <v>920975.10240338475</v>
      </c>
      <c r="T108" s="36">
        <f t="shared" si="29"/>
        <v>404047.89759661525</v>
      </c>
      <c r="U108" s="36">
        <f t="shared" si="34"/>
        <v>726090.69973951997</v>
      </c>
      <c r="V108" s="36">
        <f t="shared" si="35"/>
        <v>322042.80214291415</v>
      </c>
      <c r="W108" s="37">
        <f t="shared" si="36"/>
        <v>404047.89759660582</v>
      </c>
      <c r="X108" s="36">
        <f t="shared" si="37"/>
        <v>404047.89759661519</v>
      </c>
      <c r="Y108" s="276">
        <f t="shared" si="38"/>
        <v>404047.89759660582</v>
      </c>
      <c r="Z108" s="36">
        <f t="shared" si="39"/>
        <v>726090.69973951997</v>
      </c>
      <c r="AA108" s="36">
        <f t="shared" si="40"/>
        <v>322042.80214291415</v>
      </c>
      <c r="AB108" s="38">
        <f t="shared" si="30"/>
        <v>-9.42964106798172E-9</v>
      </c>
      <c r="AC108" s="17"/>
      <c r="AD108" s="17">
        <f t="shared" si="41"/>
        <v>180</v>
      </c>
      <c r="AE108" s="143"/>
      <c r="AH108" s="103"/>
      <c r="AI108" s="533"/>
    </row>
    <row r="109" spans="1:35">
      <c r="A109" s="533"/>
      <c r="C109" s="68" t="s">
        <v>1056</v>
      </c>
      <c r="D109" s="19" t="str">
        <f>+'Outstanding loans'!A78</f>
        <v>143021319</v>
      </c>
      <c r="E109" s="20">
        <f>+'Outstanding loans'!B78</f>
        <v>99</v>
      </c>
      <c r="F109" s="19" t="str">
        <f>+'Outstanding loans'!C78</f>
        <v>RAMRUTTUN MRS K/MR H K</v>
      </c>
      <c r="G109" s="547" t="str">
        <f t="shared" si="26"/>
        <v>A1</v>
      </c>
      <c r="H109" s="21">
        <f>+'Outstanding loans'!F78</f>
        <v>39463</v>
      </c>
      <c r="I109" s="21">
        <f>+'Outstanding loans'!G78</f>
        <v>44949</v>
      </c>
      <c r="J109" s="34">
        <f t="shared" si="27"/>
        <v>180</v>
      </c>
      <c r="K109" s="34">
        <f t="shared" si="23"/>
        <v>155</v>
      </c>
      <c r="L109" s="34">
        <f t="shared" si="24"/>
        <v>180</v>
      </c>
      <c r="M109" s="34">
        <f t="shared" si="25"/>
        <v>155</v>
      </c>
      <c r="N109" s="52">
        <f t="shared" si="31"/>
        <v>155</v>
      </c>
      <c r="O109" s="324">
        <f>+'Outstanding loans'!H78</f>
        <v>3500093</v>
      </c>
      <c r="P109" s="26">
        <f>+'Outstanding loans'!E78</f>
        <v>0.03</v>
      </c>
      <c r="Q109" s="536">
        <f t="shared" si="28"/>
        <v>8.6499999999999994E-2</v>
      </c>
      <c r="R109" s="222">
        <f t="shared" si="32"/>
        <v>24170.999650655111</v>
      </c>
      <c r="S109" s="36">
        <f t="shared" si="33"/>
        <v>2432786.8339616517</v>
      </c>
      <c r="T109" s="36">
        <f t="shared" si="29"/>
        <v>1067306.1660383483</v>
      </c>
      <c r="U109" s="36">
        <f t="shared" si="34"/>
        <v>1864863.2028471781</v>
      </c>
      <c r="V109" s="36">
        <f t="shared" si="35"/>
        <v>831482.25389744248</v>
      </c>
      <c r="W109" s="37">
        <f t="shared" si="36"/>
        <v>1033380.9489497356</v>
      </c>
      <c r="X109" s="36">
        <f t="shared" si="37"/>
        <v>919069.19853302219</v>
      </c>
      <c r="Y109" s="276">
        <f t="shared" si="38"/>
        <v>1033380.9489497356</v>
      </c>
      <c r="Z109" s="36">
        <f t="shared" si="39"/>
        <v>1917993.1031562448</v>
      </c>
      <c r="AA109" s="36">
        <f t="shared" si="40"/>
        <v>850686.93711792026</v>
      </c>
      <c r="AB109" s="38">
        <f t="shared" si="30"/>
        <v>-2.3748725652694702E-8</v>
      </c>
      <c r="AC109" s="17"/>
      <c r="AD109" s="17">
        <f t="shared" si="41"/>
        <v>180</v>
      </c>
      <c r="AE109" s="143"/>
      <c r="AH109" s="103"/>
      <c r="AI109" s="533"/>
    </row>
    <row r="110" spans="1:35">
      <c r="A110" s="533"/>
      <c r="C110" s="68" t="s">
        <v>1056</v>
      </c>
      <c r="D110" s="19" t="str">
        <f>+'Outstanding loans'!A79</f>
        <v>143021823</v>
      </c>
      <c r="E110" s="20">
        <f>+'Outstanding loans'!B79</f>
        <v>99</v>
      </c>
      <c r="F110" s="19" t="str">
        <f>+'Outstanding loans'!C79</f>
        <v>JHURRY MR J</v>
      </c>
      <c r="G110" s="547" t="str">
        <f t="shared" si="26"/>
        <v>A1</v>
      </c>
      <c r="H110" s="21">
        <f>+'Outstanding loans'!F79</f>
        <v>39514</v>
      </c>
      <c r="I110" s="21">
        <f>+'Outstanding loans'!G79</f>
        <v>46441</v>
      </c>
      <c r="J110" s="34">
        <f t="shared" si="27"/>
        <v>228</v>
      </c>
      <c r="K110" s="34">
        <f t="shared" si="23"/>
        <v>153</v>
      </c>
      <c r="L110" s="34">
        <f t="shared" si="24"/>
        <v>180</v>
      </c>
      <c r="M110" s="34">
        <f t="shared" si="25"/>
        <v>153</v>
      </c>
      <c r="N110" s="52">
        <f t="shared" si="31"/>
        <v>153</v>
      </c>
      <c r="O110" s="324">
        <f>+'Outstanding loans'!H79</f>
        <v>3030159</v>
      </c>
      <c r="P110" s="26">
        <f>+'Outstanding loans'!E79</f>
        <v>0.03</v>
      </c>
      <c r="Q110" s="536">
        <f t="shared" si="28"/>
        <v>8.6499999999999994E-2</v>
      </c>
      <c r="R110" s="222">
        <f t="shared" si="32"/>
        <v>20925.721725231142</v>
      </c>
      <c r="S110" s="36">
        <f t="shared" si="33"/>
        <v>2106152.8707981203</v>
      </c>
      <c r="T110" s="36">
        <f t="shared" si="29"/>
        <v>924006.12920187972</v>
      </c>
      <c r="U110" s="36">
        <f t="shared" si="34"/>
        <v>1607227.1328937812</v>
      </c>
      <c r="V110" s="36">
        <f t="shared" si="35"/>
        <v>717165.17127861502</v>
      </c>
      <c r="W110" s="37">
        <f t="shared" si="36"/>
        <v>890061.96161516616</v>
      </c>
      <c r="X110" s="36">
        <f t="shared" si="37"/>
        <v>785405.20982159779</v>
      </c>
      <c r="Y110" s="276">
        <f t="shared" si="38"/>
        <v>890061.96161516616</v>
      </c>
      <c r="Z110" s="36">
        <f t="shared" si="39"/>
        <v>1660477.0397434644</v>
      </c>
      <c r="AA110" s="36">
        <f t="shared" si="40"/>
        <v>736470.91054160567</v>
      </c>
      <c r="AB110" s="38">
        <f t="shared" si="30"/>
        <v>-2.0954757928848267E-8</v>
      </c>
      <c r="AC110" s="17"/>
      <c r="AD110" s="17">
        <f t="shared" si="41"/>
        <v>180</v>
      </c>
      <c r="AE110" s="143"/>
      <c r="AH110" s="103"/>
      <c r="AI110" s="533"/>
    </row>
    <row r="111" spans="1:35">
      <c r="A111" s="533"/>
      <c r="C111" s="68" t="s">
        <v>1056</v>
      </c>
      <c r="D111" s="19" t="str">
        <f>+'Outstanding loans'!A80</f>
        <v>143022234</v>
      </c>
      <c r="E111" s="20">
        <f>+'Outstanding loans'!B80</f>
        <v>99</v>
      </c>
      <c r="F111" s="19" t="str">
        <f>+'Outstanding loans'!C80</f>
        <v>VEERAPEN G S</v>
      </c>
      <c r="G111" s="547" t="str">
        <f t="shared" si="26"/>
        <v>A1</v>
      </c>
      <c r="H111" s="21">
        <f>+'Outstanding loans'!F80</f>
        <v>38967</v>
      </c>
      <c r="I111" s="21">
        <f>+'Outstanding loans'!G80</f>
        <v>46257</v>
      </c>
      <c r="J111" s="34">
        <f t="shared" si="27"/>
        <v>240</v>
      </c>
      <c r="K111" s="34">
        <f t="shared" si="23"/>
        <v>171</v>
      </c>
      <c r="L111" s="34">
        <f t="shared" si="24"/>
        <v>180</v>
      </c>
      <c r="M111" s="34">
        <f t="shared" si="25"/>
        <v>171</v>
      </c>
      <c r="N111" s="52">
        <f t="shared" si="31"/>
        <v>171</v>
      </c>
      <c r="O111" s="324">
        <f>+'Outstanding loans'!H80</f>
        <v>162684</v>
      </c>
      <c r="P111" s="26">
        <f>+'Outstanding loans'!E80</f>
        <v>0.03</v>
      </c>
      <c r="Q111" s="536">
        <f t="shared" si="28"/>
        <v>8.6499999999999994E-2</v>
      </c>
      <c r="R111" s="222">
        <f t="shared" si="32"/>
        <v>1123.4658356698453</v>
      </c>
      <c r="S111" s="36">
        <f t="shared" si="33"/>
        <v>113075.70778725519</v>
      </c>
      <c r="T111" s="36">
        <f t="shared" si="29"/>
        <v>49608.292212744811</v>
      </c>
      <c r="U111" s="36">
        <f t="shared" si="34"/>
        <v>88793.145886201848</v>
      </c>
      <c r="V111" s="36">
        <f t="shared" si="35"/>
        <v>39414.610455049085</v>
      </c>
      <c r="W111" s="37">
        <f t="shared" si="36"/>
        <v>49378.535431152763</v>
      </c>
      <c r="X111" s="36">
        <f t="shared" si="37"/>
        <v>47127.877602107576</v>
      </c>
      <c r="Y111" s="276">
        <f t="shared" si="38"/>
        <v>49378.535431152763</v>
      </c>
      <c r="Z111" s="36">
        <f t="shared" si="39"/>
        <v>89148.142633315874</v>
      </c>
      <c r="AA111" s="36">
        <f t="shared" si="40"/>
        <v>39539.850420572184</v>
      </c>
      <c r="AB111" s="38">
        <f t="shared" si="30"/>
        <v>-1.1204974725842476E-9</v>
      </c>
      <c r="AC111" s="17"/>
      <c r="AD111" s="17">
        <f t="shared" si="41"/>
        <v>180</v>
      </c>
      <c r="AE111" s="143"/>
      <c r="AH111" s="103"/>
      <c r="AI111" s="533"/>
    </row>
    <row r="112" spans="1:35">
      <c r="A112" s="533"/>
      <c r="C112" s="68" t="s">
        <v>1056</v>
      </c>
      <c r="D112" s="19" t="str">
        <f>+'Outstanding loans'!A81</f>
        <v>143022307</v>
      </c>
      <c r="E112" s="20">
        <f>+'Outstanding loans'!B81</f>
        <v>99</v>
      </c>
      <c r="F112" s="19" t="str">
        <f>+'Outstanding loans'!C81</f>
        <v>MUNGROO I/I (SL816)</v>
      </c>
      <c r="G112" s="547" t="str">
        <f t="shared" si="26"/>
        <v>A1</v>
      </c>
      <c r="H112" s="21">
        <f>+'Outstanding loans'!F81</f>
        <v>39533</v>
      </c>
      <c r="I112" s="21">
        <f>+'Outstanding loans'!G81</f>
        <v>47930</v>
      </c>
      <c r="J112" s="34">
        <f t="shared" si="27"/>
        <v>276</v>
      </c>
      <c r="K112" s="34">
        <f t="shared" si="23"/>
        <v>152</v>
      </c>
      <c r="L112" s="34">
        <f t="shared" si="24"/>
        <v>180</v>
      </c>
      <c r="M112" s="34">
        <f t="shared" si="25"/>
        <v>152</v>
      </c>
      <c r="N112" s="52">
        <f t="shared" si="31"/>
        <v>152</v>
      </c>
      <c r="O112" s="324">
        <f>+'Outstanding loans'!H81</f>
        <v>1500151</v>
      </c>
      <c r="P112" s="26">
        <f>+'Outstanding loans'!E81</f>
        <v>0.03</v>
      </c>
      <c r="Q112" s="536">
        <f t="shared" si="28"/>
        <v>8.6499999999999994E-2</v>
      </c>
      <c r="R112" s="222">
        <f t="shared" si="32"/>
        <v>10359.767382446671</v>
      </c>
      <c r="S112" s="36">
        <f t="shared" si="33"/>
        <v>1042700.1801821856</v>
      </c>
      <c r="T112" s="36">
        <f t="shared" si="29"/>
        <v>457450.81981781439</v>
      </c>
      <c r="U112" s="36">
        <f t="shared" si="34"/>
        <v>793808.02678006527</v>
      </c>
      <c r="V112" s="36">
        <f t="shared" si="35"/>
        <v>354349.8311474931</v>
      </c>
      <c r="W112" s="37">
        <f t="shared" si="36"/>
        <v>439458.19563257217</v>
      </c>
      <c r="X112" s="36">
        <f t="shared" si="37"/>
        <v>386291.80340170994</v>
      </c>
      <c r="Y112" s="276">
        <f t="shared" si="38"/>
        <v>439458.19563257217</v>
      </c>
      <c r="Z112" s="36">
        <f t="shared" si="39"/>
        <v>822057.9486582051</v>
      </c>
      <c r="AA112" s="36">
        <f t="shared" si="40"/>
        <v>364607.12884040084</v>
      </c>
      <c r="AB112" s="38">
        <f t="shared" si="30"/>
        <v>-1.0128132998943329E-8</v>
      </c>
      <c r="AC112" s="17"/>
      <c r="AD112" s="17">
        <f t="shared" si="41"/>
        <v>180</v>
      </c>
      <c r="AE112" s="143"/>
      <c r="AH112" s="103"/>
      <c r="AI112" s="533"/>
    </row>
    <row r="113" spans="1:35">
      <c r="A113" s="533"/>
      <c r="C113" s="68" t="s">
        <v>1056</v>
      </c>
      <c r="D113" s="19" t="str">
        <f>+'Outstanding loans'!A82</f>
        <v>143022420</v>
      </c>
      <c r="E113" s="20">
        <f>+'Outstanding loans'!B82</f>
        <v>99</v>
      </c>
      <c r="F113" s="19" t="str">
        <f>+'Outstanding loans'!C82</f>
        <v>MICHEL J H</v>
      </c>
      <c r="G113" s="547" t="str">
        <f t="shared" si="26"/>
        <v>A1</v>
      </c>
      <c r="H113" s="21">
        <f>+'Outstanding loans'!F82</f>
        <v>39486</v>
      </c>
      <c r="I113" s="21">
        <f>+'Outstanding loans'!G82</f>
        <v>50428</v>
      </c>
      <c r="J113" s="34">
        <f t="shared" si="27"/>
        <v>360</v>
      </c>
      <c r="K113" s="34">
        <f t="shared" si="23"/>
        <v>154</v>
      </c>
      <c r="L113" s="34">
        <f t="shared" si="24"/>
        <v>180</v>
      </c>
      <c r="M113" s="34">
        <f t="shared" si="25"/>
        <v>154</v>
      </c>
      <c r="N113" s="52">
        <f t="shared" si="31"/>
        <v>154</v>
      </c>
      <c r="O113" s="324">
        <f>+'Outstanding loans'!H82</f>
        <v>1896863</v>
      </c>
      <c r="P113" s="26">
        <f>+'Outstanding loans'!E82</f>
        <v>0.03</v>
      </c>
      <c r="Q113" s="536">
        <f t="shared" si="28"/>
        <v>8.6499999999999994E-2</v>
      </c>
      <c r="R113" s="222">
        <f t="shared" si="32"/>
        <v>13099.387619226291</v>
      </c>
      <c r="S113" s="36">
        <f t="shared" si="33"/>
        <v>1318440.2049399833</v>
      </c>
      <c r="T113" s="36">
        <f t="shared" si="29"/>
        <v>578422.79506001668</v>
      </c>
      <c r="U113" s="36">
        <f t="shared" si="34"/>
        <v>1008424.6000325081</v>
      </c>
      <c r="V113" s="36">
        <f t="shared" si="35"/>
        <v>449795.47946917242</v>
      </c>
      <c r="W113" s="37">
        <f t="shared" si="36"/>
        <v>558629.12056333572</v>
      </c>
      <c r="X113" s="36">
        <f t="shared" si="37"/>
        <v>494872.83577356982</v>
      </c>
      <c r="Y113" s="276">
        <f t="shared" si="38"/>
        <v>558629.12056333572</v>
      </c>
      <c r="Z113" s="36">
        <f t="shared" si="39"/>
        <v>1039449.5665207363</v>
      </c>
      <c r="AA113" s="36">
        <f t="shared" si="40"/>
        <v>461026.77146073245</v>
      </c>
      <c r="AB113" s="38">
        <f t="shared" si="30"/>
        <v>-1.280568540096283E-8</v>
      </c>
      <c r="AC113" s="17"/>
      <c r="AD113" s="17">
        <f t="shared" si="41"/>
        <v>180</v>
      </c>
      <c r="AE113" s="143"/>
      <c r="AH113" s="103"/>
      <c r="AI113" s="533"/>
    </row>
    <row r="114" spans="1:35">
      <c r="A114" s="533"/>
      <c r="C114" s="68" t="s">
        <v>1056</v>
      </c>
      <c r="D114" s="19" t="str">
        <f>+'Outstanding loans'!A83</f>
        <v>143022730</v>
      </c>
      <c r="E114" s="20">
        <f>+'Outstanding loans'!B83</f>
        <v>99</v>
      </c>
      <c r="F114" s="19" t="str">
        <f>+'Outstanding loans'!C83</f>
        <v>PUDDOO D / HSE LN</v>
      </c>
      <c r="G114" s="547" t="str">
        <f t="shared" si="26"/>
        <v>A1</v>
      </c>
      <c r="H114" s="21">
        <f>+'Outstanding loans'!F83</f>
        <v>34059</v>
      </c>
      <c r="I114" s="21">
        <f>+'Outstanding loans'!G83</f>
        <v>44167</v>
      </c>
      <c r="J114" s="34">
        <f t="shared" si="27"/>
        <v>332</v>
      </c>
      <c r="K114" s="34">
        <f t="shared" si="23"/>
        <v>332</v>
      </c>
      <c r="L114" s="34">
        <f t="shared" si="24"/>
        <v>180</v>
      </c>
      <c r="M114" s="34">
        <f t="shared" si="25"/>
        <v>180</v>
      </c>
      <c r="N114" s="52">
        <f t="shared" si="31"/>
        <v>180</v>
      </c>
      <c r="O114" s="324">
        <f>+'Outstanding loans'!H83</f>
        <v>190243</v>
      </c>
      <c r="P114" s="26">
        <f>+'Outstanding loans'!E83</f>
        <v>0.03</v>
      </c>
      <c r="Q114" s="536">
        <f t="shared" si="28"/>
        <v>8.6499999999999994E-2</v>
      </c>
      <c r="R114" s="222">
        <f t="shared" si="32"/>
        <v>1313.7832299140568</v>
      </c>
      <c r="S114" s="36">
        <f t="shared" si="33"/>
        <v>132230.96233539126</v>
      </c>
      <c r="T114" s="36">
        <f t="shared" si="29"/>
        <v>58012.037664608739</v>
      </c>
      <c r="U114" s="36">
        <f t="shared" si="34"/>
        <v>104250.01904913766</v>
      </c>
      <c r="V114" s="36">
        <f t="shared" si="35"/>
        <v>46237.981384530227</v>
      </c>
      <c r="W114" s="37">
        <f t="shared" si="36"/>
        <v>58012.037664607429</v>
      </c>
      <c r="X114" s="36">
        <f t="shared" si="37"/>
        <v>58012.037664608739</v>
      </c>
      <c r="Y114" s="276">
        <f t="shared" si="38"/>
        <v>58012.037664607429</v>
      </c>
      <c r="Z114" s="36">
        <f t="shared" si="39"/>
        <v>104250.01904913766</v>
      </c>
      <c r="AA114" s="36">
        <f t="shared" si="40"/>
        <v>46237.981384530227</v>
      </c>
      <c r="AB114" s="38">
        <f t="shared" si="30"/>
        <v>-1.3096723705530167E-9</v>
      </c>
      <c r="AC114" s="17"/>
      <c r="AD114" s="17">
        <f t="shared" si="41"/>
        <v>180</v>
      </c>
      <c r="AE114" s="143"/>
      <c r="AH114" s="103"/>
      <c r="AI114" s="533"/>
    </row>
    <row r="115" spans="1:35">
      <c r="A115" s="533"/>
      <c r="C115" s="68" t="s">
        <v>1056</v>
      </c>
      <c r="D115" s="19" t="str">
        <f>+'Outstanding loans'!A84</f>
        <v>143022773</v>
      </c>
      <c r="E115" s="20">
        <f>+'Outstanding loans'!B84</f>
        <v>99</v>
      </c>
      <c r="F115" s="19" t="str">
        <f>+'Outstanding loans'!C84</f>
        <v>NEELAMBUR MRS Y/MRS G</v>
      </c>
      <c r="G115" s="547" t="str">
        <f t="shared" si="26"/>
        <v>A1</v>
      </c>
      <c r="H115" s="21">
        <f>+'Outstanding loans'!F84</f>
        <v>39499</v>
      </c>
      <c r="I115" s="21">
        <f>+'Outstanding loans'!G84</f>
        <v>46806</v>
      </c>
      <c r="J115" s="34">
        <f t="shared" si="27"/>
        <v>240</v>
      </c>
      <c r="K115" s="34">
        <f t="shared" si="23"/>
        <v>153</v>
      </c>
      <c r="L115" s="34">
        <f t="shared" si="24"/>
        <v>180</v>
      </c>
      <c r="M115" s="34">
        <f t="shared" si="25"/>
        <v>153</v>
      </c>
      <c r="N115" s="52">
        <f t="shared" si="31"/>
        <v>153</v>
      </c>
      <c r="O115" s="324">
        <f>+'Outstanding loans'!H84</f>
        <v>855034</v>
      </c>
      <c r="P115" s="26">
        <f>+'Outstanding loans'!E84</f>
        <v>0.03</v>
      </c>
      <c r="Q115" s="536">
        <f t="shared" si="28"/>
        <v>8.6499999999999994E-2</v>
      </c>
      <c r="R115" s="222">
        <f t="shared" si="32"/>
        <v>5904.70782213451</v>
      </c>
      <c r="S115" s="36">
        <f t="shared" si="33"/>
        <v>594302.91074824787</v>
      </c>
      <c r="T115" s="36">
        <f t="shared" si="29"/>
        <v>260731.08925175213</v>
      </c>
      <c r="U115" s="36">
        <f t="shared" si="34"/>
        <v>453518.72437938116</v>
      </c>
      <c r="V115" s="36">
        <f t="shared" si="35"/>
        <v>202365.81811681797</v>
      </c>
      <c r="W115" s="37">
        <f t="shared" si="36"/>
        <v>251152.90626256319</v>
      </c>
      <c r="X115" s="36">
        <f t="shared" si="37"/>
        <v>221621.42586398931</v>
      </c>
      <c r="Y115" s="276">
        <f t="shared" si="38"/>
        <v>251152.90626256319</v>
      </c>
      <c r="Z115" s="36">
        <f t="shared" si="39"/>
        <v>468544.497235958</v>
      </c>
      <c r="AA115" s="36">
        <f t="shared" si="40"/>
        <v>207813.40798421181</v>
      </c>
      <c r="AB115" s="38">
        <f t="shared" si="30"/>
        <v>-5.9371814131736755E-9</v>
      </c>
      <c r="AC115" s="17"/>
      <c r="AD115" s="17">
        <f t="shared" si="41"/>
        <v>180</v>
      </c>
      <c r="AE115" s="143"/>
      <c r="AH115" s="103"/>
      <c r="AI115" s="533"/>
    </row>
    <row r="116" spans="1:35">
      <c r="A116" s="533"/>
      <c r="C116" s="68" t="s">
        <v>1056</v>
      </c>
      <c r="D116" s="19" t="str">
        <f>+'Outstanding loans'!A85</f>
        <v>143022889</v>
      </c>
      <c r="E116" s="20">
        <f>+'Outstanding loans'!B85</f>
        <v>99</v>
      </c>
      <c r="F116" s="19" t="str">
        <f>+'Outstanding loans'!C85</f>
        <v>MEETOO MR V/MRS L-SL743</v>
      </c>
      <c r="G116" s="547" t="str">
        <f t="shared" si="26"/>
        <v>A1</v>
      </c>
      <c r="H116" s="21">
        <f>+'Outstanding loans'!F85</f>
        <v>39478</v>
      </c>
      <c r="I116" s="21">
        <f>+'Outstanding loans'!G85</f>
        <v>48602</v>
      </c>
      <c r="J116" s="34">
        <f t="shared" si="27"/>
        <v>300</v>
      </c>
      <c r="K116" s="34">
        <f t="shared" si="23"/>
        <v>154</v>
      </c>
      <c r="L116" s="34">
        <f t="shared" si="24"/>
        <v>180</v>
      </c>
      <c r="M116" s="34">
        <f t="shared" si="25"/>
        <v>154</v>
      </c>
      <c r="N116" s="52">
        <f t="shared" si="31"/>
        <v>154</v>
      </c>
      <c r="O116" s="324">
        <f>+'Outstanding loans'!H85</f>
        <v>700110</v>
      </c>
      <c r="P116" s="26">
        <f>+'Outstanding loans'!E85</f>
        <v>0.03</v>
      </c>
      <c r="Q116" s="536">
        <f t="shared" si="28"/>
        <v>8.6499999999999994E-2</v>
      </c>
      <c r="R116" s="222">
        <f t="shared" si="32"/>
        <v>4834.831121750236</v>
      </c>
      <c r="S116" s="36">
        <f t="shared" si="33"/>
        <v>486620.89559474337</v>
      </c>
      <c r="T116" s="36">
        <f t="shared" si="29"/>
        <v>213489.10440525663</v>
      </c>
      <c r="U116" s="36">
        <f t="shared" si="34"/>
        <v>372197.75320028857</v>
      </c>
      <c r="V116" s="36">
        <f t="shared" si="35"/>
        <v>166014.26309183217</v>
      </c>
      <c r="W116" s="37">
        <f t="shared" si="36"/>
        <v>206183.4901084564</v>
      </c>
      <c r="X116" s="36">
        <f t="shared" si="37"/>
        <v>182651.78932449734</v>
      </c>
      <c r="Y116" s="276">
        <f t="shared" si="38"/>
        <v>206183.4901084564</v>
      </c>
      <c r="Z116" s="36">
        <f t="shared" si="39"/>
        <v>383648.70632029435</v>
      </c>
      <c r="AA116" s="36">
        <f t="shared" si="40"/>
        <v>170159.6019150425</v>
      </c>
      <c r="AB116" s="38">
        <f t="shared" si="30"/>
        <v>-4.7730281949043274E-9</v>
      </c>
      <c r="AC116" s="17"/>
      <c r="AD116" s="17">
        <f t="shared" si="41"/>
        <v>180</v>
      </c>
      <c r="AE116" s="143"/>
      <c r="AH116" s="103"/>
      <c r="AI116" s="533"/>
    </row>
    <row r="117" spans="1:35">
      <c r="A117" s="533"/>
      <c r="C117" s="68" t="s">
        <v>1056</v>
      </c>
      <c r="D117" s="19" t="str">
        <f>+'Outstanding loans'!A86</f>
        <v>143023036</v>
      </c>
      <c r="E117" s="20">
        <f>+'Outstanding loans'!B86</f>
        <v>99</v>
      </c>
      <c r="F117" s="19" t="str">
        <f>+'Outstanding loans'!C86</f>
        <v>MADDOO M D N</v>
      </c>
      <c r="G117" s="547" t="str">
        <f t="shared" si="26"/>
        <v>A1</v>
      </c>
      <c r="H117" s="21">
        <f>+'Outstanding loans'!F86</f>
        <v>38925</v>
      </c>
      <c r="I117" s="21">
        <f>+'Outstanding loans'!G86</f>
        <v>45931</v>
      </c>
      <c r="J117" s="34">
        <f t="shared" si="27"/>
        <v>230</v>
      </c>
      <c r="K117" s="34">
        <f t="shared" si="23"/>
        <v>172</v>
      </c>
      <c r="L117" s="34">
        <f t="shared" si="24"/>
        <v>180</v>
      </c>
      <c r="M117" s="34">
        <f t="shared" si="25"/>
        <v>172</v>
      </c>
      <c r="N117" s="52">
        <f t="shared" si="31"/>
        <v>172</v>
      </c>
      <c r="O117" s="324">
        <f>+'Outstanding loans'!H86</f>
        <v>788055</v>
      </c>
      <c r="P117" s="26">
        <f>+'Outstanding loans'!E86</f>
        <v>0.03</v>
      </c>
      <c r="Q117" s="536">
        <f t="shared" si="28"/>
        <v>8.6499999999999994E-2</v>
      </c>
      <c r="R117" s="222">
        <f t="shared" si="32"/>
        <v>5442.1631452927149</v>
      </c>
      <c r="S117" s="36">
        <f t="shared" si="33"/>
        <v>547748.25367144519</v>
      </c>
      <c r="T117" s="36">
        <f t="shared" si="29"/>
        <v>240306.74632855481</v>
      </c>
      <c r="U117" s="36">
        <f t="shared" si="34"/>
        <v>430462.14297229203</v>
      </c>
      <c r="V117" s="36">
        <f t="shared" si="35"/>
        <v>191048.62519827706</v>
      </c>
      <c r="W117" s="37">
        <f t="shared" si="36"/>
        <v>239413.51777401497</v>
      </c>
      <c r="X117" s="36">
        <f t="shared" si="37"/>
        <v>229626.44649173017</v>
      </c>
      <c r="Y117" s="276">
        <f t="shared" si="38"/>
        <v>239413.51777401497</v>
      </c>
      <c r="Z117" s="36">
        <f t="shared" si="39"/>
        <v>431841.11248123809</v>
      </c>
      <c r="AA117" s="36">
        <f t="shared" si="40"/>
        <v>191534.36615268874</v>
      </c>
      <c r="AB117" s="38">
        <f t="shared" si="30"/>
        <v>-5.4715201258659363E-9</v>
      </c>
      <c r="AC117" s="17"/>
      <c r="AD117" s="17">
        <f t="shared" si="41"/>
        <v>180</v>
      </c>
      <c r="AE117" s="143"/>
      <c r="AH117" s="103"/>
      <c r="AI117" s="533"/>
    </row>
    <row r="118" spans="1:35">
      <c r="A118" s="533"/>
      <c r="C118" s="68" t="s">
        <v>1056</v>
      </c>
      <c r="D118" s="19" t="str">
        <f>+'Outstanding loans'!A87</f>
        <v>143023087</v>
      </c>
      <c r="E118" s="20">
        <f>+'Outstanding loans'!B87</f>
        <v>99</v>
      </c>
      <c r="F118" s="19" t="str">
        <f>+'Outstanding loans'!C87</f>
        <v>RAMMA NAIKEN J</v>
      </c>
      <c r="G118" s="547" t="str">
        <f t="shared" si="26"/>
        <v>A1</v>
      </c>
      <c r="H118" s="21">
        <f>+'Outstanding loans'!F87</f>
        <v>37662</v>
      </c>
      <c r="I118" s="21">
        <f>+'Outstanding loans'!G87</f>
        <v>47019</v>
      </c>
      <c r="J118" s="34">
        <f t="shared" si="27"/>
        <v>308</v>
      </c>
      <c r="K118" s="34">
        <f t="shared" si="23"/>
        <v>214</v>
      </c>
      <c r="L118" s="34">
        <f t="shared" si="24"/>
        <v>180</v>
      </c>
      <c r="M118" s="34">
        <f t="shared" si="25"/>
        <v>180</v>
      </c>
      <c r="N118" s="52">
        <f t="shared" si="31"/>
        <v>180</v>
      </c>
      <c r="O118" s="324">
        <f>+'Outstanding loans'!H87</f>
        <v>940561</v>
      </c>
      <c r="P118" s="26">
        <f>+'Outstanding loans'!E87</f>
        <v>0.03</v>
      </c>
      <c r="Q118" s="536">
        <f t="shared" si="28"/>
        <v>8.6499999999999994E-2</v>
      </c>
      <c r="R118" s="222">
        <f t="shared" si="32"/>
        <v>6495.3415816150664</v>
      </c>
      <c r="S118" s="36">
        <f t="shared" si="33"/>
        <v>653749.60532128881</v>
      </c>
      <c r="T118" s="36">
        <f t="shared" si="29"/>
        <v>286811.39467871119</v>
      </c>
      <c r="U118" s="36">
        <f t="shared" si="34"/>
        <v>515411.87936941686</v>
      </c>
      <c r="V118" s="36">
        <f t="shared" si="35"/>
        <v>228600.48469071183</v>
      </c>
      <c r="W118" s="37">
        <f t="shared" si="36"/>
        <v>286811.39467870502</v>
      </c>
      <c r="X118" s="36">
        <f t="shared" si="37"/>
        <v>286811.39467871119</v>
      </c>
      <c r="Y118" s="276">
        <f t="shared" si="38"/>
        <v>286811.39467870502</v>
      </c>
      <c r="Z118" s="36">
        <f t="shared" si="39"/>
        <v>515411.87936941686</v>
      </c>
      <c r="AA118" s="36">
        <f t="shared" si="40"/>
        <v>228600.48469071183</v>
      </c>
      <c r="AB118" s="38">
        <f t="shared" si="30"/>
        <v>-6.1700120568275452E-9</v>
      </c>
      <c r="AC118" s="17"/>
      <c r="AD118" s="17">
        <f t="shared" si="41"/>
        <v>180</v>
      </c>
      <c r="AE118" s="143"/>
      <c r="AH118" s="103"/>
      <c r="AI118" s="533"/>
    </row>
    <row r="119" spans="1:35">
      <c r="A119" s="533"/>
      <c r="C119" s="68" t="s">
        <v>1056</v>
      </c>
      <c r="D119" s="19" t="str">
        <f>+'Outstanding loans'!A88</f>
        <v>143023273</v>
      </c>
      <c r="E119" s="20">
        <f>+'Outstanding loans'!B88</f>
        <v>99</v>
      </c>
      <c r="F119" s="19" t="str">
        <f>+'Outstanding loans'!C88</f>
        <v>RETIF MRS S/A G(SL 746)</v>
      </c>
      <c r="G119" s="547" t="str">
        <f t="shared" si="26"/>
        <v>A1</v>
      </c>
      <c r="H119" s="21">
        <f>+'Outstanding loans'!F88</f>
        <v>39464</v>
      </c>
      <c r="I119" s="21">
        <f>+'Outstanding loans'!G88</f>
        <v>50428</v>
      </c>
      <c r="J119" s="34">
        <f t="shared" si="27"/>
        <v>360</v>
      </c>
      <c r="K119" s="34">
        <f t="shared" si="23"/>
        <v>155</v>
      </c>
      <c r="L119" s="34">
        <f t="shared" si="24"/>
        <v>180</v>
      </c>
      <c r="M119" s="34">
        <f t="shared" si="25"/>
        <v>155</v>
      </c>
      <c r="N119" s="52">
        <f t="shared" si="31"/>
        <v>155</v>
      </c>
      <c r="O119" s="324">
        <f>+'Outstanding loans'!H88</f>
        <v>3765144</v>
      </c>
      <c r="P119" s="26">
        <f>+'Outstanding loans'!E88</f>
        <v>0.03</v>
      </c>
      <c r="Q119" s="536">
        <f t="shared" si="28"/>
        <v>8.6499999999999994E-2</v>
      </c>
      <c r="R119" s="222">
        <f t="shared" si="32"/>
        <v>26001.393194028326</v>
      </c>
      <c r="S119" s="36">
        <f t="shared" si="33"/>
        <v>2617014.1053879741</v>
      </c>
      <c r="T119" s="36">
        <f t="shared" si="29"/>
        <v>1148129.8946120259</v>
      </c>
      <c r="U119" s="36">
        <f t="shared" si="34"/>
        <v>2006083.4095039291</v>
      </c>
      <c r="V119" s="36">
        <f t="shared" si="35"/>
        <v>894447.78163564019</v>
      </c>
      <c r="W119" s="37">
        <f t="shared" si="36"/>
        <v>1111635.6278682889</v>
      </c>
      <c r="X119" s="36">
        <f t="shared" si="37"/>
        <v>988667.40924924449</v>
      </c>
      <c r="Y119" s="276">
        <f t="shared" si="38"/>
        <v>1111635.6278682889</v>
      </c>
      <c r="Z119" s="36">
        <f t="shared" si="39"/>
        <v>2063236.6695370986</v>
      </c>
      <c r="AA119" s="36">
        <f t="shared" si="40"/>
        <v>915106.77492509922</v>
      </c>
      <c r="AB119" s="38">
        <f t="shared" si="30"/>
        <v>-2.6542693376541138E-8</v>
      </c>
      <c r="AC119" s="17"/>
      <c r="AD119" s="17">
        <f t="shared" si="41"/>
        <v>180</v>
      </c>
      <c r="AE119" s="143"/>
      <c r="AH119" s="103"/>
      <c r="AI119" s="533"/>
    </row>
    <row r="120" spans="1:35">
      <c r="A120" s="533"/>
      <c r="C120" s="68" t="s">
        <v>1056</v>
      </c>
      <c r="D120" s="19" t="str">
        <f>+'Outstanding loans'!A89</f>
        <v>143023532</v>
      </c>
      <c r="E120" s="20">
        <f>+'Outstanding loans'!B89</f>
        <v>99</v>
      </c>
      <c r="F120" s="19" t="str">
        <f>+'Outstanding loans'!C89</f>
        <v>LI SHING FONG MR D F S</v>
      </c>
      <c r="G120" s="547" t="str">
        <f t="shared" si="26"/>
        <v>A1</v>
      </c>
      <c r="H120" s="21">
        <f>+'Outstanding loans'!F89</f>
        <v>39499</v>
      </c>
      <c r="I120" s="21">
        <f>+'Outstanding loans'!G89</f>
        <v>50459</v>
      </c>
      <c r="J120" s="34">
        <f t="shared" si="27"/>
        <v>360</v>
      </c>
      <c r="K120" s="34">
        <f t="shared" si="23"/>
        <v>153</v>
      </c>
      <c r="L120" s="34">
        <f t="shared" si="24"/>
        <v>180</v>
      </c>
      <c r="M120" s="34">
        <f t="shared" si="25"/>
        <v>153</v>
      </c>
      <c r="N120" s="52">
        <f t="shared" si="31"/>
        <v>153</v>
      </c>
      <c r="O120" s="324">
        <f>+'Outstanding loans'!H89</f>
        <v>3100065</v>
      </c>
      <c r="P120" s="26">
        <f>+'Outstanding loans'!E89</f>
        <v>0.03</v>
      </c>
      <c r="Q120" s="536">
        <f t="shared" si="28"/>
        <v>8.6499999999999994E-2</v>
      </c>
      <c r="R120" s="222">
        <f t="shared" si="32"/>
        <v>21408.479726683869</v>
      </c>
      <c r="S120" s="36">
        <f t="shared" si="33"/>
        <v>2154741.9786918024</v>
      </c>
      <c r="T120" s="36">
        <f t="shared" si="29"/>
        <v>945323.02130819764</v>
      </c>
      <c r="U120" s="36">
        <f t="shared" si="34"/>
        <v>1644305.9858358453</v>
      </c>
      <c r="V120" s="36">
        <f t="shared" si="35"/>
        <v>733710.22665801924</v>
      </c>
      <c r="W120" s="37">
        <f t="shared" si="36"/>
        <v>910595.75917782611</v>
      </c>
      <c r="X120" s="36">
        <f t="shared" si="37"/>
        <v>803524.56811196799</v>
      </c>
      <c r="Y120" s="276">
        <f t="shared" si="38"/>
        <v>910595.75917782611</v>
      </c>
      <c r="Z120" s="36">
        <f t="shared" si="39"/>
        <v>1698784.372111273</v>
      </c>
      <c r="AA120" s="36">
        <f t="shared" si="40"/>
        <v>753461.35080309678</v>
      </c>
      <c r="AB120" s="38">
        <f t="shared" si="30"/>
        <v>-2.1420419216156006E-8</v>
      </c>
      <c r="AC120" s="17"/>
      <c r="AD120" s="17">
        <f t="shared" si="41"/>
        <v>180</v>
      </c>
      <c r="AE120" s="143"/>
      <c r="AH120" s="103"/>
      <c r="AI120" s="533"/>
    </row>
    <row r="121" spans="1:35">
      <c r="A121" s="533"/>
      <c r="C121" s="68" t="s">
        <v>1056</v>
      </c>
      <c r="D121" s="19" t="str">
        <f>+'Outstanding loans'!A90</f>
        <v>143024180</v>
      </c>
      <c r="E121" s="20">
        <f>+'Outstanding loans'!B90</f>
        <v>99</v>
      </c>
      <c r="F121" s="19" t="str">
        <f>+'Outstanding loans'!C90</f>
        <v>VYTHELINGUM MR D/MRS S</v>
      </c>
      <c r="G121" s="547" t="str">
        <f t="shared" si="26"/>
        <v>A1</v>
      </c>
      <c r="H121" s="21">
        <f>+'Outstanding loans'!F90</f>
        <v>39493</v>
      </c>
      <c r="I121" s="21">
        <f>+'Outstanding loans'!G90</f>
        <v>48602</v>
      </c>
      <c r="J121" s="34">
        <f t="shared" si="27"/>
        <v>299</v>
      </c>
      <c r="K121" s="34">
        <f t="shared" si="23"/>
        <v>154</v>
      </c>
      <c r="L121" s="34">
        <f t="shared" si="24"/>
        <v>180</v>
      </c>
      <c r="M121" s="34">
        <f t="shared" si="25"/>
        <v>154</v>
      </c>
      <c r="N121" s="52">
        <f t="shared" si="31"/>
        <v>154</v>
      </c>
      <c r="O121" s="324">
        <f>+'Outstanding loans'!H90</f>
        <v>598809</v>
      </c>
      <c r="P121" s="26">
        <f>+'Outstanding loans'!E90</f>
        <v>0.03</v>
      </c>
      <c r="Q121" s="536">
        <f t="shared" si="28"/>
        <v>8.6499999999999994E-2</v>
      </c>
      <c r="R121" s="222">
        <f t="shared" si="32"/>
        <v>4135.2650143322298</v>
      </c>
      <c r="S121" s="36">
        <f t="shared" si="33"/>
        <v>416210.26962933358</v>
      </c>
      <c r="T121" s="36">
        <f t="shared" si="29"/>
        <v>182598.73037066642</v>
      </c>
      <c r="U121" s="36">
        <f t="shared" si="34"/>
        <v>318343.35232479428</v>
      </c>
      <c r="V121" s="36">
        <f t="shared" si="35"/>
        <v>141993.16517084034</v>
      </c>
      <c r="W121" s="37">
        <f t="shared" si="36"/>
        <v>176350.18715395394</v>
      </c>
      <c r="X121" s="36">
        <f t="shared" si="37"/>
        <v>156223.35820601461</v>
      </c>
      <c r="Y121" s="276">
        <f t="shared" si="38"/>
        <v>176350.18715395394</v>
      </c>
      <c r="Z121" s="36">
        <f t="shared" si="39"/>
        <v>328137.43295046373</v>
      </c>
      <c r="AA121" s="36">
        <f t="shared" si="40"/>
        <v>145538.70257980132</v>
      </c>
      <c r="AB121" s="38">
        <f t="shared" si="30"/>
        <v>-4.0163286030292511E-9</v>
      </c>
      <c r="AC121" s="17"/>
      <c r="AD121" s="17">
        <f t="shared" si="41"/>
        <v>180</v>
      </c>
      <c r="AE121" s="143"/>
      <c r="AH121" s="103"/>
      <c r="AI121" s="533"/>
    </row>
    <row r="122" spans="1:35">
      <c r="A122" s="533"/>
      <c r="C122" s="68" t="s">
        <v>1056</v>
      </c>
      <c r="D122" s="19" t="str">
        <f>+'Outstanding loans'!A91</f>
        <v>143024342</v>
      </c>
      <c r="E122" s="20">
        <f>+'Outstanding loans'!B91</f>
        <v>99</v>
      </c>
      <c r="F122" s="19" t="str">
        <f>+'Outstanding loans'!C91</f>
        <v>LI MUI SANG B E/HL</v>
      </c>
      <c r="G122" s="547" t="str">
        <f t="shared" si="26"/>
        <v>A1</v>
      </c>
      <c r="H122" s="21">
        <f>+'Outstanding loans'!F91</f>
        <v>38758</v>
      </c>
      <c r="I122" s="21">
        <f>+'Outstanding loans'!G91</f>
        <v>46806</v>
      </c>
      <c r="J122" s="34">
        <f t="shared" si="27"/>
        <v>265</v>
      </c>
      <c r="K122" s="34">
        <f t="shared" si="23"/>
        <v>178</v>
      </c>
      <c r="L122" s="34">
        <f t="shared" si="24"/>
        <v>180</v>
      </c>
      <c r="M122" s="34">
        <f t="shared" si="25"/>
        <v>178</v>
      </c>
      <c r="N122" s="52">
        <f t="shared" si="31"/>
        <v>178</v>
      </c>
      <c r="O122" s="324">
        <f>+'Outstanding loans'!H91</f>
        <v>150030</v>
      </c>
      <c r="P122" s="26">
        <f>+'Outstanding loans'!E91</f>
        <v>0.03</v>
      </c>
      <c r="Q122" s="536">
        <f t="shared" si="28"/>
        <v>8.6499999999999994E-2</v>
      </c>
      <c r="R122" s="222">
        <f t="shared" si="32"/>
        <v>1036.0796349090683</v>
      </c>
      <c r="S122" s="36">
        <f t="shared" si="33"/>
        <v>104280.37446412611</v>
      </c>
      <c r="T122" s="36">
        <f t="shared" si="29"/>
        <v>45749.625535873885</v>
      </c>
      <c r="U122" s="36">
        <f t="shared" si="34"/>
        <v>82191.768012828063</v>
      </c>
      <c r="V122" s="36">
        <f t="shared" si="35"/>
        <v>36456.589507659781</v>
      </c>
      <c r="W122" s="37">
        <f t="shared" si="36"/>
        <v>45735.178505168282</v>
      </c>
      <c r="X122" s="36">
        <f t="shared" si="37"/>
        <v>45241.296363253066</v>
      </c>
      <c r="Y122" s="276">
        <f t="shared" si="38"/>
        <v>45735.178505168282</v>
      </c>
      <c r="Z122" s="36">
        <f t="shared" si="39"/>
        <v>82213.959819505137</v>
      </c>
      <c r="AA122" s="36">
        <f t="shared" si="40"/>
        <v>36464.334283632284</v>
      </c>
      <c r="AB122" s="38">
        <f t="shared" si="30"/>
        <v>-1.0331859812140465E-9</v>
      </c>
      <c r="AC122" s="17"/>
      <c r="AD122" s="17">
        <f t="shared" si="41"/>
        <v>180</v>
      </c>
      <c r="AE122" s="143"/>
      <c r="AH122" s="103"/>
      <c r="AI122" s="533"/>
    </row>
    <row r="123" spans="1:35">
      <c r="A123" s="533"/>
      <c r="C123" s="68" t="s">
        <v>1056</v>
      </c>
      <c r="D123" s="19" t="str">
        <f>+'Outstanding loans'!A92</f>
        <v>143024393</v>
      </c>
      <c r="E123" s="20">
        <f>+'Outstanding loans'!B92</f>
        <v>99</v>
      </c>
      <c r="F123" s="19" t="str">
        <f>+'Outstanding loans'!C92</f>
        <v>MEETOO V</v>
      </c>
      <c r="G123" s="547" t="str">
        <f t="shared" si="26"/>
        <v>A1</v>
      </c>
      <c r="H123" s="21">
        <f>+'Outstanding loans'!F92</f>
        <v>39237</v>
      </c>
      <c r="I123" s="21">
        <f>+'Outstanding loans'!G92</f>
        <v>48357</v>
      </c>
      <c r="J123" s="34">
        <f t="shared" si="27"/>
        <v>300</v>
      </c>
      <c r="K123" s="34">
        <f t="shared" si="23"/>
        <v>162</v>
      </c>
      <c r="L123" s="34">
        <f t="shared" si="24"/>
        <v>180</v>
      </c>
      <c r="M123" s="34">
        <f t="shared" si="25"/>
        <v>162</v>
      </c>
      <c r="N123" s="52">
        <f t="shared" si="31"/>
        <v>162</v>
      </c>
      <c r="O123" s="324">
        <f>+'Outstanding loans'!H92</f>
        <v>3492280</v>
      </c>
      <c r="P123" s="26">
        <f>+'Outstanding loans'!E92</f>
        <v>0.03</v>
      </c>
      <c r="Q123" s="536">
        <f t="shared" si="28"/>
        <v>8.6499999999999994E-2</v>
      </c>
      <c r="R123" s="222">
        <f t="shared" si="32"/>
        <v>24117.044507100192</v>
      </c>
      <c r="S123" s="36">
        <f t="shared" si="33"/>
        <v>2427356.3029632638</v>
      </c>
      <c r="T123" s="36">
        <f t="shared" si="29"/>
        <v>1064923.6970367362</v>
      </c>
      <c r="U123" s="36">
        <f t="shared" si="34"/>
        <v>1885360.6032452425</v>
      </c>
      <c r="V123" s="36">
        <f t="shared" si="35"/>
        <v>838647.57794567104</v>
      </c>
      <c r="W123" s="37">
        <f t="shared" si="36"/>
        <v>1046713.0252995715</v>
      </c>
      <c r="X123" s="36">
        <f t="shared" si="37"/>
        <v>958431.32733306265</v>
      </c>
      <c r="Y123" s="276">
        <f t="shared" si="38"/>
        <v>1046713.0252995715</v>
      </c>
      <c r="Z123" s="36">
        <f t="shared" si="39"/>
        <v>1913711.7083147475</v>
      </c>
      <c r="AA123" s="36">
        <f t="shared" si="40"/>
        <v>848788.01127803419</v>
      </c>
      <c r="AB123" s="38">
        <f t="shared" si="30"/>
        <v>-2.2817403078079224E-8</v>
      </c>
      <c r="AC123" s="17"/>
      <c r="AD123" s="17">
        <f t="shared" si="41"/>
        <v>180</v>
      </c>
      <c r="AE123" s="143"/>
      <c r="AH123" s="103"/>
      <c r="AI123" s="533"/>
    </row>
    <row r="124" spans="1:35">
      <c r="A124" s="533"/>
      <c r="C124" s="68" t="s">
        <v>1056</v>
      </c>
      <c r="D124" s="19" t="str">
        <f>+'Outstanding loans'!A93</f>
        <v>143024776</v>
      </c>
      <c r="E124" s="20">
        <f>+'Outstanding loans'!B93</f>
        <v>99</v>
      </c>
      <c r="F124" s="19" t="str">
        <f>+'Outstanding loans'!C93</f>
        <v>RAMROOP MR P &amp;/MR K/HLOAN</v>
      </c>
      <c r="G124" s="547" t="str">
        <f t="shared" si="26"/>
        <v>A1</v>
      </c>
      <c r="H124" s="21">
        <f>+'Outstanding loans'!F93</f>
        <v>38422</v>
      </c>
      <c r="I124" s="21">
        <f>+'Outstanding loans'!G93</f>
        <v>48633</v>
      </c>
      <c r="J124" s="34">
        <f t="shared" si="27"/>
        <v>336</v>
      </c>
      <c r="K124" s="34">
        <f t="shared" si="23"/>
        <v>189</v>
      </c>
      <c r="L124" s="34">
        <f t="shared" si="24"/>
        <v>180</v>
      </c>
      <c r="M124" s="34">
        <f t="shared" si="25"/>
        <v>180</v>
      </c>
      <c r="N124" s="52">
        <f t="shared" si="31"/>
        <v>180</v>
      </c>
      <c r="O124" s="324">
        <f>+'Outstanding loans'!H93</f>
        <v>930226</v>
      </c>
      <c r="P124" s="26">
        <f>+'Outstanding loans'!E93</f>
        <v>0.03</v>
      </c>
      <c r="Q124" s="536">
        <f t="shared" si="28"/>
        <v>8.6499999999999994E-2</v>
      </c>
      <c r="R124" s="222">
        <f t="shared" si="32"/>
        <v>6423.9699690923353</v>
      </c>
      <c r="S124" s="36">
        <f t="shared" si="33"/>
        <v>646566.12421693117</v>
      </c>
      <c r="T124" s="36">
        <f t="shared" si="29"/>
        <v>283659.87578306883</v>
      </c>
      <c r="U124" s="36">
        <f t="shared" si="34"/>
        <v>509748.47021968279</v>
      </c>
      <c r="V124" s="36">
        <f t="shared" si="35"/>
        <v>226088.59443662048</v>
      </c>
      <c r="W124" s="37">
        <f t="shared" si="36"/>
        <v>283659.87578306231</v>
      </c>
      <c r="X124" s="36">
        <f t="shared" si="37"/>
        <v>283659.87578306883</v>
      </c>
      <c r="Y124" s="276">
        <f t="shared" si="38"/>
        <v>283659.87578306231</v>
      </c>
      <c r="Z124" s="36">
        <f t="shared" si="39"/>
        <v>509748.47021968279</v>
      </c>
      <c r="AA124" s="36">
        <f t="shared" si="40"/>
        <v>226088.59443662048</v>
      </c>
      <c r="AB124" s="38">
        <f t="shared" si="30"/>
        <v>-6.5192580223083496E-9</v>
      </c>
      <c r="AC124" s="17"/>
      <c r="AD124" s="17">
        <f t="shared" si="41"/>
        <v>180</v>
      </c>
      <c r="AE124" s="143"/>
      <c r="AH124" s="103"/>
      <c r="AI124" s="533"/>
    </row>
    <row r="125" spans="1:35">
      <c r="A125" s="533"/>
      <c r="C125" s="68" t="s">
        <v>1056</v>
      </c>
      <c r="D125" s="19" t="str">
        <f>+'Outstanding loans'!A94</f>
        <v>143025128</v>
      </c>
      <c r="E125" s="20">
        <f>+'Outstanding loans'!B94</f>
        <v>99</v>
      </c>
      <c r="F125" s="19" t="str">
        <f>+'Outstanding loans'!C94</f>
        <v>GOURANNA M V V(SL 0996)</v>
      </c>
      <c r="G125" s="547" t="str">
        <f t="shared" si="26"/>
        <v>A1</v>
      </c>
      <c r="H125" s="21">
        <f>+'Outstanding loans'!F94</f>
        <v>39660</v>
      </c>
      <c r="I125" s="21">
        <f>+'Outstanding loans'!G94</f>
        <v>50609</v>
      </c>
      <c r="J125" s="34">
        <f t="shared" si="27"/>
        <v>360</v>
      </c>
      <c r="K125" s="34">
        <f t="shared" si="23"/>
        <v>148</v>
      </c>
      <c r="L125" s="34">
        <f t="shared" si="24"/>
        <v>180</v>
      </c>
      <c r="M125" s="34">
        <f t="shared" si="25"/>
        <v>148</v>
      </c>
      <c r="N125" s="52">
        <f t="shared" si="31"/>
        <v>148</v>
      </c>
      <c r="O125" s="324">
        <f>+'Outstanding loans'!H94</f>
        <v>3445176</v>
      </c>
      <c r="P125" s="26">
        <f>+'Outstanding loans'!E94</f>
        <v>0.03</v>
      </c>
      <c r="Q125" s="536">
        <f t="shared" si="28"/>
        <v>8.6499999999999994E-2</v>
      </c>
      <c r="R125" s="222">
        <f t="shared" si="32"/>
        <v>23791.752931263647</v>
      </c>
      <c r="S125" s="36">
        <f t="shared" si="33"/>
        <v>2394616.0326256095</v>
      </c>
      <c r="T125" s="36">
        <f t="shared" si="29"/>
        <v>1050559.9673743905</v>
      </c>
      <c r="U125" s="36">
        <f t="shared" si="34"/>
        <v>1804302.2257507455</v>
      </c>
      <c r="V125" s="36">
        <f t="shared" si="35"/>
        <v>806805.10572424019</v>
      </c>
      <c r="W125" s="37">
        <f t="shared" si="36"/>
        <v>997497.12002650532</v>
      </c>
      <c r="X125" s="36">
        <f t="shared" si="37"/>
        <v>863793.75095227652</v>
      </c>
      <c r="Y125" s="276">
        <f t="shared" si="38"/>
        <v>997497.12002650532</v>
      </c>
      <c r="Z125" s="36">
        <f t="shared" si="39"/>
        <v>1887899.4950018222</v>
      </c>
      <c r="AA125" s="36">
        <f t="shared" si="40"/>
        <v>837339.52762745693</v>
      </c>
      <c r="AB125" s="38">
        <f t="shared" si="30"/>
        <v>-2.514570951461792E-8</v>
      </c>
      <c r="AC125" s="17"/>
      <c r="AD125" s="17">
        <f t="shared" si="41"/>
        <v>180</v>
      </c>
      <c r="AE125" s="143"/>
      <c r="AH125" s="103"/>
      <c r="AI125" s="533"/>
    </row>
    <row r="126" spans="1:35">
      <c r="A126" s="533"/>
      <c r="C126" s="68" t="s">
        <v>1056</v>
      </c>
      <c r="D126" s="19" t="str">
        <f>+'Outstanding loans'!A95</f>
        <v>143025241</v>
      </c>
      <c r="E126" s="20">
        <f>+'Outstanding loans'!B95</f>
        <v>99</v>
      </c>
      <c r="F126" s="19" t="str">
        <f>+'Outstanding loans'!C95</f>
        <v>RAMMA NAIKEN J</v>
      </c>
      <c r="G126" s="547" t="str">
        <f t="shared" si="26"/>
        <v>A1</v>
      </c>
      <c r="H126" s="21">
        <f>+'Outstanding loans'!F95</f>
        <v>38630</v>
      </c>
      <c r="I126" s="21">
        <f>+'Outstanding loans'!G95</f>
        <v>47019</v>
      </c>
      <c r="J126" s="34">
        <f t="shared" si="27"/>
        <v>276</v>
      </c>
      <c r="K126" s="34">
        <f t="shared" si="23"/>
        <v>182</v>
      </c>
      <c r="L126" s="34">
        <f t="shared" si="24"/>
        <v>180</v>
      </c>
      <c r="M126" s="34">
        <f t="shared" si="25"/>
        <v>180</v>
      </c>
      <c r="N126" s="52">
        <f t="shared" si="31"/>
        <v>180</v>
      </c>
      <c r="O126" s="324">
        <f>+'Outstanding loans'!H95</f>
        <v>434565</v>
      </c>
      <c r="P126" s="26">
        <f>+'Outstanding loans'!E95</f>
        <v>0.03</v>
      </c>
      <c r="Q126" s="536">
        <f t="shared" si="28"/>
        <v>8.6499999999999994E-2</v>
      </c>
      <c r="R126" s="222">
        <f t="shared" si="32"/>
        <v>3001.0261050740473</v>
      </c>
      <c r="S126" s="36">
        <f t="shared" si="33"/>
        <v>302050.26280745835</v>
      </c>
      <c r="T126" s="36">
        <f t="shared" si="29"/>
        <v>132514.73719254165</v>
      </c>
      <c r="U126" s="36">
        <f t="shared" si="34"/>
        <v>238134.43610586727</v>
      </c>
      <c r="V126" s="36">
        <f t="shared" si="35"/>
        <v>105619.69891332852</v>
      </c>
      <c r="W126" s="37">
        <f t="shared" si="36"/>
        <v>132514.73719253874</v>
      </c>
      <c r="X126" s="36">
        <f t="shared" si="37"/>
        <v>132514.73719254165</v>
      </c>
      <c r="Y126" s="276">
        <f t="shared" si="38"/>
        <v>132514.73719253874</v>
      </c>
      <c r="Z126" s="36">
        <f t="shared" si="39"/>
        <v>238134.43610586727</v>
      </c>
      <c r="AA126" s="36">
        <f t="shared" si="40"/>
        <v>105619.69891332852</v>
      </c>
      <c r="AB126" s="38">
        <f t="shared" si="30"/>
        <v>-2.9103830456733704E-9</v>
      </c>
      <c r="AC126" s="17"/>
      <c r="AD126" s="17">
        <f t="shared" si="41"/>
        <v>180</v>
      </c>
      <c r="AE126" s="143"/>
      <c r="AH126" s="103"/>
      <c r="AI126" s="533"/>
    </row>
    <row r="127" spans="1:35">
      <c r="A127" s="533"/>
      <c r="C127" s="68" t="s">
        <v>1056</v>
      </c>
      <c r="D127" s="19" t="str">
        <f>+'Outstanding loans'!A96</f>
        <v>143025365</v>
      </c>
      <c r="E127" s="20">
        <f>+'Outstanding loans'!B96</f>
        <v>99</v>
      </c>
      <c r="F127" s="19" t="str">
        <f>+'Outstanding loans'!C96</f>
        <v>HATTEEA MR S I</v>
      </c>
      <c r="G127" s="547" t="str">
        <f t="shared" si="26"/>
        <v>A1</v>
      </c>
      <c r="H127" s="21">
        <f>+'Outstanding loans'!F96</f>
        <v>39623</v>
      </c>
      <c r="I127" s="21">
        <f>+'Outstanding loans'!G96</f>
        <v>48753</v>
      </c>
      <c r="J127" s="34">
        <f t="shared" si="27"/>
        <v>300</v>
      </c>
      <c r="K127" s="34">
        <f t="shared" si="23"/>
        <v>149</v>
      </c>
      <c r="L127" s="34">
        <f t="shared" si="24"/>
        <v>180</v>
      </c>
      <c r="M127" s="34">
        <f t="shared" si="25"/>
        <v>149</v>
      </c>
      <c r="N127" s="52">
        <f t="shared" si="31"/>
        <v>149</v>
      </c>
      <c r="O127" s="324">
        <f>+'Outstanding loans'!H96</f>
        <v>1045104</v>
      </c>
      <c r="P127" s="26">
        <f>+'Outstanding loans'!E96</f>
        <v>0.03</v>
      </c>
      <c r="Q127" s="536">
        <f t="shared" si="28"/>
        <v>8.6499999999999994E-2</v>
      </c>
      <c r="R127" s="222">
        <f t="shared" si="32"/>
        <v>7217.2963458108861</v>
      </c>
      <c r="S127" s="36">
        <f t="shared" si="33"/>
        <v>726413.62710095372</v>
      </c>
      <c r="T127" s="36">
        <f t="shared" si="29"/>
        <v>318690.37289904628</v>
      </c>
      <c r="U127" s="36">
        <f t="shared" si="34"/>
        <v>548822.23442596826</v>
      </c>
      <c r="V127" s="36">
        <f t="shared" si="35"/>
        <v>245300.86491636187</v>
      </c>
      <c r="W127" s="37">
        <f t="shared" si="36"/>
        <v>303521.36950960639</v>
      </c>
      <c r="X127" s="36">
        <f t="shared" si="37"/>
        <v>263804.80867754389</v>
      </c>
      <c r="Y127" s="276">
        <f t="shared" si="38"/>
        <v>303521.36950960639</v>
      </c>
      <c r="Z127" s="36">
        <f t="shared" si="39"/>
        <v>572699.71514499863</v>
      </c>
      <c r="AA127" s="36">
        <f t="shared" si="40"/>
        <v>254009.34224595944</v>
      </c>
      <c r="AB127" s="38">
        <f t="shared" si="30"/>
        <v>-7.1013346314430237E-9</v>
      </c>
      <c r="AC127" s="17"/>
      <c r="AD127" s="17">
        <f t="shared" si="41"/>
        <v>180</v>
      </c>
      <c r="AE127" s="143"/>
      <c r="AH127" s="103"/>
      <c r="AI127" s="533"/>
    </row>
    <row r="128" spans="1:35">
      <c r="A128" s="533"/>
      <c r="C128" s="68" t="s">
        <v>1056</v>
      </c>
      <c r="D128" s="19" t="str">
        <f>+'Outstanding loans'!A97</f>
        <v>143025578</v>
      </c>
      <c r="E128" s="20">
        <f>+'Outstanding loans'!B97</f>
        <v>99</v>
      </c>
      <c r="F128" s="19" t="str">
        <f>+'Outstanding loans'!C97</f>
        <v>SIT YEE T S K D (SL 1319)</v>
      </c>
      <c r="G128" s="547" t="str">
        <f t="shared" si="26"/>
        <v>A1</v>
      </c>
      <c r="H128" s="21">
        <f>+'Outstanding loans'!F97</f>
        <v>39883</v>
      </c>
      <c r="I128" s="21">
        <f>+'Outstanding loans'!G97</f>
        <v>45345</v>
      </c>
      <c r="J128" s="34">
        <f t="shared" si="27"/>
        <v>180</v>
      </c>
      <c r="K128" s="34">
        <f t="shared" si="23"/>
        <v>141</v>
      </c>
      <c r="L128" s="34">
        <f t="shared" si="24"/>
        <v>180</v>
      </c>
      <c r="M128" s="34">
        <f t="shared" si="25"/>
        <v>141</v>
      </c>
      <c r="N128" s="52">
        <f t="shared" si="31"/>
        <v>141</v>
      </c>
      <c r="O128" s="324">
        <f>+'Outstanding loans'!H97</f>
        <v>995621</v>
      </c>
      <c r="P128" s="26">
        <f>+'Outstanding loans'!E97</f>
        <v>0.03</v>
      </c>
      <c r="Q128" s="536">
        <f t="shared" si="28"/>
        <v>8.6499999999999994E-2</v>
      </c>
      <c r="R128" s="222">
        <f t="shared" si="32"/>
        <v>6875.5758327521271</v>
      </c>
      <c r="S128" s="36">
        <f t="shared" si="33"/>
        <v>692019.80073550437</v>
      </c>
      <c r="T128" s="36">
        <f t="shared" si="29"/>
        <v>303601.19926449563</v>
      </c>
      <c r="U128" s="36">
        <f t="shared" si="34"/>
        <v>510462.98883713235</v>
      </c>
      <c r="V128" s="36">
        <f t="shared" si="35"/>
        <v>229021.59139102744</v>
      </c>
      <c r="W128" s="37">
        <f t="shared" si="36"/>
        <v>281441.39744610491</v>
      </c>
      <c r="X128" s="36">
        <f t="shared" si="37"/>
        <v>237820.9394238549</v>
      </c>
      <c r="Y128" s="276">
        <f t="shared" si="38"/>
        <v>281441.39744610491</v>
      </c>
      <c r="Z128" s="36">
        <f t="shared" si="39"/>
        <v>545583.84915987181</v>
      </c>
      <c r="AA128" s="36">
        <f t="shared" si="40"/>
        <v>241982.64989538293</v>
      </c>
      <c r="AB128" s="38">
        <f t="shared" si="30"/>
        <v>-6.7520886659622192E-9</v>
      </c>
      <c r="AC128" s="17"/>
      <c r="AD128" s="17">
        <f t="shared" si="41"/>
        <v>180</v>
      </c>
      <c r="AE128" s="143"/>
      <c r="AH128" s="103"/>
      <c r="AI128" s="533"/>
    </row>
    <row r="129" spans="1:35">
      <c r="A129" s="533"/>
      <c r="C129" s="68" t="s">
        <v>1056</v>
      </c>
      <c r="D129" s="19" t="str">
        <f>+'Outstanding loans'!A98</f>
        <v>143025608</v>
      </c>
      <c r="E129" s="20">
        <f>+'Outstanding loans'!B98</f>
        <v>99</v>
      </c>
      <c r="F129" s="19" t="str">
        <f>+'Outstanding loans'!C98</f>
        <v>BHURTAH MR N/MRS A (NB)</v>
      </c>
      <c r="G129" s="547" t="str">
        <f t="shared" si="26"/>
        <v>A1</v>
      </c>
      <c r="H129" s="21">
        <f>+'Outstanding loans'!F98</f>
        <v>39465</v>
      </c>
      <c r="I129" s="21">
        <f>+'Outstanding loans'!G98</f>
        <v>49332</v>
      </c>
      <c r="J129" s="34">
        <f t="shared" si="27"/>
        <v>324</v>
      </c>
      <c r="K129" s="34">
        <f t="shared" si="23"/>
        <v>155</v>
      </c>
      <c r="L129" s="34">
        <f t="shared" si="24"/>
        <v>180</v>
      </c>
      <c r="M129" s="34">
        <f t="shared" si="25"/>
        <v>155</v>
      </c>
      <c r="N129" s="52">
        <f t="shared" si="31"/>
        <v>155</v>
      </c>
      <c r="O129" s="324">
        <f>+'Outstanding loans'!H98</f>
        <v>365209</v>
      </c>
      <c r="P129" s="26">
        <f>+'Outstanding loans'!E98</f>
        <v>0.03</v>
      </c>
      <c r="Q129" s="536">
        <f t="shared" si="28"/>
        <v>8.6499999999999994E-2</v>
      </c>
      <c r="R129" s="222">
        <f t="shared" si="32"/>
        <v>2522.0663026428447</v>
      </c>
      <c r="S129" s="36">
        <f t="shared" si="33"/>
        <v>253843.43982982764</v>
      </c>
      <c r="T129" s="36">
        <f t="shared" si="29"/>
        <v>111365.56017017236</v>
      </c>
      <c r="U129" s="36">
        <f t="shared" si="34"/>
        <v>194584.77973259994</v>
      </c>
      <c r="V129" s="36">
        <f t="shared" si="35"/>
        <v>86759.0668201191</v>
      </c>
      <c r="W129" s="37">
        <f t="shared" si="36"/>
        <v>107825.71291248084</v>
      </c>
      <c r="X129" s="36">
        <f t="shared" si="37"/>
        <v>95898.121257648425</v>
      </c>
      <c r="Y129" s="276">
        <f t="shared" si="38"/>
        <v>107825.71291248084</v>
      </c>
      <c r="Z129" s="36">
        <f t="shared" si="39"/>
        <v>200128.4946458819</v>
      </c>
      <c r="AA129" s="36">
        <f t="shared" si="40"/>
        <v>88762.934475712012</v>
      </c>
      <c r="AB129" s="38">
        <f t="shared" si="30"/>
        <v>-2.4738255888223648E-9</v>
      </c>
      <c r="AC129" s="17"/>
      <c r="AD129" s="17">
        <f t="shared" si="41"/>
        <v>180</v>
      </c>
      <c r="AE129" s="143"/>
      <c r="AH129" s="103"/>
      <c r="AI129" s="533"/>
    </row>
    <row r="130" spans="1:35">
      <c r="A130" s="533"/>
      <c r="C130" s="68" t="s">
        <v>1056</v>
      </c>
      <c r="D130" s="19" t="str">
        <f>+'Outstanding loans'!A99</f>
        <v>143025756</v>
      </c>
      <c r="E130" s="20">
        <f>+'Outstanding loans'!B99</f>
        <v>99</v>
      </c>
      <c r="F130" s="19" t="str">
        <f>+'Outstanding loans'!C99</f>
        <v>RAMA N/D</v>
      </c>
      <c r="G130" s="547" t="str">
        <f t="shared" si="26"/>
        <v>A1</v>
      </c>
      <c r="H130" s="21">
        <f>+'Outstanding loans'!F99</f>
        <v>39052</v>
      </c>
      <c r="I130" s="21">
        <f>+'Outstanding loans'!G99</f>
        <v>50002</v>
      </c>
      <c r="J130" s="34">
        <f t="shared" si="27"/>
        <v>360</v>
      </c>
      <c r="K130" s="34">
        <f t="shared" si="23"/>
        <v>168</v>
      </c>
      <c r="L130" s="34">
        <f t="shared" si="24"/>
        <v>180</v>
      </c>
      <c r="M130" s="34">
        <f t="shared" si="25"/>
        <v>168</v>
      </c>
      <c r="N130" s="52">
        <f t="shared" si="31"/>
        <v>168</v>
      </c>
      <c r="O130" s="324">
        <f>+'Outstanding loans'!H99</f>
        <v>1262997</v>
      </c>
      <c r="P130" s="26">
        <f>+'Outstanding loans'!E99</f>
        <v>0.03</v>
      </c>
      <c r="Q130" s="536">
        <f t="shared" si="28"/>
        <v>8.6499999999999994E-2</v>
      </c>
      <c r="R130" s="222">
        <f t="shared" si="32"/>
        <v>8722.0253992618054</v>
      </c>
      <c r="S130" s="36">
        <f t="shared" si="33"/>
        <v>877863.09476150048</v>
      </c>
      <c r="T130" s="36">
        <f t="shared" si="29"/>
        <v>385133.90523849952</v>
      </c>
      <c r="U130" s="36">
        <f t="shared" si="34"/>
        <v>687358.12366960628</v>
      </c>
      <c r="V130" s="36">
        <f t="shared" si="35"/>
        <v>305286.4349753256</v>
      </c>
      <c r="W130" s="37">
        <f t="shared" si="36"/>
        <v>382071.68869428069</v>
      </c>
      <c r="X130" s="36">
        <f t="shared" si="37"/>
        <v>359458.31155593286</v>
      </c>
      <c r="Y130" s="276">
        <f t="shared" si="38"/>
        <v>382071.68869428069</v>
      </c>
      <c r="Z130" s="36">
        <f t="shared" si="39"/>
        <v>692101.47710561613</v>
      </c>
      <c r="AA130" s="36">
        <f t="shared" si="40"/>
        <v>306967.57186712511</v>
      </c>
      <c r="AB130" s="38">
        <f t="shared" si="30"/>
        <v>-8.4983184933662415E-9</v>
      </c>
      <c r="AC130" s="17"/>
      <c r="AD130" s="17">
        <f t="shared" si="41"/>
        <v>180</v>
      </c>
      <c r="AE130" s="143"/>
      <c r="AH130" s="103"/>
      <c r="AI130" s="533"/>
    </row>
    <row r="131" spans="1:35">
      <c r="A131" s="533"/>
      <c r="C131" s="68" t="s">
        <v>1056</v>
      </c>
      <c r="D131" s="19" t="str">
        <f>+'Outstanding loans'!A100</f>
        <v>143025780</v>
      </c>
      <c r="E131" s="20">
        <f>+'Outstanding loans'!B100</f>
        <v>99</v>
      </c>
      <c r="F131" s="19" t="str">
        <f>+'Outstanding loans'!C100</f>
        <v>TAHER MRS Y</v>
      </c>
      <c r="G131" s="547" t="str">
        <f t="shared" si="26"/>
        <v>A1</v>
      </c>
      <c r="H131" s="21">
        <f>+'Outstanding loans'!F100</f>
        <v>39591</v>
      </c>
      <c r="I131" s="21">
        <f>+'Outstanding loans'!G100</f>
        <v>50183</v>
      </c>
      <c r="J131" s="34">
        <f t="shared" si="27"/>
        <v>348</v>
      </c>
      <c r="K131" s="34">
        <f t="shared" si="23"/>
        <v>150</v>
      </c>
      <c r="L131" s="34">
        <f t="shared" si="24"/>
        <v>180</v>
      </c>
      <c r="M131" s="34">
        <f t="shared" si="25"/>
        <v>150</v>
      </c>
      <c r="N131" s="52">
        <f t="shared" si="31"/>
        <v>150</v>
      </c>
      <c r="O131" s="324">
        <f>+'Outstanding loans'!H100</f>
        <v>3895085</v>
      </c>
      <c r="P131" s="26">
        <f>+'Outstanding loans'!E100</f>
        <v>0.03</v>
      </c>
      <c r="Q131" s="536">
        <f t="shared" si="28"/>
        <v>8.6499999999999994E-2</v>
      </c>
      <c r="R131" s="222">
        <f t="shared" si="32"/>
        <v>26898.741883221948</v>
      </c>
      <c r="S131" s="36">
        <f t="shared" si="33"/>
        <v>2707331.3495274326</v>
      </c>
      <c r="T131" s="36">
        <f t="shared" si="29"/>
        <v>1187753.6504725674</v>
      </c>
      <c r="U131" s="36">
        <f t="shared" si="34"/>
        <v>2050820.492568932</v>
      </c>
      <c r="V131" s="36">
        <f t="shared" si="35"/>
        <v>916235.70231893333</v>
      </c>
      <c r="W131" s="37">
        <f t="shared" si="36"/>
        <v>1134584.7902499987</v>
      </c>
      <c r="X131" s="36">
        <f t="shared" si="37"/>
        <v>989794.70872713951</v>
      </c>
      <c r="Y131" s="276">
        <f t="shared" si="38"/>
        <v>1134584.7902499987</v>
      </c>
      <c r="Z131" s="36">
        <f t="shared" si="39"/>
        <v>2134442.1894524922</v>
      </c>
      <c r="AA131" s="36">
        <f t="shared" si="40"/>
        <v>946688.53897995083</v>
      </c>
      <c r="AB131" s="38">
        <f t="shared" si="30"/>
        <v>-2.6077032089233398E-8</v>
      </c>
      <c r="AC131" s="17"/>
      <c r="AD131" s="17">
        <f t="shared" si="41"/>
        <v>180</v>
      </c>
      <c r="AE131" s="143"/>
      <c r="AH131" s="103"/>
      <c r="AI131" s="533"/>
    </row>
    <row r="132" spans="1:35">
      <c r="A132" s="533"/>
      <c r="C132" s="68" t="s">
        <v>1056</v>
      </c>
      <c r="D132" s="19" t="str">
        <f>+'Outstanding loans'!A101</f>
        <v>143025861</v>
      </c>
      <c r="E132" s="20">
        <f>+'Outstanding loans'!B101</f>
        <v>99</v>
      </c>
      <c r="F132" s="19" t="str">
        <f>+'Outstanding loans'!C101</f>
        <v>ROCK M S/G(SL 872)</v>
      </c>
      <c r="G132" s="547" t="str">
        <f t="shared" si="26"/>
        <v>A1</v>
      </c>
      <c r="H132" s="21">
        <f>+'Outstanding loans'!F101</f>
        <v>39576</v>
      </c>
      <c r="I132" s="21">
        <f>+'Outstanding loans'!G101</f>
        <v>50153</v>
      </c>
      <c r="J132" s="34">
        <f t="shared" si="27"/>
        <v>348</v>
      </c>
      <c r="K132" s="34">
        <f t="shared" si="23"/>
        <v>151</v>
      </c>
      <c r="L132" s="34">
        <f t="shared" si="24"/>
        <v>180</v>
      </c>
      <c r="M132" s="34">
        <f t="shared" si="25"/>
        <v>151</v>
      </c>
      <c r="N132" s="52">
        <f t="shared" si="31"/>
        <v>151</v>
      </c>
      <c r="O132" s="324">
        <f>+'Outstanding loans'!H101</f>
        <v>1192935</v>
      </c>
      <c r="P132" s="26">
        <f>+'Outstanding loans'!E101</f>
        <v>0.03</v>
      </c>
      <c r="Q132" s="536">
        <f t="shared" si="28"/>
        <v>8.6499999999999994E-2</v>
      </c>
      <c r="R132" s="222">
        <f t="shared" si="32"/>
        <v>8238.1900904502399</v>
      </c>
      <c r="S132" s="36">
        <f t="shared" si="33"/>
        <v>829165.55696435575</v>
      </c>
      <c r="T132" s="36">
        <f t="shared" si="29"/>
        <v>363769.44303564425</v>
      </c>
      <c r="U132" s="36">
        <f t="shared" si="34"/>
        <v>629695.01375941979</v>
      </c>
      <c r="V132" s="36">
        <f t="shared" si="35"/>
        <v>281207.07268460502</v>
      </c>
      <c r="W132" s="37">
        <f t="shared" si="36"/>
        <v>348487.94107481476</v>
      </c>
      <c r="X132" s="36">
        <f t="shared" si="37"/>
        <v>305162.14387990156</v>
      </c>
      <c r="Y132" s="276">
        <f t="shared" si="38"/>
        <v>348487.94107481476</v>
      </c>
      <c r="Z132" s="36">
        <f t="shared" si="39"/>
        <v>653708.65931667923</v>
      </c>
      <c r="AA132" s="36">
        <f t="shared" si="40"/>
        <v>289939.21628104337</v>
      </c>
      <c r="AB132" s="38">
        <f t="shared" si="30"/>
        <v>-8.3819031715393066E-9</v>
      </c>
      <c r="AC132" s="17"/>
      <c r="AD132" s="17">
        <f t="shared" si="41"/>
        <v>180</v>
      </c>
      <c r="AE132" s="143"/>
      <c r="AH132" s="103"/>
      <c r="AI132" s="533"/>
    </row>
    <row r="133" spans="1:35">
      <c r="A133" s="533"/>
      <c r="C133" s="68" t="s">
        <v>1056</v>
      </c>
      <c r="D133" s="19" t="str">
        <f>+'Outstanding loans'!A102</f>
        <v>143025950</v>
      </c>
      <c r="E133" s="20">
        <f>+'Outstanding loans'!B102</f>
        <v>99</v>
      </c>
      <c r="F133" s="19" t="str">
        <f>+'Outstanding loans'!C102</f>
        <v>AWNEE K</v>
      </c>
      <c r="G133" s="547" t="str">
        <f t="shared" si="26"/>
        <v>A1</v>
      </c>
      <c r="H133" s="21">
        <f>+'Outstanding loans'!F102</f>
        <v>39680</v>
      </c>
      <c r="I133" s="21">
        <f>+'Outstanding loans'!G102</f>
        <v>48449</v>
      </c>
      <c r="J133" s="34">
        <f t="shared" si="27"/>
        <v>288</v>
      </c>
      <c r="K133" s="34">
        <f t="shared" si="23"/>
        <v>147</v>
      </c>
      <c r="L133" s="34">
        <f t="shared" si="24"/>
        <v>180</v>
      </c>
      <c r="M133" s="34">
        <f t="shared" si="25"/>
        <v>147</v>
      </c>
      <c r="N133" s="52">
        <f t="shared" si="31"/>
        <v>147</v>
      </c>
      <c r="O133" s="324">
        <f>+'Outstanding loans'!H102</f>
        <v>1000185</v>
      </c>
      <c r="P133" s="26">
        <f>+'Outstanding loans'!E102</f>
        <v>0.03</v>
      </c>
      <c r="Q133" s="536">
        <f t="shared" si="28"/>
        <v>8.6499999999999994E-2</v>
      </c>
      <c r="R133" s="222">
        <f t="shared" si="32"/>
        <v>6907.0939788144151</v>
      </c>
      <c r="S133" s="36">
        <f t="shared" si="33"/>
        <v>695192.07047525165</v>
      </c>
      <c r="T133" s="36">
        <f t="shared" si="29"/>
        <v>304992.92952474835</v>
      </c>
      <c r="U133" s="36">
        <f t="shared" si="34"/>
        <v>522357.75974707864</v>
      </c>
      <c r="V133" s="36">
        <f t="shared" si="35"/>
        <v>233681.01874196762</v>
      </c>
      <c r="W133" s="37">
        <f t="shared" si="36"/>
        <v>288676.74100511102</v>
      </c>
      <c r="X133" s="36">
        <f t="shared" si="37"/>
        <v>249077.55911187781</v>
      </c>
      <c r="Y133" s="276">
        <f t="shared" si="38"/>
        <v>288676.74100511102</v>
      </c>
      <c r="Z133" s="36">
        <f t="shared" si="39"/>
        <v>548084.84571133635</v>
      </c>
      <c r="AA133" s="36">
        <f t="shared" si="40"/>
        <v>243091.91618659464</v>
      </c>
      <c r="AB133" s="38">
        <f t="shared" si="30"/>
        <v>-6.6356733441352844E-9</v>
      </c>
      <c r="AC133" s="17"/>
      <c r="AD133" s="17">
        <f t="shared" si="41"/>
        <v>180</v>
      </c>
      <c r="AE133" s="143"/>
      <c r="AH133" s="103"/>
      <c r="AI133" s="533"/>
    </row>
    <row r="134" spans="1:35">
      <c r="A134" s="533"/>
      <c r="C134" s="68" t="s">
        <v>1056</v>
      </c>
      <c r="D134" s="19" t="str">
        <f>+'Outstanding loans'!A103</f>
        <v>143026086</v>
      </c>
      <c r="E134" s="20">
        <f>+'Outstanding loans'!B103</f>
        <v>99</v>
      </c>
      <c r="F134" s="19" t="str">
        <f>+'Outstanding loans'!C103</f>
        <v>RAMJUS P(SL750)</v>
      </c>
      <c r="G134" s="547" t="str">
        <f t="shared" si="26"/>
        <v>A1</v>
      </c>
      <c r="H134" s="21">
        <f>+'Outstanding loans'!F103</f>
        <v>39482</v>
      </c>
      <c r="I134" s="21">
        <f>+'Outstanding loans'!G103</f>
        <v>48366</v>
      </c>
      <c r="J134" s="34">
        <f t="shared" si="27"/>
        <v>292</v>
      </c>
      <c r="K134" s="34">
        <f t="shared" si="23"/>
        <v>154</v>
      </c>
      <c r="L134" s="34">
        <f t="shared" si="24"/>
        <v>180</v>
      </c>
      <c r="M134" s="34">
        <f t="shared" si="25"/>
        <v>154</v>
      </c>
      <c r="N134" s="52">
        <f t="shared" si="31"/>
        <v>154</v>
      </c>
      <c r="O134" s="324">
        <f>+'Outstanding loans'!H103</f>
        <v>3881424</v>
      </c>
      <c r="P134" s="26">
        <f>+'Outstanding loans'!E103</f>
        <v>0.03</v>
      </c>
      <c r="Q134" s="536">
        <f t="shared" si="28"/>
        <v>8.6499999999999994E-2</v>
      </c>
      <c r="R134" s="222">
        <f t="shared" si="32"/>
        <v>26804.401525343572</v>
      </c>
      <c r="S134" s="36">
        <f t="shared" si="33"/>
        <v>2697836.0872761868</v>
      </c>
      <c r="T134" s="36">
        <f t="shared" si="29"/>
        <v>1183587.9127238132</v>
      </c>
      <c r="U134" s="36">
        <f t="shared" si="34"/>
        <v>2063471.8715882893</v>
      </c>
      <c r="V134" s="36">
        <f t="shared" si="35"/>
        <v>920386.43228485808</v>
      </c>
      <c r="W134" s="37">
        <f t="shared" si="36"/>
        <v>1143085.4393034312</v>
      </c>
      <c r="X134" s="36">
        <f t="shared" si="37"/>
        <v>1012625.2142192625</v>
      </c>
      <c r="Y134" s="276">
        <f t="shared" si="38"/>
        <v>1143085.4393034312</v>
      </c>
      <c r="Z134" s="36">
        <f t="shared" si="39"/>
        <v>2126956.1872856296</v>
      </c>
      <c r="AA134" s="36">
        <f t="shared" si="40"/>
        <v>943368.2745618429</v>
      </c>
      <c r="AB134" s="38">
        <f t="shared" si="30"/>
        <v>-2.6542693376541138E-8</v>
      </c>
      <c r="AC134" s="17"/>
      <c r="AD134" s="17">
        <f t="shared" si="41"/>
        <v>180</v>
      </c>
      <c r="AE134" s="143"/>
      <c r="AH134" s="103"/>
      <c r="AI134" s="533"/>
    </row>
    <row r="135" spans="1:35">
      <c r="A135" s="533"/>
      <c r="C135" s="68" t="s">
        <v>1056</v>
      </c>
      <c r="D135" s="19" t="str">
        <f>+'Outstanding loans'!A104</f>
        <v>143026892</v>
      </c>
      <c r="E135" s="20">
        <f>+'Outstanding loans'!B104</f>
        <v>99</v>
      </c>
      <c r="F135" s="19" t="str">
        <f>+'Outstanding loans'!C104</f>
        <v>LUQUET-REDDY M/REDDY T</v>
      </c>
      <c r="G135" s="547" t="str">
        <f t="shared" si="26"/>
        <v>A1</v>
      </c>
      <c r="H135" s="21">
        <f>+'Outstanding loans'!F104</f>
        <v>39049</v>
      </c>
      <c r="I135" s="21">
        <f>+'Outstanding loans'!G104</f>
        <v>50002</v>
      </c>
      <c r="J135" s="34">
        <f t="shared" si="27"/>
        <v>360</v>
      </c>
      <c r="K135" s="34">
        <f t="shared" si="23"/>
        <v>168</v>
      </c>
      <c r="L135" s="34">
        <f t="shared" si="24"/>
        <v>180</v>
      </c>
      <c r="M135" s="34">
        <f t="shared" si="25"/>
        <v>168</v>
      </c>
      <c r="N135" s="52">
        <f t="shared" si="31"/>
        <v>168</v>
      </c>
      <c r="O135" s="324">
        <f>+'Outstanding loans'!H104</f>
        <v>643020</v>
      </c>
      <c r="P135" s="26">
        <f>+'Outstanding loans'!E104</f>
        <v>0.03</v>
      </c>
      <c r="Q135" s="536">
        <f t="shared" si="28"/>
        <v>8.6499999999999994E-2</v>
      </c>
      <c r="R135" s="222">
        <f t="shared" si="32"/>
        <v>4440.5780633155318</v>
      </c>
      <c r="S135" s="36">
        <f t="shared" si="33"/>
        <v>446939.72130855423</v>
      </c>
      <c r="T135" s="36">
        <f t="shared" si="29"/>
        <v>196080.27869144577</v>
      </c>
      <c r="U135" s="36">
        <f t="shared" si="34"/>
        <v>349949.38284258015</v>
      </c>
      <c r="V135" s="36">
        <f t="shared" si="35"/>
        <v>155428.14703268022</v>
      </c>
      <c r="W135" s="37">
        <f t="shared" si="36"/>
        <v>194521.23580989992</v>
      </c>
      <c r="X135" s="36">
        <f t="shared" si="37"/>
        <v>183008.26011201603</v>
      </c>
      <c r="Y135" s="276">
        <f t="shared" si="38"/>
        <v>194521.23580989992</v>
      </c>
      <c r="Z135" s="36">
        <f t="shared" si="39"/>
        <v>352364.33008823718</v>
      </c>
      <c r="AA135" s="36">
        <f t="shared" si="40"/>
        <v>156284.05139679578</v>
      </c>
      <c r="AB135" s="38">
        <f t="shared" si="30"/>
        <v>-4.3655745685100555E-9</v>
      </c>
      <c r="AC135" s="17"/>
      <c r="AD135" s="17">
        <f t="shared" si="41"/>
        <v>180</v>
      </c>
      <c r="AE135" s="143"/>
      <c r="AH135" s="103"/>
      <c r="AI135" s="533"/>
    </row>
    <row r="136" spans="1:35">
      <c r="A136" s="533"/>
      <c r="C136" s="68" t="s">
        <v>1056</v>
      </c>
      <c r="D136" s="19" t="str">
        <f>+'Outstanding loans'!A105</f>
        <v>143026981</v>
      </c>
      <c r="E136" s="20">
        <f>+'Outstanding loans'!B105</f>
        <v>99</v>
      </c>
      <c r="F136" s="19" t="str">
        <f>+'Outstanding loans'!C105</f>
        <v>REQUIN M S V</v>
      </c>
      <c r="G136" s="547" t="str">
        <f t="shared" si="26"/>
        <v>A1</v>
      </c>
      <c r="H136" s="21">
        <f>+'Outstanding loans'!F105</f>
        <v>38988</v>
      </c>
      <c r="I136" s="21">
        <f>+'Outstanding loans'!G105</f>
        <v>49941</v>
      </c>
      <c r="J136" s="34">
        <f t="shared" si="27"/>
        <v>360</v>
      </c>
      <c r="K136" s="34">
        <f t="shared" si="23"/>
        <v>170</v>
      </c>
      <c r="L136" s="34">
        <f t="shared" si="24"/>
        <v>180</v>
      </c>
      <c r="M136" s="34">
        <f t="shared" si="25"/>
        <v>170</v>
      </c>
      <c r="N136" s="52">
        <f t="shared" si="31"/>
        <v>170</v>
      </c>
      <c r="O136" s="324">
        <f>+'Outstanding loans'!H105</f>
        <v>698286</v>
      </c>
      <c r="P136" s="26">
        <f>+'Outstanding loans'!E105</f>
        <v>0.03</v>
      </c>
      <c r="Q136" s="536">
        <f t="shared" si="28"/>
        <v>8.6499999999999994E-2</v>
      </c>
      <c r="R136" s="222">
        <f t="shared" si="32"/>
        <v>4822.2349126315657</v>
      </c>
      <c r="S136" s="36">
        <f t="shared" si="33"/>
        <v>485353.09980041848</v>
      </c>
      <c r="T136" s="36">
        <f t="shared" si="29"/>
        <v>212932.90019958152</v>
      </c>
      <c r="U136" s="36">
        <f t="shared" si="34"/>
        <v>380791.22747015744</v>
      </c>
      <c r="V136" s="36">
        <f t="shared" si="35"/>
        <v>169059.80404756439</v>
      </c>
      <c r="W136" s="37">
        <f t="shared" si="36"/>
        <v>211731.42342259304</v>
      </c>
      <c r="X136" s="36">
        <f t="shared" si="37"/>
        <v>201103.29463293811</v>
      </c>
      <c r="Y136" s="276">
        <f t="shared" si="38"/>
        <v>211731.42342259304</v>
      </c>
      <c r="Z136" s="36">
        <f t="shared" si="39"/>
        <v>382649.18447325856</v>
      </c>
      <c r="AA136" s="36">
        <f t="shared" si="40"/>
        <v>169716.28427368181</v>
      </c>
      <c r="AB136" s="38">
        <f t="shared" si="30"/>
        <v>-4.7730281949043274E-9</v>
      </c>
      <c r="AC136" s="17"/>
      <c r="AD136" s="17">
        <f t="shared" si="41"/>
        <v>180</v>
      </c>
      <c r="AE136" s="143"/>
      <c r="AH136" s="103"/>
      <c r="AI136" s="533"/>
    </row>
    <row r="137" spans="1:35">
      <c r="A137" s="533"/>
      <c r="C137" s="68" t="s">
        <v>1056</v>
      </c>
      <c r="D137" s="19" t="str">
        <f>+'Outstanding loans'!A106</f>
        <v>143027643</v>
      </c>
      <c r="E137" s="20">
        <f>+'Outstanding loans'!B106</f>
        <v>99</v>
      </c>
      <c r="F137" s="19" t="str">
        <f>+'Outstanding loans'!C106</f>
        <v>DUSORUTH MRS P/MR D(SL844</v>
      </c>
      <c r="G137" s="547" t="str">
        <f t="shared" si="26"/>
        <v>A1</v>
      </c>
      <c r="H137" s="21">
        <f>+'Outstanding loans'!F106</f>
        <v>39562</v>
      </c>
      <c r="I137" s="21">
        <f>+'Outstanding loans'!G106</f>
        <v>48692</v>
      </c>
      <c r="J137" s="34">
        <f t="shared" si="27"/>
        <v>300</v>
      </c>
      <c r="K137" s="34">
        <f t="shared" si="23"/>
        <v>151</v>
      </c>
      <c r="L137" s="34">
        <f t="shared" si="24"/>
        <v>180</v>
      </c>
      <c r="M137" s="34">
        <f t="shared" si="25"/>
        <v>151</v>
      </c>
      <c r="N137" s="52">
        <f t="shared" si="31"/>
        <v>151</v>
      </c>
      <c r="O137" s="324">
        <f>+'Outstanding loans'!H106</f>
        <v>1020009</v>
      </c>
      <c r="P137" s="26">
        <f>+'Outstanding loans'!E106</f>
        <v>0.03</v>
      </c>
      <c r="Q137" s="536">
        <f t="shared" si="28"/>
        <v>8.6499999999999994E-2</v>
      </c>
      <c r="R137" s="222">
        <f t="shared" si="32"/>
        <v>7043.9948831831234</v>
      </c>
      <c r="S137" s="36">
        <f t="shared" si="33"/>
        <v>708971.00897673017</v>
      </c>
      <c r="T137" s="36">
        <f t="shared" si="29"/>
        <v>311037.99102326983</v>
      </c>
      <c r="U137" s="36">
        <f t="shared" si="34"/>
        <v>538415.40510566963</v>
      </c>
      <c r="V137" s="36">
        <f t="shared" si="35"/>
        <v>240443.73331485072</v>
      </c>
      <c r="W137" s="37">
        <f t="shared" si="36"/>
        <v>297971.67179081892</v>
      </c>
      <c r="X137" s="36">
        <f t="shared" si="37"/>
        <v>260926.31469174303</v>
      </c>
      <c r="Y137" s="276">
        <f t="shared" si="38"/>
        <v>297971.67179081892</v>
      </c>
      <c r="Z137" s="36">
        <f t="shared" si="39"/>
        <v>558948.06999622507</v>
      </c>
      <c r="AA137" s="36">
        <f t="shared" si="40"/>
        <v>247910.07897296222</v>
      </c>
      <c r="AB137" s="38">
        <f t="shared" si="30"/>
        <v>-6.9849193096160889E-9</v>
      </c>
      <c r="AC137" s="17"/>
      <c r="AD137" s="17">
        <f t="shared" si="41"/>
        <v>180</v>
      </c>
      <c r="AE137" s="143"/>
      <c r="AH137" s="103"/>
      <c r="AI137" s="533"/>
    </row>
    <row r="138" spans="1:35">
      <c r="A138" s="533"/>
      <c r="C138" s="68" t="s">
        <v>1056</v>
      </c>
      <c r="D138" s="19" t="str">
        <f>+'Outstanding loans'!A107</f>
        <v>143027783</v>
      </c>
      <c r="E138" s="20">
        <f>+'Outstanding loans'!B107</f>
        <v>99</v>
      </c>
      <c r="F138" s="19" t="str">
        <f>+'Outstanding loans'!C107</f>
        <v>RAMRUCHA MR J</v>
      </c>
      <c r="G138" s="547" t="str">
        <f t="shared" si="26"/>
        <v>A1</v>
      </c>
      <c r="H138" s="21">
        <f>+'Outstanding loans'!F107</f>
        <v>39645</v>
      </c>
      <c r="I138" s="21">
        <f>+'Outstanding loans'!G107</f>
        <v>49148</v>
      </c>
      <c r="J138" s="34">
        <f t="shared" si="27"/>
        <v>312</v>
      </c>
      <c r="K138" s="34">
        <f t="shared" si="23"/>
        <v>149</v>
      </c>
      <c r="L138" s="34">
        <f t="shared" si="24"/>
        <v>180</v>
      </c>
      <c r="M138" s="34">
        <f t="shared" si="25"/>
        <v>149</v>
      </c>
      <c r="N138" s="52">
        <f t="shared" si="31"/>
        <v>149</v>
      </c>
      <c r="O138" s="324">
        <f>+'Outstanding loans'!H107</f>
        <v>4500183</v>
      </c>
      <c r="P138" s="26">
        <f>+'Outstanding loans'!E107</f>
        <v>0.03</v>
      </c>
      <c r="Q138" s="536">
        <f t="shared" si="28"/>
        <v>8.6499999999999994E-2</v>
      </c>
      <c r="R138" s="222">
        <f t="shared" si="32"/>
        <v>31077.437576911259</v>
      </c>
      <c r="S138" s="36">
        <f t="shared" si="33"/>
        <v>3127912.8734059492</v>
      </c>
      <c r="T138" s="36">
        <f t="shared" si="29"/>
        <v>1372270.1265940508</v>
      </c>
      <c r="U138" s="36">
        <f t="shared" si="34"/>
        <v>2363210.2540854854</v>
      </c>
      <c r="V138" s="36">
        <f t="shared" si="35"/>
        <v>1056257.3506387006</v>
      </c>
      <c r="W138" s="37">
        <f t="shared" si="36"/>
        <v>1306952.9034467847</v>
      </c>
      <c r="X138" s="36">
        <f t="shared" si="37"/>
        <v>1135934.7159028533</v>
      </c>
      <c r="Y138" s="276">
        <f t="shared" si="38"/>
        <v>1306952.9034467847</v>
      </c>
      <c r="Z138" s="36">
        <f t="shared" si="39"/>
        <v>2466025.8904380477</v>
      </c>
      <c r="AA138" s="36">
        <f t="shared" si="40"/>
        <v>1093755.7638440263</v>
      </c>
      <c r="AB138" s="38">
        <f t="shared" si="30"/>
        <v>-2.9336661100387573E-8</v>
      </c>
      <c r="AC138" s="17"/>
      <c r="AD138" s="17">
        <f t="shared" si="41"/>
        <v>180</v>
      </c>
      <c r="AE138" s="143"/>
      <c r="AH138" s="103"/>
      <c r="AI138" s="533"/>
    </row>
    <row r="139" spans="1:35">
      <c r="A139" s="533"/>
      <c r="C139" s="68" t="s">
        <v>1056</v>
      </c>
      <c r="D139" s="19" t="str">
        <f>+'Outstanding loans'!A108</f>
        <v>143028305</v>
      </c>
      <c r="E139" s="20">
        <f>+'Outstanding loans'!B108</f>
        <v>99</v>
      </c>
      <c r="F139" s="19" t="str">
        <f>+'Outstanding loans'!C108</f>
        <v>KISTNASAMY S</v>
      </c>
      <c r="G139" s="547" t="str">
        <f t="shared" si="26"/>
        <v>A1</v>
      </c>
      <c r="H139" s="21">
        <f>+'Outstanding loans'!F108</f>
        <v>38637</v>
      </c>
      <c r="I139" s="21">
        <f>+'Outstanding loans'!G108</f>
        <v>48144</v>
      </c>
      <c r="J139" s="34">
        <f t="shared" si="27"/>
        <v>313</v>
      </c>
      <c r="K139" s="34">
        <f t="shared" si="23"/>
        <v>182</v>
      </c>
      <c r="L139" s="34">
        <f t="shared" si="24"/>
        <v>180</v>
      </c>
      <c r="M139" s="34">
        <f t="shared" si="25"/>
        <v>180</v>
      </c>
      <c r="N139" s="52">
        <f t="shared" si="31"/>
        <v>180</v>
      </c>
      <c r="O139" s="324">
        <f>+'Outstanding loans'!H108</f>
        <v>1550000</v>
      </c>
      <c r="P139" s="26">
        <f>+'Outstanding loans'!E108</f>
        <v>0.03</v>
      </c>
      <c r="Q139" s="536">
        <f t="shared" si="28"/>
        <v>8.6499999999999994E-2</v>
      </c>
      <c r="R139" s="222">
        <f t="shared" si="32"/>
        <v>10704.015424308847</v>
      </c>
      <c r="S139" s="36">
        <f t="shared" si="33"/>
        <v>1077348.3997826804</v>
      </c>
      <c r="T139" s="36">
        <f t="shared" si="29"/>
        <v>472651.60021731956</v>
      </c>
      <c r="U139" s="36">
        <f t="shared" si="34"/>
        <v>849374.37659290154</v>
      </c>
      <c r="V139" s="36">
        <f t="shared" si="35"/>
        <v>376722.77637559245</v>
      </c>
      <c r="W139" s="37">
        <f t="shared" si="36"/>
        <v>472651.60021730908</v>
      </c>
      <c r="X139" s="36">
        <f t="shared" si="37"/>
        <v>472651.60021731956</v>
      </c>
      <c r="Y139" s="276">
        <f t="shared" si="38"/>
        <v>472651.60021730908</v>
      </c>
      <c r="Z139" s="36">
        <f t="shared" si="39"/>
        <v>849374.37659290154</v>
      </c>
      <c r="AA139" s="36">
        <f t="shared" si="40"/>
        <v>376722.77637559245</v>
      </c>
      <c r="AB139" s="38">
        <f t="shared" si="30"/>
        <v>-1.0477378964424133E-8</v>
      </c>
      <c r="AC139" s="17"/>
      <c r="AD139" s="17">
        <f t="shared" si="41"/>
        <v>180</v>
      </c>
      <c r="AE139" s="143"/>
      <c r="AH139" s="103"/>
      <c r="AI139" s="533"/>
    </row>
    <row r="140" spans="1:35">
      <c r="A140" s="533"/>
      <c r="C140" s="68" t="s">
        <v>1056</v>
      </c>
      <c r="D140" s="19" t="str">
        <f>+'Outstanding loans'!A109</f>
        <v>143028321</v>
      </c>
      <c r="E140" s="20">
        <f>+'Outstanding loans'!B109</f>
        <v>99</v>
      </c>
      <c r="F140" s="19" t="str">
        <f>+'Outstanding loans'!C109</f>
        <v>SOOKAHET C</v>
      </c>
      <c r="G140" s="547" t="str">
        <f t="shared" si="26"/>
        <v>A1</v>
      </c>
      <c r="H140" s="21">
        <f>+'Outstanding loans'!F109</f>
        <v>38692</v>
      </c>
      <c r="I140" s="21">
        <f>+'Outstanding loans'!G109</f>
        <v>45984</v>
      </c>
      <c r="J140" s="34">
        <f t="shared" si="27"/>
        <v>240</v>
      </c>
      <c r="K140" s="34">
        <f t="shared" si="23"/>
        <v>180</v>
      </c>
      <c r="L140" s="34">
        <f t="shared" si="24"/>
        <v>180</v>
      </c>
      <c r="M140" s="34">
        <f t="shared" si="25"/>
        <v>180</v>
      </c>
      <c r="N140" s="52">
        <f t="shared" si="31"/>
        <v>180</v>
      </c>
      <c r="O140" s="324">
        <f>+'Outstanding loans'!H109</f>
        <v>199535</v>
      </c>
      <c r="P140" s="26">
        <f>+'Outstanding loans'!E109</f>
        <v>0.03</v>
      </c>
      <c r="Q140" s="536">
        <f t="shared" si="28"/>
        <v>8.6499999999999994E-2</v>
      </c>
      <c r="R140" s="222">
        <f t="shared" si="32"/>
        <v>1377.9520759286875</v>
      </c>
      <c r="S140" s="36">
        <f t="shared" si="33"/>
        <v>138689.49222621747</v>
      </c>
      <c r="T140" s="36">
        <f t="shared" si="29"/>
        <v>60845.507773782534</v>
      </c>
      <c r="U140" s="36">
        <f t="shared" si="34"/>
        <v>109341.88144094488</v>
      </c>
      <c r="V140" s="36">
        <f t="shared" si="35"/>
        <v>48496.373667163774</v>
      </c>
      <c r="W140" s="37">
        <f t="shared" si="36"/>
        <v>60845.507773781108</v>
      </c>
      <c r="X140" s="36">
        <f t="shared" si="37"/>
        <v>60845.507773782534</v>
      </c>
      <c r="Y140" s="276">
        <f t="shared" si="38"/>
        <v>60845.507773781108</v>
      </c>
      <c r="Z140" s="36">
        <f t="shared" si="39"/>
        <v>109341.88144094488</v>
      </c>
      <c r="AA140" s="36">
        <f t="shared" si="40"/>
        <v>48496.373667163774</v>
      </c>
      <c r="AB140" s="38">
        <f t="shared" si="30"/>
        <v>-1.4260876923799515E-9</v>
      </c>
      <c r="AC140" s="17"/>
      <c r="AD140" s="17">
        <f t="shared" si="41"/>
        <v>180</v>
      </c>
      <c r="AE140" s="143"/>
      <c r="AH140" s="103"/>
      <c r="AI140" s="533"/>
    </row>
    <row r="141" spans="1:35">
      <c r="A141" s="533"/>
      <c r="C141" s="68" t="s">
        <v>1056</v>
      </c>
      <c r="D141" s="19" t="str">
        <f>+'Outstanding loans'!A110</f>
        <v>143028445</v>
      </c>
      <c r="E141" s="20">
        <f>+'Outstanding loans'!B110</f>
        <v>99</v>
      </c>
      <c r="F141" s="19" t="str">
        <f>+'Outstanding loans'!C110</f>
        <v>KWONG WAYE S E/G W F</v>
      </c>
      <c r="G141" s="547" t="str">
        <f t="shared" si="26"/>
        <v>A1</v>
      </c>
      <c r="H141" s="21">
        <f>+'Outstanding loans'!F110</f>
        <v>38972</v>
      </c>
      <c r="I141" s="21">
        <f>+'Outstanding loans'!G110</f>
        <v>44431</v>
      </c>
      <c r="J141" s="34">
        <f t="shared" si="27"/>
        <v>179</v>
      </c>
      <c r="K141" s="34">
        <f t="shared" si="23"/>
        <v>171</v>
      </c>
      <c r="L141" s="34">
        <f t="shared" si="24"/>
        <v>179</v>
      </c>
      <c r="M141" s="34">
        <f t="shared" si="25"/>
        <v>171</v>
      </c>
      <c r="N141" s="52">
        <f t="shared" si="31"/>
        <v>171</v>
      </c>
      <c r="O141" s="324">
        <f>+'Outstanding loans'!H110</f>
        <v>995621</v>
      </c>
      <c r="P141" s="26">
        <f>+'Outstanding loans'!E110</f>
        <v>0.03</v>
      </c>
      <c r="Q141" s="536">
        <f t="shared" si="28"/>
        <v>8.6499999999999994E-2</v>
      </c>
      <c r="R141" s="222">
        <f t="shared" si="32"/>
        <v>6906.0024114541502</v>
      </c>
      <c r="S141" s="36">
        <f t="shared" si="33"/>
        <v>693186.58713550947</v>
      </c>
      <c r="T141" s="36">
        <f t="shared" si="29"/>
        <v>302434.41286449053</v>
      </c>
      <c r="U141" s="36">
        <f t="shared" si="34"/>
        <v>541237.95821040531</v>
      </c>
      <c r="V141" s="36">
        <f t="shared" si="35"/>
        <v>239937.03553849866</v>
      </c>
      <c r="W141" s="37">
        <f t="shared" si="36"/>
        <v>301300.92267190665</v>
      </c>
      <c r="X141" s="36">
        <f t="shared" si="37"/>
        <v>288917.79106049094</v>
      </c>
      <c r="Y141" s="276">
        <f t="shared" si="38"/>
        <v>301300.92267190665</v>
      </c>
      <c r="Z141" s="36">
        <f t="shared" si="39"/>
        <v>542987.84451477672</v>
      </c>
      <c r="AA141" s="36">
        <f t="shared" si="40"/>
        <v>240553.43165029283</v>
      </c>
      <c r="AB141" s="38">
        <f t="shared" si="30"/>
        <v>-6.6356733441352844E-9</v>
      </c>
      <c r="AC141" s="17"/>
      <c r="AD141" s="17">
        <f t="shared" si="41"/>
        <v>179</v>
      </c>
      <c r="AE141" s="143"/>
      <c r="AH141" s="103"/>
      <c r="AI141" s="533"/>
    </row>
    <row r="142" spans="1:35">
      <c r="A142" s="533"/>
      <c r="C142" s="68" t="s">
        <v>1056</v>
      </c>
      <c r="D142" s="19" t="str">
        <f>+'Outstanding loans'!A111</f>
        <v>143028577</v>
      </c>
      <c r="E142" s="20">
        <f>+'Outstanding loans'!B111</f>
        <v>99</v>
      </c>
      <c r="F142" s="19" t="str">
        <f>+'Outstanding loans'!C111</f>
        <v>TIRVENGADUM MRS J S D</v>
      </c>
      <c r="G142" s="547" t="str">
        <f t="shared" si="26"/>
        <v>A1</v>
      </c>
      <c r="H142" s="21">
        <f>+'Outstanding loans'!F111</f>
        <v>38960</v>
      </c>
      <c r="I142" s="21">
        <f>+'Outstanding loans'!G111</f>
        <v>46997</v>
      </c>
      <c r="J142" s="34">
        <f t="shared" si="27"/>
        <v>264</v>
      </c>
      <c r="K142" s="34">
        <f t="shared" si="23"/>
        <v>171</v>
      </c>
      <c r="L142" s="34">
        <f t="shared" si="24"/>
        <v>180</v>
      </c>
      <c r="M142" s="34">
        <f t="shared" si="25"/>
        <v>171</v>
      </c>
      <c r="N142" s="52">
        <f t="shared" si="31"/>
        <v>171</v>
      </c>
      <c r="O142" s="324">
        <f>+'Outstanding loans'!H111</f>
        <v>2411472</v>
      </c>
      <c r="P142" s="26">
        <f>+'Outstanding loans'!E111</f>
        <v>0.03</v>
      </c>
      <c r="Q142" s="536">
        <f t="shared" si="28"/>
        <v>8.6499999999999994E-2</v>
      </c>
      <c r="R142" s="222">
        <f t="shared" si="32"/>
        <v>16653.182892444453</v>
      </c>
      <c r="S142" s="36">
        <f t="shared" si="33"/>
        <v>1676126.1292391866</v>
      </c>
      <c r="T142" s="36">
        <f t="shared" si="29"/>
        <v>735345.87076081336</v>
      </c>
      <c r="U142" s="36">
        <f t="shared" si="34"/>
        <v>1316184.6591950704</v>
      </c>
      <c r="V142" s="36">
        <f t="shared" si="35"/>
        <v>584244.48318985291</v>
      </c>
      <c r="W142" s="37">
        <f t="shared" si="36"/>
        <v>731940.17600521748</v>
      </c>
      <c r="X142" s="36">
        <f t="shared" si="37"/>
        <v>698578.57722277264</v>
      </c>
      <c r="Y142" s="276">
        <f t="shared" si="38"/>
        <v>731940.17600521748</v>
      </c>
      <c r="Z142" s="36">
        <f t="shared" si="39"/>
        <v>1321446.7914007979</v>
      </c>
      <c r="AA142" s="36">
        <f t="shared" si="40"/>
        <v>586100.92064000154</v>
      </c>
      <c r="AB142" s="38">
        <f t="shared" si="30"/>
        <v>-1.6996636986732483E-8</v>
      </c>
      <c r="AC142" s="17"/>
      <c r="AD142" s="17">
        <f t="shared" si="41"/>
        <v>180</v>
      </c>
      <c r="AE142" s="143"/>
      <c r="AH142" s="103"/>
      <c r="AI142" s="533"/>
    </row>
    <row r="143" spans="1:35">
      <c r="A143" s="533"/>
      <c r="C143" s="68" t="s">
        <v>1056</v>
      </c>
      <c r="D143" s="19" t="str">
        <f>+'Outstanding loans'!A112</f>
        <v>143028763</v>
      </c>
      <c r="E143" s="20">
        <f>+'Outstanding loans'!B112</f>
        <v>99</v>
      </c>
      <c r="F143" s="19" t="str">
        <f>+'Outstanding loans'!C112</f>
        <v>RAMA MR N/MRS D</v>
      </c>
      <c r="G143" s="547" t="str">
        <f t="shared" si="26"/>
        <v>A1</v>
      </c>
      <c r="H143" s="21">
        <f>+'Outstanding loans'!F112</f>
        <v>39531</v>
      </c>
      <c r="I143" s="21">
        <f>+'Outstanding loans'!G112</f>
        <v>50487</v>
      </c>
      <c r="J143" s="34">
        <f t="shared" si="27"/>
        <v>360</v>
      </c>
      <c r="K143" s="34">
        <f t="shared" si="23"/>
        <v>152</v>
      </c>
      <c r="L143" s="34">
        <f t="shared" si="24"/>
        <v>180</v>
      </c>
      <c r="M143" s="34">
        <f t="shared" si="25"/>
        <v>152</v>
      </c>
      <c r="N143" s="52">
        <f t="shared" si="31"/>
        <v>152</v>
      </c>
      <c r="O143" s="324">
        <f>+'Outstanding loans'!H112</f>
        <v>1503781</v>
      </c>
      <c r="P143" s="26">
        <f>+'Outstanding loans'!E112</f>
        <v>0.03</v>
      </c>
      <c r="Q143" s="536">
        <f t="shared" si="28"/>
        <v>8.6499999999999994E-2</v>
      </c>
      <c r="R143" s="222">
        <f t="shared" si="32"/>
        <v>10384.835495988762</v>
      </c>
      <c r="S143" s="36">
        <f t="shared" si="33"/>
        <v>1045223.2606281282</v>
      </c>
      <c r="T143" s="36">
        <f t="shared" si="29"/>
        <v>458557.73937187181</v>
      </c>
      <c r="U143" s="36">
        <f t="shared" si="34"/>
        <v>795728.8488421184</v>
      </c>
      <c r="V143" s="36">
        <f t="shared" si="35"/>
        <v>355207.27142321575</v>
      </c>
      <c r="W143" s="37">
        <f t="shared" si="36"/>
        <v>440521.57741890266</v>
      </c>
      <c r="X143" s="36">
        <f t="shared" si="37"/>
        <v>387226.53546958067</v>
      </c>
      <c r="Y143" s="276">
        <f t="shared" si="38"/>
        <v>440521.57741890266</v>
      </c>
      <c r="Z143" s="36">
        <f t="shared" si="39"/>
        <v>824047.12864983862</v>
      </c>
      <c r="AA143" s="36">
        <f t="shared" si="40"/>
        <v>365489.3892779774</v>
      </c>
      <c r="AB143" s="38">
        <f t="shared" si="30"/>
        <v>-1.0593794286251068E-8</v>
      </c>
      <c r="AC143" s="17"/>
      <c r="AD143" s="17">
        <f t="shared" si="41"/>
        <v>180</v>
      </c>
      <c r="AE143" s="143"/>
      <c r="AH143" s="103"/>
      <c r="AI143" s="533"/>
    </row>
    <row r="144" spans="1:35">
      <c r="A144" s="533"/>
      <c r="C144" s="68" t="s">
        <v>1056</v>
      </c>
      <c r="D144" s="19" t="str">
        <f>+'Outstanding loans'!A113</f>
        <v>143028879</v>
      </c>
      <c r="E144" s="20">
        <f>+'Outstanding loans'!B113</f>
        <v>99</v>
      </c>
      <c r="F144" s="19" t="str">
        <f>+'Outstanding loans'!C113</f>
        <v>BHURTAH N/A</v>
      </c>
      <c r="G144" s="547" t="str">
        <f t="shared" si="26"/>
        <v>A1</v>
      </c>
      <c r="H144" s="21">
        <f>+'Outstanding loans'!F113</f>
        <v>39218</v>
      </c>
      <c r="I144" s="21">
        <f>+'Outstanding loans'!G113</f>
        <v>49452</v>
      </c>
      <c r="J144" s="34">
        <f t="shared" si="27"/>
        <v>336</v>
      </c>
      <c r="K144" s="34">
        <f t="shared" si="23"/>
        <v>163</v>
      </c>
      <c r="L144" s="34">
        <f t="shared" si="24"/>
        <v>180</v>
      </c>
      <c r="M144" s="34">
        <f t="shared" si="25"/>
        <v>163</v>
      </c>
      <c r="N144" s="52">
        <f t="shared" si="31"/>
        <v>163</v>
      </c>
      <c r="O144" s="324">
        <f>+'Outstanding loans'!H113</f>
        <v>150136</v>
      </c>
      <c r="P144" s="26">
        <f>+'Outstanding loans'!E113</f>
        <v>0.03</v>
      </c>
      <c r="Q144" s="536">
        <f t="shared" si="28"/>
        <v>8.6499999999999994E-2</v>
      </c>
      <c r="R144" s="222">
        <f t="shared" si="32"/>
        <v>1036.8116514477631</v>
      </c>
      <c r="S144" s="36">
        <f t="shared" si="33"/>
        <v>104354.05119340158</v>
      </c>
      <c r="T144" s="36">
        <f t="shared" si="29"/>
        <v>45781.948806598419</v>
      </c>
      <c r="U144" s="36">
        <f t="shared" si="34"/>
        <v>81178.949182489596</v>
      </c>
      <c r="V144" s="36">
        <f t="shared" si="35"/>
        <v>36099.718321251305</v>
      </c>
      <c r="W144" s="37">
        <f t="shared" si="36"/>
        <v>45079.230861238291</v>
      </c>
      <c r="X144" s="36">
        <f t="shared" si="37"/>
        <v>41458.098085975238</v>
      </c>
      <c r="Y144" s="276">
        <f t="shared" si="38"/>
        <v>45079.230861238291</v>
      </c>
      <c r="Z144" s="36">
        <f t="shared" si="39"/>
        <v>82272.046067194722</v>
      </c>
      <c r="AA144" s="36">
        <f t="shared" si="40"/>
        <v>36490.097260597366</v>
      </c>
      <c r="AB144" s="38">
        <f t="shared" si="30"/>
        <v>-1.0622898116707802E-9</v>
      </c>
      <c r="AC144" s="17"/>
      <c r="AD144" s="17">
        <f t="shared" si="41"/>
        <v>180</v>
      </c>
      <c r="AE144" s="143"/>
      <c r="AH144" s="103"/>
      <c r="AI144" s="533"/>
    </row>
    <row r="145" spans="1:35">
      <c r="A145" s="533"/>
      <c r="C145" s="68" t="s">
        <v>1056</v>
      </c>
      <c r="D145" s="19" t="str">
        <f>+'Outstanding loans'!A114</f>
        <v>143029328</v>
      </c>
      <c r="E145" s="20">
        <f>+'Outstanding loans'!B114</f>
        <v>99</v>
      </c>
      <c r="F145" s="19" t="str">
        <f>+'Outstanding loans'!C114</f>
        <v>SOOKAHET A&amp;C (HOUSE LOAN)</v>
      </c>
      <c r="G145" s="547" t="str">
        <f t="shared" si="26"/>
        <v>A1</v>
      </c>
      <c r="H145" s="21">
        <f>+'Outstanding loans'!F114</f>
        <v>37305</v>
      </c>
      <c r="I145" s="21">
        <f>+'Outstanding loans'!G114</f>
        <v>46021</v>
      </c>
      <c r="J145" s="34">
        <f t="shared" si="27"/>
        <v>287</v>
      </c>
      <c r="K145" s="34">
        <f t="shared" si="23"/>
        <v>226</v>
      </c>
      <c r="L145" s="34">
        <f t="shared" si="24"/>
        <v>180</v>
      </c>
      <c r="M145" s="34">
        <f t="shared" si="25"/>
        <v>180</v>
      </c>
      <c r="N145" s="52">
        <f t="shared" si="31"/>
        <v>180</v>
      </c>
      <c r="O145" s="324">
        <f>+'Outstanding loans'!H114</f>
        <v>614562</v>
      </c>
      <c r="P145" s="26">
        <f>+'Outstanding loans'!E114</f>
        <v>0.03</v>
      </c>
      <c r="Q145" s="536">
        <f t="shared" si="28"/>
        <v>8.6499999999999994E-2</v>
      </c>
      <c r="R145" s="222">
        <f t="shared" si="32"/>
        <v>4244.0523401252212</v>
      </c>
      <c r="S145" s="36">
        <f t="shared" si="33"/>
        <v>427159.60468854423</v>
      </c>
      <c r="T145" s="36">
        <f t="shared" si="29"/>
        <v>187402.39531145577</v>
      </c>
      <c r="U145" s="36">
        <f t="shared" si="34"/>
        <v>336769.81653399154</v>
      </c>
      <c r="V145" s="36">
        <f t="shared" si="35"/>
        <v>149367.42122253997</v>
      </c>
      <c r="W145" s="37">
        <f t="shared" si="36"/>
        <v>187402.39531145158</v>
      </c>
      <c r="X145" s="36">
        <f t="shared" si="37"/>
        <v>187402.3953114558</v>
      </c>
      <c r="Y145" s="276">
        <f t="shared" si="38"/>
        <v>187402.39531145158</v>
      </c>
      <c r="Z145" s="36">
        <f t="shared" si="39"/>
        <v>336769.81653399154</v>
      </c>
      <c r="AA145" s="36">
        <f t="shared" si="40"/>
        <v>149367.42122253997</v>
      </c>
      <c r="AB145" s="38">
        <f t="shared" si="30"/>
        <v>-4.1909515857696533E-9</v>
      </c>
      <c r="AC145" s="17"/>
      <c r="AD145" s="17">
        <f t="shared" si="41"/>
        <v>180</v>
      </c>
      <c r="AE145" s="143"/>
      <c r="AH145" s="103"/>
      <c r="AI145" s="533"/>
    </row>
    <row r="146" spans="1:35">
      <c r="A146" s="533"/>
      <c r="C146" s="68" t="s">
        <v>1056</v>
      </c>
      <c r="D146" s="19" t="str">
        <f>+'Outstanding loans'!A115</f>
        <v>143029344</v>
      </c>
      <c r="E146" s="20">
        <f>+'Outstanding loans'!B115</f>
        <v>99</v>
      </c>
      <c r="F146" s="19" t="str">
        <f>+'Outstanding loans'!C115</f>
        <v>SOOKAHET MR A &amp; MRS MC/HL</v>
      </c>
      <c r="G146" s="547" t="str">
        <f t="shared" si="26"/>
        <v>A1</v>
      </c>
      <c r="H146" s="21">
        <f>+'Outstanding loans'!F115</f>
        <v>37648</v>
      </c>
      <c r="I146" s="21">
        <f>+'Outstanding loans'!G115</f>
        <v>47141</v>
      </c>
      <c r="J146" s="34">
        <f t="shared" si="27"/>
        <v>312</v>
      </c>
      <c r="K146" s="34">
        <f t="shared" si="23"/>
        <v>214</v>
      </c>
      <c r="L146" s="34">
        <f t="shared" si="24"/>
        <v>180</v>
      </c>
      <c r="M146" s="34">
        <f t="shared" si="25"/>
        <v>180</v>
      </c>
      <c r="N146" s="52">
        <f t="shared" si="31"/>
        <v>180</v>
      </c>
      <c r="O146" s="324">
        <f>+'Outstanding loans'!H115</f>
        <v>1111647</v>
      </c>
      <c r="P146" s="26">
        <f>+'Outstanding loans'!E115</f>
        <v>0.03</v>
      </c>
      <c r="Q146" s="536">
        <f t="shared" si="28"/>
        <v>8.6499999999999994E-2</v>
      </c>
      <c r="R146" s="222">
        <f t="shared" si="32"/>
        <v>7676.8300867010676</v>
      </c>
      <c r="S146" s="36">
        <f t="shared" si="33"/>
        <v>772665.23649884958</v>
      </c>
      <c r="T146" s="36">
        <f t="shared" si="29"/>
        <v>338981.76350115042</v>
      </c>
      <c r="U146" s="36">
        <f t="shared" si="34"/>
        <v>609164.17910733493</v>
      </c>
      <c r="V146" s="36">
        <f t="shared" si="35"/>
        <v>270182.41560619231</v>
      </c>
      <c r="W146" s="37">
        <f t="shared" si="36"/>
        <v>338981.76350114262</v>
      </c>
      <c r="X146" s="36">
        <f t="shared" si="37"/>
        <v>338981.76350115042</v>
      </c>
      <c r="Y146" s="276">
        <f t="shared" si="38"/>
        <v>338981.76350114262</v>
      </c>
      <c r="Z146" s="36">
        <f t="shared" si="39"/>
        <v>609164.17910733493</v>
      </c>
      <c r="AA146" s="36">
        <f t="shared" si="40"/>
        <v>270182.41560619231</v>
      </c>
      <c r="AB146" s="38">
        <f t="shared" si="30"/>
        <v>-7.7998265624046326E-9</v>
      </c>
      <c r="AC146" s="17"/>
      <c r="AD146" s="17">
        <f t="shared" si="41"/>
        <v>180</v>
      </c>
      <c r="AE146" s="143"/>
      <c r="AH146" s="103"/>
      <c r="AI146" s="533"/>
    </row>
    <row r="147" spans="1:35">
      <c r="A147" s="533"/>
      <c r="C147" s="68" t="s">
        <v>1056</v>
      </c>
      <c r="D147" s="19" t="str">
        <f>+'Outstanding loans'!A116</f>
        <v>143029379</v>
      </c>
      <c r="E147" s="20">
        <f>+'Outstanding loans'!B116</f>
        <v>99</v>
      </c>
      <c r="F147" s="19" t="str">
        <f>+'Outstanding loans'!C116</f>
        <v>SOOMARY VK &amp; MBU (HME LN</v>
      </c>
      <c r="G147" s="547" t="str">
        <f t="shared" si="26"/>
        <v>A1</v>
      </c>
      <c r="H147" s="21">
        <f>+'Outstanding loans'!F116</f>
        <v>38209</v>
      </c>
      <c r="I147" s="21">
        <f>+'Outstanding loans'!G116</f>
        <v>45496</v>
      </c>
      <c r="J147" s="34">
        <f t="shared" si="27"/>
        <v>240</v>
      </c>
      <c r="K147" s="34">
        <f t="shared" si="23"/>
        <v>196</v>
      </c>
      <c r="L147" s="34">
        <f t="shared" si="24"/>
        <v>180</v>
      </c>
      <c r="M147" s="34">
        <f t="shared" si="25"/>
        <v>180</v>
      </c>
      <c r="N147" s="52">
        <f t="shared" si="31"/>
        <v>180</v>
      </c>
      <c r="O147" s="324">
        <f>+'Outstanding loans'!H116</f>
        <v>230050</v>
      </c>
      <c r="P147" s="26">
        <f>+'Outstanding loans'!E116</f>
        <v>0.03</v>
      </c>
      <c r="Q147" s="536">
        <f t="shared" si="28"/>
        <v>8.6499999999999994E-2</v>
      </c>
      <c r="R147" s="222">
        <f t="shared" si="32"/>
        <v>1588.683063459516</v>
      </c>
      <c r="S147" s="36">
        <f t="shared" si="33"/>
        <v>159899.35443226164</v>
      </c>
      <c r="T147" s="36">
        <f t="shared" si="29"/>
        <v>70150.645567738364</v>
      </c>
      <c r="U147" s="36">
        <f t="shared" si="34"/>
        <v>126063.59699044965</v>
      </c>
      <c r="V147" s="36">
        <f t="shared" si="35"/>
        <v>55912.951422712911</v>
      </c>
      <c r="W147" s="37">
        <f t="shared" si="36"/>
        <v>70150.645567736734</v>
      </c>
      <c r="X147" s="36">
        <f t="shared" si="37"/>
        <v>70150.645567738364</v>
      </c>
      <c r="Y147" s="276">
        <f t="shared" si="38"/>
        <v>70150.645567736734</v>
      </c>
      <c r="Z147" s="36">
        <f t="shared" si="39"/>
        <v>126063.59699044965</v>
      </c>
      <c r="AA147" s="36">
        <f t="shared" si="40"/>
        <v>55912.951422712911</v>
      </c>
      <c r="AB147" s="38">
        <f t="shared" si="30"/>
        <v>-1.6298145055770874E-9</v>
      </c>
      <c r="AC147" s="17"/>
      <c r="AD147" s="17">
        <f t="shared" si="41"/>
        <v>180</v>
      </c>
      <c r="AE147" s="143"/>
      <c r="AH147" s="103"/>
      <c r="AI147" s="533"/>
    </row>
    <row r="148" spans="1:35">
      <c r="A148" s="533"/>
      <c r="C148" s="68" t="s">
        <v>1056</v>
      </c>
      <c r="D148" s="19" t="str">
        <f>+'Outstanding loans'!A117</f>
        <v>143029514</v>
      </c>
      <c r="E148" s="20">
        <f>+'Outstanding loans'!B117</f>
        <v>99</v>
      </c>
      <c r="F148" s="19" t="str">
        <f>+'Outstanding loans'!C117</f>
        <v>DAJEE R R/ L(SL 945)</v>
      </c>
      <c r="G148" s="547" t="str">
        <f t="shared" si="26"/>
        <v>A1</v>
      </c>
      <c r="H148" s="21">
        <f>+'Outstanding loans'!F117</f>
        <v>39601</v>
      </c>
      <c r="I148" s="21">
        <f>+'Outstanding loans'!G117</f>
        <v>45444</v>
      </c>
      <c r="J148" s="34">
        <f t="shared" si="27"/>
        <v>192</v>
      </c>
      <c r="K148" s="34">
        <f t="shared" si="23"/>
        <v>150</v>
      </c>
      <c r="L148" s="34">
        <f t="shared" si="24"/>
        <v>180</v>
      </c>
      <c r="M148" s="34">
        <f t="shared" si="25"/>
        <v>150</v>
      </c>
      <c r="N148" s="52">
        <f t="shared" si="31"/>
        <v>150</v>
      </c>
      <c r="O148" s="324">
        <f>+'Outstanding loans'!H117</f>
        <v>24619502</v>
      </c>
      <c r="P148" s="26">
        <f>+'Outstanding loans'!E117</f>
        <v>0.03</v>
      </c>
      <c r="Q148" s="536">
        <f t="shared" si="28"/>
        <v>8.6499999999999994E-2</v>
      </c>
      <c r="R148" s="222">
        <f t="shared" si="32"/>
        <v>170017.76073987258</v>
      </c>
      <c r="S148" s="36">
        <f t="shared" si="33"/>
        <v>17112116.82783645</v>
      </c>
      <c r="T148" s="36">
        <f t="shared" si="29"/>
        <v>7507385.1721635498</v>
      </c>
      <c r="U148" s="36">
        <f t="shared" si="34"/>
        <v>12962535.918585042</v>
      </c>
      <c r="V148" s="36">
        <f t="shared" si="35"/>
        <v>5791212.9531736486</v>
      </c>
      <c r="W148" s="37">
        <f t="shared" si="36"/>
        <v>7171322.965411393</v>
      </c>
      <c r="X148" s="36">
        <f t="shared" si="37"/>
        <v>6256154.3101362921</v>
      </c>
      <c r="Y148" s="276">
        <f t="shared" si="38"/>
        <v>7171322.965411393</v>
      </c>
      <c r="Z148" s="36">
        <f t="shared" si="39"/>
        <v>13491080.105340447</v>
      </c>
      <c r="AA148" s="36">
        <f t="shared" si="40"/>
        <v>5983694.9331770651</v>
      </c>
      <c r="AB148" s="38">
        <f t="shared" si="30"/>
        <v>-1.6763806343078613E-7</v>
      </c>
      <c r="AC148" s="17"/>
      <c r="AD148" s="17">
        <f t="shared" si="41"/>
        <v>180</v>
      </c>
      <c r="AE148" s="143"/>
      <c r="AH148" s="103"/>
      <c r="AI148" s="533"/>
    </row>
    <row r="149" spans="1:35">
      <c r="A149" s="533"/>
      <c r="C149" s="68" t="s">
        <v>1056</v>
      </c>
      <c r="D149" s="19" t="str">
        <f>+'Outstanding loans'!A118</f>
        <v>143029816</v>
      </c>
      <c r="E149" s="20">
        <f>+'Outstanding loans'!B118</f>
        <v>99</v>
      </c>
      <c r="F149" s="19" t="str">
        <f>+'Outstanding loans'!C118</f>
        <v>DREEPAUL-BESSOO (SL 1309)</v>
      </c>
      <c r="G149" s="547" t="str">
        <f t="shared" si="26"/>
        <v>A1</v>
      </c>
      <c r="H149" s="21">
        <f>+'Outstanding loans'!F118</f>
        <v>39856</v>
      </c>
      <c r="I149" s="21">
        <f>+'Outstanding loans'!G118</f>
        <v>50793</v>
      </c>
      <c r="J149" s="34">
        <f t="shared" si="27"/>
        <v>360</v>
      </c>
      <c r="K149" s="34">
        <f t="shared" si="23"/>
        <v>142</v>
      </c>
      <c r="L149" s="34">
        <f t="shared" si="24"/>
        <v>180</v>
      </c>
      <c r="M149" s="34">
        <f t="shared" si="25"/>
        <v>142</v>
      </c>
      <c r="N149" s="52">
        <f t="shared" si="31"/>
        <v>142</v>
      </c>
      <c r="O149" s="324">
        <f>+'Outstanding loans'!H118</f>
        <v>1851638</v>
      </c>
      <c r="P149" s="26">
        <f>+'Outstanding loans'!E118</f>
        <v>0.03</v>
      </c>
      <c r="Q149" s="536">
        <f t="shared" si="28"/>
        <v>8.6499999999999994E-2</v>
      </c>
      <c r="R149" s="222">
        <f t="shared" si="32"/>
        <v>12787.07207241057</v>
      </c>
      <c r="S149" s="36">
        <f t="shared" si="33"/>
        <v>1287005.9588882597</v>
      </c>
      <c r="T149" s="36">
        <f t="shared" si="29"/>
        <v>564632.04111174028</v>
      </c>
      <c r="U149" s="36">
        <f t="shared" si="34"/>
        <v>952473.80870348425</v>
      </c>
      <c r="V149" s="36">
        <f t="shared" si="35"/>
        <v>427116.7075861732</v>
      </c>
      <c r="W149" s="37">
        <f t="shared" si="36"/>
        <v>525357.10111731105</v>
      </c>
      <c r="X149" s="36">
        <f t="shared" si="37"/>
        <v>445431.94354370626</v>
      </c>
      <c r="Y149" s="276">
        <f t="shared" si="38"/>
        <v>525357.10111731105</v>
      </c>
      <c r="Z149" s="36">
        <f t="shared" si="39"/>
        <v>1014667.0141456306</v>
      </c>
      <c r="AA149" s="36">
        <f t="shared" si="40"/>
        <v>450034.9730339027</v>
      </c>
      <c r="AB149" s="38">
        <f t="shared" si="30"/>
        <v>-1.234002411365509E-8</v>
      </c>
      <c r="AC149" s="17"/>
      <c r="AD149" s="17">
        <f t="shared" si="41"/>
        <v>180</v>
      </c>
      <c r="AE149" s="143"/>
      <c r="AH149" s="103"/>
      <c r="AI149" s="533"/>
    </row>
    <row r="150" spans="1:35">
      <c r="A150" s="533"/>
      <c r="C150" s="68" t="s">
        <v>1056</v>
      </c>
      <c r="D150" s="19" t="str">
        <f>+'Outstanding loans'!A119</f>
        <v>143029867</v>
      </c>
      <c r="E150" s="20">
        <f>+'Outstanding loans'!B119</f>
        <v>99</v>
      </c>
      <c r="F150" s="19" t="str">
        <f>+'Outstanding loans'!C119</f>
        <v>KISTNASAMY S</v>
      </c>
      <c r="G150" s="547" t="str">
        <f t="shared" si="26"/>
        <v>A1</v>
      </c>
      <c r="H150" s="21">
        <f>+'Outstanding loans'!F119</f>
        <v>38819</v>
      </c>
      <c r="I150" s="21">
        <f>+'Outstanding loans'!G119</f>
        <v>47596</v>
      </c>
      <c r="J150" s="34">
        <f t="shared" si="27"/>
        <v>289</v>
      </c>
      <c r="K150" s="34">
        <f t="shared" si="23"/>
        <v>176</v>
      </c>
      <c r="L150" s="34">
        <f t="shared" si="24"/>
        <v>180</v>
      </c>
      <c r="M150" s="34">
        <f t="shared" si="25"/>
        <v>176</v>
      </c>
      <c r="N150" s="52">
        <f t="shared" si="31"/>
        <v>176</v>
      </c>
      <c r="O150" s="324">
        <f>+'Outstanding loans'!H119</f>
        <v>930033</v>
      </c>
      <c r="P150" s="26">
        <f>+'Outstanding loans'!E119</f>
        <v>0.03</v>
      </c>
      <c r="Q150" s="536">
        <f t="shared" si="28"/>
        <v>8.6499999999999994E-2</v>
      </c>
      <c r="R150" s="222">
        <f t="shared" si="32"/>
        <v>6422.6371465265993</v>
      </c>
      <c r="S150" s="36">
        <f t="shared" si="33"/>
        <v>646431.97696457128</v>
      </c>
      <c r="T150" s="36">
        <f t="shared" si="29"/>
        <v>283601.02303542872</v>
      </c>
      <c r="U150" s="36">
        <f t="shared" si="34"/>
        <v>509186.33549505263</v>
      </c>
      <c r="V150" s="36">
        <f t="shared" si="35"/>
        <v>225881.91977738542</v>
      </c>
      <c r="W150" s="37">
        <f t="shared" si="36"/>
        <v>283304.4157176672</v>
      </c>
      <c r="X150" s="36">
        <f t="shared" si="37"/>
        <v>277298.77807908587</v>
      </c>
      <c r="Y150" s="276">
        <f t="shared" si="38"/>
        <v>283304.4157176672</v>
      </c>
      <c r="Z150" s="36">
        <f t="shared" si="39"/>
        <v>509642.70941021026</v>
      </c>
      <c r="AA150" s="36">
        <f t="shared" si="40"/>
        <v>226041.68637478782</v>
      </c>
      <c r="AB150" s="38">
        <f t="shared" si="30"/>
        <v>-6.28642737865448E-9</v>
      </c>
      <c r="AC150" s="17"/>
      <c r="AD150" s="17">
        <f t="shared" si="41"/>
        <v>180</v>
      </c>
      <c r="AE150" s="143"/>
      <c r="AH150" s="103"/>
      <c r="AI150" s="533"/>
    </row>
    <row r="151" spans="1:35">
      <c r="A151" s="533"/>
      <c r="C151" s="68" t="s">
        <v>1056</v>
      </c>
      <c r="D151" s="19" t="str">
        <f>+'Outstanding loans'!A120</f>
        <v>143030660</v>
      </c>
      <c r="E151" s="20">
        <f>+'Outstanding loans'!B120</f>
        <v>99</v>
      </c>
      <c r="F151" s="19" t="str">
        <f>+'Outstanding loans'!C120</f>
        <v>REQUIN MISS M S V</v>
      </c>
      <c r="G151" s="547" t="str">
        <f t="shared" si="26"/>
        <v>A1</v>
      </c>
      <c r="H151" s="21">
        <f>+'Outstanding loans'!F120</f>
        <v>39546</v>
      </c>
      <c r="I151" s="21">
        <f>+'Outstanding loans'!G120</f>
        <v>50487</v>
      </c>
      <c r="J151" s="34">
        <f t="shared" si="27"/>
        <v>360</v>
      </c>
      <c r="K151" s="34">
        <f t="shared" si="23"/>
        <v>152</v>
      </c>
      <c r="L151" s="34">
        <f t="shared" si="24"/>
        <v>180</v>
      </c>
      <c r="M151" s="34">
        <f t="shared" si="25"/>
        <v>152</v>
      </c>
      <c r="N151" s="52">
        <f t="shared" si="31"/>
        <v>152</v>
      </c>
      <c r="O151" s="324">
        <f>+'Outstanding loans'!H120</f>
        <v>1976659</v>
      </c>
      <c r="P151" s="26">
        <f>+'Outstanding loans'!E120</f>
        <v>0.03</v>
      </c>
      <c r="Q151" s="536">
        <f t="shared" si="28"/>
        <v>8.6499999999999994E-2</v>
      </c>
      <c r="R151" s="222">
        <f t="shared" si="32"/>
        <v>13650.444144902516</v>
      </c>
      <c r="S151" s="36">
        <f t="shared" si="33"/>
        <v>1373903.4906877631</v>
      </c>
      <c r="T151" s="36">
        <f t="shared" si="29"/>
        <v>602755.50931223691</v>
      </c>
      <c r="U151" s="36">
        <f t="shared" si="34"/>
        <v>1045953.2276464547</v>
      </c>
      <c r="V151" s="36">
        <f t="shared" si="35"/>
        <v>466905.52010175842</v>
      </c>
      <c r="W151" s="37">
        <f t="shared" si="36"/>
        <v>579047.70754469628</v>
      </c>
      <c r="X151" s="36">
        <f t="shared" si="37"/>
        <v>508993.54119700007</v>
      </c>
      <c r="Y151" s="276">
        <f t="shared" si="38"/>
        <v>579047.70754469628</v>
      </c>
      <c r="Z151" s="36">
        <f t="shared" si="39"/>
        <v>1083176.4553946762</v>
      </c>
      <c r="AA151" s="36">
        <f t="shared" si="40"/>
        <v>480420.94608245278</v>
      </c>
      <c r="AB151" s="38">
        <f t="shared" si="30"/>
        <v>-1.3504177331924438E-8</v>
      </c>
      <c r="AC151" s="17"/>
      <c r="AD151" s="17">
        <f t="shared" si="41"/>
        <v>180</v>
      </c>
      <c r="AE151" s="143"/>
      <c r="AH151" s="103"/>
      <c r="AI151" s="533"/>
    </row>
    <row r="152" spans="1:35">
      <c r="A152" s="533"/>
      <c r="C152" s="68" t="s">
        <v>1056</v>
      </c>
      <c r="D152" s="19" t="str">
        <f>+'Outstanding loans'!A121</f>
        <v>143030865</v>
      </c>
      <c r="E152" s="20">
        <f>+'Outstanding loans'!B121</f>
        <v>99</v>
      </c>
      <c r="F152" s="19" t="str">
        <f>+'Outstanding loans'!C121</f>
        <v>BHURTAH N A</v>
      </c>
      <c r="G152" s="547" t="str">
        <f t="shared" si="26"/>
        <v>A1</v>
      </c>
      <c r="H152" s="21">
        <f>+'Outstanding loans'!F121</f>
        <v>39150</v>
      </c>
      <c r="I152" s="21">
        <f>+'Outstanding loans'!G121</f>
        <v>49363</v>
      </c>
      <c r="J152" s="34">
        <f t="shared" si="27"/>
        <v>336</v>
      </c>
      <c r="K152" s="34">
        <f t="shared" si="23"/>
        <v>165</v>
      </c>
      <c r="L152" s="34">
        <f t="shared" si="24"/>
        <v>180</v>
      </c>
      <c r="M152" s="34">
        <f t="shared" si="25"/>
        <v>165</v>
      </c>
      <c r="N152" s="52">
        <f t="shared" si="31"/>
        <v>165</v>
      </c>
      <c r="O152" s="324">
        <f>+'Outstanding loans'!H121</f>
        <v>1991355</v>
      </c>
      <c r="P152" s="26">
        <f>+'Outstanding loans'!E121</f>
        <v>0.03</v>
      </c>
      <c r="Q152" s="536">
        <f t="shared" si="28"/>
        <v>8.6499999999999994E-2</v>
      </c>
      <c r="R152" s="222">
        <f t="shared" si="32"/>
        <v>13751.932022757768</v>
      </c>
      <c r="S152" s="36">
        <f t="shared" si="33"/>
        <v>1384118.1436446703</v>
      </c>
      <c r="T152" s="36">
        <f t="shared" si="29"/>
        <v>607236.85635532974</v>
      </c>
      <c r="U152" s="36">
        <f t="shared" si="34"/>
        <v>1079804.7545214782</v>
      </c>
      <c r="V152" s="36">
        <f t="shared" si="35"/>
        <v>479924.97888113768</v>
      </c>
      <c r="W152" s="37">
        <f t="shared" si="36"/>
        <v>599879.77564034052</v>
      </c>
      <c r="X152" s="36">
        <f t="shared" si="37"/>
        <v>556633.78499238566</v>
      </c>
      <c r="Y152" s="276">
        <f t="shared" si="38"/>
        <v>599879.77564034052</v>
      </c>
      <c r="Z152" s="36">
        <f t="shared" si="39"/>
        <v>1091229.6204517141</v>
      </c>
      <c r="AA152" s="36">
        <f t="shared" si="40"/>
        <v>483992.76409639861</v>
      </c>
      <c r="AB152" s="38">
        <f t="shared" si="30"/>
        <v>-1.4202669262886047E-8</v>
      </c>
      <c r="AC152" s="17"/>
      <c r="AD152" s="17">
        <f t="shared" si="41"/>
        <v>180</v>
      </c>
      <c r="AE152" s="143"/>
      <c r="AH152" s="103"/>
      <c r="AI152" s="533"/>
    </row>
    <row r="153" spans="1:35">
      <c r="A153" s="533"/>
      <c r="C153" s="68" t="s">
        <v>1056</v>
      </c>
      <c r="D153" s="19" t="str">
        <f>+'Outstanding loans'!A122</f>
        <v>143031098</v>
      </c>
      <c r="E153" s="20">
        <f>+'Outstanding loans'!B122</f>
        <v>99</v>
      </c>
      <c r="F153" s="19" t="str">
        <f>+'Outstanding loans'!C122</f>
        <v>ELLIAH-ADDIVIGADOO MRS H</v>
      </c>
      <c r="G153" s="547" t="str">
        <f t="shared" si="26"/>
        <v>A1</v>
      </c>
      <c r="H153" s="21">
        <f>+'Outstanding loans'!F122</f>
        <v>39559</v>
      </c>
      <c r="I153" s="21">
        <f>+'Outstanding loans'!G122</f>
        <v>50518</v>
      </c>
      <c r="J153" s="34">
        <f t="shared" si="27"/>
        <v>360</v>
      </c>
      <c r="K153" s="34">
        <f t="shared" si="23"/>
        <v>151</v>
      </c>
      <c r="L153" s="34">
        <f t="shared" si="24"/>
        <v>180</v>
      </c>
      <c r="M153" s="34">
        <f t="shared" si="25"/>
        <v>151</v>
      </c>
      <c r="N153" s="52">
        <f t="shared" si="31"/>
        <v>151</v>
      </c>
      <c r="O153" s="324">
        <f>+'Outstanding loans'!H122</f>
        <v>760192</v>
      </c>
      <c r="P153" s="26">
        <f>+'Outstanding loans'!E122</f>
        <v>0.03</v>
      </c>
      <c r="Q153" s="536">
        <f t="shared" si="28"/>
        <v>8.6499999999999994E-2</v>
      </c>
      <c r="R153" s="222">
        <f t="shared" si="32"/>
        <v>5249.7463828620585</v>
      </c>
      <c r="S153" s="36">
        <f t="shared" si="33"/>
        <v>528381.69982425496</v>
      </c>
      <c r="T153" s="36">
        <f t="shared" si="29"/>
        <v>231810.30017574504</v>
      </c>
      <c r="U153" s="36">
        <f t="shared" si="34"/>
        <v>401270.07079161966</v>
      </c>
      <c r="V153" s="36">
        <f t="shared" si="35"/>
        <v>179197.83307410323</v>
      </c>
      <c r="W153" s="37">
        <f t="shared" si="36"/>
        <v>222072.23771751643</v>
      </c>
      <c r="X153" s="36">
        <f t="shared" si="37"/>
        <v>194463.08514743054</v>
      </c>
      <c r="Y153" s="276">
        <f t="shared" si="38"/>
        <v>222072.23771751643</v>
      </c>
      <c r="Z153" s="36">
        <f t="shared" si="39"/>
        <v>416572.64909091021</v>
      </c>
      <c r="AA153" s="36">
        <f t="shared" si="40"/>
        <v>184762.34891517053</v>
      </c>
      <c r="AB153" s="38">
        <f t="shared" si="30"/>
        <v>-5.3551048040390015E-9</v>
      </c>
      <c r="AC153" s="17"/>
      <c r="AD153" s="17">
        <f t="shared" si="41"/>
        <v>180</v>
      </c>
      <c r="AE153" s="143"/>
      <c r="AH153" s="103"/>
      <c r="AI153" s="533"/>
    </row>
    <row r="154" spans="1:35">
      <c r="A154" s="533"/>
      <c r="C154" s="68" t="s">
        <v>1056</v>
      </c>
      <c r="D154" s="19" t="str">
        <f>+'Outstanding loans'!A123</f>
        <v>143031578</v>
      </c>
      <c r="E154" s="20">
        <f>+'Outstanding loans'!B123</f>
        <v>99</v>
      </c>
      <c r="F154" s="19" t="str">
        <f>+'Outstanding loans'!C123</f>
        <v>JHURRY J</v>
      </c>
      <c r="G154" s="547" t="str">
        <f t="shared" si="26"/>
        <v>A1</v>
      </c>
      <c r="H154" s="21">
        <f>+'Outstanding loans'!F123</f>
        <v>39748</v>
      </c>
      <c r="I154" s="21">
        <f>+'Outstanding loans'!G123</f>
        <v>46318</v>
      </c>
      <c r="J154" s="34">
        <f t="shared" si="27"/>
        <v>216</v>
      </c>
      <c r="K154" s="34">
        <f t="shared" si="23"/>
        <v>145</v>
      </c>
      <c r="L154" s="34">
        <f t="shared" si="24"/>
        <v>180</v>
      </c>
      <c r="M154" s="34">
        <f t="shared" si="25"/>
        <v>145</v>
      </c>
      <c r="N154" s="52">
        <f t="shared" si="31"/>
        <v>145</v>
      </c>
      <c r="O154" s="324">
        <f>+'Outstanding loans'!H123</f>
        <v>1000128</v>
      </c>
      <c r="P154" s="26">
        <f>+'Outstanding loans'!E123</f>
        <v>0.03</v>
      </c>
      <c r="Q154" s="536">
        <f t="shared" si="28"/>
        <v>8.6499999999999994E-2</v>
      </c>
      <c r="R154" s="222">
        <f t="shared" si="32"/>
        <v>6906.7003472794559</v>
      </c>
      <c r="S154" s="36">
        <f t="shared" si="33"/>
        <v>695152.45185667893</v>
      </c>
      <c r="T154" s="36">
        <f t="shared" si="29"/>
        <v>304975.54814332107</v>
      </c>
      <c r="U154" s="36">
        <f t="shared" si="34"/>
        <v>519296.28918500961</v>
      </c>
      <c r="V154" s="36">
        <f t="shared" si="35"/>
        <v>232527.60297505173</v>
      </c>
      <c r="W154" s="37">
        <f t="shared" si="36"/>
        <v>286768.68620995787</v>
      </c>
      <c r="X154" s="36">
        <f t="shared" si="37"/>
        <v>245674.74711545306</v>
      </c>
      <c r="Y154" s="276">
        <f t="shared" si="38"/>
        <v>286768.68620995787</v>
      </c>
      <c r="Z154" s="36">
        <f t="shared" si="39"/>
        <v>548053.61065361626</v>
      </c>
      <c r="AA154" s="36">
        <f t="shared" si="40"/>
        <v>243078.06251030217</v>
      </c>
      <c r="AB154" s="38">
        <f t="shared" si="30"/>
        <v>-6.9849193096160889E-9</v>
      </c>
      <c r="AC154" s="17"/>
      <c r="AD154" s="17">
        <f t="shared" si="41"/>
        <v>180</v>
      </c>
      <c r="AE154" s="143"/>
      <c r="AH154" s="103"/>
      <c r="AI154" s="533"/>
    </row>
    <row r="155" spans="1:35">
      <c r="A155" s="533"/>
      <c r="C155" s="68" t="s">
        <v>1056</v>
      </c>
      <c r="D155" s="19" t="str">
        <f>+'Outstanding loans'!A124</f>
        <v>143031713</v>
      </c>
      <c r="E155" s="20">
        <f>+'Outstanding loans'!B124</f>
        <v>99</v>
      </c>
      <c r="F155" s="19" t="str">
        <f>+'Outstanding loans'!C124</f>
        <v>SATTAR M I (SL 1307)</v>
      </c>
      <c r="G155" s="547" t="str">
        <f t="shared" si="26"/>
        <v>A1</v>
      </c>
      <c r="H155" s="21">
        <f>+'Outstanding loans'!F124</f>
        <v>39856</v>
      </c>
      <c r="I155" s="21">
        <f>+'Outstanding loans'!G124</f>
        <v>50428</v>
      </c>
      <c r="J155" s="34">
        <f t="shared" si="27"/>
        <v>348</v>
      </c>
      <c r="K155" s="34">
        <f t="shared" si="23"/>
        <v>142</v>
      </c>
      <c r="L155" s="34">
        <f t="shared" si="24"/>
        <v>180</v>
      </c>
      <c r="M155" s="34">
        <f t="shared" si="25"/>
        <v>142</v>
      </c>
      <c r="N155" s="52">
        <f t="shared" si="31"/>
        <v>142</v>
      </c>
      <c r="O155" s="324">
        <f>+'Outstanding loans'!H124</f>
        <v>3443887</v>
      </c>
      <c r="P155" s="26">
        <f>+'Outstanding loans'!E124</f>
        <v>0.03</v>
      </c>
      <c r="Q155" s="536">
        <f t="shared" si="28"/>
        <v>8.6499999999999994E-2</v>
      </c>
      <c r="R155" s="222">
        <f t="shared" si="32"/>
        <v>23782.851333920462</v>
      </c>
      <c r="S155" s="36">
        <f t="shared" si="33"/>
        <v>2393720.0957950805</v>
      </c>
      <c r="T155" s="36">
        <f t="shared" si="29"/>
        <v>1050166.9042049195</v>
      </c>
      <c r="U155" s="36">
        <f t="shared" si="34"/>
        <v>1771519.1455535132</v>
      </c>
      <c r="V155" s="36">
        <f t="shared" si="35"/>
        <v>794400.24277900066</v>
      </c>
      <c r="W155" s="37">
        <f t="shared" si="36"/>
        <v>977118.90277451253</v>
      </c>
      <c r="X155" s="36">
        <f t="shared" si="37"/>
        <v>828465.00220610306</v>
      </c>
      <c r="Y155" s="276">
        <f t="shared" si="38"/>
        <v>977118.90277451253</v>
      </c>
      <c r="Z155" s="36">
        <f t="shared" si="39"/>
        <v>1887193.1443105792</v>
      </c>
      <c r="AA155" s="36">
        <f t="shared" si="40"/>
        <v>837026.24010568298</v>
      </c>
      <c r="AB155" s="38">
        <f t="shared" si="30"/>
        <v>-2.3283064365386963E-8</v>
      </c>
      <c r="AC155" s="17"/>
      <c r="AD155" s="17">
        <f t="shared" si="41"/>
        <v>180</v>
      </c>
      <c r="AE155" s="143"/>
      <c r="AH155" s="103"/>
      <c r="AI155" s="533"/>
    </row>
    <row r="156" spans="1:35">
      <c r="A156" s="533"/>
      <c r="C156" s="68" t="s">
        <v>1056</v>
      </c>
      <c r="D156" s="19" t="str">
        <f>+'Outstanding loans'!A125</f>
        <v>143032183</v>
      </c>
      <c r="E156" s="20">
        <f>+'Outstanding loans'!B125</f>
        <v>99</v>
      </c>
      <c r="F156" s="19" t="str">
        <f>+'Outstanding loans'!C125</f>
        <v>MERCIER M M A (SL 1012)</v>
      </c>
      <c r="G156" s="547" t="str">
        <f t="shared" si="26"/>
        <v>A1</v>
      </c>
      <c r="H156" s="21">
        <f>+'Outstanding loans'!F125</f>
        <v>39668</v>
      </c>
      <c r="I156" s="21">
        <f>+'Outstanding loans'!G125</f>
        <v>50609</v>
      </c>
      <c r="J156" s="34">
        <f t="shared" si="27"/>
        <v>360</v>
      </c>
      <c r="K156" s="34">
        <f t="shared" si="23"/>
        <v>148</v>
      </c>
      <c r="L156" s="34">
        <f t="shared" si="24"/>
        <v>180</v>
      </c>
      <c r="M156" s="34">
        <f t="shared" si="25"/>
        <v>148</v>
      </c>
      <c r="N156" s="52">
        <f t="shared" si="31"/>
        <v>148</v>
      </c>
      <c r="O156" s="324">
        <f>+'Outstanding loans'!H125</f>
        <v>1346818</v>
      </c>
      <c r="P156" s="26">
        <f>+'Outstanding loans'!E125</f>
        <v>0.03</v>
      </c>
      <c r="Q156" s="536">
        <f t="shared" si="28"/>
        <v>8.6499999999999994E-2</v>
      </c>
      <c r="R156" s="222">
        <f t="shared" si="32"/>
        <v>9300.8778359592197</v>
      </c>
      <c r="S156" s="36">
        <f t="shared" si="33"/>
        <v>936124.01103129669</v>
      </c>
      <c r="T156" s="36">
        <f t="shared" si="29"/>
        <v>410693.98896870331</v>
      </c>
      <c r="U156" s="36">
        <f t="shared" si="34"/>
        <v>705353.43189467478</v>
      </c>
      <c r="V156" s="36">
        <f t="shared" si="35"/>
        <v>315403.23016336723</v>
      </c>
      <c r="W156" s="37">
        <f t="shared" si="36"/>
        <v>389950.20173130755</v>
      </c>
      <c r="X156" s="36">
        <f t="shared" si="37"/>
        <v>337681.72426315607</v>
      </c>
      <c r="Y156" s="276">
        <f t="shared" si="38"/>
        <v>389950.20173130755</v>
      </c>
      <c r="Z156" s="36">
        <f t="shared" si="39"/>
        <v>738033.99944135384</v>
      </c>
      <c r="AA156" s="36">
        <f t="shared" si="40"/>
        <v>327340.01047265972</v>
      </c>
      <c r="AB156" s="38">
        <f t="shared" si="30"/>
        <v>-9.1968104243278503E-9</v>
      </c>
      <c r="AC156" s="17"/>
      <c r="AD156" s="17">
        <f t="shared" si="41"/>
        <v>180</v>
      </c>
      <c r="AE156" s="143"/>
      <c r="AH156" s="103"/>
      <c r="AI156" s="533"/>
    </row>
    <row r="157" spans="1:35">
      <c r="A157" s="533"/>
      <c r="C157" s="68" t="s">
        <v>1056</v>
      </c>
      <c r="D157" s="19" t="str">
        <f>+'Outstanding loans'!A126</f>
        <v>143032396</v>
      </c>
      <c r="E157" s="20">
        <f>+'Outstanding loans'!B126</f>
        <v>99</v>
      </c>
      <c r="F157" s="19" t="str">
        <f>+'Outstanding loans'!C126</f>
        <v>VEERAPEN G S</v>
      </c>
      <c r="G157" s="547" t="str">
        <f t="shared" si="26"/>
        <v>A1</v>
      </c>
      <c r="H157" s="21">
        <f>+'Outstanding loans'!F126</f>
        <v>38722</v>
      </c>
      <c r="I157" s="21">
        <f>+'Outstanding loans'!G126</f>
        <v>46744</v>
      </c>
      <c r="J157" s="34">
        <f t="shared" si="27"/>
        <v>264</v>
      </c>
      <c r="K157" s="34">
        <f t="shared" si="23"/>
        <v>179</v>
      </c>
      <c r="L157" s="34">
        <f t="shared" si="24"/>
        <v>180</v>
      </c>
      <c r="M157" s="34">
        <f t="shared" si="25"/>
        <v>179</v>
      </c>
      <c r="N157" s="52">
        <f t="shared" si="31"/>
        <v>179</v>
      </c>
      <c r="O157" s="324">
        <f>+'Outstanding loans'!H126</f>
        <v>608527</v>
      </c>
      <c r="P157" s="26">
        <f>+'Outstanding loans'!E126</f>
        <v>0.03</v>
      </c>
      <c r="Q157" s="536">
        <f t="shared" si="28"/>
        <v>8.6499999999999994E-2</v>
      </c>
      <c r="R157" s="222">
        <f t="shared" si="32"/>
        <v>4202.3757381344449</v>
      </c>
      <c r="S157" s="36">
        <f t="shared" si="33"/>
        <v>422964.8965642291</v>
      </c>
      <c r="T157" s="36">
        <f t="shared" si="29"/>
        <v>185562.1034357709</v>
      </c>
      <c r="U157" s="36">
        <f t="shared" si="34"/>
        <v>333432.66096787329</v>
      </c>
      <c r="V157" s="36">
        <f t="shared" si="35"/>
        <v>147890.15312420472</v>
      </c>
      <c r="W157" s="37">
        <f t="shared" si="36"/>
        <v>185542.50784366857</v>
      </c>
      <c r="X157" s="36">
        <f t="shared" si="37"/>
        <v>184531.20286112773</v>
      </c>
      <c r="Y157" s="276">
        <f t="shared" si="38"/>
        <v>185542.50784366857</v>
      </c>
      <c r="Z157" s="36">
        <f t="shared" si="39"/>
        <v>333462.73629996687</v>
      </c>
      <c r="AA157" s="36">
        <f t="shared" si="40"/>
        <v>147900.63286420004</v>
      </c>
      <c r="AB157" s="38">
        <f t="shared" si="30"/>
        <v>-4.0745362639427185E-9</v>
      </c>
      <c r="AC157" s="17"/>
      <c r="AD157" s="17">
        <f t="shared" si="41"/>
        <v>180</v>
      </c>
      <c r="AE157" s="143"/>
      <c r="AH157" s="103"/>
      <c r="AI157" s="533"/>
    </row>
    <row r="158" spans="1:35">
      <c r="A158" s="533"/>
      <c r="C158" s="68" t="s">
        <v>1056</v>
      </c>
      <c r="D158" s="19" t="str">
        <f>+'Outstanding loans'!A127</f>
        <v>143032558</v>
      </c>
      <c r="E158" s="20">
        <f>+'Outstanding loans'!B127</f>
        <v>99</v>
      </c>
      <c r="F158" s="19" t="str">
        <f>+'Outstanding loans'!C127</f>
        <v>VEERAPENCHETTY KR</v>
      </c>
      <c r="G158" s="547" t="str">
        <f t="shared" si="26"/>
        <v>A1</v>
      </c>
      <c r="H158" s="21">
        <f>+'Outstanding loans'!F127</f>
        <v>38826</v>
      </c>
      <c r="I158" s="21">
        <f>+'Outstanding loans'!G127</f>
        <v>49788</v>
      </c>
      <c r="J158" s="34">
        <f t="shared" si="27"/>
        <v>360</v>
      </c>
      <c r="K158" s="34">
        <f t="shared" si="23"/>
        <v>176</v>
      </c>
      <c r="L158" s="34">
        <f t="shared" si="24"/>
        <v>180</v>
      </c>
      <c r="M158" s="34">
        <f t="shared" si="25"/>
        <v>176</v>
      </c>
      <c r="N158" s="52">
        <f t="shared" si="31"/>
        <v>176</v>
      </c>
      <c r="O158" s="324">
        <f>+'Outstanding loans'!H127</f>
        <v>712043</v>
      </c>
      <c r="P158" s="26">
        <f>+'Outstanding loans'!E127</f>
        <v>0.03</v>
      </c>
      <c r="Q158" s="536">
        <f t="shared" si="28"/>
        <v>8.6499999999999994E-2</v>
      </c>
      <c r="R158" s="222">
        <f t="shared" si="32"/>
        <v>4917.2382288846093</v>
      </c>
      <c r="S158" s="36">
        <f t="shared" si="33"/>
        <v>494915.08814610261</v>
      </c>
      <c r="T158" s="36">
        <f t="shared" si="29"/>
        <v>217127.91185389739</v>
      </c>
      <c r="U158" s="36">
        <f t="shared" si="34"/>
        <v>389838.38840654434</v>
      </c>
      <c r="V158" s="36">
        <f t="shared" si="35"/>
        <v>172937.56221988762</v>
      </c>
      <c r="W158" s="37">
        <f t="shared" si="36"/>
        <v>216900.82618665672</v>
      </c>
      <c r="X158" s="36">
        <f t="shared" si="37"/>
        <v>212302.84714603299</v>
      </c>
      <c r="Y158" s="276">
        <f t="shared" si="38"/>
        <v>216900.82618665672</v>
      </c>
      <c r="Z158" s="36">
        <f t="shared" si="39"/>
        <v>390187.79305312218</v>
      </c>
      <c r="AA158" s="36">
        <f t="shared" si="40"/>
        <v>173059.88119922963</v>
      </c>
      <c r="AB158" s="38">
        <f t="shared" si="30"/>
        <v>-4.8312358558177948E-9</v>
      </c>
      <c r="AC158" s="17"/>
      <c r="AD158" s="17">
        <f t="shared" si="41"/>
        <v>180</v>
      </c>
      <c r="AE158" s="143"/>
      <c r="AH158" s="103"/>
      <c r="AI158" s="533"/>
    </row>
    <row r="159" spans="1:35">
      <c r="A159" s="533"/>
      <c r="C159" s="68" t="s">
        <v>1056</v>
      </c>
      <c r="D159" s="19" t="str">
        <f>+'Outstanding loans'!A128</f>
        <v>143032566</v>
      </c>
      <c r="E159" s="20">
        <f>+'Outstanding loans'!B128</f>
        <v>99</v>
      </c>
      <c r="F159" s="19" t="str">
        <f>+'Outstanding loans'!C128</f>
        <v>LI SHING FONG D</v>
      </c>
      <c r="G159" s="547" t="str">
        <f t="shared" si="26"/>
        <v>A1</v>
      </c>
      <c r="H159" s="21">
        <f>+'Outstanding loans'!F128</f>
        <v>39766</v>
      </c>
      <c r="I159" s="21">
        <f>+'Outstanding loans'!G128</f>
        <v>50336</v>
      </c>
      <c r="J159" s="34">
        <f t="shared" si="27"/>
        <v>348</v>
      </c>
      <c r="K159" s="34">
        <f t="shared" si="23"/>
        <v>145</v>
      </c>
      <c r="L159" s="34">
        <f t="shared" si="24"/>
        <v>180</v>
      </c>
      <c r="M159" s="34">
        <f t="shared" si="25"/>
        <v>145</v>
      </c>
      <c r="N159" s="52">
        <f t="shared" si="31"/>
        <v>145</v>
      </c>
      <c r="O159" s="324">
        <f>+'Outstanding loans'!H128</f>
        <v>748772</v>
      </c>
      <c r="P159" s="26">
        <f>+'Outstanding loans'!E128</f>
        <v>0.03</v>
      </c>
      <c r="Q159" s="536">
        <f t="shared" si="28"/>
        <v>8.6499999999999994E-2</v>
      </c>
      <c r="R159" s="222">
        <f t="shared" si="32"/>
        <v>5170.8819595423111</v>
      </c>
      <c r="S159" s="36">
        <f t="shared" si="33"/>
        <v>520444.07484004967</v>
      </c>
      <c r="T159" s="36">
        <f t="shared" si="29"/>
        <v>228327.92515995033</v>
      </c>
      <c r="U159" s="36">
        <f t="shared" si="34"/>
        <v>388784.75659679365</v>
      </c>
      <c r="V159" s="36">
        <f t="shared" si="35"/>
        <v>174087.87508682429</v>
      </c>
      <c r="W159" s="37">
        <f t="shared" si="36"/>
        <v>214696.88150996936</v>
      </c>
      <c r="X159" s="36">
        <f t="shared" si="37"/>
        <v>183930.82860107112</v>
      </c>
      <c r="Y159" s="276">
        <f t="shared" si="38"/>
        <v>214696.88150996936</v>
      </c>
      <c r="Z159" s="36">
        <f t="shared" si="39"/>
        <v>410314.67787756125</v>
      </c>
      <c r="AA159" s="36">
        <f t="shared" si="40"/>
        <v>181986.75271761615</v>
      </c>
      <c r="AB159" s="38">
        <f t="shared" si="30"/>
        <v>-5.2386894822120667E-9</v>
      </c>
      <c r="AC159" s="17"/>
      <c r="AD159" s="17">
        <f t="shared" si="41"/>
        <v>180</v>
      </c>
      <c r="AE159" s="143"/>
      <c r="AH159" s="103"/>
      <c r="AI159" s="533"/>
    </row>
    <row r="160" spans="1:35">
      <c r="A160" s="533"/>
      <c r="C160" s="68" t="s">
        <v>1056</v>
      </c>
      <c r="D160" s="19" t="str">
        <f>+'Outstanding loans'!A129</f>
        <v>143032604</v>
      </c>
      <c r="E160" s="20">
        <f>+'Outstanding loans'!B129</f>
        <v>99</v>
      </c>
      <c r="F160" s="19" t="str">
        <f>+'Outstanding loans'!C129</f>
        <v>VYTHELINGUM MR D/H LOAN</v>
      </c>
      <c r="G160" s="547" t="str">
        <f t="shared" si="26"/>
        <v>A1</v>
      </c>
      <c r="H160" s="21">
        <f>+'Outstanding loans'!F129</f>
        <v>37963</v>
      </c>
      <c r="I160" s="21">
        <f>+'Outstanding loans'!G129</f>
        <v>48906</v>
      </c>
      <c r="J160" s="34">
        <f t="shared" si="27"/>
        <v>360</v>
      </c>
      <c r="K160" s="34">
        <f t="shared" si="23"/>
        <v>204</v>
      </c>
      <c r="L160" s="34">
        <f t="shared" si="24"/>
        <v>180</v>
      </c>
      <c r="M160" s="34">
        <f t="shared" si="25"/>
        <v>180</v>
      </c>
      <c r="N160" s="52">
        <f t="shared" si="31"/>
        <v>180</v>
      </c>
      <c r="O160" s="324">
        <f>+'Outstanding loans'!H129</f>
        <v>1522037</v>
      </c>
      <c r="P160" s="26">
        <f>+'Outstanding loans'!E129</f>
        <v>0.03</v>
      </c>
      <c r="Q160" s="536">
        <f t="shared" si="28"/>
        <v>8.6499999999999994E-2</v>
      </c>
      <c r="R160" s="222">
        <f t="shared" si="32"/>
        <v>10510.90808023791</v>
      </c>
      <c r="S160" s="36">
        <f t="shared" si="33"/>
        <v>1057912.3395871168</v>
      </c>
      <c r="T160" s="36">
        <f t="shared" si="29"/>
        <v>464124.66041288315</v>
      </c>
      <c r="U160" s="36">
        <f t="shared" si="34"/>
        <v>834051.11485569668</v>
      </c>
      <c r="V160" s="36">
        <f t="shared" si="35"/>
        <v>369926.45444282377</v>
      </c>
      <c r="W160" s="37">
        <f t="shared" si="36"/>
        <v>464124.66041287291</v>
      </c>
      <c r="X160" s="36">
        <f t="shared" si="37"/>
        <v>464124.66041288309</v>
      </c>
      <c r="Y160" s="276">
        <f t="shared" si="38"/>
        <v>464124.66041287291</v>
      </c>
      <c r="Z160" s="36">
        <f t="shared" si="39"/>
        <v>834051.11485569668</v>
      </c>
      <c r="AA160" s="36">
        <f t="shared" si="40"/>
        <v>369926.45444282377</v>
      </c>
      <c r="AB160" s="38">
        <f t="shared" si="30"/>
        <v>-1.0244548320770264E-8</v>
      </c>
      <c r="AC160" s="17"/>
      <c r="AD160" s="17">
        <f t="shared" si="41"/>
        <v>180</v>
      </c>
      <c r="AE160" s="143"/>
      <c r="AH160" s="103"/>
      <c r="AI160" s="533"/>
    </row>
    <row r="161" spans="1:35">
      <c r="A161" s="533"/>
      <c r="C161" s="68" t="s">
        <v>1056</v>
      </c>
      <c r="D161" s="19" t="str">
        <f>+'Outstanding loans'!A130</f>
        <v>143032795</v>
      </c>
      <c r="E161" s="20">
        <f>+'Outstanding loans'!B130</f>
        <v>99</v>
      </c>
      <c r="F161" s="19" t="str">
        <f>+'Outstanding loans'!C130</f>
        <v>DESIRE S L C/ MS (DLS)</v>
      </c>
      <c r="G161" s="547" t="str">
        <f t="shared" si="26"/>
        <v>A1</v>
      </c>
      <c r="H161" s="21">
        <f>+'Outstanding loans'!F130</f>
        <v>39650</v>
      </c>
      <c r="I161" s="21">
        <f>+'Outstanding loans'!G130</f>
        <v>49879</v>
      </c>
      <c r="J161" s="34">
        <f t="shared" si="27"/>
        <v>336</v>
      </c>
      <c r="K161" s="34">
        <f t="shared" si="23"/>
        <v>148</v>
      </c>
      <c r="L161" s="34">
        <f t="shared" si="24"/>
        <v>180</v>
      </c>
      <c r="M161" s="34">
        <f t="shared" si="25"/>
        <v>148</v>
      </c>
      <c r="N161" s="52">
        <f t="shared" si="31"/>
        <v>148</v>
      </c>
      <c r="O161" s="324">
        <f>+'Outstanding loans'!H130</f>
        <v>1400058</v>
      </c>
      <c r="P161" s="26">
        <f>+'Outstanding loans'!E130</f>
        <v>0.03</v>
      </c>
      <c r="Q161" s="536">
        <f t="shared" si="28"/>
        <v>8.6499999999999994E-2</v>
      </c>
      <c r="R161" s="222">
        <f t="shared" si="32"/>
        <v>9668.5435012432226</v>
      </c>
      <c r="S161" s="36">
        <f t="shared" si="33"/>
        <v>973129.19090512244</v>
      </c>
      <c r="T161" s="36">
        <f t="shared" si="29"/>
        <v>426928.80909487756</v>
      </c>
      <c r="U161" s="36">
        <f t="shared" si="34"/>
        <v>733236.20203442092</v>
      </c>
      <c r="V161" s="36">
        <f t="shared" si="35"/>
        <v>327871.18646770692</v>
      </c>
      <c r="W161" s="37">
        <f t="shared" si="36"/>
        <v>405365.01556671399</v>
      </c>
      <c r="X161" s="36">
        <f t="shared" si="37"/>
        <v>351030.35414467711</v>
      </c>
      <c r="Y161" s="276">
        <f t="shared" si="38"/>
        <v>405365.01556671399</v>
      </c>
      <c r="Z161" s="36">
        <f t="shared" si="39"/>
        <v>767208.63931864826</v>
      </c>
      <c r="AA161" s="36">
        <f t="shared" si="40"/>
        <v>340279.83022378013</v>
      </c>
      <c r="AB161" s="38">
        <f t="shared" si="30"/>
        <v>-9.42964106798172E-9</v>
      </c>
      <c r="AC161" s="17"/>
      <c r="AD161" s="17">
        <f t="shared" si="41"/>
        <v>180</v>
      </c>
      <c r="AE161" s="143"/>
      <c r="AH161" s="103"/>
      <c r="AI161" s="533"/>
    </row>
    <row r="162" spans="1:35">
      <c r="A162" s="533"/>
      <c r="C162" s="68" t="s">
        <v>1056</v>
      </c>
      <c r="D162" s="19" t="str">
        <f>+'Outstanding loans'!A131</f>
        <v>143032841</v>
      </c>
      <c r="E162" s="20">
        <f>+'Outstanding loans'!B131</f>
        <v>99</v>
      </c>
      <c r="F162" s="19" t="str">
        <f>+'Outstanding loans'!C131</f>
        <v>LEW YAW FUNG M</v>
      </c>
      <c r="G162" s="547" t="str">
        <f t="shared" si="26"/>
        <v>A1</v>
      </c>
      <c r="H162" s="21">
        <f>+'Outstanding loans'!F131</f>
        <v>40035</v>
      </c>
      <c r="I162" s="21">
        <f>+'Outstanding loans'!G131</f>
        <v>50974</v>
      </c>
      <c r="J162" s="34">
        <f t="shared" si="27"/>
        <v>360</v>
      </c>
      <c r="K162" s="34">
        <f t="shared" si="23"/>
        <v>136</v>
      </c>
      <c r="L162" s="34">
        <f t="shared" si="24"/>
        <v>180</v>
      </c>
      <c r="M162" s="34">
        <f t="shared" si="25"/>
        <v>136</v>
      </c>
      <c r="N162" s="52">
        <f t="shared" si="31"/>
        <v>136</v>
      </c>
      <c r="O162" s="324">
        <f>+'Outstanding loans'!H131</f>
        <v>399452</v>
      </c>
      <c r="P162" s="26">
        <f>+'Outstanding loans'!E131</f>
        <v>0.03</v>
      </c>
      <c r="Q162" s="536">
        <f t="shared" si="28"/>
        <v>8.6499999999999994E-2</v>
      </c>
      <c r="R162" s="222">
        <f t="shared" si="32"/>
        <v>2758.5421737232368</v>
      </c>
      <c r="S162" s="36">
        <f t="shared" si="33"/>
        <v>277644.4987032201</v>
      </c>
      <c r="T162" s="36">
        <f t="shared" si="29"/>
        <v>121807.5012967799</v>
      </c>
      <c r="U162" s="36">
        <f t="shared" si="34"/>
        <v>201211.00897262632</v>
      </c>
      <c r="V162" s="36">
        <f t="shared" si="35"/>
        <v>90512.408960611618</v>
      </c>
      <c r="W162" s="37">
        <f t="shared" si="36"/>
        <v>110698.60001201471</v>
      </c>
      <c r="X162" s="36">
        <f t="shared" si="37"/>
        <v>92032.334313122585</v>
      </c>
      <c r="Y162" s="276">
        <f t="shared" si="38"/>
        <v>110698.60001201471</v>
      </c>
      <c r="Z162" s="36">
        <f t="shared" si="39"/>
        <v>218893.09256695973</v>
      </c>
      <c r="AA162" s="36">
        <f t="shared" si="40"/>
        <v>97085.591270182631</v>
      </c>
      <c r="AB162" s="38">
        <f t="shared" si="30"/>
        <v>-2.7939677238464355E-9</v>
      </c>
      <c r="AC162" s="17"/>
      <c r="AD162" s="17">
        <f t="shared" si="41"/>
        <v>180</v>
      </c>
      <c r="AE162" s="143"/>
      <c r="AH162" s="103"/>
      <c r="AI162" s="533"/>
    </row>
    <row r="163" spans="1:35">
      <c r="A163" s="533"/>
      <c r="C163" s="68" t="s">
        <v>1056</v>
      </c>
      <c r="D163" s="19" t="str">
        <f>+'Outstanding loans'!A132</f>
        <v>143032930</v>
      </c>
      <c r="E163" s="20">
        <f>+'Outstanding loans'!B132</f>
        <v>99</v>
      </c>
      <c r="F163" s="19" t="str">
        <f>+'Outstanding loans'!C132</f>
        <v>RAMTOHUL N</v>
      </c>
      <c r="G163" s="547" t="str">
        <f t="shared" si="26"/>
        <v>A1</v>
      </c>
      <c r="H163" s="21">
        <f>+'Outstanding loans'!F132</f>
        <v>39681</v>
      </c>
      <c r="I163" s="21">
        <f>+'Outstanding loans'!G132</f>
        <v>48449</v>
      </c>
      <c r="J163" s="34">
        <f t="shared" si="27"/>
        <v>288</v>
      </c>
      <c r="K163" s="34">
        <f t="shared" si="23"/>
        <v>147</v>
      </c>
      <c r="L163" s="34">
        <f t="shared" si="24"/>
        <v>180</v>
      </c>
      <c r="M163" s="34">
        <f t="shared" si="25"/>
        <v>147</v>
      </c>
      <c r="N163" s="52">
        <f t="shared" si="31"/>
        <v>147</v>
      </c>
      <c r="O163" s="324">
        <f>+'Outstanding loans'!H132</f>
        <v>2000165</v>
      </c>
      <c r="P163" s="26">
        <f>+'Outstanding loans'!E132</f>
        <v>0.03</v>
      </c>
      <c r="Q163" s="536">
        <f t="shared" si="28"/>
        <v>8.6499999999999994E-2</v>
      </c>
      <c r="R163" s="222">
        <f t="shared" si="32"/>
        <v>13812.77226526626</v>
      </c>
      <c r="S163" s="36">
        <f t="shared" si="33"/>
        <v>1390241.6529363384</v>
      </c>
      <c r="T163" s="36">
        <f t="shared" si="29"/>
        <v>609923.34706366155</v>
      </c>
      <c r="U163" s="36">
        <f t="shared" si="34"/>
        <v>1044608.4559601631</v>
      </c>
      <c r="V163" s="36">
        <f t="shared" si="35"/>
        <v>467314.14173580683</v>
      </c>
      <c r="W163" s="37">
        <f t="shared" si="36"/>
        <v>577294.31422435632</v>
      </c>
      <c r="X163" s="36">
        <f t="shared" si="37"/>
        <v>498104.06676865695</v>
      </c>
      <c r="Y163" s="276">
        <f t="shared" si="38"/>
        <v>577294.31422435632</v>
      </c>
      <c r="Z163" s="36">
        <f t="shared" si="39"/>
        <v>1096057.354811575</v>
      </c>
      <c r="AA163" s="36">
        <f t="shared" si="40"/>
        <v>486134.00774792698</v>
      </c>
      <c r="AB163" s="38">
        <f t="shared" si="30"/>
        <v>-1.3504177331924438E-8</v>
      </c>
      <c r="AC163" s="17"/>
      <c r="AD163" s="17">
        <f t="shared" si="41"/>
        <v>180</v>
      </c>
      <c r="AE163" s="143"/>
      <c r="AH163" s="103"/>
      <c r="AI163" s="533"/>
    </row>
    <row r="164" spans="1:35">
      <c r="A164" s="533"/>
      <c r="C164" s="68" t="s">
        <v>1056</v>
      </c>
      <c r="D164" s="19" t="str">
        <f>+'Outstanding loans'!A133</f>
        <v>143033155</v>
      </c>
      <c r="E164" s="20">
        <f>+'Outstanding loans'!B133</f>
        <v>99</v>
      </c>
      <c r="F164" s="19" t="str">
        <f>+'Outstanding loans'!C133</f>
        <v>WONG YUEN L C M L(SL1395)</v>
      </c>
      <c r="G164" s="547" t="str">
        <f t="shared" si="26"/>
        <v>A1</v>
      </c>
      <c r="H164" s="21">
        <f>+'Outstanding loans'!F133</f>
        <v>39905</v>
      </c>
      <c r="I164" s="21">
        <f>+'Outstanding loans'!G133</f>
        <v>46469</v>
      </c>
      <c r="J164" s="34">
        <f t="shared" si="27"/>
        <v>216</v>
      </c>
      <c r="K164" s="34">
        <f t="shared" si="23"/>
        <v>140</v>
      </c>
      <c r="L164" s="34">
        <f t="shared" si="24"/>
        <v>180</v>
      </c>
      <c r="M164" s="34">
        <f t="shared" si="25"/>
        <v>140</v>
      </c>
      <c r="N164" s="52">
        <f t="shared" si="31"/>
        <v>140</v>
      </c>
      <c r="O164" s="324">
        <f>+'Outstanding loans'!H133</f>
        <v>993639</v>
      </c>
      <c r="P164" s="26">
        <f>+'Outstanding loans'!E133</f>
        <v>0.03</v>
      </c>
      <c r="Q164" s="536">
        <f t="shared" si="28"/>
        <v>8.6499999999999994E-2</v>
      </c>
      <c r="R164" s="222">
        <f t="shared" si="32"/>
        <v>6861.8885046418172</v>
      </c>
      <c r="S164" s="36">
        <f t="shared" si="33"/>
        <v>690642.18491075002</v>
      </c>
      <c r="T164" s="36">
        <f t="shared" si="29"/>
        <v>302996.81508924998</v>
      </c>
      <c r="U164" s="36">
        <f t="shared" si="34"/>
        <v>507733.30049999926</v>
      </c>
      <c r="V164" s="36">
        <f t="shared" si="35"/>
        <v>227913.4539769094</v>
      </c>
      <c r="W164" s="37">
        <f t="shared" si="36"/>
        <v>279819.84652308986</v>
      </c>
      <c r="X164" s="36">
        <f t="shared" si="37"/>
        <v>235664.18951386109</v>
      </c>
      <c r="Y164" s="276">
        <f t="shared" si="38"/>
        <v>279819.84652308986</v>
      </c>
      <c r="Z164" s="36">
        <f t="shared" si="39"/>
        <v>544497.74592477013</v>
      </c>
      <c r="AA164" s="36">
        <f t="shared" si="40"/>
        <v>241500.93083552714</v>
      </c>
      <c r="AB164" s="38">
        <f t="shared" si="30"/>
        <v>-6.9849193096160889E-9</v>
      </c>
      <c r="AC164" s="17"/>
      <c r="AD164" s="17">
        <f t="shared" si="41"/>
        <v>180</v>
      </c>
      <c r="AE164" s="143"/>
      <c r="AH164" s="103"/>
      <c r="AI164" s="533"/>
    </row>
    <row r="165" spans="1:35">
      <c r="A165" s="533"/>
      <c r="C165" s="68" t="s">
        <v>1056</v>
      </c>
      <c r="D165" s="19" t="str">
        <f>+'Outstanding loans'!A134</f>
        <v>143033325</v>
      </c>
      <c r="E165" s="20">
        <f>+'Outstanding loans'!B134</f>
        <v>99</v>
      </c>
      <c r="F165" s="19" t="str">
        <f>+'Outstanding loans'!C134</f>
        <v>VYTHELINGUM D</v>
      </c>
      <c r="G165" s="547" t="str">
        <f t="shared" si="26"/>
        <v>A1</v>
      </c>
      <c r="H165" s="21">
        <f>+'Outstanding loans'!F134</f>
        <v>38784</v>
      </c>
      <c r="I165" s="21">
        <f>+'Outstanding loans'!G134</f>
        <v>48296</v>
      </c>
      <c r="J165" s="34">
        <f t="shared" si="27"/>
        <v>313</v>
      </c>
      <c r="K165" s="34">
        <f t="shared" ref="K165:K228" si="42">ROUND(($I$35-H165)/365*12,0)</f>
        <v>177</v>
      </c>
      <c r="L165" s="34">
        <f t="shared" ref="L165:L228" si="43">IF(B165="VELS",J165,IF(J165&gt;(IF(OR(E165=4,E165=99),$J$3,IF(E165=97,$J$6,IF(E165=98,$J$5,"Check")))),(IF(OR(E165=4,E165=99),$J$3,IF(E165=97,$J$6,IF(E165=98,$J$5,"Check")))),J165))</f>
        <v>180</v>
      </c>
      <c r="M165" s="34">
        <f t="shared" ref="M165:M228" si="44">IF(K165&gt;L165,L165,K165)</f>
        <v>177</v>
      </c>
      <c r="N165" s="52">
        <f t="shared" si="31"/>
        <v>177</v>
      </c>
      <c r="O165" s="324">
        <f>+'Outstanding loans'!H134</f>
        <v>550022</v>
      </c>
      <c r="P165" s="26">
        <f>+'Outstanding loans'!E134</f>
        <v>0.03</v>
      </c>
      <c r="Q165" s="536">
        <f t="shared" si="28"/>
        <v>8.6499999999999994E-2</v>
      </c>
      <c r="R165" s="222">
        <f t="shared" si="32"/>
        <v>3798.3509494898067</v>
      </c>
      <c r="S165" s="36">
        <f t="shared" si="33"/>
        <v>382300.20744856086</v>
      </c>
      <c r="T165" s="36">
        <f t="shared" si="29"/>
        <v>167721.79255143914</v>
      </c>
      <c r="U165" s="36">
        <f t="shared" si="34"/>
        <v>301240.63728030096</v>
      </c>
      <c r="V165" s="36">
        <f t="shared" si="35"/>
        <v>133624.43215372413</v>
      </c>
      <c r="W165" s="37">
        <f t="shared" si="36"/>
        <v>167616.20512657682</v>
      </c>
      <c r="X165" s="36">
        <f t="shared" si="37"/>
        <v>164926.42934224851</v>
      </c>
      <c r="Y165" s="276">
        <f t="shared" si="38"/>
        <v>167616.20512657682</v>
      </c>
      <c r="Z165" s="36">
        <f t="shared" si="39"/>
        <v>301402.96345960052</v>
      </c>
      <c r="AA165" s="36">
        <f t="shared" si="40"/>
        <v>133681.17090816516</v>
      </c>
      <c r="AB165" s="38">
        <f t="shared" si="30"/>
        <v>-3.7834979593753815E-9</v>
      </c>
      <c r="AC165" s="17"/>
      <c r="AD165" s="17">
        <f t="shared" si="41"/>
        <v>180</v>
      </c>
      <c r="AE165" s="143"/>
      <c r="AH165" s="103"/>
      <c r="AI165" s="533"/>
    </row>
    <row r="166" spans="1:35">
      <c r="A166" s="533"/>
      <c r="C166" s="68" t="s">
        <v>1056</v>
      </c>
      <c r="D166" s="19" t="str">
        <f>+'Outstanding loans'!A135</f>
        <v>143033910</v>
      </c>
      <c r="E166" s="20">
        <f>+'Outstanding loans'!B135</f>
        <v>99</v>
      </c>
      <c r="F166" s="19" t="str">
        <f>+'Outstanding loans'!C135</f>
        <v>WOODUN H/A/HM LOAN</v>
      </c>
      <c r="G166" s="547" t="str">
        <f t="shared" ref="G166:G229" si="45">IF(H166&lt;$P$5,"A",IF(H166&lt;$P$6,"B",IF(H166&lt;$P$7,"C",IF(H166&lt;$P$8,"D",IF(H166&lt;$P$9,"E",IF(H166&lt;$P$10,"F",IF(H166&lt;$P$11,"G",IF(H166&lt;$P$12,"I",IF(H166&lt;$P$13,"J",IF(H166&lt;$P$14,"K","L"))))))))))&amp;IF(OR(P166=0,P166&gt;=5%),2,1)</f>
        <v>A1</v>
      </c>
      <c r="H166" s="21">
        <f>+'Outstanding loans'!F135</f>
        <v>37866</v>
      </c>
      <c r="I166" s="21">
        <f>+'Outstanding loans'!G135</f>
        <v>45161</v>
      </c>
      <c r="J166" s="34">
        <f t="shared" ref="J166:J229" si="46">ROUND((I166-H166)/365*12,0)</f>
        <v>240</v>
      </c>
      <c r="K166" s="34">
        <f t="shared" si="42"/>
        <v>207</v>
      </c>
      <c r="L166" s="34">
        <f t="shared" si="43"/>
        <v>180</v>
      </c>
      <c r="M166" s="34">
        <f t="shared" si="44"/>
        <v>180</v>
      </c>
      <c r="N166" s="52">
        <f t="shared" si="31"/>
        <v>180</v>
      </c>
      <c r="O166" s="324">
        <f>+'Outstanding loans'!H135</f>
        <v>349097</v>
      </c>
      <c r="P166" s="26">
        <f>+'Outstanding loans'!E135</f>
        <v>0.03</v>
      </c>
      <c r="Q166" s="536">
        <f t="shared" ref="Q166:Q229" si="47">VLOOKUP(G166,$O$3:$Q$28,3,FALSE)</f>
        <v>8.6499999999999994E-2</v>
      </c>
      <c r="R166" s="222">
        <f t="shared" si="32"/>
        <v>2410.7997887612551</v>
      </c>
      <c r="S166" s="36">
        <f t="shared" si="33"/>
        <v>242644.57697995761</v>
      </c>
      <c r="T166" s="36">
        <f t="shared" ref="T166:T229" si="48">O166-S166</f>
        <v>106452.42302004239</v>
      </c>
      <c r="U166" s="36">
        <f t="shared" si="34"/>
        <v>191299.38499706591</v>
      </c>
      <c r="V166" s="36">
        <f t="shared" si="35"/>
        <v>84846.961977025901</v>
      </c>
      <c r="W166" s="37">
        <f t="shared" si="36"/>
        <v>106452.42302004001</v>
      </c>
      <c r="X166" s="36">
        <f t="shared" si="37"/>
        <v>106452.42302004241</v>
      </c>
      <c r="Y166" s="276">
        <f t="shared" si="38"/>
        <v>106452.42302004001</v>
      </c>
      <c r="Z166" s="36">
        <f t="shared" si="39"/>
        <v>191299.38499706591</v>
      </c>
      <c r="AA166" s="36">
        <f t="shared" si="40"/>
        <v>84846.961977025901</v>
      </c>
      <c r="AB166" s="38">
        <f t="shared" ref="AB166:AB229" si="49">IF(ISERROR(Z166-AA166-T166),"CHECK",Z166-AA166-T166)</f>
        <v>-2.3865140974521637E-9</v>
      </c>
      <c r="AC166" s="17"/>
      <c r="AD166" s="17">
        <f t="shared" si="41"/>
        <v>180</v>
      </c>
      <c r="AE166" s="143"/>
      <c r="AH166" s="103"/>
      <c r="AI166" s="533"/>
    </row>
    <row r="167" spans="1:35">
      <c r="A167" s="533"/>
      <c r="C167" s="68" t="s">
        <v>1056</v>
      </c>
      <c r="D167" s="19" t="str">
        <f>+'Outstanding loans'!A136</f>
        <v>143034178</v>
      </c>
      <c r="E167" s="20">
        <f>+'Outstanding loans'!B136</f>
        <v>99</v>
      </c>
      <c r="F167" s="19" t="str">
        <f>+'Outstanding loans'!C136</f>
        <v>LAM NGAN CHAN M</v>
      </c>
      <c r="G167" s="547" t="str">
        <f t="shared" si="45"/>
        <v>A1</v>
      </c>
      <c r="H167" s="21">
        <f>+'Outstanding loans'!F136</f>
        <v>39769</v>
      </c>
      <c r="I167" s="21">
        <f>+'Outstanding loans'!G136</f>
        <v>47445</v>
      </c>
      <c r="J167" s="34">
        <f t="shared" si="46"/>
        <v>252</v>
      </c>
      <c r="K167" s="34">
        <f t="shared" si="42"/>
        <v>145</v>
      </c>
      <c r="L167" s="34">
        <f t="shared" si="43"/>
        <v>180</v>
      </c>
      <c r="M167" s="34">
        <f t="shared" si="44"/>
        <v>145</v>
      </c>
      <c r="N167" s="52">
        <f t="shared" ref="N167:N230" si="50">IF(C167="O",IF(ROUND(($I$35-H167)/365*12,0)&gt;$L167,$L167,ROUND(($I$35-H167)/365*12,0)),IF(OR(C167="E",C167="N"),ROUND((I167-H167)/365*12,0),"CHECK"))</f>
        <v>145</v>
      </c>
      <c r="O167" s="324">
        <f>+'Outstanding loans'!H136</f>
        <v>1045122</v>
      </c>
      <c r="P167" s="26">
        <f>+'Outstanding loans'!E136</f>
        <v>0.03</v>
      </c>
      <c r="Q167" s="536">
        <f t="shared" si="47"/>
        <v>8.6499999999999994E-2</v>
      </c>
      <c r="R167" s="222">
        <f t="shared" ref="R167:R230" si="51">PMT(P167/12,L167,-O167,0,0)</f>
        <v>7217.4206505061347</v>
      </c>
      <c r="S167" s="36">
        <f t="shared" ref="S167:S230" si="52">(-PV(Q167/12,L167,R167,0,0))</f>
        <v>726426.1382436608</v>
      </c>
      <c r="T167" s="36">
        <f t="shared" si="48"/>
        <v>318695.8617563392</v>
      </c>
      <c r="U167" s="36">
        <f t="shared" ref="U167:U230" si="53">-IF(OR(Q167="",Q167=0),0,(CUMIPMT(Q167/12,L167,S167,1,M167,0)))</f>
        <v>542658.51605556055</v>
      </c>
      <c r="V167" s="36">
        <f t="shared" ref="V167:V230" si="54">-IF(OR(P167="",P167=0),0,(CUMIPMT(P167/12,L167,O167,1,M167,0)))</f>
        <v>242988.61093429232</v>
      </c>
      <c r="W167" s="37">
        <f t="shared" ref="W167:W230" si="55">IF(ISERROR(U167-V167),0,U167-V167)</f>
        <v>299669.90512126824</v>
      </c>
      <c r="X167" s="36">
        <f t="shared" ref="X167:X230" si="56">IF(C167="O",T167/AD167*N167,T167)</f>
        <v>256727.22197038436</v>
      </c>
      <c r="Y167" s="276">
        <f t="shared" ref="Y167:Y230" si="57">W167</f>
        <v>299669.90512126824</v>
      </c>
      <c r="Z167" s="36">
        <f t="shared" ref="Z167:Z230" si="58">-IF(OR(Q167="",Q167=0),0,(CUMIPMT(Q167/12,L167,S167,1,L167,0)))</f>
        <v>572709.57884743635</v>
      </c>
      <c r="AA167" s="36">
        <f t="shared" ref="AA167:AA230" si="59">-IF(OR(P167="",P167=0),0,(CUMIPMT(P167/12,L167,O167,1,L167,0)))</f>
        <v>254013.71709110436</v>
      </c>
      <c r="AB167" s="38">
        <f t="shared" si="49"/>
        <v>-7.2177499532699585E-9</v>
      </c>
      <c r="AC167" s="17"/>
      <c r="AD167" s="17">
        <f t="shared" ref="AD167:AD230" si="60">IF(L167&gt;$J$2,$J$2,L167)</f>
        <v>180</v>
      </c>
      <c r="AE167" s="143"/>
      <c r="AH167" s="103"/>
      <c r="AI167" s="533"/>
    </row>
    <row r="168" spans="1:35">
      <c r="A168" s="533"/>
      <c r="C168" s="68" t="s">
        <v>1056</v>
      </c>
      <c r="D168" s="19" t="str">
        <f>+'Outstanding loans'!A137</f>
        <v>143034283</v>
      </c>
      <c r="E168" s="20">
        <f>+'Outstanding loans'!B137</f>
        <v>99</v>
      </c>
      <c r="F168" s="19" t="str">
        <f>+'Outstanding loans'!C137</f>
        <v>WOOSAREE S</v>
      </c>
      <c r="G168" s="547" t="str">
        <f t="shared" si="45"/>
        <v>A1</v>
      </c>
      <c r="H168" s="21">
        <f>+'Outstanding loans'!F137</f>
        <v>39678</v>
      </c>
      <c r="I168" s="21">
        <f>+'Outstanding loans'!G137</f>
        <v>44796</v>
      </c>
      <c r="J168" s="34">
        <f t="shared" si="46"/>
        <v>168</v>
      </c>
      <c r="K168" s="34">
        <f t="shared" si="42"/>
        <v>148</v>
      </c>
      <c r="L168" s="34">
        <f t="shared" si="43"/>
        <v>168</v>
      </c>
      <c r="M168" s="34">
        <f t="shared" si="44"/>
        <v>148</v>
      </c>
      <c r="N168" s="52">
        <f t="shared" si="50"/>
        <v>148</v>
      </c>
      <c r="O168" s="324">
        <f>+'Outstanding loans'!H137</f>
        <v>2000013</v>
      </c>
      <c r="P168" s="26">
        <f>+'Outstanding loans'!E137</f>
        <v>0.03</v>
      </c>
      <c r="Q168" s="536">
        <f t="shared" si="47"/>
        <v>8.6499999999999994E-2</v>
      </c>
      <c r="R168" s="222">
        <f t="shared" si="51"/>
        <v>14594.002700594638</v>
      </c>
      <c r="S168" s="36">
        <f t="shared" si="52"/>
        <v>1418848.7384731502</v>
      </c>
      <c r="T168" s="36">
        <f t="shared" si="48"/>
        <v>581164.26152684982</v>
      </c>
      <c r="U168" s="36">
        <f t="shared" si="53"/>
        <v>1011973.0572102522</v>
      </c>
      <c r="V168" s="36">
        <f t="shared" si="54"/>
        <v>444256.07432151516</v>
      </c>
      <c r="W168" s="37">
        <f t="shared" si="55"/>
        <v>567716.98288873699</v>
      </c>
      <c r="X168" s="36">
        <f t="shared" si="56"/>
        <v>511978.03991651052</v>
      </c>
      <c r="Y168" s="276">
        <f t="shared" si="57"/>
        <v>567716.98288873699</v>
      </c>
      <c r="Z168" s="36">
        <f t="shared" si="58"/>
        <v>1032943.7152267348</v>
      </c>
      <c r="AA168" s="36">
        <f t="shared" si="59"/>
        <v>451779.45369989891</v>
      </c>
      <c r="AB168" s="38">
        <f t="shared" si="49"/>
        <v>-1.3969838619232178E-8</v>
      </c>
      <c r="AC168" s="17"/>
      <c r="AD168" s="17">
        <f t="shared" si="60"/>
        <v>168</v>
      </c>
      <c r="AE168" s="143"/>
      <c r="AH168" s="103"/>
      <c r="AI168" s="533"/>
    </row>
    <row r="169" spans="1:35">
      <c r="A169" s="533"/>
      <c r="C169" s="68" t="s">
        <v>1056</v>
      </c>
      <c r="D169" s="19" t="str">
        <f>+'Outstanding loans'!A138</f>
        <v>143035050</v>
      </c>
      <c r="E169" s="20">
        <f>+'Outstanding loans'!B138</f>
        <v>99</v>
      </c>
      <c r="F169" s="19" t="str">
        <f>+'Outstanding loans'!C138</f>
        <v>THANNOO D</v>
      </c>
      <c r="G169" s="547" t="str">
        <f t="shared" si="45"/>
        <v>A1</v>
      </c>
      <c r="H169" s="21">
        <f>+'Outstanding loans'!F138</f>
        <v>39702</v>
      </c>
      <c r="I169" s="21">
        <f>+'Outstanding loans'!G138</f>
        <v>46257</v>
      </c>
      <c r="J169" s="34">
        <f t="shared" si="46"/>
        <v>216</v>
      </c>
      <c r="K169" s="34">
        <f t="shared" si="42"/>
        <v>147</v>
      </c>
      <c r="L169" s="34">
        <f t="shared" si="43"/>
        <v>180</v>
      </c>
      <c r="M169" s="34">
        <f t="shared" si="44"/>
        <v>147</v>
      </c>
      <c r="N169" s="52">
        <f t="shared" si="50"/>
        <v>147</v>
      </c>
      <c r="O169" s="324">
        <f>+'Outstanding loans'!H138</f>
        <v>1853520</v>
      </c>
      <c r="P169" s="26">
        <f>+'Outstanding loans'!E138</f>
        <v>0.03</v>
      </c>
      <c r="Q169" s="536">
        <f t="shared" si="47"/>
        <v>8.6499999999999994E-2</v>
      </c>
      <c r="R169" s="222">
        <f t="shared" si="51"/>
        <v>12800.068818880602</v>
      </c>
      <c r="S169" s="36">
        <f t="shared" si="52"/>
        <v>1288314.0683646409</v>
      </c>
      <c r="T169" s="36">
        <f t="shared" si="48"/>
        <v>565205.93163535907</v>
      </c>
      <c r="U169" s="36">
        <f t="shared" si="53"/>
        <v>968021.47087429347</v>
      </c>
      <c r="V169" s="36">
        <f t="shared" si="54"/>
        <v>433052.32717808406</v>
      </c>
      <c r="W169" s="37">
        <f t="shared" si="55"/>
        <v>534969.14369620942</v>
      </c>
      <c r="X169" s="36">
        <f t="shared" si="56"/>
        <v>461584.84416887653</v>
      </c>
      <c r="Y169" s="276">
        <f t="shared" si="57"/>
        <v>534969.14369620942</v>
      </c>
      <c r="Z169" s="36">
        <f t="shared" si="58"/>
        <v>1015698.3190338546</v>
      </c>
      <c r="AA169" s="36">
        <f t="shared" si="59"/>
        <v>450492.38739850838</v>
      </c>
      <c r="AB169" s="38">
        <f t="shared" si="49"/>
        <v>-1.280568540096283E-8</v>
      </c>
      <c r="AC169" s="17"/>
      <c r="AD169" s="17">
        <f t="shared" si="60"/>
        <v>180</v>
      </c>
      <c r="AE169" s="143"/>
      <c r="AH169" s="103"/>
      <c r="AI169" s="533"/>
    </row>
    <row r="170" spans="1:35">
      <c r="A170" s="533"/>
      <c r="C170" s="68" t="s">
        <v>1056</v>
      </c>
      <c r="D170" s="19" t="str">
        <f>+'Outstanding loans'!A139</f>
        <v>143035093</v>
      </c>
      <c r="E170" s="20">
        <f>+'Outstanding loans'!B139</f>
        <v>99</v>
      </c>
      <c r="F170" s="19" t="str">
        <f>+'Outstanding loans'!C139</f>
        <v>RAMTOHUL N</v>
      </c>
      <c r="G170" s="547" t="str">
        <f t="shared" si="45"/>
        <v>A1</v>
      </c>
      <c r="H170" s="21">
        <f>+'Outstanding loans'!F139</f>
        <v>39240</v>
      </c>
      <c r="I170" s="21">
        <f>+'Outstanding loans'!G139</f>
        <v>46530</v>
      </c>
      <c r="J170" s="34">
        <f t="shared" si="46"/>
        <v>240</v>
      </c>
      <c r="K170" s="34">
        <f t="shared" si="42"/>
        <v>162</v>
      </c>
      <c r="L170" s="34">
        <f t="shared" si="43"/>
        <v>180</v>
      </c>
      <c r="M170" s="34">
        <f t="shared" si="44"/>
        <v>162</v>
      </c>
      <c r="N170" s="52">
        <f t="shared" si="50"/>
        <v>162</v>
      </c>
      <c r="O170" s="324">
        <f>+'Outstanding loans'!H139</f>
        <v>1136633</v>
      </c>
      <c r="P170" s="26">
        <f>+'Outstanding loans'!E139</f>
        <v>0.03</v>
      </c>
      <c r="Q170" s="536">
        <f t="shared" si="47"/>
        <v>8.6499999999999994E-2</v>
      </c>
      <c r="R170" s="222">
        <f t="shared" si="51"/>
        <v>7849.3788153409268</v>
      </c>
      <c r="S170" s="36">
        <f t="shared" si="52"/>
        <v>790032.09270334651</v>
      </c>
      <c r="T170" s="36">
        <f t="shared" si="48"/>
        <v>346600.90729665349</v>
      </c>
      <c r="U170" s="36">
        <f t="shared" si="53"/>
        <v>613628.65478955</v>
      </c>
      <c r="V170" s="36">
        <f t="shared" si="54"/>
        <v>272954.77810001548</v>
      </c>
      <c r="W170" s="37">
        <f t="shared" si="55"/>
        <v>340673.87668953452</v>
      </c>
      <c r="X170" s="36">
        <f t="shared" si="56"/>
        <v>311940.81656698813</v>
      </c>
      <c r="Y170" s="276">
        <f t="shared" si="57"/>
        <v>340673.87668953452</v>
      </c>
      <c r="Z170" s="36">
        <f t="shared" si="58"/>
        <v>622856.09405801236</v>
      </c>
      <c r="AA170" s="36">
        <f t="shared" si="59"/>
        <v>276255.1867613669</v>
      </c>
      <c r="AB170" s="38">
        <f t="shared" si="49"/>
        <v>-8.0326572060585022E-9</v>
      </c>
      <c r="AC170" s="17"/>
      <c r="AD170" s="17">
        <f t="shared" si="60"/>
        <v>180</v>
      </c>
      <c r="AE170" s="143"/>
      <c r="AH170" s="103"/>
      <c r="AI170" s="533"/>
    </row>
    <row r="171" spans="1:35">
      <c r="A171" s="533"/>
      <c r="C171" s="68" t="s">
        <v>1056</v>
      </c>
      <c r="D171" s="19" t="str">
        <f>+'Outstanding loans'!A140</f>
        <v>143036065</v>
      </c>
      <c r="E171" s="20">
        <f>+'Outstanding loans'!B140</f>
        <v>99</v>
      </c>
      <c r="F171" s="19" t="str">
        <f>+'Outstanding loans'!C140</f>
        <v>BUNDHOOA PASB (SL 1388)</v>
      </c>
      <c r="G171" s="547" t="str">
        <f t="shared" si="45"/>
        <v>A1</v>
      </c>
      <c r="H171" s="21">
        <f>+'Outstanding loans'!F140</f>
        <v>39920</v>
      </c>
      <c r="I171" s="21">
        <f>+'Outstanding loans'!G140</f>
        <v>50518</v>
      </c>
      <c r="J171" s="34">
        <f t="shared" si="46"/>
        <v>348</v>
      </c>
      <c r="K171" s="34">
        <f t="shared" si="42"/>
        <v>140</v>
      </c>
      <c r="L171" s="34">
        <f t="shared" si="43"/>
        <v>180</v>
      </c>
      <c r="M171" s="34">
        <f t="shared" si="44"/>
        <v>140</v>
      </c>
      <c r="N171" s="52">
        <f t="shared" si="50"/>
        <v>140</v>
      </c>
      <c r="O171" s="324">
        <f>+'Outstanding loans'!H140</f>
        <v>1500021</v>
      </c>
      <c r="P171" s="26">
        <f>+'Outstanding loans'!E140</f>
        <v>0.03</v>
      </c>
      <c r="Q171" s="536">
        <f t="shared" si="47"/>
        <v>8.6499999999999994E-2</v>
      </c>
      <c r="R171" s="222">
        <f t="shared" si="51"/>
        <v>10358.86962631431</v>
      </c>
      <c r="S171" s="36">
        <f t="shared" si="52"/>
        <v>1042609.8219293006</v>
      </c>
      <c r="T171" s="36">
        <f t="shared" si="48"/>
        <v>457411.17807069945</v>
      </c>
      <c r="U171" s="36">
        <f t="shared" si="53"/>
        <v>766486.23207151622</v>
      </c>
      <c r="V171" s="36">
        <f t="shared" si="54"/>
        <v>344063.55542394938</v>
      </c>
      <c r="W171" s="37">
        <f t="shared" si="55"/>
        <v>422422.67664756684</v>
      </c>
      <c r="X171" s="36">
        <f t="shared" si="56"/>
        <v>355764.24961054401</v>
      </c>
      <c r="Y171" s="276">
        <f t="shared" si="57"/>
        <v>422422.67664756684</v>
      </c>
      <c r="Z171" s="36">
        <f t="shared" si="58"/>
        <v>821986.71080726513</v>
      </c>
      <c r="AA171" s="36">
        <f t="shared" si="59"/>
        <v>364575.53273657593</v>
      </c>
      <c r="AB171" s="38">
        <f t="shared" si="49"/>
        <v>-1.0244548320770264E-8</v>
      </c>
      <c r="AC171" s="17"/>
      <c r="AD171" s="17">
        <f t="shared" si="60"/>
        <v>180</v>
      </c>
      <c r="AE171" s="143"/>
      <c r="AH171" s="103"/>
      <c r="AI171" s="533"/>
    </row>
    <row r="172" spans="1:35">
      <c r="A172" s="533"/>
      <c r="C172" s="68" t="s">
        <v>1056</v>
      </c>
      <c r="D172" s="19" t="str">
        <f>+'Outstanding loans'!A141</f>
        <v>143036758</v>
      </c>
      <c r="E172" s="20">
        <f>+'Outstanding loans'!B141</f>
        <v>99</v>
      </c>
      <c r="F172" s="19" t="str">
        <f>+'Outstanding loans'!C141</f>
        <v>NEMORIN J B (SL 1703)</v>
      </c>
      <c r="G172" s="547" t="str">
        <f t="shared" si="45"/>
        <v>A1</v>
      </c>
      <c r="H172" s="21">
        <f>+'Outstanding loans'!F141</f>
        <v>40109</v>
      </c>
      <c r="I172" s="21">
        <f>+'Outstanding loans'!G141</f>
        <v>48144</v>
      </c>
      <c r="J172" s="34">
        <f t="shared" si="46"/>
        <v>264</v>
      </c>
      <c r="K172" s="34">
        <f t="shared" si="42"/>
        <v>133</v>
      </c>
      <c r="L172" s="34">
        <f t="shared" si="43"/>
        <v>180</v>
      </c>
      <c r="M172" s="34">
        <f t="shared" si="44"/>
        <v>133</v>
      </c>
      <c r="N172" s="52">
        <f t="shared" si="50"/>
        <v>133</v>
      </c>
      <c r="O172" s="324">
        <f>+'Outstanding loans'!H141</f>
        <v>2800178</v>
      </c>
      <c r="P172" s="26">
        <f>+'Outstanding loans'!E141</f>
        <v>0.03</v>
      </c>
      <c r="Q172" s="536">
        <f t="shared" si="47"/>
        <v>8.6499999999999994E-2</v>
      </c>
      <c r="R172" s="222">
        <f t="shared" si="51"/>
        <v>19337.515163103417</v>
      </c>
      <c r="S172" s="36">
        <f t="shared" si="52"/>
        <v>1946301.4757462363</v>
      </c>
      <c r="T172" s="36">
        <f t="shared" si="48"/>
        <v>853876.52425376372</v>
      </c>
      <c r="U172" s="36">
        <f t="shared" si="53"/>
        <v>1394177.3248671526</v>
      </c>
      <c r="V172" s="36">
        <f t="shared" si="54"/>
        <v>628201.80331338919</v>
      </c>
      <c r="W172" s="37">
        <f t="shared" si="55"/>
        <v>765975.52155376342</v>
      </c>
      <c r="X172" s="36">
        <f t="shared" si="56"/>
        <v>630919.87625416985</v>
      </c>
      <c r="Y172" s="276">
        <f t="shared" si="57"/>
        <v>765975.52155376342</v>
      </c>
      <c r="Z172" s="36">
        <f t="shared" si="58"/>
        <v>1534451.2536123602</v>
      </c>
      <c r="AA172" s="36">
        <f t="shared" si="59"/>
        <v>680574.72935861489</v>
      </c>
      <c r="AB172" s="38">
        <f t="shared" si="49"/>
        <v>-1.8393620848655701E-8</v>
      </c>
      <c r="AC172" s="17"/>
      <c r="AD172" s="17">
        <f t="shared" si="60"/>
        <v>180</v>
      </c>
      <c r="AE172" s="143"/>
      <c r="AH172" s="103"/>
      <c r="AI172" s="533"/>
    </row>
    <row r="173" spans="1:35">
      <c r="A173" s="533"/>
      <c r="C173" s="68" t="s">
        <v>1056</v>
      </c>
      <c r="D173" s="19" t="str">
        <f>+'Outstanding loans'!A142</f>
        <v>143036928</v>
      </c>
      <c r="E173" s="20">
        <f>+'Outstanding loans'!B142</f>
        <v>99</v>
      </c>
      <c r="F173" s="19" t="str">
        <f>+'Outstanding loans'!C142</f>
        <v>TSANG MANG KIN IK(SL1328)</v>
      </c>
      <c r="G173" s="547" t="str">
        <f t="shared" si="45"/>
        <v>A1</v>
      </c>
      <c r="H173" s="21">
        <f>+'Outstanding loans'!F142</f>
        <v>39920</v>
      </c>
      <c r="I173" s="21">
        <f>+'Outstanding loans'!G142</f>
        <v>50883</v>
      </c>
      <c r="J173" s="34">
        <f t="shared" si="46"/>
        <v>360</v>
      </c>
      <c r="K173" s="34">
        <f t="shared" si="42"/>
        <v>140</v>
      </c>
      <c r="L173" s="34">
        <f t="shared" si="43"/>
        <v>180</v>
      </c>
      <c r="M173" s="34">
        <f t="shared" si="44"/>
        <v>140</v>
      </c>
      <c r="N173" s="52">
        <f t="shared" si="50"/>
        <v>140</v>
      </c>
      <c r="O173" s="324">
        <f>+'Outstanding loans'!H142</f>
        <v>3800011</v>
      </c>
      <c r="P173" s="26">
        <f>+'Outstanding loans'!E142</f>
        <v>0.03</v>
      </c>
      <c r="Q173" s="536">
        <f t="shared" si="47"/>
        <v>8.6499999999999994E-2</v>
      </c>
      <c r="R173" s="222">
        <f t="shared" si="51"/>
        <v>26242.178294544054</v>
      </c>
      <c r="S173" s="36">
        <f t="shared" si="52"/>
        <v>2641248.883875215</v>
      </c>
      <c r="T173" s="36">
        <f t="shared" si="48"/>
        <v>1158762.116124785</v>
      </c>
      <c r="U173" s="36">
        <f t="shared" si="53"/>
        <v>1941743.5577370685</v>
      </c>
      <c r="V173" s="36">
        <f t="shared" si="54"/>
        <v>871617.99422149267</v>
      </c>
      <c r="W173" s="37">
        <f t="shared" si="55"/>
        <v>1070125.5635155758</v>
      </c>
      <c r="X173" s="36">
        <f t="shared" si="56"/>
        <v>901259.42365261063</v>
      </c>
      <c r="Y173" s="276">
        <f t="shared" si="57"/>
        <v>1070125.5635155758</v>
      </c>
      <c r="Z173" s="36">
        <f t="shared" si="58"/>
        <v>2082343.2091426896</v>
      </c>
      <c r="AA173" s="36">
        <f t="shared" si="59"/>
        <v>923581.09301792923</v>
      </c>
      <c r="AB173" s="38">
        <f t="shared" si="49"/>
        <v>-2.4680048227310181E-8</v>
      </c>
      <c r="AC173" s="17"/>
      <c r="AD173" s="17">
        <f t="shared" si="60"/>
        <v>180</v>
      </c>
      <c r="AE173" s="143"/>
      <c r="AH173" s="103"/>
      <c r="AI173" s="533"/>
    </row>
    <row r="174" spans="1:35">
      <c r="A174" s="533"/>
      <c r="C174" s="68" t="s">
        <v>1056</v>
      </c>
      <c r="D174" s="19" t="str">
        <f>+'Outstanding loans'!A143</f>
        <v>143037290</v>
      </c>
      <c r="E174" s="20">
        <f>+'Outstanding loans'!B143</f>
        <v>99</v>
      </c>
      <c r="F174" s="19" t="str">
        <f>+'Outstanding loans'!C143</f>
        <v>VEERAPEN CHETTY R</v>
      </c>
      <c r="G174" s="547" t="str">
        <f t="shared" si="45"/>
        <v>A1</v>
      </c>
      <c r="H174" s="21">
        <f>+'Outstanding loans'!F143</f>
        <v>39003</v>
      </c>
      <c r="I174" s="21">
        <f>+'Outstanding loans'!G143</f>
        <v>49941</v>
      </c>
      <c r="J174" s="34">
        <f t="shared" si="46"/>
        <v>360</v>
      </c>
      <c r="K174" s="34">
        <f t="shared" si="42"/>
        <v>170</v>
      </c>
      <c r="L174" s="34">
        <f t="shared" si="43"/>
        <v>180</v>
      </c>
      <c r="M174" s="34">
        <f t="shared" si="44"/>
        <v>170</v>
      </c>
      <c r="N174" s="52">
        <f t="shared" si="50"/>
        <v>170</v>
      </c>
      <c r="O174" s="324">
        <f>+'Outstanding loans'!H143</f>
        <v>144911</v>
      </c>
      <c r="P174" s="26">
        <f>+'Outstanding loans'!E143</f>
        <v>0.03</v>
      </c>
      <c r="Q174" s="536">
        <f t="shared" si="47"/>
        <v>8.6499999999999994E-2</v>
      </c>
      <c r="R174" s="222">
        <f t="shared" si="51"/>
        <v>1000.7287607432381</v>
      </c>
      <c r="S174" s="36">
        <f t="shared" si="52"/>
        <v>100722.34449090838</v>
      </c>
      <c r="T174" s="36">
        <f t="shared" si="48"/>
        <v>44188.655509091623</v>
      </c>
      <c r="U174" s="36">
        <f t="shared" si="53"/>
        <v>79023.262050116973</v>
      </c>
      <c r="V174" s="36">
        <f t="shared" si="54"/>
        <v>35083.941628983855</v>
      </c>
      <c r="W174" s="37">
        <f t="shared" si="55"/>
        <v>43939.320421133118</v>
      </c>
      <c r="X174" s="36">
        <f t="shared" si="56"/>
        <v>41733.73020303098</v>
      </c>
      <c r="Y174" s="276">
        <f t="shared" si="57"/>
        <v>43939.320421133118</v>
      </c>
      <c r="Z174" s="36">
        <f t="shared" si="58"/>
        <v>79408.832442873536</v>
      </c>
      <c r="AA174" s="36">
        <f t="shared" si="59"/>
        <v>35220.176933782874</v>
      </c>
      <c r="AB174" s="38">
        <f t="shared" si="49"/>
        <v>-9.6042640507221222E-10</v>
      </c>
      <c r="AC174" s="17"/>
      <c r="AD174" s="17">
        <f t="shared" si="60"/>
        <v>180</v>
      </c>
      <c r="AE174" s="143"/>
      <c r="AH174" s="103"/>
      <c r="AI174" s="533"/>
    </row>
    <row r="175" spans="1:35">
      <c r="A175" s="533"/>
      <c r="C175" s="68" t="s">
        <v>1056</v>
      </c>
      <c r="D175" s="19" t="str">
        <f>+'Outstanding loans'!A144</f>
        <v>143038211</v>
      </c>
      <c r="E175" s="20">
        <f>+'Outstanding loans'!B144</f>
        <v>99</v>
      </c>
      <c r="F175" s="19" t="str">
        <f>+'Outstanding loans'!C144</f>
        <v>BURRUN M A(SL 1528)</v>
      </c>
      <c r="G175" s="547" t="str">
        <f t="shared" si="45"/>
        <v>A1</v>
      </c>
      <c r="H175" s="21">
        <f>+'Outstanding loans'!F144</f>
        <v>40010</v>
      </c>
      <c r="I175" s="21">
        <f>+'Outstanding loans'!G144</f>
        <v>50974</v>
      </c>
      <c r="J175" s="34">
        <f t="shared" si="46"/>
        <v>360</v>
      </c>
      <c r="K175" s="34">
        <f t="shared" si="42"/>
        <v>137</v>
      </c>
      <c r="L175" s="34">
        <f t="shared" si="43"/>
        <v>180</v>
      </c>
      <c r="M175" s="34">
        <f t="shared" si="44"/>
        <v>137</v>
      </c>
      <c r="N175" s="52">
        <f t="shared" si="50"/>
        <v>137</v>
      </c>
      <c r="O175" s="324">
        <f>+'Outstanding loans'!H144</f>
        <v>1660088</v>
      </c>
      <c r="P175" s="26">
        <f>+'Outstanding loans'!E144</f>
        <v>0.03</v>
      </c>
      <c r="Q175" s="536">
        <f t="shared" si="47"/>
        <v>8.6499999999999994E-2</v>
      </c>
      <c r="R175" s="222">
        <f t="shared" si="51"/>
        <v>11464.26294045808</v>
      </c>
      <c r="S175" s="36">
        <f t="shared" si="52"/>
        <v>1153866.5485796323</v>
      </c>
      <c r="T175" s="36">
        <f t="shared" si="48"/>
        <v>506221.4514203677</v>
      </c>
      <c r="U175" s="36">
        <f t="shared" si="53"/>
        <v>839321.94514939038</v>
      </c>
      <c r="V175" s="36">
        <f t="shared" si="54"/>
        <v>377354.52649512072</v>
      </c>
      <c r="W175" s="37">
        <f t="shared" si="55"/>
        <v>461967.41865426966</v>
      </c>
      <c r="X175" s="36">
        <f t="shared" si="56"/>
        <v>385290.77135883539</v>
      </c>
      <c r="Y175" s="276">
        <f t="shared" si="57"/>
        <v>461967.41865426966</v>
      </c>
      <c r="Z175" s="36">
        <f t="shared" si="58"/>
        <v>909700.78070281097</v>
      </c>
      <c r="AA175" s="36">
        <f t="shared" si="59"/>
        <v>403479.32928245421</v>
      </c>
      <c r="AB175" s="38">
        <f t="shared" si="49"/>
        <v>-1.0943040251731873E-8</v>
      </c>
      <c r="AC175" s="17"/>
      <c r="AD175" s="17">
        <f t="shared" si="60"/>
        <v>180</v>
      </c>
      <c r="AE175" s="143"/>
      <c r="AH175" s="103"/>
      <c r="AI175" s="533"/>
    </row>
    <row r="176" spans="1:35">
      <c r="A176" s="533"/>
      <c r="C176" s="68" t="s">
        <v>1056</v>
      </c>
      <c r="D176" s="19" t="str">
        <f>+'Outstanding loans'!A145</f>
        <v>143038556</v>
      </c>
      <c r="E176" s="20">
        <f>+'Outstanding loans'!B145</f>
        <v>99</v>
      </c>
      <c r="F176" s="19" t="str">
        <f>+'Outstanding loans'!C145</f>
        <v>ROCK M S (SL 1725)</v>
      </c>
      <c r="G176" s="547" t="str">
        <f t="shared" si="45"/>
        <v>A1</v>
      </c>
      <c r="H176" s="21">
        <f>+'Outstanding loans'!F145</f>
        <v>40109</v>
      </c>
      <c r="I176" s="21">
        <f>+'Outstanding loans'!G145</f>
        <v>50336</v>
      </c>
      <c r="J176" s="34">
        <f t="shared" si="46"/>
        <v>336</v>
      </c>
      <c r="K176" s="34">
        <f t="shared" si="42"/>
        <v>133</v>
      </c>
      <c r="L176" s="34">
        <f t="shared" si="43"/>
        <v>180</v>
      </c>
      <c r="M176" s="34">
        <f t="shared" si="44"/>
        <v>133</v>
      </c>
      <c r="N176" s="52">
        <f t="shared" si="50"/>
        <v>133</v>
      </c>
      <c r="O176" s="324">
        <f>+'Outstanding loans'!H145</f>
        <v>75182</v>
      </c>
      <c r="P176" s="26">
        <f>+'Outstanding loans'!E145</f>
        <v>0.03</v>
      </c>
      <c r="Q176" s="536">
        <f t="shared" si="47"/>
        <v>8.6499999999999994E-2</v>
      </c>
      <c r="R176" s="222">
        <f t="shared" si="51"/>
        <v>519.19308879379844</v>
      </c>
      <c r="S176" s="36">
        <f t="shared" si="52"/>
        <v>52256.2628338461</v>
      </c>
      <c r="T176" s="36">
        <f t="shared" si="48"/>
        <v>22925.7371661539</v>
      </c>
      <c r="U176" s="36">
        <f t="shared" si="53"/>
        <v>37432.277390280993</v>
      </c>
      <c r="V176" s="36">
        <f t="shared" si="54"/>
        <v>16866.594901005301</v>
      </c>
      <c r="W176" s="37">
        <f t="shared" si="55"/>
        <v>20565.682489275692</v>
      </c>
      <c r="X176" s="36">
        <f t="shared" si="56"/>
        <v>16939.572461658157</v>
      </c>
      <c r="Y176" s="276">
        <f t="shared" si="57"/>
        <v>20565.682489275692</v>
      </c>
      <c r="Z176" s="36">
        <f t="shared" si="58"/>
        <v>41198.493149037109</v>
      </c>
      <c r="AA176" s="36">
        <f t="shared" si="59"/>
        <v>18272.755982883726</v>
      </c>
      <c r="AB176" s="38">
        <f t="shared" si="49"/>
        <v>-5.1659299060702324E-10</v>
      </c>
      <c r="AC176" s="17"/>
      <c r="AD176" s="17">
        <f t="shared" si="60"/>
        <v>180</v>
      </c>
      <c r="AE176" s="143"/>
      <c r="AH176" s="103"/>
      <c r="AI176" s="533"/>
    </row>
    <row r="177" spans="1:35">
      <c r="A177" s="533"/>
      <c r="C177" s="68" t="s">
        <v>1056</v>
      </c>
      <c r="D177" s="19" t="str">
        <f>+'Outstanding loans'!A146</f>
        <v>143038645</v>
      </c>
      <c r="E177" s="20">
        <f>+'Outstanding loans'!B146</f>
        <v>99</v>
      </c>
      <c r="F177" s="19" t="str">
        <f>+'Outstanding loans'!C146</f>
        <v>LUQUET-REDDY M</v>
      </c>
      <c r="G177" s="547" t="str">
        <f t="shared" si="45"/>
        <v>A1</v>
      </c>
      <c r="H177" s="21">
        <f>+'Outstanding loans'!F146</f>
        <v>40122</v>
      </c>
      <c r="I177" s="21">
        <f>+'Outstanding loans'!G146</f>
        <v>51066</v>
      </c>
      <c r="J177" s="34">
        <f t="shared" si="46"/>
        <v>360</v>
      </c>
      <c r="K177" s="34">
        <f t="shared" si="42"/>
        <v>133</v>
      </c>
      <c r="L177" s="34">
        <f t="shared" si="43"/>
        <v>180</v>
      </c>
      <c r="M177" s="34">
        <f t="shared" si="44"/>
        <v>133</v>
      </c>
      <c r="N177" s="52">
        <f t="shared" si="50"/>
        <v>133</v>
      </c>
      <c r="O177" s="324">
        <f>+'Outstanding loans'!H146</f>
        <v>499374</v>
      </c>
      <c r="P177" s="26">
        <f>+'Outstanding loans'!E146</f>
        <v>0.03</v>
      </c>
      <c r="Q177" s="536">
        <f t="shared" si="47"/>
        <v>8.6499999999999994E-2</v>
      </c>
      <c r="R177" s="222">
        <f t="shared" si="51"/>
        <v>3448.5851603218098</v>
      </c>
      <c r="S177" s="36">
        <f t="shared" si="52"/>
        <v>347096.63212456519</v>
      </c>
      <c r="T177" s="36">
        <f t="shared" si="48"/>
        <v>152277.36787543481</v>
      </c>
      <c r="U177" s="36">
        <f t="shared" si="53"/>
        <v>248632.73242922747</v>
      </c>
      <c r="V177" s="36">
        <f t="shared" si="54"/>
        <v>112031.323482943</v>
      </c>
      <c r="W177" s="37">
        <f t="shared" si="55"/>
        <v>136601.40894628447</v>
      </c>
      <c r="X177" s="36">
        <f t="shared" si="56"/>
        <v>112516.05515240462</v>
      </c>
      <c r="Y177" s="276">
        <f t="shared" si="57"/>
        <v>136601.40894628447</v>
      </c>
      <c r="Z177" s="36">
        <f t="shared" si="58"/>
        <v>273648.69673335715</v>
      </c>
      <c r="AA177" s="36">
        <f t="shared" si="59"/>
        <v>121371.32885792578</v>
      </c>
      <c r="AB177" s="38">
        <f t="shared" si="49"/>
        <v>-3.434251993894577E-9</v>
      </c>
      <c r="AC177" s="17"/>
      <c r="AD177" s="17">
        <f t="shared" si="60"/>
        <v>180</v>
      </c>
      <c r="AE177" s="143"/>
      <c r="AH177" s="103"/>
      <c r="AI177" s="533"/>
    </row>
    <row r="178" spans="1:35">
      <c r="A178" s="533"/>
      <c r="C178" s="68" t="s">
        <v>1056</v>
      </c>
      <c r="D178" s="19" t="str">
        <f>+'Outstanding loans'!A147</f>
        <v>143038688</v>
      </c>
      <c r="E178" s="20">
        <f>+'Outstanding loans'!B147</f>
        <v>99</v>
      </c>
      <c r="F178" s="19" t="str">
        <f>+'Outstanding loans'!C147</f>
        <v>L`AIGUILLE N A(SL 1600)</v>
      </c>
      <c r="G178" s="547" t="str">
        <f t="shared" si="45"/>
        <v>A1</v>
      </c>
      <c r="H178" s="21">
        <f>+'Outstanding loans'!F147</f>
        <v>40095</v>
      </c>
      <c r="I178" s="21">
        <f>+'Outstanding loans'!G147</f>
        <v>51036</v>
      </c>
      <c r="J178" s="34">
        <f t="shared" si="46"/>
        <v>360</v>
      </c>
      <c r="K178" s="34">
        <f t="shared" si="42"/>
        <v>134</v>
      </c>
      <c r="L178" s="34">
        <f t="shared" si="43"/>
        <v>180</v>
      </c>
      <c r="M178" s="34">
        <f t="shared" si="44"/>
        <v>134</v>
      </c>
      <c r="N178" s="52">
        <f t="shared" si="50"/>
        <v>134</v>
      </c>
      <c r="O178" s="324">
        <f>+'Outstanding loans'!H147</f>
        <v>1597334</v>
      </c>
      <c r="P178" s="26">
        <f>+'Outstanding loans'!E147</f>
        <v>0.03</v>
      </c>
      <c r="Q178" s="536">
        <f t="shared" si="47"/>
        <v>8.6499999999999994E-2</v>
      </c>
      <c r="R178" s="222">
        <f t="shared" si="51"/>
        <v>11030.895337918031</v>
      </c>
      <c r="S178" s="36">
        <f t="shared" si="52"/>
        <v>1110248.5347215922</v>
      </c>
      <c r="T178" s="36">
        <f t="shared" si="48"/>
        <v>487085.46527840779</v>
      </c>
      <c r="U178" s="36">
        <f t="shared" si="53"/>
        <v>798455.12290530035</v>
      </c>
      <c r="V178" s="36">
        <f t="shared" si="54"/>
        <v>359572.98140779347</v>
      </c>
      <c r="W178" s="37">
        <f t="shared" si="55"/>
        <v>438882.14149750688</v>
      </c>
      <c r="X178" s="36">
        <f t="shared" si="56"/>
        <v>362608.06859614805</v>
      </c>
      <c r="Y178" s="276">
        <f t="shared" si="57"/>
        <v>438882.14149750688</v>
      </c>
      <c r="Z178" s="36">
        <f t="shared" si="58"/>
        <v>875312.62610364216</v>
      </c>
      <c r="AA178" s="36">
        <f t="shared" si="59"/>
        <v>388227.16082524532</v>
      </c>
      <c r="AB178" s="38">
        <f t="shared" si="49"/>
        <v>-1.0943040251731873E-8</v>
      </c>
      <c r="AC178" s="17"/>
      <c r="AD178" s="17">
        <f t="shared" si="60"/>
        <v>180</v>
      </c>
      <c r="AE178" s="143"/>
      <c r="AH178" s="103"/>
      <c r="AI178" s="533"/>
    </row>
    <row r="179" spans="1:35">
      <c r="A179" s="533"/>
      <c r="C179" s="68" t="s">
        <v>1056</v>
      </c>
      <c r="D179" s="19" t="str">
        <f>+'Outstanding loans'!A148</f>
        <v>143038785</v>
      </c>
      <c r="E179" s="20">
        <f>+'Outstanding loans'!B148</f>
        <v>99</v>
      </c>
      <c r="F179" s="19" t="str">
        <f>+'Outstanding loans'!C148</f>
        <v>FRANCOIS E</v>
      </c>
      <c r="G179" s="547" t="str">
        <f t="shared" si="45"/>
        <v>A1</v>
      </c>
      <c r="H179" s="21">
        <f>+'Outstanding loans'!F148</f>
        <v>40039</v>
      </c>
      <c r="I179" s="21">
        <f>+'Outstanding loans'!G148</f>
        <v>49148</v>
      </c>
      <c r="J179" s="34">
        <f t="shared" si="46"/>
        <v>299</v>
      </c>
      <c r="K179" s="34">
        <f t="shared" si="42"/>
        <v>136</v>
      </c>
      <c r="L179" s="34">
        <f t="shared" si="43"/>
        <v>180</v>
      </c>
      <c r="M179" s="34">
        <f t="shared" si="44"/>
        <v>136</v>
      </c>
      <c r="N179" s="52">
        <f t="shared" si="50"/>
        <v>136</v>
      </c>
      <c r="O179" s="324">
        <f>+'Outstanding loans'!H148</f>
        <v>1247273</v>
      </c>
      <c r="P179" s="26">
        <f>+'Outstanding loans'!E148</f>
        <v>0.03</v>
      </c>
      <c r="Q179" s="536">
        <f t="shared" si="47"/>
        <v>8.6499999999999994E-2</v>
      </c>
      <c r="R179" s="222">
        <f t="shared" si="51"/>
        <v>8613.4383421444945</v>
      </c>
      <c r="S179" s="36">
        <f t="shared" si="52"/>
        <v>866933.91654331796</v>
      </c>
      <c r="T179" s="36">
        <f t="shared" si="48"/>
        <v>380339.08345668204</v>
      </c>
      <c r="U179" s="36">
        <f t="shared" si="53"/>
        <v>628273.38151846663</v>
      </c>
      <c r="V179" s="36">
        <f t="shared" si="54"/>
        <v>282621.4009731554</v>
      </c>
      <c r="W179" s="37">
        <f t="shared" si="55"/>
        <v>345651.98054531123</v>
      </c>
      <c r="X179" s="36">
        <f t="shared" si="56"/>
        <v>287367.30750060419</v>
      </c>
      <c r="Y179" s="276">
        <f t="shared" si="57"/>
        <v>345651.98054531123</v>
      </c>
      <c r="Z179" s="36">
        <f t="shared" si="58"/>
        <v>683484.98504268227</v>
      </c>
      <c r="AA179" s="36">
        <f t="shared" si="59"/>
        <v>303145.90158600896</v>
      </c>
      <c r="AB179" s="38">
        <f t="shared" si="49"/>
        <v>-8.7311491370201111E-9</v>
      </c>
      <c r="AC179" s="17"/>
      <c r="AD179" s="17">
        <f t="shared" si="60"/>
        <v>180</v>
      </c>
      <c r="AE179" s="143"/>
      <c r="AH179" s="103"/>
      <c r="AI179" s="533"/>
    </row>
    <row r="180" spans="1:35">
      <c r="A180" s="533"/>
      <c r="C180" s="68" t="s">
        <v>1056</v>
      </c>
      <c r="D180" s="19" t="str">
        <f>+'Outstanding loans'!A149</f>
        <v>143038807</v>
      </c>
      <c r="E180" s="20">
        <f>+'Outstanding loans'!B149</f>
        <v>99</v>
      </c>
      <c r="F180" s="19" t="str">
        <f>+'Outstanding loans'!C149</f>
        <v>NAIDOO N V(SL1475)</v>
      </c>
      <c r="G180" s="547" t="str">
        <f t="shared" si="45"/>
        <v>A1</v>
      </c>
      <c r="H180" s="21">
        <f>+'Outstanding loans'!F149</f>
        <v>40105</v>
      </c>
      <c r="I180" s="21">
        <f>+'Outstanding loans'!G149</f>
        <v>51068</v>
      </c>
      <c r="J180" s="34">
        <f t="shared" si="46"/>
        <v>360</v>
      </c>
      <c r="K180" s="34">
        <f t="shared" si="42"/>
        <v>133</v>
      </c>
      <c r="L180" s="34">
        <f t="shared" si="43"/>
        <v>180</v>
      </c>
      <c r="M180" s="34">
        <f t="shared" si="44"/>
        <v>133</v>
      </c>
      <c r="N180" s="52">
        <f t="shared" si="50"/>
        <v>133</v>
      </c>
      <c r="O180" s="324">
        <f>+'Outstanding loans'!H149</f>
        <v>1425034</v>
      </c>
      <c r="P180" s="26">
        <f>+'Outstanding loans'!E149</f>
        <v>0.03</v>
      </c>
      <c r="Q180" s="536">
        <f t="shared" si="47"/>
        <v>8.6499999999999994E-2</v>
      </c>
      <c r="R180" s="222">
        <f t="shared" si="51"/>
        <v>9841.0231717190527</v>
      </c>
      <c r="S180" s="36">
        <f t="shared" si="52"/>
        <v>990489.09647478187</v>
      </c>
      <c r="T180" s="36">
        <f t="shared" si="48"/>
        <v>434544.90352521813</v>
      </c>
      <c r="U180" s="36">
        <f t="shared" si="53"/>
        <v>709508.49908996408</v>
      </c>
      <c r="V180" s="36">
        <f t="shared" si="54"/>
        <v>319697.15088929795</v>
      </c>
      <c r="W180" s="37">
        <f t="shared" si="55"/>
        <v>389811.34820066614</v>
      </c>
      <c r="X180" s="36">
        <f t="shared" si="56"/>
        <v>321080.40093807783</v>
      </c>
      <c r="Y180" s="276">
        <f t="shared" si="57"/>
        <v>389811.34820066614</v>
      </c>
      <c r="Z180" s="36">
        <f t="shared" si="58"/>
        <v>780895.07443463802</v>
      </c>
      <c r="AA180" s="36">
        <f t="shared" si="59"/>
        <v>346350.17090942943</v>
      </c>
      <c r="AB180" s="38">
        <f t="shared" si="49"/>
        <v>-9.5460563898086548E-9</v>
      </c>
      <c r="AC180" s="17"/>
      <c r="AD180" s="17">
        <f t="shared" si="60"/>
        <v>180</v>
      </c>
      <c r="AE180" s="143"/>
      <c r="AH180" s="103"/>
      <c r="AI180" s="533"/>
    </row>
    <row r="181" spans="1:35">
      <c r="A181" s="533"/>
      <c r="C181" s="68" t="s">
        <v>1056</v>
      </c>
      <c r="D181" s="19" t="str">
        <f>+'Outstanding loans'!A150</f>
        <v>143038882</v>
      </c>
      <c r="E181" s="20">
        <f>+'Outstanding loans'!B150</f>
        <v>99</v>
      </c>
      <c r="F181" s="19" t="str">
        <f>+'Outstanding loans'!C150</f>
        <v>BHURTAH N</v>
      </c>
      <c r="G181" s="547" t="str">
        <f t="shared" si="45"/>
        <v>A1</v>
      </c>
      <c r="H181" s="21">
        <f>+'Outstanding loans'!F150</f>
        <v>40056</v>
      </c>
      <c r="I181" s="21">
        <f>+'Outstanding loans'!G150</f>
        <v>49171</v>
      </c>
      <c r="J181" s="34">
        <f t="shared" si="46"/>
        <v>300</v>
      </c>
      <c r="K181" s="34">
        <f t="shared" si="42"/>
        <v>135</v>
      </c>
      <c r="L181" s="34">
        <f t="shared" si="43"/>
        <v>180</v>
      </c>
      <c r="M181" s="34">
        <f t="shared" si="44"/>
        <v>135</v>
      </c>
      <c r="N181" s="52">
        <f t="shared" si="50"/>
        <v>135</v>
      </c>
      <c r="O181" s="324">
        <f>+'Outstanding loans'!H150</f>
        <v>230066</v>
      </c>
      <c r="P181" s="26">
        <f>+'Outstanding loans'!E150</f>
        <v>0.03</v>
      </c>
      <c r="Q181" s="536">
        <f t="shared" si="47"/>
        <v>8.6499999999999994E-2</v>
      </c>
      <c r="R181" s="222">
        <f t="shared" si="51"/>
        <v>1588.7935565219607</v>
      </c>
      <c r="S181" s="36">
        <f t="shared" si="52"/>
        <v>159910.47544800138</v>
      </c>
      <c r="T181" s="36">
        <f t="shared" si="48"/>
        <v>70155.52455199862</v>
      </c>
      <c r="U181" s="36">
        <f t="shared" si="53"/>
        <v>115449.50514546446</v>
      </c>
      <c r="V181" s="36">
        <f t="shared" si="54"/>
        <v>51962.136638701922</v>
      </c>
      <c r="W181" s="37">
        <f t="shared" si="55"/>
        <v>63487.368506762534</v>
      </c>
      <c r="X181" s="36">
        <f t="shared" si="56"/>
        <v>52616.643413998965</v>
      </c>
      <c r="Y181" s="276">
        <f t="shared" si="57"/>
        <v>63487.368506762534</v>
      </c>
      <c r="Z181" s="36">
        <f t="shared" si="58"/>
        <v>126072.36472594997</v>
      </c>
      <c r="AA181" s="36">
        <f t="shared" si="59"/>
        <v>55916.840173952922</v>
      </c>
      <c r="AB181" s="38">
        <f t="shared" si="49"/>
        <v>-1.57160684466362E-9</v>
      </c>
      <c r="AC181" s="17"/>
      <c r="AD181" s="17">
        <f t="shared" si="60"/>
        <v>180</v>
      </c>
      <c r="AE181" s="143"/>
      <c r="AH181" s="103"/>
      <c r="AI181" s="533"/>
    </row>
    <row r="182" spans="1:35">
      <c r="A182" s="533"/>
      <c r="C182" s="68" t="s">
        <v>1056</v>
      </c>
      <c r="D182" s="19" t="str">
        <f>+'Outstanding loans'!A151</f>
        <v>143039277</v>
      </c>
      <c r="E182" s="20">
        <f>+'Outstanding loans'!B151</f>
        <v>99</v>
      </c>
      <c r="F182" s="19" t="str">
        <f>+'Outstanding loans'!C151</f>
        <v>BUSAWON-BHULLAN (SL 1633)</v>
      </c>
      <c r="G182" s="547" t="str">
        <f t="shared" si="45"/>
        <v>A1</v>
      </c>
      <c r="H182" s="21">
        <f>+'Outstanding loans'!F151</f>
        <v>40060</v>
      </c>
      <c r="I182" s="21">
        <f>+'Outstanding loans'!G151</f>
        <v>47353</v>
      </c>
      <c r="J182" s="34">
        <f t="shared" si="46"/>
        <v>240</v>
      </c>
      <c r="K182" s="34">
        <f t="shared" si="42"/>
        <v>135</v>
      </c>
      <c r="L182" s="34">
        <f t="shared" si="43"/>
        <v>180</v>
      </c>
      <c r="M182" s="34">
        <f t="shared" si="44"/>
        <v>135</v>
      </c>
      <c r="N182" s="52">
        <f t="shared" si="50"/>
        <v>135</v>
      </c>
      <c r="O182" s="324">
        <f>+'Outstanding loans'!H151</f>
        <v>1604193</v>
      </c>
      <c r="P182" s="26">
        <f>+'Outstanding loans'!E151</f>
        <v>0.03</v>
      </c>
      <c r="Q182" s="536">
        <f t="shared" si="47"/>
        <v>8.6499999999999994E-2</v>
      </c>
      <c r="R182" s="222">
        <f t="shared" si="51"/>
        <v>11078.262332624698</v>
      </c>
      <c r="S182" s="36">
        <f t="shared" si="52"/>
        <v>1115015.9751565014</v>
      </c>
      <c r="T182" s="36">
        <f t="shared" si="48"/>
        <v>489177.0248434986</v>
      </c>
      <c r="U182" s="36">
        <f t="shared" si="53"/>
        <v>805000.68679343327</v>
      </c>
      <c r="V182" s="36">
        <f t="shared" si="54"/>
        <v>362319.05566597893</v>
      </c>
      <c r="W182" s="37">
        <f t="shared" si="55"/>
        <v>442681.63112745434</v>
      </c>
      <c r="X182" s="36">
        <f t="shared" si="56"/>
        <v>366882.76863262395</v>
      </c>
      <c r="Y182" s="276">
        <f t="shared" si="57"/>
        <v>442681.63112745434</v>
      </c>
      <c r="Z182" s="36">
        <f t="shared" si="58"/>
        <v>879071.24471593322</v>
      </c>
      <c r="AA182" s="36">
        <f t="shared" si="59"/>
        <v>389894.21987244557</v>
      </c>
      <c r="AB182" s="38">
        <f t="shared" si="49"/>
        <v>-1.0943040251731873E-8</v>
      </c>
      <c r="AC182" s="17"/>
      <c r="AD182" s="17">
        <f t="shared" si="60"/>
        <v>180</v>
      </c>
      <c r="AE182" s="143"/>
      <c r="AH182" s="103"/>
      <c r="AI182" s="533"/>
    </row>
    <row r="183" spans="1:35">
      <c r="A183" s="533"/>
      <c r="C183" s="68" t="s">
        <v>1056</v>
      </c>
      <c r="D183" s="19" t="str">
        <f>+'Outstanding loans'!A152</f>
        <v>143040038</v>
      </c>
      <c r="E183" s="20">
        <f>+'Outstanding loans'!B152</f>
        <v>99</v>
      </c>
      <c r="F183" s="19" t="str">
        <f>+'Outstanding loans'!C152</f>
        <v>RUGHOONAUTH V/N (SL 1829)</v>
      </c>
      <c r="G183" s="547" t="str">
        <f t="shared" si="45"/>
        <v>A1</v>
      </c>
      <c r="H183" s="21">
        <f>+'Outstanding loans'!F152</f>
        <v>40176</v>
      </c>
      <c r="I183" s="21">
        <f>+'Outstanding loans'!G152</f>
        <v>48197</v>
      </c>
      <c r="J183" s="34">
        <f t="shared" si="46"/>
        <v>264</v>
      </c>
      <c r="K183" s="34">
        <f t="shared" si="42"/>
        <v>131</v>
      </c>
      <c r="L183" s="34">
        <f t="shared" si="43"/>
        <v>180</v>
      </c>
      <c r="M183" s="34">
        <f t="shared" si="44"/>
        <v>131</v>
      </c>
      <c r="N183" s="52">
        <f t="shared" si="50"/>
        <v>131</v>
      </c>
      <c r="O183" s="324">
        <f>+'Outstanding loans'!H152</f>
        <v>4100054</v>
      </c>
      <c r="P183" s="26">
        <f>+'Outstanding loans'!E152</f>
        <v>0.03</v>
      </c>
      <c r="Q183" s="536">
        <f t="shared" si="47"/>
        <v>8.6499999999999994E-2</v>
      </c>
      <c r="R183" s="222">
        <f t="shared" si="51"/>
        <v>28314.220165483341</v>
      </c>
      <c r="S183" s="36">
        <f t="shared" si="52"/>
        <v>2849797.8167242431</v>
      </c>
      <c r="T183" s="36">
        <f t="shared" si="48"/>
        <v>1250256.1832757569</v>
      </c>
      <c r="U183" s="36">
        <f t="shared" si="53"/>
        <v>2024714.1516214195</v>
      </c>
      <c r="V183" s="36">
        <f t="shared" si="54"/>
        <v>913361.93579133088</v>
      </c>
      <c r="W183" s="37">
        <f t="shared" si="55"/>
        <v>1111352.2158300886</v>
      </c>
      <c r="X183" s="36">
        <f t="shared" si="56"/>
        <v>909908.66671735642</v>
      </c>
      <c r="Y183" s="276">
        <f t="shared" si="57"/>
        <v>1111352.2158300886</v>
      </c>
      <c r="Z183" s="36">
        <f t="shared" si="58"/>
        <v>2246761.8130627302</v>
      </c>
      <c r="AA183" s="36">
        <f t="shared" si="59"/>
        <v>996505.62978700176</v>
      </c>
      <c r="AB183" s="38">
        <f t="shared" si="49"/>
        <v>-2.8405338525772095E-8</v>
      </c>
      <c r="AC183" s="17"/>
      <c r="AD183" s="17">
        <f t="shared" si="60"/>
        <v>180</v>
      </c>
      <c r="AE183" s="143"/>
      <c r="AH183" s="103"/>
      <c r="AI183" s="533"/>
    </row>
    <row r="184" spans="1:35">
      <c r="A184" s="533"/>
      <c r="C184" s="68" t="s">
        <v>1056</v>
      </c>
      <c r="D184" s="19" t="str">
        <f>+'Outstanding loans'!A153</f>
        <v>143040054</v>
      </c>
      <c r="E184" s="20">
        <f>+'Outstanding loans'!B153</f>
        <v>99</v>
      </c>
      <c r="F184" s="19" t="str">
        <f>+'Outstanding loans'!C153</f>
        <v>BEEHARRY R(SL1719)</v>
      </c>
      <c r="G184" s="547" t="str">
        <f t="shared" si="45"/>
        <v>A1</v>
      </c>
      <c r="H184" s="21">
        <f>+'Outstanding loans'!F153</f>
        <v>40122</v>
      </c>
      <c r="I184" s="21">
        <f>+'Outstanding loans'!G153</f>
        <v>50338</v>
      </c>
      <c r="J184" s="34">
        <f t="shared" si="46"/>
        <v>336</v>
      </c>
      <c r="K184" s="34">
        <f t="shared" si="42"/>
        <v>133</v>
      </c>
      <c r="L184" s="34">
        <f t="shared" si="43"/>
        <v>180</v>
      </c>
      <c r="M184" s="34">
        <f t="shared" si="44"/>
        <v>133</v>
      </c>
      <c r="N184" s="52">
        <f t="shared" si="50"/>
        <v>133</v>
      </c>
      <c r="O184" s="324">
        <f>+'Outstanding loans'!H153</f>
        <v>718647</v>
      </c>
      <c r="P184" s="26">
        <f>+'Outstanding loans'!E153</f>
        <v>0.03</v>
      </c>
      <c r="Q184" s="536">
        <f t="shared" si="47"/>
        <v>8.6499999999999994E-2</v>
      </c>
      <c r="R184" s="222">
        <f t="shared" si="51"/>
        <v>4962.8442404085672</v>
      </c>
      <c r="S184" s="36">
        <f t="shared" si="52"/>
        <v>499505.28739266051</v>
      </c>
      <c r="T184" s="36">
        <f t="shared" si="48"/>
        <v>219141.71260733949</v>
      </c>
      <c r="U184" s="36">
        <f t="shared" si="53"/>
        <v>357806.30802177737</v>
      </c>
      <c r="V184" s="36">
        <f t="shared" si="54"/>
        <v>161223.80125326227</v>
      </c>
      <c r="W184" s="37">
        <f t="shared" si="55"/>
        <v>196582.5067685151</v>
      </c>
      <c r="X184" s="36">
        <f t="shared" si="56"/>
        <v>161921.37653764529</v>
      </c>
      <c r="Y184" s="276">
        <f t="shared" si="57"/>
        <v>196582.5067685151</v>
      </c>
      <c r="Z184" s="36">
        <f t="shared" si="58"/>
        <v>393806.67588087672</v>
      </c>
      <c r="AA184" s="36">
        <f t="shared" si="59"/>
        <v>174664.96327354212</v>
      </c>
      <c r="AB184" s="38">
        <f t="shared" si="49"/>
        <v>-4.8894435167312622E-9</v>
      </c>
      <c r="AC184" s="17"/>
      <c r="AD184" s="17">
        <f t="shared" si="60"/>
        <v>180</v>
      </c>
      <c r="AE184" s="143"/>
      <c r="AH184" s="103"/>
      <c r="AI184" s="533"/>
    </row>
    <row r="185" spans="1:35">
      <c r="A185" s="533"/>
      <c r="C185" s="68" t="s">
        <v>1056</v>
      </c>
      <c r="D185" s="19" t="str">
        <f>+'Outstanding loans'!A154</f>
        <v>143040178</v>
      </c>
      <c r="E185" s="20">
        <f>+'Outstanding loans'!B154</f>
        <v>99</v>
      </c>
      <c r="F185" s="19" t="str">
        <f>+'Outstanding loans'!C154</f>
        <v>YUE CHI MING J</v>
      </c>
      <c r="G185" s="547" t="str">
        <f t="shared" si="45"/>
        <v>A1</v>
      </c>
      <c r="H185" s="21">
        <f>+'Outstanding loans'!F154</f>
        <v>40240</v>
      </c>
      <c r="I185" s="21">
        <f>+'Outstanding loans'!G154</f>
        <v>51189</v>
      </c>
      <c r="J185" s="34">
        <f t="shared" si="46"/>
        <v>360</v>
      </c>
      <c r="K185" s="34">
        <f t="shared" si="42"/>
        <v>129</v>
      </c>
      <c r="L185" s="34">
        <f t="shared" si="43"/>
        <v>180</v>
      </c>
      <c r="M185" s="34">
        <f t="shared" si="44"/>
        <v>129</v>
      </c>
      <c r="N185" s="52">
        <f t="shared" si="50"/>
        <v>129</v>
      </c>
      <c r="O185" s="324">
        <f>+'Outstanding loans'!H154</f>
        <v>1397726</v>
      </c>
      <c r="P185" s="26">
        <f>+'Outstanding loans'!E154</f>
        <v>0.03</v>
      </c>
      <c r="Q185" s="536">
        <f t="shared" si="47"/>
        <v>8.6499999999999994E-2</v>
      </c>
      <c r="R185" s="222">
        <f t="shared" si="51"/>
        <v>9652.4391373919389</v>
      </c>
      <c r="S185" s="36">
        <f t="shared" si="52"/>
        <v>971508.30286106223</v>
      </c>
      <c r="T185" s="36">
        <f t="shared" si="48"/>
        <v>426217.69713893777</v>
      </c>
      <c r="U185" s="36">
        <f t="shared" si="53"/>
        <v>684360.98722633556</v>
      </c>
      <c r="V185" s="36">
        <f t="shared" si="54"/>
        <v>309082.03162917867</v>
      </c>
      <c r="W185" s="37">
        <f t="shared" si="55"/>
        <v>375278.95559715689</v>
      </c>
      <c r="X185" s="36">
        <f t="shared" si="56"/>
        <v>305456.01628290542</v>
      </c>
      <c r="Y185" s="276">
        <f t="shared" si="57"/>
        <v>375278.95559715689</v>
      </c>
      <c r="Z185" s="36">
        <f t="shared" si="58"/>
        <v>765930.74186947721</v>
      </c>
      <c r="AA185" s="36">
        <f t="shared" si="59"/>
        <v>339713.04473054898</v>
      </c>
      <c r="AB185" s="38">
        <f t="shared" si="49"/>
        <v>-9.5460563898086548E-9</v>
      </c>
      <c r="AC185" s="17"/>
      <c r="AD185" s="17">
        <f t="shared" si="60"/>
        <v>180</v>
      </c>
      <c r="AE185" s="143"/>
      <c r="AH185" s="103"/>
      <c r="AI185" s="533"/>
    </row>
    <row r="186" spans="1:35">
      <c r="A186" s="533"/>
      <c r="C186" s="68" t="s">
        <v>1056</v>
      </c>
      <c r="D186" s="19" t="str">
        <f>+'Outstanding loans'!A155</f>
        <v>143040429</v>
      </c>
      <c r="E186" s="20">
        <f>+'Outstanding loans'!B155</f>
        <v>99</v>
      </c>
      <c r="F186" s="19" t="str">
        <f>+'Outstanding loans'!C155</f>
        <v>VYTHELINGUM D (SL 1656)</v>
      </c>
      <c r="G186" s="547" t="str">
        <f t="shared" si="45"/>
        <v>A1</v>
      </c>
      <c r="H186" s="21">
        <f>+'Outstanding loans'!F155</f>
        <v>40091</v>
      </c>
      <c r="I186" s="21">
        <f>+'Outstanding loans'!G155</f>
        <v>49933</v>
      </c>
      <c r="J186" s="34">
        <f t="shared" si="46"/>
        <v>324</v>
      </c>
      <c r="K186" s="34">
        <f t="shared" si="42"/>
        <v>134</v>
      </c>
      <c r="L186" s="34">
        <f t="shared" si="43"/>
        <v>180</v>
      </c>
      <c r="M186" s="34">
        <f t="shared" si="44"/>
        <v>134</v>
      </c>
      <c r="N186" s="52">
        <f t="shared" si="50"/>
        <v>134</v>
      </c>
      <c r="O186" s="324">
        <f>+'Outstanding loans'!H155</f>
        <v>499107</v>
      </c>
      <c r="P186" s="26">
        <f>+'Outstanding loans'!E155</f>
        <v>0.03</v>
      </c>
      <c r="Q186" s="536">
        <f t="shared" si="47"/>
        <v>8.6499999999999994E-2</v>
      </c>
      <c r="R186" s="222">
        <f t="shared" si="51"/>
        <v>3446.7413073422681</v>
      </c>
      <c r="S186" s="36">
        <f t="shared" si="52"/>
        <v>346911.05017440917</v>
      </c>
      <c r="T186" s="36">
        <f t="shared" si="48"/>
        <v>152195.94982559083</v>
      </c>
      <c r="U186" s="36">
        <f t="shared" si="53"/>
        <v>249487.29634997805</v>
      </c>
      <c r="V186" s="36">
        <f t="shared" si="54"/>
        <v>112353.07833646535</v>
      </c>
      <c r="W186" s="37">
        <f t="shared" si="55"/>
        <v>137134.2180135127</v>
      </c>
      <c r="X186" s="36">
        <f t="shared" si="56"/>
        <v>113301.4293146065</v>
      </c>
      <c r="Y186" s="276">
        <f t="shared" si="57"/>
        <v>137134.2180135127</v>
      </c>
      <c r="Z186" s="36">
        <f t="shared" si="58"/>
        <v>273502.38514719572</v>
      </c>
      <c r="AA186" s="36">
        <f t="shared" si="59"/>
        <v>121306.43532160821</v>
      </c>
      <c r="AB186" s="38">
        <f t="shared" si="49"/>
        <v>-3.3178366720676422E-9</v>
      </c>
      <c r="AC186" s="17"/>
      <c r="AD186" s="17">
        <f t="shared" si="60"/>
        <v>180</v>
      </c>
      <c r="AE186" s="143"/>
      <c r="AH186" s="103"/>
      <c r="AI186" s="533"/>
    </row>
    <row r="187" spans="1:35">
      <c r="A187" s="533"/>
      <c r="C187" s="68" t="s">
        <v>1056</v>
      </c>
      <c r="D187" s="19" t="str">
        <f>+'Outstanding loans'!A156</f>
        <v>143040534</v>
      </c>
      <c r="E187" s="20">
        <f>+'Outstanding loans'!B156</f>
        <v>99</v>
      </c>
      <c r="F187" s="19" t="str">
        <f>+'Outstanding loans'!C156</f>
        <v>HOOKOOM S (SL 1592)</v>
      </c>
      <c r="G187" s="547" t="str">
        <f t="shared" si="45"/>
        <v>A1</v>
      </c>
      <c r="H187" s="21">
        <f>+'Outstanding loans'!F156</f>
        <v>40126</v>
      </c>
      <c r="I187" s="21">
        <f>+'Outstanding loans'!G156</f>
        <v>51068</v>
      </c>
      <c r="J187" s="34">
        <f t="shared" si="46"/>
        <v>360</v>
      </c>
      <c r="K187" s="34">
        <f t="shared" si="42"/>
        <v>133</v>
      </c>
      <c r="L187" s="34">
        <f t="shared" si="43"/>
        <v>180</v>
      </c>
      <c r="M187" s="34">
        <f t="shared" si="44"/>
        <v>133</v>
      </c>
      <c r="N187" s="52">
        <f t="shared" si="50"/>
        <v>133</v>
      </c>
      <c r="O187" s="324">
        <f>+'Outstanding loans'!H156</f>
        <v>1597334</v>
      </c>
      <c r="P187" s="26">
        <f>+'Outstanding loans'!E156</f>
        <v>0.03</v>
      </c>
      <c r="Q187" s="536">
        <f t="shared" si="47"/>
        <v>8.6499999999999994E-2</v>
      </c>
      <c r="R187" s="222">
        <f t="shared" si="51"/>
        <v>11030.895337918031</v>
      </c>
      <c r="S187" s="36">
        <f t="shared" si="52"/>
        <v>1110248.5347215922</v>
      </c>
      <c r="T187" s="36">
        <f t="shared" si="48"/>
        <v>487085.46527840779</v>
      </c>
      <c r="U187" s="36">
        <f t="shared" si="53"/>
        <v>795294.74306252983</v>
      </c>
      <c r="V187" s="36">
        <f t="shared" si="54"/>
        <v>358351.54025700851</v>
      </c>
      <c r="W187" s="37">
        <f t="shared" si="55"/>
        <v>436943.20280552132</v>
      </c>
      <c r="X187" s="36">
        <f t="shared" si="56"/>
        <v>359902.0382334902</v>
      </c>
      <c r="Y187" s="276">
        <f t="shared" si="57"/>
        <v>436943.20280552132</v>
      </c>
      <c r="Z187" s="36">
        <f t="shared" si="58"/>
        <v>875312.62610364216</v>
      </c>
      <c r="AA187" s="36">
        <f t="shared" si="59"/>
        <v>388227.16082524532</v>
      </c>
      <c r="AB187" s="38">
        <f t="shared" si="49"/>
        <v>-1.0943040251731873E-8</v>
      </c>
      <c r="AC187" s="17"/>
      <c r="AD187" s="17">
        <f t="shared" si="60"/>
        <v>180</v>
      </c>
      <c r="AE187" s="143"/>
      <c r="AH187" s="103"/>
      <c r="AI187" s="533"/>
    </row>
    <row r="188" spans="1:35">
      <c r="A188" s="533"/>
      <c r="C188" s="68" t="s">
        <v>1056</v>
      </c>
      <c r="D188" s="19" t="str">
        <f>+'Outstanding loans'!A157</f>
        <v>143040852</v>
      </c>
      <c r="E188" s="20">
        <f>+'Outstanding loans'!B157</f>
        <v>99</v>
      </c>
      <c r="F188" s="19" t="str">
        <f>+'Outstanding loans'!C157</f>
        <v>CONSTANCE N M C (SL 1499)</v>
      </c>
      <c r="G188" s="547" t="str">
        <f t="shared" si="45"/>
        <v>A1</v>
      </c>
      <c r="H188" s="21">
        <f>+'Outstanding loans'!F157</f>
        <v>40063</v>
      </c>
      <c r="I188" s="21">
        <f>+'Outstanding loans'!G157</f>
        <v>51014</v>
      </c>
      <c r="J188" s="34">
        <f t="shared" si="46"/>
        <v>360</v>
      </c>
      <c r="K188" s="34">
        <f t="shared" si="42"/>
        <v>135</v>
      </c>
      <c r="L188" s="34">
        <f t="shared" si="43"/>
        <v>180</v>
      </c>
      <c r="M188" s="34">
        <f t="shared" si="44"/>
        <v>135</v>
      </c>
      <c r="N188" s="52">
        <f t="shared" si="50"/>
        <v>135</v>
      </c>
      <c r="O188" s="324">
        <f>+'Outstanding loans'!H157</f>
        <v>2850068</v>
      </c>
      <c r="P188" s="26">
        <f>+'Outstanding loans'!E157</f>
        <v>0.03</v>
      </c>
      <c r="Q188" s="536">
        <f t="shared" si="47"/>
        <v>8.6499999999999994E-2</v>
      </c>
      <c r="R188" s="222">
        <f t="shared" si="51"/>
        <v>19682.046343438105</v>
      </c>
      <c r="S188" s="36">
        <f t="shared" si="52"/>
        <v>1980978.1929495637</v>
      </c>
      <c r="T188" s="36">
        <f t="shared" si="48"/>
        <v>869089.80705043627</v>
      </c>
      <c r="U188" s="36">
        <f t="shared" si="53"/>
        <v>1430193.6845554041</v>
      </c>
      <c r="V188" s="36">
        <f t="shared" si="54"/>
        <v>643709.29579160688</v>
      </c>
      <c r="W188" s="37">
        <f t="shared" si="55"/>
        <v>786484.38876379724</v>
      </c>
      <c r="X188" s="36">
        <f t="shared" si="56"/>
        <v>651817.3552878272</v>
      </c>
      <c r="Y188" s="276">
        <f t="shared" si="57"/>
        <v>786484.38876379724</v>
      </c>
      <c r="Z188" s="36">
        <f t="shared" si="58"/>
        <v>1561790.148869276</v>
      </c>
      <c r="AA188" s="36">
        <f t="shared" si="59"/>
        <v>692700.34181885887</v>
      </c>
      <c r="AB188" s="38">
        <f t="shared" si="49"/>
        <v>-1.909211277961731E-8</v>
      </c>
      <c r="AC188" s="17"/>
      <c r="AD188" s="17">
        <f t="shared" si="60"/>
        <v>180</v>
      </c>
      <c r="AE188" s="143"/>
      <c r="AH188" s="103"/>
      <c r="AI188" s="533"/>
    </row>
    <row r="189" spans="1:35">
      <c r="A189" s="533"/>
      <c r="C189" s="68" t="s">
        <v>1056</v>
      </c>
      <c r="D189" s="19" t="str">
        <f>+'Outstanding loans'!A158</f>
        <v>143041344</v>
      </c>
      <c r="E189" s="20">
        <f>+'Outstanding loans'!B158</f>
        <v>99</v>
      </c>
      <c r="F189" s="19" t="str">
        <f>+'Outstanding loans'!C158</f>
        <v>VAYAVOOREE MRS T</v>
      </c>
      <c r="G189" s="547" t="str">
        <f t="shared" si="45"/>
        <v>A1</v>
      </c>
      <c r="H189" s="21">
        <f>+'Outstanding loans'!F158</f>
        <v>39202</v>
      </c>
      <c r="I189" s="21">
        <f>+'Outstanding loans'!G158</f>
        <v>46500</v>
      </c>
      <c r="J189" s="34">
        <f t="shared" si="46"/>
        <v>240</v>
      </c>
      <c r="K189" s="34">
        <f t="shared" si="42"/>
        <v>163</v>
      </c>
      <c r="L189" s="34">
        <f t="shared" si="43"/>
        <v>180</v>
      </c>
      <c r="M189" s="34">
        <f t="shared" si="44"/>
        <v>163</v>
      </c>
      <c r="N189" s="52">
        <f t="shared" si="50"/>
        <v>163</v>
      </c>
      <c r="O189" s="324">
        <f>+'Outstanding loans'!H158</f>
        <v>1400114</v>
      </c>
      <c r="P189" s="26">
        <f>+'Outstanding loans'!E158</f>
        <v>0.03</v>
      </c>
      <c r="Q189" s="536">
        <f t="shared" si="47"/>
        <v>8.6499999999999994E-2</v>
      </c>
      <c r="R189" s="222">
        <f t="shared" si="51"/>
        <v>9668.9302269617765</v>
      </c>
      <c r="S189" s="36">
        <f t="shared" si="52"/>
        <v>973168.11446021113</v>
      </c>
      <c r="T189" s="36">
        <f t="shared" si="48"/>
        <v>426945.88553978887</v>
      </c>
      <c r="U189" s="36">
        <f t="shared" si="53"/>
        <v>757045.50045087293</v>
      </c>
      <c r="V189" s="36">
        <f t="shared" si="54"/>
        <v>336652.90814754949</v>
      </c>
      <c r="W189" s="37">
        <f t="shared" si="55"/>
        <v>420392.59230332344</v>
      </c>
      <c r="X189" s="36">
        <f t="shared" si="56"/>
        <v>386623.21857214218</v>
      </c>
      <c r="Y189" s="276">
        <f t="shared" si="57"/>
        <v>420392.59230332344</v>
      </c>
      <c r="Z189" s="36">
        <f t="shared" si="58"/>
        <v>767239.32639289915</v>
      </c>
      <c r="AA189" s="36">
        <f t="shared" si="59"/>
        <v>340293.44085312006</v>
      </c>
      <c r="AB189" s="38">
        <f t="shared" si="49"/>
        <v>-9.7788870334625244E-9</v>
      </c>
      <c r="AC189" s="17"/>
      <c r="AD189" s="17">
        <f t="shared" si="60"/>
        <v>180</v>
      </c>
      <c r="AE189" s="143"/>
      <c r="AH189" s="103"/>
      <c r="AI189" s="533"/>
    </row>
    <row r="190" spans="1:35">
      <c r="A190" s="533"/>
      <c r="C190" s="68" t="s">
        <v>1056</v>
      </c>
      <c r="D190" s="19" t="str">
        <f>+'Outstanding loans'!A159</f>
        <v>143041514</v>
      </c>
      <c r="E190" s="20">
        <f>+'Outstanding loans'!B159</f>
        <v>99</v>
      </c>
      <c r="F190" s="19" t="str">
        <f>+'Outstanding loans'!C159</f>
        <v>MOHIT N(SL2710)</v>
      </c>
      <c r="G190" s="547" t="str">
        <f t="shared" si="45"/>
        <v>D1</v>
      </c>
      <c r="H190" s="21">
        <f>+'Outstanding loans'!F159</f>
        <v>41005</v>
      </c>
      <c r="I190" s="21">
        <f>+'Outstanding loans'!G159</f>
        <v>51957</v>
      </c>
      <c r="J190" s="34">
        <f t="shared" si="46"/>
        <v>360</v>
      </c>
      <c r="K190" s="34">
        <f t="shared" si="42"/>
        <v>104</v>
      </c>
      <c r="L190" s="34">
        <f t="shared" si="43"/>
        <v>180</v>
      </c>
      <c r="M190" s="34">
        <f t="shared" si="44"/>
        <v>104</v>
      </c>
      <c r="N190" s="52">
        <f t="shared" si="50"/>
        <v>104</v>
      </c>
      <c r="O190" s="324">
        <f>+'Outstanding loans'!H159</f>
        <v>4009212</v>
      </c>
      <c r="P190" s="26">
        <f>+'Outstanding loans'!E159</f>
        <v>0.03</v>
      </c>
      <c r="Q190" s="536">
        <f t="shared" si="47"/>
        <v>7.6499999999999999E-2</v>
      </c>
      <c r="R190" s="222">
        <f t="shared" si="51"/>
        <v>27686.881991822011</v>
      </c>
      <c r="S190" s="36">
        <f t="shared" si="52"/>
        <v>2959401.5396192675</v>
      </c>
      <c r="T190" s="36">
        <f t="shared" si="48"/>
        <v>1049810.4603807325</v>
      </c>
      <c r="U190" s="36">
        <f t="shared" si="53"/>
        <v>1583622.0948836568</v>
      </c>
      <c r="V190" s="36">
        <f t="shared" si="54"/>
        <v>784436.79101040214</v>
      </c>
      <c r="W190" s="37">
        <f t="shared" si="55"/>
        <v>799185.30387325468</v>
      </c>
      <c r="X190" s="36">
        <f t="shared" si="56"/>
        <v>606557.1548866455</v>
      </c>
      <c r="Y190" s="276">
        <f t="shared" si="57"/>
        <v>799185.30387325468</v>
      </c>
      <c r="Z190" s="36">
        <f t="shared" si="58"/>
        <v>2024237.2189087044</v>
      </c>
      <c r="AA190" s="36">
        <f t="shared" si="59"/>
        <v>974426.75852796156</v>
      </c>
      <c r="AB190" s="38">
        <f t="shared" si="49"/>
        <v>1.0244548320770264E-8</v>
      </c>
      <c r="AC190" s="17"/>
      <c r="AD190" s="17">
        <f t="shared" si="60"/>
        <v>180</v>
      </c>
      <c r="AE190" s="143"/>
      <c r="AH190" s="103"/>
      <c r="AI190" s="533"/>
    </row>
    <row r="191" spans="1:35">
      <c r="A191" s="533"/>
      <c r="C191" s="68" t="s">
        <v>1056</v>
      </c>
      <c r="D191" s="19" t="str">
        <f>+'Outstanding loans'!A160</f>
        <v>143044939</v>
      </c>
      <c r="E191" s="20">
        <f>+'Outstanding loans'!B160</f>
        <v>99</v>
      </c>
      <c r="F191" s="19" t="str">
        <f>+'Outstanding loans'!C160</f>
        <v>SOOMARY V/B/HM LN</v>
      </c>
      <c r="G191" s="547" t="str">
        <f t="shared" si="45"/>
        <v>A1</v>
      </c>
      <c r="H191" s="21">
        <f>+'Outstanding loans'!F160</f>
        <v>37950</v>
      </c>
      <c r="I191" s="21">
        <f>+'Outstanding loans'!G160</f>
        <v>45619</v>
      </c>
      <c r="J191" s="34">
        <f t="shared" si="46"/>
        <v>252</v>
      </c>
      <c r="K191" s="34">
        <f t="shared" si="42"/>
        <v>204</v>
      </c>
      <c r="L191" s="34">
        <f t="shared" si="43"/>
        <v>180</v>
      </c>
      <c r="M191" s="34">
        <f t="shared" si="44"/>
        <v>180</v>
      </c>
      <c r="N191" s="52">
        <f t="shared" si="50"/>
        <v>180</v>
      </c>
      <c r="O191" s="324">
        <f>+'Outstanding loans'!H160</f>
        <v>581122</v>
      </c>
      <c r="P191" s="26">
        <f>+'Outstanding loans'!E160</f>
        <v>0.03</v>
      </c>
      <c r="Q191" s="536">
        <f t="shared" si="47"/>
        <v>8.6499999999999994E-2</v>
      </c>
      <c r="R191" s="222">
        <f t="shared" si="51"/>
        <v>4013.1218396162617</v>
      </c>
      <c r="S191" s="36">
        <f t="shared" si="52"/>
        <v>403916.68179258757</v>
      </c>
      <c r="T191" s="36">
        <f t="shared" si="48"/>
        <v>177205.31820741243</v>
      </c>
      <c r="U191" s="36">
        <f t="shared" si="53"/>
        <v>318445.24933833559</v>
      </c>
      <c r="V191" s="36">
        <f t="shared" si="54"/>
        <v>141239.93113092706</v>
      </c>
      <c r="W191" s="37">
        <f t="shared" si="55"/>
        <v>177205.31820740853</v>
      </c>
      <c r="X191" s="36">
        <f t="shared" si="56"/>
        <v>177205.31820741243</v>
      </c>
      <c r="Y191" s="276">
        <f t="shared" si="57"/>
        <v>177205.31820740853</v>
      </c>
      <c r="Z191" s="36">
        <f t="shared" si="58"/>
        <v>318445.24933833559</v>
      </c>
      <c r="AA191" s="36">
        <f t="shared" si="59"/>
        <v>141239.93113092706</v>
      </c>
      <c r="AB191" s="38">
        <f t="shared" si="49"/>
        <v>-3.8999132812023163E-9</v>
      </c>
      <c r="AC191" s="17"/>
      <c r="AD191" s="17">
        <f t="shared" si="60"/>
        <v>180</v>
      </c>
      <c r="AE191" s="143"/>
      <c r="AH191" s="103"/>
      <c r="AI191" s="533"/>
    </row>
    <row r="192" spans="1:35">
      <c r="A192" s="533"/>
      <c r="C192" s="68" t="s">
        <v>1056</v>
      </c>
      <c r="D192" s="19" t="str">
        <f>+'Outstanding loans'!A161</f>
        <v>143045811</v>
      </c>
      <c r="E192" s="20">
        <f>+'Outstanding loans'!B161</f>
        <v>99</v>
      </c>
      <c r="F192" s="19" t="str">
        <f>+'Outstanding loans'!C161</f>
        <v>SEEWOORUTTUN K R HSE LN</v>
      </c>
      <c r="G192" s="547" t="str">
        <f t="shared" si="45"/>
        <v>A1</v>
      </c>
      <c r="H192" s="21">
        <f>+'Outstanding loans'!F161</f>
        <v>36811</v>
      </c>
      <c r="I192" s="21">
        <f>+'Outstanding loans'!G161</f>
        <v>45192</v>
      </c>
      <c r="J192" s="34">
        <f t="shared" si="46"/>
        <v>276</v>
      </c>
      <c r="K192" s="34">
        <f t="shared" si="42"/>
        <v>242</v>
      </c>
      <c r="L192" s="34">
        <f t="shared" si="43"/>
        <v>180</v>
      </c>
      <c r="M192" s="34">
        <f t="shared" si="44"/>
        <v>180</v>
      </c>
      <c r="N192" s="52">
        <f t="shared" si="50"/>
        <v>180</v>
      </c>
      <c r="O192" s="324">
        <f>+'Outstanding loans'!H161</f>
        <v>713314</v>
      </c>
      <c r="P192" s="26">
        <f>+'Outstanding loans'!E161</f>
        <v>0.03</v>
      </c>
      <c r="Q192" s="536">
        <f t="shared" si="47"/>
        <v>8.6499999999999994E-2</v>
      </c>
      <c r="R192" s="222">
        <f t="shared" si="51"/>
        <v>4926.0155215325422</v>
      </c>
      <c r="S192" s="36">
        <f t="shared" si="52"/>
        <v>495798.51383392437</v>
      </c>
      <c r="T192" s="36">
        <f t="shared" si="48"/>
        <v>217515.48616607563</v>
      </c>
      <c r="U192" s="36">
        <f t="shared" si="53"/>
        <v>390884.2800419284</v>
      </c>
      <c r="V192" s="36">
        <f t="shared" si="54"/>
        <v>173368.79387585772</v>
      </c>
      <c r="W192" s="37">
        <f t="shared" si="55"/>
        <v>217515.48616607068</v>
      </c>
      <c r="X192" s="36">
        <f t="shared" si="56"/>
        <v>217515.48616607563</v>
      </c>
      <c r="Y192" s="276">
        <f t="shared" si="57"/>
        <v>217515.48616607068</v>
      </c>
      <c r="Z192" s="36">
        <f t="shared" si="58"/>
        <v>390884.2800419284</v>
      </c>
      <c r="AA192" s="36">
        <f t="shared" si="59"/>
        <v>173368.79387585772</v>
      </c>
      <c r="AB192" s="38">
        <f t="shared" si="49"/>
        <v>-4.9476511776447296E-9</v>
      </c>
      <c r="AC192" s="17"/>
      <c r="AD192" s="17">
        <f t="shared" si="60"/>
        <v>180</v>
      </c>
      <c r="AE192" s="143"/>
      <c r="AH192" s="103"/>
      <c r="AI192" s="533"/>
    </row>
    <row r="193" spans="1:35">
      <c r="A193" s="533"/>
      <c r="C193" s="68" t="s">
        <v>1056</v>
      </c>
      <c r="D193" s="19" t="str">
        <f>+'Outstanding loans'!A162</f>
        <v>143046303</v>
      </c>
      <c r="E193" s="20">
        <f>+'Outstanding loans'!B162</f>
        <v>99</v>
      </c>
      <c r="F193" s="19" t="str">
        <f>+'Outstanding loans'!C162</f>
        <v>TSE YUEN CHONG F/M C S</v>
      </c>
      <c r="G193" s="547" t="str">
        <f t="shared" si="45"/>
        <v>A1</v>
      </c>
      <c r="H193" s="21">
        <f>+'Outstanding loans'!F162</f>
        <v>38812</v>
      </c>
      <c r="I193" s="21">
        <f>+'Outstanding loans'!G162</f>
        <v>49026</v>
      </c>
      <c r="J193" s="34">
        <f t="shared" si="46"/>
        <v>336</v>
      </c>
      <c r="K193" s="34">
        <f t="shared" si="42"/>
        <v>176</v>
      </c>
      <c r="L193" s="34">
        <f t="shared" si="43"/>
        <v>180</v>
      </c>
      <c r="M193" s="34">
        <f t="shared" si="44"/>
        <v>176</v>
      </c>
      <c r="N193" s="52">
        <f t="shared" si="50"/>
        <v>176</v>
      </c>
      <c r="O193" s="324">
        <f>+'Outstanding loans'!H162</f>
        <v>2145966</v>
      </c>
      <c r="P193" s="26">
        <f>+'Outstanding loans'!E162</f>
        <v>0.03</v>
      </c>
      <c r="Q193" s="536">
        <f t="shared" si="47"/>
        <v>8.6499999999999994E-2</v>
      </c>
      <c r="R193" s="222">
        <f t="shared" si="51"/>
        <v>14819.647202607972</v>
      </c>
      <c r="S193" s="36">
        <f t="shared" si="52"/>
        <v>1491582.6039277674</v>
      </c>
      <c r="T193" s="36">
        <f t="shared" si="48"/>
        <v>654383.39607223263</v>
      </c>
      <c r="U193" s="36">
        <f t="shared" si="53"/>
        <v>1174900.8515149208</v>
      </c>
      <c r="V193" s="36">
        <f t="shared" si="54"/>
        <v>521201.84967307257</v>
      </c>
      <c r="W193" s="37">
        <f t="shared" si="55"/>
        <v>653699.00184184825</v>
      </c>
      <c r="X193" s="36">
        <f t="shared" si="56"/>
        <v>639841.54282618302</v>
      </c>
      <c r="Y193" s="276">
        <f t="shared" si="57"/>
        <v>653699.00184184825</v>
      </c>
      <c r="Z193" s="36">
        <f t="shared" si="58"/>
        <v>1175953.892541653</v>
      </c>
      <c r="AA193" s="36">
        <f t="shared" si="59"/>
        <v>521570.49646943482</v>
      </c>
      <c r="AB193" s="38">
        <f t="shared" si="49"/>
        <v>-1.4435499906539917E-8</v>
      </c>
      <c r="AC193" s="17"/>
      <c r="AD193" s="17">
        <f t="shared" si="60"/>
        <v>180</v>
      </c>
      <c r="AE193" s="143"/>
      <c r="AH193" s="103"/>
      <c r="AI193" s="533"/>
    </row>
    <row r="194" spans="1:35">
      <c r="A194" s="533"/>
      <c r="C194" s="68" t="s">
        <v>1056</v>
      </c>
      <c r="D194" s="19" t="str">
        <f>+'Outstanding loans'!A163</f>
        <v>143046737</v>
      </c>
      <c r="E194" s="20">
        <f>+'Outstanding loans'!B163</f>
        <v>99</v>
      </c>
      <c r="F194" s="19" t="str">
        <f>+'Outstanding loans'!C163</f>
        <v>VEERAPEN G S</v>
      </c>
      <c r="G194" s="547" t="str">
        <f t="shared" si="45"/>
        <v>A1</v>
      </c>
      <c r="H194" s="21">
        <f>+'Outstanding loans'!F163</f>
        <v>38407</v>
      </c>
      <c r="I194" s="21">
        <f>+'Outstanding loans'!G163</f>
        <v>46806</v>
      </c>
      <c r="J194" s="34">
        <f t="shared" si="46"/>
        <v>276</v>
      </c>
      <c r="K194" s="34">
        <f t="shared" si="42"/>
        <v>189</v>
      </c>
      <c r="L194" s="34">
        <f t="shared" si="43"/>
        <v>180</v>
      </c>
      <c r="M194" s="34">
        <f t="shared" si="44"/>
        <v>180</v>
      </c>
      <c r="N194" s="52">
        <f t="shared" si="50"/>
        <v>180</v>
      </c>
      <c r="O194" s="324">
        <f>+'Outstanding loans'!H163</f>
        <v>360000</v>
      </c>
      <c r="P194" s="26">
        <f>+'Outstanding loans'!E163</f>
        <v>0.03</v>
      </c>
      <c r="Q194" s="536">
        <f t="shared" si="47"/>
        <v>8.6499999999999994E-2</v>
      </c>
      <c r="R194" s="222">
        <f t="shared" si="51"/>
        <v>2486.0939050007642</v>
      </c>
      <c r="S194" s="36">
        <f t="shared" si="52"/>
        <v>250222.8541430741</v>
      </c>
      <c r="T194" s="36">
        <f t="shared" si="48"/>
        <v>109777.1458569259</v>
      </c>
      <c r="U194" s="36">
        <f t="shared" si="53"/>
        <v>197274.04875706098</v>
      </c>
      <c r="V194" s="36">
        <f t="shared" si="54"/>
        <v>87496.902900137589</v>
      </c>
      <c r="W194" s="37">
        <f t="shared" si="55"/>
        <v>109777.14585692339</v>
      </c>
      <c r="X194" s="36">
        <f t="shared" si="56"/>
        <v>109777.1458569259</v>
      </c>
      <c r="Y194" s="276">
        <f t="shared" si="57"/>
        <v>109777.14585692339</v>
      </c>
      <c r="Z194" s="36">
        <f t="shared" si="58"/>
        <v>197274.04875706098</v>
      </c>
      <c r="AA194" s="36">
        <f t="shared" si="59"/>
        <v>87496.902900137589</v>
      </c>
      <c r="AB194" s="38">
        <f t="shared" si="49"/>
        <v>-2.5029294192790985E-9</v>
      </c>
      <c r="AC194" s="17"/>
      <c r="AD194" s="17">
        <f t="shared" si="60"/>
        <v>180</v>
      </c>
      <c r="AE194" s="143"/>
      <c r="AH194" s="103"/>
      <c r="AI194" s="533"/>
    </row>
    <row r="195" spans="1:35">
      <c r="A195" s="533"/>
      <c r="C195" s="68" t="s">
        <v>1056</v>
      </c>
      <c r="D195" s="19" t="str">
        <f>+'Outstanding loans'!A164</f>
        <v>143046761</v>
      </c>
      <c r="E195" s="20">
        <f>+'Outstanding loans'!B164</f>
        <v>99</v>
      </c>
      <c r="F195" s="19" t="str">
        <f>+'Outstanding loans'!C164</f>
        <v>VEERAPEN G S</v>
      </c>
      <c r="G195" s="547" t="str">
        <f t="shared" si="45"/>
        <v>A1</v>
      </c>
      <c r="H195" s="21">
        <f>+'Outstanding loans'!F164</f>
        <v>34937</v>
      </c>
      <c r="I195" s="21">
        <f>+'Outstanding loans'!G164</f>
        <v>45892</v>
      </c>
      <c r="J195" s="34">
        <f t="shared" si="46"/>
        <v>360</v>
      </c>
      <c r="K195" s="34">
        <f t="shared" si="42"/>
        <v>303</v>
      </c>
      <c r="L195" s="34">
        <f t="shared" si="43"/>
        <v>180</v>
      </c>
      <c r="M195" s="34">
        <f t="shared" si="44"/>
        <v>180</v>
      </c>
      <c r="N195" s="52">
        <f t="shared" si="50"/>
        <v>180</v>
      </c>
      <c r="O195" s="324">
        <f>+'Outstanding loans'!H164</f>
        <v>207671</v>
      </c>
      <c r="P195" s="26">
        <f>+'Outstanding loans'!E164</f>
        <v>0.03</v>
      </c>
      <c r="Q195" s="536">
        <f t="shared" si="47"/>
        <v>8.6499999999999994E-2</v>
      </c>
      <c r="R195" s="222">
        <f t="shared" si="51"/>
        <v>1434.1377981817047</v>
      </c>
      <c r="S195" s="36">
        <f t="shared" si="52"/>
        <v>144344.52872985098</v>
      </c>
      <c r="T195" s="36">
        <f t="shared" si="48"/>
        <v>63326.471270149021</v>
      </c>
      <c r="U195" s="36">
        <f t="shared" si="53"/>
        <v>113800.27494285451</v>
      </c>
      <c r="V195" s="36">
        <f t="shared" si="54"/>
        <v>50473.803672706854</v>
      </c>
      <c r="W195" s="37">
        <f t="shared" si="55"/>
        <v>63326.471270147653</v>
      </c>
      <c r="X195" s="36">
        <f t="shared" si="56"/>
        <v>63326.471270149013</v>
      </c>
      <c r="Y195" s="276">
        <f t="shared" si="57"/>
        <v>63326.471270147653</v>
      </c>
      <c r="Z195" s="36">
        <f t="shared" si="58"/>
        <v>113800.27494285451</v>
      </c>
      <c r="AA195" s="36">
        <f t="shared" si="59"/>
        <v>50473.803672706854</v>
      </c>
      <c r="AB195" s="38">
        <f t="shared" si="49"/>
        <v>-1.3678800314664841E-9</v>
      </c>
      <c r="AC195" s="17"/>
      <c r="AD195" s="17">
        <f t="shared" si="60"/>
        <v>180</v>
      </c>
      <c r="AE195" s="143"/>
      <c r="AH195" s="103"/>
      <c r="AI195" s="533"/>
    </row>
    <row r="196" spans="1:35">
      <c r="A196" s="533"/>
      <c r="C196" s="68" t="s">
        <v>1056</v>
      </c>
      <c r="D196" s="19" t="str">
        <f>+'Outstanding loans'!A165</f>
        <v>143046842</v>
      </c>
      <c r="E196" s="20">
        <f>+'Outstanding loans'!B165</f>
        <v>99</v>
      </c>
      <c r="F196" s="19" t="str">
        <f>+'Outstanding loans'!C165</f>
        <v>VYTHELINGUM MR D/HOME LN</v>
      </c>
      <c r="G196" s="547" t="str">
        <f t="shared" si="45"/>
        <v>A1</v>
      </c>
      <c r="H196" s="21">
        <f>+'Outstanding loans'!F165</f>
        <v>38230</v>
      </c>
      <c r="I196" s="21">
        <f>+'Outstanding loans'!G165</f>
        <v>49179</v>
      </c>
      <c r="J196" s="34">
        <f t="shared" si="46"/>
        <v>360</v>
      </c>
      <c r="K196" s="34">
        <f t="shared" si="42"/>
        <v>195</v>
      </c>
      <c r="L196" s="34">
        <f t="shared" si="43"/>
        <v>180</v>
      </c>
      <c r="M196" s="34">
        <f t="shared" si="44"/>
        <v>180</v>
      </c>
      <c r="N196" s="52">
        <f t="shared" si="50"/>
        <v>180</v>
      </c>
      <c r="O196" s="324">
        <f>+'Outstanding loans'!H165</f>
        <v>525000</v>
      </c>
      <c r="P196" s="26">
        <f>+'Outstanding loans'!E165</f>
        <v>0.03</v>
      </c>
      <c r="Q196" s="536">
        <f t="shared" si="47"/>
        <v>8.6499999999999994E-2</v>
      </c>
      <c r="R196" s="222">
        <f t="shared" si="51"/>
        <v>3625.5536114594479</v>
      </c>
      <c r="S196" s="36">
        <f t="shared" si="52"/>
        <v>364908.32895864977</v>
      </c>
      <c r="T196" s="36">
        <f t="shared" si="48"/>
        <v>160091.67104135023</v>
      </c>
      <c r="U196" s="36">
        <f t="shared" si="53"/>
        <v>287691.3211040473</v>
      </c>
      <c r="V196" s="36">
        <f t="shared" si="54"/>
        <v>127599.65006270062</v>
      </c>
      <c r="W196" s="37">
        <f t="shared" si="55"/>
        <v>160091.67104134668</v>
      </c>
      <c r="X196" s="36">
        <f t="shared" si="56"/>
        <v>160091.67104135023</v>
      </c>
      <c r="Y196" s="276">
        <f t="shared" si="57"/>
        <v>160091.67104134668</v>
      </c>
      <c r="Z196" s="36">
        <f t="shared" si="58"/>
        <v>287691.3211040473</v>
      </c>
      <c r="AA196" s="36">
        <f t="shared" si="59"/>
        <v>127599.65006270062</v>
      </c>
      <c r="AB196" s="38">
        <f t="shared" si="49"/>
        <v>-3.5506673157215118E-9</v>
      </c>
      <c r="AC196" s="17"/>
      <c r="AD196" s="17">
        <f t="shared" si="60"/>
        <v>180</v>
      </c>
      <c r="AE196" s="143"/>
      <c r="AH196" s="103"/>
      <c r="AI196" s="533"/>
    </row>
    <row r="197" spans="1:35">
      <c r="A197" s="533"/>
      <c r="C197" s="68" t="s">
        <v>1056</v>
      </c>
      <c r="D197" s="19" t="str">
        <f>+'Outstanding loans'!A166</f>
        <v>143060233</v>
      </c>
      <c r="E197" s="20">
        <f>+'Outstanding loans'!B166</f>
        <v>99</v>
      </c>
      <c r="F197" s="19" t="str">
        <f>+'Outstanding loans'!C166</f>
        <v>EMMANUEL AEE(SL 1857)</v>
      </c>
      <c r="G197" s="547" t="str">
        <f t="shared" si="45"/>
        <v>A1</v>
      </c>
      <c r="H197" s="21">
        <f>+'Outstanding loans'!F166</f>
        <v>40256</v>
      </c>
      <c r="I197" s="21">
        <f>+'Outstanding loans'!G166</f>
        <v>51218</v>
      </c>
      <c r="J197" s="34">
        <f t="shared" si="46"/>
        <v>360</v>
      </c>
      <c r="K197" s="34">
        <f t="shared" si="42"/>
        <v>129</v>
      </c>
      <c r="L197" s="34">
        <f t="shared" si="43"/>
        <v>180</v>
      </c>
      <c r="M197" s="34">
        <f t="shared" si="44"/>
        <v>129</v>
      </c>
      <c r="N197" s="52">
        <f t="shared" si="50"/>
        <v>129</v>
      </c>
      <c r="O197" s="324">
        <f>+'Outstanding loans'!H166</f>
        <v>380215</v>
      </c>
      <c r="P197" s="26">
        <f>+'Outstanding loans'!E166</f>
        <v>0.03</v>
      </c>
      <c r="Q197" s="536">
        <f t="shared" si="47"/>
        <v>8.6499999999999994E-2</v>
      </c>
      <c r="R197" s="222">
        <f t="shared" si="51"/>
        <v>2625.69498358296</v>
      </c>
      <c r="S197" s="36">
        <f t="shared" si="52"/>
        <v>264273.56246669148</v>
      </c>
      <c r="T197" s="36">
        <f t="shared" si="48"/>
        <v>115941.43753330852</v>
      </c>
      <c r="U197" s="36">
        <f t="shared" si="53"/>
        <v>186162.60465803827</v>
      </c>
      <c r="V197" s="36">
        <f t="shared" si="54"/>
        <v>84077.726718890684</v>
      </c>
      <c r="W197" s="37">
        <f t="shared" si="55"/>
        <v>102084.87793914758</v>
      </c>
      <c r="X197" s="36">
        <f t="shared" si="56"/>
        <v>83091.363565537773</v>
      </c>
      <c r="Y197" s="276">
        <f t="shared" si="57"/>
        <v>102084.87793914758</v>
      </c>
      <c r="Z197" s="36">
        <f t="shared" si="58"/>
        <v>208351.53457823879</v>
      </c>
      <c r="AA197" s="36">
        <f t="shared" si="59"/>
        <v>92410.097044932831</v>
      </c>
      <c r="AB197" s="38">
        <f t="shared" si="49"/>
        <v>-2.5611370801925659E-9</v>
      </c>
      <c r="AC197" s="17"/>
      <c r="AD197" s="17">
        <f t="shared" si="60"/>
        <v>180</v>
      </c>
      <c r="AE197" s="143"/>
      <c r="AH197" s="103"/>
      <c r="AI197" s="533"/>
    </row>
    <row r="198" spans="1:35">
      <c r="A198" s="533"/>
      <c r="C198" s="68" t="s">
        <v>1056</v>
      </c>
      <c r="D198" s="19" t="str">
        <f>+'Outstanding loans'!A167</f>
        <v>143060888</v>
      </c>
      <c r="E198" s="20">
        <f>+'Outstanding loans'!B167</f>
        <v>99</v>
      </c>
      <c r="F198" s="19" t="str">
        <f>+'Outstanding loans'!C167</f>
        <v>JOGHEE A (SL 1774)</v>
      </c>
      <c r="G198" s="547" t="str">
        <f t="shared" si="45"/>
        <v>A1</v>
      </c>
      <c r="H198" s="21">
        <f>+'Outstanding loans'!F167</f>
        <v>40140</v>
      </c>
      <c r="I198" s="21">
        <f>+'Outstanding loans'!G167</f>
        <v>51097</v>
      </c>
      <c r="J198" s="34">
        <f t="shared" si="46"/>
        <v>360</v>
      </c>
      <c r="K198" s="34">
        <f t="shared" si="42"/>
        <v>132</v>
      </c>
      <c r="L198" s="34">
        <f t="shared" si="43"/>
        <v>180</v>
      </c>
      <c r="M198" s="34">
        <f t="shared" si="44"/>
        <v>132</v>
      </c>
      <c r="N198" s="52">
        <f t="shared" si="50"/>
        <v>132</v>
      </c>
      <c r="O198" s="324">
        <f>+'Outstanding loans'!H167</f>
        <v>1567585</v>
      </c>
      <c r="P198" s="26">
        <f>+'Outstanding loans'!E167</f>
        <v>0.03</v>
      </c>
      <c r="Q198" s="536">
        <f t="shared" si="47"/>
        <v>8.6499999999999994E-2</v>
      </c>
      <c r="R198" s="222">
        <f t="shared" si="51"/>
        <v>10825.454205751732</v>
      </c>
      <c r="S198" s="36">
        <f t="shared" si="52"/>
        <v>1089571.0911440859</v>
      </c>
      <c r="T198" s="36">
        <f t="shared" si="48"/>
        <v>478013.90885591414</v>
      </c>
      <c r="U198" s="36">
        <f t="shared" si="53"/>
        <v>777326.24985064089</v>
      </c>
      <c r="V198" s="36">
        <f t="shared" si="54"/>
        <v>350454.84500540537</v>
      </c>
      <c r="W198" s="37">
        <f t="shared" si="55"/>
        <v>426871.40484523552</v>
      </c>
      <c r="X198" s="36">
        <f t="shared" si="56"/>
        <v>350543.53316100372</v>
      </c>
      <c r="Y198" s="276">
        <f t="shared" si="57"/>
        <v>426871.40484523552</v>
      </c>
      <c r="Z198" s="36">
        <f t="shared" si="58"/>
        <v>859010.66589121521</v>
      </c>
      <c r="AA198" s="36">
        <f t="shared" si="59"/>
        <v>380996.75703531178</v>
      </c>
      <c r="AB198" s="38">
        <f t="shared" si="49"/>
        <v>-1.0710209608078003E-8</v>
      </c>
      <c r="AC198" s="17"/>
      <c r="AD198" s="17">
        <f t="shared" si="60"/>
        <v>180</v>
      </c>
      <c r="AE198" s="143"/>
      <c r="AH198" s="103"/>
      <c r="AI198" s="533"/>
    </row>
    <row r="199" spans="1:35">
      <c r="A199" s="533"/>
      <c r="C199" s="68" t="s">
        <v>1056</v>
      </c>
      <c r="D199" s="19" t="str">
        <f>+'Outstanding loans'!A168</f>
        <v>143070166</v>
      </c>
      <c r="E199" s="20">
        <f>+'Outstanding loans'!B168</f>
        <v>99</v>
      </c>
      <c r="F199" s="19" t="str">
        <f>+'Outstanding loans'!C168</f>
        <v>VEERAPEN G (SL1995)</v>
      </c>
      <c r="G199" s="547" t="str">
        <f t="shared" si="45"/>
        <v>A1</v>
      </c>
      <c r="H199" s="21">
        <f>+'Outstanding loans'!F168</f>
        <v>40311</v>
      </c>
      <c r="I199" s="21">
        <f>+'Outstanding loans'!G168</f>
        <v>46508</v>
      </c>
      <c r="J199" s="34">
        <f t="shared" si="46"/>
        <v>204</v>
      </c>
      <c r="K199" s="34">
        <f t="shared" si="42"/>
        <v>127</v>
      </c>
      <c r="L199" s="34">
        <f t="shared" si="43"/>
        <v>180</v>
      </c>
      <c r="M199" s="34">
        <f t="shared" si="44"/>
        <v>127</v>
      </c>
      <c r="N199" s="52">
        <f t="shared" si="50"/>
        <v>127</v>
      </c>
      <c r="O199" s="324">
        <f>+'Outstanding loans'!H168</f>
        <v>80144</v>
      </c>
      <c r="P199" s="26">
        <f>+'Outstanding loans'!E168</f>
        <v>0.03</v>
      </c>
      <c r="Q199" s="536">
        <f t="shared" si="47"/>
        <v>8.6499999999999994E-2</v>
      </c>
      <c r="R199" s="222">
        <f t="shared" si="51"/>
        <v>553.45974978439233</v>
      </c>
      <c r="S199" s="36">
        <f t="shared" si="52"/>
        <v>55705.167840118142</v>
      </c>
      <c r="T199" s="36">
        <f t="shared" si="48"/>
        <v>24438.832159881858</v>
      </c>
      <c r="U199" s="36">
        <f t="shared" si="53"/>
        <v>38892.749764205408</v>
      </c>
      <c r="V199" s="36">
        <f t="shared" si="54"/>
        <v>17586.41493689757</v>
      </c>
      <c r="W199" s="37">
        <f t="shared" si="55"/>
        <v>21306.334827307837</v>
      </c>
      <c r="X199" s="36">
        <f t="shared" si="56"/>
        <v>17242.953801694424</v>
      </c>
      <c r="Y199" s="276">
        <f t="shared" si="57"/>
        <v>21306.334827307837</v>
      </c>
      <c r="Z199" s="36">
        <f t="shared" si="58"/>
        <v>43917.587121071927</v>
      </c>
      <c r="AA199" s="36">
        <f t="shared" si="59"/>
        <v>19478.754961190614</v>
      </c>
      <c r="AB199" s="38">
        <f t="shared" si="49"/>
        <v>-5.4569682106375694E-10</v>
      </c>
      <c r="AC199" s="17"/>
      <c r="AD199" s="17">
        <f t="shared" si="60"/>
        <v>180</v>
      </c>
      <c r="AE199" s="143"/>
      <c r="AH199" s="103"/>
      <c r="AI199" s="533"/>
    </row>
    <row r="200" spans="1:35">
      <c r="A200" s="533"/>
      <c r="C200" s="68" t="s">
        <v>1056</v>
      </c>
      <c r="D200" s="19" t="str">
        <f>+'Outstanding loans'!A169</f>
        <v>143080013</v>
      </c>
      <c r="E200" s="20">
        <f>+'Outstanding loans'!B169</f>
        <v>99</v>
      </c>
      <c r="F200" s="19" t="str">
        <f>+'Outstanding loans'!C169</f>
        <v>TONTA J M (SL 2013)</v>
      </c>
      <c r="G200" s="547" t="str">
        <f t="shared" si="45"/>
        <v>A1</v>
      </c>
      <c r="H200" s="21">
        <f>+'Outstanding loans'!F169</f>
        <v>40336</v>
      </c>
      <c r="I200" s="21">
        <f>+'Outstanding loans'!G169</f>
        <v>47635</v>
      </c>
      <c r="J200" s="34">
        <f t="shared" si="46"/>
        <v>240</v>
      </c>
      <c r="K200" s="34">
        <f t="shared" si="42"/>
        <v>126</v>
      </c>
      <c r="L200" s="34">
        <f t="shared" si="43"/>
        <v>180</v>
      </c>
      <c r="M200" s="34">
        <f t="shared" si="44"/>
        <v>126</v>
      </c>
      <c r="N200" s="52">
        <f t="shared" si="50"/>
        <v>126</v>
      </c>
      <c r="O200" s="324">
        <f>+'Outstanding loans'!H169</f>
        <v>875049</v>
      </c>
      <c r="P200" s="26">
        <f>+'Outstanding loans'!E169</f>
        <v>0.03</v>
      </c>
      <c r="Q200" s="536">
        <f t="shared" si="47"/>
        <v>8.6499999999999994E-2</v>
      </c>
      <c r="R200" s="222">
        <f t="shared" si="51"/>
        <v>6042.9277374361491</v>
      </c>
      <c r="S200" s="36">
        <f t="shared" si="52"/>
        <v>608214.60637511895</v>
      </c>
      <c r="T200" s="36">
        <f t="shared" si="48"/>
        <v>266834.39362488105</v>
      </c>
      <c r="U200" s="36">
        <f t="shared" si="53"/>
        <v>422706.17282820679</v>
      </c>
      <c r="V200" s="36">
        <f t="shared" si="54"/>
        <v>191254.3191913265</v>
      </c>
      <c r="W200" s="37">
        <f t="shared" si="55"/>
        <v>231451.85363688029</v>
      </c>
      <c r="X200" s="36">
        <f t="shared" si="56"/>
        <v>186784.07553741673</v>
      </c>
      <c r="Y200" s="276">
        <f t="shared" si="57"/>
        <v>231451.85363688029</v>
      </c>
      <c r="Z200" s="36">
        <f t="shared" si="58"/>
        <v>479512.38636338187</v>
      </c>
      <c r="AA200" s="36">
        <f t="shared" si="59"/>
        <v>212677.99273850676</v>
      </c>
      <c r="AB200" s="38">
        <f t="shared" si="49"/>
        <v>-5.9371814131736755E-9</v>
      </c>
      <c r="AC200" s="17"/>
      <c r="AD200" s="17">
        <f t="shared" si="60"/>
        <v>180</v>
      </c>
      <c r="AE200" s="143"/>
      <c r="AH200" s="103"/>
      <c r="AI200" s="533"/>
    </row>
    <row r="201" spans="1:35">
      <c r="A201" s="533"/>
      <c r="C201" s="68" t="s">
        <v>1056</v>
      </c>
      <c r="D201" s="19" t="str">
        <f>+'Outstanding loans'!A170</f>
        <v>143089762</v>
      </c>
      <c r="E201" s="20">
        <f>+'Outstanding loans'!B170</f>
        <v>99</v>
      </c>
      <c r="F201" s="19" t="str">
        <f>+'Outstanding loans'!C170</f>
        <v>CHUMNAH L(SL 2029)</v>
      </c>
      <c r="G201" s="547" t="str">
        <f t="shared" si="45"/>
        <v>A1</v>
      </c>
      <c r="H201" s="21">
        <f>+'Outstanding loans'!F170</f>
        <v>40385</v>
      </c>
      <c r="I201" s="21">
        <f>+'Outstanding loans'!G170</f>
        <v>49949</v>
      </c>
      <c r="J201" s="34">
        <f t="shared" si="46"/>
        <v>314</v>
      </c>
      <c r="K201" s="34">
        <f t="shared" si="42"/>
        <v>124</v>
      </c>
      <c r="L201" s="34">
        <f t="shared" si="43"/>
        <v>180</v>
      </c>
      <c r="M201" s="34">
        <f t="shared" si="44"/>
        <v>124</v>
      </c>
      <c r="N201" s="52">
        <f t="shared" si="50"/>
        <v>124</v>
      </c>
      <c r="O201" s="324">
        <f>+'Outstanding loans'!H170</f>
        <v>1912101</v>
      </c>
      <c r="P201" s="26">
        <f>+'Outstanding loans'!E170</f>
        <v>0.03</v>
      </c>
      <c r="Q201" s="536">
        <f t="shared" si="47"/>
        <v>8.6499999999999994E-2</v>
      </c>
      <c r="R201" s="222">
        <f t="shared" si="51"/>
        <v>13204.61844957185</v>
      </c>
      <c r="S201" s="36">
        <f t="shared" si="52"/>
        <v>1329031.5823050726</v>
      </c>
      <c r="T201" s="36">
        <f t="shared" si="48"/>
        <v>583069.41769492743</v>
      </c>
      <c r="U201" s="36">
        <f t="shared" si="53"/>
        <v>914988.27291534538</v>
      </c>
      <c r="V201" s="36">
        <f t="shared" si="54"/>
        <v>414499.24842774472</v>
      </c>
      <c r="W201" s="37">
        <f t="shared" si="55"/>
        <v>500489.02448760066</v>
      </c>
      <c r="X201" s="36">
        <f t="shared" si="56"/>
        <v>401670.04330095003</v>
      </c>
      <c r="Y201" s="276">
        <f t="shared" si="57"/>
        <v>500489.02448760066</v>
      </c>
      <c r="Z201" s="36">
        <f t="shared" si="58"/>
        <v>1047799.7386178472</v>
      </c>
      <c r="AA201" s="36">
        <f t="shared" si="59"/>
        <v>464730.32092293329</v>
      </c>
      <c r="AB201" s="38">
        <f t="shared" si="49"/>
        <v>-1.3504177331924438E-8</v>
      </c>
      <c r="AC201" s="17"/>
      <c r="AD201" s="17">
        <f t="shared" si="60"/>
        <v>180</v>
      </c>
      <c r="AE201" s="143"/>
      <c r="AH201" s="103"/>
      <c r="AI201" s="533"/>
    </row>
    <row r="202" spans="1:35">
      <c r="A202" s="533"/>
      <c r="C202" s="68" t="s">
        <v>1056</v>
      </c>
      <c r="D202" s="19" t="str">
        <f>+'Outstanding loans'!A171</f>
        <v>143091376</v>
      </c>
      <c r="E202" s="20">
        <f>+'Outstanding loans'!B171</f>
        <v>99</v>
      </c>
      <c r="F202" s="19" t="str">
        <f>+'Outstanding loans'!C171</f>
        <v>HARDOWAR N L (SL 2103)</v>
      </c>
      <c r="G202" s="547" t="str">
        <f t="shared" si="45"/>
        <v>A1</v>
      </c>
      <c r="H202" s="21">
        <f>+'Outstanding loans'!F171</f>
        <v>40455</v>
      </c>
      <c r="I202" s="21">
        <f>+'Outstanding loans'!G171</f>
        <v>44835</v>
      </c>
      <c r="J202" s="34">
        <f t="shared" si="46"/>
        <v>144</v>
      </c>
      <c r="K202" s="34">
        <f t="shared" si="42"/>
        <v>122</v>
      </c>
      <c r="L202" s="34">
        <f t="shared" si="43"/>
        <v>144</v>
      </c>
      <c r="M202" s="34">
        <f t="shared" si="44"/>
        <v>122</v>
      </c>
      <c r="N202" s="52">
        <f t="shared" si="50"/>
        <v>122</v>
      </c>
      <c r="O202" s="324">
        <f>+'Outstanding loans'!H171</f>
        <v>1169021</v>
      </c>
      <c r="P202" s="26">
        <f>+'Outstanding loans'!E171</f>
        <v>0.03</v>
      </c>
      <c r="Q202" s="536">
        <f t="shared" si="47"/>
        <v>8.6499999999999994E-2</v>
      </c>
      <c r="R202" s="222">
        <f t="shared" si="51"/>
        <v>9677.0002348523667</v>
      </c>
      <c r="S202" s="36">
        <f t="shared" si="52"/>
        <v>865246.80637269036</v>
      </c>
      <c r="T202" s="36">
        <f t="shared" si="48"/>
        <v>303774.19362730964</v>
      </c>
      <c r="U202" s="36">
        <f t="shared" si="53"/>
        <v>511566.71909069258</v>
      </c>
      <c r="V202" s="36">
        <f t="shared" si="54"/>
        <v>218466.85709198145</v>
      </c>
      <c r="W202" s="37">
        <f t="shared" si="55"/>
        <v>293099.86199871113</v>
      </c>
      <c r="X202" s="36">
        <f t="shared" si="56"/>
        <v>257364.2473786929</v>
      </c>
      <c r="Y202" s="276">
        <f t="shared" si="57"/>
        <v>293099.86199871113</v>
      </c>
      <c r="Z202" s="36">
        <f t="shared" si="58"/>
        <v>528241.22744604177</v>
      </c>
      <c r="AA202" s="36">
        <f t="shared" si="59"/>
        <v>224467.03381874086</v>
      </c>
      <c r="AB202" s="38">
        <f t="shared" si="49"/>
        <v>-8.7311491370201111E-9</v>
      </c>
      <c r="AC202" s="17"/>
      <c r="AD202" s="17">
        <f t="shared" si="60"/>
        <v>144</v>
      </c>
      <c r="AE202" s="143"/>
      <c r="AH202" s="103"/>
      <c r="AI202" s="533"/>
    </row>
    <row r="203" spans="1:35">
      <c r="A203" s="533"/>
      <c r="C203" s="68" t="s">
        <v>1056</v>
      </c>
      <c r="D203" s="19" t="str">
        <f>+'Outstanding loans'!A172</f>
        <v>143091406</v>
      </c>
      <c r="E203" s="20">
        <f>+'Outstanding loans'!B172</f>
        <v>99</v>
      </c>
      <c r="F203" s="19" t="str">
        <f>+'Outstanding loans'!C172</f>
        <v>DILLOO A(SL 2062)</v>
      </c>
      <c r="G203" s="547" t="str">
        <f t="shared" si="45"/>
        <v>A1</v>
      </c>
      <c r="H203" s="21">
        <f>+'Outstanding loans'!F172</f>
        <v>40389</v>
      </c>
      <c r="I203" s="21">
        <f>+'Outstanding loans'!G172</f>
        <v>47696</v>
      </c>
      <c r="J203" s="34">
        <f t="shared" si="46"/>
        <v>240</v>
      </c>
      <c r="K203" s="34">
        <f t="shared" si="42"/>
        <v>124</v>
      </c>
      <c r="L203" s="34">
        <f t="shared" si="43"/>
        <v>180</v>
      </c>
      <c r="M203" s="34">
        <f t="shared" si="44"/>
        <v>124</v>
      </c>
      <c r="N203" s="52">
        <f t="shared" si="50"/>
        <v>124</v>
      </c>
      <c r="O203" s="324">
        <f>+'Outstanding loans'!H172</f>
        <v>1656847</v>
      </c>
      <c r="P203" s="26">
        <f>+'Outstanding loans'!E172</f>
        <v>0.03</v>
      </c>
      <c r="Q203" s="536">
        <f t="shared" si="47"/>
        <v>8.6499999999999994E-2</v>
      </c>
      <c r="R203" s="222">
        <f t="shared" si="51"/>
        <v>11441.881189496669</v>
      </c>
      <c r="S203" s="36">
        <f t="shared" si="52"/>
        <v>1151613.8478288609</v>
      </c>
      <c r="T203" s="36">
        <f t="shared" si="48"/>
        <v>505233.15217113914</v>
      </c>
      <c r="U203" s="36">
        <f t="shared" si="53"/>
        <v>792842.83362383663</v>
      </c>
      <c r="V203" s="36">
        <f t="shared" si="54"/>
        <v>359166.08811969846</v>
      </c>
      <c r="W203" s="37">
        <f t="shared" si="55"/>
        <v>433676.74550413818</v>
      </c>
      <c r="X203" s="36">
        <f t="shared" si="56"/>
        <v>348049.50482900691</v>
      </c>
      <c r="Y203" s="276">
        <f t="shared" si="57"/>
        <v>433676.74550413818</v>
      </c>
      <c r="Z203" s="36">
        <f t="shared" si="58"/>
        <v>907924.76628052839</v>
      </c>
      <c r="AA203" s="36">
        <f t="shared" si="59"/>
        <v>402691.61410940066</v>
      </c>
      <c r="AB203" s="38">
        <f t="shared" si="49"/>
        <v>-1.1408701539039612E-8</v>
      </c>
      <c r="AC203" s="17"/>
      <c r="AD203" s="17">
        <f t="shared" si="60"/>
        <v>180</v>
      </c>
      <c r="AE203" s="143"/>
      <c r="AH203" s="103"/>
      <c r="AI203" s="533"/>
    </row>
    <row r="204" spans="1:35">
      <c r="A204" s="533"/>
      <c r="C204" s="68" t="s">
        <v>1056</v>
      </c>
      <c r="D204" s="19" t="str">
        <f>+'Outstanding loans'!A173</f>
        <v>143091465</v>
      </c>
      <c r="E204" s="20">
        <f>+'Outstanding loans'!B173</f>
        <v>99</v>
      </c>
      <c r="F204" s="19" t="str">
        <f>+'Outstanding loans'!C173</f>
        <v>BHOLAH G(SL 2039)</v>
      </c>
      <c r="G204" s="547" t="str">
        <f t="shared" si="45"/>
        <v>B1</v>
      </c>
      <c r="H204" s="21">
        <f>+'Outstanding loans'!F173</f>
        <v>40476</v>
      </c>
      <c r="I204" s="21">
        <f>+'Outstanding loans'!G173</f>
        <v>47788</v>
      </c>
      <c r="J204" s="34">
        <f t="shared" si="46"/>
        <v>240</v>
      </c>
      <c r="K204" s="34">
        <f t="shared" si="42"/>
        <v>121</v>
      </c>
      <c r="L204" s="34">
        <f t="shared" si="43"/>
        <v>180</v>
      </c>
      <c r="M204" s="34">
        <f t="shared" si="44"/>
        <v>121</v>
      </c>
      <c r="N204" s="52">
        <f t="shared" si="50"/>
        <v>121</v>
      </c>
      <c r="O204" s="324">
        <f>+'Outstanding loans'!H173</f>
        <v>1003043</v>
      </c>
      <c r="P204" s="26">
        <f>+'Outstanding loans'!E173</f>
        <v>0.03</v>
      </c>
      <c r="Q204" s="536">
        <f t="shared" si="47"/>
        <v>7.6499999999999999E-2</v>
      </c>
      <c r="R204" s="222">
        <f t="shared" si="51"/>
        <v>6926.8308020935592</v>
      </c>
      <c r="S204" s="36">
        <f t="shared" si="52"/>
        <v>740396.61621893011</v>
      </c>
      <c r="T204" s="36">
        <f t="shared" si="48"/>
        <v>262646.38378106989</v>
      </c>
      <c r="U204" s="36">
        <f t="shared" si="53"/>
        <v>437478.00112813449</v>
      </c>
      <c r="V204" s="36">
        <f t="shared" si="54"/>
        <v>214634.89784890332</v>
      </c>
      <c r="W204" s="37">
        <f t="shared" si="55"/>
        <v>222843.10327923117</v>
      </c>
      <c r="X204" s="36">
        <f t="shared" si="56"/>
        <v>176556.73576394143</v>
      </c>
      <c r="Y204" s="276">
        <f t="shared" si="57"/>
        <v>222843.10327923117</v>
      </c>
      <c r="Z204" s="36">
        <f t="shared" si="58"/>
        <v>506432.92815791315</v>
      </c>
      <c r="AA204" s="36">
        <f t="shared" si="59"/>
        <v>243786.5443768407</v>
      </c>
      <c r="AB204" s="38">
        <f t="shared" si="49"/>
        <v>2.5611370801925659E-9</v>
      </c>
      <c r="AC204" s="17"/>
      <c r="AD204" s="17">
        <f t="shared" si="60"/>
        <v>180</v>
      </c>
      <c r="AE204" s="143"/>
      <c r="AH204" s="103"/>
      <c r="AI204" s="533"/>
    </row>
    <row r="205" spans="1:35">
      <c r="A205" s="533"/>
      <c r="C205" s="68" t="s">
        <v>1056</v>
      </c>
      <c r="D205" s="19" t="str">
        <f>+'Outstanding loans'!A174</f>
        <v>143096378</v>
      </c>
      <c r="E205" s="20">
        <f>+'Outstanding loans'!B174</f>
        <v>99</v>
      </c>
      <c r="F205" s="19" t="str">
        <f>+'Outstanding loans'!C174</f>
        <v>BEEHARRY R (SL 2081)</v>
      </c>
      <c r="G205" s="547" t="str">
        <f t="shared" si="45"/>
        <v>A1</v>
      </c>
      <c r="H205" s="21">
        <f>+'Outstanding loans'!F174</f>
        <v>40409</v>
      </c>
      <c r="I205" s="21">
        <f>+'Outstanding loans'!G174</f>
        <v>50314</v>
      </c>
      <c r="J205" s="34">
        <f t="shared" si="46"/>
        <v>326</v>
      </c>
      <c r="K205" s="34">
        <f t="shared" si="42"/>
        <v>123</v>
      </c>
      <c r="L205" s="34">
        <f t="shared" si="43"/>
        <v>180</v>
      </c>
      <c r="M205" s="34">
        <f t="shared" si="44"/>
        <v>123</v>
      </c>
      <c r="N205" s="52">
        <f t="shared" si="50"/>
        <v>123</v>
      </c>
      <c r="O205" s="324">
        <f>+'Outstanding loans'!H174</f>
        <v>381595</v>
      </c>
      <c r="P205" s="26">
        <f>+'Outstanding loans'!E174</f>
        <v>0.03</v>
      </c>
      <c r="Q205" s="536">
        <f t="shared" si="47"/>
        <v>8.6499999999999994E-2</v>
      </c>
      <c r="R205" s="222">
        <f t="shared" si="51"/>
        <v>2635.2250102187963</v>
      </c>
      <c r="S205" s="36">
        <f t="shared" si="52"/>
        <v>265232.75007423991</v>
      </c>
      <c r="T205" s="36">
        <f t="shared" si="48"/>
        <v>116362.24992576009</v>
      </c>
      <c r="U205" s="36">
        <f t="shared" si="53"/>
        <v>181717.46592618281</v>
      </c>
      <c r="V205" s="36">
        <f t="shared" si="54"/>
        <v>82371.381159437035</v>
      </c>
      <c r="W205" s="37">
        <f t="shared" si="55"/>
        <v>99346.084766745771</v>
      </c>
      <c r="X205" s="36">
        <f t="shared" si="56"/>
        <v>79514.204115936052</v>
      </c>
      <c r="Y205" s="276">
        <f t="shared" si="57"/>
        <v>99346.084766745771</v>
      </c>
      <c r="Z205" s="36">
        <f t="shared" si="58"/>
        <v>209107.75176514086</v>
      </c>
      <c r="AA205" s="36">
        <f t="shared" si="59"/>
        <v>92745.501839383389</v>
      </c>
      <c r="AB205" s="38">
        <f t="shared" si="49"/>
        <v>-2.6193447411060333E-9</v>
      </c>
      <c r="AC205" s="17"/>
      <c r="AD205" s="17">
        <f t="shared" si="60"/>
        <v>180</v>
      </c>
      <c r="AE205" s="143"/>
      <c r="AH205" s="103"/>
      <c r="AI205" s="533"/>
    </row>
    <row r="206" spans="1:35">
      <c r="A206" s="533"/>
      <c r="C206" s="68" t="s">
        <v>1056</v>
      </c>
      <c r="D206" s="19" t="str">
        <f>+'Outstanding loans'!A175</f>
        <v>143120686</v>
      </c>
      <c r="E206" s="20">
        <f>+'Outstanding loans'!B175</f>
        <v>99</v>
      </c>
      <c r="F206" s="19" t="str">
        <f>+'Outstanding loans'!C175</f>
        <v>CHENGADOO G(SL 1550)</v>
      </c>
      <c r="G206" s="547" t="str">
        <f t="shared" si="45"/>
        <v>A1</v>
      </c>
      <c r="H206" s="21">
        <f>+'Outstanding loans'!F175</f>
        <v>40168</v>
      </c>
      <c r="I206" s="21">
        <f>+'Outstanding loans'!G175</f>
        <v>49301</v>
      </c>
      <c r="J206" s="34">
        <f t="shared" si="46"/>
        <v>300</v>
      </c>
      <c r="K206" s="34">
        <f t="shared" si="42"/>
        <v>131</v>
      </c>
      <c r="L206" s="34">
        <f t="shared" si="43"/>
        <v>180</v>
      </c>
      <c r="M206" s="34">
        <f t="shared" si="44"/>
        <v>131</v>
      </c>
      <c r="N206" s="52">
        <f t="shared" si="50"/>
        <v>131</v>
      </c>
      <c r="O206" s="324">
        <f>+'Outstanding loans'!H175</f>
        <v>2000163</v>
      </c>
      <c r="P206" s="26">
        <f>+'Outstanding loans'!E175</f>
        <v>0.03</v>
      </c>
      <c r="Q206" s="536">
        <f t="shared" si="47"/>
        <v>8.6499999999999994E-2</v>
      </c>
      <c r="R206" s="222">
        <f t="shared" si="51"/>
        <v>13812.758453633454</v>
      </c>
      <c r="S206" s="36">
        <f t="shared" si="52"/>
        <v>1390240.2628093709</v>
      </c>
      <c r="T206" s="36">
        <f t="shared" si="48"/>
        <v>609922.73719062912</v>
      </c>
      <c r="U206" s="36">
        <f t="shared" si="53"/>
        <v>987732.92538331298</v>
      </c>
      <c r="V206" s="36">
        <f t="shared" si="54"/>
        <v>445572.85088884109</v>
      </c>
      <c r="W206" s="37">
        <f t="shared" si="55"/>
        <v>542160.07449447189</v>
      </c>
      <c r="X206" s="36">
        <f t="shared" si="56"/>
        <v>443888.21428873565</v>
      </c>
      <c r="Y206" s="276">
        <f t="shared" si="57"/>
        <v>542160.07449447189</v>
      </c>
      <c r="Z206" s="36">
        <f t="shared" si="58"/>
        <v>1096056.2588446371</v>
      </c>
      <c r="AA206" s="36">
        <f t="shared" si="59"/>
        <v>486133.52165402193</v>
      </c>
      <c r="AB206" s="38">
        <f t="shared" si="49"/>
        <v>-1.3969838619232178E-8</v>
      </c>
      <c r="AC206" s="17"/>
      <c r="AD206" s="17">
        <f t="shared" si="60"/>
        <v>180</v>
      </c>
      <c r="AE206" s="143"/>
      <c r="AH206" s="103"/>
      <c r="AI206" s="533"/>
    </row>
    <row r="207" spans="1:35">
      <c r="A207" s="533"/>
      <c r="C207" s="68" t="s">
        <v>1056</v>
      </c>
      <c r="D207" s="19" t="str">
        <f>+'Outstanding loans'!A176</f>
        <v>143121399</v>
      </c>
      <c r="E207" s="20">
        <f>+'Outstanding loans'!B176</f>
        <v>99</v>
      </c>
      <c r="F207" s="19" t="str">
        <f>+'Outstanding loans'!C176</f>
        <v>ROGBEER-ANSELINE(SL2982)</v>
      </c>
      <c r="G207" s="547" t="str">
        <f t="shared" si="45"/>
        <v>E1</v>
      </c>
      <c r="H207" s="21">
        <f>+'Outstanding loans'!F176</f>
        <v>41544</v>
      </c>
      <c r="I207" s="21">
        <f>+'Outstanding loans'!G176</f>
        <v>52505</v>
      </c>
      <c r="J207" s="34">
        <f t="shared" si="46"/>
        <v>360</v>
      </c>
      <c r="K207" s="34">
        <f t="shared" si="42"/>
        <v>86</v>
      </c>
      <c r="L207" s="34">
        <f t="shared" si="43"/>
        <v>180</v>
      </c>
      <c r="M207" s="34">
        <f t="shared" si="44"/>
        <v>86</v>
      </c>
      <c r="N207" s="52">
        <f t="shared" si="50"/>
        <v>86</v>
      </c>
      <c r="O207" s="324">
        <f>+'Outstanding loans'!H176</f>
        <v>5409334</v>
      </c>
      <c r="P207" s="26">
        <f>+'Outstanding loans'!E176</f>
        <v>0.03</v>
      </c>
      <c r="Q207" s="536">
        <f t="shared" si="47"/>
        <v>7.3999999999999996E-2</v>
      </c>
      <c r="R207" s="222">
        <f t="shared" si="51"/>
        <v>37355.867465315008</v>
      </c>
      <c r="S207" s="36">
        <f t="shared" si="52"/>
        <v>4054519.9713341082</v>
      </c>
      <c r="T207" s="36">
        <f t="shared" si="48"/>
        <v>1354814.0286658918</v>
      </c>
      <c r="U207" s="36">
        <f t="shared" si="53"/>
        <v>1816916.5756366993</v>
      </c>
      <c r="V207" s="36">
        <f t="shared" si="54"/>
        <v>929168.83643483836</v>
      </c>
      <c r="W207" s="37">
        <f t="shared" si="55"/>
        <v>887747.73920186097</v>
      </c>
      <c r="X207" s="36">
        <f t="shared" si="56"/>
        <v>647300.03591814835</v>
      </c>
      <c r="Y207" s="276">
        <f t="shared" si="57"/>
        <v>887747.73920186097</v>
      </c>
      <c r="Z207" s="36">
        <f t="shared" si="58"/>
        <v>2669536.1724225939</v>
      </c>
      <c r="AA207" s="36">
        <f t="shared" si="59"/>
        <v>1314722.1437567016</v>
      </c>
      <c r="AB207" s="38">
        <f t="shared" si="49"/>
        <v>4.6566128730773926E-10</v>
      </c>
      <c r="AC207" s="17"/>
      <c r="AD207" s="17">
        <f t="shared" si="60"/>
        <v>180</v>
      </c>
      <c r="AE207" s="143"/>
      <c r="AH207" s="103"/>
      <c r="AI207" s="533"/>
    </row>
    <row r="208" spans="1:35">
      <c r="A208" s="533"/>
      <c r="C208" s="68" t="s">
        <v>1056</v>
      </c>
      <c r="D208" s="19" t="str">
        <f>+'Outstanding loans'!A177</f>
        <v>143123294</v>
      </c>
      <c r="E208" s="20">
        <f>+'Outstanding loans'!B177</f>
        <v>99</v>
      </c>
      <c r="F208" s="19" t="str">
        <f>+'Outstanding loans'!C177</f>
        <v>WONG YUEN M L</v>
      </c>
      <c r="G208" s="547" t="str">
        <f t="shared" si="45"/>
        <v>D1</v>
      </c>
      <c r="H208" s="21">
        <f>+'Outstanding loans'!F177</f>
        <v>41067</v>
      </c>
      <c r="I208" s="21">
        <f>+'Outstanding loans'!G177</f>
        <v>46905</v>
      </c>
      <c r="J208" s="34">
        <f t="shared" si="46"/>
        <v>192</v>
      </c>
      <c r="K208" s="34">
        <f t="shared" si="42"/>
        <v>102</v>
      </c>
      <c r="L208" s="34">
        <f t="shared" si="43"/>
        <v>180</v>
      </c>
      <c r="M208" s="34">
        <f t="shared" si="44"/>
        <v>102</v>
      </c>
      <c r="N208" s="52">
        <f t="shared" si="50"/>
        <v>102</v>
      </c>
      <c r="O208" s="324">
        <f>+'Outstanding loans'!H177</f>
        <v>200020</v>
      </c>
      <c r="P208" s="26">
        <f>+'Outstanding loans'!E177</f>
        <v>0.03</v>
      </c>
      <c r="Q208" s="536">
        <f t="shared" si="47"/>
        <v>7.6499999999999999E-2</v>
      </c>
      <c r="R208" s="222">
        <f t="shared" si="51"/>
        <v>1381.3013968840357</v>
      </c>
      <c r="S208" s="36">
        <f t="shared" si="52"/>
        <v>147644.84790393873</v>
      </c>
      <c r="T208" s="36">
        <f t="shared" si="48"/>
        <v>52375.152096061269</v>
      </c>
      <c r="U208" s="36">
        <f t="shared" si="53"/>
        <v>77932.7024262536</v>
      </c>
      <c r="V208" s="36">
        <f t="shared" si="54"/>
        <v>38649.590282312609</v>
      </c>
      <c r="W208" s="37">
        <f t="shared" si="55"/>
        <v>39283.112143940991</v>
      </c>
      <c r="X208" s="36">
        <f t="shared" si="56"/>
        <v>29679.252854434719</v>
      </c>
      <c r="Y208" s="276">
        <f t="shared" si="57"/>
        <v>39283.112143940991</v>
      </c>
      <c r="Z208" s="36">
        <f t="shared" si="58"/>
        <v>100989.40353518823</v>
      </c>
      <c r="AA208" s="36">
        <f t="shared" si="59"/>
        <v>48614.251439126441</v>
      </c>
      <c r="AB208" s="38">
        <f t="shared" si="49"/>
        <v>5.2386894822120667E-10</v>
      </c>
      <c r="AC208" s="17"/>
      <c r="AD208" s="17">
        <f t="shared" si="60"/>
        <v>180</v>
      </c>
      <c r="AE208" s="143"/>
      <c r="AH208" s="103"/>
      <c r="AI208" s="533"/>
    </row>
    <row r="209" spans="1:35">
      <c r="A209" s="533"/>
      <c r="C209" s="68" t="s">
        <v>1056</v>
      </c>
      <c r="D209" s="19" t="str">
        <f>+'Outstanding loans'!A178</f>
        <v>143123626</v>
      </c>
      <c r="E209" s="20">
        <f>+'Outstanding loans'!B178</f>
        <v>99</v>
      </c>
      <c r="F209" s="19" t="str">
        <f>+'Outstanding loans'!C178</f>
        <v>MOHITH V K(SL 2000)</v>
      </c>
      <c r="G209" s="547" t="str">
        <f t="shared" si="45"/>
        <v>A1</v>
      </c>
      <c r="H209" s="21">
        <f>+'Outstanding loans'!F178</f>
        <v>40343</v>
      </c>
      <c r="I209" s="21">
        <f>+'Outstanding loans'!G178</f>
        <v>48366</v>
      </c>
      <c r="J209" s="34">
        <f t="shared" si="46"/>
        <v>264</v>
      </c>
      <c r="K209" s="34">
        <f t="shared" si="42"/>
        <v>126</v>
      </c>
      <c r="L209" s="34">
        <f t="shared" si="43"/>
        <v>180</v>
      </c>
      <c r="M209" s="34">
        <f t="shared" si="44"/>
        <v>126</v>
      </c>
      <c r="N209" s="52">
        <f t="shared" si="50"/>
        <v>126</v>
      </c>
      <c r="O209" s="324">
        <f>+'Outstanding loans'!H178</f>
        <v>4000034</v>
      </c>
      <c r="P209" s="26">
        <f>+'Outstanding loans'!E178</f>
        <v>0.03</v>
      </c>
      <c r="Q209" s="536">
        <f t="shared" si="47"/>
        <v>8.6499999999999994E-2</v>
      </c>
      <c r="R209" s="222">
        <f t="shared" si="51"/>
        <v>27623.500408877298</v>
      </c>
      <c r="S209" s="36">
        <f t="shared" si="52"/>
        <v>2780277.5670814924</v>
      </c>
      <c r="T209" s="36">
        <f t="shared" si="48"/>
        <v>1219756.4329185076</v>
      </c>
      <c r="U209" s="36">
        <f t="shared" si="53"/>
        <v>1932279.2932998079</v>
      </c>
      <c r="V209" s="36">
        <f t="shared" si="54"/>
        <v>874263.93197656237</v>
      </c>
      <c r="W209" s="37">
        <f t="shared" si="55"/>
        <v>1058015.3613232456</v>
      </c>
      <c r="X209" s="36">
        <f t="shared" si="56"/>
        <v>853829.5030429553</v>
      </c>
      <c r="Y209" s="276">
        <f t="shared" si="57"/>
        <v>1058015.3613232456</v>
      </c>
      <c r="Z209" s="36">
        <f t="shared" si="58"/>
        <v>2191952.5065163933</v>
      </c>
      <c r="AA209" s="36">
        <f t="shared" si="59"/>
        <v>972196.07359791361</v>
      </c>
      <c r="AB209" s="38">
        <f t="shared" si="49"/>
        <v>-2.7939677238464355E-8</v>
      </c>
      <c r="AC209" s="17"/>
      <c r="AD209" s="17">
        <f t="shared" si="60"/>
        <v>180</v>
      </c>
      <c r="AE209" s="143"/>
      <c r="AH209" s="103"/>
      <c r="AI209" s="533"/>
    </row>
    <row r="210" spans="1:35">
      <c r="A210" s="533"/>
      <c r="C210" s="68" t="s">
        <v>1056</v>
      </c>
      <c r="D210" s="19" t="str">
        <f>+'Outstanding loans'!A179</f>
        <v>143123723</v>
      </c>
      <c r="E210" s="20">
        <f>+'Outstanding loans'!B179</f>
        <v>99</v>
      </c>
      <c r="F210" s="19" t="str">
        <f>+'Outstanding loans'!C179</f>
        <v>RAMSURRUN S (SL 2353)</v>
      </c>
      <c r="G210" s="547" t="str">
        <f t="shared" si="45"/>
        <v>B1</v>
      </c>
      <c r="H210" s="21">
        <f>+'Outstanding loans'!F179</f>
        <v>40569</v>
      </c>
      <c r="I210" s="21">
        <f>+'Outstanding loans'!G179</f>
        <v>51533</v>
      </c>
      <c r="J210" s="34">
        <f t="shared" si="46"/>
        <v>360</v>
      </c>
      <c r="K210" s="34">
        <f t="shared" si="42"/>
        <v>118</v>
      </c>
      <c r="L210" s="34">
        <f t="shared" si="43"/>
        <v>180</v>
      </c>
      <c r="M210" s="34">
        <f t="shared" si="44"/>
        <v>118</v>
      </c>
      <c r="N210" s="52">
        <f t="shared" si="50"/>
        <v>118</v>
      </c>
      <c r="O210" s="324">
        <f>+'Outstanding loans'!H179</f>
        <v>1427473</v>
      </c>
      <c r="P210" s="26">
        <f>+'Outstanding loans'!E179</f>
        <v>0.03</v>
      </c>
      <c r="Q210" s="536">
        <f t="shared" si="47"/>
        <v>7.6499999999999999E-2</v>
      </c>
      <c r="R210" s="222">
        <f t="shared" si="51"/>
        <v>9857.8664579254328</v>
      </c>
      <c r="S210" s="36">
        <f t="shared" si="52"/>
        <v>1053689.8008798077</v>
      </c>
      <c r="T210" s="36">
        <f t="shared" si="48"/>
        <v>373783.19912019232</v>
      </c>
      <c r="U210" s="36">
        <f t="shared" si="53"/>
        <v>613090.45826667408</v>
      </c>
      <c r="V210" s="36">
        <f t="shared" si="54"/>
        <v>301277.98154773796</v>
      </c>
      <c r="W210" s="37">
        <f t="shared" si="55"/>
        <v>311812.47671893612</v>
      </c>
      <c r="X210" s="36">
        <f t="shared" si="56"/>
        <v>245035.65275657049</v>
      </c>
      <c r="Y210" s="276">
        <f t="shared" si="57"/>
        <v>311812.47671893612</v>
      </c>
      <c r="Z210" s="36">
        <f t="shared" si="58"/>
        <v>720726.16154677398</v>
      </c>
      <c r="AA210" s="36">
        <f t="shared" si="59"/>
        <v>346942.96242657793</v>
      </c>
      <c r="AB210" s="38">
        <f t="shared" si="49"/>
        <v>3.7252902984619141E-9</v>
      </c>
      <c r="AC210" s="17"/>
      <c r="AD210" s="17">
        <f t="shared" si="60"/>
        <v>180</v>
      </c>
      <c r="AE210" s="143"/>
      <c r="AH210" s="103"/>
      <c r="AI210" s="533"/>
    </row>
    <row r="211" spans="1:35">
      <c r="A211" s="533"/>
      <c r="C211" s="68" t="s">
        <v>1056</v>
      </c>
      <c r="D211" s="19" t="str">
        <f>+'Outstanding loans'!A180</f>
        <v>143123774</v>
      </c>
      <c r="E211" s="20">
        <f>+'Outstanding loans'!B180</f>
        <v>99</v>
      </c>
      <c r="F211" s="19" t="str">
        <f>+'Outstanding loans'!C180</f>
        <v>MOOSSAJEE A</v>
      </c>
      <c r="G211" s="547" t="str">
        <f t="shared" si="45"/>
        <v>C1</v>
      </c>
      <c r="H211" s="21">
        <f>+'Outstanding loans'!F180</f>
        <v>40967</v>
      </c>
      <c r="I211" s="21">
        <f>+'Outstanding loans'!G180</f>
        <v>50100</v>
      </c>
      <c r="J211" s="34">
        <f t="shared" si="46"/>
        <v>300</v>
      </c>
      <c r="K211" s="34">
        <f t="shared" si="42"/>
        <v>105</v>
      </c>
      <c r="L211" s="34">
        <f t="shared" si="43"/>
        <v>180</v>
      </c>
      <c r="M211" s="34">
        <f t="shared" si="44"/>
        <v>105</v>
      </c>
      <c r="N211" s="52">
        <f t="shared" si="50"/>
        <v>105</v>
      </c>
      <c r="O211" s="324">
        <f>+'Outstanding loans'!H180</f>
        <v>1799206</v>
      </c>
      <c r="P211" s="26">
        <f>+'Outstanding loans'!E180</f>
        <v>0.03</v>
      </c>
      <c r="Q211" s="536">
        <f t="shared" si="47"/>
        <v>8.1500000000000003E-2</v>
      </c>
      <c r="R211" s="222">
        <f t="shared" si="51"/>
        <v>12424.986306780014</v>
      </c>
      <c r="S211" s="36">
        <f t="shared" si="52"/>
        <v>1288455.6802992264</v>
      </c>
      <c r="T211" s="36">
        <f t="shared" si="48"/>
        <v>510750.31970077357</v>
      </c>
      <c r="U211" s="36">
        <f t="shared" si="53"/>
        <v>744458.24404950126</v>
      </c>
      <c r="V211" s="36">
        <f t="shared" si="54"/>
        <v>354177.71374551964</v>
      </c>
      <c r="W211" s="37">
        <f t="shared" si="55"/>
        <v>390280.53030398162</v>
      </c>
      <c r="X211" s="36">
        <f t="shared" si="56"/>
        <v>297937.68649211788</v>
      </c>
      <c r="Y211" s="276">
        <f t="shared" si="57"/>
        <v>390280.53030398162</v>
      </c>
      <c r="Z211" s="36">
        <f t="shared" si="58"/>
        <v>948041.85492119496</v>
      </c>
      <c r="AA211" s="36">
        <f t="shared" si="59"/>
        <v>437291.53522040299</v>
      </c>
      <c r="AB211" s="38">
        <f t="shared" si="49"/>
        <v>1.8393620848655701E-8</v>
      </c>
      <c r="AC211" s="17"/>
      <c r="AD211" s="17">
        <f t="shared" si="60"/>
        <v>180</v>
      </c>
      <c r="AE211" s="143"/>
      <c r="AH211" s="103"/>
      <c r="AI211" s="533"/>
    </row>
    <row r="212" spans="1:35">
      <c r="A212" s="533"/>
      <c r="C212" s="68" t="s">
        <v>1056</v>
      </c>
      <c r="D212" s="19" t="str">
        <f>+'Outstanding loans'!A181</f>
        <v>143123782</v>
      </c>
      <c r="E212" s="20">
        <f>+'Outstanding loans'!B181</f>
        <v>99</v>
      </c>
      <c r="F212" s="19" t="str">
        <f>+'Outstanding loans'!C181</f>
        <v>BAICHOO N (SL 3007)</v>
      </c>
      <c r="G212" s="547" t="str">
        <f t="shared" si="45"/>
        <v>E1</v>
      </c>
      <c r="H212" s="21">
        <f>+'Outstanding loans'!F181</f>
        <v>41589</v>
      </c>
      <c r="I212" s="21">
        <f>+'Outstanding loans'!G181</f>
        <v>50345</v>
      </c>
      <c r="J212" s="34">
        <f t="shared" si="46"/>
        <v>288</v>
      </c>
      <c r="K212" s="34">
        <f t="shared" si="42"/>
        <v>85</v>
      </c>
      <c r="L212" s="34">
        <f t="shared" si="43"/>
        <v>180</v>
      </c>
      <c r="M212" s="34">
        <f t="shared" si="44"/>
        <v>85</v>
      </c>
      <c r="N212" s="52">
        <f t="shared" si="50"/>
        <v>85</v>
      </c>
      <c r="O212" s="324">
        <f>+'Outstanding loans'!H181</f>
        <v>3670080</v>
      </c>
      <c r="P212" s="26">
        <f>+'Outstanding loans'!E181</f>
        <v>0.03</v>
      </c>
      <c r="Q212" s="536">
        <f t="shared" si="47"/>
        <v>7.3999999999999996E-2</v>
      </c>
      <c r="R212" s="222">
        <f t="shared" si="51"/>
        <v>25344.898663514457</v>
      </c>
      <c r="S212" s="36">
        <f t="shared" si="52"/>
        <v>2750877.0315151336</v>
      </c>
      <c r="T212" s="36">
        <f t="shared" si="48"/>
        <v>919202.96848486643</v>
      </c>
      <c r="U212" s="36">
        <f t="shared" si="53"/>
        <v>1221514.9996494851</v>
      </c>
      <c r="V212" s="36">
        <f t="shared" si="54"/>
        <v>625062.68830235279</v>
      </c>
      <c r="W212" s="37">
        <f t="shared" si="55"/>
        <v>596452.31134713232</v>
      </c>
      <c r="X212" s="36">
        <f t="shared" si="56"/>
        <v>434068.06845118693</v>
      </c>
      <c r="Y212" s="276">
        <f t="shared" si="57"/>
        <v>596452.31134713232</v>
      </c>
      <c r="Z212" s="36">
        <f t="shared" si="58"/>
        <v>1811204.7279174691</v>
      </c>
      <c r="AA212" s="36">
        <f t="shared" si="59"/>
        <v>892001.75943260314</v>
      </c>
      <c r="AB212" s="38">
        <f t="shared" si="49"/>
        <v>-4.6566128730773926E-10</v>
      </c>
      <c r="AC212" s="17"/>
      <c r="AD212" s="17">
        <f t="shared" si="60"/>
        <v>180</v>
      </c>
      <c r="AE212" s="143"/>
      <c r="AH212" s="103"/>
      <c r="AI212" s="533"/>
    </row>
    <row r="213" spans="1:35">
      <c r="A213" s="533"/>
      <c r="C213" s="68" t="s">
        <v>1056</v>
      </c>
      <c r="D213" s="19" t="str">
        <f>+'Outstanding loans'!A182</f>
        <v>143124401</v>
      </c>
      <c r="E213" s="20">
        <f>+'Outstanding loans'!B182</f>
        <v>99</v>
      </c>
      <c r="F213" s="19" t="str">
        <f>+'Outstanding loans'!C182</f>
        <v>SAURAH A (SL 1890)</v>
      </c>
      <c r="G213" s="547" t="str">
        <f t="shared" si="45"/>
        <v>A1</v>
      </c>
      <c r="H213" s="21">
        <f>+'Outstanding loans'!F182</f>
        <v>40346</v>
      </c>
      <c r="I213" s="21">
        <f>+'Outstanding loans'!G182</f>
        <v>49483</v>
      </c>
      <c r="J213" s="34">
        <f t="shared" si="46"/>
        <v>300</v>
      </c>
      <c r="K213" s="34">
        <f t="shared" si="42"/>
        <v>126</v>
      </c>
      <c r="L213" s="34">
        <f t="shared" si="43"/>
        <v>180</v>
      </c>
      <c r="M213" s="34">
        <f t="shared" si="44"/>
        <v>126</v>
      </c>
      <c r="N213" s="52">
        <f t="shared" si="50"/>
        <v>126</v>
      </c>
      <c r="O213" s="324">
        <f>+'Outstanding loans'!H182</f>
        <v>1200098</v>
      </c>
      <c r="P213" s="26">
        <f>+'Outstanding loans'!E182</f>
        <v>0.03</v>
      </c>
      <c r="Q213" s="536">
        <f t="shared" si="47"/>
        <v>8.6499999999999994E-2</v>
      </c>
      <c r="R213" s="222">
        <f t="shared" si="51"/>
        <v>8287.656453343352</v>
      </c>
      <c r="S213" s="36">
        <f t="shared" si="52"/>
        <v>834144.29669831926</v>
      </c>
      <c r="T213" s="36">
        <f t="shared" si="48"/>
        <v>365953.70330168074</v>
      </c>
      <c r="U213" s="36">
        <f t="shared" si="53"/>
        <v>579726.20115991845</v>
      </c>
      <c r="V213" s="36">
        <f t="shared" si="54"/>
        <v>262298.36952316097</v>
      </c>
      <c r="W213" s="37">
        <f t="shared" si="55"/>
        <v>317427.83163675747</v>
      </c>
      <c r="X213" s="36">
        <f t="shared" si="56"/>
        <v>256167.59231117653</v>
      </c>
      <c r="Y213" s="276">
        <f t="shared" si="57"/>
        <v>317427.83163675747</v>
      </c>
      <c r="Z213" s="36">
        <f t="shared" si="58"/>
        <v>657633.86490347609</v>
      </c>
      <c r="AA213" s="36">
        <f t="shared" si="59"/>
        <v>291680.1616018035</v>
      </c>
      <c r="AB213" s="38">
        <f t="shared" si="49"/>
        <v>-8.149072527885437E-9</v>
      </c>
      <c r="AC213" s="17"/>
      <c r="AD213" s="17">
        <f t="shared" si="60"/>
        <v>180</v>
      </c>
      <c r="AE213" s="143"/>
      <c r="AH213" s="103"/>
      <c r="AI213" s="533"/>
    </row>
    <row r="214" spans="1:35">
      <c r="A214" s="533"/>
      <c r="C214" s="68" t="s">
        <v>1056</v>
      </c>
      <c r="D214" s="19" t="str">
        <f>+'Outstanding loans'!A183</f>
        <v>143124622</v>
      </c>
      <c r="E214" s="20">
        <f>+'Outstanding loans'!B183</f>
        <v>99</v>
      </c>
      <c r="F214" s="19" t="str">
        <f>+'Outstanding loans'!C183</f>
        <v>CORNETTE H R (SL2118)</v>
      </c>
      <c r="G214" s="547" t="str">
        <f t="shared" si="45"/>
        <v>B1</v>
      </c>
      <c r="H214" s="21">
        <f>+'Outstanding loans'!F183</f>
        <v>40520</v>
      </c>
      <c r="I214" s="21">
        <f>+'Outstanding loans'!G183</f>
        <v>44531</v>
      </c>
      <c r="J214" s="34">
        <f t="shared" si="46"/>
        <v>132</v>
      </c>
      <c r="K214" s="34">
        <f t="shared" si="42"/>
        <v>120</v>
      </c>
      <c r="L214" s="34">
        <f t="shared" si="43"/>
        <v>132</v>
      </c>
      <c r="M214" s="34">
        <f t="shared" si="44"/>
        <v>120</v>
      </c>
      <c r="N214" s="52">
        <f t="shared" si="50"/>
        <v>120</v>
      </c>
      <c r="O214" s="324">
        <f>+'Outstanding loans'!H183</f>
        <v>1100097</v>
      </c>
      <c r="P214" s="26">
        <f>+'Outstanding loans'!E183</f>
        <v>0.03</v>
      </c>
      <c r="Q214" s="536">
        <f t="shared" si="47"/>
        <v>7.6499999999999999E-2</v>
      </c>
      <c r="R214" s="222">
        <f t="shared" si="51"/>
        <v>9795.0035627813468</v>
      </c>
      <c r="S214" s="36">
        <f t="shared" si="52"/>
        <v>872383.23473854188</v>
      </c>
      <c r="T214" s="36">
        <f t="shared" si="48"/>
        <v>227713.76526145812</v>
      </c>
      <c r="U214" s="36">
        <f t="shared" si="53"/>
        <v>415828.17476160638</v>
      </c>
      <c r="V214" s="36">
        <f t="shared" si="54"/>
        <v>190955.52097595029</v>
      </c>
      <c r="W214" s="37">
        <f t="shared" si="55"/>
        <v>224872.65378565609</v>
      </c>
      <c r="X214" s="36">
        <f t="shared" si="56"/>
        <v>207012.51387405282</v>
      </c>
      <c r="Y214" s="276">
        <f t="shared" si="57"/>
        <v>224872.65378565609</v>
      </c>
      <c r="Z214" s="36">
        <f t="shared" si="58"/>
        <v>420557.23554859939</v>
      </c>
      <c r="AA214" s="36">
        <f t="shared" si="59"/>
        <v>192843.47028713766</v>
      </c>
      <c r="AB214" s="38">
        <f t="shared" si="49"/>
        <v>3.6088749766349792E-9</v>
      </c>
      <c r="AC214" s="17"/>
      <c r="AD214" s="17">
        <f t="shared" si="60"/>
        <v>132</v>
      </c>
      <c r="AE214" s="143"/>
      <c r="AH214" s="103"/>
      <c r="AI214" s="533"/>
    </row>
    <row r="215" spans="1:35">
      <c r="A215" s="533"/>
      <c r="C215" s="68" t="s">
        <v>1056</v>
      </c>
      <c r="D215" s="19" t="str">
        <f>+'Outstanding loans'!A184</f>
        <v>143124789</v>
      </c>
      <c r="E215" s="20">
        <f>+'Outstanding loans'!B184</f>
        <v>99</v>
      </c>
      <c r="F215" s="19" t="str">
        <f>+'Outstanding loans'!C184</f>
        <v>RUGHOONAUTH V(SL 2054)</v>
      </c>
      <c r="G215" s="547" t="str">
        <f t="shared" si="45"/>
        <v>A1</v>
      </c>
      <c r="H215" s="21">
        <f>+'Outstanding loans'!F184</f>
        <v>40337</v>
      </c>
      <c r="I215" s="21">
        <f>+'Outstanding loans'!G184</f>
        <v>48000</v>
      </c>
      <c r="J215" s="34">
        <f t="shared" si="46"/>
        <v>252</v>
      </c>
      <c r="K215" s="34">
        <f t="shared" si="42"/>
        <v>126</v>
      </c>
      <c r="L215" s="34">
        <f t="shared" si="43"/>
        <v>180</v>
      </c>
      <c r="M215" s="34">
        <f t="shared" si="44"/>
        <v>126</v>
      </c>
      <c r="N215" s="52">
        <f t="shared" si="50"/>
        <v>126</v>
      </c>
      <c r="O215" s="324">
        <f>+'Outstanding loans'!H184</f>
        <v>191092</v>
      </c>
      <c r="P215" s="26">
        <f>+'Outstanding loans'!E184</f>
        <v>0.03</v>
      </c>
      <c r="Q215" s="536">
        <f t="shared" si="47"/>
        <v>8.6499999999999994E-2</v>
      </c>
      <c r="R215" s="222">
        <f t="shared" si="51"/>
        <v>1319.6462680400168</v>
      </c>
      <c r="S215" s="36">
        <f t="shared" si="52"/>
        <v>132821.07123307866</v>
      </c>
      <c r="T215" s="36">
        <f t="shared" si="48"/>
        <v>58270.928766921337</v>
      </c>
      <c r="U215" s="36">
        <f t="shared" si="53"/>
        <v>92309.994043862345</v>
      </c>
      <c r="V215" s="36">
        <f t="shared" si="54"/>
        <v>41765.855812541893</v>
      </c>
      <c r="W215" s="37">
        <f t="shared" si="55"/>
        <v>50544.138231320452</v>
      </c>
      <c r="X215" s="36">
        <f t="shared" si="56"/>
        <v>40789.650136844939</v>
      </c>
      <c r="Y215" s="276">
        <f t="shared" si="57"/>
        <v>50544.138231320452</v>
      </c>
      <c r="Z215" s="36">
        <f t="shared" si="58"/>
        <v>104715.25701412308</v>
      </c>
      <c r="AA215" s="36">
        <f t="shared" si="59"/>
        <v>46444.328247202997</v>
      </c>
      <c r="AB215" s="38">
        <f t="shared" si="49"/>
        <v>-1.2514647096395493E-9</v>
      </c>
      <c r="AC215" s="17"/>
      <c r="AD215" s="17">
        <f t="shared" si="60"/>
        <v>180</v>
      </c>
      <c r="AE215" s="143"/>
      <c r="AH215" s="103"/>
      <c r="AI215" s="533"/>
    </row>
    <row r="216" spans="1:35">
      <c r="A216" s="533"/>
      <c r="C216" s="68" t="s">
        <v>1056</v>
      </c>
      <c r="D216" s="19" t="str">
        <f>+'Outstanding loans'!A185</f>
        <v>143125378</v>
      </c>
      <c r="E216" s="20">
        <f>+'Outstanding loans'!B185</f>
        <v>99</v>
      </c>
      <c r="F216" s="19" t="str">
        <f>+'Outstanding loans'!C185</f>
        <v>BUDALY M F (SL 2440)</v>
      </c>
      <c r="G216" s="547" t="str">
        <f t="shared" si="45"/>
        <v>C1</v>
      </c>
      <c r="H216" s="21">
        <f>+'Outstanding loans'!F185</f>
        <v>40658</v>
      </c>
      <c r="I216" s="21">
        <f>+'Outstanding loans'!G185</f>
        <v>51257</v>
      </c>
      <c r="J216" s="34">
        <f t="shared" si="46"/>
        <v>348</v>
      </c>
      <c r="K216" s="34">
        <f t="shared" si="42"/>
        <v>115</v>
      </c>
      <c r="L216" s="34">
        <f t="shared" si="43"/>
        <v>180</v>
      </c>
      <c r="M216" s="34">
        <f t="shared" si="44"/>
        <v>115</v>
      </c>
      <c r="N216" s="52">
        <f t="shared" si="50"/>
        <v>115</v>
      </c>
      <c r="O216" s="324">
        <f>+'Outstanding loans'!H185</f>
        <v>230415</v>
      </c>
      <c r="P216" s="26">
        <f>+'Outstanding loans'!E185</f>
        <v>0.03</v>
      </c>
      <c r="Q216" s="536">
        <f t="shared" si="47"/>
        <v>8.1500000000000003E-2</v>
      </c>
      <c r="R216" s="222">
        <f t="shared" si="51"/>
        <v>1591.2036864465306</v>
      </c>
      <c r="S216" s="36">
        <f t="shared" si="52"/>
        <v>165005.85012285766</v>
      </c>
      <c r="T216" s="36">
        <f t="shared" si="48"/>
        <v>65409.149877142336</v>
      </c>
      <c r="U216" s="36">
        <f t="shared" si="53"/>
        <v>101375.31232426877</v>
      </c>
      <c r="V216" s="36">
        <f t="shared" si="54"/>
        <v>47925.68110301916</v>
      </c>
      <c r="W216" s="37">
        <f t="shared" si="55"/>
        <v>53449.631221249612</v>
      </c>
      <c r="X216" s="36">
        <f t="shared" si="56"/>
        <v>41789.179088174271</v>
      </c>
      <c r="Y216" s="276">
        <f t="shared" si="57"/>
        <v>53449.631221249612</v>
      </c>
      <c r="Z216" s="36">
        <f t="shared" si="58"/>
        <v>121410.81343752035</v>
      </c>
      <c r="AA216" s="36">
        <f t="shared" si="59"/>
        <v>56001.663560375542</v>
      </c>
      <c r="AB216" s="38">
        <f t="shared" si="49"/>
        <v>2.4738255888223648E-9</v>
      </c>
      <c r="AC216" s="17"/>
      <c r="AD216" s="17">
        <f t="shared" si="60"/>
        <v>180</v>
      </c>
      <c r="AE216" s="143"/>
      <c r="AH216" s="103"/>
      <c r="AI216" s="533"/>
    </row>
    <row r="217" spans="1:35">
      <c r="A217" s="533"/>
      <c r="C217" s="68" t="s">
        <v>1056</v>
      </c>
      <c r="D217" s="19" t="str">
        <f>+'Outstanding loans'!A186</f>
        <v>143125521</v>
      </c>
      <c r="E217" s="20">
        <f>+'Outstanding loans'!B186</f>
        <v>99</v>
      </c>
      <c r="F217" s="19" t="str">
        <f>+'Outstanding loans'!C186</f>
        <v>DULJEET S(SL 2426)</v>
      </c>
      <c r="G217" s="547" t="str">
        <f t="shared" si="45"/>
        <v>C1</v>
      </c>
      <c r="H217" s="21">
        <f>+'Outstanding loans'!F186</f>
        <v>40680</v>
      </c>
      <c r="I217" s="21">
        <f>+'Outstanding loans'!G186</f>
        <v>49461</v>
      </c>
      <c r="J217" s="34">
        <f t="shared" si="46"/>
        <v>289</v>
      </c>
      <c r="K217" s="34">
        <f t="shared" si="42"/>
        <v>115</v>
      </c>
      <c r="L217" s="34">
        <f t="shared" si="43"/>
        <v>180</v>
      </c>
      <c r="M217" s="34">
        <f t="shared" si="44"/>
        <v>115</v>
      </c>
      <c r="N217" s="52">
        <f t="shared" si="50"/>
        <v>115</v>
      </c>
      <c r="O217" s="324">
        <f>+'Outstanding loans'!H186</f>
        <v>150507</v>
      </c>
      <c r="P217" s="26">
        <f>+'Outstanding loans'!E186</f>
        <v>0.03</v>
      </c>
      <c r="Q217" s="536">
        <f t="shared" si="47"/>
        <v>8.1500000000000003E-2</v>
      </c>
      <c r="R217" s="222">
        <f t="shared" si="51"/>
        <v>1039.3737093331945</v>
      </c>
      <c r="S217" s="36">
        <f t="shared" si="52"/>
        <v>107781.7654425317</v>
      </c>
      <c r="T217" s="36">
        <f t="shared" si="48"/>
        <v>42725.234557468299</v>
      </c>
      <c r="U217" s="36">
        <f t="shared" si="53"/>
        <v>66218.319692679404</v>
      </c>
      <c r="V217" s="36">
        <f t="shared" si="54"/>
        <v>31305.038672708426</v>
      </c>
      <c r="W217" s="37">
        <f t="shared" si="55"/>
        <v>34913.281019970978</v>
      </c>
      <c r="X217" s="36">
        <f t="shared" si="56"/>
        <v>27296.677633938081</v>
      </c>
      <c r="Y217" s="276">
        <f t="shared" si="57"/>
        <v>34913.281019970978</v>
      </c>
      <c r="Z217" s="36">
        <f t="shared" si="58"/>
        <v>79305.502237444947</v>
      </c>
      <c r="AA217" s="36">
        <f t="shared" si="59"/>
        <v>36580.267679975048</v>
      </c>
      <c r="AB217" s="38">
        <f t="shared" si="49"/>
        <v>1.6007106751203537E-9</v>
      </c>
      <c r="AC217" s="17"/>
      <c r="AD217" s="17">
        <f t="shared" si="60"/>
        <v>180</v>
      </c>
      <c r="AE217" s="143"/>
      <c r="AH217" s="103"/>
      <c r="AI217" s="533"/>
    </row>
    <row r="218" spans="1:35">
      <c r="A218" s="533"/>
      <c r="C218" s="68" t="s">
        <v>1056</v>
      </c>
      <c r="D218" s="19" t="str">
        <f>+'Outstanding loans'!A187</f>
        <v>143125688</v>
      </c>
      <c r="E218" s="20">
        <f>+'Outstanding loans'!B187</f>
        <v>99</v>
      </c>
      <c r="F218" s="19" t="str">
        <f>+'Outstanding loans'!C187</f>
        <v>TIRVENGADUM S I D(SL2352)</v>
      </c>
      <c r="G218" s="547" t="str">
        <f t="shared" si="45"/>
        <v>B1</v>
      </c>
      <c r="H218" s="21">
        <f>+'Outstanding loans'!F187</f>
        <v>40574</v>
      </c>
      <c r="I218" s="21">
        <f>+'Outstanding loans'!G187</f>
        <v>46966</v>
      </c>
      <c r="J218" s="34">
        <f t="shared" si="46"/>
        <v>210</v>
      </c>
      <c r="K218" s="34">
        <f t="shared" si="42"/>
        <v>118</v>
      </c>
      <c r="L218" s="34">
        <f t="shared" si="43"/>
        <v>180</v>
      </c>
      <c r="M218" s="34">
        <f t="shared" si="44"/>
        <v>118</v>
      </c>
      <c r="N218" s="52">
        <f t="shared" si="50"/>
        <v>118</v>
      </c>
      <c r="O218" s="324">
        <f>+'Outstanding loans'!H187</f>
        <v>1405190</v>
      </c>
      <c r="P218" s="26">
        <f>+'Outstanding loans'!E187</f>
        <v>0.03</v>
      </c>
      <c r="Q218" s="536">
        <f t="shared" si="47"/>
        <v>7.6499999999999999E-2</v>
      </c>
      <c r="R218" s="222">
        <f t="shared" si="51"/>
        <v>9703.9841510222886</v>
      </c>
      <c r="S218" s="36">
        <f t="shared" si="52"/>
        <v>1037241.5949711812</v>
      </c>
      <c r="T218" s="36">
        <f t="shared" si="48"/>
        <v>367948.40502881876</v>
      </c>
      <c r="U218" s="36">
        <f t="shared" si="53"/>
        <v>603520.05330520996</v>
      </c>
      <c r="V218" s="36">
        <f t="shared" si="54"/>
        <v>296575.00134227821</v>
      </c>
      <c r="W218" s="37">
        <f t="shared" si="55"/>
        <v>306945.05196293176</v>
      </c>
      <c r="X218" s="36">
        <f t="shared" si="56"/>
        <v>241210.62107444787</v>
      </c>
      <c r="Y218" s="276">
        <f t="shared" si="57"/>
        <v>306945.05196293176</v>
      </c>
      <c r="Z218" s="36">
        <f t="shared" si="58"/>
        <v>709475.55221283471</v>
      </c>
      <c r="AA218" s="36">
        <f t="shared" si="59"/>
        <v>341527.14718401199</v>
      </c>
      <c r="AB218" s="38">
        <f t="shared" si="49"/>
        <v>3.9581209421157837E-9</v>
      </c>
      <c r="AC218" s="17"/>
      <c r="AD218" s="17">
        <f t="shared" si="60"/>
        <v>180</v>
      </c>
      <c r="AE218" s="143"/>
      <c r="AH218" s="103"/>
      <c r="AI218" s="533"/>
    </row>
    <row r="219" spans="1:35">
      <c r="A219" s="533"/>
      <c r="C219" s="68" t="s">
        <v>1056</v>
      </c>
      <c r="D219" s="19" t="str">
        <f>+'Outstanding loans'!A188</f>
        <v>143125696</v>
      </c>
      <c r="E219" s="20">
        <f>+'Outstanding loans'!B188</f>
        <v>99</v>
      </c>
      <c r="F219" s="19" t="str">
        <f>+'Outstanding loans'!C188</f>
        <v>THAUNOO D(SL 2111)</v>
      </c>
      <c r="G219" s="547" t="str">
        <f t="shared" si="45"/>
        <v>A1</v>
      </c>
      <c r="H219" s="21">
        <f>+'Outstanding loans'!F188</f>
        <v>40420</v>
      </c>
      <c r="I219" s="21">
        <f>+'Outstanding loans'!G188</f>
        <v>46631</v>
      </c>
      <c r="J219" s="34">
        <f t="shared" si="46"/>
        <v>204</v>
      </c>
      <c r="K219" s="34">
        <f t="shared" si="42"/>
        <v>123</v>
      </c>
      <c r="L219" s="34">
        <f t="shared" si="43"/>
        <v>180</v>
      </c>
      <c r="M219" s="34">
        <f t="shared" si="44"/>
        <v>123</v>
      </c>
      <c r="N219" s="52">
        <f t="shared" si="50"/>
        <v>123</v>
      </c>
      <c r="O219" s="324">
        <f>+'Outstanding loans'!H188</f>
        <v>2007590</v>
      </c>
      <c r="P219" s="26">
        <f>+'Outstanding loans'!E188</f>
        <v>0.03</v>
      </c>
      <c r="Q219" s="536">
        <f t="shared" si="47"/>
        <v>8.6499999999999994E-2</v>
      </c>
      <c r="R219" s="222">
        <f t="shared" si="51"/>
        <v>13864.047952056901</v>
      </c>
      <c r="S219" s="36">
        <f t="shared" si="52"/>
        <v>1395402.4993030394</v>
      </c>
      <c r="T219" s="36">
        <f t="shared" si="48"/>
        <v>612187.5006969606</v>
      </c>
      <c r="U219" s="36">
        <f t="shared" si="53"/>
        <v>956024.49565310171</v>
      </c>
      <c r="V219" s="36">
        <f t="shared" si="54"/>
        <v>433359.87395504187</v>
      </c>
      <c r="W219" s="37">
        <f t="shared" si="55"/>
        <v>522664.62169805984</v>
      </c>
      <c r="X219" s="36">
        <f t="shared" si="56"/>
        <v>418328.12547625642</v>
      </c>
      <c r="Y219" s="276">
        <f t="shared" si="57"/>
        <v>522664.62169805984</v>
      </c>
      <c r="Z219" s="36">
        <f t="shared" si="58"/>
        <v>1100126.1320671889</v>
      </c>
      <c r="AA219" s="36">
        <f t="shared" si="59"/>
        <v>487938.63137024222</v>
      </c>
      <c r="AB219" s="38">
        <f t="shared" si="49"/>
        <v>-1.3969838619232178E-8</v>
      </c>
      <c r="AC219" s="17"/>
      <c r="AD219" s="17">
        <f t="shared" si="60"/>
        <v>180</v>
      </c>
      <c r="AE219" s="143"/>
      <c r="AH219" s="103"/>
      <c r="AI219" s="533"/>
    </row>
    <row r="220" spans="1:35">
      <c r="A220" s="533"/>
      <c r="C220" s="68" t="s">
        <v>1056</v>
      </c>
      <c r="D220" s="19" t="str">
        <f>+'Outstanding loans'!A189</f>
        <v>143125718</v>
      </c>
      <c r="E220" s="20">
        <f>+'Outstanding loans'!B189</f>
        <v>99</v>
      </c>
      <c r="F220" s="19" t="str">
        <f>+'Outstanding loans'!C189</f>
        <v>EMMANUEL A E M (SL2377)</v>
      </c>
      <c r="G220" s="547" t="str">
        <f t="shared" si="45"/>
        <v>C1</v>
      </c>
      <c r="H220" s="21">
        <f>+'Outstanding loans'!F189</f>
        <v>40646</v>
      </c>
      <c r="I220" s="21">
        <f>+'Outstanding loans'!G189</f>
        <v>51592</v>
      </c>
      <c r="J220" s="34">
        <f t="shared" si="46"/>
        <v>360</v>
      </c>
      <c r="K220" s="34">
        <f t="shared" si="42"/>
        <v>116</v>
      </c>
      <c r="L220" s="34">
        <f t="shared" si="43"/>
        <v>180</v>
      </c>
      <c r="M220" s="34">
        <f t="shared" si="44"/>
        <v>116</v>
      </c>
      <c r="N220" s="52">
        <f t="shared" si="50"/>
        <v>116</v>
      </c>
      <c r="O220" s="324">
        <f>+'Outstanding loans'!H189</f>
        <v>1520147</v>
      </c>
      <c r="P220" s="26">
        <f>+'Outstanding loans'!E189</f>
        <v>0.03</v>
      </c>
      <c r="Q220" s="536">
        <f t="shared" si="47"/>
        <v>8.1500000000000003E-2</v>
      </c>
      <c r="R220" s="222">
        <f t="shared" si="51"/>
        <v>10497.856087236658</v>
      </c>
      <c r="S220" s="36">
        <f t="shared" si="52"/>
        <v>1088614.6650465974</v>
      </c>
      <c r="T220" s="36">
        <f t="shared" si="48"/>
        <v>431532.33495340263</v>
      </c>
      <c r="U220" s="36">
        <f t="shared" si="53"/>
        <v>672553.22439164179</v>
      </c>
      <c r="V220" s="36">
        <f t="shared" si="54"/>
        <v>317759.06069865311</v>
      </c>
      <c r="W220" s="37">
        <f t="shared" si="55"/>
        <v>354794.16369298869</v>
      </c>
      <c r="X220" s="36">
        <f t="shared" si="56"/>
        <v>278098.6158588595</v>
      </c>
      <c r="Y220" s="276">
        <f t="shared" si="57"/>
        <v>354794.16369298869</v>
      </c>
      <c r="Z220" s="36">
        <f t="shared" si="58"/>
        <v>800999.4306560175</v>
      </c>
      <c r="AA220" s="36">
        <f t="shared" si="59"/>
        <v>369467.0957025981</v>
      </c>
      <c r="AB220" s="38">
        <f t="shared" si="49"/>
        <v>1.6763806343078613E-8</v>
      </c>
      <c r="AC220" s="17"/>
      <c r="AD220" s="17">
        <f t="shared" si="60"/>
        <v>180</v>
      </c>
      <c r="AE220" s="143"/>
      <c r="AH220" s="103"/>
      <c r="AI220" s="533"/>
    </row>
    <row r="221" spans="1:35">
      <c r="A221" s="533"/>
      <c r="C221" s="68" t="s">
        <v>1056</v>
      </c>
      <c r="D221" s="19" t="str">
        <f>+'Outstanding loans'!A190</f>
        <v>143125726</v>
      </c>
      <c r="E221" s="20">
        <f>+'Outstanding loans'!B190</f>
        <v>99</v>
      </c>
      <c r="F221" s="19" t="str">
        <f>+'Outstanding loans'!C190</f>
        <v>REETOO V(SL 2571)</v>
      </c>
      <c r="G221" s="547" t="str">
        <f t="shared" si="45"/>
        <v>C1</v>
      </c>
      <c r="H221" s="21">
        <f>+'Outstanding loans'!F190</f>
        <v>40828</v>
      </c>
      <c r="I221" s="21">
        <f>+'Outstanding loans'!G190</f>
        <v>51775</v>
      </c>
      <c r="J221" s="34">
        <f t="shared" si="46"/>
        <v>360</v>
      </c>
      <c r="K221" s="34">
        <f t="shared" si="42"/>
        <v>110</v>
      </c>
      <c r="L221" s="34">
        <f t="shared" si="43"/>
        <v>180</v>
      </c>
      <c r="M221" s="34">
        <f t="shared" si="44"/>
        <v>110</v>
      </c>
      <c r="N221" s="52">
        <f t="shared" si="50"/>
        <v>110</v>
      </c>
      <c r="O221" s="324">
        <f>+'Outstanding loans'!H190</f>
        <v>2606237</v>
      </c>
      <c r="P221" s="26">
        <f>+'Outstanding loans'!E190</f>
        <v>0.03</v>
      </c>
      <c r="Q221" s="536">
        <f t="shared" si="47"/>
        <v>8.1500000000000003E-2</v>
      </c>
      <c r="R221" s="222">
        <f t="shared" si="51"/>
        <v>17998.194224131879</v>
      </c>
      <c r="S221" s="36">
        <f t="shared" si="52"/>
        <v>1866390.4338113673</v>
      </c>
      <c r="T221" s="36">
        <f t="shared" si="48"/>
        <v>739846.56618863274</v>
      </c>
      <c r="U221" s="36">
        <f t="shared" si="53"/>
        <v>1113467.852729439</v>
      </c>
      <c r="V221" s="36">
        <f t="shared" si="54"/>
        <v>528037.89619783987</v>
      </c>
      <c r="W221" s="37">
        <f t="shared" si="55"/>
        <v>585429.95653159916</v>
      </c>
      <c r="X221" s="36">
        <f t="shared" si="56"/>
        <v>452128.45711527561</v>
      </c>
      <c r="Y221" s="276">
        <f t="shared" si="57"/>
        <v>585429.95653159916</v>
      </c>
      <c r="Z221" s="36">
        <f t="shared" si="58"/>
        <v>1373284.5265323992</v>
      </c>
      <c r="AA221" s="36">
        <f t="shared" si="59"/>
        <v>633437.96034373809</v>
      </c>
      <c r="AB221" s="38">
        <f t="shared" si="49"/>
        <v>2.8405338525772095E-8</v>
      </c>
      <c r="AC221" s="17"/>
      <c r="AD221" s="17">
        <f t="shared" si="60"/>
        <v>180</v>
      </c>
      <c r="AE221" s="143"/>
      <c r="AH221" s="103"/>
      <c r="AI221" s="533"/>
    </row>
    <row r="222" spans="1:35">
      <c r="A222" s="533"/>
      <c r="C222" s="68" t="s">
        <v>1056</v>
      </c>
      <c r="D222" s="19" t="str">
        <f>+'Outstanding loans'!A191</f>
        <v>143125742</v>
      </c>
      <c r="E222" s="20">
        <f>+'Outstanding loans'!B191</f>
        <v>99</v>
      </c>
      <c r="F222" s="19" t="str">
        <f>+'Outstanding loans'!C191</f>
        <v>KHODABOCUS M R A(SL2125)</v>
      </c>
      <c r="G222" s="547" t="str">
        <f t="shared" si="45"/>
        <v>B1</v>
      </c>
      <c r="H222" s="21">
        <f>+'Outstanding loans'!F191</f>
        <v>40561</v>
      </c>
      <c r="I222" s="21">
        <f>+'Outstanding loans'!G191</f>
        <v>51533</v>
      </c>
      <c r="J222" s="34">
        <f t="shared" si="46"/>
        <v>361</v>
      </c>
      <c r="K222" s="34">
        <f t="shared" si="42"/>
        <v>118</v>
      </c>
      <c r="L222" s="34">
        <f t="shared" si="43"/>
        <v>180</v>
      </c>
      <c r="M222" s="34">
        <f t="shared" si="44"/>
        <v>118</v>
      </c>
      <c r="N222" s="52">
        <f t="shared" si="50"/>
        <v>118</v>
      </c>
      <c r="O222" s="324">
        <f>+'Outstanding loans'!H191</f>
        <v>1001940</v>
      </c>
      <c r="P222" s="26">
        <f>+'Outstanding loans'!E191</f>
        <v>0.03</v>
      </c>
      <c r="Q222" s="536">
        <f t="shared" si="47"/>
        <v>7.6499999999999999E-2</v>
      </c>
      <c r="R222" s="222">
        <f t="shared" si="51"/>
        <v>6919.2136866012943</v>
      </c>
      <c r="S222" s="36">
        <f t="shared" si="52"/>
        <v>739582.43630073185</v>
      </c>
      <c r="T222" s="36">
        <f t="shared" si="48"/>
        <v>262357.56369926815</v>
      </c>
      <c r="U222" s="36">
        <f t="shared" si="53"/>
        <v>430326.77588697756</v>
      </c>
      <c r="V222" s="36">
        <f t="shared" si="54"/>
        <v>211466.31903506455</v>
      </c>
      <c r="W222" s="37">
        <f t="shared" si="55"/>
        <v>218860.45685191301</v>
      </c>
      <c r="X222" s="36">
        <f t="shared" si="56"/>
        <v>171989.95842507578</v>
      </c>
      <c r="Y222" s="276">
        <f t="shared" si="57"/>
        <v>218860.45685191301</v>
      </c>
      <c r="Z222" s="36">
        <f t="shared" si="58"/>
        <v>505876.0272875037</v>
      </c>
      <c r="AA222" s="36">
        <f t="shared" si="59"/>
        <v>243518.46358823287</v>
      </c>
      <c r="AB222" s="38">
        <f t="shared" si="49"/>
        <v>2.6775524020195007E-9</v>
      </c>
      <c r="AC222" s="17"/>
      <c r="AD222" s="17">
        <f t="shared" si="60"/>
        <v>180</v>
      </c>
      <c r="AE222" s="143"/>
      <c r="AH222" s="103"/>
      <c r="AI222" s="533"/>
    </row>
    <row r="223" spans="1:35">
      <c r="A223" s="533"/>
      <c r="C223" s="68" t="s">
        <v>1056</v>
      </c>
      <c r="D223" s="19" t="str">
        <f>+'Outstanding loans'!A192</f>
        <v>143125831</v>
      </c>
      <c r="E223" s="20">
        <f>+'Outstanding loans'!B192</f>
        <v>99</v>
      </c>
      <c r="F223" s="19" t="str">
        <f>+'Outstanding loans'!C192</f>
        <v>RAMROOP P K (SL2365)</v>
      </c>
      <c r="G223" s="547" t="str">
        <f t="shared" si="45"/>
        <v>C1</v>
      </c>
      <c r="H223" s="21">
        <f>+'Outstanding loans'!F192</f>
        <v>40646</v>
      </c>
      <c r="I223" s="21">
        <f>+'Outstanding loans'!G192</f>
        <v>44287</v>
      </c>
      <c r="J223" s="34">
        <f t="shared" si="46"/>
        <v>120</v>
      </c>
      <c r="K223" s="34">
        <f t="shared" si="42"/>
        <v>116</v>
      </c>
      <c r="L223" s="34">
        <f t="shared" si="43"/>
        <v>120</v>
      </c>
      <c r="M223" s="34">
        <f t="shared" si="44"/>
        <v>116</v>
      </c>
      <c r="N223" s="52">
        <f t="shared" si="50"/>
        <v>116</v>
      </c>
      <c r="O223" s="324">
        <f>+'Outstanding loans'!H192</f>
        <v>300018</v>
      </c>
      <c r="P223" s="26">
        <f>+'Outstanding loans'!E192</f>
        <v>0.03</v>
      </c>
      <c r="Q223" s="536">
        <f t="shared" si="47"/>
        <v>8.1500000000000003E-2</v>
      </c>
      <c r="R223" s="222">
        <f t="shared" si="51"/>
        <v>2896.9961502921428</v>
      </c>
      <c r="S223" s="36">
        <f t="shared" si="52"/>
        <v>237222.16529967947</v>
      </c>
      <c r="T223" s="36">
        <f t="shared" si="48"/>
        <v>62795.834700320527</v>
      </c>
      <c r="U223" s="36">
        <f t="shared" si="53"/>
        <v>110223.2595700188</v>
      </c>
      <c r="V223" s="36">
        <f t="shared" si="54"/>
        <v>47549.473677837348</v>
      </c>
      <c r="W223" s="37">
        <f t="shared" si="55"/>
        <v>62673.785892181448</v>
      </c>
      <c r="X223" s="36">
        <f t="shared" si="56"/>
        <v>60702.640210309837</v>
      </c>
      <c r="Y223" s="276">
        <f t="shared" si="57"/>
        <v>62673.785892181448</v>
      </c>
      <c r="Z223" s="36">
        <f t="shared" si="58"/>
        <v>110417.3727353815</v>
      </c>
      <c r="AA223" s="36">
        <f t="shared" si="59"/>
        <v>47621.538035057136</v>
      </c>
      <c r="AB223" s="38">
        <f t="shared" si="49"/>
        <v>3.8417056202888489E-9</v>
      </c>
      <c r="AC223" s="17"/>
      <c r="AD223" s="17">
        <f t="shared" si="60"/>
        <v>120</v>
      </c>
      <c r="AE223" s="143"/>
      <c r="AH223" s="103"/>
      <c r="AI223" s="533"/>
    </row>
    <row r="224" spans="1:35">
      <c r="A224" s="533"/>
      <c r="C224" s="68" t="s">
        <v>1056</v>
      </c>
      <c r="D224" s="19" t="str">
        <f>+'Outstanding loans'!A193</f>
        <v>143125998</v>
      </c>
      <c r="E224" s="20">
        <f>+'Outstanding loans'!B193</f>
        <v>99</v>
      </c>
      <c r="F224" s="19" t="str">
        <f>+'Outstanding loans'!C193</f>
        <v>DOWLUT-BEEBEEJAUN (SL2591</v>
      </c>
      <c r="G224" s="547" t="str">
        <f t="shared" si="45"/>
        <v>C1</v>
      </c>
      <c r="H224" s="21">
        <f>+'Outstanding loans'!F193</f>
        <v>40837</v>
      </c>
      <c r="I224" s="21">
        <f>+'Outstanding loans'!G193</f>
        <v>51806</v>
      </c>
      <c r="J224" s="34">
        <f t="shared" si="46"/>
        <v>361</v>
      </c>
      <c r="K224" s="34">
        <f t="shared" si="42"/>
        <v>109</v>
      </c>
      <c r="L224" s="34">
        <f t="shared" si="43"/>
        <v>180</v>
      </c>
      <c r="M224" s="34">
        <f t="shared" si="44"/>
        <v>109</v>
      </c>
      <c r="N224" s="52">
        <f t="shared" si="50"/>
        <v>109</v>
      </c>
      <c r="O224" s="324">
        <f>+'Outstanding loans'!H193</f>
        <v>2379280</v>
      </c>
      <c r="P224" s="26">
        <f>+'Outstanding loans'!E193</f>
        <v>0.03</v>
      </c>
      <c r="Q224" s="536">
        <f t="shared" si="47"/>
        <v>8.1500000000000003E-2</v>
      </c>
      <c r="R224" s="222">
        <f t="shared" si="51"/>
        <v>16430.870850806161</v>
      </c>
      <c r="S224" s="36">
        <f t="shared" si="52"/>
        <v>1703860.9425615207</v>
      </c>
      <c r="T224" s="36">
        <f t="shared" si="48"/>
        <v>675419.05743847927</v>
      </c>
      <c r="U224" s="36">
        <f t="shared" si="53"/>
        <v>1010234.96120521</v>
      </c>
      <c r="V224" s="36">
        <f t="shared" si="54"/>
        <v>479385.91199026816</v>
      </c>
      <c r="W224" s="37">
        <f t="shared" si="55"/>
        <v>530849.0492149418</v>
      </c>
      <c r="X224" s="36">
        <f t="shared" si="56"/>
        <v>409003.76255996799</v>
      </c>
      <c r="Y224" s="276">
        <f t="shared" si="57"/>
        <v>530849.0492149418</v>
      </c>
      <c r="Z224" s="36">
        <f t="shared" si="58"/>
        <v>1253695.810583614</v>
      </c>
      <c r="AA224" s="36">
        <f t="shared" si="59"/>
        <v>578276.75314510893</v>
      </c>
      <c r="AB224" s="38">
        <f t="shared" si="49"/>
        <v>2.5844201445579529E-8</v>
      </c>
      <c r="AC224" s="17"/>
      <c r="AD224" s="17">
        <f t="shared" si="60"/>
        <v>180</v>
      </c>
      <c r="AE224" s="143"/>
      <c r="AH224" s="103"/>
      <c r="AI224" s="533"/>
    </row>
    <row r="225" spans="1:35">
      <c r="A225" s="533"/>
      <c r="C225" s="68" t="s">
        <v>1056</v>
      </c>
      <c r="D225" s="19" t="str">
        <f>+'Outstanding loans'!A194</f>
        <v>143126021</v>
      </c>
      <c r="E225" s="20">
        <f>+'Outstanding loans'!B194</f>
        <v>99</v>
      </c>
      <c r="F225" s="19" t="str">
        <f>+'Outstanding loans'!C194</f>
        <v>NADAN B M (SL2566)</v>
      </c>
      <c r="G225" s="547" t="str">
        <f t="shared" si="45"/>
        <v>C1</v>
      </c>
      <c r="H225" s="21">
        <f>+'Outstanding loans'!F194</f>
        <v>40871</v>
      </c>
      <c r="I225" s="21">
        <f>+'Outstanding loans'!G194</f>
        <v>49279</v>
      </c>
      <c r="J225" s="34">
        <f t="shared" si="46"/>
        <v>276</v>
      </c>
      <c r="K225" s="34">
        <f t="shared" si="42"/>
        <v>108</v>
      </c>
      <c r="L225" s="34">
        <f t="shared" si="43"/>
        <v>180</v>
      </c>
      <c r="M225" s="34">
        <f t="shared" si="44"/>
        <v>108</v>
      </c>
      <c r="N225" s="52">
        <f t="shared" si="50"/>
        <v>108</v>
      </c>
      <c r="O225" s="324">
        <f>+'Outstanding loans'!H194</f>
        <v>651813</v>
      </c>
      <c r="P225" s="26">
        <f>+'Outstanding loans'!E194</f>
        <v>0.03</v>
      </c>
      <c r="Q225" s="536">
        <f t="shared" si="47"/>
        <v>8.1500000000000003E-2</v>
      </c>
      <c r="R225" s="222">
        <f t="shared" si="51"/>
        <v>4501.3009069451755</v>
      </c>
      <c r="S225" s="36">
        <f t="shared" si="52"/>
        <v>466779.32507054764</v>
      </c>
      <c r="T225" s="36">
        <f t="shared" si="48"/>
        <v>185033.67492945236</v>
      </c>
      <c r="U225" s="36">
        <f t="shared" si="53"/>
        <v>275021.43332722731</v>
      </c>
      <c r="V225" s="36">
        <f t="shared" si="54"/>
        <v>130588.97940055362</v>
      </c>
      <c r="W225" s="37">
        <f t="shared" si="55"/>
        <v>144432.45392667368</v>
      </c>
      <c r="X225" s="36">
        <f t="shared" si="56"/>
        <v>111020.20495767142</v>
      </c>
      <c r="Y225" s="276">
        <f t="shared" si="57"/>
        <v>144432.45392667368</v>
      </c>
      <c r="Z225" s="36">
        <f t="shared" si="58"/>
        <v>343454.838179591</v>
      </c>
      <c r="AA225" s="36">
        <f t="shared" si="59"/>
        <v>158421.16325013153</v>
      </c>
      <c r="AB225" s="38">
        <f t="shared" si="49"/>
        <v>7.1013346314430237E-9</v>
      </c>
      <c r="AC225" s="17"/>
      <c r="AD225" s="17">
        <f t="shared" si="60"/>
        <v>180</v>
      </c>
      <c r="AE225" s="143"/>
      <c r="AH225" s="103"/>
      <c r="AI225" s="533"/>
    </row>
    <row r="226" spans="1:35">
      <c r="A226" s="533"/>
      <c r="C226" s="68" t="s">
        <v>1056</v>
      </c>
      <c r="D226" s="19" t="str">
        <f>+'Outstanding loans'!A195</f>
        <v>143126625</v>
      </c>
      <c r="E226" s="20">
        <f>+'Outstanding loans'!B195</f>
        <v>99</v>
      </c>
      <c r="F226" s="19" t="str">
        <f>+'Outstanding loans'!C195</f>
        <v>ISSUR R S R(SL2640)</v>
      </c>
      <c r="G226" s="547" t="str">
        <f t="shared" si="45"/>
        <v>C1</v>
      </c>
      <c r="H226" s="21">
        <f>+'Outstanding loans'!F195</f>
        <v>40879</v>
      </c>
      <c r="I226" s="21">
        <f>+'Outstanding loans'!G195</f>
        <v>48914</v>
      </c>
      <c r="J226" s="34">
        <f t="shared" si="46"/>
        <v>264</v>
      </c>
      <c r="K226" s="34">
        <f t="shared" si="42"/>
        <v>108</v>
      </c>
      <c r="L226" s="34">
        <f t="shared" si="43"/>
        <v>180</v>
      </c>
      <c r="M226" s="34">
        <f t="shared" si="44"/>
        <v>108</v>
      </c>
      <c r="N226" s="52">
        <f t="shared" si="50"/>
        <v>108</v>
      </c>
      <c r="O226" s="324">
        <f>+'Outstanding loans'!H195</f>
        <v>2200057</v>
      </c>
      <c r="P226" s="26">
        <f>+'Outstanding loans'!E195</f>
        <v>0.03</v>
      </c>
      <c r="Q226" s="536">
        <f t="shared" si="47"/>
        <v>8.1500000000000003E-2</v>
      </c>
      <c r="R226" s="222">
        <f t="shared" si="51"/>
        <v>15193.189717650739</v>
      </c>
      <c r="S226" s="36">
        <f t="shared" si="52"/>
        <v>1575514.9430538111</v>
      </c>
      <c r="T226" s="36">
        <f t="shared" si="48"/>
        <v>624542.05694618891</v>
      </c>
      <c r="U226" s="36">
        <f t="shared" si="53"/>
        <v>928276.71363044274</v>
      </c>
      <c r="V226" s="36">
        <f t="shared" si="54"/>
        <v>440775.49581405055</v>
      </c>
      <c r="W226" s="37">
        <f t="shared" si="55"/>
        <v>487501.21781639219</v>
      </c>
      <c r="X226" s="36">
        <f t="shared" si="56"/>
        <v>374725.23416771338</v>
      </c>
      <c r="Y226" s="276">
        <f t="shared" si="57"/>
        <v>487501.21781639219</v>
      </c>
      <c r="Z226" s="36">
        <f t="shared" si="58"/>
        <v>1159259.2061233458</v>
      </c>
      <c r="AA226" s="36">
        <f t="shared" si="59"/>
        <v>534717.14917713311</v>
      </c>
      <c r="AB226" s="38">
        <f t="shared" si="49"/>
        <v>2.3748725652694702E-8</v>
      </c>
      <c r="AC226" s="17"/>
      <c r="AD226" s="17">
        <f t="shared" si="60"/>
        <v>180</v>
      </c>
      <c r="AE226" s="143"/>
      <c r="AH226" s="103"/>
      <c r="AI226" s="533"/>
    </row>
    <row r="227" spans="1:35">
      <c r="A227" s="533"/>
      <c r="C227" s="68" t="s">
        <v>1056</v>
      </c>
      <c r="D227" s="19" t="str">
        <f>+'Outstanding loans'!A196</f>
        <v>143127052</v>
      </c>
      <c r="E227" s="20">
        <f>+'Outstanding loans'!B196</f>
        <v>99</v>
      </c>
      <c r="F227" s="19" t="str">
        <f>+'Outstanding loans'!C196</f>
        <v>ALECHE M D S (SL2588)</v>
      </c>
      <c r="G227" s="547" t="str">
        <f t="shared" si="45"/>
        <v>C1</v>
      </c>
      <c r="H227" s="21">
        <f>+'Outstanding loans'!F196</f>
        <v>40837</v>
      </c>
      <c r="I227" s="21">
        <f>+'Outstanding loans'!G196</f>
        <v>45962</v>
      </c>
      <c r="J227" s="34">
        <f t="shared" si="46"/>
        <v>168</v>
      </c>
      <c r="K227" s="34">
        <f t="shared" si="42"/>
        <v>109</v>
      </c>
      <c r="L227" s="34">
        <f t="shared" si="43"/>
        <v>168</v>
      </c>
      <c r="M227" s="34">
        <f t="shared" si="44"/>
        <v>109</v>
      </c>
      <c r="N227" s="52">
        <f t="shared" si="50"/>
        <v>109</v>
      </c>
      <c r="O227" s="324">
        <f>+'Outstanding loans'!H196</f>
        <v>1507256</v>
      </c>
      <c r="P227" s="26">
        <f>+'Outstanding loans'!E196</f>
        <v>0.03</v>
      </c>
      <c r="Q227" s="536">
        <f t="shared" si="47"/>
        <v>8.1500000000000003E-2</v>
      </c>
      <c r="R227" s="222">
        <f t="shared" si="51"/>
        <v>10998.377577789479</v>
      </c>
      <c r="S227" s="36">
        <f t="shared" si="52"/>
        <v>1099998.4351806471</v>
      </c>
      <c r="T227" s="36">
        <f t="shared" si="48"/>
        <v>407257.56481935293</v>
      </c>
      <c r="U227" s="36">
        <f t="shared" si="53"/>
        <v>632004.37002032134</v>
      </c>
      <c r="V227" s="36">
        <f t="shared" si="54"/>
        <v>294184.63544227695</v>
      </c>
      <c r="W227" s="37">
        <f t="shared" si="55"/>
        <v>337819.73457804439</v>
      </c>
      <c r="X227" s="36">
        <f t="shared" si="56"/>
        <v>264232.58669827064</v>
      </c>
      <c r="Y227" s="276">
        <f t="shared" si="57"/>
        <v>337819.73457804439</v>
      </c>
      <c r="Z227" s="36">
        <f t="shared" si="58"/>
        <v>747728.99788800254</v>
      </c>
      <c r="AA227" s="36">
        <f t="shared" si="59"/>
        <v>340471.43306863261</v>
      </c>
      <c r="AB227" s="38">
        <f t="shared" si="49"/>
        <v>1.6996636986732483E-8</v>
      </c>
      <c r="AC227" s="17"/>
      <c r="AD227" s="17">
        <f t="shared" si="60"/>
        <v>168</v>
      </c>
      <c r="AE227" s="143"/>
      <c r="AH227" s="103"/>
      <c r="AI227" s="533"/>
    </row>
    <row r="228" spans="1:35">
      <c r="A228" s="533"/>
      <c r="C228" s="68" t="s">
        <v>1056</v>
      </c>
      <c r="D228" s="19" t="str">
        <f>+'Outstanding loans'!A197</f>
        <v>143131319</v>
      </c>
      <c r="E228" s="20">
        <f>+'Outstanding loans'!B197</f>
        <v>99</v>
      </c>
      <c r="F228" s="19" t="str">
        <f>+'Outstanding loans'!C197</f>
        <v>RAMCHURREETOO C(SL 2394)</v>
      </c>
      <c r="G228" s="547" t="str">
        <f t="shared" si="45"/>
        <v>C1</v>
      </c>
      <c r="H228" s="21">
        <f>+'Outstanding loans'!F197</f>
        <v>40660</v>
      </c>
      <c r="I228" s="21">
        <f>+'Outstanding loans'!G197</f>
        <v>51561</v>
      </c>
      <c r="J228" s="34">
        <f t="shared" si="46"/>
        <v>358</v>
      </c>
      <c r="K228" s="34">
        <f t="shared" si="42"/>
        <v>115</v>
      </c>
      <c r="L228" s="34">
        <f t="shared" si="43"/>
        <v>180</v>
      </c>
      <c r="M228" s="34">
        <f t="shared" si="44"/>
        <v>115</v>
      </c>
      <c r="N228" s="52">
        <f t="shared" si="50"/>
        <v>115</v>
      </c>
      <c r="O228" s="324">
        <f>+'Outstanding loans'!H197</f>
        <v>836552</v>
      </c>
      <c r="P228" s="26">
        <f>+'Outstanding loans'!E197</f>
        <v>0.03</v>
      </c>
      <c r="Q228" s="536">
        <f t="shared" si="47"/>
        <v>8.1500000000000003E-2</v>
      </c>
      <c r="R228" s="222">
        <f t="shared" si="51"/>
        <v>5777.0745233783309</v>
      </c>
      <c r="S228" s="36">
        <f t="shared" si="52"/>
        <v>599075.46788176475</v>
      </c>
      <c r="T228" s="36">
        <f t="shared" si="48"/>
        <v>237476.53211823525</v>
      </c>
      <c r="U228" s="36">
        <f t="shared" si="53"/>
        <v>368056.42113357072</v>
      </c>
      <c r="V228" s="36">
        <f t="shared" si="54"/>
        <v>174000.49640037713</v>
      </c>
      <c r="W228" s="37">
        <f t="shared" si="55"/>
        <v>194055.92473319359</v>
      </c>
      <c r="X228" s="36">
        <f t="shared" si="56"/>
        <v>151721.11774220585</v>
      </c>
      <c r="Y228" s="276">
        <f t="shared" si="57"/>
        <v>194055.92473319359</v>
      </c>
      <c r="Z228" s="36">
        <f t="shared" si="58"/>
        <v>440797.94632634369</v>
      </c>
      <c r="AA228" s="36">
        <f t="shared" si="59"/>
        <v>203321.4142080996</v>
      </c>
      <c r="AB228" s="38">
        <f t="shared" si="49"/>
        <v>8.8475644588470459E-9</v>
      </c>
      <c r="AC228" s="17"/>
      <c r="AD228" s="17">
        <f t="shared" si="60"/>
        <v>180</v>
      </c>
      <c r="AE228" s="143"/>
      <c r="AH228" s="103"/>
      <c r="AI228" s="533"/>
    </row>
    <row r="229" spans="1:35">
      <c r="A229" s="533"/>
      <c r="C229" s="68" t="s">
        <v>1056</v>
      </c>
      <c r="D229" s="19" t="str">
        <f>+'Outstanding loans'!A198</f>
        <v>143132471</v>
      </c>
      <c r="E229" s="20">
        <f>+'Outstanding loans'!B198</f>
        <v>99</v>
      </c>
      <c r="F229" s="19" t="str">
        <f>+'Outstanding loans'!C198</f>
        <v>JEAN PIERRE AKD(SL 2117)</v>
      </c>
      <c r="G229" s="547" t="str">
        <f t="shared" si="45"/>
        <v>B1</v>
      </c>
      <c r="H229" s="21">
        <f>+'Outstanding loans'!F198</f>
        <v>40557</v>
      </c>
      <c r="I229" s="21">
        <f>+'Outstanding loans'!G198</f>
        <v>50771</v>
      </c>
      <c r="J229" s="34">
        <f t="shared" si="46"/>
        <v>336</v>
      </c>
      <c r="K229" s="34">
        <f t="shared" ref="K229:K292" si="61">ROUND(($I$35-H229)/365*12,0)</f>
        <v>119</v>
      </c>
      <c r="L229" s="34">
        <f t="shared" ref="L229:L292" si="62">IF(B229="VELS",J229,IF(J229&gt;(IF(OR(E229=4,E229=99),$J$3,IF(E229=97,$J$6,IF(E229=98,$J$5,"Check")))),(IF(OR(E229=4,E229=99),$J$3,IF(E229=97,$J$6,IF(E229=98,$J$5,"Check")))),J229))</f>
        <v>180</v>
      </c>
      <c r="M229" s="34">
        <f t="shared" ref="M229:M292" si="63">IF(K229&gt;L229,L229,K229)</f>
        <v>119</v>
      </c>
      <c r="N229" s="52">
        <f t="shared" si="50"/>
        <v>119</v>
      </c>
      <c r="O229" s="324">
        <f>+'Outstanding loans'!H198</f>
        <v>1400058</v>
      </c>
      <c r="P229" s="26">
        <f>+'Outstanding loans'!E198</f>
        <v>0.03</v>
      </c>
      <c r="Q229" s="536">
        <f t="shared" si="47"/>
        <v>7.6499999999999999E-2</v>
      </c>
      <c r="R229" s="222">
        <f t="shared" si="51"/>
        <v>9668.5435012432226</v>
      </c>
      <c r="S229" s="36">
        <f t="shared" si="52"/>
        <v>1033453.4069927639</v>
      </c>
      <c r="T229" s="36">
        <f t="shared" si="48"/>
        <v>366604.59300723614</v>
      </c>
      <c r="U229" s="36">
        <f t="shared" si="53"/>
        <v>604464.384798171</v>
      </c>
      <c r="V229" s="36">
        <f t="shared" si="54"/>
        <v>296878.51180292317</v>
      </c>
      <c r="W229" s="37">
        <f t="shared" si="55"/>
        <v>307585.87299524783</v>
      </c>
      <c r="X229" s="36">
        <f t="shared" si="56"/>
        <v>242366.36982145056</v>
      </c>
      <c r="Y229" s="276">
        <f t="shared" si="57"/>
        <v>307585.87299524783</v>
      </c>
      <c r="Z229" s="36">
        <f t="shared" si="58"/>
        <v>706884.42323101987</v>
      </c>
      <c r="AA229" s="36">
        <f t="shared" si="59"/>
        <v>340279.83022378013</v>
      </c>
      <c r="AB229" s="38">
        <f t="shared" si="49"/>
        <v>3.6088749766349792E-9</v>
      </c>
      <c r="AC229" s="17"/>
      <c r="AD229" s="17">
        <f t="shared" si="60"/>
        <v>180</v>
      </c>
      <c r="AE229" s="143"/>
      <c r="AH229" s="103"/>
      <c r="AI229" s="533"/>
    </row>
    <row r="230" spans="1:35">
      <c r="A230" s="533"/>
      <c r="C230" s="68" t="s">
        <v>1056</v>
      </c>
      <c r="D230" s="19" t="str">
        <f>+'Outstanding loans'!A199</f>
        <v>143132498</v>
      </c>
      <c r="E230" s="20">
        <f>+'Outstanding loans'!B199</f>
        <v>99</v>
      </c>
      <c r="F230" s="19" t="str">
        <f>+'Outstanding loans'!C199</f>
        <v>APPADOO MR B R</v>
      </c>
      <c r="G230" s="547" t="str">
        <f t="shared" ref="G230:G293" si="64">IF(H230&lt;$P$5,"A",IF(H230&lt;$P$6,"B",IF(H230&lt;$P$7,"C",IF(H230&lt;$P$8,"D",IF(H230&lt;$P$9,"E",IF(H230&lt;$P$10,"F",IF(H230&lt;$P$11,"G",IF(H230&lt;$P$12,"I",IF(H230&lt;$P$13,"J",IF(H230&lt;$P$14,"K","L"))))))))))&amp;IF(OR(P230=0,P230&gt;=5%),2,1)</f>
        <v>B1</v>
      </c>
      <c r="H230" s="21">
        <f>+'Outstanding loans'!F199</f>
        <v>40518</v>
      </c>
      <c r="I230" s="21">
        <f>+'Outstanding loans'!G199</f>
        <v>46357</v>
      </c>
      <c r="J230" s="34">
        <f t="shared" ref="J230:J293" si="65">ROUND((I230-H230)/365*12,0)</f>
        <v>192</v>
      </c>
      <c r="K230" s="34">
        <f t="shared" si="61"/>
        <v>120</v>
      </c>
      <c r="L230" s="34">
        <f t="shared" si="62"/>
        <v>180</v>
      </c>
      <c r="M230" s="34">
        <f t="shared" si="63"/>
        <v>120</v>
      </c>
      <c r="N230" s="52">
        <f t="shared" si="50"/>
        <v>120</v>
      </c>
      <c r="O230" s="324">
        <f>+'Outstanding loans'!H199</f>
        <v>665109</v>
      </c>
      <c r="P230" s="26">
        <f>+'Outstanding loans'!E199</f>
        <v>0.03</v>
      </c>
      <c r="Q230" s="536">
        <f t="shared" ref="Q230:Q293" si="66">VLOOKUP(G230,$O$3:$Q$28,3,FALSE)</f>
        <v>7.6499999999999999E-2</v>
      </c>
      <c r="R230" s="222">
        <f t="shared" si="51"/>
        <v>4593.1206418365373</v>
      </c>
      <c r="S230" s="36">
        <f t="shared" si="52"/>
        <v>490950.49067363661</v>
      </c>
      <c r="T230" s="36">
        <f t="shared" ref="T230:T293" si="67">O230-S230</f>
        <v>174158.50932636339</v>
      </c>
      <c r="U230" s="36">
        <f t="shared" si="53"/>
        <v>288631.71932255023</v>
      </c>
      <c r="V230" s="36">
        <f t="shared" si="54"/>
        <v>141683.46987852</v>
      </c>
      <c r="W230" s="37">
        <f t="shared" si="55"/>
        <v>146948.24944403023</v>
      </c>
      <c r="X230" s="36">
        <f t="shared" si="56"/>
        <v>116105.67288424226</v>
      </c>
      <c r="Y230" s="276">
        <f t="shared" si="57"/>
        <v>146948.24944403023</v>
      </c>
      <c r="Z230" s="36">
        <f t="shared" si="58"/>
        <v>335811.2248569419</v>
      </c>
      <c r="AA230" s="36">
        <f t="shared" si="59"/>
        <v>161652.71553057677</v>
      </c>
      <c r="AB230" s="38">
        <f t="shared" ref="AB230:AB293" si="68">IF(ISERROR(Z230-AA230-T230),"CHECK",Z230-AA230-T230)</f>
        <v>1.7462298274040222E-9</v>
      </c>
      <c r="AC230" s="17"/>
      <c r="AD230" s="17">
        <f t="shared" si="60"/>
        <v>180</v>
      </c>
      <c r="AE230" s="143"/>
      <c r="AH230" s="103"/>
      <c r="AI230" s="533"/>
    </row>
    <row r="231" spans="1:35">
      <c r="A231" s="533"/>
      <c r="C231" s="68" t="s">
        <v>1056</v>
      </c>
      <c r="D231" s="19" t="str">
        <f>+'Outstanding loans'!A200</f>
        <v>143132579</v>
      </c>
      <c r="E231" s="20">
        <f>+'Outstanding loans'!B200</f>
        <v>99</v>
      </c>
      <c r="F231" s="19" t="str">
        <f>+'Outstanding loans'!C200</f>
        <v>LAI CHOO J D/N Y Y(SL2493</v>
      </c>
      <c r="G231" s="547" t="str">
        <f t="shared" si="64"/>
        <v>C1</v>
      </c>
      <c r="H231" s="21">
        <f>+'Outstanding loans'!F200</f>
        <v>40700</v>
      </c>
      <c r="I231" s="21">
        <f>+'Outstanding loans'!G200</f>
        <v>46539</v>
      </c>
      <c r="J231" s="34">
        <f t="shared" si="65"/>
        <v>192</v>
      </c>
      <c r="K231" s="34">
        <f t="shared" si="61"/>
        <v>114</v>
      </c>
      <c r="L231" s="34">
        <f t="shared" si="62"/>
        <v>180</v>
      </c>
      <c r="M231" s="34">
        <f t="shared" si="63"/>
        <v>114</v>
      </c>
      <c r="N231" s="52">
        <f t="shared" ref="N231:N294" si="69">IF(C231="O",IF(ROUND(($I$35-H231)/365*12,0)&gt;$L231,$L231,ROUND(($I$35-H231)/365*12,0)),IF(OR(C231="E",C231="N"),ROUND((I231-H231)/365*12,0),"CHECK"))</f>
        <v>114</v>
      </c>
      <c r="O231" s="324">
        <f>+'Outstanding loans'!H200</f>
        <v>1500076</v>
      </c>
      <c r="P231" s="26">
        <f>+'Outstanding loans'!E200</f>
        <v>0.03</v>
      </c>
      <c r="Q231" s="536">
        <f t="shared" si="66"/>
        <v>8.1500000000000003E-2</v>
      </c>
      <c r="R231" s="222">
        <f t="shared" ref="R231:R294" si="70">PMT(P231/12,L231,-O231,0,0)</f>
        <v>10359.249446216461</v>
      </c>
      <c r="S231" s="36">
        <f t="shared" ref="S231:S294" si="71">(-PV(Q231/12,L231,R231,0,0))</f>
        <v>1074241.328163947</v>
      </c>
      <c r="T231" s="36">
        <f t="shared" si="67"/>
        <v>425834.67183605302</v>
      </c>
      <c r="U231" s="36">
        <f t="shared" ref="U231:U294" si="72">-IF(OR(Q231="",Q231=0),0,(CUMIPMT(Q231/12,L231,S231,1,M231,0)))</f>
        <v>656253.69837457163</v>
      </c>
      <c r="V231" s="36">
        <f t="shared" ref="V231:V294" si="73">-IF(OR(P231="",P231=0),0,(CUMIPMT(P231/12,L231,O231,1,M231,0)))</f>
        <v>310437.75029094086</v>
      </c>
      <c r="W231" s="37">
        <f t="shared" ref="W231:W294" si="74">IF(ISERROR(U231-V231),0,U231-V231)</f>
        <v>345815.94808363076</v>
      </c>
      <c r="X231" s="36">
        <f t="shared" ref="X231:X294" si="75">IF(C231="O",T231/AD231*N231,T231)</f>
        <v>269695.29216283362</v>
      </c>
      <c r="Y231" s="276">
        <f t="shared" ref="Y231:Y294" si="76">W231</f>
        <v>345815.94808363076</v>
      </c>
      <c r="Z231" s="36">
        <f t="shared" ref="Z231:Z294" si="77">-IF(OR(Q231="",Q231=0),0,(CUMIPMT(Q231/12,L231,S231,1,L231,0)))</f>
        <v>790423.57215503254</v>
      </c>
      <c r="AA231" s="36">
        <f t="shared" ref="AA231:AA294" si="78">-IF(OR(P231="",P231=0),0,(CUMIPMT(P231/12,L231,O231,1,L231,0)))</f>
        <v>364588.90031896322</v>
      </c>
      <c r="AB231" s="38">
        <f t="shared" si="68"/>
        <v>1.6298145055770874E-8</v>
      </c>
      <c r="AC231" s="17"/>
      <c r="AD231" s="17">
        <f t="shared" ref="AD231:AD294" si="79">IF(L231&gt;$J$2,$J$2,L231)</f>
        <v>180</v>
      </c>
      <c r="AE231" s="143"/>
      <c r="AH231" s="103"/>
      <c r="AI231" s="533"/>
    </row>
    <row r="232" spans="1:35">
      <c r="A232" s="533"/>
      <c r="C232" s="68" t="s">
        <v>1056</v>
      </c>
      <c r="D232" s="19" t="str">
        <f>+'Outstanding loans'!A201</f>
        <v>143134644</v>
      </c>
      <c r="E232" s="20">
        <f>+'Outstanding loans'!B201</f>
        <v>99</v>
      </c>
      <c r="F232" s="19" t="str">
        <f>+'Outstanding loans'!C201</f>
        <v>GOORIAH S H (SL 1798)</v>
      </c>
      <c r="G232" s="547" t="str">
        <f t="shared" si="64"/>
        <v>A1</v>
      </c>
      <c r="H232" s="21">
        <f>+'Outstanding loans'!F201</f>
        <v>40182</v>
      </c>
      <c r="I232" s="21">
        <f>+'Outstanding loans'!G201</f>
        <v>46016</v>
      </c>
      <c r="J232" s="34">
        <f t="shared" si="65"/>
        <v>192</v>
      </c>
      <c r="K232" s="34">
        <f t="shared" si="61"/>
        <v>131</v>
      </c>
      <c r="L232" s="34">
        <f t="shared" si="62"/>
        <v>180</v>
      </c>
      <c r="M232" s="34">
        <f t="shared" si="63"/>
        <v>131</v>
      </c>
      <c r="N232" s="52">
        <f t="shared" si="69"/>
        <v>131</v>
      </c>
      <c r="O232" s="324">
        <f>+'Outstanding loans'!H201</f>
        <v>1991921</v>
      </c>
      <c r="P232" s="26">
        <f>+'Outstanding loans'!E201</f>
        <v>0.03</v>
      </c>
      <c r="Q232" s="536">
        <f t="shared" si="66"/>
        <v>8.6499999999999994E-2</v>
      </c>
      <c r="R232" s="222">
        <f t="shared" si="70"/>
        <v>13755.840714841741</v>
      </c>
      <c r="S232" s="36">
        <f t="shared" si="71"/>
        <v>1384511.549576462</v>
      </c>
      <c r="T232" s="36">
        <f t="shared" si="67"/>
        <v>607409.45042353799</v>
      </c>
      <c r="U232" s="36">
        <f t="shared" si="72"/>
        <v>983662.80971223558</v>
      </c>
      <c r="V232" s="36">
        <f t="shared" si="73"/>
        <v>443736.79480889859</v>
      </c>
      <c r="W232" s="37">
        <f t="shared" si="74"/>
        <v>539926.014903337</v>
      </c>
      <c r="X232" s="36">
        <f t="shared" si="75"/>
        <v>442059.10003046377</v>
      </c>
      <c r="Y232" s="276">
        <f t="shared" si="76"/>
        <v>539926.014903337</v>
      </c>
      <c r="Z232" s="36">
        <f t="shared" si="77"/>
        <v>1091539.7790950383</v>
      </c>
      <c r="AA232" s="36">
        <f t="shared" si="78"/>
        <v>484130.32867151382</v>
      </c>
      <c r="AB232" s="38">
        <f t="shared" si="68"/>
        <v>-1.3504177331924438E-8</v>
      </c>
      <c r="AC232" s="17"/>
      <c r="AD232" s="17">
        <f t="shared" si="79"/>
        <v>180</v>
      </c>
      <c r="AE232" s="143"/>
      <c r="AH232" s="103"/>
      <c r="AI232" s="533"/>
    </row>
    <row r="233" spans="1:35">
      <c r="A233" s="533"/>
      <c r="C233" s="68" t="s">
        <v>1056</v>
      </c>
      <c r="D233" s="19" t="str">
        <f>+'Outstanding loans'!A202</f>
        <v>143134784</v>
      </c>
      <c r="E233" s="20">
        <f>+'Outstanding loans'!B202</f>
        <v>99</v>
      </c>
      <c r="F233" s="19" t="str">
        <f>+'Outstanding loans'!C202</f>
        <v>BUDALY B(SL 1970)</v>
      </c>
      <c r="G233" s="547" t="str">
        <f t="shared" si="64"/>
        <v>A1</v>
      </c>
      <c r="H233" s="21">
        <f>+'Outstanding loans'!F202</f>
        <v>40420</v>
      </c>
      <c r="I233" s="21">
        <f>+'Outstanding loans'!G202</f>
        <v>51380</v>
      </c>
      <c r="J233" s="34">
        <f t="shared" si="65"/>
        <v>360</v>
      </c>
      <c r="K233" s="34">
        <f t="shared" si="61"/>
        <v>123</v>
      </c>
      <c r="L233" s="34">
        <f t="shared" si="62"/>
        <v>180</v>
      </c>
      <c r="M233" s="34">
        <f t="shared" si="63"/>
        <v>123</v>
      </c>
      <c r="N233" s="52">
        <f t="shared" si="69"/>
        <v>123</v>
      </c>
      <c r="O233" s="324">
        <f>+'Outstanding loans'!H202</f>
        <v>3921750</v>
      </c>
      <c r="P233" s="26">
        <f>+'Outstanding loans'!E202</f>
        <v>0.03</v>
      </c>
      <c r="Q233" s="536">
        <f t="shared" si="66"/>
        <v>8.6499999999999994E-2</v>
      </c>
      <c r="R233" s="222">
        <f t="shared" si="70"/>
        <v>27082.885477602078</v>
      </c>
      <c r="S233" s="36">
        <f t="shared" si="71"/>
        <v>2725865.2173211137</v>
      </c>
      <c r="T233" s="36">
        <f t="shared" si="67"/>
        <v>1195884.7826788863</v>
      </c>
      <c r="U233" s="36">
        <f t="shared" si="72"/>
        <v>1867557.1535161817</v>
      </c>
      <c r="V233" s="36">
        <f t="shared" si="73"/>
        <v>846551.8784628259</v>
      </c>
      <c r="W233" s="37">
        <f t="shared" si="74"/>
        <v>1021005.2750533558</v>
      </c>
      <c r="X233" s="36">
        <f t="shared" si="75"/>
        <v>817187.93483057222</v>
      </c>
      <c r="Y233" s="276">
        <f t="shared" si="76"/>
        <v>1021005.2750533558</v>
      </c>
      <c r="Z233" s="36">
        <f t="shared" si="77"/>
        <v>2149054.1686472329</v>
      </c>
      <c r="AA233" s="36">
        <f t="shared" si="78"/>
        <v>953169.38596837409</v>
      </c>
      <c r="AB233" s="38">
        <f t="shared" si="68"/>
        <v>-2.7474015951156616E-8</v>
      </c>
      <c r="AC233" s="17"/>
      <c r="AD233" s="17">
        <f t="shared" si="79"/>
        <v>180</v>
      </c>
      <c r="AE233" s="143"/>
      <c r="AH233" s="103"/>
      <c r="AI233" s="533"/>
    </row>
    <row r="234" spans="1:35">
      <c r="A234" s="533"/>
      <c r="C234" s="68" t="s">
        <v>1056</v>
      </c>
      <c r="D234" s="19" t="str">
        <f>+'Outstanding loans'!A203</f>
        <v>143134830</v>
      </c>
      <c r="E234" s="20">
        <f>+'Outstanding loans'!B203</f>
        <v>99</v>
      </c>
      <c r="F234" s="19" t="str">
        <f>+'Outstanding loans'!C203</f>
        <v>NORUTHUN/LATCHMUDOO(2027)</v>
      </c>
      <c r="G234" s="547" t="str">
        <f t="shared" si="64"/>
        <v>A1</v>
      </c>
      <c r="H234" s="21">
        <f>+'Outstanding loans'!F203</f>
        <v>40400</v>
      </c>
      <c r="I234" s="21">
        <f>+'Outstanding loans'!G203</f>
        <v>51349</v>
      </c>
      <c r="J234" s="34">
        <f t="shared" si="65"/>
        <v>360</v>
      </c>
      <c r="K234" s="34">
        <f t="shared" si="61"/>
        <v>124</v>
      </c>
      <c r="L234" s="34">
        <f t="shared" si="62"/>
        <v>180</v>
      </c>
      <c r="M234" s="34">
        <f t="shared" si="63"/>
        <v>124</v>
      </c>
      <c r="N234" s="52">
        <f t="shared" si="69"/>
        <v>124</v>
      </c>
      <c r="O234" s="324">
        <f>+'Outstanding loans'!H203</f>
        <v>1021337</v>
      </c>
      <c r="P234" s="26">
        <f>+'Outstanding loans'!E203</f>
        <v>0.03</v>
      </c>
      <c r="Q234" s="536">
        <f t="shared" si="66"/>
        <v>8.6499999999999994E-2</v>
      </c>
      <c r="R234" s="222">
        <f t="shared" si="70"/>
        <v>7053.1658073660146</v>
      </c>
      <c r="S234" s="36">
        <f t="shared" si="71"/>
        <v>709894.05328312458</v>
      </c>
      <c r="T234" s="36">
        <f t="shared" si="67"/>
        <v>311442.94671687542</v>
      </c>
      <c r="U234" s="36">
        <f t="shared" si="72"/>
        <v>488735.36371485615</v>
      </c>
      <c r="V234" s="36">
        <f t="shared" si="73"/>
        <v>221402.22660384956</v>
      </c>
      <c r="W234" s="37">
        <f t="shared" si="74"/>
        <v>267333.1371110066</v>
      </c>
      <c r="X234" s="36">
        <f t="shared" si="75"/>
        <v>214549.58551606972</v>
      </c>
      <c r="Y234" s="276">
        <f t="shared" si="76"/>
        <v>267333.1371110066</v>
      </c>
      <c r="Z234" s="36">
        <f t="shared" si="77"/>
        <v>559675.79204275087</v>
      </c>
      <c r="AA234" s="36">
        <f t="shared" si="78"/>
        <v>248232.84532588266</v>
      </c>
      <c r="AB234" s="38">
        <f t="shared" si="68"/>
        <v>-7.2177499532699585E-9</v>
      </c>
      <c r="AC234" s="17"/>
      <c r="AD234" s="17">
        <f t="shared" si="79"/>
        <v>180</v>
      </c>
      <c r="AE234" s="143"/>
      <c r="AH234" s="103"/>
      <c r="AI234" s="533"/>
    </row>
    <row r="235" spans="1:35">
      <c r="A235" s="533"/>
      <c r="C235" s="68" t="s">
        <v>1056</v>
      </c>
      <c r="D235" s="19" t="str">
        <f>+'Outstanding loans'!A204</f>
        <v>143134857</v>
      </c>
      <c r="E235" s="20">
        <f>+'Outstanding loans'!B204</f>
        <v>99</v>
      </c>
      <c r="F235" s="19" t="str">
        <f>+'Outstanding loans'!C204</f>
        <v>SAWMY D(SL 2068)</v>
      </c>
      <c r="G235" s="547" t="str">
        <f t="shared" si="64"/>
        <v>A1</v>
      </c>
      <c r="H235" s="21">
        <f>+'Outstanding loans'!F204</f>
        <v>40450</v>
      </c>
      <c r="I235" s="21">
        <f>+'Outstanding loans'!G204</f>
        <v>51410</v>
      </c>
      <c r="J235" s="34">
        <f t="shared" si="65"/>
        <v>360</v>
      </c>
      <c r="K235" s="34">
        <f t="shared" si="61"/>
        <v>122</v>
      </c>
      <c r="L235" s="34">
        <f t="shared" si="62"/>
        <v>180</v>
      </c>
      <c r="M235" s="34">
        <f t="shared" si="63"/>
        <v>122</v>
      </c>
      <c r="N235" s="52">
        <f t="shared" si="69"/>
        <v>122</v>
      </c>
      <c r="O235" s="324">
        <f>+'Outstanding loans'!H204</f>
        <v>1427473</v>
      </c>
      <c r="P235" s="26">
        <f>+'Outstanding loans'!E204</f>
        <v>0.03</v>
      </c>
      <c r="Q235" s="536">
        <f t="shared" si="66"/>
        <v>8.6499999999999994E-2</v>
      </c>
      <c r="R235" s="222">
        <f t="shared" si="70"/>
        <v>9857.8664579254328</v>
      </c>
      <c r="S235" s="36">
        <f t="shared" si="71"/>
        <v>992184.35631160112</v>
      </c>
      <c r="T235" s="36">
        <f t="shared" si="67"/>
        <v>435288.64368839888</v>
      </c>
      <c r="U235" s="36">
        <f t="shared" si="72"/>
        <v>676411.22973582009</v>
      </c>
      <c r="V235" s="36">
        <f t="shared" si="73"/>
        <v>306806.3368152976</v>
      </c>
      <c r="W235" s="37">
        <f t="shared" si="74"/>
        <v>369604.89292052248</v>
      </c>
      <c r="X235" s="36">
        <f t="shared" si="75"/>
        <v>295028.96961102594</v>
      </c>
      <c r="Y235" s="276">
        <f t="shared" si="76"/>
        <v>369604.89292052248</v>
      </c>
      <c r="Z235" s="36">
        <f t="shared" si="77"/>
        <v>782231.60611496668</v>
      </c>
      <c r="AA235" s="36">
        <f t="shared" si="78"/>
        <v>346942.96242657793</v>
      </c>
      <c r="AB235" s="38">
        <f t="shared" si="68"/>
        <v>-1.0128132998943329E-8</v>
      </c>
      <c r="AC235" s="17"/>
      <c r="AD235" s="17">
        <f t="shared" si="79"/>
        <v>180</v>
      </c>
      <c r="AE235" s="143"/>
      <c r="AH235" s="103"/>
      <c r="AI235" s="533"/>
    </row>
    <row r="236" spans="1:35">
      <c r="A236" s="533"/>
      <c r="C236" s="68" t="s">
        <v>1056</v>
      </c>
      <c r="D236" s="19" t="str">
        <f>+'Outstanding loans'!A205</f>
        <v>143134903</v>
      </c>
      <c r="E236" s="20">
        <f>+'Outstanding loans'!B205</f>
        <v>99</v>
      </c>
      <c r="F236" s="19" t="str">
        <f>+'Outstanding loans'!C205</f>
        <v>BOODSING A(SL 2041)</v>
      </c>
      <c r="G236" s="547" t="str">
        <f t="shared" si="64"/>
        <v>A1</v>
      </c>
      <c r="H236" s="21">
        <f>+'Outstanding loans'!F205</f>
        <v>40351</v>
      </c>
      <c r="I236" s="21">
        <f>+'Outstanding loans'!G205</f>
        <v>49491</v>
      </c>
      <c r="J236" s="34">
        <f t="shared" si="65"/>
        <v>300</v>
      </c>
      <c r="K236" s="34">
        <f t="shared" si="61"/>
        <v>125</v>
      </c>
      <c r="L236" s="34">
        <f t="shared" si="62"/>
        <v>180</v>
      </c>
      <c r="M236" s="34">
        <f t="shared" si="63"/>
        <v>125</v>
      </c>
      <c r="N236" s="52">
        <f t="shared" si="69"/>
        <v>125</v>
      </c>
      <c r="O236" s="324">
        <f>+'Outstanding loans'!H205</f>
        <v>3422994</v>
      </c>
      <c r="P236" s="26">
        <f>+'Outstanding loans'!E205</f>
        <v>0.03</v>
      </c>
      <c r="Q236" s="536">
        <f t="shared" si="66"/>
        <v>8.6499999999999994E-2</v>
      </c>
      <c r="R236" s="222">
        <f t="shared" si="70"/>
        <v>23638.568111817181</v>
      </c>
      <c r="S236" s="36">
        <f t="shared" si="71"/>
        <v>2379198.1344294939</v>
      </c>
      <c r="T236" s="36">
        <f t="shared" si="67"/>
        <v>1043795.8655705061</v>
      </c>
      <c r="U236" s="36">
        <f t="shared" si="72"/>
        <v>1645816.7377472413</v>
      </c>
      <c r="V236" s="36">
        <f t="shared" si="73"/>
        <v>745110.48050536588</v>
      </c>
      <c r="W236" s="37">
        <f t="shared" si="74"/>
        <v>900706.2572418754</v>
      </c>
      <c r="X236" s="36">
        <f t="shared" si="75"/>
        <v>724858.23997951811</v>
      </c>
      <c r="Y236" s="276">
        <f t="shared" si="76"/>
        <v>900706.2572418754</v>
      </c>
      <c r="Z236" s="36">
        <f t="shared" si="77"/>
        <v>1875744.125697576</v>
      </c>
      <c r="AA236" s="36">
        <f t="shared" si="78"/>
        <v>831948.26012709318</v>
      </c>
      <c r="AB236" s="38">
        <f t="shared" si="68"/>
        <v>-2.3283064365386963E-8</v>
      </c>
      <c r="AC236" s="17"/>
      <c r="AD236" s="17">
        <f t="shared" si="79"/>
        <v>180</v>
      </c>
      <c r="AE236" s="143"/>
      <c r="AH236" s="103"/>
      <c r="AI236" s="533"/>
    </row>
    <row r="237" spans="1:35">
      <c r="A237" s="533"/>
      <c r="C237" s="68" t="s">
        <v>1056</v>
      </c>
      <c r="D237" s="19" t="str">
        <f>+'Outstanding loans'!A206</f>
        <v>143135322</v>
      </c>
      <c r="E237" s="20">
        <f>+'Outstanding loans'!B206</f>
        <v>99</v>
      </c>
      <c r="F237" s="19" t="str">
        <f>+'Outstanding loans'!C206</f>
        <v>LOUIS H K(SL 2457)</v>
      </c>
      <c r="G237" s="547" t="str">
        <f t="shared" si="64"/>
        <v>C1</v>
      </c>
      <c r="H237" s="21">
        <f>+'Outstanding loans'!F206</f>
        <v>40760</v>
      </c>
      <c r="I237" s="21">
        <f>+'Outstanding loans'!G206</f>
        <v>49888</v>
      </c>
      <c r="J237" s="34">
        <f t="shared" si="65"/>
        <v>300</v>
      </c>
      <c r="K237" s="34">
        <f t="shared" si="61"/>
        <v>112</v>
      </c>
      <c r="L237" s="34">
        <f t="shared" si="62"/>
        <v>180</v>
      </c>
      <c r="M237" s="34">
        <f t="shared" si="63"/>
        <v>112</v>
      </c>
      <c r="N237" s="52">
        <f t="shared" si="69"/>
        <v>112</v>
      </c>
      <c r="O237" s="324">
        <f>+'Outstanding loans'!H206</f>
        <v>2443215</v>
      </c>
      <c r="P237" s="26">
        <f>+'Outstanding loans'!E206</f>
        <v>0.03</v>
      </c>
      <c r="Q237" s="536">
        <f t="shared" si="66"/>
        <v>8.1500000000000003E-2</v>
      </c>
      <c r="R237" s="222">
        <f t="shared" si="70"/>
        <v>16872.394222517894</v>
      </c>
      <c r="S237" s="36">
        <f t="shared" si="71"/>
        <v>1749646.3689773569</v>
      </c>
      <c r="T237" s="36">
        <f t="shared" si="67"/>
        <v>693568.63102264307</v>
      </c>
      <c r="U237" s="36">
        <f t="shared" si="72"/>
        <v>1056482.7003461807</v>
      </c>
      <c r="V237" s="36">
        <f t="shared" si="73"/>
        <v>500384.63082200848</v>
      </c>
      <c r="W237" s="37">
        <f t="shared" si="74"/>
        <v>556098.06952417223</v>
      </c>
      <c r="X237" s="36">
        <f t="shared" si="75"/>
        <v>431553.81485853344</v>
      </c>
      <c r="Y237" s="276">
        <f t="shared" si="76"/>
        <v>556098.06952417223</v>
      </c>
      <c r="Z237" s="36">
        <f t="shared" si="77"/>
        <v>1287384.5910758902</v>
      </c>
      <c r="AA237" s="36">
        <f t="shared" si="78"/>
        <v>593815.96005322086</v>
      </c>
      <c r="AB237" s="38">
        <f t="shared" si="68"/>
        <v>2.6309862732887268E-8</v>
      </c>
      <c r="AC237" s="17"/>
      <c r="AD237" s="17">
        <f t="shared" si="79"/>
        <v>180</v>
      </c>
      <c r="AE237" s="143"/>
      <c r="AH237" s="103"/>
      <c r="AI237" s="533"/>
    </row>
    <row r="238" spans="1:35">
      <c r="A238" s="533"/>
      <c r="C238" s="68" t="s">
        <v>1056</v>
      </c>
      <c r="D238" s="19" t="str">
        <f>+'Outstanding loans'!A207</f>
        <v>143135683</v>
      </c>
      <c r="E238" s="20">
        <f>+'Outstanding loans'!B207</f>
        <v>99</v>
      </c>
      <c r="F238" s="19" t="str">
        <f>+'Outstanding loans'!C207</f>
        <v>ROUSSETY R C V(SL 1978)</v>
      </c>
      <c r="G238" s="547" t="str">
        <f t="shared" si="64"/>
        <v>A1</v>
      </c>
      <c r="H238" s="21">
        <f>+'Outstanding loans'!F207</f>
        <v>40352</v>
      </c>
      <c r="I238" s="21">
        <f>+'Outstanding loans'!G207</f>
        <v>50952</v>
      </c>
      <c r="J238" s="34">
        <f t="shared" si="65"/>
        <v>348</v>
      </c>
      <c r="K238" s="34">
        <f t="shared" si="61"/>
        <v>125</v>
      </c>
      <c r="L238" s="34">
        <f t="shared" si="62"/>
        <v>180</v>
      </c>
      <c r="M238" s="34">
        <f t="shared" si="63"/>
        <v>125</v>
      </c>
      <c r="N238" s="52">
        <f t="shared" si="69"/>
        <v>125</v>
      </c>
      <c r="O238" s="324">
        <f>+'Outstanding loans'!H207</f>
        <v>370853</v>
      </c>
      <c r="P238" s="26">
        <f>+'Outstanding loans'!E207</f>
        <v>0.03</v>
      </c>
      <c r="Q238" s="536">
        <f t="shared" si="66"/>
        <v>8.6499999999999994E-2</v>
      </c>
      <c r="R238" s="222">
        <f t="shared" si="70"/>
        <v>2561.0427304201344</v>
      </c>
      <c r="S238" s="36">
        <f t="shared" si="71"/>
        <v>257766.37813200406</v>
      </c>
      <c r="T238" s="36">
        <f t="shared" si="67"/>
        <v>113086.62186799594</v>
      </c>
      <c r="U238" s="36">
        <f t="shared" si="72"/>
        <v>178310.58852097829</v>
      </c>
      <c r="V238" s="36">
        <f t="shared" si="73"/>
        <v>80726.538529385842</v>
      </c>
      <c r="W238" s="37">
        <f t="shared" si="74"/>
        <v>97584.049991592445</v>
      </c>
      <c r="X238" s="36">
        <f t="shared" si="75"/>
        <v>78532.376297219394</v>
      </c>
      <c r="Y238" s="276">
        <f t="shared" si="76"/>
        <v>97584.049991592445</v>
      </c>
      <c r="Z238" s="36">
        <f t="shared" si="77"/>
        <v>203221.31334361754</v>
      </c>
      <c r="AA238" s="36">
        <f t="shared" si="78"/>
        <v>90134.69147562416</v>
      </c>
      <c r="AB238" s="38">
        <f t="shared" si="68"/>
        <v>-2.5611370801925659E-9</v>
      </c>
      <c r="AC238" s="17"/>
      <c r="AD238" s="17">
        <f t="shared" si="79"/>
        <v>180</v>
      </c>
      <c r="AE238" s="143"/>
      <c r="AH238" s="103"/>
      <c r="AI238" s="533"/>
    </row>
    <row r="239" spans="1:35">
      <c r="A239" s="533"/>
      <c r="C239" s="68" t="s">
        <v>1056</v>
      </c>
      <c r="D239" s="19" t="str">
        <f>+'Outstanding loans'!A208</f>
        <v>143135772</v>
      </c>
      <c r="E239" s="20">
        <f>+'Outstanding loans'!B208</f>
        <v>99</v>
      </c>
      <c r="F239" s="19" t="str">
        <f>+'Outstanding loans'!C208</f>
        <v>FLORE J M (SL 2127)</v>
      </c>
      <c r="G239" s="547" t="str">
        <f t="shared" si="64"/>
        <v>B1</v>
      </c>
      <c r="H239" s="21">
        <f>+'Outstanding loans'!F208</f>
        <v>40456</v>
      </c>
      <c r="I239" s="21">
        <f>+'Outstanding loans'!G208</f>
        <v>46296</v>
      </c>
      <c r="J239" s="34">
        <f t="shared" si="65"/>
        <v>192</v>
      </c>
      <c r="K239" s="34">
        <f t="shared" si="61"/>
        <v>122</v>
      </c>
      <c r="L239" s="34">
        <f t="shared" si="62"/>
        <v>180</v>
      </c>
      <c r="M239" s="34">
        <f t="shared" si="63"/>
        <v>122</v>
      </c>
      <c r="N239" s="52">
        <f t="shared" si="69"/>
        <v>122</v>
      </c>
      <c r="O239" s="324">
        <f>+'Outstanding loans'!H208</f>
        <v>300107</v>
      </c>
      <c r="P239" s="26">
        <f>+'Outstanding loans'!E208</f>
        <v>0.03</v>
      </c>
      <c r="Q239" s="536">
        <f t="shared" si="66"/>
        <v>7.6499999999999999E-2</v>
      </c>
      <c r="R239" s="222">
        <f t="shared" si="70"/>
        <v>2072.4838431890676</v>
      </c>
      <c r="S239" s="36">
        <f t="shared" si="71"/>
        <v>221524.1094385928</v>
      </c>
      <c r="T239" s="36">
        <f t="shared" si="67"/>
        <v>78582.890561407199</v>
      </c>
      <c r="U239" s="36">
        <f t="shared" si="72"/>
        <v>131539.89628986135</v>
      </c>
      <c r="V239" s="36">
        <f t="shared" si="73"/>
        <v>64501.90604139521</v>
      </c>
      <c r="W239" s="37">
        <f t="shared" si="74"/>
        <v>67037.990248466143</v>
      </c>
      <c r="X239" s="36">
        <f t="shared" si="75"/>
        <v>53261.736936064881</v>
      </c>
      <c r="Y239" s="276">
        <f t="shared" si="76"/>
        <v>67037.990248466143</v>
      </c>
      <c r="Z239" s="36">
        <f t="shared" si="77"/>
        <v>151522.98233544015</v>
      </c>
      <c r="AA239" s="36">
        <f t="shared" si="78"/>
        <v>72940.09177403216</v>
      </c>
      <c r="AB239" s="38">
        <f t="shared" si="68"/>
        <v>7.8580342233181E-10</v>
      </c>
      <c r="AC239" s="17"/>
      <c r="AD239" s="17">
        <f t="shared" si="79"/>
        <v>180</v>
      </c>
      <c r="AE239" s="143"/>
      <c r="AH239" s="103"/>
      <c r="AI239" s="533"/>
    </row>
    <row r="240" spans="1:35">
      <c r="A240" s="533"/>
      <c r="C240" s="68" t="s">
        <v>1056</v>
      </c>
      <c r="D240" s="19" t="str">
        <f>+'Outstanding loans'!A209</f>
        <v>143136116</v>
      </c>
      <c r="E240" s="20">
        <f>+'Outstanding loans'!B209</f>
        <v>99</v>
      </c>
      <c r="F240" s="19" t="str">
        <f>+'Outstanding loans'!C209</f>
        <v>BEEGUN S K(SL 2087)</v>
      </c>
      <c r="G240" s="547" t="str">
        <f t="shared" si="64"/>
        <v>A1</v>
      </c>
      <c r="H240" s="21">
        <f>+'Outstanding loans'!F209</f>
        <v>40416</v>
      </c>
      <c r="I240" s="21">
        <f>+'Outstanding loans'!G209</f>
        <v>48092</v>
      </c>
      <c r="J240" s="34">
        <f t="shared" si="65"/>
        <v>252</v>
      </c>
      <c r="K240" s="34">
        <f t="shared" si="61"/>
        <v>123</v>
      </c>
      <c r="L240" s="34">
        <f t="shared" si="62"/>
        <v>180</v>
      </c>
      <c r="M240" s="34">
        <f t="shared" si="63"/>
        <v>123</v>
      </c>
      <c r="N240" s="52">
        <f t="shared" si="69"/>
        <v>123</v>
      </c>
      <c r="O240" s="324">
        <f>+'Outstanding loans'!H209</f>
        <v>3501337</v>
      </c>
      <c r="P240" s="26">
        <f>+'Outstanding loans'!E209</f>
        <v>0.03</v>
      </c>
      <c r="Q240" s="536">
        <f t="shared" si="66"/>
        <v>8.6499999999999994E-2</v>
      </c>
      <c r="R240" s="222">
        <f t="shared" si="70"/>
        <v>24179.590486260167</v>
      </c>
      <c r="S240" s="36">
        <f t="shared" si="71"/>
        <v>2433651.4929354126</v>
      </c>
      <c r="T240" s="36">
        <f t="shared" si="67"/>
        <v>1067685.5070645874</v>
      </c>
      <c r="U240" s="36">
        <f t="shared" si="72"/>
        <v>1667354.3599721771</v>
      </c>
      <c r="V240" s="36">
        <f t="shared" si="73"/>
        <v>755801.21488656756</v>
      </c>
      <c r="W240" s="37">
        <f t="shared" si="74"/>
        <v>911553.14508560952</v>
      </c>
      <c r="X240" s="36">
        <f t="shared" si="75"/>
        <v>729585.09649413475</v>
      </c>
      <c r="Y240" s="276">
        <f t="shared" si="76"/>
        <v>911553.14508560952</v>
      </c>
      <c r="Z240" s="36">
        <f t="shared" si="77"/>
        <v>1918674.7945913929</v>
      </c>
      <c r="AA240" s="36">
        <f t="shared" si="78"/>
        <v>850989.2875268301</v>
      </c>
      <c r="AB240" s="38">
        <f t="shared" si="68"/>
        <v>-2.4680048227310181E-8</v>
      </c>
      <c r="AC240" s="17"/>
      <c r="AD240" s="17">
        <f t="shared" si="79"/>
        <v>180</v>
      </c>
      <c r="AE240" s="143"/>
      <c r="AH240" s="103"/>
      <c r="AI240" s="533"/>
    </row>
    <row r="241" spans="1:35">
      <c r="A241" s="533"/>
      <c r="C241" s="68" t="s">
        <v>1056</v>
      </c>
      <c r="D241" s="19" t="str">
        <f>+'Outstanding loans'!A210</f>
        <v>143136590</v>
      </c>
      <c r="E241" s="20">
        <f>+'Outstanding loans'!B210</f>
        <v>99</v>
      </c>
      <c r="F241" s="19" t="str">
        <f>+'Outstanding loans'!C210</f>
        <v>LATCHMUDOO P/T(SL2026)</v>
      </c>
      <c r="G241" s="547" t="str">
        <f t="shared" si="64"/>
        <v>A1</v>
      </c>
      <c r="H241" s="21">
        <f>+'Outstanding loans'!F210</f>
        <v>40400</v>
      </c>
      <c r="I241" s="21">
        <f>+'Outstanding loans'!G210</f>
        <v>49157</v>
      </c>
      <c r="J241" s="34">
        <f t="shared" si="65"/>
        <v>288</v>
      </c>
      <c r="K241" s="34">
        <f t="shared" si="61"/>
        <v>124</v>
      </c>
      <c r="L241" s="34">
        <f t="shared" si="62"/>
        <v>180</v>
      </c>
      <c r="M241" s="34">
        <f t="shared" si="63"/>
        <v>124</v>
      </c>
      <c r="N241" s="52">
        <f t="shared" si="69"/>
        <v>124</v>
      </c>
      <c r="O241" s="324">
        <f>+'Outstanding loans'!H210</f>
        <v>1021313</v>
      </c>
      <c r="P241" s="26">
        <f>+'Outstanding loans'!E210</f>
        <v>0.03</v>
      </c>
      <c r="Q241" s="536">
        <f t="shared" si="66"/>
        <v>8.6499999999999994E-2</v>
      </c>
      <c r="R241" s="222">
        <f t="shared" si="70"/>
        <v>7053.0000677723483</v>
      </c>
      <c r="S241" s="36">
        <f t="shared" si="71"/>
        <v>709877.37175951502</v>
      </c>
      <c r="T241" s="36">
        <f t="shared" si="67"/>
        <v>311435.62824048498</v>
      </c>
      <c r="U241" s="36">
        <f t="shared" si="72"/>
        <v>488723.87911307527</v>
      </c>
      <c r="V241" s="36">
        <f t="shared" si="73"/>
        <v>221397.02395923913</v>
      </c>
      <c r="W241" s="37">
        <f t="shared" si="74"/>
        <v>267326.85515383614</v>
      </c>
      <c r="X241" s="36">
        <f t="shared" si="75"/>
        <v>214544.54389900077</v>
      </c>
      <c r="Y241" s="276">
        <f t="shared" si="76"/>
        <v>267326.85515383614</v>
      </c>
      <c r="Z241" s="36">
        <f t="shared" si="77"/>
        <v>559662.6404395008</v>
      </c>
      <c r="AA241" s="36">
        <f t="shared" si="78"/>
        <v>248227.01219902292</v>
      </c>
      <c r="AB241" s="38">
        <f t="shared" si="68"/>
        <v>-7.1013346314430237E-9</v>
      </c>
      <c r="AC241" s="17"/>
      <c r="AD241" s="17">
        <f t="shared" si="79"/>
        <v>180</v>
      </c>
      <c r="AE241" s="143"/>
      <c r="AH241" s="103"/>
      <c r="AI241" s="533"/>
    </row>
    <row r="242" spans="1:35">
      <c r="A242" s="533"/>
      <c r="C242" s="68" t="s">
        <v>1056</v>
      </c>
      <c r="D242" s="19" t="str">
        <f>+'Outstanding loans'!A211</f>
        <v>143137686</v>
      </c>
      <c r="E242" s="20">
        <f>+'Outstanding loans'!B211</f>
        <v>99</v>
      </c>
      <c r="F242" s="19" t="str">
        <f>+'Outstanding loans'!C211</f>
        <v>ANADACHEE-VENTURI(SL1868)</v>
      </c>
      <c r="G242" s="547" t="str">
        <f t="shared" si="64"/>
        <v>A1</v>
      </c>
      <c r="H242" s="21">
        <f>+'Outstanding loans'!F211</f>
        <v>40330</v>
      </c>
      <c r="I242" s="21">
        <f>+'Outstanding loans'!G211</f>
        <v>51288</v>
      </c>
      <c r="J242" s="34">
        <f t="shared" si="65"/>
        <v>360</v>
      </c>
      <c r="K242" s="34">
        <f t="shared" si="61"/>
        <v>126</v>
      </c>
      <c r="L242" s="34">
        <f t="shared" si="62"/>
        <v>180</v>
      </c>
      <c r="M242" s="34">
        <f t="shared" si="63"/>
        <v>126</v>
      </c>
      <c r="N242" s="52">
        <f t="shared" si="69"/>
        <v>126</v>
      </c>
      <c r="O242" s="324">
        <f>+'Outstanding loans'!H211</f>
        <v>3500204</v>
      </c>
      <c r="P242" s="26">
        <f>+'Outstanding loans'!E211</f>
        <v>0.03</v>
      </c>
      <c r="Q242" s="536">
        <f t="shared" si="66"/>
        <v>8.6499999999999994E-2</v>
      </c>
      <c r="R242" s="222">
        <f t="shared" si="70"/>
        <v>24171.766196275821</v>
      </c>
      <c r="S242" s="36">
        <f t="shared" si="71"/>
        <v>2432863.9860083461</v>
      </c>
      <c r="T242" s="36">
        <f t="shared" si="67"/>
        <v>1067340.0139916539</v>
      </c>
      <c r="U242" s="36">
        <f t="shared" si="72"/>
        <v>1690828.5558385656</v>
      </c>
      <c r="V242" s="36">
        <f t="shared" si="73"/>
        <v>765019.02527830796</v>
      </c>
      <c r="W242" s="37">
        <f t="shared" si="74"/>
        <v>925809.53056025761</v>
      </c>
      <c r="X242" s="36">
        <f t="shared" si="75"/>
        <v>747138.00979415781</v>
      </c>
      <c r="Y242" s="276">
        <f t="shared" si="76"/>
        <v>925809.53056025761</v>
      </c>
      <c r="Z242" s="36">
        <f t="shared" si="77"/>
        <v>1918053.9293212774</v>
      </c>
      <c r="AA242" s="36">
        <f t="shared" si="78"/>
        <v>850713.91532964865</v>
      </c>
      <c r="AB242" s="38">
        <f t="shared" si="68"/>
        <v>-2.514570951461792E-8</v>
      </c>
      <c r="AC242" s="17"/>
      <c r="AD242" s="17">
        <f t="shared" si="79"/>
        <v>180</v>
      </c>
      <c r="AE242" s="143"/>
      <c r="AH242" s="103"/>
      <c r="AI242" s="533"/>
    </row>
    <row r="243" spans="1:35">
      <c r="A243" s="533"/>
      <c r="C243" s="68" t="s">
        <v>1056</v>
      </c>
      <c r="D243" s="19" t="str">
        <f>+'Outstanding loans'!A212</f>
        <v>143142442</v>
      </c>
      <c r="E243" s="20">
        <f>+'Outstanding loans'!B212</f>
        <v>99</v>
      </c>
      <c r="F243" s="19" t="str">
        <f>+'Outstanding loans'!C212</f>
        <v>NADAN M B C(SL 2056)</v>
      </c>
      <c r="G243" s="547" t="str">
        <f t="shared" si="64"/>
        <v>A1</v>
      </c>
      <c r="H243" s="21">
        <f>+'Outstanding loans'!F212</f>
        <v>40361</v>
      </c>
      <c r="I243" s="21">
        <f>+'Outstanding loans'!G212</f>
        <v>49126</v>
      </c>
      <c r="J243" s="34">
        <f t="shared" si="65"/>
        <v>288</v>
      </c>
      <c r="K243" s="34">
        <f t="shared" si="61"/>
        <v>125</v>
      </c>
      <c r="L243" s="34">
        <f t="shared" si="62"/>
        <v>180</v>
      </c>
      <c r="M243" s="34">
        <f t="shared" si="63"/>
        <v>125</v>
      </c>
      <c r="N243" s="52">
        <f t="shared" si="69"/>
        <v>125</v>
      </c>
      <c r="O243" s="324">
        <f>+'Outstanding loans'!H212</f>
        <v>2280159</v>
      </c>
      <c r="P243" s="26">
        <f>+'Outstanding loans'!E212</f>
        <v>0.03</v>
      </c>
      <c r="Q243" s="536">
        <f t="shared" si="66"/>
        <v>8.6499999999999994E-2</v>
      </c>
      <c r="R243" s="222">
        <f t="shared" si="70"/>
        <v>15746.359423146216</v>
      </c>
      <c r="S243" s="36">
        <f t="shared" si="71"/>
        <v>1584855.2580000493</v>
      </c>
      <c r="T243" s="36">
        <f t="shared" si="67"/>
        <v>695303.74199995073</v>
      </c>
      <c r="U243" s="36">
        <f t="shared" si="72"/>
        <v>1096327.9067754757</v>
      </c>
      <c r="V243" s="36">
        <f t="shared" si="73"/>
        <v>496340.44585489645</v>
      </c>
      <c r="W243" s="37">
        <f t="shared" si="74"/>
        <v>599987.46092057927</v>
      </c>
      <c r="X243" s="36">
        <f t="shared" si="75"/>
        <v>482849.82083329913</v>
      </c>
      <c r="Y243" s="276">
        <f t="shared" si="76"/>
        <v>599987.46092057927</v>
      </c>
      <c r="Z243" s="36">
        <f t="shared" si="77"/>
        <v>1249489.438166254</v>
      </c>
      <c r="AA243" s="36">
        <f t="shared" si="78"/>
        <v>554185.69616631931</v>
      </c>
      <c r="AB243" s="38">
        <f t="shared" si="68"/>
        <v>-1.6065314412117004E-8</v>
      </c>
      <c r="AC243" s="17"/>
      <c r="AD243" s="17">
        <f t="shared" si="79"/>
        <v>180</v>
      </c>
      <c r="AE243" s="143"/>
      <c r="AH243" s="103"/>
      <c r="AI243" s="533"/>
    </row>
    <row r="244" spans="1:35">
      <c r="A244" s="533"/>
      <c r="C244" s="68" t="s">
        <v>1056</v>
      </c>
      <c r="D244" s="19" t="str">
        <f>+'Outstanding loans'!A213</f>
        <v>143142477</v>
      </c>
      <c r="E244" s="20">
        <f>+'Outstanding loans'!B213</f>
        <v>99</v>
      </c>
      <c r="F244" s="19" t="str">
        <f>+'Outstanding loans'!C213</f>
        <v>PHILIPPE J R T(SL 2181)</v>
      </c>
      <c r="G244" s="547" t="str">
        <f t="shared" si="64"/>
        <v>B1</v>
      </c>
      <c r="H244" s="21">
        <f>+'Outstanding loans'!F213</f>
        <v>40491</v>
      </c>
      <c r="I244" s="21">
        <f>+'Outstanding loans'!G213</f>
        <v>51441</v>
      </c>
      <c r="J244" s="34">
        <f t="shared" si="65"/>
        <v>360</v>
      </c>
      <c r="K244" s="34">
        <f t="shared" si="61"/>
        <v>121</v>
      </c>
      <c r="L244" s="34">
        <f t="shared" si="62"/>
        <v>180</v>
      </c>
      <c r="M244" s="34">
        <f t="shared" si="63"/>
        <v>121</v>
      </c>
      <c r="N244" s="52">
        <f t="shared" si="69"/>
        <v>121</v>
      </c>
      <c r="O244" s="324">
        <f>+'Outstanding loans'!H213</f>
        <v>3800011</v>
      </c>
      <c r="P244" s="26">
        <f>+'Outstanding loans'!E213</f>
        <v>0.03</v>
      </c>
      <c r="Q244" s="536">
        <f t="shared" si="66"/>
        <v>7.6499999999999999E-2</v>
      </c>
      <c r="R244" s="222">
        <f t="shared" si="70"/>
        <v>26242.178294544054</v>
      </c>
      <c r="S244" s="36">
        <f t="shared" si="71"/>
        <v>2804979.7326682033</v>
      </c>
      <c r="T244" s="36">
        <f t="shared" si="67"/>
        <v>995031.2673317967</v>
      </c>
      <c r="U244" s="36">
        <f t="shared" si="72"/>
        <v>1657377.8158512877</v>
      </c>
      <c r="V244" s="36">
        <f t="shared" si="73"/>
        <v>813140.58600649098</v>
      </c>
      <c r="W244" s="37">
        <f t="shared" si="74"/>
        <v>844237.2298447967</v>
      </c>
      <c r="X244" s="36">
        <f t="shared" si="75"/>
        <v>668882.12970637437</v>
      </c>
      <c r="Y244" s="276">
        <f t="shared" si="76"/>
        <v>844237.2298447967</v>
      </c>
      <c r="Z244" s="36">
        <f t="shared" si="77"/>
        <v>1918612.3603497352</v>
      </c>
      <c r="AA244" s="36">
        <f t="shared" si="78"/>
        <v>923581.09301792923</v>
      </c>
      <c r="AB244" s="38">
        <f t="shared" si="68"/>
        <v>9.3132257461547852E-9</v>
      </c>
      <c r="AC244" s="17"/>
      <c r="AD244" s="17">
        <f t="shared" si="79"/>
        <v>180</v>
      </c>
      <c r="AE244" s="143"/>
      <c r="AH244" s="103"/>
      <c r="AI244" s="533"/>
    </row>
    <row r="245" spans="1:35">
      <c r="A245" s="533"/>
      <c r="C245" s="68" t="s">
        <v>1056</v>
      </c>
      <c r="D245" s="19" t="str">
        <f>+'Outstanding loans'!A214</f>
        <v>143142736</v>
      </c>
      <c r="E245" s="20">
        <f>+'Outstanding loans'!B214</f>
        <v>99</v>
      </c>
      <c r="F245" s="19" t="str">
        <f>+'Outstanding loans'!C214</f>
        <v>GILLETTE L N N (SL 2158)</v>
      </c>
      <c r="G245" s="547" t="str">
        <f t="shared" si="64"/>
        <v>B1</v>
      </c>
      <c r="H245" s="21">
        <f>+'Outstanding loans'!F214</f>
        <v>40462</v>
      </c>
      <c r="I245" s="21">
        <f>+'Outstanding loans'!G214</f>
        <v>48853</v>
      </c>
      <c r="J245" s="34">
        <f t="shared" si="65"/>
        <v>276</v>
      </c>
      <c r="K245" s="34">
        <f t="shared" si="61"/>
        <v>122</v>
      </c>
      <c r="L245" s="34">
        <f t="shared" si="62"/>
        <v>180</v>
      </c>
      <c r="M245" s="34">
        <f t="shared" si="63"/>
        <v>122</v>
      </c>
      <c r="N245" s="52">
        <f t="shared" si="69"/>
        <v>122</v>
      </c>
      <c r="O245" s="324">
        <f>+'Outstanding loans'!H214</f>
        <v>3426184</v>
      </c>
      <c r="P245" s="26">
        <f>+'Outstanding loans'!E214</f>
        <v>0.03</v>
      </c>
      <c r="Q245" s="536">
        <f t="shared" si="66"/>
        <v>7.6499999999999999E-2</v>
      </c>
      <c r="R245" s="222">
        <f t="shared" si="70"/>
        <v>23660.597666142054</v>
      </c>
      <c r="S245" s="36">
        <f t="shared" si="71"/>
        <v>2529039.1739371484</v>
      </c>
      <c r="T245" s="36">
        <f t="shared" si="67"/>
        <v>897144.82606285159</v>
      </c>
      <c r="U245" s="36">
        <f t="shared" si="72"/>
        <v>1501730.6761587781</v>
      </c>
      <c r="V245" s="36">
        <f t="shared" si="73"/>
        <v>736388.68286488438</v>
      </c>
      <c r="W245" s="37">
        <f t="shared" si="74"/>
        <v>765341.99329389376</v>
      </c>
      <c r="X245" s="36">
        <f t="shared" si="75"/>
        <v>608064.82655371062</v>
      </c>
      <c r="Y245" s="276">
        <f t="shared" si="76"/>
        <v>765341.99329389376</v>
      </c>
      <c r="Z245" s="36">
        <f t="shared" si="77"/>
        <v>1729868.4059684305</v>
      </c>
      <c r="AA245" s="36">
        <f t="shared" si="78"/>
        <v>832723.57990556955</v>
      </c>
      <c r="AB245" s="38">
        <f t="shared" si="68"/>
        <v>9.3132257461547852E-9</v>
      </c>
      <c r="AC245" s="17"/>
      <c r="AD245" s="17">
        <f t="shared" si="79"/>
        <v>180</v>
      </c>
      <c r="AE245" s="143"/>
      <c r="AH245" s="103"/>
      <c r="AI245" s="533"/>
    </row>
    <row r="246" spans="1:35">
      <c r="A246" s="533"/>
      <c r="C246" s="68" t="s">
        <v>1056</v>
      </c>
      <c r="D246" s="19" t="str">
        <f>+'Outstanding loans'!A215</f>
        <v>143142760</v>
      </c>
      <c r="E246" s="20">
        <f>+'Outstanding loans'!B215</f>
        <v>99</v>
      </c>
      <c r="F246" s="19" t="str">
        <f>+'Outstanding loans'!C215</f>
        <v>JUGROOP J(SL 2392)</v>
      </c>
      <c r="G246" s="547" t="str">
        <f t="shared" si="64"/>
        <v>B1</v>
      </c>
      <c r="H246" s="21">
        <f>+'Outstanding loans'!F215</f>
        <v>40630</v>
      </c>
      <c r="I246" s="21">
        <f>+'Outstanding loans'!G215</f>
        <v>51592</v>
      </c>
      <c r="J246" s="34">
        <f t="shared" si="65"/>
        <v>360</v>
      </c>
      <c r="K246" s="34">
        <f t="shared" si="61"/>
        <v>116</v>
      </c>
      <c r="L246" s="34">
        <f t="shared" si="62"/>
        <v>180</v>
      </c>
      <c r="M246" s="34">
        <f t="shared" si="63"/>
        <v>116</v>
      </c>
      <c r="N246" s="52">
        <f t="shared" si="69"/>
        <v>116</v>
      </c>
      <c r="O246" s="324">
        <f>+'Outstanding loans'!H215</f>
        <v>1602819</v>
      </c>
      <c r="P246" s="26">
        <f>+'Outstanding loans'!E215</f>
        <v>0.03</v>
      </c>
      <c r="Q246" s="536">
        <f t="shared" si="66"/>
        <v>7.6499999999999999E-2</v>
      </c>
      <c r="R246" s="222">
        <f t="shared" si="70"/>
        <v>11068.773740887276</v>
      </c>
      <c r="S246" s="36">
        <f t="shared" si="71"/>
        <v>1183121.5252101945</v>
      </c>
      <c r="T246" s="36">
        <f t="shared" si="67"/>
        <v>419697.47478980548</v>
      </c>
      <c r="U246" s="36">
        <f t="shared" si="72"/>
        <v>681049.94980846171</v>
      </c>
      <c r="V246" s="36">
        <f t="shared" si="73"/>
        <v>335040.13750640873</v>
      </c>
      <c r="W246" s="37">
        <f t="shared" si="74"/>
        <v>346009.81230205297</v>
      </c>
      <c r="X246" s="36">
        <f t="shared" si="75"/>
        <v>270471.70597565244</v>
      </c>
      <c r="Y246" s="276">
        <f t="shared" si="76"/>
        <v>346009.81230205297</v>
      </c>
      <c r="Z246" s="36">
        <f t="shared" si="77"/>
        <v>809257.74814951932</v>
      </c>
      <c r="AA246" s="36">
        <f t="shared" si="78"/>
        <v>389560.27335970965</v>
      </c>
      <c r="AB246" s="38">
        <f t="shared" si="68"/>
        <v>4.1909515857696533E-9</v>
      </c>
      <c r="AC246" s="17"/>
      <c r="AD246" s="17">
        <f t="shared" si="79"/>
        <v>180</v>
      </c>
      <c r="AE246" s="143"/>
      <c r="AH246" s="103"/>
      <c r="AI246" s="533"/>
    </row>
    <row r="247" spans="1:35">
      <c r="A247" s="533"/>
      <c r="C247" s="68" t="s">
        <v>1056</v>
      </c>
      <c r="D247" s="19" t="str">
        <f>+'Outstanding loans'!A216</f>
        <v>143151468</v>
      </c>
      <c r="E247" s="20">
        <f>+'Outstanding loans'!B216</f>
        <v>99</v>
      </c>
      <c r="F247" s="19" t="str">
        <f>+'Outstanding loans'!C216</f>
        <v>LOUISE M J S(SL 2322)</v>
      </c>
      <c r="G247" s="547" t="str">
        <f t="shared" si="64"/>
        <v>C1</v>
      </c>
      <c r="H247" s="21">
        <f>+'Outstanding loans'!F216</f>
        <v>40704</v>
      </c>
      <c r="I247" s="21">
        <f>+'Outstanding loans'!G216</f>
        <v>51653</v>
      </c>
      <c r="J247" s="34">
        <f t="shared" si="65"/>
        <v>360</v>
      </c>
      <c r="K247" s="34">
        <f t="shared" si="61"/>
        <v>114</v>
      </c>
      <c r="L247" s="34">
        <f t="shared" si="62"/>
        <v>180</v>
      </c>
      <c r="M247" s="34">
        <f t="shared" si="63"/>
        <v>114</v>
      </c>
      <c r="N247" s="52">
        <f t="shared" si="69"/>
        <v>114</v>
      </c>
      <c r="O247" s="324">
        <f>+'Outstanding loans'!H216</f>
        <v>1690212</v>
      </c>
      <c r="P247" s="26">
        <f>+'Outstanding loans'!E216</f>
        <v>0.03</v>
      </c>
      <c r="Q247" s="536">
        <f t="shared" si="66"/>
        <v>8.1500000000000003E-2</v>
      </c>
      <c r="R247" s="222">
        <f t="shared" si="70"/>
        <v>11672.293753775421</v>
      </c>
      <c r="S247" s="36">
        <f t="shared" si="71"/>
        <v>1210402.3954510579</v>
      </c>
      <c r="T247" s="36">
        <f t="shared" si="67"/>
        <v>479809.60454894206</v>
      </c>
      <c r="U247" s="36">
        <f t="shared" si="72"/>
        <v>739434.45267911849</v>
      </c>
      <c r="V247" s="36">
        <f t="shared" si="73"/>
        <v>349786.01803825388</v>
      </c>
      <c r="W247" s="37">
        <f t="shared" si="74"/>
        <v>389648.43464086461</v>
      </c>
      <c r="X247" s="36">
        <f t="shared" si="75"/>
        <v>303879.41621432995</v>
      </c>
      <c r="Y247" s="276">
        <f t="shared" si="76"/>
        <v>389648.43464086461</v>
      </c>
      <c r="Z247" s="36">
        <f t="shared" si="77"/>
        <v>890610.48022853606</v>
      </c>
      <c r="AA247" s="36">
        <f t="shared" si="78"/>
        <v>410800.87567957584</v>
      </c>
      <c r="AB247" s="38">
        <f t="shared" si="68"/>
        <v>1.8160790205001831E-8</v>
      </c>
      <c r="AC247" s="17"/>
      <c r="AD247" s="17">
        <f t="shared" si="79"/>
        <v>180</v>
      </c>
      <c r="AE247" s="143"/>
      <c r="AH247" s="103"/>
      <c r="AI247" s="533"/>
    </row>
    <row r="248" spans="1:35">
      <c r="A248" s="533"/>
      <c r="C248" s="68" t="s">
        <v>1056</v>
      </c>
      <c r="D248" s="19" t="str">
        <f>+'Outstanding loans'!A217</f>
        <v>143152677</v>
      </c>
      <c r="E248" s="20">
        <f>+'Outstanding loans'!B217</f>
        <v>99</v>
      </c>
      <c r="F248" s="19" t="str">
        <f>+'Outstanding loans'!C217</f>
        <v>THOETIS M J S (SL2671)</v>
      </c>
      <c r="G248" s="547" t="str">
        <f t="shared" si="64"/>
        <v>C1</v>
      </c>
      <c r="H248" s="21">
        <f>+'Outstanding loans'!F217</f>
        <v>40955</v>
      </c>
      <c r="I248" s="21">
        <f>+'Outstanding loans'!G217</f>
        <v>51926</v>
      </c>
      <c r="J248" s="34">
        <f t="shared" si="65"/>
        <v>361</v>
      </c>
      <c r="K248" s="34">
        <f t="shared" si="61"/>
        <v>106</v>
      </c>
      <c r="L248" s="34">
        <f t="shared" si="62"/>
        <v>180</v>
      </c>
      <c r="M248" s="34">
        <f t="shared" si="63"/>
        <v>106</v>
      </c>
      <c r="N248" s="52">
        <f t="shared" si="69"/>
        <v>106</v>
      </c>
      <c r="O248" s="324">
        <f>+'Outstanding loans'!H217</f>
        <v>1142121</v>
      </c>
      <c r="P248" s="26">
        <f>+'Outstanding loans'!E217</f>
        <v>0.03</v>
      </c>
      <c r="Q248" s="536">
        <f t="shared" si="66"/>
        <v>8.1500000000000003E-2</v>
      </c>
      <c r="R248" s="222">
        <f t="shared" si="70"/>
        <v>7887.2779357593827</v>
      </c>
      <c r="S248" s="36">
        <f t="shared" si="71"/>
        <v>817900.9463280096</v>
      </c>
      <c r="T248" s="36">
        <f t="shared" si="67"/>
        <v>324220.0536719904</v>
      </c>
      <c r="U248" s="36">
        <f t="shared" si="72"/>
        <v>475715.77317695017</v>
      </c>
      <c r="V248" s="36">
        <f t="shared" si="73"/>
        <v>226176.03075096535</v>
      </c>
      <c r="W248" s="37">
        <f t="shared" si="74"/>
        <v>249539.74242598482</v>
      </c>
      <c r="X248" s="36">
        <f t="shared" si="75"/>
        <v>190929.58716239434</v>
      </c>
      <c r="Y248" s="276">
        <f t="shared" si="76"/>
        <v>249539.74242598482</v>
      </c>
      <c r="Z248" s="36">
        <f t="shared" si="77"/>
        <v>601809.08210869157</v>
      </c>
      <c r="AA248" s="36">
        <f t="shared" si="78"/>
        <v>277589.02843668917</v>
      </c>
      <c r="AB248" s="38">
        <f t="shared" si="68"/>
        <v>1.1990778148174286E-8</v>
      </c>
      <c r="AC248" s="17"/>
      <c r="AD248" s="17">
        <f t="shared" si="79"/>
        <v>180</v>
      </c>
      <c r="AE248" s="143"/>
      <c r="AH248" s="103"/>
      <c r="AI248" s="533"/>
    </row>
    <row r="249" spans="1:35">
      <c r="A249" s="533"/>
      <c r="C249" s="68" t="s">
        <v>1056</v>
      </c>
      <c r="D249" s="19" t="str">
        <f>+'Outstanding loans'!A218</f>
        <v>143153525</v>
      </c>
      <c r="E249" s="20">
        <f>+'Outstanding loans'!B218</f>
        <v>99</v>
      </c>
      <c r="F249" s="19" t="str">
        <f>+'Outstanding loans'!C218</f>
        <v>SAWDOO S A(SL2937)</v>
      </c>
      <c r="G249" s="547" t="str">
        <f t="shared" si="64"/>
        <v>E1</v>
      </c>
      <c r="H249" s="21">
        <f>+'Outstanding loans'!F218</f>
        <v>41507</v>
      </c>
      <c r="I249" s="21">
        <f>+'Outstanding loans'!G218</f>
        <v>51380</v>
      </c>
      <c r="J249" s="34">
        <f t="shared" si="65"/>
        <v>325</v>
      </c>
      <c r="K249" s="34">
        <f t="shared" si="61"/>
        <v>87</v>
      </c>
      <c r="L249" s="34">
        <f t="shared" si="62"/>
        <v>180</v>
      </c>
      <c r="M249" s="34">
        <f t="shared" si="63"/>
        <v>87</v>
      </c>
      <c r="N249" s="52">
        <f t="shared" si="69"/>
        <v>87</v>
      </c>
      <c r="O249" s="324">
        <f>+'Outstanding loans'!H218</f>
        <v>2605380</v>
      </c>
      <c r="P249" s="26">
        <f>+'Outstanding loans'!E218</f>
        <v>0.03</v>
      </c>
      <c r="Q249" s="536">
        <f t="shared" si="66"/>
        <v>7.3999999999999996E-2</v>
      </c>
      <c r="R249" s="222">
        <f t="shared" si="70"/>
        <v>17992.275939474697</v>
      </c>
      <c r="S249" s="36">
        <f t="shared" si="71"/>
        <v>1952840.265162857</v>
      </c>
      <c r="T249" s="36">
        <f t="shared" si="67"/>
        <v>652539.73483714298</v>
      </c>
      <c r="U249" s="36">
        <f t="shared" si="72"/>
        <v>883006.34752157319</v>
      </c>
      <c r="V249" s="36">
        <f t="shared" si="73"/>
        <v>451293.68697247538</v>
      </c>
      <c r="W249" s="37">
        <f t="shared" si="74"/>
        <v>431712.66054909781</v>
      </c>
      <c r="X249" s="36">
        <f t="shared" si="75"/>
        <v>315394.20517128578</v>
      </c>
      <c r="Y249" s="276">
        <f t="shared" si="76"/>
        <v>431712.66054909781</v>
      </c>
      <c r="Z249" s="36">
        <f t="shared" si="77"/>
        <v>1285769.4039425885</v>
      </c>
      <c r="AA249" s="36">
        <f t="shared" si="78"/>
        <v>633229.6691054455</v>
      </c>
      <c r="AB249" s="38">
        <f t="shared" si="68"/>
        <v>0</v>
      </c>
      <c r="AC249" s="17"/>
      <c r="AD249" s="17">
        <f t="shared" si="79"/>
        <v>180</v>
      </c>
      <c r="AE249" s="143"/>
      <c r="AH249" s="103"/>
      <c r="AI249" s="533"/>
    </row>
    <row r="250" spans="1:35">
      <c r="A250" s="533"/>
      <c r="C250" s="68" t="s">
        <v>1056</v>
      </c>
      <c r="D250" s="19" t="str">
        <f>+'Outstanding loans'!A219</f>
        <v>143154300</v>
      </c>
      <c r="E250" s="20">
        <f>+'Outstanding loans'!B219</f>
        <v>99</v>
      </c>
      <c r="F250" s="19" t="str">
        <f>+'Outstanding loans'!C219</f>
        <v>PYNDIAH MAS (SL 2977)</v>
      </c>
      <c r="G250" s="547" t="str">
        <f t="shared" si="64"/>
        <v>E1</v>
      </c>
      <c r="H250" s="21">
        <f>+'Outstanding loans'!F219</f>
        <v>41529</v>
      </c>
      <c r="I250" s="21">
        <f>+'Outstanding loans'!G219</f>
        <v>52475</v>
      </c>
      <c r="J250" s="34">
        <f t="shared" si="65"/>
        <v>360</v>
      </c>
      <c r="K250" s="34">
        <f t="shared" si="61"/>
        <v>87</v>
      </c>
      <c r="L250" s="34">
        <f t="shared" si="62"/>
        <v>180</v>
      </c>
      <c r="M250" s="34">
        <f t="shared" si="63"/>
        <v>87</v>
      </c>
      <c r="N250" s="52">
        <f t="shared" si="69"/>
        <v>87</v>
      </c>
      <c r="O250" s="324">
        <f>+'Outstanding loans'!H219</f>
        <v>800040</v>
      </c>
      <c r="P250" s="26">
        <f>+'Outstanding loans'!E219</f>
        <v>0.03</v>
      </c>
      <c r="Q250" s="536">
        <f t="shared" si="66"/>
        <v>7.3999999999999996E-2</v>
      </c>
      <c r="R250" s="222">
        <f t="shared" si="70"/>
        <v>5524.9293548800324</v>
      </c>
      <c r="S250" s="36">
        <f t="shared" si="71"/>
        <v>599663.1300389549</v>
      </c>
      <c r="T250" s="36">
        <f t="shared" si="67"/>
        <v>200376.8699610451</v>
      </c>
      <c r="U250" s="36">
        <f t="shared" si="72"/>
        <v>271146.78022828128</v>
      </c>
      <c r="V250" s="36">
        <f t="shared" si="73"/>
        <v>138579.78541535576</v>
      </c>
      <c r="W250" s="37">
        <f t="shared" si="74"/>
        <v>132566.99481292552</v>
      </c>
      <c r="X250" s="36">
        <f t="shared" si="75"/>
        <v>96848.820481171788</v>
      </c>
      <c r="Y250" s="276">
        <f t="shared" si="76"/>
        <v>132566.99481292552</v>
      </c>
      <c r="Z250" s="36">
        <f t="shared" si="77"/>
        <v>394824.15383945091</v>
      </c>
      <c r="AA250" s="36">
        <f t="shared" si="78"/>
        <v>194447.28387840581</v>
      </c>
      <c r="AB250" s="38">
        <f t="shared" si="68"/>
        <v>0</v>
      </c>
      <c r="AC250" s="17"/>
      <c r="AD250" s="17">
        <f t="shared" si="79"/>
        <v>180</v>
      </c>
      <c r="AE250" s="143"/>
      <c r="AH250" s="103"/>
      <c r="AI250" s="533"/>
    </row>
    <row r="251" spans="1:35">
      <c r="A251" s="533"/>
      <c r="C251" s="68" t="s">
        <v>1056</v>
      </c>
      <c r="D251" s="19" t="str">
        <f>+'Outstanding loans'!A220</f>
        <v>143154378</v>
      </c>
      <c r="E251" s="20">
        <f>+'Outstanding loans'!B220</f>
        <v>99</v>
      </c>
      <c r="F251" s="19" t="str">
        <f>+'Outstanding loans'!C220</f>
        <v>DOOBOREE V S (SL 2158)</v>
      </c>
      <c r="G251" s="547" t="str">
        <f t="shared" si="64"/>
        <v>B1</v>
      </c>
      <c r="H251" s="21">
        <f>+'Outstanding loans'!F220</f>
        <v>40457</v>
      </c>
      <c r="I251" s="21">
        <f>+'Outstanding loans'!G220</f>
        <v>53387</v>
      </c>
      <c r="J251" s="34">
        <f t="shared" si="65"/>
        <v>425</v>
      </c>
      <c r="K251" s="34">
        <f t="shared" si="61"/>
        <v>122</v>
      </c>
      <c r="L251" s="34">
        <f t="shared" si="62"/>
        <v>180</v>
      </c>
      <c r="M251" s="34">
        <f t="shared" si="63"/>
        <v>122</v>
      </c>
      <c r="N251" s="52">
        <f t="shared" si="69"/>
        <v>122</v>
      </c>
      <c r="O251" s="324">
        <f>+'Outstanding loans'!H220</f>
        <v>3126107</v>
      </c>
      <c r="P251" s="26">
        <f>+'Outstanding loans'!E220</f>
        <v>0.03</v>
      </c>
      <c r="Q251" s="536">
        <f t="shared" si="66"/>
        <v>7.6499999999999999E-2</v>
      </c>
      <c r="R251" s="222">
        <f t="shared" si="70"/>
        <v>21588.320997445066</v>
      </c>
      <c r="S251" s="36">
        <f t="shared" si="71"/>
        <v>2307537.2090112898</v>
      </c>
      <c r="T251" s="36">
        <f t="shared" si="67"/>
        <v>818569.79098871024</v>
      </c>
      <c r="U251" s="36">
        <f t="shared" si="72"/>
        <v>1370203.929168629</v>
      </c>
      <c r="V251" s="36">
        <f t="shared" si="73"/>
        <v>671893.22471434483</v>
      </c>
      <c r="W251" s="37">
        <f t="shared" si="74"/>
        <v>698310.70445428416</v>
      </c>
      <c r="X251" s="36">
        <f t="shared" si="75"/>
        <v>554808.41389234806</v>
      </c>
      <c r="Y251" s="276">
        <f t="shared" si="76"/>
        <v>698310.70445428416</v>
      </c>
      <c r="Z251" s="36">
        <f t="shared" si="77"/>
        <v>1578360.5705288313</v>
      </c>
      <c r="AA251" s="36">
        <f t="shared" si="78"/>
        <v>759790.77954011178</v>
      </c>
      <c r="AB251" s="38">
        <f t="shared" si="68"/>
        <v>9.3132257461547852E-9</v>
      </c>
      <c r="AC251" s="17"/>
      <c r="AD251" s="17">
        <f t="shared" si="79"/>
        <v>180</v>
      </c>
      <c r="AE251" s="143"/>
      <c r="AH251" s="103"/>
      <c r="AI251" s="533"/>
    </row>
    <row r="252" spans="1:35">
      <c r="A252" s="533"/>
      <c r="C252" s="68" t="s">
        <v>1056</v>
      </c>
      <c r="D252" s="19" t="str">
        <f>+'Outstanding loans'!A221</f>
        <v>143156354</v>
      </c>
      <c r="E252" s="20">
        <f>+'Outstanding loans'!B221</f>
        <v>99</v>
      </c>
      <c r="F252" s="19" t="str">
        <f>+'Outstanding loans'!C221</f>
        <v>SAMOO I (SL 2331)</v>
      </c>
      <c r="G252" s="547" t="str">
        <f t="shared" si="64"/>
        <v>B1</v>
      </c>
      <c r="H252" s="21">
        <f>+'Outstanding loans'!F221</f>
        <v>40542</v>
      </c>
      <c r="I252" s="21">
        <f>+'Outstanding loans'!G221</f>
        <v>47484</v>
      </c>
      <c r="J252" s="34">
        <f t="shared" si="65"/>
        <v>228</v>
      </c>
      <c r="K252" s="34">
        <f t="shared" si="61"/>
        <v>119</v>
      </c>
      <c r="L252" s="34">
        <f t="shared" si="62"/>
        <v>180</v>
      </c>
      <c r="M252" s="34">
        <f t="shared" si="63"/>
        <v>119</v>
      </c>
      <c r="N252" s="52">
        <f t="shared" si="69"/>
        <v>119</v>
      </c>
      <c r="O252" s="324">
        <f>+'Outstanding loans'!H221</f>
        <v>1906198</v>
      </c>
      <c r="P252" s="26">
        <f>+'Outstanding loans'!E221</f>
        <v>0.03</v>
      </c>
      <c r="Q252" s="536">
        <f t="shared" si="66"/>
        <v>7.6499999999999999E-2</v>
      </c>
      <c r="R252" s="222">
        <f t="shared" si="70"/>
        <v>13163.853415346241</v>
      </c>
      <c r="S252" s="36">
        <f t="shared" si="71"/>
        <v>1407060.8628376774</v>
      </c>
      <c r="T252" s="36">
        <f t="shared" si="67"/>
        <v>499137.13716232264</v>
      </c>
      <c r="U252" s="36">
        <f t="shared" si="72"/>
        <v>822986.47725558828</v>
      </c>
      <c r="V252" s="36">
        <f t="shared" si="73"/>
        <v>404204.12971584662</v>
      </c>
      <c r="W252" s="37">
        <f t="shared" si="74"/>
        <v>418782.34753974166</v>
      </c>
      <c r="X252" s="36">
        <f t="shared" si="75"/>
        <v>329985.10734620219</v>
      </c>
      <c r="Y252" s="276">
        <f t="shared" si="76"/>
        <v>418782.34753974166</v>
      </c>
      <c r="Z252" s="36">
        <f t="shared" si="77"/>
        <v>962432.75192465167</v>
      </c>
      <c r="AA252" s="36">
        <f t="shared" si="78"/>
        <v>463295.61476232344</v>
      </c>
      <c r="AB252" s="38">
        <f t="shared" si="68"/>
        <v>5.5879354476928711E-9</v>
      </c>
      <c r="AC252" s="17"/>
      <c r="AD252" s="17">
        <f t="shared" si="79"/>
        <v>180</v>
      </c>
      <c r="AE252" s="143"/>
      <c r="AH252" s="103"/>
      <c r="AI252" s="533"/>
    </row>
    <row r="253" spans="1:35">
      <c r="A253" s="533"/>
      <c r="C253" s="68" t="s">
        <v>1056</v>
      </c>
      <c r="D253" s="19" t="str">
        <f>+'Outstanding loans'!A222</f>
        <v>143174468</v>
      </c>
      <c r="E253" s="20">
        <f>+'Outstanding loans'!B222</f>
        <v>99</v>
      </c>
      <c r="F253" s="19" t="str">
        <f>+'Outstanding loans'!C222</f>
        <v>DEELCHAND MRS K</v>
      </c>
      <c r="G253" s="547" t="str">
        <f t="shared" si="64"/>
        <v>D1</v>
      </c>
      <c r="H253" s="21">
        <f>+'Outstanding loans'!F222</f>
        <v>41165</v>
      </c>
      <c r="I253" s="21">
        <f>+'Outstanding loans'!G222</f>
        <v>51380</v>
      </c>
      <c r="J253" s="34">
        <f t="shared" si="65"/>
        <v>336</v>
      </c>
      <c r="K253" s="34">
        <f t="shared" si="61"/>
        <v>99</v>
      </c>
      <c r="L253" s="34">
        <f t="shared" si="62"/>
        <v>180</v>
      </c>
      <c r="M253" s="34">
        <f t="shared" si="63"/>
        <v>99</v>
      </c>
      <c r="N253" s="52">
        <f t="shared" si="69"/>
        <v>99</v>
      </c>
      <c r="O253" s="324">
        <f>+'Outstanding loans'!H222</f>
        <v>1900209</v>
      </c>
      <c r="P253" s="26">
        <f>+'Outstanding loans'!E222</f>
        <v>0.03</v>
      </c>
      <c r="Q253" s="536">
        <f t="shared" si="66"/>
        <v>7.6499999999999999E-2</v>
      </c>
      <c r="R253" s="222">
        <f t="shared" si="70"/>
        <v>13122.494480909992</v>
      </c>
      <c r="S253" s="36">
        <f t="shared" si="71"/>
        <v>1402640.079945483</v>
      </c>
      <c r="T253" s="36">
        <f t="shared" si="67"/>
        <v>497568.92005451699</v>
      </c>
      <c r="U253" s="36">
        <f t="shared" si="72"/>
        <v>724679.20917869441</v>
      </c>
      <c r="V253" s="36">
        <f t="shared" si="73"/>
        <v>360046.77738868631</v>
      </c>
      <c r="W253" s="37">
        <f t="shared" si="74"/>
        <v>364632.43179000809</v>
      </c>
      <c r="X253" s="36">
        <f t="shared" si="75"/>
        <v>273662.9060299843</v>
      </c>
      <c r="Y253" s="276">
        <f t="shared" si="76"/>
        <v>364632.43179000809</v>
      </c>
      <c r="Z253" s="36">
        <f t="shared" si="77"/>
        <v>959408.92661832087</v>
      </c>
      <c r="AA253" s="36">
        <f t="shared" si="78"/>
        <v>461840.00656379852</v>
      </c>
      <c r="AB253" s="38">
        <f t="shared" si="68"/>
        <v>5.3551048040390015E-9</v>
      </c>
      <c r="AC253" s="17"/>
      <c r="AD253" s="17">
        <f t="shared" si="79"/>
        <v>180</v>
      </c>
      <c r="AE253" s="143"/>
      <c r="AH253" s="103"/>
      <c r="AI253" s="533"/>
    </row>
    <row r="254" spans="1:35">
      <c r="A254" s="533"/>
      <c r="C254" s="68" t="s">
        <v>1056</v>
      </c>
      <c r="D254" s="19" t="str">
        <f>+'Outstanding loans'!A223</f>
        <v>143201643</v>
      </c>
      <c r="E254" s="20">
        <f>+'Outstanding loans'!B223</f>
        <v>99</v>
      </c>
      <c r="F254" s="19" t="str">
        <f>+'Outstanding loans'!C223</f>
        <v>RAMDAURSINGH V S(SL 1665)</v>
      </c>
      <c r="G254" s="547" t="str">
        <f t="shared" si="64"/>
        <v>A1</v>
      </c>
      <c r="H254" s="21">
        <f>+'Outstanding loans'!F223</f>
        <v>40163</v>
      </c>
      <c r="I254" s="21">
        <f>+'Outstanding loans'!G223</f>
        <v>50032</v>
      </c>
      <c r="J254" s="34">
        <f t="shared" si="65"/>
        <v>324</v>
      </c>
      <c r="K254" s="34">
        <f t="shared" si="61"/>
        <v>132</v>
      </c>
      <c r="L254" s="34">
        <f t="shared" si="62"/>
        <v>180</v>
      </c>
      <c r="M254" s="34">
        <f t="shared" si="63"/>
        <v>132</v>
      </c>
      <c r="N254" s="52">
        <f t="shared" si="69"/>
        <v>132</v>
      </c>
      <c r="O254" s="324">
        <f>+'Outstanding loans'!H223</f>
        <v>7810064</v>
      </c>
      <c r="P254" s="26">
        <f>+'Outstanding loans'!E223</f>
        <v>0.03</v>
      </c>
      <c r="Q254" s="536">
        <f t="shared" si="66"/>
        <v>8.6499999999999994E-2</v>
      </c>
      <c r="R254" s="222">
        <f t="shared" si="70"/>
        <v>53934.868077960797</v>
      </c>
      <c r="S254" s="36">
        <f t="shared" si="71"/>
        <v>5428490.2920002053</v>
      </c>
      <c r="T254" s="36">
        <f t="shared" si="67"/>
        <v>2381573.7079997947</v>
      </c>
      <c r="U254" s="36">
        <f t="shared" si="72"/>
        <v>3872815.6752032558</v>
      </c>
      <c r="V254" s="36">
        <f t="shared" si="73"/>
        <v>1746045.5213607522</v>
      </c>
      <c r="W254" s="37">
        <f t="shared" si="74"/>
        <v>2126770.1538425037</v>
      </c>
      <c r="X254" s="36">
        <f t="shared" si="75"/>
        <v>1746487.3858665163</v>
      </c>
      <c r="Y254" s="276">
        <f t="shared" si="76"/>
        <v>2126770.1538425037</v>
      </c>
      <c r="Z254" s="36">
        <f t="shared" si="77"/>
        <v>4279785.9620326851</v>
      </c>
      <c r="AA254" s="36">
        <f t="shared" si="78"/>
        <v>1898212.2540329443</v>
      </c>
      <c r="AB254" s="38">
        <f t="shared" si="68"/>
        <v>-5.4016709327697754E-8</v>
      </c>
      <c r="AC254" s="17"/>
      <c r="AD254" s="17">
        <f t="shared" si="79"/>
        <v>180</v>
      </c>
      <c r="AE254" s="143"/>
      <c r="AH254" s="103"/>
      <c r="AI254" s="533"/>
    </row>
    <row r="255" spans="1:35">
      <c r="A255" s="533"/>
      <c r="C255" s="68" t="s">
        <v>1056</v>
      </c>
      <c r="D255" s="19" t="str">
        <f>+'Outstanding loans'!A224</f>
        <v>143208680</v>
      </c>
      <c r="E255" s="20">
        <f>+'Outstanding loans'!B224</f>
        <v>99</v>
      </c>
      <c r="F255" s="19" t="str">
        <f>+'Outstanding loans'!C224</f>
        <v>AHAMUDALLY M I(SL 1770)</v>
      </c>
      <c r="G255" s="547" t="str">
        <f t="shared" si="64"/>
        <v>A1</v>
      </c>
      <c r="H255" s="21">
        <f>+'Outstanding loans'!F224</f>
        <v>40168</v>
      </c>
      <c r="I255" s="21">
        <f>+'Outstanding loans'!G224</f>
        <v>50406</v>
      </c>
      <c r="J255" s="34">
        <f t="shared" si="65"/>
        <v>337</v>
      </c>
      <c r="K255" s="34">
        <f t="shared" si="61"/>
        <v>131</v>
      </c>
      <c r="L255" s="34">
        <f t="shared" si="62"/>
        <v>180</v>
      </c>
      <c r="M255" s="34">
        <f t="shared" si="63"/>
        <v>131</v>
      </c>
      <c r="N255" s="52">
        <f t="shared" si="69"/>
        <v>131</v>
      </c>
      <c r="O255" s="324">
        <f>+'Outstanding loans'!H224</f>
        <v>2304558</v>
      </c>
      <c r="P255" s="26">
        <f>+'Outstanding loans'!E224</f>
        <v>0.03</v>
      </c>
      <c r="Q255" s="536">
        <f t="shared" si="66"/>
        <v>8.6499999999999994E-2</v>
      </c>
      <c r="R255" s="222">
        <f t="shared" si="70"/>
        <v>15914.854437557644</v>
      </c>
      <c r="S255" s="36">
        <f t="shared" si="71"/>
        <v>1601814.1119395965</v>
      </c>
      <c r="T255" s="36">
        <f t="shared" si="67"/>
        <v>702743.88806040352</v>
      </c>
      <c r="U255" s="36">
        <f t="shared" si="72"/>
        <v>1138051.1563585154</v>
      </c>
      <c r="V255" s="36">
        <f t="shared" si="73"/>
        <v>513382.39838387468</v>
      </c>
      <c r="W255" s="37">
        <f t="shared" si="74"/>
        <v>624668.7579746407</v>
      </c>
      <c r="X255" s="36">
        <f t="shared" si="75"/>
        <v>511441.38519951591</v>
      </c>
      <c r="Y255" s="276">
        <f t="shared" si="76"/>
        <v>624668.7579746407</v>
      </c>
      <c r="Z255" s="36">
        <f t="shared" si="77"/>
        <v>1262859.6868207639</v>
      </c>
      <c r="AA255" s="36">
        <f t="shared" si="78"/>
        <v>560115.79876037594</v>
      </c>
      <c r="AB255" s="38">
        <f t="shared" si="68"/>
        <v>-1.5599653124809265E-8</v>
      </c>
      <c r="AC255" s="17"/>
      <c r="AD255" s="17">
        <f t="shared" si="79"/>
        <v>180</v>
      </c>
      <c r="AE255" s="143"/>
      <c r="AH255" s="103"/>
      <c r="AI255" s="533"/>
    </row>
    <row r="256" spans="1:35">
      <c r="A256" s="533"/>
      <c r="C256" s="68" t="s">
        <v>1056</v>
      </c>
      <c r="D256" s="19" t="str">
        <f>+'Outstanding loans'!A225</f>
        <v>143212459</v>
      </c>
      <c r="E256" s="20">
        <f>+'Outstanding loans'!B225</f>
        <v>99</v>
      </c>
      <c r="F256" s="19" t="str">
        <f>+'Outstanding loans'!C225</f>
        <v>DULJEET S (SL 2042)</v>
      </c>
      <c r="G256" s="547" t="str">
        <f t="shared" si="64"/>
        <v>A1</v>
      </c>
      <c r="H256" s="21">
        <f>+'Outstanding loans'!F225</f>
        <v>40353</v>
      </c>
      <c r="I256" s="21">
        <f>+'Outstanding loans'!G225</f>
        <v>49491</v>
      </c>
      <c r="J256" s="34">
        <f t="shared" si="65"/>
        <v>300</v>
      </c>
      <c r="K256" s="34">
        <f t="shared" si="61"/>
        <v>125</v>
      </c>
      <c r="L256" s="34">
        <f t="shared" si="62"/>
        <v>180</v>
      </c>
      <c r="M256" s="34">
        <f t="shared" si="63"/>
        <v>125</v>
      </c>
      <c r="N256" s="52">
        <f t="shared" si="69"/>
        <v>125</v>
      </c>
      <c r="O256" s="324">
        <f>+'Outstanding loans'!H225</f>
        <v>4419922</v>
      </c>
      <c r="P256" s="26">
        <f>+'Outstanding loans'!E225</f>
        <v>0.03</v>
      </c>
      <c r="Q256" s="536">
        <f t="shared" si="66"/>
        <v>8.6499999999999994E-2</v>
      </c>
      <c r="R256" s="222">
        <f t="shared" si="70"/>
        <v>30523.169846607747</v>
      </c>
      <c r="S256" s="36">
        <f t="shared" si="71"/>
        <v>3072126.3831382347</v>
      </c>
      <c r="T256" s="36">
        <f t="shared" si="67"/>
        <v>1347795.6168617653</v>
      </c>
      <c r="U256" s="36">
        <f t="shared" si="72"/>
        <v>2125151.7259852821</v>
      </c>
      <c r="V256" s="36">
        <f t="shared" si="73"/>
        <v>962119.77152640047</v>
      </c>
      <c r="W256" s="37">
        <f t="shared" si="74"/>
        <v>1163031.9544588816</v>
      </c>
      <c r="X256" s="36">
        <f t="shared" si="75"/>
        <v>935969.17837622587</v>
      </c>
      <c r="Y256" s="276">
        <f t="shared" si="76"/>
        <v>1163031.9544588816</v>
      </c>
      <c r="Z256" s="36">
        <f t="shared" si="77"/>
        <v>2422044.1892511295</v>
      </c>
      <c r="AA256" s="36">
        <f t="shared" si="78"/>
        <v>1074248.572389394</v>
      </c>
      <c r="AB256" s="38">
        <f t="shared" si="68"/>
        <v>-2.9802322387695313E-8</v>
      </c>
      <c r="AC256" s="17"/>
      <c r="AD256" s="17">
        <f t="shared" si="79"/>
        <v>180</v>
      </c>
      <c r="AE256" s="143"/>
      <c r="AH256" s="103"/>
      <c r="AI256" s="533"/>
    </row>
    <row r="257" spans="1:35">
      <c r="A257" s="533"/>
      <c r="C257" s="68" t="s">
        <v>1056</v>
      </c>
      <c r="D257" s="19" t="str">
        <f>+'Outstanding loans'!A226</f>
        <v>143215563</v>
      </c>
      <c r="E257" s="20">
        <f>+'Outstanding loans'!B226</f>
        <v>99</v>
      </c>
      <c r="F257" s="19" t="str">
        <f>+'Outstanding loans'!C226</f>
        <v>LEBON M G J (SL2845)</v>
      </c>
      <c r="G257" s="547" t="str">
        <f t="shared" si="64"/>
        <v>D1</v>
      </c>
      <c r="H257" s="21">
        <f>+'Outstanding loans'!F226</f>
        <v>41253</v>
      </c>
      <c r="I257" s="21">
        <f>+'Outstanding loans'!G226</f>
        <v>52201</v>
      </c>
      <c r="J257" s="34">
        <f t="shared" si="65"/>
        <v>360</v>
      </c>
      <c r="K257" s="34">
        <f t="shared" si="61"/>
        <v>96</v>
      </c>
      <c r="L257" s="34">
        <f t="shared" si="62"/>
        <v>180</v>
      </c>
      <c r="M257" s="34">
        <f t="shared" si="63"/>
        <v>96</v>
      </c>
      <c r="N257" s="52">
        <f t="shared" si="69"/>
        <v>96</v>
      </c>
      <c r="O257" s="324">
        <f>+'Outstanding loans'!H226</f>
        <v>546484</v>
      </c>
      <c r="P257" s="26">
        <f>+'Outstanding loans'!E226</f>
        <v>0.03</v>
      </c>
      <c r="Q257" s="536">
        <f t="shared" si="66"/>
        <v>7.6499999999999999E-2</v>
      </c>
      <c r="R257" s="222">
        <f t="shared" si="70"/>
        <v>3773.9181710567709</v>
      </c>
      <c r="S257" s="36">
        <f t="shared" si="71"/>
        <v>403387.39657002315</v>
      </c>
      <c r="T257" s="36">
        <f t="shared" si="67"/>
        <v>143096.60342997685</v>
      </c>
      <c r="U257" s="36">
        <f t="shared" si="72"/>
        <v>203771.01845599111</v>
      </c>
      <c r="V257" s="36">
        <f t="shared" si="73"/>
        <v>101427.25588943291</v>
      </c>
      <c r="W257" s="37">
        <f t="shared" si="74"/>
        <v>102343.7625665582</v>
      </c>
      <c r="X257" s="36">
        <f t="shared" si="75"/>
        <v>76318.188495987648</v>
      </c>
      <c r="Y257" s="276">
        <f t="shared" si="76"/>
        <v>102343.7625665582</v>
      </c>
      <c r="Z257" s="36">
        <f t="shared" si="77"/>
        <v>275917.87422019697</v>
      </c>
      <c r="AA257" s="36">
        <f t="shared" si="78"/>
        <v>132821.27079021884</v>
      </c>
      <c r="AB257" s="38">
        <f t="shared" si="68"/>
        <v>1.280568540096283E-9</v>
      </c>
      <c r="AC257" s="17"/>
      <c r="AD257" s="17">
        <f t="shared" si="79"/>
        <v>180</v>
      </c>
      <c r="AE257" s="143"/>
      <c r="AH257" s="103"/>
      <c r="AI257" s="533"/>
    </row>
    <row r="258" spans="1:35">
      <c r="A258" s="533"/>
      <c r="C258" s="68" t="s">
        <v>1056</v>
      </c>
      <c r="D258" s="19" t="str">
        <f>+'Outstanding loans'!A227</f>
        <v>143215695</v>
      </c>
      <c r="E258" s="20">
        <f>+'Outstanding loans'!B227</f>
        <v>99</v>
      </c>
      <c r="F258" s="19" t="str">
        <f>+'Outstanding loans'!C227</f>
        <v>VENCATASAMY K</v>
      </c>
      <c r="G258" s="547" t="str">
        <f t="shared" si="64"/>
        <v>B1</v>
      </c>
      <c r="H258" s="21">
        <f>+'Outstanding loans'!F227</f>
        <v>40585</v>
      </c>
      <c r="I258" s="21">
        <f>+'Outstanding loans'!G227</f>
        <v>48245</v>
      </c>
      <c r="J258" s="34">
        <f t="shared" si="65"/>
        <v>252</v>
      </c>
      <c r="K258" s="34">
        <f t="shared" si="61"/>
        <v>118</v>
      </c>
      <c r="L258" s="34">
        <f t="shared" si="62"/>
        <v>180</v>
      </c>
      <c r="M258" s="34">
        <f t="shared" si="63"/>
        <v>118</v>
      </c>
      <c r="N258" s="52">
        <f t="shared" si="69"/>
        <v>118</v>
      </c>
      <c r="O258" s="324">
        <f>+'Outstanding loans'!H227</f>
        <v>740085</v>
      </c>
      <c r="P258" s="26">
        <f>+'Outstanding loans'!E227</f>
        <v>0.03</v>
      </c>
      <c r="Q258" s="536">
        <f t="shared" si="66"/>
        <v>7.6499999999999999E-2</v>
      </c>
      <c r="R258" s="222">
        <f t="shared" si="70"/>
        <v>5110.8911324513629</v>
      </c>
      <c r="S258" s="36">
        <f t="shared" si="71"/>
        <v>546294.05689924245</v>
      </c>
      <c r="T258" s="36">
        <f t="shared" si="67"/>
        <v>193790.94310075755</v>
      </c>
      <c r="U258" s="36">
        <f t="shared" si="72"/>
        <v>317861.74015641026</v>
      </c>
      <c r="V258" s="36">
        <f t="shared" si="73"/>
        <v>156200.02267906838</v>
      </c>
      <c r="W258" s="37">
        <f t="shared" si="74"/>
        <v>161661.71747734188</v>
      </c>
      <c r="X258" s="36">
        <f t="shared" si="75"/>
        <v>127040.72936605218</v>
      </c>
      <c r="Y258" s="276">
        <f t="shared" si="76"/>
        <v>161661.71747734188</v>
      </c>
      <c r="Z258" s="36">
        <f t="shared" si="77"/>
        <v>373666.34694200463</v>
      </c>
      <c r="AA258" s="36">
        <f t="shared" si="78"/>
        <v>179875.40384124534</v>
      </c>
      <c r="AB258" s="38">
        <f t="shared" si="68"/>
        <v>1.7462298274040222E-9</v>
      </c>
      <c r="AC258" s="17"/>
      <c r="AD258" s="17">
        <f t="shared" si="79"/>
        <v>180</v>
      </c>
      <c r="AE258" s="143"/>
      <c r="AH258" s="103"/>
      <c r="AI258" s="533"/>
    </row>
    <row r="259" spans="1:35">
      <c r="A259" s="533"/>
      <c r="C259" s="68" t="s">
        <v>1056</v>
      </c>
      <c r="D259" s="19" t="str">
        <f>+'Outstanding loans'!A228</f>
        <v>143221210</v>
      </c>
      <c r="E259" s="20">
        <f>+'Outstanding loans'!B228</f>
        <v>99</v>
      </c>
      <c r="F259" s="19" t="str">
        <f>+'Outstanding loans'!C228</f>
        <v>LEBON-WONG HANG SUN M F</v>
      </c>
      <c r="G259" s="547" t="str">
        <f t="shared" si="64"/>
        <v>E1</v>
      </c>
      <c r="H259" s="21">
        <f>+'Outstanding loans'!F228</f>
        <v>41592</v>
      </c>
      <c r="I259" s="21">
        <f>+'Outstanding loans'!G228</f>
        <v>52536</v>
      </c>
      <c r="J259" s="34">
        <f t="shared" si="65"/>
        <v>360</v>
      </c>
      <c r="K259" s="34">
        <f t="shared" si="61"/>
        <v>85</v>
      </c>
      <c r="L259" s="34">
        <f t="shared" si="62"/>
        <v>180</v>
      </c>
      <c r="M259" s="34">
        <f t="shared" si="63"/>
        <v>85</v>
      </c>
      <c r="N259" s="52">
        <f t="shared" si="69"/>
        <v>85</v>
      </c>
      <c r="O259" s="324">
        <f>+'Outstanding loans'!H228</f>
        <v>2190207</v>
      </c>
      <c r="P259" s="26">
        <f>+'Outstanding loans'!E228</f>
        <v>0.03</v>
      </c>
      <c r="Q259" s="536">
        <f t="shared" si="66"/>
        <v>7.3999999999999996E-2</v>
      </c>
      <c r="R259" s="222">
        <f t="shared" si="70"/>
        <v>15125.167426083359</v>
      </c>
      <c r="S259" s="36">
        <f t="shared" si="71"/>
        <v>1641650.898771598</v>
      </c>
      <c r="T259" s="36">
        <f t="shared" si="67"/>
        <v>548556.101228402</v>
      </c>
      <c r="U259" s="36">
        <f t="shared" si="72"/>
        <v>728967.95242536918</v>
      </c>
      <c r="V259" s="36">
        <f t="shared" si="73"/>
        <v>373020.93560865987</v>
      </c>
      <c r="W259" s="37">
        <f t="shared" si="74"/>
        <v>355947.01681670931</v>
      </c>
      <c r="X259" s="36">
        <f t="shared" si="75"/>
        <v>259040.38113563429</v>
      </c>
      <c r="Y259" s="276">
        <f t="shared" si="76"/>
        <v>355947.01681670931</v>
      </c>
      <c r="Z259" s="36">
        <f t="shared" si="77"/>
        <v>1080879.2379234065</v>
      </c>
      <c r="AA259" s="36">
        <f t="shared" si="78"/>
        <v>532323.13669500453</v>
      </c>
      <c r="AB259" s="38">
        <f t="shared" si="68"/>
        <v>0</v>
      </c>
      <c r="AC259" s="17"/>
      <c r="AD259" s="17">
        <f t="shared" si="79"/>
        <v>180</v>
      </c>
      <c r="AE259" s="143"/>
      <c r="AH259" s="103"/>
      <c r="AI259" s="533"/>
    </row>
    <row r="260" spans="1:35">
      <c r="A260" s="533"/>
      <c r="C260" s="68" t="s">
        <v>1056</v>
      </c>
      <c r="D260" s="19" t="str">
        <f>+'Outstanding loans'!A229</f>
        <v>143236226</v>
      </c>
      <c r="E260" s="20">
        <f>+'Outstanding loans'!B229</f>
        <v>99</v>
      </c>
      <c r="F260" s="19" t="str">
        <f>+'Outstanding loans'!C229</f>
        <v>SOOMARY V K (SL 2945)</v>
      </c>
      <c r="G260" s="547" t="str">
        <f t="shared" si="64"/>
        <v>E1</v>
      </c>
      <c r="H260" s="21">
        <f>+'Outstanding loans'!F229</f>
        <v>41537</v>
      </c>
      <c r="I260" s="21">
        <f>+'Outstanding loans'!G229</f>
        <v>47392</v>
      </c>
      <c r="J260" s="34">
        <f t="shared" si="65"/>
        <v>192</v>
      </c>
      <c r="K260" s="34">
        <f t="shared" si="61"/>
        <v>86</v>
      </c>
      <c r="L260" s="34">
        <f t="shared" si="62"/>
        <v>180</v>
      </c>
      <c r="M260" s="34">
        <f t="shared" si="63"/>
        <v>86</v>
      </c>
      <c r="N260" s="52">
        <f t="shared" si="69"/>
        <v>86</v>
      </c>
      <c r="O260" s="324">
        <f>+'Outstanding loans'!H229</f>
        <v>928901</v>
      </c>
      <c r="P260" s="26">
        <f>+'Outstanding loans'!E229</f>
        <v>0.03</v>
      </c>
      <c r="Q260" s="536">
        <f t="shared" si="66"/>
        <v>7.3999999999999996E-2</v>
      </c>
      <c r="R260" s="222">
        <f t="shared" si="70"/>
        <v>6414.819762358653</v>
      </c>
      <c r="S260" s="36">
        <f t="shared" si="71"/>
        <v>696249.78895594622</v>
      </c>
      <c r="T260" s="36">
        <f t="shared" si="67"/>
        <v>232651.21104405378</v>
      </c>
      <c r="U260" s="36">
        <f t="shared" si="72"/>
        <v>312004.32881857653</v>
      </c>
      <c r="V260" s="36">
        <f t="shared" si="73"/>
        <v>159558.61873812164</v>
      </c>
      <c r="W260" s="37">
        <f t="shared" si="74"/>
        <v>152445.71008045488</v>
      </c>
      <c r="X260" s="36">
        <f t="shared" si="75"/>
        <v>111155.5786099368</v>
      </c>
      <c r="Y260" s="276">
        <f t="shared" si="76"/>
        <v>152445.71008045488</v>
      </c>
      <c r="Z260" s="36">
        <f t="shared" si="77"/>
        <v>458417.76826861128</v>
      </c>
      <c r="AA260" s="36">
        <f t="shared" si="78"/>
        <v>225766.5572245575</v>
      </c>
      <c r="AB260" s="38">
        <f t="shared" si="68"/>
        <v>0</v>
      </c>
      <c r="AC260" s="17"/>
      <c r="AD260" s="17">
        <f t="shared" si="79"/>
        <v>180</v>
      </c>
      <c r="AE260" s="143"/>
      <c r="AH260" s="103"/>
      <c r="AI260" s="533"/>
    </row>
    <row r="261" spans="1:35">
      <c r="A261" s="533"/>
      <c r="C261" s="68" t="s">
        <v>1056</v>
      </c>
      <c r="D261" s="19" t="str">
        <f>+'Outstanding loans'!A230</f>
        <v>143236242</v>
      </c>
      <c r="E261" s="20">
        <f>+'Outstanding loans'!B230</f>
        <v>99</v>
      </c>
      <c r="F261" s="19" t="str">
        <f>+'Outstanding loans'!C230</f>
        <v>CHENGADOO G (SL2334)</v>
      </c>
      <c r="G261" s="547" t="str">
        <f t="shared" si="64"/>
        <v>B1</v>
      </c>
      <c r="H261" s="21">
        <f>+'Outstanding loans'!F230</f>
        <v>40562</v>
      </c>
      <c r="I261" s="21">
        <f>+'Outstanding loans'!G230</f>
        <v>51533</v>
      </c>
      <c r="J261" s="34">
        <f t="shared" si="65"/>
        <v>361</v>
      </c>
      <c r="K261" s="34">
        <f t="shared" si="61"/>
        <v>118</v>
      </c>
      <c r="L261" s="34">
        <f t="shared" si="62"/>
        <v>180</v>
      </c>
      <c r="M261" s="34">
        <f t="shared" si="63"/>
        <v>118</v>
      </c>
      <c r="N261" s="52">
        <f t="shared" si="69"/>
        <v>118</v>
      </c>
      <c r="O261" s="324">
        <f>+'Outstanding loans'!H230</f>
        <v>1202233</v>
      </c>
      <c r="P261" s="26">
        <f>+'Outstanding loans'!E230</f>
        <v>0.03</v>
      </c>
      <c r="Q261" s="536">
        <f t="shared" si="66"/>
        <v>7.6499999999999999E-2</v>
      </c>
      <c r="R261" s="222">
        <f t="shared" si="70"/>
        <v>8302.4003713632883</v>
      </c>
      <c r="S261" s="36">
        <f t="shared" si="71"/>
        <v>887428.7992705527</v>
      </c>
      <c r="T261" s="36">
        <f t="shared" si="67"/>
        <v>314804.2007294473</v>
      </c>
      <c r="U261" s="36">
        <f t="shared" si="72"/>
        <v>516351.32917632663</v>
      </c>
      <c r="V261" s="36">
        <f t="shared" si="73"/>
        <v>253739.53243954992</v>
      </c>
      <c r="W261" s="37">
        <f t="shared" si="74"/>
        <v>262611.79673677671</v>
      </c>
      <c r="X261" s="36">
        <f t="shared" si="75"/>
        <v>206371.64270041545</v>
      </c>
      <c r="Y261" s="276">
        <f t="shared" si="76"/>
        <v>262611.79673677671</v>
      </c>
      <c r="Z261" s="36">
        <f t="shared" si="77"/>
        <v>607003.26757484232</v>
      </c>
      <c r="AA261" s="36">
        <f t="shared" si="78"/>
        <v>292199.06684539211</v>
      </c>
      <c r="AB261" s="38">
        <f t="shared" si="68"/>
        <v>2.9103830456733704E-9</v>
      </c>
      <c r="AC261" s="17"/>
      <c r="AD261" s="17">
        <f t="shared" si="79"/>
        <v>180</v>
      </c>
      <c r="AE261" s="143"/>
      <c r="AH261" s="103"/>
      <c r="AI261" s="533"/>
    </row>
    <row r="262" spans="1:35">
      <c r="A262" s="533"/>
      <c r="C262" s="68" t="s">
        <v>1056</v>
      </c>
      <c r="D262" s="19" t="str">
        <f>+'Outstanding loans'!A231</f>
        <v>143237516</v>
      </c>
      <c r="E262" s="20">
        <f>+'Outstanding loans'!B231</f>
        <v>99</v>
      </c>
      <c r="F262" s="19" t="str">
        <f>+'Outstanding loans'!C231</f>
        <v>LAI CHOO N Y Y (SL 2940)</v>
      </c>
      <c r="G262" s="547" t="str">
        <f t="shared" si="64"/>
        <v>E1</v>
      </c>
      <c r="H262" s="21">
        <f>+'Outstanding loans'!F231</f>
        <v>41544</v>
      </c>
      <c r="I262" s="21">
        <f>+'Outstanding loans'!G231</f>
        <v>45931</v>
      </c>
      <c r="J262" s="34">
        <f t="shared" si="65"/>
        <v>144</v>
      </c>
      <c r="K262" s="34">
        <f t="shared" si="61"/>
        <v>86</v>
      </c>
      <c r="L262" s="34">
        <f t="shared" si="62"/>
        <v>144</v>
      </c>
      <c r="M262" s="34">
        <f t="shared" si="63"/>
        <v>86</v>
      </c>
      <c r="N262" s="52">
        <f t="shared" si="69"/>
        <v>86</v>
      </c>
      <c r="O262" s="324">
        <f>+'Outstanding loans'!H231</f>
        <v>603492</v>
      </c>
      <c r="P262" s="26">
        <f>+'Outstanding loans'!E231</f>
        <v>0.03</v>
      </c>
      <c r="Q262" s="536">
        <f t="shared" si="66"/>
        <v>7.3999999999999996E-2</v>
      </c>
      <c r="R262" s="222">
        <f t="shared" si="70"/>
        <v>4995.626447883762</v>
      </c>
      <c r="S262" s="36">
        <f t="shared" si="71"/>
        <v>475852.51054561872</v>
      </c>
      <c r="T262" s="36">
        <f t="shared" si="67"/>
        <v>127639.48945438128</v>
      </c>
      <c r="U262" s="36">
        <f t="shared" si="72"/>
        <v>196741.40386252146</v>
      </c>
      <c r="V262" s="36">
        <f t="shared" si="73"/>
        <v>95538.352068081382</v>
      </c>
      <c r="W262" s="37">
        <f t="shared" si="74"/>
        <v>101203.05179444008</v>
      </c>
      <c r="X262" s="36">
        <f t="shared" si="75"/>
        <v>76229.139535255497</v>
      </c>
      <c r="Y262" s="276">
        <f t="shared" si="76"/>
        <v>101203.05179444008</v>
      </c>
      <c r="Z262" s="36">
        <f t="shared" si="77"/>
        <v>243517.69794964319</v>
      </c>
      <c r="AA262" s="36">
        <f t="shared" si="78"/>
        <v>115878.20849526173</v>
      </c>
      <c r="AB262" s="38">
        <f t="shared" si="68"/>
        <v>1.7462298274040222E-10</v>
      </c>
      <c r="AC262" s="17"/>
      <c r="AD262" s="17">
        <f t="shared" si="79"/>
        <v>144</v>
      </c>
      <c r="AE262" s="143"/>
      <c r="AH262" s="103"/>
      <c r="AI262" s="533"/>
    </row>
    <row r="263" spans="1:35">
      <c r="A263" s="533"/>
      <c r="C263" s="68" t="s">
        <v>1056</v>
      </c>
      <c r="D263" s="19" t="str">
        <f>+'Outstanding loans'!A232</f>
        <v>143241688</v>
      </c>
      <c r="E263" s="20">
        <f>+'Outstanding loans'!B232</f>
        <v>99</v>
      </c>
      <c r="F263" s="19" t="str">
        <f>+'Outstanding loans'!C232</f>
        <v>GURIB P</v>
      </c>
      <c r="G263" s="547" t="str">
        <f t="shared" si="64"/>
        <v>B1</v>
      </c>
      <c r="H263" s="21">
        <f>+'Outstanding loans'!F232</f>
        <v>40583</v>
      </c>
      <c r="I263" s="21">
        <f>+'Outstanding loans'!G232</f>
        <v>51533</v>
      </c>
      <c r="J263" s="34">
        <f t="shared" si="65"/>
        <v>360</v>
      </c>
      <c r="K263" s="34">
        <f t="shared" si="61"/>
        <v>118</v>
      </c>
      <c r="L263" s="34">
        <f t="shared" si="62"/>
        <v>180</v>
      </c>
      <c r="M263" s="34">
        <f t="shared" si="63"/>
        <v>118</v>
      </c>
      <c r="N263" s="52">
        <f t="shared" si="69"/>
        <v>118</v>
      </c>
      <c r="O263" s="324">
        <f>+'Outstanding loans'!H232</f>
        <v>1600080</v>
      </c>
      <c r="P263" s="26">
        <f>+'Outstanding loans'!E232</f>
        <v>0.03</v>
      </c>
      <c r="Q263" s="536">
        <f t="shared" si="66"/>
        <v>7.6499999999999999E-2</v>
      </c>
      <c r="R263" s="222">
        <f t="shared" si="70"/>
        <v>11049.858709760065</v>
      </c>
      <c r="S263" s="36">
        <f t="shared" si="71"/>
        <v>1181099.7311975518</v>
      </c>
      <c r="T263" s="36">
        <f t="shared" si="67"/>
        <v>418980.26880244818</v>
      </c>
      <c r="U263" s="36">
        <f t="shared" si="72"/>
        <v>687224.05289861199</v>
      </c>
      <c r="V263" s="36">
        <f t="shared" si="73"/>
        <v>337707.87448512518</v>
      </c>
      <c r="W263" s="37">
        <f t="shared" si="74"/>
        <v>349516.17841348681</v>
      </c>
      <c r="X263" s="36">
        <f t="shared" si="75"/>
        <v>274664.84288160491</v>
      </c>
      <c r="Y263" s="276">
        <f t="shared" si="76"/>
        <v>349516.17841348681</v>
      </c>
      <c r="Z263" s="36">
        <f t="shared" si="77"/>
        <v>807874.83655926445</v>
      </c>
      <c r="AA263" s="36">
        <f t="shared" si="78"/>
        <v>388894.56775681162</v>
      </c>
      <c r="AB263" s="38">
        <f t="shared" si="68"/>
        <v>4.6566128730773926E-9</v>
      </c>
      <c r="AC263" s="17"/>
      <c r="AD263" s="17">
        <f t="shared" si="79"/>
        <v>180</v>
      </c>
      <c r="AE263" s="143"/>
      <c r="AH263" s="103"/>
      <c r="AI263" s="533"/>
    </row>
    <row r="264" spans="1:35">
      <c r="A264" s="533"/>
      <c r="C264" s="68" t="s">
        <v>1056</v>
      </c>
      <c r="D264" s="19" t="str">
        <f>+'Outstanding loans'!A233</f>
        <v>143244504</v>
      </c>
      <c r="E264" s="20">
        <f>+'Outstanding loans'!B233</f>
        <v>99</v>
      </c>
      <c r="F264" s="19" t="str">
        <f>+'Outstanding loans'!C233</f>
        <v>LACHICOREE J P L(SL3005)</v>
      </c>
      <c r="G264" s="547" t="str">
        <f t="shared" si="64"/>
        <v>E1</v>
      </c>
      <c r="H264" s="21">
        <f>+'Outstanding loans'!F233</f>
        <v>41529</v>
      </c>
      <c r="I264" s="21">
        <f>+'Outstanding loans'!G233</f>
        <v>47727</v>
      </c>
      <c r="J264" s="34">
        <f t="shared" si="65"/>
        <v>204</v>
      </c>
      <c r="K264" s="34">
        <f t="shared" si="61"/>
        <v>87</v>
      </c>
      <c r="L264" s="34">
        <f t="shared" si="62"/>
        <v>180</v>
      </c>
      <c r="M264" s="34">
        <f t="shared" si="63"/>
        <v>87</v>
      </c>
      <c r="N264" s="52">
        <f t="shared" si="69"/>
        <v>87</v>
      </c>
      <c r="O264" s="324">
        <f>+'Outstanding loans'!H233</f>
        <v>3400042</v>
      </c>
      <c r="P264" s="26">
        <f>+'Outstanding loans'!E233</f>
        <v>0.03</v>
      </c>
      <c r="Q264" s="536">
        <f t="shared" si="66"/>
        <v>7.3999999999999996E-2</v>
      </c>
      <c r="R264" s="222">
        <f t="shared" si="70"/>
        <v>23480.065813740581</v>
      </c>
      <c r="S264" s="36">
        <f t="shared" si="71"/>
        <v>2548472.361361817</v>
      </c>
      <c r="T264" s="36">
        <f t="shared" si="67"/>
        <v>851569.63863818301</v>
      </c>
      <c r="U264" s="36">
        <f t="shared" si="72"/>
        <v>1152330.4346544249</v>
      </c>
      <c r="V264" s="36">
        <f t="shared" si="73"/>
        <v>588941.91635817802</v>
      </c>
      <c r="W264" s="37">
        <f t="shared" si="74"/>
        <v>563388.51829624688</v>
      </c>
      <c r="X264" s="36">
        <f t="shared" si="75"/>
        <v>411591.9920084551</v>
      </c>
      <c r="Y264" s="276">
        <f t="shared" si="76"/>
        <v>563388.51829624688</v>
      </c>
      <c r="Z264" s="36">
        <f t="shared" si="77"/>
        <v>1677939.4851114871</v>
      </c>
      <c r="AA264" s="36">
        <f t="shared" si="78"/>
        <v>826369.84647330455</v>
      </c>
      <c r="AB264" s="38">
        <f t="shared" si="68"/>
        <v>-4.6566128730773926E-10</v>
      </c>
      <c r="AC264" s="17"/>
      <c r="AD264" s="17">
        <f t="shared" si="79"/>
        <v>180</v>
      </c>
      <c r="AE264" s="143"/>
      <c r="AH264" s="103"/>
      <c r="AI264" s="533"/>
    </row>
    <row r="265" spans="1:35">
      <c r="A265" s="533"/>
      <c r="C265" s="68" t="s">
        <v>1056</v>
      </c>
      <c r="D265" s="19" t="str">
        <f>+'Outstanding loans'!A234</f>
        <v>143249603</v>
      </c>
      <c r="E265" s="20">
        <f>+'Outstanding loans'!B234</f>
        <v>99</v>
      </c>
      <c r="F265" s="19" t="str">
        <f>+'Outstanding loans'!C234</f>
        <v>TAJOO D(SL2823)</v>
      </c>
      <c r="G265" s="547" t="str">
        <f t="shared" si="64"/>
        <v>D1</v>
      </c>
      <c r="H265" s="21">
        <f>+'Outstanding loans'!F234</f>
        <v>41198</v>
      </c>
      <c r="I265" s="21">
        <f>+'Outstanding loans'!G234</f>
        <v>52171</v>
      </c>
      <c r="J265" s="34">
        <f t="shared" si="65"/>
        <v>361</v>
      </c>
      <c r="K265" s="34">
        <f t="shared" si="61"/>
        <v>98</v>
      </c>
      <c r="L265" s="34">
        <f t="shared" si="62"/>
        <v>180</v>
      </c>
      <c r="M265" s="34">
        <f t="shared" si="63"/>
        <v>98</v>
      </c>
      <c r="N265" s="52">
        <f t="shared" si="69"/>
        <v>98</v>
      </c>
      <c r="O265" s="324">
        <f>+'Outstanding loans'!H234</f>
        <v>1689303</v>
      </c>
      <c r="P265" s="26">
        <f>+'Outstanding loans'!E234</f>
        <v>0.03</v>
      </c>
      <c r="Q265" s="536">
        <f t="shared" si="66"/>
        <v>7.6499999999999999E-2</v>
      </c>
      <c r="R265" s="222">
        <f t="shared" si="70"/>
        <v>11666.016366665293</v>
      </c>
      <c r="S265" s="36">
        <f t="shared" si="71"/>
        <v>1246959.7265206848</v>
      </c>
      <c r="T265" s="36">
        <f t="shared" si="67"/>
        <v>442343.27347931522</v>
      </c>
      <c r="U265" s="36">
        <f t="shared" si="72"/>
        <v>639508.48498754518</v>
      </c>
      <c r="V265" s="36">
        <f t="shared" si="73"/>
        <v>317924.94806108065</v>
      </c>
      <c r="W265" s="37">
        <f t="shared" si="74"/>
        <v>321583.53692646453</v>
      </c>
      <c r="X265" s="36">
        <f t="shared" si="75"/>
        <v>240831.33778318274</v>
      </c>
      <c r="Y265" s="276">
        <f t="shared" si="76"/>
        <v>321583.53692646453</v>
      </c>
      <c r="Z265" s="36">
        <f t="shared" si="77"/>
        <v>852923.21947907237</v>
      </c>
      <c r="AA265" s="36">
        <f t="shared" si="78"/>
        <v>410579.94599975273</v>
      </c>
      <c r="AB265" s="38">
        <f t="shared" si="68"/>
        <v>4.4237822294235229E-9</v>
      </c>
      <c r="AC265" s="17"/>
      <c r="AD265" s="17">
        <f t="shared" si="79"/>
        <v>180</v>
      </c>
      <c r="AE265" s="143"/>
      <c r="AH265" s="103"/>
      <c r="AI265" s="533"/>
    </row>
    <row r="266" spans="1:35">
      <c r="A266" s="533"/>
      <c r="C266" s="68" t="s">
        <v>1056</v>
      </c>
      <c r="D266" s="19" t="str">
        <f>+'Outstanding loans'!A235</f>
        <v>143251446</v>
      </c>
      <c r="E266" s="20">
        <f>+'Outstanding loans'!B235</f>
        <v>99</v>
      </c>
      <c r="F266" s="19" t="str">
        <f>+'Outstanding loans'!C235</f>
        <v>CAUSY A (SL3037)</v>
      </c>
      <c r="G266" s="547" t="str">
        <f t="shared" si="64"/>
        <v>E1</v>
      </c>
      <c r="H266" s="21">
        <f>+'Outstanding loans'!F235</f>
        <v>41752</v>
      </c>
      <c r="I266" s="21">
        <f>+'Outstanding loans'!G235</f>
        <v>52718</v>
      </c>
      <c r="J266" s="34">
        <f t="shared" si="65"/>
        <v>361</v>
      </c>
      <c r="K266" s="34">
        <f t="shared" si="61"/>
        <v>79</v>
      </c>
      <c r="L266" s="34">
        <f t="shared" si="62"/>
        <v>180</v>
      </c>
      <c r="M266" s="34">
        <f t="shared" si="63"/>
        <v>79</v>
      </c>
      <c r="N266" s="52">
        <f t="shared" si="69"/>
        <v>79</v>
      </c>
      <c r="O266" s="324">
        <f>+'Outstanding loans'!H235</f>
        <v>3165483</v>
      </c>
      <c r="P266" s="26">
        <f>+'Outstanding loans'!E235</f>
        <v>0.03</v>
      </c>
      <c r="Q266" s="536">
        <f t="shared" si="66"/>
        <v>7.3999999999999996E-2</v>
      </c>
      <c r="R266" s="222">
        <f t="shared" si="70"/>
        <v>21860.244424120927</v>
      </c>
      <c r="S266" s="36">
        <f t="shared" si="71"/>
        <v>2372660.6717977859</v>
      </c>
      <c r="T266" s="36">
        <f t="shared" si="67"/>
        <v>792822.32820221409</v>
      </c>
      <c r="U266" s="36">
        <f t="shared" si="72"/>
        <v>993996.58224178001</v>
      </c>
      <c r="V266" s="36">
        <f t="shared" si="73"/>
        <v>510526.61936084647</v>
      </c>
      <c r="W266" s="37">
        <f t="shared" si="74"/>
        <v>483469.96288093354</v>
      </c>
      <c r="X266" s="36">
        <f t="shared" si="75"/>
        <v>347960.91071097174</v>
      </c>
      <c r="Y266" s="276">
        <f t="shared" si="76"/>
        <v>483469.96288093354</v>
      </c>
      <c r="Z266" s="36">
        <f t="shared" si="77"/>
        <v>1562183.3245439809</v>
      </c>
      <c r="AA266" s="36">
        <f t="shared" si="78"/>
        <v>769360.99634176679</v>
      </c>
      <c r="AB266" s="38">
        <f t="shared" si="68"/>
        <v>0</v>
      </c>
      <c r="AC266" s="17"/>
      <c r="AD266" s="17">
        <f t="shared" si="79"/>
        <v>180</v>
      </c>
      <c r="AE266" s="143"/>
      <c r="AH266" s="103"/>
      <c r="AI266" s="533"/>
    </row>
    <row r="267" spans="1:35">
      <c r="A267" s="533"/>
      <c r="C267" s="68" t="s">
        <v>1056</v>
      </c>
      <c r="D267" s="19" t="str">
        <f>+'Outstanding loans'!A236</f>
        <v>143254232</v>
      </c>
      <c r="E267" s="20">
        <f>+'Outstanding loans'!B236</f>
        <v>99</v>
      </c>
      <c r="F267" s="19" t="str">
        <f>+'Outstanding loans'!C236</f>
        <v>SUMPUTH K K(SL2948)</v>
      </c>
      <c r="G267" s="547" t="str">
        <f t="shared" si="64"/>
        <v>E1</v>
      </c>
      <c r="H267" s="21">
        <f>+'Outstanding loans'!F236</f>
        <v>41509</v>
      </c>
      <c r="I267" s="21">
        <f>+'Outstanding loans'!G236</f>
        <v>51380</v>
      </c>
      <c r="J267" s="34">
        <f t="shared" si="65"/>
        <v>325</v>
      </c>
      <c r="K267" s="34">
        <f t="shared" si="61"/>
        <v>87</v>
      </c>
      <c r="L267" s="34">
        <f t="shared" si="62"/>
        <v>180</v>
      </c>
      <c r="M267" s="34">
        <f t="shared" si="63"/>
        <v>87</v>
      </c>
      <c r="N267" s="52">
        <f t="shared" si="69"/>
        <v>87</v>
      </c>
      <c r="O267" s="324">
        <f>+'Outstanding loans'!H236</f>
        <v>3607381</v>
      </c>
      <c r="P267" s="26">
        <f>+'Outstanding loans'!E236</f>
        <v>0.03</v>
      </c>
      <c r="Q267" s="536">
        <f t="shared" si="66"/>
        <v>7.3999999999999996E-2</v>
      </c>
      <c r="R267" s="222">
        <f t="shared" si="70"/>
        <v>24911.91088087656</v>
      </c>
      <c r="S267" s="36">
        <f t="shared" si="71"/>
        <v>2703881.533052166</v>
      </c>
      <c r="T267" s="36">
        <f t="shared" si="67"/>
        <v>903499.46694783401</v>
      </c>
      <c r="U267" s="36">
        <f t="shared" si="72"/>
        <v>1222601.048955899</v>
      </c>
      <c r="V267" s="36">
        <f t="shared" si="73"/>
        <v>624856.36329612415</v>
      </c>
      <c r="W267" s="37">
        <f t="shared" si="74"/>
        <v>597744.68565977481</v>
      </c>
      <c r="X267" s="36">
        <f t="shared" si="75"/>
        <v>436691.40902478644</v>
      </c>
      <c r="Y267" s="276">
        <f t="shared" si="76"/>
        <v>597744.68565977481</v>
      </c>
      <c r="Z267" s="36">
        <f t="shared" si="77"/>
        <v>1780262.4255056144</v>
      </c>
      <c r="AA267" s="36">
        <f t="shared" si="78"/>
        <v>876762.95855778083</v>
      </c>
      <c r="AB267" s="38">
        <f t="shared" si="68"/>
        <v>-4.6566128730773926E-10</v>
      </c>
      <c r="AC267" s="17"/>
      <c r="AD267" s="17">
        <f t="shared" si="79"/>
        <v>180</v>
      </c>
      <c r="AE267" s="143"/>
      <c r="AH267" s="103"/>
      <c r="AI267" s="533"/>
    </row>
    <row r="268" spans="1:35">
      <c r="A268" s="533"/>
      <c r="C268" s="68" t="s">
        <v>1056</v>
      </c>
      <c r="D268" s="19" t="str">
        <f>+'Outstanding loans'!A237</f>
        <v>143255476</v>
      </c>
      <c r="E268" s="20">
        <f>+'Outstanding loans'!B237</f>
        <v>99</v>
      </c>
      <c r="F268" s="19" t="str">
        <f>+'Outstanding loans'!C237</f>
        <v>RUCHCHAN N D (SL2918)</v>
      </c>
      <c r="G268" s="547" t="str">
        <f t="shared" si="64"/>
        <v>E1</v>
      </c>
      <c r="H268" s="21">
        <f>+'Outstanding loans'!F237</f>
        <v>41488</v>
      </c>
      <c r="I268" s="21">
        <f>+'Outstanding loans'!G237</f>
        <v>52444</v>
      </c>
      <c r="J268" s="34">
        <f t="shared" si="65"/>
        <v>360</v>
      </c>
      <c r="K268" s="34">
        <f t="shared" si="61"/>
        <v>88</v>
      </c>
      <c r="L268" s="34">
        <f t="shared" si="62"/>
        <v>180</v>
      </c>
      <c r="M268" s="34">
        <f t="shared" si="63"/>
        <v>88</v>
      </c>
      <c r="N268" s="52">
        <f t="shared" si="69"/>
        <v>88</v>
      </c>
      <c r="O268" s="324">
        <f>+'Outstanding loans'!H237</f>
        <v>3200159</v>
      </c>
      <c r="P268" s="26">
        <f>+'Outstanding loans'!E237</f>
        <v>0.03</v>
      </c>
      <c r="Q268" s="536">
        <f t="shared" si="66"/>
        <v>7.3999999999999996E-2</v>
      </c>
      <c r="R268" s="222">
        <f t="shared" si="70"/>
        <v>22099.710513703725</v>
      </c>
      <c r="S268" s="36">
        <f t="shared" si="71"/>
        <v>2398651.7706143837</v>
      </c>
      <c r="T268" s="36">
        <f t="shared" si="67"/>
        <v>801507.22938561626</v>
      </c>
      <c r="U268" s="36">
        <f t="shared" si="72"/>
        <v>1094210.2583804277</v>
      </c>
      <c r="V268" s="36">
        <f t="shared" si="73"/>
        <v>558898.47632973432</v>
      </c>
      <c r="W268" s="37">
        <f t="shared" si="74"/>
        <v>535311.78205069341</v>
      </c>
      <c r="X268" s="36">
        <f t="shared" si="75"/>
        <v>391847.9788107457</v>
      </c>
      <c r="Y268" s="276">
        <f t="shared" si="76"/>
        <v>535311.78205069341</v>
      </c>
      <c r="Z268" s="36">
        <f t="shared" si="77"/>
        <v>1579296.1218522862</v>
      </c>
      <c r="AA268" s="36">
        <f t="shared" si="78"/>
        <v>777788.89246667037</v>
      </c>
      <c r="AB268" s="38">
        <f t="shared" si="68"/>
        <v>-4.6566128730773926E-10</v>
      </c>
      <c r="AC268" s="17"/>
      <c r="AD268" s="17">
        <f t="shared" si="79"/>
        <v>180</v>
      </c>
      <c r="AE268" s="143"/>
      <c r="AH268" s="103"/>
      <c r="AI268" s="533"/>
    </row>
    <row r="269" spans="1:35">
      <c r="A269" s="533"/>
      <c r="C269" s="68" t="s">
        <v>1056</v>
      </c>
      <c r="D269" s="19" t="str">
        <f>+'Outstanding loans'!A238</f>
        <v>143258416</v>
      </c>
      <c r="E269" s="20">
        <f>+'Outstanding loans'!B238</f>
        <v>99</v>
      </c>
      <c r="F269" s="19" t="str">
        <f>+'Outstanding loans'!C238</f>
        <v>LOUISE M J S (SL 1884)</v>
      </c>
      <c r="G269" s="547" t="str">
        <f t="shared" si="64"/>
        <v>A1</v>
      </c>
      <c r="H269" s="21">
        <f>+'Outstanding loans'!F238</f>
        <v>40283</v>
      </c>
      <c r="I269" s="21">
        <f>+'Outstanding loans'!G238</f>
        <v>51227</v>
      </c>
      <c r="J269" s="34">
        <f t="shared" si="65"/>
        <v>360</v>
      </c>
      <c r="K269" s="34">
        <f t="shared" si="61"/>
        <v>128</v>
      </c>
      <c r="L269" s="34">
        <f t="shared" si="62"/>
        <v>180</v>
      </c>
      <c r="M269" s="34">
        <f t="shared" si="63"/>
        <v>128</v>
      </c>
      <c r="N269" s="52">
        <f t="shared" si="69"/>
        <v>128</v>
      </c>
      <c r="O269" s="324">
        <f>+'Outstanding loans'!H238</f>
        <v>3250206</v>
      </c>
      <c r="P269" s="26">
        <f>+'Outstanding loans'!E238</f>
        <v>0.03</v>
      </c>
      <c r="Q269" s="536">
        <f t="shared" si="66"/>
        <v>8.6499999999999994E-2</v>
      </c>
      <c r="R269" s="222">
        <f t="shared" si="70"/>
        <v>22445.32590721365</v>
      </c>
      <c r="S269" s="36">
        <f t="shared" si="71"/>
        <v>2259099.5052026231</v>
      </c>
      <c r="T269" s="36">
        <f t="shared" si="67"/>
        <v>991106.49479737692</v>
      </c>
      <c r="U269" s="36">
        <f t="shared" si="72"/>
        <v>1584385.1402450018</v>
      </c>
      <c r="V269" s="36">
        <f t="shared" si="73"/>
        <v>715991.76258455263</v>
      </c>
      <c r="W269" s="37">
        <f t="shared" si="74"/>
        <v>868393.37766044913</v>
      </c>
      <c r="X269" s="36">
        <f t="shared" si="75"/>
        <v>704786.84074480133</v>
      </c>
      <c r="Y269" s="276">
        <f t="shared" si="76"/>
        <v>868393.37766044913</v>
      </c>
      <c r="Z269" s="36">
        <f t="shared" si="77"/>
        <v>1781059.1580958115</v>
      </c>
      <c r="AA269" s="36">
        <f t="shared" si="78"/>
        <v>789952.66329845693</v>
      </c>
      <c r="AB269" s="38">
        <f t="shared" si="68"/>
        <v>-2.2351741790771484E-8</v>
      </c>
      <c r="AC269" s="17"/>
      <c r="AD269" s="17">
        <f t="shared" si="79"/>
        <v>180</v>
      </c>
      <c r="AE269" s="143"/>
      <c r="AH269" s="103"/>
      <c r="AI269" s="533"/>
    </row>
    <row r="270" spans="1:35">
      <c r="A270" s="533"/>
      <c r="C270" s="68" t="s">
        <v>1056</v>
      </c>
      <c r="D270" s="19" t="str">
        <f>+'Outstanding loans'!A239</f>
        <v>143259951</v>
      </c>
      <c r="E270" s="20">
        <f>+'Outstanding loans'!B239</f>
        <v>99</v>
      </c>
      <c r="F270" s="19" t="str">
        <f>+'Outstanding loans'!C239</f>
        <v>AH YEN M N C (SL2587)</v>
      </c>
      <c r="G270" s="547" t="str">
        <f t="shared" si="64"/>
        <v>C1</v>
      </c>
      <c r="H270" s="21">
        <f>+'Outstanding loans'!F239</f>
        <v>40925</v>
      </c>
      <c r="I270" s="21">
        <f>+'Outstanding loans'!G239</f>
        <v>51867</v>
      </c>
      <c r="J270" s="34">
        <f t="shared" si="65"/>
        <v>360</v>
      </c>
      <c r="K270" s="34">
        <f t="shared" si="61"/>
        <v>107</v>
      </c>
      <c r="L270" s="34">
        <f t="shared" si="62"/>
        <v>180</v>
      </c>
      <c r="M270" s="34">
        <f t="shared" si="63"/>
        <v>107</v>
      </c>
      <c r="N270" s="52">
        <f t="shared" si="69"/>
        <v>107</v>
      </c>
      <c r="O270" s="324">
        <f>+'Outstanding loans'!H239</f>
        <v>680022</v>
      </c>
      <c r="P270" s="26">
        <f>+'Outstanding loans'!E239</f>
        <v>0.03</v>
      </c>
      <c r="Q270" s="536">
        <f t="shared" si="66"/>
        <v>8.1500000000000003E-2</v>
      </c>
      <c r="R270" s="222">
        <f t="shared" si="70"/>
        <v>4696.1070818511935</v>
      </c>
      <c r="S270" s="36">
        <f t="shared" si="71"/>
        <v>486980.48396261496</v>
      </c>
      <c r="T270" s="36">
        <f t="shared" si="67"/>
        <v>193041.51603738504</v>
      </c>
      <c r="U270" s="36">
        <f t="shared" si="72"/>
        <v>285092.77805053984</v>
      </c>
      <c r="V270" s="36">
        <f t="shared" si="73"/>
        <v>135458.08502347139</v>
      </c>
      <c r="W270" s="37">
        <f t="shared" si="74"/>
        <v>149634.69302706845</v>
      </c>
      <c r="X270" s="36">
        <f t="shared" si="75"/>
        <v>114752.45675555665</v>
      </c>
      <c r="Y270" s="276">
        <f t="shared" si="76"/>
        <v>149634.69302706845</v>
      </c>
      <c r="Z270" s="36">
        <f t="shared" si="77"/>
        <v>358318.79077060724</v>
      </c>
      <c r="AA270" s="36">
        <f t="shared" si="78"/>
        <v>165277.27473321487</v>
      </c>
      <c r="AB270" s="38">
        <f t="shared" si="68"/>
        <v>7.3341652750968933E-9</v>
      </c>
      <c r="AC270" s="17"/>
      <c r="AD270" s="17">
        <f t="shared" si="79"/>
        <v>180</v>
      </c>
      <c r="AE270" s="143"/>
      <c r="AH270" s="103"/>
      <c r="AI270" s="533"/>
    </row>
    <row r="271" spans="1:35">
      <c r="A271" s="533"/>
      <c r="C271" s="68" t="s">
        <v>1056</v>
      </c>
      <c r="D271" s="19" t="str">
        <f>+'Outstanding loans'!A240</f>
        <v>143312216</v>
      </c>
      <c r="E271" s="20">
        <f>+'Outstanding loans'!B240</f>
        <v>99</v>
      </c>
      <c r="F271" s="19" t="str">
        <f>+'Outstanding loans'!C240</f>
        <v>DAVIS G H F (SL 2755)</v>
      </c>
      <c r="G271" s="547" t="str">
        <f t="shared" si="64"/>
        <v>D1</v>
      </c>
      <c r="H271" s="21">
        <f>+'Outstanding loans'!F240</f>
        <v>41113</v>
      </c>
      <c r="I271" s="21">
        <f>+'Outstanding loans'!G240</f>
        <v>48061</v>
      </c>
      <c r="J271" s="34">
        <f t="shared" si="65"/>
        <v>228</v>
      </c>
      <c r="K271" s="34">
        <f t="shared" si="61"/>
        <v>100</v>
      </c>
      <c r="L271" s="34">
        <f t="shared" si="62"/>
        <v>180</v>
      </c>
      <c r="M271" s="34">
        <f t="shared" si="63"/>
        <v>100</v>
      </c>
      <c r="N271" s="52">
        <f t="shared" si="69"/>
        <v>100</v>
      </c>
      <c r="O271" s="324">
        <f>+'Outstanding loans'!H240</f>
        <v>5517924</v>
      </c>
      <c r="P271" s="26">
        <f>+'Outstanding loans'!E240</f>
        <v>0.03</v>
      </c>
      <c r="Q271" s="536">
        <f t="shared" si="66"/>
        <v>7.6499999999999999E-2</v>
      </c>
      <c r="R271" s="222">
        <f t="shared" si="70"/>
        <v>38105.770068492879</v>
      </c>
      <c r="S271" s="36">
        <f t="shared" si="71"/>
        <v>4073057.9428331824</v>
      </c>
      <c r="T271" s="36">
        <f t="shared" si="67"/>
        <v>1444866.0571668176</v>
      </c>
      <c r="U271" s="36">
        <f t="shared" si="72"/>
        <v>2119692.0592437005</v>
      </c>
      <c r="V271" s="36">
        <f t="shared" si="73"/>
        <v>1052499.6690286379</v>
      </c>
      <c r="W271" s="37">
        <f t="shared" si="74"/>
        <v>1067192.3902150625</v>
      </c>
      <c r="X271" s="36">
        <f t="shared" si="75"/>
        <v>802703.36509267648</v>
      </c>
      <c r="Y271" s="276">
        <f t="shared" si="76"/>
        <v>1067192.3902150625</v>
      </c>
      <c r="Z271" s="36">
        <f t="shared" si="77"/>
        <v>2785980.6694955495</v>
      </c>
      <c r="AA271" s="36">
        <f t="shared" si="78"/>
        <v>1341114.6123287184</v>
      </c>
      <c r="AB271" s="38">
        <f t="shared" si="68"/>
        <v>1.3504177331924438E-8</v>
      </c>
      <c r="AC271" s="17"/>
      <c r="AD271" s="17">
        <f t="shared" si="79"/>
        <v>180</v>
      </c>
      <c r="AE271" s="143"/>
      <c r="AH271" s="103"/>
      <c r="AI271" s="533"/>
    </row>
    <row r="272" spans="1:35">
      <c r="A272" s="533"/>
      <c r="C272" s="68" t="s">
        <v>1056</v>
      </c>
      <c r="D272" s="19" t="str">
        <f>+'Outstanding loans'!A241</f>
        <v>143312321</v>
      </c>
      <c r="E272" s="20">
        <f>+'Outstanding loans'!B241</f>
        <v>99</v>
      </c>
      <c r="F272" s="19" t="str">
        <f>+'Outstanding loans'!C241</f>
        <v>TAG H (SL2745)</v>
      </c>
      <c r="G272" s="547" t="str">
        <f t="shared" si="64"/>
        <v>D1</v>
      </c>
      <c r="H272" s="21">
        <f>+'Outstanding loans'!F241</f>
        <v>41148</v>
      </c>
      <c r="I272" s="21">
        <f>+'Outstanding loans'!G241</f>
        <v>52110</v>
      </c>
      <c r="J272" s="34">
        <f t="shared" si="65"/>
        <v>360</v>
      </c>
      <c r="K272" s="34">
        <f t="shared" si="61"/>
        <v>99</v>
      </c>
      <c r="L272" s="34">
        <f t="shared" si="62"/>
        <v>180</v>
      </c>
      <c r="M272" s="34">
        <f t="shared" si="63"/>
        <v>99</v>
      </c>
      <c r="N272" s="52">
        <f t="shared" si="69"/>
        <v>99</v>
      </c>
      <c r="O272" s="324">
        <f>+'Outstanding loans'!H241</f>
        <v>200531</v>
      </c>
      <c r="P272" s="26">
        <f>+'Outstanding loans'!E241</f>
        <v>0.03</v>
      </c>
      <c r="Q272" s="536">
        <f t="shared" si="66"/>
        <v>7.6499999999999999E-2</v>
      </c>
      <c r="R272" s="222">
        <f t="shared" si="70"/>
        <v>1384.8302690658561</v>
      </c>
      <c r="S272" s="36">
        <f t="shared" si="71"/>
        <v>148022.04277084657</v>
      </c>
      <c r="T272" s="36">
        <f t="shared" si="67"/>
        <v>52508.957229153428</v>
      </c>
      <c r="U272" s="36">
        <f t="shared" si="72"/>
        <v>76476.138412044529</v>
      </c>
      <c r="V272" s="36">
        <f t="shared" si="73"/>
        <v>37996.104805592782</v>
      </c>
      <c r="W272" s="37">
        <f t="shared" si="74"/>
        <v>38480.033606451747</v>
      </c>
      <c r="X272" s="36">
        <f t="shared" si="75"/>
        <v>28879.926476034383</v>
      </c>
      <c r="Y272" s="276">
        <f t="shared" si="76"/>
        <v>38480.033606451747</v>
      </c>
      <c r="Z272" s="36">
        <f t="shared" si="77"/>
        <v>101247.40566100806</v>
      </c>
      <c r="AA272" s="36">
        <f t="shared" si="78"/>
        <v>48738.448431854136</v>
      </c>
      <c r="AB272" s="38">
        <f t="shared" si="68"/>
        <v>4.9476511776447296E-10</v>
      </c>
      <c r="AC272" s="17"/>
      <c r="AD272" s="17">
        <f t="shared" si="79"/>
        <v>180</v>
      </c>
      <c r="AE272" s="143"/>
      <c r="AH272" s="103"/>
      <c r="AI272" s="533"/>
    </row>
    <row r="273" spans="1:35">
      <c r="A273" s="533"/>
      <c r="C273" s="68" t="s">
        <v>1056</v>
      </c>
      <c r="D273" s="19" t="str">
        <f>+'Outstanding loans'!A242</f>
        <v>143314286</v>
      </c>
      <c r="E273" s="20">
        <f>+'Outstanding loans'!B242</f>
        <v>99</v>
      </c>
      <c r="F273" s="19" t="str">
        <f>+'Outstanding loans'!C242</f>
        <v>BESSOONDYAL B(SL 2113)</v>
      </c>
      <c r="G273" s="547" t="str">
        <f t="shared" si="64"/>
        <v>B1</v>
      </c>
      <c r="H273" s="21">
        <f>+'Outstanding loans'!F242</f>
        <v>40533</v>
      </c>
      <c r="I273" s="21">
        <f>+'Outstanding loans'!G242</f>
        <v>51502</v>
      </c>
      <c r="J273" s="34">
        <f t="shared" si="65"/>
        <v>361</v>
      </c>
      <c r="K273" s="34">
        <f t="shared" si="61"/>
        <v>119</v>
      </c>
      <c r="L273" s="34">
        <f t="shared" si="62"/>
        <v>180</v>
      </c>
      <c r="M273" s="34">
        <f t="shared" si="63"/>
        <v>119</v>
      </c>
      <c r="N273" s="52">
        <f t="shared" si="69"/>
        <v>119</v>
      </c>
      <c r="O273" s="324">
        <f>+'Outstanding loans'!H242</f>
        <v>3831701</v>
      </c>
      <c r="P273" s="26">
        <f>+'Outstanding loans'!E242</f>
        <v>0.03</v>
      </c>
      <c r="Q273" s="536">
        <f t="shared" si="66"/>
        <v>7.6499999999999999E-2</v>
      </c>
      <c r="R273" s="222">
        <f t="shared" si="70"/>
        <v>26461.023616348146</v>
      </c>
      <c r="S273" s="36">
        <f t="shared" si="71"/>
        <v>2828371.7196198874</v>
      </c>
      <c r="T273" s="36">
        <f t="shared" si="67"/>
        <v>1003329.2803801126</v>
      </c>
      <c r="U273" s="36">
        <f t="shared" si="72"/>
        <v>1654307.7413189574</v>
      </c>
      <c r="V273" s="36">
        <f t="shared" si="73"/>
        <v>812501.83246249286</v>
      </c>
      <c r="W273" s="37">
        <f t="shared" si="74"/>
        <v>841805.90885646455</v>
      </c>
      <c r="X273" s="36">
        <f t="shared" si="75"/>
        <v>663312.13536240777</v>
      </c>
      <c r="Y273" s="276">
        <f t="shared" si="76"/>
        <v>841805.90885646455</v>
      </c>
      <c r="Z273" s="36">
        <f t="shared" si="77"/>
        <v>1934612.5313227884</v>
      </c>
      <c r="AA273" s="36">
        <f t="shared" si="78"/>
        <v>931283.25094266655</v>
      </c>
      <c r="AB273" s="38">
        <f t="shared" si="68"/>
        <v>9.3132257461547852E-9</v>
      </c>
      <c r="AC273" s="17"/>
      <c r="AD273" s="17">
        <f t="shared" si="79"/>
        <v>180</v>
      </c>
      <c r="AE273" s="143"/>
      <c r="AH273" s="103"/>
      <c r="AI273" s="533"/>
    </row>
    <row r="274" spans="1:35">
      <c r="A274" s="533"/>
      <c r="C274" s="68" t="s">
        <v>1056</v>
      </c>
      <c r="D274" s="19" t="str">
        <f>+'Outstanding loans'!A243</f>
        <v>143317633</v>
      </c>
      <c r="E274" s="20">
        <f>+'Outstanding loans'!B243</f>
        <v>99</v>
      </c>
      <c r="F274" s="19" t="str">
        <f>+'Outstanding loans'!C243</f>
        <v>NAIKEN J(SL 2157)</v>
      </c>
      <c r="G274" s="547" t="str">
        <f t="shared" si="64"/>
        <v>B1</v>
      </c>
      <c r="H274" s="21">
        <f>+'Outstanding loans'!F243</f>
        <v>40477</v>
      </c>
      <c r="I274" s="21">
        <f>+'Outstanding loans'!G243</f>
        <v>50345</v>
      </c>
      <c r="J274" s="34">
        <f t="shared" si="65"/>
        <v>324</v>
      </c>
      <c r="K274" s="34">
        <f t="shared" si="61"/>
        <v>121</v>
      </c>
      <c r="L274" s="34">
        <f t="shared" si="62"/>
        <v>180</v>
      </c>
      <c r="M274" s="34">
        <f t="shared" si="63"/>
        <v>121</v>
      </c>
      <c r="N274" s="52">
        <f t="shared" si="69"/>
        <v>121</v>
      </c>
      <c r="O274" s="324">
        <f>+'Outstanding loans'!H243</f>
        <v>551134</v>
      </c>
      <c r="P274" s="26">
        <f>+'Outstanding loans'!E243</f>
        <v>0.03</v>
      </c>
      <c r="Q274" s="536">
        <f t="shared" si="66"/>
        <v>7.6499999999999999E-2</v>
      </c>
      <c r="R274" s="222">
        <f t="shared" si="70"/>
        <v>3806.0302173296982</v>
      </c>
      <c r="S274" s="36">
        <f t="shared" si="71"/>
        <v>406819.79604384251</v>
      </c>
      <c r="T274" s="36">
        <f t="shared" si="67"/>
        <v>144314.20395615749</v>
      </c>
      <c r="U274" s="36">
        <f t="shared" si="72"/>
        <v>240377.53184435098</v>
      </c>
      <c r="V274" s="36">
        <f t="shared" si="73"/>
        <v>117933.71748873929</v>
      </c>
      <c r="W274" s="37">
        <f t="shared" si="74"/>
        <v>122443.81435561168</v>
      </c>
      <c r="X274" s="36">
        <f t="shared" si="75"/>
        <v>97011.214881639215</v>
      </c>
      <c r="Y274" s="276">
        <f t="shared" si="76"/>
        <v>122443.81435561168</v>
      </c>
      <c r="Z274" s="36">
        <f t="shared" si="77"/>
        <v>278265.64307550463</v>
      </c>
      <c r="AA274" s="36">
        <f t="shared" si="78"/>
        <v>133951.43911934562</v>
      </c>
      <c r="AB274" s="38">
        <f t="shared" si="68"/>
        <v>1.5133991837501526E-9</v>
      </c>
      <c r="AC274" s="17"/>
      <c r="AD274" s="17">
        <f t="shared" si="79"/>
        <v>180</v>
      </c>
      <c r="AE274" s="143"/>
      <c r="AH274" s="103"/>
      <c r="AI274" s="533"/>
    </row>
    <row r="275" spans="1:35">
      <c r="A275" s="533"/>
      <c r="C275" s="68" t="s">
        <v>1056</v>
      </c>
      <c r="D275" s="19" t="str">
        <f>+'Outstanding loans'!A244</f>
        <v>143317706</v>
      </c>
      <c r="E275" s="20">
        <f>+'Outstanding loans'!B244</f>
        <v>99</v>
      </c>
      <c r="F275" s="19" t="str">
        <f>+'Outstanding loans'!C244</f>
        <v>ELLIAH C J J M (SL 2073)</v>
      </c>
      <c r="G275" s="547" t="str">
        <f t="shared" si="64"/>
        <v>B1</v>
      </c>
      <c r="H275" s="21">
        <f>+'Outstanding loans'!F244</f>
        <v>40497</v>
      </c>
      <c r="I275" s="21">
        <f>+'Outstanding loans'!G244</f>
        <v>47788</v>
      </c>
      <c r="J275" s="34">
        <f t="shared" si="65"/>
        <v>240</v>
      </c>
      <c r="K275" s="34">
        <f t="shared" si="61"/>
        <v>121</v>
      </c>
      <c r="L275" s="34">
        <f t="shared" si="62"/>
        <v>180</v>
      </c>
      <c r="M275" s="34">
        <f t="shared" si="63"/>
        <v>121</v>
      </c>
      <c r="N275" s="52">
        <f t="shared" si="69"/>
        <v>121</v>
      </c>
      <c r="O275" s="324">
        <f>+'Outstanding loans'!H244</f>
        <v>3200158</v>
      </c>
      <c r="P275" s="26">
        <f>+'Outstanding loans'!E244</f>
        <v>0.03</v>
      </c>
      <c r="Q275" s="536">
        <f t="shared" si="66"/>
        <v>7.6499999999999999E-2</v>
      </c>
      <c r="R275" s="222">
        <f t="shared" si="70"/>
        <v>22099.703607887317</v>
      </c>
      <c r="S275" s="36">
        <f t="shared" si="71"/>
        <v>2362197.9860942536</v>
      </c>
      <c r="T275" s="36">
        <f t="shared" si="67"/>
        <v>837960.0139057464</v>
      </c>
      <c r="U275" s="36">
        <f t="shared" si="72"/>
        <v>1395751.4534613255</v>
      </c>
      <c r="V275" s="36">
        <f t="shared" si="73"/>
        <v>684781.79442990036</v>
      </c>
      <c r="W275" s="37">
        <f t="shared" si="74"/>
        <v>710969.65903142514</v>
      </c>
      <c r="X275" s="36">
        <f t="shared" si="75"/>
        <v>563295.34268108511</v>
      </c>
      <c r="Y275" s="276">
        <f t="shared" si="76"/>
        <v>710969.65903142514</v>
      </c>
      <c r="Z275" s="36">
        <f t="shared" si="77"/>
        <v>1615748.6633254718</v>
      </c>
      <c r="AA275" s="36">
        <f t="shared" si="78"/>
        <v>777788.64941971749</v>
      </c>
      <c r="AB275" s="38">
        <f t="shared" si="68"/>
        <v>7.9162418842315674E-9</v>
      </c>
      <c r="AC275" s="17"/>
      <c r="AD275" s="17">
        <f t="shared" si="79"/>
        <v>180</v>
      </c>
      <c r="AE275" s="143"/>
      <c r="AH275" s="103"/>
      <c r="AI275" s="533"/>
    </row>
    <row r="276" spans="1:35">
      <c r="A276" s="533"/>
      <c r="C276" s="68" t="s">
        <v>1056</v>
      </c>
      <c r="D276" s="19" t="str">
        <f>+'Outstanding loans'!A245</f>
        <v>143321533</v>
      </c>
      <c r="E276" s="20">
        <f>+'Outstanding loans'!B245</f>
        <v>99</v>
      </c>
      <c r="F276" s="19" t="str">
        <f>+'Outstanding loans'!C245</f>
        <v>RUGGOO N D (SL2775)</v>
      </c>
      <c r="G276" s="547" t="str">
        <f t="shared" si="64"/>
        <v>D1</v>
      </c>
      <c r="H276" s="21">
        <f>+'Outstanding loans'!F245</f>
        <v>41158</v>
      </c>
      <c r="I276" s="21">
        <f>+'Outstanding loans'!G245</f>
        <v>48823</v>
      </c>
      <c r="J276" s="34">
        <f t="shared" si="65"/>
        <v>252</v>
      </c>
      <c r="K276" s="34">
        <f t="shared" si="61"/>
        <v>99</v>
      </c>
      <c r="L276" s="34">
        <f t="shared" si="62"/>
        <v>180</v>
      </c>
      <c r="M276" s="34">
        <f t="shared" si="63"/>
        <v>99</v>
      </c>
      <c r="N276" s="52">
        <f t="shared" si="69"/>
        <v>99</v>
      </c>
      <c r="O276" s="324">
        <f>+'Outstanding loans'!H245</f>
        <v>2378096</v>
      </c>
      <c r="P276" s="26">
        <f>+'Outstanding loans'!E245</f>
        <v>0.03</v>
      </c>
      <c r="Q276" s="536">
        <f t="shared" si="66"/>
        <v>7.6499999999999999E-2</v>
      </c>
      <c r="R276" s="222">
        <f t="shared" si="70"/>
        <v>16422.69436418527</v>
      </c>
      <c r="S276" s="36">
        <f t="shared" si="71"/>
        <v>1755392.5718476404</v>
      </c>
      <c r="T276" s="36">
        <f t="shared" si="67"/>
        <v>622703.42815235956</v>
      </c>
      <c r="U276" s="36">
        <f t="shared" si="72"/>
        <v>906930.0948637838</v>
      </c>
      <c r="V276" s="36">
        <f t="shared" si="73"/>
        <v>450595.59296947112</v>
      </c>
      <c r="W276" s="37">
        <f t="shared" si="74"/>
        <v>456334.50189431268</v>
      </c>
      <c r="X276" s="36">
        <f t="shared" si="75"/>
        <v>342486.88548379776</v>
      </c>
      <c r="Y276" s="276">
        <f t="shared" si="76"/>
        <v>456334.50189431268</v>
      </c>
      <c r="Z276" s="36">
        <f t="shared" si="77"/>
        <v>1200692.413705714</v>
      </c>
      <c r="AA276" s="36">
        <f t="shared" si="78"/>
        <v>577988.98555334844</v>
      </c>
      <c r="AB276" s="38">
        <f t="shared" si="68"/>
        <v>6.0535967350006104E-9</v>
      </c>
      <c r="AC276" s="17"/>
      <c r="AD276" s="17">
        <f t="shared" si="79"/>
        <v>180</v>
      </c>
      <c r="AE276" s="143"/>
      <c r="AH276" s="103"/>
      <c r="AI276" s="533"/>
    </row>
    <row r="277" spans="1:35">
      <c r="A277" s="533"/>
      <c r="C277" s="68" t="s">
        <v>1056</v>
      </c>
      <c r="D277" s="19" t="str">
        <f>+'Outstanding loans'!A246</f>
        <v>143325466</v>
      </c>
      <c r="E277" s="20">
        <f>+'Outstanding loans'!B246</f>
        <v>99</v>
      </c>
      <c r="F277" s="19" t="str">
        <f>+'Outstanding loans'!C246</f>
        <v>HUGUES GREGOIRE B(SL2987)</v>
      </c>
      <c r="G277" s="547" t="str">
        <f t="shared" si="64"/>
        <v>E1</v>
      </c>
      <c r="H277" s="21">
        <f>+'Outstanding loans'!F246</f>
        <v>41523</v>
      </c>
      <c r="I277" s="21">
        <f>+'Outstanding loans'!G246</f>
        <v>52475</v>
      </c>
      <c r="J277" s="34">
        <f t="shared" si="65"/>
        <v>360</v>
      </c>
      <c r="K277" s="34">
        <f t="shared" si="61"/>
        <v>87</v>
      </c>
      <c r="L277" s="34">
        <f t="shared" si="62"/>
        <v>180</v>
      </c>
      <c r="M277" s="34">
        <f t="shared" si="63"/>
        <v>87</v>
      </c>
      <c r="N277" s="52">
        <f t="shared" si="69"/>
        <v>87</v>
      </c>
      <c r="O277" s="324">
        <f>+'Outstanding loans'!H246</f>
        <v>200188</v>
      </c>
      <c r="P277" s="26">
        <f>+'Outstanding loans'!E246</f>
        <v>0.03</v>
      </c>
      <c r="Q277" s="536">
        <f t="shared" si="66"/>
        <v>7.3999999999999996E-2</v>
      </c>
      <c r="R277" s="222">
        <f t="shared" si="70"/>
        <v>1382.4615740397028</v>
      </c>
      <c r="S277" s="36">
        <f t="shared" si="71"/>
        <v>150049.20088525361</v>
      </c>
      <c r="T277" s="36">
        <f t="shared" si="67"/>
        <v>50138.799114746391</v>
      </c>
      <c r="U277" s="36">
        <f t="shared" si="72"/>
        <v>67847.022199314015</v>
      </c>
      <c r="V277" s="36">
        <f t="shared" si="73"/>
        <v>34675.778814470788</v>
      </c>
      <c r="W277" s="37">
        <f t="shared" si="74"/>
        <v>33171.243384843227</v>
      </c>
      <c r="X277" s="36">
        <f t="shared" si="75"/>
        <v>24233.752905460755</v>
      </c>
      <c r="Y277" s="276">
        <f t="shared" si="76"/>
        <v>33171.243384843227</v>
      </c>
      <c r="Z277" s="36">
        <f t="shared" si="77"/>
        <v>98793.8824418929</v>
      </c>
      <c r="AA277" s="36">
        <f t="shared" si="78"/>
        <v>48655.083327146509</v>
      </c>
      <c r="AB277" s="38">
        <f t="shared" si="68"/>
        <v>0</v>
      </c>
      <c r="AC277" s="17"/>
      <c r="AD277" s="17">
        <f t="shared" si="79"/>
        <v>180</v>
      </c>
      <c r="AE277" s="143"/>
      <c r="AH277" s="103"/>
      <c r="AI277" s="533"/>
    </row>
    <row r="278" spans="1:35">
      <c r="A278" s="533"/>
      <c r="C278" s="68" t="s">
        <v>1056</v>
      </c>
      <c r="D278" s="19" t="str">
        <f>+'Outstanding loans'!A247</f>
        <v>143331326</v>
      </c>
      <c r="E278" s="20">
        <f>+'Outstanding loans'!B247</f>
        <v>99</v>
      </c>
      <c r="F278" s="19" t="str">
        <f>+'Outstanding loans'!C247</f>
        <v>SHEIK MAHOMOD M N(SL2886)</v>
      </c>
      <c r="G278" s="547" t="str">
        <f t="shared" si="64"/>
        <v>D1</v>
      </c>
      <c r="H278" s="21">
        <f>+'Outstanding loans'!F247</f>
        <v>41344</v>
      </c>
      <c r="I278" s="21">
        <f>+'Outstanding loans'!G247</f>
        <v>52291</v>
      </c>
      <c r="J278" s="34">
        <f t="shared" si="65"/>
        <v>360</v>
      </c>
      <c r="K278" s="34">
        <f t="shared" si="61"/>
        <v>93</v>
      </c>
      <c r="L278" s="34">
        <f t="shared" si="62"/>
        <v>180</v>
      </c>
      <c r="M278" s="34">
        <f t="shared" si="63"/>
        <v>93</v>
      </c>
      <c r="N278" s="52">
        <f t="shared" si="69"/>
        <v>93</v>
      </c>
      <c r="O278" s="324">
        <f>+'Outstanding loans'!H247</f>
        <v>1710135</v>
      </c>
      <c r="P278" s="26">
        <f>+'Outstanding loans'!E247</f>
        <v>0.03</v>
      </c>
      <c r="Q278" s="536">
        <f t="shared" si="66"/>
        <v>7.6499999999999999E-2</v>
      </c>
      <c r="R278" s="222">
        <f t="shared" si="70"/>
        <v>11809.878333968007</v>
      </c>
      <c r="S278" s="36">
        <f t="shared" si="71"/>
        <v>1262336.8761633951</v>
      </c>
      <c r="T278" s="36">
        <f t="shared" si="67"/>
        <v>447798.12383660488</v>
      </c>
      <c r="U278" s="36">
        <f t="shared" si="72"/>
        <v>622752.31171538006</v>
      </c>
      <c r="V278" s="36">
        <f t="shared" si="73"/>
        <v>310554.07104443898</v>
      </c>
      <c r="W278" s="37">
        <f t="shared" si="74"/>
        <v>312198.24067094107</v>
      </c>
      <c r="X278" s="36">
        <f t="shared" si="75"/>
        <v>231362.36398224585</v>
      </c>
      <c r="Y278" s="276">
        <f t="shared" si="76"/>
        <v>312198.24067094107</v>
      </c>
      <c r="Z278" s="36">
        <f t="shared" si="77"/>
        <v>863441.22395085078</v>
      </c>
      <c r="AA278" s="36">
        <f t="shared" si="78"/>
        <v>415643.10011424124</v>
      </c>
      <c r="AB278" s="38">
        <f t="shared" si="68"/>
        <v>4.6566128730773926E-9</v>
      </c>
      <c r="AC278" s="17"/>
      <c r="AD278" s="17">
        <f t="shared" si="79"/>
        <v>180</v>
      </c>
      <c r="AE278" s="143"/>
      <c r="AH278" s="103"/>
      <c r="AI278" s="533"/>
    </row>
    <row r="279" spans="1:35">
      <c r="A279" s="533"/>
      <c r="C279" s="68" t="s">
        <v>1056</v>
      </c>
      <c r="D279" s="19" t="str">
        <f>+'Outstanding loans'!A248</f>
        <v>143335208</v>
      </c>
      <c r="E279" s="20">
        <f>+'Outstanding loans'!B248</f>
        <v>99</v>
      </c>
      <c r="F279" s="19" t="str">
        <f>+'Outstanding loans'!C248</f>
        <v>PYDIAH I (SL 2818)</v>
      </c>
      <c r="G279" s="547" t="str">
        <f t="shared" si="64"/>
        <v>D1</v>
      </c>
      <c r="H279" s="21">
        <f>+'Outstanding loans'!F248</f>
        <v>41186</v>
      </c>
      <c r="I279" s="21">
        <f>+'Outstanding loans'!G248</f>
        <v>52140</v>
      </c>
      <c r="J279" s="34">
        <f t="shared" si="65"/>
        <v>360</v>
      </c>
      <c r="K279" s="34">
        <f t="shared" si="61"/>
        <v>98</v>
      </c>
      <c r="L279" s="34">
        <f t="shared" si="62"/>
        <v>180</v>
      </c>
      <c r="M279" s="34">
        <f t="shared" si="63"/>
        <v>98</v>
      </c>
      <c r="N279" s="52">
        <f t="shared" si="69"/>
        <v>98</v>
      </c>
      <c r="O279" s="324">
        <f>+'Outstanding loans'!H248</f>
        <v>2980047</v>
      </c>
      <c r="P279" s="26">
        <f>+'Outstanding loans'!E248</f>
        <v>0.03</v>
      </c>
      <c r="Q279" s="536">
        <f t="shared" si="66"/>
        <v>7.6499999999999999E-2</v>
      </c>
      <c r="R279" s="222">
        <f t="shared" si="70"/>
        <v>20579.657453655036</v>
      </c>
      <c r="S279" s="36">
        <f t="shared" si="71"/>
        <v>2199722.9580121436</v>
      </c>
      <c r="T279" s="36">
        <f t="shared" si="67"/>
        <v>780324.04198785638</v>
      </c>
      <c r="U279" s="36">
        <f t="shared" si="72"/>
        <v>1128137.0731962705</v>
      </c>
      <c r="V279" s="36">
        <f t="shared" si="73"/>
        <v>560841.53505592491</v>
      </c>
      <c r="W279" s="37">
        <f t="shared" si="74"/>
        <v>567295.5381403456</v>
      </c>
      <c r="X279" s="36">
        <f t="shared" si="75"/>
        <v>424843.0895267218</v>
      </c>
      <c r="Y279" s="276">
        <f t="shared" si="76"/>
        <v>567295.5381403456</v>
      </c>
      <c r="Z279" s="36">
        <f t="shared" si="77"/>
        <v>1504615.3836457715</v>
      </c>
      <c r="AA279" s="36">
        <f t="shared" si="78"/>
        <v>724291.34165790631</v>
      </c>
      <c r="AB279" s="38">
        <f t="shared" si="68"/>
        <v>8.8475644588470459E-9</v>
      </c>
      <c r="AC279" s="17"/>
      <c r="AD279" s="17">
        <f t="shared" si="79"/>
        <v>180</v>
      </c>
      <c r="AE279" s="143"/>
      <c r="AH279" s="103"/>
      <c r="AI279" s="533"/>
    </row>
    <row r="280" spans="1:35">
      <c r="A280" s="533"/>
      <c r="C280" s="68" t="s">
        <v>1056</v>
      </c>
      <c r="D280" s="19" t="str">
        <f>+'Outstanding loans'!A249</f>
        <v>143335291</v>
      </c>
      <c r="E280" s="20">
        <f>+'Outstanding loans'!B249</f>
        <v>99</v>
      </c>
      <c r="F280" s="19" t="str">
        <f>+'Outstanding loans'!C249</f>
        <v>ROJOA N B H B(SL3055)</v>
      </c>
      <c r="G280" s="547" t="str">
        <f t="shared" si="64"/>
        <v>E1</v>
      </c>
      <c r="H280" s="21">
        <f>+'Outstanding loans'!F249</f>
        <v>41907</v>
      </c>
      <c r="I280" s="21">
        <f>+'Outstanding loans'!G249</f>
        <v>52871</v>
      </c>
      <c r="J280" s="34">
        <f t="shared" si="65"/>
        <v>360</v>
      </c>
      <c r="K280" s="34">
        <f t="shared" si="61"/>
        <v>74</v>
      </c>
      <c r="L280" s="34">
        <f t="shared" si="62"/>
        <v>180</v>
      </c>
      <c r="M280" s="34">
        <f t="shared" si="63"/>
        <v>74</v>
      </c>
      <c r="N280" s="52">
        <f t="shared" si="69"/>
        <v>74</v>
      </c>
      <c r="O280" s="324">
        <f>+'Outstanding loans'!H249</f>
        <v>1634894</v>
      </c>
      <c r="P280" s="26">
        <f>+'Outstanding loans'!E249</f>
        <v>0.03</v>
      </c>
      <c r="Q280" s="536">
        <f t="shared" si="66"/>
        <v>7.3999999999999996E-2</v>
      </c>
      <c r="R280" s="222">
        <f t="shared" si="70"/>
        <v>11290.277802006442</v>
      </c>
      <c r="S280" s="36">
        <f t="shared" si="71"/>
        <v>1225420.795612603</v>
      </c>
      <c r="T280" s="36">
        <f t="shared" si="67"/>
        <v>409473.20438739704</v>
      </c>
      <c r="U280" s="36">
        <f t="shared" si="72"/>
        <v>486709.81593498</v>
      </c>
      <c r="V280" s="36">
        <f t="shared" si="73"/>
        <v>250764.36451189348</v>
      </c>
      <c r="W280" s="37">
        <f t="shared" si="74"/>
        <v>235945.45142308652</v>
      </c>
      <c r="X280" s="36">
        <f t="shared" si="75"/>
        <v>168338.98402592988</v>
      </c>
      <c r="Y280" s="276">
        <f t="shared" si="76"/>
        <v>235945.45142308652</v>
      </c>
      <c r="Z280" s="36">
        <f t="shared" si="77"/>
        <v>806829.20874855644</v>
      </c>
      <c r="AA280" s="36">
        <f t="shared" si="78"/>
        <v>397356.00436115963</v>
      </c>
      <c r="AB280" s="38">
        <f t="shared" si="68"/>
        <v>-2.3283064365386963E-10</v>
      </c>
      <c r="AC280" s="17"/>
      <c r="AD280" s="17">
        <f t="shared" si="79"/>
        <v>180</v>
      </c>
      <c r="AE280" s="143"/>
      <c r="AH280" s="103"/>
      <c r="AI280" s="533"/>
    </row>
    <row r="281" spans="1:35">
      <c r="A281" s="533"/>
      <c r="C281" s="68" t="s">
        <v>1056</v>
      </c>
      <c r="D281" s="19" t="str">
        <f>+'Outstanding loans'!A250</f>
        <v>143341941</v>
      </c>
      <c r="E281" s="20">
        <f>+'Outstanding loans'!B250</f>
        <v>99</v>
      </c>
      <c r="F281" s="19" t="str">
        <f>+'Outstanding loans'!C250</f>
        <v>RAHEEMEEA M A (SL 2128)</v>
      </c>
      <c r="G281" s="547" t="str">
        <f t="shared" si="64"/>
        <v>B1</v>
      </c>
      <c r="H281" s="21">
        <f>+'Outstanding loans'!F250</f>
        <v>40459</v>
      </c>
      <c r="I281" s="21">
        <f>+'Outstanding loans'!G250</f>
        <v>51410</v>
      </c>
      <c r="J281" s="34">
        <f t="shared" si="65"/>
        <v>360</v>
      </c>
      <c r="K281" s="34">
        <f t="shared" si="61"/>
        <v>122</v>
      </c>
      <c r="L281" s="34">
        <f t="shared" si="62"/>
        <v>180</v>
      </c>
      <c r="M281" s="34">
        <f t="shared" si="63"/>
        <v>122</v>
      </c>
      <c r="N281" s="52">
        <f t="shared" si="69"/>
        <v>122</v>
      </c>
      <c r="O281" s="324">
        <f>+'Outstanding loans'!H250</f>
        <v>2565203</v>
      </c>
      <c r="P281" s="26">
        <f>+'Outstanding loans'!E250</f>
        <v>0.03</v>
      </c>
      <c r="Q281" s="536">
        <f t="shared" si="66"/>
        <v>7.6499999999999999E-2</v>
      </c>
      <c r="R281" s="222">
        <f t="shared" si="70"/>
        <v>17714.82095386021</v>
      </c>
      <c r="S281" s="36">
        <f t="shared" si="71"/>
        <v>1893505.6833203046</v>
      </c>
      <c r="T281" s="36">
        <f t="shared" si="67"/>
        <v>671697.31667969539</v>
      </c>
      <c r="U281" s="36">
        <f t="shared" si="72"/>
        <v>1124354.1023116466</v>
      </c>
      <c r="V281" s="36">
        <f t="shared" si="73"/>
        <v>551338.29895039182</v>
      </c>
      <c r="W281" s="37">
        <f t="shared" si="74"/>
        <v>573015.80336125474</v>
      </c>
      <c r="X281" s="36">
        <f t="shared" si="75"/>
        <v>455261.51463846024</v>
      </c>
      <c r="Y281" s="276">
        <f t="shared" si="76"/>
        <v>573015.80336125474</v>
      </c>
      <c r="Z281" s="36">
        <f t="shared" si="77"/>
        <v>1295162.0883745402</v>
      </c>
      <c r="AA281" s="36">
        <f t="shared" si="78"/>
        <v>623464.7716948376</v>
      </c>
      <c r="AB281" s="38">
        <f t="shared" si="68"/>
        <v>7.2177499532699585E-9</v>
      </c>
      <c r="AC281" s="17"/>
      <c r="AD281" s="17">
        <f t="shared" si="79"/>
        <v>180</v>
      </c>
      <c r="AE281" s="143"/>
      <c r="AH281" s="103"/>
      <c r="AI281" s="533"/>
    </row>
    <row r="282" spans="1:35">
      <c r="A282" s="533"/>
      <c r="C282" s="68" t="s">
        <v>1056</v>
      </c>
      <c r="D282" s="19" t="str">
        <f>+'Outstanding loans'!A251</f>
        <v>143344142</v>
      </c>
      <c r="E282" s="20">
        <f>+'Outstanding loans'!B251</f>
        <v>99</v>
      </c>
      <c r="F282" s="19" t="str">
        <f>+'Outstanding loans'!C251</f>
        <v>RAMSURRUN-SEESURN (SL2860</v>
      </c>
      <c r="G282" s="547" t="str">
        <f t="shared" si="64"/>
        <v>D1</v>
      </c>
      <c r="H282" s="21">
        <f>+'Outstanding loans'!F251</f>
        <v>41368</v>
      </c>
      <c r="I282" s="21">
        <f>+'Outstanding loans'!G251</f>
        <v>52322</v>
      </c>
      <c r="J282" s="34">
        <f t="shared" si="65"/>
        <v>360</v>
      </c>
      <c r="K282" s="34">
        <f t="shared" si="61"/>
        <v>92</v>
      </c>
      <c r="L282" s="34">
        <f t="shared" si="62"/>
        <v>180</v>
      </c>
      <c r="M282" s="34">
        <f t="shared" si="63"/>
        <v>92</v>
      </c>
      <c r="N282" s="52">
        <f t="shared" si="69"/>
        <v>92</v>
      </c>
      <c r="O282" s="324">
        <f>+'Outstanding loans'!H251</f>
        <v>750230</v>
      </c>
      <c r="P282" s="26">
        <f>+'Outstanding loans'!E251</f>
        <v>0.03</v>
      </c>
      <c r="Q282" s="536">
        <f t="shared" si="66"/>
        <v>7.6499999999999999E-2</v>
      </c>
      <c r="R282" s="222">
        <f t="shared" si="70"/>
        <v>5180.950639857565</v>
      </c>
      <c r="S282" s="36">
        <f t="shared" si="71"/>
        <v>553782.59295556427</v>
      </c>
      <c r="T282" s="36">
        <f t="shared" si="67"/>
        <v>196447.40704443573</v>
      </c>
      <c r="U282" s="36">
        <f t="shared" si="72"/>
        <v>270979.93888345512</v>
      </c>
      <c r="V282" s="36">
        <f t="shared" si="73"/>
        <v>135216.94191383611</v>
      </c>
      <c r="W282" s="37">
        <f t="shared" si="74"/>
        <v>135762.99696961901</v>
      </c>
      <c r="X282" s="36">
        <f t="shared" si="75"/>
        <v>100406.45248937827</v>
      </c>
      <c r="Y282" s="276">
        <f t="shared" si="76"/>
        <v>135762.99696961901</v>
      </c>
      <c r="Z282" s="36">
        <f t="shared" si="77"/>
        <v>378788.52221879957</v>
      </c>
      <c r="AA282" s="36">
        <f t="shared" si="78"/>
        <v>182341.11517436174</v>
      </c>
      <c r="AB282" s="38">
        <f t="shared" si="68"/>
        <v>2.0954757928848267E-9</v>
      </c>
      <c r="AC282" s="17"/>
      <c r="AD282" s="17">
        <f t="shared" si="79"/>
        <v>180</v>
      </c>
      <c r="AE282" s="143"/>
      <c r="AH282" s="103"/>
      <c r="AI282" s="533"/>
    </row>
    <row r="283" spans="1:35">
      <c r="A283" s="533"/>
      <c r="C283" s="68" t="s">
        <v>1056</v>
      </c>
      <c r="D283" s="19" t="str">
        <f>+'Outstanding loans'!A252</f>
        <v>143344525</v>
      </c>
      <c r="E283" s="20">
        <f>+'Outstanding loans'!B252</f>
        <v>99</v>
      </c>
      <c r="F283" s="19" t="str">
        <f>+'Outstanding loans'!C252</f>
        <v>CONHYEA D H (SL3085)</v>
      </c>
      <c r="G283" s="547" t="str">
        <f t="shared" si="64"/>
        <v>E1</v>
      </c>
      <c r="H283" s="21">
        <f>+'Outstanding loans'!F252</f>
        <v>42013</v>
      </c>
      <c r="I283" s="21">
        <f>+'Outstanding loans'!G252</f>
        <v>50771</v>
      </c>
      <c r="J283" s="34">
        <f t="shared" si="65"/>
        <v>288</v>
      </c>
      <c r="K283" s="34">
        <f t="shared" si="61"/>
        <v>71</v>
      </c>
      <c r="L283" s="34">
        <f t="shared" si="62"/>
        <v>180</v>
      </c>
      <c r="M283" s="34">
        <f t="shared" si="63"/>
        <v>71</v>
      </c>
      <c r="N283" s="52">
        <f t="shared" si="69"/>
        <v>71</v>
      </c>
      <c r="O283" s="324">
        <f>+'Outstanding loans'!H252</f>
        <v>1800169</v>
      </c>
      <c r="P283" s="26">
        <f>+'Outstanding loans'!E252</f>
        <v>0.03</v>
      </c>
      <c r="Q283" s="536">
        <f t="shared" si="66"/>
        <v>7.3999999999999996E-2</v>
      </c>
      <c r="R283" s="222">
        <f t="shared" si="70"/>
        <v>12431.63660797589</v>
      </c>
      <c r="S283" s="36">
        <f t="shared" si="71"/>
        <v>1349301.256361051</v>
      </c>
      <c r="T283" s="36">
        <f t="shared" si="67"/>
        <v>450867.743638949</v>
      </c>
      <c r="U283" s="36">
        <f t="shared" si="72"/>
        <v>517817.54480162292</v>
      </c>
      <c r="V283" s="36">
        <f t="shared" si="73"/>
        <v>267299.59408995986</v>
      </c>
      <c r="W283" s="37">
        <f t="shared" si="74"/>
        <v>250517.95071166306</v>
      </c>
      <c r="X283" s="36">
        <f t="shared" si="75"/>
        <v>177842.27665758546</v>
      </c>
      <c r="Y283" s="276">
        <f t="shared" si="76"/>
        <v>250517.95071166306</v>
      </c>
      <c r="Z283" s="36">
        <f t="shared" si="77"/>
        <v>888393.33307460975</v>
      </c>
      <c r="AA283" s="36">
        <f t="shared" si="78"/>
        <v>437525.58943566051</v>
      </c>
      <c r="AB283" s="38">
        <f t="shared" si="68"/>
        <v>2.3283064365386963E-10</v>
      </c>
      <c r="AC283" s="17"/>
      <c r="AD283" s="17">
        <f t="shared" si="79"/>
        <v>180</v>
      </c>
      <c r="AE283" s="143"/>
      <c r="AH283" s="103"/>
      <c r="AI283" s="533"/>
    </row>
    <row r="284" spans="1:35">
      <c r="A284" s="533"/>
      <c r="C284" s="68" t="s">
        <v>1056</v>
      </c>
      <c r="D284" s="19" t="str">
        <f>+'Outstanding loans'!A253</f>
        <v>143347192</v>
      </c>
      <c r="E284" s="20">
        <f>+'Outstanding loans'!B253</f>
        <v>99</v>
      </c>
      <c r="F284" s="19" t="str">
        <f>+'Outstanding loans'!C253</f>
        <v>BUDALY MR F(SL2900)</v>
      </c>
      <c r="G284" s="547" t="str">
        <f t="shared" si="64"/>
        <v>D1</v>
      </c>
      <c r="H284" s="21">
        <f>+'Outstanding loans'!F253</f>
        <v>41422</v>
      </c>
      <c r="I284" s="21">
        <f>+'Outstanding loans'!G253</f>
        <v>51288</v>
      </c>
      <c r="J284" s="34">
        <f t="shared" si="65"/>
        <v>324</v>
      </c>
      <c r="K284" s="34">
        <f t="shared" si="61"/>
        <v>90</v>
      </c>
      <c r="L284" s="34">
        <f t="shared" si="62"/>
        <v>180</v>
      </c>
      <c r="M284" s="34">
        <f t="shared" si="63"/>
        <v>90</v>
      </c>
      <c r="N284" s="52">
        <f t="shared" si="69"/>
        <v>90</v>
      </c>
      <c r="O284" s="324">
        <f>+'Outstanding loans'!H253</f>
        <v>180525</v>
      </c>
      <c r="P284" s="26">
        <f>+'Outstanding loans'!E253</f>
        <v>0.03</v>
      </c>
      <c r="Q284" s="536">
        <f t="shared" si="66"/>
        <v>7.6499999999999999E-2</v>
      </c>
      <c r="R284" s="222">
        <f t="shared" si="70"/>
        <v>1246.6725061118416</v>
      </c>
      <c r="S284" s="36">
        <f t="shared" si="71"/>
        <v>133254.60537875482</v>
      </c>
      <c r="T284" s="36">
        <f t="shared" si="67"/>
        <v>47270.394621245185</v>
      </c>
      <c r="U284" s="36">
        <f t="shared" si="72"/>
        <v>64123.348785996292</v>
      </c>
      <c r="V284" s="36">
        <f t="shared" si="73"/>
        <v>32037.419932577774</v>
      </c>
      <c r="W284" s="37">
        <f t="shared" si="74"/>
        <v>32085.928853418518</v>
      </c>
      <c r="X284" s="36">
        <f t="shared" si="75"/>
        <v>23635.197310622592</v>
      </c>
      <c r="Y284" s="276">
        <f t="shared" si="76"/>
        <v>32085.928853418518</v>
      </c>
      <c r="Z284" s="36">
        <f t="shared" si="77"/>
        <v>91146.445721377124</v>
      </c>
      <c r="AA284" s="36">
        <f t="shared" si="78"/>
        <v>43876.051100131503</v>
      </c>
      <c r="AB284" s="38">
        <f t="shared" si="68"/>
        <v>4.3655745685100555E-10</v>
      </c>
      <c r="AC284" s="17"/>
      <c r="AD284" s="17">
        <f t="shared" si="79"/>
        <v>180</v>
      </c>
      <c r="AE284" s="143"/>
      <c r="AH284" s="103"/>
      <c r="AI284" s="533"/>
    </row>
    <row r="285" spans="1:35">
      <c r="A285" s="533"/>
      <c r="C285" s="68" t="s">
        <v>1056</v>
      </c>
      <c r="D285" s="19" t="str">
        <f>+'Outstanding loans'!A254</f>
        <v>143351467</v>
      </c>
      <c r="E285" s="20">
        <f>+'Outstanding loans'!B254</f>
        <v>99</v>
      </c>
      <c r="F285" s="19" t="str">
        <f>+'Outstanding loans'!C254</f>
        <v>ANTOINETTE M J(SL2893)</v>
      </c>
      <c r="G285" s="547" t="str">
        <f t="shared" si="64"/>
        <v>D1</v>
      </c>
      <c r="H285" s="21">
        <f>+'Outstanding loans'!F254</f>
        <v>41352</v>
      </c>
      <c r="I285" s="21">
        <f>+'Outstanding loans'!G254</f>
        <v>52322</v>
      </c>
      <c r="J285" s="34">
        <f t="shared" si="65"/>
        <v>361</v>
      </c>
      <c r="K285" s="34">
        <f t="shared" si="61"/>
        <v>92</v>
      </c>
      <c r="L285" s="34">
        <f t="shared" si="62"/>
        <v>180</v>
      </c>
      <c r="M285" s="34">
        <f t="shared" si="63"/>
        <v>92</v>
      </c>
      <c r="N285" s="52">
        <f t="shared" si="69"/>
        <v>92</v>
      </c>
      <c r="O285" s="324">
        <f>+'Outstanding loans'!H254</f>
        <v>3456063</v>
      </c>
      <c r="P285" s="26">
        <f>+'Outstanding loans'!E254</f>
        <v>0.03</v>
      </c>
      <c r="Q285" s="536">
        <f t="shared" si="66"/>
        <v>7.6499999999999999E-2</v>
      </c>
      <c r="R285" s="222">
        <f t="shared" si="70"/>
        <v>23866.936554440712</v>
      </c>
      <c r="S285" s="36">
        <f t="shared" si="71"/>
        <v>2551094.3704701038</v>
      </c>
      <c r="T285" s="36">
        <f t="shared" si="67"/>
        <v>904968.62952989619</v>
      </c>
      <c r="U285" s="36">
        <f t="shared" si="72"/>
        <v>1248315.5039352872</v>
      </c>
      <c r="V285" s="36">
        <f t="shared" si="73"/>
        <v>622900.00389421661</v>
      </c>
      <c r="W285" s="37">
        <f t="shared" si="74"/>
        <v>625415.50004107063</v>
      </c>
      <c r="X285" s="36">
        <f t="shared" si="75"/>
        <v>462539.52175972477</v>
      </c>
      <c r="Y285" s="276">
        <f t="shared" si="76"/>
        <v>625415.50004107063</v>
      </c>
      <c r="Z285" s="36">
        <f t="shared" si="77"/>
        <v>1744954.2093292335</v>
      </c>
      <c r="AA285" s="36">
        <f t="shared" si="78"/>
        <v>839985.579799328</v>
      </c>
      <c r="AB285" s="38">
        <f t="shared" si="68"/>
        <v>9.3132257461547852E-9</v>
      </c>
      <c r="AC285" s="17"/>
      <c r="AD285" s="17">
        <f t="shared" si="79"/>
        <v>180</v>
      </c>
      <c r="AE285" s="143"/>
      <c r="AH285" s="103"/>
      <c r="AI285" s="533"/>
    </row>
    <row r="286" spans="1:35">
      <c r="A286" s="533"/>
      <c r="C286" s="68" t="s">
        <v>1056</v>
      </c>
      <c r="D286" s="19" t="str">
        <f>+'Outstanding loans'!A255</f>
        <v>143352307</v>
      </c>
      <c r="E286" s="20">
        <f>+'Outstanding loans'!B255</f>
        <v>99</v>
      </c>
      <c r="F286" s="19" t="str">
        <f>+'Outstanding loans'!C255</f>
        <v>APPADOO GOINDEN H(SL2983)</v>
      </c>
      <c r="G286" s="547" t="str">
        <f t="shared" si="64"/>
        <v>E1</v>
      </c>
      <c r="H286" s="21">
        <f>+'Outstanding loans'!F255</f>
        <v>41851</v>
      </c>
      <c r="I286" s="21">
        <f>+'Outstanding loans'!G255</f>
        <v>52810</v>
      </c>
      <c r="J286" s="34">
        <f t="shared" si="65"/>
        <v>360</v>
      </c>
      <c r="K286" s="34">
        <f t="shared" si="61"/>
        <v>76</v>
      </c>
      <c r="L286" s="34">
        <f t="shared" si="62"/>
        <v>180</v>
      </c>
      <c r="M286" s="34">
        <f t="shared" si="63"/>
        <v>76</v>
      </c>
      <c r="N286" s="52">
        <f t="shared" si="69"/>
        <v>76</v>
      </c>
      <c r="O286" s="324">
        <f>+'Outstanding loans'!H255</f>
        <v>4948637</v>
      </c>
      <c r="P286" s="26">
        <f>+'Outstanding loans'!E255</f>
        <v>0.03</v>
      </c>
      <c r="Q286" s="536">
        <f t="shared" si="66"/>
        <v>7.3999999999999996E-2</v>
      </c>
      <c r="R286" s="222">
        <f t="shared" si="70"/>
        <v>34174.378566003514</v>
      </c>
      <c r="S286" s="36">
        <f t="shared" si="71"/>
        <v>3709208.4806341967</v>
      </c>
      <c r="T286" s="36">
        <f t="shared" si="67"/>
        <v>1239428.5193658033</v>
      </c>
      <c r="U286" s="36">
        <f t="shared" si="72"/>
        <v>1505831.8059587919</v>
      </c>
      <c r="V286" s="36">
        <f t="shared" si="73"/>
        <v>774863.29907878488</v>
      </c>
      <c r="W286" s="37">
        <f t="shared" si="74"/>
        <v>730968.50688000699</v>
      </c>
      <c r="X286" s="36">
        <f t="shared" si="75"/>
        <v>523314.26373222802</v>
      </c>
      <c r="Y286" s="276">
        <f t="shared" si="76"/>
        <v>730968.50688000699</v>
      </c>
      <c r="Z286" s="36">
        <f t="shared" si="77"/>
        <v>2442179.6612464357</v>
      </c>
      <c r="AA286" s="36">
        <f t="shared" si="78"/>
        <v>1202751.1418806333</v>
      </c>
      <c r="AB286" s="38">
        <f t="shared" si="68"/>
        <v>-9.3132257461547852E-10</v>
      </c>
      <c r="AC286" s="17"/>
      <c r="AD286" s="17">
        <f t="shared" si="79"/>
        <v>180</v>
      </c>
      <c r="AE286" s="143"/>
      <c r="AH286" s="103"/>
      <c r="AI286" s="533"/>
    </row>
    <row r="287" spans="1:35">
      <c r="A287" s="533"/>
      <c r="C287" s="68" t="s">
        <v>1056</v>
      </c>
      <c r="D287" s="19" t="str">
        <f>+'Outstanding loans'!A256</f>
        <v>143352730</v>
      </c>
      <c r="E287" s="20">
        <f>+'Outstanding loans'!B256</f>
        <v>99</v>
      </c>
      <c r="F287" s="19" t="str">
        <f>+'Outstanding loans'!C256</f>
        <v>CHOCKALINGUM Y D(SL2946)</v>
      </c>
      <c r="G287" s="547" t="str">
        <f t="shared" si="64"/>
        <v>E1</v>
      </c>
      <c r="H287" s="21">
        <f>+'Outstanding loans'!F256</f>
        <v>41771</v>
      </c>
      <c r="I287" s="21">
        <f>+'Outstanding loans'!G256</f>
        <v>52718</v>
      </c>
      <c r="J287" s="34">
        <f t="shared" si="65"/>
        <v>360</v>
      </c>
      <c r="K287" s="34">
        <f t="shared" si="61"/>
        <v>79</v>
      </c>
      <c r="L287" s="34">
        <f t="shared" si="62"/>
        <v>180</v>
      </c>
      <c r="M287" s="34">
        <f t="shared" si="63"/>
        <v>79</v>
      </c>
      <c r="N287" s="52">
        <f t="shared" si="69"/>
        <v>79</v>
      </c>
      <c r="O287" s="324">
        <f>+'Outstanding loans'!H256</f>
        <v>600089</v>
      </c>
      <c r="P287" s="26">
        <f>+'Outstanding loans'!E256</f>
        <v>0.03</v>
      </c>
      <c r="Q287" s="536">
        <f t="shared" si="66"/>
        <v>7.3999999999999996E-2</v>
      </c>
      <c r="R287" s="222">
        <f t="shared" si="70"/>
        <v>4144.1044593277875</v>
      </c>
      <c r="S287" s="36">
        <f t="shared" si="71"/>
        <v>449791.5704739092</v>
      </c>
      <c r="T287" s="36">
        <f t="shared" si="67"/>
        <v>150297.4295260908</v>
      </c>
      <c r="U287" s="36">
        <f t="shared" si="72"/>
        <v>188434.56592276364</v>
      </c>
      <c r="V287" s="36">
        <f t="shared" si="73"/>
        <v>96781.883992310526</v>
      </c>
      <c r="W287" s="37">
        <f t="shared" si="74"/>
        <v>91652.681930453109</v>
      </c>
      <c r="X287" s="36">
        <f t="shared" si="75"/>
        <v>65963.87184756207</v>
      </c>
      <c r="Y287" s="276">
        <f t="shared" si="76"/>
        <v>91652.681930453109</v>
      </c>
      <c r="Z287" s="36">
        <f t="shared" si="77"/>
        <v>296147.23220509238</v>
      </c>
      <c r="AA287" s="36">
        <f t="shared" si="78"/>
        <v>145849.8026790017</v>
      </c>
      <c r="AB287" s="38">
        <f t="shared" si="68"/>
        <v>-1.1641532182693481E-10</v>
      </c>
      <c r="AC287" s="17"/>
      <c r="AD287" s="17">
        <f t="shared" si="79"/>
        <v>180</v>
      </c>
      <c r="AE287" s="143"/>
      <c r="AH287" s="103"/>
      <c r="AI287" s="533"/>
    </row>
    <row r="288" spans="1:35">
      <c r="A288" s="533"/>
      <c r="C288" s="68" t="s">
        <v>1056</v>
      </c>
      <c r="D288" s="19" t="str">
        <f>+'Outstanding loans'!A257</f>
        <v>143354946</v>
      </c>
      <c r="E288" s="20">
        <f>+'Outstanding loans'!B257</f>
        <v>99</v>
      </c>
      <c r="F288" s="19" t="str">
        <f>+'Outstanding loans'!C257</f>
        <v>SOOBARAH-BACORISEN(SL2850</v>
      </c>
      <c r="G288" s="547" t="str">
        <f t="shared" si="64"/>
        <v>D1</v>
      </c>
      <c r="H288" s="21">
        <f>+'Outstanding loans'!F257</f>
        <v>41222</v>
      </c>
      <c r="I288" s="21">
        <f>+'Outstanding loans'!G257</f>
        <v>50345</v>
      </c>
      <c r="J288" s="34">
        <f t="shared" si="65"/>
        <v>300</v>
      </c>
      <c r="K288" s="34">
        <f t="shared" si="61"/>
        <v>97</v>
      </c>
      <c r="L288" s="34">
        <f t="shared" si="62"/>
        <v>180</v>
      </c>
      <c r="M288" s="34">
        <f t="shared" si="63"/>
        <v>97</v>
      </c>
      <c r="N288" s="52">
        <f t="shared" si="69"/>
        <v>97</v>
      </c>
      <c r="O288" s="324">
        <f>+'Outstanding loans'!H257</f>
        <v>2662104</v>
      </c>
      <c r="P288" s="26">
        <f>+'Outstanding loans'!E257</f>
        <v>0.03</v>
      </c>
      <c r="Q288" s="536">
        <f t="shared" si="66"/>
        <v>7.6499999999999999E-2</v>
      </c>
      <c r="R288" s="222">
        <f t="shared" si="70"/>
        <v>18384.001469105984</v>
      </c>
      <c r="S288" s="36">
        <f t="shared" si="71"/>
        <v>1965033.1976025742</v>
      </c>
      <c r="T288" s="36">
        <f t="shared" si="67"/>
        <v>697070.80239742575</v>
      </c>
      <c r="U288" s="36">
        <f t="shared" si="72"/>
        <v>1000240.0429055206</v>
      </c>
      <c r="V288" s="36">
        <f t="shared" si="73"/>
        <v>497563.96607957687</v>
      </c>
      <c r="W288" s="37">
        <f t="shared" si="74"/>
        <v>502676.07682594378</v>
      </c>
      <c r="X288" s="36">
        <f t="shared" si="75"/>
        <v>375643.71018083498</v>
      </c>
      <c r="Y288" s="276">
        <f t="shared" si="76"/>
        <v>502676.07682594378</v>
      </c>
      <c r="Z288" s="36">
        <f t="shared" si="77"/>
        <v>1344087.0668365103</v>
      </c>
      <c r="AA288" s="36">
        <f t="shared" si="78"/>
        <v>647016.26443907712</v>
      </c>
      <c r="AB288" s="38">
        <f t="shared" si="68"/>
        <v>7.4505805969238281E-9</v>
      </c>
      <c r="AC288" s="17"/>
      <c r="AD288" s="17">
        <f t="shared" si="79"/>
        <v>180</v>
      </c>
      <c r="AE288" s="143"/>
      <c r="AH288" s="103"/>
      <c r="AI288" s="533"/>
    </row>
    <row r="289" spans="1:35">
      <c r="A289" s="533"/>
      <c r="C289" s="68" t="s">
        <v>1056</v>
      </c>
      <c r="D289" s="19" t="str">
        <f>+'Outstanding loans'!A258</f>
        <v>143377237</v>
      </c>
      <c r="E289" s="20">
        <f>+'Outstanding loans'!B258</f>
        <v>99</v>
      </c>
      <c r="F289" s="19" t="str">
        <f>+'Outstanding loans'!C258</f>
        <v>RAVAT D J P (SL 2969)</v>
      </c>
      <c r="G289" s="547" t="str">
        <f t="shared" si="64"/>
        <v>E1</v>
      </c>
      <c r="H289" s="21">
        <f>+'Outstanding loans'!F258</f>
        <v>41536</v>
      </c>
      <c r="I289" s="21">
        <f>+'Outstanding loans'!G258</f>
        <v>49583</v>
      </c>
      <c r="J289" s="34">
        <f t="shared" si="65"/>
        <v>265</v>
      </c>
      <c r="K289" s="34">
        <f t="shared" si="61"/>
        <v>86</v>
      </c>
      <c r="L289" s="34">
        <f t="shared" si="62"/>
        <v>180</v>
      </c>
      <c r="M289" s="34">
        <f t="shared" si="63"/>
        <v>86</v>
      </c>
      <c r="N289" s="52">
        <f t="shared" si="69"/>
        <v>86</v>
      </c>
      <c r="O289" s="324">
        <f>+'Outstanding loans'!H258</f>
        <v>3135032</v>
      </c>
      <c r="P289" s="26">
        <f>+'Outstanding loans'!E258</f>
        <v>0.03</v>
      </c>
      <c r="Q289" s="536">
        <f t="shared" si="66"/>
        <v>7.3999999999999996E-2</v>
      </c>
      <c r="R289" s="222">
        <f t="shared" si="70"/>
        <v>21649.955408839876</v>
      </c>
      <c r="S289" s="36">
        <f t="shared" si="71"/>
        <v>2349836.3855460784</v>
      </c>
      <c r="T289" s="36">
        <f t="shared" si="67"/>
        <v>785195.61445392156</v>
      </c>
      <c r="U289" s="36">
        <f t="shared" si="72"/>
        <v>1053011.6287793419</v>
      </c>
      <c r="V289" s="36">
        <f t="shared" si="73"/>
        <v>538508.81377004739</v>
      </c>
      <c r="W289" s="37">
        <f t="shared" si="74"/>
        <v>514502.81500929454</v>
      </c>
      <c r="X289" s="36">
        <f t="shared" si="75"/>
        <v>375149.01579465141</v>
      </c>
      <c r="Y289" s="276">
        <f t="shared" si="76"/>
        <v>514502.81500929454</v>
      </c>
      <c r="Z289" s="36">
        <f t="shared" si="77"/>
        <v>1547155.5880450993</v>
      </c>
      <c r="AA289" s="36">
        <f t="shared" si="78"/>
        <v>761959.97359117772</v>
      </c>
      <c r="AB289" s="38">
        <f t="shared" si="68"/>
        <v>0</v>
      </c>
      <c r="AC289" s="17"/>
      <c r="AD289" s="17">
        <f t="shared" si="79"/>
        <v>180</v>
      </c>
      <c r="AE289" s="143"/>
      <c r="AH289" s="103"/>
      <c r="AI289" s="533"/>
    </row>
    <row r="290" spans="1:35">
      <c r="A290" s="533"/>
      <c r="C290" s="68" t="s">
        <v>1056</v>
      </c>
      <c r="D290" s="19" t="str">
        <f>+'Outstanding loans'!A259</f>
        <v>143395650</v>
      </c>
      <c r="E290" s="20">
        <f>+'Outstanding loans'!B259</f>
        <v>99</v>
      </c>
      <c r="F290" s="19" t="str">
        <f>+'Outstanding loans'!C259</f>
        <v>BACHOOMUN S(SL3070)</v>
      </c>
      <c r="G290" s="547" t="str">
        <f t="shared" si="64"/>
        <v>E1</v>
      </c>
      <c r="H290" s="21">
        <f>+'Outstanding loans'!F259</f>
        <v>42009</v>
      </c>
      <c r="I290" s="21">
        <f>+'Outstanding loans'!G259</f>
        <v>50041</v>
      </c>
      <c r="J290" s="34">
        <f t="shared" si="65"/>
        <v>264</v>
      </c>
      <c r="K290" s="34">
        <f t="shared" si="61"/>
        <v>71</v>
      </c>
      <c r="L290" s="34">
        <f t="shared" si="62"/>
        <v>180</v>
      </c>
      <c r="M290" s="34">
        <f t="shared" si="63"/>
        <v>71</v>
      </c>
      <c r="N290" s="52">
        <f t="shared" si="69"/>
        <v>71</v>
      </c>
      <c r="O290" s="324">
        <f>+'Outstanding loans'!H259</f>
        <v>6250102</v>
      </c>
      <c r="P290" s="26">
        <f>+'Outstanding loans'!E259</f>
        <v>0.03</v>
      </c>
      <c r="Q290" s="536">
        <f t="shared" si="66"/>
        <v>7.3999999999999996E-2</v>
      </c>
      <c r="R290" s="222">
        <f t="shared" si="70"/>
        <v>43162.056910647465</v>
      </c>
      <c r="S290" s="36">
        <f t="shared" si="71"/>
        <v>4684710.4249571674</v>
      </c>
      <c r="T290" s="36">
        <f t="shared" si="67"/>
        <v>1565391.5750428326</v>
      </c>
      <c r="U290" s="36">
        <f t="shared" si="72"/>
        <v>1797838.1320863275</v>
      </c>
      <c r="V290" s="36">
        <f t="shared" si="73"/>
        <v>928051.6038332223</v>
      </c>
      <c r="W290" s="37">
        <f t="shared" si="74"/>
        <v>869786.52825310524</v>
      </c>
      <c r="X290" s="36">
        <f t="shared" si="75"/>
        <v>617460.01015578397</v>
      </c>
      <c r="Y290" s="276">
        <f t="shared" si="76"/>
        <v>869786.52825310524</v>
      </c>
      <c r="Z290" s="36">
        <f t="shared" si="77"/>
        <v>3084459.8189593768</v>
      </c>
      <c r="AA290" s="36">
        <f t="shared" si="78"/>
        <v>1519068.2439165441</v>
      </c>
      <c r="AB290" s="38">
        <f t="shared" si="68"/>
        <v>0</v>
      </c>
      <c r="AC290" s="17"/>
      <c r="AD290" s="17">
        <f t="shared" si="79"/>
        <v>180</v>
      </c>
      <c r="AE290" s="143"/>
      <c r="AH290" s="103"/>
      <c r="AI290" s="533"/>
    </row>
    <row r="291" spans="1:35">
      <c r="A291" s="533"/>
      <c r="C291" s="68" t="s">
        <v>1056</v>
      </c>
      <c r="D291" s="19" t="str">
        <f>+'Outstanding loans'!A260</f>
        <v>143411192</v>
      </c>
      <c r="E291" s="20">
        <f>+'Outstanding loans'!B260</f>
        <v>99</v>
      </c>
      <c r="F291" s="19" t="str">
        <f>+'Outstanding loans'!C260</f>
        <v>VICTOR-LAVAUD MAC(SL3104)</v>
      </c>
      <c r="G291" s="547" t="str">
        <f t="shared" si="64"/>
        <v>E1</v>
      </c>
      <c r="H291" s="21">
        <f>+'Outstanding loans'!F260</f>
        <v>42177</v>
      </c>
      <c r="I291" s="21">
        <f>+'Outstanding loans'!G260</f>
        <v>44743</v>
      </c>
      <c r="J291" s="34">
        <f t="shared" si="65"/>
        <v>84</v>
      </c>
      <c r="K291" s="34">
        <f t="shared" si="61"/>
        <v>65</v>
      </c>
      <c r="L291" s="34">
        <f t="shared" si="62"/>
        <v>84</v>
      </c>
      <c r="M291" s="34">
        <f t="shared" si="63"/>
        <v>65</v>
      </c>
      <c r="N291" s="52">
        <f t="shared" si="69"/>
        <v>65</v>
      </c>
      <c r="O291" s="324">
        <f>+'Outstanding loans'!H260</f>
        <v>722678</v>
      </c>
      <c r="P291" s="26">
        <f>+'Outstanding loans'!E260</f>
        <v>0.03</v>
      </c>
      <c r="Q291" s="536">
        <f t="shared" si="66"/>
        <v>7.3999999999999996E-2</v>
      </c>
      <c r="R291" s="222">
        <f t="shared" si="70"/>
        <v>9548.9612647077847</v>
      </c>
      <c r="S291" s="36">
        <f t="shared" si="71"/>
        <v>624565.41690668743</v>
      </c>
      <c r="T291" s="36">
        <f t="shared" si="67"/>
        <v>98112.583093312569</v>
      </c>
      <c r="U291" s="36">
        <f t="shared" si="72"/>
        <v>166826.16013633326</v>
      </c>
      <c r="V291" s="36">
        <f t="shared" si="73"/>
        <v>74977.28638568637</v>
      </c>
      <c r="W291" s="37">
        <f t="shared" si="74"/>
        <v>91848.87375064689</v>
      </c>
      <c r="X291" s="36">
        <f t="shared" si="75"/>
        <v>75920.451203158533</v>
      </c>
      <c r="Y291" s="276">
        <f t="shared" si="76"/>
        <v>91848.87375064689</v>
      </c>
      <c r="Z291" s="36">
        <f t="shared" si="77"/>
        <v>177547.32932876667</v>
      </c>
      <c r="AA291" s="36">
        <f t="shared" si="78"/>
        <v>79434.746235453989</v>
      </c>
      <c r="AB291" s="38">
        <f t="shared" si="68"/>
        <v>1.1641532182693481E-10</v>
      </c>
      <c r="AC291" s="17"/>
      <c r="AD291" s="17">
        <f t="shared" si="79"/>
        <v>84</v>
      </c>
      <c r="AE291" s="143"/>
      <c r="AH291" s="103"/>
      <c r="AI291" s="533"/>
    </row>
    <row r="292" spans="1:35">
      <c r="A292" s="533"/>
      <c r="C292" s="68" t="s">
        <v>1056</v>
      </c>
      <c r="D292" s="19" t="str">
        <f>+'Outstanding loans'!A261</f>
        <v>143412814</v>
      </c>
      <c r="E292" s="20">
        <f>+'Outstanding loans'!B261</f>
        <v>99</v>
      </c>
      <c r="F292" s="19" t="str">
        <f>+'Outstanding loans'!C261</f>
        <v>KOOLWONT G (SL2665)</v>
      </c>
      <c r="G292" s="547" t="str">
        <f t="shared" si="64"/>
        <v>C1</v>
      </c>
      <c r="H292" s="21">
        <f>+'Outstanding loans'!F261</f>
        <v>40990</v>
      </c>
      <c r="I292" s="21">
        <f>+'Outstanding loans'!G261</f>
        <v>47574</v>
      </c>
      <c r="J292" s="34">
        <f t="shared" si="65"/>
        <v>216</v>
      </c>
      <c r="K292" s="34">
        <f t="shared" si="61"/>
        <v>104</v>
      </c>
      <c r="L292" s="34">
        <f t="shared" si="62"/>
        <v>180</v>
      </c>
      <c r="M292" s="34">
        <f t="shared" si="63"/>
        <v>104</v>
      </c>
      <c r="N292" s="52">
        <f t="shared" si="69"/>
        <v>104</v>
      </c>
      <c r="O292" s="324">
        <f>+'Outstanding loans'!H261</f>
        <v>2508875</v>
      </c>
      <c r="P292" s="26">
        <f>+'Outstanding loans'!E261</f>
        <v>0.03</v>
      </c>
      <c r="Q292" s="536">
        <f t="shared" si="66"/>
        <v>8.1500000000000003E-2</v>
      </c>
      <c r="R292" s="222">
        <f t="shared" si="70"/>
        <v>17325.830127524423</v>
      </c>
      <c r="S292" s="36">
        <f t="shared" si="71"/>
        <v>1796667.1103312916</v>
      </c>
      <c r="T292" s="36">
        <f t="shared" si="67"/>
        <v>712207.88966870843</v>
      </c>
      <c r="U292" s="36">
        <f t="shared" si="72"/>
        <v>1031130.6444202736</v>
      </c>
      <c r="V292" s="36">
        <f t="shared" si="73"/>
        <v>490882.96005454985</v>
      </c>
      <c r="W292" s="37">
        <f t="shared" si="74"/>
        <v>540247.68436572375</v>
      </c>
      <c r="X292" s="36">
        <f t="shared" si="75"/>
        <v>411497.89180858707</v>
      </c>
      <c r="Y292" s="276">
        <f t="shared" si="76"/>
        <v>540247.68436572375</v>
      </c>
      <c r="Z292" s="36">
        <f t="shared" si="77"/>
        <v>1321982.3126231313</v>
      </c>
      <c r="AA292" s="36">
        <f t="shared" si="78"/>
        <v>609774.42295439634</v>
      </c>
      <c r="AB292" s="38">
        <f t="shared" si="68"/>
        <v>2.6542693376541138E-8</v>
      </c>
      <c r="AC292" s="17"/>
      <c r="AD292" s="17">
        <f t="shared" si="79"/>
        <v>180</v>
      </c>
      <c r="AE292" s="143"/>
      <c r="AH292" s="103"/>
      <c r="AI292" s="533"/>
    </row>
    <row r="293" spans="1:35">
      <c r="A293" s="533"/>
      <c r="C293" s="68" t="s">
        <v>1056</v>
      </c>
      <c r="D293" s="19" t="str">
        <f>+'Outstanding loans'!A262</f>
        <v>143421619</v>
      </c>
      <c r="E293" s="20">
        <f>+'Outstanding loans'!B262</f>
        <v>99</v>
      </c>
      <c r="F293" s="19" t="str">
        <f>+'Outstanding loans'!C262</f>
        <v>BOOLUCK K</v>
      </c>
      <c r="G293" s="547" t="str">
        <f t="shared" si="64"/>
        <v>C1</v>
      </c>
      <c r="H293" s="21">
        <f>+'Outstanding loans'!F262</f>
        <v>40987</v>
      </c>
      <c r="I293" s="21">
        <f>+'Outstanding loans'!G262</f>
        <v>51957</v>
      </c>
      <c r="J293" s="34">
        <f t="shared" si="65"/>
        <v>361</v>
      </c>
      <c r="K293" s="34">
        <f t="shared" ref="K293:K356" si="80">ROUND(($I$35-H293)/365*12,0)</f>
        <v>104</v>
      </c>
      <c r="L293" s="34">
        <f t="shared" ref="L293:L356" si="81">IF(B293="VELS",J293,IF(J293&gt;(IF(OR(E293=4,E293=99),$J$3,IF(E293=97,$J$6,IF(E293=98,$J$5,"Check")))),(IF(OR(E293=4,E293=99),$J$3,IF(E293=97,$J$6,IF(E293=98,$J$5,"Check")))),J293))</f>
        <v>180</v>
      </c>
      <c r="M293" s="34">
        <f t="shared" ref="M293:M356" si="82">IF(K293&gt;L293,L293,K293)</f>
        <v>104</v>
      </c>
      <c r="N293" s="52">
        <f t="shared" si="69"/>
        <v>104</v>
      </c>
      <c r="O293" s="324">
        <f>+'Outstanding loans'!H262</f>
        <v>2834988</v>
      </c>
      <c r="P293" s="26">
        <f>+'Outstanding loans'!E262</f>
        <v>0.03</v>
      </c>
      <c r="Q293" s="536">
        <f t="shared" si="66"/>
        <v>8.1500000000000003E-2</v>
      </c>
      <c r="R293" s="222">
        <f t="shared" si="70"/>
        <v>19577.906632084185</v>
      </c>
      <c r="S293" s="36">
        <f t="shared" si="71"/>
        <v>2030204.6525968364</v>
      </c>
      <c r="T293" s="36">
        <f t="shared" si="67"/>
        <v>804783.34740316356</v>
      </c>
      <c r="U293" s="36">
        <f t="shared" si="72"/>
        <v>1165160.8802207136</v>
      </c>
      <c r="V293" s="36">
        <f t="shared" si="73"/>
        <v>554689.77177385404</v>
      </c>
      <c r="W293" s="37">
        <f t="shared" si="74"/>
        <v>610471.10844685952</v>
      </c>
      <c r="X293" s="36">
        <f t="shared" si="75"/>
        <v>464985.93405516114</v>
      </c>
      <c r="Y293" s="276">
        <f t="shared" si="76"/>
        <v>610471.10844685952</v>
      </c>
      <c r="Z293" s="36">
        <f t="shared" si="77"/>
        <v>1493818.5411783475</v>
      </c>
      <c r="AA293" s="36">
        <f t="shared" si="78"/>
        <v>689035.19377515325</v>
      </c>
      <c r="AB293" s="38">
        <f t="shared" si="68"/>
        <v>3.0733644962310791E-8</v>
      </c>
      <c r="AC293" s="17"/>
      <c r="AD293" s="17">
        <f t="shared" si="79"/>
        <v>180</v>
      </c>
      <c r="AE293" s="143"/>
      <c r="AH293" s="103"/>
      <c r="AI293" s="533"/>
    </row>
    <row r="294" spans="1:35">
      <c r="A294" s="533"/>
      <c r="C294" s="68" t="s">
        <v>1056</v>
      </c>
      <c r="D294" s="19" t="str">
        <f>+'Outstanding loans'!A263</f>
        <v>143422364</v>
      </c>
      <c r="E294" s="20">
        <f>+'Outstanding loans'!B263</f>
        <v>99</v>
      </c>
      <c r="F294" s="19" t="str">
        <f>+'Outstanding loans'!C263</f>
        <v>MOOSUN N S(SL 2990)</v>
      </c>
      <c r="G294" s="547" t="str">
        <f t="shared" ref="G294:G357" si="83">IF(H294&lt;$P$5,"A",IF(H294&lt;$P$6,"B",IF(H294&lt;$P$7,"C",IF(H294&lt;$P$8,"D",IF(H294&lt;$P$9,"E",IF(H294&lt;$P$10,"F",IF(H294&lt;$P$11,"G",IF(H294&lt;$P$12,"I",IF(H294&lt;$P$13,"J",IF(H294&lt;$P$14,"K","L"))))))))))&amp;IF(OR(P294=0,P294&gt;=5%),2,1)</f>
        <v>E1</v>
      </c>
      <c r="H294" s="21">
        <f>+'Outstanding loans'!F263</f>
        <v>41537</v>
      </c>
      <c r="I294" s="21">
        <f>+'Outstanding loans'!G263</f>
        <v>52505</v>
      </c>
      <c r="J294" s="34">
        <f t="shared" ref="J294:J357" si="84">ROUND((I294-H294)/365*12,0)</f>
        <v>361</v>
      </c>
      <c r="K294" s="34">
        <f t="shared" si="80"/>
        <v>86</v>
      </c>
      <c r="L294" s="34">
        <f t="shared" si="81"/>
        <v>180</v>
      </c>
      <c r="M294" s="34">
        <f t="shared" si="82"/>
        <v>86</v>
      </c>
      <c r="N294" s="52">
        <f t="shared" si="69"/>
        <v>86</v>
      </c>
      <c r="O294" s="324">
        <f>+'Outstanding loans'!H263</f>
        <v>1853244</v>
      </c>
      <c r="P294" s="26">
        <f>+'Outstanding loans'!E263</f>
        <v>0.03</v>
      </c>
      <c r="Q294" s="536">
        <f t="shared" ref="Q294:Q357" si="85">VLOOKUP(G294,$O$3:$Q$28,3,FALSE)</f>
        <v>7.3999999999999996E-2</v>
      </c>
      <c r="R294" s="222">
        <f t="shared" si="70"/>
        <v>12798.162813553434</v>
      </c>
      <c r="S294" s="36">
        <f t="shared" si="71"/>
        <v>1389083.1680489886</v>
      </c>
      <c r="T294" s="36">
        <f t="shared" ref="T294:T357" si="86">O294-S294</f>
        <v>464160.83195101144</v>
      </c>
      <c r="U294" s="36">
        <f t="shared" si="72"/>
        <v>622477.69176376599</v>
      </c>
      <c r="V294" s="36">
        <f t="shared" si="73"/>
        <v>318334.30346690502</v>
      </c>
      <c r="W294" s="37">
        <f t="shared" si="74"/>
        <v>304143.38829686097</v>
      </c>
      <c r="X294" s="36">
        <f t="shared" si="75"/>
        <v>221765.7308210388</v>
      </c>
      <c r="Y294" s="276">
        <f t="shared" si="76"/>
        <v>304143.38829686097</v>
      </c>
      <c r="Z294" s="36">
        <f t="shared" si="77"/>
        <v>914586.13839062955</v>
      </c>
      <c r="AA294" s="36">
        <f t="shared" si="78"/>
        <v>450425.30643961835</v>
      </c>
      <c r="AB294" s="38">
        <f t="shared" ref="AB294:AB357" si="87">IF(ISERROR(Z294-AA294-T294),"CHECK",Z294-AA294-T294)</f>
        <v>-2.3283064365386963E-10</v>
      </c>
      <c r="AC294" s="17"/>
      <c r="AD294" s="17">
        <f t="shared" si="79"/>
        <v>180</v>
      </c>
      <c r="AE294" s="143"/>
      <c r="AH294" s="103"/>
      <c r="AI294" s="533"/>
    </row>
    <row r="295" spans="1:35">
      <c r="A295" s="533"/>
      <c r="C295" s="68" t="s">
        <v>1056</v>
      </c>
      <c r="D295" s="19" t="str">
        <f>+'Outstanding loans'!A264</f>
        <v>143427730</v>
      </c>
      <c r="E295" s="20">
        <f>+'Outstanding loans'!B264</f>
        <v>99</v>
      </c>
      <c r="F295" s="19" t="str">
        <f>+'Outstanding loans'!C264</f>
        <v>SANSFACON M V(SL2896)</v>
      </c>
      <c r="G295" s="547" t="str">
        <f t="shared" si="83"/>
        <v>D1</v>
      </c>
      <c r="H295" s="21">
        <f>+'Outstanding loans'!F264</f>
        <v>41403</v>
      </c>
      <c r="I295" s="21">
        <f>+'Outstanding loans'!G264</f>
        <v>52352</v>
      </c>
      <c r="J295" s="34">
        <f t="shared" si="84"/>
        <v>360</v>
      </c>
      <c r="K295" s="34">
        <f t="shared" si="80"/>
        <v>91</v>
      </c>
      <c r="L295" s="34">
        <f t="shared" si="81"/>
        <v>180</v>
      </c>
      <c r="M295" s="34">
        <f t="shared" si="82"/>
        <v>91</v>
      </c>
      <c r="N295" s="52">
        <f t="shared" ref="N295:N358" si="88">IF(C295="O",IF(ROUND(($I$35-H295)/365*12,0)&gt;$L295,$L295,ROUND(($I$35-H295)/365*12,0)),IF(OR(C295="E",C295="N"),ROUND((I295-H295)/365*12,0),"CHECK"))</f>
        <v>91</v>
      </c>
      <c r="O295" s="324">
        <f>+'Outstanding loans'!H264</f>
        <v>1971281</v>
      </c>
      <c r="P295" s="26">
        <f>+'Outstanding loans'!E264</f>
        <v>0.03</v>
      </c>
      <c r="Q295" s="536">
        <f t="shared" si="85"/>
        <v>7.6499999999999999E-2</v>
      </c>
      <c r="R295" s="222">
        <f t="shared" ref="R295:R358" si="89">PMT(P295/12,L295,-O295,0,0)</f>
        <v>13613.304664288366</v>
      </c>
      <c r="S295" s="36">
        <f t="shared" ref="S295:S358" si="90">(-PV(Q295/12,L295,R295,0,0))</f>
        <v>1455101.9069139299</v>
      </c>
      <c r="T295" s="36">
        <f t="shared" si="86"/>
        <v>516179.09308607015</v>
      </c>
      <c r="U295" s="36">
        <f t="shared" ref="U295:U358" si="91">-IF(OR(Q295="",Q295=0),0,(CUMIPMT(Q295/12,L295,S295,1,M295,0)))</f>
        <v>706137.96837360971</v>
      </c>
      <c r="V295" s="36">
        <f t="shared" ref="V295:V358" si="92">-IF(OR(P295="",P295=0),0,(CUMIPMT(P295/12,L295,O295,1,M295,0)))</f>
        <v>352579.20476893778</v>
      </c>
      <c r="W295" s="37">
        <f t="shared" ref="W295:W358" si="93">IF(ISERROR(U295-V295),0,U295-V295)</f>
        <v>353558.76360467193</v>
      </c>
      <c r="X295" s="36">
        <f t="shared" ref="X295:X358" si="94">IF(C295="O",T295/AD295*N295,T295)</f>
        <v>260957.20817129101</v>
      </c>
      <c r="Y295" s="276">
        <f t="shared" ref="Y295:Y358" si="95">W295</f>
        <v>353558.76360467193</v>
      </c>
      <c r="Z295" s="36">
        <f t="shared" ref="Z295:Z358" si="96">-IF(OR(Q295="",Q295=0),0,(CUMIPMT(Q295/12,L295,S295,1,L295,0)))</f>
        <v>995292.93265798152</v>
      </c>
      <c r="AA295" s="36">
        <f t="shared" ref="AA295:AA358" si="97">-IF(OR(P295="",P295=0),0,(CUMIPMT(P295/12,L295,O295,1,L295,0)))</f>
        <v>479113.83957190579</v>
      </c>
      <c r="AB295" s="38">
        <f t="shared" si="87"/>
        <v>5.5879354476928711E-9</v>
      </c>
      <c r="AC295" s="17"/>
      <c r="AD295" s="17">
        <f t="shared" ref="AD295:AD358" si="98">IF(L295&gt;$J$2,$J$2,L295)</f>
        <v>180</v>
      </c>
      <c r="AE295" s="143"/>
      <c r="AH295" s="103"/>
      <c r="AI295" s="533"/>
    </row>
    <row r="296" spans="1:35">
      <c r="A296" s="533"/>
      <c r="C296" s="68" t="s">
        <v>1056</v>
      </c>
      <c r="D296" s="19" t="str">
        <f>+'Outstanding loans'!A265</f>
        <v>143433609</v>
      </c>
      <c r="E296" s="20">
        <f>+'Outstanding loans'!B265</f>
        <v>99</v>
      </c>
      <c r="F296" s="19" t="str">
        <f>+'Outstanding loans'!C265</f>
        <v>NUNDHOOSING Y (SL 2808)</v>
      </c>
      <c r="G296" s="547" t="str">
        <f t="shared" si="83"/>
        <v>D1</v>
      </c>
      <c r="H296" s="21">
        <f>+'Outstanding loans'!F265</f>
        <v>41212</v>
      </c>
      <c r="I296" s="21">
        <f>+'Outstanding loans'!G265</f>
        <v>49614</v>
      </c>
      <c r="J296" s="34">
        <f t="shared" si="84"/>
        <v>276</v>
      </c>
      <c r="K296" s="34">
        <f t="shared" si="80"/>
        <v>97</v>
      </c>
      <c r="L296" s="34">
        <f t="shared" si="81"/>
        <v>180</v>
      </c>
      <c r="M296" s="34">
        <f t="shared" si="82"/>
        <v>97</v>
      </c>
      <c r="N296" s="52">
        <f t="shared" si="88"/>
        <v>97</v>
      </c>
      <c r="O296" s="324">
        <f>+'Outstanding loans'!H265</f>
        <v>4670725</v>
      </c>
      <c r="P296" s="26">
        <f>+'Outstanding loans'!E265</f>
        <v>0.03</v>
      </c>
      <c r="Q296" s="536">
        <f t="shared" si="85"/>
        <v>7.6499999999999999E-2</v>
      </c>
      <c r="R296" s="222">
        <f t="shared" si="89"/>
        <v>32255.169317874152</v>
      </c>
      <c r="S296" s="36">
        <f t="shared" si="90"/>
        <v>3447697.6413664846</v>
      </c>
      <c r="T296" s="36">
        <f t="shared" si="86"/>
        <v>1223027.3586335154</v>
      </c>
      <c r="U296" s="36">
        <f t="shared" si="91"/>
        <v>1754945.0263400259</v>
      </c>
      <c r="V296" s="36">
        <f t="shared" si="92"/>
        <v>872987.85301664844</v>
      </c>
      <c r="W296" s="37">
        <f t="shared" si="93"/>
        <v>881957.1733233775</v>
      </c>
      <c r="X296" s="36">
        <f t="shared" si="94"/>
        <v>659075.85437472782</v>
      </c>
      <c r="Y296" s="276">
        <f t="shared" si="95"/>
        <v>881957.1733233775</v>
      </c>
      <c r="Z296" s="36">
        <f t="shared" si="96"/>
        <v>2358232.8358508758</v>
      </c>
      <c r="AA296" s="36">
        <f t="shared" si="97"/>
        <v>1135205.4772173483</v>
      </c>
      <c r="AB296" s="38">
        <f t="shared" si="87"/>
        <v>1.2107193470001221E-8</v>
      </c>
      <c r="AC296" s="17"/>
      <c r="AD296" s="17">
        <f t="shared" si="98"/>
        <v>180</v>
      </c>
      <c r="AE296" s="143"/>
      <c r="AH296" s="103"/>
      <c r="AI296" s="533"/>
    </row>
    <row r="297" spans="1:35">
      <c r="A297" s="533"/>
      <c r="C297" s="68" t="s">
        <v>1056</v>
      </c>
      <c r="D297" s="19" t="str">
        <f>+'Outstanding loans'!A266</f>
        <v>143444236</v>
      </c>
      <c r="E297" s="20">
        <f>+'Outstanding loans'!B266</f>
        <v>99</v>
      </c>
      <c r="F297" s="19" t="str">
        <f>+'Outstanding loans'!C266</f>
        <v>BENOIT M S K(SL2868)</v>
      </c>
      <c r="G297" s="547" t="str">
        <f t="shared" si="83"/>
        <v>D1</v>
      </c>
      <c r="H297" s="21">
        <f>+'Outstanding loans'!F266</f>
        <v>41327</v>
      </c>
      <c r="I297" s="21">
        <f>+'Outstanding loans'!G266</f>
        <v>48274</v>
      </c>
      <c r="J297" s="34">
        <f t="shared" si="84"/>
        <v>228</v>
      </c>
      <c r="K297" s="34">
        <f t="shared" si="80"/>
        <v>93</v>
      </c>
      <c r="L297" s="34">
        <f t="shared" si="81"/>
        <v>180</v>
      </c>
      <c r="M297" s="34">
        <f t="shared" si="82"/>
        <v>93</v>
      </c>
      <c r="N297" s="52">
        <f t="shared" si="88"/>
        <v>93</v>
      </c>
      <c r="O297" s="324">
        <f>+'Outstanding loans'!H266</f>
        <v>4253802</v>
      </c>
      <c r="P297" s="26">
        <f>+'Outstanding loans'!E266</f>
        <v>0.03</v>
      </c>
      <c r="Q297" s="536">
        <f t="shared" si="85"/>
        <v>7.6499999999999999E-2</v>
      </c>
      <c r="R297" s="222">
        <f t="shared" si="89"/>
        <v>29375.975625777948</v>
      </c>
      <c r="S297" s="36">
        <f t="shared" si="90"/>
        <v>3139945.7519421577</v>
      </c>
      <c r="T297" s="36">
        <f t="shared" si="86"/>
        <v>1113856.2480578423</v>
      </c>
      <c r="U297" s="36">
        <f t="shared" si="91"/>
        <v>1549038.543202441</v>
      </c>
      <c r="V297" s="36">
        <f t="shared" si="92"/>
        <v>772474.41197155509</v>
      </c>
      <c r="W297" s="37">
        <f t="shared" si="93"/>
        <v>776564.13123088586</v>
      </c>
      <c r="X297" s="36">
        <f t="shared" si="94"/>
        <v>575492.3948298851</v>
      </c>
      <c r="Y297" s="276">
        <f t="shared" si="95"/>
        <v>776564.13123088586</v>
      </c>
      <c r="Z297" s="36">
        <f t="shared" si="96"/>
        <v>2147729.8606978841</v>
      </c>
      <c r="AA297" s="36">
        <f t="shared" si="97"/>
        <v>1033873.6126400307</v>
      </c>
      <c r="AB297" s="38">
        <f t="shared" si="87"/>
        <v>1.1175870895385742E-8</v>
      </c>
      <c r="AC297" s="17"/>
      <c r="AD297" s="17">
        <f t="shared" si="98"/>
        <v>180</v>
      </c>
      <c r="AE297" s="143"/>
      <c r="AH297" s="103"/>
      <c r="AI297" s="533"/>
    </row>
    <row r="298" spans="1:35">
      <c r="A298" s="533"/>
      <c r="C298" s="68" t="s">
        <v>1056</v>
      </c>
      <c r="D298" s="19" t="str">
        <f>+'Outstanding loans'!A267</f>
        <v>143444244</v>
      </c>
      <c r="E298" s="20">
        <f>+'Outstanding loans'!B267</f>
        <v>99</v>
      </c>
      <c r="F298" s="19" t="str">
        <f>+'Outstanding loans'!C267</f>
        <v>HUGUES GREGOIRE K(SL2811)</v>
      </c>
      <c r="G298" s="547" t="str">
        <f t="shared" si="83"/>
        <v>D1</v>
      </c>
      <c r="H298" s="21">
        <f>+'Outstanding loans'!F267</f>
        <v>41200</v>
      </c>
      <c r="I298" s="21">
        <f>+'Outstanding loans'!G267</f>
        <v>52171</v>
      </c>
      <c r="J298" s="34">
        <f t="shared" si="84"/>
        <v>361</v>
      </c>
      <c r="K298" s="34">
        <f t="shared" si="80"/>
        <v>97</v>
      </c>
      <c r="L298" s="34">
        <f t="shared" si="81"/>
        <v>180</v>
      </c>
      <c r="M298" s="34">
        <f t="shared" si="82"/>
        <v>97</v>
      </c>
      <c r="N298" s="52">
        <f t="shared" si="88"/>
        <v>97</v>
      </c>
      <c r="O298" s="324">
        <f>+'Outstanding loans'!H267</f>
        <v>3551101</v>
      </c>
      <c r="P298" s="26">
        <f>+'Outstanding loans'!E267</f>
        <v>0.03</v>
      </c>
      <c r="Q298" s="536">
        <f t="shared" si="85"/>
        <v>7.6499999999999999E-2</v>
      </c>
      <c r="R298" s="222">
        <f t="shared" si="89"/>
        <v>24523.251533728107</v>
      </c>
      <c r="S298" s="36">
        <f t="shared" si="90"/>
        <v>2621246.7105115722</v>
      </c>
      <c r="T298" s="36">
        <f t="shared" si="86"/>
        <v>929854.28948842781</v>
      </c>
      <c r="U298" s="36">
        <f t="shared" si="91"/>
        <v>1334265.4594267681</v>
      </c>
      <c r="V298" s="36">
        <f t="shared" si="92"/>
        <v>663723.09177596052</v>
      </c>
      <c r="W298" s="37">
        <f t="shared" si="93"/>
        <v>670542.3676508076</v>
      </c>
      <c r="X298" s="36">
        <f t="shared" si="94"/>
        <v>501088.14489098603</v>
      </c>
      <c r="Y298" s="276">
        <f t="shared" si="95"/>
        <v>670542.3676508076</v>
      </c>
      <c r="Z298" s="36">
        <f t="shared" si="96"/>
        <v>1792938.5655594966</v>
      </c>
      <c r="AA298" s="36">
        <f t="shared" si="97"/>
        <v>863084.27607105952</v>
      </c>
      <c r="AB298" s="38">
        <f t="shared" si="87"/>
        <v>9.3132257461547852E-9</v>
      </c>
      <c r="AC298" s="17"/>
      <c r="AD298" s="17">
        <f t="shared" si="98"/>
        <v>180</v>
      </c>
      <c r="AE298" s="143"/>
      <c r="AH298" s="103"/>
      <c r="AI298" s="533"/>
    </row>
    <row r="299" spans="1:35">
      <c r="A299" s="533"/>
      <c r="C299" s="68" t="s">
        <v>1056</v>
      </c>
      <c r="D299" s="19" t="str">
        <f>+'Outstanding loans'!A268</f>
        <v>143445712</v>
      </c>
      <c r="E299" s="20">
        <f>+'Outstanding loans'!B268</f>
        <v>99</v>
      </c>
      <c r="F299" s="19" t="str">
        <f>+'Outstanding loans'!C268</f>
        <v>HOSSENY M N (SL2869)</v>
      </c>
      <c r="G299" s="547" t="str">
        <f t="shared" si="83"/>
        <v>D1</v>
      </c>
      <c r="H299" s="21">
        <f>+'Outstanding loans'!F268</f>
        <v>41400</v>
      </c>
      <c r="I299" s="21">
        <f>+'Outstanding loans'!G268</f>
        <v>52352</v>
      </c>
      <c r="J299" s="34">
        <f t="shared" si="84"/>
        <v>360</v>
      </c>
      <c r="K299" s="34">
        <f t="shared" si="80"/>
        <v>91</v>
      </c>
      <c r="L299" s="34">
        <f t="shared" si="81"/>
        <v>180</v>
      </c>
      <c r="M299" s="34">
        <f t="shared" si="82"/>
        <v>91</v>
      </c>
      <c r="N299" s="52">
        <f t="shared" si="88"/>
        <v>91</v>
      </c>
      <c r="O299" s="324">
        <f>+'Outstanding loans'!H268</f>
        <v>1250225</v>
      </c>
      <c r="P299" s="26">
        <f>+'Outstanding loans'!E268</f>
        <v>0.03</v>
      </c>
      <c r="Q299" s="536">
        <f t="shared" si="85"/>
        <v>7.6499999999999999E-2</v>
      </c>
      <c r="R299" s="222">
        <f t="shared" si="89"/>
        <v>8633.8243121655014</v>
      </c>
      <c r="S299" s="36">
        <f t="shared" si="90"/>
        <v>922854.11444206466</v>
      </c>
      <c r="T299" s="36">
        <f t="shared" si="86"/>
        <v>327370.88555793534</v>
      </c>
      <c r="U299" s="36">
        <f t="shared" si="91"/>
        <v>447846.52290053823</v>
      </c>
      <c r="V299" s="36">
        <f t="shared" si="92"/>
        <v>223612.63375553524</v>
      </c>
      <c r="W299" s="37">
        <f t="shared" si="93"/>
        <v>224233.88914500299</v>
      </c>
      <c r="X299" s="36">
        <f t="shared" si="94"/>
        <v>165504.16992095619</v>
      </c>
      <c r="Y299" s="276">
        <f t="shared" si="95"/>
        <v>224233.88914500299</v>
      </c>
      <c r="Z299" s="36">
        <f t="shared" si="96"/>
        <v>631234.2617477288</v>
      </c>
      <c r="AA299" s="36">
        <f t="shared" si="97"/>
        <v>303863.3761897902</v>
      </c>
      <c r="AB299" s="38">
        <f t="shared" si="87"/>
        <v>3.2596290111541748E-9</v>
      </c>
      <c r="AC299" s="17"/>
      <c r="AD299" s="17">
        <f t="shared" si="98"/>
        <v>180</v>
      </c>
      <c r="AE299" s="143"/>
      <c r="AH299" s="103"/>
      <c r="AI299" s="533"/>
    </row>
    <row r="300" spans="1:35">
      <c r="A300" s="533"/>
      <c r="C300" s="68" t="s">
        <v>1056</v>
      </c>
      <c r="D300" s="19" t="str">
        <f>+'Outstanding loans'!A269</f>
        <v>143447219</v>
      </c>
      <c r="E300" s="20">
        <f>+'Outstanding loans'!B269</f>
        <v>99</v>
      </c>
      <c r="F300" s="19" t="str">
        <f>+'Outstanding loans'!C269</f>
        <v>BHOLAH G(SL2851)</v>
      </c>
      <c r="G300" s="547" t="str">
        <f t="shared" si="83"/>
        <v>D1</v>
      </c>
      <c r="H300" s="21">
        <f>+'Outstanding loans'!F269</f>
        <v>41281</v>
      </c>
      <c r="I300" s="21">
        <f>+'Outstanding loans'!G269</f>
        <v>47880</v>
      </c>
      <c r="J300" s="34">
        <f t="shared" si="84"/>
        <v>217</v>
      </c>
      <c r="K300" s="34">
        <f t="shared" si="80"/>
        <v>95</v>
      </c>
      <c r="L300" s="34">
        <f t="shared" si="81"/>
        <v>180</v>
      </c>
      <c r="M300" s="34">
        <f t="shared" si="82"/>
        <v>95</v>
      </c>
      <c r="N300" s="52">
        <f t="shared" si="88"/>
        <v>95</v>
      </c>
      <c r="O300" s="324">
        <f>+'Outstanding loans'!H269</f>
        <v>702599</v>
      </c>
      <c r="P300" s="26">
        <f>+'Outstanding loans'!E269</f>
        <v>0.03</v>
      </c>
      <c r="Q300" s="536">
        <f t="shared" si="85"/>
        <v>7.6499999999999999E-2</v>
      </c>
      <c r="R300" s="222">
        <f t="shared" si="89"/>
        <v>4852.0196987767549</v>
      </c>
      <c r="S300" s="36">
        <f t="shared" si="90"/>
        <v>518623.75008728838</v>
      </c>
      <c r="T300" s="36">
        <f t="shared" si="86"/>
        <v>183975.24991271162</v>
      </c>
      <c r="U300" s="36">
        <f t="shared" si="91"/>
        <v>259957.67459645739</v>
      </c>
      <c r="V300" s="36">
        <f t="shared" si="92"/>
        <v>129474.32141163718</v>
      </c>
      <c r="W300" s="37">
        <f t="shared" si="93"/>
        <v>130483.35318482021</v>
      </c>
      <c r="X300" s="36">
        <f t="shared" si="94"/>
        <v>97098.048565042234</v>
      </c>
      <c r="Y300" s="276">
        <f t="shared" si="95"/>
        <v>130483.35318482021</v>
      </c>
      <c r="Z300" s="36">
        <f t="shared" si="96"/>
        <v>354739.79569252935</v>
      </c>
      <c r="AA300" s="36">
        <f t="shared" si="97"/>
        <v>170764.54577981599</v>
      </c>
      <c r="AB300" s="38">
        <f t="shared" si="87"/>
        <v>1.7462298274040222E-9</v>
      </c>
      <c r="AC300" s="17"/>
      <c r="AD300" s="17">
        <f t="shared" si="98"/>
        <v>180</v>
      </c>
      <c r="AE300" s="143"/>
      <c r="AH300" s="103"/>
      <c r="AI300" s="533"/>
    </row>
    <row r="301" spans="1:35">
      <c r="A301" s="533"/>
      <c r="C301" s="68" t="s">
        <v>1056</v>
      </c>
      <c r="D301" s="19" t="str">
        <f>+'Outstanding loans'!A270</f>
        <v>143456838</v>
      </c>
      <c r="E301" s="20">
        <f>+'Outstanding loans'!B270</f>
        <v>99</v>
      </c>
      <c r="F301" s="19" t="str">
        <f>+'Outstanding loans'!C270</f>
        <v>DUSSARAM V D(SL 2447)</v>
      </c>
      <c r="G301" s="547" t="str">
        <f t="shared" si="83"/>
        <v>C1</v>
      </c>
      <c r="H301" s="21">
        <f>+'Outstanding loans'!F270</f>
        <v>40688</v>
      </c>
      <c r="I301" s="21">
        <f>+'Outstanding loans'!G270</f>
        <v>51653</v>
      </c>
      <c r="J301" s="34">
        <f t="shared" si="84"/>
        <v>360</v>
      </c>
      <c r="K301" s="34">
        <f t="shared" si="80"/>
        <v>114</v>
      </c>
      <c r="L301" s="34">
        <f t="shared" si="81"/>
        <v>180</v>
      </c>
      <c r="M301" s="34">
        <f t="shared" si="82"/>
        <v>114</v>
      </c>
      <c r="N301" s="52">
        <f t="shared" si="88"/>
        <v>114</v>
      </c>
      <c r="O301" s="324">
        <f>+'Outstanding loans'!H270</f>
        <v>601116</v>
      </c>
      <c r="P301" s="26">
        <f>+'Outstanding loans'!E270</f>
        <v>0.03</v>
      </c>
      <c r="Q301" s="536">
        <f t="shared" si="85"/>
        <v>8.1500000000000003E-2</v>
      </c>
      <c r="R301" s="222">
        <f t="shared" si="89"/>
        <v>4151.1967327734428</v>
      </c>
      <c r="S301" s="36">
        <f t="shared" si="90"/>
        <v>430473.95613328874</v>
      </c>
      <c r="T301" s="36">
        <f t="shared" si="86"/>
        <v>170642.04386671126</v>
      </c>
      <c r="U301" s="36">
        <f t="shared" si="91"/>
        <v>262976.40796341584</v>
      </c>
      <c r="V301" s="36">
        <f t="shared" si="92"/>
        <v>124399.76288127352</v>
      </c>
      <c r="W301" s="37">
        <f t="shared" si="93"/>
        <v>138576.64508214232</v>
      </c>
      <c r="X301" s="36">
        <f t="shared" si="94"/>
        <v>108073.29444891714</v>
      </c>
      <c r="Y301" s="276">
        <f t="shared" si="95"/>
        <v>138576.64508214232</v>
      </c>
      <c r="Z301" s="36">
        <f t="shared" si="96"/>
        <v>316741.45576593751</v>
      </c>
      <c r="AA301" s="36">
        <f t="shared" si="97"/>
        <v>146099.41189921985</v>
      </c>
      <c r="AB301" s="38">
        <f t="shared" si="87"/>
        <v>6.4028427004814148E-9</v>
      </c>
      <c r="AC301" s="17"/>
      <c r="AD301" s="17">
        <f t="shared" si="98"/>
        <v>180</v>
      </c>
      <c r="AE301" s="143"/>
      <c r="AH301" s="103"/>
      <c r="AI301" s="533"/>
    </row>
    <row r="302" spans="1:35">
      <c r="A302" s="533"/>
      <c r="C302" s="68" t="s">
        <v>1056</v>
      </c>
      <c r="D302" s="19" t="str">
        <f>+'Outstanding loans'!A271</f>
        <v>143456919</v>
      </c>
      <c r="E302" s="20">
        <f>+'Outstanding loans'!B271</f>
        <v>99</v>
      </c>
      <c r="F302" s="19" t="str">
        <f>+'Outstanding loans'!C271</f>
        <v>RAMHEET M (SL2668)</v>
      </c>
      <c r="G302" s="547" t="str">
        <f t="shared" si="83"/>
        <v>C1</v>
      </c>
      <c r="H302" s="21">
        <f>+'Outstanding loans'!F271</f>
        <v>40942</v>
      </c>
      <c r="I302" s="21">
        <f>+'Outstanding loans'!G271</f>
        <v>51898</v>
      </c>
      <c r="J302" s="34">
        <f t="shared" si="84"/>
        <v>360</v>
      </c>
      <c r="K302" s="34">
        <f t="shared" si="80"/>
        <v>106</v>
      </c>
      <c r="L302" s="34">
        <f t="shared" si="81"/>
        <v>180</v>
      </c>
      <c r="M302" s="34">
        <f t="shared" si="82"/>
        <v>106</v>
      </c>
      <c r="N302" s="52">
        <f t="shared" si="88"/>
        <v>106</v>
      </c>
      <c r="O302" s="324">
        <f>+'Outstanding loans'!H271</f>
        <v>3562585</v>
      </c>
      <c r="P302" s="26">
        <f>+'Outstanding loans'!E271</f>
        <v>0.03</v>
      </c>
      <c r="Q302" s="536">
        <f t="shared" si="85"/>
        <v>8.1500000000000003E-2</v>
      </c>
      <c r="R302" s="222">
        <f t="shared" si="89"/>
        <v>24602.557929297629</v>
      </c>
      <c r="S302" s="36">
        <f t="shared" si="90"/>
        <v>2551254.7644899022</v>
      </c>
      <c r="T302" s="36">
        <f t="shared" si="86"/>
        <v>1011330.2355100978</v>
      </c>
      <c r="U302" s="36">
        <f t="shared" si="91"/>
        <v>1483886.4514211759</v>
      </c>
      <c r="V302" s="36">
        <f t="shared" si="92"/>
        <v>705504.3506886987</v>
      </c>
      <c r="W302" s="37">
        <f t="shared" si="93"/>
        <v>778382.10073247715</v>
      </c>
      <c r="X302" s="36">
        <f t="shared" si="94"/>
        <v>595561.13868927979</v>
      </c>
      <c r="Y302" s="276">
        <f t="shared" si="95"/>
        <v>778382.10073247715</v>
      </c>
      <c r="Z302" s="36">
        <f t="shared" si="96"/>
        <v>1877205.6627837089</v>
      </c>
      <c r="AA302" s="36">
        <f t="shared" si="97"/>
        <v>865875.42727357382</v>
      </c>
      <c r="AB302" s="38">
        <f t="shared" si="87"/>
        <v>3.7252902984619141E-8</v>
      </c>
      <c r="AC302" s="17"/>
      <c r="AD302" s="17">
        <f t="shared" si="98"/>
        <v>180</v>
      </c>
      <c r="AE302" s="143"/>
      <c r="AH302" s="103"/>
      <c r="AI302" s="533"/>
    </row>
    <row r="303" spans="1:35">
      <c r="A303" s="533"/>
      <c r="C303" s="68" t="s">
        <v>1056</v>
      </c>
      <c r="D303" s="19" t="str">
        <f>+'Outstanding loans'!A272</f>
        <v>143456935</v>
      </c>
      <c r="E303" s="20">
        <f>+'Outstanding loans'!B272</f>
        <v>99</v>
      </c>
      <c r="F303" s="19" t="str">
        <f>+'Outstanding loans'!C272</f>
        <v>BUNDHOO B S(SL 2469)</v>
      </c>
      <c r="G303" s="547" t="str">
        <f t="shared" si="83"/>
        <v>C1</v>
      </c>
      <c r="H303" s="21">
        <f>+'Outstanding loans'!F272</f>
        <v>40688</v>
      </c>
      <c r="I303" s="21">
        <f>+'Outstanding loans'!G272</f>
        <v>50192</v>
      </c>
      <c r="J303" s="34">
        <f t="shared" si="84"/>
        <v>312</v>
      </c>
      <c r="K303" s="34">
        <f t="shared" si="80"/>
        <v>114</v>
      </c>
      <c r="L303" s="34">
        <f t="shared" si="81"/>
        <v>180</v>
      </c>
      <c r="M303" s="34">
        <f t="shared" si="82"/>
        <v>114</v>
      </c>
      <c r="N303" s="52">
        <f t="shared" si="88"/>
        <v>114</v>
      </c>
      <c r="O303" s="324">
        <f>+'Outstanding loans'!H272</f>
        <v>1171567</v>
      </c>
      <c r="P303" s="26">
        <f>+'Outstanding loans'!E272</f>
        <v>0.03</v>
      </c>
      <c r="Q303" s="536">
        <f t="shared" si="85"/>
        <v>8.1500000000000003E-2</v>
      </c>
      <c r="R303" s="222">
        <f t="shared" si="89"/>
        <v>8090.6266055556398</v>
      </c>
      <c r="S303" s="36">
        <f t="shared" si="90"/>
        <v>838987.95135249873</v>
      </c>
      <c r="T303" s="36">
        <f t="shared" si="86"/>
        <v>332579.04864750127</v>
      </c>
      <c r="U303" s="36">
        <f t="shared" si="91"/>
        <v>512537.48252995301</v>
      </c>
      <c r="V303" s="36">
        <f t="shared" si="92"/>
        <v>242453.46488785022</v>
      </c>
      <c r="W303" s="37">
        <f t="shared" si="93"/>
        <v>270084.01764210279</v>
      </c>
      <c r="X303" s="36">
        <f t="shared" si="94"/>
        <v>210633.3974767508</v>
      </c>
      <c r="Y303" s="276">
        <f t="shared" si="95"/>
        <v>270084.01764210279</v>
      </c>
      <c r="Z303" s="36">
        <f t="shared" si="96"/>
        <v>617324.83764752909</v>
      </c>
      <c r="AA303" s="36">
        <f t="shared" si="97"/>
        <v>284745.78900001524</v>
      </c>
      <c r="AB303" s="38">
        <f t="shared" si="87"/>
        <v>1.257285475730896E-8</v>
      </c>
      <c r="AC303" s="17"/>
      <c r="AD303" s="17">
        <f t="shared" si="98"/>
        <v>180</v>
      </c>
      <c r="AE303" s="143"/>
      <c r="AH303" s="103"/>
      <c r="AI303" s="533"/>
    </row>
    <row r="304" spans="1:35">
      <c r="A304" s="533"/>
      <c r="C304" s="68" t="s">
        <v>1056</v>
      </c>
      <c r="D304" s="19" t="str">
        <f>+'Outstanding loans'!A273</f>
        <v>143478580</v>
      </c>
      <c r="E304" s="20">
        <f>+'Outstanding loans'!B273</f>
        <v>99</v>
      </c>
      <c r="F304" s="19" t="str">
        <f>+'Outstanding loans'!C273</f>
        <v>DOOBOREE V (SL2817)</v>
      </c>
      <c r="G304" s="547" t="str">
        <f t="shared" si="83"/>
        <v>E1</v>
      </c>
      <c r="H304" s="21">
        <f>+'Outstanding loans'!F273</f>
        <v>41487</v>
      </c>
      <c r="I304" s="21">
        <f>+'Outstanding loans'!G273</f>
        <v>52444</v>
      </c>
      <c r="J304" s="34">
        <f t="shared" si="84"/>
        <v>360</v>
      </c>
      <c r="K304" s="34">
        <f t="shared" si="80"/>
        <v>88</v>
      </c>
      <c r="L304" s="34">
        <f t="shared" si="81"/>
        <v>180</v>
      </c>
      <c r="M304" s="34">
        <f t="shared" si="82"/>
        <v>88</v>
      </c>
      <c r="N304" s="52">
        <f t="shared" si="88"/>
        <v>88</v>
      </c>
      <c r="O304" s="324">
        <f>+'Outstanding loans'!H273</f>
        <v>850087</v>
      </c>
      <c r="P304" s="26">
        <f>+'Outstanding loans'!E273</f>
        <v>0.03</v>
      </c>
      <c r="Q304" s="536">
        <f t="shared" si="85"/>
        <v>7.3999999999999996E-2</v>
      </c>
      <c r="R304" s="222">
        <f t="shared" si="89"/>
        <v>5870.544748389957</v>
      </c>
      <c r="S304" s="36">
        <f t="shared" si="90"/>
        <v>637175.43026026827</v>
      </c>
      <c r="T304" s="36">
        <f t="shared" si="86"/>
        <v>212911.56973973173</v>
      </c>
      <c r="U304" s="36">
        <f t="shared" si="91"/>
        <v>290664.90631116857</v>
      </c>
      <c r="V304" s="36">
        <f t="shared" si="92"/>
        <v>148465.22596149589</v>
      </c>
      <c r="W304" s="37">
        <f t="shared" si="93"/>
        <v>142199.68034967268</v>
      </c>
      <c r="X304" s="36">
        <f t="shared" si="94"/>
        <v>104090.10076164662</v>
      </c>
      <c r="Y304" s="276">
        <f t="shared" si="95"/>
        <v>142199.68034967268</v>
      </c>
      <c r="Z304" s="36">
        <f t="shared" si="96"/>
        <v>419522.6244499241</v>
      </c>
      <c r="AA304" s="36">
        <f t="shared" si="97"/>
        <v>206611.05471019237</v>
      </c>
      <c r="AB304" s="38">
        <f t="shared" si="87"/>
        <v>0</v>
      </c>
      <c r="AC304" s="17"/>
      <c r="AD304" s="17">
        <f t="shared" si="98"/>
        <v>180</v>
      </c>
      <c r="AE304" s="143"/>
      <c r="AH304" s="103"/>
      <c r="AI304" s="533"/>
    </row>
    <row r="305" spans="1:35">
      <c r="A305" s="533"/>
      <c r="C305" s="68" t="s">
        <v>1056</v>
      </c>
      <c r="D305" s="19" t="str">
        <f>+'Outstanding loans'!A274</f>
        <v>143485234</v>
      </c>
      <c r="E305" s="20">
        <f>+'Outstanding loans'!B274</f>
        <v>99</v>
      </c>
      <c r="F305" s="19" t="str">
        <f>+'Outstanding loans'!C274</f>
        <v>THANNOO S (SL2911)</v>
      </c>
      <c r="G305" s="547" t="str">
        <f t="shared" si="83"/>
        <v>D1</v>
      </c>
      <c r="H305" s="21">
        <f>+'Outstanding loans'!F274</f>
        <v>41403</v>
      </c>
      <c r="I305" s="21">
        <f>+'Outstanding loans'!G274</f>
        <v>52352</v>
      </c>
      <c r="J305" s="34">
        <f t="shared" si="84"/>
        <v>360</v>
      </c>
      <c r="K305" s="34">
        <f t="shared" si="80"/>
        <v>91</v>
      </c>
      <c r="L305" s="34">
        <f t="shared" si="81"/>
        <v>180</v>
      </c>
      <c r="M305" s="34">
        <f t="shared" si="82"/>
        <v>91</v>
      </c>
      <c r="N305" s="52">
        <f t="shared" si="88"/>
        <v>91</v>
      </c>
      <c r="O305" s="324">
        <f>+'Outstanding loans'!H274</f>
        <v>2323744</v>
      </c>
      <c r="P305" s="26">
        <f>+'Outstanding loans'!E274</f>
        <v>0.03</v>
      </c>
      <c r="Q305" s="536">
        <f t="shared" si="85"/>
        <v>7.6499999999999999E-2</v>
      </c>
      <c r="R305" s="222">
        <f t="shared" si="89"/>
        <v>16047.349431061377</v>
      </c>
      <c r="S305" s="36">
        <f t="shared" si="90"/>
        <v>1715272.6199764533</v>
      </c>
      <c r="T305" s="36">
        <f t="shared" si="86"/>
        <v>608471.38002354675</v>
      </c>
      <c r="U305" s="36">
        <f t="shared" si="91"/>
        <v>832394.70536182576</v>
      </c>
      <c r="V305" s="36">
        <f t="shared" si="92"/>
        <v>415620.00121068</v>
      </c>
      <c r="W305" s="37">
        <f t="shared" si="93"/>
        <v>416774.70415114576</v>
      </c>
      <c r="X305" s="36">
        <f t="shared" si="94"/>
        <v>307616.08656745974</v>
      </c>
      <c r="Y305" s="276">
        <f t="shared" si="95"/>
        <v>416774.70415114576</v>
      </c>
      <c r="Z305" s="36">
        <f t="shared" si="96"/>
        <v>1173250.277614601</v>
      </c>
      <c r="AA305" s="36">
        <f t="shared" si="97"/>
        <v>564778.89759104792</v>
      </c>
      <c r="AB305" s="38">
        <f t="shared" si="87"/>
        <v>6.28642737865448E-9</v>
      </c>
      <c r="AC305" s="17"/>
      <c r="AD305" s="17">
        <f t="shared" si="98"/>
        <v>180</v>
      </c>
      <c r="AE305" s="143"/>
      <c r="AH305" s="103"/>
      <c r="AI305" s="533"/>
    </row>
    <row r="306" spans="1:35">
      <c r="A306" s="533"/>
      <c r="C306" s="68" t="s">
        <v>1056</v>
      </c>
      <c r="D306" s="19" t="str">
        <f>+'Outstanding loans'!A275</f>
        <v>143485692</v>
      </c>
      <c r="E306" s="20">
        <f>+'Outstanding loans'!B275</f>
        <v>99</v>
      </c>
      <c r="F306" s="19" t="str">
        <f>+'Outstanding loans'!C275</f>
        <v>GOKULSING L(SL3066)</v>
      </c>
      <c r="G306" s="547" t="str">
        <f t="shared" si="83"/>
        <v>E1</v>
      </c>
      <c r="H306" s="21">
        <f>+'Outstanding loans'!F275</f>
        <v>41913</v>
      </c>
      <c r="I306" s="21">
        <f>+'Outstanding loans'!G275</f>
        <v>52871</v>
      </c>
      <c r="J306" s="34">
        <f t="shared" si="84"/>
        <v>360</v>
      </c>
      <c r="K306" s="34">
        <f t="shared" si="80"/>
        <v>74</v>
      </c>
      <c r="L306" s="34">
        <f t="shared" si="81"/>
        <v>180</v>
      </c>
      <c r="M306" s="34">
        <f t="shared" si="82"/>
        <v>74</v>
      </c>
      <c r="N306" s="52">
        <f t="shared" si="88"/>
        <v>74</v>
      </c>
      <c r="O306" s="324">
        <f>+'Outstanding loans'!H275</f>
        <v>1280111</v>
      </c>
      <c r="P306" s="26">
        <f>+'Outstanding loans'!E275</f>
        <v>0.03</v>
      </c>
      <c r="Q306" s="536">
        <f t="shared" si="85"/>
        <v>7.3999999999999996E-2</v>
      </c>
      <c r="R306" s="222">
        <f t="shared" si="89"/>
        <v>8840.2115411789819</v>
      </c>
      <c r="S306" s="36">
        <f t="shared" si="90"/>
        <v>959496.2365097953</v>
      </c>
      <c r="T306" s="36">
        <f t="shared" si="86"/>
        <v>320614.7634902047</v>
      </c>
      <c r="U306" s="36">
        <f t="shared" si="91"/>
        <v>381090.5105690909</v>
      </c>
      <c r="V306" s="36">
        <f t="shared" si="92"/>
        <v>196346.8098969626</v>
      </c>
      <c r="W306" s="37">
        <f t="shared" si="93"/>
        <v>184743.7006721283</v>
      </c>
      <c r="X306" s="36">
        <f t="shared" si="94"/>
        <v>131808.29165708416</v>
      </c>
      <c r="Y306" s="276">
        <f t="shared" si="95"/>
        <v>184743.7006721283</v>
      </c>
      <c r="Z306" s="36">
        <f t="shared" si="96"/>
        <v>631741.84090242139</v>
      </c>
      <c r="AA306" s="36">
        <f t="shared" si="97"/>
        <v>311127.07741221692</v>
      </c>
      <c r="AB306" s="38">
        <f t="shared" si="87"/>
        <v>-2.3283064365386963E-10</v>
      </c>
      <c r="AC306" s="17"/>
      <c r="AD306" s="17">
        <f t="shared" si="98"/>
        <v>180</v>
      </c>
      <c r="AE306" s="143"/>
      <c r="AH306" s="103"/>
      <c r="AI306" s="533"/>
    </row>
    <row r="307" spans="1:35">
      <c r="A307" s="533"/>
      <c r="C307" s="68" t="s">
        <v>1056</v>
      </c>
      <c r="D307" s="19" t="str">
        <f>+'Outstanding loans'!A276</f>
        <v>143496627</v>
      </c>
      <c r="E307" s="20">
        <f>+'Outstanding loans'!B276</f>
        <v>99</v>
      </c>
      <c r="F307" s="19" t="str">
        <f>+'Outstanding loans'!C276</f>
        <v>JAUMEER M K (SL3045)</v>
      </c>
      <c r="G307" s="547" t="str">
        <f t="shared" si="83"/>
        <v>E1</v>
      </c>
      <c r="H307" s="21">
        <f>+'Outstanding loans'!F276</f>
        <v>41838</v>
      </c>
      <c r="I307" s="21">
        <f>+'Outstanding loans'!G276</f>
        <v>52810</v>
      </c>
      <c r="J307" s="34">
        <f t="shared" si="84"/>
        <v>361</v>
      </c>
      <c r="K307" s="34">
        <f t="shared" si="80"/>
        <v>77</v>
      </c>
      <c r="L307" s="34">
        <f t="shared" si="81"/>
        <v>180</v>
      </c>
      <c r="M307" s="34">
        <f t="shared" si="82"/>
        <v>77</v>
      </c>
      <c r="N307" s="52">
        <f t="shared" si="88"/>
        <v>77</v>
      </c>
      <c r="O307" s="324">
        <f>+'Outstanding loans'!H276</f>
        <v>996713</v>
      </c>
      <c r="P307" s="26">
        <f>+'Outstanding loans'!E276</f>
        <v>0.03</v>
      </c>
      <c r="Q307" s="536">
        <f t="shared" si="85"/>
        <v>7.3999999999999996E-2</v>
      </c>
      <c r="R307" s="222">
        <f t="shared" si="89"/>
        <v>6883.1169842639629</v>
      </c>
      <c r="S307" s="36">
        <f t="shared" si="90"/>
        <v>747077.69277850701</v>
      </c>
      <c r="T307" s="36">
        <f t="shared" si="86"/>
        <v>249635.30722149299</v>
      </c>
      <c r="U307" s="36">
        <f t="shared" si="91"/>
        <v>306543.41745185305</v>
      </c>
      <c r="V307" s="36">
        <f t="shared" si="92"/>
        <v>157640.62959069491</v>
      </c>
      <c r="W307" s="37">
        <f t="shared" si="93"/>
        <v>148902.78786115814</v>
      </c>
      <c r="X307" s="36">
        <f t="shared" si="94"/>
        <v>106788.43697808312</v>
      </c>
      <c r="Y307" s="276">
        <f t="shared" si="95"/>
        <v>148902.78786115814</v>
      </c>
      <c r="Z307" s="36">
        <f t="shared" si="96"/>
        <v>491883.36438900628</v>
      </c>
      <c r="AA307" s="36">
        <f t="shared" si="97"/>
        <v>242248.05716751341</v>
      </c>
      <c r="AB307" s="38">
        <f t="shared" si="87"/>
        <v>-1.1641532182693481E-10</v>
      </c>
      <c r="AC307" s="17"/>
      <c r="AD307" s="17">
        <f t="shared" si="98"/>
        <v>180</v>
      </c>
      <c r="AE307" s="143"/>
      <c r="AH307" s="103"/>
      <c r="AI307" s="533"/>
    </row>
    <row r="308" spans="1:35">
      <c r="A308" s="533"/>
      <c r="C308" s="68" t="s">
        <v>1056</v>
      </c>
      <c r="D308" s="19" t="str">
        <f>+'Outstanding loans'!A277</f>
        <v>143511456</v>
      </c>
      <c r="E308" s="20">
        <f>+'Outstanding loans'!B277</f>
        <v>99</v>
      </c>
      <c r="F308" s="19" t="str">
        <f>+'Outstanding loans'!C277</f>
        <v>LAMALETIE J J A(SL2748)</v>
      </c>
      <c r="G308" s="547" t="str">
        <f t="shared" si="83"/>
        <v>D1</v>
      </c>
      <c r="H308" s="21">
        <f>+'Outstanding loans'!F277</f>
        <v>41155</v>
      </c>
      <c r="I308" s="21">
        <f>+'Outstanding loans'!G277</f>
        <v>47209</v>
      </c>
      <c r="J308" s="34">
        <f t="shared" si="84"/>
        <v>199</v>
      </c>
      <c r="K308" s="34">
        <f t="shared" si="80"/>
        <v>99</v>
      </c>
      <c r="L308" s="34">
        <f t="shared" si="81"/>
        <v>180</v>
      </c>
      <c r="M308" s="34">
        <f t="shared" si="82"/>
        <v>99</v>
      </c>
      <c r="N308" s="52">
        <f t="shared" si="88"/>
        <v>99</v>
      </c>
      <c r="O308" s="324">
        <f>+'Outstanding loans'!H277</f>
        <v>3248422</v>
      </c>
      <c r="P308" s="26">
        <f>+'Outstanding loans'!E277</f>
        <v>0.03</v>
      </c>
      <c r="Q308" s="536">
        <f t="shared" si="85"/>
        <v>7.6499999999999999E-2</v>
      </c>
      <c r="R308" s="222">
        <f t="shared" si="89"/>
        <v>22433.005930751093</v>
      </c>
      <c r="S308" s="36">
        <f t="shared" si="90"/>
        <v>2397824.0781812244</v>
      </c>
      <c r="T308" s="36">
        <f t="shared" si="86"/>
        <v>850597.92181877559</v>
      </c>
      <c r="U308" s="36">
        <f t="shared" si="91"/>
        <v>1238844.7197327618</v>
      </c>
      <c r="V308" s="36">
        <f t="shared" si="92"/>
        <v>615502.75401206478</v>
      </c>
      <c r="W308" s="37">
        <f t="shared" si="93"/>
        <v>623341.96572069707</v>
      </c>
      <c r="X308" s="36">
        <f t="shared" si="94"/>
        <v>467828.85700032656</v>
      </c>
      <c r="Y308" s="276">
        <f t="shared" si="95"/>
        <v>623341.96572069707</v>
      </c>
      <c r="Z308" s="36">
        <f t="shared" si="96"/>
        <v>1640116.9893539809</v>
      </c>
      <c r="AA308" s="36">
        <f t="shared" si="97"/>
        <v>789519.0675351969</v>
      </c>
      <c r="AB308" s="38">
        <f t="shared" si="87"/>
        <v>8.3819031715393066E-9</v>
      </c>
      <c r="AC308" s="17"/>
      <c r="AD308" s="17">
        <f t="shared" si="98"/>
        <v>180</v>
      </c>
      <c r="AE308" s="143"/>
      <c r="AH308" s="103"/>
      <c r="AI308" s="533"/>
    </row>
    <row r="309" spans="1:35">
      <c r="A309" s="533"/>
      <c r="C309" s="68" t="s">
        <v>1056</v>
      </c>
      <c r="D309" s="19" t="str">
        <f>+'Outstanding loans'!A278</f>
        <v>143512290</v>
      </c>
      <c r="E309" s="20">
        <f>+'Outstanding loans'!B278</f>
        <v>99</v>
      </c>
      <c r="F309" s="19" t="str">
        <f>+'Outstanding loans'!C278</f>
        <v>GUIOT Y J (SL 2922)</v>
      </c>
      <c r="G309" s="547" t="str">
        <f t="shared" si="83"/>
        <v>D1</v>
      </c>
      <c r="H309" s="21">
        <f>+'Outstanding loans'!F278</f>
        <v>41438</v>
      </c>
      <c r="I309" s="21">
        <f>+'Outstanding loans'!G278</f>
        <v>52383</v>
      </c>
      <c r="J309" s="34">
        <f t="shared" si="84"/>
        <v>360</v>
      </c>
      <c r="K309" s="34">
        <f t="shared" si="80"/>
        <v>90</v>
      </c>
      <c r="L309" s="34">
        <f t="shared" si="81"/>
        <v>180</v>
      </c>
      <c r="M309" s="34">
        <f t="shared" si="82"/>
        <v>90</v>
      </c>
      <c r="N309" s="52">
        <f t="shared" si="88"/>
        <v>90</v>
      </c>
      <c r="O309" s="324">
        <f>+'Outstanding loans'!H278</f>
        <v>1710135</v>
      </c>
      <c r="P309" s="26">
        <f>+'Outstanding loans'!E278</f>
        <v>0.03</v>
      </c>
      <c r="Q309" s="536">
        <f t="shared" si="85"/>
        <v>7.6499999999999999E-2</v>
      </c>
      <c r="R309" s="222">
        <f t="shared" si="89"/>
        <v>11809.878333968007</v>
      </c>
      <c r="S309" s="36">
        <f t="shared" si="90"/>
        <v>1262336.8761633951</v>
      </c>
      <c r="T309" s="36">
        <f t="shared" si="86"/>
        <v>447798.12383660488</v>
      </c>
      <c r="U309" s="36">
        <f t="shared" si="91"/>
        <v>607448.18211405515</v>
      </c>
      <c r="V309" s="36">
        <f t="shared" si="92"/>
        <v>303494.32564131776</v>
      </c>
      <c r="W309" s="37">
        <f t="shared" si="93"/>
        <v>303953.85647273739</v>
      </c>
      <c r="X309" s="36">
        <f t="shared" si="94"/>
        <v>223899.06191830244</v>
      </c>
      <c r="Y309" s="276">
        <f t="shared" si="95"/>
        <v>303953.85647273739</v>
      </c>
      <c r="Z309" s="36">
        <f t="shared" si="96"/>
        <v>863441.22395085078</v>
      </c>
      <c r="AA309" s="36">
        <f t="shared" si="97"/>
        <v>415643.10011424124</v>
      </c>
      <c r="AB309" s="38">
        <f t="shared" si="87"/>
        <v>4.6566128730773926E-9</v>
      </c>
      <c r="AC309" s="17"/>
      <c r="AD309" s="17">
        <f t="shared" si="98"/>
        <v>180</v>
      </c>
      <c r="AE309" s="143"/>
      <c r="AH309" s="103"/>
      <c r="AI309" s="533"/>
    </row>
    <row r="310" spans="1:35">
      <c r="A310" s="533"/>
      <c r="C310" s="68" t="s">
        <v>1056</v>
      </c>
      <c r="D310" s="19" t="str">
        <f>+'Outstanding loans'!A279</f>
        <v>143513408</v>
      </c>
      <c r="E310" s="20">
        <f>+'Outstanding loans'!B279</f>
        <v>99</v>
      </c>
      <c r="F310" s="19" t="str">
        <f>+'Outstanding loans'!C279</f>
        <v>LEBON M G J(SL 2942)</v>
      </c>
      <c r="G310" s="547" t="str">
        <f t="shared" si="83"/>
        <v>E1</v>
      </c>
      <c r="H310" s="21">
        <f>+'Outstanding loans'!F279</f>
        <v>41528</v>
      </c>
      <c r="I310" s="21">
        <f>+'Outstanding loans'!G279</f>
        <v>52475</v>
      </c>
      <c r="J310" s="34">
        <f t="shared" si="84"/>
        <v>360</v>
      </c>
      <c r="K310" s="34">
        <f t="shared" si="80"/>
        <v>87</v>
      </c>
      <c r="L310" s="34">
        <f t="shared" si="81"/>
        <v>180</v>
      </c>
      <c r="M310" s="34">
        <f t="shared" si="82"/>
        <v>87</v>
      </c>
      <c r="N310" s="52">
        <f t="shared" si="88"/>
        <v>87</v>
      </c>
      <c r="O310" s="324">
        <f>+'Outstanding loans'!H279</f>
        <v>1640165</v>
      </c>
      <c r="P310" s="26">
        <f>+'Outstanding loans'!E279</f>
        <v>0.03</v>
      </c>
      <c r="Q310" s="536">
        <f t="shared" si="85"/>
        <v>7.3999999999999996E-2</v>
      </c>
      <c r="R310" s="222">
        <f t="shared" si="89"/>
        <v>11326.678360265496</v>
      </c>
      <c r="S310" s="36">
        <f t="shared" si="90"/>
        <v>1229371.6285190021</v>
      </c>
      <c r="T310" s="36">
        <f t="shared" si="86"/>
        <v>410793.37148099788</v>
      </c>
      <c r="U310" s="36">
        <f t="shared" si="91"/>
        <v>555879.02953992179</v>
      </c>
      <c r="V310" s="36">
        <f t="shared" si="92"/>
        <v>284102.93703536922</v>
      </c>
      <c r="W310" s="37">
        <f t="shared" si="93"/>
        <v>271776.09250455257</v>
      </c>
      <c r="X310" s="36">
        <f t="shared" si="94"/>
        <v>198550.12954914896</v>
      </c>
      <c r="Y310" s="276">
        <f t="shared" si="95"/>
        <v>271776.09250455257</v>
      </c>
      <c r="Z310" s="36">
        <f t="shared" si="96"/>
        <v>809430.47632878739</v>
      </c>
      <c r="AA310" s="36">
        <f t="shared" si="97"/>
        <v>398637.10484778928</v>
      </c>
      <c r="AB310" s="38">
        <f t="shared" si="87"/>
        <v>2.3283064365386963E-10</v>
      </c>
      <c r="AC310" s="17"/>
      <c r="AD310" s="17">
        <f t="shared" si="98"/>
        <v>180</v>
      </c>
      <c r="AE310" s="143"/>
      <c r="AH310" s="103"/>
      <c r="AI310" s="533"/>
    </row>
    <row r="311" spans="1:35">
      <c r="A311" s="533"/>
      <c r="C311" s="68" t="s">
        <v>1056</v>
      </c>
      <c r="D311" s="19" t="str">
        <f>+'Outstanding loans'!A280</f>
        <v>143513491</v>
      </c>
      <c r="E311" s="20">
        <f>+'Outstanding loans'!B280</f>
        <v>99</v>
      </c>
      <c r="F311" s="19" t="str">
        <f>+'Outstanding loans'!C280</f>
        <v>ALLYBOKUS H A (SL 2175)</v>
      </c>
      <c r="G311" s="547" t="str">
        <f t="shared" si="83"/>
        <v>B1</v>
      </c>
      <c r="H311" s="21">
        <f>+'Outstanding loans'!F280</f>
        <v>40511</v>
      </c>
      <c r="I311" s="21">
        <f>+'Outstanding loans'!G280</f>
        <v>51471</v>
      </c>
      <c r="J311" s="34">
        <f t="shared" si="84"/>
        <v>360</v>
      </c>
      <c r="K311" s="34">
        <f t="shared" si="80"/>
        <v>120</v>
      </c>
      <c r="L311" s="34">
        <f t="shared" si="81"/>
        <v>180</v>
      </c>
      <c r="M311" s="34">
        <f t="shared" si="82"/>
        <v>120</v>
      </c>
      <c r="N311" s="52">
        <f t="shared" si="88"/>
        <v>120</v>
      </c>
      <c r="O311" s="324">
        <f>+'Outstanding loans'!H280</f>
        <v>1733021</v>
      </c>
      <c r="P311" s="26">
        <f>+'Outstanding loans'!E280</f>
        <v>0.03</v>
      </c>
      <c r="Q311" s="536">
        <f t="shared" si="85"/>
        <v>7.6499999999999999E-2</v>
      </c>
      <c r="R311" s="222">
        <f t="shared" si="89"/>
        <v>11967.924848162027</v>
      </c>
      <c r="S311" s="36">
        <f t="shared" si="90"/>
        <v>1279230.1867779812</v>
      </c>
      <c r="T311" s="36">
        <f t="shared" si="86"/>
        <v>453790.81322201877</v>
      </c>
      <c r="U311" s="36">
        <f t="shared" si="91"/>
        <v>752064.44485352817</v>
      </c>
      <c r="V311" s="36">
        <f t="shared" si="92"/>
        <v>369173.21619816078</v>
      </c>
      <c r="W311" s="37">
        <f t="shared" si="93"/>
        <v>382891.22865536739</v>
      </c>
      <c r="X311" s="36">
        <f t="shared" si="94"/>
        <v>302527.20881467918</v>
      </c>
      <c r="Y311" s="276">
        <f t="shared" si="95"/>
        <v>382891.22865536739</v>
      </c>
      <c r="Z311" s="36">
        <f t="shared" si="96"/>
        <v>874996.28589118808</v>
      </c>
      <c r="AA311" s="36">
        <f t="shared" si="97"/>
        <v>421205.47266916465</v>
      </c>
      <c r="AB311" s="38">
        <f t="shared" si="87"/>
        <v>4.6566128730773926E-9</v>
      </c>
      <c r="AC311" s="17"/>
      <c r="AD311" s="17">
        <f t="shared" si="98"/>
        <v>180</v>
      </c>
      <c r="AE311" s="143"/>
      <c r="AH311" s="103"/>
      <c r="AI311" s="533"/>
    </row>
    <row r="312" spans="1:35">
      <c r="A312" s="533"/>
      <c r="C312" s="68" t="s">
        <v>1056</v>
      </c>
      <c r="D312" s="19" t="str">
        <f>+'Outstanding loans'!A281</f>
        <v>143516261</v>
      </c>
      <c r="E312" s="20">
        <f>+'Outstanding loans'!B281</f>
        <v>99</v>
      </c>
      <c r="F312" s="19" t="str">
        <f>+'Outstanding loans'!C281</f>
        <v>ALIPHON JA(SL3038)</v>
      </c>
      <c r="G312" s="547" t="str">
        <f t="shared" si="83"/>
        <v>E1</v>
      </c>
      <c r="H312" s="21">
        <f>+'Outstanding loans'!F281</f>
        <v>42324</v>
      </c>
      <c r="I312" s="21">
        <f>+'Outstanding loans'!G281</f>
        <v>52932</v>
      </c>
      <c r="J312" s="34">
        <f t="shared" si="84"/>
        <v>349</v>
      </c>
      <c r="K312" s="34">
        <f t="shared" si="80"/>
        <v>61</v>
      </c>
      <c r="L312" s="34">
        <f t="shared" si="81"/>
        <v>180</v>
      </c>
      <c r="M312" s="34">
        <f t="shared" si="82"/>
        <v>61</v>
      </c>
      <c r="N312" s="52">
        <f t="shared" si="88"/>
        <v>61</v>
      </c>
      <c r="O312" s="324">
        <f>+'Outstanding loans'!H281</f>
        <v>2880278</v>
      </c>
      <c r="P312" s="26">
        <f>+'Outstanding loans'!E281</f>
        <v>0.03</v>
      </c>
      <c r="Q312" s="536">
        <f t="shared" si="85"/>
        <v>7.3999999999999996E-2</v>
      </c>
      <c r="R312" s="222">
        <f t="shared" si="89"/>
        <v>19890.671056966086</v>
      </c>
      <c r="S312" s="36">
        <f t="shared" si="90"/>
        <v>2158887.7066925913</v>
      </c>
      <c r="T312" s="36">
        <f t="shared" si="86"/>
        <v>721390.29330740869</v>
      </c>
      <c r="U312" s="36">
        <f t="shared" si="91"/>
        <v>728007.07645218307</v>
      </c>
      <c r="V312" s="36">
        <f t="shared" si="92"/>
        <v>378224.8099934865</v>
      </c>
      <c r="W312" s="37">
        <f t="shared" si="93"/>
        <v>349782.26645869657</v>
      </c>
      <c r="X312" s="36">
        <f t="shared" si="94"/>
        <v>244471.15495417741</v>
      </c>
      <c r="Y312" s="276">
        <f t="shared" si="95"/>
        <v>349782.26645869657</v>
      </c>
      <c r="Z312" s="36">
        <f t="shared" si="96"/>
        <v>1421433.083561304</v>
      </c>
      <c r="AA312" s="36">
        <f t="shared" si="97"/>
        <v>700042.79025389533</v>
      </c>
      <c r="AB312" s="38">
        <f t="shared" si="87"/>
        <v>0</v>
      </c>
      <c r="AC312" s="17"/>
      <c r="AD312" s="17">
        <f t="shared" si="98"/>
        <v>180</v>
      </c>
      <c r="AE312" s="143"/>
      <c r="AH312" s="103"/>
      <c r="AI312" s="533"/>
    </row>
    <row r="313" spans="1:35">
      <c r="A313" s="533"/>
      <c r="C313" s="68" t="s">
        <v>1056</v>
      </c>
      <c r="D313" s="19" t="str">
        <f>+'Outstanding loans'!A282</f>
        <v>143521230</v>
      </c>
      <c r="E313" s="20">
        <f>+'Outstanding loans'!B282</f>
        <v>99</v>
      </c>
      <c r="F313" s="19" t="str">
        <f>+'Outstanding loans'!C282</f>
        <v>LAMB L L (SL3100)</v>
      </c>
      <c r="G313" s="547" t="str">
        <f t="shared" si="83"/>
        <v>E1</v>
      </c>
      <c r="H313" s="21">
        <f>+'Outstanding loans'!F282</f>
        <v>42138</v>
      </c>
      <c r="I313" s="21">
        <f>+'Outstanding loans'!G282</f>
        <v>53083</v>
      </c>
      <c r="J313" s="34">
        <f t="shared" si="84"/>
        <v>360</v>
      </c>
      <c r="K313" s="34">
        <f t="shared" si="80"/>
        <v>67</v>
      </c>
      <c r="L313" s="34">
        <f t="shared" si="81"/>
        <v>180</v>
      </c>
      <c r="M313" s="34">
        <f t="shared" si="82"/>
        <v>67</v>
      </c>
      <c r="N313" s="52">
        <f t="shared" si="88"/>
        <v>67</v>
      </c>
      <c r="O313" s="324">
        <f>+'Outstanding loans'!H282</f>
        <v>1020152</v>
      </c>
      <c r="P313" s="26">
        <f>+'Outstanding loans'!E282</f>
        <v>0.03</v>
      </c>
      <c r="Q313" s="536">
        <f t="shared" si="85"/>
        <v>7.3999999999999996E-2</v>
      </c>
      <c r="R313" s="222">
        <f t="shared" si="89"/>
        <v>7044.9824149287215</v>
      </c>
      <c r="S313" s="36">
        <f t="shared" si="90"/>
        <v>764646.19448465062</v>
      </c>
      <c r="T313" s="36">
        <f t="shared" si="86"/>
        <v>255505.80551534938</v>
      </c>
      <c r="U313" s="36">
        <f t="shared" si="91"/>
        <v>279465.04776299885</v>
      </c>
      <c r="V313" s="36">
        <f t="shared" si="92"/>
        <v>144630.26424243097</v>
      </c>
      <c r="W313" s="37">
        <f t="shared" si="93"/>
        <v>134834.78352056787</v>
      </c>
      <c r="X313" s="36">
        <f t="shared" si="94"/>
        <v>95104.938719602273</v>
      </c>
      <c r="Y313" s="276">
        <f t="shared" si="95"/>
        <v>134834.78352056787</v>
      </c>
      <c r="Z313" s="36">
        <f t="shared" si="96"/>
        <v>503450.64020251937</v>
      </c>
      <c r="AA313" s="36">
        <f t="shared" si="97"/>
        <v>247944.83468716987</v>
      </c>
      <c r="AB313" s="38">
        <f t="shared" si="87"/>
        <v>1.1641532182693481E-10</v>
      </c>
      <c r="AC313" s="17"/>
      <c r="AD313" s="17">
        <f t="shared" si="98"/>
        <v>180</v>
      </c>
      <c r="AE313" s="143"/>
      <c r="AH313" s="103"/>
      <c r="AI313" s="533"/>
    </row>
    <row r="314" spans="1:35">
      <c r="A314" s="533"/>
      <c r="C314" s="68" t="s">
        <v>1056</v>
      </c>
      <c r="D314" s="19" t="str">
        <f>+'Outstanding loans'!A283</f>
        <v>143523640</v>
      </c>
      <c r="E314" s="20">
        <f>+'Outstanding loans'!B283</f>
        <v>99</v>
      </c>
      <c r="F314" s="19" t="str">
        <f>+'Outstanding loans'!C283</f>
        <v>VYTHILINGUM G (SL 2336)</v>
      </c>
      <c r="G314" s="547" t="str">
        <f t="shared" si="83"/>
        <v>B1</v>
      </c>
      <c r="H314" s="21">
        <f>+'Outstanding loans'!F283</f>
        <v>40532</v>
      </c>
      <c r="I314" s="21">
        <f>+'Outstanding loans'!G283</f>
        <v>51502</v>
      </c>
      <c r="J314" s="34">
        <f t="shared" si="84"/>
        <v>361</v>
      </c>
      <c r="K314" s="34">
        <f t="shared" si="80"/>
        <v>119</v>
      </c>
      <c r="L314" s="34">
        <f t="shared" si="81"/>
        <v>180</v>
      </c>
      <c r="M314" s="34">
        <f t="shared" si="82"/>
        <v>119</v>
      </c>
      <c r="N314" s="52">
        <f t="shared" si="88"/>
        <v>119</v>
      </c>
      <c r="O314" s="324">
        <f>+'Outstanding loans'!H283</f>
        <v>6686647</v>
      </c>
      <c r="P314" s="26">
        <f>+'Outstanding loans'!E283</f>
        <v>0.03</v>
      </c>
      <c r="Q314" s="536">
        <f t="shared" si="85"/>
        <v>7.6499999999999999E-2</v>
      </c>
      <c r="R314" s="222">
        <f t="shared" si="89"/>
        <v>46176.756532199011</v>
      </c>
      <c r="S314" s="36">
        <f t="shared" si="90"/>
        <v>4935751.3213795023</v>
      </c>
      <c r="T314" s="36">
        <f t="shared" si="86"/>
        <v>1750895.6786204977</v>
      </c>
      <c r="U314" s="36">
        <f t="shared" si="91"/>
        <v>2886908.9460704741</v>
      </c>
      <c r="V314" s="36">
        <f t="shared" si="92"/>
        <v>1417885.4092555312</v>
      </c>
      <c r="W314" s="37">
        <f t="shared" si="93"/>
        <v>1469023.536814943</v>
      </c>
      <c r="X314" s="36">
        <f t="shared" si="94"/>
        <v>1157536.5875324402</v>
      </c>
      <c r="Y314" s="276">
        <f t="shared" si="95"/>
        <v>1469023.536814943</v>
      </c>
      <c r="Z314" s="36">
        <f t="shared" si="96"/>
        <v>3376064.8544163369</v>
      </c>
      <c r="AA314" s="36">
        <f t="shared" si="97"/>
        <v>1625169.1757958233</v>
      </c>
      <c r="AB314" s="38">
        <f t="shared" si="87"/>
        <v>1.5832483768463135E-8</v>
      </c>
      <c r="AC314" s="17"/>
      <c r="AD314" s="17">
        <f t="shared" si="98"/>
        <v>180</v>
      </c>
      <c r="AE314" s="143"/>
      <c r="AH314" s="103"/>
      <c r="AI314" s="533"/>
    </row>
    <row r="315" spans="1:35">
      <c r="A315" s="533"/>
      <c r="C315" s="68" t="s">
        <v>1056</v>
      </c>
      <c r="D315" s="19" t="str">
        <f>+'Outstanding loans'!A284</f>
        <v>143524000</v>
      </c>
      <c r="E315" s="20">
        <f>+'Outstanding loans'!B284</f>
        <v>99</v>
      </c>
      <c r="F315" s="19" t="str">
        <f>+'Outstanding loans'!C284</f>
        <v>RAJCOOMAR-BOOLUCK(SL1930)</v>
      </c>
      <c r="G315" s="547" t="str">
        <f t="shared" si="83"/>
        <v>A1</v>
      </c>
      <c r="H315" s="21">
        <f>+'Outstanding loans'!F284</f>
        <v>40259</v>
      </c>
      <c r="I315" s="21">
        <f>+'Outstanding loans'!G284</f>
        <v>51218</v>
      </c>
      <c r="J315" s="34">
        <f t="shared" si="84"/>
        <v>360</v>
      </c>
      <c r="K315" s="34">
        <f t="shared" si="80"/>
        <v>128</v>
      </c>
      <c r="L315" s="34">
        <f t="shared" si="81"/>
        <v>180</v>
      </c>
      <c r="M315" s="34">
        <f t="shared" si="82"/>
        <v>128</v>
      </c>
      <c r="N315" s="52">
        <f t="shared" si="88"/>
        <v>128</v>
      </c>
      <c r="O315" s="324">
        <f>+'Outstanding loans'!H284</f>
        <v>1165074</v>
      </c>
      <c r="P315" s="26">
        <f>+'Outstanding loans'!E284</f>
        <v>0.03</v>
      </c>
      <c r="Q315" s="536">
        <f t="shared" si="85"/>
        <v>8.6499999999999994E-2</v>
      </c>
      <c r="R315" s="222">
        <f t="shared" si="89"/>
        <v>8045.7871396523906</v>
      </c>
      <c r="S315" s="36">
        <f t="shared" si="90"/>
        <v>809800.39324413321</v>
      </c>
      <c r="T315" s="36">
        <f t="shared" si="86"/>
        <v>355273.60675586679</v>
      </c>
      <c r="U315" s="36">
        <f t="shared" si="91"/>
        <v>567941.21138346475</v>
      </c>
      <c r="V315" s="36">
        <f t="shared" si="92"/>
        <v>256655.54331061931</v>
      </c>
      <c r="W315" s="37">
        <f t="shared" si="93"/>
        <v>311285.66807284544</v>
      </c>
      <c r="X315" s="36">
        <f t="shared" si="94"/>
        <v>252639.00924861638</v>
      </c>
      <c r="Y315" s="276">
        <f t="shared" si="95"/>
        <v>311285.66807284544</v>
      </c>
      <c r="Z315" s="36">
        <f t="shared" si="96"/>
        <v>638441.29189328919</v>
      </c>
      <c r="AA315" s="36">
        <f t="shared" si="97"/>
        <v>283167.68513743021</v>
      </c>
      <c r="AB315" s="38">
        <f t="shared" si="87"/>
        <v>-7.7998265624046326E-9</v>
      </c>
      <c r="AC315" s="17"/>
      <c r="AD315" s="17">
        <f t="shared" si="98"/>
        <v>180</v>
      </c>
      <c r="AE315" s="143"/>
      <c r="AH315" s="103"/>
      <c r="AI315" s="533"/>
    </row>
    <row r="316" spans="1:35">
      <c r="A316" s="533"/>
      <c r="C316" s="68" t="s">
        <v>1056</v>
      </c>
      <c r="D316" s="19" t="str">
        <f>+'Outstanding loans'!A285</f>
        <v>143527557</v>
      </c>
      <c r="E316" s="20">
        <f>+'Outstanding loans'!B285</f>
        <v>99</v>
      </c>
      <c r="F316" s="19" t="str">
        <f>+'Outstanding loans'!C285</f>
        <v>ILLAHIBACCUS SONA(SL2901)</v>
      </c>
      <c r="G316" s="547" t="str">
        <f t="shared" si="83"/>
        <v>D1</v>
      </c>
      <c r="H316" s="21">
        <f>+'Outstanding loans'!F285</f>
        <v>41401</v>
      </c>
      <c r="I316" s="21">
        <f>+'Outstanding loans'!G285</f>
        <v>51257</v>
      </c>
      <c r="J316" s="34">
        <f t="shared" si="84"/>
        <v>324</v>
      </c>
      <c r="K316" s="34">
        <f t="shared" si="80"/>
        <v>91</v>
      </c>
      <c r="L316" s="34">
        <f t="shared" si="81"/>
        <v>180</v>
      </c>
      <c r="M316" s="34">
        <f t="shared" si="82"/>
        <v>91</v>
      </c>
      <c r="N316" s="52">
        <f t="shared" si="88"/>
        <v>91</v>
      </c>
      <c r="O316" s="324">
        <f>+'Outstanding loans'!H285</f>
        <v>2000219</v>
      </c>
      <c r="P316" s="26">
        <f>+'Outstanding loans'!E285</f>
        <v>0.03</v>
      </c>
      <c r="Q316" s="536">
        <f t="shared" si="85"/>
        <v>7.6499999999999999E-2</v>
      </c>
      <c r="R316" s="222">
        <f t="shared" si="89"/>
        <v>13813.14517935201</v>
      </c>
      <c r="S316" s="36">
        <f t="shared" si="90"/>
        <v>1476462.503897452</v>
      </c>
      <c r="T316" s="36">
        <f t="shared" si="86"/>
        <v>523756.49610254797</v>
      </c>
      <c r="U316" s="36">
        <f t="shared" si="91"/>
        <v>716503.92864451732</v>
      </c>
      <c r="V316" s="36">
        <f t="shared" si="92"/>
        <v>357754.9950431824</v>
      </c>
      <c r="W316" s="37">
        <f t="shared" si="93"/>
        <v>358748.93360133492</v>
      </c>
      <c r="X316" s="36">
        <f t="shared" si="94"/>
        <v>264788.00636295479</v>
      </c>
      <c r="Y316" s="276">
        <f t="shared" si="95"/>
        <v>358748.93360133492</v>
      </c>
      <c r="Z316" s="36">
        <f t="shared" si="96"/>
        <v>1009903.6283859145</v>
      </c>
      <c r="AA316" s="36">
        <f t="shared" si="97"/>
        <v>486147.13228336163</v>
      </c>
      <c r="AB316" s="38">
        <f t="shared" si="87"/>
        <v>4.8894435167312622E-9</v>
      </c>
      <c r="AC316" s="17"/>
      <c r="AD316" s="17">
        <f t="shared" si="98"/>
        <v>180</v>
      </c>
      <c r="AE316" s="143"/>
      <c r="AH316" s="103"/>
      <c r="AI316" s="533"/>
    </row>
    <row r="317" spans="1:35">
      <c r="A317" s="533"/>
      <c r="C317" s="68" t="s">
        <v>1056</v>
      </c>
      <c r="D317" s="19" t="str">
        <f>+'Outstanding loans'!A286</f>
        <v>143529215</v>
      </c>
      <c r="E317" s="20">
        <f>+'Outstanding loans'!B286</f>
        <v>99</v>
      </c>
      <c r="F317" s="19" t="str">
        <f>+'Outstanding loans'!C286</f>
        <v>MOHIT N (SL3114)</v>
      </c>
      <c r="G317" s="547" t="str">
        <f t="shared" si="83"/>
        <v>E1</v>
      </c>
      <c r="H317" s="21">
        <f>+'Outstanding loans'!F286</f>
        <v>42327</v>
      </c>
      <c r="I317" s="21">
        <f>+'Outstanding loans'!G286</f>
        <v>49644</v>
      </c>
      <c r="J317" s="34">
        <f t="shared" si="84"/>
        <v>241</v>
      </c>
      <c r="K317" s="34">
        <f t="shared" si="80"/>
        <v>60</v>
      </c>
      <c r="L317" s="34">
        <f t="shared" si="81"/>
        <v>180</v>
      </c>
      <c r="M317" s="34">
        <f t="shared" si="82"/>
        <v>60</v>
      </c>
      <c r="N317" s="52">
        <f t="shared" si="88"/>
        <v>60</v>
      </c>
      <c r="O317" s="324">
        <f>+'Outstanding loans'!H286</f>
        <v>2006085</v>
      </c>
      <c r="P317" s="26">
        <f>+'Outstanding loans'!E286</f>
        <v>0.03</v>
      </c>
      <c r="Q317" s="536">
        <f t="shared" si="85"/>
        <v>7.3999999999999996E-2</v>
      </c>
      <c r="R317" s="222">
        <f t="shared" si="89"/>
        <v>13853.654698370716</v>
      </c>
      <c r="S317" s="36">
        <f t="shared" si="90"/>
        <v>1503643.8305887165</v>
      </c>
      <c r="T317" s="36">
        <f t="shared" si="86"/>
        <v>502441.16941128345</v>
      </c>
      <c r="U317" s="36">
        <f t="shared" si="91"/>
        <v>499820.84650392795</v>
      </c>
      <c r="V317" s="36">
        <f t="shared" si="92"/>
        <v>259843.04907704436</v>
      </c>
      <c r="W317" s="37">
        <f t="shared" si="93"/>
        <v>239977.7974268836</v>
      </c>
      <c r="X317" s="36">
        <f t="shared" si="94"/>
        <v>167480.38980376115</v>
      </c>
      <c r="Y317" s="276">
        <f t="shared" si="95"/>
        <v>239977.7974268836</v>
      </c>
      <c r="Z317" s="36">
        <f t="shared" si="96"/>
        <v>990014.0151180129</v>
      </c>
      <c r="AA317" s="36">
        <f t="shared" si="97"/>
        <v>487572.84570672875</v>
      </c>
      <c r="AB317" s="38">
        <f t="shared" si="87"/>
        <v>6.9849193096160889E-10</v>
      </c>
      <c r="AC317" s="17"/>
      <c r="AD317" s="17">
        <f t="shared" si="98"/>
        <v>180</v>
      </c>
      <c r="AE317" s="143"/>
      <c r="AH317" s="103"/>
      <c r="AI317" s="533"/>
    </row>
    <row r="318" spans="1:35">
      <c r="A318" s="533"/>
      <c r="C318" s="68" t="s">
        <v>1056</v>
      </c>
      <c r="D318" s="19" t="str">
        <f>+'Outstanding loans'!A287</f>
        <v>143531945</v>
      </c>
      <c r="E318" s="20">
        <f>+'Outstanding loans'!B287</f>
        <v>99</v>
      </c>
      <c r="F318" s="19" t="str">
        <f>+'Outstanding loans'!C287</f>
        <v>CALISTE J</v>
      </c>
      <c r="G318" s="547" t="str">
        <f t="shared" si="83"/>
        <v>B1</v>
      </c>
      <c r="H318" s="21">
        <f>+'Outstanding loans'!F287</f>
        <v>40529</v>
      </c>
      <c r="I318" s="21">
        <f>+'Outstanding loans'!G287</f>
        <v>50771</v>
      </c>
      <c r="J318" s="34">
        <f t="shared" si="84"/>
        <v>337</v>
      </c>
      <c r="K318" s="34">
        <f t="shared" si="80"/>
        <v>120</v>
      </c>
      <c r="L318" s="34">
        <f t="shared" si="81"/>
        <v>180</v>
      </c>
      <c r="M318" s="34">
        <f t="shared" si="82"/>
        <v>120</v>
      </c>
      <c r="N318" s="52">
        <f t="shared" si="88"/>
        <v>120</v>
      </c>
      <c r="O318" s="324">
        <f>+'Outstanding loans'!H287</f>
        <v>2699613</v>
      </c>
      <c r="P318" s="26">
        <f>+'Outstanding loans'!E287</f>
        <v>0.03</v>
      </c>
      <c r="Q318" s="536">
        <f t="shared" si="85"/>
        <v>7.6499999999999999E-2</v>
      </c>
      <c r="R318" s="222">
        <f t="shared" si="89"/>
        <v>18643.031736557856</v>
      </c>
      <c r="S318" s="36">
        <f t="shared" si="90"/>
        <v>1992720.4818742913</v>
      </c>
      <c r="T318" s="36">
        <f t="shared" si="86"/>
        <v>706892.51812570868</v>
      </c>
      <c r="U318" s="36">
        <f t="shared" si="91"/>
        <v>1171528.1881548858</v>
      </c>
      <c r="V318" s="36">
        <f t="shared" si="92"/>
        <v>575079.47895632265</v>
      </c>
      <c r="W318" s="37">
        <f t="shared" si="93"/>
        <v>596448.70919856313</v>
      </c>
      <c r="X318" s="36">
        <f t="shared" si="94"/>
        <v>471261.67875047249</v>
      </c>
      <c r="Y318" s="276">
        <f t="shared" si="95"/>
        <v>596448.70919856313</v>
      </c>
      <c r="Z318" s="36">
        <f t="shared" si="96"/>
        <v>1363025.2307061304</v>
      </c>
      <c r="AA318" s="36">
        <f t="shared" si="97"/>
        <v>656132.71258041402</v>
      </c>
      <c r="AB318" s="38">
        <f t="shared" si="87"/>
        <v>7.6834112405776978E-9</v>
      </c>
      <c r="AC318" s="17"/>
      <c r="AD318" s="17">
        <f t="shared" si="98"/>
        <v>180</v>
      </c>
      <c r="AE318" s="143"/>
      <c r="AH318" s="103"/>
      <c r="AI318" s="533"/>
    </row>
    <row r="319" spans="1:35">
      <c r="A319" s="533"/>
      <c r="C319" s="68" t="s">
        <v>1056</v>
      </c>
      <c r="D319" s="19" t="str">
        <f>+'Outstanding loans'!A288</f>
        <v>143538524</v>
      </c>
      <c r="E319" s="20">
        <f>+'Outstanding loans'!B288</f>
        <v>99</v>
      </c>
      <c r="F319" s="19" t="str">
        <f>+'Outstanding loans'!C288</f>
        <v>RAMLOLL N (SL 2960)</v>
      </c>
      <c r="G319" s="547" t="str">
        <f t="shared" si="83"/>
        <v>E1</v>
      </c>
      <c r="H319" s="21">
        <f>+'Outstanding loans'!F288</f>
        <v>41481</v>
      </c>
      <c r="I319" s="21">
        <f>+'Outstanding loans'!G288</f>
        <v>52444</v>
      </c>
      <c r="J319" s="34">
        <f t="shared" si="84"/>
        <v>360</v>
      </c>
      <c r="K319" s="34">
        <f t="shared" si="80"/>
        <v>88</v>
      </c>
      <c r="L319" s="34">
        <f t="shared" si="81"/>
        <v>180</v>
      </c>
      <c r="M319" s="34">
        <f t="shared" si="82"/>
        <v>88</v>
      </c>
      <c r="N319" s="52">
        <f t="shared" si="88"/>
        <v>88</v>
      </c>
      <c r="O319" s="324">
        <f>+'Outstanding loans'!H288</f>
        <v>3531143</v>
      </c>
      <c r="P319" s="26">
        <f>+'Outstanding loans'!E288</f>
        <v>0.03</v>
      </c>
      <c r="Q319" s="536">
        <f t="shared" si="85"/>
        <v>7.3999999999999996E-2</v>
      </c>
      <c r="R319" s="222">
        <f t="shared" si="89"/>
        <v>24385.425249961423</v>
      </c>
      <c r="S319" s="36">
        <f t="shared" si="90"/>
        <v>2646737.9930942762</v>
      </c>
      <c r="T319" s="36">
        <f t="shared" si="86"/>
        <v>884405.00690572383</v>
      </c>
      <c r="U319" s="36">
        <f t="shared" si="91"/>
        <v>1207381.5377324186</v>
      </c>
      <c r="V319" s="36">
        <f t="shared" si="92"/>
        <v>616703.8707771725</v>
      </c>
      <c r="W319" s="37">
        <f t="shared" si="93"/>
        <v>590677.66695524612</v>
      </c>
      <c r="X319" s="36">
        <f t="shared" si="94"/>
        <v>432375.78115390945</v>
      </c>
      <c r="Y319" s="276">
        <f t="shared" si="95"/>
        <v>590677.66695524612</v>
      </c>
      <c r="Z319" s="36">
        <f t="shared" si="96"/>
        <v>1742638.5518987798</v>
      </c>
      <c r="AA319" s="36">
        <f t="shared" si="97"/>
        <v>858233.54499305645</v>
      </c>
      <c r="AB319" s="38">
        <f t="shared" si="87"/>
        <v>-4.6566128730773926E-10</v>
      </c>
      <c r="AC319" s="17"/>
      <c r="AD319" s="17">
        <f t="shared" si="98"/>
        <v>180</v>
      </c>
      <c r="AE319" s="143"/>
      <c r="AH319" s="103"/>
      <c r="AI319" s="533"/>
    </row>
    <row r="320" spans="1:35">
      <c r="A320" s="533"/>
      <c r="C320" s="68" t="s">
        <v>1056</v>
      </c>
      <c r="D320" s="19" t="str">
        <f>+'Outstanding loans'!A289</f>
        <v>143538826</v>
      </c>
      <c r="E320" s="20">
        <f>+'Outstanding loans'!B289</f>
        <v>99</v>
      </c>
      <c r="F320" s="19" t="str">
        <f>+'Outstanding loans'!C289</f>
        <v>MAUNICK P A (SL 1771)</v>
      </c>
      <c r="G320" s="547" t="str">
        <f t="shared" si="83"/>
        <v>A1</v>
      </c>
      <c r="H320" s="21">
        <f>+'Outstanding loans'!F289</f>
        <v>40183</v>
      </c>
      <c r="I320" s="21">
        <f>+'Outstanding loans'!G289</f>
        <v>51127</v>
      </c>
      <c r="J320" s="34">
        <f t="shared" si="84"/>
        <v>360</v>
      </c>
      <c r="K320" s="34">
        <f t="shared" si="80"/>
        <v>131</v>
      </c>
      <c r="L320" s="34">
        <f t="shared" si="81"/>
        <v>180</v>
      </c>
      <c r="M320" s="34">
        <f t="shared" si="82"/>
        <v>131</v>
      </c>
      <c r="N320" s="52">
        <f t="shared" si="88"/>
        <v>131</v>
      </c>
      <c r="O320" s="324">
        <f>+'Outstanding loans'!H289</f>
        <v>1846902</v>
      </c>
      <c r="P320" s="26">
        <f>+'Outstanding loans'!E289</f>
        <v>0.03</v>
      </c>
      <c r="Q320" s="536">
        <f t="shared" si="85"/>
        <v>8.6499999999999994E-2</v>
      </c>
      <c r="R320" s="222">
        <f t="shared" si="89"/>
        <v>12754.366125927005</v>
      </c>
      <c r="S320" s="36">
        <f t="shared" si="90"/>
        <v>1283714.1382293107</v>
      </c>
      <c r="T320" s="36">
        <f t="shared" si="86"/>
        <v>563187.86177068925</v>
      </c>
      <c r="U320" s="36">
        <f t="shared" si="91"/>
        <v>912048.62571514992</v>
      </c>
      <c r="V320" s="36">
        <f t="shared" si="92"/>
        <v>411431.16308635939</v>
      </c>
      <c r="W320" s="37">
        <f t="shared" si="93"/>
        <v>500617.46262879053</v>
      </c>
      <c r="X320" s="36">
        <f t="shared" si="94"/>
        <v>409875.61051089049</v>
      </c>
      <c r="Y320" s="276">
        <f t="shared" si="95"/>
        <v>500617.46262879053</v>
      </c>
      <c r="Z320" s="36">
        <f t="shared" si="96"/>
        <v>1012071.7644375376</v>
      </c>
      <c r="AA320" s="36">
        <f t="shared" si="97"/>
        <v>448883.90266686096</v>
      </c>
      <c r="AB320" s="38">
        <f t="shared" si="87"/>
        <v>-1.257285475730896E-8</v>
      </c>
      <c r="AC320" s="17"/>
      <c r="AD320" s="17">
        <f t="shared" si="98"/>
        <v>180</v>
      </c>
      <c r="AE320" s="143"/>
      <c r="AH320" s="103"/>
      <c r="AI320" s="533"/>
    </row>
    <row r="321" spans="1:35">
      <c r="A321" s="533"/>
      <c r="C321" s="68" t="s">
        <v>1056</v>
      </c>
      <c r="D321" s="19" t="str">
        <f>+'Outstanding loans'!A290</f>
        <v>143541185</v>
      </c>
      <c r="E321" s="20">
        <f>+'Outstanding loans'!B290</f>
        <v>99</v>
      </c>
      <c r="F321" s="19" t="str">
        <f>+'Outstanding loans'!C290</f>
        <v>BICOLE M (SL 2853)</v>
      </c>
      <c r="G321" s="547" t="str">
        <f t="shared" si="83"/>
        <v>D1</v>
      </c>
      <c r="H321" s="21">
        <f>+'Outstanding loans'!F290</f>
        <v>41242</v>
      </c>
      <c r="I321" s="21">
        <f>+'Outstanding loans'!G290</f>
        <v>52201</v>
      </c>
      <c r="J321" s="34">
        <f t="shared" si="84"/>
        <v>360</v>
      </c>
      <c r="K321" s="34">
        <f t="shared" si="80"/>
        <v>96</v>
      </c>
      <c r="L321" s="34">
        <f t="shared" si="81"/>
        <v>180</v>
      </c>
      <c r="M321" s="34">
        <f t="shared" si="82"/>
        <v>96</v>
      </c>
      <c r="N321" s="52">
        <f t="shared" si="88"/>
        <v>96</v>
      </c>
      <c r="O321" s="324">
        <f>+'Outstanding loans'!H290</f>
        <v>2003642</v>
      </c>
      <c r="P321" s="26">
        <f>+'Outstanding loans'!E290</f>
        <v>0.03</v>
      </c>
      <c r="Q321" s="536">
        <f t="shared" si="85"/>
        <v>7.6499999999999999E-2</v>
      </c>
      <c r="R321" s="222">
        <f t="shared" si="89"/>
        <v>13836.783788898725</v>
      </c>
      <c r="S321" s="36">
        <f t="shared" si="90"/>
        <v>1478989.1928004378</v>
      </c>
      <c r="T321" s="36">
        <f t="shared" si="86"/>
        <v>524652.8071995622</v>
      </c>
      <c r="U321" s="36">
        <f t="shared" si="91"/>
        <v>747110.93272849557</v>
      </c>
      <c r="V321" s="36">
        <f t="shared" si="92"/>
        <v>371875.31537028565</v>
      </c>
      <c r="W321" s="37">
        <f t="shared" si="93"/>
        <v>375235.61735820991</v>
      </c>
      <c r="X321" s="36">
        <f t="shared" si="94"/>
        <v>279814.83050643321</v>
      </c>
      <c r="Y321" s="276">
        <f t="shared" si="95"/>
        <v>375235.61735820991</v>
      </c>
      <c r="Z321" s="36">
        <f t="shared" si="96"/>
        <v>1011631.8892013382</v>
      </c>
      <c r="AA321" s="36">
        <f t="shared" si="97"/>
        <v>486979.08200177061</v>
      </c>
      <c r="AB321" s="38">
        <f t="shared" si="87"/>
        <v>5.3551048040390015E-9</v>
      </c>
      <c r="AC321" s="17"/>
      <c r="AD321" s="17">
        <f t="shared" si="98"/>
        <v>180</v>
      </c>
      <c r="AE321" s="143"/>
      <c r="AH321" s="103"/>
      <c r="AI321" s="533"/>
    </row>
    <row r="322" spans="1:35">
      <c r="A322" s="533"/>
      <c r="C322" s="68" t="s">
        <v>1056</v>
      </c>
      <c r="D322" s="19" t="str">
        <f>+'Outstanding loans'!A291</f>
        <v>143542254</v>
      </c>
      <c r="E322" s="20">
        <f>+'Outstanding loans'!B291</f>
        <v>99</v>
      </c>
      <c r="F322" s="19" t="str">
        <f>+'Outstanding loans'!C291</f>
        <v>ROUSSEL M G P(SL2835)</v>
      </c>
      <c r="G322" s="547" t="str">
        <f t="shared" si="83"/>
        <v>D1</v>
      </c>
      <c r="H322" s="21">
        <f>+'Outstanding loans'!F291</f>
        <v>41261</v>
      </c>
      <c r="I322" s="21">
        <f>+'Outstanding loans'!G291</f>
        <v>47484</v>
      </c>
      <c r="J322" s="34">
        <f t="shared" si="84"/>
        <v>205</v>
      </c>
      <c r="K322" s="34">
        <f t="shared" si="80"/>
        <v>95</v>
      </c>
      <c r="L322" s="34">
        <f t="shared" si="81"/>
        <v>180</v>
      </c>
      <c r="M322" s="34">
        <f t="shared" si="82"/>
        <v>95</v>
      </c>
      <c r="N322" s="52">
        <f t="shared" si="88"/>
        <v>95</v>
      </c>
      <c r="O322" s="324">
        <f>+'Outstanding loans'!H291</f>
        <v>3212015</v>
      </c>
      <c r="P322" s="26">
        <f>+'Outstanding loans'!E291</f>
        <v>0.03</v>
      </c>
      <c r="Q322" s="536">
        <f t="shared" si="85"/>
        <v>7.6499999999999999E-2</v>
      </c>
      <c r="R322" s="222">
        <f t="shared" si="89"/>
        <v>22181.58587297508</v>
      </c>
      <c r="S322" s="36">
        <f t="shared" si="90"/>
        <v>2370950.2356772805</v>
      </c>
      <c r="T322" s="36">
        <f t="shared" si="86"/>
        <v>841064.76432271954</v>
      </c>
      <c r="U322" s="36">
        <f t="shared" si="91"/>
        <v>1188427.4674016619</v>
      </c>
      <c r="V322" s="36">
        <f t="shared" si="92"/>
        <v>591907.27924320963</v>
      </c>
      <c r="W322" s="37">
        <f t="shared" si="93"/>
        <v>596520.18815845228</v>
      </c>
      <c r="X322" s="36">
        <f t="shared" si="94"/>
        <v>443895.29228143534</v>
      </c>
      <c r="Y322" s="276">
        <f t="shared" si="95"/>
        <v>596520.18815845228</v>
      </c>
      <c r="Z322" s="36">
        <f t="shared" si="96"/>
        <v>1621735.2214582423</v>
      </c>
      <c r="AA322" s="36">
        <f t="shared" si="97"/>
        <v>780670.45713551482</v>
      </c>
      <c r="AB322" s="38">
        <f t="shared" si="87"/>
        <v>7.9162418842315674E-9</v>
      </c>
      <c r="AC322" s="17"/>
      <c r="AD322" s="17">
        <f t="shared" si="98"/>
        <v>180</v>
      </c>
      <c r="AE322" s="143"/>
      <c r="AH322" s="103"/>
      <c r="AI322" s="533"/>
    </row>
    <row r="323" spans="1:35">
      <c r="A323" s="533"/>
      <c r="C323" s="68" t="s">
        <v>1056</v>
      </c>
      <c r="D323" s="19" t="str">
        <f>+'Outstanding loans'!A292</f>
        <v>143542262</v>
      </c>
      <c r="E323" s="20">
        <f>+'Outstanding loans'!B292</f>
        <v>99</v>
      </c>
      <c r="F323" s="19" t="str">
        <f>+'Outstanding loans'!C292</f>
        <v>PYDIAH M J I(SL 2978)</v>
      </c>
      <c r="G323" s="547" t="str">
        <f t="shared" si="83"/>
        <v>E1</v>
      </c>
      <c r="H323" s="21">
        <f>+'Outstanding loans'!F292</f>
        <v>41487</v>
      </c>
      <c r="I323" s="21">
        <f>+'Outstanding loans'!G292</f>
        <v>52444</v>
      </c>
      <c r="J323" s="34">
        <f t="shared" si="84"/>
        <v>360</v>
      </c>
      <c r="K323" s="34">
        <f t="shared" si="80"/>
        <v>88</v>
      </c>
      <c r="L323" s="34">
        <f t="shared" si="81"/>
        <v>180</v>
      </c>
      <c r="M323" s="34">
        <f t="shared" si="82"/>
        <v>88</v>
      </c>
      <c r="N323" s="52">
        <f t="shared" si="88"/>
        <v>88</v>
      </c>
      <c r="O323" s="324">
        <f>+'Outstanding loans'!H292</f>
        <v>249998</v>
      </c>
      <c r="P323" s="26">
        <f>+'Outstanding loans'!E292</f>
        <v>0.03</v>
      </c>
      <c r="Q323" s="536">
        <f t="shared" si="85"/>
        <v>7.3999999999999996E-2</v>
      </c>
      <c r="R323" s="222">
        <f t="shared" si="89"/>
        <v>1726.4402890621695</v>
      </c>
      <c r="S323" s="36">
        <f t="shared" si="90"/>
        <v>187383.85978635895</v>
      </c>
      <c r="T323" s="36">
        <f t="shared" si="86"/>
        <v>62614.140213641047</v>
      </c>
      <c r="U323" s="36">
        <f t="shared" si="91"/>
        <v>85480.245254873327</v>
      </c>
      <c r="V323" s="36">
        <f t="shared" si="92"/>
        <v>43661.424724671757</v>
      </c>
      <c r="W323" s="37">
        <f t="shared" si="93"/>
        <v>41818.82053020157</v>
      </c>
      <c r="X323" s="36">
        <f t="shared" si="94"/>
        <v>30611.357437780065</v>
      </c>
      <c r="Y323" s="276">
        <f t="shared" si="95"/>
        <v>41818.82053020157</v>
      </c>
      <c r="Z323" s="36">
        <f t="shared" si="96"/>
        <v>123375.39224483154</v>
      </c>
      <c r="AA323" s="36">
        <f t="shared" si="97"/>
        <v>60761.252031190495</v>
      </c>
      <c r="AB323" s="38">
        <f t="shared" si="87"/>
        <v>0</v>
      </c>
      <c r="AC323" s="17"/>
      <c r="AD323" s="17">
        <f t="shared" si="98"/>
        <v>180</v>
      </c>
      <c r="AE323" s="143"/>
      <c r="AH323" s="103"/>
      <c r="AI323" s="533"/>
    </row>
    <row r="324" spans="1:35">
      <c r="A324" s="533"/>
      <c r="C324" s="68" t="s">
        <v>1056</v>
      </c>
      <c r="D324" s="19" t="str">
        <f>+'Outstanding loans'!A293</f>
        <v>143544451</v>
      </c>
      <c r="E324" s="20">
        <f>+'Outstanding loans'!B293</f>
        <v>99</v>
      </c>
      <c r="F324" s="19" t="str">
        <f>+'Outstanding loans'!C293</f>
        <v>BEESOON S (SL3049)</v>
      </c>
      <c r="G324" s="547" t="str">
        <f t="shared" si="83"/>
        <v>E1</v>
      </c>
      <c r="H324" s="21">
        <f>+'Outstanding loans'!F293</f>
        <v>41892</v>
      </c>
      <c r="I324" s="21">
        <f>+'Outstanding loans'!G293</f>
        <v>44440</v>
      </c>
      <c r="J324" s="34">
        <f t="shared" si="84"/>
        <v>84</v>
      </c>
      <c r="K324" s="34">
        <f t="shared" si="80"/>
        <v>75</v>
      </c>
      <c r="L324" s="34">
        <f t="shared" si="81"/>
        <v>84</v>
      </c>
      <c r="M324" s="34">
        <f t="shared" si="82"/>
        <v>75</v>
      </c>
      <c r="N324" s="52">
        <f t="shared" si="88"/>
        <v>75</v>
      </c>
      <c r="O324" s="324">
        <f>+'Outstanding loans'!H293</f>
        <v>900002</v>
      </c>
      <c r="P324" s="26">
        <f>+'Outstanding loans'!E293</f>
        <v>0.03</v>
      </c>
      <c r="Q324" s="536">
        <f t="shared" si="85"/>
        <v>7.3999999999999996E-2</v>
      </c>
      <c r="R324" s="222">
        <f t="shared" si="89"/>
        <v>11891.996485515729</v>
      </c>
      <c r="S324" s="36">
        <f t="shared" si="90"/>
        <v>777815.46462857944</v>
      </c>
      <c r="T324" s="36">
        <f t="shared" si="86"/>
        <v>122186.53537142056</v>
      </c>
      <c r="U324" s="36">
        <f t="shared" si="91"/>
        <v>217885.46985091793</v>
      </c>
      <c r="V324" s="36">
        <f t="shared" si="92"/>
        <v>97600.027417298872</v>
      </c>
      <c r="W324" s="37">
        <f t="shared" si="93"/>
        <v>120285.44243361906</v>
      </c>
      <c r="X324" s="36">
        <f t="shared" si="94"/>
        <v>109095.12086733978</v>
      </c>
      <c r="Y324" s="276">
        <f t="shared" si="95"/>
        <v>120285.44243361906</v>
      </c>
      <c r="Z324" s="36">
        <f t="shared" si="96"/>
        <v>221112.24015474203</v>
      </c>
      <c r="AA324" s="36">
        <f t="shared" si="97"/>
        <v>98925.704783321242</v>
      </c>
      <c r="AB324" s="38">
        <f t="shared" si="87"/>
        <v>2.3283064365386963E-10</v>
      </c>
      <c r="AC324" s="17"/>
      <c r="AD324" s="17">
        <f t="shared" si="98"/>
        <v>84</v>
      </c>
      <c r="AE324" s="143"/>
      <c r="AH324" s="103"/>
      <c r="AI324" s="533"/>
    </row>
    <row r="325" spans="1:35">
      <c r="A325" s="533"/>
      <c r="C325" s="68" t="s">
        <v>1056</v>
      </c>
      <c r="D325" s="19" t="str">
        <f>+'Outstanding loans'!A294</f>
        <v>143546896</v>
      </c>
      <c r="E325" s="20">
        <f>+'Outstanding loans'!B294</f>
        <v>99</v>
      </c>
      <c r="F325" s="19" t="str">
        <f>+'Outstanding loans'!C294</f>
        <v>JAWAHEER Z (SL 2939)</v>
      </c>
      <c r="G325" s="547" t="str">
        <f t="shared" si="83"/>
        <v>E1</v>
      </c>
      <c r="H325" s="21">
        <f>+'Outstanding loans'!F294</f>
        <v>41481</v>
      </c>
      <c r="I325" s="21">
        <f>+'Outstanding loans'!G294</f>
        <v>52079</v>
      </c>
      <c r="J325" s="34">
        <f t="shared" si="84"/>
        <v>348</v>
      </c>
      <c r="K325" s="34">
        <f t="shared" si="80"/>
        <v>88</v>
      </c>
      <c r="L325" s="34">
        <f t="shared" si="81"/>
        <v>180</v>
      </c>
      <c r="M325" s="34">
        <f t="shared" si="82"/>
        <v>88</v>
      </c>
      <c r="N325" s="52">
        <f t="shared" si="88"/>
        <v>88</v>
      </c>
      <c r="O325" s="324">
        <f>+'Outstanding loans'!H294</f>
        <v>2958859</v>
      </c>
      <c r="P325" s="26">
        <f>+'Outstanding loans'!E294</f>
        <v>0.03</v>
      </c>
      <c r="Q325" s="536">
        <f t="shared" si="85"/>
        <v>7.3999999999999996E-2</v>
      </c>
      <c r="R325" s="222">
        <f t="shared" si="89"/>
        <v>20433.337015712936</v>
      </c>
      <c r="S325" s="36">
        <f t="shared" si="90"/>
        <v>2217787.4222338032</v>
      </c>
      <c r="T325" s="36">
        <f t="shared" si="86"/>
        <v>741071.5777661968</v>
      </c>
      <c r="U325" s="36">
        <f t="shared" si="91"/>
        <v>1011704.0656108821</v>
      </c>
      <c r="V325" s="36">
        <f t="shared" si="92"/>
        <v>516756.132046727</v>
      </c>
      <c r="W325" s="37">
        <f t="shared" si="93"/>
        <v>494947.93356415513</v>
      </c>
      <c r="X325" s="36">
        <f t="shared" si="94"/>
        <v>362301.66024125181</v>
      </c>
      <c r="Y325" s="276">
        <f t="shared" si="95"/>
        <v>494947.93356415513</v>
      </c>
      <c r="Z325" s="36">
        <f t="shared" si="96"/>
        <v>1460213.2405945254</v>
      </c>
      <c r="AA325" s="36">
        <f t="shared" si="97"/>
        <v>719141.66282832855</v>
      </c>
      <c r="AB325" s="38">
        <f t="shared" si="87"/>
        <v>0</v>
      </c>
      <c r="AC325" s="17"/>
      <c r="AD325" s="17">
        <f t="shared" si="98"/>
        <v>180</v>
      </c>
      <c r="AE325" s="143"/>
      <c r="AH325" s="103"/>
      <c r="AI325" s="533"/>
    </row>
    <row r="326" spans="1:35">
      <c r="A326" s="533"/>
      <c r="C326" s="68" t="s">
        <v>1056</v>
      </c>
      <c r="D326" s="19" t="str">
        <f>+'Outstanding loans'!A295</f>
        <v>143551415</v>
      </c>
      <c r="E326" s="20">
        <f>+'Outstanding loans'!B295</f>
        <v>99</v>
      </c>
      <c r="F326" s="19" t="str">
        <f>+'Outstanding loans'!C295</f>
        <v>COOPOOSAMY N(SL2794)</v>
      </c>
      <c r="G326" s="547" t="str">
        <f t="shared" si="83"/>
        <v>D1</v>
      </c>
      <c r="H326" s="21">
        <f>+'Outstanding loans'!F295</f>
        <v>41137</v>
      </c>
      <c r="I326" s="21">
        <f>+'Outstanding loans'!G295</f>
        <v>48458</v>
      </c>
      <c r="J326" s="34">
        <f t="shared" si="84"/>
        <v>241</v>
      </c>
      <c r="K326" s="34">
        <f t="shared" si="80"/>
        <v>100</v>
      </c>
      <c r="L326" s="34">
        <f t="shared" si="81"/>
        <v>180</v>
      </c>
      <c r="M326" s="34">
        <f t="shared" si="82"/>
        <v>100</v>
      </c>
      <c r="N326" s="52">
        <f t="shared" si="88"/>
        <v>100</v>
      </c>
      <c r="O326" s="324">
        <f>+'Outstanding loans'!H295</f>
        <v>3666369</v>
      </c>
      <c r="P326" s="26">
        <f>+'Outstanding loans'!E295</f>
        <v>0.03</v>
      </c>
      <c r="Q326" s="536">
        <f t="shared" si="85"/>
        <v>7.6499999999999999E-2</v>
      </c>
      <c r="R326" s="222">
        <f t="shared" si="89"/>
        <v>25319.271178843745</v>
      </c>
      <c r="S326" s="36">
        <f t="shared" si="90"/>
        <v>2706331.8336402159</v>
      </c>
      <c r="T326" s="36">
        <f t="shared" si="86"/>
        <v>960037.16635978408</v>
      </c>
      <c r="U326" s="36">
        <f t="shared" si="91"/>
        <v>1408423.395385161</v>
      </c>
      <c r="V326" s="36">
        <f t="shared" si="92"/>
        <v>699330.42916808161</v>
      </c>
      <c r="W326" s="37">
        <f t="shared" si="93"/>
        <v>709092.96621707943</v>
      </c>
      <c r="X326" s="36">
        <f t="shared" si="94"/>
        <v>533353.98131099122</v>
      </c>
      <c r="Y326" s="276">
        <f t="shared" si="95"/>
        <v>709092.96621707943</v>
      </c>
      <c r="Z326" s="36">
        <f t="shared" si="96"/>
        <v>1851136.9785516681</v>
      </c>
      <c r="AA326" s="36">
        <f t="shared" si="97"/>
        <v>891099.81219187379</v>
      </c>
      <c r="AB326" s="38">
        <f t="shared" si="87"/>
        <v>1.0244548320770264E-8</v>
      </c>
      <c r="AC326" s="17"/>
      <c r="AD326" s="17">
        <f t="shared" si="98"/>
        <v>180</v>
      </c>
      <c r="AE326" s="143"/>
      <c r="AH326" s="103"/>
      <c r="AI326" s="533"/>
    </row>
    <row r="327" spans="1:35">
      <c r="A327" s="533"/>
      <c r="C327" s="68" t="s">
        <v>1056</v>
      </c>
      <c r="D327" s="19" t="str">
        <f>+'Outstanding loans'!A296</f>
        <v>143552268</v>
      </c>
      <c r="E327" s="20">
        <f>+'Outstanding loans'!B296</f>
        <v>99</v>
      </c>
      <c r="F327" s="19" t="str">
        <f>+'Outstanding loans'!C296</f>
        <v>RAHEEMEEA M A(SL2724)</v>
      </c>
      <c r="G327" s="547" t="str">
        <f t="shared" si="83"/>
        <v>D1</v>
      </c>
      <c r="H327" s="21">
        <f>+'Outstanding loans'!F296</f>
        <v>41092</v>
      </c>
      <c r="I327" s="21">
        <f>+'Outstanding loans'!G296</f>
        <v>52048</v>
      </c>
      <c r="J327" s="34">
        <f t="shared" si="84"/>
        <v>360</v>
      </c>
      <c r="K327" s="34">
        <f t="shared" si="80"/>
        <v>101</v>
      </c>
      <c r="L327" s="34">
        <f t="shared" si="81"/>
        <v>180</v>
      </c>
      <c r="M327" s="34">
        <f t="shared" si="82"/>
        <v>101</v>
      </c>
      <c r="N327" s="52">
        <f t="shared" si="88"/>
        <v>101</v>
      </c>
      <c r="O327" s="324">
        <f>+'Outstanding loans'!H296</f>
        <v>650136</v>
      </c>
      <c r="P327" s="26">
        <f>+'Outstanding loans'!E296</f>
        <v>0.03</v>
      </c>
      <c r="Q327" s="536">
        <f t="shared" si="85"/>
        <v>7.6499999999999999E-2</v>
      </c>
      <c r="R327" s="222">
        <f t="shared" si="89"/>
        <v>4489.7198528377139</v>
      </c>
      <c r="S327" s="36">
        <f t="shared" si="90"/>
        <v>479898.16436793876</v>
      </c>
      <c r="T327" s="36">
        <f t="shared" si="86"/>
        <v>170237.83563206124</v>
      </c>
      <c r="U327" s="36">
        <f t="shared" si="91"/>
        <v>251536.86627822783</v>
      </c>
      <c r="V327" s="36">
        <f t="shared" si="92"/>
        <v>124821.14904038358</v>
      </c>
      <c r="W327" s="37">
        <f t="shared" si="93"/>
        <v>126715.71723784425</v>
      </c>
      <c r="X327" s="36">
        <f t="shared" si="94"/>
        <v>95522.341104656574</v>
      </c>
      <c r="Y327" s="276">
        <f t="shared" si="95"/>
        <v>126715.71723784425</v>
      </c>
      <c r="Z327" s="36">
        <f t="shared" si="96"/>
        <v>328251.40914285131</v>
      </c>
      <c r="AA327" s="36">
        <f t="shared" si="97"/>
        <v>158013.5735107885</v>
      </c>
      <c r="AB327" s="38">
        <f t="shared" si="87"/>
        <v>1.57160684466362E-9</v>
      </c>
      <c r="AC327" s="17"/>
      <c r="AD327" s="17">
        <f t="shared" si="98"/>
        <v>180</v>
      </c>
      <c r="AE327" s="143"/>
      <c r="AH327" s="103"/>
      <c r="AI327" s="533"/>
    </row>
    <row r="328" spans="1:35">
      <c r="A328" s="533"/>
      <c r="C328" s="68" t="s">
        <v>1056</v>
      </c>
      <c r="D328" s="19" t="str">
        <f>+'Outstanding loans'!A297</f>
        <v>143552748</v>
      </c>
      <c r="E328" s="20">
        <f>+'Outstanding loans'!B297</f>
        <v>99</v>
      </c>
      <c r="F328" s="19" t="str">
        <f>+'Outstanding loans'!C297</f>
        <v>ACHARUZ R K (SL3053)</v>
      </c>
      <c r="G328" s="547" t="str">
        <f t="shared" si="83"/>
        <v>E1</v>
      </c>
      <c r="H328" s="21">
        <f>+'Outstanding loans'!F297</f>
        <v>41900</v>
      </c>
      <c r="I328" s="21">
        <f>+'Outstanding loans'!G297</f>
        <v>49218</v>
      </c>
      <c r="J328" s="34">
        <f t="shared" si="84"/>
        <v>241</v>
      </c>
      <c r="K328" s="34">
        <f t="shared" si="80"/>
        <v>74</v>
      </c>
      <c r="L328" s="34">
        <f t="shared" si="81"/>
        <v>180</v>
      </c>
      <c r="M328" s="34">
        <f t="shared" si="82"/>
        <v>74</v>
      </c>
      <c r="N328" s="52">
        <f t="shared" si="88"/>
        <v>74</v>
      </c>
      <c r="O328" s="324">
        <f>+'Outstanding loans'!H297</f>
        <v>1574918</v>
      </c>
      <c r="P328" s="26">
        <f>+'Outstanding loans'!E297</f>
        <v>0.03</v>
      </c>
      <c r="Q328" s="536">
        <f t="shared" si="85"/>
        <v>7.3999999999999996E-2</v>
      </c>
      <c r="R328" s="222">
        <f t="shared" si="89"/>
        <v>10876.094557433315</v>
      </c>
      <c r="S328" s="36">
        <f t="shared" si="90"/>
        <v>1180466.2984784392</v>
      </c>
      <c r="T328" s="36">
        <f t="shared" si="86"/>
        <v>394451.70152156078</v>
      </c>
      <c r="U328" s="36">
        <f t="shared" si="91"/>
        <v>468854.89205580717</v>
      </c>
      <c r="V328" s="36">
        <f t="shared" si="92"/>
        <v>241565.08705050137</v>
      </c>
      <c r="W328" s="37">
        <f t="shared" si="93"/>
        <v>227289.8050053058</v>
      </c>
      <c r="X328" s="36">
        <f t="shared" si="94"/>
        <v>162163.4772921972</v>
      </c>
      <c r="Y328" s="276">
        <f t="shared" si="95"/>
        <v>227289.8050053058</v>
      </c>
      <c r="Z328" s="36">
        <f t="shared" si="96"/>
        <v>777230.72185955732</v>
      </c>
      <c r="AA328" s="36">
        <f t="shared" si="97"/>
        <v>382779.02033799677</v>
      </c>
      <c r="AB328" s="38">
        <f t="shared" si="87"/>
        <v>-2.3283064365386963E-10</v>
      </c>
      <c r="AC328" s="17"/>
      <c r="AD328" s="17">
        <f t="shared" si="98"/>
        <v>180</v>
      </c>
      <c r="AE328" s="143"/>
      <c r="AH328" s="103"/>
      <c r="AI328" s="533"/>
    </row>
    <row r="329" spans="1:35">
      <c r="A329" s="533"/>
      <c r="C329" s="68" t="s">
        <v>1056</v>
      </c>
      <c r="D329" s="19" t="str">
        <f>+'Outstanding loans'!A298</f>
        <v>143562905</v>
      </c>
      <c r="E329" s="20">
        <f>+'Outstanding loans'!B298</f>
        <v>99</v>
      </c>
      <c r="F329" s="19" t="str">
        <f>+'Outstanding loans'!C298</f>
        <v>RAYNAL J M V N(SL2655)</v>
      </c>
      <c r="G329" s="547" t="str">
        <f t="shared" si="83"/>
        <v>C1</v>
      </c>
      <c r="H329" s="21">
        <f>+'Outstanding loans'!F298</f>
        <v>40903</v>
      </c>
      <c r="I329" s="21">
        <f>+'Outstanding loans'!G298</f>
        <v>48549</v>
      </c>
      <c r="J329" s="34">
        <f t="shared" si="84"/>
        <v>251</v>
      </c>
      <c r="K329" s="34">
        <f t="shared" si="80"/>
        <v>107</v>
      </c>
      <c r="L329" s="34">
        <f t="shared" si="81"/>
        <v>180</v>
      </c>
      <c r="M329" s="34">
        <f t="shared" si="82"/>
        <v>107</v>
      </c>
      <c r="N329" s="52">
        <f t="shared" si="88"/>
        <v>107</v>
      </c>
      <c r="O329" s="324">
        <f>+'Outstanding loans'!H298</f>
        <v>3107907</v>
      </c>
      <c r="P329" s="26">
        <f>+'Outstanding loans'!E298</f>
        <v>0.03</v>
      </c>
      <c r="Q329" s="536">
        <f t="shared" si="85"/>
        <v>8.1500000000000003E-2</v>
      </c>
      <c r="R329" s="222">
        <f t="shared" si="89"/>
        <v>21462.635138914473</v>
      </c>
      <c r="S329" s="36">
        <f t="shared" si="90"/>
        <v>2225648.6627944373</v>
      </c>
      <c r="T329" s="36">
        <f t="shared" si="86"/>
        <v>882258.33720556274</v>
      </c>
      <c r="U329" s="36">
        <f t="shared" si="91"/>
        <v>1302960.5520890781</v>
      </c>
      <c r="V329" s="36">
        <f t="shared" si="92"/>
        <v>619084.57469176268</v>
      </c>
      <c r="W329" s="37">
        <f t="shared" si="93"/>
        <v>683875.97739731544</v>
      </c>
      <c r="X329" s="36">
        <f t="shared" si="94"/>
        <v>524453.56711664004</v>
      </c>
      <c r="Y329" s="276">
        <f t="shared" si="95"/>
        <v>683875.97739731544</v>
      </c>
      <c r="Z329" s="36">
        <f t="shared" si="96"/>
        <v>1637625.6622102014</v>
      </c>
      <c r="AA329" s="36">
        <f t="shared" si="97"/>
        <v>755367.32500460511</v>
      </c>
      <c r="AB329" s="38">
        <f t="shared" si="87"/>
        <v>3.3527612686157227E-8</v>
      </c>
      <c r="AC329" s="17"/>
      <c r="AD329" s="17">
        <f t="shared" si="98"/>
        <v>180</v>
      </c>
      <c r="AE329" s="143"/>
      <c r="AH329" s="103"/>
      <c r="AI329" s="533"/>
    </row>
    <row r="330" spans="1:35">
      <c r="A330" s="533"/>
      <c r="C330" s="68" t="s">
        <v>1056</v>
      </c>
      <c r="D330" s="19" t="str">
        <f>+'Outstanding loans'!A299</f>
        <v>143574326</v>
      </c>
      <c r="E330" s="20">
        <f>+'Outstanding loans'!B299</f>
        <v>99</v>
      </c>
      <c r="F330" s="19" t="str">
        <f>+'Outstanding loans'!C299</f>
        <v>SOKAPPADU A N (SL2885)</v>
      </c>
      <c r="G330" s="547" t="str">
        <f t="shared" si="83"/>
        <v>D1</v>
      </c>
      <c r="H330" s="21">
        <f>+'Outstanding loans'!F299</f>
        <v>41346</v>
      </c>
      <c r="I330" s="21">
        <f>+'Outstanding loans'!G299</f>
        <v>52291</v>
      </c>
      <c r="J330" s="34">
        <f t="shared" si="84"/>
        <v>360</v>
      </c>
      <c r="K330" s="34">
        <f t="shared" si="80"/>
        <v>93</v>
      </c>
      <c r="L330" s="34">
        <f t="shared" si="81"/>
        <v>180</v>
      </c>
      <c r="M330" s="34">
        <f t="shared" si="82"/>
        <v>93</v>
      </c>
      <c r="N330" s="52">
        <f t="shared" si="88"/>
        <v>93</v>
      </c>
      <c r="O330" s="324">
        <f>+'Outstanding loans'!H299</f>
        <v>520156</v>
      </c>
      <c r="P330" s="26">
        <f>+'Outstanding loans'!E299</f>
        <v>0.03</v>
      </c>
      <c r="Q330" s="536">
        <f t="shared" si="85"/>
        <v>7.6499999999999999E-2</v>
      </c>
      <c r="R330" s="222">
        <f t="shared" si="89"/>
        <v>3592.1018368043819</v>
      </c>
      <c r="S330" s="36">
        <f t="shared" si="90"/>
        <v>383953.37219438632</v>
      </c>
      <c r="T330" s="36">
        <f t="shared" si="86"/>
        <v>136202.62780561368</v>
      </c>
      <c r="U330" s="36">
        <f t="shared" si="91"/>
        <v>189416.83051491561</v>
      </c>
      <c r="V330" s="36">
        <f t="shared" si="92"/>
        <v>94458.369297272468</v>
      </c>
      <c r="W330" s="37">
        <f t="shared" si="93"/>
        <v>94958.46121764314</v>
      </c>
      <c r="X330" s="36">
        <f t="shared" si="94"/>
        <v>70371.357699567074</v>
      </c>
      <c r="Y330" s="276">
        <f t="shared" si="95"/>
        <v>94958.46121764314</v>
      </c>
      <c r="Z330" s="36">
        <f t="shared" si="96"/>
        <v>262624.9584304039</v>
      </c>
      <c r="AA330" s="36">
        <f t="shared" si="97"/>
        <v>126422.33062478877</v>
      </c>
      <c r="AB330" s="38">
        <f t="shared" si="87"/>
        <v>1.4551915228366852E-9</v>
      </c>
      <c r="AC330" s="17"/>
      <c r="AD330" s="17">
        <f t="shared" si="98"/>
        <v>180</v>
      </c>
      <c r="AE330" s="143"/>
      <c r="AH330" s="103"/>
      <c r="AI330" s="533"/>
    </row>
    <row r="331" spans="1:35">
      <c r="A331" s="533"/>
      <c r="C331" s="68" t="s">
        <v>1056</v>
      </c>
      <c r="D331" s="19" t="str">
        <f>+'Outstanding loans'!A300</f>
        <v>143574385</v>
      </c>
      <c r="E331" s="20">
        <f>+'Outstanding loans'!B300</f>
        <v>99</v>
      </c>
      <c r="F331" s="19" t="str">
        <f>+'Outstanding loans'!C300</f>
        <v>LOUISE M J S(SL 2943)</v>
      </c>
      <c r="G331" s="547" t="str">
        <f t="shared" si="83"/>
        <v>E1</v>
      </c>
      <c r="H331" s="21">
        <f>+'Outstanding loans'!F300</f>
        <v>41453</v>
      </c>
      <c r="I331" s="21">
        <f>+'Outstanding loans'!G300</f>
        <v>50222</v>
      </c>
      <c r="J331" s="34">
        <f t="shared" si="84"/>
        <v>288</v>
      </c>
      <c r="K331" s="34">
        <f t="shared" si="80"/>
        <v>89</v>
      </c>
      <c r="L331" s="34">
        <f t="shared" si="81"/>
        <v>180</v>
      </c>
      <c r="M331" s="34">
        <f t="shared" si="82"/>
        <v>89</v>
      </c>
      <c r="N331" s="52">
        <f t="shared" si="88"/>
        <v>89</v>
      </c>
      <c r="O331" s="324">
        <f>+'Outstanding loans'!H300</f>
        <v>340901</v>
      </c>
      <c r="P331" s="26">
        <f>+'Outstanding loans'!E300</f>
        <v>0.03</v>
      </c>
      <c r="Q331" s="536">
        <f t="shared" si="85"/>
        <v>7.3999999999999996E-2</v>
      </c>
      <c r="R331" s="222">
        <f t="shared" si="89"/>
        <v>2354.1997175240708</v>
      </c>
      <c r="S331" s="36">
        <f t="shared" si="90"/>
        <v>255519.42489551741</v>
      </c>
      <c r="T331" s="36">
        <f t="shared" si="86"/>
        <v>85381.575104482588</v>
      </c>
      <c r="U331" s="36">
        <f t="shared" si="91"/>
        <v>117579.0940983274</v>
      </c>
      <c r="V331" s="36">
        <f t="shared" si="92"/>
        <v>60020.541685611679</v>
      </c>
      <c r="W331" s="37">
        <f t="shared" si="93"/>
        <v>57558.552412715726</v>
      </c>
      <c r="X331" s="36">
        <f t="shared" si="94"/>
        <v>42216.445468327503</v>
      </c>
      <c r="Y331" s="276">
        <f t="shared" si="95"/>
        <v>57558.552412715726</v>
      </c>
      <c r="Z331" s="36">
        <f t="shared" si="96"/>
        <v>168236.52425881536</v>
      </c>
      <c r="AA331" s="36">
        <f t="shared" si="97"/>
        <v>82854.949154332804</v>
      </c>
      <c r="AB331" s="38">
        <f t="shared" si="87"/>
        <v>-2.9103830456733704E-11</v>
      </c>
      <c r="AC331" s="17"/>
      <c r="AD331" s="17">
        <f t="shared" si="98"/>
        <v>180</v>
      </c>
      <c r="AE331" s="143"/>
      <c r="AH331" s="103"/>
      <c r="AI331" s="533"/>
    </row>
    <row r="332" spans="1:35">
      <c r="A332" s="533"/>
      <c r="C332" s="68" t="s">
        <v>1056</v>
      </c>
      <c r="D332" s="19" t="str">
        <f>+'Outstanding loans'!A301</f>
        <v>143576507</v>
      </c>
      <c r="E332" s="20">
        <f>+'Outstanding loans'!B301</f>
        <v>99</v>
      </c>
      <c r="F332" s="19" t="str">
        <f>+'Outstanding loans'!C301</f>
        <v>GEERDHARRY G (SL 1818)</v>
      </c>
      <c r="G332" s="547" t="str">
        <f t="shared" si="83"/>
        <v>A1</v>
      </c>
      <c r="H332" s="21">
        <f>+'Outstanding loans'!F301</f>
        <v>40207</v>
      </c>
      <c r="I332" s="21">
        <f>+'Outstanding loans'!G301</f>
        <v>46410</v>
      </c>
      <c r="J332" s="34">
        <f t="shared" si="84"/>
        <v>204</v>
      </c>
      <c r="K332" s="34">
        <f t="shared" si="80"/>
        <v>130</v>
      </c>
      <c r="L332" s="34">
        <f t="shared" si="81"/>
        <v>180</v>
      </c>
      <c r="M332" s="34">
        <f t="shared" si="82"/>
        <v>130</v>
      </c>
      <c r="N332" s="52">
        <f t="shared" si="88"/>
        <v>130</v>
      </c>
      <c r="O332" s="324">
        <f>+'Outstanding loans'!H301</f>
        <v>1600001</v>
      </c>
      <c r="P332" s="26">
        <f>+'Outstanding loans'!E301</f>
        <v>0.03</v>
      </c>
      <c r="Q332" s="536">
        <f t="shared" si="85"/>
        <v>8.6499999999999994E-2</v>
      </c>
      <c r="R332" s="222">
        <f t="shared" si="89"/>
        <v>11049.313150264245</v>
      </c>
      <c r="S332" s="36">
        <f t="shared" si="90"/>
        <v>1112102.2690327021</v>
      </c>
      <c r="T332" s="36">
        <f t="shared" si="86"/>
        <v>487898.73096729792</v>
      </c>
      <c r="U332" s="36">
        <f t="shared" si="91"/>
        <v>786788.72712821886</v>
      </c>
      <c r="V332" s="36">
        <f t="shared" si="92"/>
        <v>355132.64715291024</v>
      </c>
      <c r="W332" s="37">
        <f t="shared" si="93"/>
        <v>431656.07997530862</v>
      </c>
      <c r="X332" s="36">
        <f t="shared" si="94"/>
        <v>352371.30569860403</v>
      </c>
      <c r="Y332" s="276">
        <f t="shared" si="95"/>
        <v>431656.07997530862</v>
      </c>
      <c r="Z332" s="36">
        <f t="shared" si="96"/>
        <v>876774.09801485087</v>
      </c>
      <c r="AA332" s="36">
        <f t="shared" si="97"/>
        <v>388875.36704756413</v>
      </c>
      <c r="AB332" s="38">
        <f t="shared" si="87"/>
        <v>-1.1175870895385742E-8</v>
      </c>
      <c r="AC332" s="17"/>
      <c r="AD332" s="17">
        <f t="shared" si="98"/>
        <v>180</v>
      </c>
      <c r="AE332" s="143"/>
      <c r="AH332" s="103"/>
      <c r="AI332" s="533"/>
    </row>
    <row r="333" spans="1:35">
      <c r="A333" s="533"/>
      <c r="C333" s="68" t="s">
        <v>1056</v>
      </c>
      <c r="D333" s="19" t="str">
        <f>+'Outstanding loans'!A302</f>
        <v>143589250</v>
      </c>
      <c r="E333" s="20">
        <f>+'Outstanding loans'!B302</f>
        <v>99</v>
      </c>
      <c r="F333" s="19" t="str">
        <f>+'Outstanding loans'!C302</f>
        <v>MUNGROO R (SL 2398)</v>
      </c>
      <c r="G333" s="547" t="str">
        <f t="shared" si="83"/>
        <v>C1</v>
      </c>
      <c r="H333" s="21">
        <f>+'Outstanding loans'!F302</f>
        <v>40793</v>
      </c>
      <c r="I333" s="21">
        <f>+'Outstanding loans'!G302</f>
        <v>50649</v>
      </c>
      <c r="J333" s="34">
        <f t="shared" si="84"/>
        <v>324</v>
      </c>
      <c r="K333" s="34">
        <f t="shared" si="80"/>
        <v>111</v>
      </c>
      <c r="L333" s="34">
        <f t="shared" si="81"/>
        <v>180</v>
      </c>
      <c r="M333" s="34">
        <f t="shared" si="82"/>
        <v>111</v>
      </c>
      <c r="N333" s="52">
        <f t="shared" si="88"/>
        <v>111</v>
      </c>
      <c r="O333" s="324">
        <f>+'Outstanding loans'!H302</f>
        <v>3400040</v>
      </c>
      <c r="P333" s="26">
        <f>+'Outstanding loans'!E302</f>
        <v>0.03</v>
      </c>
      <c r="Q333" s="536">
        <f t="shared" si="85"/>
        <v>8.1500000000000003E-2</v>
      </c>
      <c r="R333" s="222">
        <f t="shared" si="89"/>
        <v>23480.052002107772</v>
      </c>
      <c r="S333" s="36">
        <f t="shared" si="90"/>
        <v>2434852.291090949</v>
      </c>
      <c r="T333" s="36">
        <f t="shared" si="86"/>
        <v>965187.70890905103</v>
      </c>
      <c r="U333" s="36">
        <f t="shared" si="91"/>
        <v>1461466.66276483</v>
      </c>
      <c r="V333" s="36">
        <f t="shared" si="92"/>
        <v>692631.98590687406</v>
      </c>
      <c r="W333" s="37">
        <f t="shared" si="93"/>
        <v>768834.67685795599</v>
      </c>
      <c r="X333" s="36">
        <f t="shared" si="94"/>
        <v>595199.08716058149</v>
      </c>
      <c r="Y333" s="276">
        <f t="shared" si="95"/>
        <v>768834.67685795599</v>
      </c>
      <c r="Z333" s="36">
        <f t="shared" si="96"/>
        <v>1791557.0692884875</v>
      </c>
      <c r="AA333" s="36">
        <f t="shared" si="97"/>
        <v>826369.36037939927</v>
      </c>
      <c r="AB333" s="38">
        <f t="shared" si="87"/>
        <v>3.7252902984619141E-8</v>
      </c>
      <c r="AC333" s="17"/>
      <c r="AD333" s="17">
        <f t="shared" si="98"/>
        <v>180</v>
      </c>
      <c r="AE333" s="143"/>
      <c r="AH333" s="103"/>
      <c r="AI333" s="533"/>
    </row>
    <row r="334" spans="1:35">
      <c r="A334" s="533"/>
      <c r="C334" s="68" t="s">
        <v>1056</v>
      </c>
      <c r="D334" s="19" t="str">
        <f>+'Outstanding loans'!A303</f>
        <v>143594203</v>
      </c>
      <c r="E334" s="20">
        <f>+'Outstanding loans'!B303</f>
        <v>99</v>
      </c>
      <c r="F334" s="19" t="str">
        <f>+'Outstanding loans'!C303</f>
        <v>NANDHUB N(SL 3023)</v>
      </c>
      <c r="G334" s="547" t="str">
        <f t="shared" si="83"/>
        <v>E1</v>
      </c>
      <c r="H334" s="21">
        <f>+'Outstanding loans'!F303</f>
        <v>41596</v>
      </c>
      <c r="I334" s="21">
        <f>+'Outstanding loans'!G303</f>
        <v>52566</v>
      </c>
      <c r="J334" s="34">
        <f t="shared" si="84"/>
        <v>361</v>
      </c>
      <c r="K334" s="34">
        <f t="shared" si="80"/>
        <v>84</v>
      </c>
      <c r="L334" s="34">
        <f t="shared" si="81"/>
        <v>180</v>
      </c>
      <c r="M334" s="34">
        <f t="shared" si="82"/>
        <v>84</v>
      </c>
      <c r="N334" s="52">
        <f t="shared" si="88"/>
        <v>84</v>
      </c>
      <c r="O334" s="324">
        <f>+'Outstanding loans'!H303</f>
        <v>652437</v>
      </c>
      <c r="P334" s="26">
        <f>+'Outstanding loans'!E303</f>
        <v>0.03</v>
      </c>
      <c r="Q334" s="536">
        <f t="shared" si="85"/>
        <v>7.3999999999999996E-2</v>
      </c>
      <c r="R334" s="222">
        <f t="shared" si="89"/>
        <v>4505.6101363805101</v>
      </c>
      <c r="S334" s="36">
        <f t="shared" si="90"/>
        <v>489028.56553825503</v>
      </c>
      <c r="T334" s="36">
        <f t="shared" si="86"/>
        <v>163408.43446174497</v>
      </c>
      <c r="U334" s="36">
        <f t="shared" si="91"/>
        <v>215142.5284674314</v>
      </c>
      <c r="V334" s="36">
        <f t="shared" si="92"/>
        <v>110158.25557082333</v>
      </c>
      <c r="W334" s="37">
        <f t="shared" si="93"/>
        <v>104984.27289660808</v>
      </c>
      <c r="X334" s="36">
        <f t="shared" si="94"/>
        <v>76257.269415480987</v>
      </c>
      <c r="Y334" s="276">
        <f t="shared" si="95"/>
        <v>104984.27289660808</v>
      </c>
      <c r="Z334" s="36">
        <f t="shared" si="96"/>
        <v>321981.25901023683</v>
      </c>
      <c r="AA334" s="36">
        <f t="shared" si="97"/>
        <v>158572.82454849198</v>
      </c>
      <c r="AB334" s="38">
        <f t="shared" si="87"/>
        <v>-1.1641532182693481E-10</v>
      </c>
      <c r="AC334" s="17"/>
      <c r="AD334" s="17">
        <f t="shared" si="98"/>
        <v>180</v>
      </c>
      <c r="AE334" s="143"/>
      <c r="AH334" s="103"/>
      <c r="AI334" s="533"/>
    </row>
    <row r="335" spans="1:35">
      <c r="A335" s="533"/>
      <c r="C335" s="68" t="s">
        <v>1056</v>
      </c>
      <c r="D335" s="19" t="str">
        <f>+'Outstanding loans'!A304</f>
        <v>143600025</v>
      </c>
      <c r="E335" s="20">
        <f>+'Outstanding loans'!B304</f>
        <v>99</v>
      </c>
      <c r="F335" s="19" t="str">
        <f>+'Outstanding loans'!C304</f>
        <v>LALLBEEHARRY V (SL 1785)</v>
      </c>
      <c r="G335" s="547" t="str">
        <f t="shared" si="83"/>
        <v>A1</v>
      </c>
      <c r="H335" s="21">
        <f>+'Outstanding loans'!F304</f>
        <v>40270</v>
      </c>
      <c r="I335" s="21">
        <f>+'Outstanding loans'!G304</f>
        <v>49757</v>
      </c>
      <c r="J335" s="34">
        <f t="shared" si="84"/>
        <v>312</v>
      </c>
      <c r="K335" s="34">
        <f t="shared" si="80"/>
        <v>128</v>
      </c>
      <c r="L335" s="34">
        <f t="shared" si="81"/>
        <v>180</v>
      </c>
      <c r="M335" s="34">
        <f t="shared" si="82"/>
        <v>128</v>
      </c>
      <c r="N335" s="52">
        <f t="shared" si="88"/>
        <v>128</v>
      </c>
      <c r="O335" s="324">
        <f>+'Outstanding loans'!H304</f>
        <v>3293139</v>
      </c>
      <c r="P335" s="26">
        <f>+'Outstanding loans'!E304</f>
        <v>0.03</v>
      </c>
      <c r="Q335" s="536">
        <f t="shared" si="85"/>
        <v>8.6499999999999994E-2</v>
      </c>
      <c r="R335" s="222">
        <f t="shared" si="89"/>
        <v>22741.813322834201</v>
      </c>
      <c r="S335" s="36">
        <f t="shared" si="90"/>
        <v>2288940.665749636</v>
      </c>
      <c r="T335" s="36">
        <f t="shared" si="86"/>
        <v>1004198.334250364</v>
      </c>
      <c r="U335" s="36">
        <f t="shared" si="91"/>
        <v>1605313.7851450909</v>
      </c>
      <c r="V335" s="36">
        <f t="shared" si="92"/>
        <v>725449.52444427554</v>
      </c>
      <c r="W335" s="37">
        <f t="shared" si="93"/>
        <v>879864.26070081536</v>
      </c>
      <c r="X335" s="36">
        <f t="shared" si="94"/>
        <v>714096.59324470325</v>
      </c>
      <c r="Y335" s="276">
        <f t="shared" si="95"/>
        <v>879864.26070081536</v>
      </c>
      <c r="Z335" s="36">
        <f t="shared" si="96"/>
        <v>1804585.7323604976</v>
      </c>
      <c r="AA335" s="36">
        <f t="shared" si="97"/>
        <v>800387.39811015595</v>
      </c>
      <c r="AB335" s="38">
        <f t="shared" si="87"/>
        <v>-2.2351741790771484E-8</v>
      </c>
      <c r="AC335" s="17"/>
      <c r="AD335" s="17">
        <f t="shared" si="98"/>
        <v>180</v>
      </c>
      <c r="AE335" s="143"/>
      <c r="AH335" s="103"/>
      <c r="AI335" s="533"/>
    </row>
    <row r="336" spans="1:35">
      <c r="A336" s="533"/>
      <c r="C336" s="68" t="s">
        <v>1056</v>
      </c>
      <c r="D336" s="19" t="str">
        <f>+'Outstanding loans'!A305</f>
        <v>143601188</v>
      </c>
      <c r="E336" s="20">
        <f>+'Outstanding loans'!B305</f>
        <v>99</v>
      </c>
      <c r="F336" s="19" t="str">
        <f>+'Outstanding loans'!C305</f>
        <v>RAMCHURREETOO C(SL 2716)</v>
      </c>
      <c r="G336" s="547" t="str">
        <f t="shared" si="83"/>
        <v>D1</v>
      </c>
      <c r="H336" s="21">
        <f>+'Outstanding loans'!F305</f>
        <v>41075</v>
      </c>
      <c r="I336" s="21">
        <f>+'Outstanding loans'!G305</f>
        <v>52018</v>
      </c>
      <c r="J336" s="34">
        <f t="shared" si="84"/>
        <v>360</v>
      </c>
      <c r="K336" s="34">
        <f t="shared" si="80"/>
        <v>102</v>
      </c>
      <c r="L336" s="34">
        <f t="shared" si="81"/>
        <v>180</v>
      </c>
      <c r="M336" s="34">
        <f t="shared" si="82"/>
        <v>102</v>
      </c>
      <c r="N336" s="52">
        <f t="shared" si="88"/>
        <v>102</v>
      </c>
      <c r="O336" s="324">
        <f>+'Outstanding loans'!H305</f>
        <v>1850077</v>
      </c>
      <c r="P336" s="26">
        <f>+'Outstanding loans'!E305</f>
        <v>0.03</v>
      </c>
      <c r="Q336" s="536">
        <f t="shared" si="85"/>
        <v>7.6499999999999999E-2</v>
      </c>
      <c r="R336" s="222">
        <f t="shared" si="89"/>
        <v>12776.29209300583</v>
      </c>
      <c r="S336" s="36">
        <f t="shared" si="90"/>
        <v>1365635.1228655893</v>
      </c>
      <c r="T336" s="36">
        <f t="shared" si="86"/>
        <v>484441.87713441066</v>
      </c>
      <c r="U336" s="36">
        <f t="shared" si="91"/>
        <v>720835.41799148067</v>
      </c>
      <c r="V336" s="36">
        <f t="shared" si="92"/>
        <v>357487.84141950833</v>
      </c>
      <c r="W336" s="37">
        <f t="shared" si="93"/>
        <v>363347.57657197234</v>
      </c>
      <c r="X336" s="36">
        <f t="shared" si="94"/>
        <v>274517.06370949937</v>
      </c>
      <c r="Y336" s="276">
        <f t="shared" si="95"/>
        <v>363347.57657197234</v>
      </c>
      <c r="Z336" s="36">
        <f t="shared" si="96"/>
        <v>934097.45387546485</v>
      </c>
      <c r="AA336" s="36">
        <f t="shared" si="97"/>
        <v>449655.57674104976</v>
      </c>
      <c r="AB336" s="38">
        <f t="shared" si="87"/>
        <v>4.4237822294235229E-9</v>
      </c>
      <c r="AC336" s="17"/>
      <c r="AD336" s="17">
        <f t="shared" si="98"/>
        <v>180</v>
      </c>
      <c r="AE336" s="143"/>
      <c r="AH336" s="103"/>
      <c r="AI336" s="533"/>
    </row>
    <row r="337" spans="1:35">
      <c r="A337" s="533"/>
      <c r="C337" s="68" t="s">
        <v>1056</v>
      </c>
      <c r="D337" s="19" t="str">
        <f>+'Outstanding loans'!A306</f>
        <v>143613585</v>
      </c>
      <c r="E337" s="20">
        <f>+'Outstanding loans'!B306</f>
        <v>99</v>
      </c>
      <c r="F337" s="19" t="str">
        <f>+'Outstanding loans'!C306</f>
        <v>BOLAKY N D/ (SL 2339)</v>
      </c>
      <c r="G337" s="547" t="str">
        <f t="shared" si="83"/>
        <v>B1</v>
      </c>
      <c r="H337" s="21">
        <f>+'Outstanding loans'!F306</f>
        <v>40521</v>
      </c>
      <c r="I337" s="21">
        <f>+'Outstanding loans'!G306</f>
        <v>47818</v>
      </c>
      <c r="J337" s="34">
        <f t="shared" si="84"/>
        <v>240</v>
      </c>
      <c r="K337" s="34">
        <f t="shared" si="80"/>
        <v>120</v>
      </c>
      <c r="L337" s="34">
        <f t="shared" si="81"/>
        <v>180</v>
      </c>
      <c r="M337" s="34">
        <f t="shared" si="82"/>
        <v>120</v>
      </c>
      <c r="N337" s="52">
        <f t="shared" si="88"/>
        <v>120</v>
      </c>
      <c r="O337" s="324">
        <f>+'Outstanding loans'!H306</f>
        <v>2880106</v>
      </c>
      <c r="P337" s="26">
        <f>+'Outstanding loans'!E306</f>
        <v>0.03</v>
      </c>
      <c r="Q337" s="536">
        <f t="shared" si="85"/>
        <v>7.6499999999999999E-2</v>
      </c>
      <c r="R337" s="222">
        <f t="shared" si="89"/>
        <v>19889.483256544809</v>
      </c>
      <c r="S337" s="36">
        <f t="shared" si="90"/>
        <v>2125951.4664394627</v>
      </c>
      <c r="T337" s="36">
        <f t="shared" si="86"/>
        <v>754154.53356053727</v>
      </c>
      <c r="U337" s="36">
        <f t="shared" si="91"/>
        <v>1249855.2066070263</v>
      </c>
      <c r="V337" s="36">
        <f t="shared" si="92"/>
        <v>613528.62718433305</v>
      </c>
      <c r="W337" s="37">
        <f t="shared" si="93"/>
        <v>636326.57942269323</v>
      </c>
      <c r="X337" s="36">
        <f t="shared" si="94"/>
        <v>502769.68904035812</v>
      </c>
      <c r="Y337" s="276">
        <f t="shared" si="95"/>
        <v>636326.57942269323</v>
      </c>
      <c r="Z337" s="36">
        <f t="shared" si="96"/>
        <v>1454155.5197386104</v>
      </c>
      <c r="AA337" s="36">
        <f t="shared" si="97"/>
        <v>700000.98617806565</v>
      </c>
      <c r="AB337" s="38">
        <f t="shared" si="87"/>
        <v>7.4505805969238281E-9</v>
      </c>
      <c r="AC337" s="17"/>
      <c r="AD337" s="17">
        <f t="shared" si="98"/>
        <v>180</v>
      </c>
      <c r="AE337" s="143"/>
      <c r="AH337" s="103"/>
      <c r="AI337" s="533"/>
    </row>
    <row r="338" spans="1:35">
      <c r="A338" s="533"/>
      <c r="C338" s="68" t="s">
        <v>1056</v>
      </c>
      <c r="D338" s="19" t="str">
        <f>+'Outstanding loans'!A307</f>
        <v>143651398</v>
      </c>
      <c r="E338" s="20">
        <f>+'Outstanding loans'!B307</f>
        <v>99</v>
      </c>
      <c r="F338" s="19" t="str">
        <f>+'Outstanding loans'!C307</f>
        <v>DOOKHEE M D J(SL2778)</v>
      </c>
      <c r="G338" s="547" t="str">
        <f t="shared" si="83"/>
        <v>D1</v>
      </c>
      <c r="H338" s="21">
        <f>+'Outstanding loans'!F307</f>
        <v>41143</v>
      </c>
      <c r="I338" s="21">
        <f>+'Outstanding loans'!G307</f>
        <v>52110</v>
      </c>
      <c r="J338" s="34">
        <f t="shared" si="84"/>
        <v>361</v>
      </c>
      <c r="K338" s="34">
        <f t="shared" si="80"/>
        <v>99</v>
      </c>
      <c r="L338" s="34">
        <f t="shared" si="81"/>
        <v>180</v>
      </c>
      <c r="M338" s="34">
        <f t="shared" si="82"/>
        <v>99</v>
      </c>
      <c r="N338" s="52">
        <f t="shared" si="88"/>
        <v>99</v>
      </c>
      <c r="O338" s="324">
        <f>+'Outstanding loans'!H307</f>
        <v>4507897</v>
      </c>
      <c r="P338" s="26">
        <f>+'Outstanding loans'!E307</f>
        <v>0.03</v>
      </c>
      <c r="Q338" s="536">
        <f t="shared" si="85"/>
        <v>7.6499999999999999E-2</v>
      </c>
      <c r="R338" s="222">
        <f t="shared" si="89"/>
        <v>31130.709044642306</v>
      </c>
      <c r="S338" s="36">
        <f t="shared" si="90"/>
        <v>3327506.0840497031</v>
      </c>
      <c r="T338" s="36">
        <f t="shared" si="86"/>
        <v>1180390.9159502969</v>
      </c>
      <c r="U338" s="36">
        <f t="shared" si="91"/>
        <v>1719168.3825405564</v>
      </c>
      <c r="V338" s="36">
        <f t="shared" si="92"/>
        <v>854144.8796685664</v>
      </c>
      <c r="W338" s="37">
        <f t="shared" si="93"/>
        <v>865023.50287198997</v>
      </c>
      <c r="X338" s="36">
        <f t="shared" si="94"/>
        <v>649215.0037726633</v>
      </c>
      <c r="Y338" s="276">
        <f t="shared" si="95"/>
        <v>865023.50287198997</v>
      </c>
      <c r="Z338" s="36">
        <f t="shared" si="96"/>
        <v>2276021.5439859238</v>
      </c>
      <c r="AA338" s="36">
        <f t="shared" si="97"/>
        <v>1095630.6280356161</v>
      </c>
      <c r="AB338" s="38">
        <f t="shared" si="87"/>
        <v>1.0710209608078003E-8</v>
      </c>
      <c r="AC338" s="17"/>
      <c r="AD338" s="17">
        <f t="shared" si="98"/>
        <v>180</v>
      </c>
      <c r="AE338" s="143"/>
      <c r="AH338" s="103"/>
      <c r="AI338" s="533"/>
    </row>
    <row r="339" spans="1:35">
      <c r="A339" s="533"/>
      <c r="C339" s="68" t="s">
        <v>1056</v>
      </c>
      <c r="D339" s="19" t="str">
        <f>+'Outstanding loans'!A308</f>
        <v>143664201</v>
      </c>
      <c r="E339" s="20">
        <f>+'Outstanding loans'!B308</f>
        <v>99</v>
      </c>
      <c r="F339" s="19" t="str">
        <f>+'Outstanding loans'!C308</f>
        <v>ISSUR R S R(SL2804)</v>
      </c>
      <c r="G339" s="547" t="str">
        <f t="shared" si="83"/>
        <v>D1</v>
      </c>
      <c r="H339" s="21">
        <f>+'Outstanding loans'!F308</f>
        <v>41176</v>
      </c>
      <c r="I339" s="21">
        <f>+'Outstanding loans'!G308</f>
        <v>48853</v>
      </c>
      <c r="J339" s="34">
        <f t="shared" si="84"/>
        <v>252</v>
      </c>
      <c r="K339" s="34">
        <f t="shared" si="80"/>
        <v>98</v>
      </c>
      <c r="L339" s="34">
        <f t="shared" si="81"/>
        <v>180</v>
      </c>
      <c r="M339" s="34">
        <f t="shared" si="82"/>
        <v>98</v>
      </c>
      <c r="N339" s="52">
        <f t="shared" si="88"/>
        <v>98</v>
      </c>
      <c r="O339" s="324">
        <f>+'Outstanding loans'!H308</f>
        <v>501475</v>
      </c>
      <c r="P339" s="26">
        <f>+'Outstanding loans'!E308</f>
        <v>0.03</v>
      </c>
      <c r="Q339" s="536">
        <f t="shared" si="85"/>
        <v>7.6499999999999999E-2</v>
      </c>
      <c r="R339" s="222">
        <f t="shared" si="89"/>
        <v>3463.0942805840505</v>
      </c>
      <c r="S339" s="36">
        <f t="shared" si="90"/>
        <v>370163.98411472683</v>
      </c>
      <c r="T339" s="36">
        <f t="shared" si="86"/>
        <v>131311.01588527317</v>
      </c>
      <c r="U339" s="36">
        <f t="shared" si="91"/>
        <v>189840.13969615236</v>
      </c>
      <c r="V339" s="36">
        <f t="shared" si="92"/>
        <v>94377.037943418283</v>
      </c>
      <c r="W339" s="37">
        <f t="shared" si="93"/>
        <v>95463.101752734074</v>
      </c>
      <c r="X339" s="36">
        <f t="shared" si="94"/>
        <v>71491.553093093171</v>
      </c>
      <c r="Y339" s="276">
        <f t="shared" si="95"/>
        <v>95463.101752734074</v>
      </c>
      <c r="Z339" s="36">
        <f t="shared" si="96"/>
        <v>253192.98639040353</v>
      </c>
      <c r="AA339" s="36">
        <f t="shared" si="97"/>
        <v>121881.97050512908</v>
      </c>
      <c r="AB339" s="38">
        <f t="shared" si="87"/>
        <v>1.280568540096283E-9</v>
      </c>
      <c r="AC339" s="17"/>
      <c r="AD339" s="17">
        <f t="shared" si="98"/>
        <v>180</v>
      </c>
      <c r="AE339" s="143"/>
      <c r="AH339" s="103"/>
      <c r="AI339" s="533"/>
    </row>
    <row r="340" spans="1:35">
      <c r="A340" s="533"/>
      <c r="C340" s="68" t="s">
        <v>1056</v>
      </c>
      <c r="D340" s="19" t="str">
        <f>+'Outstanding loans'!A309</f>
        <v>143665135</v>
      </c>
      <c r="E340" s="20">
        <f>+'Outstanding loans'!B309</f>
        <v>99</v>
      </c>
      <c r="F340" s="19" t="str">
        <f>+'Outstanding loans'!C309</f>
        <v>GUNNESS S B(SL2899)</v>
      </c>
      <c r="G340" s="547" t="str">
        <f t="shared" si="83"/>
        <v>D1</v>
      </c>
      <c r="H340" s="21">
        <f>+'Outstanding loans'!F309</f>
        <v>41425</v>
      </c>
      <c r="I340" s="21">
        <f>+'Outstanding loans'!G309</f>
        <v>50922</v>
      </c>
      <c r="J340" s="34">
        <f t="shared" si="84"/>
        <v>312</v>
      </c>
      <c r="K340" s="34">
        <f t="shared" si="80"/>
        <v>90</v>
      </c>
      <c r="L340" s="34">
        <f t="shared" si="81"/>
        <v>180</v>
      </c>
      <c r="M340" s="34">
        <f t="shared" si="82"/>
        <v>90</v>
      </c>
      <c r="N340" s="52">
        <f t="shared" si="88"/>
        <v>90</v>
      </c>
      <c r="O340" s="324">
        <f>+'Outstanding loans'!H309</f>
        <v>4609914</v>
      </c>
      <c r="P340" s="26">
        <f>+'Outstanding loans'!E309</f>
        <v>0.03</v>
      </c>
      <c r="Q340" s="536">
        <f t="shared" si="85"/>
        <v>7.6499999999999999E-2</v>
      </c>
      <c r="R340" s="222">
        <f t="shared" si="89"/>
        <v>31835.219716604701</v>
      </c>
      <c r="S340" s="36">
        <f t="shared" si="90"/>
        <v>3402809.9759035981</v>
      </c>
      <c r="T340" s="36">
        <f t="shared" si="86"/>
        <v>1207104.0240964019</v>
      </c>
      <c r="U340" s="36">
        <f t="shared" si="91"/>
        <v>1637463.6382520276</v>
      </c>
      <c r="V340" s="36">
        <f t="shared" si="92"/>
        <v>818112.4535165173</v>
      </c>
      <c r="W340" s="37">
        <f t="shared" si="93"/>
        <v>819351.18473551027</v>
      </c>
      <c r="X340" s="36">
        <f t="shared" si="94"/>
        <v>603552.01204820094</v>
      </c>
      <c r="Y340" s="276">
        <f t="shared" si="95"/>
        <v>819351.18473551027</v>
      </c>
      <c r="Z340" s="36">
        <f t="shared" si="96"/>
        <v>2327529.5730852601</v>
      </c>
      <c r="AA340" s="36">
        <f t="shared" si="97"/>
        <v>1120425.5489888461</v>
      </c>
      <c r="AB340" s="38">
        <f t="shared" si="87"/>
        <v>1.2107193470001221E-8</v>
      </c>
      <c r="AC340" s="17"/>
      <c r="AD340" s="17">
        <f t="shared" si="98"/>
        <v>180</v>
      </c>
      <c r="AE340" s="143"/>
      <c r="AH340" s="103"/>
      <c r="AI340" s="533"/>
    </row>
    <row r="341" spans="1:35">
      <c r="A341" s="533"/>
      <c r="C341" s="68" t="s">
        <v>1056</v>
      </c>
      <c r="D341" s="19" t="str">
        <f>+'Outstanding loans'!A310</f>
        <v>143666182</v>
      </c>
      <c r="E341" s="20">
        <f>+'Outstanding loans'!B310</f>
        <v>99</v>
      </c>
      <c r="F341" s="19" t="str">
        <f>+'Outstanding loans'!C310</f>
        <v>PASNIN Y D(SL2879)</v>
      </c>
      <c r="G341" s="547" t="str">
        <f t="shared" si="83"/>
        <v>D1</v>
      </c>
      <c r="H341" s="21">
        <f>+'Outstanding loans'!F310</f>
        <v>41369</v>
      </c>
      <c r="I341" s="21">
        <f>+'Outstanding loans'!G310</f>
        <v>50861</v>
      </c>
      <c r="J341" s="34">
        <f t="shared" si="84"/>
        <v>312</v>
      </c>
      <c r="K341" s="34">
        <f t="shared" si="80"/>
        <v>92</v>
      </c>
      <c r="L341" s="34">
        <f t="shared" si="81"/>
        <v>180</v>
      </c>
      <c r="M341" s="34">
        <f t="shared" si="82"/>
        <v>92</v>
      </c>
      <c r="N341" s="52">
        <f t="shared" si="88"/>
        <v>92</v>
      </c>
      <c r="O341" s="324">
        <f>+'Outstanding loans'!H310</f>
        <v>1573008</v>
      </c>
      <c r="P341" s="26">
        <f>+'Outstanding loans'!E310</f>
        <v>0.03</v>
      </c>
      <c r="Q341" s="536">
        <f t="shared" si="85"/>
        <v>7.6499999999999999E-2</v>
      </c>
      <c r="R341" s="222">
        <f t="shared" si="89"/>
        <v>10862.904448104005</v>
      </c>
      <c r="S341" s="36">
        <f t="shared" si="90"/>
        <v>1161116.5229061034</v>
      </c>
      <c r="T341" s="36">
        <f t="shared" si="86"/>
        <v>411891.4770938966</v>
      </c>
      <c r="U341" s="36">
        <f t="shared" si="91"/>
        <v>568163.91200456652</v>
      </c>
      <c r="V341" s="36">
        <f t="shared" si="92"/>
        <v>283509.49890833418</v>
      </c>
      <c r="W341" s="37">
        <f t="shared" si="93"/>
        <v>284654.41309623234</v>
      </c>
      <c r="X341" s="36">
        <f t="shared" si="94"/>
        <v>210522.31051465828</v>
      </c>
      <c r="Y341" s="276">
        <f t="shared" si="95"/>
        <v>284654.41309623234</v>
      </c>
      <c r="Z341" s="36">
        <f t="shared" si="96"/>
        <v>794206.27775262157</v>
      </c>
      <c r="AA341" s="36">
        <f t="shared" si="97"/>
        <v>382314.80065872101</v>
      </c>
      <c r="AB341" s="38">
        <f t="shared" si="87"/>
        <v>3.9581209421157837E-9</v>
      </c>
      <c r="AC341" s="17"/>
      <c r="AD341" s="17">
        <f t="shared" si="98"/>
        <v>180</v>
      </c>
      <c r="AE341" s="143"/>
      <c r="AH341" s="103"/>
      <c r="AI341" s="533"/>
    </row>
    <row r="342" spans="1:35">
      <c r="A342" s="533"/>
      <c r="C342" s="68" t="s">
        <v>1056</v>
      </c>
      <c r="D342" s="19" t="str">
        <f>+'Outstanding loans'!A311</f>
        <v>143666263</v>
      </c>
      <c r="E342" s="20">
        <f>+'Outstanding loans'!B311</f>
        <v>99</v>
      </c>
      <c r="F342" s="19" t="str">
        <f>+'Outstanding loans'!C311</f>
        <v>APPADU NEETISH (SL2917)</v>
      </c>
      <c r="G342" s="547" t="str">
        <f t="shared" si="83"/>
        <v>D1</v>
      </c>
      <c r="H342" s="21">
        <f>+'Outstanding loans'!F311</f>
        <v>41416</v>
      </c>
      <c r="I342" s="21">
        <f>+'Outstanding loans'!G311</f>
        <v>52383</v>
      </c>
      <c r="J342" s="34">
        <f t="shared" si="84"/>
        <v>361</v>
      </c>
      <c r="K342" s="34">
        <f t="shared" si="80"/>
        <v>90</v>
      </c>
      <c r="L342" s="34">
        <f t="shared" si="81"/>
        <v>180</v>
      </c>
      <c r="M342" s="34">
        <f t="shared" si="82"/>
        <v>90</v>
      </c>
      <c r="N342" s="52">
        <f t="shared" si="88"/>
        <v>90</v>
      </c>
      <c r="O342" s="324">
        <f>+'Outstanding loans'!H311</f>
        <v>3330850</v>
      </c>
      <c r="P342" s="26">
        <f>+'Outstanding loans'!E311</f>
        <v>0.03</v>
      </c>
      <c r="Q342" s="536">
        <f t="shared" si="85"/>
        <v>7.6499999999999999E-2</v>
      </c>
      <c r="R342" s="222">
        <f t="shared" si="89"/>
        <v>23002.23856519943</v>
      </c>
      <c r="S342" s="36">
        <f t="shared" si="90"/>
        <v>2458668.341370034</v>
      </c>
      <c r="T342" s="36">
        <f t="shared" si="86"/>
        <v>872181.65862996597</v>
      </c>
      <c r="U342" s="36">
        <f t="shared" si="91"/>
        <v>1183133.9498896869</v>
      </c>
      <c r="V342" s="36">
        <f t="shared" si="92"/>
        <v>591119.4581494343</v>
      </c>
      <c r="W342" s="37">
        <f t="shared" si="93"/>
        <v>592014.49174025259</v>
      </c>
      <c r="X342" s="36">
        <f t="shared" si="94"/>
        <v>436090.82931498298</v>
      </c>
      <c r="Y342" s="276">
        <f t="shared" si="95"/>
        <v>592014.49174025259</v>
      </c>
      <c r="Z342" s="36">
        <f t="shared" si="96"/>
        <v>1681734.600365872</v>
      </c>
      <c r="AA342" s="36">
        <f t="shared" si="97"/>
        <v>809552.94173589768</v>
      </c>
      <c r="AB342" s="38">
        <f t="shared" si="87"/>
        <v>8.3819031715393066E-9</v>
      </c>
      <c r="AC342" s="17"/>
      <c r="AD342" s="17">
        <f t="shared" si="98"/>
        <v>180</v>
      </c>
      <c r="AE342" s="143"/>
      <c r="AH342" s="103"/>
      <c r="AI342" s="533"/>
    </row>
    <row r="343" spans="1:35">
      <c r="A343" s="533"/>
      <c r="C343" s="68" t="s">
        <v>1056</v>
      </c>
      <c r="D343" s="19" t="str">
        <f>+'Outstanding loans'!A312</f>
        <v>143666603</v>
      </c>
      <c r="E343" s="20">
        <f>+'Outstanding loans'!B312</f>
        <v>99</v>
      </c>
      <c r="F343" s="19" t="str">
        <f>+'Outstanding loans'!C312</f>
        <v>NASSEEVEN B R (SL2956)</v>
      </c>
      <c r="G343" s="547" t="str">
        <f t="shared" si="83"/>
        <v>E1</v>
      </c>
      <c r="H343" s="21">
        <f>+'Outstanding loans'!F312</f>
        <v>41556</v>
      </c>
      <c r="I343" s="21">
        <f>+'Outstanding loans'!G312</f>
        <v>52505</v>
      </c>
      <c r="J343" s="34">
        <f t="shared" si="84"/>
        <v>360</v>
      </c>
      <c r="K343" s="34">
        <f t="shared" si="80"/>
        <v>86</v>
      </c>
      <c r="L343" s="34">
        <f t="shared" si="81"/>
        <v>180</v>
      </c>
      <c r="M343" s="34">
        <f t="shared" si="82"/>
        <v>86</v>
      </c>
      <c r="N343" s="52">
        <f t="shared" si="88"/>
        <v>86</v>
      </c>
      <c r="O343" s="324">
        <f>+'Outstanding loans'!H312</f>
        <v>2200169</v>
      </c>
      <c r="P343" s="26">
        <f>+'Outstanding loans'!E312</f>
        <v>0.03</v>
      </c>
      <c r="Q343" s="536">
        <f t="shared" si="85"/>
        <v>7.3999999999999996E-2</v>
      </c>
      <c r="R343" s="222">
        <f t="shared" si="89"/>
        <v>15193.963169087852</v>
      </c>
      <c r="S343" s="36">
        <f t="shared" si="90"/>
        <v>1649117.8305518189</v>
      </c>
      <c r="T343" s="36">
        <f t="shared" si="86"/>
        <v>551051.16944818106</v>
      </c>
      <c r="U343" s="36">
        <f t="shared" si="91"/>
        <v>739004.75091795425</v>
      </c>
      <c r="V343" s="36">
        <f t="shared" si="92"/>
        <v>377926.09398680204</v>
      </c>
      <c r="W343" s="37">
        <f t="shared" si="93"/>
        <v>361078.65693115222</v>
      </c>
      <c r="X343" s="36">
        <f t="shared" si="94"/>
        <v>263280.00318079762</v>
      </c>
      <c r="Y343" s="276">
        <f t="shared" si="95"/>
        <v>361078.65693115222</v>
      </c>
      <c r="Z343" s="36">
        <f t="shared" si="96"/>
        <v>1085795.5398839938</v>
      </c>
      <c r="AA343" s="36">
        <f t="shared" si="97"/>
        <v>534744.37043581344</v>
      </c>
      <c r="AB343" s="38">
        <f t="shared" si="87"/>
        <v>-6.9849193096160889E-10</v>
      </c>
      <c r="AC343" s="17"/>
      <c r="AD343" s="17">
        <f t="shared" si="98"/>
        <v>180</v>
      </c>
      <c r="AE343" s="143"/>
      <c r="AH343" s="103"/>
      <c r="AI343" s="533"/>
    </row>
    <row r="344" spans="1:35">
      <c r="A344" s="533"/>
      <c r="C344" s="68" t="s">
        <v>1056</v>
      </c>
      <c r="D344" s="19" t="str">
        <f>+'Outstanding loans'!A313</f>
        <v>143668525</v>
      </c>
      <c r="E344" s="20">
        <f>+'Outstanding loans'!B313</f>
        <v>99</v>
      </c>
      <c r="F344" s="19" t="str">
        <f>+'Outstanding loans'!C313</f>
        <v>ROMEO L Y E(SL2840)</v>
      </c>
      <c r="G344" s="547" t="str">
        <f t="shared" si="83"/>
        <v>D1</v>
      </c>
      <c r="H344" s="21">
        <f>+'Outstanding loans'!F313</f>
        <v>41288</v>
      </c>
      <c r="I344" s="21">
        <f>+'Outstanding loans'!G313</f>
        <v>50406</v>
      </c>
      <c r="J344" s="34">
        <f t="shared" si="84"/>
        <v>300</v>
      </c>
      <c r="K344" s="34">
        <f t="shared" si="80"/>
        <v>95</v>
      </c>
      <c r="L344" s="34">
        <f t="shared" si="81"/>
        <v>180</v>
      </c>
      <c r="M344" s="34">
        <f t="shared" si="82"/>
        <v>95</v>
      </c>
      <c r="N344" s="52">
        <f t="shared" si="88"/>
        <v>95</v>
      </c>
      <c r="O344" s="324">
        <f>+'Outstanding loans'!H313</f>
        <v>1000187</v>
      </c>
      <c r="P344" s="26">
        <f>+'Outstanding loans'!E313</f>
        <v>0.03</v>
      </c>
      <c r="Q344" s="536">
        <f t="shared" si="85"/>
        <v>7.6499999999999999E-2</v>
      </c>
      <c r="R344" s="222">
        <f t="shared" si="89"/>
        <v>6907.1077904472195</v>
      </c>
      <c r="S344" s="36">
        <f t="shared" si="90"/>
        <v>738288.458606623</v>
      </c>
      <c r="T344" s="36">
        <f t="shared" si="86"/>
        <v>261898.541393377</v>
      </c>
      <c r="U344" s="36">
        <f t="shared" si="91"/>
        <v>370063.55927293794</v>
      </c>
      <c r="V344" s="36">
        <f t="shared" si="92"/>
        <v>184313.57447098714</v>
      </c>
      <c r="W344" s="37">
        <f t="shared" si="93"/>
        <v>185749.98480195081</v>
      </c>
      <c r="X344" s="36">
        <f t="shared" si="94"/>
        <v>138224.23017983785</v>
      </c>
      <c r="Y344" s="276">
        <f t="shared" si="95"/>
        <v>185749.98480195081</v>
      </c>
      <c r="Z344" s="36">
        <f t="shared" si="96"/>
        <v>504990.94367387902</v>
      </c>
      <c r="AA344" s="36">
        <f t="shared" si="97"/>
        <v>243092.40228049958</v>
      </c>
      <c r="AB344" s="38">
        <f t="shared" si="87"/>
        <v>2.4447217583656311E-9</v>
      </c>
      <c r="AC344" s="17"/>
      <c r="AD344" s="17">
        <f t="shared" si="98"/>
        <v>180</v>
      </c>
      <c r="AE344" s="143"/>
      <c r="AH344" s="103"/>
      <c r="AI344" s="533"/>
    </row>
    <row r="345" spans="1:35">
      <c r="A345" s="533"/>
      <c r="C345" s="68" t="s">
        <v>1056</v>
      </c>
      <c r="D345" s="19" t="str">
        <f>+'Outstanding loans'!A314</f>
        <v>143691209</v>
      </c>
      <c r="E345" s="20">
        <f>+'Outstanding loans'!B314</f>
        <v>99</v>
      </c>
      <c r="F345" s="19" t="str">
        <f>+'Outstanding loans'!C314</f>
        <v>GOONRAZ V (SL 2986)</v>
      </c>
      <c r="G345" s="547" t="str">
        <f t="shared" si="83"/>
        <v>E1</v>
      </c>
      <c r="H345" s="21">
        <f>+'Outstanding loans'!F314</f>
        <v>41523</v>
      </c>
      <c r="I345" s="21">
        <f>+'Outstanding loans'!G314</f>
        <v>52475</v>
      </c>
      <c r="J345" s="34">
        <f t="shared" si="84"/>
        <v>360</v>
      </c>
      <c r="K345" s="34">
        <f t="shared" si="80"/>
        <v>87</v>
      </c>
      <c r="L345" s="34">
        <f t="shared" si="81"/>
        <v>180</v>
      </c>
      <c r="M345" s="34">
        <f t="shared" si="82"/>
        <v>87</v>
      </c>
      <c r="N345" s="52">
        <f t="shared" si="88"/>
        <v>87</v>
      </c>
      <c r="O345" s="324">
        <f>+'Outstanding loans'!H314</f>
        <v>1300035</v>
      </c>
      <c r="P345" s="26">
        <f>+'Outstanding loans'!E314</f>
        <v>0.03</v>
      </c>
      <c r="Q345" s="536">
        <f t="shared" si="85"/>
        <v>7.3999999999999996E-2</v>
      </c>
      <c r="R345" s="222">
        <f t="shared" si="89"/>
        <v>8977.803027187967</v>
      </c>
      <c r="S345" s="36">
        <f t="shared" si="90"/>
        <v>974430.10007023718</v>
      </c>
      <c r="T345" s="36">
        <f t="shared" si="86"/>
        <v>325604.89992976282</v>
      </c>
      <c r="U345" s="36">
        <f t="shared" si="91"/>
        <v>440603.35037507321</v>
      </c>
      <c r="V345" s="36">
        <f t="shared" si="92"/>
        <v>225186.95481782383</v>
      </c>
      <c r="W345" s="37">
        <f t="shared" si="93"/>
        <v>215416.39555724937</v>
      </c>
      <c r="X345" s="36">
        <f t="shared" si="94"/>
        <v>157375.7016327187</v>
      </c>
      <c r="Y345" s="276">
        <f t="shared" si="95"/>
        <v>215416.39555724937</v>
      </c>
      <c r="Z345" s="36">
        <f t="shared" si="96"/>
        <v>641574.44482359686</v>
      </c>
      <c r="AA345" s="36">
        <f t="shared" si="97"/>
        <v>315969.54489383427</v>
      </c>
      <c r="AB345" s="38">
        <f t="shared" si="87"/>
        <v>-2.3283064365386963E-10</v>
      </c>
      <c r="AC345" s="17"/>
      <c r="AD345" s="17">
        <f t="shared" si="98"/>
        <v>180</v>
      </c>
      <c r="AE345" s="143"/>
      <c r="AH345" s="103"/>
      <c r="AI345" s="533"/>
    </row>
    <row r="346" spans="1:35">
      <c r="A346" s="533"/>
      <c r="C346" s="68" t="s">
        <v>1056</v>
      </c>
      <c r="D346" s="19" t="str">
        <f>+'Outstanding loans'!A315</f>
        <v>143694496</v>
      </c>
      <c r="E346" s="20">
        <f>+'Outstanding loans'!B315</f>
        <v>99</v>
      </c>
      <c r="F346" s="19" t="str">
        <f>+'Outstanding loans'!C315</f>
        <v>BUNDHOO B S (SL 1556)</v>
      </c>
      <c r="G346" s="547" t="str">
        <f t="shared" si="83"/>
        <v>B1</v>
      </c>
      <c r="H346" s="21">
        <f>+'Outstanding loans'!F315</f>
        <v>40507</v>
      </c>
      <c r="I346" s="21">
        <f>+'Outstanding loans'!G315</f>
        <v>50375</v>
      </c>
      <c r="J346" s="34">
        <f t="shared" si="84"/>
        <v>324</v>
      </c>
      <c r="K346" s="34">
        <f t="shared" si="80"/>
        <v>120</v>
      </c>
      <c r="L346" s="34">
        <f t="shared" si="81"/>
        <v>180</v>
      </c>
      <c r="M346" s="34">
        <f t="shared" si="82"/>
        <v>120</v>
      </c>
      <c r="N346" s="52">
        <f t="shared" si="88"/>
        <v>120</v>
      </c>
      <c r="O346" s="324">
        <f>+'Outstanding loans'!H315</f>
        <v>2004224</v>
      </c>
      <c r="P346" s="26">
        <f>+'Outstanding loans'!E315</f>
        <v>0.03</v>
      </c>
      <c r="Q346" s="536">
        <f t="shared" si="85"/>
        <v>7.6499999999999999E-2</v>
      </c>
      <c r="R346" s="222">
        <f t="shared" si="89"/>
        <v>13840.802974045144</v>
      </c>
      <c r="S346" s="36">
        <f t="shared" si="90"/>
        <v>1479418.7963474838</v>
      </c>
      <c r="T346" s="36">
        <f t="shared" si="86"/>
        <v>524805.20365251624</v>
      </c>
      <c r="U346" s="36">
        <f t="shared" si="91"/>
        <v>869756.11370094051</v>
      </c>
      <c r="V346" s="36">
        <f t="shared" si="92"/>
        <v>426945.67466957541</v>
      </c>
      <c r="W346" s="37">
        <f t="shared" si="93"/>
        <v>442810.43903136509</v>
      </c>
      <c r="X346" s="36">
        <f t="shared" si="94"/>
        <v>349870.13576834416</v>
      </c>
      <c r="Y346" s="276">
        <f t="shared" si="95"/>
        <v>442810.43903136509</v>
      </c>
      <c r="Z346" s="36">
        <f t="shared" si="96"/>
        <v>1011925.7389806474</v>
      </c>
      <c r="AA346" s="36">
        <f t="shared" si="97"/>
        <v>487120.53532812605</v>
      </c>
      <c r="AB346" s="38">
        <f t="shared" si="87"/>
        <v>5.1222741603851318E-9</v>
      </c>
      <c r="AC346" s="17"/>
      <c r="AD346" s="17">
        <f t="shared" si="98"/>
        <v>180</v>
      </c>
      <c r="AE346" s="143"/>
      <c r="AH346" s="103"/>
      <c r="AI346" s="533"/>
    </row>
    <row r="347" spans="1:35">
      <c r="A347" s="533"/>
      <c r="C347" s="68" t="s">
        <v>1056</v>
      </c>
      <c r="D347" s="19" t="str">
        <f>+'Outstanding loans'!A316</f>
        <v>143694755</v>
      </c>
      <c r="E347" s="20">
        <f>+'Outstanding loans'!B316</f>
        <v>99</v>
      </c>
      <c r="F347" s="19" t="str">
        <f>+'Outstanding loans'!C316</f>
        <v>FAKEERMAHAMOOD I(SL2876)</v>
      </c>
      <c r="G347" s="547" t="str">
        <f t="shared" si="83"/>
        <v>D1</v>
      </c>
      <c r="H347" s="21">
        <f>+'Outstanding loans'!F316</f>
        <v>41341</v>
      </c>
      <c r="I347" s="21">
        <f>+'Outstanding loans'!G316</f>
        <v>52291</v>
      </c>
      <c r="J347" s="34">
        <f t="shared" si="84"/>
        <v>360</v>
      </c>
      <c r="K347" s="34">
        <f t="shared" si="80"/>
        <v>93</v>
      </c>
      <c r="L347" s="34">
        <f t="shared" si="81"/>
        <v>180</v>
      </c>
      <c r="M347" s="34">
        <f t="shared" si="82"/>
        <v>93</v>
      </c>
      <c r="N347" s="52">
        <f t="shared" si="88"/>
        <v>93</v>
      </c>
      <c r="O347" s="324">
        <f>+'Outstanding loans'!H316</f>
        <v>3000208</v>
      </c>
      <c r="P347" s="26">
        <f>+'Outstanding loans'!E316</f>
        <v>0.03</v>
      </c>
      <c r="Q347" s="536">
        <f t="shared" si="85"/>
        <v>7.6499999999999999E-2</v>
      </c>
      <c r="R347" s="222">
        <f t="shared" si="89"/>
        <v>20718.885618151482</v>
      </c>
      <c r="S347" s="36">
        <f t="shared" si="90"/>
        <v>2214604.808720029</v>
      </c>
      <c r="T347" s="36">
        <f t="shared" si="86"/>
        <v>785603.19127997104</v>
      </c>
      <c r="U347" s="36">
        <f t="shared" si="91"/>
        <v>1092537.4123253291</v>
      </c>
      <c r="V347" s="36">
        <f t="shared" si="92"/>
        <v>544826.46596911573</v>
      </c>
      <c r="W347" s="37">
        <f t="shared" si="93"/>
        <v>547710.94635621342</v>
      </c>
      <c r="X347" s="36">
        <f t="shared" si="94"/>
        <v>405894.98216131836</v>
      </c>
      <c r="Y347" s="276">
        <f t="shared" si="95"/>
        <v>547710.94635621342</v>
      </c>
      <c r="Z347" s="36">
        <f t="shared" si="96"/>
        <v>1514794.6025472451</v>
      </c>
      <c r="AA347" s="36">
        <f t="shared" si="97"/>
        <v>729191.41126726661</v>
      </c>
      <c r="AB347" s="38">
        <f t="shared" si="87"/>
        <v>7.4505805969238281E-9</v>
      </c>
      <c r="AC347" s="17"/>
      <c r="AD347" s="17">
        <f t="shared" si="98"/>
        <v>180</v>
      </c>
      <c r="AE347" s="143"/>
      <c r="AH347" s="103"/>
      <c r="AI347" s="533"/>
    </row>
    <row r="348" spans="1:35">
      <c r="A348" s="533"/>
      <c r="C348" s="68" t="s">
        <v>1056</v>
      </c>
      <c r="D348" s="19" t="str">
        <f>+'Outstanding loans'!A317</f>
        <v>143696944</v>
      </c>
      <c r="E348" s="20">
        <f>+'Outstanding loans'!B317</f>
        <v>99</v>
      </c>
      <c r="F348" s="19" t="str">
        <f>+'Outstanding loans'!C317</f>
        <v>AH POONG C F M(SL 3027)</v>
      </c>
      <c r="G348" s="547" t="str">
        <f t="shared" si="83"/>
        <v>E1</v>
      </c>
      <c r="H348" s="21">
        <f>+'Outstanding loans'!F317</f>
        <v>41673</v>
      </c>
      <c r="I348" s="21">
        <f>+'Outstanding loans'!G317</f>
        <v>50802</v>
      </c>
      <c r="J348" s="34">
        <f t="shared" si="84"/>
        <v>300</v>
      </c>
      <c r="K348" s="34">
        <f t="shared" si="80"/>
        <v>82</v>
      </c>
      <c r="L348" s="34">
        <f t="shared" si="81"/>
        <v>180</v>
      </c>
      <c r="M348" s="34">
        <f t="shared" si="82"/>
        <v>82</v>
      </c>
      <c r="N348" s="52">
        <f t="shared" si="88"/>
        <v>82</v>
      </c>
      <c r="O348" s="324">
        <f>+'Outstanding loans'!H317</f>
        <v>2880151</v>
      </c>
      <c r="P348" s="26">
        <f>+'Outstanding loans'!E317</f>
        <v>0.03</v>
      </c>
      <c r="Q348" s="536">
        <f t="shared" si="85"/>
        <v>7.3999999999999996E-2</v>
      </c>
      <c r="R348" s="222">
        <f t="shared" si="89"/>
        <v>19889.794018282933</v>
      </c>
      <c r="S348" s="36">
        <f t="shared" si="90"/>
        <v>2158792.5149302855</v>
      </c>
      <c r="T348" s="36">
        <f t="shared" si="86"/>
        <v>721358.48506971449</v>
      </c>
      <c r="U348" s="36">
        <f t="shared" si="91"/>
        <v>931801.13209946104</v>
      </c>
      <c r="V348" s="36">
        <f t="shared" si="92"/>
        <v>477692.72167205974</v>
      </c>
      <c r="W348" s="37">
        <f t="shared" si="93"/>
        <v>454108.41042740131</v>
      </c>
      <c r="X348" s="36">
        <f t="shared" si="94"/>
        <v>328618.86542064772</v>
      </c>
      <c r="Y348" s="276">
        <f t="shared" si="95"/>
        <v>454108.41042740131</v>
      </c>
      <c r="Z348" s="36">
        <f t="shared" si="96"/>
        <v>1421370.4083606424</v>
      </c>
      <c r="AA348" s="36">
        <f t="shared" si="97"/>
        <v>700011.92329092789</v>
      </c>
      <c r="AB348" s="38">
        <f t="shared" si="87"/>
        <v>0</v>
      </c>
      <c r="AC348" s="17"/>
      <c r="AD348" s="17">
        <f t="shared" si="98"/>
        <v>180</v>
      </c>
      <c r="AE348" s="143"/>
      <c r="AH348" s="103"/>
      <c r="AI348" s="533"/>
    </row>
    <row r="349" spans="1:35">
      <c r="A349" s="533"/>
      <c r="C349" s="68" t="s">
        <v>1056</v>
      </c>
      <c r="D349" s="19" t="str">
        <f>+'Outstanding loans'!A318</f>
        <v>143734277</v>
      </c>
      <c r="E349" s="20">
        <f>+'Outstanding loans'!B318</f>
        <v>99</v>
      </c>
      <c r="F349" s="19" t="str">
        <f>+'Outstanding loans'!C318</f>
        <v>ANTHONY M D S (SL2884)</v>
      </c>
      <c r="G349" s="547" t="str">
        <f t="shared" si="83"/>
        <v>D1</v>
      </c>
      <c r="H349" s="21">
        <f>+'Outstanding loans'!F318</f>
        <v>41361</v>
      </c>
      <c r="I349" s="21">
        <f>+'Outstanding loans'!G318</f>
        <v>52322</v>
      </c>
      <c r="J349" s="34">
        <f t="shared" si="84"/>
        <v>360</v>
      </c>
      <c r="K349" s="34">
        <f t="shared" si="80"/>
        <v>92</v>
      </c>
      <c r="L349" s="34">
        <f t="shared" si="81"/>
        <v>180</v>
      </c>
      <c r="M349" s="34">
        <f t="shared" si="82"/>
        <v>92</v>
      </c>
      <c r="N349" s="52">
        <f t="shared" si="88"/>
        <v>92</v>
      </c>
      <c r="O349" s="324">
        <f>+'Outstanding loans'!H318</f>
        <v>1808101</v>
      </c>
      <c r="P349" s="26">
        <f>+'Outstanding loans'!E318</f>
        <v>0.03</v>
      </c>
      <c r="Q349" s="536">
        <f t="shared" si="85"/>
        <v>7.6499999999999999E-2</v>
      </c>
      <c r="R349" s="222">
        <f t="shared" si="89"/>
        <v>12486.413543682742</v>
      </c>
      <c r="S349" s="36">
        <f t="shared" si="90"/>
        <v>1334650.520647733</v>
      </c>
      <c r="T349" s="36">
        <f t="shared" si="86"/>
        <v>473450.47935226699</v>
      </c>
      <c r="U349" s="36">
        <f t="shared" si="91"/>
        <v>653078.52055384894</v>
      </c>
      <c r="V349" s="36">
        <f t="shared" si="92"/>
        <v>325881.24693940405</v>
      </c>
      <c r="W349" s="37">
        <f t="shared" si="93"/>
        <v>327197.27361444489</v>
      </c>
      <c r="X349" s="36">
        <f t="shared" si="94"/>
        <v>241985.80055782537</v>
      </c>
      <c r="Y349" s="276">
        <f t="shared" si="95"/>
        <v>327197.27361444489</v>
      </c>
      <c r="Z349" s="36">
        <f t="shared" si="96"/>
        <v>912903.91721516522</v>
      </c>
      <c r="AA349" s="36">
        <f t="shared" si="97"/>
        <v>439453.4378628938</v>
      </c>
      <c r="AB349" s="38">
        <f t="shared" si="87"/>
        <v>4.4237822294235229E-9</v>
      </c>
      <c r="AC349" s="17"/>
      <c r="AD349" s="17">
        <f t="shared" si="98"/>
        <v>180</v>
      </c>
      <c r="AE349" s="143"/>
      <c r="AH349" s="103"/>
      <c r="AI349" s="533"/>
    </row>
    <row r="350" spans="1:35">
      <c r="A350" s="533"/>
      <c r="C350" s="68" t="s">
        <v>1056</v>
      </c>
      <c r="D350" s="19" t="str">
        <f>+'Outstanding loans'!A319</f>
        <v>143741346</v>
      </c>
      <c r="E350" s="20">
        <f>+'Outstanding loans'!B319</f>
        <v>99</v>
      </c>
      <c r="F350" s="19" t="str">
        <f>+'Outstanding loans'!C319</f>
        <v>MOTOO K J(SL2839)</v>
      </c>
      <c r="G350" s="547" t="str">
        <f t="shared" si="83"/>
        <v>D1</v>
      </c>
      <c r="H350" s="21">
        <f>+'Outstanding loans'!F319</f>
        <v>41302</v>
      </c>
      <c r="I350" s="21">
        <f>+'Outstanding loans'!G319</f>
        <v>52263</v>
      </c>
      <c r="J350" s="34">
        <f t="shared" si="84"/>
        <v>360</v>
      </c>
      <c r="K350" s="34">
        <f t="shared" si="80"/>
        <v>94</v>
      </c>
      <c r="L350" s="34">
        <f t="shared" si="81"/>
        <v>180</v>
      </c>
      <c r="M350" s="34">
        <f t="shared" si="82"/>
        <v>94</v>
      </c>
      <c r="N350" s="52">
        <f t="shared" si="88"/>
        <v>94</v>
      </c>
      <c r="O350" s="324">
        <f>+'Outstanding loans'!H319</f>
        <v>832772</v>
      </c>
      <c r="P350" s="26">
        <f>+'Outstanding loans'!E319</f>
        <v>0.03</v>
      </c>
      <c r="Q350" s="536">
        <f t="shared" si="85"/>
        <v>7.6499999999999999E-2</v>
      </c>
      <c r="R350" s="222">
        <f t="shared" si="89"/>
        <v>5750.9705373758234</v>
      </c>
      <c r="S350" s="36">
        <f t="shared" si="90"/>
        <v>614711.00529276498</v>
      </c>
      <c r="T350" s="36">
        <f t="shared" si="86"/>
        <v>218060.99470723502</v>
      </c>
      <c r="U350" s="36">
        <f t="shared" si="91"/>
        <v>305699.60323005251</v>
      </c>
      <c r="V350" s="36">
        <f t="shared" si="92"/>
        <v>152351.15673880372</v>
      </c>
      <c r="W350" s="37">
        <f t="shared" si="93"/>
        <v>153348.44649124879</v>
      </c>
      <c r="X350" s="36">
        <f t="shared" si="94"/>
        <v>113876.29723600051</v>
      </c>
      <c r="Y350" s="276">
        <f t="shared" si="95"/>
        <v>153348.44649124879</v>
      </c>
      <c r="Z350" s="36">
        <f t="shared" si="96"/>
        <v>420463.69143488538</v>
      </c>
      <c r="AA350" s="36">
        <f t="shared" si="97"/>
        <v>202402.69672764838</v>
      </c>
      <c r="AB350" s="38">
        <f t="shared" si="87"/>
        <v>1.9790604710578918E-9</v>
      </c>
      <c r="AC350" s="17"/>
      <c r="AD350" s="17">
        <f t="shared" si="98"/>
        <v>180</v>
      </c>
      <c r="AE350" s="143"/>
      <c r="AH350" s="103"/>
      <c r="AI350" s="533"/>
    </row>
    <row r="351" spans="1:35">
      <c r="A351" s="533"/>
      <c r="C351" s="68" t="s">
        <v>1056</v>
      </c>
      <c r="D351" s="19" t="str">
        <f>+'Outstanding loans'!A320</f>
        <v>143754596</v>
      </c>
      <c r="E351" s="20">
        <f>+'Outstanding loans'!B320</f>
        <v>99</v>
      </c>
      <c r="F351" s="19" t="str">
        <f>+'Outstanding loans'!C320</f>
        <v>TAKA P(SL2874)</v>
      </c>
      <c r="G351" s="547" t="str">
        <f t="shared" si="83"/>
        <v>D1</v>
      </c>
      <c r="H351" s="21">
        <f>+'Outstanding loans'!F320</f>
        <v>41327</v>
      </c>
      <c r="I351" s="21">
        <f>+'Outstanding loans'!G320</f>
        <v>52291</v>
      </c>
      <c r="J351" s="34">
        <f t="shared" si="84"/>
        <v>360</v>
      </c>
      <c r="K351" s="34">
        <f t="shared" si="80"/>
        <v>93</v>
      </c>
      <c r="L351" s="34">
        <f t="shared" si="81"/>
        <v>180</v>
      </c>
      <c r="M351" s="34">
        <f t="shared" si="82"/>
        <v>93</v>
      </c>
      <c r="N351" s="52">
        <f t="shared" si="88"/>
        <v>93</v>
      </c>
      <c r="O351" s="324">
        <f>+'Outstanding loans'!H320</f>
        <v>2711676</v>
      </c>
      <c r="P351" s="26">
        <f>+'Outstanding loans'!E320</f>
        <v>0.03</v>
      </c>
      <c r="Q351" s="536">
        <f t="shared" si="85"/>
        <v>7.6499999999999999E-2</v>
      </c>
      <c r="R351" s="222">
        <f t="shared" si="89"/>
        <v>18726.33659982459</v>
      </c>
      <c r="S351" s="36">
        <f t="shared" si="90"/>
        <v>2001624.7904447601</v>
      </c>
      <c r="T351" s="36">
        <f t="shared" si="86"/>
        <v>710051.20955523988</v>
      </c>
      <c r="U351" s="36">
        <f t="shared" si="91"/>
        <v>987467.36229778046</v>
      </c>
      <c r="V351" s="36">
        <f t="shared" si="92"/>
        <v>492430.14215456625</v>
      </c>
      <c r="W351" s="37">
        <f t="shared" si="93"/>
        <v>495037.22014321422</v>
      </c>
      <c r="X351" s="36">
        <f t="shared" si="94"/>
        <v>366859.79160354059</v>
      </c>
      <c r="Y351" s="276">
        <f t="shared" si="95"/>
        <v>495037.22014321422</v>
      </c>
      <c r="Z351" s="36">
        <f t="shared" si="96"/>
        <v>1369115.7975236732</v>
      </c>
      <c r="AA351" s="36">
        <f t="shared" si="97"/>
        <v>659064.58796842629</v>
      </c>
      <c r="AB351" s="38">
        <f t="shared" si="87"/>
        <v>6.9849193096160889E-9</v>
      </c>
      <c r="AC351" s="17"/>
      <c r="AD351" s="17">
        <f t="shared" si="98"/>
        <v>180</v>
      </c>
      <c r="AE351" s="143"/>
      <c r="AH351" s="103"/>
      <c r="AI351" s="533"/>
    </row>
    <row r="352" spans="1:35">
      <c r="A352" s="533"/>
      <c r="C352" s="68" t="s">
        <v>1056</v>
      </c>
      <c r="D352" s="19" t="str">
        <f>+'Outstanding loans'!A321</f>
        <v>143774260</v>
      </c>
      <c r="E352" s="20">
        <f>+'Outstanding loans'!B321</f>
        <v>99</v>
      </c>
      <c r="F352" s="19" t="str">
        <f>+'Outstanding loans'!C321</f>
        <v>BIGNOUX D F(SL2889)</v>
      </c>
      <c r="G352" s="547" t="str">
        <f t="shared" si="83"/>
        <v>D1</v>
      </c>
      <c r="H352" s="21">
        <f>+'Outstanding loans'!F321</f>
        <v>41366</v>
      </c>
      <c r="I352" s="21">
        <f>+'Outstanding loans'!G321</f>
        <v>52322</v>
      </c>
      <c r="J352" s="34">
        <f t="shared" si="84"/>
        <v>360</v>
      </c>
      <c r="K352" s="34">
        <f t="shared" si="80"/>
        <v>92</v>
      </c>
      <c r="L352" s="34">
        <f t="shared" si="81"/>
        <v>180</v>
      </c>
      <c r="M352" s="34">
        <f t="shared" si="82"/>
        <v>92</v>
      </c>
      <c r="N352" s="52">
        <f t="shared" si="88"/>
        <v>92</v>
      </c>
      <c r="O352" s="324">
        <f>+'Outstanding loans'!H321</f>
        <v>2020142</v>
      </c>
      <c r="P352" s="26">
        <f>+'Outstanding loans'!E321</f>
        <v>0.03</v>
      </c>
      <c r="Q352" s="536">
        <f t="shared" si="85"/>
        <v>7.6499999999999999E-2</v>
      </c>
      <c r="R352" s="222">
        <f t="shared" si="89"/>
        <v>13950.729759544593</v>
      </c>
      <c r="S352" s="36">
        <f t="shared" si="90"/>
        <v>1491168.6748043122</v>
      </c>
      <c r="T352" s="36">
        <f t="shared" si="86"/>
        <v>528973.32519568782</v>
      </c>
      <c r="U352" s="36">
        <f t="shared" si="91"/>
        <v>729666.84309598501</v>
      </c>
      <c r="V352" s="36">
        <f t="shared" si="92"/>
        <v>364098.24116830924</v>
      </c>
      <c r="W352" s="37">
        <f t="shared" si="93"/>
        <v>365568.60192767577</v>
      </c>
      <c r="X352" s="36">
        <f t="shared" si="94"/>
        <v>270364.1439889071</v>
      </c>
      <c r="Y352" s="276">
        <f t="shared" si="95"/>
        <v>365568.60192767577</v>
      </c>
      <c r="Z352" s="36">
        <f t="shared" si="96"/>
        <v>1019962.6819137195</v>
      </c>
      <c r="AA352" s="36">
        <f t="shared" si="97"/>
        <v>490989.3567180268</v>
      </c>
      <c r="AB352" s="38">
        <f t="shared" si="87"/>
        <v>4.8894435167312622E-9</v>
      </c>
      <c r="AC352" s="17"/>
      <c r="AD352" s="17">
        <f t="shared" si="98"/>
        <v>180</v>
      </c>
      <c r="AE352" s="143"/>
      <c r="AH352" s="103"/>
      <c r="AI352" s="533"/>
    </row>
    <row r="353" spans="1:35">
      <c r="A353" s="533"/>
      <c r="C353" s="68" t="s">
        <v>1056</v>
      </c>
      <c r="D353" s="19" t="str">
        <f>+'Outstanding loans'!A322</f>
        <v>143812480</v>
      </c>
      <c r="E353" s="20">
        <f>+'Outstanding loans'!B322</f>
        <v>99</v>
      </c>
      <c r="F353" s="19" t="str">
        <f>+'Outstanding loans'!C322</f>
        <v>NANDHUB N (SL2912)</v>
      </c>
      <c r="G353" s="547" t="str">
        <f t="shared" si="83"/>
        <v>D1</v>
      </c>
      <c r="H353" s="21">
        <f>+'Outstanding loans'!F322</f>
        <v>41425</v>
      </c>
      <c r="I353" s="21">
        <f>+'Outstanding loans'!G322</f>
        <v>52383</v>
      </c>
      <c r="J353" s="34">
        <f t="shared" si="84"/>
        <v>360</v>
      </c>
      <c r="K353" s="34">
        <f t="shared" si="80"/>
        <v>90</v>
      </c>
      <c r="L353" s="34">
        <f t="shared" si="81"/>
        <v>180</v>
      </c>
      <c r="M353" s="34">
        <f t="shared" si="82"/>
        <v>90</v>
      </c>
      <c r="N353" s="52">
        <f t="shared" si="88"/>
        <v>90</v>
      </c>
      <c r="O353" s="324">
        <f>+'Outstanding loans'!H322</f>
        <v>2735673</v>
      </c>
      <c r="P353" s="26">
        <f>+'Outstanding loans'!E322</f>
        <v>0.03</v>
      </c>
      <c r="Q353" s="536">
        <f t="shared" si="85"/>
        <v>7.6499999999999999E-2</v>
      </c>
      <c r="R353" s="222">
        <f t="shared" si="89"/>
        <v>18892.055476042096</v>
      </c>
      <c r="S353" s="36">
        <f t="shared" si="90"/>
        <v>2019338.1861809404</v>
      </c>
      <c r="T353" s="36">
        <f t="shared" si="86"/>
        <v>716334.81381905964</v>
      </c>
      <c r="U353" s="36">
        <f t="shared" si="91"/>
        <v>971724.21516927192</v>
      </c>
      <c r="V353" s="36">
        <f t="shared" si="92"/>
        <v>485494.55587433744</v>
      </c>
      <c r="W353" s="37">
        <f t="shared" si="93"/>
        <v>486229.65929493448</v>
      </c>
      <c r="X353" s="36">
        <f t="shared" si="94"/>
        <v>358167.40690952982</v>
      </c>
      <c r="Y353" s="276">
        <f t="shared" si="95"/>
        <v>486229.65929493448</v>
      </c>
      <c r="Z353" s="36">
        <f t="shared" si="96"/>
        <v>1381231.799506644</v>
      </c>
      <c r="AA353" s="36">
        <f t="shared" si="97"/>
        <v>664896.98568757763</v>
      </c>
      <c r="AB353" s="38">
        <f t="shared" si="87"/>
        <v>6.7520886659622192E-9</v>
      </c>
      <c r="AC353" s="17"/>
      <c r="AD353" s="17">
        <f t="shared" si="98"/>
        <v>180</v>
      </c>
      <c r="AE353" s="143"/>
      <c r="AH353" s="103"/>
      <c r="AI353" s="533"/>
    </row>
    <row r="354" spans="1:35">
      <c r="A354" s="533"/>
      <c r="C354" s="68" t="s">
        <v>1056</v>
      </c>
      <c r="D354" s="19" t="str">
        <f>+'Outstanding loans'!A323</f>
        <v>143843432</v>
      </c>
      <c r="E354" s="20">
        <f>+'Outstanding loans'!B323</f>
        <v>99</v>
      </c>
      <c r="F354" s="19" t="str">
        <f>+'Outstanding loans'!C323</f>
        <v>BUNDHUN B A(SL2829)</v>
      </c>
      <c r="G354" s="547" t="str">
        <f t="shared" si="83"/>
        <v>D1</v>
      </c>
      <c r="H354" s="21">
        <f>+'Outstanding loans'!F323</f>
        <v>41218</v>
      </c>
      <c r="I354" s="21">
        <f>+'Outstanding loans'!G323</f>
        <v>51441</v>
      </c>
      <c r="J354" s="34">
        <f t="shared" si="84"/>
        <v>336</v>
      </c>
      <c r="K354" s="34">
        <f t="shared" si="80"/>
        <v>97</v>
      </c>
      <c r="L354" s="34">
        <f t="shared" si="81"/>
        <v>180</v>
      </c>
      <c r="M354" s="34">
        <f t="shared" si="82"/>
        <v>97</v>
      </c>
      <c r="N354" s="52">
        <f t="shared" si="88"/>
        <v>97</v>
      </c>
      <c r="O354" s="324">
        <f>+'Outstanding loans'!H323</f>
        <v>4098418</v>
      </c>
      <c r="P354" s="26">
        <f>+'Outstanding loans'!E323</f>
        <v>0.03</v>
      </c>
      <c r="Q354" s="536">
        <f t="shared" si="85"/>
        <v>7.6499999999999999E-2</v>
      </c>
      <c r="R354" s="222">
        <f t="shared" si="89"/>
        <v>28302.922249848398</v>
      </c>
      <c r="S354" s="36">
        <f t="shared" si="90"/>
        <v>3025248.9863851853</v>
      </c>
      <c r="T354" s="36">
        <f t="shared" si="86"/>
        <v>1073169.0136148147</v>
      </c>
      <c r="U354" s="36">
        <f t="shared" si="91"/>
        <v>1539910.4603594593</v>
      </c>
      <c r="V354" s="36">
        <f t="shared" si="92"/>
        <v>766020.07837857865</v>
      </c>
      <c r="W354" s="37">
        <f t="shared" si="93"/>
        <v>773890.38198088063</v>
      </c>
      <c r="X354" s="36">
        <f t="shared" si="94"/>
        <v>578318.85733687237</v>
      </c>
      <c r="Y354" s="276">
        <f t="shared" si="95"/>
        <v>773890.38198088063</v>
      </c>
      <c r="Z354" s="36">
        <f t="shared" si="96"/>
        <v>2069277.0185875371</v>
      </c>
      <c r="AA354" s="36">
        <f t="shared" si="97"/>
        <v>996108.00497271121</v>
      </c>
      <c r="AB354" s="38">
        <f t="shared" si="87"/>
        <v>1.1175870895385742E-8</v>
      </c>
      <c r="AC354" s="17"/>
      <c r="AD354" s="17">
        <f t="shared" si="98"/>
        <v>180</v>
      </c>
      <c r="AE354" s="143"/>
      <c r="AH354" s="103"/>
      <c r="AI354" s="533"/>
    </row>
    <row r="355" spans="1:35">
      <c r="A355" s="533"/>
      <c r="C355" s="68" t="s">
        <v>1056</v>
      </c>
      <c r="D355" s="19" t="str">
        <f>+'Outstanding loans'!A324</f>
        <v>143845664</v>
      </c>
      <c r="E355" s="20">
        <f>+'Outstanding loans'!B324</f>
        <v>99</v>
      </c>
      <c r="F355" s="19" t="str">
        <f>+'Outstanding loans'!C324</f>
        <v>MIAVE YAN CKKMY (SL 1907)</v>
      </c>
      <c r="G355" s="547" t="str">
        <f t="shared" si="83"/>
        <v>A1</v>
      </c>
      <c r="H355" s="21">
        <f>+'Outstanding loans'!F324</f>
        <v>40231</v>
      </c>
      <c r="I355" s="21">
        <f>+'Outstanding loans'!G324</f>
        <v>44615</v>
      </c>
      <c r="J355" s="34">
        <f t="shared" si="84"/>
        <v>144</v>
      </c>
      <c r="K355" s="34">
        <f t="shared" si="80"/>
        <v>129</v>
      </c>
      <c r="L355" s="34">
        <f t="shared" si="81"/>
        <v>144</v>
      </c>
      <c r="M355" s="34">
        <f t="shared" si="82"/>
        <v>129</v>
      </c>
      <c r="N355" s="52">
        <f t="shared" si="88"/>
        <v>129</v>
      </c>
      <c r="O355" s="324">
        <f>+'Outstanding loans'!H324</f>
        <v>5700019</v>
      </c>
      <c r="P355" s="26">
        <f>+'Outstanding loans'!E324</f>
        <v>0.03</v>
      </c>
      <c r="Q355" s="536">
        <f t="shared" si="85"/>
        <v>8.6499999999999994E-2</v>
      </c>
      <c r="R355" s="222">
        <f t="shared" si="89"/>
        <v>47183.998578009247</v>
      </c>
      <c r="S355" s="36">
        <f t="shared" si="90"/>
        <v>4218849.1361692008</v>
      </c>
      <c r="T355" s="36">
        <f t="shared" si="86"/>
        <v>1481169.8638307992</v>
      </c>
      <c r="U355" s="36">
        <f t="shared" si="91"/>
        <v>2536447.0137404972</v>
      </c>
      <c r="V355" s="36">
        <f t="shared" si="92"/>
        <v>1080519.8929235414</v>
      </c>
      <c r="W355" s="37">
        <f t="shared" si="93"/>
        <v>1455927.1208169558</v>
      </c>
      <c r="X355" s="36">
        <f t="shared" si="94"/>
        <v>1326881.3363484242</v>
      </c>
      <c r="Y355" s="276">
        <f t="shared" si="95"/>
        <v>1455927.1208169558</v>
      </c>
      <c r="Z355" s="36">
        <f t="shared" si="96"/>
        <v>2575646.6590640871</v>
      </c>
      <c r="AA355" s="36">
        <f t="shared" si="97"/>
        <v>1094476.7952333307</v>
      </c>
      <c r="AB355" s="38">
        <f t="shared" si="87"/>
        <v>-4.2840838432312012E-8</v>
      </c>
      <c r="AC355" s="17"/>
      <c r="AD355" s="17">
        <f t="shared" si="98"/>
        <v>144</v>
      </c>
      <c r="AE355" s="143"/>
      <c r="AH355" s="103"/>
      <c r="AI355" s="533"/>
    </row>
    <row r="356" spans="1:35">
      <c r="A356" s="533"/>
      <c r="C356" s="68" t="s">
        <v>1056</v>
      </c>
      <c r="D356" s="19" t="str">
        <f>+'Outstanding loans'!A325</f>
        <v>143852385</v>
      </c>
      <c r="E356" s="20">
        <f>+'Outstanding loans'!B325</f>
        <v>99</v>
      </c>
      <c r="F356" s="19" t="str">
        <f>+'Outstanding loans'!C325</f>
        <v>JOHNSON MCLJ (SL 1927)</v>
      </c>
      <c r="G356" s="547" t="str">
        <f t="shared" si="83"/>
        <v>A1</v>
      </c>
      <c r="H356" s="21">
        <f>+'Outstanding loans'!F325</f>
        <v>40267</v>
      </c>
      <c r="I356" s="21">
        <f>+'Outstanding loans'!G325</f>
        <v>48305</v>
      </c>
      <c r="J356" s="34">
        <f t="shared" si="84"/>
        <v>264</v>
      </c>
      <c r="K356" s="34">
        <f t="shared" si="80"/>
        <v>128</v>
      </c>
      <c r="L356" s="34">
        <f t="shared" si="81"/>
        <v>180</v>
      </c>
      <c r="M356" s="34">
        <f t="shared" si="82"/>
        <v>128</v>
      </c>
      <c r="N356" s="52">
        <f t="shared" si="88"/>
        <v>128</v>
      </c>
      <c r="O356" s="324">
        <f>+'Outstanding loans'!H325</f>
        <v>8406334</v>
      </c>
      <c r="P356" s="26">
        <f>+'Outstanding loans'!E325</f>
        <v>0.03</v>
      </c>
      <c r="Q356" s="536">
        <f t="shared" si="85"/>
        <v>8.6499999999999994E-2</v>
      </c>
      <c r="R356" s="222">
        <f t="shared" si="89"/>
        <v>58052.59922444637</v>
      </c>
      <c r="S356" s="36">
        <f t="shared" si="90"/>
        <v>5842935.795444347</v>
      </c>
      <c r="T356" s="36">
        <f t="shared" si="86"/>
        <v>2563398.204555653</v>
      </c>
      <c r="U356" s="36">
        <f t="shared" si="91"/>
        <v>4097854.3124762946</v>
      </c>
      <c r="V356" s="36">
        <f t="shared" si="92"/>
        <v>1851841.3594505852</v>
      </c>
      <c r="W356" s="37">
        <f t="shared" si="93"/>
        <v>2246012.9530257094</v>
      </c>
      <c r="X356" s="36">
        <f t="shared" si="94"/>
        <v>1822860.9454617978</v>
      </c>
      <c r="Y356" s="276">
        <f t="shared" si="95"/>
        <v>2246012.9530257094</v>
      </c>
      <c r="Z356" s="36">
        <f t="shared" si="96"/>
        <v>4606532.0649559433</v>
      </c>
      <c r="AA356" s="36">
        <f t="shared" si="97"/>
        <v>2043133.860400347</v>
      </c>
      <c r="AB356" s="38">
        <f t="shared" si="87"/>
        <v>-5.6810677051544189E-8</v>
      </c>
      <c r="AC356" s="17"/>
      <c r="AD356" s="17">
        <f t="shared" si="98"/>
        <v>180</v>
      </c>
      <c r="AE356" s="143"/>
      <c r="AH356" s="103"/>
      <c r="AI356" s="533"/>
    </row>
    <row r="357" spans="1:35">
      <c r="A357" s="533"/>
      <c r="C357" s="68" t="s">
        <v>1056</v>
      </c>
      <c r="D357" s="19" t="str">
        <f>+'Outstanding loans'!A326</f>
        <v>143854442</v>
      </c>
      <c r="E357" s="20">
        <f>+'Outstanding loans'!B326</f>
        <v>99</v>
      </c>
      <c r="F357" s="19" t="str">
        <f>+'Outstanding loans'!C326</f>
        <v>KHODABACKSH A (SL 1912)</v>
      </c>
      <c r="G357" s="547" t="str">
        <f t="shared" si="83"/>
        <v>A1</v>
      </c>
      <c r="H357" s="21">
        <f>+'Outstanding loans'!F326</f>
        <v>40261</v>
      </c>
      <c r="I357" s="21">
        <f>+'Outstanding loans'!G326</f>
        <v>51218</v>
      </c>
      <c r="J357" s="34">
        <f t="shared" si="84"/>
        <v>360</v>
      </c>
      <c r="K357" s="34">
        <f t="shared" ref="K357:K420" si="99">ROUND(($I$35-H357)/365*12,0)</f>
        <v>128</v>
      </c>
      <c r="L357" s="34">
        <f t="shared" ref="L357:L420" si="100">IF(B357="VELS",J357,IF(J357&gt;(IF(OR(E357=4,E357=99),$J$3,IF(E357=97,$J$6,IF(E357=98,$J$5,"Check")))),(IF(OR(E357=4,E357=99),$J$3,IF(E357=97,$J$6,IF(E357=98,$J$5,"Check")))),J357))</f>
        <v>180</v>
      </c>
      <c r="M357" s="34">
        <f t="shared" ref="M357:M420" si="101">IF(K357&gt;L357,L357,K357)</f>
        <v>128</v>
      </c>
      <c r="N357" s="52">
        <f t="shared" si="88"/>
        <v>128</v>
      </c>
      <c r="O357" s="324">
        <f>+'Outstanding loans'!H326</f>
        <v>1683096</v>
      </c>
      <c r="P357" s="26">
        <f>+'Outstanding loans'!E326</f>
        <v>0.03</v>
      </c>
      <c r="Q357" s="536">
        <f t="shared" si="85"/>
        <v>8.6499999999999994E-2</v>
      </c>
      <c r="R357" s="222">
        <f t="shared" si="89"/>
        <v>11623.151964253238</v>
      </c>
      <c r="S357" s="36">
        <f t="shared" si="90"/>
        <v>1169858.5692133096</v>
      </c>
      <c r="T357" s="36">
        <f t="shared" si="86"/>
        <v>513237.43078669044</v>
      </c>
      <c r="U357" s="36">
        <f t="shared" si="91"/>
        <v>820462.5466834415</v>
      </c>
      <c r="V357" s="36">
        <f t="shared" si="92"/>
        <v>370771.22854336305</v>
      </c>
      <c r="W357" s="37">
        <f t="shared" si="93"/>
        <v>449691.31814007845</v>
      </c>
      <c r="X357" s="36">
        <f t="shared" si="94"/>
        <v>364968.83967053541</v>
      </c>
      <c r="Y357" s="276">
        <f t="shared" si="95"/>
        <v>449691.31814007845</v>
      </c>
      <c r="Z357" s="36">
        <f t="shared" si="96"/>
        <v>922308.78435226181</v>
      </c>
      <c r="AA357" s="36">
        <f t="shared" si="97"/>
        <v>409071.35356558301</v>
      </c>
      <c r="AB357" s="38">
        <f t="shared" si="87"/>
        <v>-1.1641532182693481E-8</v>
      </c>
      <c r="AC357" s="17"/>
      <c r="AD357" s="17">
        <f t="shared" si="98"/>
        <v>180</v>
      </c>
      <c r="AE357" s="143"/>
      <c r="AH357" s="103"/>
      <c r="AI357" s="533"/>
    </row>
    <row r="358" spans="1:35">
      <c r="A358" s="533"/>
      <c r="C358" s="68" t="s">
        <v>1056</v>
      </c>
      <c r="D358" s="19" t="str">
        <f>+'Outstanding loans'!A327</f>
        <v>143854787</v>
      </c>
      <c r="E358" s="20">
        <f>+'Outstanding loans'!B327</f>
        <v>99</v>
      </c>
      <c r="F358" s="19" t="str">
        <f>+'Outstanding loans'!C327</f>
        <v>SUNNASSEE S (SL 1636)</v>
      </c>
      <c r="G358" s="547" t="str">
        <f t="shared" ref="G358:G421" si="102">IF(H358&lt;$P$5,"A",IF(H358&lt;$P$6,"B",IF(H358&lt;$P$7,"C",IF(H358&lt;$P$8,"D",IF(H358&lt;$P$9,"E",IF(H358&lt;$P$10,"F",IF(H358&lt;$P$11,"G",IF(H358&lt;$P$12,"I",IF(H358&lt;$P$13,"J",IF(H358&lt;$P$14,"K","L"))))))))))&amp;IF(OR(P358=0,P358&gt;=5%),2,1)</f>
        <v>A1</v>
      </c>
      <c r="H358" s="21">
        <f>+'Outstanding loans'!F327</f>
        <v>40200</v>
      </c>
      <c r="I358" s="21">
        <f>+'Outstanding loans'!G327</f>
        <v>49332</v>
      </c>
      <c r="J358" s="34">
        <f t="shared" ref="J358:J421" si="103">ROUND((I358-H358)/365*12,0)</f>
        <v>300</v>
      </c>
      <c r="K358" s="34">
        <f t="shared" si="99"/>
        <v>130</v>
      </c>
      <c r="L358" s="34">
        <f t="shared" si="100"/>
        <v>180</v>
      </c>
      <c r="M358" s="34">
        <f t="shared" si="101"/>
        <v>130</v>
      </c>
      <c r="N358" s="52">
        <f t="shared" si="88"/>
        <v>130</v>
      </c>
      <c r="O358" s="324">
        <f>+'Outstanding loans'!H327</f>
        <v>855104</v>
      </c>
      <c r="P358" s="26">
        <f>+'Outstanding loans'!E327</f>
        <v>0.03</v>
      </c>
      <c r="Q358" s="536">
        <f t="shared" ref="Q358:Q421" si="104">VLOOKUP(G358,$O$3:$Q$28,3,FALSE)</f>
        <v>8.6499999999999994E-2</v>
      </c>
      <c r="R358" s="222">
        <f t="shared" si="89"/>
        <v>5905.1912292827037</v>
      </c>
      <c r="S358" s="36">
        <f t="shared" si="90"/>
        <v>594351.56519210897</v>
      </c>
      <c r="T358" s="36">
        <f t="shared" ref="T358:T421" si="105">O358-S358</f>
        <v>260752.43480789103</v>
      </c>
      <c r="U358" s="36">
        <f t="shared" si="91"/>
        <v>420491.10451946489</v>
      </c>
      <c r="V358" s="36">
        <f t="shared" si="92"/>
        <v>189796.9733212929</v>
      </c>
      <c r="W358" s="37">
        <f t="shared" si="93"/>
        <v>230694.13119817199</v>
      </c>
      <c r="X358" s="36">
        <f t="shared" si="94"/>
        <v>188321.20291681017</v>
      </c>
      <c r="Y358" s="276">
        <f t="shared" si="95"/>
        <v>230694.13119817199</v>
      </c>
      <c r="Z358" s="36">
        <f t="shared" si="96"/>
        <v>468582.85607877187</v>
      </c>
      <c r="AA358" s="36">
        <f t="shared" si="97"/>
        <v>207830.42127088679</v>
      </c>
      <c r="AB358" s="38">
        <f t="shared" ref="AB358:AB421" si="106">IF(ISERROR(Z358-AA358-T358),"CHECK",Z358-AA358-T358)</f>
        <v>-5.9371814131736755E-9</v>
      </c>
      <c r="AC358" s="17"/>
      <c r="AD358" s="17">
        <f t="shared" si="98"/>
        <v>180</v>
      </c>
      <c r="AE358" s="143"/>
      <c r="AH358" s="103"/>
      <c r="AI358" s="533"/>
    </row>
    <row r="359" spans="1:35">
      <c r="A359" s="533"/>
      <c r="C359" s="68" t="s">
        <v>1056</v>
      </c>
      <c r="D359" s="19" t="str">
        <f>+'Outstanding loans'!A328</f>
        <v>143874230</v>
      </c>
      <c r="E359" s="20">
        <f>+'Outstanding loans'!B328</f>
        <v>99</v>
      </c>
      <c r="F359" s="19" t="str">
        <f>+'Outstanding loans'!C328</f>
        <v>LABONTE M</v>
      </c>
      <c r="G359" s="547" t="str">
        <f t="shared" si="102"/>
        <v>A1</v>
      </c>
      <c r="H359" s="21">
        <f>+'Outstanding loans'!F328</f>
        <v>40217</v>
      </c>
      <c r="I359" s="21">
        <f>+'Outstanding loans'!G328</f>
        <v>51158</v>
      </c>
      <c r="J359" s="34">
        <f t="shared" si="103"/>
        <v>360</v>
      </c>
      <c r="K359" s="34">
        <f t="shared" si="99"/>
        <v>130</v>
      </c>
      <c r="L359" s="34">
        <f t="shared" si="100"/>
        <v>180</v>
      </c>
      <c r="M359" s="34">
        <f t="shared" si="101"/>
        <v>130</v>
      </c>
      <c r="N359" s="52">
        <f t="shared" ref="N359:N422" si="107">IF(C359="O",IF(ROUND(($I$35-H359)/365*12,0)&gt;$L359,$L359,ROUND(($I$35-H359)/365*12,0)),IF(OR(C359="E",C359="N"),ROUND((I359-H359)/365*12,0),"CHECK"))</f>
        <v>130</v>
      </c>
      <c r="O359" s="324">
        <f>+'Outstanding loans'!H328</f>
        <v>616108</v>
      </c>
      <c r="P359" s="26">
        <f>+'Outstanding loans'!E328</f>
        <v>0.03</v>
      </c>
      <c r="Q359" s="536">
        <f t="shared" si="104"/>
        <v>8.6499999999999994E-2</v>
      </c>
      <c r="R359" s="222">
        <f t="shared" ref="R359:R422" si="108">PMT(P359/12,L359,-O359,0,0)</f>
        <v>4254.7287322839184</v>
      </c>
      <c r="S359" s="36">
        <f t="shared" ref="S359:S422" si="109">(-PV(Q359/12,L359,R359,0,0))</f>
        <v>428234.17283439188</v>
      </c>
      <c r="T359" s="36">
        <f t="shared" si="105"/>
        <v>187873.82716560812</v>
      </c>
      <c r="U359" s="36">
        <f t="shared" ref="U359:U422" si="110">-IF(OR(Q359="",Q359=0),0,(CUMIPMT(Q359/12,L359,S359,1,M359,0)))</f>
        <v>302966.57882933359</v>
      </c>
      <c r="V359" s="36">
        <f t="shared" ref="V359:V422" si="111">-IF(OR(P359="",P359=0),0,(CUMIPMT(P359/12,L359,O359,1,M359,0)))</f>
        <v>136749.95513883122</v>
      </c>
      <c r="W359" s="37">
        <f t="shared" ref="W359:W422" si="112">IF(ISERROR(U359-V359),0,U359-V359)</f>
        <v>166216.62369050237</v>
      </c>
      <c r="X359" s="36">
        <f t="shared" ref="X359:X422" si="113">IF(C359="O",T359/AD359*N359,T359)</f>
        <v>135686.65295293921</v>
      </c>
      <c r="Y359" s="276">
        <f t="shared" ref="Y359:Y422" si="114">W359</f>
        <v>166216.62369050237</v>
      </c>
      <c r="Z359" s="36">
        <f t="shared" ref="Z359:Z422" si="115">-IF(OR(Q359="",Q359=0),0,(CUMIPMT(Q359/12,L359,S359,1,L359,0)))</f>
        <v>337616.99897670926</v>
      </c>
      <c r="AA359" s="36">
        <f t="shared" ref="AA359:AA422" si="116">-IF(OR(P359="",P359=0),0,(CUMIPMT(P359/12,L359,O359,1,L359,0)))</f>
        <v>149743.17181110545</v>
      </c>
      <c r="AB359" s="38">
        <f t="shared" si="106"/>
        <v>-4.3073669075965881E-9</v>
      </c>
      <c r="AC359" s="17"/>
      <c r="AD359" s="17">
        <f t="shared" ref="AD359:AD422" si="117">IF(L359&gt;$J$2,$J$2,L359)</f>
        <v>180</v>
      </c>
      <c r="AE359" s="143"/>
      <c r="AH359" s="103"/>
      <c r="AI359" s="533"/>
    </row>
    <row r="360" spans="1:35">
      <c r="A360" s="533"/>
      <c r="C360" s="68" t="s">
        <v>1056</v>
      </c>
      <c r="D360" s="19" t="str">
        <f>+'Outstanding loans'!A329</f>
        <v>143874257</v>
      </c>
      <c r="E360" s="20">
        <f>+'Outstanding loans'!B329</f>
        <v>99</v>
      </c>
      <c r="F360" s="19" t="str">
        <f>+'Outstanding loans'!C329</f>
        <v>GOOLAMHOSSEN MRS B T</v>
      </c>
      <c r="G360" s="547" t="str">
        <f t="shared" si="102"/>
        <v>A1</v>
      </c>
      <c r="H360" s="21">
        <f>+'Outstanding loans'!F329</f>
        <v>40234</v>
      </c>
      <c r="I360" s="21">
        <f>+'Outstanding loans'!G329</f>
        <v>51189</v>
      </c>
      <c r="J360" s="34">
        <f t="shared" si="103"/>
        <v>360</v>
      </c>
      <c r="K360" s="34">
        <f t="shared" si="99"/>
        <v>129</v>
      </c>
      <c r="L360" s="34">
        <f t="shared" si="100"/>
        <v>180</v>
      </c>
      <c r="M360" s="34">
        <f t="shared" si="101"/>
        <v>129</v>
      </c>
      <c r="N360" s="52">
        <f t="shared" si="107"/>
        <v>129</v>
      </c>
      <c r="O360" s="324">
        <f>+'Outstanding loans'!H329</f>
        <v>1500223</v>
      </c>
      <c r="P360" s="26">
        <f>+'Outstanding loans'!E329</f>
        <v>0.03</v>
      </c>
      <c r="Q360" s="536">
        <f t="shared" si="104"/>
        <v>8.6499999999999994E-2</v>
      </c>
      <c r="R360" s="222">
        <f t="shared" si="108"/>
        <v>10360.264601227671</v>
      </c>
      <c r="S360" s="36">
        <f t="shared" si="109"/>
        <v>1042750.224753014</v>
      </c>
      <c r="T360" s="36">
        <f t="shared" si="105"/>
        <v>457472.77524698596</v>
      </c>
      <c r="U360" s="36">
        <f t="shared" si="110"/>
        <v>734546.03644752607</v>
      </c>
      <c r="V360" s="36">
        <f t="shared" si="111"/>
        <v>331747.40452479338</v>
      </c>
      <c r="W360" s="37">
        <f t="shared" si="112"/>
        <v>402798.63192273269</v>
      </c>
      <c r="X360" s="36">
        <f t="shared" si="113"/>
        <v>327855.48892700661</v>
      </c>
      <c r="Y360" s="276">
        <f t="shared" si="114"/>
        <v>402798.63192273269</v>
      </c>
      <c r="Z360" s="36">
        <f t="shared" si="115"/>
        <v>822097.40346795623</v>
      </c>
      <c r="AA360" s="36">
        <f t="shared" si="116"/>
        <v>364624.62822098075</v>
      </c>
      <c r="AB360" s="38">
        <f t="shared" si="106"/>
        <v>-1.0477378964424133E-8</v>
      </c>
      <c r="AC360" s="17"/>
      <c r="AD360" s="17">
        <f t="shared" si="117"/>
        <v>180</v>
      </c>
      <c r="AE360" s="143"/>
      <c r="AH360" s="103"/>
      <c r="AI360" s="533"/>
    </row>
    <row r="361" spans="1:35">
      <c r="A361" s="533"/>
      <c r="C361" s="68" t="s">
        <v>1056</v>
      </c>
      <c r="D361" s="19" t="str">
        <f>+'Outstanding loans'!A330</f>
        <v>143874273</v>
      </c>
      <c r="E361" s="20">
        <f>+'Outstanding loans'!B330</f>
        <v>99</v>
      </c>
      <c r="F361" s="19" t="str">
        <f>+'Outstanding loans'!C330</f>
        <v>GAJADHUR P K(SL 2821)</v>
      </c>
      <c r="G361" s="547" t="str">
        <f t="shared" si="102"/>
        <v>D1</v>
      </c>
      <c r="H361" s="21">
        <f>+'Outstanding loans'!F330</f>
        <v>41332</v>
      </c>
      <c r="I361" s="21">
        <f>+'Outstanding loans'!G330</f>
        <v>52291</v>
      </c>
      <c r="J361" s="34">
        <f t="shared" si="103"/>
        <v>360</v>
      </c>
      <c r="K361" s="34">
        <f t="shared" si="99"/>
        <v>93</v>
      </c>
      <c r="L361" s="34">
        <f t="shared" si="100"/>
        <v>180</v>
      </c>
      <c r="M361" s="34">
        <f t="shared" si="101"/>
        <v>93</v>
      </c>
      <c r="N361" s="52">
        <f t="shared" si="107"/>
        <v>93</v>
      </c>
      <c r="O361" s="324">
        <f>+'Outstanding loans'!H330</f>
        <v>5509600</v>
      </c>
      <c r="P361" s="26">
        <f>+'Outstanding loans'!E330</f>
        <v>0.03</v>
      </c>
      <c r="Q361" s="536">
        <f t="shared" si="104"/>
        <v>7.6499999999999999E-2</v>
      </c>
      <c r="R361" s="222">
        <f t="shared" si="108"/>
        <v>38048.286052756135</v>
      </c>
      <c r="S361" s="36">
        <f t="shared" si="109"/>
        <v>4066913.5786998332</v>
      </c>
      <c r="T361" s="36">
        <f t="shared" si="105"/>
        <v>1442686.4213001668</v>
      </c>
      <c r="U361" s="36">
        <f t="shared" si="110"/>
        <v>2006342.2692518763</v>
      </c>
      <c r="V361" s="36">
        <f t="shared" si="111"/>
        <v>1000522.5960678188</v>
      </c>
      <c r="W361" s="37">
        <f t="shared" si="112"/>
        <v>1005819.6731840575</v>
      </c>
      <c r="X361" s="36">
        <f t="shared" si="113"/>
        <v>745387.98433841951</v>
      </c>
      <c r="Y361" s="276">
        <f t="shared" si="114"/>
        <v>1005819.6731840575</v>
      </c>
      <c r="Z361" s="36">
        <f t="shared" si="115"/>
        <v>2781777.9107962851</v>
      </c>
      <c r="AA361" s="36">
        <f t="shared" si="116"/>
        <v>1339091.4894961054</v>
      </c>
      <c r="AB361" s="38">
        <f t="shared" si="106"/>
        <v>1.3038516044616699E-8</v>
      </c>
      <c r="AC361" s="17"/>
      <c r="AD361" s="17">
        <f t="shared" si="117"/>
        <v>180</v>
      </c>
      <c r="AE361" s="143"/>
      <c r="AH361" s="103"/>
      <c r="AI361" s="533"/>
    </row>
    <row r="362" spans="1:35">
      <c r="A362" s="533"/>
      <c r="C362" s="68" t="s">
        <v>1056</v>
      </c>
      <c r="D362" s="19" t="str">
        <f>+'Outstanding loans'!A331</f>
        <v>143874559</v>
      </c>
      <c r="E362" s="20">
        <f>+'Outstanding loans'!B331</f>
        <v>99</v>
      </c>
      <c r="F362" s="19" t="str">
        <f>+'Outstanding loans'!C331</f>
        <v>JANKEE S(SL2856)</v>
      </c>
      <c r="G362" s="547" t="str">
        <f t="shared" si="102"/>
        <v>D1</v>
      </c>
      <c r="H362" s="21">
        <f>+'Outstanding loans'!F331</f>
        <v>41277</v>
      </c>
      <c r="I362" s="21">
        <f>+'Outstanding loans'!G331</f>
        <v>52232</v>
      </c>
      <c r="J362" s="34">
        <f t="shared" si="103"/>
        <v>360</v>
      </c>
      <c r="K362" s="34">
        <f t="shared" si="99"/>
        <v>95</v>
      </c>
      <c r="L362" s="34">
        <f t="shared" si="100"/>
        <v>180</v>
      </c>
      <c r="M362" s="34">
        <f t="shared" si="101"/>
        <v>95</v>
      </c>
      <c r="N362" s="52">
        <f t="shared" si="107"/>
        <v>95</v>
      </c>
      <c r="O362" s="324">
        <f>+'Outstanding loans'!H331</f>
        <v>1999981</v>
      </c>
      <c r="P362" s="26">
        <f>+'Outstanding loans'!E331</f>
        <v>0.03</v>
      </c>
      <c r="Q362" s="536">
        <f t="shared" si="104"/>
        <v>7.6499999999999999E-2</v>
      </c>
      <c r="R362" s="222">
        <f t="shared" si="108"/>
        <v>13811.501595048148</v>
      </c>
      <c r="S362" s="36">
        <f t="shared" si="109"/>
        <v>1476286.8240964266</v>
      </c>
      <c r="T362" s="36">
        <f t="shared" si="105"/>
        <v>523694.1759035734</v>
      </c>
      <c r="U362" s="36">
        <f t="shared" si="110"/>
        <v>739981.71075833787</v>
      </c>
      <c r="V362" s="36">
        <f t="shared" si="111"/>
        <v>368554.72725006379</v>
      </c>
      <c r="W362" s="37">
        <f t="shared" si="112"/>
        <v>371426.98350827408</v>
      </c>
      <c r="X362" s="36">
        <f t="shared" si="113"/>
        <v>276394.14839355263</v>
      </c>
      <c r="Y362" s="276">
        <f t="shared" si="114"/>
        <v>371426.98350827408</v>
      </c>
      <c r="Z362" s="36">
        <f t="shared" si="115"/>
        <v>1009783.4630122453</v>
      </c>
      <c r="AA362" s="36">
        <f t="shared" si="116"/>
        <v>486089.28710866696</v>
      </c>
      <c r="AB362" s="38">
        <f t="shared" si="106"/>
        <v>4.8894435167312622E-9</v>
      </c>
      <c r="AC362" s="17"/>
      <c r="AD362" s="17">
        <f t="shared" si="117"/>
        <v>180</v>
      </c>
      <c r="AE362" s="143"/>
      <c r="AH362" s="103"/>
      <c r="AI362" s="533"/>
    </row>
    <row r="363" spans="1:35">
      <c r="A363" s="533"/>
      <c r="C363" s="68" t="s">
        <v>1056</v>
      </c>
      <c r="D363" s="19" t="str">
        <f>+'Outstanding loans'!A332</f>
        <v>143875717</v>
      </c>
      <c r="E363" s="20">
        <f>+'Outstanding loans'!B332</f>
        <v>99</v>
      </c>
      <c r="F363" s="19" t="str">
        <f>+'Outstanding loans'!C332</f>
        <v>BOODHOO Y R (SL 1866)</v>
      </c>
      <c r="G363" s="547" t="str">
        <f t="shared" si="102"/>
        <v>A1</v>
      </c>
      <c r="H363" s="21">
        <f>+'Outstanding loans'!F332</f>
        <v>40234</v>
      </c>
      <c r="I363" s="21">
        <f>+'Outstanding loans'!G332</f>
        <v>51189</v>
      </c>
      <c r="J363" s="34">
        <f t="shared" si="103"/>
        <v>360</v>
      </c>
      <c r="K363" s="34">
        <f t="shared" si="99"/>
        <v>129</v>
      </c>
      <c r="L363" s="34">
        <f t="shared" si="100"/>
        <v>180</v>
      </c>
      <c r="M363" s="34">
        <f t="shared" si="101"/>
        <v>129</v>
      </c>
      <c r="N363" s="52">
        <f t="shared" si="107"/>
        <v>129</v>
      </c>
      <c r="O363" s="324">
        <f>+'Outstanding loans'!H332</f>
        <v>3000208</v>
      </c>
      <c r="P363" s="26">
        <f>+'Outstanding loans'!E332</f>
        <v>0.03</v>
      </c>
      <c r="Q363" s="536">
        <f t="shared" si="104"/>
        <v>8.6499999999999994E-2</v>
      </c>
      <c r="R363" s="222">
        <f t="shared" si="108"/>
        <v>20718.885618151482</v>
      </c>
      <c r="S363" s="36">
        <f t="shared" si="109"/>
        <v>2085335.0243969006</v>
      </c>
      <c r="T363" s="36">
        <f t="shared" si="105"/>
        <v>914872.97560309945</v>
      </c>
      <c r="U363" s="36">
        <f t="shared" si="110"/>
        <v>1468975.5422481589</v>
      </c>
      <c r="V363" s="36">
        <f t="shared" si="111"/>
        <v>663442.17961897794</v>
      </c>
      <c r="W363" s="37">
        <f t="shared" si="112"/>
        <v>805533.36262918101</v>
      </c>
      <c r="X363" s="36">
        <f t="shared" si="113"/>
        <v>655658.96584888792</v>
      </c>
      <c r="Y363" s="276">
        <f t="shared" si="114"/>
        <v>805533.36262918101</v>
      </c>
      <c r="Z363" s="36">
        <f t="shared" si="115"/>
        <v>1644064.3868703463</v>
      </c>
      <c r="AA363" s="36">
        <f t="shared" si="116"/>
        <v>729191.41126726661</v>
      </c>
      <c r="AB363" s="38">
        <f t="shared" si="106"/>
        <v>-1.9790604710578918E-8</v>
      </c>
      <c r="AC363" s="17"/>
      <c r="AD363" s="17">
        <f t="shared" si="117"/>
        <v>180</v>
      </c>
      <c r="AE363" s="143"/>
      <c r="AH363" s="103"/>
      <c r="AI363" s="533"/>
    </row>
    <row r="364" spans="1:35">
      <c r="A364" s="533"/>
      <c r="C364" s="68" t="s">
        <v>1056</v>
      </c>
      <c r="D364" s="19" t="str">
        <f>+'Outstanding loans'!A333</f>
        <v>143883620</v>
      </c>
      <c r="E364" s="20">
        <f>+'Outstanding loans'!B333</f>
        <v>99</v>
      </c>
      <c r="F364" s="19" t="str">
        <f>+'Outstanding loans'!C333</f>
        <v>PURGASS B D (SL3032)</v>
      </c>
      <c r="G364" s="547" t="str">
        <f t="shared" si="102"/>
        <v>E1</v>
      </c>
      <c r="H364" s="21">
        <f>+'Outstanding loans'!F333</f>
        <v>41865</v>
      </c>
      <c r="I364" s="21">
        <f>+'Outstanding loans'!G333</f>
        <v>52810</v>
      </c>
      <c r="J364" s="34">
        <f t="shared" si="103"/>
        <v>360</v>
      </c>
      <c r="K364" s="34">
        <f t="shared" si="99"/>
        <v>76</v>
      </c>
      <c r="L364" s="34">
        <f t="shared" si="100"/>
        <v>180</v>
      </c>
      <c r="M364" s="34">
        <f t="shared" si="101"/>
        <v>76</v>
      </c>
      <c r="N364" s="52">
        <f t="shared" si="107"/>
        <v>76</v>
      </c>
      <c r="O364" s="324">
        <f>+'Outstanding loans'!H333</f>
        <v>2000218</v>
      </c>
      <c r="P364" s="26">
        <f>+'Outstanding loans'!E333</f>
        <v>0.03</v>
      </c>
      <c r="Q364" s="536">
        <f t="shared" si="104"/>
        <v>7.3999999999999996E-2</v>
      </c>
      <c r="R364" s="222">
        <f t="shared" si="108"/>
        <v>13813.138273535606</v>
      </c>
      <c r="S364" s="36">
        <f t="shared" si="109"/>
        <v>1499246.2709867731</v>
      </c>
      <c r="T364" s="36">
        <f t="shared" si="105"/>
        <v>500971.72901322693</v>
      </c>
      <c r="U364" s="36">
        <f t="shared" si="110"/>
        <v>608650.80288800388</v>
      </c>
      <c r="V364" s="36">
        <f t="shared" si="111"/>
        <v>313196.44547716249</v>
      </c>
      <c r="W364" s="37">
        <f t="shared" si="112"/>
        <v>295454.35741084139</v>
      </c>
      <c r="X364" s="36">
        <f t="shared" si="113"/>
        <v>211521.39669447357</v>
      </c>
      <c r="Y364" s="276">
        <f t="shared" si="114"/>
        <v>295454.35741084139</v>
      </c>
      <c r="Z364" s="36">
        <f t="shared" si="115"/>
        <v>987118.61824963614</v>
      </c>
      <c r="AA364" s="36">
        <f t="shared" si="116"/>
        <v>486146.88923640945</v>
      </c>
      <c r="AB364" s="38">
        <f t="shared" si="106"/>
        <v>-2.3283064365386963E-10</v>
      </c>
      <c r="AC364" s="17"/>
      <c r="AD364" s="17">
        <f t="shared" si="117"/>
        <v>180</v>
      </c>
      <c r="AE364" s="143"/>
      <c r="AH364" s="103"/>
      <c r="AI364" s="533"/>
    </row>
    <row r="365" spans="1:35">
      <c r="A365" s="533"/>
      <c r="C365" s="68" t="s">
        <v>1056</v>
      </c>
      <c r="D365" s="19" t="str">
        <f>+'Outstanding loans'!A334</f>
        <v>143884244</v>
      </c>
      <c r="E365" s="20">
        <f>+'Outstanding loans'!B334</f>
        <v>99</v>
      </c>
      <c r="F365" s="19" t="str">
        <f>+'Outstanding loans'!C334</f>
        <v>GOPAUL N (SL2731)</v>
      </c>
      <c r="G365" s="547" t="str">
        <f t="shared" si="102"/>
        <v>D1</v>
      </c>
      <c r="H365" s="21">
        <f>+'Outstanding loans'!F334</f>
        <v>41093</v>
      </c>
      <c r="I365" s="21">
        <f>+'Outstanding loans'!G334</f>
        <v>52048</v>
      </c>
      <c r="J365" s="34">
        <f t="shared" si="103"/>
        <v>360</v>
      </c>
      <c r="K365" s="34">
        <f t="shared" si="99"/>
        <v>101</v>
      </c>
      <c r="L365" s="34">
        <f t="shared" si="100"/>
        <v>180</v>
      </c>
      <c r="M365" s="34">
        <f t="shared" si="101"/>
        <v>101</v>
      </c>
      <c r="N365" s="52">
        <f t="shared" si="107"/>
        <v>101</v>
      </c>
      <c r="O365" s="324">
        <f>+'Outstanding loans'!H334</f>
        <v>3490005</v>
      </c>
      <c r="P365" s="26">
        <f>+'Outstanding loans'!E334</f>
        <v>0.03</v>
      </c>
      <c r="Q365" s="536">
        <f t="shared" si="104"/>
        <v>7.6499999999999999E-2</v>
      </c>
      <c r="R365" s="222">
        <f t="shared" si="108"/>
        <v>24101.333774783867</v>
      </c>
      <c r="S365" s="36">
        <f t="shared" si="109"/>
        <v>2576148.6721777106</v>
      </c>
      <c r="T365" s="36">
        <f t="shared" si="105"/>
        <v>913856.32782228943</v>
      </c>
      <c r="U365" s="36">
        <f t="shared" si="110"/>
        <v>1350278.8970236178</v>
      </c>
      <c r="V365" s="36">
        <f t="shared" si="111"/>
        <v>670054.31826061546</v>
      </c>
      <c r="W365" s="37">
        <f t="shared" si="112"/>
        <v>680224.5787630023</v>
      </c>
      <c r="X365" s="36">
        <f t="shared" si="113"/>
        <v>512774.93950028456</v>
      </c>
      <c r="Y365" s="276">
        <f t="shared" si="114"/>
        <v>680224.5787630023</v>
      </c>
      <c r="Z365" s="36">
        <f t="shared" si="115"/>
        <v>1762091.4072833951</v>
      </c>
      <c r="AA365" s="36">
        <f t="shared" si="116"/>
        <v>848235.07946109585</v>
      </c>
      <c r="AB365" s="38">
        <f t="shared" si="106"/>
        <v>9.7788870334625244E-9</v>
      </c>
      <c r="AC365" s="17"/>
      <c r="AD365" s="17">
        <f t="shared" si="117"/>
        <v>180</v>
      </c>
      <c r="AE365" s="143"/>
      <c r="AH365" s="103"/>
      <c r="AI365" s="533"/>
    </row>
    <row r="366" spans="1:35">
      <c r="A366" s="533"/>
      <c r="C366" s="68" t="s">
        <v>1056</v>
      </c>
      <c r="D366" s="19" t="str">
        <f>+'Outstanding loans'!A335</f>
        <v>143885178</v>
      </c>
      <c r="E366" s="20">
        <f>+'Outstanding loans'!B335</f>
        <v>99</v>
      </c>
      <c r="F366" s="19" t="str">
        <f>+'Outstanding loans'!C335</f>
        <v>BEEGOO/GUNGAH-B(SL2802)</v>
      </c>
      <c r="G366" s="547" t="str">
        <f t="shared" si="102"/>
        <v>D1</v>
      </c>
      <c r="H366" s="21">
        <f>+'Outstanding loans'!F335</f>
        <v>41201</v>
      </c>
      <c r="I366" s="21">
        <f>+'Outstanding loans'!G335</f>
        <v>51806</v>
      </c>
      <c r="J366" s="34">
        <f t="shared" si="103"/>
        <v>349</v>
      </c>
      <c r="K366" s="34">
        <f t="shared" si="99"/>
        <v>97</v>
      </c>
      <c r="L366" s="34">
        <f t="shared" si="100"/>
        <v>180</v>
      </c>
      <c r="M366" s="34">
        <f t="shared" si="101"/>
        <v>97</v>
      </c>
      <c r="N366" s="52">
        <f t="shared" si="107"/>
        <v>97</v>
      </c>
      <c r="O366" s="324">
        <f>+'Outstanding loans'!H335</f>
        <v>1995721</v>
      </c>
      <c r="P366" s="26">
        <f>+'Outstanding loans'!E335</f>
        <v>0.03</v>
      </c>
      <c r="Q366" s="536">
        <f t="shared" si="104"/>
        <v>7.6499999999999999E-2</v>
      </c>
      <c r="R366" s="222">
        <f t="shared" si="108"/>
        <v>13782.082817172306</v>
      </c>
      <c r="S366" s="36">
        <f t="shared" si="109"/>
        <v>1473142.3032881536</v>
      </c>
      <c r="T366" s="36">
        <f t="shared" si="105"/>
        <v>522578.69671184639</v>
      </c>
      <c r="U366" s="36">
        <f t="shared" si="110"/>
        <v>749858.02908806282</v>
      </c>
      <c r="V366" s="36">
        <f t="shared" si="111"/>
        <v>373012.79587435315</v>
      </c>
      <c r="W366" s="37">
        <f t="shared" si="112"/>
        <v>376845.23321370967</v>
      </c>
      <c r="X366" s="36">
        <f t="shared" si="113"/>
        <v>281611.85322805052</v>
      </c>
      <c r="Y366" s="276">
        <f t="shared" si="114"/>
        <v>376845.23321370967</v>
      </c>
      <c r="Z366" s="36">
        <f t="shared" si="115"/>
        <v>1007632.6038028665</v>
      </c>
      <c r="AA366" s="36">
        <f t="shared" si="116"/>
        <v>485053.90709101502</v>
      </c>
      <c r="AB366" s="38">
        <f t="shared" si="106"/>
        <v>5.1222741603851318E-9</v>
      </c>
      <c r="AC366" s="17"/>
      <c r="AD366" s="17">
        <f t="shared" si="117"/>
        <v>180</v>
      </c>
      <c r="AE366" s="143"/>
      <c r="AH366" s="103"/>
      <c r="AI366" s="533"/>
    </row>
    <row r="367" spans="1:35">
      <c r="A367" s="533"/>
      <c r="C367" s="68" t="s">
        <v>1056</v>
      </c>
      <c r="D367" s="19" t="str">
        <f>+'Outstanding loans'!A336</f>
        <v>143887901</v>
      </c>
      <c r="E367" s="20">
        <f>+'Outstanding loans'!B336</f>
        <v>99</v>
      </c>
      <c r="F367" s="19" t="str">
        <f>+'Outstanding loans'!C336</f>
        <v>SANHYE P K (SL2766)</v>
      </c>
      <c r="G367" s="547" t="str">
        <f t="shared" si="102"/>
        <v>D1</v>
      </c>
      <c r="H367" s="21">
        <f>+'Outstanding loans'!F336</f>
        <v>41110</v>
      </c>
      <c r="I367" s="21">
        <f>+'Outstanding loans'!G336</f>
        <v>51683</v>
      </c>
      <c r="J367" s="34">
        <f t="shared" si="103"/>
        <v>348</v>
      </c>
      <c r="K367" s="34">
        <f t="shared" si="99"/>
        <v>100</v>
      </c>
      <c r="L367" s="34">
        <f t="shared" si="100"/>
        <v>180</v>
      </c>
      <c r="M367" s="34">
        <f t="shared" si="101"/>
        <v>100</v>
      </c>
      <c r="N367" s="52">
        <f t="shared" si="107"/>
        <v>100</v>
      </c>
      <c r="O367" s="324">
        <f>+'Outstanding loans'!H336</f>
        <v>3520021</v>
      </c>
      <c r="P367" s="26">
        <f>+'Outstanding loans'!E336</f>
        <v>0.03</v>
      </c>
      <c r="Q367" s="536">
        <f t="shared" si="104"/>
        <v>7.6499999999999999E-2</v>
      </c>
      <c r="R367" s="222">
        <f t="shared" si="108"/>
        <v>24308.618759929712</v>
      </c>
      <c r="S367" s="36">
        <f t="shared" si="109"/>
        <v>2598304.9953188198</v>
      </c>
      <c r="T367" s="36">
        <f t="shared" si="105"/>
        <v>921716.00468118023</v>
      </c>
      <c r="U367" s="36">
        <f t="shared" si="110"/>
        <v>1352204.3003983148</v>
      </c>
      <c r="V367" s="36">
        <f t="shared" si="111"/>
        <v>671415.72400668357</v>
      </c>
      <c r="W367" s="37">
        <f t="shared" si="112"/>
        <v>680788.57639163127</v>
      </c>
      <c r="X367" s="36">
        <f t="shared" si="113"/>
        <v>512064.44704510015</v>
      </c>
      <c r="Y367" s="276">
        <f t="shared" si="114"/>
        <v>680788.57639163127</v>
      </c>
      <c r="Z367" s="36">
        <f t="shared" si="115"/>
        <v>1777246.3814685373</v>
      </c>
      <c r="AA367" s="36">
        <f t="shared" si="116"/>
        <v>855530.37678734725</v>
      </c>
      <c r="AB367" s="38">
        <f t="shared" si="106"/>
        <v>9.7788870334625244E-9</v>
      </c>
      <c r="AC367" s="17"/>
      <c r="AD367" s="17">
        <f t="shared" si="117"/>
        <v>180</v>
      </c>
      <c r="AE367" s="143"/>
      <c r="AH367" s="103"/>
      <c r="AI367" s="533"/>
    </row>
    <row r="368" spans="1:35">
      <c r="A368" s="533"/>
      <c r="C368" s="68" t="s">
        <v>1056</v>
      </c>
      <c r="D368" s="19" t="str">
        <f>+'Outstanding loans'!A337</f>
        <v>143888657</v>
      </c>
      <c r="E368" s="20">
        <f>+'Outstanding loans'!B337</f>
        <v>99</v>
      </c>
      <c r="F368" s="19" t="str">
        <f>+'Outstanding loans'!C337</f>
        <v>IMRITH G(SL3115)</v>
      </c>
      <c r="G368" s="547" t="str">
        <f t="shared" si="102"/>
        <v>E1</v>
      </c>
      <c r="H368" s="21">
        <f>+'Outstanding loans'!F337</f>
        <v>42300</v>
      </c>
      <c r="I368" s="21">
        <f>+'Outstanding loans'!G337</f>
        <v>48519</v>
      </c>
      <c r="J368" s="34">
        <f t="shared" si="103"/>
        <v>204</v>
      </c>
      <c r="K368" s="34">
        <f t="shared" si="99"/>
        <v>61</v>
      </c>
      <c r="L368" s="34">
        <f t="shared" si="100"/>
        <v>180</v>
      </c>
      <c r="M368" s="34">
        <f t="shared" si="101"/>
        <v>61</v>
      </c>
      <c r="N368" s="52">
        <f t="shared" si="107"/>
        <v>61</v>
      </c>
      <c r="O368" s="324">
        <f>+'Outstanding loans'!H337</f>
        <v>1254744</v>
      </c>
      <c r="P368" s="26">
        <f>+'Outstanding loans'!E337</f>
        <v>0.03</v>
      </c>
      <c r="Q368" s="536">
        <f t="shared" si="104"/>
        <v>7.3999999999999996E-2</v>
      </c>
      <c r="R368" s="222">
        <f t="shared" si="108"/>
        <v>8665.0316964896629</v>
      </c>
      <c r="S368" s="36">
        <f t="shared" si="109"/>
        <v>940482.61891605204</v>
      </c>
      <c r="T368" s="36">
        <f t="shared" si="105"/>
        <v>314261.38108394796</v>
      </c>
      <c r="U368" s="36">
        <f t="shared" si="110"/>
        <v>317143.86984031333</v>
      </c>
      <c r="V368" s="36">
        <f t="shared" si="111"/>
        <v>164767.18948326068</v>
      </c>
      <c r="W368" s="37">
        <f t="shared" si="112"/>
        <v>152376.68035705265</v>
      </c>
      <c r="X368" s="36">
        <f t="shared" si="113"/>
        <v>106499.69025622681</v>
      </c>
      <c r="Y368" s="276">
        <f t="shared" si="114"/>
        <v>152376.68035705265</v>
      </c>
      <c r="Z368" s="36">
        <f t="shared" si="115"/>
        <v>619223.08645208715</v>
      </c>
      <c r="AA368" s="36">
        <f t="shared" si="116"/>
        <v>304961.70536813955</v>
      </c>
      <c r="AB368" s="38">
        <f t="shared" si="106"/>
        <v>-3.4924596548080444E-10</v>
      </c>
      <c r="AC368" s="17"/>
      <c r="AD368" s="17">
        <f t="shared" si="117"/>
        <v>180</v>
      </c>
      <c r="AE368" s="143"/>
      <c r="AH368" s="103"/>
      <c r="AI368" s="533"/>
    </row>
    <row r="369" spans="1:35">
      <c r="A369" s="533"/>
      <c r="C369" s="68" t="s">
        <v>1056</v>
      </c>
      <c r="D369" s="19" t="str">
        <f>+'Outstanding loans'!A338</f>
        <v>143912485</v>
      </c>
      <c r="E369" s="20">
        <f>+'Outstanding loans'!B338</f>
        <v>99</v>
      </c>
      <c r="F369" s="19" t="str">
        <f>+'Outstanding loans'!C338</f>
        <v>JEEBODH P(SL2933)</v>
      </c>
      <c r="G369" s="547" t="str">
        <f t="shared" si="102"/>
        <v>D1</v>
      </c>
      <c r="H369" s="21">
        <f>+'Outstanding loans'!F338</f>
        <v>41443</v>
      </c>
      <c r="I369" s="21">
        <f>+'Outstanding loans'!G338</f>
        <v>52048</v>
      </c>
      <c r="J369" s="34">
        <f t="shared" si="103"/>
        <v>349</v>
      </c>
      <c r="K369" s="34">
        <f t="shared" si="99"/>
        <v>89</v>
      </c>
      <c r="L369" s="34">
        <f t="shared" si="100"/>
        <v>180</v>
      </c>
      <c r="M369" s="34">
        <f t="shared" si="101"/>
        <v>89</v>
      </c>
      <c r="N369" s="52">
        <f t="shared" si="107"/>
        <v>89</v>
      </c>
      <c r="O369" s="324">
        <f>+'Outstanding loans'!H338</f>
        <v>701457</v>
      </c>
      <c r="P369" s="26">
        <f>+'Outstanding loans'!E338</f>
        <v>0.03</v>
      </c>
      <c r="Q369" s="536">
        <f t="shared" si="104"/>
        <v>7.6499999999999999E-2</v>
      </c>
      <c r="R369" s="222">
        <f t="shared" si="108"/>
        <v>4844.1332564447812</v>
      </c>
      <c r="S369" s="36">
        <f t="shared" si="109"/>
        <v>517780.78230253549</v>
      </c>
      <c r="T369" s="36">
        <f t="shared" si="105"/>
        <v>183676.21769746451</v>
      </c>
      <c r="U369" s="36">
        <f t="shared" si="110"/>
        <v>247033.65029702213</v>
      </c>
      <c r="V369" s="36">
        <f t="shared" si="111"/>
        <v>123501.62982556265</v>
      </c>
      <c r="W369" s="37">
        <f t="shared" si="112"/>
        <v>123532.02047145949</v>
      </c>
      <c r="X369" s="36">
        <f t="shared" si="113"/>
        <v>90817.685417079672</v>
      </c>
      <c r="Y369" s="276">
        <f t="shared" si="114"/>
        <v>123532.02047145949</v>
      </c>
      <c r="Z369" s="36">
        <f t="shared" si="115"/>
        <v>354163.20385752688</v>
      </c>
      <c r="AA369" s="36">
        <f t="shared" si="116"/>
        <v>170486.98616006062</v>
      </c>
      <c r="AB369" s="38">
        <f t="shared" si="106"/>
        <v>1.7462298274040222E-9</v>
      </c>
      <c r="AC369" s="17"/>
      <c r="AD369" s="17">
        <f t="shared" si="117"/>
        <v>180</v>
      </c>
      <c r="AE369" s="143"/>
      <c r="AH369" s="103"/>
      <c r="AI369" s="533"/>
    </row>
    <row r="370" spans="1:35">
      <c r="A370" s="533"/>
      <c r="C370" s="68" t="s">
        <v>1056</v>
      </c>
      <c r="D370" s="19" t="str">
        <f>+'Outstanding loans'!A339</f>
        <v>143913376</v>
      </c>
      <c r="E370" s="20">
        <f>+'Outstanding loans'!B339</f>
        <v>99</v>
      </c>
      <c r="F370" s="19" t="str">
        <f>+'Outstanding loans'!C339</f>
        <v>BHANDOA S(SL 2761)</v>
      </c>
      <c r="G370" s="547" t="str">
        <f t="shared" si="102"/>
        <v>D1</v>
      </c>
      <c r="H370" s="21">
        <f>+'Outstanding loans'!F339</f>
        <v>41201</v>
      </c>
      <c r="I370" s="21">
        <f>+'Outstanding loans'!G339</f>
        <v>51441</v>
      </c>
      <c r="J370" s="34">
        <f t="shared" si="103"/>
        <v>337</v>
      </c>
      <c r="K370" s="34">
        <f t="shared" si="99"/>
        <v>97</v>
      </c>
      <c r="L370" s="34">
        <f t="shared" si="100"/>
        <v>180</v>
      </c>
      <c r="M370" s="34">
        <f t="shared" si="101"/>
        <v>97</v>
      </c>
      <c r="N370" s="52">
        <f t="shared" si="107"/>
        <v>97</v>
      </c>
      <c r="O370" s="324">
        <f>+'Outstanding loans'!H339</f>
        <v>571190</v>
      </c>
      <c r="P370" s="26">
        <f>+'Outstanding loans'!E339</f>
        <v>0.03</v>
      </c>
      <c r="Q370" s="536">
        <f t="shared" si="104"/>
        <v>7.6499999999999999E-2</v>
      </c>
      <c r="R370" s="222">
        <f t="shared" si="108"/>
        <v>3944.5332711038513</v>
      </c>
      <c r="S370" s="36">
        <f t="shared" si="109"/>
        <v>421624.14095715806</v>
      </c>
      <c r="T370" s="36">
        <f t="shared" si="105"/>
        <v>149565.85904284194</v>
      </c>
      <c r="U370" s="36">
        <f t="shared" si="110"/>
        <v>214614.87233676983</v>
      </c>
      <c r="V370" s="36">
        <f t="shared" si="111"/>
        <v>106759.0003189182</v>
      </c>
      <c r="W370" s="37">
        <f t="shared" si="112"/>
        <v>107855.87201785162</v>
      </c>
      <c r="X370" s="36">
        <f t="shared" si="113"/>
        <v>80599.379595309278</v>
      </c>
      <c r="Y370" s="276">
        <f t="shared" si="114"/>
        <v>107855.87201785162</v>
      </c>
      <c r="Z370" s="36">
        <f t="shared" si="115"/>
        <v>288391.84784153668</v>
      </c>
      <c r="AA370" s="36">
        <f t="shared" si="116"/>
        <v>138825.98879869329</v>
      </c>
      <c r="AB370" s="38">
        <f t="shared" si="106"/>
        <v>1.4551915228366852E-9</v>
      </c>
      <c r="AC370" s="17"/>
      <c r="AD370" s="17">
        <f t="shared" si="117"/>
        <v>180</v>
      </c>
      <c r="AE370" s="143"/>
      <c r="AH370" s="103"/>
      <c r="AI370" s="533"/>
    </row>
    <row r="371" spans="1:35">
      <c r="A371" s="533"/>
      <c r="C371" s="68" t="s">
        <v>1056</v>
      </c>
      <c r="D371" s="19" t="str">
        <f>+'Outstanding loans'!A340</f>
        <v>143914437</v>
      </c>
      <c r="E371" s="20">
        <f>+'Outstanding loans'!B340</f>
        <v>99</v>
      </c>
      <c r="F371" s="19" t="str">
        <f>+'Outstanding loans'!C340</f>
        <v>KANIAH V (SL 2771)</v>
      </c>
      <c r="G371" s="547" t="str">
        <f t="shared" si="102"/>
        <v>D1</v>
      </c>
      <c r="H371" s="21">
        <f>+'Outstanding loans'!F340</f>
        <v>41127</v>
      </c>
      <c r="I371" s="21">
        <f>+'Outstanding loans'!G340</f>
        <v>51349</v>
      </c>
      <c r="J371" s="34">
        <f t="shared" si="103"/>
        <v>336</v>
      </c>
      <c r="K371" s="34">
        <f t="shared" si="99"/>
        <v>100</v>
      </c>
      <c r="L371" s="34">
        <f t="shared" si="100"/>
        <v>180</v>
      </c>
      <c r="M371" s="34">
        <f t="shared" si="101"/>
        <v>100</v>
      </c>
      <c r="N371" s="52">
        <f t="shared" si="107"/>
        <v>100</v>
      </c>
      <c r="O371" s="324">
        <f>+'Outstanding loans'!H340</f>
        <v>650059</v>
      </c>
      <c r="P371" s="26">
        <f>+'Outstanding loans'!E340</f>
        <v>0.03</v>
      </c>
      <c r="Q371" s="536">
        <f t="shared" si="104"/>
        <v>7.6499999999999999E-2</v>
      </c>
      <c r="R371" s="222">
        <f t="shared" si="108"/>
        <v>4489.1881049746989</v>
      </c>
      <c r="S371" s="36">
        <f t="shared" si="109"/>
        <v>479841.32678525394</v>
      </c>
      <c r="T371" s="36">
        <f t="shared" si="105"/>
        <v>170217.67321474606</v>
      </c>
      <c r="U371" s="36">
        <f t="shared" si="110"/>
        <v>249717.99182806813</v>
      </c>
      <c r="V371" s="36">
        <f t="shared" si="111"/>
        <v>123993.53132610873</v>
      </c>
      <c r="W371" s="37">
        <f t="shared" si="112"/>
        <v>125724.4605019594</v>
      </c>
      <c r="X371" s="36">
        <f t="shared" si="113"/>
        <v>94565.374008192259</v>
      </c>
      <c r="Y371" s="276">
        <f t="shared" si="114"/>
        <v>125724.4605019594</v>
      </c>
      <c r="Z371" s="36">
        <f t="shared" si="115"/>
        <v>328212.53211019363</v>
      </c>
      <c r="AA371" s="36">
        <f t="shared" si="116"/>
        <v>157994.85889544594</v>
      </c>
      <c r="AB371" s="38">
        <f t="shared" si="106"/>
        <v>1.6298145055770874E-9</v>
      </c>
      <c r="AC371" s="17"/>
      <c r="AD371" s="17">
        <f t="shared" si="117"/>
        <v>180</v>
      </c>
      <c r="AE371" s="143"/>
      <c r="AH371" s="103"/>
      <c r="AI371" s="533"/>
    </row>
    <row r="372" spans="1:35">
      <c r="A372" s="533"/>
      <c r="C372" s="68" t="s">
        <v>1056</v>
      </c>
      <c r="D372" s="19" t="str">
        <f>+'Outstanding loans'!A341</f>
        <v>143914542</v>
      </c>
      <c r="E372" s="20">
        <f>+'Outstanding loans'!B341</f>
        <v>99</v>
      </c>
      <c r="F372" s="19" t="str">
        <f>+'Outstanding loans'!C341</f>
        <v>LUQUET-REDDY M F(SL2892)</v>
      </c>
      <c r="G372" s="547" t="str">
        <f t="shared" si="102"/>
        <v>D1</v>
      </c>
      <c r="H372" s="21">
        <f>+'Outstanding loans'!F341</f>
        <v>41387</v>
      </c>
      <c r="I372" s="21">
        <f>+'Outstanding loans'!G341</f>
        <v>52352</v>
      </c>
      <c r="J372" s="34">
        <f t="shared" si="103"/>
        <v>360</v>
      </c>
      <c r="K372" s="34">
        <f t="shared" si="99"/>
        <v>91</v>
      </c>
      <c r="L372" s="34">
        <f t="shared" si="100"/>
        <v>180</v>
      </c>
      <c r="M372" s="34">
        <f t="shared" si="101"/>
        <v>91</v>
      </c>
      <c r="N372" s="52">
        <f t="shared" si="107"/>
        <v>91</v>
      </c>
      <c r="O372" s="324">
        <f>+'Outstanding loans'!H341</f>
        <v>240447</v>
      </c>
      <c r="P372" s="26">
        <f>+'Outstanding loans'!E341</f>
        <v>0.03</v>
      </c>
      <c r="Q372" s="536">
        <f t="shared" si="104"/>
        <v>7.6499999999999999E-2</v>
      </c>
      <c r="R372" s="222">
        <f t="shared" si="108"/>
        <v>1660.4828365992187</v>
      </c>
      <c r="S372" s="36">
        <f t="shared" si="109"/>
        <v>177486.05511428032</v>
      </c>
      <c r="T372" s="36">
        <f t="shared" si="105"/>
        <v>62960.944885719684</v>
      </c>
      <c r="U372" s="36">
        <f t="shared" si="110"/>
        <v>86131.178701326338</v>
      </c>
      <c r="V372" s="36">
        <f t="shared" si="111"/>
        <v>43005.848506162627</v>
      </c>
      <c r="W372" s="37">
        <f t="shared" si="112"/>
        <v>43125.330195163711</v>
      </c>
      <c r="X372" s="36">
        <f t="shared" si="113"/>
        <v>31830.255470002729</v>
      </c>
      <c r="Y372" s="276">
        <f t="shared" si="114"/>
        <v>43125.330195163711</v>
      </c>
      <c r="Z372" s="36">
        <f t="shared" si="115"/>
        <v>121400.85547357972</v>
      </c>
      <c r="AA372" s="36">
        <f t="shared" si="116"/>
        <v>58439.910587859369</v>
      </c>
      <c r="AB372" s="38">
        <f t="shared" si="106"/>
        <v>6.6938810050487518E-10</v>
      </c>
      <c r="AC372" s="17"/>
      <c r="AD372" s="17">
        <f t="shared" si="117"/>
        <v>180</v>
      </c>
      <c r="AE372" s="143"/>
      <c r="AH372" s="103"/>
      <c r="AI372" s="533"/>
    </row>
    <row r="373" spans="1:35">
      <c r="A373" s="533"/>
      <c r="C373" s="68" t="s">
        <v>1056</v>
      </c>
      <c r="D373" s="19" t="str">
        <f>+'Outstanding loans'!A342</f>
        <v>143921387</v>
      </c>
      <c r="E373" s="20">
        <f>+'Outstanding loans'!B342</f>
        <v>99</v>
      </c>
      <c r="F373" s="19" t="str">
        <f>+'Outstanding loans'!C342</f>
        <v>BEEHARRY R(SL2751)</v>
      </c>
      <c r="G373" s="547" t="str">
        <f t="shared" si="102"/>
        <v>D1</v>
      </c>
      <c r="H373" s="21">
        <f>+'Outstanding loans'!F342</f>
        <v>41110</v>
      </c>
      <c r="I373" s="21">
        <f>+'Outstanding loans'!G342</f>
        <v>52079</v>
      </c>
      <c r="J373" s="34">
        <f t="shared" si="103"/>
        <v>361</v>
      </c>
      <c r="K373" s="34">
        <f t="shared" si="99"/>
        <v>100</v>
      </c>
      <c r="L373" s="34">
        <f t="shared" si="100"/>
        <v>180</v>
      </c>
      <c r="M373" s="34">
        <f t="shared" si="101"/>
        <v>100</v>
      </c>
      <c r="N373" s="52">
        <f t="shared" si="107"/>
        <v>100</v>
      </c>
      <c r="O373" s="324">
        <f>+'Outstanding loans'!H342</f>
        <v>400823</v>
      </c>
      <c r="P373" s="26">
        <f>+'Outstanding loans'!E342</f>
        <v>0.03</v>
      </c>
      <c r="Q373" s="536">
        <f t="shared" si="104"/>
        <v>7.6499999999999999E-2</v>
      </c>
      <c r="R373" s="222">
        <f t="shared" si="108"/>
        <v>2768.0100480114484</v>
      </c>
      <c r="S373" s="36">
        <f t="shared" si="109"/>
        <v>295867.66759024316</v>
      </c>
      <c r="T373" s="36">
        <f t="shared" si="105"/>
        <v>104955.33240975684</v>
      </c>
      <c r="U373" s="36">
        <f t="shared" si="110"/>
        <v>153974.81557597348</v>
      </c>
      <c r="V373" s="36">
        <f t="shared" si="111"/>
        <v>76453.766822280566</v>
      </c>
      <c r="W373" s="37">
        <f t="shared" si="112"/>
        <v>77521.048753692914</v>
      </c>
      <c r="X373" s="36">
        <f t="shared" si="113"/>
        <v>58308.518005420468</v>
      </c>
      <c r="Y373" s="276">
        <f t="shared" si="114"/>
        <v>77521.048753692914</v>
      </c>
      <c r="Z373" s="36">
        <f t="shared" si="115"/>
        <v>202374.14105181862</v>
      </c>
      <c r="AA373" s="36">
        <f t="shared" si="116"/>
        <v>97418.808642060729</v>
      </c>
      <c r="AB373" s="38">
        <f t="shared" si="106"/>
        <v>1.0477378964424133E-9</v>
      </c>
      <c r="AC373" s="17"/>
      <c r="AD373" s="17">
        <f t="shared" si="117"/>
        <v>180</v>
      </c>
      <c r="AE373" s="143"/>
      <c r="AH373" s="103"/>
      <c r="AI373" s="533"/>
    </row>
    <row r="374" spans="1:35">
      <c r="A374" s="533"/>
      <c r="C374" s="68" t="s">
        <v>1056</v>
      </c>
      <c r="D374" s="19" t="str">
        <f>+'Outstanding loans'!A343</f>
        <v>143922650</v>
      </c>
      <c r="E374" s="20">
        <f>+'Outstanding loans'!B343</f>
        <v>99</v>
      </c>
      <c r="F374" s="19" t="str">
        <f>+'Outstanding loans'!C343</f>
        <v>CHENGANNA V (SL 2722)</v>
      </c>
      <c r="G374" s="547" t="str">
        <f t="shared" si="102"/>
        <v>D1</v>
      </c>
      <c r="H374" s="21">
        <f>+'Outstanding loans'!F343</f>
        <v>41106</v>
      </c>
      <c r="I374" s="21">
        <f>+'Outstanding loans'!G343</f>
        <v>52079</v>
      </c>
      <c r="J374" s="34">
        <f t="shared" si="103"/>
        <v>361</v>
      </c>
      <c r="K374" s="34">
        <f t="shared" si="99"/>
        <v>101</v>
      </c>
      <c r="L374" s="34">
        <f t="shared" si="100"/>
        <v>180</v>
      </c>
      <c r="M374" s="34">
        <f t="shared" si="101"/>
        <v>101</v>
      </c>
      <c r="N374" s="52">
        <f t="shared" si="107"/>
        <v>101</v>
      </c>
      <c r="O374" s="324">
        <f>+'Outstanding loans'!H343</f>
        <v>4282419</v>
      </c>
      <c r="P374" s="26">
        <f>+'Outstanding loans'!E343</f>
        <v>0.03</v>
      </c>
      <c r="Q374" s="536">
        <f t="shared" si="104"/>
        <v>7.6499999999999999E-2</v>
      </c>
      <c r="R374" s="222">
        <f t="shared" si="108"/>
        <v>29573.599373776298</v>
      </c>
      <c r="S374" s="36">
        <f t="shared" si="109"/>
        <v>3161069.4026394226</v>
      </c>
      <c r="T374" s="36">
        <f t="shared" si="105"/>
        <v>1121349.5973605774</v>
      </c>
      <c r="U374" s="36">
        <f t="shared" si="110"/>
        <v>1656862.9569049277</v>
      </c>
      <c r="V374" s="36">
        <f t="shared" si="111"/>
        <v>822191.75718983449</v>
      </c>
      <c r="W374" s="37">
        <f t="shared" si="112"/>
        <v>834671.19971509324</v>
      </c>
      <c r="X374" s="36">
        <f t="shared" si="113"/>
        <v>629201.71851899067</v>
      </c>
      <c r="Y374" s="276">
        <f t="shared" si="114"/>
        <v>834671.19971509324</v>
      </c>
      <c r="Z374" s="36">
        <f t="shared" si="115"/>
        <v>2162178.4846403226</v>
      </c>
      <c r="AA374" s="36">
        <f t="shared" si="116"/>
        <v>1040828.887279734</v>
      </c>
      <c r="AB374" s="38">
        <f t="shared" si="106"/>
        <v>1.1175870895385742E-8</v>
      </c>
      <c r="AC374" s="17"/>
      <c r="AD374" s="17">
        <f t="shared" si="117"/>
        <v>180</v>
      </c>
      <c r="AE374" s="143"/>
      <c r="AH374" s="103"/>
      <c r="AI374" s="533"/>
    </row>
    <row r="375" spans="1:35">
      <c r="A375" s="533"/>
      <c r="C375" s="68" t="s">
        <v>1056</v>
      </c>
      <c r="D375" s="19" t="str">
        <f>+'Outstanding loans'!A344</f>
        <v>143922669</v>
      </c>
      <c r="E375" s="20">
        <f>+'Outstanding loans'!B344</f>
        <v>99</v>
      </c>
      <c r="F375" s="19" t="str">
        <f>+'Outstanding loans'!C344</f>
        <v>SIOU M J A(SL2787)</v>
      </c>
      <c r="G375" s="547" t="str">
        <f t="shared" si="102"/>
        <v>D1</v>
      </c>
      <c r="H375" s="21">
        <f>+'Outstanding loans'!F344</f>
        <v>41169</v>
      </c>
      <c r="I375" s="21">
        <f>+'Outstanding loans'!G344</f>
        <v>52140</v>
      </c>
      <c r="J375" s="34">
        <f t="shared" si="103"/>
        <v>361</v>
      </c>
      <c r="K375" s="34">
        <f t="shared" si="99"/>
        <v>98</v>
      </c>
      <c r="L375" s="34">
        <f t="shared" si="100"/>
        <v>180</v>
      </c>
      <c r="M375" s="34">
        <f t="shared" si="101"/>
        <v>98</v>
      </c>
      <c r="N375" s="52">
        <f t="shared" si="107"/>
        <v>98</v>
      </c>
      <c r="O375" s="324">
        <f>+'Outstanding loans'!H344</f>
        <v>2599294</v>
      </c>
      <c r="P375" s="26">
        <f>+'Outstanding loans'!E344</f>
        <v>0.03</v>
      </c>
      <c r="Q375" s="536">
        <f t="shared" si="104"/>
        <v>7.6499999999999999E-2</v>
      </c>
      <c r="R375" s="222">
        <f t="shared" si="108"/>
        <v>17950.247140847379</v>
      </c>
      <c r="S375" s="36">
        <f t="shared" si="109"/>
        <v>1918669.9694411585</v>
      </c>
      <c r="T375" s="36">
        <f t="shared" si="105"/>
        <v>680624.03055884154</v>
      </c>
      <c r="U375" s="36">
        <f t="shared" si="110"/>
        <v>983997.87840145722</v>
      </c>
      <c r="V375" s="36">
        <f t="shared" si="111"/>
        <v>489184.24341013911</v>
      </c>
      <c r="W375" s="37">
        <f t="shared" si="112"/>
        <v>494813.6349913181</v>
      </c>
      <c r="X375" s="36">
        <f t="shared" si="113"/>
        <v>370561.97219314706</v>
      </c>
      <c r="Y375" s="276">
        <f t="shared" si="114"/>
        <v>494813.6349913181</v>
      </c>
      <c r="Z375" s="36">
        <f t="shared" si="115"/>
        <v>1312374.5159113768</v>
      </c>
      <c r="AA375" s="36">
        <f t="shared" si="116"/>
        <v>631750.48535252828</v>
      </c>
      <c r="AB375" s="38">
        <f t="shared" si="106"/>
        <v>6.9849193096160889E-9</v>
      </c>
      <c r="AC375" s="17"/>
      <c r="AD375" s="17">
        <f t="shared" si="117"/>
        <v>180</v>
      </c>
      <c r="AE375" s="143"/>
      <c r="AH375" s="103"/>
      <c r="AI375" s="533"/>
    </row>
    <row r="376" spans="1:35">
      <c r="A376" s="533"/>
      <c r="C376" s="68" t="s">
        <v>1056</v>
      </c>
      <c r="D376" s="19" t="str">
        <f>+'Outstanding loans'!A345</f>
        <v>143933407</v>
      </c>
      <c r="E376" s="20">
        <f>+'Outstanding loans'!B345</f>
        <v>99</v>
      </c>
      <c r="F376" s="19" t="str">
        <f>+'Outstanding loans'!C345</f>
        <v>BEEHARRY-BOHOORUN(SL2800)</v>
      </c>
      <c r="G376" s="547" t="str">
        <f t="shared" si="102"/>
        <v>D1</v>
      </c>
      <c r="H376" s="21">
        <f>+'Outstanding loans'!F345</f>
        <v>41200</v>
      </c>
      <c r="I376" s="21">
        <f>+'Outstanding loans'!G345</f>
        <v>52171</v>
      </c>
      <c r="J376" s="34">
        <f t="shared" si="103"/>
        <v>361</v>
      </c>
      <c r="K376" s="34">
        <f t="shared" si="99"/>
        <v>97</v>
      </c>
      <c r="L376" s="34">
        <f t="shared" si="100"/>
        <v>180</v>
      </c>
      <c r="M376" s="34">
        <f t="shared" si="101"/>
        <v>97</v>
      </c>
      <c r="N376" s="52">
        <f t="shared" si="107"/>
        <v>97</v>
      </c>
      <c r="O376" s="324">
        <f>+'Outstanding loans'!H345</f>
        <v>3524490</v>
      </c>
      <c r="P376" s="26">
        <f>+'Outstanding loans'!E345</f>
        <v>0.03</v>
      </c>
      <c r="Q376" s="536">
        <f t="shared" si="104"/>
        <v>7.6499999999999999E-2</v>
      </c>
      <c r="R376" s="222">
        <f t="shared" si="108"/>
        <v>24339.480853433732</v>
      </c>
      <c r="S376" s="36">
        <f t="shared" si="109"/>
        <v>2601603.7895658081</v>
      </c>
      <c r="T376" s="36">
        <f t="shared" si="105"/>
        <v>922886.21043419186</v>
      </c>
      <c r="U376" s="36">
        <f t="shared" si="110"/>
        <v>1324266.8313559797</v>
      </c>
      <c r="V376" s="36">
        <f t="shared" si="111"/>
        <v>658749.32865425549</v>
      </c>
      <c r="W376" s="37">
        <f t="shared" si="112"/>
        <v>665517.50270172418</v>
      </c>
      <c r="X376" s="36">
        <f t="shared" si="113"/>
        <v>497333.12451175897</v>
      </c>
      <c r="Y376" s="276">
        <f t="shared" si="114"/>
        <v>665517.50270172418</v>
      </c>
      <c r="Z376" s="36">
        <f t="shared" si="115"/>
        <v>1779502.7640522728</v>
      </c>
      <c r="AA376" s="36">
        <f t="shared" si="116"/>
        <v>856616.55361807207</v>
      </c>
      <c r="AB376" s="38">
        <f t="shared" si="106"/>
        <v>8.8475644588470459E-9</v>
      </c>
      <c r="AC376" s="17"/>
      <c r="AD376" s="17">
        <f t="shared" si="117"/>
        <v>180</v>
      </c>
      <c r="AE376" s="143"/>
      <c r="AH376" s="103"/>
      <c r="AI376" s="533"/>
    </row>
    <row r="377" spans="1:35">
      <c r="A377" s="533"/>
      <c r="C377" s="68" t="s">
        <v>1056</v>
      </c>
      <c r="D377" s="19" t="str">
        <f>+'Outstanding loans'!A346</f>
        <v>143933636</v>
      </c>
      <c r="E377" s="20">
        <f>+'Outstanding loans'!B346</f>
        <v>99</v>
      </c>
      <c r="F377" s="19" t="str">
        <f>+'Outstanding loans'!C346</f>
        <v>DEVALET L S(SL2728)</v>
      </c>
      <c r="G377" s="547" t="str">
        <f t="shared" si="102"/>
        <v>D1</v>
      </c>
      <c r="H377" s="21">
        <f>+'Outstanding loans'!F346</f>
        <v>41176</v>
      </c>
      <c r="I377" s="21">
        <f>+'Outstanding loans'!G346</f>
        <v>48853</v>
      </c>
      <c r="J377" s="34">
        <f t="shared" si="103"/>
        <v>252</v>
      </c>
      <c r="K377" s="34">
        <f t="shared" si="99"/>
        <v>98</v>
      </c>
      <c r="L377" s="34">
        <f t="shared" si="100"/>
        <v>180</v>
      </c>
      <c r="M377" s="34">
        <f t="shared" si="101"/>
        <v>98</v>
      </c>
      <c r="N377" s="52">
        <f t="shared" si="107"/>
        <v>98</v>
      </c>
      <c r="O377" s="324">
        <f>+'Outstanding loans'!H346</f>
        <v>3795253</v>
      </c>
      <c r="P377" s="26">
        <f>+'Outstanding loans'!E346</f>
        <v>0.03</v>
      </c>
      <c r="Q377" s="536">
        <f t="shared" si="104"/>
        <v>7.6499999999999999E-2</v>
      </c>
      <c r="R377" s="222">
        <f t="shared" si="108"/>
        <v>26209.320420099626</v>
      </c>
      <c r="S377" s="36">
        <f t="shared" si="109"/>
        <v>2801467.6129485406</v>
      </c>
      <c r="T377" s="36">
        <f t="shared" si="105"/>
        <v>993785.3870514594</v>
      </c>
      <c r="U377" s="36">
        <f t="shared" si="110"/>
        <v>1436744.3236497159</v>
      </c>
      <c r="V377" s="36">
        <f t="shared" si="111"/>
        <v>714262.39869559207</v>
      </c>
      <c r="W377" s="37">
        <f t="shared" si="112"/>
        <v>722481.9249541238</v>
      </c>
      <c r="X377" s="36">
        <f t="shared" si="113"/>
        <v>541060.93295023905</v>
      </c>
      <c r="Y377" s="276">
        <f t="shared" si="114"/>
        <v>722481.9249541238</v>
      </c>
      <c r="Z377" s="36">
        <f t="shared" si="115"/>
        <v>1916210.062669402</v>
      </c>
      <c r="AA377" s="36">
        <f t="shared" si="116"/>
        <v>922424.67561793234</v>
      </c>
      <c r="AB377" s="38">
        <f t="shared" si="106"/>
        <v>1.0244548320770264E-8</v>
      </c>
      <c r="AC377" s="17"/>
      <c r="AD377" s="17">
        <f t="shared" si="117"/>
        <v>180</v>
      </c>
      <c r="AE377" s="143"/>
      <c r="AH377" s="103"/>
      <c r="AI377" s="533"/>
    </row>
    <row r="378" spans="1:35">
      <c r="A378" s="533"/>
      <c r="C378" s="68" t="s">
        <v>1056</v>
      </c>
      <c r="D378" s="19" t="str">
        <f>+'Outstanding loans'!A347</f>
        <v>143936139</v>
      </c>
      <c r="E378" s="20">
        <f>+'Outstanding loans'!B347</f>
        <v>99</v>
      </c>
      <c r="F378" s="19" t="str">
        <f>+'Outstanding loans'!C347</f>
        <v>LOLLMUN J</v>
      </c>
      <c r="G378" s="547" t="str">
        <f t="shared" si="102"/>
        <v>B1</v>
      </c>
      <c r="H378" s="21">
        <f>+'Outstanding loans'!F347</f>
        <v>40492</v>
      </c>
      <c r="I378" s="21">
        <f>+'Outstanding loans'!G347</f>
        <v>50345</v>
      </c>
      <c r="J378" s="34">
        <f t="shared" si="103"/>
        <v>324</v>
      </c>
      <c r="K378" s="34">
        <f t="shared" si="99"/>
        <v>121</v>
      </c>
      <c r="L378" s="34">
        <f t="shared" si="100"/>
        <v>180</v>
      </c>
      <c r="M378" s="34">
        <f t="shared" si="101"/>
        <v>121</v>
      </c>
      <c r="N378" s="52">
        <f t="shared" si="107"/>
        <v>121</v>
      </c>
      <c r="O378" s="324">
        <f>+'Outstanding loans'!H347</f>
        <v>3135119</v>
      </c>
      <c r="P378" s="26">
        <f>+'Outstanding loans'!E347</f>
        <v>0.03</v>
      </c>
      <c r="Q378" s="536">
        <f t="shared" si="104"/>
        <v>7.6499999999999999E-2</v>
      </c>
      <c r="R378" s="222">
        <f t="shared" si="108"/>
        <v>21650.55621486692</v>
      </c>
      <c r="S378" s="36">
        <f t="shared" si="109"/>
        <v>2314189.4206366786</v>
      </c>
      <c r="T378" s="36">
        <f t="shared" si="105"/>
        <v>820929.57936332142</v>
      </c>
      <c r="U378" s="36">
        <f t="shared" si="110"/>
        <v>1367384.6419533719</v>
      </c>
      <c r="V378" s="36">
        <f t="shared" si="111"/>
        <v>670864.50561855896</v>
      </c>
      <c r="W378" s="37">
        <f t="shared" si="112"/>
        <v>696520.13633481297</v>
      </c>
      <c r="X378" s="36">
        <f t="shared" si="113"/>
        <v>551847.10612756608</v>
      </c>
      <c r="Y378" s="276">
        <f t="shared" si="114"/>
        <v>696520.13633481297</v>
      </c>
      <c r="Z378" s="36">
        <f t="shared" si="115"/>
        <v>1582910.6980393752</v>
      </c>
      <c r="AA378" s="36">
        <f t="shared" si="116"/>
        <v>761981.11867604591</v>
      </c>
      <c r="AB378" s="38">
        <f t="shared" si="106"/>
        <v>7.9162418842315674E-9</v>
      </c>
      <c r="AC378" s="17"/>
      <c r="AD378" s="17">
        <f t="shared" si="117"/>
        <v>180</v>
      </c>
      <c r="AE378" s="143"/>
      <c r="AH378" s="103"/>
      <c r="AI378" s="533"/>
    </row>
    <row r="379" spans="1:35">
      <c r="A379" s="533"/>
      <c r="C379" s="68" t="s">
        <v>1056</v>
      </c>
      <c r="D379" s="19" t="str">
        <f>+'Outstanding loans'!A348</f>
        <v>143951294</v>
      </c>
      <c r="E379" s="20">
        <f>+'Outstanding loans'!B348</f>
        <v>99</v>
      </c>
      <c r="F379" s="19" t="str">
        <f>+'Outstanding loans'!C348</f>
        <v>GAJANAH P (SL 2897)</v>
      </c>
      <c r="G379" s="547" t="str">
        <f t="shared" si="102"/>
        <v>E1</v>
      </c>
      <c r="H379" s="21">
        <f>+'Outstanding loans'!F348</f>
        <v>41822</v>
      </c>
      <c r="I379" s="21">
        <f>+'Outstanding loans'!G348</f>
        <v>52779</v>
      </c>
      <c r="J379" s="34">
        <f t="shared" si="103"/>
        <v>360</v>
      </c>
      <c r="K379" s="34">
        <f t="shared" si="99"/>
        <v>77</v>
      </c>
      <c r="L379" s="34">
        <f t="shared" si="100"/>
        <v>180</v>
      </c>
      <c r="M379" s="34">
        <f t="shared" si="101"/>
        <v>77</v>
      </c>
      <c r="N379" s="52">
        <f t="shared" si="107"/>
        <v>77</v>
      </c>
      <c r="O379" s="324">
        <f>+'Outstanding loans'!H348</f>
        <v>2010180</v>
      </c>
      <c r="P379" s="26">
        <f>+'Outstanding loans'!E348</f>
        <v>0.03</v>
      </c>
      <c r="Q379" s="536">
        <f t="shared" si="104"/>
        <v>7.3999999999999996E-2</v>
      </c>
      <c r="R379" s="222">
        <f t="shared" si="108"/>
        <v>13881.934016540099</v>
      </c>
      <c r="S379" s="36">
        <f t="shared" si="109"/>
        <v>1506713.2027669942</v>
      </c>
      <c r="T379" s="36">
        <f t="shared" si="105"/>
        <v>503466.79723300575</v>
      </c>
      <c r="U379" s="36">
        <f t="shared" si="110"/>
        <v>618239.60046007787</v>
      </c>
      <c r="V379" s="36">
        <f t="shared" si="111"/>
        <v>317931.08025140921</v>
      </c>
      <c r="W379" s="37">
        <f t="shared" si="112"/>
        <v>300308.52020866866</v>
      </c>
      <c r="X379" s="36">
        <f t="shared" si="113"/>
        <v>215371.90770523026</v>
      </c>
      <c r="Y379" s="276">
        <f t="shared" si="114"/>
        <v>300308.52020866866</v>
      </c>
      <c r="Z379" s="36">
        <f t="shared" si="115"/>
        <v>992034.92021022341</v>
      </c>
      <c r="AA379" s="36">
        <f t="shared" si="116"/>
        <v>488568.12297721766</v>
      </c>
      <c r="AB379" s="38">
        <f t="shared" si="106"/>
        <v>0</v>
      </c>
      <c r="AC379" s="17"/>
      <c r="AD379" s="17">
        <f t="shared" si="117"/>
        <v>180</v>
      </c>
      <c r="AE379" s="143"/>
      <c r="AH379" s="103"/>
      <c r="AI379" s="533"/>
    </row>
    <row r="380" spans="1:35">
      <c r="A380" s="533"/>
      <c r="C380" s="68" t="s">
        <v>1056</v>
      </c>
      <c r="D380" s="19" t="str">
        <f>+'Outstanding loans'!A349</f>
        <v>143951545</v>
      </c>
      <c r="E380" s="20">
        <f>+'Outstanding loans'!B349</f>
        <v>99</v>
      </c>
      <c r="F380" s="19" t="str">
        <f>+'Outstanding loans'!C349</f>
        <v>VENCATASAMY K R(SL2809)</v>
      </c>
      <c r="G380" s="547" t="str">
        <f t="shared" si="102"/>
        <v>D1</v>
      </c>
      <c r="H380" s="21">
        <f>+'Outstanding loans'!F349</f>
        <v>41169</v>
      </c>
      <c r="I380" s="21">
        <f>+'Outstanding loans'!G349</f>
        <v>46296</v>
      </c>
      <c r="J380" s="34">
        <f t="shared" si="103"/>
        <v>169</v>
      </c>
      <c r="K380" s="34">
        <f t="shared" si="99"/>
        <v>98</v>
      </c>
      <c r="L380" s="34">
        <f t="shared" si="100"/>
        <v>169</v>
      </c>
      <c r="M380" s="34">
        <f t="shared" si="101"/>
        <v>98</v>
      </c>
      <c r="N380" s="52">
        <f t="shared" si="107"/>
        <v>98</v>
      </c>
      <c r="O380" s="324">
        <f>+'Outstanding loans'!H349</f>
        <v>1507256</v>
      </c>
      <c r="P380" s="26">
        <f>+'Outstanding loans'!E349</f>
        <v>0.03</v>
      </c>
      <c r="Q380" s="536">
        <f t="shared" si="104"/>
        <v>7.6499999999999999E-2</v>
      </c>
      <c r="R380" s="222">
        <f t="shared" si="108"/>
        <v>10946.001056415957</v>
      </c>
      <c r="S380" s="36">
        <f t="shared" si="109"/>
        <v>1130392.303722271</v>
      </c>
      <c r="T380" s="36">
        <f t="shared" si="105"/>
        <v>376863.696277729</v>
      </c>
      <c r="U380" s="36">
        <f t="shared" si="110"/>
        <v>565815.69689905527</v>
      </c>
      <c r="V380" s="36">
        <f t="shared" si="111"/>
        <v>276738.57534225774</v>
      </c>
      <c r="W380" s="37">
        <f t="shared" si="112"/>
        <v>289077.12155679753</v>
      </c>
      <c r="X380" s="36">
        <f t="shared" si="113"/>
        <v>218536.34458708545</v>
      </c>
      <c r="Y380" s="276">
        <f t="shared" si="114"/>
        <v>289077.12155679753</v>
      </c>
      <c r="Z380" s="36">
        <f t="shared" si="115"/>
        <v>719481.87481203023</v>
      </c>
      <c r="AA380" s="36">
        <f t="shared" si="116"/>
        <v>342618.17853429681</v>
      </c>
      <c r="AB380" s="38">
        <f t="shared" si="106"/>
        <v>4.4237822294235229E-9</v>
      </c>
      <c r="AC380" s="17"/>
      <c r="AD380" s="17">
        <f t="shared" si="117"/>
        <v>169</v>
      </c>
      <c r="AE380" s="143"/>
      <c r="AH380" s="103"/>
      <c r="AI380" s="533"/>
    </row>
    <row r="381" spans="1:35">
      <c r="A381" s="533"/>
      <c r="C381" s="68" t="s">
        <v>1056</v>
      </c>
      <c r="D381" s="19" t="str">
        <f>+'Outstanding loans'!A350</f>
        <v>143953556</v>
      </c>
      <c r="E381" s="20">
        <f>+'Outstanding loans'!B350</f>
        <v>99</v>
      </c>
      <c r="F381" s="19" t="str">
        <f>+'Outstanding loans'!C350</f>
        <v>SHAM R(SL 2784)</v>
      </c>
      <c r="G381" s="547" t="str">
        <f t="shared" si="102"/>
        <v>D1</v>
      </c>
      <c r="H381" s="21">
        <f>+'Outstanding loans'!F350</f>
        <v>41131</v>
      </c>
      <c r="I381" s="21">
        <f>+'Outstanding loans'!G350</f>
        <v>46600</v>
      </c>
      <c r="J381" s="34">
        <f t="shared" si="103"/>
        <v>180</v>
      </c>
      <c r="K381" s="34">
        <f t="shared" si="99"/>
        <v>100</v>
      </c>
      <c r="L381" s="34">
        <f t="shared" si="100"/>
        <v>180</v>
      </c>
      <c r="M381" s="34">
        <f t="shared" si="101"/>
        <v>100</v>
      </c>
      <c r="N381" s="52">
        <f t="shared" si="107"/>
        <v>100</v>
      </c>
      <c r="O381" s="324">
        <f>+'Outstanding loans'!H350</f>
        <v>6240102</v>
      </c>
      <c r="P381" s="26">
        <f>+'Outstanding loans'!E350</f>
        <v>0.03</v>
      </c>
      <c r="Q381" s="536">
        <f t="shared" si="104"/>
        <v>7.6499999999999999E-2</v>
      </c>
      <c r="R381" s="222">
        <f t="shared" si="108"/>
        <v>43092.998746619662</v>
      </c>
      <c r="S381" s="36">
        <f t="shared" si="109"/>
        <v>4606133.9400813114</v>
      </c>
      <c r="T381" s="36">
        <f t="shared" si="105"/>
        <v>1633968.0599186886</v>
      </c>
      <c r="U381" s="36">
        <f t="shared" si="110"/>
        <v>2397114.3238418531</v>
      </c>
      <c r="V381" s="36">
        <f t="shared" si="111"/>
        <v>1190249.3201618837</v>
      </c>
      <c r="W381" s="37">
        <f t="shared" si="112"/>
        <v>1206865.0036799693</v>
      </c>
      <c r="X381" s="36">
        <f t="shared" si="113"/>
        <v>907760.03328816046</v>
      </c>
      <c r="Y381" s="276">
        <f t="shared" si="114"/>
        <v>1206865.0036799693</v>
      </c>
      <c r="Z381" s="36">
        <f t="shared" si="115"/>
        <v>3150605.8343102448</v>
      </c>
      <c r="AA381" s="36">
        <f t="shared" si="116"/>
        <v>1516637.7743915403</v>
      </c>
      <c r="AB381" s="38">
        <f t="shared" si="106"/>
        <v>1.5832483768463135E-8</v>
      </c>
      <c r="AC381" s="17"/>
      <c r="AD381" s="17">
        <f t="shared" si="117"/>
        <v>180</v>
      </c>
      <c r="AE381" s="143"/>
      <c r="AH381" s="103"/>
      <c r="AI381" s="533"/>
    </row>
    <row r="382" spans="1:35">
      <c r="A382" s="533"/>
      <c r="C382" s="68" t="s">
        <v>1056</v>
      </c>
      <c r="D382" s="19" t="str">
        <f>+'Outstanding loans'!A351</f>
        <v>143954234</v>
      </c>
      <c r="E382" s="20">
        <f>+'Outstanding loans'!B351</f>
        <v>99</v>
      </c>
      <c r="F382" s="19" t="str">
        <f>+'Outstanding loans'!C351</f>
        <v>PARSOORAMEN J D(SL3022)</v>
      </c>
      <c r="G382" s="547" t="str">
        <f t="shared" si="102"/>
        <v>E1</v>
      </c>
      <c r="H382" s="21">
        <f>+'Outstanding loans'!F351</f>
        <v>41604</v>
      </c>
      <c r="I382" s="21">
        <f>+'Outstanding loans'!G351</f>
        <v>52566</v>
      </c>
      <c r="J382" s="34">
        <f t="shared" si="103"/>
        <v>360</v>
      </c>
      <c r="K382" s="34">
        <f t="shared" si="99"/>
        <v>84</v>
      </c>
      <c r="L382" s="34">
        <f t="shared" si="100"/>
        <v>180</v>
      </c>
      <c r="M382" s="34">
        <f t="shared" si="101"/>
        <v>84</v>
      </c>
      <c r="N382" s="52">
        <f t="shared" si="107"/>
        <v>84</v>
      </c>
      <c r="O382" s="324">
        <f>+'Outstanding loans'!H351</f>
        <v>3591254</v>
      </c>
      <c r="P382" s="26">
        <f>+'Outstanding loans'!E351</f>
        <v>0.03</v>
      </c>
      <c r="Q382" s="536">
        <f t="shared" si="104"/>
        <v>7.3999999999999996E-2</v>
      </c>
      <c r="R382" s="222">
        <f t="shared" si="108"/>
        <v>24800.540779748928</v>
      </c>
      <c r="S382" s="36">
        <f t="shared" si="109"/>
        <v>2691793.6783222295</v>
      </c>
      <c r="T382" s="36">
        <f t="shared" si="105"/>
        <v>899460.32167777047</v>
      </c>
      <c r="U382" s="36">
        <f t="shared" si="110"/>
        <v>1184223.8651835762</v>
      </c>
      <c r="V382" s="36">
        <f t="shared" si="111"/>
        <v>606351.68752192403</v>
      </c>
      <c r="W382" s="37">
        <f t="shared" si="112"/>
        <v>577872.17766165221</v>
      </c>
      <c r="X382" s="36">
        <f t="shared" si="113"/>
        <v>419748.15011629288</v>
      </c>
      <c r="Y382" s="276">
        <f t="shared" si="114"/>
        <v>577872.17766165221</v>
      </c>
      <c r="Z382" s="36">
        <f t="shared" si="115"/>
        <v>1772303.6620325767</v>
      </c>
      <c r="AA382" s="36">
        <f t="shared" si="116"/>
        <v>872843.34035480721</v>
      </c>
      <c r="AB382" s="38">
        <f t="shared" si="106"/>
        <v>-9.3132257461547852E-10</v>
      </c>
      <c r="AC382" s="17"/>
      <c r="AD382" s="17">
        <f t="shared" si="117"/>
        <v>180</v>
      </c>
      <c r="AE382" s="143"/>
      <c r="AH382" s="103"/>
      <c r="AI382" s="533"/>
    </row>
    <row r="383" spans="1:35">
      <c r="A383" s="533"/>
      <c r="C383" s="68" t="s">
        <v>1056</v>
      </c>
      <c r="D383" s="19" t="str">
        <f>+'Outstanding loans'!A352</f>
        <v>143956148</v>
      </c>
      <c r="E383" s="20">
        <f>+'Outstanding loans'!B352</f>
        <v>99</v>
      </c>
      <c r="F383" s="19" t="str">
        <f>+'Outstanding loans'!C352</f>
        <v>JUSTE J D S(SL3076)</v>
      </c>
      <c r="G383" s="547" t="str">
        <f t="shared" si="102"/>
        <v>E1</v>
      </c>
      <c r="H383" s="21">
        <f>+'Outstanding loans'!F352</f>
        <v>42061</v>
      </c>
      <c r="I383" s="21">
        <f>+'Outstanding loans'!G352</f>
        <v>53022</v>
      </c>
      <c r="J383" s="34">
        <f t="shared" si="103"/>
        <v>360</v>
      </c>
      <c r="K383" s="34">
        <f t="shared" si="99"/>
        <v>69</v>
      </c>
      <c r="L383" s="34">
        <f t="shared" si="100"/>
        <v>180</v>
      </c>
      <c r="M383" s="34">
        <f t="shared" si="101"/>
        <v>69</v>
      </c>
      <c r="N383" s="52">
        <f t="shared" si="107"/>
        <v>69</v>
      </c>
      <c r="O383" s="324">
        <f>+'Outstanding loans'!H352</f>
        <v>633192</v>
      </c>
      <c r="P383" s="26">
        <f>+'Outstanding loans'!E352</f>
        <v>0.03</v>
      </c>
      <c r="Q383" s="536">
        <f t="shared" si="104"/>
        <v>7.3999999999999996E-2</v>
      </c>
      <c r="R383" s="222">
        <f t="shared" si="108"/>
        <v>4372.7076997090107</v>
      </c>
      <c r="S383" s="36">
        <f t="shared" si="109"/>
        <v>474603.64061250171</v>
      </c>
      <c r="T383" s="36">
        <f t="shared" si="105"/>
        <v>158588.35938749829</v>
      </c>
      <c r="U383" s="36">
        <f t="shared" si="110"/>
        <v>177825.47978042741</v>
      </c>
      <c r="V383" s="36">
        <f t="shared" si="111"/>
        <v>91911.394561238907</v>
      </c>
      <c r="W383" s="37">
        <f t="shared" si="112"/>
        <v>85914.085219188506</v>
      </c>
      <c r="X383" s="36">
        <f t="shared" si="113"/>
        <v>60792.20443187435</v>
      </c>
      <c r="Y383" s="276">
        <f t="shared" si="114"/>
        <v>85914.085219188506</v>
      </c>
      <c r="Z383" s="36">
        <f t="shared" si="115"/>
        <v>312483.74533512018</v>
      </c>
      <c r="AA383" s="36">
        <f t="shared" si="116"/>
        <v>153895.38594762189</v>
      </c>
      <c r="AB383" s="38">
        <f t="shared" si="106"/>
        <v>0</v>
      </c>
      <c r="AC383" s="17"/>
      <c r="AD383" s="17">
        <f t="shared" si="117"/>
        <v>180</v>
      </c>
      <c r="AE383" s="143"/>
      <c r="AH383" s="103"/>
      <c r="AI383" s="533"/>
    </row>
    <row r="384" spans="1:35">
      <c r="A384" s="533"/>
      <c r="C384" s="68" t="s">
        <v>1056</v>
      </c>
      <c r="D384" s="19" t="str">
        <f>+'Outstanding loans'!A353</f>
        <v>143956474</v>
      </c>
      <c r="E384" s="20">
        <f>+'Outstanding loans'!B353</f>
        <v>99</v>
      </c>
      <c r="F384" s="19" t="str">
        <f>+'Outstanding loans'!C353</f>
        <v>BAPPOO-BHIWAJEE N(SL3057)</v>
      </c>
      <c r="G384" s="547" t="str">
        <f t="shared" si="102"/>
        <v>E1</v>
      </c>
      <c r="H384" s="21">
        <f>+'Outstanding loans'!F353</f>
        <v>41894</v>
      </c>
      <c r="I384" s="21">
        <f>+'Outstanding loans'!G353</f>
        <v>51014</v>
      </c>
      <c r="J384" s="34">
        <f t="shared" si="103"/>
        <v>300</v>
      </c>
      <c r="K384" s="34">
        <f t="shared" si="99"/>
        <v>75</v>
      </c>
      <c r="L384" s="34">
        <f t="shared" si="100"/>
        <v>180</v>
      </c>
      <c r="M384" s="34">
        <f t="shared" si="101"/>
        <v>75</v>
      </c>
      <c r="N384" s="52">
        <f t="shared" si="107"/>
        <v>75</v>
      </c>
      <c r="O384" s="324">
        <f>+'Outstanding loans'!H353</f>
        <v>2375101</v>
      </c>
      <c r="P384" s="26">
        <f>+'Outstanding loans'!E353</f>
        <v>0.03</v>
      </c>
      <c r="Q384" s="536">
        <f t="shared" si="104"/>
        <v>7.3999999999999996E-2</v>
      </c>
      <c r="R384" s="222">
        <f t="shared" si="108"/>
        <v>16402.011444058946</v>
      </c>
      <c r="S384" s="36">
        <f t="shared" si="109"/>
        <v>1780236.6129426674</v>
      </c>
      <c r="T384" s="36">
        <f t="shared" si="105"/>
        <v>594864.38705733255</v>
      </c>
      <c r="U384" s="36">
        <f t="shared" si="110"/>
        <v>714923.89545090985</v>
      </c>
      <c r="V384" s="36">
        <f t="shared" si="111"/>
        <v>368113.39990023337</v>
      </c>
      <c r="W384" s="37">
        <f t="shared" si="112"/>
        <v>346810.49555067648</v>
      </c>
      <c r="X384" s="36">
        <f t="shared" si="113"/>
        <v>247860.16127388855</v>
      </c>
      <c r="Y384" s="276">
        <f t="shared" si="114"/>
        <v>346810.49555067648</v>
      </c>
      <c r="Z384" s="36">
        <f t="shared" si="115"/>
        <v>1172125.446987943</v>
      </c>
      <c r="AA384" s="36">
        <f t="shared" si="116"/>
        <v>577261.05993061047</v>
      </c>
      <c r="AB384" s="38">
        <f t="shared" si="106"/>
        <v>0</v>
      </c>
      <c r="AC384" s="17"/>
      <c r="AD384" s="17">
        <f t="shared" si="117"/>
        <v>180</v>
      </c>
      <c r="AE384" s="143"/>
      <c r="AH384" s="103"/>
      <c r="AI384" s="533"/>
    </row>
    <row r="385" spans="1:35">
      <c r="A385" s="533"/>
      <c r="C385" s="68" t="s">
        <v>1056</v>
      </c>
      <c r="D385" s="19" t="str">
        <f>+'Outstanding loans'!A354</f>
        <v>143956776</v>
      </c>
      <c r="E385" s="20">
        <f>+'Outstanding loans'!B354</f>
        <v>99</v>
      </c>
      <c r="F385" s="19" t="str">
        <f>+'Outstanding loans'!C354</f>
        <v>LEVEQUE J</v>
      </c>
      <c r="G385" s="547" t="str">
        <f t="shared" si="102"/>
        <v>E1</v>
      </c>
      <c r="H385" s="21">
        <f>+'Outstanding loans'!F354</f>
        <v>42012</v>
      </c>
      <c r="I385" s="21">
        <f>+'Outstanding loans'!G354</f>
        <v>52963</v>
      </c>
      <c r="J385" s="34">
        <f t="shared" si="103"/>
        <v>360</v>
      </c>
      <c r="K385" s="34">
        <f t="shared" si="99"/>
        <v>71</v>
      </c>
      <c r="L385" s="34">
        <f t="shared" si="100"/>
        <v>180</v>
      </c>
      <c r="M385" s="34">
        <f t="shared" si="101"/>
        <v>71</v>
      </c>
      <c r="N385" s="52">
        <f t="shared" si="107"/>
        <v>71</v>
      </c>
      <c r="O385" s="324">
        <f>+'Outstanding loans'!H354</f>
        <v>2350072</v>
      </c>
      <c r="P385" s="26">
        <f>+'Outstanding loans'!E354</f>
        <v>0.03</v>
      </c>
      <c r="Q385" s="536">
        <f t="shared" si="104"/>
        <v>7.3999999999999996E-2</v>
      </c>
      <c r="R385" s="222">
        <f t="shared" si="108"/>
        <v>16229.165765313768</v>
      </c>
      <c r="S385" s="36">
        <f t="shared" si="109"/>
        <v>1761476.3403541159</v>
      </c>
      <c r="T385" s="36">
        <f t="shared" si="105"/>
        <v>588595.65964588406</v>
      </c>
      <c r="U385" s="36">
        <f t="shared" si="110"/>
        <v>675996.8164916957</v>
      </c>
      <c r="V385" s="36">
        <f t="shared" si="111"/>
        <v>348952.39929261128</v>
      </c>
      <c r="W385" s="37">
        <f t="shared" si="112"/>
        <v>327044.41719908442</v>
      </c>
      <c r="X385" s="36">
        <f t="shared" si="113"/>
        <v>232168.28797143203</v>
      </c>
      <c r="Y385" s="276">
        <f t="shared" si="114"/>
        <v>327044.41719908442</v>
      </c>
      <c r="Z385" s="36">
        <f t="shared" si="115"/>
        <v>1159773.4974023625</v>
      </c>
      <c r="AA385" s="36">
        <f t="shared" si="116"/>
        <v>571177.83775647823</v>
      </c>
      <c r="AB385" s="38">
        <f t="shared" si="106"/>
        <v>2.3283064365386963E-10</v>
      </c>
      <c r="AC385" s="17"/>
      <c r="AD385" s="17">
        <f t="shared" si="117"/>
        <v>180</v>
      </c>
      <c r="AE385" s="143"/>
      <c r="AH385" s="103"/>
      <c r="AI385" s="533"/>
    </row>
    <row r="386" spans="1:35">
      <c r="A386" s="533"/>
      <c r="C386" s="68" t="s">
        <v>1056</v>
      </c>
      <c r="D386" s="19" t="str">
        <f>+'Outstanding loans'!A355</f>
        <v>143956873</v>
      </c>
      <c r="E386" s="20">
        <f>+'Outstanding loans'!B355</f>
        <v>99</v>
      </c>
      <c r="F386" s="19" t="str">
        <f>+'Outstanding loans'!C355</f>
        <v>RAMMA NAIKEN J(SL 2908)</v>
      </c>
      <c r="G386" s="547" t="str">
        <f t="shared" si="102"/>
        <v>E1</v>
      </c>
      <c r="H386" s="21">
        <f>+'Outstanding loans'!F355</f>
        <v>41481</v>
      </c>
      <c r="I386" s="21">
        <f>+'Outstanding loans'!G355</f>
        <v>50618</v>
      </c>
      <c r="J386" s="34">
        <f t="shared" si="103"/>
        <v>300</v>
      </c>
      <c r="K386" s="34">
        <f t="shared" si="99"/>
        <v>88</v>
      </c>
      <c r="L386" s="34">
        <f t="shared" si="100"/>
        <v>180</v>
      </c>
      <c r="M386" s="34">
        <f t="shared" si="101"/>
        <v>88</v>
      </c>
      <c r="N386" s="52">
        <f t="shared" si="107"/>
        <v>88</v>
      </c>
      <c r="O386" s="324">
        <f>+'Outstanding loans'!H355</f>
        <v>925282</v>
      </c>
      <c r="P386" s="26">
        <f>+'Outstanding loans'!E355</f>
        <v>0.03</v>
      </c>
      <c r="Q386" s="536">
        <f t="shared" si="104"/>
        <v>7.3999999999999996E-2</v>
      </c>
      <c r="R386" s="222">
        <f t="shared" si="108"/>
        <v>6389.8276127969921</v>
      </c>
      <c r="S386" s="36">
        <f t="shared" si="109"/>
        <v>693537.19850095524</v>
      </c>
      <c r="T386" s="36">
        <f t="shared" si="105"/>
        <v>231744.80149904476</v>
      </c>
      <c r="U386" s="36">
        <f t="shared" si="110"/>
        <v>316375.86016656016</v>
      </c>
      <c r="V386" s="36">
        <f t="shared" si="111"/>
        <v>161597.81435088976</v>
      </c>
      <c r="W386" s="37">
        <f t="shared" si="112"/>
        <v>154778.0458156704</v>
      </c>
      <c r="X386" s="36">
        <f t="shared" si="113"/>
        <v>113297.45851064409</v>
      </c>
      <c r="Y386" s="276">
        <f t="shared" si="114"/>
        <v>154778.0458156704</v>
      </c>
      <c r="Z386" s="36">
        <f t="shared" si="115"/>
        <v>456631.77180250338</v>
      </c>
      <c r="AA386" s="36">
        <f t="shared" si="116"/>
        <v>224886.97030345874</v>
      </c>
      <c r="AB386" s="38">
        <f t="shared" si="106"/>
        <v>-1.1641532182693481E-10</v>
      </c>
      <c r="AC386" s="17"/>
      <c r="AD386" s="17">
        <f t="shared" si="117"/>
        <v>180</v>
      </c>
      <c r="AE386" s="143"/>
      <c r="AH386" s="103"/>
      <c r="AI386" s="533"/>
    </row>
    <row r="387" spans="1:35">
      <c r="A387" s="533"/>
      <c r="C387" s="68" t="s">
        <v>1056</v>
      </c>
      <c r="D387" s="19" t="str">
        <f>+'Outstanding loans'!A356</f>
        <v>143964655</v>
      </c>
      <c r="E387" s="20">
        <f>+'Outstanding loans'!B356</f>
        <v>99</v>
      </c>
      <c r="F387" s="19" t="str">
        <f>+'Outstanding loans'!C356</f>
        <v>DOUCE M R S(SL3014)</v>
      </c>
      <c r="G387" s="547" t="str">
        <f t="shared" si="102"/>
        <v>E1</v>
      </c>
      <c r="H387" s="21">
        <f>+'Outstanding loans'!F356</f>
        <v>41576</v>
      </c>
      <c r="I387" s="21">
        <f>+'Outstanding loans'!G356</f>
        <v>52536</v>
      </c>
      <c r="J387" s="34">
        <f t="shared" si="103"/>
        <v>360</v>
      </c>
      <c r="K387" s="34">
        <f t="shared" si="99"/>
        <v>85</v>
      </c>
      <c r="L387" s="34">
        <f t="shared" si="100"/>
        <v>180</v>
      </c>
      <c r="M387" s="34">
        <f t="shared" si="101"/>
        <v>85</v>
      </c>
      <c r="N387" s="52">
        <f t="shared" si="107"/>
        <v>85</v>
      </c>
      <c r="O387" s="324">
        <f>+'Outstanding loans'!H356</f>
        <v>1277313</v>
      </c>
      <c r="P387" s="26">
        <f>+'Outstanding loans'!E356</f>
        <v>0.03</v>
      </c>
      <c r="Q387" s="536">
        <f t="shared" si="104"/>
        <v>7.3999999999999996E-2</v>
      </c>
      <c r="R387" s="222">
        <f t="shared" si="108"/>
        <v>8820.8890668840031</v>
      </c>
      <c r="S387" s="36">
        <f t="shared" si="109"/>
        <v>957399.01957333065</v>
      </c>
      <c r="T387" s="36">
        <f t="shared" si="105"/>
        <v>319913.98042666935</v>
      </c>
      <c r="U387" s="36">
        <f t="shared" si="110"/>
        <v>425128.87695834471</v>
      </c>
      <c r="V387" s="36">
        <f t="shared" si="111"/>
        <v>217543.13191634603</v>
      </c>
      <c r="W387" s="37">
        <f t="shared" si="112"/>
        <v>207585.74504199869</v>
      </c>
      <c r="X387" s="36">
        <f t="shared" si="113"/>
        <v>151070.49075703829</v>
      </c>
      <c r="Y387" s="276">
        <f t="shared" si="114"/>
        <v>207585.74504199869</v>
      </c>
      <c r="Z387" s="36">
        <f t="shared" si="115"/>
        <v>630361.01246578968</v>
      </c>
      <c r="AA387" s="36">
        <f t="shared" si="116"/>
        <v>310447.03203912056</v>
      </c>
      <c r="AB387" s="38">
        <f t="shared" si="106"/>
        <v>-2.3283064365386963E-10</v>
      </c>
      <c r="AC387" s="17"/>
      <c r="AD387" s="17">
        <f t="shared" si="117"/>
        <v>180</v>
      </c>
      <c r="AE387" s="143"/>
      <c r="AH387" s="103"/>
      <c r="AI387" s="533"/>
    </row>
    <row r="388" spans="1:35">
      <c r="A388" s="533"/>
      <c r="C388" s="68" t="s">
        <v>1056</v>
      </c>
      <c r="D388" s="19" t="str">
        <f>+'Outstanding loans'!A357</f>
        <v>143965120</v>
      </c>
      <c r="E388" s="20">
        <f>+'Outstanding loans'!B357</f>
        <v>99</v>
      </c>
      <c r="F388" s="19" t="str">
        <f>+'Outstanding loans'!C357</f>
        <v>MICHEL J H(SL 2955)</v>
      </c>
      <c r="G388" s="547" t="str">
        <f t="shared" si="102"/>
        <v>E1</v>
      </c>
      <c r="H388" s="21">
        <f>+'Outstanding loans'!F357</f>
        <v>41522</v>
      </c>
      <c r="I388" s="21">
        <f>+'Outstanding loans'!G357</f>
        <v>52475</v>
      </c>
      <c r="J388" s="34">
        <f t="shared" si="103"/>
        <v>360</v>
      </c>
      <c r="K388" s="34">
        <f t="shared" si="99"/>
        <v>87</v>
      </c>
      <c r="L388" s="34">
        <f t="shared" si="100"/>
        <v>180</v>
      </c>
      <c r="M388" s="34">
        <f t="shared" si="101"/>
        <v>87</v>
      </c>
      <c r="N388" s="52">
        <f t="shared" si="107"/>
        <v>87</v>
      </c>
      <c r="O388" s="324">
        <f>+'Outstanding loans'!H357</f>
        <v>1184998</v>
      </c>
      <c r="P388" s="26">
        <f>+'Outstanding loans'!E357</f>
        <v>0.03</v>
      </c>
      <c r="Q388" s="536">
        <f t="shared" si="104"/>
        <v>7.3999999999999996E-2</v>
      </c>
      <c r="R388" s="222">
        <f t="shared" si="108"/>
        <v>8183.3786256613766</v>
      </c>
      <c r="S388" s="36">
        <f t="shared" si="109"/>
        <v>888205.10195727891</v>
      </c>
      <c r="T388" s="36">
        <f t="shared" si="105"/>
        <v>296792.89804272109</v>
      </c>
      <c r="U388" s="36">
        <f t="shared" si="110"/>
        <v>401615.40957571229</v>
      </c>
      <c r="V388" s="36">
        <f t="shared" si="111"/>
        <v>205260.69766214892</v>
      </c>
      <c r="W388" s="37">
        <f t="shared" si="112"/>
        <v>196354.71191356337</v>
      </c>
      <c r="X388" s="36">
        <f t="shared" si="113"/>
        <v>143449.90072064853</v>
      </c>
      <c r="Y388" s="276">
        <f t="shared" si="114"/>
        <v>196354.71191356337</v>
      </c>
      <c r="Z388" s="36">
        <f t="shared" si="115"/>
        <v>584803.05066176876</v>
      </c>
      <c r="AA388" s="36">
        <f t="shared" si="116"/>
        <v>288010.15261904779</v>
      </c>
      <c r="AB388" s="38">
        <f t="shared" si="106"/>
        <v>-1.1641532182693481E-10</v>
      </c>
      <c r="AC388" s="17"/>
      <c r="AD388" s="17">
        <f t="shared" si="117"/>
        <v>180</v>
      </c>
      <c r="AE388" s="143"/>
      <c r="AH388" s="103"/>
      <c r="AI388" s="533"/>
    </row>
    <row r="389" spans="1:35">
      <c r="A389" s="533"/>
      <c r="C389" s="68" t="s">
        <v>1056</v>
      </c>
      <c r="D389" s="19" t="str">
        <f>+'Outstanding loans'!A358</f>
        <v>143965252</v>
      </c>
      <c r="E389" s="20">
        <f>+'Outstanding loans'!B358</f>
        <v>99</v>
      </c>
      <c r="F389" s="19" t="str">
        <f>+'Outstanding loans'!C358</f>
        <v>BUSAWON-BHULLAN S (SL2994</v>
      </c>
      <c r="G389" s="547" t="str">
        <f t="shared" si="102"/>
        <v>E1</v>
      </c>
      <c r="H389" s="21">
        <f>+'Outstanding loans'!F358</f>
        <v>41570</v>
      </c>
      <c r="I389" s="21">
        <f>+'Outstanding loans'!G358</f>
        <v>48884</v>
      </c>
      <c r="J389" s="34">
        <f t="shared" si="103"/>
        <v>240</v>
      </c>
      <c r="K389" s="34">
        <f t="shared" si="99"/>
        <v>85</v>
      </c>
      <c r="L389" s="34">
        <f t="shared" si="100"/>
        <v>180</v>
      </c>
      <c r="M389" s="34">
        <f t="shared" si="101"/>
        <v>85</v>
      </c>
      <c r="N389" s="52">
        <f t="shared" si="107"/>
        <v>85</v>
      </c>
      <c r="O389" s="324">
        <f>+'Outstanding loans'!H358</f>
        <v>1504564</v>
      </c>
      <c r="P389" s="26">
        <f>+'Outstanding loans'!E358</f>
        <v>0.03</v>
      </c>
      <c r="Q389" s="536">
        <f t="shared" si="104"/>
        <v>7.3999999999999996E-2</v>
      </c>
      <c r="R389" s="222">
        <f t="shared" si="108"/>
        <v>10390.242750232139</v>
      </c>
      <c r="S389" s="36">
        <f t="shared" si="109"/>
        <v>1127733.0603268964</v>
      </c>
      <c r="T389" s="36">
        <f t="shared" si="105"/>
        <v>376830.93967310362</v>
      </c>
      <c r="U389" s="36">
        <f t="shared" si="110"/>
        <v>500764.96804773394</v>
      </c>
      <c r="V389" s="36">
        <f t="shared" si="111"/>
        <v>256246.95335331687</v>
      </c>
      <c r="W389" s="37">
        <f t="shared" si="112"/>
        <v>244518.01469441707</v>
      </c>
      <c r="X389" s="36">
        <f t="shared" si="113"/>
        <v>177947.94373452116</v>
      </c>
      <c r="Y389" s="276">
        <f t="shared" si="114"/>
        <v>244518.01469441707</v>
      </c>
      <c r="Z389" s="36">
        <f t="shared" si="115"/>
        <v>742510.63471488841</v>
      </c>
      <c r="AA389" s="36">
        <f t="shared" si="116"/>
        <v>365679.69504178525</v>
      </c>
      <c r="AB389" s="38">
        <f t="shared" si="106"/>
        <v>-4.6566128730773926E-10</v>
      </c>
      <c r="AC389" s="17"/>
      <c r="AD389" s="17">
        <f t="shared" si="117"/>
        <v>180</v>
      </c>
      <c r="AE389" s="143"/>
      <c r="AH389" s="103"/>
      <c r="AI389" s="533"/>
    </row>
    <row r="390" spans="1:35">
      <c r="A390" s="533"/>
      <c r="C390" s="68" t="s">
        <v>1056</v>
      </c>
      <c r="D390" s="19" t="str">
        <f>+'Outstanding loans'!A359</f>
        <v>143965317</v>
      </c>
      <c r="E390" s="20">
        <f>+'Outstanding loans'!B359</f>
        <v>99</v>
      </c>
      <c r="F390" s="19" t="str">
        <f>+'Outstanding loans'!C359</f>
        <v>KHOYRATTEE M E N(SL3031)</v>
      </c>
      <c r="G390" s="547" t="str">
        <f t="shared" si="102"/>
        <v>E1</v>
      </c>
      <c r="H390" s="21">
        <f>+'Outstanding loans'!F359</f>
        <v>41688</v>
      </c>
      <c r="I390" s="21">
        <f>+'Outstanding loans'!G359</f>
        <v>52657</v>
      </c>
      <c r="J390" s="34">
        <f t="shared" si="103"/>
        <v>361</v>
      </c>
      <c r="K390" s="34">
        <f t="shared" si="99"/>
        <v>81</v>
      </c>
      <c r="L390" s="34">
        <f t="shared" si="100"/>
        <v>180</v>
      </c>
      <c r="M390" s="34">
        <f t="shared" si="101"/>
        <v>81</v>
      </c>
      <c r="N390" s="52">
        <f t="shared" si="107"/>
        <v>81</v>
      </c>
      <c r="O390" s="324">
        <f>+'Outstanding loans'!H359</f>
        <v>1903377</v>
      </c>
      <c r="P390" s="26">
        <f>+'Outstanding loans'!E359</f>
        <v>0.03</v>
      </c>
      <c r="Q390" s="536">
        <f t="shared" si="104"/>
        <v>7.3999999999999996E-2</v>
      </c>
      <c r="R390" s="222">
        <f t="shared" si="108"/>
        <v>13144.372107273999</v>
      </c>
      <c r="S390" s="36">
        <f t="shared" si="109"/>
        <v>1426659.9288337529</v>
      </c>
      <c r="T390" s="36">
        <f t="shared" si="105"/>
        <v>476717.07116624713</v>
      </c>
      <c r="U390" s="36">
        <f t="shared" si="110"/>
        <v>609797.6874172024</v>
      </c>
      <c r="V390" s="36">
        <f t="shared" si="111"/>
        <v>312809.34954657545</v>
      </c>
      <c r="W390" s="37">
        <f t="shared" si="112"/>
        <v>296988.33787062694</v>
      </c>
      <c r="X390" s="36">
        <f t="shared" si="113"/>
        <v>214522.68202481119</v>
      </c>
      <c r="Y390" s="276">
        <f t="shared" si="114"/>
        <v>296988.33787062694</v>
      </c>
      <c r="Z390" s="36">
        <f t="shared" si="115"/>
        <v>939327.05047556688</v>
      </c>
      <c r="AA390" s="36">
        <f t="shared" si="116"/>
        <v>462609.97930931998</v>
      </c>
      <c r="AB390" s="38">
        <f t="shared" si="106"/>
        <v>-2.3283064365386963E-10</v>
      </c>
      <c r="AC390" s="17"/>
      <c r="AD390" s="17">
        <f t="shared" si="117"/>
        <v>180</v>
      </c>
      <c r="AE390" s="143"/>
      <c r="AH390" s="103"/>
      <c r="AI390" s="533"/>
    </row>
    <row r="391" spans="1:35">
      <c r="A391" s="533"/>
      <c r="C391" s="68" t="s">
        <v>1056</v>
      </c>
      <c r="D391" s="19" t="str">
        <f>+'Outstanding loans'!A360</f>
        <v>143965368</v>
      </c>
      <c r="E391" s="20">
        <f>+'Outstanding loans'!B360</f>
        <v>99</v>
      </c>
      <c r="F391" s="19" t="str">
        <f>+'Outstanding loans'!C360</f>
        <v>ROJOA N B H B(SL3013)</v>
      </c>
      <c r="G391" s="547" t="str">
        <f t="shared" si="102"/>
        <v>E1</v>
      </c>
      <c r="H391" s="21">
        <f>+'Outstanding loans'!F360</f>
        <v>41575</v>
      </c>
      <c r="I391" s="21">
        <f>+'Outstanding loans'!G360</f>
        <v>52536</v>
      </c>
      <c r="J391" s="34">
        <f t="shared" si="103"/>
        <v>360</v>
      </c>
      <c r="K391" s="34">
        <f t="shared" si="99"/>
        <v>85</v>
      </c>
      <c r="L391" s="34">
        <f t="shared" si="100"/>
        <v>180</v>
      </c>
      <c r="M391" s="34">
        <f t="shared" si="101"/>
        <v>85</v>
      </c>
      <c r="N391" s="52">
        <f t="shared" si="107"/>
        <v>85</v>
      </c>
      <c r="O391" s="324">
        <f>+'Outstanding loans'!H360</f>
        <v>570942</v>
      </c>
      <c r="P391" s="26">
        <f>+'Outstanding loans'!E360</f>
        <v>0.03</v>
      </c>
      <c r="Q391" s="536">
        <f t="shared" si="104"/>
        <v>7.3999999999999996E-2</v>
      </c>
      <c r="R391" s="222">
        <f t="shared" si="108"/>
        <v>3942.8206286359618</v>
      </c>
      <c r="S391" s="36">
        <f t="shared" si="109"/>
        <v>427944.68625406345</v>
      </c>
      <c r="T391" s="36">
        <f t="shared" si="105"/>
        <v>142997.31374593655</v>
      </c>
      <c r="U391" s="36">
        <f t="shared" si="110"/>
        <v>190026.97950177547</v>
      </c>
      <c r="V391" s="36">
        <f t="shared" si="111"/>
        <v>97238.899801835883</v>
      </c>
      <c r="W391" s="37">
        <f t="shared" si="112"/>
        <v>92788.079699939582</v>
      </c>
      <c r="X391" s="36">
        <f t="shared" si="113"/>
        <v>67526.50926891448</v>
      </c>
      <c r="Y391" s="276">
        <f t="shared" si="114"/>
        <v>92788.079699939582</v>
      </c>
      <c r="Z391" s="36">
        <f t="shared" si="115"/>
        <v>281763.0269004096</v>
      </c>
      <c r="AA391" s="36">
        <f t="shared" si="116"/>
        <v>138765.71315447323</v>
      </c>
      <c r="AB391" s="38">
        <f t="shared" si="106"/>
        <v>-1.7462298274040222E-10</v>
      </c>
      <c r="AC391" s="17"/>
      <c r="AD391" s="17">
        <f t="shared" si="117"/>
        <v>180</v>
      </c>
      <c r="AE391" s="143"/>
      <c r="AH391" s="103"/>
      <c r="AI391" s="533"/>
    </row>
    <row r="392" spans="1:35">
      <c r="A392" s="533"/>
      <c r="C392" s="68" t="s">
        <v>1056</v>
      </c>
      <c r="D392" s="19" t="str">
        <f>+'Outstanding loans'!A361</f>
        <v>143965635</v>
      </c>
      <c r="E392" s="20">
        <f>+'Outstanding loans'!B361</f>
        <v>99</v>
      </c>
      <c r="F392" s="19" t="str">
        <f>+'Outstanding loans'!C361</f>
        <v>NEEROOA S(SL3006)</v>
      </c>
      <c r="G392" s="547" t="str">
        <f t="shared" si="102"/>
        <v>E1</v>
      </c>
      <c r="H392" s="21">
        <f>+'Outstanding loans'!F361</f>
        <v>41547</v>
      </c>
      <c r="I392" s="21">
        <f>+'Outstanding loans'!G361</f>
        <v>51410</v>
      </c>
      <c r="J392" s="34">
        <f t="shared" si="103"/>
        <v>324</v>
      </c>
      <c r="K392" s="34">
        <f t="shared" si="99"/>
        <v>86</v>
      </c>
      <c r="L392" s="34">
        <f t="shared" si="100"/>
        <v>180</v>
      </c>
      <c r="M392" s="34">
        <f t="shared" si="101"/>
        <v>86</v>
      </c>
      <c r="N392" s="52">
        <f t="shared" si="107"/>
        <v>86</v>
      </c>
      <c r="O392" s="324">
        <f>+'Outstanding loans'!H361</f>
        <v>486907</v>
      </c>
      <c r="P392" s="26">
        <f>+'Outstanding loans'!E361</f>
        <v>0.03</v>
      </c>
      <c r="Q392" s="536">
        <f t="shared" si="104"/>
        <v>7.3999999999999996E-2</v>
      </c>
      <c r="R392" s="222">
        <f t="shared" si="108"/>
        <v>3362.4903472283531</v>
      </c>
      <c r="S392" s="36">
        <f t="shared" si="109"/>
        <v>364956.97172376054</v>
      </c>
      <c r="T392" s="36">
        <f t="shared" si="105"/>
        <v>121950.02827623946</v>
      </c>
      <c r="U392" s="36">
        <f t="shared" si="110"/>
        <v>163544.97597921267</v>
      </c>
      <c r="V392" s="36">
        <f t="shared" si="111"/>
        <v>83636.693656183605</v>
      </c>
      <c r="W392" s="37">
        <f t="shared" si="112"/>
        <v>79908.282323029067</v>
      </c>
      <c r="X392" s="36">
        <f t="shared" si="113"/>
        <v>58265.01350975885</v>
      </c>
      <c r="Y392" s="276">
        <f t="shared" si="114"/>
        <v>79908.282323029067</v>
      </c>
      <c r="Z392" s="36">
        <f t="shared" si="115"/>
        <v>240291.29077734309</v>
      </c>
      <c r="AA392" s="36">
        <f t="shared" si="116"/>
        <v>118341.26250110363</v>
      </c>
      <c r="AB392" s="38">
        <f t="shared" si="106"/>
        <v>0</v>
      </c>
      <c r="AC392" s="17"/>
      <c r="AD392" s="17">
        <f t="shared" si="117"/>
        <v>180</v>
      </c>
      <c r="AE392" s="143"/>
      <c r="AH392" s="103"/>
      <c r="AI392" s="533"/>
    </row>
    <row r="393" spans="1:35">
      <c r="A393" s="533"/>
      <c r="C393" s="68" t="s">
        <v>1056</v>
      </c>
      <c r="D393" s="19" t="str">
        <f>+'Outstanding loans'!A362</f>
        <v>143968197</v>
      </c>
      <c r="E393" s="20">
        <f>+'Outstanding loans'!B362</f>
        <v>99</v>
      </c>
      <c r="F393" s="19" t="str">
        <f>+'Outstanding loans'!C362</f>
        <v>SUNNASSEE S(SL2962)</v>
      </c>
      <c r="G393" s="547" t="str">
        <f t="shared" si="102"/>
        <v>E1</v>
      </c>
      <c r="H393" s="21">
        <f>+'Outstanding loans'!F362</f>
        <v>41501</v>
      </c>
      <c r="I393" s="21">
        <f>+'Outstanding loans'!G362</f>
        <v>51714</v>
      </c>
      <c r="J393" s="34">
        <f t="shared" si="103"/>
        <v>336</v>
      </c>
      <c r="K393" s="34">
        <f t="shared" si="99"/>
        <v>88</v>
      </c>
      <c r="L393" s="34">
        <f t="shared" si="100"/>
        <v>180</v>
      </c>
      <c r="M393" s="34">
        <f t="shared" si="101"/>
        <v>88</v>
      </c>
      <c r="N393" s="52">
        <f t="shared" si="107"/>
        <v>88</v>
      </c>
      <c r="O393" s="324">
        <f>+'Outstanding loans'!H362</f>
        <v>2300193</v>
      </c>
      <c r="P393" s="26">
        <f>+'Outstanding loans'!E362</f>
        <v>0.03</v>
      </c>
      <c r="Q393" s="536">
        <f t="shared" si="104"/>
        <v>7.3999999999999996E-2</v>
      </c>
      <c r="R393" s="222">
        <f t="shared" si="108"/>
        <v>15884.710548959507</v>
      </c>
      <c r="S393" s="36">
        <f t="shared" si="109"/>
        <v>1724089.9630939623</v>
      </c>
      <c r="T393" s="36">
        <f t="shared" si="105"/>
        <v>576103.03690603771</v>
      </c>
      <c r="U393" s="36">
        <f t="shared" si="110"/>
        <v>786490.53901848372</v>
      </c>
      <c r="V393" s="36">
        <f t="shared" si="111"/>
        <v>401722.02786309051</v>
      </c>
      <c r="W393" s="37">
        <f t="shared" si="112"/>
        <v>384768.51115539321</v>
      </c>
      <c r="X393" s="36">
        <f t="shared" si="113"/>
        <v>281650.37359850731</v>
      </c>
      <c r="Y393" s="276">
        <f t="shared" si="114"/>
        <v>384768.51115539321</v>
      </c>
      <c r="Z393" s="36">
        <f t="shared" si="115"/>
        <v>1135157.9357187492</v>
      </c>
      <c r="AA393" s="36">
        <f t="shared" si="116"/>
        <v>559054.8988127117</v>
      </c>
      <c r="AB393" s="38">
        <f t="shared" si="106"/>
        <v>-2.3283064365386963E-10</v>
      </c>
      <c r="AC393" s="17"/>
      <c r="AD393" s="17">
        <f t="shared" si="117"/>
        <v>180</v>
      </c>
      <c r="AE393" s="143"/>
      <c r="AH393" s="103"/>
      <c r="AI393" s="533"/>
    </row>
    <row r="394" spans="1:35">
      <c r="A394" s="533"/>
      <c r="C394" s="68" t="s">
        <v>1056</v>
      </c>
      <c r="D394" s="19" t="str">
        <f>+'Outstanding loans'!A363</f>
        <v>143968286</v>
      </c>
      <c r="E394" s="20">
        <f>+'Outstanding loans'!B363</f>
        <v>99</v>
      </c>
      <c r="F394" s="19" t="str">
        <f>+'Outstanding loans'!C363</f>
        <v>BONNAFAIRE G J L(SL2909)</v>
      </c>
      <c r="G394" s="547" t="str">
        <f t="shared" si="102"/>
        <v>D1</v>
      </c>
      <c r="H394" s="21">
        <f>+'Outstanding loans'!F363</f>
        <v>41446</v>
      </c>
      <c r="I394" s="21">
        <f>+'Outstanding loans'!G363</f>
        <v>52413</v>
      </c>
      <c r="J394" s="34">
        <f t="shared" si="103"/>
        <v>361</v>
      </c>
      <c r="K394" s="34">
        <f t="shared" si="99"/>
        <v>89</v>
      </c>
      <c r="L394" s="34">
        <f t="shared" si="100"/>
        <v>180</v>
      </c>
      <c r="M394" s="34">
        <f t="shared" si="101"/>
        <v>89</v>
      </c>
      <c r="N394" s="52">
        <f t="shared" si="107"/>
        <v>89</v>
      </c>
      <c r="O394" s="324">
        <f>+'Outstanding loans'!H363</f>
        <v>2098680</v>
      </c>
      <c r="P394" s="26">
        <f>+'Outstanding loans'!E363</f>
        <v>0.03</v>
      </c>
      <c r="Q394" s="536">
        <f t="shared" si="104"/>
        <v>7.6499999999999999E-2</v>
      </c>
      <c r="R394" s="222">
        <f t="shared" si="108"/>
        <v>14493.098768186122</v>
      </c>
      <c r="S394" s="36">
        <f t="shared" si="109"/>
        <v>1549141.5328419066</v>
      </c>
      <c r="T394" s="36">
        <f t="shared" si="105"/>
        <v>549538.46715809335</v>
      </c>
      <c r="U394" s="36">
        <f t="shared" si="110"/>
        <v>739096.73893817363</v>
      </c>
      <c r="V394" s="36">
        <f t="shared" si="111"/>
        <v>369502.90678161546</v>
      </c>
      <c r="W394" s="37">
        <f t="shared" si="112"/>
        <v>369593.83215655817</v>
      </c>
      <c r="X394" s="36">
        <f t="shared" si="113"/>
        <v>271716.24209483503</v>
      </c>
      <c r="Y394" s="276">
        <f t="shared" si="114"/>
        <v>369593.83215655817</v>
      </c>
      <c r="Z394" s="36">
        <f t="shared" si="115"/>
        <v>1059616.2454316015</v>
      </c>
      <c r="AA394" s="36">
        <f t="shared" si="116"/>
        <v>510077.7782735019</v>
      </c>
      <c r="AB394" s="38">
        <f t="shared" si="106"/>
        <v>6.28642737865448E-9</v>
      </c>
      <c r="AC394" s="17"/>
      <c r="AD394" s="17">
        <f t="shared" si="117"/>
        <v>180</v>
      </c>
      <c r="AE394" s="143"/>
      <c r="AH394" s="103"/>
      <c r="AI394" s="533"/>
    </row>
    <row r="395" spans="1:35">
      <c r="A395" s="533"/>
      <c r="C395" s="68" t="s">
        <v>1056</v>
      </c>
      <c r="D395" s="19" t="str">
        <f>+'Outstanding loans'!A364</f>
        <v>143968308</v>
      </c>
      <c r="E395" s="20">
        <f>+'Outstanding loans'!B364</f>
        <v>99</v>
      </c>
      <c r="F395" s="19" t="str">
        <f>+'Outstanding loans'!C364</f>
        <v>VAMBEN K(SL2953)</v>
      </c>
      <c r="G395" s="547" t="str">
        <f t="shared" si="102"/>
        <v>E1</v>
      </c>
      <c r="H395" s="21">
        <f>+'Outstanding loans'!F364</f>
        <v>41543</v>
      </c>
      <c r="I395" s="21">
        <f>+'Outstanding loans'!G364</f>
        <v>51410</v>
      </c>
      <c r="J395" s="34">
        <f t="shared" si="103"/>
        <v>324</v>
      </c>
      <c r="K395" s="34">
        <f t="shared" si="99"/>
        <v>86</v>
      </c>
      <c r="L395" s="34">
        <f t="shared" si="100"/>
        <v>180</v>
      </c>
      <c r="M395" s="34">
        <f t="shared" si="101"/>
        <v>86</v>
      </c>
      <c r="N395" s="52">
        <f t="shared" si="107"/>
        <v>86</v>
      </c>
      <c r="O395" s="324">
        <f>+'Outstanding loans'!H364</f>
        <v>951979</v>
      </c>
      <c r="P395" s="26">
        <f>+'Outstanding loans'!E364</f>
        <v>0.03</v>
      </c>
      <c r="Q395" s="536">
        <f t="shared" si="104"/>
        <v>7.3999999999999996E-2</v>
      </c>
      <c r="R395" s="222">
        <f t="shared" si="108"/>
        <v>6574.1921933020067</v>
      </c>
      <c r="S395" s="36">
        <f t="shared" si="109"/>
        <v>713547.70620388247</v>
      </c>
      <c r="T395" s="36">
        <f t="shared" si="105"/>
        <v>238431.29379611753</v>
      </c>
      <c r="U395" s="36">
        <f t="shared" si="110"/>
        <v>319755.89319462428</v>
      </c>
      <c r="V395" s="36">
        <f t="shared" si="111"/>
        <v>163522.75894599984</v>
      </c>
      <c r="W395" s="37">
        <f t="shared" si="112"/>
        <v>156233.13424862444</v>
      </c>
      <c r="X395" s="36">
        <f t="shared" si="113"/>
        <v>113917.1737025895</v>
      </c>
      <c r="Y395" s="276">
        <f t="shared" si="114"/>
        <v>156233.13424862444</v>
      </c>
      <c r="Z395" s="36">
        <f t="shared" si="115"/>
        <v>469806.8885904788</v>
      </c>
      <c r="AA395" s="36">
        <f t="shared" si="116"/>
        <v>231375.59479436115</v>
      </c>
      <c r="AB395" s="38">
        <f t="shared" si="106"/>
        <v>1.1641532182693481E-10</v>
      </c>
      <c r="AC395" s="17"/>
      <c r="AD395" s="17">
        <f t="shared" si="117"/>
        <v>180</v>
      </c>
      <c r="AE395" s="143"/>
      <c r="AH395" s="103"/>
      <c r="AI395" s="533"/>
    </row>
    <row r="396" spans="1:35">
      <c r="A396" s="533"/>
      <c r="C396" s="68" t="s">
        <v>1056</v>
      </c>
      <c r="D396" s="19" t="str">
        <f>+'Outstanding loans'!A365</f>
        <v>143968553</v>
      </c>
      <c r="E396" s="20">
        <f>+'Outstanding loans'!B365</f>
        <v>99</v>
      </c>
      <c r="F396" s="19" t="str">
        <f>+'Outstanding loans'!C365</f>
        <v>RAMJAN I S(SL3018)</v>
      </c>
      <c r="G396" s="547" t="str">
        <f t="shared" si="102"/>
        <v>E1</v>
      </c>
      <c r="H396" s="21">
        <f>+'Outstanding loans'!F365</f>
        <v>41614</v>
      </c>
      <c r="I396" s="21">
        <f>+'Outstanding loans'!G365</f>
        <v>52566</v>
      </c>
      <c r="J396" s="34">
        <f t="shared" si="103"/>
        <v>360</v>
      </c>
      <c r="K396" s="34">
        <f t="shared" si="99"/>
        <v>84</v>
      </c>
      <c r="L396" s="34">
        <f t="shared" si="100"/>
        <v>180</v>
      </c>
      <c r="M396" s="34">
        <f t="shared" si="101"/>
        <v>84</v>
      </c>
      <c r="N396" s="52">
        <f t="shared" si="107"/>
        <v>84</v>
      </c>
      <c r="O396" s="324">
        <f>+'Outstanding loans'!H365</f>
        <v>4237151</v>
      </c>
      <c r="P396" s="26">
        <f>+'Outstanding loans'!E365</f>
        <v>0.03</v>
      </c>
      <c r="Q396" s="536">
        <f t="shared" si="104"/>
        <v>7.3999999999999996E-2</v>
      </c>
      <c r="R396" s="222">
        <f t="shared" si="108"/>
        <v>29260.986876855259</v>
      </c>
      <c r="S396" s="36">
        <f t="shared" si="109"/>
        <v>3175920.2428724659</v>
      </c>
      <c r="T396" s="36">
        <f t="shared" si="105"/>
        <v>1061230.7571275341</v>
      </c>
      <c r="U396" s="36">
        <f t="shared" si="110"/>
        <v>1397209.8143396305</v>
      </c>
      <c r="V396" s="36">
        <f t="shared" si="111"/>
        <v>715405.72154885391</v>
      </c>
      <c r="W396" s="37">
        <f t="shared" si="112"/>
        <v>681804.09279077663</v>
      </c>
      <c r="X396" s="36">
        <f t="shared" si="113"/>
        <v>495241.01999284921</v>
      </c>
      <c r="Y396" s="276">
        <f t="shared" si="114"/>
        <v>681804.09279077663</v>
      </c>
      <c r="Z396" s="36">
        <f t="shared" si="115"/>
        <v>2091057.394961481</v>
      </c>
      <c r="AA396" s="36">
        <f t="shared" si="116"/>
        <v>1029826.6378339464</v>
      </c>
      <c r="AB396" s="38">
        <f t="shared" si="106"/>
        <v>4.6566128730773926E-10</v>
      </c>
      <c r="AC396" s="17"/>
      <c r="AD396" s="17">
        <f t="shared" si="117"/>
        <v>180</v>
      </c>
      <c r="AE396" s="143"/>
      <c r="AH396" s="103"/>
      <c r="AI396" s="533"/>
    </row>
    <row r="397" spans="1:35">
      <c r="A397" s="533"/>
      <c r="C397" s="68" t="s">
        <v>1056</v>
      </c>
      <c r="D397" s="19" t="str">
        <f>+'Outstanding loans'!A366</f>
        <v>143968588</v>
      </c>
      <c r="E397" s="20">
        <f>+'Outstanding loans'!B366</f>
        <v>99</v>
      </c>
      <c r="F397" s="19" t="str">
        <f>+'Outstanding loans'!C366</f>
        <v>PERMALLOO A N (SL2961)</v>
      </c>
      <c r="G397" s="547" t="str">
        <f t="shared" si="102"/>
        <v>E1</v>
      </c>
      <c r="H397" s="21">
        <f>+'Outstanding loans'!F366</f>
        <v>41480</v>
      </c>
      <c r="I397" s="21">
        <f>+'Outstanding loans'!G366</f>
        <v>52444</v>
      </c>
      <c r="J397" s="34">
        <f t="shared" si="103"/>
        <v>360</v>
      </c>
      <c r="K397" s="34">
        <f t="shared" si="99"/>
        <v>88</v>
      </c>
      <c r="L397" s="34">
        <f t="shared" si="100"/>
        <v>180</v>
      </c>
      <c r="M397" s="34">
        <f t="shared" si="101"/>
        <v>88</v>
      </c>
      <c r="N397" s="52">
        <f t="shared" si="107"/>
        <v>88</v>
      </c>
      <c r="O397" s="324">
        <f>+'Outstanding loans'!H366</f>
        <v>3405930</v>
      </c>
      <c r="P397" s="26">
        <f>+'Outstanding loans'!E366</f>
        <v>0.03</v>
      </c>
      <c r="Q397" s="536">
        <f t="shared" si="104"/>
        <v>7.3999999999999996E-2</v>
      </c>
      <c r="R397" s="222">
        <f t="shared" si="108"/>
        <v>23520.727260720148</v>
      </c>
      <c r="S397" s="36">
        <f t="shared" si="109"/>
        <v>2552885.6613339055</v>
      </c>
      <c r="T397" s="36">
        <f t="shared" si="105"/>
        <v>853044.33866609447</v>
      </c>
      <c r="U397" s="36">
        <f t="shared" si="110"/>
        <v>1164568.2434296706</v>
      </c>
      <c r="V397" s="36">
        <f t="shared" si="111"/>
        <v>594835.7839362768</v>
      </c>
      <c r="W397" s="37">
        <f t="shared" si="112"/>
        <v>569732.45949339378</v>
      </c>
      <c r="X397" s="36">
        <f t="shared" si="113"/>
        <v>417043.89890342392</v>
      </c>
      <c r="Y397" s="276">
        <f t="shared" si="114"/>
        <v>569732.45949339378</v>
      </c>
      <c r="Z397" s="36">
        <f t="shared" si="115"/>
        <v>1680845.2455957211</v>
      </c>
      <c r="AA397" s="36">
        <f t="shared" si="116"/>
        <v>827800.90692962706</v>
      </c>
      <c r="AB397" s="38">
        <f t="shared" si="106"/>
        <v>-4.6566128730773926E-10</v>
      </c>
      <c r="AC397" s="17"/>
      <c r="AD397" s="17">
        <f t="shared" si="117"/>
        <v>180</v>
      </c>
      <c r="AE397" s="143"/>
      <c r="AH397" s="103"/>
      <c r="AI397" s="533"/>
    </row>
    <row r="398" spans="1:35">
      <c r="A398" s="533"/>
      <c r="C398" s="68" t="s">
        <v>1056</v>
      </c>
      <c r="D398" s="19" t="str">
        <f>+'Outstanding loans'!A367</f>
        <v>143968596</v>
      </c>
      <c r="E398" s="20">
        <f>+'Outstanding loans'!B367</f>
        <v>99</v>
      </c>
      <c r="F398" s="19" t="str">
        <f>+'Outstanding loans'!C367</f>
        <v>THANNOO S(SL 3024)</v>
      </c>
      <c r="G398" s="547" t="str">
        <f t="shared" si="102"/>
        <v>E1</v>
      </c>
      <c r="H398" s="21">
        <f>+'Outstanding loans'!F367</f>
        <v>41586</v>
      </c>
      <c r="I398" s="21">
        <f>+'Outstanding loans'!G367</f>
        <v>52536</v>
      </c>
      <c r="J398" s="34">
        <f t="shared" si="103"/>
        <v>360</v>
      </c>
      <c r="K398" s="34">
        <f t="shared" si="99"/>
        <v>85</v>
      </c>
      <c r="L398" s="34">
        <f t="shared" si="100"/>
        <v>180</v>
      </c>
      <c r="M398" s="34">
        <f t="shared" si="101"/>
        <v>85</v>
      </c>
      <c r="N398" s="52">
        <f t="shared" si="107"/>
        <v>85</v>
      </c>
      <c r="O398" s="324">
        <f>+'Outstanding loans'!H367</f>
        <v>1480062</v>
      </c>
      <c r="P398" s="26">
        <f>+'Outstanding loans'!E367</f>
        <v>0.03</v>
      </c>
      <c r="Q398" s="536">
        <f t="shared" si="104"/>
        <v>7.3999999999999996E-2</v>
      </c>
      <c r="R398" s="222">
        <f t="shared" si="108"/>
        <v>10221.036436731225</v>
      </c>
      <c r="S398" s="36">
        <f t="shared" si="109"/>
        <v>1109367.7960748407</v>
      </c>
      <c r="T398" s="36">
        <f t="shared" si="105"/>
        <v>370694.20392515929</v>
      </c>
      <c r="U398" s="36">
        <f t="shared" si="110"/>
        <v>492609.95221118216</v>
      </c>
      <c r="V398" s="36">
        <f t="shared" si="111"/>
        <v>252073.94186888472</v>
      </c>
      <c r="W398" s="37">
        <f t="shared" si="112"/>
        <v>240536.01034229744</v>
      </c>
      <c r="X398" s="36">
        <f t="shared" si="113"/>
        <v>175050.04074243634</v>
      </c>
      <c r="Y398" s="276">
        <f t="shared" si="114"/>
        <v>240536.01034229744</v>
      </c>
      <c r="Z398" s="36">
        <f t="shared" si="115"/>
        <v>730418.76253677974</v>
      </c>
      <c r="AA398" s="36">
        <f t="shared" si="116"/>
        <v>359724.55861162045</v>
      </c>
      <c r="AB398" s="38">
        <f t="shared" si="106"/>
        <v>0</v>
      </c>
      <c r="AC398" s="17"/>
      <c r="AD398" s="17">
        <f t="shared" si="117"/>
        <v>180</v>
      </c>
      <c r="AE398" s="143"/>
      <c r="AH398" s="103"/>
      <c r="AI398" s="533"/>
    </row>
    <row r="399" spans="1:35">
      <c r="A399" s="533"/>
      <c r="C399" s="68" t="s">
        <v>1056</v>
      </c>
      <c r="D399" s="19" t="str">
        <f>+'Outstanding loans'!A368</f>
        <v>143969495</v>
      </c>
      <c r="E399" s="20">
        <f>+'Outstanding loans'!B368</f>
        <v>99</v>
      </c>
      <c r="F399" s="19" t="str">
        <f>+'Outstanding loans'!C368</f>
        <v>BHANDOA S(SL2923)</v>
      </c>
      <c r="G399" s="547" t="str">
        <f t="shared" si="102"/>
        <v>D1</v>
      </c>
      <c r="H399" s="21">
        <f>+'Outstanding loans'!F368</f>
        <v>41444</v>
      </c>
      <c r="I399" s="21">
        <f>+'Outstanding loans'!G368</f>
        <v>52413</v>
      </c>
      <c r="J399" s="34">
        <f t="shared" si="103"/>
        <v>361</v>
      </c>
      <c r="K399" s="34">
        <f t="shared" si="99"/>
        <v>89</v>
      </c>
      <c r="L399" s="34">
        <f t="shared" si="100"/>
        <v>180</v>
      </c>
      <c r="M399" s="34">
        <f t="shared" si="101"/>
        <v>89</v>
      </c>
      <c r="N399" s="52">
        <f t="shared" si="107"/>
        <v>89</v>
      </c>
      <c r="O399" s="324">
        <f>+'Outstanding loans'!H368</f>
        <v>3285707</v>
      </c>
      <c r="P399" s="26">
        <f>+'Outstanding loans'!E368</f>
        <v>0.03</v>
      </c>
      <c r="Q399" s="536">
        <f t="shared" si="104"/>
        <v>7.6499999999999999E-2</v>
      </c>
      <c r="R399" s="222">
        <f t="shared" si="108"/>
        <v>22690.489295328738</v>
      </c>
      <c r="S399" s="36">
        <f t="shared" si="109"/>
        <v>2425346.016757858</v>
      </c>
      <c r="T399" s="36">
        <f t="shared" si="105"/>
        <v>860360.98324214201</v>
      </c>
      <c r="U399" s="36">
        <f t="shared" si="110"/>
        <v>1157134.6412060575</v>
      </c>
      <c r="V399" s="36">
        <f t="shared" si="111"/>
        <v>578496.14392508683</v>
      </c>
      <c r="W399" s="37">
        <f t="shared" si="112"/>
        <v>578638.49728097068</v>
      </c>
      <c r="X399" s="36">
        <f t="shared" si="113"/>
        <v>425400.70838083682</v>
      </c>
      <c r="Y399" s="276">
        <f t="shared" si="114"/>
        <v>578638.49728097068</v>
      </c>
      <c r="Z399" s="36">
        <f t="shared" si="115"/>
        <v>1658942.0564013235</v>
      </c>
      <c r="AA399" s="36">
        <f t="shared" si="116"/>
        <v>798581.07315917313</v>
      </c>
      <c r="AB399" s="38">
        <f t="shared" si="106"/>
        <v>8.3819031715393066E-9</v>
      </c>
      <c r="AC399" s="17"/>
      <c r="AD399" s="17">
        <f t="shared" si="117"/>
        <v>180</v>
      </c>
      <c r="AE399" s="143"/>
      <c r="AH399" s="103"/>
      <c r="AI399" s="533"/>
    </row>
    <row r="400" spans="1:35">
      <c r="A400" s="533"/>
      <c r="C400" s="68" t="s">
        <v>1056</v>
      </c>
      <c r="D400" s="19" t="str">
        <f>+'Outstanding loans'!A369</f>
        <v>143969541</v>
      </c>
      <c r="E400" s="20">
        <f>+'Outstanding loans'!B369</f>
        <v>99</v>
      </c>
      <c r="F400" s="19" t="str">
        <f>+'Outstanding loans'!C369</f>
        <v>MARJOLIN D J J(SL2950)</v>
      </c>
      <c r="G400" s="547" t="str">
        <f t="shared" si="102"/>
        <v>E1</v>
      </c>
      <c r="H400" s="21">
        <f>+'Outstanding loans'!F369</f>
        <v>41460</v>
      </c>
      <c r="I400" s="21">
        <f>+'Outstanding loans'!G369</f>
        <v>52413</v>
      </c>
      <c r="J400" s="34">
        <f t="shared" si="103"/>
        <v>360</v>
      </c>
      <c r="K400" s="34">
        <f t="shared" si="99"/>
        <v>89</v>
      </c>
      <c r="L400" s="34">
        <f t="shared" si="100"/>
        <v>180</v>
      </c>
      <c r="M400" s="34">
        <f t="shared" si="101"/>
        <v>89</v>
      </c>
      <c r="N400" s="52">
        <f t="shared" si="107"/>
        <v>89</v>
      </c>
      <c r="O400" s="324">
        <f>+'Outstanding loans'!H369</f>
        <v>2828009</v>
      </c>
      <c r="P400" s="26">
        <f>+'Outstanding loans'!E369</f>
        <v>0.03</v>
      </c>
      <c r="Q400" s="536">
        <f t="shared" si="104"/>
        <v>7.3999999999999996E-2</v>
      </c>
      <c r="R400" s="222">
        <f t="shared" si="108"/>
        <v>19529.710939409182</v>
      </c>
      <c r="S400" s="36">
        <f t="shared" si="109"/>
        <v>2119709.925401648</v>
      </c>
      <c r="T400" s="36">
        <f t="shared" si="105"/>
        <v>708299.07459835196</v>
      </c>
      <c r="U400" s="36">
        <f t="shared" si="110"/>
        <v>975399.7093640581</v>
      </c>
      <c r="V400" s="36">
        <f t="shared" si="111"/>
        <v>497911.80451739649</v>
      </c>
      <c r="W400" s="37">
        <f t="shared" si="112"/>
        <v>477487.90484666161</v>
      </c>
      <c r="X400" s="36">
        <f t="shared" si="113"/>
        <v>350214.54244029627</v>
      </c>
      <c r="Y400" s="276">
        <f t="shared" si="114"/>
        <v>477487.90484666161</v>
      </c>
      <c r="Z400" s="36">
        <f t="shared" si="115"/>
        <v>1395638.0436920053</v>
      </c>
      <c r="AA400" s="36">
        <f t="shared" si="116"/>
        <v>687338.96909365291</v>
      </c>
      <c r="AB400" s="38">
        <f t="shared" si="106"/>
        <v>4.6566128730773926E-10</v>
      </c>
      <c r="AC400" s="17"/>
      <c r="AD400" s="17">
        <f t="shared" si="117"/>
        <v>180</v>
      </c>
      <c r="AE400" s="143"/>
      <c r="AH400" s="103"/>
      <c r="AI400" s="533"/>
    </row>
    <row r="401" spans="1:35">
      <c r="A401" s="533"/>
      <c r="C401" s="68" t="s">
        <v>1056</v>
      </c>
      <c r="D401" s="19" t="str">
        <f>+'Outstanding loans'!A370</f>
        <v>143971236</v>
      </c>
      <c r="E401" s="20">
        <f>+'Outstanding loans'!B370</f>
        <v>99</v>
      </c>
      <c r="F401" s="19" t="str">
        <f>+'Outstanding loans'!C370</f>
        <v>BEEJADHAR (SL3111)</v>
      </c>
      <c r="G401" s="547" t="str">
        <f t="shared" si="102"/>
        <v>E1</v>
      </c>
      <c r="H401" s="21">
        <f>+'Outstanding loans'!F370</f>
        <v>42324</v>
      </c>
      <c r="I401" s="21">
        <f>+'Outstanding loans'!G370</f>
        <v>53297</v>
      </c>
      <c r="J401" s="34">
        <f t="shared" si="103"/>
        <v>361</v>
      </c>
      <c r="K401" s="34">
        <f t="shared" si="99"/>
        <v>61</v>
      </c>
      <c r="L401" s="34">
        <f t="shared" si="100"/>
        <v>180</v>
      </c>
      <c r="M401" s="34">
        <f t="shared" si="101"/>
        <v>61</v>
      </c>
      <c r="N401" s="52">
        <f t="shared" si="107"/>
        <v>61</v>
      </c>
      <c r="O401" s="324">
        <f>+'Outstanding loans'!H370</f>
        <v>2729733</v>
      </c>
      <c r="P401" s="26">
        <f>+'Outstanding loans'!E370</f>
        <v>0.03</v>
      </c>
      <c r="Q401" s="536">
        <f t="shared" si="104"/>
        <v>7.3999999999999996E-2</v>
      </c>
      <c r="R401" s="222">
        <f t="shared" si="108"/>
        <v>18851.034926609587</v>
      </c>
      <c r="S401" s="36">
        <f t="shared" si="109"/>
        <v>2046047.9912887185</v>
      </c>
      <c r="T401" s="36">
        <f t="shared" si="105"/>
        <v>683685.00871128147</v>
      </c>
      <c r="U401" s="36">
        <f t="shared" si="110"/>
        <v>689955.94898306613</v>
      </c>
      <c r="V401" s="36">
        <f t="shared" si="111"/>
        <v>358455.93559300527</v>
      </c>
      <c r="W401" s="37">
        <f t="shared" si="112"/>
        <v>331500.01339006086</v>
      </c>
      <c r="X401" s="36">
        <f t="shared" si="113"/>
        <v>231693.25295215647</v>
      </c>
      <c r="Y401" s="276">
        <f t="shared" si="114"/>
        <v>331500.01339006086</v>
      </c>
      <c r="Z401" s="36">
        <f t="shared" si="115"/>
        <v>1347138.2955010077</v>
      </c>
      <c r="AA401" s="36">
        <f t="shared" si="116"/>
        <v>663453.28678972553</v>
      </c>
      <c r="AB401" s="38">
        <f t="shared" si="106"/>
        <v>6.9849193096160889E-10</v>
      </c>
      <c r="AC401" s="17"/>
      <c r="AD401" s="17">
        <f t="shared" si="117"/>
        <v>180</v>
      </c>
      <c r="AE401" s="143"/>
      <c r="AH401" s="103"/>
      <c r="AI401" s="533"/>
    </row>
    <row r="402" spans="1:35">
      <c r="A402" s="533"/>
      <c r="C402" s="68" t="s">
        <v>1056</v>
      </c>
      <c r="D402" s="19" t="str">
        <f>+'Outstanding loans'!A371</f>
        <v>143975576</v>
      </c>
      <c r="E402" s="20">
        <f>+'Outstanding loans'!B371</f>
        <v>99</v>
      </c>
      <c r="F402" s="19" t="str">
        <f>+'Outstanding loans'!C371</f>
        <v>POINEN N(SL3077)</v>
      </c>
      <c r="G402" s="547" t="str">
        <f t="shared" si="102"/>
        <v>E1</v>
      </c>
      <c r="H402" s="21">
        <f>+'Outstanding loans'!F371</f>
        <v>42044</v>
      </c>
      <c r="I402" s="21">
        <f>+'Outstanding loans'!G371</f>
        <v>52994</v>
      </c>
      <c r="J402" s="34">
        <f t="shared" si="103"/>
        <v>360</v>
      </c>
      <c r="K402" s="34">
        <f t="shared" si="99"/>
        <v>70</v>
      </c>
      <c r="L402" s="34">
        <f t="shared" si="100"/>
        <v>180</v>
      </c>
      <c r="M402" s="34">
        <f t="shared" si="101"/>
        <v>70</v>
      </c>
      <c r="N402" s="52">
        <f t="shared" si="107"/>
        <v>70</v>
      </c>
      <c r="O402" s="324">
        <f>+'Outstanding loans'!H371</f>
        <v>1280111</v>
      </c>
      <c r="P402" s="26">
        <f>+'Outstanding loans'!E371</f>
        <v>0.03</v>
      </c>
      <c r="Q402" s="536">
        <f t="shared" si="104"/>
        <v>7.3999999999999996E-2</v>
      </c>
      <c r="R402" s="222">
        <f t="shared" si="108"/>
        <v>8840.2115411789819</v>
      </c>
      <c r="S402" s="36">
        <f t="shared" si="109"/>
        <v>959496.2365097953</v>
      </c>
      <c r="T402" s="36">
        <f t="shared" si="105"/>
        <v>320614.7634902047</v>
      </c>
      <c r="U402" s="36">
        <f t="shared" si="110"/>
        <v>363878.3841422979</v>
      </c>
      <c r="V402" s="36">
        <f t="shared" si="111"/>
        <v>187955.22005245427</v>
      </c>
      <c r="W402" s="37">
        <f t="shared" si="112"/>
        <v>175923.16408984363</v>
      </c>
      <c r="X402" s="36">
        <f t="shared" si="113"/>
        <v>124683.51913507959</v>
      </c>
      <c r="Y402" s="276">
        <f t="shared" si="114"/>
        <v>175923.16408984363</v>
      </c>
      <c r="Z402" s="36">
        <f t="shared" si="115"/>
        <v>631741.84090242139</v>
      </c>
      <c r="AA402" s="36">
        <f t="shared" si="116"/>
        <v>311127.07741221692</v>
      </c>
      <c r="AB402" s="38">
        <f t="shared" si="106"/>
        <v>-2.3283064365386963E-10</v>
      </c>
      <c r="AC402" s="17"/>
      <c r="AD402" s="17">
        <f t="shared" si="117"/>
        <v>180</v>
      </c>
      <c r="AE402" s="143"/>
      <c r="AH402" s="103"/>
      <c r="AI402" s="533"/>
    </row>
    <row r="403" spans="1:35">
      <c r="A403" s="533"/>
      <c r="C403" s="68" t="s">
        <v>1056</v>
      </c>
      <c r="D403" s="19" t="str">
        <f>+'Outstanding loans'!A372</f>
        <v>143976386</v>
      </c>
      <c r="E403" s="20">
        <f>+'Outstanding loans'!B372</f>
        <v>99</v>
      </c>
      <c r="F403" s="19" t="str">
        <f>+'Outstanding loans'!C372</f>
        <v>NUNKOO M(SL3062)</v>
      </c>
      <c r="G403" s="547" t="str">
        <f t="shared" si="102"/>
        <v>E1</v>
      </c>
      <c r="H403" s="21">
        <f>+'Outstanding loans'!F372</f>
        <v>41991</v>
      </c>
      <c r="I403" s="21">
        <f>+'Outstanding loans'!G372</f>
        <v>52963</v>
      </c>
      <c r="J403" s="34">
        <f t="shared" si="103"/>
        <v>361</v>
      </c>
      <c r="K403" s="34">
        <f t="shared" si="99"/>
        <v>71</v>
      </c>
      <c r="L403" s="34">
        <f t="shared" si="100"/>
        <v>180</v>
      </c>
      <c r="M403" s="34">
        <f t="shared" si="101"/>
        <v>71</v>
      </c>
      <c r="N403" s="52">
        <f t="shared" si="107"/>
        <v>71</v>
      </c>
      <c r="O403" s="324">
        <f>+'Outstanding loans'!H372</f>
        <v>1302260</v>
      </c>
      <c r="P403" s="26">
        <f>+'Outstanding loans'!E372</f>
        <v>0.03</v>
      </c>
      <c r="Q403" s="536">
        <f t="shared" si="104"/>
        <v>7.3999999999999996E-2</v>
      </c>
      <c r="R403" s="222">
        <f t="shared" si="108"/>
        <v>8993.1684686841545</v>
      </c>
      <c r="S403" s="36">
        <f t="shared" si="109"/>
        <v>976097.8297641736</v>
      </c>
      <c r="T403" s="36">
        <f t="shared" si="105"/>
        <v>326162.1702358264</v>
      </c>
      <c r="U403" s="36">
        <f t="shared" si="110"/>
        <v>374594.31636327557</v>
      </c>
      <c r="V403" s="36">
        <f t="shared" si="111"/>
        <v>193367.16130518384</v>
      </c>
      <c r="W403" s="37">
        <f t="shared" si="112"/>
        <v>181227.15505809174</v>
      </c>
      <c r="X403" s="36">
        <f t="shared" si="113"/>
        <v>128652.85603746487</v>
      </c>
      <c r="Y403" s="276">
        <f t="shared" si="114"/>
        <v>181227.15505809174</v>
      </c>
      <c r="Z403" s="36">
        <f t="shared" si="115"/>
        <v>642672.49459897412</v>
      </c>
      <c r="AA403" s="36">
        <f t="shared" si="116"/>
        <v>316510.32436314784</v>
      </c>
      <c r="AB403" s="38">
        <f t="shared" si="106"/>
        <v>-1.1641532182693481E-10</v>
      </c>
      <c r="AC403" s="17"/>
      <c r="AD403" s="17">
        <f t="shared" si="117"/>
        <v>180</v>
      </c>
      <c r="AE403" s="143"/>
      <c r="AH403" s="103"/>
      <c r="AI403" s="533"/>
    </row>
    <row r="404" spans="1:35">
      <c r="A404" s="533"/>
      <c r="C404" s="68" t="s">
        <v>1056</v>
      </c>
      <c r="D404" s="19" t="str">
        <f>+'Outstanding loans'!A373</f>
        <v>143976521</v>
      </c>
      <c r="E404" s="20">
        <f>+'Outstanding loans'!B373</f>
        <v>99</v>
      </c>
      <c r="F404" s="19" t="str">
        <f>+'Outstanding loans'!C373</f>
        <v>NEWK SEE M Y(SL3091)</v>
      </c>
      <c r="G404" s="547" t="str">
        <f t="shared" si="102"/>
        <v>E1</v>
      </c>
      <c r="H404" s="21">
        <f>+'Outstanding loans'!F373</f>
        <v>42065</v>
      </c>
      <c r="I404" s="21">
        <f>+'Outstanding loans'!G373</f>
        <v>53022</v>
      </c>
      <c r="J404" s="34">
        <f t="shared" si="103"/>
        <v>360</v>
      </c>
      <c r="K404" s="34">
        <f t="shared" si="99"/>
        <v>69</v>
      </c>
      <c r="L404" s="34">
        <f t="shared" si="100"/>
        <v>180</v>
      </c>
      <c r="M404" s="34">
        <f t="shared" si="101"/>
        <v>69</v>
      </c>
      <c r="N404" s="52">
        <f t="shared" si="107"/>
        <v>69</v>
      </c>
      <c r="O404" s="324">
        <f>+'Outstanding loans'!H373</f>
        <v>2559985</v>
      </c>
      <c r="P404" s="26">
        <f>+'Outstanding loans'!E373</f>
        <v>0.03</v>
      </c>
      <c r="Q404" s="536">
        <f t="shared" si="104"/>
        <v>7.3999999999999996E-2</v>
      </c>
      <c r="R404" s="222">
        <f t="shared" si="108"/>
        <v>17678.786403870505</v>
      </c>
      <c r="S404" s="36">
        <f t="shared" si="109"/>
        <v>1918814.8316993825</v>
      </c>
      <c r="T404" s="36">
        <f t="shared" si="105"/>
        <v>641170.16830061749</v>
      </c>
      <c r="U404" s="36">
        <f t="shared" si="110"/>
        <v>718945.534459844</v>
      </c>
      <c r="V404" s="36">
        <f t="shared" si="111"/>
        <v>371596.27949477104</v>
      </c>
      <c r="W404" s="37">
        <f t="shared" si="112"/>
        <v>347349.25496507296</v>
      </c>
      <c r="X404" s="36">
        <f t="shared" si="113"/>
        <v>245781.89784857002</v>
      </c>
      <c r="Y404" s="276">
        <f t="shared" si="114"/>
        <v>347349.25496507296</v>
      </c>
      <c r="Z404" s="36">
        <f t="shared" si="115"/>
        <v>1263366.7209973086</v>
      </c>
      <c r="AA404" s="36">
        <f t="shared" si="116"/>
        <v>622196.55269669089</v>
      </c>
      <c r="AB404" s="38">
        <f t="shared" si="106"/>
        <v>2.3283064365386963E-10</v>
      </c>
      <c r="AC404" s="17"/>
      <c r="AD404" s="17">
        <f t="shared" si="117"/>
        <v>180</v>
      </c>
      <c r="AE404" s="143"/>
      <c r="AH404" s="103"/>
      <c r="AI404" s="533"/>
    </row>
    <row r="405" spans="1:35">
      <c r="A405" s="533"/>
      <c r="C405" s="68" t="s">
        <v>1056</v>
      </c>
      <c r="D405" s="19" t="str">
        <f>+'Outstanding loans'!A374</f>
        <v>143977137</v>
      </c>
      <c r="E405" s="20">
        <f>+'Outstanding loans'!B374</f>
        <v>99</v>
      </c>
      <c r="F405" s="19" t="str">
        <f>+'Outstanding loans'!C374</f>
        <v>WONGSAICHUN-JULES(SL2727)</v>
      </c>
      <c r="G405" s="547" t="str">
        <f t="shared" si="102"/>
        <v>D1</v>
      </c>
      <c r="H405" s="21">
        <f>+'Outstanding loans'!F374</f>
        <v>41134</v>
      </c>
      <c r="I405" s="21">
        <f>+'Outstanding loans'!G374</f>
        <v>52079</v>
      </c>
      <c r="J405" s="34">
        <f t="shared" si="103"/>
        <v>360</v>
      </c>
      <c r="K405" s="34">
        <f t="shared" si="99"/>
        <v>100</v>
      </c>
      <c r="L405" s="34">
        <f t="shared" si="100"/>
        <v>180</v>
      </c>
      <c r="M405" s="34">
        <f t="shared" si="101"/>
        <v>100</v>
      </c>
      <c r="N405" s="52">
        <f t="shared" si="107"/>
        <v>100</v>
      </c>
      <c r="O405" s="324">
        <f>+'Outstanding loans'!H374</f>
        <v>736473</v>
      </c>
      <c r="P405" s="26">
        <f>+'Outstanding loans'!E374</f>
        <v>0.03</v>
      </c>
      <c r="Q405" s="536">
        <f t="shared" si="104"/>
        <v>7.6499999999999999E-2</v>
      </c>
      <c r="R405" s="222">
        <f t="shared" si="108"/>
        <v>5085.9473236045224</v>
      </c>
      <c r="S405" s="36">
        <f t="shared" si="109"/>
        <v>543627.85756603081</v>
      </c>
      <c r="T405" s="36">
        <f t="shared" si="105"/>
        <v>192845.14243396919</v>
      </c>
      <c r="U405" s="36">
        <f t="shared" si="110"/>
        <v>282913.64106272336</v>
      </c>
      <c r="V405" s="36">
        <f t="shared" si="111"/>
        <v>140476.3075295217</v>
      </c>
      <c r="W405" s="37">
        <f t="shared" si="112"/>
        <v>142437.33353320166</v>
      </c>
      <c r="X405" s="36">
        <f t="shared" si="113"/>
        <v>107136.19024109398</v>
      </c>
      <c r="Y405" s="276">
        <f t="shared" si="114"/>
        <v>142437.33353320166</v>
      </c>
      <c r="Z405" s="36">
        <f t="shared" si="115"/>
        <v>371842.66068278532</v>
      </c>
      <c r="AA405" s="36">
        <f t="shared" si="116"/>
        <v>178997.51824881404</v>
      </c>
      <c r="AB405" s="38">
        <f t="shared" si="106"/>
        <v>2.0954757928848267E-9</v>
      </c>
      <c r="AC405" s="17"/>
      <c r="AD405" s="17">
        <f t="shared" si="117"/>
        <v>180</v>
      </c>
      <c r="AE405" s="143"/>
      <c r="AH405" s="103"/>
      <c r="AI405" s="533"/>
    </row>
    <row r="406" spans="1:35">
      <c r="A406" s="533"/>
      <c r="C406" s="68" t="s">
        <v>1056</v>
      </c>
      <c r="D406" s="19" t="str">
        <f>+'Outstanding loans'!A375</f>
        <v>143977463</v>
      </c>
      <c r="E406" s="20">
        <f>+'Outstanding loans'!B375</f>
        <v>99</v>
      </c>
      <c r="F406" s="19" t="str">
        <f>+'Outstanding loans'!C375</f>
        <v>GUNGAH V (SL 2859)</v>
      </c>
      <c r="G406" s="547" t="str">
        <f t="shared" si="102"/>
        <v>D1</v>
      </c>
      <c r="H406" s="21">
        <f>+'Outstanding loans'!F375</f>
        <v>41274</v>
      </c>
      <c r="I406" s="21">
        <f>+'Outstanding loans'!G375</f>
        <v>52232</v>
      </c>
      <c r="J406" s="34">
        <f t="shared" si="103"/>
        <v>360</v>
      </c>
      <c r="K406" s="34">
        <f t="shared" si="99"/>
        <v>95</v>
      </c>
      <c r="L406" s="34">
        <f t="shared" si="100"/>
        <v>180</v>
      </c>
      <c r="M406" s="34">
        <f t="shared" si="101"/>
        <v>95</v>
      </c>
      <c r="N406" s="52">
        <f t="shared" si="107"/>
        <v>95</v>
      </c>
      <c r="O406" s="324">
        <f>+'Outstanding loans'!H375</f>
        <v>2955211</v>
      </c>
      <c r="P406" s="26">
        <f>+'Outstanding loans'!E375</f>
        <v>0.03</v>
      </c>
      <c r="Q406" s="536">
        <f t="shared" si="104"/>
        <v>7.6499999999999999E-2</v>
      </c>
      <c r="R406" s="222">
        <f t="shared" si="108"/>
        <v>20408.144597475592</v>
      </c>
      <c r="S406" s="36">
        <f t="shared" si="109"/>
        <v>2181390.2540698261</v>
      </c>
      <c r="T406" s="36">
        <f t="shared" si="105"/>
        <v>773820.7459301739</v>
      </c>
      <c r="U406" s="36">
        <f t="shared" si="110"/>
        <v>1093411.4331245441</v>
      </c>
      <c r="V406" s="36">
        <f t="shared" si="111"/>
        <v>544583.66558051715</v>
      </c>
      <c r="W406" s="37">
        <f t="shared" si="112"/>
        <v>548827.76754402695</v>
      </c>
      <c r="X406" s="36">
        <f t="shared" si="113"/>
        <v>408405.39368536958</v>
      </c>
      <c r="Y406" s="276">
        <f t="shared" si="114"/>
        <v>548827.76754402695</v>
      </c>
      <c r="Z406" s="36">
        <f t="shared" si="115"/>
        <v>1492075.7734757881</v>
      </c>
      <c r="AA406" s="36">
        <f t="shared" si="116"/>
        <v>718255.02754560672</v>
      </c>
      <c r="AB406" s="38">
        <f t="shared" si="106"/>
        <v>7.4505805969238281E-9</v>
      </c>
      <c r="AC406" s="17"/>
      <c r="AD406" s="17">
        <f t="shared" si="117"/>
        <v>180</v>
      </c>
      <c r="AE406" s="143"/>
      <c r="AH406" s="103"/>
      <c r="AI406" s="533"/>
    </row>
    <row r="407" spans="1:35">
      <c r="A407" s="533"/>
      <c r="C407" s="68" t="s">
        <v>1056</v>
      </c>
      <c r="D407" s="19" t="str">
        <f>+'Outstanding loans'!A376</f>
        <v>143978729</v>
      </c>
      <c r="E407" s="20">
        <f>+'Outstanding loans'!B376</f>
        <v>99</v>
      </c>
      <c r="F407" s="19" t="str">
        <f>+'Outstanding loans'!C376</f>
        <v>RAMTOHUL N (SL3107)</v>
      </c>
      <c r="G407" s="547" t="str">
        <f t="shared" si="102"/>
        <v>E1</v>
      </c>
      <c r="H407" s="21">
        <f>+'Outstanding loans'!F376</f>
        <v>42163</v>
      </c>
      <c r="I407" s="21">
        <f>+'Outstanding loans'!G376</f>
        <v>50192</v>
      </c>
      <c r="J407" s="34">
        <f t="shared" si="103"/>
        <v>264</v>
      </c>
      <c r="K407" s="34">
        <f t="shared" si="99"/>
        <v>66</v>
      </c>
      <c r="L407" s="34">
        <f t="shared" si="100"/>
        <v>180</v>
      </c>
      <c r="M407" s="34">
        <f t="shared" si="101"/>
        <v>66</v>
      </c>
      <c r="N407" s="52">
        <f t="shared" si="107"/>
        <v>66</v>
      </c>
      <c r="O407" s="324">
        <f>+'Outstanding loans'!H376</f>
        <v>800161</v>
      </c>
      <c r="P407" s="26">
        <f>+'Outstanding loans'!E376</f>
        <v>0.03</v>
      </c>
      <c r="Q407" s="536">
        <f t="shared" si="104"/>
        <v>7.3999999999999996E-2</v>
      </c>
      <c r="R407" s="222">
        <f t="shared" si="108"/>
        <v>5525.7649586647676</v>
      </c>
      <c r="S407" s="36">
        <f t="shared" si="109"/>
        <v>599753.82455264754</v>
      </c>
      <c r="T407" s="36">
        <f t="shared" si="105"/>
        <v>200407.17544735246</v>
      </c>
      <c r="U407" s="36">
        <f t="shared" si="110"/>
        <v>216415.66051920343</v>
      </c>
      <c r="V407" s="36">
        <f t="shared" si="111"/>
        <v>112072.59250148237</v>
      </c>
      <c r="W407" s="37">
        <f t="shared" si="112"/>
        <v>104343.06801772106</v>
      </c>
      <c r="X407" s="36">
        <f t="shared" si="113"/>
        <v>73482.630997362576</v>
      </c>
      <c r="Y407" s="276">
        <f t="shared" si="114"/>
        <v>104343.06801772106</v>
      </c>
      <c r="Z407" s="36">
        <f t="shared" si="115"/>
        <v>394883.86800701066</v>
      </c>
      <c r="AA407" s="36">
        <f t="shared" si="116"/>
        <v>194476.6925596582</v>
      </c>
      <c r="AB407" s="38">
        <f t="shared" si="106"/>
        <v>0</v>
      </c>
      <c r="AC407" s="17"/>
      <c r="AD407" s="17">
        <f t="shared" si="117"/>
        <v>180</v>
      </c>
      <c r="AE407" s="143"/>
      <c r="AH407" s="103"/>
      <c r="AI407" s="533"/>
    </row>
    <row r="408" spans="1:35">
      <c r="A408" s="533"/>
      <c r="C408" s="68" t="s">
        <v>1056</v>
      </c>
      <c r="D408" s="19" t="str">
        <f>+'Outstanding loans'!A377</f>
        <v>143979679</v>
      </c>
      <c r="E408" s="20">
        <f>+'Outstanding loans'!B377</f>
        <v>99</v>
      </c>
      <c r="F408" s="19" t="str">
        <f>+'Outstanding loans'!C377</f>
        <v>SOUCIANT-POCHE N U-SL2930</v>
      </c>
      <c r="G408" s="547" t="str">
        <f t="shared" si="102"/>
        <v>E1</v>
      </c>
      <c r="H408" s="21">
        <f>+'Outstanding loans'!F377</f>
        <v>41589</v>
      </c>
      <c r="I408" s="21">
        <f>+'Outstanding loans'!G377</f>
        <v>50710</v>
      </c>
      <c r="J408" s="34">
        <f t="shared" si="103"/>
        <v>300</v>
      </c>
      <c r="K408" s="34">
        <f t="shared" si="99"/>
        <v>85</v>
      </c>
      <c r="L408" s="34">
        <f t="shared" si="100"/>
        <v>180</v>
      </c>
      <c r="M408" s="34">
        <f t="shared" si="101"/>
        <v>85</v>
      </c>
      <c r="N408" s="52">
        <f t="shared" si="107"/>
        <v>85</v>
      </c>
      <c r="O408" s="324">
        <f>+'Outstanding loans'!H377</f>
        <v>2500151</v>
      </c>
      <c r="P408" s="26">
        <f>+'Outstanding loans'!E377</f>
        <v>0.03</v>
      </c>
      <c r="Q408" s="536">
        <f t="shared" si="104"/>
        <v>7.3999999999999996E-2</v>
      </c>
      <c r="R408" s="222">
        <f t="shared" si="108"/>
        <v>17265.583785226572</v>
      </c>
      <c r="S408" s="36">
        <f t="shared" si="109"/>
        <v>1873966.7694490564</v>
      </c>
      <c r="T408" s="36">
        <f t="shared" si="105"/>
        <v>626184.23055094364</v>
      </c>
      <c r="U408" s="36">
        <f t="shared" si="110"/>
        <v>832126.80592484598</v>
      </c>
      <c r="V408" s="36">
        <f t="shared" si="111"/>
        <v>425808.45791421854</v>
      </c>
      <c r="W408" s="37">
        <f t="shared" si="112"/>
        <v>406318.34801062744</v>
      </c>
      <c r="X408" s="36">
        <f t="shared" si="113"/>
        <v>295698.10887127894</v>
      </c>
      <c r="Y408" s="276">
        <f t="shared" si="114"/>
        <v>406318.34801062744</v>
      </c>
      <c r="Z408" s="36">
        <f t="shared" si="115"/>
        <v>1233838.3118917265</v>
      </c>
      <c r="AA408" s="36">
        <f t="shared" si="116"/>
        <v>607654.08134078281</v>
      </c>
      <c r="AB408" s="38">
        <f t="shared" si="106"/>
        <v>0</v>
      </c>
      <c r="AC408" s="17"/>
      <c r="AD408" s="17">
        <f t="shared" si="117"/>
        <v>180</v>
      </c>
      <c r="AE408" s="143"/>
      <c r="AH408" s="103"/>
      <c r="AI408" s="533"/>
    </row>
    <row r="409" spans="1:35">
      <c r="A409" s="533"/>
      <c r="C409" s="68" t="s">
        <v>1056</v>
      </c>
      <c r="D409" s="19" t="str">
        <f>+'Outstanding loans'!A378</f>
        <v>143981355</v>
      </c>
      <c r="E409" s="20">
        <f>+'Outstanding loans'!B378</f>
        <v>99</v>
      </c>
      <c r="F409" s="19" t="str">
        <f>+'Outstanding loans'!C378</f>
        <v>LAMALETIE G J D(SL2747)</v>
      </c>
      <c r="G409" s="547" t="str">
        <f t="shared" si="102"/>
        <v>D1</v>
      </c>
      <c r="H409" s="21">
        <f>+'Outstanding loans'!F378</f>
        <v>41424</v>
      </c>
      <c r="I409" s="21">
        <f>+'Outstanding loans'!G378</f>
        <v>48092</v>
      </c>
      <c r="J409" s="34">
        <f t="shared" si="103"/>
        <v>219</v>
      </c>
      <c r="K409" s="34">
        <f t="shared" si="99"/>
        <v>90</v>
      </c>
      <c r="L409" s="34">
        <f t="shared" si="100"/>
        <v>180</v>
      </c>
      <c r="M409" s="34">
        <f t="shared" si="101"/>
        <v>90</v>
      </c>
      <c r="N409" s="52">
        <f t="shared" si="107"/>
        <v>90</v>
      </c>
      <c r="O409" s="324">
        <f>+'Outstanding loans'!H378</f>
        <v>1723078</v>
      </c>
      <c r="P409" s="26">
        <f>+'Outstanding loans'!E378</f>
        <v>0.03</v>
      </c>
      <c r="Q409" s="536">
        <f t="shared" si="104"/>
        <v>7.6499999999999999E-2</v>
      </c>
      <c r="R409" s="222">
        <f t="shared" si="108"/>
        <v>11899.260315669186</v>
      </c>
      <c r="S409" s="36">
        <f t="shared" si="109"/>
        <v>1271890.7571074038</v>
      </c>
      <c r="T409" s="36">
        <f t="shared" si="105"/>
        <v>451187.24289259617</v>
      </c>
      <c r="U409" s="36">
        <f t="shared" si="110"/>
        <v>612045.59800291876</v>
      </c>
      <c r="V409" s="36">
        <f t="shared" si="111"/>
        <v>305791.29462726065</v>
      </c>
      <c r="W409" s="37">
        <f t="shared" si="112"/>
        <v>306254.30337565811</v>
      </c>
      <c r="X409" s="36">
        <f t="shared" si="113"/>
        <v>225593.62144629806</v>
      </c>
      <c r="Y409" s="276">
        <f t="shared" si="114"/>
        <v>306254.30337565811</v>
      </c>
      <c r="Z409" s="36">
        <f t="shared" si="115"/>
        <v>869976.09971305379</v>
      </c>
      <c r="AA409" s="36">
        <f t="shared" si="116"/>
        <v>418788.85682045319</v>
      </c>
      <c r="AB409" s="38">
        <f t="shared" si="106"/>
        <v>4.4237822294235229E-9</v>
      </c>
      <c r="AC409" s="17"/>
      <c r="AD409" s="17">
        <f t="shared" si="117"/>
        <v>180</v>
      </c>
      <c r="AE409" s="143"/>
      <c r="AH409" s="103"/>
      <c r="AI409" s="533"/>
    </row>
    <row r="410" spans="1:35">
      <c r="A410" s="533"/>
      <c r="C410" s="68" t="s">
        <v>1056</v>
      </c>
      <c r="D410" s="19" t="str">
        <f>+'Outstanding loans'!A379</f>
        <v>143982262</v>
      </c>
      <c r="E410" s="20">
        <f>+'Outstanding loans'!B379</f>
        <v>99</v>
      </c>
      <c r="F410" s="19" t="str">
        <f>+'Outstanding loans'!C379</f>
        <v>BOOLUCK J (SL 2314)</v>
      </c>
      <c r="G410" s="547" t="str">
        <f t="shared" si="102"/>
        <v>B1</v>
      </c>
      <c r="H410" s="21">
        <f>+'Outstanding loans'!F379</f>
        <v>40533</v>
      </c>
      <c r="I410" s="21">
        <f>+'Outstanding loans'!G379</f>
        <v>51502</v>
      </c>
      <c r="J410" s="34">
        <f t="shared" si="103"/>
        <v>361</v>
      </c>
      <c r="K410" s="34">
        <f t="shared" si="99"/>
        <v>119</v>
      </c>
      <c r="L410" s="34">
        <f t="shared" si="100"/>
        <v>180</v>
      </c>
      <c r="M410" s="34">
        <f t="shared" si="101"/>
        <v>119</v>
      </c>
      <c r="N410" s="52">
        <f t="shared" si="107"/>
        <v>119</v>
      </c>
      <c r="O410" s="324">
        <f>+'Outstanding loans'!H379</f>
        <v>4948637</v>
      </c>
      <c r="P410" s="26">
        <f>+'Outstanding loans'!E379</f>
        <v>0.03</v>
      </c>
      <c r="Q410" s="536">
        <f t="shared" si="104"/>
        <v>7.6499999999999999E-2</v>
      </c>
      <c r="R410" s="222">
        <f t="shared" si="108"/>
        <v>34174.378566003514</v>
      </c>
      <c r="S410" s="36">
        <f t="shared" si="109"/>
        <v>3652838.5021338044</v>
      </c>
      <c r="T410" s="36">
        <f t="shared" si="105"/>
        <v>1295798.4978661956</v>
      </c>
      <c r="U410" s="36">
        <f t="shared" si="110"/>
        <v>2136536.3576326603</v>
      </c>
      <c r="V410" s="36">
        <f t="shared" si="111"/>
        <v>1049345.0899983305</v>
      </c>
      <c r="W410" s="37">
        <f t="shared" si="112"/>
        <v>1087191.2676343299</v>
      </c>
      <c r="X410" s="36">
        <f t="shared" si="113"/>
        <v>856666.7847004293</v>
      </c>
      <c r="Y410" s="276">
        <f t="shared" si="114"/>
        <v>1087191.2676343299</v>
      </c>
      <c r="Z410" s="36">
        <f t="shared" si="115"/>
        <v>2498549.6397468424</v>
      </c>
      <c r="AA410" s="36">
        <f t="shared" si="116"/>
        <v>1202751.1418806333</v>
      </c>
      <c r="AB410" s="38">
        <f t="shared" si="106"/>
        <v>1.3504177331924438E-8</v>
      </c>
      <c r="AC410" s="17"/>
      <c r="AD410" s="17">
        <f t="shared" si="117"/>
        <v>180</v>
      </c>
      <c r="AE410" s="143"/>
      <c r="AH410" s="103"/>
      <c r="AI410" s="533"/>
    </row>
    <row r="411" spans="1:35">
      <c r="A411" s="533"/>
      <c r="C411" s="68" t="s">
        <v>1056</v>
      </c>
      <c r="D411" s="19" t="str">
        <f>+'Outstanding loans'!A380</f>
        <v>143982335</v>
      </c>
      <c r="E411" s="20">
        <f>+'Outstanding loans'!B380</f>
        <v>98</v>
      </c>
      <c r="F411" s="19" t="str">
        <f>+'Outstanding loans'!C380</f>
        <v>SEEWOORUTTUN K R</v>
      </c>
      <c r="G411" s="547" t="str">
        <f t="shared" si="102"/>
        <v>E2</v>
      </c>
      <c r="H411" s="21">
        <f>+'Outstanding loans'!F380</f>
        <v>41660</v>
      </c>
      <c r="I411" s="21">
        <f>+'Outstanding loans'!G380</f>
        <v>44228</v>
      </c>
      <c r="J411" s="34">
        <f t="shared" si="103"/>
        <v>84</v>
      </c>
      <c r="K411" s="34">
        <f t="shared" si="99"/>
        <v>82</v>
      </c>
      <c r="L411" s="34">
        <f t="shared" si="100"/>
        <v>60</v>
      </c>
      <c r="M411" s="34">
        <f t="shared" si="101"/>
        <v>60</v>
      </c>
      <c r="N411" s="52">
        <f t="shared" si="107"/>
        <v>60</v>
      </c>
      <c r="O411" s="324">
        <f>+'Outstanding loans'!H380</f>
        <v>1009203</v>
      </c>
      <c r="P411" s="26">
        <f>+'Outstanding loans'!E380</f>
        <v>0.05</v>
      </c>
      <c r="Q411" s="536">
        <f t="shared" si="104"/>
        <v>9.1499999999999998E-2</v>
      </c>
      <c r="R411" s="222">
        <f t="shared" si="108"/>
        <v>19044.905607236768</v>
      </c>
      <c r="S411" s="36">
        <f t="shared" si="109"/>
        <v>914247.74352294393</v>
      </c>
      <c r="T411" s="36">
        <f t="shared" si="105"/>
        <v>94955.256477056071</v>
      </c>
      <c r="U411" s="36">
        <f t="shared" si="110"/>
        <v>228446.59291126253</v>
      </c>
      <c r="V411" s="36">
        <f t="shared" si="111"/>
        <v>133491.33643420599</v>
      </c>
      <c r="W411" s="37">
        <f t="shared" si="112"/>
        <v>94955.256477056537</v>
      </c>
      <c r="X411" s="36">
        <f t="shared" si="113"/>
        <v>94955.256477056071</v>
      </c>
      <c r="Y411" s="276">
        <f t="shared" si="114"/>
        <v>94955.256477056537</v>
      </c>
      <c r="Z411" s="36">
        <f t="shared" si="115"/>
        <v>228446.59291126253</v>
      </c>
      <c r="AA411" s="36">
        <f t="shared" si="116"/>
        <v>133491.33643420599</v>
      </c>
      <c r="AB411" s="38">
        <f t="shared" si="106"/>
        <v>4.6566128730773926E-10</v>
      </c>
      <c r="AC411" s="17"/>
      <c r="AD411" s="17">
        <f t="shared" si="117"/>
        <v>60</v>
      </c>
      <c r="AE411" s="143"/>
      <c r="AH411" s="103"/>
      <c r="AI411" s="533"/>
    </row>
    <row r="412" spans="1:35">
      <c r="A412" s="533"/>
      <c r="C412" s="68" t="s">
        <v>1056</v>
      </c>
      <c r="D412" s="19" t="str">
        <f>+'Outstanding loans'!A381</f>
        <v>143982459</v>
      </c>
      <c r="E412" s="20">
        <f>+'Outstanding loans'!B381</f>
        <v>99</v>
      </c>
      <c r="F412" s="19" t="str">
        <f>+'Outstanding loans'!C381</f>
        <v>NUNKOO HEERWA P(SL 2402)</v>
      </c>
      <c r="G412" s="547" t="str">
        <f t="shared" si="102"/>
        <v>B1</v>
      </c>
      <c r="H412" s="21">
        <f>+'Outstanding loans'!F381</f>
        <v>40630</v>
      </c>
      <c r="I412" s="21">
        <f>+'Outstanding loans'!G381</f>
        <v>51592</v>
      </c>
      <c r="J412" s="34">
        <f t="shared" si="103"/>
        <v>360</v>
      </c>
      <c r="K412" s="34">
        <f t="shared" si="99"/>
        <v>116</v>
      </c>
      <c r="L412" s="34">
        <f t="shared" si="100"/>
        <v>180</v>
      </c>
      <c r="M412" s="34">
        <f t="shared" si="101"/>
        <v>116</v>
      </c>
      <c r="N412" s="52">
        <f t="shared" si="107"/>
        <v>116</v>
      </c>
      <c r="O412" s="324">
        <f>+'Outstanding loans'!H381</f>
        <v>761493</v>
      </c>
      <c r="P412" s="26">
        <f>+'Outstanding loans'!E381</f>
        <v>0.03</v>
      </c>
      <c r="Q412" s="536">
        <f t="shared" si="104"/>
        <v>7.6499999999999999E-2</v>
      </c>
      <c r="R412" s="222">
        <f t="shared" si="108"/>
        <v>5258.7308500020745</v>
      </c>
      <c r="S412" s="36">
        <f t="shared" si="109"/>
        <v>562096.3811864513</v>
      </c>
      <c r="T412" s="36">
        <f t="shared" si="105"/>
        <v>199396.6188135487</v>
      </c>
      <c r="U412" s="36">
        <f t="shared" si="110"/>
        <v>323564.15130435489</v>
      </c>
      <c r="V412" s="36">
        <f t="shared" si="111"/>
        <v>159176.25098664768</v>
      </c>
      <c r="W412" s="37">
        <f t="shared" si="112"/>
        <v>164387.90031770722</v>
      </c>
      <c r="X412" s="36">
        <f t="shared" si="113"/>
        <v>128500.04323539804</v>
      </c>
      <c r="Y412" s="276">
        <f t="shared" si="114"/>
        <v>164387.90031770722</v>
      </c>
      <c r="Z412" s="36">
        <f t="shared" si="115"/>
        <v>384475.1718139241</v>
      </c>
      <c r="AA412" s="36">
        <f t="shared" si="116"/>
        <v>185078.55300037353</v>
      </c>
      <c r="AB412" s="38">
        <f t="shared" si="106"/>
        <v>1.862645149230957E-9</v>
      </c>
      <c r="AC412" s="17"/>
      <c r="AD412" s="17">
        <f t="shared" si="117"/>
        <v>180</v>
      </c>
      <c r="AE412" s="143"/>
      <c r="AH412" s="103"/>
      <c r="AI412" s="533"/>
    </row>
    <row r="413" spans="1:35">
      <c r="A413" s="533"/>
      <c r="C413" s="68" t="s">
        <v>1056</v>
      </c>
      <c r="D413" s="19" t="str">
        <f>+'Outstanding loans'!A382</f>
        <v>143983048</v>
      </c>
      <c r="E413" s="20">
        <f>+'Outstanding loans'!B382</f>
        <v>98</v>
      </c>
      <c r="F413" s="19" t="str">
        <f>+'Outstanding loans'!C382</f>
        <v>JAHUL P</v>
      </c>
      <c r="G413" s="547" t="str">
        <f t="shared" si="102"/>
        <v>E2</v>
      </c>
      <c r="H413" s="21">
        <f>+'Outstanding loans'!F382</f>
        <v>41767</v>
      </c>
      <c r="I413" s="21">
        <f>+'Outstanding loans'!G382</f>
        <v>44317</v>
      </c>
      <c r="J413" s="34">
        <f t="shared" si="103"/>
        <v>84</v>
      </c>
      <c r="K413" s="34">
        <f t="shared" si="99"/>
        <v>79</v>
      </c>
      <c r="L413" s="34">
        <f t="shared" si="100"/>
        <v>60</v>
      </c>
      <c r="M413" s="34">
        <f t="shared" si="101"/>
        <v>60</v>
      </c>
      <c r="N413" s="52">
        <f t="shared" si="107"/>
        <v>60</v>
      </c>
      <c r="O413" s="324">
        <f>+'Outstanding loans'!H382</f>
        <v>1001356</v>
      </c>
      <c r="P413" s="26">
        <f>+'Outstanding loans'!E382</f>
        <v>0.05</v>
      </c>
      <c r="Q413" s="536">
        <f t="shared" si="104"/>
        <v>9.1499999999999998E-2</v>
      </c>
      <c r="R413" s="222">
        <f t="shared" si="108"/>
        <v>18896.823036832215</v>
      </c>
      <c r="S413" s="36">
        <f t="shared" si="109"/>
        <v>907139.06266941456</v>
      </c>
      <c r="T413" s="36">
        <f t="shared" si="105"/>
        <v>94216.937330585439</v>
      </c>
      <c r="U413" s="36">
        <f t="shared" si="110"/>
        <v>226670.31954051903</v>
      </c>
      <c r="V413" s="36">
        <f t="shared" si="111"/>
        <v>132453.3822099329</v>
      </c>
      <c r="W413" s="37">
        <f t="shared" si="112"/>
        <v>94216.937330586137</v>
      </c>
      <c r="X413" s="36">
        <f t="shared" si="113"/>
        <v>94216.937330585439</v>
      </c>
      <c r="Y413" s="276">
        <f t="shared" si="114"/>
        <v>94216.937330586137</v>
      </c>
      <c r="Z413" s="36">
        <f t="shared" si="115"/>
        <v>226670.31954051903</v>
      </c>
      <c r="AA413" s="36">
        <f t="shared" si="116"/>
        <v>132453.3822099329</v>
      </c>
      <c r="AB413" s="38">
        <f t="shared" si="106"/>
        <v>6.9849193096160889E-10</v>
      </c>
      <c r="AC413" s="17"/>
      <c r="AD413" s="17">
        <f t="shared" si="117"/>
        <v>60</v>
      </c>
      <c r="AE413" s="143"/>
      <c r="AH413" s="103"/>
      <c r="AI413" s="533"/>
    </row>
    <row r="414" spans="1:35">
      <c r="A414" s="533"/>
      <c r="C414" s="68" t="s">
        <v>1056</v>
      </c>
      <c r="D414" s="19" t="str">
        <f>+'Outstanding loans'!A383</f>
        <v>143983374</v>
      </c>
      <c r="E414" s="20">
        <f>+'Outstanding loans'!B383</f>
        <v>98</v>
      </c>
      <c r="F414" s="19" t="str">
        <f>+'Outstanding loans'!C383</f>
        <v>MOODELLY S</v>
      </c>
      <c r="G414" s="547" t="str">
        <f t="shared" si="102"/>
        <v>E2</v>
      </c>
      <c r="H414" s="21">
        <f>+'Outstanding loans'!F383</f>
        <v>41858</v>
      </c>
      <c r="I414" s="21">
        <f>+'Outstanding loans'!G383</f>
        <v>44409</v>
      </c>
      <c r="J414" s="34">
        <f t="shared" si="103"/>
        <v>84</v>
      </c>
      <c r="K414" s="34">
        <f t="shared" si="99"/>
        <v>76</v>
      </c>
      <c r="L414" s="34">
        <f t="shared" si="100"/>
        <v>60</v>
      </c>
      <c r="M414" s="34">
        <f t="shared" si="101"/>
        <v>60</v>
      </c>
      <c r="N414" s="52">
        <f t="shared" si="107"/>
        <v>60</v>
      </c>
      <c r="O414" s="324">
        <f>+'Outstanding loans'!H383</f>
        <v>524003</v>
      </c>
      <c r="P414" s="26">
        <f>+'Outstanding loans'!E383</f>
        <v>0.05</v>
      </c>
      <c r="Q414" s="536">
        <f t="shared" si="104"/>
        <v>9.1499999999999998E-2</v>
      </c>
      <c r="R414" s="222">
        <f t="shared" si="108"/>
        <v>9888.5830431626619</v>
      </c>
      <c r="S414" s="36">
        <f t="shared" si="109"/>
        <v>474699.89719536423</v>
      </c>
      <c r="T414" s="36">
        <f t="shared" si="105"/>
        <v>49303.102804635768</v>
      </c>
      <c r="U414" s="36">
        <f t="shared" si="110"/>
        <v>118615.08539439575</v>
      </c>
      <c r="V414" s="36">
        <f t="shared" si="111"/>
        <v>69311.982589759747</v>
      </c>
      <c r="W414" s="37">
        <f t="shared" si="112"/>
        <v>49303.102804636001</v>
      </c>
      <c r="X414" s="36">
        <f t="shared" si="113"/>
        <v>49303.102804635768</v>
      </c>
      <c r="Y414" s="276">
        <f t="shared" si="114"/>
        <v>49303.102804636001</v>
      </c>
      <c r="Z414" s="36">
        <f t="shared" si="115"/>
        <v>118615.08539439575</v>
      </c>
      <c r="AA414" s="36">
        <f t="shared" si="116"/>
        <v>69311.982589759747</v>
      </c>
      <c r="AB414" s="38">
        <f t="shared" si="106"/>
        <v>2.3283064365386963E-10</v>
      </c>
      <c r="AC414" s="17"/>
      <c r="AD414" s="17">
        <f t="shared" si="117"/>
        <v>60</v>
      </c>
      <c r="AE414" s="143"/>
      <c r="AH414" s="103"/>
      <c r="AI414" s="533"/>
    </row>
    <row r="415" spans="1:35">
      <c r="A415" s="533"/>
      <c r="C415" s="68" t="s">
        <v>1056</v>
      </c>
      <c r="D415" s="19" t="str">
        <f>+'Outstanding loans'!A384</f>
        <v>143983528</v>
      </c>
      <c r="E415" s="20">
        <f>+'Outstanding loans'!B384</f>
        <v>99</v>
      </c>
      <c r="F415" s="19" t="str">
        <f>+'Outstanding loans'!C384</f>
        <v>L ETOURDI P J (SL3039)</v>
      </c>
      <c r="G415" s="547" t="str">
        <f t="shared" si="102"/>
        <v>E1</v>
      </c>
      <c r="H415" s="21">
        <f>+'Outstanding loans'!F384</f>
        <v>41782</v>
      </c>
      <c r="I415" s="21">
        <f>+'Outstanding loans'!G384</f>
        <v>52749</v>
      </c>
      <c r="J415" s="34">
        <f t="shared" si="103"/>
        <v>361</v>
      </c>
      <c r="K415" s="34">
        <f t="shared" si="99"/>
        <v>78</v>
      </c>
      <c r="L415" s="34">
        <f t="shared" si="100"/>
        <v>180</v>
      </c>
      <c r="M415" s="34">
        <f t="shared" si="101"/>
        <v>78</v>
      </c>
      <c r="N415" s="52">
        <f t="shared" si="107"/>
        <v>78</v>
      </c>
      <c r="O415" s="324">
        <f>+'Outstanding loans'!H384</f>
        <v>1386369</v>
      </c>
      <c r="P415" s="26">
        <f>+'Outstanding loans'!E384</f>
        <v>0.03</v>
      </c>
      <c r="Q415" s="536">
        <f t="shared" si="104"/>
        <v>7.3999999999999996E-2</v>
      </c>
      <c r="R415" s="222">
        <f t="shared" si="108"/>
        <v>9574.0097805055684</v>
      </c>
      <c r="S415" s="36">
        <f t="shared" si="109"/>
        <v>1039141.0103607017</v>
      </c>
      <c r="T415" s="36">
        <f t="shared" si="105"/>
        <v>347227.98963929829</v>
      </c>
      <c r="U415" s="36">
        <f t="shared" si="110"/>
        <v>430875.15881873586</v>
      </c>
      <c r="V415" s="36">
        <f t="shared" si="111"/>
        <v>221439.91627558123</v>
      </c>
      <c r="W415" s="37">
        <f t="shared" si="112"/>
        <v>209435.24254315463</v>
      </c>
      <c r="X415" s="36">
        <f t="shared" si="113"/>
        <v>150465.46217702926</v>
      </c>
      <c r="Y415" s="276">
        <f t="shared" si="114"/>
        <v>209435.24254315463</v>
      </c>
      <c r="Z415" s="36">
        <f t="shared" si="115"/>
        <v>684180.75013030053</v>
      </c>
      <c r="AA415" s="36">
        <f t="shared" si="116"/>
        <v>336952.76049100235</v>
      </c>
      <c r="AB415" s="38">
        <f t="shared" si="106"/>
        <v>-1.1641532182693481E-10</v>
      </c>
      <c r="AC415" s="17"/>
      <c r="AD415" s="17">
        <f t="shared" si="117"/>
        <v>180</v>
      </c>
      <c r="AE415" s="143"/>
      <c r="AH415" s="103"/>
      <c r="AI415" s="533"/>
    </row>
    <row r="416" spans="1:35">
      <c r="A416" s="533"/>
      <c r="C416" s="68" t="s">
        <v>1056</v>
      </c>
      <c r="D416" s="19" t="str">
        <f>+'Outstanding loans'!A385</f>
        <v>143983994</v>
      </c>
      <c r="E416" s="20">
        <f>+'Outstanding loans'!B385</f>
        <v>99</v>
      </c>
      <c r="F416" s="19" t="str">
        <f>+'Outstanding loans'!C385</f>
        <v>SAMNATH T (SL2890)</v>
      </c>
      <c r="G416" s="547" t="str">
        <f t="shared" si="102"/>
        <v>E1</v>
      </c>
      <c r="H416" s="21">
        <f>+'Outstanding loans'!F385</f>
        <v>41506</v>
      </c>
      <c r="I416" s="21">
        <f>+'Outstanding loans'!G385</f>
        <v>52475</v>
      </c>
      <c r="J416" s="34">
        <f t="shared" si="103"/>
        <v>361</v>
      </c>
      <c r="K416" s="34">
        <f t="shared" si="99"/>
        <v>87</v>
      </c>
      <c r="L416" s="34">
        <f t="shared" si="100"/>
        <v>180</v>
      </c>
      <c r="M416" s="34">
        <f t="shared" si="101"/>
        <v>87</v>
      </c>
      <c r="N416" s="52">
        <f t="shared" si="107"/>
        <v>87</v>
      </c>
      <c r="O416" s="324">
        <f>+'Outstanding loans'!H385</f>
        <v>801409</v>
      </c>
      <c r="P416" s="26">
        <f>+'Outstanding loans'!E385</f>
        <v>0.03</v>
      </c>
      <c r="Q416" s="536">
        <f t="shared" si="104"/>
        <v>7.3999999999999996E-2</v>
      </c>
      <c r="R416" s="222">
        <f t="shared" si="108"/>
        <v>5534.3834175354368</v>
      </c>
      <c r="S416" s="36">
        <f t="shared" si="109"/>
        <v>600689.2522641226</v>
      </c>
      <c r="T416" s="36">
        <f t="shared" si="105"/>
        <v>200719.7477358774</v>
      </c>
      <c r="U416" s="36">
        <f t="shared" si="110"/>
        <v>271610.75695711042</v>
      </c>
      <c r="V416" s="36">
        <f t="shared" si="111"/>
        <v>138816.91821650759</v>
      </c>
      <c r="W416" s="37">
        <f t="shared" si="112"/>
        <v>132793.83874060283</v>
      </c>
      <c r="X416" s="36">
        <f t="shared" si="113"/>
        <v>97014.544739007411</v>
      </c>
      <c r="Y416" s="276">
        <f t="shared" si="114"/>
        <v>132793.83874060283</v>
      </c>
      <c r="Z416" s="36">
        <f t="shared" si="115"/>
        <v>395499.76289225591</v>
      </c>
      <c r="AA416" s="36">
        <f t="shared" si="116"/>
        <v>194780.01515637874</v>
      </c>
      <c r="AB416" s="38">
        <f t="shared" si="106"/>
        <v>-2.3283064365386963E-10</v>
      </c>
      <c r="AC416" s="17"/>
      <c r="AD416" s="17">
        <f t="shared" si="117"/>
        <v>180</v>
      </c>
      <c r="AE416" s="143"/>
      <c r="AH416" s="103"/>
      <c r="AI416" s="533"/>
    </row>
    <row r="417" spans="1:35">
      <c r="A417" s="533"/>
      <c r="C417" s="68" t="s">
        <v>1056</v>
      </c>
      <c r="D417" s="19" t="str">
        <f>+'Outstanding loans'!A386</f>
        <v>143984230</v>
      </c>
      <c r="E417" s="20">
        <f>+'Outstanding loans'!B386</f>
        <v>98</v>
      </c>
      <c r="F417" s="19" t="str">
        <f>+'Outstanding loans'!C386</f>
        <v>JOYRAM V K</v>
      </c>
      <c r="G417" s="547" t="str">
        <f t="shared" si="102"/>
        <v>E2</v>
      </c>
      <c r="H417" s="21">
        <f>+'Outstanding loans'!F386</f>
        <v>41807</v>
      </c>
      <c r="I417" s="21">
        <f>+'Outstanding loans'!G386</f>
        <v>44378</v>
      </c>
      <c r="J417" s="34">
        <f t="shared" si="103"/>
        <v>85</v>
      </c>
      <c r="K417" s="34">
        <f t="shared" si="99"/>
        <v>78</v>
      </c>
      <c r="L417" s="34">
        <f t="shared" si="100"/>
        <v>60</v>
      </c>
      <c r="M417" s="34">
        <f t="shared" si="101"/>
        <v>60</v>
      </c>
      <c r="N417" s="52">
        <f t="shared" si="107"/>
        <v>60</v>
      </c>
      <c r="O417" s="324">
        <f>+'Outstanding loans'!H386</f>
        <v>2038715</v>
      </c>
      <c r="P417" s="26">
        <f>+'Outstanding loans'!E386</f>
        <v>0.05</v>
      </c>
      <c r="Q417" s="536">
        <f t="shared" si="104"/>
        <v>9.1499999999999998E-2</v>
      </c>
      <c r="R417" s="222">
        <f t="shared" si="108"/>
        <v>38473.067098549756</v>
      </c>
      <c r="S417" s="36">
        <f t="shared" si="109"/>
        <v>1846893.6263926867</v>
      </c>
      <c r="T417" s="36">
        <f t="shared" si="105"/>
        <v>191821.37360731326</v>
      </c>
      <c r="U417" s="36">
        <f t="shared" si="110"/>
        <v>461490.39952029916</v>
      </c>
      <c r="V417" s="36">
        <f t="shared" si="111"/>
        <v>269669.02591298521</v>
      </c>
      <c r="W417" s="37">
        <f t="shared" si="112"/>
        <v>191821.37360731396</v>
      </c>
      <c r="X417" s="36">
        <f t="shared" si="113"/>
        <v>191821.37360731326</v>
      </c>
      <c r="Y417" s="276">
        <f t="shared" si="114"/>
        <v>191821.37360731396</v>
      </c>
      <c r="Z417" s="36">
        <f t="shared" si="115"/>
        <v>461490.39952029916</v>
      </c>
      <c r="AA417" s="36">
        <f t="shared" si="116"/>
        <v>269669.02591298521</v>
      </c>
      <c r="AB417" s="38">
        <f t="shared" si="106"/>
        <v>6.9849193096160889E-10</v>
      </c>
      <c r="AC417" s="17"/>
      <c r="AD417" s="17">
        <f t="shared" si="117"/>
        <v>60</v>
      </c>
      <c r="AE417" s="143"/>
      <c r="AH417" s="103"/>
      <c r="AI417" s="533"/>
    </row>
    <row r="418" spans="1:35">
      <c r="A418" s="533"/>
      <c r="C418" s="68" t="s">
        <v>1056</v>
      </c>
      <c r="D418" s="19" t="str">
        <f>+'Outstanding loans'!A387</f>
        <v>143984575</v>
      </c>
      <c r="E418" s="20">
        <f>+'Outstanding loans'!B387</f>
        <v>98</v>
      </c>
      <c r="F418" s="19" t="str">
        <f>+'Outstanding loans'!C387</f>
        <v>VAYAVOOREE T</v>
      </c>
      <c r="G418" s="547" t="str">
        <f t="shared" si="102"/>
        <v>E2</v>
      </c>
      <c r="H418" s="21">
        <f>+'Outstanding loans'!F387</f>
        <v>41985</v>
      </c>
      <c r="I418" s="21">
        <f>+'Outstanding loans'!G387</f>
        <v>44531</v>
      </c>
      <c r="J418" s="34">
        <f t="shared" si="103"/>
        <v>84</v>
      </c>
      <c r="K418" s="34">
        <f t="shared" si="99"/>
        <v>72</v>
      </c>
      <c r="L418" s="34">
        <f t="shared" si="100"/>
        <v>60</v>
      </c>
      <c r="M418" s="34">
        <f t="shared" si="101"/>
        <v>60</v>
      </c>
      <c r="N418" s="52">
        <f t="shared" si="107"/>
        <v>60</v>
      </c>
      <c r="O418" s="324">
        <f>+'Outstanding loans'!H387</f>
        <v>880926</v>
      </c>
      <c r="P418" s="26">
        <f>+'Outstanding loans'!E387</f>
        <v>0.05</v>
      </c>
      <c r="Q418" s="536">
        <f t="shared" si="104"/>
        <v>9.1499999999999998E-2</v>
      </c>
      <c r="R418" s="222">
        <f t="shared" si="108"/>
        <v>16624.160369083977</v>
      </c>
      <c r="S418" s="36">
        <f t="shared" si="109"/>
        <v>798040.24335113238</v>
      </c>
      <c r="T418" s="36">
        <f t="shared" si="105"/>
        <v>82885.756648867624</v>
      </c>
      <c r="U418" s="36">
        <f t="shared" si="110"/>
        <v>199409.37879390665</v>
      </c>
      <c r="V418" s="36">
        <f t="shared" si="111"/>
        <v>116523.62214503845</v>
      </c>
      <c r="W418" s="37">
        <f t="shared" si="112"/>
        <v>82885.756648868206</v>
      </c>
      <c r="X418" s="36">
        <f t="shared" si="113"/>
        <v>82885.756648867624</v>
      </c>
      <c r="Y418" s="276">
        <f t="shared" si="114"/>
        <v>82885.756648868206</v>
      </c>
      <c r="Z418" s="36">
        <f t="shared" si="115"/>
        <v>199409.37879390665</v>
      </c>
      <c r="AA418" s="36">
        <f t="shared" si="116"/>
        <v>116523.62214503845</v>
      </c>
      <c r="AB418" s="38">
        <f t="shared" si="106"/>
        <v>5.8207660913467407E-10</v>
      </c>
      <c r="AC418" s="17"/>
      <c r="AD418" s="17">
        <f t="shared" si="117"/>
        <v>60</v>
      </c>
      <c r="AE418" s="143"/>
      <c r="AH418" s="103"/>
      <c r="AI418" s="533"/>
    </row>
    <row r="419" spans="1:35">
      <c r="A419" s="533"/>
      <c r="C419" s="68" t="s">
        <v>1056</v>
      </c>
      <c r="D419" s="19" t="str">
        <f>+'Outstanding loans'!A388</f>
        <v>143984761</v>
      </c>
      <c r="E419" s="20">
        <f>+'Outstanding loans'!B388</f>
        <v>99</v>
      </c>
      <c r="F419" s="19" t="str">
        <f>+'Outstanding loans'!C388</f>
        <v>JOYRAM V</v>
      </c>
      <c r="G419" s="547" t="str">
        <f t="shared" si="102"/>
        <v>E1</v>
      </c>
      <c r="H419" s="21">
        <f>+'Outstanding loans'!F388</f>
        <v>42011</v>
      </c>
      <c r="I419" s="21">
        <f>+'Outstanding loans'!G388</f>
        <v>50771</v>
      </c>
      <c r="J419" s="34">
        <f t="shared" si="103"/>
        <v>288</v>
      </c>
      <c r="K419" s="34">
        <f t="shared" si="99"/>
        <v>71</v>
      </c>
      <c r="L419" s="34">
        <f t="shared" si="100"/>
        <v>180</v>
      </c>
      <c r="M419" s="34">
        <f t="shared" si="101"/>
        <v>71</v>
      </c>
      <c r="N419" s="52">
        <f t="shared" si="107"/>
        <v>71</v>
      </c>
      <c r="O419" s="324">
        <f>+'Outstanding loans'!H388</f>
        <v>5060821</v>
      </c>
      <c r="P419" s="26">
        <f>+'Outstanding loans'!E388</f>
        <v>0.03</v>
      </c>
      <c r="Q419" s="536">
        <f t="shared" si="104"/>
        <v>7.3999999999999996E-2</v>
      </c>
      <c r="R419" s="222">
        <f t="shared" si="108"/>
        <v>34949.100673332978</v>
      </c>
      <c r="S419" s="36">
        <f t="shared" si="109"/>
        <v>3793295.03703174</v>
      </c>
      <c r="T419" s="36">
        <f t="shared" si="105"/>
        <v>1267525.96296826</v>
      </c>
      <c r="U419" s="36">
        <f t="shared" si="110"/>
        <v>1455742.1580421026</v>
      </c>
      <c r="V419" s="36">
        <f t="shared" si="111"/>
        <v>751460.22349120886</v>
      </c>
      <c r="W419" s="37">
        <f t="shared" si="112"/>
        <v>704281.93455089373</v>
      </c>
      <c r="X419" s="36">
        <f t="shared" si="113"/>
        <v>499968.57428192475</v>
      </c>
      <c r="Y419" s="276">
        <f t="shared" si="114"/>
        <v>704281.93455089373</v>
      </c>
      <c r="Z419" s="36">
        <f t="shared" si="115"/>
        <v>2497543.0841681957</v>
      </c>
      <c r="AA419" s="36">
        <f t="shared" si="116"/>
        <v>1230017.1211999357</v>
      </c>
      <c r="AB419" s="38">
        <f t="shared" si="106"/>
        <v>0</v>
      </c>
      <c r="AC419" s="17"/>
      <c r="AD419" s="17">
        <f t="shared" si="117"/>
        <v>180</v>
      </c>
      <c r="AE419" s="143"/>
      <c r="AH419" s="103"/>
      <c r="AI419" s="533"/>
    </row>
    <row r="420" spans="1:35">
      <c r="A420" s="533"/>
      <c r="C420" s="68" t="s">
        <v>1056</v>
      </c>
      <c r="D420" s="19" t="str">
        <f>+'Outstanding loans'!A389</f>
        <v>143985261</v>
      </c>
      <c r="E420" s="20">
        <f>+'Outstanding loans'!B389</f>
        <v>98</v>
      </c>
      <c r="F420" s="19" t="str">
        <f>+'Outstanding loans'!C389</f>
        <v>HURDOWAR N R</v>
      </c>
      <c r="G420" s="547" t="str">
        <f t="shared" si="102"/>
        <v>E2</v>
      </c>
      <c r="H420" s="21">
        <f>+'Outstanding loans'!F389</f>
        <v>42186</v>
      </c>
      <c r="I420" s="21">
        <f>+'Outstanding loans'!G389</f>
        <v>44743</v>
      </c>
      <c r="J420" s="34">
        <f t="shared" si="103"/>
        <v>84</v>
      </c>
      <c r="K420" s="34">
        <f t="shared" si="99"/>
        <v>65</v>
      </c>
      <c r="L420" s="34">
        <f t="shared" si="100"/>
        <v>60</v>
      </c>
      <c r="M420" s="34">
        <f t="shared" si="101"/>
        <v>60</v>
      </c>
      <c r="N420" s="52">
        <f t="shared" si="107"/>
        <v>60</v>
      </c>
      <c r="O420" s="324">
        <f>+'Outstanding loans'!H389</f>
        <v>997628</v>
      </c>
      <c r="P420" s="26">
        <f>+'Outstanding loans'!E389</f>
        <v>0.05</v>
      </c>
      <c r="Q420" s="536">
        <f t="shared" si="104"/>
        <v>9.1499999999999998E-2</v>
      </c>
      <c r="R420" s="222">
        <f t="shared" si="108"/>
        <v>18826.471077807342</v>
      </c>
      <c r="S420" s="36">
        <f t="shared" si="109"/>
        <v>903761.82777430082</v>
      </c>
      <c r="T420" s="36">
        <f t="shared" si="105"/>
        <v>93866.172225699178</v>
      </c>
      <c r="U420" s="36">
        <f t="shared" si="110"/>
        <v>225826.43689414032</v>
      </c>
      <c r="V420" s="36">
        <f t="shared" si="111"/>
        <v>131960.26466844045</v>
      </c>
      <c r="W420" s="37">
        <f t="shared" si="112"/>
        <v>93866.172225699876</v>
      </c>
      <c r="X420" s="36">
        <f t="shared" si="113"/>
        <v>93866.172225699178</v>
      </c>
      <c r="Y420" s="276">
        <f t="shared" si="114"/>
        <v>93866.172225699876</v>
      </c>
      <c r="Z420" s="36">
        <f t="shared" si="115"/>
        <v>225826.43689414032</v>
      </c>
      <c r="AA420" s="36">
        <f t="shared" si="116"/>
        <v>131960.26466844045</v>
      </c>
      <c r="AB420" s="38">
        <f t="shared" si="106"/>
        <v>6.9849193096160889E-10</v>
      </c>
      <c r="AC420" s="17"/>
      <c r="AD420" s="17">
        <f t="shared" si="117"/>
        <v>60</v>
      </c>
      <c r="AE420" s="143"/>
      <c r="AH420" s="103"/>
      <c r="AI420" s="533"/>
    </row>
    <row r="421" spans="1:35">
      <c r="A421" s="533"/>
      <c r="C421" s="68" t="s">
        <v>1056</v>
      </c>
      <c r="D421" s="19" t="str">
        <f>+'Outstanding loans'!A390</f>
        <v>143985466</v>
      </c>
      <c r="E421" s="20">
        <f>+'Outstanding loans'!B390</f>
        <v>98</v>
      </c>
      <c r="F421" s="19" t="str">
        <f>+'Outstanding loans'!C390</f>
        <v>VYTHILINGUM G</v>
      </c>
      <c r="G421" s="547" t="str">
        <f t="shared" si="102"/>
        <v>E2</v>
      </c>
      <c r="H421" s="21">
        <f>+'Outstanding loans'!F390</f>
        <v>42181</v>
      </c>
      <c r="I421" s="21">
        <f>+'Outstanding loans'!G390</f>
        <v>44743</v>
      </c>
      <c r="J421" s="34">
        <f t="shared" si="103"/>
        <v>84</v>
      </c>
      <c r="K421" s="34">
        <f t="shared" ref="K421:K484" si="118">ROUND(($I$35-H421)/365*12,0)</f>
        <v>65</v>
      </c>
      <c r="L421" s="34">
        <f t="shared" ref="L421:L484" si="119">IF(B421="VELS",J421,IF(J421&gt;(IF(OR(E421=4,E421=99),$J$3,IF(E421=97,$J$6,IF(E421=98,$J$5,"Check")))),(IF(OR(E421=4,E421=99),$J$3,IF(E421=97,$J$6,IF(E421=98,$J$5,"Check")))),J421))</f>
        <v>60</v>
      </c>
      <c r="M421" s="34">
        <f t="shared" ref="M421:M484" si="120">IF(K421&gt;L421,L421,K421)</f>
        <v>60</v>
      </c>
      <c r="N421" s="52">
        <f t="shared" si="107"/>
        <v>60</v>
      </c>
      <c r="O421" s="324">
        <f>+'Outstanding loans'!H390</f>
        <v>1011326</v>
      </c>
      <c r="P421" s="26">
        <f>+'Outstanding loans'!E390</f>
        <v>0.05</v>
      </c>
      <c r="Q421" s="536">
        <f t="shared" si="104"/>
        <v>9.1499999999999998E-2</v>
      </c>
      <c r="R421" s="222">
        <f t="shared" si="108"/>
        <v>19084.969236263005</v>
      </c>
      <c r="S421" s="36">
        <f t="shared" si="109"/>
        <v>916170.99182828923</v>
      </c>
      <c r="T421" s="36">
        <f t="shared" si="105"/>
        <v>95155.008171710768</v>
      </c>
      <c r="U421" s="36">
        <f t="shared" si="110"/>
        <v>228927.1623474916</v>
      </c>
      <c r="V421" s="36">
        <f t="shared" si="111"/>
        <v>133772.15417578025</v>
      </c>
      <c r="W421" s="37">
        <f t="shared" si="112"/>
        <v>95155.00817171135</v>
      </c>
      <c r="X421" s="36">
        <f t="shared" si="113"/>
        <v>95155.008171710768</v>
      </c>
      <c r="Y421" s="276">
        <f t="shared" si="114"/>
        <v>95155.00817171135</v>
      </c>
      <c r="Z421" s="36">
        <f t="shared" si="115"/>
        <v>228927.1623474916</v>
      </c>
      <c r="AA421" s="36">
        <f t="shared" si="116"/>
        <v>133772.15417578025</v>
      </c>
      <c r="AB421" s="38">
        <f t="shared" si="106"/>
        <v>5.8207660913467407E-10</v>
      </c>
      <c r="AC421" s="17"/>
      <c r="AD421" s="17">
        <f t="shared" si="117"/>
        <v>60</v>
      </c>
      <c r="AE421" s="143"/>
      <c r="AH421" s="103"/>
      <c r="AI421" s="533"/>
    </row>
    <row r="422" spans="1:35">
      <c r="A422" s="533"/>
      <c r="C422" s="68" t="s">
        <v>1056</v>
      </c>
      <c r="D422" s="19" t="str">
        <f>+'Outstanding loans'!A391</f>
        <v>143985504</v>
      </c>
      <c r="E422" s="20">
        <f>+'Outstanding loans'!B391</f>
        <v>99</v>
      </c>
      <c r="F422" s="19" t="str">
        <f>+'Outstanding loans'!C391</f>
        <v>GOKULSING P(SL2505)</v>
      </c>
      <c r="G422" s="547" t="str">
        <f t="shared" ref="G422:G485" si="121">IF(H422&lt;$P$5,"A",IF(H422&lt;$P$6,"B",IF(H422&lt;$P$7,"C",IF(H422&lt;$P$8,"D",IF(H422&lt;$P$9,"E",IF(H422&lt;$P$10,"F",IF(H422&lt;$P$11,"G",IF(H422&lt;$P$12,"I",IF(H422&lt;$P$13,"J",IF(H422&lt;$P$14,"K","L"))))))))))&amp;IF(OR(P422=0,P422&gt;=5%),2,1)</f>
        <v>C1</v>
      </c>
      <c r="H422" s="21">
        <f>+'Outstanding loans'!F391</f>
        <v>40793</v>
      </c>
      <c r="I422" s="21">
        <f>+'Outstanding loans'!G391</f>
        <v>50649</v>
      </c>
      <c r="J422" s="34">
        <f t="shared" ref="J422:J485" si="122">ROUND((I422-H422)/365*12,0)</f>
        <v>324</v>
      </c>
      <c r="K422" s="34">
        <f t="shared" si="118"/>
        <v>111</v>
      </c>
      <c r="L422" s="34">
        <f t="shared" si="119"/>
        <v>180</v>
      </c>
      <c r="M422" s="34">
        <f t="shared" si="120"/>
        <v>111</v>
      </c>
      <c r="N422" s="52">
        <f t="shared" si="107"/>
        <v>111</v>
      </c>
      <c r="O422" s="324">
        <f>+'Outstanding loans'!H391</f>
        <v>2000219</v>
      </c>
      <c r="P422" s="26">
        <f>+'Outstanding loans'!E391</f>
        <v>0.03</v>
      </c>
      <c r="Q422" s="536">
        <f t="shared" ref="Q422:Q485" si="123">VLOOKUP(G422,$O$3:$Q$28,3,FALSE)</f>
        <v>8.1500000000000003E-2</v>
      </c>
      <c r="R422" s="222">
        <f t="shared" si="108"/>
        <v>13813.14517935201</v>
      </c>
      <c r="S422" s="36">
        <f t="shared" si="109"/>
        <v>1432406.034880074</v>
      </c>
      <c r="T422" s="36">
        <f t="shared" ref="T422:T485" si="124">O422-S422</f>
        <v>567812.96511992603</v>
      </c>
      <c r="U422" s="36">
        <f t="shared" si="110"/>
        <v>859770.29291679082</v>
      </c>
      <c r="V422" s="36">
        <f t="shared" si="111"/>
        <v>407470.39982431429</v>
      </c>
      <c r="W422" s="37">
        <f t="shared" si="112"/>
        <v>452299.89309247653</v>
      </c>
      <c r="X422" s="36">
        <f t="shared" si="113"/>
        <v>350151.32849062106</v>
      </c>
      <c r="Y422" s="276">
        <f t="shared" si="114"/>
        <v>452299.89309247653</v>
      </c>
      <c r="Z422" s="36">
        <f t="shared" si="115"/>
        <v>1053960.0974033095</v>
      </c>
      <c r="AA422" s="36">
        <f t="shared" si="116"/>
        <v>486147.13228336163</v>
      </c>
      <c r="AB422" s="38">
        <f t="shared" ref="AB422:AB485" si="125">IF(ISERROR(Z422-AA422-T422),"CHECK",Z422-AA422-T422)</f>
        <v>2.1886080503463745E-8</v>
      </c>
      <c r="AC422" s="17"/>
      <c r="AD422" s="17">
        <f t="shared" si="117"/>
        <v>180</v>
      </c>
      <c r="AE422" s="143"/>
      <c r="AH422" s="103"/>
      <c r="AI422" s="533"/>
    </row>
    <row r="423" spans="1:35">
      <c r="A423" s="533"/>
      <c r="C423" s="68" t="s">
        <v>1056</v>
      </c>
      <c r="D423" s="19" t="str">
        <f>+'Outstanding loans'!A392</f>
        <v>143985512</v>
      </c>
      <c r="E423" s="20">
        <f>+'Outstanding loans'!B392</f>
        <v>99</v>
      </c>
      <c r="F423" s="19" t="str">
        <f>+'Outstanding loans'!C392</f>
        <v>GUNOORY J(SL2833)</v>
      </c>
      <c r="G423" s="547" t="str">
        <f t="shared" si="121"/>
        <v>D1</v>
      </c>
      <c r="H423" s="21">
        <f>+'Outstanding loans'!F392</f>
        <v>41218</v>
      </c>
      <c r="I423" s="21">
        <f>+'Outstanding loans'!G392</f>
        <v>52171</v>
      </c>
      <c r="J423" s="34">
        <f t="shared" si="122"/>
        <v>360</v>
      </c>
      <c r="K423" s="34">
        <f t="shared" si="118"/>
        <v>97</v>
      </c>
      <c r="L423" s="34">
        <f t="shared" si="119"/>
        <v>180</v>
      </c>
      <c r="M423" s="34">
        <f t="shared" si="120"/>
        <v>97</v>
      </c>
      <c r="N423" s="52">
        <f t="shared" ref="N423:N486" si="126">IF(C423="O",IF(ROUND(($I$35-H423)/365*12,0)&gt;$L423,$L423,ROUND(($I$35-H423)/365*12,0)),IF(OR(C423="E",C423="N"),ROUND((I423-H423)/365*12,0),"CHECK"))</f>
        <v>97</v>
      </c>
      <c r="O423" s="324">
        <f>+'Outstanding loans'!H392</f>
        <v>443070</v>
      </c>
      <c r="P423" s="26">
        <f>+'Outstanding loans'!E392</f>
        <v>0.03</v>
      </c>
      <c r="Q423" s="536">
        <f t="shared" si="123"/>
        <v>7.6499999999999999E-2</v>
      </c>
      <c r="R423" s="222">
        <f t="shared" ref="R423:R486" si="127">PMT(P423/12,L423,-O423,0,0)</f>
        <v>3059.7600735796909</v>
      </c>
      <c r="S423" s="36">
        <f t="shared" ref="S423:S486" si="128">(-PV(Q423/12,L423,R423,0,0))</f>
        <v>327052.30857313337</v>
      </c>
      <c r="T423" s="36">
        <f t="shared" si="124"/>
        <v>116017.69142686663</v>
      </c>
      <c r="U423" s="36">
        <f t="shared" ref="U423:U486" si="129">-IF(OR(Q423="",Q423=0),0,(CUMIPMT(Q423/12,L423,S423,1,M423,0)))</f>
        <v>166475.97382001192</v>
      </c>
      <c r="V423" s="36">
        <f t="shared" ref="V423:V486" si="130">-IF(OR(P423="",P423=0),0,(CUMIPMT(P423/12,L423,O423,1,M423,0)))</f>
        <v>82812.567221595498</v>
      </c>
      <c r="W423" s="37">
        <f t="shared" ref="W423:W486" si="131">IF(ISERROR(U423-V423),0,U423-V423)</f>
        <v>83663.406598416419</v>
      </c>
      <c r="X423" s="36">
        <f t="shared" ref="X423:X486" si="132">IF(C423="O",T423/AD423*N423,T423)</f>
        <v>62520.64482447812</v>
      </c>
      <c r="Y423" s="276">
        <f t="shared" ref="Y423:Y486" si="133">W423</f>
        <v>83663.406598416419</v>
      </c>
      <c r="Z423" s="36">
        <f t="shared" ref="Z423:Z486" si="134">-IF(OR(Q423="",Q423=0),0,(CUMIPMT(Q423/12,L423,S423,1,L423,0)))</f>
        <v>223704.50467121211</v>
      </c>
      <c r="AA423" s="36">
        <f t="shared" ref="AA423:AA486" si="135">-IF(OR(P423="",P423=0),0,(CUMIPMT(P423/12,L423,O423,1,L423,0)))</f>
        <v>107686.81324434432</v>
      </c>
      <c r="AB423" s="38">
        <f t="shared" si="125"/>
        <v>1.1641532182693481E-9</v>
      </c>
      <c r="AC423" s="17"/>
      <c r="AD423" s="17">
        <f t="shared" ref="AD423:AD486" si="136">IF(L423&gt;$J$2,$J$2,L423)</f>
        <v>180</v>
      </c>
      <c r="AE423" s="143"/>
      <c r="AH423" s="103"/>
      <c r="AI423" s="533"/>
    </row>
    <row r="424" spans="1:35">
      <c r="A424" s="533"/>
      <c r="C424" s="68" t="s">
        <v>1056</v>
      </c>
      <c r="D424" s="19" t="str">
        <f>+'Outstanding loans'!A393</f>
        <v>143985555</v>
      </c>
      <c r="E424" s="20">
        <f>+'Outstanding loans'!B393</f>
        <v>98</v>
      </c>
      <c r="F424" s="19" t="str">
        <f>+'Outstanding loans'!C393</f>
        <v>DABY B</v>
      </c>
      <c r="G424" s="547" t="str">
        <f t="shared" si="121"/>
        <v>E2</v>
      </c>
      <c r="H424" s="21">
        <f>+'Outstanding loans'!F393</f>
        <v>42200</v>
      </c>
      <c r="I424" s="21">
        <f>+'Outstanding loans'!G393</f>
        <v>44743</v>
      </c>
      <c r="J424" s="34">
        <f t="shared" si="122"/>
        <v>84</v>
      </c>
      <c r="K424" s="34">
        <f t="shared" si="118"/>
        <v>65</v>
      </c>
      <c r="L424" s="34">
        <f t="shared" si="119"/>
        <v>60</v>
      </c>
      <c r="M424" s="34">
        <f t="shared" si="120"/>
        <v>60</v>
      </c>
      <c r="N424" s="52">
        <f t="shared" si="126"/>
        <v>60</v>
      </c>
      <c r="O424" s="324">
        <f>+'Outstanding loans'!H393</f>
        <v>696868</v>
      </c>
      <c r="P424" s="26">
        <f>+'Outstanding loans'!E393</f>
        <v>0.05</v>
      </c>
      <c r="Q424" s="536">
        <f t="shared" si="123"/>
        <v>9.1499999999999998E-2</v>
      </c>
      <c r="R424" s="222">
        <f t="shared" si="127"/>
        <v>13150.758847034611</v>
      </c>
      <c r="S424" s="36">
        <f t="shared" si="128"/>
        <v>631300.14133266232</v>
      </c>
      <c r="T424" s="36">
        <f t="shared" si="124"/>
        <v>65567.858667337685</v>
      </c>
      <c r="U424" s="36">
        <f t="shared" si="129"/>
        <v>157745.38948941464</v>
      </c>
      <c r="V424" s="36">
        <f t="shared" si="130"/>
        <v>92177.530822076602</v>
      </c>
      <c r="W424" s="37">
        <f t="shared" si="131"/>
        <v>65567.858667338034</v>
      </c>
      <c r="X424" s="36">
        <f t="shared" si="132"/>
        <v>65567.858667337685</v>
      </c>
      <c r="Y424" s="276">
        <f t="shared" si="133"/>
        <v>65567.858667338034</v>
      </c>
      <c r="Z424" s="36">
        <f t="shared" si="134"/>
        <v>157745.38948941464</v>
      </c>
      <c r="AA424" s="36">
        <f t="shared" si="135"/>
        <v>92177.530822076602</v>
      </c>
      <c r="AB424" s="38">
        <f t="shared" si="125"/>
        <v>3.4924596548080444E-10</v>
      </c>
      <c r="AC424" s="17"/>
      <c r="AD424" s="17">
        <f t="shared" si="136"/>
        <v>60</v>
      </c>
      <c r="AE424" s="143"/>
      <c r="AH424" s="103"/>
      <c r="AI424" s="533"/>
    </row>
    <row r="425" spans="1:35">
      <c r="A425" s="533"/>
      <c r="C425" s="68" t="s">
        <v>1056</v>
      </c>
      <c r="D425" s="19" t="str">
        <f>+'Outstanding loans'!A394</f>
        <v>143985784</v>
      </c>
      <c r="E425" s="20">
        <f>+'Outstanding loans'!B394</f>
        <v>98</v>
      </c>
      <c r="F425" s="19" t="str">
        <f>+'Outstanding loans'!C394</f>
        <v>ASSIRVADEN L N</v>
      </c>
      <c r="G425" s="547" t="str">
        <f t="shared" si="121"/>
        <v>E2</v>
      </c>
      <c r="H425" s="21">
        <f>+'Outstanding loans'!F394</f>
        <v>42213</v>
      </c>
      <c r="I425" s="21">
        <f>+'Outstanding loans'!G394</f>
        <v>44774</v>
      </c>
      <c r="J425" s="34">
        <f t="shared" si="122"/>
        <v>84</v>
      </c>
      <c r="K425" s="34">
        <f t="shared" si="118"/>
        <v>64</v>
      </c>
      <c r="L425" s="34">
        <f t="shared" si="119"/>
        <v>60</v>
      </c>
      <c r="M425" s="34">
        <f t="shared" si="120"/>
        <v>60</v>
      </c>
      <c r="N425" s="52">
        <f t="shared" si="126"/>
        <v>60</v>
      </c>
      <c r="O425" s="324">
        <f>+'Outstanding loans'!H394</f>
        <v>557541</v>
      </c>
      <c r="P425" s="26">
        <f>+'Outstanding loans'!E394</f>
        <v>0.05</v>
      </c>
      <c r="Q425" s="536">
        <f t="shared" si="123"/>
        <v>9.1499999999999998E-2</v>
      </c>
      <c r="R425" s="222">
        <f t="shared" si="127"/>
        <v>10521.486477115501</v>
      </c>
      <c r="S425" s="36">
        <f t="shared" si="128"/>
        <v>505082.32850231888</v>
      </c>
      <c r="T425" s="36">
        <f t="shared" si="124"/>
        <v>52458.67149768112</v>
      </c>
      <c r="U425" s="36">
        <f t="shared" si="129"/>
        <v>126206.86012461147</v>
      </c>
      <c r="V425" s="36">
        <f t="shared" si="130"/>
        <v>73748.188626930118</v>
      </c>
      <c r="W425" s="37">
        <f t="shared" si="131"/>
        <v>52458.671497681353</v>
      </c>
      <c r="X425" s="36">
        <f t="shared" si="132"/>
        <v>52458.67149768112</v>
      </c>
      <c r="Y425" s="276">
        <f t="shared" si="133"/>
        <v>52458.671497681353</v>
      </c>
      <c r="Z425" s="36">
        <f t="shared" si="134"/>
        <v>126206.86012461147</v>
      </c>
      <c r="AA425" s="36">
        <f t="shared" si="135"/>
        <v>73748.188626930118</v>
      </c>
      <c r="AB425" s="38">
        <f t="shared" si="125"/>
        <v>2.3283064365386963E-10</v>
      </c>
      <c r="AC425" s="17"/>
      <c r="AD425" s="17">
        <f t="shared" si="136"/>
        <v>60</v>
      </c>
      <c r="AE425" s="143"/>
      <c r="AH425" s="103"/>
      <c r="AI425" s="533"/>
    </row>
    <row r="426" spans="1:35">
      <c r="A426" s="533"/>
      <c r="C426" s="68" t="s">
        <v>1056</v>
      </c>
      <c r="D426" s="19" t="str">
        <f>+'Outstanding loans'!A395</f>
        <v>143985814</v>
      </c>
      <c r="E426" s="20">
        <f>+'Outstanding loans'!B395</f>
        <v>99</v>
      </c>
      <c r="F426" s="19" t="str">
        <f>+'Outstanding loans'!C395</f>
        <v>OODIT H(SL 2920)</v>
      </c>
      <c r="G426" s="547" t="str">
        <f t="shared" si="121"/>
        <v>D1</v>
      </c>
      <c r="H426" s="21">
        <f>+'Outstanding loans'!F395</f>
        <v>41449</v>
      </c>
      <c r="I426" s="21">
        <f>+'Outstanding loans'!G395</f>
        <v>52413</v>
      </c>
      <c r="J426" s="34">
        <f t="shared" si="122"/>
        <v>360</v>
      </c>
      <c r="K426" s="34">
        <f t="shared" si="118"/>
        <v>89</v>
      </c>
      <c r="L426" s="34">
        <f t="shared" si="119"/>
        <v>180</v>
      </c>
      <c r="M426" s="34">
        <f t="shared" si="120"/>
        <v>89</v>
      </c>
      <c r="N426" s="52">
        <f t="shared" si="126"/>
        <v>89</v>
      </c>
      <c r="O426" s="324">
        <f>+'Outstanding loans'!H395</f>
        <v>3601233</v>
      </c>
      <c r="P426" s="26">
        <f>+'Outstanding loans'!E395</f>
        <v>0.03</v>
      </c>
      <c r="Q426" s="536">
        <f t="shared" si="123"/>
        <v>7.6499999999999999E-2</v>
      </c>
      <c r="R426" s="222">
        <f t="shared" si="127"/>
        <v>24869.45392163227</v>
      </c>
      <c r="S426" s="36">
        <f t="shared" si="128"/>
        <v>2658251.6675914656</v>
      </c>
      <c r="T426" s="36">
        <f t="shared" si="124"/>
        <v>942981.33240853436</v>
      </c>
      <c r="U426" s="36">
        <f t="shared" si="129"/>
        <v>1268254.1247148376</v>
      </c>
      <c r="V426" s="36">
        <f t="shared" si="130"/>
        <v>634049.0505926956</v>
      </c>
      <c r="W426" s="37">
        <f t="shared" si="131"/>
        <v>634205.07412214205</v>
      </c>
      <c r="X426" s="36">
        <f t="shared" si="132"/>
        <v>466251.88102421974</v>
      </c>
      <c r="Y426" s="276">
        <f t="shared" si="133"/>
        <v>634205.07412214205</v>
      </c>
      <c r="Z426" s="36">
        <f t="shared" si="134"/>
        <v>1818250.0383023517</v>
      </c>
      <c r="AA426" s="36">
        <f t="shared" si="135"/>
        <v>875268.70589380898</v>
      </c>
      <c r="AB426" s="38">
        <f t="shared" si="125"/>
        <v>8.3819031715393066E-9</v>
      </c>
      <c r="AC426" s="17"/>
      <c r="AD426" s="17">
        <f t="shared" si="136"/>
        <v>180</v>
      </c>
      <c r="AE426" s="143"/>
      <c r="AH426" s="103"/>
      <c r="AI426" s="533"/>
    </row>
    <row r="427" spans="1:35">
      <c r="A427" s="533"/>
      <c r="C427" s="68" t="s">
        <v>1056</v>
      </c>
      <c r="D427" s="19" t="str">
        <f>+'Outstanding loans'!A396</f>
        <v>143985865</v>
      </c>
      <c r="E427" s="20">
        <f>+'Outstanding loans'!B396</f>
        <v>98</v>
      </c>
      <c r="F427" s="19" t="str">
        <f>+'Outstanding loans'!C396</f>
        <v>AMIDE S H</v>
      </c>
      <c r="G427" s="547" t="str">
        <f t="shared" si="121"/>
        <v>E2</v>
      </c>
      <c r="H427" s="21">
        <f>+'Outstanding loans'!F396</f>
        <v>42276</v>
      </c>
      <c r="I427" s="21">
        <f>+'Outstanding loans'!G396</f>
        <v>44835</v>
      </c>
      <c r="J427" s="34">
        <f t="shared" si="122"/>
        <v>84</v>
      </c>
      <c r="K427" s="34">
        <f t="shared" si="118"/>
        <v>62</v>
      </c>
      <c r="L427" s="34">
        <f t="shared" si="119"/>
        <v>60</v>
      </c>
      <c r="M427" s="34">
        <f t="shared" si="120"/>
        <v>60</v>
      </c>
      <c r="N427" s="52">
        <f t="shared" si="126"/>
        <v>60</v>
      </c>
      <c r="O427" s="324">
        <f>+'Outstanding loans'!H396</f>
        <v>1519936</v>
      </c>
      <c r="P427" s="26">
        <f>+'Outstanding loans'!E396</f>
        <v>0.05</v>
      </c>
      <c r="Q427" s="536">
        <f t="shared" si="123"/>
        <v>9.1499999999999998E-2</v>
      </c>
      <c r="R427" s="222">
        <f t="shared" si="127"/>
        <v>28683.067379943404</v>
      </c>
      <c r="S427" s="36">
        <f t="shared" si="128"/>
        <v>1376926.2064215913</v>
      </c>
      <c r="T427" s="36">
        <f t="shared" si="124"/>
        <v>143009.79357840866</v>
      </c>
      <c r="U427" s="36">
        <f t="shared" si="129"/>
        <v>344057.83637501346</v>
      </c>
      <c r="V427" s="36">
        <f t="shared" si="130"/>
        <v>201048.04279660434</v>
      </c>
      <c r="W427" s="37">
        <f t="shared" si="131"/>
        <v>143009.79357840912</v>
      </c>
      <c r="X427" s="36">
        <f t="shared" si="132"/>
        <v>143009.79357840866</v>
      </c>
      <c r="Y427" s="276">
        <f t="shared" si="133"/>
        <v>143009.79357840912</v>
      </c>
      <c r="Z427" s="36">
        <f t="shared" si="134"/>
        <v>344057.83637501346</v>
      </c>
      <c r="AA427" s="36">
        <f t="shared" si="135"/>
        <v>201048.04279660434</v>
      </c>
      <c r="AB427" s="38">
        <f t="shared" si="125"/>
        <v>4.6566128730773926E-10</v>
      </c>
      <c r="AC427" s="17"/>
      <c r="AD427" s="17">
        <f t="shared" si="136"/>
        <v>60</v>
      </c>
      <c r="AE427" s="143"/>
      <c r="AH427" s="103"/>
      <c r="AI427" s="533"/>
    </row>
    <row r="428" spans="1:35">
      <c r="A428" s="533"/>
      <c r="C428" s="68" t="s">
        <v>1056</v>
      </c>
      <c r="D428" s="19" t="str">
        <f>+'Outstanding loans'!A397</f>
        <v>143985970</v>
      </c>
      <c r="E428" s="20">
        <f>+'Outstanding loans'!B397</f>
        <v>99</v>
      </c>
      <c r="F428" s="19" t="str">
        <f>+'Outstanding loans'!C397</f>
        <v>NG PING MAN B (SL2464)</v>
      </c>
      <c r="G428" s="547" t="str">
        <f t="shared" si="121"/>
        <v>C1</v>
      </c>
      <c r="H428" s="21">
        <f>+'Outstanding loans'!F397</f>
        <v>40822</v>
      </c>
      <c r="I428" s="21">
        <f>+'Outstanding loans'!G397</f>
        <v>51775</v>
      </c>
      <c r="J428" s="34">
        <f t="shared" si="122"/>
        <v>360</v>
      </c>
      <c r="K428" s="34">
        <f t="shared" si="118"/>
        <v>110</v>
      </c>
      <c r="L428" s="34">
        <f t="shared" si="119"/>
        <v>180</v>
      </c>
      <c r="M428" s="34">
        <f t="shared" si="120"/>
        <v>110</v>
      </c>
      <c r="N428" s="52">
        <f t="shared" si="126"/>
        <v>110</v>
      </c>
      <c r="O428" s="324">
        <f>+'Outstanding loans'!H397</f>
        <v>3500204</v>
      </c>
      <c r="P428" s="26">
        <f>+'Outstanding loans'!E397</f>
        <v>0.03</v>
      </c>
      <c r="Q428" s="536">
        <f t="shared" si="123"/>
        <v>8.1500000000000003E-2</v>
      </c>
      <c r="R428" s="222">
        <f t="shared" si="127"/>
        <v>24171.766196275821</v>
      </c>
      <c r="S428" s="36">
        <f t="shared" si="128"/>
        <v>2506582.1957052578</v>
      </c>
      <c r="T428" s="36">
        <f t="shared" si="124"/>
        <v>993621.80429474218</v>
      </c>
      <c r="U428" s="36">
        <f t="shared" si="129"/>
        <v>1495399.1643871965</v>
      </c>
      <c r="V428" s="36">
        <f t="shared" si="130"/>
        <v>709160.50858892105</v>
      </c>
      <c r="W428" s="37">
        <f t="shared" si="131"/>
        <v>786238.65579827549</v>
      </c>
      <c r="X428" s="36">
        <f t="shared" si="132"/>
        <v>607213.32484678691</v>
      </c>
      <c r="Y428" s="276">
        <f t="shared" si="133"/>
        <v>786238.65579827549</v>
      </c>
      <c r="Z428" s="36">
        <f t="shared" si="134"/>
        <v>1844335.7196244276</v>
      </c>
      <c r="AA428" s="36">
        <f t="shared" si="135"/>
        <v>850713.91532964865</v>
      </c>
      <c r="AB428" s="38">
        <f t="shared" si="125"/>
        <v>3.6787241697311401E-8</v>
      </c>
      <c r="AC428" s="17"/>
      <c r="AD428" s="17">
        <f t="shared" si="136"/>
        <v>180</v>
      </c>
      <c r="AE428" s="143"/>
      <c r="AH428" s="103"/>
      <c r="AI428" s="533"/>
    </row>
    <row r="429" spans="1:35">
      <c r="A429" s="533"/>
      <c r="C429" s="68" t="s">
        <v>1056</v>
      </c>
      <c r="D429" s="19" t="str">
        <f>+'Outstanding loans'!A398</f>
        <v>143985989</v>
      </c>
      <c r="E429" s="20">
        <f>+'Outstanding loans'!B398</f>
        <v>99</v>
      </c>
      <c r="F429" s="19" t="str">
        <f>+'Outstanding loans'!C398</f>
        <v>LUCHMUN S/SL2441</v>
      </c>
      <c r="G429" s="547" t="str">
        <f t="shared" si="121"/>
        <v>C1</v>
      </c>
      <c r="H429" s="21">
        <f>+'Outstanding loans'!F398</f>
        <v>40715</v>
      </c>
      <c r="I429" s="21">
        <f>+'Outstanding loans'!G398</f>
        <v>51318</v>
      </c>
      <c r="J429" s="34">
        <f t="shared" si="122"/>
        <v>349</v>
      </c>
      <c r="K429" s="34">
        <f t="shared" si="118"/>
        <v>113</v>
      </c>
      <c r="L429" s="34">
        <f t="shared" si="119"/>
        <v>180</v>
      </c>
      <c r="M429" s="34">
        <f t="shared" si="120"/>
        <v>113</v>
      </c>
      <c r="N429" s="52">
        <f t="shared" si="126"/>
        <v>113</v>
      </c>
      <c r="O429" s="324">
        <f>+'Outstanding loans'!H398</f>
        <v>1883581</v>
      </c>
      <c r="P429" s="26">
        <f>+'Outstanding loans'!E398</f>
        <v>0.03</v>
      </c>
      <c r="Q429" s="536">
        <f t="shared" si="123"/>
        <v>8.1500000000000003E-2</v>
      </c>
      <c r="R429" s="222">
        <f t="shared" si="127"/>
        <v>13007.664565764568</v>
      </c>
      <c r="S429" s="36">
        <f t="shared" si="128"/>
        <v>1348878.6935757757</v>
      </c>
      <c r="T429" s="36">
        <f t="shared" si="124"/>
        <v>534702.30642422428</v>
      </c>
      <c r="U429" s="36">
        <f t="shared" si="129"/>
        <v>819286.96294429107</v>
      </c>
      <c r="V429" s="36">
        <f t="shared" si="130"/>
        <v>387799.56255095662</v>
      </c>
      <c r="W429" s="37">
        <f t="shared" si="131"/>
        <v>431487.40039333445</v>
      </c>
      <c r="X429" s="36">
        <f t="shared" si="132"/>
        <v>335674.22569965193</v>
      </c>
      <c r="Y429" s="276">
        <f t="shared" si="133"/>
        <v>431487.40039333445</v>
      </c>
      <c r="Z429" s="36">
        <f t="shared" si="134"/>
        <v>992500.92826186679</v>
      </c>
      <c r="AA429" s="36">
        <f t="shared" si="135"/>
        <v>457798.62183762202</v>
      </c>
      <c r="AB429" s="38">
        <f t="shared" si="125"/>
        <v>2.0489096641540527E-8</v>
      </c>
      <c r="AC429" s="17"/>
      <c r="AD429" s="17">
        <f t="shared" si="136"/>
        <v>180</v>
      </c>
      <c r="AE429" s="143"/>
      <c r="AH429" s="103"/>
      <c r="AI429" s="533"/>
    </row>
    <row r="430" spans="1:35">
      <c r="A430" s="533"/>
      <c r="C430" s="68" t="s">
        <v>1056</v>
      </c>
      <c r="D430" s="19" t="str">
        <f>+'Outstanding loans'!A399</f>
        <v>143986195</v>
      </c>
      <c r="E430" s="20">
        <f>+'Outstanding loans'!B399</f>
        <v>99</v>
      </c>
      <c r="F430" s="19" t="str">
        <f>+'Outstanding loans'!C399</f>
        <v>MARJOLIN A-L L(SL2949)</v>
      </c>
      <c r="G430" s="547" t="str">
        <f t="shared" si="121"/>
        <v>E1</v>
      </c>
      <c r="H430" s="21">
        <f>+'Outstanding loans'!F399</f>
        <v>41471</v>
      </c>
      <c r="I430" s="21">
        <f>+'Outstanding loans'!G399</f>
        <v>52444</v>
      </c>
      <c r="J430" s="34">
        <f t="shared" si="122"/>
        <v>361</v>
      </c>
      <c r="K430" s="34">
        <f t="shared" si="118"/>
        <v>89</v>
      </c>
      <c r="L430" s="34">
        <f t="shared" si="119"/>
        <v>180</v>
      </c>
      <c r="M430" s="34">
        <f t="shared" si="120"/>
        <v>89</v>
      </c>
      <c r="N430" s="52">
        <f t="shared" si="126"/>
        <v>89</v>
      </c>
      <c r="O430" s="324">
        <f>+'Outstanding loans'!H399</f>
        <v>1001940</v>
      </c>
      <c r="P430" s="26">
        <f>+'Outstanding loans'!E399</f>
        <v>0.03</v>
      </c>
      <c r="Q430" s="536">
        <f t="shared" si="123"/>
        <v>7.3999999999999996E-2</v>
      </c>
      <c r="R430" s="222">
        <f t="shared" si="127"/>
        <v>6919.2136866012943</v>
      </c>
      <c r="S430" s="36">
        <f t="shared" si="128"/>
        <v>750995.54586174502</v>
      </c>
      <c r="T430" s="36">
        <f t="shared" si="124"/>
        <v>250944.45413825498</v>
      </c>
      <c r="U430" s="36">
        <f t="shared" si="129"/>
        <v>345575.98112319468</v>
      </c>
      <c r="V430" s="36">
        <f t="shared" si="130"/>
        <v>176405.99920939445</v>
      </c>
      <c r="W430" s="37">
        <f t="shared" si="131"/>
        <v>169169.98191380023</v>
      </c>
      <c r="X430" s="36">
        <f t="shared" si="132"/>
        <v>124078.09121280385</v>
      </c>
      <c r="Y430" s="276">
        <f t="shared" si="133"/>
        <v>169169.98191380023</v>
      </c>
      <c r="Z430" s="36">
        <f t="shared" si="134"/>
        <v>494462.91772648797</v>
      </c>
      <c r="AA430" s="36">
        <f t="shared" si="135"/>
        <v>243518.46358823287</v>
      </c>
      <c r="AB430" s="38">
        <f t="shared" si="125"/>
        <v>1.1641532182693481E-10</v>
      </c>
      <c r="AC430" s="17"/>
      <c r="AD430" s="17">
        <f t="shared" si="136"/>
        <v>180</v>
      </c>
      <c r="AE430" s="143"/>
      <c r="AH430" s="103"/>
      <c r="AI430" s="533"/>
    </row>
    <row r="431" spans="1:35">
      <c r="A431" s="533"/>
      <c r="C431" s="68" t="s">
        <v>1056</v>
      </c>
      <c r="D431" s="19" t="str">
        <f>+'Outstanding loans'!A400</f>
        <v>143986284</v>
      </c>
      <c r="E431" s="20">
        <f>+'Outstanding loans'!B400</f>
        <v>99</v>
      </c>
      <c r="F431" s="19" t="str">
        <f>+'Outstanding loans'!C400</f>
        <v>BALLUCK K(SL3040)</v>
      </c>
      <c r="G431" s="547" t="str">
        <f t="shared" si="121"/>
        <v>E1</v>
      </c>
      <c r="H431" s="21">
        <f>+'Outstanding loans'!F400</f>
        <v>41824</v>
      </c>
      <c r="I431" s="21">
        <f>+'Outstanding loans'!G400</f>
        <v>52779</v>
      </c>
      <c r="J431" s="34">
        <f t="shared" si="122"/>
        <v>360</v>
      </c>
      <c r="K431" s="34">
        <f t="shared" si="118"/>
        <v>77</v>
      </c>
      <c r="L431" s="34">
        <f t="shared" si="119"/>
        <v>180</v>
      </c>
      <c r="M431" s="34">
        <f t="shared" si="120"/>
        <v>77</v>
      </c>
      <c r="N431" s="52">
        <f t="shared" si="126"/>
        <v>77</v>
      </c>
      <c r="O431" s="324">
        <f>+'Outstanding loans'!H400</f>
        <v>550042</v>
      </c>
      <c r="P431" s="26">
        <f>+'Outstanding loans'!E400</f>
        <v>0.03</v>
      </c>
      <c r="Q431" s="536">
        <f t="shared" si="123"/>
        <v>7.3999999999999996E-2</v>
      </c>
      <c r="R431" s="222">
        <f t="shared" si="127"/>
        <v>3798.489065817862</v>
      </c>
      <c r="S431" s="36">
        <f t="shared" si="128"/>
        <v>412279.27025259583</v>
      </c>
      <c r="T431" s="36">
        <f t="shared" si="124"/>
        <v>137762.72974740417</v>
      </c>
      <c r="U431" s="36">
        <f t="shared" si="129"/>
        <v>169167.80901026883</v>
      </c>
      <c r="V431" s="36">
        <f t="shared" si="130"/>
        <v>86994.919481661171</v>
      </c>
      <c r="W431" s="37">
        <f t="shared" si="131"/>
        <v>82172.889528607659</v>
      </c>
      <c r="X431" s="36">
        <f t="shared" si="132"/>
        <v>58931.834391945122</v>
      </c>
      <c r="Y431" s="276">
        <f t="shared" si="133"/>
        <v>82172.889528607659</v>
      </c>
      <c r="Z431" s="36">
        <f t="shared" si="134"/>
        <v>271448.76159461919</v>
      </c>
      <c r="AA431" s="36">
        <f t="shared" si="135"/>
        <v>133686.03184721526</v>
      </c>
      <c r="AB431" s="38">
        <f t="shared" si="125"/>
        <v>-2.3283064365386963E-10</v>
      </c>
      <c r="AC431" s="17"/>
      <c r="AD431" s="17">
        <f t="shared" si="136"/>
        <v>180</v>
      </c>
      <c r="AE431" s="143"/>
      <c r="AH431" s="103"/>
      <c r="AI431" s="533"/>
    </row>
    <row r="432" spans="1:35">
      <c r="A432" s="533"/>
      <c r="C432" s="68" t="s">
        <v>1056</v>
      </c>
      <c r="D432" s="19" t="str">
        <f>+'Outstanding loans'!A401</f>
        <v>143986551</v>
      </c>
      <c r="E432" s="20">
        <f>+'Outstanding loans'!B401</f>
        <v>99</v>
      </c>
      <c r="F432" s="19" t="str">
        <f>+'Outstanding loans'!C401</f>
        <v>DOOKHITH-D B N (SL3106)</v>
      </c>
      <c r="G432" s="547" t="str">
        <f t="shared" si="121"/>
        <v>E1</v>
      </c>
      <c r="H432" s="21">
        <f>+'Outstanding loans'!F401</f>
        <v>42199</v>
      </c>
      <c r="I432" s="21">
        <f>+'Outstanding loans'!G401</f>
        <v>53144</v>
      </c>
      <c r="J432" s="34">
        <f t="shared" si="122"/>
        <v>360</v>
      </c>
      <c r="K432" s="34">
        <f t="shared" si="118"/>
        <v>65</v>
      </c>
      <c r="L432" s="34">
        <f t="shared" si="119"/>
        <v>180</v>
      </c>
      <c r="M432" s="34">
        <f t="shared" si="120"/>
        <v>65</v>
      </c>
      <c r="N432" s="52">
        <f t="shared" si="126"/>
        <v>65</v>
      </c>
      <c r="O432" s="324">
        <f>+'Outstanding loans'!H401</f>
        <v>2200169</v>
      </c>
      <c r="P432" s="26">
        <f>+'Outstanding loans'!E401</f>
        <v>0.03</v>
      </c>
      <c r="Q432" s="536">
        <f t="shared" si="123"/>
        <v>7.3999999999999996E-2</v>
      </c>
      <c r="R432" s="222">
        <f t="shared" si="127"/>
        <v>15193.963169087852</v>
      </c>
      <c r="S432" s="36">
        <f t="shared" si="128"/>
        <v>1649117.8305518189</v>
      </c>
      <c r="T432" s="36">
        <f t="shared" si="124"/>
        <v>551051.16944818106</v>
      </c>
      <c r="U432" s="36">
        <f t="shared" si="129"/>
        <v>587367.61326125404</v>
      </c>
      <c r="V432" s="36">
        <f t="shared" si="130"/>
        <v>304368.96136674238</v>
      </c>
      <c r="W432" s="37">
        <f t="shared" si="131"/>
        <v>282998.65189451165</v>
      </c>
      <c r="X432" s="36">
        <f t="shared" si="132"/>
        <v>198990.70007850984</v>
      </c>
      <c r="Y432" s="276">
        <f t="shared" si="133"/>
        <v>282998.65189451165</v>
      </c>
      <c r="Z432" s="36">
        <f t="shared" si="134"/>
        <v>1085795.5398839938</v>
      </c>
      <c r="AA432" s="36">
        <f t="shared" si="135"/>
        <v>534744.37043581344</v>
      </c>
      <c r="AB432" s="38">
        <f t="shared" si="125"/>
        <v>-6.9849193096160889E-10</v>
      </c>
      <c r="AC432" s="17"/>
      <c r="AD432" s="17">
        <f t="shared" si="136"/>
        <v>180</v>
      </c>
      <c r="AE432" s="143"/>
      <c r="AH432" s="103"/>
      <c r="AI432" s="533"/>
    </row>
    <row r="433" spans="1:35">
      <c r="A433" s="533"/>
      <c r="C433" s="68" t="s">
        <v>1056</v>
      </c>
      <c r="D433" s="19" t="str">
        <f>+'Outstanding loans'!A402</f>
        <v>143986594</v>
      </c>
      <c r="E433" s="20">
        <f>+'Outstanding loans'!B402</f>
        <v>99</v>
      </c>
      <c r="F433" s="19" t="str">
        <f>+'Outstanding loans'!C402</f>
        <v>PURSOO A(SL3087)</v>
      </c>
      <c r="G433" s="547" t="str">
        <f t="shared" si="121"/>
        <v>E1</v>
      </c>
      <c r="H433" s="21">
        <f>+'Outstanding loans'!F402</f>
        <v>42087</v>
      </c>
      <c r="I433" s="21">
        <f>+'Outstanding loans'!G402</f>
        <v>53053</v>
      </c>
      <c r="J433" s="34">
        <f t="shared" si="122"/>
        <v>361</v>
      </c>
      <c r="K433" s="34">
        <f t="shared" si="118"/>
        <v>68</v>
      </c>
      <c r="L433" s="34">
        <f t="shared" si="119"/>
        <v>180</v>
      </c>
      <c r="M433" s="34">
        <f t="shared" si="120"/>
        <v>68</v>
      </c>
      <c r="N433" s="52">
        <f t="shared" si="126"/>
        <v>68</v>
      </c>
      <c r="O433" s="324">
        <f>+'Outstanding loans'!H402</f>
        <v>3506195</v>
      </c>
      <c r="P433" s="26">
        <f>+'Outstanding loans'!E402</f>
        <v>0.03</v>
      </c>
      <c r="Q433" s="536">
        <f t="shared" si="123"/>
        <v>7.3999999999999996E-2</v>
      </c>
      <c r="R433" s="222">
        <f t="shared" si="127"/>
        <v>24213.138942344875</v>
      </c>
      <c r="S433" s="36">
        <f t="shared" si="128"/>
        <v>2628038.4333619983</v>
      </c>
      <c r="T433" s="36">
        <f t="shared" si="124"/>
        <v>878156.56663800171</v>
      </c>
      <c r="U433" s="36">
        <f t="shared" si="129"/>
        <v>972628.17503445467</v>
      </c>
      <c r="V433" s="36">
        <f t="shared" si="130"/>
        <v>503037.15765700745</v>
      </c>
      <c r="W433" s="37">
        <f t="shared" si="131"/>
        <v>469591.01737744722</v>
      </c>
      <c r="X433" s="36">
        <f t="shared" si="132"/>
        <v>331748.03628546733</v>
      </c>
      <c r="Y433" s="276">
        <f t="shared" si="133"/>
        <v>469591.01737744722</v>
      </c>
      <c r="Z433" s="36">
        <f t="shared" si="134"/>
        <v>1730326.5762600787</v>
      </c>
      <c r="AA433" s="36">
        <f t="shared" si="135"/>
        <v>852170.00962207746</v>
      </c>
      <c r="AB433" s="38">
        <f t="shared" si="125"/>
        <v>-4.6566128730773926E-10</v>
      </c>
      <c r="AC433" s="17"/>
      <c r="AD433" s="17">
        <f t="shared" si="136"/>
        <v>180</v>
      </c>
      <c r="AE433" s="143"/>
      <c r="AH433" s="103"/>
      <c r="AI433" s="533"/>
    </row>
    <row r="434" spans="1:35">
      <c r="A434" s="533"/>
      <c r="C434" s="68" t="s">
        <v>1056</v>
      </c>
      <c r="D434" s="19" t="str">
        <f>+'Outstanding loans'!A403</f>
        <v>143986608</v>
      </c>
      <c r="E434" s="20">
        <f>+'Outstanding loans'!B403</f>
        <v>99</v>
      </c>
      <c r="F434" s="19" t="str">
        <f>+'Outstanding loans'!C403</f>
        <v>RAYAPEN A D</v>
      </c>
      <c r="G434" s="547" t="str">
        <f t="shared" si="121"/>
        <v>E1</v>
      </c>
      <c r="H434" s="21">
        <f>+'Outstanding loans'!F403</f>
        <v>42017</v>
      </c>
      <c r="I434" s="21">
        <f>+'Outstanding loans'!G403</f>
        <v>52963</v>
      </c>
      <c r="J434" s="34">
        <f t="shared" si="122"/>
        <v>360</v>
      </c>
      <c r="K434" s="34">
        <f t="shared" si="118"/>
        <v>71</v>
      </c>
      <c r="L434" s="34">
        <f t="shared" si="119"/>
        <v>180</v>
      </c>
      <c r="M434" s="34">
        <f t="shared" si="120"/>
        <v>71</v>
      </c>
      <c r="N434" s="52">
        <f t="shared" si="126"/>
        <v>71</v>
      </c>
      <c r="O434" s="324">
        <f>+'Outstanding loans'!H403</f>
        <v>960143</v>
      </c>
      <c r="P434" s="26">
        <f>+'Outstanding loans'!E403</f>
        <v>0.03</v>
      </c>
      <c r="Q434" s="536">
        <f t="shared" si="123"/>
        <v>7.3999999999999996E-2</v>
      </c>
      <c r="R434" s="222">
        <f t="shared" si="127"/>
        <v>6630.5712784143025</v>
      </c>
      <c r="S434" s="36">
        <f t="shared" si="128"/>
        <v>719666.96248311608</v>
      </c>
      <c r="T434" s="36">
        <f t="shared" si="124"/>
        <v>240476.03751688392</v>
      </c>
      <c r="U434" s="36">
        <f t="shared" si="129"/>
        <v>276184.56429283286</v>
      </c>
      <c r="V434" s="36">
        <f t="shared" si="130"/>
        <v>142567.63346570049</v>
      </c>
      <c r="W434" s="37">
        <f t="shared" si="131"/>
        <v>133616.93082713237</v>
      </c>
      <c r="X434" s="36">
        <f t="shared" si="132"/>
        <v>94854.437020548648</v>
      </c>
      <c r="Y434" s="276">
        <f t="shared" si="133"/>
        <v>133616.93082713237</v>
      </c>
      <c r="Z434" s="36">
        <f t="shared" si="134"/>
        <v>473835.86763145821</v>
      </c>
      <c r="AA434" s="36">
        <f t="shared" si="135"/>
        <v>233359.8301145744</v>
      </c>
      <c r="AB434" s="38">
        <f t="shared" si="125"/>
        <v>-1.1641532182693481E-10</v>
      </c>
      <c r="AC434" s="17"/>
      <c r="AD434" s="17">
        <f t="shared" si="136"/>
        <v>180</v>
      </c>
      <c r="AE434" s="143"/>
      <c r="AH434" s="103"/>
      <c r="AI434" s="533"/>
    </row>
    <row r="435" spans="1:35">
      <c r="A435" s="533"/>
      <c r="C435" s="68" t="s">
        <v>1056</v>
      </c>
      <c r="D435" s="19" t="str">
        <f>+'Outstanding loans'!A404</f>
        <v>143986616</v>
      </c>
      <c r="E435" s="20">
        <f>+'Outstanding loans'!B404</f>
        <v>99</v>
      </c>
      <c r="F435" s="19" t="str">
        <f>+'Outstanding loans'!C404</f>
        <v>BHUNJUN P(SL3075)</v>
      </c>
      <c r="G435" s="547" t="str">
        <f t="shared" si="121"/>
        <v>E1</v>
      </c>
      <c r="H435" s="21">
        <f>+'Outstanding loans'!F404</f>
        <v>41999</v>
      </c>
      <c r="I435" s="21">
        <f>+'Outstanding loans'!G404</f>
        <v>52963</v>
      </c>
      <c r="J435" s="34">
        <f t="shared" si="122"/>
        <v>360</v>
      </c>
      <c r="K435" s="34">
        <f t="shared" si="118"/>
        <v>71</v>
      </c>
      <c r="L435" s="34">
        <f t="shared" si="119"/>
        <v>180</v>
      </c>
      <c r="M435" s="34">
        <f t="shared" si="120"/>
        <v>71</v>
      </c>
      <c r="N435" s="52">
        <f t="shared" si="126"/>
        <v>71</v>
      </c>
      <c r="O435" s="324">
        <f>+'Outstanding loans'!H404</f>
        <v>2003642</v>
      </c>
      <c r="P435" s="26">
        <f>+'Outstanding loans'!E404</f>
        <v>0.03</v>
      </c>
      <c r="Q435" s="536">
        <f t="shared" si="123"/>
        <v>7.3999999999999996E-2</v>
      </c>
      <c r="R435" s="222">
        <f t="shared" si="127"/>
        <v>13836.783788898725</v>
      </c>
      <c r="S435" s="36">
        <f t="shared" si="128"/>
        <v>1501812.7008618463</v>
      </c>
      <c r="T435" s="36">
        <f t="shared" si="124"/>
        <v>501829.29913815367</v>
      </c>
      <c r="U435" s="36">
        <f t="shared" si="129"/>
        <v>576346.4325301752</v>
      </c>
      <c r="V435" s="36">
        <f t="shared" si="130"/>
        <v>297512.45205399918</v>
      </c>
      <c r="W435" s="37">
        <f t="shared" si="131"/>
        <v>278833.98047617602</v>
      </c>
      <c r="X435" s="36">
        <f t="shared" si="132"/>
        <v>197943.77910449397</v>
      </c>
      <c r="Y435" s="276">
        <f t="shared" si="133"/>
        <v>278833.98047617602</v>
      </c>
      <c r="Z435" s="36">
        <f t="shared" si="134"/>
        <v>988808.38113992405</v>
      </c>
      <c r="AA435" s="36">
        <f t="shared" si="135"/>
        <v>486979.08200177061</v>
      </c>
      <c r="AB435" s="38">
        <f t="shared" si="125"/>
        <v>-2.3283064365386963E-10</v>
      </c>
      <c r="AC435" s="17"/>
      <c r="AD435" s="17">
        <f t="shared" si="136"/>
        <v>180</v>
      </c>
      <c r="AE435" s="143"/>
      <c r="AH435" s="103"/>
      <c r="AI435" s="533"/>
    </row>
    <row r="436" spans="1:35">
      <c r="A436" s="533"/>
      <c r="C436" s="68" t="s">
        <v>1056</v>
      </c>
      <c r="D436" s="19" t="str">
        <f>+'Outstanding loans'!A405</f>
        <v>143986640</v>
      </c>
      <c r="E436" s="20">
        <f>+'Outstanding loans'!B405</f>
        <v>99</v>
      </c>
      <c r="F436" s="19" t="str">
        <f>+'Outstanding loans'!C405</f>
        <v>SAUMTALLY M A F(SL3108)</v>
      </c>
      <c r="G436" s="547" t="str">
        <f t="shared" si="121"/>
        <v>E1</v>
      </c>
      <c r="H436" s="21">
        <f>+'Outstanding loans'!F405</f>
        <v>42208</v>
      </c>
      <c r="I436" s="21">
        <f>+'Outstanding loans'!G405</f>
        <v>53175</v>
      </c>
      <c r="J436" s="34">
        <f t="shared" si="122"/>
        <v>361</v>
      </c>
      <c r="K436" s="34">
        <f t="shared" si="118"/>
        <v>64</v>
      </c>
      <c r="L436" s="34">
        <f t="shared" si="119"/>
        <v>180</v>
      </c>
      <c r="M436" s="34">
        <f t="shared" si="120"/>
        <v>64</v>
      </c>
      <c r="N436" s="52">
        <f t="shared" si="126"/>
        <v>64</v>
      </c>
      <c r="O436" s="324">
        <f>+'Outstanding loans'!H405</f>
        <v>2300161</v>
      </c>
      <c r="P436" s="26">
        <f>+'Outstanding loans'!E405</f>
        <v>0.03</v>
      </c>
      <c r="Q436" s="536">
        <f t="shared" si="123"/>
        <v>7.3999999999999996E-2</v>
      </c>
      <c r="R436" s="222">
        <f t="shared" si="127"/>
        <v>15884.489562834618</v>
      </c>
      <c r="S436" s="36">
        <f t="shared" si="128"/>
        <v>1724065.977768027</v>
      </c>
      <c r="T436" s="36">
        <f t="shared" si="124"/>
        <v>576095.02223197301</v>
      </c>
      <c r="U436" s="36">
        <f t="shared" si="129"/>
        <v>605962.52409640048</v>
      </c>
      <c r="V436" s="36">
        <f t="shared" si="130"/>
        <v>314207.34222513798</v>
      </c>
      <c r="W436" s="37">
        <f t="shared" si="131"/>
        <v>291755.1818712625</v>
      </c>
      <c r="X436" s="36">
        <f t="shared" si="132"/>
        <v>204833.7856824793</v>
      </c>
      <c r="Y436" s="276">
        <f t="shared" si="133"/>
        <v>291755.1818712625</v>
      </c>
      <c r="Z436" s="36">
        <f t="shared" si="134"/>
        <v>1135142.1435422043</v>
      </c>
      <c r="AA436" s="36">
        <f t="shared" si="135"/>
        <v>559047.12131023174</v>
      </c>
      <c r="AB436" s="38">
        <f t="shared" si="125"/>
        <v>-4.6566128730773926E-10</v>
      </c>
      <c r="AC436" s="17"/>
      <c r="AD436" s="17">
        <f t="shared" si="136"/>
        <v>180</v>
      </c>
      <c r="AE436" s="143"/>
      <c r="AH436" s="103"/>
      <c r="AI436" s="533"/>
    </row>
    <row r="437" spans="1:35">
      <c r="A437" s="533"/>
      <c r="C437" s="68" t="s">
        <v>1056</v>
      </c>
      <c r="D437" s="19" t="str">
        <f>+'Outstanding loans'!A406</f>
        <v>143986861</v>
      </c>
      <c r="E437" s="20">
        <f>+'Outstanding loans'!B406</f>
        <v>99</v>
      </c>
      <c r="F437" s="19" t="str">
        <f>+'Outstanding loans'!C406</f>
        <v>CHUMMUN B K(SL 2966)</v>
      </c>
      <c r="G437" s="547" t="str">
        <f t="shared" si="121"/>
        <v>E1</v>
      </c>
      <c r="H437" s="21">
        <f>+'Outstanding loans'!F406</f>
        <v>41513</v>
      </c>
      <c r="I437" s="21">
        <f>+'Outstanding loans'!G406</f>
        <v>52475</v>
      </c>
      <c r="J437" s="34">
        <f t="shared" si="122"/>
        <v>360</v>
      </c>
      <c r="K437" s="34">
        <f t="shared" si="118"/>
        <v>87</v>
      </c>
      <c r="L437" s="34">
        <f t="shared" si="119"/>
        <v>180</v>
      </c>
      <c r="M437" s="34">
        <f t="shared" si="120"/>
        <v>87</v>
      </c>
      <c r="N437" s="52">
        <f t="shared" si="126"/>
        <v>87</v>
      </c>
      <c r="O437" s="324">
        <f>+'Outstanding loans'!H406</f>
        <v>2103670</v>
      </c>
      <c r="P437" s="26">
        <f>+'Outstanding loans'!E406</f>
        <v>0.03</v>
      </c>
      <c r="Q437" s="536">
        <f t="shared" si="123"/>
        <v>7.3999999999999996E-2</v>
      </c>
      <c r="R437" s="222">
        <f t="shared" si="127"/>
        <v>14527.558792035994</v>
      </c>
      <c r="S437" s="36">
        <f t="shared" si="128"/>
        <v>1576787.8315697319</v>
      </c>
      <c r="T437" s="36">
        <f t="shared" si="124"/>
        <v>526882.16843026807</v>
      </c>
      <c r="U437" s="36">
        <f t="shared" si="129"/>
        <v>712968.53552675946</v>
      </c>
      <c r="V437" s="36">
        <f t="shared" si="130"/>
        <v>364389.45200830116</v>
      </c>
      <c r="W437" s="37">
        <f t="shared" si="131"/>
        <v>348579.0835184583</v>
      </c>
      <c r="X437" s="36">
        <f t="shared" si="132"/>
        <v>254659.71474129622</v>
      </c>
      <c r="Y437" s="276">
        <f t="shared" si="133"/>
        <v>348579.0835184583</v>
      </c>
      <c r="Z437" s="36">
        <f t="shared" si="134"/>
        <v>1038172.7509967475</v>
      </c>
      <c r="AA437" s="36">
        <f t="shared" si="135"/>
        <v>511290.58256647876</v>
      </c>
      <c r="AB437" s="38">
        <f t="shared" si="125"/>
        <v>6.9849193096160889E-10</v>
      </c>
      <c r="AC437" s="17"/>
      <c r="AD437" s="17">
        <f t="shared" si="136"/>
        <v>180</v>
      </c>
      <c r="AE437" s="143"/>
      <c r="AH437" s="103"/>
      <c r="AI437" s="533"/>
    </row>
    <row r="438" spans="1:35">
      <c r="A438" s="533"/>
      <c r="C438" s="68" t="s">
        <v>1056</v>
      </c>
      <c r="D438" s="19" t="str">
        <f>+'Outstanding loans'!A407</f>
        <v>143987051</v>
      </c>
      <c r="E438" s="20">
        <f>+'Outstanding loans'!B407</f>
        <v>99</v>
      </c>
      <c r="F438" s="19" t="str">
        <f>+'Outstanding loans'!C407</f>
        <v>TAG H(SL 2372)</v>
      </c>
      <c r="G438" s="547" t="str">
        <f t="shared" si="121"/>
        <v>C1</v>
      </c>
      <c r="H438" s="21">
        <f>+'Outstanding loans'!F407</f>
        <v>40708</v>
      </c>
      <c r="I438" s="21">
        <f>+'Outstanding loans'!G407</f>
        <v>51683</v>
      </c>
      <c r="J438" s="34">
        <f t="shared" si="122"/>
        <v>361</v>
      </c>
      <c r="K438" s="34">
        <f t="shared" si="118"/>
        <v>114</v>
      </c>
      <c r="L438" s="34">
        <f t="shared" si="119"/>
        <v>180</v>
      </c>
      <c r="M438" s="34">
        <f t="shared" si="120"/>
        <v>114</v>
      </c>
      <c r="N438" s="52">
        <f t="shared" si="126"/>
        <v>114</v>
      </c>
      <c r="O438" s="324">
        <f>+'Outstanding loans'!H407</f>
        <v>1502791</v>
      </c>
      <c r="P438" s="26">
        <f>+'Outstanding loans'!E407</f>
        <v>0.03</v>
      </c>
      <c r="Q438" s="536">
        <f t="shared" si="123"/>
        <v>8.1500000000000003E-2</v>
      </c>
      <c r="R438" s="222">
        <f t="shared" si="127"/>
        <v>10377.998737750009</v>
      </c>
      <c r="S438" s="36">
        <f t="shared" si="128"/>
        <v>1076185.6064578234</v>
      </c>
      <c r="T438" s="36">
        <f t="shared" si="124"/>
        <v>426605.39354217658</v>
      </c>
      <c r="U438" s="36">
        <f t="shared" si="129"/>
        <v>657441.45738883945</v>
      </c>
      <c r="V438" s="36">
        <f t="shared" si="130"/>
        <v>310999.61415119853</v>
      </c>
      <c r="W438" s="37">
        <f t="shared" si="131"/>
        <v>346441.84323764092</v>
      </c>
      <c r="X438" s="36">
        <f t="shared" si="132"/>
        <v>270183.41591004515</v>
      </c>
      <c r="Y438" s="276">
        <f t="shared" si="133"/>
        <v>346441.84323764092</v>
      </c>
      <c r="Z438" s="36">
        <f t="shared" si="134"/>
        <v>791854.16633719415</v>
      </c>
      <c r="AA438" s="36">
        <f t="shared" si="135"/>
        <v>365248.77279500174</v>
      </c>
      <c r="AB438" s="38">
        <f t="shared" si="125"/>
        <v>1.5832483768463135E-8</v>
      </c>
      <c r="AC438" s="17"/>
      <c r="AD438" s="17">
        <f t="shared" si="136"/>
        <v>180</v>
      </c>
      <c r="AE438" s="143"/>
      <c r="AH438" s="103"/>
      <c r="AI438" s="533"/>
    </row>
    <row r="439" spans="1:35">
      <c r="A439" s="533"/>
      <c r="C439" s="68" t="s">
        <v>1056</v>
      </c>
      <c r="D439" s="19" t="str">
        <f>+'Outstanding loans'!A408</f>
        <v>143987639</v>
      </c>
      <c r="E439" s="20">
        <f>+'Outstanding loans'!B408</f>
        <v>99</v>
      </c>
      <c r="F439" s="19" t="str">
        <f>+'Outstanding loans'!C408</f>
        <v>BAJNATHSINGH B</v>
      </c>
      <c r="G439" s="547" t="str">
        <f t="shared" si="121"/>
        <v>E1</v>
      </c>
      <c r="H439" s="21">
        <f>+'Outstanding loans'!F408</f>
        <v>41879</v>
      </c>
      <c r="I439" s="21">
        <f>+'Outstanding loans'!G408</f>
        <v>52841</v>
      </c>
      <c r="J439" s="34">
        <f t="shared" si="122"/>
        <v>360</v>
      </c>
      <c r="K439" s="34">
        <f t="shared" si="118"/>
        <v>75</v>
      </c>
      <c r="L439" s="34">
        <f t="shared" si="119"/>
        <v>180</v>
      </c>
      <c r="M439" s="34">
        <f t="shared" si="120"/>
        <v>75</v>
      </c>
      <c r="N439" s="52">
        <f t="shared" si="126"/>
        <v>75</v>
      </c>
      <c r="O439" s="324">
        <f>+'Outstanding loans'!H408</f>
        <v>3105372</v>
      </c>
      <c r="P439" s="26">
        <f>+'Outstanding loans'!E408</f>
        <v>0.03</v>
      </c>
      <c r="Q439" s="536">
        <f t="shared" si="123"/>
        <v>7.3999999999999996E-2</v>
      </c>
      <c r="R439" s="222">
        <f t="shared" si="127"/>
        <v>21445.128894333426</v>
      </c>
      <c r="S439" s="36">
        <f t="shared" si="128"/>
        <v>2327604.986569833</v>
      </c>
      <c r="T439" s="36">
        <f t="shared" si="124"/>
        <v>777767.01343016699</v>
      </c>
      <c r="U439" s="36">
        <f t="shared" si="129"/>
        <v>934741.15292957344</v>
      </c>
      <c r="V439" s="36">
        <f t="shared" si="130"/>
        <v>481297.02478967723</v>
      </c>
      <c r="W439" s="37">
        <f t="shared" si="131"/>
        <v>453444.1281398962</v>
      </c>
      <c r="X439" s="36">
        <f t="shared" si="132"/>
        <v>324069.58892923623</v>
      </c>
      <c r="Y439" s="276">
        <f t="shared" si="133"/>
        <v>453444.1281398962</v>
      </c>
      <c r="Z439" s="36">
        <f t="shared" si="134"/>
        <v>1532518.214410183</v>
      </c>
      <c r="AA439" s="36">
        <f t="shared" si="135"/>
        <v>754751.2009800165</v>
      </c>
      <c r="AB439" s="38">
        <f t="shared" si="125"/>
        <v>-4.6566128730773926E-10</v>
      </c>
      <c r="AC439" s="17"/>
      <c r="AD439" s="17">
        <f t="shared" si="136"/>
        <v>180</v>
      </c>
      <c r="AE439" s="143"/>
      <c r="AH439" s="103"/>
      <c r="AI439" s="533"/>
    </row>
    <row r="440" spans="1:35">
      <c r="A440" s="533"/>
      <c r="C440" s="68" t="s">
        <v>1056</v>
      </c>
      <c r="D440" s="19" t="str">
        <f>+'Outstanding loans'!A409</f>
        <v>143987663</v>
      </c>
      <c r="E440" s="20">
        <f>+'Outstanding loans'!B409</f>
        <v>99</v>
      </c>
      <c r="F440" s="19" t="str">
        <f>+'Outstanding loans'!C409</f>
        <v>CASSY B B (SL2742)</v>
      </c>
      <c r="G440" s="547" t="str">
        <f t="shared" si="121"/>
        <v>D1</v>
      </c>
      <c r="H440" s="21">
        <f>+'Outstanding loans'!F409</f>
        <v>41158</v>
      </c>
      <c r="I440" s="21">
        <f>+'Outstanding loans'!G409</f>
        <v>51745</v>
      </c>
      <c r="J440" s="34">
        <f t="shared" si="122"/>
        <v>348</v>
      </c>
      <c r="K440" s="34">
        <f t="shared" si="118"/>
        <v>99</v>
      </c>
      <c r="L440" s="34">
        <f t="shared" si="119"/>
        <v>180</v>
      </c>
      <c r="M440" s="34">
        <f t="shared" si="120"/>
        <v>99</v>
      </c>
      <c r="N440" s="52">
        <f t="shared" si="126"/>
        <v>99</v>
      </c>
      <c r="O440" s="324">
        <f>+'Outstanding loans'!H409</f>
        <v>1200203</v>
      </c>
      <c r="P440" s="26">
        <f>+'Outstanding loans'!E409</f>
        <v>0.03</v>
      </c>
      <c r="Q440" s="536">
        <f t="shared" si="123"/>
        <v>7.6499999999999999E-2</v>
      </c>
      <c r="R440" s="222">
        <f t="shared" si="127"/>
        <v>8288.3815640656449</v>
      </c>
      <c r="S440" s="36">
        <f t="shared" si="128"/>
        <v>885930.35390886397</v>
      </c>
      <c r="T440" s="36">
        <f t="shared" si="124"/>
        <v>314272.64609113603</v>
      </c>
      <c r="U440" s="36">
        <f t="shared" si="129"/>
        <v>457719.20925219095</v>
      </c>
      <c r="V440" s="36">
        <f t="shared" si="130"/>
        <v>227411.41756629571</v>
      </c>
      <c r="W440" s="37">
        <f t="shared" si="131"/>
        <v>230307.79168589524</v>
      </c>
      <c r="X440" s="36">
        <f t="shared" si="132"/>
        <v>172849.9553501248</v>
      </c>
      <c r="Y440" s="276">
        <f t="shared" si="133"/>
        <v>230307.79168589524</v>
      </c>
      <c r="Z440" s="36">
        <f t="shared" si="134"/>
        <v>605978.32762295532</v>
      </c>
      <c r="AA440" s="36">
        <f t="shared" si="135"/>
        <v>291705.68153181602</v>
      </c>
      <c r="AB440" s="38">
        <f t="shared" si="125"/>
        <v>3.2596290111541748E-9</v>
      </c>
      <c r="AC440" s="17"/>
      <c r="AD440" s="17">
        <f t="shared" si="136"/>
        <v>180</v>
      </c>
      <c r="AE440" s="143"/>
      <c r="AH440" s="103"/>
      <c r="AI440" s="533"/>
    </row>
    <row r="441" spans="1:35">
      <c r="A441" s="533"/>
      <c r="C441" s="68" t="s">
        <v>1056</v>
      </c>
      <c r="D441" s="19" t="str">
        <f>+'Outstanding loans'!A410</f>
        <v>143987892</v>
      </c>
      <c r="E441" s="20">
        <f>+'Outstanding loans'!B410</f>
        <v>99</v>
      </c>
      <c r="F441" s="19" t="str">
        <f>+'Outstanding loans'!C410</f>
        <v>MOOSSAJEE A B M (SL2344)</v>
      </c>
      <c r="G441" s="547" t="str">
        <f t="shared" si="121"/>
        <v>B1</v>
      </c>
      <c r="H441" s="21">
        <f>+'Outstanding loans'!F410</f>
        <v>40578</v>
      </c>
      <c r="I441" s="21">
        <f>+'Outstanding loans'!G410</f>
        <v>50072</v>
      </c>
      <c r="J441" s="34">
        <f t="shared" si="122"/>
        <v>312</v>
      </c>
      <c r="K441" s="34">
        <f t="shared" si="118"/>
        <v>118</v>
      </c>
      <c r="L441" s="34">
        <f t="shared" si="119"/>
        <v>180</v>
      </c>
      <c r="M441" s="34">
        <f t="shared" si="120"/>
        <v>118</v>
      </c>
      <c r="N441" s="52">
        <f t="shared" si="126"/>
        <v>118</v>
      </c>
      <c r="O441" s="324">
        <f>+'Outstanding loans'!H410</f>
        <v>2021727</v>
      </c>
      <c r="P441" s="26">
        <f>+'Outstanding loans'!E410</f>
        <v>0.03</v>
      </c>
      <c r="Q441" s="536">
        <f t="shared" si="123"/>
        <v>7.6499999999999999E-2</v>
      </c>
      <c r="R441" s="222">
        <f t="shared" si="127"/>
        <v>13961.675478542998</v>
      </c>
      <c r="S441" s="36">
        <f t="shared" si="128"/>
        <v>1492338.6432271085</v>
      </c>
      <c r="T441" s="36">
        <f t="shared" si="124"/>
        <v>529388.35677289148</v>
      </c>
      <c r="U441" s="36">
        <f t="shared" si="129"/>
        <v>868318.72331042879</v>
      </c>
      <c r="V441" s="36">
        <f t="shared" si="130"/>
        <v>426699.37000599224</v>
      </c>
      <c r="W441" s="37">
        <f t="shared" si="131"/>
        <v>441619.35330443655</v>
      </c>
      <c r="X441" s="36">
        <f t="shared" si="132"/>
        <v>347043.47832889552</v>
      </c>
      <c r="Y441" s="276">
        <f t="shared" si="133"/>
        <v>441619.35330443655</v>
      </c>
      <c r="Z441" s="36">
        <f t="shared" si="134"/>
        <v>1020762.9429106363</v>
      </c>
      <c r="AA441" s="36">
        <f t="shared" si="135"/>
        <v>491374.58613774017</v>
      </c>
      <c r="AB441" s="38">
        <f t="shared" si="125"/>
        <v>4.6566128730773926E-9</v>
      </c>
      <c r="AC441" s="17"/>
      <c r="AD441" s="17">
        <f t="shared" si="136"/>
        <v>180</v>
      </c>
      <c r="AE441" s="143"/>
      <c r="AH441" s="103"/>
      <c r="AI441" s="533"/>
    </row>
    <row r="442" spans="1:35">
      <c r="A442" s="533"/>
      <c r="C442" s="68" t="s">
        <v>1056</v>
      </c>
      <c r="D442" s="19" t="str">
        <f>+'Outstanding loans'!A411</f>
        <v>143988260</v>
      </c>
      <c r="E442" s="20">
        <f>+'Outstanding loans'!B411</f>
        <v>99</v>
      </c>
      <c r="F442" s="19" t="str">
        <f>+'Outstanding loans'!C411</f>
        <v>LUQUET-REDDY M F(SL 2453)</v>
      </c>
      <c r="G442" s="547" t="str">
        <f t="shared" si="121"/>
        <v>C1</v>
      </c>
      <c r="H442" s="21">
        <f>+'Outstanding loans'!F411</f>
        <v>40681</v>
      </c>
      <c r="I442" s="21">
        <f>+'Outstanding loans'!G411</f>
        <v>51653</v>
      </c>
      <c r="J442" s="34">
        <f t="shared" si="122"/>
        <v>361</v>
      </c>
      <c r="K442" s="34">
        <f t="shared" si="118"/>
        <v>115</v>
      </c>
      <c r="L442" s="34">
        <f t="shared" si="119"/>
        <v>180</v>
      </c>
      <c r="M442" s="34">
        <f t="shared" si="120"/>
        <v>115</v>
      </c>
      <c r="N442" s="52">
        <f t="shared" si="126"/>
        <v>115</v>
      </c>
      <c r="O442" s="324">
        <f>+'Outstanding loans'!H411</f>
        <v>250663</v>
      </c>
      <c r="P442" s="26">
        <f>+'Outstanding loans'!E411</f>
        <v>0.03</v>
      </c>
      <c r="Q442" s="536">
        <f t="shared" si="123"/>
        <v>8.1500000000000003E-2</v>
      </c>
      <c r="R442" s="222">
        <f t="shared" si="127"/>
        <v>1731.0326569700183</v>
      </c>
      <c r="S442" s="36">
        <f t="shared" si="128"/>
        <v>179505.94106002594</v>
      </c>
      <c r="T442" s="36">
        <f t="shared" si="124"/>
        <v>71157.058939974057</v>
      </c>
      <c r="U442" s="36">
        <f t="shared" si="129"/>
        <v>110283.79191084864</v>
      </c>
      <c r="V442" s="36">
        <f t="shared" si="130"/>
        <v>52137.208959165408</v>
      </c>
      <c r="W442" s="37">
        <f t="shared" si="131"/>
        <v>58146.582951683231</v>
      </c>
      <c r="X442" s="36">
        <f t="shared" si="132"/>
        <v>45461.454322761201</v>
      </c>
      <c r="Y442" s="276">
        <f t="shared" si="133"/>
        <v>58146.582951683231</v>
      </c>
      <c r="Z442" s="36">
        <f t="shared" si="134"/>
        <v>132079.93719458004</v>
      </c>
      <c r="AA442" s="36">
        <f t="shared" si="135"/>
        <v>60922.878254603304</v>
      </c>
      <c r="AB442" s="38">
        <f t="shared" si="125"/>
        <v>2.6775524020195007E-9</v>
      </c>
      <c r="AC442" s="17"/>
      <c r="AD442" s="17">
        <f t="shared" si="136"/>
        <v>180</v>
      </c>
      <c r="AE442" s="143"/>
      <c r="AH442" s="103"/>
      <c r="AI442" s="533"/>
    </row>
    <row r="443" spans="1:35">
      <c r="A443" s="533"/>
      <c r="C443" s="68" t="s">
        <v>1056</v>
      </c>
      <c r="D443" s="19" t="str">
        <f>+'Outstanding loans'!A412</f>
        <v>143988600</v>
      </c>
      <c r="E443" s="20">
        <f>+'Outstanding loans'!B412</f>
        <v>99</v>
      </c>
      <c r="F443" s="19" t="str">
        <f>+'Outstanding loans'!C412</f>
        <v>BULLYRAZ V K(SL2914)</v>
      </c>
      <c r="G443" s="547" t="str">
        <f t="shared" si="121"/>
        <v>D1</v>
      </c>
      <c r="H443" s="21">
        <f>+'Outstanding loans'!F412</f>
        <v>41428</v>
      </c>
      <c r="I443" s="21">
        <f>+'Outstanding loans'!G412</f>
        <v>50192</v>
      </c>
      <c r="J443" s="34">
        <f t="shared" si="122"/>
        <v>288</v>
      </c>
      <c r="K443" s="34">
        <f t="shared" si="118"/>
        <v>90</v>
      </c>
      <c r="L443" s="34">
        <f t="shared" si="119"/>
        <v>180</v>
      </c>
      <c r="M443" s="34">
        <f t="shared" si="120"/>
        <v>90</v>
      </c>
      <c r="N443" s="52">
        <f t="shared" si="126"/>
        <v>90</v>
      </c>
      <c r="O443" s="324">
        <f>+'Outstanding loans'!H412</f>
        <v>665012</v>
      </c>
      <c r="P443" s="26">
        <f>+'Outstanding loans'!E412</f>
        <v>0.03</v>
      </c>
      <c r="Q443" s="536">
        <f t="shared" si="123"/>
        <v>7.6499999999999999E-2</v>
      </c>
      <c r="R443" s="222">
        <f t="shared" si="127"/>
        <v>4592.4507776454675</v>
      </c>
      <c r="S443" s="36">
        <f t="shared" si="128"/>
        <v>490878.89008246228</v>
      </c>
      <c r="T443" s="36">
        <f t="shared" si="124"/>
        <v>174133.10991753772</v>
      </c>
      <c r="U443" s="36">
        <f t="shared" si="129"/>
        <v>236215.462805002</v>
      </c>
      <c r="V443" s="36">
        <f t="shared" si="130"/>
        <v>118018.38362666336</v>
      </c>
      <c r="W443" s="37">
        <f t="shared" si="131"/>
        <v>118197.07917833864</v>
      </c>
      <c r="X443" s="36">
        <f t="shared" si="132"/>
        <v>87066.554958768858</v>
      </c>
      <c r="Y443" s="276">
        <f t="shared" si="133"/>
        <v>118197.07917833864</v>
      </c>
      <c r="Z443" s="36">
        <f t="shared" si="134"/>
        <v>335762.24989372375</v>
      </c>
      <c r="AA443" s="36">
        <f t="shared" si="135"/>
        <v>161629.13997618412</v>
      </c>
      <c r="AB443" s="38">
        <f t="shared" si="125"/>
        <v>1.9208528101444244E-9</v>
      </c>
      <c r="AC443" s="17"/>
      <c r="AD443" s="17">
        <f t="shared" si="136"/>
        <v>180</v>
      </c>
      <c r="AE443" s="143"/>
      <c r="AH443" s="103"/>
      <c r="AI443" s="533"/>
    </row>
    <row r="444" spans="1:35">
      <c r="A444" s="533"/>
      <c r="C444" s="68" t="s">
        <v>1056</v>
      </c>
      <c r="D444" s="19" t="str">
        <f>+'Outstanding loans'!A413</f>
        <v>143988945</v>
      </c>
      <c r="E444" s="20">
        <f>+'Outstanding loans'!B413</f>
        <v>99</v>
      </c>
      <c r="F444" s="19" t="str">
        <f>+'Outstanding loans'!C413</f>
        <v>GREEDHAREE P(SL2673)</v>
      </c>
      <c r="G444" s="547" t="str">
        <f t="shared" si="121"/>
        <v>C1</v>
      </c>
      <c r="H444" s="21">
        <f>+'Outstanding loans'!F413</f>
        <v>40952</v>
      </c>
      <c r="I444" s="21">
        <f>+'Outstanding loans'!G413</f>
        <v>48245</v>
      </c>
      <c r="J444" s="34">
        <f t="shared" si="122"/>
        <v>240</v>
      </c>
      <c r="K444" s="34">
        <f t="shared" si="118"/>
        <v>106</v>
      </c>
      <c r="L444" s="34">
        <f t="shared" si="119"/>
        <v>180</v>
      </c>
      <c r="M444" s="34">
        <f t="shared" si="120"/>
        <v>106</v>
      </c>
      <c r="N444" s="52">
        <f t="shared" si="126"/>
        <v>106</v>
      </c>
      <c r="O444" s="324">
        <f>+'Outstanding loans'!H413</f>
        <v>600075</v>
      </c>
      <c r="P444" s="26">
        <f>+'Outstanding loans'!E413</f>
        <v>0.03</v>
      </c>
      <c r="Q444" s="536">
        <f t="shared" si="123"/>
        <v>8.1500000000000003E-2</v>
      </c>
      <c r="R444" s="222">
        <f t="shared" si="127"/>
        <v>4144.0077778981486</v>
      </c>
      <c r="S444" s="36">
        <f t="shared" si="128"/>
        <v>429728.47042281891</v>
      </c>
      <c r="T444" s="36">
        <f t="shared" si="124"/>
        <v>170346.52957718109</v>
      </c>
      <c r="U444" s="36">
        <f t="shared" si="129"/>
        <v>249942.99429671493</v>
      </c>
      <c r="V444" s="36">
        <f t="shared" si="130"/>
        <v>118833.80276948365</v>
      </c>
      <c r="W444" s="37">
        <f t="shared" si="131"/>
        <v>131109.19152723128</v>
      </c>
      <c r="X444" s="36">
        <f t="shared" si="132"/>
        <v>100315.17852878442</v>
      </c>
      <c r="Y444" s="276">
        <f t="shared" si="133"/>
        <v>131109.19152723128</v>
      </c>
      <c r="Z444" s="36">
        <f t="shared" si="134"/>
        <v>316192.92959885439</v>
      </c>
      <c r="AA444" s="36">
        <f t="shared" si="135"/>
        <v>145846.40002166689</v>
      </c>
      <c r="AB444" s="38">
        <f t="shared" si="125"/>
        <v>6.4028427004814148E-9</v>
      </c>
      <c r="AC444" s="17"/>
      <c r="AD444" s="17">
        <f t="shared" si="136"/>
        <v>180</v>
      </c>
      <c r="AE444" s="143"/>
      <c r="AH444" s="103"/>
      <c r="AI444" s="533"/>
    </row>
    <row r="445" spans="1:35">
      <c r="A445" s="533"/>
      <c r="C445" s="68" t="s">
        <v>1056</v>
      </c>
      <c r="D445" s="19" t="str">
        <f>+'Outstanding loans'!A414</f>
        <v>143989550</v>
      </c>
      <c r="E445" s="20">
        <f>+'Outstanding loans'!B414</f>
        <v>99</v>
      </c>
      <c r="F445" s="19" t="str">
        <f>+'Outstanding loans'!C414</f>
        <v>HULKURY B S</v>
      </c>
      <c r="G445" s="547" t="str">
        <f t="shared" si="121"/>
        <v>C1</v>
      </c>
      <c r="H445" s="21">
        <f>+'Outstanding loans'!F414</f>
        <v>40742</v>
      </c>
      <c r="I445" s="21">
        <f>+'Outstanding loans'!G414</f>
        <v>51714</v>
      </c>
      <c r="J445" s="34">
        <f t="shared" si="122"/>
        <v>361</v>
      </c>
      <c r="K445" s="34">
        <f t="shared" si="118"/>
        <v>113</v>
      </c>
      <c r="L445" s="34">
        <f t="shared" si="119"/>
        <v>180</v>
      </c>
      <c r="M445" s="34">
        <f t="shared" si="120"/>
        <v>113</v>
      </c>
      <c r="N445" s="52">
        <f t="shared" si="126"/>
        <v>113</v>
      </c>
      <c r="O445" s="324">
        <f>+'Outstanding loans'!H414</f>
        <v>809012</v>
      </c>
      <c r="P445" s="26">
        <f>+'Outstanding loans'!E414</f>
        <v>0.03</v>
      </c>
      <c r="Q445" s="536">
        <f t="shared" si="123"/>
        <v>8.1500000000000003E-2</v>
      </c>
      <c r="R445" s="222">
        <f t="shared" si="127"/>
        <v>5586.8883396457732</v>
      </c>
      <c r="S445" s="36">
        <f t="shared" si="128"/>
        <v>579353.39634829911</v>
      </c>
      <c r="T445" s="36">
        <f t="shared" si="124"/>
        <v>229658.60365170089</v>
      </c>
      <c r="U445" s="36">
        <f t="shared" si="129"/>
        <v>351889.82287753321</v>
      </c>
      <c r="V445" s="36">
        <f t="shared" si="130"/>
        <v>166562.78636197466</v>
      </c>
      <c r="W445" s="37">
        <f t="shared" si="131"/>
        <v>185327.03651555855</v>
      </c>
      <c r="X445" s="36">
        <f t="shared" si="132"/>
        <v>144174.56784801223</v>
      </c>
      <c r="Y445" s="276">
        <f t="shared" si="133"/>
        <v>185327.03651555855</v>
      </c>
      <c r="Z445" s="36">
        <f t="shared" si="134"/>
        <v>426286.50478794868</v>
      </c>
      <c r="AA445" s="36">
        <f t="shared" si="135"/>
        <v>196627.90113623918</v>
      </c>
      <c r="AB445" s="38">
        <f t="shared" si="125"/>
        <v>8.6147338151931763E-9</v>
      </c>
      <c r="AC445" s="17"/>
      <c r="AD445" s="17">
        <f t="shared" si="136"/>
        <v>180</v>
      </c>
      <c r="AE445" s="143"/>
      <c r="AH445" s="103"/>
      <c r="AI445" s="533"/>
    </row>
    <row r="446" spans="1:35">
      <c r="A446" s="533"/>
      <c r="C446" s="68" t="s">
        <v>1056</v>
      </c>
      <c r="D446" s="19" t="str">
        <f>+'Outstanding loans'!A415</f>
        <v>143989577</v>
      </c>
      <c r="E446" s="20">
        <f>+'Outstanding loans'!B415</f>
        <v>99</v>
      </c>
      <c r="F446" s="19" t="str">
        <f>+'Outstanding loans'!C415</f>
        <v>GOWREA L(SL2609)</v>
      </c>
      <c r="G446" s="547" t="str">
        <f t="shared" si="121"/>
        <v>C1</v>
      </c>
      <c r="H446" s="21">
        <f>+'Outstanding loans'!F415</f>
        <v>40864</v>
      </c>
      <c r="I446" s="21">
        <f>+'Outstanding loans'!G415</f>
        <v>46357</v>
      </c>
      <c r="J446" s="34">
        <f t="shared" si="122"/>
        <v>181</v>
      </c>
      <c r="K446" s="34">
        <f t="shared" si="118"/>
        <v>109</v>
      </c>
      <c r="L446" s="34">
        <f t="shared" si="119"/>
        <v>180</v>
      </c>
      <c r="M446" s="34">
        <f t="shared" si="120"/>
        <v>109</v>
      </c>
      <c r="N446" s="52">
        <f t="shared" si="126"/>
        <v>109</v>
      </c>
      <c r="O446" s="324">
        <f>+'Outstanding loans'!H415</f>
        <v>2460876</v>
      </c>
      <c r="P446" s="26">
        <f>+'Outstanding loans'!E415</f>
        <v>0.03</v>
      </c>
      <c r="Q446" s="536">
        <f t="shared" si="123"/>
        <v>8.1500000000000003E-2</v>
      </c>
      <c r="R446" s="222">
        <f t="shared" si="127"/>
        <v>16994.357846007391</v>
      </c>
      <c r="S446" s="36">
        <f t="shared" si="128"/>
        <v>1762293.8455696788</v>
      </c>
      <c r="T446" s="36">
        <f t="shared" si="124"/>
        <v>698582.15443032118</v>
      </c>
      <c r="U446" s="36">
        <f t="shared" si="129"/>
        <v>1044880.3715371173</v>
      </c>
      <c r="V446" s="36">
        <f t="shared" si="130"/>
        <v>495826.16823365213</v>
      </c>
      <c r="W446" s="37">
        <f t="shared" si="131"/>
        <v>549054.20330346515</v>
      </c>
      <c r="X446" s="36">
        <f t="shared" si="132"/>
        <v>423030.30462725007</v>
      </c>
      <c r="Y446" s="276">
        <f t="shared" si="133"/>
        <v>549054.20330346515</v>
      </c>
      <c r="Z446" s="36">
        <f t="shared" si="134"/>
        <v>1296690.5667116784</v>
      </c>
      <c r="AA446" s="36">
        <f t="shared" si="135"/>
        <v>598108.41228133067</v>
      </c>
      <c r="AB446" s="38">
        <f t="shared" si="125"/>
        <v>2.6542693376541138E-8</v>
      </c>
      <c r="AC446" s="17"/>
      <c r="AD446" s="17">
        <f t="shared" si="136"/>
        <v>180</v>
      </c>
      <c r="AE446" s="143"/>
      <c r="AH446" s="103"/>
      <c r="AI446" s="533"/>
    </row>
    <row r="447" spans="1:35">
      <c r="A447" s="533"/>
      <c r="C447" s="68" t="s">
        <v>1056</v>
      </c>
      <c r="D447" s="19" t="str">
        <f>+'Outstanding loans'!A416</f>
        <v>143989631</v>
      </c>
      <c r="E447" s="20">
        <f>+'Outstanding loans'!B416</f>
        <v>99</v>
      </c>
      <c r="F447" s="19" t="str">
        <f>+'Outstanding loans'!C416</f>
        <v>BEEKAWOO N (SL 2527)</v>
      </c>
      <c r="G447" s="547" t="str">
        <f t="shared" si="121"/>
        <v>C1</v>
      </c>
      <c r="H447" s="21">
        <f>+'Outstanding loans'!F416</f>
        <v>40809</v>
      </c>
      <c r="I447" s="21">
        <f>+'Outstanding loans'!G416</f>
        <v>51775</v>
      </c>
      <c r="J447" s="34">
        <f t="shared" si="122"/>
        <v>361</v>
      </c>
      <c r="K447" s="34">
        <f t="shared" si="118"/>
        <v>110</v>
      </c>
      <c r="L447" s="34">
        <f t="shared" si="119"/>
        <v>180</v>
      </c>
      <c r="M447" s="34">
        <f t="shared" si="120"/>
        <v>110</v>
      </c>
      <c r="N447" s="52">
        <f t="shared" si="126"/>
        <v>110</v>
      </c>
      <c r="O447" s="324">
        <f>+'Outstanding loans'!H416</f>
        <v>550984</v>
      </c>
      <c r="P447" s="26">
        <f>+'Outstanding loans'!E416</f>
        <v>0.03</v>
      </c>
      <c r="Q447" s="536">
        <f t="shared" si="123"/>
        <v>8.1500000000000003E-2</v>
      </c>
      <c r="R447" s="222">
        <f t="shared" si="127"/>
        <v>3804.9943448692807</v>
      </c>
      <c r="S447" s="36">
        <f t="shared" si="128"/>
        <v>394573.19759604457</v>
      </c>
      <c r="T447" s="36">
        <f t="shared" si="124"/>
        <v>156410.80240395543</v>
      </c>
      <c r="U447" s="36">
        <f t="shared" si="129"/>
        <v>235397.99771405177</v>
      </c>
      <c r="V447" s="36">
        <f t="shared" si="130"/>
        <v>111632.37733125221</v>
      </c>
      <c r="W447" s="37">
        <f t="shared" si="131"/>
        <v>123765.62038279956</v>
      </c>
      <c r="X447" s="36">
        <f t="shared" si="132"/>
        <v>95584.379246861645</v>
      </c>
      <c r="Y447" s="276">
        <f t="shared" si="133"/>
        <v>123765.62038279956</v>
      </c>
      <c r="Z447" s="36">
        <f t="shared" si="134"/>
        <v>290325.78448043187</v>
      </c>
      <c r="AA447" s="36">
        <f t="shared" si="135"/>
        <v>133914.98207647062</v>
      </c>
      <c r="AB447" s="38">
        <f t="shared" si="125"/>
        <v>5.8207660913467407E-9</v>
      </c>
      <c r="AC447" s="17"/>
      <c r="AD447" s="17">
        <f t="shared" si="136"/>
        <v>180</v>
      </c>
      <c r="AE447" s="143"/>
      <c r="AH447" s="103"/>
      <c r="AI447" s="533"/>
    </row>
    <row r="448" spans="1:35">
      <c r="A448" s="533"/>
      <c r="C448" s="68" t="s">
        <v>1056</v>
      </c>
      <c r="D448" s="19" t="str">
        <f>+'Outstanding loans'!A417</f>
        <v>143989658</v>
      </c>
      <c r="E448" s="20">
        <f>+'Outstanding loans'!B417</f>
        <v>99</v>
      </c>
      <c r="F448" s="19" t="str">
        <f>+'Outstanding loans'!C417</f>
        <v>BUDALY M F(SL2550)</v>
      </c>
      <c r="G448" s="547" t="str">
        <f t="shared" si="121"/>
        <v>C1</v>
      </c>
      <c r="H448" s="21">
        <f>+'Outstanding loans'!F417</f>
        <v>40785</v>
      </c>
      <c r="I448" s="21">
        <f>+'Outstanding loans'!G417</f>
        <v>51380</v>
      </c>
      <c r="J448" s="34">
        <f t="shared" si="122"/>
        <v>348</v>
      </c>
      <c r="K448" s="34">
        <f t="shared" si="118"/>
        <v>111</v>
      </c>
      <c r="L448" s="34">
        <f t="shared" si="119"/>
        <v>180</v>
      </c>
      <c r="M448" s="34">
        <f t="shared" si="120"/>
        <v>111</v>
      </c>
      <c r="N448" s="52">
        <f t="shared" si="126"/>
        <v>111</v>
      </c>
      <c r="O448" s="324">
        <f>+'Outstanding loans'!H417</f>
        <v>826626</v>
      </c>
      <c r="P448" s="26">
        <f>+'Outstanding loans'!E417</f>
        <v>0.03</v>
      </c>
      <c r="Q448" s="536">
        <f t="shared" si="123"/>
        <v>8.1500000000000003E-2</v>
      </c>
      <c r="R448" s="222">
        <f t="shared" si="127"/>
        <v>5708.5273897643374</v>
      </c>
      <c r="S448" s="36">
        <f t="shared" si="128"/>
        <v>591967.21508433623</v>
      </c>
      <c r="T448" s="36">
        <f t="shared" si="124"/>
        <v>234658.78491566377</v>
      </c>
      <c r="U448" s="36">
        <f t="shared" si="129"/>
        <v>355315.33204745827</v>
      </c>
      <c r="V448" s="36">
        <f t="shared" si="130"/>
        <v>168394.37417861423</v>
      </c>
      <c r="W448" s="37">
        <f t="shared" si="131"/>
        <v>186920.95786884404</v>
      </c>
      <c r="X448" s="36">
        <f t="shared" si="132"/>
        <v>144706.25069799265</v>
      </c>
      <c r="Y448" s="276">
        <f t="shared" si="133"/>
        <v>186920.95786884404</v>
      </c>
      <c r="Z448" s="36">
        <f t="shared" si="134"/>
        <v>435567.71507325338</v>
      </c>
      <c r="AA448" s="36">
        <f t="shared" si="135"/>
        <v>200908.93015758088</v>
      </c>
      <c r="AB448" s="38">
        <f t="shared" si="125"/>
        <v>8.7311491370201111E-9</v>
      </c>
      <c r="AC448" s="17"/>
      <c r="AD448" s="17">
        <f t="shared" si="136"/>
        <v>180</v>
      </c>
      <c r="AE448" s="143"/>
      <c r="AH448" s="103"/>
      <c r="AI448" s="533"/>
    </row>
    <row r="449" spans="1:35">
      <c r="A449" s="533"/>
      <c r="C449" s="68" t="s">
        <v>1056</v>
      </c>
      <c r="D449" s="19" t="str">
        <f>+'Outstanding loans'!A418</f>
        <v>143989747</v>
      </c>
      <c r="E449" s="20">
        <f>+'Outstanding loans'!B418</f>
        <v>99</v>
      </c>
      <c r="F449" s="19" t="str">
        <f>+'Outstanding loans'!C418</f>
        <v>RAMSAWMY M (SL 2416)</v>
      </c>
      <c r="G449" s="547" t="str">
        <f t="shared" si="121"/>
        <v>C1</v>
      </c>
      <c r="H449" s="21">
        <f>+'Outstanding loans'!F418</f>
        <v>40906</v>
      </c>
      <c r="I449" s="21">
        <f>+'Outstanding loans'!G418</f>
        <v>51836</v>
      </c>
      <c r="J449" s="34">
        <f t="shared" si="122"/>
        <v>359</v>
      </c>
      <c r="K449" s="34">
        <f t="shared" si="118"/>
        <v>107</v>
      </c>
      <c r="L449" s="34">
        <f t="shared" si="119"/>
        <v>180</v>
      </c>
      <c r="M449" s="34">
        <f t="shared" si="120"/>
        <v>107</v>
      </c>
      <c r="N449" s="52">
        <f t="shared" si="126"/>
        <v>107</v>
      </c>
      <c r="O449" s="324">
        <f>+'Outstanding loans'!H418</f>
        <v>3800011</v>
      </c>
      <c r="P449" s="26">
        <f>+'Outstanding loans'!E418</f>
        <v>0.03</v>
      </c>
      <c r="Q449" s="536">
        <f t="shared" si="123"/>
        <v>8.1500000000000003E-2</v>
      </c>
      <c r="R449" s="222">
        <f t="shared" si="127"/>
        <v>26242.178294544054</v>
      </c>
      <c r="S449" s="36">
        <f t="shared" si="128"/>
        <v>2721281.3641959531</v>
      </c>
      <c r="T449" s="36">
        <f t="shared" si="124"/>
        <v>1078729.6358040469</v>
      </c>
      <c r="U449" s="36">
        <f t="shared" si="129"/>
        <v>1593118.5941228515</v>
      </c>
      <c r="V449" s="36">
        <f t="shared" si="130"/>
        <v>756949.35329757934</v>
      </c>
      <c r="W449" s="37">
        <f t="shared" si="131"/>
        <v>836169.24082527217</v>
      </c>
      <c r="X449" s="36">
        <f t="shared" si="132"/>
        <v>641244.83906129457</v>
      </c>
      <c r="Y449" s="276">
        <f t="shared" si="133"/>
        <v>836169.24082527217</v>
      </c>
      <c r="Z449" s="36">
        <f t="shared" si="134"/>
        <v>2002310.7288220171</v>
      </c>
      <c r="AA449" s="36">
        <f t="shared" si="135"/>
        <v>923581.09301792923</v>
      </c>
      <c r="AB449" s="38">
        <f t="shared" si="125"/>
        <v>4.0978193283081055E-8</v>
      </c>
      <c r="AC449" s="17"/>
      <c r="AD449" s="17">
        <f t="shared" si="136"/>
        <v>180</v>
      </c>
      <c r="AE449" s="143"/>
      <c r="AH449" s="103"/>
      <c r="AI449" s="533"/>
    </row>
    <row r="450" spans="1:35">
      <c r="A450" s="533"/>
      <c r="C450" s="68" t="s">
        <v>1056</v>
      </c>
      <c r="D450" s="19" t="str">
        <f>+'Outstanding loans'!A419</f>
        <v>143989836</v>
      </c>
      <c r="E450" s="20">
        <f>+'Outstanding loans'!B419</f>
        <v>99</v>
      </c>
      <c r="F450" s="19" t="str">
        <f>+'Outstanding loans'!C419</f>
        <v>GOORIAH S H (SL 2450)</v>
      </c>
      <c r="G450" s="547" t="str">
        <f t="shared" si="121"/>
        <v>C1</v>
      </c>
      <c r="H450" s="21">
        <f>+'Outstanding loans'!F419</f>
        <v>40791</v>
      </c>
      <c r="I450" s="21">
        <f>+'Outstanding loans'!G419</f>
        <v>45901</v>
      </c>
      <c r="J450" s="34">
        <f t="shared" si="122"/>
        <v>168</v>
      </c>
      <c r="K450" s="34">
        <f t="shared" si="118"/>
        <v>111</v>
      </c>
      <c r="L450" s="34">
        <f t="shared" si="119"/>
        <v>168</v>
      </c>
      <c r="M450" s="34">
        <f t="shared" si="120"/>
        <v>111</v>
      </c>
      <c r="N450" s="52">
        <f t="shared" si="126"/>
        <v>111</v>
      </c>
      <c r="O450" s="324">
        <f>+'Outstanding loans'!H419</f>
        <v>2300001</v>
      </c>
      <c r="P450" s="26">
        <f>+'Outstanding loans'!E419</f>
        <v>0.03</v>
      </c>
      <c r="Q450" s="536">
        <f t="shared" si="123"/>
        <v>8.1500000000000003E-2</v>
      </c>
      <c r="R450" s="222">
        <f t="shared" si="127"/>
        <v>16783.00131317665</v>
      </c>
      <c r="S450" s="36">
        <f t="shared" si="128"/>
        <v>1678545.3173939423</v>
      </c>
      <c r="T450" s="36">
        <f t="shared" si="124"/>
        <v>621455.68260605773</v>
      </c>
      <c r="U450" s="36">
        <f t="shared" si="129"/>
        <v>975383.65952418011</v>
      </c>
      <c r="V450" s="36">
        <f t="shared" si="130"/>
        <v>453473.38584835804</v>
      </c>
      <c r="W450" s="37">
        <f t="shared" si="131"/>
        <v>521910.27367582207</v>
      </c>
      <c r="X450" s="36">
        <f t="shared" si="132"/>
        <v>410604.64743614529</v>
      </c>
      <c r="Y450" s="276">
        <f t="shared" si="133"/>
        <v>521910.27367582207</v>
      </c>
      <c r="Z450" s="36">
        <f t="shared" si="134"/>
        <v>1140998.9032197613</v>
      </c>
      <c r="AA450" s="36">
        <f t="shared" si="135"/>
        <v>519543.22061367705</v>
      </c>
      <c r="AB450" s="38">
        <f t="shared" si="125"/>
        <v>2.6542693376541138E-8</v>
      </c>
      <c r="AC450" s="17"/>
      <c r="AD450" s="17">
        <f t="shared" si="136"/>
        <v>168</v>
      </c>
      <c r="AE450" s="143"/>
      <c r="AH450" s="103"/>
      <c r="AI450" s="533"/>
    </row>
    <row r="451" spans="1:35">
      <c r="A451" s="533"/>
      <c r="C451" s="68" t="s">
        <v>1056</v>
      </c>
      <c r="D451" s="19" t="str">
        <f>+'Outstanding loans'!A420</f>
        <v>143989909</v>
      </c>
      <c r="E451" s="20">
        <f>+'Outstanding loans'!B420</f>
        <v>99</v>
      </c>
      <c r="F451" s="19" t="str">
        <f>+'Outstanding loans'!C420</f>
        <v>SANHYE P (SL2679)</v>
      </c>
      <c r="G451" s="547" t="str">
        <f t="shared" si="121"/>
        <v>D1</v>
      </c>
      <c r="H451" s="21">
        <f>+'Outstanding loans'!F420</f>
        <v>41066</v>
      </c>
      <c r="I451" s="21">
        <f>+'Outstanding loans'!G420</f>
        <v>52018</v>
      </c>
      <c r="J451" s="34">
        <f t="shared" si="122"/>
        <v>360</v>
      </c>
      <c r="K451" s="34">
        <f t="shared" si="118"/>
        <v>102</v>
      </c>
      <c r="L451" s="34">
        <f t="shared" si="119"/>
        <v>180</v>
      </c>
      <c r="M451" s="34">
        <f t="shared" si="120"/>
        <v>102</v>
      </c>
      <c r="N451" s="52">
        <f t="shared" si="126"/>
        <v>102</v>
      </c>
      <c r="O451" s="324">
        <f>+'Outstanding loans'!H420</f>
        <v>3400110</v>
      </c>
      <c r="P451" s="26">
        <f>+'Outstanding loans'!E420</f>
        <v>0.03</v>
      </c>
      <c r="Q451" s="536">
        <f t="shared" si="123"/>
        <v>7.6499999999999999E-2</v>
      </c>
      <c r="R451" s="222">
        <f t="shared" si="127"/>
        <v>23480.535409255968</v>
      </c>
      <c r="S451" s="36">
        <f t="shared" si="128"/>
        <v>2509792.6397693288</v>
      </c>
      <c r="T451" s="36">
        <f t="shared" si="124"/>
        <v>890317.36023067124</v>
      </c>
      <c r="U451" s="36">
        <f t="shared" si="129"/>
        <v>1324766.3275998854</v>
      </c>
      <c r="V451" s="36">
        <f t="shared" si="130"/>
        <v>656998.5922147478</v>
      </c>
      <c r="W451" s="37">
        <f t="shared" si="131"/>
        <v>667767.73538513761</v>
      </c>
      <c r="X451" s="36">
        <f t="shared" si="132"/>
        <v>504513.17079738039</v>
      </c>
      <c r="Y451" s="276">
        <f t="shared" si="133"/>
        <v>667767.73538513761</v>
      </c>
      <c r="Z451" s="36">
        <f t="shared" si="134"/>
        <v>1716703.7338967547</v>
      </c>
      <c r="AA451" s="36">
        <f t="shared" si="135"/>
        <v>826386.37366607413</v>
      </c>
      <c r="AB451" s="38">
        <f t="shared" si="125"/>
        <v>9.3132257461547852E-9</v>
      </c>
      <c r="AC451" s="17"/>
      <c r="AD451" s="17">
        <f t="shared" si="136"/>
        <v>180</v>
      </c>
      <c r="AE451" s="143"/>
      <c r="AH451" s="103"/>
      <c r="AI451" s="533"/>
    </row>
    <row r="452" spans="1:35">
      <c r="A452" s="533"/>
      <c r="C452" s="68" t="s">
        <v>1056</v>
      </c>
      <c r="D452" s="19" t="str">
        <f>+'Outstanding loans'!A421</f>
        <v>143989941</v>
      </c>
      <c r="E452" s="20">
        <f>+'Outstanding loans'!B421</f>
        <v>99</v>
      </c>
      <c r="F452" s="19" t="str">
        <f>+'Outstanding loans'!C421</f>
        <v>RAMSAHYE-SEETARAM (SL2133</v>
      </c>
      <c r="G452" s="547" t="str">
        <f t="shared" si="121"/>
        <v>C1</v>
      </c>
      <c r="H452" s="21">
        <f>+'Outstanding loans'!F421</f>
        <v>40645</v>
      </c>
      <c r="I452" s="21">
        <f>+'Outstanding loans'!G421</f>
        <v>51592</v>
      </c>
      <c r="J452" s="34">
        <f t="shared" si="122"/>
        <v>360</v>
      </c>
      <c r="K452" s="34">
        <f t="shared" si="118"/>
        <v>116</v>
      </c>
      <c r="L452" s="34">
        <f t="shared" si="119"/>
        <v>180</v>
      </c>
      <c r="M452" s="34">
        <f t="shared" si="120"/>
        <v>116</v>
      </c>
      <c r="N452" s="52">
        <f t="shared" si="126"/>
        <v>116</v>
      </c>
      <c r="O452" s="324">
        <f>+'Outstanding loans'!H421</f>
        <v>3650107</v>
      </c>
      <c r="P452" s="26">
        <f>+'Outstanding loans'!E421</f>
        <v>0.03</v>
      </c>
      <c r="Q452" s="536">
        <f t="shared" si="123"/>
        <v>8.1500000000000003E-2</v>
      </c>
      <c r="R452" s="222">
        <f t="shared" si="127"/>
        <v>25206.968792501735</v>
      </c>
      <c r="S452" s="36">
        <f t="shared" si="128"/>
        <v>2613931.4218883044</v>
      </c>
      <c r="T452" s="36">
        <f t="shared" si="124"/>
        <v>1036175.5781116956</v>
      </c>
      <c r="U452" s="36">
        <f t="shared" si="129"/>
        <v>1614903.8429997247</v>
      </c>
      <c r="V452" s="36">
        <f t="shared" si="130"/>
        <v>762988.42925689369</v>
      </c>
      <c r="W452" s="37">
        <f t="shared" si="131"/>
        <v>851915.41374283098</v>
      </c>
      <c r="X452" s="36">
        <f t="shared" si="132"/>
        <v>667757.59478309273</v>
      </c>
      <c r="Y452" s="276">
        <f t="shared" si="133"/>
        <v>851915.41374283098</v>
      </c>
      <c r="Z452" s="36">
        <f t="shared" si="134"/>
        <v>1923322.9607620467</v>
      </c>
      <c r="AA452" s="36">
        <f t="shared" si="135"/>
        <v>887147.38265031204</v>
      </c>
      <c r="AB452" s="38">
        <f t="shared" si="125"/>
        <v>3.9115548133850098E-8</v>
      </c>
      <c r="AC452" s="17"/>
      <c r="AD452" s="17">
        <f t="shared" si="136"/>
        <v>180</v>
      </c>
      <c r="AE452" s="143"/>
      <c r="AH452" s="103"/>
      <c r="AI452" s="533"/>
    </row>
    <row r="453" spans="1:35">
      <c r="A453" s="533"/>
      <c r="C453" s="68" t="s">
        <v>1056</v>
      </c>
      <c r="D453" s="19" t="str">
        <f>+'Outstanding loans'!A422</f>
        <v>143989968</v>
      </c>
      <c r="E453" s="20">
        <f>+'Outstanding loans'!B422</f>
        <v>99</v>
      </c>
      <c r="F453" s="19" t="str">
        <f>+'Outstanding loans'!C422</f>
        <v>DOOKHITT M D(SL 2480)</v>
      </c>
      <c r="G453" s="547" t="str">
        <f t="shared" si="121"/>
        <v>C1</v>
      </c>
      <c r="H453" s="21">
        <f>+'Outstanding loans'!F422</f>
        <v>40822</v>
      </c>
      <c r="I453" s="21">
        <f>+'Outstanding loans'!G422</f>
        <v>48122</v>
      </c>
      <c r="J453" s="34">
        <f t="shared" si="122"/>
        <v>240</v>
      </c>
      <c r="K453" s="34">
        <f t="shared" si="118"/>
        <v>110</v>
      </c>
      <c r="L453" s="34">
        <f t="shared" si="119"/>
        <v>180</v>
      </c>
      <c r="M453" s="34">
        <f t="shared" si="120"/>
        <v>110</v>
      </c>
      <c r="N453" s="52">
        <f t="shared" si="126"/>
        <v>110</v>
      </c>
      <c r="O453" s="324">
        <f>+'Outstanding loans'!H422</f>
        <v>3500015</v>
      </c>
      <c r="P453" s="26">
        <f>+'Outstanding loans'!E422</f>
        <v>0.03</v>
      </c>
      <c r="Q453" s="536">
        <f t="shared" si="123"/>
        <v>8.1500000000000003E-2</v>
      </c>
      <c r="R453" s="222">
        <f t="shared" si="127"/>
        <v>24170.460996975693</v>
      </c>
      <c r="S453" s="36">
        <f t="shared" si="128"/>
        <v>2506446.8481555181</v>
      </c>
      <c r="T453" s="36">
        <f t="shared" si="124"/>
        <v>993568.15184448194</v>
      </c>
      <c r="U453" s="36">
        <f t="shared" si="129"/>
        <v>1495318.4175387071</v>
      </c>
      <c r="V453" s="36">
        <f t="shared" si="130"/>
        <v>709122.21615335927</v>
      </c>
      <c r="W453" s="37">
        <f t="shared" si="131"/>
        <v>786196.20138534787</v>
      </c>
      <c r="X453" s="36">
        <f t="shared" si="132"/>
        <v>607180.53723829461</v>
      </c>
      <c r="Y453" s="276">
        <f t="shared" si="133"/>
        <v>786196.20138534787</v>
      </c>
      <c r="Z453" s="36">
        <f t="shared" si="134"/>
        <v>1844236.1313001444</v>
      </c>
      <c r="AA453" s="36">
        <f t="shared" si="135"/>
        <v>850667.97945562471</v>
      </c>
      <c r="AB453" s="38">
        <f t="shared" si="125"/>
        <v>3.771856427192688E-8</v>
      </c>
      <c r="AC453" s="17"/>
      <c r="AD453" s="17">
        <f t="shared" si="136"/>
        <v>180</v>
      </c>
      <c r="AE453" s="143"/>
      <c r="AH453" s="103"/>
      <c r="AI453" s="533"/>
    </row>
    <row r="454" spans="1:35">
      <c r="A454" s="533"/>
      <c r="C454" s="68" t="s">
        <v>1056</v>
      </c>
      <c r="D454" s="19" t="str">
        <f>+'Outstanding loans'!A423</f>
        <v>143989976</v>
      </c>
      <c r="E454" s="20">
        <f>+'Outstanding loans'!B423</f>
        <v>99</v>
      </c>
      <c r="F454" s="19" t="str">
        <f>+'Outstanding loans'!C423</f>
        <v>HOOKOOM S(SL 2509)</v>
      </c>
      <c r="G454" s="547" t="str">
        <f t="shared" si="121"/>
        <v>C1</v>
      </c>
      <c r="H454" s="21">
        <f>+'Outstanding loans'!F423</f>
        <v>40777</v>
      </c>
      <c r="I454" s="21">
        <f>+'Outstanding loans'!G423</f>
        <v>51745</v>
      </c>
      <c r="J454" s="34">
        <f t="shared" si="122"/>
        <v>361</v>
      </c>
      <c r="K454" s="34">
        <f t="shared" si="118"/>
        <v>111</v>
      </c>
      <c r="L454" s="34">
        <f t="shared" si="119"/>
        <v>180</v>
      </c>
      <c r="M454" s="34">
        <f t="shared" si="120"/>
        <v>111</v>
      </c>
      <c r="N454" s="52">
        <f t="shared" si="126"/>
        <v>111</v>
      </c>
      <c r="O454" s="324">
        <f>+'Outstanding loans'!H423</f>
        <v>150398</v>
      </c>
      <c r="P454" s="26">
        <f>+'Outstanding loans'!E423</f>
        <v>0.03</v>
      </c>
      <c r="Q454" s="536">
        <f t="shared" si="123"/>
        <v>8.1500000000000003E-2</v>
      </c>
      <c r="R454" s="222">
        <f t="shared" si="127"/>
        <v>1038.6209753452915</v>
      </c>
      <c r="S454" s="36">
        <f t="shared" si="128"/>
        <v>107703.70786093592</v>
      </c>
      <c r="T454" s="36">
        <f t="shared" si="124"/>
        <v>42694.292139064084</v>
      </c>
      <c r="U454" s="36">
        <f t="shared" si="129"/>
        <v>64646.787433825768</v>
      </c>
      <c r="V454" s="36">
        <f t="shared" si="130"/>
        <v>30638.01173410374</v>
      </c>
      <c r="W454" s="37">
        <f t="shared" si="131"/>
        <v>34008.775699722028</v>
      </c>
      <c r="X454" s="36">
        <f t="shared" si="132"/>
        <v>26328.146819089521</v>
      </c>
      <c r="Y454" s="276">
        <f t="shared" si="133"/>
        <v>34008.775699722028</v>
      </c>
      <c r="Z454" s="36">
        <f t="shared" si="134"/>
        <v>79248.067701218184</v>
      </c>
      <c r="AA454" s="36">
        <f t="shared" si="135"/>
        <v>36553.77556215247</v>
      </c>
      <c r="AB454" s="38">
        <f t="shared" si="125"/>
        <v>1.6298145055770874E-9</v>
      </c>
      <c r="AC454" s="17"/>
      <c r="AD454" s="17">
        <f t="shared" si="136"/>
        <v>180</v>
      </c>
      <c r="AE454" s="143"/>
      <c r="AH454" s="103"/>
      <c r="AI454" s="533"/>
    </row>
    <row r="455" spans="1:35">
      <c r="A455" s="533"/>
      <c r="C455" s="68" t="s">
        <v>1056</v>
      </c>
      <c r="D455" s="19" t="str">
        <f>+'Outstanding loans'!A424</f>
        <v>143989992</v>
      </c>
      <c r="E455" s="20">
        <f>+'Outstanding loans'!B424</f>
        <v>99</v>
      </c>
      <c r="F455" s="19" t="str">
        <f>+'Outstanding loans'!C424</f>
        <v>KISTNASAMY I (SL2554)</v>
      </c>
      <c r="G455" s="547" t="str">
        <f t="shared" si="121"/>
        <v>C1</v>
      </c>
      <c r="H455" s="21">
        <f>+'Outstanding loans'!F424</f>
        <v>40791</v>
      </c>
      <c r="I455" s="21">
        <f>+'Outstanding loans'!G424</f>
        <v>51745</v>
      </c>
      <c r="J455" s="34">
        <f t="shared" si="122"/>
        <v>360</v>
      </c>
      <c r="K455" s="34">
        <f t="shared" si="118"/>
        <v>111</v>
      </c>
      <c r="L455" s="34">
        <f t="shared" si="119"/>
        <v>180</v>
      </c>
      <c r="M455" s="34">
        <f t="shared" si="120"/>
        <v>111</v>
      </c>
      <c r="N455" s="52">
        <f t="shared" si="126"/>
        <v>111</v>
      </c>
      <c r="O455" s="324">
        <f>+'Outstanding loans'!H424</f>
        <v>3791472</v>
      </c>
      <c r="P455" s="26">
        <f>+'Outstanding loans'!E424</f>
        <v>0.03</v>
      </c>
      <c r="Q455" s="536">
        <f t="shared" si="123"/>
        <v>8.1500000000000003E-2</v>
      </c>
      <c r="R455" s="222">
        <f t="shared" si="127"/>
        <v>26183.209528280717</v>
      </c>
      <c r="S455" s="36">
        <f t="shared" si="128"/>
        <v>2715166.3762212158</v>
      </c>
      <c r="T455" s="36">
        <f t="shared" si="124"/>
        <v>1076305.6237787842</v>
      </c>
      <c r="U455" s="36">
        <f t="shared" si="129"/>
        <v>1629719.0417778306</v>
      </c>
      <c r="V455" s="36">
        <f t="shared" si="130"/>
        <v>772371.73117678287</v>
      </c>
      <c r="W455" s="37">
        <f t="shared" si="131"/>
        <v>857347.31060104771</v>
      </c>
      <c r="X455" s="36">
        <f t="shared" si="132"/>
        <v>663721.80133025022</v>
      </c>
      <c r="Y455" s="276">
        <f t="shared" si="133"/>
        <v>857347.31060104771</v>
      </c>
      <c r="Z455" s="36">
        <f t="shared" si="134"/>
        <v>1997811.3388693542</v>
      </c>
      <c r="AA455" s="36">
        <f t="shared" si="135"/>
        <v>921505.71509052953</v>
      </c>
      <c r="AB455" s="38">
        <f t="shared" si="125"/>
        <v>4.0512531995773315E-8</v>
      </c>
      <c r="AC455" s="17"/>
      <c r="AD455" s="17">
        <f t="shared" si="136"/>
        <v>180</v>
      </c>
      <c r="AE455" s="143"/>
      <c r="AH455" s="103"/>
      <c r="AI455" s="533"/>
    </row>
    <row r="456" spans="1:35">
      <c r="A456" s="533"/>
      <c r="C456" s="68" t="s">
        <v>1056</v>
      </c>
      <c r="D456" s="19" t="str">
        <f>+'Outstanding loans'!A425</f>
        <v>143992152</v>
      </c>
      <c r="E456" s="20">
        <f>+'Outstanding loans'!B425</f>
        <v>99</v>
      </c>
      <c r="F456" s="19" t="str">
        <f>+'Outstanding loans'!C425</f>
        <v>LAFLEUR M K R(SL 2627)</v>
      </c>
      <c r="G456" s="547" t="str">
        <f t="shared" si="121"/>
        <v>C1</v>
      </c>
      <c r="H456" s="21">
        <f>+'Outstanding loans'!F425</f>
        <v>40897</v>
      </c>
      <c r="I456" s="21">
        <f>+'Outstanding loans'!G425</f>
        <v>51136</v>
      </c>
      <c r="J456" s="34">
        <f t="shared" si="122"/>
        <v>337</v>
      </c>
      <c r="K456" s="34">
        <f t="shared" si="118"/>
        <v>107</v>
      </c>
      <c r="L456" s="34">
        <f t="shared" si="119"/>
        <v>180</v>
      </c>
      <c r="M456" s="34">
        <f t="shared" si="120"/>
        <v>107</v>
      </c>
      <c r="N456" s="52">
        <f t="shared" si="126"/>
        <v>107</v>
      </c>
      <c r="O456" s="324">
        <f>+'Outstanding loans'!H425</f>
        <v>4158082</v>
      </c>
      <c r="P456" s="26">
        <f>+'Outstanding loans'!E425</f>
        <v>0.03</v>
      </c>
      <c r="Q456" s="536">
        <f t="shared" si="123"/>
        <v>8.1500000000000003E-2</v>
      </c>
      <c r="R456" s="222">
        <f t="shared" si="127"/>
        <v>28714.950879703854</v>
      </c>
      <c r="S456" s="36">
        <f t="shared" si="128"/>
        <v>2977704.8164856988</v>
      </c>
      <c r="T456" s="36">
        <f t="shared" si="124"/>
        <v>1180377.1835143012</v>
      </c>
      <c r="U456" s="36">
        <f t="shared" si="129"/>
        <v>1743236.4669701054</v>
      </c>
      <c r="V456" s="36">
        <f t="shared" si="130"/>
        <v>828275.88679567119</v>
      </c>
      <c r="W456" s="37">
        <f t="shared" si="131"/>
        <v>914960.58017443423</v>
      </c>
      <c r="X456" s="36">
        <f t="shared" si="132"/>
        <v>701668.65908905677</v>
      </c>
      <c r="Y456" s="276">
        <f t="shared" si="133"/>
        <v>914960.58017443423</v>
      </c>
      <c r="Z456" s="36">
        <f t="shared" si="134"/>
        <v>2190986.3418610399</v>
      </c>
      <c r="AA456" s="36">
        <f t="shared" si="135"/>
        <v>1010609.1583466944</v>
      </c>
      <c r="AB456" s="38">
        <f t="shared" si="125"/>
        <v>4.4237822294235229E-8</v>
      </c>
      <c r="AC456" s="17"/>
      <c r="AD456" s="17">
        <f t="shared" si="136"/>
        <v>180</v>
      </c>
      <c r="AE456" s="143"/>
      <c r="AH456" s="103"/>
      <c r="AI456" s="533"/>
    </row>
    <row r="457" spans="1:35">
      <c r="A457" s="533"/>
      <c r="C457" s="68" t="s">
        <v>1056</v>
      </c>
      <c r="D457" s="19" t="str">
        <f>+'Outstanding loans'!A426</f>
        <v>143992640</v>
      </c>
      <c r="E457" s="20">
        <f>+'Outstanding loans'!B426</f>
        <v>99</v>
      </c>
      <c r="F457" s="19" t="str">
        <f>+'Outstanding loans'!C426</f>
        <v>WAN MAN CHUNG FK/SL1951</v>
      </c>
      <c r="G457" s="547" t="str">
        <f t="shared" si="121"/>
        <v>A1</v>
      </c>
      <c r="H457" s="21">
        <f>+'Outstanding loans'!F426</f>
        <v>40347</v>
      </c>
      <c r="I457" s="21">
        <f>+'Outstanding loans'!G426</f>
        <v>51318</v>
      </c>
      <c r="J457" s="34">
        <f t="shared" si="122"/>
        <v>361</v>
      </c>
      <c r="K457" s="34">
        <f t="shared" si="118"/>
        <v>126</v>
      </c>
      <c r="L457" s="34">
        <f t="shared" si="119"/>
        <v>180</v>
      </c>
      <c r="M457" s="34">
        <f t="shared" si="120"/>
        <v>126</v>
      </c>
      <c r="N457" s="52">
        <f t="shared" si="126"/>
        <v>126</v>
      </c>
      <c r="O457" s="324">
        <f>+'Outstanding loans'!H426</f>
        <v>2404228</v>
      </c>
      <c r="P457" s="26">
        <f>+'Outstanding loans'!E426</f>
        <v>0.03</v>
      </c>
      <c r="Q457" s="536">
        <f t="shared" si="123"/>
        <v>8.6499999999999994E-2</v>
      </c>
      <c r="R457" s="222">
        <f t="shared" si="127"/>
        <v>16603.157158422713</v>
      </c>
      <c r="S457" s="36">
        <f t="shared" si="128"/>
        <v>1671091.0893630409</v>
      </c>
      <c r="T457" s="36">
        <f t="shared" si="124"/>
        <v>733136.91063695913</v>
      </c>
      <c r="U457" s="36">
        <f t="shared" si="129"/>
        <v>1161400.1232918547</v>
      </c>
      <c r="V457" s="36">
        <f t="shared" si="130"/>
        <v>525477.98959912453</v>
      </c>
      <c r="W457" s="37">
        <f t="shared" si="131"/>
        <v>635922.13369273022</v>
      </c>
      <c r="X457" s="36">
        <f t="shared" si="132"/>
        <v>513195.83744587138</v>
      </c>
      <c r="Y457" s="276">
        <f t="shared" si="133"/>
        <v>635922.13369273022</v>
      </c>
      <c r="Z457" s="36">
        <f t="shared" si="134"/>
        <v>1317477.1991530315</v>
      </c>
      <c r="AA457" s="36">
        <f t="shared" si="135"/>
        <v>584340.28851608885</v>
      </c>
      <c r="AB457" s="38">
        <f t="shared" si="125"/>
        <v>-1.6530975699424744E-8</v>
      </c>
      <c r="AC457" s="17"/>
      <c r="AD457" s="17">
        <f t="shared" si="136"/>
        <v>180</v>
      </c>
      <c r="AE457" s="143"/>
      <c r="AH457" s="103"/>
      <c r="AI457" s="533"/>
    </row>
    <row r="458" spans="1:35">
      <c r="A458" s="533"/>
      <c r="C458" s="68" t="s">
        <v>1056</v>
      </c>
      <c r="D458" s="19" t="str">
        <f>+'Outstanding loans'!A427</f>
        <v>143993507</v>
      </c>
      <c r="E458" s="20">
        <f>+'Outstanding loans'!B427</f>
        <v>99</v>
      </c>
      <c r="F458" s="19" t="str">
        <f>+'Outstanding loans'!C427</f>
        <v>IMRIT S (SL 2161)</v>
      </c>
      <c r="G458" s="547" t="str">
        <f t="shared" si="121"/>
        <v>C1</v>
      </c>
      <c r="H458" s="21">
        <f>+'Outstanding loans'!F427</f>
        <v>40645</v>
      </c>
      <c r="I458" s="21">
        <f>+'Outstanding loans'!G427</f>
        <v>51592</v>
      </c>
      <c r="J458" s="34">
        <f t="shared" si="122"/>
        <v>360</v>
      </c>
      <c r="K458" s="34">
        <f t="shared" si="118"/>
        <v>116</v>
      </c>
      <c r="L458" s="34">
        <f t="shared" si="119"/>
        <v>180</v>
      </c>
      <c r="M458" s="34">
        <f t="shared" si="120"/>
        <v>116</v>
      </c>
      <c r="N458" s="52">
        <f t="shared" si="126"/>
        <v>116</v>
      </c>
      <c r="O458" s="324">
        <f>+'Outstanding loans'!H427</f>
        <v>1600080</v>
      </c>
      <c r="P458" s="26">
        <f>+'Outstanding loans'!E427</f>
        <v>0.03</v>
      </c>
      <c r="Q458" s="536">
        <f t="shared" si="123"/>
        <v>8.1500000000000003E-2</v>
      </c>
      <c r="R458" s="222">
        <f t="shared" si="127"/>
        <v>11049.858709760065</v>
      </c>
      <c r="S458" s="36">
        <f t="shared" si="128"/>
        <v>1145856.6528419685</v>
      </c>
      <c r="T458" s="36">
        <f t="shared" si="124"/>
        <v>454223.34715803154</v>
      </c>
      <c r="U458" s="36">
        <f t="shared" si="129"/>
        <v>707917.69696258218</v>
      </c>
      <c r="V458" s="36">
        <f t="shared" si="130"/>
        <v>334467.59941157082</v>
      </c>
      <c r="W458" s="37">
        <f t="shared" si="131"/>
        <v>373450.09755101136</v>
      </c>
      <c r="X458" s="36">
        <f t="shared" si="132"/>
        <v>292721.71261295368</v>
      </c>
      <c r="Y458" s="276">
        <f t="shared" si="133"/>
        <v>373450.09755101136</v>
      </c>
      <c r="Z458" s="36">
        <f t="shared" si="134"/>
        <v>843117.91491486062</v>
      </c>
      <c r="AA458" s="36">
        <f t="shared" si="135"/>
        <v>388894.56775681162</v>
      </c>
      <c r="AB458" s="38">
        <f t="shared" si="125"/>
        <v>1.7462298274040222E-8</v>
      </c>
      <c r="AC458" s="17"/>
      <c r="AD458" s="17">
        <f t="shared" si="136"/>
        <v>180</v>
      </c>
      <c r="AE458" s="143"/>
      <c r="AH458" s="103"/>
      <c r="AI458" s="533"/>
    </row>
    <row r="459" spans="1:35">
      <c r="A459" s="533"/>
      <c r="C459" s="68" t="s">
        <v>1056</v>
      </c>
      <c r="D459" s="19" t="str">
        <f>+'Outstanding loans'!A428</f>
        <v>143994074</v>
      </c>
      <c r="E459" s="20">
        <f>+'Outstanding loans'!B428</f>
        <v>99</v>
      </c>
      <c r="F459" s="19" t="str">
        <f>+'Outstanding loans'!C428</f>
        <v>LUCHMUNPERSAD D (SL2533)</v>
      </c>
      <c r="G459" s="547" t="str">
        <f t="shared" si="121"/>
        <v>C1</v>
      </c>
      <c r="H459" s="21">
        <f>+'Outstanding loans'!F428</f>
        <v>40792</v>
      </c>
      <c r="I459" s="21">
        <f>+'Outstanding loans'!G428</f>
        <v>51745</v>
      </c>
      <c r="J459" s="34">
        <f t="shared" si="122"/>
        <v>360</v>
      </c>
      <c r="K459" s="34">
        <f t="shared" si="118"/>
        <v>111</v>
      </c>
      <c r="L459" s="34">
        <f t="shared" si="119"/>
        <v>180</v>
      </c>
      <c r="M459" s="34">
        <f t="shared" si="120"/>
        <v>111</v>
      </c>
      <c r="N459" s="52">
        <f t="shared" si="126"/>
        <v>111</v>
      </c>
      <c r="O459" s="324">
        <f>+'Outstanding loans'!H428</f>
        <v>665079</v>
      </c>
      <c r="P459" s="26">
        <f>+'Outstanding loans'!E428</f>
        <v>0.03</v>
      </c>
      <c r="Q459" s="536">
        <f t="shared" si="123"/>
        <v>8.1500000000000003E-2</v>
      </c>
      <c r="R459" s="222">
        <f t="shared" si="127"/>
        <v>4592.9134673444541</v>
      </c>
      <c r="S459" s="36">
        <f t="shared" si="128"/>
        <v>476279.43403797527</v>
      </c>
      <c r="T459" s="36">
        <f t="shared" si="124"/>
        <v>188799.56596202473</v>
      </c>
      <c r="U459" s="36">
        <f t="shared" si="129"/>
        <v>285876.27986875759</v>
      </c>
      <c r="V459" s="36">
        <f t="shared" si="130"/>
        <v>135485.16739654774</v>
      </c>
      <c r="W459" s="37">
        <f t="shared" si="131"/>
        <v>150391.11247220985</v>
      </c>
      <c r="X459" s="36">
        <f t="shared" si="132"/>
        <v>116426.39900991526</v>
      </c>
      <c r="Y459" s="276">
        <f t="shared" si="133"/>
        <v>150391.11247220985</v>
      </c>
      <c r="Z459" s="36">
        <f t="shared" si="134"/>
        <v>350444.99008403369</v>
      </c>
      <c r="AA459" s="36">
        <f t="shared" si="135"/>
        <v>161645.42412200174</v>
      </c>
      <c r="AB459" s="38">
        <f t="shared" si="125"/>
        <v>7.2177499532699585E-9</v>
      </c>
      <c r="AC459" s="17"/>
      <c r="AD459" s="17">
        <f t="shared" si="136"/>
        <v>180</v>
      </c>
      <c r="AE459" s="143"/>
      <c r="AH459" s="103"/>
      <c r="AI459" s="533"/>
    </row>
    <row r="460" spans="1:35">
      <c r="A460" s="533"/>
      <c r="C460" s="68" t="s">
        <v>1056</v>
      </c>
      <c r="D460" s="19" t="str">
        <f>+'Outstanding loans'!A429</f>
        <v>143995690</v>
      </c>
      <c r="E460" s="20">
        <f>+'Outstanding loans'!B429</f>
        <v>99</v>
      </c>
      <c r="F460" s="19" t="str">
        <f>+'Outstanding loans'!C429</f>
        <v>SAWMY D</v>
      </c>
      <c r="G460" s="547" t="str">
        <f t="shared" si="121"/>
        <v>C1</v>
      </c>
      <c r="H460" s="21">
        <f>+'Outstanding loans'!F429</f>
        <v>40967</v>
      </c>
      <c r="I460" s="21">
        <f>+'Outstanding loans'!G429</f>
        <v>51926</v>
      </c>
      <c r="J460" s="34">
        <f t="shared" si="122"/>
        <v>360</v>
      </c>
      <c r="K460" s="34">
        <f t="shared" si="118"/>
        <v>105</v>
      </c>
      <c r="L460" s="34">
        <f t="shared" si="119"/>
        <v>180</v>
      </c>
      <c r="M460" s="34">
        <f t="shared" si="120"/>
        <v>105</v>
      </c>
      <c r="N460" s="52">
        <f t="shared" si="126"/>
        <v>105</v>
      </c>
      <c r="O460" s="324">
        <f>+'Outstanding loans'!H429</f>
        <v>3005344</v>
      </c>
      <c r="P460" s="26">
        <f>+'Outstanding loans'!E429</f>
        <v>0.03</v>
      </c>
      <c r="Q460" s="536">
        <f t="shared" si="123"/>
        <v>8.1500000000000003E-2</v>
      </c>
      <c r="R460" s="222">
        <f t="shared" si="127"/>
        <v>20754.353891196159</v>
      </c>
      <c r="S460" s="36">
        <f t="shared" si="128"/>
        <v>2152200.7752604196</v>
      </c>
      <c r="T460" s="36">
        <f t="shared" si="124"/>
        <v>853143.22473958042</v>
      </c>
      <c r="U460" s="36">
        <f t="shared" si="129"/>
        <v>1243522.485476763</v>
      </c>
      <c r="V460" s="36">
        <f t="shared" si="130"/>
        <v>591608.66901222849</v>
      </c>
      <c r="W460" s="37">
        <f t="shared" si="131"/>
        <v>651913.8164645345</v>
      </c>
      <c r="X460" s="36">
        <f t="shared" si="132"/>
        <v>497666.88109808858</v>
      </c>
      <c r="Y460" s="276">
        <f t="shared" si="133"/>
        <v>651913.8164645345</v>
      </c>
      <c r="Z460" s="36">
        <f t="shared" si="134"/>
        <v>1583582.9251549211</v>
      </c>
      <c r="AA460" s="36">
        <f t="shared" si="135"/>
        <v>730439.70041530859</v>
      </c>
      <c r="AB460" s="38">
        <f t="shared" si="125"/>
        <v>3.2130628824234009E-8</v>
      </c>
      <c r="AC460" s="17"/>
      <c r="AD460" s="17">
        <f t="shared" si="136"/>
        <v>180</v>
      </c>
      <c r="AE460" s="143"/>
      <c r="AH460" s="103"/>
      <c r="AI460" s="533"/>
    </row>
    <row r="461" spans="1:35">
      <c r="A461" s="533"/>
      <c r="C461" s="68" t="s">
        <v>1056</v>
      </c>
      <c r="D461" s="19" t="str">
        <f>+'Outstanding loans'!A430</f>
        <v>143995976</v>
      </c>
      <c r="E461" s="20">
        <f>+'Outstanding loans'!B430</f>
        <v>99</v>
      </c>
      <c r="F461" s="19" t="str">
        <f>+'Outstanding loans'!C430</f>
        <v>THAUNOO P (SL2578)</v>
      </c>
      <c r="G461" s="547" t="str">
        <f t="shared" si="121"/>
        <v>C1</v>
      </c>
      <c r="H461" s="21">
        <f>+'Outstanding loans'!F430</f>
        <v>40857</v>
      </c>
      <c r="I461" s="21">
        <f>+'Outstanding loans'!G430</f>
        <v>51806</v>
      </c>
      <c r="J461" s="34">
        <f t="shared" si="122"/>
        <v>360</v>
      </c>
      <c r="K461" s="34">
        <f t="shared" si="118"/>
        <v>109</v>
      </c>
      <c r="L461" s="34">
        <f t="shared" si="119"/>
        <v>180</v>
      </c>
      <c r="M461" s="34">
        <f t="shared" si="120"/>
        <v>109</v>
      </c>
      <c r="N461" s="52">
        <f t="shared" si="126"/>
        <v>109</v>
      </c>
      <c r="O461" s="324">
        <f>+'Outstanding loans'!H430</f>
        <v>1959184</v>
      </c>
      <c r="P461" s="26">
        <f>+'Outstanding loans'!E430</f>
        <v>0.03</v>
      </c>
      <c r="Q461" s="536">
        <f t="shared" si="123"/>
        <v>8.1500000000000003E-2</v>
      </c>
      <c r="R461" s="222">
        <f t="shared" si="127"/>
        <v>13529.765003263936</v>
      </c>
      <c r="S461" s="36">
        <f t="shared" si="128"/>
        <v>1403019.8618453695</v>
      </c>
      <c r="T461" s="36">
        <f t="shared" si="124"/>
        <v>556164.13815463055</v>
      </c>
      <c r="U461" s="36">
        <f t="shared" si="129"/>
        <v>831863.49325588753</v>
      </c>
      <c r="V461" s="36">
        <f t="shared" si="130"/>
        <v>394743.45541371405</v>
      </c>
      <c r="W461" s="37">
        <f t="shared" si="131"/>
        <v>437120.03784217348</v>
      </c>
      <c r="X461" s="36">
        <f t="shared" si="132"/>
        <v>336788.28366030409</v>
      </c>
      <c r="Y461" s="276">
        <f t="shared" si="133"/>
        <v>437120.03784217348</v>
      </c>
      <c r="Z461" s="36">
        <f t="shared" si="134"/>
        <v>1032337.8387421605</v>
      </c>
      <c r="AA461" s="36">
        <f t="shared" si="135"/>
        <v>476173.70058750827</v>
      </c>
      <c r="AB461" s="38">
        <f t="shared" si="125"/>
        <v>2.1653249859809875E-8</v>
      </c>
      <c r="AC461" s="17"/>
      <c r="AD461" s="17">
        <f t="shared" si="136"/>
        <v>180</v>
      </c>
      <c r="AE461" s="143"/>
      <c r="AH461" s="103"/>
      <c r="AI461" s="533"/>
    </row>
    <row r="462" spans="1:35">
      <c r="A462" s="533"/>
      <c r="C462" s="68" t="s">
        <v>1056</v>
      </c>
      <c r="D462" s="19" t="str">
        <f>+'Outstanding loans'!A431</f>
        <v>143996131</v>
      </c>
      <c r="E462" s="20">
        <f>+'Outstanding loans'!B431</f>
        <v>99</v>
      </c>
      <c r="F462" s="19" t="str">
        <f>+'Outstanding loans'!C431</f>
        <v>MANDARY Y(SL 2499)</v>
      </c>
      <c r="G462" s="547" t="str">
        <f t="shared" si="121"/>
        <v>C1</v>
      </c>
      <c r="H462" s="21">
        <f>+'Outstanding loans'!F431</f>
        <v>40807</v>
      </c>
      <c r="I462" s="21">
        <f>+'Outstanding loans'!G431</f>
        <v>51775</v>
      </c>
      <c r="J462" s="34">
        <f t="shared" si="122"/>
        <v>361</v>
      </c>
      <c r="K462" s="34">
        <f t="shared" si="118"/>
        <v>110</v>
      </c>
      <c r="L462" s="34">
        <f t="shared" si="119"/>
        <v>180</v>
      </c>
      <c r="M462" s="34">
        <f t="shared" si="120"/>
        <v>110</v>
      </c>
      <c r="N462" s="52">
        <f t="shared" si="126"/>
        <v>110</v>
      </c>
      <c r="O462" s="324">
        <f>+'Outstanding loans'!H431</f>
        <v>1202233</v>
      </c>
      <c r="P462" s="26">
        <f>+'Outstanding loans'!E431</f>
        <v>0.03</v>
      </c>
      <c r="Q462" s="536">
        <f t="shared" si="123"/>
        <v>8.1500000000000003E-2</v>
      </c>
      <c r="R462" s="222">
        <f t="shared" si="127"/>
        <v>8302.4003713632883</v>
      </c>
      <c r="S462" s="36">
        <f t="shared" si="128"/>
        <v>860948.62839117914</v>
      </c>
      <c r="T462" s="36">
        <f t="shared" si="124"/>
        <v>341284.37160882086</v>
      </c>
      <c r="U462" s="36">
        <f t="shared" si="129"/>
        <v>513632.41216760862</v>
      </c>
      <c r="V462" s="36">
        <f t="shared" si="130"/>
        <v>243578.99303080176</v>
      </c>
      <c r="W462" s="37">
        <f t="shared" si="131"/>
        <v>270053.41913680686</v>
      </c>
      <c r="X462" s="36">
        <f t="shared" si="132"/>
        <v>208562.67153872387</v>
      </c>
      <c r="Y462" s="276">
        <f t="shared" si="133"/>
        <v>270053.41913680686</v>
      </c>
      <c r="Z462" s="36">
        <f t="shared" si="134"/>
        <v>633483.43845422566</v>
      </c>
      <c r="AA462" s="36">
        <f t="shared" si="135"/>
        <v>292199.06684539211</v>
      </c>
      <c r="AB462" s="38">
        <f t="shared" si="125"/>
        <v>1.2689270079135895E-8</v>
      </c>
      <c r="AC462" s="17"/>
      <c r="AD462" s="17">
        <f t="shared" si="136"/>
        <v>180</v>
      </c>
      <c r="AE462" s="143"/>
      <c r="AH462" s="103"/>
      <c r="AI462" s="533"/>
    </row>
    <row r="463" spans="1:35">
      <c r="A463" s="533"/>
      <c r="C463" s="68" t="s">
        <v>1056</v>
      </c>
      <c r="D463" s="19" t="str">
        <f>+'Outstanding loans'!A432</f>
        <v>143996395</v>
      </c>
      <c r="E463" s="20">
        <f>+'Outstanding loans'!B432</f>
        <v>99</v>
      </c>
      <c r="F463" s="19" t="str">
        <f>+'Outstanding loans'!C432</f>
        <v>AWNEE K L(SL2652)</v>
      </c>
      <c r="G463" s="547" t="str">
        <f t="shared" si="121"/>
        <v>D1</v>
      </c>
      <c r="H463" s="21">
        <f>+'Outstanding loans'!F432</f>
        <v>41003</v>
      </c>
      <c r="I463" s="21">
        <f>+'Outstanding loans'!G432</f>
        <v>48670</v>
      </c>
      <c r="J463" s="34">
        <f t="shared" si="122"/>
        <v>252</v>
      </c>
      <c r="K463" s="34">
        <f t="shared" si="118"/>
        <v>104</v>
      </c>
      <c r="L463" s="34">
        <f t="shared" si="119"/>
        <v>180</v>
      </c>
      <c r="M463" s="34">
        <f t="shared" si="120"/>
        <v>104</v>
      </c>
      <c r="N463" s="52">
        <f t="shared" si="126"/>
        <v>104</v>
      </c>
      <c r="O463" s="324">
        <f>+'Outstanding loans'!H432</f>
        <v>700110</v>
      </c>
      <c r="P463" s="26">
        <f>+'Outstanding loans'!E432</f>
        <v>0.03</v>
      </c>
      <c r="Q463" s="536">
        <f t="shared" si="123"/>
        <v>7.6499999999999999E-2</v>
      </c>
      <c r="R463" s="222">
        <f t="shared" si="127"/>
        <v>4834.831121750236</v>
      </c>
      <c r="S463" s="36">
        <f t="shared" si="128"/>
        <v>516786.49368076463</v>
      </c>
      <c r="T463" s="36">
        <f t="shared" si="124"/>
        <v>183323.50631923537</v>
      </c>
      <c r="U463" s="36">
        <f t="shared" si="129"/>
        <v>276540.54334093514</v>
      </c>
      <c r="V463" s="36">
        <f t="shared" si="130"/>
        <v>136982.53964975971</v>
      </c>
      <c r="W463" s="37">
        <f t="shared" si="131"/>
        <v>139558.00369117543</v>
      </c>
      <c r="X463" s="36">
        <f t="shared" si="132"/>
        <v>105920.24809555821</v>
      </c>
      <c r="Y463" s="276">
        <f t="shared" si="133"/>
        <v>139558.00369117543</v>
      </c>
      <c r="Z463" s="36">
        <f t="shared" si="134"/>
        <v>353483.10823427991</v>
      </c>
      <c r="AA463" s="36">
        <f t="shared" si="135"/>
        <v>170159.6019150425</v>
      </c>
      <c r="AB463" s="38">
        <f t="shared" si="125"/>
        <v>2.0372681319713593E-9</v>
      </c>
      <c r="AC463" s="17"/>
      <c r="AD463" s="17">
        <f t="shared" si="136"/>
        <v>180</v>
      </c>
      <c r="AE463" s="143"/>
      <c r="AH463" s="103"/>
      <c r="AI463" s="533"/>
    </row>
    <row r="464" spans="1:35">
      <c r="A464" s="533"/>
      <c r="C464" s="68" t="s">
        <v>1056</v>
      </c>
      <c r="D464" s="19" t="str">
        <f>+'Outstanding loans'!A433</f>
        <v>143996611</v>
      </c>
      <c r="E464" s="20">
        <f>+'Outstanding loans'!B433</f>
        <v>99</v>
      </c>
      <c r="F464" s="19" t="str">
        <f>+'Outstanding loans'!C433</f>
        <v>CHOCKALINGUM Y D(SL2532)</v>
      </c>
      <c r="G464" s="547" t="str">
        <f t="shared" si="121"/>
        <v>C1</v>
      </c>
      <c r="H464" s="21">
        <f>+'Outstanding loans'!F433</f>
        <v>40864</v>
      </c>
      <c r="I464" s="21">
        <f>+'Outstanding loans'!G433</f>
        <v>50010</v>
      </c>
      <c r="J464" s="34">
        <f t="shared" si="122"/>
        <v>301</v>
      </c>
      <c r="K464" s="34">
        <f t="shared" si="118"/>
        <v>109</v>
      </c>
      <c r="L464" s="34">
        <f t="shared" si="119"/>
        <v>180</v>
      </c>
      <c r="M464" s="34">
        <f t="shared" si="120"/>
        <v>109</v>
      </c>
      <c r="N464" s="52">
        <f t="shared" si="126"/>
        <v>109</v>
      </c>
      <c r="O464" s="324">
        <f>+'Outstanding loans'!H433</f>
        <v>2605922</v>
      </c>
      <c r="P464" s="26">
        <f>+'Outstanding loans'!E433</f>
        <v>0.03</v>
      </c>
      <c r="Q464" s="536">
        <f t="shared" si="123"/>
        <v>8.1500000000000003E-2</v>
      </c>
      <c r="R464" s="222">
        <f t="shared" si="127"/>
        <v>17996.018891965006</v>
      </c>
      <c r="S464" s="36">
        <f t="shared" si="128"/>
        <v>1866164.854561802</v>
      </c>
      <c r="T464" s="36">
        <f t="shared" si="124"/>
        <v>739757.145438198</v>
      </c>
      <c r="U464" s="36">
        <f t="shared" si="129"/>
        <v>1106466.456480029</v>
      </c>
      <c r="V464" s="36">
        <f t="shared" si="130"/>
        <v>525050.55922190961</v>
      </c>
      <c r="W464" s="37">
        <f t="shared" si="131"/>
        <v>581415.89725811942</v>
      </c>
      <c r="X464" s="36">
        <f t="shared" si="132"/>
        <v>447964.04918201989</v>
      </c>
      <c r="Y464" s="276">
        <f t="shared" si="133"/>
        <v>581415.89725811942</v>
      </c>
      <c r="Z464" s="36">
        <f t="shared" si="134"/>
        <v>1373118.5459919279</v>
      </c>
      <c r="AA464" s="36">
        <f t="shared" si="135"/>
        <v>633361.40055370098</v>
      </c>
      <c r="AB464" s="38">
        <f t="shared" si="125"/>
        <v>2.8870999813079834E-8</v>
      </c>
      <c r="AC464" s="17"/>
      <c r="AD464" s="17">
        <f t="shared" si="136"/>
        <v>180</v>
      </c>
      <c r="AE464" s="143"/>
      <c r="AH464" s="103"/>
      <c r="AI464" s="533"/>
    </row>
    <row r="465" spans="1:35">
      <c r="A465" s="533"/>
      <c r="C465" s="68" t="s">
        <v>1056</v>
      </c>
      <c r="D465" s="19" t="str">
        <f>+'Outstanding loans'!A434</f>
        <v>143996824</v>
      </c>
      <c r="E465" s="20">
        <f>+'Outstanding loans'!B434</f>
        <v>99</v>
      </c>
      <c r="F465" s="19" t="str">
        <f>+'Outstanding loans'!C434</f>
        <v>VEERAPEN M E S(SL2574)</v>
      </c>
      <c r="G465" s="547" t="str">
        <f t="shared" si="121"/>
        <v>C1</v>
      </c>
      <c r="H465" s="21">
        <f>+'Outstanding loans'!F434</f>
        <v>40858</v>
      </c>
      <c r="I465" s="21">
        <f>+'Outstanding loans'!G434</f>
        <v>51806</v>
      </c>
      <c r="J465" s="34">
        <f t="shared" si="122"/>
        <v>360</v>
      </c>
      <c r="K465" s="34">
        <f t="shared" si="118"/>
        <v>109</v>
      </c>
      <c r="L465" s="34">
        <f t="shared" si="119"/>
        <v>180</v>
      </c>
      <c r="M465" s="34">
        <f t="shared" si="120"/>
        <v>109</v>
      </c>
      <c r="N465" s="52">
        <f t="shared" si="126"/>
        <v>109</v>
      </c>
      <c r="O465" s="324">
        <f>+'Outstanding loans'!H434</f>
        <v>1398706</v>
      </c>
      <c r="P465" s="26">
        <f>+'Outstanding loans'!E434</f>
        <v>0.03</v>
      </c>
      <c r="Q465" s="536">
        <f t="shared" si="123"/>
        <v>8.1500000000000003E-2</v>
      </c>
      <c r="R465" s="222">
        <f t="shared" si="127"/>
        <v>9659.2068374666633</v>
      </c>
      <c r="S465" s="36">
        <f t="shared" si="128"/>
        <v>1001647.7772798723</v>
      </c>
      <c r="T465" s="36">
        <f t="shared" si="124"/>
        <v>397058.22272012767</v>
      </c>
      <c r="U465" s="36">
        <f t="shared" si="129"/>
        <v>593886.26040125359</v>
      </c>
      <c r="V465" s="36">
        <f t="shared" si="130"/>
        <v>281816.32738318329</v>
      </c>
      <c r="W465" s="37">
        <f t="shared" si="131"/>
        <v>312069.9330180703</v>
      </c>
      <c r="X465" s="36">
        <f t="shared" si="132"/>
        <v>240440.81264718843</v>
      </c>
      <c r="Y465" s="276">
        <f t="shared" si="133"/>
        <v>312069.9330180703</v>
      </c>
      <c r="Z465" s="36">
        <f t="shared" si="134"/>
        <v>737009.4534641424</v>
      </c>
      <c r="AA465" s="36">
        <f t="shared" si="135"/>
        <v>339951.23074399959</v>
      </c>
      <c r="AB465" s="38">
        <f t="shared" si="125"/>
        <v>1.5133991837501526E-8</v>
      </c>
      <c r="AC465" s="17"/>
      <c r="AD465" s="17">
        <f t="shared" si="136"/>
        <v>180</v>
      </c>
      <c r="AE465" s="143"/>
      <c r="AH465" s="103"/>
      <c r="AI465" s="533"/>
    </row>
    <row r="466" spans="1:35">
      <c r="A466" s="533"/>
      <c r="C466" s="68" t="s">
        <v>1056</v>
      </c>
      <c r="D466" s="19" t="str">
        <f>+'Outstanding loans'!A435</f>
        <v>143996999</v>
      </c>
      <c r="E466" s="20">
        <f>+'Outstanding loans'!B435</f>
        <v>99</v>
      </c>
      <c r="F466" s="19" t="str">
        <f>+'Outstanding loans'!C435</f>
        <v>WOODUN A D(SL 2569)</v>
      </c>
      <c r="G466" s="547" t="str">
        <f t="shared" si="121"/>
        <v>C1</v>
      </c>
      <c r="H466" s="21">
        <f>+'Outstanding loans'!F435</f>
        <v>40899</v>
      </c>
      <c r="I466" s="21">
        <f>+'Outstanding loans'!G435</f>
        <v>47453</v>
      </c>
      <c r="J466" s="34">
        <f t="shared" si="122"/>
        <v>215</v>
      </c>
      <c r="K466" s="34">
        <f t="shared" si="118"/>
        <v>107</v>
      </c>
      <c r="L466" s="34">
        <f t="shared" si="119"/>
        <v>180</v>
      </c>
      <c r="M466" s="34">
        <f t="shared" si="120"/>
        <v>107</v>
      </c>
      <c r="N466" s="52">
        <f t="shared" si="126"/>
        <v>107</v>
      </c>
      <c r="O466" s="324">
        <f>+'Outstanding loans'!H435</f>
        <v>2841144</v>
      </c>
      <c r="P466" s="26">
        <f>+'Outstanding loans'!E435</f>
        <v>0.03</v>
      </c>
      <c r="Q466" s="536">
        <f t="shared" si="123"/>
        <v>8.1500000000000003E-2</v>
      </c>
      <c r="R466" s="222">
        <f t="shared" si="127"/>
        <v>19620.418837859699</v>
      </c>
      <c r="S466" s="36">
        <f t="shared" si="128"/>
        <v>2034613.1156454936</v>
      </c>
      <c r="T466" s="36">
        <f t="shared" si="124"/>
        <v>806530.88435450639</v>
      </c>
      <c r="U466" s="36">
        <f t="shared" si="129"/>
        <v>1191122.6927976198</v>
      </c>
      <c r="V466" s="36">
        <f t="shared" si="130"/>
        <v>565946.28632003907</v>
      </c>
      <c r="W466" s="37">
        <f t="shared" si="131"/>
        <v>625176.40647758078</v>
      </c>
      <c r="X466" s="36">
        <f t="shared" si="132"/>
        <v>479437.80347740103</v>
      </c>
      <c r="Y466" s="276">
        <f t="shared" si="133"/>
        <v>625176.40647758078</v>
      </c>
      <c r="Z466" s="36">
        <f t="shared" si="134"/>
        <v>1497062.2751692829</v>
      </c>
      <c r="AA466" s="36">
        <f t="shared" si="135"/>
        <v>690531.3908147458</v>
      </c>
      <c r="AB466" s="38">
        <f t="shared" si="125"/>
        <v>3.0733644962310791E-8</v>
      </c>
      <c r="AC466" s="17"/>
      <c r="AD466" s="17">
        <f t="shared" si="136"/>
        <v>180</v>
      </c>
      <c r="AE466" s="143"/>
      <c r="AH466" s="103"/>
      <c r="AI466" s="533"/>
    </row>
    <row r="467" spans="1:35">
      <c r="A467" s="533"/>
      <c r="C467" s="68" t="s">
        <v>1056</v>
      </c>
      <c r="D467" s="19" t="str">
        <f>+'Outstanding loans'!A436</f>
        <v>143997014</v>
      </c>
      <c r="E467" s="20">
        <f>+'Outstanding loans'!B436</f>
        <v>99</v>
      </c>
      <c r="F467" s="19" t="str">
        <f>+'Outstanding loans'!C436</f>
        <v>DILMOHAMED N (SL2624)</v>
      </c>
      <c r="G467" s="547" t="str">
        <f t="shared" si="121"/>
        <v>C1</v>
      </c>
      <c r="H467" s="21">
        <f>+'Outstanding loans'!F436</f>
        <v>40877</v>
      </c>
      <c r="I467" s="21">
        <f>+'Outstanding loans'!G436</f>
        <v>46357</v>
      </c>
      <c r="J467" s="34">
        <f t="shared" si="122"/>
        <v>180</v>
      </c>
      <c r="K467" s="34">
        <f t="shared" si="118"/>
        <v>108</v>
      </c>
      <c r="L467" s="34">
        <f t="shared" si="119"/>
        <v>180</v>
      </c>
      <c r="M467" s="34">
        <f t="shared" si="120"/>
        <v>108</v>
      </c>
      <c r="N467" s="52">
        <f t="shared" si="126"/>
        <v>108</v>
      </c>
      <c r="O467" s="324">
        <f>+'Outstanding loans'!H436</f>
        <v>1104922</v>
      </c>
      <c r="P467" s="26">
        <f>+'Outstanding loans'!E436</f>
        <v>0.03</v>
      </c>
      <c r="Q467" s="536">
        <f t="shared" si="123"/>
        <v>8.1500000000000003E-2</v>
      </c>
      <c r="R467" s="222">
        <f t="shared" si="127"/>
        <v>7630.3884713923735</v>
      </c>
      <c r="S467" s="36">
        <f t="shared" si="128"/>
        <v>791261.82726579497</v>
      </c>
      <c r="T467" s="36">
        <f t="shared" si="124"/>
        <v>313660.17273420503</v>
      </c>
      <c r="U467" s="36">
        <f t="shared" si="129"/>
        <v>466203.08609184937</v>
      </c>
      <c r="V467" s="36">
        <f t="shared" si="130"/>
        <v>221368.14745520335</v>
      </c>
      <c r="W467" s="37">
        <f t="shared" si="131"/>
        <v>244834.93863664602</v>
      </c>
      <c r="X467" s="36">
        <f t="shared" si="132"/>
        <v>188196.10364052301</v>
      </c>
      <c r="Y467" s="276">
        <f t="shared" si="133"/>
        <v>244834.93863664602</v>
      </c>
      <c r="Z467" s="36">
        <f t="shared" si="134"/>
        <v>582208.09758484398</v>
      </c>
      <c r="AA467" s="36">
        <f t="shared" si="135"/>
        <v>268547.92485062731</v>
      </c>
      <c r="AB467" s="38">
        <f t="shared" si="125"/>
        <v>1.1641532182693481E-8</v>
      </c>
      <c r="AC467" s="17"/>
      <c r="AD467" s="17">
        <f t="shared" si="136"/>
        <v>180</v>
      </c>
      <c r="AE467" s="143"/>
      <c r="AH467" s="103"/>
      <c r="AI467" s="533"/>
    </row>
    <row r="468" spans="1:35">
      <c r="A468" s="533"/>
      <c r="C468" s="68" t="s">
        <v>1056</v>
      </c>
      <c r="D468" s="19" t="str">
        <f>+'Outstanding loans'!A437</f>
        <v>143997073</v>
      </c>
      <c r="E468" s="20">
        <f>+'Outstanding loans'!B437</f>
        <v>99</v>
      </c>
      <c r="F468" s="19" t="str">
        <f>+'Outstanding loans'!C437</f>
        <v>HOSSENY M N(SL2705)</v>
      </c>
      <c r="G468" s="547" t="str">
        <f t="shared" si="121"/>
        <v>C1</v>
      </c>
      <c r="H468" s="21">
        <f>+'Outstanding loans'!F437</f>
        <v>40990</v>
      </c>
      <c r="I468" s="21">
        <f>+'Outstanding loans'!G437</f>
        <v>51957</v>
      </c>
      <c r="J468" s="34">
        <f t="shared" si="122"/>
        <v>361</v>
      </c>
      <c r="K468" s="34">
        <f t="shared" si="118"/>
        <v>104</v>
      </c>
      <c r="L468" s="34">
        <f t="shared" si="119"/>
        <v>180</v>
      </c>
      <c r="M468" s="34">
        <f t="shared" si="120"/>
        <v>104</v>
      </c>
      <c r="N468" s="52">
        <f t="shared" si="126"/>
        <v>104</v>
      </c>
      <c r="O468" s="324">
        <f>+'Outstanding loans'!H437</f>
        <v>1001940</v>
      </c>
      <c r="P468" s="26">
        <f>+'Outstanding loans'!E437</f>
        <v>0.03</v>
      </c>
      <c r="Q468" s="536">
        <f t="shared" si="123"/>
        <v>8.1500000000000003E-2</v>
      </c>
      <c r="R468" s="222">
        <f t="shared" si="127"/>
        <v>6919.2136866012943</v>
      </c>
      <c r="S468" s="36">
        <f t="shared" si="128"/>
        <v>717513.88352362497</v>
      </c>
      <c r="T468" s="36">
        <f t="shared" si="124"/>
        <v>284426.11647637503</v>
      </c>
      <c r="U468" s="36">
        <f t="shared" si="129"/>
        <v>411790.55866491928</v>
      </c>
      <c r="V468" s="36">
        <f t="shared" si="130"/>
        <v>196038.17368225043</v>
      </c>
      <c r="W468" s="37">
        <f t="shared" si="131"/>
        <v>215752.38498266885</v>
      </c>
      <c r="X468" s="36">
        <f t="shared" si="132"/>
        <v>164335.08951968336</v>
      </c>
      <c r="Y468" s="276">
        <f t="shared" si="133"/>
        <v>215752.38498266885</v>
      </c>
      <c r="Z468" s="36">
        <f t="shared" si="134"/>
        <v>527944.58006461896</v>
      </c>
      <c r="AA468" s="36">
        <f t="shared" si="135"/>
        <v>243518.46358823287</v>
      </c>
      <c r="AB468" s="38">
        <f t="shared" si="125"/>
        <v>1.1059455573558807E-8</v>
      </c>
      <c r="AC468" s="17"/>
      <c r="AD468" s="17">
        <f t="shared" si="136"/>
        <v>180</v>
      </c>
      <c r="AE468" s="143"/>
      <c r="AH468" s="103"/>
      <c r="AI468" s="533"/>
    </row>
    <row r="469" spans="1:35">
      <c r="A469" s="533"/>
      <c r="C469" s="68" t="s">
        <v>1056</v>
      </c>
      <c r="D469" s="19" t="str">
        <f>+'Outstanding loans'!A438</f>
        <v>143997375</v>
      </c>
      <c r="E469" s="20">
        <f>+'Outstanding loans'!B438</f>
        <v>99</v>
      </c>
      <c r="F469" s="19" t="str">
        <f>+'Outstanding loans'!C438</f>
        <v>GUNOORY J(SL2603)</v>
      </c>
      <c r="G469" s="547" t="str">
        <f t="shared" si="121"/>
        <v>C1</v>
      </c>
      <c r="H469" s="21">
        <f>+'Outstanding loans'!F438</f>
        <v>40868</v>
      </c>
      <c r="I469" s="21">
        <f>+'Outstanding loans'!G438</f>
        <v>51836</v>
      </c>
      <c r="J469" s="34">
        <f t="shared" si="122"/>
        <v>361</v>
      </c>
      <c r="K469" s="34">
        <f t="shared" si="118"/>
        <v>108</v>
      </c>
      <c r="L469" s="34">
        <f t="shared" si="119"/>
        <v>180</v>
      </c>
      <c r="M469" s="34">
        <f t="shared" si="120"/>
        <v>108</v>
      </c>
      <c r="N469" s="52">
        <f t="shared" si="126"/>
        <v>108</v>
      </c>
      <c r="O469" s="324">
        <f>+'Outstanding loans'!H438</f>
        <v>501089</v>
      </c>
      <c r="P469" s="26">
        <f>+'Outstanding loans'!E438</f>
        <v>0.03</v>
      </c>
      <c r="Q469" s="536">
        <f t="shared" si="123"/>
        <v>8.1500000000000003E-2</v>
      </c>
      <c r="R469" s="222">
        <f t="shared" si="127"/>
        <v>3460.428635452578</v>
      </c>
      <c r="S469" s="36">
        <f t="shared" si="128"/>
        <v>358842.16058942623</v>
      </c>
      <c r="T469" s="36">
        <f t="shared" si="124"/>
        <v>142246.83941057377</v>
      </c>
      <c r="U469" s="36">
        <f t="shared" si="129"/>
        <v>211425.99948836092</v>
      </c>
      <c r="V469" s="36">
        <f t="shared" si="130"/>
        <v>100391.83185797773</v>
      </c>
      <c r="W469" s="37">
        <f t="shared" si="131"/>
        <v>111034.16763038319</v>
      </c>
      <c r="X469" s="36">
        <f t="shared" si="132"/>
        <v>85348.103646344272</v>
      </c>
      <c r="Y469" s="276">
        <f t="shared" si="133"/>
        <v>111034.16763038319</v>
      </c>
      <c r="Z469" s="36">
        <f t="shared" si="134"/>
        <v>264034.99379204324</v>
      </c>
      <c r="AA469" s="36">
        <f t="shared" si="135"/>
        <v>121788.154381464</v>
      </c>
      <c r="AB469" s="38">
        <f t="shared" si="125"/>
        <v>5.4715201258659363E-9</v>
      </c>
      <c r="AC469" s="17"/>
      <c r="AD469" s="17">
        <f t="shared" si="136"/>
        <v>180</v>
      </c>
      <c r="AE469" s="143"/>
      <c r="AH469" s="103"/>
      <c r="AI469" s="533"/>
    </row>
    <row r="470" spans="1:35">
      <c r="A470" s="533"/>
      <c r="C470" s="68" t="s">
        <v>1056</v>
      </c>
      <c r="D470" s="19" t="str">
        <f>+'Outstanding loans'!A439</f>
        <v>143997960</v>
      </c>
      <c r="E470" s="20">
        <f>+'Outstanding loans'!B439</f>
        <v>99</v>
      </c>
      <c r="F470" s="19" t="str">
        <f>+'Outstanding loans'!C439</f>
        <v>NARAYANASAWMY V</v>
      </c>
      <c r="G470" s="547" t="str">
        <f t="shared" si="121"/>
        <v>D1</v>
      </c>
      <c r="H470" s="21">
        <f>+'Outstanding loans'!F439</f>
        <v>41054</v>
      </c>
      <c r="I470" s="21">
        <f>+'Outstanding loans'!G439</f>
        <v>52018</v>
      </c>
      <c r="J470" s="34">
        <f t="shared" si="122"/>
        <v>360</v>
      </c>
      <c r="K470" s="34">
        <f t="shared" si="118"/>
        <v>102</v>
      </c>
      <c r="L470" s="34">
        <f t="shared" si="119"/>
        <v>180</v>
      </c>
      <c r="M470" s="34">
        <f t="shared" si="120"/>
        <v>102</v>
      </c>
      <c r="N470" s="52">
        <f t="shared" si="126"/>
        <v>102</v>
      </c>
      <c r="O470" s="324">
        <f>+'Outstanding loans'!H439</f>
        <v>2058526</v>
      </c>
      <c r="P470" s="26">
        <f>+'Outstanding loans'!E439</f>
        <v>0.03</v>
      </c>
      <c r="Q470" s="536">
        <f t="shared" si="123"/>
        <v>7.6499999999999999E-2</v>
      </c>
      <c r="R470" s="222">
        <f t="shared" si="127"/>
        <v>14215.802616348898</v>
      </c>
      <c r="S470" s="36">
        <f t="shared" si="128"/>
        <v>1519501.8406974471</v>
      </c>
      <c r="T470" s="36">
        <f t="shared" si="124"/>
        <v>539024.15930255293</v>
      </c>
      <c r="U470" s="36">
        <f t="shared" si="129"/>
        <v>802052.26574695588</v>
      </c>
      <c r="V470" s="36">
        <f t="shared" si="130"/>
        <v>397766.1558118579</v>
      </c>
      <c r="W470" s="37">
        <f t="shared" si="131"/>
        <v>404286.10993509798</v>
      </c>
      <c r="X470" s="36">
        <f t="shared" si="132"/>
        <v>305447.02360477997</v>
      </c>
      <c r="Y470" s="276">
        <f t="shared" si="133"/>
        <v>404286.10993509798</v>
      </c>
      <c r="Z470" s="36">
        <f t="shared" si="134"/>
        <v>1039342.6302453598</v>
      </c>
      <c r="AA470" s="36">
        <f t="shared" si="135"/>
        <v>500318.47094280203</v>
      </c>
      <c r="AB470" s="38">
        <f t="shared" si="125"/>
        <v>4.8894435167312622E-9</v>
      </c>
      <c r="AC470" s="17"/>
      <c r="AD470" s="17">
        <f t="shared" si="136"/>
        <v>180</v>
      </c>
      <c r="AE470" s="143"/>
      <c r="AH470" s="103"/>
      <c r="AI470" s="533"/>
    </row>
    <row r="471" spans="1:35">
      <c r="A471" s="533"/>
      <c r="C471" s="68" t="s">
        <v>1056</v>
      </c>
      <c r="D471" s="19" t="str">
        <f>+'Outstanding loans'!A440</f>
        <v>143998304</v>
      </c>
      <c r="E471" s="20">
        <f>+'Outstanding loans'!B440</f>
        <v>99</v>
      </c>
      <c r="F471" s="19" t="str">
        <f>+'Outstanding loans'!C440</f>
        <v>TUPSY N(SL2707)</v>
      </c>
      <c r="G471" s="547" t="str">
        <f t="shared" si="121"/>
        <v>D1</v>
      </c>
      <c r="H471" s="21">
        <f>+'Outstanding loans'!F440</f>
        <v>41018</v>
      </c>
      <c r="I471" s="21">
        <f>+'Outstanding loans'!G440</f>
        <v>51987</v>
      </c>
      <c r="J471" s="34">
        <f t="shared" si="122"/>
        <v>361</v>
      </c>
      <c r="K471" s="34">
        <f t="shared" si="118"/>
        <v>103</v>
      </c>
      <c r="L471" s="34">
        <f t="shared" si="119"/>
        <v>180</v>
      </c>
      <c r="M471" s="34">
        <f t="shared" si="120"/>
        <v>103</v>
      </c>
      <c r="N471" s="52">
        <f t="shared" si="126"/>
        <v>103</v>
      </c>
      <c r="O471" s="324">
        <f>+'Outstanding loans'!H440</f>
        <v>2015284</v>
      </c>
      <c r="P471" s="26">
        <f>+'Outstanding loans'!E440</f>
        <v>0.03</v>
      </c>
      <c r="Q471" s="536">
        <f t="shared" si="123"/>
        <v>7.6499999999999999E-2</v>
      </c>
      <c r="R471" s="222">
        <f t="shared" si="127"/>
        <v>13917.181303459889</v>
      </c>
      <c r="S471" s="36">
        <f t="shared" si="128"/>
        <v>1487582.7400422019</v>
      </c>
      <c r="T471" s="36">
        <f t="shared" si="124"/>
        <v>527701.25995779806</v>
      </c>
      <c r="U471" s="36">
        <f t="shared" si="129"/>
        <v>790643.4900662303</v>
      </c>
      <c r="V471" s="36">
        <f t="shared" si="130"/>
        <v>391873.41863241279</v>
      </c>
      <c r="W471" s="37">
        <f t="shared" si="131"/>
        <v>398770.0714338175</v>
      </c>
      <c r="X471" s="36">
        <f t="shared" si="132"/>
        <v>301962.3876425178</v>
      </c>
      <c r="Y471" s="276">
        <f t="shared" si="133"/>
        <v>398770.0714338175</v>
      </c>
      <c r="Z471" s="36">
        <f t="shared" si="134"/>
        <v>1017509.8945805836</v>
      </c>
      <c r="AA471" s="36">
        <f t="shared" si="135"/>
        <v>489808.63462278037</v>
      </c>
      <c r="AB471" s="38">
        <f t="shared" si="125"/>
        <v>5.1222741603851318E-9</v>
      </c>
      <c r="AC471" s="17"/>
      <c r="AD471" s="17">
        <f t="shared" si="136"/>
        <v>180</v>
      </c>
      <c r="AE471" s="143"/>
      <c r="AH471" s="103"/>
      <c r="AI471" s="533"/>
    </row>
    <row r="472" spans="1:35">
      <c r="A472" s="533"/>
      <c r="C472" s="68" t="s">
        <v>1056</v>
      </c>
      <c r="D472" s="19" t="str">
        <f>+'Outstanding loans'!A441</f>
        <v>143998312</v>
      </c>
      <c r="E472" s="20">
        <f>+'Outstanding loans'!B441</f>
        <v>99</v>
      </c>
      <c r="F472" s="19" t="str">
        <f>+'Outstanding loans'!C441</f>
        <v>HOSSENBUX M G(SL2733)</v>
      </c>
      <c r="G472" s="547" t="str">
        <f t="shared" si="121"/>
        <v>D1</v>
      </c>
      <c r="H472" s="21">
        <f>+'Outstanding loans'!F441</f>
        <v>41059</v>
      </c>
      <c r="I472" s="21">
        <f>+'Outstanding loans'!G441</f>
        <v>46539</v>
      </c>
      <c r="J472" s="34">
        <f t="shared" si="122"/>
        <v>180</v>
      </c>
      <c r="K472" s="34">
        <f t="shared" si="118"/>
        <v>102</v>
      </c>
      <c r="L472" s="34">
        <f t="shared" si="119"/>
        <v>180</v>
      </c>
      <c r="M472" s="34">
        <f t="shared" si="120"/>
        <v>102</v>
      </c>
      <c r="N472" s="52">
        <f t="shared" si="126"/>
        <v>102</v>
      </c>
      <c r="O472" s="324">
        <f>+'Outstanding loans'!H441</f>
        <v>620310</v>
      </c>
      <c r="P472" s="26">
        <f>+'Outstanding loans'!E441</f>
        <v>0.03</v>
      </c>
      <c r="Q472" s="536">
        <f t="shared" si="123"/>
        <v>7.6499999999999999E-2</v>
      </c>
      <c r="R472" s="222">
        <f t="shared" si="127"/>
        <v>4283.7469728084006</v>
      </c>
      <c r="S472" s="36">
        <f t="shared" si="128"/>
        <v>457882.08980748046</v>
      </c>
      <c r="T472" s="36">
        <f t="shared" si="124"/>
        <v>162427.91019251954</v>
      </c>
      <c r="U472" s="36">
        <f t="shared" si="129"/>
        <v>241688.0044097059</v>
      </c>
      <c r="V472" s="36">
        <f t="shared" si="130"/>
        <v>119861.65057504916</v>
      </c>
      <c r="W472" s="37">
        <f t="shared" si="131"/>
        <v>121826.35383465674</v>
      </c>
      <c r="X472" s="36">
        <f t="shared" si="132"/>
        <v>92042.482442427747</v>
      </c>
      <c r="Y472" s="276">
        <f t="shared" si="133"/>
        <v>121826.35383465674</v>
      </c>
      <c r="Z472" s="36">
        <f t="shared" si="134"/>
        <v>313192.36529803334</v>
      </c>
      <c r="AA472" s="36">
        <f t="shared" si="135"/>
        <v>150764.45510551217</v>
      </c>
      <c r="AB472" s="38">
        <f t="shared" si="125"/>
        <v>1.6298145055770874E-9</v>
      </c>
      <c r="AC472" s="17"/>
      <c r="AD472" s="17">
        <f t="shared" si="136"/>
        <v>180</v>
      </c>
      <c r="AE472" s="143"/>
      <c r="AH472" s="103"/>
      <c r="AI472" s="533"/>
    </row>
    <row r="473" spans="1:35">
      <c r="A473" s="533"/>
      <c r="C473" s="68" t="s">
        <v>1056</v>
      </c>
      <c r="D473" s="19" t="str">
        <f>+'Outstanding loans'!A442</f>
        <v>143998592</v>
      </c>
      <c r="E473" s="20">
        <f>+'Outstanding loans'!B442</f>
        <v>99</v>
      </c>
      <c r="F473" s="19" t="str">
        <f>+'Outstanding loans'!C442</f>
        <v>SAHADUN S (SL 2474)</v>
      </c>
      <c r="G473" s="547" t="str">
        <f t="shared" si="121"/>
        <v>C1</v>
      </c>
      <c r="H473" s="21">
        <f>+'Outstanding loans'!F442</f>
        <v>40722</v>
      </c>
      <c r="I473" s="21">
        <f>+'Outstanding loans'!G442</f>
        <v>51714</v>
      </c>
      <c r="J473" s="34">
        <f t="shared" si="122"/>
        <v>361</v>
      </c>
      <c r="K473" s="34">
        <f t="shared" si="118"/>
        <v>113</v>
      </c>
      <c r="L473" s="34">
        <f t="shared" si="119"/>
        <v>180</v>
      </c>
      <c r="M473" s="34">
        <f t="shared" si="120"/>
        <v>113</v>
      </c>
      <c r="N473" s="52">
        <f t="shared" si="126"/>
        <v>113</v>
      </c>
      <c r="O473" s="324">
        <f>+'Outstanding loans'!H442</f>
        <v>4255685</v>
      </c>
      <c r="P473" s="26">
        <f>+'Outstanding loans'!E442</f>
        <v>0.03</v>
      </c>
      <c r="Q473" s="536">
        <f t="shared" si="123"/>
        <v>8.1500000000000003E-2</v>
      </c>
      <c r="R473" s="222">
        <f t="shared" si="127"/>
        <v>29388.97927806438</v>
      </c>
      <c r="S473" s="36">
        <f t="shared" si="128"/>
        <v>3047600.7259948077</v>
      </c>
      <c r="T473" s="36">
        <f t="shared" si="124"/>
        <v>1208084.2740051923</v>
      </c>
      <c r="U473" s="36">
        <f t="shared" si="129"/>
        <v>1851063.0755447075</v>
      </c>
      <c r="V473" s="36">
        <f t="shared" si="130"/>
        <v>876178.29090156825</v>
      </c>
      <c r="W473" s="37">
        <f t="shared" si="131"/>
        <v>974884.78464313922</v>
      </c>
      <c r="X473" s="36">
        <f t="shared" si="132"/>
        <v>758408.46090325958</v>
      </c>
      <c r="Y473" s="276">
        <f t="shared" si="133"/>
        <v>974884.78464313922</v>
      </c>
      <c r="Z473" s="36">
        <f t="shared" si="134"/>
        <v>2242415.5440568272</v>
      </c>
      <c r="AA473" s="36">
        <f t="shared" si="135"/>
        <v>1034331.2700515892</v>
      </c>
      <c r="AB473" s="38">
        <f t="shared" si="125"/>
        <v>4.5634806156158447E-8</v>
      </c>
      <c r="AC473" s="17"/>
      <c r="AD473" s="17">
        <f t="shared" si="136"/>
        <v>180</v>
      </c>
      <c r="AE473" s="143"/>
      <c r="AH473" s="103"/>
      <c r="AI473" s="533"/>
    </row>
    <row r="474" spans="1:35">
      <c r="A474" s="533"/>
      <c r="C474" s="68" t="s">
        <v>1056</v>
      </c>
      <c r="D474" s="19" t="str">
        <f>+'Outstanding loans'!A443</f>
        <v>143998673</v>
      </c>
      <c r="E474" s="20">
        <f>+'Outstanding loans'!B443</f>
        <v>99</v>
      </c>
      <c r="F474" s="19" t="str">
        <f>+'Outstanding loans'!C443</f>
        <v>HATTEEA S I(SL 2503)</v>
      </c>
      <c r="G474" s="547" t="str">
        <f t="shared" si="121"/>
        <v>C1</v>
      </c>
      <c r="H474" s="21">
        <f>+'Outstanding loans'!F443</f>
        <v>40693</v>
      </c>
      <c r="I474" s="21">
        <f>+'Outstanding loans'!G443</f>
        <v>50557</v>
      </c>
      <c r="J474" s="34">
        <f t="shared" si="122"/>
        <v>324</v>
      </c>
      <c r="K474" s="34">
        <f t="shared" si="118"/>
        <v>114</v>
      </c>
      <c r="L474" s="34">
        <f t="shared" si="119"/>
        <v>180</v>
      </c>
      <c r="M474" s="34">
        <f t="shared" si="120"/>
        <v>114</v>
      </c>
      <c r="N474" s="52">
        <f t="shared" si="126"/>
        <v>114</v>
      </c>
      <c r="O474" s="324">
        <f>+'Outstanding loans'!H443</f>
        <v>1402846</v>
      </c>
      <c r="P474" s="26">
        <f>+'Outstanding loans'!E443</f>
        <v>0.03</v>
      </c>
      <c r="Q474" s="536">
        <f t="shared" si="123"/>
        <v>8.1500000000000003E-2</v>
      </c>
      <c r="R474" s="222">
        <f t="shared" si="127"/>
        <v>9687.7969173741731</v>
      </c>
      <c r="S474" s="36">
        <f t="shared" si="128"/>
        <v>1004612.5331313083</v>
      </c>
      <c r="T474" s="36">
        <f t="shared" si="124"/>
        <v>398233.46686869173</v>
      </c>
      <c r="U474" s="36">
        <f t="shared" si="129"/>
        <v>613717.48881388293</v>
      </c>
      <c r="V474" s="36">
        <f t="shared" si="130"/>
        <v>290316.19480922655</v>
      </c>
      <c r="W474" s="37">
        <f t="shared" si="131"/>
        <v>323401.29400465637</v>
      </c>
      <c r="X474" s="36">
        <f t="shared" si="132"/>
        <v>252214.52901683809</v>
      </c>
      <c r="Y474" s="276">
        <f t="shared" si="133"/>
        <v>323401.29400465637</v>
      </c>
      <c r="Z474" s="36">
        <f t="shared" si="134"/>
        <v>739190.91199605796</v>
      </c>
      <c r="AA474" s="36">
        <f t="shared" si="135"/>
        <v>340957.44512735121</v>
      </c>
      <c r="AB474" s="38">
        <f t="shared" si="125"/>
        <v>1.5017576515674591E-8</v>
      </c>
      <c r="AC474" s="17"/>
      <c r="AD474" s="17">
        <f t="shared" si="136"/>
        <v>180</v>
      </c>
      <c r="AE474" s="143"/>
      <c r="AH474" s="103"/>
      <c r="AI474" s="533"/>
    </row>
    <row r="475" spans="1:35">
      <c r="A475" s="533"/>
      <c r="C475" s="68" t="s">
        <v>1056</v>
      </c>
      <c r="D475" s="19" t="str">
        <f>+'Outstanding loans'!A444</f>
        <v>143998819</v>
      </c>
      <c r="E475" s="20">
        <f>+'Outstanding loans'!B444</f>
        <v>99</v>
      </c>
      <c r="F475" s="19" t="str">
        <f>+'Outstanding loans'!C444</f>
        <v>BOURQUIN S (SL2749)</v>
      </c>
      <c r="G475" s="547" t="str">
        <f t="shared" si="121"/>
        <v>D1</v>
      </c>
      <c r="H475" s="21">
        <f>+'Outstanding loans'!F444</f>
        <v>41079</v>
      </c>
      <c r="I475" s="21">
        <f>+'Outstanding loans'!G444</f>
        <v>45474</v>
      </c>
      <c r="J475" s="34">
        <f t="shared" si="122"/>
        <v>144</v>
      </c>
      <c r="K475" s="34">
        <f t="shared" si="118"/>
        <v>101</v>
      </c>
      <c r="L475" s="34">
        <f t="shared" si="119"/>
        <v>144</v>
      </c>
      <c r="M475" s="34">
        <f t="shared" si="120"/>
        <v>101</v>
      </c>
      <c r="N475" s="52">
        <f t="shared" si="126"/>
        <v>101</v>
      </c>
      <c r="O475" s="324">
        <f>+'Outstanding loans'!H444</f>
        <v>1508669</v>
      </c>
      <c r="P475" s="26">
        <f>+'Outstanding loans'!E444</f>
        <v>0.03</v>
      </c>
      <c r="Q475" s="536">
        <f t="shared" si="123"/>
        <v>7.6499999999999999E-2</v>
      </c>
      <c r="R475" s="222">
        <f t="shared" si="127"/>
        <v>12488.561169828843</v>
      </c>
      <c r="S475" s="36">
        <f t="shared" si="128"/>
        <v>1174449.5981117745</v>
      </c>
      <c r="T475" s="36">
        <f t="shared" si="124"/>
        <v>334219.40188822546</v>
      </c>
      <c r="U475" s="36">
        <f t="shared" si="129"/>
        <v>555291.9510626524</v>
      </c>
      <c r="V475" s="36">
        <f t="shared" si="130"/>
        <v>261224.8312534322</v>
      </c>
      <c r="W475" s="37">
        <f t="shared" si="131"/>
        <v>294067.1198092202</v>
      </c>
      <c r="X475" s="36">
        <f t="shared" si="132"/>
        <v>234417.77493549147</v>
      </c>
      <c r="Y475" s="276">
        <f t="shared" si="133"/>
        <v>294067.1198092202</v>
      </c>
      <c r="Z475" s="36">
        <f t="shared" si="134"/>
        <v>623903.21034358279</v>
      </c>
      <c r="AA475" s="36">
        <f t="shared" si="135"/>
        <v>289683.80845535314</v>
      </c>
      <c r="AB475" s="38">
        <f t="shared" si="125"/>
        <v>4.1909515857696533E-9</v>
      </c>
      <c r="AC475" s="17"/>
      <c r="AD475" s="17">
        <f t="shared" si="136"/>
        <v>144</v>
      </c>
      <c r="AE475" s="143"/>
      <c r="AH475" s="103"/>
      <c r="AI475" s="533"/>
    </row>
    <row r="476" spans="1:35">
      <c r="A476" s="533"/>
      <c r="C476" s="68" t="s">
        <v>1056</v>
      </c>
      <c r="D476" s="19" t="str">
        <f>+'Outstanding loans'!A445</f>
        <v>143998851</v>
      </c>
      <c r="E476" s="20">
        <f>+'Outstanding loans'!B445</f>
        <v>99</v>
      </c>
      <c r="F476" s="19" t="str">
        <f>+'Outstanding loans'!C445</f>
        <v>BOODHUN D(SL2701)</v>
      </c>
      <c r="G476" s="547" t="str">
        <f t="shared" si="121"/>
        <v>D1</v>
      </c>
      <c r="H476" s="21">
        <f>+'Outstanding loans'!F445</f>
        <v>41016</v>
      </c>
      <c r="I476" s="21">
        <f>+'Outstanding loans'!G445</f>
        <v>51987</v>
      </c>
      <c r="J476" s="34">
        <f t="shared" si="122"/>
        <v>361</v>
      </c>
      <c r="K476" s="34">
        <f t="shared" si="118"/>
        <v>104</v>
      </c>
      <c r="L476" s="34">
        <f t="shared" si="119"/>
        <v>180</v>
      </c>
      <c r="M476" s="34">
        <f t="shared" si="120"/>
        <v>104</v>
      </c>
      <c r="N476" s="52">
        <f t="shared" si="126"/>
        <v>104</v>
      </c>
      <c r="O476" s="324">
        <f>+'Outstanding loans'!H445</f>
        <v>3425888</v>
      </c>
      <c r="P476" s="26">
        <f>+'Outstanding loans'!E445</f>
        <v>0.03</v>
      </c>
      <c r="Q476" s="536">
        <f t="shared" si="123"/>
        <v>7.6499999999999999E-2</v>
      </c>
      <c r="R476" s="222">
        <f t="shared" si="127"/>
        <v>23658.553544486826</v>
      </c>
      <c r="S476" s="36">
        <f t="shared" si="128"/>
        <v>2528820.6814115024</v>
      </c>
      <c r="T476" s="36">
        <f t="shared" si="124"/>
        <v>897067.31858849758</v>
      </c>
      <c r="U476" s="36">
        <f t="shared" si="129"/>
        <v>1353211.5366802209</v>
      </c>
      <c r="V476" s="36">
        <f t="shared" si="130"/>
        <v>670304.43615379836</v>
      </c>
      <c r="W476" s="37">
        <f t="shared" si="131"/>
        <v>682907.1005264225</v>
      </c>
      <c r="X476" s="36">
        <f t="shared" si="132"/>
        <v>518305.5618511319</v>
      </c>
      <c r="Y476" s="276">
        <f t="shared" si="133"/>
        <v>682907.1005264225</v>
      </c>
      <c r="Z476" s="36">
        <f t="shared" si="134"/>
        <v>1729718.9565961356</v>
      </c>
      <c r="AA476" s="36">
        <f t="shared" si="135"/>
        <v>832651.6380076292</v>
      </c>
      <c r="AB476" s="38">
        <f t="shared" si="125"/>
        <v>8.8475644588470459E-9</v>
      </c>
      <c r="AC476" s="17"/>
      <c r="AD476" s="17">
        <f t="shared" si="136"/>
        <v>180</v>
      </c>
      <c r="AE476" s="143"/>
      <c r="AH476" s="103"/>
      <c r="AI476" s="533"/>
    </row>
    <row r="477" spans="1:35">
      <c r="A477" s="533"/>
      <c r="C477" s="68" t="s">
        <v>1056</v>
      </c>
      <c r="D477" s="19" t="str">
        <f>+'Outstanding loans'!A446</f>
        <v>143998916</v>
      </c>
      <c r="E477" s="20">
        <f>+'Outstanding loans'!B446</f>
        <v>99</v>
      </c>
      <c r="F477" s="19" t="str">
        <f>+'Outstanding loans'!C446</f>
        <v>RAMSURRUN-SEESURN(SL2400)</v>
      </c>
      <c r="G477" s="547" t="str">
        <f t="shared" si="121"/>
        <v>C1</v>
      </c>
      <c r="H477" s="21">
        <f>+'Outstanding loans'!F446</f>
        <v>40693</v>
      </c>
      <c r="I477" s="21">
        <f>+'Outstanding loans'!G446</f>
        <v>51288</v>
      </c>
      <c r="J477" s="34">
        <f t="shared" si="122"/>
        <v>348</v>
      </c>
      <c r="K477" s="34">
        <f t="shared" si="118"/>
        <v>114</v>
      </c>
      <c r="L477" s="34">
        <f t="shared" si="119"/>
        <v>180</v>
      </c>
      <c r="M477" s="34">
        <f t="shared" si="120"/>
        <v>114</v>
      </c>
      <c r="N477" s="52">
        <f t="shared" si="126"/>
        <v>114</v>
      </c>
      <c r="O477" s="324">
        <f>+'Outstanding loans'!H446</f>
        <v>1232145</v>
      </c>
      <c r="P477" s="26">
        <f>+'Outstanding loans'!E446</f>
        <v>0.03</v>
      </c>
      <c r="Q477" s="536">
        <f t="shared" si="123"/>
        <v>8.1500000000000003E-2</v>
      </c>
      <c r="R477" s="222">
        <f t="shared" si="127"/>
        <v>8508.9671516032395</v>
      </c>
      <c r="S477" s="36">
        <f t="shared" si="128"/>
        <v>882369.34748010524</v>
      </c>
      <c r="T477" s="36">
        <f t="shared" si="124"/>
        <v>349775.65251989476</v>
      </c>
      <c r="U477" s="36">
        <f t="shared" si="129"/>
        <v>539039.16413817462</v>
      </c>
      <c r="V477" s="36">
        <f t="shared" si="130"/>
        <v>254989.96173009323</v>
      </c>
      <c r="W477" s="37">
        <f t="shared" si="131"/>
        <v>284049.20240808139</v>
      </c>
      <c r="X477" s="36">
        <f t="shared" si="132"/>
        <v>221524.57992926668</v>
      </c>
      <c r="Y477" s="276">
        <f t="shared" si="133"/>
        <v>284049.20240808139</v>
      </c>
      <c r="Z477" s="36">
        <f t="shared" si="134"/>
        <v>649244.7398084912</v>
      </c>
      <c r="AA477" s="36">
        <f t="shared" si="135"/>
        <v>299469.0872885834</v>
      </c>
      <c r="AB477" s="38">
        <f t="shared" si="125"/>
        <v>1.3038516044616699E-8</v>
      </c>
      <c r="AC477" s="17"/>
      <c r="AD477" s="17">
        <f t="shared" si="136"/>
        <v>180</v>
      </c>
      <c r="AE477" s="143"/>
      <c r="AH477" s="103"/>
      <c r="AI477" s="533"/>
    </row>
    <row r="478" spans="1:35">
      <c r="A478" s="533"/>
      <c r="C478" s="68" t="s">
        <v>1056</v>
      </c>
      <c r="D478" s="19" t="str">
        <f>+'Outstanding loans'!A447</f>
        <v>143998932</v>
      </c>
      <c r="E478" s="20">
        <f>+'Outstanding loans'!B447</f>
        <v>99</v>
      </c>
      <c r="F478" s="19" t="str">
        <f>+'Outstanding loans'!C447</f>
        <v>CHAMARY M J J</v>
      </c>
      <c r="G478" s="547" t="str">
        <f t="shared" si="121"/>
        <v>D1</v>
      </c>
      <c r="H478" s="21">
        <f>+'Outstanding loans'!F447</f>
        <v>41038</v>
      </c>
      <c r="I478" s="21">
        <f>+'Outstanding loans'!G447</f>
        <v>51987</v>
      </c>
      <c r="J478" s="34">
        <f t="shared" si="122"/>
        <v>360</v>
      </c>
      <c r="K478" s="34">
        <f t="shared" si="118"/>
        <v>103</v>
      </c>
      <c r="L478" s="34">
        <f t="shared" si="119"/>
        <v>180</v>
      </c>
      <c r="M478" s="34">
        <f t="shared" si="120"/>
        <v>103</v>
      </c>
      <c r="N478" s="52">
        <f t="shared" si="126"/>
        <v>103</v>
      </c>
      <c r="O478" s="324">
        <f>+'Outstanding loans'!H447</f>
        <v>3378051</v>
      </c>
      <c r="P478" s="26">
        <f>+'Outstanding loans'!E447</f>
        <v>0.03</v>
      </c>
      <c r="Q478" s="536">
        <f t="shared" si="123"/>
        <v>7.6499999999999999E-2</v>
      </c>
      <c r="R478" s="222">
        <f t="shared" si="127"/>
        <v>23328.200005227045</v>
      </c>
      <c r="S478" s="36">
        <f t="shared" si="128"/>
        <v>2493509.7795557845</v>
      </c>
      <c r="T478" s="36">
        <f t="shared" si="124"/>
        <v>884541.22044421546</v>
      </c>
      <c r="U478" s="36">
        <f t="shared" si="129"/>
        <v>1325289.1563976684</v>
      </c>
      <c r="V478" s="36">
        <f t="shared" si="130"/>
        <v>656864.43880100292</v>
      </c>
      <c r="W478" s="37">
        <f t="shared" si="131"/>
        <v>668424.71759666549</v>
      </c>
      <c r="X478" s="36">
        <f t="shared" si="132"/>
        <v>506154.14280974556</v>
      </c>
      <c r="Y478" s="276">
        <f t="shared" si="133"/>
        <v>668424.71759666549</v>
      </c>
      <c r="Z478" s="36">
        <f t="shared" si="134"/>
        <v>1705566.2213850925</v>
      </c>
      <c r="AA478" s="36">
        <f t="shared" si="135"/>
        <v>821025.00094086817</v>
      </c>
      <c r="AB478" s="38">
        <f t="shared" si="125"/>
        <v>8.8475644588470459E-9</v>
      </c>
      <c r="AC478" s="17"/>
      <c r="AD478" s="17">
        <f t="shared" si="136"/>
        <v>180</v>
      </c>
      <c r="AE478" s="143"/>
      <c r="AH478" s="103"/>
      <c r="AI478" s="533"/>
    </row>
    <row r="479" spans="1:35">
      <c r="A479" s="533"/>
      <c r="C479" s="68" t="s">
        <v>1056</v>
      </c>
      <c r="D479" s="19" t="str">
        <f>+'Outstanding loans'!A448</f>
        <v>143998975</v>
      </c>
      <c r="E479" s="20">
        <f>+'Outstanding loans'!B448</f>
        <v>99</v>
      </c>
      <c r="F479" s="19" t="str">
        <f>+'Outstanding loans'!C448</f>
        <v>KWONG WAYE S</v>
      </c>
      <c r="G479" s="547" t="str">
        <f t="shared" si="121"/>
        <v>C1</v>
      </c>
      <c r="H479" s="21">
        <f>+'Outstanding loans'!F448</f>
        <v>40983</v>
      </c>
      <c r="I479" s="21">
        <f>+'Outstanding loans'!G448</f>
        <v>48639</v>
      </c>
      <c r="J479" s="34">
        <f t="shared" si="122"/>
        <v>252</v>
      </c>
      <c r="K479" s="34">
        <f t="shared" si="118"/>
        <v>105</v>
      </c>
      <c r="L479" s="34">
        <f t="shared" si="119"/>
        <v>180</v>
      </c>
      <c r="M479" s="34">
        <f t="shared" si="120"/>
        <v>105</v>
      </c>
      <c r="N479" s="52">
        <f t="shared" si="126"/>
        <v>105</v>
      </c>
      <c r="O479" s="324">
        <f>+'Outstanding loans'!H448</f>
        <v>1365103</v>
      </c>
      <c r="P479" s="26">
        <f>+'Outstanding loans'!E448</f>
        <v>0.03</v>
      </c>
      <c r="Q479" s="536">
        <f t="shared" si="123"/>
        <v>8.1500000000000003E-2</v>
      </c>
      <c r="R479" s="222">
        <f t="shared" si="127"/>
        <v>9427.1506888840504</v>
      </c>
      <c r="S479" s="36">
        <f t="shared" si="128"/>
        <v>977583.84228571656</v>
      </c>
      <c r="T479" s="36">
        <f t="shared" si="124"/>
        <v>387519.15771428344</v>
      </c>
      <c r="U479" s="36">
        <f t="shared" si="129"/>
        <v>564839.25816538325</v>
      </c>
      <c r="V479" s="36">
        <f t="shared" si="130"/>
        <v>268723.57004542567</v>
      </c>
      <c r="W479" s="37">
        <f t="shared" si="131"/>
        <v>296115.68811995757</v>
      </c>
      <c r="X479" s="36">
        <f t="shared" si="132"/>
        <v>226052.84199999867</v>
      </c>
      <c r="Y479" s="276">
        <f t="shared" si="133"/>
        <v>296115.68811995757</v>
      </c>
      <c r="Z479" s="36">
        <f t="shared" si="134"/>
        <v>719303.28171342716</v>
      </c>
      <c r="AA479" s="36">
        <f t="shared" si="135"/>
        <v>331784.12399912905</v>
      </c>
      <c r="AB479" s="38">
        <f t="shared" si="125"/>
        <v>1.4668330550193787E-8</v>
      </c>
      <c r="AC479" s="17"/>
      <c r="AD479" s="17">
        <f t="shared" si="136"/>
        <v>180</v>
      </c>
      <c r="AE479" s="143"/>
      <c r="AH479" s="103"/>
      <c r="AI479" s="533"/>
    </row>
    <row r="480" spans="1:35">
      <c r="A480" s="533"/>
      <c r="C480" s="68" t="s">
        <v>1056</v>
      </c>
      <c r="D480" s="19" t="str">
        <f>+'Outstanding loans'!A449</f>
        <v>143999025</v>
      </c>
      <c r="E480" s="20">
        <f>+'Outstanding loans'!B449</f>
        <v>99</v>
      </c>
      <c r="F480" s="19" t="str">
        <f>+'Outstanding loans'!C449</f>
        <v>ASERIGADU H B R(SL2616)</v>
      </c>
      <c r="G480" s="547" t="str">
        <f t="shared" si="121"/>
        <v>C1</v>
      </c>
      <c r="H480" s="21">
        <f>+'Outstanding loans'!F449</f>
        <v>40934</v>
      </c>
      <c r="I480" s="21">
        <f>+'Outstanding loans'!G449</f>
        <v>51867</v>
      </c>
      <c r="J480" s="34">
        <f t="shared" si="122"/>
        <v>359</v>
      </c>
      <c r="K480" s="34">
        <f t="shared" si="118"/>
        <v>106</v>
      </c>
      <c r="L480" s="34">
        <f t="shared" si="119"/>
        <v>180</v>
      </c>
      <c r="M480" s="34">
        <f t="shared" si="120"/>
        <v>106</v>
      </c>
      <c r="N480" s="52">
        <f t="shared" si="126"/>
        <v>106</v>
      </c>
      <c r="O480" s="324">
        <f>+'Outstanding loans'!H449</f>
        <v>1639690</v>
      </c>
      <c r="P480" s="26">
        <f>+'Outstanding loans'!E449</f>
        <v>0.03</v>
      </c>
      <c r="Q480" s="536">
        <f t="shared" si="123"/>
        <v>8.1500000000000003E-2</v>
      </c>
      <c r="R480" s="222">
        <f t="shared" si="127"/>
        <v>11323.398097474175</v>
      </c>
      <c r="S480" s="36">
        <f t="shared" si="128"/>
        <v>1174222.3483191135</v>
      </c>
      <c r="T480" s="36">
        <f t="shared" si="124"/>
        <v>465467.65168088651</v>
      </c>
      <c r="U480" s="36">
        <f t="shared" si="129"/>
        <v>682963.01015436486</v>
      </c>
      <c r="V480" s="36">
        <f t="shared" si="130"/>
        <v>324710.40797082847</v>
      </c>
      <c r="W480" s="37">
        <f t="shared" si="131"/>
        <v>358252.60218353639</v>
      </c>
      <c r="X480" s="36">
        <f t="shared" si="132"/>
        <v>274108.72821207764</v>
      </c>
      <c r="Y480" s="276">
        <f t="shared" si="133"/>
        <v>358252.60218353639</v>
      </c>
      <c r="Z480" s="36">
        <f t="shared" si="134"/>
        <v>863989.30922625586</v>
      </c>
      <c r="AA480" s="36">
        <f t="shared" si="135"/>
        <v>398521.65754535189</v>
      </c>
      <c r="AB480" s="38">
        <f t="shared" si="125"/>
        <v>1.7462298274040222E-8</v>
      </c>
      <c r="AC480" s="17"/>
      <c r="AD480" s="17">
        <f t="shared" si="136"/>
        <v>180</v>
      </c>
      <c r="AE480" s="143"/>
      <c r="AH480" s="103"/>
      <c r="AI480" s="533"/>
    </row>
    <row r="481" spans="1:35">
      <c r="A481" s="533"/>
      <c r="C481" s="68" t="s">
        <v>1056</v>
      </c>
      <c r="D481" s="19" t="str">
        <f>+'Outstanding loans'!A450</f>
        <v>143999033</v>
      </c>
      <c r="E481" s="20">
        <f>+'Outstanding loans'!B450</f>
        <v>99</v>
      </c>
      <c r="F481" s="19" t="str">
        <f>+'Outstanding loans'!C450</f>
        <v>NIRSIMLOO-L S (SL2704)</v>
      </c>
      <c r="G481" s="547" t="str">
        <f t="shared" si="121"/>
        <v>D1</v>
      </c>
      <c r="H481" s="21">
        <f>+'Outstanding loans'!F450</f>
        <v>41017</v>
      </c>
      <c r="I481" s="21">
        <f>+'Outstanding loans'!G450</f>
        <v>51987</v>
      </c>
      <c r="J481" s="34">
        <f t="shared" si="122"/>
        <v>361</v>
      </c>
      <c r="K481" s="34">
        <f t="shared" si="118"/>
        <v>103</v>
      </c>
      <c r="L481" s="34">
        <f t="shared" si="119"/>
        <v>180</v>
      </c>
      <c r="M481" s="34">
        <f t="shared" si="120"/>
        <v>103</v>
      </c>
      <c r="N481" s="52">
        <f t="shared" si="126"/>
        <v>103</v>
      </c>
      <c r="O481" s="324">
        <f>+'Outstanding loans'!H450</f>
        <v>3425888</v>
      </c>
      <c r="P481" s="26">
        <f>+'Outstanding loans'!E450</f>
        <v>0.03</v>
      </c>
      <c r="Q481" s="536">
        <f t="shared" si="123"/>
        <v>7.6499999999999999E-2</v>
      </c>
      <c r="R481" s="222">
        <f t="shared" si="127"/>
        <v>23658.553544486826</v>
      </c>
      <c r="S481" s="36">
        <f t="shared" si="128"/>
        <v>2528820.6814115024</v>
      </c>
      <c r="T481" s="36">
        <f t="shared" si="124"/>
        <v>897067.31858849758</v>
      </c>
      <c r="U481" s="36">
        <f t="shared" si="129"/>
        <v>1344056.7408345509</v>
      </c>
      <c r="V481" s="36">
        <f t="shared" si="130"/>
        <v>666166.37774713594</v>
      </c>
      <c r="W481" s="37">
        <f t="shared" si="131"/>
        <v>677890.363087415</v>
      </c>
      <c r="X481" s="36">
        <f t="shared" si="132"/>
        <v>513321.85452564026</v>
      </c>
      <c r="Y481" s="276">
        <f t="shared" si="133"/>
        <v>677890.363087415</v>
      </c>
      <c r="Z481" s="36">
        <f t="shared" si="134"/>
        <v>1729718.9565961356</v>
      </c>
      <c r="AA481" s="36">
        <f t="shared" si="135"/>
        <v>832651.6380076292</v>
      </c>
      <c r="AB481" s="38">
        <f t="shared" si="125"/>
        <v>8.8475644588470459E-9</v>
      </c>
      <c r="AC481" s="17"/>
      <c r="AD481" s="17">
        <f t="shared" si="136"/>
        <v>180</v>
      </c>
      <c r="AE481" s="143"/>
      <c r="AH481" s="103"/>
      <c r="AI481" s="533"/>
    </row>
    <row r="482" spans="1:35">
      <c r="A482" s="533"/>
      <c r="C482" s="68" t="s">
        <v>1056</v>
      </c>
      <c r="D482" s="19" t="str">
        <f>+'Outstanding loans'!A451</f>
        <v>143999068</v>
      </c>
      <c r="E482" s="20">
        <f>+'Outstanding loans'!B451</f>
        <v>99</v>
      </c>
      <c r="F482" s="19" t="str">
        <f>+'Outstanding loans'!C451</f>
        <v>KANIAH V (SL2734)</v>
      </c>
      <c r="G482" s="547" t="str">
        <f t="shared" si="121"/>
        <v>D1</v>
      </c>
      <c r="H482" s="21">
        <f>+'Outstanding loans'!F451</f>
        <v>41067</v>
      </c>
      <c r="I482" s="21">
        <f>+'Outstanding loans'!G451</f>
        <v>51288</v>
      </c>
      <c r="J482" s="34">
        <f t="shared" si="122"/>
        <v>336</v>
      </c>
      <c r="K482" s="34">
        <f t="shared" si="118"/>
        <v>102</v>
      </c>
      <c r="L482" s="34">
        <f t="shared" si="119"/>
        <v>180</v>
      </c>
      <c r="M482" s="34">
        <f t="shared" si="120"/>
        <v>102</v>
      </c>
      <c r="N482" s="52">
        <f t="shared" si="126"/>
        <v>102</v>
      </c>
      <c r="O482" s="324">
        <f>+'Outstanding loans'!H451</f>
        <v>3800190</v>
      </c>
      <c r="P482" s="26">
        <f>+'Outstanding loans'!E451</f>
        <v>0.03</v>
      </c>
      <c r="Q482" s="536">
        <f t="shared" si="123"/>
        <v>7.6499999999999999E-2</v>
      </c>
      <c r="R482" s="222">
        <f t="shared" si="127"/>
        <v>26243.414435680152</v>
      </c>
      <c r="S482" s="36">
        <f t="shared" si="128"/>
        <v>2805111.8615941848</v>
      </c>
      <c r="T482" s="36">
        <f t="shared" si="124"/>
        <v>995078.13840581523</v>
      </c>
      <c r="U482" s="36">
        <f t="shared" si="129"/>
        <v>1480647.3174343801</v>
      </c>
      <c r="V482" s="36">
        <f t="shared" si="130"/>
        <v>734305.50192451524</v>
      </c>
      <c r="W482" s="37">
        <f t="shared" si="131"/>
        <v>746341.81550986483</v>
      </c>
      <c r="X482" s="36">
        <f t="shared" si="132"/>
        <v>563877.61176329525</v>
      </c>
      <c r="Y482" s="276">
        <f t="shared" si="133"/>
        <v>746341.81550986483</v>
      </c>
      <c r="Z482" s="36">
        <f t="shared" si="134"/>
        <v>1918702.7368282522</v>
      </c>
      <c r="AA482" s="36">
        <f t="shared" si="135"/>
        <v>923624.59842242813</v>
      </c>
      <c r="AB482" s="38">
        <f t="shared" si="125"/>
        <v>8.8475644588470459E-9</v>
      </c>
      <c r="AC482" s="17"/>
      <c r="AD482" s="17">
        <f t="shared" si="136"/>
        <v>180</v>
      </c>
      <c r="AE482" s="143"/>
      <c r="AH482" s="103"/>
      <c r="AI482" s="533"/>
    </row>
    <row r="483" spans="1:35">
      <c r="A483" s="533"/>
      <c r="C483" s="68" t="s">
        <v>1056</v>
      </c>
      <c r="D483" s="19" t="str">
        <f>+'Outstanding loans'!A452</f>
        <v>143999890</v>
      </c>
      <c r="E483" s="20">
        <f>+'Outstanding loans'!B452</f>
        <v>99</v>
      </c>
      <c r="F483" s="19" t="str">
        <f>+'Outstanding loans'!C452</f>
        <v>AGATHE A D(SL2645)</v>
      </c>
      <c r="G483" s="547" t="str">
        <f t="shared" si="121"/>
        <v>C1</v>
      </c>
      <c r="H483" s="21">
        <f>+'Outstanding loans'!F452</f>
        <v>40976</v>
      </c>
      <c r="I483" s="21">
        <f>+'Outstanding loans'!G452</f>
        <v>45352</v>
      </c>
      <c r="J483" s="34">
        <f t="shared" si="122"/>
        <v>144</v>
      </c>
      <c r="K483" s="34">
        <f t="shared" si="118"/>
        <v>105</v>
      </c>
      <c r="L483" s="34">
        <f t="shared" si="119"/>
        <v>144</v>
      </c>
      <c r="M483" s="34">
        <f t="shared" si="120"/>
        <v>105</v>
      </c>
      <c r="N483" s="52">
        <f t="shared" si="126"/>
        <v>105</v>
      </c>
      <c r="O483" s="324">
        <f>+'Outstanding loans'!H452</f>
        <v>800085</v>
      </c>
      <c r="P483" s="26">
        <f>+'Outstanding loans'!E452</f>
        <v>0.03</v>
      </c>
      <c r="Q483" s="536">
        <f t="shared" si="123"/>
        <v>8.1500000000000003E-2</v>
      </c>
      <c r="R483" s="222">
        <f t="shared" si="127"/>
        <v>6622.9971342703466</v>
      </c>
      <c r="S483" s="36">
        <f t="shared" si="128"/>
        <v>607227.72501631419</v>
      </c>
      <c r="T483" s="36">
        <f t="shared" si="124"/>
        <v>192857.27498368581</v>
      </c>
      <c r="U483" s="36">
        <f t="shared" si="129"/>
        <v>314435.81659216085</v>
      </c>
      <c r="V483" s="36">
        <f t="shared" si="130"/>
        <v>141141.66164731688</v>
      </c>
      <c r="W483" s="37">
        <f t="shared" si="131"/>
        <v>173294.15494484396</v>
      </c>
      <c r="X483" s="36">
        <f t="shared" si="132"/>
        <v>140625.0963422709</v>
      </c>
      <c r="Y483" s="276">
        <f t="shared" si="133"/>
        <v>173294.15494484396</v>
      </c>
      <c r="Z483" s="36">
        <f t="shared" si="134"/>
        <v>346483.86231862509</v>
      </c>
      <c r="AA483" s="36">
        <f t="shared" si="135"/>
        <v>153626.58733492985</v>
      </c>
      <c r="AB483" s="38">
        <f t="shared" si="125"/>
        <v>9.42964106798172E-9</v>
      </c>
      <c r="AC483" s="17"/>
      <c r="AD483" s="17">
        <f t="shared" si="136"/>
        <v>144</v>
      </c>
      <c r="AE483" s="143"/>
      <c r="AH483" s="103"/>
      <c r="AI483" s="533"/>
    </row>
    <row r="484" spans="1:35">
      <c r="A484" s="533"/>
      <c r="C484" s="68" t="s">
        <v>1056</v>
      </c>
      <c r="D484" s="19" t="str">
        <f>+'Outstanding loans'!A453</f>
        <v>283050009</v>
      </c>
      <c r="E484" s="20">
        <f>+'Outstanding loans'!B453</f>
        <v>99</v>
      </c>
      <c r="F484" s="19" t="str">
        <f>+'Outstanding loans'!C453</f>
        <v>GASPARD J S</v>
      </c>
      <c r="G484" s="547" t="str">
        <f t="shared" si="121"/>
        <v>A1</v>
      </c>
      <c r="H484" s="21">
        <f>+'Outstanding loans'!F453</f>
        <v>39196</v>
      </c>
      <c r="I484" s="21">
        <f>+'Outstanding loans'!G453</f>
        <v>46135</v>
      </c>
      <c r="J484" s="34">
        <f t="shared" si="122"/>
        <v>228</v>
      </c>
      <c r="K484" s="34">
        <f t="shared" si="118"/>
        <v>163</v>
      </c>
      <c r="L484" s="34">
        <f t="shared" si="119"/>
        <v>180</v>
      </c>
      <c r="M484" s="34">
        <f t="shared" si="120"/>
        <v>163</v>
      </c>
      <c r="N484" s="52">
        <f t="shared" si="126"/>
        <v>163</v>
      </c>
      <c r="O484" s="324">
        <f>+'Outstanding loans'!H453</f>
        <v>950097</v>
      </c>
      <c r="P484" s="26">
        <f>+'Outstanding loans'!E453</f>
        <v>0.03</v>
      </c>
      <c r="Q484" s="536">
        <f t="shared" si="123"/>
        <v>8.6499999999999994E-2</v>
      </c>
      <c r="R484" s="222">
        <f t="shared" si="127"/>
        <v>6561.1954468319755</v>
      </c>
      <c r="S484" s="36">
        <f t="shared" si="128"/>
        <v>660377.73070214526</v>
      </c>
      <c r="T484" s="36">
        <f t="shared" si="124"/>
        <v>289719.26929785474</v>
      </c>
      <c r="U484" s="36">
        <f t="shared" si="129"/>
        <v>513720.06768154085</v>
      </c>
      <c r="V484" s="36">
        <f t="shared" si="130"/>
        <v>228447.76787623193</v>
      </c>
      <c r="W484" s="37">
        <f t="shared" si="131"/>
        <v>285272.29980530892</v>
      </c>
      <c r="X484" s="36">
        <f t="shared" si="132"/>
        <v>262356.89386416844</v>
      </c>
      <c r="Y484" s="276">
        <f t="shared" si="133"/>
        <v>285272.29980530892</v>
      </c>
      <c r="Z484" s="36">
        <f t="shared" si="134"/>
        <v>520637.4497276037</v>
      </c>
      <c r="AA484" s="36">
        <f t="shared" si="135"/>
        <v>230918.18042975559</v>
      </c>
      <c r="AB484" s="38">
        <f t="shared" si="125"/>
        <v>-6.6356733441352844E-9</v>
      </c>
      <c r="AC484" s="17"/>
      <c r="AD484" s="17">
        <f t="shared" si="136"/>
        <v>180</v>
      </c>
      <c r="AE484" s="143"/>
      <c r="AH484" s="103"/>
      <c r="AI484" s="533"/>
    </row>
    <row r="485" spans="1:35">
      <c r="A485" s="533"/>
      <c r="C485" s="68" t="s">
        <v>1056</v>
      </c>
      <c r="D485" s="19" t="str">
        <f>+'Outstanding loans'!A454</f>
        <v>283050130</v>
      </c>
      <c r="E485" s="20">
        <f>+'Outstanding loans'!B454</f>
        <v>99</v>
      </c>
      <c r="F485" s="19" t="str">
        <f>+'Outstanding loans'!C454</f>
        <v>LEUNG KEI F J</v>
      </c>
      <c r="G485" s="547" t="str">
        <f t="shared" si="121"/>
        <v>A1</v>
      </c>
      <c r="H485" s="21">
        <f>+'Outstanding loans'!F454</f>
        <v>39100</v>
      </c>
      <c r="I485" s="21">
        <f>+'Outstanding loans'!G454</f>
        <v>46042</v>
      </c>
      <c r="J485" s="34">
        <f t="shared" si="122"/>
        <v>228</v>
      </c>
      <c r="K485" s="34">
        <f t="shared" ref="K485:K548" si="137">ROUND(($I$35-H485)/365*12,0)</f>
        <v>167</v>
      </c>
      <c r="L485" s="34">
        <f t="shared" ref="L485:L548" si="138">IF(B485="VELS",J485,IF(J485&gt;(IF(OR(E485=4,E485=99),$J$3,IF(E485=97,$J$6,IF(E485=98,$J$5,"Check")))),(IF(OR(E485=4,E485=99),$J$3,IF(E485=97,$J$6,IF(E485=98,$J$5,"Check")))),J485))</f>
        <v>180</v>
      </c>
      <c r="M485" s="34">
        <f t="shared" ref="M485:M548" si="139">IF(K485&gt;L485,L485,K485)</f>
        <v>167</v>
      </c>
      <c r="N485" s="52">
        <f t="shared" si="126"/>
        <v>167</v>
      </c>
      <c r="O485" s="324">
        <f>+'Outstanding loans'!H454</f>
        <v>1700174</v>
      </c>
      <c r="P485" s="26">
        <f>+'Outstanding loans'!E454</f>
        <v>0.03</v>
      </c>
      <c r="Q485" s="536">
        <f t="shared" si="123"/>
        <v>8.6499999999999994E-2</v>
      </c>
      <c r="R485" s="222">
        <f t="shared" si="127"/>
        <v>11741.089496779914</v>
      </c>
      <c r="S485" s="36">
        <f t="shared" si="128"/>
        <v>1181728.8633884634</v>
      </c>
      <c r="T485" s="36">
        <f t="shared" si="124"/>
        <v>518445.13661153661</v>
      </c>
      <c r="U485" s="36">
        <f t="shared" si="129"/>
        <v>924235.34980737837</v>
      </c>
      <c r="V485" s="36">
        <f t="shared" si="130"/>
        <v>410584.06921279058</v>
      </c>
      <c r="W485" s="37">
        <f t="shared" si="131"/>
        <v>513651.28059458779</v>
      </c>
      <c r="X485" s="36">
        <f t="shared" si="132"/>
        <v>481001.87674514781</v>
      </c>
      <c r="Y485" s="276">
        <f t="shared" si="133"/>
        <v>513651.28059458779</v>
      </c>
      <c r="Z485" s="36">
        <f t="shared" si="134"/>
        <v>931667.24603190948</v>
      </c>
      <c r="AA485" s="36">
        <f t="shared" si="135"/>
        <v>413222.10942038475</v>
      </c>
      <c r="AB485" s="38">
        <f t="shared" si="125"/>
        <v>-1.1874362826347351E-8</v>
      </c>
      <c r="AC485" s="17"/>
      <c r="AD485" s="17">
        <f t="shared" si="136"/>
        <v>180</v>
      </c>
      <c r="AE485" s="143"/>
      <c r="AH485" s="103"/>
      <c r="AI485" s="533"/>
    </row>
    <row r="486" spans="1:35">
      <c r="A486" s="533"/>
      <c r="C486" s="68" t="s">
        <v>1056</v>
      </c>
      <c r="D486" s="19" t="str">
        <f>+'Outstanding loans'!A455</f>
        <v>143987078</v>
      </c>
      <c r="E486" s="20">
        <f>+'Outstanding loans'!B455</f>
        <v>98</v>
      </c>
      <c r="F486" s="19" t="str">
        <f>+'Outstanding loans'!C455</f>
        <v>SONEA S</v>
      </c>
      <c r="G486" s="547" t="str">
        <f t="shared" ref="G486:G549" si="140">IF(H486&lt;$P$5,"A",IF(H486&lt;$P$6,"B",IF(H486&lt;$P$7,"C",IF(H486&lt;$P$8,"D",IF(H486&lt;$P$9,"E",IF(H486&lt;$P$10,"F",IF(H486&lt;$P$11,"G",IF(H486&lt;$P$12,"I",IF(H486&lt;$P$13,"J",IF(H486&lt;$P$14,"K","L"))))))))))&amp;IF(OR(P486=0,P486&gt;=5%),2,1)</f>
        <v>F2</v>
      </c>
      <c r="H486" s="21">
        <f>+'Outstanding loans'!F455</f>
        <v>42355</v>
      </c>
      <c r="I486" s="21">
        <f>+'Outstanding loans'!G455</f>
        <v>44197</v>
      </c>
      <c r="J486" s="34">
        <f t="shared" ref="J486:J549" si="141">ROUND((I486-H486)/365*12,0)</f>
        <v>61</v>
      </c>
      <c r="K486" s="34">
        <f t="shared" si="137"/>
        <v>60</v>
      </c>
      <c r="L486" s="34">
        <f t="shared" si="138"/>
        <v>60</v>
      </c>
      <c r="M486" s="34">
        <f t="shared" si="139"/>
        <v>60</v>
      </c>
      <c r="N486" s="52">
        <f t="shared" si="126"/>
        <v>60</v>
      </c>
      <c r="O486" s="324">
        <f>+'Outstanding loans'!H455</f>
        <v>81464</v>
      </c>
      <c r="P486" s="26">
        <f>+'Outstanding loans'!E455</f>
        <v>0.05</v>
      </c>
      <c r="Q486" s="536">
        <f t="shared" ref="Q486:Q549" si="142">VLOOKUP(G486,$O$3:$Q$28,3,FALSE)</f>
        <v>8.8999999999999996E-2</v>
      </c>
      <c r="R486" s="222">
        <f t="shared" si="127"/>
        <v>1537.3261775757067</v>
      </c>
      <c r="S486" s="36">
        <f t="shared" si="128"/>
        <v>74231.621813629332</v>
      </c>
      <c r="T486" s="36">
        <f t="shared" ref="T486:T549" si="143">O486-S486</f>
        <v>7232.3781863706681</v>
      </c>
      <c r="U486" s="36">
        <f t="shared" si="129"/>
        <v>18007.948840912795</v>
      </c>
      <c r="V486" s="36">
        <f t="shared" si="130"/>
        <v>10775.570654542404</v>
      </c>
      <c r="W486" s="37">
        <f t="shared" si="131"/>
        <v>7232.3781863703916</v>
      </c>
      <c r="X486" s="36">
        <f t="shared" si="132"/>
        <v>7232.3781863706681</v>
      </c>
      <c r="Y486" s="276">
        <f t="shared" si="133"/>
        <v>7232.3781863703916</v>
      </c>
      <c r="Z486" s="36">
        <f t="shared" si="134"/>
        <v>18007.948840912795</v>
      </c>
      <c r="AA486" s="36">
        <f t="shared" si="135"/>
        <v>10775.570654542404</v>
      </c>
      <c r="AB486" s="38">
        <f t="shared" ref="AB486:AB549" si="144">IF(ISERROR(Z486-AA486-T486),"CHECK",Z486-AA486-T486)</f>
        <v>-2.7648638933897018E-10</v>
      </c>
      <c r="AC486" s="17"/>
      <c r="AD486" s="17">
        <f t="shared" si="136"/>
        <v>60</v>
      </c>
      <c r="AE486" s="143"/>
      <c r="AH486" s="103"/>
      <c r="AI486" s="533"/>
    </row>
    <row r="487" spans="1:35">
      <c r="A487" s="533"/>
      <c r="C487" s="68" t="s">
        <v>1056</v>
      </c>
      <c r="D487" s="19" t="str">
        <f>+'Outstanding loans'!A456</f>
        <v>143986470</v>
      </c>
      <c r="E487" s="20">
        <f>+'Outstanding loans'!B456</f>
        <v>98</v>
      </c>
      <c r="F487" s="19" t="str">
        <f>+'Outstanding loans'!C456</f>
        <v>RETIF S</v>
      </c>
      <c r="G487" s="547" t="str">
        <f t="shared" si="140"/>
        <v>F2</v>
      </c>
      <c r="H487" s="21">
        <f>+'Outstanding loans'!F456</f>
        <v>42359</v>
      </c>
      <c r="I487" s="21">
        <f>+'Outstanding loans'!G456</f>
        <v>44927</v>
      </c>
      <c r="J487" s="34">
        <f t="shared" si="141"/>
        <v>84</v>
      </c>
      <c r="K487" s="34">
        <f t="shared" si="137"/>
        <v>59</v>
      </c>
      <c r="L487" s="34">
        <f t="shared" si="138"/>
        <v>60</v>
      </c>
      <c r="M487" s="34">
        <f t="shared" si="139"/>
        <v>59</v>
      </c>
      <c r="N487" s="52">
        <f t="shared" ref="N487:N550" si="145">IF(C487="O",IF(ROUND(($I$35-H487)/365*12,0)&gt;$L487,$L487,ROUND(($I$35-H487)/365*12,0)),IF(OR(C487="E",C487="N"),ROUND((I487-H487)/365*12,0),"CHECK"))</f>
        <v>59</v>
      </c>
      <c r="O487" s="324">
        <f>+'Outstanding loans'!H456</f>
        <v>807331</v>
      </c>
      <c r="P487" s="26">
        <f>+'Outstanding loans'!E456</f>
        <v>0.05</v>
      </c>
      <c r="Q487" s="536">
        <f t="shared" si="142"/>
        <v>8.8999999999999996E-2</v>
      </c>
      <c r="R487" s="222">
        <f t="shared" ref="R487:R550" si="146">PMT(P487/12,L487,-O487,0,0)</f>
        <v>15235.331929052991</v>
      </c>
      <c r="S487" s="36">
        <f t="shared" ref="S487:S550" si="147">(-PV(Q487/12,L487,R487,0,0))</f>
        <v>735656.11153907469</v>
      </c>
      <c r="T487" s="36">
        <f t="shared" si="143"/>
        <v>71674.888460925315</v>
      </c>
      <c r="U487" s="36">
        <f t="shared" ref="U487:U550" si="148">-IF(OR(Q487="",Q487=0),0,(CUMIPMT(Q487/12,L487,S487,1,M487,0)))</f>
        <v>178351.64070491365</v>
      </c>
      <c r="V487" s="36">
        <f t="shared" ref="V487:V550" si="149">-IF(OR(P487="",P487=0),0,(CUMIPMT(P487/12,L487,O487,1,M487,0)))</f>
        <v>106725.69859824562</v>
      </c>
      <c r="W487" s="37">
        <f t="shared" ref="W487:W550" si="150">IF(ISERROR(U487-V487),0,U487-V487)</f>
        <v>71625.942106668022</v>
      </c>
      <c r="X487" s="36">
        <f t="shared" ref="X487:X550" si="151">IF(C487="O",T487/AD487*N487,T487)</f>
        <v>70480.306986576557</v>
      </c>
      <c r="Y487" s="276">
        <f t="shared" ref="Y487:Y550" si="152">W487</f>
        <v>71625.942106668022</v>
      </c>
      <c r="Z487" s="36">
        <f t="shared" ref="Z487:Z550" si="153">-IF(OR(Q487="",Q487=0),0,(CUMIPMT(Q487/12,L487,S487,1,L487,0)))</f>
        <v>178463.80420410202</v>
      </c>
      <c r="AA487" s="36">
        <f t="shared" ref="AA487:AA550" si="154">-IF(OR(P487="",P487=0),0,(CUMIPMT(P487/12,L487,O487,1,L487,0)))</f>
        <v>106788.91574317939</v>
      </c>
      <c r="AB487" s="38">
        <f t="shared" si="144"/>
        <v>-2.6775524020195007E-9</v>
      </c>
      <c r="AC487" s="17"/>
      <c r="AD487" s="17">
        <f t="shared" ref="AD487:AD550" si="155">IF(L487&gt;$J$2,$J$2,L487)</f>
        <v>60</v>
      </c>
      <c r="AE487" s="143"/>
      <c r="AH487" s="103"/>
      <c r="AI487" s="533"/>
    </row>
    <row r="488" spans="1:35">
      <c r="A488" s="533"/>
      <c r="C488" s="68" t="s">
        <v>1056</v>
      </c>
      <c r="D488" s="19" t="str">
        <f>+'Outstanding loans'!A457</f>
        <v>143976394</v>
      </c>
      <c r="E488" s="20">
        <f>+'Outstanding loans'!B457</f>
        <v>99</v>
      </c>
      <c r="F488" s="19" t="str">
        <f>+'Outstanding loans'!C457</f>
        <v>KOOLOMUTH-RAMFUL T(SL3123</v>
      </c>
      <c r="G488" s="547" t="str">
        <f t="shared" si="140"/>
        <v>F1</v>
      </c>
      <c r="H488" s="21">
        <f>+'Outstanding loans'!F457</f>
        <v>42360</v>
      </c>
      <c r="I488" s="21">
        <f>+'Outstanding loans'!G457</f>
        <v>51502</v>
      </c>
      <c r="J488" s="34">
        <f t="shared" si="141"/>
        <v>301</v>
      </c>
      <c r="K488" s="34">
        <f t="shared" si="137"/>
        <v>59</v>
      </c>
      <c r="L488" s="34">
        <f t="shared" si="138"/>
        <v>180</v>
      </c>
      <c r="M488" s="34">
        <f t="shared" si="139"/>
        <v>59</v>
      </c>
      <c r="N488" s="52">
        <f t="shared" si="145"/>
        <v>59</v>
      </c>
      <c r="O488" s="324">
        <f>+'Outstanding loans'!H457</f>
        <v>2114749</v>
      </c>
      <c r="P488" s="26">
        <f>+'Outstanding loans'!E457</f>
        <v>0.03</v>
      </c>
      <c r="Q488" s="536">
        <f t="shared" si="142"/>
        <v>7.1499999999999994E-2</v>
      </c>
      <c r="R488" s="222">
        <f t="shared" si="146"/>
        <v>14604.068331962391</v>
      </c>
      <c r="S488" s="36">
        <f t="shared" si="147"/>
        <v>1609733.4332307635</v>
      </c>
      <c r="T488" s="36">
        <f t="shared" si="143"/>
        <v>505015.56676923647</v>
      </c>
      <c r="U488" s="36">
        <f t="shared" si="148"/>
        <v>508483.62004328246</v>
      </c>
      <c r="V488" s="36">
        <f t="shared" si="149"/>
        <v>270109.97117597761</v>
      </c>
      <c r="W488" s="37">
        <f t="shared" si="150"/>
        <v>238373.64886730484</v>
      </c>
      <c r="X488" s="36">
        <f t="shared" si="151"/>
        <v>165532.88021880528</v>
      </c>
      <c r="Y488" s="276">
        <f t="shared" si="152"/>
        <v>238373.64886730484</v>
      </c>
      <c r="Z488" s="36">
        <f t="shared" si="153"/>
        <v>1018998.8665224523</v>
      </c>
      <c r="AA488" s="36">
        <f t="shared" si="154"/>
        <v>513983.29975323053</v>
      </c>
      <c r="AB488" s="38">
        <f t="shared" si="144"/>
        <v>-1.4668330550193787E-8</v>
      </c>
      <c r="AC488" s="17"/>
      <c r="AD488" s="17">
        <f t="shared" si="155"/>
        <v>180</v>
      </c>
      <c r="AE488" s="143"/>
      <c r="AH488" s="103"/>
      <c r="AI488" s="533"/>
    </row>
    <row r="489" spans="1:35">
      <c r="A489" s="533"/>
      <c r="C489" s="68" t="s">
        <v>1056</v>
      </c>
      <c r="D489" s="19" t="str">
        <f>+'Outstanding loans'!A458</f>
        <v>143986047</v>
      </c>
      <c r="E489" s="20">
        <f>+'Outstanding loans'!B458</f>
        <v>98</v>
      </c>
      <c r="F489" s="19" t="str">
        <f>+'Outstanding loans'!C458</f>
        <v>DULJEET S</v>
      </c>
      <c r="G489" s="547" t="str">
        <f t="shared" si="140"/>
        <v>F2</v>
      </c>
      <c r="H489" s="21">
        <f>+'Outstanding loans'!F458</f>
        <v>42395</v>
      </c>
      <c r="I489" s="21">
        <f>+'Outstanding loans'!G458</f>
        <v>44228</v>
      </c>
      <c r="J489" s="34">
        <f t="shared" si="141"/>
        <v>60</v>
      </c>
      <c r="K489" s="34">
        <f t="shared" si="137"/>
        <v>58</v>
      </c>
      <c r="L489" s="34">
        <f t="shared" si="138"/>
        <v>60</v>
      </c>
      <c r="M489" s="34">
        <f t="shared" si="139"/>
        <v>58</v>
      </c>
      <c r="N489" s="52">
        <f t="shared" si="145"/>
        <v>58</v>
      </c>
      <c r="O489" s="324">
        <f>+'Outstanding loans'!H458</f>
        <v>203492</v>
      </c>
      <c r="P489" s="26">
        <f>+'Outstanding loans'!E458</f>
        <v>0.05</v>
      </c>
      <c r="Q489" s="536">
        <f t="shared" si="142"/>
        <v>8.8999999999999996E-2</v>
      </c>
      <c r="R489" s="222">
        <f t="shared" si="146"/>
        <v>3840.145076687073</v>
      </c>
      <c r="S489" s="36">
        <f t="shared" si="147"/>
        <v>185425.96958287168</v>
      </c>
      <c r="T489" s="36">
        <f t="shared" si="143"/>
        <v>18066.030417128321</v>
      </c>
      <c r="U489" s="36">
        <f t="shared" si="148"/>
        <v>44898.128964816482</v>
      </c>
      <c r="V489" s="36">
        <f t="shared" si="149"/>
        <v>26868.96808247696</v>
      </c>
      <c r="W489" s="37">
        <f t="shared" si="150"/>
        <v>18029.160882339522</v>
      </c>
      <c r="X489" s="36">
        <f t="shared" si="151"/>
        <v>17463.829403224045</v>
      </c>
      <c r="Y489" s="276">
        <f t="shared" si="152"/>
        <v>18029.160882339522</v>
      </c>
      <c r="Z489" s="36">
        <f t="shared" si="153"/>
        <v>44982.735018351988</v>
      </c>
      <c r="AA489" s="36">
        <f t="shared" si="154"/>
        <v>26916.704601224395</v>
      </c>
      <c r="AB489" s="38">
        <f t="shared" si="144"/>
        <v>-7.2759576141834259E-10</v>
      </c>
      <c r="AC489" s="17"/>
      <c r="AD489" s="17">
        <f t="shared" si="155"/>
        <v>60</v>
      </c>
      <c r="AE489" s="143"/>
      <c r="AH489" s="103"/>
      <c r="AI489" s="533"/>
    </row>
    <row r="490" spans="1:35">
      <c r="A490" s="533"/>
      <c r="C490" s="68" t="s">
        <v>1056</v>
      </c>
      <c r="D490" s="19" t="str">
        <f>+'Outstanding loans'!A459</f>
        <v>143986500</v>
      </c>
      <c r="E490" s="20">
        <f>+'Outstanding loans'!B459</f>
        <v>98</v>
      </c>
      <c r="F490" s="19" t="str">
        <f>+'Outstanding loans'!C459</f>
        <v>LOWTUN B N</v>
      </c>
      <c r="G490" s="547" t="str">
        <f t="shared" si="140"/>
        <v>F2</v>
      </c>
      <c r="H490" s="21">
        <f>+'Outstanding loans'!F459</f>
        <v>42395</v>
      </c>
      <c r="I490" s="21">
        <f>+'Outstanding loans'!G459</f>
        <v>44228</v>
      </c>
      <c r="J490" s="34">
        <f t="shared" si="141"/>
        <v>60</v>
      </c>
      <c r="K490" s="34">
        <f t="shared" si="137"/>
        <v>58</v>
      </c>
      <c r="L490" s="34">
        <f t="shared" si="138"/>
        <v>60</v>
      </c>
      <c r="M490" s="34">
        <f t="shared" si="139"/>
        <v>58</v>
      </c>
      <c r="N490" s="52">
        <f t="shared" si="145"/>
        <v>58</v>
      </c>
      <c r="O490" s="324">
        <f>+'Outstanding loans'!H459</f>
        <v>203435</v>
      </c>
      <c r="P490" s="26">
        <f>+'Outstanding loans'!E459</f>
        <v>0.05</v>
      </c>
      <c r="Q490" s="536">
        <f t="shared" si="142"/>
        <v>8.8999999999999996E-2</v>
      </c>
      <c r="R490" s="222">
        <f t="shared" si="146"/>
        <v>3839.0694163693643</v>
      </c>
      <c r="S490" s="36">
        <f t="shared" si="147"/>
        <v>185374.03004585687</v>
      </c>
      <c r="T490" s="36">
        <f t="shared" si="143"/>
        <v>18060.969954143133</v>
      </c>
      <c r="U490" s="36">
        <f t="shared" si="148"/>
        <v>44885.552581710508</v>
      </c>
      <c r="V490" s="36">
        <f t="shared" si="149"/>
        <v>26861.441834856931</v>
      </c>
      <c r="W490" s="37">
        <f t="shared" si="150"/>
        <v>18024.110746853577</v>
      </c>
      <c r="X490" s="36">
        <f t="shared" si="151"/>
        <v>17458.937622338359</v>
      </c>
      <c r="Y490" s="276">
        <f t="shared" si="152"/>
        <v>18024.110746853577</v>
      </c>
      <c r="Z490" s="36">
        <f t="shared" si="153"/>
        <v>44970.134936304297</v>
      </c>
      <c r="AA490" s="36">
        <f t="shared" si="154"/>
        <v>26909.164982161892</v>
      </c>
      <c r="AB490" s="38">
        <f t="shared" si="144"/>
        <v>-7.2759576141834259E-10</v>
      </c>
      <c r="AC490" s="17"/>
      <c r="AD490" s="17">
        <f t="shared" si="155"/>
        <v>60</v>
      </c>
      <c r="AE490" s="143"/>
      <c r="AH490" s="103"/>
      <c r="AI490" s="533"/>
    </row>
    <row r="491" spans="1:35">
      <c r="A491" s="533"/>
      <c r="C491" s="68" t="s">
        <v>1056</v>
      </c>
      <c r="D491" s="19" t="str">
        <f>+'Outstanding loans'!A460</f>
        <v>143986748</v>
      </c>
      <c r="E491" s="20">
        <f>+'Outstanding loans'!B460</f>
        <v>98</v>
      </c>
      <c r="F491" s="19" t="str">
        <f>+'Outstanding loans'!C460</f>
        <v>LOWTUN B N</v>
      </c>
      <c r="G491" s="547" t="str">
        <f t="shared" si="140"/>
        <v>F2</v>
      </c>
      <c r="H491" s="21">
        <f>+'Outstanding loans'!F460</f>
        <v>42403</v>
      </c>
      <c r="I491" s="21">
        <f>+'Outstanding loans'!G460</f>
        <v>44958</v>
      </c>
      <c r="J491" s="34">
        <f t="shared" si="141"/>
        <v>84</v>
      </c>
      <c r="K491" s="34">
        <f t="shared" si="137"/>
        <v>58</v>
      </c>
      <c r="L491" s="34">
        <f t="shared" si="138"/>
        <v>60</v>
      </c>
      <c r="M491" s="34">
        <f t="shared" si="139"/>
        <v>58</v>
      </c>
      <c r="N491" s="52">
        <f t="shared" si="145"/>
        <v>58</v>
      </c>
      <c r="O491" s="324">
        <f>+'Outstanding loans'!H460</f>
        <v>555865</v>
      </c>
      <c r="P491" s="26">
        <f>+'Outstanding loans'!E460</f>
        <v>0.05</v>
      </c>
      <c r="Q491" s="536">
        <f t="shared" si="142"/>
        <v>8.8999999999999996E-2</v>
      </c>
      <c r="R491" s="222">
        <f t="shared" si="146"/>
        <v>10489.85828952814</v>
      </c>
      <c r="S491" s="36">
        <f t="shared" si="147"/>
        <v>506515.27618866094</v>
      </c>
      <c r="T491" s="36">
        <f t="shared" si="143"/>
        <v>49349.723811339063</v>
      </c>
      <c r="U491" s="36">
        <f t="shared" si="148"/>
        <v>122645.10868745565</v>
      </c>
      <c r="V491" s="36">
        <f t="shared" si="149"/>
        <v>73396.098830254166</v>
      </c>
      <c r="W491" s="37">
        <f t="shared" si="150"/>
        <v>49249.009857201483</v>
      </c>
      <c r="X491" s="36">
        <f t="shared" si="151"/>
        <v>47704.733017627761</v>
      </c>
      <c r="Y491" s="276">
        <f t="shared" si="152"/>
        <v>49249.009857201483</v>
      </c>
      <c r="Z491" s="36">
        <f t="shared" si="153"/>
        <v>122876.22118302557</v>
      </c>
      <c r="AA491" s="36">
        <f t="shared" si="154"/>
        <v>73526.497371688252</v>
      </c>
      <c r="AB491" s="38">
        <f t="shared" si="144"/>
        <v>-1.7462298274040222E-9</v>
      </c>
      <c r="AC491" s="17"/>
      <c r="AD491" s="17">
        <f t="shared" si="155"/>
        <v>60</v>
      </c>
      <c r="AE491" s="143"/>
      <c r="AH491" s="103"/>
      <c r="AI491" s="533"/>
    </row>
    <row r="492" spans="1:35">
      <c r="A492" s="533"/>
      <c r="C492" s="68" t="s">
        <v>1056</v>
      </c>
      <c r="D492" s="19" t="str">
        <f>+'Outstanding loans'!A461</f>
        <v>143986853</v>
      </c>
      <c r="E492" s="20">
        <f>+'Outstanding loans'!B461</f>
        <v>98</v>
      </c>
      <c r="F492" s="19" t="str">
        <f>+'Outstanding loans'!C461</f>
        <v>CHOKUPERMAL A</v>
      </c>
      <c r="G492" s="547" t="str">
        <f t="shared" si="140"/>
        <v>F2</v>
      </c>
      <c r="H492" s="21">
        <f>+'Outstanding loans'!F461</f>
        <v>42425</v>
      </c>
      <c r="I492" s="21">
        <f>+'Outstanding loans'!G461</f>
        <v>44256</v>
      </c>
      <c r="J492" s="34">
        <f t="shared" si="141"/>
        <v>60</v>
      </c>
      <c r="K492" s="34">
        <f t="shared" si="137"/>
        <v>57</v>
      </c>
      <c r="L492" s="34">
        <f t="shared" si="138"/>
        <v>60</v>
      </c>
      <c r="M492" s="34">
        <f t="shared" si="139"/>
        <v>57</v>
      </c>
      <c r="N492" s="52">
        <f t="shared" si="145"/>
        <v>57</v>
      </c>
      <c r="O492" s="324">
        <f>+'Outstanding loans'!H461</f>
        <v>279724</v>
      </c>
      <c r="P492" s="26">
        <f>+'Outstanding loans'!E461</f>
        <v>0.05</v>
      </c>
      <c r="Q492" s="536">
        <f t="shared" si="142"/>
        <v>8.8999999999999996E-2</v>
      </c>
      <c r="R492" s="222">
        <f t="shared" si="146"/>
        <v>5278.7369598373152</v>
      </c>
      <c r="S492" s="36">
        <f t="shared" si="147"/>
        <v>254890.08863050738</v>
      </c>
      <c r="T492" s="36">
        <f t="shared" si="143"/>
        <v>24833.91136949262</v>
      </c>
      <c r="U492" s="36">
        <f t="shared" si="148"/>
        <v>61602.096865705505</v>
      </c>
      <c r="V492" s="36">
        <f t="shared" si="149"/>
        <v>36869.159919063211</v>
      </c>
      <c r="W492" s="37">
        <f t="shared" si="150"/>
        <v>24732.936946642294</v>
      </c>
      <c r="X492" s="36">
        <f t="shared" si="151"/>
        <v>23592.215801017988</v>
      </c>
      <c r="Y492" s="276">
        <f t="shared" si="152"/>
        <v>24732.936946642294</v>
      </c>
      <c r="Z492" s="36">
        <f t="shared" si="153"/>
        <v>61834.128959730559</v>
      </c>
      <c r="AA492" s="36">
        <f t="shared" si="154"/>
        <v>37000.217590238899</v>
      </c>
      <c r="AB492" s="38">
        <f t="shared" si="144"/>
        <v>-9.6042640507221222E-10</v>
      </c>
      <c r="AC492" s="17"/>
      <c r="AD492" s="17">
        <f t="shared" si="155"/>
        <v>60</v>
      </c>
      <c r="AE492" s="143"/>
      <c r="AH492" s="103"/>
      <c r="AI492" s="533"/>
    </row>
    <row r="493" spans="1:35">
      <c r="A493" s="533"/>
      <c r="C493" s="68" t="s">
        <v>1056</v>
      </c>
      <c r="D493" s="19" t="str">
        <f>+'Outstanding loans'!A462</f>
        <v>143986632</v>
      </c>
      <c r="E493" s="20">
        <f>+'Outstanding loans'!B462</f>
        <v>98</v>
      </c>
      <c r="F493" s="19" t="str">
        <f>+'Outstanding loans'!C462</f>
        <v>WONG YUEN M L L C</v>
      </c>
      <c r="G493" s="547" t="str">
        <f t="shared" si="140"/>
        <v>F2</v>
      </c>
      <c r="H493" s="21">
        <f>+'Outstanding loans'!F462</f>
        <v>42426</v>
      </c>
      <c r="I493" s="21">
        <f>+'Outstanding loans'!G462</f>
        <v>44256</v>
      </c>
      <c r="J493" s="34">
        <f t="shared" si="141"/>
        <v>60</v>
      </c>
      <c r="K493" s="34">
        <f t="shared" si="137"/>
        <v>57</v>
      </c>
      <c r="L493" s="34">
        <f t="shared" si="138"/>
        <v>60</v>
      </c>
      <c r="M493" s="34">
        <f t="shared" si="139"/>
        <v>57</v>
      </c>
      <c r="N493" s="52">
        <f t="shared" si="145"/>
        <v>57</v>
      </c>
      <c r="O493" s="324">
        <f>+'Outstanding loans'!H462</f>
        <v>305026</v>
      </c>
      <c r="P493" s="26">
        <f>+'Outstanding loans'!E462</f>
        <v>0.05</v>
      </c>
      <c r="Q493" s="536">
        <f t="shared" si="142"/>
        <v>8.8999999999999996E-2</v>
      </c>
      <c r="R493" s="222">
        <f t="shared" si="146"/>
        <v>5756.2169134980795</v>
      </c>
      <c r="S493" s="36">
        <f t="shared" si="147"/>
        <v>277945.7757454103</v>
      </c>
      <c r="T493" s="36">
        <f t="shared" si="143"/>
        <v>27080.224254589702</v>
      </c>
      <c r="U493" s="36">
        <f t="shared" si="148"/>
        <v>67174.218867736374</v>
      </c>
      <c r="V493" s="36">
        <f t="shared" si="149"/>
        <v>40204.102520599437</v>
      </c>
      <c r="W493" s="37">
        <f t="shared" si="150"/>
        <v>26970.116347136936</v>
      </c>
      <c r="X493" s="36">
        <f t="shared" si="151"/>
        <v>25726.213041860217</v>
      </c>
      <c r="Y493" s="276">
        <f t="shared" si="152"/>
        <v>26970.116347136936</v>
      </c>
      <c r="Z493" s="36">
        <f t="shared" si="153"/>
        <v>67427.239064473484</v>
      </c>
      <c r="AA493" s="36">
        <f t="shared" si="154"/>
        <v>40347.014809884771</v>
      </c>
      <c r="AB493" s="38">
        <f t="shared" si="144"/>
        <v>-9.8953023552894592E-10</v>
      </c>
      <c r="AC493" s="17"/>
      <c r="AD493" s="17">
        <f t="shared" si="155"/>
        <v>60</v>
      </c>
      <c r="AE493" s="143"/>
      <c r="AH493" s="103"/>
      <c r="AI493" s="533"/>
    </row>
    <row r="494" spans="1:35">
      <c r="A494" s="533"/>
      <c r="C494" s="68" t="s">
        <v>1056</v>
      </c>
      <c r="D494" s="19" t="str">
        <f>+'Outstanding loans'!A463</f>
        <v>143986381</v>
      </c>
      <c r="E494" s="20">
        <f>+'Outstanding loans'!B463</f>
        <v>98</v>
      </c>
      <c r="F494" s="19" t="str">
        <f>+'Outstanding loans'!C463</f>
        <v>TUPSY N</v>
      </c>
      <c r="G494" s="547" t="str">
        <f t="shared" si="140"/>
        <v>F2</v>
      </c>
      <c r="H494" s="21">
        <f>+'Outstanding loans'!F463</f>
        <v>42432</v>
      </c>
      <c r="I494" s="21">
        <f>+'Outstanding loans'!G463</f>
        <v>44256</v>
      </c>
      <c r="J494" s="34">
        <f t="shared" si="141"/>
        <v>60</v>
      </c>
      <c r="K494" s="34">
        <f t="shared" si="137"/>
        <v>57</v>
      </c>
      <c r="L494" s="34">
        <f t="shared" si="138"/>
        <v>60</v>
      </c>
      <c r="M494" s="34">
        <f t="shared" si="139"/>
        <v>57</v>
      </c>
      <c r="N494" s="52">
        <f t="shared" si="145"/>
        <v>57</v>
      </c>
      <c r="O494" s="324">
        <f>+'Outstanding loans'!H463</f>
        <v>290321</v>
      </c>
      <c r="P494" s="26">
        <f>+'Outstanding loans'!E463</f>
        <v>0.05</v>
      </c>
      <c r="Q494" s="536">
        <f t="shared" si="142"/>
        <v>8.8999999999999996E-2</v>
      </c>
      <c r="R494" s="222">
        <f t="shared" si="146"/>
        <v>5478.715422762898</v>
      </c>
      <c r="S494" s="36">
        <f t="shared" si="147"/>
        <v>264546.28641552932</v>
      </c>
      <c r="T494" s="36">
        <f t="shared" si="143"/>
        <v>25774.713584470679</v>
      </c>
      <c r="U494" s="36">
        <f t="shared" si="148"/>
        <v>63935.816605469998</v>
      </c>
      <c r="V494" s="36">
        <f t="shared" si="149"/>
        <v>38265.902735776443</v>
      </c>
      <c r="W494" s="37">
        <f t="shared" si="150"/>
        <v>25669.913869693555</v>
      </c>
      <c r="X494" s="36">
        <f t="shared" si="151"/>
        <v>24485.977905247146</v>
      </c>
      <c r="Y494" s="276">
        <f t="shared" si="152"/>
        <v>25669.913869693555</v>
      </c>
      <c r="Z494" s="36">
        <f t="shared" si="153"/>
        <v>64176.638950243592</v>
      </c>
      <c r="AA494" s="36">
        <f t="shared" si="154"/>
        <v>38401.925365773903</v>
      </c>
      <c r="AB494" s="38">
        <f t="shared" si="144"/>
        <v>-9.8953023552894592E-10</v>
      </c>
      <c r="AC494" s="17"/>
      <c r="AD494" s="17">
        <f t="shared" si="155"/>
        <v>60</v>
      </c>
      <c r="AE494" s="143"/>
      <c r="AH494" s="103"/>
      <c r="AI494" s="533"/>
    </row>
    <row r="495" spans="1:35">
      <c r="A495" s="533"/>
      <c r="C495" s="68" t="s">
        <v>1056</v>
      </c>
      <c r="D495" s="19" t="str">
        <f>+'Outstanding loans'!A464</f>
        <v>143986446</v>
      </c>
      <c r="E495" s="20">
        <f>+'Outstanding loans'!B464</f>
        <v>98</v>
      </c>
      <c r="F495" s="19" t="str">
        <f>+'Outstanding loans'!C464</f>
        <v>DAVID J G</v>
      </c>
      <c r="G495" s="547" t="str">
        <f t="shared" si="140"/>
        <v>F2</v>
      </c>
      <c r="H495" s="21">
        <f>+'Outstanding loans'!F464</f>
        <v>42447</v>
      </c>
      <c r="I495" s="21">
        <f>+'Outstanding loans'!G464</f>
        <v>44287</v>
      </c>
      <c r="J495" s="34">
        <f t="shared" si="141"/>
        <v>60</v>
      </c>
      <c r="K495" s="34">
        <f t="shared" si="137"/>
        <v>56</v>
      </c>
      <c r="L495" s="34">
        <f t="shared" si="138"/>
        <v>60</v>
      </c>
      <c r="M495" s="34">
        <f t="shared" si="139"/>
        <v>56</v>
      </c>
      <c r="N495" s="52">
        <f t="shared" si="145"/>
        <v>56</v>
      </c>
      <c r="O495" s="324">
        <f>+'Outstanding loans'!H464</f>
        <v>254471</v>
      </c>
      <c r="P495" s="26">
        <f>+'Outstanding loans'!E464</f>
        <v>0.05</v>
      </c>
      <c r="Q495" s="536">
        <f t="shared" si="142"/>
        <v>8.8999999999999996E-2</v>
      </c>
      <c r="R495" s="222">
        <f t="shared" si="146"/>
        <v>4802.1816966251063</v>
      </c>
      <c r="S495" s="36">
        <f t="shared" si="147"/>
        <v>231879.05129303827</v>
      </c>
      <c r="T495" s="36">
        <f t="shared" si="143"/>
        <v>22591.948706961732</v>
      </c>
      <c r="U495" s="36">
        <f t="shared" si="148"/>
        <v>55900.903997069428</v>
      </c>
      <c r="V495" s="36">
        <f t="shared" si="149"/>
        <v>33461.466239930829</v>
      </c>
      <c r="W495" s="37">
        <f t="shared" si="150"/>
        <v>22439.437757138599</v>
      </c>
      <c r="X495" s="36">
        <f t="shared" si="151"/>
        <v>21085.818793164282</v>
      </c>
      <c r="Y495" s="276">
        <f t="shared" si="152"/>
        <v>22439.437757138599</v>
      </c>
      <c r="Z495" s="36">
        <f t="shared" si="153"/>
        <v>56251.850504467235</v>
      </c>
      <c r="AA495" s="36">
        <f t="shared" si="154"/>
        <v>33659.901797506405</v>
      </c>
      <c r="AB495" s="38">
        <f t="shared" si="144"/>
        <v>-9.0221874415874481E-10</v>
      </c>
      <c r="AC495" s="17"/>
      <c r="AD495" s="17">
        <f t="shared" si="155"/>
        <v>60</v>
      </c>
      <c r="AE495" s="143"/>
      <c r="AH495" s="103"/>
      <c r="AI495" s="533"/>
    </row>
    <row r="496" spans="1:35">
      <c r="A496" s="533"/>
      <c r="C496" s="68" t="s">
        <v>1056</v>
      </c>
      <c r="D496" s="19" t="str">
        <f>+'Outstanding loans'!A465</f>
        <v>143986799</v>
      </c>
      <c r="E496" s="20">
        <f>+'Outstanding loans'!B465</f>
        <v>98</v>
      </c>
      <c r="F496" s="19" t="str">
        <f>+'Outstanding loans'!C465</f>
        <v>BABOOLALL C</v>
      </c>
      <c r="G496" s="547" t="str">
        <f t="shared" si="140"/>
        <v>F2</v>
      </c>
      <c r="H496" s="21">
        <f>+'Outstanding loans'!F465</f>
        <v>42460</v>
      </c>
      <c r="I496" s="21">
        <f>+'Outstanding loans'!G465</f>
        <v>44287</v>
      </c>
      <c r="J496" s="34">
        <f t="shared" si="141"/>
        <v>60</v>
      </c>
      <c r="K496" s="34">
        <f t="shared" si="137"/>
        <v>56</v>
      </c>
      <c r="L496" s="34">
        <f t="shared" si="138"/>
        <v>60</v>
      </c>
      <c r="M496" s="34">
        <f t="shared" si="139"/>
        <v>56</v>
      </c>
      <c r="N496" s="52">
        <f t="shared" si="145"/>
        <v>56</v>
      </c>
      <c r="O496" s="324">
        <f>+'Outstanding loans'!H465</f>
        <v>132251</v>
      </c>
      <c r="P496" s="26">
        <f>+'Outstanding loans'!E465</f>
        <v>0.05</v>
      </c>
      <c r="Q496" s="536">
        <f t="shared" si="142"/>
        <v>8.8999999999999996E-2</v>
      </c>
      <c r="R496" s="222">
        <f t="shared" si="146"/>
        <v>2495.73952065409</v>
      </c>
      <c r="S496" s="36">
        <f t="shared" si="147"/>
        <v>120509.74929385119</v>
      </c>
      <c r="T496" s="36">
        <f t="shared" si="143"/>
        <v>11741.250706148814</v>
      </c>
      <c r="U496" s="36">
        <f t="shared" si="148"/>
        <v>29052.231706231483</v>
      </c>
      <c r="V496" s="36">
        <f t="shared" si="149"/>
        <v>17390.242391852473</v>
      </c>
      <c r="W496" s="37">
        <f t="shared" si="150"/>
        <v>11661.98931437901</v>
      </c>
      <c r="X496" s="36">
        <f t="shared" si="151"/>
        <v>10958.500659072226</v>
      </c>
      <c r="Y496" s="276">
        <f t="shared" si="152"/>
        <v>11661.98931437901</v>
      </c>
      <c r="Z496" s="36">
        <f t="shared" si="153"/>
        <v>29234.621945393767</v>
      </c>
      <c r="AA496" s="36">
        <f t="shared" si="154"/>
        <v>17493.371239245404</v>
      </c>
      <c r="AB496" s="38">
        <f t="shared" si="144"/>
        <v>-4.5110937207937241E-10</v>
      </c>
      <c r="AC496" s="17"/>
      <c r="AD496" s="17">
        <f t="shared" si="155"/>
        <v>60</v>
      </c>
      <c r="AE496" s="143"/>
      <c r="AH496" s="103"/>
      <c r="AI496" s="533"/>
    </row>
    <row r="497" spans="1:35">
      <c r="A497" s="533"/>
      <c r="C497" s="68" t="s">
        <v>1056</v>
      </c>
      <c r="D497" s="19" t="str">
        <f>+'Outstanding loans'!A466</f>
        <v>143932389</v>
      </c>
      <c r="E497" s="20">
        <f>+'Outstanding loans'!B466</f>
        <v>99</v>
      </c>
      <c r="F497" s="19" t="str">
        <f>+'Outstanding loans'!C466</f>
        <v>RAMCHUNDER I(SL3131)</v>
      </c>
      <c r="G497" s="547" t="str">
        <f t="shared" si="140"/>
        <v>F1</v>
      </c>
      <c r="H497" s="21">
        <f>+'Outstanding loans'!F466</f>
        <v>42457</v>
      </c>
      <c r="I497" s="21">
        <f>+'Outstanding loans'!G466</f>
        <v>53418</v>
      </c>
      <c r="J497" s="34">
        <f t="shared" si="141"/>
        <v>360</v>
      </c>
      <c r="K497" s="34">
        <f t="shared" si="137"/>
        <v>56</v>
      </c>
      <c r="L497" s="34">
        <f t="shared" si="138"/>
        <v>180</v>
      </c>
      <c r="M497" s="34">
        <f t="shared" si="139"/>
        <v>56</v>
      </c>
      <c r="N497" s="52">
        <f t="shared" si="145"/>
        <v>56</v>
      </c>
      <c r="O497" s="324">
        <f>+'Outstanding loans'!H466</f>
        <v>557161</v>
      </c>
      <c r="P497" s="26">
        <f>+'Outstanding loans'!E466</f>
        <v>0.03</v>
      </c>
      <c r="Q497" s="536">
        <f t="shared" si="142"/>
        <v>7.1499999999999994E-2</v>
      </c>
      <c r="R497" s="222">
        <f t="shared" si="146"/>
        <v>3847.6515727892524</v>
      </c>
      <c r="S497" s="36">
        <f t="shared" si="147"/>
        <v>424107.39496379258</v>
      </c>
      <c r="T497" s="36">
        <f t="shared" si="143"/>
        <v>133053.60503620742</v>
      </c>
      <c r="U497" s="36">
        <f t="shared" si="148"/>
        <v>127983.18377351674</v>
      </c>
      <c r="V497" s="36">
        <f t="shared" si="149"/>
        <v>68112.009016628872</v>
      </c>
      <c r="W497" s="37">
        <f t="shared" si="150"/>
        <v>59871.174756887864</v>
      </c>
      <c r="X497" s="36">
        <f t="shared" si="151"/>
        <v>41394.454900153418</v>
      </c>
      <c r="Y497" s="276">
        <f t="shared" si="152"/>
        <v>59871.174756887864</v>
      </c>
      <c r="Z497" s="36">
        <f t="shared" si="153"/>
        <v>268469.88813826896</v>
      </c>
      <c r="AA497" s="36">
        <f t="shared" si="154"/>
        <v>135416.28310206532</v>
      </c>
      <c r="AB497" s="38">
        <f t="shared" si="144"/>
        <v>-3.7834979593753815E-9</v>
      </c>
      <c r="AC497" s="17"/>
      <c r="AD497" s="17">
        <f t="shared" si="155"/>
        <v>180</v>
      </c>
      <c r="AE497" s="143"/>
      <c r="AH497" s="103"/>
      <c r="AI497" s="533"/>
    </row>
    <row r="498" spans="1:35">
      <c r="A498" s="533"/>
      <c r="C498" s="68" t="s">
        <v>1056</v>
      </c>
      <c r="D498" s="19" t="str">
        <f>+'Outstanding loans'!A467</f>
        <v>143986756</v>
      </c>
      <c r="E498" s="20">
        <f>+'Outstanding loans'!B467</f>
        <v>98</v>
      </c>
      <c r="F498" s="19" t="str">
        <f>+'Outstanding loans'!C467</f>
        <v>VIRAHSAWMY-RAMPHUL V</v>
      </c>
      <c r="G498" s="547" t="str">
        <f t="shared" si="140"/>
        <v>F2</v>
      </c>
      <c r="H498" s="21">
        <f>+'Outstanding loans'!F467</f>
        <v>42472</v>
      </c>
      <c r="I498" s="21">
        <f>+'Outstanding loans'!G467</f>
        <v>44287</v>
      </c>
      <c r="J498" s="34">
        <f t="shared" si="141"/>
        <v>60</v>
      </c>
      <c r="K498" s="34">
        <f t="shared" si="137"/>
        <v>56</v>
      </c>
      <c r="L498" s="34">
        <f t="shared" si="138"/>
        <v>60</v>
      </c>
      <c r="M498" s="34">
        <f t="shared" si="139"/>
        <v>56</v>
      </c>
      <c r="N498" s="52">
        <f t="shared" si="145"/>
        <v>56</v>
      </c>
      <c r="O498" s="324">
        <f>+'Outstanding loans'!H467</f>
        <v>170259</v>
      </c>
      <c r="P498" s="26">
        <f>+'Outstanding loans'!E467</f>
        <v>0.05</v>
      </c>
      <c r="Q498" s="536">
        <f t="shared" si="142"/>
        <v>8.8999999999999996E-2</v>
      </c>
      <c r="R498" s="222">
        <f t="shared" si="146"/>
        <v>3212.9973689956578</v>
      </c>
      <c r="S498" s="36">
        <f t="shared" si="147"/>
        <v>155143.39706332513</v>
      </c>
      <c r="T498" s="36">
        <f t="shared" si="143"/>
        <v>15115.60293667487</v>
      </c>
      <c r="U498" s="36">
        <f t="shared" si="148"/>
        <v>37401.637175305048</v>
      </c>
      <c r="V498" s="36">
        <f t="shared" si="149"/>
        <v>22388.074792586936</v>
      </c>
      <c r="W498" s="37">
        <f t="shared" si="150"/>
        <v>15013.562382718112</v>
      </c>
      <c r="X498" s="36">
        <f t="shared" si="151"/>
        <v>14107.896074229879</v>
      </c>
      <c r="Y498" s="276">
        <f t="shared" si="152"/>
        <v>15013.562382718112</v>
      </c>
      <c r="Z498" s="36">
        <f t="shared" si="153"/>
        <v>37636.445076413802</v>
      </c>
      <c r="AA498" s="36">
        <f t="shared" si="154"/>
        <v>22520.842139739485</v>
      </c>
      <c r="AB498" s="38">
        <f t="shared" si="144"/>
        <v>-5.5297277867794037E-10</v>
      </c>
      <c r="AC498" s="17"/>
      <c r="AD498" s="17">
        <f t="shared" si="155"/>
        <v>60</v>
      </c>
      <c r="AE498" s="143"/>
      <c r="AH498" s="103"/>
      <c r="AI498" s="533"/>
    </row>
    <row r="499" spans="1:35">
      <c r="A499" s="533"/>
      <c r="C499" s="68" t="s">
        <v>1056</v>
      </c>
      <c r="D499" s="19" t="str">
        <f>+'Outstanding loans'!A468</f>
        <v>143987167</v>
      </c>
      <c r="E499" s="20">
        <f>+'Outstanding loans'!B468</f>
        <v>98</v>
      </c>
      <c r="F499" s="19" t="str">
        <f>+'Outstanding loans'!C468</f>
        <v>SOOMARY V K</v>
      </c>
      <c r="G499" s="547" t="str">
        <f t="shared" si="140"/>
        <v>F2</v>
      </c>
      <c r="H499" s="21">
        <f>+'Outstanding loans'!F468</f>
        <v>42489</v>
      </c>
      <c r="I499" s="21">
        <f>+'Outstanding loans'!G468</f>
        <v>44317</v>
      </c>
      <c r="J499" s="34">
        <f t="shared" si="141"/>
        <v>60</v>
      </c>
      <c r="K499" s="34">
        <f t="shared" si="137"/>
        <v>55</v>
      </c>
      <c r="L499" s="34">
        <f t="shared" si="138"/>
        <v>60</v>
      </c>
      <c r="M499" s="34">
        <f t="shared" si="139"/>
        <v>55</v>
      </c>
      <c r="N499" s="52">
        <f t="shared" si="145"/>
        <v>55</v>
      </c>
      <c r="O499" s="324">
        <f>+'Outstanding loans'!H468</f>
        <v>365828</v>
      </c>
      <c r="P499" s="26">
        <f>+'Outstanding loans'!E468</f>
        <v>0.05</v>
      </c>
      <c r="Q499" s="536">
        <f t="shared" si="142"/>
        <v>8.8999999999999996E-2</v>
      </c>
      <c r="R499" s="222">
        <f t="shared" si="146"/>
        <v>6903.6256615212324</v>
      </c>
      <c r="S499" s="36">
        <f t="shared" si="147"/>
        <v>333349.77100113418</v>
      </c>
      <c r="T499" s="36">
        <f t="shared" si="143"/>
        <v>32478.228998865816</v>
      </c>
      <c r="U499" s="36">
        <f t="shared" si="148"/>
        <v>80112.836940311943</v>
      </c>
      <c r="V499" s="36">
        <f t="shared" si="149"/>
        <v>47962.223301633028</v>
      </c>
      <c r="W499" s="37">
        <f t="shared" si="150"/>
        <v>32150.613638678915</v>
      </c>
      <c r="X499" s="36">
        <f t="shared" si="151"/>
        <v>29771.709915626998</v>
      </c>
      <c r="Y499" s="276">
        <f t="shared" si="152"/>
        <v>32150.613638678915</v>
      </c>
      <c r="Z499" s="36">
        <f t="shared" si="153"/>
        <v>80867.76869013859</v>
      </c>
      <c r="AA499" s="36">
        <f t="shared" si="154"/>
        <v>48389.539691273938</v>
      </c>
      <c r="AB499" s="38">
        <f t="shared" si="144"/>
        <v>-1.1641532182693481E-9</v>
      </c>
      <c r="AC499" s="17"/>
      <c r="AD499" s="17">
        <f t="shared" si="155"/>
        <v>60</v>
      </c>
      <c r="AE499" s="143"/>
      <c r="AH499" s="103"/>
      <c r="AI499" s="533"/>
    </row>
    <row r="500" spans="1:35">
      <c r="A500" s="533"/>
      <c r="C500" s="68" t="s">
        <v>1056</v>
      </c>
      <c r="D500" s="19" t="str">
        <f>+'Outstanding loans'!A469</f>
        <v>143824780</v>
      </c>
      <c r="E500" s="20">
        <f>+'Outstanding loans'!B469</f>
        <v>99</v>
      </c>
      <c r="F500" s="19" t="str">
        <f>+'Outstanding loans'!C469</f>
        <v>LOBINE-FOOLLEE D (SL3137)</v>
      </c>
      <c r="G500" s="547" t="str">
        <f t="shared" si="140"/>
        <v>F1</v>
      </c>
      <c r="H500" s="21">
        <f>+'Outstanding loans'!F469</f>
        <v>42467</v>
      </c>
      <c r="I500" s="21">
        <f>+'Outstanding loans'!G469</f>
        <v>51592</v>
      </c>
      <c r="J500" s="34">
        <f t="shared" si="141"/>
        <v>300</v>
      </c>
      <c r="K500" s="34">
        <f t="shared" si="137"/>
        <v>56</v>
      </c>
      <c r="L500" s="34">
        <f t="shared" si="138"/>
        <v>180</v>
      </c>
      <c r="M500" s="34">
        <f t="shared" si="139"/>
        <v>56</v>
      </c>
      <c r="N500" s="52">
        <f t="shared" si="145"/>
        <v>56</v>
      </c>
      <c r="O500" s="324">
        <f>+'Outstanding loans'!H469</f>
        <v>2800018</v>
      </c>
      <c r="P500" s="26">
        <f>+'Outstanding loans'!E469</f>
        <v>0.03</v>
      </c>
      <c r="Q500" s="536">
        <f t="shared" si="142"/>
        <v>7.1499999999999994E-2</v>
      </c>
      <c r="R500" s="222">
        <f t="shared" si="146"/>
        <v>19336.410232478971</v>
      </c>
      <c r="S500" s="36">
        <f t="shared" si="147"/>
        <v>2131355.8196494882</v>
      </c>
      <c r="T500" s="36">
        <f t="shared" si="143"/>
        <v>668662.1803505118</v>
      </c>
      <c r="U500" s="36">
        <f t="shared" si="148"/>
        <v>643180.7292024293</v>
      </c>
      <c r="V500" s="36">
        <f t="shared" si="149"/>
        <v>342297.56078175432</v>
      </c>
      <c r="W500" s="37">
        <f t="shared" si="150"/>
        <v>300883.16842067498</v>
      </c>
      <c r="X500" s="36">
        <f t="shared" si="151"/>
        <v>208028.23388682591</v>
      </c>
      <c r="Y500" s="276">
        <f t="shared" si="152"/>
        <v>300883.16842067498</v>
      </c>
      <c r="Z500" s="36">
        <f t="shared" si="153"/>
        <v>1349198.0221967069</v>
      </c>
      <c r="AA500" s="36">
        <f t="shared" si="154"/>
        <v>680535.84184621461</v>
      </c>
      <c r="AB500" s="38">
        <f t="shared" si="144"/>
        <v>-1.9557774066925049E-8</v>
      </c>
      <c r="AC500" s="17"/>
      <c r="AD500" s="17">
        <f t="shared" si="155"/>
        <v>180</v>
      </c>
      <c r="AE500" s="143"/>
      <c r="AH500" s="103"/>
      <c r="AI500" s="533"/>
    </row>
    <row r="501" spans="1:35">
      <c r="A501" s="533"/>
      <c r="C501" s="68" t="s">
        <v>1056</v>
      </c>
      <c r="D501" s="19" t="str">
        <f>+'Outstanding loans'!A470</f>
        <v>143274454</v>
      </c>
      <c r="E501" s="20">
        <f>+'Outstanding loans'!B470</f>
        <v>99</v>
      </c>
      <c r="F501" s="19" t="str">
        <f>+'Outstanding loans'!C470</f>
        <v>PARAROUTY Z A(SL3139)</v>
      </c>
      <c r="G501" s="547" t="str">
        <f t="shared" si="140"/>
        <v>F1</v>
      </c>
      <c r="H501" s="21">
        <f>+'Outstanding loans'!F470</f>
        <v>42488</v>
      </c>
      <c r="I501" s="21">
        <f>+'Outstanding loans'!G470</f>
        <v>53448</v>
      </c>
      <c r="J501" s="34">
        <f t="shared" si="141"/>
        <v>360</v>
      </c>
      <c r="K501" s="34">
        <f t="shared" si="137"/>
        <v>55</v>
      </c>
      <c r="L501" s="34">
        <f t="shared" si="138"/>
        <v>180</v>
      </c>
      <c r="M501" s="34">
        <f t="shared" si="139"/>
        <v>55</v>
      </c>
      <c r="N501" s="52">
        <f t="shared" si="145"/>
        <v>55</v>
      </c>
      <c r="O501" s="324">
        <f>+'Outstanding loans'!H470</f>
        <v>2404109</v>
      </c>
      <c r="P501" s="26">
        <f>+'Outstanding loans'!E470</f>
        <v>0.03</v>
      </c>
      <c r="Q501" s="536">
        <f t="shared" si="142"/>
        <v>7.1499999999999994E-2</v>
      </c>
      <c r="R501" s="222">
        <f t="shared" si="146"/>
        <v>16602.335366270785</v>
      </c>
      <c r="S501" s="36">
        <f t="shared" si="147"/>
        <v>1829992.4172707861</v>
      </c>
      <c r="T501" s="36">
        <f t="shared" si="143"/>
        <v>574116.58272921387</v>
      </c>
      <c r="U501" s="36">
        <f t="shared" si="148"/>
        <v>543536.53249919845</v>
      </c>
      <c r="V501" s="36">
        <f t="shared" si="149"/>
        <v>289447.27199833607</v>
      </c>
      <c r="W501" s="37">
        <f t="shared" si="150"/>
        <v>254089.26050086238</v>
      </c>
      <c r="X501" s="36">
        <f t="shared" si="151"/>
        <v>175424.51138948201</v>
      </c>
      <c r="Y501" s="276">
        <f t="shared" si="152"/>
        <v>254089.26050086238</v>
      </c>
      <c r="Z501" s="36">
        <f t="shared" si="153"/>
        <v>1158427.9486579383</v>
      </c>
      <c r="AA501" s="36">
        <f t="shared" si="154"/>
        <v>584311.36592874117</v>
      </c>
      <c r="AB501" s="38">
        <f t="shared" si="144"/>
        <v>-1.6763806343078613E-8</v>
      </c>
      <c r="AC501" s="17"/>
      <c r="AD501" s="17">
        <f t="shared" si="155"/>
        <v>180</v>
      </c>
      <c r="AE501" s="143"/>
      <c r="AH501" s="103"/>
      <c r="AI501" s="533"/>
    </row>
    <row r="502" spans="1:35">
      <c r="A502" s="533"/>
      <c r="C502" s="68" t="s">
        <v>1056</v>
      </c>
      <c r="D502" s="19" t="str">
        <f>+'Outstanding loans'!A471</f>
        <v>143845257</v>
      </c>
      <c r="E502" s="20">
        <f>+'Outstanding loans'!B471</f>
        <v>99</v>
      </c>
      <c r="F502" s="19" t="str">
        <f>+'Outstanding loans'!C471</f>
        <v>MUNGRAH K (SL3129)</v>
      </c>
      <c r="G502" s="547" t="str">
        <f t="shared" si="140"/>
        <v>F1</v>
      </c>
      <c r="H502" s="21">
        <f>+'Outstanding loans'!F471</f>
        <v>42489</v>
      </c>
      <c r="I502" s="21">
        <f>+'Outstanding loans'!G471</f>
        <v>53448</v>
      </c>
      <c r="J502" s="34">
        <f t="shared" si="141"/>
        <v>360</v>
      </c>
      <c r="K502" s="34">
        <f t="shared" si="137"/>
        <v>55</v>
      </c>
      <c r="L502" s="34">
        <f t="shared" si="138"/>
        <v>180</v>
      </c>
      <c r="M502" s="34">
        <f t="shared" si="139"/>
        <v>55</v>
      </c>
      <c r="N502" s="52">
        <f t="shared" si="145"/>
        <v>55</v>
      </c>
      <c r="O502" s="324">
        <f>+'Outstanding loans'!H471</f>
        <v>2404228</v>
      </c>
      <c r="P502" s="26">
        <f>+'Outstanding loans'!E471</f>
        <v>0.03</v>
      </c>
      <c r="Q502" s="536">
        <f t="shared" si="142"/>
        <v>7.1499999999999994E-2</v>
      </c>
      <c r="R502" s="222">
        <f t="shared" si="146"/>
        <v>16603.157158422713</v>
      </c>
      <c r="S502" s="36">
        <f t="shared" si="147"/>
        <v>1830082.9993108078</v>
      </c>
      <c r="T502" s="36">
        <f t="shared" si="143"/>
        <v>574145.00068919221</v>
      </c>
      <c r="U502" s="36">
        <f t="shared" si="148"/>
        <v>543563.43678988051</v>
      </c>
      <c r="V502" s="36">
        <f t="shared" si="149"/>
        <v>289461.59922949213</v>
      </c>
      <c r="W502" s="37">
        <f t="shared" si="150"/>
        <v>254101.83756038838</v>
      </c>
      <c r="X502" s="36">
        <f t="shared" si="151"/>
        <v>175433.19465503097</v>
      </c>
      <c r="Y502" s="276">
        <f t="shared" si="152"/>
        <v>254101.83756038838</v>
      </c>
      <c r="Z502" s="36">
        <f t="shared" si="153"/>
        <v>1158485.2892052634</v>
      </c>
      <c r="AA502" s="36">
        <f t="shared" si="154"/>
        <v>584340.28851608885</v>
      </c>
      <c r="AB502" s="38">
        <f t="shared" si="144"/>
        <v>-1.7695128917694092E-8</v>
      </c>
      <c r="AC502" s="17"/>
      <c r="AD502" s="17">
        <f t="shared" si="155"/>
        <v>180</v>
      </c>
      <c r="AE502" s="143"/>
      <c r="AH502" s="103"/>
      <c r="AI502" s="533"/>
    </row>
    <row r="503" spans="1:35">
      <c r="A503" s="533"/>
      <c r="C503" s="68" t="s">
        <v>1056</v>
      </c>
      <c r="D503" s="19" t="str">
        <f>+'Outstanding loans'!A472</f>
        <v>143636569</v>
      </c>
      <c r="E503" s="20">
        <f>+'Outstanding loans'!B472</f>
        <v>99</v>
      </c>
      <c r="F503" s="19" t="str">
        <f>+'Outstanding loans'!C472</f>
        <v>BALLUCK K (SL3132)</v>
      </c>
      <c r="G503" s="547" t="str">
        <f t="shared" si="140"/>
        <v>F1</v>
      </c>
      <c r="H503" s="21">
        <f>+'Outstanding loans'!F472</f>
        <v>42489</v>
      </c>
      <c r="I503" s="21">
        <f>+'Outstanding loans'!G472</f>
        <v>53448</v>
      </c>
      <c r="J503" s="34">
        <f t="shared" si="141"/>
        <v>360</v>
      </c>
      <c r="K503" s="34">
        <f t="shared" si="137"/>
        <v>55</v>
      </c>
      <c r="L503" s="34">
        <f t="shared" si="138"/>
        <v>180</v>
      </c>
      <c r="M503" s="34">
        <f t="shared" si="139"/>
        <v>55</v>
      </c>
      <c r="N503" s="52">
        <f t="shared" si="145"/>
        <v>55</v>
      </c>
      <c r="O503" s="324">
        <f>+'Outstanding loans'!H472</f>
        <v>2103670</v>
      </c>
      <c r="P503" s="26">
        <f>+'Outstanding loans'!E472</f>
        <v>0.03</v>
      </c>
      <c r="Q503" s="536">
        <f t="shared" si="142"/>
        <v>7.1499999999999994E-2</v>
      </c>
      <c r="R503" s="222">
        <f t="shared" si="146"/>
        <v>14527.558792035994</v>
      </c>
      <c r="S503" s="36">
        <f t="shared" si="147"/>
        <v>1601300.1691853551</v>
      </c>
      <c r="T503" s="36">
        <f t="shared" si="143"/>
        <v>502369.83081464493</v>
      </c>
      <c r="U503" s="36">
        <f t="shared" si="148"/>
        <v>475611.33764009405</v>
      </c>
      <c r="V503" s="36">
        <f t="shared" si="149"/>
        <v>253275.34761724179</v>
      </c>
      <c r="W503" s="37">
        <f t="shared" si="150"/>
        <v>222335.99002285226</v>
      </c>
      <c r="X503" s="36">
        <f t="shared" si="151"/>
        <v>153501.89274891929</v>
      </c>
      <c r="Y503" s="276">
        <f t="shared" si="152"/>
        <v>222335.99002285226</v>
      </c>
      <c r="Z503" s="36">
        <f t="shared" si="153"/>
        <v>1013660.4133811095</v>
      </c>
      <c r="AA503" s="36">
        <f t="shared" si="154"/>
        <v>511290.58256647876</v>
      </c>
      <c r="AB503" s="38">
        <f t="shared" si="144"/>
        <v>-1.4202669262886047E-8</v>
      </c>
      <c r="AC503" s="17"/>
      <c r="AD503" s="17">
        <f t="shared" si="155"/>
        <v>180</v>
      </c>
      <c r="AE503" s="143"/>
      <c r="AH503" s="103"/>
      <c r="AI503" s="533"/>
    </row>
    <row r="504" spans="1:35">
      <c r="A504" s="533"/>
      <c r="C504" s="68" t="s">
        <v>1056</v>
      </c>
      <c r="D504" s="19" t="str">
        <f>+'Outstanding loans'!A473</f>
        <v>143986330</v>
      </c>
      <c r="E504" s="20">
        <f>+'Outstanding loans'!B473</f>
        <v>97</v>
      </c>
      <c r="F504" s="19" t="str">
        <f>+'Outstanding loans'!C473</f>
        <v>MAVAC J R</v>
      </c>
      <c r="G504" s="547" t="str">
        <f t="shared" si="140"/>
        <v>F2</v>
      </c>
      <c r="H504" s="21">
        <f>+'Outstanding loans'!F473</f>
        <v>42495</v>
      </c>
      <c r="I504" s="21">
        <f>+'Outstanding loans'!G473</f>
        <v>44317</v>
      </c>
      <c r="J504" s="34">
        <f t="shared" si="141"/>
        <v>60</v>
      </c>
      <c r="K504" s="34">
        <f t="shared" si="137"/>
        <v>55</v>
      </c>
      <c r="L504" s="34">
        <f t="shared" si="138"/>
        <v>60</v>
      </c>
      <c r="M504" s="34">
        <f t="shared" si="139"/>
        <v>55</v>
      </c>
      <c r="N504" s="52">
        <f t="shared" si="145"/>
        <v>55</v>
      </c>
      <c r="O504" s="324">
        <f>+'Outstanding loans'!H473</f>
        <v>162000</v>
      </c>
      <c r="P504" s="26">
        <f>+'Outstanding loans'!E473</f>
        <v>0</v>
      </c>
      <c r="Q504" s="536">
        <f t="shared" si="142"/>
        <v>8.8999999999999996E-2</v>
      </c>
      <c r="R504" s="222">
        <f t="shared" si="146"/>
        <v>2700</v>
      </c>
      <c r="S504" s="36">
        <f t="shared" si="147"/>
        <v>130372.70933151018</v>
      </c>
      <c r="T504" s="36">
        <f t="shared" si="143"/>
        <v>31627.290668489819</v>
      </c>
      <c r="U504" s="36">
        <f t="shared" si="148"/>
        <v>31332.037735542413</v>
      </c>
      <c r="V504" s="36">
        <f t="shared" si="149"/>
        <v>0</v>
      </c>
      <c r="W504" s="37">
        <f t="shared" si="150"/>
        <v>31332.037735542413</v>
      </c>
      <c r="X504" s="36">
        <f t="shared" si="151"/>
        <v>28991.683112782332</v>
      </c>
      <c r="Y504" s="276">
        <f t="shared" si="152"/>
        <v>31332.037735542413</v>
      </c>
      <c r="Z504" s="36">
        <f t="shared" si="153"/>
        <v>31627.290668489368</v>
      </c>
      <c r="AA504" s="36">
        <f t="shared" si="154"/>
        <v>0</v>
      </c>
      <c r="AB504" s="38">
        <f t="shared" si="144"/>
        <v>-4.5110937207937241E-10</v>
      </c>
      <c r="AC504" s="17"/>
      <c r="AD504" s="17">
        <f t="shared" si="155"/>
        <v>60</v>
      </c>
      <c r="AE504" s="143"/>
      <c r="AH504" s="103"/>
      <c r="AI504" s="533"/>
    </row>
    <row r="505" spans="1:35">
      <c r="A505" s="533"/>
      <c r="C505" s="68" t="s">
        <v>1056</v>
      </c>
      <c r="D505" s="19" t="str">
        <f>+'Outstanding loans'!A474</f>
        <v>143986837</v>
      </c>
      <c r="E505" s="20">
        <f>+'Outstanding loans'!B474</f>
        <v>98</v>
      </c>
      <c r="F505" s="19" t="str">
        <f>+'Outstanding loans'!C474</f>
        <v>BHURTAH N</v>
      </c>
      <c r="G505" s="547" t="str">
        <f t="shared" si="140"/>
        <v>F2</v>
      </c>
      <c r="H505" s="21">
        <f>+'Outstanding loans'!F474</f>
        <v>42501</v>
      </c>
      <c r="I505" s="21">
        <f>+'Outstanding loans'!G474</f>
        <v>44317</v>
      </c>
      <c r="J505" s="34">
        <f t="shared" si="141"/>
        <v>60</v>
      </c>
      <c r="K505" s="34">
        <f t="shared" si="137"/>
        <v>55</v>
      </c>
      <c r="L505" s="34">
        <f t="shared" si="138"/>
        <v>60</v>
      </c>
      <c r="M505" s="34">
        <f t="shared" si="139"/>
        <v>55</v>
      </c>
      <c r="N505" s="52">
        <f t="shared" si="145"/>
        <v>55</v>
      </c>
      <c r="O505" s="324">
        <f>+'Outstanding loans'!H474</f>
        <v>150104</v>
      </c>
      <c r="P505" s="26">
        <f>+'Outstanding loans'!E474</f>
        <v>0.05</v>
      </c>
      <c r="Q505" s="536">
        <f t="shared" si="142"/>
        <v>8.8999999999999996E-2</v>
      </c>
      <c r="R505" s="222">
        <f t="shared" si="146"/>
        <v>2832.6476549006175</v>
      </c>
      <c r="S505" s="36">
        <f t="shared" si="147"/>
        <v>136777.75901886745</v>
      </c>
      <c r="T505" s="36">
        <f t="shared" si="143"/>
        <v>13326.240981132549</v>
      </c>
      <c r="U505" s="36">
        <f t="shared" si="148"/>
        <v>32871.34193142291</v>
      </c>
      <c r="V505" s="36">
        <f t="shared" si="149"/>
        <v>19679.525805756595</v>
      </c>
      <c r="W505" s="37">
        <f t="shared" si="150"/>
        <v>13191.816125666315</v>
      </c>
      <c r="X505" s="36">
        <f t="shared" si="151"/>
        <v>12215.720899371503</v>
      </c>
      <c r="Y505" s="276">
        <f t="shared" si="152"/>
        <v>13191.816125666315</v>
      </c>
      <c r="Z505" s="36">
        <f t="shared" si="153"/>
        <v>33181.100275169068</v>
      </c>
      <c r="AA505" s="36">
        <f t="shared" si="154"/>
        <v>19854.859294037044</v>
      </c>
      <c r="AB505" s="38">
        <f t="shared" si="144"/>
        <v>-5.2386894822120667E-10</v>
      </c>
      <c r="AC505" s="17"/>
      <c r="AD505" s="17">
        <f t="shared" si="155"/>
        <v>60</v>
      </c>
      <c r="AE505" s="143"/>
      <c r="AH505" s="103"/>
      <c r="AI505" s="533"/>
    </row>
    <row r="506" spans="1:35">
      <c r="A506" s="533"/>
      <c r="C506" s="68" t="s">
        <v>1056</v>
      </c>
      <c r="D506" s="19" t="str">
        <f>+'Outstanding loans'!A475</f>
        <v>143987035</v>
      </c>
      <c r="E506" s="20">
        <f>+'Outstanding loans'!B475</f>
        <v>98</v>
      </c>
      <c r="F506" s="19" t="str">
        <f>+'Outstanding loans'!C475</f>
        <v>HUGUES GREGOIRE B K</v>
      </c>
      <c r="G506" s="547" t="str">
        <f t="shared" si="140"/>
        <v>F2</v>
      </c>
      <c r="H506" s="21">
        <f>+'Outstanding loans'!F475</f>
        <v>42502</v>
      </c>
      <c r="I506" s="21">
        <f>+'Outstanding loans'!G475</f>
        <v>44317</v>
      </c>
      <c r="J506" s="34">
        <f t="shared" si="141"/>
        <v>60</v>
      </c>
      <c r="K506" s="34">
        <f t="shared" si="137"/>
        <v>55</v>
      </c>
      <c r="L506" s="34">
        <f t="shared" si="138"/>
        <v>60</v>
      </c>
      <c r="M506" s="34">
        <f t="shared" si="139"/>
        <v>55</v>
      </c>
      <c r="N506" s="52">
        <f t="shared" si="145"/>
        <v>55</v>
      </c>
      <c r="O506" s="324">
        <f>+'Outstanding loans'!H475</f>
        <v>215119</v>
      </c>
      <c r="P506" s="26">
        <f>+'Outstanding loans'!E475</f>
        <v>0.05</v>
      </c>
      <c r="Q506" s="536">
        <f t="shared" si="142"/>
        <v>8.8999999999999996E-2</v>
      </c>
      <c r="R506" s="222">
        <f t="shared" si="146"/>
        <v>4059.5609102659882</v>
      </c>
      <c r="S506" s="36">
        <f t="shared" si="147"/>
        <v>196020.72391395131</v>
      </c>
      <c r="T506" s="36">
        <f t="shared" si="143"/>
        <v>19098.276086048689</v>
      </c>
      <c r="U506" s="36">
        <f t="shared" si="148"/>
        <v>47109.005788958078</v>
      </c>
      <c r="V506" s="36">
        <f t="shared" si="149"/>
        <v>28203.378403030918</v>
      </c>
      <c r="W506" s="37">
        <f t="shared" si="150"/>
        <v>18905.627385927161</v>
      </c>
      <c r="X506" s="36">
        <f t="shared" si="151"/>
        <v>17506.753078877962</v>
      </c>
      <c r="Y506" s="276">
        <f t="shared" si="152"/>
        <v>18905.627385927161</v>
      </c>
      <c r="Z506" s="36">
        <f t="shared" si="153"/>
        <v>47552.930702007288</v>
      </c>
      <c r="AA506" s="36">
        <f t="shared" si="154"/>
        <v>28454.654615959298</v>
      </c>
      <c r="AB506" s="38">
        <f t="shared" si="144"/>
        <v>-6.9849193096160889E-10</v>
      </c>
      <c r="AC506" s="17"/>
      <c r="AD506" s="17">
        <f t="shared" si="155"/>
        <v>60</v>
      </c>
      <c r="AE506" s="143"/>
      <c r="AH506" s="103"/>
      <c r="AI506" s="533"/>
    </row>
    <row r="507" spans="1:35">
      <c r="A507" s="533"/>
      <c r="C507" s="68" t="s">
        <v>1056</v>
      </c>
      <c r="D507" s="19" t="str">
        <f>+'Outstanding loans'!A476</f>
        <v>143986063</v>
      </c>
      <c r="E507" s="20">
        <f>+'Outstanding loans'!B476</f>
        <v>98</v>
      </c>
      <c r="F507" s="19" t="str">
        <f>+'Outstanding loans'!C476</f>
        <v>BEEKAWOO N</v>
      </c>
      <c r="G507" s="547" t="str">
        <f t="shared" si="140"/>
        <v>F2</v>
      </c>
      <c r="H507" s="21">
        <f>+'Outstanding loans'!F476</f>
        <v>42502</v>
      </c>
      <c r="I507" s="21">
        <f>+'Outstanding loans'!G476</f>
        <v>44317</v>
      </c>
      <c r="J507" s="34">
        <f t="shared" si="141"/>
        <v>60</v>
      </c>
      <c r="K507" s="34">
        <f t="shared" si="137"/>
        <v>55</v>
      </c>
      <c r="L507" s="34">
        <f t="shared" si="138"/>
        <v>60</v>
      </c>
      <c r="M507" s="34">
        <f t="shared" si="139"/>
        <v>55</v>
      </c>
      <c r="N507" s="52">
        <f t="shared" si="145"/>
        <v>55</v>
      </c>
      <c r="O507" s="324">
        <f>+'Outstanding loans'!H476</f>
        <v>491292</v>
      </c>
      <c r="P507" s="26">
        <f>+'Outstanding loans'!E476</f>
        <v>0.05</v>
      </c>
      <c r="Q507" s="536">
        <f t="shared" si="142"/>
        <v>8.8999999999999996E-2</v>
      </c>
      <c r="R507" s="222">
        <f t="shared" si="146"/>
        <v>9271.28611943342</v>
      </c>
      <c r="S507" s="36">
        <f t="shared" si="147"/>
        <v>447675.07051042892</v>
      </c>
      <c r="T507" s="36">
        <f t="shared" si="143"/>
        <v>43616.929489571077</v>
      </c>
      <c r="U507" s="36">
        <f t="shared" si="148"/>
        <v>107588.25427818467</v>
      </c>
      <c r="V507" s="36">
        <f t="shared" si="149"/>
        <v>64411.298780590587</v>
      </c>
      <c r="W507" s="37">
        <f t="shared" si="150"/>
        <v>43176.955497594085</v>
      </c>
      <c r="X507" s="36">
        <f t="shared" si="151"/>
        <v>39982.185365440149</v>
      </c>
      <c r="Y507" s="276">
        <f t="shared" si="152"/>
        <v>43176.955497594085</v>
      </c>
      <c r="Z507" s="36">
        <f t="shared" si="153"/>
        <v>108602.09665557469</v>
      </c>
      <c r="AA507" s="36">
        <f t="shared" si="154"/>
        <v>64985.167166005238</v>
      </c>
      <c r="AB507" s="38">
        <f t="shared" si="144"/>
        <v>-1.6298145055770874E-9</v>
      </c>
      <c r="AC507" s="17"/>
      <c r="AD507" s="17">
        <f t="shared" si="155"/>
        <v>60</v>
      </c>
      <c r="AE507" s="143"/>
      <c r="AH507" s="103"/>
      <c r="AI507" s="533"/>
    </row>
    <row r="508" spans="1:35">
      <c r="A508" s="533"/>
      <c r="C508" s="68" t="s">
        <v>1056</v>
      </c>
      <c r="D508" s="19" t="str">
        <f>+'Outstanding loans'!A477</f>
        <v>143986764</v>
      </c>
      <c r="E508" s="20">
        <f>+'Outstanding loans'!B477</f>
        <v>97</v>
      </c>
      <c r="F508" s="19" t="str">
        <f>+'Outstanding loans'!C477</f>
        <v>AMBAJEE - ASGURALLY M R</v>
      </c>
      <c r="G508" s="547" t="str">
        <f t="shared" si="140"/>
        <v>F2</v>
      </c>
      <c r="H508" s="21">
        <f>+'Outstanding loans'!F477</f>
        <v>42534</v>
      </c>
      <c r="I508" s="21">
        <f>+'Outstanding loans'!G477</f>
        <v>44348</v>
      </c>
      <c r="J508" s="34">
        <f t="shared" si="141"/>
        <v>60</v>
      </c>
      <c r="K508" s="34">
        <f t="shared" si="137"/>
        <v>54</v>
      </c>
      <c r="L508" s="34">
        <f t="shared" si="138"/>
        <v>60</v>
      </c>
      <c r="M508" s="34">
        <f t="shared" si="139"/>
        <v>54</v>
      </c>
      <c r="N508" s="52">
        <f t="shared" si="145"/>
        <v>54</v>
      </c>
      <c r="O508" s="324">
        <f>+'Outstanding loans'!H477</f>
        <v>81560</v>
      </c>
      <c r="P508" s="26">
        <f>+'Outstanding loans'!E477</f>
        <v>0</v>
      </c>
      <c r="Q508" s="536">
        <f t="shared" si="142"/>
        <v>8.8999999999999996E-2</v>
      </c>
      <c r="R508" s="222">
        <f t="shared" si="146"/>
        <v>1359.3333333333333</v>
      </c>
      <c r="S508" s="36">
        <f t="shared" si="147"/>
        <v>65637.025759740543</v>
      </c>
      <c r="T508" s="36">
        <f t="shared" si="143"/>
        <v>15922.974240259457</v>
      </c>
      <c r="U508" s="36">
        <f t="shared" si="148"/>
        <v>15715.376496297584</v>
      </c>
      <c r="V508" s="36">
        <f t="shared" si="149"/>
        <v>0</v>
      </c>
      <c r="W508" s="37">
        <f t="shared" si="150"/>
        <v>15715.376496297584</v>
      </c>
      <c r="X508" s="36">
        <f t="shared" si="151"/>
        <v>14330.676816233512</v>
      </c>
      <c r="Y508" s="276">
        <f t="shared" si="152"/>
        <v>15715.376496297584</v>
      </c>
      <c r="Z508" s="36">
        <f t="shared" si="153"/>
        <v>15922.974240259209</v>
      </c>
      <c r="AA508" s="36">
        <f t="shared" si="154"/>
        <v>0</v>
      </c>
      <c r="AB508" s="38">
        <f t="shared" si="144"/>
        <v>-2.4738255888223648E-10</v>
      </c>
      <c r="AC508" s="17"/>
      <c r="AD508" s="17">
        <f t="shared" si="155"/>
        <v>60</v>
      </c>
      <c r="AE508" s="143"/>
      <c r="AH508" s="103"/>
      <c r="AI508" s="533"/>
    </row>
    <row r="509" spans="1:35">
      <c r="A509" s="533"/>
      <c r="C509" s="68" t="s">
        <v>1056</v>
      </c>
      <c r="D509" s="19" t="str">
        <f>+'Outstanding loans'!A478</f>
        <v>143987353</v>
      </c>
      <c r="E509" s="20">
        <f>+'Outstanding loans'!B478</f>
        <v>98</v>
      </c>
      <c r="F509" s="19" t="str">
        <f>+'Outstanding loans'!C478</f>
        <v>AUKHET L D</v>
      </c>
      <c r="G509" s="547" t="str">
        <f t="shared" si="140"/>
        <v>F2</v>
      </c>
      <c r="H509" s="21">
        <f>+'Outstanding loans'!F478</f>
        <v>42548</v>
      </c>
      <c r="I509" s="21">
        <f>+'Outstanding loans'!G478</f>
        <v>44378</v>
      </c>
      <c r="J509" s="34">
        <f t="shared" si="141"/>
        <v>60</v>
      </c>
      <c r="K509" s="34">
        <f t="shared" si="137"/>
        <v>53</v>
      </c>
      <c r="L509" s="34">
        <f t="shared" si="138"/>
        <v>60</v>
      </c>
      <c r="M509" s="34">
        <f t="shared" si="139"/>
        <v>53</v>
      </c>
      <c r="N509" s="52">
        <f t="shared" si="145"/>
        <v>53</v>
      </c>
      <c r="O509" s="324">
        <f>+'Outstanding loans'!H478</f>
        <v>227191</v>
      </c>
      <c r="P509" s="26">
        <f>+'Outstanding loans'!E478</f>
        <v>0.05</v>
      </c>
      <c r="Q509" s="536">
        <f t="shared" si="142"/>
        <v>8.8999999999999996E-2</v>
      </c>
      <c r="R509" s="222">
        <f t="shared" si="146"/>
        <v>4287.3744428164882</v>
      </c>
      <c r="S509" s="36">
        <f t="shared" si="147"/>
        <v>207020.97112172571</v>
      </c>
      <c r="T509" s="36">
        <f t="shared" si="143"/>
        <v>20170.028878274286</v>
      </c>
      <c r="U509" s="36">
        <f t="shared" si="148"/>
        <v>49350.599450921145</v>
      </c>
      <c r="V509" s="36">
        <f t="shared" si="149"/>
        <v>29557.460767752869</v>
      </c>
      <c r="W509" s="37">
        <f t="shared" si="150"/>
        <v>19793.138683168276</v>
      </c>
      <c r="X509" s="36">
        <f t="shared" si="151"/>
        <v>17816.85884247562</v>
      </c>
      <c r="Y509" s="276">
        <f t="shared" si="152"/>
        <v>19793.138683168276</v>
      </c>
      <c r="Z509" s="36">
        <f t="shared" si="153"/>
        <v>50221.495447262831</v>
      </c>
      <c r="AA509" s="36">
        <f t="shared" si="154"/>
        <v>30051.466568989301</v>
      </c>
      <c r="AB509" s="38">
        <f t="shared" si="144"/>
        <v>-7.5669959187507629E-10</v>
      </c>
      <c r="AC509" s="17"/>
      <c r="AD509" s="17">
        <f t="shared" si="155"/>
        <v>60</v>
      </c>
      <c r="AE509" s="143"/>
      <c r="AH509" s="103"/>
      <c r="AI509" s="533"/>
    </row>
    <row r="510" spans="1:35">
      <c r="A510" s="533"/>
      <c r="C510" s="68" t="s">
        <v>1056</v>
      </c>
      <c r="D510" s="19" t="str">
        <f>+'Outstanding loans'!A479</f>
        <v>143987434</v>
      </c>
      <c r="E510" s="20">
        <f>+'Outstanding loans'!B479</f>
        <v>98</v>
      </c>
      <c r="F510" s="19" t="str">
        <f>+'Outstanding loans'!C479</f>
        <v>MOODELLY S</v>
      </c>
      <c r="G510" s="547" t="str">
        <f t="shared" si="140"/>
        <v>F2</v>
      </c>
      <c r="H510" s="21">
        <f>+'Outstanding loans'!F479</f>
        <v>42548</v>
      </c>
      <c r="I510" s="21">
        <f>+'Outstanding loans'!G479</f>
        <v>44378</v>
      </c>
      <c r="J510" s="34">
        <f t="shared" si="141"/>
        <v>60</v>
      </c>
      <c r="K510" s="34">
        <f t="shared" si="137"/>
        <v>53</v>
      </c>
      <c r="L510" s="34">
        <f t="shared" si="138"/>
        <v>60</v>
      </c>
      <c r="M510" s="34">
        <f t="shared" si="139"/>
        <v>53</v>
      </c>
      <c r="N510" s="52">
        <f t="shared" si="145"/>
        <v>53</v>
      </c>
      <c r="O510" s="324">
        <f>+'Outstanding loans'!H479</f>
        <v>406815</v>
      </c>
      <c r="P510" s="26">
        <f>+'Outstanding loans'!E479</f>
        <v>0.05</v>
      </c>
      <c r="Q510" s="536">
        <f t="shared" si="142"/>
        <v>8.8999999999999996E-2</v>
      </c>
      <c r="R510" s="222">
        <f t="shared" si="146"/>
        <v>7677.1009148883086</v>
      </c>
      <c r="S510" s="36">
        <f t="shared" si="147"/>
        <v>370697.94299459417</v>
      </c>
      <c r="T510" s="36">
        <f t="shared" si="143"/>
        <v>36117.057005405833</v>
      </c>
      <c r="U510" s="36">
        <f t="shared" si="148"/>
        <v>88368.659478705144</v>
      </c>
      <c r="V510" s="36">
        <f t="shared" si="149"/>
        <v>52926.47332963621</v>
      </c>
      <c r="W510" s="37">
        <f t="shared" si="150"/>
        <v>35442.186149068933</v>
      </c>
      <c r="X510" s="36">
        <f t="shared" si="151"/>
        <v>31903.400354775153</v>
      </c>
      <c r="Y510" s="276">
        <f t="shared" si="152"/>
        <v>35442.186149068933</v>
      </c>
      <c r="Z510" s="36">
        <f t="shared" si="153"/>
        <v>89928.111898703035</v>
      </c>
      <c r="AA510" s="36">
        <f t="shared" si="154"/>
        <v>53811.054893298482</v>
      </c>
      <c r="AB510" s="38">
        <f t="shared" si="144"/>
        <v>-1.280568540096283E-9</v>
      </c>
      <c r="AC510" s="17"/>
      <c r="AD510" s="17">
        <f t="shared" si="155"/>
        <v>60</v>
      </c>
      <c r="AE510" s="143"/>
      <c r="AH510" s="103"/>
      <c r="AI510" s="533"/>
    </row>
    <row r="511" spans="1:35">
      <c r="A511" s="533"/>
      <c r="C511" s="68" t="s">
        <v>1056</v>
      </c>
      <c r="D511" s="19" t="str">
        <f>+'Outstanding loans'!A480</f>
        <v>143988104</v>
      </c>
      <c r="E511" s="20">
        <f>+'Outstanding loans'!B480</f>
        <v>98</v>
      </c>
      <c r="F511" s="19" t="str">
        <f>+'Outstanding loans'!C480</f>
        <v>NEELAMBUR-TOWAKEL P</v>
      </c>
      <c r="G511" s="547" t="str">
        <f t="shared" si="140"/>
        <v>F2</v>
      </c>
      <c r="H511" s="21">
        <f>+'Outstanding loans'!F480</f>
        <v>42551</v>
      </c>
      <c r="I511" s="21">
        <f>+'Outstanding loans'!G480</f>
        <v>44378</v>
      </c>
      <c r="J511" s="34">
        <f t="shared" si="141"/>
        <v>60</v>
      </c>
      <c r="K511" s="34">
        <f t="shared" si="137"/>
        <v>53</v>
      </c>
      <c r="L511" s="34">
        <f t="shared" si="138"/>
        <v>60</v>
      </c>
      <c r="M511" s="34">
        <f t="shared" si="139"/>
        <v>53</v>
      </c>
      <c r="N511" s="52">
        <f t="shared" si="145"/>
        <v>53</v>
      </c>
      <c r="O511" s="324">
        <f>+'Outstanding loans'!H480</f>
        <v>294777</v>
      </c>
      <c r="P511" s="26">
        <f>+'Outstanding loans'!E480</f>
        <v>0.05</v>
      </c>
      <c r="Q511" s="536">
        <f t="shared" si="142"/>
        <v>8.8999999999999996E-2</v>
      </c>
      <c r="R511" s="222">
        <f t="shared" si="146"/>
        <v>5562.8056398806111</v>
      </c>
      <c r="S511" s="36">
        <f t="shared" si="147"/>
        <v>268606.68250216311</v>
      </c>
      <c r="T511" s="36">
        <f t="shared" si="143"/>
        <v>26170.317497836892</v>
      </c>
      <c r="U511" s="36">
        <f t="shared" si="148"/>
        <v>64031.681071627827</v>
      </c>
      <c r="V511" s="36">
        <f t="shared" si="149"/>
        <v>38350.373090201145</v>
      </c>
      <c r="W511" s="37">
        <f t="shared" si="150"/>
        <v>25681.307981426682</v>
      </c>
      <c r="X511" s="36">
        <f t="shared" si="151"/>
        <v>23117.113789755924</v>
      </c>
      <c r="Y511" s="276">
        <f t="shared" si="152"/>
        <v>25681.307981426682</v>
      </c>
      <c r="Z511" s="36">
        <f t="shared" si="153"/>
        <v>65161.655890672584</v>
      </c>
      <c r="AA511" s="36">
        <f t="shared" si="154"/>
        <v>38991.338392836682</v>
      </c>
      <c r="AB511" s="38">
        <f t="shared" si="144"/>
        <v>-9.8953023552894592E-10</v>
      </c>
      <c r="AC511" s="17"/>
      <c r="AD511" s="17">
        <f t="shared" si="155"/>
        <v>60</v>
      </c>
      <c r="AE511" s="143"/>
      <c r="AH511" s="103"/>
      <c r="AI511" s="533"/>
    </row>
    <row r="512" spans="1:35">
      <c r="A512" s="533"/>
      <c r="C512" s="68" t="s">
        <v>1056</v>
      </c>
      <c r="D512" s="19" t="str">
        <f>+'Outstanding loans'!A481</f>
        <v>143987299</v>
      </c>
      <c r="E512" s="20">
        <f>+'Outstanding loans'!B481</f>
        <v>99</v>
      </c>
      <c r="F512" s="19" t="str">
        <f>+'Outstanding loans'!C481</f>
        <v>GOPAL S(SL3145)</v>
      </c>
      <c r="G512" s="547" t="str">
        <f t="shared" si="140"/>
        <v>F1</v>
      </c>
      <c r="H512" s="21">
        <f>+'Outstanding loans'!F481</f>
        <v>42544</v>
      </c>
      <c r="I512" s="21">
        <f>+'Outstanding loans'!G481</f>
        <v>46935</v>
      </c>
      <c r="J512" s="34">
        <f t="shared" si="141"/>
        <v>144</v>
      </c>
      <c r="K512" s="34">
        <f t="shared" si="137"/>
        <v>53</v>
      </c>
      <c r="L512" s="34">
        <f t="shared" si="138"/>
        <v>144</v>
      </c>
      <c r="M512" s="34">
        <f t="shared" si="139"/>
        <v>53</v>
      </c>
      <c r="N512" s="52">
        <f t="shared" si="145"/>
        <v>53</v>
      </c>
      <c r="O512" s="324">
        <f>+'Outstanding loans'!H481</f>
        <v>1910957</v>
      </c>
      <c r="P512" s="26">
        <f>+'Outstanding loans'!E481</f>
        <v>0.03</v>
      </c>
      <c r="Q512" s="536">
        <f t="shared" si="142"/>
        <v>7.1499999999999994E-2</v>
      </c>
      <c r="R512" s="222">
        <f t="shared" si="146"/>
        <v>15818.647687075572</v>
      </c>
      <c r="S512" s="36">
        <f t="shared" si="147"/>
        <v>1526315.4388896797</v>
      </c>
      <c r="T512" s="36">
        <f t="shared" si="143"/>
        <v>384641.56111032027</v>
      </c>
      <c r="U512" s="36">
        <f t="shared" si="148"/>
        <v>420752.40316451824</v>
      </c>
      <c r="V512" s="36">
        <f t="shared" si="149"/>
        <v>213496.3196822101</v>
      </c>
      <c r="W512" s="37">
        <f t="shared" si="150"/>
        <v>207256.08348230814</v>
      </c>
      <c r="X512" s="36">
        <f t="shared" si="151"/>
        <v>141569.46346421511</v>
      </c>
      <c r="Y512" s="276">
        <f t="shared" si="152"/>
        <v>207256.08348230814</v>
      </c>
      <c r="Z512" s="36">
        <f t="shared" si="153"/>
        <v>751569.82804918825</v>
      </c>
      <c r="AA512" s="36">
        <f t="shared" si="154"/>
        <v>366928.26693888218</v>
      </c>
      <c r="AB512" s="38">
        <f t="shared" si="144"/>
        <v>-1.4202669262886047E-8</v>
      </c>
      <c r="AC512" s="17"/>
      <c r="AD512" s="17">
        <f t="shared" si="155"/>
        <v>144</v>
      </c>
      <c r="AE512" s="143"/>
      <c r="AH512" s="103"/>
      <c r="AI512" s="533"/>
    </row>
    <row r="513" spans="1:35">
      <c r="A513" s="533"/>
      <c r="C513" s="68" t="s">
        <v>1056</v>
      </c>
      <c r="D513" s="19" t="str">
        <f>+'Outstanding loans'!A482</f>
        <v>143987272</v>
      </c>
      <c r="E513" s="20">
        <f>+'Outstanding loans'!B482</f>
        <v>97</v>
      </c>
      <c r="F513" s="19" t="str">
        <f>+'Outstanding loans'!C482</f>
        <v>UMANEE J</v>
      </c>
      <c r="G513" s="547" t="str">
        <f t="shared" si="140"/>
        <v>F2</v>
      </c>
      <c r="H513" s="21">
        <f>+'Outstanding loans'!F482</f>
        <v>42563</v>
      </c>
      <c r="I513" s="21">
        <f>+'Outstanding loans'!G482</f>
        <v>44378</v>
      </c>
      <c r="J513" s="34">
        <f t="shared" si="141"/>
        <v>60</v>
      </c>
      <c r="K513" s="34">
        <f t="shared" si="137"/>
        <v>53</v>
      </c>
      <c r="L513" s="34">
        <f t="shared" si="138"/>
        <v>60</v>
      </c>
      <c r="M513" s="34">
        <f t="shared" si="139"/>
        <v>53</v>
      </c>
      <c r="N513" s="52">
        <f t="shared" si="145"/>
        <v>53</v>
      </c>
      <c r="O513" s="324">
        <f>+'Outstanding loans'!H482</f>
        <v>116882</v>
      </c>
      <c r="P513" s="26">
        <f>+'Outstanding loans'!E482</f>
        <v>0</v>
      </c>
      <c r="Q513" s="536">
        <f t="shared" si="142"/>
        <v>8.8999999999999996E-2</v>
      </c>
      <c r="R513" s="222">
        <f t="shared" si="146"/>
        <v>1948.0333333333333</v>
      </c>
      <c r="S513" s="36">
        <f t="shared" si="147"/>
        <v>94063.105012873901</v>
      </c>
      <c r="T513" s="36">
        <f t="shared" si="143"/>
        <v>22818.894987126099</v>
      </c>
      <c r="U513" s="36">
        <f t="shared" si="148"/>
        <v>22423.190237431525</v>
      </c>
      <c r="V513" s="36">
        <f t="shared" si="149"/>
        <v>0</v>
      </c>
      <c r="W513" s="37">
        <f t="shared" si="150"/>
        <v>22423.190237431525</v>
      </c>
      <c r="X513" s="36">
        <f t="shared" si="151"/>
        <v>20156.69057196139</v>
      </c>
      <c r="Y513" s="276">
        <f t="shared" si="152"/>
        <v>22423.190237431525</v>
      </c>
      <c r="Z513" s="36">
        <f t="shared" si="153"/>
        <v>22818.894987125765</v>
      </c>
      <c r="AA513" s="36">
        <f t="shared" si="154"/>
        <v>0</v>
      </c>
      <c r="AB513" s="38">
        <f t="shared" si="144"/>
        <v>-3.3469405025243759E-10</v>
      </c>
      <c r="AC513" s="17"/>
      <c r="AD513" s="17">
        <f t="shared" si="155"/>
        <v>60</v>
      </c>
      <c r="AE513" s="143"/>
      <c r="AH513" s="103"/>
      <c r="AI513" s="533"/>
    </row>
    <row r="514" spans="1:35">
      <c r="A514" s="533"/>
      <c r="C514" s="68" t="s">
        <v>1056</v>
      </c>
      <c r="D514" s="19" t="str">
        <f>+'Outstanding loans'!A483</f>
        <v>143987949</v>
      </c>
      <c r="E514" s="20">
        <f>+'Outstanding loans'!B483</f>
        <v>98</v>
      </c>
      <c r="F514" s="19" t="str">
        <f>+'Outstanding loans'!C483</f>
        <v>SAWMY D</v>
      </c>
      <c r="G514" s="547" t="str">
        <f t="shared" si="140"/>
        <v>F2</v>
      </c>
      <c r="H514" s="21">
        <f>+'Outstanding loans'!F483</f>
        <v>42559</v>
      </c>
      <c r="I514" s="21">
        <f>+'Outstanding loans'!G483</f>
        <v>44378</v>
      </c>
      <c r="J514" s="34">
        <f t="shared" si="141"/>
        <v>60</v>
      </c>
      <c r="K514" s="34">
        <f t="shared" si="137"/>
        <v>53</v>
      </c>
      <c r="L514" s="34">
        <f t="shared" si="138"/>
        <v>60</v>
      </c>
      <c r="M514" s="34">
        <f t="shared" si="139"/>
        <v>53</v>
      </c>
      <c r="N514" s="52">
        <f t="shared" si="145"/>
        <v>53</v>
      </c>
      <c r="O514" s="324">
        <f>+'Outstanding loans'!H483</f>
        <v>380843</v>
      </c>
      <c r="P514" s="26">
        <f>+'Outstanding loans'!E483</f>
        <v>0.05</v>
      </c>
      <c r="Q514" s="536">
        <f t="shared" si="142"/>
        <v>8.8999999999999996E-2</v>
      </c>
      <c r="R514" s="222">
        <f t="shared" si="146"/>
        <v>7186.9772346860564</v>
      </c>
      <c r="S514" s="36">
        <f t="shared" si="147"/>
        <v>347031.73851478001</v>
      </c>
      <c r="T514" s="36">
        <f t="shared" si="143"/>
        <v>33811.261485219991</v>
      </c>
      <c r="U514" s="36">
        <f t="shared" si="148"/>
        <v>82727.002155398659</v>
      </c>
      <c r="V514" s="36">
        <f t="shared" si="149"/>
        <v>49547.526227594004</v>
      </c>
      <c r="W514" s="37">
        <f t="shared" si="150"/>
        <v>33179.475927804655</v>
      </c>
      <c r="X514" s="36">
        <f t="shared" si="151"/>
        <v>29866.614311944326</v>
      </c>
      <c r="Y514" s="276">
        <f t="shared" si="152"/>
        <v>33179.475927804655</v>
      </c>
      <c r="Z514" s="36">
        <f t="shared" si="153"/>
        <v>84186.895566382096</v>
      </c>
      <c r="AA514" s="36">
        <f t="shared" si="154"/>
        <v>50375.634081163385</v>
      </c>
      <c r="AB514" s="38">
        <f t="shared" si="144"/>
        <v>-1.280568540096283E-9</v>
      </c>
      <c r="AC514" s="17"/>
      <c r="AD514" s="17">
        <f t="shared" si="155"/>
        <v>60</v>
      </c>
      <c r="AE514" s="143"/>
      <c r="AH514" s="103"/>
      <c r="AI514" s="533"/>
    </row>
    <row r="515" spans="1:35">
      <c r="A515" s="533"/>
      <c r="C515" s="68" t="s">
        <v>1056</v>
      </c>
      <c r="D515" s="19" t="str">
        <f>+'Outstanding loans'!A484</f>
        <v>143987515</v>
      </c>
      <c r="E515" s="20">
        <f>+'Outstanding loans'!B484</f>
        <v>98</v>
      </c>
      <c r="F515" s="19" t="str">
        <f>+'Outstanding loans'!C484</f>
        <v>GOPAL S</v>
      </c>
      <c r="G515" s="547" t="str">
        <f t="shared" si="140"/>
        <v>F2</v>
      </c>
      <c r="H515" s="21">
        <f>+'Outstanding loans'!F484</f>
        <v>42563</v>
      </c>
      <c r="I515" s="21">
        <f>+'Outstanding loans'!G484</f>
        <v>44378</v>
      </c>
      <c r="J515" s="34">
        <f t="shared" si="141"/>
        <v>60</v>
      </c>
      <c r="K515" s="34">
        <f t="shared" si="137"/>
        <v>53</v>
      </c>
      <c r="L515" s="34">
        <f t="shared" si="138"/>
        <v>60</v>
      </c>
      <c r="M515" s="34">
        <f t="shared" si="139"/>
        <v>53</v>
      </c>
      <c r="N515" s="52">
        <f t="shared" si="145"/>
        <v>53</v>
      </c>
      <c r="O515" s="324">
        <f>+'Outstanding loans'!H484</f>
        <v>400277</v>
      </c>
      <c r="P515" s="26">
        <f>+'Outstanding loans'!E484</f>
        <v>0.05</v>
      </c>
      <c r="Q515" s="536">
        <f t="shared" si="142"/>
        <v>8.8999999999999996E-2</v>
      </c>
      <c r="R515" s="222">
        <f t="shared" si="146"/>
        <v>7553.7207893237655</v>
      </c>
      <c r="S515" s="36">
        <f t="shared" si="147"/>
        <v>364740.38697699731</v>
      </c>
      <c r="T515" s="36">
        <f t="shared" si="143"/>
        <v>35536.61302300269</v>
      </c>
      <c r="U515" s="36">
        <f t="shared" si="148"/>
        <v>86948.470214121102</v>
      </c>
      <c r="V515" s="36">
        <f t="shared" si="149"/>
        <v>52075.882071621716</v>
      </c>
      <c r="W515" s="37">
        <f t="shared" si="150"/>
        <v>34872.588142499386</v>
      </c>
      <c r="X515" s="36">
        <f t="shared" si="151"/>
        <v>31390.674836985709</v>
      </c>
      <c r="Y515" s="276">
        <f t="shared" si="152"/>
        <v>34872.588142499386</v>
      </c>
      <c r="Z515" s="36">
        <f t="shared" si="153"/>
        <v>88482.860382427287</v>
      </c>
      <c r="AA515" s="36">
        <f t="shared" si="154"/>
        <v>52946.247359425877</v>
      </c>
      <c r="AB515" s="38">
        <f t="shared" si="144"/>
        <v>-1.280568540096283E-9</v>
      </c>
      <c r="AC515" s="17"/>
      <c r="AD515" s="17">
        <f t="shared" si="155"/>
        <v>60</v>
      </c>
      <c r="AE515" s="143"/>
      <c r="AH515" s="103"/>
      <c r="AI515" s="533"/>
    </row>
    <row r="516" spans="1:35">
      <c r="A516" s="533"/>
      <c r="C516" s="68" t="s">
        <v>1056</v>
      </c>
      <c r="D516" s="19" t="str">
        <f>+'Outstanding loans'!A485</f>
        <v>143987450</v>
      </c>
      <c r="E516" s="20">
        <f>+'Outstanding loans'!B485</f>
        <v>98</v>
      </c>
      <c r="F516" s="19" t="str">
        <f>+'Outstanding loans'!C485</f>
        <v>DAVIS G H F</v>
      </c>
      <c r="G516" s="547" t="str">
        <f t="shared" si="140"/>
        <v>F2</v>
      </c>
      <c r="H516" s="21">
        <f>+'Outstanding loans'!F485</f>
        <v>42564</v>
      </c>
      <c r="I516" s="21">
        <f>+'Outstanding loans'!G485</f>
        <v>45108</v>
      </c>
      <c r="J516" s="34">
        <f t="shared" si="141"/>
        <v>84</v>
      </c>
      <c r="K516" s="34">
        <f t="shared" si="137"/>
        <v>53</v>
      </c>
      <c r="L516" s="34">
        <f t="shared" si="138"/>
        <v>60</v>
      </c>
      <c r="M516" s="34">
        <f t="shared" si="139"/>
        <v>53</v>
      </c>
      <c r="N516" s="52">
        <f t="shared" si="145"/>
        <v>53</v>
      </c>
      <c r="O516" s="324">
        <f>+'Outstanding loans'!H485</f>
        <v>1697115</v>
      </c>
      <c r="P516" s="26">
        <f>+'Outstanding loans'!E485</f>
        <v>0.05</v>
      </c>
      <c r="Q516" s="536">
        <f t="shared" si="142"/>
        <v>8.8999999999999996E-2</v>
      </c>
      <c r="R516" s="222">
        <f t="shared" si="146"/>
        <v>32026.65368575562</v>
      </c>
      <c r="S516" s="36">
        <f t="shared" si="147"/>
        <v>1546445.0414199838</v>
      </c>
      <c r="T516" s="36">
        <f t="shared" si="143"/>
        <v>150669.95858001616</v>
      </c>
      <c r="U516" s="36">
        <f t="shared" si="148"/>
        <v>368648.59341765335</v>
      </c>
      <c r="V516" s="36">
        <f t="shared" si="149"/>
        <v>220794.00165880215</v>
      </c>
      <c r="W516" s="37">
        <f t="shared" si="150"/>
        <v>147854.59175885119</v>
      </c>
      <c r="X516" s="36">
        <f t="shared" si="151"/>
        <v>133091.79674568094</v>
      </c>
      <c r="Y516" s="276">
        <f t="shared" si="152"/>
        <v>147854.59175885119</v>
      </c>
      <c r="Z516" s="36">
        <f t="shared" si="153"/>
        <v>375154.17972534802</v>
      </c>
      <c r="AA516" s="36">
        <f t="shared" si="154"/>
        <v>224484.22114533721</v>
      </c>
      <c r="AB516" s="38">
        <f t="shared" si="144"/>
        <v>-5.3551048040390015E-9</v>
      </c>
      <c r="AC516" s="17"/>
      <c r="AD516" s="17">
        <f t="shared" si="155"/>
        <v>60</v>
      </c>
      <c r="AE516" s="143"/>
      <c r="AH516" s="103"/>
      <c r="AI516" s="533"/>
    </row>
    <row r="517" spans="1:35">
      <c r="A517" s="533"/>
      <c r="C517" s="68" t="s">
        <v>1056</v>
      </c>
      <c r="D517" s="19" t="str">
        <f>+'Outstanding loans'!A486</f>
        <v>143987213</v>
      </c>
      <c r="E517" s="20">
        <f>+'Outstanding loans'!B486</f>
        <v>98</v>
      </c>
      <c r="F517" s="19" t="str">
        <f>+'Outstanding loans'!C486</f>
        <v>SEWBALLUCK K</v>
      </c>
      <c r="G517" s="547" t="str">
        <f t="shared" si="140"/>
        <v>F2</v>
      </c>
      <c r="H517" s="21">
        <f>+'Outstanding loans'!F486</f>
        <v>42565</v>
      </c>
      <c r="I517" s="21">
        <f>+'Outstanding loans'!G486</f>
        <v>45108</v>
      </c>
      <c r="J517" s="34">
        <f t="shared" si="141"/>
        <v>84</v>
      </c>
      <c r="K517" s="34">
        <f t="shared" si="137"/>
        <v>53</v>
      </c>
      <c r="L517" s="34">
        <f t="shared" si="138"/>
        <v>60</v>
      </c>
      <c r="M517" s="34">
        <f t="shared" si="139"/>
        <v>53</v>
      </c>
      <c r="N517" s="52">
        <f t="shared" si="145"/>
        <v>53</v>
      </c>
      <c r="O517" s="324">
        <f>+'Outstanding loans'!H486</f>
        <v>601916</v>
      </c>
      <c r="P517" s="26">
        <f>+'Outstanding loans'!E486</f>
        <v>0.05</v>
      </c>
      <c r="Q517" s="536">
        <f t="shared" si="142"/>
        <v>8.8999999999999996E-2</v>
      </c>
      <c r="R517" s="222">
        <f t="shared" si="146"/>
        <v>11358.897470068485</v>
      </c>
      <c r="S517" s="36">
        <f t="shared" si="147"/>
        <v>548477.86599691294</v>
      </c>
      <c r="T517" s="36">
        <f t="shared" si="143"/>
        <v>53438.134003087063</v>
      </c>
      <c r="U517" s="36">
        <f t="shared" si="148"/>
        <v>130748.64505680534</v>
      </c>
      <c r="V517" s="36">
        <f t="shared" si="149"/>
        <v>78309.037574035639</v>
      </c>
      <c r="W517" s="37">
        <f t="shared" si="150"/>
        <v>52439.607482769701</v>
      </c>
      <c r="X517" s="36">
        <f t="shared" si="151"/>
        <v>47203.68503606024</v>
      </c>
      <c r="Y517" s="276">
        <f t="shared" si="152"/>
        <v>52439.607482769701</v>
      </c>
      <c r="Z517" s="36">
        <f t="shared" si="153"/>
        <v>133055.9822071942</v>
      </c>
      <c r="AA517" s="36">
        <f t="shared" si="154"/>
        <v>79617.848204109236</v>
      </c>
      <c r="AB517" s="38">
        <f t="shared" si="144"/>
        <v>-2.0954757928848267E-9</v>
      </c>
      <c r="AC517" s="17"/>
      <c r="AD517" s="17">
        <f t="shared" si="155"/>
        <v>60</v>
      </c>
      <c r="AE517" s="143"/>
      <c r="AH517" s="103"/>
      <c r="AI517" s="533"/>
    </row>
    <row r="518" spans="1:35">
      <c r="A518" s="533"/>
      <c r="C518" s="68" t="s">
        <v>1056</v>
      </c>
      <c r="D518" s="19" t="str">
        <f>+'Outstanding loans'!A487</f>
        <v>143987566</v>
      </c>
      <c r="E518" s="20">
        <f>+'Outstanding loans'!B487</f>
        <v>98</v>
      </c>
      <c r="F518" s="19" t="str">
        <f>+'Outstanding loans'!C487</f>
        <v>DAVIS G H F</v>
      </c>
      <c r="G518" s="547" t="str">
        <f t="shared" si="140"/>
        <v>F2</v>
      </c>
      <c r="H518" s="21">
        <f>+'Outstanding loans'!F487</f>
        <v>42565</v>
      </c>
      <c r="I518" s="21">
        <f>+'Outstanding loans'!G487</f>
        <v>44378</v>
      </c>
      <c r="J518" s="34">
        <f t="shared" si="141"/>
        <v>60</v>
      </c>
      <c r="K518" s="34">
        <f t="shared" si="137"/>
        <v>53</v>
      </c>
      <c r="L518" s="34">
        <f t="shared" si="138"/>
        <v>60</v>
      </c>
      <c r="M518" s="34">
        <f t="shared" si="139"/>
        <v>53</v>
      </c>
      <c r="N518" s="52">
        <f t="shared" si="145"/>
        <v>53</v>
      </c>
      <c r="O518" s="324">
        <f>+'Outstanding loans'!H487</f>
        <v>400499</v>
      </c>
      <c r="P518" s="26">
        <f>+'Outstanding loans'!E487</f>
        <v>0.05</v>
      </c>
      <c r="Q518" s="536">
        <f t="shared" si="142"/>
        <v>8.8999999999999996E-2</v>
      </c>
      <c r="R518" s="222">
        <f t="shared" si="146"/>
        <v>7557.910203192735</v>
      </c>
      <c r="S518" s="36">
        <f t="shared" si="147"/>
        <v>364942.67780537083</v>
      </c>
      <c r="T518" s="36">
        <f t="shared" si="143"/>
        <v>35556.322194629174</v>
      </c>
      <c r="U518" s="36">
        <f t="shared" si="148"/>
        <v>86996.69322065782</v>
      </c>
      <c r="V518" s="36">
        <f t="shared" si="149"/>
        <v>52104.764185307722</v>
      </c>
      <c r="W518" s="37">
        <f t="shared" si="150"/>
        <v>34891.929035350098</v>
      </c>
      <c r="X518" s="36">
        <f t="shared" si="151"/>
        <v>31408.084605255772</v>
      </c>
      <c r="Y518" s="276">
        <f t="shared" si="152"/>
        <v>34891.929035350098</v>
      </c>
      <c r="Z518" s="36">
        <f t="shared" si="153"/>
        <v>88531.93438619189</v>
      </c>
      <c r="AA518" s="36">
        <f t="shared" si="154"/>
        <v>52975.612191564112</v>
      </c>
      <c r="AB518" s="38">
        <f t="shared" si="144"/>
        <v>-1.3969838619232178E-9</v>
      </c>
      <c r="AC518" s="17"/>
      <c r="AD518" s="17">
        <f t="shared" si="155"/>
        <v>60</v>
      </c>
      <c r="AE518" s="143"/>
      <c r="AH518" s="103"/>
      <c r="AI518" s="533"/>
    </row>
    <row r="519" spans="1:35">
      <c r="A519" s="533"/>
      <c r="C519" s="68" t="s">
        <v>1056</v>
      </c>
      <c r="D519" s="19" t="str">
        <f>+'Outstanding loans'!A488</f>
        <v>143987000</v>
      </c>
      <c r="E519" s="20">
        <f>+'Outstanding loans'!B488</f>
        <v>98</v>
      </c>
      <c r="F519" s="19" t="str">
        <f>+'Outstanding loans'!C488</f>
        <v>THANAY P</v>
      </c>
      <c r="G519" s="547" t="str">
        <f t="shared" si="140"/>
        <v>F2</v>
      </c>
      <c r="H519" s="21">
        <f>+'Outstanding loans'!F488</f>
        <v>42570</v>
      </c>
      <c r="I519" s="21">
        <f>+'Outstanding loans'!G488</f>
        <v>44409</v>
      </c>
      <c r="J519" s="34">
        <f t="shared" si="141"/>
        <v>60</v>
      </c>
      <c r="K519" s="34">
        <f t="shared" si="137"/>
        <v>52</v>
      </c>
      <c r="L519" s="34">
        <f t="shared" si="138"/>
        <v>60</v>
      </c>
      <c r="M519" s="34">
        <f t="shared" si="139"/>
        <v>52</v>
      </c>
      <c r="N519" s="52">
        <f t="shared" si="145"/>
        <v>52</v>
      </c>
      <c r="O519" s="324">
        <f>+'Outstanding loans'!H488</f>
        <v>203520</v>
      </c>
      <c r="P519" s="26">
        <f>+'Outstanding loans'!E488</f>
        <v>0.05</v>
      </c>
      <c r="Q519" s="536">
        <f t="shared" si="142"/>
        <v>8.8999999999999996E-2</v>
      </c>
      <c r="R519" s="222">
        <f t="shared" si="146"/>
        <v>3840.6734712291059</v>
      </c>
      <c r="S519" s="36">
        <f t="shared" si="147"/>
        <v>185451.48374140533</v>
      </c>
      <c r="T519" s="36">
        <f t="shared" si="143"/>
        <v>18068.516258594667</v>
      </c>
      <c r="U519" s="36">
        <f t="shared" si="148"/>
        <v>43988.308351130574</v>
      </c>
      <c r="V519" s="36">
        <f t="shared" si="149"/>
        <v>26352.217882002558</v>
      </c>
      <c r="W519" s="37">
        <f t="shared" si="150"/>
        <v>17636.090469128016</v>
      </c>
      <c r="X519" s="36">
        <f t="shared" si="151"/>
        <v>15659.380757448711</v>
      </c>
      <c r="Y519" s="276">
        <f t="shared" si="152"/>
        <v>17636.090469128016</v>
      </c>
      <c r="Z519" s="36">
        <f t="shared" si="153"/>
        <v>44988.924532340345</v>
      </c>
      <c r="AA519" s="36">
        <f t="shared" si="154"/>
        <v>26920.408273746318</v>
      </c>
      <c r="AB519" s="38">
        <f t="shared" si="144"/>
        <v>-6.4028427004814148E-10</v>
      </c>
      <c r="AC519" s="17"/>
      <c r="AD519" s="17">
        <f t="shared" si="155"/>
        <v>60</v>
      </c>
      <c r="AE519" s="143"/>
      <c r="AH519" s="103"/>
      <c r="AI519" s="533"/>
    </row>
    <row r="520" spans="1:35">
      <c r="A520" s="533"/>
      <c r="C520" s="68" t="s">
        <v>1056</v>
      </c>
      <c r="D520" s="19" t="str">
        <f>+'Outstanding loans'!A489</f>
        <v>143987736</v>
      </c>
      <c r="E520" s="20">
        <f>+'Outstanding loans'!B489</f>
        <v>98</v>
      </c>
      <c r="F520" s="19" t="str">
        <f>+'Outstanding loans'!C489</f>
        <v>ROUSSEL M G P</v>
      </c>
      <c r="G520" s="547" t="str">
        <f t="shared" si="140"/>
        <v>F2</v>
      </c>
      <c r="H520" s="21">
        <f>+'Outstanding loans'!F489</f>
        <v>42570</v>
      </c>
      <c r="I520" s="21">
        <f>+'Outstanding loans'!G489</f>
        <v>44409</v>
      </c>
      <c r="J520" s="34">
        <f t="shared" si="141"/>
        <v>60</v>
      </c>
      <c r="K520" s="34">
        <f t="shared" si="137"/>
        <v>52</v>
      </c>
      <c r="L520" s="34">
        <f t="shared" si="138"/>
        <v>60</v>
      </c>
      <c r="M520" s="34">
        <f t="shared" si="139"/>
        <v>52</v>
      </c>
      <c r="N520" s="52">
        <f t="shared" si="145"/>
        <v>52</v>
      </c>
      <c r="O520" s="324">
        <f>+'Outstanding loans'!H489</f>
        <v>259704</v>
      </c>
      <c r="P520" s="26">
        <f>+'Outstanding loans'!E489</f>
        <v>0.05</v>
      </c>
      <c r="Q520" s="536">
        <f t="shared" si="142"/>
        <v>8.8999999999999996E-2</v>
      </c>
      <c r="R520" s="222">
        <f t="shared" si="146"/>
        <v>4900.9348622842153</v>
      </c>
      <c r="S520" s="36">
        <f t="shared" si="147"/>
        <v>236647.46527897957</v>
      </c>
      <c r="T520" s="36">
        <f t="shared" si="143"/>
        <v>23056.534721020435</v>
      </c>
      <c r="U520" s="36">
        <f t="shared" si="148"/>
        <v>56131.778852309479</v>
      </c>
      <c r="V520" s="36">
        <f t="shared" si="149"/>
        <v>33627.045955324225</v>
      </c>
      <c r="W520" s="37">
        <f t="shared" si="150"/>
        <v>22504.732896985253</v>
      </c>
      <c r="X520" s="36">
        <f t="shared" si="151"/>
        <v>19982.330091551044</v>
      </c>
      <c r="Y520" s="276">
        <f t="shared" si="152"/>
        <v>22504.732896985253</v>
      </c>
      <c r="Z520" s="36">
        <f t="shared" si="153"/>
        <v>57408.626458072511</v>
      </c>
      <c r="AA520" s="36">
        <f t="shared" si="154"/>
        <v>34352.091737052891</v>
      </c>
      <c r="AB520" s="38">
        <f t="shared" si="144"/>
        <v>-8.149072527885437E-10</v>
      </c>
      <c r="AC520" s="17"/>
      <c r="AD520" s="17">
        <f t="shared" si="155"/>
        <v>60</v>
      </c>
      <c r="AE520" s="143"/>
      <c r="AH520" s="103"/>
      <c r="AI520" s="533"/>
    </row>
    <row r="521" spans="1:35">
      <c r="A521" s="533"/>
      <c r="C521" s="68" t="s">
        <v>1056</v>
      </c>
      <c r="D521" s="19" t="str">
        <f>+'Outstanding loans'!A490</f>
        <v>143987256</v>
      </c>
      <c r="E521" s="20">
        <f>+'Outstanding loans'!B490</f>
        <v>98</v>
      </c>
      <c r="F521" s="19" t="str">
        <f>+'Outstanding loans'!C490</f>
        <v>GUNNOO N V</v>
      </c>
      <c r="G521" s="547" t="str">
        <f t="shared" si="140"/>
        <v>F2</v>
      </c>
      <c r="H521" s="21">
        <f>+'Outstanding loans'!F490</f>
        <v>42573</v>
      </c>
      <c r="I521" s="21">
        <f>+'Outstanding loans'!G490</f>
        <v>44409</v>
      </c>
      <c r="J521" s="34">
        <f t="shared" si="141"/>
        <v>60</v>
      </c>
      <c r="K521" s="34">
        <f t="shared" si="137"/>
        <v>52</v>
      </c>
      <c r="L521" s="34">
        <f t="shared" si="138"/>
        <v>60</v>
      </c>
      <c r="M521" s="34">
        <f t="shared" si="139"/>
        <v>52</v>
      </c>
      <c r="N521" s="52">
        <f t="shared" si="145"/>
        <v>52</v>
      </c>
      <c r="O521" s="324">
        <f>+'Outstanding loans'!H490</f>
        <v>162771</v>
      </c>
      <c r="P521" s="26">
        <f>+'Outstanding loans'!E490</f>
        <v>0.05</v>
      </c>
      <c r="Q521" s="536">
        <f t="shared" si="142"/>
        <v>8.8999999999999996E-2</v>
      </c>
      <c r="R521" s="222">
        <f t="shared" si="146"/>
        <v>3071.6895714693037</v>
      </c>
      <c r="S521" s="36">
        <f t="shared" si="147"/>
        <v>148320.18209548097</v>
      </c>
      <c r="T521" s="36">
        <f t="shared" si="143"/>
        <v>14450.817904519034</v>
      </c>
      <c r="U521" s="36">
        <f t="shared" si="148"/>
        <v>35180.920492442427</v>
      </c>
      <c r="V521" s="36">
        <f t="shared" si="149"/>
        <v>21075.947606483067</v>
      </c>
      <c r="W521" s="37">
        <f t="shared" si="150"/>
        <v>14104.97288595936</v>
      </c>
      <c r="X521" s="36">
        <f t="shared" si="151"/>
        <v>12524.042183916496</v>
      </c>
      <c r="Y521" s="276">
        <f t="shared" si="152"/>
        <v>14104.97288595936</v>
      </c>
      <c r="Z521" s="36">
        <f t="shared" si="153"/>
        <v>35981.192192676739</v>
      </c>
      <c r="AA521" s="36">
        <f t="shared" si="154"/>
        <v>21530.374288158229</v>
      </c>
      <c r="AB521" s="38">
        <f t="shared" si="144"/>
        <v>-5.2386894822120667E-10</v>
      </c>
      <c r="AC521" s="17"/>
      <c r="AD521" s="17">
        <f t="shared" si="155"/>
        <v>60</v>
      </c>
      <c r="AE521" s="143"/>
      <c r="AH521" s="103"/>
      <c r="AI521" s="533"/>
    </row>
    <row r="522" spans="1:35">
      <c r="A522" s="533"/>
      <c r="C522" s="68" t="s">
        <v>1056</v>
      </c>
      <c r="D522" s="19" t="str">
        <f>+'Outstanding loans'!A491</f>
        <v>143987027</v>
      </c>
      <c r="E522" s="20">
        <f>+'Outstanding loans'!B491</f>
        <v>98</v>
      </c>
      <c r="F522" s="19" t="str">
        <f>+'Outstanding loans'!C491</f>
        <v>IMRIT-SOORAM S(MUACC15292</v>
      </c>
      <c r="G522" s="547" t="str">
        <f t="shared" si="140"/>
        <v>F2</v>
      </c>
      <c r="H522" s="21">
        <f>+'Outstanding loans'!F491</f>
        <v>42578</v>
      </c>
      <c r="I522" s="21">
        <f>+'Outstanding loans'!G491</f>
        <v>44409</v>
      </c>
      <c r="J522" s="34">
        <f t="shared" si="141"/>
        <v>60</v>
      </c>
      <c r="K522" s="34">
        <f t="shared" si="137"/>
        <v>52</v>
      </c>
      <c r="L522" s="34">
        <f t="shared" si="138"/>
        <v>60</v>
      </c>
      <c r="M522" s="34">
        <f t="shared" si="139"/>
        <v>52</v>
      </c>
      <c r="N522" s="52">
        <f t="shared" si="145"/>
        <v>52</v>
      </c>
      <c r="O522" s="324">
        <f>+'Outstanding loans'!H491</f>
        <v>152703</v>
      </c>
      <c r="P522" s="26">
        <f>+'Outstanding loans'!E491</f>
        <v>0.05</v>
      </c>
      <c r="Q522" s="536">
        <f t="shared" si="142"/>
        <v>8.8999999999999996E-2</v>
      </c>
      <c r="R522" s="222">
        <f t="shared" si="146"/>
        <v>2881.693991141402</v>
      </c>
      <c r="S522" s="36">
        <f t="shared" si="147"/>
        <v>139146.01966275461</v>
      </c>
      <c r="T522" s="36">
        <f t="shared" si="143"/>
        <v>13556.98033724539</v>
      </c>
      <c r="U522" s="36">
        <f t="shared" si="148"/>
        <v>33004.847927194845</v>
      </c>
      <c r="V522" s="36">
        <f t="shared" si="149"/>
        <v>19772.320790268466</v>
      </c>
      <c r="W522" s="37">
        <f t="shared" si="150"/>
        <v>13232.527136926379</v>
      </c>
      <c r="X522" s="36">
        <f t="shared" si="151"/>
        <v>11749.382958946006</v>
      </c>
      <c r="Y522" s="276">
        <f t="shared" si="152"/>
        <v>13232.527136926379</v>
      </c>
      <c r="Z522" s="36">
        <f t="shared" si="153"/>
        <v>33755.619805728988</v>
      </c>
      <c r="AA522" s="36">
        <f t="shared" si="154"/>
        <v>20198.639468484093</v>
      </c>
      <c r="AB522" s="38">
        <f t="shared" si="144"/>
        <v>-4.9476511776447296E-10</v>
      </c>
      <c r="AC522" s="17"/>
      <c r="AD522" s="17">
        <f t="shared" si="155"/>
        <v>60</v>
      </c>
      <c r="AE522" s="143"/>
      <c r="AH522" s="103"/>
      <c r="AI522" s="533"/>
    </row>
    <row r="523" spans="1:35">
      <c r="A523" s="533"/>
      <c r="C523" s="68" t="s">
        <v>1056</v>
      </c>
      <c r="D523" s="19" t="str">
        <f>+'Outstanding loans'!A492</f>
        <v>283050017</v>
      </c>
      <c r="E523" s="20">
        <f>+'Outstanding loans'!B492</f>
        <v>98</v>
      </c>
      <c r="F523" s="19" t="str">
        <f>+'Outstanding loans'!C492</f>
        <v>ONG TONE J E</v>
      </c>
      <c r="G523" s="547" t="str">
        <f t="shared" si="140"/>
        <v>F2</v>
      </c>
      <c r="H523" s="21">
        <f>+'Outstanding loans'!F492</f>
        <v>42558</v>
      </c>
      <c r="I523" s="21">
        <f>+'Outstanding loans'!G492</f>
        <v>44357</v>
      </c>
      <c r="J523" s="34">
        <f t="shared" si="141"/>
        <v>59</v>
      </c>
      <c r="K523" s="34">
        <f t="shared" si="137"/>
        <v>53</v>
      </c>
      <c r="L523" s="34">
        <f t="shared" si="138"/>
        <v>59</v>
      </c>
      <c r="M523" s="34">
        <f t="shared" si="139"/>
        <v>53</v>
      </c>
      <c r="N523" s="52">
        <f t="shared" si="145"/>
        <v>53</v>
      </c>
      <c r="O523" s="324">
        <f>+'Outstanding loans'!H492</f>
        <v>390163</v>
      </c>
      <c r="P523" s="26">
        <f>+'Outstanding loans'!E492</f>
        <v>0.05</v>
      </c>
      <c r="Q523" s="536">
        <f t="shared" si="142"/>
        <v>8.8999999999999996E-2</v>
      </c>
      <c r="R523" s="222">
        <f t="shared" si="146"/>
        <v>7472.7405461128719</v>
      </c>
      <c r="S523" s="36">
        <f t="shared" si="147"/>
        <v>356033.57614859013</v>
      </c>
      <c r="T523" s="36">
        <f t="shared" si="143"/>
        <v>34129.423851409869</v>
      </c>
      <c r="U523" s="36">
        <f t="shared" si="148"/>
        <v>83716.877171687898</v>
      </c>
      <c r="V523" s="36">
        <f t="shared" si="149"/>
        <v>50082.025039663888</v>
      </c>
      <c r="W523" s="37">
        <f t="shared" si="150"/>
        <v>33634.852132024011</v>
      </c>
      <c r="X523" s="36">
        <f t="shared" si="151"/>
        <v>30658.634985164797</v>
      </c>
      <c r="Y523" s="276">
        <f t="shared" si="152"/>
        <v>33634.852132024011</v>
      </c>
      <c r="Z523" s="36">
        <f t="shared" si="153"/>
        <v>84858.116072068049</v>
      </c>
      <c r="AA523" s="36">
        <f t="shared" si="154"/>
        <v>50728.692220659461</v>
      </c>
      <c r="AB523" s="38">
        <f t="shared" si="144"/>
        <v>-1.280568540096283E-9</v>
      </c>
      <c r="AC523" s="17"/>
      <c r="AD523" s="17">
        <f t="shared" si="155"/>
        <v>59</v>
      </c>
      <c r="AE523" s="143"/>
      <c r="AH523" s="103"/>
      <c r="AI523" s="533"/>
    </row>
    <row r="524" spans="1:35">
      <c r="A524" s="533"/>
      <c r="C524" s="68" t="s">
        <v>1056</v>
      </c>
      <c r="D524" s="19" t="str">
        <f>+'Outstanding loans'!A493</f>
        <v>143986705</v>
      </c>
      <c r="E524" s="20">
        <f>+'Outstanding loans'!B493</f>
        <v>97</v>
      </c>
      <c r="F524" s="19" t="str">
        <f>+'Outstanding loans'!C493</f>
        <v>RAMHEET M</v>
      </c>
      <c r="G524" s="547" t="str">
        <f t="shared" si="140"/>
        <v>G2</v>
      </c>
      <c r="H524" s="21">
        <f>+'Outstanding loans'!F493</f>
        <v>42613</v>
      </c>
      <c r="I524" s="21">
        <f>+'Outstanding loans'!G493</f>
        <v>44440</v>
      </c>
      <c r="J524" s="34">
        <f t="shared" si="141"/>
        <v>60</v>
      </c>
      <c r="K524" s="34">
        <f t="shared" si="137"/>
        <v>51</v>
      </c>
      <c r="L524" s="34">
        <f t="shared" si="138"/>
        <v>60</v>
      </c>
      <c r="M524" s="34">
        <f t="shared" si="139"/>
        <v>51</v>
      </c>
      <c r="N524" s="52">
        <f t="shared" si="145"/>
        <v>51</v>
      </c>
      <c r="O524" s="324">
        <f>+'Outstanding loans'!H493</f>
        <v>183000</v>
      </c>
      <c r="P524" s="26">
        <f>+'Outstanding loans'!E493</f>
        <v>0</v>
      </c>
      <c r="Q524" s="536">
        <f t="shared" si="142"/>
        <v>8.5000000000000006E-2</v>
      </c>
      <c r="R524" s="222">
        <f t="shared" si="146"/>
        <v>3050</v>
      </c>
      <c r="S524" s="36">
        <f t="shared" si="147"/>
        <v>148660.60697007552</v>
      </c>
      <c r="T524" s="36">
        <f t="shared" si="143"/>
        <v>34339.393029924482</v>
      </c>
      <c r="U524" s="36">
        <f t="shared" si="148"/>
        <v>33391.928560748085</v>
      </c>
      <c r="V524" s="36">
        <f t="shared" si="149"/>
        <v>0</v>
      </c>
      <c r="W524" s="37">
        <f t="shared" si="150"/>
        <v>33391.928560748085</v>
      </c>
      <c r="X524" s="36">
        <f t="shared" si="151"/>
        <v>29188.484075435808</v>
      </c>
      <c r="Y524" s="276">
        <f t="shared" si="152"/>
        <v>33391.928560748085</v>
      </c>
      <c r="Z524" s="36">
        <f t="shared" si="153"/>
        <v>34339.393029924948</v>
      </c>
      <c r="AA524" s="36">
        <f t="shared" si="154"/>
        <v>0</v>
      </c>
      <c r="AB524" s="38">
        <f t="shared" si="144"/>
        <v>4.6566128730773926E-10</v>
      </c>
      <c r="AC524" s="17"/>
      <c r="AD524" s="17">
        <f t="shared" si="155"/>
        <v>60</v>
      </c>
      <c r="AE524" s="143"/>
      <c r="AH524" s="103"/>
      <c r="AI524" s="533"/>
    </row>
    <row r="525" spans="1:35">
      <c r="A525" s="533"/>
      <c r="C525" s="68" t="s">
        <v>1056</v>
      </c>
      <c r="D525" s="19" t="str">
        <f>+'Outstanding loans'!A494</f>
        <v>143987809</v>
      </c>
      <c r="E525" s="20">
        <f>+'Outstanding loans'!B494</f>
        <v>98</v>
      </c>
      <c r="F525" s="19" t="str">
        <f>+'Outstanding loans'!C494</f>
        <v>SAWMY DENY</v>
      </c>
      <c r="G525" s="547" t="str">
        <f t="shared" si="140"/>
        <v>G2</v>
      </c>
      <c r="H525" s="21">
        <f>+'Outstanding loans'!F494</f>
        <v>42590</v>
      </c>
      <c r="I525" s="21">
        <f>+'Outstanding loans'!G494</f>
        <v>45139</v>
      </c>
      <c r="J525" s="34">
        <f t="shared" si="141"/>
        <v>84</v>
      </c>
      <c r="K525" s="34">
        <f t="shared" si="137"/>
        <v>52</v>
      </c>
      <c r="L525" s="34">
        <f t="shared" si="138"/>
        <v>60</v>
      </c>
      <c r="M525" s="34">
        <f t="shared" si="139"/>
        <v>52</v>
      </c>
      <c r="N525" s="52">
        <f t="shared" si="145"/>
        <v>52</v>
      </c>
      <c r="O525" s="324">
        <f>+'Outstanding loans'!H494</f>
        <v>1002220</v>
      </c>
      <c r="P525" s="26">
        <f>+'Outstanding loans'!E494</f>
        <v>0.05</v>
      </c>
      <c r="Q525" s="536">
        <f t="shared" si="142"/>
        <v>8.5000000000000006E-2</v>
      </c>
      <c r="R525" s="222">
        <f t="shared" si="146"/>
        <v>18913.127782700638</v>
      </c>
      <c r="S525" s="36">
        <f t="shared" si="147"/>
        <v>921848.21504225431</v>
      </c>
      <c r="T525" s="36">
        <f t="shared" si="143"/>
        <v>80371.784957745695</v>
      </c>
      <c r="U525" s="36">
        <f t="shared" si="148"/>
        <v>208228.29611620156</v>
      </c>
      <c r="V525" s="36">
        <f t="shared" si="149"/>
        <v>129769.65313335578</v>
      </c>
      <c r="W525" s="37">
        <f t="shared" si="150"/>
        <v>78458.642982845777</v>
      </c>
      <c r="X525" s="36">
        <f t="shared" si="151"/>
        <v>69655.546963379602</v>
      </c>
      <c r="Y525" s="276">
        <f t="shared" si="152"/>
        <v>78458.642982845777</v>
      </c>
      <c r="Z525" s="36">
        <f t="shared" si="153"/>
        <v>212939.45191978698</v>
      </c>
      <c r="AA525" s="36">
        <f t="shared" si="154"/>
        <v>132567.66696203826</v>
      </c>
      <c r="AB525" s="38">
        <f t="shared" si="144"/>
        <v>3.0267983675003052E-9</v>
      </c>
      <c r="AC525" s="17"/>
      <c r="AD525" s="17">
        <f t="shared" si="155"/>
        <v>60</v>
      </c>
      <c r="AE525" s="143"/>
      <c r="AH525" s="103"/>
      <c r="AI525" s="533"/>
    </row>
    <row r="526" spans="1:35">
      <c r="A526" s="533"/>
      <c r="C526" s="68" t="s">
        <v>1056</v>
      </c>
      <c r="D526" s="19" t="str">
        <f>+'Outstanding loans'!A495</f>
        <v>143986977</v>
      </c>
      <c r="E526" s="20">
        <f>+'Outstanding loans'!B495</f>
        <v>98</v>
      </c>
      <c r="F526" s="19" t="str">
        <f>+'Outstanding loans'!C495</f>
        <v>MAMODE M A</v>
      </c>
      <c r="G526" s="547" t="str">
        <f t="shared" si="140"/>
        <v>G2</v>
      </c>
      <c r="H526" s="21">
        <f>+'Outstanding loans'!F495</f>
        <v>42594</v>
      </c>
      <c r="I526" s="21">
        <f>+'Outstanding loans'!G495</f>
        <v>44409</v>
      </c>
      <c r="J526" s="34">
        <f t="shared" si="141"/>
        <v>60</v>
      </c>
      <c r="K526" s="34">
        <f t="shared" si="137"/>
        <v>52</v>
      </c>
      <c r="L526" s="34">
        <f t="shared" si="138"/>
        <v>60</v>
      </c>
      <c r="M526" s="34">
        <f t="shared" si="139"/>
        <v>52</v>
      </c>
      <c r="N526" s="52">
        <f t="shared" si="145"/>
        <v>52</v>
      </c>
      <c r="O526" s="324">
        <f>+'Outstanding loans'!H495</f>
        <v>400443</v>
      </c>
      <c r="P526" s="26">
        <f>+'Outstanding loans'!E495</f>
        <v>0.05</v>
      </c>
      <c r="Q526" s="536">
        <f t="shared" si="142"/>
        <v>8.5000000000000006E-2</v>
      </c>
      <c r="R526" s="222">
        <f t="shared" si="146"/>
        <v>7556.8534141086711</v>
      </c>
      <c r="S526" s="36">
        <f t="shared" si="147"/>
        <v>368329.97223779751</v>
      </c>
      <c r="T526" s="36">
        <f t="shared" si="143"/>
        <v>32113.027762202488</v>
      </c>
      <c r="U526" s="36">
        <f t="shared" si="148"/>
        <v>83198.862107780704</v>
      </c>
      <c r="V526" s="36">
        <f t="shared" si="149"/>
        <v>51850.241673165991</v>
      </c>
      <c r="W526" s="37">
        <f t="shared" si="150"/>
        <v>31348.620434614713</v>
      </c>
      <c r="X526" s="36">
        <f t="shared" si="151"/>
        <v>27831.290727242154</v>
      </c>
      <c r="Y526" s="276">
        <f t="shared" si="152"/>
        <v>31348.620434614713</v>
      </c>
      <c r="Z526" s="36">
        <f t="shared" si="153"/>
        <v>85081.232608723862</v>
      </c>
      <c r="AA526" s="36">
        <f t="shared" si="154"/>
        <v>52968.204846520268</v>
      </c>
      <c r="AB526" s="38">
        <f t="shared" si="144"/>
        <v>1.1059455573558807E-9</v>
      </c>
      <c r="AC526" s="17"/>
      <c r="AD526" s="17">
        <f t="shared" si="155"/>
        <v>60</v>
      </c>
      <c r="AE526" s="143"/>
      <c r="AH526" s="103"/>
      <c r="AI526" s="533"/>
    </row>
    <row r="527" spans="1:35">
      <c r="A527" s="533"/>
      <c r="C527" s="68" t="s">
        <v>1056</v>
      </c>
      <c r="D527" s="19" t="str">
        <f>+'Outstanding loans'!A496</f>
        <v>143683575</v>
      </c>
      <c r="E527" s="20">
        <f>+'Outstanding loans'!B496</f>
        <v>99</v>
      </c>
      <c r="F527" s="19" t="str">
        <f>+'Outstanding loans'!C496</f>
        <v>POINEN N (SL3152)</v>
      </c>
      <c r="G527" s="547" t="str">
        <f t="shared" si="140"/>
        <v>G1</v>
      </c>
      <c r="H527" s="21">
        <f>+'Outstanding loans'!F496</f>
        <v>42605</v>
      </c>
      <c r="I527" s="21">
        <f>+'Outstanding loans'!G496</f>
        <v>53571</v>
      </c>
      <c r="J527" s="34">
        <f t="shared" si="141"/>
        <v>361</v>
      </c>
      <c r="K527" s="34">
        <f t="shared" si="137"/>
        <v>51</v>
      </c>
      <c r="L527" s="34">
        <f t="shared" si="138"/>
        <v>180</v>
      </c>
      <c r="M527" s="34">
        <f t="shared" si="139"/>
        <v>51</v>
      </c>
      <c r="N527" s="52">
        <f t="shared" si="145"/>
        <v>51</v>
      </c>
      <c r="O527" s="324">
        <f>+'Outstanding loans'!H496</f>
        <v>1402397</v>
      </c>
      <c r="P527" s="26">
        <f>+'Outstanding loans'!E496</f>
        <v>0.03</v>
      </c>
      <c r="Q527" s="536">
        <f t="shared" si="142"/>
        <v>6.7500000000000004E-2</v>
      </c>
      <c r="R527" s="222">
        <f t="shared" si="146"/>
        <v>9684.6962058093231</v>
      </c>
      <c r="S527" s="36">
        <f t="shared" si="147"/>
        <v>1094427.9182121886</v>
      </c>
      <c r="T527" s="36">
        <f t="shared" si="143"/>
        <v>307969.08178781136</v>
      </c>
      <c r="U527" s="36">
        <f t="shared" si="148"/>
        <v>286167.14868131216</v>
      </c>
      <c r="V527" s="36">
        <f t="shared" si="149"/>
        <v>158282.0986237952</v>
      </c>
      <c r="W527" s="37">
        <f t="shared" si="150"/>
        <v>127885.05005751696</v>
      </c>
      <c r="X527" s="36">
        <f t="shared" si="151"/>
        <v>87257.906506546555</v>
      </c>
      <c r="Y527" s="276">
        <f t="shared" si="152"/>
        <v>127885.05005751696</v>
      </c>
      <c r="Z527" s="36">
        <f t="shared" si="153"/>
        <v>648817.3988334958</v>
      </c>
      <c r="AA527" s="36">
        <f t="shared" si="154"/>
        <v>340848.31704567838</v>
      </c>
      <c r="AB527" s="38">
        <f t="shared" si="144"/>
        <v>6.0535967350006104E-9</v>
      </c>
      <c r="AC527" s="17"/>
      <c r="AD527" s="17">
        <f t="shared" si="155"/>
        <v>180</v>
      </c>
      <c r="AE527" s="143"/>
      <c r="AH527" s="103"/>
      <c r="AI527" s="533"/>
    </row>
    <row r="528" spans="1:35">
      <c r="A528" s="533"/>
      <c r="C528" s="68" t="s">
        <v>1056</v>
      </c>
      <c r="D528" s="19" t="str">
        <f>+'Outstanding loans'!A497</f>
        <v>143986993</v>
      </c>
      <c r="E528" s="20">
        <f>+'Outstanding loans'!B497</f>
        <v>98</v>
      </c>
      <c r="F528" s="19" t="str">
        <f>+'Outstanding loans'!C497</f>
        <v>UMANEE J</v>
      </c>
      <c r="G528" s="547" t="str">
        <f t="shared" si="140"/>
        <v>G2</v>
      </c>
      <c r="H528" s="21">
        <f>+'Outstanding loans'!F497</f>
        <v>42622</v>
      </c>
      <c r="I528" s="21">
        <f>+'Outstanding loans'!G497</f>
        <v>44440</v>
      </c>
      <c r="J528" s="34">
        <f t="shared" si="141"/>
        <v>60</v>
      </c>
      <c r="K528" s="34">
        <f t="shared" si="137"/>
        <v>51</v>
      </c>
      <c r="L528" s="34">
        <f t="shared" si="138"/>
        <v>60</v>
      </c>
      <c r="M528" s="34">
        <f t="shared" si="139"/>
        <v>51</v>
      </c>
      <c r="N528" s="52">
        <f t="shared" si="145"/>
        <v>51</v>
      </c>
      <c r="O528" s="324">
        <f>+'Outstanding loans'!H497</f>
        <v>140622</v>
      </c>
      <c r="P528" s="26">
        <f>+'Outstanding loans'!E497</f>
        <v>0.05</v>
      </c>
      <c r="Q528" s="536">
        <f t="shared" si="142"/>
        <v>8.5000000000000006E-2</v>
      </c>
      <c r="R528" s="222">
        <f t="shared" si="146"/>
        <v>2653.7106174881055</v>
      </c>
      <c r="S528" s="36">
        <f t="shared" si="147"/>
        <v>129344.99380941498</v>
      </c>
      <c r="T528" s="36">
        <f t="shared" si="143"/>
        <v>11277.006190585016</v>
      </c>
      <c r="U528" s="36">
        <f t="shared" si="148"/>
        <v>29053.28372461033</v>
      </c>
      <c r="V528" s="36">
        <f t="shared" si="149"/>
        <v>18110.574081011175</v>
      </c>
      <c r="W528" s="37">
        <f t="shared" si="150"/>
        <v>10942.709643599155</v>
      </c>
      <c r="X528" s="36">
        <f t="shared" si="151"/>
        <v>9585.4552619972637</v>
      </c>
      <c r="Y528" s="276">
        <f t="shared" si="152"/>
        <v>10942.709643599155</v>
      </c>
      <c r="Z528" s="36">
        <f t="shared" si="153"/>
        <v>29877.643239871759</v>
      </c>
      <c r="AA528" s="36">
        <f t="shared" si="154"/>
        <v>18600.637049286335</v>
      </c>
      <c r="AB528" s="38">
        <f t="shared" si="144"/>
        <v>4.0745362639427185E-10</v>
      </c>
      <c r="AC528" s="17"/>
      <c r="AD528" s="17">
        <f t="shared" si="155"/>
        <v>60</v>
      </c>
      <c r="AE528" s="143"/>
      <c r="AH528" s="103"/>
      <c r="AI528" s="533"/>
    </row>
    <row r="529" spans="1:35">
      <c r="A529" s="533"/>
      <c r="C529" s="68" t="s">
        <v>1056</v>
      </c>
      <c r="D529" s="19" t="str">
        <f>+'Outstanding loans'!A498</f>
        <v>143987337</v>
      </c>
      <c r="E529" s="20">
        <f>+'Outstanding loans'!B498</f>
        <v>98</v>
      </c>
      <c r="F529" s="19" t="str">
        <f>+'Outstanding loans'!C498</f>
        <v>BOOLUCK K</v>
      </c>
      <c r="G529" s="547" t="str">
        <f t="shared" si="140"/>
        <v>G2</v>
      </c>
      <c r="H529" s="21">
        <f>+'Outstanding loans'!F498</f>
        <v>42625</v>
      </c>
      <c r="I529" s="21">
        <f>+'Outstanding loans'!G498</f>
        <v>44440</v>
      </c>
      <c r="J529" s="34">
        <f t="shared" si="141"/>
        <v>60</v>
      </c>
      <c r="K529" s="34">
        <f t="shared" si="137"/>
        <v>51</v>
      </c>
      <c r="L529" s="34">
        <f t="shared" si="138"/>
        <v>60</v>
      </c>
      <c r="M529" s="34">
        <f t="shared" si="139"/>
        <v>51</v>
      </c>
      <c r="N529" s="52">
        <f t="shared" si="145"/>
        <v>51</v>
      </c>
      <c r="O529" s="324">
        <f>+'Outstanding loans'!H498</f>
        <v>100291</v>
      </c>
      <c r="P529" s="26">
        <f>+'Outstanding loans'!E498</f>
        <v>0.05</v>
      </c>
      <c r="Q529" s="536">
        <f t="shared" si="142"/>
        <v>8.5000000000000006E-2</v>
      </c>
      <c r="R529" s="222">
        <f t="shared" si="146"/>
        <v>1892.6148933915006</v>
      </c>
      <c r="S529" s="36">
        <f t="shared" si="147"/>
        <v>92248.288135142706</v>
      </c>
      <c r="T529" s="36">
        <f t="shared" si="143"/>
        <v>8042.7118648572941</v>
      </c>
      <c r="U529" s="36">
        <f t="shared" si="148"/>
        <v>20720.675840372729</v>
      </c>
      <c r="V529" s="36">
        <f t="shared" si="149"/>
        <v>12916.382821739782</v>
      </c>
      <c r="W529" s="37">
        <f t="shared" si="150"/>
        <v>7804.2930186329468</v>
      </c>
      <c r="X529" s="36">
        <f t="shared" si="151"/>
        <v>6836.3050851286998</v>
      </c>
      <c r="Y529" s="276">
        <f t="shared" si="152"/>
        <v>7804.2930186329468</v>
      </c>
      <c r="Z529" s="36">
        <f t="shared" si="153"/>
        <v>21308.60546834761</v>
      </c>
      <c r="AA529" s="36">
        <f t="shared" si="154"/>
        <v>13265.89360349004</v>
      </c>
      <c r="AB529" s="38">
        <f t="shared" si="144"/>
        <v>2.7648638933897018E-10</v>
      </c>
      <c r="AC529" s="17"/>
      <c r="AD529" s="17">
        <f t="shared" si="155"/>
        <v>60</v>
      </c>
      <c r="AE529" s="143"/>
      <c r="AH529" s="103"/>
      <c r="AI529" s="533"/>
    </row>
    <row r="530" spans="1:35">
      <c r="A530" s="533"/>
      <c r="C530" s="68" t="s">
        <v>1056</v>
      </c>
      <c r="D530" s="19" t="str">
        <f>+'Outstanding loans'!A499</f>
        <v>143986888</v>
      </c>
      <c r="E530" s="20">
        <f>+'Outstanding loans'!B499</f>
        <v>98</v>
      </c>
      <c r="F530" s="19" t="str">
        <f>+'Outstanding loans'!C499</f>
        <v>SOUDAGEER M S</v>
      </c>
      <c r="G530" s="547" t="str">
        <f t="shared" si="140"/>
        <v>G2</v>
      </c>
      <c r="H530" s="21">
        <f>+'Outstanding loans'!F499</f>
        <v>42643</v>
      </c>
      <c r="I530" s="21">
        <f>+'Outstanding loans'!G499</f>
        <v>44470</v>
      </c>
      <c r="J530" s="34">
        <f t="shared" si="141"/>
        <v>60</v>
      </c>
      <c r="K530" s="34">
        <f t="shared" si="137"/>
        <v>50</v>
      </c>
      <c r="L530" s="34">
        <f t="shared" si="138"/>
        <v>60</v>
      </c>
      <c r="M530" s="34">
        <f t="shared" si="139"/>
        <v>50</v>
      </c>
      <c r="N530" s="52">
        <f t="shared" si="145"/>
        <v>50</v>
      </c>
      <c r="O530" s="324">
        <f>+'Outstanding loans'!H499</f>
        <v>91469</v>
      </c>
      <c r="P530" s="26">
        <f>+'Outstanding loans'!E499</f>
        <v>0.05</v>
      </c>
      <c r="Q530" s="536">
        <f t="shared" si="142"/>
        <v>8.5000000000000006E-2</v>
      </c>
      <c r="R530" s="222">
        <f t="shared" si="146"/>
        <v>1726.1328701840362</v>
      </c>
      <c r="S530" s="36">
        <f t="shared" si="147"/>
        <v>84133.757440182759</v>
      </c>
      <c r="T530" s="36">
        <f t="shared" si="143"/>
        <v>7335.2425598172413</v>
      </c>
      <c r="U530" s="36">
        <f t="shared" si="148"/>
        <v>18780.365486653289</v>
      </c>
      <c r="V530" s="36">
        <f t="shared" si="149"/>
        <v>11709.904715965036</v>
      </c>
      <c r="W530" s="37">
        <f t="shared" si="150"/>
        <v>7070.4607706882525</v>
      </c>
      <c r="X530" s="36">
        <f t="shared" si="151"/>
        <v>6112.7021331810347</v>
      </c>
      <c r="Y530" s="276">
        <f t="shared" si="152"/>
        <v>7070.4607706882525</v>
      </c>
      <c r="Z530" s="36">
        <f t="shared" si="153"/>
        <v>19434.214770859689</v>
      </c>
      <c r="AA530" s="36">
        <f t="shared" si="154"/>
        <v>12098.972211042172</v>
      </c>
      <c r="AB530" s="38">
        <f t="shared" si="144"/>
        <v>2.7648638933897018E-10</v>
      </c>
      <c r="AC530" s="17"/>
      <c r="AD530" s="17">
        <f t="shared" si="155"/>
        <v>60</v>
      </c>
      <c r="AE530" s="143"/>
      <c r="AH530" s="103"/>
      <c r="AI530" s="533"/>
    </row>
    <row r="531" spans="1:35">
      <c r="A531" s="533"/>
      <c r="C531" s="68" t="s">
        <v>1056</v>
      </c>
      <c r="D531" s="19" t="str">
        <f>+'Outstanding loans'!A500</f>
        <v>143258505</v>
      </c>
      <c r="E531" s="20">
        <f>+'Outstanding loans'!B500</f>
        <v>99</v>
      </c>
      <c r="F531" s="19" t="str">
        <f>+'Outstanding loans'!C500</f>
        <v>JUSTE J D S(SL3154)</v>
      </c>
      <c r="G531" s="547" t="str">
        <f t="shared" si="140"/>
        <v>G1</v>
      </c>
      <c r="H531" s="21">
        <f>+'Outstanding loans'!F500</f>
        <v>42620</v>
      </c>
      <c r="I531" s="21">
        <f>+'Outstanding loans'!G500</f>
        <v>53571</v>
      </c>
      <c r="J531" s="34">
        <f t="shared" si="141"/>
        <v>360</v>
      </c>
      <c r="K531" s="34">
        <f t="shared" si="137"/>
        <v>51</v>
      </c>
      <c r="L531" s="34">
        <f t="shared" si="138"/>
        <v>180</v>
      </c>
      <c r="M531" s="34">
        <f t="shared" si="139"/>
        <v>51</v>
      </c>
      <c r="N531" s="52">
        <f t="shared" si="145"/>
        <v>51</v>
      </c>
      <c r="O531" s="324">
        <f>+'Outstanding loans'!H500</f>
        <v>1708001</v>
      </c>
      <c r="P531" s="26">
        <f>+'Outstanding loans'!E500</f>
        <v>0.03</v>
      </c>
      <c r="Q531" s="536">
        <f t="shared" si="142"/>
        <v>6.7500000000000004E-2</v>
      </c>
      <c r="R531" s="222">
        <f t="shared" si="146"/>
        <v>11795.141321764471</v>
      </c>
      <c r="S531" s="36">
        <f t="shared" si="147"/>
        <v>1332920.6913123291</v>
      </c>
      <c r="T531" s="36">
        <f t="shared" si="143"/>
        <v>375080.30868767085</v>
      </c>
      <c r="U531" s="36">
        <f t="shared" si="148"/>
        <v>348527.39710283885</v>
      </c>
      <c r="V531" s="36">
        <f t="shared" si="149"/>
        <v>192774.21638205217</v>
      </c>
      <c r="W531" s="37">
        <f t="shared" si="150"/>
        <v>155753.18072078668</v>
      </c>
      <c r="X531" s="36">
        <f t="shared" si="151"/>
        <v>106272.75412817342</v>
      </c>
      <c r="Y531" s="276">
        <f t="shared" si="152"/>
        <v>155753.18072078668</v>
      </c>
      <c r="Z531" s="36">
        <f t="shared" si="153"/>
        <v>790204.74660528335</v>
      </c>
      <c r="AA531" s="36">
        <f t="shared" si="154"/>
        <v>415124.43791760528</v>
      </c>
      <c r="AB531" s="38">
        <f t="shared" si="144"/>
        <v>7.2177499532699585E-9</v>
      </c>
      <c r="AC531" s="17"/>
      <c r="AD531" s="17">
        <f t="shared" si="155"/>
        <v>180</v>
      </c>
      <c r="AE531" s="143"/>
      <c r="AH531" s="103"/>
      <c r="AI531" s="533"/>
    </row>
    <row r="532" spans="1:35">
      <c r="A532" s="533"/>
      <c r="C532" s="68" t="s">
        <v>1056</v>
      </c>
      <c r="D532" s="19" t="str">
        <f>+'Outstanding loans'!A501</f>
        <v>143987221</v>
      </c>
      <c r="E532" s="20">
        <f>+'Outstanding loans'!B501</f>
        <v>98</v>
      </c>
      <c r="F532" s="19" t="str">
        <f>+'Outstanding loans'!C501</f>
        <v>GOPAUL D A</v>
      </c>
      <c r="G532" s="547" t="str">
        <f t="shared" si="140"/>
        <v>G2</v>
      </c>
      <c r="H532" s="21">
        <f>+'Outstanding loans'!F501</f>
        <v>42668</v>
      </c>
      <c r="I532" s="21">
        <f>+'Outstanding loans'!G501</f>
        <v>44501</v>
      </c>
      <c r="J532" s="34">
        <f t="shared" si="141"/>
        <v>60</v>
      </c>
      <c r="K532" s="34">
        <f t="shared" si="137"/>
        <v>49</v>
      </c>
      <c r="L532" s="34">
        <f t="shared" si="138"/>
        <v>60</v>
      </c>
      <c r="M532" s="34">
        <f t="shared" si="139"/>
        <v>49</v>
      </c>
      <c r="N532" s="52">
        <f t="shared" si="145"/>
        <v>49</v>
      </c>
      <c r="O532" s="324">
        <f>+'Outstanding loans'!H501</f>
        <v>285126</v>
      </c>
      <c r="P532" s="26">
        <f>+'Outstanding loans'!E501</f>
        <v>0.05</v>
      </c>
      <c r="Q532" s="536">
        <f t="shared" si="142"/>
        <v>8.5000000000000006E-2</v>
      </c>
      <c r="R532" s="222">
        <f t="shared" si="146"/>
        <v>5380.6793639822617</v>
      </c>
      <c r="S532" s="36">
        <f t="shared" si="147"/>
        <v>262260.67546261079</v>
      </c>
      <c r="T532" s="36">
        <f t="shared" si="143"/>
        <v>22865.324537389213</v>
      </c>
      <c r="U532" s="36">
        <f t="shared" si="148"/>
        <v>58139.955388969101</v>
      </c>
      <c r="V532" s="36">
        <f t="shared" si="149"/>
        <v>36261.406781540718</v>
      </c>
      <c r="W532" s="37">
        <f t="shared" si="150"/>
        <v>21878.548607428384</v>
      </c>
      <c r="X532" s="36">
        <f t="shared" si="151"/>
        <v>18673.348372201192</v>
      </c>
      <c r="Y532" s="276">
        <f t="shared" si="152"/>
        <v>21878.548607428384</v>
      </c>
      <c r="Z532" s="36">
        <f t="shared" si="153"/>
        <v>60580.086376325751</v>
      </c>
      <c r="AA532" s="36">
        <f t="shared" si="154"/>
        <v>37714.761838935723</v>
      </c>
      <c r="AB532" s="38">
        <f t="shared" si="144"/>
        <v>8.149072527885437E-10</v>
      </c>
      <c r="AC532" s="17"/>
      <c r="AD532" s="17">
        <f t="shared" si="155"/>
        <v>60</v>
      </c>
      <c r="AE532" s="143"/>
      <c r="AH532" s="103"/>
      <c r="AI532" s="533"/>
    </row>
    <row r="533" spans="1:35">
      <c r="A533" s="533"/>
      <c r="C533" s="68" t="s">
        <v>1056</v>
      </c>
      <c r="D533" s="19" t="str">
        <f>+'Outstanding loans'!A502</f>
        <v>143987388</v>
      </c>
      <c r="E533" s="20">
        <f>+'Outstanding loans'!B502</f>
        <v>98</v>
      </c>
      <c r="F533" s="19" t="str">
        <f>+'Outstanding loans'!C502</f>
        <v>MARJOLIN A L</v>
      </c>
      <c r="G533" s="547" t="str">
        <f t="shared" si="140"/>
        <v>G2</v>
      </c>
      <c r="H533" s="21">
        <f>+'Outstanding loans'!F502</f>
        <v>42682</v>
      </c>
      <c r="I533" s="21">
        <f>+'Outstanding loans'!G502</f>
        <v>44501</v>
      </c>
      <c r="J533" s="34">
        <f t="shared" si="141"/>
        <v>60</v>
      </c>
      <c r="K533" s="34">
        <f t="shared" si="137"/>
        <v>49</v>
      </c>
      <c r="L533" s="34">
        <f t="shared" si="138"/>
        <v>60</v>
      </c>
      <c r="M533" s="34">
        <f t="shared" si="139"/>
        <v>49</v>
      </c>
      <c r="N533" s="52">
        <f t="shared" si="145"/>
        <v>49</v>
      </c>
      <c r="O533" s="324">
        <f>+'Outstanding loans'!H502</f>
        <v>50048</v>
      </c>
      <c r="P533" s="26">
        <f>+'Outstanding loans'!E502</f>
        <v>0.05</v>
      </c>
      <c r="Q533" s="536">
        <f t="shared" si="142"/>
        <v>8.5000000000000006E-2</v>
      </c>
      <c r="R533" s="222">
        <f t="shared" si="146"/>
        <v>944.4675014154592</v>
      </c>
      <c r="S533" s="36">
        <f t="shared" si="147"/>
        <v>46034.462958666496</v>
      </c>
      <c r="T533" s="36">
        <f t="shared" si="143"/>
        <v>4013.537041333504</v>
      </c>
      <c r="U533" s="36">
        <f t="shared" si="148"/>
        <v>10205.27236136698</v>
      </c>
      <c r="V533" s="36">
        <f t="shared" si="149"/>
        <v>6364.943521820358</v>
      </c>
      <c r="W533" s="37">
        <f t="shared" si="150"/>
        <v>3840.3288395466225</v>
      </c>
      <c r="X533" s="36">
        <f t="shared" si="151"/>
        <v>3277.7219170890285</v>
      </c>
      <c r="Y533" s="276">
        <f t="shared" si="152"/>
        <v>3840.3288395466225</v>
      </c>
      <c r="Z533" s="36">
        <f t="shared" si="153"/>
        <v>10633.587126261198</v>
      </c>
      <c r="AA533" s="36">
        <f t="shared" si="154"/>
        <v>6620.0500849275486</v>
      </c>
      <c r="AB533" s="38">
        <f t="shared" si="144"/>
        <v>1.4551915228366852E-10</v>
      </c>
      <c r="AC533" s="17"/>
      <c r="AD533" s="17">
        <f t="shared" si="155"/>
        <v>60</v>
      </c>
      <c r="AE533" s="143"/>
      <c r="AH533" s="103"/>
      <c r="AI533" s="533"/>
    </row>
    <row r="534" spans="1:35">
      <c r="A534" s="533"/>
      <c r="C534" s="68" t="s">
        <v>1056</v>
      </c>
      <c r="D534" s="19" t="str">
        <f>+'Outstanding loans'!A503</f>
        <v>143461173</v>
      </c>
      <c r="E534" s="20">
        <f>+'Outstanding loans'!B503</f>
        <v>99</v>
      </c>
      <c r="F534" s="19" t="str">
        <f>+'Outstanding loans'!C503</f>
        <v>MAMODE M A (SL3155)</v>
      </c>
      <c r="G534" s="547" t="str">
        <f t="shared" si="140"/>
        <v>G1</v>
      </c>
      <c r="H534" s="21">
        <f>+'Outstanding loans'!F503</f>
        <v>42650</v>
      </c>
      <c r="I534" s="21">
        <f>+'Outstanding loans'!G503</f>
        <v>49949</v>
      </c>
      <c r="J534" s="34">
        <f t="shared" si="141"/>
        <v>240</v>
      </c>
      <c r="K534" s="34">
        <f t="shared" si="137"/>
        <v>50</v>
      </c>
      <c r="L534" s="34">
        <f t="shared" si="138"/>
        <v>180</v>
      </c>
      <c r="M534" s="34">
        <f t="shared" si="139"/>
        <v>50</v>
      </c>
      <c r="N534" s="52">
        <f t="shared" si="145"/>
        <v>50</v>
      </c>
      <c r="O534" s="324">
        <f>+'Outstanding loans'!H503</f>
        <v>9415115</v>
      </c>
      <c r="P534" s="26">
        <f>+'Outstanding loans'!E503</f>
        <v>0.03</v>
      </c>
      <c r="Q534" s="536">
        <f t="shared" si="142"/>
        <v>6.7500000000000004E-2</v>
      </c>
      <c r="R534" s="222">
        <f t="shared" si="146"/>
        <v>65019.055601059088</v>
      </c>
      <c r="S534" s="36">
        <f t="shared" si="147"/>
        <v>7347537.6153673697</v>
      </c>
      <c r="T534" s="36">
        <f t="shared" si="143"/>
        <v>2067577.3846326303</v>
      </c>
      <c r="U534" s="36">
        <f t="shared" si="148"/>
        <v>1887547.4544448678</v>
      </c>
      <c r="V534" s="36">
        <f t="shared" si="149"/>
        <v>1044618.7697921526</v>
      </c>
      <c r="W534" s="37">
        <f t="shared" si="150"/>
        <v>842928.68465271522</v>
      </c>
      <c r="X534" s="36">
        <f t="shared" si="151"/>
        <v>574327.05128684174</v>
      </c>
      <c r="Y534" s="276">
        <f t="shared" si="152"/>
        <v>842928.68465271522</v>
      </c>
      <c r="Z534" s="36">
        <f t="shared" si="153"/>
        <v>4355892.3928233087</v>
      </c>
      <c r="AA534" s="36">
        <f t="shared" si="154"/>
        <v>2288315.0081906356</v>
      </c>
      <c r="AB534" s="38">
        <f t="shared" si="144"/>
        <v>4.2840838432312012E-8</v>
      </c>
      <c r="AC534" s="17"/>
      <c r="AD534" s="17">
        <f t="shared" si="155"/>
        <v>180</v>
      </c>
      <c r="AE534" s="143"/>
      <c r="AH534" s="103"/>
      <c r="AI534" s="533"/>
    </row>
    <row r="535" spans="1:35">
      <c r="A535" s="533"/>
      <c r="C535" s="68" t="s">
        <v>1056</v>
      </c>
      <c r="D535" s="19" t="str">
        <f>+'Outstanding loans'!A504</f>
        <v>143461718</v>
      </c>
      <c r="E535" s="20">
        <f>+'Outstanding loans'!B504</f>
        <v>99</v>
      </c>
      <c r="F535" s="19" t="str">
        <f>+'Outstanding loans'!C504</f>
        <v>BHURTAH H(SL3160)</v>
      </c>
      <c r="G535" s="547" t="str">
        <f t="shared" si="140"/>
        <v>G1</v>
      </c>
      <c r="H535" s="21">
        <f>+'Outstanding loans'!F504</f>
        <v>42688</v>
      </c>
      <c r="I535" s="21">
        <f>+'Outstanding loans'!G504</f>
        <v>53632</v>
      </c>
      <c r="J535" s="34">
        <f t="shared" si="141"/>
        <v>360</v>
      </c>
      <c r="K535" s="34">
        <f t="shared" si="137"/>
        <v>49</v>
      </c>
      <c r="L535" s="34">
        <f t="shared" si="138"/>
        <v>180</v>
      </c>
      <c r="M535" s="34">
        <f t="shared" si="139"/>
        <v>49</v>
      </c>
      <c r="N535" s="52">
        <f t="shared" si="145"/>
        <v>49</v>
      </c>
      <c r="O535" s="324">
        <f>+'Outstanding loans'!H504</f>
        <v>3400110</v>
      </c>
      <c r="P535" s="26">
        <f>+'Outstanding loans'!E504</f>
        <v>0.03</v>
      </c>
      <c r="Q535" s="536">
        <f t="shared" si="142"/>
        <v>6.7500000000000004E-2</v>
      </c>
      <c r="R535" s="222">
        <f t="shared" si="146"/>
        <v>23480.535409255968</v>
      </c>
      <c r="S535" s="36">
        <f t="shared" si="147"/>
        <v>2653439.2964277915</v>
      </c>
      <c r="T535" s="36">
        <f t="shared" si="143"/>
        <v>746670.70357220853</v>
      </c>
      <c r="U535" s="36">
        <f t="shared" si="148"/>
        <v>669436.57620819961</v>
      </c>
      <c r="V535" s="36">
        <f t="shared" si="149"/>
        <v>370695.80270233972</v>
      </c>
      <c r="W535" s="37">
        <f t="shared" si="150"/>
        <v>298740.77350585989</v>
      </c>
      <c r="X535" s="36">
        <f t="shared" si="151"/>
        <v>203260.35819465676</v>
      </c>
      <c r="Y535" s="276">
        <f t="shared" si="152"/>
        <v>298740.77350585989</v>
      </c>
      <c r="Z535" s="36">
        <f t="shared" si="153"/>
        <v>1573057.0772382985</v>
      </c>
      <c r="AA535" s="36">
        <f t="shared" si="154"/>
        <v>826386.37366607413</v>
      </c>
      <c r="AB535" s="38">
        <f t="shared" si="144"/>
        <v>1.5832483768463135E-8</v>
      </c>
      <c r="AC535" s="17"/>
      <c r="AD535" s="17">
        <f t="shared" si="155"/>
        <v>180</v>
      </c>
      <c r="AE535" s="143"/>
      <c r="AH535" s="103"/>
      <c r="AI535" s="533"/>
    </row>
    <row r="536" spans="1:35">
      <c r="A536" s="533"/>
      <c r="C536" s="68" t="s">
        <v>1056</v>
      </c>
      <c r="D536" s="19" t="str">
        <f>+'Outstanding loans'!A505</f>
        <v>143987426</v>
      </c>
      <c r="E536" s="20">
        <f>+'Outstanding loans'!B505</f>
        <v>98</v>
      </c>
      <c r="F536" s="19" t="str">
        <f>+'Outstanding loans'!C505</f>
        <v>BUNDHOO B S</v>
      </c>
      <c r="G536" s="547" t="str">
        <f t="shared" si="140"/>
        <v>G2</v>
      </c>
      <c r="H536" s="21">
        <f>+'Outstanding loans'!F505</f>
        <v>42713</v>
      </c>
      <c r="I536" s="21">
        <f>+'Outstanding loans'!G505</f>
        <v>44531</v>
      </c>
      <c r="J536" s="34">
        <f t="shared" si="141"/>
        <v>60</v>
      </c>
      <c r="K536" s="34">
        <f t="shared" si="137"/>
        <v>48</v>
      </c>
      <c r="L536" s="34">
        <f t="shared" si="138"/>
        <v>60</v>
      </c>
      <c r="M536" s="34">
        <f t="shared" si="139"/>
        <v>48</v>
      </c>
      <c r="N536" s="52">
        <f t="shared" si="145"/>
        <v>48</v>
      </c>
      <c r="O536" s="324">
        <f>+'Outstanding loans'!H505</f>
        <v>661007</v>
      </c>
      <c r="P536" s="26">
        <f>+'Outstanding loans'!E505</f>
        <v>0.05</v>
      </c>
      <c r="Q536" s="536">
        <f t="shared" si="142"/>
        <v>8.5000000000000006E-2</v>
      </c>
      <c r="R536" s="222">
        <f t="shared" si="146"/>
        <v>12474.017537326736</v>
      </c>
      <c r="S536" s="36">
        <f t="shared" si="147"/>
        <v>607998.36670634733</v>
      </c>
      <c r="T536" s="36">
        <f t="shared" si="143"/>
        <v>53008.633293652674</v>
      </c>
      <c r="U536" s="36">
        <f t="shared" si="148"/>
        <v>133772.68936527154</v>
      </c>
      <c r="V536" s="36">
        <f t="shared" si="149"/>
        <v>83457.609930706152</v>
      </c>
      <c r="W536" s="37">
        <f t="shared" si="150"/>
        <v>50315.079434565385</v>
      </c>
      <c r="X536" s="36">
        <f t="shared" si="151"/>
        <v>42406.906634922139</v>
      </c>
      <c r="Y536" s="276">
        <f t="shared" si="152"/>
        <v>50315.079434565385</v>
      </c>
      <c r="Z536" s="36">
        <f t="shared" si="153"/>
        <v>140442.68553325883</v>
      </c>
      <c r="AA536" s="36">
        <f t="shared" si="154"/>
        <v>87434.052239604178</v>
      </c>
      <c r="AB536" s="38">
        <f t="shared" si="144"/>
        <v>1.9790604710578918E-9</v>
      </c>
      <c r="AC536" s="17"/>
      <c r="AD536" s="17">
        <f t="shared" si="155"/>
        <v>60</v>
      </c>
      <c r="AE536" s="143"/>
      <c r="AH536" s="103"/>
      <c r="AI536" s="533"/>
    </row>
    <row r="537" spans="1:35">
      <c r="A537" s="533"/>
      <c r="C537" s="68" t="s">
        <v>1056</v>
      </c>
      <c r="D537" s="19" t="str">
        <f>+'Outstanding loans'!A506</f>
        <v>143987868</v>
      </c>
      <c r="E537" s="20">
        <f>+'Outstanding loans'!B506</f>
        <v>98</v>
      </c>
      <c r="F537" s="19" t="str">
        <f>+'Outstanding loans'!C506</f>
        <v>BEEHARRY M</v>
      </c>
      <c r="G537" s="547" t="str">
        <f t="shared" si="140"/>
        <v>G2</v>
      </c>
      <c r="H537" s="21">
        <f>+'Outstanding loans'!F506</f>
        <v>42716</v>
      </c>
      <c r="I537" s="21">
        <f>+'Outstanding loans'!G506</f>
        <v>44531</v>
      </c>
      <c r="J537" s="34">
        <f t="shared" si="141"/>
        <v>60</v>
      </c>
      <c r="K537" s="34">
        <f t="shared" si="137"/>
        <v>48</v>
      </c>
      <c r="L537" s="34">
        <f t="shared" si="138"/>
        <v>60</v>
      </c>
      <c r="M537" s="34">
        <f t="shared" si="139"/>
        <v>48</v>
      </c>
      <c r="N537" s="52">
        <f t="shared" si="145"/>
        <v>48</v>
      </c>
      <c r="O537" s="324">
        <f>+'Outstanding loans'!H506</f>
        <v>410512</v>
      </c>
      <c r="P537" s="26">
        <f>+'Outstanding loans'!E506</f>
        <v>0.05</v>
      </c>
      <c r="Q537" s="536">
        <f t="shared" si="142"/>
        <v>8.5000000000000006E-2</v>
      </c>
      <c r="R537" s="222">
        <f t="shared" si="146"/>
        <v>7746.8678656702168</v>
      </c>
      <c r="S537" s="36">
        <f t="shared" si="147"/>
        <v>377591.50132049446</v>
      </c>
      <c r="T537" s="36">
        <f t="shared" si="143"/>
        <v>32920.498679505545</v>
      </c>
      <c r="U537" s="36">
        <f t="shared" si="148"/>
        <v>83078.234053067979</v>
      </c>
      <c r="V537" s="36">
        <f t="shared" si="149"/>
        <v>51830.540929028008</v>
      </c>
      <c r="W537" s="37">
        <f t="shared" si="150"/>
        <v>31247.693124039972</v>
      </c>
      <c r="X537" s="36">
        <f t="shared" si="151"/>
        <v>26336.398943604436</v>
      </c>
      <c r="Y537" s="276">
        <f t="shared" si="152"/>
        <v>31247.693124039972</v>
      </c>
      <c r="Z537" s="36">
        <f t="shared" si="153"/>
        <v>87220.570619719801</v>
      </c>
      <c r="AA537" s="36">
        <f t="shared" si="154"/>
        <v>54300.071940213034</v>
      </c>
      <c r="AB537" s="38">
        <f t="shared" si="144"/>
        <v>1.2223608791828156E-9</v>
      </c>
      <c r="AC537" s="17"/>
      <c r="AD537" s="17">
        <f t="shared" si="155"/>
        <v>60</v>
      </c>
      <c r="AE537" s="143"/>
      <c r="AH537" s="103"/>
      <c r="AI537" s="533"/>
    </row>
    <row r="538" spans="1:35">
      <c r="A538" s="533"/>
      <c r="C538" s="68" t="s">
        <v>1056</v>
      </c>
      <c r="D538" s="19" t="str">
        <f>+'Outstanding loans'!A507</f>
        <v>143986292</v>
      </c>
      <c r="E538" s="20">
        <f>+'Outstanding loans'!B507</f>
        <v>98</v>
      </c>
      <c r="F538" s="19" t="str">
        <f>+'Outstanding loans'!C507</f>
        <v>TORUL K</v>
      </c>
      <c r="G538" s="547" t="str">
        <f t="shared" si="140"/>
        <v>G2</v>
      </c>
      <c r="H538" s="21">
        <f>+'Outstanding loans'!F507</f>
        <v>42724</v>
      </c>
      <c r="I538" s="21">
        <f>+'Outstanding loans'!G507</f>
        <v>44562</v>
      </c>
      <c r="J538" s="34">
        <f t="shared" si="141"/>
        <v>60</v>
      </c>
      <c r="K538" s="34">
        <f t="shared" si="137"/>
        <v>47</v>
      </c>
      <c r="L538" s="34">
        <f t="shared" si="138"/>
        <v>60</v>
      </c>
      <c r="M538" s="34">
        <f t="shared" si="139"/>
        <v>47</v>
      </c>
      <c r="N538" s="52">
        <f t="shared" si="145"/>
        <v>47</v>
      </c>
      <c r="O538" s="324">
        <f>+'Outstanding loans'!H507</f>
        <v>305534</v>
      </c>
      <c r="P538" s="26">
        <f>+'Outstanding loans'!E507</f>
        <v>0.05</v>
      </c>
      <c r="Q538" s="536">
        <f t="shared" si="142"/>
        <v>8.5000000000000006E-2</v>
      </c>
      <c r="R538" s="222">
        <f t="shared" si="146"/>
        <v>5765.8035001892376</v>
      </c>
      <c r="S538" s="36">
        <f t="shared" si="147"/>
        <v>281032.08131420263</v>
      </c>
      <c r="T538" s="36">
        <f t="shared" si="143"/>
        <v>24501.918685797369</v>
      </c>
      <c r="U538" s="36">
        <f t="shared" si="148"/>
        <v>61327.573845139763</v>
      </c>
      <c r="V538" s="36">
        <f t="shared" si="149"/>
        <v>38272.806884720922</v>
      </c>
      <c r="W538" s="37">
        <f t="shared" si="150"/>
        <v>23054.766960418841</v>
      </c>
      <c r="X538" s="36">
        <f t="shared" si="151"/>
        <v>19193.169637207939</v>
      </c>
      <c r="Y538" s="276">
        <f t="shared" si="152"/>
        <v>23054.766960418841</v>
      </c>
      <c r="Z538" s="36">
        <f t="shared" si="153"/>
        <v>64916.128697152482</v>
      </c>
      <c r="AA538" s="36">
        <f t="shared" si="154"/>
        <v>40414.21001135424</v>
      </c>
      <c r="AB538" s="38">
        <f t="shared" si="144"/>
        <v>8.7311491370201111E-10</v>
      </c>
      <c r="AC538" s="17"/>
      <c r="AD538" s="17">
        <f t="shared" si="155"/>
        <v>60</v>
      </c>
      <c r="AE538" s="143"/>
      <c r="AH538" s="103"/>
      <c r="AI538" s="533"/>
    </row>
    <row r="539" spans="1:35">
      <c r="A539" s="533"/>
      <c r="C539" s="68" t="s">
        <v>1056</v>
      </c>
      <c r="D539" s="19" t="str">
        <f>+'Outstanding loans'!A508</f>
        <v>143987795</v>
      </c>
      <c r="E539" s="20">
        <f>+'Outstanding loans'!B508</f>
        <v>98</v>
      </c>
      <c r="F539" s="19" t="str">
        <f>+'Outstanding loans'!C508</f>
        <v>GUILLOT M O S</v>
      </c>
      <c r="G539" s="547" t="str">
        <f t="shared" si="140"/>
        <v>G2</v>
      </c>
      <c r="H539" s="21">
        <f>+'Outstanding loans'!F508</f>
        <v>42740</v>
      </c>
      <c r="I539" s="21">
        <f>+'Outstanding loans'!G508</f>
        <v>44197</v>
      </c>
      <c r="J539" s="34">
        <f t="shared" si="141"/>
        <v>48</v>
      </c>
      <c r="K539" s="34">
        <f t="shared" si="137"/>
        <v>47</v>
      </c>
      <c r="L539" s="34">
        <f t="shared" si="138"/>
        <v>48</v>
      </c>
      <c r="M539" s="34">
        <f t="shared" si="139"/>
        <v>47</v>
      </c>
      <c r="N539" s="52">
        <f t="shared" si="145"/>
        <v>47</v>
      </c>
      <c r="O539" s="324">
        <f>+'Outstanding loans'!H508</f>
        <v>290442</v>
      </c>
      <c r="P539" s="26">
        <f>+'Outstanding loans'!E508</f>
        <v>0.05</v>
      </c>
      <c r="Q539" s="536">
        <f t="shared" si="142"/>
        <v>8.5000000000000006E-2</v>
      </c>
      <c r="R539" s="222">
        <f t="shared" si="146"/>
        <v>6688.6740832457162</v>
      </c>
      <c r="S539" s="36">
        <f t="shared" si="147"/>
        <v>271364.48240961932</v>
      </c>
      <c r="T539" s="36">
        <f t="shared" si="143"/>
        <v>19077.517590380681</v>
      </c>
      <c r="U539" s="36">
        <f t="shared" si="148"/>
        <v>49644.828712607385</v>
      </c>
      <c r="V539" s="36">
        <f t="shared" si="149"/>
        <v>30586.602161424002</v>
      </c>
      <c r="W539" s="37">
        <f t="shared" si="150"/>
        <v>19058.226551183383</v>
      </c>
      <c r="X539" s="36">
        <f t="shared" si="151"/>
        <v>18680.069307247748</v>
      </c>
      <c r="Y539" s="276">
        <f t="shared" si="152"/>
        <v>19058.226551183383</v>
      </c>
      <c r="Z539" s="36">
        <f t="shared" si="153"/>
        <v>49691.873586175963</v>
      </c>
      <c r="AA539" s="36">
        <f t="shared" si="154"/>
        <v>30614.355995794409</v>
      </c>
      <c r="AB539" s="38">
        <f t="shared" si="144"/>
        <v>8.7311491370201111E-10</v>
      </c>
      <c r="AC539" s="17"/>
      <c r="AD539" s="17">
        <f t="shared" si="155"/>
        <v>48</v>
      </c>
      <c r="AE539" s="143"/>
      <c r="AH539" s="103"/>
      <c r="AI539" s="533"/>
    </row>
    <row r="540" spans="1:35">
      <c r="A540" s="533"/>
      <c r="C540" s="68" t="s">
        <v>1056</v>
      </c>
      <c r="D540" s="19" t="str">
        <f>+'Outstanding loans'!A509</f>
        <v>143986543</v>
      </c>
      <c r="E540" s="20">
        <f>+'Outstanding loans'!B509</f>
        <v>98</v>
      </c>
      <c r="F540" s="19" t="str">
        <f>+'Outstanding loans'!C509</f>
        <v>VINGTASAMY M L S</v>
      </c>
      <c r="G540" s="547" t="str">
        <f t="shared" si="140"/>
        <v>G2</v>
      </c>
      <c r="H540" s="21">
        <f>+'Outstanding loans'!F509</f>
        <v>42762</v>
      </c>
      <c r="I540" s="21">
        <f>+'Outstanding loans'!G509</f>
        <v>44593</v>
      </c>
      <c r="J540" s="34">
        <f t="shared" si="141"/>
        <v>60</v>
      </c>
      <c r="K540" s="34">
        <f t="shared" si="137"/>
        <v>46</v>
      </c>
      <c r="L540" s="34">
        <f t="shared" si="138"/>
        <v>60</v>
      </c>
      <c r="M540" s="34">
        <f t="shared" si="139"/>
        <v>46</v>
      </c>
      <c r="N540" s="52">
        <f t="shared" si="145"/>
        <v>46</v>
      </c>
      <c r="O540" s="324">
        <f>+'Outstanding loans'!H509</f>
        <v>203379</v>
      </c>
      <c r="P540" s="26">
        <f>+'Outstanding loans'!E509</f>
        <v>0.05</v>
      </c>
      <c r="Q540" s="536">
        <f t="shared" si="142"/>
        <v>8.5000000000000006E-2</v>
      </c>
      <c r="R540" s="222">
        <f t="shared" si="146"/>
        <v>3838.0126272852999</v>
      </c>
      <c r="S540" s="36">
        <f t="shared" si="147"/>
        <v>187069.27433804816</v>
      </c>
      <c r="T540" s="36">
        <f t="shared" si="143"/>
        <v>16309.725661951845</v>
      </c>
      <c r="U540" s="36">
        <f t="shared" si="148"/>
        <v>40461.633505493985</v>
      </c>
      <c r="V540" s="36">
        <f t="shared" si="149"/>
        <v>25259.290137675649</v>
      </c>
      <c r="W540" s="37">
        <f t="shared" si="150"/>
        <v>15202.343367818336</v>
      </c>
      <c r="X540" s="36">
        <f t="shared" si="151"/>
        <v>12504.123007496413</v>
      </c>
      <c r="Y540" s="276">
        <f t="shared" si="152"/>
        <v>15202.343367818336</v>
      </c>
      <c r="Z540" s="36">
        <f t="shared" si="153"/>
        <v>43211.483299070416</v>
      </c>
      <c r="AA540" s="36">
        <f t="shared" si="154"/>
        <v>26901.757637118018</v>
      </c>
      <c r="AB540" s="38">
        <f t="shared" si="144"/>
        <v>5.5297277867794037E-10</v>
      </c>
      <c r="AC540" s="17"/>
      <c r="AD540" s="17">
        <f t="shared" si="155"/>
        <v>60</v>
      </c>
      <c r="AE540" s="143"/>
      <c r="AH540" s="103"/>
      <c r="AI540" s="533"/>
    </row>
    <row r="541" spans="1:35">
      <c r="A541" s="533"/>
      <c r="C541" s="68" t="s">
        <v>1056</v>
      </c>
      <c r="D541" s="19" t="str">
        <f>+'Outstanding loans'!A510</f>
        <v>143987329</v>
      </c>
      <c r="E541" s="20">
        <f>+'Outstanding loans'!B510</f>
        <v>98</v>
      </c>
      <c r="F541" s="19" t="str">
        <f>+'Outstanding loans'!C510</f>
        <v>VEERAPEN CHETTY K R</v>
      </c>
      <c r="G541" s="547" t="str">
        <f t="shared" si="140"/>
        <v>G2</v>
      </c>
      <c r="H541" s="21">
        <f>+'Outstanding loans'!F510</f>
        <v>42773</v>
      </c>
      <c r="I541" s="21">
        <f>+'Outstanding loans'!G510</f>
        <v>45323</v>
      </c>
      <c r="J541" s="34">
        <f t="shared" si="141"/>
        <v>84</v>
      </c>
      <c r="K541" s="34">
        <f t="shared" si="137"/>
        <v>46</v>
      </c>
      <c r="L541" s="34">
        <f t="shared" si="138"/>
        <v>60</v>
      </c>
      <c r="M541" s="34">
        <f t="shared" si="139"/>
        <v>46</v>
      </c>
      <c r="N541" s="52">
        <f t="shared" si="145"/>
        <v>46</v>
      </c>
      <c r="O541" s="324">
        <f>+'Outstanding loans'!H510</f>
        <v>1002914</v>
      </c>
      <c r="P541" s="26">
        <f>+'Outstanding loans'!E510</f>
        <v>0.05</v>
      </c>
      <c r="Q541" s="536">
        <f t="shared" si="142"/>
        <v>8.5000000000000006E-2</v>
      </c>
      <c r="R541" s="222">
        <f t="shared" si="146"/>
        <v>18926.224418849582</v>
      </c>
      <c r="S541" s="36">
        <f t="shared" si="147"/>
        <v>922486.56057640794</v>
      </c>
      <c r="T541" s="36">
        <f t="shared" si="143"/>
        <v>80427.439423592063</v>
      </c>
      <c r="U541" s="36">
        <f t="shared" si="148"/>
        <v>199526.69009843201</v>
      </c>
      <c r="V541" s="36">
        <f t="shared" si="149"/>
        <v>124560.03672521166</v>
      </c>
      <c r="W541" s="37">
        <f t="shared" si="150"/>
        <v>74966.653373220353</v>
      </c>
      <c r="X541" s="36">
        <f t="shared" si="151"/>
        <v>61661.036891420583</v>
      </c>
      <c r="Y541" s="276">
        <f t="shared" si="152"/>
        <v>74966.653373220353</v>
      </c>
      <c r="Z541" s="36">
        <f t="shared" si="153"/>
        <v>213086.90455457009</v>
      </c>
      <c r="AA541" s="36">
        <f t="shared" si="154"/>
        <v>132659.465130975</v>
      </c>
      <c r="AB541" s="38">
        <f t="shared" si="144"/>
        <v>3.0267983675003052E-9</v>
      </c>
      <c r="AC541" s="17"/>
      <c r="AD541" s="17">
        <f t="shared" si="155"/>
        <v>60</v>
      </c>
      <c r="AE541" s="143"/>
      <c r="AH541" s="103"/>
      <c r="AI541" s="533"/>
    </row>
    <row r="542" spans="1:35">
      <c r="A542" s="533"/>
      <c r="C542" s="68" t="s">
        <v>1056</v>
      </c>
      <c r="D542" s="19" t="str">
        <f>+'Outstanding loans'!A511</f>
        <v>143987345</v>
      </c>
      <c r="E542" s="20">
        <f>+'Outstanding loans'!B511</f>
        <v>98</v>
      </c>
      <c r="F542" s="19" t="str">
        <f>+'Outstanding loans'!C511</f>
        <v>CHENGANNA V</v>
      </c>
      <c r="G542" s="547" t="str">
        <f t="shared" si="140"/>
        <v>G2</v>
      </c>
      <c r="H542" s="21">
        <f>+'Outstanding loans'!F511</f>
        <v>42788</v>
      </c>
      <c r="I542" s="21">
        <f>+'Outstanding loans'!G511</f>
        <v>44621</v>
      </c>
      <c r="J542" s="34">
        <f t="shared" si="141"/>
        <v>60</v>
      </c>
      <c r="K542" s="34">
        <f t="shared" si="137"/>
        <v>45</v>
      </c>
      <c r="L542" s="34">
        <f t="shared" si="138"/>
        <v>60</v>
      </c>
      <c r="M542" s="34">
        <f t="shared" si="139"/>
        <v>45</v>
      </c>
      <c r="N542" s="52">
        <f t="shared" si="145"/>
        <v>45</v>
      </c>
      <c r="O542" s="324">
        <f>+'Outstanding loans'!H511</f>
        <v>508448</v>
      </c>
      <c r="P542" s="26">
        <f>+'Outstanding loans'!E511</f>
        <v>0.05</v>
      </c>
      <c r="Q542" s="536">
        <f t="shared" si="142"/>
        <v>8.5000000000000006E-2</v>
      </c>
      <c r="R542" s="222">
        <f t="shared" si="146"/>
        <v>9595.0410038300706</v>
      </c>
      <c r="S542" s="36">
        <f t="shared" si="147"/>
        <v>467673.64574824297</v>
      </c>
      <c r="T542" s="36">
        <f t="shared" si="143"/>
        <v>40774.354251757031</v>
      </c>
      <c r="U542" s="36">
        <f t="shared" si="148"/>
        <v>100190.2334131255</v>
      </c>
      <c r="V542" s="36">
        <f t="shared" si="149"/>
        <v>62568.123782375769</v>
      </c>
      <c r="W542" s="37">
        <f t="shared" si="150"/>
        <v>37622.109630749736</v>
      </c>
      <c r="X542" s="36">
        <f t="shared" si="151"/>
        <v>30580.765688817773</v>
      </c>
      <c r="Y542" s="276">
        <f t="shared" si="152"/>
        <v>37622.109630749736</v>
      </c>
      <c r="Z542" s="36">
        <f t="shared" si="153"/>
        <v>108028.81448156282</v>
      </c>
      <c r="AA542" s="36">
        <f t="shared" si="154"/>
        <v>67254.460229804332</v>
      </c>
      <c r="AB542" s="38">
        <f t="shared" si="144"/>
        <v>1.4551915228366852E-9</v>
      </c>
      <c r="AC542" s="17"/>
      <c r="AD542" s="17">
        <f t="shared" si="155"/>
        <v>60</v>
      </c>
      <c r="AE542" s="143"/>
      <c r="AH542" s="103"/>
      <c r="AI542" s="533"/>
    </row>
    <row r="543" spans="1:35">
      <c r="A543" s="533"/>
      <c r="C543" s="68" t="s">
        <v>1056</v>
      </c>
      <c r="D543" s="19" t="str">
        <f>+'Outstanding loans'!A512</f>
        <v>143987264</v>
      </c>
      <c r="E543" s="20">
        <f>+'Outstanding loans'!B512</f>
        <v>98</v>
      </c>
      <c r="F543" s="19" t="str">
        <f>+'Outstanding loans'!C512</f>
        <v>NASTILI K N</v>
      </c>
      <c r="G543" s="547" t="str">
        <f t="shared" si="140"/>
        <v>G2</v>
      </c>
      <c r="H543" s="21">
        <f>+'Outstanding loans'!F512</f>
        <v>42788</v>
      </c>
      <c r="I543" s="21">
        <f>+'Outstanding loans'!G512</f>
        <v>44621</v>
      </c>
      <c r="J543" s="34">
        <f t="shared" si="141"/>
        <v>60</v>
      </c>
      <c r="K543" s="34">
        <f t="shared" si="137"/>
        <v>45</v>
      </c>
      <c r="L543" s="34">
        <f t="shared" si="138"/>
        <v>60</v>
      </c>
      <c r="M543" s="34">
        <f t="shared" si="139"/>
        <v>45</v>
      </c>
      <c r="N543" s="52">
        <f t="shared" si="145"/>
        <v>45</v>
      </c>
      <c r="O543" s="324">
        <f>+'Outstanding loans'!H512</f>
        <v>406984</v>
      </c>
      <c r="P543" s="26">
        <f>+'Outstanding loans'!E512</f>
        <v>0.05</v>
      </c>
      <c r="Q543" s="536">
        <f t="shared" si="142"/>
        <v>8.5000000000000006E-2</v>
      </c>
      <c r="R543" s="222">
        <f t="shared" si="146"/>
        <v>7680.290153374146</v>
      </c>
      <c r="S543" s="36">
        <f t="shared" si="147"/>
        <v>374346.42488750658</v>
      </c>
      <c r="T543" s="36">
        <f t="shared" si="143"/>
        <v>32637.575112493418</v>
      </c>
      <c r="U543" s="36">
        <f t="shared" si="148"/>
        <v>80196.641456761514</v>
      </c>
      <c r="V543" s="36">
        <f t="shared" si="149"/>
        <v>50082.260702070664</v>
      </c>
      <c r="W543" s="37">
        <f t="shared" si="150"/>
        <v>30114.38075469085</v>
      </c>
      <c r="X543" s="36">
        <f t="shared" si="151"/>
        <v>24478.181334370063</v>
      </c>
      <c r="Y543" s="276">
        <f t="shared" si="152"/>
        <v>30114.38075469085</v>
      </c>
      <c r="Z543" s="36">
        <f t="shared" si="153"/>
        <v>86470.984314943373</v>
      </c>
      <c r="AA543" s="36">
        <f t="shared" si="154"/>
        <v>53833.409202448791</v>
      </c>
      <c r="AB543" s="38">
        <f t="shared" si="144"/>
        <v>1.1641532182693481E-9</v>
      </c>
      <c r="AC543" s="17"/>
      <c r="AD543" s="17">
        <f t="shared" si="155"/>
        <v>60</v>
      </c>
      <c r="AE543" s="143"/>
      <c r="AH543" s="103"/>
      <c r="AI543" s="533"/>
    </row>
    <row r="544" spans="1:35">
      <c r="A544" s="533"/>
      <c r="C544" s="68" t="s">
        <v>1056</v>
      </c>
      <c r="D544" s="19" t="str">
        <f>+'Outstanding loans'!A513</f>
        <v>143987558</v>
      </c>
      <c r="E544" s="20">
        <f>+'Outstanding loans'!B513</f>
        <v>98</v>
      </c>
      <c r="F544" s="19" t="str">
        <f>+'Outstanding loans'!C513</f>
        <v>MICHEL J H</v>
      </c>
      <c r="G544" s="547" t="str">
        <f t="shared" si="140"/>
        <v>G2</v>
      </c>
      <c r="H544" s="21">
        <f>+'Outstanding loans'!F513</f>
        <v>42789</v>
      </c>
      <c r="I544" s="21">
        <f>+'Outstanding loans'!G513</f>
        <v>44621</v>
      </c>
      <c r="J544" s="34">
        <f t="shared" si="141"/>
        <v>60</v>
      </c>
      <c r="K544" s="34">
        <f t="shared" si="137"/>
        <v>45</v>
      </c>
      <c r="L544" s="34">
        <f t="shared" si="138"/>
        <v>60</v>
      </c>
      <c r="M544" s="34">
        <f t="shared" si="139"/>
        <v>45</v>
      </c>
      <c r="N544" s="52">
        <f t="shared" si="145"/>
        <v>45</v>
      </c>
      <c r="O544" s="324">
        <f>+'Outstanding loans'!H513</f>
        <v>264466</v>
      </c>
      <c r="P544" s="26">
        <f>+'Outstanding loans'!E513</f>
        <v>0.05</v>
      </c>
      <c r="Q544" s="536">
        <f t="shared" si="142"/>
        <v>8.5000000000000006E-2</v>
      </c>
      <c r="R544" s="222">
        <f t="shared" si="146"/>
        <v>4990.7996768969952</v>
      </c>
      <c r="S544" s="36">
        <f t="shared" si="147"/>
        <v>243257.47843723415</v>
      </c>
      <c r="T544" s="36">
        <f t="shared" si="143"/>
        <v>21208.521562765847</v>
      </c>
      <c r="U544" s="36">
        <f t="shared" si="148"/>
        <v>52113.31398655448</v>
      </c>
      <c r="V544" s="36">
        <f t="shared" si="149"/>
        <v>32544.412455609592</v>
      </c>
      <c r="W544" s="37">
        <f t="shared" si="150"/>
        <v>19568.901530944888</v>
      </c>
      <c r="X544" s="36">
        <f t="shared" si="151"/>
        <v>15906.391172074387</v>
      </c>
      <c r="Y544" s="276">
        <f t="shared" si="152"/>
        <v>19568.901530944888</v>
      </c>
      <c r="Z544" s="36">
        <f t="shared" si="153"/>
        <v>56190.502176586364</v>
      </c>
      <c r="AA544" s="36">
        <f t="shared" si="154"/>
        <v>34981.980613819789</v>
      </c>
      <c r="AB544" s="38">
        <f t="shared" si="144"/>
        <v>7.2759576141834259E-10</v>
      </c>
      <c r="AC544" s="17"/>
      <c r="AD544" s="17">
        <f t="shared" si="155"/>
        <v>60</v>
      </c>
      <c r="AE544" s="143"/>
      <c r="AH544" s="103"/>
      <c r="AI544" s="533"/>
    </row>
    <row r="545" spans="1:35">
      <c r="A545" s="533"/>
      <c r="C545" s="68" t="s">
        <v>1056</v>
      </c>
      <c r="D545" s="19" t="str">
        <f>+'Outstanding loans'!A514</f>
        <v>143778932</v>
      </c>
      <c r="E545" s="20">
        <f>+'Outstanding loans'!B514</f>
        <v>99</v>
      </c>
      <c r="F545" s="19" t="str">
        <f>+'Outstanding loans'!C514</f>
        <v>GUJADHUR K (SL3162)</v>
      </c>
      <c r="G545" s="547" t="str">
        <f t="shared" si="140"/>
        <v>G1</v>
      </c>
      <c r="H545" s="21">
        <f>+'Outstanding loans'!F514</f>
        <v>42787</v>
      </c>
      <c r="I545" s="21">
        <f>+'Outstanding loans'!G514</f>
        <v>53752</v>
      </c>
      <c r="J545" s="34">
        <f t="shared" si="141"/>
        <v>360</v>
      </c>
      <c r="K545" s="34">
        <f t="shared" si="137"/>
        <v>45</v>
      </c>
      <c r="L545" s="34">
        <f t="shared" si="138"/>
        <v>180</v>
      </c>
      <c r="M545" s="34">
        <f t="shared" si="139"/>
        <v>45</v>
      </c>
      <c r="N545" s="52">
        <f t="shared" si="145"/>
        <v>45</v>
      </c>
      <c r="O545" s="324">
        <f>+'Outstanding loans'!H514</f>
        <v>1803111</v>
      </c>
      <c r="P545" s="26">
        <f>+'Outstanding loans'!E514</f>
        <v>0.03</v>
      </c>
      <c r="Q545" s="536">
        <f t="shared" si="142"/>
        <v>6.7500000000000004E-2</v>
      </c>
      <c r="R545" s="222">
        <f t="shared" si="146"/>
        <v>12451.953519832869</v>
      </c>
      <c r="S545" s="36">
        <f t="shared" si="147"/>
        <v>1407144.3521595511</v>
      </c>
      <c r="T545" s="36">
        <f t="shared" si="143"/>
        <v>395966.64784044889</v>
      </c>
      <c r="U545" s="36">
        <f t="shared" si="148"/>
        <v>328756.30646263564</v>
      </c>
      <c r="V545" s="36">
        <f t="shared" si="149"/>
        <v>182464.7227825126</v>
      </c>
      <c r="W545" s="37">
        <f t="shared" si="150"/>
        <v>146291.58368012303</v>
      </c>
      <c r="X545" s="36">
        <f t="shared" si="151"/>
        <v>98991.661960112237</v>
      </c>
      <c r="Y545" s="276">
        <f t="shared" si="152"/>
        <v>146291.58368012303</v>
      </c>
      <c r="Z545" s="36">
        <f t="shared" si="153"/>
        <v>834207.28141037328</v>
      </c>
      <c r="AA545" s="36">
        <f t="shared" si="154"/>
        <v>438240.63356991648</v>
      </c>
      <c r="AB545" s="38">
        <f t="shared" si="144"/>
        <v>7.9162418842315674E-9</v>
      </c>
      <c r="AC545" s="17"/>
      <c r="AD545" s="17">
        <f t="shared" si="155"/>
        <v>180</v>
      </c>
      <c r="AE545" s="143"/>
      <c r="AH545" s="103"/>
      <c r="AI545" s="533"/>
    </row>
    <row r="546" spans="1:35">
      <c r="A546" s="533"/>
      <c r="C546" s="68" t="s">
        <v>1056</v>
      </c>
      <c r="D546" s="19" t="str">
        <f>+'Outstanding loans'!A515</f>
        <v>283050122</v>
      </c>
      <c r="E546" s="20">
        <f>+'Outstanding loans'!B515</f>
        <v>99</v>
      </c>
      <c r="F546" s="19" t="str">
        <f>+'Outstanding loans'!C515</f>
        <v>ONG TONE J E</v>
      </c>
      <c r="G546" s="547" t="str">
        <f t="shared" si="140"/>
        <v>A1</v>
      </c>
      <c r="H546" s="21">
        <f>+'Outstanding loans'!F515</f>
        <v>39541</v>
      </c>
      <c r="I546" s="21">
        <f>+'Outstanding loans'!G515</f>
        <v>46500</v>
      </c>
      <c r="J546" s="34">
        <f t="shared" si="141"/>
        <v>229</v>
      </c>
      <c r="K546" s="34">
        <f t="shared" si="137"/>
        <v>152</v>
      </c>
      <c r="L546" s="34">
        <f t="shared" si="138"/>
        <v>180</v>
      </c>
      <c r="M546" s="34">
        <f t="shared" si="139"/>
        <v>152</v>
      </c>
      <c r="N546" s="52">
        <f t="shared" si="145"/>
        <v>152</v>
      </c>
      <c r="O546" s="324">
        <f>+'Outstanding loans'!H515</f>
        <v>1700000</v>
      </c>
      <c r="P546" s="26">
        <f>+'Outstanding loans'!E515</f>
        <v>0.03</v>
      </c>
      <c r="Q546" s="536">
        <f t="shared" si="142"/>
        <v>8.6499999999999994E-2</v>
      </c>
      <c r="R546" s="222">
        <f t="shared" si="146"/>
        <v>11739.887884725831</v>
      </c>
      <c r="S546" s="36">
        <f t="shared" si="147"/>
        <v>1181607.9223422944</v>
      </c>
      <c r="T546" s="36">
        <f t="shared" si="143"/>
        <v>518392.07765770564</v>
      </c>
      <c r="U546" s="36">
        <f t="shared" si="148"/>
        <v>899558.54145756701</v>
      </c>
      <c r="V546" s="36">
        <f t="shared" si="149"/>
        <v>401556.05199125875</v>
      </c>
      <c r="W546" s="37">
        <f t="shared" si="150"/>
        <v>498002.48946630827</v>
      </c>
      <c r="X546" s="36">
        <f t="shared" si="151"/>
        <v>437753.31002206256</v>
      </c>
      <c r="Y546" s="276">
        <f t="shared" si="152"/>
        <v>498002.48946630827</v>
      </c>
      <c r="Z546" s="36">
        <f t="shared" si="153"/>
        <v>931571.89690834354</v>
      </c>
      <c r="AA546" s="36">
        <f t="shared" si="154"/>
        <v>413179.81925064977</v>
      </c>
      <c r="AB546" s="38">
        <f t="shared" si="144"/>
        <v>-1.1874362826347351E-8</v>
      </c>
      <c r="AC546" s="17"/>
      <c r="AD546" s="17">
        <f t="shared" si="155"/>
        <v>180</v>
      </c>
      <c r="AE546" s="143"/>
      <c r="AH546" s="103"/>
      <c r="AI546" s="533"/>
    </row>
    <row r="547" spans="1:35">
      <c r="A547" s="533"/>
      <c r="C547" s="68" t="s">
        <v>1056</v>
      </c>
      <c r="D547" s="19" t="str">
        <f>+'Outstanding loans'!A516</f>
        <v>283050289</v>
      </c>
      <c r="E547" s="20">
        <f>+'Outstanding loans'!B516</f>
        <v>99</v>
      </c>
      <c r="F547" s="19" t="str">
        <f>+'Outstanding loans'!C516</f>
        <v>ANTHONY M C</v>
      </c>
      <c r="G547" s="547" t="str">
        <f t="shared" si="140"/>
        <v>D1</v>
      </c>
      <c r="H547" s="21">
        <f>+'Outstanding loans'!F516</f>
        <v>41179</v>
      </c>
      <c r="I547" s="21">
        <f>+'Outstanding loans'!G516</f>
        <v>46288</v>
      </c>
      <c r="J547" s="34">
        <f t="shared" si="141"/>
        <v>168</v>
      </c>
      <c r="K547" s="34">
        <f t="shared" si="137"/>
        <v>98</v>
      </c>
      <c r="L547" s="34">
        <f t="shared" si="138"/>
        <v>168</v>
      </c>
      <c r="M547" s="34">
        <f t="shared" si="139"/>
        <v>98</v>
      </c>
      <c r="N547" s="52">
        <f t="shared" si="145"/>
        <v>98</v>
      </c>
      <c r="O547" s="324">
        <f>+'Outstanding loans'!H516</f>
        <v>1794996</v>
      </c>
      <c r="P547" s="26">
        <f>+'Outstanding loans'!E516</f>
        <v>0.03</v>
      </c>
      <c r="Q547" s="536">
        <f t="shared" si="142"/>
        <v>7.6499999999999999E-2</v>
      </c>
      <c r="R547" s="222">
        <f t="shared" si="146"/>
        <v>13098.003098758145</v>
      </c>
      <c r="S547" s="36">
        <f t="shared" si="147"/>
        <v>1348154.3225006524</v>
      </c>
      <c r="T547" s="36">
        <f t="shared" si="143"/>
        <v>446841.6774993476</v>
      </c>
      <c r="U547" s="36">
        <f t="shared" si="148"/>
        <v>673189.26008569507</v>
      </c>
      <c r="V547" s="36">
        <f t="shared" si="149"/>
        <v>328764.69410741609</v>
      </c>
      <c r="W547" s="37">
        <f t="shared" si="150"/>
        <v>344424.56597827899</v>
      </c>
      <c r="X547" s="36">
        <f t="shared" si="151"/>
        <v>260657.64520795277</v>
      </c>
      <c r="Y547" s="276">
        <f t="shared" si="152"/>
        <v>344424.56597827899</v>
      </c>
      <c r="Z547" s="36">
        <f t="shared" si="153"/>
        <v>852310.19809072115</v>
      </c>
      <c r="AA547" s="36">
        <f t="shared" si="154"/>
        <v>405468.52059136843</v>
      </c>
      <c r="AB547" s="38">
        <f t="shared" si="144"/>
        <v>5.1222741603851318E-9</v>
      </c>
      <c r="AC547" s="17"/>
      <c r="AD547" s="17">
        <f t="shared" si="155"/>
        <v>168</v>
      </c>
      <c r="AE547" s="143"/>
      <c r="AH547" s="103"/>
      <c r="AI547" s="533"/>
    </row>
    <row r="548" spans="1:35">
      <c r="A548" s="533"/>
      <c r="C548" s="68" t="s">
        <v>1056</v>
      </c>
      <c r="D548" s="19" t="str">
        <f>+'Outstanding loans'!A517</f>
        <v>283050602</v>
      </c>
      <c r="E548" s="20">
        <f>+'Outstanding loans'!B517</f>
        <v>99</v>
      </c>
      <c r="F548" s="19" t="str">
        <f>+'Outstanding loans'!C517</f>
        <v>FATEHMAMODE M B C L</v>
      </c>
      <c r="G548" s="547" t="str">
        <f t="shared" si="140"/>
        <v>E1</v>
      </c>
      <c r="H548" s="21">
        <f>+'Outstanding loans'!F517</f>
        <v>41568</v>
      </c>
      <c r="I548" s="21">
        <f>+'Outstanding loans'!G517</f>
        <v>47049</v>
      </c>
      <c r="J548" s="34">
        <f t="shared" si="141"/>
        <v>180</v>
      </c>
      <c r="K548" s="34">
        <f t="shared" si="137"/>
        <v>85</v>
      </c>
      <c r="L548" s="34">
        <f t="shared" si="138"/>
        <v>180</v>
      </c>
      <c r="M548" s="34">
        <f t="shared" si="139"/>
        <v>85</v>
      </c>
      <c r="N548" s="52">
        <f t="shared" si="145"/>
        <v>85</v>
      </c>
      <c r="O548" s="324">
        <f>+'Outstanding loans'!H517</f>
        <v>2500066</v>
      </c>
      <c r="P548" s="26">
        <f>+'Outstanding loans'!E517</f>
        <v>0.03</v>
      </c>
      <c r="Q548" s="536">
        <f t="shared" si="142"/>
        <v>7.3999999999999996E-2</v>
      </c>
      <c r="R548" s="222">
        <f t="shared" si="146"/>
        <v>17264.996790832334</v>
      </c>
      <c r="S548" s="36">
        <f t="shared" si="147"/>
        <v>1873903.0584270407</v>
      </c>
      <c r="T548" s="36">
        <f t="shared" si="143"/>
        <v>626162.9415729593</v>
      </c>
      <c r="U548" s="36">
        <f t="shared" si="148"/>
        <v>832098.51532219676</v>
      </c>
      <c r="V548" s="36">
        <f t="shared" si="149"/>
        <v>425793.98130103678</v>
      </c>
      <c r="W548" s="37">
        <f t="shared" si="150"/>
        <v>406304.53402115998</v>
      </c>
      <c r="X548" s="36">
        <f t="shared" si="151"/>
        <v>295688.05574278632</v>
      </c>
      <c r="Y548" s="276">
        <f t="shared" si="152"/>
        <v>406304.53402115998</v>
      </c>
      <c r="Z548" s="36">
        <f t="shared" si="153"/>
        <v>1233796.3639227797</v>
      </c>
      <c r="AA548" s="36">
        <f t="shared" si="154"/>
        <v>607633.42234982084</v>
      </c>
      <c r="AB548" s="38">
        <f t="shared" si="144"/>
        <v>-4.6566128730773926E-10</v>
      </c>
      <c r="AC548" s="17"/>
      <c r="AD548" s="17">
        <f t="shared" si="155"/>
        <v>180</v>
      </c>
      <c r="AE548" s="143"/>
      <c r="AH548" s="103"/>
      <c r="AI548" s="533"/>
    </row>
    <row r="549" spans="1:35">
      <c r="A549" s="533"/>
      <c r="C549" s="68" t="s">
        <v>1056</v>
      </c>
      <c r="D549" s="19" t="str">
        <f>+'Outstanding loans'!A518</f>
        <v>143987825</v>
      </c>
      <c r="E549" s="20">
        <f>+'Outstanding loans'!B518</f>
        <v>98</v>
      </c>
      <c r="F549" s="19" t="str">
        <f>+'Outstanding loans'!C518</f>
        <v>BOODHUN D</v>
      </c>
      <c r="G549" s="547" t="str">
        <f t="shared" si="140"/>
        <v>G2</v>
      </c>
      <c r="H549" s="21">
        <f>+'Outstanding loans'!F518</f>
        <v>42795</v>
      </c>
      <c r="I549" s="21">
        <f>+'Outstanding loans'!G518</f>
        <v>44621</v>
      </c>
      <c r="J549" s="34">
        <f t="shared" si="141"/>
        <v>60</v>
      </c>
      <c r="K549" s="34">
        <f t="shared" ref="K549:K612" si="156">ROUND(($I$35-H549)/365*12,0)</f>
        <v>45</v>
      </c>
      <c r="L549" s="34">
        <f t="shared" ref="L549:L612" si="157">IF(B549="VELS",J549,IF(J549&gt;(IF(OR(E549=4,E549=99),$J$3,IF(E549=97,$J$6,IF(E549=98,$J$5,"Check")))),(IF(OR(E549=4,E549=99),$J$3,IF(E549=97,$J$6,IF(E549=98,$J$5,"Check")))),J549))</f>
        <v>60</v>
      </c>
      <c r="M549" s="34">
        <f t="shared" ref="M549:M612" si="158">IF(K549&gt;L549,L549,K549)</f>
        <v>45</v>
      </c>
      <c r="N549" s="52">
        <f t="shared" si="145"/>
        <v>45</v>
      </c>
      <c r="O549" s="324">
        <f>+'Outstanding loans'!H518</f>
        <v>240299</v>
      </c>
      <c r="P549" s="26">
        <f>+'Outstanding loans'!E518</f>
        <v>0.05</v>
      </c>
      <c r="Q549" s="536">
        <f t="shared" si="142"/>
        <v>8.5000000000000006E-2</v>
      </c>
      <c r="R549" s="222">
        <f t="shared" si="146"/>
        <v>4534.7385734221843</v>
      </c>
      <c r="S549" s="36">
        <f t="shared" si="147"/>
        <v>221028.52091001847</v>
      </c>
      <c r="T549" s="36">
        <f t="shared" si="143"/>
        <v>19270.479089981527</v>
      </c>
      <c r="U549" s="36">
        <f t="shared" si="148"/>
        <v>47351.180256271327</v>
      </c>
      <c r="V549" s="36">
        <f t="shared" si="149"/>
        <v>29570.492118724302</v>
      </c>
      <c r="W549" s="37">
        <f t="shared" si="150"/>
        <v>17780.688137547026</v>
      </c>
      <c r="X549" s="36">
        <f t="shared" si="151"/>
        <v>14452.859317486145</v>
      </c>
      <c r="Y549" s="276">
        <f t="shared" si="152"/>
        <v>17780.688137547026</v>
      </c>
      <c r="Z549" s="36">
        <f t="shared" si="153"/>
        <v>51055.793495313294</v>
      </c>
      <c r="AA549" s="36">
        <f t="shared" si="154"/>
        <v>31785.31440533101</v>
      </c>
      <c r="AB549" s="38">
        <f t="shared" si="144"/>
        <v>7.5669959187507629E-10</v>
      </c>
      <c r="AC549" s="17"/>
      <c r="AD549" s="17">
        <f t="shared" si="155"/>
        <v>60</v>
      </c>
      <c r="AE549" s="143"/>
      <c r="AH549" s="103"/>
      <c r="AI549" s="533"/>
    </row>
    <row r="550" spans="1:35">
      <c r="A550" s="533"/>
      <c r="C550" s="68" t="s">
        <v>1056</v>
      </c>
      <c r="D550" s="19" t="str">
        <f>+'Outstanding loans'!A519</f>
        <v>143988228</v>
      </c>
      <c r="E550" s="20">
        <f>+'Outstanding loans'!B519</f>
        <v>98</v>
      </c>
      <c r="F550" s="19" t="str">
        <f>+'Outstanding loans'!C519</f>
        <v>POOROOSHOTOMAH NAIK B</v>
      </c>
      <c r="G550" s="547" t="str">
        <f t="shared" ref="G550:G613" si="159">IF(H550&lt;$P$5,"A",IF(H550&lt;$P$6,"B",IF(H550&lt;$P$7,"C",IF(H550&lt;$P$8,"D",IF(H550&lt;$P$9,"E",IF(H550&lt;$P$10,"F",IF(H550&lt;$P$11,"G",IF(H550&lt;$P$12,"I",IF(H550&lt;$P$13,"J",IF(H550&lt;$P$14,"K","L"))))))))))&amp;IF(OR(P550=0,P550&gt;=5%),2,1)</f>
        <v>G2</v>
      </c>
      <c r="H550" s="21">
        <f>+'Outstanding loans'!F519</f>
        <v>42808</v>
      </c>
      <c r="I550" s="21">
        <f>+'Outstanding loans'!G519</f>
        <v>44621</v>
      </c>
      <c r="J550" s="34">
        <f t="shared" ref="J550:J613" si="160">ROUND((I550-H550)/365*12,0)</f>
        <v>60</v>
      </c>
      <c r="K550" s="34">
        <f t="shared" si="156"/>
        <v>45</v>
      </c>
      <c r="L550" s="34">
        <f t="shared" si="157"/>
        <v>60</v>
      </c>
      <c r="M550" s="34">
        <f t="shared" si="158"/>
        <v>45</v>
      </c>
      <c r="N550" s="52">
        <f t="shared" si="145"/>
        <v>45</v>
      </c>
      <c r="O550" s="324">
        <f>+'Outstanding loans'!H519</f>
        <v>225843</v>
      </c>
      <c r="P550" s="26">
        <f>+'Outstanding loans'!E519</f>
        <v>0.05</v>
      </c>
      <c r="Q550" s="536">
        <f t="shared" ref="Q550:Q613" si="161">VLOOKUP(G550,$O$3:$Q$28,3,FALSE)</f>
        <v>8.5000000000000006E-2</v>
      </c>
      <c r="R550" s="222">
        <f t="shared" si="146"/>
        <v>4261.9360198643617</v>
      </c>
      <c r="S550" s="36">
        <f t="shared" si="147"/>
        <v>207731.80182972585</v>
      </c>
      <c r="T550" s="36">
        <f t="shared" ref="T550:T613" si="162">O550-S550</f>
        <v>18111.198170274147</v>
      </c>
      <c r="U550" s="36">
        <f t="shared" si="148"/>
        <v>44502.609676349413</v>
      </c>
      <c r="V550" s="36">
        <f t="shared" si="149"/>
        <v>27791.579039317876</v>
      </c>
      <c r="W550" s="37">
        <f t="shared" si="150"/>
        <v>16711.030637031537</v>
      </c>
      <c r="X550" s="36">
        <f t="shared" si="151"/>
        <v>13583.39862770561</v>
      </c>
      <c r="Y550" s="276">
        <f t="shared" si="152"/>
        <v>16711.030637031537</v>
      </c>
      <c r="Z550" s="36">
        <f t="shared" si="153"/>
        <v>47984.359362136514</v>
      </c>
      <c r="AA550" s="36">
        <f t="shared" si="154"/>
        <v>29873.161191861698</v>
      </c>
      <c r="AB550" s="38">
        <f t="shared" ref="AB550:AB613" si="163">IF(ISERROR(Z550-AA550-T550),"CHECK",Z550-AA550-T550)</f>
        <v>6.6938810050487518E-10</v>
      </c>
      <c r="AC550" s="17"/>
      <c r="AD550" s="17">
        <f t="shared" si="155"/>
        <v>60</v>
      </c>
      <c r="AE550" s="143"/>
      <c r="AH550" s="103"/>
      <c r="AI550" s="533"/>
    </row>
    <row r="551" spans="1:35">
      <c r="A551" s="533"/>
      <c r="C551" s="68" t="s">
        <v>1056</v>
      </c>
      <c r="D551" s="19" t="str">
        <f>+'Outstanding loans'!A520</f>
        <v>143988058</v>
      </c>
      <c r="E551" s="20">
        <f>+'Outstanding loans'!B520</f>
        <v>98</v>
      </c>
      <c r="F551" s="19" t="str">
        <f>+'Outstanding loans'!C520</f>
        <v>PADARUTH P</v>
      </c>
      <c r="G551" s="547" t="str">
        <f t="shared" si="159"/>
        <v>G2</v>
      </c>
      <c r="H551" s="21">
        <f>+'Outstanding loans'!F520</f>
        <v>42809</v>
      </c>
      <c r="I551" s="21">
        <f>+'Outstanding loans'!G520</f>
        <v>44621</v>
      </c>
      <c r="J551" s="34">
        <f t="shared" si="160"/>
        <v>60</v>
      </c>
      <c r="K551" s="34">
        <f t="shared" si="156"/>
        <v>45</v>
      </c>
      <c r="L551" s="34">
        <f t="shared" si="157"/>
        <v>60</v>
      </c>
      <c r="M551" s="34">
        <f t="shared" si="158"/>
        <v>45</v>
      </c>
      <c r="N551" s="52">
        <f t="shared" ref="N551:N614" si="164">IF(C551="O",IF(ROUND(($I$35-H551)/365*12,0)&gt;$L551,$L551,ROUND(($I$35-H551)/365*12,0)),IF(OR(C551="E",C551="N"),ROUND((I551-H551)/365*12,0),"CHECK"))</f>
        <v>45</v>
      </c>
      <c r="O551" s="324">
        <f>+'Outstanding loans'!H520</f>
        <v>200861</v>
      </c>
      <c r="P551" s="26">
        <f>+'Outstanding loans'!E520</f>
        <v>0.05</v>
      </c>
      <c r="Q551" s="536">
        <f t="shared" si="161"/>
        <v>8.5000000000000006E-2</v>
      </c>
      <c r="R551" s="222">
        <f t="shared" ref="R551:R614" si="165">PMT(P551/12,L551,-O551,0,0)</f>
        <v>3790.4948609696803</v>
      </c>
      <c r="S551" s="36">
        <f t="shared" ref="S551:S614" si="166">(-PV(Q551/12,L551,R551,0,0))</f>
        <v>184753.20221269008</v>
      </c>
      <c r="T551" s="36">
        <f t="shared" si="162"/>
        <v>16107.797787309915</v>
      </c>
      <c r="U551" s="36">
        <f t="shared" ref="U551:U614" si="167">-IF(OR(Q551="",Q551=0),0,(CUMIPMT(Q551/12,L551,S551,1,M551,0)))</f>
        <v>39579.879306426243</v>
      </c>
      <c r="V551" s="36">
        <f t="shared" ref="V551:V614" si="168">-IF(OR(P551="",P551=0),0,(CUMIPMT(P551/12,L551,O551,1,M551,0)))</f>
        <v>24717.367186126794</v>
      </c>
      <c r="W551" s="37">
        <f t="shared" ref="W551:W614" si="169">IF(ISERROR(U551-V551),0,U551-V551)</f>
        <v>14862.512120299449</v>
      </c>
      <c r="X551" s="36">
        <f t="shared" ref="X551:X614" si="170">IF(C551="O",T551/AD551*N551,T551)</f>
        <v>12080.848340482438</v>
      </c>
      <c r="Y551" s="276">
        <f t="shared" ref="Y551:Y614" si="171">W551</f>
        <v>14862.512120299449</v>
      </c>
      <c r="Z551" s="36">
        <f t="shared" ref="Z551:Z614" si="172">-IF(OR(Q551="",Q551=0),0,(CUMIPMT(Q551/12,L551,S551,1,L551,0)))</f>
        <v>42676.489445491345</v>
      </c>
      <c r="AA551" s="36">
        <f t="shared" ref="AA551:AA614" si="173">-IF(OR(P551="",P551=0),0,(CUMIPMT(P551/12,L551,O551,1,L551,0)))</f>
        <v>26568.691658180818</v>
      </c>
      <c r="AB551" s="38">
        <f t="shared" si="163"/>
        <v>6.1118043959140778E-10</v>
      </c>
      <c r="AC551" s="17"/>
      <c r="AD551" s="17">
        <f t="shared" ref="AD551:AD614" si="174">IF(L551&gt;$J$2,$J$2,L551)</f>
        <v>60</v>
      </c>
      <c r="AE551" s="143"/>
      <c r="AH551" s="103"/>
      <c r="AI551" s="533"/>
    </row>
    <row r="552" spans="1:35">
      <c r="A552" s="533"/>
      <c r="C552" s="68" t="s">
        <v>1056</v>
      </c>
      <c r="D552" s="19" t="str">
        <f>+'Outstanding loans'!A521</f>
        <v>143956156</v>
      </c>
      <c r="E552" s="20">
        <f>+'Outstanding loans'!B521</f>
        <v>99</v>
      </c>
      <c r="F552" s="19" t="str">
        <f>+'Outstanding loans'!C521</f>
        <v>BUNDHOO A(SL3170)</v>
      </c>
      <c r="G552" s="547" t="str">
        <f t="shared" si="159"/>
        <v>G1</v>
      </c>
      <c r="H552" s="21">
        <f>+'Outstanding loans'!F521</f>
        <v>42825</v>
      </c>
      <c r="I552" s="21">
        <f>+'Outstanding loans'!G521</f>
        <v>45748</v>
      </c>
      <c r="J552" s="34">
        <f t="shared" si="160"/>
        <v>96</v>
      </c>
      <c r="K552" s="34">
        <f t="shared" si="156"/>
        <v>44</v>
      </c>
      <c r="L552" s="34">
        <f t="shared" si="157"/>
        <v>96</v>
      </c>
      <c r="M552" s="34">
        <f t="shared" si="158"/>
        <v>44</v>
      </c>
      <c r="N552" s="52">
        <f t="shared" si="164"/>
        <v>44</v>
      </c>
      <c r="O552" s="324">
        <f>+'Outstanding loans'!H521</f>
        <v>484419</v>
      </c>
      <c r="P552" s="26">
        <f>+'Outstanding loans'!E521</f>
        <v>0.03</v>
      </c>
      <c r="Q552" s="536">
        <f t="shared" si="161"/>
        <v>6.7500000000000004E-2</v>
      </c>
      <c r="R552" s="222">
        <f t="shared" si="165"/>
        <v>5682.0275048540561</v>
      </c>
      <c r="S552" s="36">
        <f t="shared" si="166"/>
        <v>420590.58151883812</v>
      </c>
      <c r="T552" s="36">
        <f t="shared" si="162"/>
        <v>63828.418481161876</v>
      </c>
      <c r="U552" s="36">
        <f t="shared" si="167"/>
        <v>84976.296268502163</v>
      </c>
      <c r="V552" s="36">
        <f t="shared" si="168"/>
        <v>42332.460687828076</v>
      </c>
      <c r="W552" s="37">
        <f t="shared" si="169"/>
        <v>42643.835580674087</v>
      </c>
      <c r="X552" s="36">
        <f t="shared" si="170"/>
        <v>29254.691803865859</v>
      </c>
      <c r="Y552" s="276">
        <f t="shared" si="171"/>
        <v>42643.835580674087</v>
      </c>
      <c r="Z552" s="36">
        <f t="shared" si="172"/>
        <v>124884.05894715391</v>
      </c>
      <c r="AA552" s="36">
        <f t="shared" si="173"/>
        <v>61055.640465989301</v>
      </c>
      <c r="AB552" s="38">
        <f t="shared" si="163"/>
        <v>2.7357600629329681E-9</v>
      </c>
      <c r="AC552" s="17"/>
      <c r="AD552" s="17">
        <f t="shared" si="174"/>
        <v>96</v>
      </c>
      <c r="AE552" s="143"/>
      <c r="AH552" s="103"/>
      <c r="AI552" s="533"/>
    </row>
    <row r="553" spans="1:35">
      <c r="A553" s="533"/>
      <c r="C553" s="68" t="s">
        <v>1056</v>
      </c>
      <c r="D553" s="19" t="str">
        <f>+'Outstanding loans'!A522</f>
        <v>143988139</v>
      </c>
      <c r="E553" s="20">
        <f>+'Outstanding loans'!B522</f>
        <v>98</v>
      </c>
      <c r="F553" s="19" t="str">
        <f>+'Outstanding loans'!C522</f>
        <v>CHAMARY M J J</v>
      </c>
      <c r="G553" s="547" t="str">
        <f t="shared" si="159"/>
        <v>G2</v>
      </c>
      <c r="H553" s="21">
        <f>+'Outstanding loans'!F522</f>
        <v>42829</v>
      </c>
      <c r="I553" s="21">
        <f>+'Outstanding loans'!G522</f>
        <v>44652</v>
      </c>
      <c r="J553" s="34">
        <f t="shared" si="160"/>
        <v>60</v>
      </c>
      <c r="K553" s="34">
        <f t="shared" si="156"/>
        <v>44</v>
      </c>
      <c r="L553" s="34">
        <f t="shared" si="157"/>
        <v>60</v>
      </c>
      <c r="M553" s="34">
        <f t="shared" si="158"/>
        <v>44</v>
      </c>
      <c r="N553" s="52">
        <f t="shared" si="164"/>
        <v>44</v>
      </c>
      <c r="O553" s="324">
        <f>+'Outstanding loans'!H522</f>
        <v>400665</v>
      </c>
      <c r="P553" s="26">
        <f>+'Outstanding loans'!E522</f>
        <v>0.05</v>
      </c>
      <c r="Q553" s="536">
        <f t="shared" si="161"/>
        <v>8.5000000000000006E-2</v>
      </c>
      <c r="R553" s="222">
        <f t="shared" si="165"/>
        <v>7561.0428279776415</v>
      </c>
      <c r="S553" s="36">
        <f t="shared" si="166"/>
        <v>368534.16922422708</v>
      </c>
      <c r="T553" s="36">
        <f t="shared" si="162"/>
        <v>32130.83077577292</v>
      </c>
      <c r="U553" s="36">
        <f t="shared" si="167"/>
        <v>78144.030045607826</v>
      </c>
      <c r="V553" s="36">
        <f t="shared" si="168"/>
        <v>48818.00836070365</v>
      </c>
      <c r="W553" s="37">
        <f t="shared" si="169"/>
        <v>29326.021684904175</v>
      </c>
      <c r="X553" s="36">
        <f t="shared" si="170"/>
        <v>23562.609235566808</v>
      </c>
      <c r="Y553" s="276">
        <f t="shared" si="171"/>
        <v>29326.021684904175</v>
      </c>
      <c r="Z553" s="36">
        <f t="shared" si="172"/>
        <v>85128.400454432645</v>
      </c>
      <c r="AA553" s="36">
        <f t="shared" si="173"/>
        <v>52997.569678658445</v>
      </c>
      <c r="AB553" s="38">
        <f t="shared" si="163"/>
        <v>1.280568540096283E-9</v>
      </c>
      <c r="AC553" s="17"/>
      <c r="AD553" s="17">
        <f t="shared" si="174"/>
        <v>60</v>
      </c>
      <c r="AE553" s="143"/>
      <c r="AH553" s="103"/>
      <c r="AI553" s="533"/>
    </row>
    <row r="554" spans="1:35">
      <c r="A554" s="533"/>
      <c r="C554" s="68" t="s">
        <v>1056</v>
      </c>
      <c r="D554" s="19" t="str">
        <f>+'Outstanding loans'!A523</f>
        <v>143987779</v>
      </c>
      <c r="E554" s="20">
        <f>+'Outstanding loans'!B523</f>
        <v>98</v>
      </c>
      <c r="F554" s="19" t="str">
        <f>+'Outstanding loans'!C523</f>
        <v>LOLLMUN J B</v>
      </c>
      <c r="G554" s="547" t="str">
        <f t="shared" si="159"/>
        <v>G2</v>
      </c>
      <c r="H554" s="21">
        <f>+'Outstanding loans'!F523</f>
        <v>42831</v>
      </c>
      <c r="I554" s="21">
        <f>+'Outstanding loans'!G523</f>
        <v>45383</v>
      </c>
      <c r="J554" s="34">
        <f t="shared" si="160"/>
        <v>84</v>
      </c>
      <c r="K554" s="34">
        <f t="shared" si="156"/>
        <v>44</v>
      </c>
      <c r="L554" s="34">
        <f t="shared" si="157"/>
        <v>60</v>
      </c>
      <c r="M554" s="34">
        <f t="shared" si="158"/>
        <v>44</v>
      </c>
      <c r="N554" s="52">
        <f t="shared" si="164"/>
        <v>44</v>
      </c>
      <c r="O554" s="324">
        <f>+'Outstanding loans'!H523</f>
        <v>1000415</v>
      </c>
      <c r="P554" s="26">
        <f>+'Outstanding loans'!E523</f>
        <v>0.05</v>
      </c>
      <c r="Q554" s="536">
        <f t="shared" si="161"/>
        <v>8.5000000000000006E-2</v>
      </c>
      <c r="R554" s="222">
        <f t="shared" si="165"/>
        <v>18879.065205973202</v>
      </c>
      <c r="S554" s="36">
        <f t="shared" si="166"/>
        <v>920187.96476970823</v>
      </c>
      <c r="T554" s="36">
        <f t="shared" si="162"/>
        <v>80227.035230291774</v>
      </c>
      <c r="U554" s="36">
        <f t="shared" si="167"/>
        <v>195116.76791852724</v>
      </c>
      <c r="V554" s="36">
        <f t="shared" si="168"/>
        <v>121893.02243563428</v>
      </c>
      <c r="W554" s="37">
        <f t="shared" si="169"/>
        <v>73223.745482892962</v>
      </c>
      <c r="X554" s="36">
        <f t="shared" si="170"/>
        <v>58833.159168880637</v>
      </c>
      <c r="Y554" s="276">
        <f t="shared" si="171"/>
        <v>73223.745482892962</v>
      </c>
      <c r="Z554" s="36">
        <f t="shared" si="172"/>
        <v>212555.94758868683</v>
      </c>
      <c r="AA554" s="36">
        <f t="shared" si="173"/>
        <v>132328.91235839191</v>
      </c>
      <c r="AB554" s="38">
        <f t="shared" si="163"/>
        <v>3.14321368932724E-9</v>
      </c>
      <c r="AC554" s="17"/>
      <c r="AD554" s="17">
        <f t="shared" si="174"/>
        <v>60</v>
      </c>
      <c r="AE554" s="143"/>
      <c r="AH554" s="103"/>
      <c r="AI554" s="533"/>
    </row>
    <row r="555" spans="1:35">
      <c r="A555" s="533"/>
      <c r="C555" s="68" t="s">
        <v>1056</v>
      </c>
      <c r="D555" s="19" t="str">
        <f>+'Outstanding loans'!A524</f>
        <v>143988287</v>
      </c>
      <c r="E555" s="20">
        <f>+'Outstanding loans'!B524</f>
        <v>98</v>
      </c>
      <c r="F555" s="19" t="str">
        <f>+'Outstanding loans'!C524</f>
        <v>SEWOCK M</v>
      </c>
      <c r="G555" s="547" t="str">
        <f t="shared" si="159"/>
        <v>G2</v>
      </c>
      <c r="H555" s="21">
        <f>+'Outstanding loans'!F524</f>
        <v>42832</v>
      </c>
      <c r="I555" s="21">
        <f>+'Outstanding loans'!G524</f>
        <v>45017</v>
      </c>
      <c r="J555" s="34">
        <f t="shared" si="160"/>
        <v>72</v>
      </c>
      <c r="K555" s="34">
        <f t="shared" si="156"/>
        <v>44</v>
      </c>
      <c r="L555" s="34">
        <f t="shared" si="157"/>
        <v>60</v>
      </c>
      <c r="M555" s="34">
        <f t="shared" si="158"/>
        <v>44</v>
      </c>
      <c r="N555" s="52">
        <f t="shared" si="164"/>
        <v>44</v>
      </c>
      <c r="O555" s="324">
        <f>+'Outstanding loans'!H524</f>
        <v>1662903</v>
      </c>
      <c r="P555" s="26">
        <f>+'Outstanding loans'!E524</f>
        <v>0.05</v>
      </c>
      <c r="Q555" s="536">
        <f t="shared" si="161"/>
        <v>8.5000000000000006E-2</v>
      </c>
      <c r="R555" s="222">
        <f t="shared" si="165"/>
        <v>31381.031040326714</v>
      </c>
      <c r="S555" s="36">
        <f t="shared" si="166"/>
        <v>1529548.5645251642</v>
      </c>
      <c r="T555" s="36">
        <f t="shared" si="162"/>
        <v>133354.4354748358</v>
      </c>
      <c r="U555" s="36">
        <f t="shared" si="167"/>
        <v>324325.66357164062</v>
      </c>
      <c r="V555" s="36">
        <f t="shared" si="168"/>
        <v>202612.18862900208</v>
      </c>
      <c r="W555" s="37">
        <f t="shared" si="169"/>
        <v>121713.47494263854</v>
      </c>
      <c r="X555" s="36">
        <f t="shared" si="170"/>
        <v>97793.252681546248</v>
      </c>
      <c r="Y555" s="276">
        <f t="shared" si="171"/>
        <v>121713.47494263854</v>
      </c>
      <c r="Z555" s="36">
        <f t="shared" si="172"/>
        <v>353313.29789444385</v>
      </c>
      <c r="AA555" s="36">
        <f t="shared" si="173"/>
        <v>219958.86241960293</v>
      </c>
      <c r="AB555" s="38">
        <f t="shared" si="163"/>
        <v>5.1222741603851318E-9</v>
      </c>
      <c r="AC555" s="17"/>
      <c r="AD555" s="17">
        <f t="shared" si="174"/>
        <v>60</v>
      </c>
      <c r="AE555" s="143"/>
      <c r="AH555" s="103"/>
      <c r="AI555" s="533"/>
    </row>
    <row r="556" spans="1:35">
      <c r="A556" s="533"/>
      <c r="C556" s="68" t="s">
        <v>1056</v>
      </c>
      <c r="D556" s="19" t="str">
        <f>+'Outstanding loans'!A525</f>
        <v>143988406</v>
      </c>
      <c r="E556" s="20">
        <f>+'Outstanding loans'!B525</f>
        <v>98</v>
      </c>
      <c r="F556" s="19" t="str">
        <f>+'Outstanding loans'!C525</f>
        <v>JOUMONT MJN(MUACC160821)</v>
      </c>
      <c r="G556" s="547" t="str">
        <f t="shared" si="159"/>
        <v>G2</v>
      </c>
      <c r="H556" s="21">
        <f>+'Outstanding loans'!F525</f>
        <v>42837</v>
      </c>
      <c r="I556" s="21">
        <f>+'Outstanding loans'!G525</f>
        <v>44652</v>
      </c>
      <c r="J556" s="34">
        <f t="shared" si="160"/>
        <v>60</v>
      </c>
      <c r="K556" s="34">
        <f t="shared" si="156"/>
        <v>44</v>
      </c>
      <c r="L556" s="34">
        <f t="shared" si="157"/>
        <v>60</v>
      </c>
      <c r="M556" s="34">
        <f t="shared" si="158"/>
        <v>44</v>
      </c>
      <c r="N556" s="52">
        <f t="shared" si="164"/>
        <v>44</v>
      </c>
      <c r="O556" s="324">
        <f>+'Outstanding loans'!H525</f>
        <v>340471</v>
      </c>
      <c r="P556" s="26">
        <f>+'Outstanding loans'!E525</f>
        <v>0.05</v>
      </c>
      <c r="Q556" s="536">
        <f t="shared" si="161"/>
        <v>8.5000000000000006E-2</v>
      </c>
      <c r="R556" s="222">
        <f t="shared" si="165"/>
        <v>6425.1077900100472</v>
      </c>
      <c r="S556" s="36">
        <f t="shared" si="166"/>
        <v>313167.35210198502</v>
      </c>
      <c r="T556" s="36">
        <f t="shared" si="162"/>
        <v>27303.647898014984</v>
      </c>
      <c r="U556" s="36">
        <f t="shared" si="167"/>
        <v>66404.043411972933</v>
      </c>
      <c r="V556" s="36">
        <f t="shared" si="168"/>
        <v>41483.823454948986</v>
      </c>
      <c r="W556" s="37">
        <f t="shared" si="169"/>
        <v>24920.219957023946</v>
      </c>
      <c r="X556" s="36">
        <f t="shared" si="170"/>
        <v>20022.67512521099</v>
      </c>
      <c r="Y556" s="276">
        <f t="shared" si="171"/>
        <v>24920.219957023946</v>
      </c>
      <c r="Z556" s="36">
        <f t="shared" si="172"/>
        <v>72339.115298618854</v>
      </c>
      <c r="AA556" s="36">
        <f t="shared" si="173"/>
        <v>45035.46740060288</v>
      </c>
      <c r="AB556" s="38">
        <f t="shared" si="163"/>
        <v>9.8953023552894592E-10</v>
      </c>
      <c r="AC556" s="17"/>
      <c r="AD556" s="17">
        <f t="shared" si="174"/>
        <v>60</v>
      </c>
      <c r="AE556" s="143"/>
      <c r="AH556" s="103"/>
      <c r="AI556" s="533"/>
    </row>
    <row r="557" spans="1:35">
      <c r="A557" s="533"/>
      <c r="C557" s="68" t="s">
        <v>1056</v>
      </c>
      <c r="D557" s="19" t="str">
        <f>+'Outstanding loans'!A526</f>
        <v>143987884</v>
      </c>
      <c r="E557" s="20">
        <f>+'Outstanding loans'!B526</f>
        <v>98</v>
      </c>
      <c r="F557" s="19" t="str">
        <f>+'Outstanding loans'!C526</f>
        <v>DOUCE M R S</v>
      </c>
      <c r="G557" s="547" t="str">
        <f t="shared" si="159"/>
        <v>G2</v>
      </c>
      <c r="H557" s="21">
        <f>+'Outstanding loans'!F526</f>
        <v>42838</v>
      </c>
      <c r="I557" s="21">
        <f>+'Outstanding loans'!G526</f>
        <v>44652</v>
      </c>
      <c r="J557" s="34">
        <f t="shared" si="160"/>
        <v>60</v>
      </c>
      <c r="K557" s="34">
        <f t="shared" si="156"/>
        <v>44</v>
      </c>
      <c r="L557" s="34">
        <f t="shared" si="157"/>
        <v>60</v>
      </c>
      <c r="M557" s="34">
        <f t="shared" si="158"/>
        <v>44</v>
      </c>
      <c r="N557" s="52">
        <f t="shared" si="164"/>
        <v>44</v>
      </c>
      <c r="O557" s="324">
        <f>+'Outstanding loans'!H526</f>
        <v>400665</v>
      </c>
      <c r="P557" s="26">
        <f>+'Outstanding loans'!E526</f>
        <v>0.05</v>
      </c>
      <c r="Q557" s="536">
        <f t="shared" si="161"/>
        <v>8.5000000000000006E-2</v>
      </c>
      <c r="R557" s="222">
        <f t="shared" si="165"/>
        <v>7561.0428279776415</v>
      </c>
      <c r="S557" s="36">
        <f t="shared" si="166"/>
        <v>368534.16922422708</v>
      </c>
      <c r="T557" s="36">
        <f t="shared" si="162"/>
        <v>32130.83077577292</v>
      </c>
      <c r="U557" s="36">
        <f t="shared" si="167"/>
        <v>78144.030045607826</v>
      </c>
      <c r="V557" s="36">
        <f t="shared" si="168"/>
        <v>48818.00836070365</v>
      </c>
      <c r="W557" s="37">
        <f t="shared" si="169"/>
        <v>29326.021684904175</v>
      </c>
      <c r="X557" s="36">
        <f t="shared" si="170"/>
        <v>23562.609235566808</v>
      </c>
      <c r="Y557" s="276">
        <f t="shared" si="171"/>
        <v>29326.021684904175</v>
      </c>
      <c r="Z557" s="36">
        <f t="shared" si="172"/>
        <v>85128.400454432645</v>
      </c>
      <c r="AA557" s="36">
        <f t="shared" si="173"/>
        <v>52997.569678658445</v>
      </c>
      <c r="AB557" s="38">
        <f t="shared" si="163"/>
        <v>1.280568540096283E-9</v>
      </c>
      <c r="AC557" s="17"/>
      <c r="AD557" s="17">
        <f t="shared" si="174"/>
        <v>60</v>
      </c>
      <c r="AE557" s="143"/>
      <c r="AH557" s="103"/>
      <c r="AI557" s="533"/>
    </row>
    <row r="558" spans="1:35">
      <c r="A558" s="533"/>
      <c r="C558" s="68" t="s">
        <v>1056</v>
      </c>
      <c r="D558" s="19" t="str">
        <f>+'Outstanding loans'!A527</f>
        <v>143933326</v>
      </c>
      <c r="E558" s="20">
        <f>+'Outstanding loans'!B527</f>
        <v>99</v>
      </c>
      <c r="F558" s="19" t="str">
        <f>+'Outstanding loans'!C527</f>
        <v>BALLACK K (SL3163)</v>
      </c>
      <c r="G558" s="547" t="str">
        <f t="shared" si="159"/>
        <v>G1</v>
      </c>
      <c r="H558" s="21">
        <f>+'Outstanding loans'!F527</f>
        <v>42831</v>
      </c>
      <c r="I558" s="21">
        <f>+'Outstanding loans'!G527</f>
        <v>53783</v>
      </c>
      <c r="J558" s="34">
        <f t="shared" si="160"/>
        <v>360</v>
      </c>
      <c r="K558" s="34">
        <f t="shared" si="156"/>
        <v>44</v>
      </c>
      <c r="L558" s="34">
        <f t="shared" si="157"/>
        <v>180</v>
      </c>
      <c r="M558" s="34">
        <f t="shared" si="158"/>
        <v>44</v>
      </c>
      <c r="N558" s="52">
        <f t="shared" si="164"/>
        <v>44</v>
      </c>
      <c r="O558" s="324">
        <f>+'Outstanding loans'!H527</f>
        <v>2400001</v>
      </c>
      <c r="P558" s="26">
        <f>+'Outstanding loans'!E527</f>
        <v>0.03</v>
      </c>
      <c r="Q558" s="536">
        <f t="shared" si="161"/>
        <v>6.7500000000000004E-2</v>
      </c>
      <c r="R558" s="222">
        <f t="shared" si="165"/>
        <v>16573.966272488164</v>
      </c>
      <c r="S558" s="36">
        <f t="shared" si="166"/>
        <v>1872956.158731922</v>
      </c>
      <c r="T558" s="36">
        <f t="shared" si="162"/>
        <v>527044.84126807796</v>
      </c>
      <c r="U558" s="36">
        <f t="shared" si="167"/>
        <v>428740.6429039808</v>
      </c>
      <c r="V558" s="36">
        <f t="shared" si="168"/>
        <v>238094.54133308056</v>
      </c>
      <c r="W558" s="37">
        <f t="shared" si="169"/>
        <v>190646.10157090024</v>
      </c>
      <c r="X558" s="36">
        <f t="shared" si="170"/>
        <v>128833.18342108572</v>
      </c>
      <c r="Y558" s="276">
        <f t="shared" si="171"/>
        <v>190646.10157090024</v>
      </c>
      <c r="Z558" s="36">
        <f t="shared" si="172"/>
        <v>1110357.7703159587</v>
      </c>
      <c r="AA558" s="36">
        <f t="shared" si="173"/>
        <v>583312.92904786952</v>
      </c>
      <c r="AB558" s="38">
        <f t="shared" si="163"/>
        <v>1.1175870895385742E-8</v>
      </c>
      <c r="AC558" s="17"/>
      <c r="AD558" s="17">
        <f t="shared" si="174"/>
        <v>180</v>
      </c>
      <c r="AE558" s="143"/>
      <c r="AH558" s="103"/>
      <c r="AI558" s="533"/>
    </row>
    <row r="559" spans="1:35">
      <c r="A559" s="533"/>
      <c r="C559" s="68" t="s">
        <v>1056</v>
      </c>
      <c r="D559" s="19" t="str">
        <f>+'Outstanding loans'!A528</f>
        <v>143966348</v>
      </c>
      <c r="E559" s="20">
        <f>+'Outstanding loans'!B528</f>
        <v>99</v>
      </c>
      <c r="F559" s="19" t="str">
        <f>+'Outstanding loans'!C528</f>
        <v>DAVID G J(SL3172)</v>
      </c>
      <c r="G559" s="547" t="str">
        <f t="shared" si="159"/>
        <v>G1</v>
      </c>
      <c r="H559" s="21">
        <f>+'Outstanding loans'!F528</f>
        <v>42835</v>
      </c>
      <c r="I559" s="21">
        <f>+'Outstanding loans'!G528</f>
        <v>51592</v>
      </c>
      <c r="J559" s="34">
        <f t="shared" si="160"/>
        <v>288</v>
      </c>
      <c r="K559" s="34">
        <f t="shared" si="156"/>
        <v>44</v>
      </c>
      <c r="L559" s="34">
        <f t="shared" si="157"/>
        <v>180</v>
      </c>
      <c r="M559" s="34">
        <f t="shared" si="158"/>
        <v>44</v>
      </c>
      <c r="N559" s="52">
        <f t="shared" si="164"/>
        <v>44</v>
      </c>
      <c r="O559" s="324">
        <f>+'Outstanding loans'!H528</f>
        <v>2400001</v>
      </c>
      <c r="P559" s="26">
        <f>+'Outstanding loans'!E528</f>
        <v>0.03</v>
      </c>
      <c r="Q559" s="536">
        <f t="shared" si="161"/>
        <v>6.7500000000000004E-2</v>
      </c>
      <c r="R559" s="222">
        <f t="shared" si="165"/>
        <v>16573.966272488164</v>
      </c>
      <c r="S559" s="36">
        <f t="shared" si="166"/>
        <v>1872956.158731922</v>
      </c>
      <c r="T559" s="36">
        <f t="shared" si="162"/>
        <v>527044.84126807796</v>
      </c>
      <c r="U559" s="36">
        <f t="shared" si="167"/>
        <v>428740.6429039808</v>
      </c>
      <c r="V559" s="36">
        <f t="shared" si="168"/>
        <v>238094.54133308056</v>
      </c>
      <c r="W559" s="37">
        <f t="shared" si="169"/>
        <v>190646.10157090024</v>
      </c>
      <c r="X559" s="36">
        <f t="shared" si="170"/>
        <v>128833.18342108572</v>
      </c>
      <c r="Y559" s="276">
        <f t="shared" si="171"/>
        <v>190646.10157090024</v>
      </c>
      <c r="Z559" s="36">
        <f t="shared" si="172"/>
        <v>1110357.7703159587</v>
      </c>
      <c r="AA559" s="36">
        <f t="shared" si="173"/>
        <v>583312.92904786952</v>
      </c>
      <c r="AB559" s="38">
        <f t="shared" si="163"/>
        <v>1.1175870895385742E-8</v>
      </c>
      <c r="AC559" s="17"/>
      <c r="AD559" s="17">
        <f t="shared" si="174"/>
        <v>180</v>
      </c>
      <c r="AE559" s="143"/>
      <c r="AH559" s="103"/>
      <c r="AI559" s="533"/>
    </row>
    <row r="560" spans="1:35">
      <c r="A560" s="533"/>
      <c r="C560" s="68" t="s">
        <v>1056</v>
      </c>
      <c r="D560" s="19" t="str">
        <f>+'Outstanding loans'!A529</f>
        <v>143987620</v>
      </c>
      <c r="E560" s="20">
        <f>+'Outstanding loans'!B529</f>
        <v>99</v>
      </c>
      <c r="F560" s="19" t="str">
        <f>+'Outstanding loans'!C529</f>
        <v>LUBOIS B S (SL3168)</v>
      </c>
      <c r="G560" s="547" t="str">
        <f t="shared" si="159"/>
        <v>G1</v>
      </c>
      <c r="H560" s="21">
        <f>+'Outstanding loans'!F529</f>
        <v>42837</v>
      </c>
      <c r="I560" s="21">
        <f>+'Outstanding loans'!G529</f>
        <v>53783</v>
      </c>
      <c r="J560" s="34">
        <f t="shared" si="160"/>
        <v>360</v>
      </c>
      <c r="K560" s="34">
        <f t="shared" si="156"/>
        <v>44</v>
      </c>
      <c r="L560" s="34">
        <f t="shared" si="157"/>
        <v>180</v>
      </c>
      <c r="M560" s="34">
        <f t="shared" si="158"/>
        <v>44</v>
      </c>
      <c r="N560" s="52">
        <f t="shared" si="164"/>
        <v>44</v>
      </c>
      <c r="O560" s="324">
        <f>+'Outstanding loans'!H529</f>
        <v>3600060</v>
      </c>
      <c r="P560" s="26">
        <f>+'Outstanding loans'!E529</f>
        <v>0.03</v>
      </c>
      <c r="Q560" s="536">
        <f t="shared" si="161"/>
        <v>6.7500000000000004E-2</v>
      </c>
      <c r="R560" s="222">
        <f t="shared" si="165"/>
        <v>24861.353398991811</v>
      </c>
      <c r="S560" s="36">
        <f t="shared" si="166"/>
        <v>2809479.8913852302</v>
      </c>
      <c r="T560" s="36">
        <f t="shared" si="162"/>
        <v>790580.10861476976</v>
      </c>
      <c r="U560" s="36">
        <f t="shared" si="167"/>
        <v>643121.41490478767</v>
      </c>
      <c r="V560" s="36">
        <f t="shared" si="168"/>
        <v>357147.61555164785</v>
      </c>
      <c r="W560" s="37">
        <f t="shared" si="169"/>
        <v>285973.79935313982</v>
      </c>
      <c r="X560" s="36">
        <f t="shared" si="170"/>
        <v>193252.91543916595</v>
      </c>
      <c r="Y560" s="276">
        <f t="shared" si="171"/>
        <v>285973.79935313982</v>
      </c>
      <c r="Z560" s="36">
        <f t="shared" si="172"/>
        <v>1665563.7204333125</v>
      </c>
      <c r="AA560" s="36">
        <f t="shared" si="173"/>
        <v>874983.61181852594</v>
      </c>
      <c r="AB560" s="38">
        <f t="shared" si="163"/>
        <v>1.6763806343078613E-8</v>
      </c>
      <c r="AC560" s="17"/>
      <c r="AD560" s="17">
        <f t="shared" si="174"/>
        <v>180</v>
      </c>
      <c r="AE560" s="143"/>
      <c r="AH560" s="103"/>
      <c r="AI560" s="533"/>
    </row>
    <row r="561" spans="1:35">
      <c r="A561" s="533"/>
      <c r="C561" s="68" t="s">
        <v>1056</v>
      </c>
      <c r="D561" s="19" t="str">
        <f>+'Outstanding loans'!A530</f>
        <v>143988325</v>
      </c>
      <c r="E561" s="20">
        <f>+'Outstanding loans'!B530</f>
        <v>98</v>
      </c>
      <c r="F561" s="19" t="str">
        <f>+'Outstanding loans'!C530</f>
        <v>BEEHARRY D</v>
      </c>
      <c r="G561" s="547" t="str">
        <f t="shared" si="159"/>
        <v>G2</v>
      </c>
      <c r="H561" s="21">
        <f>+'Outstanding loans'!F530</f>
        <v>42871</v>
      </c>
      <c r="I561" s="21">
        <f>+'Outstanding loans'!G530</f>
        <v>44713</v>
      </c>
      <c r="J561" s="34">
        <f t="shared" si="160"/>
        <v>61</v>
      </c>
      <c r="K561" s="34">
        <f t="shared" si="156"/>
        <v>43</v>
      </c>
      <c r="L561" s="34">
        <f t="shared" si="157"/>
        <v>60</v>
      </c>
      <c r="M561" s="34">
        <f t="shared" si="158"/>
        <v>43</v>
      </c>
      <c r="N561" s="52">
        <f t="shared" si="164"/>
        <v>43</v>
      </c>
      <c r="O561" s="324">
        <f>+'Outstanding loans'!H530</f>
        <v>344283</v>
      </c>
      <c r="P561" s="26">
        <f>+'Outstanding loans'!E530</f>
        <v>0.05</v>
      </c>
      <c r="Q561" s="536">
        <f t="shared" si="161"/>
        <v>8.5000000000000006E-2</v>
      </c>
      <c r="R561" s="222">
        <f t="shared" si="165"/>
        <v>6497.044932661016</v>
      </c>
      <c r="S561" s="36">
        <f t="shared" si="166"/>
        <v>316673.65350860328</v>
      </c>
      <c r="T561" s="36">
        <f t="shared" si="162"/>
        <v>27609.346491396718</v>
      </c>
      <c r="U561" s="36">
        <f t="shared" si="167"/>
        <v>66412.881964636617</v>
      </c>
      <c r="V561" s="36">
        <f t="shared" si="168"/>
        <v>41504.891241072793</v>
      </c>
      <c r="W561" s="37">
        <f t="shared" si="169"/>
        <v>24907.990723563824</v>
      </c>
      <c r="X561" s="36">
        <f t="shared" si="170"/>
        <v>19786.698318834315</v>
      </c>
      <c r="Y561" s="276">
        <f t="shared" si="171"/>
        <v>24907.990723563824</v>
      </c>
      <c r="Z561" s="36">
        <f t="shared" si="172"/>
        <v>73149.042451058689</v>
      </c>
      <c r="AA561" s="36">
        <f t="shared" si="173"/>
        <v>45539.695959660981</v>
      </c>
      <c r="AB561" s="38">
        <f t="shared" si="163"/>
        <v>9.8953023552894592E-10</v>
      </c>
      <c r="AC561" s="17"/>
      <c r="AD561" s="17">
        <f t="shared" si="174"/>
        <v>60</v>
      </c>
      <c r="AE561" s="143"/>
      <c r="AH561" s="103"/>
      <c r="AI561" s="533"/>
    </row>
    <row r="562" spans="1:35">
      <c r="A562" s="533"/>
      <c r="C562" s="68" t="s">
        <v>1056</v>
      </c>
      <c r="D562" s="19" t="str">
        <f>+'Outstanding loans'!A531</f>
        <v>143988147</v>
      </c>
      <c r="E562" s="20">
        <f>+'Outstanding loans'!B531</f>
        <v>98</v>
      </c>
      <c r="F562" s="19" t="str">
        <f>+'Outstanding loans'!C531</f>
        <v>CONHYEA H D</v>
      </c>
      <c r="G562" s="547" t="str">
        <f t="shared" si="159"/>
        <v>G2</v>
      </c>
      <c r="H562" s="21">
        <f>+'Outstanding loans'!F531</f>
        <v>42871</v>
      </c>
      <c r="I562" s="21">
        <f>+'Outstanding loans'!G531</f>
        <v>44713</v>
      </c>
      <c r="J562" s="34">
        <f t="shared" si="160"/>
        <v>61</v>
      </c>
      <c r="K562" s="34">
        <f t="shared" si="156"/>
        <v>43</v>
      </c>
      <c r="L562" s="34">
        <f t="shared" si="157"/>
        <v>60</v>
      </c>
      <c r="M562" s="34">
        <f t="shared" si="158"/>
        <v>43</v>
      </c>
      <c r="N562" s="52">
        <f t="shared" si="164"/>
        <v>43</v>
      </c>
      <c r="O562" s="324">
        <f>+'Outstanding loans'!H531</f>
        <v>178253</v>
      </c>
      <c r="P562" s="26">
        <f>+'Outstanding loans'!E531</f>
        <v>0.05</v>
      </c>
      <c r="Q562" s="536">
        <f t="shared" si="161"/>
        <v>8.5000000000000006E-2</v>
      </c>
      <c r="R562" s="222">
        <f t="shared" si="165"/>
        <v>3363.8540107458812</v>
      </c>
      <c r="S562" s="36">
        <f t="shared" si="166"/>
        <v>163958.22262170678</v>
      </c>
      <c r="T562" s="36">
        <f t="shared" si="162"/>
        <v>14294.77737829322</v>
      </c>
      <c r="U562" s="36">
        <f t="shared" si="167"/>
        <v>34385.361603222831</v>
      </c>
      <c r="V562" s="36">
        <f t="shared" si="168"/>
        <v>21489.214914459764</v>
      </c>
      <c r="W562" s="37">
        <f t="shared" si="169"/>
        <v>12896.146688763067</v>
      </c>
      <c r="X562" s="36">
        <f t="shared" si="170"/>
        <v>10244.590454443474</v>
      </c>
      <c r="Y562" s="276">
        <f t="shared" si="171"/>
        <v>12896.146688763067</v>
      </c>
      <c r="Z562" s="36">
        <f t="shared" si="172"/>
        <v>37873.018023046636</v>
      </c>
      <c r="AA562" s="36">
        <f t="shared" si="173"/>
        <v>23578.240644752863</v>
      </c>
      <c r="AB562" s="38">
        <f t="shared" si="163"/>
        <v>5.5297277867794037E-10</v>
      </c>
      <c r="AC562" s="17"/>
      <c r="AD562" s="17">
        <f t="shared" si="174"/>
        <v>60</v>
      </c>
      <c r="AE562" s="143"/>
      <c r="AH562" s="103"/>
      <c r="AI562" s="533"/>
    </row>
    <row r="563" spans="1:35">
      <c r="A563" s="533"/>
      <c r="C563" s="68" t="s">
        <v>1056</v>
      </c>
      <c r="D563" s="19" t="str">
        <f>+'Outstanding loans'!A532</f>
        <v>143987930</v>
      </c>
      <c r="E563" s="20">
        <f>+'Outstanding loans'!B532</f>
        <v>98</v>
      </c>
      <c r="F563" s="19" t="str">
        <f>+'Outstanding loans'!C532</f>
        <v>JEETUN R</v>
      </c>
      <c r="G563" s="547" t="str">
        <f t="shared" si="159"/>
        <v>G2</v>
      </c>
      <c r="H563" s="21">
        <f>+'Outstanding loans'!F532</f>
        <v>42872</v>
      </c>
      <c r="I563" s="21">
        <f>+'Outstanding loans'!G532</f>
        <v>44713</v>
      </c>
      <c r="J563" s="34">
        <f t="shared" si="160"/>
        <v>61</v>
      </c>
      <c r="K563" s="34">
        <f t="shared" si="156"/>
        <v>43</v>
      </c>
      <c r="L563" s="34">
        <f t="shared" si="157"/>
        <v>60</v>
      </c>
      <c r="M563" s="34">
        <f t="shared" si="158"/>
        <v>43</v>
      </c>
      <c r="N563" s="52">
        <f t="shared" si="164"/>
        <v>43</v>
      </c>
      <c r="O563" s="324">
        <f>+'Outstanding loans'!H532</f>
        <v>262650</v>
      </c>
      <c r="P563" s="26">
        <f>+'Outstanding loans'!E532</f>
        <v>0.05</v>
      </c>
      <c r="Q563" s="536">
        <f t="shared" si="161"/>
        <v>8.5000000000000006E-2</v>
      </c>
      <c r="R563" s="222">
        <f t="shared" si="165"/>
        <v>4956.5295165994721</v>
      </c>
      <c r="S563" s="36">
        <f t="shared" si="166"/>
        <v>241587.11029599101</v>
      </c>
      <c r="T563" s="36">
        <f t="shared" si="162"/>
        <v>21062.889704008994</v>
      </c>
      <c r="U563" s="36">
        <f t="shared" si="167"/>
        <v>50665.712358762423</v>
      </c>
      <c r="V563" s="36">
        <f t="shared" si="168"/>
        <v>31663.659502408729</v>
      </c>
      <c r="W563" s="37">
        <f t="shared" si="169"/>
        <v>19002.052856353694</v>
      </c>
      <c r="X563" s="36">
        <f t="shared" si="170"/>
        <v>15095.07095453978</v>
      </c>
      <c r="Y563" s="276">
        <f t="shared" si="171"/>
        <v>19002.052856353694</v>
      </c>
      <c r="Z563" s="36">
        <f t="shared" si="172"/>
        <v>55804.660699978063</v>
      </c>
      <c r="AA563" s="36">
        <f t="shared" si="173"/>
        <v>34741.770995968312</v>
      </c>
      <c r="AB563" s="38">
        <f t="shared" si="163"/>
        <v>7.5669959187507629E-10</v>
      </c>
      <c r="AC563" s="17"/>
      <c r="AD563" s="17">
        <f t="shared" si="174"/>
        <v>60</v>
      </c>
      <c r="AE563" s="143"/>
      <c r="AH563" s="103"/>
      <c r="AI563" s="533"/>
    </row>
    <row r="564" spans="1:35">
      <c r="A564" s="533"/>
      <c r="C564" s="68" t="s">
        <v>1056</v>
      </c>
      <c r="D564" s="19" t="str">
        <f>+'Outstanding loans'!A533</f>
        <v>143987973</v>
      </c>
      <c r="E564" s="20">
        <f>+'Outstanding loans'!B533</f>
        <v>98</v>
      </c>
      <c r="F564" s="19" t="str">
        <f>+'Outstanding loans'!C533</f>
        <v>BYARE SINGH P</v>
      </c>
      <c r="G564" s="547" t="str">
        <f t="shared" si="159"/>
        <v>G2</v>
      </c>
      <c r="H564" s="21">
        <f>+'Outstanding loans'!F533</f>
        <v>42881</v>
      </c>
      <c r="I564" s="21">
        <f>+'Outstanding loans'!G533</f>
        <v>44713</v>
      </c>
      <c r="J564" s="34">
        <f t="shared" si="160"/>
        <v>60</v>
      </c>
      <c r="K564" s="34">
        <f t="shared" si="156"/>
        <v>42</v>
      </c>
      <c r="L564" s="34">
        <f t="shared" si="157"/>
        <v>60</v>
      </c>
      <c r="M564" s="34">
        <f t="shared" si="158"/>
        <v>42</v>
      </c>
      <c r="N564" s="52">
        <f t="shared" si="164"/>
        <v>42</v>
      </c>
      <c r="O564" s="324">
        <f>+'Outstanding loans'!H533</f>
        <v>355963</v>
      </c>
      <c r="P564" s="26">
        <f>+'Outstanding loans'!E533</f>
        <v>0.05</v>
      </c>
      <c r="Q564" s="536">
        <f t="shared" si="161"/>
        <v>8.5000000000000006E-2</v>
      </c>
      <c r="R564" s="222">
        <f t="shared" si="165"/>
        <v>6717.4609416230651</v>
      </c>
      <c r="S564" s="36">
        <f t="shared" si="166"/>
        <v>327416.99045228196</v>
      </c>
      <c r="T564" s="36">
        <f t="shared" si="162"/>
        <v>28546.009547718044</v>
      </c>
      <c r="U564" s="36">
        <f t="shared" si="167"/>
        <v>67864.511408144346</v>
      </c>
      <c r="V564" s="36">
        <f t="shared" si="168"/>
        <v>42428.559527331876</v>
      </c>
      <c r="W564" s="37">
        <f t="shared" si="169"/>
        <v>25435.95188081247</v>
      </c>
      <c r="X564" s="36">
        <f t="shared" si="170"/>
        <v>19982.20668340263</v>
      </c>
      <c r="Y564" s="276">
        <f t="shared" si="171"/>
        <v>25435.95188081247</v>
      </c>
      <c r="Z564" s="36">
        <f t="shared" si="172"/>
        <v>75630.666045102989</v>
      </c>
      <c r="AA564" s="36">
        <f t="shared" si="173"/>
        <v>47084.656497383898</v>
      </c>
      <c r="AB564" s="38">
        <f t="shared" si="163"/>
        <v>1.0477378964424133E-9</v>
      </c>
      <c r="AC564" s="17"/>
      <c r="AD564" s="17">
        <f t="shared" si="174"/>
        <v>60</v>
      </c>
      <c r="AE564" s="143"/>
      <c r="AH564" s="103"/>
      <c r="AI564" s="533"/>
    </row>
    <row r="565" spans="1:35">
      <c r="A565" s="533"/>
      <c r="C565" s="68" t="s">
        <v>1056</v>
      </c>
      <c r="D565" s="19" t="str">
        <f>+'Outstanding loans'!A534</f>
        <v>143988910</v>
      </c>
      <c r="E565" s="20">
        <f>+'Outstanding loans'!B534</f>
        <v>98</v>
      </c>
      <c r="F565" s="19" t="str">
        <f>+'Outstanding loans'!C534</f>
        <v>ROGBEER-ANSELINE T</v>
      </c>
      <c r="G565" s="547" t="str">
        <f t="shared" si="159"/>
        <v>G2</v>
      </c>
      <c r="H565" s="21">
        <f>+'Outstanding loans'!F534</f>
        <v>42886</v>
      </c>
      <c r="I565" s="21">
        <f>+'Outstanding loans'!G534</f>
        <v>44713</v>
      </c>
      <c r="J565" s="34">
        <f t="shared" si="160"/>
        <v>60</v>
      </c>
      <c r="K565" s="34">
        <f t="shared" si="156"/>
        <v>42</v>
      </c>
      <c r="L565" s="34">
        <f t="shared" si="157"/>
        <v>60</v>
      </c>
      <c r="M565" s="34">
        <f t="shared" si="158"/>
        <v>42</v>
      </c>
      <c r="N565" s="52">
        <f t="shared" si="164"/>
        <v>42</v>
      </c>
      <c r="O565" s="324">
        <f>+'Outstanding loans'!H534</f>
        <v>142267</v>
      </c>
      <c r="P565" s="26">
        <f>+'Outstanding loans'!E534</f>
        <v>0.05</v>
      </c>
      <c r="Q565" s="536">
        <f t="shared" si="161"/>
        <v>8.5000000000000006E-2</v>
      </c>
      <c r="R565" s="222">
        <f t="shared" si="165"/>
        <v>2684.7537968325037</v>
      </c>
      <c r="S565" s="36">
        <f t="shared" si="166"/>
        <v>130858.07508273274</v>
      </c>
      <c r="T565" s="36">
        <f t="shared" si="162"/>
        <v>11408.924917267257</v>
      </c>
      <c r="U565" s="36">
        <f t="shared" si="167"/>
        <v>27123.269678316195</v>
      </c>
      <c r="V565" s="36">
        <f t="shared" si="168"/>
        <v>16957.335111443957</v>
      </c>
      <c r="W565" s="37">
        <f t="shared" si="169"/>
        <v>10165.934566872238</v>
      </c>
      <c r="X565" s="36">
        <f t="shared" si="170"/>
        <v>7986.2474420870794</v>
      </c>
      <c r="Y565" s="276">
        <f t="shared" si="171"/>
        <v>10165.934566872238</v>
      </c>
      <c r="Z565" s="36">
        <f t="shared" si="172"/>
        <v>30227.152727217894</v>
      </c>
      <c r="AA565" s="36">
        <f t="shared" si="173"/>
        <v>18818.227809950244</v>
      </c>
      <c r="AB565" s="38">
        <f t="shared" si="163"/>
        <v>3.92901711165905E-10</v>
      </c>
      <c r="AC565" s="17"/>
      <c r="AD565" s="17">
        <f t="shared" si="174"/>
        <v>60</v>
      </c>
      <c r="AE565" s="143"/>
      <c r="AH565" s="103"/>
      <c r="AI565" s="533"/>
    </row>
    <row r="566" spans="1:35">
      <c r="A566" s="533"/>
      <c r="C566" s="68" t="s">
        <v>1056</v>
      </c>
      <c r="D566" s="19" t="str">
        <f>+'Outstanding loans'!A535</f>
        <v>143988430</v>
      </c>
      <c r="E566" s="20">
        <f>+'Outstanding loans'!B535</f>
        <v>98</v>
      </c>
      <c r="F566" s="19" t="str">
        <f>+'Outstanding loans'!C535</f>
        <v>BAPPOO-BHIWAJEE N S</v>
      </c>
      <c r="G566" s="547" t="str">
        <f t="shared" si="159"/>
        <v>G2</v>
      </c>
      <c r="H566" s="21">
        <f>+'Outstanding loans'!F535</f>
        <v>42888</v>
      </c>
      <c r="I566" s="21">
        <f>+'Outstanding loans'!G535</f>
        <v>44713</v>
      </c>
      <c r="J566" s="34">
        <f t="shared" si="160"/>
        <v>60</v>
      </c>
      <c r="K566" s="34">
        <f t="shared" si="156"/>
        <v>42</v>
      </c>
      <c r="L566" s="34">
        <f t="shared" si="157"/>
        <v>60</v>
      </c>
      <c r="M566" s="34">
        <f t="shared" si="158"/>
        <v>42</v>
      </c>
      <c r="N566" s="52">
        <f t="shared" si="164"/>
        <v>42</v>
      </c>
      <c r="O566" s="324">
        <f>+'Outstanding loans'!H535</f>
        <v>431014</v>
      </c>
      <c r="P566" s="26">
        <f>+'Outstanding loans'!E535</f>
        <v>0.05</v>
      </c>
      <c r="Q566" s="536">
        <f t="shared" si="161"/>
        <v>8.5000000000000006E-2</v>
      </c>
      <c r="R566" s="222">
        <f t="shared" si="165"/>
        <v>8133.7658978397285</v>
      </c>
      <c r="S566" s="36">
        <f t="shared" si="166"/>
        <v>396449.36895913293</v>
      </c>
      <c r="T566" s="36">
        <f t="shared" si="162"/>
        <v>34564.631040867069</v>
      </c>
      <c r="U566" s="36">
        <f t="shared" si="167"/>
        <v>82173.019443228404</v>
      </c>
      <c r="V566" s="36">
        <f t="shared" si="168"/>
        <v>51374.168540307262</v>
      </c>
      <c r="W566" s="37">
        <f t="shared" si="169"/>
        <v>30798.850902921142</v>
      </c>
      <c r="X566" s="36">
        <f t="shared" si="170"/>
        <v>24195.24172860695</v>
      </c>
      <c r="Y566" s="276">
        <f t="shared" si="171"/>
        <v>30798.850902921142</v>
      </c>
      <c r="Z566" s="36">
        <f t="shared" si="172"/>
        <v>91576.584911252081</v>
      </c>
      <c r="AA566" s="36">
        <f t="shared" si="173"/>
        <v>57011.95387038379</v>
      </c>
      <c r="AB566" s="38">
        <f t="shared" si="163"/>
        <v>1.2223608791828156E-9</v>
      </c>
      <c r="AC566" s="17"/>
      <c r="AD566" s="17">
        <f t="shared" si="174"/>
        <v>60</v>
      </c>
      <c r="AE566" s="143"/>
      <c r="AH566" s="103"/>
      <c r="AI566" s="533"/>
    </row>
    <row r="567" spans="1:35">
      <c r="A567" s="533"/>
      <c r="C567" s="68" t="s">
        <v>1056</v>
      </c>
      <c r="D567" s="19" t="str">
        <f>+'Outstanding loans'!A536</f>
        <v>143988015</v>
      </c>
      <c r="E567" s="20">
        <f>+'Outstanding loans'!B536</f>
        <v>98</v>
      </c>
      <c r="F567" s="19" t="str">
        <f>+'Outstanding loans'!C536</f>
        <v>NEWK SEE M Y</v>
      </c>
      <c r="G567" s="547" t="str">
        <f t="shared" si="159"/>
        <v>G2</v>
      </c>
      <c r="H567" s="21">
        <f>+'Outstanding loans'!F536</f>
        <v>42900</v>
      </c>
      <c r="I567" s="21">
        <f>+'Outstanding loans'!G536</f>
        <v>44713</v>
      </c>
      <c r="J567" s="34">
        <f t="shared" si="160"/>
        <v>60</v>
      </c>
      <c r="K567" s="34">
        <f t="shared" si="156"/>
        <v>42</v>
      </c>
      <c r="L567" s="34">
        <f t="shared" si="157"/>
        <v>60</v>
      </c>
      <c r="M567" s="34">
        <f t="shared" si="158"/>
        <v>42</v>
      </c>
      <c r="N567" s="52">
        <f t="shared" si="164"/>
        <v>42</v>
      </c>
      <c r="O567" s="324">
        <f>+'Outstanding loans'!H536</f>
        <v>251146</v>
      </c>
      <c r="P567" s="26">
        <f>+'Outstanding loans'!E536</f>
        <v>0.05</v>
      </c>
      <c r="Q567" s="536">
        <f t="shared" si="161"/>
        <v>8.5000000000000006E-2</v>
      </c>
      <c r="R567" s="222">
        <f t="shared" si="165"/>
        <v>4739.4348447587699</v>
      </c>
      <c r="S567" s="36">
        <f t="shared" si="166"/>
        <v>231005.65925146375</v>
      </c>
      <c r="T567" s="36">
        <f t="shared" si="162"/>
        <v>20140.340748536255</v>
      </c>
      <c r="U567" s="36">
        <f t="shared" si="167"/>
        <v>47881.101637276413</v>
      </c>
      <c r="V567" s="36">
        <f t="shared" si="168"/>
        <v>29935.029795375594</v>
      </c>
      <c r="W567" s="37">
        <f t="shared" si="169"/>
        <v>17946.071841900819</v>
      </c>
      <c r="X567" s="36">
        <f t="shared" si="170"/>
        <v>14098.238523975378</v>
      </c>
      <c r="Y567" s="276">
        <f t="shared" si="171"/>
        <v>17946.071841900819</v>
      </c>
      <c r="Z567" s="36">
        <f t="shared" si="172"/>
        <v>53360.431434063183</v>
      </c>
      <c r="AA567" s="36">
        <f t="shared" si="173"/>
        <v>33220.0906855262</v>
      </c>
      <c r="AB567" s="38">
        <f t="shared" si="163"/>
        <v>7.2759576141834259E-10</v>
      </c>
      <c r="AC567" s="17"/>
      <c r="AD567" s="17">
        <f t="shared" si="174"/>
        <v>60</v>
      </c>
      <c r="AE567" s="143"/>
      <c r="AH567" s="103"/>
      <c r="AI567" s="533"/>
    </row>
    <row r="568" spans="1:35">
      <c r="A568" s="533"/>
      <c r="C568" s="68" t="s">
        <v>1056</v>
      </c>
      <c r="D568" s="19" t="str">
        <f>+'Outstanding loans'!A537</f>
        <v>143988880</v>
      </c>
      <c r="E568" s="20">
        <f>+'Outstanding loans'!B537</f>
        <v>98</v>
      </c>
      <c r="F568" s="19" t="str">
        <f>+'Outstanding loans'!C537</f>
        <v>GUNNOO N V</v>
      </c>
      <c r="G568" s="547" t="str">
        <f t="shared" si="159"/>
        <v>G2</v>
      </c>
      <c r="H568" s="21">
        <f>+'Outstanding loans'!F537</f>
        <v>42902</v>
      </c>
      <c r="I568" s="21">
        <f>+'Outstanding loans'!G537</f>
        <v>44743</v>
      </c>
      <c r="J568" s="34">
        <f t="shared" si="160"/>
        <v>61</v>
      </c>
      <c r="K568" s="34">
        <f t="shared" si="156"/>
        <v>42</v>
      </c>
      <c r="L568" s="34">
        <f t="shared" si="157"/>
        <v>60</v>
      </c>
      <c r="M568" s="34">
        <f t="shared" si="158"/>
        <v>42</v>
      </c>
      <c r="N568" s="52">
        <f t="shared" si="164"/>
        <v>42</v>
      </c>
      <c r="O568" s="324">
        <f>+'Outstanding loans'!H537</f>
        <v>152725</v>
      </c>
      <c r="P568" s="26">
        <f>+'Outstanding loans'!E537</f>
        <v>0.05</v>
      </c>
      <c r="Q568" s="536">
        <f t="shared" si="161"/>
        <v>8.5000000000000006E-2</v>
      </c>
      <c r="R568" s="222">
        <f t="shared" si="165"/>
        <v>2882.1091582815702</v>
      </c>
      <c r="S568" s="36">
        <f t="shared" si="166"/>
        <v>140477.40879480384</v>
      </c>
      <c r="T568" s="36">
        <f t="shared" si="162"/>
        <v>12247.591205196164</v>
      </c>
      <c r="U568" s="36">
        <f t="shared" si="167"/>
        <v>29117.09223938681</v>
      </c>
      <c r="V568" s="36">
        <f t="shared" si="168"/>
        <v>18203.863193117722</v>
      </c>
      <c r="W568" s="37">
        <f t="shared" si="169"/>
        <v>10913.229046269087</v>
      </c>
      <c r="X568" s="36">
        <f t="shared" si="170"/>
        <v>8573.3138436373156</v>
      </c>
      <c r="Y568" s="276">
        <f t="shared" si="171"/>
        <v>10913.229046269087</v>
      </c>
      <c r="Z568" s="36">
        <f t="shared" si="172"/>
        <v>32449.140702090808</v>
      </c>
      <c r="AA568" s="36">
        <f t="shared" si="173"/>
        <v>20201.549496894178</v>
      </c>
      <c r="AB568" s="38">
        <f t="shared" si="163"/>
        <v>4.6566128730773926E-10</v>
      </c>
      <c r="AC568" s="17"/>
      <c r="AD568" s="17">
        <f t="shared" si="174"/>
        <v>60</v>
      </c>
      <c r="AE568" s="143"/>
      <c r="AH568" s="103"/>
      <c r="AI568" s="533"/>
    </row>
    <row r="569" spans="1:35">
      <c r="A569" s="533"/>
      <c r="C569" s="68" t="s">
        <v>1056</v>
      </c>
      <c r="D569" s="19" t="str">
        <f>+'Outstanding loans'!A538</f>
        <v>143988503</v>
      </c>
      <c r="E569" s="20">
        <f>+'Outstanding loans'!B538</f>
        <v>98</v>
      </c>
      <c r="F569" s="19" t="str">
        <f>+'Outstanding loans'!C538</f>
        <v>APPADU N</v>
      </c>
      <c r="G569" s="547" t="str">
        <f t="shared" si="159"/>
        <v>G2</v>
      </c>
      <c r="H569" s="21">
        <f>+'Outstanding loans'!F538</f>
        <v>42902</v>
      </c>
      <c r="I569" s="21">
        <f>+'Outstanding loans'!G538</f>
        <v>44743</v>
      </c>
      <c r="J569" s="34">
        <f t="shared" si="160"/>
        <v>61</v>
      </c>
      <c r="K569" s="34">
        <f t="shared" si="156"/>
        <v>42</v>
      </c>
      <c r="L569" s="34">
        <f t="shared" si="157"/>
        <v>60</v>
      </c>
      <c r="M569" s="34">
        <f t="shared" si="158"/>
        <v>42</v>
      </c>
      <c r="N569" s="52">
        <f t="shared" si="164"/>
        <v>42</v>
      </c>
      <c r="O569" s="324">
        <f>+'Outstanding loans'!H538</f>
        <v>254788</v>
      </c>
      <c r="P569" s="26">
        <f>+'Outstanding loans'!E538</f>
        <v>0.05</v>
      </c>
      <c r="Q569" s="536">
        <f t="shared" si="161"/>
        <v>8.5000000000000006E-2</v>
      </c>
      <c r="R569" s="222">
        <f t="shared" si="165"/>
        <v>4808.1638776902582</v>
      </c>
      <c r="S569" s="36">
        <f t="shared" si="166"/>
        <v>234355.59359640189</v>
      </c>
      <c r="T569" s="36">
        <f t="shared" si="162"/>
        <v>20432.406403598114</v>
      </c>
      <c r="U569" s="36">
        <f t="shared" si="167"/>
        <v>48575.450630144944</v>
      </c>
      <c r="V569" s="36">
        <f t="shared" si="168"/>
        <v>30369.133378609113</v>
      </c>
      <c r="W569" s="37">
        <f t="shared" si="169"/>
        <v>18206.317251535831</v>
      </c>
      <c r="X569" s="36">
        <f t="shared" si="170"/>
        <v>14302.684482518678</v>
      </c>
      <c r="Y569" s="276">
        <f t="shared" si="171"/>
        <v>18206.317251535831</v>
      </c>
      <c r="Z569" s="36">
        <f t="shared" si="172"/>
        <v>54134.23906501435</v>
      </c>
      <c r="AA569" s="36">
        <f t="shared" si="173"/>
        <v>33701.832661415508</v>
      </c>
      <c r="AB569" s="38">
        <f t="shared" si="163"/>
        <v>7.2759576141834259E-10</v>
      </c>
      <c r="AC569" s="17"/>
      <c r="AD569" s="17">
        <f t="shared" si="174"/>
        <v>60</v>
      </c>
      <c r="AE569" s="143"/>
      <c r="AH569" s="103"/>
      <c r="AI569" s="533"/>
    </row>
    <row r="570" spans="1:35">
      <c r="A570" s="533"/>
      <c r="C570" s="68" t="s">
        <v>1056</v>
      </c>
      <c r="D570" s="19" t="str">
        <f>+'Outstanding loans'!A539</f>
        <v>143778517</v>
      </c>
      <c r="E570" s="20">
        <f>+'Outstanding loans'!B539</f>
        <v>99</v>
      </c>
      <c r="F570" s="19" t="str">
        <f>+'Outstanding loans'!C539</f>
        <v>MURTHEN J P C(SL3184)</v>
      </c>
      <c r="G570" s="547" t="str">
        <f t="shared" si="159"/>
        <v>G1</v>
      </c>
      <c r="H570" s="21">
        <f>+'Outstanding loans'!F539</f>
        <v>42871</v>
      </c>
      <c r="I570" s="21">
        <f>+'Outstanding loans'!G539</f>
        <v>53844</v>
      </c>
      <c r="J570" s="34">
        <f t="shared" si="160"/>
        <v>361</v>
      </c>
      <c r="K570" s="34">
        <f t="shared" si="156"/>
        <v>43</v>
      </c>
      <c r="L570" s="34">
        <f t="shared" si="157"/>
        <v>180</v>
      </c>
      <c r="M570" s="34">
        <f t="shared" si="158"/>
        <v>43</v>
      </c>
      <c r="N570" s="52">
        <f t="shared" si="164"/>
        <v>43</v>
      </c>
      <c r="O570" s="324">
        <f>+'Outstanding loans'!H539</f>
        <v>2469220</v>
      </c>
      <c r="P570" s="26">
        <f>+'Outstanding loans'!E539</f>
        <v>0.03</v>
      </c>
      <c r="Q570" s="536">
        <f t="shared" si="161"/>
        <v>6.7500000000000004E-2</v>
      </c>
      <c r="R570" s="222">
        <f t="shared" si="165"/>
        <v>17051.979978072184</v>
      </c>
      <c r="S570" s="36">
        <f t="shared" si="166"/>
        <v>1926974.5330372932</v>
      </c>
      <c r="T570" s="36">
        <f t="shared" si="162"/>
        <v>542245.46696270676</v>
      </c>
      <c r="U570" s="36">
        <f t="shared" si="167"/>
        <v>431961.48636692809</v>
      </c>
      <c r="V570" s="36">
        <f t="shared" si="168"/>
        <v>240021.46684261394</v>
      </c>
      <c r="W570" s="37">
        <f t="shared" si="169"/>
        <v>191940.01952431415</v>
      </c>
      <c r="X570" s="36">
        <f t="shared" si="170"/>
        <v>129536.41710775773</v>
      </c>
      <c r="Y570" s="276">
        <f t="shared" si="171"/>
        <v>191940.01952431415</v>
      </c>
      <c r="Z570" s="36">
        <f t="shared" si="172"/>
        <v>1142381.8630157118</v>
      </c>
      <c r="AA570" s="36">
        <f t="shared" si="173"/>
        <v>600136.39605299337</v>
      </c>
      <c r="AB570" s="38">
        <f t="shared" si="163"/>
        <v>1.1641532182693481E-8</v>
      </c>
      <c r="AC570" s="17"/>
      <c r="AD570" s="17">
        <f t="shared" si="174"/>
        <v>180</v>
      </c>
      <c r="AE570" s="143"/>
      <c r="AH570" s="103"/>
      <c r="AI570" s="533"/>
    </row>
    <row r="571" spans="1:35">
      <c r="A571" s="533"/>
      <c r="C571" s="68" t="s">
        <v>1056</v>
      </c>
      <c r="D571" s="19" t="str">
        <f>+'Outstanding loans'!A540</f>
        <v>143745007</v>
      </c>
      <c r="E571" s="20">
        <f>+'Outstanding loans'!B540</f>
        <v>99</v>
      </c>
      <c r="F571" s="19" t="str">
        <f>+'Outstanding loans'!C540</f>
        <v>BHEEPATHEE F K(SL3166)</v>
      </c>
      <c r="G571" s="547" t="str">
        <f t="shared" si="159"/>
        <v>G1</v>
      </c>
      <c r="H571" s="21">
        <f>+'Outstanding loans'!F540</f>
        <v>42874</v>
      </c>
      <c r="I571" s="21">
        <f>+'Outstanding loans'!G540</f>
        <v>52018</v>
      </c>
      <c r="J571" s="34">
        <f t="shared" si="160"/>
        <v>301</v>
      </c>
      <c r="K571" s="34">
        <f t="shared" si="156"/>
        <v>42</v>
      </c>
      <c r="L571" s="34">
        <f t="shared" si="157"/>
        <v>180</v>
      </c>
      <c r="M571" s="34">
        <f t="shared" si="158"/>
        <v>42</v>
      </c>
      <c r="N571" s="52">
        <f t="shared" si="164"/>
        <v>42</v>
      </c>
      <c r="O571" s="324">
        <f>+'Outstanding loans'!H540</f>
        <v>1082415</v>
      </c>
      <c r="P571" s="26">
        <f>+'Outstanding loans'!E540</f>
        <v>0.03</v>
      </c>
      <c r="Q571" s="536">
        <f t="shared" si="161"/>
        <v>6.7500000000000004E-2</v>
      </c>
      <c r="R571" s="222">
        <f t="shared" si="165"/>
        <v>7474.9592616150067</v>
      </c>
      <c r="S571" s="36">
        <f t="shared" si="166"/>
        <v>844714.58159968001</v>
      </c>
      <c r="T571" s="36">
        <f t="shared" si="162"/>
        <v>237700.41840031999</v>
      </c>
      <c r="U571" s="36">
        <f t="shared" si="167"/>
        <v>185327.95767064873</v>
      </c>
      <c r="V571" s="36">
        <f t="shared" si="168"/>
        <v>103037.79943231016</v>
      </c>
      <c r="W571" s="37">
        <f t="shared" si="169"/>
        <v>82290.158238338568</v>
      </c>
      <c r="X571" s="36">
        <f t="shared" si="170"/>
        <v>55463.430960074664</v>
      </c>
      <c r="Y571" s="276">
        <f t="shared" si="171"/>
        <v>82290.158238338568</v>
      </c>
      <c r="Z571" s="36">
        <f t="shared" si="172"/>
        <v>500778.08549102629</v>
      </c>
      <c r="AA571" s="36">
        <f t="shared" si="173"/>
        <v>263077.66709070117</v>
      </c>
      <c r="AB571" s="38">
        <f t="shared" si="163"/>
        <v>5.1222741603851318E-9</v>
      </c>
      <c r="AC571" s="17"/>
      <c r="AD571" s="17">
        <f t="shared" si="174"/>
        <v>180</v>
      </c>
      <c r="AE571" s="143"/>
      <c r="AH571" s="103"/>
      <c r="AI571" s="533"/>
    </row>
    <row r="572" spans="1:35">
      <c r="A572" s="533"/>
      <c r="C572" s="68" t="s">
        <v>1056</v>
      </c>
      <c r="D572" s="19" t="str">
        <f>+'Outstanding loans'!A541</f>
        <v>143596443</v>
      </c>
      <c r="E572" s="20">
        <f>+'Outstanding loans'!B541</f>
        <v>99</v>
      </c>
      <c r="F572" s="19" t="str">
        <f>+'Outstanding loans'!C541</f>
        <v>NG PING MAN (SL3185)</v>
      </c>
      <c r="G572" s="547" t="str">
        <f t="shared" si="159"/>
        <v>G1</v>
      </c>
      <c r="H572" s="21">
        <f>+'Outstanding loans'!F541</f>
        <v>42879</v>
      </c>
      <c r="I572" s="21">
        <f>+'Outstanding loans'!G541</f>
        <v>53844</v>
      </c>
      <c r="J572" s="34">
        <f t="shared" si="160"/>
        <v>360</v>
      </c>
      <c r="K572" s="34">
        <f t="shared" si="156"/>
        <v>42</v>
      </c>
      <c r="L572" s="34">
        <f t="shared" si="157"/>
        <v>180</v>
      </c>
      <c r="M572" s="34">
        <f t="shared" si="158"/>
        <v>42</v>
      </c>
      <c r="N572" s="52">
        <f t="shared" si="164"/>
        <v>42</v>
      </c>
      <c r="O572" s="324">
        <f>+'Outstanding loans'!H541</f>
        <v>1001712</v>
      </c>
      <c r="P572" s="26">
        <f>+'Outstanding loans'!E541</f>
        <v>0.03</v>
      </c>
      <c r="Q572" s="536">
        <f t="shared" si="161"/>
        <v>6.7500000000000004E-2</v>
      </c>
      <c r="R572" s="222">
        <f t="shared" si="165"/>
        <v>6917.6391604614601</v>
      </c>
      <c r="S572" s="36">
        <f t="shared" si="166"/>
        <v>781734.11580898147</v>
      </c>
      <c r="T572" s="36">
        <f t="shared" si="162"/>
        <v>219977.88419101853</v>
      </c>
      <c r="U572" s="36">
        <f t="shared" si="167"/>
        <v>171510.22402145289</v>
      </c>
      <c r="V572" s="36">
        <f t="shared" si="168"/>
        <v>95355.478393165569</v>
      </c>
      <c r="W572" s="37">
        <f t="shared" si="169"/>
        <v>76154.745628287317</v>
      </c>
      <c r="X572" s="36">
        <f t="shared" si="170"/>
        <v>51328.172977904323</v>
      </c>
      <c r="Y572" s="276">
        <f t="shared" si="171"/>
        <v>76154.745628287317</v>
      </c>
      <c r="Z572" s="36">
        <f t="shared" si="172"/>
        <v>463440.93307408597</v>
      </c>
      <c r="AA572" s="36">
        <f t="shared" si="173"/>
        <v>243463.0488830629</v>
      </c>
      <c r="AB572" s="38">
        <f t="shared" si="163"/>
        <v>4.5401975512504578E-9</v>
      </c>
      <c r="AC572" s="17"/>
      <c r="AD572" s="17">
        <f t="shared" si="174"/>
        <v>180</v>
      </c>
      <c r="AE572" s="143"/>
      <c r="AH572" s="103"/>
      <c r="AI572" s="533"/>
    </row>
    <row r="573" spans="1:35">
      <c r="A573" s="533"/>
      <c r="C573" s="68" t="s">
        <v>1056</v>
      </c>
      <c r="D573" s="19" t="str">
        <f>+'Outstanding loans'!A542</f>
        <v>143593673</v>
      </c>
      <c r="E573" s="20">
        <f>+'Outstanding loans'!B542</f>
        <v>99</v>
      </c>
      <c r="F573" s="19" t="str">
        <f>+'Outstanding loans'!C542</f>
        <v>BERNARD G J P(SL3187)</v>
      </c>
      <c r="G573" s="547" t="str">
        <f t="shared" si="159"/>
        <v>G1</v>
      </c>
      <c r="H573" s="21">
        <f>+'Outstanding loans'!F542</f>
        <v>42880</v>
      </c>
      <c r="I573" s="21">
        <f>+'Outstanding loans'!G542</f>
        <v>50557</v>
      </c>
      <c r="J573" s="34">
        <f t="shared" si="160"/>
        <v>252</v>
      </c>
      <c r="K573" s="34">
        <f t="shared" si="156"/>
        <v>42</v>
      </c>
      <c r="L573" s="34">
        <f t="shared" si="157"/>
        <v>180</v>
      </c>
      <c r="M573" s="34">
        <f t="shared" si="158"/>
        <v>42</v>
      </c>
      <c r="N573" s="52">
        <f t="shared" si="164"/>
        <v>42</v>
      </c>
      <c r="O573" s="324">
        <f>+'Outstanding loans'!H542</f>
        <v>3374578</v>
      </c>
      <c r="P573" s="26">
        <f>+'Outstanding loans'!E542</f>
        <v>0.03</v>
      </c>
      <c r="Q573" s="536">
        <f t="shared" si="161"/>
        <v>6.7500000000000004E-2</v>
      </c>
      <c r="R573" s="222">
        <f t="shared" si="165"/>
        <v>23304.216104860188</v>
      </c>
      <c r="S573" s="36">
        <f t="shared" si="166"/>
        <v>2633514.1727946163</v>
      </c>
      <c r="T573" s="36">
        <f t="shared" si="162"/>
        <v>741063.82720538368</v>
      </c>
      <c r="U573" s="36">
        <f t="shared" si="167"/>
        <v>577785.46005026018</v>
      </c>
      <c r="V573" s="36">
        <f t="shared" si="168"/>
        <v>321234.54602226149</v>
      </c>
      <c r="W573" s="37">
        <f t="shared" si="169"/>
        <v>256550.91402799869</v>
      </c>
      <c r="X573" s="36">
        <f t="shared" si="170"/>
        <v>172914.8930145895</v>
      </c>
      <c r="Y573" s="276">
        <f t="shared" si="171"/>
        <v>256550.91402799869</v>
      </c>
      <c r="Z573" s="36">
        <f t="shared" si="172"/>
        <v>1561244.7260802337</v>
      </c>
      <c r="AA573" s="36">
        <f t="shared" si="173"/>
        <v>820180.89887483465</v>
      </c>
      <c r="AB573" s="38">
        <f t="shared" si="163"/>
        <v>1.5366822481155396E-8</v>
      </c>
      <c r="AC573" s="17"/>
      <c r="AD573" s="17">
        <f t="shared" si="174"/>
        <v>180</v>
      </c>
      <c r="AE573" s="143"/>
      <c r="AH573" s="103"/>
      <c r="AI573" s="533"/>
    </row>
    <row r="574" spans="1:35">
      <c r="A574" s="533"/>
      <c r="C574" s="68" t="s">
        <v>1056</v>
      </c>
      <c r="D574" s="19" t="str">
        <f>+'Outstanding loans'!A543</f>
        <v>143988368</v>
      </c>
      <c r="E574" s="20">
        <f>+'Outstanding loans'!B543</f>
        <v>99</v>
      </c>
      <c r="F574" s="19" t="str">
        <f>+'Outstanding loans'!C543</f>
        <v>SUSTY P(SL3188)</v>
      </c>
      <c r="G574" s="547" t="str">
        <f t="shared" si="159"/>
        <v>G1</v>
      </c>
      <c r="H574" s="21">
        <f>+'Outstanding loans'!F543</f>
        <v>42894</v>
      </c>
      <c r="I574" s="21">
        <f>+'Outstanding loans'!G543</f>
        <v>52018</v>
      </c>
      <c r="J574" s="34">
        <f t="shared" si="160"/>
        <v>300</v>
      </c>
      <c r="K574" s="34">
        <f t="shared" si="156"/>
        <v>42</v>
      </c>
      <c r="L574" s="34">
        <f t="shared" si="157"/>
        <v>180</v>
      </c>
      <c r="M574" s="34">
        <f t="shared" si="158"/>
        <v>42</v>
      </c>
      <c r="N574" s="52">
        <f t="shared" si="164"/>
        <v>42</v>
      </c>
      <c r="O574" s="324">
        <f>+'Outstanding loans'!H543</f>
        <v>3525000</v>
      </c>
      <c r="P574" s="26">
        <f>+'Outstanding loans'!E543</f>
        <v>0.03</v>
      </c>
      <c r="Q574" s="536">
        <f t="shared" si="161"/>
        <v>6.7500000000000004E-2</v>
      </c>
      <c r="R574" s="222">
        <f t="shared" si="165"/>
        <v>24343.002819799149</v>
      </c>
      <c r="S574" s="36">
        <f t="shared" si="166"/>
        <v>2750903.2119278391</v>
      </c>
      <c r="T574" s="36">
        <f t="shared" si="162"/>
        <v>774096.78807216091</v>
      </c>
      <c r="U574" s="36">
        <f t="shared" si="167"/>
        <v>603540.27871845523</v>
      </c>
      <c r="V574" s="36">
        <f t="shared" si="168"/>
        <v>335553.59358369315</v>
      </c>
      <c r="W574" s="37">
        <f t="shared" si="169"/>
        <v>267986.68513476208</v>
      </c>
      <c r="X574" s="36">
        <f t="shared" si="170"/>
        <v>180622.58388350424</v>
      </c>
      <c r="Y574" s="276">
        <f t="shared" si="171"/>
        <v>267986.68513476208</v>
      </c>
      <c r="Z574" s="36">
        <f t="shared" si="172"/>
        <v>1630837.2956360239</v>
      </c>
      <c r="AA574" s="36">
        <f t="shared" si="173"/>
        <v>856740.50756384758</v>
      </c>
      <c r="AB574" s="38">
        <f t="shared" si="163"/>
        <v>1.5366822481155396E-8</v>
      </c>
      <c r="AC574" s="17"/>
      <c r="AD574" s="17">
        <f t="shared" si="174"/>
        <v>180</v>
      </c>
      <c r="AE574" s="143"/>
      <c r="AH574" s="103"/>
      <c r="AI574" s="533"/>
    </row>
    <row r="575" spans="1:35">
      <c r="A575" s="533"/>
      <c r="C575" s="68" t="s">
        <v>1056</v>
      </c>
      <c r="D575" s="19" t="str">
        <f>+'Outstanding loans'!A544</f>
        <v>143988988</v>
      </c>
      <c r="E575" s="20">
        <f>+'Outstanding loans'!B544</f>
        <v>97</v>
      </c>
      <c r="F575" s="19" t="str">
        <f>+'Outstanding loans'!C544</f>
        <v>AMBAJEE - ASGURALLY M R</v>
      </c>
      <c r="G575" s="547" t="str">
        <f t="shared" si="159"/>
        <v>G2</v>
      </c>
      <c r="H575" s="21">
        <f>+'Outstanding loans'!F544</f>
        <v>42933</v>
      </c>
      <c r="I575" s="21">
        <f>+'Outstanding loans'!G544</f>
        <v>44774</v>
      </c>
      <c r="J575" s="34">
        <f t="shared" si="160"/>
        <v>61</v>
      </c>
      <c r="K575" s="34">
        <f t="shared" si="156"/>
        <v>41</v>
      </c>
      <c r="L575" s="34">
        <f t="shared" si="157"/>
        <v>60</v>
      </c>
      <c r="M575" s="34">
        <f t="shared" si="158"/>
        <v>41</v>
      </c>
      <c r="N575" s="52">
        <f t="shared" si="164"/>
        <v>41</v>
      </c>
      <c r="O575" s="324">
        <f>+'Outstanding loans'!H544</f>
        <v>122000</v>
      </c>
      <c r="P575" s="26">
        <f>+'Outstanding loans'!E544</f>
        <v>0</v>
      </c>
      <c r="Q575" s="536">
        <f t="shared" si="161"/>
        <v>8.5000000000000006E-2</v>
      </c>
      <c r="R575" s="222">
        <f t="shared" si="165"/>
        <v>2033.3333333333333</v>
      </c>
      <c r="S575" s="36">
        <f t="shared" si="166"/>
        <v>99107.071313383683</v>
      </c>
      <c r="T575" s="36">
        <f t="shared" si="162"/>
        <v>22892.928686616317</v>
      </c>
      <c r="U575" s="36">
        <f t="shared" si="167"/>
        <v>20286.96845037445</v>
      </c>
      <c r="V575" s="36">
        <f t="shared" si="168"/>
        <v>0</v>
      </c>
      <c r="W575" s="37">
        <f t="shared" si="169"/>
        <v>20286.96845037445</v>
      </c>
      <c r="X575" s="36">
        <f t="shared" si="170"/>
        <v>15643.501269187818</v>
      </c>
      <c r="Y575" s="276">
        <f t="shared" si="171"/>
        <v>20286.96845037445</v>
      </c>
      <c r="Z575" s="36">
        <f t="shared" si="172"/>
        <v>22892.928686616637</v>
      </c>
      <c r="AA575" s="36">
        <f t="shared" si="173"/>
        <v>0</v>
      </c>
      <c r="AB575" s="38">
        <f t="shared" si="163"/>
        <v>3.2014213502407074E-10</v>
      </c>
      <c r="AC575" s="17"/>
      <c r="AD575" s="17">
        <f t="shared" si="174"/>
        <v>60</v>
      </c>
      <c r="AE575" s="143"/>
      <c r="AH575" s="103"/>
      <c r="AI575" s="533"/>
    </row>
    <row r="576" spans="1:35">
      <c r="A576" s="533"/>
      <c r="C576" s="68" t="s">
        <v>1056</v>
      </c>
      <c r="D576" s="19" t="str">
        <f>+'Outstanding loans'!A545</f>
        <v>143988090</v>
      </c>
      <c r="E576" s="20">
        <f>+'Outstanding loans'!B545</f>
        <v>98</v>
      </c>
      <c r="F576" s="19" t="str">
        <f>+'Outstanding loans'!C545</f>
        <v>MOTOO M N J</v>
      </c>
      <c r="G576" s="547" t="str">
        <f t="shared" si="159"/>
        <v>G2</v>
      </c>
      <c r="H576" s="21">
        <f>+'Outstanding loans'!F545</f>
        <v>42926</v>
      </c>
      <c r="I576" s="21">
        <f>+'Outstanding loans'!G545</f>
        <v>44743</v>
      </c>
      <c r="J576" s="34">
        <f t="shared" si="160"/>
        <v>60</v>
      </c>
      <c r="K576" s="34">
        <f t="shared" si="156"/>
        <v>41</v>
      </c>
      <c r="L576" s="34">
        <f t="shared" si="157"/>
        <v>60</v>
      </c>
      <c r="M576" s="34">
        <f t="shared" si="158"/>
        <v>41</v>
      </c>
      <c r="N576" s="52">
        <f t="shared" si="164"/>
        <v>41</v>
      </c>
      <c r="O576" s="324">
        <f>+'Outstanding loans'!H545</f>
        <v>301250</v>
      </c>
      <c r="P576" s="26">
        <f>+'Outstanding loans'!E545</f>
        <v>0.05</v>
      </c>
      <c r="Q576" s="536">
        <f t="shared" si="161"/>
        <v>8.5000000000000006E-2</v>
      </c>
      <c r="R576" s="222">
        <f t="shared" si="165"/>
        <v>5684.9591352582938</v>
      </c>
      <c r="S576" s="36">
        <f t="shared" si="166"/>
        <v>277091.63135986018</v>
      </c>
      <c r="T576" s="36">
        <f t="shared" si="162"/>
        <v>24158.368640139815</v>
      </c>
      <c r="U576" s="36">
        <f t="shared" si="167"/>
        <v>56719.960632124421</v>
      </c>
      <c r="V576" s="36">
        <f t="shared" si="168"/>
        <v>35475.271254196996</v>
      </c>
      <c r="W576" s="37">
        <f t="shared" si="169"/>
        <v>21244.689377927425</v>
      </c>
      <c r="X576" s="36">
        <f t="shared" si="170"/>
        <v>16508.218570762205</v>
      </c>
      <c r="Y576" s="276">
        <f t="shared" si="171"/>
        <v>21244.689377927425</v>
      </c>
      <c r="Z576" s="36">
        <f t="shared" si="172"/>
        <v>64005.91675563826</v>
      </c>
      <c r="AA576" s="36">
        <f t="shared" si="173"/>
        <v>39847.54811549763</v>
      </c>
      <c r="AB576" s="38">
        <f t="shared" si="163"/>
        <v>8.149072527885437E-10</v>
      </c>
      <c r="AC576" s="17"/>
      <c r="AD576" s="17">
        <f t="shared" si="174"/>
        <v>60</v>
      </c>
      <c r="AE576" s="143"/>
      <c r="AH576" s="103"/>
      <c r="AI576" s="533"/>
    </row>
    <row r="577" spans="1:35">
      <c r="A577" s="533"/>
      <c r="C577" s="68" t="s">
        <v>1056</v>
      </c>
      <c r="D577" s="19" t="str">
        <f>+'Outstanding loans'!A546</f>
        <v>143963578</v>
      </c>
      <c r="E577" s="20">
        <f>+'Outstanding loans'!B546</f>
        <v>99</v>
      </c>
      <c r="F577" s="19" t="str">
        <f>+'Outstanding loans'!C546</f>
        <v>EMMANUEL A(SL3191)</v>
      </c>
      <c r="G577" s="547" t="str">
        <f t="shared" si="159"/>
        <v>G1</v>
      </c>
      <c r="H577" s="21">
        <f>+'Outstanding loans'!F546</f>
        <v>42934</v>
      </c>
      <c r="I577" s="21">
        <f>+'Outstanding loans'!G546</f>
        <v>53905</v>
      </c>
      <c r="J577" s="34">
        <f t="shared" si="160"/>
        <v>361</v>
      </c>
      <c r="K577" s="34">
        <f t="shared" si="156"/>
        <v>40</v>
      </c>
      <c r="L577" s="34">
        <f t="shared" si="157"/>
        <v>180</v>
      </c>
      <c r="M577" s="34">
        <f t="shared" si="158"/>
        <v>40</v>
      </c>
      <c r="N577" s="52">
        <f t="shared" si="164"/>
        <v>40</v>
      </c>
      <c r="O577" s="324">
        <f>+'Outstanding loans'!H546</f>
        <v>976669</v>
      </c>
      <c r="P577" s="26">
        <f>+'Outstanding loans'!E546</f>
        <v>0.03</v>
      </c>
      <c r="Q577" s="536">
        <f t="shared" si="161"/>
        <v>6.7500000000000004E-2</v>
      </c>
      <c r="R577" s="222">
        <f t="shared" si="165"/>
        <v>6744.6968002866433</v>
      </c>
      <c r="S577" s="36">
        <f t="shared" si="166"/>
        <v>762190.60683414212</v>
      </c>
      <c r="T577" s="36">
        <f t="shared" si="162"/>
        <v>214478.39316585788</v>
      </c>
      <c r="U577" s="36">
        <f t="shared" si="167"/>
        <v>159901.31324842715</v>
      </c>
      <c r="V577" s="36">
        <f t="shared" si="168"/>
        <v>89004.034044407861</v>
      </c>
      <c r="W577" s="37">
        <f t="shared" si="169"/>
        <v>70897.279204019287</v>
      </c>
      <c r="X577" s="36">
        <f t="shared" si="170"/>
        <v>47661.865147968419</v>
      </c>
      <c r="Y577" s="276">
        <f t="shared" si="171"/>
        <v>70897.279204019287</v>
      </c>
      <c r="Z577" s="36">
        <f t="shared" si="172"/>
        <v>451854.81721745816</v>
      </c>
      <c r="AA577" s="36">
        <f t="shared" si="173"/>
        <v>237376.42405159585</v>
      </c>
      <c r="AB577" s="38">
        <f t="shared" si="163"/>
        <v>4.4237822294235229E-9</v>
      </c>
      <c r="AC577" s="17"/>
      <c r="AD577" s="17">
        <f t="shared" si="174"/>
        <v>180</v>
      </c>
      <c r="AE577" s="143"/>
      <c r="AH577" s="103"/>
      <c r="AI577" s="533"/>
    </row>
    <row r="578" spans="1:35">
      <c r="A578" s="533"/>
      <c r="C578" s="68" t="s">
        <v>1056</v>
      </c>
      <c r="D578" s="19" t="str">
        <f>+'Outstanding loans'!A547</f>
        <v>143953785</v>
      </c>
      <c r="E578" s="20">
        <f>+'Outstanding loans'!B547</f>
        <v>99</v>
      </c>
      <c r="F578" s="19" t="str">
        <f>+'Outstanding loans'!C547</f>
        <v>SEEGOOLAM R/V D</v>
      </c>
      <c r="G578" s="547" t="str">
        <f t="shared" si="159"/>
        <v>G1</v>
      </c>
      <c r="H578" s="21">
        <f>+'Outstanding loans'!F547</f>
        <v>42936</v>
      </c>
      <c r="I578" s="21">
        <f>+'Outstanding loans'!G547</f>
        <v>46272</v>
      </c>
      <c r="J578" s="34">
        <f t="shared" si="160"/>
        <v>110</v>
      </c>
      <c r="K578" s="34">
        <f t="shared" si="156"/>
        <v>40</v>
      </c>
      <c r="L578" s="34">
        <f t="shared" si="157"/>
        <v>110</v>
      </c>
      <c r="M578" s="34">
        <f t="shared" si="158"/>
        <v>40</v>
      </c>
      <c r="N578" s="52">
        <f t="shared" si="164"/>
        <v>40</v>
      </c>
      <c r="O578" s="324">
        <f>+'Outstanding loans'!H547</f>
        <v>371014</v>
      </c>
      <c r="P578" s="26">
        <f>+'Outstanding loans'!E547</f>
        <v>0.03</v>
      </c>
      <c r="Q578" s="536">
        <f t="shared" si="161"/>
        <v>6.7500000000000004E-2</v>
      </c>
      <c r="R578" s="222">
        <f t="shared" si="165"/>
        <v>3862.0392003336688</v>
      </c>
      <c r="S578" s="36">
        <f t="shared" si="166"/>
        <v>316136.6292905797</v>
      </c>
      <c r="T578" s="36">
        <f t="shared" si="162"/>
        <v>54877.370709420298</v>
      </c>
      <c r="U578" s="36">
        <f t="shared" si="167"/>
        <v>61301.479105170001</v>
      </c>
      <c r="V578" s="36">
        <f t="shared" si="168"/>
        <v>31193.644254367973</v>
      </c>
      <c r="W578" s="37">
        <f t="shared" si="169"/>
        <v>30107.834850802028</v>
      </c>
      <c r="X578" s="36">
        <f t="shared" si="170"/>
        <v>19955.407530698289</v>
      </c>
      <c r="Y578" s="276">
        <f t="shared" si="171"/>
        <v>30107.834850802028</v>
      </c>
      <c r="Z578" s="36">
        <f t="shared" si="172"/>
        <v>108687.68274612597</v>
      </c>
      <c r="AA578" s="36">
        <f t="shared" si="173"/>
        <v>53810.312036703574</v>
      </c>
      <c r="AB578" s="38">
        <f t="shared" si="163"/>
        <v>2.0954757928848267E-9</v>
      </c>
      <c r="AC578" s="17"/>
      <c r="AD578" s="17">
        <f t="shared" si="174"/>
        <v>110</v>
      </c>
      <c r="AE578" s="143"/>
      <c r="AH578" s="103"/>
      <c r="AI578" s="533"/>
    </row>
    <row r="579" spans="1:35">
      <c r="A579" s="533"/>
      <c r="C579" s="68" t="s">
        <v>1056</v>
      </c>
      <c r="D579" s="19" t="str">
        <f>+'Outstanding loans'!A548</f>
        <v>143987906</v>
      </c>
      <c r="E579" s="20">
        <f>+'Outstanding loans'!B548</f>
        <v>98</v>
      </c>
      <c r="F579" s="19" t="str">
        <f>+'Outstanding loans'!C548</f>
        <v>LOWTUN B N</v>
      </c>
      <c r="G579" s="547" t="str">
        <f t="shared" si="159"/>
        <v>G2</v>
      </c>
      <c r="H579" s="21">
        <f>+'Outstanding loans'!F548</f>
        <v>42957</v>
      </c>
      <c r="I579" s="21">
        <f>+'Outstanding loans'!G548</f>
        <v>44774</v>
      </c>
      <c r="J579" s="34">
        <f t="shared" si="160"/>
        <v>60</v>
      </c>
      <c r="K579" s="34">
        <f t="shared" si="156"/>
        <v>40</v>
      </c>
      <c r="L579" s="34">
        <f t="shared" si="157"/>
        <v>60</v>
      </c>
      <c r="M579" s="34">
        <f t="shared" si="158"/>
        <v>40</v>
      </c>
      <c r="N579" s="52">
        <f t="shared" si="164"/>
        <v>40</v>
      </c>
      <c r="O579" s="324">
        <f>+'Outstanding loans'!H548</f>
        <v>200861</v>
      </c>
      <c r="P579" s="26">
        <f>+'Outstanding loans'!E548</f>
        <v>0.05</v>
      </c>
      <c r="Q579" s="536">
        <f t="shared" si="161"/>
        <v>8.5000000000000006E-2</v>
      </c>
      <c r="R579" s="222">
        <f t="shared" si="165"/>
        <v>3790.4948609696803</v>
      </c>
      <c r="S579" s="36">
        <f t="shared" si="166"/>
        <v>184753.20221269008</v>
      </c>
      <c r="T579" s="36">
        <f t="shared" si="162"/>
        <v>16107.797787309915</v>
      </c>
      <c r="U579" s="36">
        <f t="shared" si="167"/>
        <v>37319.474971384014</v>
      </c>
      <c r="V579" s="36">
        <f t="shared" si="168"/>
        <v>23350.971465065842</v>
      </c>
      <c r="W579" s="37">
        <f t="shared" si="169"/>
        <v>13968.503506318171</v>
      </c>
      <c r="X579" s="36">
        <f t="shared" si="170"/>
        <v>10738.53185820661</v>
      </c>
      <c r="Y579" s="276">
        <f t="shared" si="171"/>
        <v>13968.503506318171</v>
      </c>
      <c r="Z579" s="36">
        <f t="shared" si="172"/>
        <v>42676.489445491345</v>
      </c>
      <c r="AA579" s="36">
        <f t="shared" si="173"/>
        <v>26568.691658180818</v>
      </c>
      <c r="AB579" s="38">
        <f t="shared" si="163"/>
        <v>6.1118043959140778E-10</v>
      </c>
      <c r="AC579" s="17"/>
      <c r="AD579" s="17">
        <f t="shared" si="174"/>
        <v>60</v>
      </c>
      <c r="AE579" s="143"/>
      <c r="AH579" s="103"/>
      <c r="AI579" s="533"/>
    </row>
    <row r="580" spans="1:35">
      <c r="A580" s="533"/>
      <c r="C580" s="68" t="s">
        <v>1056</v>
      </c>
      <c r="D580" s="19" t="str">
        <f>+'Outstanding loans'!A549</f>
        <v>143988902</v>
      </c>
      <c r="E580" s="20">
        <f>+'Outstanding loans'!B549</f>
        <v>98</v>
      </c>
      <c r="F580" s="19" t="str">
        <f>+'Outstanding loans'!C549</f>
        <v>MOOSAFER M N</v>
      </c>
      <c r="G580" s="547" t="str">
        <f t="shared" si="159"/>
        <v>G2</v>
      </c>
      <c r="H580" s="21">
        <f>+'Outstanding loans'!F549</f>
        <v>42962</v>
      </c>
      <c r="I580" s="21">
        <f>+'Outstanding loans'!G549</f>
        <v>44774</v>
      </c>
      <c r="J580" s="34">
        <f t="shared" si="160"/>
        <v>60</v>
      </c>
      <c r="K580" s="34">
        <f t="shared" si="156"/>
        <v>40</v>
      </c>
      <c r="L580" s="34">
        <f t="shared" si="157"/>
        <v>60</v>
      </c>
      <c r="M580" s="34">
        <f t="shared" si="158"/>
        <v>40</v>
      </c>
      <c r="N580" s="52">
        <f t="shared" si="164"/>
        <v>40</v>
      </c>
      <c r="O580" s="324">
        <f>+'Outstanding loans'!H549</f>
        <v>140583</v>
      </c>
      <c r="P580" s="26">
        <f>+'Outstanding loans'!E549</f>
        <v>0.05</v>
      </c>
      <c r="Q580" s="536">
        <f t="shared" si="161"/>
        <v>8.5000000000000006E-2</v>
      </c>
      <c r="R580" s="222">
        <f t="shared" si="165"/>
        <v>2652.9746393759897</v>
      </c>
      <c r="S580" s="36">
        <f t="shared" si="166"/>
        <v>129309.12136585308</v>
      </c>
      <c r="T580" s="36">
        <f t="shared" si="162"/>
        <v>11273.878634146924</v>
      </c>
      <c r="U580" s="36">
        <f t="shared" si="167"/>
        <v>26119.972268892801</v>
      </c>
      <c r="V580" s="36">
        <f t="shared" si="168"/>
        <v>16343.389814216542</v>
      </c>
      <c r="W580" s="37">
        <f t="shared" si="169"/>
        <v>9776.5824546762597</v>
      </c>
      <c r="X580" s="36">
        <f t="shared" si="170"/>
        <v>7515.9190894312824</v>
      </c>
      <c r="Y580" s="276">
        <f t="shared" si="171"/>
        <v>9776.5824546762597</v>
      </c>
      <c r="Z580" s="36">
        <f t="shared" si="172"/>
        <v>29869.356996706701</v>
      </c>
      <c r="AA580" s="36">
        <f t="shared" si="173"/>
        <v>18595.478362559341</v>
      </c>
      <c r="AB580" s="38">
        <f t="shared" si="163"/>
        <v>4.3655745685100555E-10</v>
      </c>
      <c r="AC580" s="17"/>
      <c r="AD580" s="17">
        <f t="shared" si="174"/>
        <v>60</v>
      </c>
      <c r="AE580" s="143"/>
      <c r="AH580" s="103"/>
      <c r="AI580" s="533"/>
    </row>
    <row r="581" spans="1:35">
      <c r="A581" s="533"/>
      <c r="C581" s="68" t="s">
        <v>1056</v>
      </c>
      <c r="D581" s="19" t="str">
        <f>+'Outstanding loans'!A550</f>
        <v>143989305</v>
      </c>
      <c r="E581" s="20">
        <f>+'Outstanding loans'!B550</f>
        <v>98</v>
      </c>
      <c r="F581" s="19" t="str">
        <f>+'Outstanding loans'!C550</f>
        <v>MOOSUN N S</v>
      </c>
      <c r="G581" s="547" t="str">
        <f t="shared" si="159"/>
        <v>G2</v>
      </c>
      <c r="H581" s="21">
        <f>+'Outstanding loans'!F550</f>
        <v>42963</v>
      </c>
      <c r="I581" s="21">
        <f>+'Outstanding loans'!G550</f>
        <v>44805</v>
      </c>
      <c r="J581" s="34">
        <f t="shared" si="160"/>
        <v>61</v>
      </c>
      <c r="K581" s="34">
        <f t="shared" si="156"/>
        <v>40</v>
      </c>
      <c r="L581" s="34">
        <f t="shared" si="157"/>
        <v>60</v>
      </c>
      <c r="M581" s="34">
        <f t="shared" si="158"/>
        <v>40</v>
      </c>
      <c r="N581" s="52">
        <f t="shared" si="164"/>
        <v>40</v>
      </c>
      <c r="O581" s="324">
        <f>+'Outstanding loans'!H550</f>
        <v>94702</v>
      </c>
      <c r="P581" s="26">
        <f>+'Outstanding loans'!E550</f>
        <v>0.05</v>
      </c>
      <c r="Q581" s="536">
        <f t="shared" si="161"/>
        <v>8.5000000000000006E-2</v>
      </c>
      <c r="R581" s="222">
        <f t="shared" si="165"/>
        <v>1787.1435685551235</v>
      </c>
      <c r="S581" s="36">
        <f t="shared" si="166"/>
        <v>87107.491030843099</v>
      </c>
      <c r="T581" s="36">
        <f t="shared" si="162"/>
        <v>7594.508969156901</v>
      </c>
      <c r="U581" s="36">
        <f t="shared" si="167"/>
        <v>17595.396412145754</v>
      </c>
      <c r="V581" s="36">
        <f t="shared" si="168"/>
        <v>11009.522504043416</v>
      </c>
      <c r="W581" s="37">
        <f t="shared" si="169"/>
        <v>6585.8739081023377</v>
      </c>
      <c r="X581" s="36">
        <f t="shared" si="170"/>
        <v>5063.005979437934</v>
      </c>
      <c r="Y581" s="276">
        <f t="shared" si="171"/>
        <v>6585.8739081023377</v>
      </c>
      <c r="Z581" s="36">
        <f t="shared" si="172"/>
        <v>20121.12308246459</v>
      </c>
      <c r="AA581" s="36">
        <f t="shared" si="173"/>
        <v>12526.614113307412</v>
      </c>
      <c r="AB581" s="38">
        <f t="shared" si="163"/>
        <v>2.7648638933897018E-10</v>
      </c>
      <c r="AC581" s="17"/>
      <c r="AD581" s="17">
        <f t="shared" si="174"/>
        <v>60</v>
      </c>
      <c r="AE581" s="143"/>
      <c r="AH581" s="103"/>
      <c r="AI581" s="533"/>
    </row>
    <row r="582" spans="1:35">
      <c r="A582" s="533"/>
      <c r="C582" s="68" t="s">
        <v>1056</v>
      </c>
      <c r="D582" s="19" t="str">
        <f>+'Outstanding loans'!A551</f>
        <v>143296296</v>
      </c>
      <c r="E582" s="20">
        <f>+'Outstanding loans'!B551</f>
        <v>99</v>
      </c>
      <c r="F582" s="19" t="str">
        <f>+'Outstanding loans'!C551</f>
        <v>MARIMOOTOO T (SL3190)</v>
      </c>
      <c r="G582" s="547" t="str">
        <f t="shared" si="159"/>
        <v>G1</v>
      </c>
      <c r="H582" s="21">
        <f>+'Outstanding loans'!F551</f>
        <v>42957</v>
      </c>
      <c r="I582" s="21">
        <f>+'Outstanding loans'!G551</f>
        <v>52810</v>
      </c>
      <c r="J582" s="34">
        <f t="shared" si="160"/>
        <v>324</v>
      </c>
      <c r="K582" s="34">
        <f t="shared" si="156"/>
        <v>40</v>
      </c>
      <c r="L582" s="34">
        <f t="shared" si="157"/>
        <v>180</v>
      </c>
      <c r="M582" s="34">
        <f t="shared" si="158"/>
        <v>40</v>
      </c>
      <c r="N582" s="52">
        <f t="shared" si="164"/>
        <v>40</v>
      </c>
      <c r="O582" s="324">
        <f>+'Outstanding loans'!H551</f>
        <v>3000001</v>
      </c>
      <c r="P582" s="26">
        <f>+'Outstanding loans'!E551</f>
        <v>0.03</v>
      </c>
      <c r="Q582" s="536">
        <f t="shared" si="161"/>
        <v>6.7500000000000004E-2</v>
      </c>
      <c r="R582" s="222">
        <f t="shared" si="165"/>
        <v>20717.456114156106</v>
      </c>
      <c r="S582" s="36">
        <f t="shared" si="166"/>
        <v>2341195.0033153845</v>
      </c>
      <c r="T582" s="36">
        <f t="shared" si="162"/>
        <v>658805.9966846155</v>
      </c>
      <c r="U582" s="36">
        <f t="shared" si="167"/>
        <v>491163.43371868547</v>
      </c>
      <c r="V582" s="36">
        <f t="shared" si="168"/>
        <v>273390.66883177182</v>
      </c>
      <c r="W582" s="37">
        <f t="shared" si="169"/>
        <v>217772.76488691365</v>
      </c>
      <c r="X582" s="36">
        <f t="shared" si="170"/>
        <v>146401.33259658123</v>
      </c>
      <c r="Y582" s="276">
        <f t="shared" si="171"/>
        <v>217772.76488691365</v>
      </c>
      <c r="Z582" s="36">
        <f t="shared" si="172"/>
        <v>1387947.0972327292</v>
      </c>
      <c r="AA582" s="36">
        <f t="shared" si="173"/>
        <v>729141.10054809926</v>
      </c>
      <c r="AB582" s="38">
        <f t="shared" si="163"/>
        <v>1.4435499906539917E-8</v>
      </c>
      <c r="AC582" s="17"/>
      <c r="AD582" s="17">
        <f t="shared" si="174"/>
        <v>180</v>
      </c>
      <c r="AE582" s="143"/>
      <c r="AH582" s="103"/>
      <c r="AI582" s="533"/>
    </row>
    <row r="583" spans="1:35">
      <c r="A583" s="533"/>
      <c r="C583" s="68" t="s">
        <v>1056</v>
      </c>
      <c r="D583" s="19" t="str">
        <f>+'Outstanding loans'!A552</f>
        <v>143526577</v>
      </c>
      <c r="E583" s="20">
        <f>+'Outstanding loans'!B552</f>
        <v>99</v>
      </c>
      <c r="F583" s="19" t="str">
        <f>+'Outstanding loans'!C552</f>
        <v>TUPSY N (SL3192)</v>
      </c>
      <c r="G583" s="547" t="str">
        <f t="shared" si="159"/>
        <v>G1</v>
      </c>
      <c r="H583" s="21">
        <f>+'Outstanding loans'!F552</f>
        <v>42968</v>
      </c>
      <c r="I583" s="21">
        <f>+'Outstanding loans'!G552</f>
        <v>52475</v>
      </c>
      <c r="J583" s="34">
        <f t="shared" si="160"/>
        <v>313</v>
      </c>
      <c r="K583" s="34">
        <f t="shared" si="156"/>
        <v>39</v>
      </c>
      <c r="L583" s="34">
        <f t="shared" si="157"/>
        <v>180</v>
      </c>
      <c r="M583" s="34">
        <f t="shared" si="158"/>
        <v>39</v>
      </c>
      <c r="N583" s="52">
        <f t="shared" si="164"/>
        <v>39</v>
      </c>
      <c r="O583" s="324">
        <f>+'Outstanding loans'!H552</f>
        <v>400845</v>
      </c>
      <c r="P583" s="26">
        <f>+'Outstanding loans'!E552</f>
        <v>0.03</v>
      </c>
      <c r="Q583" s="536">
        <f t="shared" si="161"/>
        <v>6.7500000000000004E-2</v>
      </c>
      <c r="R583" s="222">
        <f t="shared" si="165"/>
        <v>2768.1619759723089</v>
      </c>
      <c r="S583" s="36">
        <f t="shared" si="166"/>
        <v>312818.66609509633</v>
      </c>
      <c r="T583" s="36">
        <f t="shared" si="162"/>
        <v>88026.333904903673</v>
      </c>
      <c r="U583" s="36">
        <f t="shared" si="167"/>
        <v>64113.800728325878</v>
      </c>
      <c r="V583" s="36">
        <f t="shared" si="168"/>
        <v>35707.596341400291</v>
      </c>
      <c r="W583" s="37">
        <f t="shared" si="169"/>
        <v>28406.204386925587</v>
      </c>
      <c r="X583" s="36">
        <f t="shared" si="170"/>
        <v>19072.372346062461</v>
      </c>
      <c r="Y583" s="276">
        <f t="shared" si="171"/>
        <v>28406.204386925587</v>
      </c>
      <c r="Z583" s="36">
        <f t="shared" si="172"/>
        <v>185450.48957992118</v>
      </c>
      <c r="AA583" s="36">
        <f t="shared" si="173"/>
        <v>97424.155675015645</v>
      </c>
      <c r="AB583" s="38">
        <f t="shared" si="163"/>
        <v>1.862645149230957E-9</v>
      </c>
      <c r="AC583" s="17"/>
      <c r="AD583" s="17">
        <f t="shared" si="174"/>
        <v>180</v>
      </c>
      <c r="AE583" s="143"/>
      <c r="AH583" s="103"/>
      <c r="AI583" s="533"/>
    </row>
    <row r="584" spans="1:35">
      <c r="A584" s="533"/>
      <c r="C584" s="68" t="s">
        <v>1056</v>
      </c>
      <c r="D584" s="19" t="str">
        <f>+'Outstanding loans'!A553</f>
        <v>143988198</v>
      </c>
      <c r="E584" s="20">
        <f>+'Outstanding loans'!B553</f>
        <v>98</v>
      </c>
      <c r="F584" s="19" t="str">
        <f>+'Outstanding loans'!C553</f>
        <v>UMANEE J</v>
      </c>
      <c r="G584" s="547" t="str">
        <f t="shared" si="159"/>
        <v>G2</v>
      </c>
      <c r="H584" s="21">
        <f>+'Outstanding loans'!F553</f>
        <v>42984</v>
      </c>
      <c r="I584" s="21">
        <f>+'Outstanding loans'!G553</f>
        <v>44805</v>
      </c>
      <c r="J584" s="34">
        <f t="shared" si="160"/>
        <v>60</v>
      </c>
      <c r="K584" s="34">
        <f t="shared" si="156"/>
        <v>39</v>
      </c>
      <c r="L584" s="34">
        <f t="shared" si="157"/>
        <v>60</v>
      </c>
      <c r="M584" s="34">
        <f t="shared" si="158"/>
        <v>39</v>
      </c>
      <c r="N584" s="52">
        <f t="shared" si="164"/>
        <v>39</v>
      </c>
      <c r="O584" s="324">
        <f>+'Outstanding loans'!H553</f>
        <v>260180</v>
      </c>
      <c r="P584" s="26">
        <f>+'Outstanding loans'!E553</f>
        <v>0.05</v>
      </c>
      <c r="Q584" s="536">
        <f t="shared" si="161"/>
        <v>8.5000000000000006E-2</v>
      </c>
      <c r="R584" s="222">
        <f t="shared" si="165"/>
        <v>4909.9175694987653</v>
      </c>
      <c r="S584" s="36">
        <f t="shared" si="166"/>
        <v>239315.18887040147</v>
      </c>
      <c r="T584" s="36">
        <f t="shared" si="162"/>
        <v>20864.811129598529</v>
      </c>
      <c r="U584" s="36">
        <f t="shared" si="167"/>
        <v>47664.390563092369</v>
      </c>
      <c r="V584" s="36">
        <f t="shared" si="168"/>
        <v>29836.524582658283</v>
      </c>
      <c r="W584" s="37">
        <f t="shared" si="169"/>
        <v>17827.865980434086</v>
      </c>
      <c r="X584" s="36">
        <f t="shared" si="170"/>
        <v>13562.127234239044</v>
      </c>
      <c r="Y584" s="276">
        <f t="shared" si="171"/>
        <v>17827.865980434086</v>
      </c>
      <c r="Z584" s="36">
        <f t="shared" si="172"/>
        <v>55279.865299525263</v>
      </c>
      <c r="AA584" s="36">
        <f t="shared" si="173"/>
        <v>34415.054169925919</v>
      </c>
      <c r="AB584" s="38">
        <f t="shared" si="163"/>
        <v>8.149072527885437E-10</v>
      </c>
      <c r="AC584" s="17"/>
      <c r="AD584" s="17">
        <f t="shared" si="174"/>
        <v>60</v>
      </c>
      <c r="AE584" s="143"/>
      <c r="AH584" s="103"/>
      <c r="AI584" s="533"/>
    </row>
    <row r="585" spans="1:35">
      <c r="A585" s="533"/>
      <c r="C585" s="68" t="s">
        <v>1056</v>
      </c>
      <c r="D585" s="19" t="str">
        <f>+'Outstanding loans'!A554</f>
        <v>143988937</v>
      </c>
      <c r="E585" s="20">
        <f>+'Outstanding loans'!B554</f>
        <v>98</v>
      </c>
      <c r="F585" s="19" t="str">
        <f>+'Outstanding loans'!C554</f>
        <v>GOORIAH S H</v>
      </c>
      <c r="G585" s="547" t="str">
        <f t="shared" si="159"/>
        <v>I2</v>
      </c>
      <c r="H585" s="21">
        <f>+'Outstanding loans'!F554</f>
        <v>42998</v>
      </c>
      <c r="I585" s="21">
        <f>+'Outstanding loans'!G554</f>
        <v>44835</v>
      </c>
      <c r="J585" s="34">
        <f t="shared" si="160"/>
        <v>60</v>
      </c>
      <c r="K585" s="34">
        <f t="shared" si="156"/>
        <v>38</v>
      </c>
      <c r="L585" s="34">
        <f t="shared" si="157"/>
        <v>60</v>
      </c>
      <c r="M585" s="34">
        <f t="shared" si="158"/>
        <v>38</v>
      </c>
      <c r="N585" s="52">
        <f t="shared" si="164"/>
        <v>38</v>
      </c>
      <c r="O585" s="324">
        <f>+'Outstanding loans'!H554</f>
        <v>346032</v>
      </c>
      <c r="P585" s="26">
        <f>+'Outstanding loans'!E554</f>
        <v>0.05</v>
      </c>
      <c r="Q585" s="536">
        <f t="shared" si="161"/>
        <v>0.08</v>
      </c>
      <c r="R585" s="222">
        <f t="shared" si="165"/>
        <v>6530.0507203043926</v>
      </c>
      <c r="S585" s="36">
        <f t="shared" si="166"/>
        <v>322051.87112758716</v>
      </c>
      <c r="T585" s="36">
        <f t="shared" si="162"/>
        <v>23980.128872412839</v>
      </c>
      <c r="U585" s="36">
        <f t="shared" si="167"/>
        <v>59300.915647432063</v>
      </c>
      <c r="V585" s="36">
        <f t="shared" si="168"/>
        <v>39110.891737515136</v>
      </c>
      <c r="W585" s="37">
        <f t="shared" si="169"/>
        <v>20190.023909916927</v>
      </c>
      <c r="X585" s="36">
        <f t="shared" si="170"/>
        <v>15187.414952528132</v>
      </c>
      <c r="Y585" s="276">
        <f t="shared" si="171"/>
        <v>20190.023909916927</v>
      </c>
      <c r="Z585" s="36">
        <f t="shared" si="172"/>
        <v>69751.172090673645</v>
      </c>
      <c r="AA585" s="36">
        <f t="shared" si="173"/>
        <v>45771.043218263541</v>
      </c>
      <c r="AB585" s="38">
        <f t="shared" si="163"/>
        <v>-2.7357600629329681E-9</v>
      </c>
      <c r="AC585" s="17"/>
      <c r="AD585" s="17">
        <f t="shared" si="174"/>
        <v>60</v>
      </c>
      <c r="AE585" s="143"/>
      <c r="AH585" s="103"/>
      <c r="AI585" s="533"/>
    </row>
    <row r="586" spans="1:35">
      <c r="A586" s="533"/>
      <c r="C586" s="68" t="s">
        <v>1056</v>
      </c>
      <c r="D586" s="19" t="str">
        <f>+'Outstanding loans'!A555</f>
        <v>143485269</v>
      </c>
      <c r="E586" s="20">
        <f>+'Outstanding loans'!B555</f>
        <v>99</v>
      </c>
      <c r="F586" s="19" t="str">
        <f>+'Outstanding loans'!C555</f>
        <v>JAUNE M A A M (SL3194)</v>
      </c>
      <c r="G586" s="547" t="str">
        <f t="shared" si="159"/>
        <v>I1</v>
      </c>
      <c r="H586" s="21">
        <f>+'Outstanding loans'!F555</f>
        <v>42996</v>
      </c>
      <c r="I586" s="21">
        <f>+'Outstanding loans'!G555</f>
        <v>53966</v>
      </c>
      <c r="J586" s="34">
        <f t="shared" si="160"/>
        <v>361</v>
      </c>
      <c r="K586" s="34">
        <f t="shared" si="156"/>
        <v>38</v>
      </c>
      <c r="L586" s="34">
        <f t="shared" si="157"/>
        <v>180</v>
      </c>
      <c r="M586" s="34">
        <f t="shared" si="158"/>
        <v>38</v>
      </c>
      <c r="N586" s="52">
        <f t="shared" si="164"/>
        <v>38</v>
      </c>
      <c r="O586" s="324">
        <f>+'Outstanding loans'!H555</f>
        <v>2394092</v>
      </c>
      <c r="P586" s="26">
        <f>+'Outstanding loans'!E555</f>
        <v>0.03</v>
      </c>
      <c r="Q586" s="536">
        <f t="shared" si="161"/>
        <v>6.25E-2</v>
      </c>
      <c r="R586" s="222">
        <f t="shared" si="165"/>
        <v>16533.159803364138</v>
      </c>
      <c r="S586" s="36">
        <f t="shared" si="166"/>
        <v>1928238.7313565793</v>
      </c>
      <c r="T586" s="36">
        <f t="shared" si="162"/>
        <v>465853.26864342066</v>
      </c>
      <c r="U586" s="36">
        <f t="shared" si="167"/>
        <v>356311.41293193592</v>
      </c>
      <c r="V586" s="36">
        <f t="shared" si="168"/>
        <v>208332.23852705123</v>
      </c>
      <c r="W586" s="37">
        <f t="shared" si="169"/>
        <v>147979.17440488469</v>
      </c>
      <c r="X586" s="36">
        <f t="shared" si="170"/>
        <v>98346.801158055474</v>
      </c>
      <c r="Y586" s="276">
        <f t="shared" si="171"/>
        <v>147979.17440488469</v>
      </c>
      <c r="Z586" s="36">
        <f t="shared" si="172"/>
        <v>1047730.0332489496</v>
      </c>
      <c r="AA586" s="36">
        <f t="shared" si="173"/>
        <v>581876.76460554497</v>
      </c>
      <c r="AB586" s="38">
        <f t="shared" si="163"/>
        <v>-1.6065314412117004E-8</v>
      </c>
      <c r="AC586" s="17"/>
      <c r="AD586" s="17">
        <f t="shared" si="174"/>
        <v>180</v>
      </c>
      <c r="AE586" s="143"/>
      <c r="AH586" s="103"/>
      <c r="AI586" s="533"/>
    </row>
    <row r="587" spans="1:35">
      <c r="A587" s="533"/>
      <c r="C587" s="68" t="s">
        <v>1056</v>
      </c>
      <c r="D587" s="19" t="str">
        <f>+'Outstanding loans'!A556</f>
        <v>143988392</v>
      </c>
      <c r="E587" s="20">
        <f>+'Outstanding loans'!B556</f>
        <v>98</v>
      </c>
      <c r="F587" s="19" t="str">
        <f>+'Outstanding loans'!C556</f>
        <v>LOWTUN S B</v>
      </c>
      <c r="G587" s="547" t="str">
        <f t="shared" si="159"/>
        <v>I2</v>
      </c>
      <c r="H587" s="21">
        <f>+'Outstanding loans'!F556</f>
        <v>43018</v>
      </c>
      <c r="I587" s="21">
        <f>+'Outstanding loans'!G556</f>
        <v>45566</v>
      </c>
      <c r="J587" s="34">
        <f t="shared" si="160"/>
        <v>84</v>
      </c>
      <c r="K587" s="34">
        <f t="shared" si="156"/>
        <v>38</v>
      </c>
      <c r="L587" s="34">
        <f t="shared" si="157"/>
        <v>60</v>
      </c>
      <c r="M587" s="34">
        <f t="shared" si="158"/>
        <v>38</v>
      </c>
      <c r="N587" s="52">
        <f t="shared" si="164"/>
        <v>38</v>
      </c>
      <c r="O587" s="324">
        <f>+'Outstanding loans'!H556</f>
        <v>995857</v>
      </c>
      <c r="P587" s="26">
        <f>+'Outstanding loans'!E556</f>
        <v>0.05</v>
      </c>
      <c r="Q587" s="536">
        <f t="shared" si="161"/>
        <v>0.08</v>
      </c>
      <c r="R587" s="222">
        <f t="shared" si="165"/>
        <v>18793.050123023797</v>
      </c>
      <c r="S587" s="36">
        <f t="shared" si="166"/>
        <v>926843.78966542275</v>
      </c>
      <c r="T587" s="36">
        <f t="shared" si="162"/>
        <v>69013.210334577248</v>
      </c>
      <c r="U587" s="36">
        <f t="shared" si="167"/>
        <v>170664.07717755809</v>
      </c>
      <c r="V587" s="36">
        <f t="shared" si="168"/>
        <v>112558.53595345689</v>
      </c>
      <c r="W587" s="37">
        <f t="shared" si="169"/>
        <v>58105.541224101209</v>
      </c>
      <c r="X587" s="36">
        <f t="shared" si="170"/>
        <v>43708.366545232253</v>
      </c>
      <c r="Y587" s="276">
        <f t="shared" si="171"/>
        <v>58105.541224101209</v>
      </c>
      <c r="Z587" s="36">
        <f t="shared" si="172"/>
        <v>200739.21771599748</v>
      </c>
      <c r="AA587" s="36">
        <f t="shared" si="173"/>
        <v>131726.00738142792</v>
      </c>
      <c r="AB587" s="38">
        <f t="shared" si="163"/>
        <v>-7.6834112405776978E-9</v>
      </c>
      <c r="AC587" s="17"/>
      <c r="AD587" s="17">
        <f t="shared" si="174"/>
        <v>60</v>
      </c>
      <c r="AE587" s="143"/>
      <c r="AH587" s="103"/>
      <c r="AI587" s="533"/>
    </row>
    <row r="588" spans="1:35">
      <c r="A588" s="533"/>
      <c r="C588" s="68" t="s">
        <v>1056</v>
      </c>
      <c r="D588" s="19" t="str">
        <f>+'Outstanding loans'!A557</f>
        <v>143988627</v>
      </c>
      <c r="E588" s="20">
        <f>+'Outstanding loans'!B557</f>
        <v>98</v>
      </c>
      <c r="F588" s="19" t="str">
        <f>+'Outstanding loans'!C557</f>
        <v>APPASAMY R</v>
      </c>
      <c r="G588" s="547" t="str">
        <f t="shared" si="159"/>
        <v>I2</v>
      </c>
      <c r="H588" s="21">
        <f>+'Outstanding loans'!F557</f>
        <v>43021</v>
      </c>
      <c r="I588" s="21">
        <f>+'Outstanding loans'!G557</f>
        <v>45566</v>
      </c>
      <c r="J588" s="34">
        <f t="shared" si="160"/>
        <v>84</v>
      </c>
      <c r="K588" s="34">
        <f t="shared" si="156"/>
        <v>38</v>
      </c>
      <c r="L588" s="34">
        <f t="shared" si="157"/>
        <v>60</v>
      </c>
      <c r="M588" s="34">
        <f t="shared" si="158"/>
        <v>38</v>
      </c>
      <c r="N588" s="52">
        <f t="shared" si="164"/>
        <v>38</v>
      </c>
      <c r="O588" s="324">
        <f>+'Outstanding loans'!H557</f>
        <v>945748</v>
      </c>
      <c r="P588" s="26">
        <f>+'Outstanding loans'!E557</f>
        <v>0.05</v>
      </c>
      <c r="Q588" s="536">
        <f t="shared" si="161"/>
        <v>0.08</v>
      </c>
      <c r="R588" s="222">
        <f t="shared" si="165"/>
        <v>17847.431476356054</v>
      </c>
      <c r="S588" s="36">
        <f t="shared" si="166"/>
        <v>880207.35947881499</v>
      </c>
      <c r="T588" s="36">
        <f t="shared" si="162"/>
        <v>65540.640521185007</v>
      </c>
      <c r="U588" s="36">
        <f t="shared" si="167"/>
        <v>162076.69340329099</v>
      </c>
      <c r="V588" s="36">
        <f t="shared" si="168"/>
        <v>106894.87573106377</v>
      </c>
      <c r="W588" s="37">
        <f t="shared" si="169"/>
        <v>55181.817672227218</v>
      </c>
      <c r="X588" s="36">
        <f t="shared" si="170"/>
        <v>41509.072330083836</v>
      </c>
      <c r="Y588" s="276">
        <f t="shared" si="171"/>
        <v>55181.817672227218</v>
      </c>
      <c r="Z588" s="36">
        <f t="shared" si="172"/>
        <v>190638.52910254081</v>
      </c>
      <c r="AA588" s="36">
        <f t="shared" si="173"/>
        <v>125097.88858136325</v>
      </c>
      <c r="AB588" s="38">
        <f t="shared" si="163"/>
        <v>-7.4505805969238281E-9</v>
      </c>
      <c r="AC588" s="17"/>
      <c r="AD588" s="17">
        <f t="shared" si="174"/>
        <v>60</v>
      </c>
      <c r="AE588" s="143"/>
      <c r="AH588" s="103"/>
      <c r="AI588" s="533"/>
    </row>
    <row r="589" spans="1:35">
      <c r="A589" s="533"/>
      <c r="C589" s="68" t="s">
        <v>1056</v>
      </c>
      <c r="D589" s="19" t="str">
        <f>+'Outstanding loans'!A558</f>
        <v>143988678</v>
      </c>
      <c r="E589" s="20">
        <f>+'Outstanding loans'!B558</f>
        <v>98</v>
      </c>
      <c r="F589" s="19" t="str">
        <f>+'Outstanding loans'!C558</f>
        <v>KHOOSY N</v>
      </c>
      <c r="G589" s="547" t="str">
        <f t="shared" si="159"/>
        <v>I2</v>
      </c>
      <c r="H589" s="21">
        <f>+'Outstanding loans'!F558</f>
        <v>43025</v>
      </c>
      <c r="I589" s="21">
        <f>+'Outstanding loans'!G558</f>
        <v>44866</v>
      </c>
      <c r="J589" s="34">
        <f t="shared" si="160"/>
        <v>61</v>
      </c>
      <c r="K589" s="34">
        <f t="shared" si="156"/>
        <v>37</v>
      </c>
      <c r="L589" s="34">
        <f t="shared" si="157"/>
        <v>60</v>
      </c>
      <c r="M589" s="34">
        <f t="shared" si="158"/>
        <v>37</v>
      </c>
      <c r="N589" s="52">
        <f t="shared" si="164"/>
        <v>37</v>
      </c>
      <c r="O589" s="324">
        <f>+'Outstanding loans'!H558</f>
        <v>339143</v>
      </c>
      <c r="P589" s="26">
        <f>+'Outstanding loans'!E558</f>
        <v>0.05</v>
      </c>
      <c r="Q589" s="536">
        <f t="shared" si="161"/>
        <v>0.08</v>
      </c>
      <c r="R589" s="222">
        <f t="shared" si="165"/>
        <v>6400.0467917308006</v>
      </c>
      <c r="S589" s="36">
        <f t="shared" si="166"/>
        <v>315640.28104286105</v>
      </c>
      <c r="T589" s="36">
        <f t="shared" si="162"/>
        <v>23502.718957138946</v>
      </c>
      <c r="U589" s="36">
        <f t="shared" si="167"/>
        <v>57213.307230512117</v>
      </c>
      <c r="V589" s="36">
        <f t="shared" si="168"/>
        <v>37748.542524115008</v>
      </c>
      <c r="W589" s="37">
        <f t="shared" si="169"/>
        <v>19464.764706397109</v>
      </c>
      <c r="X589" s="36">
        <f t="shared" si="170"/>
        <v>14493.343356902351</v>
      </c>
      <c r="Y589" s="276">
        <f t="shared" si="171"/>
        <v>19464.764706397109</v>
      </c>
      <c r="Z589" s="36">
        <f t="shared" si="172"/>
        <v>68362.526460984373</v>
      </c>
      <c r="AA589" s="36">
        <f t="shared" si="173"/>
        <v>44859.807503848046</v>
      </c>
      <c r="AB589" s="38">
        <f t="shared" si="163"/>
        <v>-2.6193447411060333E-9</v>
      </c>
      <c r="AC589" s="17"/>
      <c r="AD589" s="17">
        <f t="shared" si="174"/>
        <v>60</v>
      </c>
      <c r="AE589" s="143"/>
      <c r="AH589" s="103"/>
      <c r="AI589" s="533"/>
    </row>
    <row r="590" spans="1:35">
      <c r="A590" s="533"/>
      <c r="C590" s="68" t="s">
        <v>1056</v>
      </c>
      <c r="D590" s="19" t="str">
        <f>+'Outstanding loans'!A559</f>
        <v>143987582</v>
      </c>
      <c r="E590" s="20">
        <f>+'Outstanding loans'!B559</f>
        <v>98</v>
      </c>
      <c r="F590" s="19" t="str">
        <f>+'Outstanding loans'!C559</f>
        <v>DOOKNA MRS B</v>
      </c>
      <c r="G590" s="547" t="str">
        <f t="shared" si="159"/>
        <v>I2</v>
      </c>
      <c r="H590" s="21">
        <f>+'Outstanding loans'!F559</f>
        <v>43033</v>
      </c>
      <c r="I590" s="21">
        <f>+'Outstanding loans'!G559</f>
        <v>44866</v>
      </c>
      <c r="J590" s="34">
        <f t="shared" si="160"/>
        <v>60</v>
      </c>
      <c r="K590" s="34">
        <f t="shared" si="156"/>
        <v>37</v>
      </c>
      <c r="L590" s="34">
        <f t="shared" si="157"/>
        <v>60</v>
      </c>
      <c r="M590" s="34">
        <f t="shared" si="158"/>
        <v>37</v>
      </c>
      <c r="N590" s="52">
        <f t="shared" si="164"/>
        <v>37</v>
      </c>
      <c r="O590" s="324">
        <f>+'Outstanding loans'!H559</f>
        <v>544077</v>
      </c>
      <c r="P590" s="26">
        <f>+'Outstanding loans'!E559</f>
        <v>0.05</v>
      </c>
      <c r="Q590" s="536">
        <f t="shared" si="161"/>
        <v>0.08</v>
      </c>
      <c r="R590" s="222">
        <f t="shared" si="165"/>
        <v>10267.404187332539</v>
      </c>
      <c r="S590" s="36">
        <f t="shared" si="166"/>
        <v>506372.28894288465</v>
      </c>
      <c r="T590" s="36">
        <f t="shared" si="162"/>
        <v>37704.711057115346</v>
      </c>
      <c r="U590" s="36">
        <f t="shared" si="167"/>
        <v>91785.602409766172</v>
      </c>
      <c r="V590" s="36">
        <f t="shared" si="168"/>
        <v>60558.860925606452</v>
      </c>
      <c r="W590" s="37">
        <f t="shared" si="169"/>
        <v>31226.74148415972</v>
      </c>
      <c r="X590" s="36">
        <f t="shared" si="170"/>
        <v>23251.238485221133</v>
      </c>
      <c r="Y590" s="276">
        <f t="shared" si="171"/>
        <v>31226.74148415972</v>
      </c>
      <c r="Z590" s="36">
        <f t="shared" si="172"/>
        <v>109671.9622970635</v>
      </c>
      <c r="AA590" s="36">
        <f t="shared" si="173"/>
        <v>71967.251239952282</v>
      </c>
      <c r="AB590" s="38">
        <f t="shared" si="163"/>
        <v>-4.1327439248561859E-9</v>
      </c>
      <c r="AC590" s="17"/>
      <c r="AD590" s="17">
        <f t="shared" si="174"/>
        <v>60</v>
      </c>
      <c r="AE590" s="143"/>
      <c r="AH590" s="103"/>
      <c r="AI590" s="533"/>
    </row>
    <row r="591" spans="1:35">
      <c r="A591" s="533"/>
      <c r="C591" s="68" t="s">
        <v>1056</v>
      </c>
      <c r="D591" s="19" t="str">
        <f>+'Outstanding loans'!A560</f>
        <v>143556689</v>
      </c>
      <c r="E591" s="20">
        <f>+'Outstanding loans'!B560</f>
        <v>99</v>
      </c>
      <c r="F591" s="19" t="str">
        <f>+'Outstanding loans'!C560</f>
        <v>MAKOONLALL A(SL3189)</v>
      </c>
      <c r="G591" s="547" t="str">
        <f t="shared" si="159"/>
        <v>I1</v>
      </c>
      <c r="H591" s="21">
        <f>+'Outstanding loans'!F560</f>
        <v>43017</v>
      </c>
      <c r="I591" s="21">
        <f>+'Outstanding loans'!G560</f>
        <v>53966</v>
      </c>
      <c r="J591" s="34">
        <f t="shared" si="160"/>
        <v>360</v>
      </c>
      <c r="K591" s="34">
        <f t="shared" si="156"/>
        <v>38</v>
      </c>
      <c r="L591" s="34">
        <f t="shared" si="157"/>
        <v>180</v>
      </c>
      <c r="M591" s="34">
        <f t="shared" si="158"/>
        <v>38</v>
      </c>
      <c r="N591" s="52">
        <f t="shared" si="164"/>
        <v>38</v>
      </c>
      <c r="O591" s="324">
        <f>+'Outstanding loans'!H560</f>
        <v>3600060</v>
      </c>
      <c r="P591" s="26">
        <f>+'Outstanding loans'!E560</f>
        <v>0.03</v>
      </c>
      <c r="Q591" s="536">
        <f t="shared" si="161"/>
        <v>6.25E-2</v>
      </c>
      <c r="R591" s="222">
        <f t="shared" si="165"/>
        <v>24861.353398991811</v>
      </c>
      <c r="S591" s="36">
        <f t="shared" si="166"/>
        <v>2899544.0138505818</v>
      </c>
      <c r="T591" s="36">
        <f t="shared" si="162"/>
        <v>700515.98614941817</v>
      </c>
      <c r="U591" s="36">
        <f t="shared" si="167"/>
        <v>535794.9758153595</v>
      </c>
      <c r="V591" s="36">
        <f t="shared" si="168"/>
        <v>313274.74409157876</v>
      </c>
      <c r="W591" s="37">
        <f t="shared" si="169"/>
        <v>222520.23172378074</v>
      </c>
      <c r="X591" s="36">
        <f t="shared" si="170"/>
        <v>147886.70818709937</v>
      </c>
      <c r="Y591" s="276">
        <f t="shared" si="171"/>
        <v>222520.23172378074</v>
      </c>
      <c r="Z591" s="36">
        <f t="shared" si="172"/>
        <v>1575499.5979679199</v>
      </c>
      <c r="AA591" s="36">
        <f t="shared" si="173"/>
        <v>874983.61181852594</v>
      </c>
      <c r="AB591" s="38">
        <f t="shared" si="163"/>
        <v>-2.4214386940002441E-8</v>
      </c>
      <c r="AC591" s="17"/>
      <c r="AD591" s="17">
        <f t="shared" si="174"/>
        <v>180</v>
      </c>
      <c r="AE591" s="143"/>
      <c r="AH591" s="103"/>
      <c r="AI591" s="533"/>
    </row>
    <row r="592" spans="1:35">
      <c r="A592" s="533"/>
      <c r="C592" s="68" t="s">
        <v>1056</v>
      </c>
      <c r="D592" s="19" t="str">
        <f>+'Outstanding loans'!A561</f>
        <v>143452026</v>
      </c>
      <c r="E592" s="20">
        <f>+'Outstanding loans'!B561</f>
        <v>99</v>
      </c>
      <c r="F592" s="19" t="str">
        <f>+'Outstanding loans'!C561</f>
        <v>FAGOO M(SL3197)</v>
      </c>
      <c r="G592" s="547" t="str">
        <f t="shared" si="159"/>
        <v>I1</v>
      </c>
      <c r="H592" s="21">
        <f>+'Outstanding loans'!F561</f>
        <v>43018</v>
      </c>
      <c r="I592" s="21">
        <f>+'Outstanding loans'!G561</f>
        <v>53966</v>
      </c>
      <c r="J592" s="34">
        <f t="shared" si="160"/>
        <v>360</v>
      </c>
      <c r="K592" s="34">
        <f t="shared" si="156"/>
        <v>38</v>
      </c>
      <c r="L592" s="34">
        <f t="shared" si="157"/>
        <v>180</v>
      </c>
      <c r="M592" s="34">
        <f t="shared" si="158"/>
        <v>38</v>
      </c>
      <c r="N592" s="52">
        <f t="shared" si="164"/>
        <v>38</v>
      </c>
      <c r="O592" s="324">
        <f>+'Outstanding loans'!H561</f>
        <v>2549999</v>
      </c>
      <c r="P592" s="26">
        <f>+'Outstanding loans'!E561</f>
        <v>0.03</v>
      </c>
      <c r="Q592" s="536">
        <f t="shared" si="161"/>
        <v>6.25E-2</v>
      </c>
      <c r="R592" s="222">
        <f t="shared" si="165"/>
        <v>17609.824921272342</v>
      </c>
      <c r="S592" s="36">
        <f t="shared" si="166"/>
        <v>2053808.6409045877</v>
      </c>
      <c r="T592" s="36">
        <f t="shared" si="162"/>
        <v>496190.35909541231</v>
      </c>
      <c r="U592" s="36">
        <f t="shared" si="167"/>
        <v>379514.96712115651</v>
      </c>
      <c r="V592" s="36">
        <f t="shared" si="168"/>
        <v>221899.15839146613</v>
      </c>
      <c r="W592" s="37">
        <f t="shared" si="169"/>
        <v>157615.80872969038</v>
      </c>
      <c r="X592" s="36">
        <f t="shared" si="170"/>
        <v>104751.2980312537</v>
      </c>
      <c r="Y592" s="276">
        <f t="shared" si="171"/>
        <v>157615.80872969038</v>
      </c>
      <c r="Z592" s="36">
        <f t="shared" si="172"/>
        <v>1115959.8449244169</v>
      </c>
      <c r="AA592" s="36">
        <f t="shared" si="173"/>
        <v>619769.48582902225</v>
      </c>
      <c r="AB592" s="38">
        <f t="shared" si="163"/>
        <v>-1.7695128917694092E-8</v>
      </c>
      <c r="AC592" s="17"/>
      <c r="AD592" s="17">
        <f t="shared" si="174"/>
        <v>180</v>
      </c>
      <c r="AE592" s="143"/>
      <c r="AH592" s="103"/>
      <c r="AI592" s="533"/>
    </row>
    <row r="593" spans="1:35">
      <c r="A593" s="533"/>
      <c r="C593" s="68" t="s">
        <v>1056</v>
      </c>
      <c r="D593" s="19" t="str">
        <f>+'Outstanding loans'!A562</f>
        <v>143551296</v>
      </c>
      <c r="E593" s="20">
        <f>+'Outstanding loans'!B562</f>
        <v>99</v>
      </c>
      <c r="F593" s="19" t="str">
        <f>+'Outstanding loans'!C562</f>
        <v>HURREERAM B(SL3206)</v>
      </c>
      <c r="G593" s="547" t="str">
        <f t="shared" si="159"/>
        <v>I1</v>
      </c>
      <c r="H593" s="21">
        <f>+'Outstanding loans'!F562</f>
        <v>43021</v>
      </c>
      <c r="I593" s="21">
        <f>+'Outstanding loans'!G562</f>
        <v>53966</v>
      </c>
      <c r="J593" s="34">
        <f t="shared" si="160"/>
        <v>360</v>
      </c>
      <c r="K593" s="34">
        <f t="shared" si="156"/>
        <v>38</v>
      </c>
      <c r="L593" s="34">
        <f t="shared" si="157"/>
        <v>180</v>
      </c>
      <c r="M593" s="34">
        <f t="shared" si="158"/>
        <v>38</v>
      </c>
      <c r="N593" s="52">
        <f t="shared" si="164"/>
        <v>38</v>
      </c>
      <c r="O593" s="324">
        <f>+'Outstanding loans'!H562</f>
        <v>4100001</v>
      </c>
      <c r="P593" s="26">
        <f>+'Outstanding loans'!E562</f>
        <v>0.03</v>
      </c>
      <c r="Q593" s="536">
        <f t="shared" si="161"/>
        <v>6.25E-2</v>
      </c>
      <c r="R593" s="222">
        <f t="shared" si="165"/>
        <v>28313.854157213995</v>
      </c>
      <c r="S593" s="36">
        <f t="shared" si="166"/>
        <v>3302204.2289104625</v>
      </c>
      <c r="T593" s="36">
        <f t="shared" si="162"/>
        <v>797796.77108953753</v>
      </c>
      <c r="U593" s="36">
        <f t="shared" si="167"/>
        <v>610200.92349515005</v>
      </c>
      <c r="V593" s="36">
        <f t="shared" si="168"/>
        <v>356779.26591507264</v>
      </c>
      <c r="W593" s="37">
        <f t="shared" si="169"/>
        <v>253421.65758007742</v>
      </c>
      <c r="X593" s="36">
        <f t="shared" si="170"/>
        <v>168423.76278556904</v>
      </c>
      <c r="Y593" s="276">
        <f t="shared" si="171"/>
        <v>253421.65758007742</v>
      </c>
      <c r="Z593" s="36">
        <f t="shared" si="172"/>
        <v>1794289.5193880294</v>
      </c>
      <c r="AA593" s="36">
        <f t="shared" si="173"/>
        <v>996492.74829851976</v>
      </c>
      <c r="AB593" s="38">
        <f t="shared" si="163"/>
        <v>-2.7939677238464355E-8</v>
      </c>
      <c r="AC593" s="17"/>
      <c r="AD593" s="17">
        <f t="shared" si="174"/>
        <v>180</v>
      </c>
      <c r="AE593" s="143"/>
      <c r="AH593" s="103"/>
      <c r="AI593" s="533"/>
    </row>
    <row r="594" spans="1:35">
      <c r="A594" s="533"/>
      <c r="C594" s="68" t="s">
        <v>1056</v>
      </c>
      <c r="D594" s="19" t="str">
        <f>+'Outstanding loans'!A563</f>
        <v>143960072</v>
      </c>
      <c r="E594" s="20">
        <f>+'Outstanding loans'!B563</f>
        <v>98</v>
      </c>
      <c r="F594" s="19" t="str">
        <f>+'Outstanding loans'!C563</f>
        <v>GUNGAH-BEEGOO R</v>
      </c>
      <c r="G594" s="547" t="str">
        <f t="shared" si="159"/>
        <v>I2</v>
      </c>
      <c r="H594" s="21">
        <f>+'Outstanding loans'!F563</f>
        <v>43046</v>
      </c>
      <c r="I594" s="21">
        <f>+'Outstanding loans'!G563</f>
        <v>44866</v>
      </c>
      <c r="J594" s="34">
        <f t="shared" si="160"/>
        <v>60</v>
      </c>
      <c r="K594" s="34">
        <f t="shared" si="156"/>
        <v>37</v>
      </c>
      <c r="L594" s="34">
        <f t="shared" si="157"/>
        <v>60</v>
      </c>
      <c r="M594" s="34">
        <f t="shared" si="158"/>
        <v>37</v>
      </c>
      <c r="N594" s="52">
        <f t="shared" si="164"/>
        <v>37</v>
      </c>
      <c r="O594" s="324">
        <f>+'Outstanding loans'!H563</f>
        <v>32031</v>
      </c>
      <c r="P594" s="26">
        <f>+'Outstanding loans'!E563</f>
        <v>0.05</v>
      </c>
      <c r="Q594" s="536">
        <f t="shared" si="161"/>
        <v>0.08</v>
      </c>
      <c r="R594" s="222">
        <f t="shared" si="165"/>
        <v>604.4644848513143</v>
      </c>
      <c r="S594" s="36">
        <f t="shared" si="166"/>
        <v>29811.241399892915</v>
      </c>
      <c r="T594" s="36">
        <f t="shared" si="162"/>
        <v>2219.7586001070849</v>
      </c>
      <c r="U594" s="36">
        <f t="shared" si="167"/>
        <v>5403.6186620408916</v>
      </c>
      <c r="V594" s="36">
        <f t="shared" si="168"/>
        <v>3565.2322636466888</v>
      </c>
      <c r="W594" s="37">
        <f t="shared" si="169"/>
        <v>1838.3863983942028</v>
      </c>
      <c r="X594" s="36">
        <f t="shared" si="170"/>
        <v>1368.8511367327023</v>
      </c>
      <c r="Y594" s="276">
        <f t="shared" si="171"/>
        <v>1838.3863983942028</v>
      </c>
      <c r="Z594" s="36">
        <f t="shared" si="172"/>
        <v>6456.6276911856949</v>
      </c>
      <c r="AA594" s="36">
        <f t="shared" si="173"/>
        <v>4236.8690910788573</v>
      </c>
      <c r="AB594" s="38">
        <f t="shared" si="163"/>
        <v>-2.4738255888223648E-10</v>
      </c>
      <c r="AC594" s="17"/>
      <c r="AD594" s="17">
        <f t="shared" si="174"/>
        <v>60</v>
      </c>
      <c r="AE594" s="143"/>
      <c r="AH594" s="103"/>
      <c r="AI594" s="533"/>
    </row>
    <row r="595" spans="1:35">
      <c r="A595" s="533"/>
      <c r="C595" s="68" t="s">
        <v>1056</v>
      </c>
      <c r="D595" s="19" t="str">
        <f>+'Outstanding loans'!A564</f>
        <v>143988295</v>
      </c>
      <c r="E595" s="20">
        <f>+'Outstanding loans'!B564</f>
        <v>98</v>
      </c>
      <c r="F595" s="19" t="str">
        <f>+'Outstanding loans'!C564</f>
        <v>SUSTY P</v>
      </c>
      <c r="G595" s="547" t="str">
        <f t="shared" si="159"/>
        <v>I2</v>
      </c>
      <c r="H595" s="21">
        <f>+'Outstanding loans'!F564</f>
        <v>43063</v>
      </c>
      <c r="I595" s="21">
        <f>+'Outstanding loans'!G564</f>
        <v>44896</v>
      </c>
      <c r="J595" s="34">
        <f t="shared" si="160"/>
        <v>60</v>
      </c>
      <c r="K595" s="34">
        <f t="shared" si="156"/>
        <v>36</v>
      </c>
      <c r="L595" s="34">
        <f t="shared" si="157"/>
        <v>60</v>
      </c>
      <c r="M595" s="34">
        <f t="shared" si="158"/>
        <v>36</v>
      </c>
      <c r="N595" s="52">
        <f t="shared" si="164"/>
        <v>36</v>
      </c>
      <c r="O595" s="324">
        <f>+'Outstanding loans'!H564</f>
        <v>406927</v>
      </c>
      <c r="P595" s="26">
        <f>+'Outstanding loans'!E564</f>
        <v>0.05</v>
      </c>
      <c r="Q595" s="536">
        <f t="shared" si="161"/>
        <v>0.08</v>
      </c>
      <c r="R595" s="222">
        <f t="shared" si="165"/>
        <v>7679.2144930564382</v>
      </c>
      <c r="S595" s="36">
        <f t="shared" si="166"/>
        <v>378726.82804577512</v>
      </c>
      <c r="T595" s="36">
        <f t="shared" si="162"/>
        <v>28200.171954224876</v>
      </c>
      <c r="U595" s="36">
        <f t="shared" si="167"/>
        <v>67516.500625839893</v>
      </c>
      <c r="V595" s="36">
        <f t="shared" si="168"/>
        <v>44563.95665015449</v>
      </c>
      <c r="W595" s="37">
        <f t="shared" si="169"/>
        <v>22952.543975685403</v>
      </c>
      <c r="X595" s="36">
        <f t="shared" si="170"/>
        <v>16920.103172534924</v>
      </c>
      <c r="Y595" s="276">
        <f t="shared" si="171"/>
        <v>22952.543975685403</v>
      </c>
      <c r="Z595" s="36">
        <f t="shared" si="172"/>
        <v>82026.04153760802</v>
      </c>
      <c r="AA595" s="36">
        <f t="shared" si="173"/>
        <v>53825.869583386229</v>
      </c>
      <c r="AB595" s="38">
        <f t="shared" si="163"/>
        <v>-3.0850060284137726E-9</v>
      </c>
      <c r="AC595" s="17"/>
      <c r="AD595" s="17">
        <f t="shared" si="174"/>
        <v>60</v>
      </c>
      <c r="AE595" s="143"/>
      <c r="AH595" s="103"/>
      <c r="AI595" s="533"/>
    </row>
    <row r="596" spans="1:35">
      <c r="A596" s="533"/>
      <c r="C596" s="68" t="s">
        <v>1056</v>
      </c>
      <c r="D596" s="19" t="str">
        <f>+'Outstanding loans'!A565</f>
        <v>143988759</v>
      </c>
      <c r="E596" s="20">
        <f>+'Outstanding loans'!B565</f>
        <v>98</v>
      </c>
      <c r="F596" s="19" t="str">
        <f>+'Outstanding loans'!C565</f>
        <v>MOCUDE M</v>
      </c>
      <c r="G596" s="547" t="str">
        <f t="shared" si="159"/>
        <v>I2</v>
      </c>
      <c r="H596" s="21">
        <f>+'Outstanding loans'!F565</f>
        <v>43066</v>
      </c>
      <c r="I596" s="21">
        <f>+'Outstanding loans'!G565</f>
        <v>44896</v>
      </c>
      <c r="J596" s="34">
        <f t="shared" si="160"/>
        <v>60</v>
      </c>
      <c r="K596" s="34">
        <f t="shared" si="156"/>
        <v>36</v>
      </c>
      <c r="L596" s="34">
        <f t="shared" si="157"/>
        <v>60</v>
      </c>
      <c r="M596" s="34">
        <f t="shared" si="158"/>
        <v>36</v>
      </c>
      <c r="N596" s="52">
        <f t="shared" si="164"/>
        <v>36</v>
      </c>
      <c r="O596" s="324">
        <f>+'Outstanding loans'!H565</f>
        <v>381389</v>
      </c>
      <c r="P596" s="26">
        <f>+'Outstanding loans'!E565</f>
        <v>0.05</v>
      </c>
      <c r="Q596" s="536">
        <f t="shared" si="161"/>
        <v>0.08</v>
      </c>
      <c r="R596" s="222">
        <f t="shared" si="165"/>
        <v>7197.2809282556864</v>
      </c>
      <c r="S596" s="36">
        <f t="shared" si="166"/>
        <v>354958.61965794879</v>
      </c>
      <c r="T596" s="36">
        <f t="shared" si="162"/>
        <v>26430.380342051212</v>
      </c>
      <c r="U596" s="36">
        <f t="shared" si="167"/>
        <v>63279.287580299278</v>
      </c>
      <c r="V596" s="36">
        <f t="shared" si="168"/>
        <v>41767.203608622105</v>
      </c>
      <c r="W596" s="37">
        <f t="shared" si="169"/>
        <v>21512.083971677173</v>
      </c>
      <c r="X596" s="36">
        <f t="shared" si="170"/>
        <v>15858.228205230727</v>
      </c>
      <c r="Y596" s="276">
        <f t="shared" si="171"/>
        <v>21512.083971677173</v>
      </c>
      <c r="Z596" s="36">
        <f t="shared" si="172"/>
        <v>76878.236037389433</v>
      </c>
      <c r="AA596" s="36">
        <f t="shared" si="173"/>
        <v>50447.85569534119</v>
      </c>
      <c r="AB596" s="38">
        <f t="shared" si="163"/>
        <v>-2.9685907065868378E-9</v>
      </c>
      <c r="AC596" s="17"/>
      <c r="AD596" s="17">
        <f t="shared" si="174"/>
        <v>60</v>
      </c>
      <c r="AE596" s="143"/>
      <c r="AH596" s="103"/>
      <c r="AI596" s="533"/>
    </row>
    <row r="597" spans="1:35">
      <c r="A597" s="533"/>
      <c r="C597" s="68" t="s">
        <v>1056</v>
      </c>
      <c r="D597" s="19" t="str">
        <f>+'Outstanding loans'!A566</f>
        <v>143154882</v>
      </c>
      <c r="E597" s="20">
        <f>+'Outstanding loans'!B566</f>
        <v>99</v>
      </c>
      <c r="F597" s="19" t="str">
        <f>+'Outstanding loans'!C566</f>
        <v>PYNDIAH M A S(SL3202)</v>
      </c>
      <c r="G597" s="547" t="str">
        <f t="shared" si="159"/>
        <v>I1</v>
      </c>
      <c r="H597" s="21">
        <f>+'Outstanding loans'!F566</f>
        <v>43069</v>
      </c>
      <c r="I597" s="21">
        <f>+'Outstanding loans'!G566</f>
        <v>54027</v>
      </c>
      <c r="J597" s="34">
        <f t="shared" si="160"/>
        <v>360</v>
      </c>
      <c r="K597" s="34">
        <f t="shared" si="156"/>
        <v>36</v>
      </c>
      <c r="L597" s="34">
        <f t="shared" si="157"/>
        <v>180</v>
      </c>
      <c r="M597" s="34">
        <f t="shared" si="158"/>
        <v>36</v>
      </c>
      <c r="N597" s="52">
        <f t="shared" si="164"/>
        <v>36</v>
      </c>
      <c r="O597" s="324">
        <f>+'Outstanding loans'!H566</f>
        <v>1702910</v>
      </c>
      <c r="P597" s="26">
        <f>+'Outstanding loans'!E566</f>
        <v>0.03</v>
      </c>
      <c r="Q597" s="536">
        <f t="shared" si="161"/>
        <v>6.25E-2</v>
      </c>
      <c r="R597" s="222">
        <f t="shared" si="165"/>
        <v>11759.983810457921</v>
      </c>
      <c r="S597" s="36">
        <f t="shared" si="166"/>
        <v>1371550.0565619171</v>
      </c>
      <c r="T597" s="36">
        <f t="shared" si="162"/>
        <v>331359.94343808293</v>
      </c>
      <c r="U597" s="36">
        <f t="shared" si="167"/>
        <v>241083.88352023027</v>
      </c>
      <c r="V597" s="36">
        <f t="shared" si="168"/>
        <v>141103.30789069436</v>
      </c>
      <c r="W597" s="37">
        <f t="shared" si="169"/>
        <v>99980.575629535917</v>
      </c>
      <c r="X597" s="36">
        <f t="shared" si="170"/>
        <v>66271.988687616584</v>
      </c>
      <c r="Y597" s="276">
        <f t="shared" si="171"/>
        <v>99980.575629535917</v>
      </c>
      <c r="Z597" s="36">
        <f t="shared" si="172"/>
        <v>745247.02932049753</v>
      </c>
      <c r="AA597" s="36">
        <f t="shared" si="173"/>
        <v>413887.08588242601</v>
      </c>
      <c r="AB597" s="38">
        <f t="shared" si="163"/>
        <v>-1.1408701539039612E-8</v>
      </c>
      <c r="AC597" s="17"/>
      <c r="AD597" s="17">
        <f t="shared" si="174"/>
        <v>180</v>
      </c>
      <c r="AE597" s="143"/>
      <c r="AH597" s="103"/>
      <c r="AI597" s="533"/>
    </row>
    <row r="598" spans="1:35">
      <c r="A598" s="533"/>
      <c r="C598" s="68" t="s">
        <v>1056</v>
      </c>
      <c r="D598" s="19" t="str">
        <f>+'Outstanding loans'!A567</f>
        <v>143988562</v>
      </c>
      <c r="E598" s="20">
        <f>+'Outstanding loans'!B567</f>
        <v>98</v>
      </c>
      <c r="F598" s="19" t="str">
        <f>+'Outstanding loans'!C567</f>
        <v>RAHEEMEEA M A</v>
      </c>
      <c r="G598" s="547" t="str">
        <f t="shared" si="159"/>
        <v>I2</v>
      </c>
      <c r="H598" s="21">
        <f>+'Outstanding loans'!F567</f>
        <v>43081</v>
      </c>
      <c r="I598" s="21">
        <f>+'Outstanding loans'!G567</f>
        <v>45627</v>
      </c>
      <c r="J598" s="34">
        <f t="shared" si="160"/>
        <v>84</v>
      </c>
      <c r="K598" s="34">
        <f t="shared" si="156"/>
        <v>36</v>
      </c>
      <c r="L598" s="34">
        <f t="shared" si="157"/>
        <v>60</v>
      </c>
      <c r="M598" s="34">
        <f t="shared" si="158"/>
        <v>36</v>
      </c>
      <c r="N598" s="52">
        <f t="shared" si="164"/>
        <v>36</v>
      </c>
      <c r="O598" s="324">
        <f>+'Outstanding loans'!H567</f>
        <v>833573</v>
      </c>
      <c r="P598" s="26">
        <f>+'Outstanding loans'!E567</f>
        <v>0.05</v>
      </c>
      <c r="Q598" s="536">
        <f t="shared" si="161"/>
        <v>0.08</v>
      </c>
      <c r="R598" s="222">
        <f t="shared" si="165"/>
        <v>15730.550842339126</v>
      </c>
      <c r="S598" s="36">
        <f t="shared" si="166"/>
        <v>775806.12305057386</v>
      </c>
      <c r="T598" s="36">
        <f t="shared" si="162"/>
        <v>57766.876949426136</v>
      </c>
      <c r="U598" s="36">
        <f t="shared" si="167"/>
        <v>138304.73764626891</v>
      </c>
      <c r="V598" s="36">
        <f t="shared" si="168"/>
        <v>91287.407905445492</v>
      </c>
      <c r="W598" s="37">
        <f t="shared" si="169"/>
        <v>47017.329740823421</v>
      </c>
      <c r="X598" s="36">
        <f t="shared" si="170"/>
        <v>34660.126169655683</v>
      </c>
      <c r="Y598" s="276">
        <f t="shared" si="171"/>
        <v>47017.329740823421</v>
      </c>
      <c r="Z598" s="36">
        <f t="shared" si="172"/>
        <v>168026.9274897672</v>
      </c>
      <c r="AA598" s="36">
        <f t="shared" si="173"/>
        <v>110260.0505403477</v>
      </c>
      <c r="AB598" s="38">
        <f t="shared" si="163"/>
        <v>-6.6356733441352844E-9</v>
      </c>
      <c r="AC598" s="17"/>
      <c r="AD598" s="17">
        <f t="shared" si="174"/>
        <v>60</v>
      </c>
      <c r="AE598" s="143"/>
      <c r="AH598" s="103"/>
      <c r="AI598" s="533"/>
    </row>
    <row r="599" spans="1:35">
      <c r="A599" s="533"/>
      <c r="C599" s="68" t="s">
        <v>1056</v>
      </c>
      <c r="D599" s="19" t="str">
        <f>+'Outstanding loans'!A568</f>
        <v>143988554</v>
      </c>
      <c r="E599" s="20">
        <f>+'Outstanding loans'!B568</f>
        <v>98</v>
      </c>
      <c r="F599" s="19" t="str">
        <f>+'Outstanding loans'!C568</f>
        <v>CHONG LEUNG M S P M L</v>
      </c>
      <c r="G599" s="547" t="str">
        <f t="shared" si="159"/>
        <v>I2</v>
      </c>
      <c r="H599" s="21">
        <f>+'Outstanding loans'!F568</f>
        <v>43089</v>
      </c>
      <c r="I599" s="21">
        <f>+'Outstanding loans'!G568</f>
        <v>44927</v>
      </c>
      <c r="J599" s="34">
        <f t="shared" si="160"/>
        <v>60</v>
      </c>
      <c r="K599" s="34">
        <f t="shared" si="156"/>
        <v>35</v>
      </c>
      <c r="L599" s="34">
        <f t="shared" si="157"/>
        <v>60</v>
      </c>
      <c r="M599" s="34">
        <f t="shared" si="158"/>
        <v>35</v>
      </c>
      <c r="N599" s="52">
        <f t="shared" si="164"/>
        <v>35</v>
      </c>
      <c r="O599" s="324">
        <f>+'Outstanding loans'!H568</f>
        <v>773913</v>
      </c>
      <c r="P599" s="26">
        <f>+'Outstanding loans'!E568</f>
        <v>0.05</v>
      </c>
      <c r="Q599" s="536">
        <f t="shared" si="161"/>
        <v>0.08</v>
      </c>
      <c r="R599" s="222">
        <f t="shared" si="165"/>
        <v>14604.693043137435</v>
      </c>
      <c r="S599" s="36">
        <f t="shared" si="166"/>
        <v>720280.58023525088</v>
      </c>
      <c r="T599" s="36">
        <f t="shared" si="162"/>
        <v>53632.419764749124</v>
      </c>
      <c r="U599" s="36">
        <f t="shared" si="167"/>
        <v>126170.82407302625</v>
      </c>
      <c r="V599" s="36">
        <f t="shared" si="168"/>
        <v>83311.919424327789</v>
      </c>
      <c r="W599" s="37">
        <f t="shared" si="169"/>
        <v>42858.904648698459</v>
      </c>
      <c r="X599" s="36">
        <f t="shared" si="170"/>
        <v>31285.578196103656</v>
      </c>
      <c r="Y599" s="276">
        <f t="shared" si="171"/>
        <v>42858.904648698459</v>
      </c>
      <c r="Z599" s="36">
        <f t="shared" si="172"/>
        <v>156001.00235298916</v>
      </c>
      <c r="AA599" s="36">
        <f t="shared" si="173"/>
        <v>102368.58258824609</v>
      </c>
      <c r="AB599" s="38">
        <f t="shared" si="163"/>
        <v>-6.0535967350006104E-9</v>
      </c>
      <c r="AC599" s="17"/>
      <c r="AD599" s="17">
        <f t="shared" si="174"/>
        <v>60</v>
      </c>
      <c r="AE599" s="143"/>
      <c r="AH599" s="103"/>
      <c r="AI599" s="533"/>
    </row>
    <row r="600" spans="1:35">
      <c r="A600" s="533"/>
      <c r="C600" s="68" t="s">
        <v>1056</v>
      </c>
      <c r="D600" s="19" t="str">
        <f>+'Outstanding loans'!A569</f>
        <v>143988708</v>
      </c>
      <c r="E600" s="20">
        <f>+'Outstanding loans'!B569</f>
        <v>98</v>
      </c>
      <c r="F600" s="19" t="str">
        <f>+'Outstanding loans'!C569</f>
        <v>ONSIONG M</v>
      </c>
      <c r="G600" s="547" t="str">
        <f t="shared" si="159"/>
        <v>I2</v>
      </c>
      <c r="H600" s="21">
        <f>+'Outstanding loans'!F569</f>
        <v>43097</v>
      </c>
      <c r="I600" s="21">
        <f>+'Outstanding loans'!G569</f>
        <v>44927</v>
      </c>
      <c r="J600" s="34">
        <f t="shared" si="160"/>
        <v>60</v>
      </c>
      <c r="K600" s="34">
        <f t="shared" si="156"/>
        <v>35</v>
      </c>
      <c r="L600" s="34">
        <f t="shared" si="157"/>
        <v>60</v>
      </c>
      <c r="M600" s="34">
        <f t="shared" si="158"/>
        <v>35</v>
      </c>
      <c r="N600" s="52">
        <f t="shared" si="164"/>
        <v>35</v>
      </c>
      <c r="O600" s="324">
        <f>+'Outstanding loans'!H569</f>
        <v>406589</v>
      </c>
      <c r="P600" s="26">
        <f>+'Outstanding loans'!E569</f>
        <v>0.05</v>
      </c>
      <c r="Q600" s="536">
        <f t="shared" si="161"/>
        <v>0.08</v>
      </c>
      <c r="R600" s="222">
        <f t="shared" si="165"/>
        <v>7672.8360160847624</v>
      </c>
      <c r="S600" s="36">
        <f t="shared" si="166"/>
        <v>378412.25155446475</v>
      </c>
      <c r="T600" s="36">
        <f t="shared" si="162"/>
        <v>28176.748445535253</v>
      </c>
      <c r="U600" s="36">
        <f t="shared" si="167"/>
        <v>66286.093125490443</v>
      </c>
      <c r="V600" s="36">
        <f t="shared" si="168"/>
        <v>43769.403029562789</v>
      </c>
      <c r="W600" s="37">
        <f t="shared" si="169"/>
        <v>22516.690095927654</v>
      </c>
      <c r="X600" s="36">
        <f t="shared" si="170"/>
        <v>16436.436593228897</v>
      </c>
      <c r="Y600" s="276">
        <f t="shared" si="171"/>
        <v>22516.690095927654</v>
      </c>
      <c r="Z600" s="36">
        <f t="shared" si="172"/>
        <v>81957.909410617838</v>
      </c>
      <c r="AA600" s="36">
        <f t="shared" si="173"/>
        <v>53781.160965085728</v>
      </c>
      <c r="AB600" s="38">
        <f t="shared" si="163"/>
        <v>-3.14321368932724E-9</v>
      </c>
      <c r="AC600" s="17"/>
      <c r="AD600" s="17">
        <f t="shared" si="174"/>
        <v>60</v>
      </c>
      <c r="AE600" s="143"/>
      <c r="AH600" s="103"/>
      <c r="AI600" s="533"/>
    </row>
    <row r="601" spans="1:35">
      <c r="A601" s="533"/>
      <c r="C601" s="68" t="s">
        <v>1056</v>
      </c>
      <c r="D601" s="19" t="str">
        <f>+'Outstanding loans'!A570</f>
        <v>143988422</v>
      </c>
      <c r="E601" s="20">
        <f>+'Outstanding loans'!B570</f>
        <v>97</v>
      </c>
      <c r="F601" s="19" t="str">
        <f>+'Outstanding loans'!C570</f>
        <v>THANNOO S</v>
      </c>
      <c r="G601" s="547" t="str">
        <f t="shared" si="159"/>
        <v>I2</v>
      </c>
      <c r="H601" s="21">
        <f>+'Outstanding loans'!F570</f>
        <v>43126</v>
      </c>
      <c r="I601" s="21">
        <f>+'Outstanding loans'!G570</f>
        <v>44228</v>
      </c>
      <c r="J601" s="34">
        <f t="shared" si="160"/>
        <v>36</v>
      </c>
      <c r="K601" s="34">
        <f t="shared" si="156"/>
        <v>34</v>
      </c>
      <c r="L601" s="34">
        <f t="shared" si="157"/>
        <v>36</v>
      </c>
      <c r="M601" s="34">
        <f t="shared" si="158"/>
        <v>34</v>
      </c>
      <c r="N601" s="52">
        <f t="shared" si="164"/>
        <v>34</v>
      </c>
      <c r="O601" s="324">
        <f>+'Outstanding loans'!H570</f>
        <v>119712</v>
      </c>
      <c r="P601" s="26">
        <f>+'Outstanding loans'!E570</f>
        <v>0</v>
      </c>
      <c r="Q601" s="536">
        <f t="shared" si="161"/>
        <v>0.08</v>
      </c>
      <c r="R601" s="222">
        <f t="shared" si="165"/>
        <v>3325.3333333333335</v>
      </c>
      <c r="S601" s="36">
        <f t="shared" si="166"/>
        <v>106117.39058973402</v>
      </c>
      <c r="T601" s="36">
        <f t="shared" si="162"/>
        <v>13594.609410265984</v>
      </c>
      <c r="U601" s="36">
        <f t="shared" si="167"/>
        <v>13528.689026656182</v>
      </c>
      <c r="V601" s="36">
        <f t="shared" si="168"/>
        <v>0</v>
      </c>
      <c r="W601" s="37">
        <f t="shared" si="169"/>
        <v>13528.689026656182</v>
      </c>
      <c r="X601" s="36">
        <f t="shared" si="170"/>
        <v>12839.353331917873</v>
      </c>
      <c r="Y601" s="276">
        <f t="shared" si="171"/>
        <v>13528.689026656182</v>
      </c>
      <c r="Z601" s="36">
        <f t="shared" si="172"/>
        <v>13594.609410265082</v>
      </c>
      <c r="AA601" s="36">
        <f t="shared" si="173"/>
        <v>0</v>
      </c>
      <c r="AB601" s="38">
        <f t="shared" si="163"/>
        <v>-9.0221874415874481E-10</v>
      </c>
      <c r="AC601" s="17"/>
      <c r="AD601" s="17">
        <f t="shared" si="174"/>
        <v>36</v>
      </c>
      <c r="AE601" s="143"/>
      <c r="AH601" s="103"/>
      <c r="AI601" s="533"/>
    </row>
    <row r="602" spans="1:35">
      <c r="A602" s="533"/>
      <c r="C602" s="68" t="s">
        <v>1056</v>
      </c>
      <c r="D602" s="19" t="str">
        <f>+'Outstanding loans'!A571</f>
        <v>143988740</v>
      </c>
      <c r="E602" s="20">
        <f>+'Outstanding loans'!B571</f>
        <v>98</v>
      </c>
      <c r="F602" s="19" t="str">
        <f>+'Outstanding loans'!C571</f>
        <v>LOBINE D</v>
      </c>
      <c r="G602" s="547" t="str">
        <f t="shared" si="159"/>
        <v>I2</v>
      </c>
      <c r="H602" s="21">
        <f>+'Outstanding loans'!F571</f>
        <v>43111</v>
      </c>
      <c r="I602" s="21">
        <f>+'Outstanding loans'!G571</f>
        <v>44927</v>
      </c>
      <c r="J602" s="34">
        <f t="shared" si="160"/>
        <v>60</v>
      </c>
      <c r="K602" s="34">
        <f t="shared" si="156"/>
        <v>35</v>
      </c>
      <c r="L602" s="34">
        <f t="shared" si="157"/>
        <v>60</v>
      </c>
      <c r="M602" s="34">
        <f t="shared" si="158"/>
        <v>35</v>
      </c>
      <c r="N602" s="52">
        <f t="shared" si="164"/>
        <v>35</v>
      </c>
      <c r="O602" s="324">
        <f>+'Outstanding loans'!H571</f>
        <v>401722</v>
      </c>
      <c r="P602" s="26">
        <f>+'Outstanding loans'!E571</f>
        <v>0.05</v>
      </c>
      <c r="Q602" s="536">
        <f t="shared" si="161"/>
        <v>0.08</v>
      </c>
      <c r="R602" s="222">
        <f t="shared" si="165"/>
        <v>7580.9897219393606</v>
      </c>
      <c r="S602" s="36">
        <f t="shared" si="166"/>
        <v>373882.53621953051</v>
      </c>
      <c r="T602" s="36">
        <f t="shared" si="162"/>
        <v>27839.463780469494</v>
      </c>
      <c r="U602" s="36">
        <f t="shared" si="167"/>
        <v>65492.6274507138</v>
      </c>
      <c r="V602" s="36">
        <f t="shared" si="168"/>
        <v>43245.469316292409</v>
      </c>
      <c r="W602" s="37">
        <f t="shared" si="169"/>
        <v>22247.158134421392</v>
      </c>
      <c r="X602" s="36">
        <f t="shared" si="170"/>
        <v>16239.687205273871</v>
      </c>
      <c r="Y602" s="276">
        <f t="shared" si="171"/>
        <v>22247.158134421392</v>
      </c>
      <c r="Z602" s="36">
        <f t="shared" si="172"/>
        <v>80976.847096828045</v>
      </c>
      <c r="AA602" s="36">
        <f t="shared" si="173"/>
        <v>53137.383316361636</v>
      </c>
      <c r="AB602" s="38">
        <f t="shared" si="163"/>
        <v>-3.0850060284137726E-9</v>
      </c>
      <c r="AC602" s="17"/>
      <c r="AD602" s="17">
        <f t="shared" si="174"/>
        <v>60</v>
      </c>
      <c r="AE602" s="143"/>
      <c r="AH602" s="103"/>
      <c r="AI602" s="533"/>
    </row>
    <row r="603" spans="1:35">
      <c r="A603" s="533"/>
      <c r="C603" s="68" t="s">
        <v>1056</v>
      </c>
      <c r="D603" s="19" t="str">
        <f>+'Outstanding loans'!A572</f>
        <v>143988457</v>
      </c>
      <c r="E603" s="20">
        <f>+'Outstanding loans'!B572</f>
        <v>98</v>
      </c>
      <c r="F603" s="19" t="str">
        <f>+'Outstanding loans'!C572</f>
        <v>LOUISE M J S</v>
      </c>
      <c r="G603" s="547" t="str">
        <f t="shared" si="159"/>
        <v>I2</v>
      </c>
      <c r="H603" s="21">
        <f>+'Outstanding loans'!F572</f>
        <v>43111</v>
      </c>
      <c r="I603" s="21">
        <f>+'Outstanding loans'!G572</f>
        <v>44927</v>
      </c>
      <c r="J603" s="34">
        <f t="shared" si="160"/>
        <v>60</v>
      </c>
      <c r="K603" s="34">
        <f t="shared" si="156"/>
        <v>35</v>
      </c>
      <c r="L603" s="34">
        <f t="shared" si="157"/>
        <v>60</v>
      </c>
      <c r="M603" s="34">
        <f t="shared" si="158"/>
        <v>35</v>
      </c>
      <c r="N603" s="52">
        <f t="shared" si="164"/>
        <v>35</v>
      </c>
      <c r="O603" s="324">
        <f>+'Outstanding loans'!H572</f>
        <v>228981</v>
      </c>
      <c r="P603" s="26">
        <f>+'Outstanding loans'!E572</f>
        <v>0.05</v>
      </c>
      <c r="Q603" s="536">
        <f t="shared" si="161"/>
        <v>0.08</v>
      </c>
      <c r="R603" s="222">
        <f t="shared" si="165"/>
        <v>4321.1539510392677</v>
      </c>
      <c r="S603" s="36">
        <f t="shared" si="166"/>
        <v>213112.54306730599</v>
      </c>
      <c r="T603" s="36">
        <f t="shared" si="162"/>
        <v>15868.456932694011</v>
      </c>
      <c r="U603" s="36">
        <f t="shared" si="167"/>
        <v>37330.709610854989</v>
      </c>
      <c r="V603" s="36">
        <f t="shared" si="168"/>
        <v>24649.859379157584</v>
      </c>
      <c r="W603" s="37">
        <f t="shared" si="169"/>
        <v>12680.850231697405</v>
      </c>
      <c r="X603" s="36">
        <f t="shared" si="170"/>
        <v>9256.5998774048403</v>
      </c>
      <c r="Y603" s="276">
        <f t="shared" si="171"/>
        <v>12680.850231697405</v>
      </c>
      <c r="Z603" s="36">
        <f t="shared" si="172"/>
        <v>46156.693995048292</v>
      </c>
      <c r="AA603" s="36">
        <f t="shared" si="173"/>
        <v>30288.237062356056</v>
      </c>
      <c r="AB603" s="38">
        <f t="shared" si="163"/>
        <v>-1.7753336578607559E-9</v>
      </c>
      <c r="AC603" s="17"/>
      <c r="AD603" s="17">
        <f t="shared" si="174"/>
        <v>60</v>
      </c>
      <c r="AE603" s="143"/>
      <c r="AH603" s="103"/>
      <c r="AI603" s="533"/>
    </row>
    <row r="604" spans="1:35">
      <c r="A604" s="533"/>
      <c r="C604" s="68" t="s">
        <v>1056</v>
      </c>
      <c r="D604" s="19" t="str">
        <f>+'Outstanding loans'!A573</f>
        <v>143988929</v>
      </c>
      <c r="E604" s="20">
        <f>+'Outstanding loans'!B573</f>
        <v>98</v>
      </c>
      <c r="F604" s="19" t="str">
        <f>+'Outstanding loans'!C573</f>
        <v>ROGBEER-ANSELINE T</v>
      </c>
      <c r="G604" s="547" t="str">
        <f t="shared" si="159"/>
        <v>I2</v>
      </c>
      <c r="H604" s="21">
        <f>+'Outstanding loans'!F573</f>
        <v>43124</v>
      </c>
      <c r="I604" s="21">
        <f>+'Outstanding loans'!G573</f>
        <v>44958</v>
      </c>
      <c r="J604" s="34">
        <f t="shared" si="160"/>
        <v>60</v>
      </c>
      <c r="K604" s="34">
        <f t="shared" si="156"/>
        <v>34</v>
      </c>
      <c r="L604" s="34">
        <f t="shared" si="157"/>
        <v>60</v>
      </c>
      <c r="M604" s="34">
        <f t="shared" si="158"/>
        <v>34</v>
      </c>
      <c r="N604" s="52">
        <f t="shared" si="164"/>
        <v>34</v>
      </c>
      <c r="O604" s="324">
        <f>+'Outstanding loans'!H573</f>
        <v>264466</v>
      </c>
      <c r="P604" s="26">
        <f>+'Outstanding loans'!E573</f>
        <v>0.05</v>
      </c>
      <c r="Q604" s="536">
        <f t="shared" si="161"/>
        <v>0.08</v>
      </c>
      <c r="R604" s="222">
        <f t="shared" si="165"/>
        <v>4990.7996768969952</v>
      </c>
      <c r="S604" s="36">
        <f t="shared" si="166"/>
        <v>246138.42115650704</v>
      </c>
      <c r="T604" s="36">
        <f t="shared" si="162"/>
        <v>18327.578843492956</v>
      </c>
      <c r="U604" s="36">
        <f t="shared" si="167"/>
        <v>42323.984647228106</v>
      </c>
      <c r="V604" s="36">
        <f t="shared" si="168"/>
        <v>27958.422969013627</v>
      </c>
      <c r="W604" s="37">
        <f t="shared" si="169"/>
        <v>14365.561678214479</v>
      </c>
      <c r="X604" s="36">
        <f t="shared" si="170"/>
        <v>10385.628011312674</v>
      </c>
      <c r="Y604" s="276">
        <f t="shared" si="171"/>
        <v>14365.561678214479</v>
      </c>
      <c r="Z604" s="36">
        <f t="shared" si="172"/>
        <v>53309.559457310621</v>
      </c>
      <c r="AA604" s="36">
        <f t="shared" si="173"/>
        <v>34981.980613819789</v>
      </c>
      <c r="AB604" s="38">
        <f t="shared" si="163"/>
        <v>-2.1245796233415604E-9</v>
      </c>
      <c r="AC604" s="17"/>
      <c r="AD604" s="17">
        <f t="shared" si="174"/>
        <v>60</v>
      </c>
      <c r="AE604" s="143"/>
      <c r="AH604" s="103"/>
      <c r="AI604" s="533"/>
    </row>
    <row r="605" spans="1:35">
      <c r="A605" s="533"/>
      <c r="C605" s="68" t="s">
        <v>1056</v>
      </c>
      <c r="D605" s="19" t="str">
        <f>+'Outstanding loans'!A574</f>
        <v>143013553</v>
      </c>
      <c r="E605" s="20">
        <f>+'Outstanding loans'!B574</f>
        <v>99</v>
      </c>
      <c r="F605" s="19" t="str">
        <f>+'Outstanding loans'!C574</f>
        <v>CLEMENTINE M V V (SL3213)</v>
      </c>
      <c r="G605" s="547" t="str">
        <f t="shared" si="159"/>
        <v>I1</v>
      </c>
      <c r="H605" s="21">
        <f>+'Outstanding loans'!F574</f>
        <v>43115</v>
      </c>
      <c r="I605" s="21">
        <f>+'Outstanding loans'!G574</f>
        <v>50406</v>
      </c>
      <c r="J605" s="34">
        <f t="shared" si="160"/>
        <v>240</v>
      </c>
      <c r="K605" s="34">
        <f t="shared" si="156"/>
        <v>35</v>
      </c>
      <c r="L605" s="34">
        <f t="shared" si="157"/>
        <v>180</v>
      </c>
      <c r="M605" s="34">
        <f t="shared" si="158"/>
        <v>35</v>
      </c>
      <c r="N605" s="52">
        <f t="shared" si="164"/>
        <v>35</v>
      </c>
      <c r="O605" s="324">
        <f>+'Outstanding loans'!H574</f>
        <v>500000</v>
      </c>
      <c r="P605" s="26">
        <f>+'Outstanding loans'!E574</f>
        <v>0.03</v>
      </c>
      <c r="Q605" s="536">
        <f t="shared" si="161"/>
        <v>6.25E-2</v>
      </c>
      <c r="R605" s="222">
        <f t="shared" si="165"/>
        <v>3452.9082013899501</v>
      </c>
      <c r="S605" s="36">
        <f t="shared" si="166"/>
        <v>402707.73457256012</v>
      </c>
      <c r="T605" s="36">
        <f t="shared" si="162"/>
        <v>97292.265427439881</v>
      </c>
      <c r="U605" s="36">
        <f t="shared" si="167"/>
        <v>68958.69623218308</v>
      </c>
      <c r="V605" s="36">
        <f t="shared" si="168"/>
        <v>40381.230794770629</v>
      </c>
      <c r="W605" s="37">
        <f t="shared" si="169"/>
        <v>28577.465437412451</v>
      </c>
      <c r="X605" s="36">
        <f t="shared" si="170"/>
        <v>18917.940499779979</v>
      </c>
      <c r="Y605" s="276">
        <f t="shared" si="171"/>
        <v>28577.465437412451</v>
      </c>
      <c r="Z605" s="36">
        <f t="shared" si="172"/>
        <v>218815.74167762761</v>
      </c>
      <c r="AA605" s="36">
        <f t="shared" si="173"/>
        <v>121523.47625019104</v>
      </c>
      <c r="AB605" s="38">
        <f t="shared" si="163"/>
        <v>-3.3178366720676422E-9</v>
      </c>
      <c r="AC605" s="17"/>
      <c r="AD605" s="17">
        <f t="shared" si="174"/>
        <v>180</v>
      </c>
      <c r="AE605" s="143"/>
      <c r="AH605" s="103"/>
      <c r="AI605" s="533"/>
    </row>
    <row r="606" spans="1:35">
      <c r="A606" s="533"/>
      <c r="C606" s="68" t="s">
        <v>1056</v>
      </c>
      <c r="D606" s="19" t="str">
        <f>+'Outstanding loans'!A575</f>
        <v>143164608</v>
      </c>
      <c r="E606" s="20">
        <f>+'Outstanding loans'!B575</f>
        <v>99</v>
      </c>
      <c r="F606" s="19" t="str">
        <f>+'Outstanding loans'!C575</f>
        <v>BASOANAH S(SL3216)</v>
      </c>
      <c r="G606" s="547" t="str">
        <f t="shared" si="159"/>
        <v>I1</v>
      </c>
      <c r="H606" s="21">
        <f>+'Outstanding loans'!F575</f>
        <v>43130</v>
      </c>
      <c r="I606" s="21">
        <f>+'Outstanding loans'!G575</f>
        <v>54089</v>
      </c>
      <c r="J606" s="34">
        <f t="shared" si="160"/>
        <v>360</v>
      </c>
      <c r="K606" s="34">
        <f t="shared" si="156"/>
        <v>34</v>
      </c>
      <c r="L606" s="34">
        <f t="shared" si="157"/>
        <v>180</v>
      </c>
      <c r="M606" s="34">
        <f t="shared" si="158"/>
        <v>34</v>
      </c>
      <c r="N606" s="52">
        <f t="shared" si="164"/>
        <v>34</v>
      </c>
      <c r="O606" s="324">
        <f>+'Outstanding loans'!H575</f>
        <v>4083379</v>
      </c>
      <c r="P606" s="26">
        <f>+'Outstanding loans'!E575</f>
        <v>0.03</v>
      </c>
      <c r="Q606" s="536">
        <f t="shared" si="161"/>
        <v>6.25E-2</v>
      </c>
      <c r="R606" s="222">
        <f t="shared" si="165"/>
        <v>28199.065676966984</v>
      </c>
      <c r="S606" s="36">
        <f t="shared" si="166"/>
        <v>3288816.6129823318</v>
      </c>
      <c r="T606" s="36">
        <f t="shared" si="162"/>
        <v>794562.38701766822</v>
      </c>
      <c r="U606" s="36">
        <f t="shared" si="167"/>
        <v>548178.22057924722</v>
      </c>
      <c r="V606" s="36">
        <f t="shared" si="168"/>
        <v>321169.28950182698</v>
      </c>
      <c r="W606" s="37">
        <f t="shared" si="169"/>
        <v>227008.93107742025</v>
      </c>
      <c r="X606" s="36">
        <f t="shared" si="170"/>
        <v>150084.00643667066</v>
      </c>
      <c r="Y606" s="276">
        <f t="shared" si="171"/>
        <v>227008.93107742025</v>
      </c>
      <c r="Z606" s="36">
        <f t="shared" si="172"/>
        <v>1787015.208871698</v>
      </c>
      <c r="AA606" s="36">
        <f t="shared" si="173"/>
        <v>992452.82185405726</v>
      </c>
      <c r="AB606" s="38">
        <f t="shared" si="163"/>
        <v>-2.7474015951156616E-8</v>
      </c>
      <c r="AC606" s="17"/>
      <c r="AD606" s="17">
        <f t="shared" si="174"/>
        <v>180</v>
      </c>
      <c r="AE606" s="143"/>
      <c r="AH606" s="103"/>
      <c r="AI606" s="533"/>
    </row>
    <row r="607" spans="1:35">
      <c r="A607" s="533"/>
      <c r="C607" s="68" t="s">
        <v>1056</v>
      </c>
      <c r="D607" s="19" t="str">
        <f>+'Outstanding loans'!A576</f>
        <v>143989364</v>
      </c>
      <c r="E607" s="20">
        <f>+'Outstanding loans'!B576</f>
        <v>98</v>
      </c>
      <c r="F607" s="19" t="str">
        <f>+'Outstanding loans'!C576</f>
        <v>JUGMOHUN MUNGRA R</v>
      </c>
      <c r="G607" s="547" t="str">
        <f t="shared" si="159"/>
        <v>I2</v>
      </c>
      <c r="H607" s="21">
        <f>+'Outstanding loans'!F576</f>
        <v>43137</v>
      </c>
      <c r="I607" s="21">
        <f>+'Outstanding loans'!G576</f>
        <v>44958</v>
      </c>
      <c r="J607" s="34">
        <f t="shared" si="160"/>
        <v>60</v>
      </c>
      <c r="K607" s="34">
        <f t="shared" si="156"/>
        <v>34</v>
      </c>
      <c r="L607" s="34">
        <f t="shared" si="157"/>
        <v>60</v>
      </c>
      <c r="M607" s="34">
        <f t="shared" si="158"/>
        <v>34</v>
      </c>
      <c r="N607" s="52">
        <f t="shared" si="164"/>
        <v>34</v>
      </c>
      <c r="O607" s="324">
        <f>+'Outstanding loans'!H576</f>
        <v>301459</v>
      </c>
      <c r="P607" s="26">
        <f>+'Outstanding loans'!E576</f>
        <v>0.05</v>
      </c>
      <c r="Q607" s="536">
        <f t="shared" si="161"/>
        <v>0.08</v>
      </c>
      <c r="R607" s="222">
        <f t="shared" si="165"/>
        <v>5688.903223089892</v>
      </c>
      <c r="S607" s="36">
        <f t="shared" si="166"/>
        <v>280567.7943607854</v>
      </c>
      <c r="T607" s="36">
        <f t="shared" si="162"/>
        <v>20891.205639214604</v>
      </c>
      <c r="U607" s="36">
        <f t="shared" si="167"/>
        <v>48244.182948918722</v>
      </c>
      <c r="V607" s="36">
        <f t="shared" si="168"/>
        <v>31869.193884340057</v>
      </c>
      <c r="W607" s="37">
        <f t="shared" si="169"/>
        <v>16374.989064578665</v>
      </c>
      <c r="X607" s="36">
        <f t="shared" si="170"/>
        <v>11838.34986222161</v>
      </c>
      <c r="Y607" s="276">
        <f t="shared" si="171"/>
        <v>16374.989064578665</v>
      </c>
      <c r="Z607" s="36">
        <f t="shared" si="172"/>
        <v>60766.399024605809</v>
      </c>
      <c r="AA607" s="36">
        <f t="shared" si="173"/>
        <v>39875.193385393533</v>
      </c>
      <c r="AB607" s="38">
        <f t="shared" si="163"/>
        <v>-2.3283064365386963E-9</v>
      </c>
      <c r="AC607" s="17"/>
      <c r="AD607" s="17">
        <f t="shared" si="174"/>
        <v>60</v>
      </c>
      <c r="AE607" s="143"/>
      <c r="AH607" s="103"/>
      <c r="AI607" s="533"/>
    </row>
    <row r="608" spans="1:35">
      <c r="A608" s="533"/>
      <c r="C608" s="68" t="s">
        <v>1056</v>
      </c>
      <c r="D608" s="19" t="str">
        <f>+'Outstanding loans'!A577</f>
        <v>143989070</v>
      </c>
      <c r="E608" s="20">
        <f>+'Outstanding loans'!B577</f>
        <v>98</v>
      </c>
      <c r="F608" s="19" t="str">
        <f>+'Outstanding loans'!C577</f>
        <v>VAYAVOOREE T</v>
      </c>
      <c r="G608" s="547" t="str">
        <f t="shared" si="159"/>
        <v>I2</v>
      </c>
      <c r="H608" s="21">
        <f>+'Outstanding loans'!F577</f>
        <v>43138</v>
      </c>
      <c r="I608" s="21">
        <f>+'Outstanding loans'!G577</f>
        <v>44958</v>
      </c>
      <c r="J608" s="34">
        <f t="shared" si="160"/>
        <v>60</v>
      </c>
      <c r="K608" s="34">
        <f t="shared" si="156"/>
        <v>34</v>
      </c>
      <c r="L608" s="34">
        <f t="shared" si="157"/>
        <v>60</v>
      </c>
      <c r="M608" s="34">
        <f t="shared" si="158"/>
        <v>34</v>
      </c>
      <c r="N608" s="52">
        <f t="shared" si="164"/>
        <v>34</v>
      </c>
      <c r="O608" s="324">
        <f>+'Outstanding loans'!H577</f>
        <v>241267</v>
      </c>
      <c r="P608" s="26">
        <f>+'Outstanding loans'!E577</f>
        <v>0.05</v>
      </c>
      <c r="Q608" s="536">
        <f t="shared" si="161"/>
        <v>0.08</v>
      </c>
      <c r="R608" s="222">
        <f t="shared" si="165"/>
        <v>4553.0059275895865</v>
      </c>
      <c r="S608" s="36">
        <f t="shared" si="166"/>
        <v>224547.11931653597</v>
      </c>
      <c r="T608" s="36">
        <f t="shared" si="162"/>
        <v>16719.880683464027</v>
      </c>
      <c r="U608" s="36">
        <f t="shared" si="167"/>
        <v>38611.317915659441</v>
      </c>
      <c r="V608" s="36">
        <f t="shared" si="168"/>
        <v>25505.90561533437</v>
      </c>
      <c r="W608" s="37">
        <f t="shared" si="169"/>
        <v>13105.412300325072</v>
      </c>
      <c r="X608" s="36">
        <f t="shared" si="170"/>
        <v>9474.5990539629493</v>
      </c>
      <c r="Y608" s="276">
        <f t="shared" si="171"/>
        <v>13105.412300325072</v>
      </c>
      <c r="Z608" s="36">
        <f t="shared" si="172"/>
        <v>48633.236338837363</v>
      </c>
      <c r="AA608" s="36">
        <f t="shared" si="173"/>
        <v>31913.35565537517</v>
      </c>
      <c r="AB608" s="38">
        <f t="shared" si="163"/>
        <v>-1.8335413187742233E-9</v>
      </c>
      <c r="AC608" s="17"/>
      <c r="AD608" s="17">
        <f t="shared" si="174"/>
        <v>60</v>
      </c>
      <c r="AE608" s="143"/>
      <c r="AH608" s="103"/>
      <c r="AI608" s="533"/>
    </row>
    <row r="609" spans="1:35">
      <c r="A609" s="533"/>
      <c r="C609" s="68" t="s">
        <v>1056</v>
      </c>
      <c r="D609" s="19" t="str">
        <f>+'Outstanding loans'!A578</f>
        <v>143989046</v>
      </c>
      <c r="E609" s="20">
        <f>+'Outstanding loans'!B578</f>
        <v>98</v>
      </c>
      <c r="F609" s="19" t="str">
        <f>+'Outstanding loans'!C578</f>
        <v>YIN HONG LUN M J</v>
      </c>
      <c r="G609" s="547" t="str">
        <f t="shared" si="159"/>
        <v>I2</v>
      </c>
      <c r="H609" s="21">
        <f>+'Outstanding loans'!F578</f>
        <v>43146</v>
      </c>
      <c r="I609" s="21">
        <f>+'Outstanding loans'!G578</f>
        <v>44958</v>
      </c>
      <c r="J609" s="34">
        <f t="shared" si="160"/>
        <v>60</v>
      </c>
      <c r="K609" s="34">
        <f t="shared" si="156"/>
        <v>34</v>
      </c>
      <c r="L609" s="34">
        <f t="shared" si="157"/>
        <v>60</v>
      </c>
      <c r="M609" s="34">
        <f t="shared" si="158"/>
        <v>34</v>
      </c>
      <c r="N609" s="52">
        <f t="shared" si="164"/>
        <v>34</v>
      </c>
      <c r="O609" s="324">
        <f>+'Outstanding loans'!H578</f>
        <v>402446</v>
      </c>
      <c r="P609" s="26">
        <f>+'Outstanding loans'!E578</f>
        <v>0.05</v>
      </c>
      <c r="Q609" s="536">
        <f t="shared" si="161"/>
        <v>0.08</v>
      </c>
      <c r="R609" s="222">
        <f>PMT(P609/12,L609,-O609,0,0)</f>
        <v>7594.6524950976245</v>
      </c>
      <c r="S609" s="36">
        <f t="shared" si="166"/>
        <v>374556.36278671608</v>
      </c>
      <c r="T609" s="36">
        <f t="shared" si="162"/>
        <v>27889.637213283917</v>
      </c>
      <c r="U609" s="36">
        <f>-IF(OR(Q609="",Q609=0),0,(CUMIPMT(Q609/12,L609,S609,1,M609,0)))</f>
        <v>64405.701773908018</v>
      </c>
      <c r="V609" s="36">
        <f t="shared" si="168"/>
        <v>42545.187245950947</v>
      </c>
      <c r="W609" s="37">
        <f t="shared" si="169"/>
        <v>21860.514527957072</v>
      </c>
      <c r="X609" s="36">
        <f t="shared" si="170"/>
        <v>15804.127754194218</v>
      </c>
      <c r="Y609" s="276">
        <f t="shared" si="171"/>
        <v>21860.514527957072</v>
      </c>
      <c r="Z609" s="36">
        <f t="shared" si="172"/>
        <v>81122.786919138278</v>
      </c>
      <c r="AA609" s="36">
        <f t="shared" si="173"/>
        <v>53233.149705857446</v>
      </c>
      <c r="AB609" s="38">
        <f t="shared" si="163"/>
        <v>-3.0850060284137726E-9</v>
      </c>
      <c r="AC609" s="17"/>
      <c r="AD609" s="17">
        <f t="shared" si="174"/>
        <v>60</v>
      </c>
      <c r="AE609" s="143"/>
      <c r="AH609" s="103"/>
      <c r="AI609" s="533"/>
    </row>
    <row r="610" spans="1:35">
      <c r="A610" s="533"/>
      <c r="C610" s="68" t="s">
        <v>1056</v>
      </c>
      <c r="D610" s="19" t="str">
        <f>+'Outstanding loans'!A579</f>
        <v>143988856</v>
      </c>
      <c r="E610" s="20">
        <f>+'Outstanding loans'!B579</f>
        <v>98</v>
      </c>
      <c r="F610" s="19" t="str">
        <f>+'Outstanding loans'!C579</f>
        <v>GOPAUL N</v>
      </c>
      <c r="G610" s="547" t="str">
        <f t="shared" si="159"/>
        <v>I2</v>
      </c>
      <c r="H610" s="21">
        <f>+'Outstanding loans'!F579</f>
        <v>43188</v>
      </c>
      <c r="I610" s="21">
        <f>+'Outstanding loans'!G579</f>
        <v>45017</v>
      </c>
      <c r="J610" s="34">
        <f t="shared" si="160"/>
        <v>60</v>
      </c>
      <c r="K610" s="34">
        <f t="shared" si="156"/>
        <v>32</v>
      </c>
      <c r="L610" s="34">
        <f t="shared" si="157"/>
        <v>60</v>
      </c>
      <c r="M610" s="34">
        <f t="shared" si="158"/>
        <v>32</v>
      </c>
      <c r="N610" s="52">
        <f t="shared" si="164"/>
        <v>32</v>
      </c>
      <c r="O610" s="324">
        <f>+'Outstanding loans'!H579</f>
        <v>761932</v>
      </c>
      <c r="P610" s="26">
        <f>+'Outstanding loans'!E579</f>
        <v>0.05</v>
      </c>
      <c r="Q610" s="536">
        <f t="shared" si="161"/>
        <v>0.08</v>
      </c>
      <c r="R610" s="222">
        <f t="shared" si="165"/>
        <v>14378.596792848541</v>
      </c>
      <c r="S610" s="36">
        <f t="shared" si="166"/>
        <v>709129.86738794309</v>
      </c>
      <c r="T610" s="36">
        <f t="shared" si="162"/>
        <v>52802.132612056914</v>
      </c>
      <c r="U610" s="36">
        <f t="shared" si="167"/>
        <v>117133.87471215962</v>
      </c>
      <c r="V610" s="36">
        <f t="shared" si="168"/>
        <v>77441.631834799366</v>
      </c>
      <c r="W610" s="37">
        <f t="shared" si="169"/>
        <v>39692.242877360259</v>
      </c>
      <c r="X610" s="36">
        <f t="shared" si="170"/>
        <v>28161.137393097022</v>
      </c>
      <c r="Y610" s="276">
        <f t="shared" si="171"/>
        <v>39692.242877360259</v>
      </c>
      <c r="Z610" s="36">
        <f t="shared" si="172"/>
        <v>153585.9401829635</v>
      </c>
      <c r="AA610" s="36">
        <f t="shared" si="173"/>
        <v>100783.80757091241</v>
      </c>
      <c r="AB610" s="38">
        <f t="shared" si="163"/>
        <v>-5.8207660913467407E-9</v>
      </c>
      <c r="AC610" s="17"/>
      <c r="AD610" s="17">
        <f t="shared" si="174"/>
        <v>60</v>
      </c>
      <c r="AE610" s="143"/>
      <c r="AH610" s="103"/>
      <c r="AI610" s="533"/>
    </row>
    <row r="611" spans="1:35">
      <c r="A611" s="533"/>
      <c r="C611" s="68" t="s">
        <v>1056</v>
      </c>
      <c r="D611" s="19" t="str">
        <f>+'Outstanding loans'!A580</f>
        <v>143185214</v>
      </c>
      <c r="E611" s="20">
        <f>+'Outstanding loans'!B580</f>
        <v>99</v>
      </c>
      <c r="F611" s="19" t="str">
        <f>+'Outstanding loans'!C580</f>
        <v>BOODHUN A(SL3215)</v>
      </c>
      <c r="G611" s="547" t="str">
        <f t="shared" si="159"/>
        <v>I1</v>
      </c>
      <c r="H611" s="21">
        <f>+'Outstanding loans'!F580</f>
        <v>43172</v>
      </c>
      <c r="I611" s="21">
        <f>+'Outstanding loans'!G580</f>
        <v>54118</v>
      </c>
      <c r="J611" s="34">
        <f t="shared" si="160"/>
        <v>360</v>
      </c>
      <c r="K611" s="34">
        <f t="shared" si="156"/>
        <v>33</v>
      </c>
      <c r="L611" s="34">
        <f t="shared" si="157"/>
        <v>180</v>
      </c>
      <c r="M611" s="34">
        <f t="shared" si="158"/>
        <v>33</v>
      </c>
      <c r="N611" s="52">
        <f t="shared" si="164"/>
        <v>33</v>
      </c>
      <c r="O611" s="324">
        <f>+'Outstanding loans'!H580</f>
        <v>4400001</v>
      </c>
      <c r="P611" s="26">
        <f>+'Outstanding loans'!E580</f>
        <v>0.03</v>
      </c>
      <c r="Q611" s="536">
        <f t="shared" si="161"/>
        <v>6.25E-2</v>
      </c>
      <c r="R611" s="222">
        <f t="shared" si="165"/>
        <v>30385.599078047966</v>
      </c>
      <c r="S611" s="36">
        <f t="shared" si="166"/>
        <v>3543828.8696539984</v>
      </c>
      <c r="T611" s="36">
        <f t="shared" si="162"/>
        <v>856172.13034600159</v>
      </c>
      <c r="U611" s="36">
        <f t="shared" si="167"/>
        <v>574456.65027860284</v>
      </c>
      <c r="V611" s="36">
        <f t="shared" si="168"/>
        <v>336737.46966805053</v>
      </c>
      <c r="W611" s="37">
        <f t="shared" si="169"/>
        <v>237719.18061055231</v>
      </c>
      <c r="X611" s="36">
        <f t="shared" si="170"/>
        <v>156964.89056343364</v>
      </c>
      <c r="Y611" s="276">
        <f t="shared" si="171"/>
        <v>237719.18061055231</v>
      </c>
      <c r="Z611" s="36">
        <f t="shared" si="172"/>
        <v>1925578.9643946048</v>
      </c>
      <c r="AA611" s="36">
        <f t="shared" si="173"/>
        <v>1069406.8340486344</v>
      </c>
      <c r="AB611" s="38">
        <f t="shared" si="163"/>
        <v>-3.119930624961853E-8</v>
      </c>
      <c r="AC611" s="17"/>
      <c r="AD611" s="17">
        <f t="shared" si="174"/>
        <v>180</v>
      </c>
      <c r="AE611" s="143"/>
      <c r="AH611" s="103"/>
      <c r="AI611" s="533"/>
    </row>
    <row r="612" spans="1:35">
      <c r="A612" s="533"/>
      <c r="C612" s="68" t="s">
        <v>1056</v>
      </c>
      <c r="D612" s="19" t="str">
        <f>+'Outstanding loans'!A581</f>
        <v>143988732</v>
      </c>
      <c r="E612" s="20">
        <f>+'Outstanding loans'!B581</f>
        <v>98</v>
      </c>
      <c r="F612" s="19" t="str">
        <f>+'Outstanding loans'!C581</f>
        <v>ALECHE M D S</v>
      </c>
      <c r="G612" s="547" t="str">
        <f t="shared" si="159"/>
        <v>I2</v>
      </c>
      <c r="H612" s="21">
        <f>+'Outstanding loans'!F581</f>
        <v>43201</v>
      </c>
      <c r="I612" s="21">
        <f>+'Outstanding loans'!G581</f>
        <v>45017</v>
      </c>
      <c r="J612" s="34">
        <f t="shared" si="160"/>
        <v>60</v>
      </c>
      <c r="K612" s="34">
        <f t="shared" si="156"/>
        <v>32</v>
      </c>
      <c r="L612" s="34">
        <f t="shared" si="157"/>
        <v>60</v>
      </c>
      <c r="M612" s="34">
        <f t="shared" si="158"/>
        <v>32</v>
      </c>
      <c r="N612" s="52">
        <f t="shared" si="164"/>
        <v>32</v>
      </c>
      <c r="O612" s="324">
        <f>+'Outstanding loans'!H581</f>
        <v>401666</v>
      </c>
      <c r="P612" s="26">
        <f>+'Outstanding loans'!E581</f>
        <v>0.05</v>
      </c>
      <c r="Q612" s="536">
        <f t="shared" si="161"/>
        <v>0.08</v>
      </c>
      <c r="R612" s="222">
        <f t="shared" si="165"/>
        <v>7579.9329328552967</v>
      </c>
      <c r="S612" s="36">
        <f t="shared" si="166"/>
        <v>373830.41703753825</v>
      </c>
      <c r="T612" s="36">
        <f t="shared" si="162"/>
        <v>27835.582962461747</v>
      </c>
      <c r="U612" s="36">
        <f t="shared" si="167"/>
        <v>61749.204548613663</v>
      </c>
      <c r="V612" s="36">
        <f t="shared" si="168"/>
        <v>40824.73303727436</v>
      </c>
      <c r="W612" s="37">
        <f t="shared" si="169"/>
        <v>20924.471511339303</v>
      </c>
      <c r="X612" s="36">
        <f t="shared" si="170"/>
        <v>14845.644246646265</v>
      </c>
      <c r="Y612" s="276">
        <f t="shared" si="171"/>
        <v>20924.471511339303</v>
      </c>
      <c r="Z612" s="36">
        <f t="shared" si="172"/>
        <v>80965.558933776512</v>
      </c>
      <c r="AA612" s="36">
        <f t="shared" si="173"/>
        <v>53129.975971317734</v>
      </c>
      <c r="AB612" s="38">
        <f t="shared" si="163"/>
        <v>-2.9685907065868378E-9</v>
      </c>
      <c r="AC612" s="17"/>
      <c r="AD612" s="17">
        <f t="shared" si="174"/>
        <v>60</v>
      </c>
      <c r="AE612" s="143"/>
      <c r="AH612" s="103"/>
      <c r="AI612" s="533"/>
    </row>
    <row r="613" spans="1:35">
      <c r="A613" s="533"/>
      <c r="C613" s="68" t="s">
        <v>1056</v>
      </c>
      <c r="D613" s="19" t="str">
        <f>+'Outstanding loans'!A582</f>
        <v>143265153</v>
      </c>
      <c r="E613" s="20">
        <f>+'Outstanding loans'!B582</f>
        <v>99</v>
      </c>
      <c r="F613" s="19" t="str">
        <f>+'Outstanding loans'!C582</f>
        <v>VAMBEN K(SL3223)</v>
      </c>
      <c r="G613" s="547" t="str">
        <f t="shared" si="159"/>
        <v>I1</v>
      </c>
      <c r="H613" s="21">
        <f>+'Outstanding loans'!F582</f>
        <v>43203</v>
      </c>
      <c r="I613" s="21">
        <f>+'Outstanding loans'!G582</f>
        <v>53053</v>
      </c>
      <c r="J613" s="34">
        <f t="shared" si="160"/>
        <v>324</v>
      </c>
      <c r="K613" s="34">
        <f t="shared" ref="K613:K676" si="175">ROUND(($I$35-H613)/365*12,0)</f>
        <v>32</v>
      </c>
      <c r="L613" s="34">
        <f t="shared" ref="L613:L676" si="176">IF(B613="VELS",J613,IF(J613&gt;(IF(OR(E613=4,E613=99),$J$3,IF(E613=97,$J$6,IF(E613=98,$J$5,"Check")))),(IF(OR(E613=4,E613=99),$J$3,IF(E613=97,$J$6,IF(E613=98,$J$5,"Check")))),J613))</f>
        <v>180</v>
      </c>
      <c r="M613" s="34">
        <f t="shared" ref="M613:M676" si="177">IF(K613&gt;L613,L613,K613)</f>
        <v>32</v>
      </c>
      <c r="N613" s="52">
        <f t="shared" si="164"/>
        <v>32</v>
      </c>
      <c r="O613" s="324">
        <f>+'Outstanding loans'!H582</f>
        <v>3667251</v>
      </c>
      <c r="P613" s="26">
        <f>+'Outstanding loans'!E582</f>
        <v>0.03</v>
      </c>
      <c r="Q613" s="536">
        <f t="shared" si="161"/>
        <v>6.25E-2</v>
      </c>
      <c r="R613" s="222">
        <f t="shared" si="165"/>
        <v>25325.362108910991</v>
      </c>
      <c r="S613" s="36">
        <f t="shared" si="166"/>
        <v>2953660.6846379116</v>
      </c>
      <c r="T613" s="36">
        <f t="shared" si="162"/>
        <v>713590.31536208838</v>
      </c>
      <c r="U613" s="36">
        <f t="shared" si="167"/>
        <v>465204.36090612528</v>
      </c>
      <c r="V613" s="36">
        <f t="shared" si="168"/>
        <v>272835.02792581043</v>
      </c>
      <c r="W613" s="37">
        <f t="shared" si="169"/>
        <v>192369.33298031485</v>
      </c>
      <c r="X613" s="36">
        <f t="shared" si="170"/>
        <v>126860.50050881572</v>
      </c>
      <c r="Y613" s="276">
        <f t="shared" si="171"/>
        <v>192369.33298031485</v>
      </c>
      <c r="Z613" s="36">
        <f t="shared" si="172"/>
        <v>1604904.4949660427</v>
      </c>
      <c r="AA613" s="36">
        <f t="shared" si="173"/>
        <v>891314.17960397853</v>
      </c>
      <c r="AB613" s="38">
        <f t="shared" si="163"/>
        <v>-2.4214386940002441E-8</v>
      </c>
      <c r="AC613" s="17"/>
      <c r="AD613" s="17">
        <f t="shared" si="174"/>
        <v>180</v>
      </c>
      <c r="AE613" s="143"/>
      <c r="AH613" s="103"/>
      <c r="AI613" s="533"/>
    </row>
    <row r="614" spans="1:35">
      <c r="A614" s="533"/>
      <c r="C614" s="68" t="s">
        <v>1056</v>
      </c>
      <c r="D614" s="19" t="str">
        <f>+'Outstanding loans'!A583</f>
        <v>143989100</v>
      </c>
      <c r="E614" s="20">
        <f>+'Outstanding loans'!B583</f>
        <v>98</v>
      </c>
      <c r="F614" s="19" t="str">
        <f>+'Outstanding loans'!C583</f>
        <v>BAJNATHSINGH B</v>
      </c>
      <c r="G614" s="547" t="str">
        <f t="shared" ref="G614:G677" si="178">IF(H614&lt;$P$5,"A",IF(H614&lt;$P$6,"B",IF(H614&lt;$P$7,"C",IF(H614&lt;$P$8,"D",IF(H614&lt;$P$9,"E",IF(H614&lt;$P$10,"F",IF(H614&lt;$P$11,"G",IF(H614&lt;$P$12,"I",IF(H614&lt;$P$13,"J",IF(H614&lt;$P$14,"K","L"))))))))))&amp;IF(OR(P614=0,P614&gt;=5%),2,1)</f>
        <v>I2</v>
      </c>
      <c r="H614" s="21">
        <f>+'Outstanding loans'!F583</f>
        <v>43227</v>
      </c>
      <c r="I614" s="21">
        <f>+'Outstanding loans'!G583</f>
        <v>45047</v>
      </c>
      <c r="J614" s="34">
        <f t="shared" ref="J614:J677" si="179">ROUND((I614-H614)/365*12,0)</f>
        <v>60</v>
      </c>
      <c r="K614" s="34">
        <f t="shared" si="175"/>
        <v>31</v>
      </c>
      <c r="L614" s="34">
        <f t="shared" si="176"/>
        <v>60</v>
      </c>
      <c r="M614" s="34">
        <f t="shared" si="177"/>
        <v>31</v>
      </c>
      <c r="N614" s="52">
        <f t="shared" si="164"/>
        <v>31</v>
      </c>
      <c r="O614" s="324">
        <f>+'Outstanding loans'!H583</f>
        <v>401555</v>
      </c>
      <c r="P614" s="26">
        <f>+'Outstanding loans'!E583</f>
        <v>0.05</v>
      </c>
      <c r="Q614" s="536">
        <f t="shared" ref="Q614:Q677" si="180">VLOOKUP(G614,$O$3:$Q$28,3,FALSE)</f>
        <v>0.08</v>
      </c>
      <c r="R614" s="222">
        <f t="shared" si="165"/>
        <v>7577.8382259208111</v>
      </c>
      <c r="S614" s="36">
        <f t="shared" si="166"/>
        <v>373727.10937323218</v>
      </c>
      <c r="T614" s="36">
        <f t="shared" ref="T614:T677" si="181">O614-S614</f>
        <v>27827.890626767825</v>
      </c>
      <c r="U614" s="36">
        <f t="shared" si="167"/>
        <v>60404.019259761699</v>
      </c>
      <c r="V614" s="36">
        <f t="shared" si="168"/>
        <v>39952.640099961718</v>
      </c>
      <c r="W614" s="37">
        <f t="shared" si="169"/>
        <v>20451.379159799981</v>
      </c>
      <c r="X614" s="36">
        <f t="shared" si="170"/>
        <v>14377.743490496709</v>
      </c>
      <c r="Y614" s="276">
        <f t="shared" si="171"/>
        <v>20451.379159799981</v>
      </c>
      <c r="Z614" s="36">
        <f t="shared" si="172"/>
        <v>80943.184182013443</v>
      </c>
      <c r="AA614" s="36">
        <f t="shared" si="173"/>
        <v>53115.293555248645</v>
      </c>
      <c r="AB614" s="38">
        <f t="shared" ref="AB614:AB677" si="182">IF(ISERROR(Z614-AA614-T614),"CHECK",Z614-AA614-T614)</f>
        <v>-3.0267983675003052E-9</v>
      </c>
      <c r="AC614" s="17"/>
      <c r="AD614" s="17">
        <f t="shared" si="174"/>
        <v>60</v>
      </c>
      <c r="AE614" s="143"/>
      <c r="AH614" s="103"/>
      <c r="AI614" s="533"/>
    </row>
    <row r="615" spans="1:35">
      <c r="A615" s="533"/>
      <c r="C615" s="68" t="s">
        <v>1056</v>
      </c>
      <c r="D615" s="19" t="str">
        <f>+'Outstanding loans'!A584</f>
        <v>143970000</v>
      </c>
      <c r="E615" s="20">
        <f>+'Outstanding loans'!B584</f>
        <v>98</v>
      </c>
      <c r="F615" s="19" t="str">
        <f>+'Outstanding loans'!C584</f>
        <v>NEMCHAND H A</v>
      </c>
      <c r="G615" s="547" t="str">
        <f t="shared" si="178"/>
        <v>I2</v>
      </c>
      <c r="H615" s="21">
        <f>+'Outstanding loans'!F584</f>
        <v>43231</v>
      </c>
      <c r="I615" s="21">
        <f>+'Outstanding loans'!G584</f>
        <v>45047</v>
      </c>
      <c r="J615" s="34">
        <f t="shared" si="179"/>
        <v>60</v>
      </c>
      <c r="K615" s="34">
        <f t="shared" si="175"/>
        <v>31</v>
      </c>
      <c r="L615" s="34">
        <f t="shared" si="176"/>
        <v>60</v>
      </c>
      <c r="M615" s="34">
        <f t="shared" si="177"/>
        <v>31</v>
      </c>
      <c r="N615" s="52">
        <f t="shared" ref="N615:N678" si="183">IF(C615="O",IF(ROUND(($I$35-H615)/365*12,0)&gt;$L615,$L615,ROUND(($I$35-H615)/365*12,0)),IF(OR(C615="E",C615="N"),ROUND((I615-H615)/365*12,0),"CHECK"))</f>
        <v>31</v>
      </c>
      <c r="O615" s="324">
        <f>+'Outstanding loans'!H584</f>
        <v>309704</v>
      </c>
      <c r="P615" s="26">
        <f>+'Outstanding loans'!E584</f>
        <v>0.05</v>
      </c>
      <c r="Q615" s="536">
        <f t="shared" si="180"/>
        <v>0.08</v>
      </c>
      <c r="R615" s="222">
        <f t="shared" ref="R615:R678" si="184">PMT(P615/12,L615,-O615,0,0)</f>
        <v>5844.496544484763</v>
      </c>
      <c r="S615" s="36">
        <f t="shared" ref="S615:S678" si="185">(-PV(Q615/12,L615,R615,0,0))</f>
        <v>288241.41320946696</v>
      </c>
      <c r="T615" s="36">
        <f t="shared" si="181"/>
        <v>21462.586790533038</v>
      </c>
      <c r="U615" s="36">
        <f t="shared" ref="U615:U678" si="186">-IF(OR(Q615="",Q615=0),0,(CUMIPMT(Q615/12,L615,S615,1,M615,0)))</f>
        <v>46587.307793017768</v>
      </c>
      <c r="V615" s="36">
        <f t="shared" ref="V615:V678" si="187">-IF(OR(P615="",P615=0),0,(CUMIPMT(P615/12,L615,O615,1,M615,0)))</f>
        <v>30813.941924564569</v>
      </c>
      <c r="W615" s="37">
        <f t="shared" ref="W615:W678" si="188">IF(ISERROR(U615-V615),0,U615-V615)</f>
        <v>15773.365868453198</v>
      </c>
      <c r="X615" s="36">
        <f t="shared" ref="X615:X678" si="189">IF(C615="O",T615/AD615*N615,T615)</f>
        <v>11089.003175108737</v>
      </c>
      <c r="Y615" s="276">
        <f t="shared" ref="Y615:Y678" si="190">W615</f>
        <v>15773.365868453198</v>
      </c>
      <c r="Z615" s="36">
        <f t="shared" ref="Z615:Z678" si="191">-IF(OR(Q615="",Q615=0),0,(CUMIPMT(Q615/12,L615,S615,1,L615,0)))</f>
        <v>62428.379459616495</v>
      </c>
      <c r="AA615" s="36">
        <f t="shared" ref="AA615:AA678" si="192">-IF(OR(P615="",P615=0),0,(CUMIPMT(P615/12,L615,O615,1,L615,0)))</f>
        <v>40965.792669085728</v>
      </c>
      <c r="AB615" s="38">
        <f t="shared" si="182"/>
        <v>-2.2700987756252289E-9</v>
      </c>
      <c r="AC615" s="17"/>
      <c r="AD615" s="17">
        <f t="shared" ref="AD615:AD678" si="193">IF(L615&gt;$J$2,$J$2,L615)</f>
        <v>60</v>
      </c>
      <c r="AE615" s="143"/>
      <c r="AH615" s="103"/>
      <c r="AI615" s="533"/>
    </row>
    <row r="616" spans="1:35">
      <c r="A616" s="533"/>
      <c r="C616" s="68" t="s">
        <v>1056</v>
      </c>
      <c r="D616" s="19" t="str">
        <f>+'Outstanding loans'!A585</f>
        <v>143952150</v>
      </c>
      <c r="E616" s="20">
        <f>+'Outstanding loans'!B585</f>
        <v>99</v>
      </c>
      <c r="F616" s="19" t="str">
        <f>+'Outstanding loans'!C585</f>
        <v>VYTHELINGUM D(SL3228)</v>
      </c>
      <c r="G616" s="547" t="str">
        <f t="shared" si="178"/>
        <v>I1</v>
      </c>
      <c r="H616" s="21">
        <f>+'Outstanding loans'!F585</f>
        <v>43238</v>
      </c>
      <c r="I616" s="21">
        <f>+'Outstanding loans'!G585</f>
        <v>51653</v>
      </c>
      <c r="J616" s="34">
        <f t="shared" si="179"/>
        <v>277</v>
      </c>
      <c r="K616" s="34">
        <f t="shared" si="175"/>
        <v>30</v>
      </c>
      <c r="L616" s="34">
        <f t="shared" si="176"/>
        <v>180</v>
      </c>
      <c r="M616" s="34">
        <f t="shared" si="177"/>
        <v>30</v>
      </c>
      <c r="N616" s="52">
        <f t="shared" si="183"/>
        <v>30</v>
      </c>
      <c r="O616" s="324">
        <f>+'Outstanding loans'!H585</f>
        <v>451131</v>
      </c>
      <c r="P616" s="26">
        <f>+'Outstanding loans'!E585</f>
        <v>0.03</v>
      </c>
      <c r="Q616" s="536">
        <f t="shared" si="180"/>
        <v>6.25E-2</v>
      </c>
      <c r="R616" s="222">
        <f t="shared" si="184"/>
        <v>3115.4278596024997</v>
      </c>
      <c r="S616" s="36">
        <f t="shared" si="185"/>
        <v>363347.8860109073</v>
      </c>
      <c r="T616" s="36">
        <f t="shared" si="181"/>
        <v>87783.113989092701</v>
      </c>
      <c r="U616" s="36">
        <f t="shared" si="186"/>
        <v>53862.708351819994</v>
      </c>
      <c r="V616" s="36">
        <f t="shared" si="187"/>
        <v>31622.01197261754</v>
      </c>
      <c r="W616" s="37">
        <f t="shared" si="188"/>
        <v>22240.696379202454</v>
      </c>
      <c r="X616" s="36">
        <f t="shared" si="189"/>
        <v>14630.518998182117</v>
      </c>
      <c r="Y616" s="276">
        <f t="shared" si="190"/>
        <v>22240.696379202454</v>
      </c>
      <c r="Z616" s="36">
        <f t="shared" si="191"/>
        <v>197429.12871753954</v>
      </c>
      <c r="AA616" s="36">
        <f t="shared" si="192"/>
        <v>109646.01472844998</v>
      </c>
      <c r="AB616" s="38">
        <f t="shared" si="182"/>
        <v>-3.14321368932724E-9</v>
      </c>
      <c r="AC616" s="17"/>
      <c r="AD616" s="17">
        <f t="shared" si="193"/>
        <v>180</v>
      </c>
      <c r="AE616" s="143"/>
      <c r="AH616" s="103"/>
      <c r="AI616" s="533"/>
    </row>
    <row r="617" spans="1:35">
      <c r="A617" s="533"/>
      <c r="C617" s="68" t="s">
        <v>1056</v>
      </c>
      <c r="D617" s="19" t="str">
        <f>+'Outstanding loans'!A586</f>
        <v>143198928</v>
      </c>
      <c r="E617" s="20">
        <f>+'Outstanding loans'!B586</f>
        <v>99</v>
      </c>
      <c r="F617" s="19" t="str">
        <f>+'Outstanding loans'!C586</f>
        <v>SOORKEA S(SL3224)</v>
      </c>
      <c r="G617" s="547" t="str">
        <f t="shared" si="178"/>
        <v>I1</v>
      </c>
      <c r="H617" s="21">
        <f>+'Outstanding loans'!F586</f>
        <v>43251</v>
      </c>
      <c r="I617" s="21">
        <f>+'Outstanding loans'!G586</f>
        <v>53844</v>
      </c>
      <c r="J617" s="34">
        <f t="shared" si="179"/>
        <v>348</v>
      </c>
      <c r="K617" s="34">
        <f t="shared" si="175"/>
        <v>30</v>
      </c>
      <c r="L617" s="34">
        <f t="shared" si="176"/>
        <v>180</v>
      </c>
      <c r="M617" s="34">
        <f t="shared" si="177"/>
        <v>30</v>
      </c>
      <c r="N617" s="52">
        <f t="shared" si="183"/>
        <v>30</v>
      </c>
      <c r="O617" s="324">
        <f>+'Outstanding loans'!H586</f>
        <v>4633331</v>
      </c>
      <c r="P617" s="26">
        <f>+'Outstanding loans'!E586</f>
        <v>0.03</v>
      </c>
      <c r="Q617" s="536">
        <f t="shared" si="180"/>
        <v>6.25E-2</v>
      </c>
      <c r="R617" s="222">
        <f t="shared" si="184"/>
        <v>31996.933219308597</v>
      </c>
      <c r="S617" s="36">
        <f t="shared" si="185"/>
        <v>3731756.4610696291</v>
      </c>
      <c r="T617" s="36">
        <f t="shared" si="181"/>
        <v>901574.53893037094</v>
      </c>
      <c r="U617" s="36">
        <f t="shared" si="186"/>
        <v>553195.75988004915</v>
      </c>
      <c r="V617" s="36">
        <f t="shared" si="187"/>
        <v>324773.17753623647</v>
      </c>
      <c r="W617" s="37">
        <f t="shared" si="188"/>
        <v>228422.58234381268</v>
      </c>
      <c r="X617" s="36">
        <f t="shared" si="189"/>
        <v>150262.42315506181</v>
      </c>
      <c r="Y617" s="276">
        <f t="shared" si="190"/>
        <v>228422.58234381268</v>
      </c>
      <c r="Z617" s="36">
        <f t="shared" si="191"/>
        <v>2027691.5184058873</v>
      </c>
      <c r="AA617" s="36">
        <f t="shared" si="192"/>
        <v>1126116.9794755485</v>
      </c>
      <c r="AB617" s="38">
        <f t="shared" si="182"/>
        <v>-3.2130628824234009E-8</v>
      </c>
      <c r="AC617" s="17"/>
      <c r="AD617" s="17">
        <f t="shared" si="193"/>
        <v>180</v>
      </c>
      <c r="AE617" s="143"/>
      <c r="AH617" s="103"/>
      <c r="AI617" s="533"/>
    </row>
    <row r="618" spans="1:35">
      <c r="A618" s="533"/>
      <c r="C618" s="68" t="s">
        <v>1056</v>
      </c>
      <c r="D618" s="19" t="str">
        <f>+'Outstanding loans'!A587</f>
        <v>143988635</v>
      </c>
      <c r="E618" s="20">
        <f>+'Outstanding loans'!B587</f>
        <v>98</v>
      </c>
      <c r="F618" s="19" t="str">
        <f>+'Outstanding loans'!C587</f>
        <v>CARPEN V D</v>
      </c>
      <c r="G618" s="547" t="str">
        <f t="shared" si="178"/>
        <v>I2</v>
      </c>
      <c r="H618" s="21">
        <f>+'Outstanding loans'!F587</f>
        <v>43252</v>
      </c>
      <c r="I618" s="21">
        <f>+'Outstanding loans'!G587</f>
        <v>45078</v>
      </c>
      <c r="J618" s="34">
        <f t="shared" si="179"/>
        <v>60</v>
      </c>
      <c r="K618" s="34">
        <f t="shared" si="175"/>
        <v>30</v>
      </c>
      <c r="L618" s="34">
        <f t="shared" si="176"/>
        <v>60</v>
      </c>
      <c r="M618" s="34">
        <f t="shared" si="177"/>
        <v>30</v>
      </c>
      <c r="N618" s="52">
        <f t="shared" si="183"/>
        <v>30</v>
      </c>
      <c r="O618" s="324">
        <f>+'Outstanding loans'!H587</f>
        <v>339423</v>
      </c>
      <c r="P618" s="26">
        <f>+'Outstanding loans'!E587</f>
        <v>0.05</v>
      </c>
      <c r="Q618" s="536">
        <f t="shared" si="180"/>
        <v>0.08</v>
      </c>
      <c r="R618" s="222">
        <f t="shared" si="184"/>
        <v>6405.3307371511237</v>
      </c>
      <c r="S618" s="36">
        <f t="shared" si="185"/>
        <v>315900.87695282232</v>
      </c>
      <c r="T618" s="36">
        <f t="shared" si="181"/>
        <v>23522.12304717768</v>
      </c>
      <c r="U618" s="36">
        <f t="shared" si="186"/>
        <v>49900.18876552544</v>
      </c>
      <c r="V618" s="36">
        <f t="shared" si="187"/>
        <v>33019.650272589526</v>
      </c>
      <c r="W618" s="37">
        <f t="shared" si="188"/>
        <v>16880.538492935913</v>
      </c>
      <c r="X618" s="36">
        <f t="shared" si="189"/>
        <v>11761.06152358884</v>
      </c>
      <c r="Y618" s="276">
        <f t="shared" si="190"/>
        <v>16880.538492935913</v>
      </c>
      <c r="Z618" s="36">
        <f t="shared" si="191"/>
        <v>68418.967276242503</v>
      </c>
      <c r="AA618" s="36">
        <f t="shared" si="192"/>
        <v>44896.844229067385</v>
      </c>
      <c r="AB618" s="38">
        <f t="shared" si="182"/>
        <v>-2.5611370801925659E-9</v>
      </c>
      <c r="AC618" s="17"/>
      <c r="AD618" s="17">
        <f t="shared" si="193"/>
        <v>60</v>
      </c>
      <c r="AE618" s="143"/>
      <c r="AH618" s="103"/>
      <c r="AI618" s="533"/>
    </row>
    <row r="619" spans="1:35">
      <c r="A619" s="533"/>
      <c r="C619" s="68" t="s">
        <v>1056</v>
      </c>
      <c r="D619" s="19" t="str">
        <f>+'Outstanding loans'!A588</f>
        <v>141939750</v>
      </c>
      <c r="E619" s="20">
        <f>+'Outstanding loans'!B588</f>
        <v>98</v>
      </c>
      <c r="F619" s="19" t="str">
        <f>+'Outstanding loans'!C588</f>
        <v>CERVEAUX D A</v>
      </c>
      <c r="G619" s="547" t="str">
        <f t="shared" si="178"/>
        <v>I2</v>
      </c>
      <c r="H619" s="21">
        <f>+'Outstanding loans'!F588</f>
        <v>43252</v>
      </c>
      <c r="I619" s="21">
        <f>+'Outstanding loans'!G588</f>
        <v>45078</v>
      </c>
      <c r="J619" s="34">
        <f t="shared" si="179"/>
        <v>60</v>
      </c>
      <c r="K619" s="34">
        <f t="shared" si="175"/>
        <v>30</v>
      </c>
      <c r="L619" s="34">
        <f t="shared" si="176"/>
        <v>60</v>
      </c>
      <c r="M619" s="34">
        <f t="shared" si="177"/>
        <v>30</v>
      </c>
      <c r="N619" s="52">
        <f t="shared" si="183"/>
        <v>30</v>
      </c>
      <c r="O619" s="324">
        <f>+'Outstanding loans'!H588</f>
        <v>200916</v>
      </c>
      <c r="P619" s="26">
        <f>+'Outstanding loans'!E588</f>
        <v>0.05</v>
      </c>
      <c r="Q619" s="536">
        <f t="shared" si="180"/>
        <v>0.08</v>
      </c>
      <c r="R619" s="222">
        <f t="shared" si="184"/>
        <v>3791.5327788201012</v>
      </c>
      <c r="S619" s="36">
        <f t="shared" si="185"/>
        <v>186992.45659207908</v>
      </c>
      <c r="T619" s="36">
        <f t="shared" si="181"/>
        <v>13923.543407920923</v>
      </c>
      <c r="U619" s="36">
        <f t="shared" si="186"/>
        <v>29537.616266470781</v>
      </c>
      <c r="V619" s="36">
        <f t="shared" si="187"/>
        <v>19545.452294533941</v>
      </c>
      <c r="W619" s="37">
        <f t="shared" si="188"/>
        <v>9992.1639719368395</v>
      </c>
      <c r="X619" s="36">
        <f t="shared" si="189"/>
        <v>6961.7717039604613</v>
      </c>
      <c r="Y619" s="276">
        <f t="shared" si="190"/>
        <v>9992.1639719368395</v>
      </c>
      <c r="Z619" s="36">
        <f t="shared" si="191"/>
        <v>40499.510137125471</v>
      </c>
      <c r="AA619" s="36">
        <f t="shared" si="192"/>
        <v>26575.966729206062</v>
      </c>
      <c r="AB619" s="38">
        <f t="shared" si="182"/>
        <v>-1.5133991837501526E-9</v>
      </c>
      <c r="AC619" s="17"/>
      <c r="AD619" s="17">
        <f t="shared" si="193"/>
        <v>60</v>
      </c>
      <c r="AE619" s="143"/>
      <c r="AH619" s="103"/>
      <c r="AI619" s="533"/>
    </row>
    <row r="620" spans="1:35">
      <c r="A620" s="533"/>
      <c r="C620" s="68" t="s">
        <v>1056</v>
      </c>
      <c r="D620" s="19" t="str">
        <f>+'Outstanding loans'!A589</f>
        <v>143988961</v>
      </c>
      <c r="E620" s="20">
        <f>+'Outstanding loans'!B589</f>
        <v>98</v>
      </c>
      <c r="F620" s="19" t="str">
        <f>+'Outstanding loans'!C589</f>
        <v>PARAOUTY Z A</v>
      </c>
      <c r="G620" s="547" t="str">
        <f t="shared" si="178"/>
        <v>I2</v>
      </c>
      <c r="H620" s="21">
        <f>+'Outstanding loans'!F589</f>
        <v>43263</v>
      </c>
      <c r="I620" s="21">
        <f>+'Outstanding loans'!G589</f>
        <v>45078</v>
      </c>
      <c r="J620" s="34">
        <f t="shared" si="179"/>
        <v>60</v>
      </c>
      <c r="K620" s="34">
        <f t="shared" si="175"/>
        <v>30</v>
      </c>
      <c r="L620" s="34">
        <f t="shared" si="176"/>
        <v>60</v>
      </c>
      <c r="M620" s="34">
        <f t="shared" si="177"/>
        <v>30</v>
      </c>
      <c r="N620" s="52">
        <f t="shared" si="183"/>
        <v>30</v>
      </c>
      <c r="O620" s="324">
        <f>+'Outstanding loans'!H589</f>
        <v>266843</v>
      </c>
      <c r="P620" s="26">
        <f>+'Outstanding loans'!E589</f>
        <v>0.05</v>
      </c>
      <c r="Q620" s="536">
        <f t="shared" si="180"/>
        <v>0.08</v>
      </c>
      <c r="R620" s="222">
        <f t="shared" si="184"/>
        <v>5035.6565992688102</v>
      </c>
      <c r="S620" s="36">
        <f t="shared" si="185"/>
        <v>248350.69429214275</v>
      </c>
      <c r="T620" s="36">
        <f t="shared" si="181"/>
        <v>18492.305707857246</v>
      </c>
      <c r="U620" s="36">
        <f t="shared" si="186"/>
        <v>39229.857937615016</v>
      </c>
      <c r="V620" s="36">
        <f t="shared" si="187"/>
        <v>25958.943671137778</v>
      </c>
      <c r="W620" s="37">
        <f t="shared" si="188"/>
        <v>13270.914266477237</v>
      </c>
      <c r="X620" s="36">
        <f t="shared" si="189"/>
        <v>9246.1528539286228</v>
      </c>
      <c r="Y620" s="276">
        <f t="shared" si="190"/>
        <v>13270.914266477237</v>
      </c>
      <c r="Z620" s="36">
        <f t="shared" si="191"/>
        <v>53788.701663983782</v>
      </c>
      <c r="AA620" s="36">
        <f t="shared" si="192"/>
        <v>35296.395956128603</v>
      </c>
      <c r="AB620" s="38">
        <f t="shared" si="182"/>
        <v>-2.066371962428093E-9</v>
      </c>
      <c r="AC620" s="17"/>
      <c r="AD620" s="17">
        <f t="shared" si="193"/>
        <v>60</v>
      </c>
      <c r="AE620" s="143"/>
      <c r="AH620" s="103"/>
      <c r="AI620" s="533"/>
    </row>
    <row r="621" spans="1:35">
      <c r="A621" s="533"/>
      <c r="C621" s="68" t="s">
        <v>1056</v>
      </c>
      <c r="D621" s="19" t="str">
        <f>+'Outstanding loans'!A590</f>
        <v>143989003</v>
      </c>
      <c r="E621" s="20">
        <f>+'Outstanding loans'!B590</f>
        <v>98</v>
      </c>
      <c r="F621" s="19" t="str">
        <f>+'Outstanding loans'!C590</f>
        <v>MARJOLIN A L</v>
      </c>
      <c r="G621" s="547" t="str">
        <f t="shared" si="178"/>
        <v>I2</v>
      </c>
      <c r="H621" s="21">
        <f>+'Outstanding loans'!F590</f>
        <v>43270</v>
      </c>
      <c r="I621" s="21">
        <f>+'Outstanding loans'!G590</f>
        <v>45108</v>
      </c>
      <c r="J621" s="34">
        <f t="shared" si="179"/>
        <v>60</v>
      </c>
      <c r="K621" s="34">
        <f t="shared" si="175"/>
        <v>29</v>
      </c>
      <c r="L621" s="34">
        <f t="shared" si="176"/>
        <v>60</v>
      </c>
      <c r="M621" s="34">
        <f t="shared" si="177"/>
        <v>29</v>
      </c>
      <c r="N621" s="52">
        <f t="shared" si="183"/>
        <v>29</v>
      </c>
      <c r="O621" s="324">
        <f>+'Outstanding loans'!H590</f>
        <v>183651</v>
      </c>
      <c r="P621" s="26">
        <f>+'Outstanding loans'!E590</f>
        <v>0.05</v>
      </c>
      <c r="Q621" s="536">
        <f t="shared" si="180"/>
        <v>0.08</v>
      </c>
      <c r="R621" s="222">
        <f t="shared" si="184"/>
        <v>3465.7209299562523</v>
      </c>
      <c r="S621" s="36">
        <f t="shared" si="185"/>
        <v>170923.92664393038</v>
      </c>
      <c r="T621" s="36">
        <f t="shared" si="181"/>
        <v>12727.073356069624</v>
      </c>
      <c r="U621" s="36">
        <f t="shared" si="186"/>
        <v>26354.258024802068</v>
      </c>
      <c r="V621" s="36">
        <f t="shared" si="187"/>
        <v>17446.750867147915</v>
      </c>
      <c r="W621" s="37">
        <f t="shared" si="188"/>
        <v>8907.5071576541523</v>
      </c>
      <c r="X621" s="36">
        <f t="shared" si="189"/>
        <v>6151.418788766985</v>
      </c>
      <c r="Y621" s="276">
        <f t="shared" si="190"/>
        <v>8907.5071576541523</v>
      </c>
      <c r="Z621" s="36">
        <f t="shared" si="191"/>
        <v>37019.329153443337</v>
      </c>
      <c r="AA621" s="36">
        <f t="shared" si="192"/>
        <v>24292.255797375139</v>
      </c>
      <c r="AB621" s="38">
        <f t="shared" si="182"/>
        <v>-1.4260876923799515E-9</v>
      </c>
      <c r="AC621" s="17"/>
      <c r="AD621" s="17">
        <f t="shared" si="193"/>
        <v>60</v>
      </c>
      <c r="AE621" s="143"/>
      <c r="AH621" s="103"/>
      <c r="AI621" s="533"/>
    </row>
    <row r="622" spans="1:35">
      <c r="A622" s="533"/>
      <c r="C622" s="68" t="s">
        <v>1056</v>
      </c>
      <c r="D622" s="19" t="str">
        <f>+'Outstanding loans'!A591</f>
        <v>143988899</v>
      </c>
      <c r="E622" s="20">
        <f>+'Outstanding loans'!B591</f>
        <v>98</v>
      </c>
      <c r="F622" s="19" t="str">
        <f>+'Outstanding loans'!C591</f>
        <v>RETIF S</v>
      </c>
      <c r="G622" s="547" t="str">
        <f t="shared" si="178"/>
        <v>I2</v>
      </c>
      <c r="H622" s="21">
        <f>+'Outstanding loans'!F591</f>
        <v>43271</v>
      </c>
      <c r="I622" s="21">
        <f>+'Outstanding loans'!G591</f>
        <v>45108</v>
      </c>
      <c r="J622" s="34">
        <f t="shared" si="179"/>
        <v>60</v>
      </c>
      <c r="K622" s="34">
        <f t="shared" si="175"/>
        <v>29</v>
      </c>
      <c r="L622" s="34">
        <f t="shared" si="176"/>
        <v>60</v>
      </c>
      <c r="M622" s="34">
        <f t="shared" si="177"/>
        <v>29</v>
      </c>
      <c r="N622" s="52">
        <f t="shared" si="183"/>
        <v>29</v>
      </c>
      <c r="O622" s="324">
        <f>+'Outstanding loans'!H591</f>
        <v>408057</v>
      </c>
      <c r="P622" s="26">
        <f>+'Outstanding loans'!E591</f>
        <v>0.05</v>
      </c>
      <c r="Q622" s="536">
        <f t="shared" si="180"/>
        <v>0.08</v>
      </c>
      <c r="R622" s="222">
        <f t="shared" si="184"/>
        <v>7700.5389870741701</v>
      </c>
      <c r="S622" s="36">
        <f t="shared" si="185"/>
        <v>379778.5186824046</v>
      </c>
      <c r="T622" s="36">
        <f t="shared" si="181"/>
        <v>28278.481317595404</v>
      </c>
      <c r="U622" s="36">
        <f t="shared" si="186"/>
        <v>58556.93389541388</v>
      </c>
      <c r="V622" s="36">
        <f t="shared" si="187"/>
        <v>38765.205844758661</v>
      </c>
      <c r="W622" s="37">
        <f t="shared" si="188"/>
        <v>19791.72805065522</v>
      </c>
      <c r="X622" s="36">
        <f t="shared" si="189"/>
        <v>13667.932636837779</v>
      </c>
      <c r="Y622" s="276">
        <f t="shared" si="190"/>
        <v>19791.72805065522</v>
      </c>
      <c r="Z622" s="36">
        <f t="shared" si="191"/>
        <v>82253.820542042493</v>
      </c>
      <c r="AA622" s="36">
        <f t="shared" si="192"/>
        <v>53975.339224450232</v>
      </c>
      <c r="AB622" s="38">
        <f t="shared" si="182"/>
        <v>-3.14321368932724E-9</v>
      </c>
      <c r="AC622" s="17"/>
      <c r="AD622" s="17">
        <f t="shared" si="193"/>
        <v>60</v>
      </c>
      <c r="AE622" s="143"/>
      <c r="AH622" s="103"/>
      <c r="AI622" s="533"/>
    </row>
    <row r="623" spans="1:35">
      <c r="A623" s="533"/>
      <c r="C623" s="68" t="s">
        <v>1056</v>
      </c>
      <c r="D623" s="19" t="str">
        <f>+'Outstanding loans'!A592</f>
        <v>143989127</v>
      </c>
      <c r="E623" s="20">
        <f>+'Outstanding loans'!B592</f>
        <v>98</v>
      </c>
      <c r="F623" s="19" t="str">
        <f>+'Outstanding loans'!C592</f>
        <v>GAJANAH P</v>
      </c>
      <c r="G623" s="547" t="str">
        <f t="shared" si="178"/>
        <v>I2</v>
      </c>
      <c r="H623" s="21">
        <f>+'Outstanding loans'!F592</f>
        <v>43277</v>
      </c>
      <c r="I623" s="21">
        <f>+'Outstanding loans'!G592</f>
        <v>45108</v>
      </c>
      <c r="J623" s="34">
        <f t="shared" si="179"/>
        <v>60</v>
      </c>
      <c r="K623" s="34">
        <f t="shared" si="175"/>
        <v>29</v>
      </c>
      <c r="L623" s="34">
        <f t="shared" si="176"/>
        <v>60</v>
      </c>
      <c r="M623" s="34">
        <f t="shared" si="177"/>
        <v>29</v>
      </c>
      <c r="N623" s="52">
        <f t="shared" si="183"/>
        <v>29</v>
      </c>
      <c r="O623" s="324">
        <f>+'Outstanding loans'!H592</f>
        <v>173616</v>
      </c>
      <c r="P623" s="26">
        <f>+'Outstanding loans'!E592</f>
        <v>0.05</v>
      </c>
      <c r="Q623" s="536">
        <f t="shared" si="180"/>
        <v>0.08</v>
      </c>
      <c r="R623" s="222">
        <f t="shared" si="184"/>
        <v>3276.3481003386028</v>
      </c>
      <c r="S623" s="36">
        <f t="shared" si="185"/>
        <v>161584.3553708535</v>
      </c>
      <c r="T623" s="36">
        <f t="shared" si="181"/>
        <v>12031.644629146496</v>
      </c>
      <c r="U623" s="36">
        <f t="shared" si="186"/>
        <v>24914.216972594964</v>
      </c>
      <c r="V623" s="36">
        <f t="shared" si="187"/>
        <v>16493.43101072553</v>
      </c>
      <c r="W623" s="37">
        <f t="shared" si="188"/>
        <v>8420.7859618694347</v>
      </c>
      <c r="X623" s="36">
        <f t="shared" si="189"/>
        <v>5815.2949040874728</v>
      </c>
      <c r="Y623" s="276">
        <f t="shared" si="190"/>
        <v>8420.7859618694347</v>
      </c>
      <c r="Z623" s="36">
        <f t="shared" si="191"/>
        <v>34996.530649461347</v>
      </c>
      <c r="AA623" s="36">
        <f t="shared" si="192"/>
        <v>22964.886020316131</v>
      </c>
      <c r="AB623" s="38">
        <f t="shared" si="182"/>
        <v>-1.280568540096283E-9</v>
      </c>
      <c r="AC623" s="17"/>
      <c r="AD623" s="17">
        <f t="shared" si="193"/>
        <v>60</v>
      </c>
      <c r="AE623" s="143"/>
      <c r="AH623" s="103"/>
      <c r="AI623" s="533"/>
    </row>
    <row r="624" spans="1:35">
      <c r="A624" s="533"/>
      <c r="C624" s="68" t="s">
        <v>1056</v>
      </c>
      <c r="D624" s="19" t="str">
        <f>+'Outstanding loans'!A593</f>
        <v>143989119</v>
      </c>
      <c r="E624" s="20">
        <f>+'Outstanding loans'!B593</f>
        <v>98</v>
      </c>
      <c r="F624" s="19" t="str">
        <f>+'Outstanding loans'!C593</f>
        <v>SEERUTTUN R D</v>
      </c>
      <c r="G624" s="547" t="str">
        <f t="shared" si="178"/>
        <v>I2</v>
      </c>
      <c r="H624" s="21">
        <f>+'Outstanding loans'!F593</f>
        <v>43280</v>
      </c>
      <c r="I624" s="21">
        <f>+'Outstanding loans'!G593</f>
        <v>45108</v>
      </c>
      <c r="J624" s="34">
        <f t="shared" si="179"/>
        <v>60</v>
      </c>
      <c r="K624" s="34">
        <f t="shared" si="175"/>
        <v>29</v>
      </c>
      <c r="L624" s="34">
        <f t="shared" si="176"/>
        <v>60</v>
      </c>
      <c r="M624" s="34">
        <f t="shared" si="177"/>
        <v>29</v>
      </c>
      <c r="N624" s="52">
        <f t="shared" si="183"/>
        <v>29</v>
      </c>
      <c r="O624" s="324">
        <f>+'Outstanding loans'!H593</f>
        <v>213963</v>
      </c>
      <c r="P624" s="26">
        <f>+'Outstanding loans'!E593</f>
        <v>0.05</v>
      </c>
      <c r="Q624" s="536">
        <f t="shared" si="180"/>
        <v>0.08</v>
      </c>
      <c r="R624" s="222">
        <f t="shared" si="184"/>
        <v>4037.7457641735114</v>
      </c>
      <c r="S624" s="36">
        <f t="shared" si="185"/>
        <v>199135.29529659663</v>
      </c>
      <c r="T624" s="36">
        <f t="shared" si="181"/>
        <v>14827.704703403375</v>
      </c>
      <c r="U624" s="36">
        <f t="shared" si="186"/>
        <v>30704.086064114672</v>
      </c>
      <c r="V624" s="36">
        <f t="shared" si="187"/>
        <v>20326.375330314404</v>
      </c>
      <c r="W624" s="37">
        <f t="shared" si="188"/>
        <v>10377.710733800268</v>
      </c>
      <c r="X624" s="36">
        <f t="shared" si="189"/>
        <v>7166.7239399782975</v>
      </c>
      <c r="Y624" s="276">
        <f t="shared" si="190"/>
        <v>10377.710733800268</v>
      </c>
      <c r="Z624" s="36">
        <f t="shared" si="191"/>
        <v>43129.450553812436</v>
      </c>
      <c r="AA624" s="36">
        <f t="shared" si="192"/>
        <v>28301.74585041072</v>
      </c>
      <c r="AB624" s="38">
        <f t="shared" si="182"/>
        <v>-1.6589183360338211E-9</v>
      </c>
      <c r="AC624" s="17"/>
      <c r="AD624" s="17">
        <f t="shared" si="193"/>
        <v>60</v>
      </c>
      <c r="AE624" s="143"/>
      <c r="AH624" s="103"/>
      <c r="AI624" s="533"/>
    </row>
    <row r="625" spans="1:35">
      <c r="A625" s="533"/>
      <c r="C625" s="68" t="s">
        <v>1056</v>
      </c>
      <c r="D625" s="19" t="str">
        <f>+'Outstanding loans'!A594</f>
        <v>143216578</v>
      </c>
      <c r="E625" s="20">
        <f>+'Outstanding loans'!B594</f>
        <v>99</v>
      </c>
      <c r="F625" s="19" t="str">
        <f>+'Outstanding loans'!C594</f>
        <v>MOOTHOOSAMY D(SL3222)</v>
      </c>
      <c r="G625" s="547" t="str">
        <f t="shared" si="178"/>
        <v>I1</v>
      </c>
      <c r="H625" s="21">
        <f>+'Outstanding loans'!F594</f>
        <v>43256</v>
      </c>
      <c r="I625" s="21">
        <f>+'Outstanding loans'!G594</f>
        <v>54210</v>
      </c>
      <c r="J625" s="34">
        <f t="shared" si="179"/>
        <v>360</v>
      </c>
      <c r="K625" s="34">
        <f t="shared" si="175"/>
        <v>30</v>
      </c>
      <c r="L625" s="34">
        <f t="shared" si="176"/>
        <v>180</v>
      </c>
      <c r="M625" s="34">
        <f t="shared" si="177"/>
        <v>30</v>
      </c>
      <c r="N625" s="52">
        <f t="shared" si="183"/>
        <v>30</v>
      </c>
      <c r="O625" s="324">
        <f>+'Outstanding loans'!H594</f>
        <v>2650001</v>
      </c>
      <c r="P625" s="26">
        <f>+'Outstanding loans'!E594</f>
        <v>0.03</v>
      </c>
      <c r="Q625" s="536">
        <f t="shared" si="180"/>
        <v>6.25E-2</v>
      </c>
      <c r="R625" s="222">
        <f t="shared" si="184"/>
        <v>18300.42037318314</v>
      </c>
      <c r="S625" s="36">
        <f t="shared" si="185"/>
        <v>2134351.798650038</v>
      </c>
      <c r="T625" s="36">
        <f t="shared" si="181"/>
        <v>515649.20134996204</v>
      </c>
      <c r="U625" s="36">
        <f t="shared" si="186"/>
        <v>316396.41477759532</v>
      </c>
      <c r="V625" s="36">
        <f t="shared" si="187"/>
        <v>185751.72920825309</v>
      </c>
      <c r="W625" s="37">
        <f t="shared" si="188"/>
        <v>130644.68556934223</v>
      </c>
      <c r="X625" s="36">
        <f t="shared" si="189"/>
        <v>85941.533558327006</v>
      </c>
      <c r="Y625" s="276">
        <f t="shared" si="190"/>
        <v>130644.68556934223</v>
      </c>
      <c r="Z625" s="36">
        <f t="shared" si="191"/>
        <v>1159723.8685229095</v>
      </c>
      <c r="AA625" s="36">
        <f t="shared" si="192"/>
        <v>644074.66717296513</v>
      </c>
      <c r="AB625" s="38">
        <f t="shared" si="182"/>
        <v>-1.7695128917694092E-8</v>
      </c>
      <c r="AC625" s="17"/>
      <c r="AD625" s="17">
        <f t="shared" si="193"/>
        <v>180</v>
      </c>
      <c r="AE625" s="143"/>
      <c r="AH625" s="103"/>
      <c r="AI625" s="533"/>
    </row>
    <row r="626" spans="1:35">
      <c r="A626" s="533"/>
      <c r="C626" s="68" t="s">
        <v>1056</v>
      </c>
      <c r="D626" s="19" t="str">
        <f>+'Outstanding loans'!A595</f>
        <v>143551687</v>
      </c>
      <c r="E626" s="20">
        <f>+'Outstanding loans'!B595</f>
        <v>99</v>
      </c>
      <c r="F626" s="19" t="str">
        <f>+'Outstanding loans'!C595</f>
        <v>APPADOO N(SL3226)</v>
      </c>
      <c r="G626" s="547" t="str">
        <f t="shared" si="178"/>
        <v>I1</v>
      </c>
      <c r="H626" s="21">
        <f>+'Outstanding loans'!F595</f>
        <v>43257</v>
      </c>
      <c r="I626" s="21">
        <f>+'Outstanding loans'!G595</f>
        <v>54210</v>
      </c>
      <c r="J626" s="34">
        <f t="shared" si="179"/>
        <v>360</v>
      </c>
      <c r="K626" s="34">
        <f t="shared" si="175"/>
        <v>30</v>
      </c>
      <c r="L626" s="34">
        <f t="shared" si="176"/>
        <v>180</v>
      </c>
      <c r="M626" s="34">
        <f t="shared" si="177"/>
        <v>30</v>
      </c>
      <c r="N626" s="52">
        <f t="shared" si="183"/>
        <v>30</v>
      </c>
      <c r="O626" s="324">
        <f>+'Outstanding loans'!H595</f>
        <v>2935000</v>
      </c>
      <c r="P626" s="26">
        <f>+'Outstanding loans'!E595</f>
        <v>0.03</v>
      </c>
      <c r="Q626" s="536">
        <f t="shared" si="180"/>
        <v>6.25E-2</v>
      </c>
      <c r="R626" s="222">
        <f t="shared" si="184"/>
        <v>20268.571142159009</v>
      </c>
      <c r="S626" s="36">
        <f t="shared" si="185"/>
        <v>2363894.4019409283</v>
      </c>
      <c r="T626" s="36">
        <f t="shared" si="181"/>
        <v>571105.59805907169</v>
      </c>
      <c r="U626" s="36">
        <f t="shared" si="186"/>
        <v>350423.8214899702</v>
      </c>
      <c r="V626" s="36">
        <f t="shared" si="187"/>
        <v>205728.72433867876</v>
      </c>
      <c r="W626" s="37">
        <f t="shared" si="188"/>
        <v>144695.09715129144</v>
      </c>
      <c r="X626" s="36">
        <f t="shared" si="189"/>
        <v>95184.266343178606</v>
      </c>
      <c r="Y626" s="276">
        <f t="shared" si="190"/>
        <v>144695.09715129144</v>
      </c>
      <c r="Z626" s="36">
        <f t="shared" si="191"/>
        <v>1284448.4036476738</v>
      </c>
      <c r="AA626" s="36">
        <f t="shared" si="192"/>
        <v>713342.80558862165</v>
      </c>
      <c r="AB626" s="38">
        <f t="shared" si="182"/>
        <v>-1.9557774066925049E-8</v>
      </c>
      <c r="AC626" s="17"/>
      <c r="AD626" s="17">
        <f t="shared" si="193"/>
        <v>180</v>
      </c>
      <c r="AE626" s="143"/>
      <c r="AH626" s="103"/>
      <c r="AI626" s="533"/>
    </row>
    <row r="627" spans="1:35">
      <c r="A627" s="533"/>
      <c r="C627" s="68" t="s">
        <v>1056</v>
      </c>
      <c r="D627" s="19" t="str">
        <f>+'Outstanding loans'!A596</f>
        <v>143516644</v>
      </c>
      <c r="E627" s="20">
        <f>+'Outstanding loans'!B596</f>
        <v>99</v>
      </c>
      <c r="F627" s="19" t="str">
        <f>+'Outstanding loans'!C596</f>
        <v>RAMCHUNDER I(SL3233)</v>
      </c>
      <c r="G627" s="547" t="str">
        <f t="shared" si="178"/>
        <v>I1</v>
      </c>
      <c r="H627" s="21">
        <f>+'Outstanding loans'!F596</f>
        <v>43258</v>
      </c>
      <c r="I627" s="21">
        <f>+'Outstanding loans'!G596</f>
        <v>54210</v>
      </c>
      <c r="J627" s="34">
        <f t="shared" si="179"/>
        <v>360</v>
      </c>
      <c r="K627" s="34">
        <f t="shared" si="175"/>
        <v>30</v>
      </c>
      <c r="L627" s="34">
        <f t="shared" si="176"/>
        <v>180</v>
      </c>
      <c r="M627" s="34">
        <f t="shared" si="177"/>
        <v>30</v>
      </c>
      <c r="N627" s="52">
        <f t="shared" si="183"/>
        <v>30</v>
      </c>
      <c r="O627" s="324">
        <f>+'Outstanding loans'!H596</f>
        <v>1950000</v>
      </c>
      <c r="P627" s="26">
        <f>+'Outstanding loans'!E596</f>
        <v>0.03</v>
      </c>
      <c r="Q627" s="536">
        <f t="shared" si="180"/>
        <v>6.25E-2</v>
      </c>
      <c r="R627" s="222">
        <f t="shared" si="184"/>
        <v>13466.341985420806</v>
      </c>
      <c r="S627" s="36">
        <f t="shared" si="185"/>
        <v>1570560.1648329846</v>
      </c>
      <c r="T627" s="36">
        <f t="shared" si="181"/>
        <v>379439.83516701544</v>
      </c>
      <c r="U627" s="36">
        <f t="shared" si="186"/>
        <v>232819.91547033787</v>
      </c>
      <c r="V627" s="36">
        <f t="shared" si="187"/>
        <v>136685.18312109821</v>
      </c>
      <c r="W627" s="37">
        <f t="shared" si="188"/>
        <v>96134.732349239668</v>
      </c>
      <c r="X627" s="36">
        <f t="shared" si="189"/>
        <v>63239.972527835911</v>
      </c>
      <c r="Y627" s="276">
        <f t="shared" si="190"/>
        <v>96134.732349239668</v>
      </c>
      <c r="Z627" s="36">
        <f t="shared" si="191"/>
        <v>853381.39254274732</v>
      </c>
      <c r="AA627" s="36">
        <f t="shared" si="192"/>
        <v>473941.55737574515</v>
      </c>
      <c r="AB627" s="38">
        <f t="shared" si="182"/>
        <v>-1.3271346688270569E-8</v>
      </c>
      <c r="AC627" s="17"/>
      <c r="AD627" s="17">
        <f t="shared" si="193"/>
        <v>180</v>
      </c>
      <c r="AE627" s="143"/>
      <c r="AH627" s="103"/>
      <c r="AI627" s="533"/>
    </row>
    <row r="628" spans="1:35">
      <c r="A628" s="533"/>
      <c r="C628" s="68" t="s">
        <v>1056</v>
      </c>
      <c r="D628" s="19" t="str">
        <f>+'Outstanding loans'!A597</f>
        <v>143989313</v>
      </c>
      <c r="E628" s="20">
        <f>+'Outstanding loans'!B597</f>
        <v>99</v>
      </c>
      <c r="F628" s="19" t="str">
        <f>+'Outstanding loans'!C597</f>
        <v>TAHER A M H (SL3219)</v>
      </c>
      <c r="G628" s="547" t="str">
        <f t="shared" si="178"/>
        <v>I1</v>
      </c>
      <c r="H628" s="21">
        <f>+'Outstanding loans'!F597</f>
        <v>43273</v>
      </c>
      <c r="I628" s="21">
        <f>+'Outstanding loans'!G597</f>
        <v>51683</v>
      </c>
      <c r="J628" s="34">
        <f t="shared" si="179"/>
        <v>276</v>
      </c>
      <c r="K628" s="34">
        <f t="shared" si="175"/>
        <v>29</v>
      </c>
      <c r="L628" s="34">
        <f t="shared" si="176"/>
        <v>180</v>
      </c>
      <c r="M628" s="34">
        <f t="shared" si="177"/>
        <v>29</v>
      </c>
      <c r="N628" s="52">
        <f t="shared" si="183"/>
        <v>29</v>
      </c>
      <c r="O628" s="324">
        <f>+'Outstanding loans'!H597</f>
        <v>9817618</v>
      </c>
      <c r="P628" s="26">
        <f>+'Outstanding loans'!E597</f>
        <v>0.03</v>
      </c>
      <c r="Q628" s="536">
        <f t="shared" si="180"/>
        <v>6.25E-2</v>
      </c>
      <c r="R628" s="222">
        <f t="shared" si="184"/>
        <v>67798.6674206272</v>
      </c>
      <c r="S628" s="36">
        <f t="shared" si="185"/>
        <v>7907261.4073575782</v>
      </c>
      <c r="T628" s="36">
        <f t="shared" si="181"/>
        <v>1910356.5926424218</v>
      </c>
      <c r="U628" s="36">
        <f t="shared" si="186"/>
        <v>1135316.4807526562</v>
      </c>
      <c r="V628" s="36">
        <f t="shared" si="187"/>
        <v>666869.78093207069</v>
      </c>
      <c r="W628" s="37">
        <f t="shared" si="188"/>
        <v>468446.69982058555</v>
      </c>
      <c r="X628" s="36">
        <f t="shared" si="189"/>
        <v>307779.67325905687</v>
      </c>
      <c r="Y628" s="276">
        <f t="shared" si="190"/>
        <v>468446.69982058555</v>
      </c>
      <c r="Z628" s="36">
        <f t="shared" si="191"/>
        <v>4296498.7283552522</v>
      </c>
      <c r="AA628" s="36">
        <f t="shared" si="192"/>
        <v>2386142.1357128955</v>
      </c>
      <c r="AB628" s="38">
        <f t="shared" si="182"/>
        <v>-6.5192580223083496E-8</v>
      </c>
      <c r="AC628" s="17"/>
      <c r="AD628" s="17">
        <f t="shared" si="193"/>
        <v>180</v>
      </c>
      <c r="AE628" s="143"/>
      <c r="AH628" s="103"/>
      <c r="AI628" s="533"/>
    </row>
    <row r="629" spans="1:35">
      <c r="A629" s="533"/>
      <c r="C629" s="68" t="s">
        <v>1056</v>
      </c>
      <c r="D629" s="19" t="str">
        <f>+'Outstanding loans'!A598</f>
        <v>143900096</v>
      </c>
      <c r="E629" s="20">
        <f>+'Outstanding loans'!B598</f>
        <v>98</v>
      </c>
      <c r="F629" s="19" t="str">
        <f>+'Outstanding loans'!C598</f>
        <v>MANIKION R</v>
      </c>
      <c r="G629" s="547" t="str">
        <f t="shared" si="178"/>
        <v>I2</v>
      </c>
      <c r="H629" s="21">
        <f>+'Outstanding loans'!F598</f>
        <v>43311</v>
      </c>
      <c r="I629" s="21">
        <f>+'Outstanding loans'!G598</f>
        <v>45139</v>
      </c>
      <c r="J629" s="34">
        <f t="shared" si="179"/>
        <v>60</v>
      </c>
      <c r="K629" s="34">
        <f t="shared" si="175"/>
        <v>28</v>
      </c>
      <c r="L629" s="34">
        <f t="shared" si="176"/>
        <v>60</v>
      </c>
      <c r="M629" s="34">
        <f t="shared" si="177"/>
        <v>28</v>
      </c>
      <c r="N629" s="52">
        <f t="shared" si="183"/>
        <v>28</v>
      </c>
      <c r="O629" s="324">
        <f>+'Outstanding loans'!H598</f>
        <v>1534249</v>
      </c>
      <c r="P629" s="26">
        <f>+'Outstanding loans'!E598</f>
        <v>0.05</v>
      </c>
      <c r="Q629" s="536">
        <f t="shared" si="180"/>
        <v>0.08</v>
      </c>
      <c r="R629" s="222">
        <f t="shared" si="184"/>
        <v>28953.17134709013</v>
      </c>
      <c r="S629" s="36">
        <f t="shared" si="185"/>
        <v>1427925.0509364146</v>
      </c>
      <c r="T629" s="36">
        <f t="shared" si="181"/>
        <v>106323.94906358537</v>
      </c>
      <c r="U629" s="36">
        <f t="shared" si="186"/>
        <v>214621.84727303137</v>
      </c>
      <c r="V629" s="36">
        <f t="shared" si="187"/>
        <v>142145.76042159251</v>
      </c>
      <c r="W629" s="37">
        <f t="shared" si="188"/>
        <v>72476.086851438857</v>
      </c>
      <c r="X629" s="36">
        <f t="shared" si="189"/>
        <v>49617.84289633984</v>
      </c>
      <c r="Y629" s="276">
        <f t="shared" si="190"/>
        <v>72476.086851438857</v>
      </c>
      <c r="Z629" s="36">
        <f t="shared" si="191"/>
        <v>309265.22988898144</v>
      </c>
      <c r="AA629" s="36">
        <f t="shared" si="192"/>
        <v>202941.28082540771</v>
      </c>
      <c r="AB629" s="38">
        <f t="shared" si="182"/>
        <v>-1.1641532182693481E-8</v>
      </c>
      <c r="AC629" s="17"/>
      <c r="AD629" s="17">
        <f t="shared" si="193"/>
        <v>60</v>
      </c>
      <c r="AE629" s="143"/>
      <c r="AH629" s="103"/>
      <c r="AI629" s="533"/>
    </row>
    <row r="630" spans="1:35">
      <c r="A630" s="533"/>
      <c r="C630" s="68" t="s">
        <v>1056</v>
      </c>
      <c r="D630" s="19" t="str">
        <f>+'Outstanding loans'!A599</f>
        <v>143918904</v>
      </c>
      <c r="E630" s="20">
        <f>+'Outstanding loans'!B599</f>
        <v>99</v>
      </c>
      <c r="F630" s="19" t="str">
        <f>+'Outstanding loans'!C599</f>
        <v>RAMPHUL A R (SL3239)</v>
      </c>
      <c r="G630" s="547" t="str">
        <f t="shared" si="178"/>
        <v>I1</v>
      </c>
      <c r="H630" s="21">
        <f>+'Outstanding loans'!F599</f>
        <v>43299</v>
      </c>
      <c r="I630" s="21">
        <f>+'Outstanding loans'!G599</f>
        <v>53175</v>
      </c>
      <c r="J630" s="34">
        <f t="shared" si="179"/>
        <v>325</v>
      </c>
      <c r="K630" s="34">
        <f t="shared" si="175"/>
        <v>28</v>
      </c>
      <c r="L630" s="34">
        <f t="shared" si="176"/>
        <v>180</v>
      </c>
      <c r="M630" s="34">
        <f t="shared" si="177"/>
        <v>28</v>
      </c>
      <c r="N630" s="52">
        <f t="shared" si="183"/>
        <v>28</v>
      </c>
      <c r="O630" s="324">
        <f>+'Outstanding loans'!H599</f>
        <v>5370731</v>
      </c>
      <c r="P630" s="26">
        <f>+'Outstanding loans'!E599</f>
        <v>0.03</v>
      </c>
      <c r="Q630" s="536">
        <f t="shared" si="180"/>
        <v>6.25E-2</v>
      </c>
      <c r="R630" s="222">
        <f t="shared" si="184"/>
        <v>37089.282234718499</v>
      </c>
      <c r="S630" s="36">
        <f t="shared" si="185"/>
        <v>4325669.8280172413</v>
      </c>
      <c r="T630" s="36">
        <f t="shared" si="181"/>
        <v>1045061.1719827587</v>
      </c>
      <c r="U630" s="36">
        <f t="shared" si="186"/>
        <v>600825.26124060317</v>
      </c>
      <c r="V630" s="36">
        <f t="shared" si="187"/>
        <v>353097.99965901824</v>
      </c>
      <c r="W630" s="37">
        <f t="shared" si="188"/>
        <v>247727.26158158493</v>
      </c>
      <c r="X630" s="36">
        <f t="shared" si="189"/>
        <v>162565.07119731803</v>
      </c>
      <c r="Y630" s="276">
        <f t="shared" si="190"/>
        <v>247727.26158158493</v>
      </c>
      <c r="Z630" s="36">
        <f t="shared" si="191"/>
        <v>2350400.9742320525</v>
      </c>
      <c r="AA630" s="36">
        <f t="shared" si="192"/>
        <v>1305339.8022493301</v>
      </c>
      <c r="AB630" s="38">
        <f t="shared" si="182"/>
        <v>-3.6321580410003662E-8</v>
      </c>
      <c r="AC630" s="17"/>
      <c r="AD630" s="17">
        <f t="shared" si="193"/>
        <v>180</v>
      </c>
      <c r="AE630" s="143"/>
      <c r="AH630" s="103"/>
      <c r="AI630" s="533"/>
    </row>
    <row r="631" spans="1:35">
      <c r="A631" s="533"/>
      <c r="C631" s="68" t="s">
        <v>1056</v>
      </c>
      <c r="D631" s="19" t="str">
        <f>+'Outstanding loans'!A600</f>
        <v>143925714</v>
      </c>
      <c r="E631" s="20">
        <f>+'Outstanding loans'!B600</f>
        <v>99</v>
      </c>
      <c r="F631" s="19" t="str">
        <f>+'Outstanding loans'!C600</f>
        <v>AUNUND J (SL3234)</v>
      </c>
      <c r="G631" s="547" t="str">
        <f t="shared" si="178"/>
        <v>I1</v>
      </c>
      <c r="H631" s="21">
        <f>+'Outstanding loans'!F600</f>
        <v>43304</v>
      </c>
      <c r="I631" s="21">
        <f>+'Outstanding loans'!G600</f>
        <v>53540</v>
      </c>
      <c r="J631" s="34">
        <f t="shared" si="179"/>
        <v>337</v>
      </c>
      <c r="K631" s="34">
        <f t="shared" si="175"/>
        <v>28</v>
      </c>
      <c r="L631" s="34">
        <f t="shared" si="176"/>
        <v>180</v>
      </c>
      <c r="M631" s="34">
        <f t="shared" si="177"/>
        <v>28</v>
      </c>
      <c r="N631" s="52">
        <f t="shared" si="183"/>
        <v>28</v>
      </c>
      <c r="O631" s="324">
        <f>+'Outstanding loans'!H600</f>
        <v>2594916</v>
      </c>
      <c r="P631" s="26">
        <f>+'Outstanding loans'!E600</f>
        <v>0.03</v>
      </c>
      <c r="Q631" s="536">
        <f t="shared" si="180"/>
        <v>6.25E-2</v>
      </c>
      <c r="R631" s="222">
        <f t="shared" si="184"/>
        <v>17920.013476636006</v>
      </c>
      <c r="S631" s="36">
        <f t="shared" si="185"/>
        <v>2089985.4875321789</v>
      </c>
      <c r="T631" s="36">
        <f t="shared" si="181"/>
        <v>504930.51246782113</v>
      </c>
      <c r="U631" s="36">
        <f t="shared" si="186"/>
        <v>290294.01837429963</v>
      </c>
      <c r="V631" s="36">
        <f t="shared" si="187"/>
        <v>170602.40940817562</v>
      </c>
      <c r="W631" s="37">
        <f t="shared" si="188"/>
        <v>119691.60896612401</v>
      </c>
      <c r="X631" s="36">
        <f t="shared" si="189"/>
        <v>78544.746383883292</v>
      </c>
      <c r="Y631" s="276">
        <f t="shared" si="190"/>
        <v>119691.60896612401</v>
      </c>
      <c r="Z631" s="36">
        <f t="shared" si="191"/>
        <v>1135616.938262285</v>
      </c>
      <c r="AA631" s="36">
        <f t="shared" si="192"/>
        <v>630686.4257944813</v>
      </c>
      <c r="AB631" s="38">
        <f t="shared" si="182"/>
        <v>-1.7462298274040222E-8</v>
      </c>
      <c r="AC631" s="17"/>
      <c r="AD631" s="17">
        <f t="shared" si="193"/>
        <v>180</v>
      </c>
      <c r="AE631" s="143"/>
      <c r="AH631" s="103"/>
      <c r="AI631" s="533"/>
    </row>
    <row r="632" spans="1:35">
      <c r="A632" s="533"/>
      <c r="C632" s="68" t="s">
        <v>1056</v>
      </c>
      <c r="D632" s="19" t="str">
        <f>+'Outstanding loans'!A601</f>
        <v>143989089</v>
      </c>
      <c r="E632" s="20">
        <f>+'Outstanding loans'!B601</f>
        <v>98</v>
      </c>
      <c r="F632" s="19" t="str">
        <f>+'Outstanding loans'!C601</f>
        <v>TAYAB N</v>
      </c>
      <c r="G632" s="547" t="str">
        <f t="shared" si="178"/>
        <v>I2</v>
      </c>
      <c r="H632" s="21">
        <f>+'Outstanding loans'!F601</f>
        <v>43315</v>
      </c>
      <c r="I632" s="21">
        <f>+'Outstanding loans'!G601</f>
        <v>45139</v>
      </c>
      <c r="J632" s="34">
        <f t="shared" si="179"/>
        <v>60</v>
      </c>
      <c r="K632" s="34">
        <f t="shared" si="175"/>
        <v>28</v>
      </c>
      <c r="L632" s="34">
        <f t="shared" si="176"/>
        <v>60</v>
      </c>
      <c r="M632" s="34">
        <f t="shared" si="177"/>
        <v>28</v>
      </c>
      <c r="N632" s="52">
        <f t="shared" si="183"/>
        <v>28</v>
      </c>
      <c r="O632" s="324">
        <f>+'Outstanding loans'!H601</f>
        <v>251181</v>
      </c>
      <c r="P632" s="26">
        <f>+'Outstanding loans'!E601</f>
        <v>0.05</v>
      </c>
      <c r="Q632" s="536">
        <f t="shared" si="180"/>
        <v>0.08</v>
      </c>
      <c r="R632" s="222">
        <f t="shared" si="184"/>
        <v>4740.09533793631</v>
      </c>
      <c r="S632" s="36">
        <f t="shared" si="185"/>
        <v>233774.07592852239</v>
      </c>
      <c r="T632" s="36">
        <f t="shared" si="181"/>
        <v>17406.92407147761</v>
      </c>
      <c r="U632" s="36">
        <f t="shared" si="186"/>
        <v>35137.015060715261</v>
      </c>
      <c r="V632" s="36">
        <f t="shared" si="187"/>
        <v>23271.525188190441</v>
      </c>
      <c r="W632" s="37">
        <f t="shared" si="188"/>
        <v>11865.48987252482</v>
      </c>
      <c r="X632" s="36">
        <f t="shared" si="189"/>
        <v>8123.2312333562168</v>
      </c>
      <c r="Y632" s="276">
        <f t="shared" si="190"/>
        <v>11865.48987252482</v>
      </c>
      <c r="Z632" s="36">
        <f t="shared" si="191"/>
        <v>50631.644347654306</v>
      </c>
      <c r="AA632" s="36">
        <f t="shared" si="192"/>
        <v>33224.720276178647</v>
      </c>
      <c r="AB632" s="38">
        <f t="shared" si="182"/>
        <v>-1.9499566406011581E-9</v>
      </c>
      <c r="AC632" s="17"/>
      <c r="AD632" s="17">
        <f t="shared" si="193"/>
        <v>60</v>
      </c>
      <c r="AE632" s="143"/>
      <c r="AH632" s="103"/>
      <c r="AI632" s="533"/>
    </row>
    <row r="633" spans="1:35">
      <c r="A633" s="533"/>
      <c r="C633" s="68" t="s">
        <v>1056</v>
      </c>
      <c r="D633" s="19" t="str">
        <f>+'Outstanding loans'!A602</f>
        <v>143989240</v>
      </c>
      <c r="E633" s="20">
        <f>+'Outstanding loans'!B602</f>
        <v>98</v>
      </c>
      <c r="F633" s="19" t="str">
        <f>+'Outstanding loans'!C602</f>
        <v>RAMDAURSINGH V S</v>
      </c>
      <c r="G633" s="547" t="str">
        <f t="shared" si="178"/>
        <v>I2</v>
      </c>
      <c r="H633" s="21">
        <f>+'Outstanding loans'!F602</f>
        <v>43318</v>
      </c>
      <c r="I633" s="21">
        <f>+'Outstanding loans'!G602</f>
        <v>45139</v>
      </c>
      <c r="J633" s="34">
        <f t="shared" si="179"/>
        <v>60</v>
      </c>
      <c r="K633" s="34">
        <f t="shared" si="175"/>
        <v>28</v>
      </c>
      <c r="L633" s="34">
        <f t="shared" si="176"/>
        <v>60</v>
      </c>
      <c r="M633" s="34">
        <f t="shared" si="177"/>
        <v>28</v>
      </c>
      <c r="N633" s="52">
        <f t="shared" si="183"/>
        <v>28</v>
      </c>
      <c r="O633" s="324">
        <f>+'Outstanding loans'!H602</f>
        <v>401388</v>
      </c>
      <c r="P633" s="26">
        <f>+'Outstanding loans'!E602</f>
        <v>0.05</v>
      </c>
      <c r="Q633" s="536">
        <f t="shared" si="180"/>
        <v>0.08</v>
      </c>
      <c r="R633" s="222">
        <f t="shared" si="184"/>
        <v>7574.6867299022606</v>
      </c>
      <c r="S633" s="36">
        <f t="shared" si="185"/>
        <v>373571.68252693373</v>
      </c>
      <c r="T633" s="36">
        <f t="shared" si="181"/>
        <v>27816.317473066272</v>
      </c>
      <c r="U633" s="36">
        <f t="shared" si="186"/>
        <v>56149.056661094481</v>
      </c>
      <c r="V633" s="36">
        <f t="shared" si="187"/>
        <v>37187.967848831671</v>
      </c>
      <c r="W633" s="37">
        <f t="shared" si="188"/>
        <v>18961.088812262809</v>
      </c>
      <c r="X633" s="36">
        <f t="shared" si="189"/>
        <v>12980.948154097594</v>
      </c>
      <c r="Y633" s="276">
        <f t="shared" si="190"/>
        <v>18961.088812262809</v>
      </c>
      <c r="Z633" s="36">
        <f t="shared" si="191"/>
        <v>80909.521267198725</v>
      </c>
      <c r="AA633" s="36">
        <f t="shared" si="192"/>
        <v>53093.203794135654</v>
      </c>
      <c r="AB633" s="38">
        <f t="shared" si="182"/>
        <v>-3.2014213502407074E-9</v>
      </c>
      <c r="AC633" s="17"/>
      <c r="AD633" s="17">
        <f t="shared" si="193"/>
        <v>60</v>
      </c>
      <c r="AE633" s="143"/>
      <c r="AH633" s="103"/>
      <c r="AI633" s="533"/>
    </row>
    <row r="634" spans="1:35">
      <c r="A634" s="533"/>
      <c r="C634" s="68" t="s">
        <v>1056</v>
      </c>
      <c r="D634" s="19" t="str">
        <f>+'Outstanding loans'!A603</f>
        <v>143988511</v>
      </c>
      <c r="E634" s="20">
        <f>+'Outstanding loans'!B603</f>
        <v>98</v>
      </c>
      <c r="F634" s="19" t="str">
        <f>+'Outstanding loans'!C603</f>
        <v>RAJA RAI A</v>
      </c>
      <c r="G634" s="547" t="str">
        <f t="shared" si="178"/>
        <v>I2</v>
      </c>
      <c r="H634" s="21">
        <f>+'Outstanding loans'!F603</f>
        <v>43325</v>
      </c>
      <c r="I634" s="21">
        <f>+'Outstanding loans'!G603</f>
        <v>45139</v>
      </c>
      <c r="J634" s="34">
        <f t="shared" si="179"/>
        <v>60</v>
      </c>
      <c r="K634" s="34">
        <f t="shared" si="175"/>
        <v>28</v>
      </c>
      <c r="L634" s="34">
        <f t="shared" si="176"/>
        <v>60</v>
      </c>
      <c r="M634" s="34">
        <f t="shared" si="177"/>
        <v>28</v>
      </c>
      <c r="N634" s="52">
        <f t="shared" si="183"/>
        <v>28</v>
      </c>
      <c r="O634" s="324">
        <f>+'Outstanding loans'!H603</f>
        <v>402726</v>
      </c>
      <c r="P634" s="26">
        <f>+'Outstanding loans'!E603</f>
        <v>0.05</v>
      </c>
      <c r="Q634" s="536">
        <f t="shared" si="180"/>
        <v>0.08</v>
      </c>
      <c r="R634" s="222">
        <f t="shared" si="184"/>
        <v>7599.9364405179485</v>
      </c>
      <c r="S634" s="36">
        <f t="shared" si="185"/>
        <v>374816.95869667741</v>
      </c>
      <c r="T634" s="36">
        <f t="shared" si="181"/>
        <v>27909.041303322592</v>
      </c>
      <c r="U634" s="36">
        <f t="shared" si="186"/>
        <v>56336.225778787455</v>
      </c>
      <c r="V634" s="36">
        <f t="shared" si="187"/>
        <v>37311.931447598326</v>
      </c>
      <c r="W634" s="37">
        <f t="shared" si="188"/>
        <v>19024.294331189129</v>
      </c>
      <c r="X634" s="36">
        <f t="shared" si="189"/>
        <v>13024.219274883875</v>
      </c>
      <c r="Y634" s="276">
        <f t="shared" si="190"/>
        <v>19024.294331189129</v>
      </c>
      <c r="Z634" s="36">
        <f t="shared" si="191"/>
        <v>81179.227734396467</v>
      </c>
      <c r="AA634" s="36">
        <f t="shared" si="192"/>
        <v>53270.186431076843</v>
      </c>
      <c r="AB634" s="38">
        <f t="shared" si="182"/>
        <v>-2.9685907065868378E-9</v>
      </c>
      <c r="AC634" s="17"/>
      <c r="AD634" s="17">
        <f t="shared" si="193"/>
        <v>60</v>
      </c>
      <c r="AE634" s="143"/>
      <c r="AH634" s="103"/>
      <c r="AI634" s="533"/>
    </row>
    <row r="635" spans="1:35">
      <c r="A635" s="533"/>
      <c r="C635" s="68" t="s">
        <v>1056</v>
      </c>
      <c r="D635" s="19" t="str">
        <f>+'Outstanding loans'!A604</f>
        <v>143989410</v>
      </c>
      <c r="E635" s="20">
        <f>+'Outstanding loans'!B604</f>
        <v>98</v>
      </c>
      <c r="F635" s="19" t="str">
        <f>+'Outstanding loans'!C604</f>
        <v>NIRSIMLOO S</v>
      </c>
      <c r="G635" s="547" t="str">
        <f t="shared" si="178"/>
        <v>I2</v>
      </c>
      <c r="H635" s="21">
        <f>+'Outstanding loans'!F604</f>
        <v>43329</v>
      </c>
      <c r="I635" s="21">
        <f>+'Outstanding loans'!G604</f>
        <v>45170</v>
      </c>
      <c r="J635" s="34">
        <f t="shared" si="179"/>
        <v>61</v>
      </c>
      <c r="K635" s="34">
        <f t="shared" si="175"/>
        <v>27</v>
      </c>
      <c r="L635" s="34">
        <f t="shared" si="176"/>
        <v>60</v>
      </c>
      <c r="M635" s="34">
        <f t="shared" si="177"/>
        <v>27</v>
      </c>
      <c r="N635" s="52">
        <f t="shared" si="183"/>
        <v>27</v>
      </c>
      <c r="O635" s="324">
        <f>+'Outstanding loans'!H604</f>
        <v>408397</v>
      </c>
      <c r="P635" s="26">
        <f>+'Outstanding loans'!E604</f>
        <v>0.05</v>
      </c>
      <c r="Q635" s="536">
        <f t="shared" si="180"/>
        <v>0.08</v>
      </c>
      <c r="R635" s="222">
        <f t="shared" si="184"/>
        <v>7706.9552065131338</v>
      </c>
      <c r="S635" s="36">
        <f t="shared" si="185"/>
        <v>380094.95657307189</v>
      </c>
      <c r="T635" s="36">
        <f t="shared" si="181"/>
        <v>28302.04342692811</v>
      </c>
      <c r="U635" s="36">
        <f t="shared" si="186"/>
        <v>55612.064738632733</v>
      </c>
      <c r="V635" s="36">
        <f t="shared" si="187"/>
        <v>36849.180732711218</v>
      </c>
      <c r="W635" s="37">
        <f t="shared" si="188"/>
        <v>18762.884005921514</v>
      </c>
      <c r="X635" s="36">
        <f t="shared" si="189"/>
        <v>12735.91954211765</v>
      </c>
      <c r="Y635" s="276">
        <f t="shared" si="190"/>
        <v>18762.884005921514</v>
      </c>
      <c r="Z635" s="36">
        <f t="shared" si="191"/>
        <v>82322.35581771296</v>
      </c>
      <c r="AA635" s="36">
        <f t="shared" si="192"/>
        <v>54020.312390787993</v>
      </c>
      <c r="AB635" s="38">
        <f t="shared" si="182"/>
        <v>-3.14321368932724E-9</v>
      </c>
      <c r="AC635" s="17"/>
      <c r="AD635" s="17">
        <f t="shared" si="193"/>
        <v>60</v>
      </c>
      <c r="AE635" s="143"/>
      <c r="AH635" s="103"/>
      <c r="AI635" s="533"/>
    </row>
    <row r="636" spans="1:35">
      <c r="A636" s="533"/>
      <c r="C636" s="68" t="s">
        <v>1056</v>
      </c>
      <c r="D636" s="19" t="str">
        <f>+'Outstanding loans'!A605</f>
        <v>143989542</v>
      </c>
      <c r="E636" s="20">
        <f>+'Outstanding loans'!B605</f>
        <v>98</v>
      </c>
      <c r="F636" s="19" t="str">
        <f>+'Outstanding loans'!C605</f>
        <v>GOPAUL R P</v>
      </c>
      <c r="G636" s="547" t="str">
        <f t="shared" si="178"/>
        <v>I2</v>
      </c>
      <c r="H636" s="21">
        <f>+'Outstanding loans'!F605</f>
        <v>43343</v>
      </c>
      <c r="I636" s="21">
        <f>+'Outstanding loans'!G605</f>
        <v>45170</v>
      </c>
      <c r="J636" s="34">
        <f t="shared" si="179"/>
        <v>60</v>
      </c>
      <c r="K636" s="34">
        <f t="shared" si="175"/>
        <v>27</v>
      </c>
      <c r="L636" s="34">
        <f t="shared" si="176"/>
        <v>60</v>
      </c>
      <c r="M636" s="34">
        <f t="shared" si="177"/>
        <v>27</v>
      </c>
      <c r="N636" s="52">
        <f t="shared" si="183"/>
        <v>27</v>
      </c>
      <c r="O636" s="324">
        <f>+'Outstanding loans'!H605</f>
        <v>244800</v>
      </c>
      <c r="P636" s="26">
        <f>+'Outstanding loans'!E605</f>
        <v>0.05</v>
      </c>
      <c r="Q636" s="536">
        <f t="shared" si="180"/>
        <v>0.08</v>
      </c>
      <c r="R636" s="222">
        <f t="shared" si="184"/>
        <v>4619.6779960538761</v>
      </c>
      <c r="S636" s="36">
        <f t="shared" si="185"/>
        <v>227835.28128044028</v>
      </c>
      <c r="T636" s="36">
        <f t="shared" si="181"/>
        <v>16964.718719559722</v>
      </c>
      <c r="U636" s="36">
        <f t="shared" si="186"/>
        <v>33334.80277283449</v>
      </c>
      <c r="V636" s="36">
        <f t="shared" si="187"/>
        <v>22088.015933926319</v>
      </c>
      <c r="W636" s="37">
        <f t="shared" si="188"/>
        <v>11246.78683890817</v>
      </c>
      <c r="X636" s="36">
        <f t="shared" si="189"/>
        <v>7634.1234238018751</v>
      </c>
      <c r="Y636" s="276">
        <f t="shared" si="190"/>
        <v>11246.78683890817</v>
      </c>
      <c r="Z636" s="36">
        <f t="shared" si="191"/>
        <v>49345.398482790362</v>
      </c>
      <c r="AA636" s="36">
        <f t="shared" si="192"/>
        <v>32380.67976323262</v>
      </c>
      <c r="AB636" s="38">
        <f t="shared" si="182"/>
        <v>-1.9790604710578918E-9</v>
      </c>
      <c r="AC636" s="17"/>
      <c r="AD636" s="17">
        <f t="shared" si="193"/>
        <v>60</v>
      </c>
      <c r="AE636" s="143"/>
      <c r="AH636" s="103"/>
      <c r="AI636" s="533"/>
    </row>
    <row r="637" spans="1:35">
      <c r="A637" s="533"/>
      <c r="C637" s="68" t="s">
        <v>1056</v>
      </c>
      <c r="D637" s="19" t="str">
        <f>+'Outstanding loans'!A606</f>
        <v>143465578</v>
      </c>
      <c r="E637" s="20">
        <f>+'Outstanding loans'!B606</f>
        <v>99</v>
      </c>
      <c r="F637" s="19" t="str">
        <f>+'Outstanding loans'!C606</f>
        <v>DEENOO R (SL3238)</v>
      </c>
      <c r="G637" s="547" t="str">
        <f t="shared" si="178"/>
        <v>I1</v>
      </c>
      <c r="H637" s="21">
        <f>+'Outstanding loans'!F606</f>
        <v>43319</v>
      </c>
      <c r="I637" s="21">
        <f>+'Outstanding loans'!G606</f>
        <v>54271</v>
      </c>
      <c r="J637" s="34">
        <f t="shared" si="179"/>
        <v>360</v>
      </c>
      <c r="K637" s="34">
        <f t="shared" si="175"/>
        <v>28</v>
      </c>
      <c r="L637" s="34">
        <f t="shared" si="176"/>
        <v>180</v>
      </c>
      <c r="M637" s="34">
        <f t="shared" si="177"/>
        <v>28</v>
      </c>
      <c r="N637" s="52">
        <f t="shared" si="183"/>
        <v>28</v>
      </c>
      <c r="O637" s="324">
        <f>+'Outstanding loans'!H606</f>
        <v>4500000</v>
      </c>
      <c r="P637" s="26">
        <f>+'Outstanding loans'!E606</f>
        <v>0.03</v>
      </c>
      <c r="Q637" s="536">
        <f t="shared" si="180"/>
        <v>6.25E-2</v>
      </c>
      <c r="R637" s="222">
        <f t="shared" si="184"/>
        <v>31076.173812509551</v>
      </c>
      <c r="S637" s="36">
        <f t="shared" si="185"/>
        <v>3624369.6111530415</v>
      </c>
      <c r="T637" s="36">
        <f t="shared" si="181"/>
        <v>875630.38884695852</v>
      </c>
      <c r="U637" s="36">
        <f t="shared" si="186"/>
        <v>503416.32742036687</v>
      </c>
      <c r="V637" s="36">
        <f t="shared" si="187"/>
        <v>295851.9051625526</v>
      </c>
      <c r="W637" s="37">
        <f t="shared" si="188"/>
        <v>207564.42225781427</v>
      </c>
      <c r="X637" s="36">
        <f t="shared" si="189"/>
        <v>136209.17159841576</v>
      </c>
      <c r="Y637" s="276">
        <f t="shared" si="190"/>
        <v>207564.42225781427</v>
      </c>
      <c r="Z637" s="36">
        <f t="shared" si="191"/>
        <v>1969341.6750986483</v>
      </c>
      <c r="AA637" s="36">
        <f t="shared" si="192"/>
        <v>1093711.2862517191</v>
      </c>
      <c r="AB637" s="38">
        <f t="shared" si="182"/>
        <v>-2.9336661100387573E-8</v>
      </c>
      <c r="AC637" s="17"/>
      <c r="AD637" s="17">
        <f t="shared" si="193"/>
        <v>180</v>
      </c>
      <c r="AE637" s="143"/>
      <c r="AH637" s="103"/>
      <c r="AI637" s="533"/>
    </row>
    <row r="638" spans="1:35">
      <c r="A638" s="533"/>
      <c r="C638" s="68" t="s">
        <v>1056</v>
      </c>
      <c r="D638" s="19" t="str">
        <f>+'Outstanding loans'!A607</f>
        <v>143544559</v>
      </c>
      <c r="E638" s="20">
        <f>+'Outstanding loans'!B607</f>
        <v>99</v>
      </c>
      <c r="F638" s="19" t="str">
        <f>+'Outstanding loans'!C607</f>
        <v>BHANDOA S(SL3240)</v>
      </c>
      <c r="G638" s="547" t="str">
        <f t="shared" si="178"/>
        <v>I1</v>
      </c>
      <c r="H638" s="21">
        <f>+'Outstanding loans'!F607</f>
        <v>43321</v>
      </c>
      <c r="I638" s="21">
        <f>+'Outstanding loans'!G607</f>
        <v>53175</v>
      </c>
      <c r="J638" s="34">
        <f t="shared" si="179"/>
        <v>324</v>
      </c>
      <c r="K638" s="34">
        <f t="shared" si="175"/>
        <v>28</v>
      </c>
      <c r="L638" s="34">
        <f t="shared" si="176"/>
        <v>180</v>
      </c>
      <c r="M638" s="34">
        <f t="shared" si="177"/>
        <v>28</v>
      </c>
      <c r="N638" s="52">
        <f t="shared" si="183"/>
        <v>28</v>
      </c>
      <c r="O638" s="324">
        <f>+'Outstanding loans'!H607</f>
        <v>452999</v>
      </c>
      <c r="P638" s="26">
        <f>+'Outstanding loans'!E607</f>
        <v>0.03</v>
      </c>
      <c r="Q638" s="536">
        <f t="shared" si="180"/>
        <v>6.25E-2</v>
      </c>
      <c r="R638" s="222">
        <f t="shared" si="184"/>
        <v>3128.3279246428924</v>
      </c>
      <c r="S638" s="36">
        <f t="shared" si="185"/>
        <v>364852.40210727038</v>
      </c>
      <c r="T638" s="36">
        <f t="shared" si="181"/>
        <v>88146.597892729624</v>
      </c>
      <c r="U638" s="36">
        <f t="shared" si="186"/>
        <v>50677.131756688628</v>
      </c>
      <c r="V638" s="36">
        <f t="shared" si="187"/>
        <v>29782.359374829153</v>
      </c>
      <c r="W638" s="37">
        <f t="shared" si="188"/>
        <v>20894.772381859475</v>
      </c>
      <c r="X638" s="36">
        <f t="shared" si="189"/>
        <v>13711.693005535719</v>
      </c>
      <c r="Y638" s="276">
        <f t="shared" si="190"/>
        <v>20894.772381859475</v>
      </c>
      <c r="Z638" s="36">
        <f t="shared" si="191"/>
        <v>198246.62432844721</v>
      </c>
      <c r="AA638" s="36">
        <f t="shared" si="192"/>
        <v>110100.02643572062</v>
      </c>
      <c r="AB638" s="38">
        <f t="shared" si="182"/>
        <v>-3.0267983675003052E-9</v>
      </c>
      <c r="AC638" s="17"/>
      <c r="AD638" s="17">
        <f t="shared" si="193"/>
        <v>180</v>
      </c>
      <c r="AE638" s="143"/>
      <c r="AH638" s="103"/>
      <c r="AI638" s="533"/>
    </row>
    <row r="639" spans="1:35">
      <c r="A639" s="533"/>
      <c r="C639" s="68" t="s">
        <v>1056</v>
      </c>
      <c r="D639" s="19" t="str">
        <f>+'Outstanding loans'!A608</f>
        <v>143561542</v>
      </c>
      <c r="E639" s="20">
        <f>+'Outstanding loans'!B608</f>
        <v>99</v>
      </c>
      <c r="F639" s="19" t="str">
        <f>+'Outstanding loans'!C608</f>
        <v>NEMCHAND S S(SL3242)</v>
      </c>
      <c r="G639" s="547" t="str">
        <f t="shared" si="178"/>
        <v>I1</v>
      </c>
      <c r="H639" s="21">
        <f>+'Outstanding loans'!F608</f>
        <v>43329</v>
      </c>
      <c r="I639" s="21">
        <f>+'Outstanding loans'!G608</f>
        <v>54302</v>
      </c>
      <c r="J639" s="34">
        <f t="shared" si="179"/>
        <v>361</v>
      </c>
      <c r="K639" s="34">
        <f t="shared" si="175"/>
        <v>27</v>
      </c>
      <c r="L639" s="34">
        <f t="shared" si="176"/>
        <v>180</v>
      </c>
      <c r="M639" s="34">
        <f t="shared" si="177"/>
        <v>27</v>
      </c>
      <c r="N639" s="52">
        <f t="shared" si="183"/>
        <v>27</v>
      </c>
      <c r="O639" s="324">
        <f>+'Outstanding loans'!H608</f>
        <v>2857883</v>
      </c>
      <c r="P639" s="26">
        <f>+'Outstanding loans'!E608</f>
        <v>0.03</v>
      </c>
      <c r="Q639" s="536">
        <f t="shared" si="180"/>
        <v>6.25E-2</v>
      </c>
      <c r="R639" s="222">
        <f t="shared" si="184"/>
        <v>19736.015298625829</v>
      </c>
      <c r="S639" s="36">
        <f t="shared" si="185"/>
        <v>2301783.1772068636</v>
      </c>
      <c r="T639" s="36">
        <f t="shared" si="181"/>
        <v>556099.82279313635</v>
      </c>
      <c r="U639" s="36">
        <f t="shared" si="186"/>
        <v>308890.3335179222</v>
      </c>
      <c r="V639" s="36">
        <f t="shared" si="187"/>
        <v>181624.55221471406</v>
      </c>
      <c r="W639" s="37">
        <f t="shared" si="188"/>
        <v>127265.78130320815</v>
      </c>
      <c r="X639" s="36">
        <f t="shared" si="189"/>
        <v>83414.973418970447</v>
      </c>
      <c r="Y639" s="276">
        <f t="shared" si="190"/>
        <v>127265.78130320815</v>
      </c>
      <c r="Z639" s="36">
        <f t="shared" si="191"/>
        <v>1250699.5765457666</v>
      </c>
      <c r="AA639" s="36">
        <f t="shared" si="192"/>
        <v>694599.7537526493</v>
      </c>
      <c r="AB639" s="38">
        <f t="shared" si="182"/>
        <v>-1.909211277961731E-8</v>
      </c>
      <c r="AC639" s="17"/>
      <c r="AD639" s="17">
        <f t="shared" si="193"/>
        <v>180</v>
      </c>
      <c r="AE639" s="143"/>
      <c r="AH639" s="103"/>
      <c r="AI639" s="533"/>
    </row>
    <row r="640" spans="1:35">
      <c r="A640" s="533"/>
      <c r="C640" s="68" t="s">
        <v>1056</v>
      </c>
      <c r="D640" s="19" t="str">
        <f>+'Outstanding loans'!A609</f>
        <v>143963942</v>
      </c>
      <c r="E640" s="20">
        <f>+'Outstanding loans'!B609</f>
        <v>99</v>
      </c>
      <c r="F640" s="19" t="str">
        <f>+'Outstanding loans'!C609</f>
        <v>NASTILI K</v>
      </c>
      <c r="G640" s="547" t="str">
        <f t="shared" si="178"/>
        <v>I1</v>
      </c>
      <c r="H640" s="21">
        <f>+'Outstanding loans'!F609</f>
        <v>43341</v>
      </c>
      <c r="I640" s="21">
        <f>+'Outstanding loans'!G609</f>
        <v>52475</v>
      </c>
      <c r="J640" s="34">
        <f t="shared" si="179"/>
        <v>300</v>
      </c>
      <c r="K640" s="34">
        <f t="shared" si="175"/>
        <v>27</v>
      </c>
      <c r="L640" s="34">
        <f t="shared" si="176"/>
        <v>180</v>
      </c>
      <c r="M640" s="34">
        <f t="shared" si="177"/>
        <v>27</v>
      </c>
      <c r="N640" s="52">
        <f t="shared" si="183"/>
        <v>27</v>
      </c>
      <c r="O640" s="324">
        <f>+'Outstanding loans'!H609</f>
        <v>4008946</v>
      </c>
      <c r="P640" s="26">
        <f>+'Outstanding loans'!E609</f>
        <v>0.03</v>
      </c>
      <c r="Q640" s="536">
        <f t="shared" si="180"/>
        <v>6.25E-2</v>
      </c>
      <c r="R640" s="222">
        <f t="shared" si="184"/>
        <v>27685.045044658869</v>
      </c>
      <c r="S640" s="36">
        <f t="shared" si="185"/>
        <v>3228867.1233674535</v>
      </c>
      <c r="T640" s="36">
        <f t="shared" si="181"/>
        <v>780078.87663254654</v>
      </c>
      <c r="U640" s="36">
        <f t="shared" si="186"/>
        <v>433301.38672413811</v>
      </c>
      <c r="V640" s="36">
        <f t="shared" si="187"/>
        <v>254777.05773923179</v>
      </c>
      <c r="W640" s="37">
        <f t="shared" si="188"/>
        <v>178524.32898490631</v>
      </c>
      <c r="X640" s="36">
        <f t="shared" si="189"/>
        <v>117011.83149488199</v>
      </c>
      <c r="Y640" s="276">
        <f t="shared" si="190"/>
        <v>178524.32898490631</v>
      </c>
      <c r="Z640" s="36">
        <f t="shared" si="191"/>
        <v>1754440.9846711168</v>
      </c>
      <c r="AA640" s="36">
        <f t="shared" si="192"/>
        <v>974362.10803859727</v>
      </c>
      <c r="AB640" s="38">
        <f t="shared" si="182"/>
        <v>-2.7008354663848877E-8</v>
      </c>
      <c r="AC640" s="17"/>
      <c r="AD640" s="17">
        <f t="shared" si="193"/>
        <v>180</v>
      </c>
      <c r="AE640" s="143"/>
      <c r="AH640" s="103"/>
      <c r="AI640" s="533"/>
    </row>
    <row r="641" spans="1:35">
      <c r="A641" s="533"/>
      <c r="C641" s="68" t="s">
        <v>1056</v>
      </c>
      <c r="D641" s="19" t="str">
        <f>+'Outstanding loans'!A610</f>
        <v>143970590</v>
      </c>
      <c r="E641" s="20">
        <f>+'Outstanding loans'!B610</f>
        <v>98</v>
      </c>
      <c r="F641" s="19" t="str">
        <f>+'Outstanding loans'!C610</f>
        <v>PAREIMA A M</v>
      </c>
      <c r="G641" s="547" t="str">
        <f t="shared" si="178"/>
        <v>I2</v>
      </c>
      <c r="H641" s="21">
        <f>+'Outstanding loans'!F610</f>
        <v>43347</v>
      </c>
      <c r="I641" s="21">
        <f>+'Outstanding loans'!G610</f>
        <v>45170</v>
      </c>
      <c r="J641" s="34">
        <f t="shared" si="179"/>
        <v>60</v>
      </c>
      <c r="K641" s="34">
        <f t="shared" si="175"/>
        <v>27</v>
      </c>
      <c r="L641" s="34">
        <f t="shared" si="176"/>
        <v>60</v>
      </c>
      <c r="M641" s="34">
        <f t="shared" si="177"/>
        <v>27</v>
      </c>
      <c r="N641" s="52">
        <f t="shared" si="183"/>
        <v>27</v>
      </c>
      <c r="O641" s="324">
        <f>+'Outstanding loans'!H610</f>
        <v>403228</v>
      </c>
      <c r="P641" s="26">
        <f>+'Outstanding loans'!E610</f>
        <v>0.05</v>
      </c>
      <c r="Q641" s="536">
        <f t="shared" si="180"/>
        <v>0.08</v>
      </c>
      <c r="R641" s="222">
        <f t="shared" si="184"/>
        <v>7609.4097998072411</v>
      </c>
      <c r="S641" s="36">
        <f t="shared" si="185"/>
        <v>375284.16993525083</v>
      </c>
      <c r="T641" s="36">
        <f t="shared" si="181"/>
        <v>27943.830064749171</v>
      </c>
      <c r="U641" s="36">
        <f t="shared" si="186"/>
        <v>54908.193841848493</v>
      </c>
      <c r="V641" s="36">
        <f t="shared" si="187"/>
        <v>36382.787945282849</v>
      </c>
      <c r="W641" s="37">
        <f t="shared" si="188"/>
        <v>18525.405896565644</v>
      </c>
      <c r="X641" s="36">
        <f t="shared" si="189"/>
        <v>12574.723529137125</v>
      </c>
      <c r="Y641" s="276">
        <f t="shared" si="190"/>
        <v>18525.405896565644</v>
      </c>
      <c r="Z641" s="36">
        <f t="shared" si="191"/>
        <v>81280.418053180561</v>
      </c>
      <c r="AA641" s="36">
        <f t="shared" si="192"/>
        <v>53336.587988434476</v>
      </c>
      <c r="AB641" s="38">
        <f t="shared" si="182"/>
        <v>-3.0850060284137726E-9</v>
      </c>
      <c r="AC641" s="17"/>
      <c r="AD641" s="17">
        <f t="shared" si="193"/>
        <v>60</v>
      </c>
      <c r="AE641" s="143"/>
      <c r="AH641" s="103"/>
      <c r="AI641" s="533"/>
    </row>
    <row r="642" spans="1:35">
      <c r="A642" s="533"/>
      <c r="C642" s="68" t="s">
        <v>1056</v>
      </c>
      <c r="D642" s="19" t="str">
        <f>+'Outstanding loans'!A611</f>
        <v>143970701</v>
      </c>
      <c r="E642" s="20">
        <f>+'Outstanding loans'!B611</f>
        <v>98</v>
      </c>
      <c r="F642" s="19" t="str">
        <f>+'Outstanding loans'!C611</f>
        <v>PYNDIAH M A S</v>
      </c>
      <c r="G642" s="547" t="str">
        <f t="shared" si="178"/>
        <v>I2</v>
      </c>
      <c r="H642" s="21">
        <f>+'Outstanding loans'!F611</f>
        <v>43349</v>
      </c>
      <c r="I642" s="21">
        <f>+'Outstanding loans'!G611</f>
        <v>45170</v>
      </c>
      <c r="J642" s="34">
        <f t="shared" si="179"/>
        <v>60</v>
      </c>
      <c r="K642" s="34">
        <f t="shared" si="175"/>
        <v>27</v>
      </c>
      <c r="L642" s="34">
        <f t="shared" si="176"/>
        <v>60</v>
      </c>
      <c r="M642" s="34">
        <f t="shared" si="177"/>
        <v>27</v>
      </c>
      <c r="N642" s="52">
        <f t="shared" si="183"/>
        <v>27</v>
      </c>
      <c r="O642" s="324">
        <f>+'Outstanding loans'!H611</f>
        <v>231760</v>
      </c>
      <c r="P642" s="26">
        <f>+'Outstanding loans'!E611</f>
        <v>0.05</v>
      </c>
      <c r="Q642" s="536">
        <f t="shared" si="180"/>
        <v>0.08</v>
      </c>
      <c r="R642" s="222">
        <f t="shared" si="184"/>
        <v>4373.597109335974</v>
      </c>
      <c r="S642" s="36">
        <f t="shared" si="185"/>
        <v>215698.95747367176</v>
      </c>
      <c r="T642" s="36">
        <f t="shared" si="181"/>
        <v>16061.042526328238</v>
      </c>
      <c r="U642" s="36">
        <f t="shared" si="186"/>
        <v>31559.125370229274</v>
      </c>
      <c r="V642" s="36">
        <f t="shared" si="187"/>
        <v>20911.432078622383</v>
      </c>
      <c r="W642" s="37">
        <f t="shared" si="188"/>
        <v>10647.693291606891</v>
      </c>
      <c r="X642" s="36">
        <f t="shared" si="189"/>
        <v>7227.4691368477061</v>
      </c>
      <c r="Y642" s="276">
        <f t="shared" si="190"/>
        <v>10647.693291606891</v>
      </c>
      <c r="Z642" s="36">
        <f t="shared" si="191"/>
        <v>46716.86908648492</v>
      </c>
      <c r="AA642" s="36">
        <f t="shared" si="192"/>
        <v>30655.826560158457</v>
      </c>
      <c r="AB642" s="38">
        <f t="shared" si="182"/>
        <v>-1.7753336578607559E-9</v>
      </c>
      <c r="AC642" s="17"/>
      <c r="AD642" s="17">
        <f t="shared" si="193"/>
        <v>60</v>
      </c>
      <c r="AE642" s="143"/>
      <c r="AH642" s="103"/>
      <c r="AI642" s="533"/>
    </row>
    <row r="643" spans="1:35">
      <c r="A643" s="533"/>
      <c r="C643" s="68" t="s">
        <v>1056</v>
      </c>
      <c r="D643" s="19" t="str">
        <f>+'Outstanding loans'!A612</f>
        <v>143989488</v>
      </c>
      <c r="E643" s="20">
        <f>+'Outstanding loans'!B612</f>
        <v>98</v>
      </c>
      <c r="F643" s="19" t="str">
        <f>+'Outstanding loans'!C612</f>
        <v>LABONTE M C S</v>
      </c>
      <c r="G643" s="547" t="str">
        <f t="shared" si="178"/>
        <v>I2</v>
      </c>
      <c r="H643" s="21">
        <f>+'Outstanding loans'!F612</f>
        <v>43349</v>
      </c>
      <c r="I643" s="21">
        <f>+'Outstanding loans'!G612</f>
        <v>45170</v>
      </c>
      <c r="J643" s="34">
        <f t="shared" si="179"/>
        <v>60</v>
      </c>
      <c r="K643" s="34">
        <f t="shared" si="175"/>
        <v>27</v>
      </c>
      <c r="L643" s="34">
        <f t="shared" si="176"/>
        <v>60</v>
      </c>
      <c r="M643" s="34">
        <f t="shared" si="177"/>
        <v>27</v>
      </c>
      <c r="N643" s="52">
        <f t="shared" si="183"/>
        <v>27</v>
      </c>
      <c r="O643" s="324">
        <f>+'Outstanding loans'!H612</f>
        <v>208895</v>
      </c>
      <c r="P643" s="26">
        <f>+'Outstanding loans'!E612</f>
        <v>0.05</v>
      </c>
      <c r="Q643" s="536">
        <f t="shared" si="180"/>
        <v>0.08</v>
      </c>
      <c r="R643" s="222">
        <f t="shared" si="184"/>
        <v>3942.1063520656639</v>
      </c>
      <c r="S643" s="36">
        <f t="shared" si="185"/>
        <v>194418.50932629732</v>
      </c>
      <c r="T643" s="36">
        <f t="shared" si="181"/>
        <v>14476.490673702676</v>
      </c>
      <c r="U643" s="36">
        <f t="shared" si="186"/>
        <v>28445.56219457215</v>
      </c>
      <c r="V643" s="36">
        <f t="shared" si="187"/>
        <v>18848.350034793853</v>
      </c>
      <c r="W643" s="37">
        <f t="shared" si="188"/>
        <v>9597.2121597782971</v>
      </c>
      <c r="X643" s="36">
        <f t="shared" si="189"/>
        <v>6514.4208031662038</v>
      </c>
      <c r="Y643" s="276">
        <f t="shared" si="190"/>
        <v>9597.2121597782971</v>
      </c>
      <c r="Z643" s="36">
        <f t="shared" si="191"/>
        <v>42107.871797640895</v>
      </c>
      <c r="AA643" s="36">
        <f t="shared" si="192"/>
        <v>27631.381123939849</v>
      </c>
      <c r="AB643" s="38">
        <f t="shared" si="182"/>
        <v>-1.6298145055770874E-9</v>
      </c>
      <c r="AC643" s="17"/>
      <c r="AD643" s="17">
        <f t="shared" si="193"/>
        <v>60</v>
      </c>
      <c r="AE643" s="143"/>
      <c r="AH643" s="103"/>
      <c r="AI643" s="533"/>
    </row>
    <row r="644" spans="1:35">
      <c r="A644" s="533"/>
      <c r="C644" s="68" t="s">
        <v>1056</v>
      </c>
      <c r="D644" s="19" t="str">
        <f>+'Outstanding loans'!A613</f>
        <v>143970132</v>
      </c>
      <c r="E644" s="20">
        <f>+'Outstanding loans'!B613</f>
        <v>98</v>
      </c>
      <c r="F644" s="19" t="str">
        <f>+'Outstanding loans'!C613</f>
        <v>ROJOA N B H B</v>
      </c>
      <c r="G644" s="547" t="str">
        <f t="shared" si="178"/>
        <v>I2</v>
      </c>
      <c r="H644" s="21">
        <f>+'Outstanding loans'!F613</f>
        <v>43350</v>
      </c>
      <c r="I644" s="21">
        <f>+'Outstanding loans'!G613</f>
        <v>45170</v>
      </c>
      <c r="J644" s="34">
        <f t="shared" si="179"/>
        <v>60</v>
      </c>
      <c r="K644" s="34">
        <f t="shared" si="175"/>
        <v>27</v>
      </c>
      <c r="L644" s="34">
        <f t="shared" si="176"/>
        <v>60</v>
      </c>
      <c r="M644" s="34">
        <f t="shared" si="177"/>
        <v>27</v>
      </c>
      <c r="N644" s="52">
        <f t="shared" si="183"/>
        <v>27</v>
      </c>
      <c r="O644" s="324">
        <f>+'Outstanding loans'!H613</f>
        <v>276184</v>
      </c>
      <c r="P644" s="26">
        <f>+'Outstanding loans'!E613</f>
        <v>0.05</v>
      </c>
      <c r="Q644" s="536">
        <f t="shared" si="180"/>
        <v>0.08</v>
      </c>
      <c r="R644" s="222">
        <f t="shared" si="184"/>
        <v>5211.9327927375161</v>
      </c>
      <c r="S644" s="36">
        <f t="shared" si="185"/>
        <v>257044.359988387</v>
      </c>
      <c r="T644" s="36">
        <f t="shared" si="181"/>
        <v>19139.640011612995</v>
      </c>
      <c r="U644" s="36">
        <f t="shared" si="186"/>
        <v>37608.411638123056</v>
      </c>
      <c r="V644" s="36">
        <f t="shared" si="187"/>
        <v>24919.75732310256</v>
      </c>
      <c r="W644" s="37">
        <f t="shared" si="188"/>
        <v>12688.654315020496</v>
      </c>
      <c r="X644" s="36">
        <f t="shared" si="189"/>
        <v>8612.838005225849</v>
      </c>
      <c r="Y644" s="276">
        <f t="shared" si="190"/>
        <v>12688.654315020496</v>
      </c>
      <c r="Z644" s="36">
        <f t="shared" si="191"/>
        <v>55671.607575861854</v>
      </c>
      <c r="AA644" s="36">
        <f t="shared" si="192"/>
        <v>36531.967564250983</v>
      </c>
      <c r="AB644" s="38">
        <f t="shared" si="182"/>
        <v>-2.1245796233415604E-9</v>
      </c>
      <c r="AC644" s="17"/>
      <c r="AD644" s="17">
        <f t="shared" si="193"/>
        <v>60</v>
      </c>
      <c r="AE644" s="143"/>
      <c r="AH644" s="103"/>
      <c r="AI644" s="533"/>
    </row>
    <row r="645" spans="1:35">
      <c r="A645" s="533"/>
      <c r="C645" s="68" t="s">
        <v>1056</v>
      </c>
      <c r="D645" s="19" t="str">
        <f>+'Outstanding loans'!A614</f>
        <v>143970485</v>
      </c>
      <c r="E645" s="20">
        <f>+'Outstanding loans'!B614</f>
        <v>98</v>
      </c>
      <c r="F645" s="19" t="str">
        <f>+'Outstanding loans'!C614</f>
        <v>APPADOO L L</v>
      </c>
      <c r="G645" s="547" t="str">
        <f t="shared" si="178"/>
        <v>I2</v>
      </c>
      <c r="H645" s="21">
        <f>+'Outstanding loans'!F614</f>
        <v>43350</v>
      </c>
      <c r="I645" s="21">
        <f>+'Outstanding loans'!G614</f>
        <v>45901</v>
      </c>
      <c r="J645" s="34">
        <f t="shared" si="179"/>
        <v>84</v>
      </c>
      <c r="K645" s="34">
        <f t="shared" si="175"/>
        <v>27</v>
      </c>
      <c r="L645" s="34">
        <f t="shared" si="176"/>
        <v>60</v>
      </c>
      <c r="M645" s="34">
        <f t="shared" si="177"/>
        <v>27</v>
      </c>
      <c r="N645" s="52">
        <f t="shared" si="183"/>
        <v>27</v>
      </c>
      <c r="O645" s="324">
        <f>+'Outstanding loans'!H614</f>
        <v>2202225</v>
      </c>
      <c r="P645" s="26">
        <f>+'Outstanding loans'!E614</f>
        <v>0.05</v>
      </c>
      <c r="Q645" s="536">
        <f t="shared" si="180"/>
        <v>0.08</v>
      </c>
      <c r="R645" s="222">
        <f t="shared" si="184"/>
        <v>41558.702511681979</v>
      </c>
      <c r="S645" s="36">
        <f t="shared" si="185"/>
        <v>2049610.0993374905</v>
      </c>
      <c r="T645" s="36">
        <f t="shared" si="181"/>
        <v>152614.90066250949</v>
      </c>
      <c r="U645" s="36">
        <f t="shared" si="186"/>
        <v>299880.45766505483</v>
      </c>
      <c r="V645" s="36">
        <f t="shared" si="187"/>
        <v>198704.17030265869</v>
      </c>
      <c r="W645" s="37">
        <f t="shared" si="188"/>
        <v>101176.28736239613</v>
      </c>
      <c r="X645" s="36">
        <f t="shared" si="189"/>
        <v>68676.705298129265</v>
      </c>
      <c r="Y645" s="276">
        <f t="shared" si="190"/>
        <v>101176.28736239613</v>
      </c>
      <c r="Z645" s="36">
        <f t="shared" si="191"/>
        <v>443912.05136341089</v>
      </c>
      <c r="AA645" s="36">
        <f t="shared" si="192"/>
        <v>291297.15070091886</v>
      </c>
      <c r="AB645" s="38">
        <f t="shared" si="182"/>
        <v>-1.7462298274040222E-8</v>
      </c>
      <c r="AC645" s="17"/>
      <c r="AD645" s="17">
        <f t="shared" si="193"/>
        <v>60</v>
      </c>
      <c r="AE645" s="143"/>
      <c r="AH645" s="103"/>
      <c r="AI645" s="533"/>
    </row>
    <row r="646" spans="1:35">
      <c r="A646" s="533"/>
      <c r="C646" s="68" t="s">
        <v>1056</v>
      </c>
      <c r="D646" s="19" t="str">
        <f>+'Outstanding loans'!A615</f>
        <v>143970302</v>
      </c>
      <c r="E646" s="20">
        <f>+'Outstanding loans'!B615</f>
        <v>98</v>
      </c>
      <c r="F646" s="19" t="str">
        <f>+'Outstanding loans'!C615</f>
        <v>JOGHEE-BHANDOA A</v>
      </c>
      <c r="G646" s="547" t="str">
        <f t="shared" si="178"/>
        <v>I2</v>
      </c>
      <c r="H646" s="21">
        <f>+'Outstanding loans'!F615</f>
        <v>43362</v>
      </c>
      <c r="I646" s="21">
        <f>+'Outstanding loans'!G615</f>
        <v>45200</v>
      </c>
      <c r="J646" s="34">
        <f t="shared" si="179"/>
        <v>60</v>
      </c>
      <c r="K646" s="34">
        <f t="shared" si="175"/>
        <v>26</v>
      </c>
      <c r="L646" s="34">
        <f t="shared" si="176"/>
        <v>60</v>
      </c>
      <c r="M646" s="34">
        <f t="shared" si="177"/>
        <v>26</v>
      </c>
      <c r="N646" s="52">
        <f t="shared" si="183"/>
        <v>26</v>
      </c>
      <c r="O646" s="324">
        <f>+'Outstanding loans'!H615</f>
        <v>153148</v>
      </c>
      <c r="P646" s="26">
        <f>+'Outstanding loans'!E615</f>
        <v>0.05</v>
      </c>
      <c r="Q646" s="536">
        <f t="shared" si="180"/>
        <v>0.08</v>
      </c>
      <c r="R646" s="222">
        <f t="shared" si="184"/>
        <v>2890.0916901129867</v>
      </c>
      <c r="S646" s="36">
        <f t="shared" si="185"/>
        <v>142534.79435268333</v>
      </c>
      <c r="T646" s="36">
        <f t="shared" si="181"/>
        <v>10613.205647316674</v>
      </c>
      <c r="U646" s="36">
        <f t="shared" si="186"/>
        <v>20269.989129923677</v>
      </c>
      <c r="V646" s="36">
        <f t="shared" si="187"/>
        <v>13437.351459892401</v>
      </c>
      <c r="W646" s="37">
        <f t="shared" si="188"/>
        <v>6832.6376700312758</v>
      </c>
      <c r="X646" s="36">
        <f t="shared" si="189"/>
        <v>4599.0557805038925</v>
      </c>
      <c r="Y646" s="276">
        <f t="shared" si="190"/>
        <v>6832.6376700312758</v>
      </c>
      <c r="Z646" s="36">
        <f t="shared" si="191"/>
        <v>30870.707054094702</v>
      </c>
      <c r="AA646" s="36">
        <f t="shared" si="192"/>
        <v>20257.501406779193</v>
      </c>
      <c r="AB646" s="38">
        <f t="shared" si="182"/>
        <v>-1.1641532182693481E-9</v>
      </c>
      <c r="AC646" s="17"/>
      <c r="AD646" s="17">
        <f t="shared" si="193"/>
        <v>60</v>
      </c>
      <c r="AE646" s="143"/>
      <c r="AH646" s="103"/>
      <c r="AI646" s="533"/>
    </row>
    <row r="647" spans="1:35">
      <c r="A647" s="533"/>
      <c r="C647" s="68" t="s">
        <v>1056</v>
      </c>
      <c r="D647" s="19" t="str">
        <f>+'Outstanding loans'!A616</f>
        <v>143989208</v>
      </c>
      <c r="E647" s="20">
        <f>+'Outstanding loans'!B616</f>
        <v>98</v>
      </c>
      <c r="F647" s="19" t="str">
        <f>+'Outstanding loans'!C616</f>
        <v>BOODHUN A</v>
      </c>
      <c r="G647" s="547" t="str">
        <f t="shared" si="178"/>
        <v>I2</v>
      </c>
      <c r="H647" s="21">
        <f>+'Outstanding loans'!F616</f>
        <v>43363</v>
      </c>
      <c r="I647" s="21">
        <f>+'Outstanding loans'!G616</f>
        <v>45200</v>
      </c>
      <c r="J647" s="34">
        <f t="shared" si="179"/>
        <v>60</v>
      </c>
      <c r="K647" s="34">
        <f t="shared" si="175"/>
        <v>26</v>
      </c>
      <c r="L647" s="34">
        <f t="shared" si="176"/>
        <v>60</v>
      </c>
      <c r="M647" s="34">
        <f t="shared" si="177"/>
        <v>26</v>
      </c>
      <c r="N647" s="52">
        <f t="shared" si="183"/>
        <v>26</v>
      </c>
      <c r="O647" s="324">
        <f>+'Outstanding loans'!H616</f>
        <v>305153</v>
      </c>
      <c r="P647" s="26">
        <f>+'Outstanding loans'!E616</f>
        <v>0.05</v>
      </c>
      <c r="Q647" s="536">
        <f t="shared" si="180"/>
        <v>0.08</v>
      </c>
      <c r="R647" s="222">
        <f t="shared" si="184"/>
        <v>5758.6135601708684</v>
      </c>
      <c r="S647" s="36">
        <f t="shared" si="185"/>
        <v>284005.79897291749</v>
      </c>
      <c r="T647" s="36">
        <f t="shared" si="181"/>
        <v>21147.201027082512</v>
      </c>
      <c r="U647" s="36">
        <f t="shared" si="186"/>
        <v>40388.695856058199</v>
      </c>
      <c r="V647" s="36">
        <f t="shared" si="187"/>
        <v>26774.415010581564</v>
      </c>
      <c r="W647" s="37">
        <f t="shared" si="188"/>
        <v>13614.280845476635</v>
      </c>
      <c r="X647" s="36">
        <f t="shared" si="189"/>
        <v>9163.7871117357554</v>
      </c>
      <c r="Y647" s="276">
        <f t="shared" si="190"/>
        <v>13614.280845476635</v>
      </c>
      <c r="Z647" s="36">
        <f t="shared" si="191"/>
        <v>61511.014637332293</v>
      </c>
      <c r="AA647" s="36">
        <f t="shared" si="192"/>
        <v>40363.813610252109</v>
      </c>
      <c r="AB647" s="38">
        <f t="shared" si="182"/>
        <v>-2.3283064365386963E-9</v>
      </c>
      <c r="AC647" s="17"/>
      <c r="AD647" s="17">
        <f t="shared" si="193"/>
        <v>60</v>
      </c>
      <c r="AE647" s="143"/>
      <c r="AH647" s="103"/>
      <c r="AI647" s="533"/>
    </row>
    <row r="648" spans="1:35">
      <c r="A648" s="533"/>
      <c r="C648" s="68" t="s">
        <v>1056</v>
      </c>
      <c r="D648" s="19" t="str">
        <f>+'Outstanding loans'!A617</f>
        <v>143920097</v>
      </c>
      <c r="E648" s="20">
        <f>+'Outstanding loans'!B617</f>
        <v>98</v>
      </c>
      <c r="F648" s="19" t="str">
        <f>+'Outstanding loans'!C617</f>
        <v>LEBON-WONG HANG SUN M F</v>
      </c>
      <c r="G648" s="547" t="str">
        <f t="shared" si="178"/>
        <v>I2</v>
      </c>
      <c r="H648" s="21">
        <f>+'Outstanding loans'!F617</f>
        <v>43364</v>
      </c>
      <c r="I648" s="21">
        <f>+'Outstanding loans'!G617</f>
        <v>45200</v>
      </c>
      <c r="J648" s="34">
        <f t="shared" si="179"/>
        <v>60</v>
      </c>
      <c r="K648" s="34">
        <f t="shared" si="175"/>
        <v>26</v>
      </c>
      <c r="L648" s="34">
        <f t="shared" si="176"/>
        <v>60</v>
      </c>
      <c r="M648" s="34">
        <f t="shared" si="177"/>
        <v>26</v>
      </c>
      <c r="N648" s="52">
        <f t="shared" si="183"/>
        <v>26</v>
      </c>
      <c r="O648" s="324">
        <f>+'Outstanding loans'!H617</f>
        <v>152979</v>
      </c>
      <c r="P648" s="26">
        <f>+'Outstanding loans'!E617</f>
        <v>0.05</v>
      </c>
      <c r="Q648" s="536">
        <f t="shared" si="180"/>
        <v>0.08</v>
      </c>
      <c r="R648" s="222">
        <f t="shared" si="184"/>
        <v>2886.9024516271488</v>
      </c>
      <c r="S648" s="36">
        <f t="shared" si="185"/>
        <v>142377.50610702814</v>
      </c>
      <c r="T648" s="36">
        <f t="shared" si="181"/>
        <v>10601.493892971863</v>
      </c>
      <c r="U648" s="36">
        <f t="shared" si="186"/>
        <v>20247.621040474543</v>
      </c>
      <c r="V648" s="36">
        <f t="shared" si="187"/>
        <v>13422.523238846603</v>
      </c>
      <c r="W648" s="37">
        <f t="shared" si="188"/>
        <v>6825.0978016279405</v>
      </c>
      <c r="X648" s="36">
        <f t="shared" si="189"/>
        <v>4593.9806869544736</v>
      </c>
      <c r="Y648" s="276">
        <f t="shared" si="190"/>
        <v>6825.0978016279405</v>
      </c>
      <c r="Z648" s="36">
        <f t="shared" si="191"/>
        <v>30836.640990599612</v>
      </c>
      <c r="AA648" s="36">
        <f t="shared" si="192"/>
        <v>20235.147097628942</v>
      </c>
      <c r="AB648" s="38">
        <f t="shared" si="182"/>
        <v>-1.1932570487260818E-9</v>
      </c>
      <c r="AC648" s="17"/>
      <c r="AD648" s="17">
        <f t="shared" si="193"/>
        <v>60</v>
      </c>
      <c r="AE648" s="143"/>
      <c r="AH648" s="103"/>
      <c r="AI648" s="533"/>
    </row>
    <row r="649" spans="1:35">
      <c r="A649" s="533"/>
      <c r="C649" s="68" t="s">
        <v>1056</v>
      </c>
      <c r="D649" s="19" t="str">
        <f>+'Outstanding loans'!A618</f>
        <v>143970175</v>
      </c>
      <c r="E649" s="20">
        <f>+'Outstanding loans'!B618</f>
        <v>98</v>
      </c>
      <c r="F649" s="19" t="str">
        <f>+'Outstanding loans'!C618</f>
        <v>PURUN N</v>
      </c>
      <c r="G649" s="547" t="str">
        <f t="shared" si="178"/>
        <v>I2</v>
      </c>
      <c r="H649" s="21">
        <f>+'Outstanding loans'!F618</f>
        <v>43371</v>
      </c>
      <c r="I649" s="21">
        <f>+'Outstanding loans'!G618</f>
        <v>45200</v>
      </c>
      <c r="J649" s="34">
        <f t="shared" si="179"/>
        <v>60</v>
      </c>
      <c r="K649" s="34">
        <f t="shared" si="175"/>
        <v>26</v>
      </c>
      <c r="L649" s="34">
        <f t="shared" si="176"/>
        <v>60</v>
      </c>
      <c r="M649" s="34">
        <f t="shared" si="177"/>
        <v>26</v>
      </c>
      <c r="N649" s="52">
        <f t="shared" si="183"/>
        <v>26</v>
      </c>
      <c r="O649" s="324">
        <f>+'Outstanding loans'!H618</f>
        <v>213607</v>
      </c>
      <c r="P649" s="26">
        <f>+'Outstanding loans'!E618</f>
        <v>0.05</v>
      </c>
      <c r="Q649" s="536">
        <f t="shared" si="180"/>
        <v>0.08</v>
      </c>
      <c r="R649" s="222">
        <f t="shared" si="184"/>
        <v>4031.0276049962436</v>
      </c>
      <c r="S649" s="36">
        <f t="shared" si="185"/>
        <v>198803.96621107444</v>
      </c>
      <c r="T649" s="36">
        <f t="shared" si="181"/>
        <v>14803.033788925561</v>
      </c>
      <c r="U649" s="36">
        <f t="shared" si="186"/>
        <v>28272.07386368484</v>
      </c>
      <c r="V649" s="36">
        <f t="shared" si="187"/>
        <v>18742.081733311788</v>
      </c>
      <c r="W649" s="37">
        <f t="shared" si="188"/>
        <v>9529.9921303730516</v>
      </c>
      <c r="X649" s="36">
        <f t="shared" si="189"/>
        <v>6414.6479752010764</v>
      </c>
      <c r="Y649" s="276">
        <f t="shared" si="190"/>
        <v>9529.9921303730516</v>
      </c>
      <c r="Z649" s="36">
        <f t="shared" si="191"/>
        <v>43057.690088698553</v>
      </c>
      <c r="AA649" s="36">
        <f t="shared" si="192"/>
        <v>28254.656299774622</v>
      </c>
      <c r="AB649" s="38">
        <f t="shared" si="182"/>
        <v>-1.6298145055770874E-9</v>
      </c>
      <c r="AC649" s="17"/>
      <c r="AD649" s="17">
        <f t="shared" si="193"/>
        <v>60</v>
      </c>
      <c r="AE649" s="143"/>
      <c r="AH649" s="103"/>
      <c r="AI649" s="533"/>
    </row>
    <row r="650" spans="1:35">
      <c r="A650" s="533"/>
      <c r="C650" s="68" t="s">
        <v>1056</v>
      </c>
      <c r="D650" s="19" t="str">
        <f>+'Outstanding loans'!A619</f>
        <v>143894657</v>
      </c>
      <c r="E650" s="20">
        <f>+'Outstanding loans'!B619</f>
        <v>99</v>
      </c>
      <c r="F650" s="19" t="str">
        <f>+'Outstanding loans'!C619</f>
        <v>OODUNT G(SL3245)</v>
      </c>
      <c r="G650" s="547" t="str">
        <f t="shared" si="178"/>
        <v>I1</v>
      </c>
      <c r="H650" s="21">
        <f>+'Outstanding loans'!F619</f>
        <v>43346</v>
      </c>
      <c r="I650" s="21">
        <f>+'Outstanding loans'!G619</f>
        <v>54302</v>
      </c>
      <c r="J650" s="34">
        <f t="shared" si="179"/>
        <v>360</v>
      </c>
      <c r="K650" s="34">
        <f t="shared" si="175"/>
        <v>27</v>
      </c>
      <c r="L650" s="34">
        <f t="shared" si="176"/>
        <v>180</v>
      </c>
      <c r="M650" s="34">
        <f t="shared" si="177"/>
        <v>27</v>
      </c>
      <c r="N650" s="52">
        <f t="shared" si="183"/>
        <v>27</v>
      </c>
      <c r="O650" s="324">
        <f>+'Outstanding loans'!H619</f>
        <v>2775000</v>
      </c>
      <c r="P650" s="26">
        <f>+'Outstanding loans'!E619</f>
        <v>0.03</v>
      </c>
      <c r="Q650" s="536">
        <f t="shared" si="180"/>
        <v>6.25E-2</v>
      </c>
      <c r="R650" s="222">
        <f t="shared" si="184"/>
        <v>19163.640517714226</v>
      </c>
      <c r="S650" s="36">
        <f t="shared" si="185"/>
        <v>2235027.9268777091</v>
      </c>
      <c r="T650" s="36">
        <f t="shared" si="181"/>
        <v>539972.07312229089</v>
      </c>
      <c r="U650" s="36">
        <f t="shared" si="186"/>
        <v>299932.03903456999</v>
      </c>
      <c r="V650" s="36">
        <f t="shared" si="187"/>
        <v>176357.16101597989</v>
      </c>
      <c r="W650" s="37">
        <f t="shared" si="188"/>
        <v>123574.8780185901</v>
      </c>
      <c r="X650" s="36">
        <f t="shared" si="189"/>
        <v>80995.810968343634</v>
      </c>
      <c r="Y650" s="276">
        <f t="shared" si="190"/>
        <v>123574.8780185901</v>
      </c>
      <c r="Z650" s="36">
        <f t="shared" si="191"/>
        <v>1214427.3663108326</v>
      </c>
      <c r="AA650" s="36">
        <f t="shared" si="192"/>
        <v>674455.29318856075</v>
      </c>
      <c r="AB650" s="38">
        <f t="shared" si="182"/>
        <v>-1.909211277961731E-8</v>
      </c>
      <c r="AC650" s="17"/>
      <c r="AD650" s="17">
        <f t="shared" si="193"/>
        <v>180</v>
      </c>
      <c r="AE650" s="143"/>
      <c r="AH650" s="103"/>
      <c r="AI650" s="533"/>
    </row>
    <row r="651" spans="1:35">
      <c r="A651" s="533"/>
      <c r="C651" s="68" t="s">
        <v>1056</v>
      </c>
      <c r="D651" s="19" t="str">
        <f>+'Outstanding loans'!A620</f>
        <v>143918955</v>
      </c>
      <c r="E651" s="20">
        <f>+'Outstanding loans'!B620</f>
        <v>99</v>
      </c>
      <c r="F651" s="19" t="str">
        <f>+'Outstanding loans'!C620</f>
        <v>NAUJEER A (SL3241)</v>
      </c>
      <c r="G651" s="547" t="str">
        <f t="shared" si="178"/>
        <v>I1</v>
      </c>
      <c r="H651" s="21">
        <f>+'Outstanding loans'!F620</f>
        <v>43355</v>
      </c>
      <c r="I651" s="21">
        <f>+'Outstanding loans'!G620</f>
        <v>52475</v>
      </c>
      <c r="J651" s="34">
        <f t="shared" si="179"/>
        <v>300</v>
      </c>
      <c r="K651" s="34">
        <f t="shared" si="175"/>
        <v>27</v>
      </c>
      <c r="L651" s="34">
        <f t="shared" si="176"/>
        <v>180</v>
      </c>
      <c r="M651" s="34">
        <f t="shared" si="177"/>
        <v>27</v>
      </c>
      <c r="N651" s="52">
        <f t="shared" si="183"/>
        <v>27</v>
      </c>
      <c r="O651" s="324">
        <f>+'Outstanding loans'!H620</f>
        <v>4433184</v>
      </c>
      <c r="P651" s="26">
        <f>+'Outstanding loans'!E620</f>
        <v>0.03</v>
      </c>
      <c r="Q651" s="536">
        <f t="shared" si="180"/>
        <v>6.25E-2</v>
      </c>
      <c r="R651" s="222">
        <f t="shared" si="184"/>
        <v>30614.754783741409</v>
      </c>
      <c r="S651" s="36">
        <f t="shared" si="185"/>
        <v>3570554.971166641</v>
      </c>
      <c r="T651" s="36">
        <f t="shared" si="181"/>
        <v>862629.02883335901</v>
      </c>
      <c r="U651" s="36">
        <f t="shared" si="186"/>
        <v>479154.56451727252</v>
      </c>
      <c r="V651" s="36">
        <f t="shared" si="187"/>
        <v>281738.28630683443</v>
      </c>
      <c r="W651" s="37">
        <f t="shared" si="188"/>
        <v>197416.27821043809</v>
      </c>
      <c r="X651" s="36">
        <f t="shared" si="189"/>
        <v>129394.35432500386</v>
      </c>
      <c r="Y651" s="276">
        <f t="shared" si="190"/>
        <v>197416.27821043809</v>
      </c>
      <c r="Z651" s="36">
        <f t="shared" si="191"/>
        <v>1940100.8899067827</v>
      </c>
      <c r="AA651" s="36">
        <f t="shared" si="192"/>
        <v>1077471.8610734539</v>
      </c>
      <c r="AB651" s="38">
        <f t="shared" si="182"/>
        <v>-3.0267983675003052E-8</v>
      </c>
      <c r="AC651" s="17"/>
      <c r="AD651" s="17">
        <f t="shared" si="193"/>
        <v>180</v>
      </c>
      <c r="AE651" s="143"/>
      <c r="AH651" s="103"/>
      <c r="AI651" s="533"/>
    </row>
    <row r="652" spans="1:35">
      <c r="A652" s="533"/>
      <c r="C652" s="68" t="s">
        <v>1056</v>
      </c>
      <c r="D652" s="19" t="str">
        <f>+'Outstanding loans'!A621</f>
        <v>143970221</v>
      </c>
      <c r="E652" s="20">
        <f>+'Outstanding loans'!B621</f>
        <v>98</v>
      </c>
      <c r="F652" s="19" t="str">
        <f>+'Outstanding loans'!C621</f>
        <v>DOUCE M R S</v>
      </c>
      <c r="G652" s="547" t="str">
        <f t="shared" si="178"/>
        <v>I2</v>
      </c>
      <c r="H652" s="21">
        <f>+'Outstanding loans'!F621</f>
        <v>43376</v>
      </c>
      <c r="I652" s="21">
        <f>+'Outstanding loans'!G621</f>
        <v>45200</v>
      </c>
      <c r="J652" s="34">
        <f t="shared" si="179"/>
        <v>60</v>
      </c>
      <c r="K652" s="34">
        <f t="shared" si="175"/>
        <v>26</v>
      </c>
      <c r="L652" s="34">
        <f t="shared" si="176"/>
        <v>60</v>
      </c>
      <c r="M652" s="34">
        <f t="shared" si="177"/>
        <v>26</v>
      </c>
      <c r="N652" s="52">
        <f t="shared" si="183"/>
        <v>26</v>
      </c>
      <c r="O652" s="324">
        <f>+'Outstanding loans'!H621</f>
        <v>247951</v>
      </c>
      <c r="P652" s="26">
        <f>+'Outstanding loans'!E621</f>
        <v>0.05</v>
      </c>
      <c r="Q652" s="536">
        <f t="shared" si="180"/>
        <v>0.08</v>
      </c>
      <c r="R652" s="222">
        <f t="shared" si="184"/>
        <v>4679.1412532661552</v>
      </c>
      <c r="S652" s="36">
        <f t="shared" si="185"/>
        <v>230767.91596718327</v>
      </c>
      <c r="T652" s="36">
        <f t="shared" si="181"/>
        <v>17183.084032816725</v>
      </c>
      <c r="U652" s="36">
        <f t="shared" si="186"/>
        <v>32817.693177538778</v>
      </c>
      <c r="V652" s="36">
        <f t="shared" si="187"/>
        <v>21755.457020867252</v>
      </c>
      <c r="W652" s="37">
        <f t="shared" si="188"/>
        <v>11062.236156671526</v>
      </c>
      <c r="X652" s="36">
        <f t="shared" si="189"/>
        <v>7446.003080887248</v>
      </c>
      <c r="Y652" s="276">
        <f t="shared" si="190"/>
        <v>11062.236156671526</v>
      </c>
      <c r="Z652" s="36">
        <f t="shared" si="191"/>
        <v>49980.559228784172</v>
      </c>
      <c r="AA652" s="36">
        <f t="shared" si="192"/>
        <v>32797.475195969309</v>
      </c>
      <c r="AB652" s="38">
        <f t="shared" si="182"/>
        <v>-1.862645149230957E-9</v>
      </c>
      <c r="AC652" s="17"/>
      <c r="AD652" s="17">
        <f t="shared" si="193"/>
        <v>60</v>
      </c>
      <c r="AE652" s="143"/>
      <c r="AH652" s="103"/>
      <c r="AI652" s="533"/>
    </row>
    <row r="653" spans="1:35">
      <c r="A653" s="533"/>
      <c r="C653" s="68" t="s">
        <v>1056</v>
      </c>
      <c r="D653" s="19" t="str">
        <f>+'Outstanding loans'!A622</f>
        <v>143970159</v>
      </c>
      <c r="E653" s="20">
        <f>+'Outstanding loans'!B622</f>
        <v>98</v>
      </c>
      <c r="F653" s="19" t="str">
        <f>+'Outstanding loans'!C622</f>
        <v>CONHYEA H D</v>
      </c>
      <c r="G653" s="547" t="str">
        <f t="shared" si="178"/>
        <v>I2</v>
      </c>
      <c r="H653" s="21">
        <f>+'Outstanding loans'!F622</f>
        <v>43377</v>
      </c>
      <c r="I653" s="21">
        <f>+'Outstanding loans'!G622</f>
        <v>45200</v>
      </c>
      <c r="J653" s="34">
        <f t="shared" si="179"/>
        <v>60</v>
      </c>
      <c r="K653" s="34">
        <f t="shared" si="175"/>
        <v>26</v>
      </c>
      <c r="L653" s="34">
        <f t="shared" si="176"/>
        <v>60</v>
      </c>
      <c r="M653" s="34">
        <f t="shared" si="177"/>
        <v>26</v>
      </c>
      <c r="N653" s="52">
        <f t="shared" si="183"/>
        <v>26</v>
      </c>
      <c r="O653" s="324">
        <f>+'Outstanding loans'!H622</f>
        <v>225781</v>
      </c>
      <c r="P653" s="26">
        <f>+'Outstanding loans'!E622</f>
        <v>0.05</v>
      </c>
      <c r="Q653" s="536">
        <f t="shared" si="180"/>
        <v>0.08</v>
      </c>
      <c r="R653" s="222">
        <f t="shared" si="184"/>
        <v>4260.7660033784332</v>
      </c>
      <c r="S653" s="36">
        <f t="shared" si="185"/>
        <v>210134.30409631989</v>
      </c>
      <c r="T653" s="36">
        <f t="shared" si="181"/>
        <v>15646.695903680113</v>
      </c>
      <c r="U653" s="36">
        <f t="shared" si="186"/>
        <v>29883.370437376245</v>
      </c>
      <c r="V653" s="36">
        <f t="shared" si="187"/>
        <v>19810.240094326829</v>
      </c>
      <c r="W653" s="37">
        <f t="shared" si="188"/>
        <v>10073.130343049415</v>
      </c>
      <c r="X653" s="36">
        <f t="shared" si="189"/>
        <v>6780.2348915947159</v>
      </c>
      <c r="Y653" s="276">
        <f t="shared" si="190"/>
        <v>10073.130343049415</v>
      </c>
      <c r="Z653" s="36">
        <f t="shared" si="191"/>
        <v>45511.656106384384</v>
      </c>
      <c r="AA653" s="36">
        <f t="shared" si="192"/>
        <v>29864.960202705988</v>
      </c>
      <c r="AB653" s="38">
        <f t="shared" si="182"/>
        <v>-1.7171259969472885E-9</v>
      </c>
      <c r="AC653" s="17"/>
      <c r="AD653" s="17">
        <f t="shared" si="193"/>
        <v>60</v>
      </c>
      <c r="AE653" s="143"/>
      <c r="AH653" s="103"/>
      <c r="AI653" s="533"/>
    </row>
    <row r="654" spans="1:35">
      <c r="A654" s="533"/>
      <c r="C654" s="68" t="s">
        <v>1056</v>
      </c>
      <c r="D654" s="19" t="str">
        <f>+'Outstanding loans'!A623</f>
        <v>143970426</v>
      </c>
      <c r="E654" s="20">
        <f>+'Outstanding loans'!B623</f>
        <v>98</v>
      </c>
      <c r="F654" s="19" t="str">
        <f>+'Outstanding loans'!C623</f>
        <v>RAMA N</v>
      </c>
      <c r="G654" s="547" t="str">
        <f t="shared" si="178"/>
        <v>I2</v>
      </c>
      <c r="H654" s="21">
        <f>+'Outstanding loans'!F623</f>
        <v>43377</v>
      </c>
      <c r="I654" s="21">
        <f>+'Outstanding loans'!G623</f>
        <v>45200</v>
      </c>
      <c r="J654" s="34">
        <f t="shared" si="179"/>
        <v>60</v>
      </c>
      <c r="K654" s="34">
        <f t="shared" si="175"/>
        <v>26</v>
      </c>
      <c r="L654" s="34">
        <f t="shared" si="176"/>
        <v>60</v>
      </c>
      <c r="M654" s="34">
        <f t="shared" si="177"/>
        <v>26</v>
      </c>
      <c r="N654" s="52">
        <f t="shared" si="183"/>
        <v>26</v>
      </c>
      <c r="O654" s="324">
        <f>+'Outstanding loans'!H623</f>
        <v>401333</v>
      </c>
      <c r="P654" s="26">
        <f>+'Outstanding loans'!E623</f>
        <v>0.05</v>
      </c>
      <c r="Q654" s="536">
        <f t="shared" si="180"/>
        <v>0.08</v>
      </c>
      <c r="R654" s="222">
        <f t="shared" si="184"/>
        <v>7573.6488120518407</v>
      </c>
      <c r="S654" s="36">
        <f t="shared" si="185"/>
        <v>373520.49404461996</v>
      </c>
      <c r="T654" s="36">
        <f t="shared" si="181"/>
        <v>27812.505955380038</v>
      </c>
      <c r="U654" s="36">
        <f t="shared" si="186"/>
        <v>53118.653508238203</v>
      </c>
      <c r="V654" s="36">
        <f t="shared" si="187"/>
        <v>35213.339863746107</v>
      </c>
      <c r="W654" s="37">
        <f t="shared" si="188"/>
        <v>17905.313644492097</v>
      </c>
      <c r="X654" s="36">
        <f t="shared" si="189"/>
        <v>12052.085913998017</v>
      </c>
      <c r="Y654" s="276">
        <f t="shared" si="190"/>
        <v>17905.313644492097</v>
      </c>
      <c r="Z654" s="36">
        <f t="shared" si="191"/>
        <v>80898.434678487363</v>
      </c>
      <c r="AA654" s="36">
        <f t="shared" si="192"/>
        <v>53085.92872311041</v>
      </c>
      <c r="AB654" s="38">
        <f t="shared" si="182"/>
        <v>-3.0850060284137726E-9</v>
      </c>
      <c r="AC654" s="17"/>
      <c r="AD654" s="17">
        <f t="shared" si="193"/>
        <v>60</v>
      </c>
      <c r="AE654" s="143"/>
      <c r="AH654" s="103"/>
      <c r="AI654" s="533"/>
    </row>
    <row r="655" spans="1:35">
      <c r="A655" s="533"/>
      <c r="C655" s="68" t="s">
        <v>1056</v>
      </c>
      <c r="D655" s="19" t="str">
        <f>+'Outstanding loans'!A624</f>
        <v>143970299</v>
      </c>
      <c r="E655" s="20">
        <f>+'Outstanding loans'!B624</f>
        <v>98</v>
      </c>
      <c r="F655" s="19" t="str">
        <f>+'Outstanding loans'!C624</f>
        <v>GUJADHUR K</v>
      </c>
      <c r="G655" s="547" t="str">
        <f t="shared" si="178"/>
        <v>I2</v>
      </c>
      <c r="H655" s="21">
        <f>+'Outstanding loans'!F624</f>
        <v>43381</v>
      </c>
      <c r="I655" s="21">
        <f>+'Outstanding loans'!G624</f>
        <v>45200</v>
      </c>
      <c r="J655" s="34">
        <f t="shared" si="179"/>
        <v>60</v>
      </c>
      <c r="K655" s="34">
        <f t="shared" si="175"/>
        <v>26</v>
      </c>
      <c r="L655" s="34">
        <f t="shared" si="176"/>
        <v>60</v>
      </c>
      <c r="M655" s="34">
        <f t="shared" si="177"/>
        <v>26</v>
      </c>
      <c r="N655" s="52">
        <f t="shared" si="183"/>
        <v>26</v>
      </c>
      <c r="O655" s="324">
        <f>+'Outstanding loans'!H624</f>
        <v>371233</v>
      </c>
      <c r="P655" s="26">
        <f>+'Outstanding loans'!E624</f>
        <v>0.05</v>
      </c>
      <c r="Q655" s="536">
        <f t="shared" si="180"/>
        <v>0.08</v>
      </c>
      <c r="R655" s="222">
        <f t="shared" si="184"/>
        <v>7005.6246793671116</v>
      </c>
      <c r="S655" s="36">
        <f t="shared" si="185"/>
        <v>345506.43372378155</v>
      </c>
      <c r="T655" s="36">
        <f t="shared" si="181"/>
        <v>25726.566276218451</v>
      </c>
      <c r="U655" s="36">
        <f t="shared" si="186"/>
        <v>49134.751186231355</v>
      </c>
      <c r="V655" s="36">
        <f t="shared" si="187"/>
        <v>32572.337180441362</v>
      </c>
      <c r="W655" s="37">
        <f t="shared" si="188"/>
        <v>16562.414005789993</v>
      </c>
      <c r="X655" s="36">
        <f t="shared" si="189"/>
        <v>11148.178719694663</v>
      </c>
      <c r="Y655" s="276">
        <f t="shared" si="190"/>
        <v>16562.414005789993</v>
      </c>
      <c r="Z655" s="36">
        <f t="shared" si="191"/>
        <v>74831.047038242337</v>
      </c>
      <c r="AA655" s="36">
        <f t="shared" si="192"/>
        <v>49104.48076202668</v>
      </c>
      <c r="AB655" s="38">
        <f t="shared" si="182"/>
        <v>-2.7939677238464355E-9</v>
      </c>
      <c r="AC655" s="17"/>
      <c r="AD655" s="17">
        <f t="shared" si="193"/>
        <v>60</v>
      </c>
      <c r="AE655" s="143"/>
      <c r="AH655" s="103"/>
      <c r="AI655" s="533"/>
    </row>
    <row r="656" spans="1:35">
      <c r="A656" s="533"/>
      <c r="C656" s="68" t="s">
        <v>1056</v>
      </c>
      <c r="D656" s="19" t="str">
        <f>+'Outstanding loans'!A625</f>
        <v>143989178</v>
      </c>
      <c r="E656" s="20">
        <f>+'Outstanding loans'!B625</f>
        <v>98</v>
      </c>
      <c r="F656" s="19" t="str">
        <f>+'Outstanding loans'!C625</f>
        <v>CHINNIAH B K</v>
      </c>
      <c r="G656" s="547" t="str">
        <f t="shared" si="178"/>
        <v>I2</v>
      </c>
      <c r="H656" s="21">
        <f>+'Outstanding loans'!F625</f>
        <v>43385</v>
      </c>
      <c r="I656" s="21">
        <f>+'Outstanding loans'!G625</f>
        <v>45200</v>
      </c>
      <c r="J656" s="34">
        <f t="shared" si="179"/>
        <v>60</v>
      </c>
      <c r="K656" s="34">
        <f t="shared" si="175"/>
        <v>26</v>
      </c>
      <c r="L656" s="34">
        <f t="shared" si="176"/>
        <v>60</v>
      </c>
      <c r="M656" s="34">
        <f t="shared" si="177"/>
        <v>26</v>
      </c>
      <c r="N656" s="52">
        <f t="shared" si="183"/>
        <v>26</v>
      </c>
      <c r="O656" s="324">
        <f>+'Outstanding loans'!H625</f>
        <v>150479</v>
      </c>
      <c r="P656" s="26">
        <f>+'Outstanding loans'!E625</f>
        <v>0.05</v>
      </c>
      <c r="Q656" s="536">
        <f t="shared" si="180"/>
        <v>0.08</v>
      </c>
      <c r="R656" s="222">
        <f t="shared" si="184"/>
        <v>2839.7243675171212</v>
      </c>
      <c r="S656" s="36">
        <f t="shared" si="185"/>
        <v>140050.75691094517</v>
      </c>
      <c r="T656" s="36">
        <f t="shared" si="181"/>
        <v>10428.243089054828</v>
      </c>
      <c r="U656" s="36">
        <f t="shared" si="186"/>
        <v>19916.732143297886</v>
      </c>
      <c r="V656" s="36">
        <f t="shared" si="187"/>
        <v>13203.170856512304</v>
      </c>
      <c r="W656" s="37">
        <f t="shared" si="188"/>
        <v>6713.5612867855816</v>
      </c>
      <c r="X656" s="36">
        <f t="shared" si="189"/>
        <v>4518.9053385904253</v>
      </c>
      <c r="Y656" s="276">
        <f t="shared" si="190"/>
        <v>6713.5612867855816</v>
      </c>
      <c r="Z656" s="36">
        <f t="shared" si="191"/>
        <v>30332.705140080914</v>
      </c>
      <c r="AA656" s="36">
        <f t="shared" si="192"/>
        <v>19904.462051027309</v>
      </c>
      <c r="AB656" s="38">
        <f t="shared" si="182"/>
        <v>-1.2223608791828156E-9</v>
      </c>
      <c r="AC656" s="17"/>
      <c r="AD656" s="17">
        <f t="shared" si="193"/>
        <v>60</v>
      </c>
      <c r="AE656" s="143"/>
      <c r="AH656" s="103"/>
      <c r="AI656" s="533"/>
    </row>
    <row r="657" spans="1:35">
      <c r="A657" s="533"/>
      <c r="C657" s="68" t="s">
        <v>1056</v>
      </c>
      <c r="D657" s="19" t="str">
        <f>+'Outstanding loans'!A626</f>
        <v>143970531</v>
      </c>
      <c r="E657" s="20">
        <f>+'Outstanding loans'!B626</f>
        <v>98</v>
      </c>
      <c r="F657" s="19" t="str">
        <f>+'Outstanding loans'!C626</f>
        <v>DOORBEEJAN S</v>
      </c>
      <c r="G657" s="547" t="str">
        <f t="shared" si="178"/>
        <v>I2</v>
      </c>
      <c r="H657" s="21">
        <f>+'Outstanding loans'!F626</f>
        <v>43385</v>
      </c>
      <c r="I657" s="21">
        <f>+'Outstanding loans'!G626</f>
        <v>45200</v>
      </c>
      <c r="J657" s="34">
        <f t="shared" si="179"/>
        <v>60</v>
      </c>
      <c r="K657" s="34">
        <f t="shared" si="175"/>
        <v>26</v>
      </c>
      <c r="L657" s="34">
        <f t="shared" si="176"/>
        <v>60</v>
      </c>
      <c r="M657" s="34">
        <f t="shared" si="177"/>
        <v>26</v>
      </c>
      <c r="N657" s="52">
        <f t="shared" si="183"/>
        <v>26</v>
      </c>
      <c r="O657" s="324">
        <f>+'Outstanding loans'!H626</f>
        <v>250798</v>
      </c>
      <c r="P657" s="26">
        <f>+'Outstanding loans'!E626</f>
        <v>0.05</v>
      </c>
      <c r="Q657" s="536">
        <f t="shared" si="180"/>
        <v>0.08</v>
      </c>
      <c r="R657" s="222">
        <f t="shared" si="184"/>
        <v>4732.8676554506546</v>
      </c>
      <c r="S657" s="36">
        <f t="shared" si="185"/>
        <v>233417.61795168251</v>
      </c>
      <c r="T657" s="36">
        <f t="shared" si="181"/>
        <v>17380.382048317493</v>
      </c>
      <c r="U657" s="36">
        <f t="shared" si="186"/>
        <v>33194.509453643535</v>
      </c>
      <c r="V657" s="36">
        <f t="shared" si="187"/>
        <v>22005.255513869546</v>
      </c>
      <c r="W657" s="37">
        <f t="shared" si="188"/>
        <v>11189.253939773989</v>
      </c>
      <c r="X657" s="36">
        <f t="shared" si="189"/>
        <v>7531.4988876042462</v>
      </c>
      <c r="Y657" s="276">
        <f t="shared" si="190"/>
        <v>11189.253939773989</v>
      </c>
      <c r="Z657" s="36">
        <f t="shared" si="191"/>
        <v>50554.441375354829</v>
      </c>
      <c r="AA657" s="36">
        <f t="shared" si="192"/>
        <v>33174.059327039256</v>
      </c>
      <c r="AB657" s="38">
        <f t="shared" si="182"/>
        <v>-1.9208528101444244E-9</v>
      </c>
      <c r="AC657" s="17"/>
      <c r="AD657" s="17">
        <f t="shared" si="193"/>
        <v>60</v>
      </c>
      <c r="AE657" s="143"/>
      <c r="AH657" s="103"/>
      <c r="AI657" s="533"/>
    </row>
    <row r="658" spans="1:35">
      <c r="A658" s="533"/>
      <c r="C658" s="68" t="s">
        <v>1056</v>
      </c>
      <c r="D658" s="19" t="str">
        <f>+'Outstanding loans'!A627</f>
        <v>143989380</v>
      </c>
      <c r="E658" s="20">
        <f>+'Outstanding loans'!B627</f>
        <v>98</v>
      </c>
      <c r="F658" s="19" t="str">
        <f>+'Outstanding loans'!C627</f>
        <v>SHEIK MAHOMOD M N</v>
      </c>
      <c r="G658" s="547" t="str">
        <f t="shared" si="178"/>
        <v>I2</v>
      </c>
      <c r="H658" s="21">
        <f>+'Outstanding loans'!F627</f>
        <v>43388</v>
      </c>
      <c r="I658" s="21">
        <f>+'Outstanding loans'!G627</f>
        <v>45200</v>
      </c>
      <c r="J658" s="34">
        <f t="shared" si="179"/>
        <v>60</v>
      </c>
      <c r="K658" s="34">
        <f t="shared" si="175"/>
        <v>26</v>
      </c>
      <c r="L658" s="34">
        <f t="shared" si="176"/>
        <v>60</v>
      </c>
      <c r="M658" s="34">
        <f t="shared" si="177"/>
        <v>26</v>
      </c>
      <c r="N658" s="52">
        <f t="shared" si="183"/>
        <v>26</v>
      </c>
      <c r="O658" s="324">
        <f>+'Outstanding loans'!H627</f>
        <v>301919</v>
      </c>
      <c r="P658" s="26">
        <f>+'Outstanding loans'!E627</f>
        <v>0.05</v>
      </c>
      <c r="Q658" s="536">
        <f t="shared" si="180"/>
        <v>0.08</v>
      </c>
      <c r="R658" s="222">
        <f t="shared" si="184"/>
        <v>5697.5839905661378</v>
      </c>
      <c r="S658" s="36">
        <f t="shared" si="185"/>
        <v>280995.91621286469</v>
      </c>
      <c r="T658" s="36">
        <f t="shared" si="181"/>
        <v>20923.083787135314</v>
      </c>
      <c r="U658" s="36">
        <f t="shared" si="186"/>
        <v>39960.657978670512</v>
      </c>
      <c r="V658" s="36">
        <f t="shared" si="187"/>
        <v>26490.660768793939</v>
      </c>
      <c r="W658" s="37">
        <f t="shared" si="188"/>
        <v>13469.997209876572</v>
      </c>
      <c r="X658" s="36">
        <f t="shared" si="189"/>
        <v>9066.6696410919703</v>
      </c>
      <c r="Y658" s="276">
        <f t="shared" si="190"/>
        <v>13469.997209876572</v>
      </c>
      <c r="Z658" s="36">
        <f t="shared" si="191"/>
        <v>60859.123221101298</v>
      </c>
      <c r="AA658" s="36">
        <f t="shared" si="192"/>
        <v>39936.039433968253</v>
      </c>
      <c r="AB658" s="38">
        <f t="shared" si="182"/>
        <v>-2.2700987756252289E-9</v>
      </c>
      <c r="AC658" s="17"/>
      <c r="AD658" s="17">
        <f t="shared" si="193"/>
        <v>60</v>
      </c>
      <c r="AE658" s="143"/>
      <c r="AH658" s="103"/>
      <c r="AI658" s="533"/>
    </row>
    <row r="659" spans="1:35">
      <c r="A659" s="533"/>
      <c r="C659" s="68" t="s">
        <v>1056</v>
      </c>
      <c r="D659" s="19" t="str">
        <f>+'Outstanding loans'!A628</f>
        <v>143989704</v>
      </c>
      <c r="E659" s="20">
        <f>+'Outstanding loans'!B628</f>
        <v>98</v>
      </c>
      <c r="F659" s="19" t="str">
        <f>+'Outstanding loans'!C628</f>
        <v>VENCATASAMY K R</v>
      </c>
      <c r="G659" s="547" t="str">
        <f t="shared" si="178"/>
        <v>I2</v>
      </c>
      <c r="H659" s="21">
        <f>+'Outstanding loans'!F628</f>
        <v>43388</v>
      </c>
      <c r="I659" s="21">
        <f>+'Outstanding loans'!G628</f>
        <v>45200</v>
      </c>
      <c r="J659" s="34">
        <f t="shared" si="179"/>
        <v>60</v>
      </c>
      <c r="K659" s="34">
        <f t="shared" si="175"/>
        <v>26</v>
      </c>
      <c r="L659" s="34">
        <f t="shared" si="176"/>
        <v>60</v>
      </c>
      <c r="M659" s="34">
        <f t="shared" si="177"/>
        <v>26</v>
      </c>
      <c r="N659" s="52">
        <f t="shared" si="183"/>
        <v>26</v>
      </c>
      <c r="O659" s="324">
        <f>+'Outstanding loans'!H628</f>
        <v>402391</v>
      </c>
      <c r="P659" s="26">
        <f>+'Outstanding loans'!E628</f>
        <v>0.05</v>
      </c>
      <c r="Q659" s="536">
        <f t="shared" si="180"/>
        <v>0.08</v>
      </c>
      <c r="R659" s="222">
        <f t="shared" si="184"/>
        <v>7593.6145772472046</v>
      </c>
      <c r="S659" s="36">
        <f t="shared" si="185"/>
        <v>374505.17430440226</v>
      </c>
      <c r="T659" s="36">
        <f t="shared" si="181"/>
        <v>27885.825695597741</v>
      </c>
      <c r="U659" s="36">
        <f t="shared" si="186"/>
        <v>53258.68568952335</v>
      </c>
      <c r="V659" s="36">
        <f t="shared" si="187"/>
        <v>35306.169791950029</v>
      </c>
      <c r="W659" s="37">
        <f t="shared" si="188"/>
        <v>17952.515897573321</v>
      </c>
      <c r="X659" s="36">
        <f t="shared" si="189"/>
        <v>12083.857801425687</v>
      </c>
      <c r="Y659" s="276">
        <f t="shared" si="190"/>
        <v>17952.515897573321</v>
      </c>
      <c r="Z659" s="36">
        <f t="shared" si="191"/>
        <v>81111.700330426916</v>
      </c>
      <c r="AA659" s="36">
        <f t="shared" si="192"/>
        <v>53225.87463483226</v>
      </c>
      <c r="AB659" s="38">
        <f t="shared" si="182"/>
        <v>-3.0850060284137726E-9</v>
      </c>
      <c r="AC659" s="17"/>
      <c r="AD659" s="17">
        <f t="shared" si="193"/>
        <v>60</v>
      </c>
      <c r="AE659" s="143"/>
      <c r="AH659" s="103"/>
      <c r="AI659" s="533"/>
    </row>
    <row r="660" spans="1:35">
      <c r="A660" s="533"/>
      <c r="C660" s="68" t="s">
        <v>1056</v>
      </c>
      <c r="D660" s="19" t="str">
        <f>+'Outstanding loans'!A629</f>
        <v>143970167</v>
      </c>
      <c r="E660" s="20">
        <f>+'Outstanding loans'!B629</f>
        <v>98</v>
      </c>
      <c r="F660" s="19" t="str">
        <f>+'Outstanding loans'!C629</f>
        <v>BUNDHOO A</v>
      </c>
      <c r="G660" s="547" t="str">
        <f t="shared" si="178"/>
        <v>I2</v>
      </c>
      <c r="H660" s="21">
        <f>+'Outstanding loans'!F629</f>
        <v>43392</v>
      </c>
      <c r="I660" s="21">
        <f>+'Outstanding loans'!G629</f>
        <v>45231</v>
      </c>
      <c r="J660" s="34">
        <f t="shared" si="179"/>
        <v>60</v>
      </c>
      <c r="K660" s="34">
        <f t="shared" si="175"/>
        <v>25</v>
      </c>
      <c r="L660" s="34">
        <f t="shared" si="176"/>
        <v>60</v>
      </c>
      <c r="M660" s="34">
        <f t="shared" si="177"/>
        <v>25</v>
      </c>
      <c r="N660" s="52">
        <f t="shared" si="183"/>
        <v>25</v>
      </c>
      <c r="O660" s="324">
        <f>+'Outstanding loans'!H629</f>
        <v>406477</v>
      </c>
      <c r="P660" s="26">
        <f>+'Outstanding loans'!E629</f>
        <v>0.05</v>
      </c>
      <c r="Q660" s="536">
        <f t="shared" si="180"/>
        <v>0.08</v>
      </c>
      <c r="R660" s="222">
        <f t="shared" si="184"/>
        <v>7670.7224379166328</v>
      </c>
      <c r="S660" s="36">
        <f t="shared" si="185"/>
        <v>378308.01319048024</v>
      </c>
      <c r="T660" s="36">
        <f t="shared" si="181"/>
        <v>28168.98680951976</v>
      </c>
      <c r="U660" s="36">
        <f t="shared" si="186"/>
        <v>52207.838564356032</v>
      </c>
      <c r="V660" s="36">
        <f t="shared" si="187"/>
        <v>34625.784643571882</v>
      </c>
      <c r="W660" s="37">
        <f t="shared" si="188"/>
        <v>17582.05392078415</v>
      </c>
      <c r="X660" s="36">
        <f t="shared" si="189"/>
        <v>11737.077837299899</v>
      </c>
      <c r="Y660" s="276">
        <f t="shared" si="190"/>
        <v>17582.05392078415</v>
      </c>
      <c r="Z660" s="36">
        <f t="shared" si="191"/>
        <v>81935.333084514656</v>
      </c>
      <c r="AA660" s="36">
        <f t="shared" si="192"/>
        <v>53766.346274997981</v>
      </c>
      <c r="AB660" s="38">
        <f t="shared" si="182"/>
        <v>-3.0850060284137726E-9</v>
      </c>
      <c r="AC660" s="17"/>
      <c r="AD660" s="17">
        <f t="shared" si="193"/>
        <v>60</v>
      </c>
      <c r="AE660" s="143"/>
      <c r="AH660" s="103"/>
      <c r="AI660" s="533"/>
    </row>
    <row r="661" spans="1:35">
      <c r="A661" s="533"/>
      <c r="C661" s="68" t="s">
        <v>1056</v>
      </c>
      <c r="D661" s="19" t="str">
        <f>+'Outstanding loans'!A630</f>
        <v>143970116</v>
      </c>
      <c r="E661" s="20">
        <f>+'Outstanding loans'!B630</f>
        <v>98</v>
      </c>
      <c r="F661" s="19" t="str">
        <f>+'Outstanding loans'!C630</f>
        <v>REEGA-JOGHEE A</v>
      </c>
      <c r="G661" s="547" t="str">
        <f t="shared" si="178"/>
        <v>I2</v>
      </c>
      <c r="H661" s="21">
        <f>+'Outstanding loans'!F630</f>
        <v>43399</v>
      </c>
      <c r="I661" s="21">
        <f>+'Outstanding loans'!G630</f>
        <v>45231</v>
      </c>
      <c r="J661" s="34">
        <f t="shared" si="179"/>
        <v>60</v>
      </c>
      <c r="K661" s="34">
        <f t="shared" si="175"/>
        <v>25</v>
      </c>
      <c r="L661" s="34">
        <f t="shared" si="176"/>
        <v>60</v>
      </c>
      <c r="M661" s="34">
        <f t="shared" si="177"/>
        <v>25</v>
      </c>
      <c r="N661" s="52">
        <f t="shared" si="183"/>
        <v>25</v>
      </c>
      <c r="O661" s="324">
        <f>+'Outstanding loans'!H630</f>
        <v>407718</v>
      </c>
      <c r="P661" s="26">
        <f>+'Outstanding loans'!E630</f>
        <v>0.05</v>
      </c>
      <c r="Q661" s="536">
        <f t="shared" si="180"/>
        <v>0.08</v>
      </c>
      <c r="R661" s="222">
        <f t="shared" si="184"/>
        <v>7694.1416388688504</v>
      </c>
      <c r="S661" s="36">
        <f t="shared" si="185"/>
        <v>379463.01149141573</v>
      </c>
      <c r="T661" s="36">
        <f t="shared" si="181"/>
        <v>28254.988508584269</v>
      </c>
      <c r="U661" s="36">
        <f t="shared" si="186"/>
        <v>52367.232398837106</v>
      </c>
      <c r="V661" s="36">
        <f t="shared" si="187"/>
        <v>34731.499354964355</v>
      </c>
      <c r="W661" s="37">
        <f t="shared" si="188"/>
        <v>17635.733043872751</v>
      </c>
      <c r="X661" s="36">
        <f t="shared" si="189"/>
        <v>11772.911878576779</v>
      </c>
      <c r="Y661" s="276">
        <f t="shared" si="190"/>
        <v>17635.733043872751</v>
      </c>
      <c r="Z661" s="36">
        <f t="shared" si="191"/>
        <v>82185.486840712081</v>
      </c>
      <c r="AA661" s="36">
        <f t="shared" si="192"/>
        <v>53930.498332131072</v>
      </c>
      <c r="AB661" s="38">
        <f t="shared" si="182"/>
        <v>-3.2596290111541748E-9</v>
      </c>
      <c r="AC661" s="17"/>
      <c r="AD661" s="17">
        <f t="shared" si="193"/>
        <v>60</v>
      </c>
      <c r="AE661" s="143"/>
      <c r="AH661" s="103"/>
      <c r="AI661" s="533"/>
    </row>
    <row r="662" spans="1:35">
      <c r="A662" s="533"/>
      <c r="C662" s="68" t="s">
        <v>1056</v>
      </c>
      <c r="D662" s="19" t="str">
        <f>+'Outstanding loans'!A631</f>
        <v>143970256</v>
      </c>
      <c r="E662" s="20">
        <f>+'Outstanding loans'!B631</f>
        <v>98</v>
      </c>
      <c r="F662" s="19" t="str">
        <f>+'Outstanding loans'!C631</f>
        <v>MOOTHOOSAMY D</v>
      </c>
      <c r="G662" s="547" t="str">
        <f t="shared" si="178"/>
        <v>I2</v>
      </c>
      <c r="H662" s="21">
        <f>+'Outstanding loans'!F631</f>
        <v>43399</v>
      </c>
      <c r="I662" s="21">
        <f>+'Outstanding loans'!G631</f>
        <v>45231</v>
      </c>
      <c r="J662" s="34">
        <f t="shared" si="179"/>
        <v>60</v>
      </c>
      <c r="K662" s="34">
        <f t="shared" si="175"/>
        <v>25</v>
      </c>
      <c r="L662" s="34">
        <f t="shared" si="176"/>
        <v>60</v>
      </c>
      <c r="M662" s="34">
        <f t="shared" si="177"/>
        <v>25</v>
      </c>
      <c r="N662" s="52">
        <f t="shared" si="183"/>
        <v>25</v>
      </c>
      <c r="O662" s="324">
        <f>+'Outstanding loans'!H631</f>
        <v>407831</v>
      </c>
      <c r="P662" s="26">
        <f>+'Outstanding loans'!E631</f>
        <v>0.05</v>
      </c>
      <c r="Q662" s="536">
        <f t="shared" si="180"/>
        <v>0.08</v>
      </c>
      <c r="R662" s="222">
        <f t="shared" si="184"/>
        <v>7696.2740882706239</v>
      </c>
      <c r="S662" s="36">
        <f t="shared" si="185"/>
        <v>379568.18055507867</v>
      </c>
      <c r="T662" s="36">
        <f t="shared" si="181"/>
        <v>28262.819444921333</v>
      </c>
      <c r="U662" s="36">
        <f t="shared" si="186"/>
        <v>52381.746100123448</v>
      </c>
      <c r="V662" s="36">
        <f t="shared" si="187"/>
        <v>34741.12527147308</v>
      </c>
      <c r="W662" s="37">
        <f t="shared" si="188"/>
        <v>17640.620828650368</v>
      </c>
      <c r="X662" s="36">
        <f t="shared" si="189"/>
        <v>11776.174768717221</v>
      </c>
      <c r="Y662" s="276">
        <f t="shared" si="190"/>
        <v>17640.620828650368</v>
      </c>
      <c r="Z662" s="36">
        <f t="shared" si="191"/>
        <v>82208.26474115561</v>
      </c>
      <c r="AA662" s="36">
        <f t="shared" si="192"/>
        <v>53945.44529623742</v>
      </c>
      <c r="AB662" s="38">
        <f t="shared" si="182"/>
        <v>-3.14321368932724E-9</v>
      </c>
      <c r="AC662" s="17"/>
      <c r="AD662" s="17">
        <f t="shared" si="193"/>
        <v>60</v>
      </c>
      <c r="AE662" s="143"/>
      <c r="AH662" s="103"/>
      <c r="AI662" s="533"/>
    </row>
    <row r="663" spans="1:35">
      <c r="A663" s="533"/>
      <c r="C663" s="68" t="s">
        <v>1056</v>
      </c>
      <c r="D663" s="19" t="str">
        <f>+'Outstanding loans'!A632</f>
        <v>143988767</v>
      </c>
      <c r="E663" s="20">
        <f>+'Outstanding loans'!B632</f>
        <v>98</v>
      </c>
      <c r="F663" s="19" t="str">
        <f>+'Outstanding loans'!C632</f>
        <v>RAHEEMEEA M A</v>
      </c>
      <c r="G663" s="547" t="str">
        <f t="shared" si="178"/>
        <v>I2</v>
      </c>
      <c r="H663" s="21">
        <f>+'Outstanding loans'!F632</f>
        <v>43402</v>
      </c>
      <c r="I663" s="21">
        <f>+'Outstanding loans'!G632</f>
        <v>45231</v>
      </c>
      <c r="J663" s="34">
        <f t="shared" si="179"/>
        <v>60</v>
      </c>
      <c r="K663" s="34">
        <f t="shared" si="175"/>
        <v>25</v>
      </c>
      <c r="L663" s="34">
        <f t="shared" si="176"/>
        <v>60</v>
      </c>
      <c r="M663" s="34">
        <f t="shared" si="177"/>
        <v>25</v>
      </c>
      <c r="N663" s="52">
        <f t="shared" si="183"/>
        <v>25</v>
      </c>
      <c r="O663" s="324">
        <f>+'Outstanding loans'!H632</f>
        <v>229373</v>
      </c>
      <c r="P663" s="26">
        <f>+'Outstanding loans'!E632</f>
        <v>0.05</v>
      </c>
      <c r="Q663" s="536">
        <f t="shared" si="180"/>
        <v>0.08</v>
      </c>
      <c r="R663" s="222">
        <f t="shared" si="184"/>
        <v>4328.5514746277204</v>
      </c>
      <c r="S663" s="36">
        <f t="shared" si="185"/>
        <v>213477.37734125182</v>
      </c>
      <c r="T663" s="36">
        <f t="shared" si="181"/>
        <v>15895.62265874818</v>
      </c>
      <c r="U663" s="36">
        <f t="shared" si="186"/>
        <v>29460.630134108549</v>
      </c>
      <c r="V663" s="36">
        <f t="shared" si="187"/>
        <v>19539.162366013363</v>
      </c>
      <c r="W663" s="37">
        <f t="shared" si="188"/>
        <v>9921.4677680951863</v>
      </c>
      <c r="X663" s="36">
        <f t="shared" si="189"/>
        <v>6623.1761078117415</v>
      </c>
      <c r="Y663" s="276">
        <f t="shared" si="190"/>
        <v>9921.4677680951863</v>
      </c>
      <c r="Z663" s="36">
        <f t="shared" si="191"/>
        <v>46235.711136409634</v>
      </c>
      <c r="AA663" s="36">
        <f t="shared" si="192"/>
        <v>30340.08847766323</v>
      </c>
      <c r="AB663" s="38">
        <f t="shared" si="182"/>
        <v>-1.7753336578607559E-9</v>
      </c>
      <c r="AC663" s="17"/>
      <c r="AD663" s="17">
        <f t="shared" si="193"/>
        <v>60</v>
      </c>
      <c r="AE663" s="143"/>
      <c r="AH663" s="103"/>
      <c r="AI663" s="533"/>
    </row>
    <row r="664" spans="1:35">
      <c r="A664" s="533"/>
      <c r="C664" s="68" t="s">
        <v>1056</v>
      </c>
      <c r="D664" s="19" t="str">
        <f>+'Outstanding loans'!A633</f>
        <v>143989194</v>
      </c>
      <c r="E664" s="20">
        <f>+'Outstanding loans'!B633</f>
        <v>99</v>
      </c>
      <c r="F664" s="19" t="str">
        <f>+'Outstanding loans'!C633</f>
        <v>TAHER A M(SL3220)</v>
      </c>
      <c r="G664" s="547" t="str">
        <f t="shared" si="178"/>
        <v>I1</v>
      </c>
      <c r="H664" s="21">
        <f>+'Outstanding loans'!F633</f>
        <v>43389</v>
      </c>
      <c r="I664" s="21">
        <f>+'Outstanding loans'!G633</f>
        <v>51806</v>
      </c>
      <c r="J664" s="34">
        <f t="shared" si="179"/>
        <v>277</v>
      </c>
      <c r="K664" s="34">
        <f t="shared" si="175"/>
        <v>26</v>
      </c>
      <c r="L664" s="34">
        <f t="shared" si="176"/>
        <v>180</v>
      </c>
      <c r="M664" s="34">
        <f t="shared" si="177"/>
        <v>26</v>
      </c>
      <c r="N664" s="52">
        <f t="shared" si="183"/>
        <v>26</v>
      </c>
      <c r="O664" s="324">
        <f>+'Outstanding loans'!H633</f>
        <v>5012569</v>
      </c>
      <c r="P664" s="26">
        <f>+'Outstanding loans'!E633</f>
        <v>0.03</v>
      </c>
      <c r="Q664" s="536">
        <f t="shared" si="180"/>
        <v>6.25E-2</v>
      </c>
      <c r="R664" s="222">
        <f t="shared" si="184"/>
        <v>34615.881220266041</v>
      </c>
      <c r="S664" s="36">
        <f t="shared" si="185"/>
        <v>4037200.6127572865</v>
      </c>
      <c r="T664" s="36">
        <f t="shared" si="181"/>
        <v>975368.38724271348</v>
      </c>
      <c r="U664" s="36">
        <f t="shared" si="186"/>
        <v>522714.60018888843</v>
      </c>
      <c r="V664" s="36">
        <f t="shared" si="187"/>
        <v>307509.27379724197</v>
      </c>
      <c r="W664" s="37">
        <f t="shared" si="188"/>
        <v>215205.32639164646</v>
      </c>
      <c r="X664" s="36">
        <f t="shared" si="189"/>
        <v>140886.54482394751</v>
      </c>
      <c r="Y664" s="276">
        <f t="shared" si="190"/>
        <v>215205.32639164646</v>
      </c>
      <c r="Z664" s="36">
        <f t="shared" si="191"/>
        <v>2193658.006890567</v>
      </c>
      <c r="AA664" s="36">
        <f t="shared" si="192"/>
        <v>1218289.6196478875</v>
      </c>
      <c r="AB664" s="38">
        <f t="shared" si="182"/>
        <v>-3.3993273973464966E-8</v>
      </c>
      <c r="AC664" s="17"/>
      <c r="AD664" s="17">
        <f t="shared" si="193"/>
        <v>180</v>
      </c>
      <c r="AE664" s="143"/>
      <c r="AH664" s="103"/>
      <c r="AI664" s="533"/>
    </row>
    <row r="665" spans="1:35">
      <c r="A665" s="533"/>
      <c r="C665" s="68" t="s">
        <v>1056</v>
      </c>
      <c r="D665" s="19" t="str">
        <f>+'Outstanding loans'!A634</f>
        <v>143513297</v>
      </c>
      <c r="E665" s="20">
        <f>+'Outstanding loans'!B634</f>
        <v>99</v>
      </c>
      <c r="F665" s="19" t="str">
        <f>+'Outstanding loans'!C634</f>
        <v>BOKHOREE P(SL3250)</v>
      </c>
      <c r="G665" s="547" t="str">
        <f t="shared" si="178"/>
        <v>I1</v>
      </c>
      <c r="H665" s="21">
        <f>+'Outstanding loans'!F634</f>
        <v>43390</v>
      </c>
      <c r="I665" s="21">
        <f>+'Outstanding loans'!G634</f>
        <v>54363</v>
      </c>
      <c r="J665" s="34">
        <f t="shared" si="179"/>
        <v>361</v>
      </c>
      <c r="K665" s="34">
        <f t="shared" si="175"/>
        <v>25</v>
      </c>
      <c r="L665" s="34">
        <f t="shared" si="176"/>
        <v>180</v>
      </c>
      <c r="M665" s="34">
        <f t="shared" si="177"/>
        <v>25</v>
      </c>
      <c r="N665" s="52">
        <f t="shared" si="183"/>
        <v>25</v>
      </c>
      <c r="O665" s="324">
        <f>+'Outstanding loans'!H634</f>
        <v>3005135</v>
      </c>
      <c r="P665" s="26">
        <f>+'Outstanding loans'!E634</f>
        <v>0.03</v>
      </c>
      <c r="Q665" s="536">
        <f t="shared" si="180"/>
        <v>6.25E-2</v>
      </c>
      <c r="R665" s="222">
        <f t="shared" si="184"/>
        <v>20752.910575567974</v>
      </c>
      <c r="S665" s="36">
        <f t="shared" si="185"/>
        <v>2420382.2158694207</v>
      </c>
      <c r="T665" s="36">
        <f t="shared" si="181"/>
        <v>584752.78413057933</v>
      </c>
      <c r="U665" s="36">
        <f t="shared" si="186"/>
        <v>301901.45993309916</v>
      </c>
      <c r="V665" s="36">
        <f t="shared" si="187"/>
        <v>177697.91195079661</v>
      </c>
      <c r="W665" s="37">
        <f t="shared" si="188"/>
        <v>124203.54798230255</v>
      </c>
      <c r="X665" s="36">
        <f t="shared" si="189"/>
        <v>81215.664462580462</v>
      </c>
      <c r="Y665" s="276">
        <f t="shared" si="190"/>
        <v>124203.54798230255</v>
      </c>
      <c r="Z665" s="36">
        <f t="shared" si="191"/>
        <v>1315141.6877327948</v>
      </c>
      <c r="AA665" s="36">
        <f t="shared" si="192"/>
        <v>730388.90360223595</v>
      </c>
      <c r="AB665" s="38">
        <f t="shared" si="182"/>
        <v>-2.0489096641540527E-8</v>
      </c>
      <c r="AC665" s="17"/>
      <c r="AD665" s="17">
        <f t="shared" si="193"/>
        <v>180</v>
      </c>
      <c r="AE665" s="143"/>
      <c r="AH665" s="103"/>
      <c r="AI665" s="533"/>
    </row>
    <row r="666" spans="1:35">
      <c r="A666" s="533"/>
      <c r="C666" s="68" t="s">
        <v>1056</v>
      </c>
      <c r="D666" s="19" t="str">
        <f>+'Outstanding loans'!A635</f>
        <v>143954315</v>
      </c>
      <c r="E666" s="20">
        <f>+'Outstanding loans'!B635</f>
        <v>99</v>
      </c>
      <c r="F666" s="19" t="str">
        <f>+'Outstanding loans'!C635</f>
        <v>LEE SHIM M F(SL3244)</v>
      </c>
      <c r="G666" s="547" t="str">
        <f t="shared" si="178"/>
        <v>I1</v>
      </c>
      <c r="H666" s="21">
        <f>+'Outstanding loans'!F635</f>
        <v>43390</v>
      </c>
      <c r="I666" s="21">
        <f>+'Outstanding loans'!G635</f>
        <v>50710</v>
      </c>
      <c r="J666" s="34">
        <f t="shared" si="179"/>
        <v>241</v>
      </c>
      <c r="K666" s="34">
        <f t="shared" si="175"/>
        <v>25</v>
      </c>
      <c r="L666" s="34">
        <f t="shared" si="176"/>
        <v>180</v>
      </c>
      <c r="M666" s="34">
        <f t="shared" si="177"/>
        <v>25</v>
      </c>
      <c r="N666" s="52">
        <f t="shared" si="183"/>
        <v>25</v>
      </c>
      <c r="O666" s="324">
        <f>+'Outstanding loans'!H635</f>
        <v>1003030</v>
      </c>
      <c r="P666" s="26">
        <f>+'Outstanding loans'!E635</f>
        <v>0.03</v>
      </c>
      <c r="Q666" s="536">
        <f t="shared" si="180"/>
        <v>6.25E-2</v>
      </c>
      <c r="R666" s="222">
        <f t="shared" si="184"/>
        <v>6926.7410264803239</v>
      </c>
      <c r="S666" s="36">
        <f t="shared" si="185"/>
        <v>807855.87801663007</v>
      </c>
      <c r="T666" s="36">
        <f t="shared" si="181"/>
        <v>195174.12198336993</v>
      </c>
      <c r="U666" s="36">
        <f t="shared" si="186"/>
        <v>100766.26220009966</v>
      </c>
      <c r="V666" s="36">
        <f t="shared" si="187"/>
        <v>59310.592244277737</v>
      </c>
      <c r="W666" s="37">
        <f t="shared" si="188"/>
        <v>41455.669955821926</v>
      </c>
      <c r="X666" s="36">
        <f t="shared" si="189"/>
        <v>27107.516942134713</v>
      </c>
      <c r="Y666" s="276">
        <f t="shared" si="190"/>
        <v>41455.669955821926</v>
      </c>
      <c r="Z666" s="36">
        <f t="shared" si="191"/>
        <v>438957.50674982148</v>
      </c>
      <c r="AA666" s="36">
        <f t="shared" si="192"/>
        <v>243783.3847664583</v>
      </c>
      <c r="AB666" s="38">
        <f t="shared" si="182"/>
        <v>-6.7520886659622192E-9</v>
      </c>
      <c r="AC666" s="17"/>
      <c r="AD666" s="17">
        <f t="shared" si="193"/>
        <v>180</v>
      </c>
      <c r="AE666" s="143"/>
      <c r="AH666" s="103"/>
      <c r="AI666" s="533"/>
    </row>
    <row r="667" spans="1:35">
      <c r="A667" s="533"/>
      <c r="C667" s="68" t="s">
        <v>1056</v>
      </c>
      <c r="D667" s="19" t="str">
        <f>+'Outstanding loans'!A636</f>
        <v>143976688</v>
      </c>
      <c r="E667" s="20">
        <f>+'Outstanding loans'!B636</f>
        <v>99</v>
      </c>
      <c r="F667" s="19" t="str">
        <f>+'Outstanding loans'!C636</f>
        <v>SONEA S(SL3247)</v>
      </c>
      <c r="G667" s="547" t="str">
        <f t="shared" si="178"/>
        <v>I1</v>
      </c>
      <c r="H667" s="21">
        <f>+'Outstanding loans'!F636</f>
        <v>43390</v>
      </c>
      <c r="I667" s="21">
        <f>+'Outstanding loans'!G636</f>
        <v>53997</v>
      </c>
      <c r="J667" s="34">
        <f t="shared" si="179"/>
        <v>349</v>
      </c>
      <c r="K667" s="34">
        <f t="shared" si="175"/>
        <v>25</v>
      </c>
      <c r="L667" s="34">
        <f t="shared" si="176"/>
        <v>180</v>
      </c>
      <c r="M667" s="34">
        <f t="shared" si="177"/>
        <v>25</v>
      </c>
      <c r="N667" s="52">
        <f t="shared" si="183"/>
        <v>25</v>
      </c>
      <c r="O667" s="324">
        <f>+'Outstanding loans'!H636</f>
        <v>1202162</v>
      </c>
      <c r="P667" s="26">
        <f>+'Outstanding loans'!E636</f>
        <v>0.03</v>
      </c>
      <c r="Q667" s="536">
        <f t="shared" si="180"/>
        <v>6.25E-2</v>
      </c>
      <c r="R667" s="222">
        <f t="shared" si="184"/>
        <v>8301.910058398691</v>
      </c>
      <c r="S667" s="36">
        <f t="shared" si="185"/>
        <v>968239.87121843605</v>
      </c>
      <c r="T667" s="36">
        <f t="shared" si="181"/>
        <v>233922.12878156395</v>
      </c>
      <c r="U667" s="36">
        <f t="shared" si="186"/>
        <v>120771.43385441728</v>
      </c>
      <c r="V667" s="36">
        <f t="shared" si="187"/>
        <v>71085.550974113896</v>
      </c>
      <c r="W667" s="37">
        <f t="shared" si="188"/>
        <v>49685.882880303383</v>
      </c>
      <c r="X667" s="36">
        <f t="shared" si="189"/>
        <v>32489.184552994993</v>
      </c>
      <c r="Y667" s="276">
        <f t="shared" si="190"/>
        <v>49685.882880303383</v>
      </c>
      <c r="Z667" s="36">
        <f t="shared" si="191"/>
        <v>526103.93929331983</v>
      </c>
      <c r="AA667" s="36">
        <f t="shared" si="192"/>
        <v>292181.81051176437</v>
      </c>
      <c r="AB667" s="38">
        <f t="shared" si="182"/>
        <v>-8.4983184933662415E-9</v>
      </c>
      <c r="AC667" s="17"/>
      <c r="AD667" s="17">
        <f t="shared" si="193"/>
        <v>180</v>
      </c>
      <c r="AE667" s="143"/>
      <c r="AH667" s="103"/>
      <c r="AI667" s="533"/>
    </row>
    <row r="668" spans="1:35">
      <c r="A668" s="533"/>
      <c r="C668" s="68" t="s">
        <v>1056</v>
      </c>
      <c r="D668" s="19" t="str">
        <f>+'Outstanding loans'!A637</f>
        <v>143845737</v>
      </c>
      <c r="E668" s="20">
        <f>+'Outstanding loans'!B637</f>
        <v>99</v>
      </c>
      <c r="F668" s="19" t="str">
        <f>+'Outstanding loans'!C637</f>
        <v>COOLEN R/K (SL3246)</v>
      </c>
      <c r="G668" s="547" t="str">
        <f t="shared" si="178"/>
        <v>I1</v>
      </c>
      <c r="H668" s="21">
        <f>+'Outstanding loans'!F637</f>
        <v>43395</v>
      </c>
      <c r="I668" s="21">
        <f>+'Outstanding loans'!G637</f>
        <v>54363</v>
      </c>
      <c r="J668" s="34">
        <f t="shared" si="179"/>
        <v>361</v>
      </c>
      <c r="K668" s="34">
        <f t="shared" si="175"/>
        <v>25</v>
      </c>
      <c r="L668" s="34">
        <f t="shared" si="176"/>
        <v>180</v>
      </c>
      <c r="M668" s="34">
        <f t="shared" si="177"/>
        <v>25</v>
      </c>
      <c r="N668" s="52">
        <f t="shared" si="183"/>
        <v>25</v>
      </c>
      <c r="O668" s="324">
        <f>+'Outstanding loans'!H637</f>
        <v>4327394</v>
      </c>
      <c r="P668" s="26">
        <f>+'Outstanding loans'!E637</f>
        <v>0.03</v>
      </c>
      <c r="Q668" s="536">
        <f t="shared" si="180"/>
        <v>6.25E-2</v>
      </c>
      <c r="R668" s="222">
        <f t="shared" si="184"/>
        <v>29884.188466491327</v>
      </c>
      <c r="S668" s="36">
        <f t="shared" si="185"/>
        <v>3485350.0686857789</v>
      </c>
      <c r="T668" s="36">
        <f t="shared" si="181"/>
        <v>842043.93131422112</v>
      </c>
      <c r="U668" s="36">
        <f t="shared" si="186"/>
        <v>434738.06211891782</v>
      </c>
      <c r="V668" s="36">
        <f t="shared" si="187"/>
        <v>255884.96955657768</v>
      </c>
      <c r="W668" s="37">
        <f t="shared" si="188"/>
        <v>178853.09256234014</v>
      </c>
      <c r="X668" s="36">
        <f t="shared" si="189"/>
        <v>116950.54601586405</v>
      </c>
      <c r="Y668" s="276">
        <f t="shared" si="190"/>
        <v>178853.09256234014</v>
      </c>
      <c r="Z668" s="36">
        <f t="shared" si="191"/>
        <v>1893803.8552826308</v>
      </c>
      <c r="AA668" s="36">
        <f t="shared" si="192"/>
        <v>1051759.923968439</v>
      </c>
      <c r="AB668" s="38">
        <f t="shared" si="182"/>
        <v>-2.9336661100387573E-8</v>
      </c>
      <c r="AC668" s="17"/>
      <c r="AD668" s="17">
        <f t="shared" si="193"/>
        <v>180</v>
      </c>
      <c r="AE668" s="143"/>
      <c r="AH668" s="103"/>
      <c r="AI668" s="533"/>
    </row>
    <row r="669" spans="1:35">
      <c r="A669" s="533"/>
      <c r="C669" s="68" t="s">
        <v>1056</v>
      </c>
      <c r="D669" s="19" t="str">
        <f>+'Outstanding loans'!A638</f>
        <v>141948636</v>
      </c>
      <c r="E669" s="20">
        <f>+'Outstanding loans'!B638</f>
        <v>98</v>
      </c>
      <c r="F669" s="19" t="str">
        <f>+'Outstanding loans'!C638</f>
        <v>SANHYE P K</v>
      </c>
      <c r="G669" s="547" t="str">
        <f t="shared" si="178"/>
        <v>I2</v>
      </c>
      <c r="H669" s="21">
        <f>+'Outstanding loans'!F638</f>
        <v>43413</v>
      </c>
      <c r="I669" s="21">
        <f>+'Outstanding loans'!G638</f>
        <v>44501</v>
      </c>
      <c r="J669" s="34">
        <f t="shared" si="179"/>
        <v>36</v>
      </c>
      <c r="K669" s="34">
        <f t="shared" si="175"/>
        <v>25</v>
      </c>
      <c r="L669" s="34">
        <f t="shared" si="176"/>
        <v>36</v>
      </c>
      <c r="M669" s="34">
        <f t="shared" si="177"/>
        <v>25</v>
      </c>
      <c r="N669" s="52">
        <f t="shared" si="183"/>
        <v>25</v>
      </c>
      <c r="O669" s="324">
        <f>+'Outstanding loans'!H638</f>
        <v>151043</v>
      </c>
      <c r="P669" s="26">
        <f>+'Outstanding loans'!E638</f>
        <v>0.05</v>
      </c>
      <c r="Q669" s="536">
        <f t="shared" si="180"/>
        <v>0.08</v>
      </c>
      <c r="R669" s="222">
        <f t="shared" si="184"/>
        <v>4526.8942113799876</v>
      </c>
      <c r="S669" s="36">
        <f t="shared" si="185"/>
        <v>144461.36763855736</v>
      </c>
      <c r="T669" s="36">
        <f t="shared" si="181"/>
        <v>6581.6323614426365</v>
      </c>
      <c r="U669" s="36">
        <f t="shared" si="186"/>
        <v>16571.216113228598</v>
      </c>
      <c r="V669" s="36">
        <f t="shared" si="187"/>
        <v>10702.449247359662</v>
      </c>
      <c r="W669" s="37">
        <f t="shared" si="188"/>
        <v>5868.7668658689363</v>
      </c>
      <c r="X669" s="36">
        <f t="shared" si="189"/>
        <v>4570.5780287796088</v>
      </c>
      <c r="Y669" s="276">
        <f t="shared" si="190"/>
        <v>5868.7668658689363</v>
      </c>
      <c r="Z669" s="36">
        <f t="shared" si="191"/>
        <v>18506.823971120961</v>
      </c>
      <c r="AA669" s="36">
        <f t="shared" si="192"/>
        <v>11925.191609679547</v>
      </c>
      <c r="AB669" s="38">
        <f t="shared" si="182"/>
        <v>-1.2223608791828156E-9</v>
      </c>
      <c r="AC669" s="17"/>
      <c r="AD669" s="17">
        <f t="shared" si="193"/>
        <v>36</v>
      </c>
      <c r="AE669" s="143"/>
      <c r="AH669" s="103"/>
      <c r="AI669" s="533"/>
    </row>
    <row r="670" spans="1:35">
      <c r="A670" s="533"/>
      <c r="C670" s="68" t="s">
        <v>1056</v>
      </c>
      <c r="D670" s="19" t="str">
        <f>+'Outstanding loans'!A639</f>
        <v>143989038</v>
      </c>
      <c r="E670" s="20">
        <f>+'Outstanding loans'!B639</f>
        <v>98</v>
      </c>
      <c r="F670" s="19" t="str">
        <f>+'Outstanding loans'!C639</f>
        <v>IMRITH G</v>
      </c>
      <c r="G670" s="547" t="str">
        <f t="shared" si="178"/>
        <v>I2</v>
      </c>
      <c r="H670" s="21">
        <f>+'Outstanding loans'!F639</f>
        <v>43425</v>
      </c>
      <c r="I670" s="21">
        <f>+'Outstanding loans'!G639</f>
        <v>45261</v>
      </c>
      <c r="J670" s="34">
        <f t="shared" si="179"/>
        <v>60</v>
      </c>
      <c r="K670" s="34">
        <f t="shared" si="175"/>
        <v>24</v>
      </c>
      <c r="L670" s="34">
        <f t="shared" si="176"/>
        <v>60</v>
      </c>
      <c r="M670" s="34">
        <f t="shared" si="177"/>
        <v>24</v>
      </c>
      <c r="N670" s="52">
        <f t="shared" si="183"/>
        <v>24</v>
      </c>
      <c r="O670" s="324">
        <f>+'Outstanding loans'!H639</f>
        <v>408227</v>
      </c>
      <c r="P670" s="26">
        <f>+'Outstanding loans'!E639</f>
        <v>0.05</v>
      </c>
      <c r="Q670" s="536">
        <f t="shared" si="180"/>
        <v>0.08</v>
      </c>
      <c r="R670" s="222">
        <f t="shared" si="184"/>
        <v>7703.7470967936524</v>
      </c>
      <c r="S670" s="36">
        <f t="shared" si="185"/>
        <v>379936.73762773827</v>
      </c>
      <c r="T670" s="36">
        <f t="shared" si="181"/>
        <v>28290.262372261728</v>
      </c>
      <c r="U670" s="36">
        <f t="shared" si="186"/>
        <v>50793.671747528104</v>
      </c>
      <c r="V670" s="36">
        <f t="shared" si="187"/>
        <v>33703.854720150004</v>
      </c>
      <c r="W670" s="37">
        <f t="shared" si="188"/>
        <v>17089.8170273781</v>
      </c>
      <c r="X670" s="36">
        <f t="shared" si="189"/>
        <v>11316.104948904691</v>
      </c>
      <c r="Y670" s="276">
        <f t="shared" si="190"/>
        <v>17089.8170273781</v>
      </c>
      <c r="Z670" s="36">
        <f t="shared" si="191"/>
        <v>82288.088179877785</v>
      </c>
      <c r="AA670" s="36">
        <f t="shared" si="192"/>
        <v>53997.825807619141</v>
      </c>
      <c r="AB670" s="38">
        <f t="shared" si="182"/>
        <v>-3.0850060284137726E-9</v>
      </c>
      <c r="AC670" s="17"/>
      <c r="AD670" s="17">
        <f t="shared" si="193"/>
        <v>60</v>
      </c>
      <c r="AE670" s="143"/>
      <c r="AH670" s="103"/>
      <c r="AI670" s="533"/>
    </row>
    <row r="671" spans="1:35">
      <c r="A671" s="533"/>
      <c r="C671" s="68" t="s">
        <v>1056</v>
      </c>
      <c r="D671" s="19" t="str">
        <f>+'Outstanding loans'!A640</f>
        <v>143001318</v>
      </c>
      <c r="E671" s="20">
        <f>+'Outstanding loans'!B640</f>
        <v>98</v>
      </c>
      <c r="F671" s="19" t="str">
        <f>+'Outstanding loans'!C640</f>
        <v>BOOLAUCK J D R</v>
      </c>
      <c r="G671" s="547" t="str">
        <f t="shared" si="178"/>
        <v>I2</v>
      </c>
      <c r="H671" s="21">
        <f>+'Outstanding loans'!F640</f>
        <v>43427</v>
      </c>
      <c r="I671" s="21">
        <f>+'Outstanding loans'!G640</f>
        <v>45261</v>
      </c>
      <c r="J671" s="34">
        <f t="shared" si="179"/>
        <v>60</v>
      </c>
      <c r="K671" s="34">
        <f t="shared" si="175"/>
        <v>24</v>
      </c>
      <c r="L671" s="34">
        <f t="shared" si="176"/>
        <v>60</v>
      </c>
      <c r="M671" s="34">
        <f t="shared" si="177"/>
        <v>24</v>
      </c>
      <c r="N671" s="52">
        <f t="shared" si="183"/>
        <v>24</v>
      </c>
      <c r="O671" s="324">
        <f>+'Outstanding loans'!H640</f>
        <v>204000</v>
      </c>
      <c r="P671" s="26">
        <f>+'Outstanding loans'!E640</f>
        <v>0.05</v>
      </c>
      <c r="Q671" s="536">
        <f t="shared" si="180"/>
        <v>0.08</v>
      </c>
      <c r="R671" s="222">
        <f t="shared" si="184"/>
        <v>3849.7316633782307</v>
      </c>
      <c r="S671" s="36">
        <f t="shared" si="185"/>
        <v>189862.73440036696</v>
      </c>
      <c r="T671" s="36">
        <f t="shared" si="181"/>
        <v>14137.265599633043</v>
      </c>
      <c r="U671" s="36">
        <f t="shared" si="186"/>
        <v>25382.713628681435</v>
      </c>
      <c r="V671" s="36">
        <f t="shared" si="187"/>
        <v>16842.556623914163</v>
      </c>
      <c r="W671" s="37">
        <f t="shared" si="188"/>
        <v>8540.1570047672722</v>
      </c>
      <c r="X671" s="36">
        <f t="shared" si="189"/>
        <v>5654.9062398532169</v>
      </c>
      <c r="Y671" s="276">
        <f t="shared" si="190"/>
        <v>8540.1570047672722</v>
      </c>
      <c r="Z671" s="36">
        <f t="shared" si="191"/>
        <v>41121.165402325336</v>
      </c>
      <c r="AA671" s="36">
        <f t="shared" si="192"/>
        <v>26983.899802693835</v>
      </c>
      <c r="AB671" s="38">
        <f t="shared" si="182"/>
        <v>-1.5425030142068863E-9</v>
      </c>
      <c r="AC671" s="17"/>
      <c r="AD671" s="17">
        <f t="shared" si="193"/>
        <v>60</v>
      </c>
      <c r="AE671" s="143"/>
      <c r="AH671" s="103"/>
      <c r="AI671" s="533"/>
    </row>
    <row r="672" spans="1:35">
      <c r="A672" s="533"/>
      <c r="C672" s="68" t="s">
        <v>1056</v>
      </c>
      <c r="D672" s="19" t="str">
        <f>+'Outstanding loans'!A641</f>
        <v>143989569</v>
      </c>
      <c r="E672" s="20">
        <f>+'Outstanding loans'!B641</f>
        <v>99</v>
      </c>
      <c r="F672" s="19" t="str">
        <f>+'Outstanding loans'!C641</f>
        <v>BOOLAUCK J D R (SL3258)</v>
      </c>
      <c r="G672" s="547" t="str">
        <f t="shared" si="178"/>
        <v>I1</v>
      </c>
      <c r="H672" s="21">
        <f>+'Outstanding loans'!F641</f>
        <v>43427</v>
      </c>
      <c r="I672" s="21">
        <f>+'Outstanding loans'!G641</f>
        <v>50010</v>
      </c>
      <c r="J672" s="34">
        <f t="shared" si="179"/>
        <v>216</v>
      </c>
      <c r="K672" s="34">
        <f t="shared" si="175"/>
        <v>24</v>
      </c>
      <c r="L672" s="34">
        <f t="shared" si="176"/>
        <v>180</v>
      </c>
      <c r="M672" s="34">
        <f t="shared" si="177"/>
        <v>24</v>
      </c>
      <c r="N672" s="52">
        <f t="shared" si="183"/>
        <v>24</v>
      </c>
      <c r="O672" s="324">
        <f>+'Outstanding loans'!H641</f>
        <v>2308024</v>
      </c>
      <c r="P672" s="26">
        <f>+'Outstanding loans'!E641</f>
        <v>0.03</v>
      </c>
      <c r="Q672" s="536">
        <f t="shared" si="180"/>
        <v>6.25E-2</v>
      </c>
      <c r="R672" s="222">
        <f t="shared" si="184"/>
        <v>15938.789997209677</v>
      </c>
      <c r="S672" s="36">
        <f t="shared" si="185"/>
        <v>1858918.232758197</v>
      </c>
      <c r="T672" s="36">
        <f t="shared" si="181"/>
        <v>449105.767241803</v>
      </c>
      <c r="U672" s="36">
        <f t="shared" si="186"/>
        <v>223017.32471325737</v>
      </c>
      <c r="V672" s="36">
        <f t="shared" si="187"/>
        <v>131334.67652271572</v>
      </c>
      <c r="W672" s="37">
        <f t="shared" si="188"/>
        <v>91682.648190541659</v>
      </c>
      <c r="X672" s="36">
        <f t="shared" si="189"/>
        <v>59880.768965573734</v>
      </c>
      <c r="Y672" s="276">
        <f t="shared" si="190"/>
        <v>91682.648190541659</v>
      </c>
      <c r="Z672" s="36">
        <f t="shared" si="191"/>
        <v>1010063.966739529</v>
      </c>
      <c r="AA672" s="36">
        <f t="shared" si="192"/>
        <v>560958.19949774165</v>
      </c>
      <c r="AB672" s="38">
        <f t="shared" si="182"/>
        <v>-1.5599653124809265E-8</v>
      </c>
      <c r="AC672" s="17"/>
      <c r="AD672" s="17">
        <f t="shared" si="193"/>
        <v>180</v>
      </c>
      <c r="AE672" s="143"/>
      <c r="AH672" s="103"/>
      <c r="AI672" s="533"/>
    </row>
    <row r="673" spans="1:35">
      <c r="A673" s="533"/>
      <c r="C673" s="68" t="s">
        <v>1056</v>
      </c>
      <c r="D673" s="19" t="str">
        <f>+'Outstanding loans'!A642</f>
        <v>143970477</v>
      </c>
      <c r="E673" s="20">
        <f>+'Outstanding loans'!B642</f>
        <v>98</v>
      </c>
      <c r="F673" s="19" t="str">
        <f>+'Outstanding loans'!C642</f>
        <v>DOWLUT-BEEBEEJAUN S</v>
      </c>
      <c r="G673" s="547" t="str">
        <f t="shared" si="178"/>
        <v>I2</v>
      </c>
      <c r="H673" s="21">
        <f>+'Outstanding loans'!F642</f>
        <v>43446</v>
      </c>
      <c r="I673" s="21">
        <f>+'Outstanding loans'!G642</f>
        <v>45261</v>
      </c>
      <c r="J673" s="34">
        <f t="shared" si="179"/>
        <v>60</v>
      </c>
      <c r="K673" s="34">
        <f t="shared" si="175"/>
        <v>24</v>
      </c>
      <c r="L673" s="34">
        <f t="shared" si="176"/>
        <v>60</v>
      </c>
      <c r="M673" s="34">
        <f t="shared" si="177"/>
        <v>24</v>
      </c>
      <c r="N673" s="52">
        <f t="shared" si="183"/>
        <v>24</v>
      </c>
      <c r="O673" s="324">
        <f>+'Outstanding loans'!H642</f>
        <v>1510640</v>
      </c>
      <c r="P673" s="26">
        <f>+'Outstanding loans'!E642</f>
        <v>0.05</v>
      </c>
      <c r="Q673" s="536">
        <f t="shared" si="180"/>
        <v>0.08</v>
      </c>
      <c r="R673" s="222">
        <f t="shared" si="184"/>
        <v>28507.64039198868</v>
      </c>
      <c r="S673" s="36">
        <f t="shared" si="185"/>
        <v>1405952.162228286</v>
      </c>
      <c r="T673" s="36">
        <f t="shared" si="181"/>
        <v>104687.83777171397</v>
      </c>
      <c r="U673" s="36">
        <f t="shared" si="186"/>
        <v>187961.48292172217</v>
      </c>
      <c r="V673" s="36">
        <f t="shared" si="187"/>
        <v>124720.7830311259</v>
      </c>
      <c r="W673" s="37">
        <f t="shared" si="188"/>
        <v>63240.699890596268</v>
      </c>
      <c r="X673" s="36">
        <f t="shared" si="189"/>
        <v>41875.135108685587</v>
      </c>
      <c r="Y673" s="276">
        <f t="shared" si="190"/>
        <v>63240.699890596268</v>
      </c>
      <c r="Z673" s="36">
        <f t="shared" si="191"/>
        <v>304506.26129102311</v>
      </c>
      <c r="AA673" s="36">
        <f t="shared" si="192"/>
        <v>199818.42351932079</v>
      </c>
      <c r="AB673" s="38">
        <f t="shared" si="182"/>
        <v>-1.1641532182693481E-8</v>
      </c>
      <c r="AC673" s="17"/>
      <c r="AD673" s="17">
        <f t="shared" si="193"/>
        <v>60</v>
      </c>
      <c r="AE673" s="143"/>
      <c r="AH673" s="103"/>
      <c r="AI673" s="533"/>
    </row>
    <row r="674" spans="1:35">
      <c r="A674" s="533"/>
      <c r="C674" s="68" t="s">
        <v>1056</v>
      </c>
      <c r="D674" s="19" t="str">
        <f>+'Outstanding loans'!A643</f>
        <v>143989461</v>
      </c>
      <c r="E674" s="20">
        <f>+'Outstanding loans'!B643</f>
        <v>98</v>
      </c>
      <c r="F674" s="19" t="str">
        <f>+'Outstanding loans'!C643</f>
        <v>LI MUI SANG B</v>
      </c>
      <c r="G674" s="547" t="str">
        <f t="shared" si="178"/>
        <v>I2</v>
      </c>
      <c r="H674" s="21">
        <f>+'Outstanding loans'!F643</f>
        <v>43454</v>
      </c>
      <c r="I674" s="21">
        <f>+'Outstanding loans'!G643</f>
        <v>45292</v>
      </c>
      <c r="J674" s="34">
        <f t="shared" si="179"/>
        <v>60</v>
      </c>
      <c r="K674" s="34">
        <f t="shared" si="175"/>
        <v>23</v>
      </c>
      <c r="L674" s="34">
        <f t="shared" si="176"/>
        <v>60</v>
      </c>
      <c r="M674" s="34">
        <f t="shared" si="177"/>
        <v>23</v>
      </c>
      <c r="N674" s="52">
        <f t="shared" si="183"/>
        <v>23</v>
      </c>
      <c r="O674" s="324">
        <f>+'Outstanding loans'!H643</f>
        <v>711827</v>
      </c>
      <c r="P674" s="26">
        <f>+'Outstanding loans'!E643</f>
        <v>0.05</v>
      </c>
      <c r="Q674" s="536">
        <f t="shared" si="180"/>
        <v>0.08</v>
      </c>
      <c r="R674" s="222">
        <f t="shared" si="184"/>
        <v>13433.05363111537</v>
      </c>
      <c r="S674" s="36">
        <f t="shared" si="185"/>
        <v>662497.16000004893</v>
      </c>
      <c r="T674" s="36">
        <f t="shared" si="181"/>
        <v>49329.839999951073</v>
      </c>
      <c r="U674" s="36">
        <f t="shared" si="186"/>
        <v>85641.26740428817</v>
      </c>
      <c r="V674" s="36">
        <f t="shared" si="187"/>
        <v>56854.038576613355</v>
      </c>
      <c r="W674" s="37">
        <f t="shared" si="188"/>
        <v>28787.228827674815</v>
      </c>
      <c r="X674" s="36">
        <f t="shared" si="189"/>
        <v>18909.771999981243</v>
      </c>
      <c r="Y674" s="276">
        <f t="shared" si="190"/>
        <v>28787.228827674815</v>
      </c>
      <c r="Z674" s="36">
        <f t="shared" si="191"/>
        <v>143486.05786686775</v>
      </c>
      <c r="AA674" s="36">
        <f t="shared" si="192"/>
        <v>94156.217866922263</v>
      </c>
      <c r="AB674" s="38">
        <f t="shared" si="182"/>
        <v>-5.5879354476928711E-9</v>
      </c>
      <c r="AC674" s="17"/>
      <c r="AD674" s="17">
        <f t="shared" si="193"/>
        <v>60</v>
      </c>
      <c r="AE674" s="143"/>
      <c r="AH674" s="103"/>
      <c r="AI674" s="533"/>
    </row>
    <row r="675" spans="1:35">
      <c r="A675" s="533"/>
      <c r="C675" s="68" t="s">
        <v>1056</v>
      </c>
      <c r="D675" s="19" t="str">
        <f>+'Outstanding loans'!A644</f>
        <v>143989860</v>
      </c>
      <c r="E675" s="20">
        <f>+'Outstanding loans'!B644</f>
        <v>98</v>
      </c>
      <c r="F675" s="19" t="str">
        <f>+'Outstanding loans'!C644</f>
        <v>SAURAH A</v>
      </c>
      <c r="G675" s="547" t="str">
        <f t="shared" si="178"/>
        <v>I2</v>
      </c>
      <c r="H675" s="21">
        <f>+'Outstanding loans'!F644</f>
        <v>43458</v>
      </c>
      <c r="I675" s="21">
        <f>+'Outstanding loans'!G644</f>
        <v>45292</v>
      </c>
      <c r="J675" s="34">
        <f t="shared" si="179"/>
        <v>60</v>
      </c>
      <c r="K675" s="34">
        <f t="shared" si="175"/>
        <v>23</v>
      </c>
      <c r="L675" s="34">
        <f t="shared" si="176"/>
        <v>60</v>
      </c>
      <c r="M675" s="34">
        <f t="shared" si="177"/>
        <v>23</v>
      </c>
      <c r="N675" s="52">
        <f t="shared" si="183"/>
        <v>23</v>
      </c>
      <c r="O675" s="324">
        <f>+'Outstanding loans'!H644</f>
        <v>255000</v>
      </c>
      <c r="P675" s="26">
        <f>+'Outstanding loans'!E644</f>
        <v>0.05</v>
      </c>
      <c r="Q675" s="536">
        <f t="shared" si="180"/>
        <v>0.08</v>
      </c>
      <c r="R675" s="222">
        <f t="shared" si="184"/>
        <v>4812.1645792227891</v>
      </c>
      <c r="S675" s="36">
        <f t="shared" si="185"/>
        <v>237328.41800045874</v>
      </c>
      <c r="T675" s="36">
        <f t="shared" si="181"/>
        <v>17671.58199954126</v>
      </c>
      <c r="U675" s="36">
        <f t="shared" si="186"/>
        <v>30679.537567545907</v>
      </c>
      <c r="V675" s="36">
        <f t="shared" si="187"/>
        <v>20366.999056001558</v>
      </c>
      <c r="W675" s="37">
        <f t="shared" si="188"/>
        <v>10312.53851154435</v>
      </c>
      <c r="X675" s="36">
        <f t="shared" si="189"/>
        <v>6774.1064331574826</v>
      </c>
      <c r="Y675" s="276">
        <f t="shared" si="190"/>
        <v>10312.53851154435</v>
      </c>
      <c r="Z675" s="36">
        <f t="shared" si="191"/>
        <v>51401.456752906699</v>
      </c>
      <c r="AA675" s="36">
        <f t="shared" si="192"/>
        <v>33729.874753367301</v>
      </c>
      <c r="AB675" s="38">
        <f t="shared" si="182"/>
        <v>-1.862645149230957E-9</v>
      </c>
      <c r="AC675" s="17"/>
      <c r="AD675" s="17">
        <f t="shared" si="193"/>
        <v>60</v>
      </c>
      <c r="AE675" s="143"/>
      <c r="AH675" s="103"/>
      <c r="AI675" s="533"/>
    </row>
    <row r="676" spans="1:35">
      <c r="A676" s="533"/>
      <c r="C676" s="68" t="s">
        <v>1056</v>
      </c>
      <c r="D676" s="19" t="str">
        <f>+'Outstanding loans'!A645</f>
        <v>143988724</v>
      </c>
      <c r="E676" s="20">
        <f>+'Outstanding loans'!B645</f>
        <v>98</v>
      </c>
      <c r="F676" s="19" t="str">
        <f>+'Outstanding loans'!C645</f>
        <v>DEELCHAND K</v>
      </c>
      <c r="G676" s="547" t="str">
        <f t="shared" si="178"/>
        <v>I2</v>
      </c>
      <c r="H676" s="21">
        <f>+'Outstanding loans'!F645</f>
        <v>43469</v>
      </c>
      <c r="I676" s="21">
        <f>+'Outstanding loans'!G645</f>
        <v>45292</v>
      </c>
      <c r="J676" s="34">
        <f t="shared" si="179"/>
        <v>60</v>
      </c>
      <c r="K676" s="34">
        <f t="shared" si="175"/>
        <v>23</v>
      </c>
      <c r="L676" s="34">
        <f t="shared" si="176"/>
        <v>60</v>
      </c>
      <c r="M676" s="34">
        <f t="shared" si="177"/>
        <v>23</v>
      </c>
      <c r="N676" s="52">
        <f t="shared" si="183"/>
        <v>23</v>
      </c>
      <c r="O676" s="324">
        <f>+'Outstanding loans'!H645</f>
        <v>251808</v>
      </c>
      <c r="P676" s="26">
        <f>+'Outstanding loans'!E645</f>
        <v>0.05</v>
      </c>
      <c r="Q676" s="536">
        <f t="shared" si="180"/>
        <v>0.08</v>
      </c>
      <c r="R676" s="222">
        <f t="shared" si="184"/>
        <v>4751.9276014311054</v>
      </c>
      <c r="S676" s="36">
        <f t="shared" si="185"/>
        <v>234357.62462690001</v>
      </c>
      <c r="T676" s="36">
        <f t="shared" si="181"/>
        <v>17450.375373099989</v>
      </c>
      <c r="U676" s="36">
        <f t="shared" si="186"/>
        <v>30295.501944347445</v>
      </c>
      <c r="V676" s="36">
        <f t="shared" si="187"/>
        <v>20112.052150171119</v>
      </c>
      <c r="W676" s="37">
        <f t="shared" si="188"/>
        <v>10183.449794176326</v>
      </c>
      <c r="X676" s="36">
        <f t="shared" si="189"/>
        <v>6689.3105596883297</v>
      </c>
      <c r="Y676" s="276">
        <f t="shared" si="190"/>
        <v>10183.449794176326</v>
      </c>
      <c r="Z676" s="36">
        <f t="shared" si="191"/>
        <v>50758.031458964339</v>
      </c>
      <c r="AA676" s="36">
        <f t="shared" si="192"/>
        <v>33307.656085866358</v>
      </c>
      <c r="AB676" s="38">
        <f t="shared" si="182"/>
        <v>-2.0081643015146255E-9</v>
      </c>
      <c r="AC676" s="17"/>
      <c r="AD676" s="17">
        <f t="shared" si="193"/>
        <v>60</v>
      </c>
      <c r="AE676" s="143"/>
      <c r="AH676" s="103"/>
      <c r="AI676" s="533"/>
    </row>
    <row r="677" spans="1:35">
      <c r="A677" s="533"/>
      <c r="C677" s="68" t="s">
        <v>1056</v>
      </c>
      <c r="D677" s="19" t="str">
        <f>+'Outstanding loans'!A646</f>
        <v>143970183</v>
      </c>
      <c r="E677" s="20">
        <f>+'Outstanding loans'!B646</f>
        <v>98</v>
      </c>
      <c r="F677" s="19" t="str">
        <f>+'Outstanding loans'!C646</f>
        <v>GOREEBA R</v>
      </c>
      <c r="G677" s="547" t="str">
        <f t="shared" si="178"/>
        <v>I2</v>
      </c>
      <c r="H677" s="21">
        <f>+'Outstanding loans'!F646</f>
        <v>43494</v>
      </c>
      <c r="I677" s="21">
        <f>+'Outstanding loans'!G646</f>
        <v>46054</v>
      </c>
      <c r="J677" s="34">
        <f t="shared" si="179"/>
        <v>84</v>
      </c>
      <c r="K677" s="34">
        <f t="shared" ref="K677:K740" si="194">ROUND(($I$35-H677)/365*12,0)</f>
        <v>22</v>
      </c>
      <c r="L677" s="34">
        <f t="shared" ref="L677:L740" si="195">IF(B677="VELS",J677,IF(J677&gt;(IF(OR(E677=4,E677=99),$J$3,IF(E677=97,$J$6,IF(E677=98,$J$5,"Check")))),(IF(OR(E677=4,E677=99),$J$3,IF(E677=97,$J$6,IF(E677=98,$J$5,"Check")))),J677))</f>
        <v>60</v>
      </c>
      <c r="M677" s="34">
        <f t="shared" ref="M677:M740" si="196">IF(K677&gt;L677,L677,K677)</f>
        <v>22</v>
      </c>
      <c r="N677" s="52">
        <f t="shared" si="183"/>
        <v>22</v>
      </c>
      <c r="O677" s="324">
        <f>+'Outstanding loans'!H646</f>
        <v>914112</v>
      </c>
      <c r="P677" s="26">
        <f>+'Outstanding loans'!E646</f>
        <v>0.05</v>
      </c>
      <c r="Q677" s="536">
        <f t="shared" si="180"/>
        <v>0.08</v>
      </c>
      <c r="R677" s="222">
        <f t="shared" si="184"/>
        <v>17250.421128794125</v>
      </c>
      <c r="S677" s="36">
        <f t="shared" si="185"/>
        <v>850763.74445190316</v>
      </c>
      <c r="T677" s="36">
        <f t="shared" si="181"/>
        <v>63348.255548096844</v>
      </c>
      <c r="U677" s="36">
        <f t="shared" si="186"/>
        <v>106129.33708450786</v>
      </c>
      <c r="V677" s="36">
        <f t="shared" si="187"/>
        <v>70489.44236256869</v>
      </c>
      <c r="W677" s="37">
        <f t="shared" si="188"/>
        <v>35639.89472193917</v>
      </c>
      <c r="X677" s="36">
        <f t="shared" si="189"/>
        <v>23227.693700968844</v>
      </c>
      <c r="Y677" s="276">
        <f t="shared" si="190"/>
        <v>35639.89472193917</v>
      </c>
      <c r="Z677" s="36">
        <f t="shared" si="191"/>
        <v>184261.52327573719</v>
      </c>
      <c r="AA677" s="36">
        <f t="shared" si="192"/>
        <v>120913.26772764756</v>
      </c>
      <c r="AB677" s="38">
        <f t="shared" si="182"/>
        <v>-7.2177499532699585E-9</v>
      </c>
      <c r="AC677" s="17"/>
      <c r="AD677" s="17">
        <f t="shared" si="193"/>
        <v>60</v>
      </c>
      <c r="AE677" s="143"/>
      <c r="AH677" s="103"/>
      <c r="AI677" s="533"/>
    </row>
    <row r="678" spans="1:35">
      <c r="A678" s="533"/>
      <c r="C678" s="68" t="s">
        <v>1056</v>
      </c>
      <c r="D678" s="19" t="str">
        <f>+'Outstanding loans'!A647</f>
        <v>143595625</v>
      </c>
      <c r="E678" s="20">
        <f>+'Outstanding loans'!B647</f>
        <v>99</v>
      </c>
      <c r="F678" s="19" t="str">
        <f>+'Outstanding loans'!C647</f>
        <v>SUNGKUR A (SL3257)</v>
      </c>
      <c r="G678" s="547" t="str">
        <f t="shared" ref="G678:G741" si="197">IF(H678&lt;$P$5,"A",IF(H678&lt;$P$6,"B",IF(H678&lt;$P$7,"C",IF(H678&lt;$P$8,"D",IF(H678&lt;$P$9,"E",IF(H678&lt;$P$10,"F",IF(H678&lt;$P$11,"G",IF(H678&lt;$P$12,"I",IF(H678&lt;$P$13,"J",IF(H678&lt;$P$14,"K","L"))))))))))&amp;IF(OR(P678=0,P678&gt;=5%),2,1)</f>
        <v>I1</v>
      </c>
      <c r="H678" s="21">
        <f>+'Outstanding loans'!F647</f>
        <v>43474</v>
      </c>
      <c r="I678" s="21">
        <f>+'Outstanding loans'!G647</f>
        <v>51502</v>
      </c>
      <c r="J678" s="34">
        <f t="shared" ref="J678:J741" si="198">ROUND((I678-H678)/365*12,0)</f>
        <v>264</v>
      </c>
      <c r="K678" s="34">
        <f t="shared" si="194"/>
        <v>23</v>
      </c>
      <c r="L678" s="34">
        <f t="shared" si="195"/>
        <v>180</v>
      </c>
      <c r="M678" s="34">
        <f t="shared" si="196"/>
        <v>23</v>
      </c>
      <c r="N678" s="52">
        <f t="shared" si="183"/>
        <v>23</v>
      </c>
      <c r="O678" s="324">
        <f>+'Outstanding loans'!H647</f>
        <v>1650001</v>
      </c>
      <c r="P678" s="26">
        <f>+'Outstanding loans'!E647</f>
        <v>0.03</v>
      </c>
      <c r="Q678" s="536">
        <f t="shared" ref="Q678:Q741" si="199">VLOOKUP(G678,$O$3:$Q$28,3,FALSE)</f>
        <v>6.25E-2</v>
      </c>
      <c r="R678" s="222">
        <f t="shared" si="184"/>
        <v>11394.603970403239</v>
      </c>
      <c r="S678" s="36">
        <f t="shared" si="185"/>
        <v>1328936.3295049176</v>
      </c>
      <c r="T678" s="36">
        <f t="shared" ref="T678:T741" si="200">O678-S678</f>
        <v>321064.67049508239</v>
      </c>
      <c r="U678" s="36">
        <f t="shared" si="186"/>
        <v>153080.70761457254</v>
      </c>
      <c r="V678" s="36">
        <f t="shared" si="187"/>
        <v>90195.55372381027</v>
      </c>
      <c r="W678" s="37">
        <f t="shared" si="188"/>
        <v>62885.153890762274</v>
      </c>
      <c r="X678" s="36">
        <f t="shared" si="189"/>
        <v>41024.930118816083</v>
      </c>
      <c r="Y678" s="276">
        <f t="shared" si="190"/>
        <v>62885.153890762274</v>
      </c>
      <c r="Z678" s="36">
        <f t="shared" si="191"/>
        <v>722092.38516765391</v>
      </c>
      <c r="AA678" s="36">
        <f t="shared" si="192"/>
        <v>401027.71467258339</v>
      </c>
      <c r="AB678" s="38">
        <f t="shared" ref="AB678:AB741" si="201">IF(ISERROR(Z678-AA678-T678),"CHECK",Z678-AA678-T678)</f>
        <v>-1.1874362826347351E-8</v>
      </c>
      <c r="AC678" s="17"/>
      <c r="AD678" s="17">
        <f t="shared" si="193"/>
        <v>180</v>
      </c>
      <c r="AE678" s="143"/>
      <c r="AH678" s="103"/>
      <c r="AI678" s="533"/>
    </row>
    <row r="679" spans="1:35">
      <c r="A679" s="533"/>
      <c r="C679" s="68" t="s">
        <v>1056</v>
      </c>
      <c r="D679" s="19" t="str">
        <f>+'Outstanding loans'!A648</f>
        <v>143656624</v>
      </c>
      <c r="E679" s="20">
        <f>+'Outstanding loans'!B648</f>
        <v>99</v>
      </c>
      <c r="F679" s="19" t="str">
        <f>+'Outstanding loans'!C648</f>
        <v>LOBIN S (SL2121)</v>
      </c>
      <c r="G679" s="547" t="str">
        <f t="shared" si="197"/>
        <v>I1</v>
      </c>
      <c r="H679" s="21">
        <f>+'Outstanding loans'!F648</f>
        <v>43493</v>
      </c>
      <c r="I679" s="21">
        <f>+'Outstanding loans'!G648</f>
        <v>47392</v>
      </c>
      <c r="J679" s="34">
        <f t="shared" si="198"/>
        <v>128</v>
      </c>
      <c r="K679" s="34">
        <f t="shared" si="194"/>
        <v>22</v>
      </c>
      <c r="L679" s="34">
        <f t="shared" si="195"/>
        <v>128</v>
      </c>
      <c r="M679" s="34">
        <f t="shared" si="196"/>
        <v>22</v>
      </c>
      <c r="N679" s="52">
        <f t="shared" ref="N679:N742" si="202">IF(C679="O",IF(ROUND(($I$35-H679)/365*12,0)&gt;$L679,$L679,ROUND(($I$35-H679)/365*12,0)),IF(OR(C679="E",C679="N"),ROUND((I679-H679)/365*12,0),"CHECK"))</f>
        <v>22</v>
      </c>
      <c r="O679" s="324">
        <f>+'Outstanding loans'!H648</f>
        <v>972775</v>
      </c>
      <c r="P679" s="26">
        <f>+'Outstanding loans'!E648</f>
        <v>0.03</v>
      </c>
      <c r="Q679" s="536">
        <f t="shared" si="199"/>
        <v>6.25E-2</v>
      </c>
      <c r="R679" s="222">
        <f t="shared" ref="R679:R742" si="203">PMT(P679/12,L679,-O679,0,0)</f>
        <v>8889.9299781576683</v>
      </c>
      <c r="S679" s="36">
        <f t="shared" ref="S679:S742" si="204">(-PV(Q679/12,L679,R679,0,0))</f>
        <v>829014.5819009624</v>
      </c>
      <c r="T679" s="36">
        <f t="shared" si="200"/>
        <v>143760.4180990376</v>
      </c>
      <c r="U679" s="36">
        <f t="shared" ref="U679:U742" si="205">-IF(OR(Q679="",Q679=0),0,(CUMIPMT(Q679/12,L679,S679,1,M679,0)))</f>
        <v>89294.573966475757</v>
      </c>
      <c r="V679" s="36">
        <f t="shared" ref="V679:V742" si="206">-IF(OR(P679="",P679=0),0,(CUMIPMT(P679/12,L679,O679,1,M679,0)))</f>
        <v>49710.231347421563</v>
      </c>
      <c r="W679" s="37">
        <f t="shared" ref="W679:W742" si="207">IF(ISERROR(U679-V679),0,U679-V679)</f>
        <v>39584.342619054194</v>
      </c>
      <c r="X679" s="36">
        <f t="shared" ref="X679:X742" si="208">IF(C679="O",T679/AD679*N679,T679)</f>
        <v>24708.821860772088</v>
      </c>
      <c r="Y679" s="276">
        <f t="shared" ref="Y679:Y742" si="209">W679</f>
        <v>39584.342619054194</v>
      </c>
      <c r="Z679" s="36">
        <f t="shared" ref="Z679:Z742" si="210">-IF(OR(Q679="",Q679=0),0,(CUMIPMT(Q679/12,L679,S679,1,L679,0)))</f>
        <v>308896.45530321181</v>
      </c>
      <c r="AA679" s="36">
        <f t="shared" ref="AA679:AA742" si="211">-IF(OR(P679="",P679=0),0,(CUMIPMT(P679/12,L679,O679,1,L679,0)))</f>
        <v>165136.03720418143</v>
      </c>
      <c r="AB679" s="38">
        <f t="shared" si="201"/>
        <v>-7.2177499532699585E-9</v>
      </c>
      <c r="AC679" s="17"/>
      <c r="AD679" s="17">
        <f t="shared" ref="AD679:AD742" si="212">IF(L679&gt;$J$2,$J$2,L679)</f>
        <v>128</v>
      </c>
      <c r="AE679" s="143"/>
      <c r="AH679" s="103"/>
      <c r="AI679" s="533"/>
    </row>
    <row r="680" spans="1:35">
      <c r="A680" s="533"/>
      <c r="C680" s="68" t="s">
        <v>1056</v>
      </c>
      <c r="D680" s="19" t="str">
        <f>+'Outstanding loans'!A649</f>
        <v>143523276</v>
      </c>
      <c r="E680" s="20">
        <f>+'Outstanding loans'!B649</f>
        <v>99</v>
      </c>
      <c r="F680" s="19" t="str">
        <f>+'Outstanding loans'!C649</f>
        <v>SUNEECHUR K(SL3254)</v>
      </c>
      <c r="G680" s="547" t="str">
        <f t="shared" si="197"/>
        <v>I1</v>
      </c>
      <c r="H680" s="21">
        <f>+'Outstanding loans'!F649</f>
        <v>43517</v>
      </c>
      <c r="I680" s="21">
        <f>+'Outstanding loans'!G649</f>
        <v>54483</v>
      </c>
      <c r="J680" s="34">
        <f t="shared" si="198"/>
        <v>361</v>
      </c>
      <c r="K680" s="34">
        <f t="shared" si="194"/>
        <v>21</v>
      </c>
      <c r="L680" s="34">
        <f t="shared" si="195"/>
        <v>180</v>
      </c>
      <c r="M680" s="34">
        <f t="shared" si="196"/>
        <v>21</v>
      </c>
      <c r="N680" s="52">
        <f t="shared" si="202"/>
        <v>21</v>
      </c>
      <c r="O680" s="324">
        <f>+'Outstanding loans'!H649</f>
        <v>2854877</v>
      </c>
      <c r="P680" s="26">
        <f>+'Outstanding loans'!E649</f>
        <v>0.03</v>
      </c>
      <c r="Q680" s="536">
        <f t="shared" si="199"/>
        <v>6.25E-2</v>
      </c>
      <c r="R680" s="222">
        <f t="shared" si="203"/>
        <v>19715.256414519074</v>
      </c>
      <c r="S680" s="36">
        <f t="shared" si="204"/>
        <v>2299362.0983066135</v>
      </c>
      <c r="T680" s="36">
        <f t="shared" si="200"/>
        <v>555514.90169338649</v>
      </c>
      <c r="U680" s="36">
        <f t="shared" si="205"/>
        <v>242741.85872552052</v>
      </c>
      <c r="V680" s="36">
        <f t="shared" si="206"/>
        <v>143171.8174779804</v>
      </c>
      <c r="W680" s="37">
        <f t="shared" si="207"/>
        <v>99570.041247540124</v>
      </c>
      <c r="X680" s="36">
        <f t="shared" si="208"/>
        <v>64810.071864228426</v>
      </c>
      <c r="Y680" s="276">
        <f t="shared" si="209"/>
        <v>99570.041247540124</v>
      </c>
      <c r="Z680" s="36">
        <f t="shared" si="210"/>
        <v>1249384.0563068003</v>
      </c>
      <c r="AA680" s="36">
        <f t="shared" si="211"/>
        <v>693869.15461343341</v>
      </c>
      <c r="AB680" s="38">
        <f t="shared" si="201"/>
        <v>-1.9557774066925049E-8</v>
      </c>
      <c r="AC680" s="17"/>
      <c r="AD680" s="17">
        <f t="shared" si="212"/>
        <v>180</v>
      </c>
      <c r="AE680" s="143"/>
      <c r="AH680" s="103"/>
      <c r="AI680" s="533"/>
    </row>
    <row r="681" spans="1:35">
      <c r="A681" s="533"/>
      <c r="C681" s="68" t="s">
        <v>1056</v>
      </c>
      <c r="D681" s="19" t="str">
        <f>+'Outstanding loans'!A650</f>
        <v>141910205</v>
      </c>
      <c r="E681" s="20">
        <f>+'Outstanding loans'!B650</f>
        <v>98</v>
      </c>
      <c r="F681" s="19" t="str">
        <f>+'Outstanding loans'!C650</f>
        <v>GOOLAMALLEE H A</v>
      </c>
      <c r="G681" s="547" t="str">
        <f t="shared" si="197"/>
        <v>I2</v>
      </c>
      <c r="H681" s="21">
        <f>+'Outstanding loans'!F650</f>
        <v>43511</v>
      </c>
      <c r="I681" s="21">
        <f>+'Outstanding loans'!G650</f>
        <v>45323</v>
      </c>
      <c r="J681" s="34">
        <f t="shared" si="198"/>
        <v>60</v>
      </c>
      <c r="K681" s="34">
        <f t="shared" si="194"/>
        <v>22</v>
      </c>
      <c r="L681" s="34">
        <f t="shared" si="195"/>
        <v>60</v>
      </c>
      <c r="M681" s="34">
        <f t="shared" si="196"/>
        <v>22</v>
      </c>
      <c r="N681" s="52">
        <f t="shared" si="202"/>
        <v>22</v>
      </c>
      <c r="O681" s="324">
        <f>+'Outstanding loans'!H650</f>
        <v>382430</v>
      </c>
      <c r="P681" s="26">
        <f>+'Outstanding loans'!E650</f>
        <v>0.05</v>
      </c>
      <c r="Q681" s="536">
        <f t="shared" si="199"/>
        <v>0.08</v>
      </c>
      <c r="R681" s="222">
        <f t="shared" si="203"/>
        <v>7216.9258824791023</v>
      </c>
      <c r="S681" s="36">
        <f t="shared" si="204"/>
        <v>355927.47802319773</v>
      </c>
      <c r="T681" s="36">
        <f t="shared" si="200"/>
        <v>26502.521976802265</v>
      </c>
      <c r="U681" s="36">
        <f t="shared" si="205"/>
        <v>44400.513702071898</v>
      </c>
      <c r="V681" s="36">
        <f t="shared" si="206"/>
        <v>29490.125326783964</v>
      </c>
      <c r="W681" s="37">
        <f t="shared" si="207"/>
        <v>14910.388375287934</v>
      </c>
      <c r="X681" s="36">
        <f t="shared" si="208"/>
        <v>9717.5913914941648</v>
      </c>
      <c r="Y681" s="276">
        <f t="shared" si="209"/>
        <v>14910.388375287934</v>
      </c>
      <c r="Z681" s="36">
        <f t="shared" si="210"/>
        <v>77088.074925545428</v>
      </c>
      <c r="AA681" s="36">
        <f t="shared" si="211"/>
        <v>50585.552948746074</v>
      </c>
      <c r="AB681" s="38">
        <f t="shared" si="201"/>
        <v>-2.9103830456733704E-9</v>
      </c>
      <c r="AC681" s="17"/>
      <c r="AD681" s="17">
        <f t="shared" si="212"/>
        <v>60</v>
      </c>
      <c r="AE681" s="143"/>
      <c r="AH681" s="103"/>
      <c r="AI681" s="533"/>
    </row>
    <row r="682" spans="1:35">
      <c r="A682" s="533"/>
      <c r="C682" s="68" t="s">
        <v>1056</v>
      </c>
      <c r="D682" s="19" t="str">
        <f>+'Outstanding loans'!A651</f>
        <v>143970272</v>
      </c>
      <c r="E682" s="20">
        <f>+'Outstanding loans'!B651</f>
        <v>98</v>
      </c>
      <c r="F682" s="19" t="str">
        <f>+'Outstanding loans'!C651</f>
        <v>KHADOO V</v>
      </c>
      <c r="G682" s="547" t="str">
        <f t="shared" si="197"/>
        <v>I2</v>
      </c>
      <c r="H682" s="21">
        <f>+'Outstanding loans'!F651</f>
        <v>43532</v>
      </c>
      <c r="I682" s="21">
        <f>+'Outstanding loans'!G651</f>
        <v>45352</v>
      </c>
      <c r="J682" s="34">
        <f t="shared" si="198"/>
        <v>60</v>
      </c>
      <c r="K682" s="34">
        <f t="shared" si="194"/>
        <v>21</v>
      </c>
      <c r="L682" s="34">
        <f t="shared" si="195"/>
        <v>60</v>
      </c>
      <c r="M682" s="34">
        <f t="shared" si="196"/>
        <v>21</v>
      </c>
      <c r="N682" s="52">
        <f t="shared" si="202"/>
        <v>21</v>
      </c>
      <c r="O682" s="324">
        <f>+'Outstanding loans'!H651</f>
        <v>402837</v>
      </c>
      <c r="P682" s="26">
        <f>+'Outstanding loans'!E651</f>
        <v>0.05</v>
      </c>
      <c r="Q682" s="536">
        <f t="shared" si="199"/>
        <v>0.08</v>
      </c>
      <c r="R682" s="222">
        <f t="shared" si="203"/>
        <v>7602.0311474524333</v>
      </c>
      <c r="S682" s="36">
        <f t="shared" si="204"/>
        <v>374920.26636098343</v>
      </c>
      <c r="T682" s="36">
        <f t="shared" si="200"/>
        <v>27916.733639016573</v>
      </c>
      <c r="U682" s="36">
        <f t="shared" si="205"/>
        <v>45034.374008660292</v>
      </c>
      <c r="V682" s="36">
        <f t="shared" si="206"/>
        <v>29925.75924669407</v>
      </c>
      <c r="W682" s="37">
        <f t="shared" si="207"/>
        <v>15108.614761966222</v>
      </c>
      <c r="X682" s="36">
        <f t="shared" si="208"/>
        <v>9770.8567736557998</v>
      </c>
      <c r="Y682" s="276">
        <f t="shared" si="209"/>
        <v>15108.614761966222</v>
      </c>
      <c r="Z682" s="36">
        <f t="shared" si="210"/>
        <v>81201.602486159478</v>
      </c>
      <c r="AA682" s="36">
        <f t="shared" si="211"/>
        <v>53284.86884714599</v>
      </c>
      <c r="AB682" s="38">
        <f t="shared" si="201"/>
        <v>-3.0850060284137726E-9</v>
      </c>
      <c r="AC682" s="17"/>
      <c r="AD682" s="17">
        <f t="shared" si="212"/>
        <v>60</v>
      </c>
      <c r="AE682" s="143"/>
      <c r="AH682" s="103"/>
      <c r="AI682" s="533"/>
    </row>
    <row r="683" spans="1:35">
      <c r="A683" s="533"/>
      <c r="C683" s="68" t="s">
        <v>1056</v>
      </c>
      <c r="D683" s="19" t="str">
        <f>+'Outstanding loans'!A652</f>
        <v>143989666</v>
      </c>
      <c r="E683" s="20">
        <f>+'Outstanding loans'!B652</f>
        <v>98</v>
      </c>
      <c r="F683" s="19" t="str">
        <f>+'Outstanding loans'!C652</f>
        <v>WONG CHUNG LUNG E L</v>
      </c>
      <c r="G683" s="547" t="str">
        <f t="shared" si="197"/>
        <v>I2</v>
      </c>
      <c r="H683" s="21">
        <f>+'Outstanding loans'!F652</f>
        <v>43535</v>
      </c>
      <c r="I683" s="21">
        <f>+'Outstanding loans'!G652</f>
        <v>46082</v>
      </c>
      <c r="J683" s="34">
        <f t="shared" si="198"/>
        <v>84</v>
      </c>
      <c r="K683" s="34">
        <f t="shared" si="194"/>
        <v>21</v>
      </c>
      <c r="L683" s="34">
        <f t="shared" si="195"/>
        <v>60</v>
      </c>
      <c r="M683" s="34">
        <f t="shared" si="196"/>
        <v>21</v>
      </c>
      <c r="N683" s="52">
        <f t="shared" si="202"/>
        <v>21</v>
      </c>
      <c r="O683" s="324">
        <f>+'Outstanding loans'!H652</f>
        <v>808228</v>
      </c>
      <c r="P683" s="26">
        <f>+'Outstanding loans'!E652</f>
        <v>0.05</v>
      </c>
      <c r="Q683" s="536">
        <f t="shared" si="199"/>
        <v>0.08</v>
      </c>
      <c r="R683" s="222">
        <f t="shared" si="203"/>
        <v>15252.25942563167</v>
      </c>
      <c r="S683" s="36">
        <f t="shared" si="204"/>
        <v>752217.53970068519</v>
      </c>
      <c r="T683" s="36">
        <f t="shared" si="200"/>
        <v>56010.460299314815</v>
      </c>
      <c r="U683" s="36">
        <f t="shared" si="205"/>
        <v>90354.267448798142</v>
      </c>
      <c r="V683" s="36">
        <f t="shared" si="206"/>
        <v>60041.248803950584</v>
      </c>
      <c r="W683" s="37">
        <f t="shared" si="207"/>
        <v>30313.018644847558</v>
      </c>
      <c r="X683" s="36">
        <f t="shared" si="208"/>
        <v>19603.661104760184</v>
      </c>
      <c r="Y683" s="276">
        <f t="shared" si="209"/>
        <v>30313.018644847558</v>
      </c>
      <c r="Z683" s="36">
        <f t="shared" si="210"/>
        <v>162918.02583720884</v>
      </c>
      <c r="AA683" s="36">
        <f t="shared" si="211"/>
        <v>106907.5655379002</v>
      </c>
      <c r="AB683" s="38">
        <f t="shared" si="201"/>
        <v>-6.1700120568275452E-9</v>
      </c>
      <c r="AC683" s="17"/>
      <c r="AD683" s="17">
        <f t="shared" si="212"/>
        <v>60</v>
      </c>
      <c r="AE683" s="143"/>
      <c r="AH683" s="103"/>
      <c r="AI683" s="533"/>
    </row>
    <row r="684" spans="1:35">
      <c r="A684" s="533"/>
      <c r="C684" s="68" t="s">
        <v>1056</v>
      </c>
      <c r="D684" s="19" t="str">
        <f>+'Outstanding loans'!A653</f>
        <v>143960153</v>
      </c>
      <c r="E684" s="20">
        <f>+'Outstanding loans'!B653</f>
        <v>98</v>
      </c>
      <c r="F684" s="19" t="str">
        <f>+'Outstanding loans'!C653</f>
        <v>DOOKNA MRS B</v>
      </c>
      <c r="G684" s="547" t="str">
        <f t="shared" si="197"/>
        <v>I2</v>
      </c>
      <c r="H684" s="21">
        <f>+'Outstanding loans'!F653</f>
        <v>43539</v>
      </c>
      <c r="I684" s="21">
        <f>+'Outstanding loans'!G653</f>
        <v>45352</v>
      </c>
      <c r="J684" s="34">
        <f t="shared" si="198"/>
        <v>60</v>
      </c>
      <c r="K684" s="34">
        <f t="shared" si="194"/>
        <v>21</v>
      </c>
      <c r="L684" s="34">
        <f t="shared" si="195"/>
        <v>60</v>
      </c>
      <c r="M684" s="34">
        <f t="shared" si="196"/>
        <v>21</v>
      </c>
      <c r="N684" s="52">
        <f t="shared" si="202"/>
        <v>21</v>
      </c>
      <c r="O684" s="324">
        <f>+'Outstanding loans'!H653</f>
        <v>301960</v>
      </c>
      <c r="P684" s="26">
        <f>+'Outstanding loans'!E653</f>
        <v>0.05</v>
      </c>
      <c r="Q684" s="536">
        <f t="shared" si="199"/>
        <v>0.08</v>
      </c>
      <c r="R684" s="222">
        <f t="shared" si="203"/>
        <v>5698.3577111455415</v>
      </c>
      <c r="S684" s="36">
        <f t="shared" si="204"/>
        <v>281034.07489968039</v>
      </c>
      <c r="T684" s="36">
        <f t="shared" si="200"/>
        <v>20925.925100319611</v>
      </c>
      <c r="U684" s="36">
        <f t="shared" si="205"/>
        <v>33757.0272235546</v>
      </c>
      <c r="V684" s="36">
        <f t="shared" si="206"/>
        <v>22431.857704559763</v>
      </c>
      <c r="W684" s="37">
        <f t="shared" si="207"/>
        <v>11325.169518994837</v>
      </c>
      <c r="X684" s="36">
        <f t="shared" si="208"/>
        <v>7324.0737851118638</v>
      </c>
      <c r="Y684" s="276">
        <f t="shared" si="209"/>
        <v>11325.169518994837</v>
      </c>
      <c r="Z684" s="36">
        <f t="shared" si="210"/>
        <v>60867.387769049732</v>
      </c>
      <c r="AA684" s="36">
        <f t="shared" si="211"/>
        <v>39941.462668732507</v>
      </c>
      <c r="AB684" s="38">
        <f t="shared" si="201"/>
        <v>-2.3865140974521637E-9</v>
      </c>
      <c r="AC684" s="17"/>
      <c r="AD684" s="17">
        <f t="shared" si="212"/>
        <v>60</v>
      </c>
      <c r="AE684" s="143"/>
      <c r="AH684" s="103"/>
      <c r="AI684" s="533"/>
    </row>
    <row r="685" spans="1:35">
      <c r="A685" s="533"/>
      <c r="C685" s="68" t="s">
        <v>1056</v>
      </c>
      <c r="D685" s="19" t="str">
        <f>+'Outstanding loans'!A654</f>
        <v>143989321</v>
      </c>
      <c r="E685" s="20">
        <f>+'Outstanding loans'!B654</f>
        <v>98</v>
      </c>
      <c r="F685" s="19" t="str">
        <f>+'Outstanding loans'!C654</f>
        <v>RAMMA L</v>
      </c>
      <c r="G685" s="547" t="str">
        <f t="shared" si="197"/>
        <v>I2</v>
      </c>
      <c r="H685" s="21">
        <f>+'Outstanding loans'!F654</f>
        <v>43539</v>
      </c>
      <c r="I685" s="21">
        <f>+'Outstanding loans'!G654</f>
        <v>45352</v>
      </c>
      <c r="J685" s="34">
        <f t="shared" si="198"/>
        <v>60</v>
      </c>
      <c r="K685" s="34">
        <f t="shared" si="194"/>
        <v>21</v>
      </c>
      <c r="L685" s="34">
        <f t="shared" si="195"/>
        <v>60</v>
      </c>
      <c r="M685" s="34">
        <f t="shared" si="196"/>
        <v>21</v>
      </c>
      <c r="N685" s="52">
        <f t="shared" si="202"/>
        <v>21</v>
      </c>
      <c r="O685" s="324">
        <f>+'Outstanding loans'!H654</f>
        <v>211255</v>
      </c>
      <c r="P685" s="26">
        <f>+'Outstanding loans'!E654</f>
        <v>0.05</v>
      </c>
      <c r="Q685" s="536">
        <f t="shared" si="199"/>
        <v>0.08</v>
      </c>
      <c r="R685" s="222">
        <f t="shared" si="203"/>
        <v>3986.64246346553</v>
      </c>
      <c r="S685" s="36">
        <f t="shared" si="204"/>
        <v>196614.96056739963</v>
      </c>
      <c r="T685" s="36">
        <f t="shared" si="200"/>
        <v>14640.039432600373</v>
      </c>
      <c r="U685" s="36">
        <f t="shared" si="205"/>
        <v>23616.839270473007</v>
      </c>
      <c r="V685" s="36">
        <f t="shared" si="206"/>
        <v>15693.608754062705</v>
      </c>
      <c r="W685" s="37">
        <f t="shared" si="207"/>
        <v>7923.2305164103018</v>
      </c>
      <c r="X685" s="36">
        <f t="shared" si="208"/>
        <v>5124.0138014101303</v>
      </c>
      <c r="Y685" s="276">
        <f t="shared" si="209"/>
        <v>7923.2305164103018</v>
      </c>
      <c r="Z685" s="36">
        <f t="shared" si="210"/>
        <v>42583.587240530556</v>
      </c>
      <c r="AA685" s="36">
        <f t="shared" si="211"/>
        <v>27943.547807931813</v>
      </c>
      <c r="AB685" s="38">
        <f t="shared" si="201"/>
        <v>-1.6298145055770874E-9</v>
      </c>
      <c r="AC685" s="17"/>
      <c r="AD685" s="17">
        <f t="shared" si="212"/>
        <v>60</v>
      </c>
      <c r="AE685" s="143"/>
      <c r="AH685" s="103"/>
      <c r="AI685" s="533"/>
    </row>
    <row r="686" spans="1:35">
      <c r="A686" s="533"/>
      <c r="C686" s="68" t="s">
        <v>1056</v>
      </c>
      <c r="D686" s="19" t="str">
        <f>+'Outstanding loans'!A655</f>
        <v>143930041</v>
      </c>
      <c r="E686" s="20">
        <f>+'Outstanding loans'!B655</f>
        <v>98</v>
      </c>
      <c r="F686" s="19" t="str">
        <f>+'Outstanding loans'!C655</f>
        <v>BISMOHUN L</v>
      </c>
      <c r="G686" s="547" t="str">
        <f t="shared" si="197"/>
        <v>I2</v>
      </c>
      <c r="H686" s="21">
        <f>+'Outstanding loans'!F655</f>
        <v>43544</v>
      </c>
      <c r="I686" s="21">
        <f>+'Outstanding loans'!G655</f>
        <v>45383</v>
      </c>
      <c r="J686" s="34">
        <f t="shared" si="198"/>
        <v>60</v>
      </c>
      <c r="K686" s="34">
        <f t="shared" si="194"/>
        <v>20</v>
      </c>
      <c r="L686" s="34">
        <f t="shared" si="195"/>
        <v>60</v>
      </c>
      <c r="M686" s="34">
        <f t="shared" si="196"/>
        <v>20</v>
      </c>
      <c r="N686" s="52">
        <f t="shared" si="202"/>
        <v>20</v>
      </c>
      <c r="O686" s="324">
        <f>+'Outstanding loans'!H655</f>
        <v>408000</v>
      </c>
      <c r="P686" s="26">
        <f>+'Outstanding loans'!E655</f>
        <v>0.05</v>
      </c>
      <c r="Q686" s="536">
        <f t="shared" si="199"/>
        <v>0.08</v>
      </c>
      <c r="R686" s="222">
        <f t="shared" si="203"/>
        <v>7699.4633267564614</v>
      </c>
      <c r="S686" s="36">
        <f t="shared" si="204"/>
        <v>379725.46880073391</v>
      </c>
      <c r="T686" s="36">
        <f t="shared" si="200"/>
        <v>28274.531199266086</v>
      </c>
      <c r="U686" s="36">
        <f t="shared" si="205"/>
        <v>43814.556430995624</v>
      </c>
      <c r="V686" s="36">
        <f t="shared" si="206"/>
        <v>29129.55448130914</v>
      </c>
      <c r="W686" s="37">
        <f t="shared" si="207"/>
        <v>14685.001949686484</v>
      </c>
      <c r="X686" s="36">
        <f t="shared" si="208"/>
        <v>9424.8437330886954</v>
      </c>
      <c r="Y686" s="276">
        <f t="shared" si="209"/>
        <v>14685.001949686484</v>
      </c>
      <c r="Z686" s="36">
        <f t="shared" si="210"/>
        <v>82242.330804650672</v>
      </c>
      <c r="AA686" s="36">
        <f t="shared" si="211"/>
        <v>53967.79960538767</v>
      </c>
      <c r="AB686" s="38">
        <f t="shared" si="201"/>
        <v>-3.0850060284137726E-9</v>
      </c>
      <c r="AC686" s="17"/>
      <c r="AD686" s="17">
        <f t="shared" si="212"/>
        <v>60</v>
      </c>
      <c r="AE686" s="143"/>
      <c r="AH686" s="103"/>
      <c r="AI686" s="533"/>
    </row>
    <row r="687" spans="1:35">
      <c r="A687" s="533"/>
      <c r="C687" s="68" t="s">
        <v>1056</v>
      </c>
      <c r="D687" s="19" t="str">
        <f>+'Outstanding loans'!A656</f>
        <v>143930092</v>
      </c>
      <c r="E687" s="20">
        <f>+'Outstanding loans'!B656</f>
        <v>97</v>
      </c>
      <c r="F687" s="19" t="str">
        <f>+'Outstanding loans'!C656</f>
        <v>RAMJAUN N</v>
      </c>
      <c r="G687" s="547" t="str">
        <f t="shared" si="197"/>
        <v>I2</v>
      </c>
      <c r="H687" s="21">
        <f>+'Outstanding loans'!F656</f>
        <v>43577</v>
      </c>
      <c r="I687" s="21">
        <f>+'Outstanding loans'!G656</f>
        <v>45413</v>
      </c>
      <c r="J687" s="34">
        <f t="shared" si="198"/>
        <v>60</v>
      </c>
      <c r="K687" s="34">
        <f t="shared" si="194"/>
        <v>19</v>
      </c>
      <c r="L687" s="34">
        <f t="shared" si="195"/>
        <v>60</v>
      </c>
      <c r="M687" s="34">
        <f t="shared" si="196"/>
        <v>19</v>
      </c>
      <c r="N687" s="52">
        <f t="shared" si="202"/>
        <v>19</v>
      </c>
      <c r="O687" s="324">
        <f>+'Outstanding loans'!H656</f>
        <v>95566</v>
      </c>
      <c r="P687" s="26">
        <f>+'Outstanding loans'!E656</f>
        <v>0</v>
      </c>
      <c r="Q687" s="536">
        <f t="shared" si="199"/>
        <v>0.08</v>
      </c>
      <c r="R687" s="222">
        <f t="shared" si="203"/>
        <v>1592.7666666666667</v>
      </c>
      <c r="S687" s="36">
        <f t="shared" si="204"/>
        <v>78552.756669206865</v>
      </c>
      <c r="T687" s="36">
        <f t="shared" si="200"/>
        <v>17013.243330793135</v>
      </c>
      <c r="U687" s="36">
        <f t="shared" si="205"/>
        <v>8683.9682903693647</v>
      </c>
      <c r="V687" s="36">
        <f t="shared" si="206"/>
        <v>0</v>
      </c>
      <c r="W687" s="37">
        <f t="shared" si="207"/>
        <v>8683.9682903693647</v>
      </c>
      <c r="X687" s="36">
        <f t="shared" si="208"/>
        <v>5387.52705475116</v>
      </c>
      <c r="Y687" s="276">
        <f t="shared" si="209"/>
        <v>8683.9682903693647</v>
      </c>
      <c r="Z687" s="36">
        <f t="shared" si="210"/>
        <v>17013.243330792495</v>
      </c>
      <c r="AA687" s="36">
        <f t="shared" si="211"/>
        <v>0</v>
      </c>
      <c r="AB687" s="38">
        <f t="shared" si="201"/>
        <v>-6.4028427004814148E-10</v>
      </c>
      <c r="AC687" s="17"/>
      <c r="AD687" s="17">
        <f t="shared" si="212"/>
        <v>60</v>
      </c>
      <c r="AE687" s="143"/>
      <c r="AH687" s="103"/>
      <c r="AI687" s="533"/>
    </row>
    <row r="688" spans="1:35">
      <c r="A688" s="533"/>
      <c r="C688" s="68" t="s">
        <v>1056</v>
      </c>
      <c r="D688" s="19" t="str">
        <f>+'Outstanding loans'!A657</f>
        <v>143970566</v>
      </c>
      <c r="E688" s="20">
        <f>+'Outstanding loans'!B657</f>
        <v>98</v>
      </c>
      <c r="F688" s="19" t="str">
        <f>+'Outstanding loans'!C657</f>
        <v>SUMPUTH K K</v>
      </c>
      <c r="G688" s="547" t="str">
        <f t="shared" si="197"/>
        <v>I2</v>
      </c>
      <c r="H688" s="21">
        <f>+'Outstanding loans'!F657</f>
        <v>43572</v>
      </c>
      <c r="I688" s="21">
        <f>+'Outstanding loans'!G657</f>
        <v>46143</v>
      </c>
      <c r="J688" s="34">
        <f t="shared" si="198"/>
        <v>85</v>
      </c>
      <c r="K688" s="34">
        <f t="shared" si="194"/>
        <v>19</v>
      </c>
      <c r="L688" s="34">
        <f t="shared" si="195"/>
        <v>60</v>
      </c>
      <c r="M688" s="34">
        <f t="shared" si="196"/>
        <v>19</v>
      </c>
      <c r="N688" s="52">
        <f t="shared" si="202"/>
        <v>19</v>
      </c>
      <c r="O688" s="324">
        <f>+'Outstanding loans'!H657</f>
        <v>1015681</v>
      </c>
      <c r="P688" s="26">
        <f>+'Outstanding loans'!E657</f>
        <v>0.05</v>
      </c>
      <c r="Q688" s="536">
        <f t="shared" si="199"/>
        <v>0.08</v>
      </c>
      <c r="R688" s="222">
        <f t="shared" si="203"/>
        <v>19167.153458782668</v>
      </c>
      <c r="S688" s="36">
        <f t="shared" si="204"/>
        <v>945293.98009068181</v>
      </c>
      <c r="T688" s="36">
        <f t="shared" si="200"/>
        <v>70387.019909318187</v>
      </c>
      <c r="U688" s="36">
        <f t="shared" si="205"/>
        <v>104501.78066637428</v>
      </c>
      <c r="V688" s="36">
        <f t="shared" si="206"/>
        <v>69511.292120696104</v>
      </c>
      <c r="W688" s="37">
        <f t="shared" si="207"/>
        <v>34990.488545678178</v>
      </c>
      <c r="X688" s="36">
        <f t="shared" si="208"/>
        <v>22289.222971284093</v>
      </c>
      <c r="Y688" s="276">
        <f t="shared" si="209"/>
        <v>34990.488545678178</v>
      </c>
      <c r="Z688" s="36">
        <f t="shared" si="210"/>
        <v>204735.22743627045</v>
      </c>
      <c r="AA688" s="36">
        <f t="shared" si="211"/>
        <v>134348.20752696029</v>
      </c>
      <c r="AB688" s="38">
        <f t="shared" si="201"/>
        <v>-8.0326572060585022E-9</v>
      </c>
      <c r="AC688" s="17"/>
      <c r="AD688" s="17">
        <f t="shared" si="212"/>
        <v>60</v>
      </c>
      <c r="AE688" s="143"/>
      <c r="AH688" s="103"/>
      <c r="AI688" s="533"/>
    </row>
    <row r="689" spans="1:35">
      <c r="A689" s="533"/>
      <c r="C689" s="68" t="s">
        <v>1056</v>
      </c>
      <c r="D689" s="19" t="str">
        <f>+'Outstanding loans'!A658</f>
        <v>143989593</v>
      </c>
      <c r="E689" s="20">
        <f>+'Outstanding loans'!B658</f>
        <v>98</v>
      </c>
      <c r="F689" s="19" t="str">
        <f>+'Outstanding loans'!C658</f>
        <v>RAMCHUNDER I</v>
      </c>
      <c r="G689" s="547" t="str">
        <f t="shared" si="197"/>
        <v>I2</v>
      </c>
      <c r="H689" s="21">
        <f>+'Outstanding loans'!F658</f>
        <v>43578</v>
      </c>
      <c r="I689" s="21">
        <f>+'Outstanding loans'!G658</f>
        <v>45413</v>
      </c>
      <c r="J689" s="34">
        <f t="shared" si="198"/>
        <v>60</v>
      </c>
      <c r="K689" s="34">
        <f t="shared" si="194"/>
        <v>19</v>
      </c>
      <c r="L689" s="34">
        <f t="shared" si="195"/>
        <v>60</v>
      </c>
      <c r="M689" s="34">
        <f t="shared" si="196"/>
        <v>19</v>
      </c>
      <c r="N689" s="52">
        <f t="shared" si="202"/>
        <v>19</v>
      </c>
      <c r="O689" s="324">
        <f>+'Outstanding loans'!H658</f>
        <v>408170</v>
      </c>
      <c r="P689" s="26">
        <f>+'Outstanding loans'!E658</f>
        <v>0.05</v>
      </c>
      <c r="Q689" s="536">
        <f t="shared" si="199"/>
        <v>0.08</v>
      </c>
      <c r="R689" s="222">
        <f t="shared" si="203"/>
        <v>7702.6714364759428</v>
      </c>
      <c r="S689" s="36">
        <f t="shared" si="204"/>
        <v>379883.68774606753</v>
      </c>
      <c r="T689" s="36">
        <f t="shared" si="200"/>
        <v>28286.312253932469</v>
      </c>
      <c r="U689" s="36">
        <f t="shared" si="205"/>
        <v>41995.95327134605</v>
      </c>
      <c r="V689" s="36">
        <f t="shared" si="206"/>
        <v>27934.385013507708</v>
      </c>
      <c r="W689" s="37">
        <f t="shared" si="207"/>
        <v>14061.568257838342</v>
      </c>
      <c r="X689" s="36">
        <f t="shared" si="208"/>
        <v>8957.3322137452815</v>
      </c>
      <c r="Y689" s="276">
        <f t="shared" si="209"/>
        <v>14061.568257838342</v>
      </c>
      <c r="Z689" s="36">
        <f t="shared" si="210"/>
        <v>82276.598442485905</v>
      </c>
      <c r="AA689" s="36">
        <f t="shared" si="211"/>
        <v>53990.28618855658</v>
      </c>
      <c r="AB689" s="38">
        <f t="shared" si="201"/>
        <v>-3.14321368932724E-9</v>
      </c>
      <c r="AC689" s="17"/>
      <c r="AD689" s="17">
        <f t="shared" si="212"/>
        <v>60</v>
      </c>
      <c r="AE689" s="143"/>
      <c r="AH689" s="103"/>
      <c r="AI689" s="533"/>
    </row>
    <row r="690" spans="1:35">
      <c r="A690" s="533"/>
      <c r="C690" s="68" t="s">
        <v>1056</v>
      </c>
      <c r="D690" s="19" t="str">
        <f>+'Outstanding loans'!A659</f>
        <v>143455602</v>
      </c>
      <c r="E690" s="20">
        <f>+'Outstanding loans'!B659</f>
        <v>99</v>
      </c>
      <c r="F690" s="19" t="str">
        <f>+'Outstanding loans'!C659</f>
        <v>DUSORUTH M(SL3259)</v>
      </c>
      <c r="G690" s="547" t="str">
        <f t="shared" si="197"/>
        <v>I1</v>
      </c>
      <c r="H690" s="21">
        <f>+'Outstanding loans'!F659</f>
        <v>43577</v>
      </c>
      <c r="I690" s="21">
        <f>+'Outstanding loans'!G659</f>
        <v>47969</v>
      </c>
      <c r="J690" s="34">
        <f t="shared" si="198"/>
        <v>144</v>
      </c>
      <c r="K690" s="34">
        <f t="shared" si="194"/>
        <v>19</v>
      </c>
      <c r="L690" s="34">
        <f t="shared" si="195"/>
        <v>144</v>
      </c>
      <c r="M690" s="34">
        <f t="shared" si="196"/>
        <v>19</v>
      </c>
      <c r="N690" s="52">
        <f t="shared" si="202"/>
        <v>19</v>
      </c>
      <c r="O690" s="324">
        <f>+'Outstanding loans'!H659</f>
        <v>1206916</v>
      </c>
      <c r="P690" s="26">
        <f>+'Outstanding loans'!E659</f>
        <v>0.03</v>
      </c>
      <c r="Q690" s="536">
        <f t="shared" si="199"/>
        <v>6.25E-2</v>
      </c>
      <c r="R690" s="222">
        <f t="shared" si="203"/>
        <v>9990.6900008187004</v>
      </c>
      <c r="S690" s="36">
        <f t="shared" si="204"/>
        <v>1010347.7416062347</v>
      </c>
      <c r="T690" s="36">
        <f t="shared" si="200"/>
        <v>196568.25839376531</v>
      </c>
      <c r="U690" s="36">
        <f t="shared" si="205"/>
        <v>95644.120160720864</v>
      </c>
      <c r="V690" s="36">
        <f t="shared" si="206"/>
        <v>54304.723333345552</v>
      </c>
      <c r="W690" s="37">
        <f t="shared" si="207"/>
        <v>41339.396827375313</v>
      </c>
      <c r="X690" s="36">
        <f t="shared" si="208"/>
        <v>25936.089649177367</v>
      </c>
      <c r="Y690" s="276">
        <f t="shared" si="209"/>
        <v>41339.396827375313</v>
      </c>
      <c r="Z690" s="36">
        <f t="shared" si="210"/>
        <v>428311.6185116492</v>
      </c>
      <c r="AA690" s="36">
        <f t="shared" si="211"/>
        <v>231743.36011789273</v>
      </c>
      <c r="AB690" s="38">
        <f t="shared" si="201"/>
        <v>-8.8475644588470459E-9</v>
      </c>
      <c r="AC690" s="17"/>
      <c r="AD690" s="17">
        <f t="shared" si="212"/>
        <v>144</v>
      </c>
      <c r="AE690" s="143"/>
      <c r="AH690" s="103"/>
      <c r="AI690" s="533"/>
    </row>
    <row r="691" spans="1:35">
      <c r="A691" s="533"/>
      <c r="C691" s="68" t="s">
        <v>1056</v>
      </c>
      <c r="D691" s="19" t="str">
        <f>+'Outstanding loans'!A660</f>
        <v>143970779</v>
      </c>
      <c r="E691" s="20">
        <f>+'Outstanding loans'!B660</f>
        <v>97</v>
      </c>
      <c r="F691" s="19" t="str">
        <f>+'Outstanding loans'!C660</f>
        <v>DOUCE M R S</v>
      </c>
      <c r="G691" s="547" t="str">
        <f t="shared" si="197"/>
        <v>I2</v>
      </c>
      <c r="H691" s="21">
        <f>+'Outstanding loans'!F660</f>
        <v>43609</v>
      </c>
      <c r="I691" s="21">
        <f>+'Outstanding loans'!G660</f>
        <v>45444</v>
      </c>
      <c r="J691" s="34">
        <f t="shared" si="198"/>
        <v>60</v>
      </c>
      <c r="K691" s="34">
        <f t="shared" si="194"/>
        <v>18</v>
      </c>
      <c r="L691" s="34">
        <f t="shared" si="195"/>
        <v>60</v>
      </c>
      <c r="M691" s="34">
        <f t="shared" si="196"/>
        <v>18</v>
      </c>
      <c r="N691" s="52">
        <f t="shared" si="202"/>
        <v>18</v>
      </c>
      <c r="O691" s="324">
        <f>+'Outstanding loans'!H660</f>
        <v>184016</v>
      </c>
      <c r="P691" s="26">
        <f>+'Outstanding loans'!E660</f>
        <v>0</v>
      </c>
      <c r="Q691" s="536">
        <f t="shared" si="199"/>
        <v>0.08</v>
      </c>
      <c r="R691" s="222">
        <f t="shared" si="203"/>
        <v>3066.9333333333334</v>
      </c>
      <c r="S691" s="36">
        <f t="shared" si="204"/>
        <v>151256.3471448085</v>
      </c>
      <c r="T691" s="36">
        <f t="shared" si="200"/>
        <v>32759.652855191496</v>
      </c>
      <c r="U691" s="36">
        <f t="shared" si="205"/>
        <v>15974.474017931956</v>
      </c>
      <c r="V691" s="36">
        <f t="shared" si="206"/>
        <v>0</v>
      </c>
      <c r="W691" s="37">
        <f t="shared" si="207"/>
        <v>15974.474017931956</v>
      </c>
      <c r="X691" s="36">
        <f t="shared" si="208"/>
        <v>9827.8958565574485</v>
      </c>
      <c r="Y691" s="276">
        <f t="shared" si="209"/>
        <v>15974.474017931956</v>
      </c>
      <c r="Z691" s="36">
        <f t="shared" si="210"/>
        <v>32759.652855190216</v>
      </c>
      <c r="AA691" s="36">
        <f t="shared" si="211"/>
        <v>0</v>
      </c>
      <c r="AB691" s="38">
        <f t="shared" si="201"/>
        <v>-1.280568540096283E-9</v>
      </c>
      <c r="AC691" s="17"/>
      <c r="AD691" s="17">
        <f t="shared" si="212"/>
        <v>60</v>
      </c>
      <c r="AE691" s="143"/>
      <c r="AH691" s="103"/>
      <c r="AI691" s="533"/>
    </row>
    <row r="692" spans="1:35">
      <c r="A692" s="533"/>
      <c r="C692" s="68" t="s">
        <v>1056</v>
      </c>
      <c r="D692" s="19" t="str">
        <f>+'Outstanding loans'!A661</f>
        <v>143970205</v>
      </c>
      <c r="E692" s="20">
        <f>+'Outstanding loans'!B661</f>
        <v>98</v>
      </c>
      <c r="F692" s="19" t="str">
        <f>+'Outstanding loans'!C661</f>
        <v>BACHOOMUN S</v>
      </c>
      <c r="G692" s="547" t="str">
        <f t="shared" si="197"/>
        <v>I2</v>
      </c>
      <c r="H692" s="21">
        <f>+'Outstanding loans'!F661</f>
        <v>43588</v>
      </c>
      <c r="I692" s="21">
        <f>+'Outstanding loans'!G661</f>
        <v>45413</v>
      </c>
      <c r="J692" s="34">
        <f t="shared" si="198"/>
        <v>60</v>
      </c>
      <c r="K692" s="34">
        <f t="shared" si="194"/>
        <v>19</v>
      </c>
      <c r="L692" s="34">
        <f t="shared" si="195"/>
        <v>60</v>
      </c>
      <c r="M692" s="34">
        <f t="shared" si="196"/>
        <v>19</v>
      </c>
      <c r="N692" s="52">
        <f t="shared" si="202"/>
        <v>19</v>
      </c>
      <c r="O692" s="324">
        <f>+'Outstanding loans'!H661</f>
        <v>452063</v>
      </c>
      <c r="P692" s="26">
        <f>+'Outstanding loans'!E661</f>
        <v>0.05</v>
      </c>
      <c r="Q692" s="536">
        <f t="shared" si="199"/>
        <v>0.08</v>
      </c>
      <c r="R692" s="222">
        <f t="shared" si="203"/>
        <v>8530.986494812516</v>
      </c>
      <c r="S692" s="36">
        <f t="shared" si="204"/>
        <v>420734.88873153477</v>
      </c>
      <c r="T692" s="36">
        <f t="shared" si="200"/>
        <v>31328.111268465233</v>
      </c>
      <c r="U692" s="36">
        <f t="shared" si="205"/>
        <v>46512.033279526906</v>
      </c>
      <c r="V692" s="36">
        <f t="shared" si="206"/>
        <v>30938.339153689245</v>
      </c>
      <c r="W692" s="37">
        <f t="shared" si="207"/>
        <v>15573.694125837661</v>
      </c>
      <c r="X692" s="36">
        <f t="shared" si="208"/>
        <v>9920.5685683473221</v>
      </c>
      <c r="Y692" s="276">
        <f t="shared" si="209"/>
        <v>15573.694125837661</v>
      </c>
      <c r="Z692" s="36">
        <f t="shared" si="210"/>
        <v>91124.300957212632</v>
      </c>
      <c r="AA692" s="36">
        <f t="shared" si="211"/>
        <v>59796.189688750892</v>
      </c>
      <c r="AB692" s="38">
        <f t="shared" si="201"/>
        <v>-3.4924596548080444E-9</v>
      </c>
      <c r="AC692" s="17"/>
      <c r="AD692" s="17">
        <f t="shared" si="212"/>
        <v>60</v>
      </c>
      <c r="AE692" s="143"/>
      <c r="AH692" s="103"/>
      <c r="AI692" s="533"/>
    </row>
    <row r="693" spans="1:35">
      <c r="A693" s="533"/>
      <c r="C693" s="68" t="s">
        <v>1056</v>
      </c>
      <c r="D693" s="19" t="str">
        <f>+'Outstanding loans'!A662</f>
        <v>143989402</v>
      </c>
      <c r="E693" s="20">
        <f>+'Outstanding loans'!B662</f>
        <v>98</v>
      </c>
      <c r="F693" s="19" t="str">
        <f>+'Outstanding loans'!C662</f>
        <v>BHUROSY-GUNDOLA V</v>
      </c>
      <c r="G693" s="547" t="str">
        <f t="shared" si="197"/>
        <v>I2</v>
      </c>
      <c r="H693" s="21">
        <f>+'Outstanding loans'!F662</f>
        <v>43594</v>
      </c>
      <c r="I693" s="21">
        <f>+'Outstanding loans'!G662</f>
        <v>45413</v>
      </c>
      <c r="J693" s="34">
        <f t="shared" si="198"/>
        <v>60</v>
      </c>
      <c r="K693" s="34">
        <f t="shared" si="194"/>
        <v>19</v>
      </c>
      <c r="L693" s="34">
        <f t="shared" si="195"/>
        <v>60</v>
      </c>
      <c r="M693" s="34">
        <f t="shared" si="196"/>
        <v>19</v>
      </c>
      <c r="N693" s="52">
        <f t="shared" si="202"/>
        <v>19</v>
      </c>
      <c r="O693" s="324">
        <f>+'Outstanding loans'!H662</f>
        <v>384709</v>
      </c>
      <c r="P693" s="26">
        <f>+'Outstanding loans'!E662</f>
        <v>0.05</v>
      </c>
      <c r="Q693" s="536">
        <f t="shared" si="199"/>
        <v>0.08</v>
      </c>
      <c r="R693" s="222">
        <f t="shared" si="203"/>
        <v>7259.933423953803</v>
      </c>
      <c r="S693" s="36">
        <f t="shared" si="204"/>
        <v>358048.54259034694</v>
      </c>
      <c r="T693" s="36">
        <f t="shared" si="200"/>
        <v>26660.457409653056</v>
      </c>
      <c r="U693" s="36">
        <f t="shared" si="205"/>
        <v>39582.088803847102</v>
      </c>
      <c r="V693" s="36">
        <f t="shared" si="206"/>
        <v>26328.75841968185</v>
      </c>
      <c r="W693" s="37">
        <f t="shared" si="207"/>
        <v>13253.330384165252</v>
      </c>
      <c r="X693" s="36">
        <f t="shared" si="208"/>
        <v>8442.4781797234682</v>
      </c>
      <c r="Y693" s="276">
        <f t="shared" si="209"/>
        <v>13253.330384165252</v>
      </c>
      <c r="Z693" s="36">
        <f t="shared" si="210"/>
        <v>77547.462846878334</v>
      </c>
      <c r="AA693" s="36">
        <f t="shared" si="211"/>
        <v>50887.005437228188</v>
      </c>
      <c r="AB693" s="38">
        <f t="shared" si="201"/>
        <v>-2.9103830456733704E-9</v>
      </c>
      <c r="AC693" s="17"/>
      <c r="AD693" s="17">
        <f t="shared" si="212"/>
        <v>60</v>
      </c>
      <c r="AE693" s="143"/>
      <c r="AH693" s="103"/>
      <c r="AI693" s="533"/>
    </row>
    <row r="694" spans="1:35">
      <c r="A694" s="533"/>
      <c r="C694" s="68" t="s">
        <v>1056</v>
      </c>
      <c r="D694" s="19" t="str">
        <f>+'Outstanding loans'!A663</f>
        <v>143970388</v>
      </c>
      <c r="E694" s="20">
        <f>+'Outstanding loans'!B663</f>
        <v>98</v>
      </c>
      <c r="F694" s="19" t="str">
        <f>+'Outstanding loans'!C663</f>
        <v>VAMBEN K</v>
      </c>
      <c r="G694" s="547" t="str">
        <f t="shared" si="197"/>
        <v>I2</v>
      </c>
      <c r="H694" s="21">
        <f>+'Outstanding loans'!F663</f>
        <v>43598</v>
      </c>
      <c r="I694" s="21">
        <f>+'Outstanding loans'!G663</f>
        <v>45413</v>
      </c>
      <c r="J694" s="34">
        <f t="shared" si="198"/>
        <v>60</v>
      </c>
      <c r="K694" s="34">
        <f t="shared" si="194"/>
        <v>19</v>
      </c>
      <c r="L694" s="34">
        <f t="shared" si="195"/>
        <v>60</v>
      </c>
      <c r="M694" s="34">
        <f t="shared" si="196"/>
        <v>19</v>
      </c>
      <c r="N694" s="52">
        <f t="shared" si="202"/>
        <v>19</v>
      </c>
      <c r="O694" s="324">
        <f>+'Outstanding loans'!H663</f>
        <v>402726</v>
      </c>
      <c r="P694" s="26">
        <f>+'Outstanding loans'!E663</f>
        <v>0.05</v>
      </c>
      <c r="Q694" s="536">
        <f t="shared" si="199"/>
        <v>0.08</v>
      </c>
      <c r="R694" s="222">
        <f t="shared" si="203"/>
        <v>7599.9364405179485</v>
      </c>
      <c r="S694" s="36">
        <f t="shared" si="204"/>
        <v>374816.95869667741</v>
      </c>
      <c r="T694" s="36">
        <f t="shared" si="200"/>
        <v>27909.041303322592</v>
      </c>
      <c r="U694" s="36">
        <f t="shared" si="205"/>
        <v>41435.828887855809</v>
      </c>
      <c r="V694" s="36">
        <f t="shared" si="206"/>
        <v>27561.807920596591</v>
      </c>
      <c r="W694" s="37">
        <f t="shared" si="207"/>
        <v>13874.020967259217</v>
      </c>
      <c r="X694" s="36">
        <f t="shared" si="208"/>
        <v>8837.8630793854863</v>
      </c>
      <c r="Y694" s="276">
        <f t="shared" si="209"/>
        <v>13874.020967259217</v>
      </c>
      <c r="Z694" s="36">
        <f t="shared" si="210"/>
        <v>81179.227734396467</v>
      </c>
      <c r="AA694" s="36">
        <f t="shared" si="211"/>
        <v>53270.186431076843</v>
      </c>
      <c r="AB694" s="38">
        <f t="shared" si="201"/>
        <v>-2.9685907065868378E-9</v>
      </c>
      <c r="AC694" s="17"/>
      <c r="AD694" s="17">
        <f t="shared" si="212"/>
        <v>60</v>
      </c>
      <c r="AE694" s="143"/>
      <c r="AH694" s="103"/>
      <c r="AI694" s="533"/>
    </row>
    <row r="695" spans="1:35">
      <c r="A695" s="533"/>
      <c r="C695" s="68" t="s">
        <v>1056</v>
      </c>
      <c r="D695" s="19" t="str">
        <f>+'Outstanding loans'!A664</f>
        <v>143970507</v>
      </c>
      <c r="E695" s="20">
        <f>+'Outstanding loans'!B664</f>
        <v>98</v>
      </c>
      <c r="F695" s="19" t="str">
        <f>+'Outstanding loans'!C664</f>
        <v>RAVAT D J P</v>
      </c>
      <c r="G695" s="547" t="str">
        <f t="shared" si="197"/>
        <v>I2</v>
      </c>
      <c r="H695" s="21">
        <f>+'Outstanding loans'!F664</f>
        <v>43609</v>
      </c>
      <c r="I695" s="21">
        <f>+'Outstanding loans'!G664</f>
        <v>46174</v>
      </c>
      <c r="J695" s="34">
        <f t="shared" si="198"/>
        <v>84</v>
      </c>
      <c r="K695" s="34">
        <f t="shared" si="194"/>
        <v>18</v>
      </c>
      <c r="L695" s="34">
        <f t="shared" si="195"/>
        <v>60</v>
      </c>
      <c r="M695" s="34">
        <f t="shared" si="196"/>
        <v>18</v>
      </c>
      <c r="N695" s="52">
        <f t="shared" si="202"/>
        <v>18</v>
      </c>
      <c r="O695" s="324">
        <f>+'Outstanding loans'!H664</f>
        <v>913479</v>
      </c>
      <c r="P695" s="26">
        <f>+'Outstanding loans'!E664</f>
        <v>0.05</v>
      </c>
      <c r="Q695" s="536">
        <f t="shared" si="199"/>
        <v>0.08</v>
      </c>
      <c r="R695" s="222">
        <f t="shared" si="203"/>
        <v>17238.475637897463</v>
      </c>
      <c r="S695" s="36">
        <f t="shared" si="204"/>
        <v>850174.61155545479</v>
      </c>
      <c r="T695" s="36">
        <f t="shared" si="200"/>
        <v>63304.388444545213</v>
      </c>
      <c r="U695" s="36">
        <f t="shared" si="205"/>
        <v>89788.57746707226</v>
      </c>
      <c r="V695" s="36">
        <f t="shared" si="206"/>
        <v>59754.525969430601</v>
      </c>
      <c r="W695" s="37">
        <f t="shared" si="207"/>
        <v>30034.05149764166</v>
      </c>
      <c r="X695" s="36">
        <f t="shared" si="208"/>
        <v>18991.316533363566</v>
      </c>
      <c r="Y695" s="276">
        <f t="shared" si="209"/>
        <v>30034.05149764166</v>
      </c>
      <c r="Z695" s="36">
        <f t="shared" si="210"/>
        <v>184133.92671838589</v>
      </c>
      <c r="AA695" s="36">
        <f t="shared" si="211"/>
        <v>120829.53827384778</v>
      </c>
      <c r="AB695" s="38">
        <f t="shared" si="201"/>
        <v>-7.1013346314430237E-9</v>
      </c>
      <c r="AC695" s="17"/>
      <c r="AD695" s="17">
        <f t="shared" si="212"/>
        <v>60</v>
      </c>
      <c r="AE695" s="143"/>
      <c r="AH695" s="103"/>
      <c r="AI695" s="533"/>
    </row>
    <row r="696" spans="1:35">
      <c r="A696" s="533"/>
      <c r="C696" s="68" t="s">
        <v>1056</v>
      </c>
      <c r="D696" s="19" t="str">
        <f>+'Outstanding loans'!A665</f>
        <v>143989429</v>
      </c>
      <c r="E696" s="20">
        <f>+'Outstanding loans'!B665</f>
        <v>98</v>
      </c>
      <c r="F696" s="19" t="str">
        <f>+'Outstanding loans'!C665</f>
        <v>GOURANNA M V V</v>
      </c>
      <c r="G696" s="547" t="str">
        <f t="shared" si="197"/>
        <v>I2</v>
      </c>
      <c r="H696" s="21">
        <f>+'Outstanding loans'!F665</f>
        <v>43613</v>
      </c>
      <c r="I696" s="21">
        <f>+'Outstanding loans'!G665</f>
        <v>46174</v>
      </c>
      <c r="J696" s="34">
        <f t="shared" si="198"/>
        <v>84</v>
      </c>
      <c r="K696" s="34">
        <f t="shared" si="194"/>
        <v>18</v>
      </c>
      <c r="L696" s="34">
        <f t="shared" si="195"/>
        <v>60</v>
      </c>
      <c r="M696" s="34">
        <f t="shared" si="196"/>
        <v>18</v>
      </c>
      <c r="N696" s="52">
        <f t="shared" si="202"/>
        <v>18</v>
      </c>
      <c r="O696" s="324">
        <f>+'Outstanding loans'!H665</f>
        <v>354553</v>
      </c>
      <c r="P696" s="26">
        <f>+'Outstanding loans'!E665</f>
        <v>0.05</v>
      </c>
      <c r="Q696" s="536">
        <f t="shared" si="199"/>
        <v>0.08</v>
      </c>
      <c r="R696" s="222">
        <f t="shared" si="203"/>
        <v>6690.8525021850091</v>
      </c>
      <c r="S696" s="36">
        <f t="shared" si="204"/>
        <v>329982.36308751622</v>
      </c>
      <c r="T696" s="36">
        <f t="shared" si="200"/>
        <v>24570.63691248378</v>
      </c>
      <c r="U696" s="36">
        <f t="shared" si="205"/>
        <v>34850.072641716848</v>
      </c>
      <c r="V696" s="36">
        <f t="shared" si="206"/>
        <v>23192.811707811037</v>
      </c>
      <c r="W696" s="37">
        <f t="shared" si="207"/>
        <v>11657.260933905811</v>
      </c>
      <c r="X696" s="36">
        <f t="shared" si="208"/>
        <v>7371.1910737451344</v>
      </c>
      <c r="Y696" s="276">
        <f t="shared" si="209"/>
        <v>11657.260933905811</v>
      </c>
      <c r="Z696" s="36">
        <f t="shared" si="210"/>
        <v>71468.7870435816</v>
      </c>
      <c r="AA696" s="36">
        <f t="shared" si="211"/>
        <v>46898.150131100556</v>
      </c>
      <c r="AB696" s="38">
        <f t="shared" si="201"/>
        <v>-2.7357600629329681E-9</v>
      </c>
      <c r="AC696" s="17"/>
      <c r="AD696" s="17">
        <f t="shared" si="212"/>
        <v>60</v>
      </c>
      <c r="AE696" s="143"/>
      <c r="AH696" s="103"/>
      <c r="AI696" s="533"/>
    </row>
    <row r="697" spans="1:35">
      <c r="A697" s="533"/>
      <c r="C697" s="68" t="s">
        <v>1056</v>
      </c>
      <c r="D697" s="19" t="str">
        <f>+'Outstanding loans'!A666</f>
        <v>143544133</v>
      </c>
      <c r="E697" s="20">
        <f>+'Outstanding loans'!B666</f>
        <v>99</v>
      </c>
      <c r="F697" s="19" t="str">
        <f>+'Outstanding loans'!C666</f>
        <v>HULKURY B S(SL3270)</v>
      </c>
      <c r="G697" s="547" t="str">
        <f t="shared" si="197"/>
        <v>I1</v>
      </c>
      <c r="H697" s="21">
        <f>+'Outstanding loans'!F666</f>
        <v>43593</v>
      </c>
      <c r="I697" s="21">
        <f>+'Outstanding loans'!G666</f>
        <v>54544</v>
      </c>
      <c r="J697" s="34">
        <f t="shared" si="198"/>
        <v>360</v>
      </c>
      <c r="K697" s="34">
        <f t="shared" si="194"/>
        <v>19</v>
      </c>
      <c r="L697" s="34">
        <f t="shared" si="195"/>
        <v>180</v>
      </c>
      <c r="M697" s="34">
        <f t="shared" si="196"/>
        <v>19</v>
      </c>
      <c r="N697" s="52">
        <f t="shared" si="202"/>
        <v>19</v>
      </c>
      <c r="O697" s="324">
        <f>+'Outstanding loans'!H666</f>
        <v>2549999</v>
      </c>
      <c r="P697" s="26">
        <f>+'Outstanding loans'!E666</f>
        <v>0.03</v>
      </c>
      <c r="Q697" s="536">
        <f t="shared" si="199"/>
        <v>6.25E-2</v>
      </c>
      <c r="R697" s="222">
        <f t="shared" si="203"/>
        <v>17609.824921272342</v>
      </c>
      <c r="S697" s="36">
        <f t="shared" si="204"/>
        <v>2053808.6409045877</v>
      </c>
      <c r="T697" s="36">
        <f t="shared" si="200"/>
        <v>496190.35909541231</v>
      </c>
      <c r="U697" s="36">
        <f t="shared" si="205"/>
        <v>196899.11733327704</v>
      </c>
      <c r="V697" s="36">
        <f t="shared" si="206"/>
        <v>116253.33731162435</v>
      </c>
      <c r="W697" s="37">
        <f t="shared" si="207"/>
        <v>80645.780021652696</v>
      </c>
      <c r="X697" s="36">
        <f t="shared" si="208"/>
        <v>52375.649015626848</v>
      </c>
      <c r="Y697" s="276">
        <f t="shared" si="209"/>
        <v>80645.780021652696</v>
      </c>
      <c r="Z697" s="36">
        <f t="shared" si="210"/>
        <v>1115959.8449244169</v>
      </c>
      <c r="AA697" s="36">
        <f t="shared" si="211"/>
        <v>619769.48582902225</v>
      </c>
      <c r="AB697" s="38">
        <f t="shared" si="201"/>
        <v>-1.7695128917694092E-8</v>
      </c>
      <c r="AC697" s="17"/>
      <c r="AD697" s="17">
        <f t="shared" si="212"/>
        <v>180</v>
      </c>
      <c r="AE697" s="143"/>
      <c r="AH697" s="103"/>
      <c r="AI697" s="533"/>
    </row>
    <row r="698" spans="1:35">
      <c r="A698" s="533"/>
      <c r="C698" s="68" t="s">
        <v>1056</v>
      </c>
      <c r="D698" s="19" t="str">
        <f>+'Outstanding loans'!A667</f>
        <v>143978621</v>
      </c>
      <c r="E698" s="20">
        <f>+'Outstanding loans'!B667</f>
        <v>99</v>
      </c>
      <c r="F698" s="19" t="str">
        <f>+'Outstanding loans'!C667</f>
        <v>GOOKOOLUK A D(SL3255)</v>
      </c>
      <c r="G698" s="547" t="str">
        <f t="shared" si="197"/>
        <v>I1</v>
      </c>
      <c r="H698" s="21">
        <f>+'Outstanding loans'!F667</f>
        <v>43602</v>
      </c>
      <c r="I698" s="21">
        <f>+'Outstanding loans'!G667</f>
        <v>54575</v>
      </c>
      <c r="J698" s="34">
        <f t="shared" si="198"/>
        <v>361</v>
      </c>
      <c r="K698" s="34">
        <f t="shared" si="194"/>
        <v>19</v>
      </c>
      <c r="L698" s="34">
        <f t="shared" si="195"/>
        <v>180</v>
      </c>
      <c r="M698" s="34">
        <f t="shared" si="196"/>
        <v>19</v>
      </c>
      <c r="N698" s="52">
        <f t="shared" si="202"/>
        <v>19</v>
      </c>
      <c r="O698" s="324">
        <f>+'Outstanding loans'!H667</f>
        <v>2003423</v>
      </c>
      <c r="P698" s="26">
        <f>+'Outstanding loans'!E667</f>
        <v>0.03</v>
      </c>
      <c r="Q698" s="536">
        <f t="shared" si="199"/>
        <v>6.25E-2</v>
      </c>
      <c r="R698" s="222">
        <f t="shared" si="203"/>
        <v>13835.271415106517</v>
      </c>
      <c r="S698" s="36">
        <f t="shared" si="204"/>
        <v>1613587.8754411244</v>
      </c>
      <c r="T698" s="36">
        <f t="shared" si="200"/>
        <v>389835.12455887557</v>
      </c>
      <c r="U698" s="36">
        <f t="shared" si="205"/>
        <v>154695.0490353863</v>
      </c>
      <c r="V698" s="36">
        <f t="shared" si="206"/>
        <v>91335.176914526819</v>
      </c>
      <c r="W698" s="37">
        <f t="shared" si="207"/>
        <v>63359.87212085948</v>
      </c>
      <c r="X698" s="36">
        <f t="shared" si="208"/>
        <v>41149.263147881313</v>
      </c>
      <c r="Y698" s="276">
        <f t="shared" si="209"/>
        <v>63359.87212085948</v>
      </c>
      <c r="Z698" s="36">
        <f t="shared" si="210"/>
        <v>876760.97927803523</v>
      </c>
      <c r="AA698" s="36">
        <f t="shared" si="211"/>
        <v>486925.85471917316</v>
      </c>
      <c r="AB698" s="38">
        <f t="shared" si="201"/>
        <v>-1.3504177331924438E-8</v>
      </c>
      <c r="AC698" s="17"/>
      <c r="AD698" s="17">
        <f t="shared" si="212"/>
        <v>180</v>
      </c>
      <c r="AE698" s="143"/>
      <c r="AH698" s="103"/>
      <c r="AI698" s="533"/>
    </row>
    <row r="699" spans="1:35">
      <c r="A699" s="533"/>
      <c r="C699" s="68" t="s">
        <v>1056</v>
      </c>
      <c r="D699" s="19" t="str">
        <f>+'Outstanding loans'!A668</f>
        <v>143123928</v>
      </c>
      <c r="E699" s="20">
        <f>+'Outstanding loans'!B668</f>
        <v>99</v>
      </c>
      <c r="F699" s="19" t="str">
        <f>+'Outstanding loans'!C668</f>
        <v>BEEBEEJAUN S(SL3267)</v>
      </c>
      <c r="G699" s="547" t="str">
        <f t="shared" si="197"/>
        <v>I1</v>
      </c>
      <c r="H699" s="21">
        <f>+'Outstanding loans'!F668</f>
        <v>43616</v>
      </c>
      <c r="I699" s="21">
        <f>+'Outstanding loans'!G668</f>
        <v>52749</v>
      </c>
      <c r="J699" s="34">
        <f t="shared" si="198"/>
        <v>300</v>
      </c>
      <c r="K699" s="34">
        <f t="shared" si="194"/>
        <v>18</v>
      </c>
      <c r="L699" s="34">
        <f t="shared" si="195"/>
        <v>180</v>
      </c>
      <c r="M699" s="34">
        <f t="shared" si="196"/>
        <v>18</v>
      </c>
      <c r="N699" s="52">
        <f t="shared" si="202"/>
        <v>18</v>
      </c>
      <c r="O699" s="324">
        <f>+'Outstanding loans'!H668</f>
        <v>7917668</v>
      </c>
      <c r="P699" s="26">
        <f>+'Outstanding loans'!E668</f>
        <v>0.03</v>
      </c>
      <c r="Q699" s="536">
        <f t="shared" si="199"/>
        <v>6.25E-2</v>
      </c>
      <c r="R699" s="222">
        <f t="shared" si="203"/>
        <v>54677.961546165527</v>
      </c>
      <c r="S699" s="36">
        <f t="shared" si="204"/>
        <v>6377012.2867553057</v>
      </c>
      <c r="T699" s="36">
        <f t="shared" si="200"/>
        <v>1540655.7132446943</v>
      </c>
      <c r="U699" s="36">
        <f t="shared" si="205"/>
        <v>580255.954219718</v>
      </c>
      <c r="V699" s="36">
        <f t="shared" si="206"/>
        <v>342772.42277674156</v>
      </c>
      <c r="W699" s="37">
        <f t="shared" si="207"/>
        <v>237483.53144297644</v>
      </c>
      <c r="X699" s="36">
        <f t="shared" si="208"/>
        <v>154065.57132446941</v>
      </c>
      <c r="Y699" s="276">
        <f t="shared" si="209"/>
        <v>237483.53144297644</v>
      </c>
      <c r="Z699" s="36">
        <f t="shared" si="210"/>
        <v>3465020.7915544361</v>
      </c>
      <c r="AA699" s="36">
        <f t="shared" si="211"/>
        <v>1924365.0783097958</v>
      </c>
      <c r="AB699" s="38">
        <f t="shared" si="201"/>
        <v>-5.4016709327697754E-8</v>
      </c>
      <c r="AC699" s="17"/>
      <c r="AD699" s="17">
        <f t="shared" si="212"/>
        <v>180</v>
      </c>
      <c r="AE699" s="143"/>
      <c r="AH699" s="103"/>
      <c r="AI699" s="533"/>
    </row>
    <row r="700" spans="1:35">
      <c r="A700" s="533"/>
      <c r="C700" s="68" t="s">
        <v>1056</v>
      </c>
      <c r="D700" s="19" t="str">
        <f>+'Outstanding loans'!A669</f>
        <v>143970647</v>
      </c>
      <c r="E700" s="20">
        <f>+'Outstanding loans'!B669</f>
        <v>98</v>
      </c>
      <c r="F700" s="19" t="str">
        <f>+'Outstanding loans'!C669</f>
        <v>APPADOO N</v>
      </c>
      <c r="G700" s="547" t="str">
        <f t="shared" si="197"/>
        <v>I2</v>
      </c>
      <c r="H700" s="21">
        <f>+'Outstanding loans'!F669</f>
        <v>43620</v>
      </c>
      <c r="I700" s="21">
        <f>+'Outstanding loans'!G669</f>
        <v>45444</v>
      </c>
      <c r="J700" s="34">
        <f t="shared" si="198"/>
        <v>60</v>
      </c>
      <c r="K700" s="34">
        <f t="shared" si="194"/>
        <v>18</v>
      </c>
      <c r="L700" s="34">
        <f t="shared" si="195"/>
        <v>60</v>
      </c>
      <c r="M700" s="34">
        <f t="shared" si="196"/>
        <v>18</v>
      </c>
      <c r="N700" s="52">
        <f t="shared" si="202"/>
        <v>18</v>
      </c>
      <c r="O700" s="324">
        <f>+'Outstanding loans'!H669</f>
        <v>175729</v>
      </c>
      <c r="P700" s="26">
        <f>+'Outstanding loans'!E669</f>
        <v>0.05</v>
      </c>
      <c r="Q700" s="536">
        <f t="shared" si="199"/>
        <v>0.08</v>
      </c>
      <c r="R700" s="222">
        <f t="shared" si="203"/>
        <v>3316.2230170283974</v>
      </c>
      <c r="S700" s="36">
        <f t="shared" si="204"/>
        <v>163550.92379138278</v>
      </c>
      <c r="T700" s="36">
        <f t="shared" si="200"/>
        <v>12178.076208617218</v>
      </c>
      <c r="U700" s="36">
        <f t="shared" si="205"/>
        <v>17272.927926872027</v>
      </c>
      <c r="V700" s="36">
        <f t="shared" si="206"/>
        <v>11495.177332026316</v>
      </c>
      <c r="W700" s="37">
        <f t="shared" si="207"/>
        <v>5777.750594845711</v>
      </c>
      <c r="X700" s="36">
        <f t="shared" si="208"/>
        <v>3653.4228625851656</v>
      </c>
      <c r="Y700" s="276">
        <f t="shared" si="209"/>
        <v>5777.750594845711</v>
      </c>
      <c r="Z700" s="36">
        <f t="shared" si="210"/>
        <v>35422.457230319735</v>
      </c>
      <c r="AA700" s="36">
        <f t="shared" si="211"/>
        <v>23244.381021703855</v>
      </c>
      <c r="AB700" s="38">
        <f t="shared" si="201"/>
        <v>-1.3387762010097504E-9</v>
      </c>
      <c r="AC700" s="17"/>
      <c r="AD700" s="17">
        <f t="shared" si="212"/>
        <v>60</v>
      </c>
      <c r="AE700" s="143"/>
      <c r="AH700" s="103"/>
      <c r="AI700" s="533"/>
    </row>
    <row r="701" spans="1:35">
      <c r="A701" s="533"/>
      <c r="C701" s="68" t="s">
        <v>1056</v>
      </c>
      <c r="D701" s="19" t="str">
        <f>+'Outstanding loans'!A670</f>
        <v>143970345</v>
      </c>
      <c r="E701" s="20">
        <f>+'Outstanding loans'!B670</f>
        <v>98</v>
      </c>
      <c r="F701" s="19" t="str">
        <f>+'Outstanding loans'!C670</f>
        <v>BASOANAH S</v>
      </c>
      <c r="G701" s="547" t="str">
        <f t="shared" si="197"/>
        <v>I2</v>
      </c>
      <c r="H701" s="21">
        <f>+'Outstanding loans'!F670</f>
        <v>43627</v>
      </c>
      <c r="I701" s="21">
        <f>+'Outstanding loans'!G670</f>
        <v>45444</v>
      </c>
      <c r="J701" s="34">
        <f t="shared" si="198"/>
        <v>60</v>
      </c>
      <c r="K701" s="34">
        <f t="shared" si="194"/>
        <v>18</v>
      </c>
      <c r="L701" s="34">
        <f t="shared" si="195"/>
        <v>60</v>
      </c>
      <c r="M701" s="34">
        <f t="shared" si="196"/>
        <v>18</v>
      </c>
      <c r="N701" s="52">
        <f t="shared" si="202"/>
        <v>18</v>
      </c>
      <c r="O701" s="324">
        <f>+'Outstanding loans'!H670</f>
        <v>213031</v>
      </c>
      <c r="P701" s="26">
        <f>+'Outstanding loans'!E670</f>
        <v>0.05</v>
      </c>
      <c r="Q701" s="536">
        <f t="shared" si="199"/>
        <v>0.08</v>
      </c>
      <c r="R701" s="222">
        <f t="shared" si="203"/>
        <v>4020.1577744172932</v>
      </c>
      <c r="S701" s="36">
        <f t="shared" si="204"/>
        <v>198267.88319629693</v>
      </c>
      <c r="T701" s="36">
        <f t="shared" si="200"/>
        <v>14763.116803703073</v>
      </c>
      <c r="U701" s="36">
        <f t="shared" si="205"/>
        <v>20939.452846083892</v>
      </c>
      <c r="V701" s="36">
        <f t="shared" si="206"/>
        <v>13935.258962487118</v>
      </c>
      <c r="W701" s="37">
        <f t="shared" si="207"/>
        <v>7004.193883596774</v>
      </c>
      <c r="X701" s="36">
        <f t="shared" si="208"/>
        <v>4428.9350411109217</v>
      </c>
      <c r="Y701" s="276">
        <f t="shared" si="209"/>
        <v>7004.193883596774</v>
      </c>
      <c r="Z701" s="36">
        <f t="shared" si="210"/>
        <v>42941.583268739021</v>
      </c>
      <c r="AA701" s="36">
        <f t="shared" si="211"/>
        <v>28178.466465037636</v>
      </c>
      <c r="AB701" s="38">
        <f t="shared" si="201"/>
        <v>-1.6880221664905548E-9</v>
      </c>
      <c r="AC701" s="17"/>
      <c r="AD701" s="17">
        <f t="shared" si="212"/>
        <v>60</v>
      </c>
      <c r="AE701" s="143"/>
      <c r="AH701" s="103"/>
      <c r="AI701" s="533"/>
    </row>
    <row r="702" spans="1:35">
      <c r="A702" s="533"/>
      <c r="C702" s="68" t="s">
        <v>1056</v>
      </c>
      <c r="D702" s="19" t="str">
        <f>+'Outstanding loans'!A671</f>
        <v>143960161</v>
      </c>
      <c r="E702" s="20">
        <f>+'Outstanding loans'!B671</f>
        <v>98</v>
      </c>
      <c r="F702" s="19" t="str">
        <f>+'Outstanding loans'!C671</f>
        <v>NUNDHOOSING Y</v>
      </c>
      <c r="G702" s="547" t="str">
        <f t="shared" si="197"/>
        <v>I2</v>
      </c>
      <c r="H702" s="21">
        <f>+'Outstanding loans'!F671</f>
        <v>43641</v>
      </c>
      <c r="I702" s="21">
        <f>+'Outstanding loans'!G671</f>
        <v>46204</v>
      </c>
      <c r="J702" s="34">
        <f t="shared" si="198"/>
        <v>84</v>
      </c>
      <c r="K702" s="34">
        <f t="shared" si="194"/>
        <v>17</v>
      </c>
      <c r="L702" s="34">
        <f t="shared" si="195"/>
        <v>60</v>
      </c>
      <c r="M702" s="34">
        <f t="shared" si="196"/>
        <v>17</v>
      </c>
      <c r="N702" s="52">
        <f t="shared" si="202"/>
        <v>17</v>
      </c>
      <c r="O702" s="324">
        <f>+'Outstanding loans'!H671</f>
        <v>2536389</v>
      </c>
      <c r="P702" s="26">
        <f>+'Outstanding loans'!E671</f>
        <v>0.05</v>
      </c>
      <c r="Q702" s="536">
        <f t="shared" si="199"/>
        <v>0.08</v>
      </c>
      <c r="R702" s="222">
        <f t="shared" si="203"/>
        <v>47864.789431099249</v>
      </c>
      <c r="S702" s="36">
        <f t="shared" si="204"/>
        <v>2360616.4266814329</v>
      </c>
      <c r="T702" s="36">
        <f t="shared" si="200"/>
        <v>175772.57331856713</v>
      </c>
      <c r="U702" s="36">
        <f t="shared" si="205"/>
        <v>237413.72059134615</v>
      </c>
      <c r="V702" s="36">
        <f t="shared" si="206"/>
        <v>158079.40587299888</v>
      </c>
      <c r="W702" s="37">
        <f t="shared" si="207"/>
        <v>79334.314718347276</v>
      </c>
      <c r="X702" s="36">
        <f t="shared" si="208"/>
        <v>49802.229106927349</v>
      </c>
      <c r="Y702" s="276">
        <f t="shared" si="209"/>
        <v>79334.314718347276</v>
      </c>
      <c r="Z702" s="36">
        <f t="shared" si="210"/>
        <v>511270.93918450223</v>
      </c>
      <c r="AA702" s="36">
        <f t="shared" si="211"/>
        <v>335498.36586595513</v>
      </c>
      <c r="AB702" s="38">
        <f t="shared" si="201"/>
        <v>-2.0023435354232788E-8</v>
      </c>
      <c r="AC702" s="17"/>
      <c r="AD702" s="17">
        <f t="shared" si="212"/>
        <v>60</v>
      </c>
      <c r="AE702" s="143"/>
      <c r="AH702" s="103"/>
      <c r="AI702" s="533"/>
    </row>
    <row r="703" spans="1:35">
      <c r="A703" s="533"/>
      <c r="C703" s="68" t="s">
        <v>1056</v>
      </c>
      <c r="D703" s="19" t="str">
        <f>+'Outstanding loans'!A672</f>
        <v>143970558</v>
      </c>
      <c r="E703" s="20">
        <f>+'Outstanding loans'!B672</f>
        <v>98</v>
      </c>
      <c r="F703" s="19" t="str">
        <f>+'Outstanding loans'!C672</f>
        <v>SUNGKUR A</v>
      </c>
      <c r="G703" s="547" t="str">
        <f t="shared" si="197"/>
        <v>I2</v>
      </c>
      <c r="H703" s="21">
        <f>+'Outstanding loans'!F672</f>
        <v>43642</v>
      </c>
      <c r="I703" s="21">
        <f>+'Outstanding loans'!G672</f>
        <v>45474</v>
      </c>
      <c r="J703" s="34">
        <f t="shared" si="198"/>
        <v>60</v>
      </c>
      <c r="K703" s="34">
        <f t="shared" si="194"/>
        <v>17</v>
      </c>
      <c r="L703" s="34">
        <f t="shared" si="195"/>
        <v>60</v>
      </c>
      <c r="M703" s="34">
        <f t="shared" si="196"/>
        <v>17</v>
      </c>
      <c r="N703" s="52">
        <f t="shared" si="202"/>
        <v>17</v>
      </c>
      <c r="O703" s="324">
        <f>+'Outstanding loans'!H672</f>
        <v>249866</v>
      </c>
      <c r="P703" s="26">
        <f>+'Outstanding loans'!E672</f>
        <v>0.05</v>
      </c>
      <c r="Q703" s="536">
        <f t="shared" si="199"/>
        <v>0.08</v>
      </c>
      <c r="R703" s="222">
        <f t="shared" si="203"/>
        <v>4715.2796656944365</v>
      </c>
      <c r="S703" s="36">
        <f t="shared" si="204"/>
        <v>232550.20585138281</v>
      </c>
      <c r="T703" s="36">
        <f t="shared" si="200"/>
        <v>17315.794148617191</v>
      </c>
      <c r="U703" s="36">
        <f t="shared" si="205"/>
        <v>23388.217150160031</v>
      </c>
      <c r="V703" s="36">
        <f t="shared" si="206"/>
        <v>15572.796139654754</v>
      </c>
      <c r="W703" s="37">
        <f t="shared" si="207"/>
        <v>7815.4210105052771</v>
      </c>
      <c r="X703" s="36">
        <f t="shared" si="208"/>
        <v>4906.1416754415368</v>
      </c>
      <c r="Y703" s="276">
        <f t="shared" si="209"/>
        <v>7815.4210105052771</v>
      </c>
      <c r="Z703" s="36">
        <f t="shared" si="210"/>
        <v>50366.574090281472</v>
      </c>
      <c r="AA703" s="36">
        <f t="shared" si="211"/>
        <v>33050.779941666202</v>
      </c>
      <c r="AB703" s="38">
        <f t="shared" si="201"/>
        <v>-1.9208528101444244E-9</v>
      </c>
      <c r="AC703" s="17"/>
      <c r="AD703" s="17">
        <f t="shared" si="212"/>
        <v>60</v>
      </c>
      <c r="AE703" s="143"/>
      <c r="AH703" s="103"/>
      <c r="AI703" s="533"/>
    </row>
    <row r="704" spans="1:35">
      <c r="A704" s="533"/>
      <c r="C704" s="68" t="s">
        <v>1056</v>
      </c>
      <c r="D704" s="19" t="str">
        <f>+'Outstanding loans'!A673</f>
        <v>143920003</v>
      </c>
      <c r="E704" s="20">
        <f>+'Outstanding loans'!B673</f>
        <v>98</v>
      </c>
      <c r="F704" s="19" t="str">
        <f>+'Outstanding loans'!C673</f>
        <v>LUQUET-REDDY M F</v>
      </c>
      <c r="G704" s="547" t="str">
        <f t="shared" si="197"/>
        <v>I2</v>
      </c>
      <c r="H704" s="21">
        <f>+'Outstanding loans'!F673</f>
        <v>43643</v>
      </c>
      <c r="I704" s="21">
        <f>+'Outstanding loans'!G673</f>
        <v>45474</v>
      </c>
      <c r="J704" s="34">
        <f t="shared" si="198"/>
        <v>60</v>
      </c>
      <c r="K704" s="34">
        <f t="shared" si="194"/>
        <v>17</v>
      </c>
      <c r="L704" s="34">
        <f t="shared" si="195"/>
        <v>60</v>
      </c>
      <c r="M704" s="34">
        <f t="shared" si="196"/>
        <v>17</v>
      </c>
      <c r="N704" s="52">
        <f t="shared" si="202"/>
        <v>17</v>
      </c>
      <c r="O704" s="324">
        <f>+'Outstanding loans'!H673</f>
        <v>254965</v>
      </c>
      <c r="P704" s="26">
        <f>+'Outstanding loans'!E673</f>
        <v>0.05</v>
      </c>
      <c r="Q704" s="536">
        <f t="shared" si="199"/>
        <v>0.08</v>
      </c>
      <c r="R704" s="222">
        <f t="shared" si="203"/>
        <v>4811.5040860452482</v>
      </c>
      <c r="S704" s="36">
        <f t="shared" si="204"/>
        <v>237295.84351171352</v>
      </c>
      <c r="T704" s="36">
        <f t="shared" si="200"/>
        <v>17669.156488286477</v>
      </c>
      <c r="U704" s="36">
        <f t="shared" si="205"/>
        <v>23865.499050253151</v>
      </c>
      <c r="V704" s="36">
        <f t="shared" si="206"/>
        <v>15890.589226813856</v>
      </c>
      <c r="W704" s="37">
        <f t="shared" si="207"/>
        <v>7974.909823439295</v>
      </c>
      <c r="X704" s="36">
        <f t="shared" si="208"/>
        <v>5006.2610050145013</v>
      </c>
      <c r="Y704" s="276">
        <f t="shared" si="209"/>
        <v>7974.909823439295</v>
      </c>
      <c r="Z704" s="36">
        <f t="shared" si="210"/>
        <v>51394.401650999353</v>
      </c>
      <c r="AA704" s="36">
        <f t="shared" si="211"/>
        <v>33725.245162714913</v>
      </c>
      <c r="AB704" s="38">
        <f t="shared" si="201"/>
        <v>-2.0372681319713593E-9</v>
      </c>
      <c r="AC704" s="17"/>
      <c r="AD704" s="17">
        <f t="shared" si="212"/>
        <v>60</v>
      </c>
      <c r="AE704" s="143"/>
      <c r="AH704" s="103"/>
      <c r="AI704" s="533"/>
    </row>
    <row r="705" spans="1:35">
      <c r="A705" s="533"/>
      <c r="C705" s="68" t="s">
        <v>1056</v>
      </c>
      <c r="D705" s="19" t="str">
        <f>+'Outstanding loans'!A674</f>
        <v>143960110</v>
      </c>
      <c r="E705" s="20">
        <f>+'Outstanding loans'!B674</f>
        <v>98</v>
      </c>
      <c r="F705" s="19" t="str">
        <f>+'Outstanding loans'!C674</f>
        <v>CASTAGNETTE M C C</v>
      </c>
      <c r="G705" s="547" t="str">
        <f t="shared" si="197"/>
        <v>I2</v>
      </c>
      <c r="H705" s="21">
        <f>+'Outstanding loans'!F674</f>
        <v>43643</v>
      </c>
      <c r="I705" s="21">
        <v>44348</v>
      </c>
      <c r="J705" s="34">
        <f t="shared" si="198"/>
        <v>23</v>
      </c>
      <c r="K705" s="34">
        <f t="shared" si="194"/>
        <v>17</v>
      </c>
      <c r="L705" s="34">
        <f t="shared" si="195"/>
        <v>23</v>
      </c>
      <c r="M705" s="34">
        <f t="shared" si="196"/>
        <v>17</v>
      </c>
      <c r="N705" s="52">
        <f t="shared" si="202"/>
        <v>17</v>
      </c>
      <c r="O705" s="324">
        <f>+'Outstanding loans'!H674</f>
        <v>102467</v>
      </c>
      <c r="P705" s="26">
        <f>+'Outstanding loans'!E674</f>
        <v>0.05</v>
      </c>
      <c r="Q705" s="536">
        <f t="shared" si="199"/>
        <v>0.08</v>
      </c>
      <c r="R705" s="222">
        <f t="shared" si="203"/>
        <v>4681.2369068814187</v>
      </c>
      <c r="S705" s="36">
        <f t="shared" si="204"/>
        <v>99513.487145799038</v>
      </c>
      <c r="T705" s="36">
        <f t="shared" si="200"/>
        <v>2953.5128542009625</v>
      </c>
      <c r="U705" s="36">
        <f t="shared" si="205"/>
        <v>7511.0671599126072</v>
      </c>
      <c r="V705" s="36">
        <f t="shared" si="206"/>
        <v>4796.3495168108202</v>
      </c>
      <c r="W705" s="37">
        <f t="shared" si="207"/>
        <v>2714.717643101787</v>
      </c>
      <c r="X705" s="36">
        <f t="shared" si="208"/>
        <v>2183.0312400615808</v>
      </c>
      <c r="Y705" s="276">
        <f t="shared" si="209"/>
        <v>2714.717643101787</v>
      </c>
      <c r="Z705" s="36">
        <f t="shared" si="210"/>
        <v>8154.9617124727811</v>
      </c>
      <c r="AA705" s="36">
        <f t="shared" si="211"/>
        <v>5201.4488582726335</v>
      </c>
      <c r="AB705" s="38">
        <f t="shared" si="201"/>
        <v>-8.149072527885437E-10</v>
      </c>
      <c r="AC705" s="17"/>
      <c r="AD705" s="17">
        <f t="shared" si="212"/>
        <v>23</v>
      </c>
      <c r="AE705" s="143"/>
      <c r="AH705" s="103"/>
      <c r="AI705" s="533"/>
    </row>
    <row r="706" spans="1:35">
      <c r="A706" s="533"/>
      <c r="C706" s="68" t="s">
        <v>1056</v>
      </c>
      <c r="D706" s="19" t="str">
        <f>+'Outstanding loans'!A675</f>
        <v>143930076</v>
      </c>
      <c r="E706" s="20">
        <f>+'Outstanding loans'!B675</f>
        <v>98</v>
      </c>
      <c r="F706" s="19" t="str">
        <f>+'Outstanding loans'!C675</f>
        <v>SOOBARAH-BACORISEN M</v>
      </c>
      <c r="G706" s="547" t="str">
        <f t="shared" si="197"/>
        <v>I2</v>
      </c>
      <c r="H706" s="21">
        <f>+'Outstanding loans'!F675</f>
        <v>43644</v>
      </c>
      <c r="I706" s="21">
        <f>+'Outstanding loans'!G675</f>
        <v>45474</v>
      </c>
      <c r="J706" s="34">
        <f t="shared" si="198"/>
        <v>60</v>
      </c>
      <c r="K706" s="34">
        <f t="shared" si="194"/>
        <v>17</v>
      </c>
      <c r="L706" s="34">
        <f t="shared" si="195"/>
        <v>60</v>
      </c>
      <c r="M706" s="34">
        <f t="shared" si="196"/>
        <v>17</v>
      </c>
      <c r="N706" s="52">
        <f t="shared" si="202"/>
        <v>17</v>
      </c>
      <c r="O706" s="324">
        <f>+'Outstanding loans'!H675</f>
        <v>330079</v>
      </c>
      <c r="P706" s="26">
        <f>+'Outstanding loans'!E675</f>
        <v>0.05</v>
      </c>
      <c r="Q706" s="536">
        <f t="shared" si="199"/>
        <v>0.08</v>
      </c>
      <c r="R706" s="222">
        <f t="shared" si="203"/>
        <v>6228.9979299814859</v>
      </c>
      <c r="S706" s="36">
        <f t="shared" si="204"/>
        <v>307204.41915754281</v>
      </c>
      <c r="T706" s="36">
        <f t="shared" si="200"/>
        <v>22874.580842457188</v>
      </c>
      <c r="U706" s="36">
        <f t="shared" si="205"/>
        <v>30896.397784042958</v>
      </c>
      <c r="V706" s="36">
        <f t="shared" si="206"/>
        <v>20572.038520571426</v>
      </c>
      <c r="W706" s="37">
        <f t="shared" si="207"/>
        <v>10324.359263471531</v>
      </c>
      <c r="X706" s="36">
        <f t="shared" si="208"/>
        <v>6481.1312386962036</v>
      </c>
      <c r="Y706" s="276">
        <f t="shared" si="209"/>
        <v>10324.359263471531</v>
      </c>
      <c r="Z706" s="36">
        <f t="shared" si="210"/>
        <v>66535.45664134383</v>
      </c>
      <c r="AA706" s="36">
        <f t="shared" si="211"/>
        <v>43660.875798889145</v>
      </c>
      <c r="AB706" s="38">
        <f t="shared" si="201"/>
        <v>-2.5029294192790985E-9</v>
      </c>
      <c r="AC706" s="17"/>
      <c r="AD706" s="17">
        <f t="shared" si="212"/>
        <v>60</v>
      </c>
      <c r="AE706" s="143"/>
      <c r="AH706" s="103"/>
      <c r="AI706" s="533"/>
    </row>
    <row r="707" spans="1:35">
      <c r="A707" s="533"/>
      <c r="C707" s="68" t="s">
        <v>1056</v>
      </c>
      <c r="D707" s="19" t="str">
        <f>+'Outstanding loans'!A676</f>
        <v>143970280</v>
      </c>
      <c r="E707" s="20">
        <f>+'Outstanding loans'!B676</f>
        <v>98</v>
      </c>
      <c r="F707" s="19" t="str">
        <f>+'Outstanding loans'!C676</f>
        <v>LIM AH TOCK M S</v>
      </c>
      <c r="G707" s="547" t="str">
        <f t="shared" si="197"/>
        <v>I2</v>
      </c>
      <c r="H707" s="21">
        <f>+'Outstanding loans'!F676</f>
        <v>43644</v>
      </c>
      <c r="I707" s="21">
        <f>+'Outstanding loans'!G676</f>
        <v>45474</v>
      </c>
      <c r="J707" s="34">
        <f t="shared" si="198"/>
        <v>60</v>
      </c>
      <c r="K707" s="34">
        <f t="shared" si="194"/>
        <v>17</v>
      </c>
      <c r="L707" s="34">
        <f t="shared" si="195"/>
        <v>60</v>
      </c>
      <c r="M707" s="34">
        <f t="shared" si="196"/>
        <v>17</v>
      </c>
      <c r="N707" s="52">
        <f t="shared" si="202"/>
        <v>17</v>
      </c>
      <c r="O707" s="324">
        <f>+'Outstanding loans'!H676</f>
        <v>1020143</v>
      </c>
      <c r="P707" s="26">
        <f>+'Outstanding loans'!E676</f>
        <v>0.05</v>
      </c>
      <c r="Q707" s="536">
        <f t="shared" si="199"/>
        <v>0.08</v>
      </c>
      <c r="R707" s="222">
        <f t="shared" si="203"/>
        <v>19251.356903302247</v>
      </c>
      <c r="S707" s="36">
        <f t="shared" si="204"/>
        <v>949446.7620558507</v>
      </c>
      <c r="T707" s="36">
        <f t="shared" si="200"/>
        <v>70696.237944149296</v>
      </c>
      <c r="U707" s="36">
        <f t="shared" si="205"/>
        <v>95488.485861284542</v>
      </c>
      <c r="V707" s="36">
        <f t="shared" si="206"/>
        <v>63579.994766378019</v>
      </c>
      <c r="W707" s="37">
        <f t="shared" si="207"/>
        <v>31908.491094906523</v>
      </c>
      <c r="X707" s="36">
        <f t="shared" si="208"/>
        <v>20030.600750842299</v>
      </c>
      <c r="Y707" s="276">
        <f t="shared" si="209"/>
        <v>31908.491094906523</v>
      </c>
      <c r="Z707" s="36">
        <f t="shared" si="210"/>
        <v>205634.65214227629</v>
      </c>
      <c r="AA707" s="36">
        <f t="shared" si="211"/>
        <v>134938.41419813479</v>
      </c>
      <c r="AB707" s="38">
        <f t="shared" si="201"/>
        <v>-7.7998265624046326E-9</v>
      </c>
      <c r="AC707" s="17"/>
      <c r="AD707" s="17">
        <f t="shared" si="212"/>
        <v>60</v>
      </c>
      <c r="AE707" s="143"/>
      <c r="AH707" s="103"/>
      <c r="AI707" s="533"/>
    </row>
    <row r="708" spans="1:35">
      <c r="A708" s="533"/>
      <c r="C708" s="68" t="s">
        <v>1056</v>
      </c>
      <c r="D708" s="19" t="str">
        <f>+'Outstanding loans'!A677</f>
        <v>143970493</v>
      </c>
      <c r="E708" s="20">
        <f>+'Outstanding loans'!B677</f>
        <v>98</v>
      </c>
      <c r="F708" s="19" t="str">
        <f>+'Outstanding loans'!C677</f>
        <v>LOUISE M S V</v>
      </c>
      <c r="G708" s="547" t="str">
        <f t="shared" si="197"/>
        <v>I2</v>
      </c>
      <c r="H708" s="21">
        <f>+'Outstanding loans'!F677</f>
        <v>43648</v>
      </c>
      <c r="I708" s="21">
        <f>+'Outstanding loans'!G677</f>
        <v>45474</v>
      </c>
      <c r="J708" s="34">
        <f t="shared" si="198"/>
        <v>60</v>
      </c>
      <c r="K708" s="34">
        <f t="shared" si="194"/>
        <v>17</v>
      </c>
      <c r="L708" s="34">
        <f t="shared" si="195"/>
        <v>60</v>
      </c>
      <c r="M708" s="34">
        <f t="shared" si="196"/>
        <v>17</v>
      </c>
      <c r="N708" s="52">
        <f t="shared" si="202"/>
        <v>17</v>
      </c>
      <c r="O708" s="324">
        <f>+'Outstanding loans'!H677</f>
        <v>201084</v>
      </c>
      <c r="P708" s="26">
        <f>+'Outstanding loans'!E677</f>
        <v>0.05</v>
      </c>
      <c r="Q708" s="536">
        <f t="shared" si="199"/>
        <v>0.08</v>
      </c>
      <c r="R708" s="222">
        <f t="shared" si="203"/>
        <v>3794.7031460722947</v>
      </c>
      <c r="S708" s="36">
        <f t="shared" si="204"/>
        <v>187148.81413805584</v>
      </c>
      <c r="T708" s="36">
        <f t="shared" si="200"/>
        <v>13935.185861944163</v>
      </c>
      <c r="U708" s="36">
        <f t="shared" si="205"/>
        <v>18822.073661173526</v>
      </c>
      <c r="V708" s="36">
        <f t="shared" si="206"/>
        <v>12532.477963974023</v>
      </c>
      <c r="W708" s="37">
        <f t="shared" si="207"/>
        <v>6289.5956971995038</v>
      </c>
      <c r="X708" s="36">
        <f t="shared" si="208"/>
        <v>3948.3026608841792</v>
      </c>
      <c r="Y708" s="276">
        <f t="shared" si="209"/>
        <v>6289.5956971995038</v>
      </c>
      <c r="Z708" s="36">
        <f t="shared" si="210"/>
        <v>40533.374626280332</v>
      </c>
      <c r="AA708" s="36">
        <f t="shared" si="211"/>
        <v>26598.188764337683</v>
      </c>
      <c r="AB708" s="38">
        <f t="shared" si="201"/>
        <v>-1.5133991837501526E-9</v>
      </c>
      <c r="AC708" s="17"/>
      <c r="AD708" s="17">
        <f t="shared" si="212"/>
        <v>60</v>
      </c>
      <c r="AE708" s="143"/>
      <c r="AH708" s="103"/>
      <c r="AI708" s="533"/>
    </row>
    <row r="709" spans="1:35">
      <c r="A709" s="533"/>
      <c r="C709" s="68" t="s">
        <v>1056</v>
      </c>
      <c r="D709" s="19" t="str">
        <f>+'Outstanding loans'!A678</f>
        <v>143970655</v>
      </c>
      <c r="E709" s="20">
        <f>+'Outstanding loans'!B678</f>
        <v>98</v>
      </c>
      <c r="F709" s="19" t="str">
        <f>+'Outstanding loans'!C678</f>
        <v>BIGNOUX-FRANCOIS D F</v>
      </c>
      <c r="G709" s="547" t="str">
        <f t="shared" si="197"/>
        <v>I2</v>
      </c>
      <c r="H709" s="21">
        <f>+'Outstanding loans'!F678</f>
        <v>43656</v>
      </c>
      <c r="I709" s="21">
        <f>+'Outstanding loans'!G678</f>
        <v>45474</v>
      </c>
      <c r="J709" s="34">
        <f t="shared" si="198"/>
        <v>60</v>
      </c>
      <c r="K709" s="34">
        <f t="shared" si="194"/>
        <v>17</v>
      </c>
      <c r="L709" s="34">
        <f t="shared" si="195"/>
        <v>60</v>
      </c>
      <c r="M709" s="34">
        <f t="shared" si="196"/>
        <v>17</v>
      </c>
      <c r="N709" s="52">
        <f t="shared" si="202"/>
        <v>17</v>
      </c>
      <c r="O709" s="324">
        <f>+'Outstanding loans'!H678</f>
        <v>200889</v>
      </c>
      <c r="P709" s="26">
        <f>+'Outstanding loans'!E678</f>
        <v>0.05</v>
      </c>
      <c r="Q709" s="536">
        <f t="shared" si="199"/>
        <v>0.08</v>
      </c>
      <c r="R709" s="222">
        <f t="shared" si="203"/>
        <v>3791.0232555117127</v>
      </c>
      <c r="S709" s="36">
        <f t="shared" si="204"/>
        <v>186967.32770076135</v>
      </c>
      <c r="T709" s="36">
        <f t="shared" si="200"/>
        <v>13921.672299238649</v>
      </c>
      <c r="U709" s="36">
        <f t="shared" si="205"/>
        <v>18803.821068406673</v>
      </c>
      <c r="V709" s="36">
        <f t="shared" si="206"/>
        <v>12520.324668818888</v>
      </c>
      <c r="W709" s="37">
        <f t="shared" si="207"/>
        <v>6283.4963995877843</v>
      </c>
      <c r="X709" s="36">
        <f t="shared" si="208"/>
        <v>3944.4738181176172</v>
      </c>
      <c r="Y709" s="276">
        <f t="shared" si="209"/>
        <v>6283.4963995877843</v>
      </c>
      <c r="Z709" s="36">
        <f t="shared" si="210"/>
        <v>40494.067629939847</v>
      </c>
      <c r="AA709" s="36">
        <f t="shared" si="211"/>
        <v>26572.39533070274</v>
      </c>
      <c r="AB709" s="38">
        <f t="shared" si="201"/>
        <v>-1.5425030142068863E-9</v>
      </c>
      <c r="AC709" s="17"/>
      <c r="AD709" s="17">
        <f t="shared" si="212"/>
        <v>60</v>
      </c>
      <c r="AE709" s="143"/>
      <c r="AH709" s="103"/>
      <c r="AI709" s="533"/>
    </row>
    <row r="710" spans="1:35">
      <c r="A710" s="533"/>
      <c r="C710" s="68" t="s">
        <v>1056</v>
      </c>
      <c r="D710" s="19" t="str">
        <f>+'Outstanding loans'!A679</f>
        <v>143920119</v>
      </c>
      <c r="E710" s="20">
        <f>+'Outstanding loans'!B679</f>
        <v>98</v>
      </c>
      <c r="F710" s="19" t="str">
        <f>+'Outstanding loans'!C679</f>
        <v>CLORIDOR M S V</v>
      </c>
      <c r="G710" s="547" t="str">
        <f t="shared" si="197"/>
        <v>I2</v>
      </c>
      <c r="H710" s="21">
        <f>+'Outstanding loans'!F679</f>
        <v>43676</v>
      </c>
      <c r="I710" s="21">
        <f>+'Outstanding loans'!G679</f>
        <v>45505</v>
      </c>
      <c r="J710" s="34">
        <f t="shared" si="198"/>
        <v>60</v>
      </c>
      <c r="K710" s="34">
        <f t="shared" si="194"/>
        <v>16</v>
      </c>
      <c r="L710" s="34">
        <f t="shared" si="195"/>
        <v>60</v>
      </c>
      <c r="M710" s="34">
        <f t="shared" si="196"/>
        <v>16</v>
      </c>
      <c r="N710" s="52">
        <f t="shared" si="202"/>
        <v>16</v>
      </c>
      <c r="O710" s="324">
        <f>+'Outstanding loans'!H679</f>
        <v>382235</v>
      </c>
      <c r="P710" s="26">
        <f>+'Outstanding loans'!E679</f>
        <v>0.05</v>
      </c>
      <c r="Q710" s="536">
        <f t="shared" si="199"/>
        <v>0.08</v>
      </c>
      <c r="R710" s="222">
        <f t="shared" si="203"/>
        <v>7213.2459919185203</v>
      </c>
      <c r="S710" s="36">
        <f t="shared" si="204"/>
        <v>355745.99158590328</v>
      </c>
      <c r="T710" s="36">
        <f t="shared" si="200"/>
        <v>26489.008414096723</v>
      </c>
      <c r="U710" s="36">
        <f t="shared" si="205"/>
        <v>33949.798898656765</v>
      </c>
      <c r="V710" s="36">
        <f t="shared" si="206"/>
        <v>22616.641092971753</v>
      </c>
      <c r="W710" s="37">
        <f t="shared" si="207"/>
        <v>11333.157805685012</v>
      </c>
      <c r="X710" s="36">
        <f t="shared" si="208"/>
        <v>7063.7355770924596</v>
      </c>
      <c r="Y710" s="276">
        <f t="shared" si="209"/>
        <v>11333.157805685012</v>
      </c>
      <c r="Z710" s="36">
        <f t="shared" si="210"/>
        <v>77048.767929205031</v>
      </c>
      <c r="AA710" s="36">
        <f t="shared" si="211"/>
        <v>50559.759515111218</v>
      </c>
      <c r="AB710" s="38">
        <f t="shared" si="201"/>
        <v>-2.9103830456733704E-9</v>
      </c>
      <c r="AC710" s="17"/>
      <c r="AD710" s="17">
        <f t="shared" si="212"/>
        <v>60</v>
      </c>
      <c r="AE710" s="143"/>
      <c r="AH710" s="103"/>
      <c r="AI710" s="533"/>
    </row>
    <row r="711" spans="1:35">
      <c r="A711" s="533"/>
      <c r="C711" s="68" t="s">
        <v>1056</v>
      </c>
      <c r="D711" s="19" t="str">
        <f>+'Outstanding loans'!A680</f>
        <v>143930300</v>
      </c>
      <c r="E711" s="20">
        <f>+'Outstanding loans'!B680</f>
        <v>98</v>
      </c>
      <c r="F711" s="19" t="str">
        <f>+'Outstanding loans'!C680</f>
        <v>NAUJEER A</v>
      </c>
      <c r="G711" s="547" t="str">
        <f t="shared" si="197"/>
        <v>I2</v>
      </c>
      <c r="H711" s="21">
        <f>+'Outstanding loans'!F680</f>
        <v>43676</v>
      </c>
      <c r="I711" s="21">
        <f>+'Outstanding loans'!G680</f>
        <v>45505</v>
      </c>
      <c r="J711" s="34">
        <f t="shared" si="198"/>
        <v>60</v>
      </c>
      <c r="K711" s="34">
        <f t="shared" si="194"/>
        <v>16</v>
      </c>
      <c r="L711" s="34">
        <f t="shared" si="195"/>
        <v>60</v>
      </c>
      <c r="M711" s="34">
        <f t="shared" si="196"/>
        <v>16</v>
      </c>
      <c r="N711" s="52">
        <f t="shared" si="202"/>
        <v>16</v>
      </c>
      <c r="O711" s="324">
        <f>+'Outstanding loans'!H680</f>
        <v>193720</v>
      </c>
      <c r="P711" s="26">
        <f>+'Outstanding loans'!E680</f>
        <v>0.05</v>
      </c>
      <c r="Q711" s="536">
        <f t="shared" si="199"/>
        <v>0.08</v>
      </c>
      <c r="R711" s="222">
        <f t="shared" si="203"/>
        <v>3655.7353815177985</v>
      </c>
      <c r="S711" s="36">
        <f t="shared" si="204"/>
        <v>180295.14170607398</v>
      </c>
      <c r="T711" s="36">
        <f t="shared" si="200"/>
        <v>13424.858293926023</v>
      </c>
      <c r="U711" s="36">
        <f t="shared" si="205"/>
        <v>17206.051362768427</v>
      </c>
      <c r="V711" s="36">
        <f t="shared" si="206"/>
        <v>11462.309083497028</v>
      </c>
      <c r="W711" s="37">
        <f t="shared" si="207"/>
        <v>5743.7422792713987</v>
      </c>
      <c r="X711" s="36">
        <f t="shared" si="208"/>
        <v>3579.9622117136064</v>
      </c>
      <c r="Y711" s="276">
        <f t="shared" si="209"/>
        <v>5743.7422792713987</v>
      </c>
      <c r="Z711" s="36">
        <f t="shared" si="210"/>
        <v>39048.981184992474</v>
      </c>
      <c r="AA711" s="36">
        <f t="shared" si="211"/>
        <v>25624.122891067906</v>
      </c>
      <c r="AB711" s="38">
        <f t="shared" si="201"/>
        <v>-1.4551915228366852E-9</v>
      </c>
      <c r="AC711" s="17"/>
      <c r="AD711" s="17">
        <f t="shared" si="212"/>
        <v>60</v>
      </c>
      <c r="AE711" s="143"/>
      <c r="AH711" s="103"/>
      <c r="AI711" s="533"/>
    </row>
    <row r="712" spans="1:35">
      <c r="A712" s="533"/>
      <c r="C712" s="68" t="s">
        <v>1056</v>
      </c>
      <c r="D712" s="19" t="str">
        <f>+'Outstanding loans'!A681</f>
        <v>143970353</v>
      </c>
      <c r="E712" s="20">
        <f>+'Outstanding loans'!B681</f>
        <v>98</v>
      </c>
      <c r="F712" s="19" t="str">
        <f>+'Outstanding loans'!C681</f>
        <v>LABELLE H</v>
      </c>
      <c r="G712" s="547" t="str">
        <f t="shared" si="197"/>
        <v>I2</v>
      </c>
      <c r="H712" s="21">
        <f>+'Outstanding loans'!F681</f>
        <v>43676</v>
      </c>
      <c r="I712" s="21">
        <f>+'Outstanding loans'!G681</f>
        <v>45505</v>
      </c>
      <c r="J712" s="34">
        <f t="shared" si="198"/>
        <v>60</v>
      </c>
      <c r="K712" s="34">
        <f t="shared" si="194"/>
        <v>16</v>
      </c>
      <c r="L712" s="34">
        <f t="shared" si="195"/>
        <v>60</v>
      </c>
      <c r="M712" s="34">
        <f t="shared" si="196"/>
        <v>16</v>
      </c>
      <c r="N712" s="52">
        <f t="shared" si="202"/>
        <v>16</v>
      </c>
      <c r="O712" s="324">
        <f>+'Outstanding loans'!H681</f>
        <v>408057</v>
      </c>
      <c r="P712" s="26">
        <f>+'Outstanding loans'!E681</f>
        <v>0.05</v>
      </c>
      <c r="Q712" s="536">
        <f t="shared" si="199"/>
        <v>0.08</v>
      </c>
      <c r="R712" s="222">
        <f t="shared" si="203"/>
        <v>7700.5389870741701</v>
      </c>
      <c r="S712" s="36">
        <f t="shared" si="204"/>
        <v>379778.5186824046</v>
      </c>
      <c r="T712" s="36">
        <f t="shared" si="200"/>
        <v>28278.481317595404</v>
      </c>
      <c r="U712" s="36">
        <f t="shared" si="205"/>
        <v>36243.287739712963</v>
      </c>
      <c r="V712" s="36">
        <f t="shared" si="206"/>
        <v>24144.515061349099</v>
      </c>
      <c r="W712" s="37">
        <f t="shared" si="207"/>
        <v>12098.772678363865</v>
      </c>
      <c r="X712" s="36">
        <f t="shared" si="208"/>
        <v>7540.9283513587743</v>
      </c>
      <c r="Y712" s="276">
        <f t="shared" si="209"/>
        <v>12098.772678363865</v>
      </c>
      <c r="Z712" s="36">
        <f t="shared" si="210"/>
        <v>82253.820542042493</v>
      </c>
      <c r="AA712" s="36">
        <f t="shared" si="211"/>
        <v>53975.339224450232</v>
      </c>
      <c r="AB712" s="38">
        <f t="shared" si="201"/>
        <v>-3.14321368932724E-9</v>
      </c>
      <c r="AC712" s="17"/>
      <c r="AD712" s="17">
        <f t="shared" si="212"/>
        <v>60</v>
      </c>
      <c r="AE712" s="143"/>
      <c r="AH712" s="103"/>
      <c r="AI712" s="533"/>
    </row>
    <row r="713" spans="1:35">
      <c r="A713" s="533"/>
      <c r="C713" s="68" t="s">
        <v>1056</v>
      </c>
      <c r="D713" s="19" t="str">
        <f>+'Outstanding loans'!A682</f>
        <v>143127877</v>
      </c>
      <c r="E713" s="20">
        <f>+'Outstanding loans'!B682</f>
        <v>99</v>
      </c>
      <c r="F713" s="19" t="str">
        <f>+'Outstanding loans'!C682</f>
        <v>MEUNIER J W(SL3263)</v>
      </c>
      <c r="G713" s="547" t="str">
        <f t="shared" si="197"/>
        <v>I1</v>
      </c>
      <c r="H713" s="21">
        <f>+'Outstanding loans'!F682</f>
        <v>43664</v>
      </c>
      <c r="I713" s="21">
        <f>+'Outstanding loans'!G682</f>
        <v>54636</v>
      </c>
      <c r="J713" s="34">
        <f t="shared" si="198"/>
        <v>361</v>
      </c>
      <c r="K713" s="34">
        <f t="shared" si="194"/>
        <v>16</v>
      </c>
      <c r="L713" s="34">
        <f t="shared" si="195"/>
        <v>180</v>
      </c>
      <c r="M713" s="34">
        <f t="shared" si="196"/>
        <v>16</v>
      </c>
      <c r="N713" s="52">
        <f t="shared" si="202"/>
        <v>16</v>
      </c>
      <c r="O713" s="324">
        <f>+'Outstanding loans'!H682</f>
        <v>2849869</v>
      </c>
      <c r="P713" s="26">
        <f>+'Outstanding loans'!E682</f>
        <v>0.03</v>
      </c>
      <c r="Q713" s="536">
        <f t="shared" si="199"/>
        <v>6.25E-2</v>
      </c>
      <c r="R713" s="222">
        <f t="shared" si="203"/>
        <v>19680.672085973951</v>
      </c>
      <c r="S713" s="36">
        <f t="shared" si="204"/>
        <v>2295328.5776371346</v>
      </c>
      <c r="T713" s="36">
        <f t="shared" si="200"/>
        <v>554540.42236286541</v>
      </c>
      <c r="U713" s="36">
        <f t="shared" si="205"/>
        <v>186329.35948941956</v>
      </c>
      <c r="V713" s="36">
        <f t="shared" si="206"/>
        <v>110183.65491219689</v>
      </c>
      <c r="W713" s="37">
        <f t="shared" si="207"/>
        <v>76145.70457722267</v>
      </c>
      <c r="X713" s="36">
        <f t="shared" si="208"/>
        <v>49292.481987810257</v>
      </c>
      <c r="Y713" s="276">
        <f t="shared" si="209"/>
        <v>76145.70457722267</v>
      </c>
      <c r="Z713" s="36">
        <f t="shared" si="210"/>
        <v>1247192.3978381576</v>
      </c>
      <c r="AA713" s="36">
        <f t="shared" si="211"/>
        <v>692651.97547531128</v>
      </c>
      <c r="AB713" s="38">
        <f t="shared" si="201"/>
        <v>-1.909211277961731E-8</v>
      </c>
      <c r="AC713" s="17"/>
      <c r="AD713" s="17">
        <f t="shared" si="212"/>
        <v>180</v>
      </c>
      <c r="AE713" s="143"/>
      <c r="AH713" s="103"/>
      <c r="AI713" s="533"/>
    </row>
    <row r="714" spans="1:35">
      <c r="A714" s="533"/>
      <c r="C714" s="68" t="s">
        <v>1056</v>
      </c>
      <c r="D714" s="19" t="str">
        <f>+'Outstanding loans'!A683</f>
        <v>143643921</v>
      </c>
      <c r="E714" s="20">
        <f>+'Outstanding loans'!B683</f>
        <v>99</v>
      </c>
      <c r="F714" s="19" t="str">
        <f>+'Outstanding loans'!C683</f>
        <v>MUTTAROOA M(SL3273)</v>
      </c>
      <c r="G714" s="547" t="str">
        <f t="shared" si="197"/>
        <v>I1</v>
      </c>
      <c r="H714" s="21">
        <f>+'Outstanding loans'!F683</f>
        <v>43669</v>
      </c>
      <c r="I714" s="21">
        <f>+'Outstanding loans'!G683</f>
        <v>54636</v>
      </c>
      <c r="J714" s="34">
        <f t="shared" si="198"/>
        <v>361</v>
      </c>
      <c r="K714" s="34">
        <f t="shared" si="194"/>
        <v>16</v>
      </c>
      <c r="L714" s="34">
        <f t="shared" si="195"/>
        <v>180</v>
      </c>
      <c r="M714" s="34">
        <f t="shared" si="196"/>
        <v>16</v>
      </c>
      <c r="N714" s="52">
        <f t="shared" si="202"/>
        <v>16</v>
      </c>
      <c r="O714" s="324">
        <f>+'Outstanding loans'!H683</f>
        <v>2504279</v>
      </c>
      <c r="P714" s="26">
        <f>+'Outstanding loans'!E683</f>
        <v>0.03</v>
      </c>
      <c r="Q714" s="536">
        <f t="shared" si="199"/>
        <v>6.25E-2</v>
      </c>
      <c r="R714" s="222">
        <f t="shared" si="203"/>
        <v>17294.090995337247</v>
      </c>
      <c r="S714" s="36">
        <f t="shared" si="204"/>
        <v>2016985.0456552729</v>
      </c>
      <c r="T714" s="36">
        <f t="shared" si="200"/>
        <v>487293.9543447271</v>
      </c>
      <c r="U714" s="36">
        <f t="shared" si="205"/>
        <v>163734.08814678996</v>
      </c>
      <c r="V714" s="36">
        <f t="shared" si="206"/>
        <v>96822.209420805477</v>
      </c>
      <c r="W714" s="37">
        <f t="shared" si="207"/>
        <v>66911.878725984483</v>
      </c>
      <c r="X714" s="36">
        <f t="shared" si="208"/>
        <v>43315.018163975743</v>
      </c>
      <c r="Y714" s="276">
        <f t="shared" si="209"/>
        <v>66911.878725984483</v>
      </c>
      <c r="Z714" s="36">
        <f t="shared" si="210"/>
        <v>1095951.3335054147</v>
      </c>
      <c r="AA714" s="36">
        <f t="shared" si="211"/>
        <v>608657.37916070456</v>
      </c>
      <c r="AB714" s="38">
        <f t="shared" si="201"/>
        <v>-1.6996636986732483E-8</v>
      </c>
      <c r="AC714" s="17"/>
      <c r="AD714" s="17">
        <f t="shared" si="212"/>
        <v>180</v>
      </c>
      <c r="AE714" s="143"/>
      <c r="AH714" s="103"/>
      <c r="AI714" s="533"/>
    </row>
    <row r="715" spans="1:35">
      <c r="A715" s="533"/>
      <c r="C715" s="68" t="s">
        <v>1056</v>
      </c>
      <c r="D715" s="19" t="str">
        <f>+'Outstanding loans'!A684</f>
        <v>143930068</v>
      </c>
      <c r="E715" s="20">
        <f>+'Outstanding loans'!B684</f>
        <v>98</v>
      </c>
      <c r="F715" s="19" t="str">
        <f>+'Outstanding loans'!C684</f>
        <v>NEMORIN J B</v>
      </c>
      <c r="G715" s="547" t="str">
        <f t="shared" si="197"/>
        <v>I2</v>
      </c>
      <c r="H715" s="21">
        <f>+'Outstanding loans'!F684</f>
        <v>43678</v>
      </c>
      <c r="I715" s="21">
        <f>+'Outstanding loans'!G684</f>
        <v>45505</v>
      </c>
      <c r="J715" s="34">
        <f t="shared" si="198"/>
        <v>60</v>
      </c>
      <c r="K715" s="34">
        <f t="shared" si="194"/>
        <v>16</v>
      </c>
      <c r="L715" s="34">
        <f t="shared" si="195"/>
        <v>60</v>
      </c>
      <c r="M715" s="34">
        <f t="shared" si="196"/>
        <v>16</v>
      </c>
      <c r="N715" s="52">
        <f t="shared" si="202"/>
        <v>16</v>
      </c>
      <c r="O715" s="324">
        <f>+'Outstanding loans'!H684</f>
        <v>351702</v>
      </c>
      <c r="P715" s="26">
        <f>+'Outstanding loans'!E684</f>
        <v>0.05</v>
      </c>
      <c r="Q715" s="536">
        <f t="shared" si="199"/>
        <v>0.08</v>
      </c>
      <c r="R715" s="222">
        <f t="shared" si="203"/>
        <v>6637.0506150659339</v>
      </c>
      <c r="S715" s="36">
        <f t="shared" si="204"/>
        <v>327328.93830430327</v>
      </c>
      <c r="T715" s="36">
        <f t="shared" si="200"/>
        <v>24373.061695696728</v>
      </c>
      <c r="U715" s="36">
        <f t="shared" si="205"/>
        <v>31237.88290516405</v>
      </c>
      <c r="V715" s="36">
        <f t="shared" si="206"/>
        <v>20810.019767107544</v>
      </c>
      <c r="W715" s="37">
        <f t="shared" si="207"/>
        <v>10427.863138056506</v>
      </c>
      <c r="X715" s="36">
        <f t="shared" si="208"/>
        <v>6499.4831188524604</v>
      </c>
      <c r="Y715" s="276">
        <f t="shared" si="209"/>
        <v>10427.863138056506</v>
      </c>
      <c r="Z715" s="36">
        <f t="shared" si="210"/>
        <v>70894.09859965014</v>
      </c>
      <c r="AA715" s="36">
        <f t="shared" si="211"/>
        <v>46521.036903956032</v>
      </c>
      <c r="AB715" s="38">
        <f t="shared" si="201"/>
        <v>-2.6193447411060333E-9</v>
      </c>
      <c r="AC715" s="17"/>
      <c r="AD715" s="17">
        <f t="shared" si="212"/>
        <v>60</v>
      </c>
      <c r="AE715" s="143"/>
      <c r="AH715" s="103"/>
      <c r="AI715" s="533"/>
    </row>
    <row r="716" spans="1:35">
      <c r="A716" s="533"/>
      <c r="C716" s="68" t="s">
        <v>1056</v>
      </c>
      <c r="D716" s="19" t="str">
        <f>+'Outstanding loans'!A685</f>
        <v>143920135</v>
      </c>
      <c r="E716" s="20">
        <f>+'Outstanding loans'!B685</f>
        <v>98</v>
      </c>
      <c r="F716" s="19" t="str">
        <f>+'Outstanding loans'!C685</f>
        <v>RAYNAL J M V N</v>
      </c>
      <c r="G716" s="547" t="str">
        <f t="shared" si="197"/>
        <v>I2</v>
      </c>
      <c r="H716" s="21">
        <f>+'Outstanding loans'!F685</f>
        <v>43682</v>
      </c>
      <c r="I716" s="21">
        <f>+'Outstanding loans'!G685</f>
        <v>45505</v>
      </c>
      <c r="J716" s="34">
        <f t="shared" si="198"/>
        <v>60</v>
      </c>
      <c r="K716" s="34">
        <f t="shared" si="194"/>
        <v>16</v>
      </c>
      <c r="L716" s="34">
        <f t="shared" si="195"/>
        <v>60</v>
      </c>
      <c r="M716" s="34">
        <f t="shared" si="196"/>
        <v>16</v>
      </c>
      <c r="N716" s="52">
        <f t="shared" si="202"/>
        <v>16</v>
      </c>
      <c r="O716" s="324">
        <f>+'Outstanding loans'!H685</f>
        <v>199460</v>
      </c>
      <c r="P716" s="26">
        <f>+'Outstanding loans'!E685</f>
        <v>0.05</v>
      </c>
      <c r="Q716" s="536">
        <f t="shared" si="199"/>
        <v>0.08</v>
      </c>
      <c r="R716" s="222">
        <f t="shared" si="203"/>
        <v>3764.0562626344208</v>
      </c>
      <c r="S716" s="36">
        <f t="shared" si="204"/>
        <v>185637.35786028032</v>
      </c>
      <c r="T716" s="36">
        <f t="shared" si="200"/>
        <v>13822.642139719683</v>
      </c>
      <c r="U716" s="36">
        <f t="shared" si="205"/>
        <v>17715.873450432526</v>
      </c>
      <c r="V716" s="36">
        <f t="shared" si="206"/>
        <v>11801.941822188295</v>
      </c>
      <c r="W716" s="37">
        <f t="shared" si="207"/>
        <v>5913.9316282442305</v>
      </c>
      <c r="X716" s="36">
        <f t="shared" si="208"/>
        <v>3686.0379039252489</v>
      </c>
      <c r="Y716" s="276">
        <f t="shared" si="209"/>
        <v>5913.9316282442305</v>
      </c>
      <c r="Z716" s="36">
        <f t="shared" si="210"/>
        <v>40206.017897783371</v>
      </c>
      <c r="AA716" s="36">
        <f t="shared" si="211"/>
        <v>26383.37575806526</v>
      </c>
      <c r="AB716" s="38">
        <f t="shared" si="201"/>
        <v>-1.57160684466362E-9</v>
      </c>
      <c r="AC716" s="17"/>
      <c r="AD716" s="17">
        <f t="shared" si="212"/>
        <v>60</v>
      </c>
      <c r="AE716" s="143"/>
      <c r="AH716" s="103"/>
      <c r="AI716" s="533"/>
    </row>
    <row r="717" spans="1:35">
      <c r="A717" s="533"/>
      <c r="C717" s="68" t="s">
        <v>1056</v>
      </c>
      <c r="D717" s="19" t="str">
        <f>+'Outstanding loans'!A686</f>
        <v>143950042</v>
      </c>
      <c r="E717" s="20">
        <f>+'Outstanding loans'!B686</f>
        <v>98</v>
      </c>
      <c r="F717" s="19" t="str">
        <f>+'Outstanding loans'!C686</f>
        <v>RAMSURRUN S</v>
      </c>
      <c r="G717" s="547" t="str">
        <f t="shared" si="197"/>
        <v>I2</v>
      </c>
      <c r="H717" s="21">
        <f>+'Outstanding loans'!F686</f>
        <v>43682</v>
      </c>
      <c r="I717" s="21">
        <f>+'Outstanding loans'!G686</f>
        <v>44409</v>
      </c>
      <c r="J717" s="34">
        <f t="shared" si="198"/>
        <v>24</v>
      </c>
      <c r="K717" s="34">
        <f t="shared" si="194"/>
        <v>16</v>
      </c>
      <c r="L717" s="34">
        <f t="shared" si="195"/>
        <v>24</v>
      </c>
      <c r="M717" s="34">
        <f t="shared" si="196"/>
        <v>16</v>
      </c>
      <c r="N717" s="52">
        <f t="shared" si="202"/>
        <v>16</v>
      </c>
      <c r="O717" s="324">
        <f>+'Outstanding loans'!H686</f>
        <v>201558</v>
      </c>
      <c r="P717" s="26">
        <f>+'Outstanding loans'!E686</f>
        <v>0.05</v>
      </c>
      <c r="Q717" s="536">
        <f t="shared" si="199"/>
        <v>0.08</v>
      </c>
      <c r="R717" s="222">
        <f t="shared" si="203"/>
        <v>8842.6295720193666</v>
      </c>
      <c r="S717" s="36">
        <f t="shared" si="204"/>
        <v>195515.34675884739</v>
      </c>
      <c r="T717" s="36">
        <f t="shared" si="200"/>
        <v>6042.6532411526132</v>
      </c>
      <c r="U717" s="36">
        <f t="shared" si="205"/>
        <v>14631.841587325194</v>
      </c>
      <c r="V717" s="36">
        <f t="shared" si="206"/>
        <v>9356.9284424980287</v>
      </c>
      <c r="W717" s="37">
        <f t="shared" si="207"/>
        <v>5274.9131448271655</v>
      </c>
      <c r="X717" s="36">
        <f t="shared" si="208"/>
        <v>4028.4354941017423</v>
      </c>
      <c r="Y717" s="276">
        <f t="shared" si="209"/>
        <v>5274.9131448271655</v>
      </c>
      <c r="Z717" s="36">
        <f t="shared" si="210"/>
        <v>16707.76296961584</v>
      </c>
      <c r="AA717" s="36">
        <f t="shared" si="211"/>
        <v>10665.109728464828</v>
      </c>
      <c r="AB717" s="38">
        <f t="shared" si="201"/>
        <v>-1.6007106751203537E-9</v>
      </c>
      <c r="AC717" s="17"/>
      <c r="AD717" s="17">
        <f t="shared" si="212"/>
        <v>24</v>
      </c>
      <c r="AE717" s="143"/>
      <c r="AH717" s="103"/>
      <c r="AI717" s="533"/>
    </row>
    <row r="718" spans="1:35">
      <c r="A718" s="533"/>
      <c r="C718" s="68" t="s">
        <v>1056</v>
      </c>
      <c r="D718" s="19" t="str">
        <f>+'Outstanding loans'!A687</f>
        <v>143920089</v>
      </c>
      <c r="E718" s="20">
        <f>+'Outstanding loans'!B687</f>
        <v>98</v>
      </c>
      <c r="F718" s="19" t="str">
        <f>+'Outstanding loans'!C687</f>
        <v>THANAY P</v>
      </c>
      <c r="G718" s="547" t="str">
        <f t="shared" si="197"/>
        <v>I2</v>
      </c>
      <c r="H718" s="21">
        <f>+'Outstanding loans'!F687</f>
        <v>43686</v>
      </c>
      <c r="I718" s="21">
        <f>+'Outstanding loans'!G687</f>
        <v>45505</v>
      </c>
      <c r="J718" s="34">
        <f t="shared" si="198"/>
        <v>60</v>
      </c>
      <c r="K718" s="34">
        <f t="shared" si="194"/>
        <v>16</v>
      </c>
      <c r="L718" s="34">
        <f t="shared" si="195"/>
        <v>60</v>
      </c>
      <c r="M718" s="34">
        <f t="shared" si="196"/>
        <v>16</v>
      </c>
      <c r="N718" s="52">
        <f t="shared" si="202"/>
        <v>16</v>
      </c>
      <c r="O718" s="324">
        <f>+'Outstanding loans'!H687</f>
        <v>160128</v>
      </c>
      <c r="P718" s="26">
        <f>+'Outstanding loans'!E687</f>
        <v>0.05</v>
      </c>
      <c r="Q718" s="536">
        <f t="shared" si="199"/>
        <v>0.08</v>
      </c>
      <c r="R718" s="222">
        <f t="shared" si="203"/>
        <v>3021.8129009481831</v>
      </c>
      <c r="S718" s="36">
        <f t="shared" si="204"/>
        <v>149031.07810814687</v>
      </c>
      <c r="T718" s="36">
        <f t="shared" si="200"/>
        <v>11096.921891853126</v>
      </c>
      <c r="U718" s="36">
        <f t="shared" si="205"/>
        <v>14222.437500605934</v>
      </c>
      <c r="V718" s="36">
        <f t="shared" si="206"/>
        <v>9474.6883590863727</v>
      </c>
      <c r="W718" s="37">
        <f t="shared" si="207"/>
        <v>4747.7491415195618</v>
      </c>
      <c r="X718" s="36">
        <f t="shared" si="208"/>
        <v>2959.1791711608334</v>
      </c>
      <c r="Y718" s="276">
        <f t="shared" si="209"/>
        <v>4747.7491415195618</v>
      </c>
      <c r="Z718" s="36">
        <f t="shared" si="210"/>
        <v>32277.695948742883</v>
      </c>
      <c r="AA718" s="36">
        <f t="shared" si="211"/>
        <v>21180.774056890979</v>
      </c>
      <c r="AB718" s="38">
        <f t="shared" si="201"/>
        <v>-1.2223608791828156E-9</v>
      </c>
      <c r="AC718" s="17"/>
      <c r="AD718" s="17">
        <f t="shared" si="212"/>
        <v>60</v>
      </c>
      <c r="AE718" s="143"/>
      <c r="AH718" s="103"/>
      <c r="AI718" s="533"/>
    </row>
    <row r="719" spans="1:35">
      <c r="A719" s="533"/>
      <c r="C719" s="68" t="s">
        <v>1056</v>
      </c>
      <c r="D719" s="19" t="str">
        <f>+'Outstanding loans'!A688</f>
        <v>143970663</v>
      </c>
      <c r="E719" s="20">
        <f>+'Outstanding loans'!B688</f>
        <v>98</v>
      </c>
      <c r="F719" s="19" t="str">
        <f>+'Outstanding loans'!C688</f>
        <v>GUNPUTRAR M</v>
      </c>
      <c r="G719" s="547" t="str">
        <f t="shared" si="197"/>
        <v>I2</v>
      </c>
      <c r="H719" s="21">
        <f>+'Outstanding loans'!F688</f>
        <v>43686</v>
      </c>
      <c r="I719" s="21">
        <f>+'Outstanding loans'!G688</f>
        <v>45505</v>
      </c>
      <c r="J719" s="34">
        <f t="shared" si="198"/>
        <v>60</v>
      </c>
      <c r="K719" s="34">
        <f t="shared" si="194"/>
        <v>16</v>
      </c>
      <c r="L719" s="34">
        <f t="shared" si="195"/>
        <v>60</v>
      </c>
      <c r="M719" s="34">
        <f t="shared" si="196"/>
        <v>16</v>
      </c>
      <c r="N719" s="52">
        <f t="shared" si="202"/>
        <v>16</v>
      </c>
      <c r="O719" s="324">
        <f>+'Outstanding loans'!H688</f>
        <v>302086</v>
      </c>
      <c r="P719" s="26">
        <f>+'Outstanding loans'!E688</f>
        <v>0.05</v>
      </c>
      <c r="Q719" s="536">
        <f t="shared" si="199"/>
        <v>0.08</v>
      </c>
      <c r="R719" s="222">
        <f t="shared" si="203"/>
        <v>5700.7354865846874</v>
      </c>
      <c r="S719" s="36">
        <f t="shared" si="204"/>
        <v>281151.34305916302</v>
      </c>
      <c r="T719" s="36">
        <f t="shared" si="200"/>
        <v>20934.656940836983</v>
      </c>
      <c r="U719" s="36">
        <f t="shared" si="205"/>
        <v>26831.030518135769</v>
      </c>
      <c r="V719" s="36">
        <f t="shared" si="206"/>
        <v>17874.267508761521</v>
      </c>
      <c r="W719" s="37">
        <f t="shared" si="207"/>
        <v>8956.7630093742482</v>
      </c>
      <c r="X719" s="36">
        <f t="shared" si="208"/>
        <v>5582.5751842231957</v>
      </c>
      <c r="Y719" s="276">
        <f t="shared" si="209"/>
        <v>8956.7630093742482</v>
      </c>
      <c r="Z719" s="36">
        <f t="shared" si="210"/>
        <v>60892.7861359159</v>
      </c>
      <c r="AA719" s="36">
        <f t="shared" si="211"/>
        <v>39958.129195081245</v>
      </c>
      <c r="AB719" s="38">
        <f t="shared" si="201"/>
        <v>-2.3283064365386963E-9</v>
      </c>
      <c r="AC719" s="17"/>
      <c r="AD719" s="17">
        <f t="shared" si="212"/>
        <v>60</v>
      </c>
      <c r="AE719" s="143"/>
      <c r="AH719" s="103"/>
      <c r="AI719" s="533"/>
    </row>
    <row r="720" spans="1:35">
      <c r="A720" s="533"/>
      <c r="C720" s="68" t="s">
        <v>1056</v>
      </c>
      <c r="D720" s="19" t="str">
        <f>+'Outstanding loans'!A689</f>
        <v>143960218</v>
      </c>
      <c r="E720" s="20">
        <f>+'Outstanding loans'!B689</f>
        <v>98</v>
      </c>
      <c r="F720" s="19" t="str">
        <f>+'Outstanding loans'!C689</f>
        <v>HOSSENY M N</v>
      </c>
      <c r="G720" s="547" t="str">
        <f t="shared" si="197"/>
        <v>I2</v>
      </c>
      <c r="H720" s="21">
        <f>+'Outstanding loans'!F689</f>
        <v>43686</v>
      </c>
      <c r="I720" s="21">
        <f>+'Outstanding loans'!G689</f>
        <v>45505</v>
      </c>
      <c r="J720" s="34">
        <f t="shared" si="198"/>
        <v>60</v>
      </c>
      <c r="K720" s="34">
        <f t="shared" si="194"/>
        <v>16</v>
      </c>
      <c r="L720" s="34">
        <f t="shared" si="195"/>
        <v>60</v>
      </c>
      <c r="M720" s="34">
        <f t="shared" si="196"/>
        <v>16</v>
      </c>
      <c r="N720" s="52">
        <f t="shared" si="202"/>
        <v>16</v>
      </c>
      <c r="O720" s="324">
        <f>+'Outstanding loans'!H689</f>
        <v>402168</v>
      </c>
      <c r="P720" s="26">
        <f>+'Outstanding loans'!E689</f>
        <v>0.05</v>
      </c>
      <c r="Q720" s="536">
        <f t="shared" si="199"/>
        <v>0.08</v>
      </c>
      <c r="R720" s="222">
        <f t="shared" si="203"/>
        <v>7589.4062921445893</v>
      </c>
      <c r="S720" s="36">
        <f t="shared" si="204"/>
        <v>374297.62827611167</v>
      </c>
      <c r="T720" s="36">
        <f t="shared" si="200"/>
        <v>27870.371723888326</v>
      </c>
      <c r="U720" s="36">
        <f t="shared" si="205"/>
        <v>35720.231594372555</v>
      </c>
      <c r="V720" s="36">
        <f t="shared" si="206"/>
        <v>23796.066072123853</v>
      </c>
      <c r="W720" s="37">
        <f t="shared" si="207"/>
        <v>11924.165522248702</v>
      </c>
      <c r="X720" s="36">
        <f t="shared" si="208"/>
        <v>7432.0991263702199</v>
      </c>
      <c r="Y720" s="276">
        <f t="shared" si="209"/>
        <v>11924.165522248702</v>
      </c>
      <c r="Z720" s="36">
        <f t="shared" si="210"/>
        <v>81066.749252560665</v>
      </c>
      <c r="AA720" s="36">
        <f t="shared" si="211"/>
        <v>53196.377528675366</v>
      </c>
      <c r="AB720" s="38">
        <f t="shared" si="201"/>
        <v>-3.0267983675003052E-9</v>
      </c>
      <c r="AC720" s="17"/>
      <c r="AD720" s="17">
        <f t="shared" si="212"/>
        <v>60</v>
      </c>
      <c r="AE720" s="143"/>
      <c r="AH720" s="103"/>
      <c r="AI720" s="533"/>
    </row>
    <row r="721" spans="1:35">
      <c r="A721" s="533"/>
      <c r="C721" s="68" t="s">
        <v>1056</v>
      </c>
      <c r="D721" s="19" t="str">
        <f>+'Outstanding loans'!A690</f>
        <v>143970450</v>
      </c>
      <c r="E721" s="20">
        <f>+'Outstanding loans'!B690</f>
        <v>98</v>
      </c>
      <c r="F721" s="19" t="str">
        <f>+'Outstanding loans'!C690</f>
        <v>SOUCIANT-POCHE N A G</v>
      </c>
      <c r="G721" s="547" t="str">
        <f t="shared" si="197"/>
        <v>I2</v>
      </c>
      <c r="H721" s="21">
        <f>+'Outstanding loans'!F690</f>
        <v>43686</v>
      </c>
      <c r="I721" s="21">
        <f>+'Outstanding loans'!G690</f>
        <v>45505</v>
      </c>
      <c r="J721" s="34">
        <f t="shared" si="198"/>
        <v>60</v>
      </c>
      <c r="K721" s="34">
        <f t="shared" si="194"/>
        <v>16</v>
      </c>
      <c r="L721" s="34">
        <f t="shared" si="195"/>
        <v>60</v>
      </c>
      <c r="M721" s="34">
        <f t="shared" si="196"/>
        <v>16</v>
      </c>
      <c r="N721" s="52">
        <f t="shared" si="202"/>
        <v>16</v>
      </c>
      <c r="O721" s="324">
        <f>+'Outstanding loans'!H690</f>
        <v>201391</v>
      </c>
      <c r="P721" s="26">
        <f>+'Outstanding loans'!E690</f>
        <v>0.05</v>
      </c>
      <c r="Q721" s="536">
        <f t="shared" si="199"/>
        <v>0.08</v>
      </c>
      <c r="R721" s="222">
        <f t="shared" si="203"/>
        <v>3800.4966148010062</v>
      </c>
      <c r="S721" s="36">
        <f t="shared" si="204"/>
        <v>187434.53893933483</v>
      </c>
      <c r="T721" s="36">
        <f t="shared" si="200"/>
        <v>13956.461060665169</v>
      </c>
      <c r="U721" s="36">
        <f t="shared" si="205"/>
        <v>17887.383285150201</v>
      </c>
      <c r="V721" s="36">
        <f t="shared" si="206"/>
        <v>11916.19806232991</v>
      </c>
      <c r="W721" s="37">
        <f t="shared" si="207"/>
        <v>5971.1852228202915</v>
      </c>
      <c r="X721" s="36">
        <f t="shared" si="208"/>
        <v>3721.7229495107117</v>
      </c>
      <c r="Y721" s="276">
        <f t="shared" si="209"/>
        <v>5971.1852228202915</v>
      </c>
      <c r="Z721" s="36">
        <f t="shared" si="210"/>
        <v>40595.257948724</v>
      </c>
      <c r="AA721" s="36">
        <f t="shared" si="211"/>
        <v>26638.796888060373</v>
      </c>
      <c r="AB721" s="38">
        <f t="shared" si="201"/>
        <v>-1.5425030142068863E-9</v>
      </c>
      <c r="AC721" s="17"/>
      <c r="AD721" s="17">
        <f t="shared" si="212"/>
        <v>60</v>
      </c>
      <c r="AE721" s="143"/>
      <c r="AH721" s="103"/>
      <c r="AI721" s="533"/>
    </row>
    <row r="722" spans="1:35">
      <c r="A722" s="533"/>
      <c r="C722" s="68" t="s">
        <v>1056</v>
      </c>
      <c r="D722" s="19" t="str">
        <f>+'Outstanding loans'!A691</f>
        <v>143950158</v>
      </c>
      <c r="E722" s="20">
        <f>+'Outstanding loans'!B691</f>
        <v>98</v>
      </c>
      <c r="F722" s="19" t="str">
        <f>+'Outstanding loans'!C691</f>
        <v>BULLYRAZ V K</v>
      </c>
      <c r="G722" s="547" t="str">
        <f t="shared" si="197"/>
        <v>I2</v>
      </c>
      <c r="H722" s="21">
        <f>+'Outstanding loans'!F691</f>
        <v>43692</v>
      </c>
      <c r="I722" s="21">
        <f>+'Outstanding loans'!G691</f>
        <v>45505</v>
      </c>
      <c r="J722" s="34">
        <f t="shared" si="198"/>
        <v>60</v>
      </c>
      <c r="K722" s="34">
        <f t="shared" si="194"/>
        <v>16</v>
      </c>
      <c r="L722" s="34">
        <f t="shared" si="195"/>
        <v>60</v>
      </c>
      <c r="M722" s="34">
        <f t="shared" si="196"/>
        <v>16</v>
      </c>
      <c r="N722" s="52">
        <f t="shared" si="202"/>
        <v>16</v>
      </c>
      <c r="O722" s="324">
        <f>+'Outstanding loans'!H691</f>
        <v>384443</v>
      </c>
      <c r="P722" s="26">
        <f>+'Outstanding loans'!E691</f>
        <v>0.05</v>
      </c>
      <c r="Q722" s="536">
        <f t="shared" si="199"/>
        <v>0.08</v>
      </c>
      <c r="R722" s="222">
        <f t="shared" si="203"/>
        <v>7254.9136758044961</v>
      </c>
      <c r="S722" s="36">
        <f t="shared" si="204"/>
        <v>357800.97647588368</v>
      </c>
      <c r="T722" s="36">
        <f t="shared" si="200"/>
        <v>26642.023524116317</v>
      </c>
      <c r="U722" s="36">
        <f t="shared" si="205"/>
        <v>34145.911645967266</v>
      </c>
      <c r="V722" s="36">
        <f t="shared" si="206"/>
        <v>22747.287275381212</v>
      </c>
      <c r="W722" s="37">
        <f t="shared" si="207"/>
        <v>11398.624370586054</v>
      </c>
      <c r="X722" s="36">
        <f t="shared" si="208"/>
        <v>7104.539606431018</v>
      </c>
      <c r="Y722" s="276">
        <f t="shared" si="209"/>
        <v>11398.624370586054</v>
      </c>
      <c r="Z722" s="36">
        <f t="shared" si="210"/>
        <v>77493.84407238313</v>
      </c>
      <c r="AA722" s="36">
        <f t="shared" si="211"/>
        <v>50851.820548269723</v>
      </c>
      <c r="AB722" s="38">
        <f t="shared" si="201"/>
        <v>-2.9103830456733704E-9</v>
      </c>
      <c r="AC722" s="17"/>
      <c r="AD722" s="17">
        <f t="shared" si="212"/>
        <v>60</v>
      </c>
      <c r="AE722" s="143"/>
      <c r="AH722" s="103"/>
      <c r="AI722" s="533"/>
    </row>
    <row r="723" spans="1:35">
      <c r="A723" s="533"/>
      <c r="C723" s="68" t="s">
        <v>1056</v>
      </c>
      <c r="D723" s="19" t="str">
        <f>+'Outstanding loans'!A692</f>
        <v>143910164</v>
      </c>
      <c r="E723" s="20">
        <f>+'Outstanding loans'!B692</f>
        <v>98</v>
      </c>
      <c r="F723" s="19" t="str">
        <f>+'Outstanding loans'!C692</f>
        <v>AMBAJEE - ASGURALLY M R</v>
      </c>
      <c r="G723" s="547" t="str">
        <f t="shared" si="197"/>
        <v>I2</v>
      </c>
      <c r="H723" s="21">
        <f>+'Outstanding loans'!F692</f>
        <v>43692</v>
      </c>
      <c r="I723" s="21">
        <f>+'Outstanding loans'!G692</f>
        <v>45505</v>
      </c>
      <c r="J723" s="34">
        <f t="shared" si="198"/>
        <v>60</v>
      </c>
      <c r="K723" s="34">
        <f t="shared" si="194"/>
        <v>16</v>
      </c>
      <c r="L723" s="34">
        <f t="shared" si="195"/>
        <v>60</v>
      </c>
      <c r="M723" s="34">
        <f t="shared" si="196"/>
        <v>16</v>
      </c>
      <c r="N723" s="52">
        <f t="shared" si="202"/>
        <v>16</v>
      </c>
      <c r="O723" s="324">
        <f>+'Outstanding loans'!H692</f>
        <v>130813</v>
      </c>
      <c r="P723" s="26">
        <f>+'Outstanding loans'!E692</f>
        <v>0.05</v>
      </c>
      <c r="Q723" s="536">
        <f t="shared" si="199"/>
        <v>0.08</v>
      </c>
      <c r="R723" s="222">
        <f t="shared" si="203"/>
        <v>2468.6026866740021</v>
      </c>
      <c r="S723" s="36">
        <f t="shared" si="204"/>
        <v>121747.61703487844</v>
      </c>
      <c r="T723" s="36">
        <f t="shared" si="200"/>
        <v>9065.3829651215638</v>
      </c>
      <c r="U723" s="36">
        <f t="shared" si="205"/>
        <v>11618.703267178531</v>
      </c>
      <c r="V723" s="36">
        <f t="shared" si="206"/>
        <v>7740.1354436273796</v>
      </c>
      <c r="W723" s="37">
        <f t="shared" si="207"/>
        <v>3878.5678235511514</v>
      </c>
      <c r="X723" s="36">
        <f t="shared" si="208"/>
        <v>2417.4354573657502</v>
      </c>
      <c r="Y723" s="276">
        <f t="shared" si="209"/>
        <v>3878.5678235511514</v>
      </c>
      <c r="Z723" s="36">
        <f t="shared" si="210"/>
        <v>26368.544165560685</v>
      </c>
      <c r="AA723" s="36">
        <f t="shared" si="211"/>
        <v>17303.161200440154</v>
      </c>
      <c r="AB723" s="38">
        <f t="shared" si="201"/>
        <v>-1.0331859812140465E-9</v>
      </c>
      <c r="AC723" s="17"/>
      <c r="AD723" s="17">
        <f t="shared" si="212"/>
        <v>60</v>
      </c>
      <c r="AE723" s="143"/>
      <c r="AH723" s="103"/>
      <c r="AI723" s="533"/>
    </row>
    <row r="724" spans="1:35">
      <c r="A724" s="533"/>
      <c r="C724" s="68" t="s">
        <v>1056</v>
      </c>
      <c r="D724" s="19" t="str">
        <f>+'Outstanding loans'!A693</f>
        <v>143960307</v>
      </c>
      <c r="E724" s="20">
        <f>+'Outstanding loans'!B693</f>
        <v>98</v>
      </c>
      <c r="F724" s="19" t="str">
        <f>+'Outstanding loans'!C693</f>
        <v>SANASSY A D</v>
      </c>
      <c r="G724" s="547" t="str">
        <f t="shared" si="197"/>
        <v>I2</v>
      </c>
      <c r="H724" s="21">
        <f>+'Outstanding loans'!F693</f>
        <v>43696</v>
      </c>
      <c r="I724" s="21">
        <f>+'Outstanding loans'!G693</f>
        <v>45536</v>
      </c>
      <c r="J724" s="34">
        <f t="shared" si="198"/>
        <v>60</v>
      </c>
      <c r="K724" s="34">
        <f t="shared" si="194"/>
        <v>15</v>
      </c>
      <c r="L724" s="34">
        <f t="shared" si="195"/>
        <v>60</v>
      </c>
      <c r="M724" s="34">
        <f t="shared" si="196"/>
        <v>15</v>
      </c>
      <c r="N724" s="52">
        <f t="shared" si="202"/>
        <v>15</v>
      </c>
      <c r="O724" s="324">
        <f>+'Outstanding loans'!H693</f>
        <v>408227</v>
      </c>
      <c r="P724" s="26">
        <f>+'Outstanding loans'!E693</f>
        <v>0.05</v>
      </c>
      <c r="Q724" s="536">
        <f t="shared" si="199"/>
        <v>0.08</v>
      </c>
      <c r="R724" s="222">
        <f t="shared" si="203"/>
        <v>7703.7470967936524</v>
      </c>
      <c r="S724" s="36">
        <f t="shared" si="204"/>
        <v>379936.73762773827</v>
      </c>
      <c r="T724" s="36">
        <f t="shared" si="200"/>
        <v>28290.262372261728</v>
      </c>
      <c r="U724" s="36">
        <f t="shared" si="205"/>
        <v>34267.400787063016</v>
      </c>
      <c r="V724" s="36">
        <f t="shared" si="206"/>
        <v>22839.945790107304</v>
      </c>
      <c r="W724" s="37">
        <f t="shared" si="207"/>
        <v>11427.454996955712</v>
      </c>
      <c r="X724" s="36">
        <f t="shared" si="208"/>
        <v>7072.565593065432</v>
      </c>
      <c r="Y724" s="276">
        <f t="shared" si="209"/>
        <v>11427.454996955712</v>
      </c>
      <c r="Z724" s="36">
        <f t="shared" si="210"/>
        <v>82288.088179877785</v>
      </c>
      <c r="AA724" s="36">
        <f t="shared" si="211"/>
        <v>53997.825807619141</v>
      </c>
      <c r="AB724" s="38">
        <f t="shared" si="201"/>
        <v>-3.0850060284137726E-9</v>
      </c>
      <c r="AC724" s="17"/>
      <c r="AD724" s="17">
        <f t="shared" si="212"/>
        <v>60</v>
      </c>
      <c r="AE724" s="143"/>
      <c r="AH724" s="103"/>
      <c r="AI724" s="533"/>
    </row>
    <row r="725" spans="1:35">
      <c r="A725" s="533"/>
      <c r="C725" s="68" t="s">
        <v>1056</v>
      </c>
      <c r="D725" s="19" t="str">
        <f>+'Outstanding loans'!A694</f>
        <v>143874524</v>
      </c>
      <c r="E725" s="20">
        <f>+'Outstanding loans'!B694</f>
        <v>99</v>
      </c>
      <c r="F725" s="19" t="str">
        <f>+'Outstanding loans'!C694</f>
        <v>COURONNE J M(SL3287)</v>
      </c>
      <c r="G725" s="547" t="str">
        <f t="shared" si="197"/>
        <v>I1</v>
      </c>
      <c r="H725" s="21">
        <f>+'Outstanding loans'!F694</f>
        <v>43683</v>
      </c>
      <c r="I725" s="21">
        <f>+'Outstanding loans'!G694</f>
        <v>46235</v>
      </c>
      <c r="J725" s="34">
        <f t="shared" si="198"/>
        <v>84</v>
      </c>
      <c r="K725" s="34">
        <f t="shared" si="194"/>
        <v>16</v>
      </c>
      <c r="L725" s="34">
        <f t="shared" si="195"/>
        <v>84</v>
      </c>
      <c r="M725" s="34">
        <f t="shared" si="196"/>
        <v>16</v>
      </c>
      <c r="N725" s="52">
        <f t="shared" si="202"/>
        <v>16</v>
      </c>
      <c r="O725" s="324">
        <f>+'Outstanding loans'!H694</f>
        <v>2300000</v>
      </c>
      <c r="P725" s="26">
        <f>+'Outstanding loans'!E694</f>
        <v>0.03</v>
      </c>
      <c r="Q725" s="536">
        <f t="shared" si="199"/>
        <v>6.25E-2</v>
      </c>
      <c r="R725" s="222">
        <f t="shared" si="203"/>
        <v>30390.590150562082</v>
      </c>
      <c r="S725" s="36">
        <f t="shared" si="204"/>
        <v>2063358.6600589592</v>
      </c>
      <c r="T725" s="36">
        <f t="shared" si="200"/>
        <v>236641.33994104085</v>
      </c>
      <c r="U725" s="36">
        <f t="shared" si="205"/>
        <v>159365.573098319</v>
      </c>
      <c r="V725" s="36">
        <f t="shared" si="206"/>
        <v>84520.875948882545</v>
      </c>
      <c r="W725" s="37">
        <f t="shared" si="207"/>
        <v>74844.697149436455</v>
      </c>
      <c r="X725" s="36">
        <f t="shared" si="208"/>
        <v>45074.540941150641</v>
      </c>
      <c r="Y725" s="276">
        <f t="shared" si="209"/>
        <v>74844.697149436455</v>
      </c>
      <c r="Z725" s="36">
        <f t="shared" si="210"/>
        <v>489450.91258823662</v>
      </c>
      <c r="AA725" s="36">
        <f t="shared" si="211"/>
        <v>252809.57264721487</v>
      </c>
      <c r="AB725" s="38">
        <f t="shared" si="201"/>
        <v>-1.909211277961731E-8</v>
      </c>
      <c r="AC725" s="17"/>
      <c r="AD725" s="17">
        <f t="shared" si="212"/>
        <v>84</v>
      </c>
      <c r="AE725" s="143"/>
      <c r="AH725" s="103"/>
      <c r="AI725" s="533"/>
    </row>
    <row r="726" spans="1:35">
      <c r="A726" s="533"/>
      <c r="C726" s="68" t="s">
        <v>1056</v>
      </c>
      <c r="D726" s="19" t="str">
        <f>+'Outstanding loans'!A695</f>
        <v>143912507</v>
      </c>
      <c r="E726" s="20">
        <f>+'Outstanding loans'!B695</f>
        <v>99</v>
      </c>
      <c r="F726" s="19" t="str">
        <f>+'Outstanding loans'!C695</f>
        <v>BAUDH M(SL3274)</v>
      </c>
      <c r="G726" s="547" t="str">
        <f t="shared" si="197"/>
        <v>I1</v>
      </c>
      <c r="H726" s="21">
        <f>+'Outstanding loans'!F695</f>
        <v>43698</v>
      </c>
      <c r="I726" s="21">
        <f>+'Outstanding loans'!G695</f>
        <v>54667</v>
      </c>
      <c r="J726" s="34">
        <f t="shared" si="198"/>
        <v>361</v>
      </c>
      <c r="K726" s="34">
        <f t="shared" si="194"/>
        <v>15</v>
      </c>
      <c r="L726" s="34">
        <f t="shared" si="195"/>
        <v>180</v>
      </c>
      <c r="M726" s="34">
        <f t="shared" si="196"/>
        <v>15</v>
      </c>
      <c r="N726" s="52">
        <f t="shared" si="202"/>
        <v>15</v>
      </c>
      <c r="O726" s="324">
        <f>+'Outstanding loans'!H695</f>
        <v>3405821</v>
      </c>
      <c r="P726" s="26">
        <f>+'Outstanding loans'!E695</f>
        <v>0.03</v>
      </c>
      <c r="Q726" s="536">
        <f t="shared" si="199"/>
        <v>6.25E-2</v>
      </c>
      <c r="R726" s="222">
        <f t="shared" si="203"/>
        <v>23519.974526732243</v>
      </c>
      <c r="S726" s="36">
        <f t="shared" si="204"/>
        <v>2743100.9185393029</v>
      </c>
      <c r="T726" s="36">
        <f t="shared" si="200"/>
        <v>662720.08146069711</v>
      </c>
      <c r="U726" s="36">
        <f t="shared" si="205"/>
        <v>209139.70662894621</v>
      </c>
      <c r="V726" s="36">
        <f t="shared" si="206"/>
        <v>123736.37074401352</v>
      </c>
      <c r="W726" s="37">
        <f t="shared" si="207"/>
        <v>85403.335884932691</v>
      </c>
      <c r="X726" s="36">
        <f t="shared" si="208"/>
        <v>55226.673455058088</v>
      </c>
      <c r="Y726" s="276">
        <f t="shared" si="209"/>
        <v>85403.335884932691</v>
      </c>
      <c r="Z726" s="36">
        <f t="shared" si="210"/>
        <v>1490494.4962724778</v>
      </c>
      <c r="AA726" s="36">
        <f t="shared" si="211"/>
        <v>827774.41481180442</v>
      </c>
      <c r="AB726" s="38">
        <f t="shared" si="201"/>
        <v>-2.3748725652694702E-8</v>
      </c>
      <c r="AC726" s="17"/>
      <c r="AD726" s="17">
        <f t="shared" si="212"/>
        <v>180</v>
      </c>
      <c r="AE726" s="143"/>
      <c r="AH726" s="103"/>
      <c r="AI726" s="533"/>
    </row>
    <row r="727" spans="1:35">
      <c r="A727" s="533"/>
      <c r="C727" s="68" t="s">
        <v>1056</v>
      </c>
      <c r="D727" s="19" t="str">
        <f>+'Outstanding loans'!A696</f>
        <v>143378896</v>
      </c>
      <c r="E727" s="20">
        <f>+'Outstanding loans'!B696</f>
        <v>99</v>
      </c>
      <c r="F727" s="19" t="str">
        <f>+'Outstanding loans'!C696</f>
        <v>PATHAPERMAL D(SL3293)</v>
      </c>
      <c r="G727" s="547" t="str">
        <f t="shared" si="197"/>
        <v>J1</v>
      </c>
      <c r="H727" s="21">
        <f>+'Outstanding loans'!F696</f>
        <v>43700</v>
      </c>
      <c r="I727" s="21">
        <f>+'Outstanding loans'!G696</f>
        <v>53206</v>
      </c>
      <c r="J727" s="34">
        <f t="shared" si="198"/>
        <v>313</v>
      </c>
      <c r="K727" s="34">
        <f t="shared" si="194"/>
        <v>15</v>
      </c>
      <c r="L727" s="34">
        <f t="shared" si="195"/>
        <v>180</v>
      </c>
      <c r="M727" s="34">
        <f t="shared" si="196"/>
        <v>15</v>
      </c>
      <c r="N727" s="52">
        <f t="shared" si="202"/>
        <v>15</v>
      </c>
      <c r="O727" s="324">
        <f>+'Outstanding loans'!H696</f>
        <v>7215225</v>
      </c>
      <c r="P727" s="26">
        <f>+'Outstanding loans'!E696</f>
        <v>0.03</v>
      </c>
      <c r="Q727" s="536">
        <f t="shared" si="199"/>
        <v>6.0999999999999999E-2</v>
      </c>
      <c r="R727" s="222">
        <f t="shared" si="203"/>
        <v>49827.019154747606</v>
      </c>
      <c r="S727" s="36">
        <f t="shared" si="204"/>
        <v>5867048.0940240156</v>
      </c>
      <c r="T727" s="36">
        <f t="shared" si="200"/>
        <v>1348176.9059759844</v>
      </c>
      <c r="U727" s="36">
        <f t="shared" si="205"/>
        <v>436447.08462806768</v>
      </c>
      <c r="V727" s="36">
        <f t="shared" si="206"/>
        <v>262135.25478921965</v>
      </c>
      <c r="W727" s="37">
        <f t="shared" si="207"/>
        <v>174311.82983884803</v>
      </c>
      <c r="X727" s="36">
        <f t="shared" si="208"/>
        <v>112348.07549799871</v>
      </c>
      <c r="Y727" s="276">
        <f t="shared" si="209"/>
        <v>174311.82983884803</v>
      </c>
      <c r="Z727" s="36">
        <f t="shared" si="210"/>
        <v>3101815.3538305312</v>
      </c>
      <c r="AA727" s="36">
        <f t="shared" si="211"/>
        <v>1753638.4478545701</v>
      </c>
      <c r="AB727" s="38">
        <f t="shared" si="201"/>
        <v>-2.3283064365386963E-8</v>
      </c>
      <c r="AC727" s="17"/>
      <c r="AD727" s="17">
        <f t="shared" si="212"/>
        <v>180</v>
      </c>
      <c r="AE727" s="143"/>
      <c r="AH727" s="103"/>
      <c r="AI727" s="533"/>
    </row>
    <row r="728" spans="1:35">
      <c r="A728" s="533"/>
      <c r="C728" s="68" t="s">
        <v>1056</v>
      </c>
      <c r="D728" s="19" t="str">
        <f>+'Outstanding loans'!A697</f>
        <v>143895726</v>
      </c>
      <c r="E728" s="20">
        <f>+'Outstanding loans'!B697</f>
        <v>99</v>
      </c>
      <c r="F728" s="19" t="str">
        <f>+'Outstanding loans'!C697</f>
        <v>CHONG LEUNG M(SL3295)</v>
      </c>
      <c r="G728" s="547" t="str">
        <f t="shared" si="197"/>
        <v>J1</v>
      </c>
      <c r="H728" s="21">
        <f>+'Outstanding loans'!F697</f>
        <v>43704</v>
      </c>
      <c r="I728" s="21">
        <f>+'Outstanding loans'!G697</f>
        <v>53571</v>
      </c>
      <c r="J728" s="34">
        <f t="shared" si="198"/>
        <v>324</v>
      </c>
      <c r="K728" s="34">
        <f t="shared" si="194"/>
        <v>15</v>
      </c>
      <c r="L728" s="34">
        <f t="shared" si="195"/>
        <v>180</v>
      </c>
      <c r="M728" s="34">
        <f t="shared" si="196"/>
        <v>15</v>
      </c>
      <c r="N728" s="52">
        <f t="shared" si="202"/>
        <v>15</v>
      </c>
      <c r="O728" s="324">
        <f>+'Outstanding loans'!H697</f>
        <v>2805607</v>
      </c>
      <c r="P728" s="26">
        <f>+'Outstanding loans'!E697</f>
        <v>0.03</v>
      </c>
      <c r="Q728" s="536">
        <f t="shared" si="199"/>
        <v>6.0999999999999999E-2</v>
      </c>
      <c r="R728" s="222">
        <f t="shared" si="203"/>
        <v>19375.006840354108</v>
      </c>
      <c r="S728" s="36">
        <f t="shared" si="204"/>
        <v>2281374.6212946149</v>
      </c>
      <c r="T728" s="36">
        <f t="shared" si="200"/>
        <v>524232.37870538514</v>
      </c>
      <c r="U728" s="36">
        <f t="shared" si="205"/>
        <v>169710.43810305279</v>
      </c>
      <c r="V728" s="36">
        <f t="shared" si="206"/>
        <v>101930.08614193153</v>
      </c>
      <c r="W728" s="37">
        <f t="shared" si="207"/>
        <v>67780.351961121254</v>
      </c>
      <c r="X728" s="36">
        <f t="shared" si="208"/>
        <v>43686.031558782095</v>
      </c>
      <c r="Y728" s="276">
        <f t="shared" si="209"/>
        <v>67780.351961121254</v>
      </c>
      <c r="Z728" s="36">
        <f t="shared" si="210"/>
        <v>1206126.6099691163</v>
      </c>
      <c r="AA728" s="36">
        <f t="shared" si="211"/>
        <v>681894.23126373952</v>
      </c>
      <c r="AB728" s="38">
        <f t="shared" si="201"/>
        <v>-8.3819031715393066E-9</v>
      </c>
      <c r="AC728" s="17"/>
      <c r="AD728" s="17">
        <f t="shared" si="212"/>
        <v>180</v>
      </c>
      <c r="AE728" s="143"/>
      <c r="AH728" s="103"/>
      <c r="AI728" s="533"/>
    </row>
    <row r="729" spans="1:35">
      <c r="A729" s="533"/>
      <c r="C729" s="68" t="s">
        <v>1056</v>
      </c>
      <c r="D729" s="19" t="str">
        <f>+'Outstanding loans'!A698</f>
        <v>141914960</v>
      </c>
      <c r="E729" s="20">
        <f>+'Outstanding loans'!B698</f>
        <v>97</v>
      </c>
      <c r="F729" s="19" t="str">
        <f>+'Outstanding loans'!C698</f>
        <v>MAVAC J R</v>
      </c>
      <c r="G729" s="547" t="str">
        <f t="shared" si="197"/>
        <v>J2</v>
      </c>
      <c r="H729" s="21">
        <f>+'Outstanding loans'!F698</f>
        <v>43733</v>
      </c>
      <c r="I729" s="21">
        <f>+'Outstanding loans'!G698</f>
        <v>45566</v>
      </c>
      <c r="J729" s="34">
        <f t="shared" si="198"/>
        <v>60</v>
      </c>
      <c r="K729" s="34">
        <f t="shared" si="194"/>
        <v>14</v>
      </c>
      <c r="L729" s="34">
        <f t="shared" si="195"/>
        <v>60</v>
      </c>
      <c r="M729" s="34">
        <f t="shared" si="196"/>
        <v>14</v>
      </c>
      <c r="N729" s="52">
        <f t="shared" si="202"/>
        <v>14</v>
      </c>
      <c r="O729" s="324">
        <f>+'Outstanding loans'!H698</f>
        <v>50833</v>
      </c>
      <c r="P729" s="26">
        <f>+'Outstanding loans'!E698</f>
        <v>0</v>
      </c>
      <c r="Q729" s="536">
        <f t="shared" si="199"/>
        <v>0.08</v>
      </c>
      <c r="R729" s="222">
        <f t="shared" si="203"/>
        <v>847.2166666666667</v>
      </c>
      <c r="S729" s="36">
        <f t="shared" si="204"/>
        <v>41783.398695831078</v>
      </c>
      <c r="T729" s="36">
        <f t="shared" si="200"/>
        <v>9049.6013041689221</v>
      </c>
      <c r="U729" s="36">
        <f t="shared" si="205"/>
        <v>3545.425803843189</v>
      </c>
      <c r="V729" s="36">
        <f t="shared" si="206"/>
        <v>0</v>
      </c>
      <c r="W729" s="37">
        <f t="shared" si="207"/>
        <v>3545.425803843189</v>
      </c>
      <c r="X729" s="36">
        <f t="shared" si="208"/>
        <v>2111.5736376394152</v>
      </c>
      <c r="Y729" s="276">
        <f t="shared" si="209"/>
        <v>3545.425803843189</v>
      </c>
      <c r="Z729" s="36">
        <f t="shared" si="210"/>
        <v>9049.6013041685801</v>
      </c>
      <c r="AA729" s="36">
        <f t="shared" si="211"/>
        <v>0</v>
      </c>
      <c r="AB729" s="38">
        <f t="shared" si="201"/>
        <v>-3.4197000786662102E-10</v>
      </c>
      <c r="AC729" s="17"/>
      <c r="AD729" s="17">
        <f t="shared" si="212"/>
        <v>60</v>
      </c>
      <c r="AE729" s="143"/>
      <c r="AH729" s="103"/>
      <c r="AI729" s="533"/>
    </row>
    <row r="730" spans="1:35">
      <c r="A730" s="533"/>
      <c r="C730" s="68" t="s">
        <v>1056</v>
      </c>
      <c r="D730" s="19" t="str">
        <f>+'Outstanding loans'!A699</f>
        <v>143950077</v>
      </c>
      <c r="E730" s="20">
        <f>+'Outstanding loans'!B699</f>
        <v>98</v>
      </c>
      <c r="F730" s="19" t="str">
        <f>+'Outstanding loans'!C699</f>
        <v>MARJOLIN A L</v>
      </c>
      <c r="G730" s="547" t="str">
        <f t="shared" si="197"/>
        <v>J2</v>
      </c>
      <c r="H730" s="21">
        <f>+'Outstanding loans'!F699</f>
        <v>43713</v>
      </c>
      <c r="I730" s="21">
        <f>+'Outstanding loans'!G699</f>
        <v>45536</v>
      </c>
      <c r="J730" s="34">
        <f t="shared" si="198"/>
        <v>60</v>
      </c>
      <c r="K730" s="34">
        <f t="shared" si="194"/>
        <v>15</v>
      </c>
      <c r="L730" s="34">
        <f t="shared" si="195"/>
        <v>60</v>
      </c>
      <c r="M730" s="34">
        <f t="shared" si="196"/>
        <v>15</v>
      </c>
      <c r="N730" s="52">
        <f t="shared" si="202"/>
        <v>15</v>
      </c>
      <c r="O730" s="324">
        <f>+'Outstanding loans'!H699</f>
        <v>170755</v>
      </c>
      <c r="P730" s="26">
        <f>+'Outstanding loans'!E699</f>
        <v>0.05</v>
      </c>
      <c r="Q730" s="536">
        <f t="shared" si="199"/>
        <v>0.08</v>
      </c>
      <c r="R730" s="222">
        <f t="shared" si="203"/>
        <v>3222.3575008830871</v>
      </c>
      <c r="S730" s="36">
        <f t="shared" si="204"/>
        <v>158921.62359085618</v>
      </c>
      <c r="T730" s="36">
        <f t="shared" si="200"/>
        <v>11833.376409143821</v>
      </c>
      <c r="U730" s="36">
        <f t="shared" si="205"/>
        <v>14333.520373211344</v>
      </c>
      <c r="V730" s="36">
        <f t="shared" si="206"/>
        <v>9553.5938176303171</v>
      </c>
      <c r="W730" s="37">
        <f t="shared" si="207"/>
        <v>4779.9265555810271</v>
      </c>
      <c r="X730" s="36">
        <f t="shared" si="208"/>
        <v>2958.3441022859552</v>
      </c>
      <c r="Y730" s="276">
        <f t="shared" si="209"/>
        <v>4779.9265555810271</v>
      </c>
      <c r="Z730" s="36">
        <f t="shared" si="210"/>
        <v>34419.826462127734</v>
      </c>
      <c r="AA730" s="36">
        <f t="shared" si="211"/>
        <v>22586.450052985223</v>
      </c>
      <c r="AB730" s="38">
        <f t="shared" si="201"/>
        <v>-1.3096723705530167E-9</v>
      </c>
      <c r="AC730" s="17"/>
      <c r="AD730" s="17">
        <f t="shared" si="212"/>
        <v>60</v>
      </c>
      <c r="AE730" s="143"/>
      <c r="AH730" s="103"/>
      <c r="AI730" s="533"/>
    </row>
    <row r="731" spans="1:35">
      <c r="A731" s="533"/>
      <c r="C731" s="68" t="s">
        <v>1056</v>
      </c>
      <c r="D731" s="19" t="str">
        <f>+'Outstanding loans'!A700</f>
        <v>143960005</v>
      </c>
      <c r="E731" s="20">
        <f>+'Outstanding loans'!B700</f>
        <v>98</v>
      </c>
      <c r="F731" s="19" t="str">
        <f>+'Outstanding loans'!C700</f>
        <v>PARAOUTY Z A</v>
      </c>
      <c r="G731" s="547" t="str">
        <f t="shared" si="197"/>
        <v>J2</v>
      </c>
      <c r="H731" s="21">
        <f>+'Outstanding loans'!F700</f>
        <v>43714</v>
      </c>
      <c r="I731" s="21">
        <f>+'Outstanding loans'!G700</f>
        <v>45536</v>
      </c>
      <c r="J731" s="34">
        <f t="shared" si="198"/>
        <v>60</v>
      </c>
      <c r="K731" s="34">
        <f t="shared" si="194"/>
        <v>15</v>
      </c>
      <c r="L731" s="34">
        <f t="shared" si="195"/>
        <v>60</v>
      </c>
      <c r="M731" s="34">
        <f t="shared" si="196"/>
        <v>15</v>
      </c>
      <c r="N731" s="52">
        <f t="shared" si="202"/>
        <v>15</v>
      </c>
      <c r="O731" s="324">
        <f>+'Outstanding loans'!H700</f>
        <v>196328</v>
      </c>
      <c r="P731" s="26">
        <f>+'Outstanding loans'!E700</f>
        <v>0.05</v>
      </c>
      <c r="Q731" s="536">
        <f t="shared" si="199"/>
        <v>0.08</v>
      </c>
      <c r="R731" s="222">
        <f t="shared" si="203"/>
        <v>3704.951558861379</v>
      </c>
      <c r="S731" s="36">
        <f t="shared" si="204"/>
        <v>182722.40646742767</v>
      </c>
      <c r="T731" s="36">
        <f t="shared" si="200"/>
        <v>13605.593532572326</v>
      </c>
      <c r="U731" s="36">
        <f t="shared" si="205"/>
        <v>16480.169762711703</v>
      </c>
      <c r="V731" s="36">
        <f t="shared" si="206"/>
        <v>10984.380937763024</v>
      </c>
      <c r="W731" s="37">
        <f t="shared" si="207"/>
        <v>5495.7888249486787</v>
      </c>
      <c r="X731" s="36">
        <f t="shared" si="208"/>
        <v>3401.3983831430814</v>
      </c>
      <c r="Y731" s="276">
        <f t="shared" si="209"/>
        <v>5495.7888249486787</v>
      </c>
      <c r="Z731" s="36">
        <f t="shared" si="210"/>
        <v>39574.68706425358</v>
      </c>
      <c r="AA731" s="36">
        <f t="shared" si="211"/>
        <v>25969.093531682709</v>
      </c>
      <c r="AB731" s="38">
        <f t="shared" si="201"/>
        <v>-1.4551915228366852E-9</v>
      </c>
      <c r="AC731" s="17"/>
      <c r="AD731" s="17">
        <f t="shared" si="212"/>
        <v>60</v>
      </c>
      <c r="AE731" s="143"/>
      <c r="AH731" s="103"/>
      <c r="AI731" s="533"/>
    </row>
    <row r="732" spans="1:35">
      <c r="A732" s="533"/>
      <c r="C732" s="68" t="s">
        <v>1056</v>
      </c>
      <c r="D732" s="19" t="str">
        <f>+'Outstanding loans'!A701</f>
        <v>143920224</v>
      </c>
      <c r="E732" s="20">
        <f>+'Outstanding loans'!B701</f>
        <v>98</v>
      </c>
      <c r="F732" s="19" t="str">
        <f>+'Outstanding loans'!C701</f>
        <v>BHANDOA S</v>
      </c>
      <c r="G732" s="547" t="str">
        <f t="shared" si="197"/>
        <v>J2</v>
      </c>
      <c r="H732" s="21">
        <f>+'Outstanding loans'!F701</f>
        <v>43714</v>
      </c>
      <c r="I732" s="21">
        <f>+'Outstanding loans'!G701</f>
        <v>45536</v>
      </c>
      <c r="J732" s="34">
        <f t="shared" si="198"/>
        <v>60</v>
      </c>
      <c r="K732" s="34">
        <f t="shared" si="194"/>
        <v>15</v>
      </c>
      <c r="L732" s="34">
        <f t="shared" si="195"/>
        <v>60</v>
      </c>
      <c r="M732" s="34">
        <f t="shared" si="196"/>
        <v>15</v>
      </c>
      <c r="N732" s="52">
        <f t="shared" si="202"/>
        <v>15</v>
      </c>
      <c r="O732" s="324">
        <f>+'Outstanding loans'!H701</f>
        <v>402781</v>
      </c>
      <c r="P732" s="26">
        <f>+'Outstanding loans'!E701</f>
        <v>0.05</v>
      </c>
      <c r="Q732" s="536">
        <f t="shared" si="199"/>
        <v>0.08</v>
      </c>
      <c r="R732" s="222">
        <f t="shared" si="203"/>
        <v>7600.9743583683676</v>
      </c>
      <c r="S732" s="36">
        <f t="shared" si="204"/>
        <v>374868.14717899112</v>
      </c>
      <c r="T732" s="36">
        <f t="shared" si="200"/>
        <v>27912.852821008884</v>
      </c>
      <c r="U732" s="36">
        <f t="shared" si="205"/>
        <v>33810.252522283015</v>
      </c>
      <c r="V732" s="36">
        <f t="shared" si="206"/>
        <v>22535.246824157162</v>
      </c>
      <c r="W732" s="37">
        <f t="shared" si="207"/>
        <v>11275.005698125853</v>
      </c>
      <c r="X732" s="36">
        <f t="shared" si="208"/>
        <v>6978.2132052522211</v>
      </c>
      <c r="Y732" s="276">
        <f t="shared" si="209"/>
        <v>11275.005698125853</v>
      </c>
      <c r="Z732" s="36">
        <f t="shared" si="210"/>
        <v>81190.31432310777</v>
      </c>
      <c r="AA732" s="36">
        <f t="shared" si="211"/>
        <v>53277.461502102087</v>
      </c>
      <c r="AB732" s="38">
        <f t="shared" si="201"/>
        <v>-3.2014213502407074E-9</v>
      </c>
      <c r="AC732" s="17"/>
      <c r="AD732" s="17">
        <f t="shared" si="212"/>
        <v>60</v>
      </c>
      <c r="AE732" s="143"/>
      <c r="AH732" s="103"/>
      <c r="AI732" s="533"/>
    </row>
    <row r="733" spans="1:35">
      <c r="A733" s="533"/>
      <c r="C733" s="68" t="s">
        <v>1056</v>
      </c>
      <c r="D733" s="19" t="str">
        <f>+'Outstanding loans'!A702</f>
        <v>143960242</v>
      </c>
      <c r="E733" s="20">
        <f>+'Outstanding loans'!B702</f>
        <v>98</v>
      </c>
      <c r="F733" s="19" t="str">
        <f>+'Outstanding loans'!C702</f>
        <v>LUCHMUN S</v>
      </c>
      <c r="G733" s="547" t="str">
        <f t="shared" si="197"/>
        <v>J2</v>
      </c>
      <c r="H733" s="21">
        <f>+'Outstanding loans'!F702</f>
        <v>43718</v>
      </c>
      <c r="I733" s="21">
        <f>+'Outstanding loans'!G702</f>
        <v>45536</v>
      </c>
      <c r="J733" s="34">
        <f t="shared" si="198"/>
        <v>60</v>
      </c>
      <c r="K733" s="34">
        <f t="shared" si="194"/>
        <v>15</v>
      </c>
      <c r="L733" s="34">
        <f t="shared" si="195"/>
        <v>60</v>
      </c>
      <c r="M733" s="34">
        <f t="shared" si="196"/>
        <v>15</v>
      </c>
      <c r="N733" s="52">
        <f t="shared" si="202"/>
        <v>15</v>
      </c>
      <c r="O733" s="324">
        <f>+'Outstanding loans'!H702</f>
        <v>347303</v>
      </c>
      <c r="P733" s="26">
        <f>+'Outstanding loans'!E702</f>
        <v>0.05</v>
      </c>
      <c r="Q733" s="536">
        <f t="shared" si="199"/>
        <v>0.08</v>
      </c>
      <c r="R733" s="222">
        <f t="shared" si="203"/>
        <v>6554.0360582659305</v>
      </c>
      <c r="S733" s="36">
        <f t="shared" si="204"/>
        <v>323234.79041887575</v>
      </c>
      <c r="T733" s="36">
        <f t="shared" si="200"/>
        <v>24068.209581124247</v>
      </c>
      <c r="U733" s="36">
        <f t="shared" si="205"/>
        <v>29153.316893662937</v>
      </c>
      <c r="V733" s="36">
        <f t="shared" si="206"/>
        <v>19431.300949573735</v>
      </c>
      <c r="W733" s="37">
        <f t="shared" si="207"/>
        <v>9722.0159440892021</v>
      </c>
      <c r="X733" s="36">
        <f t="shared" si="208"/>
        <v>6017.0523952810618</v>
      </c>
      <c r="Y733" s="276">
        <f t="shared" si="209"/>
        <v>9722.0159440892021</v>
      </c>
      <c r="Z733" s="36">
        <f t="shared" si="210"/>
        <v>70007.373077077325</v>
      </c>
      <c r="AA733" s="36">
        <f t="shared" si="211"/>
        <v>45939.163495955814</v>
      </c>
      <c r="AB733" s="38">
        <f t="shared" si="201"/>
        <v>-2.7357600629329681E-9</v>
      </c>
      <c r="AC733" s="17"/>
      <c r="AD733" s="17">
        <f t="shared" si="212"/>
        <v>60</v>
      </c>
      <c r="AE733" s="143"/>
      <c r="AH733" s="103"/>
      <c r="AI733" s="533"/>
    </row>
    <row r="734" spans="1:35">
      <c r="A734" s="533"/>
      <c r="C734" s="68" t="s">
        <v>1056</v>
      </c>
      <c r="D734" s="19" t="str">
        <f>+'Outstanding loans'!A703</f>
        <v>143960366</v>
      </c>
      <c r="E734" s="20">
        <f>+'Outstanding loans'!B703</f>
        <v>98</v>
      </c>
      <c r="F734" s="19" t="str">
        <f>+'Outstanding loans'!C703</f>
        <v>NEMCHAND H A</v>
      </c>
      <c r="G734" s="547" t="str">
        <f t="shared" si="197"/>
        <v>J2</v>
      </c>
      <c r="H734" s="21">
        <f>+'Outstanding loans'!F703</f>
        <v>43720</v>
      </c>
      <c r="I734" s="21">
        <f>+'Outstanding loans'!G703</f>
        <v>45536</v>
      </c>
      <c r="J734" s="34">
        <f t="shared" si="198"/>
        <v>60</v>
      </c>
      <c r="K734" s="34">
        <f t="shared" si="194"/>
        <v>15</v>
      </c>
      <c r="L734" s="34">
        <f t="shared" si="195"/>
        <v>60</v>
      </c>
      <c r="M734" s="34">
        <f t="shared" si="196"/>
        <v>15</v>
      </c>
      <c r="N734" s="52">
        <f t="shared" si="202"/>
        <v>15</v>
      </c>
      <c r="O734" s="324">
        <f>+'Outstanding loans'!H703</f>
        <v>169648</v>
      </c>
      <c r="P734" s="26">
        <f>+'Outstanding loans'!E703</f>
        <v>0.05</v>
      </c>
      <c r="Q734" s="536">
        <f t="shared" si="199"/>
        <v>0.08</v>
      </c>
      <c r="R734" s="222">
        <f t="shared" si="203"/>
        <v>3201.467045239167</v>
      </c>
      <c r="S734" s="36">
        <f t="shared" si="204"/>
        <v>157891.33904683066</v>
      </c>
      <c r="T734" s="36">
        <f t="shared" si="200"/>
        <v>11756.660953169339</v>
      </c>
      <c r="U734" s="36">
        <f t="shared" si="205"/>
        <v>14240.596552221359</v>
      </c>
      <c r="V734" s="36">
        <f t="shared" si="206"/>
        <v>9491.6581299133177</v>
      </c>
      <c r="W734" s="37">
        <f t="shared" si="207"/>
        <v>4748.9384223080415</v>
      </c>
      <c r="X734" s="36">
        <f t="shared" si="208"/>
        <v>2939.1652382923348</v>
      </c>
      <c r="Y734" s="276">
        <f t="shared" si="209"/>
        <v>4748.9384223080415</v>
      </c>
      <c r="Z734" s="36">
        <f t="shared" si="210"/>
        <v>34196.683667518053</v>
      </c>
      <c r="AA734" s="36">
        <f t="shared" si="211"/>
        <v>22440.022714350023</v>
      </c>
      <c r="AB734" s="38">
        <f t="shared" si="201"/>
        <v>-1.3096723705530167E-9</v>
      </c>
      <c r="AC734" s="17"/>
      <c r="AD734" s="17">
        <f t="shared" si="212"/>
        <v>60</v>
      </c>
      <c r="AE734" s="143"/>
      <c r="AH734" s="103"/>
      <c r="AI734" s="533"/>
    </row>
    <row r="735" spans="1:35">
      <c r="A735" s="533"/>
      <c r="C735" s="68" t="s">
        <v>1056</v>
      </c>
      <c r="D735" s="19" t="str">
        <f>+'Outstanding loans'!A704</f>
        <v>143960137</v>
      </c>
      <c r="E735" s="20">
        <f>+'Outstanding loans'!B704</f>
        <v>98</v>
      </c>
      <c r="F735" s="19" t="str">
        <f>+'Outstanding loans'!C704</f>
        <v>SOOKAHET M C</v>
      </c>
      <c r="G735" s="547" t="str">
        <f t="shared" si="197"/>
        <v>J2</v>
      </c>
      <c r="H735" s="21">
        <f>+'Outstanding loans'!F704</f>
        <v>43721</v>
      </c>
      <c r="I735" s="21">
        <f>+'Outstanding loans'!G704</f>
        <v>45536</v>
      </c>
      <c r="J735" s="34">
        <f t="shared" si="198"/>
        <v>60</v>
      </c>
      <c r="K735" s="34">
        <f t="shared" si="194"/>
        <v>15</v>
      </c>
      <c r="L735" s="34">
        <f t="shared" si="195"/>
        <v>60</v>
      </c>
      <c r="M735" s="34">
        <f t="shared" si="196"/>
        <v>15</v>
      </c>
      <c r="N735" s="52">
        <f t="shared" si="202"/>
        <v>15</v>
      </c>
      <c r="O735" s="324">
        <f>+'Outstanding loans'!H704</f>
        <v>794172</v>
      </c>
      <c r="P735" s="26">
        <f>+'Outstanding loans'!E704</f>
        <v>0.05</v>
      </c>
      <c r="Q735" s="536">
        <f t="shared" si="199"/>
        <v>0.08</v>
      </c>
      <c r="R735" s="222">
        <f t="shared" si="203"/>
        <v>14987.005365531453</v>
      </c>
      <c r="S735" s="36">
        <f t="shared" si="204"/>
        <v>739135.62502062856</v>
      </c>
      <c r="T735" s="36">
        <f t="shared" si="200"/>
        <v>55036.374979371438</v>
      </c>
      <c r="U735" s="36">
        <f t="shared" si="205"/>
        <v>66664.405386864237</v>
      </c>
      <c r="V735" s="36">
        <f t="shared" si="206"/>
        <v>44433.233049311035</v>
      </c>
      <c r="W735" s="37">
        <f t="shared" si="207"/>
        <v>22231.172337553202</v>
      </c>
      <c r="X735" s="36">
        <f t="shared" si="208"/>
        <v>13759.093744842859</v>
      </c>
      <c r="Y735" s="276">
        <f t="shared" si="209"/>
        <v>22231.172337553202</v>
      </c>
      <c r="Z735" s="36">
        <f t="shared" si="210"/>
        <v>160084.69691125245</v>
      </c>
      <c r="AA735" s="36">
        <f t="shared" si="211"/>
        <v>105048.32193188719</v>
      </c>
      <c r="AB735" s="38">
        <f t="shared" si="201"/>
        <v>-6.1700120568275452E-9</v>
      </c>
      <c r="AC735" s="17"/>
      <c r="AD735" s="17">
        <f t="shared" si="212"/>
        <v>60</v>
      </c>
      <c r="AE735" s="143"/>
      <c r="AH735" s="103"/>
      <c r="AI735" s="533"/>
    </row>
    <row r="736" spans="1:35">
      <c r="A736" s="533"/>
      <c r="C736" s="68" t="s">
        <v>1056</v>
      </c>
      <c r="D736" s="19" t="str">
        <f>+'Outstanding loans'!A705</f>
        <v>143920011</v>
      </c>
      <c r="E736" s="20">
        <f>+'Outstanding loans'!B705</f>
        <v>98</v>
      </c>
      <c r="F736" s="19" t="str">
        <f>+'Outstanding loans'!C705</f>
        <v>GAJANAH RAMDASS P</v>
      </c>
      <c r="G736" s="547" t="str">
        <f t="shared" si="197"/>
        <v>J2</v>
      </c>
      <c r="H736" s="21">
        <f>+'Outstanding loans'!F705</f>
        <v>43732</v>
      </c>
      <c r="I736" s="21">
        <f>+'Outstanding loans'!G705</f>
        <v>45566</v>
      </c>
      <c r="J736" s="34">
        <f t="shared" si="198"/>
        <v>60</v>
      </c>
      <c r="K736" s="34">
        <f t="shared" si="194"/>
        <v>14</v>
      </c>
      <c r="L736" s="34">
        <f t="shared" si="195"/>
        <v>60</v>
      </c>
      <c r="M736" s="34">
        <f t="shared" si="196"/>
        <v>14</v>
      </c>
      <c r="N736" s="52">
        <f t="shared" si="202"/>
        <v>14</v>
      </c>
      <c r="O736" s="324">
        <f>+'Outstanding loans'!H705</f>
        <v>122553</v>
      </c>
      <c r="P736" s="26">
        <f>+'Outstanding loans'!E705</f>
        <v>0.05</v>
      </c>
      <c r="Q736" s="536">
        <f t="shared" si="199"/>
        <v>0.08</v>
      </c>
      <c r="R736" s="222">
        <f t="shared" si="203"/>
        <v>2312.7262967744718</v>
      </c>
      <c r="S736" s="36">
        <f t="shared" si="204"/>
        <v>114060.03769102044</v>
      </c>
      <c r="T736" s="36">
        <f t="shared" si="200"/>
        <v>8492.9623089795641</v>
      </c>
      <c r="U736" s="36">
        <f t="shared" si="205"/>
        <v>9678.2792553784893</v>
      </c>
      <c r="V736" s="36">
        <f t="shared" si="206"/>
        <v>6454.1132138186767</v>
      </c>
      <c r="W736" s="37">
        <f t="shared" si="207"/>
        <v>3224.1660415598126</v>
      </c>
      <c r="X736" s="36">
        <f t="shared" si="208"/>
        <v>1981.6912054285649</v>
      </c>
      <c r="Y736" s="276">
        <f t="shared" si="209"/>
        <v>3224.1660415598126</v>
      </c>
      <c r="Z736" s="36">
        <f t="shared" si="210"/>
        <v>24703.540115446929</v>
      </c>
      <c r="AA736" s="36">
        <f t="shared" si="211"/>
        <v>16210.577806468311</v>
      </c>
      <c r="AB736" s="38">
        <f t="shared" si="201"/>
        <v>-9.4587448984384537E-10</v>
      </c>
      <c r="AC736" s="17"/>
      <c r="AD736" s="17">
        <f t="shared" si="212"/>
        <v>60</v>
      </c>
      <c r="AE736" s="143"/>
      <c r="AH736" s="103"/>
      <c r="AI736" s="533"/>
    </row>
    <row r="737" spans="1:35">
      <c r="A737" s="533"/>
      <c r="C737" s="68" t="s">
        <v>1056</v>
      </c>
      <c r="D737" s="19" t="str">
        <f>+'Outstanding loans'!A706</f>
        <v>143960323</v>
      </c>
      <c r="E737" s="20">
        <f>+'Outstanding loans'!B706</f>
        <v>98</v>
      </c>
      <c r="F737" s="19" t="str">
        <f>+'Outstanding loans'!C706</f>
        <v>MURTHEN J P C</v>
      </c>
      <c r="G737" s="547" t="str">
        <f t="shared" si="197"/>
        <v>J2</v>
      </c>
      <c r="H737" s="21">
        <f>+'Outstanding loans'!F706</f>
        <v>43732</v>
      </c>
      <c r="I737" s="21">
        <f>+'Outstanding loans'!G706</f>
        <v>45566</v>
      </c>
      <c r="J737" s="34">
        <f t="shared" si="198"/>
        <v>60</v>
      </c>
      <c r="K737" s="34">
        <f t="shared" si="194"/>
        <v>14</v>
      </c>
      <c r="L737" s="34">
        <f t="shared" si="195"/>
        <v>60</v>
      </c>
      <c r="M737" s="34">
        <f t="shared" si="196"/>
        <v>14</v>
      </c>
      <c r="N737" s="52">
        <f t="shared" si="202"/>
        <v>14</v>
      </c>
      <c r="O737" s="324">
        <f>+'Outstanding loans'!H706</f>
        <v>102028</v>
      </c>
      <c r="P737" s="26">
        <f>+'Outstanding loans'!E706</f>
        <v>0.05</v>
      </c>
      <c r="Q737" s="536">
        <f t="shared" si="199"/>
        <v>0.08</v>
      </c>
      <c r="R737" s="222">
        <f t="shared" si="203"/>
        <v>1925.3942262311477</v>
      </c>
      <c r="S737" s="36">
        <f t="shared" si="204"/>
        <v>94957.42679117962</v>
      </c>
      <c r="T737" s="36">
        <f t="shared" si="200"/>
        <v>7070.5732088203804</v>
      </c>
      <c r="U737" s="36">
        <f t="shared" si="205"/>
        <v>8057.3749795415606</v>
      </c>
      <c r="V737" s="36">
        <f t="shared" si="206"/>
        <v>5373.1876247786058</v>
      </c>
      <c r="W737" s="37">
        <f t="shared" si="207"/>
        <v>2684.1873547629548</v>
      </c>
      <c r="X737" s="36">
        <f t="shared" si="208"/>
        <v>1649.8004153914221</v>
      </c>
      <c r="Y737" s="276">
        <f t="shared" si="209"/>
        <v>2684.1873547629548</v>
      </c>
      <c r="Z737" s="36">
        <f t="shared" si="210"/>
        <v>20566.226782688478</v>
      </c>
      <c r="AA737" s="36">
        <f t="shared" si="211"/>
        <v>13495.653573868854</v>
      </c>
      <c r="AB737" s="38">
        <f t="shared" si="201"/>
        <v>-7.5669959187507629E-10</v>
      </c>
      <c r="AC737" s="17"/>
      <c r="AD737" s="17">
        <f t="shared" si="212"/>
        <v>60</v>
      </c>
      <c r="AE737" s="143"/>
      <c r="AH737" s="103"/>
      <c r="AI737" s="533"/>
    </row>
    <row r="738" spans="1:35">
      <c r="A738" s="533"/>
      <c r="C738" s="68" t="s">
        <v>1056</v>
      </c>
      <c r="D738" s="19" t="str">
        <f>+'Outstanding loans'!A707</f>
        <v>143960129</v>
      </c>
      <c r="E738" s="20">
        <f>+'Outstanding loans'!B707</f>
        <v>98</v>
      </c>
      <c r="F738" s="19" t="str">
        <f>+'Outstanding loans'!C707</f>
        <v>EMMANUEL A E M</v>
      </c>
      <c r="G738" s="547" t="str">
        <f t="shared" si="197"/>
        <v>J2</v>
      </c>
      <c r="H738" s="21">
        <f>+'Outstanding loans'!F707</f>
        <v>43733</v>
      </c>
      <c r="I738" s="21">
        <f>+'Outstanding loans'!G707</f>
        <v>45566</v>
      </c>
      <c r="J738" s="34">
        <f t="shared" si="198"/>
        <v>60</v>
      </c>
      <c r="K738" s="34">
        <f t="shared" si="194"/>
        <v>14</v>
      </c>
      <c r="L738" s="34">
        <f t="shared" si="195"/>
        <v>60</v>
      </c>
      <c r="M738" s="34">
        <f t="shared" si="196"/>
        <v>14</v>
      </c>
      <c r="N738" s="52">
        <f t="shared" si="202"/>
        <v>14</v>
      </c>
      <c r="O738" s="324">
        <f>+'Outstanding loans'!H707</f>
        <v>255248</v>
      </c>
      <c r="P738" s="26">
        <f>+'Outstanding loans'!E707</f>
        <v>0.05</v>
      </c>
      <c r="Q738" s="536">
        <f t="shared" si="199"/>
        <v>0.08</v>
      </c>
      <c r="R738" s="222">
        <f t="shared" si="203"/>
        <v>4816.8446451665031</v>
      </c>
      <c r="S738" s="36">
        <f t="shared" si="204"/>
        <v>237559.23152071013</v>
      </c>
      <c r="T738" s="36">
        <f t="shared" si="200"/>
        <v>17688.768479289865</v>
      </c>
      <c r="U738" s="36">
        <f t="shared" si="205"/>
        <v>20157.494499333756</v>
      </c>
      <c r="V738" s="36">
        <f t="shared" si="206"/>
        <v>13442.343227834426</v>
      </c>
      <c r="W738" s="37">
        <f t="shared" si="207"/>
        <v>6715.1512714993296</v>
      </c>
      <c r="X738" s="36">
        <f t="shared" si="208"/>
        <v>4127.3793118343019</v>
      </c>
      <c r="Y738" s="276">
        <f t="shared" si="209"/>
        <v>6715.1512714993296</v>
      </c>
      <c r="Z738" s="36">
        <f t="shared" si="210"/>
        <v>51451.447189278115</v>
      </c>
      <c r="AA738" s="36">
        <f t="shared" si="211"/>
        <v>33762.678709990199</v>
      </c>
      <c r="AB738" s="38">
        <f t="shared" si="201"/>
        <v>-1.9499566406011581E-9</v>
      </c>
      <c r="AC738" s="17"/>
      <c r="AD738" s="17">
        <f t="shared" si="212"/>
        <v>60</v>
      </c>
      <c r="AE738" s="143"/>
      <c r="AH738" s="103"/>
      <c r="AI738" s="533"/>
    </row>
    <row r="739" spans="1:35">
      <c r="A739" s="533"/>
      <c r="C739" s="68" t="s">
        <v>1056</v>
      </c>
      <c r="D739" s="19" t="str">
        <f>+'Outstanding loans'!A708</f>
        <v>143897834</v>
      </c>
      <c r="E739" s="20">
        <f>+'Outstanding loans'!B708</f>
        <v>99</v>
      </c>
      <c r="F739" s="19" t="str">
        <f>+'Outstanding loans'!C708</f>
        <v>BEEHARRY D(SL3292)</v>
      </c>
      <c r="G739" s="547" t="str">
        <f t="shared" si="197"/>
        <v>J1</v>
      </c>
      <c r="H739" s="21">
        <f>+'Outstanding loans'!F708</f>
        <v>43710</v>
      </c>
      <c r="I739" s="21">
        <f>+'Outstanding loans'!G708</f>
        <v>54302</v>
      </c>
      <c r="J739" s="34">
        <f t="shared" si="198"/>
        <v>348</v>
      </c>
      <c r="K739" s="34">
        <f t="shared" si="194"/>
        <v>15</v>
      </c>
      <c r="L739" s="34">
        <f t="shared" si="195"/>
        <v>180</v>
      </c>
      <c r="M739" s="34">
        <f t="shared" si="196"/>
        <v>15</v>
      </c>
      <c r="N739" s="52">
        <f t="shared" si="202"/>
        <v>15</v>
      </c>
      <c r="O739" s="324">
        <f>+'Outstanding loans'!H708</f>
        <v>650000</v>
      </c>
      <c r="P739" s="26">
        <f>+'Outstanding loans'!E708</f>
        <v>0.03</v>
      </c>
      <c r="Q739" s="536">
        <f t="shared" si="199"/>
        <v>6.0999999999999999E-2</v>
      </c>
      <c r="R739" s="222">
        <f t="shared" si="203"/>
        <v>4488.7806618069353</v>
      </c>
      <c r="S739" s="36">
        <f t="shared" si="204"/>
        <v>528546.40861727949</v>
      </c>
      <c r="T739" s="36">
        <f t="shared" si="200"/>
        <v>121453.59138272051</v>
      </c>
      <c r="U739" s="36">
        <f t="shared" si="205"/>
        <v>39318.331030320456</v>
      </c>
      <c r="V739" s="36">
        <f t="shared" si="206"/>
        <v>23615.05228360762</v>
      </c>
      <c r="W739" s="37">
        <f t="shared" si="207"/>
        <v>15703.278746712836</v>
      </c>
      <c r="X739" s="36">
        <f t="shared" si="208"/>
        <v>10121.13261522671</v>
      </c>
      <c r="Y739" s="276">
        <f t="shared" si="209"/>
        <v>15703.278746712836</v>
      </c>
      <c r="Z739" s="36">
        <f t="shared" si="210"/>
        <v>279434.11050796672</v>
      </c>
      <c r="AA739" s="36">
        <f t="shared" si="211"/>
        <v>157980.51912524831</v>
      </c>
      <c r="AB739" s="38">
        <f t="shared" si="201"/>
        <v>-2.0954757928848267E-9</v>
      </c>
      <c r="AC739" s="17"/>
      <c r="AD739" s="17">
        <f t="shared" si="212"/>
        <v>180</v>
      </c>
      <c r="AE739" s="143"/>
      <c r="AH739" s="103"/>
      <c r="AI739" s="533"/>
    </row>
    <row r="740" spans="1:35">
      <c r="A740" s="533"/>
      <c r="C740" s="68" t="s">
        <v>1056</v>
      </c>
      <c r="D740" s="19" t="str">
        <f>+'Outstanding loans'!A709</f>
        <v>143654494</v>
      </c>
      <c r="E740" s="20">
        <f>+'Outstanding loans'!B709</f>
        <v>99</v>
      </c>
      <c r="F740" s="19" t="str">
        <f>+'Outstanding loans'!C709</f>
        <v>ESSOO-LALSING H(SL3294)</v>
      </c>
      <c r="G740" s="547" t="str">
        <f t="shared" si="197"/>
        <v>J1</v>
      </c>
      <c r="H740" s="21">
        <f>+'Outstanding loans'!F709</f>
        <v>43734</v>
      </c>
      <c r="I740" s="21">
        <f>+'Outstanding loans'!G709</f>
        <v>54697</v>
      </c>
      <c r="J740" s="34">
        <f t="shared" si="198"/>
        <v>360</v>
      </c>
      <c r="K740" s="34">
        <f t="shared" si="194"/>
        <v>14</v>
      </c>
      <c r="L740" s="34">
        <f t="shared" si="195"/>
        <v>180</v>
      </c>
      <c r="M740" s="34">
        <f t="shared" si="196"/>
        <v>14</v>
      </c>
      <c r="N740" s="52">
        <f t="shared" si="202"/>
        <v>14</v>
      </c>
      <c r="O740" s="324">
        <f>+'Outstanding loans'!H709</f>
        <v>2203766</v>
      </c>
      <c r="P740" s="26">
        <f>+'Outstanding loans'!E709</f>
        <v>0.03</v>
      </c>
      <c r="Q740" s="536">
        <f t="shared" si="199"/>
        <v>6.0999999999999999E-2</v>
      </c>
      <c r="R740" s="222">
        <f t="shared" si="203"/>
        <v>15218.80339068865</v>
      </c>
      <c r="S740" s="36">
        <f t="shared" si="204"/>
        <v>1791988.6226659503</v>
      </c>
      <c r="T740" s="36">
        <f t="shared" si="200"/>
        <v>411777.37733404967</v>
      </c>
      <c r="U740" s="36">
        <f t="shared" si="205"/>
        <v>124645.41428378168</v>
      </c>
      <c r="V740" s="36">
        <f t="shared" si="206"/>
        <v>74900.682659466635</v>
      </c>
      <c r="W740" s="37">
        <f t="shared" si="207"/>
        <v>49744.731624315042</v>
      </c>
      <c r="X740" s="36">
        <f t="shared" si="208"/>
        <v>32027.12934820386</v>
      </c>
      <c r="Y740" s="276">
        <f t="shared" si="209"/>
        <v>49744.731624315042</v>
      </c>
      <c r="Z740" s="36">
        <f t="shared" si="210"/>
        <v>947395.98765800009</v>
      </c>
      <c r="AA740" s="36">
        <f t="shared" si="211"/>
        <v>535618.61032395763</v>
      </c>
      <c r="AB740" s="38">
        <f t="shared" si="201"/>
        <v>-7.2177499532699585E-9</v>
      </c>
      <c r="AC740" s="17"/>
      <c r="AD740" s="17">
        <f t="shared" si="212"/>
        <v>180</v>
      </c>
      <c r="AE740" s="143"/>
      <c r="AH740" s="103"/>
      <c r="AI740" s="533"/>
    </row>
    <row r="741" spans="1:35">
      <c r="A741" s="533"/>
      <c r="C741" s="68" t="s">
        <v>1056</v>
      </c>
      <c r="D741" s="19" t="str">
        <f>+'Outstanding loans'!A710</f>
        <v>143960099</v>
      </c>
      <c r="E741" s="20">
        <f>+'Outstanding loans'!B710</f>
        <v>98</v>
      </c>
      <c r="F741" s="19" t="str">
        <f>+'Outstanding loans'!C710</f>
        <v>TAYAB N</v>
      </c>
      <c r="G741" s="547" t="str">
        <f t="shared" si="197"/>
        <v>J2</v>
      </c>
      <c r="H741" s="21">
        <f>+'Outstanding loans'!F710</f>
        <v>43745</v>
      </c>
      <c r="I741" s="21">
        <f>+'Outstanding loans'!G710</f>
        <v>45566</v>
      </c>
      <c r="J741" s="34">
        <f t="shared" si="198"/>
        <v>60</v>
      </c>
      <c r="K741" s="34">
        <f t="shared" ref="K741:K804" si="213">ROUND(($I$35-H741)/365*12,0)</f>
        <v>14</v>
      </c>
      <c r="L741" s="34">
        <f t="shared" ref="L741:L804" si="214">IF(B741="VELS",J741,IF(J741&gt;(IF(OR(E741=4,E741=99),$J$3,IF(E741=97,$J$6,IF(E741=98,$J$5,"Check")))),(IF(OR(E741=4,E741=99),$J$3,IF(E741=97,$J$6,IF(E741=98,$J$5,"Check")))),J741))</f>
        <v>60</v>
      </c>
      <c r="M741" s="34">
        <f t="shared" ref="M741:M804" si="215">IF(K741&gt;L741,L741,K741)</f>
        <v>14</v>
      </c>
      <c r="N741" s="52">
        <f t="shared" si="202"/>
        <v>14</v>
      </c>
      <c r="O741" s="324">
        <f>+'Outstanding loans'!H710</f>
        <v>151189</v>
      </c>
      <c r="P741" s="26">
        <f>+'Outstanding loans'!E710</f>
        <v>0.05</v>
      </c>
      <c r="Q741" s="536">
        <f t="shared" si="199"/>
        <v>0.08</v>
      </c>
      <c r="R741" s="222">
        <f t="shared" si="203"/>
        <v>2853.1229434043694</v>
      </c>
      <c r="S741" s="36">
        <f t="shared" si="204"/>
        <v>140711.55368263274</v>
      </c>
      <c r="T741" s="36">
        <f t="shared" si="200"/>
        <v>10477.446317367256</v>
      </c>
      <c r="U741" s="36">
        <f t="shared" si="205"/>
        <v>11939.726994373206</v>
      </c>
      <c r="V741" s="36">
        <f t="shared" si="206"/>
        <v>7962.1953169978078</v>
      </c>
      <c r="W741" s="37">
        <f t="shared" si="207"/>
        <v>3977.5316773753984</v>
      </c>
      <c r="X741" s="36">
        <f t="shared" si="208"/>
        <v>2444.7374740523596</v>
      </c>
      <c r="Y741" s="276">
        <f t="shared" si="209"/>
        <v>3977.5316773753984</v>
      </c>
      <c r="Z741" s="36">
        <f t="shared" si="210"/>
        <v>30475.822921628249</v>
      </c>
      <c r="AA741" s="36">
        <f t="shared" si="211"/>
        <v>19998.376604262157</v>
      </c>
      <c r="AB741" s="38">
        <f t="shared" si="201"/>
        <v>-1.1641532182693481E-9</v>
      </c>
      <c r="AC741" s="17"/>
      <c r="AD741" s="17">
        <f t="shared" si="212"/>
        <v>60</v>
      </c>
      <c r="AE741" s="143"/>
      <c r="AH741" s="103"/>
      <c r="AI741" s="533"/>
    </row>
    <row r="742" spans="1:35">
      <c r="A742" s="533"/>
      <c r="C742" s="68" t="s">
        <v>1056</v>
      </c>
      <c r="D742" s="19" t="str">
        <f>+'Outstanding loans'!A711</f>
        <v>143920380</v>
      </c>
      <c r="E742" s="20">
        <f>+'Outstanding loans'!B711</f>
        <v>98</v>
      </c>
      <c r="F742" s="19" t="str">
        <f>+'Outstanding loans'!C711</f>
        <v>THOETIS M J S</v>
      </c>
      <c r="G742" s="547" t="str">
        <f t="shared" ref="G742:G805" si="216">IF(H742&lt;$P$5,"A",IF(H742&lt;$P$6,"B",IF(H742&lt;$P$7,"C",IF(H742&lt;$P$8,"D",IF(H742&lt;$P$9,"E",IF(H742&lt;$P$10,"F",IF(H742&lt;$P$11,"G",IF(H742&lt;$P$12,"I",IF(H742&lt;$P$13,"J",IF(H742&lt;$P$14,"K","L"))))))))))&amp;IF(OR(P742=0,P742&gt;=5%),2,1)</f>
        <v>J2</v>
      </c>
      <c r="H742" s="21">
        <f>+'Outstanding loans'!F711</f>
        <v>43752</v>
      </c>
      <c r="I742" s="21">
        <f>+'Outstanding loans'!G711</f>
        <v>45566</v>
      </c>
      <c r="J742" s="34">
        <f t="shared" ref="J742:J805" si="217">ROUND((I742-H742)/365*12,0)</f>
        <v>60</v>
      </c>
      <c r="K742" s="34">
        <f t="shared" si="213"/>
        <v>14</v>
      </c>
      <c r="L742" s="34">
        <f t="shared" si="214"/>
        <v>60</v>
      </c>
      <c r="M742" s="34">
        <f t="shared" si="215"/>
        <v>14</v>
      </c>
      <c r="N742" s="52">
        <f t="shared" si="202"/>
        <v>14</v>
      </c>
      <c r="O742" s="324">
        <f>+'Outstanding loans'!H711</f>
        <v>402837</v>
      </c>
      <c r="P742" s="26">
        <f>+'Outstanding loans'!E711</f>
        <v>0.05</v>
      </c>
      <c r="Q742" s="536">
        <f t="shared" ref="Q742:Q805" si="218">VLOOKUP(G742,$O$3:$Q$28,3,FALSE)</f>
        <v>0.08</v>
      </c>
      <c r="R742" s="222">
        <f t="shared" si="203"/>
        <v>7602.0311474524333</v>
      </c>
      <c r="S742" s="36">
        <f t="shared" si="204"/>
        <v>374920.26636098343</v>
      </c>
      <c r="T742" s="36">
        <f t="shared" ref="T742:T805" si="219">O742-S742</f>
        <v>27916.733639016573</v>
      </c>
      <c r="U742" s="36">
        <f t="shared" si="205"/>
        <v>31812.92159636163</v>
      </c>
      <c r="V742" s="36">
        <f t="shared" si="206"/>
        <v>21214.948672942119</v>
      </c>
      <c r="W742" s="37">
        <f t="shared" si="207"/>
        <v>10597.972923419511</v>
      </c>
      <c r="X742" s="36">
        <f t="shared" si="208"/>
        <v>6513.9045157705332</v>
      </c>
      <c r="Y742" s="276">
        <f t="shared" si="209"/>
        <v>10597.972923419511</v>
      </c>
      <c r="Z742" s="36">
        <f t="shared" si="210"/>
        <v>81201.602486159478</v>
      </c>
      <c r="AA742" s="36">
        <f t="shared" si="211"/>
        <v>53284.86884714599</v>
      </c>
      <c r="AB742" s="38">
        <f t="shared" ref="AB742:AB805" si="220">IF(ISERROR(Z742-AA742-T742),"CHECK",Z742-AA742-T742)</f>
        <v>-3.0850060284137726E-9</v>
      </c>
      <c r="AC742" s="17"/>
      <c r="AD742" s="17">
        <f t="shared" si="212"/>
        <v>60</v>
      </c>
      <c r="AE742" s="143"/>
      <c r="AH742" s="103"/>
      <c r="AI742" s="533"/>
    </row>
    <row r="743" spans="1:35">
      <c r="A743" s="533"/>
      <c r="C743" s="68" t="s">
        <v>1056</v>
      </c>
      <c r="D743" s="19" t="str">
        <f>+'Outstanding loans'!A712</f>
        <v>143960064</v>
      </c>
      <c r="E743" s="20">
        <f>+'Outstanding loans'!B712</f>
        <v>98</v>
      </c>
      <c r="F743" s="19" t="str">
        <f>+'Outstanding loans'!C712</f>
        <v>ANUTH H</v>
      </c>
      <c r="G743" s="547" t="str">
        <f t="shared" si="216"/>
        <v>J2</v>
      </c>
      <c r="H743" s="21">
        <f>+'Outstanding loans'!F712</f>
        <v>43752</v>
      </c>
      <c r="I743" s="21">
        <f>+'Outstanding loans'!G712</f>
        <v>45566</v>
      </c>
      <c r="J743" s="34">
        <f t="shared" si="217"/>
        <v>60</v>
      </c>
      <c r="K743" s="34">
        <f t="shared" si="213"/>
        <v>14</v>
      </c>
      <c r="L743" s="34">
        <f t="shared" si="214"/>
        <v>60</v>
      </c>
      <c r="M743" s="34">
        <f t="shared" si="215"/>
        <v>14</v>
      </c>
      <c r="N743" s="52">
        <f t="shared" ref="N743:N806" si="221">IF(C743="O",IF(ROUND(($I$35-H743)/365*12,0)&gt;$L743,$L743,ROUND(($I$35-H743)/365*12,0)),IF(OR(C743="E",C743="N"),ROUND((I743-H743)/365*12,0),"CHECK"))</f>
        <v>14</v>
      </c>
      <c r="O743" s="324">
        <f>+'Outstanding loans'!H712</f>
        <v>302044</v>
      </c>
      <c r="P743" s="26">
        <f>+'Outstanding loans'!E712</f>
        <v>0.05</v>
      </c>
      <c r="Q743" s="536">
        <f t="shared" si="218"/>
        <v>0.08</v>
      </c>
      <c r="R743" s="222">
        <f t="shared" ref="R743:R806" si="222">PMT(P743/12,L743,-O743,0,0)</f>
        <v>5699.9428947716387</v>
      </c>
      <c r="S743" s="36">
        <f t="shared" ref="S743:S806" si="223">(-PV(Q743/12,L743,R743,0,0))</f>
        <v>281112.25367266883</v>
      </c>
      <c r="T743" s="36">
        <f t="shared" si="219"/>
        <v>20931.746327331173</v>
      </c>
      <c r="U743" s="36">
        <f t="shared" ref="U743:U806" si="224">-IF(OR(Q743="",Q743=0),0,(CUMIPMT(Q743/12,L743,S743,1,M743,0)))</f>
        <v>23853.077276048243</v>
      </c>
      <c r="V743" s="36">
        <f t="shared" ref="V743:V806" si="225">-IF(OR(P743="",P743=0),0,(CUMIPMT(P743/12,L743,O743,1,M743,0)))</f>
        <v>15906.800906992488</v>
      </c>
      <c r="W743" s="37">
        <f t="shared" ref="W743:W806" si="226">IF(ISERROR(U743-V743),0,U743-V743)</f>
        <v>7946.2763690557549</v>
      </c>
      <c r="X743" s="36">
        <f t="shared" ref="X743:X806" si="227">IF(C743="O",T743/AD743*N743,T743)</f>
        <v>4884.0741430439402</v>
      </c>
      <c r="Y743" s="276">
        <f t="shared" ref="Y743:Y806" si="228">W743</f>
        <v>7946.2763690557549</v>
      </c>
      <c r="Z743" s="36">
        <f t="shared" ref="Z743:Z806" si="229">-IF(OR(Q743="",Q743=0),0,(CUMIPMT(Q743/12,L743,S743,1,L743,0)))</f>
        <v>60884.320013627177</v>
      </c>
      <c r="AA743" s="36">
        <f t="shared" ref="AA743:AA806" si="230">-IF(OR(P743="",P743=0),0,(CUMIPMT(P743/12,L743,O743,1,L743,0)))</f>
        <v>39952.573686298332</v>
      </c>
      <c r="AB743" s="38">
        <f t="shared" si="220"/>
        <v>-2.3283064365386963E-9</v>
      </c>
      <c r="AC743" s="17"/>
      <c r="AD743" s="17">
        <f t="shared" ref="AD743:AD806" si="231">IF(L743&gt;$J$2,$J$2,L743)</f>
        <v>60</v>
      </c>
      <c r="AE743" s="143"/>
      <c r="AH743" s="103"/>
      <c r="AI743" s="533"/>
    </row>
    <row r="744" spans="1:35">
      <c r="A744" s="533"/>
      <c r="C744" s="68" t="s">
        <v>1056</v>
      </c>
      <c r="D744" s="19" t="str">
        <f>+'Outstanding loans'!A713</f>
        <v>143920275</v>
      </c>
      <c r="E744" s="20">
        <f>+'Outstanding loans'!B713</f>
        <v>98</v>
      </c>
      <c r="F744" s="19" t="str">
        <f>+'Outstanding loans'!C713</f>
        <v>ERRIAH H B R</v>
      </c>
      <c r="G744" s="547" t="str">
        <f t="shared" si="216"/>
        <v>J2</v>
      </c>
      <c r="H744" s="21">
        <f>+'Outstanding loans'!F713</f>
        <v>43760</v>
      </c>
      <c r="I744" s="21">
        <f>+'Outstanding loans'!G713</f>
        <v>45597</v>
      </c>
      <c r="J744" s="34">
        <f t="shared" si="217"/>
        <v>60</v>
      </c>
      <c r="K744" s="34">
        <f t="shared" si="213"/>
        <v>13</v>
      </c>
      <c r="L744" s="34">
        <f t="shared" si="214"/>
        <v>60</v>
      </c>
      <c r="M744" s="34">
        <f t="shared" si="215"/>
        <v>13</v>
      </c>
      <c r="N744" s="52">
        <f t="shared" si="221"/>
        <v>13</v>
      </c>
      <c r="O744" s="324">
        <f>+'Outstanding loans'!H713</f>
        <v>204283</v>
      </c>
      <c r="P744" s="26">
        <f>+'Outstanding loans'!E713</f>
        <v>0.05</v>
      </c>
      <c r="Q744" s="536">
        <f t="shared" si="218"/>
        <v>0.08</v>
      </c>
      <c r="R744" s="222">
        <f t="shared" si="222"/>
        <v>3855.0722224994856</v>
      </c>
      <c r="S744" s="36">
        <f t="shared" si="223"/>
        <v>190126.12240936354</v>
      </c>
      <c r="T744" s="36">
        <f t="shared" si="219"/>
        <v>14156.877590636461</v>
      </c>
      <c r="U744" s="36">
        <f t="shared" si="224"/>
        <v>15098.617970472333</v>
      </c>
      <c r="V744" s="36">
        <f t="shared" si="225"/>
        <v>10073.99222205046</v>
      </c>
      <c r="W744" s="37">
        <f t="shared" si="226"/>
        <v>5024.6257484218731</v>
      </c>
      <c r="X744" s="36">
        <f t="shared" si="227"/>
        <v>3067.3234779712334</v>
      </c>
      <c r="Y744" s="276">
        <f t="shared" si="228"/>
        <v>5024.6257484218731</v>
      </c>
      <c r="Z744" s="36">
        <f t="shared" si="229"/>
        <v>41178.21094060404</v>
      </c>
      <c r="AA744" s="36">
        <f t="shared" si="230"/>
        <v>27021.333349969151</v>
      </c>
      <c r="AB744" s="38">
        <f t="shared" si="220"/>
        <v>-1.57160684466362E-9</v>
      </c>
      <c r="AC744" s="17"/>
      <c r="AD744" s="17">
        <f t="shared" si="231"/>
        <v>60</v>
      </c>
      <c r="AE744" s="143"/>
      <c r="AH744" s="103"/>
      <c r="AI744" s="533"/>
    </row>
    <row r="745" spans="1:35">
      <c r="A745" s="533"/>
      <c r="C745" s="68" t="s">
        <v>1056</v>
      </c>
      <c r="D745" s="19" t="str">
        <f>+'Outstanding loans'!A714</f>
        <v>143960358</v>
      </c>
      <c r="E745" s="20">
        <f>+'Outstanding loans'!B714</f>
        <v>98</v>
      </c>
      <c r="F745" s="19" t="str">
        <f>+'Outstanding loans'!C714</f>
        <v>CHENGADOO G</v>
      </c>
      <c r="G745" s="547" t="str">
        <f t="shared" si="216"/>
        <v>J2</v>
      </c>
      <c r="H745" s="21">
        <f>+'Outstanding loans'!F714</f>
        <v>43767</v>
      </c>
      <c r="I745" s="21">
        <f>+'Outstanding loans'!G714</f>
        <v>45597</v>
      </c>
      <c r="J745" s="34">
        <f t="shared" si="217"/>
        <v>60</v>
      </c>
      <c r="K745" s="34">
        <f t="shared" si="213"/>
        <v>13</v>
      </c>
      <c r="L745" s="34">
        <f t="shared" si="214"/>
        <v>60</v>
      </c>
      <c r="M745" s="34">
        <f t="shared" si="215"/>
        <v>13</v>
      </c>
      <c r="N745" s="52">
        <f t="shared" si="221"/>
        <v>13</v>
      </c>
      <c r="O745" s="324">
        <f>+'Outstanding loans'!H714</f>
        <v>265200</v>
      </c>
      <c r="P745" s="26">
        <f>+'Outstanding loans'!E714</f>
        <v>0.05</v>
      </c>
      <c r="Q745" s="536">
        <f t="shared" si="218"/>
        <v>0.08</v>
      </c>
      <c r="R745" s="222">
        <f t="shared" si="222"/>
        <v>5004.6511623917004</v>
      </c>
      <c r="S745" s="36">
        <f t="shared" si="223"/>
        <v>246821.55472047706</v>
      </c>
      <c r="T745" s="36">
        <f t="shared" si="219"/>
        <v>18378.445279522944</v>
      </c>
      <c r="U745" s="36">
        <f t="shared" si="224"/>
        <v>19601.011761963862</v>
      </c>
      <c r="V745" s="36">
        <f t="shared" si="225"/>
        <v>13078.047303435844</v>
      </c>
      <c r="W745" s="37">
        <f t="shared" si="226"/>
        <v>6522.9644585280184</v>
      </c>
      <c r="X745" s="36">
        <f t="shared" si="227"/>
        <v>3981.9964772299709</v>
      </c>
      <c r="Y745" s="276">
        <f t="shared" si="228"/>
        <v>6522.9644585280184</v>
      </c>
      <c r="Z745" s="36">
        <f t="shared" si="229"/>
        <v>53457.515023022948</v>
      </c>
      <c r="AA745" s="36">
        <f t="shared" si="230"/>
        <v>35079.069743502012</v>
      </c>
      <c r="AB745" s="38">
        <f t="shared" si="220"/>
        <v>-2.0081643015146255E-9</v>
      </c>
      <c r="AC745" s="17"/>
      <c r="AD745" s="17">
        <f t="shared" si="231"/>
        <v>60</v>
      </c>
      <c r="AE745" s="143"/>
      <c r="AH745" s="103"/>
      <c r="AI745" s="533"/>
    </row>
    <row r="746" spans="1:35">
      <c r="A746" s="533"/>
      <c r="C746" s="68" t="s">
        <v>1056</v>
      </c>
      <c r="D746" s="19" t="str">
        <f>+'Outstanding loans'!A715</f>
        <v>143658767</v>
      </c>
      <c r="E746" s="20">
        <f>+'Outstanding loans'!B715</f>
        <v>99</v>
      </c>
      <c r="F746" s="19" t="str">
        <f>+'Outstanding loans'!C715</f>
        <v>YENCADOO J(SL3279)</v>
      </c>
      <c r="G746" s="547" t="str">
        <f t="shared" si="216"/>
        <v>J1</v>
      </c>
      <c r="H746" s="21">
        <f>+'Outstanding loans'!F715</f>
        <v>43740</v>
      </c>
      <c r="I746" s="21">
        <f>+'Outstanding loans'!G715</f>
        <v>53601</v>
      </c>
      <c r="J746" s="34">
        <f t="shared" si="217"/>
        <v>324</v>
      </c>
      <c r="K746" s="34">
        <f t="shared" si="213"/>
        <v>14</v>
      </c>
      <c r="L746" s="34">
        <f t="shared" si="214"/>
        <v>180</v>
      </c>
      <c r="M746" s="34">
        <f t="shared" si="215"/>
        <v>14</v>
      </c>
      <c r="N746" s="52">
        <f t="shared" si="221"/>
        <v>14</v>
      </c>
      <c r="O746" s="324">
        <f>+'Outstanding loans'!H715</f>
        <v>4700001</v>
      </c>
      <c r="P746" s="26">
        <f>+'Outstanding loans'!E715</f>
        <v>0.03</v>
      </c>
      <c r="Q746" s="536">
        <f t="shared" si="218"/>
        <v>6.0999999999999999E-2</v>
      </c>
      <c r="R746" s="222">
        <f t="shared" si="222"/>
        <v>32457.343998881937</v>
      </c>
      <c r="S746" s="36">
        <f t="shared" si="223"/>
        <v>3821797.9216117272</v>
      </c>
      <c r="T746" s="36">
        <f t="shared" si="219"/>
        <v>878203.07838827278</v>
      </c>
      <c r="U746" s="36">
        <f t="shared" si="224"/>
        <v>265832.92953026237</v>
      </c>
      <c r="V746" s="36">
        <f t="shared" si="225"/>
        <v>159741.68010586238</v>
      </c>
      <c r="W746" s="37">
        <f t="shared" si="226"/>
        <v>106091.24942439998</v>
      </c>
      <c r="X746" s="36">
        <f t="shared" si="227"/>
        <v>68304.683874643437</v>
      </c>
      <c r="Y746" s="276">
        <f t="shared" si="228"/>
        <v>106091.24942439998</v>
      </c>
      <c r="Z746" s="36">
        <f t="shared" si="229"/>
        <v>2020523.9981870074</v>
      </c>
      <c r="AA746" s="36">
        <f t="shared" si="230"/>
        <v>1142320.9197987486</v>
      </c>
      <c r="AB746" s="38">
        <f t="shared" si="220"/>
        <v>-1.3969838619232178E-8</v>
      </c>
      <c r="AC746" s="17"/>
      <c r="AD746" s="17">
        <f t="shared" si="231"/>
        <v>180</v>
      </c>
      <c r="AE746" s="143"/>
      <c r="AH746" s="103"/>
      <c r="AI746" s="533"/>
    </row>
    <row r="747" spans="1:35">
      <c r="A747" s="533"/>
      <c r="C747" s="68" t="s">
        <v>1056</v>
      </c>
      <c r="D747" s="19" t="str">
        <f>+'Outstanding loans'!A716</f>
        <v>143658872</v>
      </c>
      <c r="E747" s="20">
        <f>+'Outstanding loans'!B716</f>
        <v>99</v>
      </c>
      <c r="F747" s="19" t="str">
        <f>+'Outstanding loans'!C716</f>
        <v>JADUNUNDUN V T(SL3282)</v>
      </c>
      <c r="G747" s="547" t="str">
        <f t="shared" si="216"/>
        <v>J1</v>
      </c>
      <c r="H747" s="21">
        <f>+'Outstanding loans'!F716</f>
        <v>43741</v>
      </c>
      <c r="I747" s="21">
        <f>+'Outstanding loans'!G716</f>
        <v>54697</v>
      </c>
      <c r="J747" s="34">
        <f t="shared" si="217"/>
        <v>360</v>
      </c>
      <c r="K747" s="34">
        <f t="shared" si="213"/>
        <v>14</v>
      </c>
      <c r="L747" s="34">
        <f t="shared" si="214"/>
        <v>180</v>
      </c>
      <c r="M747" s="34">
        <f t="shared" si="215"/>
        <v>14</v>
      </c>
      <c r="N747" s="52">
        <f t="shared" si="221"/>
        <v>14</v>
      </c>
      <c r="O747" s="324">
        <f>+'Outstanding loans'!H716</f>
        <v>8600001</v>
      </c>
      <c r="P747" s="26">
        <f>+'Outstanding loans'!E716</f>
        <v>0.03</v>
      </c>
      <c r="Q747" s="536">
        <f t="shared" si="218"/>
        <v>6.0999999999999999E-2</v>
      </c>
      <c r="R747" s="222">
        <f t="shared" si="222"/>
        <v>59390.027969723553</v>
      </c>
      <c r="S747" s="36">
        <f t="shared" si="223"/>
        <v>6993076.3733154042</v>
      </c>
      <c r="T747" s="36">
        <f t="shared" si="219"/>
        <v>1606924.6266845958</v>
      </c>
      <c r="U747" s="36">
        <f t="shared" si="224"/>
        <v>486417.65390968759</v>
      </c>
      <c r="V747" s="36">
        <f t="shared" si="225"/>
        <v>292293.25879975269</v>
      </c>
      <c r="W747" s="37">
        <f t="shared" si="226"/>
        <v>194124.39510993491</v>
      </c>
      <c r="X747" s="36">
        <f t="shared" si="227"/>
        <v>124983.02651991299</v>
      </c>
      <c r="Y747" s="276">
        <f t="shared" si="228"/>
        <v>194124.39510993491</v>
      </c>
      <c r="Z747" s="36">
        <f t="shared" si="229"/>
        <v>3697128.66123481</v>
      </c>
      <c r="AA747" s="36">
        <f t="shared" si="230"/>
        <v>2090204.0345502403</v>
      </c>
      <c r="AB747" s="38">
        <f t="shared" si="220"/>
        <v>-2.6077032089233398E-8</v>
      </c>
      <c r="AC747" s="17"/>
      <c r="AD747" s="17">
        <f t="shared" si="231"/>
        <v>180</v>
      </c>
      <c r="AE747" s="143"/>
      <c r="AH747" s="103"/>
      <c r="AI747" s="533"/>
    </row>
    <row r="748" spans="1:35">
      <c r="A748" s="533"/>
      <c r="C748" s="68" t="s">
        <v>1056</v>
      </c>
      <c r="D748" s="19" t="str">
        <f>+'Outstanding loans'!A717</f>
        <v>143647862</v>
      </c>
      <c r="E748" s="20">
        <f>+'Outstanding loans'!B717</f>
        <v>99</v>
      </c>
      <c r="F748" s="19" t="str">
        <f>+'Outstanding loans'!C717</f>
        <v>CHADY G(SL3300)</v>
      </c>
      <c r="G748" s="547" t="str">
        <f t="shared" si="216"/>
        <v>J1</v>
      </c>
      <c r="H748" s="21">
        <f>+'Outstanding loans'!F717</f>
        <v>43756</v>
      </c>
      <c r="I748" s="21">
        <f>+'Outstanding loans'!G717</f>
        <v>54728</v>
      </c>
      <c r="J748" s="34">
        <f t="shared" si="217"/>
        <v>361</v>
      </c>
      <c r="K748" s="34">
        <f t="shared" si="213"/>
        <v>13</v>
      </c>
      <c r="L748" s="34">
        <f t="shared" si="214"/>
        <v>180</v>
      </c>
      <c r="M748" s="34">
        <f t="shared" si="215"/>
        <v>13</v>
      </c>
      <c r="N748" s="52">
        <f t="shared" si="221"/>
        <v>13</v>
      </c>
      <c r="O748" s="324">
        <f>+'Outstanding loans'!H717</f>
        <v>1943321</v>
      </c>
      <c r="P748" s="26">
        <f>+'Outstanding loans'!E717</f>
        <v>0.03</v>
      </c>
      <c r="Q748" s="536">
        <f t="shared" si="218"/>
        <v>6.0999999999999999E-2</v>
      </c>
      <c r="R748" s="222">
        <f t="shared" si="222"/>
        <v>13420.218037666638</v>
      </c>
      <c r="S748" s="36">
        <f t="shared" si="223"/>
        <v>1580208.2082162155</v>
      </c>
      <c r="T748" s="36">
        <f t="shared" si="219"/>
        <v>363112.79178378452</v>
      </c>
      <c r="U748" s="36">
        <f t="shared" si="224"/>
        <v>102248.95885189268</v>
      </c>
      <c r="V748" s="36">
        <f t="shared" si="225"/>
        <v>61472.958461605973</v>
      </c>
      <c r="W748" s="37">
        <f t="shared" si="226"/>
        <v>40776.000390286703</v>
      </c>
      <c r="X748" s="36">
        <f t="shared" si="227"/>
        <v>26224.812739939993</v>
      </c>
      <c r="Y748" s="276">
        <f t="shared" si="228"/>
        <v>40776.000390286703</v>
      </c>
      <c r="Z748" s="36">
        <f t="shared" si="229"/>
        <v>835431.03856377304</v>
      </c>
      <c r="AA748" s="36">
        <f t="shared" si="230"/>
        <v>472318.24677999527</v>
      </c>
      <c r="AB748" s="38">
        <f t="shared" si="220"/>
        <v>-6.7520886659622192E-9</v>
      </c>
      <c r="AC748" s="17"/>
      <c r="AD748" s="17">
        <f t="shared" si="231"/>
        <v>180</v>
      </c>
      <c r="AE748" s="143"/>
      <c r="AH748" s="103"/>
      <c r="AI748" s="533"/>
    </row>
    <row r="749" spans="1:35">
      <c r="A749" s="533"/>
      <c r="C749" s="68" t="s">
        <v>1056</v>
      </c>
      <c r="D749" s="19" t="str">
        <f>+'Outstanding loans'!A718</f>
        <v>143874532</v>
      </c>
      <c r="E749" s="20">
        <f>+'Outstanding loans'!B718</f>
        <v>99</v>
      </c>
      <c r="F749" s="19" t="str">
        <f>+'Outstanding loans'!C718</f>
        <v>RAMSAMY-VALAYDON(SL3297)</v>
      </c>
      <c r="G749" s="547" t="str">
        <f t="shared" si="216"/>
        <v>J1</v>
      </c>
      <c r="H749" s="21">
        <f>+'Outstanding loans'!F718</f>
        <v>43760</v>
      </c>
      <c r="I749" s="21">
        <f>+'Outstanding loans'!G718</f>
        <v>54728</v>
      </c>
      <c r="J749" s="34">
        <f t="shared" si="217"/>
        <v>361</v>
      </c>
      <c r="K749" s="34">
        <f t="shared" si="213"/>
        <v>13</v>
      </c>
      <c r="L749" s="34">
        <f t="shared" si="214"/>
        <v>180</v>
      </c>
      <c r="M749" s="34">
        <f t="shared" si="215"/>
        <v>13</v>
      </c>
      <c r="N749" s="52">
        <f t="shared" si="221"/>
        <v>13</v>
      </c>
      <c r="O749" s="324">
        <f>+'Outstanding loans'!H718</f>
        <v>5609587</v>
      </c>
      <c r="P749" s="26">
        <f>+'Outstanding loans'!E718</f>
        <v>0.03</v>
      </c>
      <c r="Q749" s="536">
        <f t="shared" si="218"/>
        <v>6.0999999999999999E-2</v>
      </c>
      <c r="R749" s="222">
        <f t="shared" si="222"/>
        <v>38738.777917420892</v>
      </c>
      <c r="S749" s="36">
        <f t="shared" si="223"/>
        <v>4561426.2502710447</v>
      </c>
      <c r="T749" s="36">
        <f t="shared" si="219"/>
        <v>1048160.7497289553</v>
      </c>
      <c r="U749" s="36">
        <f t="shared" si="224"/>
        <v>295151.66580256796</v>
      </c>
      <c r="V749" s="36">
        <f t="shared" si="225"/>
        <v>177447.73438755859</v>
      </c>
      <c r="W749" s="37">
        <f t="shared" si="226"/>
        <v>117703.93141500937</v>
      </c>
      <c r="X749" s="36">
        <f t="shared" si="227"/>
        <v>75700.498591535666</v>
      </c>
      <c r="Y749" s="276">
        <f t="shared" si="228"/>
        <v>117703.93141500937</v>
      </c>
      <c r="Z749" s="36">
        <f t="shared" si="229"/>
        <v>2411553.7748646988</v>
      </c>
      <c r="AA749" s="36">
        <f t="shared" si="230"/>
        <v>1363393.0251357602</v>
      </c>
      <c r="AB749" s="38">
        <f t="shared" si="220"/>
        <v>-1.6763806343078613E-8</v>
      </c>
      <c r="AC749" s="17"/>
      <c r="AD749" s="17">
        <f t="shared" si="231"/>
        <v>180</v>
      </c>
      <c r="AE749" s="143"/>
      <c r="AH749" s="103"/>
      <c r="AI749" s="533"/>
    </row>
    <row r="750" spans="1:35">
      <c r="A750" s="533"/>
      <c r="C750" s="68" t="s">
        <v>1056</v>
      </c>
      <c r="D750" s="19" t="str">
        <f>+'Outstanding loans'!A719</f>
        <v>141939149</v>
      </c>
      <c r="E750" s="20">
        <f>+'Outstanding loans'!B719</f>
        <v>97</v>
      </c>
      <c r="F750" s="19" t="str">
        <f>+'Outstanding loans'!C719</f>
        <v>HUGUES GREGOIRE B K</v>
      </c>
      <c r="G750" s="547" t="str">
        <f t="shared" si="216"/>
        <v>J2</v>
      </c>
      <c r="H750" s="21">
        <f>+'Outstanding loans'!F719</f>
        <v>43780</v>
      </c>
      <c r="I750" s="21">
        <f>+'Outstanding loans'!G719</f>
        <v>45597</v>
      </c>
      <c r="J750" s="34">
        <f t="shared" si="217"/>
        <v>60</v>
      </c>
      <c r="K750" s="34">
        <f t="shared" si="213"/>
        <v>13</v>
      </c>
      <c r="L750" s="34">
        <f t="shared" si="214"/>
        <v>60</v>
      </c>
      <c r="M750" s="34">
        <f t="shared" si="215"/>
        <v>13</v>
      </c>
      <c r="N750" s="52">
        <f t="shared" si="221"/>
        <v>13</v>
      </c>
      <c r="O750" s="324">
        <f>+'Outstanding loans'!H719</f>
        <v>450000</v>
      </c>
      <c r="P750" s="26">
        <f>+'Outstanding loans'!E719</f>
        <v>0</v>
      </c>
      <c r="Q750" s="536">
        <f t="shared" si="218"/>
        <v>0.08</v>
      </c>
      <c r="R750" s="222">
        <f t="shared" si="222"/>
        <v>7500</v>
      </c>
      <c r="S750" s="36">
        <f t="shared" si="223"/>
        <v>369888.25001719326</v>
      </c>
      <c r="T750" s="36">
        <f t="shared" si="219"/>
        <v>80111.749982806738</v>
      </c>
      <c r="U750" s="36">
        <f t="shared" si="224"/>
        <v>29374.19281476445</v>
      </c>
      <c r="V750" s="36">
        <f t="shared" si="225"/>
        <v>0</v>
      </c>
      <c r="W750" s="37">
        <f t="shared" si="226"/>
        <v>29374.19281476445</v>
      </c>
      <c r="X750" s="36">
        <f t="shared" si="227"/>
        <v>17357.545829608127</v>
      </c>
      <c r="Y750" s="276">
        <f t="shared" si="228"/>
        <v>29374.19281476445</v>
      </c>
      <c r="Z750" s="36">
        <f t="shared" si="229"/>
        <v>80111.749982803769</v>
      </c>
      <c r="AA750" s="36">
        <f t="shared" si="230"/>
        <v>0</v>
      </c>
      <c r="AB750" s="38">
        <f t="shared" si="220"/>
        <v>-2.9685907065868378E-9</v>
      </c>
      <c r="AC750" s="17"/>
      <c r="AD750" s="17">
        <f t="shared" si="231"/>
        <v>60</v>
      </c>
      <c r="AE750" s="143"/>
      <c r="AH750" s="103"/>
      <c r="AI750" s="533"/>
    </row>
    <row r="751" spans="1:35">
      <c r="A751" s="533"/>
      <c r="C751" s="68" t="s">
        <v>1056</v>
      </c>
      <c r="D751" s="19" t="str">
        <f>+'Outstanding loans'!A720</f>
        <v>143910083</v>
      </c>
      <c r="E751" s="20">
        <f>+'Outstanding loans'!B720</f>
        <v>98</v>
      </c>
      <c r="F751" s="19" t="str">
        <f>+'Outstanding loans'!C720</f>
        <v>MOHAMUD B Z</v>
      </c>
      <c r="G751" s="547" t="str">
        <f t="shared" si="216"/>
        <v>J2</v>
      </c>
      <c r="H751" s="21">
        <f>+'Outstanding loans'!F720</f>
        <v>43783</v>
      </c>
      <c r="I751" s="21">
        <f>+'Outstanding loans'!G720</f>
        <v>45597</v>
      </c>
      <c r="J751" s="34">
        <f t="shared" si="217"/>
        <v>60</v>
      </c>
      <c r="K751" s="34">
        <f t="shared" si="213"/>
        <v>13</v>
      </c>
      <c r="L751" s="34">
        <f t="shared" si="214"/>
        <v>60</v>
      </c>
      <c r="M751" s="34">
        <f t="shared" si="215"/>
        <v>13</v>
      </c>
      <c r="N751" s="52">
        <f t="shared" si="221"/>
        <v>13</v>
      </c>
      <c r="O751" s="324">
        <f>+'Outstanding loans'!H720</f>
        <v>352629</v>
      </c>
      <c r="P751" s="26">
        <f>+'Outstanding loans'!E720</f>
        <v>0.05</v>
      </c>
      <c r="Q751" s="536">
        <f t="shared" si="218"/>
        <v>0.08</v>
      </c>
      <c r="R751" s="222">
        <f t="shared" si="222"/>
        <v>6654.5442486539314</v>
      </c>
      <c r="S751" s="36">
        <f t="shared" si="223"/>
        <v>328191.69690621074</v>
      </c>
      <c r="T751" s="36">
        <f t="shared" si="219"/>
        <v>24437.303093789262</v>
      </c>
      <c r="U751" s="36">
        <f t="shared" si="224"/>
        <v>26062.915447245665</v>
      </c>
      <c r="V751" s="36">
        <f t="shared" si="225"/>
        <v>17389.512603933923</v>
      </c>
      <c r="W751" s="37">
        <f t="shared" si="226"/>
        <v>8673.4028433117419</v>
      </c>
      <c r="X751" s="36">
        <f t="shared" si="227"/>
        <v>5294.7490036543395</v>
      </c>
      <c r="Y751" s="276">
        <f t="shared" si="228"/>
        <v>8673.4028433117419</v>
      </c>
      <c r="Z751" s="36">
        <f t="shared" si="229"/>
        <v>71080.958013022435</v>
      </c>
      <c r="AA751" s="36">
        <f t="shared" si="230"/>
        <v>46643.654919235967</v>
      </c>
      <c r="AB751" s="38">
        <f t="shared" si="220"/>
        <v>-2.7939677238464355E-9</v>
      </c>
      <c r="AC751" s="17"/>
      <c r="AD751" s="17">
        <f t="shared" si="231"/>
        <v>60</v>
      </c>
      <c r="AE751" s="143"/>
      <c r="AH751" s="103"/>
      <c r="AI751" s="533"/>
    </row>
    <row r="752" spans="1:35">
      <c r="A752" s="533"/>
      <c r="C752" s="68" t="s">
        <v>1056</v>
      </c>
      <c r="D752" s="19" t="str">
        <f>+'Outstanding loans'!A721</f>
        <v>143920313</v>
      </c>
      <c r="E752" s="20">
        <f>+'Outstanding loans'!B721</f>
        <v>98</v>
      </c>
      <c r="F752" s="19" t="str">
        <f>+'Outstanding loans'!C721</f>
        <v>MARIMOOTOO T S</v>
      </c>
      <c r="G752" s="547" t="str">
        <f t="shared" si="216"/>
        <v>J2</v>
      </c>
      <c r="H752" s="21">
        <f>+'Outstanding loans'!F721</f>
        <v>43789</v>
      </c>
      <c r="I752" s="21">
        <f>+'Outstanding loans'!G721</f>
        <v>45597</v>
      </c>
      <c r="J752" s="34">
        <f t="shared" si="217"/>
        <v>59</v>
      </c>
      <c r="K752" s="34">
        <f t="shared" si="213"/>
        <v>12</v>
      </c>
      <c r="L752" s="34">
        <f t="shared" si="214"/>
        <v>59</v>
      </c>
      <c r="M752" s="34">
        <f t="shared" si="215"/>
        <v>12</v>
      </c>
      <c r="N752" s="52">
        <f t="shared" si="221"/>
        <v>12</v>
      </c>
      <c r="O752" s="324">
        <f>+'Outstanding loans'!H721</f>
        <v>200944</v>
      </c>
      <c r="P752" s="26">
        <f>+'Outstanding loans'!E721</f>
        <v>0.05</v>
      </c>
      <c r="Q752" s="536">
        <f t="shared" si="218"/>
        <v>0.08</v>
      </c>
      <c r="R752" s="222">
        <f t="shared" si="222"/>
        <v>3848.6539633386687</v>
      </c>
      <c r="S752" s="36">
        <f t="shared" si="223"/>
        <v>187226.32718562346</v>
      </c>
      <c r="T752" s="36">
        <f t="shared" si="219"/>
        <v>13717.672814376536</v>
      </c>
      <c r="U752" s="36">
        <f t="shared" si="224"/>
        <v>13808.083253370271</v>
      </c>
      <c r="V752" s="36">
        <f t="shared" si="225"/>
        <v>9207.4581149404621</v>
      </c>
      <c r="W752" s="37">
        <f t="shared" si="226"/>
        <v>4600.6251384298084</v>
      </c>
      <c r="X752" s="36">
        <f t="shared" si="227"/>
        <v>2790.035148686753</v>
      </c>
      <c r="Y752" s="276">
        <f t="shared" si="228"/>
        <v>4600.6251384298084</v>
      </c>
      <c r="Z752" s="36">
        <f t="shared" si="229"/>
        <v>39844.256651356496</v>
      </c>
      <c r="AA752" s="36">
        <f t="shared" si="230"/>
        <v>26126.583836981445</v>
      </c>
      <c r="AB752" s="38">
        <f t="shared" si="220"/>
        <v>-1.4842953532934189E-9</v>
      </c>
      <c r="AC752" s="17"/>
      <c r="AD752" s="17">
        <f t="shared" si="231"/>
        <v>59</v>
      </c>
      <c r="AE752" s="143"/>
      <c r="AH752" s="103"/>
      <c r="AI752" s="533"/>
    </row>
    <row r="753" spans="1:35">
      <c r="A753" s="533"/>
      <c r="C753" s="68" t="s">
        <v>1056</v>
      </c>
      <c r="D753" s="19" t="str">
        <f>+'Outstanding loans'!A722</f>
        <v>143920178</v>
      </c>
      <c r="E753" s="20">
        <f>+'Outstanding loans'!B722</f>
        <v>98</v>
      </c>
      <c r="F753" s="19" t="str">
        <f>+'Outstanding loans'!C722</f>
        <v>FRANCOIS E R</v>
      </c>
      <c r="G753" s="547" t="str">
        <f t="shared" si="216"/>
        <v>J2</v>
      </c>
      <c r="H753" s="21">
        <f>+'Outstanding loans'!F722</f>
        <v>43796</v>
      </c>
      <c r="I753" s="21">
        <f>+'Outstanding loans'!G722</f>
        <v>45627</v>
      </c>
      <c r="J753" s="34">
        <f t="shared" si="217"/>
        <v>60</v>
      </c>
      <c r="K753" s="34">
        <f t="shared" si="213"/>
        <v>12</v>
      </c>
      <c r="L753" s="34">
        <f t="shared" si="214"/>
        <v>60</v>
      </c>
      <c r="M753" s="34">
        <f t="shared" si="215"/>
        <v>12</v>
      </c>
      <c r="N753" s="52">
        <f t="shared" si="221"/>
        <v>12</v>
      </c>
      <c r="O753" s="324">
        <f>+'Outstanding loans'!H722</f>
        <v>101915</v>
      </c>
      <c r="P753" s="26">
        <f>+'Outstanding loans'!E722</f>
        <v>0.05</v>
      </c>
      <c r="Q753" s="536">
        <f t="shared" si="218"/>
        <v>0.08</v>
      </c>
      <c r="R753" s="222">
        <f t="shared" si="222"/>
        <v>1923.2617768293744</v>
      </c>
      <c r="S753" s="36">
        <f t="shared" si="223"/>
        <v>94852.257727516655</v>
      </c>
      <c r="T753" s="36">
        <f t="shared" si="219"/>
        <v>7062.742272483345</v>
      </c>
      <c r="U753" s="36">
        <f t="shared" si="224"/>
        <v>7007.3650921290518</v>
      </c>
      <c r="V753" s="36">
        <f t="shared" si="225"/>
        <v>4677.8527143328865</v>
      </c>
      <c r="W753" s="37">
        <f t="shared" si="226"/>
        <v>2329.5123777961653</v>
      </c>
      <c r="X753" s="36">
        <f t="shared" si="227"/>
        <v>1412.5484544966691</v>
      </c>
      <c r="Y753" s="276">
        <f t="shared" si="228"/>
        <v>2329.5123777961653</v>
      </c>
      <c r="Z753" s="36">
        <f t="shared" si="229"/>
        <v>20543.448882245022</v>
      </c>
      <c r="AA753" s="36">
        <f t="shared" si="230"/>
        <v>13480.706609762463</v>
      </c>
      <c r="AB753" s="38">
        <f t="shared" si="220"/>
        <v>-7.8580342233181E-10</v>
      </c>
      <c r="AC753" s="17"/>
      <c r="AD753" s="17">
        <f t="shared" si="231"/>
        <v>60</v>
      </c>
      <c r="AE753" s="143"/>
      <c r="AH753" s="103"/>
      <c r="AI753" s="533"/>
    </row>
    <row r="754" spans="1:35">
      <c r="A754" s="533"/>
      <c r="C754" s="68" t="s">
        <v>1056</v>
      </c>
      <c r="D754" s="19" t="str">
        <f>+'Outstanding loans'!A723</f>
        <v>143698769</v>
      </c>
      <c r="E754" s="20">
        <f>+'Outstanding loans'!B723</f>
        <v>99</v>
      </c>
      <c r="F754" s="19" t="str">
        <f>+'Outstanding loans'!C723</f>
        <v>TAMBANIVOUL M L(SL3301)</v>
      </c>
      <c r="G754" s="547" t="str">
        <f t="shared" si="216"/>
        <v>F1</v>
      </c>
      <c r="H754" s="21">
        <v>42530</v>
      </c>
      <c r="I754" s="21">
        <v>44348</v>
      </c>
      <c r="J754" s="34">
        <f t="shared" si="217"/>
        <v>60</v>
      </c>
      <c r="K754" s="34">
        <f t="shared" si="213"/>
        <v>54</v>
      </c>
      <c r="L754" s="34">
        <f t="shared" si="214"/>
        <v>60</v>
      </c>
      <c r="M754" s="34">
        <f t="shared" si="215"/>
        <v>54</v>
      </c>
      <c r="N754" s="52">
        <f t="shared" si="221"/>
        <v>54</v>
      </c>
      <c r="O754" s="324">
        <f>+'Outstanding loans'!H723</f>
        <v>3299999</v>
      </c>
      <c r="P754" s="26">
        <f>+'Outstanding loans'!E723</f>
        <v>0.03</v>
      </c>
      <c r="Q754" s="536">
        <f t="shared" si="218"/>
        <v>7.1499999999999994E-2</v>
      </c>
      <c r="R754" s="222">
        <f t="shared" si="222"/>
        <v>59296.661222717696</v>
      </c>
      <c r="S754" s="36">
        <f t="shared" si="223"/>
        <v>2983923.417273093</v>
      </c>
      <c r="T754" s="36">
        <f t="shared" si="219"/>
        <v>316075.58272690699</v>
      </c>
      <c r="U754" s="36">
        <f t="shared" si="224"/>
        <v>566573.08708204888</v>
      </c>
      <c r="V754" s="36">
        <f t="shared" si="225"/>
        <v>254708.23632103251</v>
      </c>
      <c r="W754" s="37">
        <f t="shared" si="226"/>
        <v>311864.85076101637</v>
      </c>
      <c r="X754" s="36">
        <f t="shared" si="227"/>
        <v>284468.02445421624</v>
      </c>
      <c r="Y754" s="276">
        <f t="shared" si="228"/>
        <v>311864.85076101637</v>
      </c>
      <c r="Z754" s="36">
        <f t="shared" si="229"/>
        <v>573876.25608993787</v>
      </c>
      <c r="AA754" s="36">
        <f t="shared" si="230"/>
        <v>257800.67336306116</v>
      </c>
      <c r="AB754" s="38">
        <f t="shared" si="220"/>
        <v>-3.0267983675003052E-8</v>
      </c>
      <c r="AC754" s="17"/>
      <c r="AD754" s="17">
        <f t="shared" si="231"/>
        <v>60</v>
      </c>
      <c r="AE754" s="143"/>
      <c r="AH754" s="103"/>
      <c r="AI754" s="533"/>
    </row>
    <row r="755" spans="1:35">
      <c r="A755" s="533"/>
      <c r="C755" s="68" t="s">
        <v>1056</v>
      </c>
      <c r="D755" s="19" t="str">
        <f>+'Outstanding loans'!A724</f>
        <v>143876659</v>
      </c>
      <c r="E755" s="20">
        <f>+'Outstanding loans'!B724</f>
        <v>99</v>
      </c>
      <c r="F755" s="19" t="str">
        <f>+'Outstanding loans'!C724</f>
        <v>ROBEE L (SL3303)</v>
      </c>
      <c r="G755" s="547" t="str">
        <f t="shared" si="216"/>
        <v>J1</v>
      </c>
      <c r="H755" s="21">
        <f>+'Outstanding loans'!F724</f>
        <v>43784</v>
      </c>
      <c r="I755" s="21">
        <f>+'Outstanding loans'!G724</f>
        <v>46327</v>
      </c>
      <c r="J755" s="34">
        <f t="shared" si="217"/>
        <v>84</v>
      </c>
      <c r="K755" s="34">
        <f t="shared" si="213"/>
        <v>13</v>
      </c>
      <c r="L755" s="34">
        <f t="shared" si="214"/>
        <v>84</v>
      </c>
      <c r="M755" s="34">
        <f t="shared" si="215"/>
        <v>13</v>
      </c>
      <c r="N755" s="52">
        <f t="shared" si="221"/>
        <v>13</v>
      </c>
      <c r="O755" s="324">
        <f>+'Outstanding loans'!H724</f>
        <v>711000</v>
      </c>
      <c r="P755" s="26">
        <f>+'Outstanding loans'!E724</f>
        <v>0.03</v>
      </c>
      <c r="Q755" s="536">
        <f t="shared" si="218"/>
        <v>6.0999999999999999E-2</v>
      </c>
      <c r="R755" s="222">
        <f t="shared" si="222"/>
        <v>9394.6563465433228</v>
      </c>
      <c r="S755" s="36">
        <f t="shared" si="223"/>
        <v>640987.2562695049</v>
      </c>
      <c r="T755" s="36">
        <f t="shared" si="219"/>
        <v>70012.743730495102</v>
      </c>
      <c r="U755" s="36">
        <f t="shared" si="224"/>
        <v>39879.598927135565</v>
      </c>
      <c r="V755" s="36">
        <f t="shared" si="225"/>
        <v>21608.453363315784</v>
      </c>
      <c r="W755" s="37">
        <f t="shared" si="226"/>
        <v>18271.14556381978</v>
      </c>
      <c r="X755" s="36">
        <f t="shared" si="227"/>
        <v>10835.305577338528</v>
      </c>
      <c r="Y755" s="276">
        <f t="shared" si="228"/>
        <v>18271.14556381978</v>
      </c>
      <c r="Z755" s="36">
        <f t="shared" si="229"/>
        <v>148163.87684013159</v>
      </c>
      <c r="AA755" s="36">
        <f t="shared" si="230"/>
        <v>78151.133109639166</v>
      </c>
      <c r="AB755" s="38">
        <f t="shared" si="220"/>
        <v>-2.6775524020195007E-9</v>
      </c>
      <c r="AC755" s="17"/>
      <c r="AD755" s="17">
        <f t="shared" si="231"/>
        <v>84</v>
      </c>
      <c r="AE755" s="143"/>
      <c r="AH755" s="103"/>
      <c r="AI755" s="533"/>
    </row>
    <row r="756" spans="1:35">
      <c r="A756" s="533"/>
      <c r="C756" s="68" t="s">
        <v>1056</v>
      </c>
      <c r="D756" s="19" t="str">
        <f>+'Outstanding loans'!A725</f>
        <v>143920100</v>
      </c>
      <c r="E756" s="20">
        <f>+'Outstanding loans'!B725</f>
        <v>98</v>
      </c>
      <c r="F756" s="19" t="str">
        <f>+'Outstanding loans'!C725</f>
        <v>THAUNOO V</v>
      </c>
      <c r="G756" s="547" t="str">
        <f t="shared" si="216"/>
        <v>J2</v>
      </c>
      <c r="H756" s="21">
        <f>+'Outstanding loans'!F725</f>
        <v>43810</v>
      </c>
      <c r="I756" s="21">
        <f>+'Outstanding loans'!G725</f>
        <v>45627</v>
      </c>
      <c r="J756" s="34">
        <f t="shared" si="217"/>
        <v>60</v>
      </c>
      <c r="K756" s="34">
        <f t="shared" si="213"/>
        <v>12</v>
      </c>
      <c r="L756" s="34">
        <f t="shared" si="214"/>
        <v>60</v>
      </c>
      <c r="M756" s="34">
        <f t="shared" si="215"/>
        <v>12</v>
      </c>
      <c r="N756" s="52">
        <f t="shared" si="221"/>
        <v>12</v>
      </c>
      <c r="O756" s="324">
        <f>+'Outstanding loans'!H725</f>
        <v>141013</v>
      </c>
      <c r="P756" s="26">
        <f>+'Outstanding loans'!E725</f>
        <v>0.05</v>
      </c>
      <c r="Q756" s="536">
        <f t="shared" si="218"/>
        <v>0.08</v>
      </c>
      <c r="R756" s="222">
        <f t="shared" si="222"/>
        <v>2661.0892698429143</v>
      </c>
      <c r="S756" s="36">
        <f t="shared" si="223"/>
        <v>131240.75375489681</v>
      </c>
      <c r="T756" s="36">
        <f t="shared" si="219"/>
        <v>9772.2462451031897</v>
      </c>
      <c r="U756" s="36">
        <f t="shared" si="224"/>
        <v>9695.6245276592672</v>
      </c>
      <c r="V756" s="36">
        <f t="shared" si="225"/>
        <v>6472.4333494208295</v>
      </c>
      <c r="W756" s="37">
        <f t="shared" si="226"/>
        <v>3223.1911782384377</v>
      </c>
      <c r="X756" s="36">
        <f t="shared" si="227"/>
        <v>1954.4492490206378</v>
      </c>
      <c r="Y756" s="276">
        <f t="shared" si="228"/>
        <v>3223.1911782384377</v>
      </c>
      <c r="Z756" s="36">
        <f t="shared" si="229"/>
        <v>28424.602435676992</v>
      </c>
      <c r="AA756" s="36">
        <f t="shared" si="230"/>
        <v>18652.35619057485</v>
      </c>
      <c r="AB756" s="38">
        <f t="shared" si="220"/>
        <v>-1.0477378964424133E-9</v>
      </c>
      <c r="AC756" s="17"/>
      <c r="AD756" s="17">
        <f t="shared" si="231"/>
        <v>60</v>
      </c>
      <c r="AE756" s="143"/>
      <c r="AH756" s="103"/>
      <c r="AI756" s="533"/>
    </row>
    <row r="757" spans="1:35">
      <c r="A757" s="533"/>
      <c r="C757" s="68" t="s">
        <v>1056</v>
      </c>
      <c r="D757" s="19" t="str">
        <f>+'Outstanding loans'!A726</f>
        <v>143524264</v>
      </c>
      <c r="E757" s="20">
        <f>+'Outstanding loans'!B726</f>
        <v>99</v>
      </c>
      <c r="F757" s="19" t="str">
        <f>+'Outstanding loans'!C726</f>
        <v>DAYAL A (SL3305)</v>
      </c>
      <c r="G757" s="547" t="str">
        <f t="shared" si="216"/>
        <v>J1</v>
      </c>
      <c r="H757" s="21">
        <f>+'Outstanding loans'!F726</f>
        <v>43805</v>
      </c>
      <c r="I757" s="21">
        <f>+'Outstanding loans'!G726</f>
        <v>50375</v>
      </c>
      <c r="J757" s="34">
        <f t="shared" si="217"/>
        <v>216</v>
      </c>
      <c r="K757" s="34">
        <f t="shared" si="213"/>
        <v>12</v>
      </c>
      <c r="L757" s="34">
        <f t="shared" si="214"/>
        <v>180</v>
      </c>
      <c r="M757" s="34">
        <f t="shared" si="215"/>
        <v>12</v>
      </c>
      <c r="N757" s="52">
        <f t="shared" si="221"/>
        <v>12</v>
      </c>
      <c r="O757" s="324">
        <f>+'Outstanding loans'!H726</f>
        <v>3600000</v>
      </c>
      <c r="P757" s="26">
        <f>+'Outstanding loans'!E726</f>
        <v>0.03</v>
      </c>
      <c r="Q757" s="536">
        <f t="shared" si="218"/>
        <v>6.0999999999999999E-2</v>
      </c>
      <c r="R757" s="222">
        <f t="shared" si="222"/>
        <v>24860.939050007641</v>
      </c>
      <c r="S757" s="36">
        <f t="shared" si="223"/>
        <v>2927333.9554187786</v>
      </c>
      <c r="T757" s="36">
        <f t="shared" si="219"/>
        <v>672666.04458122142</v>
      </c>
      <c r="U757" s="36">
        <f t="shared" si="224"/>
        <v>175161.58132171776</v>
      </c>
      <c r="V757" s="36">
        <f t="shared" si="225"/>
        <v>105361.01309897244</v>
      </c>
      <c r="W757" s="37">
        <f t="shared" si="226"/>
        <v>69800.568222745322</v>
      </c>
      <c r="X757" s="36">
        <f t="shared" si="227"/>
        <v>44844.402972081429</v>
      </c>
      <c r="Y757" s="276">
        <f t="shared" si="228"/>
        <v>69800.568222745322</v>
      </c>
      <c r="Z757" s="36">
        <f t="shared" si="229"/>
        <v>1547635.0735825854</v>
      </c>
      <c r="AA757" s="36">
        <f t="shared" si="230"/>
        <v>874969.02900137613</v>
      </c>
      <c r="AB757" s="38">
        <f t="shared" si="220"/>
        <v>-1.2107193470001221E-8</v>
      </c>
      <c r="AC757" s="17"/>
      <c r="AD757" s="17">
        <f t="shared" si="231"/>
        <v>180</v>
      </c>
      <c r="AE757" s="143"/>
      <c r="AH757" s="103"/>
      <c r="AI757" s="533"/>
    </row>
    <row r="758" spans="1:35">
      <c r="A758" s="533"/>
      <c r="C758" s="68" t="s">
        <v>1056</v>
      </c>
      <c r="D758" s="19" t="str">
        <f>+'Outstanding loans'!A727</f>
        <v>143910105</v>
      </c>
      <c r="E758" s="20">
        <f>+'Outstanding loans'!B727</f>
        <v>97</v>
      </c>
      <c r="F758" s="19" t="str">
        <f>+'Outstanding loans'!C727</f>
        <v>DAVID J G</v>
      </c>
      <c r="G758" s="547" t="str">
        <f t="shared" si="216"/>
        <v>J2</v>
      </c>
      <c r="H758" s="21">
        <f>+'Outstanding loans'!F727</f>
        <v>43840</v>
      </c>
      <c r="I758" s="21">
        <f>+'Outstanding loans'!G727</f>
        <v>45658</v>
      </c>
      <c r="J758" s="34">
        <f t="shared" si="217"/>
        <v>60</v>
      </c>
      <c r="K758" s="34">
        <f t="shared" si="213"/>
        <v>11</v>
      </c>
      <c r="L758" s="34">
        <f t="shared" si="214"/>
        <v>60</v>
      </c>
      <c r="M758" s="34">
        <f t="shared" si="215"/>
        <v>11</v>
      </c>
      <c r="N758" s="52">
        <f t="shared" si="221"/>
        <v>11</v>
      </c>
      <c r="O758" s="324">
        <f>+'Outstanding loans'!H727</f>
        <v>160000</v>
      </c>
      <c r="P758" s="26">
        <f>+'Outstanding loans'!E727</f>
        <v>0</v>
      </c>
      <c r="Q758" s="536">
        <f t="shared" si="218"/>
        <v>0.08</v>
      </c>
      <c r="R758" s="222">
        <f t="shared" si="222"/>
        <v>2666.6666666666665</v>
      </c>
      <c r="S758" s="36">
        <f t="shared" si="223"/>
        <v>131515.82222833537</v>
      </c>
      <c r="T758" s="36">
        <f t="shared" si="219"/>
        <v>28484.177771664632</v>
      </c>
      <c r="U758" s="36">
        <f t="shared" si="224"/>
        <v>8974.8964238726403</v>
      </c>
      <c r="V758" s="36">
        <f t="shared" si="225"/>
        <v>0</v>
      </c>
      <c r="W758" s="37">
        <f t="shared" si="226"/>
        <v>8974.8964238726403</v>
      </c>
      <c r="X758" s="36">
        <f t="shared" si="227"/>
        <v>5222.0992581385162</v>
      </c>
      <c r="Y758" s="276">
        <f t="shared" si="228"/>
        <v>8974.8964238726403</v>
      </c>
      <c r="Z758" s="36">
        <f t="shared" si="229"/>
        <v>28484.177771663555</v>
      </c>
      <c r="AA758" s="36">
        <f t="shared" si="230"/>
        <v>0</v>
      </c>
      <c r="AB758" s="38">
        <f t="shared" si="220"/>
        <v>-1.076841726899147E-9</v>
      </c>
      <c r="AC758" s="17"/>
      <c r="AD758" s="17">
        <f t="shared" si="231"/>
        <v>60</v>
      </c>
      <c r="AE758" s="143"/>
      <c r="AH758" s="103"/>
      <c r="AI758" s="533"/>
    </row>
    <row r="759" spans="1:35">
      <c r="A759" s="533"/>
      <c r="C759" s="68" t="s">
        <v>1056</v>
      </c>
      <c r="D759" s="19" t="str">
        <f>+'Outstanding loans'!A728</f>
        <v>143950123</v>
      </c>
      <c r="E759" s="20">
        <f>+'Outstanding loans'!B728</f>
        <v>98</v>
      </c>
      <c r="F759" s="19" t="str">
        <f>+'Outstanding loans'!C728</f>
        <v>BOODHOO S N</v>
      </c>
      <c r="G759" s="547" t="str">
        <f t="shared" si="216"/>
        <v>J2</v>
      </c>
      <c r="H759" s="21">
        <f>+'Outstanding loans'!F728</f>
        <v>43836</v>
      </c>
      <c r="I759" s="21">
        <f>+'Outstanding loans'!G728</f>
        <v>45658</v>
      </c>
      <c r="J759" s="34">
        <f t="shared" si="217"/>
        <v>60</v>
      </c>
      <c r="K759" s="34">
        <f t="shared" si="213"/>
        <v>11</v>
      </c>
      <c r="L759" s="34">
        <f t="shared" si="214"/>
        <v>60</v>
      </c>
      <c r="M759" s="34">
        <f t="shared" si="215"/>
        <v>11</v>
      </c>
      <c r="N759" s="52">
        <f t="shared" si="221"/>
        <v>11</v>
      </c>
      <c r="O759" s="324">
        <f>+'Outstanding loans'!H728</f>
        <v>402279</v>
      </c>
      <c r="P759" s="26">
        <f>+'Outstanding loans'!E728</f>
        <v>0.05</v>
      </c>
      <c r="Q759" s="536">
        <f t="shared" si="218"/>
        <v>0.08</v>
      </c>
      <c r="R759" s="222">
        <f t="shared" si="222"/>
        <v>7591.500999079075</v>
      </c>
      <c r="S759" s="36">
        <f t="shared" si="223"/>
        <v>374400.93594041775</v>
      </c>
      <c r="T759" s="36">
        <f t="shared" si="219"/>
        <v>27878.064059582248</v>
      </c>
      <c r="U759" s="36">
        <f t="shared" si="224"/>
        <v>25549.850688172643</v>
      </c>
      <c r="V759" s="36">
        <f t="shared" si="225"/>
        <v>17065.102078561569</v>
      </c>
      <c r="W759" s="37">
        <f t="shared" si="226"/>
        <v>8484.7486096110733</v>
      </c>
      <c r="X759" s="36">
        <f t="shared" si="227"/>
        <v>5110.9784109234115</v>
      </c>
      <c r="Y759" s="276">
        <f t="shared" si="228"/>
        <v>8484.7486096110733</v>
      </c>
      <c r="Z759" s="36">
        <f t="shared" si="229"/>
        <v>81089.124004323676</v>
      </c>
      <c r="AA759" s="36">
        <f t="shared" si="230"/>
        <v>53211.059944744513</v>
      </c>
      <c r="AB759" s="38">
        <f t="shared" si="220"/>
        <v>-3.0850060284137726E-9</v>
      </c>
      <c r="AC759" s="17"/>
      <c r="AD759" s="17">
        <f t="shared" si="231"/>
        <v>60</v>
      </c>
      <c r="AE759" s="143"/>
      <c r="AH759" s="103"/>
      <c r="AI759" s="533"/>
    </row>
    <row r="760" spans="1:35">
      <c r="A760" s="533"/>
      <c r="C760" s="68" t="s">
        <v>1056</v>
      </c>
      <c r="D760" s="19" t="str">
        <f>+'Outstanding loans'!A729</f>
        <v>143920046</v>
      </c>
      <c r="E760" s="20">
        <f>+'Outstanding loans'!B729</f>
        <v>98</v>
      </c>
      <c r="F760" s="19" t="str">
        <f>+'Outstanding loans'!C729</f>
        <v>YAGAMBRON D</v>
      </c>
      <c r="G760" s="547" t="str">
        <f t="shared" si="216"/>
        <v>J2</v>
      </c>
      <c r="H760" s="21">
        <f>+'Outstanding loans'!F729</f>
        <v>43847</v>
      </c>
      <c r="I760" s="21">
        <f>+'Outstanding loans'!G729</f>
        <v>45689</v>
      </c>
      <c r="J760" s="34">
        <f t="shared" si="217"/>
        <v>61</v>
      </c>
      <c r="K760" s="34">
        <f t="shared" si="213"/>
        <v>10</v>
      </c>
      <c r="L760" s="34">
        <f t="shared" si="214"/>
        <v>60</v>
      </c>
      <c r="M760" s="34">
        <f t="shared" si="215"/>
        <v>10</v>
      </c>
      <c r="N760" s="52">
        <f t="shared" si="221"/>
        <v>10</v>
      </c>
      <c r="O760" s="324">
        <f>+'Outstanding loans'!H729</f>
        <v>96994</v>
      </c>
      <c r="P760" s="26">
        <f>+'Outstanding loans'!E729</f>
        <v>0.05</v>
      </c>
      <c r="Q760" s="536">
        <f t="shared" si="218"/>
        <v>0.08</v>
      </c>
      <c r="R760" s="222">
        <f t="shared" si="222"/>
        <v>1830.3964360671966</v>
      </c>
      <c r="S760" s="36">
        <f t="shared" si="223"/>
        <v>90272.284609947019</v>
      </c>
      <c r="T760" s="36">
        <f t="shared" si="219"/>
        <v>6721.7153900529811</v>
      </c>
      <c r="U760" s="36">
        <f t="shared" si="224"/>
        <v>5642.9484526106953</v>
      </c>
      <c r="V760" s="36">
        <f t="shared" si="225"/>
        <v>3771.000758396538</v>
      </c>
      <c r="W760" s="37">
        <f t="shared" si="226"/>
        <v>1871.9476942141573</v>
      </c>
      <c r="X760" s="36">
        <f t="shared" si="227"/>
        <v>1120.2858983421634</v>
      </c>
      <c r="Y760" s="276">
        <f t="shared" si="228"/>
        <v>1871.9476942141573</v>
      </c>
      <c r="Z760" s="36">
        <f t="shared" si="229"/>
        <v>19551.501554084025</v>
      </c>
      <c r="AA760" s="36">
        <f t="shared" si="230"/>
        <v>12829.786164031801</v>
      </c>
      <c r="AB760" s="38">
        <f t="shared" si="220"/>
        <v>-7.5669959187507629E-10</v>
      </c>
      <c r="AC760" s="17"/>
      <c r="AD760" s="17">
        <f t="shared" si="231"/>
        <v>60</v>
      </c>
      <c r="AE760" s="143"/>
      <c r="AH760" s="103"/>
      <c r="AI760" s="533"/>
    </row>
    <row r="761" spans="1:35">
      <c r="A761" s="533"/>
      <c r="C761" s="68" t="s">
        <v>1056</v>
      </c>
      <c r="D761" s="19" t="str">
        <f>+'Outstanding loans'!A730</f>
        <v>143960293</v>
      </c>
      <c r="E761" s="20">
        <f>+'Outstanding loans'!B730</f>
        <v>98</v>
      </c>
      <c r="F761" s="19" t="str">
        <f>+'Outstanding loans'!C730</f>
        <v>GURIB P</v>
      </c>
      <c r="G761" s="547" t="str">
        <f t="shared" si="216"/>
        <v>J2</v>
      </c>
      <c r="H761" s="21">
        <f>+'Outstanding loans'!F730</f>
        <v>43852</v>
      </c>
      <c r="I761" s="21">
        <f>+'Outstanding loans'!G730</f>
        <v>45689</v>
      </c>
      <c r="J761" s="34">
        <f t="shared" si="217"/>
        <v>60</v>
      </c>
      <c r="K761" s="34">
        <f t="shared" si="213"/>
        <v>10</v>
      </c>
      <c r="L761" s="34">
        <f t="shared" si="214"/>
        <v>60</v>
      </c>
      <c r="M761" s="34">
        <f t="shared" si="215"/>
        <v>10</v>
      </c>
      <c r="N761" s="52">
        <f t="shared" si="221"/>
        <v>10</v>
      </c>
      <c r="O761" s="324">
        <f>+'Outstanding loans'!H730</f>
        <v>367150</v>
      </c>
      <c r="P761" s="26">
        <f>+'Outstanding loans'!E730</f>
        <v>0.05</v>
      </c>
      <c r="Q761" s="536">
        <f t="shared" si="218"/>
        <v>0.08</v>
      </c>
      <c r="R761" s="222">
        <f t="shared" si="222"/>
        <v>6928.5734323986144</v>
      </c>
      <c r="S761" s="36">
        <f t="shared" si="223"/>
        <v>341706.38693673885</v>
      </c>
      <c r="T761" s="36">
        <f t="shared" si="219"/>
        <v>25443.613063261146</v>
      </c>
      <c r="U761" s="36">
        <f t="shared" si="224"/>
        <v>21360.172014516531</v>
      </c>
      <c r="V761" s="36">
        <f t="shared" si="225"/>
        <v>14274.315199345205</v>
      </c>
      <c r="W761" s="37">
        <f t="shared" si="226"/>
        <v>7085.8568151713262</v>
      </c>
      <c r="X761" s="36">
        <f t="shared" si="227"/>
        <v>4240.6021772101913</v>
      </c>
      <c r="Y761" s="276">
        <f t="shared" si="228"/>
        <v>7085.8568151713262</v>
      </c>
      <c r="Z761" s="36">
        <f t="shared" si="229"/>
        <v>74008.019007175229</v>
      </c>
      <c r="AA761" s="36">
        <f t="shared" si="230"/>
        <v>48564.405943916878</v>
      </c>
      <c r="AB761" s="38">
        <f t="shared" si="220"/>
        <v>-2.7939677238464355E-9</v>
      </c>
      <c r="AC761" s="17"/>
      <c r="AD761" s="17">
        <f t="shared" si="231"/>
        <v>60</v>
      </c>
      <c r="AE761" s="143"/>
      <c r="AH761" s="103"/>
      <c r="AI761" s="533"/>
    </row>
    <row r="762" spans="1:35">
      <c r="A762" s="533"/>
      <c r="C762" s="68" t="s">
        <v>1056</v>
      </c>
      <c r="D762" s="19" t="str">
        <f>+'Outstanding loans'!A731</f>
        <v>143950115</v>
      </c>
      <c r="E762" s="20">
        <f>+'Outstanding loans'!B731</f>
        <v>98</v>
      </c>
      <c r="F762" s="19" t="str">
        <f>+'Outstanding loans'!C731</f>
        <v>BOODHOO Y R</v>
      </c>
      <c r="G762" s="547" t="str">
        <f t="shared" si="216"/>
        <v>J2</v>
      </c>
      <c r="H762" s="21">
        <f>+'Outstanding loans'!F731</f>
        <v>43854</v>
      </c>
      <c r="I762" s="21">
        <f>+'Outstanding loans'!G731</f>
        <v>45689</v>
      </c>
      <c r="J762" s="34">
        <f t="shared" si="217"/>
        <v>60</v>
      </c>
      <c r="K762" s="34">
        <f t="shared" si="213"/>
        <v>10</v>
      </c>
      <c r="L762" s="34">
        <f t="shared" si="214"/>
        <v>60</v>
      </c>
      <c r="M762" s="34">
        <f t="shared" si="215"/>
        <v>10</v>
      </c>
      <c r="N762" s="52">
        <f t="shared" si="221"/>
        <v>10</v>
      </c>
      <c r="O762" s="324">
        <f>+'Outstanding loans'!H731</f>
        <v>408000</v>
      </c>
      <c r="P762" s="26">
        <f>+'Outstanding loans'!E731</f>
        <v>0.05</v>
      </c>
      <c r="Q762" s="536">
        <f t="shared" si="218"/>
        <v>0.08</v>
      </c>
      <c r="R762" s="222">
        <f t="shared" si="222"/>
        <v>7699.4633267564614</v>
      </c>
      <c r="S762" s="36">
        <f t="shared" si="223"/>
        <v>379725.46880073391</v>
      </c>
      <c r="T762" s="36">
        <f t="shared" si="219"/>
        <v>28274.531199266086</v>
      </c>
      <c r="U762" s="36">
        <f t="shared" si="224"/>
        <v>23736.756589739191</v>
      </c>
      <c r="V762" s="36">
        <f t="shared" si="225"/>
        <v>15862.510149347261</v>
      </c>
      <c r="W762" s="37">
        <f t="shared" si="226"/>
        <v>7874.2464403919294</v>
      </c>
      <c r="X762" s="36">
        <f t="shared" si="227"/>
        <v>4712.4218665443477</v>
      </c>
      <c r="Y762" s="276">
        <f t="shared" si="228"/>
        <v>7874.2464403919294</v>
      </c>
      <c r="Z762" s="36">
        <f t="shared" si="229"/>
        <v>82242.330804650672</v>
      </c>
      <c r="AA762" s="36">
        <f t="shared" si="230"/>
        <v>53967.79960538767</v>
      </c>
      <c r="AB762" s="38">
        <f t="shared" si="220"/>
        <v>-3.0850060284137726E-9</v>
      </c>
      <c r="AC762" s="17"/>
      <c r="AD762" s="17">
        <f t="shared" si="231"/>
        <v>60</v>
      </c>
      <c r="AE762" s="143"/>
      <c r="AH762" s="103"/>
      <c r="AI762" s="533"/>
    </row>
    <row r="763" spans="1:35">
      <c r="A763" s="533"/>
      <c r="C763" s="68" t="s">
        <v>1056</v>
      </c>
      <c r="D763" s="19" t="str">
        <f>+'Outstanding loans'!A732</f>
        <v>143970612</v>
      </c>
      <c r="E763" s="20">
        <f>+'Outstanding loans'!B732</f>
        <v>98</v>
      </c>
      <c r="F763" s="19" t="str">
        <f>+'Outstanding loans'!C732</f>
        <v>KHAIDOO N N</v>
      </c>
      <c r="G763" s="547" t="str">
        <f t="shared" si="216"/>
        <v>J2</v>
      </c>
      <c r="H763" s="21">
        <f>+'Outstanding loans'!F732</f>
        <v>43857</v>
      </c>
      <c r="I763" s="21">
        <f>+'Outstanding loans'!G732</f>
        <v>45689</v>
      </c>
      <c r="J763" s="34">
        <f t="shared" si="217"/>
        <v>60</v>
      </c>
      <c r="K763" s="34">
        <f t="shared" si="213"/>
        <v>10</v>
      </c>
      <c r="L763" s="34">
        <f t="shared" si="214"/>
        <v>60</v>
      </c>
      <c r="M763" s="34">
        <f t="shared" si="215"/>
        <v>10</v>
      </c>
      <c r="N763" s="52">
        <f t="shared" si="221"/>
        <v>10</v>
      </c>
      <c r="O763" s="324">
        <f>+'Outstanding loans'!H732</f>
        <v>409587</v>
      </c>
      <c r="P763" s="26">
        <f>+'Outstanding loans'!E732</f>
        <v>0.05</v>
      </c>
      <c r="Q763" s="536">
        <f t="shared" si="218"/>
        <v>0.08</v>
      </c>
      <c r="R763" s="222">
        <f t="shared" si="222"/>
        <v>7729.4119745495072</v>
      </c>
      <c r="S763" s="36">
        <f t="shared" si="223"/>
        <v>381202.48919040739</v>
      </c>
      <c r="T763" s="36">
        <f t="shared" si="219"/>
        <v>28384.510809592612</v>
      </c>
      <c r="U763" s="36">
        <f t="shared" si="224"/>
        <v>23829.085591474279</v>
      </c>
      <c r="V763" s="36">
        <f t="shared" si="225"/>
        <v>15924.210648384069</v>
      </c>
      <c r="W763" s="37">
        <f t="shared" si="226"/>
        <v>7904.8749430902099</v>
      </c>
      <c r="X763" s="36">
        <f t="shared" si="227"/>
        <v>4730.7518015987689</v>
      </c>
      <c r="Y763" s="276">
        <f t="shared" si="228"/>
        <v>7904.8749430902099</v>
      </c>
      <c r="Z763" s="36">
        <f t="shared" si="229"/>
        <v>82562.229282559885</v>
      </c>
      <c r="AA763" s="36">
        <f t="shared" si="230"/>
        <v>54177.718472970417</v>
      </c>
      <c r="AB763" s="38">
        <f t="shared" si="220"/>
        <v>-3.14321368932724E-9</v>
      </c>
      <c r="AC763" s="17"/>
      <c r="AD763" s="17">
        <f t="shared" si="231"/>
        <v>60</v>
      </c>
      <c r="AE763" s="143"/>
      <c r="AH763" s="103"/>
      <c r="AI763" s="533"/>
    </row>
    <row r="764" spans="1:35">
      <c r="A764" s="533"/>
      <c r="C764" s="68" t="s">
        <v>1056</v>
      </c>
      <c r="D764" s="19" t="str">
        <f>+'Outstanding loans'!A733</f>
        <v>283050610</v>
      </c>
      <c r="E764" s="20">
        <f>+'Outstanding loans'!B733</f>
        <v>98</v>
      </c>
      <c r="F764" s="19" t="str">
        <f>+'Outstanding loans'!C733</f>
        <v>ANTHONY M C</v>
      </c>
      <c r="G764" s="547" t="str">
        <f t="shared" si="216"/>
        <v>J2</v>
      </c>
      <c r="H764" s="21">
        <f>+'Outstanding loans'!F733</f>
        <v>43854</v>
      </c>
      <c r="I764" s="21">
        <f>+'Outstanding loans'!G733</f>
        <v>45689</v>
      </c>
      <c r="J764" s="34">
        <f t="shared" si="217"/>
        <v>60</v>
      </c>
      <c r="K764" s="34">
        <f t="shared" si="213"/>
        <v>10</v>
      </c>
      <c r="L764" s="34">
        <f t="shared" si="214"/>
        <v>60</v>
      </c>
      <c r="M764" s="34">
        <f t="shared" si="215"/>
        <v>10</v>
      </c>
      <c r="N764" s="52">
        <f t="shared" si="221"/>
        <v>10</v>
      </c>
      <c r="O764" s="324">
        <f>+'Outstanding loans'!H733</f>
        <v>408736</v>
      </c>
      <c r="P764" s="26">
        <f>+'Outstanding loans'!E733</f>
        <v>0.05</v>
      </c>
      <c r="Q764" s="536">
        <f t="shared" si="218"/>
        <v>0.08</v>
      </c>
      <c r="R764" s="222">
        <f t="shared" si="222"/>
        <v>7713.3525547184536</v>
      </c>
      <c r="S764" s="36">
        <f t="shared" si="223"/>
        <v>380410.46376406075</v>
      </c>
      <c r="T764" s="36">
        <f t="shared" si="219"/>
        <v>28325.536235939246</v>
      </c>
      <c r="U764" s="36">
        <f t="shared" si="224"/>
        <v>23779.575836920681</v>
      </c>
      <c r="V764" s="36">
        <f t="shared" si="225"/>
        <v>15891.12487353824</v>
      </c>
      <c r="W764" s="37">
        <f t="shared" si="226"/>
        <v>7888.4509633824418</v>
      </c>
      <c r="X764" s="36">
        <f t="shared" si="227"/>
        <v>4720.9227059898749</v>
      </c>
      <c r="Y764" s="276">
        <f t="shared" si="228"/>
        <v>7888.4509633824418</v>
      </c>
      <c r="Z764" s="36">
        <f t="shared" si="229"/>
        <v>82390.689519043372</v>
      </c>
      <c r="AA764" s="36">
        <f t="shared" si="230"/>
        <v>54065.153283107211</v>
      </c>
      <c r="AB764" s="38">
        <f t="shared" si="220"/>
        <v>-3.0850060284137726E-9</v>
      </c>
      <c r="AC764" s="17"/>
      <c r="AD764" s="17">
        <f t="shared" si="231"/>
        <v>60</v>
      </c>
      <c r="AE764" s="143"/>
      <c r="AH764" s="103"/>
      <c r="AI764" s="533"/>
    </row>
    <row r="765" spans="1:35">
      <c r="A765" s="533"/>
      <c r="C765" s="68" t="s">
        <v>1056</v>
      </c>
      <c r="D765" s="19" t="str">
        <f>+'Outstanding loans'!A734</f>
        <v>143940055</v>
      </c>
      <c r="E765" s="20">
        <f>+'Outstanding loans'!B734</f>
        <v>98</v>
      </c>
      <c r="F765" s="19" t="str">
        <f>+'Outstanding loans'!C734</f>
        <v>JUGROOP R D</v>
      </c>
      <c r="G765" s="547" t="str">
        <f t="shared" si="216"/>
        <v>J2</v>
      </c>
      <c r="H765" s="21">
        <f>+'Outstanding loans'!F734</f>
        <v>43866</v>
      </c>
      <c r="I765" s="21">
        <f>+'Outstanding loans'!G734</f>
        <v>44958</v>
      </c>
      <c r="J765" s="34">
        <f t="shared" si="217"/>
        <v>36</v>
      </c>
      <c r="K765" s="34">
        <f t="shared" si="213"/>
        <v>10</v>
      </c>
      <c r="L765" s="34">
        <f t="shared" si="214"/>
        <v>36</v>
      </c>
      <c r="M765" s="34">
        <f t="shared" si="215"/>
        <v>10</v>
      </c>
      <c r="N765" s="52">
        <f t="shared" si="221"/>
        <v>10</v>
      </c>
      <c r="O765" s="324">
        <f>+'Outstanding loans'!H734</f>
        <v>100416</v>
      </c>
      <c r="P765" s="26">
        <f>+'Outstanding loans'!E734</f>
        <v>0.05</v>
      </c>
      <c r="Q765" s="536">
        <f t="shared" si="218"/>
        <v>0.08</v>
      </c>
      <c r="R765" s="222">
        <f t="shared" si="222"/>
        <v>3009.5576036620887</v>
      </c>
      <c r="S765" s="36">
        <f t="shared" si="223"/>
        <v>96040.416919641284</v>
      </c>
      <c r="T765" s="36">
        <f t="shared" si="219"/>
        <v>4375.583080358716</v>
      </c>
      <c r="U765" s="36">
        <f t="shared" si="224"/>
        <v>5679.1232022128861</v>
      </c>
      <c r="V765" s="36">
        <f t="shared" si="225"/>
        <v>3692.720144606541</v>
      </c>
      <c r="W765" s="37">
        <f t="shared" si="226"/>
        <v>1986.4030576063451</v>
      </c>
      <c r="X765" s="36">
        <f t="shared" si="227"/>
        <v>1215.4397445440877</v>
      </c>
      <c r="Y765" s="276">
        <f t="shared" si="228"/>
        <v>1986.4030576063451</v>
      </c>
      <c r="Z765" s="36">
        <f t="shared" si="229"/>
        <v>12303.65681219312</v>
      </c>
      <c r="AA765" s="36">
        <f t="shared" si="230"/>
        <v>7928.0737318351894</v>
      </c>
      <c r="AB765" s="38">
        <f t="shared" si="220"/>
        <v>-7.8580342233181E-10</v>
      </c>
      <c r="AC765" s="17"/>
      <c r="AD765" s="17">
        <f t="shared" si="231"/>
        <v>36</v>
      </c>
      <c r="AE765" s="143"/>
      <c r="AH765" s="103"/>
      <c r="AI765" s="533"/>
    </row>
    <row r="766" spans="1:35">
      <c r="A766" s="533"/>
      <c r="C766" s="68" t="s">
        <v>1056</v>
      </c>
      <c r="D766" s="19" t="str">
        <f>+'Outstanding loans'!A735</f>
        <v>143900010</v>
      </c>
      <c r="E766" s="20">
        <f>+'Outstanding loans'!B735</f>
        <v>98</v>
      </c>
      <c r="F766" s="19" t="str">
        <f>+'Outstanding loans'!C735</f>
        <v>PATEL A A</v>
      </c>
      <c r="G766" s="547" t="str">
        <f t="shared" si="216"/>
        <v>J2</v>
      </c>
      <c r="H766" s="21">
        <f>+'Outstanding loans'!F735</f>
        <v>43868</v>
      </c>
      <c r="I766" s="21">
        <f>+'Outstanding loans'!G735</f>
        <v>46419</v>
      </c>
      <c r="J766" s="34">
        <f t="shared" si="217"/>
        <v>84</v>
      </c>
      <c r="K766" s="34">
        <f t="shared" si="213"/>
        <v>10</v>
      </c>
      <c r="L766" s="34">
        <f t="shared" si="214"/>
        <v>60</v>
      </c>
      <c r="M766" s="34">
        <f t="shared" si="215"/>
        <v>10</v>
      </c>
      <c r="N766" s="52">
        <f t="shared" si="221"/>
        <v>10</v>
      </c>
      <c r="O766" s="324">
        <f>+'Outstanding loans'!H735</f>
        <v>1011570</v>
      </c>
      <c r="P766" s="26">
        <f>+'Outstanding loans'!E735</f>
        <v>0.05</v>
      </c>
      <c r="Q766" s="536">
        <f t="shared" si="218"/>
        <v>0.08</v>
      </c>
      <c r="R766" s="222">
        <f t="shared" si="222"/>
        <v>19089.573817272143</v>
      </c>
      <c r="S766" s="36">
        <f t="shared" si="223"/>
        <v>941467.87371264328</v>
      </c>
      <c r="T766" s="36">
        <f t="shared" si="219"/>
        <v>70102.126287356718</v>
      </c>
      <c r="U766" s="36">
        <f t="shared" si="224"/>
        <v>58851.448194809986</v>
      </c>
      <c r="V766" s="36">
        <f t="shared" si="225"/>
        <v>39328.527921017667</v>
      </c>
      <c r="W766" s="37">
        <f t="shared" si="226"/>
        <v>19522.920273792319</v>
      </c>
      <c r="X766" s="36">
        <f t="shared" si="227"/>
        <v>11683.687714559454</v>
      </c>
      <c r="Y766" s="276">
        <f t="shared" si="228"/>
        <v>19522.920273792319</v>
      </c>
      <c r="Z766" s="36">
        <f t="shared" si="229"/>
        <v>203906.55532367737</v>
      </c>
      <c r="AA766" s="36">
        <f t="shared" si="230"/>
        <v>133804.42903632857</v>
      </c>
      <c r="AB766" s="38">
        <f t="shared" si="220"/>
        <v>-7.9162418842315674E-9</v>
      </c>
      <c r="AC766" s="17"/>
      <c r="AD766" s="17">
        <f t="shared" si="231"/>
        <v>60</v>
      </c>
      <c r="AE766" s="143"/>
      <c r="AH766" s="103"/>
      <c r="AI766" s="533"/>
    </row>
    <row r="767" spans="1:35">
      <c r="A767" s="533"/>
      <c r="C767" s="68" t="s">
        <v>1056</v>
      </c>
      <c r="D767" s="19" t="str">
        <f>+'Outstanding loans'!A736</f>
        <v>143900177</v>
      </c>
      <c r="E767" s="20">
        <f>+'Outstanding loans'!B736</f>
        <v>98</v>
      </c>
      <c r="F767" s="19" t="str">
        <f>+'Outstanding loans'!C736</f>
        <v>PATEL A A</v>
      </c>
      <c r="G767" s="547" t="str">
        <f t="shared" si="216"/>
        <v>J2</v>
      </c>
      <c r="H767" s="21">
        <f>+'Outstanding loans'!F736</f>
        <v>43868</v>
      </c>
      <c r="I767" s="21">
        <f>+'Outstanding loans'!G736</f>
        <v>45689</v>
      </c>
      <c r="J767" s="34">
        <f t="shared" si="217"/>
        <v>60</v>
      </c>
      <c r="K767" s="34">
        <f t="shared" si="213"/>
        <v>10</v>
      </c>
      <c r="L767" s="34">
        <f t="shared" si="214"/>
        <v>60</v>
      </c>
      <c r="M767" s="34">
        <f t="shared" si="215"/>
        <v>10</v>
      </c>
      <c r="N767" s="52">
        <f t="shared" si="221"/>
        <v>10</v>
      </c>
      <c r="O767" s="324">
        <f>+'Outstanding loans'!H736</f>
        <v>201474</v>
      </c>
      <c r="P767" s="26">
        <f>+'Outstanding loans'!E736</f>
        <v>0.05</v>
      </c>
      <c r="Q767" s="536">
        <f t="shared" si="218"/>
        <v>0.08</v>
      </c>
      <c r="R767" s="222">
        <f t="shared" si="222"/>
        <v>3802.062927193459</v>
      </c>
      <c r="S767" s="36">
        <f t="shared" si="223"/>
        <v>187511.78701264478</v>
      </c>
      <c r="T767" s="36">
        <f t="shared" si="219"/>
        <v>13962.212987355219</v>
      </c>
      <c r="U767" s="36">
        <f t="shared" si="224"/>
        <v>11721.419845983124</v>
      </c>
      <c r="V767" s="36">
        <f t="shared" si="225"/>
        <v>7833.0474750725225</v>
      </c>
      <c r="W767" s="37">
        <f t="shared" si="226"/>
        <v>3888.3723709106016</v>
      </c>
      <c r="X767" s="36">
        <f t="shared" si="227"/>
        <v>2327.0354978925361</v>
      </c>
      <c r="Y767" s="276">
        <f t="shared" si="228"/>
        <v>3888.3723709106016</v>
      </c>
      <c r="Z767" s="36">
        <f t="shared" si="229"/>
        <v>40611.988618961244</v>
      </c>
      <c r="AA767" s="36">
        <f t="shared" si="230"/>
        <v>26649.775631607539</v>
      </c>
      <c r="AB767" s="38">
        <f t="shared" si="220"/>
        <v>-1.5133991837501526E-9</v>
      </c>
      <c r="AC767" s="17"/>
      <c r="AD767" s="17">
        <f t="shared" si="231"/>
        <v>60</v>
      </c>
      <c r="AE767" s="143"/>
      <c r="AH767" s="103"/>
      <c r="AI767" s="533"/>
    </row>
    <row r="768" spans="1:35">
      <c r="A768" s="533"/>
      <c r="C768" s="68" t="s">
        <v>1056</v>
      </c>
      <c r="D768" s="19" t="str">
        <f>+'Outstanding loans'!A737</f>
        <v>143910008</v>
      </c>
      <c r="E768" s="20">
        <f>+'Outstanding loans'!B737</f>
        <v>98</v>
      </c>
      <c r="F768" s="19" t="str">
        <f>+'Outstanding loans'!C737</f>
        <v>RITOO N P</v>
      </c>
      <c r="G768" s="547" t="str">
        <f t="shared" si="216"/>
        <v>J2</v>
      </c>
      <c r="H768" s="21">
        <f>+'Outstanding loans'!F737</f>
        <v>43873</v>
      </c>
      <c r="I768" s="21">
        <f>+'Outstanding loans'!G737</f>
        <v>45689</v>
      </c>
      <c r="J768" s="34">
        <f t="shared" si="217"/>
        <v>60</v>
      </c>
      <c r="K768" s="34">
        <f t="shared" si="213"/>
        <v>10</v>
      </c>
      <c r="L768" s="34">
        <f t="shared" si="214"/>
        <v>60</v>
      </c>
      <c r="M768" s="34">
        <f t="shared" si="215"/>
        <v>10</v>
      </c>
      <c r="N768" s="52">
        <f t="shared" si="221"/>
        <v>10</v>
      </c>
      <c r="O768" s="324">
        <f>+'Outstanding loans'!H737</f>
        <v>331375</v>
      </c>
      <c r="P768" s="26">
        <f>+'Outstanding loans'!E737</f>
        <v>0.05</v>
      </c>
      <c r="Q768" s="536">
        <f t="shared" si="218"/>
        <v>0.08</v>
      </c>
      <c r="R768" s="222">
        <f t="shared" si="222"/>
        <v>6253.4550487841234</v>
      </c>
      <c r="S768" s="36">
        <f t="shared" si="223"/>
        <v>308410.60594079213</v>
      </c>
      <c r="T768" s="36">
        <f t="shared" si="219"/>
        <v>22964.394059207872</v>
      </c>
      <c r="U768" s="36">
        <f t="shared" si="224"/>
        <v>19278.842438541236</v>
      </c>
      <c r="V768" s="36">
        <f t="shared" si="225"/>
        <v>12883.429658676338</v>
      </c>
      <c r="W768" s="37">
        <f t="shared" si="226"/>
        <v>6395.4127798648988</v>
      </c>
      <c r="X768" s="36">
        <f t="shared" si="227"/>
        <v>3827.3990098679787</v>
      </c>
      <c r="Y768" s="276">
        <f t="shared" si="228"/>
        <v>6395.4127798648988</v>
      </c>
      <c r="Z768" s="36">
        <f t="shared" si="229"/>
        <v>66796.696986252733</v>
      </c>
      <c r="AA768" s="36">
        <f t="shared" si="230"/>
        <v>43832.302927047422</v>
      </c>
      <c r="AB768" s="38">
        <f t="shared" si="220"/>
        <v>-2.5611370801925659E-9</v>
      </c>
      <c r="AC768" s="17"/>
      <c r="AD768" s="17">
        <f t="shared" si="231"/>
        <v>60</v>
      </c>
      <c r="AE768" s="143"/>
      <c r="AH768" s="103"/>
      <c r="AI768" s="533"/>
    </row>
    <row r="769" spans="1:35">
      <c r="A769" s="533"/>
      <c r="C769" s="68" t="s">
        <v>1056</v>
      </c>
      <c r="D769" s="19" t="str">
        <f>+'Outstanding loans'!A738</f>
        <v>143900290</v>
      </c>
      <c r="E769" s="20">
        <f>+'Outstanding loans'!B738</f>
        <v>98</v>
      </c>
      <c r="F769" s="19" t="str">
        <f>+'Outstanding loans'!C738</f>
        <v>BHUJOHARRY M A J P</v>
      </c>
      <c r="G769" s="547" t="str">
        <f t="shared" si="216"/>
        <v>J2</v>
      </c>
      <c r="H769" s="21">
        <f>+'Outstanding loans'!F738</f>
        <v>43889</v>
      </c>
      <c r="I769" s="21">
        <f>+'Outstanding loans'!G738</f>
        <v>45717</v>
      </c>
      <c r="J769" s="34">
        <f t="shared" si="217"/>
        <v>60</v>
      </c>
      <c r="K769" s="34">
        <f t="shared" si="213"/>
        <v>9</v>
      </c>
      <c r="L769" s="34">
        <f t="shared" si="214"/>
        <v>60</v>
      </c>
      <c r="M769" s="34">
        <f t="shared" si="215"/>
        <v>9</v>
      </c>
      <c r="N769" s="52">
        <f t="shared" si="221"/>
        <v>9</v>
      </c>
      <c r="O769" s="324">
        <f>+'Outstanding loans'!H738</f>
        <v>358836</v>
      </c>
      <c r="P769" s="26">
        <f>+'Outstanding loans'!E738</f>
        <v>0.05</v>
      </c>
      <c r="Q769" s="536">
        <f t="shared" si="218"/>
        <v>0.08</v>
      </c>
      <c r="R769" s="222">
        <f t="shared" si="222"/>
        <v>6771.6779958823072</v>
      </c>
      <c r="S769" s="36">
        <f t="shared" si="223"/>
        <v>333968.54981024546</v>
      </c>
      <c r="T769" s="36">
        <f t="shared" si="219"/>
        <v>24867.450189754541</v>
      </c>
      <c r="U769" s="36">
        <f t="shared" si="224"/>
        <v>18930.120299695605</v>
      </c>
      <c r="V769" s="36">
        <f t="shared" si="225"/>
        <v>12657.127569656266</v>
      </c>
      <c r="W769" s="37">
        <f t="shared" si="226"/>
        <v>6272.9927300393392</v>
      </c>
      <c r="X769" s="36">
        <f t="shared" si="227"/>
        <v>3730.1175284631809</v>
      </c>
      <c r="Y769" s="276">
        <f t="shared" si="228"/>
        <v>6272.9927300393392</v>
      </c>
      <c r="Z769" s="36">
        <f t="shared" si="229"/>
        <v>72332.129942690255</v>
      </c>
      <c r="AA769" s="36">
        <f t="shared" si="230"/>
        <v>47464.679752938449</v>
      </c>
      <c r="AB769" s="38">
        <f t="shared" si="220"/>
        <v>-2.7357600629329681E-9</v>
      </c>
      <c r="AC769" s="17"/>
      <c r="AD769" s="17">
        <f t="shared" si="231"/>
        <v>60</v>
      </c>
      <c r="AE769" s="143"/>
      <c r="AH769" s="103"/>
      <c r="AI769" s="533"/>
    </row>
    <row r="770" spans="1:35">
      <c r="A770" s="533"/>
      <c r="C770" s="68" t="s">
        <v>1056</v>
      </c>
      <c r="D770" s="19" t="str">
        <f>+'Outstanding loans'!A739</f>
        <v>143920194</v>
      </c>
      <c r="E770" s="20">
        <f>+'Outstanding loans'!B739</f>
        <v>98</v>
      </c>
      <c r="F770" s="19" t="str">
        <f>+'Outstanding loans'!C739</f>
        <v>SOUCIANT-POCHE N A G</v>
      </c>
      <c r="G770" s="547" t="str">
        <f t="shared" si="216"/>
        <v>J2</v>
      </c>
      <c r="H770" s="21">
        <f>+'Outstanding loans'!F739</f>
        <v>43889</v>
      </c>
      <c r="I770" s="21">
        <f>+'Outstanding loans'!G739</f>
        <v>45717</v>
      </c>
      <c r="J770" s="34">
        <f t="shared" si="217"/>
        <v>60</v>
      </c>
      <c r="K770" s="34">
        <f t="shared" si="213"/>
        <v>9</v>
      </c>
      <c r="L770" s="34">
        <f t="shared" si="214"/>
        <v>60</v>
      </c>
      <c r="M770" s="34">
        <f t="shared" si="215"/>
        <v>9</v>
      </c>
      <c r="N770" s="52">
        <f t="shared" si="221"/>
        <v>9</v>
      </c>
      <c r="O770" s="324">
        <f>+'Outstanding loans'!H739</f>
        <v>349230</v>
      </c>
      <c r="P770" s="26">
        <f>+'Outstanding loans'!E739</f>
        <v>0.05</v>
      </c>
      <c r="Q770" s="536">
        <f t="shared" si="218"/>
        <v>0.08</v>
      </c>
      <c r="R770" s="222">
        <f t="shared" si="222"/>
        <v>6590.4009254979383</v>
      </c>
      <c r="S770" s="36">
        <f t="shared" si="223"/>
        <v>325028.2486992164</v>
      </c>
      <c r="T770" s="36">
        <f t="shared" si="219"/>
        <v>24201.751300783595</v>
      </c>
      <c r="U770" s="36">
        <f t="shared" si="224"/>
        <v>18423.363074671157</v>
      </c>
      <c r="V770" s="36">
        <f t="shared" si="225"/>
        <v>12318.297665649647</v>
      </c>
      <c r="W770" s="37">
        <f t="shared" si="226"/>
        <v>6105.0654090215103</v>
      </c>
      <c r="X770" s="36">
        <f t="shared" si="227"/>
        <v>3630.2626951175389</v>
      </c>
      <c r="Y770" s="276">
        <f t="shared" si="228"/>
        <v>6105.0654090215103</v>
      </c>
      <c r="Z770" s="36">
        <f t="shared" si="229"/>
        <v>70395.806830657239</v>
      </c>
      <c r="AA770" s="36">
        <f t="shared" si="230"/>
        <v>46194.055529876321</v>
      </c>
      <c r="AB770" s="38">
        <f t="shared" si="220"/>
        <v>-2.6775524020195007E-9</v>
      </c>
      <c r="AC770" s="17"/>
      <c r="AD770" s="17">
        <f t="shared" si="231"/>
        <v>60</v>
      </c>
      <c r="AE770" s="143"/>
      <c r="AH770" s="103"/>
      <c r="AI770" s="533"/>
    </row>
    <row r="771" spans="1:35">
      <c r="A771" s="533"/>
      <c r="C771" s="68" t="s">
        <v>1056</v>
      </c>
      <c r="D771" s="19" t="str">
        <f>+'Outstanding loans'!A740</f>
        <v>143784630</v>
      </c>
      <c r="E771" s="20">
        <f>+'Outstanding loans'!B740</f>
        <v>99</v>
      </c>
      <c r="F771" s="19" t="str">
        <f>+'Outstanding loans'!C740</f>
        <v>NEKITSING D(SL3306)</v>
      </c>
      <c r="G771" s="547" t="str">
        <f t="shared" si="216"/>
        <v>J1</v>
      </c>
      <c r="H771" s="21">
        <f>+'Outstanding loans'!F740</f>
        <v>43880</v>
      </c>
      <c r="I771" s="21">
        <f>+'Outstanding loans'!G740</f>
        <v>53752</v>
      </c>
      <c r="J771" s="34">
        <f t="shared" si="217"/>
        <v>325</v>
      </c>
      <c r="K771" s="34">
        <f t="shared" si="213"/>
        <v>9</v>
      </c>
      <c r="L771" s="34">
        <f t="shared" si="214"/>
        <v>180</v>
      </c>
      <c r="M771" s="34">
        <f t="shared" si="215"/>
        <v>9</v>
      </c>
      <c r="N771" s="52">
        <f t="shared" si="221"/>
        <v>9</v>
      </c>
      <c r="O771" s="324">
        <f>+'Outstanding loans'!H740</f>
        <v>2605204</v>
      </c>
      <c r="P771" s="26">
        <f>+'Outstanding loans'!E740</f>
        <v>0.03</v>
      </c>
      <c r="Q771" s="536">
        <f t="shared" si="218"/>
        <v>6.0999999999999999E-2</v>
      </c>
      <c r="R771" s="222">
        <f t="shared" si="222"/>
        <v>17991.060515787809</v>
      </c>
      <c r="S771" s="36">
        <f t="shared" si="223"/>
        <v>2118417.2583313403</v>
      </c>
      <c r="T771" s="36">
        <f t="shared" si="219"/>
        <v>486786.74166865973</v>
      </c>
      <c r="U771" s="36">
        <f t="shared" si="224"/>
        <v>95580.086096009793</v>
      </c>
      <c r="V771" s="36">
        <f t="shared" si="225"/>
        <v>57578.016823058599</v>
      </c>
      <c r="W771" s="37">
        <f t="shared" si="226"/>
        <v>38002.069272951194</v>
      </c>
      <c r="X771" s="36">
        <f t="shared" si="227"/>
        <v>24339.337083432983</v>
      </c>
      <c r="Y771" s="276">
        <f t="shared" si="228"/>
        <v>38002.069272951194</v>
      </c>
      <c r="Z771" s="36">
        <f t="shared" si="229"/>
        <v>1119973.6345104575</v>
      </c>
      <c r="AA771" s="36">
        <f t="shared" si="230"/>
        <v>633186.8928418057</v>
      </c>
      <c r="AB771" s="38">
        <f t="shared" si="220"/>
        <v>-7.9162418842315674E-9</v>
      </c>
      <c r="AC771" s="17"/>
      <c r="AD771" s="17">
        <f t="shared" si="231"/>
        <v>180</v>
      </c>
      <c r="AE771" s="143"/>
      <c r="AH771" s="103"/>
      <c r="AI771" s="533"/>
    </row>
    <row r="772" spans="1:35">
      <c r="A772" s="533"/>
      <c r="C772" s="68" t="s">
        <v>1056</v>
      </c>
      <c r="D772" s="19" t="str">
        <f>+'Outstanding loans'!A741</f>
        <v>143900088</v>
      </c>
      <c r="E772" s="20">
        <f>+'Outstanding loans'!B741</f>
        <v>98</v>
      </c>
      <c r="F772" s="19" t="str">
        <f>+'Outstanding loans'!C741</f>
        <v>BESSOONDYAL B</v>
      </c>
      <c r="G772" s="547" t="str">
        <f t="shared" si="216"/>
        <v>J2</v>
      </c>
      <c r="H772" s="21">
        <f>+'Outstanding loans'!F741</f>
        <v>43894</v>
      </c>
      <c r="I772" s="21">
        <f>+'Outstanding loans'!G741</f>
        <v>46447</v>
      </c>
      <c r="J772" s="34">
        <f t="shared" si="217"/>
        <v>84</v>
      </c>
      <c r="K772" s="34">
        <f t="shared" si="213"/>
        <v>9</v>
      </c>
      <c r="L772" s="34">
        <f t="shared" si="214"/>
        <v>60</v>
      </c>
      <c r="M772" s="34">
        <f t="shared" si="215"/>
        <v>9</v>
      </c>
      <c r="N772" s="52">
        <f t="shared" si="221"/>
        <v>9</v>
      </c>
      <c r="O772" s="324">
        <f>+'Outstanding loans'!H741</f>
        <v>1707793</v>
      </c>
      <c r="P772" s="26">
        <f>+'Outstanding loans'!E741</f>
        <v>0.05</v>
      </c>
      <c r="Q772" s="536">
        <f t="shared" si="218"/>
        <v>0.08</v>
      </c>
      <c r="R772" s="222">
        <f t="shared" si="222"/>
        <v>32228.160718606367</v>
      </c>
      <c r="S772" s="36">
        <f t="shared" si="223"/>
        <v>1589442.3959304208</v>
      </c>
      <c r="T772" s="36">
        <f t="shared" si="219"/>
        <v>118350.60406957916</v>
      </c>
      <c r="U772" s="36">
        <f t="shared" si="224"/>
        <v>90093.321007307124</v>
      </c>
      <c r="V772" s="36">
        <f t="shared" si="225"/>
        <v>60238.531985547655</v>
      </c>
      <c r="W772" s="37">
        <f t="shared" si="226"/>
        <v>29854.789021759469</v>
      </c>
      <c r="X772" s="36">
        <f t="shared" si="227"/>
        <v>17752.590610436873</v>
      </c>
      <c r="Y772" s="276">
        <f t="shared" si="228"/>
        <v>29854.789021759469</v>
      </c>
      <c r="Z772" s="36">
        <f t="shared" si="229"/>
        <v>344247.24718594761</v>
      </c>
      <c r="AA772" s="36">
        <f t="shared" si="230"/>
        <v>225896.64311638195</v>
      </c>
      <c r="AB772" s="38">
        <f t="shared" si="220"/>
        <v>-1.3504177331924438E-8</v>
      </c>
      <c r="AC772" s="17"/>
      <c r="AD772" s="17">
        <f t="shared" si="231"/>
        <v>60</v>
      </c>
      <c r="AE772" s="143"/>
      <c r="AH772" s="103"/>
      <c r="AI772" s="533"/>
    </row>
    <row r="773" spans="1:35">
      <c r="A773" s="533"/>
      <c r="C773" s="68" t="s">
        <v>1056</v>
      </c>
      <c r="D773" s="19" t="str">
        <f>+'Outstanding loans'!A742</f>
        <v>143900258</v>
      </c>
      <c r="E773" s="20">
        <f>+'Outstanding loans'!B742</f>
        <v>98</v>
      </c>
      <c r="F773" s="19" t="str">
        <f>+'Outstanding loans'!C742</f>
        <v>SUMPUTH K K</v>
      </c>
      <c r="G773" s="547" t="str">
        <f t="shared" si="216"/>
        <v>J2</v>
      </c>
      <c r="H773" s="21">
        <f>+'Outstanding loans'!F742</f>
        <v>43899</v>
      </c>
      <c r="I773" s="21">
        <f>+'Outstanding loans'!G742</f>
        <v>45717</v>
      </c>
      <c r="J773" s="34">
        <f t="shared" si="217"/>
        <v>60</v>
      </c>
      <c r="K773" s="34">
        <f t="shared" si="213"/>
        <v>9</v>
      </c>
      <c r="L773" s="34">
        <f t="shared" si="214"/>
        <v>60</v>
      </c>
      <c r="M773" s="34">
        <f t="shared" si="215"/>
        <v>9</v>
      </c>
      <c r="N773" s="52">
        <f t="shared" si="221"/>
        <v>9</v>
      </c>
      <c r="O773" s="324">
        <f>+'Outstanding loans'!H742</f>
        <v>403340</v>
      </c>
      <c r="P773" s="26">
        <f>+'Outstanding loans'!E742</f>
        <v>0.05</v>
      </c>
      <c r="Q773" s="536">
        <f t="shared" si="218"/>
        <v>0.08</v>
      </c>
      <c r="R773" s="222">
        <f t="shared" si="222"/>
        <v>7611.5233779753698</v>
      </c>
      <c r="S773" s="36">
        <f t="shared" si="223"/>
        <v>375388.40829923534</v>
      </c>
      <c r="T773" s="36">
        <f t="shared" si="219"/>
        <v>27951.591700764664</v>
      </c>
      <c r="U773" s="36">
        <f t="shared" si="224"/>
        <v>21277.894976198666</v>
      </c>
      <c r="V773" s="36">
        <f t="shared" si="225"/>
        <v>14226.905421822659</v>
      </c>
      <c r="W773" s="37">
        <f t="shared" si="226"/>
        <v>7050.9895543760067</v>
      </c>
      <c r="X773" s="36">
        <f t="shared" si="227"/>
        <v>4192.7387551146994</v>
      </c>
      <c r="Y773" s="276">
        <f t="shared" si="228"/>
        <v>7050.9895543760067</v>
      </c>
      <c r="Z773" s="36">
        <f t="shared" si="229"/>
        <v>81302.994379283744</v>
      </c>
      <c r="AA773" s="36">
        <f t="shared" si="230"/>
        <v>53351.402678522223</v>
      </c>
      <c r="AB773" s="38">
        <f t="shared" si="220"/>
        <v>-3.14321368932724E-9</v>
      </c>
      <c r="AC773" s="17"/>
      <c r="AD773" s="17">
        <f t="shared" si="231"/>
        <v>60</v>
      </c>
      <c r="AE773" s="143"/>
      <c r="AH773" s="103"/>
      <c r="AI773" s="533"/>
    </row>
    <row r="774" spans="1:35">
      <c r="A774" s="533"/>
      <c r="C774" s="68" t="s">
        <v>1056</v>
      </c>
      <c r="D774" s="19" t="str">
        <f>+'Outstanding loans'!A743</f>
        <v>143920038</v>
      </c>
      <c r="E774" s="20">
        <f>+'Outstanding loans'!B743</f>
        <v>98</v>
      </c>
      <c r="F774" s="19" t="str">
        <f>+'Outstanding loans'!C743</f>
        <v>DEENOO R</v>
      </c>
      <c r="G774" s="547" t="str">
        <f t="shared" si="216"/>
        <v>J2</v>
      </c>
      <c r="H774" s="21">
        <f>+'Outstanding loans'!F743</f>
        <v>43906</v>
      </c>
      <c r="I774" s="21">
        <f>+'Outstanding loans'!G743</f>
        <v>45748</v>
      </c>
      <c r="J774" s="34">
        <f t="shared" si="217"/>
        <v>61</v>
      </c>
      <c r="K774" s="34">
        <f t="shared" si="213"/>
        <v>9</v>
      </c>
      <c r="L774" s="34">
        <f t="shared" si="214"/>
        <v>60</v>
      </c>
      <c r="M774" s="34">
        <f t="shared" si="215"/>
        <v>9</v>
      </c>
      <c r="N774" s="52">
        <f t="shared" si="221"/>
        <v>9</v>
      </c>
      <c r="O774" s="324">
        <f>+'Outstanding loans'!H743</f>
        <v>408623</v>
      </c>
      <c r="P774" s="26">
        <f>+'Outstanding loans'!E743</f>
        <v>0.05</v>
      </c>
      <c r="Q774" s="536">
        <f t="shared" si="218"/>
        <v>0.08</v>
      </c>
      <c r="R774" s="222">
        <f t="shared" si="222"/>
        <v>7711.22010531668</v>
      </c>
      <c r="S774" s="36">
        <f t="shared" si="223"/>
        <v>380305.29470039782</v>
      </c>
      <c r="T774" s="36">
        <f t="shared" si="219"/>
        <v>28317.705299602181</v>
      </c>
      <c r="U774" s="36">
        <f t="shared" si="224"/>
        <v>21556.595623690271</v>
      </c>
      <c r="V774" s="36">
        <f t="shared" si="225"/>
        <v>14413.25128720545</v>
      </c>
      <c r="W774" s="37">
        <f t="shared" si="226"/>
        <v>7143.3443364848208</v>
      </c>
      <c r="X774" s="36">
        <f t="shared" si="227"/>
        <v>4247.6557949403277</v>
      </c>
      <c r="Y774" s="276">
        <f t="shared" si="228"/>
        <v>7143.3443364848208</v>
      </c>
      <c r="Z774" s="36">
        <f t="shared" si="229"/>
        <v>82367.911618599901</v>
      </c>
      <c r="AA774" s="36">
        <f t="shared" si="230"/>
        <v>54050.206319000805</v>
      </c>
      <c r="AB774" s="38">
        <f t="shared" si="220"/>
        <v>-3.0850060284137726E-9</v>
      </c>
      <c r="AC774" s="17"/>
      <c r="AD774" s="17">
        <f t="shared" si="231"/>
        <v>60</v>
      </c>
      <c r="AE774" s="143"/>
      <c r="AH774" s="103"/>
      <c r="AI774" s="533"/>
    </row>
    <row r="775" spans="1:35">
      <c r="A775" s="533"/>
      <c r="C775" s="68" t="s">
        <v>1056</v>
      </c>
      <c r="D775" s="19" t="str">
        <f>+'Outstanding loans'!A744</f>
        <v>143930009</v>
      </c>
      <c r="E775" s="20">
        <f>+'Outstanding loans'!B744</f>
        <v>98</v>
      </c>
      <c r="F775" s="19" t="str">
        <f>+'Outstanding loans'!C744</f>
        <v>POINEN N</v>
      </c>
      <c r="G775" s="547" t="str">
        <f t="shared" si="216"/>
        <v>J2</v>
      </c>
      <c r="H775" s="21">
        <f>+'Outstanding loans'!F744</f>
        <v>43906</v>
      </c>
      <c r="I775" s="21">
        <f>+'Outstanding loans'!G744</f>
        <v>45748</v>
      </c>
      <c r="J775" s="34">
        <f t="shared" si="217"/>
        <v>61</v>
      </c>
      <c r="K775" s="34">
        <f t="shared" si="213"/>
        <v>9</v>
      </c>
      <c r="L775" s="34">
        <f t="shared" si="214"/>
        <v>60</v>
      </c>
      <c r="M775" s="34">
        <f t="shared" si="215"/>
        <v>9</v>
      </c>
      <c r="N775" s="52">
        <f t="shared" si="221"/>
        <v>9</v>
      </c>
      <c r="O775" s="324">
        <f>+'Outstanding loans'!H744</f>
        <v>357347</v>
      </c>
      <c r="P775" s="26">
        <f>+'Outstanding loans'!E744</f>
        <v>0.05</v>
      </c>
      <c r="Q775" s="536">
        <f t="shared" si="218"/>
        <v>0.08</v>
      </c>
      <c r="R775" s="222">
        <f t="shared" si="222"/>
        <v>6743.5787289863756</v>
      </c>
      <c r="S775" s="36">
        <f t="shared" si="223"/>
        <v>332582.73798905849</v>
      </c>
      <c r="T775" s="36">
        <f t="shared" si="219"/>
        <v>24764.262010941515</v>
      </c>
      <c r="U775" s="36">
        <f t="shared" si="224"/>
        <v>18851.569237020056</v>
      </c>
      <c r="V775" s="36">
        <f t="shared" si="225"/>
        <v>12604.606465443707</v>
      </c>
      <c r="W775" s="37">
        <f t="shared" si="226"/>
        <v>6246.962771576349</v>
      </c>
      <c r="X775" s="36">
        <f t="shared" si="227"/>
        <v>3714.6393016412276</v>
      </c>
      <c r="Y775" s="276">
        <f t="shared" si="228"/>
        <v>6246.962771576349</v>
      </c>
      <c r="Z775" s="36">
        <f t="shared" si="229"/>
        <v>72031.985750121297</v>
      </c>
      <c r="AA775" s="36">
        <f t="shared" si="230"/>
        <v>47267.723739182518</v>
      </c>
      <c r="AB775" s="38">
        <f t="shared" si="220"/>
        <v>-2.7357600629329681E-9</v>
      </c>
      <c r="AC775" s="17"/>
      <c r="AD775" s="17">
        <f t="shared" si="231"/>
        <v>60</v>
      </c>
      <c r="AE775" s="143"/>
      <c r="AH775" s="103"/>
      <c r="AI775" s="533"/>
    </row>
    <row r="776" spans="1:35">
      <c r="A776" s="533"/>
      <c r="C776" s="68" t="s">
        <v>1056</v>
      </c>
      <c r="D776" s="19" t="str">
        <f>+'Outstanding loans'!A745</f>
        <v>143900150</v>
      </c>
      <c r="E776" s="20">
        <f>+'Outstanding loans'!B745</f>
        <v>98</v>
      </c>
      <c r="F776" s="19" t="str">
        <f>+'Outstanding loans'!C745</f>
        <v>SANHYE P</v>
      </c>
      <c r="G776" s="547" t="str">
        <f t="shared" si="216"/>
        <v>K2</v>
      </c>
      <c r="H776" s="21">
        <f>+'Outstanding loans'!F745</f>
        <v>43910</v>
      </c>
      <c r="I776" s="21">
        <f>+'Outstanding loans'!G745</f>
        <v>45748</v>
      </c>
      <c r="J776" s="34">
        <f t="shared" si="217"/>
        <v>60</v>
      </c>
      <c r="K776" s="34">
        <f t="shared" si="213"/>
        <v>8</v>
      </c>
      <c r="L776" s="34">
        <f t="shared" si="214"/>
        <v>60</v>
      </c>
      <c r="M776" s="34">
        <f t="shared" si="215"/>
        <v>8</v>
      </c>
      <c r="N776" s="52">
        <f t="shared" si="221"/>
        <v>8</v>
      </c>
      <c r="O776" s="324">
        <f>+'Outstanding loans'!H745</f>
        <v>408170</v>
      </c>
      <c r="P776" s="26">
        <f>+'Outstanding loans'!E745</f>
        <v>0.05</v>
      </c>
      <c r="Q776" s="536">
        <f t="shared" si="218"/>
        <v>7.4999999999999997E-2</v>
      </c>
      <c r="R776" s="222">
        <f t="shared" si="222"/>
        <v>7702.6714364759428</v>
      </c>
      <c r="S776" s="36">
        <f t="shared" si="223"/>
        <v>384404.19186214707</v>
      </c>
      <c r="T776" s="36">
        <f t="shared" si="219"/>
        <v>23765.808137852931</v>
      </c>
      <c r="U776" s="36">
        <f t="shared" si="224"/>
        <v>18280.999075901542</v>
      </c>
      <c r="V776" s="36">
        <f t="shared" si="225"/>
        <v>12899.571902658361</v>
      </c>
      <c r="W776" s="37">
        <f t="shared" si="226"/>
        <v>5381.4271732431807</v>
      </c>
      <c r="X776" s="36">
        <f t="shared" si="227"/>
        <v>3168.7744183803907</v>
      </c>
      <c r="Y776" s="276">
        <f t="shared" si="228"/>
        <v>5381.4271732431807</v>
      </c>
      <c r="Z776" s="36">
        <f t="shared" si="229"/>
        <v>77756.094326412713</v>
      </c>
      <c r="AA776" s="36">
        <f t="shared" si="230"/>
        <v>53990.28618855658</v>
      </c>
      <c r="AB776" s="38">
        <f t="shared" si="220"/>
        <v>3.2014213502407074E-9</v>
      </c>
      <c r="AC776" s="17"/>
      <c r="AD776" s="17">
        <f t="shared" si="231"/>
        <v>60</v>
      </c>
      <c r="AE776" s="143"/>
      <c r="AH776" s="103"/>
      <c r="AI776" s="533"/>
    </row>
    <row r="777" spans="1:35">
      <c r="A777" s="533"/>
      <c r="C777" s="68" t="s">
        <v>1056</v>
      </c>
      <c r="D777" s="19" t="str">
        <f>+'Outstanding loans'!A746</f>
        <v>143950069</v>
      </c>
      <c r="E777" s="20">
        <f>+'Outstanding loans'!B746</f>
        <v>98</v>
      </c>
      <c r="F777" s="19" t="str">
        <f>+'Outstanding loans'!C746</f>
        <v>MOOSUN N S</v>
      </c>
      <c r="G777" s="547" t="str">
        <f t="shared" si="216"/>
        <v>L2</v>
      </c>
      <c r="H777" s="21">
        <f>+'Outstanding loans'!F746</f>
        <v>43973</v>
      </c>
      <c r="I777" s="21">
        <f>+'Outstanding loans'!G746</f>
        <v>45809</v>
      </c>
      <c r="J777" s="34">
        <f t="shared" si="217"/>
        <v>60</v>
      </c>
      <c r="K777" s="34">
        <f t="shared" si="213"/>
        <v>6</v>
      </c>
      <c r="L777" s="34">
        <f t="shared" si="214"/>
        <v>60</v>
      </c>
      <c r="M777" s="34">
        <f t="shared" si="215"/>
        <v>6</v>
      </c>
      <c r="N777" s="52">
        <f t="shared" si="221"/>
        <v>6</v>
      </c>
      <c r="O777" s="324">
        <f>+'Outstanding loans'!H746</f>
        <v>223873</v>
      </c>
      <c r="P777" s="26">
        <f>+'Outstanding loans'!E746</f>
        <v>0.05</v>
      </c>
      <c r="Q777" s="536">
        <f t="shared" si="218"/>
        <v>6.7000000000000004E-2</v>
      </c>
      <c r="R777" s="222">
        <f t="shared" si="222"/>
        <v>4224.7596895856605</v>
      </c>
      <c r="S777" s="36">
        <f t="shared" si="223"/>
        <v>214891.52587679529</v>
      </c>
      <c r="T777" s="36">
        <f t="shared" si="219"/>
        <v>8981.474123204709</v>
      </c>
      <c r="U777" s="36">
        <f t="shared" si="224"/>
        <v>6943.6327791220392</v>
      </c>
      <c r="V777" s="36">
        <f t="shared" si="225"/>
        <v>5389.9311617476269</v>
      </c>
      <c r="W777" s="37">
        <f t="shared" si="226"/>
        <v>1553.7016173744123</v>
      </c>
      <c r="X777" s="36">
        <f t="shared" si="227"/>
        <v>898.14741232047095</v>
      </c>
      <c r="Y777" s="276">
        <f t="shared" si="228"/>
        <v>1553.7016173744123</v>
      </c>
      <c r="Z777" s="36">
        <f t="shared" si="229"/>
        <v>38594.055498342757</v>
      </c>
      <c r="AA777" s="36">
        <f t="shared" si="230"/>
        <v>29612.581375139591</v>
      </c>
      <c r="AB777" s="38">
        <f t="shared" si="220"/>
        <v>-1.5425030142068863E-9</v>
      </c>
      <c r="AC777" s="17"/>
      <c r="AD777" s="17">
        <f t="shared" si="231"/>
        <v>60</v>
      </c>
      <c r="AE777" s="143"/>
      <c r="AH777" s="103"/>
      <c r="AI777" s="533"/>
    </row>
    <row r="778" spans="1:35">
      <c r="A778" s="533"/>
      <c r="C778" s="68" t="s">
        <v>1056</v>
      </c>
      <c r="D778" s="19" t="str">
        <f>+'Outstanding loans'!A747</f>
        <v>143910148</v>
      </c>
      <c r="E778" s="20">
        <f>+'Outstanding loans'!B747</f>
        <v>98</v>
      </c>
      <c r="F778" s="19" t="str">
        <f>+'Outstanding loans'!C747</f>
        <v>RAMTOHUL N</v>
      </c>
      <c r="G778" s="547" t="str">
        <f t="shared" si="216"/>
        <v>L2</v>
      </c>
      <c r="H778" s="21">
        <f>+'Outstanding loans'!F747</f>
        <v>43977</v>
      </c>
      <c r="I778" s="21">
        <f>+'Outstanding loans'!G747</f>
        <v>46539</v>
      </c>
      <c r="J778" s="34">
        <f t="shared" si="217"/>
        <v>84</v>
      </c>
      <c r="K778" s="34">
        <f t="shared" si="213"/>
        <v>6</v>
      </c>
      <c r="L778" s="34">
        <f t="shared" si="214"/>
        <v>60</v>
      </c>
      <c r="M778" s="34">
        <f t="shared" si="215"/>
        <v>6</v>
      </c>
      <c r="N778" s="52">
        <f t="shared" si="221"/>
        <v>6</v>
      </c>
      <c r="O778" s="324">
        <f>+'Outstanding loans'!H747</f>
        <v>507278</v>
      </c>
      <c r="P778" s="26">
        <f>+'Outstanding loans'!E747</f>
        <v>0.05</v>
      </c>
      <c r="Q778" s="536">
        <f t="shared" si="218"/>
        <v>6.7000000000000004E-2</v>
      </c>
      <c r="R778" s="222">
        <f t="shared" si="222"/>
        <v>9572.9616604665789</v>
      </c>
      <c r="S778" s="36">
        <f t="shared" si="223"/>
        <v>486926.71051769954</v>
      </c>
      <c r="T778" s="36">
        <f t="shared" si="219"/>
        <v>20351.289482300461</v>
      </c>
      <c r="U778" s="36">
        <f t="shared" si="224"/>
        <v>15733.706828994407</v>
      </c>
      <c r="V778" s="36">
        <f t="shared" si="225"/>
        <v>12213.145398815446</v>
      </c>
      <c r="W778" s="37">
        <f t="shared" si="226"/>
        <v>3520.561430178961</v>
      </c>
      <c r="X778" s="36">
        <f t="shared" si="227"/>
        <v>2035.1289482300458</v>
      </c>
      <c r="Y778" s="276">
        <f t="shared" si="228"/>
        <v>3520.561430178961</v>
      </c>
      <c r="Z778" s="36">
        <f t="shared" si="229"/>
        <v>87450.989110291586</v>
      </c>
      <c r="AA778" s="36">
        <f t="shared" si="230"/>
        <v>67099.699627994734</v>
      </c>
      <c r="AB778" s="38">
        <f t="shared" si="220"/>
        <v>-3.6088749766349792E-9</v>
      </c>
      <c r="AC778" s="17"/>
      <c r="AD778" s="17">
        <f t="shared" si="231"/>
        <v>60</v>
      </c>
      <c r="AE778" s="143"/>
      <c r="AH778" s="103"/>
      <c r="AI778" s="533"/>
    </row>
    <row r="779" spans="1:35">
      <c r="A779" s="533"/>
      <c r="C779" s="68" t="s">
        <v>1056</v>
      </c>
      <c r="D779" s="19" t="str">
        <f>+'Outstanding loans'!A748</f>
        <v>143910180</v>
      </c>
      <c r="E779" s="20">
        <f>+'Outstanding loans'!B748</f>
        <v>98</v>
      </c>
      <c r="F779" s="19" t="str">
        <f>+'Outstanding loans'!C748</f>
        <v>SANSFACON ST LOUIS M V</v>
      </c>
      <c r="G779" s="547" t="str">
        <f t="shared" si="216"/>
        <v>L2</v>
      </c>
      <c r="H779" s="21">
        <f>+'Outstanding loans'!F748</f>
        <v>43998</v>
      </c>
      <c r="I779" s="21">
        <f>+'Outstanding loans'!G748</f>
        <v>45839</v>
      </c>
      <c r="J779" s="34">
        <f t="shared" si="217"/>
        <v>61</v>
      </c>
      <c r="K779" s="34">
        <f t="shared" si="213"/>
        <v>5</v>
      </c>
      <c r="L779" s="34">
        <f t="shared" si="214"/>
        <v>60</v>
      </c>
      <c r="M779" s="34">
        <f t="shared" si="215"/>
        <v>5</v>
      </c>
      <c r="N779" s="52">
        <f t="shared" si="221"/>
        <v>5</v>
      </c>
      <c r="O779" s="324">
        <f>+'Outstanding loans'!H748</f>
        <v>204226</v>
      </c>
      <c r="P779" s="26">
        <f>+'Outstanding loans'!E748</f>
        <v>0.05</v>
      </c>
      <c r="Q779" s="536">
        <f t="shared" si="218"/>
        <v>6.7000000000000004E-2</v>
      </c>
      <c r="R779" s="222">
        <f t="shared" si="222"/>
        <v>3853.9965621817773</v>
      </c>
      <c r="S779" s="36">
        <f t="shared" si="223"/>
        <v>196032.73625544124</v>
      </c>
      <c r="T779" s="36">
        <f t="shared" si="219"/>
        <v>8193.2637445587607</v>
      </c>
      <c r="U779" s="36">
        <f t="shared" si="224"/>
        <v>5317.6469280658112</v>
      </c>
      <c r="V779" s="36">
        <f t="shared" si="225"/>
        <v>4129.0585952435522</v>
      </c>
      <c r="W779" s="37">
        <f t="shared" si="226"/>
        <v>1188.588332822259</v>
      </c>
      <c r="X779" s="36">
        <f t="shared" si="227"/>
        <v>682.77197871323006</v>
      </c>
      <c r="Y779" s="276">
        <f t="shared" si="228"/>
        <v>1188.588332822259</v>
      </c>
      <c r="Z779" s="36">
        <f t="shared" si="229"/>
        <v>35207.057475463924</v>
      </c>
      <c r="AA779" s="36">
        <f t="shared" si="230"/>
        <v>27013.793730906647</v>
      </c>
      <c r="AB779" s="38">
        <f t="shared" si="220"/>
        <v>-1.4842953532934189E-9</v>
      </c>
      <c r="AC779" s="17"/>
      <c r="AD779" s="17">
        <f t="shared" si="231"/>
        <v>60</v>
      </c>
      <c r="AE779" s="143"/>
      <c r="AH779" s="103"/>
      <c r="AI779" s="533"/>
    </row>
    <row r="780" spans="1:35">
      <c r="A780" s="533"/>
      <c r="C780" s="68" t="s">
        <v>1056</v>
      </c>
      <c r="D780" s="19" t="str">
        <f>+'Outstanding loans'!A749</f>
        <v>143910024</v>
      </c>
      <c r="E780" s="20">
        <f>+'Outstanding loans'!B749</f>
        <v>98</v>
      </c>
      <c r="F780" s="19" t="str">
        <f>+'Outstanding loans'!C749</f>
        <v>SIOU M J A</v>
      </c>
      <c r="G780" s="547" t="str">
        <f t="shared" si="216"/>
        <v>L2</v>
      </c>
      <c r="H780" s="21">
        <f>+'Outstanding loans'!F749</f>
        <v>44001</v>
      </c>
      <c r="I780" s="21">
        <f>+'Outstanding loans'!G749</f>
        <v>45839</v>
      </c>
      <c r="J780" s="34">
        <f t="shared" si="217"/>
        <v>60</v>
      </c>
      <c r="K780" s="34">
        <f t="shared" si="213"/>
        <v>5</v>
      </c>
      <c r="L780" s="34">
        <f t="shared" si="214"/>
        <v>60</v>
      </c>
      <c r="M780" s="34">
        <f t="shared" si="215"/>
        <v>5</v>
      </c>
      <c r="N780" s="52">
        <f t="shared" si="221"/>
        <v>5</v>
      </c>
      <c r="O780" s="324">
        <f>+'Outstanding loans'!H749</f>
        <v>101689</v>
      </c>
      <c r="P780" s="26">
        <f>+'Outstanding loans'!E749</f>
        <v>0.05</v>
      </c>
      <c r="Q780" s="536">
        <f t="shared" si="218"/>
        <v>6.7000000000000004E-2</v>
      </c>
      <c r="R780" s="222">
        <f t="shared" si="222"/>
        <v>1918.996878025828</v>
      </c>
      <c r="S780" s="36">
        <f t="shared" si="223"/>
        <v>97609.378419395973</v>
      </c>
      <c r="T780" s="36">
        <f t="shared" si="219"/>
        <v>4079.6215806040273</v>
      </c>
      <c r="U780" s="36">
        <f t="shared" si="224"/>
        <v>2647.7833305655713</v>
      </c>
      <c r="V780" s="36">
        <f t="shared" si="225"/>
        <v>2055.9568296481448</v>
      </c>
      <c r="W780" s="37">
        <f t="shared" si="226"/>
        <v>591.82650091742653</v>
      </c>
      <c r="X780" s="36">
        <f t="shared" si="227"/>
        <v>339.96846505033557</v>
      </c>
      <c r="Y780" s="276">
        <f t="shared" si="228"/>
        <v>591.82650091742653</v>
      </c>
      <c r="Z780" s="36">
        <f t="shared" si="229"/>
        <v>17530.434262152979</v>
      </c>
      <c r="AA780" s="36">
        <f t="shared" si="230"/>
        <v>13450.81268154968</v>
      </c>
      <c r="AB780" s="38">
        <f t="shared" si="220"/>
        <v>-7.2759576141834259E-10</v>
      </c>
      <c r="AC780" s="17"/>
      <c r="AD780" s="17">
        <f t="shared" si="231"/>
        <v>60</v>
      </c>
      <c r="AE780" s="143"/>
      <c r="AH780" s="103"/>
      <c r="AI780" s="533"/>
    </row>
    <row r="781" spans="1:35">
      <c r="A781" s="533"/>
      <c r="C781" s="68" t="s">
        <v>1056</v>
      </c>
      <c r="D781" s="19" t="str">
        <f>+'Outstanding loans'!A750</f>
        <v>143920232</v>
      </c>
      <c r="E781" s="20">
        <f>+'Outstanding loans'!B750</f>
        <v>98</v>
      </c>
      <c r="F781" s="19" t="str">
        <f>+'Outstanding loans'!C750</f>
        <v>SOKAPPADU A N</v>
      </c>
      <c r="G781" s="547" t="str">
        <f t="shared" si="216"/>
        <v>L2</v>
      </c>
      <c r="H781" s="21">
        <f>+'Outstanding loans'!F750</f>
        <v>44005</v>
      </c>
      <c r="I781" s="21">
        <f>+'Outstanding loans'!G750</f>
        <v>45839</v>
      </c>
      <c r="J781" s="34">
        <f t="shared" si="217"/>
        <v>60</v>
      </c>
      <c r="K781" s="34">
        <f t="shared" si="213"/>
        <v>5</v>
      </c>
      <c r="L781" s="34">
        <f t="shared" si="214"/>
        <v>60</v>
      </c>
      <c r="M781" s="34">
        <f t="shared" si="215"/>
        <v>5</v>
      </c>
      <c r="N781" s="52">
        <f t="shared" si="221"/>
        <v>5</v>
      </c>
      <c r="O781" s="324">
        <f>+'Outstanding loans'!H750</f>
        <v>347233</v>
      </c>
      <c r="P781" s="26">
        <f>+'Outstanding loans'!E750</f>
        <v>0.05</v>
      </c>
      <c r="Q781" s="536">
        <f t="shared" si="218"/>
        <v>6.7000000000000004E-2</v>
      </c>
      <c r="R781" s="222">
        <f t="shared" si="222"/>
        <v>6552.7150719108486</v>
      </c>
      <c r="S781" s="36">
        <f t="shared" si="223"/>
        <v>333302.49384596292</v>
      </c>
      <c r="T781" s="36">
        <f t="shared" si="219"/>
        <v>13930.506154037081</v>
      </c>
      <c r="U781" s="36">
        <f t="shared" si="224"/>
        <v>9041.2704345826496</v>
      </c>
      <c r="V781" s="36">
        <f t="shared" si="225"/>
        <v>7020.386254454399</v>
      </c>
      <c r="W781" s="37">
        <f t="shared" si="226"/>
        <v>2020.8841801282506</v>
      </c>
      <c r="X781" s="36">
        <f t="shared" si="227"/>
        <v>1160.8755128364235</v>
      </c>
      <c r="Y781" s="276">
        <f t="shared" si="228"/>
        <v>2020.8841801282506</v>
      </c>
      <c r="Z781" s="36">
        <f t="shared" si="229"/>
        <v>59860.410468685557</v>
      </c>
      <c r="AA781" s="36">
        <f t="shared" si="230"/>
        <v>45929.904314650921</v>
      </c>
      <c r="AB781" s="38">
        <f t="shared" si="220"/>
        <v>-2.4447217583656311E-9</v>
      </c>
      <c r="AC781" s="17"/>
      <c r="AD781" s="17">
        <f t="shared" si="231"/>
        <v>60</v>
      </c>
      <c r="AE781" s="143"/>
      <c r="AH781" s="103"/>
      <c r="AI781" s="533"/>
    </row>
    <row r="782" spans="1:35">
      <c r="A782" s="533"/>
      <c r="C782" s="68" t="s">
        <v>1056</v>
      </c>
      <c r="D782" s="19" t="str">
        <f>+'Outstanding loans'!A751</f>
        <v>143910253</v>
      </c>
      <c r="E782" s="20">
        <f>+'Outstanding loans'!B751</f>
        <v>98</v>
      </c>
      <c r="F782" s="19" t="str">
        <f>+'Outstanding loans'!C751</f>
        <v>BUNDHUN B A</v>
      </c>
      <c r="G782" s="547" t="str">
        <f t="shared" si="216"/>
        <v>L2</v>
      </c>
      <c r="H782" s="21">
        <f>+'Outstanding loans'!F751</f>
        <v>44008</v>
      </c>
      <c r="I782" s="21">
        <f>+'Outstanding loans'!G751</f>
        <v>45839</v>
      </c>
      <c r="J782" s="34">
        <f t="shared" si="217"/>
        <v>60</v>
      </c>
      <c r="K782" s="34">
        <f t="shared" si="213"/>
        <v>5</v>
      </c>
      <c r="L782" s="34">
        <f t="shared" si="214"/>
        <v>60</v>
      </c>
      <c r="M782" s="34">
        <f t="shared" si="215"/>
        <v>5</v>
      </c>
      <c r="N782" s="52">
        <f t="shared" si="221"/>
        <v>5</v>
      </c>
      <c r="O782" s="324">
        <f>+'Outstanding loans'!H751</f>
        <v>407887</v>
      </c>
      <c r="P782" s="26">
        <f>+'Outstanding loans'!E751</f>
        <v>0.05</v>
      </c>
      <c r="Q782" s="536">
        <f t="shared" si="218"/>
        <v>6.7000000000000004E-2</v>
      </c>
      <c r="R782" s="222">
        <f t="shared" si="222"/>
        <v>7697.3308773546887</v>
      </c>
      <c r="S782" s="36">
        <f t="shared" si="223"/>
        <v>391523.13952691213</v>
      </c>
      <c r="T782" s="36">
        <f t="shared" si="219"/>
        <v>16363.860473087872</v>
      </c>
      <c r="U782" s="36">
        <f t="shared" si="224"/>
        <v>10620.582357525385</v>
      </c>
      <c r="V782" s="36">
        <f t="shared" si="225"/>
        <v>8246.6939725505435</v>
      </c>
      <c r="W782" s="37">
        <f t="shared" si="226"/>
        <v>2373.8883849748418</v>
      </c>
      <c r="X782" s="36">
        <f t="shared" si="227"/>
        <v>1363.6550394239894</v>
      </c>
      <c r="Y782" s="276">
        <f t="shared" si="228"/>
        <v>2373.8883849748418</v>
      </c>
      <c r="Z782" s="36">
        <f t="shared" si="229"/>
        <v>70316.713114366226</v>
      </c>
      <c r="AA782" s="36">
        <f t="shared" si="230"/>
        <v>53952.852641281264</v>
      </c>
      <c r="AB782" s="38">
        <f t="shared" si="220"/>
        <v>-2.9103830456733704E-9</v>
      </c>
      <c r="AC782" s="17"/>
      <c r="AD782" s="17">
        <f t="shared" si="231"/>
        <v>60</v>
      </c>
      <c r="AE782" s="143"/>
      <c r="AH782" s="103"/>
      <c r="AI782" s="533"/>
    </row>
    <row r="783" spans="1:35">
      <c r="A783" s="533"/>
      <c r="C783" s="68" t="s">
        <v>1056</v>
      </c>
      <c r="D783" s="19" t="str">
        <f>+'Outstanding loans'!A752</f>
        <v>143003078</v>
      </c>
      <c r="E783" s="20">
        <f>+'Outstanding loans'!B752</f>
        <v>99</v>
      </c>
      <c r="F783" s="19" t="str">
        <f>+'Outstanding loans'!C752</f>
        <v>DHAWOTAL A</v>
      </c>
      <c r="G783" s="547" t="str">
        <f t="shared" si="216"/>
        <v>L1</v>
      </c>
      <c r="H783" s="21">
        <f>+'Outstanding loans'!F752</f>
        <v>43985</v>
      </c>
      <c r="I783" s="21">
        <f>+'Outstanding loans'!G752</f>
        <v>54788</v>
      </c>
      <c r="J783" s="34">
        <f t="shared" si="217"/>
        <v>355</v>
      </c>
      <c r="K783" s="34">
        <f t="shared" si="213"/>
        <v>6</v>
      </c>
      <c r="L783" s="34">
        <f t="shared" si="214"/>
        <v>180</v>
      </c>
      <c r="M783" s="34">
        <f t="shared" si="215"/>
        <v>6</v>
      </c>
      <c r="N783" s="52">
        <f t="shared" si="221"/>
        <v>6</v>
      </c>
      <c r="O783" s="324">
        <f>+'Outstanding loans'!H752</f>
        <v>3127260</v>
      </c>
      <c r="P783" s="26">
        <f>+'Outstanding loans'!E752</f>
        <v>0.03</v>
      </c>
      <c r="Q783" s="536">
        <f t="shared" si="218"/>
        <v>4.8000000000000001E-2</v>
      </c>
      <c r="R783" s="222">
        <f t="shared" si="222"/>
        <v>21596.283403757472</v>
      </c>
      <c r="S783" s="36">
        <f t="shared" si="223"/>
        <v>2767283.9497072301</v>
      </c>
      <c r="T783" s="36">
        <f t="shared" si="219"/>
        <v>359976.05029276991</v>
      </c>
      <c r="U783" s="36">
        <f t="shared" si="224"/>
        <v>65779.807127202075</v>
      </c>
      <c r="V783" s="36">
        <f t="shared" si="225"/>
        <v>46390.494498203014</v>
      </c>
      <c r="W783" s="37">
        <f t="shared" si="226"/>
        <v>19389.312628999061</v>
      </c>
      <c r="X783" s="36">
        <f t="shared" si="227"/>
        <v>11999.201676425662</v>
      </c>
      <c r="Y783" s="276">
        <f t="shared" si="228"/>
        <v>19389.312628999061</v>
      </c>
      <c r="Z783" s="36">
        <f t="shared" si="229"/>
        <v>1120047.0629691286</v>
      </c>
      <c r="AA783" s="36">
        <f t="shared" si="230"/>
        <v>760071.01267634518</v>
      </c>
      <c r="AB783" s="38">
        <f t="shared" si="220"/>
        <v>1.3504177331924438E-8</v>
      </c>
      <c r="AC783" s="17"/>
      <c r="AD783" s="17">
        <f t="shared" si="231"/>
        <v>180</v>
      </c>
      <c r="AE783" s="143"/>
      <c r="AH783" s="103"/>
      <c r="AI783" s="533"/>
    </row>
    <row r="784" spans="1:35">
      <c r="A784" s="533"/>
      <c r="C784" s="68" t="s">
        <v>1056</v>
      </c>
      <c r="D784" s="19" t="str">
        <f>+'Outstanding loans'!A753</f>
        <v>143194671</v>
      </c>
      <c r="E784" s="20">
        <f>+'Outstanding loans'!B753</f>
        <v>99</v>
      </c>
      <c r="F784" s="19" t="str">
        <f>+'Outstanding loans'!C753</f>
        <v>RUZOWAN H (SL3311)</v>
      </c>
      <c r="G784" s="547" t="str">
        <f t="shared" si="216"/>
        <v>L1</v>
      </c>
      <c r="H784" s="21">
        <f>+'Outstanding loans'!F753</f>
        <v>43992</v>
      </c>
      <c r="I784" s="21">
        <f>+'Outstanding loans'!G753</f>
        <v>52018</v>
      </c>
      <c r="J784" s="34">
        <f t="shared" si="217"/>
        <v>264</v>
      </c>
      <c r="K784" s="34">
        <f t="shared" si="213"/>
        <v>6</v>
      </c>
      <c r="L784" s="34">
        <f t="shared" si="214"/>
        <v>180</v>
      </c>
      <c r="M784" s="34">
        <f t="shared" si="215"/>
        <v>6</v>
      </c>
      <c r="N784" s="52">
        <f t="shared" si="221"/>
        <v>6</v>
      </c>
      <c r="O784" s="324">
        <f>+'Outstanding loans'!H753</f>
        <v>2300000</v>
      </c>
      <c r="P784" s="26">
        <f>+'Outstanding loans'!E753</f>
        <v>0.03</v>
      </c>
      <c r="Q784" s="536">
        <f t="shared" si="218"/>
        <v>4.8000000000000001E-2</v>
      </c>
      <c r="R784" s="222">
        <f t="shared" si="222"/>
        <v>15883.37772639377</v>
      </c>
      <c r="S784" s="36">
        <f t="shared" si="223"/>
        <v>2035249.0948391336</v>
      </c>
      <c r="T784" s="36">
        <f t="shared" si="219"/>
        <v>264750.90516086644</v>
      </c>
      <c r="U784" s="36">
        <f t="shared" si="224"/>
        <v>48378.950388699624</v>
      </c>
      <c r="V784" s="36">
        <f t="shared" si="225"/>
        <v>34118.729285658024</v>
      </c>
      <c r="W784" s="37">
        <f t="shared" si="226"/>
        <v>14260.2211030416</v>
      </c>
      <c r="X784" s="36">
        <f t="shared" si="227"/>
        <v>8825.0301720288826</v>
      </c>
      <c r="Y784" s="276">
        <f t="shared" si="228"/>
        <v>14260.2211030416</v>
      </c>
      <c r="Z784" s="36">
        <f t="shared" si="229"/>
        <v>823758.89591175527</v>
      </c>
      <c r="AA784" s="36">
        <f t="shared" si="230"/>
        <v>559007.99075087905</v>
      </c>
      <c r="AB784" s="38">
        <f t="shared" si="220"/>
        <v>9.7788870334625244E-9</v>
      </c>
      <c r="AC784" s="17"/>
      <c r="AD784" s="17">
        <f t="shared" si="231"/>
        <v>180</v>
      </c>
      <c r="AE784" s="143"/>
      <c r="AH784" s="103"/>
      <c r="AI784" s="533"/>
    </row>
    <row r="785" spans="1:35">
      <c r="A785" s="533"/>
      <c r="C785" s="68" t="s">
        <v>1056</v>
      </c>
      <c r="D785" s="19" t="str">
        <f>+'Outstanding loans'!A754</f>
        <v>143846652</v>
      </c>
      <c r="E785" s="20">
        <f>+'Outstanding loans'!B754</f>
        <v>99</v>
      </c>
      <c r="F785" s="19" t="str">
        <f>+'Outstanding loans'!C754</f>
        <v>BURRUTH K(SL3318)</v>
      </c>
      <c r="G785" s="547" t="str">
        <f t="shared" si="216"/>
        <v>L1</v>
      </c>
      <c r="H785" s="21">
        <f>+'Outstanding loans'!F754</f>
        <v>44004</v>
      </c>
      <c r="I785" s="21">
        <f>+'Outstanding loans'!G754</f>
        <v>54240</v>
      </c>
      <c r="J785" s="34">
        <f t="shared" si="217"/>
        <v>337</v>
      </c>
      <c r="K785" s="34">
        <f t="shared" si="213"/>
        <v>5</v>
      </c>
      <c r="L785" s="34">
        <f t="shared" si="214"/>
        <v>180</v>
      </c>
      <c r="M785" s="34">
        <f t="shared" si="215"/>
        <v>5</v>
      </c>
      <c r="N785" s="52">
        <f t="shared" si="221"/>
        <v>5</v>
      </c>
      <c r="O785" s="324">
        <f>+'Outstanding loans'!H754</f>
        <v>4520564</v>
      </c>
      <c r="P785" s="26">
        <f>+'Outstanding loans'!E754</f>
        <v>0.03</v>
      </c>
      <c r="Q785" s="536">
        <f t="shared" si="218"/>
        <v>4.8000000000000001E-2</v>
      </c>
      <c r="R785" s="222">
        <f t="shared" si="222"/>
        <v>31218.185021016317</v>
      </c>
      <c r="S785" s="36">
        <f t="shared" si="223"/>
        <v>4000205.9952879883</v>
      </c>
      <c r="T785" s="36">
        <f t="shared" si="219"/>
        <v>520358.00471201167</v>
      </c>
      <c r="U785" s="36">
        <f t="shared" si="224"/>
        <v>79392.985812947678</v>
      </c>
      <c r="V785" s="36">
        <f t="shared" si="225"/>
        <v>56007.884269259725</v>
      </c>
      <c r="W785" s="37">
        <f t="shared" si="226"/>
        <v>23385.101543687953</v>
      </c>
      <c r="X785" s="36">
        <f t="shared" si="227"/>
        <v>14454.389019778102</v>
      </c>
      <c r="Y785" s="276">
        <f t="shared" si="228"/>
        <v>23385.101543687953</v>
      </c>
      <c r="Z785" s="36">
        <f t="shared" si="229"/>
        <v>1619067.3084949688</v>
      </c>
      <c r="AA785" s="36">
        <f t="shared" si="230"/>
        <v>1098709.3037829371</v>
      </c>
      <c r="AB785" s="38">
        <f t="shared" si="220"/>
        <v>2.0023435354232788E-8</v>
      </c>
      <c r="AC785" s="17"/>
      <c r="AD785" s="17">
        <f t="shared" si="231"/>
        <v>180</v>
      </c>
      <c r="AE785" s="143"/>
      <c r="AH785" s="103"/>
      <c r="AI785" s="533"/>
    </row>
    <row r="786" spans="1:35">
      <c r="A786" s="533"/>
      <c r="C786" s="68" t="s">
        <v>1056</v>
      </c>
      <c r="D786" s="19" t="str">
        <f>+'Outstanding loans'!A755</f>
        <v>143777804</v>
      </c>
      <c r="E786" s="20">
        <f>+'Outstanding loans'!B755</f>
        <v>99</v>
      </c>
      <c r="F786" s="19" t="str">
        <f>+'Outstanding loans'!C755</f>
        <v>GROODOYAL N (SL3325)</v>
      </c>
      <c r="G786" s="547" t="str">
        <f t="shared" si="216"/>
        <v>L1</v>
      </c>
      <c r="H786" s="21">
        <f>+'Outstanding loans'!F755</f>
        <v>44008</v>
      </c>
      <c r="I786" s="21">
        <f>+'Outstanding loans'!G755</f>
        <v>54240</v>
      </c>
      <c r="J786" s="34">
        <f t="shared" si="217"/>
        <v>336</v>
      </c>
      <c r="K786" s="34">
        <f t="shared" si="213"/>
        <v>5</v>
      </c>
      <c r="L786" s="34">
        <f t="shared" si="214"/>
        <v>180</v>
      </c>
      <c r="M786" s="34">
        <f t="shared" si="215"/>
        <v>5</v>
      </c>
      <c r="N786" s="52">
        <f t="shared" si="221"/>
        <v>5</v>
      </c>
      <c r="O786" s="324">
        <f>+'Outstanding loans'!H755</f>
        <v>2244251</v>
      </c>
      <c r="P786" s="26">
        <f>+'Outstanding loans'!E755</f>
        <v>0.03</v>
      </c>
      <c r="Q786" s="536">
        <f t="shared" si="218"/>
        <v>4.8000000000000001E-2</v>
      </c>
      <c r="R786" s="222">
        <f t="shared" si="222"/>
        <v>15498.385367755194</v>
      </c>
      <c r="S786" s="36">
        <f t="shared" si="223"/>
        <v>1985917.3114529655</v>
      </c>
      <c r="T786" s="36">
        <f t="shared" si="219"/>
        <v>258333.68854703452</v>
      </c>
      <c r="U786" s="36">
        <f t="shared" si="224"/>
        <v>39414.946410158911</v>
      </c>
      <c r="V786" s="36">
        <f t="shared" si="225"/>
        <v>27805.324795572058</v>
      </c>
      <c r="W786" s="37">
        <f t="shared" si="226"/>
        <v>11609.621614586853</v>
      </c>
      <c r="X786" s="36">
        <f t="shared" si="227"/>
        <v>7175.9357929731814</v>
      </c>
      <c r="Y786" s="276">
        <f t="shared" si="228"/>
        <v>11609.621614586853</v>
      </c>
      <c r="Z786" s="36">
        <f t="shared" si="229"/>
        <v>803792.05474297935</v>
      </c>
      <c r="AA786" s="36">
        <f t="shared" si="230"/>
        <v>545458.36619593529</v>
      </c>
      <c r="AB786" s="38">
        <f t="shared" si="220"/>
        <v>9.5460563898086548E-9</v>
      </c>
      <c r="AC786" s="17"/>
      <c r="AD786" s="17">
        <f t="shared" si="231"/>
        <v>180</v>
      </c>
      <c r="AE786" s="143"/>
      <c r="AH786" s="103"/>
      <c r="AI786" s="533"/>
    </row>
    <row r="787" spans="1:35">
      <c r="A787" s="533"/>
      <c r="C787" s="68" t="s">
        <v>1056</v>
      </c>
      <c r="D787" s="19" t="str">
        <f>+'Outstanding loans'!A756</f>
        <v>143910121</v>
      </c>
      <c r="E787" s="20">
        <f>+'Outstanding loans'!B756</f>
        <v>98</v>
      </c>
      <c r="F787" s="19" t="str">
        <f>+'Outstanding loans'!C756</f>
        <v>SUNEECHUR K</v>
      </c>
      <c r="G787" s="547" t="str">
        <f t="shared" si="216"/>
        <v>L2</v>
      </c>
      <c r="H787" s="21">
        <f>+'Outstanding loans'!F756</f>
        <v>44018</v>
      </c>
      <c r="I787" s="21">
        <f>+'Outstanding loans'!G756</f>
        <v>45839</v>
      </c>
      <c r="J787" s="34">
        <f t="shared" si="217"/>
        <v>60</v>
      </c>
      <c r="K787" s="34">
        <f t="shared" si="213"/>
        <v>5</v>
      </c>
      <c r="L787" s="34">
        <f t="shared" si="214"/>
        <v>60</v>
      </c>
      <c r="M787" s="34">
        <f t="shared" si="215"/>
        <v>5</v>
      </c>
      <c r="N787" s="52">
        <f t="shared" si="221"/>
        <v>5</v>
      </c>
      <c r="O787" s="324">
        <f>+'Outstanding loans'!H756</f>
        <v>210992</v>
      </c>
      <c r="P787" s="26">
        <f>+'Outstanding loans'!E756</f>
        <v>0.05</v>
      </c>
      <c r="Q787" s="536">
        <f t="shared" si="218"/>
        <v>6.7000000000000004E-2</v>
      </c>
      <c r="R787" s="222">
        <f t="shared" si="222"/>
        <v>3981.6793290171554</v>
      </c>
      <c r="S787" s="36">
        <f t="shared" si="223"/>
        <v>202527.29372365936</v>
      </c>
      <c r="T787" s="36">
        <f t="shared" si="219"/>
        <v>8464.7062763406429</v>
      </c>
      <c r="U787" s="36">
        <f t="shared" si="224"/>
        <v>5493.820378631819</v>
      </c>
      <c r="V787" s="36">
        <f t="shared" si="225"/>
        <v>4265.8541572945069</v>
      </c>
      <c r="W787" s="37">
        <f t="shared" si="226"/>
        <v>1227.9662213373122</v>
      </c>
      <c r="X787" s="36">
        <f t="shared" si="227"/>
        <v>705.3921896950535</v>
      </c>
      <c r="Y787" s="276">
        <f t="shared" si="228"/>
        <v>1227.9662213373122</v>
      </c>
      <c r="Z787" s="36">
        <f t="shared" si="229"/>
        <v>36373.466017368424</v>
      </c>
      <c r="AA787" s="36">
        <f t="shared" si="230"/>
        <v>27908.759741029324</v>
      </c>
      <c r="AB787" s="38">
        <f t="shared" si="220"/>
        <v>-1.5425030142068863E-9</v>
      </c>
      <c r="AC787" s="17"/>
      <c r="AD787" s="17">
        <f t="shared" si="231"/>
        <v>60</v>
      </c>
      <c r="AE787" s="143"/>
      <c r="AH787" s="103"/>
      <c r="AI787" s="533"/>
    </row>
    <row r="788" spans="1:35">
      <c r="A788" s="533"/>
      <c r="C788" s="68" t="s">
        <v>1056</v>
      </c>
      <c r="D788" s="19" t="str">
        <f>+'Outstanding loans'!A757</f>
        <v>143900312</v>
      </c>
      <c r="E788" s="20">
        <f>+'Outstanding loans'!B757</f>
        <v>98</v>
      </c>
      <c r="F788" s="19" t="str">
        <f>+'Outstanding loans'!C757</f>
        <v>MOTOO K J</v>
      </c>
      <c r="G788" s="547" t="str">
        <f t="shared" si="216"/>
        <v>L2</v>
      </c>
      <c r="H788" s="21">
        <f>+'Outstanding loans'!F757</f>
        <v>44021</v>
      </c>
      <c r="I788" s="21">
        <f>+'Outstanding loans'!G757</f>
        <v>45839</v>
      </c>
      <c r="J788" s="34">
        <f t="shared" si="217"/>
        <v>60</v>
      </c>
      <c r="K788" s="34">
        <f t="shared" si="213"/>
        <v>5</v>
      </c>
      <c r="L788" s="34">
        <f t="shared" si="214"/>
        <v>60</v>
      </c>
      <c r="M788" s="34">
        <f t="shared" si="215"/>
        <v>5</v>
      </c>
      <c r="N788" s="52">
        <f t="shared" si="221"/>
        <v>5</v>
      </c>
      <c r="O788" s="324">
        <f>+'Outstanding loans'!H757</f>
        <v>165480</v>
      </c>
      <c r="P788" s="26">
        <f>+'Outstanding loans'!E757</f>
        <v>0.05</v>
      </c>
      <c r="Q788" s="536">
        <f t="shared" si="218"/>
        <v>6.7000000000000004E-2</v>
      </c>
      <c r="R788" s="222">
        <f t="shared" si="222"/>
        <v>3122.8117434109295</v>
      </c>
      <c r="S788" s="36">
        <f t="shared" si="223"/>
        <v>158841.17201311493</v>
      </c>
      <c r="T788" s="36">
        <f t="shared" si="219"/>
        <v>6638.8279868850659</v>
      </c>
      <c r="U788" s="36">
        <f t="shared" si="224"/>
        <v>4308.7766183362091</v>
      </c>
      <c r="V788" s="36">
        <f t="shared" si="225"/>
        <v>3345.6886798982669</v>
      </c>
      <c r="W788" s="37">
        <f t="shared" si="226"/>
        <v>963.08793843794228</v>
      </c>
      <c r="X788" s="36">
        <f t="shared" si="227"/>
        <v>553.23566557375545</v>
      </c>
      <c r="Y788" s="276">
        <f t="shared" si="228"/>
        <v>963.08793843794228</v>
      </c>
      <c r="Z788" s="36">
        <f t="shared" si="229"/>
        <v>28527.532591539639</v>
      </c>
      <c r="AA788" s="36">
        <f t="shared" si="230"/>
        <v>21888.704604655766</v>
      </c>
      <c r="AB788" s="38">
        <f t="shared" si="220"/>
        <v>-1.1932570487260818E-9</v>
      </c>
      <c r="AC788" s="17"/>
      <c r="AD788" s="17">
        <f t="shared" si="231"/>
        <v>60</v>
      </c>
      <c r="AE788" s="143"/>
      <c r="AH788" s="103"/>
      <c r="AI788" s="533"/>
    </row>
    <row r="789" spans="1:35">
      <c r="A789" s="533"/>
      <c r="C789" s="68" t="s">
        <v>1056</v>
      </c>
      <c r="D789" s="19" t="str">
        <f>+'Outstanding loans'!A758</f>
        <v>143900436</v>
      </c>
      <c r="E789" s="20">
        <f>+'Outstanding loans'!B758</f>
        <v>98</v>
      </c>
      <c r="F789" s="19" t="str">
        <f>+'Outstanding loans'!C758</f>
        <v>NG PING MAN C M B V K</v>
      </c>
      <c r="G789" s="547" t="str">
        <f t="shared" si="216"/>
        <v>L2</v>
      </c>
      <c r="H789" s="21">
        <f>+'Outstanding loans'!F758</f>
        <v>44029</v>
      </c>
      <c r="I789" s="21">
        <f>+'Outstanding loans'!G758</f>
        <v>46600</v>
      </c>
      <c r="J789" s="34">
        <f t="shared" si="217"/>
        <v>85</v>
      </c>
      <c r="K789" s="34">
        <f t="shared" si="213"/>
        <v>4</v>
      </c>
      <c r="L789" s="34">
        <f t="shared" si="214"/>
        <v>60</v>
      </c>
      <c r="M789" s="34">
        <f t="shared" si="215"/>
        <v>4</v>
      </c>
      <c r="N789" s="52">
        <f t="shared" si="221"/>
        <v>4</v>
      </c>
      <c r="O789" s="324">
        <f>+'Outstanding loans'!H758</f>
        <v>574325</v>
      </c>
      <c r="P789" s="26">
        <f>+'Outstanding loans'!E758</f>
        <v>0.05</v>
      </c>
      <c r="Q789" s="536">
        <f t="shared" si="218"/>
        <v>6.7000000000000004E-2</v>
      </c>
      <c r="R789" s="222">
        <f t="shared" si="222"/>
        <v>10838.22126259658</v>
      </c>
      <c r="S789" s="36">
        <f t="shared" si="223"/>
        <v>551283.87790930772</v>
      </c>
      <c r="T789" s="36">
        <f t="shared" si="219"/>
        <v>23041.122090692283</v>
      </c>
      <c r="U789" s="36">
        <f t="shared" si="224"/>
        <v>12051.070242714814</v>
      </c>
      <c r="V789" s="36">
        <f t="shared" si="225"/>
        <v>9360.3662394411294</v>
      </c>
      <c r="W789" s="37">
        <f t="shared" si="226"/>
        <v>2690.7040032736841</v>
      </c>
      <c r="X789" s="36">
        <f t="shared" si="227"/>
        <v>1536.0748060461522</v>
      </c>
      <c r="Y789" s="276">
        <f t="shared" si="228"/>
        <v>2690.7040032736841</v>
      </c>
      <c r="Z789" s="36">
        <f t="shared" si="229"/>
        <v>99009.397846482927</v>
      </c>
      <c r="AA789" s="36">
        <f t="shared" si="230"/>
        <v>75968.275755794835</v>
      </c>
      <c r="AB789" s="38">
        <f t="shared" si="220"/>
        <v>-4.1909515857696533E-9</v>
      </c>
      <c r="AC789" s="17"/>
      <c r="AD789" s="17">
        <f t="shared" si="231"/>
        <v>60</v>
      </c>
      <c r="AE789" s="143"/>
      <c r="AH789" s="103"/>
      <c r="AI789" s="533"/>
    </row>
    <row r="790" spans="1:35">
      <c r="A790" s="533"/>
      <c r="C790" s="68" t="s">
        <v>1056</v>
      </c>
      <c r="D790" s="19" t="str">
        <f>+'Outstanding loans'!A759</f>
        <v>143002373</v>
      </c>
      <c r="E790" s="20">
        <f>+'Outstanding loans'!B759</f>
        <v>98</v>
      </c>
      <c r="F790" s="19" t="str">
        <f>+'Outstanding loans'!C759</f>
        <v>RAMRUCHA J</v>
      </c>
      <c r="G790" s="547" t="str">
        <f t="shared" si="216"/>
        <v>L2</v>
      </c>
      <c r="H790" s="21">
        <f>+'Outstanding loans'!F759</f>
        <v>44033</v>
      </c>
      <c r="I790" s="21">
        <f>+'Outstanding loans'!G759</f>
        <v>45870</v>
      </c>
      <c r="J790" s="34">
        <f t="shared" si="217"/>
        <v>60</v>
      </c>
      <c r="K790" s="34">
        <f t="shared" si="213"/>
        <v>4</v>
      </c>
      <c r="L790" s="34">
        <f t="shared" si="214"/>
        <v>60</v>
      </c>
      <c r="M790" s="34">
        <f t="shared" si="215"/>
        <v>4</v>
      </c>
      <c r="N790" s="52">
        <f t="shared" si="221"/>
        <v>4</v>
      </c>
      <c r="O790" s="324">
        <f>+'Outstanding loans'!H759</f>
        <v>408170</v>
      </c>
      <c r="P790" s="26">
        <f>+'Outstanding loans'!E759</f>
        <v>0.05</v>
      </c>
      <c r="Q790" s="536">
        <f t="shared" si="218"/>
        <v>6.7000000000000004E-2</v>
      </c>
      <c r="R790" s="222">
        <f t="shared" si="222"/>
        <v>7702.6714364759428</v>
      </c>
      <c r="S790" s="36">
        <f t="shared" si="223"/>
        <v>391794.78595959104</v>
      </c>
      <c r="T790" s="36">
        <f t="shared" si="219"/>
        <v>16375.214040408959</v>
      </c>
      <c r="U790" s="36">
        <f t="shared" si="224"/>
        <v>8564.6373411725181</v>
      </c>
      <c r="V790" s="36">
        <f t="shared" si="225"/>
        <v>6652.3670185917181</v>
      </c>
      <c r="W790" s="37">
        <f t="shared" si="226"/>
        <v>1912.2703225808</v>
      </c>
      <c r="X790" s="36">
        <f t="shared" si="227"/>
        <v>1091.6809360272639</v>
      </c>
      <c r="Y790" s="276">
        <f t="shared" si="228"/>
        <v>1912.2703225808</v>
      </c>
      <c r="Z790" s="36">
        <f t="shared" si="229"/>
        <v>70365.50022896257</v>
      </c>
      <c r="AA790" s="36">
        <f t="shared" si="230"/>
        <v>53990.28618855658</v>
      </c>
      <c r="AB790" s="38">
        <f t="shared" si="220"/>
        <v>-2.9685907065868378E-9</v>
      </c>
      <c r="AC790" s="17"/>
      <c r="AD790" s="17">
        <f t="shared" si="231"/>
        <v>60</v>
      </c>
      <c r="AE790" s="143"/>
      <c r="AH790" s="103"/>
      <c r="AI790" s="533"/>
    </row>
    <row r="791" spans="1:35">
      <c r="A791" s="533"/>
      <c r="C791" s="68" t="s">
        <v>1056</v>
      </c>
      <c r="D791" s="19" t="str">
        <f>+'Outstanding loans'!A760</f>
        <v>143421171</v>
      </c>
      <c r="E791" s="20">
        <f>+'Outstanding loans'!B760</f>
        <v>99</v>
      </c>
      <c r="F791" s="19" t="str">
        <f>+'Outstanding loans'!C760</f>
        <v>NAGAPACHETTY T D(SL3289)</v>
      </c>
      <c r="G791" s="547" t="str">
        <f t="shared" si="216"/>
        <v>L1</v>
      </c>
      <c r="H791" s="21">
        <f>+'Outstanding loans'!F760</f>
        <v>44021</v>
      </c>
      <c r="I791" s="21">
        <f>+'Outstanding loans'!G760</f>
        <v>54788</v>
      </c>
      <c r="J791" s="34">
        <f t="shared" si="217"/>
        <v>354</v>
      </c>
      <c r="K791" s="34">
        <f t="shared" si="213"/>
        <v>5</v>
      </c>
      <c r="L791" s="34">
        <f t="shared" si="214"/>
        <v>180</v>
      </c>
      <c r="M791" s="34">
        <f t="shared" si="215"/>
        <v>5</v>
      </c>
      <c r="N791" s="52">
        <f t="shared" si="221"/>
        <v>5</v>
      </c>
      <c r="O791" s="324">
        <f>+'Outstanding loans'!H760</f>
        <v>2620150</v>
      </c>
      <c r="P791" s="26">
        <f>+'Outstanding loans'!E760</f>
        <v>0.03</v>
      </c>
      <c r="Q791" s="536">
        <f t="shared" si="218"/>
        <v>4.8000000000000001E-2</v>
      </c>
      <c r="R791" s="222">
        <f t="shared" si="222"/>
        <v>18094.274847743756</v>
      </c>
      <c r="S791" s="36">
        <f t="shared" si="223"/>
        <v>2318546.9199316334</v>
      </c>
      <c r="T791" s="36">
        <f t="shared" si="219"/>
        <v>301603.0800683666</v>
      </c>
      <c r="U791" s="36">
        <f t="shared" si="224"/>
        <v>46016.720873279286</v>
      </c>
      <c r="V791" s="36">
        <f t="shared" si="225"/>
        <v>32462.555107747816</v>
      </c>
      <c r="W791" s="37">
        <f t="shared" si="226"/>
        <v>13554.16576553147</v>
      </c>
      <c r="X791" s="36">
        <f t="shared" si="227"/>
        <v>8377.8633352324068</v>
      </c>
      <c r="Y791" s="276">
        <f t="shared" si="228"/>
        <v>13554.16576553147</v>
      </c>
      <c r="Z791" s="36">
        <f t="shared" si="229"/>
        <v>938422.55266225524</v>
      </c>
      <c r="AA791" s="36">
        <f t="shared" si="230"/>
        <v>636819.47259387607</v>
      </c>
      <c r="AB791" s="38">
        <f t="shared" si="220"/>
        <v>1.257285475730896E-8</v>
      </c>
      <c r="AC791" s="17"/>
      <c r="AD791" s="17">
        <f t="shared" si="231"/>
        <v>180</v>
      </c>
      <c r="AE791" s="143"/>
      <c r="AH791" s="103"/>
      <c r="AI791" s="533"/>
    </row>
    <row r="792" spans="1:35">
      <c r="A792" s="533"/>
      <c r="C792" s="68" t="s">
        <v>1056</v>
      </c>
      <c r="D792" s="19" t="str">
        <f>+'Outstanding loans'!A761</f>
        <v>143456293</v>
      </c>
      <c r="E792" s="20">
        <f>+'Outstanding loans'!B761</f>
        <v>99</v>
      </c>
      <c r="F792" s="19" t="str">
        <f>+'Outstanding loans'!C761</f>
        <v>MUNGUR A(SL3320)</v>
      </c>
      <c r="G792" s="547" t="str">
        <f t="shared" si="216"/>
        <v>L1</v>
      </c>
      <c r="H792" s="21">
        <f>+'Outstanding loans'!F761</f>
        <v>44041</v>
      </c>
      <c r="I792" s="21">
        <f>+'Outstanding loans'!G761</f>
        <v>53540</v>
      </c>
      <c r="J792" s="34">
        <f t="shared" si="217"/>
        <v>312</v>
      </c>
      <c r="K792" s="34">
        <f t="shared" si="213"/>
        <v>4</v>
      </c>
      <c r="L792" s="34">
        <f t="shared" si="214"/>
        <v>180</v>
      </c>
      <c r="M792" s="34">
        <f t="shared" si="215"/>
        <v>4</v>
      </c>
      <c r="N792" s="52">
        <f t="shared" si="221"/>
        <v>4</v>
      </c>
      <c r="O792" s="324">
        <f>+'Outstanding loans'!H761</f>
        <v>1843890</v>
      </c>
      <c r="P792" s="26">
        <f>+'Outstanding loans'!E761</f>
        <v>0.03</v>
      </c>
      <c r="Q792" s="536">
        <f t="shared" si="218"/>
        <v>4.8000000000000001E-2</v>
      </c>
      <c r="R792" s="222">
        <f t="shared" si="222"/>
        <v>12733.56580692183</v>
      </c>
      <c r="S792" s="36">
        <f t="shared" si="223"/>
        <v>1631641.5015143172</v>
      </c>
      <c r="T792" s="36">
        <f t="shared" si="219"/>
        <v>212248.49848568277</v>
      </c>
      <c r="U792" s="36">
        <f t="shared" si="224"/>
        <v>25956.898383773092</v>
      </c>
      <c r="V792" s="36">
        <f t="shared" si="225"/>
        <v>18316.83916494099</v>
      </c>
      <c r="W792" s="37">
        <f t="shared" si="226"/>
        <v>7640.0592188321025</v>
      </c>
      <c r="X792" s="36">
        <f t="shared" si="227"/>
        <v>4716.6332996818392</v>
      </c>
      <c r="Y792" s="276">
        <f t="shared" si="228"/>
        <v>7640.0592188321025</v>
      </c>
      <c r="Z792" s="36">
        <f t="shared" si="229"/>
        <v>660400.34373162012</v>
      </c>
      <c r="AA792" s="36">
        <f t="shared" si="230"/>
        <v>448151.84524592967</v>
      </c>
      <c r="AB792" s="38">
        <f t="shared" si="220"/>
        <v>7.6834112405776978E-9</v>
      </c>
      <c r="AC792" s="17"/>
      <c r="AD792" s="17">
        <f t="shared" si="231"/>
        <v>180</v>
      </c>
      <c r="AE792" s="143"/>
      <c r="AH792" s="103"/>
      <c r="AI792" s="533"/>
    </row>
    <row r="793" spans="1:35">
      <c r="A793" s="533"/>
      <c r="C793" s="68" t="s">
        <v>1056</v>
      </c>
      <c r="D793" s="19" t="str">
        <f>+'Outstanding loans'!A762</f>
        <v>143900118</v>
      </c>
      <c r="E793" s="20">
        <f>+'Outstanding loans'!B762</f>
        <v>98</v>
      </c>
      <c r="F793" s="19" t="str">
        <f>+'Outstanding loans'!C762</f>
        <v>GEERDHARRY G</v>
      </c>
      <c r="G793" s="547" t="str">
        <f t="shared" si="216"/>
        <v>L2</v>
      </c>
      <c r="H793" s="21">
        <f>+'Outstanding loans'!F762</f>
        <v>44048</v>
      </c>
      <c r="I793" s="21">
        <f>+'Outstanding loans'!G762</f>
        <v>46600</v>
      </c>
      <c r="J793" s="34">
        <f t="shared" si="217"/>
        <v>84</v>
      </c>
      <c r="K793" s="34">
        <f t="shared" si="213"/>
        <v>4</v>
      </c>
      <c r="L793" s="34">
        <f t="shared" si="214"/>
        <v>60</v>
      </c>
      <c r="M793" s="34">
        <f t="shared" si="215"/>
        <v>4</v>
      </c>
      <c r="N793" s="52">
        <f t="shared" si="221"/>
        <v>4</v>
      </c>
      <c r="O793" s="324">
        <f>+'Outstanding loans'!H762</f>
        <v>834729</v>
      </c>
      <c r="P793" s="26">
        <f>+'Outstanding loans'!E762</f>
        <v>0.05</v>
      </c>
      <c r="Q793" s="536">
        <f t="shared" si="218"/>
        <v>6.7000000000000004E-2</v>
      </c>
      <c r="R793" s="222">
        <f t="shared" si="222"/>
        <v>15752.365988431602</v>
      </c>
      <c r="S793" s="36">
        <f t="shared" si="223"/>
        <v>801240.8307549879</v>
      </c>
      <c r="T793" s="36">
        <f t="shared" si="219"/>
        <v>33488.169245012105</v>
      </c>
      <c r="U793" s="36">
        <f t="shared" si="224"/>
        <v>17515.131350073731</v>
      </c>
      <c r="V793" s="36">
        <f t="shared" si="225"/>
        <v>13604.438515966496</v>
      </c>
      <c r="W793" s="37">
        <f t="shared" si="226"/>
        <v>3910.6928341072344</v>
      </c>
      <c r="X793" s="36">
        <f t="shared" si="227"/>
        <v>2232.5446163341403</v>
      </c>
      <c r="Y793" s="276">
        <f t="shared" si="228"/>
        <v>3910.6928341072344</v>
      </c>
      <c r="Z793" s="36">
        <f t="shared" si="229"/>
        <v>143901.12855090213</v>
      </c>
      <c r="AA793" s="36">
        <f t="shared" si="230"/>
        <v>110412.95930589607</v>
      </c>
      <c r="AB793" s="38">
        <f t="shared" si="220"/>
        <v>-6.0535967350006104E-9</v>
      </c>
      <c r="AC793" s="17"/>
      <c r="AD793" s="17">
        <f t="shared" si="231"/>
        <v>60</v>
      </c>
      <c r="AE793" s="143"/>
      <c r="AH793" s="103"/>
      <c r="AI793" s="533"/>
    </row>
    <row r="794" spans="1:35">
      <c r="A794" s="533"/>
      <c r="C794" s="68" t="s">
        <v>1056</v>
      </c>
      <c r="D794" s="19" t="str">
        <f>+'Outstanding loans'!A763</f>
        <v>143003337</v>
      </c>
      <c r="E794" s="20">
        <f>+'Outstanding loans'!B763</f>
        <v>98</v>
      </c>
      <c r="F794" s="19" t="str">
        <f>+'Outstanding loans'!C763</f>
        <v>KHAYALLEE B</v>
      </c>
      <c r="G794" s="547" t="str">
        <f t="shared" si="216"/>
        <v>L2</v>
      </c>
      <c r="H794" s="21">
        <f>+'Outstanding loans'!F763</f>
        <v>44050</v>
      </c>
      <c r="I794" s="21">
        <f>+'Outstanding loans'!G763</f>
        <v>45505</v>
      </c>
      <c r="J794" s="34">
        <f t="shared" si="217"/>
        <v>48</v>
      </c>
      <c r="K794" s="34">
        <f t="shared" si="213"/>
        <v>4</v>
      </c>
      <c r="L794" s="34">
        <f t="shared" si="214"/>
        <v>48</v>
      </c>
      <c r="M794" s="34">
        <f t="shared" si="215"/>
        <v>4</v>
      </c>
      <c r="N794" s="52">
        <f t="shared" si="221"/>
        <v>4</v>
      </c>
      <c r="O794" s="324">
        <f>+'Outstanding loans'!H763</f>
        <v>200805</v>
      </c>
      <c r="P794" s="26">
        <f>+'Outstanding loans'!E763</f>
        <v>0.05</v>
      </c>
      <c r="Q794" s="536">
        <f t="shared" si="218"/>
        <v>6.7000000000000004E-2</v>
      </c>
      <c r="R794" s="222">
        <f t="shared" si="222"/>
        <v>4624.3972954536739</v>
      </c>
      <c r="S794" s="36">
        <f t="shared" si="223"/>
        <v>194242.78294107266</v>
      </c>
      <c r="T794" s="36">
        <f t="shared" si="219"/>
        <v>6562.2170589273446</v>
      </c>
      <c r="U794" s="36">
        <f t="shared" si="224"/>
        <v>4219.0609845963427</v>
      </c>
      <c r="V794" s="36">
        <f t="shared" si="225"/>
        <v>3251.7939457159919</v>
      </c>
      <c r="W794" s="37">
        <f t="shared" si="226"/>
        <v>967.26703888035081</v>
      </c>
      <c r="X794" s="36">
        <f t="shared" si="227"/>
        <v>546.85142157727876</v>
      </c>
      <c r="Y794" s="276">
        <f t="shared" si="228"/>
        <v>967.26703888035081</v>
      </c>
      <c r="Z794" s="36">
        <f t="shared" si="229"/>
        <v>27728.28724070231</v>
      </c>
      <c r="AA794" s="36">
        <f t="shared" si="230"/>
        <v>21166.070181776362</v>
      </c>
      <c r="AB794" s="38">
        <f t="shared" si="220"/>
        <v>-1.3969838619232178E-9</v>
      </c>
      <c r="AC794" s="17"/>
      <c r="AD794" s="17">
        <f t="shared" si="231"/>
        <v>48</v>
      </c>
      <c r="AE794" s="143"/>
      <c r="AH794" s="103"/>
      <c r="AI794" s="533"/>
    </row>
    <row r="795" spans="1:35">
      <c r="A795" s="533"/>
      <c r="C795" s="68" t="s">
        <v>1056</v>
      </c>
      <c r="D795" s="19" t="str">
        <f>+'Outstanding loans'!A764</f>
        <v>143920208</v>
      </c>
      <c r="E795" s="20">
        <f>+'Outstanding loans'!B764</f>
        <v>98</v>
      </c>
      <c r="F795" s="19" t="str">
        <f>+'Outstanding loans'!C764</f>
        <v>VENCATASAMY K R</v>
      </c>
      <c r="G795" s="547" t="str">
        <f t="shared" si="216"/>
        <v>L2</v>
      </c>
      <c r="H795" s="21">
        <f>+'Outstanding loans'!F764</f>
        <v>44062</v>
      </c>
      <c r="I795" s="21">
        <f>+'Outstanding loans'!G764</f>
        <v>45901</v>
      </c>
      <c r="J795" s="34">
        <f t="shared" si="217"/>
        <v>60</v>
      </c>
      <c r="K795" s="34">
        <f t="shared" si="213"/>
        <v>3</v>
      </c>
      <c r="L795" s="34">
        <f t="shared" si="214"/>
        <v>60</v>
      </c>
      <c r="M795" s="34">
        <f t="shared" si="215"/>
        <v>3</v>
      </c>
      <c r="N795" s="52">
        <f t="shared" si="221"/>
        <v>3</v>
      </c>
      <c r="O795" s="324">
        <f>+'Outstanding loans'!H764</f>
        <v>979473</v>
      </c>
      <c r="P795" s="26">
        <f>+'Outstanding loans'!E764</f>
        <v>0.05</v>
      </c>
      <c r="Q795" s="536">
        <f t="shared" si="218"/>
        <v>6.7000000000000004E-2</v>
      </c>
      <c r="R795" s="222">
        <f t="shared" si="222"/>
        <v>18483.863831000323</v>
      </c>
      <c r="S795" s="36">
        <f t="shared" si="223"/>
        <v>940177.90231569821</v>
      </c>
      <c r="T795" s="36">
        <f t="shared" si="219"/>
        <v>39295.097684301785</v>
      </c>
      <c r="U795" s="36">
        <f t="shared" si="224"/>
        <v>15525.888797208638</v>
      </c>
      <c r="V795" s="36">
        <f t="shared" si="225"/>
        <v>12063.128373530373</v>
      </c>
      <c r="W795" s="37">
        <f t="shared" si="226"/>
        <v>3462.7604236782645</v>
      </c>
      <c r="X795" s="36">
        <f t="shared" si="227"/>
        <v>1964.7548842150893</v>
      </c>
      <c r="Y795" s="276">
        <f t="shared" si="228"/>
        <v>3462.7604236782645</v>
      </c>
      <c r="Z795" s="36">
        <f t="shared" si="229"/>
        <v>168853.92754431407</v>
      </c>
      <c r="AA795" s="36">
        <f t="shared" si="230"/>
        <v>129558.82986001938</v>
      </c>
      <c r="AB795" s="38">
        <f t="shared" si="220"/>
        <v>-7.1013346314430237E-9</v>
      </c>
      <c r="AC795" s="17"/>
      <c r="AD795" s="17">
        <f t="shared" si="231"/>
        <v>60</v>
      </c>
      <c r="AE795" s="143"/>
      <c r="AH795" s="103"/>
      <c r="AI795" s="533"/>
    </row>
    <row r="796" spans="1:35">
      <c r="A796" s="533"/>
      <c r="C796" s="68" t="s">
        <v>1056</v>
      </c>
      <c r="D796" s="19" t="str">
        <f>+'Outstanding loans'!A765</f>
        <v>143920356</v>
      </c>
      <c r="E796" s="20">
        <f>+'Outstanding loans'!B765</f>
        <v>98</v>
      </c>
      <c r="F796" s="19" t="str">
        <f>+'Outstanding loans'!C765</f>
        <v>NORUTHUN LATCHMUDOO T</v>
      </c>
      <c r="G796" s="547" t="str">
        <f t="shared" si="216"/>
        <v>L2</v>
      </c>
      <c r="H796" s="21">
        <f>+'Outstanding loans'!F765</f>
        <v>44064</v>
      </c>
      <c r="I796" s="21">
        <f>+'Outstanding loans'!G765</f>
        <v>46631</v>
      </c>
      <c r="J796" s="34">
        <f t="shared" si="217"/>
        <v>84</v>
      </c>
      <c r="K796" s="34">
        <f t="shared" si="213"/>
        <v>3</v>
      </c>
      <c r="L796" s="34">
        <f t="shared" si="214"/>
        <v>60</v>
      </c>
      <c r="M796" s="34">
        <f t="shared" si="215"/>
        <v>3</v>
      </c>
      <c r="N796" s="52">
        <f t="shared" si="221"/>
        <v>3</v>
      </c>
      <c r="O796" s="324">
        <f>+'Outstanding loans'!H765</f>
        <v>1472533</v>
      </c>
      <c r="P796" s="26">
        <f>+'Outstanding loans'!E765</f>
        <v>0.05</v>
      </c>
      <c r="Q796" s="536">
        <f t="shared" si="218"/>
        <v>6.7000000000000004E-2</v>
      </c>
      <c r="R796" s="222">
        <f t="shared" si="222"/>
        <v>27788.514291516352</v>
      </c>
      <c r="S796" s="36">
        <f t="shared" si="223"/>
        <v>1413457.0192650964</v>
      </c>
      <c r="T796" s="36">
        <f t="shared" si="219"/>
        <v>59075.980734903598</v>
      </c>
      <c r="U796" s="36">
        <f t="shared" si="224"/>
        <v>23341.514884249002</v>
      </c>
      <c r="V796" s="36">
        <f t="shared" si="225"/>
        <v>18135.624578992771</v>
      </c>
      <c r="W796" s="37">
        <f t="shared" si="226"/>
        <v>5205.8903052562309</v>
      </c>
      <c r="X796" s="36">
        <f t="shared" si="227"/>
        <v>2953.7990367451798</v>
      </c>
      <c r="Y796" s="276">
        <f t="shared" si="228"/>
        <v>5205.8903052562309</v>
      </c>
      <c r="Z796" s="36">
        <f t="shared" si="229"/>
        <v>253853.83822587412</v>
      </c>
      <c r="AA796" s="36">
        <f t="shared" si="230"/>
        <v>194777.85749098123</v>
      </c>
      <c r="AB796" s="38">
        <f t="shared" si="220"/>
        <v>-1.0710209608078003E-8</v>
      </c>
      <c r="AC796" s="17"/>
      <c r="AD796" s="17">
        <f t="shared" si="231"/>
        <v>60</v>
      </c>
      <c r="AE796" s="143"/>
      <c r="AH796" s="103"/>
      <c r="AI796" s="533"/>
    </row>
    <row r="797" spans="1:35">
      <c r="A797" s="533"/>
      <c r="C797" s="68" t="s">
        <v>1056</v>
      </c>
      <c r="D797" s="19" t="str">
        <f>+'Outstanding loans'!A766</f>
        <v>143920399</v>
      </c>
      <c r="E797" s="20">
        <f>+'Outstanding loans'!B766</f>
        <v>98</v>
      </c>
      <c r="F797" s="19" t="str">
        <f>+'Outstanding loans'!C766</f>
        <v>FRONTIN G R</v>
      </c>
      <c r="G797" s="547" t="str">
        <f t="shared" si="216"/>
        <v>L2</v>
      </c>
      <c r="H797" s="21">
        <f>+'Outstanding loans'!F766</f>
        <v>44069</v>
      </c>
      <c r="I797" s="21">
        <f>+'Outstanding loans'!G766</f>
        <v>44805</v>
      </c>
      <c r="J797" s="34">
        <f t="shared" si="217"/>
        <v>24</v>
      </c>
      <c r="K797" s="34">
        <f t="shared" si="213"/>
        <v>3</v>
      </c>
      <c r="L797" s="34">
        <f t="shared" si="214"/>
        <v>24</v>
      </c>
      <c r="M797" s="34">
        <f t="shared" si="215"/>
        <v>3</v>
      </c>
      <c r="N797" s="52">
        <f t="shared" si="221"/>
        <v>3</v>
      </c>
      <c r="O797" s="324">
        <f>+'Outstanding loans'!H766</f>
        <v>167274</v>
      </c>
      <c r="P797" s="26">
        <f>+'Outstanding loans'!E766</f>
        <v>0.05</v>
      </c>
      <c r="Q797" s="536">
        <f t="shared" si="218"/>
        <v>6.7000000000000004E-2</v>
      </c>
      <c r="R797" s="222">
        <f t="shared" si="222"/>
        <v>7338.5428463765647</v>
      </c>
      <c r="S797" s="36">
        <f t="shared" si="223"/>
        <v>164406.0340624323</v>
      </c>
      <c r="T797" s="36">
        <f t="shared" si="219"/>
        <v>2867.9659375677002</v>
      </c>
      <c r="U797" s="36">
        <f t="shared" si="224"/>
        <v>2646.0557136065509</v>
      </c>
      <c r="V797" s="36">
        <f t="shared" si="225"/>
        <v>2007.7900969229631</v>
      </c>
      <c r="W797" s="37">
        <f t="shared" si="226"/>
        <v>638.26561668358772</v>
      </c>
      <c r="X797" s="36">
        <f t="shared" si="227"/>
        <v>358.49574219596252</v>
      </c>
      <c r="Y797" s="276">
        <f t="shared" si="228"/>
        <v>638.26561668358772</v>
      </c>
      <c r="Z797" s="36">
        <f t="shared" si="229"/>
        <v>11718.994250603893</v>
      </c>
      <c r="AA797" s="36">
        <f t="shared" si="230"/>
        <v>8851.028313037561</v>
      </c>
      <c r="AB797" s="38">
        <f t="shared" si="220"/>
        <v>-1.3678800314664841E-9</v>
      </c>
      <c r="AC797" s="17"/>
      <c r="AD797" s="17">
        <f t="shared" si="231"/>
        <v>24</v>
      </c>
      <c r="AE797" s="143"/>
      <c r="AH797" s="103"/>
      <c r="AI797" s="533"/>
    </row>
    <row r="798" spans="1:35">
      <c r="A798" s="533"/>
      <c r="C798" s="68" t="s">
        <v>1056</v>
      </c>
      <c r="D798" s="19" t="str">
        <f>+'Outstanding loans'!A767</f>
        <v>143920240</v>
      </c>
      <c r="E798" s="20">
        <f>+'Outstanding loans'!B767</f>
        <v>98</v>
      </c>
      <c r="F798" s="19" t="str">
        <f>+'Outstanding loans'!C767</f>
        <v>AWNEE K</v>
      </c>
      <c r="G798" s="547" t="str">
        <f t="shared" si="216"/>
        <v>L2</v>
      </c>
      <c r="H798" s="21">
        <f>+'Outstanding loans'!F767</f>
        <v>44071</v>
      </c>
      <c r="I798" s="21">
        <f>+'Outstanding loans'!G767</f>
        <v>45901</v>
      </c>
      <c r="J798" s="34">
        <f t="shared" si="217"/>
        <v>60</v>
      </c>
      <c r="K798" s="34">
        <f t="shared" si="213"/>
        <v>3</v>
      </c>
      <c r="L798" s="34">
        <f t="shared" si="214"/>
        <v>60</v>
      </c>
      <c r="M798" s="34">
        <f t="shared" si="215"/>
        <v>3</v>
      </c>
      <c r="N798" s="52">
        <f t="shared" si="221"/>
        <v>3</v>
      </c>
      <c r="O798" s="324">
        <f>+'Outstanding loans'!H767</f>
        <v>101915</v>
      </c>
      <c r="P798" s="26">
        <f>+'Outstanding loans'!E767</f>
        <v>0.05</v>
      </c>
      <c r="Q798" s="536">
        <f t="shared" si="218"/>
        <v>6.7000000000000004E-2</v>
      </c>
      <c r="R798" s="222">
        <f t="shared" si="222"/>
        <v>1923.2617768293744</v>
      </c>
      <c r="S798" s="36">
        <f t="shared" si="223"/>
        <v>97826.311612984093</v>
      </c>
      <c r="T798" s="36">
        <f t="shared" si="219"/>
        <v>4088.6883870159072</v>
      </c>
      <c r="U798" s="36">
        <f t="shared" si="224"/>
        <v>1615.4819548548212</v>
      </c>
      <c r="V798" s="36">
        <f t="shared" si="225"/>
        <v>1255.1787830683925</v>
      </c>
      <c r="W798" s="37">
        <f t="shared" si="226"/>
        <v>360.30317178642872</v>
      </c>
      <c r="X798" s="36">
        <f t="shared" si="227"/>
        <v>204.43441935079537</v>
      </c>
      <c r="Y798" s="276">
        <f t="shared" si="228"/>
        <v>360.30317178642872</v>
      </c>
      <c r="Z798" s="36">
        <f t="shared" si="229"/>
        <v>17569.394996777628</v>
      </c>
      <c r="AA798" s="36">
        <f t="shared" si="230"/>
        <v>13480.706609762463</v>
      </c>
      <c r="AB798" s="38">
        <f t="shared" si="220"/>
        <v>-7.4214767664670944E-10</v>
      </c>
      <c r="AC798" s="17"/>
      <c r="AD798" s="17">
        <f t="shared" si="231"/>
        <v>60</v>
      </c>
      <c r="AE798" s="143"/>
      <c r="AH798" s="103"/>
      <c r="AI798" s="533"/>
    </row>
    <row r="799" spans="1:35">
      <c r="A799" s="533"/>
      <c r="C799" s="68" t="s">
        <v>1056</v>
      </c>
      <c r="D799" s="19" t="str">
        <f>+'Outstanding loans'!A768</f>
        <v>143268551</v>
      </c>
      <c r="E799" s="20">
        <f>+'Outstanding loans'!B768</f>
        <v>99</v>
      </c>
      <c r="F799" s="19" t="str">
        <f>+'Outstanding loans'!C768</f>
        <v>HOOKOOM S(SL3323)</v>
      </c>
      <c r="G799" s="547" t="str">
        <f t="shared" si="216"/>
        <v>L1</v>
      </c>
      <c r="H799" s="21">
        <f>+'Outstanding loans'!F768</f>
        <v>44064</v>
      </c>
      <c r="I799" s="21">
        <f>+'Outstanding loans'!G768</f>
        <v>53936</v>
      </c>
      <c r="J799" s="34">
        <f t="shared" si="217"/>
        <v>325</v>
      </c>
      <c r="K799" s="34">
        <f t="shared" si="213"/>
        <v>3</v>
      </c>
      <c r="L799" s="34">
        <f t="shared" si="214"/>
        <v>180</v>
      </c>
      <c r="M799" s="34">
        <f t="shared" si="215"/>
        <v>3</v>
      </c>
      <c r="N799" s="52">
        <f t="shared" si="221"/>
        <v>3</v>
      </c>
      <c r="O799" s="324">
        <f>+'Outstanding loans'!H768</f>
        <v>1513023</v>
      </c>
      <c r="P799" s="26">
        <f>+'Outstanding loans'!E768</f>
        <v>0.03</v>
      </c>
      <c r="Q799" s="536">
        <f t="shared" si="218"/>
        <v>4.8000000000000001E-2</v>
      </c>
      <c r="R799" s="222">
        <f t="shared" si="222"/>
        <v>10448.659051183255</v>
      </c>
      <c r="S799" s="36">
        <f t="shared" si="223"/>
        <v>1338860.3005307787</v>
      </c>
      <c r="T799" s="36">
        <f t="shared" si="219"/>
        <v>174162.69946922129</v>
      </c>
      <c r="U799" s="36">
        <f t="shared" si="224"/>
        <v>16005.123500695043</v>
      </c>
      <c r="V799" s="36">
        <f t="shared" si="225"/>
        <v>11297.635075231432</v>
      </c>
      <c r="W799" s="37">
        <f t="shared" si="226"/>
        <v>4707.4884254636108</v>
      </c>
      <c r="X799" s="36">
        <f t="shared" si="227"/>
        <v>2902.711657820355</v>
      </c>
      <c r="Y799" s="276">
        <f t="shared" si="228"/>
        <v>4707.4884254636108</v>
      </c>
      <c r="Z799" s="36">
        <f t="shared" si="229"/>
        <v>541898.32868221402</v>
      </c>
      <c r="AA799" s="36">
        <f t="shared" si="230"/>
        <v>367735.62921298575</v>
      </c>
      <c r="AB799" s="38">
        <f t="shared" si="220"/>
        <v>6.9849193096160889E-9</v>
      </c>
      <c r="AC799" s="17"/>
      <c r="AD799" s="17">
        <f t="shared" si="231"/>
        <v>180</v>
      </c>
      <c r="AE799" s="143"/>
      <c r="AH799" s="103"/>
      <c r="AI799" s="533"/>
    </row>
    <row r="800" spans="1:35">
      <c r="A800" s="533"/>
      <c r="C800" s="68" t="s">
        <v>1056</v>
      </c>
      <c r="D800" s="19" t="str">
        <f>+'Outstanding loans'!A769</f>
        <v>143713253</v>
      </c>
      <c r="E800" s="20">
        <f>+'Outstanding loans'!B769</f>
        <v>99</v>
      </c>
      <c r="F800" s="19" t="str">
        <f>+'Outstanding loans'!C769</f>
        <v>SAUPIN A E(SL3316)</v>
      </c>
      <c r="G800" s="547" t="str">
        <f t="shared" si="216"/>
        <v>L1</v>
      </c>
      <c r="H800" s="21">
        <f>+'Outstanding loans'!F769</f>
        <v>44064</v>
      </c>
      <c r="I800" s="21">
        <f>+'Outstanding loans'!G769</f>
        <v>54788</v>
      </c>
      <c r="J800" s="34">
        <f t="shared" si="217"/>
        <v>353</v>
      </c>
      <c r="K800" s="34">
        <f t="shared" si="213"/>
        <v>3</v>
      </c>
      <c r="L800" s="34">
        <f t="shared" si="214"/>
        <v>180</v>
      </c>
      <c r="M800" s="34">
        <f t="shared" si="215"/>
        <v>3</v>
      </c>
      <c r="N800" s="52">
        <f t="shared" si="221"/>
        <v>3</v>
      </c>
      <c r="O800" s="324">
        <f>+'Outstanding loans'!H769</f>
        <v>3254297</v>
      </c>
      <c r="P800" s="26">
        <f>+'Outstanding loans'!E769</f>
        <v>0.03</v>
      </c>
      <c r="Q800" s="536">
        <f t="shared" si="218"/>
        <v>4.8000000000000001E-2</v>
      </c>
      <c r="R800" s="222">
        <f t="shared" si="222"/>
        <v>22473.577602117421</v>
      </c>
      <c r="S800" s="36">
        <f t="shared" si="223"/>
        <v>2879697.8363424819</v>
      </c>
      <c r="T800" s="36">
        <f t="shared" si="219"/>
        <v>374599.1636575181</v>
      </c>
      <c r="U800" s="36">
        <f t="shared" si="224"/>
        <v>34424.741324448711</v>
      </c>
      <c r="V800" s="36">
        <f t="shared" si="225"/>
        <v>24299.604125264719</v>
      </c>
      <c r="W800" s="37">
        <f t="shared" si="226"/>
        <v>10125.137199183991</v>
      </c>
      <c r="X800" s="36">
        <f t="shared" si="227"/>
        <v>6243.3193942919688</v>
      </c>
      <c r="Y800" s="276">
        <f t="shared" si="228"/>
        <v>10125.137199183991</v>
      </c>
      <c r="Z800" s="36">
        <f t="shared" si="229"/>
        <v>1165546.1320386683</v>
      </c>
      <c r="AA800" s="36">
        <f t="shared" si="230"/>
        <v>790946.96838113619</v>
      </c>
      <c r="AB800" s="38">
        <f t="shared" si="220"/>
        <v>1.3969838619232178E-8</v>
      </c>
      <c r="AC800" s="17"/>
      <c r="AD800" s="17">
        <f t="shared" si="231"/>
        <v>180</v>
      </c>
      <c r="AE800" s="143"/>
      <c r="AH800" s="103"/>
      <c r="AI800" s="533"/>
    </row>
    <row r="801" spans="1:35">
      <c r="A801" s="533"/>
      <c r="C801" s="68" t="s">
        <v>1056</v>
      </c>
      <c r="D801" s="19" t="str">
        <f>+'Outstanding loans'!A770</f>
        <v>143920615</v>
      </c>
      <c r="E801" s="20">
        <f>+'Outstanding loans'!B770</f>
        <v>98</v>
      </c>
      <c r="F801" s="19" t="str">
        <f>+'Outstanding loans'!C770</f>
        <v>PIANG NEE N C Y</v>
      </c>
      <c r="G801" s="547" t="str">
        <f t="shared" si="216"/>
        <v>L2</v>
      </c>
      <c r="H801" s="21">
        <f>+'Outstanding loans'!F770</f>
        <v>44082</v>
      </c>
      <c r="I801" s="21">
        <f>+'Outstanding loans'!G770</f>
        <v>45901</v>
      </c>
      <c r="J801" s="34">
        <f t="shared" si="217"/>
        <v>60</v>
      </c>
      <c r="K801" s="34">
        <f t="shared" si="213"/>
        <v>3</v>
      </c>
      <c r="L801" s="34">
        <f t="shared" si="214"/>
        <v>60</v>
      </c>
      <c r="M801" s="34">
        <f t="shared" si="215"/>
        <v>3</v>
      </c>
      <c r="N801" s="52">
        <f t="shared" si="221"/>
        <v>3</v>
      </c>
      <c r="O801" s="324">
        <f>+'Outstanding loans'!H770</f>
        <v>401666</v>
      </c>
      <c r="P801" s="26">
        <f>+'Outstanding loans'!E770</f>
        <v>0.05</v>
      </c>
      <c r="Q801" s="536">
        <f t="shared" si="218"/>
        <v>6.7000000000000004E-2</v>
      </c>
      <c r="R801" s="222">
        <f t="shared" si="222"/>
        <v>7579.9329328552967</v>
      </c>
      <c r="S801" s="36">
        <f t="shared" si="223"/>
        <v>385551.71741491318</v>
      </c>
      <c r="T801" s="36">
        <f t="shared" si="219"/>
        <v>16114.282585086825</v>
      </c>
      <c r="U801" s="36">
        <f t="shared" si="224"/>
        <v>6366.9153204014838</v>
      </c>
      <c r="V801" s="36">
        <f t="shared" si="225"/>
        <v>4946.893402148351</v>
      </c>
      <c r="W801" s="37">
        <f t="shared" si="226"/>
        <v>1420.0219182531328</v>
      </c>
      <c r="X801" s="36">
        <f t="shared" si="227"/>
        <v>805.71412925434129</v>
      </c>
      <c r="Y801" s="276">
        <f t="shared" si="228"/>
        <v>1420.0219182531328</v>
      </c>
      <c r="Z801" s="36">
        <f t="shared" si="229"/>
        <v>69244.258556401765</v>
      </c>
      <c r="AA801" s="36">
        <f t="shared" si="230"/>
        <v>53129.975971317734</v>
      </c>
      <c r="AB801" s="38">
        <f t="shared" si="220"/>
        <v>-2.7939677238464355E-9</v>
      </c>
      <c r="AC801" s="17"/>
      <c r="AD801" s="17">
        <f t="shared" si="231"/>
        <v>60</v>
      </c>
      <c r="AE801" s="143"/>
      <c r="AH801" s="103"/>
      <c r="AI801" s="533"/>
    </row>
    <row r="802" spans="1:35">
      <c r="A802" s="533"/>
      <c r="C802" s="68" t="s">
        <v>1056</v>
      </c>
      <c r="D802" s="19" t="str">
        <f>+'Outstanding loans'!A771</f>
        <v>143960331</v>
      </c>
      <c r="E802" s="20">
        <f>+'Outstanding loans'!B771</f>
        <v>98</v>
      </c>
      <c r="F802" s="19" t="str">
        <f>+'Outstanding loans'!C771</f>
        <v>EMMANUEL A E M</v>
      </c>
      <c r="G802" s="547" t="str">
        <f t="shared" si="216"/>
        <v>L2</v>
      </c>
      <c r="H802" s="21">
        <f>+'Outstanding loans'!F771</f>
        <v>44095</v>
      </c>
      <c r="I802" s="21">
        <f>+'Outstanding loans'!G771</f>
        <v>45931</v>
      </c>
      <c r="J802" s="34">
        <f t="shared" si="217"/>
        <v>60</v>
      </c>
      <c r="K802" s="34">
        <f t="shared" si="213"/>
        <v>2</v>
      </c>
      <c r="L802" s="34">
        <f t="shared" si="214"/>
        <v>60</v>
      </c>
      <c r="M802" s="34">
        <f t="shared" si="215"/>
        <v>2</v>
      </c>
      <c r="N802" s="52">
        <f t="shared" si="221"/>
        <v>2</v>
      </c>
      <c r="O802" s="324">
        <f>+'Outstanding loans'!H771</f>
        <v>102028</v>
      </c>
      <c r="P802" s="26">
        <f>+'Outstanding loans'!E771</f>
        <v>0.05</v>
      </c>
      <c r="Q802" s="536">
        <f t="shared" si="218"/>
        <v>6.7000000000000004E-2</v>
      </c>
      <c r="R802" s="222">
        <f t="shared" si="222"/>
        <v>1925.3942262311477</v>
      </c>
      <c r="S802" s="36">
        <f t="shared" si="223"/>
        <v>97934.778209778175</v>
      </c>
      <c r="T802" s="36">
        <f t="shared" si="219"/>
        <v>4093.2217902218254</v>
      </c>
      <c r="U802" s="36">
        <f t="shared" si="224"/>
        <v>1085.9078862695646</v>
      </c>
      <c r="V802" s="36">
        <f t="shared" si="225"/>
        <v>843.98217683514804</v>
      </c>
      <c r="W802" s="37">
        <f t="shared" si="226"/>
        <v>241.9257094344166</v>
      </c>
      <c r="X802" s="36">
        <f t="shared" si="227"/>
        <v>136.44072634072751</v>
      </c>
      <c r="Y802" s="276">
        <f t="shared" si="228"/>
        <v>241.9257094344166</v>
      </c>
      <c r="Z802" s="36">
        <f t="shared" si="229"/>
        <v>17588.875364089952</v>
      </c>
      <c r="AA802" s="36">
        <f t="shared" si="230"/>
        <v>13495.653573868854</v>
      </c>
      <c r="AB802" s="38">
        <f t="shared" si="220"/>
        <v>-7.2759576141834259E-10</v>
      </c>
      <c r="AC802" s="17"/>
      <c r="AD802" s="17">
        <f t="shared" si="231"/>
        <v>60</v>
      </c>
      <c r="AE802" s="143"/>
      <c r="AH802" s="103"/>
      <c r="AI802" s="533"/>
    </row>
    <row r="803" spans="1:35">
      <c r="A803" s="533"/>
      <c r="C803" s="68" t="s">
        <v>1056</v>
      </c>
      <c r="D803" s="19" t="str">
        <f>+'Outstanding loans'!A772</f>
        <v>143910032</v>
      </c>
      <c r="E803" s="20">
        <f>+'Outstanding loans'!B772</f>
        <v>98</v>
      </c>
      <c r="F803" s="19" t="str">
        <f>+'Outstanding loans'!C772</f>
        <v>NEKITSING D</v>
      </c>
      <c r="G803" s="547" t="str">
        <f t="shared" si="216"/>
        <v>L2</v>
      </c>
      <c r="H803" s="21">
        <f>+'Outstanding loans'!F772</f>
        <v>44095</v>
      </c>
      <c r="I803" s="21">
        <f>+'Outstanding loans'!G772</f>
        <v>45931</v>
      </c>
      <c r="J803" s="34">
        <f t="shared" si="217"/>
        <v>60</v>
      </c>
      <c r="K803" s="34">
        <f t="shared" si="213"/>
        <v>2</v>
      </c>
      <c r="L803" s="34">
        <f t="shared" si="214"/>
        <v>60</v>
      </c>
      <c r="M803" s="34">
        <f t="shared" si="215"/>
        <v>2</v>
      </c>
      <c r="N803" s="52">
        <f t="shared" si="221"/>
        <v>2</v>
      </c>
      <c r="O803" s="324">
        <f>+'Outstanding loans'!H772</f>
        <v>102141</v>
      </c>
      <c r="P803" s="26">
        <f>+'Outstanding loans'!E772</f>
        <v>0.05</v>
      </c>
      <c r="Q803" s="536">
        <f t="shared" si="218"/>
        <v>6.7000000000000004E-2</v>
      </c>
      <c r="R803" s="222">
        <f t="shared" si="222"/>
        <v>1927.5266756329211</v>
      </c>
      <c r="S803" s="36">
        <f t="shared" si="223"/>
        <v>98043.244806572227</v>
      </c>
      <c r="T803" s="36">
        <f t="shared" si="219"/>
        <v>4097.7551934277726</v>
      </c>
      <c r="U803" s="36">
        <f t="shared" si="224"/>
        <v>1087.1105717201121</v>
      </c>
      <c r="V803" s="36">
        <f t="shared" si="225"/>
        <v>844.91692010152974</v>
      </c>
      <c r="W803" s="37">
        <f t="shared" si="226"/>
        <v>242.19365161858241</v>
      </c>
      <c r="X803" s="36">
        <f t="shared" si="227"/>
        <v>136.59183978092577</v>
      </c>
      <c r="Y803" s="276">
        <f t="shared" si="228"/>
        <v>242.19365161858241</v>
      </c>
      <c r="Z803" s="36">
        <f t="shared" si="229"/>
        <v>17608.355731402276</v>
      </c>
      <c r="AA803" s="36">
        <f t="shared" si="230"/>
        <v>13510.600537975261</v>
      </c>
      <c r="AB803" s="38">
        <f t="shared" si="220"/>
        <v>-7.5669959187507629E-10</v>
      </c>
      <c r="AC803" s="17"/>
      <c r="AD803" s="17">
        <f t="shared" si="231"/>
        <v>60</v>
      </c>
      <c r="AE803" s="143"/>
      <c r="AH803" s="103"/>
      <c r="AI803" s="533"/>
    </row>
    <row r="804" spans="1:35">
      <c r="A804" s="533"/>
      <c r="C804" s="68" t="s">
        <v>1056</v>
      </c>
      <c r="D804" s="19" t="str">
        <f>+'Outstanding loans'!A773</f>
        <v>143910067</v>
      </c>
      <c r="E804" s="20">
        <f>+'Outstanding loans'!B773</f>
        <v>98</v>
      </c>
      <c r="F804" s="19" t="str">
        <f>+'Outstanding loans'!C773</f>
        <v>GEORGETTE B W</v>
      </c>
      <c r="G804" s="547" t="str">
        <f t="shared" si="216"/>
        <v>L2</v>
      </c>
      <c r="H804" s="21">
        <f>+'Outstanding loans'!F773</f>
        <v>44099</v>
      </c>
      <c r="I804" s="21">
        <f>+'Outstanding loans'!G773</f>
        <v>45931</v>
      </c>
      <c r="J804" s="34">
        <f t="shared" si="217"/>
        <v>60</v>
      </c>
      <c r="K804" s="34">
        <f t="shared" si="213"/>
        <v>2</v>
      </c>
      <c r="L804" s="34">
        <f t="shared" si="214"/>
        <v>60</v>
      </c>
      <c r="M804" s="34">
        <f t="shared" si="215"/>
        <v>2</v>
      </c>
      <c r="N804" s="52">
        <f t="shared" si="221"/>
        <v>2</v>
      </c>
      <c r="O804" s="324">
        <f>+'Outstanding loans'!H773</f>
        <v>407774</v>
      </c>
      <c r="P804" s="26">
        <f>+'Outstanding loans'!E773</f>
        <v>0.05</v>
      </c>
      <c r="Q804" s="536">
        <f t="shared" si="218"/>
        <v>6.7000000000000004E-2</v>
      </c>
      <c r="R804" s="222">
        <f t="shared" si="222"/>
        <v>7695.1984279529152</v>
      </c>
      <c r="S804" s="36">
        <f t="shared" si="223"/>
        <v>391414.67293011805</v>
      </c>
      <c r="T804" s="36">
        <f t="shared" si="219"/>
        <v>16359.327069881954</v>
      </c>
      <c r="U804" s="36">
        <f t="shared" si="224"/>
        <v>4340.0341319606923</v>
      </c>
      <c r="V804" s="36">
        <f t="shared" si="225"/>
        <v>3373.1327496057529</v>
      </c>
      <c r="W804" s="37">
        <f t="shared" si="226"/>
        <v>966.90138235493941</v>
      </c>
      <c r="X804" s="36">
        <f t="shared" si="227"/>
        <v>545.31090232939846</v>
      </c>
      <c r="Y804" s="276">
        <f t="shared" si="228"/>
        <v>966.90138235493941</v>
      </c>
      <c r="Z804" s="36">
        <f t="shared" si="229"/>
        <v>70297.23274705396</v>
      </c>
      <c r="AA804" s="36">
        <f t="shared" si="230"/>
        <v>53937.905677174916</v>
      </c>
      <c r="AB804" s="38">
        <f t="shared" si="220"/>
        <v>-2.9103830456733704E-9</v>
      </c>
      <c r="AC804" s="17"/>
      <c r="AD804" s="17">
        <f t="shared" si="231"/>
        <v>60</v>
      </c>
      <c r="AE804" s="143"/>
      <c r="AH804" s="103"/>
      <c r="AI804" s="533"/>
    </row>
    <row r="805" spans="1:35">
      <c r="A805" s="533"/>
      <c r="C805" s="68" t="s">
        <v>1056</v>
      </c>
      <c r="D805" s="19" t="str">
        <f>+'Outstanding loans'!A774</f>
        <v>143920259</v>
      </c>
      <c r="E805" s="20">
        <f>+'Outstanding loans'!B774</f>
        <v>98</v>
      </c>
      <c r="F805" s="19" t="str">
        <f>+'Outstanding loans'!C774</f>
        <v>AUNUND J</v>
      </c>
      <c r="G805" s="547" t="str">
        <f t="shared" si="216"/>
        <v>L2</v>
      </c>
      <c r="H805" s="21">
        <f>+'Outstanding loans'!F774</f>
        <v>44104</v>
      </c>
      <c r="I805" s="21">
        <f>+'Outstanding loans'!G774</f>
        <v>45931</v>
      </c>
      <c r="J805" s="34">
        <f t="shared" si="217"/>
        <v>60</v>
      </c>
      <c r="K805" s="34">
        <f t="shared" ref="K805:K811" si="232">ROUND(($I$35-H805)/365*12,0)</f>
        <v>2</v>
      </c>
      <c r="L805" s="34">
        <f t="shared" ref="L805:L811" si="233">IF(B805="VELS",J805,IF(J805&gt;(IF(OR(E805=4,E805=99),$J$3,IF(E805=97,$J$6,IF(E805=98,$J$5,"Check")))),(IF(OR(E805=4,E805=99),$J$3,IF(E805=97,$J$6,IF(E805=98,$J$5,"Check")))),J805))</f>
        <v>60</v>
      </c>
      <c r="M805" s="34">
        <f t="shared" ref="M805:M811" si="234">IF(K805&gt;L805,L805,K805)</f>
        <v>2</v>
      </c>
      <c r="N805" s="52">
        <f t="shared" si="221"/>
        <v>2</v>
      </c>
      <c r="O805" s="324">
        <f>+'Outstanding loans'!H774</f>
        <v>229150</v>
      </c>
      <c r="P805" s="26">
        <f>+'Outstanding loans'!E774</f>
        <v>0.05</v>
      </c>
      <c r="Q805" s="536">
        <f t="shared" si="218"/>
        <v>6.7000000000000004E-2</v>
      </c>
      <c r="R805" s="222">
        <f t="shared" si="222"/>
        <v>4324.3431895251051</v>
      </c>
      <c r="S805" s="36">
        <f t="shared" si="223"/>
        <v>219956.81995893933</v>
      </c>
      <c r="T805" s="36">
        <f t="shared" si="219"/>
        <v>9193.1800410606666</v>
      </c>
      <c r="U805" s="36">
        <f t="shared" si="224"/>
        <v>2438.8970884332794</v>
      </c>
      <c r="V805" s="36">
        <f t="shared" si="225"/>
        <v>1895.5435353214225</v>
      </c>
      <c r="W805" s="37">
        <f t="shared" si="226"/>
        <v>543.35355311185685</v>
      </c>
      <c r="X805" s="36">
        <f t="shared" si="227"/>
        <v>306.43933470202222</v>
      </c>
      <c r="Y805" s="276">
        <f t="shared" si="228"/>
        <v>543.35355311185685</v>
      </c>
      <c r="Z805" s="36">
        <f t="shared" si="229"/>
        <v>39503.771412565286</v>
      </c>
      <c r="AA805" s="36">
        <f t="shared" si="230"/>
        <v>30310.591371506336</v>
      </c>
      <c r="AB805" s="38">
        <f t="shared" si="220"/>
        <v>-1.7171259969472885E-9</v>
      </c>
      <c r="AC805" s="17"/>
      <c r="AD805" s="17">
        <f t="shared" si="231"/>
        <v>60</v>
      </c>
      <c r="AE805" s="143"/>
      <c r="AH805" s="103"/>
      <c r="AI805" s="533"/>
    </row>
    <row r="806" spans="1:35">
      <c r="A806" s="533"/>
      <c r="C806" s="68" t="s">
        <v>1056</v>
      </c>
      <c r="D806" s="19" t="str">
        <f>+'Outstanding loans'!A775</f>
        <v>143545717</v>
      </c>
      <c r="E806" s="20">
        <f>+'Outstanding loans'!B775</f>
        <v>99</v>
      </c>
      <c r="F806" s="19" t="str">
        <f>+'Outstanding loans'!C775</f>
        <v>MONTAIGU M E J(SL3326)</v>
      </c>
      <c r="G806" s="547" t="str">
        <f t="shared" ref="G806:G828" si="235">IF(H806&lt;$P$5,"A",IF(H806&lt;$P$6,"B",IF(H806&lt;$P$7,"C",IF(H806&lt;$P$8,"D",IF(H806&lt;$P$9,"E",IF(H806&lt;$P$10,"F",IF(H806&lt;$P$11,"G",IF(H806&lt;$P$12,"I",IF(H806&lt;$P$13,"J",IF(H806&lt;$P$14,"K","L"))))))))))&amp;IF(OR(P806=0,P806&gt;=5%),2,1)</f>
        <v>L1</v>
      </c>
      <c r="H806" s="21">
        <f>+'Outstanding loans'!F775</f>
        <v>44084</v>
      </c>
      <c r="I806" s="21">
        <f>+'Outstanding loans'!G775</f>
        <v>54302</v>
      </c>
      <c r="J806" s="34">
        <f t="shared" ref="J806:J811" si="236">ROUND((I806-H806)/365*12,0)</f>
        <v>336</v>
      </c>
      <c r="K806" s="34">
        <f t="shared" si="232"/>
        <v>3</v>
      </c>
      <c r="L806" s="34">
        <f t="shared" si="233"/>
        <v>180</v>
      </c>
      <c r="M806" s="34">
        <f t="shared" si="234"/>
        <v>3</v>
      </c>
      <c r="N806" s="52">
        <f t="shared" si="221"/>
        <v>3</v>
      </c>
      <c r="O806" s="324">
        <f>+'Outstanding loans'!H775</f>
        <v>2850000</v>
      </c>
      <c r="P806" s="26">
        <f>+'Outstanding loans'!E775</f>
        <v>0.03</v>
      </c>
      <c r="Q806" s="536">
        <f t="shared" ref="Q806:Q828" si="237">VLOOKUP(G806,$O$3:$Q$28,3,FALSE)</f>
        <v>4.8000000000000001E-2</v>
      </c>
      <c r="R806" s="222">
        <f t="shared" si="222"/>
        <v>19681.576747922718</v>
      </c>
      <c r="S806" s="36">
        <f t="shared" si="223"/>
        <v>2521939.0957789267</v>
      </c>
      <c r="T806" s="36">
        <f t="shared" ref="T806:T811" si="238">O806-S806</f>
        <v>328060.90422107326</v>
      </c>
      <c r="U806" s="36">
        <f t="shared" si="224"/>
        <v>30147.989803843604</v>
      </c>
      <c r="V806" s="36">
        <f t="shared" si="225"/>
        <v>21280.747195785902</v>
      </c>
      <c r="W806" s="37">
        <f t="shared" si="226"/>
        <v>8867.2426080577025</v>
      </c>
      <c r="X806" s="36">
        <f t="shared" si="227"/>
        <v>5467.6817370178878</v>
      </c>
      <c r="Y806" s="276">
        <f t="shared" si="228"/>
        <v>8867.2426080577025</v>
      </c>
      <c r="Z806" s="36">
        <f t="shared" si="229"/>
        <v>1020744.7188471756</v>
      </c>
      <c r="AA806" s="36">
        <f t="shared" si="230"/>
        <v>692683.8146260893</v>
      </c>
      <c r="AB806" s="38">
        <f t="shared" ref="AB806:AB811" si="239">IF(ISERROR(Z806-AA806-T806),"CHECK",Z806-AA806-T806)</f>
        <v>1.3038516044616699E-8</v>
      </c>
      <c r="AC806" s="17"/>
      <c r="AD806" s="17">
        <f t="shared" si="231"/>
        <v>180</v>
      </c>
      <c r="AE806" s="143"/>
      <c r="AH806" s="103"/>
      <c r="AI806" s="533"/>
    </row>
    <row r="807" spans="1:35">
      <c r="A807" s="533"/>
      <c r="C807" s="68" t="s">
        <v>1056</v>
      </c>
      <c r="D807" s="19" t="str">
        <f>+'Outstanding loans'!A776</f>
        <v>143456595</v>
      </c>
      <c r="E807" s="20">
        <f>+'Outstanding loans'!B776</f>
        <v>99</v>
      </c>
      <c r="F807" s="19" t="str">
        <f>+'Outstanding loans'!C776</f>
        <v>JADUNUNDUN V T(SL3327)</v>
      </c>
      <c r="G807" s="547" t="str">
        <f t="shared" si="235"/>
        <v>L1</v>
      </c>
      <c r="H807" s="21">
        <f>+'Outstanding loans'!F776</f>
        <v>44118</v>
      </c>
      <c r="I807" s="21">
        <f>+'Outstanding loans'!G776</f>
        <v>54788</v>
      </c>
      <c r="J807" s="34">
        <f t="shared" si="236"/>
        <v>351</v>
      </c>
      <c r="K807" s="34">
        <f t="shared" si="232"/>
        <v>2</v>
      </c>
      <c r="L807" s="34">
        <f t="shared" si="233"/>
        <v>180</v>
      </c>
      <c r="M807" s="34">
        <f>IF(K807&gt;L807,L807,K807)</f>
        <v>2</v>
      </c>
      <c r="N807" s="52">
        <f t="shared" ref="N807:N811" si="240">IF(C807="O",IF(ROUND(($I$35-H807)/365*12,0)&gt;$L807,$L807,ROUND(($I$35-H807)/365*12,0)),IF(OR(C807="E",C807="N"),ROUND((I807-H807)/365*12,0),"CHECK"))</f>
        <v>2</v>
      </c>
      <c r="O807" s="324">
        <f>+'Outstanding loans'!H776</f>
        <v>786116</v>
      </c>
      <c r="P807" s="26">
        <f>+'Outstanding loans'!E776</f>
        <v>0.03</v>
      </c>
      <c r="Q807" s="536">
        <f t="shared" si="237"/>
        <v>4.8000000000000001E-2</v>
      </c>
      <c r="R807" s="222">
        <f t="shared" ref="R807:R811" si="241">PMT(P807/12,L807,-O807,0,0)</f>
        <v>5428.7727672877245</v>
      </c>
      <c r="S807" s="36">
        <f t="shared" ref="S807:S811" si="242">(-PV(Q807/12,L807,R807,0,0))</f>
        <v>695626.90323415678</v>
      </c>
      <c r="T807" s="36">
        <f t="shared" si="238"/>
        <v>90489.09676584322</v>
      </c>
      <c r="U807" s="36">
        <f t="shared" ref="U807:U811" si="243">-IF(OR(Q807="",Q807=0),0,(CUMIPMT(Q807/12,L807,S807,1,M807,0)))</f>
        <v>5554.4301652558515</v>
      </c>
      <c r="V807" s="36">
        <f t="shared" ref="V807:V811" si="244">-IF(OR(P807="",P807=0),0,(CUMIPMT(P807/12,L807,O807,1,M807,0)))</f>
        <v>3921.9212930817812</v>
      </c>
      <c r="W807" s="37">
        <f t="shared" ref="W807:W811" si="245">IF(ISERROR(U807-V807),0,U807-V807)</f>
        <v>1632.5088721740703</v>
      </c>
      <c r="X807" s="36">
        <f t="shared" ref="X807:X811" si="246">IF(C807="O",T807/AD807*N807,T807)</f>
        <v>1005.4344085093691</v>
      </c>
      <c r="Y807" s="276">
        <f t="shared" ref="Y807:Y811" si="247">W807</f>
        <v>1632.5088721740703</v>
      </c>
      <c r="Z807" s="36">
        <f t="shared" ref="Z807:Z811" si="248">-IF(OR(Q807="",Q807=0),0,(CUMIPMT(Q807/12,L807,S807,1,L807,0)))</f>
        <v>281552.1948776372</v>
      </c>
      <c r="AA807" s="36">
        <f t="shared" ref="AA807:AA811" si="249">-IF(OR(P807="",P807=0),0,(CUMIPMT(P807/12,L807,O807,1,L807,0)))</f>
        <v>191063.09811179037</v>
      </c>
      <c r="AB807" s="38">
        <f t="shared" si="239"/>
        <v>3.6088749766349792E-9</v>
      </c>
      <c r="AC807" s="17"/>
      <c r="AD807" s="17">
        <f t="shared" ref="AD807:AD811" si="250">IF(L807&gt;$J$2,$J$2,L807)</f>
        <v>180</v>
      </c>
      <c r="AE807" s="143"/>
      <c r="AH807" s="103"/>
      <c r="AI807" s="533"/>
    </row>
    <row r="808" spans="1:35">
      <c r="A808" s="533"/>
      <c r="C808" s="68" t="s">
        <v>1056</v>
      </c>
      <c r="D808" s="19" t="str">
        <f>+'Outstanding loans'!A777</f>
        <v>143910202</v>
      </c>
      <c r="E808" s="20">
        <f>+'Outstanding loans'!B777</f>
        <v>98</v>
      </c>
      <c r="F808" s="19" t="str">
        <f>+'Outstanding loans'!C777</f>
        <v>RAYAPEN L O</v>
      </c>
      <c r="G808" s="547" t="str">
        <f t="shared" si="235"/>
        <v>L2</v>
      </c>
      <c r="H808" s="21">
        <f>+'Outstanding loans'!F777</f>
        <v>44138</v>
      </c>
      <c r="I808" s="21">
        <f>+'Outstanding loans'!G777</f>
        <v>45962</v>
      </c>
      <c r="J808" s="34">
        <f t="shared" si="236"/>
        <v>60</v>
      </c>
      <c r="K808" s="34">
        <f>ROUND(($I$35-H808)/365*12,0)</f>
        <v>1</v>
      </c>
      <c r="L808" s="34">
        <f t="shared" si="233"/>
        <v>60</v>
      </c>
      <c r="M808" s="34">
        <f>IF(K808&gt;L808,L808,K808)</f>
        <v>1</v>
      </c>
      <c r="N808" s="52">
        <f t="shared" si="240"/>
        <v>1</v>
      </c>
      <c r="O808" s="324">
        <f>+'Outstanding loans'!H777</f>
        <v>250173</v>
      </c>
      <c r="P808" s="26">
        <f>+'Outstanding loans'!E777</f>
        <v>0.05</v>
      </c>
      <c r="Q808" s="536">
        <f t="shared" si="237"/>
        <v>6.7000000000000004E-2</v>
      </c>
      <c r="R808" s="222">
        <f t="shared" si="241"/>
        <v>4721.0731344231472</v>
      </c>
      <c r="S808" s="36">
        <f t="shared" si="242"/>
        <v>240136.40636957335</v>
      </c>
      <c r="T808" s="36">
        <f t="shared" si="238"/>
        <v>10036.593630426651</v>
      </c>
      <c r="U808" s="36">
        <f>-IF(OR(Q808="",Q808=0),0,(CUMIPMT(Q808/12,L808,S808,1,M808,0)))</f>
        <v>1340.7616022301177</v>
      </c>
      <c r="V808" s="36">
        <f t="shared" si="244"/>
        <v>1042.3875000000007</v>
      </c>
      <c r="W808" s="37">
        <f t="shared" si="245"/>
        <v>298.37410223011693</v>
      </c>
      <c r="X808" s="36">
        <f t="shared" si="246"/>
        <v>167.27656050711084</v>
      </c>
      <c r="Y808" s="276">
        <f t="shared" si="247"/>
        <v>298.37410223011693</v>
      </c>
      <c r="Z808" s="36">
        <f t="shared" si="248"/>
        <v>43127.981695813622</v>
      </c>
      <c r="AA808" s="36">
        <f t="shared" si="249"/>
        <v>33091.388065388863</v>
      </c>
      <c r="AB808" s="38">
        <f t="shared" si="239"/>
        <v>-1.8917489796876907E-9</v>
      </c>
      <c r="AC808" s="17"/>
      <c r="AD808" s="17">
        <f t="shared" si="250"/>
        <v>60</v>
      </c>
      <c r="AE808" s="143"/>
      <c r="AH808" s="103"/>
      <c r="AI808" s="533"/>
    </row>
    <row r="809" spans="1:35">
      <c r="A809" s="533"/>
      <c r="C809" s="68" t="s">
        <v>1056</v>
      </c>
      <c r="D809" s="19" t="str">
        <f>+'Outstanding loans'!A778</f>
        <v>143910059</v>
      </c>
      <c r="E809" s="20">
        <f>+'Outstanding loans'!B778</f>
        <v>98</v>
      </c>
      <c r="F809" s="19" t="str">
        <f>+'Outstanding loans'!C778</f>
        <v>GUNPUTRAR M</v>
      </c>
      <c r="G809" s="547" t="str">
        <f t="shared" si="235"/>
        <v>L2</v>
      </c>
      <c r="H809" s="21">
        <f>+'Outstanding loans'!F778</f>
        <v>44141</v>
      </c>
      <c r="I809" s="21">
        <f>+'Outstanding loans'!G778</f>
        <v>45962</v>
      </c>
      <c r="J809" s="34">
        <f t="shared" si="236"/>
        <v>60</v>
      </c>
      <c r="K809" s="34">
        <f t="shared" si="232"/>
        <v>1</v>
      </c>
      <c r="L809" s="34">
        <f t="shared" si="233"/>
        <v>60</v>
      </c>
      <c r="M809" s="34">
        <f t="shared" si="234"/>
        <v>1</v>
      </c>
      <c r="N809" s="52">
        <f t="shared" si="240"/>
        <v>1</v>
      </c>
      <c r="O809" s="324">
        <f>+'Outstanding loans'!H778</f>
        <v>125939</v>
      </c>
      <c r="P809" s="26">
        <f>+'Outstanding loans'!E778</f>
        <v>0.05</v>
      </c>
      <c r="Q809" s="536">
        <f t="shared" si="237"/>
        <v>6.7000000000000004E-2</v>
      </c>
      <c r="R809" s="222">
        <f t="shared" si="241"/>
        <v>2376.6242938930932</v>
      </c>
      <c r="S809" s="36">
        <f t="shared" si="242"/>
        <v>120886.50206767998</v>
      </c>
      <c r="T809" s="36">
        <f t="shared" si="238"/>
        <v>5052.4979323200241</v>
      </c>
      <c r="U809" s="36">
        <f t="shared" si="243"/>
        <v>674.94963654454659</v>
      </c>
      <c r="V809" s="36">
        <f t="shared" si="244"/>
        <v>524.74583333333385</v>
      </c>
      <c r="W809" s="37">
        <f t="shared" si="245"/>
        <v>150.20380321121274</v>
      </c>
      <c r="X809" s="36">
        <f t="shared" si="246"/>
        <v>84.208298872000398</v>
      </c>
      <c r="Y809" s="276">
        <f t="shared" si="247"/>
        <v>150.20380321121274</v>
      </c>
      <c r="Z809" s="36">
        <f t="shared" si="248"/>
        <v>21710.955565904689</v>
      </c>
      <c r="AA809" s="36">
        <f t="shared" si="249"/>
        <v>16658.457633585596</v>
      </c>
      <c r="AB809" s="38">
        <f t="shared" si="239"/>
        <v>-9.3132257461547852E-10</v>
      </c>
      <c r="AC809" s="17"/>
      <c r="AD809" s="17">
        <f t="shared" si="250"/>
        <v>60</v>
      </c>
      <c r="AE809" s="143"/>
      <c r="AH809" s="103"/>
      <c r="AI809" s="533"/>
    </row>
    <row r="810" spans="1:35">
      <c r="A810" s="533"/>
      <c r="C810" s="68" t="s">
        <v>1056</v>
      </c>
      <c r="D810" s="19" t="str">
        <f>+'Outstanding loans'!A779</f>
        <v>143970515</v>
      </c>
      <c r="E810" s="20">
        <f>+'Outstanding loans'!B779</f>
        <v>98</v>
      </c>
      <c r="F810" s="19" t="str">
        <f>+'Outstanding loans'!C779</f>
        <v>SAUMTALLY M A F</v>
      </c>
      <c r="G810" s="547" t="str">
        <f t="shared" si="235"/>
        <v>L2</v>
      </c>
      <c r="H810" s="21">
        <f>+'Outstanding loans'!F779</f>
        <v>44148</v>
      </c>
      <c r="I810" s="21">
        <f>+'Outstanding loans'!G779</f>
        <v>45962</v>
      </c>
      <c r="J810" s="34">
        <f t="shared" si="236"/>
        <v>60</v>
      </c>
      <c r="K810" s="34">
        <f t="shared" si="232"/>
        <v>1</v>
      </c>
      <c r="L810" s="34">
        <f t="shared" si="233"/>
        <v>60</v>
      </c>
      <c r="M810" s="34">
        <f t="shared" si="234"/>
        <v>1</v>
      </c>
      <c r="N810" s="52">
        <f>IF(C810="O",IF(ROUND(($I$35-H810)/365*12,0)&gt;$L810,$L810,ROUND(($I$35-H810)/365*12,0)),IF(OR(C810="E",C810="N"),ROUND((I810-H810)/365*12,0),"CHECK"))</f>
        <v>1</v>
      </c>
      <c r="O810" s="324">
        <f>+'Outstanding loans'!H779</f>
        <v>251634</v>
      </c>
      <c r="P810" s="26">
        <f>+'Outstanding loans'!E779</f>
        <v>0.05</v>
      </c>
      <c r="Q810" s="536">
        <f t="shared" si="237"/>
        <v>6.7000000000000004E-2</v>
      </c>
      <c r="R810" s="222">
        <f t="shared" si="241"/>
        <v>4748.6440067770473</v>
      </c>
      <c r="S810" s="36">
        <f t="shared" si="242"/>
        <v>241538.79307679576</v>
      </c>
      <c r="T810" s="36">
        <f t="shared" si="238"/>
        <v>10095.206923204241</v>
      </c>
      <c r="U810" s="36">
        <f t="shared" si="243"/>
        <v>1348.5915946787763</v>
      </c>
      <c r="V810" s="36">
        <f t="shared" si="244"/>
        <v>1048.4750000000004</v>
      </c>
      <c r="W810" s="37">
        <f t="shared" si="245"/>
        <v>300.11659467877598</v>
      </c>
      <c r="X810" s="36">
        <f t="shared" si="246"/>
        <v>168.25344872007068</v>
      </c>
      <c r="Y810" s="276">
        <f t="shared" si="247"/>
        <v>300.11659467877598</v>
      </c>
      <c r="Z810" s="36">
        <f t="shared" si="248"/>
        <v>43379.847329825221</v>
      </c>
      <c r="AA810" s="36">
        <f t="shared" si="249"/>
        <v>33284.640406622842</v>
      </c>
      <c r="AB810" s="38">
        <f t="shared" si="239"/>
        <v>-1.862645149230957E-9</v>
      </c>
      <c r="AC810" s="17"/>
      <c r="AD810" s="17">
        <f t="shared" si="250"/>
        <v>60</v>
      </c>
      <c r="AE810" s="143"/>
      <c r="AH810" s="103"/>
      <c r="AI810" s="533"/>
    </row>
    <row r="811" spans="1:35">
      <c r="A811" s="533"/>
      <c r="C811" s="68" t="s">
        <v>1056</v>
      </c>
      <c r="D811" s="19" t="str">
        <f>+'Outstanding loans'!A780</f>
        <v>143970469</v>
      </c>
      <c r="E811" s="20">
        <f>+'Outstanding loans'!B780</f>
        <v>98</v>
      </c>
      <c r="F811" s="19" t="str">
        <f>+'Outstanding loans'!C780</f>
        <v>BEHARRY J</v>
      </c>
      <c r="G811" s="547" t="str">
        <f t="shared" si="235"/>
        <v>L2</v>
      </c>
      <c r="H811" s="21">
        <f>+'Outstanding loans'!F780</f>
        <v>44161</v>
      </c>
      <c r="I811" s="21">
        <f>+'Outstanding loans'!G780</f>
        <v>45992</v>
      </c>
      <c r="J811" s="34">
        <f t="shared" si="236"/>
        <v>60</v>
      </c>
      <c r="K811" s="34">
        <f t="shared" si="232"/>
        <v>0</v>
      </c>
      <c r="L811" s="34">
        <f t="shared" si="233"/>
        <v>60</v>
      </c>
      <c r="M811" s="34">
        <v>1</v>
      </c>
      <c r="N811" s="52">
        <v>1</v>
      </c>
      <c r="O811" s="324">
        <f>+'Outstanding loans'!H780</f>
        <v>229341</v>
      </c>
      <c r="P811" s="26">
        <f>+'Outstanding loans'!E780</f>
        <v>0.05</v>
      </c>
      <c r="Q811" s="536">
        <f t="shared" si="237"/>
        <v>6.7000000000000004E-2</v>
      </c>
      <c r="R811" s="222">
        <f t="shared" si="241"/>
        <v>4327.9475951511113</v>
      </c>
      <c r="S811" s="36">
        <f t="shared" si="242"/>
        <v>220140.15730396297</v>
      </c>
      <c r="T811" s="36">
        <f>O811-S811</f>
        <v>9200.8426960370271</v>
      </c>
      <c r="U811" s="36">
        <f>-IF(OR(Q811="",Q811=0),0,(CUMIPMT(Q811/12,L811,S811,1,M811,0)))</f>
        <v>1229.11587828046</v>
      </c>
      <c r="V811" s="36">
        <f t="shared" si="244"/>
        <v>955.58750000000055</v>
      </c>
      <c r="W811" s="37">
        <f t="shared" si="245"/>
        <v>273.52837828045949</v>
      </c>
      <c r="X811" s="36">
        <f t="shared" si="246"/>
        <v>153.34737826728377</v>
      </c>
      <c r="Y811" s="276">
        <f t="shared" si="247"/>
        <v>273.52837828045949</v>
      </c>
      <c r="Z811" s="36">
        <f t="shared" si="248"/>
        <v>39536.698405102099</v>
      </c>
      <c r="AA811" s="36">
        <f t="shared" si="249"/>
        <v>30335.855709066673</v>
      </c>
      <c r="AB811" s="38">
        <f t="shared" si="239"/>
        <v>-1.6007106751203537E-9</v>
      </c>
      <c r="AC811" s="17"/>
      <c r="AD811" s="17">
        <f t="shared" si="250"/>
        <v>60</v>
      </c>
      <c r="AE811" s="143"/>
      <c r="AH811" s="103"/>
      <c r="AI811" s="533"/>
    </row>
    <row r="812" spans="1:35">
      <c r="A812" s="533"/>
      <c r="C812" s="68"/>
      <c r="D812" s="19"/>
      <c r="E812" s="20"/>
      <c r="F812" s="19"/>
      <c r="G812" s="547"/>
      <c r="H812" s="21"/>
      <c r="I812" s="21"/>
      <c r="J812" s="34"/>
      <c r="K812" s="34"/>
      <c r="L812" s="34"/>
      <c r="M812" s="34"/>
      <c r="N812" s="52"/>
      <c r="O812" s="324"/>
      <c r="P812" s="26"/>
      <c r="Q812" s="536"/>
      <c r="R812" s="222"/>
      <c r="S812" s="36"/>
      <c r="T812" s="36"/>
      <c r="U812" s="36"/>
      <c r="V812" s="36"/>
      <c r="W812" s="37"/>
      <c r="X812" s="36"/>
      <c r="Y812" s="276"/>
      <c r="Z812" s="36"/>
      <c r="AA812" s="36"/>
      <c r="AB812" s="38"/>
      <c r="AC812" s="17"/>
      <c r="AD812" s="17"/>
      <c r="AE812" s="143"/>
      <c r="AH812" s="103"/>
      <c r="AI812" s="533"/>
    </row>
    <row r="813" spans="1:35">
      <c r="A813" s="533"/>
      <c r="C813" s="68"/>
      <c r="D813" s="19"/>
      <c r="E813" s="20"/>
      <c r="F813" s="19"/>
      <c r="G813" s="547"/>
      <c r="H813" s="21"/>
      <c r="I813" s="21"/>
      <c r="J813" s="34"/>
      <c r="K813" s="34"/>
      <c r="L813" s="34"/>
      <c r="M813" s="34"/>
      <c r="N813" s="52"/>
      <c r="O813" s="324"/>
      <c r="P813" s="26"/>
      <c r="Q813" s="536"/>
      <c r="R813" s="537"/>
      <c r="S813" s="36"/>
      <c r="T813" s="36"/>
      <c r="U813" s="538"/>
      <c r="V813" s="36"/>
      <c r="W813" s="37"/>
      <c r="X813" s="538"/>
      <c r="Y813" s="276"/>
      <c r="Z813" s="538"/>
      <c r="AA813" s="36"/>
      <c r="AB813" s="38"/>
      <c r="AC813" s="17"/>
      <c r="AD813" s="17"/>
      <c r="AE813" s="143"/>
      <c r="AH813" s="103"/>
      <c r="AI813" s="533"/>
    </row>
    <row r="814" spans="1:35">
      <c r="A814" s="533"/>
      <c r="C814" s="67" t="str">
        <f>'Terminated loans'!F4</f>
        <v>E</v>
      </c>
      <c r="D814" s="19">
        <f>'Terminated loans'!H4</f>
        <v>141077910</v>
      </c>
      <c r="E814" s="19">
        <f>'Terminated loans'!I4</f>
        <v>98</v>
      </c>
      <c r="F814" s="19" t="str">
        <f>'Terminated loans'!J4</f>
        <v xml:space="preserve">JOMADAR R V K            </v>
      </c>
      <c r="G814" s="547" t="str">
        <f t="shared" si="235"/>
        <v>A2</v>
      </c>
      <c r="H814" s="21">
        <f>'Terminated loans'!L4</f>
        <v>40102</v>
      </c>
      <c r="I814" s="21">
        <f>IF(B814="VELS",'Terminated loans'!M4,'Terminated loans'!B4)</f>
        <v>40480</v>
      </c>
      <c r="J814" s="34">
        <f>ROUND((I814-H814)/365*12,0)</f>
        <v>12</v>
      </c>
      <c r="K814" s="34">
        <f t="shared" ref="K814:K871" si="251">ROUND(($I$35-H814)/365*12,0)</f>
        <v>134</v>
      </c>
      <c r="L814" s="34">
        <f t="shared" ref="L814:L871" si="252">IF(B814="VELS",J814,IF(J814&gt;(IF(OR(E814=4,E814=99),$J$3,IF(E814=97,$J$6,IF(E814=98,$J$5,"Check")))),(IF(OR(E814=4,E814=99),$J$3,IF(E814=97,$J$6,IF(E814=98,$J$5,"Check")))),J814))</f>
        <v>12</v>
      </c>
      <c r="M814" s="34">
        <f t="shared" ref="M814:M871" si="253">IF(K814&gt;L814,L814,K814)</f>
        <v>12</v>
      </c>
      <c r="N814" s="52">
        <f>IF(C814="O",IF(ROUND(($I$35-H814)/365*12,0)&gt;$L814,$L814,ROUND(($I$35-H814)/365*12,0)),IF(OR(C814="E",C814="N"),ROUND(M814,0),"CHECK"))</f>
        <v>12</v>
      </c>
      <c r="O814" s="318">
        <f>+'Terminated loans'!S4</f>
        <v>248000</v>
      </c>
      <c r="P814" s="26">
        <f>+'Terminated loans'!T4</f>
        <v>0.05</v>
      </c>
      <c r="Q814" s="536">
        <f t="shared" si="237"/>
        <v>0.104</v>
      </c>
      <c r="R814" s="35">
        <f t="shared" ref="R814" si="254">PMT(P814/12,L814,-O814,0,0)</f>
        <v>21230.655483539849</v>
      </c>
      <c r="S814" s="36">
        <f t="shared" ref="S814" si="255">(-PV(Q814/12,L814,R814,0,0))</f>
        <v>240978.04406416879</v>
      </c>
      <c r="T814" s="36">
        <f t="shared" ref="T814" si="256">O814-S814</f>
        <v>7021.9559358312108</v>
      </c>
      <c r="U814" s="36">
        <f t="shared" ref="U814" si="257">-IF(OR(Q814="",Q814=0),0,(CUMIPMT(Q814/12,L814,S814,1,M814,0)))</f>
        <v>13789.821738306899</v>
      </c>
      <c r="V814" s="36">
        <f t="shared" ref="V814" si="258">-IF(OR(P814="",P814=0),0,(CUMIPMT(P814/12,L814,O814,1,M814,0)))</f>
        <v>6767.8658024782198</v>
      </c>
      <c r="W814" s="37">
        <f t="shared" ref="W814" si="259">IF(ISERROR(U814-V814),0,U814-V814)</f>
        <v>7021.9559358286788</v>
      </c>
      <c r="X814" s="36">
        <f t="shared" ref="X814" si="260">IF(C814="O",T814/AD814*N814,T814)</f>
        <v>7021.9559358312108</v>
      </c>
      <c r="Y814" s="276">
        <f t="shared" ref="Y814:Y857" si="261">W814</f>
        <v>7021.9559358286788</v>
      </c>
      <c r="Z814" s="36">
        <f t="shared" ref="Z814" si="262">-IF(OR(Q814="",Q814=0),0,(CUMIPMT(Q814/12,L814,S814,1,L814,0)))</f>
        <v>13789.821738306899</v>
      </c>
      <c r="AA814" s="36">
        <f t="shared" ref="AA814" si="263">-IF(OR(P814="",P814=0),0,(CUMIPMT(P814/12,L814,O814,1,L814,0)))</f>
        <v>6767.8658024782198</v>
      </c>
      <c r="AB814" s="38">
        <f t="shared" ref="AB814:AB869" si="264">IF(ISERROR(Z814-AA814-T814),"CHECK",Z814-AA814-T814)</f>
        <v>-2.5320332497358322E-9</v>
      </c>
      <c r="AC814" s="17"/>
      <c r="AD814" s="17">
        <f t="shared" ref="AD814" si="265">IF(L814&gt;$J$2,$J$2,L814)</f>
        <v>12</v>
      </c>
      <c r="AE814" s="143"/>
      <c r="AH814" s="103"/>
      <c r="AI814" s="533"/>
    </row>
    <row r="815" spans="1:35">
      <c r="A815" s="533"/>
      <c r="C815" s="67" t="str">
        <f>'Terminated loans'!F5</f>
        <v>E</v>
      </c>
      <c r="D815" s="19">
        <f>'Terminated loans'!H5</f>
        <v>141990349</v>
      </c>
      <c r="E815" s="19">
        <f>'Terminated loans'!I5</f>
        <v>98</v>
      </c>
      <c r="F815" s="19" t="str">
        <f>'Terminated loans'!J5</f>
        <v xml:space="preserve">CALLEE POINEN L B        </v>
      </c>
      <c r="G815" s="547" t="str">
        <f t="shared" si="235"/>
        <v>A2</v>
      </c>
      <c r="H815" s="21">
        <f>'Terminated loans'!L5</f>
        <v>40256</v>
      </c>
      <c r="I815" s="21">
        <f>IF(B815="VELS",'Terminated loans'!M5,'Terminated loans'!B5)</f>
        <v>40480</v>
      </c>
      <c r="J815" s="34">
        <f t="shared" ref="J815:J878" si="266">ROUND((I815-H815)/365*12,0)</f>
        <v>7</v>
      </c>
      <c r="K815" s="34">
        <f t="shared" si="251"/>
        <v>129</v>
      </c>
      <c r="L815" s="34">
        <f t="shared" si="252"/>
        <v>7</v>
      </c>
      <c r="M815" s="34">
        <f t="shared" si="253"/>
        <v>7</v>
      </c>
      <c r="N815" s="52">
        <f t="shared" ref="N815:N878" si="267">IF(C815="O",IF(ROUND(($I$35-H815)/365*12,0)&gt;$L815,$L815,ROUND(($I$35-H815)/365*12,0)),IF(OR(C815="E",C815="N"),ROUND(M815,0),"CHECK"))</f>
        <v>7</v>
      </c>
      <c r="O815" s="318">
        <f>+'Terminated loans'!S5</f>
        <v>230192</v>
      </c>
      <c r="P815" s="26">
        <f>+'Terminated loans'!T5</f>
        <v>0.05</v>
      </c>
      <c r="Q815" s="536">
        <f t="shared" si="237"/>
        <v>0.104</v>
      </c>
      <c r="R815" s="222">
        <f t="shared" ref="R815:R878" si="268">PMT(P815/12,L815,-O815,0,0)</f>
        <v>33434.926492577091</v>
      </c>
      <c r="S815" s="36">
        <f t="shared" ref="S815:S878" si="269">(-PV(Q815/12,L815,R815,0,0))</f>
        <v>226137.41041336613</v>
      </c>
      <c r="T815" s="36">
        <f t="shared" ref="T815:T878" si="270">O815-S815</f>
        <v>4054.5895866338687</v>
      </c>
      <c r="U815" s="36">
        <f t="shared" ref="U815:U878" si="271">-IF(OR(Q815="",Q815=0),0,(CUMIPMT(Q815/12,L815,S815,1,M815,0)))</f>
        <v>7907.075034670881</v>
      </c>
      <c r="V815" s="36">
        <f t="shared" ref="V815:V878" si="272">-IF(OR(P815="",P815=0),0,(CUMIPMT(P815/12,L815,O815,1,M815,0)))</f>
        <v>3852.4854480396316</v>
      </c>
      <c r="W815" s="37">
        <f t="shared" ref="W815:W878" si="273">IF(ISERROR(U815-V815),0,U815-V815)</f>
        <v>4054.5895866312494</v>
      </c>
      <c r="X815" s="36">
        <f t="shared" ref="X815:X878" si="274">IF(C815="O",T815/AD815*N815,T815)</f>
        <v>4054.5895866338687</v>
      </c>
      <c r="Y815" s="276">
        <f t="shared" si="261"/>
        <v>4054.5895866312494</v>
      </c>
      <c r="Z815" s="36">
        <f t="shared" ref="Z815:Z878" si="275">-IF(OR(Q815="",Q815=0),0,(CUMIPMT(Q815/12,L815,S815,1,L815,0)))</f>
        <v>7907.075034670881</v>
      </c>
      <c r="AA815" s="36">
        <f t="shared" ref="AA815:AA878" si="276">-IF(OR(P815="",P815=0),0,(CUMIPMT(P815/12,L815,O815,1,L815,0)))</f>
        <v>3852.4854480396316</v>
      </c>
      <c r="AB815" s="38">
        <f t="shared" si="264"/>
        <v>-2.6193447411060333E-9</v>
      </c>
      <c r="AC815" s="17"/>
      <c r="AD815" s="17">
        <f t="shared" ref="AD815:AD878" si="277">IF(L815&gt;$J$2,$J$2,L815)</f>
        <v>7</v>
      </c>
      <c r="AE815" s="143"/>
      <c r="AH815" s="103"/>
      <c r="AI815" s="533"/>
    </row>
    <row r="816" spans="1:35">
      <c r="A816" s="533"/>
      <c r="C816" s="67" t="str">
        <f>'Terminated loans'!F6</f>
        <v>E</v>
      </c>
      <c r="D816" s="19">
        <f>'Terminated loans'!H6</f>
        <v>143002896</v>
      </c>
      <c r="E816" s="19">
        <f>'Terminated loans'!I6</f>
        <v>98</v>
      </c>
      <c r="F816" s="19" t="str">
        <f>'Terminated loans'!J6</f>
        <v xml:space="preserve">ROWJEE M B               </v>
      </c>
      <c r="G816" s="547" t="str">
        <f t="shared" si="235"/>
        <v>A2</v>
      </c>
      <c r="H816" s="21">
        <f>'Terminated loans'!L6</f>
        <v>39793</v>
      </c>
      <c r="I816" s="21">
        <f>IF(B816="VELS",'Terminated loans'!M6,'Terminated loans'!B6)</f>
        <v>40480</v>
      </c>
      <c r="J816" s="34">
        <f t="shared" si="266"/>
        <v>23</v>
      </c>
      <c r="K816" s="34">
        <f t="shared" si="251"/>
        <v>144</v>
      </c>
      <c r="L816" s="34">
        <f t="shared" si="252"/>
        <v>23</v>
      </c>
      <c r="M816" s="34">
        <f t="shared" si="253"/>
        <v>23</v>
      </c>
      <c r="N816" s="52">
        <f t="shared" si="267"/>
        <v>23</v>
      </c>
      <c r="O816" s="318">
        <f>+'Terminated loans'!S6</f>
        <v>164652</v>
      </c>
      <c r="P816" s="26">
        <f>+'Terminated loans'!T6</f>
        <v>0.05</v>
      </c>
      <c r="Q816" s="536">
        <f t="shared" si="237"/>
        <v>0.104</v>
      </c>
      <c r="R816" s="222">
        <f t="shared" si="268"/>
        <v>7522.1780591979796</v>
      </c>
      <c r="S816" s="36">
        <f t="shared" si="269"/>
        <v>156246.63068894879</v>
      </c>
      <c r="T816" s="36">
        <f t="shared" si="270"/>
        <v>8405.3693110512104</v>
      </c>
      <c r="U816" s="36">
        <f t="shared" si="271"/>
        <v>16763.464672603033</v>
      </c>
      <c r="V816" s="36">
        <f t="shared" si="272"/>
        <v>8358.0953615535691</v>
      </c>
      <c r="W816" s="37">
        <f t="shared" si="273"/>
        <v>8405.3693110494642</v>
      </c>
      <c r="X816" s="36">
        <f t="shared" si="274"/>
        <v>8405.3693110512104</v>
      </c>
      <c r="Y816" s="276">
        <f t="shared" si="261"/>
        <v>8405.3693110494642</v>
      </c>
      <c r="Z816" s="36">
        <f t="shared" si="275"/>
        <v>16763.464672603033</v>
      </c>
      <c r="AA816" s="36">
        <f t="shared" si="276"/>
        <v>8358.0953615535691</v>
      </c>
      <c r="AB816" s="38">
        <f t="shared" si="264"/>
        <v>-1.7462298274040222E-9</v>
      </c>
      <c r="AC816" s="17"/>
      <c r="AD816" s="17">
        <f t="shared" si="277"/>
        <v>23</v>
      </c>
      <c r="AE816" s="143"/>
      <c r="AH816" s="103"/>
      <c r="AI816" s="533"/>
    </row>
    <row r="817" spans="1:35">
      <c r="A817" s="533"/>
      <c r="C817" s="67" t="str">
        <f>'Terminated loans'!F7</f>
        <v>E</v>
      </c>
      <c r="D817" s="19">
        <f>'Terminated loans'!H7</f>
        <v>143003434</v>
      </c>
      <c r="E817" s="19">
        <f>'Terminated loans'!I7</f>
        <v>98</v>
      </c>
      <c r="F817" s="19" t="str">
        <f>'Terminated loans'!J7</f>
        <v xml:space="preserve">AHOTAR N                 </v>
      </c>
      <c r="G817" s="547" t="str">
        <f t="shared" si="235"/>
        <v>A2</v>
      </c>
      <c r="H817" s="21">
        <f>'Terminated loans'!L7</f>
        <v>40067</v>
      </c>
      <c r="I817" s="21">
        <f>IF(B817="VELS",'Terminated loans'!M7,'Terminated loans'!B7)</f>
        <v>40480</v>
      </c>
      <c r="J817" s="34">
        <f t="shared" si="266"/>
        <v>14</v>
      </c>
      <c r="K817" s="34">
        <f t="shared" si="251"/>
        <v>135</v>
      </c>
      <c r="L817" s="34">
        <f t="shared" si="252"/>
        <v>14</v>
      </c>
      <c r="M817" s="34">
        <f t="shared" si="253"/>
        <v>14</v>
      </c>
      <c r="N817" s="52">
        <f t="shared" si="267"/>
        <v>14</v>
      </c>
      <c r="O817" s="318">
        <f>+'Terminated loans'!S7</f>
        <v>251251</v>
      </c>
      <c r="P817" s="26">
        <f>+'Terminated loans'!T7</f>
        <v>0.05</v>
      </c>
      <c r="Q817" s="536">
        <f t="shared" si="237"/>
        <v>0.104</v>
      </c>
      <c r="R817" s="222">
        <f t="shared" si="268"/>
        <v>18512.380351123709</v>
      </c>
      <c r="S817" s="36">
        <f t="shared" si="269"/>
        <v>243077.92045797786</v>
      </c>
      <c r="T817" s="36">
        <f t="shared" si="270"/>
        <v>8173.0795420221402</v>
      </c>
      <c r="U817" s="36">
        <f t="shared" si="271"/>
        <v>16095.404457751487</v>
      </c>
      <c r="V817" s="36">
        <f t="shared" si="272"/>
        <v>7922.3249157319369</v>
      </c>
      <c r="W817" s="37">
        <f t="shared" si="273"/>
        <v>8173.07954201955</v>
      </c>
      <c r="X817" s="36">
        <f t="shared" si="274"/>
        <v>8173.0795420221402</v>
      </c>
      <c r="Y817" s="276">
        <f t="shared" si="261"/>
        <v>8173.07954201955</v>
      </c>
      <c r="Z817" s="36">
        <f t="shared" si="275"/>
        <v>16095.404457751487</v>
      </c>
      <c r="AA817" s="36">
        <f t="shared" si="276"/>
        <v>7922.3249157319369</v>
      </c>
      <c r="AB817" s="38">
        <f t="shared" si="264"/>
        <v>-2.5902409106492996E-9</v>
      </c>
      <c r="AC817" s="17"/>
      <c r="AD817" s="17">
        <f t="shared" si="277"/>
        <v>14</v>
      </c>
      <c r="AE817" s="143"/>
      <c r="AH817" s="103"/>
      <c r="AI817" s="533"/>
    </row>
    <row r="818" spans="1:35">
      <c r="A818" s="533"/>
      <c r="C818" s="67" t="str">
        <f>'Terminated loans'!F8</f>
        <v>E</v>
      </c>
      <c r="D818" s="19">
        <f>'Terminated loans'!H8</f>
        <v>143003655</v>
      </c>
      <c r="E818" s="19">
        <f>'Terminated loans'!I8</f>
        <v>99</v>
      </c>
      <c r="F818" s="19" t="str">
        <f>'Terminated loans'!J8</f>
        <v xml:space="preserve">LAFLEUR J P/M            </v>
      </c>
      <c r="G818" s="547" t="str">
        <f t="shared" si="235"/>
        <v>A1</v>
      </c>
      <c r="H818" s="21">
        <f>'Terminated loans'!L8</f>
        <v>39273</v>
      </c>
      <c r="I818" s="21">
        <f>IF(B818="VELS",'Terminated loans'!M8,'Terminated loans'!B8)</f>
        <v>40480</v>
      </c>
      <c r="J818" s="34">
        <f t="shared" si="266"/>
        <v>40</v>
      </c>
      <c r="K818" s="34">
        <f t="shared" si="251"/>
        <v>161</v>
      </c>
      <c r="L818" s="34">
        <f t="shared" si="252"/>
        <v>40</v>
      </c>
      <c r="M818" s="34">
        <f t="shared" si="253"/>
        <v>40</v>
      </c>
      <c r="N818" s="52">
        <f t="shared" si="267"/>
        <v>40</v>
      </c>
      <c r="O818" s="318">
        <f>+'Terminated loans'!S8</f>
        <v>3190411</v>
      </c>
      <c r="P818" s="26">
        <f>+'Terminated loans'!T8</f>
        <v>0.03</v>
      </c>
      <c r="Q818" s="536">
        <f t="shared" si="237"/>
        <v>8.6499999999999994E-2</v>
      </c>
      <c r="R818" s="222">
        <f t="shared" si="268"/>
        <v>83914.320520437919</v>
      </c>
      <c r="S818" s="36">
        <f t="shared" si="269"/>
        <v>2906978.8854098413</v>
      </c>
      <c r="T818" s="36">
        <f t="shared" si="270"/>
        <v>283432.11459015869</v>
      </c>
      <c r="U818" s="36">
        <f t="shared" si="271"/>
        <v>449593.93540764134</v>
      </c>
      <c r="V818" s="36">
        <f t="shared" si="272"/>
        <v>166161.82081751619</v>
      </c>
      <c r="W818" s="37">
        <f t="shared" si="273"/>
        <v>283432.11459012516</v>
      </c>
      <c r="X818" s="36">
        <f t="shared" si="274"/>
        <v>283432.11459015869</v>
      </c>
      <c r="Y818" s="276">
        <f t="shared" si="261"/>
        <v>283432.11459012516</v>
      </c>
      <c r="Z818" s="36">
        <f t="shared" si="275"/>
        <v>449593.93540764134</v>
      </c>
      <c r="AA818" s="36">
        <f t="shared" si="276"/>
        <v>166161.82081751619</v>
      </c>
      <c r="AB818" s="38">
        <f t="shared" si="264"/>
        <v>-3.3527612686157227E-8</v>
      </c>
      <c r="AC818" s="17"/>
      <c r="AD818" s="17">
        <f t="shared" si="277"/>
        <v>40</v>
      </c>
      <c r="AE818" s="143"/>
      <c r="AH818" s="103"/>
      <c r="AI818" s="533"/>
    </row>
    <row r="819" spans="1:35">
      <c r="A819" s="533"/>
      <c r="C819" s="67" t="str">
        <f>'Terminated loans'!F9</f>
        <v>E</v>
      </c>
      <c r="D819" s="19">
        <f>'Terminated loans'!H9</f>
        <v>143005615</v>
      </c>
      <c r="E819" s="19">
        <f>'Terminated loans'!I9</f>
        <v>98</v>
      </c>
      <c r="F819" s="19" t="str">
        <f>'Terminated loans'!J9</f>
        <v>LIM NEWK MIN O T J/051841</v>
      </c>
      <c r="G819" s="547" t="str">
        <f t="shared" si="235"/>
        <v>A2</v>
      </c>
      <c r="H819" s="21">
        <f>'Terminated loans'!L9</f>
        <v>39462</v>
      </c>
      <c r="I819" s="21">
        <f>IF(B819="VELS",'Terminated loans'!M9,'Terminated loans'!B9)</f>
        <v>40480</v>
      </c>
      <c r="J819" s="34">
        <f t="shared" si="266"/>
        <v>33</v>
      </c>
      <c r="K819" s="34">
        <f t="shared" si="251"/>
        <v>155</v>
      </c>
      <c r="L819" s="34">
        <f t="shared" si="252"/>
        <v>33</v>
      </c>
      <c r="M819" s="34">
        <f t="shared" si="253"/>
        <v>33</v>
      </c>
      <c r="N819" s="52">
        <f t="shared" si="267"/>
        <v>33</v>
      </c>
      <c r="O819" s="318">
        <f>+'Terminated loans'!S9</f>
        <v>194866</v>
      </c>
      <c r="P819" s="26">
        <f>+'Terminated loans'!T9</f>
        <v>0.05</v>
      </c>
      <c r="Q819" s="536">
        <f t="shared" si="237"/>
        <v>0.104</v>
      </c>
      <c r="R819" s="222">
        <f t="shared" si="268"/>
        <v>6332.5760150382293</v>
      </c>
      <c r="S819" s="36">
        <f t="shared" si="269"/>
        <v>181071.06767586627</v>
      </c>
      <c r="T819" s="36">
        <f t="shared" si="270"/>
        <v>13794.932324133726</v>
      </c>
      <c r="U819" s="36">
        <f t="shared" si="271"/>
        <v>27903.940820393473</v>
      </c>
      <c r="V819" s="36">
        <f t="shared" si="272"/>
        <v>14109.00849626158</v>
      </c>
      <c r="W819" s="37">
        <f t="shared" si="273"/>
        <v>13794.932324131893</v>
      </c>
      <c r="X819" s="36">
        <f t="shared" si="274"/>
        <v>13794.932324133726</v>
      </c>
      <c r="Y819" s="276">
        <f t="shared" si="261"/>
        <v>13794.932324131893</v>
      </c>
      <c r="Z819" s="36">
        <f t="shared" si="275"/>
        <v>27903.940820393473</v>
      </c>
      <c r="AA819" s="36">
        <f t="shared" si="276"/>
        <v>14109.00849626158</v>
      </c>
      <c r="AB819" s="38">
        <f t="shared" si="264"/>
        <v>-1.8335413187742233E-9</v>
      </c>
      <c r="AC819" s="17"/>
      <c r="AD819" s="17">
        <f t="shared" si="277"/>
        <v>33</v>
      </c>
      <c r="AE819" s="143"/>
      <c r="AH819" s="103"/>
      <c r="AI819" s="533"/>
    </row>
    <row r="820" spans="1:35">
      <c r="A820" s="533"/>
      <c r="C820" s="67" t="str">
        <f>'Terminated loans'!F10</f>
        <v>E</v>
      </c>
      <c r="D820" s="19">
        <f>'Terminated loans'!H10</f>
        <v>143006786</v>
      </c>
      <c r="E820" s="19">
        <f>'Terminated loans'!I10</f>
        <v>98</v>
      </c>
      <c r="F820" s="19" t="str">
        <f>'Terminated loans'!J10</f>
        <v xml:space="preserve">TEEMUL N B               </v>
      </c>
      <c r="G820" s="547" t="str">
        <f t="shared" si="235"/>
        <v>A2</v>
      </c>
      <c r="H820" s="21">
        <f>'Terminated loans'!L10</f>
        <v>40123</v>
      </c>
      <c r="I820" s="21">
        <f>IF(B820="VELS",'Terminated loans'!M10,'Terminated loans'!B10)</f>
        <v>40480</v>
      </c>
      <c r="J820" s="34">
        <f t="shared" si="266"/>
        <v>12</v>
      </c>
      <c r="K820" s="34">
        <f t="shared" si="251"/>
        <v>133</v>
      </c>
      <c r="L820" s="34">
        <f t="shared" si="252"/>
        <v>12</v>
      </c>
      <c r="M820" s="34">
        <f t="shared" si="253"/>
        <v>12</v>
      </c>
      <c r="N820" s="52">
        <f t="shared" si="267"/>
        <v>12</v>
      </c>
      <c r="O820" s="318">
        <f>+'Terminated loans'!S10</f>
        <v>246324</v>
      </c>
      <c r="P820" s="26">
        <f>+'Terminated loans'!T10</f>
        <v>0.05</v>
      </c>
      <c r="Q820" s="536">
        <f t="shared" si="237"/>
        <v>0.104</v>
      </c>
      <c r="R820" s="222">
        <f t="shared" si="268"/>
        <v>21087.177344062377</v>
      </c>
      <c r="S820" s="36">
        <f t="shared" si="269"/>
        <v>239349.49889541251</v>
      </c>
      <c r="T820" s="36">
        <f t="shared" si="270"/>
        <v>6974.5011045874853</v>
      </c>
      <c r="U820" s="36">
        <f t="shared" si="271"/>
        <v>13696.629233333515</v>
      </c>
      <c r="V820" s="36">
        <f t="shared" si="272"/>
        <v>6722.1281287485035</v>
      </c>
      <c r="W820" s="37">
        <f t="shared" si="273"/>
        <v>6974.5011045850115</v>
      </c>
      <c r="X820" s="36">
        <f t="shared" si="274"/>
        <v>6974.5011045874853</v>
      </c>
      <c r="Y820" s="276">
        <f t="shared" si="261"/>
        <v>6974.5011045850115</v>
      </c>
      <c r="Z820" s="36">
        <f t="shared" si="275"/>
        <v>13696.629233333515</v>
      </c>
      <c r="AA820" s="36">
        <f t="shared" si="276"/>
        <v>6722.1281287485035</v>
      </c>
      <c r="AB820" s="38">
        <f t="shared" si="264"/>
        <v>-2.4738255888223648E-9</v>
      </c>
      <c r="AC820" s="17"/>
      <c r="AD820" s="17">
        <f t="shared" si="277"/>
        <v>12</v>
      </c>
      <c r="AE820" s="143"/>
      <c r="AH820" s="103"/>
      <c r="AI820" s="533"/>
    </row>
    <row r="821" spans="1:35">
      <c r="A821" s="533"/>
      <c r="C821" s="67" t="str">
        <f>'Terminated loans'!F11</f>
        <v>E</v>
      </c>
      <c r="D821" s="19">
        <f>'Terminated loans'!H11</f>
        <v>143007162</v>
      </c>
      <c r="E821" s="19">
        <f>'Terminated loans'!I11</f>
        <v>98</v>
      </c>
      <c r="F821" s="19" t="str">
        <f>'Terminated loans'!J11</f>
        <v xml:space="preserve">YENCADOO J/049416        </v>
      </c>
      <c r="G821" s="547" t="str">
        <f t="shared" si="235"/>
        <v>A2</v>
      </c>
      <c r="H821" s="21">
        <f>'Terminated loans'!L11</f>
        <v>39407</v>
      </c>
      <c r="I821" s="21">
        <f>IF(B821="VELS",'Terminated loans'!M11,'Terminated loans'!B11)</f>
        <v>40480</v>
      </c>
      <c r="J821" s="34">
        <f t="shared" si="266"/>
        <v>35</v>
      </c>
      <c r="K821" s="34">
        <f t="shared" si="251"/>
        <v>156</v>
      </c>
      <c r="L821" s="34">
        <f t="shared" si="252"/>
        <v>35</v>
      </c>
      <c r="M821" s="34">
        <f t="shared" si="253"/>
        <v>35</v>
      </c>
      <c r="N821" s="52">
        <f t="shared" si="267"/>
        <v>35</v>
      </c>
      <c r="O821" s="318">
        <f>+'Terminated loans'!S11</f>
        <v>395007</v>
      </c>
      <c r="P821" s="26">
        <f>+'Terminated loans'!T11</f>
        <v>0.05</v>
      </c>
      <c r="Q821" s="536">
        <f t="shared" si="237"/>
        <v>0.104</v>
      </c>
      <c r="R821" s="222">
        <f t="shared" si="268"/>
        <v>12152.29476714448</v>
      </c>
      <c r="S821" s="36">
        <f t="shared" si="269"/>
        <v>365524.40436051798</v>
      </c>
      <c r="T821" s="36">
        <f t="shared" si="270"/>
        <v>29482.595639482024</v>
      </c>
      <c r="U821" s="36">
        <f t="shared" si="271"/>
        <v>59805.912489535054</v>
      </c>
      <c r="V821" s="36">
        <f t="shared" si="272"/>
        <v>30323.316850056755</v>
      </c>
      <c r="W821" s="37">
        <f t="shared" si="273"/>
        <v>29482.595639478299</v>
      </c>
      <c r="X821" s="36">
        <f t="shared" si="274"/>
        <v>29482.595639482024</v>
      </c>
      <c r="Y821" s="276">
        <f t="shared" si="261"/>
        <v>29482.595639478299</v>
      </c>
      <c r="Z821" s="36">
        <f t="shared" si="275"/>
        <v>59805.912489535054</v>
      </c>
      <c r="AA821" s="36">
        <f t="shared" si="276"/>
        <v>30323.316850056755</v>
      </c>
      <c r="AB821" s="38">
        <f t="shared" si="264"/>
        <v>-3.7252902984619141E-9</v>
      </c>
      <c r="AC821" s="17"/>
      <c r="AD821" s="17">
        <f t="shared" si="277"/>
        <v>35</v>
      </c>
      <c r="AE821" s="143"/>
      <c r="AH821" s="103"/>
      <c r="AI821" s="533"/>
    </row>
    <row r="822" spans="1:35">
      <c r="A822" s="533"/>
      <c r="C822" s="67" t="str">
        <f>'Terminated loans'!F12</f>
        <v>N</v>
      </c>
      <c r="D822" s="19">
        <f>'Terminated loans'!H12</f>
        <v>143008762</v>
      </c>
      <c r="E822" s="19">
        <f>'Terminated loans'!I12</f>
        <v>97</v>
      </c>
      <c r="F822" s="19" t="str">
        <f>'Terminated loans'!J12</f>
        <v xml:space="preserve">DOUCE M R S/037268       </v>
      </c>
      <c r="G822" s="547" t="str">
        <f t="shared" si="235"/>
        <v>A2</v>
      </c>
      <c r="H822" s="21">
        <f>'Terminated loans'!L12</f>
        <v>38643</v>
      </c>
      <c r="I822" s="21">
        <f>IF(B822="VELS",'Terminated loans'!M12,'Terminated loans'!B12)</f>
        <v>40474</v>
      </c>
      <c r="J822" s="34">
        <f t="shared" si="266"/>
        <v>60</v>
      </c>
      <c r="K822" s="34">
        <f t="shared" si="251"/>
        <v>182</v>
      </c>
      <c r="L822" s="34">
        <f t="shared" si="252"/>
        <v>60</v>
      </c>
      <c r="M822" s="34">
        <f t="shared" si="253"/>
        <v>60</v>
      </c>
      <c r="N822" s="52">
        <f t="shared" si="267"/>
        <v>60</v>
      </c>
      <c r="O822" s="318">
        <f>+'Terminated loans'!S12</f>
        <v>50040</v>
      </c>
      <c r="P822" s="26">
        <f>+'Terminated loans'!T12</f>
        <v>0</v>
      </c>
      <c r="Q822" s="536">
        <f t="shared" si="237"/>
        <v>0.104</v>
      </c>
      <c r="R822" s="222">
        <f t="shared" si="268"/>
        <v>834</v>
      </c>
      <c r="S822" s="36">
        <f t="shared" si="269"/>
        <v>38891.280089654239</v>
      </c>
      <c r="T822" s="36">
        <f t="shared" si="270"/>
        <v>11148.719910345761</v>
      </c>
      <c r="U822" s="36">
        <f t="shared" si="271"/>
        <v>11148.71991034539</v>
      </c>
      <c r="V822" s="36">
        <f t="shared" si="272"/>
        <v>0</v>
      </c>
      <c r="W822" s="37">
        <f t="shared" si="273"/>
        <v>11148.71991034539</v>
      </c>
      <c r="X822" s="36">
        <f t="shared" si="274"/>
        <v>11148.719910345761</v>
      </c>
      <c r="Y822" s="276">
        <f t="shared" si="261"/>
        <v>11148.71991034539</v>
      </c>
      <c r="Z822" s="36">
        <f t="shared" si="275"/>
        <v>11148.71991034539</v>
      </c>
      <c r="AA822" s="36">
        <f t="shared" si="276"/>
        <v>0</v>
      </c>
      <c r="AB822" s="38">
        <f t="shared" si="264"/>
        <v>-3.7107383832335472E-10</v>
      </c>
      <c r="AC822" s="17"/>
      <c r="AD822" s="17">
        <f t="shared" si="277"/>
        <v>60</v>
      </c>
      <c r="AH822" s="103"/>
      <c r="AI822" s="533"/>
    </row>
    <row r="823" spans="1:35">
      <c r="A823" s="533"/>
      <c r="C823" s="67" t="str">
        <f>'Terminated loans'!F13</f>
        <v>N</v>
      </c>
      <c r="D823" s="19">
        <f>'Terminated loans'!H13</f>
        <v>143008991</v>
      </c>
      <c r="E823" s="19">
        <f>'Terminated loans'!I13</f>
        <v>98</v>
      </c>
      <c r="F823" s="19" t="str">
        <f>'Terminated loans'!J13</f>
        <v xml:space="preserve">DOOKHITH M/037508        </v>
      </c>
      <c r="G823" s="547" t="str">
        <f t="shared" si="235"/>
        <v>A2</v>
      </c>
      <c r="H823" s="21">
        <f>'Terminated loans'!L13</f>
        <v>38670</v>
      </c>
      <c r="I823" s="21">
        <f>IF(B823="VELS",'Terminated loans'!M13,'Terminated loans'!B13)</f>
        <v>40474</v>
      </c>
      <c r="J823" s="34">
        <f t="shared" si="266"/>
        <v>59</v>
      </c>
      <c r="K823" s="34">
        <f t="shared" si="251"/>
        <v>181</v>
      </c>
      <c r="L823" s="34">
        <f t="shared" si="252"/>
        <v>59</v>
      </c>
      <c r="M823" s="34">
        <f t="shared" si="253"/>
        <v>59</v>
      </c>
      <c r="N823" s="52">
        <f t="shared" si="267"/>
        <v>59</v>
      </c>
      <c r="O823" s="318">
        <f>+'Terminated loans'!S13</f>
        <v>28612</v>
      </c>
      <c r="P823" s="26">
        <f>+'Terminated loans'!T13</f>
        <v>0.05</v>
      </c>
      <c r="Q823" s="536">
        <f t="shared" si="237"/>
        <v>0.104</v>
      </c>
      <c r="R823" s="222">
        <f t="shared" si="268"/>
        <v>548.00186718213035</v>
      </c>
      <c r="S823" s="36">
        <f t="shared" si="269"/>
        <v>25228.02018136434</v>
      </c>
      <c r="T823" s="36">
        <f t="shared" si="270"/>
        <v>3383.9798186356602</v>
      </c>
      <c r="U823" s="36">
        <f t="shared" si="271"/>
        <v>7104.0899823811014</v>
      </c>
      <c r="V823" s="36">
        <f t="shared" si="272"/>
        <v>3720.1101637456886</v>
      </c>
      <c r="W823" s="37">
        <f t="shared" si="273"/>
        <v>3383.9798186354128</v>
      </c>
      <c r="X823" s="36">
        <f t="shared" si="274"/>
        <v>3383.9798186356602</v>
      </c>
      <c r="Y823" s="276">
        <f t="shared" si="261"/>
        <v>3383.9798186354128</v>
      </c>
      <c r="Z823" s="36">
        <f t="shared" si="275"/>
        <v>7104.0899823811014</v>
      </c>
      <c r="AA823" s="36">
        <f t="shared" si="276"/>
        <v>3720.1101637456886</v>
      </c>
      <c r="AB823" s="38">
        <f t="shared" si="264"/>
        <v>-2.4738255888223648E-10</v>
      </c>
      <c r="AC823" s="17"/>
      <c r="AD823" s="17">
        <f t="shared" si="277"/>
        <v>59</v>
      </c>
      <c r="AH823" s="103"/>
      <c r="AI823" s="533"/>
    </row>
    <row r="824" spans="1:35">
      <c r="A824" s="533"/>
      <c r="C824" s="67" t="str">
        <f>'Terminated loans'!F14</f>
        <v>E</v>
      </c>
      <c r="D824" s="19">
        <f>'Terminated loans'!H14</f>
        <v>143012441</v>
      </c>
      <c r="E824" s="19">
        <f>'Terminated loans'!I14</f>
        <v>98</v>
      </c>
      <c r="F824" s="19" t="str">
        <f>'Terminated loans'!J14</f>
        <v>LEE-FUN S O D/MALS/047007</v>
      </c>
      <c r="G824" s="547" t="str">
        <f t="shared" si="235"/>
        <v>A2</v>
      </c>
      <c r="H824" s="21">
        <f>'Terminated loans'!L14</f>
        <v>39311</v>
      </c>
      <c r="I824" s="21">
        <f>IF(B824="VELS",'Terminated loans'!M14,'Terminated loans'!B14)</f>
        <v>40480</v>
      </c>
      <c r="J824" s="34">
        <f t="shared" si="266"/>
        <v>38</v>
      </c>
      <c r="K824" s="34">
        <f t="shared" si="251"/>
        <v>160</v>
      </c>
      <c r="L824" s="34">
        <f t="shared" si="252"/>
        <v>38</v>
      </c>
      <c r="M824" s="34">
        <f t="shared" si="253"/>
        <v>38</v>
      </c>
      <c r="N824" s="52">
        <f t="shared" si="267"/>
        <v>38</v>
      </c>
      <c r="O824" s="318">
        <f>+'Terminated loans'!S14</f>
        <v>850013</v>
      </c>
      <c r="P824" s="26">
        <f>+'Terminated loans'!T14</f>
        <v>0.05</v>
      </c>
      <c r="Q824" s="536">
        <f t="shared" si="237"/>
        <v>0.104</v>
      </c>
      <c r="R824" s="222">
        <f t="shared" si="268"/>
        <v>24232.807429153312</v>
      </c>
      <c r="S824" s="36">
        <f t="shared" si="269"/>
        <v>781718.65543616482</v>
      </c>
      <c r="T824" s="36">
        <f t="shared" si="270"/>
        <v>68294.344563835184</v>
      </c>
      <c r="U824" s="36">
        <f t="shared" si="271"/>
        <v>139128.02687165269</v>
      </c>
      <c r="V824" s="36">
        <f t="shared" si="272"/>
        <v>70833.682307825773</v>
      </c>
      <c r="W824" s="37">
        <f t="shared" si="273"/>
        <v>68294.344563826919</v>
      </c>
      <c r="X824" s="36">
        <f t="shared" si="274"/>
        <v>68294.344563835184</v>
      </c>
      <c r="Y824" s="276">
        <f t="shared" si="261"/>
        <v>68294.344563826919</v>
      </c>
      <c r="Z824" s="36">
        <f t="shared" si="275"/>
        <v>139128.02687165269</v>
      </c>
      <c r="AA824" s="36">
        <f t="shared" si="276"/>
        <v>70833.682307825773</v>
      </c>
      <c r="AB824" s="38">
        <f t="shared" si="264"/>
        <v>-8.2654878497123718E-9</v>
      </c>
      <c r="AC824" s="17"/>
      <c r="AD824" s="17">
        <f t="shared" si="277"/>
        <v>38</v>
      </c>
      <c r="AE824" s="143"/>
      <c r="AH824" s="103"/>
      <c r="AI824" s="533"/>
    </row>
    <row r="825" spans="1:35">
      <c r="A825" s="533"/>
      <c r="C825" s="67" t="str">
        <f>'Terminated loans'!F15</f>
        <v>E</v>
      </c>
      <c r="D825" s="19">
        <f>'Terminated loans'!H15</f>
        <v>143015556</v>
      </c>
      <c r="E825" s="19">
        <f>'Terminated loans'!I15</f>
        <v>99</v>
      </c>
      <c r="F825" s="19" t="str">
        <f>'Terminated loans'!J15</f>
        <v xml:space="preserve">PURJAN MR D/SL730        </v>
      </c>
      <c r="G825" s="547" t="str">
        <f t="shared" si="235"/>
        <v>A1</v>
      </c>
      <c r="H825" s="21">
        <f>'Terminated loans'!L15</f>
        <v>39423</v>
      </c>
      <c r="I825" s="21">
        <f>IF(B825="VELS",'Terminated loans'!M15,'Terminated loans'!B15)</f>
        <v>40480</v>
      </c>
      <c r="J825" s="34">
        <f t="shared" si="266"/>
        <v>35</v>
      </c>
      <c r="K825" s="34">
        <f t="shared" si="251"/>
        <v>156</v>
      </c>
      <c r="L825" s="34">
        <f t="shared" si="252"/>
        <v>35</v>
      </c>
      <c r="M825" s="34">
        <f t="shared" si="253"/>
        <v>35</v>
      </c>
      <c r="N825" s="52">
        <f t="shared" si="267"/>
        <v>35</v>
      </c>
      <c r="O825" s="318">
        <f>+'Terminated loans'!S15</f>
        <v>1122116</v>
      </c>
      <c r="P825" s="26">
        <f>+'Terminated loans'!T15</f>
        <v>0.03</v>
      </c>
      <c r="Q825" s="536">
        <f t="shared" si="237"/>
        <v>8.6499999999999994E-2</v>
      </c>
      <c r="R825" s="222">
        <f t="shared" si="268"/>
        <v>33523.588150098491</v>
      </c>
      <c r="S825" s="36">
        <f t="shared" si="269"/>
        <v>1033743.9394979059</v>
      </c>
      <c r="T825" s="36">
        <f t="shared" si="270"/>
        <v>88372.0605020941</v>
      </c>
      <c r="U825" s="36">
        <f t="shared" si="271"/>
        <v>139581.6457555294</v>
      </c>
      <c r="V825" s="36">
        <f t="shared" si="272"/>
        <v>51209.585253446829</v>
      </c>
      <c r="W825" s="37">
        <f t="shared" si="273"/>
        <v>88372.060502082575</v>
      </c>
      <c r="X825" s="36">
        <f t="shared" si="274"/>
        <v>88372.0605020941</v>
      </c>
      <c r="Y825" s="276">
        <f t="shared" si="261"/>
        <v>88372.060502082575</v>
      </c>
      <c r="Z825" s="36">
        <f t="shared" si="275"/>
        <v>139581.6457555294</v>
      </c>
      <c r="AA825" s="36">
        <f t="shared" si="276"/>
        <v>51209.585253446829</v>
      </c>
      <c r="AB825" s="38">
        <f t="shared" si="264"/>
        <v>-1.1525116860866547E-8</v>
      </c>
      <c r="AC825" s="17"/>
      <c r="AD825" s="17">
        <f t="shared" si="277"/>
        <v>35</v>
      </c>
      <c r="AE825" s="143"/>
      <c r="AH825" s="103"/>
      <c r="AI825" s="533"/>
    </row>
    <row r="826" spans="1:35">
      <c r="A826" s="533"/>
      <c r="C826" s="67" t="str">
        <f>'Terminated loans'!F16</f>
        <v>E</v>
      </c>
      <c r="D826" s="19">
        <f>'Terminated loans'!H16</f>
        <v>143015572</v>
      </c>
      <c r="E826" s="19">
        <f>'Terminated loans'!I16</f>
        <v>98</v>
      </c>
      <c r="F826" s="19" t="str">
        <f>'Terminated loans'!J16</f>
        <v xml:space="preserve">BASOANAH S               </v>
      </c>
      <c r="G826" s="547" t="str">
        <f t="shared" si="235"/>
        <v>A2</v>
      </c>
      <c r="H826" s="21">
        <f>'Terminated loans'!L16</f>
        <v>40060</v>
      </c>
      <c r="I826" s="21">
        <f>IF(B826="VELS",'Terminated loans'!M16,'Terminated loans'!B16)</f>
        <v>40480</v>
      </c>
      <c r="J826" s="34">
        <f t="shared" si="266"/>
        <v>14</v>
      </c>
      <c r="K826" s="34">
        <f t="shared" si="251"/>
        <v>135</v>
      </c>
      <c r="L826" s="34">
        <f t="shared" si="252"/>
        <v>14</v>
      </c>
      <c r="M826" s="34">
        <f t="shared" si="253"/>
        <v>14</v>
      </c>
      <c r="N826" s="52">
        <f t="shared" si="267"/>
        <v>14</v>
      </c>
      <c r="O826" s="318">
        <f>+'Terminated loans'!S16</f>
        <v>251251</v>
      </c>
      <c r="P826" s="26">
        <f>+'Terminated loans'!T16</f>
        <v>0.05</v>
      </c>
      <c r="Q826" s="536">
        <f t="shared" si="237"/>
        <v>0.104</v>
      </c>
      <c r="R826" s="222">
        <f t="shared" si="268"/>
        <v>18512.380351123709</v>
      </c>
      <c r="S826" s="36">
        <f t="shared" si="269"/>
        <v>243077.92045797786</v>
      </c>
      <c r="T826" s="36">
        <f t="shared" si="270"/>
        <v>8173.0795420221402</v>
      </c>
      <c r="U826" s="36">
        <f t="shared" si="271"/>
        <v>16095.404457751487</v>
      </c>
      <c r="V826" s="36">
        <f t="shared" si="272"/>
        <v>7922.3249157319369</v>
      </c>
      <c r="W826" s="37">
        <f t="shared" si="273"/>
        <v>8173.07954201955</v>
      </c>
      <c r="X826" s="36">
        <f t="shared" si="274"/>
        <v>8173.0795420221402</v>
      </c>
      <c r="Y826" s="276">
        <f t="shared" si="261"/>
        <v>8173.07954201955</v>
      </c>
      <c r="Z826" s="36">
        <f t="shared" si="275"/>
        <v>16095.404457751487</v>
      </c>
      <c r="AA826" s="36">
        <f t="shared" si="276"/>
        <v>7922.3249157319369</v>
      </c>
      <c r="AB826" s="38">
        <f t="shared" si="264"/>
        <v>-2.5902409106492996E-9</v>
      </c>
      <c r="AC826" s="17"/>
      <c r="AD826" s="17">
        <f t="shared" si="277"/>
        <v>14</v>
      </c>
      <c r="AE826" s="143"/>
      <c r="AH826" s="103"/>
      <c r="AI826" s="533"/>
    </row>
    <row r="827" spans="1:35">
      <c r="A827" s="533"/>
      <c r="C827" s="67" t="str">
        <f>'Terminated loans'!F17</f>
        <v>E</v>
      </c>
      <c r="D827" s="19">
        <f>'Terminated loans'!H17</f>
        <v>143015777</v>
      </c>
      <c r="E827" s="19">
        <f>'Terminated loans'!I17</f>
        <v>98</v>
      </c>
      <c r="F827" s="19" t="str">
        <f>'Terminated loans'!J17</f>
        <v xml:space="preserve">DAUGUET J G              </v>
      </c>
      <c r="G827" s="547" t="str">
        <f t="shared" si="235"/>
        <v>A2</v>
      </c>
      <c r="H827" s="21">
        <f>'Terminated loans'!L17</f>
        <v>39919</v>
      </c>
      <c r="I827" s="21">
        <f>IF(B827="VELS",'Terminated loans'!M17,'Terminated loans'!B17)</f>
        <v>40480</v>
      </c>
      <c r="J827" s="34">
        <f t="shared" si="266"/>
        <v>18</v>
      </c>
      <c r="K827" s="34">
        <f t="shared" si="251"/>
        <v>140</v>
      </c>
      <c r="L827" s="34">
        <f t="shared" si="252"/>
        <v>18</v>
      </c>
      <c r="M827" s="34">
        <f t="shared" si="253"/>
        <v>18</v>
      </c>
      <c r="N827" s="52">
        <f t="shared" si="267"/>
        <v>18</v>
      </c>
      <c r="O827" s="318">
        <f>+'Terminated loans'!S17</f>
        <v>225000</v>
      </c>
      <c r="P827" s="26">
        <f>+'Terminated loans'!T17</f>
        <v>0.05</v>
      </c>
      <c r="Q827" s="536">
        <f t="shared" si="237"/>
        <v>0.104</v>
      </c>
      <c r="R827" s="222">
        <f t="shared" si="268"/>
        <v>13000.620275697385</v>
      </c>
      <c r="S827" s="36">
        <f t="shared" si="269"/>
        <v>215808.66406707626</v>
      </c>
      <c r="T827" s="36">
        <f t="shared" si="270"/>
        <v>9191.3359329237428</v>
      </c>
      <c r="U827" s="36">
        <f t="shared" si="271"/>
        <v>18202.500895474397</v>
      </c>
      <c r="V827" s="36">
        <f t="shared" si="272"/>
        <v>9011.1649625529244</v>
      </c>
      <c r="W827" s="37">
        <f t="shared" si="273"/>
        <v>9191.3359329214727</v>
      </c>
      <c r="X827" s="36">
        <f t="shared" si="274"/>
        <v>9191.3359329237428</v>
      </c>
      <c r="Y827" s="276">
        <f t="shared" si="261"/>
        <v>9191.3359329214727</v>
      </c>
      <c r="Z827" s="36">
        <f t="shared" si="275"/>
        <v>18202.500895474397</v>
      </c>
      <c r="AA827" s="36">
        <f t="shared" si="276"/>
        <v>9011.1649625529244</v>
      </c>
      <c r="AB827" s="38">
        <f t="shared" si="264"/>
        <v>-2.2700987756252289E-9</v>
      </c>
      <c r="AC827" s="17"/>
      <c r="AD827" s="17">
        <f t="shared" si="277"/>
        <v>18</v>
      </c>
      <c r="AE827" s="143"/>
      <c r="AH827" s="103"/>
      <c r="AI827" s="533"/>
    </row>
    <row r="828" spans="1:35">
      <c r="A828" s="533"/>
      <c r="C828" s="67" t="str">
        <f>'Terminated loans'!F18</f>
        <v>E</v>
      </c>
      <c r="D828" s="19">
        <f>'Terminated loans'!H18</f>
        <v>143015831</v>
      </c>
      <c r="E828" s="19">
        <f>'Terminated loans'!I18</f>
        <v>99</v>
      </c>
      <c r="F828" s="19" t="str">
        <f>'Terminated loans'!J18</f>
        <v xml:space="preserve">LEE FUN S                </v>
      </c>
      <c r="G828" s="547" t="str">
        <f t="shared" si="235"/>
        <v>A1</v>
      </c>
      <c r="H828" s="21">
        <f>'Terminated loans'!L18</f>
        <v>39751</v>
      </c>
      <c r="I828" s="21">
        <f>IF(B828="VELS",'Terminated loans'!M18,'Terminated loans'!B18)</f>
        <v>40480</v>
      </c>
      <c r="J828" s="34">
        <f t="shared" si="266"/>
        <v>24</v>
      </c>
      <c r="K828" s="34">
        <f t="shared" si="251"/>
        <v>145</v>
      </c>
      <c r="L828" s="34">
        <f t="shared" si="252"/>
        <v>24</v>
      </c>
      <c r="M828" s="34">
        <f t="shared" si="253"/>
        <v>24</v>
      </c>
      <c r="N828" s="52">
        <f t="shared" si="267"/>
        <v>24</v>
      </c>
      <c r="O828" s="318">
        <f>+'Terminated loans'!S18</f>
        <v>1825008</v>
      </c>
      <c r="P828" s="26">
        <f>+'Terminated loans'!T18</f>
        <v>0.03</v>
      </c>
      <c r="Q828" s="536">
        <f t="shared" si="237"/>
        <v>8.6499999999999994E-2</v>
      </c>
      <c r="R828" s="222">
        <f t="shared" si="268"/>
        <v>78441.055712385729</v>
      </c>
      <c r="S828" s="36">
        <f t="shared" si="269"/>
        <v>1723058.1369073868</v>
      </c>
      <c r="T828" s="36">
        <f t="shared" si="270"/>
        <v>101949.86309261317</v>
      </c>
      <c r="U828" s="36">
        <f t="shared" si="271"/>
        <v>159527.20018985146</v>
      </c>
      <c r="V828" s="36">
        <f t="shared" si="272"/>
        <v>57577.337097257376</v>
      </c>
      <c r="W828" s="37">
        <f t="shared" si="273"/>
        <v>101949.86309259408</v>
      </c>
      <c r="X828" s="36">
        <f t="shared" si="274"/>
        <v>101949.86309261317</v>
      </c>
      <c r="Y828" s="276">
        <f t="shared" si="261"/>
        <v>101949.86309259408</v>
      </c>
      <c r="Z828" s="36">
        <f t="shared" si="275"/>
        <v>159527.20018985146</v>
      </c>
      <c r="AA828" s="36">
        <f t="shared" si="276"/>
        <v>57577.337097257376</v>
      </c>
      <c r="AB828" s="38">
        <f t="shared" si="264"/>
        <v>-1.909211277961731E-8</v>
      </c>
      <c r="AC828" s="17"/>
      <c r="AD828" s="17">
        <f t="shared" si="277"/>
        <v>24</v>
      </c>
      <c r="AE828" s="143"/>
      <c r="AH828" s="103"/>
      <c r="AI828" s="533"/>
    </row>
    <row r="829" spans="1:35">
      <c r="A829" s="533"/>
      <c r="C829" s="67" t="str">
        <f>'Terminated loans'!F19</f>
        <v>E</v>
      </c>
      <c r="D829" s="19">
        <f>'Terminated loans'!H19</f>
        <v>143016080</v>
      </c>
      <c r="E829" s="19">
        <f>'Terminated loans'!I19</f>
        <v>99</v>
      </c>
      <c r="F829" s="19" t="str">
        <f>'Terminated loans'!J19</f>
        <v xml:space="preserve">RUCHOYA MR S/SL727       </v>
      </c>
      <c r="G829" s="547" t="str">
        <f t="shared" ref="G829:G892" si="278">IF(H829&lt;$P$5,"A",IF(H829&lt;$P$6,"B",IF(H829&lt;$P$7,"C",IF(H829&lt;$P$8,"D",IF(H829&lt;$P$9,"E",IF(H829&lt;$P$10,"F",IF(H829&lt;$P$11,"G",IF(H829&lt;$P$12,"I",IF(H829&lt;$P$13,"J",IF(H829&lt;$P$14,"K","L"))))))))))&amp;IF(OR(P829=0,P829&gt;=5%),2,1)</f>
        <v>A1</v>
      </c>
      <c r="H829" s="21">
        <f>'Terminated loans'!L19</f>
        <v>39416</v>
      </c>
      <c r="I829" s="21">
        <f>IF(B829="VELS",'Terminated loans'!M19,'Terminated loans'!B19)</f>
        <v>40480</v>
      </c>
      <c r="J829" s="34">
        <f t="shared" si="266"/>
        <v>35</v>
      </c>
      <c r="K829" s="34">
        <f t="shared" si="251"/>
        <v>156</v>
      </c>
      <c r="L829" s="34">
        <f t="shared" si="252"/>
        <v>35</v>
      </c>
      <c r="M829" s="34">
        <f t="shared" si="253"/>
        <v>35</v>
      </c>
      <c r="N829" s="52">
        <f t="shared" si="267"/>
        <v>35</v>
      </c>
      <c r="O829" s="318">
        <f>+'Terminated loans'!S19</f>
        <v>239627</v>
      </c>
      <c r="P829" s="26">
        <f>+'Terminated loans'!T19</f>
        <v>0.03</v>
      </c>
      <c r="Q829" s="536">
        <f t="shared" ref="Q829:Q892" si="279">VLOOKUP(G829,$O$3:$Q$28,3,FALSE)</f>
        <v>8.6499999999999994E-2</v>
      </c>
      <c r="R829" s="222">
        <f t="shared" si="268"/>
        <v>7158.9362041390104</v>
      </c>
      <c r="S829" s="36">
        <f t="shared" si="269"/>
        <v>220755.21513824302</v>
      </c>
      <c r="T829" s="36">
        <f t="shared" si="270"/>
        <v>18871.784861756983</v>
      </c>
      <c r="U829" s="36">
        <f t="shared" si="271"/>
        <v>29807.552006619866</v>
      </c>
      <c r="V829" s="36">
        <f t="shared" si="272"/>
        <v>10935.767144865327</v>
      </c>
      <c r="W829" s="37">
        <f t="shared" si="273"/>
        <v>18871.784861754539</v>
      </c>
      <c r="X829" s="36">
        <f t="shared" si="274"/>
        <v>18871.784861756983</v>
      </c>
      <c r="Y829" s="276">
        <f t="shared" si="261"/>
        <v>18871.784861754539</v>
      </c>
      <c r="Z829" s="36">
        <f t="shared" si="275"/>
        <v>29807.552006619866</v>
      </c>
      <c r="AA829" s="36">
        <f t="shared" si="276"/>
        <v>10935.767144865327</v>
      </c>
      <c r="AB829" s="38">
        <f t="shared" si="264"/>
        <v>-2.4447217583656311E-9</v>
      </c>
      <c r="AC829" s="17"/>
      <c r="AD829" s="17">
        <f t="shared" si="277"/>
        <v>35</v>
      </c>
      <c r="AE829" s="143"/>
      <c r="AH829" s="103"/>
      <c r="AI829" s="533"/>
    </row>
    <row r="830" spans="1:35">
      <c r="A830" s="533"/>
      <c r="C830" s="67" t="str">
        <f>'Terminated loans'!F20</f>
        <v>E</v>
      </c>
      <c r="D830" s="19">
        <f>'Terminated loans'!H20</f>
        <v>143017869</v>
      </c>
      <c r="E830" s="19">
        <f>'Terminated loans'!I20</f>
        <v>98</v>
      </c>
      <c r="F830" s="19" t="str">
        <f>'Terminated loans'!J20</f>
        <v xml:space="preserve">AH-KYE M B               </v>
      </c>
      <c r="G830" s="547" t="str">
        <f t="shared" si="278"/>
        <v>A2</v>
      </c>
      <c r="H830" s="21">
        <f>'Terminated loans'!L20</f>
        <v>39860</v>
      </c>
      <c r="I830" s="21">
        <f>IF(B830="VELS",'Terminated loans'!M20,'Terminated loans'!B20)</f>
        <v>40480</v>
      </c>
      <c r="J830" s="34">
        <f t="shared" si="266"/>
        <v>20</v>
      </c>
      <c r="K830" s="34">
        <f t="shared" si="251"/>
        <v>142</v>
      </c>
      <c r="L830" s="34">
        <f t="shared" si="252"/>
        <v>20</v>
      </c>
      <c r="M830" s="34">
        <f t="shared" si="253"/>
        <v>20</v>
      </c>
      <c r="N830" s="52">
        <f t="shared" si="267"/>
        <v>20</v>
      </c>
      <c r="O830" s="318">
        <f>+'Terminated loans'!S20</f>
        <v>180000</v>
      </c>
      <c r="P830" s="26">
        <f>+'Terminated loans'!T20</f>
        <v>0.05</v>
      </c>
      <c r="Q830" s="536">
        <f t="shared" si="279"/>
        <v>0.104</v>
      </c>
      <c r="R830" s="222">
        <f t="shared" si="268"/>
        <v>9398.9339199394981</v>
      </c>
      <c r="S830" s="36">
        <f t="shared" si="269"/>
        <v>171907.80070036458</v>
      </c>
      <c r="T830" s="36">
        <f t="shared" si="270"/>
        <v>8092.1992996354238</v>
      </c>
      <c r="U830" s="36">
        <f t="shared" si="271"/>
        <v>16070.877698423661</v>
      </c>
      <c r="V830" s="36">
        <f t="shared" si="272"/>
        <v>7978.6783987899544</v>
      </c>
      <c r="W830" s="37">
        <f t="shared" si="273"/>
        <v>8092.1992996337067</v>
      </c>
      <c r="X830" s="36">
        <f t="shared" si="274"/>
        <v>8092.1992996354238</v>
      </c>
      <c r="Y830" s="276">
        <f t="shared" si="261"/>
        <v>8092.1992996337067</v>
      </c>
      <c r="Z830" s="36">
        <f t="shared" si="275"/>
        <v>16070.877698423661</v>
      </c>
      <c r="AA830" s="36">
        <f t="shared" si="276"/>
        <v>7978.6783987899544</v>
      </c>
      <c r="AB830" s="38">
        <f t="shared" si="264"/>
        <v>-1.7171259969472885E-9</v>
      </c>
      <c r="AC830" s="17"/>
      <c r="AD830" s="17">
        <f t="shared" si="277"/>
        <v>20</v>
      </c>
      <c r="AE830" s="143"/>
      <c r="AH830" s="103"/>
      <c r="AI830" s="533"/>
    </row>
    <row r="831" spans="1:35">
      <c r="A831" s="533"/>
      <c r="C831" s="67" t="str">
        <f>'Terminated loans'!F21</f>
        <v>E</v>
      </c>
      <c r="D831" s="19">
        <f>'Terminated loans'!H21</f>
        <v>143018253</v>
      </c>
      <c r="E831" s="19">
        <f>'Terminated loans'!I21</f>
        <v>99</v>
      </c>
      <c r="F831" s="19" t="str">
        <f>'Terminated loans'!J21</f>
        <v xml:space="preserve">RUCHOYA S                </v>
      </c>
      <c r="G831" s="547" t="str">
        <f t="shared" si="278"/>
        <v>A1</v>
      </c>
      <c r="H831" s="21">
        <f>'Terminated loans'!L21</f>
        <v>39724</v>
      </c>
      <c r="I831" s="21">
        <f>IF(B831="VELS",'Terminated loans'!M21,'Terminated loans'!B21)</f>
        <v>40480</v>
      </c>
      <c r="J831" s="34">
        <f t="shared" si="266"/>
        <v>25</v>
      </c>
      <c r="K831" s="34">
        <f t="shared" si="251"/>
        <v>146</v>
      </c>
      <c r="L831" s="34">
        <f t="shared" si="252"/>
        <v>25</v>
      </c>
      <c r="M831" s="34">
        <f t="shared" si="253"/>
        <v>25</v>
      </c>
      <c r="N831" s="52">
        <f t="shared" si="267"/>
        <v>25</v>
      </c>
      <c r="O831" s="318">
        <f>+'Terminated loans'!S21</f>
        <v>294947</v>
      </c>
      <c r="P831" s="26">
        <f>+'Terminated loans'!T21</f>
        <v>0.03</v>
      </c>
      <c r="Q831" s="536">
        <f t="shared" si="279"/>
        <v>8.6499999999999994E-2</v>
      </c>
      <c r="R831" s="222">
        <f t="shared" si="268"/>
        <v>12185.140377013409</v>
      </c>
      <c r="S831" s="36">
        <f t="shared" si="269"/>
        <v>277844.54091598064</v>
      </c>
      <c r="T831" s="36">
        <f t="shared" si="270"/>
        <v>17102.459084019356</v>
      </c>
      <c r="U831" s="36">
        <f t="shared" si="271"/>
        <v>26783.968509351485</v>
      </c>
      <c r="V831" s="36">
        <f t="shared" si="272"/>
        <v>9681.5094253352145</v>
      </c>
      <c r="W831" s="37">
        <f t="shared" si="273"/>
        <v>17102.459084016271</v>
      </c>
      <c r="X831" s="36">
        <f t="shared" si="274"/>
        <v>17102.459084019356</v>
      </c>
      <c r="Y831" s="276">
        <f t="shared" si="261"/>
        <v>17102.459084016271</v>
      </c>
      <c r="Z831" s="36">
        <f t="shared" si="275"/>
        <v>26783.968509351485</v>
      </c>
      <c r="AA831" s="36">
        <f t="shared" si="276"/>
        <v>9681.5094253352145</v>
      </c>
      <c r="AB831" s="38">
        <f t="shared" si="264"/>
        <v>-3.0850060284137726E-9</v>
      </c>
      <c r="AC831" s="17"/>
      <c r="AD831" s="17">
        <f t="shared" si="277"/>
        <v>25</v>
      </c>
      <c r="AE831" s="143"/>
      <c r="AH831" s="103"/>
      <c r="AI831" s="533"/>
    </row>
    <row r="832" spans="1:35">
      <c r="A832" s="533"/>
      <c r="C832" s="67" t="str">
        <f>'Terminated loans'!F22</f>
        <v>E</v>
      </c>
      <c r="D832" s="19">
        <f>'Terminated loans'!H22</f>
        <v>143018261</v>
      </c>
      <c r="E832" s="19">
        <f>'Terminated loans'!I22</f>
        <v>99</v>
      </c>
      <c r="F832" s="19" t="str">
        <f>'Terminated loans'!J22</f>
        <v xml:space="preserve">LEE FUN S                </v>
      </c>
      <c r="G832" s="547" t="str">
        <f t="shared" si="278"/>
        <v>A1</v>
      </c>
      <c r="H832" s="21">
        <f>'Terminated loans'!L22</f>
        <v>39751</v>
      </c>
      <c r="I832" s="21">
        <f>IF(B832="VELS",'Terminated loans'!M22,'Terminated loans'!B22)</f>
        <v>40480</v>
      </c>
      <c r="J832" s="34">
        <f t="shared" si="266"/>
        <v>24</v>
      </c>
      <c r="K832" s="34">
        <f t="shared" si="251"/>
        <v>145</v>
      </c>
      <c r="L832" s="34">
        <f t="shared" si="252"/>
        <v>24</v>
      </c>
      <c r="M832" s="34">
        <f t="shared" si="253"/>
        <v>24</v>
      </c>
      <c r="N832" s="52">
        <f t="shared" si="267"/>
        <v>24</v>
      </c>
      <c r="O832" s="318">
        <f>+'Terminated loans'!S22</f>
        <v>748012</v>
      </c>
      <c r="P832" s="26">
        <f>+'Terminated loans'!T22</f>
        <v>0.03</v>
      </c>
      <c r="Q832" s="536">
        <f t="shared" si="279"/>
        <v>8.6499999999999994E-2</v>
      </c>
      <c r="R832" s="222">
        <f t="shared" si="268"/>
        <v>32150.462335251719</v>
      </c>
      <c r="S832" s="36">
        <f t="shared" si="269"/>
        <v>706226.03468278947</v>
      </c>
      <c r="T832" s="36">
        <f t="shared" si="270"/>
        <v>41785.965317210532</v>
      </c>
      <c r="U832" s="36">
        <f t="shared" si="271"/>
        <v>65385.061363243964</v>
      </c>
      <c r="V832" s="36">
        <f t="shared" si="272"/>
        <v>23599.096046041232</v>
      </c>
      <c r="W832" s="37">
        <f t="shared" si="273"/>
        <v>41785.965317202732</v>
      </c>
      <c r="X832" s="36">
        <f t="shared" si="274"/>
        <v>41785.965317210532</v>
      </c>
      <c r="Y832" s="276">
        <f t="shared" si="261"/>
        <v>41785.965317202732</v>
      </c>
      <c r="Z832" s="36">
        <f t="shared" si="275"/>
        <v>65385.061363243964</v>
      </c>
      <c r="AA832" s="36">
        <f t="shared" si="276"/>
        <v>23599.096046041232</v>
      </c>
      <c r="AB832" s="38">
        <f t="shared" si="264"/>
        <v>-7.7998265624046326E-9</v>
      </c>
      <c r="AC832" s="17"/>
      <c r="AD832" s="17">
        <f t="shared" si="277"/>
        <v>24</v>
      </c>
      <c r="AE832" s="143"/>
      <c r="AH832" s="103"/>
      <c r="AI832" s="533"/>
    </row>
    <row r="833" spans="1:35">
      <c r="A833" s="533"/>
      <c r="C833" s="67" t="str">
        <f>'Terminated loans'!F23</f>
        <v>E</v>
      </c>
      <c r="D833" s="19">
        <f>'Terminated loans'!H23</f>
        <v>143019195</v>
      </c>
      <c r="E833" s="19">
        <f>'Terminated loans'!I23</f>
        <v>99</v>
      </c>
      <c r="F833" s="19" t="str">
        <f>'Terminated loans'!J23</f>
        <v xml:space="preserve">FRANCOIS I A/R           </v>
      </c>
      <c r="G833" s="547" t="str">
        <f t="shared" si="278"/>
        <v>A1</v>
      </c>
      <c r="H833" s="21">
        <f>'Terminated loans'!L23</f>
        <v>39540</v>
      </c>
      <c r="I833" s="21">
        <f>IF(B833="VELS",'Terminated loans'!M23,'Terminated loans'!B23)</f>
        <v>40480</v>
      </c>
      <c r="J833" s="34">
        <f t="shared" si="266"/>
        <v>31</v>
      </c>
      <c r="K833" s="34">
        <f t="shared" si="251"/>
        <v>152</v>
      </c>
      <c r="L833" s="34">
        <f t="shared" si="252"/>
        <v>31</v>
      </c>
      <c r="M833" s="34">
        <f t="shared" si="253"/>
        <v>31</v>
      </c>
      <c r="N833" s="52">
        <f t="shared" si="267"/>
        <v>31</v>
      </c>
      <c r="O833" s="318">
        <f>+'Terminated loans'!S23</f>
        <v>1151553</v>
      </c>
      <c r="P833" s="26">
        <f>+'Terminated loans'!T23</f>
        <v>0.03</v>
      </c>
      <c r="Q833" s="536">
        <f t="shared" si="279"/>
        <v>8.6499999999999994E-2</v>
      </c>
      <c r="R833" s="222">
        <f t="shared" si="268"/>
        <v>38651.294209774074</v>
      </c>
      <c r="S833" s="36">
        <f t="shared" si="269"/>
        <v>1070317.370370572</v>
      </c>
      <c r="T833" s="36">
        <f t="shared" si="270"/>
        <v>81235.629629428033</v>
      </c>
      <c r="U833" s="36">
        <f t="shared" si="271"/>
        <v>127872.75013241242</v>
      </c>
      <c r="V833" s="36">
        <f t="shared" si="272"/>
        <v>46637.120502996258</v>
      </c>
      <c r="W833" s="37">
        <f t="shared" si="273"/>
        <v>81235.629629416158</v>
      </c>
      <c r="X833" s="36">
        <f t="shared" si="274"/>
        <v>81235.629629428033</v>
      </c>
      <c r="Y833" s="276">
        <f t="shared" si="261"/>
        <v>81235.629629416158</v>
      </c>
      <c r="Z833" s="36">
        <f t="shared" si="275"/>
        <v>127872.75013241242</v>
      </c>
      <c r="AA833" s="36">
        <f t="shared" si="276"/>
        <v>46637.120502996258</v>
      </c>
      <c r="AB833" s="38">
        <f t="shared" si="264"/>
        <v>-1.1874362826347351E-8</v>
      </c>
      <c r="AC833" s="17"/>
      <c r="AD833" s="17">
        <f t="shared" si="277"/>
        <v>31</v>
      </c>
      <c r="AE833" s="143"/>
      <c r="AH833" s="103"/>
      <c r="AI833" s="533"/>
    </row>
    <row r="834" spans="1:35">
      <c r="A834" s="533"/>
      <c r="C834" s="67" t="str">
        <f>'Terminated loans'!F24</f>
        <v>E</v>
      </c>
      <c r="D834" s="19">
        <f>'Terminated loans'!H24</f>
        <v>143021939</v>
      </c>
      <c r="E834" s="19">
        <f>'Terminated loans'!I24</f>
        <v>98</v>
      </c>
      <c r="F834" s="19" t="str">
        <f>'Terminated loans'!J24</f>
        <v xml:space="preserve">GUILLOT J F S            </v>
      </c>
      <c r="G834" s="547" t="str">
        <f t="shared" si="278"/>
        <v>A2</v>
      </c>
      <c r="H834" s="21">
        <f>'Terminated loans'!L24</f>
        <v>39700</v>
      </c>
      <c r="I834" s="21">
        <f>IF(B834="VELS",'Terminated loans'!M24,'Terminated loans'!B24)</f>
        <v>40480</v>
      </c>
      <c r="J834" s="34">
        <f t="shared" si="266"/>
        <v>26</v>
      </c>
      <c r="K834" s="34">
        <f t="shared" si="251"/>
        <v>147</v>
      </c>
      <c r="L834" s="34">
        <f t="shared" si="252"/>
        <v>26</v>
      </c>
      <c r="M834" s="34">
        <f t="shared" si="253"/>
        <v>26</v>
      </c>
      <c r="N834" s="52">
        <f t="shared" si="267"/>
        <v>26</v>
      </c>
      <c r="O834" s="318">
        <f>+'Terminated loans'!S24</f>
        <v>450000</v>
      </c>
      <c r="P834" s="26">
        <f>+'Terminated loans'!T24</f>
        <v>0.05</v>
      </c>
      <c r="Q834" s="536">
        <f t="shared" si="279"/>
        <v>0.104</v>
      </c>
      <c r="R834" s="222">
        <f t="shared" si="268"/>
        <v>18298.113638734307</v>
      </c>
      <c r="S834" s="36">
        <f t="shared" si="269"/>
        <v>424321.7700790526</v>
      </c>
      <c r="T834" s="36">
        <f t="shared" si="270"/>
        <v>25678.2299209474</v>
      </c>
      <c r="U834" s="36">
        <f t="shared" si="271"/>
        <v>51429.184528035054</v>
      </c>
      <c r="V834" s="36">
        <f t="shared" si="272"/>
        <v>25750.95460709196</v>
      </c>
      <c r="W834" s="37">
        <f t="shared" si="273"/>
        <v>25678.229920943093</v>
      </c>
      <c r="X834" s="36">
        <f t="shared" si="274"/>
        <v>25678.2299209474</v>
      </c>
      <c r="Y834" s="276">
        <f t="shared" si="261"/>
        <v>25678.229920943093</v>
      </c>
      <c r="Z834" s="36">
        <f t="shared" si="275"/>
        <v>51429.184528035054</v>
      </c>
      <c r="AA834" s="36">
        <f t="shared" si="276"/>
        <v>25750.95460709196</v>
      </c>
      <c r="AB834" s="38">
        <f t="shared" si="264"/>
        <v>-4.3073669075965881E-9</v>
      </c>
      <c r="AC834" s="17"/>
      <c r="AD834" s="17">
        <f t="shared" si="277"/>
        <v>26</v>
      </c>
      <c r="AE834" s="143"/>
      <c r="AH834" s="103"/>
      <c r="AI834" s="533"/>
    </row>
    <row r="835" spans="1:35">
      <c r="A835" s="533"/>
      <c r="C835" s="67" t="str">
        <f>'Terminated loans'!F25</f>
        <v>E</v>
      </c>
      <c r="D835" s="19">
        <f>'Terminated loans'!H25</f>
        <v>143026663</v>
      </c>
      <c r="E835" s="19">
        <f>'Terminated loans'!I25</f>
        <v>99</v>
      </c>
      <c r="F835" s="19" t="str">
        <f>'Terminated loans'!J25</f>
        <v xml:space="preserve">GILLETTE J N N(JNNG)     </v>
      </c>
      <c r="G835" s="547" t="str">
        <f t="shared" si="278"/>
        <v>A1</v>
      </c>
      <c r="H835" s="21">
        <f>'Terminated loans'!L25</f>
        <v>39468</v>
      </c>
      <c r="I835" s="21">
        <f>IF(B835="VELS",'Terminated loans'!M25,'Terminated loans'!B25)</f>
        <v>40480</v>
      </c>
      <c r="J835" s="34">
        <f t="shared" si="266"/>
        <v>33</v>
      </c>
      <c r="K835" s="34">
        <f t="shared" si="251"/>
        <v>154</v>
      </c>
      <c r="L835" s="34">
        <f t="shared" si="252"/>
        <v>33</v>
      </c>
      <c r="M835" s="34">
        <f t="shared" si="253"/>
        <v>33</v>
      </c>
      <c r="N835" s="52">
        <f t="shared" si="267"/>
        <v>33</v>
      </c>
      <c r="O835" s="318">
        <f>+'Terminated loans'!S25</f>
        <v>3333957</v>
      </c>
      <c r="P835" s="26">
        <f>+'Terminated loans'!T25</f>
        <v>0.03</v>
      </c>
      <c r="Q835" s="536">
        <f t="shared" si="279"/>
        <v>8.6499999999999994E-2</v>
      </c>
      <c r="R835" s="222">
        <f t="shared" si="268"/>
        <v>105379.9043486232</v>
      </c>
      <c r="S835" s="36">
        <f t="shared" si="269"/>
        <v>3085024.7586251516</v>
      </c>
      <c r="T835" s="36">
        <f t="shared" si="270"/>
        <v>248932.24137484841</v>
      </c>
      <c r="U835" s="36">
        <f t="shared" si="271"/>
        <v>392512.08487938019</v>
      </c>
      <c r="V835" s="36">
        <f t="shared" si="272"/>
        <v>143579.8435045653</v>
      </c>
      <c r="W835" s="37">
        <f t="shared" si="273"/>
        <v>248932.24137481488</v>
      </c>
      <c r="X835" s="36">
        <f t="shared" si="274"/>
        <v>248932.24137484841</v>
      </c>
      <c r="Y835" s="276">
        <f t="shared" si="261"/>
        <v>248932.24137481488</v>
      </c>
      <c r="Z835" s="36">
        <f t="shared" si="275"/>
        <v>392512.08487938019</v>
      </c>
      <c r="AA835" s="36">
        <f t="shared" si="276"/>
        <v>143579.8435045653</v>
      </c>
      <c r="AB835" s="38">
        <f t="shared" si="264"/>
        <v>-3.3527612686157227E-8</v>
      </c>
      <c r="AC835" s="17"/>
      <c r="AD835" s="17">
        <f t="shared" si="277"/>
        <v>33</v>
      </c>
      <c r="AE835" s="143"/>
      <c r="AH835" s="103"/>
      <c r="AI835" s="533"/>
    </row>
    <row r="836" spans="1:35">
      <c r="A836" s="533"/>
      <c r="C836" s="67" t="str">
        <f>'Terminated loans'!F26</f>
        <v>E</v>
      </c>
      <c r="D836" s="19">
        <f>'Terminated loans'!H26</f>
        <v>143031667</v>
      </c>
      <c r="E836" s="19">
        <f>'Terminated loans'!I26</f>
        <v>98</v>
      </c>
      <c r="F836" s="19" t="str">
        <f>'Terminated loans'!J26</f>
        <v xml:space="preserve">FRANCOIS I A W/042950    </v>
      </c>
      <c r="G836" s="547" t="str">
        <f t="shared" si="278"/>
        <v>A2</v>
      </c>
      <c r="H836" s="21">
        <f>'Terminated loans'!L26</f>
        <v>39181</v>
      </c>
      <c r="I836" s="21">
        <f>IF(B836="VELS",'Terminated loans'!M26,'Terminated loans'!B26)</f>
        <v>40480</v>
      </c>
      <c r="J836" s="34">
        <f t="shared" si="266"/>
        <v>43</v>
      </c>
      <c r="K836" s="34">
        <f t="shared" si="251"/>
        <v>164</v>
      </c>
      <c r="L836" s="34">
        <f t="shared" si="252"/>
        <v>43</v>
      </c>
      <c r="M836" s="34">
        <f t="shared" si="253"/>
        <v>43</v>
      </c>
      <c r="N836" s="52">
        <f t="shared" si="267"/>
        <v>43</v>
      </c>
      <c r="O836" s="318">
        <f>+'Terminated loans'!S26</f>
        <v>425743</v>
      </c>
      <c r="P836" s="26">
        <f>+'Terminated loans'!T26</f>
        <v>0.05</v>
      </c>
      <c r="Q836" s="536">
        <f t="shared" si="279"/>
        <v>0.104</v>
      </c>
      <c r="R836" s="222">
        <f t="shared" si="268"/>
        <v>10834.994022859708</v>
      </c>
      <c r="S836" s="36">
        <f t="shared" si="269"/>
        <v>387557.12995023851</v>
      </c>
      <c r="T836" s="36">
        <f t="shared" si="270"/>
        <v>38185.870049761492</v>
      </c>
      <c r="U836" s="36">
        <f t="shared" si="271"/>
        <v>78347.613032725174</v>
      </c>
      <c r="V836" s="36">
        <f t="shared" si="272"/>
        <v>40161.742982967466</v>
      </c>
      <c r="W836" s="37">
        <f t="shared" si="273"/>
        <v>38185.870049757708</v>
      </c>
      <c r="X836" s="36">
        <f t="shared" si="274"/>
        <v>38185.870049761492</v>
      </c>
      <c r="Y836" s="276">
        <f t="shared" si="261"/>
        <v>38185.870049757708</v>
      </c>
      <c r="Z836" s="36">
        <f t="shared" si="275"/>
        <v>78347.613032725174</v>
      </c>
      <c r="AA836" s="36">
        <f t="shared" si="276"/>
        <v>40161.742982967466</v>
      </c>
      <c r="AB836" s="38">
        <f t="shared" si="264"/>
        <v>-3.7834979593753815E-9</v>
      </c>
      <c r="AC836" s="17"/>
      <c r="AD836" s="17">
        <f t="shared" si="277"/>
        <v>43</v>
      </c>
      <c r="AE836" s="143"/>
      <c r="AH836" s="103"/>
      <c r="AI836" s="533"/>
    </row>
    <row r="837" spans="1:35">
      <c r="A837" s="533"/>
      <c r="C837" s="67" t="str">
        <f>'Terminated loans'!F27</f>
        <v>E</v>
      </c>
      <c r="D837" s="19">
        <f>'Terminated loans'!H27</f>
        <v>143031993</v>
      </c>
      <c r="E837" s="19">
        <f>'Terminated loans'!I27</f>
        <v>99</v>
      </c>
      <c r="F837" s="19" t="str">
        <f>'Terminated loans'!J27</f>
        <v xml:space="preserve">BEEHARRY N J             </v>
      </c>
      <c r="G837" s="547" t="str">
        <f t="shared" si="278"/>
        <v>A1</v>
      </c>
      <c r="H837" s="21">
        <f>'Terminated loans'!L27</f>
        <v>39143</v>
      </c>
      <c r="I837" s="21">
        <f>IF(B837="VELS",'Terminated loans'!M27,'Terminated loans'!B27)</f>
        <v>40480</v>
      </c>
      <c r="J837" s="34">
        <f t="shared" si="266"/>
        <v>44</v>
      </c>
      <c r="K837" s="34">
        <f t="shared" si="251"/>
        <v>165</v>
      </c>
      <c r="L837" s="34">
        <f t="shared" si="252"/>
        <v>44</v>
      </c>
      <c r="M837" s="34">
        <f t="shared" si="253"/>
        <v>44</v>
      </c>
      <c r="N837" s="52">
        <f t="shared" si="267"/>
        <v>44</v>
      </c>
      <c r="O837" s="318">
        <f>+'Terminated loans'!S27</f>
        <v>2594956</v>
      </c>
      <c r="P837" s="26">
        <f>+'Terminated loans'!T27</f>
        <v>0.03</v>
      </c>
      <c r="Q837" s="536">
        <f t="shared" si="279"/>
        <v>8.6499999999999994E-2</v>
      </c>
      <c r="R837" s="222">
        <f t="shared" si="268"/>
        <v>62353.038975970223</v>
      </c>
      <c r="S837" s="36">
        <f t="shared" si="269"/>
        <v>2343854.6170350411</v>
      </c>
      <c r="T837" s="36">
        <f t="shared" si="270"/>
        <v>251101.3829649589</v>
      </c>
      <c r="U837" s="36">
        <f t="shared" si="271"/>
        <v>399679.09790762095</v>
      </c>
      <c r="V837" s="36">
        <f t="shared" si="272"/>
        <v>148577.71494268999</v>
      </c>
      <c r="W837" s="37">
        <f t="shared" si="273"/>
        <v>251101.38296493096</v>
      </c>
      <c r="X837" s="36">
        <f t="shared" si="274"/>
        <v>251101.3829649589</v>
      </c>
      <c r="Y837" s="276">
        <f t="shared" si="261"/>
        <v>251101.38296493096</v>
      </c>
      <c r="Z837" s="36">
        <f t="shared" si="275"/>
        <v>399679.09790762095</v>
      </c>
      <c r="AA837" s="36">
        <f t="shared" si="276"/>
        <v>148577.71494268999</v>
      </c>
      <c r="AB837" s="38">
        <f t="shared" si="264"/>
        <v>-2.7939677238464355E-8</v>
      </c>
      <c r="AC837" s="17"/>
      <c r="AD837" s="17">
        <f t="shared" si="277"/>
        <v>44</v>
      </c>
      <c r="AE837" s="143"/>
      <c r="AH837" s="103"/>
      <c r="AI837" s="533"/>
    </row>
    <row r="838" spans="1:35">
      <c r="A838" s="533"/>
      <c r="C838" s="67" t="str">
        <f>'Terminated loans'!F28</f>
        <v>E</v>
      </c>
      <c r="D838" s="19">
        <f>'Terminated loans'!H28</f>
        <v>143032043</v>
      </c>
      <c r="E838" s="19">
        <f>'Terminated loans'!I28</f>
        <v>99</v>
      </c>
      <c r="F838" s="19" t="str">
        <f>'Terminated loans'!J28</f>
        <v xml:space="preserve">PURJAN D                 </v>
      </c>
      <c r="G838" s="547" t="str">
        <f t="shared" si="278"/>
        <v>A1</v>
      </c>
      <c r="H838" s="21">
        <f>'Terminated loans'!L28</f>
        <v>39729</v>
      </c>
      <c r="I838" s="21">
        <f>IF(B838="VELS",'Terminated loans'!M28,'Terminated loans'!B28)</f>
        <v>40480</v>
      </c>
      <c r="J838" s="34">
        <f t="shared" si="266"/>
        <v>25</v>
      </c>
      <c r="K838" s="34">
        <f t="shared" si="251"/>
        <v>146</v>
      </c>
      <c r="L838" s="34">
        <f t="shared" si="252"/>
        <v>25</v>
      </c>
      <c r="M838" s="34">
        <f t="shared" si="253"/>
        <v>25</v>
      </c>
      <c r="N838" s="52">
        <f t="shared" si="267"/>
        <v>25</v>
      </c>
      <c r="O838" s="318">
        <f>+'Terminated loans'!S28</f>
        <v>114738</v>
      </c>
      <c r="P838" s="26">
        <f>+'Terminated loans'!T28</f>
        <v>0.03</v>
      </c>
      <c r="Q838" s="536">
        <f t="shared" si="279"/>
        <v>8.6499999999999994E-2</v>
      </c>
      <c r="R838" s="222">
        <f t="shared" si="268"/>
        <v>4740.169035717483</v>
      </c>
      <c r="S838" s="36">
        <f t="shared" si="269"/>
        <v>108084.93368509524</v>
      </c>
      <c r="T838" s="36">
        <f t="shared" si="270"/>
        <v>6653.0663149047614</v>
      </c>
      <c r="U838" s="36">
        <f t="shared" si="271"/>
        <v>10419.292207840626</v>
      </c>
      <c r="V838" s="36">
        <f t="shared" si="272"/>
        <v>3766.2258929370728</v>
      </c>
      <c r="W838" s="37">
        <f t="shared" si="273"/>
        <v>6653.0663149035536</v>
      </c>
      <c r="X838" s="36">
        <f t="shared" si="274"/>
        <v>6653.0663149047614</v>
      </c>
      <c r="Y838" s="276">
        <f t="shared" si="261"/>
        <v>6653.0663149035536</v>
      </c>
      <c r="Z838" s="36">
        <f t="shared" si="275"/>
        <v>10419.292207840626</v>
      </c>
      <c r="AA838" s="36">
        <f t="shared" si="276"/>
        <v>3766.2258929370728</v>
      </c>
      <c r="AB838" s="38">
        <f t="shared" si="264"/>
        <v>-1.2078089639544487E-9</v>
      </c>
      <c r="AC838" s="17"/>
      <c r="AD838" s="17">
        <f t="shared" si="277"/>
        <v>25</v>
      </c>
      <c r="AE838" s="143"/>
      <c r="AH838" s="103"/>
      <c r="AI838" s="533"/>
    </row>
    <row r="839" spans="1:35">
      <c r="A839" s="533"/>
      <c r="C839" s="67" t="str">
        <f>'Terminated loans'!F29</f>
        <v>E</v>
      </c>
      <c r="D839" s="19">
        <f>'Terminated loans'!H29</f>
        <v>143033007</v>
      </c>
      <c r="E839" s="19">
        <f>'Terminated loans'!I29</f>
        <v>98</v>
      </c>
      <c r="F839" s="19" t="str">
        <f>'Terminated loans'!J29</f>
        <v xml:space="preserve">PARAOUTY Z A             </v>
      </c>
      <c r="G839" s="547" t="str">
        <f t="shared" si="278"/>
        <v>A2</v>
      </c>
      <c r="H839" s="21">
        <f>'Terminated loans'!L29</f>
        <v>39758</v>
      </c>
      <c r="I839" s="21">
        <f>IF(B839="VELS",'Terminated loans'!M29,'Terminated loans'!B29)</f>
        <v>40480</v>
      </c>
      <c r="J839" s="34">
        <f t="shared" si="266"/>
        <v>24</v>
      </c>
      <c r="K839" s="34">
        <f t="shared" si="251"/>
        <v>145</v>
      </c>
      <c r="L839" s="34">
        <f t="shared" si="252"/>
        <v>24</v>
      </c>
      <c r="M839" s="34">
        <f t="shared" si="253"/>
        <v>24</v>
      </c>
      <c r="N839" s="52">
        <f t="shared" si="267"/>
        <v>24</v>
      </c>
      <c r="O839" s="318">
        <f>+'Terminated loans'!S29</f>
        <v>173000</v>
      </c>
      <c r="P839" s="26">
        <f>+'Terminated loans'!T29</f>
        <v>0.05</v>
      </c>
      <c r="Q839" s="536">
        <f t="shared" si="279"/>
        <v>0.104</v>
      </c>
      <c r="R839" s="222">
        <f t="shared" si="268"/>
        <v>7589.7504239938407</v>
      </c>
      <c r="S839" s="36">
        <f t="shared" si="269"/>
        <v>163820.18295645481</v>
      </c>
      <c r="T839" s="36">
        <f t="shared" si="270"/>
        <v>9179.8170435451902</v>
      </c>
      <c r="U839" s="36">
        <f t="shared" si="271"/>
        <v>18333.827219395665</v>
      </c>
      <c r="V839" s="36">
        <f t="shared" si="272"/>
        <v>9154.0101758521923</v>
      </c>
      <c r="W839" s="37">
        <f t="shared" si="273"/>
        <v>9179.8170435434731</v>
      </c>
      <c r="X839" s="36">
        <f t="shared" si="274"/>
        <v>9179.8170435451902</v>
      </c>
      <c r="Y839" s="276">
        <f t="shared" si="261"/>
        <v>9179.8170435434731</v>
      </c>
      <c r="Z839" s="36">
        <f t="shared" si="275"/>
        <v>18333.827219395665</v>
      </c>
      <c r="AA839" s="36">
        <f t="shared" si="276"/>
        <v>9154.0101758521923</v>
      </c>
      <c r="AB839" s="38">
        <f t="shared" si="264"/>
        <v>-1.7171259969472885E-9</v>
      </c>
      <c r="AC839" s="17"/>
      <c r="AD839" s="17">
        <f t="shared" si="277"/>
        <v>24</v>
      </c>
      <c r="AE839" s="143"/>
      <c r="AH839" s="103"/>
      <c r="AI839" s="533"/>
    </row>
    <row r="840" spans="1:35">
      <c r="A840" s="533"/>
      <c r="C840" s="67" t="str">
        <f>'Terminated loans'!F30</f>
        <v>E</v>
      </c>
      <c r="D840" s="19">
        <f>'Terminated loans'!H30</f>
        <v>143033422</v>
      </c>
      <c r="E840" s="19">
        <f>'Terminated loans'!I30</f>
        <v>98</v>
      </c>
      <c r="F840" s="19" t="str">
        <f>'Terminated loans'!J30</f>
        <v xml:space="preserve">SEETUL S K               </v>
      </c>
      <c r="G840" s="547" t="str">
        <f t="shared" si="278"/>
        <v>A2</v>
      </c>
      <c r="H840" s="21">
        <f>'Terminated loans'!L30</f>
        <v>39975</v>
      </c>
      <c r="I840" s="21">
        <f>IF(B840="VELS",'Terminated loans'!M30,'Terminated loans'!B30)</f>
        <v>40480</v>
      </c>
      <c r="J840" s="34">
        <f t="shared" si="266"/>
        <v>17</v>
      </c>
      <c r="K840" s="34">
        <f t="shared" si="251"/>
        <v>138</v>
      </c>
      <c r="L840" s="34">
        <f t="shared" si="252"/>
        <v>17</v>
      </c>
      <c r="M840" s="34">
        <f t="shared" si="253"/>
        <v>17</v>
      </c>
      <c r="N840" s="52">
        <f t="shared" si="267"/>
        <v>17</v>
      </c>
      <c r="O840" s="318">
        <f>+'Terminated loans'!S30</f>
        <v>246324</v>
      </c>
      <c r="P840" s="26">
        <f>+'Terminated loans'!T30</f>
        <v>0.05</v>
      </c>
      <c r="Q840" s="536">
        <f t="shared" si="279"/>
        <v>0.104</v>
      </c>
      <c r="R840" s="222">
        <f t="shared" si="268"/>
        <v>15039.033130085798</v>
      </c>
      <c r="S840" s="36">
        <f t="shared" si="269"/>
        <v>236770.62755246714</v>
      </c>
      <c r="T840" s="36">
        <f t="shared" si="270"/>
        <v>9553.3724475328636</v>
      </c>
      <c r="U840" s="36">
        <f t="shared" si="271"/>
        <v>18892.935658989038</v>
      </c>
      <c r="V840" s="36">
        <f t="shared" si="272"/>
        <v>9339.5632114585605</v>
      </c>
      <c r="W840" s="37">
        <f t="shared" si="273"/>
        <v>9553.3724475304771</v>
      </c>
      <c r="X840" s="36">
        <f t="shared" si="274"/>
        <v>9553.3724475328636</v>
      </c>
      <c r="Y840" s="276">
        <f t="shared" si="261"/>
        <v>9553.3724475304771</v>
      </c>
      <c r="Z840" s="36">
        <f t="shared" si="275"/>
        <v>18892.935658989038</v>
      </c>
      <c r="AA840" s="36">
        <f t="shared" si="276"/>
        <v>9339.5632114585605</v>
      </c>
      <c r="AB840" s="38">
        <f t="shared" si="264"/>
        <v>-2.3865140974521637E-9</v>
      </c>
      <c r="AC840" s="17"/>
      <c r="AD840" s="17">
        <f t="shared" si="277"/>
        <v>17</v>
      </c>
      <c r="AE840" s="143"/>
      <c r="AH840" s="103"/>
      <c r="AI840" s="533"/>
    </row>
    <row r="841" spans="1:35">
      <c r="A841" s="533"/>
      <c r="C841" s="67" t="str">
        <f>'Terminated loans'!F31</f>
        <v>E</v>
      </c>
      <c r="D841" s="19">
        <f>'Terminated loans'!H31</f>
        <v>143034275</v>
      </c>
      <c r="E841" s="19">
        <f>'Terminated loans'!I31</f>
        <v>99</v>
      </c>
      <c r="F841" s="19" t="str">
        <f>'Terminated loans'!J31</f>
        <v xml:space="preserve">BEEHARRY N (SL 1227)     </v>
      </c>
      <c r="G841" s="547" t="str">
        <f t="shared" si="278"/>
        <v>A1</v>
      </c>
      <c r="H841" s="21">
        <f>'Terminated loans'!L31</f>
        <v>39790</v>
      </c>
      <c r="I841" s="21">
        <f>IF(B841="VELS",'Terminated loans'!M31,'Terminated loans'!B31)</f>
        <v>40480</v>
      </c>
      <c r="J841" s="34">
        <f t="shared" si="266"/>
        <v>23</v>
      </c>
      <c r="K841" s="34">
        <f t="shared" si="251"/>
        <v>144</v>
      </c>
      <c r="L841" s="34">
        <f t="shared" si="252"/>
        <v>23</v>
      </c>
      <c r="M841" s="34">
        <f t="shared" si="253"/>
        <v>23</v>
      </c>
      <c r="N841" s="52">
        <f t="shared" si="267"/>
        <v>23</v>
      </c>
      <c r="O841" s="318">
        <f>+'Terminated loans'!S31</f>
        <v>2494114</v>
      </c>
      <c r="P841" s="26">
        <f>+'Terminated loans'!T31</f>
        <v>0.03</v>
      </c>
      <c r="Q841" s="536">
        <f t="shared" si="279"/>
        <v>8.6499999999999994E-2</v>
      </c>
      <c r="R841" s="222">
        <f t="shared" si="268"/>
        <v>111722.71337837998</v>
      </c>
      <c r="S841" s="36">
        <f t="shared" si="269"/>
        <v>2360099.8146052836</v>
      </c>
      <c r="T841" s="36">
        <f t="shared" si="270"/>
        <v>134014.18539471645</v>
      </c>
      <c r="U841" s="36">
        <f t="shared" si="271"/>
        <v>209522.59309743112</v>
      </c>
      <c r="V841" s="36">
        <f t="shared" si="272"/>
        <v>75508.407702738885</v>
      </c>
      <c r="W841" s="37">
        <f t="shared" si="273"/>
        <v>134014.18539469223</v>
      </c>
      <c r="X841" s="36">
        <f t="shared" si="274"/>
        <v>134014.18539471645</v>
      </c>
      <c r="Y841" s="276">
        <f t="shared" si="261"/>
        <v>134014.18539469223</v>
      </c>
      <c r="Z841" s="36">
        <f t="shared" si="275"/>
        <v>209522.59309743112</v>
      </c>
      <c r="AA841" s="36">
        <f t="shared" si="276"/>
        <v>75508.407702738885</v>
      </c>
      <c r="AB841" s="38">
        <f t="shared" si="264"/>
        <v>-2.4214386940002441E-8</v>
      </c>
      <c r="AC841" s="17"/>
      <c r="AD841" s="17">
        <f t="shared" si="277"/>
        <v>23</v>
      </c>
      <c r="AE841" s="143"/>
      <c r="AH841" s="103"/>
      <c r="AI841" s="533"/>
    </row>
    <row r="842" spans="1:35">
      <c r="A842" s="533"/>
      <c r="C842" s="67" t="str">
        <f>'Terminated loans'!F32</f>
        <v>E</v>
      </c>
      <c r="D842" s="19">
        <f>'Terminated loans'!H32</f>
        <v>143035336</v>
      </c>
      <c r="E842" s="19">
        <f>'Terminated loans'!I32</f>
        <v>98</v>
      </c>
      <c r="F842" s="19" t="str">
        <f>'Terminated loans'!J32</f>
        <v xml:space="preserve">BUNDHUN A B              </v>
      </c>
      <c r="G842" s="547" t="str">
        <f t="shared" si="278"/>
        <v>A2</v>
      </c>
      <c r="H842" s="21">
        <f>'Terminated loans'!L32</f>
        <v>40016</v>
      </c>
      <c r="I842" s="21">
        <f>IF(B842="VELS",'Terminated loans'!M32,'Terminated loans'!B32)</f>
        <v>40480</v>
      </c>
      <c r="J842" s="34">
        <f t="shared" si="266"/>
        <v>15</v>
      </c>
      <c r="K842" s="34">
        <f t="shared" si="251"/>
        <v>136</v>
      </c>
      <c r="L842" s="34">
        <f t="shared" si="252"/>
        <v>15</v>
      </c>
      <c r="M842" s="34">
        <f t="shared" si="253"/>
        <v>15</v>
      </c>
      <c r="N842" s="52">
        <f t="shared" si="267"/>
        <v>15</v>
      </c>
      <c r="O842" s="318">
        <f>+'Terminated loans'!S32</f>
        <v>200000</v>
      </c>
      <c r="P842" s="26">
        <f>+'Terminated loans'!T32</f>
        <v>0.05</v>
      </c>
      <c r="Q842" s="536">
        <f t="shared" si="279"/>
        <v>0.104</v>
      </c>
      <c r="R842" s="222">
        <f t="shared" si="268"/>
        <v>13782.089507521223</v>
      </c>
      <c r="S842" s="36">
        <f t="shared" si="269"/>
        <v>193075.3228851186</v>
      </c>
      <c r="T842" s="36">
        <f t="shared" si="270"/>
        <v>6924.6771148814005</v>
      </c>
      <c r="U842" s="36">
        <f t="shared" si="271"/>
        <v>13656.019727697567</v>
      </c>
      <c r="V842" s="36">
        <f t="shared" si="272"/>
        <v>6731.3426128183492</v>
      </c>
      <c r="W842" s="37">
        <f t="shared" si="273"/>
        <v>6924.6771148792177</v>
      </c>
      <c r="X842" s="36">
        <f t="shared" si="274"/>
        <v>6924.6771148814005</v>
      </c>
      <c r="Y842" s="276">
        <f t="shared" si="261"/>
        <v>6924.6771148792177</v>
      </c>
      <c r="Z842" s="36">
        <f t="shared" si="275"/>
        <v>13656.019727697567</v>
      </c>
      <c r="AA842" s="36">
        <f t="shared" si="276"/>
        <v>6731.3426128183492</v>
      </c>
      <c r="AB842" s="38">
        <f t="shared" si="264"/>
        <v>-2.1827872842550278E-9</v>
      </c>
      <c r="AC842" s="17"/>
      <c r="AD842" s="17">
        <f t="shared" si="277"/>
        <v>15</v>
      </c>
      <c r="AE842" s="143"/>
      <c r="AH842" s="103"/>
      <c r="AI842" s="533"/>
    </row>
    <row r="843" spans="1:35">
      <c r="A843" s="533"/>
      <c r="C843" s="67" t="str">
        <f>'Terminated loans'!F33</f>
        <v>E</v>
      </c>
      <c r="D843" s="19">
        <f>'Terminated loans'!H33</f>
        <v>143035581</v>
      </c>
      <c r="E843" s="19">
        <f>'Terminated loans'!I33</f>
        <v>98</v>
      </c>
      <c r="F843" s="19" t="str">
        <f>'Terminated loans'!J33</f>
        <v xml:space="preserve">BALLOO E                 </v>
      </c>
      <c r="G843" s="547" t="str">
        <f t="shared" si="278"/>
        <v>A2</v>
      </c>
      <c r="H843" s="21">
        <f>'Terminated loans'!L33</f>
        <v>39892</v>
      </c>
      <c r="I843" s="21">
        <f>IF(B843="VELS",'Terminated loans'!M33,'Terminated loans'!B33)</f>
        <v>40480</v>
      </c>
      <c r="J843" s="34">
        <f t="shared" si="266"/>
        <v>19</v>
      </c>
      <c r="K843" s="34">
        <f t="shared" si="251"/>
        <v>140</v>
      </c>
      <c r="L843" s="34">
        <f t="shared" si="252"/>
        <v>19</v>
      </c>
      <c r="M843" s="34">
        <f t="shared" si="253"/>
        <v>19</v>
      </c>
      <c r="N843" s="52">
        <f t="shared" si="267"/>
        <v>19</v>
      </c>
      <c r="O843" s="318">
        <f>+'Terminated loans'!S33</f>
        <v>250000</v>
      </c>
      <c r="P843" s="26">
        <f>+'Terminated loans'!T33</f>
        <v>0.05</v>
      </c>
      <c r="Q843" s="536">
        <f t="shared" si="279"/>
        <v>0.104</v>
      </c>
      <c r="R843" s="222">
        <f t="shared" si="268"/>
        <v>13712.978470101876</v>
      </c>
      <c r="S843" s="36">
        <f t="shared" si="269"/>
        <v>239272.9997808559</v>
      </c>
      <c r="T843" s="36">
        <f t="shared" si="270"/>
        <v>10727.000219144102</v>
      </c>
      <c r="U843" s="36">
        <f t="shared" si="271"/>
        <v>21273.591151077359</v>
      </c>
      <c r="V843" s="36">
        <f t="shared" si="272"/>
        <v>10546.590931935672</v>
      </c>
      <c r="W843" s="37">
        <f t="shared" si="273"/>
        <v>10727.000219141686</v>
      </c>
      <c r="X843" s="36">
        <f t="shared" si="274"/>
        <v>10727.000219144102</v>
      </c>
      <c r="Y843" s="276">
        <f t="shared" si="261"/>
        <v>10727.000219141686</v>
      </c>
      <c r="Z843" s="36">
        <f t="shared" si="275"/>
        <v>21273.591151077359</v>
      </c>
      <c r="AA843" s="36">
        <f t="shared" si="276"/>
        <v>10546.590931935672</v>
      </c>
      <c r="AB843" s="38">
        <f t="shared" si="264"/>
        <v>-2.4156179279088974E-9</v>
      </c>
      <c r="AC843" s="17"/>
      <c r="AD843" s="17">
        <f t="shared" si="277"/>
        <v>19</v>
      </c>
      <c r="AE843" s="143"/>
      <c r="AH843" s="103"/>
      <c r="AI843" s="533"/>
    </row>
    <row r="844" spans="1:35">
      <c r="A844" s="533"/>
      <c r="C844" s="67" t="str">
        <f>'Terminated loans'!F34</f>
        <v>E</v>
      </c>
      <c r="D844" s="19">
        <f>'Terminated loans'!H34</f>
        <v>143036685</v>
      </c>
      <c r="E844" s="19">
        <f>'Terminated loans'!I34</f>
        <v>98</v>
      </c>
      <c r="F844" s="19" t="str">
        <f>'Terminated loans'!J34</f>
        <v>FRANCOIS I A W MUACC18755</v>
      </c>
      <c r="G844" s="547" t="str">
        <f t="shared" si="278"/>
        <v>A2</v>
      </c>
      <c r="H844" s="21">
        <f>'Terminated loans'!L34</f>
        <v>40002</v>
      </c>
      <c r="I844" s="21">
        <f>IF(B844="VELS",'Terminated loans'!M34,'Terminated loans'!B34)</f>
        <v>40480</v>
      </c>
      <c r="J844" s="34">
        <f t="shared" si="266"/>
        <v>16</v>
      </c>
      <c r="K844" s="34">
        <f t="shared" si="251"/>
        <v>137</v>
      </c>
      <c r="L844" s="34">
        <f t="shared" si="252"/>
        <v>16</v>
      </c>
      <c r="M844" s="34">
        <f t="shared" si="253"/>
        <v>16</v>
      </c>
      <c r="N844" s="52">
        <f t="shared" si="267"/>
        <v>16</v>
      </c>
      <c r="O844" s="318">
        <f>+'Terminated loans'!S34</f>
        <v>246324</v>
      </c>
      <c r="P844" s="26">
        <f>+'Terminated loans'!T34</f>
        <v>0.05</v>
      </c>
      <c r="Q844" s="536">
        <f t="shared" si="279"/>
        <v>0.104</v>
      </c>
      <c r="R844" s="222">
        <f t="shared" si="268"/>
        <v>15946.165889153062</v>
      </c>
      <c r="S844" s="36">
        <f t="shared" si="269"/>
        <v>237281.91048578889</v>
      </c>
      <c r="T844" s="36">
        <f t="shared" si="270"/>
        <v>9042.0895142111112</v>
      </c>
      <c r="U844" s="36">
        <f t="shared" si="271"/>
        <v>17856.743740657694</v>
      </c>
      <c r="V844" s="36">
        <f t="shared" si="272"/>
        <v>8814.6542264489981</v>
      </c>
      <c r="W844" s="37">
        <f t="shared" si="273"/>
        <v>9042.0895142086956</v>
      </c>
      <c r="X844" s="36">
        <f t="shared" si="274"/>
        <v>9042.0895142111112</v>
      </c>
      <c r="Y844" s="276">
        <f t="shared" si="261"/>
        <v>9042.0895142086956</v>
      </c>
      <c r="Z844" s="36">
        <f t="shared" si="275"/>
        <v>17856.743740657694</v>
      </c>
      <c r="AA844" s="36">
        <f t="shared" si="276"/>
        <v>8814.6542264489981</v>
      </c>
      <c r="AB844" s="38">
        <f t="shared" si="264"/>
        <v>-2.4156179279088974E-9</v>
      </c>
      <c r="AC844" s="17"/>
      <c r="AD844" s="17">
        <f t="shared" si="277"/>
        <v>16</v>
      </c>
      <c r="AE844" s="143"/>
      <c r="AH844" s="103"/>
      <c r="AI844" s="533"/>
    </row>
    <row r="845" spans="1:35">
      <c r="A845" s="533"/>
      <c r="C845" s="67" t="str">
        <f>'Terminated loans'!F35</f>
        <v>E</v>
      </c>
      <c r="D845" s="19">
        <f>'Terminated loans'!H35</f>
        <v>143037363</v>
      </c>
      <c r="E845" s="19">
        <f>'Terminated loans'!I35</f>
        <v>99</v>
      </c>
      <c r="F845" s="19" t="str">
        <f>'Terminated loans'!J35</f>
        <v xml:space="preserve">DOOBOREE V S (SL 1538)   </v>
      </c>
      <c r="G845" s="547" t="str">
        <f t="shared" si="278"/>
        <v>A1</v>
      </c>
      <c r="H845" s="21">
        <f>'Terminated loans'!L35</f>
        <v>39990</v>
      </c>
      <c r="I845" s="21">
        <f>IF(B845="VELS",'Terminated loans'!M35,'Terminated loans'!B35)</f>
        <v>40480</v>
      </c>
      <c r="J845" s="34">
        <f t="shared" si="266"/>
        <v>16</v>
      </c>
      <c r="K845" s="34">
        <f t="shared" si="251"/>
        <v>137</v>
      </c>
      <c r="L845" s="34">
        <f t="shared" si="252"/>
        <v>16</v>
      </c>
      <c r="M845" s="34">
        <f t="shared" si="253"/>
        <v>16</v>
      </c>
      <c r="N845" s="52">
        <f t="shared" si="267"/>
        <v>16</v>
      </c>
      <c r="O845" s="318">
        <f>+'Terminated loans'!S35</f>
        <v>3300016</v>
      </c>
      <c r="P845" s="26">
        <f>+'Terminated loans'!T35</f>
        <v>0.03</v>
      </c>
      <c r="Q845" s="536">
        <f t="shared" si="279"/>
        <v>8.6499999999999994E-2</v>
      </c>
      <c r="R845" s="222">
        <f t="shared" si="268"/>
        <v>210661.19154645421</v>
      </c>
      <c r="S845" s="36">
        <f t="shared" si="269"/>
        <v>3172695.56375378</v>
      </c>
      <c r="T845" s="36">
        <f t="shared" si="270"/>
        <v>127320.43624622002</v>
      </c>
      <c r="U845" s="36">
        <f t="shared" si="271"/>
        <v>197883.500989452</v>
      </c>
      <c r="V845" s="36">
        <f t="shared" si="272"/>
        <v>70563.064743266907</v>
      </c>
      <c r="W845" s="37">
        <f t="shared" si="273"/>
        <v>127320.4362461851</v>
      </c>
      <c r="X845" s="36">
        <f t="shared" si="274"/>
        <v>127320.43624622002</v>
      </c>
      <c r="Y845" s="276">
        <f t="shared" si="261"/>
        <v>127320.4362461851</v>
      </c>
      <c r="Z845" s="36">
        <f t="shared" si="275"/>
        <v>197883.500989452</v>
      </c>
      <c r="AA845" s="36">
        <f t="shared" si="276"/>
        <v>70563.064743266907</v>
      </c>
      <c r="AB845" s="38">
        <f t="shared" si="264"/>
        <v>-3.4924596548080444E-8</v>
      </c>
      <c r="AC845" s="17"/>
      <c r="AD845" s="17">
        <f t="shared" si="277"/>
        <v>16</v>
      </c>
      <c r="AE845" s="143"/>
      <c r="AH845" s="103"/>
      <c r="AI845" s="533"/>
    </row>
    <row r="846" spans="1:35">
      <c r="A846" s="533"/>
      <c r="C846" s="67" t="str">
        <f>'Terminated loans'!F36</f>
        <v>E</v>
      </c>
      <c r="D846" s="19">
        <f>'Terminated loans'!H36</f>
        <v>143037746</v>
      </c>
      <c r="E846" s="19">
        <f>'Terminated loans'!I36</f>
        <v>98</v>
      </c>
      <c r="F846" s="19" t="str">
        <f>'Terminated loans'!J36</f>
        <v xml:space="preserve">KASSEEAN T (MUACC 20349) </v>
      </c>
      <c r="G846" s="547" t="str">
        <f t="shared" si="278"/>
        <v>A2</v>
      </c>
      <c r="H846" s="21">
        <f>'Terminated loans'!L36</f>
        <v>40109</v>
      </c>
      <c r="I846" s="21">
        <f>IF(B846="VELS",'Terminated loans'!M36,'Terminated loans'!B36)</f>
        <v>40480</v>
      </c>
      <c r="J846" s="34">
        <f t="shared" si="266"/>
        <v>12</v>
      </c>
      <c r="K846" s="34">
        <f t="shared" si="251"/>
        <v>133</v>
      </c>
      <c r="L846" s="34">
        <f t="shared" si="252"/>
        <v>12</v>
      </c>
      <c r="M846" s="34">
        <f t="shared" si="253"/>
        <v>12</v>
      </c>
      <c r="N846" s="52">
        <f t="shared" si="267"/>
        <v>12</v>
      </c>
      <c r="O846" s="318">
        <f>+'Terminated loans'!S36</f>
        <v>180000</v>
      </c>
      <c r="P846" s="26">
        <f>+'Terminated loans'!T36</f>
        <v>0.05</v>
      </c>
      <c r="Q846" s="536">
        <f t="shared" si="279"/>
        <v>0.104</v>
      </c>
      <c r="R846" s="222">
        <f t="shared" si="268"/>
        <v>15409.346721924083</v>
      </c>
      <c r="S846" s="36">
        <f t="shared" si="269"/>
        <v>174903.41907883217</v>
      </c>
      <c r="T846" s="36">
        <f t="shared" si="270"/>
        <v>5096.5809211678279</v>
      </c>
      <c r="U846" s="36">
        <f t="shared" si="271"/>
        <v>10008.741584254982</v>
      </c>
      <c r="V846" s="36">
        <f t="shared" si="272"/>
        <v>4912.1606630890165</v>
      </c>
      <c r="W846" s="37">
        <f t="shared" si="273"/>
        <v>5096.5809211659653</v>
      </c>
      <c r="X846" s="36">
        <f t="shared" si="274"/>
        <v>5096.5809211678279</v>
      </c>
      <c r="Y846" s="276">
        <f t="shared" si="261"/>
        <v>5096.5809211659653</v>
      </c>
      <c r="Z846" s="36">
        <f t="shared" si="275"/>
        <v>10008.741584254982</v>
      </c>
      <c r="AA846" s="36">
        <f t="shared" si="276"/>
        <v>4912.1606630890165</v>
      </c>
      <c r="AB846" s="38">
        <f t="shared" si="264"/>
        <v>-1.862645149230957E-9</v>
      </c>
      <c r="AC846" s="17"/>
      <c r="AD846" s="17">
        <f t="shared" si="277"/>
        <v>12</v>
      </c>
      <c r="AE846" s="143"/>
      <c r="AH846" s="103"/>
      <c r="AI846" s="533"/>
    </row>
    <row r="847" spans="1:35">
      <c r="A847" s="533"/>
      <c r="C847" s="67" t="str">
        <f>'Terminated loans'!F37</f>
        <v>E</v>
      </c>
      <c r="D847" s="19">
        <f>'Terminated loans'!H37</f>
        <v>143037940</v>
      </c>
      <c r="E847" s="19">
        <f>'Terminated loans'!I37</f>
        <v>99</v>
      </c>
      <c r="F847" s="19" t="str">
        <f>'Terminated loans'!J37</f>
        <v xml:space="preserve">JAWAHEER Z (SL 1500)     </v>
      </c>
      <c r="G847" s="547" t="str">
        <f t="shared" si="278"/>
        <v>A1</v>
      </c>
      <c r="H847" s="21">
        <f>'Terminated loans'!L37</f>
        <v>40021</v>
      </c>
      <c r="I847" s="21">
        <f>IF(B847="VELS",'Terminated loans'!M37,'Terminated loans'!B37)</f>
        <v>40480</v>
      </c>
      <c r="J847" s="34">
        <f t="shared" si="266"/>
        <v>15</v>
      </c>
      <c r="K847" s="34">
        <f t="shared" si="251"/>
        <v>136</v>
      </c>
      <c r="L847" s="34">
        <f t="shared" si="252"/>
        <v>15</v>
      </c>
      <c r="M847" s="34">
        <f t="shared" si="253"/>
        <v>15</v>
      </c>
      <c r="N847" s="52">
        <f t="shared" si="267"/>
        <v>15</v>
      </c>
      <c r="O847" s="318">
        <f>+'Terminated loans'!S37</f>
        <v>910129</v>
      </c>
      <c r="P847" s="26">
        <f>+'Terminated loans'!T37</f>
        <v>0.03</v>
      </c>
      <c r="Q847" s="536">
        <f t="shared" si="279"/>
        <v>8.6499999999999994E-2</v>
      </c>
      <c r="R847" s="222">
        <f t="shared" si="268"/>
        <v>61895.841781336938</v>
      </c>
      <c r="S847" s="36">
        <f t="shared" si="269"/>
        <v>877015.63795361866</v>
      </c>
      <c r="T847" s="36">
        <f t="shared" si="270"/>
        <v>33113.362046381342</v>
      </c>
      <c r="U847" s="36">
        <f t="shared" si="271"/>
        <v>51421.988766425056</v>
      </c>
      <c r="V847" s="36">
        <f t="shared" si="272"/>
        <v>18308.626720054075</v>
      </c>
      <c r="W847" s="37">
        <f t="shared" si="273"/>
        <v>33113.362046370981</v>
      </c>
      <c r="X847" s="36">
        <f t="shared" si="274"/>
        <v>33113.362046381342</v>
      </c>
      <c r="Y847" s="276">
        <f t="shared" si="261"/>
        <v>33113.362046370981</v>
      </c>
      <c r="Z847" s="36">
        <f t="shared" si="275"/>
        <v>51421.988766425056</v>
      </c>
      <c r="AA847" s="36">
        <f t="shared" si="276"/>
        <v>18308.626720054075</v>
      </c>
      <c r="AB847" s="38">
        <f t="shared" si="264"/>
        <v>-1.0360963642597198E-8</v>
      </c>
      <c r="AC847" s="17"/>
      <c r="AD847" s="17">
        <f t="shared" si="277"/>
        <v>15</v>
      </c>
      <c r="AE847" s="143"/>
      <c r="AH847" s="103"/>
      <c r="AI847" s="533"/>
    </row>
    <row r="848" spans="1:35">
      <c r="A848" s="533"/>
      <c r="C848" s="67" t="str">
        <f>'Terminated loans'!F38</f>
        <v>E</v>
      </c>
      <c r="D848" s="19">
        <f>'Terminated loans'!H38</f>
        <v>143038106</v>
      </c>
      <c r="E848" s="19">
        <f>'Terminated loans'!I38</f>
        <v>99</v>
      </c>
      <c r="F848" s="19" t="str">
        <f>'Terminated loans'!J38</f>
        <v xml:space="preserve">SEETUL S K (SL 1641)     </v>
      </c>
      <c r="G848" s="547" t="str">
        <f t="shared" si="278"/>
        <v>A1</v>
      </c>
      <c r="H848" s="21">
        <f>'Terminated loans'!L38</f>
        <v>40102</v>
      </c>
      <c r="I848" s="21">
        <f>IF(B848="VELS",'Terminated loans'!M38,'Terminated loans'!B38)</f>
        <v>40480</v>
      </c>
      <c r="J848" s="34">
        <f t="shared" si="266"/>
        <v>12</v>
      </c>
      <c r="K848" s="34">
        <f t="shared" si="251"/>
        <v>134</v>
      </c>
      <c r="L848" s="34">
        <f t="shared" si="252"/>
        <v>12</v>
      </c>
      <c r="M848" s="34">
        <f t="shared" si="253"/>
        <v>12</v>
      </c>
      <c r="N848" s="52">
        <f t="shared" si="267"/>
        <v>12</v>
      </c>
      <c r="O848" s="318">
        <f>+'Terminated loans'!S38</f>
        <v>756735</v>
      </c>
      <c r="P848" s="26">
        <f>+'Terminated loans'!T38</f>
        <v>0.03</v>
      </c>
      <c r="Q848" s="536">
        <f t="shared" si="279"/>
        <v>8.6499999999999994E-2</v>
      </c>
      <c r="R848" s="222">
        <f t="shared" si="268"/>
        <v>64090.686130005131</v>
      </c>
      <c r="S848" s="36">
        <f t="shared" si="269"/>
        <v>734233.39625394705</v>
      </c>
      <c r="T848" s="36">
        <f t="shared" si="270"/>
        <v>22501.603746052948</v>
      </c>
      <c r="U848" s="36">
        <f t="shared" si="271"/>
        <v>34854.837306104833</v>
      </c>
      <c r="V848" s="36">
        <f t="shared" si="272"/>
        <v>12353.233560061431</v>
      </c>
      <c r="W848" s="37">
        <f t="shared" si="273"/>
        <v>22501.603746043402</v>
      </c>
      <c r="X848" s="36">
        <f t="shared" si="274"/>
        <v>22501.603746052948</v>
      </c>
      <c r="Y848" s="276">
        <f t="shared" si="261"/>
        <v>22501.603746043402</v>
      </c>
      <c r="Z848" s="36">
        <f t="shared" si="275"/>
        <v>34854.837306104833</v>
      </c>
      <c r="AA848" s="36">
        <f t="shared" si="276"/>
        <v>12353.233560061431</v>
      </c>
      <c r="AB848" s="38">
        <f t="shared" si="264"/>
        <v>-9.5460563898086548E-9</v>
      </c>
      <c r="AC848" s="17"/>
      <c r="AD848" s="17">
        <f t="shared" si="277"/>
        <v>12</v>
      </c>
      <c r="AE848" s="143"/>
      <c r="AH848" s="103"/>
      <c r="AI848" s="533"/>
    </row>
    <row r="849" spans="1:35">
      <c r="A849" s="533"/>
      <c r="C849" s="67" t="str">
        <f>'Terminated loans'!F39</f>
        <v>E</v>
      </c>
      <c r="D849" s="19">
        <f>'Terminated loans'!H39</f>
        <v>143038661</v>
      </c>
      <c r="E849" s="19">
        <f>'Terminated loans'!I39</f>
        <v>98</v>
      </c>
      <c r="F849" s="19" t="str">
        <f>'Terminated loans'!J39</f>
        <v>DOOBOREE V D(MU ACC 19941</v>
      </c>
      <c r="G849" s="547" t="str">
        <f t="shared" si="278"/>
        <v>A2</v>
      </c>
      <c r="H849" s="21">
        <f>'Terminated loans'!L39</f>
        <v>40087</v>
      </c>
      <c r="I849" s="21">
        <f>IF(B849="VELS",'Terminated loans'!M39,'Terminated loans'!B39)</f>
        <v>40480</v>
      </c>
      <c r="J849" s="34">
        <f t="shared" si="266"/>
        <v>13</v>
      </c>
      <c r="K849" s="34">
        <f t="shared" si="251"/>
        <v>134</v>
      </c>
      <c r="L849" s="34">
        <f t="shared" si="252"/>
        <v>13</v>
      </c>
      <c r="M849" s="34">
        <f t="shared" si="253"/>
        <v>13</v>
      </c>
      <c r="N849" s="52">
        <f t="shared" si="267"/>
        <v>13</v>
      </c>
      <c r="O849" s="318">
        <f>+'Terminated loans'!S39</f>
        <v>87691</v>
      </c>
      <c r="P849" s="26">
        <f>+'Terminated loans'!T39</f>
        <v>0.05</v>
      </c>
      <c r="Q849" s="536">
        <f t="shared" si="279"/>
        <v>0.104</v>
      </c>
      <c r="R849" s="222">
        <f t="shared" si="268"/>
        <v>6943.8402022155778</v>
      </c>
      <c r="S849" s="36">
        <f t="shared" si="269"/>
        <v>85022.866443304141</v>
      </c>
      <c r="T849" s="36">
        <f t="shared" si="270"/>
        <v>2668.1335566958587</v>
      </c>
      <c r="U849" s="36">
        <f t="shared" si="271"/>
        <v>5247.0561854975531</v>
      </c>
      <c r="V849" s="36">
        <f t="shared" si="272"/>
        <v>2578.9226288025093</v>
      </c>
      <c r="W849" s="37">
        <f t="shared" si="273"/>
        <v>2668.1335566950438</v>
      </c>
      <c r="X849" s="36">
        <f t="shared" si="274"/>
        <v>2668.1335566958587</v>
      </c>
      <c r="Y849" s="276">
        <f t="shared" si="261"/>
        <v>2668.1335566950438</v>
      </c>
      <c r="Z849" s="36">
        <f t="shared" si="275"/>
        <v>5247.0561854975531</v>
      </c>
      <c r="AA849" s="36">
        <f t="shared" si="276"/>
        <v>2578.9226288025093</v>
      </c>
      <c r="AB849" s="38">
        <f t="shared" si="264"/>
        <v>-8.149072527885437E-10</v>
      </c>
      <c r="AC849" s="17"/>
      <c r="AD849" s="17">
        <f t="shared" si="277"/>
        <v>13</v>
      </c>
      <c r="AE849" s="143"/>
      <c r="AH849" s="103"/>
      <c r="AI849" s="533"/>
    </row>
    <row r="850" spans="1:35">
      <c r="A850" s="533"/>
      <c r="C850" s="67" t="str">
        <f>'Terminated loans'!F40</f>
        <v>E</v>
      </c>
      <c r="D850" s="19">
        <f>'Terminated loans'!H40</f>
        <v>143039056</v>
      </c>
      <c r="E850" s="19">
        <f>'Terminated loans'!I40</f>
        <v>99</v>
      </c>
      <c r="F850" s="19" t="str">
        <f>'Terminated loans'!J40</f>
        <v xml:space="preserve">RUCHOYA MR S/MRS S D     </v>
      </c>
      <c r="G850" s="547" t="str">
        <f t="shared" si="278"/>
        <v>A1</v>
      </c>
      <c r="H850" s="21">
        <f>'Terminated loans'!L40</f>
        <v>39258</v>
      </c>
      <c r="I850" s="21">
        <f>IF(B850="VELS",'Terminated loans'!M40,'Terminated loans'!B40)</f>
        <v>40480</v>
      </c>
      <c r="J850" s="34">
        <f t="shared" si="266"/>
        <v>40</v>
      </c>
      <c r="K850" s="34">
        <f t="shared" si="251"/>
        <v>161</v>
      </c>
      <c r="L850" s="34">
        <f t="shared" si="252"/>
        <v>40</v>
      </c>
      <c r="M850" s="34">
        <f t="shared" si="253"/>
        <v>40</v>
      </c>
      <c r="N850" s="52">
        <f t="shared" si="267"/>
        <v>40</v>
      </c>
      <c r="O850" s="318">
        <f>+'Terminated loans'!S40</f>
        <v>2401090</v>
      </c>
      <c r="P850" s="26">
        <f>+'Terminated loans'!T40</f>
        <v>0.03</v>
      </c>
      <c r="Q850" s="536">
        <f t="shared" si="279"/>
        <v>8.6499999999999994E-2</v>
      </c>
      <c r="R850" s="222">
        <f t="shared" si="268"/>
        <v>63153.567317320019</v>
      </c>
      <c r="S850" s="36">
        <f t="shared" si="269"/>
        <v>2187780.1737671779</v>
      </c>
      <c r="T850" s="36">
        <f t="shared" si="270"/>
        <v>213309.82623282215</v>
      </c>
      <c r="U850" s="36">
        <f t="shared" si="271"/>
        <v>338362.51892559649</v>
      </c>
      <c r="V850" s="36">
        <f t="shared" si="272"/>
        <v>125052.69269280089</v>
      </c>
      <c r="W850" s="37">
        <f t="shared" si="273"/>
        <v>213309.8262327956</v>
      </c>
      <c r="X850" s="36">
        <f t="shared" si="274"/>
        <v>213309.82623282215</v>
      </c>
      <c r="Y850" s="276">
        <f t="shared" si="261"/>
        <v>213309.8262327956</v>
      </c>
      <c r="Z850" s="36">
        <f t="shared" si="275"/>
        <v>338362.51892559649</v>
      </c>
      <c r="AA850" s="36">
        <f t="shared" si="276"/>
        <v>125052.69269280089</v>
      </c>
      <c r="AB850" s="38">
        <f t="shared" si="264"/>
        <v>-2.6542693376541138E-8</v>
      </c>
      <c r="AC850" s="17"/>
      <c r="AD850" s="17">
        <f t="shared" si="277"/>
        <v>40</v>
      </c>
      <c r="AE850" s="143"/>
      <c r="AH850" s="103"/>
      <c r="AI850" s="533"/>
    </row>
    <row r="851" spans="1:35">
      <c r="A851" s="533"/>
      <c r="C851" s="67" t="str">
        <f>'Terminated loans'!F41</f>
        <v>E</v>
      </c>
      <c r="D851" s="19">
        <f>'Terminated loans'!H41</f>
        <v>143040437</v>
      </c>
      <c r="E851" s="19">
        <f>'Terminated loans'!I41</f>
        <v>98</v>
      </c>
      <c r="F851" s="19" t="str">
        <f>'Terminated loans'!J41</f>
        <v xml:space="preserve">SANSFACON M V            </v>
      </c>
      <c r="G851" s="547" t="str">
        <f t="shared" si="278"/>
        <v>A2</v>
      </c>
      <c r="H851" s="21">
        <f>'Terminated loans'!L41</f>
        <v>40135</v>
      </c>
      <c r="I851" s="21">
        <f>IF(B851="VELS",'Terminated loans'!M41,'Terminated loans'!B41)</f>
        <v>40480</v>
      </c>
      <c r="J851" s="34">
        <f t="shared" si="266"/>
        <v>11</v>
      </c>
      <c r="K851" s="34">
        <f t="shared" si="251"/>
        <v>132</v>
      </c>
      <c r="L851" s="34">
        <f t="shared" si="252"/>
        <v>11</v>
      </c>
      <c r="M851" s="34">
        <f t="shared" si="253"/>
        <v>11</v>
      </c>
      <c r="N851" s="52">
        <f t="shared" si="267"/>
        <v>11</v>
      </c>
      <c r="O851" s="318">
        <f>+'Terminated loans'!S41</f>
        <v>212102</v>
      </c>
      <c r="P851" s="26">
        <f>+'Terminated loans'!T41</f>
        <v>0.05</v>
      </c>
      <c r="Q851" s="536">
        <f t="shared" si="279"/>
        <v>0.104</v>
      </c>
      <c r="R851" s="222">
        <f t="shared" si="268"/>
        <v>19767.390497222157</v>
      </c>
      <c r="S851" s="36">
        <f t="shared" si="269"/>
        <v>206546.4334063041</v>
      </c>
      <c r="T851" s="36">
        <f t="shared" si="270"/>
        <v>5555.5665936958976</v>
      </c>
      <c r="U851" s="36">
        <f t="shared" si="271"/>
        <v>10894.862063137407</v>
      </c>
      <c r="V851" s="36">
        <f t="shared" si="272"/>
        <v>5339.2954694437212</v>
      </c>
      <c r="W851" s="37">
        <f t="shared" si="273"/>
        <v>5555.5665936936857</v>
      </c>
      <c r="X851" s="36">
        <f t="shared" si="274"/>
        <v>5555.5665936958976</v>
      </c>
      <c r="Y851" s="276">
        <f t="shared" si="261"/>
        <v>5555.5665936936857</v>
      </c>
      <c r="Z851" s="36">
        <f t="shared" si="275"/>
        <v>10894.862063137407</v>
      </c>
      <c r="AA851" s="36">
        <f t="shared" si="276"/>
        <v>5339.2954694437212</v>
      </c>
      <c r="AB851" s="38">
        <f t="shared" si="264"/>
        <v>-2.2118911147117615E-9</v>
      </c>
      <c r="AC851" s="17"/>
      <c r="AD851" s="17">
        <f t="shared" si="277"/>
        <v>11</v>
      </c>
      <c r="AE851" s="143"/>
      <c r="AH851" s="103"/>
      <c r="AI851" s="533"/>
    </row>
    <row r="852" spans="1:35">
      <c r="A852" s="533"/>
      <c r="C852" s="67" t="str">
        <f>'Terminated loans'!F42</f>
        <v>E</v>
      </c>
      <c r="D852" s="19">
        <f>'Terminated loans'!H42</f>
        <v>143040488</v>
      </c>
      <c r="E852" s="19">
        <f>'Terminated loans'!I42</f>
        <v>99</v>
      </c>
      <c r="F852" s="19" t="str">
        <f>'Terminated loans'!J42</f>
        <v xml:space="preserve">LAFLEUR M B J P(SL 1777) </v>
      </c>
      <c r="G852" s="547" t="str">
        <f t="shared" si="278"/>
        <v>A1</v>
      </c>
      <c r="H852" s="21">
        <f>'Terminated loans'!L42</f>
        <v>40155</v>
      </c>
      <c r="I852" s="21">
        <f>IF(B852="VELS",'Terminated loans'!M42,'Terminated loans'!B42)</f>
        <v>40480</v>
      </c>
      <c r="J852" s="34">
        <f t="shared" si="266"/>
        <v>11</v>
      </c>
      <c r="K852" s="34">
        <f t="shared" si="251"/>
        <v>132</v>
      </c>
      <c r="L852" s="34">
        <f t="shared" si="252"/>
        <v>11</v>
      </c>
      <c r="M852" s="34">
        <f t="shared" si="253"/>
        <v>11</v>
      </c>
      <c r="N852" s="52">
        <f t="shared" si="267"/>
        <v>11</v>
      </c>
      <c r="O852" s="318">
        <f>+'Terminated loans'!S42</f>
        <v>562542</v>
      </c>
      <c r="P852" s="26">
        <f>+'Terminated loans'!T42</f>
        <v>0.03</v>
      </c>
      <c r="Q852" s="536">
        <f t="shared" si="279"/>
        <v>8.6499999999999994E-2</v>
      </c>
      <c r="R852" s="222">
        <f t="shared" si="268"/>
        <v>51910.476777671342</v>
      </c>
      <c r="S852" s="36">
        <f t="shared" si="269"/>
        <v>547071.20565587946</v>
      </c>
      <c r="T852" s="36">
        <f t="shared" si="270"/>
        <v>15470.794344120543</v>
      </c>
      <c r="U852" s="36">
        <f t="shared" si="271"/>
        <v>23944.038898498751</v>
      </c>
      <c r="V852" s="36">
        <f t="shared" si="272"/>
        <v>8473.2445543848444</v>
      </c>
      <c r="W852" s="37">
        <f t="shared" si="273"/>
        <v>15470.794344113907</v>
      </c>
      <c r="X852" s="36">
        <f t="shared" si="274"/>
        <v>15470.794344120543</v>
      </c>
      <c r="Y852" s="276">
        <f t="shared" si="261"/>
        <v>15470.794344113907</v>
      </c>
      <c r="Z852" s="36">
        <f t="shared" si="275"/>
        <v>23944.038898498751</v>
      </c>
      <c r="AA852" s="36">
        <f t="shared" si="276"/>
        <v>8473.2445543848444</v>
      </c>
      <c r="AB852" s="38">
        <f t="shared" si="264"/>
        <v>-6.6356733441352844E-9</v>
      </c>
      <c r="AC852" s="17"/>
      <c r="AD852" s="17">
        <f t="shared" si="277"/>
        <v>11</v>
      </c>
      <c r="AE852" s="143"/>
      <c r="AH852" s="103"/>
      <c r="AI852" s="533"/>
    </row>
    <row r="853" spans="1:35">
      <c r="A853" s="533"/>
      <c r="C853" s="67" t="str">
        <f>'Terminated loans'!F43</f>
        <v>E</v>
      </c>
      <c r="D853" s="19">
        <f>'Terminated loans'!H43</f>
        <v>143060160</v>
      </c>
      <c r="E853" s="19">
        <f>'Terminated loans'!I43</f>
        <v>99</v>
      </c>
      <c r="F853" s="19" t="str">
        <f>'Terminated loans'!J43</f>
        <v>COOSNAPA B K/M E D(SL1975</v>
      </c>
      <c r="G853" s="547" t="str">
        <f t="shared" si="278"/>
        <v>A1</v>
      </c>
      <c r="H853" s="21">
        <f>'Terminated loans'!L43</f>
        <v>40274</v>
      </c>
      <c r="I853" s="21">
        <f>IF(B853="VELS",'Terminated loans'!M43,'Terminated loans'!B43)</f>
        <v>40480</v>
      </c>
      <c r="J853" s="34">
        <f t="shared" si="266"/>
        <v>7</v>
      </c>
      <c r="K853" s="34">
        <f t="shared" si="251"/>
        <v>128</v>
      </c>
      <c r="L853" s="34">
        <f t="shared" si="252"/>
        <v>7</v>
      </c>
      <c r="M853" s="34">
        <f t="shared" si="253"/>
        <v>7</v>
      </c>
      <c r="N853" s="52">
        <f t="shared" si="267"/>
        <v>7</v>
      </c>
      <c r="O853" s="318">
        <f>+'Terminated loans'!S43</f>
        <v>3610014</v>
      </c>
      <c r="P853" s="26">
        <f>+'Terminated loans'!T43</f>
        <v>0.03</v>
      </c>
      <c r="Q853" s="536">
        <f t="shared" si="279"/>
        <v>8.6499999999999994E-2</v>
      </c>
      <c r="R853" s="222">
        <f t="shared" si="268"/>
        <v>520886.32532234839</v>
      </c>
      <c r="S853" s="36">
        <f t="shared" si="269"/>
        <v>3543305.2086504051</v>
      </c>
      <c r="T853" s="36">
        <f t="shared" si="270"/>
        <v>66708.791349594947</v>
      </c>
      <c r="U853" s="36">
        <f t="shared" si="271"/>
        <v>102899.06860599713</v>
      </c>
      <c r="V853" s="36">
        <f t="shared" si="272"/>
        <v>36190.277256438509</v>
      </c>
      <c r="W853" s="37">
        <f t="shared" si="273"/>
        <v>66708.791349558625</v>
      </c>
      <c r="X853" s="36">
        <f t="shared" si="274"/>
        <v>66708.791349594947</v>
      </c>
      <c r="Y853" s="276">
        <f t="shared" si="261"/>
        <v>66708.791349558625</v>
      </c>
      <c r="Z853" s="36">
        <f t="shared" si="275"/>
        <v>102899.06860599713</v>
      </c>
      <c r="AA853" s="36">
        <f t="shared" si="276"/>
        <v>36190.277256438509</v>
      </c>
      <c r="AB853" s="38">
        <f t="shared" si="264"/>
        <v>-3.6321580410003662E-8</v>
      </c>
      <c r="AC853" s="17"/>
      <c r="AD853" s="17">
        <f t="shared" si="277"/>
        <v>7</v>
      </c>
      <c r="AE853" s="143"/>
      <c r="AH853" s="103"/>
      <c r="AI853" s="533"/>
    </row>
    <row r="854" spans="1:35">
      <c r="A854" s="533"/>
      <c r="C854" s="67" t="str">
        <f>'Terminated loans'!F44</f>
        <v>E</v>
      </c>
      <c r="D854" s="19">
        <f>'Terminated loans'!H44</f>
        <v>143523810</v>
      </c>
      <c r="E854" s="19">
        <f>'Terminated loans'!I44</f>
        <v>99</v>
      </c>
      <c r="F854" s="19" t="str">
        <f>'Terminated loans'!J44</f>
        <v xml:space="preserve">LAFLEUR M B J P(SL 1985) </v>
      </c>
      <c r="G854" s="547" t="str">
        <f t="shared" si="278"/>
        <v>A1</v>
      </c>
      <c r="H854" s="21">
        <f>'Terminated loans'!L44</f>
        <v>40276</v>
      </c>
      <c r="I854" s="21">
        <f>IF(B854="VELS",'Terminated loans'!M44,'Terminated loans'!B44)</f>
        <v>40480</v>
      </c>
      <c r="J854" s="34">
        <f t="shared" si="266"/>
        <v>7</v>
      </c>
      <c r="K854" s="34">
        <f t="shared" si="251"/>
        <v>128</v>
      </c>
      <c r="L854" s="34">
        <f t="shared" si="252"/>
        <v>7</v>
      </c>
      <c r="M854" s="34">
        <f t="shared" si="253"/>
        <v>7</v>
      </c>
      <c r="N854" s="52">
        <f t="shared" si="267"/>
        <v>7</v>
      </c>
      <c r="O854" s="318">
        <f>+'Terminated loans'!S44</f>
        <v>276294</v>
      </c>
      <c r="P854" s="26">
        <f>+'Terminated loans'!T44</f>
        <v>0.03</v>
      </c>
      <c r="Q854" s="536">
        <f t="shared" si="279"/>
        <v>8.6499999999999994E-2</v>
      </c>
      <c r="R854" s="222">
        <f t="shared" si="268"/>
        <v>39866.262670619268</v>
      </c>
      <c r="S854" s="36">
        <f t="shared" si="269"/>
        <v>271188.41348505992</v>
      </c>
      <c r="T854" s="36">
        <f t="shared" si="270"/>
        <v>5105.5865149400779</v>
      </c>
      <c r="U854" s="36">
        <f t="shared" si="271"/>
        <v>7875.425209272129</v>
      </c>
      <c r="V854" s="36">
        <f t="shared" si="272"/>
        <v>2769.8386943348451</v>
      </c>
      <c r="W854" s="37">
        <f t="shared" si="273"/>
        <v>5105.5865149372839</v>
      </c>
      <c r="X854" s="36">
        <f t="shared" si="274"/>
        <v>5105.5865149400779</v>
      </c>
      <c r="Y854" s="276">
        <f t="shared" si="261"/>
        <v>5105.5865149372839</v>
      </c>
      <c r="Z854" s="36">
        <f t="shared" si="275"/>
        <v>7875.425209272129</v>
      </c>
      <c r="AA854" s="36">
        <f t="shared" si="276"/>
        <v>2769.8386943348451</v>
      </c>
      <c r="AB854" s="38">
        <f t="shared" si="264"/>
        <v>-2.7939677238464355E-9</v>
      </c>
      <c r="AC854" s="17"/>
      <c r="AD854" s="17">
        <f t="shared" si="277"/>
        <v>7</v>
      </c>
      <c r="AE854" s="143"/>
      <c r="AH854" s="103"/>
      <c r="AI854" s="533"/>
    </row>
    <row r="855" spans="1:35">
      <c r="A855" s="533"/>
      <c r="C855" s="67" t="str">
        <f>'Terminated loans'!F45</f>
        <v>E</v>
      </c>
      <c r="D855" s="19">
        <f>'Terminated loans'!H45</f>
        <v>143538818</v>
      </c>
      <c r="E855" s="19">
        <f>'Terminated loans'!I45</f>
        <v>99</v>
      </c>
      <c r="F855" s="19" t="str">
        <f>'Terminated loans'!J45</f>
        <v xml:space="preserve">RAMDHARY A (SL 1736)     </v>
      </c>
      <c r="G855" s="547" t="str">
        <f t="shared" si="278"/>
        <v>A1</v>
      </c>
      <c r="H855" s="21">
        <f>'Terminated loans'!L45</f>
        <v>40177</v>
      </c>
      <c r="I855" s="21">
        <f>IF(B855="VELS",'Terminated loans'!M45,'Terminated loans'!B45)</f>
        <v>40480</v>
      </c>
      <c r="J855" s="34">
        <f t="shared" si="266"/>
        <v>10</v>
      </c>
      <c r="K855" s="34">
        <f t="shared" si="251"/>
        <v>131</v>
      </c>
      <c r="L855" s="34">
        <f t="shared" si="252"/>
        <v>10</v>
      </c>
      <c r="M855" s="34">
        <f t="shared" si="253"/>
        <v>10</v>
      </c>
      <c r="N855" s="52">
        <f t="shared" si="267"/>
        <v>10</v>
      </c>
      <c r="O855" s="318">
        <f>+'Terminated loans'!S45</f>
        <v>1400129</v>
      </c>
      <c r="P855" s="26">
        <f>+'Terminated loans'!T45</f>
        <v>0.03</v>
      </c>
      <c r="Q855" s="536">
        <f t="shared" si="279"/>
        <v>8.6499999999999994E-2</v>
      </c>
      <c r="R855" s="222">
        <f t="shared" si="268"/>
        <v>141945.28770523047</v>
      </c>
      <c r="S855" s="36">
        <f t="shared" si="269"/>
        <v>1364762.8326792254</v>
      </c>
      <c r="T855" s="36">
        <f t="shared" si="270"/>
        <v>35366.167320774635</v>
      </c>
      <c r="U855" s="36">
        <f t="shared" si="271"/>
        <v>54690.044373062672</v>
      </c>
      <c r="V855" s="36">
        <f t="shared" si="272"/>
        <v>19323.877052304801</v>
      </c>
      <c r="W855" s="37">
        <f t="shared" si="273"/>
        <v>35366.167320757871</v>
      </c>
      <c r="X855" s="36">
        <f t="shared" si="274"/>
        <v>35366.167320774635</v>
      </c>
      <c r="Y855" s="276">
        <f t="shared" si="261"/>
        <v>35366.167320757871</v>
      </c>
      <c r="Z855" s="36">
        <f t="shared" si="275"/>
        <v>54690.044373062672</v>
      </c>
      <c r="AA855" s="36">
        <f t="shared" si="276"/>
        <v>19323.877052304801</v>
      </c>
      <c r="AB855" s="38">
        <f t="shared" si="264"/>
        <v>-1.6763806343078613E-8</v>
      </c>
      <c r="AC855" s="17"/>
      <c r="AD855" s="17">
        <f t="shared" si="277"/>
        <v>10</v>
      </c>
      <c r="AE855" s="143"/>
      <c r="AH855" s="103"/>
      <c r="AI855" s="533"/>
    </row>
    <row r="856" spans="1:35">
      <c r="A856" s="533"/>
      <c r="C856" s="67" t="str">
        <f>'Terminated loans'!F46</f>
        <v>E</v>
      </c>
      <c r="D856" s="19">
        <f>'Terminated loans'!H46</f>
        <v>143990273</v>
      </c>
      <c r="E856" s="19">
        <f>'Terminated loans'!I46</f>
        <v>98</v>
      </c>
      <c r="F856" s="19" t="str">
        <f>'Terminated loans'!J46</f>
        <v xml:space="preserve">RAMDHARY A               </v>
      </c>
      <c r="G856" s="547" t="str">
        <f t="shared" si="278"/>
        <v>A2</v>
      </c>
      <c r="H856" s="21">
        <f>'Terminated loans'!L46</f>
        <v>40298</v>
      </c>
      <c r="I856" s="21">
        <f>IF(B856="VELS",'Terminated loans'!M46,'Terminated loans'!B46)</f>
        <v>40480</v>
      </c>
      <c r="J856" s="34">
        <f t="shared" si="266"/>
        <v>6</v>
      </c>
      <c r="K856" s="34">
        <f t="shared" si="251"/>
        <v>127</v>
      </c>
      <c r="L856" s="34">
        <f t="shared" si="252"/>
        <v>6</v>
      </c>
      <c r="M856" s="34">
        <f t="shared" si="253"/>
        <v>6</v>
      </c>
      <c r="N856" s="52">
        <f t="shared" si="267"/>
        <v>6</v>
      </c>
      <c r="O856" s="318">
        <f>+'Terminated loans'!S46</f>
        <v>67208</v>
      </c>
      <c r="P856" s="26">
        <f>+'Terminated loans'!T46</f>
        <v>0.05</v>
      </c>
      <c r="Q856" s="536">
        <f t="shared" si="279"/>
        <v>0.104</v>
      </c>
      <c r="R856" s="222">
        <f t="shared" si="268"/>
        <v>11365.252123833059</v>
      </c>
      <c r="S856" s="36">
        <f t="shared" si="269"/>
        <v>66169.925344414238</v>
      </c>
      <c r="T856" s="36">
        <f t="shared" si="270"/>
        <v>1038.0746555857622</v>
      </c>
      <c r="U856" s="36">
        <f t="shared" si="271"/>
        <v>2021.5873985833168</v>
      </c>
      <c r="V856" s="36">
        <f t="shared" si="272"/>
        <v>983.51274299835495</v>
      </c>
      <c r="W856" s="37">
        <f t="shared" si="273"/>
        <v>1038.0746555849619</v>
      </c>
      <c r="X856" s="36">
        <f t="shared" si="274"/>
        <v>1038.0746555857622</v>
      </c>
      <c r="Y856" s="276">
        <f t="shared" si="261"/>
        <v>1038.0746555849619</v>
      </c>
      <c r="Z856" s="36">
        <f t="shared" si="275"/>
        <v>2021.5873985833168</v>
      </c>
      <c r="AA856" s="36">
        <f t="shared" si="276"/>
        <v>983.51274299835495</v>
      </c>
      <c r="AB856" s="38">
        <f t="shared" si="264"/>
        <v>-8.0035533756017685E-10</v>
      </c>
      <c r="AC856" s="17"/>
      <c r="AD856" s="17">
        <f t="shared" si="277"/>
        <v>6</v>
      </c>
      <c r="AE856" s="143"/>
      <c r="AH856" s="103"/>
      <c r="AI856" s="533"/>
    </row>
    <row r="857" spans="1:35">
      <c r="A857" s="533"/>
      <c r="C857" s="67" t="str">
        <f>'Terminated loans'!F47</f>
        <v>E</v>
      </c>
      <c r="D857" s="19">
        <f>'Terminated loans'!H47</f>
        <v>143990478</v>
      </c>
      <c r="E857" s="19">
        <f>'Terminated loans'!I47</f>
        <v>98</v>
      </c>
      <c r="F857" s="19" t="str">
        <f>'Terminated loans'!J47</f>
        <v xml:space="preserve">RAHEEMEEA M A            </v>
      </c>
      <c r="G857" s="547" t="str">
        <f t="shared" si="278"/>
        <v>A2</v>
      </c>
      <c r="H857" s="21">
        <f>'Terminated loans'!L47</f>
        <v>40200</v>
      </c>
      <c r="I857" s="21">
        <f>IF(B857="VELS",'Terminated loans'!M47,'Terminated loans'!B47)</f>
        <v>40480</v>
      </c>
      <c r="J857" s="34">
        <f t="shared" si="266"/>
        <v>9</v>
      </c>
      <c r="K857" s="34">
        <f t="shared" si="251"/>
        <v>130</v>
      </c>
      <c r="L857" s="34">
        <f t="shared" si="252"/>
        <v>9</v>
      </c>
      <c r="M857" s="34">
        <f t="shared" si="253"/>
        <v>9</v>
      </c>
      <c r="N857" s="52">
        <f t="shared" si="267"/>
        <v>9</v>
      </c>
      <c r="O857" s="318">
        <f>+'Terminated loans'!S47</f>
        <v>347714</v>
      </c>
      <c r="P857" s="26">
        <f>+'Terminated loans'!T47</f>
        <v>0.05</v>
      </c>
      <c r="Q857" s="536">
        <f t="shared" si="279"/>
        <v>0.104</v>
      </c>
      <c r="R857" s="222">
        <f t="shared" si="268"/>
        <v>39444.244642531245</v>
      </c>
      <c r="S857" s="36">
        <f t="shared" si="269"/>
        <v>340091.36276915355</v>
      </c>
      <c r="T857" s="36">
        <f t="shared" si="270"/>
        <v>7622.6372308464488</v>
      </c>
      <c r="U857" s="36">
        <f t="shared" si="271"/>
        <v>14906.83901362418</v>
      </c>
      <c r="V857" s="36">
        <f t="shared" si="272"/>
        <v>7284.2017827812233</v>
      </c>
      <c r="W857" s="37">
        <f t="shared" si="273"/>
        <v>7622.6372308429563</v>
      </c>
      <c r="X857" s="36">
        <f t="shared" si="274"/>
        <v>7622.6372308464488</v>
      </c>
      <c r="Y857" s="276">
        <f t="shared" si="261"/>
        <v>7622.6372308429563</v>
      </c>
      <c r="Z857" s="36">
        <f t="shared" si="275"/>
        <v>14906.83901362418</v>
      </c>
      <c r="AA857" s="36">
        <f t="shared" si="276"/>
        <v>7284.2017827812233</v>
      </c>
      <c r="AB857" s="38">
        <f t="shared" si="264"/>
        <v>-3.4924596548080444E-9</v>
      </c>
      <c r="AC857" s="17"/>
      <c r="AD857" s="17">
        <f t="shared" si="277"/>
        <v>9</v>
      </c>
      <c r="AE857" s="143"/>
      <c r="AH857" s="103"/>
      <c r="AI857" s="533"/>
    </row>
    <row r="858" spans="1:35">
      <c r="A858" s="533"/>
      <c r="C858" s="67" t="str">
        <f>'Terminated loans'!F48</f>
        <v>E</v>
      </c>
      <c r="D858" s="19">
        <f>'Terminated loans'!H48</f>
        <v>143990613</v>
      </c>
      <c r="E858" s="19">
        <f>'Terminated loans'!I48</f>
        <v>98</v>
      </c>
      <c r="F858" s="19" t="str">
        <f>'Terminated loans'!J48</f>
        <v xml:space="preserve">SANSFACON M V            </v>
      </c>
      <c r="G858" s="547" t="str">
        <f t="shared" si="278"/>
        <v>A2</v>
      </c>
      <c r="H858" s="21">
        <f>'Terminated loans'!L48</f>
        <v>40298</v>
      </c>
      <c r="I858" s="21">
        <f>IF(B858="VELS",'Terminated loans'!M48,'Terminated loans'!B48)</f>
        <v>40480</v>
      </c>
      <c r="J858" s="34">
        <f t="shared" si="266"/>
        <v>6</v>
      </c>
      <c r="K858" s="34">
        <f t="shared" si="251"/>
        <v>127</v>
      </c>
      <c r="L858" s="34">
        <f t="shared" si="252"/>
        <v>6</v>
      </c>
      <c r="M858" s="34">
        <f t="shared" si="253"/>
        <v>6</v>
      </c>
      <c r="N858" s="52">
        <f t="shared" si="267"/>
        <v>6</v>
      </c>
      <c r="O858" s="318">
        <f>+'Terminated loans'!S48</f>
        <v>34759</v>
      </c>
      <c r="P858" s="26">
        <f>+'Terminated loans'!T48</f>
        <v>0.05</v>
      </c>
      <c r="Q858" s="536">
        <f t="shared" si="279"/>
        <v>0.104</v>
      </c>
      <c r="R858" s="222">
        <f t="shared" si="268"/>
        <v>5877.9430807688568</v>
      </c>
      <c r="S858" s="36">
        <f t="shared" si="269"/>
        <v>34222.122887848098</v>
      </c>
      <c r="T858" s="36">
        <f t="shared" si="270"/>
        <v>536.87711215190211</v>
      </c>
      <c r="U858" s="36">
        <f t="shared" si="271"/>
        <v>1045.5355967646319</v>
      </c>
      <c r="V858" s="36">
        <f t="shared" si="272"/>
        <v>508.65848461314454</v>
      </c>
      <c r="W858" s="37">
        <f t="shared" si="273"/>
        <v>536.87711215148738</v>
      </c>
      <c r="X858" s="36">
        <f t="shared" si="274"/>
        <v>536.87711215190211</v>
      </c>
      <c r="Y858" s="276">
        <f t="shared" ref="Y858:Y921" si="280">W858</f>
        <v>536.87711215148738</v>
      </c>
      <c r="Z858" s="36">
        <f t="shared" si="275"/>
        <v>1045.5355967646319</v>
      </c>
      <c r="AA858" s="36">
        <f t="shared" si="276"/>
        <v>508.65848461314454</v>
      </c>
      <c r="AB858" s="38">
        <f t="shared" si="264"/>
        <v>-4.1472958400845528E-10</v>
      </c>
      <c r="AC858" s="17"/>
      <c r="AD858" s="17">
        <f t="shared" si="277"/>
        <v>6</v>
      </c>
      <c r="AE858" s="143"/>
      <c r="AH858" s="103"/>
      <c r="AI858" s="533"/>
    </row>
    <row r="859" spans="1:35">
      <c r="A859" s="533"/>
      <c r="C859" s="67" t="str">
        <f>'Terminated loans'!F49</f>
        <v>E</v>
      </c>
      <c r="D859" s="19">
        <f>'Terminated loans'!H49</f>
        <v>143990664</v>
      </c>
      <c r="E859" s="19">
        <f>'Terminated loans'!I49</f>
        <v>98</v>
      </c>
      <c r="F859" s="19" t="str">
        <f>'Terminated loans'!J49</f>
        <v xml:space="preserve">RAMDHARY A               </v>
      </c>
      <c r="G859" s="547" t="str">
        <f t="shared" si="278"/>
        <v>A2</v>
      </c>
      <c r="H859" s="21">
        <f>'Terminated loans'!L49</f>
        <v>40228</v>
      </c>
      <c r="I859" s="21">
        <f>IF(B859="VELS",'Terminated loans'!M49,'Terminated loans'!B49)</f>
        <v>40480</v>
      </c>
      <c r="J859" s="34">
        <f t="shared" si="266"/>
        <v>8</v>
      </c>
      <c r="K859" s="34">
        <f t="shared" si="251"/>
        <v>129</v>
      </c>
      <c r="L859" s="34">
        <f t="shared" si="252"/>
        <v>8</v>
      </c>
      <c r="M859" s="34">
        <f t="shared" si="253"/>
        <v>8</v>
      </c>
      <c r="N859" s="52">
        <f t="shared" si="267"/>
        <v>8</v>
      </c>
      <c r="O859" s="318">
        <f>+'Terminated loans'!S49</f>
        <v>52264</v>
      </c>
      <c r="P859" s="26">
        <f>+'Terminated loans'!T49</f>
        <v>0.05</v>
      </c>
      <c r="Q859" s="536">
        <f t="shared" si="279"/>
        <v>0.104</v>
      </c>
      <c r="R859" s="222">
        <f t="shared" si="268"/>
        <v>6656.0879575022864</v>
      </c>
      <c r="S859" s="36">
        <f t="shared" si="269"/>
        <v>51230.597102566695</v>
      </c>
      <c r="T859" s="36">
        <f t="shared" si="270"/>
        <v>1033.402897433305</v>
      </c>
      <c r="U859" s="36">
        <f t="shared" si="271"/>
        <v>2018.1065574510867</v>
      </c>
      <c r="V859" s="36">
        <f t="shared" si="272"/>
        <v>984.70366001829098</v>
      </c>
      <c r="W859" s="37">
        <f t="shared" si="273"/>
        <v>1033.4028974327957</v>
      </c>
      <c r="X859" s="36">
        <f t="shared" si="274"/>
        <v>1033.402897433305</v>
      </c>
      <c r="Y859" s="276">
        <f t="shared" si="280"/>
        <v>1033.4028974327957</v>
      </c>
      <c r="Z859" s="36">
        <f t="shared" si="275"/>
        <v>2018.1065574510867</v>
      </c>
      <c r="AA859" s="36">
        <f t="shared" si="276"/>
        <v>984.70366001829098</v>
      </c>
      <c r="AB859" s="38">
        <f t="shared" si="264"/>
        <v>-5.0931703299283981E-10</v>
      </c>
      <c r="AC859" s="17"/>
      <c r="AD859" s="17">
        <f t="shared" si="277"/>
        <v>8</v>
      </c>
      <c r="AE859" s="143"/>
      <c r="AH859" s="103"/>
      <c r="AI859" s="533"/>
    </row>
    <row r="860" spans="1:35">
      <c r="A860" s="533"/>
      <c r="C860" s="67" t="str">
        <f>'Terminated loans'!F50</f>
        <v>E</v>
      </c>
      <c r="D860" s="19">
        <f>'Terminated loans'!H50</f>
        <v>143990982</v>
      </c>
      <c r="E860" s="19">
        <f>'Terminated loans'!I50</f>
        <v>98</v>
      </c>
      <c r="F860" s="19" t="str">
        <f>'Terminated loans'!J50</f>
        <v xml:space="preserve">THAUNOO P                </v>
      </c>
      <c r="G860" s="547" t="str">
        <f t="shared" si="278"/>
        <v>A2</v>
      </c>
      <c r="H860" s="21">
        <f>'Terminated loans'!L50</f>
        <v>40277</v>
      </c>
      <c r="I860" s="21">
        <f>IF(B860="VELS",'Terminated loans'!M50,'Terminated loans'!B50)</f>
        <v>40480</v>
      </c>
      <c r="J860" s="34">
        <f t="shared" si="266"/>
        <v>7</v>
      </c>
      <c r="K860" s="34">
        <f t="shared" si="251"/>
        <v>128</v>
      </c>
      <c r="L860" s="34">
        <f t="shared" si="252"/>
        <v>7</v>
      </c>
      <c r="M860" s="34">
        <f t="shared" si="253"/>
        <v>7</v>
      </c>
      <c r="N860" s="52">
        <f t="shared" si="267"/>
        <v>7</v>
      </c>
      <c r="O860" s="318">
        <f>+'Terminated loans'!S50</f>
        <v>195433</v>
      </c>
      <c r="P860" s="26">
        <f>+'Terminated loans'!T50</f>
        <v>0.05</v>
      </c>
      <c r="Q860" s="536">
        <f t="shared" si="279"/>
        <v>0.104</v>
      </c>
      <c r="R860" s="222">
        <f t="shared" si="268"/>
        <v>28386.25143021399</v>
      </c>
      <c r="S860" s="36">
        <f t="shared" si="269"/>
        <v>191990.65358185943</v>
      </c>
      <c r="T860" s="36">
        <f t="shared" si="270"/>
        <v>3442.3464181405725</v>
      </c>
      <c r="U860" s="36">
        <f t="shared" si="271"/>
        <v>6713.1064296362747</v>
      </c>
      <c r="V860" s="36">
        <f t="shared" si="272"/>
        <v>3270.7600114979432</v>
      </c>
      <c r="W860" s="37">
        <f t="shared" si="273"/>
        <v>3442.3464181383315</v>
      </c>
      <c r="X860" s="36">
        <f t="shared" si="274"/>
        <v>3442.3464181405725</v>
      </c>
      <c r="Y860" s="276">
        <f t="shared" si="280"/>
        <v>3442.3464181383315</v>
      </c>
      <c r="Z860" s="36">
        <f t="shared" si="275"/>
        <v>6713.1064296362747</v>
      </c>
      <c r="AA860" s="36">
        <f t="shared" si="276"/>
        <v>3270.7600114979432</v>
      </c>
      <c r="AB860" s="38">
        <f t="shared" si="264"/>
        <v>-2.2409949451684952E-9</v>
      </c>
      <c r="AC860" s="17"/>
      <c r="AD860" s="17">
        <f t="shared" si="277"/>
        <v>7</v>
      </c>
      <c r="AE860" s="143"/>
      <c r="AH860" s="103"/>
      <c r="AI860" s="533"/>
    </row>
    <row r="861" spans="1:35">
      <c r="A861" s="533"/>
      <c r="C861" s="67" t="str">
        <f>'Terminated loans'!F51</f>
        <v>E</v>
      </c>
      <c r="D861" s="19">
        <f>'Terminated loans'!H51</f>
        <v>143991172</v>
      </c>
      <c r="E861" s="19">
        <f>'Terminated loans'!I51</f>
        <v>98</v>
      </c>
      <c r="F861" s="19" t="str">
        <f>'Terminated loans'!J51</f>
        <v xml:space="preserve">MALLECK M B K            </v>
      </c>
      <c r="G861" s="547" t="str">
        <f t="shared" si="278"/>
        <v>A2</v>
      </c>
      <c r="H861" s="21">
        <f>'Terminated loans'!L51</f>
        <v>40277</v>
      </c>
      <c r="I861" s="21">
        <f>IF(B861="VELS",'Terminated loans'!M51,'Terminated loans'!B51)</f>
        <v>40480</v>
      </c>
      <c r="J861" s="34">
        <f t="shared" si="266"/>
        <v>7</v>
      </c>
      <c r="K861" s="34">
        <f t="shared" si="251"/>
        <v>128</v>
      </c>
      <c r="L861" s="34">
        <f t="shared" si="252"/>
        <v>7</v>
      </c>
      <c r="M861" s="34">
        <f t="shared" si="253"/>
        <v>7</v>
      </c>
      <c r="N861" s="52">
        <f t="shared" si="267"/>
        <v>7</v>
      </c>
      <c r="O861" s="318">
        <f>+'Terminated loans'!S51</f>
        <v>553802</v>
      </c>
      <c r="P861" s="26">
        <f>+'Terminated loans'!T51</f>
        <v>0.05</v>
      </c>
      <c r="Q861" s="536">
        <f t="shared" si="279"/>
        <v>0.104</v>
      </c>
      <c r="R861" s="222">
        <f t="shared" si="268"/>
        <v>80438.630193239471</v>
      </c>
      <c r="S861" s="36">
        <f t="shared" si="269"/>
        <v>544047.36116695206</v>
      </c>
      <c r="T861" s="36">
        <f t="shared" si="270"/>
        <v>9754.6388330479385</v>
      </c>
      <c r="U861" s="36">
        <f t="shared" si="271"/>
        <v>19023.050185717992</v>
      </c>
      <c r="V861" s="36">
        <f t="shared" si="272"/>
        <v>9268.4113526763394</v>
      </c>
      <c r="W861" s="37">
        <f t="shared" si="273"/>
        <v>9754.6388330416521</v>
      </c>
      <c r="X861" s="36">
        <f t="shared" si="274"/>
        <v>9754.6388330479385</v>
      </c>
      <c r="Y861" s="276">
        <f t="shared" si="280"/>
        <v>9754.6388330416521</v>
      </c>
      <c r="Z861" s="36">
        <f t="shared" si="275"/>
        <v>19023.050185717992</v>
      </c>
      <c r="AA861" s="36">
        <f t="shared" si="276"/>
        <v>9268.4113526763394</v>
      </c>
      <c r="AB861" s="38">
        <f t="shared" si="264"/>
        <v>-6.28642737865448E-9</v>
      </c>
      <c r="AC861" s="17"/>
      <c r="AD861" s="17">
        <f t="shared" si="277"/>
        <v>7</v>
      </c>
      <c r="AE861" s="143"/>
      <c r="AH861" s="103"/>
      <c r="AI861" s="533"/>
    </row>
    <row r="862" spans="1:35">
      <c r="A862" s="533"/>
      <c r="C862" s="67" t="str">
        <f>'Terminated loans'!F52</f>
        <v>E</v>
      </c>
      <c r="D862" s="19">
        <f>'Terminated loans'!H52</f>
        <v>143991180</v>
      </c>
      <c r="E862" s="19">
        <f>'Terminated loans'!I52</f>
        <v>98</v>
      </c>
      <c r="F862" s="19" t="str">
        <f>'Terminated loans'!J52</f>
        <v xml:space="preserve">SEETUL S K               </v>
      </c>
      <c r="G862" s="547" t="str">
        <f t="shared" si="278"/>
        <v>A2</v>
      </c>
      <c r="H862" s="21">
        <f>'Terminated loans'!L52</f>
        <v>40269</v>
      </c>
      <c r="I862" s="21">
        <f>IF(B862="VELS",'Terminated loans'!M52,'Terminated loans'!B52)</f>
        <v>40480</v>
      </c>
      <c r="J862" s="34">
        <f t="shared" si="266"/>
        <v>7</v>
      </c>
      <c r="K862" s="34">
        <f t="shared" si="251"/>
        <v>128</v>
      </c>
      <c r="L862" s="34">
        <f t="shared" si="252"/>
        <v>7</v>
      </c>
      <c r="M862" s="34">
        <f t="shared" si="253"/>
        <v>7</v>
      </c>
      <c r="N862" s="52">
        <f t="shared" si="267"/>
        <v>7</v>
      </c>
      <c r="O862" s="318">
        <f>+'Terminated loans'!S52</f>
        <v>240800</v>
      </c>
      <c r="P862" s="26">
        <f>+'Terminated loans'!T52</f>
        <v>0.05</v>
      </c>
      <c r="Q862" s="536">
        <f t="shared" si="279"/>
        <v>0.104</v>
      </c>
      <c r="R862" s="222">
        <f t="shared" si="268"/>
        <v>34975.717224806089</v>
      </c>
      <c r="S862" s="36">
        <f t="shared" si="269"/>
        <v>236558.5616682533</v>
      </c>
      <c r="T862" s="36">
        <f t="shared" si="270"/>
        <v>4241.4383317467</v>
      </c>
      <c r="U862" s="36">
        <f t="shared" si="271"/>
        <v>8271.458905386593</v>
      </c>
      <c r="V862" s="36">
        <f t="shared" si="272"/>
        <v>4030.0205736426578</v>
      </c>
      <c r="W862" s="37">
        <f t="shared" si="273"/>
        <v>4241.4383317439351</v>
      </c>
      <c r="X862" s="36">
        <f t="shared" si="274"/>
        <v>4241.4383317467</v>
      </c>
      <c r="Y862" s="276">
        <f t="shared" si="280"/>
        <v>4241.4383317439351</v>
      </c>
      <c r="Z862" s="36">
        <f t="shared" si="275"/>
        <v>8271.458905386593</v>
      </c>
      <c r="AA862" s="36">
        <f t="shared" si="276"/>
        <v>4030.0205736426578</v>
      </c>
      <c r="AB862" s="38">
        <f t="shared" si="264"/>
        <v>-2.7648638933897018E-9</v>
      </c>
      <c r="AC862" s="17"/>
      <c r="AD862" s="17">
        <f t="shared" si="277"/>
        <v>7</v>
      </c>
      <c r="AE862" s="143"/>
      <c r="AH862" s="103"/>
      <c r="AI862" s="533"/>
    </row>
    <row r="863" spans="1:35">
      <c r="A863" s="533"/>
      <c r="C863" s="67" t="str">
        <f>'Terminated loans'!F53</f>
        <v>E</v>
      </c>
      <c r="D863" s="19">
        <f>'Terminated loans'!H53</f>
        <v>143991393</v>
      </c>
      <c r="E863" s="19">
        <f>'Terminated loans'!I53</f>
        <v>98</v>
      </c>
      <c r="F863" s="19" t="str">
        <f>'Terminated loans'!J53</f>
        <v xml:space="preserve">GUILLOT J F S            </v>
      </c>
      <c r="G863" s="547" t="str">
        <f t="shared" si="278"/>
        <v>A2</v>
      </c>
      <c r="H863" s="21">
        <f>'Terminated loans'!L53</f>
        <v>40263</v>
      </c>
      <c r="I863" s="21">
        <f>IF(B863="VELS",'Terminated loans'!M53,'Terminated loans'!B53)</f>
        <v>40480</v>
      </c>
      <c r="J863" s="34">
        <f t="shared" si="266"/>
        <v>7</v>
      </c>
      <c r="K863" s="34">
        <f t="shared" si="251"/>
        <v>128</v>
      </c>
      <c r="L863" s="34">
        <f t="shared" si="252"/>
        <v>7</v>
      </c>
      <c r="M863" s="34">
        <f t="shared" si="253"/>
        <v>7</v>
      </c>
      <c r="N863" s="52">
        <f t="shared" si="267"/>
        <v>7</v>
      </c>
      <c r="O863" s="318">
        <f>+'Terminated loans'!S53</f>
        <v>30558</v>
      </c>
      <c r="P863" s="26">
        <f>+'Terminated loans'!T53</f>
        <v>0.05</v>
      </c>
      <c r="Q863" s="536">
        <f t="shared" si="279"/>
        <v>0.104</v>
      </c>
      <c r="R863" s="222">
        <f t="shared" si="268"/>
        <v>4438.4882348655501</v>
      </c>
      <c r="S863" s="36">
        <f t="shared" si="269"/>
        <v>30019.753021006996</v>
      </c>
      <c r="T863" s="36">
        <f t="shared" si="270"/>
        <v>538.24697899300372</v>
      </c>
      <c r="U863" s="36">
        <f t="shared" si="271"/>
        <v>1049.6646230515034</v>
      </c>
      <c r="V863" s="36">
        <f t="shared" si="272"/>
        <v>511.41764405884896</v>
      </c>
      <c r="W863" s="37">
        <f t="shared" si="273"/>
        <v>538.24697899265448</v>
      </c>
      <c r="X863" s="36">
        <f t="shared" si="274"/>
        <v>538.24697899300372</v>
      </c>
      <c r="Y863" s="276">
        <f t="shared" si="280"/>
        <v>538.24697899265448</v>
      </c>
      <c r="Z863" s="36">
        <f t="shared" si="275"/>
        <v>1049.6646230515034</v>
      </c>
      <c r="AA863" s="36">
        <f t="shared" si="276"/>
        <v>511.41764405884896</v>
      </c>
      <c r="AB863" s="38">
        <f t="shared" si="264"/>
        <v>-3.4924596548080444E-10</v>
      </c>
      <c r="AC863" s="17"/>
      <c r="AD863" s="17">
        <f t="shared" si="277"/>
        <v>7</v>
      </c>
      <c r="AE863" s="143"/>
      <c r="AH863" s="103"/>
      <c r="AI863" s="533"/>
    </row>
    <row r="864" spans="1:35">
      <c r="A864" s="533"/>
      <c r="C864" s="67" t="str">
        <f>'Terminated loans'!F54</f>
        <v>E</v>
      </c>
      <c r="D864" s="19">
        <f>'Terminated loans'!H54</f>
        <v>143991415</v>
      </c>
      <c r="E864" s="19">
        <f>'Terminated loans'!I54</f>
        <v>98</v>
      </c>
      <c r="F864" s="19" t="str">
        <f>'Terminated loans'!J54</f>
        <v xml:space="preserve">SHEIK MAHOMOD M N        </v>
      </c>
      <c r="G864" s="547" t="str">
        <f t="shared" si="278"/>
        <v>A2</v>
      </c>
      <c r="H864" s="21">
        <f>'Terminated loans'!L54</f>
        <v>40275</v>
      </c>
      <c r="I864" s="21">
        <f>IF(B864="VELS",'Terminated loans'!M54,'Terminated loans'!B54)</f>
        <v>40480</v>
      </c>
      <c r="J864" s="34">
        <f t="shared" si="266"/>
        <v>7</v>
      </c>
      <c r="K864" s="34">
        <f t="shared" si="251"/>
        <v>128</v>
      </c>
      <c r="L864" s="34">
        <f t="shared" si="252"/>
        <v>7</v>
      </c>
      <c r="M864" s="34">
        <f t="shared" si="253"/>
        <v>7</v>
      </c>
      <c r="N864" s="52">
        <f t="shared" si="267"/>
        <v>7</v>
      </c>
      <c r="O864" s="318">
        <f>+'Terminated loans'!S54</f>
        <v>187044</v>
      </c>
      <c r="P864" s="26">
        <f>+'Terminated loans'!T54</f>
        <v>0.05</v>
      </c>
      <c r="Q864" s="536">
        <f t="shared" si="279"/>
        <v>0.104</v>
      </c>
      <c r="R864" s="222">
        <f t="shared" si="268"/>
        <v>27167.765999155439</v>
      </c>
      <c r="S864" s="36">
        <f t="shared" si="269"/>
        <v>183749.41697955469</v>
      </c>
      <c r="T864" s="36">
        <f t="shared" si="270"/>
        <v>3294.5830204453086</v>
      </c>
      <c r="U864" s="36">
        <f t="shared" si="271"/>
        <v>6424.9450145312585</v>
      </c>
      <c r="V864" s="36">
        <f t="shared" si="272"/>
        <v>3130.3619940880744</v>
      </c>
      <c r="W864" s="37">
        <f t="shared" si="273"/>
        <v>3294.5830204431841</v>
      </c>
      <c r="X864" s="36">
        <f t="shared" si="274"/>
        <v>3294.5830204453086</v>
      </c>
      <c r="Y864" s="276">
        <f t="shared" si="280"/>
        <v>3294.5830204431841</v>
      </c>
      <c r="Z864" s="36">
        <f t="shared" si="275"/>
        <v>6424.9450145312585</v>
      </c>
      <c r="AA864" s="36">
        <f t="shared" si="276"/>
        <v>3130.3619940880744</v>
      </c>
      <c r="AB864" s="38">
        <f t="shared" si="264"/>
        <v>-2.1245796233415604E-9</v>
      </c>
      <c r="AC864" s="17"/>
      <c r="AD864" s="17">
        <f t="shared" si="277"/>
        <v>7</v>
      </c>
      <c r="AE864" s="143"/>
      <c r="AH864" s="103"/>
      <c r="AI864" s="533"/>
    </row>
    <row r="865" spans="1:35">
      <c r="A865" s="533"/>
      <c r="C865" s="67" t="str">
        <f>'Terminated loans'!F55</f>
        <v>E</v>
      </c>
      <c r="D865" s="19">
        <f>'Terminated loans'!H55</f>
        <v>143991458</v>
      </c>
      <c r="E865" s="19">
        <f>'Terminated loans'!I55</f>
        <v>98</v>
      </c>
      <c r="F865" s="19" t="str">
        <f>'Terminated loans'!J55</f>
        <v xml:space="preserve">VINGTASAMY M L S         </v>
      </c>
      <c r="G865" s="547" t="str">
        <f t="shared" si="278"/>
        <v>A2</v>
      </c>
      <c r="H865" s="21">
        <f>'Terminated loans'!L55</f>
        <v>40284</v>
      </c>
      <c r="I865" s="21">
        <f>IF(B865="VELS",'Terminated loans'!M55,'Terminated loans'!B55)</f>
        <v>40480</v>
      </c>
      <c r="J865" s="34">
        <f t="shared" si="266"/>
        <v>6</v>
      </c>
      <c r="K865" s="34">
        <f t="shared" si="251"/>
        <v>128</v>
      </c>
      <c r="L865" s="34">
        <f t="shared" si="252"/>
        <v>6</v>
      </c>
      <c r="M865" s="34">
        <f t="shared" si="253"/>
        <v>6</v>
      </c>
      <c r="N865" s="52">
        <f t="shared" si="267"/>
        <v>6</v>
      </c>
      <c r="O865" s="318">
        <f>+'Terminated loans'!S55</f>
        <v>67701</v>
      </c>
      <c r="P865" s="26">
        <f>+'Terminated loans'!T55</f>
        <v>0.05</v>
      </c>
      <c r="Q865" s="536">
        <f t="shared" si="279"/>
        <v>0.104</v>
      </c>
      <c r="R865" s="222">
        <f t="shared" si="268"/>
        <v>11448.621206338858</v>
      </c>
      <c r="S865" s="36">
        <f t="shared" si="269"/>
        <v>66655.310613947571</v>
      </c>
      <c r="T865" s="36">
        <f t="shared" si="270"/>
        <v>1045.6893860524287</v>
      </c>
      <c r="U865" s="36">
        <f t="shared" si="271"/>
        <v>2036.4166240847553</v>
      </c>
      <c r="V865" s="36">
        <f t="shared" si="272"/>
        <v>990.72723803314148</v>
      </c>
      <c r="W865" s="37">
        <f t="shared" si="273"/>
        <v>1045.6893860516138</v>
      </c>
      <c r="X865" s="36">
        <f t="shared" si="274"/>
        <v>1045.6893860524287</v>
      </c>
      <c r="Y865" s="276">
        <f t="shared" si="280"/>
        <v>1045.6893860516138</v>
      </c>
      <c r="Z865" s="36">
        <f t="shared" si="275"/>
        <v>2036.4166240847553</v>
      </c>
      <c r="AA865" s="36">
        <f t="shared" si="276"/>
        <v>990.72723803314148</v>
      </c>
      <c r="AB865" s="38">
        <f t="shared" si="264"/>
        <v>-8.149072527885437E-10</v>
      </c>
      <c r="AC865" s="17"/>
      <c r="AD865" s="17">
        <f t="shared" si="277"/>
        <v>6</v>
      </c>
      <c r="AE865" s="143"/>
      <c r="AH865" s="103"/>
      <c r="AI865" s="533"/>
    </row>
    <row r="866" spans="1:35">
      <c r="A866" s="533"/>
      <c r="C866" s="67" t="str">
        <f>'Terminated loans'!F56</f>
        <v>E</v>
      </c>
      <c r="D866" s="19">
        <f>'Terminated loans'!H56</f>
        <v>143992136</v>
      </c>
      <c r="E866" s="19">
        <f>'Terminated loans'!I56</f>
        <v>97</v>
      </c>
      <c r="F866" s="19" t="str">
        <f>'Terminated loans'!J56</f>
        <v xml:space="preserve">CURPEN S P               </v>
      </c>
      <c r="G866" s="547" t="str">
        <f t="shared" si="278"/>
        <v>A2</v>
      </c>
      <c r="H866" s="21">
        <f>'Terminated loans'!L56</f>
        <v>40296</v>
      </c>
      <c r="I866" s="21">
        <f>IF(B866="VELS",'Terminated loans'!M56,'Terminated loans'!B56)</f>
        <v>40480</v>
      </c>
      <c r="J866" s="34">
        <f t="shared" si="266"/>
        <v>6</v>
      </c>
      <c r="K866" s="34">
        <f t="shared" si="251"/>
        <v>127</v>
      </c>
      <c r="L866" s="34">
        <f t="shared" si="252"/>
        <v>6</v>
      </c>
      <c r="M866" s="34">
        <f t="shared" si="253"/>
        <v>6</v>
      </c>
      <c r="N866" s="52">
        <f t="shared" si="267"/>
        <v>6</v>
      </c>
      <c r="O866" s="318">
        <f>+'Terminated loans'!S56</f>
        <v>61000</v>
      </c>
      <c r="P866" s="26">
        <f>+'Terminated loans'!T56</f>
        <v>0</v>
      </c>
      <c r="Q866" s="536">
        <f t="shared" si="279"/>
        <v>0.104</v>
      </c>
      <c r="R866" s="222">
        <f t="shared" si="268"/>
        <v>10166.666666666666</v>
      </c>
      <c r="S866" s="36">
        <f t="shared" si="269"/>
        <v>59191.610270058234</v>
      </c>
      <c r="T866" s="36">
        <f t="shared" si="270"/>
        <v>1808.3897299417658</v>
      </c>
      <c r="U866" s="36">
        <f t="shared" si="271"/>
        <v>1808.3897299410382</v>
      </c>
      <c r="V866" s="36">
        <f t="shared" si="272"/>
        <v>0</v>
      </c>
      <c r="W866" s="37">
        <f t="shared" si="273"/>
        <v>1808.3897299410382</v>
      </c>
      <c r="X866" s="36">
        <f t="shared" si="274"/>
        <v>1808.3897299417658</v>
      </c>
      <c r="Y866" s="276">
        <f t="shared" si="280"/>
        <v>1808.3897299410382</v>
      </c>
      <c r="Z866" s="36">
        <f t="shared" si="275"/>
        <v>1808.3897299410382</v>
      </c>
      <c r="AA866" s="36">
        <f t="shared" si="276"/>
        <v>0</v>
      </c>
      <c r="AB866" s="38">
        <f t="shared" si="264"/>
        <v>-7.2759576141834259E-10</v>
      </c>
      <c r="AC866" s="17"/>
      <c r="AD866" s="17">
        <f t="shared" si="277"/>
        <v>6</v>
      </c>
      <c r="AE866" s="143"/>
      <c r="AH866" s="103"/>
      <c r="AI866" s="533"/>
    </row>
    <row r="867" spans="1:35">
      <c r="A867" s="533"/>
      <c r="C867" s="67" t="str">
        <f>'Terminated loans'!F57</f>
        <v>E</v>
      </c>
      <c r="D867" s="19">
        <f>'Terminated loans'!H57</f>
        <v>143991199</v>
      </c>
      <c r="E867" s="19">
        <f>'Terminated loans'!I57</f>
        <v>98</v>
      </c>
      <c r="F867" s="19" t="str">
        <f>'Terminated loans'!J57</f>
        <v xml:space="preserve">GILLETTE N J             </v>
      </c>
      <c r="G867" s="547" t="str">
        <f t="shared" si="278"/>
        <v>A2</v>
      </c>
      <c r="H867" s="21">
        <f>'Terminated loans'!L57</f>
        <v>40305</v>
      </c>
      <c r="I867" s="21">
        <f>IF(B867="VELS",'Terminated loans'!M57,'Terminated loans'!B57)</f>
        <v>40480</v>
      </c>
      <c r="J867" s="34">
        <f t="shared" si="266"/>
        <v>6</v>
      </c>
      <c r="K867" s="34">
        <f t="shared" si="251"/>
        <v>127</v>
      </c>
      <c r="L867" s="34">
        <f t="shared" si="252"/>
        <v>6</v>
      </c>
      <c r="M867" s="34">
        <f t="shared" si="253"/>
        <v>6</v>
      </c>
      <c r="N867" s="52">
        <f t="shared" si="267"/>
        <v>6</v>
      </c>
      <c r="O867" s="318">
        <f>+'Terminated loans'!S57</f>
        <v>190527</v>
      </c>
      <c r="P867" s="26">
        <f>+'Terminated loans'!T57</f>
        <v>0.05</v>
      </c>
      <c r="Q867" s="536">
        <f t="shared" si="279"/>
        <v>0.104</v>
      </c>
      <c r="R867" s="222">
        <f t="shared" si="268"/>
        <v>32219.19103972059</v>
      </c>
      <c r="S867" s="36">
        <f t="shared" si="269"/>
        <v>187584.17697439613</v>
      </c>
      <c r="T867" s="36">
        <f t="shared" si="270"/>
        <v>2942.823025603866</v>
      </c>
      <c r="U867" s="36">
        <f t="shared" si="271"/>
        <v>5730.9692639251298</v>
      </c>
      <c r="V867" s="36">
        <f t="shared" si="272"/>
        <v>2788.1462383235048</v>
      </c>
      <c r="W867" s="37">
        <f t="shared" si="273"/>
        <v>2942.823025601625</v>
      </c>
      <c r="X867" s="36">
        <f t="shared" si="274"/>
        <v>2942.823025603866</v>
      </c>
      <c r="Y867" s="276">
        <f t="shared" si="280"/>
        <v>2942.823025601625</v>
      </c>
      <c r="Z867" s="36">
        <f t="shared" si="275"/>
        <v>5730.9692639251298</v>
      </c>
      <c r="AA867" s="36">
        <f t="shared" si="276"/>
        <v>2788.1462383235048</v>
      </c>
      <c r="AB867" s="38">
        <f t="shared" si="264"/>
        <v>-2.2409949451684952E-9</v>
      </c>
      <c r="AC867" s="17"/>
      <c r="AD867" s="17">
        <f t="shared" si="277"/>
        <v>6</v>
      </c>
      <c r="AE867" s="143"/>
      <c r="AH867" s="103"/>
      <c r="AI867" s="533"/>
    </row>
    <row r="868" spans="1:35">
      <c r="A868" s="533"/>
      <c r="C868" s="67" t="str">
        <f>'Terminated loans'!F58</f>
        <v>E</v>
      </c>
      <c r="D868" s="19">
        <f>'Terminated loans'!H58</f>
        <v>143134377</v>
      </c>
      <c r="E868" s="19">
        <f>'Terminated loans'!I58</f>
        <v>99</v>
      </c>
      <c r="F868" s="19" t="str">
        <f>'Terminated loans'!J58</f>
        <v xml:space="preserve">COOSNAPA B K/SL1999      </v>
      </c>
      <c r="G868" s="547" t="str">
        <f t="shared" si="278"/>
        <v>A1</v>
      </c>
      <c r="H868" s="21">
        <f>'Terminated loans'!L58</f>
        <v>40347</v>
      </c>
      <c r="I868" s="21">
        <f>IF(B868="VELS",'Terminated loans'!M58,'Terminated loans'!B58)</f>
        <v>40480</v>
      </c>
      <c r="J868" s="34">
        <f t="shared" si="266"/>
        <v>4</v>
      </c>
      <c r="K868" s="34">
        <f t="shared" si="251"/>
        <v>126</v>
      </c>
      <c r="L868" s="34">
        <f t="shared" si="252"/>
        <v>4</v>
      </c>
      <c r="M868" s="34">
        <f t="shared" si="253"/>
        <v>4</v>
      </c>
      <c r="N868" s="52">
        <f t="shared" si="267"/>
        <v>4</v>
      </c>
      <c r="O868" s="318">
        <f>+'Terminated loans'!S58</f>
        <v>1429121</v>
      </c>
      <c r="P868" s="26">
        <f>+'Terminated loans'!T58</f>
        <v>0.03</v>
      </c>
      <c r="Q868" s="536">
        <f t="shared" si="279"/>
        <v>8.6499999999999994E-2</v>
      </c>
      <c r="R868" s="222">
        <f t="shared" si="268"/>
        <v>359516.03932626807</v>
      </c>
      <c r="S868" s="36">
        <f t="shared" si="269"/>
        <v>1412517.9932160459</v>
      </c>
      <c r="T868" s="36">
        <f t="shared" si="270"/>
        <v>16603.006783954101</v>
      </c>
      <c r="U868" s="36">
        <f t="shared" si="271"/>
        <v>25546.164089008933</v>
      </c>
      <c r="V868" s="36">
        <f t="shared" si="272"/>
        <v>8943.1573050722945</v>
      </c>
      <c r="W868" s="37">
        <f t="shared" si="273"/>
        <v>16603.006783936638</v>
      </c>
      <c r="X868" s="36">
        <f t="shared" si="274"/>
        <v>16603.006783954101</v>
      </c>
      <c r="Y868" s="276">
        <f t="shared" si="280"/>
        <v>16603.006783936638</v>
      </c>
      <c r="Z868" s="36">
        <f t="shared" si="275"/>
        <v>25546.164089008933</v>
      </c>
      <c r="AA868" s="36">
        <f t="shared" si="276"/>
        <v>8943.1573050722945</v>
      </c>
      <c r="AB868" s="38">
        <f t="shared" si="264"/>
        <v>-1.7462298274040222E-8</v>
      </c>
      <c r="AC868" s="17"/>
      <c r="AD868" s="17">
        <f t="shared" si="277"/>
        <v>4</v>
      </c>
      <c r="AE868" s="143"/>
      <c r="AH868" s="103"/>
      <c r="AI868" s="533"/>
    </row>
    <row r="869" spans="1:35">
      <c r="A869" s="533"/>
      <c r="C869" s="67" t="str">
        <f>'Terminated loans'!F59</f>
        <v>E</v>
      </c>
      <c r="D869" s="19">
        <f>'Terminated loans'!H59</f>
        <v>141004530</v>
      </c>
      <c r="E869" s="19">
        <f>'Terminated loans'!I59</f>
        <v>99</v>
      </c>
      <c r="F869" s="19" t="str">
        <f>'Terminated loans'!J59</f>
        <v xml:space="preserve">DAVID J G                </v>
      </c>
      <c r="G869" s="547" t="str">
        <f t="shared" si="278"/>
        <v>A1</v>
      </c>
      <c r="H869" s="21">
        <f>'Terminated loans'!L59</f>
        <v>38896</v>
      </c>
      <c r="I869" s="21">
        <f>IF(B869="VELS",'Terminated loans'!M59,'Terminated loans'!B59)</f>
        <v>40512</v>
      </c>
      <c r="J869" s="34">
        <f t="shared" si="266"/>
        <v>53</v>
      </c>
      <c r="K869" s="34">
        <f t="shared" si="251"/>
        <v>173</v>
      </c>
      <c r="L869" s="34">
        <f t="shared" si="252"/>
        <v>53</v>
      </c>
      <c r="M869" s="34">
        <f t="shared" si="253"/>
        <v>53</v>
      </c>
      <c r="N869" s="52">
        <f t="shared" si="267"/>
        <v>53</v>
      </c>
      <c r="O869" s="318">
        <f>+'Terminated loans'!S59</f>
        <v>1200178</v>
      </c>
      <c r="P869" s="26">
        <f>+'Terminated loans'!T59</f>
        <v>0.03</v>
      </c>
      <c r="Q869" s="536">
        <f t="shared" si="279"/>
        <v>8.6499999999999994E-2</v>
      </c>
      <c r="R869" s="222">
        <f t="shared" si="268"/>
        <v>24206.463646313576</v>
      </c>
      <c r="S869" s="36">
        <f t="shared" si="269"/>
        <v>1063173.1268675639</v>
      </c>
      <c r="T869" s="36">
        <f t="shared" si="270"/>
        <v>137004.87313243607</v>
      </c>
      <c r="U869" s="36">
        <f t="shared" si="271"/>
        <v>219769.44638704322</v>
      </c>
      <c r="V869" s="36">
        <f t="shared" si="272"/>
        <v>82764.573254619492</v>
      </c>
      <c r="W869" s="37">
        <f t="shared" si="273"/>
        <v>137004.87313242373</v>
      </c>
      <c r="X869" s="36">
        <f t="shared" si="274"/>
        <v>137004.87313243607</v>
      </c>
      <c r="Y869" s="276">
        <f t="shared" si="280"/>
        <v>137004.87313242373</v>
      </c>
      <c r="Z869" s="36">
        <f t="shared" si="275"/>
        <v>219769.44638704322</v>
      </c>
      <c r="AA869" s="36">
        <f t="shared" si="276"/>
        <v>82764.573254619492</v>
      </c>
      <c r="AB869" s="38">
        <f t="shared" si="264"/>
        <v>-1.234002411365509E-8</v>
      </c>
      <c r="AC869" s="17"/>
      <c r="AD869" s="17">
        <f t="shared" si="277"/>
        <v>53</v>
      </c>
      <c r="AE869" s="143"/>
      <c r="AH869" s="103"/>
      <c r="AI869" s="533"/>
    </row>
    <row r="870" spans="1:35">
      <c r="A870" s="533"/>
      <c r="C870" s="67" t="str">
        <f>'Terminated loans'!F60</f>
        <v>E</v>
      </c>
      <c r="D870" s="19">
        <f>'Terminated loans'!H60</f>
        <v>141053507</v>
      </c>
      <c r="E870" s="19">
        <f>'Terminated loans'!I60</f>
        <v>97</v>
      </c>
      <c r="F870" s="19" t="str">
        <f>'Terminated loans'!J60</f>
        <v xml:space="preserve">DE TENERMONT M G         </v>
      </c>
      <c r="G870" s="547" t="str">
        <f t="shared" si="278"/>
        <v>A2</v>
      </c>
      <c r="H870" s="21">
        <f>'Terminated loans'!L60</f>
        <v>39615</v>
      </c>
      <c r="I870" s="21">
        <f>IF(B870="VELS",'Terminated loans'!M60,'Terminated loans'!B60)</f>
        <v>40512</v>
      </c>
      <c r="J870" s="34">
        <f t="shared" si="266"/>
        <v>29</v>
      </c>
      <c r="K870" s="34">
        <f t="shared" si="251"/>
        <v>150</v>
      </c>
      <c r="L870" s="34">
        <f t="shared" si="252"/>
        <v>29</v>
      </c>
      <c r="M870" s="34">
        <f t="shared" si="253"/>
        <v>29</v>
      </c>
      <c r="N870" s="52">
        <f t="shared" si="267"/>
        <v>29</v>
      </c>
      <c r="O870" s="318">
        <f>+'Terminated loans'!S60</f>
        <v>45000</v>
      </c>
      <c r="P870" s="26">
        <f>+'Terminated loans'!T60</f>
        <v>0</v>
      </c>
      <c r="Q870" s="536">
        <f t="shared" si="279"/>
        <v>0.104</v>
      </c>
      <c r="R870" s="222">
        <f t="shared" si="268"/>
        <v>1551.7241379310344</v>
      </c>
      <c r="S870" s="36">
        <f t="shared" si="269"/>
        <v>39639.556200388375</v>
      </c>
      <c r="T870" s="36">
        <f t="shared" si="270"/>
        <v>5360.4437996116249</v>
      </c>
      <c r="U870" s="36">
        <f t="shared" si="271"/>
        <v>5360.4437996112247</v>
      </c>
      <c r="V870" s="36">
        <f t="shared" si="272"/>
        <v>0</v>
      </c>
      <c r="W870" s="37">
        <f t="shared" si="273"/>
        <v>5360.4437996112247</v>
      </c>
      <c r="X870" s="36">
        <f t="shared" si="274"/>
        <v>5360.4437996116249</v>
      </c>
      <c r="Y870" s="276">
        <f t="shared" si="280"/>
        <v>5360.4437996112247</v>
      </c>
      <c r="Z870" s="36">
        <f t="shared" si="275"/>
        <v>5360.4437996112247</v>
      </c>
      <c r="AA870" s="36">
        <f t="shared" si="276"/>
        <v>0</v>
      </c>
      <c r="AB870" s="38">
        <f t="shared" ref="AB870:AB933" si="281">IF(ISERROR(Z870-AA870-T870),"CHECK",Z870-AA870-T870)</f>
        <v>-4.0017766878008842E-10</v>
      </c>
      <c r="AC870" s="17"/>
      <c r="AD870" s="17">
        <f t="shared" si="277"/>
        <v>29</v>
      </c>
      <c r="AE870" s="143"/>
      <c r="AH870" s="103"/>
      <c r="AI870" s="533"/>
    </row>
    <row r="871" spans="1:35">
      <c r="A871" s="533"/>
      <c r="C871" s="67" t="str">
        <f>'Terminated loans'!F61</f>
        <v>E</v>
      </c>
      <c r="D871" s="19">
        <f>'Terminated loans'!H61</f>
        <v>141056123</v>
      </c>
      <c r="E871" s="19">
        <f>'Terminated loans'!I61</f>
        <v>98</v>
      </c>
      <c r="F871" s="19" t="str">
        <f>'Terminated loans'!J61</f>
        <v xml:space="preserve">DE TENERMONT M G         </v>
      </c>
      <c r="G871" s="547" t="str">
        <f t="shared" si="278"/>
        <v>A2</v>
      </c>
      <c r="H871" s="21">
        <f>'Terminated loans'!L61</f>
        <v>39580</v>
      </c>
      <c r="I871" s="21">
        <f>IF(B871="VELS",'Terminated loans'!M61,'Terminated loans'!B61)</f>
        <v>40512</v>
      </c>
      <c r="J871" s="34">
        <f t="shared" si="266"/>
        <v>31</v>
      </c>
      <c r="K871" s="34">
        <f t="shared" si="251"/>
        <v>151</v>
      </c>
      <c r="L871" s="34">
        <f t="shared" si="252"/>
        <v>31</v>
      </c>
      <c r="M871" s="34">
        <f t="shared" si="253"/>
        <v>31</v>
      </c>
      <c r="N871" s="52">
        <f t="shared" si="267"/>
        <v>31</v>
      </c>
      <c r="O871" s="318">
        <f>+'Terminated loans'!S61</f>
        <v>215000</v>
      </c>
      <c r="P871" s="26">
        <f>+'Terminated loans'!T61</f>
        <v>0.05</v>
      </c>
      <c r="Q871" s="536">
        <f t="shared" si="279"/>
        <v>0.104</v>
      </c>
      <c r="R871" s="222">
        <f t="shared" si="268"/>
        <v>7407.4594029021782</v>
      </c>
      <c r="S871" s="36">
        <f t="shared" si="269"/>
        <v>200613.9335109808</v>
      </c>
      <c r="T871" s="36">
        <f t="shared" si="270"/>
        <v>14386.066489019198</v>
      </c>
      <c r="U871" s="36">
        <f t="shared" si="271"/>
        <v>29017.307978984609</v>
      </c>
      <c r="V871" s="36">
        <f t="shared" si="272"/>
        <v>14631.241489967535</v>
      </c>
      <c r="W871" s="37">
        <f t="shared" si="273"/>
        <v>14386.066489017074</v>
      </c>
      <c r="X871" s="36">
        <f t="shared" si="274"/>
        <v>14386.066489019198</v>
      </c>
      <c r="Y871" s="276">
        <f t="shared" si="280"/>
        <v>14386.066489017074</v>
      </c>
      <c r="Z871" s="36">
        <f t="shared" si="275"/>
        <v>29017.307978984609</v>
      </c>
      <c r="AA871" s="36">
        <f t="shared" si="276"/>
        <v>14631.241489967535</v>
      </c>
      <c r="AB871" s="38">
        <f t="shared" si="281"/>
        <v>-2.1245796233415604E-9</v>
      </c>
      <c r="AC871" s="17"/>
      <c r="AD871" s="17">
        <f t="shared" si="277"/>
        <v>31</v>
      </c>
      <c r="AE871" s="143"/>
      <c r="AH871" s="103"/>
      <c r="AI871" s="533"/>
    </row>
    <row r="872" spans="1:35">
      <c r="A872" s="533"/>
      <c r="C872" s="67" t="str">
        <f>'Terminated loans'!F62</f>
        <v>E</v>
      </c>
      <c r="D872" s="19">
        <f>'Terminated loans'!H62</f>
        <v>141074318</v>
      </c>
      <c r="E872" s="19">
        <f>'Terminated loans'!I62</f>
        <v>98</v>
      </c>
      <c r="F872" s="19" t="str">
        <f>'Terminated loans'!J62</f>
        <v xml:space="preserve">ISSUR-GUNGAH P M         </v>
      </c>
      <c r="G872" s="547" t="str">
        <f t="shared" si="278"/>
        <v>A2</v>
      </c>
      <c r="H872" s="21">
        <f>'Terminated loans'!L62</f>
        <v>39633</v>
      </c>
      <c r="I872" s="21">
        <f>IF(B872="VELS",'Terminated loans'!M62,'Terminated loans'!B62)</f>
        <v>40512</v>
      </c>
      <c r="J872" s="34">
        <f t="shared" si="266"/>
        <v>29</v>
      </c>
      <c r="K872" s="34">
        <f t="shared" ref="K872:K935" si="282">ROUND(($I$35-H872)/365*12,0)</f>
        <v>149</v>
      </c>
      <c r="L872" s="34">
        <f t="shared" ref="L872:L935" si="283">IF(B872="VELS",J872,IF(J872&gt;(IF(OR(E872=4,E872=99),$J$3,IF(E872=97,$J$6,IF(E872=98,$J$5,"Check")))),(IF(OR(E872=4,E872=99),$J$3,IF(E872=97,$J$6,IF(E872=98,$J$5,"Check")))),J872))</f>
        <v>29</v>
      </c>
      <c r="M872" s="34">
        <f t="shared" ref="M872:M935" si="284">IF(K872&gt;L872,L872,K872)</f>
        <v>29</v>
      </c>
      <c r="N872" s="52">
        <f t="shared" si="267"/>
        <v>29</v>
      </c>
      <c r="O872" s="318">
        <f>+'Terminated loans'!S62</f>
        <v>265000</v>
      </c>
      <c r="P872" s="26">
        <f>+'Terminated loans'!T62</f>
        <v>0.05</v>
      </c>
      <c r="Q872" s="536">
        <f t="shared" si="279"/>
        <v>0.104</v>
      </c>
      <c r="R872" s="222">
        <f t="shared" si="268"/>
        <v>9720.1310892183228</v>
      </c>
      <c r="S872" s="36">
        <f t="shared" si="269"/>
        <v>248305.52877778109</v>
      </c>
      <c r="T872" s="36">
        <f t="shared" si="270"/>
        <v>16694.471222218912</v>
      </c>
      <c r="U872" s="36">
        <f t="shared" si="271"/>
        <v>33578.272809547751</v>
      </c>
      <c r="V872" s="36">
        <f t="shared" si="272"/>
        <v>16883.801587331283</v>
      </c>
      <c r="W872" s="37">
        <f t="shared" si="273"/>
        <v>16694.471222216467</v>
      </c>
      <c r="X872" s="36">
        <f t="shared" si="274"/>
        <v>16694.471222218912</v>
      </c>
      <c r="Y872" s="276">
        <f t="shared" si="280"/>
        <v>16694.471222216467</v>
      </c>
      <c r="Z872" s="36">
        <f t="shared" si="275"/>
        <v>33578.272809547751</v>
      </c>
      <c r="AA872" s="36">
        <f t="shared" si="276"/>
        <v>16883.801587331283</v>
      </c>
      <c r="AB872" s="38">
        <f t="shared" si="281"/>
        <v>-2.4447217583656311E-9</v>
      </c>
      <c r="AC872" s="17"/>
      <c r="AD872" s="17">
        <f t="shared" si="277"/>
        <v>29</v>
      </c>
      <c r="AE872" s="143"/>
      <c r="AH872" s="103"/>
      <c r="AI872" s="533"/>
    </row>
    <row r="873" spans="1:35">
      <c r="A873" s="533"/>
      <c r="C873" s="67" t="str">
        <f>'Terminated loans'!F63</f>
        <v>E</v>
      </c>
      <c r="D873" s="19">
        <f>'Terminated loans'!H63</f>
        <v>141087533</v>
      </c>
      <c r="E873" s="19">
        <f>'Terminated loans'!I63</f>
        <v>98</v>
      </c>
      <c r="F873" s="19" t="str">
        <f>'Terminated loans'!J63</f>
        <v xml:space="preserve">ROSE J Y R               </v>
      </c>
      <c r="G873" s="547" t="str">
        <f t="shared" si="278"/>
        <v>A2</v>
      </c>
      <c r="H873" s="21">
        <f>'Terminated loans'!L63</f>
        <v>40086</v>
      </c>
      <c r="I873" s="21">
        <f>IF(B873="VELS",'Terminated loans'!M63,'Terminated loans'!B63)</f>
        <v>40512</v>
      </c>
      <c r="J873" s="34">
        <f t="shared" si="266"/>
        <v>14</v>
      </c>
      <c r="K873" s="34">
        <f t="shared" si="282"/>
        <v>134</v>
      </c>
      <c r="L873" s="34">
        <f t="shared" si="283"/>
        <v>14</v>
      </c>
      <c r="M873" s="34">
        <f t="shared" si="284"/>
        <v>14</v>
      </c>
      <c r="N873" s="52">
        <f t="shared" si="267"/>
        <v>14</v>
      </c>
      <c r="O873" s="318">
        <f>+'Terminated loans'!S63</f>
        <v>180000</v>
      </c>
      <c r="P873" s="26">
        <f>+'Terminated loans'!T63</f>
        <v>0.05</v>
      </c>
      <c r="Q873" s="536">
        <f t="shared" si="279"/>
        <v>0.104</v>
      </c>
      <c r="R873" s="222">
        <f t="shared" si="268"/>
        <v>13262.548062305295</v>
      </c>
      <c r="S873" s="36">
        <f t="shared" si="269"/>
        <v>174144.68273732648</v>
      </c>
      <c r="T873" s="36">
        <f t="shared" si="270"/>
        <v>5855.3172626735177</v>
      </c>
      <c r="U873" s="36">
        <f t="shared" si="271"/>
        <v>11530.99013494578</v>
      </c>
      <c r="V873" s="36">
        <f t="shared" si="272"/>
        <v>5675.6728722741536</v>
      </c>
      <c r="W873" s="37">
        <f t="shared" si="273"/>
        <v>5855.3172626716259</v>
      </c>
      <c r="X873" s="36">
        <f t="shared" si="274"/>
        <v>5855.3172626735177</v>
      </c>
      <c r="Y873" s="276">
        <f t="shared" si="280"/>
        <v>5855.3172626716259</v>
      </c>
      <c r="Z873" s="36">
        <f t="shared" si="275"/>
        <v>11530.99013494578</v>
      </c>
      <c r="AA873" s="36">
        <f t="shared" si="276"/>
        <v>5675.6728722741536</v>
      </c>
      <c r="AB873" s="38">
        <f t="shared" si="281"/>
        <v>-1.8917489796876907E-9</v>
      </c>
      <c r="AC873" s="17"/>
      <c r="AD873" s="17">
        <f t="shared" si="277"/>
        <v>14</v>
      </c>
      <c r="AE873" s="143"/>
      <c r="AH873" s="103"/>
      <c r="AI873" s="533"/>
    </row>
    <row r="874" spans="1:35">
      <c r="A874" s="533"/>
      <c r="C874" s="67" t="str">
        <f>'Terminated loans'!F64</f>
        <v>E</v>
      </c>
      <c r="D874" s="19">
        <f>'Terminated loans'!H64</f>
        <v>141088947</v>
      </c>
      <c r="E874" s="19">
        <f>'Terminated loans'!I64</f>
        <v>98</v>
      </c>
      <c r="F874" s="19" t="str">
        <f>'Terminated loans'!J64</f>
        <v xml:space="preserve">DEVALET L S              </v>
      </c>
      <c r="G874" s="547" t="str">
        <f t="shared" si="278"/>
        <v>A2</v>
      </c>
      <c r="H874" s="21">
        <f>'Terminated loans'!L64</f>
        <v>40150</v>
      </c>
      <c r="I874" s="21">
        <f>IF(B874="VELS",'Terminated loans'!M64,'Terminated loans'!B64)</f>
        <v>40512</v>
      </c>
      <c r="J874" s="34">
        <f t="shared" si="266"/>
        <v>12</v>
      </c>
      <c r="K874" s="34">
        <f t="shared" si="282"/>
        <v>132</v>
      </c>
      <c r="L874" s="34">
        <f t="shared" si="283"/>
        <v>12</v>
      </c>
      <c r="M874" s="34">
        <f t="shared" si="284"/>
        <v>12</v>
      </c>
      <c r="N874" s="52">
        <f t="shared" si="267"/>
        <v>12</v>
      </c>
      <c r="O874" s="318">
        <f>+'Terminated loans'!S64</f>
        <v>247111</v>
      </c>
      <c r="P874" s="26">
        <f>+'Terminated loans'!T64</f>
        <v>0.05</v>
      </c>
      <c r="Q874" s="536">
        <f t="shared" si="279"/>
        <v>0.104</v>
      </c>
      <c r="R874" s="222">
        <f t="shared" si="268"/>
        <v>21154.550432229898</v>
      </c>
      <c r="S874" s="36">
        <f t="shared" si="269"/>
        <v>240114.21551105162</v>
      </c>
      <c r="T874" s="36">
        <f t="shared" si="270"/>
        <v>6996.7844889483822</v>
      </c>
      <c r="U874" s="36">
        <f t="shared" si="271"/>
        <v>13740.389675704617</v>
      </c>
      <c r="V874" s="36">
        <f t="shared" si="272"/>
        <v>6743.6051867588249</v>
      </c>
      <c r="W874" s="37">
        <f t="shared" si="273"/>
        <v>6996.784488945792</v>
      </c>
      <c r="X874" s="36">
        <f t="shared" si="274"/>
        <v>6996.7844889483822</v>
      </c>
      <c r="Y874" s="276">
        <f t="shared" si="280"/>
        <v>6996.784488945792</v>
      </c>
      <c r="Z874" s="36">
        <f t="shared" si="275"/>
        <v>13740.389675704617</v>
      </c>
      <c r="AA874" s="36">
        <f t="shared" si="276"/>
        <v>6743.6051867588249</v>
      </c>
      <c r="AB874" s="38">
        <f t="shared" si="281"/>
        <v>-2.5902409106492996E-9</v>
      </c>
      <c r="AC874" s="17"/>
      <c r="AD874" s="17">
        <f t="shared" si="277"/>
        <v>12</v>
      </c>
      <c r="AE874" s="143"/>
      <c r="AH874" s="103"/>
      <c r="AI874" s="533"/>
    </row>
    <row r="875" spans="1:35">
      <c r="A875" s="533"/>
      <c r="C875" s="67" t="str">
        <f>'Terminated loans'!F65</f>
        <v>E</v>
      </c>
      <c r="D875" s="19">
        <f>'Terminated loans'!H65</f>
        <v>141992368</v>
      </c>
      <c r="E875" s="19">
        <f>'Terminated loans'!I65</f>
        <v>98</v>
      </c>
      <c r="F875" s="19" t="str">
        <f>'Terminated loans'!J65</f>
        <v xml:space="preserve">TEEMUL N B               </v>
      </c>
      <c r="G875" s="547" t="str">
        <f t="shared" si="278"/>
        <v>B2</v>
      </c>
      <c r="H875" s="21">
        <f>'Terminated loans'!L65</f>
        <v>40458</v>
      </c>
      <c r="I875" s="21">
        <f>IF(B875="VELS",'Terminated loans'!M65,'Terminated loans'!B65)</f>
        <v>40512</v>
      </c>
      <c r="J875" s="34">
        <f t="shared" si="266"/>
        <v>2</v>
      </c>
      <c r="K875" s="34">
        <f t="shared" si="282"/>
        <v>122</v>
      </c>
      <c r="L875" s="34">
        <f t="shared" si="283"/>
        <v>2</v>
      </c>
      <c r="M875" s="34">
        <f t="shared" si="284"/>
        <v>2</v>
      </c>
      <c r="N875" s="52">
        <f t="shared" si="267"/>
        <v>2</v>
      </c>
      <c r="O875" s="318">
        <f>+'Terminated loans'!S65</f>
        <v>240599</v>
      </c>
      <c r="P875" s="26">
        <f>+'Terminated loans'!T65</f>
        <v>0.05</v>
      </c>
      <c r="Q875" s="536">
        <f t="shared" si="279"/>
        <v>9.4E-2</v>
      </c>
      <c r="R875" s="222">
        <f t="shared" si="268"/>
        <v>121051.89292273045</v>
      </c>
      <c r="S875" s="36">
        <f t="shared" si="269"/>
        <v>239288.48966106455</v>
      </c>
      <c r="T875" s="36">
        <f t="shared" si="270"/>
        <v>1310.5103389354481</v>
      </c>
      <c r="U875" s="36">
        <f t="shared" si="271"/>
        <v>2815.2961843969533</v>
      </c>
      <c r="V875" s="36">
        <f t="shared" si="272"/>
        <v>1504.7858454608649</v>
      </c>
      <c r="W875" s="37">
        <f t="shared" si="273"/>
        <v>1310.5103389360884</v>
      </c>
      <c r="X875" s="36">
        <f t="shared" si="274"/>
        <v>1310.5103389354481</v>
      </c>
      <c r="Y875" s="276">
        <f t="shared" si="280"/>
        <v>1310.5103389360884</v>
      </c>
      <c r="Z875" s="36">
        <f t="shared" si="275"/>
        <v>2815.2961843969533</v>
      </c>
      <c r="AA875" s="36">
        <f t="shared" si="276"/>
        <v>1504.7858454608649</v>
      </c>
      <c r="AB875" s="38">
        <f t="shared" si="281"/>
        <v>6.4028427004814148E-10</v>
      </c>
      <c r="AC875" s="17"/>
      <c r="AD875" s="17">
        <f t="shared" si="277"/>
        <v>2</v>
      </c>
      <c r="AE875" s="143"/>
      <c r="AH875" s="103"/>
      <c r="AI875" s="533"/>
    </row>
    <row r="876" spans="1:35">
      <c r="A876" s="533"/>
      <c r="C876" s="67" t="str">
        <f>'Terminated loans'!F66</f>
        <v>E</v>
      </c>
      <c r="D876" s="19">
        <f>'Terminated loans'!H66</f>
        <v>143001504</v>
      </c>
      <c r="E876" s="19">
        <f>'Terminated loans'!I66</f>
        <v>98</v>
      </c>
      <c r="F876" s="19" t="str">
        <f>'Terminated loans'!J66</f>
        <v xml:space="preserve">RAGHOONANDUN P/056063    </v>
      </c>
      <c r="G876" s="547" t="str">
        <f t="shared" si="278"/>
        <v>A2</v>
      </c>
      <c r="H876" s="21">
        <f>'Terminated loans'!L66</f>
        <v>39539</v>
      </c>
      <c r="I876" s="21">
        <f>IF(B876="VELS",'Terminated loans'!M66,'Terminated loans'!B66)</f>
        <v>40512</v>
      </c>
      <c r="J876" s="34">
        <f t="shared" si="266"/>
        <v>32</v>
      </c>
      <c r="K876" s="34">
        <f t="shared" si="282"/>
        <v>152</v>
      </c>
      <c r="L876" s="34">
        <f t="shared" si="283"/>
        <v>32</v>
      </c>
      <c r="M876" s="34">
        <f t="shared" si="284"/>
        <v>32</v>
      </c>
      <c r="N876" s="52">
        <f t="shared" si="267"/>
        <v>32</v>
      </c>
      <c r="O876" s="318">
        <f>+'Terminated loans'!S66</f>
        <v>73931</v>
      </c>
      <c r="P876" s="26">
        <f>+'Terminated loans'!T66</f>
        <v>0.05</v>
      </c>
      <c r="Q876" s="536">
        <f t="shared" si="279"/>
        <v>0.104</v>
      </c>
      <c r="R876" s="222">
        <f t="shared" si="268"/>
        <v>2472.5911603729019</v>
      </c>
      <c r="S876" s="36">
        <f t="shared" si="269"/>
        <v>68840.396558017892</v>
      </c>
      <c r="T876" s="36">
        <f t="shared" si="270"/>
        <v>5090.6034419821081</v>
      </c>
      <c r="U876" s="36">
        <f t="shared" si="271"/>
        <v>10282.520573914269</v>
      </c>
      <c r="V876" s="36">
        <f t="shared" si="272"/>
        <v>5191.9171319328598</v>
      </c>
      <c r="W876" s="37">
        <f t="shared" si="273"/>
        <v>5090.6034419814096</v>
      </c>
      <c r="X876" s="36">
        <f t="shared" si="274"/>
        <v>5090.6034419821081</v>
      </c>
      <c r="Y876" s="276">
        <f t="shared" si="280"/>
        <v>5090.6034419814096</v>
      </c>
      <c r="Z876" s="36">
        <f t="shared" si="275"/>
        <v>10282.520573914269</v>
      </c>
      <c r="AA876" s="36">
        <f t="shared" si="276"/>
        <v>5191.9171319328598</v>
      </c>
      <c r="AB876" s="38">
        <f t="shared" si="281"/>
        <v>-6.9849193096160889E-10</v>
      </c>
      <c r="AC876" s="17"/>
      <c r="AD876" s="17">
        <f t="shared" si="277"/>
        <v>32</v>
      </c>
      <c r="AE876" s="143"/>
      <c r="AH876" s="103"/>
      <c r="AI876" s="533"/>
    </row>
    <row r="877" spans="1:35">
      <c r="A877" s="533"/>
      <c r="C877" s="67" t="str">
        <f>'Terminated loans'!F67</f>
        <v>E</v>
      </c>
      <c r="D877" s="19">
        <f>'Terminated loans'!H67</f>
        <v>143003159</v>
      </c>
      <c r="E877" s="19">
        <f>'Terminated loans'!I67</f>
        <v>98</v>
      </c>
      <c r="F877" s="19" t="str">
        <f>'Terminated loans'!J67</f>
        <v xml:space="preserve">MOOTHOOSAMY D            </v>
      </c>
      <c r="G877" s="547" t="str">
        <f t="shared" si="278"/>
        <v>A2</v>
      </c>
      <c r="H877" s="21">
        <f>'Terminated loans'!L67</f>
        <v>39955</v>
      </c>
      <c r="I877" s="21">
        <f>IF(B877="VELS",'Terminated loans'!M67,'Terminated loans'!B67)</f>
        <v>40512</v>
      </c>
      <c r="J877" s="34">
        <f t="shared" si="266"/>
        <v>18</v>
      </c>
      <c r="K877" s="34">
        <f t="shared" si="282"/>
        <v>138</v>
      </c>
      <c r="L877" s="34">
        <f t="shared" si="283"/>
        <v>18</v>
      </c>
      <c r="M877" s="34">
        <f t="shared" si="284"/>
        <v>18</v>
      </c>
      <c r="N877" s="52">
        <f t="shared" si="267"/>
        <v>18</v>
      </c>
      <c r="O877" s="318">
        <f>+'Terminated loans'!S67</f>
        <v>140021</v>
      </c>
      <c r="P877" s="26">
        <f>+'Terminated loans'!T67</f>
        <v>0.05</v>
      </c>
      <c r="Q877" s="536">
        <f t="shared" si="279"/>
        <v>0.104</v>
      </c>
      <c r="R877" s="222">
        <f t="shared" si="268"/>
        <v>8090.4882294374383</v>
      </c>
      <c r="S877" s="36">
        <f t="shared" si="269"/>
        <v>134301.08867260482</v>
      </c>
      <c r="T877" s="36">
        <f t="shared" si="270"/>
        <v>5719.9113273951807</v>
      </c>
      <c r="U877" s="36">
        <f t="shared" si="271"/>
        <v>11327.699457267619</v>
      </c>
      <c r="V877" s="36">
        <f t="shared" si="272"/>
        <v>5607.7881298738939</v>
      </c>
      <c r="W877" s="37">
        <f t="shared" si="273"/>
        <v>5719.9113273937255</v>
      </c>
      <c r="X877" s="36">
        <f t="shared" si="274"/>
        <v>5719.9113273951807</v>
      </c>
      <c r="Y877" s="276">
        <f t="shared" si="280"/>
        <v>5719.9113273937255</v>
      </c>
      <c r="Z877" s="36">
        <f t="shared" si="275"/>
        <v>11327.699457267619</v>
      </c>
      <c r="AA877" s="36">
        <f t="shared" si="276"/>
        <v>5607.7881298738939</v>
      </c>
      <c r="AB877" s="38">
        <f t="shared" si="281"/>
        <v>-1.4551915228366852E-9</v>
      </c>
      <c r="AC877" s="17"/>
      <c r="AD877" s="17">
        <f t="shared" si="277"/>
        <v>18</v>
      </c>
      <c r="AE877" s="143"/>
      <c r="AH877" s="103"/>
      <c r="AI877" s="533"/>
    </row>
    <row r="878" spans="1:35">
      <c r="A878" s="533"/>
      <c r="C878" s="67" t="str">
        <f>'Terminated loans'!F68</f>
        <v>E</v>
      </c>
      <c r="D878" s="19">
        <f>'Terminated loans'!H68</f>
        <v>143003345</v>
      </c>
      <c r="E878" s="19">
        <f>'Terminated loans'!I68</f>
        <v>98</v>
      </c>
      <c r="F878" s="19" t="str">
        <f>'Terminated loans'!J68</f>
        <v xml:space="preserve">KUNDASAWMY MRS P M/54110 </v>
      </c>
      <c r="G878" s="547" t="str">
        <f t="shared" si="278"/>
        <v>A2</v>
      </c>
      <c r="H878" s="21">
        <f>'Terminated loans'!L68</f>
        <v>39505</v>
      </c>
      <c r="I878" s="21">
        <f>IF(B878="VELS",'Terminated loans'!M68,'Terminated loans'!B68)</f>
        <v>40512</v>
      </c>
      <c r="J878" s="34">
        <f t="shared" si="266"/>
        <v>33</v>
      </c>
      <c r="K878" s="34">
        <f t="shared" si="282"/>
        <v>153</v>
      </c>
      <c r="L878" s="34">
        <f t="shared" si="283"/>
        <v>33</v>
      </c>
      <c r="M878" s="34">
        <f t="shared" si="284"/>
        <v>33</v>
      </c>
      <c r="N878" s="52">
        <f t="shared" si="267"/>
        <v>33</v>
      </c>
      <c r="O878" s="318">
        <f>+'Terminated loans'!S68</f>
        <v>50023</v>
      </c>
      <c r="P878" s="26">
        <f>+'Terminated loans'!T68</f>
        <v>0.05</v>
      </c>
      <c r="Q878" s="536">
        <f t="shared" si="279"/>
        <v>0.104</v>
      </c>
      <c r="R878" s="222">
        <f t="shared" si="268"/>
        <v>1625.601438938847</v>
      </c>
      <c r="S878" s="36">
        <f t="shared" si="269"/>
        <v>46481.77731543655</v>
      </c>
      <c r="T878" s="36">
        <f t="shared" si="270"/>
        <v>3541.2226845634505</v>
      </c>
      <c r="U878" s="36">
        <f t="shared" si="271"/>
        <v>7163.0701695449316</v>
      </c>
      <c r="V878" s="36">
        <f t="shared" si="272"/>
        <v>3621.8474849819468</v>
      </c>
      <c r="W878" s="37">
        <f t="shared" si="273"/>
        <v>3541.2226845629848</v>
      </c>
      <c r="X878" s="36">
        <f t="shared" si="274"/>
        <v>3541.2226845634505</v>
      </c>
      <c r="Y878" s="276">
        <f t="shared" si="280"/>
        <v>3541.2226845629848</v>
      </c>
      <c r="Z878" s="36">
        <f t="shared" si="275"/>
        <v>7163.0701695449316</v>
      </c>
      <c r="AA878" s="36">
        <f t="shared" si="276"/>
        <v>3621.8474849819468</v>
      </c>
      <c r="AB878" s="38">
        <f t="shared" si="281"/>
        <v>-4.6566128730773926E-10</v>
      </c>
      <c r="AC878" s="17"/>
      <c r="AD878" s="17">
        <f t="shared" si="277"/>
        <v>33</v>
      </c>
      <c r="AE878" s="143"/>
      <c r="AH878" s="103"/>
      <c r="AI878" s="533"/>
    </row>
    <row r="879" spans="1:35">
      <c r="A879" s="533"/>
      <c r="C879" s="67" t="str">
        <f>'Terminated loans'!F69</f>
        <v>E</v>
      </c>
      <c r="D879" s="19">
        <f>'Terminated loans'!H69</f>
        <v>143003574</v>
      </c>
      <c r="E879" s="19">
        <f>'Terminated loans'!I69</f>
        <v>97</v>
      </c>
      <c r="F879" s="19" t="str">
        <f>'Terminated loans'!J69</f>
        <v xml:space="preserve">URJOON N V/041575        </v>
      </c>
      <c r="G879" s="547" t="str">
        <f t="shared" si="278"/>
        <v>A2</v>
      </c>
      <c r="H879" s="21">
        <f>'Terminated loans'!L69</f>
        <v>39120</v>
      </c>
      <c r="I879" s="21">
        <f>IF(B879="VELS",'Terminated loans'!M69,'Terminated loans'!B69)</f>
        <v>40512</v>
      </c>
      <c r="J879" s="34">
        <f t="shared" ref="J879:J942" si="285">ROUND((I879-H879)/365*12,0)</f>
        <v>46</v>
      </c>
      <c r="K879" s="34">
        <f t="shared" si="282"/>
        <v>166</v>
      </c>
      <c r="L879" s="34">
        <f t="shared" si="283"/>
        <v>46</v>
      </c>
      <c r="M879" s="34">
        <f t="shared" si="284"/>
        <v>46</v>
      </c>
      <c r="N879" s="52">
        <f t="shared" ref="N879:N942" si="286">IF(C879="O",IF(ROUND(($I$35-H879)/365*12,0)&gt;$L879,$L879,ROUND(($I$35-H879)/365*12,0)),IF(OR(C879="E",C879="N"),ROUND(M879,0),"CHECK"))</f>
        <v>46</v>
      </c>
      <c r="O879" s="318">
        <f>+'Terminated loans'!S69</f>
        <v>12488</v>
      </c>
      <c r="P879" s="26">
        <f>+'Terminated loans'!T69</f>
        <v>0</v>
      </c>
      <c r="Q879" s="536">
        <f t="shared" si="279"/>
        <v>0.104</v>
      </c>
      <c r="R879" s="222">
        <f t="shared" ref="R879:R942" si="287">PMT(P879/12,L879,-O879,0,0)</f>
        <v>271.47826086956519</v>
      </c>
      <c r="S879" s="36">
        <f t="shared" ref="S879:S942" si="288">(-PV(Q879/12,L879,R879,0,0))</f>
        <v>10262.871350011612</v>
      </c>
      <c r="T879" s="36">
        <f t="shared" ref="T879:T942" si="289">O879-S879</f>
        <v>2225.1286499883881</v>
      </c>
      <c r="U879" s="36">
        <f t="shared" ref="U879:U942" si="290">-IF(OR(Q879="",Q879=0),0,(CUMIPMT(Q879/12,L879,S879,1,M879,0)))</f>
        <v>2225.1286499882826</v>
      </c>
      <c r="V879" s="36">
        <f t="shared" ref="V879:V942" si="291">-IF(OR(P879="",P879=0),0,(CUMIPMT(P879/12,L879,O879,1,M879,0)))</f>
        <v>0</v>
      </c>
      <c r="W879" s="37">
        <f t="shared" ref="W879:W942" si="292">IF(ISERROR(U879-V879),0,U879-V879)</f>
        <v>2225.1286499882826</v>
      </c>
      <c r="X879" s="36">
        <f t="shared" ref="X879:X942" si="293">IF(C879="O",T879/AD879*N879,T879)</f>
        <v>2225.1286499883881</v>
      </c>
      <c r="Y879" s="276">
        <f t="shared" si="280"/>
        <v>2225.1286499882826</v>
      </c>
      <c r="Z879" s="36">
        <f t="shared" ref="Z879:Z942" si="294">-IF(OR(Q879="",Q879=0),0,(CUMIPMT(Q879/12,L879,S879,1,L879,0)))</f>
        <v>2225.1286499882826</v>
      </c>
      <c r="AA879" s="36">
        <f t="shared" ref="AA879:AA942" si="295">-IF(OR(P879="",P879=0),0,(CUMIPMT(P879/12,L879,O879,1,L879,0)))</f>
        <v>0</v>
      </c>
      <c r="AB879" s="38">
        <f t="shared" si="281"/>
        <v>-1.0550138540565968E-10</v>
      </c>
      <c r="AC879" s="17"/>
      <c r="AD879" s="17">
        <f t="shared" ref="AD879:AD942" si="296">IF(L879&gt;$J$2,$J$2,L879)</f>
        <v>46</v>
      </c>
      <c r="AE879" s="143"/>
      <c r="AH879" s="103"/>
      <c r="AI879" s="533"/>
    </row>
    <row r="880" spans="1:35">
      <c r="A880" s="533"/>
      <c r="C880" s="67" t="str">
        <f>'Terminated loans'!F70</f>
        <v>E</v>
      </c>
      <c r="D880" s="19">
        <f>'Terminated loans'!H70</f>
        <v>143006964</v>
      </c>
      <c r="E880" s="19">
        <f>'Terminated loans'!I70</f>
        <v>99</v>
      </c>
      <c r="F880" s="19" t="str">
        <f>'Terminated loans'!J70</f>
        <v xml:space="preserve">DEVALET L                </v>
      </c>
      <c r="G880" s="547" t="str">
        <f t="shared" si="278"/>
        <v>A1</v>
      </c>
      <c r="H880" s="21">
        <f>'Terminated loans'!L70</f>
        <v>39763</v>
      </c>
      <c r="I880" s="21">
        <f>IF(B880="VELS",'Terminated loans'!M70,'Terminated loans'!B70)</f>
        <v>40512</v>
      </c>
      <c r="J880" s="34">
        <f t="shared" si="285"/>
        <v>25</v>
      </c>
      <c r="K880" s="34">
        <f t="shared" si="282"/>
        <v>145</v>
      </c>
      <c r="L880" s="34">
        <f t="shared" si="283"/>
        <v>25</v>
      </c>
      <c r="M880" s="34">
        <f t="shared" si="284"/>
        <v>25</v>
      </c>
      <c r="N880" s="52">
        <f t="shared" si="286"/>
        <v>25</v>
      </c>
      <c r="O880" s="318">
        <f>+'Terminated loans'!S70</f>
        <v>2450065</v>
      </c>
      <c r="P880" s="26">
        <f>+'Terminated loans'!T70</f>
        <v>0.03</v>
      </c>
      <c r="Q880" s="536">
        <f t="shared" si="279"/>
        <v>8.6499999999999994E-2</v>
      </c>
      <c r="R880" s="222">
        <f t="shared" si="287"/>
        <v>101219.49352869279</v>
      </c>
      <c r="S880" s="36">
        <f t="shared" si="288"/>
        <v>2307998.3357664663</v>
      </c>
      <c r="T880" s="36">
        <f t="shared" si="289"/>
        <v>142066.66423353367</v>
      </c>
      <c r="U880" s="36">
        <f t="shared" si="290"/>
        <v>222489.00245082751</v>
      </c>
      <c r="V880" s="36">
        <f t="shared" si="291"/>
        <v>80422.338217319921</v>
      </c>
      <c r="W880" s="37">
        <f t="shared" si="292"/>
        <v>142066.66423350759</v>
      </c>
      <c r="X880" s="36">
        <f t="shared" si="293"/>
        <v>142066.66423353367</v>
      </c>
      <c r="Y880" s="276">
        <f t="shared" si="280"/>
        <v>142066.66423350759</v>
      </c>
      <c r="Z880" s="36">
        <f t="shared" si="294"/>
        <v>222489.00245082751</v>
      </c>
      <c r="AA880" s="36">
        <f t="shared" si="295"/>
        <v>80422.338217319921</v>
      </c>
      <c r="AB880" s="38">
        <f t="shared" si="281"/>
        <v>-2.6077032089233398E-8</v>
      </c>
      <c r="AC880" s="17"/>
      <c r="AD880" s="17">
        <f t="shared" si="296"/>
        <v>25</v>
      </c>
      <c r="AE880" s="143"/>
      <c r="AH880" s="103"/>
      <c r="AI880" s="533"/>
    </row>
    <row r="881" spans="1:35">
      <c r="A881" s="533"/>
      <c r="C881" s="67" t="str">
        <f>'Terminated loans'!F71</f>
        <v>E</v>
      </c>
      <c r="D881" s="19">
        <f>'Terminated loans'!H71</f>
        <v>143009858</v>
      </c>
      <c r="E881" s="19">
        <f>'Terminated loans'!I71</f>
        <v>99</v>
      </c>
      <c r="F881" s="19" t="str">
        <f>'Terminated loans'!J71</f>
        <v xml:space="preserve">LOLLMUN V/L (VL)         </v>
      </c>
      <c r="G881" s="547" t="str">
        <f t="shared" si="278"/>
        <v>A1</v>
      </c>
      <c r="H881" s="21">
        <f>'Terminated loans'!L71</f>
        <v>39346</v>
      </c>
      <c r="I881" s="21">
        <f>IF(B881="VELS",'Terminated loans'!M71,'Terminated loans'!B71)</f>
        <v>40512</v>
      </c>
      <c r="J881" s="34">
        <f t="shared" si="285"/>
        <v>38</v>
      </c>
      <c r="K881" s="34">
        <f t="shared" si="282"/>
        <v>158</v>
      </c>
      <c r="L881" s="34">
        <f t="shared" si="283"/>
        <v>38</v>
      </c>
      <c r="M881" s="34">
        <f t="shared" si="284"/>
        <v>38</v>
      </c>
      <c r="N881" s="52">
        <f t="shared" si="286"/>
        <v>38</v>
      </c>
      <c r="O881" s="318">
        <f>+'Terminated loans'!S71</f>
        <v>500002</v>
      </c>
      <c r="P881" s="26">
        <f>+'Terminated loans'!T71</f>
        <v>0.03</v>
      </c>
      <c r="Q881" s="536">
        <f t="shared" si="279"/>
        <v>8.6499999999999994E-2</v>
      </c>
      <c r="R881" s="222">
        <f t="shared" si="287"/>
        <v>13809.27249911939</v>
      </c>
      <c r="S881" s="36">
        <f t="shared" si="288"/>
        <v>457587.41551199055</v>
      </c>
      <c r="T881" s="36">
        <f t="shared" si="289"/>
        <v>42414.584488009452</v>
      </c>
      <c r="U881" s="36">
        <f t="shared" si="290"/>
        <v>67164.939454541192</v>
      </c>
      <c r="V881" s="36">
        <f t="shared" si="291"/>
        <v>24750.354966536863</v>
      </c>
      <c r="W881" s="37">
        <f t="shared" si="292"/>
        <v>42414.58448800433</v>
      </c>
      <c r="X881" s="36">
        <f t="shared" si="293"/>
        <v>42414.584488009452</v>
      </c>
      <c r="Y881" s="276">
        <f t="shared" si="280"/>
        <v>42414.58448800433</v>
      </c>
      <c r="Z881" s="36">
        <f t="shared" si="294"/>
        <v>67164.939454541192</v>
      </c>
      <c r="AA881" s="36">
        <f t="shared" si="295"/>
        <v>24750.354966536863</v>
      </c>
      <c r="AB881" s="38">
        <f t="shared" si="281"/>
        <v>-5.1222741603851318E-9</v>
      </c>
      <c r="AC881" s="17"/>
      <c r="AD881" s="17">
        <f t="shared" si="296"/>
        <v>38</v>
      </c>
      <c r="AE881" s="143"/>
      <c r="AH881" s="103"/>
      <c r="AI881" s="533"/>
    </row>
    <row r="882" spans="1:35">
      <c r="A882" s="533"/>
      <c r="C882" s="67" t="str">
        <f>'Terminated loans'!F72</f>
        <v>E</v>
      </c>
      <c r="D882" s="19">
        <f>'Terminated loans'!H72</f>
        <v>143012328</v>
      </c>
      <c r="E882" s="19">
        <f>'Terminated loans'!I72</f>
        <v>98</v>
      </c>
      <c r="F882" s="19" t="str">
        <f>'Terminated loans'!J72</f>
        <v xml:space="preserve">BABOOA B Z R/053954      </v>
      </c>
      <c r="G882" s="547" t="str">
        <f t="shared" si="278"/>
        <v>A2</v>
      </c>
      <c r="H882" s="21">
        <f>'Terminated loans'!L72</f>
        <v>39498</v>
      </c>
      <c r="I882" s="21">
        <f>IF(B882="VELS",'Terminated loans'!M72,'Terminated loans'!B72)</f>
        <v>40512</v>
      </c>
      <c r="J882" s="34">
        <f t="shared" si="285"/>
        <v>33</v>
      </c>
      <c r="K882" s="34">
        <f t="shared" si="282"/>
        <v>153</v>
      </c>
      <c r="L882" s="34">
        <f t="shared" si="283"/>
        <v>33</v>
      </c>
      <c r="M882" s="34">
        <f t="shared" si="284"/>
        <v>33</v>
      </c>
      <c r="N882" s="52">
        <f t="shared" si="286"/>
        <v>33</v>
      </c>
      <c r="O882" s="318">
        <f>+'Terminated loans'!S72</f>
        <v>375055</v>
      </c>
      <c r="P882" s="26">
        <f>+'Terminated loans'!T72</f>
        <v>0.05</v>
      </c>
      <c r="Q882" s="536">
        <f t="shared" si="279"/>
        <v>0.104</v>
      </c>
      <c r="R882" s="222">
        <f t="shared" si="287"/>
        <v>12188.192385127026</v>
      </c>
      <c r="S882" s="36">
        <f t="shared" si="288"/>
        <v>348504.14791278122</v>
      </c>
      <c r="T882" s="36">
        <f t="shared" si="289"/>
        <v>26550.85208721878</v>
      </c>
      <c r="U882" s="36">
        <f t="shared" si="290"/>
        <v>53706.200796407065</v>
      </c>
      <c r="V882" s="36">
        <f t="shared" si="291"/>
        <v>27155.348709191836</v>
      </c>
      <c r="W882" s="37">
        <f t="shared" si="292"/>
        <v>26550.852087215229</v>
      </c>
      <c r="X882" s="36">
        <f t="shared" si="293"/>
        <v>26550.85208721878</v>
      </c>
      <c r="Y882" s="276">
        <f t="shared" si="280"/>
        <v>26550.852087215229</v>
      </c>
      <c r="Z882" s="36">
        <f t="shared" si="294"/>
        <v>53706.200796407065</v>
      </c>
      <c r="AA882" s="36">
        <f t="shared" si="295"/>
        <v>27155.348709191836</v>
      </c>
      <c r="AB882" s="38">
        <f t="shared" si="281"/>
        <v>-3.5506673157215118E-9</v>
      </c>
      <c r="AC882" s="17"/>
      <c r="AD882" s="17">
        <f t="shared" si="296"/>
        <v>33</v>
      </c>
      <c r="AE882" s="143"/>
      <c r="AH882" s="103"/>
      <c r="AI882" s="533"/>
    </row>
    <row r="883" spans="1:35">
      <c r="A883" s="533"/>
      <c r="C883" s="67" t="str">
        <f>'Terminated loans'!F73</f>
        <v>E</v>
      </c>
      <c r="D883" s="19">
        <f>'Terminated loans'!H73</f>
        <v>143012735</v>
      </c>
      <c r="E883" s="19">
        <f>'Terminated loans'!I73</f>
        <v>99</v>
      </c>
      <c r="F883" s="19" t="str">
        <f>'Terminated loans'!J73</f>
        <v xml:space="preserve">ELLIAH MR C J J M(ME)    </v>
      </c>
      <c r="G883" s="547" t="str">
        <f t="shared" si="278"/>
        <v>A1</v>
      </c>
      <c r="H883" s="21">
        <f>'Terminated loans'!L73</f>
        <v>39476</v>
      </c>
      <c r="I883" s="21">
        <f>IF(B883="VELS",'Terminated loans'!M73,'Terminated loans'!B73)</f>
        <v>40512</v>
      </c>
      <c r="J883" s="34">
        <f t="shared" si="285"/>
        <v>34</v>
      </c>
      <c r="K883" s="34">
        <f t="shared" si="282"/>
        <v>154</v>
      </c>
      <c r="L883" s="34">
        <f t="shared" si="283"/>
        <v>34</v>
      </c>
      <c r="M883" s="34">
        <f t="shared" si="284"/>
        <v>34</v>
      </c>
      <c r="N883" s="52">
        <f t="shared" si="286"/>
        <v>34</v>
      </c>
      <c r="O883" s="318">
        <f>+'Terminated loans'!S73</f>
        <v>2660060</v>
      </c>
      <c r="P883" s="26">
        <f>+'Terminated loans'!T73</f>
        <v>0.03</v>
      </c>
      <c r="Q883" s="536">
        <f t="shared" si="279"/>
        <v>8.6499999999999994E-2</v>
      </c>
      <c r="R883" s="222">
        <f t="shared" si="287"/>
        <v>81706.930244952135</v>
      </c>
      <c r="S883" s="36">
        <f t="shared" si="288"/>
        <v>2455995.4349763999</v>
      </c>
      <c r="T883" s="36">
        <f t="shared" si="289"/>
        <v>204064.56502360012</v>
      </c>
      <c r="U883" s="36">
        <f t="shared" si="290"/>
        <v>322040.19335194537</v>
      </c>
      <c r="V883" s="36">
        <f t="shared" si="291"/>
        <v>117975.62832837319</v>
      </c>
      <c r="W883" s="37">
        <f t="shared" si="292"/>
        <v>204064.56502357218</v>
      </c>
      <c r="X883" s="36">
        <f t="shared" si="293"/>
        <v>204064.56502360012</v>
      </c>
      <c r="Y883" s="276">
        <f t="shared" si="280"/>
        <v>204064.56502357218</v>
      </c>
      <c r="Z883" s="36">
        <f t="shared" si="294"/>
        <v>322040.19335194537</v>
      </c>
      <c r="AA883" s="36">
        <f t="shared" si="295"/>
        <v>117975.62832837319</v>
      </c>
      <c r="AB883" s="38">
        <f t="shared" si="281"/>
        <v>-2.7939677238464355E-8</v>
      </c>
      <c r="AC883" s="17"/>
      <c r="AD883" s="17">
        <f t="shared" si="296"/>
        <v>34</v>
      </c>
      <c r="AE883" s="143"/>
      <c r="AH883" s="103"/>
      <c r="AI883" s="533"/>
    </row>
    <row r="884" spans="1:35">
      <c r="A884" s="533"/>
      <c r="C884" s="67" t="str">
        <f>'Terminated loans'!F74</f>
        <v>E</v>
      </c>
      <c r="D884" s="19">
        <f>'Terminated loans'!H74</f>
        <v>143016943</v>
      </c>
      <c r="E884" s="19">
        <f>'Terminated loans'!I74</f>
        <v>99</v>
      </c>
      <c r="F884" s="19" t="str">
        <f>'Terminated loans'!J74</f>
        <v xml:space="preserve">LOLLMUN V/L/H.LN         </v>
      </c>
      <c r="G884" s="547" t="str">
        <f t="shared" si="278"/>
        <v>A1</v>
      </c>
      <c r="H884" s="21">
        <f>'Terminated loans'!L74</f>
        <v>37952</v>
      </c>
      <c r="I884" s="21">
        <f>IF(B884="VELS",'Terminated loans'!M74,'Terminated loans'!B74)</f>
        <v>40512</v>
      </c>
      <c r="J884" s="34">
        <f t="shared" si="285"/>
        <v>84</v>
      </c>
      <c r="K884" s="34">
        <f t="shared" si="282"/>
        <v>204</v>
      </c>
      <c r="L884" s="34">
        <f t="shared" si="283"/>
        <v>84</v>
      </c>
      <c r="M884" s="34">
        <f t="shared" si="284"/>
        <v>84</v>
      </c>
      <c r="N884" s="52">
        <f t="shared" si="286"/>
        <v>84</v>
      </c>
      <c r="O884" s="318">
        <f>+'Terminated loans'!S74</f>
        <v>1200001</v>
      </c>
      <c r="P884" s="26">
        <f>+'Terminated loans'!T74</f>
        <v>0.03</v>
      </c>
      <c r="Q884" s="536">
        <f t="shared" si="279"/>
        <v>8.6499999999999994E-2</v>
      </c>
      <c r="R884" s="222">
        <f t="shared" si="287"/>
        <v>15855.973291854196</v>
      </c>
      <c r="S884" s="36">
        <f t="shared" si="288"/>
        <v>996477.71281878627</v>
      </c>
      <c r="T884" s="36">
        <f t="shared" si="289"/>
        <v>203523.28718121373</v>
      </c>
      <c r="U884" s="36">
        <f t="shared" si="290"/>
        <v>335424.04369695566</v>
      </c>
      <c r="V884" s="36">
        <f t="shared" si="291"/>
        <v>131900.75651575252</v>
      </c>
      <c r="W884" s="37">
        <f t="shared" si="292"/>
        <v>203523.28718120314</v>
      </c>
      <c r="X884" s="36">
        <f t="shared" si="293"/>
        <v>203523.28718121373</v>
      </c>
      <c r="Y884" s="276">
        <f t="shared" si="280"/>
        <v>203523.28718120314</v>
      </c>
      <c r="Z884" s="36">
        <f t="shared" si="294"/>
        <v>335424.04369695566</v>
      </c>
      <c r="AA884" s="36">
        <f t="shared" si="295"/>
        <v>131900.75651575252</v>
      </c>
      <c r="AB884" s="38">
        <f t="shared" si="281"/>
        <v>-1.0593794286251068E-8</v>
      </c>
      <c r="AC884" s="17"/>
      <c r="AD884" s="17">
        <f t="shared" si="296"/>
        <v>84</v>
      </c>
      <c r="AE884" s="143"/>
      <c r="AH884" s="103"/>
      <c r="AI884" s="533"/>
    </row>
    <row r="885" spans="1:35">
      <c r="A885" s="533"/>
      <c r="C885" s="67" t="str">
        <f>'Terminated loans'!F75</f>
        <v>E</v>
      </c>
      <c r="D885" s="19">
        <f>'Terminated loans'!H75</f>
        <v>143017672</v>
      </c>
      <c r="E885" s="19">
        <f>'Terminated loans'!I75</f>
        <v>98</v>
      </c>
      <c r="F885" s="19" t="str">
        <f>'Terminated loans'!J75</f>
        <v xml:space="preserve">TEEMUL N B/057443        </v>
      </c>
      <c r="G885" s="547" t="str">
        <f t="shared" si="278"/>
        <v>A2</v>
      </c>
      <c r="H885" s="21">
        <f>'Terminated loans'!L75</f>
        <v>39616</v>
      </c>
      <c r="I885" s="21">
        <f>IF(B885="VELS",'Terminated loans'!M75,'Terminated loans'!B75)</f>
        <v>40512</v>
      </c>
      <c r="J885" s="34">
        <f t="shared" si="285"/>
        <v>29</v>
      </c>
      <c r="K885" s="34">
        <f t="shared" si="282"/>
        <v>150</v>
      </c>
      <c r="L885" s="34">
        <f t="shared" si="283"/>
        <v>29</v>
      </c>
      <c r="M885" s="34">
        <f t="shared" si="284"/>
        <v>29</v>
      </c>
      <c r="N885" s="52">
        <f t="shared" si="286"/>
        <v>29</v>
      </c>
      <c r="O885" s="318">
        <f>+'Terminated loans'!S75</f>
        <v>440593</v>
      </c>
      <c r="P885" s="26">
        <f>+'Terminated loans'!T75</f>
        <v>0.05</v>
      </c>
      <c r="Q885" s="536">
        <f t="shared" si="279"/>
        <v>0.104</v>
      </c>
      <c r="R885" s="222">
        <f t="shared" si="287"/>
        <v>16160.83666789422</v>
      </c>
      <c r="S885" s="36">
        <f t="shared" si="288"/>
        <v>412836.52015392028</v>
      </c>
      <c r="T885" s="36">
        <f t="shared" si="289"/>
        <v>27756.479846079717</v>
      </c>
      <c r="U885" s="36">
        <f t="shared" si="290"/>
        <v>55827.743215007824</v>
      </c>
      <c r="V885" s="36">
        <f t="shared" si="291"/>
        <v>28071.263368932414</v>
      </c>
      <c r="W885" s="37">
        <f t="shared" si="292"/>
        <v>27756.47984607541</v>
      </c>
      <c r="X885" s="36">
        <f t="shared" si="293"/>
        <v>27756.479846079717</v>
      </c>
      <c r="Y885" s="276">
        <f t="shared" si="280"/>
        <v>27756.47984607541</v>
      </c>
      <c r="Z885" s="36">
        <f t="shared" si="294"/>
        <v>55827.743215007824</v>
      </c>
      <c r="AA885" s="36">
        <f t="shared" si="295"/>
        <v>28071.263368932414</v>
      </c>
      <c r="AB885" s="38">
        <f t="shared" si="281"/>
        <v>-4.3073669075965881E-9</v>
      </c>
      <c r="AC885" s="17"/>
      <c r="AD885" s="17">
        <f t="shared" si="296"/>
        <v>29</v>
      </c>
      <c r="AE885" s="143"/>
      <c r="AH885" s="103"/>
      <c r="AI885" s="533"/>
    </row>
    <row r="886" spans="1:35">
      <c r="A886" s="533"/>
      <c r="C886" s="67" t="str">
        <f>'Terminated loans'!F76</f>
        <v>E</v>
      </c>
      <c r="D886" s="19">
        <f>'Terminated loans'!H76</f>
        <v>143018237</v>
      </c>
      <c r="E886" s="19">
        <f>'Terminated loans'!I76</f>
        <v>99</v>
      </c>
      <c r="F886" s="19" t="str">
        <f>'Terminated loans'!J76</f>
        <v xml:space="preserve">SOOKUN P/J (SL1028)      </v>
      </c>
      <c r="G886" s="547" t="str">
        <f t="shared" si="278"/>
        <v>A1</v>
      </c>
      <c r="H886" s="21">
        <f>'Terminated loans'!L76</f>
        <v>39707</v>
      </c>
      <c r="I886" s="21">
        <f>IF(B886="VELS",'Terminated loans'!M76,'Terminated loans'!B76)</f>
        <v>40512</v>
      </c>
      <c r="J886" s="34">
        <f t="shared" si="285"/>
        <v>26</v>
      </c>
      <c r="K886" s="34">
        <f t="shared" si="282"/>
        <v>147</v>
      </c>
      <c r="L886" s="34">
        <f t="shared" si="283"/>
        <v>26</v>
      </c>
      <c r="M886" s="34">
        <f t="shared" si="284"/>
        <v>26</v>
      </c>
      <c r="N886" s="52">
        <f t="shared" si="286"/>
        <v>26</v>
      </c>
      <c r="O886" s="318">
        <f>+'Terminated loans'!S76</f>
        <v>3800000</v>
      </c>
      <c r="P886" s="26">
        <f>+'Terminated loans'!T76</f>
        <v>0.03</v>
      </c>
      <c r="Q886" s="536">
        <f t="shared" si="279"/>
        <v>8.6499999999999994E-2</v>
      </c>
      <c r="R886" s="222">
        <f t="shared" si="287"/>
        <v>151137.85294255291</v>
      </c>
      <c r="S886" s="36">
        <f t="shared" si="288"/>
        <v>3571624.9375749547</v>
      </c>
      <c r="T886" s="36">
        <f t="shared" si="289"/>
        <v>228375.0624250453</v>
      </c>
      <c r="U886" s="36">
        <f t="shared" si="290"/>
        <v>357959.23893137882</v>
      </c>
      <c r="V886" s="36">
        <f t="shared" si="291"/>
        <v>129584.17650637636</v>
      </c>
      <c r="W886" s="37">
        <f t="shared" si="292"/>
        <v>228375.06242500246</v>
      </c>
      <c r="X886" s="36">
        <f t="shared" si="293"/>
        <v>228375.0624250453</v>
      </c>
      <c r="Y886" s="276">
        <f t="shared" si="280"/>
        <v>228375.06242500246</v>
      </c>
      <c r="Z886" s="36">
        <f t="shared" si="294"/>
        <v>357959.23893137882</v>
      </c>
      <c r="AA886" s="36">
        <f t="shared" si="295"/>
        <v>129584.17650637636</v>
      </c>
      <c r="AB886" s="38">
        <f t="shared" si="281"/>
        <v>-4.2840838432312012E-8</v>
      </c>
      <c r="AC886" s="17"/>
      <c r="AD886" s="17">
        <f t="shared" si="296"/>
        <v>26</v>
      </c>
      <c r="AE886" s="143"/>
      <c r="AH886" s="103"/>
      <c r="AI886" s="533"/>
    </row>
    <row r="887" spans="1:35">
      <c r="A887" s="533"/>
      <c r="C887" s="67" t="str">
        <f>'Terminated loans'!F77</f>
        <v>E</v>
      </c>
      <c r="D887" s="19">
        <f>'Terminated loans'!H77</f>
        <v>143018679</v>
      </c>
      <c r="E887" s="19">
        <f>'Terminated loans'!I77</f>
        <v>99</v>
      </c>
      <c r="F887" s="19" t="str">
        <f>'Terminated loans'!J77</f>
        <v xml:space="preserve">LOLLMUN J B              </v>
      </c>
      <c r="G887" s="547" t="str">
        <f t="shared" si="278"/>
        <v>A1</v>
      </c>
      <c r="H887" s="21">
        <f>'Terminated loans'!L77</f>
        <v>38924</v>
      </c>
      <c r="I887" s="21">
        <f>IF(B887="VELS",'Terminated loans'!M77,'Terminated loans'!B77)</f>
        <v>40512</v>
      </c>
      <c r="J887" s="34">
        <f t="shared" si="285"/>
        <v>52</v>
      </c>
      <c r="K887" s="34">
        <f t="shared" si="282"/>
        <v>172</v>
      </c>
      <c r="L887" s="34">
        <f t="shared" si="283"/>
        <v>52</v>
      </c>
      <c r="M887" s="34">
        <f t="shared" si="284"/>
        <v>52</v>
      </c>
      <c r="N887" s="52">
        <f t="shared" si="286"/>
        <v>52</v>
      </c>
      <c r="O887" s="318">
        <f>+'Terminated loans'!S77</f>
        <v>1000041</v>
      </c>
      <c r="P887" s="26">
        <f>+'Terminated loans'!T77</f>
        <v>0.03</v>
      </c>
      <c r="Q887" s="536">
        <f t="shared" si="279"/>
        <v>8.6499999999999994E-2</v>
      </c>
      <c r="R887" s="222">
        <f t="shared" si="287"/>
        <v>20532.681432792207</v>
      </c>
      <c r="S887" s="36">
        <f t="shared" si="288"/>
        <v>887784.69540397613</v>
      </c>
      <c r="T887" s="36">
        <f t="shared" si="289"/>
        <v>112256.30459602387</v>
      </c>
      <c r="U887" s="36">
        <f t="shared" si="290"/>
        <v>179914.73910120875</v>
      </c>
      <c r="V887" s="36">
        <f t="shared" si="291"/>
        <v>67658.434505194891</v>
      </c>
      <c r="W887" s="37">
        <f t="shared" si="292"/>
        <v>112256.30459601386</v>
      </c>
      <c r="X887" s="36">
        <f t="shared" si="293"/>
        <v>112256.30459602387</v>
      </c>
      <c r="Y887" s="276">
        <f t="shared" si="280"/>
        <v>112256.30459601386</v>
      </c>
      <c r="Z887" s="36">
        <f t="shared" si="294"/>
        <v>179914.73910120875</v>
      </c>
      <c r="AA887" s="36">
        <f t="shared" si="295"/>
        <v>67658.434505194891</v>
      </c>
      <c r="AB887" s="38">
        <f t="shared" si="281"/>
        <v>-1.0011717677116394E-8</v>
      </c>
      <c r="AC887" s="17"/>
      <c r="AD887" s="17">
        <f t="shared" si="296"/>
        <v>52</v>
      </c>
      <c r="AE887" s="143"/>
      <c r="AH887" s="103"/>
      <c r="AI887" s="533"/>
    </row>
    <row r="888" spans="1:35">
      <c r="A888" s="533"/>
      <c r="C888" s="67" t="str">
        <f>'Terminated loans'!F78</f>
        <v>E</v>
      </c>
      <c r="D888" s="19">
        <f>'Terminated loans'!H78</f>
        <v>143020533</v>
      </c>
      <c r="E888" s="19">
        <f>'Terminated loans'!I78</f>
        <v>98</v>
      </c>
      <c r="F888" s="19" t="str">
        <f>'Terminated loans'!J78</f>
        <v xml:space="preserve">VAYAVOOREE T/040756      </v>
      </c>
      <c r="G888" s="547" t="str">
        <f t="shared" si="278"/>
        <v>A2</v>
      </c>
      <c r="H888" s="21">
        <f>'Terminated loans'!L78</f>
        <v>38946</v>
      </c>
      <c r="I888" s="21">
        <f>IF(B888="VELS",'Terminated loans'!M78,'Terminated loans'!B78)</f>
        <v>40512</v>
      </c>
      <c r="J888" s="34">
        <f t="shared" si="285"/>
        <v>51</v>
      </c>
      <c r="K888" s="34">
        <f t="shared" si="282"/>
        <v>172</v>
      </c>
      <c r="L888" s="34">
        <f t="shared" si="283"/>
        <v>51</v>
      </c>
      <c r="M888" s="34">
        <f t="shared" si="284"/>
        <v>51</v>
      </c>
      <c r="N888" s="52">
        <f t="shared" si="286"/>
        <v>51</v>
      </c>
      <c r="O888" s="318">
        <f>+'Terminated loans'!S78</f>
        <v>88018</v>
      </c>
      <c r="P888" s="26">
        <f>+'Terminated loans'!T78</f>
        <v>0.05</v>
      </c>
      <c r="Q888" s="536">
        <f t="shared" si="279"/>
        <v>0.104</v>
      </c>
      <c r="R888" s="222">
        <f t="shared" si="287"/>
        <v>1919.2830245084003</v>
      </c>
      <c r="S888" s="36">
        <f t="shared" si="288"/>
        <v>78843.818639516438</v>
      </c>
      <c r="T888" s="36">
        <f t="shared" si="289"/>
        <v>9174.1813604835625</v>
      </c>
      <c r="U888" s="36">
        <f t="shared" si="290"/>
        <v>19039.615610411201</v>
      </c>
      <c r="V888" s="36">
        <f t="shared" si="291"/>
        <v>9865.4342499284103</v>
      </c>
      <c r="W888" s="37">
        <f t="shared" si="292"/>
        <v>9174.1813604827912</v>
      </c>
      <c r="X888" s="36">
        <f t="shared" si="293"/>
        <v>9174.1813604835625</v>
      </c>
      <c r="Y888" s="276">
        <f t="shared" si="280"/>
        <v>9174.1813604827912</v>
      </c>
      <c r="Z888" s="36">
        <f t="shared" si="294"/>
        <v>19039.615610411201</v>
      </c>
      <c r="AA888" s="36">
        <f t="shared" si="295"/>
        <v>9865.4342499284103</v>
      </c>
      <c r="AB888" s="38">
        <f t="shared" si="281"/>
        <v>-7.7125150710344315E-10</v>
      </c>
      <c r="AC888" s="17"/>
      <c r="AD888" s="17">
        <f t="shared" si="296"/>
        <v>51</v>
      </c>
      <c r="AE888" s="143"/>
      <c r="AH888" s="103"/>
      <c r="AI888" s="533"/>
    </row>
    <row r="889" spans="1:35">
      <c r="A889" s="533"/>
      <c r="C889" s="67" t="str">
        <f>'Terminated loans'!F79</f>
        <v>E</v>
      </c>
      <c r="D889" s="19">
        <f>'Terminated loans'!H79</f>
        <v>143021041</v>
      </c>
      <c r="E889" s="19">
        <f>'Terminated loans'!I79</f>
        <v>99</v>
      </c>
      <c r="F889" s="19" t="str">
        <f>'Terminated loans'!J79</f>
        <v xml:space="preserve">URJOON N                 </v>
      </c>
      <c r="G889" s="547" t="str">
        <f t="shared" si="278"/>
        <v>A1</v>
      </c>
      <c r="H889" s="21">
        <f>'Terminated loans'!L79</f>
        <v>39175</v>
      </c>
      <c r="I889" s="21">
        <f>IF(B889="VELS",'Terminated loans'!M79,'Terminated loans'!B79)</f>
        <v>40512</v>
      </c>
      <c r="J889" s="34">
        <f t="shared" si="285"/>
        <v>44</v>
      </c>
      <c r="K889" s="34">
        <f t="shared" si="282"/>
        <v>164</v>
      </c>
      <c r="L889" s="34">
        <f t="shared" si="283"/>
        <v>44</v>
      </c>
      <c r="M889" s="34">
        <f t="shared" si="284"/>
        <v>44</v>
      </c>
      <c r="N889" s="52">
        <f t="shared" si="286"/>
        <v>44</v>
      </c>
      <c r="O889" s="318">
        <f>+'Terminated loans'!S79</f>
        <v>2525757</v>
      </c>
      <c r="P889" s="26">
        <f>+'Terminated loans'!T79</f>
        <v>0.03</v>
      </c>
      <c r="Q889" s="536">
        <f t="shared" si="279"/>
        <v>8.6499999999999994E-2</v>
      </c>
      <c r="R889" s="222">
        <f t="shared" si="287"/>
        <v>60690.287104995085</v>
      </c>
      <c r="S889" s="36">
        <f t="shared" si="288"/>
        <v>2281351.6706867381</v>
      </c>
      <c r="T889" s="36">
        <f t="shared" si="289"/>
        <v>244405.3293132619</v>
      </c>
      <c r="U889" s="36">
        <f t="shared" si="290"/>
        <v>389020.96193301911</v>
      </c>
      <c r="V889" s="36">
        <f t="shared" si="291"/>
        <v>144615.63261978375</v>
      </c>
      <c r="W889" s="37">
        <f t="shared" si="292"/>
        <v>244405.32931323536</v>
      </c>
      <c r="X889" s="36">
        <f t="shared" si="293"/>
        <v>244405.3293132619</v>
      </c>
      <c r="Y889" s="276">
        <f t="shared" si="280"/>
        <v>244405.32931323536</v>
      </c>
      <c r="Z889" s="36">
        <f t="shared" si="294"/>
        <v>389020.96193301911</v>
      </c>
      <c r="AA889" s="36">
        <f t="shared" si="295"/>
        <v>144615.63261978375</v>
      </c>
      <c r="AB889" s="38">
        <f t="shared" si="281"/>
        <v>-2.6542693376541138E-8</v>
      </c>
      <c r="AC889" s="17"/>
      <c r="AD889" s="17">
        <f t="shared" si="296"/>
        <v>44</v>
      </c>
      <c r="AE889" s="143"/>
      <c r="AH889" s="103"/>
      <c r="AI889" s="533"/>
    </row>
    <row r="890" spans="1:35">
      <c r="A890" s="533"/>
      <c r="C890" s="67" t="str">
        <f>'Terminated loans'!F80</f>
        <v>E</v>
      </c>
      <c r="D890" s="19">
        <f>'Terminated loans'!H80</f>
        <v>143021807</v>
      </c>
      <c r="E890" s="19">
        <f>'Terminated loans'!I80</f>
        <v>99</v>
      </c>
      <c r="F890" s="19" t="str">
        <f>'Terminated loans'!J80</f>
        <v xml:space="preserve">DAVID J                  </v>
      </c>
      <c r="G890" s="547" t="str">
        <f t="shared" si="278"/>
        <v>A1</v>
      </c>
      <c r="H890" s="21">
        <f>'Terminated loans'!L80</f>
        <v>39751</v>
      </c>
      <c r="I890" s="21">
        <f>IF(B890="VELS",'Terminated loans'!M80,'Terminated loans'!B80)</f>
        <v>40512</v>
      </c>
      <c r="J890" s="34">
        <f t="shared" si="285"/>
        <v>25</v>
      </c>
      <c r="K890" s="34">
        <f t="shared" si="282"/>
        <v>145</v>
      </c>
      <c r="L890" s="34">
        <f t="shared" si="283"/>
        <v>25</v>
      </c>
      <c r="M890" s="34">
        <f t="shared" si="284"/>
        <v>25</v>
      </c>
      <c r="N890" s="52">
        <f t="shared" si="286"/>
        <v>25</v>
      </c>
      <c r="O890" s="318">
        <f>+'Terminated loans'!S80</f>
        <v>600154</v>
      </c>
      <c r="P890" s="26">
        <f>+'Terminated loans'!T80</f>
        <v>0.03</v>
      </c>
      <c r="Q890" s="536">
        <f t="shared" si="279"/>
        <v>8.6499999999999994E-2</v>
      </c>
      <c r="R890" s="222">
        <f t="shared" si="287"/>
        <v>24794.151958915008</v>
      </c>
      <c r="S890" s="36">
        <f t="shared" si="288"/>
        <v>565354.15721770166</v>
      </c>
      <c r="T890" s="36">
        <f t="shared" si="289"/>
        <v>34799.842782298336</v>
      </c>
      <c r="U890" s="36">
        <f t="shared" si="290"/>
        <v>54499.641755167395</v>
      </c>
      <c r="V890" s="36">
        <f t="shared" si="291"/>
        <v>19699.798972875229</v>
      </c>
      <c r="W890" s="37">
        <f t="shared" si="292"/>
        <v>34799.842782292166</v>
      </c>
      <c r="X890" s="36">
        <f t="shared" si="293"/>
        <v>34799.842782298336</v>
      </c>
      <c r="Y890" s="276">
        <f t="shared" si="280"/>
        <v>34799.842782292166</v>
      </c>
      <c r="Z890" s="36">
        <f t="shared" si="294"/>
        <v>54499.641755167395</v>
      </c>
      <c r="AA890" s="36">
        <f t="shared" si="295"/>
        <v>19699.798972875229</v>
      </c>
      <c r="AB890" s="38">
        <f t="shared" si="281"/>
        <v>-6.1700120568275452E-9</v>
      </c>
      <c r="AC890" s="17"/>
      <c r="AD890" s="17">
        <f t="shared" si="296"/>
        <v>25</v>
      </c>
      <c r="AE890" s="143"/>
      <c r="AH890" s="103"/>
      <c r="AI890" s="533"/>
    </row>
    <row r="891" spans="1:35">
      <c r="A891" s="533"/>
      <c r="C891" s="67" t="str">
        <f>'Terminated loans'!F81</f>
        <v>E</v>
      </c>
      <c r="D891" s="19">
        <f>'Terminated loans'!H81</f>
        <v>143021831</v>
      </c>
      <c r="E891" s="19">
        <f>'Terminated loans'!I81</f>
        <v>99</v>
      </c>
      <c r="F891" s="19" t="str">
        <f>'Terminated loans'!J81</f>
        <v xml:space="preserve">RAMSAHYE TR (SL 1348)    </v>
      </c>
      <c r="G891" s="547" t="str">
        <f t="shared" si="278"/>
        <v>A1</v>
      </c>
      <c r="H891" s="21">
        <f>'Terminated loans'!L81</f>
        <v>39911</v>
      </c>
      <c r="I891" s="21">
        <f>IF(B891="VELS",'Terminated loans'!M81,'Terminated loans'!B81)</f>
        <v>40512</v>
      </c>
      <c r="J891" s="34">
        <f t="shared" si="285"/>
        <v>20</v>
      </c>
      <c r="K891" s="34">
        <f t="shared" si="282"/>
        <v>140</v>
      </c>
      <c r="L891" s="34">
        <f t="shared" si="283"/>
        <v>20</v>
      </c>
      <c r="M891" s="34">
        <f t="shared" si="284"/>
        <v>20</v>
      </c>
      <c r="N891" s="52">
        <f t="shared" si="286"/>
        <v>20</v>
      </c>
      <c r="O891" s="318">
        <f>+'Terminated loans'!S81</f>
        <v>1977313</v>
      </c>
      <c r="P891" s="26">
        <f>+'Terminated loans'!T81</f>
        <v>0.03</v>
      </c>
      <c r="Q891" s="536">
        <f t="shared" si="279"/>
        <v>8.6499999999999994E-2</v>
      </c>
      <c r="R891" s="222">
        <f t="shared" si="287"/>
        <v>101481.39233627258</v>
      </c>
      <c r="S891" s="36">
        <f t="shared" si="288"/>
        <v>1883805.5101546845</v>
      </c>
      <c r="T891" s="36">
        <f t="shared" si="289"/>
        <v>93507.48984531546</v>
      </c>
      <c r="U891" s="36">
        <f t="shared" si="290"/>
        <v>145822.33657074603</v>
      </c>
      <c r="V891" s="36">
        <f t="shared" si="291"/>
        <v>52314.846725451527</v>
      </c>
      <c r="W891" s="37">
        <f t="shared" si="292"/>
        <v>93507.489845294505</v>
      </c>
      <c r="X891" s="36">
        <f t="shared" si="293"/>
        <v>93507.48984531546</v>
      </c>
      <c r="Y891" s="276">
        <f t="shared" si="280"/>
        <v>93507.489845294505</v>
      </c>
      <c r="Z891" s="36">
        <f t="shared" si="294"/>
        <v>145822.33657074603</v>
      </c>
      <c r="AA891" s="36">
        <f t="shared" si="295"/>
        <v>52314.846725451527</v>
      </c>
      <c r="AB891" s="38">
        <f t="shared" si="281"/>
        <v>-2.0954757928848267E-8</v>
      </c>
      <c r="AC891" s="17"/>
      <c r="AD891" s="17">
        <f t="shared" si="296"/>
        <v>20</v>
      </c>
      <c r="AE891" s="143"/>
      <c r="AH891" s="103"/>
      <c r="AI891" s="533"/>
    </row>
    <row r="892" spans="1:35">
      <c r="A892" s="533"/>
      <c r="C892" s="67" t="str">
        <f>'Terminated loans'!F82</f>
        <v>E</v>
      </c>
      <c r="D892" s="19">
        <f>'Terminated loans'!H82</f>
        <v>143022927</v>
      </c>
      <c r="E892" s="19">
        <f>'Terminated loans'!I82</f>
        <v>98</v>
      </c>
      <c r="F892" s="19" t="str">
        <f>'Terminated loans'!J82</f>
        <v xml:space="preserve">VAYAVOOREE T             </v>
      </c>
      <c r="G892" s="547" t="str">
        <f t="shared" si="278"/>
        <v>A2</v>
      </c>
      <c r="H892" s="21">
        <f>'Terminated loans'!L82</f>
        <v>39710</v>
      </c>
      <c r="I892" s="21">
        <f>IF(B892="VELS",'Terminated loans'!M82,'Terminated loans'!B82)</f>
        <v>40512</v>
      </c>
      <c r="J892" s="34">
        <f t="shared" si="285"/>
        <v>26</v>
      </c>
      <c r="K892" s="34">
        <f t="shared" si="282"/>
        <v>146</v>
      </c>
      <c r="L892" s="34">
        <f t="shared" si="283"/>
        <v>26</v>
      </c>
      <c r="M892" s="34">
        <f t="shared" si="284"/>
        <v>26</v>
      </c>
      <c r="N892" s="52">
        <f t="shared" si="286"/>
        <v>26</v>
      </c>
      <c r="O892" s="318">
        <f>+'Terminated loans'!S82</f>
        <v>120743</v>
      </c>
      <c r="P892" s="26">
        <f>+'Terminated loans'!T82</f>
        <v>0.05</v>
      </c>
      <c r="Q892" s="536">
        <f t="shared" si="279"/>
        <v>0.104</v>
      </c>
      <c r="R892" s="222">
        <f t="shared" si="287"/>
        <v>4909.709189070436</v>
      </c>
      <c r="S892" s="36">
        <f t="shared" si="288"/>
        <v>113853.07441034453</v>
      </c>
      <c r="T892" s="36">
        <f t="shared" si="289"/>
        <v>6889.9255896554678</v>
      </c>
      <c r="U892" s="36">
        <f t="shared" si="290"/>
        <v>13799.364505485617</v>
      </c>
      <c r="V892" s="36">
        <f t="shared" si="291"/>
        <v>6909.4389158313279</v>
      </c>
      <c r="W892" s="37">
        <f t="shared" si="292"/>
        <v>6889.9255896542891</v>
      </c>
      <c r="X892" s="36">
        <f t="shared" si="293"/>
        <v>6889.9255896554678</v>
      </c>
      <c r="Y892" s="276">
        <f t="shared" si="280"/>
        <v>6889.9255896542891</v>
      </c>
      <c r="Z892" s="36">
        <f t="shared" si="294"/>
        <v>13799.364505485617</v>
      </c>
      <c r="AA892" s="36">
        <f t="shared" si="295"/>
        <v>6909.4389158313279</v>
      </c>
      <c r="AB892" s="38">
        <f t="shared" si="281"/>
        <v>-1.178705133497715E-9</v>
      </c>
      <c r="AC892" s="17"/>
      <c r="AD892" s="17">
        <f t="shared" si="296"/>
        <v>26</v>
      </c>
      <c r="AE892" s="143"/>
      <c r="AH892" s="103"/>
      <c r="AI892" s="533"/>
    </row>
    <row r="893" spans="1:35">
      <c r="A893" s="533"/>
      <c r="C893" s="67" t="str">
        <f>'Terminated loans'!F83</f>
        <v>E</v>
      </c>
      <c r="D893" s="19">
        <f>'Terminated loans'!H83</f>
        <v>143025160</v>
      </c>
      <c r="E893" s="19">
        <f>'Terminated loans'!I83</f>
        <v>99</v>
      </c>
      <c r="F893" s="19" t="str">
        <f>'Terminated loans'!J83</f>
        <v xml:space="preserve">RAMA K (SL 1630)         </v>
      </c>
      <c r="G893" s="547" t="str">
        <f t="shared" ref="G893:G956" si="297">IF(H893&lt;$P$5,"A",IF(H893&lt;$P$6,"B",IF(H893&lt;$P$7,"C",IF(H893&lt;$P$8,"D",IF(H893&lt;$P$9,"E",IF(H893&lt;$P$10,"F",IF(H893&lt;$P$11,"G",IF(H893&lt;$P$12,"I",IF(H893&lt;$P$13,"J",IF(H893&lt;$P$14,"K","L"))))))))))&amp;IF(OR(P893=0,P893&gt;=5%),2,1)</f>
        <v>A1</v>
      </c>
      <c r="H893" s="21">
        <f>'Terminated loans'!L83</f>
        <v>40058</v>
      </c>
      <c r="I893" s="21">
        <f>IF(B893="VELS",'Terminated loans'!M83,'Terminated loans'!B83)</f>
        <v>40512</v>
      </c>
      <c r="J893" s="34">
        <f t="shared" si="285"/>
        <v>15</v>
      </c>
      <c r="K893" s="34">
        <f t="shared" si="282"/>
        <v>135</v>
      </c>
      <c r="L893" s="34">
        <f t="shared" si="283"/>
        <v>15</v>
      </c>
      <c r="M893" s="34">
        <f t="shared" si="284"/>
        <v>15</v>
      </c>
      <c r="N893" s="52">
        <f t="shared" si="286"/>
        <v>15</v>
      </c>
      <c r="O893" s="318">
        <f>+'Terminated loans'!S83</f>
        <v>1796941</v>
      </c>
      <c r="P893" s="26">
        <f>+'Terminated loans'!T83</f>
        <v>0.03</v>
      </c>
      <c r="Q893" s="536">
        <f t="shared" ref="Q893:Q956" si="298">VLOOKUP(G893,$O$3:$Q$28,3,FALSE)</f>
        <v>8.6499999999999994E-2</v>
      </c>
      <c r="R893" s="222">
        <f t="shared" si="287"/>
        <v>122205.94643879865</v>
      </c>
      <c r="S893" s="36">
        <f t="shared" si="288"/>
        <v>1731562.6218701014</v>
      </c>
      <c r="T893" s="36">
        <f t="shared" si="289"/>
        <v>65378.37812989857</v>
      </c>
      <c r="U893" s="36">
        <f t="shared" si="290"/>
        <v>101526.57471185806</v>
      </c>
      <c r="V893" s="36">
        <f t="shared" si="291"/>
        <v>36148.196581979748</v>
      </c>
      <c r="W893" s="37">
        <f t="shared" si="292"/>
        <v>65378.378129878314</v>
      </c>
      <c r="X893" s="36">
        <f t="shared" si="293"/>
        <v>65378.37812989857</v>
      </c>
      <c r="Y893" s="276">
        <f t="shared" si="280"/>
        <v>65378.378129878314</v>
      </c>
      <c r="Z893" s="36">
        <f t="shared" si="294"/>
        <v>101526.57471185806</v>
      </c>
      <c r="AA893" s="36">
        <f t="shared" si="295"/>
        <v>36148.196581979748</v>
      </c>
      <c r="AB893" s="38">
        <f t="shared" si="281"/>
        <v>-2.0256265997886658E-8</v>
      </c>
      <c r="AC893" s="17"/>
      <c r="AD893" s="17">
        <f t="shared" si="296"/>
        <v>15</v>
      </c>
      <c r="AE893" s="143"/>
      <c r="AH893" s="103"/>
      <c r="AI893" s="533"/>
    </row>
    <row r="894" spans="1:35">
      <c r="A894" s="533"/>
      <c r="C894" s="67" t="str">
        <f>'Terminated loans'!F84</f>
        <v>E</v>
      </c>
      <c r="D894" s="19">
        <f>'Terminated loans'!H84</f>
        <v>143030113</v>
      </c>
      <c r="E894" s="19">
        <f>'Terminated loans'!I84</f>
        <v>98</v>
      </c>
      <c r="F894" s="19" t="str">
        <f>'Terminated loans'!J84</f>
        <v xml:space="preserve">NUNKOO B M               </v>
      </c>
      <c r="G894" s="547" t="str">
        <f t="shared" si="297"/>
        <v>A2</v>
      </c>
      <c r="H894" s="21">
        <f>'Terminated loans'!L84</f>
        <v>39770</v>
      </c>
      <c r="I894" s="21">
        <f>IF(B894="VELS",'Terminated loans'!M84,'Terminated loans'!B84)</f>
        <v>40512</v>
      </c>
      <c r="J894" s="34">
        <f t="shared" si="285"/>
        <v>24</v>
      </c>
      <c r="K894" s="34">
        <f t="shared" si="282"/>
        <v>144</v>
      </c>
      <c r="L894" s="34">
        <f t="shared" si="283"/>
        <v>24</v>
      </c>
      <c r="M894" s="34">
        <f t="shared" si="284"/>
        <v>24</v>
      </c>
      <c r="N894" s="52">
        <f t="shared" si="286"/>
        <v>24</v>
      </c>
      <c r="O894" s="318">
        <f>+'Terminated loans'!S84</f>
        <v>160000</v>
      </c>
      <c r="P894" s="26">
        <f>+'Terminated loans'!T84</f>
        <v>0.05</v>
      </c>
      <c r="Q894" s="536">
        <f t="shared" si="298"/>
        <v>0.104</v>
      </c>
      <c r="R894" s="222">
        <f t="shared" si="287"/>
        <v>7019.4223574509515</v>
      </c>
      <c r="S894" s="36">
        <f t="shared" si="288"/>
        <v>151509.99579787729</v>
      </c>
      <c r="T894" s="36">
        <f t="shared" si="289"/>
        <v>8490.0042021227127</v>
      </c>
      <c r="U894" s="36">
        <f t="shared" si="290"/>
        <v>16956.140780943941</v>
      </c>
      <c r="V894" s="36">
        <f t="shared" si="291"/>
        <v>8466.1365788228286</v>
      </c>
      <c r="W894" s="37">
        <f t="shared" si="292"/>
        <v>8490.004202121112</v>
      </c>
      <c r="X894" s="36">
        <f t="shared" si="293"/>
        <v>8490.0042021227127</v>
      </c>
      <c r="Y894" s="276">
        <f t="shared" si="280"/>
        <v>8490.004202121112</v>
      </c>
      <c r="Z894" s="36">
        <f t="shared" si="294"/>
        <v>16956.140780943941</v>
      </c>
      <c r="AA894" s="36">
        <f t="shared" si="295"/>
        <v>8466.1365788228286</v>
      </c>
      <c r="AB894" s="38">
        <f t="shared" si="281"/>
        <v>-1.6007106751203537E-9</v>
      </c>
      <c r="AC894" s="17"/>
      <c r="AD894" s="17">
        <f t="shared" si="296"/>
        <v>24</v>
      </c>
      <c r="AE894" s="143"/>
      <c r="AH894" s="103"/>
      <c r="AI894" s="533"/>
    </row>
    <row r="895" spans="1:35">
      <c r="A895" s="533"/>
      <c r="C895" s="67" t="str">
        <f>'Terminated loans'!F85</f>
        <v>E</v>
      </c>
      <c r="D895" s="19">
        <f>'Terminated loans'!H85</f>
        <v>143031594</v>
      </c>
      <c r="E895" s="19">
        <f>'Terminated loans'!I85</f>
        <v>99</v>
      </c>
      <c r="F895" s="19" t="str">
        <f>'Terminated loans'!J85</f>
        <v xml:space="preserve">PHILIPPE J               </v>
      </c>
      <c r="G895" s="547" t="str">
        <f t="shared" si="297"/>
        <v>A1</v>
      </c>
      <c r="H895" s="21">
        <f>'Terminated loans'!L85</f>
        <v>39696</v>
      </c>
      <c r="I895" s="21">
        <f>IF(B895="VELS",'Terminated loans'!M85,'Terminated loans'!B85)</f>
        <v>40512</v>
      </c>
      <c r="J895" s="34">
        <f t="shared" si="285"/>
        <v>27</v>
      </c>
      <c r="K895" s="34">
        <f t="shared" si="282"/>
        <v>147</v>
      </c>
      <c r="L895" s="34">
        <f t="shared" si="283"/>
        <v>27</v>
      </c>
      <c r="M895" s="34">
        <f t="shared" si="284"/>
        <v>27</v>
      </c>
      <c r="N895" s="52">
        <f t="shared" si="286"/>
        <v>27</v>
      </c>
      <c r="O895" s="318">
        <f>+'Terminated loans'!S85</f>
        <v>3613578</v>
      </c>
      <c r="P895" s="26">
        <f>+'Terminated loans'!T85</f>
        <v>0.03</v>
      </c>
      <c r="Q895" s="536">
        <f t="shared" si="298"/>
        <v>8.6499999999999994E-2</v>
      </c>
      <c r="R895" s="222">
        <f t="shared" si="287"/>
        <v>138571.16906300615</v>
      </c>
      <c r="S895" s="36">
        <f t="shared" si="288"/>
        <v>3388798.0355561515</v>
      </c>
      <c r="T895" s="36">
        <f t="shared" si="289"/>
        <v>224779.96444384847</v>
      </c>
      <c r="U895" s="36">
        <f t="shared" si="290"/>
        <v>352623.52914497582</v>
      </c>
      <c r="V895" s="36">
        <f t="shared" si="291"/>
        <v>127843.564701166</v>
      </c>
      <c r="W895" s="37">
        <f t="shared" si="292"/>
        <v>224779.96444380982</v>
      </c>
      <c r="X895" s="36">
        <f t="shared" si="293"/>
        <v>224779.96444384847</v>
      </c>
      <c r="Y895" s="276">
        <f t="shared" si="280"/>
        <v>224779.96444380982</v>
      </c>
      <c r="Z895" s="36">
        <f t="shared" si="294"/>
        <v>352623.52914497582</v>
      </c>
      <c r="AA895" s="36">
        <f t="shared" si="295"/>
        <v>127843.564701166</v>
      </c>
      <c r="AB895" s="38">
        <f t="shared" si="281"/>
        <v>-3.8649886846542358E-8</v>
      </c>
      <c r="AC895" s="17"/>
      <c r="AD895" s="17">
        <f t="shared" si="296"/>
        <v>27</v>
      </c>
      <c r="AE895" s="143"/>
      <c r="AH895" s="103"/>
      <c r="AI895" s="533"/>
    </row>
    <row r="896" spans="1:35">
      <c r="A896" s="533"/>
      <c r="C896" s="67" t="str">
        <f>'Terminated loans'!F86</f>
        <v>E</v>
      </c>
      <c r="D896" s="19">
        <f>'Terminated loans'!H86</f>
        <v>143032817</v>
      </c>
      <c r="E896" s="19">
        <f>'Terminated loans'!I86</f>
        <v>98</v>
      </c>
      <c r="F896" s="19" t="str">
        <f>'Terminated loans'!J86</f>
        <v xml:space="preserve">LOLLMUN J B              </v>
      </c>
      <c r="G896" s="547" t="str">
        <f t="shared" si="297"/>
        <v>A2</v>
      </c>
      <c r="H896" s="21">
        <f>'Terminated loans'!L86</f>
        <v>39766</v>
      </c>
      <c r="I896" s="21">
        <f>IF(B896="VELS",'Terminated loans'!M86,'Terminated loans'!B86)</f>
        <v>40512</v>
      </c>
      <c r="J896" s="34">
        <f t="shared" si="285"/>
        <v>25</v>
      </c>
      <c r="K896" s="34">
        <f t="shared" si="282"/>
        <v>145</v>
      </c>
      <c r="L896" s="34">
        <f t="shared" si="283"/>
        <v>25</v>
      </c>
      <c r="M896" s="34">
        <f t="shared" si="284"/>
        <v>25</v>
      </c>
      <c r="N896" s="52">
        <f t="shared" si="286"/>
        <v>25</v>
      </c>
      <c r="O896" s="318">
        <f>+'Terminated loans'!S86</f>
        <v>250000</v>
      </c>
      <c r="P896" s="26">
        <f>+'Terminated loans'!T86</f>
        <v>0.05</v>
      </c>
      <c r="Q896" s="536">
        <f t="shared" si="298"/>
        <v>0.104</v>
      </c>
      <c r="R896" s="222">
        <f t="shared" si="287"/>
        <v>10550.674064004368</v>
      </c>
      <c r="S896" s="36">
        <f t="shared" si="288"/>
        <v>236233.25220318109</v>
      </c>
      <c r="T896" s="36">
        <f t="shared" si="289"/>
        <v>13766.747796818905</v>
      </c>
      <c r="U896" s="36">
        <f t="shared" si="290"/>
        <v>27533.599396925711</v>
      </c>
      <c r="V896" s="36">
        <f t="shared" si="291"/>
        <v>13766.851600109192</v>
      </c>
      <c r="W896" s="37">
        <f t="shared" si="292"/>
        <v>13766.747796816519</v>
      </c>
      <c r="X896" s="36">
        <f t="shared" si="293"/>
        <v>13766.747796818905</v>
      </c>
      <c r="Y896" s="276">
        <f t="shared" si="280"/>
        <v>13766.747796816519</v>
      </c>
      <c r="Z896" s="36">
        <f t="shared" si="294"/>
        <v>27533.599396925711</v>
      </c>
      <c r="AA896" s="36">
        <f t="shared" si="295"/>
        <v>13766.851600109192</v>
      </c>
      <c r="AB896" s="38">
        <f t="shared" si="281"/>
        <v>-2.3865140974521637E-9</v>
      </c>
      <c r="AC896" s="17"/>
      <c r="AD896" s="17">
        <f t="shared" si="296"/>
        <v>25</v>
      </c>
      <c r="AE896" s="143"/>
      <c r="AH896" s="103"/>
      <c r="AI896" s="533"/>
    </row>
    <row r="897" spans="1:35">
      <c r="A897" s="533"/>
      <c r="C897" s="67" t="str">
        <f>'Terminated loans'!F87</f>
        <v>E</v>
      </c>
      <c r="D897" s="19">
        <f>'Terminated loans'!H87</f>
        <v>143034828</v>
      </c>
      <c r="E897" s="19">
        <f>'Terminated loans'!I87</f>
        <v>98</v>
      </c>
      <c r="F897" s="19" t="str">
        <f>'Terminated loans'!J87</f>
        <v xml:space="preserve">MOHUN A B S              </v>
      </c>
      <c r="G897" s="547" t="str">
        <f t="shared" si="297"/>
        <v>A2</v>
      </c>
      <c r="H897" s="21">
        <f>'Terminated loans'!L87</f>
        <v>39948</v>
      </c>
      <c r="I897" s="21">
        <f>IF(B897="VELS",'Terminated loans'!M87,'Terminated loans'!B87)</f>
        <v>40512</v>
      </c>
      <c r="J897" s="34">
        <f t="shared" si="285"/>
        <v>19</v>
      </c>
      <c r="K897" s="34">
        <f t="shared" si="282"/>
        <v>139</v>
      </c>
      <c r="L897" s="34">
        <f t="shared" si="283"/>
        <v>19</v>
      </c>
      <c r="M897" s="34">
        <f t="shared" si="284"/>
        <v>19</v>
      </c>
      <c r="N897" s="52">
        <f t="shared" si="286"/>
        <v>19</v>
      </c>
      <c r="O897" s="318">
        <f>+'Terminated loans'!S87</f>
        <v>170000</v>
      </c>
      <c r="P897" s="26">
        <f>+'Terminated loans'!T87</f>
        <v>0.05</v>
      </c>
      <c r="Q897" s="536">
        <f t="shared" si="298"/>
        <v>0.104</v>
      </c>
      <c r="R897" s="222">
        <f t="shared" si="287"/>
        <v>9324.8253596692775</v>
      </c>
      <c r="S897" s="36">
        <f t="shared" si="288"/>
        <v>162705.63985098203</v>
      </c>
      <c r="T897" s="36">
        <f t="shared" si="289"/>
        <v>7294.3601490179717</v>
      </c>
      <c r="U897" s="36">
        <f t="shared" si="290"/>
        <v>14466.041982732597</v>
      </c>
      <c r="V897" s="36">
        <f t="shared" si="291"/>
        <v>7171.681833716284</v>
      </c>
      <c r="W897" s="37">
        <f t="shared" si="292"/>
        <v>7294.3601490163128</v>
      </c>
      <c r="X897" s="36">
        <f t="shared" si="293"/>
        <v>7294.3601490179717</v>
      </c>
      <c r="Y897" s="276">
        <f t="shared" si="280"/>
        <v>7294.3601490163128</v>
      </c>
      <c r="Z897" s="36">
        <f t="shared" si="294"/>
        <v>14466.041982732597</v>
      </c>
      <c r="AA897" s="36">
        <f t="shared" si="295"/>
        <v>7171.681833716284</v>
      </c>
      <c r="AB897" s="38">
        <f t="shared" si="281"/>
        <v>-1.6589183360338211E-9</v>
      </c>
      <c r="AC897" s="17"/>
      <c r="AD897" s="17">
        <f t="shared" si="296"/>
        <v>19</v>
      </c>
      <c r="AE897" s="143"/>
      <c r="AH897" s="103"/>
      <c r="AI897" s="533"/>
    </row>
    <row r="898" spans="1:35">
      <c r="A898" s="533"/>
      <c r="C898" s="67" t="str">
        <f>'Terminated loans'!F88</f>
        <v>E</v>
      </c>
      <c r="D898" s="19">
        <f>'Terminated loans'!H88</f>
        <v>143034852</v>
      </c>
      <c r="E898" s="19">
        <f>'Terminated loans'!I88</f>
        <v>97</v>
      </c>
      <c r="F898" s="19" t="str">
        <f>'Terminated loans'!J88</f>
        <v xml:space="preserve">PURAN N                  </v>
      </c>
      <c r="G898" s="547" t="str">
        <f t="shared" si="297"/>
        <v>A2</v>
      </c>
      <c r="H898" s="21">
        <f>'Terminated loans'!L88</f>
        <v>39890</v>
      </c>
      <c r="I898" s="21">
        <f>IF(B898="VELS",'Terminated loans'!M88,'Terminated loans'!B88)</f>
        <v>40512</v>
      </c>
      <c r="J898" s="34">
        <f t="shared" si="285"/>
        <v>20</v>
      </c>
      <c r="K898" s="34">
        <f t="shared" si="282"/>
        <v>141</v>
      </c>
      <c r="L898" s="34">
        <f t="shared" si="283"/>
        <v>20</v>
      </c>
      <c r="M898" s="34">
        <f t="shared" si="284"/>
        <v>20</v>
      </c>
      <c r="N898" s="52">
        <f t="shared" si="286"/>
        <v>20</v>
      </c>
      <c r="O898" s="318">
        <f>+'Terminated loans'!S88</f>
        <v>35000</v>
      </c>
      <c r="P898" s="26">
        <f>+'Terminated loans'!T88</f>
        <v>0</v>
      </c>
      <c r="Q898" s="536">
        <f t="shared" si="298"/>
        <v>0.104</v>
      </c>
      <c r="R898" s="222">
        <f t="shared" si="287"/>
        <v>1750</v>
      </c>
      <c r="S898" s="36">
        <f t="shared" si="288"/>
        <v>32007.741919263815</v>
      </c>
      <c r="T898" s="36">
        <f t="shared" si="289"/>
        <v>2992.2580807361846</v>
      </c>
      <c r="U898" s="36">
        <f t="shared" si="290"/>
        <v>2992.2580807358645</v>
      </c>
      <c r="V898" s="36">
        <f t="shared" si="291"/>
        <v>0</v>
      </c>
      <c r="W898" s="37">
        <f t="shared" si="292"/>
        <v>2992.2580807358645</v>
      </c>
      <c r="X898" s="36">
        <f t="shared" si="293"/>
        <v>2992.2580807361846</v>
      </c>
      <c r="Y898" s="276">
        <f t="shared" si="280"/>
        <v>2992.2580807358645</v>
      </c>
      <c r="Z898" s="36">
        <f t="shared" si="294"/>
        <v>2992.2580807358645</v>
      </c>
      <c r="AA898" s="36">
        <f t="shared" si="295"/>
        <v>0</v>
      </c>
      <c r="AB898" s="38">
        <f t="shared" si="281"/>
        <v>-3.2014213502407074E-10</v>
      </c>
      <c r="AC898" s="17"/>
      <c r="AD898" s="17">
        <f t="shared" si="296"/>
        <v>20</v>
      </c>
      <c r="AE898" s="143"/>
      <c r="AH898" s="103"/>
      <c r="AI898" s="533"/>
    </row>
    <row r="899" spans="1:35">
      <c r="A899" s="533"/>
      <c r="C899" s="67" t="str">
        <f>'Terminated loans'!F89</f>
        <v>E</v>
      </c>
      <c r="D899" s="19">
        <f>'Terminated loans'!H89</f>
        <v>143035298</v>
      </c>
      <c r="E899" s="19">
        <f>'Terminated loans'!I89</f>
        <v>98</v>
      </c>
      <c r="F899" s="19" t="str">
        <f>'Terminated loans'!J89</f>
        <v xml:space="preserve">AVICE D J                </v>
      </c>
      <c r="G899" s="547" t="str">
        <f t="shared" si="297"/>
        <v>A2</v>
      </c>
      <c r="H899" s="21">
        <f>'Terminated loans'!L89</f>
        <v>39843</v>
      </c>
      <c r="I899" s="21">
        <f>IF(B899="VELS",'Terminated loans'!M89,'Terminated loans'!B89)</f>
        <v>40512</v>
      </c>
      <c r="J899" s="34">
        <f t="shared" si="285"/>
        <v>22</v>
      </c>
      <c r="K899" s="34">
        <f t="shared" si="282"/>
        <v>142</v>
      </c>
      <c r="L899" s="34">
        <f t="shared" si="283"/>
        <v>22</v>
      </c>
      <c r="M899" s="34">
        <f t="shared" si="284"/>
        <v>22</v>
      </c>
      <c r="N899" s="52">
        <f t="shared" si="286"/>
        <v>22</v>
      </c>
      <c r="O899" s="318">
        <f>+'Terminated loans'!S89</f>
        <v>253661</v>
      </c>
      <c r="P899" s="26">
        <f>+'Terminated loans'!T89</f>
        <v>0.05</v>
      </c>
      <c r="Q899" s="536">
        <f t="shared" si="298"/>
        <v>0.104</v>
      </c>
      <c r="R899" s="222">
        <f t="shared" si="287"/>
        <v>12090.565956445469</v>
      </c>
      <c r="S899" s="36">
        <f t="shared" si="288"/>
        <v>241224.69289116174</v>
      </c>
      <c r="T899" s="36">
        <f t="shared" si="289"/>
        <v>12436.307108838257</v>
      </c>
      <c r="U899" s="36">
        <f t="shared" si="290"/>
        <v>24767.758150635957</v>
      </c>
      <c r="V899" s="36">
        <f t="shared" si="291"/>
        <v>12331.451041800348</v>
      </c>
      <c r="W899" s="37">
        <f t="shared" si="292"/>
        <v>12436.307108835608</v>
      </c>
      <c r="X899" s="36">
        <f t="shared" si="293"/>
        <v>12436.307108838257</v>
      </c>
      <c r="Y899" s="276">
        <f t="shared" si="280"/>
        <v>12436.307108835608</v>
      </c>
      <c r="Z899" s="36">
        <f t="shared" si="294"/>
        <v>24767.758150635957</v>
      </c>
      <c r="AA899" s="36">
        <f t="shared" si="295"/>
        <v>12331.451041800348</v>
      </c>
      <c r="AB899" s="38">
        <f t="shared" si="281"/>
        <v>-2.648448571562767E-9</v>
      </c>
      <c r="AC899" s="17"/>
      <c r="AD899" s="17">
        <f t="shared" si="296"/>
        <v>22</v>
      </c>
      <c r="AE899" s="143"/>
      <c r="AH899" s="103"/>
      <c r="AI899" s="533"/>
    </row>
    <row r="900" spans="1:35">
      <c r="A900" s="533"/>
      <c r="C900" s="67" t="str">
        <f>'Terminated loans'!F90</f>
        <v>E</v>
      </c>
      <c r="D900" s="19">
        <f>'Terminated loans'!H90</f>
        <v>143037142</v>
      </c>
      <c r="E900" s="19">
        <f>'Terminated loans'!I90</f>
        <v>99</v>
      </c>
      <c r="F900" s="19" t="str">
        <f>'Terminated loans'!J90</f>
        <v xml:space="preserve">RAMA K (SL 2135)         </v>
      </c>
      <c r="G900" s="547" t="str">
        <f t="shared" si="297"/>
        <v>B1</v>
      </c>
      <c r="H900" s="21">
        <f>'Terminated loans'!L90</f>
        <v>40462</v>
      </c>
      <c r="I900" s="21">
        <f>IF(B900="VELS",'Terminated loans'!M90,'Terminated loans'!B90)</f>
        <v>40512</v>
      </c>
      <c r="J900" s="34">
        <f t="shared" si="285"/>
        <v>2</v>
      </c>
      <c r="K900" s="34">
        <f t="shared" si="282"/>
        <v>122</v>
      </c>
      <c r="L900" s="34">
        <f t="shared" si="283"/>
        <v>2</v>
      </c>
      <c r="M900" s="34">
        <f t="shared" si="284"/>
        <v>2</v>
      </c>
      <c r="N900" s="52">
        <f t="shared" si="286"/>
        <v>2</v>
      </c>
      <c r="O900" s="318">
        <f>+'Terminated loans'!S90</f>
        <v>1295188</v>
      </c>
      <c r="P900" s="26">
        <f>+'Terminated loans'!T90</f>
        <v>0.03</v>
      </c>
      <c r="Q900" s="536">
        <f t="shared" si="298"/>
        <v>7.6499999999999999E-2</v>
      </c>
      <c r="R900" s="222">
        <f t="shared" si="287"/>
        <v>650023.48810237204</v>
      </c>
      <c r="S900" s="36">
        <f t="shared" si="288"/>
        <v>1287720.110778841</v>
      </c>
      <c r="T900" s="36">
        <f t="shared" si="289"/>
        <v>7467.8892211590428</v>
      </c>
      <c r="U900" s="36">
        <f t="shared" si="290"/>
        <v>12326.865425904747</v>
      </c>
      <c r="V900" s="36">
        <f t="shared" si="291"/>
        <v>4858.9762047440745</v>
      </c>
      <c r="W900" s="37">
        <f t="shared" si="292"/>
        <v>7467.8892211606726</v>
      </c>
      <c r="X900" s="36">
        <f t="shared" si="293"/>
        <v>7467.8892211590428</v>
      </c>
      <c r="Y900" s="276">
        <f t="shared" si="280"/>
        <v>7467.8892211606726</v>
      </c>
      <c r="Z900" s="36">
        <f t="shared" si="294"/>
        <v>12326.865425904747</v>
      </c>
      <c r="AA900" s="36">
        <f t="shared" si="295"/>
        <v>4858.9762047440745</v>
      </c>
      <c r="AB900" s="38">
        <f t="shared" si="281"/>
        <v>1.6298145055770874E-9</v>
      </c>
      <c r="AC900" s="17"/>
      <c r="AD900" s="17">
        <f t="shared" si="296"/>
        <v>2</v>
      </c>
      <c r="AE900" s="143"/>
      <c r="AH900" s="103"/>
      <c r="AI900" s="533"/>
    </row>
    <row r="901" spans="1:35">
      <c r="A901" s="533"/>
      <c r="C901" s="67" t="str">
        <f>'Terminated loans'!F91</f>
        <v>E</v>
      </c>
      <c r="D901" s="19">
        <f>'Terminated loans'!H91</f>
        <v>143038432</v>
      </c>
      <c r="E901" s="19">
        <f>'Terminated loans'!I91</f>
        <v>99</v>
      </c>
      <c r="F901" s="19" t="str">
        <f>'Terminated loans'!J91</f>
        <v xml:space="preserve">PYDIAH M J I/SL1753      </v>
      </c>
      <c r="G901" s="547" t="str">
        <f t="shared" si="297"/>
        <v>A1</v>
      </c>
      <c r="H901" s="21">
        <f>'Terminated loans'!L91</f>
        <v>40102</v>
      </c>
      <c r="I901" s="21">
        <f>IF(B901="VELS",'Terminated loans'!M91,'Terminated loans'!B91)</f>
        <v>40512</v>
      </c>
      <c r="J901" s="34">
        <f t="shared" si="285"/>
        <v>13</v>
      </c>
      <c r="K901" s="34">
        <f t="shared" si="282"/>
        <v>134</v>
      </c>
      <c r="L901" s="34">
        <f t="shared" si="283"/>
        <v>13</v>
      </c>
      <c r="M901" s="34">
        <f t="shared" si="284"/>
        <v>13</v>
      </c>
      <c r="N901" s="52">
        <f t="shared" si="286"/>
        <v>13</v>
      </c>
      <c r="O901" s="318">
        <f>+'Terminated loans'!S91</f>
        <v>15741</v>
      </c>
      <c r="P901" s="26">
        <f>+'Terminated loans'!T91</f>
        <v>0.03</v>
      </c>
      <c r="Q901" s="536">
        <f t="shared" si="298"/>
        <v>8.6499999999999994E-2</v>
      </c>
      <c r="R901" s="222">
        <f t="shared" si="287"/>
        <v>1232.1417764918203</v>
      </c>
      <c r="S901" s="36">
        <f t="shared" si="288"/>
        <v>15237.919747475153</v>
      </c>
      <c r="T901" s="36">
        <f t="shared" si="289"/>
        <v>503.08025252484731</v>
      </c>
      <c r="U901" s="36">
        <f t="shared" si="290"/>
        <v>779.92334691831638</v>
      </c>
      <c r="V901" s="36">
        <f t="shared" si="291"/>
        <v>276.8430943936637</v>
      </c>
      <c r="W901" s="37">
        <f t="shared" si="292"/>
        <v>503.08025252465268</v>
      </c>
      <c r="X901" s="36">
        <f t="shared" si="293"/>
        <v>503.08025252484731</v>
      </c>
      <c r="Y901" s="276">
        <f t="shared" si="280"/>
        <v>503.08025252465268</v>
      </c>
      <c r="Z901" s="36">
        <f t="shared" si="294"/>
        <v>779.92334691831638</v>
      </c>
      <c r="AA901" s="36">
        <f t="shared" si="295"/>
        <v>276.8430943936637</v>
      </c>
      <c r="AB901" s="38">
        <f t="shared" si="281"/>
        <v>-1.9463186617940664E-10</v>
      </c>
      <c r="AC901" s="17"/>
      <c r="AD901" s="17">
        <f t="shared" si="296"/>
        <v>13</v>
      </c>
      <c r="AE901" s="143"/>
      <c r="AH901" s="103"/>
      <c r="AI901" s="533"/>
    </row>
    <row r="902" spans="1:35">
      <c r="A902" s="533"/>
      <c r="C902" s="67" t="str">
        <f>'Terminated loans'!F92</f>
        <v>E</v>
      </c>
      <c r="D902" s="19">
        <f>'Terminated loans'!H92</f>
        <v>143039315</v>
      </c>
      <c r="E902" s="19">
        <f>'Terminated loans'!I92</f>
        <v>98</v>
      </c>
      <c r="F902" s="19" t="str">
        <f>'Terminated loans'!J92</f>
        <v xml:space="preserve">SIBARTIE P               </v>
      </c>
      <c r="G902" s="547" t="str">
        <f t="shared" si="297"/>
        <v>A2</v>
      </c>
      <c r="H902" s="21">
        <f>'Terminated loans'!L92</f>
        <v>40093</v>
      </c>
      <c r="I902" s="21">
        <f>IF(B902="VELS",'Terminated loans'!M92,'Terminated loans'!B92)</f>
        <v>40512</v>
      </c>
      <c r="J902" s="34">
        <f t="shared" si="285"/>
        <v>14</v>
      </c>
      <c r="K902" s="34">
        <f t="shared" si="282"/>
        <v>134</v>
      </c>
      <c r="L902" s="34">
        <f t="shared" si="283"/>
        <v>14</v>
      </c>
      <c r="M902" s="34">
        <f t="shared" si="284"/>
        <v>14</v>
      </c>
      <c r="N902" s="52">
        <f t="shared" si="286"/>
        <v>14</v>
      </c>
      <c r="O902" s="318">
        <f>+'Terminated loans'!S92</f>
        <v>197059</v>
      </c>
      <c r="P902" s="26">
        <f>+'Terminated loans'!T92</f>
        <v>0.05</v>
      </c>
      <c r="Q902" s="536">
        <f t="shared" si="298"/>
        <v>0.104</v>
      </c>
      <c r="R902" s="222">
        <f t="shared" si="287"/>
        <v>14519.469214498997</v>
      </c>
      <c r="S902" s="36">
        <f t="shared" si="288"/>
        <v>190648.76130852677</v>
      </c>
      <c r="T902" s="36">
        <f t="shared" si="289"/>
        <v>6410.2386914732342</v>
      </c>
      <c r="U902" s="36">
        <f t="shared" si="290"/>
        <v>12623.807694457151</v>
      </c>
      <c r="V902" s="36">
        <f t="shared" si="291"/>
        <v>6213.5690029859252</v>
      </c>
      <c r="W902" s="37">
        <f t="shared" si="292"/>
        <v>6410.238691471226</v>
      </c>
      <c r="X902" s="36">
        <f t="shared" si="293"/>
        <v>6410.2386914732342</v>
      </c>
      <c r="Y902" s="276">
        <f t="shared" si="280"/>
        <v>6410.238691471226</v>
      </c>
      <c r="Z902" s="36">
        <f t="shared" si="294"/>
        <v>12623.807694457151</v>
      </c>
      <c r="AA902" s="36">
        <f t="shared" si="295"/>
        <v>6213.5690029859252</v>
      </c>
      <c r="AB902" s="38">
        <f t="shared" si="281"/>
        <v>-2.0081643015146255E-9</v>
      </c>
      <c r="AC902" s="17"/>
      <c r="AD902" s="17">
        <f t="shared" si="296"/>
        <v>14</v>
      </c>
      <c r="AE902" s="143"/>
      <c r="AH902" s="103"/>
      <c r="AI902" s="533"/>
    </row>
    <row r="903" spans="1:35">
      <c r="A903" s="533"/>
      <c r="C903" s="67" t="str">
        <f>'Terminated loans'!F93</f>
        <v>E</v>
      </c>
      <c r="D903" s="19">
        <f>'Terminated loans'!H93</f>
        <v>143040216</v>
      </c>
      <c r="E903" s="19">
        <f>'Terminated loans'!I93</f>
        <v>99</v>
      </c>
      <c r="F903" s="19" t="str">
        <f>'Terminated loans'!J93</f>
        <v xml:space="preserve">APPADOO K (SL 1695)      </v>
      </c>
      <c r="G903" s="547" t="str">
        <f t="shared" si="297"/>
        <v>A1</v>
      </c>
      <c r="H903" s="21">
        <f>'Terminated loans'!L93</f>
        <v>40155</v>
      </c>
      <c r="I903" s="21">
        <f>IF(B903="VELS",'Terminated loans'!M93,'Terminated loans'!B93)</f>
        <v>40512</v>
      </c>
      <c r="J903" s="34">
        <f t="shared" si="285"/>
        <v>12</v>
      </c>
      <c r="K903" s="34">
        <f t="shared" si="282"/>
        <v>132</v>
      </c>
      <c r="L903" s="34">
        <f t="shared" si="283"/>
        <v>12</v>
      </c>
      <c r="M903" s="34">
        <f t="shared" si="284"/>
        <v>12</v>
      </c>
      <c r="N903" s="52">
        <f t="shared" si="286"/>
        <v>12</v>
      </c>
      <c r="O903" s="318">
        <f>+'Terminated loans'!S93</f>
        <v>1404097</v>
      </c>
      <c r="P903" s="26">
        <f>+'Terminated loans'!T93</f>
        <v>0.03</v>
      </c>
      <c r="Q903" s="536">
        <f t="shared" si="298"/>
        <v>8.6499999999999994E-2</v>
      </c>
      <c r="R903" s="222">
        <f t="shared" si="287"/>
        <v>118918.16834569804</v>
      </c>
      <c r="S903" s="36">
        <f t="shared" si="288"/>
        <v>1362346.0114570863</v>
      </c>
      <c r="T903" s="36">
        <f t="shared" si="289"/>
        <v>41750.988542913692</v>
      </c>
      <c r="U903" s="36">
        <f t="shared" si="290"/>
        <v>64672.008691272233</v>
      </c>
      <c r="V903" s="36">
        <f t="shared" si="291"/>
        <v>22921.020148376469</v>
      </c>
      <c r="W903" s="37">
        <f t="shared" si="292"/>
        <v>41750.988542895764</v>
      </c>
      <c r="X903" s="36">
        <f t="shared" si="293"/>
        <v>41750.988542913692</v>
      </c>
      <c r="Y903" s="276">
        <f t="shared" si="280"/>
        <v>41750.988542895764</v>
      </c>
      <c r="Z903" s="36">
        <f t="shared" si="294"/>
        <v>64672.008691272233</v>
      </c>
      <c r="AA903" s="36">
        <f t="shared" si="295"/>
        <v>22921.020148376469</v>
      </c>
      <c r="AB903" s="38">
        <f t="shared" si="281"/>
        <v>-1.7927959561347961E-8</v>
      </c>
      <c r="AC903" s="17"/>
      <c r="AD903" s="17">
        <f t="shared" si="296"/>
        <v>12</v>
      </c>
      <c r="AE903" s="143"/>
      <c r="AH903" s="103"/>
      <c r="AI903" s="533"/>
    </row>
    <row r="904" spans="1:35">
      <c r="A904" s="533"/>
      <c r="C904" s="67" t="str">
        <f>'Terminated loans'!F94</f>
        <v>E</v>
      </c>
      <c r="D904" s="19">
        <f>'Terminated loans'!H94</f>
        <v>143128555</v>
      </c>
      <c r="E904" s="19">
        <f>'Terminated loans'!I94</f>
        <v>99</v>
      </c>
      <c r="F904" s="19" t="str">
        <f>'Terminated loans'!J94</f>
        <v xml:space="preserve">BABOOLALL P (SL 1821)    </v>
      </c>
      <c r="G904" s="547" t="str">
        <f t="shared" si="297"/>
        <v>A1</v>
      </c>
      <c r="H904" s="21">
        <f>'Terminated loans'!L94</f>
        <v>40170</v>
      </c>
      <c r="I904" s="21">
        <f>IF(B904="VELS",'Terminated loans'!M94,'Terminated loans'!B94)</f>
        <v>40512</v>
      </c>
      <c r="J904" s="34">
        <f t="shared" si="285"/>
        <v>11</v>
      </c>
      <c r="K904" s="34">
        <f t="shared" si="282"/>
        <v>131</v>
      </c>
      <c r="L904" s="34">
        <f t="shared" si="283"/>
        <v>11</v>
      </c>
      <c r="M904" s="34">
        <f t="shared" si="284"/>
        <v>11</v>
      </c>
      <c r="N904" s="52">
        <f t="shared" si="286"/>
        <v>11</v>
      </c>
      <c r="O904" s="318">
        <f>+'Terminated loans'!S94</f>
        <v>4100150</v>
      </c>
      <c r="P904" s="26">
        <f>+'Terminated loans'!T94</f>
        <v>0.03</v>
      </c>
      <c r="Q904" s="536">
        <f t="shared" si="298"/>
        <v>8.6499999999999994E-2</v>
      </c>
      <c r="R904" s="222">
        <f t="shared" si="287"/>
        <v>378355.28966720559</v>
      </c>
      <c r="S904" s="36">
        <f t="shared" si="288"/>
        <v>3987389.3929163595</v>
      </c>
      <c r="T904" s="36">
        <f t="shared" si="289"/>
        <v>112760.60708364053</v>
      </c>
      <c r="U904" s="36">
        <f t="shared" si="290"/>
        <v>174518.79342285451</v>
      </c>
      <c r="V904" s="36">
        <f t="shared" si="291"/>
        <v>61758.186339261942</v>
      </c>
      <c r="W904" s="37">
        <f t="shared" si="292"/>
        <v>112760.60708359256</v>
      </c>
      <c r="X904" s="36">
        <f t="shared" si="293"/>
        <v>112760.60708364053</v>
      </c>
      <c r="Y904" s="276">
        <f t="shared" si="280"/>
        <v>112760.60708359256</v>
      </c>
      <c r="Z904" s="36">
        <f t="shared" si="294"/>
        <v>174518.79342285451</v>
      </c>
      <c r="AA904" s="36">
        <f t="shared" si="295"/>
        <v>61758.186339261942</v>
      </c>
      <c r="AB904" s="38">
        <f t="shared" si="281"/>
        <v>-4.7963112592697144E-8</v>
      </c>
      <c r="AC904" s="17"/>
      <c r="AD904" s="17">
        <f t="shared" si="296"/>
        <v>11</v>
      </c>
      <c r="AE904" s="143"/>
      <c r="AH904" s="103"/>
      <c r="AI904" s="533"/>
    </row>
    <row r="905" spans="1:35">
      <c r="A905" s="533"/>
      <c r="C905" s="67" t="str">
        <f>'Terminated loans'!F95</f>
        <v>E</v>
      </c>
      <c r="D905" s="19">
        <f>'Terminated loans'!H95</f>
        <v>143527875</v>
      </c>
      <c r="E905" s="19">
        <f>'Terminated loans'!I95</f>
        <v>4</v>
      </c>
      <c r="F905" s="19" t="str">
        <f>'Terminated loans'!J95</f>
        <v xml:space="preserve">RAMROOP MR P             </v>
      </c>
      <c r="G905" s="547" t="str">
        <f t="shared" si="297"/>
        <v>A2</v>
      </c>
      <c r="H905" s="21">
        <f>'Terminated loans'!L95</f>
        <v>36538</v>
      </c>
      <c r="I905" s="21">
        <f>IF(B905="VELS",'Terminated loans'!M95,'Terminated loans'!B95)</f>
        <v>40512</v>
      </c>
      <c r="J905" s="34">
        <f t="shared" si="285"/>
        <v>131</v>
      </c>
      <c r="K905" s="34">
        <f t="shared" si="282"/>
        <v>251</v>
      </c>
      <c r="L905" s="34">
        <f t="shared" si="283"/>
        <v>131</v>
      </c>
      <c r="M905" s="34">
        <f t="shared" si="284"/>
        <v>131</v>
      </c>
      <c r="N905" s="52">
        <f t="shared" si="286"/>
        <v>131</v>
      </c>
      <c r="O905" s="318">
        <f>+'Terminated loans'!S95</f>
        <v>30422</v>
      </c>
      <c r="P905" s="26">
        <f>+'Terminated loans'!T95</f>
        <v>0.05</v>
      </c>
      <c r="Q905" s="536">
        <f t="shared" si="298"/>
        <v>0.104</v>
      </c>
      <c r="R905" s="222">
        <f t="shared" si="287"/>
        <v>301.81716178041984</v>
      </c>
      <c r="S905" s="36">
        <f t="shared" si="288"/>
        <v>23580.374488816102</v>
      </c>
      <c r="T905" s="36">
        <f t="shared" si="289"/>
        <v>6841.6255111838982</v>
      </c>
      <c r="U905" s="36">
        <f t="shared" si="290"/>
        <v>15957.673704418692</v>
      </c>
      <c r="V905" s="36">
        <f t="shared" si="291"/>
        <v>9116.0481932350012</v>
      </c>
      <c r="W905" s="37">
        <f t="shared" si="292"/>
        <v>6841.6255111836908</v>
      </c>
      <c r="X905" s="36">
        <f t="shared" si="293"/>
        <v>6841.6255111838982</v>
      </c>
      <c r="Y905" s="276">
        <f t="shared" si="280"/>
        <v>6841.6255111836908</v>
      </c>
      <c r="Z905" s="36">
        <f t="shared" si="294"/>
        <v>15957.673704418692</v>
      </c>
      <c r="AA905" s="36">
        <f t="shared" si="295"/>
        <v>9116.0481932350012</v>
      </c>
      <c r="AB905" s="38">
        <f t="shared" si="281"/>
        <v>-2.0736479200422764E-10</v>
      </c>
      <c r="AC905" s="17"/>
      <c r="AD905" s="17">
        <f t="shared" si="296"/>
        <v>131</v>
      </c>
      <c r="AE905" s="143"/>
      <c r="AH905" s="103"/>
      <c r="AI905" s="533"/>
    </row>
    <row r="906" spans="1:35">
      <c r="A906" s="533"/>
      <c r="C906" s="67" t="str">
        <f>'Terminated loans'!F96</f>
        <v>E</v>
      </c>
      <c r="D906" s="19">
        <f>'Terminated loans'!H96</f>
        <v>143990001</v>
      </c>
      <c r="E906" s="19">
        <f>'Terminated loans'!I96</f>
        <v>98</v>
      </c>
      <c r="F906" s="19" t="str">
        <f>'Terminated loans'!J96</f>
        <v xml:space="preserve">THERANCE M I C           </v>
      </c>
      <c r="G906" s="547" t="str">
        <f t="shared" si="297"/>
        <v>A2</v>
      </c>
      <c r="H906" s="21">
        <f>'Terminated loans'!L96</f>
        <v>40161</v>
      </c>
      <c r="I906" s="21">
        <f>IF(B906="VELS",'Terminated loans'!M96,'Terminated loans'!B96)</f>
        <v>40512</v>
      </c>
      <c r="J906" s="34">
        <f t="shared" si="285"/>
        <v>12</v>
      </c>
      <c r="K906" s="34">
        <f t="shared" si="282"/>
        <v>132</v>
      </c>
      <c r="L906" s="34">
        <f t="shared" si="283"/>
        <v>12</v>
      </c>
      <c r="M906" s="34">
        <f t="shared" si="284"/>
        <v>12</v>
      </c>
      <c r="N906" s="52">
        <f t="shared" si="286"/>
        <v>12</v>
      </c>
      <c r="O906" s="318">
        <f>+'Terminated loans'!S96</f>
        <v>203938</v>
      </c>
      <c r="P906" s="26">
        <f>+'Terminated loans'!T96</f>
        <v>0.05</v>
      </c>
      <c r="Q906" s="536">
        <f t="shared" si="298"/>
        <v>0.104</v>
      </c>
      <c r="R906" s="222">
        <f t="shared" si="287"/>
        <v>17458.618620976409</v>
      </c>
      <c r="S906" s="36">
        <f t="shared" si="288"/>
        <v>198163.63044499376</v>
      </c>
      <c r="T906" s="36">
        <f t="shared" si="289"/>
        <v>5774.3695550062403</v>
      </c>
      <c r="U906" s="36">
        <f t="shared" si="290"/>
        <v>11339.793006721069</v>
      </c>
      <c r="V906" s="36">
        <f t="shared" si="291"/>
        <v>5565.4234517168952</v>
      </c>
      <c r="W906" s="37">
        <f t="shared" si="292"/>
        <v>5774.3695550041739</v>
      </c>
      <c r="X906" s="36">
        <f t="shared" si="293"/>
        <v>5774.3695550062403</v>
      </c>
      <c r="Y906" s="276">
        <f t="shared" si="280"/>
        <v>5774.3695550041739</v>
      </c>
      <c r="Z906" s="36">
        <f t="shared" si="294"/>
        <v>11339.793006721069</v>
      </c>
      <c r="AA906" s="36">
        <f t="shared" si="295"/>
        <v>5565.4234517168952</v>
      </c>
      <c r="AB906" s="38">
        <f t="shared" si="281"/>
        <v>-2.066371962428093E-9</v>
      </c>
      <c r="AC906" s="17"/>
      <c r="AD906" s="17">
        <f t="shared" si="296"/>
        <v>12</v>
      </c>
      <c r="AE906" s="143"/>
      <c r="AH906" s="103"/>
      <c r="AI906" s="533"/>
    </row>
    <row r="907" spans="1:35">
      <c r="A907" s="533"/>
      <c r="C907" s="67" t="str">
        <f>'Terminated loans'!F97</f>
        <v>E</v>
      </c>
      <c r="D907" s="19">
        <f>'Terminated loans'!H97</f>
        <v>143990230</v>
      </c>
      <c r="E907" s="19">
        <f>'Terminated loans'!I97</f>
        <v>98</v>
      </c>
      <c r="F907" s="19" t="str">
        <f>'Terminated loans'!J97</f>
        <v xml:space="preserve">PURAN N                  </v>
      </c>
      <c r="G907" s="547" t="str">
        <f t="shared" si="297"/>
        <v>A2</v>
      </c>
      <c r="H907" s="21">
        <f>'Terminated loans'!L97</f>
        <v>40248</v>
      </c>
      <c r="I907" s="21">
        <f>IF(B907="VELS",'Terminated loans'!M97,'Terminated loans'!B97)</f>
        <v>40512</v>
      </c>
      <c r="J907" s="34">
        <f t="shared" si="285"/>
        <v>9</v>
      </c>
      <c r="K907" s="34">
        <f t="shared" si="282"/>
        <v>129</v>
      </c>
      <c r="L907" s="34">
        <f t="shared" si="283"/>
        <v>9</v>
      </c>
      <c r="M907" s="34">
        <f t="shared" si="284"/>
        <v>9</v>
      </c>
      <c r="N907" s="52">
        <f t="shared" si="286"/>
        <v>9</v>
      </c>
      <c r="O907" s="318">
        <f>+'Terminated loans'!S97</f>
        <v>192506</v>
      </c>
      <c r="P907" s="26">
        <f>+'Terminated loans'!T97</f>
        <v>0.05</v>
      </c>
      <c r="Q907" s="536">
        <f t="shared" si="298"/>
        <v>0.104</v>
      </c>
      <c r="R907" s="222">
        <f t="shared" si="287"/>
        <v>21837.641737620917</v>
      </c>
      <c r="S907" s="36">
        <f t="shared" si="288"/>
        <v>188285.85527542367</v>
      </c>
      <c r="T907" s="36">
        <f t="shared" si="289"/>
        <v>4220.1447245763266</v>
      </c>
      <c r="U907" s="36">
        <f t="shared" si="290"/>
        <v>8252.9203631626442</v>
      </c>
      <c r="V907" s="36">
        <f t="shared" si="291"/>
        <v>4032.7756385882676</v>
      </c>
      <c r="W907" s="37">
        <f t="shared" si="292"/>
        <v>4220.1447245743766</v>
      </c>
      <c r="X907" s="36">
        <f t="shared" si="293"/>
        <v>4220.1447245763266</v>
      </c>
      <c r="Y907" s="276">
        <f t="shared" si="280"/>
        <v>4220.1447245743766</v>
      </c>
      <c r="Z907" s="36">
        <f t="shared" si="294"/>
        <v>8252.9203631626442</v>
      </c>
      <c r="AA907" s="36">
        <f t="shared" si="295"/>
        <v>4032.7756385882676</v>
      </c>
      <c r="AB907" s="38">
        <f t="shared" si="281"/>
        <v>-1.9499566406011581E-9</v>
      </c>
      <c r="AC907" s="17"/>
      <c r="AD907" s="17">
        <f t="shared" si="296"/>
        <v>9</v>
      </c>
      <c r="AE907" s="143"/>
      <c r="AH907" s="103"/>
      <c r="AI907" s="533"/>
    </row>
    <row r="908" spans="1:35">
      <c r="A908" s="533"/>
      <c r="C908" s="67" t="str">
        <f>'Terminated loans'!F98</f>
        <v>E</v>
      </c>
      <c r="D908" s="19">
        <f>'Terminated loans'!H98</f>
        <v>143990257</v>
      </c>
      <c r="E908" s="19">
        <f>'Terminated loans'!I98</f>
        <v>98</v>
      </c>
      <c r="F908" s="19" t="str">
        <f>'Terminated loans'!J98</f>
        <v xml:space="preserve">NG FOONG LEE M P F       </v>
      </c>
      <c r="G908" s="547" t="str">
        <f t="shared" si="297"/>
        <v>A2</v>
      </c>
      <c r="H908" s="21">
        <f>'Terminated loans'!L98</f>
        <v>40311</v>
      </c>
      <c r="I908" s="21">
        <f>IF(B908="VELS",'Terminated loans'!M98,'Terminated loans'!B98)</f>
        <v>40512</v>
      </c>
      <c r="J908" s="34">
        <f t="shared" si="285"/>
        <v>7</v>
      </c>
      <c r="K908" s="34">
        <f t="shared" si="282"/>
        <v>127</v>
      </c>
      <c r="L908" s="34">
        <f t="shared" si="283"/>
        <v>7</v>
      </c>
      <c r="M908" s="34">
        <f t="shared" si="284"/>
        <v>7</v>
      </c>
      <c r="N908" s="52">
        <f t="shared" si="286"/>
        <v>7</v>
      </c>
      <c r="O908" s="318">
        <f>+'Terminated loans'!S98</f>
        <v>230884</v>
      </c>
      <c r="P908" s="26">
        <f>+'Terminated loans'!T98</f>
        <v>0.05</v>
      </c>
      <c r="Q908" s="536">
        <f t="shared" si="298"/>
        <v>0.104</v>
      </c>
      <c r="R908" s="222">
        <f t="shared" si="287"/>
        <v>33535.438105199872</v>
      </c>
      <c r="S908" s="36">
        <f t="shared" si="288"/>
        <v>226817.22156234636</v>
      </c>
      <c r="T908" s="36">
        <f t="shared" si="289"/>
        <v>4066.7784376536438</v>
      </c>
      <c r="U908" s="36">
        <f t="shared" si="290"/>
        <v>7930.8451740501623</v>
      </c>
      <c r="V908" s="36">
        <f t="shared" si="291"/>
        <v>3864.0667363991088</v>
      </c>
      <c r="W908" s="37">
        <f t="shared" si="292"/>
        <v>4066.7784376510535</v>
      </c>
      <c r="X908" s="36">
        <f t="shared" si="293"/>
        <v>4066.7784376536438</v>
      </c>
      <c r="Y908" s="276">
        <f t="shared" si="280"/>
        <v>4066.7784376510535</v>
      </c>
      <c r="Z908" s="36">
        <f t="shared" si="294"/>
        <v>7930.8451740501623</v>
      </c>
      <c r="AA908" s="36">
        <f t="shared" si="295"/>
        <v>3864.0667363991088</v>
      </c>
      <c r="AB908" s="38">
        <f t="shared" si="281"/>
        <v>-2.5902409106492996E-9</v>
      </c>
      <c r="AC908" s="17"/>
      <c r="AD908" s="17">
        <f t="shared" si="296"/>
        <v>7</v>
      </c>
      <c r="AE908" s="143"/>
      <c r="AH908" s="103"/>
      <c r="AI908" s="533"/>
    </row>
    <row r="909" spans="1:35">
      <c r="A909" s="533"/>
      <c r="C909" s="67" t="str">
        <f>'Terminated loans'!F99</f>
        <v>E</v>
      </c>
      <c r="D909" s="19">
        <f>'Terminated loans'!H99</f>
        <v>143990311</v>
      </c>
      <c r="E909" s="19">
        <f>'Terminated loans'!I99</f>
        <v>98</v>
      </c>
      <c r="F909" s="19" t="str">
        <f>'Terminated loans'!J99</f>
        <v xml:space="preserve">GREEDHAREE P             </v>
      </c>
      <c r="G909" s="547" t="str">
        <f t="shared" si="297"/>
        <v>A2</v>
      </c>
      <c r="H909" s="21">
        <f>'Terminated loans'!L99</f>
        <v>40298</v>
      </c>
      <c r="I909" s="21">
        <f>IF(B909="VELS",'Terminated loans'!M99,'Terminated loans'!B99)</f>
        <v>40512</v>
      </c>
      <c r="J909" s="34">
        <f t="shared" si="285"/>
        <v>7</v>
      </c>
      <c r="K909" s="34">
        <f t="shared" si="282"/>
        <v>127</v>
      </c>
      <c r="L909" s="34">
        <f t="shared" si="283"/>
        <v>7</v>
      </c>
      <c r="M909" s="34">
        <f t="shared" si="284"/>
        <v>7</v>
      </c>
      <c r="N909" s="52">
        <f t="shared" si="286"/>
        <v>7</v>
      </c>
      <c r="O909" s="318">
        <f>+'Terminated loans'!S99</f>
        <v>206716</v>
      </c>
      <c r="P909" s="26">
        <f>+'Terminated loans'!T99</f>
        <v>0.05</v>
      </c>
      <c r="Q909" s="536">
        <f t="shared" si="298"/>
        <v>0.104</v>
      </c>
      <c r="R909" s="222">
        <f t="shared" si="287"/>
        <v>30025.084559148734</v>
      </c>
      <c r="S909" s="36">
        <f t="shared" si="288"/>
        <v>203074.91542281833</v>
      </c>
      <c r="T909" s="36">
        <f t="shared" si="289"/>
        <v>3641.0845771816676</v>
      </c>
      <c r="U909" s="36">
        <f t="shared" si="290"/>
        <v>7100.6764912204817</v>
      </c>
      <c r="V909" s="36">
        <f t="shared" si="291"/>
        <v>3459.5919140411424</v>
      </c>
      <c r="W909" s="37">
        <f t="shared" si="292"/>
        <v>3641.0845771793392</v>
      </c>
      <c r="X909" s="36">
        <f t="shared" si="293"/>
        <v>3641.0845771816676</v>
      </c>
      <c r="Y909" s="276">
        <f t="shared" si="280"/>
        <v>3641.0845771793392</v>
      </c>
      <c r="Z909" s="36">
        <f t="shared" si="294"/>
        <v>7100.6764912204817</v>
      </c>
      <c r="AA909" s="36">
        <f t="shared" si="295"/>
        <v>3459.5919140411424</v>
      </c>
      <c r="AB909" s="38">
        <f t="shared" si="281"/>
        <v>-2.3283064365386963E-9</v>
      </c>
      <c r="AC909" s="17"/>
      <c r="AD909" s="17">
        <f t="shared" si="296"/>
        <v>7</v>
      </c>
      <c r="AE909" s="143"/>
      <c r="AH909" s="103"/>
      <c r="AI909" s="533"/>
    </row>
    <row r="910" spans="1:35">
      <c r="A910" s="533"/>
      <c r="C910" s="67" t="str">
        <f>'Terminated loans'!F100</f>
        <v>E</v>
      </c>
      <c r="D910" s="19">
        <f>'Terminated loans'!H100</f>
        <v>143990400</v>
      </c>
      <c r="E910" s="19">
        <f>'Terminated loans'!I100</f>
        <v>98</v>
      </c>
      <c r="F910" s="19" t="str">
        <f>'Terminated loans'!J100</f>
        <v xml:space="preserve">AVICE D J                </v>
      </c>
      <c r="G910" s="547" t="str">
        <f t="shared" si="297"/>
        <v>A2</v>
      </c>
      <c r="H910" s="21">
        <f>'Terminated loans'!L100</f>
        <v>40354</v>
      </c>
      <c r="I910" s="21">
        <f>IF(B910="VELS",'Terminated loans'!M100,'Terminated loans'!B100)</f>
        <v>40512</v>
      </c>
      <c r="J910" s="34">
        <f t="shared" si="285"/>
        <v>5</v>
      </c>
      <c r="K910" s="34">
        <f t="shared" si="282"/>
        <v>125</v>
      </c>
      <c r="L910" s="34">
        <f t="shared" si="283"/>
        <v>5</v>
      </c>
      <c r="M910" s="34">
        <f t="shared" si="284"/>
        <v>5</v>
      </c>
      <c r="N910" s="52">
        <f t="shared" si="286"/>
        <v>5</v>
      </c>
      <c r="O910" s="318">
        <f>+'Terminated loans'!S100</f>
        <v>56100</v>
      </c>
      <c r="P910" s="26">
        <f>+'Terminated loans'!T100</f>
        <v>0.05</v>
      </c>
      <c r="Q910" s="536">
        <f t="shared" si="298"/>
        <v>0.104</v>
      </c>
      <c r="R910" s="222">
        <f t="shared" si="287"/>
        <v>11360.638771036269</v>
      </c>
      <c r="S910" s="36">
        <f t="shared" si="288"/>
        <v>55355.666957773363</v>
      </c>
      <c r="T910" s="36">
        <f t="shared" si="289"/>
        <v>744.33304222663719</v>
      </c>
      <c r="U910" s="36">
        <f t="shared" si="290"/>
        <v>1447.5268974075298</v>
      </c>
      <c r="V910" s="36">
        <f t="shared" si="291"/>
        <v>703.19385518135095</v>
      </c>
      <c r="W910" s="37">
        <f t="shared" si="292"/>
        <v>744.3330422261788</v>
      </c>
      <c r="X910" s="36">
        <f t="shared" si="293"/>
        <v>744.33304222663719</v>
      </c>
      <c r="Y910" s="276">
        <f t="shared" si="280"/>
        <v>744.3330422261788</v>
      </c>
      <c r="Z910" s="36">
        <f t="shared" si="294"/>
        <v>1447.5268974075298</v>
      </c>
      <c r="AA910" s="36">
        <f t="shared" si="295"/>
        <v>703.19385518135095</v>
      </c>
      <c r="AB910" s="38">
        <f t="shared" si="281"/>
        <v>-4.5838532969355583E-10</v>
      </c>
      <c r="AC910" s="17"/>
      <c r="AD910" s="17">
        <f t="shared" si="296"/>
        <v>5</v>
      </c>
      <c r="AE910" s="143"/>
      <c r="AH910" s="103"/>
      <c r="AI910" s="533"/>
    </row>
    <row r="911" spans="1:35">
      <c r="A911" s="533"/>
      <c r="C911" s="67" t="str">
        <f>'Terminated loans'!F101</f>
        <v>E</v>
      </c>
      <c r="D911" s="19">
        <f>'Terminated loans'!H101</f>
        <v>143990486</v>
      </c>
      <c r="E911" s="19">
        <f>'Terminated loans'!I101</f>
        <v>98</v>
      </c>
      <c r="F911" s="19" t="str">
        <f>'Terminated loans'!J101</f>
        <v xml:space="preserve">SOOBROYDOO N J           </v>
      </c>
      <c r="G911" s="547" t="str">
        <f t="shared" si="297"/>
        <v>A2</v>
      </c>
      <c r="H911" s="21">
        <f>'Terminated loans'!L101</f>
        <v>40269</v>
      </c>
      <c r="I911" s="21">
        <f>IF(B911="VELS",'Terminated loans'!M101,'Terminated loans'!B101)</f>
        <v>40512</v>
      </c>
      <c r="J911" s="34">
        <f t="shared" si="285"/>
        <v>8</v>
      </c>
      <c r="K911" s="34">
        <f t="shared" si="282"/>
        <v>128</v>
      </c>
      <c r="L911" s="34">
        <f t="shared" si="283"/>
        <v>8</v>
      </c>
      <c r="M911" s="34">
        <f t="shared" si="284"/>
        <v>8</v>
      </c>
      <c r="N911" s="52">
        <f t="shared" si="286"/>
        <v>8</v>
      </c>
      <c r="O911" s="318">
        <f>+'Terminated loans'!S101</f>
        <v>227310</v>
      </c>
      <c r="P911" s="26">
        <f>+'Terminated loans'!T101</f>
        <v>0.05</v>
      </c>
      <c r="Q911" s="536">
        <f t="shared" si="298"/>
        <v>0.104</v>
      </c>
      <c r="R911" s="222">
        <f t="shared" si="287"/>
        <v>28949.092178552059</v>
      </c>
      <c r="S911" s="36">
        <f t="shared" si="288"/>
        <v>222815.45666968537</v>
      </c>
      <c r="T911" s="36">
        <f t="shared" si="289"/>
        <v>4494.5433303146274</v>
      </c>
      <c r="U911" s="36">
        <f t="shared" si="290"/>
        <v>8777.2807587288844</v>
      </c>
      <c r="V911" s="36">
        <f t="shared" si="291"/>
        <v>4282.7374284164689</v>
      </c>
      <c r="W911" s="37">
        <f t="shared" si="292"/>
        <v>4494.5433303124155</v>
      </c>
      <c r="X911" s="36">
        <f t="shared" si="293"/>
        <v>4494.5433303146274</v>
      </c>
      <c r="Y911" s="276">
        <f t="shared" si="280"/>
        <v>4494.5433303124155</v>
      </c>
      <c r="Z911" s="36">
        <f t="shared" si="294"/>
        <v>8777.2807587288844</v>
      </c>
      <c r="AA911" s="36">
        <f t="shared" si="295"/>
        <v>4282.7374284164689</v>
      </c>
      <c r="AB911" s="38">
        <f t="shared" si="281"/>
        <v>-2.2118911147117615E-9</v>
      </c>
      <c r="AC911" s="17"/>
      <c r="AD911" s="17">
        <f t="shared" si="296"/>
        <v>8</v>
      </c>
      <c r="AE911" s="143"/>
      <c r="AH911" s="103"/>
      <c r="AI911" s="533"/>
    </row>
    <row r="912" spans="1:35">
      <c r="A912" s="533"/>
      <c r="C912" s="67" t="str">
        <f>'Terminated loans'!F102</f>
        <v>E</v>
      </c>
      <c r="D912" s="19">
        <f>'Terminated loans'!H102</f>
        <v>143990559</v>
      </c>
      <c r="E912" s="19">
        <f>'Terminated loans'!I102</f>
        <v>98</v>
      </c>
      <c r="F912" s="19" t="str">
        <f>'Terminated loans'!J102</f>
        <v xml:space="preserve">SEECHURN-LUCHMUN K       </v>
      </c>
      <c r="G912" s="547" t="str">
        <f t="shared" si="297"/>
        <v>A2</v>
      </c>
      <c r="H912" s="21">
        <f>'Terminated loans'!L102</f>
        <v>40228</v>
      </c>
      <c r="I912" s="21">
        <f>IF(B912="VELS",'Terminated loans'!M102,'Terminated loans'!B102)</f>
        <v>40512</v>
      </c>
      <c r="J912" s="34">
        <f t="shared" si="285"/>
        <v>9</v>
      </c>
      <c r="K912" s="34">
        <f t="shared" si="282"/>
        <v>129</v>
      </c>
      <c r="L912" s="34">
        <f t="shared" si="283"/>
        <v>9</v>
      </c>
      <c r="M912" s="34">
        <f t="shared" si="284"/>
        <v>9</v>
      </c>
      <c r="N912" s="52">
        <f t="shared" si="286"/>
        <v>9</v>
      </c>
      <c r="O912" s="318">
        <f>+'Terminated loans'!S102</f>
        <v>59167</v>
      </c>
      <c r="P912" s="26">
        <f>+'Terminated loans'!T102</f>
        <v>0.05</v>
      </c>
      <c r="Q912" s="536">
        <f t="shared" si="298"/>
        <v>0.104</v>
      </c>
      <c r="R912" s="222">
        <f t="shared" si="287"/>
        <v>6711.8310530051876</v>
      </c>
      <c r="S912" s="36">
        <f t="shared" si="288"/>
        <v>57869.932360970524</v>
      </c>
      <c r="T912" s="36">
        <f t="shared" si="289"/>
        <v>1297.0676390294757</v>
      </c>
      <c r="U912" s="36">
        <f t="shared" si="290"/>
        <v>2536.5471160755769</v>
      </c>
      <c r="V912" s="36">
        <f t="shared" si="291"/>
        <v>1239.4794770466906</v>
      </c>
      <c r="W912" s="37">
        <f t="shared" si="292"/>
        <v>1297.0676390288863</v>
      </c>
      <c r="X912" s="36">
        <f t="shared" si="293"/>
        <v>1297.0676390294757</v>
      </c>
      <c r="Y912" s="276">
        <f t="shared" si="280"/>
        <v>1297.0676390288863</v>
      </c>
      <c r="Z912" s="36">
        <f t="shared" si="294"/>
        <v>2536.5471160755769</v>
      </c>
      <c r="AA912" s="36">
        <f t="shared" si="295"/>
        <v>1239.4794770466906</v>
      </c>
      <c r="AB912" s="38">
        <f t="shared" si="281"/>
        <v>-5.893525667488575E-10</v>
      </c>
      <c r="AC912" s="17"/>
      <c r="AD912" s="17">
        <f t="shared" si="296"/>
        <v>9</v>
      </c>
      <c r="AE912" s="143"/>
      <c r="AH912" s="103"/>
      <c r="AI912" s="533"/>
    </row>
    <row r="913" spans="1:35">
      <c r="A913" s="533"/>
      <c r="C913" s="67" t="str">
        <f>'Terminated loans'!F103</f>
        <v>E</v>
      </c>
      <c r="D913" s="19">
        <f>'Terminated loans'!H103</f>
        <v>143990575</v>
      </c>
      <c r="E913" s="19">
        <f>'Terminated loans'!I103</f>
        <v>98</v>
      </c>
      <c r="F913" s="19" t="str">
        <f>'Terminated loans'!J103</f>
        <v xml:space="preserve">THESEE I H               </v>
      </c>
      <c r="G913" s="547" t="str">
        <f t="shared" si="297"/>
        <v>A2</v>
      </c>
      <c r="H913" s="21">
        <f>'Terminated loans'!L103</f>
        <v>40242</v>
      </c>
      <c r="I913" s="21">
        <f>IF(B913="VELS",'Terminated loans'!M103,'Terminated loans'!B103)</f>
        <v>40512</v>
      </c>
      <c r="J913" s="34">
        <f t="shared" si="285"/>
        <v>9</v>
      </c>
      <c r="K913" s="34">
        <f t="shared" si="282"/>
        <v>129</v>
      </c>
      <c r="L913" s="34">
        <f t="shared" si="283"/>
        <v>9</v>
      </c>
      <c r="M913" s="34">
        <f t="shared" si="284"/>
        <v>9</v>
      </c>
      <c r="N913" s="52">
        <f t="shared" si="286"/>
        <v>9</v>
      </c>
      <c r="O913" s="318">
        <f>+'Terminated loans'!S103</f>
        <v>222307</v>
      </c>
      <c r="P913" s="26">
        <f>+'Terminated loans'!T103</f>
        <v>0.05</v>
      </c>
      <c r="Q913" s="536">
        <f t="shared" si="298"/>
        <v>0.104</v>
      </c>
      <c r="R913" s="222">
        <f t="shared" si="287"/>
        <v>25218.230194203261</v>
      </c>
      <c r="S913" s="36">
        <f t="shared" si="288"/>
        <v>217433.55338905597</v>
      </c>
      <c r="T913" s="36">
        <f t="shared" si="289"/>
        <v>4873.4466109440255</v>
      </c>
      <c r="U913" s="36">
        <f t="shared" si="290"/>
        <v>9530.5183587711654</v>
      </c>
      <c r="V913" s="36">
        <f t="shared" si="291"/>
        <v>4657.0717478293809</v>
      </c>
      <c r="W913" s="37">
        <f t="shared" si="292"/>
        <v>4873.4466109417845</v>
      </c>
      <c r="X913" s="36">
        <f t="shared" si="293"/>
        <v>4873.4466109440255</v>
      </c>
      <c r="Y913" s="276">
        <f t="shared" si="280"/>
        <v>4873.4466109417845</v>
      </c>
      <c r="Z913" s="36">
        <f t="shared" si="294"/>
        <v>9530.5183587711654</v>
      </c>
      <c r="AA913" s="36">
        <f t="shared" si="295"/>
        <v>4657.0717478293809</v>
      </c>
      <c r="AB913" s="38">
        <f t="shared" si="281"/>
        <v>-2.2409949451684952E-9</v>
      </c>
      <c r="AC913" s="17"/>
      <c r="AD913" s="17">
        <f t="shared" si="296"/>
        <v>9</v>
      </c>
      <c r="AE913" s="143"/>
      <c r="AH913" s="103"/>
      <c r="AI913" s="533"/>
    </row>
    <row r="914" spans="1:35">
      <c r="A914" s="533"/>
      <c r="C914" s="67" t="str">
        <f>'Terminated loans'!F104</f>
        <v>E</v>
      </c>
      <c r="D914" s="19">
        <f>'Terminated loans'!H104</f>
        <v>143990745</v>
      </c>
      <c r="E914" s="19">
        <f>'Terminated loans'!I104</f>
        <v>98</v>
      </c>
      <c r="F914" s="19" t="str">
        <f>'Terminated loans'!J104</f>
        <v xml:space="preserve">MOUTOU A A               </v>
      </c>
      <c r="G914" s="547" t="str">
        <f t="shared" si="297"/>
        <v>A2</v>
      </c>
      <c r="H914" s="21">
        <f>'Terminated loans'!L104</f>
        <v>40274</v>
      </c>
      <c r="I914" s="21">
        <f>IF(B914="VELS",'Terminated loans'!M104,'Terminated loans'!B104)</f>
        <v>40512</v>
      </c>
      <c r="J914" s="34">
        <f t="shared" si="285"/>
        <v>8</v>
      </c>
      <c r="K914" s="34">
        <f t="shared" si="282"/>
        <v>128</v>
      </c>
      <c r="L914" s="34">
        <f t="shared" si="283"/>
        <v>8</v>
      </c>
      <c r="M914" s="34">
        <f t="shared" si="284"/>
        <v>8</v>
      </c>
      <c r="N914" s="52">
        <f t="shared" si="286"/>
        <v>8</v>
      </c>
      <c r="O914" s="318">
        <f>+'Terminated loans'!S104</f>
        <v>195812</v>
      </c>
      <c r="P914" s="26">
        <f>+'Terminated loans'!T104</f>
        <v>0.05</v>
      </c>
      <c r="Q914" s="536">
        <f t="shared" si="298"/>
        <v>0.104</v>
      </c>
      <c r="R914" s="222">
        <f t="shared" si="287"/>
        <v>24937.660629389975</v>
      </c>
      <c r="S914" s="36">
        <f t="shared" si="288"/>
        <v>191940.25868375535</v>
      </c>
      <c r="T914" s="36">
        <f t="shared" si="289"/>
        <v>3871.7413162446464</v>
      </c>
      <c r="U914" s="36">
        <f t="shared" si="290"/>
        <v>7561.0263513625541</v>
      </c>
      <c r="V914" s="36">
        <f t="shared" si="291"/>
        <v>3689.2850351197994</v>
      </c>
      <c r="W914" s="37">
        <f t="shared" si="292"/>
        <v>3871.7413162427547</v>
      </c>
      <c r="X914" s="36">
        <f t="shared" si="293"/>
        <v>3871.7413162446464</v>
      </c>
      <c r="Y914" s="276">
        <f t="shared" si="280"/>
        <v>3871.7413162427547</v>
      </c>
      <c r="Z914" s="36">
        <f t="shared" si="294"/>
        <v>7561.0263513625541</v>
      </c>
      <c r="AA914" s="36">
        <f t="shared" si="295"/>
        <v>3689.2850351197994</v>
      </c>
      <c r="AB914" s="38">
        <f t="shared" si="281"/>
        <v>-1.8917489796876907E-9</v>
      </c>
      <c r="AC914" s="17"/>
      <c r="AD914" s="17">
        <f t="shared" si="296"/>
        <v>8</v>
      </c>
      <c r="AE914" s="143"/>
      <c r="AH914" s="103"/>
      <c r="AI914" s="533"/>
    </row>
    <row r="915" spans="1:35">
      <c r="A915" s="533"/>
      <c r="C915" s="67" t="str">
        <f>'Terminated loans'!F105</f>
        <v>E</v>
      </c>
      <c r="D915" s="19">
        <f>'Terminated loans'!H105</f>
        <v>143990966</v>
      </c>
      <c r="E915" s="19">
        <f>'Terminated loans'!I105</f>
        <v>98</v>
      </c>
      <c r="F915" s="19" t="str">
        <f>'Terminated loans'!J105</f>
        <v xml:space="preserve">BABOOLALL P              </v>
      </c>
      <c r="G915" s="547" t="str">
        <f t="shared" si="297"/>
        <v>A2</v>
      </c>
      <c r="H915" s="21">
        <f>'Terminated loans'!L105</f>
        <v>40331</v>
      </c>
      <c r="I915" s="21">
        <f>IF(B915="VELS",'Terminated loans'!M105,'Terminated loans'!B105)</f>
        <v>40512</v>
      </c>
      <c r="J915" s="34">
        <f t="shared" si="285"/>
        <v>6</v>
      </c>
      <c r="K915" s="34">
        <f t="shared" si="282"/>
        <v>126</v>
      </c>
      <c r="L915" s="34">
        <f t="shared" si="283"/>
        <v>6</v>
      </c>
      <c r="M915" s="34">
        <f t="shared" si="284"/>
        <v>6</v>
      </c>
      <c r="N915" s="52">
        <f t="shared" si="286"/>
        <v>6</v>
      </c>
      <c r="O915" s="318">
        <f>+'Terminated loans'!S105</f>
        <v>148245</v>
      </c>
      <c r="P915" s="26">
        <f>+'Terminated loans'!T105</f>
        <v>0.05</v>
      </c>
      <c r="Q915" s="536">
        <f t="shared" si="298"/>
        <v>0.104</v>
      </c>
      <c r="R915" s="222">
        <f t="shared" si="287"/>
        <v>25069.066198929173</v>
      </c>
      <c r="S915" s="36">
        <f t="shared" si="288"/>
        <v>145955.25209324321</v>
      </c>
      <c r="T915" s="36">
        <f t="shared" si="289"/>
        <v>2289.7479067567911</v>
      </c>
      <c r="U915" s="36">
        <f t="shared" si="290"/>
        <v>4459.1451003300608</v>
      </c>
      <c r="V915" s="36">
        <f t="shared" si="291"/>
        <v>2169.397193575016</v>
      </c>
      <c r="W915" s="37">
        <f t="shared" si="292"/>
        <v>2289.7479067550448</v>
      </c>
      <c r="X915" s="36">
        <f t="shared" si="293"/>
        <v>2289.7479067567911</v>
      </c>
      <c r="Y915" s="276">
        <f t="shared" si="280"/>
        <v>2289.7479067550448</v>
      </c>
      <c r="Z915" s="36">
        <f t="shared" si="294"/>
        <v>4459.1451003300608</v>
      </c>
      <c r="AA915" s="36">
        <f t="shared" si="295"/>
        <v>2169.397193575016</v>
      </c>
      <c r="AB915" s="38">
        <f t="shared" si="281"/>
        <v>-1.7462298274040222E-9</v>
      </c>
      <c r="AC915" s="17"/>
      <c r="AD915" s="17">
        <f t="shared" si="296"/>
        <v>6</v>
      </c>
      <c r="AE915" s="143"/>
      <c r="AH915" s="103"/>
      <c r="AI915" s="533"/>
    </row>
    <row r="916" spans="1:35">
      <c r="A916" s="533"/>
      <c r="C916" s="67" t="str">
        <f>'Terminated loans'!F106</f>
        <v>E</v>
      </c>
      <c r="D916" s="19">
        <f>'Terminated loans'!H106</f>
        <v>143991318</v>
      </c>
      <c r="E916" s="19">
        <f>'Terminated loans'!I106</f>
        <v>98</v>
      </c>
      <c r="F916" s="19" t="str">
        <f>'Terminated loans'!J106</f>
        <v xml:space="preserve">LEE FUN S                </v>
      </c>
      <c r="G916" s="547" t="str">
        <f t="shared" si="297"/>
        <v>A2</v>
      </c>
      <c r="H916" s="21">
        <f>'Terminated loans'!L106</f>
        <v>40284</v>
      </c>
      <c r="I916" s="21">
        <f>IF(B916="VELS",'Terminated loans'!M106,'Terminated loans'!B106)</f>
        <v>40512</v>
      </c>
      <c r="J916" s="34">
        <f t="shared" si="285"/>
        <v>7</v>
      </c>
      <c r="K916" s="34">
        <f t="shared" si="282"/>
        <v>128</v>
      </c>
      <c r="L916" s="34">
        <f t="shared" si="283"/>
        <v>7</v>
      </c>
      <c r="M916" s="34">
        <f t="shared" si="284"/>
        <v>7</v>
      </c>
      <c r="N916" s="52">
        <f t="shared" si="286"/>
        <v>7</v>
      </c>
      <c r="O916" s="318">
        <f>+'Terminated loans'!S106</f>
        <v>55914</v>
      </c>
      <c r="P916" s="26">
        <f>+'Terminated loans'!T106</f>
        <v>0.05</v>
      </c>
      <c r="Q916" s="536">
        <f t="shared" si="298"/>
        <v>0.104</v>
      </c>
      <c r="R916" s="222">
        <f t="shared" si="287"/>
        <v>8121.3963991188029</v>
      </c>
      <c r="S916" s="36">
        <f t="shared" si="288"/>
        <v>54929.133792021246</v>
      </c>
      <c r="T916" s="36">
        <f t="shared" si="289"/>
        <v>984.86620797875366</v>
      </c>
      <c r="U916" s="36">
        <f t="shared" si="290"/>
        <v>1920.6410018097449</v>
      </c>
      <c r="V916" s="36">
        <f t="shared" si="291"/>
        <v>935.77479383161699</v>
      </c>
      <c r="W916" s="37">
        <f t="shared" si="292"/>
        <v>984.86620797812793</v>
      </c>
      <c r="X916" s="36">
        <f t="shared" si="293"/>
        <v>984.86620797875366</v>
      </c>
      <c r="Y916" s="276">
        <f t="shared" si="280"/>
        <v>984.86620797812793</v>
      </c>
      <c r="Z916" s="36">
        <f t="shared" si="294"/>
        <v>1920.6410018097449</v>
      </c>
      <c r="AA916" s="36">
        <f t="shared" si="295"/>
        <v>935.77479383161699</v>
      </c>
      <c r="AB916" s="38">
        <f t="shared" si="281"/>
        <v>-6.2573235481977463E-10</v>
      </c>
      <c r="AC916" s="17"/>
      <c r="AD916" s="17">
        <f t="shared" si="296"/>
        <v>7</v>
      </c>
      <c r="AE916" s="143"/>
      <c r="AH916" s="103"/>
      <c r="AI916" s="533"/>
    </row>
    <row r="917" spans="1:35">
      <c r="A917" s="533"/>
      <c r="C917" s="67" t="str">
        <f>'Terminated loans'!F107</f>
        <v>E</v>
      </c>
      <c r="D917" s="19">
        <f>'Terminated loans'!H107</f>
        <v>143991814</v>
      </c>
      <c r="E917" s="19">
        <f>'Terminated loans'!I107</f>
        <v>98</v>
      </c>
      <c r="F917" s="19" t="str">
        <f>'Terminated loans'!J107</f>
        <v>DETENERMONT M(MUACC22898)</v>
      </c>
      <c r="G917" s="547" t="str">
        <f t="shared" si="297"/>
        <v>A2</v>
      </c>
      <c r="H917" s="21">
        <f>'Terminated loans'!L107</f>
        <v>40262</v>
      </c>
      <c r="I917" s="21">
        <f>IF(B917="VELS",'Terminated loans'!M107,'Terminated loans'!B107)</f>
        <v>40512</v>
      </c>
      <c r="J917" s="34">
        <f t="shared" si="285"/>
        <v>8</v>
      </c>
      <c r="K917" s="34">
        <f t="shared" si="282"/>
        <v>128</v>
      </c>
      <c r="L917" s="34">
        <f t="shared" si="283"/>
        <v>8</v>
      </c>
      <c r="M917" s="34">
        <f t="shared" si="284"/>
        <v>8</v>
      </c>
      <c r="N917" s="52">
        <f t="shared" si="286"/>
        <v>8</v>
      </c>
      <c r="O917" s="318">
        <f>+'Terminated loans'!S107</f>
        <v>25052</v>
      </c>
      <c r="P917" s="26">
        <f>+'Terminated loans'!T107</f>
        <v>0.05</v>
      </c>
      <c r="Q917" s="536">
        <f t="shared" si="298"/>
        <v>0.104</v>
      </c>
      <c r="R917" s="222">
        <f t="shared" si="287"/>
        <v>3190.5004498574026</v>
      </c>
      <c r="S917" s="36">
        <f t="shared" si="288"/>
        <v>24556.653119039893</v>
      </c>
      <c r="T917" s="36">
        <f t="shared" si="289"/>
        <v>495.34688096010723</v>
      </c>
      <c r="U917" s="36">
        <f t="shared" si="290"/>
        <v>967.35047981908428</v>
      </c>
      <c r="V917" s="36">
        <f t="shared" si="291"/>
        <v>472.0035988592208</v>
      </c>
      <c r="W917" s="37">
        <f t="shared" si="292"/>
        <v>495.34688095986348</v>
      </c>
      <c r="X917" s="36">
        <f t="shared" si="293"/>
        <v>495.34688096010723</v>
      </c>
      <c r="Y917" s="276">
        <f t="shared" si="280"/>
        <v>495.34688095986348</v>
      </c>
      <c r="Z917" s="36">
        <f t="shared" si="294"/>
        <v>967.35047981908428</v>
      </c>
      <c r="AA917" s="36">
        <f t="shared" si="295"/>
        <v>472.0035988592208</v>
      </c>
      <c r="AB917" s="38">
        <f t="shared" si="281"/>
        <v>-2.4374458007514477E-10</v>
      </c>
      <c r="AC917" s="17"/>
      <c r="AD917" s="17">
        <f t="shared" si="296"/>
        <v>8</v>
      </c>
      <c r="AE917" s="143"/>
      <c r="AH917" s="103"/>
      <c r="AI917" s="533"/>
    </row>
    <row r="918" spans="1:35">
      <c r="A918" s="533"/>
      <c r="C918" s="67" t="str">
        <f>'Terminated loans'!F108</f>
        <v>E</v>
      </c>
      <c r="D918" s="19">
        <f>'Terminated loans'!H108</f>
        <v>143992209</v>
      </c>
      <c r="E918" s="19">
        <f>'Terminated loans'!I108</f>
        <v>98</v>
      </c>
      <c r="F918" s="19" t="str">
        <f>'Terminated loans'!J108</f>
        <v xml:space="preserve">DAMRY P                  </v>
      </c>
      <c r="G918" s="547" t="str">
        <f t="shared" si="297"/>
        <v>A2</v>
      </c>
      <c r="H918" s="21">
        <f>'Terminated loans'!L108</f>
        <v>40267</v>
      </c>
      <c r="I918" s="21">
        <f>IF(B918="VELS",'Terminated loans'!M108,'Terminated loans'!B108)</f>
        <v>40512</v>
      </c>
      <c r="J918" s="34">
        <f t="shared" si="285"/>
        <v>8</v>
      </c>
      <c r="K918" s="34">
        <f t="shared" si="282"/>
        <v>128</v>
      </c>
      <c r="L918" s="34">
        <f t="shared" si="283"/>
        <v>8</v>
      </c>
      <c r="M918" s="34">
        <f t="shared" si="284"/>
        <v>8</v>
      </c>
      <c r="N918" s="52">
        <f t="shared" si="286"/>
        <v>8</v>
      </c>
      <c r="O918" s="318">
        <f>+'Terminated loans'!S108</f>
        <v>198735</v>
      </c>
      <c r="P918" s="26">
        <f>+'Terminated loans'!T108</f>
        <v>0.05</v>
      </c>
      <c r="Q918" s="536">
        <f t="shared" si="298"/>
        <v>0.104</v>
      </c>
      <c r="R918" s="222">
        <f t="shared" si="287"/>
        <v>25309.919643238496</v>
      </c>
      <c r="S918" s="36">
        <f t="shared" si="288"/>
        <v>194805.46294157722</v>
      </c>
      <c r="T918" s="36">
        <f t="shared" si="289"/>
        <v>3929.5370584227785</v>
      </c>
      <c r="U918" s="36">
        <f t="shared" si="290"/>
        <v>7673.8942043287971</v>
      </c>
      <c r="V918" s="36">
        <f t="shared" si="291"/>
        <v>3744.3571459079976</v>
      </c>
      <c r="W918" s="37">
        <f t="shared" si="292"/>
        <v>3929.5370584207994</v>
      </c>
      <c r="X918" s="36">
        <f t="shared" si="293"/>
        <v>3929.5370584227785</v>
      </c>
      <c r="Y918" s="276">
        <f t="shared" si="280"/>
        <v>3929.5370584207994</v>
      </c>
      <c r="Z918" s="36">
        <f t="shared" si="294"/>
        <v>7673.8942043287971</v>
      </c>
      <c r="AA918" s="36">
        <f t="shared" si="295"/>
        <v>3744.3571459079976</v>
      </c>
      <c r="AB918" s="38">
        <f t="shared" si="281"/>
        <v>-1.9790604710578918E-9</v>
      </c>
      <c r="AC918" s="17"/>
      <c r="AD918" s="17">
        <f t="shared" si="296"/>
        <v>8</v>
      </c>
      <c r="AE918" s="143"/>
      <c r="AH918" s="103"/>
      <c r="AI918" s="533"/>
    </row>
    <row r="919" spans="1:35">
      <c r="A919" s="533"/>
      <c r="C919" s="67" t="str">
        <f>'Terminated loans'!F109</f>
        <v>E</v>
      </c>
      <c r="D919" s="19">
        <f>'Terminated loans'!H109</f>
        <v>143992241</v>
      </c>
      <c r="E919" s="19">
        <f>'Terminated loans'!I109</f>
        <v>98</v>
      </c>
      <c r="F919" s="19" t="str">
        <f>'Terminated loans'!J109</f>
        <v xml:space="preserve">REEKHAYE H               </v>
      </c>
      <c r="G919" s="547" t="str">
        <f t="shared" si="297"/>
        <v>A2</v>
      </c>
      <c r="H919" s="21">
        <f>'Terminated loans'!L109</f>
        <v>40337</v>
      </c>
      <c r="I919" s="21">
        <f>IF(B919="VELS",'Terminated loans'!M109,'Terminated loans'!B109)</f>
        <v>40512</v>
      </c>
      <c r="J919" s="34">
        <f t="shared" si="285"/>
        <v>6</v>
      </c>
      <c r="K919" s="34">
        <f t="shared" si="282"/>
        <v>126</v>
      </c>
      <c r="L919" s="34">
        <f t="shared" si="283"/>
        <v>6</v>
      </c>
      <c r="M919" s="34">
        <f t="shared" si="284"/>
        <v>6</v>
      </c>
      <c r="N919" s="52">
        <f t="shared" si="286"/>
        <v>6</v>
      </c>
      <c r="O919" s="318">
        <f>+'Terminated loans'!S109</f>
        <v>187032</v>
      </c>
      <c r="P919" s="26">
        <f>+'Terminated loans'!T109</f>
        <v>0.05</v>
      </c>
      <c r="Q919" s="536">
        <f t="shared" si="298"/>
        <v>0.104</v>
      </c>
      <c r="R919" s="222">
        <f t="shared" si="287"/>
        <v>31628.166813842767</v>
      </c>
      <c r="S919" s="36">
        <f t="shared" si="288"/>
        <v>184143.1596984955</v>
      </c>
      <c r="T919" s="36">
        <f t="shared" si="289"/>
        <v>2888.8403015045042</v>
      </c>
      <c r="U919" s="36">
        <f t="shared" si="290"/>
        <v>5625.8411845588998</v>
      </c>
      <c r="V919" s="36">
        <f t="shared" si="291"/>
        <v>2737.0008830566076</v>
      </c>
      <c r="W919" s="37">
        <f t="shared" si="292"/>
        <v>2888.8403015022923</v>
      </c>
      <c r="X919" s="36">
        <f t="shared" si="293"/>
        <v>2888.8403015045042</v>
      </c>
      <c r="Y919" s="276">
        <f t="shared" si="280"/>
        <v>2888.8403015022923</v>
      </c>
      <c r="Z919" s="36">
        <f t="shared" si="294"/>
        <v>5625.8411845588998</v>
      </c>
      <c r="AA919" s="36">
        <f t="shared" si="295"/>
        <v>2737.0008830566076</v>
      </c>
      <c r="AB919" s="38">
        <f t="shared" si="281"/>
        <v>-2.2118911147117615E-9</v>
      </c>
      <c r="AC919" s="17"/>
      <c r="AD919" s="17">
        <f t="shared" si="296"/>
        <v>6</v>
      </c>
      <c r="AE919" s="143"/>
      <c r="AH919" s="103"/>
      <c r="AI919" s="533"/>
    </row>
    <row r="920" spans="1:35">
      <c r="A920" s="533"/>
      <c r="C920" s="67" t="str">
        <f>'Terminated loans'!F110</f>
        <v>E</v>
      </c>
      <c r="D920" s="19">
        <f>'Terminated loans'!H110</f>
        <v>143992675</v>
      </c>
      <c r="E920" s="19">
        <f>'Terminated loans'!I110</f>
        <v>98</v>
      </c>
      <c r="F920" s="19" t="str">
        <f>'Terminated loans'!J110</f>
        <v xml:space="preserve">PURAN N                  </v>
      </c>
      <c r="G920" s="547" t="str">
        <f t="shared" si="297"/>
        <v>A2</v>
      </c>
      <c r="H920" s="21">
        <f>'Terminated loans'!L110</f>
        <v>40434</v>
      </c>
      <c r="I920" s="21">
        <f>IF(B920="VELS",'Terminated loans'!M110,'Terminated loans'!B110)</f>
        <v>40512</v>
      </c>
      <c r="J920" s="34">
        <f t="shared" si="285"/>
        <v>3</v>
      </c>
      <c r="K920" s="34">
        <f t="shared" si="282"/>
        <v>123</v>
      </c>
      <c r="L920" s="34">
        <f t="shared" si="283"/>
        <v>3</v>
      </c>
      <c r="M920" s="34">
        <f t="shared" si="284"/>
        <v>3</v>
      </c>
      <c r="N920" s="52">
        <f t="shared" si="286"/>
        <v>3</v>
      </c>
      <c r="O920" s="318">
        <f>+'Terminated loans'!S110</f>
        <v>37673</v>
      </c>
      <c r="P920" s="26">
        <f>+'Terminated loans'!T110</f>
        <v>0.05</v>
      </c>
      <c r="Q920" s="536">
        <f t="shared" si="298"/>
        <v>0.104</v>
      </c>
      <c r="R920" s="222">
        <f t="shared" si="287"/>
        <v>12662.458929874965</v>
      </c>
      <c r="S920" s="36">
        <f t="shared" si="288"/>
        <v>37338.317680034103</v>
      </c>
      <c r="T920" s="36">
        <f t="shared" si="289"/>
        <v>334.68231996589748</v>
      </c>
      <c r="U920" s="36">
        <f t="shared" si="290"/>
        <v>649.05910959032917</v>
      </c>
      <c r="V920" s="36">
        <f t="shared" si="291"/>
        <v>314.37678962489736</v>
      </c>
      <c r="W920" s="37">
        <f t="shared" si="292"/>
        <v>334.68231996543182</v>
      </c>
      <c r="X920" s="36">
        <f t="shared" si="293"/>
        <v>334.68231996589748</v>
      </c>
      <c r="Y920" s="276">
        <f t="shared" si="280"/>
        <v>334.68231996543182</v>
      </c>
      <c r="Z920" s="36">
        <f t="shared" si="294"/>
        <v>649.05910959032917</v>
      </c>
      <c r="AA920" s="36">
        <f t="shared" si="295"/>
        <v>314.37678962489736</v>
      </c>
      <c r="AB920" s="38">
        <f t="shared" si="281"/>
        <v>-4.6566128730773926E-10</v>
      </c>
      <c r="AC920" s="17"/>
      <c r="AD920" s="17">
        <f t="shared" si="296"/>
        <v>3</v>
      </c>
      <c r="AE920" s="143"/>
      <c r="AH920" s="103"/>
      <c r="AI920" s="533"/>
    </row>
    <row r="921" spans="1:35">
      <c r="A921" s="533"/>
      <c r="C921" s="67" t="str">
        <f>'Terminated loans'!F111</f>
        <v>E</v>
      </c>
      <c r="D921" s="19">
        <f>'Terminated loans'!H111</f>
        <v>143993264</v>
      </c>
      <c r="E921" s="19">
        <f>'Terminated loans'!I111</f>
        <v>98</v>
      </c>
      <c r="F921" s="19" t="str">
        <f>'Terminated loans'!J111</f>
        <v xml:space="preserve">APPADOO K                </v>
      </c>
      <c r="G921" s="547" t="str">
        <f t="shared" si="297"/>
        <v>A2</v>
      </c>
      <c r="H921" s="21">
        <f>'Terminated loans'!L111</f>
        <v>40421</v>
      </c>
      <c r="I921" s="21">
        <f>IF(B921="VELS",'Terminated loans'!M111,'Terminated loans'!B111)</f>
        <v>40512</v>
      </c>
      <c r="J921" s="34">
        <f t="shared" si="285"/>
        <v>3</v>
      </c>
      <c r="K921" s="34">
        <f t="shared" si="282"/>
        <v>123</v>
      </c>
      <c r="L921" s="34">
        <f t="shared" si="283"/>
        <v>3</v>
      </c>
      <c r="M921" s="34">
        <f t="shared" si="284"/>
        <v>3</v>
      </c>
      <c r="N921" s="52">
        <f t="shared" si="286"/>
        <v>3</v>
      </c>
      <c r="O921" s="318">
        <f>+'Terminated loans'!S111</f>
        <v>244292</v>
      </c>
      <c r="P921" s="26">
        <f>+'Terminated loans'!T111</f>
        <v>0.05</v>
      </c>
      <c r="Q921" s="536">
        <f t="shared" si="298"/>
        <v>0.104</v>
      </c>
      <c r="R921" s="222">
        <f t="shared" si="287"/>
        <v>82110.19607934104</v>
      </c>
      <c r="S921" s="36">
        <f t="shared" si="288"/>
        <v>242121.73977891039</v>
      </c>
      <c r="T921" s="36">
        <f t="shared" si="289"/>
        <v>2170.2602210896148</v>
      </c>
      <c r="U921" s="36">
        <f t="shared" si="290"/>
        <v>4208.8484591097222</v>
      </c>
      <c r="V921" s="36">
        <f t="shared" si="291"/>
        <v>2038.5882380231051</v>
      </c>
      <c r="W921" s="37">
        <f t="shared" si="292"/>
        <v>2170.2602210866171</v>
      </c>
      <c r="X921" s="36">
        <f t="shared" si="293"/>
        <v>2170.2602210896148</v>
      </c>
      <c r="Y921" s="276">
        <f t="shared" si="280"/>
        <v>2170.2602210866171</v>
      </c>
      <c r="Z921" s="36">
        <f t="shared" si="294"/>
        <v>4208.8484591097222</v>
      </c>
      <c r="AA921" s="36">
        <f t="shared" si="295"/>
        <v>2038.5882380231051</v>
      </c>
      <c r="AB921" s="38">
        <f t="shared" si="281"/>
        <v>-2.9976945370435715E-9</v>
      </c>
      <c r="AC921" s="17"/>
      <c r="AD921" s="17">
        <f t="shared" si="296"/>
        <v>3</v>
      </c>
      <c r="AE921" s="143"/>
      <c r="AH921" s="103"/>
      <c r="AI921" s="533"/>
    </row>
    <row r="922" spans="1:35">
      <c r="A922" s="533"/>
      <c r="C922" s="67" t="str">
        <f>'Terminated loans'!F112</f>
        <v>E</v>
      </c>
      <c r="D922" s="19">
        <f>'Terminated loans'!H112</f>
        <v>141066668</v>
      </c>
      <c r="E922" s="19">
        <f>'Terminated loans'!I112</f>
        <v>98</v>
      </c>
      <c r="F922" s="19" t="str">
        <f>'Terminated loans'!J112</f>
        <v xml:space="preserve">APPASAMY J C J                 </v>
      </c>
      <c r="G922" s="547" t="str">
        <f t="shared" si="297"/>
        <v>A2</v>
      </c>
      <c r="H922" s="21">
        <f>'Terminated loans'!L112</f>
        <v>39674</v>
      </c>
      <c r="I922" s="21">
        <f>IF(B922="VELS",'Terminated loans'!M112,'Terminated loans'!B112)</f>
        <v>40543</v>
      </c>
      <c r="J922" s="34">
        <f t="shared" si="285"/>
        <v>29</v>
      </c>
      <c r="K922" s="34">
        <f t="shared" si="282"/>
        <v>148</v>
      </c>
      <c r="L922" s="34">
        <f t="shared" si="283"/>
        <v>29</v>
      </c>
      <c r="M922" s="34">
        <f t="shared" si="284"/>
        <v>29</v>
      </c>
      <c r="N922" s="52">
        <f t="shared" si="286"/>
        <v>29</v>
      </c>
      <c r="O922" s="318">
        <f>+'Terminated loans'!S112</f>
        <v>150000</v>
      </c>
      <c r="P922" s="26">
        <f>+'Terminated loans'!T112</f>
        <v>0.05</v>
      </c>
      <c r="Q922" s="536">
        <f t="shared" si="298"/>
        <v>0.104</v>
      </c>
      <c r="R922" s="222">
        <f t="shared" si="287"/>
        <v>5501.9609938971644</v>
      </c>
      <c r="S922" s="36">
        <f t="shared" si="288"/>
        <v>140550.29930817799</v>
      </c>
      <c r="T922" s="36">
        <f t="shared" si="289"/>
        <v>9449.7006918220141</v>
      </c>
      <c r="U922" s="36">
        <f t="shared" si="290"/>
        <v>19006.569514838367</v>
      </c>
      <c r="V922" s="36">
        <f t="shared" si="291"/>
        <v>9556.8688230177504</v>
      </c>
      <c r="W922" s="37">
        <f t="shared" si="292"/>
        <v>9449.7006918206171</v>
      </c>
      <c r="X922" s="36">
        <f t="shared" si="293"/>
        <v>9449.7006918220141</v>
      </c>
      <c r="Y922" s="276">
        <f t="shared" ref="Y922:Y985" si="299">W922</f>
        <v>9449.7006918206171</v>
      </c>
      <c r="Z922" s="36">
        <f t="shared" si="294"/>
        <v>19006.569514838367</v>
      </c>
      <c r="AA922" s="36">
        <f t="shared" si="295"/>
        <v>9556.8688230177504</v>
      </c>
      <c r="AB922" s="38">
        <f t="shared" si="281"/>
        <v>-1.3969838619232178E-9</v>
      </c>
      <c r="AC922" s="17"/>
      <c r="AD922" s="17">
        <f t="shared" si="296"/>
        <v>29</v>
      </c>
      <c r="AE922" s="143"/>
      <c r="AH922" s="103"/>
      <c r="AI922" s="533"/>
    </row>
    <row r="923" spans="1:35">
      <c r="A923" s="533"/>
      <c r="C923" s="67" t="str">
        <f>'Terminated loans'!F113</f>
        <v>E</v>
      </c>
      <c r="D923" s="19">
        <f>'Terminated loans'!H113</f>
        <v>141078437</v>
      </c>
      <c r="E923" s="19">
        <f>'Terminated loans'!I113</f>
        <v>98</v>
      </c>
      <c r="F923" s="19" t="str">
        <f>'Terminated loans'!J113</f>
        <v xml:space="preserve">TAJOO D                        </v>
      </c>
      <c r="G923" s="547" t="str">
        <f t="shared" si="297"/>
        <v>A2</v>
      </c>
      <c r="H923" s="21">
        <f>'Terminated loans'!L113</f>
        <v>39644</v>
      </c>
      <c r="I923" s="21">
        <f>IF(B923="VELS",'Terminated loans'!M113,'Terminated loans'!B113)</f>
        <v>40543</v>
      </c>
      <c r="J923" s="34">
        <f t="shared" si="285"/>
        <v>30</v>
      </c>
      <c r="K923" s="34">
        <f t="shared" si="282"/>
        <v>149</v>
      </c>
      <c r="L923" s="34">
        <f t="shared" si="283"/>
        <v>30</v>
      </c>
      <c r="M923" s="34">
        <f t="shared" si="284"/>
        <v>30</v>
      </c>
      <c r="N923" s="52">
        <f t="shared" si="286"/>
        <v>30</v>
      </c>
      <c r="O923" s="318">
        <f>+'Terminated loans'!S113</f>
        <v>325001</v>
      </c>
      <c r="P923" s="26">
        <f>+'Terminated loans'!T113</f>
        <v>0.05</v>
      </c>
      <c r="Q923" s="536">
        <f t="shared" si="298"/>
        <v>0.104</v>
      </c>
      <c r="R923" s="222">
        <f t="shared" si="287"/>
        <v>11547.078947461732</v>
      </c>
      <c r="S923" s="36">
        <f t="shared" si="288"/>
        <v>303889.18295647646</v>
      </c>
      <c r="T923" s="36">
        <f t="shared" si="289"/>
        <v>21111.817043523537</v>
      </c>
      <c r="U923" s="36">
        <f t="shared" si="290"/>
        <v>42523.185467372416</v>
      </c>
      <c r="V923" s="36">
        <f t="shared" si="291"/>
        <v>21411.368423851964</v>
      </c>
      <c r="W923" s="37">
        <f t="shared" si="292"/>
        <v>21111.817043520452</v>
      </c>
      <c r="X923" s="36">
        <f t="shared" si="293"/>
        <v>21111.817043523537</v>
      </c>
      <c r="Y923" s="276">
        <f t="shared" si="299"/>
        <v>21111.817043520452</v>
      </c>
      <c r="Z923" s="36">
        <f t="shared" si="294"/>
        <v>42523.185467372416</v>
      </c>
      <c r="AA923" s="36">
        <f t="shared" si="295"/>
        <v>21411.368423851964</v>
      </c>
      <c r="AB923" s="38">
        <f t="shared" si="281"/>
        <v>-3.0850060284137726E-9</v>
      </c>
      <c r="AC923" s="17"/>
      <c r="AD923" s="17">
        <f t="shared" si="296"/>
        <v>30</v>
      </c>
      <c r="AE923" s="143"/>
      <c r="AH923" s="103"/>
      <c r="AI923" s="533"/>
    </row>
    <row r="924" spans="1:35">
      <c r="A924" s="533"/>
      <c r="C924" s="67" t="str">
        <f>'Terminated loans'!F114</f>
        <v>E</v>
      </c>
      <c r="D924" s="19">
        <f>'Terminated loans'!H114</f>
        <v>141990772</v>
      </c>
      <c r="E924" s="19">
        <f>'Terminated loans'!I114</f>
        <v>98</v>
      </c>
      <c r="F924" s="19" t="str">
        <f>'Terminated loans'!J114</f>
        <v xml:space="preserve">ADESSAYM C K                   </v>
      </c>
      <c r="G924" s="547" t="str">
        <f t="shared" si="297"/>
        <v>A2</v>
      </c>
      <c r="H924" s="21">
        <f>'Terminated loans'!L114</f>
        <v>40309</v>
      </c>
      <c r="I924" s="21">
        <f>IF(B924="VELS",'Terminated loans'!M114,'Terminated loans'!B114)</f>
        <v>40543</v>
      </c>
      <c r="J924" s="34">
        <f t="shared" si="285"/>
        <v>8</v>
      </c>
      <c r="K924" s="34">
        <f t="shared" si="282"/>
        <v>127</v>
      </c>
      <c r="L924" s="34">
        <f t="shared" si="283"/>
        <v>8</v>
      </c>
      <c r="M924" s="34">
        <f t="shared" si="284"/>
        <v>8</v>
      </c>
      <c r="N924" s="52">
        <f t="shared" si="286"/>
        <v>8</v>
      </c>
      <c r="O924" s="318">
        <f>+'Terminated loans'!S114</f>
        <v>195649</v>
      </c>
      <c r="P924" s="26">
        <f>+'Terminated loans'!T114</f>
        <v>0.05</v>
      </c>
      <c r="Q924" s="536">
        <f t="shared" si="298"/>
        <v>0.104</v>
      </c>
      <c r="R924" s="222">
        <f t="shared" si="287"/>
        <v>24916.901744936571</v>
      </c>
      <c r="S924" s="36">
        <f t="shared" si="288"/>
        <v>191780.48164166676</v>
      </c>
      <c r="T924" s="36">
        <f t="shared" si="289"/>
        <v>3868.51835833324</v>
      </c>
      <c r="U924" s="36">
        <f t="shared" si="290"/>
        <v>7554.7323178238876</v>
      </c>
      <c r="V924" s="36">
        <f t="shared" si="291"/>
        <v>3686.2139594925975</v>
      </c>
      <c r="W924" s="37">
        <f t="shared" si="292"/>
        <v>3868.5183583312901</v>
      </c>
      <c r="X924" s="36">
        <f t="shared" si="293"/>
        <v>3868.51835833324</v>
      </c>
      <c r="Y924" s="276">
        <f t="shared" si="299"/>
        <v>3868.5183583312901</v>
      </c>
      <c r="Z924" s="36">
        <f t="shared" si="294"/>
        <v>7554.7323178238876</v>
      </c>
      <c r="AA924" s="36">
        <f t="shared" si="295"/>
        <v>3686.2139594925975</v>
      </c>
      <c r="AB924" s="38">
        <f t="shared" si="281"/>
        <v>-1.9499566406011581E-9</v>
      </c>
      <c r="AC924" s="17"/>
      <c r="AD924" s="17">
        <f t="shared" si="296"/>
        <v>8</v>
      </c>
      <c r="AE924" s="143"/>
      <c r="AH924" s="103"/>
      <c r="AI924" s="533"/>
    </row>
    <row r="925" spans="1:35">
      <c r="A925" s="533"/>
      <c r="C925" s="67" t="str">
        <f>'Terminated loans'!F115</f>
        <v>E</v>
      </c>
      <c r="D925" s="19">
        <f>'Terminated loans'!H115</f>
        <v>143000869</v>
      </c>
      <c r="E925" s="19">
        <f>'Terminated loans'!I115</f>
        <v>99</v>
      </c>
      <c r="F925" s="19" t="str">
        <f>'Terminated loans'!J115</f>
        <v xml:space="preserve">ALBEERDY B U/B R               </v>
      </c>
      <c r="G925" s="547" t="str">
        <f t="shared" si="297"/>
        <v>A1</v>
      </c>
      <c r="H925" s="21">
        <f>'Terminated loans'!L115</f>
        <v>39266</v>
      </c>
      <c r="I925" s="21">
        <f>IF(B925="VELS",'Terminated loans'!M115,'Terminated loans'!B115)</f>
        <v>40543</v>
      </c>
      <c r="J925" s="34">
        <f t="shared" si="285"/>
        <v>42</v>
      </c>
      <c r="K925" s="34">
        <f t="shared" si="282"/>
        <v>161</v>
      </c>
      <c r="L925" s="34">
        <f t="shared" si="283"/>
        <v>42</v>
      </c>
      <c r="M925" s="34">
        <f t="shared" si="284"/>
        <v>42</v>
      </c>
      <c r="N925" s="52">
        <f t="shared" si="286"/>
        <v>42</v>
      </c>
      <c r="O925" s="318">
        <f>+'Terminated loans'!S115</f>
        <v>1323786</v>
      </c>
      <c r="P925" s="26">
        <f>+'Terminated loans'!T115</f>
        <v>0.03</v>
      </c>
      <c r="Q925" s="536">
        <f t="shared" si="298"/>
        <v>8.6499999999999994E-2</v>
      </c>
      <c r="R925" s="222">
        <f t="shared" si="287"/>
        <v>33241.745165038628</v>
      </c>
      <c r="S925" s="36">
        <f t="shared" si="288"/>
        <v>1200915.5690499323</v>
      </c>
      <c r="T925" s="36">
        <f t="shared" si="289"/>
        <v>122870.4309500677</v>
      </c>
      <c r="U925" s="36">
        <f t="shared" si="290"/>
        <v>195237.72788167628</v>
      </c>
      <c r="V925" s="36">
        <f t="shared" si="291"/>
        <v>72367.296931622317</v>
      </c>
      <c r="W925" s="37">
        <f t="shared" si="292"/>
        <v>122870.43095005397</v>
      </c>
      <c r="X925" s="36">
        <f t="shared" si="293"/>
        <v>122870.4309500677</v>
      </c>
      <c r="Y925" s="276">
        <f t="shared" si="299"/>
        <v>122870.43095005397</v>
      </c>
      <c r="Z925" s="36">
        <f t="shared" si="294"/>
        <v>195237.72788167628</v>
      </c>
      <c r="AA925" s="36">
        <f t="shared" si="295"/>
        <v>72367.296931622317</v>
      </c>
      <c r="AB925" s="38">
        <f t="shared" si="281"/>
        <v>-1.3737007975578308E-8</v>
      </c>
      <c r="AC925" s="17"/>
      <c r="AD925" s="17">
        <f t="shared" si="296"/>
        <v>42</v>
      </c>
      <c r="AE925" s="143"/>
      <c r="AH925" s="103"/>
      <c r="AI925" s="533"/>
    </row>
    <row r="926" spans="1:35">
      <c r="A926" s="533"/>
      <c r="C926" s="67" t="str">
        <f>'Terminated loans'!F116</f>
        <v>E</v>
      </c>
      <c r="D926" s="19">
        <f>'Terminated loans'!H116</f>
        <v>143002047</v>
      </c>
      <c r="E926" s="19">
        <f>'Terminated loans'!I116</f>
        <v>98</v>
      </c>
      <c r="F926" s="19" t="str">
        <f>'Terminated loans'!J116</f>
        <v xml:space="preserve">TANY V B                       </v>
      </c>
      <c r="G926" s="547" t="str">
        <f t="shared" si="297"/>
        <v>A2</v>
      </c>
      <c r="H926" s="21">
        <f>'Terminated loans'!L116</f>
        <v>39972</v>
      </c>
      <c r="I926" s="21">
        <f>IF(B926="VELS",'Terminated loans'!M116,'Terminated loans'!B116)</f>
        <v>40543</v>
      </c>
      <c r="J926" s="34">
        <f t="shared" si="285"/>
        <v>19</v>
      </c>
      <c r="K926" s="34">
        <f t="shared" si="282"/>
        <v>138</v>
      </c>
      <c r="L926" s="34">
        <f t="shared" si="283"/>
        <v>19</v>
      </c>
      <c r="M926" s="34">
        <f t="shared" si="284"/>
        <v>19</v>
      </c>
      <c r="N926" s="52">
        <f t="shared" si="286"/>
        <v>19</v>
      </c>
      <c r="O926" s="318">
        <f>+'Terminated loans'!S116</f>
        <v>253661</v>
      </c>
      <c r="P926" s="26">
        <f>+'Terminated loans'!T116</f>
        <v>0.05</v>
      </c>
      <c r="Q926" s="536">
        <f t="shared" si="298"/>
        <v>0.104</v>
      </c>
      <c r="R926" s="222">
        <f t="shared" si="287"/>
        <v>13913.791326818049</v>
      </c>
      <c r="S926" s="36">
        <f t="shared" si="288"/>
        <v>242776.91358964672</v>
      </c>
      <c r="T926" s="36">
        <f t="shared" si="289"/>
        <v>10884.08641035328</v>
      </c>
      <c r="U926" s="36">
        <f t="shared" si="290"/>
        <v>21585.121619893675</v>
      </c>
      <c r="V926" s="36">
        <f t="shared" si="291"/>
        <v>10701.035209542984</v>
      </c>
      <c r="W926" s="37">
        <f t="shared" si="292"/>
        <v>10884.08641035069</v>
      </c>
      <c r="X926" s="36">
        <f t="shared" si="293"/>
        <v>10884.08641035328</v>
      </c>
      <c r="Y926" s="276">
        <f t="shared" si="299"/>
        <v>10884.08641035069</v>
      </c>
      <c r="Z926" s="36">
        <f t="shared" si="294"/>
        <v>21585.121619893675</v>
      </c>
      <c r="AA926" s="36">
        <f t="shared" si="295"/>
        <v>10701.035209542984</v>
      </c>
      <c r="AB926" s="38">
        <f t="shared" si="281"/>
        <v>-2.5902409106492996E-9</v>
      </c>
      <c r="AC926" s="17"/>
      <c r="AD926" s="17">
        <f t="shared" si="296"/>
        <v>19</v>
      </c>
      <c r="AE926" s="143"/>
      <c r="AH926" s="103"/>
      <c r="AI926" s="533"/>
    </row>
    <row r="927" spans="1:35">
      <c r="A927" s="533"/>
      <c r="C927" s="67" t="str">
        <f>'Terminated loans'!F117</f>
        <v>N</v>
      </c>
      <c r="D927" s="19">
        <f>'Terminated loans'!H117</f>
        <v>143007057</v>
      </c>
      <c r="E927" s="19">
        <f>'Terminated loans'!I117</f>
        <v>98</v>
      </c>
      <c r="F927" s="19" t="str">
        <f>'Terminated loans'!J117</f>
        <v xml:space="preserve">CUTTAREE MR N /25487           </v>
      </c>
      <c r="G927" s="547" t="str">
        <f t="shared" si="297"/>
        <v>A2</v>
      </c>
      <c r="H927" s="21">
        <f>'Terminated loans'!L117</f>
        <v>38000</v>
      </c>
      <c r="I927" s="21">
        <f>IF(B927="VELS",'Terminated loans'!M117,'Terminated loans'!B117)</f>
        <v>40535</v>
      </c>
      <c r="J927" s="34">
        <f t="shared" si="285"/>
        <v>83</v>
      </c>
      <c r="K927" s="34">
        <f t="shared" si="282"/>
        <v>203</v>
      </c>
      <c r="L927" s="34">
        <f t="shared" si="283"/>
        <v>60</v>
      </c>
      <c r="M927" s="34">
        <f t="shared" si="284"/>
        <v>60</v>
      </c>
      <c r="N927" s="52">
        <f t="shared" si="286"/>
        <v>60</v>
      </c>
      <c r="O927" s="318">
        <f>+'Terminated loans'!S117</f>
        <v>573892</v>
      </c>
      <c r="P927" s="26">
        <f>+'Terminated loans'!T117</f>
        <v>0.05</v>
      </c>
      <c r="Q927" s="536">
        <f t="shared" si="298"/>
        <v>0.104</v>
      </c>
      <c r="R927" s="222">
        <f t="shared" si="287"/>
        <v>10830.050018428723</v>
      </c>
      <c r="S927" s="36">
        <f t="shared" si="288"/>
        <v>505029.3868725138</v>
      </c>
      <c r="T927" s="36">
        <f t="shared" si="289"/>
        <v>68862.613127486198</v>
      </c>
      <c r="U927" s="36">
        <f t="shared" si="290"/>
        <v>144773.61423320469</v>
      </c>
      <c r="V927" s="36">
        <f t="shared" si="291"/>
        <v>75911.001105723437</v>
      </c>
      <c r="W927" s="37">
        <f t="shared" si="292"/>
        <v>68862.613127481251</v>
      </c>
      <c r="X927" s="36">
        <f t="shared" si="293"/>
        <v>68862.613127486198</v>
      </c>
      <c r="Y927" s="276">
        <f t="shared" si="299"/>
        <v>68862.613127481251</v>
      </c>
      <c r="Z927" s="36">
        <f t="shared" si="294"/>
        <v>144773.61423320469</v>
      </c>
      <c r="AA927" s="36">
        <f t="shared" si="295"/>
        <v>75911.001105723437</v>
      </c>
      <c r="AB927" s="38">
        <f t="shared" si="281"/>
        <v>-4.9476511776447296E-9</v>
      </c>
      <c r="AC927" s="17"/>
      <c r="AD927" s="17">
        <f t="shared" si="296"/>
        <v>60</v>
      </c>
      <c r="AH927" s="103"/>
      <c r="AI927" s="533"/>
    </row>
    <row r="928" spans="1:35">
      <c r="A928" s="533"/>
      <c r="C928" s="67" t="str">
        <f>'Terminated loans'!F118</f>
        <v>N</v>
      </c>
      <c r="D928" s="19">
        <f>'Terminated loans'!H118</f>
        <v>143009300</v>
      </c>
      <c r="E928" s="19">
        <f>'Terminated loans'!I118</f>
        <v>98</v>
      </c>
      <c r="F928" s="19" t="str">
        <f>'Terminated loans'!J118</f>
        <v xml:space="preserve">CHIA YIN CHEONG LFC/37766      </v>
      </c>
      <c r="G928" s="547" t="str">
        <f t="shared" si="297"/>
        <v>A2</v>
      </c>
      <c r="H928" s="21">
        <f>'Terminated loans'!L118</f>
        <v>38692</v>
      </c>
      <c r="I928" s="21">
        <f>IF(B928="VELS",'Terminated loans'!M118,'Terminated loans'!B118)</f>
        <v>40505</v>
      </c>
      <c r="J928" s="34">
        <f t="shared" si="285"/>
        <v>60</v>
      </c>
      <c r="K928" s="34">
        <f t="shared" si="282"/>
        <v>180</v>
      </c>
      <c r="L928" s="34">
        <f t="shared" si="283"/>
        <v>60</v>
      </c>
      <c r="M928" s="34">
        <f t="shared" si="284"/>
        <v>60</v>
      </c>
      <c r="N928" s="52">
        <f t="shared" si="286"/>
        <v>60</v>
      </c>
      <c r="O928" s="318">
        <f>+'Terminated loans'!S118</f>
        <v>221742</v>
      </c>
      <c r="P928" s="26">
        <f>+'Terminated loans'!T118</f>
        <v>0.05</v>
      </c>
      <c r="Q928" s="536">
        <f t="shared" si="298"/>
        <v>0.104</v>
      </c>
      <c r="R928" s="222">
        <f t="shared" si="287"/>
        <v>4184.5450906902724</v>
      </c>
      <c r="S928" s="36">
        <f t="shared" si="288"/>
        <v>195134.67046741367</v>
      </c>
      <c r="T928" s="36">
        <f t="shared" si="289"/>
        <v>26607.329532586329</v>
      </c>
      <c r="U928" s="36">
        <f t="shared" si="290"/>
        <v>55938.034974000795</v>
      </c>
      <c r="V928" s="36">
        <f t="shared" si="291"/>
        <v>29330.705441416358</v>
      </c>
      <c r="W928" s="37">
        <f t="shared" si="292"/>
        <v>26607.329532584437</v>
      </c>
      <c r="X928" s="36">
        <f t="shared" si="293"/>
        <v>26607.329532586329</v>
      </c>
      <c r="Y928" s="276">
        <f t="shared" si="299"/>
        <v>26607.329532584437</v>
      </c>
      <c r="Z928" s="36">
        <f t="shared" si="294"/>
        <v>55938.034974000795</v>
      </c>
      <c r="AA928" s="36">
        <f t="shared" si="295"/>
        <v>29330.705441416358</v>
      </c>
      <c r="AB928" s="38">
        <f t="shared" si="281"/>
        <v>-1.8917489796876907E-9</v>
      </c>
      <c r="AC928" s="17"/>
      <c r="AD928" s="17">
        <f t="shared" si="296"/>
        <v>60</v>
      </c>
      <c r="AH928" s="103"/>
      <c r="AI928" s="533"/>
    </row>
    <row r="929" spans="1:35">
      <c r="A929" s="533"/>
      <c r="C929" s="67" t="str">
        <f>'Terminated loans'!F119</f>
        <v>E</v>
      </c>
      <c r="D929" s="19">
        <f>'Terminated loans'!H119</f>
        <v>143018334</v>
      </c>
      <c r="E929" s="19">
        <f>'Terminated loans'!I119</f>
        <v>98</v>
      </c>
      <c r="F929" s="19" t="str">
        <f>'Terminated loans'!J119</f>
        <v xml:space="preserve">JEETOO K/048565                </v>
      </c>
      <c r="G929" s="547" t="str">
        <f t="shared" si="297"/>
        <v>A2</v>
      </c>
      <c r="H929" s="21">
        <f>'Terminated loans'!L119</f>
        <v>39377</v>
      </c>
      <c r="I929" s="21">
        <f>IF(B929="VELS",'Terminated loans'!M119,'Terminated loans'!B119)</f>
        <v>40543</v>
      </c>
      <c r="J929" s="34">
        <f t="shared" si="285"/>
        <v>38</v>
      </c>
      <c r="K929" s="34">
        <f t="shared" si="282"/>
        <v>157</v>
      </c>
      <c r="L929" s="34">
        <f t="shared" si="283"/>
        <v>38</v>
      </c>
      <c r="M929" s="34">
        <f t="shared" si="284"/>
        <v>38</v>
      </c>
      <c r="N929" s="52">
        <f t="shared" si="286"/>
        <v>38</v>
      </c>
      <c r="O929" s="318">
        <f>+'Terminated loans'!S119</f>
        <v>171001</v>
      </c>
      <c r="P929" s="26">
        <f>+'Terminated loans'!T119</f>
        <v>0.05</v>
      </c>
      <c r="Q929" s="536">
        <f t="shared" si="298"/>
        <v>0.104</v>
      </c>
      <c r="R929" s="222">
        <f t="shared" si="287"/>
        <v>4875.0246210265559</v>
      </c>
      <c r="S929" s="36">
        <f t="shared" si="288"/>
        <v>157261.91458041189</v>
      </c>
      <c r="T929" s="36">
        <f t="shared" si="289"/>
        <v>13739.085419588111</v>
      </c>
      <c r="U929" s="36">
        <f t="shared" si="290"/>
        <v>27989.02101859558</v>
      </c>
      <c r="V929" s="36">
        <f t="shared" si="291"/>
        <v>14249.935599009128</v>
      </c>
      <c r="W929" s="37">
        <f t="shared" si="292"/>
        <v>13739.085419586452</v>
      </c>
      <c r="X929" s="36">
        <f t="shared" si="293"/>
        <v>13739.085419588111</v>
      </c>
      <c r="Y929" s="276">
        <f t="shared" si="299"/>
        <v>13739.085419586452</v>
      </c>
      <c r="Z929" s="36">
        <f t="shared" si="294"/>
        <v>27989.02101859558</v>
      </c>
      <c r="AA929" s="36">
        <f t="shared" si="295"/>
        <v>14249.935599009128</v>
      </c>
      <c r="AB929" s="38">
        <f t="shared" si="281"/>
        <v>-1.6589183360338211E-9</v>
      </c>
      <c r="AC929" s="17"/>
      <c r="AD929" s="17">
        <f t="shared" si="296"/>
        <v>38</v>
      </c>
      <c r="AE929" s="143"/>
      <c r="AH929" s="103"/>
      <c r="AI929" s="533"/>
    </row>
    <row r="930" spans="1:35">
      <c r="A930" s="533"/>
      <c r="C930" s="67" t="str">
        <f>'Terminated loans'!F120</f>
        <v>E</v>
      </c>
      <c r="D930" s="19">
        <f>'Terminated loans'!H120</f>
        <v>143020215</v>
      </c>
      <c r="E930" s="19">
        <f>'Terminated loans'!I120</f>
        <v>99</v>
      </c>
      <c r="F930" s="19" t="str">
        <f>'Terminated loans'!J120</f>
        <v xml:space="preserve">VYTHILINGUM MR G(SL 936)       </v>
      </c>
      <c r="G930" s="547" t="str">
        <f t="shared" si="297"/>
        <v>A1</v>
      </c>
      <c r="H930" s="21">
        <f>'Terminated loans'!L120</f>
        <v>39597</v>
      </c>
      <c r="I930" s="21">
        <f>IF(B930="VELS",'Terminated loans'!M120,'Terminated loans'!B120)</f>
        <v>40543</v>
      </c>
      <c r="J930" s="34">
        <f t="shared" si="285"/>
        <v>31</v>
      </c>
      <c r="K930" s="34">
        <f t="shared" si="282"/>
        <v>150</v>
      </c>
      <c r="L930" s="34">
        <f t="shared" si="283"/>
        <v>31</v>
      </c>
      <c r="M930" s="34">
        <f t="shared" si="284"/>
        <v>31</v>
      </c>
      <c r="N930" s="52">
        <f t="shared" si="286"/>
        <v>31</v>
      </c>
      <c r="O930" s="318">
        <f>+'Terminated loans'!S120</f>
        <v>1230161</v>
      </c>
      <c r="P930" s="26">
        <f>+'Terminated loans'!T120</f>
        <v>0.03</v>
      </c>
      <c r="Q930" s="536">
        <f t="shared" si="298"/>
        <v>8.6499999999999994E-2</v>
      </c>
      <c r="R930" s="222">
        <f t="shared" si="287"/>
        <v>41289.73198488466</v>
      </c>
      <c r="S930" s="36">
        <f t="shared" si="288"/>
        <v>1143380.015207666</v>
      </c>
      <c r="T930" s="36">
        <f t="shared" si="289"/>
        <v>86780.984792334028</v>
      </c>
      <c r="U930" s="36">
        <f t="shared" si="290"/>
        <v>136601.67632374563</v>
      </c>
      <c r="V930" s="36">
        <f t="shared" si="291"/>
        <v>49820.691531424411</v>
      </c>
      <c r="W930" s="37">
        <f t="shared" si="292"/>
        <v>86780.984792321222</v>
      </c>
      <c r="X930" s="36">
        <f t="shared" si="293"/>
        <v>86780.984792334028</v>
      </c>
      <c r="Y930" s="276">
        <f t="shared" si="299"/>
        <v>86780.984792321222</v>
      </c>
      <c r="Z930" s="36">
        <f t="shared" si="294"/>
        <v>136601.67632374563</v>
      </c>
      <c r="AA930" s="36">
        <f t="shared" si="295"/>
        <v>49820.691531424411</v>
      </c>
      <c r="AB930" s="38">
        <f t="shared" si="281"/>
        <v>-1.280568540096283E-8</v>
      </c>
      <c r="AC930" s="17"/>
      <c r="AD930" s="17">
        <f t="shared" si="296"/>
        <v>31</v>
      </c>
      <c r="AE930" s="143"/>
      <c r="AH930" s="103"/>
      <c r="AI930" s="533"/>
    </row>
    <row r="931" spans="1:35">
      <c r="A931" s="533"/>
      <c r="C931" s="67" t="str">
        <f>'Terminated loans'!F121</f>
        <v>E</v>
      </c>
      <c r="D931" s="19">
        <f>'Terminated loans'!H121</f>
        <v>143020290</v>
      </c>
      <c r="E931" s="19">
        <f>'Terminated loans'!I121</f>
        <v>99</v>
      </c>
      <c r="F931" s="19" t="str">
        <f>'Terminated loans'!J121</f>
        <v xml:space="preserve">MOONEESAMY A I/M M N           </v>
      </c>
      <c r="G931" s="547" t="str">
        <f t="shared" si="297"/>
        <v>A1</v>
      </c>
      <c r="H931" s="21">
        <f>'Terminated loans'!L121</f>
        <v>38848</v>
      </c>
      <c r="I931" s="21">
        <f>IF(B931="VELS",'Terminated loans'!M121,'Terminated loans'!B121)</f>
        <v>40543</v>
      </c>
      <c r="J931" s="34">
        <f t="shared" si="285"/>
        <v>56</v>
      </c>
      <c r="K931" s="34">
        <f t="shared" si="282"/>
        <v>175</v>
      </c>
      <c r="L931" s="34">
        <f t="shared" si="283"/>
        <v>56</v>
      </c>
      <c r="M931" s="34">
        <f t="shared" si="284"/>
        <v>56</v>
      </c>
      <c r="N931" s="52">
        <f t="shared" si="286"/>
        <v>56</v>
      </c>
      <c r="O931" s="318">
        <f>+'Terminated loans'!S121</f>
        <v>1098197</v>
      </c>
      <c r="P931" s="26">
        <f>+'Terminated loans'!T121</f>
        <v>0.03</v>
      </c>
      <c r="Q931" s="536">
        <f t="shared" si="298"/>
        <v>8.6499999999999994E-2</v>
      </c>
      <c r="R931" s="222">
        <f t="shared" si="287"/>
        <v>21039.890443643555</v>
      </c>
      <c r="S931" s="36">
        <f t="shared" si="288"/>
        <v>966615.58153566427</v>
      </c>
      <c r="T931" s="36">
        <f t="shared" si="289"/>
        <v>131581.41846433573</v>
      </c>
      <c r="U931" s="36">
        <f t="shared" si="290"/>
        <v>211618.28330836433</v>
      </c>
      <c r="V931" s="36">
        <f t="shared" si="291"/>
        <v>80036.864844039083</v>
      </c>
      <c r="W931" s="37">
        <f t="shared" si="292"/>
        <v>131581.41846432525</v>
      </c>
      <c r="X931" s="36">
        <f t="shared" si="293"/>
        <v>131581.41846433573</v>
      </c>
      <c r="Y931" s="276">
        <f t="shared" si="299"/>
        <v>131581.41846432525</v>
      </c>
      <c r="Z931" s="36">
        <f t="shared" si="294"/>
        <v>211618.28330836433</v>
      </c>
      <c r="AA931" s="36">
        <f t="shared" si="295"/>
        <v>80036.864844039083</v>
      </c>
      <c r="AB931" s="38">
        <f t="shared" si="281"/>
        <v>-1.0477378964424133E-8</v>
      </c>
      <c r="AC931" s="17"/>
      <c r="AD931" s="17">
        <f t="shared" si="296"/>
        <v>56</v>
      </c>
      <c r="AE931" s="143"/>
      <c r="AH931" s="103"/>
      <c r="AI931" s="533"/>
    </row>
    <row r="932" spans="1:35">
      <c r="A932" s="533"/>
      <c r="C932" s="67" t="str">
        <f>'Terminated loans'!F122</f>
        <v>E</v>
      </c>
      <c r="D932" s="19">
        <f>'Terminated loans'!H122</f>
        <v>143020479</v>
      </c>
      <c r="E932" s="19">
        <f>'Terminated loans'!I122</f>
        <v>99</v>
      </c>
      <c r="F932" s="19" t="str">
        <f>'Terminated loans'!J122</f>
        <v xml:space="preserve">BOLAKY N D (SL 1377)           </v>
      </c>
      <c r="G932" s="547" t="str">
        <f t="shared" si="297"/>
        <v>A1</v>
      </c>
      <c r="H932" s="21">
        <f>'Terminated loans'!L122</f>
        <v>39883</v>
      </c>
      <c r="I932" s="21">
        <f>IF(B932="VELS",'Terminated loans'!M122,'Terminated loans'!B122)</f>
        <v>40543</v>
      </c>
      <c r="J932" s="34">
        <f t="shared" si="285"/>
        <v>22</v>
      </c>
      <c r="K932" s="34">
        <f t="shared" si="282"/>
        <v>141</v>
      </c>
      <c r="L932" s="34">
        <f t="shared" si="283"/>
        <v>22</v>
      </c>
      <c r="M932" s="34">
        <f t="shared" si="284"/>
        <v>22</v>
      </c>
      <c r="N932" s="52">
        <f t="shared" si="286"/>
        <v>22</v>
      </c>
      <c r="O932" s="318">
        <f>+'Terminated loans'!S122</f>
        <v>2869225</v>
      </c>
      <c r="P932" s="26">
        <f>+'Terminated loans'!T122</f>
        <v>0.03</v>
      </c>
      <c r="Q932" s="536">
        <f t="shared" si="298"/>
        <v>8.6499999999999994E-2</v>
      </c>
      <c r="R932" s="222">
        <f t="shared" si="287"/>
        <v>134201.63959553471</v>
      </c>
      <c r="S932" s="36">
        <f t="shared" si="288"/>
        <v>2721192.2655391512</v>
      </c>
      <c r="T932" s="36">
        <f t="shared" si="289"/>
        <v>148032.73446084885</v>
      </c>
      <c r="U932" s="36">
        <f t="shared" si="290"/>
        <v>231243.80556258047</v>
      </c>
      <c r="V932" s="36">
        <f t="shared" si="291"/>
        <v>83211.071101763751</v>
      </c>
      <c r="W932" s="37">
        <f t="shared" si="292"/>
        <v>148032.73446081672</v>
      </c>
      <c r="X932" s="36">
        <f t="shared" si="293"/>
        <v>148032.73446084885</v>
      </c>
      <c r="Y932" s="276">
        <f t="shared" si="299"/>
        <v>148032.73446081672</v>
      </c>
      <c r="Z932" s="36">
        <f t="shared" si="294"/>
        <v>231243.80556258047</v>
      </c>
      <c r="AA932" s="36">
        <f t="shared" si="295"/>
        <v>83211.071101763751</v>
      </c>
      <c r="AB932" s="38">
        <f t="shared" si="281"/>
        <v>-3.2130628824234009E-8</v>
      </c>
      <c r="AC932" s="17"/>
      <c r="AD932" s="17">
        <f t="shared" si="296"/>
        <v>22</v>
      </c>
      <c r="AE932" s="143"/>
      <c r="AH932" s="103"/>
      <c r="AI932" s="533"/>
    </row>
    <row r="933" spans="1:35">
      <c r="A933" s="533"/>
      <c r="C933" s="67" t="str">
        <f>'Terminated loans'!F123</f>
        <v>E</v>
      </c>
      <c r="D933" s="19">
        <f>'Terminated loans'!H123</f>
        <v>143022870</v>
      </c>
      <c r="E933" s="19">
        <f>'Terminated loans'!I123</f>
        <v>99</v>
      </c>
      <c r="F933" s="19" t="str">
        <f>'Terminated loans'!J123</f>
        <v xml:space="preserve">SAMOO ISWARY (SL 1418)         </v>
      </c>
      <c r="G933" s="547" t="str">
        <f t="shared" si="297"/>
        <v>A1</v>
      </c>
      <c r="H933" s="21">
        <f>'Terminated loans'!L123</f>
        <v>39955</v>
      </c>
      <c r="I933" s="21">
        <f>IF(B933="VELS",'Terminated loans'!M123,'Terminated loans'!B123)</f>
        <v>40543</v>
      </c>
      <c r="J933" s="34">
        <f t="shared" si="285"/>
        <v>19</v>
      </c>
      <c r="K933" s="34">
        <f t="shared" si="282"/>
        <v>138</v>
      </c>
      <c r="L933" s="34">
        <f t="shared" si="283"/>
        <v>19</v>
      </c>
      <c r="M933" s="34">
        <f t="shared" si="284"/>
        <v>19</v>
      </c>
      <c r="N933" s="52">
        <f t="shared" si="286"/>
        <v>19</v>
      </c>
      <c r="O933" s="318">
        <f>+'Terminated loans'!S123</f>
        <v>1500006</v>
      </c>
      <c r="P933" s="26">
        <f>+'Terminated loans'!T123</f>
        <v>0.03</v>
      </c>
      <c r="Q933" s="536">
        <f t="shared" si="298"/>
        <v>8.6499999999999994E-2</v>
      </c>
      <c r="R933" s="222">
        <f t="shared" si="287"/>
        <v>80936.159977928794</v>
      </c>
      <c r="S933" s="36">
        <f t="shared" si="288"/>
        <v>1432316.8675390771</v>
      </c>
      <c r="T933" s="36">
        <f t="shared" si="289"/>
        <v>67689.132460922934</v>
      </c>
      <c r="U933" s="36">
        <f t="shared" si="290"/>
        <v>105470.17204155424</v>
      </c>
      <c r="V933" s="36">
        <f t="shared" si="291"/>
        <v>37781.039580646902</v>
      </c>
      <c r="W933" s="37">
        <f t="shared" si="292"/>
        <v>67689.132460907334</v>
      </c>
      <c r="X933" s="36">
        <f t="shared" si="293"/>
        <v>67689.132460922934</v>
      </c>
      <c r="Y933" s="276">
        <f t="shared" si="299"/>
        <v>67689.132460907334</v>
      </c>
      <c r="Z933" s="36">
        <f t="shared" si="294"/>
        <v>105470.17204155424</v>
      </c>
      <c r="AA933" s="36">
        <f t="shared" si="295"/>
        <v>37781.039580646902</v>
      </c>
      <c r="AB933" s="38">
        <f t="shared" si="281"/>
        <v>-1.5599653124809265E-8</v>
      </c>
      <c r="AC933" s="17"/>
      <c r="AD933" s="17">
        <f t="shared" si="296"/>
        <v>19</v>
      </c>
      <c r="AE933" s="143"/>
      <c r="AH933" s="103"/>
      <c r="AI933" s="533"/>
    </row>
    <row r="934" spans="1:35">
      <c r="A934" s="533"/>
      <c r="C934" s="67" t="str">
        <f>'Terminated loans'!F124</f>
        <v>E</v>
      </c>
      <c r="D934" s="19">
        <f>'Terminated loans'!H124</f>
        <v>143022919</v>
      </c>
      <c r="E934" s="19">
        <f>'Terminated loans'!I124</f>
        <v>99</v>
      </c>
      <c r="F934" s="19" t="str">
        <f>'Terminated loans'!J124</f>
        <v xml:space="preserve">MOONEESAMY M                   </v>
      </c>
      <c r="G934" s="547" t="str">
        <f t="shared" si="297"/>
        <v>A1</v>
      </c>
      <c r="H934" s="21">
        <f>'Terminated loans'!L124</f>
        <v>39751</v>
      </c>
      <c r="I934" s="21">
        <f>IF(B934="VELS",'Terminated loans'!M124,'Terminated loans'!B124)</f>
        <v>40543</v>
      </c>
      <c r="J934" s="34">
        <f t="shared" si="285"/>
        <v>26</v>
      </c>
      <c r="K934" s="34">
        <f t="shared" si="282"/>
        <v>145</v>
      </c>
      <c r="L934" s="34">
        <f t="shared" si="283"/>
        <v>26</v>
      </c>
      <c r="M934" s="34">
        <f t="shared" si="284"/>
        <v>26</v>
      </c>
      <c r="N934" s="52">
        <f t="shared" si="286"/>
        <v>26</v>
      </c>
      <c r="O934" s="318">
        <f>+'Terminated loans'!S124</f>
        <v>588230</v>
      </c>
      <c r="P934" s="26">
        <f>+'Terminated loans'!T124</f>
        <v>0.03</v>
      </c>
      <c r="Q934" s="536">
        <f t="shared" si="298"/>
        <v>8.6499999999999994E-2</v>
      </c>
      <c r="R934" s="222">
        <f t="shared" si="287"/>
        <v>23395.74190431524</v>
      </c>
      <c r="S934" s="36">
        <f t="shared" si="288"/>
        <v>552878.14132360939</v>
      </c>
      <c r="T934" s="36">
        <f t="shared" si="289"/>
        <v>35351.858676390606</v>
      </c>
      <c r="U934" s="36">
        <f t="shared" si="290"/>
        <v>55411.148188580177</v>
      </c>
      <c r="V934" s="36">
        <f t="shared" si="291"/>
        <v>20059.289512196206</v>
      </c>
      <c r="W934" s="37">
        <f t="shared" si="292"/>
        <v>35351.85867638397</v>
      </c>
      <c r="X934" s="36">
        <f t="shared" si="293"/>
        <v>35351.858676390606</v>
      </c>
      <c r="Y934" s="276">
        <f t="shared" si="299"/>
        <v>35351.85867638397</v>
      </c>
      <c r="Z934" s="36">
        <f t="shared" si="294"/>
        <v>55411.148188580177</v>
      </c>
      <c r="AA934" s="36">
        <f t="shared" si="295"/>
        <v>20059.289512196206</v>
      </c>
      <c r="AB934" s="38">
        <f t="shared" ref="AB934:AB997" si="300">IF(ISERROR(Z934-AA934-T934),"CHECK",Z934-AA934-T934)</f>
        <v>-6.6356733441352844E-9</v>
      </c>
      <c r="AC934" s="17"/>
      <c r="AD934" s="17">
        <f t="shared" si="296"/>
        <v>26</v>
      </c>
      <c r="AE934" s="143"/>
      <c r="AH934" s="103"/>
      <c r="AI934" s="533"/>
    </row>
    <row r="935" spans="1:35">
      <c r="A935" s="533"/>
      <c r="C935" s="67" t="str">
        <f>'Terminated loans'!F125</f>
        <v>E</v>
      </c>
      <c r="D935" s="19">
        <f>'Terminated loans'!H125</f>
        <v>143023214</v>
      </c>
      <c r="E935" s="19">
        <f>'Terminated loans'!I125</f>
        <v>98</v>
      </c>
      <c r="F935" s="19" t="str">
        <f>'Terminated loans'!J125</f>
        <v xml:space="preserve">SOUCIANT N/054484              </v>
      </c>
      <c r="G935" s="547" t="str">
        <f t="shared" si="297"/>
        <v>A2</v>
      </c>
      <c r="H935" s="21">
        <f>'Terminated loans'!L125</f>
        <v>39510</v>
      </c>
      <c r="I935" s="21">
        <f>IF(B935="VELS",'Terminated loans'!M125,'Terminated loans'!B125)</f>
        <v>40543</v>
      </c>
      <c r="J935" s="34">
        <f t="shared" si="285"/>
        <v>34</v>
      </c>
      <c r="K935" s="34">
        <f t="shared" si="282"/>
        <v>153</v>
      </c>
      <c r="L935" s="34">
        <f t="shared" si="283"/>
        <v>34</v>
      </c>
      <c r="M935" s="34">
        <f t="shared" si="284"/>
        <v>34</v>
      </c>
      <c r="N935" s="52">
        <f t="shared" si="286"/>
        <v>34</v>
      </c>
      <c r="O935" s="318">
        <f>+'Terminated loans'!S125</f>
        <v>243558</v>
      </c>
      <c r="P935" s="26">
        <f>+'Terminated loans'!T125</f>
        <v>0.05</v>
      </c>
      <c r="Q935" s="536">
        <f t="shared" si="298"/>
        <v>0.104</v>
      </c>
      <c r="R935" s="222">
        <f t="shared" si="287"/>
        <v>7697.7483449454503</v>
      </c>
      <c r="S935" s="36">
        <f t="shared" si="288"/>
        <v>225846.65310632077</v>
      </c>
      <c r="T935" s="36">
        <f t="shared" si="289"/>
        <v>17711.346893679234</v>
      </c>
      <c r="U935" s="36">
        <f t="shared" si="290"/>
        <v>35876.790621822263</v>
      </c>
      <c r="V935" s="36">
        <f t="shared" si="291"/>
        <v>18165.44372814527</v>
      </c>
      <c r="W935" s="37">
        <f t="shared" si="292"/>
        <v>17711.346893676993</v>
      </c>
      <c r="X935" s="36">
        <f t="shared" si="293"/>
        <v>17711.346893679234</v>
      </c>
      <c r="Y935" s="276">
        <f t="shared" si="299"/>
        <v>17711.346893676993</v>
      </c>
      <c r="Z935" s="36">
        <f t="shared" si="294"/>
        <v>35876.790621822263</v>
      </c>
      <c r="AA935" s="36">
        <f t="shared" si="295"/>
        <v>18165.44372814527</v>
      </c>
      <c r="AB935" s="38">
        <f t="shared" si="300"/>
        <v>-2.2409949451684952E-9</v>
      </c>
      <c r="AC935" s="17"/>
      <c r="AD935" s="17">
        <f t="shared" si="296"/>
        <v>34</v>
      </c>
      <c r="AE935" s="143"/>
      <c r="AH935" s="103"/>
      <c r="AI935" s="533"/>
    </row>
    <row r="936" spans="1:35">
      <c r="A936" s="533"/>
      <c r="C936" s="67" t="str">
        <f>'Terminated loans'!F126</f>
        <v>E</v>
      </c>
      <c r="D936" s="19">
        <f>'Terminated loans'!H126</f>
        <v>143024229</v>
      </c>
      <c r="E936" s="19">
        <f>'Terminated loans'!I126</f>
        <v>99</v>
      </c>
      <c r="F936" s="19" t="str">
        <f>'Terminated loans'!J126</f>
        <v xml:space="preserve">ALLYBOKUS H                    </v>
      </c>
      <c r="G936" s="547" t="str">
        <f t="shared" si="297"/>
        <v>A1</v>
      </c>
      <c r="H936" s="21">
        <f>'Terminated loans'!L126</f>
        <v>40122</v>
      </c>
      <c r="I936" s="21">
        <f>IF(B936="VELS",'Terminated loans'!M126,'Terminated loans'!B126)</f>
        <v>40543</v>
      </c>
      <c r="J936" s="34">
        <f t="shared" si="285"/>
        <v>14</v>
      </c>
      <c r="K936" s="34">
        <f t="shared" ref="K936:K999" si="301">ROUND(($I$35-H936)/365*12,0)</f>
        <v>133</v>
      </c>
      <c r="L936" s="34">
        <f t="shared" ref="L936:L999" si="302">IF(B936="VELS",J936,IF(J936&gt;(IF(OR(E936=4,E936=99),$J$3,IF(E936=97,$J$6,IF(E936=98,$J$5,"Check")))),(IF(OR(E936=4,E936=99),$J$3,IF(E936=97,$J$6,IF(E936=98,$J$5,"Check")))),J936))</f>
        <v>14</v>
      </c>
      <c r="M936" s="34">
        <f t="shared" ref="M936:M999" si="303">IF(K936&gt;L936,L936,K936)</f>
        <v>14</v>
      </c>
      <c r="N936" s="52">
        <f t="shared" si="286"/>
        <v>14</v>
      </c>
      <c r="O936" s="318">
        <f>+'Terminated loans'!S126</f>
        <v>830869</v>
      </c>
      <c r="P936" s="26">
        <f>+'Terminated loans'!T126</f>
        <v>0.03</v>
      </c>
      <c r="Q936" s="536">
        <f t="shared" si="298"/>
        <v>8.6499999999999994E-2</v>
      </c>
      <c r="R936" s="222">
        <f t="shared" si="287"/>
        <v>60466.576560838679</v>
      </c>
      <c r="S936" s="36">
        <f t="shared" si="288"/>
        <v>802473.33276312333</v>
      </c>
      <c r="T936" s="36">
        <f t="shared" si="289"/>
        <v>28395.667236876674</v>
      </c>
      <c r="U936" s="36">
        <f t="shared" si="290"/>
        <v>44058.739088608301</v>
      </c>
      <c r="V936" s="36">
        <f t="shared" si="291"/>
        <v>15663.071851741406</v>
      </c>
      <c r="W936" s="37">
        <f t="shared" si="292"/>
        <v>28395.667236866895</v>
      </c>
      <c r="X936" s="36">
        <f t="shared" si="293"/>
        <v>28395.667236876674</v>
      </c>
      <c r="Y936" s="276">
        <f t="shared" si="299"/>
        <v>28395.667236866895</v>
      </c>
      <c r="Z936" s="36">
        <f t="shared" si="294"/>
        <v>44058.739088608301</v>
      </c>
      <c r="AA936" s="36">
        <f t="shared" si="295"/>
        <v>15663.071851741406</v>
      </c>
      <c r="AB936" s="38">
        <f t="shared" si="300"/>
        <v>-9.7788870334625244E-9</v>
      </c>
      <c r="AC936" s="17"/>
      <c r="AD936" s="17">
        <f t="shared" si="296"/>
        <v>14</v>
      </c>
      <c r="AE936" s="143"/>
      <c r="AH936" s="103"/>
      <c r="AI936" s="533"/>
    </row>
    <row r="937" spans="1:35">
      <c r="A937" s="533"/>
      <c r="C937" s="67" t="str">
        <f>'Terminated loans'!F127</f>
        <v>E</v>
      </c>
      <c r="D937" s="19">
        <f>'Terminated loans'!H127</f>
        <v>143027112</v>
      </c>
      <c r="E937" s="19">
        <f>'Terminated loans'!I127</f>
        <v>98</v>
      </c>
      <c r="F937" s="19" t="str">
        <f>'Terminated loans'!J127</f>
        <v xml:space="preserve">SAMOO I                        </v>
      </c>
      <c r="G937" s="547" t="str">
        <f t="shared" si="297"/>
        <v>A2</v>
      </c>
      <c r="H937" s="21">
        <f>'Terminated loans'!L127</f>
        <v>40028</v>
      </c>
      <c r="I937" s="21">
        <f>IF(B937="VELS",'Terminated loans'!M127,'Terminated loans'!B127)</f>
        <v>40543</v>
      </c>
      <c r="J937" s="34">
        <f t="shared" si="285"/>
        <v>17</v>
      </c>
      <c r="K937" s="34">
        <f t="shared" si="301"/>
        <v>136</v>
      </c>
      <c r="L937" s="34">
        <f t="shared" si="302"/>
        <v>17</v>
      </c>
      <c r="M937" s="34">
        <f t="shared" si="303"/>
        <v>17</v>
      </c>
      <c r="N937" s="52">
        <f t="shared" si="286"/>
        <v>17</v>
      </c>
      <c r="O937" s="318">
        <f>+'Terminated loans'!S127</f>
        <v>236471</v>
      </c>
      <c r="P937" s="26">
        <f>+'Terminated loans'!T127</f>
        <v>0.05</v>
      </c>
      <c r="Q937" s="536">
        <f t="shared" si="298"/>
        <v>0.104</v>
      </c>
      <c r="R937" s="222">
        <f t="shared" si="287"/>
        <v>14437.469362727623</v>
      </c>
      <c r="S937" s="36">
        <f t="shared" si="288"/>
        <v>227299.76400171916</v>
      </c>
      <c r="T937" s="36">
        <f t="shared" si="289"/>
        <v>9171.2359982808412</v>
      </c>
      <c r="U937" s="36">
        <f t="shared" si="290"/>
        <v>18137.215164648136</v>
      </c>
      <c r="V937" s="36">
        <f t="shared" si="291"/>
        <v>8965.9791663695942</v>
      </c>
      <c r="W937" s="37">
        <f t="shared" si="292"/>
        <v>9171.235998278542</v>
      </c>
      <c r="X937" s="36">
        <f t="shared" si="293"/>
        <v>9171.2359982808412</v>
      </c>
      <c r="Y937" s="276">
        <f t="shared" si="299"/>
        <v>9171.235998278542</v>
      </c>
      <c r="Z937" s="36">
        <f t="shared" si="294"/>
        <v>18137.215164648136</v>
      </c>
      <c r="AA937" s="36">
        <f t="shared" si="295"/>
        <v>8965.9791663695942</v>
      </c>
      <c r="AB937" s="38">
        <f t="shared" si="300"/>
        <v>-2.2992026060819626E-9</v>
      </c>
      <c r="AC937" s="17"/>
      <c r="AD937" s="17">
        <f t="shared" si="296"/>
        <v>17</v>
      </c>
      <c r="AE937" s="143"/>
      <c r="AH937" s="103"/>
      <c r="AI937" s="533"/>
    </row>
    <row r="938" spans="1:35">
      <c r="A938" s="533"/>
      <c r="C938" s="67" t="str">
        <f>'Terminated loans'!F128</f>
        <v>E</v>
      </c>
      <c r="D938" s="19">
        <f>'Terminated loans'!H128</f>
        <v>143030083</v>
      </c>
      <c r="E938" s="19">
        <f>'Terminated loans'!I128</f>
        <v>99</v>
      </c>
      <c r="F938" s="19" t="str">
        <f>'Terminated loans'!J128</f>
        <v xml:space="preserve">BALLOO E B (SL 1404)           </v>
      </c>
      <c r="G938" s="547" t="str">
        <f t="shared" si="297"/>
        <v>A1</v>
      </c>
      <c r="H938" s="21">
        <f>'Terminated loans'!L128</f>
        <v>39927</v>
      </c>
      <c r="I938" s="21">
        <f>IF(B938="VELS",'Terminated loans'!M128,'Terminated loans'!B128)</f>
        <v>40543</v>
      </c>
      <c r="J938" s="34">
        <f t="shared" si="285"/>
        <v>20</v>
      </c>
      <c r="K938" s="34">
        <f t="shared" si="301"/>
        <v>139</v>
      </c>
      <c r="L938" s="34">
        <f t="shared" si="302"/>
        <v>20</v>
      </c>
      <c r="M938" s="34">
        <f t="shared" si="303"/>
        <v>20</v>
      </c>
      <c r="N938" s="52">
        <f t="shared" si="286"/>
        <v>20</v>
      </c>
      <c r="O938" s="318">
        <f>+'Terminated loans'!S128</f>
        <v>6175110</v>
      </c>
      <c r="P938" s="26">
        <f>+'Terminated loans'!T128</f>
        <v>0.03</v>
      </c>
      <c r="Q938" s="536">
        <f t="shared" si="298"/>
        <v>8.6499999999999994E-2</v>
      </c>
      <c r="R938" s="222">
        <f t="shared" si="287"/>
        <v>316924.41238672892</v>
      </c>
      <c r="S938" s="36">
        <f t="shared" si="288"/>
        <v>5883087.9298377614</v>
      </c>
      <c r="T938" s="36">
        <f t="shared" si="289"/>
        <v>292022.07016223855</v>
      </c>
      <c r="U938" s="36">
        <f t="shared" si="290"/>
        <v>455400.31789675169</v>
      </c>
      <c r="V938" s="36">
        <f t="shared" si="291"/>
        <v>163378.24773457833</v>
      </c>
      <c r="W938" s="37">
        <f t="shared" si="292"/>
        <v>292022.07016217336</v>
      </c>
      <c r="X938" s="36">
        <f t="shared" si="293"/>
        <v>292022.07016223855</v>
      </c>
      <c r="Y938" s="276">
        <f t="shared" si="299"/>
        <v>292022.07016217336</v>
      </c>
      <c r="Z938" s="36">
        <f t="shared" si="294"/>
        <v>455400.31789675169</v>
      </c>
      <c r="AA938" s="36">
        <f t="shared" si="295"/>
        <v>163378.24773457833</v>
      </c>
      <c r="AB938" s="38">
        <f t="shared" si="300"/>
        <v>-6.5192580223083496E-8</v>
      </c>
      <c r="AC938" s="17"/>
      <c r="AD938" s="17">
        <f t="shared" si="296"/>
        <v>20</v>
      </c>
      <c r="AE938" s="143"/>
      <c r="AH938" s="103"/>
      <c r="AI938" s="533"/>
    </row>
    <row r="939" spans="1:35">
      <c r="A939" s="533"/>
      <c r="C939" s="67" t="str">
        <f>'Terminated loans'!F129</f>
        <v>E</v>
      </c>
      <c r="D939" s="19">
        <f>'Terminated loans'!H129</f>
        <v>143030342</v>
      </c>
      <c r="E939" s="19">
        <f>'Terminated loans'!I129</f>
        <v>99</v>
      </c>
      <c r="F939" s="19" t="str">
        <f>'Terminated loans'!J129</f>
        <v xml:space="preserve">JHURRY J                       </v>
      </c>
      <c r="G939" s="547" t="str">
        <f t="shared" si="297"/>
        <v>A1</v>
      </c>
      <c r="H939" s="21">
        <f>'Terminated loans'!L129</f>
        <v>39724</v>
      </c>
      <c r="I939" s="21">
        <f>IF(B939="VELS",'Terminated loans'!M129,'Terminated loans'!B129)</f>
        <v>40543</v>
      </c>
      <c r="J939" s="34">
        <f t="shared" si="285"/>
        <v>27</v>
      </c>
      <c r="K939" s="34">
        <f t="shared" si="301"/>
        <v>146</v>
      </c>
      <c r="L939" s="34">
        <f t="shared" si="302"/>
        <v>27</v>
      </c>
      <c r="M939" s="34">
        <f t="shared" si="303"/>
        <v>27</v>
      </c>
      <c r="N939" s="52">
        <f t="shared" si="286"/>
        <v>27</v>
      </c>
      <c r="O939" s="318">
        <f>+'Terminated loans'!S129</f>
        <v>2246354</v>
      </c>
      <c r="P939" s="26">
        <f>+'Terminated loans'!T129</f>
        <v>0.03</v>
      </c>
      <c r="Q939" s="536">
        <f t="shared" si="298"/>
        <v>8.6499999999999994E-2</v>
      </c>
      <c r="R939" s="222">
        <f t="shared" si="287"/>
        <v>86141.740930833665</v>
      </c>
      <c r="S939" s="36">
        <f t="shared" si="288"/>
        <v>2106621.1999197751</v>
      </c>
      <c r="T939" s="36">
        <f t="shared" si="289"/>
        <v>139732.80008022487</v>
      </c>
      <c r="U939" s="36">
        <f t="shared" si="290"/>
        <v>219205.80521270959</v>
      </c>
      <c r="V939" s="36">
        <f t="shared" si="291"/>
        <v>79473.005132509395</v>
      </c>
      <c r="W939" s="37">
        <f t="shared" si="292"/>
        <v>139732.80008020019</v>
      </c>
      <c r="X939" s="36">
        <f t="shared" si="293"/>
        <v>139732.80008022487</v>
      </c>
      <c r="Y939" s="276">
        <f t="shared" si="299"/>
        <v>139732.80008020019</v>
      </c>
      <c r="Z939" s="36">
        <f t="shared" si="294"/>
        <v>219205.80521270959</v>
      </c>
      <c r="AA939" s="36">
        <f t="shared" si="295"/>
        <v>79473.005132509395</v>
      </c>
      <c r="AB939" s="38">
        <f t="shared" si="300"/>
        <v>-2.4680048227310181E-8</v>
      </c>
      <c r="AC939" s="17"/>
      <c r="AD939" s="17">
        <f t="shared" si="296"/>
        <v>27</v>
      </c>
      <c r="AE939" s="143"/>
      <c r="AH939" s="103"/>
      <c r="AI939" s="533"/>
    </row>
    <row r="940" spans="1:35">
      <c r="A940" s="533"/>
      <c r="C940" s="67" t="str">
        <f>'Terminated loans'!F130</f>
        <v>E</v>
      </c>
      <c r="D940" s="19">
        <f>'Terminated loans'!H130</f>
        <v>143030547</v>
      </c>
      <c r="E940" s="19">
        <f>'Terminated loans'!I130</f>
        <v>98</v>
      </c>
      <c r="F940" s="19" t="str">
        <f>'Terminated loans'!J130</f>
        <v xml:space="preserve">JHURRY J                       </v>
      </c>
      <c r="G940" s="547" t="str">
        <f t="shared" si="297"/>
        <v>A2</v>
      </c>
      <c r="H940" s="21">
        <f>'Terminated loans'!L130</f>
        <v>39778</v>
      </c>
      <c r="I940" s="21">
        <f>IF(B940="VELS",'Terminated loans'!M130,'Terminated loans'!B130)</f>
        <v>40543</v>
      </c>
      <c r="J940" s="34">
        <f t="shared" si="285"/>
        <v>25</v>
      </c>
      <c r="K940" s="34">
        <f t="shared" si="301"/>
        <v>144</v>
      </c>
      <c r="L940" s="34">
        <f t="shared" si="302"/>
        <v>25</v>
      </c>
      <c r="M940" s="34">
        <f t="shared" si="303"/>
        <v>25</v>
      </c>
      <c r="N940" s="52">
        <f t="shared" si="286"/>
        <v>25</v>
      </c>
      <c r="O940" s="318">
        <f>+'Terminated loans'!S130</f>
        <v>250000</v>
      </c>
      <c r="P940" s="26">
        <f>+'Terminated loans'!T130</f>
        <v>0.05</v>
      </c>
      <c r="Q940" s="536">
        <f t="shared" si="298"/>
        <v>0.104</v>
      </c>
      <c r="R940" s="222">
        <f t="shared" si="287"/>
        <v>10550.674064004368</v>
      </c>
      <c r="S940" s="36">
        <f t="shared" si="288"/>
        <v>236233.25220318109</v>
      </c>
      <c r="T940" s="36">
        <f t="shared" si="289"/>
        <v>13766.747796818905</v>
      </c>
      <c r="U940" s="36">
        <f t="shared" si="290"/>
        <v>27533.599396925711</v>
      </c>
      <c r="V940" s="36">
        <f t="shared" si="291"/>
        <v>13766.851600109192</v>
      </c>
      <c r="W940" s="37">
        <f t="shared" si="292"/>
        <v>13766.747796816519</v>
      </c>
      <c r="X940" s="36">
        <f t="shared" si="293"/>
        <v>13766.747796818905</v>
      </c>
      <c r="Y940" s="276">
        <f t="shared" si="299"/>
        <v>13766.747796816519</v>
      </c>
      <c r="Z940" s="36">
        <f t="shared" si="294"/>
        <v>27533.599396925711</v>
      </c>
      <c r="AA940" s="36">
        <f t="shared" si="295"/>
        <v>13766.851600109192</v>
      </c>
      <c r="AB940" s="38">
        <f t="shared" si="300"/>
        <v>-2.3865140974521637E-9</v>
      </c>
      <c r="AC940" s="17"/>
      <c r="AD940" s="17">
        <f t="shared" si="296"/>
        <v>25</v>
      </c>
      <c r="AE940" s="143"/>
      <c r="AH940" s="103"/>
      <c r="AI940" s="533"/>
    </row>
    <row r="941" spans="1:35">
      <c r="A941" s="533"/>
      <c r="C941" s="67" t="str">
        <f>'Terminated loans'!F131</f>
        <v>E</v>
      </c>
      <c r="D941" s="19">
        <f>'Terminated loans'!H131</f>
        <v>143034712</v>
      </c>
      <c r="E941" s="19">
        <f>'Terminated loans'!I131</f>
        <v>99</v>
      </c>
      <c r="F941" s="19" t="str">
        <f>'Terminated loans'!J131</f>
        <v xml:space="preserve">CORNETTE H R (SL 1238)         </v>
      </c>
      <c r="G941" s="547" t="str">
        <f t="shared" si="297"/>
        <v>A1</v>
      </c>
      <c r="H941" s="21">
        <f>'Terminated loans'!L131</f>
        <v>39905</v>
      </c>
      <c r="I941" s="21">
        <f>IF(B941="VELS",'Terminated loans'!M131,'Terminated loans'!B131)</f>
        <v>40543</v>
      </c>
      <c r="J941" s="34">
        <f t="shared" si="285"/>
        <v>21</v>
      </c>
      <c r="K941" s="34">
        <f t="shared" si="301"/>
        <v>140</v>
      </c>
      <c r="L941" s="34">
        <f t="shared" si="302"/>
        <v>21</v>
      </c>
      <c r="M941" s="34">
        <f t="shared" si="303"/>
        <v>21</v>
      </c>
      <c r="N941" s="52">
        <f t="shared" si="286"/>
        <v>21</v>
      </c>
      <c r="O941" s="318">
        <f>+'Terminated loans'!S131</f>
        <v>718314</v>
      </c>
      <c r="P941" s="26">
        <f>+'Terminated loans'!T131</f>
        <v>0.03</v>
      </c>
      <c r="Q941" s="536">
        <f t="shared" si="298"/>
        <v>8.6499999999999994E-2</v>
      </c>
      <c r="R941" s="222">
        <f t="shared" si="287"/>
        <v>35153.906459524733</v>
      </c>
      <c r="S941" s="36">
        <f t="shared" si="288"/>
        <v>682796.2743198208</v>
      </c>
      <c r="T941" s="36">
        <f t="shared" si="289"/>
        <v>35517.725680179195</v>
      </c>
      <c r="U941" s="36">
        <f t="shared" si="290"/>
        <v>55435.761330189998</v>
      </c>
      <c r="V941" s="36">
        <f t="shared" si="291"/>
        <v>19918.035650019418</v>
      </c>
      <c r="W941" s="37">
        <f t="shared" si="292"/>
        <v>35517.725680170581</v>
      </c>
      <c r="X941" s="36">
        <f t="shared" si="293"/>
        <v>35517.725680179195</v>
      </c>
      <c r="Y941" s="276">
        <f t="shared" si="299"/>
        <v>35517.725680170581</v>
      </c>
      <c r="Z941" s="36">
        <f t="shared" si="294"/>
        <v>55435.761330189998</v>
      </c>
      <c r="AA941" s="36">
        <f t="shared" si="295"/>
        <v>19918.035650019418</v>
      </c>
      <c r="AB941" s="38">
        <f t="shared" si="300"/>
        <v>-8.6147338151931763E-9</v>
      </c>
      <c r="AC941" s="17"/>
      <c r="AD941" s="17">
        <f t="shared" si="296"/>
        <v>21</v>
      </c>
      <c r="AE941" s="143"/>
      <c r="AH941" s="103"/>
      <c r="AI941" s="533"/>
    </row>
    <row r="942" spans="1:35">
      <c r="A942" s="533"/>
      <c r="C942" s="67" t="str">
        <f>'Terminated loans'!F132</f>
        <v>E</v>
      </c>
      <c r="D942" s="19">
        <f>'Terminated loans'!H132</f>
        <v>143034887</v>
      </c>
      <c r="E942" s="19">
        <f>'Terminated loans'!I132</f>
        <v>98</v>
      </c>
      <c r="F942" s="19" t="str">
        <f>'Terminated loans'!J132</f>
        <v xml:space="preserve">OODIT H(MUACC15784)            </v>
      </c>
      <c r="G942" s="547" t="str">
        <f t="shared" si="297"/>
        <v>A2</v>
      </c>
      <c r="H942" s="21">
        <f>'Terminated loans'!L132</f>
        <v>39811</v>
      </c>
      <c r="I942" s="21">
        <f>IF(B942="VELS",'Terminated loans'!M132,'Terminated loans'!B132)</f>
        <v>40543</v>
      </c>
      <c r="J942" s="34">
        <f t="shared" si="285"/>
        <v>24</v>
      </c>
      <c r="K942" s="34">
        <f t="shared" si="301"/>
        <v>143</v>
      </c>
      <c r="L942" s="34">
        <f t="shared" si="302"/>
        <v>24</v>
      </c>
      <c r="M942" s="34">
        <f t="shared" si="303"/>
        <v>24</v>
      </c>
      <c r="N942" s="52">
        <f t="shared" si="286"/>
        <v>24</v>
      </c>
      <c r="O942" s="318">
        <f>+'Terminated loans'!S132</f>
        <v>250000</v>
      </c>
      <c r="P942" s="26">
        <f>+'Terminated loans'!T132</f>
        <v>0.05</v>
      </c>
      <c r="Q942" s="536">
        <f t="shared" si="298"/>
        <v>0.104</v>
      </c>
      <c r="R942" s="222">
        <f t="shared" si="287"/>
        <v>10967.84743351711</v>
      </c>
      <c r="S942" s="36">
        <f t="shared" si="288"/>
        <v>236734.36843418318</v>
      </c>
      <c r="T942" s="36">
        <f t="shared" si="289"/>
        <v>13265.631565816817</v>
      </c>
      <c r="U942" s="36">
        <f t="shared" si="290"/>
        <v>26493.96997022492</v>
      </c>
      <c r="V942" s="36">
        <f t="shared" si="291"/>
        <v>13228.338404410664</v>
      </c>
      <c r="W942" s="37">
        <f t="shared" si="292"/>
        <v>13265.631565814256</v>
      </c>
      <c r="X942" s="36">
        <f t="shared" si="293"/>
        <v>13265.631565816817</v>
      </c>
      <c r="Y942" s="276">
        <f t="shared" si="299"/>
        <v>13265.631565814256</v>
      </c>
      <c r="Z942" s="36">
        <f t="shared" si="294"/>
        <v>26493.96997022492</v>
      </c>
      <c r="AA942" s="36">
        <f t="shared" si="295"/>
        <v>13228.338404410664</v>
      </c>
      <c r="AB942" s="38">
        <f t="shared" si="300"/>
        <v>-2.5611370801925659E-9</v>
      </c>
      <c r="AC942" s="17"/>
      <c r="AD942" s="17">
        <f t="shared" si="296"/>
        <v>24</v>
      </c>
      <c r="AE942" s="143"/>
      <c r="AH942" s="103"/>
      <c r="AI942" s="533"/>
    </row>
    <row r="943" spans="1:35">
      <c r="A943" s="533"/>
      <c r="C943" s="67" t="str">
        <f>'Terminated loans'!F133</f>
        <v>E</v>
      </c>
      <c r="D943" s="19">
        <f>'Terminated loans'!H133</f>
        <v>143035557</v>
      </c>
      <c r="E943" s="19">
        <f>'Terminated loans'!I133</f>
        <v>98</v>
      </c>
      <c r="F943" s="19" t="str">
        <f>'Terminated loans'!J133</f>
        <v xml:space="preserve">ALLYBOKUS A H                  </v>
      </c>
      <c r="G943" s="547" t="str">
        <f t="shared" si="297"/>
        <v>A2</v>
      </c>
      <c r="H943" s="21">
        <f>'Terminated loans'!L133</f>
        <v>39909</v>
      </c>
      <c r="I943" s="21">
        <f>IF(B943="VELS",'Terminated loans'!M133,'Terminated loans'!B133)</f>
        <v>40543</v>
      </c>
      <c r="J943" s="34">
        <f t="shared" ref="J943:J1006" si="304">ROUND((I943-H943)/365*12,0)</f>
        <v>21</v>
      </c>
      <c r="K943" s="34">
        <f t="shared" si="301"/>
        <v>140</v>
      </c>
      <c r="L943" s="34">
        <f t="shared" si="302"/>
        <v>21</v>
      </c>
      <c r="M943" s="34">
        <f t="shared" si="303"/>
        <v>21</v>
      </c>
      <c r="N943" s="52">
        <f t="shared" ref="N943:N1006" si="305">IF(C943="O",IF(ROUND(($I$35-H943)/365*12,0)&gt;$L943,$L943,ROUND(($I$35-H943)/365*12,0)),IF(OR(C943="E",C943="N"),ROUND(M943,0),"CHECK"))</f>
        <v>21</v>
      </c>
      <c r="O943" s="318">
        <f>+'Terminated loans'!S133</f>
        <v>164000</v>
      </c>
      <c r="P943" s="26">
        <f>+'Terminated loans'!T133</f>
        <v>0.05</v>
      </c>
      <c r="Q943" s="536">
        <f t="shared" si="298"/>
        <v>0.104</v>
      </c>
      <c r="R943" s="222">
        <f t="shared" ref="R943:R1006" si="306">PMT(P943/12,L943,-O943,0,0)</f>
        <v>8172.4206978359098</v>
      </c>
      <c r="S943" s="36">
        <f t="shared" ref="S943:S1006" si="307">(-PV(Q943/12,L943,R943,0,0))</f>
        <v>156292.58923984205</v>
      </c>
      <c r="T943" s="36">
        <f t="shared" ref="T943:T1006" si="308">O943-S943</f>
        <v>7707.4107601579453</v>
      </c>
      <c r="U943" s="36">
        <f t="shared" ref="U943:U1006" si="309">-IF(OR(Q943="",Q943=0),0,(CUMIPMT(Q943/12,L943,S943,1,M943,0)))</f>
        <v>15328.245414710516</v>
      </c>
      <c r="V943" s="36">
        <f t="shared" ref="V943:V1006" si="310">-IF(OR(P943="",P943=0),0,(CUMIPMT(P943/12,L943,O943,1,M943,0)))</f>
        <v>7620.8346545541135</v>
      </c>
      <c r="W943" s="37">
        <f t="shared" ref="W943:W1006" si="311">IF(ISERROR(U943-V943),0,U943-V943)</f>
        <v>7707.4107601564028</v>
      </c>
      <c r="X943" s="36">
        <f t="shared" ref="X943:X1006" si="312">IF(C943="O",T943/AD943*N943,T943)</f>
        <v>7707.4107601579453</v>
      </c>
      <c r="Y943" s="276">
        <f t="shared" si="299"/>
        <v>7707.4107601564028</v>
      </c>
      <c r="Z943" s="36">
        <f t="shared" ref="Z943:Z1006" si="313">-IF(OR(Q943="",Q943=0),0,(CUMIPMT(Q943/12,L943,S943,1,L943,0)))</f>
        <v>15328.245414710516</v>
      </c>
      <c r="AA943" s="36">
        <f t="shared" ref="AA943:AA1006" si="314">-IF(OR(P943="",P943=0),0,(CUMIPMT(P943/12,L943,O943,1,L943,0)))</f>
        <v>7620.8346545541135</v>
      </c>
      <c r="AB943" s="38">
        <f t="shared" si="300"/>
        <v>-1.5425030142068863E-9</v>
      </c>
      <c r="AC943" s="17"/>
      <c r="AD943" s="17">
        <f t="shared" ref="AD943:AD1006" si="315">IF(L943&gt;$J$2,$J$2,L943)</f>
        <v>21</v>
      </c>
      <c r="AE943" s="143"/>
      <c r="AH943" s="103"/>
      <c r="AI943" s="533"/>
    </row>
    <row r="944" spans="1:35">
      <c r="A944" s="533"/>
      <c r="C944" s="67" t="str">
        <f>'Terminated loans'!F134</f>
        <v>E</v>
      </c>
      <c r="D944" s="19">
        <f>'Terminated loans'!H134</f>
        <v>143038033</v>
      </c>
      <c r="E944" s="19">
        <f>'Terminated loans'!I134</f>
        <v>99</v>
      </c>
      <c r="F944" s="19" t="str">
        <f>'Terminated loans'!J134</f>
        <v xml:space="preserve">VYTHILINGUM G                  </v>
      </c>
      <c r="G944" s="547" t="str">
        <f t="shared" si="297"/>
        <v>A1</v>
      </c>
      <c r="H944" s="21">
        <f>'Terminated loans'!L134</f>
        <v>40056</v>
      </c>
      <c r="I944" s="21">
        <f>IF(B944="VELS",'Terminated loans'!M134,'Terminated loans'!B134)</f>
        <v>40543</v>
      </c>
      <c r="J944" s="34">
        <f t="shared" si="304"/>
        <v>16</v>
      </c>
      <c r="K944" s="34">
        <f t="shared" si="301"/>
        <v>135</v>
      </c>
      <c r="L944" s="34">
        <f t="shared" si="302"/>
        <v>16</v>
      </c>
      <c r="M944" s="34">
        <f t="shared" si="303"/>
        <v>16</v>
      </c>
      <c r="N944" s="52">
        <f t="shared" si="305"/>
        <v>16</v>
      </c>
      <c r="O944" s="318">
        <f>+'Terminated loans'!S134</f>
        <v>690037</v>
      </c>
      <c r="P944" s="26">
        <f>+'Terminated loans'!T134</f>
        <v>0.03</v>
      </c>
      <c r="Q944" s="536">
        <f t="shared" si="298"/>
        <v>8.6499999999999994E-2</v>
      </c>
      <c r="R944" s="222">
        <f t="shared" si="306"/>
        <v>44049.488436159285</v>
      </c>
      <c r="S944" s="36">
        <f t="shared" si="307"/>
        <v>663414.15578771953</v>
      </c>
      <c r="T944" s="36">
        <f t="shared" si="308"/>
        <v>26622.84421228047</v>
      </c>
      <c r="U944" s="36">
        <f t="shared" si="309"/>
        <v>41377.659190821694</v>
      </c>
      <c r="V944" s="36">
        <f t="shared" si="310"/>
        <v>14754.814978548442</v>
      </c>
      <c r="W944" s="37">
        <f t="shared" si="311"/>
        <v>26622.844212273252</v>
      </c>
      <c r="X944" s="36">
        <f t="shared" si="312"/>
        <v>26622.84421228047</v>
      </c>
      <c r="Y944" s="276">
        <f t="shared" si="299"/>
        <v>26622.844212273252</v>
      </c>
      <c r="Z944" s="36">
        <f t="shared" si="313"/>
        <v>41377.659190821694</v>
      </c>
      <c r="AA944" s="36">
        <f t="shared" si="314"/>
        <v>14754.814978548442</v>
      </c>
      <c r="AB944" s="38">
        <f t="shared" si="300"/>
        <v>-7.2177499532699585E-9</v>
      </c>
      <c r="AC944" s="17"/>
      <c r="AD944" s="17">
        <f t="shared" si="315"/>
        <v>16</v>
      </c>
      <c r="AE944" s="143"/>
      <c r="AH944" s="103"/>
      <c r="AI944" s="533"/>
    </row>
    <row r="945" spans="1:35">
      <c r="A945" s="533"/>
      <c r="C945" s="67" t="str">
        <f>'Terminated loans'!F135</f>
        <v>E</v>
      </c>
      <c r="D945" s="19">
        <f>'Terminated loans'!H135</f>
        <v>143038483</v>
      </c>
      <c r="E945" s="19">
        <f>'Terminated loans'!I135</f>
        <v>98</v>
      </c>
      <c r="F945" s="19" t="str">
        <f>'Terminated loans'!J135</f>
        <v xml:space="preserve">LABELLE H                      </v>
      </c>
      <c r="G945" s="547" t="str">
        <f t="shared" si="297"/>
        <v>A2</v>
      </c>
      <c r="H945" s="21">
        <f>'Terminated loans'!L135</f>
        <v>40070</v>
      </c>
      <c r="I945" s="21">
        <f>IF(B945="VELS",'Terminated loans'!M135,'Terminated loans'!B135)</f>
        <v>40543</v>
      </c>
      <c r="J945" s="34">
        <f t="shared" si="304"/>
        <v>16</v>
      </c>
      <c r="K945" s="34">
        <f t="shared" si="301"/>
        <v>135</v>
      </c>
      <c r="L945" s="34">
        <f t="shared" si="302"/>
        <v>16</v>
      </c>
      <c r="M945" s="34">
        <f t="shared" si="303"/>
        <v>16</v>
      </c>
      <c r="N945" s="52">
        <f t="shared" si="305"/>
        <v>16</v>
      </c>
      <c r="O945" s="318">
        <f>+'Terminated loans'!S135</f>
        <v>251251</v>
      </c>
      <c r="P945" s="26">
        <f>+'Terminated loans'!T135</f>
        <v>0.05</v>
      </c>
      <c r="Q945" s="536">
        <f t="shared" si="298"/>
        <v>0.104</v>
      </c>
      <c r="R945" s="222">
        <f t="shared" si="306"/>
        <v>16265.122869942013</v>
      </c>
      <c r="S945" s="36">
        <f t="shared" si="307"/>
        <v>242028.04960728539</v>
      </c>
      <c r="T945" s="36">
        <f t="shared" si="308"/>
        <v>9222.9503927146143</v>
      </c>
      <c r="U945" s="36">
        <f t="shared" si="309"/>
        <v>18213.916311784415</v>
      </c>
      <c r="V945" s="36">
        <f t="shared" si="310"/>
        <v>8990.9659190722159</v>
      </c>
      <c r="W945" s="37">
        <f t="shared" si="311"/>
        <v>9222.9503927121987</v>
      </c>
      <c r="X945" s="36">
        <f t="shared" si="312"/>
        <v>9222.9503927146143</v>
      </c>
      <c r="Y945" s="276">
        <f t="shared" si="299"/>
        <v>9222.9503927121987</v>
      </c>
      <c r="Z945" s="36">
        <f t="shared" si="313"/>
        <v>18213.916311784415</v>
      </c>
      <c r="AA945" s="36">
        <f t="shared" si="314"/>
        <v>8990.9659190722159</v>
      </c>
      <c r="AB945" s="38">
        <f t="shared" si="300"/>
        <v>-2.4156179279088974E-9</v>
      </c>
      <c r="AC945" s="17"/>
      <c r="AD945" s="17">
        <f t="shared" si="315"/>
        <v>16</v>
      </c>
      <c r="AE945" s="143"/>
      <c r="AH945" s="103"/>
      <c r="AI945" s="533"/>
    </row>
    <row r="946" spans="1:35">
      <c r="A946" s="533"/>
      <c r="C946" s="67" t="str">
        <f>'Terminated loans'!F136</f>
        <v>E</v>
      </c>
      <c r="D946" s="19">
        <f>'Terminated loans'!H136</f>
        <v>143040127</v>
      </c>
      <c r="E946" s="19">
        <f>'Terminated loans'!I136</f>
        <v>99</v>
      </c>
      <c r="F946" s="19" t="str">
        <f>'Terminated loans'!J136</f>
        <v xml:space="preserve">CALISTE J P M N (SL 1625)      </v>
      </c>
      <c r="G946" s="547" t="str">
        <f t="shared" si="297"/>
        <v>A1</v>
      </c>
      <c r="H946" s="21">
        <f>'Terminated loans'!L136</f>
        <v>40071</v>
      </c>
      <c r="I946" s="21">
        <f>IF(B946="VELS",'Terminated loans'!M136,'Terminated loans'!B136)</f>
        <v>40543</v>
      </c>
      <c r="J946" s="34">
        <f t="shared" si="304"/>
        <v>16</v>
      </c>
      <c r="K946" s="34">
        <f t="shared" si="301"/>
        <v>135</v>
      </c>
      <c r="L946" s="34">
        <f t="shared" si="302"/>
        <v>16</v>
      </c>
      <c r="M946" s="34">
        <f t="shared" si="303"/>
        <v>16</v>
      </c>
      <c r="N946" s="52">
        <f t="shared" si="305"/>
        <v>16</v>
      </c>
      <c r="O946" s="318">
        <f>+'Terminated loans'!S136</f>
        <v>2395225</v>
      </c>
      <c r="P946" s="26">
        <f>+'Terminated loans'!T136</f>
        <v>0.03</v>
      </c>
      <c r="Q946" s="536">
        <f t="shared" si="298"/>
        <v>8.6499999999999994E-2</v>
      </c>
      <c r="R946" s="222">
        <f t="shared" si="306"/>
        <v>152902.57760018611</v>
      </c>
      <c r="S946" s="36">
        <f t="shared" si="307"/>
        <v>2302812.9959649127</v>
      </c>
      <c r="T946" s="36">
        <f t="shared" si="308"/>
        <v>92412.004035087302</v>
      </c>
      <c r="U946" s="36">
        <f t="shared" si="309"/>
        <v>143628.24563803943</v>
      </c>
      <c r="V946" s="36">
        <f t="shared" si="310"/>
        <v>51216.241602977738</v>
      </c>
      <c r="W946" s="37">
        <f t="shared" si="311"/>
        <v>92412.004035061691</v>
      </c>
      <c r="X946" s="36">
        <f t="shared" si="312"/>
        <v>92412.004035087302</v>
      </c>
      <c r="Y946" s="276">
        <f t="shared" si="299"/>
        <v>92412.004035061691</v>
      </c>
      <c r="Z946" s="36">
        <f t="shared" si="313"/>
        <v>143628.24563803943</v>
      </c>
      <c r="AA946" s="36">
        <f t="shared" si="314"/>
        <v>51216.241602977738</v>
      </c>
      <c r="AB946" s="38">
        <f t="shared" si="300"/>
        <v>-2.5611370801925659E-8</v>
      </c>
      <c r="AC946" s="17"/>
      <c r="AD946" s="17">
        <f t="shared" si="315"/>
        <v>16</v>
      </c>
      <c r="AE946" s="143"/>
      <c r="AH946" s="103"/>
      <c r="AI946" s="533"/>
    </row>
    <row r="947" spans="1:35">
      <c r="A947" s="533"/>
      <c r="C947" s="67" t="str">
        <f>'Terminated loans'!F137</f>
        <v>E</v>
      </c>
      <c r="D947" s="19">
        <f>'Terminated loans'!H137</f>
        <v>143046656</v>
      </c>
      <c r="E947" s="19">
        <f>'Terminated loans'!I137</f>
        <v>99</v>
      </c>
      <c r="F947" s="19" t="str">
        <f>'Terminated loans'!J137</f>
        <v xml:space="preserve">VYTHILINGUM G                  </v>
      </c>
      <c r="G947" s="547" t="str">
        <f t="shared" si="297"/>
        <v>A1</v>
      </c>
      <c r="H947" s="21">
        <f>'Terminated loans'!L137</f>
        <v>38735</v>
      </c>
      <c r="I947" s="21">
        <f>IF(B947="VELS",'Terminated loans'!M137,'Terminated loans'!B137)</f>
        <v>40543</v>
      </c>
      <c r="J947" s="34">
        <f t="shared" si="304"/>
        <v>59</v>
      </c>
      <c r="K947" s="34">
        <f t="shared" si="301"/>
        <v>179</v>
      </c>
      <c r="L947" s="34">
        <f t="shared" si="302"/>
        <v>59</v>
      </c>
      <c r="M947" s="34">
        <f t="shared" si="303"/>
        <v>59</v>
      </c>
      <c r="N947" s="52">
        <f t="shared" si="305"/>
        <v>59</v>
      </c>
      <c r="O947" s="318">
        <f>+'Terminated loans'!S137</f>
        <v>3200159</v>
      </c>
      <c r="P947" s="26">
        <f>+'Terminated loans'!T137</f>
        <v>0.03</v>
      </c>
      <c r="Q947" s="536">
        <f t="shared" si="298"/>
        <v>8.6499999999999994E-2</v>
      </c>
      <c r="R947" s="222">
        <f t="shared" si="306"/>
        <v>58406.133559737151</v>
      </c>
      <c r="S947" s="36">
        <f t="shared" si="307"/>
        <v>2798819.8430004474</v>
      </c>
      <c r="T947" s="36">
        <f t="shared" si="308"/>
        <v>401339.15699955262</v>
      </c>
      <c r="U947" s="36">
        <f t="shared" si="309"/>
        <v>647142.03702401323</v>
      </c>
      <c r="V947" s="36">
        <f t="shared" si="310"/>
        <v>245802.88002449227</v>
      </c>
      <c r="W947" s="37">
        <f t="shared" si="311"/>
        <v>401339.15699952096</v>
      </c>
      <c r="X947" s="36">
        <f t="shared" si="312"/>
        <v>401339.15699955262</v>
      </c>
      <c r="Y947" s="276">
        <f t="shared" si="299"/>
        <v>401339.15699952096</v>
      </c>
      <c r="Z947" s="36">
        <f t="shared" si="313"/>
        <v>647142.03702401323</v>
      </c>
      <c r="AA947" s="36">
        <f t="shared" si="314"/>
        <v>245802.88002449227</v>
      </c>
      <c r="AB947" s="38">
        <f t="shared" si="300"/>
        <v>-3.166496753692627E-8</v>
      </c>
      <c r="AC947" s="17"/>
      <c r="AD947" s="17">
        <f t="shared" si="315"/>
        <v>59</v>
      </c>
      <c r="AE947" s="143"/>
      <c r="AH947" s="103"/>
      <c r="AI947" s="533"/>
    </row>
    <row r="948" spans="1:35">
      <c r="A948" s="533"/>
      <c r="C948" s="67" t="str">
        <f>'Terminated loans'!F138</f>
        <v>E</v>
      </c>
      <c r="D948" s="19">
        <f>'Terminated loans'!H138</f>
        <v>143047040</v>
      </c>
      <c r="E948" s="19">
        <f>'Terminated loans'!I138</f>
        <v>99</v>
      </c>
      <c r="F948" s="19" t="str">
        <f>'Terminated loans'!J138</f>
        <v xml:space="preserve">VYTHILINGUM G                  </v>
      </c>
      <c r="G948" s="547" t="str">
        <f t="shared" si="297"/>
        <v>A1</v>
      </c>
      <c r="H948" s="21">
        <f>'Terminated loans'!L138</f>
        <v>38853</v>
      </c>
      <c r="I948" s="21">
        <f>IF(B948="VELS",'Terminated loans'!M138,'Terminated loans'!B138)</f>
        <v>40543</v>
      </c>
      <c r="J948" s="34">
        <f t="shared" si="304"/>
        <v>56</v>
      </c>
      <c r="K948" s="34">
        <f t="shared" si="301"/>
        <v>175</v>
      </c>
      <c r="L948" s="34">
        <f t="shared" si="302"/>
        <v>56</v>
      </c>
      <c r="M948" s="34">
        <f t="shared" si="303"/>
        <v>56</v>
      </c>
      <c r="N948" s="52">
        <f t="shared" si="305"/>
        <v>56</v>
      </c>
      <c r="O948" s="318">
        <f>+'Terminated loans'!S138</f>
        <v>1090122</v>
      </c>
      <c r="P948" s="26">
        <f>+'Terminated loans'!T138</f>
        <v>0.03</v>
      </c>
      <c r="Q948" s="536">
        <f t="shared" si="298"/>
        <v>8.6499999999999994E-2</v>
      </c>
      <c r="R948" s="222">
        <f t="shared" si="306"/>
        <v>20885.184944236415</v>
      </c>
      <c r="S948" s="36">
        <f t="shared" si="307"/>
        <v>959508.09460854589</v>
      </c>
      <c r="T948" s="36">
        <f t="shared" si="308"/>
        <v>130613.90539145411</v>
      </c>
      <c r="U948" s="36">
        <f t="shared" si="309"/>
        <v>210062.26226868294</v>
      </c>
      <c r="V948" s="36">
        <f t="shared" si="310"/>
        <v>79448.356877239188</v>
      </c>
      <c r="W948" s="37">
        <f t="shared" si="311"/>
        <v>130613.90539144375</v>
      </c>
      <c r="X948" s="36">
        <f t="shared" si="312"/>
        <v>130613.90539145411</v>
      </c>
      <c r="Y948" s="276">
        <f t="shared" si="299"/>
        <v>130613.90539144375</v>
      </c>
      <c r="Z948" s="36">
        <f t="shared" si="313"/>
        <v>210062.26226868294</v>
      </c>
      <c r="AA948" s="36">
        <f t="shared" si="314"/>
        <v>79448.356877239188</v>
      </c>
      <c r="AB948" s="38">
        <f t="shared" si="300"/>
        <v>-1.0360963642597198E-8</v>
      </c>
      <c r="AC948" s="17"/>
      <c r="AD948" s="17">
        <f t="shared" si="315"/>
        <v>56</v>
      </c>
      <c r="AE948" s="143"/>
      <c r="AH948" s="103"/>
      <c r="AI948" s="533"/>
    </row>
    <row r="949" spans="1:35">
      <c r="A949" s="533"/>
      <c r="C949" s="67" t="str">
        <f>'Terminated loans'!F139</f>
        <v>E</v>
      </c>
      <c r="D949" s="19">
        <f>'Terminated loans'!H139</f>
        <v>143070336</v>
      </c>
      <c r="E949" s="19">
        <f>'Terminated loans'!I139</f>
        <v>99</v>
      </c>
      <c r="F949" s="19" t="str">
        <f>'Terminated loans'!J139</f>
        <v xml:space="preserve">MOONEESAMY M M N(SL 2005)      </v>
      </c>
      <c r="G949" s="547" t="str">
        <f t="shared" si="297"/>
        <v>A1</v>
      </c>
      <c r="H949" s="21">
        <f>'Terminated loans'!L139</f>
        <v>40333</v>
      </c>
      <c r="I949" s="21">
        <f>IF(B949="VELS",'Terminated loans'!M139,'Terminated loans'!B139)</f>
        <v>40543</v>
      </c>
      <c r="J949" s="34">
        <f t="shared" si="304"/>
        <v>7</v>
      </c>
      <c r="K949" s="34">
        <f t="shared" si="301"/>
        <v>126</v>
      </c>
      <c r="L949" s="34">
        <f t="shared" si="302"/>
        <v>7</v>
      </c>
      <c r="M949" s="34">
        <f t="shared" si="303"/>
        <v>7</v>
      </c>
      <c r="N949" s="52">
        <f t="shared" si="305"/>
        <v>7</v>
      </c>
      <c r="O949" s="318">
        <f>+'Terminated loans'!S139</f>
        <v>252132</v>
      </c>
      <c r="P949" s="26">
        <f>+'Terminated loans'!T139</f>
        <v>0.03</v>
      </c>
      <c r="Q949" s="536">
        <f t="shared" si="298"/>
        <v>8.6499999999999994E-2</v>
      </c>
      <c r="R949" s="222">
        <f t="shared" si="306"/>
        <v>36379.945057325087</v>
      </c>
      <c r="S949" s="36">
        <f t="shared" si="307"/>
        <v>247472.89868334145</v>
      </c>
      <c r="T949" s="36">
        <f t="shared" si="308"/>
        <v>4659.1013166585471</v>
      </c>
      <c r="U949" s="36">
        <f t="shared" si="309"/>
        <v>7186.7167179316166</v>
      </c>
      <c r="V949" s="36">
        <f t="shared" si="310"/>
        <v>2527.6154012756015</v>
      </c>
      <c r="W949" s="37">
        <f t="shared" si="311"/>
        <v>4659.1013166560151</v>
      </c>
      <c r="X949" s="36">
        <f t="shared" si="312"/>
        <v>4659.1013166585471</v>
      </c>
      <c r="Y949" s="276">
        <f t="shared" si="299"/>
        <v>4659.1013166560151</v>
      </c>
      <c r="Z949" s="36">
        <f t="shared" si="313"/>
        <v>7186.7167179316166</v>
      </c>
      <c r="AA949" s="36">
        <f t="shared" si="314"/>
        <v>2527.6154012756015</v>
      </c>
      <c r="AB949" s="38">
        <f t="shared" si="300"/>
        <v>-2.5320332497358322E-9</v>
      </c>
      <c r="AC949" s="17"/>
      <c r="AD949" s="17">
        <f t="shared" si="315"/>
        <v>7</v>
      </c>
      <c r="AE949" s="143"/>
      <c r="AH949" s="103"/>
      <c r="AI949" s="533"/>
    </row>
    <row r="950" spans="1:35">
      <c r="A950" s="533"/>
      <c r="C950" s="67" t="str">
        <f>'Terminated loans'!F140</f>
        <v>E</v>
      </c>
      <c r="D950" s="19">
        <f>'Terminated loans'!H140</f>
        <v>143124908</v>
      </c>
      <c r="E950" s="19">
        <f>'Terminated loans'!I140</f>
        <v>99</v>
      </c>
      <c r="F950" s="19" t="str">
        <f>'Terminated loans'!J140</f>
        <v xml:space="preserve">RAMDOYAL N                     </v>
      </c>
      <c r="G950" s="547" t="str">
        <f t="shared" si="297"/>
        <v>A1</v>
      </c>
      <c r="H950" s="21">
        <f>'Terminated loans'!L140</f>
        <v>40333</v>
      </c>
      <c r="I950" s="21">
        <f>IF(B950="VELS",'Terminated loans'!M140,'Terminated loans'!B140)</f>
        <v>40543</v>
      </c>
      <c r="J950" s="34">
        <f t="shared" si="304"/>
        <v>7</v>
      </c>
      <c r="K950" s="34">
        <f t="shared" si="301"/>
        <v>126</v>
      </c>
      <c r="L950" s="34">
        <f t="shared" si="302"/>
        <v>7</v>
      </c>
      <c r="M950" s="34">
        <f t="shared" si="303"/>
        <v>7</v>
      </c>
      <c r="N950" s="52">
        <f t="shared" si="305"/>
        <v>7</v>
      </c>
      <c r="O950" s="318">
        <f>+'Terminated loans'!S140</f>
        <v>2000218</v>
      </c>
      <c r="P950" s="26">
        <f>+'Terminated loans'!T140</f>
        <v>0.03</v>
      </c>
      <c r="Q950" s="536">
        <f t="shared" si="298"/>
        <v>8.6499999999999994E-2</v>
      </c>
      <c r="R950" s="222">
        <f t="shared" si="306"/>
        <v>288610.01754110015</v>
      </c>
      <c r="S950" s="36">
        <f t="shared" si="307"/>
        <v>1963256.335802658</v>
      </c>
      <c r="T950" s="36">
        <f t="shared" si="308"/>
        <v>36961.664197342005</v>
      </c>
      <c r="U950" s="36">
        <f t="shared" si="309"/>
        <v>57013.786985022482</v>
      </c>
      <c r="V950" s="36">
        <f t="shared" si="310"/>
        <v>20052.122787700733</v>
      </c>
      <c r="W950" s="37">
        <f t="shared" si="311"/>
        <v>36961.664197321748</v>
      </c>
      <c r="X950" s="36">
        <f t="shared" si="312"/>
        <v>36961.664197342005</v>
      </c>
      <c r="Y950" s="276">
        <f t="shared" si="299"/>
        <v>36961.664197321748</v>
      </c>
      <c r="Z950" s="36">
        <f t="shared" si="313"/>
        <v>57013.786985022482</v>
      </c>
      <c r="AA950" s="36">
        <f t="shared" si="314"/>
        <v>20052.122787700733</v>
      </c>
      <c r="AB950" s="38">
        <f t="shared" si="300"/>
        <v>-2.0256265997886658E-8</v>
      </c>
      <c r="AC950" s="17"/>
      <c r="AD950" s="17">
        <f t="shared" si="315"/>
        <v>7</v>
      </c>
      <c r="AE950" s="143"/>
      <c r="AH950" s="103"/>
      <c r="AI950" s="533"/>
    </row>
    <row r="951" spans="1:35">
      <c r="A951" s="533"/>
      <c r="C951" s="67" t="str">
        <f>'Terminated loans'!F141</f>
        <v>E</v>
      </c>
      <c r="D951" s="19">
        <f>'Terminated loans'!H141</f>
        <v>143158179</v>
      </c>
      <c r="E951" s="19">
        <f>'Terminated loans'!I141</f>
        <v>99</v>
      </c>
      <c r="F951" s="19" t="str">
        <f>'Terminated loans'!J141</f>
        <v xml:space="preserve">LABROSSE J R K (SL 1811)       </v>
      </c>
      <c r="G951" s="547" t="str">
        <f t="shared" si="297"/>
        <v>A1</v>
      </c>
      <c r="H951" s="21">
        <f>'Terminated loans'!L141</f>
        <v>40171</v>
      </c>
      <c r="I951" s="21">
        <f>IF(B951="VELS",'Terminated loans'!M141,'Terminated loans'!B141)</f>
        <v>40543</v>
      </c>
      <c r="J951" s="34">
        <f t="shared" si="304"/>
        <v>12</v>
      </c>
      <c r="K951" s="34">
        <f t="shared" si="301"/>
        <v>131</v>
      </c>
      <c r="L951" s="34">
        <f t="shared" si="302"/>
        <v>12</v>
      </c>
      <c r="M951" s="34">
        <f t="shared" si="303"/>
        <v>12</v>
      </c>
      <c r="N951" s="52">
        <f t="shared" si="305"/>
        <v>12</v>
      </c>
      <c r="O951" s="318">
        <f>+'Terminated loans'!S141</f>
        <v>840013</v>
      </c>
      <c r="P951" s="26">
        <f>+'Terminated loans'!T141</f>
        <v>0.03</v>
      </c>
      <c r="Q951" s="536">
        <f t="shared" si="298"/>
        <v>8.6499999999999994E-2</v>
      </c>
      <c r="R951" s="222">
        <f t="shared" si="306"/>
        <v>71143.807975214571</v>
      </c>
      <c r="S951" s="36">
        <f t="shared" si="307"/>
        <v>815035.11518228555</v>
      </c>
      <c r="T951" s="36">
        <f t="shared" si="308"/>
        <v>24977.884817714454</v>
      </c>
      <c r="U951" s="36">
        <f t="shared" si="309"/>
        <v>38690.580520278541</v>
      </c>
      <c r="V951" s="36">
        <f t="shared" si="310"/>
        <v>13712.695702574914</v>
      </c>
      <c r="W951" s="37">
        <f t="shared" si="311"/>
        <v>24977.884817703627</v>
      </c>
      <c r="X951" s="36">
        <f t="shared" si="312"/>
        <v>24977.884817714454</v>
      </c>
      <c r="Y951" s="276">
        <f t="shared" si="299"/>
        <v>24977.884817703627</v>
      </c>
      <c r="Z951" s="36">
        <f t="shared" si="313"/>
        <v>38690.580520278541</v>
      </c>
      <c r="AA951" s="36">
        <f t="shared" si="314"/>
        <v>13712.695702574914</v>
      </c>
      <c r="AB951" s="38">
        <f t="shared" si="300"/>
        <v>-1.0826624929904938E-8</v>
      </c>
      <c r="AC951" s="17"/>
      <c r="AD951" s="17">
        <f t="shared" si="315"/>
        <v>12</v>
      </c>
      <c r="AE951" s="143"/>
      <c r="AH951" s="103"/>
      <c r="AI951" s="533"/>
    </row>
    <row r="952" spans="1:35">
      <c r="A952" s="533"/>
      <c r="C952" s="67" t="str">
        <f>'Terminated loans'!F142</f>
        <v>E</v>
      </c>
      <c r="D952" s="19">
        <f>'Terminated loans'!H142</f>
        <v>143182355</v>
      </c>
      <c r="E952" s="19">
        <f>'Terminated loans'!I142</f>
        <v>99</v>
      </c>
      <c r="F952" s="19" t="str">
        <f>'Terminated loans'!J142</f>
        <v xml:space="preserve">JHURRY J(SL 1767)              </v>
      </c>
      <c r="G952" s="547" t="str">
        <f t="shared" si="297"/>
        <v>A1</v>
      </c>
      <c r="H952" s="21">
        <f>'Terminated loans'!L142</f>
        <v>40197</v>
      </c>
      <c r="I952" s="21">
        <f>IF(B952="VELS",'Terminated loans'!M142,'Terminated loans'!B142)</f>
        <v>40543</v>
      </c>
      <c r="J952" s="34">
        <f t="shared" si="304"/>
        <v>11</v>
      </c>
      <c r="K952" s="34">
        <f t="shared" si="301"/>
        <v>130</v>
      </c>
      <c r="L952" s="34">
        <f t="shared" si="302"/>
        <v>11</v>
      </c>
      <c r="M952" s="34">
        <f t="shared" si="303"/>
        <v>11</v>
      </c>
      <c r="N952" s="52">
        <f t="shared" si="305"/>
        <v>11</v>
      </c>
      <c r="O952" s="318">
        <f>+'Terminated loans'!S142</f>
        <v>400138</v>
      </c>
      <c r="P952" s="26">
        <f>+'Terminated loans'!T142</f>
        <v>0.03</v>
      </c>
      <c r="Q952" s="536">
        <f t="shared" si="298"/>
        <v>8.6499999999999994E-2</v>
      </c>
      <c r="R952" s="222">
        <f t="shared" si="306"/>
        <v>36924.095190872606</v>
      </c>
      <c r="S952" s="36">
        <f t="shared" si="307"/>
        <v>389133.57240656222</v>
      </c>
      <c r="T952" s="36">
        <f t="shared" si="308"/>
        <v>11004.42759343778</v>
      </c>
      <c r="U952" s="36">
        <f t="shared" si="309"/>
        <v>17031.474693031749</v>
      </c>
      <c r="V952" s="36">
        <f t="shared" si="310"/>
        <v>6027.0470995986834</v>
      </c>
      <c r="W952" s="37">
        <f t="shared" si="311"/>
        <v>11004.427593433065</v>
      </c>
      <c r="X952" s="36">
        <f t="shared" si="312"/>
        <v>11004.42759343778</v>
      </c>
      <c r="Y952" s="276">
        <f t="shared" si="299"/>
        <v>11004.427593433065</v>
      </c>
      <c r="Z952" s="36">
        <f t="shared" si="313"/>
        <v>17031.474693031749</v>
      </c>
      <c r="AA952" s="36">
        <f t="shared" si="314"/>
        <v>6027.0470995986834</v>
      </c>
      <c r="AB952" s="38">
        <f t="shared" si="300"/>
        <v>-4.71482053399086E-9</v>
      </c>
      <c r="AC952" s="17"/>
      <c r="AD952" s="17">
        <f t="shared" si="315"/>
        <v>11</v>
      </c>
      <c r="AE952" s="143"/>
      <c r="AH952" s="103"/>
      <c r="AI952" s="533"/>
    </row>
    <row r="953" spans="1:35">
      <c r="A953" s="533"/>
      <c r="C953" s="67" t="str">
        <f>'Terminated loans'!F143</f>
        <v>E</v>
      </c>
      <c r="D953" s="19">
        <f>'Terminated loans'!H143</f>
        <v>143258211</v>
      </c>
      <c r="E953" s="19">
        <f>'Terminated loans'!I143</f>
        <v>99</v>
      </c>
      <c r="F953" s="19" t="str">
        <f>'Terminated loans'!J143</f>
        <v xml:space="preserve">FAGOO M/SL 1809                </v>
      </c>
      <c r="G953" s="547" t="str">
        <f t="shared" si="297"/>
        <v>A1</v>
      </c>
      <c r="H953" s="21">
        <f>'Terminated loans'!L143</f>
        <v>40196</v>
      </c>
      <c r="I953" s="21">
        <f>IF(B953="VELS",'Terminated loans'!M143,'Terminated loans'!B143)</f>
        <v>40543</v>
      </c>
      <c r="J953" s="34">
        <f t="shared" si="304"/>
        <v>11</v>
      </c>
      <c r="K953" s="34">
        <f t="shared" si="301"/>
        <v>130</v>
      </c>
      <c r="L953" s="34">
        <f t="shared" si="302"/>
        <v>11</v>
      </c>
      <c r="M953" s="34">
        <f t="shared" si="303"/>
        <v>11</v>
      </c>
      <c r="N953" s="52">
        <f t="shared" si="305"/>
        <v>11</v>
      </c>
      <c r="O953" s="318">
        <f>+'Terminated loans'!S143</f>
        <v>1375051</v>
      </c>
      <c r="P953" s="26">
        <f>+'Terminated loans'!T143</f>
        <v>0.03</v>
      </c>
      <c r="Q953" s="536">
        <f t="shared" si="298"/>
        <v>8.6499999999999994E-2</v>
      </c>
      <c r="R953" s="222">
        <f t="shared" si="306"/>
        <v>126887.50885020809</v>
      </c>
      <c r="S953" s="36">
        <f t="shared" si="307"/>
        <v>1337234.9236293873</v>
      </c>
      <c r="T953" s="36">
        <f t="shared" si="308"/>
        <v>37816.076370612718</v>
      </c>
      <c r="U953" s="36">
        <f t="shared" si="309"/>
        <v>58527.673722885782</v>
      </c>
      <c r="V953" s="36">
        <f t="shared" si="310"/>
        <v>20711.597352288896</v>
      </c>
      <c r="W953" s="37">
        <f t="shared" si="311"/>
        <v>37816.076370596886</v>
      </c>
      <c r="X953" s="36">
        <f t="shared" si="312"/>
        <v>37816.076370612718</v>
      </c>
      <c r="Y953" s="276">
        <f t="shared" si="299"/>
        <v>37816.076370596886</v>
      </c>
      <c r="Z953" s="36">
        <f t="shared" si="313"/>
        <v>58527.673722885782</v>
      </c>
      <c r="AA953" s="36">
        <f t="shared" si="314"/>
        <v>20711.597352288896</v>
      </c>
      <c r="AB953" s="38">
        <f t="shared" si="300"/>
        <v>-1.5832483768463135E-8</v>
      </c>
      <c r="AC953" s="17"/>
      <c r="AD953" s="17">
        <f t="shared" si="315"/>
        <v>11</v>
      </c>
      <c r="AE953" s="143"/>
      <c r="AH953" s="103"/>
      <c r="AI953" s="533"/>
    </row>
    <row r="954" spans="1:35">
      <c r="A954" s="533"/>
      <c r="C954" s="67" t="str">
        <f>'Terminated loans'!F144</f>
        <v>E</v>
      </c>
      <c r="D954" s="19">
        <f>'Terminated loans'!H144</f>
        <v>143542416</v>
      </c>
      <c r="E954" s="19">
        <f>'Terminated loans'!I144</f>
        <v>99</v>
      </c>
      <c r="F954" s="19" t="str">
        <f>'Terminated loans'!J144</f>
        <v xml:space="preserve">LOUIS M S J (SL 1845)          </v>
      </c>
      <c r="G954" s="547" t="str">
        <f t="shared" si="297"/>
        <v>A1</v>
      </c>
      <c r="H954" s="21">
        <f>'Terminated loans'!L144</f>
        <v>40261</v>
      </c>
      <c r="I954" s="21">
        <f>IF(B954="VELS",'Terminated loans'!M144,'Terminated loans'!B144)</f>
        <v>40543</v>
      </c>
      <c r="J954" s="34">
        <f t="shared" si="304"/>
        <v>9</v>
      </c>
      <c r="K954" s="34">
        <f t="shared" si="301"/>
        <v>128</v>
      </c>
      <c r="L954" s="34">
        <f t="shared" si="302"/>
        <v>9</v>
      </c>
      <c r="M954" s="34">
        <f t="shared" si="303"/>
        <v>9</v>
      </c>
      <c r="N954" s="52">
        <f t="shared" si="305"/>
        <v>9</v>
      </c>
      <c r="O954" s="318">
        <f>+'Terminated loans'!S144</f>
        <v>1100084</v>
      </c>
      <c r="P954" s="26">
        <f>+'Terminated loans'!T144</f>
        <v>0.03</v>
      </c>
      <c r="Q954" s="536">
        <f t="shared" si="298"/>
        <v>8.6499999999999994E-2</v>
      </c>
      <c r="R954" s="222">
        <f t="shared" si="306"/>
        <v>123764.53658250581</v>
      </c>
      <c r="S954" s="36">
        <f t="shared" si="307"/>
        <v>1074773.2689590789</v>
      </c>
      <c r="T954" s="36">
        <f t="shared" si="308"/>
        <v>25310.731040921062</v>
      </c>
      <c r="U954" s="36">
        <f t="shared" si="309"/>
        <v>39107.560283459956</v>
      </c>
      <c r="V954" s="36">
        <f t="shared" si="310"/>
        <v>13796.829242552398</v>
      </c>
      <c r="W954" s="37">
        <f t="shared" si="311"/>
        <v>25310.731040907558</v>
      </c>
      <c r="X954" s="36">
        <f t="shared" si="312"/>
        <v>25310.731040921062</v>
      </c>
      <c r="Y954" s="276">
        <f t="shared" si="299"/>
        <v>25310.731040907558</v>
      </c>
      <c r="Z954" s="36">
        <f t="shared" si="313"/>
        <v>39107.560283459956</v>
      </c>
      <c r="AA954" s="36">
        <f t="shared" si="314"/>
        <v>13796.829242552398</v>
      </c>
      <c r="AB954" s="38">
        <f t="shared" si="300"/>
        <v>-1.3504177331924438E-8</v>
      </c>
      <c r="AC954" s="17"/>
      <c r="AD954" s="17">
        <f t="shared" si="315"/>
        <v>9</v>
      </c>
      <c r="AE954" s="143"/>
      <c r="AH954" s="103"/>
      <c r="AI954" s="533"/>
    </row>
    <row r="955" spans="1:35">
      <c r="A955" s="533"/>
      <c r="C955" s="67" t="str">
        <f>'Terminated loans'!F145</f>
        <v>E</v>
      </c>
      <c r="D955" s="19">
        <f>'Terminated loans'!H145</f>
        <v>143753905</v>
      </c>
      <c r="E955" s="19">
        <f>'Terminated loans'!I145</f>
        <v>99</v>
      </c>
      <c r="F955" s="19" t="str">
        <f>'Terminated loans'!J145</f>
        <v xml:space="preserve">BOOLUCK J P(SL 1929)           </v>
      </c>
      <c r="G955" s="547" t="str">
        <f t="shared" si="297"/>
        <v>A1</v>
      </c>
      <c r="H955" s="21">
        <f>'Terminated loans'!L145</f>
        <v>40261</v>
      </c>
      <c r="I955" s="21">
        <f>IF(B955="VELS",'Terminated loans'!M145,'Terminated loans'!B145)</f>
        <v>40543</v>
      </c>
      <c r="J955" s="34">
        <f t="shared" si="304"/>
        <v>9</v>
      </c>
      <c r="K955" s="34">
        <f t="shared" si="301"/>
        <v>128</v>
      </c>
      <c r="L955" s="34">
        <f t="shared" si="302"/>
        <v>9</v>
      </c>
      <c r="M955" s="34">
        <f t="shared" si="303"/>
        <v>9</v>
      </c>
      <c r="N955" s="52">
        <f t="shared" si="305"/>
        <v>9</v>
      </c>
      <c r="O955" s="318">
        <f>+'Terminated loans'!S145</f>
        <v>4913213</v>
      </c>
      <c r="P955" s="26">
        <f>+'Terminated loans'!T145</f>
        <v>0.03</v>
      </c>
      <c r="Q955" s="536">
        <f t="shared" si="298"/>
        <v>8.6499999999999994E-2</v>
      </c>
      <c r="R955" s="222">
        <f t="shared" si="306"/>
        <v>552759.18027727259</v>
      </c>
      <c r="S955" s="36">
        <f t="shared" si="307"/>
        <v>4800169.8025807515</v>
      </c>
      <c r="T955" s="36">
        <f t="shared" si="308"/>
        <v>113043.19741924852</v>
      </c>
      <c r="U955" s="36">
        <f t="shared" si="309"/>
        <v>174662.81991464179</v>
      </c>
      <c r="V955" s="36">
        <f t="shared" si="310"/>
        <v>61619.622495453805</v>
      </c>
      <c r="W955" s="37">
        <f t="shared" si="311"/>
        <v>113043.19741918799</v>
      </c>
      <c r="X955" s="36">
        <f t="shared" si="312"/>
        <v>113043.19741924852</v>
      </c>
      <c r="Y955" s="276">
        <f t="shared" si="299"/>
        <v>113043.19741918799</v>
      </c>
      <c r="Z955" s="36">
        <f t="shared" si="313"/>
        <v>174662.81991464179</v>
      </c>
      <c r="AA955" s="36">
        <f t="shared" si="314"/>
        <v>61619.622495453805</v>
      </c>
      <c r="AB955" s="38">
        <f t="shared" si="300"/>
        <v>-6.0535967350006104E-8</v>
      </c>
      <c r="AC955" s="17"/>
      <c r="AD955" s="17">
        <f t="shared" si="315"/>
        <v>9</v>
      </c>
      <c r="AE955" s="143"/>
      <c r="AH955" s="103"/>
      <c r="AI955" s="533"/>
    </row>
    <row r="956" spans="1:35">
      <c r="A956" s="533"/>
      <c r="C956" s="67" t="str">
        <f>'Terminated loans'!F146</f>
        <v>E</v>
      </c>
      <c r="D956" s="19">
        <f>'Terminated loans'!H146</f>
        <v>143875660</v>
      </c>
      <c r="E956" s="19">
        <f>'Terminated loans'!I146</f>
        <v>99</v>
      </c>
      <c r="F956" s="19" t="str">
        <f>'Terminated loans'!J146</f>
        <v xml:space="preserve">CALISTE J P M N (SL 1867)      </v>
      </c>
      <c r="G956" s="547" t="str">
        <f t="shared" si="297"/>
        <v>A1</v>
      </c>
      <c r="H956" s="21">
        <f>'Terminated loans'!L146</f>
        <v>40218</v>
      </c>
      <c r="I956" s="21">
        <f>IF(B956="VELS",'Terminated loans'!M146,'Terminated loans'!B146)</f>
        <v>40543</v>
      </c>
      <c r="J956" s="34">
        <f t="shared" si="304"/>
        <v>11</v>
      </c>
      <c r="K956" s="34">
        <f t="shared" si="301"/>
        <v>130</v>
      </c>
      <c r="L956" s="34">
        <f t="shared" si="302"/>
        <v>11</v>
      </c>
      <c r="M956" s="34">
        <f t="shared" si="303"/>
        <v>11</v>
      </c>
      <c r="N956" s="52">
        <f t="shared" si="305"/>
        <v>11</v>
      </c>
      <c r="O956" s="318">
        <f>+'Terminated loans'!S146</f>
        <v>374328</v>
      </c>
      <c r="P956" s="26">
        <f>+'Terminated loans'!T146</f>
        <v>0.03</v>
      </c>
      <c r="Q956" s="536">
        <f t="shared" si="298"/>
        <v>8.6499999999999994E-2</v>
      </c>
      <c r="R956" s="222">
        <f t="shared" si="306"/>
        <v>34542.389637097607</v>
      </c>
      <c r="S956" s="36">
        <f t="shared" si="307"/>
        <v>364033.38821057649</v>
      </c>
      <c r="T956" s="36">
        <f t="shared" si="308"/>
        <v>10294.611789423507</v>
      </c>
      <c r="U956" s="36">
        <f t="shared" si="309"/>
        <v>15932.897797492857</v>
      </c>
      <c r="V956" s="36">
        <f t="shared" si="310"/>
        <v>5638.2860080736573</v>
      </c>
      <c r="W956" s="37">
        <f t="shared" si="311"/>
        <v>10294.611789419199</v>
      </c>
      <c r="X956" s="36">
        <f t="shared" si="312"/>
        <v>10294.611789423507</v>
      </c>
      <c r="Y956" s="276">
        <f t="shared" si="299"/>
        <v>10294.611789419199</v>
      </c>
      <c r="Z956" s="36">
        <f t="shared" si="313"/>
        <v>15932.897797492857</v>
      </c>
      <c r="AA956" s="36">
        <f t="shared" si="314"/>
        <v>5638.2860080736573</v>
      </c>
      <c r="AB956" s="38">
        <f t="shared" si="300"/>
        <v>-4.3073669075965881E-9</v>
      </c>
      <c r="AC956" s="17"/>
      <c r="AD956" s="17">
        <f t="shared" si="315"/>
        <v>11</v>
      </c>
      <c r="AE956" s="143"/>
      <c r="AH956" s="103"/>
      <c r="AI956" s="533"/>
    </row>
    <row r="957" spans="1:35">
      <c r="A957" s="533"/>
      <c r="C957" s="67" t="str">
        <f>'Terminated loans'!F147</f>
        <v>E</v>
      </c>
      <c r="D957" s="19">
        <f>'Terminated loans'!H147</f>
        <v>143990877</v>
      </c>
      <c r="E957" s="19">
        <f>'Terminated loans'!I147</f>
        <v>98</v>
      </c>
      <c r="F957" s="19" t="str">
        <f>'Terminated loans'!J147</f>
        <v xml:space="preserve">LABROSSE J R K                 </v>
      </c>
      <c r="G957" s="547" t="str">
        <f t="shared" ref="G957:G1020" si="316">IF(H957&lt;$P$5,"A",IF(H957&lt;$P$6,"B",IF(H957&lt;$P$7,"C",IF(H957&lt;$P$8,"D",IF(H957&lt;$P$9,"E",IF(H957&lt;$P$10,"F",IF(H957&lt;$P$11,"G",IF(H957&lt;$P$12,"I",IF(H957&lt;$P$13,"J",IF(H957&lt;$P$14,"K","L"))))))))))&amp;IF(OR(P957=0,P957&gt;=5%),2,1)</f>
        <v>A2</v>
      </c>
      <c r="H957" s="21">
        <f>'Terminated loans'!L147</f>
        <v>40252</v>
      </c>
      <c r="I957" s="21">
        <f>IF(B957="VELS",'Terminated loans'!M147,'Terminated loans'!B147)</f>
        <v>40543</v>
      </c>
      <c r="J957" s="34">
        <f t="shared" si="304"/>
        <v>10</v>
      </c>
      <c r="K957" s="34">
        <f t="shared" si="301"/>
        <v>129</v>
      </c>
      <c r="L957" s="34">
        <f t="shared" si="302"/>
        <v>10</v>
      </c>
      <c r="M957" s="34">
        <f t="shared" si="303"/>
        <v>10</v>
      </c>
      <c r="N957" s="52">
        <f t="shared" si="305"/>
        <v>10</v>
      </c>
      <c r="O957" s="318">
        <f>+'Terminated loans'!S147</f>
        <v>25791</v>
      </c>
      <c r="P957" s="26">
        <f>+'Terminated loans'!T147</f>
        <v>0.05</v>
      </c>
      <c r="Q957" s="536">
        <f t="shared" ref="Q957:Q1020" si="317">VLOOKUP(G957,$O$3:$Q$28,3,FALSE)</f>
        <v>0.104</v>
      </c>
      <c r="R957" s="222">
        <f t="shared" si="306"/>
        <v>2638.5729991585968</v>
      </c>
      <c r="S957" s="36">
        <f t="shared" si="307"/>
        <v>25170.412223340649</v>
      </c>
      <c r="T957" s="36">
        <f t="shared" si="308"/>
        <v>620.58777665935122</v>
      </c>
      <c r="U957" s="36">
        <f t="shared" si="309"/>
        <v>1215.317768245055</v>
      </c>
      <c r="V957" s="36">
        <f t="shared" si="310"/>
        <v>594.7299915859694</v>
      </c>
      <c r="W957" s="37">
        <f t="shared" si="311"/>
        <v>620.58777665908565</v>
      </c>
      <c r="X957" s="36">
        <f t="shared" si="312"/>
        <v>620.58777665935122</v>
      </c>
      <c r="Y957" s="276">
        <f t="shared" si="299"/>
        <v>620.58777665908565</v>
      </c>
      <c r="Z957" s="36">
        <f t="shared" si="313"/>
        <v>1215.317768245055</v>
      </c>
      <c r="AA957" s="36">
        <f t="shared" si="314"/>
        <v>594.7299915859694</v>
      </c>
      <c r="AB957" s="38">
        <f t="shared" si="300"/>
        <v>-2.6557245291769505E-10</v>
      </c>
      <c r="AC957" s="17"/>
      <c r="AD957" s="17">
        <f t="shared" si="315"/>
        <v>10</v>
      </c>
      <c r="AE957" s="143"/>
      <c r="AH957" s="103"/>
      <c r="AI957" s="533"/>
    </row>
    <row r="958" spans="1:35">
      <c r="A958" s="533"/>
      <c r="C958" s="67" t="str">
        <f>'Terminated loans'!F148</f>
        <v>E</v>
      </c>
      <c r="D958" s="19">
        <f>'Terminated loans'!H148</f>
        <v>143991113</v>
      </c>
      <c r="E958" s="19">
        <f>'Terminated loans'!I148</f>
        <v>98</v>
      </c>
      <c r="F958" s="19" t="str">
        <f>'Terminated loans'!J148</f>
        <v xml:space="preserve">HAZAREESING P                  </v>
      </c>
      <c r="G958" s="547" t="str">
        <f t="shared" si="316"/>
        <v>A2</v>
      </c>
      <c r="H958" s="21">
        <f>'Terminated loans'!L148</f>
        <v>40263</v>
      </c>
      <c r="I958" s="21">
        <f>IF(B958="VELS",'Terminated loans'!M148,'Terminated loans'!B148)</f>
        <v>40543</v>
      </c>
      <c r="J958" s="34">
        <f t="shared" si="304"/>
        <v>9</v>
      </c>
      <c r="K958" s="34">
        <f t="shared" si="301"/>
        <v>128</v>
      </c>
      <c r="L958" s="34">
        <f t="shared" si="302"/>
        <v>9</v>
      </c>
      <c r="M958" s="34">
        <f t="shared" si="303"/>
        <v>9</v>
      </c>
      <c r="N958" s="52">
        <f t="shared" si="305"/>
        <v>9</v>
      </c>
      <c r="O958" s="318">
        <f>+'Terminated loans'!S148</f>
        <v>206774</v>
      </c>
      <c r="P958" s="26">
        <f>+'Terminated loans'!T148</f>
        <v>0.05</v>
      </c>
      <c r="Q958" s="536">
        <f t="shared" si="317"/>
        <v>0.104</v>
      </c>
      <c r="R958" s="222">
        <f t="shared" si="306"/>
        <v>23456.185950852581</v>
      </c>
      <c r="S958" s="36">
        <f t="shared" si="307"/>
        <v>202241.0700898697</v>
      </c>
      <c r="T958" s="36">
        <f t="shared" si="308"/>
        <v>4532.9299101303041</v>
      </c>
      <c r="U958" s="36">
        <f t="shared" si="309"/>
        <v>8864.6034678014985</v>
      </c>
      <c r="V958" s="36">
        <f t="shared" si="310"/>
        <v>4331.6735576732608</v>
      </c>
      <c r="W958" s="37">
        <f t="shared" si="311"/>
        <v>4532.9299101282377</v>
      </c>
      <c r="X958" s="36">
        <f t="shared" si="312"/>
        <v>4532.9299101303041</v>
      </c>
      <c r="Y958" s="276">
        <f t="shared" si="299"/>
        <v>4532.9299101282377</v>
      </c>
      <c r="Z958" s="36">
        <f t="shared" si="313"/>
        <v>8864.6034678014985</v>
      </c>
      <c r="AA958" s="36">
        <f t="shared" si="314"/>
        <v>4331.6735576732608</v>
      </c>
      <c r="AB958" s="38">
        <f t="shared" si="300"/>
        <v>-2.066371962428093E-9</v>
      </c>
      <c r="AC958" s="17"/>
      <c r="AD958" s="17">
        <f t="shared" si="315"/>
        <v>9</v>
      </c>
      <c r="AE958" s="143"/>
      <c r="AH958" s="103"/>
      <c r="AI958" s="533"/>
    </row>
    <row r="959" spans="1:35">
      <c r="A959" s="533"/>
      <c r="C959" s="67" t="str">
        <f>'Terminated loans'!F149</f>
        <v>E</v>
      </c>
      <c r="D959" s="19">
        <f>'Terminated loans'!H149</f>
        <v>143991121</v>
      </c>
      <c r="E959" s="19">
        <f>'Terminated loans'!I149</f>
        <v>98</v>
      </c>
      <c r="F959" s="19" t="str">
        <f>'Terminated loans'!J149</f>
        <v xml:space="preserve">GREEDHARRY S                   </v>
      </c>
      <c r="G959" s="547" t="str">
        <f t="shared" si="316"/>
        <v>A2</v>
      </c>
      <c r="H959" s="21">
        <f>'Terminated loans'!L149</f>
        <v>40274</v>
      </c>
      <c r="I959" s="21">
        <f>IF(B959="VELS",'Terminated loans'!M149,'Terminated loans'!B149)</f>
        <v>40543</v>
      </c>
      <c r="J959" s="34">
        <f t="shared" si="304"/>
        <v>9</v>
      </c>
      <c r="K959" s="34">
        <f t="shared" si="301"/>
        <v>128</v>
      </c>
      <c r="L959" s="34">
        <f t="shared" si="302"/>
        <v>9</v>
      </c>
      <c r="M959" s="34">
        <f t="shared" si="303"/>
        <v>9</v>
      </c>
      <c r="N959" s="52">
        <f t="shared" si="305"/>
        <v>9</v>
      </c>
      <c r="O959" s="318">
        <f>+'Terminated loans'!S149</f>
        <v>180550</v>
      </c>
      <c r="P959" s="26">
        <f>+'Terminated loans'!T149</f>
        <v>0.05</v>
      </c>
      <c r="Q959" s="536">
        <f t="shared" si="317"/>
        <v>0.104</v>
      </c>
      <c r="R959" s="222">
        <f t="shared" si="306"/>
        <v>20481.367935168029</v>
      </c>
      <c r="S959" s="36">
        <f t="shared" si="307"/>
        <v>176591.9564583844</v>
      </c>
      <c r="T959" s="36">
        <f t="shared" si="308"/>
        <v>3958.043541615596</v>
      </c>
      <c r="U959" s="36">
        <f t="shared" si="309"/>
        <v>7740.3549581260595</v>
      </c>
      <c r="V959" s="36">
        <f t="shared" si="310"/>
        <v>3782.3114165122679</v>
      </c>
      <c r="W959" s="37">
        <f t="shared" si="311"/>
        <v>3958.0435416137916</v>
      </c>
      <c r="X959" s="36">
        <f t="shared" si="312"/>
        <v>3958.043541615596</v>
      </c>
      <c r="Y959" s="276">
        <f t="shared" si="299"/>
        <v>3958.0435416137916</v>
      </c>
      <c r="Z959" s="36">
        <f t="shared" si="313"/>
        <v>7740.3549581260595</v>
      </c>
      <c r="AA959" s="36">
        <f t="shared" si="314"/>
        <v>3782.3114165122679</v>
      </c>
      <c r="AB959" s="38">
        <f t="shared" si="300"/>
        <v>-1.8044374883174896E-9</v>
      </c>
      <c r="AC959" s="17"/>
      <c r="AD959" s="17">
        <f t="shared" si="315"/>
        <v>9</v>
      </c>
      <c r="AE959" s="143"/>
      <c r="AH959" s="103"/>
      <c r="AI959" s="533"/>
    </row>
    <row r="960" spans="1:35">
      <c r="A960" s="533"/>
      <c r="C960" s="67" t="str">
        <f>'Terminated loans'!F150</f>
        <v>E</v>
      </c>
      <c r="D960" s="19">
        <f>'Terminated loans'!H150</f>
        <v>143991164</v>
      </c>
      <c r="E960" s="19">
        <f>'Terminated loans'!I150</f>
        <v>98</v>
      </c>
      <c r="F960" s="19" t="str">
        <f>'Terminated loans'!J150</f>
        <v xml:space="preserve">BUNDHOO K                      </v>
      </c>
      <c r="G960" s="547" t="str">
        <f t="shared" si="316"/>
        <v>A2</v>
      </c>
      <c r="H960" s="21">
        <f>'Terminated loans'!L150</f>
        <v>40280</v>
      </c>
      <c r="I960" s="21">
        <f>IF(B960="VELS",'Terminated loans'!M150,'Terminated loans'!B150)</f>
        <v>40543</v>
      </c>
      <c r="J960" s="34">
        <f t="shared" si="304"/>
        <v>9</v>
      </c>
      <c r="K960" s="34">
        <f t="shared" si="301"/>
        <v>128</v>
      </c>
      <c r="L960" s="34">
        <f t="shared" si="302"/>
        <v>9</v>
      </c>
      <c r="M960" s="34">
        <f t="shared" si="303"/>
        <v>9</v>
      </c>
      <c r="N960" s="52">
        <f t="shared" si="305"/>
        <v>9</v>
      </c>
      <c r="O960" s="318">
        <f>+'Terminated loans'!S150</f>
        <v>225468</v>
      </c>
      <c r="P960" s="26">
        <f>+'Terminated loans'!T150</f>
        <v>0.05</v>
      </c>
      <c r="Q960" s="536">
        <f t="shared" si="317"/>
        <v>0.104</v>
      </c>
      <c r="R960" s="222">
        <f t="shared" si="306"/>
        <v>25576.810111362309</v>
      </c>
      <c r="S960" s="36">
        <f t="shared" si="307"/>
        <v>220525.25748412634</v>
      </c>
      <c r="T960" s="36">
        <f t="shared" si="308"/>
        <v>4942.7425158736587</v>
      </c>
      <c r="U960" s="36">
        <f t="shared" si="309"/>
        <v>9666.0335181322298</v>
      </c>
      <c r="V960" s="36">
        <f t="shared" si="310"/>
        <v>4723.2910022608121</v>
      </c>
      <c r="W960" s="37">
        <f t="shared" si="311"/>
        <v>4942.7425158714177</v>
      </c>
      <c r="X960" s="36">
        <f t="shared" si="312"/>
        <v>4942.7425158736587</v>
      </c>
      <c r="Y960" s="276">
        <f t="shared" si="299"/>
        <v>4942.7425158714177</v>
      </c>
      <c r="Z960" s="36">
        <f t="shared" si="313"/>
        <v>9666.0335181322298</v>
      </c>
      <c r="AA960" s="36">
        <f t="shared" si="314"/>
        <v>4723.2910022608121</v>
      </c>
      <c r="AB960" s="38">
        <f t="shared" si="300"/>
        <v>-2.2409949451684952E-9</v>
      </c>
      <c r="AC960" s="17"/>
      <c r="AD960" s="17">
        <f t="shared" si="315"/>
        <v>9</v>
      </c>
      <c r="AE960" s="143"/>
      <c r="AH960" s="103"/>
      <c r="AI960" s="533"/>
    </row>
    <row r="961" spans="1:35">
      <c r="A961" s="533"/>
      <c r="C961" s="67" t="str">
        <f>'Terminated loans'!F151</f>
        <v>E</v>
      </c>
      <c r="D961" s="19">
        <f>'Terminated loans'!H151</f>
        <v>143991733</v>
      </c>
      <c r="E961" s="19">
        <f>'Terminated loans'!I151</f>
        <v>98</v>
      </c>
      <c r="F961" s="19" t="str">
        <f>'Terminated loans'!J151</f>
        <v xml:space="preserve">VERRIERE B C                   </v>
      </c>
      <c r="G961" s="547" t="str">
        <f t="shared" si="316"/>
        <v>A2</v>
      </c>
      <c r="H961" s="21">
        <f>'Terminated loans'!L151</f>
        <v>40297</v>
      </c>
      <c r="I961" s="21">
        <f>IF(B961="VELS",'Terminated loans'!M151,'Terminated loans'!B151)</f>
        <v>40543</v>
      </c>
      <c r="J961" s="34">
        <f t="shared" si="304"/>
        <v>8</v>
      </c>
      <c r="K961" s="34">
        <f t="shared" si="301"/>
        <v>127</v>
      </c>
      <c r="L961" s="34">
        <f t="shared" si="302"/>
        <v>8</v>
      </c>
      <c r="M961" s="34">
        <f t="shared" si="303"/>
        <v>8</v>
      </c>
      <c r="N961" s="52">
        <f t="shared" si="305"/>
        <v>8</v>
      </c>
      <c r="O961" s="318">
        <f>+'Terminated loans'!S151</f>
        <v>248078</v>
      </c>
      <c r="P961" s="26">
        <f>+'Terminated loans'!T151</f>
        <v>0.05</v>
      </c>
      <c r="Q961" s="536">
        <f t="shared" si="317"/>
        <v>0.104</v>
      </c>
      <c r="R961" s="222">
        <f t="shared" si="306"/>
        <v>31594.003297130952</v>
      </c>
      <c r="S961" s="36">
        <f t="shared" si="307"/>
        <v>243172.81624082619</v>
      </c>
      <c r="T961" s="36">
        <f t="shared" si="308"/>
        <v>4905.1837591738149</v>
      </c>
      <c r="U961" s="36">
        <f t="shared" si="309"/>
        <v>9579.2101362190151</v>
      </c>
      <c r="V961" s="36">
        <f t="shared" si="310"/>
        <v>4674.0263770476449</v>
      </c>
      <c r="W961" s="37">
        <f t="shared" si="311"/>
        <v>4905.1837591713702</v>
      </c>
      <c r="X961" s="36">
        <f t="shared" si="312"/>
        <v>4905.1837591738149</v>
      </c>
      <c r="Y961" s="276">
        <f t="shared" si="299"/>
        <v>4905.1837591713702</v>
      </c>
      <c r="Z961" s="36">
        <f t="shared" si="313"/>
        <v>9579.2101362190151</v>
      </c>
      <c r="AA961" s="36">
        <f t="shared" si="314"/>
        <v>4674.0263770476449</v>
      </c>
      <c r="AB961" s="38">
        <f t="shared" si="300"/>
        <v>-2.4447217583656311E-9</v>
      </c>
      <c r="AC961" s="17"/>
      <c r="AD961" s="17">
        <f t="shared" si="315"/>
        <v>8</v>
      </c>
      <c r="AE961" s="143"/>
      <c r="AH961" s="103"/>
      <c r="AI961" s="533"/>
    </row>
    <row r="962" spans="1:35">
      <c r="A962" s="533"/>
      <c r="C962" s="67" t="str">
        <f>'Terminated loans'!F152</f>
        <v>E</v>
      </c>
      <c r="D962" s="19">
        <f>'Terminated loans'!H152</f>
        <v>143991865</v>
      </c>
      <c r="E962" s="19">
        <f>'Terminated loans'!I152</f>
        <v>98</v>
      </c>
      <c r="F962" s="19" t="str">
        <f>'Terminated loans'!J152</f>
        <v xml:space="preserve">APPADOO B R                    </v>
      </c>
      <c r="G962" s="547" t="str">
        <f t="shared" si="316"/>
        <v>A2</v>
      </c>
      <c r="H962" s="21">
        <f>'Terminated loans'!L152</f>
        <v>40266</v>
      </c>
      <c r="I962" s="21">
        <f>IF(B962="VELS",'Terminated loans'!M152,'Terminated loans'!B152)</f>
        <v>40543</v>
      </c>
      <c r="J962" s="34">
        <f t="shared" si="304"/>
        <v>9</v>
      </c>
      <c r="K962" s="34">
        <f t="shared" si="301"/>
        <v>128</v>
      </c>
      <c r="L962" s="34">
        <f t="shared" si="302"/>
        <v>9</v>
      </c>
      <c r="M962" s="34">
        <f t="shared" si="303"/>
        <v>9</v>
      </c>
      <c r="N962" s="52">
        <f t="shared" si="305"/>
        <v>9</v>
      </c>
      <c r="O962" s="318">
        <f>+'Terminated loans'!S152</f>
        <v>162952</v>
      </c>
      <c r="P962" s="26">
        <f>+'Terminated loans'!T152</f>
        <v>0.05</v>
      </c>
      <c r="Q962" s="536">
        <f t="shared" si="317"/>
        <v>0.104</v>
      </c>
      <c r="R962" s="222">
        <f t="shared" si="306"/>
        <v>18485.072654508451</v>
      </c>
      <c r="S962" s="36">
        <f t="shared" si="307"/>
        <v>159379.74239161814</v>
      </c>
      <c r="T962" s="36">
        <f t="shared" si="308"/>
        <v>3572.2576083818567</v>
      </c>
      <c r="U962" s="36">
        <f t="shared" si="309"/>
        <v>6985.9114989562659</v>
      </c>
      <c r="V962" s="36">
        <f t="shared" si="310"/>
        <v>3413.6538905760681</v>
      </c>
      <c r="W962" s="37">
        <f t="shared" si="311"/>
        <v>3572.2576083801978</v>
      </c>
      <c r="X962" s="36">
        <f t="shared" si="312"/>
        <v>3572.2576083818567</v>
      </c>
      <c r="Y962" s="276">
        <f t="shared" si="299"/>
        <v>3572.2576083801978</v>
      </c>
      <c r="Z962" s="36">
        <f t="shared" si="313"/>
        <v>6985.9114989562659</v>
      </c>
      <c r="AA962" s="36">
        <f t="shared" si="314"/>
        <v>3413.6538905760681</v>
      </c>
      <c r="AB962" s="38">
        <f t="shared" si="300"/>
        <v>-1.6589183360338211E-9</v>
      </c>
      <c r="AC962" s="17"/>
      <c r="AD962" s="17">
        <f t="shared" si="315"/>
        <v>9</v>
      </c>
      <c r="AE962" s="143"/>
      <c r="AH962" s="103"/>
      <c r="AI962" s="533"/>
    </row>
    <row r="963" spans="1:35">
      <c r="A963" s="533"/>
      <c r="C963" s="67" t="str">
        <f>'Terminated loans'!F153</f>
        <v>E</v>
      </c>
      <c r="D963" s="19">
        <f>'Terminated loans'!H153</f>
        <v>143992403</v>
      </c>
      <c r="E963" s="19">
        <f>'Terminated loans'!I153</f>
        <v>98</v>
      </c>
      <c r="F963" s="19" t="str">
        <f>'Terminated loans'!J153</f>
        <v xml:space="preserve">PIANG NEE N C                  </v>
      </c>
      <c r="G963" s="547" t="str">
        <f t="shared" si="316"/>
        <v>A2</v>
      </c>
      <c r="H963" s="21">
        <f>'Terminated loans'!L153</f>
        <v>40316</v>
      </c>
      <c r="I963" s="21">
        <f>IF(B963="VELS",'Terminated loans'!M153,'Terminated loans'!B153)</f>
        <v>40543</v>
      </c>
      <c r="J963" s="34">
        <f t="shared" si="304"/>
        <v>7</v>
      </c>
      <c r="K963" s="34">
        <f t="shared" si="301"/>
        <v>127</v>
      </c>
      <c r="L963" s="34">
        <f t="shared" si="302"/>
        <v>7</v>
      </c>
      <c r="M963" s="34">
        <f t="shared" si="303"/>
        <v>7</v>
      </c>
      <c r="N963" s="52">
        <f t="shared" si="305"/>
        <v>7</v>
      </c>
      <c r="O963" s="318">
        <f>+'Terminated loans'!S153</f>
        <v>206230</v>
      </c>
      <c r="P963" s="26">
        <f>+'Terminated loans'!T153</f>
        <v>0.05</v>
      </c>
      <c r="Q963" s="536">
        <f t="shared" si="317"/>
        <v>0.104</v>
      </c>
      <c r="R963" s="222">
        <f t="shared" si="306"/>
        <v>29954.494033520597</v>
      </c>
      <c r="S963" s="36">
        <f t="shared" si="307"/>
        <v>202597.4758008467</v>
      </c>
      <c r="T963" s="36">
        <f t="shared" si="308"/>
        <v>3632.5241991532966</v>
      </c>
      <c r="U963" s="36">
        <f t="shared" si="309"/>
        <v>7083.9824337951723</v>
      </c>
      <c r="V963" s="36">
        <f t="shared" si="310"/>
        <v>3451.4582346441748</v>
      </c>
      <c r="W963" s="37">
        <f t="shared" si="311"/>
        <v>3632.5241991509974</v>
      </c>
      <c r="X963" s="36">
        <f t="shared" si="312"/>
        <v>3632.5241991532966</v>
      </c>
      <c r="Y963" s="276">
        <f t="shared" si="299"/>
        <v>3632.5241991509974</v>
      </c>
      <c r="Z963" s="36">
        <f t="shared" si="313"/>
        <v>7083.9824337951723</v>
      </c>
      <c r="AA963" s="36">
        <f t="shared" si="314"/>
        <v>3451.4582346441748</v>
      </c>
      <c r="AB963" s="38">
        <f t="shared" si="300"/>
        <v>-2.2992026060819626E-9</v>
      </c>
      <c r="AC963" s="17"/>
      <c r="AD963" s="17">
        <f t="shared" si="315"/>
        <v>7</v>
      </c>
      <c r="AE963" s="143"/>
      <c r="AH963" s="103"/>
      <c r="AI963" s="533"/>
    </row>
    <row r="964" spans="1:35">
      <c r="A964" s="533"/>
      <c r="C964" s="67" t="str">
        <f>'Terminated loans'!F154</f>
        <v>E</v>
      </c>
      <c r="D964" s="19">
        <f>'Terminated loans'!H154</f>
        <v>143993566</v>
      </c>
      <c r="E964" s="19">
        <f>'Terminated loans'!I154</f>
        <v>98</v>
      </c>
      <c r="F964" s="19" t="str">
        <f>'Terminated loans'!J154</f>
        <v xml:space="preserve">MARIMOOTOO T S                 </v>
      </c>
      <c r="G964" s="547" t="str">
        <f t="shared" si="316"/>
        <v>A2</v>
      </c>
      <c r="H964" s="21">
        <f>'Terminated loans'!L154</f>
        <v>40437</v>
      </c>
      <c r="I964" s="21">
        <f>IF(B964="VELS",'Terminated loans'!M154,'Terminated loans'!B154)</f>
        <v>40543</v>
      </c>
      <c r="J964" s="34">
        <f t="shared" si="304"/>
        <v>3</v>
      </c>
      <c r="K964" s="34">
        <f t="shared" si="301"/>
        <v>123</v>
      </c>
      <c r="L964" s="34">
        <f t="shared" si="302"/>
        <v>3</v>
      </c>
      <c r="M964" s="34">
        <f t="shared" si="303"/>
        <v>3</v>
      </c>
      <c r="N964" s="52">
        <f t="shared" si="305"/>
        <v>3</v>
      </c>
      <c r="O964" s="318">
        <f>+'Terminated loans'!S154</f>
        <v>61610</v>
      </c>
      <c r="P964" s="26">
        <f>+'Terminated loans'!T154</f>
        <v>0.05</v>
      </c>
      <c r="Q964" s="536">
        <f t="shared" si="317"/>
        <v>0.104</v>
      </c>
      <c r="R964" s="222">
        <f t="shared" si="306"/>
        <v>20708.042753951013</v>
      </c>
      <c r="S964" s="36">
        <f t="shared" si="307"/>
        <v>61062.664302468635</v>
      </c>
      <c r="T964" s="36">
        <f t="shared" si="308"/>
        <v>547.33569753136544</v>
      </c>
      <c r="U964" s="36">
        <f t="shared" si="309"/>
        <v>1061.4639593836473</v>
      </c>
      <c r="V964" s="36">
        <f t="shared" si="310"/>
        <v>514.12826185303857</v>
      </c>
      <c r="W964" s="37">
        <f t="shared" si="311"/>
        <v>547.33569753060874</v>
      </c>
      <c r="X964" s="36">
        <f t="shared" si="312"/>
        <v>547.33569753136544</v>
      </c>
      <c r="Y964" s="276">
        <f t="shared" si="299"/>
        <v>547.33569753060874</v>
      </c>
      <c r="Z964" s="36">
        <f t="shared" si="313"/>
        <v>1061.4639593836473</v>
      </c>
      <c r="AA964" s="36">
        <f t="shared" si="314"/>
        <v>514.12826185303857</v>
      </c>
      <c r="AB964" s="38">
        <f t="shared" si="300"/>
        <v>-7.5669959187507629E-10</v>
      </c>
      <c r="AC964" s="17"/>
      <c r="AD964" s="17">
        <f t="shared" si="315"/>
        <v>3</v>
      </c>
      <c r="AE964" s="143"/>
      <c r="AH964" s="103"/>
      <c r="AI964" s="533"/>
    </row>
    <row r="965" spans="1:35">
      <c r="A965" s="533"/>
      <c r="C965" s="67" t="str">
        <f>'Terminated loans'!F155</f>
        <v>E</v>
      </c>
      <c r="D965" s="19">
        <f>'Terminated loans'!H155</f>
        <v>143993639</v>
      </c>
      <c r="E965" s="19">
        <f>'Terminated loans'!I155</f>
        <v>98</v>
      </c>
      <c r="F965" s="19" t="str">
        <f>'Terminated loans'!J155</f>
        <v xml:space="preserve">ROWJEE M B                     </v>
      </c>
      <c r="G965" s="547" t="str">
        <f t="shared" si="316"/>
        <v>B2</v>
      </c>
      <c r="H965" s="21">
        <f>'Terminated loans'!L155</f>
        <v>40464</v>
      </c>
      <c r="I965" s="21">
        <f>IF(B965="VELS",'Terminated loans'!M155,'Terminated loans'!B155)</f>
        <v>40543</v>
      </c>
      <c r="J965" s="34">
        <f t="shared" si="304"/>
        <v>3</v>
      </c>
      <c r="K965" s="34">
        <f t="shared" si="301"/>
        <v>122</v>
      </c>
      <c r="L965" s="34">
        <f t="shared" si="302"/>
        <v>3</v>
      </c>
      <c r="M965" s="34">
        <f t="shared" si="303"/>
        <v>3</v>
      </c>
      <c r="N965" s="52">
        <f t="shared" si="305"/>
        <v>3</v>
      </c>
      <c r="O965" s="318">
        <f>+'Terminated loans'!S155</f>
        <v>148287</v>
      </c>
      <c r="P965" s="26">
        <f>+'Terminated loans'!T155</f>
        <v>0.05</v>
      </c>
      <c r="Q965" s="536">
        <f t="shared" si="317"/>
        <v>9.4E-2</v>
      </c>
      <c r="R965" s="222">
        <f t="shared" si="306"/>
        <v>49841.479238031716</v>
      </c>
      <c r="S965" s="36">
        <f t="shared" si="307"/>
        <v>147212.11602191979</v>
      </c>
      <c r="T965" s="36">
        <f t="shared" si="308"/>
        <v>1074.8839780802082</v>
      </c>
      <c r="U965" s="36">
        <f t="shared" si="309"/>
        <v>2312.321692175814</v>
      </c>
      <c r="V965" s="36">
        <f t="shared" si="310"/>
        <v>1237.4377140951401</v>
      </c>
      <c r="W965" s="37">
        <f t="shared" si="311"/>
        <v>1074.8839780806738</v>
      </c>
      <c r="X965" s="36">
        <f t="shared" si="312"/>
        <v>1074.8839780802082</v>
      </c>
      <c r="Y965" s="276">
        <f t="shared" si="299"/>
        <v>1074.8839780806738</v>
      </c>
      <c r="Z965" s="36">
        <f t="shared" si="313"/>
        <v>2312.321692175814</v>
      </c>
      <c r="AA965" s="36">
        <f t="shared" si="314"/>
        <v>1237.4377140951401</v>
      </c>
      <c r="AB965" s="38">
        <f t="shared" si="300"/>
        <v>4.6566128730773926E-10</v>
      </c>
      <c r="AC965" s="17"/>
      <c r="AD965" s="17">
        <f t="shared" si="315"/>
        <v>3</v>
      </c>
      <c r="AE965" s="143"/>
      <c r="AH965" s="103"/>
      <c r="AI965" s="533"/>
    </row>
    <row r="966" spans="1:35">
      <c r="A966" s="533"/>
      <c r="C966" s="67" t="str">
        <f>'Terminated loans'!F156</f>
        <v>E</v>
      </c>
      <c r="D966" s="19">
        <f>'Terminated loans'!H156</f>
        <v>143993663</v>
      </c>
      <c r="E966" s="19">
        <f>'Terminated loans'!I156</f>
        <v>98</v>
      </c>
      <c r="F966" s="19" t="str">
        <f>'Terminated loans'!J156</f>
        <v xml:space="preserve">ALBEERDY Y B                   </v>
      </c>
      <c r="G966" s="547" t="str">
        <f t="shared" si="316"/>
        <v>A2</v>
      </c>
      <c r="H966" s="21">
        <f>'Terminated loans'!L156</f>
        <v>40438</v>
      </c>
      <c r="I966" s="21">
        <f>IF(B966="VELS",'Terminated loans'!M156,'Terminated loans'!B156)</f>
        <v>40543</v>
      </c>
      <c r="J966" s="34">
        <f t="shared" si="304"/>
        <v>3</v>
      </c>
      <c r="K966" s="34">
        <f t="shared" si="301"/>
        <v>123</v>
      </c>
      <c r="L966" s="34">
        <f t="shared" si="302"/>
        <v>3</v>
      </c>
      <c r="M966" s="34">
        <f t="shared" si="303"/>
        <v>3</v>
      </c>
      <c r="N966" s="52">
        <f t="shared" si="305"/>
        <v>3</v>
      </c>
      <c r="O966" s="318">
        <f>+'Terminated loans'!S156</f>
        <v>205227</v>
      </c>
      <c r="P966" s="26">
        <f>+'Terminated loans'!T156</f>
        <v>0.05</v>
      </c>
      <c r="Q966" s="536">
        <f t="shared" si="317"/>
        <v>0.104</v>
      </c>
      <c r="R966" s="222">
        <f t="shared" si="306"/>
        <v>68979.865123601776</v>
      </c>
      <c r="S966" s="36">
        <f t="shared" si="307"/>
        <v>203403.78845646375</v>
      </c>
      <c r="T966" s="36">
        <f t="shared" si="308"/>
        <v>1823.2115435362502</v>
      </c>
      <c r="U966" s="36">
        <f t="shared" si="309"/>
        <v>3535.8069143390167</v>
      </c>
      <c r="V966" s="36">
        <f t="shared" si="310"/>
        <v>1712.5953708053275</v>
      </c>
      <c r="W966" s="37">
        <f t="shared" si="311"/>
        <v>1823.2115435336891</v>
      </c>
      <c r="X966" s="36">
        <f t="shared" si="312"/>
        <v>1823.2115435362502</v>
      </c>
      <c r="Y966" s="276">
        <f t="shared" si="299"/>
        <v>1823.2115435336891</v>
      </c>
      <c r="Z966" s="36">
        <f t="shared" si="313"/>
        <v>3535.8069143390167</v>
      </c>
      <c r="AA966" s="36">
        <f t="shared" si="314"/>
        <v>1712.5953708053275</v>
      </c>
      <c r="AB966" s="38">
        <f t="shared" si="300"/>
        <v>-2.5611370801925659E-9</v>
      </c>
      <c r="AC966" s="17"/>
      <c r="AD966" s="17">
        <f t="shared" si="315"/>
        <v>3</v>
      </c>
      <c r="AE966" s="143"/>
      <c r="AH966" s="103"/>
      <c r="AI966" s="533"/>
    </row>
    <row r="967" spans="1:35">
      <c r="A967" s="533"/>
      <c r="C967" s="67" t="str">
        <f>'Terminated loans'!F157</f>
        <v>E</v>
      </c>
      <c r="D967" s="19">
        <f>'Terminated loans'!H157</f>
        <v>283050254</v>
      </c>
      <c r="E967" s="19">
        <f>'Terminated loans'!I157</f>
        <v>98</v>
      </c>
      <c r="F967" s="19" t="str">
        <f>'Terminated loans'!J157</f>
        <v xml:space="preserve">ANTHONY M C                    </v>
      </c>
      <c r="G967" s="547" t="str">
        <f t="shared" si="316"/>
        <v>A2</v>
      </c>
      <c r="H967" s="21">
        <f>'Terminated loans'!L157</f>
        <v>39716</v>
      </c>
      <c r="I967" s="21">
        <f>IF(B967="VELS",'Terminated loans'!M157,'Terminated loans'!B157)</f>
        <v>40543</v>
      </c>
      <c r="J967" s="34">
        <f t="shared" si="304"/>
        <v>27</v>
      </c>
      <c r="K967" s="34">
        <f t="shared" si="301"/>
        <v>146</v>
      </c>
      <c r="L967" s="34">
        <f t="shared" si="302"/>
        <v>27</v>
      </c>
      <c r="M967" s="34">
        <f t="shared" si="303"/>
        <v>27</v>
      </c>
      <c r="N967" s="52">
        <f t="shared" si="305"/>
        <v>27</v>
      </c>
      <c r="O967" s="318">
        <f>+'Terminated loans'!S157</f>
        <v>105000</v>
      </c>
      <c r="P967" s="26">
        <f>+'Terminated loans'!T157</f>
        <v>0.05</v>
      </c>
      <c r="Q967" s="536">
        <f t="shared" si="317"/>
        <v>0.104</v>
      </c>
      <c r="R967" s="222">
        <f t="shared" si="306"/>
        <v>4119.8273078511702</v>
      </c>
      <c r="S967" s="36">
        <f t="shared" si="307"/>
        <v>98799.771988446053</v>
      </c>
      <c r="T967" s="36">
        <f t="shared" si="308"/>
        <v>6200.228011553947</v>
      </c>
      <c r="U967" s="36">
        <f t="shared" si="309"/>
        <v>12435.56532353448</v>
      </c>
      <c r="V967" s="36">
        <f t="shared" si="310"/>
        <v>6235.3373119815951</v>
      </c>
      <c r="W967" s="37">
        <f t="shared" si="311"/>
        <v>6200.2280115528847</v>
      </c>
      <c r="X967" s="36">
        <f t="shared" si="312"/>
        <v>6200.228011553947</v>
      </c>
      <c r="Y967" s="276">
        <f t="shared" si="299"/>
        <v>6200.2280115528847</v>
      </c>
      <c r="Z967" s="36">
        <f t="shared" si="313"/>
        <v>12435.56532353448</v>
      </c>
      <c r="AA967" s="36">
        <f t="shared" si="314"/>
        <v>6235.3373119815951</v>
      </c>
      <c r="AB967" s="38">
        <f t="shared" si="300"/>
        <v>-1.0622898116707802E-9</v>
      </c>
      <c r="AC967" s="17"/>
      <c r="AD967" s="17">
        <f t="shared" si="315"/>
        <v>27</v>
      </c>
      <c r="AE967" s="143"/>
      <c r="AH967" s="103"/>
      <c r="AI967" s="533"/>
    </row>
    <row r="968" spans="1:35">
      <c r="A968" s="533"/>
      <c r="C968" s="67" t="str">
        <f>'Terminated loans'!F158</f>
        <v>E</v>
      </c>
      <c r="D968" s="19">
        <f>'Terminated loans'!H158</f>
        <v>143992284</v>
      </c>
      <c r="E968" s="19">
        <f>'Terminated loans'!I158</f>
        <v>98</v>
      </c>
      <c r="F968" s="19" t="str">
        <f>'Terminated loans'!J158</f>
        <v xml:space="preserve">NG FOONG LEE M P F             </v>
      </c>
      <c r="G968" s="547" t="str">
        <f t="shared" si="316"/>
        <v>B2</v>
      </c>
      <c r="H968" s="21">
        <f>'Terminated loans'!L158</f>
        <v>40493</v>
      </c>
      <c r="I968" s="21">
        <f>IF(B968="VELS",'Terminated loans'!M158,'Terminated loans'!B158)</f>
        <v>40543</v>
      </c>
      <c r="J968" s="34">
        <f t="shared" si="304"/>
        <v>2</v>
      </c>
      <c r="K968" s="34">
        <f t="shared" si="301"/>
        <v>121</v>
      </c>
      <c r="L968" s="34">
        <f t="shared" si="302"/>
        <v>2</v>
      </c>
      <c r="M968" s="34">
        <f t="shared" si="303"/>
        <v>2</v>
      </c>
      <c r="N968" s="52">
        <f t="shared" si="305"/>
        <v>2</v>
      </c>
      <c r="O968" s="318">
        <f>+'Terminated loans'!S158</f>
        <v>532904</v>
      </c>
      <c r="P968" s="26">
        <f>+'Terminated loans'!T158</f>
        <v>0.05</v>
      </c>
      <c r="Q968" s="536">
        <f t="shared" si="317"/>
        <v>9.4E-2</v>
      </c>
      <c r="R968" s="222">
        <f t="shared" si="306"/>
        <v>268118.47907137912</v>
      </c>
      <c r="S968" s="36">
        <f t="shared" si="307"/>
        <v>530001.34370608337</v>
      </c>
      <c r="T968" s="36">
        <f t="shared" si="308"/>
        <v>2902.6562939166324</v>
      </c>
      <c r="U968" s="36">
        <f t="shared" si="309"/>
        <v>6235.6144366762601</v>
      </c>
      <c r="V968" s="36">
        <f t="shared" si="310"/>
        <v>3332.9581427581143</v>
      </c>
      <c r="W968" s="37">
        <f t="shared" si="311"/>
        <v>2902.6562939181458</v>
      </c>
      <c r="X968" s="36">
        <f t="shared" si="312"/>
        <v>2902.6562939166324</v>
      </c>
      <c r="Y968" s="276">
        <f t="shared" si="299"/>
        <v>2902.6562939181458</v>
      </c>
      <c r="Z968" s="36">
        <f t="shared" si="313"/>
        <v>6235.6144366762601</v>
      </c>
      <c r="AA968" s="36">
        <f t="shared" si="314"/>
        <v>3332.9581427581143</v>
      </c>
      <c r="AB968" s="38">
        <f t="shared" si="300"/>
        <v>1.5133991837501526E-9</v>
      </c>
      <c r="AC968" s="17"/>
      <c r="AD968" s="17">
        <f t="shared" si="315"/>
        <v>2</v>
      </c>
      <c r="AE968" s="143"/>
      <c r="AH968" s="103"/>
      <c r="AI968" s="533"/>
    </row>
    <row r="969" spans="1:35">
      <c r="A969" s="533"/>
      <c r="C969" s="67" t="str">
        <f>'Terminated loans'!F159</f>
        <v>E</v>
      </c>
      <c r="D969" s="19">
        <f>'Terminated loans'!H159</f>
        <v>141033549</v>
      </c>
      <c r="E969" s="19">
        <f>'Terminated loans'!I159</f>
        <v>98</v>
      </c>
      <c r="F969" s="19" t="str">
        <f>'Terminated loans'!J159</f>
        <v xml:space="preserve">ELLAHEBOX B M                  </v>
      </c>
      <c r="G969" s="547" t="str">
        <f t="shared" si="316"/>
        <v>A2</v>
      </c>
      <c r="H969" s="21">
        <f>'Terminated loans'!L159</f>
        <v>39597</v>
      </c>
      <c r="I969" s="21">
        <f>IF(B969="VELS",'Terminated loans'!M159,'Terminated loans'!B159)</f>
        <v>40574</v>
      </c>
      <c r="J969" s="34">
        <f t="shared" si="304"/>
        <v>32</v>
      </c>
      <c r="K969" s="34">
        <f t="shared" si="301"/>
        <v>150</v>
      </c>
      <c r="L969" s="34">
        <f t="shared" si="302"/>
        <v>32</v>
      </c>
      <c r="M969" s="34">
        <f t="shared" si="303"/>
        <v>32</v>
      </c>
      <c r="N969" s="52">
        <f t="shared" si="305"/>
        <v>32</v>
      </c>
      <c r="O969" s="318">
        <f>+'Terminated loans'!S159</f>
        <v>253661</v>
      </c>
      <c r="P969" s="26">
        <f>+'Terminated loans'!T159</f>
        <v>0.05</v>
      </c>
      <c r="Q969" s="536">
        <f t="shared" si="317"/>
        <v>0.104</v>
      </c>
      <c r="R969" s="222">
        <f t="shared" si="306"/>
        <v>8483.5853205198164</v>
      </c>
      <c r="S969" s="36">
        <f t="shared" si="307"/>
        <v>236194.88213744399</v>
      </c>
      <c r="T969" s="36">
        <f t="shared" si="308"/>
        <v>17466.117862556013</v>
      </c>
      <c r="U969" s="36">
        <f t="shared" si="309"/>
        <v>35279.848119187664</v>
      </c>
      <c r="V969" s="36">
        <f t="shared" si="310"/>
        <v>17813.730256634124</v>
      </c>
      <c r="W969" s="37">
        <f t="shared" si="311"/>
        <v>17466.117862553539</v>
      </c>
      <c r="X969" s="36">
        <f t="shared" si="312"/>
        <v>17466.117862556013</v>
      </c>
      <c r="Y969" s="276">
        <f t="shared" si="299"/>
        <v>17466.117862553539</v>
      </c>
      <c r="Z969" s="36">
        <f t="shared" si="313"/>
        <v>35279.848119187664</v>
      </c>
      <c r="AA969" s="36">
        <f t="shared" si="314"/>
        <v>17813.730256634124</v>
      </c>
      <c r="AB969" s="38">
        <f t="shared" si="300"/>
        <v>-2.4738255888223648E-9</v>
      </c>
      <c r="AC969" s="17"/>
      <c r="AD969" s="17">
        <f t="shared" si="315"/>
        <v>32</v>
      </c>
      <c r="AE969" s="143"/>
      <c r="AH969" s="103"/>
      <c r="AI969" s="533"/>
    </row>
    <row r="970" spans="1:35">
      <c r="A970" s="533"/>
      <c r="C970" s="67" t="str">
        <f>'Terminated loans'!F160</f>
        <v>E</v>
      </c>
      <c r="D970" s="19">
        <f>'Terminated loans'!H160</f>
        <v>141077066</v>
      </c>
      <c r="E970" s="19">
        <f>'Terminated loans'!I160</f>
        <v>97</v>
      </c>
      <c r="F970" s="19" t="str">
        <f>'Terminated loans'!J160</f>
        <v xml:space="preserve">GOREEBA R                      </v>
      </c>
      <c r="G970" s="547" t="str">
        <f t="shared" si="316"/>
        <v>A2</v>
      </c>
      <c r="H970" s="21">
        <f>'Terminated loans'!L160</f>
        <v>39672</v>
      </c>
      <c r="I970" s="21">
        <f>IF(B970="VELS",'Terminated loans'!M160,'Terminated loans'!B160)</f>
        <v>40574</v>
      </c>
      <c r="J970" s="34">
        <f t="shared" si="304"/>
        <v>30</v>
      </c>
      <c r="K970" s="34">
        <f t="shared" si="301"/>
        <v>148</v>
      </c>
      <c r="L970" s="34">
        <f t="shared" si="302"/>
        <v>30</v>
      </c>
      <c r="M970" s="34">
        <f t="shared" si="303"/>
        <v>30</v>
      </c>
      <c r="N970" s="52">
        <f t="shared" si="305"/>
        <v>30</v>
      </c>
      <c r="O970" s="318">
        <f>+'Terminated loans'!S160</f>
        <v>120000</v>
      </c>
      <c r="P970" s="26">
        <f>+'Terminated loans'!T160</f>
        <v>0</v>
      </c>
      <c r="Q970" s="536">
        <f t="shared" si="317"/>
        <v>0.104</v>
      </c>
      <c r="R970" s="222">
        <f t="shared" si="306"/>
        <v>4000</v>
      </c>
      <c r="S970" s="36">
        <f t="shared" si="307"/>
        <v>105269.63029841485</v>
      </c>
      <c r="T970" s="36">
        <f t="shared" si="308"/>
        <v>14730.36970158515</v>
      </c>
      <c r="U970" s="36">
        <f t="shared" si="309"/>
        <v>14730.369701584073</v>
      </c>
      <c r="V970" s="36">
        <f t="shared" si="310"/>
        <v>0</v>
      </c>
      <c r="W970" s="37">
        <f t="shared" si="311"/>
        <v>14730.369701584073</v>
      </c>
      <c r="X970" s="36">
        <f t="shared" si="312"/>
        <v>14730.36970158515</v>
      </c>
      <c r="Y970" s="276">
        <f t="shared" si="299"/>
        <v>14730.369701584073</v>
      </c>
      <c r="Z970" s="36">
        <f t="shared" si="313"/>
        <v>14730.369701584073</v>
      </c>
      <c r="AA970" s="36">
        <f t="shared" si="314"/>
        <v>0</v>
      </c>
      <c r="AB970" s="38">
        <f t="shared" si="300"/>
        <v>-1.076841726899147E-9</v>
      </c>
      <c r="AC970" s="17"/>
      <c r="AD970" s="17">
        <f t="shared" si="315"/>
        <v>30</v>
      </c>
      <c r="AE970" s="143"/>
      <c r="AH970" s="103"/>
      <c r="AI970" s="533"/>
    </row>
    <row r="971" spans="1:35">
      <c r="A971" s="533"/>
      <c r="C971" s="67" t="str">
        <f>'Terminated loans'!F161</f>
        <v>E</v>
      </c>
      <c r="D971" s="19">
        <f>'Terminated loans'!H161</f>
        <v>141081330</v>
      </c>
      <c r="E971" s="19">
        <f>'Terminated loans'!I161</f>
        <v>98</v>
      </c>
      <c r="F971" s="19" t="str">
        <f>'Terminated loans'!J161</f>
        <v xml:space="preserve">BAPPOO-HUNEEWOTH R A           </v>
      </c>
      <c r="G971" s="547" t="str">
        <f t="shared" si="316"/>
        <v>A2</v>
      </c>
      <c r="H971" s="21">
        <f>'Terminated loans'!L161</f>
        <v>39723</v>
      </c>
      <c r="I971" s="21">
        <f>IF(B971="VELS",'Terminated loans'!M161,'Terminated loans'!B161)</f>
        <v>40574</v>
      </c>
      <c r="J971" s="34">
        <f t="shared" si="304"/>
        <v>28</v>
      </c>
      <c r="K971" s="34">
        <f t="shared" si="301"/>
        <v>146</v>
      </c>
      <c r="L971" s="34">
        <f t="shared" si="302"/>
        <v>28</v>
      </c>
      <c r="M971" s="34">
        <f t="shared" si="303"/>
        <v>28</v>
      </c>
      <c r="N971" s="52">
        <f t="shared" si="305"/>
        <v>28</v>
      </c>
      <c r="O971" s="318">
        <f>+'Terminated loans'!S161</f>
        <v>365500</v>
      </c>
      <c r="P971" s="26">
        <f>+'Terminated loans'!T161</f>
        <v>0.05</v>
      </c>
      <c r="Q971" s="536">
        <f t="shared" si="317"/>
        <v>0.104</v>
      </c>
      <c r="R971" s="222">
        <f t="shared" si="306"/>
        <v>13856.97789297843</v>
      </c>
      <c r="S971" s="36">
        <f t="shared" si="307"/>
        <v>343194.19227352127</v>
      </c>
      <c r="T971" s="36">
        <f t="shared" si="308"/>
        <v>22305.807726478728</v>
      </c>
      <c r="U971" s="36">
        <f t="shared" si="309"/>
        <v>44801.188729871239</v>
      </c>
      <c r="V971" s="36">
        <f t="shared" si="310"/>
        <v>22495.381003396004</v>
      </c>
      <c r="W971" s="37">
        <f t="shared" si="311"/>
        <v>22305.807726475236</v>
      </c>
      <c r="X971" s="36">
        <f t="shared" si="312"/>
        <v>22305.807726478728</v>
      </c>
      <c r="Y971" s="276">
        <f t="shared" si="299"/>
        <v>22305.807726475236</v>
      </c>
      <c r="Z971" s="36">
        <f t="shared" si="313"/>
        <v>44801.188729871239</v>
      </c>
      <c r="AA971" s="36">
        <f t="shared" si="314"/>
        <v>22495.381003396004</v>
      </c>
      <c r="AB971" s="38">
        <f t="shared" si="300"/>
        <v>-3.4924596548080444E-9</v>
      </c>
      <c r="AC971" s="17"/>
      <c r="AD971" s="17">
        <f t="shared" si="315"/>
        <v>28</v>
      </c>
      <c r="AE971" s="143"/>
      <c r="AH971" s="103"/>
      <c r="AI971" s="533"/>
    </row>
    <row r="972" spans="1:35">
      <c r="A972" s="533"/>
      <c r="C972" s="67" t="str">
        <f>'Terminated loans'!F162</f>
        <v>E</v>
      </c>
      <c r="D972" s="19">
        <f>'Terminated loans'!H162</f>
        <v>141083686</v>
      </c>
      <c r="E972" s="19">
        <f>'Terminated loans'!I162</f>
        <v>98</v>
      </c>
      <c r="F972" s="19" t="str">
        <f>'Terminated loans'!J162</f>
        <v xml:space="preserve">CHUTTOOR V                     </v>
      </c>
      <c r="G972" s="547" t="str">
        <f t="shared" si="316"/>
        <v>A2</v>
      </c>
      <c r="H972" s="21">
        <f>'Terminated loans'!L162</f>
        <v>39958</v>
      </c>
      <c r="I972" s="21">
        <f>IF(B972="VELS",'Terminated loans'!M162,'Terminated loans'!B162)</f>
        <v>40574</v>
      </c>
      <c r="J972" s="34">
        <f t="shared" si="304"/>
        <v>20</v>
      </c>
      <c r="K972" s="34">
        <f t="shared" si="301"/>
        <v>138</v>
      </c>
      <c r="L972" s="34">
        <f t="shared" si="302"/>
        <v>20</v>
      </c>
      <c r="M972" s="34">
        <f t="shared" si="303"/>
        <v>20</v>
      </c>
      <c r="N972" s="52">
        <f t="shared" si="305"/>
        <v>20</v>
      </c>
      <c r="O972" s="318">
        <f>+'Terminated loans'!S162</f>
        <v>164600</v>
      </c>
      <c r="P972" s="26">
        <f>+'Terminated loans'!T162</f>
        <v>0.05</v>
      </c>
      <c r="Q972" s="536">
        <f t="shared" si="317"/>
        <v>0.104</v>
      </c>
      <c r="R972" s="222">
        <f t="shared" si="306"/>
        <v>8594.8029067891166</v>
      </c>
      <c r="S972" s="36">
        <f t="shared" si="307"/>
        <v>157200.13330711113</v>
      </c>
      <c r="T972" s="36">
        <f t="shared" si="308"/>
        <v>7399.8666928888706</v>
      </c>
      <c r="U972" s="36">
        <f t="shared" si="309"/>
        <v>14695.924828669638</v>
      </c>
      <c r="V972" s="36">
        <f t="shared" si="310"/>
        <v>7296.0581357823685</v>
      </c>
      <c r="W972" s="37">
        <f t="shared" si="311"/>
        <v>7399.8666928872699</v>
      </c>
      <c r="X972" s="36">
        <f t="shared" si="312"/>
        <v>7399.8666928888706</v>
      </c>
      <c r="Y972" s="276">
        <f t="shared" si="299"/>
        <v>7399.8666928872699</v>
      </c>
      <c r="Z972" s="36">
        <f t="shared" si="313"/>
        <v>14695.924828669638</v>
      </c>
      <c r="AA972" s="36">
        <f t="shared" si="314"/>
        <v>7296.0581357823685</v>
      </c>
      <c r="AB972" s="38">
        <f t="shared" si="300"/>
        <v>-1.6007106751203537E-9</v>
      </c>
      <c r="AC972" s="17"/>
      <c r="AD972" s="17">
        <f t="shared" si="315"/>
        <v>20</v>
      </c>
      <c r="AE972" s="143"/>
      <c r="AH972" s="103"/>
      <c r="AI972" s="533"/>
    </row>
    <row r="973" spans="1:35">
      <c r="A973" s="533"/>
      <c r="C973" s="67" t="str">
        <f>'Terminated loans'!F163</f>
        <v>E</v>
      </c>
      <c r="D973" s="19">
        <f>'Terminated loans'!H163</f>
        <v>141991612</v>
      </c>
      <c r="E973" s="19">
        <f>'Terminated loans'!I163</f>
        <v>98</v>
      </c>
      <c r="F973" s="19" t="str">
        <f>'Terminated loans'!J163</f>
        <v xml:space="preserve">DAUGUET J G                    </v>
      </c>
      <c r="G973" s="547" t="str">
        <f t="shared" si="316"/>
        <v>A2</v>
      </c>
      <c r="H973" s="21">
        <f>'Terminated loans'!L163</f>
        <v>40219</v>
      </c>
      <c r="I973" s="21">
        <f>IF(B973="VELS",'Terminated loans'!M163,'Terminated loans'!B163)</f>
        <v>40574</v>
      </c>
      <c r="J973" s="34">
        <f t="shared" si="304"/>
        <v>12</v>
      </c>
      <c r="K973" s="34">
        <f t="shared" si="301"/>
        <v>130</v>
      </c>
      <c r="L973" s="34">
        <f t="shared" si="302"/>
        <v>12</v>
      </c>
      <c r="M973" s="34">
        <f t="shared" si="303"/>
        <v>12</v>
      </c>
      <c r="N973" s="52">
        <f t="shared" si="305"/>
        <v>12</v>
      </c>
      <c r="O973" s="318">
        <f>+'Terminated loans'!S163</f>
        <v>128391</v>
      </c>
      <c r="P973" s="26">
        <f>+'Terminated loans'!T163</f>
        <v>0.05</v>
      </c>
      <c r="Q973" s="536">
        <f t="shared" si="317"/>
        <v>0.104</v>
      </c>
      <c r="R973" s="222">
        <f t="shared" si="306"/>
        <v>10991.230194303083</v>
      </c>
      <c r="S973" s="36">
        <f t="shared" si="307"/>
        <v>124755.69377194635</v>
      </c>
      <c r="T973" s="36">
        <f t="shared" si="308"/>
        <v>3635.3062280536542</v>
      </c>
      <c r="U973" s="36">
        <f t="shared" si="309"/>
        <v>7139.0685596893309</v>
      </c>
      <c r="V973" s="36">
        <f t="shared" si="310"/>
        <v>3503.7623316370154</v>
      </c>
      <c r="W973" s="37">
        <f t="shared" si="311"/>
        <v>3635.3062280523154</v>
      </c>
      <c r="X973" s="36">
        <f t="shared" si="312"/>
        <v>3635.3062280536542</v>
      </c>
      <c r="Y973" s="276">
        <f t="shared" si="299"/>
        <v>3635.3062280523154</v>
      </c>
      <c r="Z973" s="36">
        <f t="shared" si="313"/>
        <v>7139.0685596893309</v>
      </c>
      <c r="AA973" s="36">
        <f t="shared" si="314"/>
        <v>3503.7623316370154</v>
      </c>
      <c r="AB973" s="38">
        <f t="shared" si="300"/>
        <v>-1.3387762010097504E-9</v>
      </c>
      <c r="AC973" s="17"/>
      <c r="AD973" s="17">
        <f t="shared" si="315"/>
        <v>12</v>
      </c>
      <c r="AE973" s="143"/>
      <c r="AH973" s="103"/>
      <c r="AI973" s="533"/>
    </row>
    <row r="974" spans="1:35">
      <c r="A974" s="533"/>
      <c r="C974" s="67" t="str">
        <f>'Terminated loans'!F164</f>
        <v>E</v>
      </c>
      <c r="D974" s="19">
        <f>'Terminated loans'!H164</f>
        <v>141992279</v>
      </c>
      <c r="E974" s="19">
        <f>'Terminated loans'!I164</f>
        <v>98</v>
      </c>
      <c r="F974" s="19" t="str">
        <f>'Terminated loans'!J164</f>
        <v xml:space="preserve">FRANCOIS P D                   </v>
      </c>
      <c r="G974" s="547" t="str">
        <f t="shared" si="316"/>
        <v>A2</v>
      </c>
      <c r="H974" s="21">
        <f>'Terminated loans'!L164</f>
        <v>40310</v>
      </c>
      <c r="I974" s="21">
        <f>IF(B974="VELS",'Terminated loans'!M164,'Terminated loans'!B164)</f>
        <v>40574</v>
      </c>
      <c r="J974" s="34">
        <f t="shared" si="304"/>
        <v>9</v>
      </c>
      <c r="K974" s="34">
        <f t="shared" si="301"/>
        <v>127</v>
      </c>
      <c r="L974" s="34">
        <f t="shared" si="302"/>
        <v>9</v>
      </c>
      <c r="M974" s="34">
        <f t="shared" si="303"/>
        <v>9</v>
      </c>
      <c r="N974" s="52">
        <f t="shared" si="305"/>
        <v>9</v>
      </c>
      <c r="O974" s="318">
        <f>+'Terminated loans'!S164</f>
        <v>145544</v>
      </c>
      <c r="P974" s="26">
        <f>+'Terminated loans'!T164</f>
        <v>0.05</v>
      </c>
      <c r="Q974" s="536">
        <f t="shared" si="317"/>
        <v>0.104</v>
      </c>
      <c r="R974" s="222">
        <f t="shared" si="306"/>
        <v>16510.330738056469</v>
      </c>
      <c r="S974" s="36">
        <f t="shared" si="307"/>
        <v>142353.36311702628</v>
      </c>
      <c r="T974" s="36">
        <f t="shared" si="308"/>
        <v>3190.6368829737185</v>
      </c>
      <c r="U974" s="36">
        <f t="shared" si="309"/>
        <v>6239.6135254804685</v>
      </c>
      <c r="V974" s="36">
        <f t="shared" si="310"/>
        <v>3048.9766425082344</v>
      </c>
      <c r="W974" s="37">
        <f t="shared" si="311"/>
        <v>3190.6368829722342</v>
      </c>
      <c r="X974" s="36">
        <f t="shared" si="312"/>
        <v>3190.6368829737185</v>
      </c>
      <c r="Y974" s="276">
        <f t="shared" si="299"/>
        <v>3190.6368829722342</v>
      </c>
      <c r="Z974" s="36">
        <f t="shared" si="313"/>
        <v>6239.6135254804685</v>
      </c>
      <c r="AA974" s="36">
        <f t="shared" si="314"/>
        <v>3048.9766425082344</v>
      </c>
      <c r="AB974" s="38">
        <f t="shared" si="300"/>
        <v>-1.4842953532934189E-9</v>
      </c>
      <c r="AC974" s="17"/>
      <c r="AD974" s="17">
        <f t="shared" si="315"/>
        <v>9</v>
      </c>
      <c r="AE974" s="143"/>
      <c r="AH974" s="103"/>
      <c r="AI974" s="533"/>
    </row>
    <row r="975" spans="1:35">
      <c r="A975" s="533"/>
      <c r="C975" s="67" t="str">
        <f>'Terminated loans'!F165</f>
        <v>E</v>
      </c>
      <c r="D975" s="19">
        <f>'Terminated loans'!H165</f>
        <v>143007588</v>
      </c>
      <c r="E975" s="19">
        <f>'Terminated loans'!I165</f>
        <v>99</v>
      </c>
      <c r="F975" s="19" t="str">
        <f>'Terminated loans'!J165</f>
        <v xml:space="preserve">DOOKHEEA L                     </v>
      </c>
      <c r="G975" s="547" t="str">
        <f t="shared" si="316"/>
        <v>A1</v>
      </c>
      <c r="H975" s="21">
        <f>'Terminated loans'!L165</f>
        <v>39328</v>
      </c>
      <c r="I975" s="21">
        <f>IF(B975="VELS",'Terminated loans'!M165,'Terminated loans'!B165)</f>
        <v>40574</v>
      </c>
      <c r="J975" s="34">
        <f t="shared" si="304"/>
        <v>41</v>
      </c>
      <c r="K975" s="34">
        <f t="shared" si="301"/>
        <v>159</v>
      </c>
      <c r="L975" s="34">
        <f t="shared" si="302"/>
        <v>41</v>
      </c>
      <c r="M975" s="34">
        <f t="shared" si="303"/>
        <v>41</v>
      </c>
      <c r="N975" s="52">
        <f t="shared" si="305"/>
        <v>41</v>
      </c>
      <c r="O975" s="318">
        <f>+'Terminated loans'!S165</f>
        <v>349491</v>
      </c>
      <c r="P975" s="26">
        <f>+'Terminated loans'!T165</f>
        <v>0.03</v>
      </c>
      <c r="Q975" s="536">
        <f t="shared" si="317"/>
        <v>8.6499999999999994E-2</v>
      </c>
      <c r="R975" s="222">
        <f t="shared" si="306"/>
        <v>8979.1377351037936</v>
      </c>
      <c r="S975" s="36">
        <f t="shared" si="307"/>
        <v>317746.04020224966</v>
      </c>
      <c r="T975" s="36">
        <f t="shared" si="308"/>
        <v>31744.959797750344</v>
      </c>
      <c r="U975" s="36">
        <f t="shared" si="309"/>
        <v>50398.606937002216</v>
      </c>
      <c r="V975" s="36">
        <f t="shared" si="310"/>
        <v>18653.64713925554</v>
      </c>
      <c r="W975" s="37">
        <f t="shared" si="311"/>
        <v>31744.959797746676</v>
      </c>
      <c r="X975" s="36">
        <f t="shared" si="312"/>
        <v>31744.959797750344</v>
      </c>
      <c r="Y975" s="276">
        <f t="shared" si="299"/>
        <v>31744.959797746676</v>
      </c>
      <c r="Z975" s="36">
        <f t="shared" si="313"/>
        <v>50398.606937002216</v>
      </c>
      <c r="AA975" s="36">
        <f t="shared" si="314"/>
        <v>18653.64713925554</v>
      </c>
      <c r="AB975" s="38">
        <f t="shared" si="300"/>
        <v>-3.6670826375484467E-9</v>
      </c>
      <c r="AC975" s="17"/>
      <c r="AD975" s="17">
        <f t="shared" si="315"/>
        <v>41</v>
      </c>
      <c r="AE975" s="143"/>
      <c r="AH975" s="103"/>
      <c r="AI975" s="533"/>
    </row>
    <row r="976" spans="1:35">
      <c r="A976" s="533"/>
      <c r="C976" s="67" t="str">
        <f>'Terminated loans'!F166</f>
        <v>E</v>
      </c>
      <c r="D976" s="19">
        <f>'Terminated loans'!H166</f>
        <v>143008924</v>
      </c>
      <c r="E976" s="19">
        <f>'Terminated loans'!I166</f>
        <v>99</v>
      </c>
      <c r="F976" s="19" t="str">
        <f>'Terminated loans'!J166</f>
        <v xml:space="preserve">DOOKHEEA L /HM LN              </v>
      </c>
      <c r="G976" s="547" t="str">
        <f t="shared" si="316"/>
        <v>A1</v>
      </c>
      <c r="H976" s="21">
        <f>'Terminated loans'!L166</f>
        <v>38210</v>
      </c>
      <c r="I976" s="21">
        <f>IF(B976="VELS",'Terminated loans'!M166,'Terminated loans'!B166)</f>
        <v>40574</v>
      </c>
      <c r="J976" s="34">
        <f t="shared" si="304"/>
        <v>78</v>
      </c>
      <c r="K976" s="34">
        <f t="shared" si="301"/>
        <v>196</v>
      </c>
      <c r="L976" s="34">
        <f t="shared" si="302"/>
        <v>78</v>
      </c>
      <c r="M976" s="34">
        <f t="shared" si="303"/>
        <v>78</v>
      </c>
      <c r="N976" s="52">
        <f t="shared" si="305"/>
        <v>78</v>
      </c>
      <c r="O976" s="318">
        <f>+'Terminated loans'!S166</f>
        <v>1076082</v>
      </c>
      <c r="P976" s="26">
        <f>+'Terminated loans'!T166</f>
        <v>0.03</v>
      </c>
      <c r="Q976" s="536">
        <f t="shared" si="317"/>
        <v>8.6499999999999994E-2</v>
      </c>
      <c r="R976" s="222">
        <f t="shared" si="306"/>
        <v>15201.897005311559</v>
      </c>
      <c r="S976" s="36">
        <f t="shared" si="307"/>
        <v>904572.59232838731</v>
      </c>
      <c r="T976" s="36">
        <f t="shared" si="308"/>
        <v>171509.40767161269</v>
      </c>
      <c r="U976" s="36">
        <f t="shared" si="309"/>
        <v>281175.37408590445</v>
      </c>
      <c r="V976" s="36">
        <f t="shared" si="310"/>
        <v>109665.96641430166</v>
      </c>
      <c r="W976" s="37">
        <f t="shared" si="311"/>
        <v>171509.40767160279</v>
      </c>
      <c r="X976" s="36">
        <f t="shared" si="312"/>
        <v>171509.40767161269</v>
      </c>
      <c r="Y976" s="276">
        <f t="shared" si="299"/>
        <v>171509.40767160279</v>
      </c>
      <c r="Z976" s="36">
        <f t="shared" si="313"/>
        <v>281175.37408590445</v>
      </c>
      <c r="AA976" s="36">
        <f t="shared" si="314"/>
        <v>109665.96641430166</v>
      </c>
      <c r="AB976" s="38">
        <f t="shared" si="300"/>
        <v>-9.8953023552894592E-9</v>
      </c>
      <c r="AC976" s="17"/>
      <c r="AD976" s="17">
        <f t="shared" si="315"/>
        <v>78</v>
      </c>
      <c r="AE976" s="143"/>
      <c r="AH976" s="103"/>
      <c r="AI976" s="533"/>
    </row>
    <row r="977" spans="1:35">
      <c r="A977" s="533"/>
      <c r="C977" s="67" t="str">
        <f>'Terminated loans'!F167</f>
        <v>E</v>
      </c>
      <c r="D977" s="19">
        <f>'Terminated loans'!H167</f>
        <v>143009904</v>
      </c>
      <c r="E977" s="19">
        <f>'Terminated loans'!I167</f>
        <v>99</v>
      </c>
      <c r="F977" s="19" t="str">
        <f>'Terminated loans'!J167</f>
        <v xml:space="preserve">ALAIN-GEORGETTE MRS M S P      </v>
      </c>
      <c r="G977" s="547" t="str">
        <f t="shared" si="316"/>
        <v>A1</v>
      </c>
      <c r="H977" s="21">
        <f>'Terminated loans'!L167</f>
        <v>39808</v>
      </c>
      <c r="I977" s="21">
        <f>IF(B977="VELS",'Terminated loans'!M167,'Terminated loans'!B167)</f>
        <v>40574</v>
      </c>
      <c r="J977" s="34">
        <f t="shared" si="304"/>
        <v>25</v>
      </c>
      <c r="K977" s="34">
        <f t="shared" si="301"/>
        <v>143</v>
      </c>
      <c r="L977" s="34">
        <f t="shared" si="302"/>
        <v>25</v>
      </c>
      <c r="M977" s="34">
        <f t="shared" si="303"/>
        <v>25</v>
      </c>
      <c r="N977" s="52">
        <f t="shared" si="305"/>
        <v>25</v>
      </c>
      <c r="O977" s="318">
        <f>+'Terminated loans'!S167</f>
        <v>3200159</v>
      </c>
      <c r="P977" s="26">
        <f>+'Terminated loans'!T167</f>
        <v>0.03</v>
      </c>
      <c r="Q977" s="536">
        <f t="shared" si="317"/>
        <v>8.6499999999999994E-2</v>
      </c>
      <c r="R977" s="222">
        <f t="shared" si="306"/>
        <v>132208.11414851769</v>
      </c>
      <c r="S977" s="36">
        <f t="shared" si="307"/>
        <v>3014598.2437968296</v>
      </c>
      <c r="T977" s="36">
        <f t="shared" si="308"/>
        <v>185560.7562031704</v>
      </c>
      <c r="U977" s="36">
        <f t="shared" si="309"/>
        <v>290604.60991607932</v>
      </c>
      <c r="V977" s="36">
        <f t="shared" si="310"/>
        <v>105043.85371294292</v>
      </c>
      <c r="W977" s="37">
        <f t="shared" si="311"/>
        <v>185560.75620313641</v>
      </c>
      <c r="X977" s="36">
        <f t="shared" si="312"/>
        <v>185560.7562031704</v>
      </c>
      <c r="Y977" s="276">
        <f t="shared" si="299"/>
        <v>185560.75620313641</v>
      </c>
      <c r="Z977" s="36">
        <f t="shared" si="313"/>
        <v>290604.60991607932</v>
      </c>
      <c r="AA977" s="36">
        <f t="shared" si="314"/>
        <v>105043.85371294292</v>
      </c>
      <c r="AB977" s="38">
        <f t="shared" si="300"/>
        <v>-3.3993273973464966E-8</v>
      </c>
      <c r="AC977" s="17"/>
      <c r="AD977" s="17">
        <f t="shared" si="315"/>
        <v>25</v>
      </c>
      <c r="AE977" s="143"/>
      <c r="AH977" s="103"/>
      <c r="AI977" s="533"/>
    </row>
    <row r="978" spans="1:35">
      <c r="A978" s="533"/>
      <c r="C978" s="67" t="str">
        <f>'Terminated loans'!F168</f>
        <v>E</v>
      </c>
      <c r="D978" s="19">
        <f>'Terminated loans'!H168</f>
        <v>143010848</v>
      </c>
      <c r="E978" s="19">
        <f>'Terminated loans'!I168</f>
        <v>99</v>
      </c>
      <c r="F978" s="19" t="str">
        <f>'Terminated loans'!J168</f>
        <v xml:space="preserve">CHINNIAH MR D/V (SL 837)       </v>
      </c>
      <c r="G978" s="547" t="str">
        <f t="shared" si="316"/>
        <v>A1</v>
      </c>
      <c r="H978" s="21">
        <f>'Terminated loans'!L168</f>
        <v>39576</v>
      </c>
      <c r="I978" s="21">
        <f>IF(B978="VELS",'Terminated loans'!M168,'Terminated loans'!B168)</f>
        <v>40574</v>
      </c>
      <c r="J978" s="34">
        <f t="shared" si="304"/>
        <v>33</v>
      </c>
      <c r="K978" s="34">
        <f t="shared" si="301"/>
        <v>151</v>
      </c>
      <c r="L978" s="34">
        <f t="shared" si="302"/>
        <v>33</v>
      </c>
      <c r="M978" s="34">
        <f t="shared" si="303"/>
        <v>33</v>
      </c>
      <c r="N978" s="52">
        <f t="shared" si="305"/>
        <v>33</v>
      </c>
      <c r="O978" s="318">
        <f>+'Terminated loans'!S168</f>
        <v>2495923</v>
      </c>
      <c r="P978" s="26">
        <f>+'Terminated loans'!T168</f>
        <v>0.03</v>
      </c>
      <c r="Q978" s="536">
        <f t="shared" si="317"/>
        <v>8.6499999999999994E-2</v>
      </c>
      <c r="R978" s="222">
        <f t="shared" si="306"/>
        <v>78891.277542430413</v>
      </c>
      <c r="S978" s="36">
        <f t="shared" si="307"/>
        <v>2309563.1559201167</v>
      </c>
      <c r="T978" s="36">
        <f t="shared" si="308"/>
        <v>186359.8440798833</v>
      </c>
      <c r="U978" s="36">
        <f t="shared" si="309"/>
        <v>293849.00298006181</v>
      </c>
      <c r="V978" s="36">
        <f t="shared" si="310"/>
        <v>107489.15890020365</v>
      </c>
      <c r="W978" s="37">
        <f t="shared" si="311"/>
        <v>186359.84407985816</v>
      </c>
      <c r="X978" s="36">
        <f t="shared" si="312"/>
        <v>186359.8440798833</v>
      </c>
      <c r="Y978" s="276">
        <f t="shared" si="299"/>
        <v>186359.84407985816</v>
      </c>
      <c r="Z978" s="36">
        <f t="shared" si="313"/>
        <v>293849.00298006181</v>
      </c>
      <c r="AA978" s="36">
        <f t="shared" si="314"/>
        <v>107489.15890020365</v>
      </c>
      <c r="AB978" s="38">
        <f t="shared" si="300"/>
        <v>-2.514570951461792E-8</v>
      </c>
      <c r="AC978" s="17"/>
      <c r="AD978" s="17">
        <f t="shared" si="315"/>
        <v>33</v>
      </c>
      <c r="AE978" s="143"/>
      <c r="AH978" s="103"/>
      <c r="AI978" s="533"/>
    </row>
    <row r="979" spans="1:35">
      <c r="A979" s="533"/>
      <c r="C979" s="67" t="str">
        <f>'Terminated loans'!F169</f>
        <v>E</v>
      </c>
      <c r="D979" s="19">
        <f>'Terminated loans'!H169</f>
        <v>143013863</v>
      </c>
      <c r="E979" s="19">
        <f>'Terminated loans'!I169</f>
        <v>98</v>
      </c>
      <c r="F979" s="19" t="str">
        <f>'Terminated loans'!J169</f>
        <v xml:space="preserve">JAIN R                         </v>
      </c>
      <c r="G979" s="547" t="str">
        <f t="shared" si="316"/>
        <v>A2</v>
      </c>
      <c r="H979" s="21">
        <f>'Terminated loans'!L169</f>
        <v>39856</v>
      </c>
      <c r="I979" s="21">
        <f>IF(B979="VELS",'Terminated loans'!M169,'Terminated loans'!B169)</f>
        <v>40574</v>
      </c>
      <c r="J979" s="34">
        <f t="shared" si="304"/>
        <v>24</v>
      </c>
      <c r="K979" s="34">
        <f t="shared" si="301"/>
        <v>142</v>
      </c>
      <c r="L979" s="34">
        <f t="shared" si="302"/>
        <v>24</v>
      </c>
      <c r="M979" s="34">
        <f t="shared" si="303"/>
        <v>24</v>
      </c>
      <c r="N979" s="52">
        <f t="shared" si="305"/>
        <v>24</v>
      </c>
      <c r="O979" s="318">
        <f>+'Terminated loans'!S169</f>
        <v>125000</v>
      </c>
      <c r="P979" s="26">
        <f>+'Terminated loans'!T169</f>
        <v>0.05</v>
      </c>
      <c r="Q979" s="536">
        <f t="shared" si="317"/>
        <v>0.104</v>
      </c>
      <c r="R979" s="222">
        <f t="shared" si="306"/>
        <v>5483.9237167585552</v>
      </c>
      <c r="S979" s="36">
        <f t="shared" si="307"/>
        <v>118367.18421709159</v>
      </c>
      <c r="T979" s="36">
        <f t="shared" si="308"/>
        <v>6632.8157829084084</v>
      </c>
      <c r="U979" s="36">
        <f t="shared" si="309"/>
        <v>13246.98498511246</v>
      </c>
      <c r="V979" s="36">
        <f t="shared" si="310"/>
        <v>6614.1692022053321</v>
      </c>
      <c r="W979" s="37">
        <f t="shared" si="311"/>
        <v>6632.8157829071279</v>
      </c>
      <c r="X979" s="36">
        <f t="shared" si="312"/>
        <v>6632.8157829084084</v>
      </c>
      <c r="Y979" s="276">
        <f t="shared" si="299"/>
        <v>6632.8157829071279</v>
      </c>
      <c r="Z979" s="36">
        <f t="shared" si="313"/>
        <v>13246.98498511246</v>
      </c>
      <c r="AA979" s="36">
        <f t="shared" si="314"/>
        <v>6614.1692022053321</v>
      </c>
      <c r="AB979" s="38">
        <f t="shared" si="300"/>
        <v>-1.280568540096283E-9</v>
      </c>
      <c r="AC979" s="17"/>
      <c r="AD979" s="17">
        <f t="shared" si="315"/>
        <v>24</v>
      </c>
      <c r="AE979" s="143"/>
      <c r="AH979" s="103"/>
      <c r="AI979" s="533"/>
    </row>
    <row r="980" spans="1:35">
      <c r="A980" s="533"/>
      <c r="C980" s="67" t="str">
        <f>'Terminated loans'!F170</f>
        <v>E</v>
      </c>
      <c r="D980" s="19">
        <f>'Terminated loans'!H170</f>
        <v>143015378</v>
      </c>
      <c r="E980" s="19">
        <f>'Terminated loans'!I170</f>
        <v>98</v>
      </c>
      <c r="F980" s="19" t="str">
        <f>'Terminated loans'!J170</f>
        <v xml:space="preserve">YENKADU V/055291               </v>
      </c>
      <c r="G980" s="547" t="str">
        <f t="shared" si="316"/>
        <v>A2</v>
      </c>
      <c r="H980" s="21">
        <f>'Terminated loans'!L170</f>
        <v>39525</v>
      </c>
      <c r="I980" s="21">
        <f>IF(B980="VELS",'Terminated loans'!M170,'Terminated loans'!B170)</f>
        <v>40574</v>
      </c>
      <c r="J980" s="34">
        <f t="shared" si="304"/>
        <v>34</v>
      </c>
      <c r="K980" s="34">
        <f t="shared" si="301"/>
        <v>153</v>
      </c>
      <c r="L980" s="34">
        <f t="shared" si="302"/>
        <v>34</v>
      </c>
      <c r="M980" s="34">
        <f t="shared" si="303"/>
        <v>34</v>
      </c>
      <c r="N980" s="52">
        <f t="shared" si="305"/>
        <v>34</v>
      </c>
      <c r="O980" s="318">
        <f>+'Terminated loans'!S170</f>
        <v>200040</v>
      </c>
      <c r="P980" s="26">
        <f>+'Terminated loans'!T170</f>
        <v>0.05</v>
      </c>
      <c r="Q980" s="536">
        <f t="shared" si="317"/>
        <v>0.104</v>
      </c>
      <c r="R980" s="222">
        <f t="shared" si="306"/>
        <v>6322.3444884704577</v>
      </c>
      <c r="S980" s="36">
        <f t="shared" si="307"/>
        <v>185493.24796306589</v>
      </c>
      <c r="T980" s="36">
        <f t="shared" si="308"/>
        <v>14546.752036934107</v>
      </c>
      <c r="U980" s="36">
        <f t="shared" si="309"/>
        <v>29466.464644927823</v>
      </c>
      <c r="V980" s="36">
        <f t="shared" si="310"/>
        <v>14919.712607995549</v>
      </c>
      <c r="W980" s="37">
        <f t="shared" si="311"/>
        <v>14546.752036932274</v>
      </c>
      <c r="X980" s="36">
        <f t="shared" si="312"/>
        <v>14546.752036934107</v>
      </c>
      <c r="Y980" s="276">
        <f t="shared" si="299"/>
        <v>14546.752036932274</v>
      </c>
      <c r="Z980" s="36">
        <f t="shared" si="313"/>
        <v>29466.464644927823</v>
      </c>
      <c r="AA980" s="36">
        <f t="shared" si="314"/>
        <v>14919.712607995549</v>
      </c>
      <c r="AB980" s="38">
        <f t="shared" si="300"/>
        <v>-1.8335413187742233E-9</v>
      </c>
      <c r="AC980" s="17"/>
      <c r="AD980" s="17">
        <f t="shared" si="315"/>
        <v>34</v>
      </c>
      <c r="AE980" s="143"/>
      <c r="AH980" s="103"/>
      <c r="AI980" s="533"/>
    </row>
    <row r="981" spans="1:35">
      <c r="A981" s="533"/>
      <c r="C981" s="67" t="str">
        <f>'Terminated loans'!F171</f>
        <v>E</v>
      </c>
      <c r="D981" s="19">
        <f>'Terminated loans'!H171</f>
        <v>143022811</v>
      </c>
      <c r="E981" s="19">
        <f>'Terminated loans'!I171</f>
        <v>99</v>
      </c>
      <c r="F981" s="19" t="str">
        <f>'Terminated loans'!J171</f>
        <v xml:space="preserve">GEORGETTE/ALAIN GEORGETTE      </v>
      </c>
      <c r="G981" s="547" t="str">
        <f t="shared" si="316"/>
        <v>A1</v>
      </c>
      <c r="H981" s="21">
        <f>'Terminated loans'!L171</f>
        <v>39570</v>
      </c>
      <c r="I981" s="21">
        <f>IF(B981="VELS",'Terminated loans'!M171,'Terminated loans'!B171)</f>
        <v>40574</v>
      </c>
      <c r="J981" s="34">
        <f t="shared" si="304"/>
        <v>33</v>
      </c>
      <c r="K981" s="34">
        <f t="shared" si="301"/>
        <v>151</v>
      </c>
      <c r="L981" s="34">
        <f t="shared" si="302"/>
        <v>33</v>
      </c>
      <c r="M981" s="34">
        <f t="shared" si="303"/>
        <v>33</v>
      </c>
      <c r="N981" s="52">
        <f t="shared" si="305"/>
        <v>33</v>
      </c>
      <c r="O981" s="318">
        <f>+'Terminated loans'!S171</f>
        <v>900957</v>
      </c>
      <c r="P981" s="26">
        <f>+'Terminated loans'!T171</f>
        <v>0.03</v>
      </c>
      <c r="Q981" s="536">
        <f t="shared" si="317"/>
        <v>8.6499999999999994E-2</v>
      </c>
      <c r="R981" s="222">
        <f t="shared" si="306"/>
        <v>28477.500604303688</v>
      </c>
      <c r="S981" s="36">
        <f t="shared" si="307"/>
        <v>833686.41270917433</v>
      </c>
      <c r="T981" s="36">
        <f t="shared" si="308"/>
        <v>67270.587290825672</v>
      </c>
      <c r="U981" s="36">
        <f t="shared" si="309"/>
        <v>106071.1072328384</v>
      </c>
      <c r="V981" s="36">
        <f t="shared" si="310"/>
        <v>38800.519942021696</v>
      </c>
      <c r="W981" s="37">
        <f t="shared" si="311"/>
        <v>67270.587290816708</v>
      </c>
      <c r="X981" s="36">
        <f t="shared" si="312"/>
        <v>67270.587290825672</v>
      </c>
      <c r="Y981" s="276">
        <f t="shared" si="299"/>
        <v>67270.587290816708</v>
      </c>
      <c r="Z981" s="36">
        <f t="shared" si="313"/>
        <v>106071.1072328384</v>
      </c>
      <c r="AA981" s="36">
        <f t="shared" si="314"/>
        <v>38800.519942021696</v>
      </c>
      <c r="AB981" s="38">
        <f t="shared" si="300"/>
        <v>-8.9639797806739807E-9</v>
      </c>
      <c r="AC981" s="17"/>
      <c r="AD981" s="17">
        <f t="shared" si="315"/>
        <v>33</v>
      </c>
      <c r="AE981" s="143"/>
      <c r="AH981" s="103"/>
      <c r="AI981" s="533"/>
    </row>
    <row r="982" spans="1:35">
      <c r="A982" s="533"/>
      <c r="C982" s="67" t="str">
        <f>'Terminated loans'!F172</f>
        <v>E</v>
      </c>
      <c r="D982" s="19">
        <f>'Terminated loans'!H172</f>
        <v>143024865</v>
      </c>
      <c r="E982" s="19">
        <f>'Terminated loans'!I172</f>
        <v>98</v>
      </c>
      <c r="F982" s="19" t="str">
        <f>'Terminated loans'!J172</f>
        <v xml:space="preserve">LAU LIN L  H T                 </v>
      </c>
      <c r="G982" s="547" t="str">
        <f t="shared" si="316"/>
        <v>A2</v>
      </c>
      <c r="H982" s="21">
        <f>'Terminated loans'!L172</f>
        <v>39526</v>
      </c>
      <c r="I982" s="21">
        <f>IF(B982="VELS",'Terminated loans'!M172,'Terminated loans'!B172)</f>
        <v>40574</v>
      </c>
      <c r="J982" s="34">
        <f t="shared" si="304"/>
        <v>34</v>
      </c>
      <c r="K982" s="34">
        <f t="shared" si="301"/>
        <v>153</v>
      </c>
      <c r="L982" s="34">
        <f t="shared" si="302"/>
        <v>34</v>
      </c>
      <c r="M982" s="34">
        <f t="shared" si="303"/>
        <v>34</v>
      </c>
      <c r="N982" s="52">
        <f t="shared" si="305"/>
        <v>34</v>
      </c>
      <c r="O982" s="318">
        <f>+'Terminated loans'!S172</f>
        <v>285037</v>
      </c>
      <c r="P982" s="26">
        <f>+'Terminated loans'!T172</f>
        <v>0.05</v>
      </c>
      <c r="Q982" s="536">
        <f t="shared" si="317"/>
        <v>0.104</v>
      </c>
      <c r="R982" s="222">
        <f t="shared" si="306"/>
        <v>9008.7087880431609</v>
      </c>
      <c r="S982" s="36">
        <f t="shared" si="307"/>
        <v>264309.33273169573</v>
      </c>
      <c r="T982" s="36">
        <f t="shared" si="308"/>
        <v>20727.667268304271</v>
      </c>
      <c r="U982" s="36">
        <f t="shared" si="309"/>
        <v>41986.766061769158</v>
      </c>
      <c r="V982" s="36">
        <f t="shared" si="310"/>
        <v>21259.098793467507</v>
      </c>
      <c r="W982" s="37">
        <f t="shared" si="311"/>
        <v>20727.667268301651</v>
      </c>
      <c r="X982" s="36">
        <f t="shared" si="312"/>
        <v>20727.667268304271</v>
      </c>
      <c r="Y982" s="276">
        <f t="shared" si="299"/>
        <v>20727.667268301651</v>
      </c>
      <c r="Z982" s="36">
        <f t="shared" si="313"/>
        <v>41986.766061769158</v>
      </c>
      <c r="AA982" s="36">
        <f t="shared" si="314"/>
        <v>21259.098793467507</v>
      </c>
      <c r="AB982" s="38">
        <f t="shared" si="300"/>
        <v>-2.6193447411060333E-9</v>
      </c>
      <c r="AC982" s="17"/>
      <c r="AD982" s="17">
        <f t="shared" si="315"/>
        <v>34</v>
      </c>
      <c r="AE982" s="143"/>
      <c r="AH982" s="103"/>
      <c r="AI982" s="533"/>
    </row>
    <row r="983" spans="1:35">
      <c r="A983" s="533"/>
      <c r="C983" s="67" t="str">
        <f>'Terminated loans'!F173</f>
        <v>E</v>
      </c>
      <c r="D983" s="19">
        <f>'Terminated loans'!H173</f>
        <v>143026345</v>
      </c>
      <c r="E983" s="19">
        <f>'Terminated loans'!I173</f>
        <v>99</v>
      </c>
      <c r="F983" s="19" t="str">
        <f>'Terminated loans'!J173</f>
        <v xml:space="preserve">YENKADU MISS V (SL842)         </v>
      </c>
      <c r="G983" s="547" t="str">
        <f t="shared" si="316"/>
        <v>A1</v>
      </c>
      <c r="H983" s="21">
        <f>'Terminated loans'!L173</f>
        <v>39562</v>
      </c>
      <c r="I983" s="21">
        <f>IF(B983="VELS",'Terminated loans'!M173,'Terminated loans'!B173)</f>
        <v>40574</v>
      </c>
      <c r="J983" s="34">
        <f t="shared" si="304"/>
        <v>33</v>
      </c>
      <c r="K983" s="34">
        <f t="shared" si="301"/>
        <v>151</v>
      </c>
      <c r="L983" s="34">
        <f t="shared" si="302"/>
        <v>33</v>
      </c>
      <c r="M983" s="34">
        <f t="shared" si="303"/>
        <v>33</v>
      </c>
      <c r="N983" s="52">
        <f t="shared" si="305"/>
        <v>33</v>
      </c>
      <c r="O983" s="318">
        <f>+'Terminated loans'!S173</f>
        <v>1330154</v>
      </c>
      <c r="P983" s="26">
        <f>+'Terminated loans'!T173</f>
        <v>0.03</v>
      </c>
      <c r="Q983" s="536">
        <f t="shared" si="317"/>
        <v>8.6499999999999994E-2</v>
      </c>
      <c r="R983" s="222">
        <f t="shared" si="306"/>
        <v>42043.58403210916</v>
      </c>
      <c r="S983" s="36">
        <f t="shared" si="307"/>
        <v>1230837.1172106538</v>
      </c>
      <c r="T983" s="36">
        <f t="shared" si="308"/>
        <v>99316.882789346157</v>
      </c>
      <c r="U983" s="36">
        <f t="shared" si="309"/>
        <v>156601.15584893501</v>
      </c>
      <c r="V983" s="36">
        <f t="shared" si="310"/>
        <v>57284.273059602361</v>
      </c>
      <c r="W983" s="37">
        <f t="shared" si="311"/>
        <v>99316.882789332652</v>
      </c>
      <c r="X983" s="36">
        <f t="shared" si="312"/>
        <v>99316.882789346157</v>
      </c>
      <c r="Y983" s="276">
        <f t="shared" si="299"/>
        <v>99316.882789332652</v>
      </c>
      <c r="Z983" s="36">
        <f t="shared" si="313"/>
        <v>156601.15584893501</v>
      </c>
      <c r="AA983" s="36">
        <f t="shared" si="314"/>
        <v>57284.273059602361</v>
      </c>
      <c r="AB983" s="38">
        <f t="shared" si="300"/>
        <v>-1.3504177331924438E-8</v>
      </c>
      <c r="AC983" s="17"/>
      <c r="AD983" s="17">
        <f t="shared" si="315"/>
        <v>33</v>
      </c>
      <c r="AE983" s="143"/>
      <c r="AH983" s="103"/>
      <c r="AI983" s="533"/>
    </row>
    <row r="984" spans="1:35">
      <c r="A984" s="533"/>
      <c r="C984" s="67" t="str">
        <f>'Terminated loans'!F174</f>
        <v>E</v>
      </c>
      <c r="D984" s="19">
        <f>'Terminated loans'!H174</f>
        <v>143027139</v>
      </c>
      <c r="E984" s="19">
        <f>'Terminated loans'!I174</f>
        <v>98</v>
      </c>
      <c r="F984" s="19" t="str">
        <f>'Terminated loans'!J174</f>
        <v xml:space="preserve">BANGALEEA-DOOKHITT M           </v>
      </c>
      <c r="G984" s="547" t="str">
        <f t="shared" si="316"/>
        <v>A2</v>
      </c>
      <c r="H984" s="21">
        <f>'Terminated loans'!L174</f>
        <v>39216</v>
      </c>
      <c r="I984" s="21">
        <f>IF(B984="VELS",'Terminated loans'!M174,'Terminated loans'!B174)</f>
        <v>40574</v>
      </c>
      <c r="J984" s="34">
        <f t="shared" si="304"/>
        <v>45</v>
      </c>
      <c r="K984" s="34">
        <f t="shared" si="301"/>
        <v>163</v>
      </c>
      <c r="L984" s="34">
        <f t="shared" si="302"/>
        <v>45</v>
      </c>
      <c r="M984" s="34">
        <f t="shared" si="303"/>
        <v>45</v>
      </c>
      <c r="N984" s="52">
        <f t="shared" si="305"/>
        <v>45</v>
      </c>
      <c r="O984" s="318">
        <f>+'Terminated loans'!S174</f>
        <v>300529</v>
      </c>
      <c r="P984" s="26">
        <f>+'Terminated loans'!T174</f>
        <v>0.05</v>
      </c>
      <c r="Q984" s="536">
        <f t="shared" si="317"/>
        <v>0.104</v>
      </c>
      <c r="R984" s="222">
        <f t="shared" si="306"/>
        <v>7337.9417008388718</v>
      </c>
      <c r="S984" s="36">
        <f t="shared" si="307"/>
        <v>272467.23970576469</v>
      </c>
      <c r="T984" s="36">
        <f t="shared" si="308"/>
        <v>28061.760294235311</v>
      </c>
      <c r="U984" s="36">
        <f t="shared" si="309"/>
        <v>57740.136831981828</v>
      </c>
      <c r="V984" s="36">
        <f t="shared" si="310"/>
        <v>29678.376537749253</v>
      </c>
      <c r="W984" s="37">
        <f t="shared" si="311"/>
        <v>28061.760294232576</v>
      </c>
      <c r="X984" s="36">
        <f t="shared" si="312"/>
        <v>28061.760294235311</v>
      </c>
      <c r="Y984" s="276">
        <f t="shared" si="299"/>
        <v>28061.760294232576</v>
      </c>
      <c r="Z984" s="36">
        <f t="shared" si="313"/>
        <v>57740.136831981828</v>
      </c>
      <c r="AA984" s="36">
        <f t="shared" si="314"/>
        <v>29678.376537749253</v>
      </c>
      <c r="AB984" s="38">
        <f t="shared" si="300"/>
        <v>-2.7357600629329681E-9</v>
      </c>
      <c r="AC984" s="17"/>
      <c r="AD984" s="17">
        <f t="shared" si="315"/>
        <v>45</v>
      </c>
      <c r="AE984" s="143"/>
      <c r="AH984" s="103"/>
      <c r="AI984" s="533"/>
    </row>
    <row r="985" spans="1:35">
      <c r="A985" s="533"/>
      <c r="C985" s="67" t="str">
        <f>'Terminated loans'!F175</f>
        <v>N</v>
      </c>
      <c r="D985" s="19">
        <f>'Terminated loans'!H175</f>
        <v>143027880</v>
      </c>
      <c r="E985" s="19">
        <f>'Terminated loans'!I175</f>
        <v>98</v>
      </c>
      <c r="F985" s="19" t="str">
        <f>'Terminated loans'!J175</f>
        <v xml:space="preserve">SEWOCK M/037980                </v>
      </c>
      <c r="G985" s="547" t="str">
        <f t="shared" si="316"/>
        <v>A2</v>
      </c>
      <c r="H985" s="21">
        <f>'Terminated loans'!L175</f>
        <v>38721</v>
      </c>
      <c r="I985" s="21">
        <f>IF(B985="VELS",'Terminated loans'!M175,'Terminated loans'!B175)</f>
        <v>40544</v>
      </c>
      <c r="J985" s="34">
        <f t="shared" si="304"/>
        <v>60</v>
      </c>
      <c r="K985" s="34">
        <f t="shared" si="301"/>
        <v>179</v>
      </c>
      <c r="L985" s="34">
        <f t="shared" si="302"/>
        <v>60</v>
      </c>
      <c r="M985" s="34">
        <f t="shared" si="303"/>
        <v>60</v>
      </c>
      <c r="N985" s="52">
        <f t="shared" si="305"/>
        <v>60</v>
      </c>
      <c r="O985" s="318">
        <f>+'Terminated loans'!S175</f>
        <v>224999</v>
      </c>
      <c r="P985" s="26">
        <f>+'Terminated loans'!T175</f>
        <v>0.05</v>
      </c>
      <c r="Q985" s="536">
        <f t="shared" si="317"/>
        <v>0.104</v>
      </c>
      <c r="R985" s="222">
        <f t="shared" si="306"/>
        <v>4246.0086986688166</v>
      </c>
      <c r="S985" s="36">
        <f t="shared" si="307"/>
        <v>198000.85559117177</v>
      </c>
      <c r="T985" s="36">
        <f t="shared" si="308"/>
        <v>26998.14440882823</v>
      </c>
      <c r="U985" s="36">
        <f t="shared" si="309"/>
        <v>56759.666328955325</v>
      </c>
      <c r="V985" s="36">
        <f t="shared" si="310"/>
        <v>29761.521920128958</v>
      </c>
      <c r="W985" s="37">
        <f t="shared" si="311"/>
        <v>26998.144408826367</v>
      </c>
      <c r="X985" s="36">
        <f t="shared" si="312"/>
        <v>26998.14440882823</v>
      </c>
      <c r="Y985" s="276">
        <f t="shared" si="299"/>
        <v>26998.144408826367</v>
      </c>
      <c r="Z985" s="36">
        <f t="shared" si="313"/>
        <v>56759.666328955325</v>
      </c>
      <c r="AA985" s="36">
        <f t="shared" si="314"/>
        <v>29761.521920128958</v>
      </c>
      <c r="AB985" s="38">
        <f t="shared" si="300"/>
        <v>-1.862645149230957E-9</v>
      </c>
      <c r="AC985" s="17"/>
      <c r="AD985" s="17">
        <f t="shared" si="315"/>
        <v>60</v>
      </c>
      <c r="AH985" s="103"/>
      <c r="AI985" s="533"/>
    </row>
    <row r="986" spans="1:35">
      <c r="A986" s="533"/>
      <c r="C986" s="67" t="str">
        <f>'Terminated loans'!F176</f>
        <v>E</v>
      </c>
      <c r="D986" s="19">
        <f>'Terminated loans'!H176</f>
        <v>143030121</v>
      </c>
      <c r="E986" s="19">
        <f>'Terminated loans'!I176</f>
        <v>99</v>
      </c>
      <c r="F986" s="19" t="str">
        <f>'Terminated loans'!J176</f>
        <v xml:space="preserve">TIRVENGADUM S                  </v>
      </c>
      <c r="G986" s="547" t="str">
        <f t="shared" si="316"/>
        <v>A1</v>
      </c>
      <c r="H986" s="21">
        <f>'Terminated loans'!L176</f>
        <v>39758</v>
      </c>
      <c r="I986" s="21">
        <f>IF(B986="VELS",'Terminated loans'!M176,'Terminated loans'!B176)</f>
        <v>40574</v>
      </c>
      <c r="J986" s="34">
        <f t="shared" si="304"/>
        <v>27</v>
      </c>
      <c r="K986" s="34">
        <f t="shared" si="301"/>
        <v>145</v>
      </c>
      <c r="L986" s="34">
        <f t="shared" si="302"/>
        <v>27</v>
      </c>
      <c r="M986" s="34">
        <f t="shared" si="303"/>
        <v>27</v>
      </c>
      <c r="N986" s="52">
        <f t="shared" si="305"/>
        <v>27</v>
      </c>
      <c r="O986" s="318">
        <f>+'Terminated loans'!S176</f>
        <v>264020</v>
      </c>
      <c r="P986" s="26">
        <f>+'Terminated loans'!T176</f>
        <v>0.03</v>
      </c>
      <c r="Q986" s="536">
        <f t="shared" si="317"/>
        <v>8.6499999999999994E-2</v>
      </c>
      <c r="R986" s="222">
        <f t="shared" si="306"/>
        <v>10124.469447183617</v>
      </c>
      <c r="S986" s="36">
        <f t="shared" si="307"/>
        <v>247596.82988648236</v>
      </c>
      <c r="T986" s="36">
        <f t="shared" si="308"/>
        <v>16423.170113517641</v>
      </c>
      <c r="U986" s="36">
        <f t="shared" si="309"/>
        <v>25763.845187472471</v>
      </c>
      <c r="V986" s="36">
        <f t="shared" si="310"/>
        <v>9340.6750739576528</v>
      </c>
      <c r="W986" s="37">
        <f t="shared" si="311"/>
        <v>16423.170113514818</v>
      </c>
      <c r="X986" s="36">
        <f t="shared" si="312"/>
        <v>16423.170113517641</v>
      </c>
      <c r="Y986" s="276">
        <f t="shared" ref="Y986:Y1049" si="318">W986</f>
        <v>16423.170113514818</v>
      </c>
      <c r="Z986" s="36">
        <f t="shared" si="313"/>
        <v>25763.845187472471</v>
      </c>
      <c r="AA986" s="36">
        <f t="shared" si="314"/>
        <v>9340.6750739576528</v>
      </c>
      <c r="AB986" s="38">
        <f t="shared" si="300"/>
        <v>-2.8230715543031693E-9</v>
      </c>
      <c r="AC986" s="17"/>
      <c r="AD986" s="17">
        <f t="shared" si="315"/>
        <v>27</v>
      </c>
      <c r="AE986" s="143"/>
      <c r="AH986" s="103"/>
      <c r="AI986" s="533"/>
    </row>
    <row r="987" spans="1:35">
      <c r="A987" s="533"/>
      <c r="C987" s="67" t="str">
        <f>'Terminated loans'!F177</f>
        <v>E</v>
      </c>
      <c r="D987" s="19">
        <f>'Terminated loans'!H177</f>
        <v>143030822</v>
      </c>
      <c r="E987" s="19">
        <f>'Terminated loans'!I177</f>
        <v>98</v>
      </c>
      <c r="F987" s="19" t="str">
        <f>'Terminated loans'!J177</f>
        <v xml:space="preserve">LOWTUN S B                     </v>
      </c>
      <c r="G987" s="547" t="str">
        <f t="shared" si="316"/>
        <v>A2</v>
      </c>
      <c r="H987" s="21">
        <f>'Terminated loans'!L177</f>
        <v>39994</v>
      </c>
      <c r="I987" s="21">
        <f>IF(B987="VELS",'Terminated loans'!M177,'Terminated loans'!B177)</f>
        <v>40574</v>
      </c>
      <c r="J987" s="34">
        <f t="shared" si="304"/>
        <v>19</v>
      </c>
      <c r="K987" s="34">
        <f t="shared" si="301"/>
        <v>137</v>
      </c>
      <c r="L987" s="34">
        <f t="shared" si="302"/>
        <v>19</v>
      </c>
      <c r="M987" s="34">
        <f t="shared" si="303"/>
        <v>19</v>
      </c>
      <c r="N987" s="52">
        <f t="shared" si="305"/>
        <v>19</v>
      </c>
      <c r="O987" s="318">
        <f>+'Terminated loans'!S177</f>
        <v>248000</v>
      </c>
      <c r="P987" s="26">
        <f>+'Terminated loans'!T177</f>
        <v>0.05</v>
      </c>
      <c r="Q987" s="536">
        <f t="shared" si="317"/>
        <v>0.104</v>
      </c>
      <c r="R987" s="222">
        <f t="shared" si="306"/>
        <v>13603.274642341063</v>
      </c>
      <c r="S987" s="36">
        <f t="shared" si="307"/>
        <v>237358.81578260908</v>
      </c>
      <c r="T987" s="36">
        <f t="shared" si="308"/>
        <v>10641.184217390924</v>
      </c>
      <c r="U987" s="36">
        <f t="shared" si="309"/>
        <v>21103.402421868726</v>
      </c>
      <c r="V987" s="36">
        <f t="shared" si="310"/>
        <v>10462.218204480218</v>
      </c>
      <c r="W987" s="37">
        <f t="shared" si="311"/>
        <v>10641.184217388509</v>
      </c>
      <c r="X987" s="36">
        <f t="shared" si="312"/>
        <v>10641.184217390924</v>
      </c>
      <c r="Y987" s="276">
        <f t="shared" si="318"/>
        <v>10641.184217388509</v>
      </c>
      <c r="Z987" s="36">
        <f t="shared" si="313"/>
        <v>21103.402421868726</v>
      </c>
      <c r="AA987" s="36">
        <f t="shared" si="314"/>
        <v>10462.218204480218</v>
      </c>
      <c r="AB987" s="38">
        <f t="shared" si="300"/>
        <v>-2.4156179279088974E-9</v>
      </c>
      <c r="AC987" s="17"/>
      <c r="AD987" s="17">
        <f t="shared" si="315"/>
        <v>19</v>
      </c>
      <c r="AE987" s="143"/>
      <c r="AH987" s="103"/>
      <c r="AI987" s="533"/>
    </row>
    <row r="988" spans="1:35">
      <c r="A988" s="533"/>
      <c r="C988" s="67" t="str">
        <f>'Terminated loans'!F178</f>
        <v>E</v>
      </c>
      <c r="D988" s="19">
        <f>'Terminated loans'!H178</f>
        <v>143032833</v>
      </c>
      <c r="E988" s="19">
        <f>'Terminated loans'!I178</f>
        <v>99</v>
      </c>
      <c r="F988" s="19" t="str">
        <f>'Terminated loans'!J178</f>
        <v xml:space="preserve">YENKADU V (SL 1320)            </v>
      </c>
      <c r="G988" s="547" t="str">
        <f t="shared" si="316"/>
        <v>A1</v>
      </c>
      <c r="H988" s="21">
        <f>'Terminated loans'!L178</f>
        <v>39856</v>
      </c>
      <c r="I988" s="21">
        <f>IF(B988="VELS",'Terminated loans'!M178,'Terminated loans'!B178)</f>
        <v>40574</v>
      </c>
      <c r="J988" s="34">
        <f t="shared" si="304"/>
        <v>24</v>
      </c>
      <c r="K988" s="34">
        <f t="shared" si="301"/>
        <v>142</v>
      </c>
      <c r="L988" s="34">
        <f t="shared" si="302"/>
        <v>24</v>
      </c>
      <c r="M988" s="34">
        <f t="shared" si="303"/>
        <v>24</v>
      </c>
      <c r="N988" s="52">
        <f t="shared" si="305"/>
        <v>24</v>
      </c>
      <c r="O988" s="318">
        <f>+'Terminated loans'!S178</f>
        <v>199844</v>
      </c>
      <c r="P988" s="26">
        <f>+'Terminated loans'!T178</f>
        <v>0.03</v>
      </c>
      <c r="Q988" s="536">
        <f t="shared" si="317"/>
        <v>8.6499999999999994E-2</v>
      </c>
      <c r="R988" s="222">
        <f t="shared" si="306"/>
        <v>8589.53732684241</v>
      </c>
      <c r="S988" s="36">
        <f t="shared" si="307"/>
        <v>188680.17581956889</v>
      </c>
      <c r="T988" s="36">
        <f t="shared" si="308"/>
        <v>11163.824180431111</v>
      </c>
      <c r="U988" s="36">
        <f t="shared" si="309"/>
        <v>17468.720024646871</v>
      </c>
      <c r="V988" s="36">
        <f t="shared" si="310"/>
        <v>6304.8958442178555</v>
      </c>
      <c r="W988" s="37">
        <f t="shared" si="311"/>
        <v>11163.824180429016</v>
      </c>
      <c r="X988" s="36">
        <f t="shared" si="312"/>
        <v>11163.824180431111</v>
      </c>
      <c r="Y988" s="276">
        <f t="shared" si="318"/>
        <v>11163.824180429016</v>
      </c>
      <c r="Z988" s="36">
        <f t="shared" si="313"/>
        <v>17468.720024646871</v>
      </c>
      <c r="AA988" s="36">
        <f t="shared" si="314"/>
        <v>6304.8958442178555</v>
      </c>
      <c r="AB988" s="38">
        <f t="shared" si="300"/>
        <v>-2.0954757928848267E-9</v>
      </c>
      <c r="AC988" s="17"/>
      <c r="AD988" s="17">
        <f t="shared" si="315"/>
        <v>24</v>
      </c>
      <c r="AE988" s="143"/>
      <c r="AH988" s="103"/>
      <c r="AI988" s="533"/>
    </row>
    <row r="989" spans="1:35">
      <c r="A989" s="533"/>
      <c r="C989" s="67" t="str">
        <f>'Terminated loans'!F179</f>
        <v>E</v>
      </c>
      <c r="D989" s="19">
        <f>'Terminated loans'!H179</f>
        <v>143034585</v>
      </c>
      <c r="E989" s="19">
        <f>'Terminated loans'!I179</f>
        <v>99</v>
      </c>
      <c r="F989" s="19" t="str">
        <f>'Terminated loans'!J179</f>
        <v xml:space="preserve">BHAWANI PERMAL V/M             </v>
      </c>
      <c r="G989" s="547" t="str">
        <f t="shared" si="316"/>
        <v>A1</v>
      </c>
      <c r="H989" s="21">
        <f>'Terminated loans'!L179</f>
        <v>39261</v>
      </c>
      <c r="I989" s="21">
        <f>IF(B989="VELS",'Terminated loans'!M179,'Terminated loans'!B179)</f>
        <v>40574</v>
      </c>
      <c r="J989" s="34">
        <f t="shared" si="304"/>
        <v>43</v>
      </c>
      <c r="K989" s="34">
        <f t="shared" si="301"/>
        <v>161</v>
      </c>
      <c r="L989" s="34">
        <f t="shared" si="302"/>
        <v>43</v>
      </c>
      <c r="M989" s="34">
        <f t="shared" si="303"/>
        <v>43</v>
      </c>
      <c r="N989" s="52">
        <f t="shared" si="305"/>
        <v>43</v>
      </c>
      <c r="O989" s="318">
        <f>+'Terminated loans'!S179</f>
        <v>1965114</v>
      </c>
      <c r="P989" s="26">
        <f>+'Terminated loans'!T179</f>
        <v>0.03</v>
      </c>
      <c r="Q989" s="536">
        <f t="shared" si="317"/>
        <v>8.6499999999999994E-2</v>
      </c>
      <c r="R989" s="222">
        <f t="shared" si="306"/>
        <v>48257.766717441686</v>
      </c>
      <c r="S989" s="36">
        <f t="shared" si="307"/>
        <v>1778830.6950353687</v>
      </c>
      <c r="T989" s="36">
        <f t="shared" si="308"/>
        <v>186283.30496463133</v>
      </c>
      <c r="U989" s="36">
        <f t="shared" si="309"/>
        <v>296253.27381460345</v>
      </c>
      <c r="V989" s="36">
        <f t="shared" si="310"/>
        <v>109969.96884999215</v>
      </c>
      <c r="W989" s="37">
        <f t="shared" si="311"/>
        <v>186283.30496461131</v>
      </c>
      <c r="X989" s="36">
        <f t="shared" si="312"/>
        <v>186283.30496463133</v>
      </c>
      <c r="Y989" s="276">
        <f t="shared" si="318"/>
        <v>186283.30496461131</v>
      </c>
      <c r="Z989" s="36">
        <f t="shared" si="313"/>
        <v>296253.27381460345</v>
      </c>
      <c r="AA989" s="36">
        <f t="shared" si="314"/>
        <v>109969.96884999215</v>
      </c>
      <c r="AB989" s="38">
        <f t="shared" si="300"/>
        <v>-2.0023435354232788E-8</v>
      </c>
      <c r="AC989" s="17"/>
      <c r="AD989" s="17">
        <f t="shared" si="315"/>
        <v>43</v>
      </c>
      <c r="AE989" s="143"/>
      <c r="AH989" s="103"/>
      <c r="AI989" s="533"/>
    </row>
    <row r="990" spans="1:35">
      <c r="A990" s="533"/>
      <c r="C990" s="67" t="str">
        <f>'Terminated loans'!F180</f>
        <v>E</v>
      </c>
      <c r="D990" s="19">
        <f>'Terminated loans'!H180</f>
        <v>143035379</v>
      </c>
      <c r="E990" s="19">
        <f>'Terminated loans'!I180</f>
        <v>99</v>
      </c>
      <c r="F990" s="19" t="str">
        <f>'Terminated loans'!J180</f>
        <v xml:space="preserve">BHAWANI PERMAL M V             </v>
      </c>
      <c r="G990" s="547" t="str">
        <f t="shared" si="316"/>
        <v>A1</v>
      </c>
      <c r="H990" s="21">
        <f>'Terminated loans'!L180</f>
        <v>39094</v>
      </c>
      <c r="I990" s="21">
        <f>IF(B990="VELS",'Terminated loans'!M180,'Terminated loans'!B180)</f>
        <v>40574</v>
      </c>
      <c r="J990" s="34">
        <f t="shared" si="304"/>
        <v>49</v>
      </c>
      <c r="K990" s="34">
        <f t="shared" si="301"/>
        <v>167</v>
      </c>
      <c r="L990" s="34">
        <f t="shared" si="302"/>
        <v>49</v>
      </c>
      <c r="M990" s="34">
        <f t="shared" si="303"/>
        <v>49</v>
      </c>
      <c r="N990" s="52">
        <f t="shared" si="305"/>
        <v>49</v>
      </c>
      <c r="O990" s="318">
        <f>+'Terminated loans'!S180</f>
        <v>844129</v>
      </c>
      <c r="P990" s="26">
        <f>+'Terminated loans'!T180</f>
        <v>0.03</v>
      </c>
      <c r="Q990" s="536">
        <f t="shared" si="317"/>
        <v>8.6499999999999994E-2</v>
      </c>
      <c r="R990" s="222">
        <f t="shared" si="306"/>
        <v>18325.319266598028</v>
      </c>
      <c r="S990" s="36">
        <f t="shared" si="307"/>
        <v>754228.60592374823</v>
      </c>
      <c r="T990" s="36">
        <f t="shared" si="308"/>
        <v>89900.394076251774</v>
      </c>
      <c r="U990" s="36">
        <f t="shared" si="309"/>
        <v>143712.0381395471</v>
      </c>
      <c r="V990" s="36">
        <f t="shared" si="310"/>
        <v>53811.644063303364</v>
      </c>
      <c r="W990" s="37">
        <f t="shared" si="311"/>
        <v>89900.394076243741</v>
      </c>
      <c r="X990" s="36">
        <f t="shared" si="312"/>
        <v>89900.394076251774</v>
      </c>
      <c r="Y990" s="276">
        <f t="shared" si="318"/>
        <v>89900.394076243741</v>
      </c>
      <c r="Z990" s="36">
        <f t="shared" si="313"/>
        <v>143712.0381395471</v>
      </c>
      <c r="AA990" s="36">
        <f t="shared" si="314"/>
        <v>53811.644063303364</v>
      </c>
      <c r="AB990" s="38">
        <f t="shared" si="300"/>
        <v>-8.0326572060585022E-9</v>
      </c>
      <c r="AC990" s="17"/>
      <c r="AD990" s="17">
        <f t="shared" si="315"/>
        <v>49</v>
      </c>
      <c r="AE990" s="143"/>
      <c r="AH990" s="103"/>
      <c r="AI990" s="533"/>
    </row>
    <row r="991" spans="1:35">
      <c r="A991" s="533"/>
      <c r="C991" s="67" t="str">
        <f>'Terminated loans'!F181</f>
        <v>E</v>
      </c>
      <c r="D991" s="19">
        <f>'Terminated loans'!H181</f>
        <v>143036022</v>
      </c>
      <c r="E991" s="19">
        <f>'Terminated loans'!I181</f>
        <v>99</v>
      </c>
      <c r="F991" s="19" t="str">
        <f>'Terminated loans'!J181</f>
        <v xml:space="preserve">GUNGAH R                       </v>
      </c>
      <c r="G991" s="547" t="str">
        <f t="shared" si="316"/>
        <v>A1</v>
      </c>
      <c r="H991" s="21">
        <f>'Terminated loans'!L181</f>
        <v>38947</v>
      </c>
      <c r="I991" s="21">
        <f>IF(B991="VELS",'Terminated loans'!M181,'Terminated loans'!B181)</f>
        <v>40574</v>
      </c>
      <c r="J991" s="34">
        <f t="shared" si="304"/>
        <v>53</v>
      </c>
      <c r="K991" s="34">
        <f t="shared" si="301"/>
        <v>172</v>
      </c>
      <c r="L991" s="34">
        <f t="shared" si="302"/>
        <v>53</v>
      </c>
      <c r="M991" s="34">
        <f t="shared" si="303"/>
        <v>53</v>
      </c>
      <c r="N991" s="52">
        <f t="shared" si="305"/>
        <v>53</v>
      </c>
      <c r="O991" s="318">
        <f>+'Terminated loans'!S181</f>
        <v>750093</v>
      </c>
      <c r="P991" s="26">
        <f>+'Terminated loans'!T181</f>
        <v>0.03</v>
      </c>
      <c r="Q991" s="536">
        <f t="shared" si="317"/>
        <v>8.6499999999999994E-2</v>
      </c>
      <c r="R991" s="222">
        <f t="shared" si="306"/>
        <v>15128.671693577362</v>
      </c>
      <c r="S991" s="36">
        <f t="shared" si="307"/>
        <v>664467.03759898269</v>
      </c>
      <c r="T991" s="36">
        <f t="shared" si="308"/>
        <v>85625.962401017314</v>
      </c>
      <c r="U991" s="36">
        <f t="shared" si="309"/>
        <v>137352.56216060999</v>
      </c>
      <c r="V991" s="36">
        <f t="shared" si="310"/>
        <v>51726.599759600242</v>
      </c>
      <c r="W991" s="37">
        <f t="shared" si="311"/>
        <v>85625.962401009747</v>
      </c>
      <c r="X991" s="36">
        <f t="shared" si="312"/>
        <v>85625.962401017314</v>
      </c>
      <c r="Y991" s="276">
        <f t="shared" si="318"/>
        <v>85625.962401009747</v>
      </c>
      <c r="Z991" s="36">
        <f t="shared" si="313"/>
        <v>137352.56216060999</v>
      </c>
      <c r="AA991" s="36">
        <f t="shared" si="314"/>
        <v>51726.599759600242</v>
      </c>
      <c r="AB991" s="38">
        <f t="shared" si="300"/>
        <v>-7.5669959187507629E-9</v>
      </c>
      <c r="AC991" s="17"/>
      <c r="AD991" s="17">
        <f t="shared" si="315"/>
        <v>53</v>
      </c>
      <c r="AE991" s="143"/>
      <c r="AH991" s="103"/>
      <c r="AI991" s="533"/>
    </row>
    <row r="992" spans="1:35">
      <c r="A992" s="533"/>
      <c r="C992" s="67" t="str">
        <f>'Terminated loans'!F182</f>
        <v>E</v>
      </c>
      <c r="D992" s="19">
        <f>'Terminated loans'!H182</f>
        <v>143036766</v>
      </c>
      <c r="E992" s="19">
        <f>'Terminated loans'!I182</f>
        <v>99</v>
      </c>
      <c r="F992" s="19" t="str">
        <f>'Terminated loans'!J182</f>
        <v xml:space="preserve">COOLEN K (SL1170)              </v>
      </c>
      <c r="G992" s="547" t="str">
        <f t="shared" si="316"/>
        <v>A1</v>
      </c>
      <c r="H992" s="21">
        <f>'Terminated loans'!L182</f>
        <v>39804</v>
      </c>
      <c r="I992" s="21">
        <f>IF(B992="VELS",'Terminated loans'!M182,'Terminated loans'!B182)</f>
        <v>40574</v>
      </c>
      <c r="J992" s="34">
        <f t="shared" si="304"/>
        <v>25</v>
      </c>
      <c r="K992" s="34">
        <f t="shared" si="301"/>
        <v>143</v>
      </c>
      <c r="L992" s="34">
        <f t="shared" si="302"/>
        <v>25</v>
      </c>
      <c r="M992" s="34">
        <f t="shared" si="303"/>
        <v>25</v>
      </c>
      <c r="N992" s="52">
        <f t="shared" si="305"/>
        <v>25</v>
      </c>
      <c r="O992" s="318">
        <f>+'Terminated loans'!S182</f>
        <v>1500223</v>
      </c>
      <c r="P992" s="26">
        <f>+'Terminated loans'!T182</f>
        <v>0.03</v>
      </c>
      <c r="Q992" s="536">
        <f t="shared" si="317"/>
        <v>8.6499999999999994E-2</v>
      </c>
      <c r="R992" s="222">
        <f t="shared" si="306"/>
        <v>61978.687194052443</v>
      </c>
      <c r="S992" s="36">
        <f t="shared" si="307"/>
        <v>1413232.7865907948</v>
      </c>
      <c r="T992" s="36">
        <f t="shared" si="308"/>
        <v>86990.2134092052</v>
      </c>
      <c r="U992" s="36">
        <f t="shared" si="309"/>
        <v>136234.39326050016</v>
      </c>
      <c r="V992" s="36">
        <f t="shared" si="310"/>
        <v>49244.179851311026</v>
      </c>
      <c r="W992" s="37">
        <f t="shared" si="311"/>
        <v>86990.213409189135</v>
      </c>
      <c r="X992" s="36">
        <f t="shared" si="312"/>
        <v>86990.2134092052</v>
      </c>
      <c r="Y992" s="276">
        <f t="shared" si="318"/>
        <v>86990.213409189135</v>
      </c>
      <c r="Z992" s="36">
        <f t="shared" si="313"/>
        <v>136234.39326050016</v>
      </c>
      <c r="AA992" s="36">
        <f t="shared" si="314"/>
        <v>49244.179851311026</v>
      </c>
      <c r="AB992" s="38">
        <f t="shared" si="300"/>
        <v>-1.6065314412117004E-8</v>
      </c>
      <c r="AC992" s="17"/>
      <c r="AD992" s="17">
        <f t="shared" si="315"/>
        <v>25</v>
      </c>
      <c r="AE992" s="143"/>
      <c r="AH992" s="103"/>
      <c r="AI992" s="533"/>
    </row>
    <row r="993" spans="1:35">
      <c r="A993" s="533"/>
      <c r="C993" s="67" t="str">
        <f>'Terminated loans'!F183</f>
        <v>E</v>
      </c>
      <c r="D993" s="19">
        <f>'Terminated loans'!H183</f>
        <v>143038394</v>
      </c>
      <c r="E993" s="19">
        <f>'Terminated loans'!I183</f>
        <v>99</v>
      </c>
      <c r="F993" s="19" t="str">
        <f>'Terminated loans'!J183</f>
        <v xml:space="preserve">COOLEN R(SL 1611)              </v>
      </c>
      <c r="G993" s="547" t="str">
        <f t="shared" si="316"/>
        <v>A1</v>
      </c>
      <c r="H993" s="21">
        <f>'Terminated loans'!L183</f>
        <v>40095</v>
      </c>
      <c r="I993" s="21">
        <f>IF(B993="VELS",'Terminated loans'!M183,'Terminated loans'!B183)</f>
        <v>40574</v>
      </c>
      <c r="J993" s="34">
        <f t="shared" si="304"/>
        <v>16</v>
      </c>
      <c r="K993" s="34">
        <f t="shared" si="301"/>
        <v>134</v>
      </c>
      <c r="L993" s="34">
        <f t="shared" si="302"/>
        <v>16</v>
      </c>
      <c r="M993" s="34">
        <f t="shared" si="303"/>
        <v>16</v>
      </c>
      <c r="N993" s="52">
        <f t="shared" si="305"/>
        <v>16</v>
      </c>
      <c r="O993" s="318">
        <f>+'Terminated loans'!S183</f>
        <v>1697256</v>
      </c>
      <c r="P993" s="26">
        <f>+'Terminated loans'!T183</f>
        <v>0.03</v>
      </c>
      <c r="Q993" s="536">
        <f t="shared" si="317"/>
        <v>8.6499999999999994E-2</v>
      </c>
      <c r="R993" s="222">
        <f t="shared" si="306"/>
        <v>108346.73871865125</v>
      </c>
      <c r="S993" s="36">
        <f t="shared" si="307"/>
        <v>1631772.870723804</v>
      </c>
      <c r="T993" s="36">
        <f t="shared" si="308"/>
        <v>65483.129276196007</v>
      </c>
      <c r="U993" s="36">
        <f t="shared" si="309"/>
        <v>101774.94877459807</v>
      </c>
      <c r="V993" s="36">
        <f t="shared" si="310"/>
        <v>36291.819498419994</v>
      </c>
      <c r="W993" s="37">
        <f t="shared" si="311"/>
        <v>65483.129276178079</v>
      </c>
      <c r="X993" s="36">
        <f t="shared" si="312"/>
        <v>65483.129276196007</v>
      </c>
      <c r="Y993" s="276">
        <f t="shared" si="318"/>
        <v>65483.129276178079</v>
      </c>
      <c r="Z993" s="36">
        <f t="shared" si="313"/>
        <v>101774.94877459807</v>
      </c>
      <c r="AA993" s="36">
        <f t="shared" si="314"/>
        <v>36291.819498419994</v>
      </c>
      <c r="AB993" s="38">
        <f t="shared" si="300"/>
        <v>-1.7927959561347961E-8</v>
      </c>
      <c r="AC993" s="17"/>
      <c r="AD993" s="17">
        <f t="shared" si="315"/>
        <v>16</v>
      </c>
      <c r="AE993" s="143"/>
      <c r="AH993" s="103"/>
      <c r="AI993" s="533"/>
    </row>
    <row r="994" spans="1:35">
      <c r="A994" s="533"/>
      <c r="C994" s="67" t="str">
        <f>'Terminated loans'!F184</f>
        <v>E</v>
      </c>
      <c r="D994" s="19">
        <f>'Terminated loans'!H184</f>
        <v>143039145</v>
      </c>
      <c r="E994" s="19">
        <f>'Terminated loans'!I184</f>
        <v>98</v>
      </c>
      <c r="F994" s="19" t="str">
        <f>'Terminated loans'!J184</f>
        <v xml:space="preserve">NOORDINE J Y                   </v>
      </c>
      <c r="G994" s="547" t="str">
        <f t="shared" si="316"/>
        <v>A2</v>
      </c>
      <c r="H994" s="21">
        <f>'Terminated loans'!L184</f>
        <v>40064</v>
      </c>
      <c r="I994" s="21">
        <f>IF(B994="VELS",'Terminated loans'!M184,'Terminated loans'!B184)</f>
        <v>40574</v>
      </c>
      <c r="J994" s="34">
        <f t="shared" si="304"/>
        <v>17</v>
      </c>
      <c r="K994" s="34">
        <f t="shared" si="301"/>
        <v>135</v>
      </c>
      <c r="L994" s="34">
        <f t="shared" si="302"/>
        <v>17</v>
      </c>
      <c r="M994" s="34">
        <f t="shared" si="303"/>
        <v>17</v>
      </c>
      <c r="N994" s="52">
        <f t="shared" si="305"/>
        <v>17</v>
      </c>
      <c r="O994" s="318">
        <f>+'Terminated loans'!S184</f>
        <v>177354</v>
      </c>
      <c r="P994" s="26">
        <f>+'Terminated loans'!T184</f>
        <v>0.05</v>
      </c>
      <c r="Q994" s="536">
        <f t="shared" si="317"/>
        <v>0.104</v>
      </c>
      <c r="R994" s="222">
        <f t="shared" si="306"/>
        <v>10828.147812447171</v>
      </c>
      <c r="S994" s="36">
        <f t="shared" si="307"/>
        <v>170475.54391346464</v>
      </c>
      <c r="T994" s="36">
        <f t="shared" si="308"/>
        <v>6878.456086535356</v>
      </c>
      <c r="U994" s="36">
        <f t="shared" si="309"/>
        <v>13602.968898135558</v>
      </c>
      <c r="V994" s="36">
        <f t="shared" si="310"/>
        <v>6724.5128116018896</v>
      </c>
      <c r="W994" s="37">
        <f t="shared" si="311"/>
        <v>6878.456086533668</v>
      </c>
      <c r="X994" s="36">
        <f t="shared" si="312"/>
        <v>6878.456086535356</v>
      </c>
      <c r="Y994" s="276">
        <f t="shared" si="318"/>
        <v>6878.456086533668</v>
      </c>
      <c r="Z994" s="36">
        <f t="shared" si="313"/>
        <v>13602.968898135558</v>
      </c>
      <c r="AA994" s="36">
        <f t="shared" si="314"/>
        <v>6724.5128116018896</v>
      </c>
      <c r="AB994" s="38">
        <f t="shared" si="300"/>
        <v>-1.6880221664905548E-9</v>
      </c>
      <c r="AC994" s="17"/>
      <c r="AD994" s="17">
        <f t="shared" si="315"/>
        <v>17</v>
      </c>
      <c r="AE994" s="143"/>
      <c r="AH994" s="103"/>
      <c r="AI994" s="533"/>
    </row>
    <row r="995" spans="1:35">
      <c r="A995" s="533"/>
      <c r="C995" s="67" t="str">
        <f>'Terminated loans'!F185</f>
        <v>E</v>
      </c>
      <c r="D995" s="19">
        <f>'Terminated loans'!H185</f>
        <v>143039404</v>
      </c>
      <c r="E995" s="19">
        <f>'Terminated loans'!I185</f>
        <v>98</v>
      </c>
      <c r="F995" s="19" t="str">
        <f>'Terminated loans'!J185</f>
        <v xml:space="preserve">SAUMTALLY M A                  </v>
      </c>
      <c r="G995" s="547" t="str">
        <f t="shared" si="316"/>
        <v>A2</v>
      </c>
      <c r="H995" s="21">
        <f>'Terminated loans'!L185</f>
        <v>40064</v>
      </c>
      <c r="I995" s="21">
        <f>IF(B995="VELS",'Terminated loans'!M185,'Terminated loans'!B185)</f>
        <v>40574</v>
      </c>
      <c r="J995" s="34">
        <f t="shared" si="304"/>
        <v>17</v>
      </c>
      <c r="K995" s="34">
        <f t="shared" si="301"/>
        <v>135</v>
      </c>
      <c r="L995" s="34">
        <f t="shared" si="302"/>
        <v>17</v>
      </c>
      <c r="M995" s="34">
        <f t="shared" si="303"/>
        <v>17</v>
      </c>
      <c r="N995" s="52">
        <f t="shared" si="305"/>
        <v>17</v>
      </c>
      <c r="O995" s="318">
        <f>+'Terminated loans'!S185</f>
        <v>176605</v>
      </c>
      <c r="P995" s="26">
        <f>+'Terminated loans'!T185</f>
        <v>0.05</v>
      </c>
      <c r="Q995" s="536">
        <f t="shared" si="317"/>
        <v>0.104</v>
      </c>
      <c r="R995" s="222">
        <f t="shared" si="306"/>
        <v>10782.418464862549</v>
      </c>
      <c r="S995" s="36">
        <f t="shared" si="307"/>
        <v>169755.5929544156</v>
      </c>
      <c r="T995" s="36">
        <f t="shared" si="308"/>
        <v>6849.4070455844048</v>
      </c>
      <c r="U995" s="36">
        <f t="shared" si="309"/>
        <v>13545.520948246034</v>
      </c>
      <c r="V995" s="36">
        <f t="shared" si="310"/>
        <v>6696.1139026633173</v>
      </c>
      <c r="W995" s="37">
        <f t="shared" si="311"/>
        <v>6849.4070455827168</v>
      </c>
      <c r="X995" s="36">
        <f t="shared" si="312"/>
        <v>6849.4070455844048</v>
      </c>
      <c r="Y995" s="276">
        <f t="shared" si="318"/>
        <v>6849.4070455827168</v>
      </c>
      <c r="Z995" s="36">
        <f t="shared" si="313"/>
        <v>13545.520948246034</v>
      </c>
      <c r="AA995" s="36">
        <f t="shared" si="314"/>
        <v>6696.1139026633173</v>
      </c>
      <c r="AB995" s="38">
        <f t="shared" si="300"/>
        <v>-1.6880221664905548E-9</v>
      </c>
      <c r="AC995" s="17"/>
      <c r="AD995" s="17">
        <f t="shared" si="315"/>
        <v>17</v>
      </c>
      <c r="AE995" s="143"/>
      <c r="AH995" s="103"/>
      <c r="AI995" s="533"/>
    </row>
    <row r="996" spans="1:35">
      <c r="A996" s="533"/>
      <c r="C996" s="67" t="str">
        <f>'Terminated loans'!F186</f>
        <v>E</v>
      </c>
      <c r="D996" s="19">
        <f>'Terminated loans'!H186</f>
        <v>143041239</v>
      </c>
      <c r="E996" s="19">
        <f>'Terminated loans'!I186</f>
        <v>98</v>
      </c>
      <c r="F996" s="19" t="str">
        <f>'Terminated loans'!J186</f>
        <v xml:space="preserve">MAVAC J R                      </v>
      </c>
      <c r="G996" s="547" t="str">
        <f t="shared" si="316"/>
        <v>A2</v>
      </c>
      <c r="H996" s="21">
        <f>'Terminated loans'!L186</f>
        <v>40065</v>
      </c>
      <c r="I996" s="21">
        <f>IF(B996="VELS",'Terminated loans'!M186,'Terminated loans'!B186)</f>
        <v>40574</v>
      </c>
      <c r="J996" s="34">
        <f t="shared" si="304"/>
        <v>17</v>
      </c>
      <c r="K996" s="34">
        <f t="shared" si="301"/>
        <v>135</v>
      </c>
      <c r="L996" s="34">
        <f t="shared" si="302"/>
        <v>17</v>
      </c>
      <c r="M996" s="34">
        <f t="shared" si="303"/>
        <v>17</v>
      </c>
      <c r="N996" s="52">
        <f t="shared" si="305"/>
        <v>17</v>
      </c>
      <c r="O996" s="318">
        <f>+'Terminated loans'!S186</f>
        <v>177886</v>
      </c>
      <c r="P996" s="26">
        <f>+'Terminated loans'!T186</f>
        <v>0.05</v>
      </c>
      <c r="Q996" s="536">
        <f t="shared" si="317"/>
        <v>0.104</v>
      </c>
      <c r="R996" s="222">
        <f t="shared" si="306"/>
        <v>10860.628470544658</v>
      </c>
      <c r="S996" s="36">
        <f t="shared" si="307"/>
        <v>170986.91094979856</v>
      </c>
      <c r="T996" s="36">
        <f t="shared" si="308"/>
        <v>6899.0890502014372</v>
      </c>
      <c r="U996" s="36">
        <f t="shared" si="309"/>
        <v>13643.773049458949</v>
      </c>
      <c r="V996" s="36">
        <f t="shared" si="310"/>
        <v>6744.6839992591704</v>
      </c>
      <c r="W996" s="37">
        <f t="shared" si="311"/>
        <v>6899.0890501997783</v>
      </c>
      <c r="X996" s="36">
        <f t="shared" si="312"/>
        <v>6899.0890502014372</v>
      </c>
      <c r="Y996" s="276">
        <f t="shared" si="318"/>
        <v>6899.0890501997783</v>
      </c>
      <c r="Z996" s="36">
        <f t="shared" si="313"/>
        <v>13643.773049458949</v>
      </c>
      <c r="AA996" s="36">
        <f t="shared" si="314"/>
        <v>6744.6839992591704</v>
      </c>
      <c r="AB996" s="38">
        <f t="shared" si="300"/>
        <v>-1.6589183360338211E-9</v>
      </c>
      <c r="AC996" s="17"/>
      <c r="AD996" s="17">
        <f t="shared" si="315"/>
        <v>17</v>
      </c>
      <c r="AE996" s="143"/>
      <c r="AH996" s="103"/>
      <c r="AI996" s="533"/>
    </row>
    <row r="997" spans="1:35">
      <c r="A997" s="533"/>
      <c r="C997" s="67" t="str">
        <f>'Terminated loans'!F187</f>
        <v>E</v>
      </c>
      <c r="D997" s="19">
        <f>'Terminated loans'!H187</f>
        <v>143091198</v>
      </c>
      <c r="E997" s="19">
        <f>'Terminated loans'!I187</f>
        <v>99</v>
      </c>
      <c r="F997" s="19" t="str">
        <f>'Terminated loans'!J187</f>
        <v xml:space="preserve">BHAWANI-PERMAL V(SL 2124)      </v>
      </c>
      <c r="G997" s="547" t="str">
        <f t="shared" si="316"/>
        <v>A1</v>
      </c>
      <c r="H997" s="21">
        <f>'Terminated loans'!L187</f>
        <v>40445</v>
      </c>
      <c r="I997" s="21">
        <f>IF(B997="VELS",'Terminated loans'!M187,'Terminated loans'!B187)</f>
        <v>40574</v>
      </c>
      <c r="J997" s="34">
        <f t="shared" si="304"/>
        <v>4</v>
      </c>
      <c r="K997" s="34">
        <f t="shared" si="301"/>
        <v>122</v>
      </c>
      <c r="L997" s="34">
        <f t="shared" si="302"/>
        <v>4</v>
      </c>
      <c r="M997" s="34">
        <f t="shared" si="303"/>
        <v>4</v>
      </c>
      <c r="N997" s="52">
        <f t="shared" si="305"/>
        <v>4</v>
      </c>
      <c r="O997" s="318">
        <f>+'Terminated loans'!S187</f>
        <v>202600</v>
      </c>
      <c r="P997" s="26">
        <f>+'Terminated loans'!T187</f>
        <v>0.03</v>
      </c>
      <c r="Q997" s="536">
        <f t="shared" si="317"/>
        <v>8.6499999999999994E-2</v>
      </c>
      <c r="R997" s="222">
        <f t="shared" si="306"/>
        <v>50966.95770862083</v>
      </c>
      <c r="S997" s="36">
        <f t="shared" si="307"/>
        <v>200246.26705896205</v>
      </c>
      <c r="T997" s="36">
        <f t="shared" si="308"/>
        <v>2353.7329410379461</v>
      </c>
      <c r="U997" s="36">
        <f t="shared" si="309"/>
        <v>3621.5637755188218</v>
      </c>
      <c r="V997" s="36">
        <f t="shared" si="310"/>
        <v>1267.8308344833204</v>
      </c>
      <c r="W997" s="37">
        <f t="shared" si="311"/>
        <v>2353.7329410355014</v>
      </c>
      <c r="X997" s="36">
        <f t="shared" si="312"/>
        <v>2353.7329410379461</v>
      </c>
      <c r="Y997" s="276">
        <f t="shared" si="318"/>
        <v>2353.7329410355014</v>
      </c>
      <c r="Z997" s="36">
        <f t="shared" si="313"/>
        <v>3621.5637755188218</v>
      </c>
      <c r="AA997" s="36">
        <f t="shared" si="314"/>
        <v>1267.8308344833204</v>
      </c>
      <c r="AB997" s="38">
        <f t="shared" si="300"/>
        <v>-2.4447217583656311E-9</v>
      </c>
      <c r="AC997" s="17"/>
      <c r="AD997" s="17">
        <f t="shared" si="315"/>
        <v>4</v>
      </c>
      <c r="AE997" s="143"/>
      <c r="AH997" s="103"/>
      <c r="AI997" s="533"/>
    </row>
    <row r="998" spans="1:35">
      <c r="A998" s="533"/>
      <c r="C998" s="67" t="str">
        <f>'Terminated loans'!F188</f>
        <v>E</v>
      </c>
      <c r="D998" s="19">
        <f>'Terminated loans'!H188</f>
        <v>143123839</v>
      </c>
      <c r="E998" s="19">
        <f>'Terminated loans'!I188</f>
        <v>99</v>
      </c>
      <c r="F998" s="19" t="str">
        <f>'Terminated loans'!J188</f>
        <v xml:space="preserve">BEEHARRY-BOHOORUN(SL 1880      </v>
      </c>
      <c r="G998" s="547" t="str">
        <f t="shared" si="316"/>
        <v>A1</v>
      </c>
      <c r="H998" s="21">
        <f>'Terminated loans'!L188</f>
        <v>40345</v>
      </c>
      <c r="I998" s="21">
        <f>IF(B998="VELS",'Terminated loans'!M188,'Terminated loans'!B188)</f>
        <v>40574</v>
      </c>
      <c r="J998" s="34">
        <f t="shared" si="304"/>
        <v>8</v>
      </c>
      <c r="K998" s="34">
        <f t="shared" si="301"/>
        <v>126</v>
      </c>
      <c r="L998" s="34">
        <f t="shared" si="302"/>
        <v>8</v>
      </c>
      <c r="M998" s="34">
        <f t="shared" si="303"/>
        <v>8</v>
      </c>
      <c r="N998" s="52">
        <f t="shared" si="305"/>
        <v>8</v>
      </c>
      <c r="O998" s="318">
        <f>+'Terminated loans'!S188</f>
        <v>3105372</v>
      </c>
      <c r="P998" s="26">
        <f>+'Terminated loans'!T188</f>
        <v>0.03</v>
      </c>
      <c r="Q998" s="536">
        <f t="shared" si="317"/>
        <v>8.6499999999999994E-2</v>
      </c>
      <c r="R998" s="222">
        <f t="shared" si="306"/>
        <v>392551.15027181659</v>
      </c>
      <c r="S998" s="36">
        <f t="shared" si="307"/>
        <v>3040942.1240155576</v>
      </c>
      <c r="T998" s="36">
        <f t="shared" si="308"/>
        <v>64429.87598444242</v>
      </c>
      <c r="U998" s="36">
        <f t="shared" si="309"/>
        <v>99467.078158938792</v>
      </c>
      <c r="V998" s="36">
        <f t="shared" si="310"/>
        <v>35037.202174532693</v>
      </c>
      <c r="W998" s="37">
        <f t="shared" si="311"/>
        <v>64429.875984406099</v>
      </c>
      <c r="X998" s="36">
        <f t="shared" si="312"/>
        <v>64429.87598444242</v>
      </c>
      <c r="Y998" s="276">
        <f t="shared" si="318"/>
        <v>64429.875984406099</v>
      </c>
      <c r="Z998" s="36">
        <f t="shared" si="313"/>
        <v>99467.078158938792</v>
      </c>
      <c r="AA998" s="36">
        <f t="shared" si="314"/>
        <v>35037.202174532693</v>
      </c>
      <c r="AB998" s="38">
        <f t="shared" ref="AB998:AB1061" si="319">IF(ISERROR(Z998-AA998-T998),"CHECK",Z998-AA998-T998)</f>
        <v>-3.6321580410003662E-8</v>
      </c>
      <c r="AC998" s="17"/>
      <c r="AD998" s="17">
        <f t="shared" si="315"/>
        <v>8</v>
      </c>
      <c r="AE998" s="143"/>
      <c r="AH998" s="103"/>
      <c r="AI998" s="533"/>
    </row>
    <row r="999" spans="1:35">
      <c r="A999" s="533"/>
      <c r="C999" s="67" t="str">
        <f>'Terminated loans'!F189</f>
        <v>E</v>
      </c>
      <c r="D999" s="19">
        <f>'Terminated loans'!H189</f>
        <v>143524191</v>
      </c>
      <c r="E999" s="19">
        <f>'Terminated loans'!I189</f>
        <v>4</v>
      </c>
      <c r="F999" s="19" t="str">
        <f>'Terminated loans'!J189</f>
        <v xml:space="preserve">BABOORAM MR B OR MRS M         </v>
      </c>
      <c r="G999" s="547" t="str">
        <f t="shared" si="316"/>
        <v>A1</v>
      </c>
      <c r="H999" s="21">
        <f>'Terminated loans'!L189</f>
        <v>36039</v>
      </c>
      <c r="I999" s="21">
        <f>IF(B999="VELS",'Terminated loans'!M189,'Terminated loans'!B189)</f>
        <v>40574</v>
      </c>
      <c r="J999" s="34">
        <f t="shared" si="304"/>
        <v>149</v>
      </c>
      <c r="K999" s="34">
        <f t="shared" si="301"/>
        <v>267</v>
      </c>
      <c r="L999" s="34">
        <f t="shared" si="302"/>
        <v>149</v>
      </c>
      <c r="M999" s="34">
        <f t="shared" si="303"/>
        <v>149</v>
      </c>
      <c r="N999" s="52">
        <f t="shared" si="305"/>
        <v>149</v>
      </c>
      <c r="O999" s="318">
        <f>+'Terminated loans'!S189</f>
        <v>408999</v>
      </c>
      <c r="P999" s="26">
        <f>+'Terminated loans'!T189</f>
        <v>4.1200000000000001E-2</v>
      </c>
      <c r="Q999" s="536">
        <f t="shared" si="317"/>
        <v>8.6499999999999994E-2</v>
      </c>
      <c r="R999" s="222">
        <f t="shared" si="306"/>
        <v>3511.2865795721968</v>
      </c>
      <c r="S999" s="36">
        <f t="shared" si="307"/>
        <v>320061.94117613795</v>
      </c>
      <c r="T999" s="36">
        <f t="shared" si="308"/>
        <v>88937.058823862055</v>
      </c>
      <c r="U999" s="36">
        <f t="shared" si="309"/>
        <v>203119.75918011606</v>
      </c>
      <c r="V999" s="36">
        <f t="shared" si="310"/>
        <v>114182.70035625732</v>
      </c>
      <c r="W999" s="37">
        <f t="shared" si="311"/>
        <v>88937.058823858737</v>
      </c>
      <c r="X999" s="36">
        <f t="shared" si="312"/>
        <v>88937.058823862055</v>
      </c>
      <c r="Y999" s="276">
        <f t="shared" si="318"/>
        <v>88937.058823858737</v>
      </c>
      <c r="Z999" s="36">
        <f t="shared" si="313"/>
        <v>203119.75918011606</v>
      </c>
      <c r="AA999" s="36">
        <f t="shared" si="314"/>
        <v>114182.70035625732</v>
      </c>
      <c r="AB999" s="38">
        <f t="shared" si="319"/>
        <v>-3.3178366720676422E-9</v>
      </c>
      <c r="AC999" s="17"/>
      <c r="AD999" s="17">
        <f t="shared" si="315"/>
        <v>149</v>
      </c>
      <c r="AE999" s="143"/>
      <c r="AH999" s="103"/>
      <c r="AI999" s="533"/>
    </row>
    <row r="1000" spans="1:35">
      <c r="A1000" s="533"/>
      <c r="C1000" s="67" t="str">
        <f>'Terminated loans'!F190</f>
        <v>E</v>
      </c>
      <c r="D1000" s="19">
        <f>'Terminated loans'!H190</f>
        <v>143536882</v>
      </c>
      <c r="E1000" s="19">
        <f>'Terminated loans'!I190</f>
        <v>99</v>
      </c>
      <c r="F1000" s="19" t="str">
        <f>'Terminated loans'!J190</f>
        <v xml:space="preserve">CHINNIAH C (SL 1848)           </v>
      </c>
      <c r="G1000" s="547" t="str">
        <f t="shared" si="316"/>
        <v>A1</v>
      </c>
      <c r="H1000" s="21">
        <f>'Terminated loans'!L190</f>
        <v>40261</v>
      </c>
      <c r="I1000" s="21">
        <f>IF(B1000="VELS",'Terminated loans'!M190,'Terminated loans'!B190)</f>
        <v>40574</v>
      </c>
      <c r="J1000" s="34">
        <f t="shared" si="304"/>
        <v>10</v>
      </c>
      <c r="K1000" s="34">
        <f t="shared" ref="K1000:K1063" si="320">ROUND(($I$35-H1000)/365*12,0)</f>
        <v>128</v>
      </c>
      <c r="L1000" s="34">
        <f t="shared" ref="L1000:L1063" si="321">IF(B1000="VELS",J1000,IF(J1000&gt;(IF(OR(E1000=4,E1000=99),$J$3,IF(E1000=97,$J$6,IF(E1000=98,$J$5,"Check")))),(IF(OR(E1000=4,E1000=99),$J$3,IF(E1000=97,$J$6,IF(E1000=98,$J$5,"Check")))),J1000))</f>
        <v>10</v>
      </c>
      <c r="M1000" s="34">
        <f t="shared" ref="M1000:M1063" si="322">IF(K1000&gt;L1000,L1000,K1000)</f>
        <v>10</v>
      </c>
      <c r="N1000" s="52">
        <f t="shared" si="305"/>
        <v>10</v>
      </c>
      <c r="O1000" s="318">
        <f>+'Terminated loans'!S190</f>
        <v>700029</v>
      </c>
      <c r="P1000" s="26">
        <f>+'Terminated loans'!T190</f>
        <v>0.03</v>
      </c>
      <c r="Q1000" s="536">
        <f t="shared" si="317"/>
        <v>8.6499999999999994E-2</v>
      </c>
      <c r="R1000" s="222">
        <f t="shared" si="306"/>
        <v>70969.044857298693</v>
      </c>
      <c r="S1000" s="36">
        <f t="shared" si="307"/>
        <v>682346.81304194499</v>
      </c>
      <c r="T1000" s="36">
        <f t="shared" si="308"/>
        <v>17682.186958055012</v>
      </c>
      <c r="U1000" s="36">
        <f t="shared" si="309"/>
        <v>27343.635531033622</v>
      </c>
      <c r="V1000" s="36">
        <f t="shared" si="310"/>
        <v>9661.4485729869921</v>
      </c>
      <c r="W1000" s="37">
        <f t="shared" si="311"/>
        <v>17682.18695804663</v>
      </c>
      <c r="X1000" s="36">
        <f t="shared" si="312"/>
        <v>17682.186958055012</v>
      </c>
      <c r="Y1000" s="276">
        <f t="shared" si="318"/>
        <v>17682.18695804663</v>
      </c>
      <c r="Z1000" s="36">
        <f t="shared" si="313"/>
        <v>27343.635531033622</v>
      </c>
      <c r="AA1000" s="36">
        <f t="shared" si="314"/>
        <v>9661.4485729869921</v>
      </c>
      <c r="AB1000" s="38">
        <f t="shared" si="319"/>
        <v>-8.3819031715393066E-9</v>
      </c>
      <c r="AC1000" s="17"/>
      <c r="AD1000" s="17">
        <f t="shared" si="315"/>
        <v>10</v>
      </c>
      <c r="AE1000" s="143"/>
      <c r="AH1000" s="103"/>
      <c r="AI1000" s="533"/>
    </row>
    <row r="1001" spans="1:35">
      <c r="A1001" s="533"/>
      <c r="C1001" s="67" t="str">
        <f>'Terminated loans'!F191</f>
        <v>E</v>
      </c>
      <c r="D1001" s="19">
        <f>'Terminated loans'!H191</f>
        <v>143990281</v>
      </c>
      <c r="E1001" s="19">
        <f>'Terminated loans'!I191</f>
        <v>98</v>
      </c>
      <c r="F1001" s="19" t="str">
        <f>'Terminated loans'!J191</f>
        <v xml:space="preserve">CHENGADOO G                    </v>
      </c>
      <c r="G1001" s="547" t="str">
        <f t="shared" si="316"/>
        <v>A2</v>
      </c>
      <c r="H1001" s="21">
        <f>'Terminated loans'!L191</f>
        <v>40430</v>
      </c>
      <c r="I1001" s="21">
        <f>IF(B1001="VELS",'Terminated loans'!M191,'Terminated loans'!B191)</f>
        <v>40574</v>
      </c>
      <c r="J1001" s="34">
        <f t="shared" si="304"/>
        <v>5</v>
      </c>
      <c r="K1001" s="34">
        <f t="shared" si="320"/>
        <v>123</v>
      </c>
      <c r="L1001" s="34">
        <f t="shared" si="321"/>
        <v>5</v>
      </c>
      <c r="M1001" s="34">
        <f t="shared" si="322"/>
        <v>5</v>
      </c>
      <c r="N1001" s="52">
        <f t="shared" si="305"/>
        <v>5</v>
      </c>
      <c r="O1001" s="318">
        <f>+'Terminated loans'!S191</f>
        <v>123418</v>
      </c>
      <c r="P1001" s="26">
        <f>+'Terminated loans'!T191</f>
        <v>0.05</v>
      </c>
      <c r="Q1001" s="536">
        <f t="shared" si="317"/>
        <v>0.104</v>
      </c>
      <c r="R1001" s="222">
        <f t="shared" si="306"/>
        <v>24993.000282419864</v>
      </c>
      <c r="S1001" s="36">
        <f t="shared" si="307"/>
        <v>121780.49384303876</v>
      </c>
      <c r="T1001" s="36">
        <f t="shared" si="308"/>
        <v>1637.5061569612444</v>
      </c>
      <c r="U1001" s="36">
        <f t="shared" si="309"/>
        <v>3184.5075690595986</v>
      </c>
      <c r="V1001" s="36">
        <f t="shared" si="310"/>
        <v>1547.0014120993146</v>
      </c>
      <c r="W1001" s="37">
        <f t="shared" si="311"/>
        <v>1637.506156960284</v>
      </c>
      <c r="X1001" s="36">
        <f t="shared" si="312"/>
        <v>1637.5061569612444</v>
      </c>
      <c r="Y1001" s="276">
        <f t="shared" si="318"/>
        <v>1637.506156960284</v>
      </c>
      <c r="Z1001" s="36">
        <f t="shared" si="313"/>
        <v>3184.5075690595986</v>
      </c>
      <c r="AA1001" s="36">
        <f t="shared" si="314"/>
        <v>1547.0014120993146</v>
      </c>
      <c r="AB1001" s="38">
        <f t="shared" si="319"/>
        <v>-9.6042640507221222E-10</v>
      </c>
      <c r="AC1001" s="17"/>
      <c r="AD1001" s="17">
        <f t="shared" si="315"/>
        <v>5</v>
      </c>
      <c r="AE1001" s="143"/>
      <c r="AH1001" s="103"/>
      <c r="AI1001" s="533"/>
    </row>
    <row r="1002" spans="1:35">
      <c r="A1002" s="533"/>
      <c r="C1002" s="67" t="str">
        <f>'Terminated loans'!F192</f>
        <v>E</v>
      </c>
      <c r="D1002" s="19">
        <f>'Terminated loans'!H192</f>
        <v>143990796</v>
      </c>
      <c r="E1002" s="19">
        <f>'Terminated loans'!I192</f>
        <v>98</v>
      </c>
      <c r="F1002" s="19" t="str">
        <f>'Terminated loans'!J192</f>
        <v xml:space="preserve">MANIKUM N M(MUACC00022527      </v>
      </c>
      <c r="G1002" s="547" t="str">
        <f t="shared" si="316"/>
        <v>A2</v>
      </c>
      <c r="H1002" s="21">
        <f>'Terminated loans'!L192</f>
        <v>40233</v>
      </c>
      <c r="I1002" s="21">
        <f>IF(B1002="VELS",'Terminated loans'!M192,'Terminated loans'!B192)</f>
        <v>40574</v>
      </c>
      <c r="J1002" s="34">
        <f t="shared" si="304"/>
        <v>11</v>
      </c>
      <c r="K1002" s="34">
        <f t="shared" si="320"/>
        <v>129</v>
      </c>
      <c r="L1002" s="34">
        <f t="shared" si="321"/>
        <v>11</v>
      </c>
      <c r="M1002" s="34">
        <f t="shared" si="322"/>
        <v>11</v>
      </c>
      <c r="N1002" s="52">
        <f t="shared" si="305"/>
        <v>11</v>
      </c>
      <c r="O1002" s="318">
        <f>+'Terminated loans'!S192</f>
        <v>150125</v>
      </c>
      <c r="P1002" s="26">
        <f>+'Terminated loans'!T192</f>
        <v>0.05</v>
      </c>
      <c r="Q1002" s="536">
        <f t="shared" si="317"/>
        <v>0.104</v>
      </c>
      <c r="R1002" s="222">
        <f t="shared" si="306"/>
        <v>13991.284845949009</v>
      </c>
      <c r="S1002" s="36">
        <f t="shared" si="307"/>
        <v>146192.79080405374</v>
      </c>
      <c r="T1002" s="36">
        <f t="shared" si="308"/>
        <v>3932.2091959462559</v>
      </c>
      <c r="U1002" s="36">
        <f t="shared" si="309"/>
        <v>7711.3425013838278</v>
      </c>
      <c r="V1002" s="36">
        <f t="shared" si="310"/>
        <v>3779.1333054390852</v>
      </c>
      <c r="W1002" s="37">
        <f t="shared" si="311"/>
        <v>3932.2091959447425</v>
      </c>
      <c r="X1002" s="36">
        <f t="shared" si="312"/>
        <v>3932.2091959462559</v>
      </c>
      <c r="Y1002" s="276">
        <f t="shared" si="318"/>
        <v>3932.2091959447425</v>
      </c>
      <c r="Z1002" s="36">
        <f t="shared" si="313"/>
        <v>7711.3425013838278</v>
      </c>
      <c r="AA1002" s="36">
        <f t="shared" si="314"/>
        <v>3779.1333054390852</v>
      </c>
      <c r="AB1002" s="38">
        <f t="shared" si="319"/>
        <v>-1.5133991837501526E-9</v>
      </c>
      <c r="AC1002" s="17"/>
      <c r="AD1002" s="17">
        <f t="shared" si="315"/>
        <v>11</v>
      </c>
      <c r="AE1002" s="143"/>
      <c r="AH1002" s="103"/>
      <c r="AI1002" s="533"/>
    </row>
    <row r="1003" spans="1:35">
      <c r="A1003" s="533"/>
      <c r="C1003" s="67" t="str">
        <f>'Terminated loans'!F193</f>
        <v>E</v>
      </c>
      <c r="D1003" s="19">
        <f>'Terminated loans'!H193</f>
        <v>143990958</v>
      </c>
      <c r="E1003" s="19">
        <f>'Terminated loans'!I193</f>
        <v>98</v>
      </c>
      <c r="F1003" s="19" t="str">
        <f>'Terminated loans'!J193</f>
        <v xml:space="preserve">GOPAUL K                       </v>
      </c>
      <c r="G1003" s="547" t="str">
        <f t="shared" si="316"/>
        <v>A2</v>
      </c>
      <c r="H1003" s="21">
        <f>'Terminated loans'!L193</f>
        <v>40331</v>
      </c>
      <c r="I1003" s="21">
        <f>IF(B1003="VELS",'Terminated loans'!M193,'Terminated loans'!B193)</f>
        <v>40574</v>
      </c>
      <c r="J1003" s="34">
        <f t="shared" si="304"/>
        <v>8</v>
      </c>
      <c r="K1003" s="34">
        <f t="shared" si="320"/>
        <v>126</v>
      </c>
      <c r="L1003" s="34">
        <f t="shared" si="321"/>
        <v>8</v>
      </c>
      <c r="M1003" s="34">
        <f t="shared" si="322"/>
        <v>8</v>
      </c>
      <c r="N1003" s="52">
        <f t="shared" si="305"/>
        <v>8</v>
      </c>
      <c r="O1003" s="318">
        <f>+'Terminated loans'!S193</f>
        <v>145443</v>
      </c>
      <c r="P1003" s="26">
        <f>+'Terminated loans'!T193</f>
        <v>0.05</v>
      </c>
      <c r="Q1003" s="536">
        <f t="shared" si="317"/>
        <v>0.104</v>
      </c>
      <c r="R1003" s="222">
        <f t="shared" si="306"/>
        <v>18522.910623048469</v>
      </c>
      <c r="S1003" s="36">
        <f t="shared" si="307"/>
        <v>142567.19222387511</v>
      </c>
      <c r="T1003" s="36">
        <f t="shared" si="308"/>
        <v>2875.807776124886</v>
      </c>
      <c r="U1003" s="36">
        <f t="shared" si="309"/>
        <v>5616.0927605112374</v>
      </c>
      <c r="V1003" s="36">
        <f t="shared" si="310"/>
        <v>2740.2849843877484</v>
      </c>
      <c r="W1003" s="37">
        <f t="shared" si="311"/>
        <v>2875.807776123489</v>
      </c>
      <c r="X1003" s="36">
        <f t="shared" si="312"/>
        <v>2875.807776124886</v>
      </c>
      <c r="Y1003" s="276">
        <f t="shared" si="318"/>
        <v>2875.807776123489</v>
      </c>
      <c r="Z1003" s="36">
        <f t="shared" si="313"/>
        <v>5616.0927605112374</v>
      </c>
      <c r="AA1003" s="36">
        <f t="shared" si="314"/>
        <v>2740.2849843877484</v>
      </c>
      <c r="AB1003" s="38">
        <f t="shared" si="319"/>
        <v>-1.3969838619232178E-9</v>
      </c>
      <c r="AC1003" s="17"/>
      <c r="AD1003" s="17">
        <f t="shared" si="315"/>
        <v>8</v>
      </c>
      <c r="AE1003" s="143"/>
      <c r="AH1003" s="103"/>
      <c r="AI1003" s="533"/>
    </row>
    <row r="1004" spans="1:35">
      <c r="A1004" s="533"/>
      <c r="C1004" s="67" t="str">
        <f>'Terminated loans'!F194</f>
        <v>E</v>
      </c>
      <c r="D1004" s="19">
        <f>'Terminated loans'!H194</f>
        <v>143991083</v>
      </c>
      <c r="E1004" s="19">
        <f>'Terminated loans'!I194</f>
        <v>98</v>
      </c>
      <c r="F1004" s="19" t="str">
        <f>'Terminated loans'!J194</f>
        <v xml:space="preserve">BASSET-JULIEN B J              </v>
      </c>
      <c r="G1004" s="547" t="str">
        <f t="shared" si="316"/>
        <v>A2</v>
      </c>
      <c r="H1004" s="21">
        <f>'Terminated loans'!L194</f>
        <v>40359</v>
      </c>
      <c r="I1004" s="21">
        <f>IF(B1004="VELS",'Terminated loans'!M194,'Terminated loans'!B194)</f>
        <v>40574</v>
      </c>
      <c r="J1004" s="34">
        <f t="shared" si="304"/>
        <v>7</v>
      </c>
      <c r="K1004" s="34">
        <f t="shared" si="320"/>
        <v>125</v>
      </c>
      <c r="L1004" s="34">
        <f t="shared" si="321"/>
        <v>7</v>
      </c>
      <c r="M1004" s="34">
        <f t="shared" si="322"/>
        <v>7</v>
      </c>
      <c r="N1004" s="52">
        <f t="shared" si="305"/>
        <v>7</v>
      </c>
      <c r="O1004" s="318">
        <f>+'Terminated loans'!S194</f>
        <v>247414</v>
      </c>
      <c r="P1004" s="26">
        <f>+'Terminated loans'!T194</f>
        <v>0.05</v>
      </c>
      <c r="Q1004" s="536">
        <f t="shared" si="317"/>
        <v>0.104</v>
      </c>
      <c r="R1004" s="222">
        <f t="shared" si="306"/>
        <v>35936.387464527303</v>
      </c>
      <c r="S1004" s="36">
        <f t="shared" si="307"/>
        <v>243056.06302570278</v>
      </c>
      <c r="T1004" s="36">
        <f t="shared" si="308"/>
        <v>4357.9369742972194</v>
      </c>
      <c r="U1004" s="36">
        <f t="shared" si="309"/>
        <v>8498.649225985544</v>
      </c>
      <c r="V1004" s="36">
        <f t="shared" si="310"/>
        <v>4140.7122516910895</v>
      </c>
      <c r="W1004" s="37">
        <f t="shared" si="311"/>
        <v>4357.9369742944546</v>
      </c>
      <c r="X1004" s="36">
        <f t="shared" si="312"/>
        <v>4357.9369742972194</v>
      </c>
      <c r="Y1004" s="276">
        <f t="shared" si="318"/>
        <v>4357.9369742944546</v>
      </c>
      <c r="Z1004" s="36">
        <f t="shared" si="313"/>
        <v>8498.649225985544</v>
      </c>
      <c r="AA1004" s="36">
        <f t="shared" si="314"/>
        <v>4140.7122516910895</v>
      </c>
      <c r="AB1004" s="38">
        <f t="shared" si="319"/>
        <v>-2.7648638933897018E-9</v>
      </c>
      <c r="AC1004" s="17"/>
      <c r="AD1004" s="17">
        <f t="shared" si="315"/>
        <v>7</v>
      </c>
      <c r="AE1004" s="143"/>
      <c r="AH1004" s="103"/>
      <c r="AI1004" s="533"/>
    </row>
    <row r="1005" spans="1:35">
      <c r="A1005" s="533"/>
      <c r="C1005" s="67" t="str">
        <f>'Terminated loans'!F195</f>
        <v>E</v>
      </c>
      <c r="D1005" s="19">
        <f>'Terminated loans'!H195</f>
        <v>143991679</v>
      </c>
      <c r="E1005" s="19">
        <f>'Terminated loans'!I195</f>
        <v>98</v>
      </c>
      <c r="F1005" s="19" t="str">
        <f>'Terminated loans'!J195</f>
        <v xml:space="preserve">KHODABOCUS M                   </v>
      </c>
      <c r="G1005" s="547" t="str">
        <f t="shared" si="316"/>
        <v>A2</v>
      </c>
      <c r="H1005" s="21">
        <f>'Terminated loans'!L195</f>
        <v>40275</v>
      </c>
      <c r="I1005" s="21">
        <f>IF(B1005="VELS",'Terminated loans'!M195,'Terminated loans'!B195)</f>
        <v>40574</v>
      </c>
      <c r="J1005" s="34">
        <f t="shared" si="304"/>
        <v>10</v>
      </c>
      <c r="K1005" s="34">
        <f t="shared" si="320"/>
        <v>128</v>
      </c>
      <c r="L1005" s="34">
        <f t="shared" si="321"/>
        <v>10</v>
      </c>
      <c r="M1005" s="34">
        <f t="shared" si="322"/>
        <v>10</v>
      </c>
      <c r="N1005" s="52">
        <f t="shared" si="305"/>
        <v>10</v>
      </c>
      <c r="O1005" s="318">
        <f>+'Terminated loans'!S195</f>
        <v>160400</v>
      </c>
      <c r="P1005" s="26">
        <f>+'Terminated loans'!T195</f>
        <v>0.05</v>
      </c>
      <c r="Q1005" s="536">
        <f t="shared" si="317"/>
        <v>0.104</v>
      </c>
      <c r="R1005" s="222">
        <f t="shared" si="306"/>
        <v>16409.875889459068</v>
      </c>
      <c r="S1005" s="36">
        <f t="shared" si="307"/>
        <v>156540.42575409403</v>
      </c>
      <c r="T1005" s="36">
        <f t="shared" si="308"/>
        <v>3859.5742459059693</v>
      </c>
      <c r="U1005" s="36">
        <f t="shared" si="309"/>
        <v>7558.3331404950004</v>
      </c>
      <c r="V1005" s="36">
        <f t="shared" si="310"/>
        <v>3698.7588945907191</v>
      </c>
      <c r="W1005" s="37">
        <f t="shared" si="311"/>
        <v>3859.5742459042813</v>
      </c>
      <c r="X1005" s="36">
        <f t="shared" si="312"/>
        <v>3859.5742459059693</v>
      </c>
      <c r="Y1005" s="276">
        <f t="shared" si="318"/>
        <v>3859.5742459042813</v>
      </c>
      <c r="Z1005" s="36">
        <f t="shared" si="313"/>
        <v>7558.3331404950004</v>
      </c>
      <c r="AA1005" s="36">
        <f t="shared" si="314"/>
        <v>3698.7588945907191</v>
      </c>
      <c r="AB1005" s="38">
        <f t="shared" si="319"/>
        <v>-1.6880221664905548E-9</v>
      </c>
      <c r="AC1005" s="17"/>
      <c r="AD1005" s="17">
        <f t="shared" si="315"/>
        <v>10</v>
      </c>
      <c r="AE1005" s="143"/>
      <c r="AH1005" s="103"/>
      <c r="AI1005" s="533"/>
    </row>
    <row r="1006" spans="1:35">
      <c r="A1006" s="533"/>
      <c r="C1006" s="67" t="str">
        <f>'Terminated loans'!F196</f>
        <v>E</v>
      </c>
      <c r="D1006" s="19">
        <f>'Terminated loans'!H196</f>
        <v>143991741</v>
      </c>
      <c r="E1006" s="19">
        <f>'Terminated loans'!I196</f>
        <v>98</v>
      </c>
      <c r="F1006" s="19" t="str">
        <f>'Terminated loans'!J196</f>
        <v xml:space="preserve">DOOKHEEA L                     </v>
      </c>
      <c r="G1006" s="547" t="str">
        <f t="shared" si="316"/>
        <v>A2</v>
      </c>
      <c r="H1006" s="21">
        <f>'Terminated loans'!L196</f>
        <v>40325</v>
      </c>
      <c r="I1006" s="21">
        <f>IF(B1006="VELS",'Terminated loans'!M196,'Terminated loans'!B196)</f>
        <v>40574</v>
      </c>
      <c r="J1006" s="34">
        <f t="shared" si="304"/>
        <v>8</v>
      </c>
      <c r="K1006" s="34">
        <f t="shared" si="320"/>
        <v>126</v>
      </c>
      <c r="L1006" s="34">
        <f t="shared" si="321"/>
        <v>8</v>
      </c>
      <c r="M1006" s="34">
        <f t="shared" si="322"/>
        <v>8</v>
      </c>
      <c r="N1006" s="52">
        <f t="shared" si="305"/>
        <v>8</v>
      </c>
      <c r="O1006" s="318">
        <f>+'Terminated loans'!S196</f>
        <v>216030</v>
      </c>
      <c r="P1006" s="26">
        <f>+'Terminated loans'!T196</f>
        <v>0.05</v>
      </c>
      <c r="Q1006" s="536">
        <f t="shared" si="317"/>
        <v>0.104</v>
      </c>
      <c r="R1006" s="222">
        <f t="shared" si="306"/>
        <v>27512.526432328541</v>
      </c>
      <c r="S1006" s="36">
        <f t="shared" si="307"/>
        <v>211758.4932662537</v>
      </c>
      <c r="T1006" s="36">
        <f t="shared" si="308"/>
        <v>4271.506733746297</v>
      </c>
      <c r="U1006" s="36">
        <f t="shared" si="309"/>
        <v>8341.7181923725584</v>
      </c>
      <c r="V1006" s="36">
        <f t="shared" si="310"/>
        <v>4070.2114586283278</v>
      </c>
      <c r="W1006" s="37">
        <f t="shared" si="311"/>
        <v>4271.5067337442306</v>
      </c>
      <c r="X1006" s="36">
        <f t="shared" si="312"/>
        <v>4271.506733746297</v>
      </c>
      <c r="Y1006" s="276">
        <f t="shared" si="318"/>
        <v>4271.5067337442306</v>
      </c>
      <c r="Z1006" s="36">
        <f t="shared" si="313"/>
        <v>8341.7181923725584</v>
      </c>
      <c r="AA1006" s="36">
        <f t="shared" si="314"/>
        <v>4070.2114586283278</v>
      </c>
      <c r="AB1006" s="38">
        <f t="shared" si="319"/>
        <v>-2.066371962428093E-9</v>
      </c>
      <c r="AC1006" s="17"/>
      <c r="AD1006" s="17">
        <f t="shared" si="315"/>
        <v>8</v>
      </c>
      <c r="AE1006" s="143"/>
      <c r="AH1006" s="103"/>
      <c r="AI1006" s="533"/>
    </row>
    <row r="1007" spans="1:35">
      <c r="A1007" s="533"/>
      <c r="C1007" s="67" t="str">
        <f>'Terminated loans'!F197</f>
        <v>E</v>
      </c>
      <c r="D1007" s="19">
        <f>'Terminated loans'!H197</f>
        <v>143992411</v>
      </c>
      <c r="E1007" s="19">
        <f>'Terminated loans'!I197</f>
        <v>98</v>
      </c>
      <c r="F1007" s="19" t="str">
        <f>'Terminated loans'!J197</f>
        <v xml:space="preserve">ALAIN-GEORGETTE M S P          </v>
      </c>
      <c r="G1007" s="547" t="str">
        <f t="shared" si="316"/>
        <v>B2</v>
      </c>
      <c r="H1007" s="21">
        <f>'Terminated loans'!L197</f>
        <v>40479</v>
      </c>
      <c r="I1007" s="21">
        <f>IF(B1007="VELS",'Terminated loans'!M197,'Terminated loans'!B197)</f>
        <v>40574</v>
      </c>
      <c r="J1007" s="34">
        <f t="shared" ref="J1007:J1070" si="323">ROUND((I1007-H1007)/365*12,0)</f>
        <v>3</v>
      </c>
      <c r="K1007" s="34">
        <f t="shared" si="320"/>
        <v>121</v>
      </c>
      <c r="L1007" s="34">
        <f t="shared" si="321"/>
        <v>3</v>
      </c>
      <c r="M1007" s="34">
        <f t="shared" si="322"/>
        <v>3</v>
      </c>
      <c r="N1007" s="52">
        <f t="shared" ref="N1007:N1070" si="324">IF(C1007="O",IF(ROUND(($I$35-H1007)/365*12,0)&gt;$L1007,$L1007,ROUND(($I$35-H1007)/365*12,0)),IF(OR(C1007="E",C1007="N"),ROUND(M1007,0),"CHECK"))</f>
        <v>3</v>
      </c>
      <c r="O1007" s="318">
        <f>+'Terminated loans'!S197</f>
        <v>213874</v>
      </c>
      <c r="P1007" s="26">
        <f>+'Terminated loans'!T197</f>
        <v>0.05</v>
      </c>
      <c r="Q1007" s="536">
        <f t="shared" si="317"/>
        <v>9.4E-2</v>
      </c>
      <c r="R1007" s="222">
        <f t="shared" ref="R1007:R1070" si="325">PMT(P1007/12,L1007,-O1007,0,0)</f>
        <v>71886.25119231487</v>
      </c>
      <c r="S1007" s="36">
        <f t="shared" ref="S1007:S1070" si="326">(-PV(Q1007/12,L1007,R1007,0,0))</f>
        <v>212323.69730368862</v>
      </c>
      <c r="T1007" s="36">
        <f t="shared" ref="T1007:T1070" si="327">O1007-S1007</f>
        <v>1550.3026963113807</v>
      </c>
      <c r="U1007" s="36">
        <f t="shared" ref="U1007:U1070" si="328">-IF(OR(Q1007="",Q1007=0),0,(CUMIPMT(Q1007/12,L1007,S1007,1,M1007,0)))</f>
        <v>3335.0562732566614</v>
      </c>
      <c r="V1007" s="36">
        <f t="shared" ref="V1007:V1070" si="329">-IF(OR(P1007="",P1007=0),0,(CUMIPMT(P1007/12,L1007,O1007,1,M1007,0)))</f>
        <v>1784.7535769446113</v>
      </c>
      <c r="W1007" s="37">
        <f t="shared" ref="W1007:W1070" si="330">IF(ISERROR(U1007-V1007),0,U1007-V1007)</f>
        <v>1550.3026963120501</v>
      </c>
      <c r="X1007" s="36">
        <f t="shared" ref="X1007:X1070" si="331">IF(C1007="O",T1007/AD1007*N1007,T1007)</f>
        <v>1550.3026963113807</v>
      </c>
      <c r="Y1007" s="276">
        <f t="shared" si="318"/>
        <v>1550.3026963120501</v>
      </c>
      <c r="Z1007" s="36">
        <f t="shared" ref="Z1007:Z1070" si="332">-IF(OR(Q1007="",Q1007=0),0,(CUMIPMT(Q1007/12,L1007,S1007,1,L1007,0)))</f>
        <v>3335.0562732566614</v>
      </c>
      <c r="AA1007" s="36">
        <f t="shared" ref="AA1007:AA1070" si="333">-IF(OR(P1007="",P1007=0),0,(CUMIPMT(P1007/12,L1007,O1007,1,L1007,0)))</f>
        <v>1784.7535769446113</v>
      </c>
      <c r="AB1007" s="38">
        <f t="shared" si="319"/>
        <v>6.6938810050487518E-10</v>
      </c>
      <c r="AC1007" s="17"/>
      <c r="AD1007" s="17">
        <f t="shared" ref="AD1007:AD1070" si="334">IF(L1007&gt;$J$2,$J$2,L1007)</f>
        <v>3</v>
      </c>
      <c r="AE1007" s="143"/>
      <c r="AH1007" s="103"/>
      <c r="AI1007" s="533"/>
    </row>
    <row r="1008" spans="1:35">
      <c r="A1008" s="533"/>
      <c r="C1008" s="67" t="str">
        <f>'Terminated loans'!F198</f>
        <v>E</v>
      </c>
      <c r="D1008" s="19">
        <f>'Terminated loans'!H198</f>
        <v>143115372</v>
      </c>
      <c r="E1008" s="19">
        <f>'Terminated loans'!I198</f>
        <v>99</v>
      </c>
      <c r="F1008" s="19" t="str">
        <f>'Terminated loans'!J198</f>
        <v xml:space="preserve">VEERAPEN M E S (SL 2360)       </v>
      </c>
      <c r="G1008" s="547" t="str">
        <f t="shared" si="316"/>
        <v>B1</v>
      </c>
      <c r="H1008" s="21">
        <f>'Terminated loans'!L198</f>
        <v>40540</v>
      </c>
      <c r="I1008" s="21">
        <f>IF(B1008="VELS",'Terminated loans'!M198,'Terminated loans'!B198)</f>
        <v>40574</v>
      </c>
      <c r="J1008" s="34">
        <f t="shared" si="323"/>
        <v>1</v>
      </c>
      <c r="K1008" s="34">
        <f t="shared" si="320"/>
        <v>119</v>
      </c>
      <c r="L1008" s="34">
        <f t="shared" si="321"/>
        <v>1</v>
      </c>
      <c r="M1008" s="34">
        <f t="shared" si="322"/>
        <v>1</v>
      </c>
      <c r="N1008" s="52">
        <f t="shared" si="324"/>
        <v>1</v>
      </c>
      <c r="O1008" s="318">
        <f>+'Terminated loans'!S198</f>
        <v>424821</v>
      </c>
      <c r="P1008" s="26">
        <f>+'Terminated loans'!T198</f>
        <v>0.03</v>
      </c>
      <c r="Q1008" s="536">
        <f t="shared" si="317"/>
        <v>7.6499999999999999E-2</v>
      </c>
      <c r="R1008" s="222">
        <f t="shared" si="325"/>
        <v>425883.05249999993</v>
      </c>
      <c r="S1008" s="36">
        <f t="shared" si="326"/>
        <v>423185.24655322445</v>
      </c>
      <c r="T1008" s="36">
        <f t="shared" si="327"/>
        <v>1635.7534467755468</v>
      </c>
      <c r="U1008" s="36">
        <f t="shared" si="328"/>
        <v>2697.8059467767598</v>
      </c>
      <c r="V1008" s="36">
        <f t="shared" si="329"/>
        <v>1062.0524999998743</v>
      </c>
      <c r="W1008" s="37">
        <f t="shared" si="330"/>
        <v>1635.7534467768855</v>
      </c>
      <c r="X1008" s="36">
        <f t="shared" si="331"/>
        <v>1635.7534467755468</v>
      </c>
      <c r="Y1008" s="276">
        <f t="shared" si="318"/>
        <v>1635.7534467768855</v>
      </c>
      <c r="Z1008" s="36">
        <f t="shared" si="332"/>
        <v>2697.8059467767598</v>
      </c>
      <c r="AA1008" s="36">
        <f t="shared" si="333"/>
        <v>1062.0524999998743</v>
      </c>
      <c r="AB1008" s="38">
        <f t="shared" si="319"/>
        <v>1.3387762010097504E-9</v>
      </c>
      <c r="AC1008" s="17"/>
      <c r="AD1008" s="17">
        <f t="shared" si="334"/>
        <v>1</v>
      </c>
      <c r="AE1008" s="143"/>
      <c r="AH1008" s="103"/>
      <c r="AI1008" s="533"/>
    </row>
    <row r="1009" spans="1:35">
      <c r="A1009" s="533"/>
      <c r="C1009" s="67" t="str">
        <f>'Terminated loans'!F199</f>
        <v>E</v>
      </c>
      <c r="D1009" s="19">
        <f>'Terminated loans'!H199</f>
        <v>141070495</v>
      </c>
      <c r="E1009" s="19">
        <f>'Terminated loans'!I199</f>
        <v>98</v>
      </c>
      <c r="F1009" s="19" t="str">
        <f>'Terminated loans'!J199</f>
        <v xml:space="preserve">RAMSURRUN-SEESURN Y            </v>
      </c>
      <c r="G1009" s="547" t="str">
        <f t="shared" si="316"/>
        <v>A2</v>
      </c>
      <c r="H1009" s="21">
        <f>'Terminated loans'!L199</f>
        <v>39651</v>
      </c>
      <c r="I1009" s="21">
        <f>IF(B1009="VELS",'Terminated loans'!M199,'Terminated loans'!B199)</f>
        <v>40602</v>
      </c>
      <c r="J1009" s="34">
        <f t="shared" si="323"/>
        <v>31</v>
      </c>
      <c r="K1009" s="34">
        <f t="shared" si="320"/>
        <v>148</v>
      </c>
      <c r="L1009" s="34">
        <f t="shared" si="321"/>
        <v>31</v>
      </c>
      <c r="M1009" s="34">
        <f t="shared" si="322"/>
        <v>31</v>
      </c>
      <c r="N1009" s="52">
        <f t="shared" si="324"/>
        <v>31</v>
      </c>
      <c r="O1009" s="318">
        <f>+'Terminated loans'!S199</f>
        <v>277730</v>
      </c>
      <c r="P1009" s="26">
        <f>+'Terminated loans'!T199</f>
        <v>0.05</v>
      </c>
      <c r="Q1009" s="536">
        <f t="shared" si="317"/>
        <v>0.104</v>
      </c>
      <c r="R1009" s="222">
        <f t="shared" si="325"/>
        <v>9568.7148835721946</v>
      </c>
      <c r="S1009" s="36">
        <f t="shared" si="326"/>
        <v>259146.54769304508</v>
      </c>
      <c r="T1009" s="36">
        <f t="shared" si="327"/>
        <v>18583.452306954918</v>
      </c>
      <c r="U1009" s="36">
        <f t="shared" si="328"/>
        <v>37483.613697690191</v>
      </c>
      <c r="V1009" s="36">
        <f t="shared" si="329"/>
        <v>18900.161390738038</v>
      </c>
      <c r="W1009" s="37">
        <f t="shared" si="330"/>
        <v>18583.452306952153</v>
      </c>
      <c r="X1009" s="36">
        <f t="shared" si="331"/>
        <v>18583.452306954918</v>
      </c>
      <c r="Y1009" s="276">
        <f t="shared" si="318"/>
        <v>18583.452306952153</v>
      </c>
      <c r="Z1009" s="36">
        <f t="shared" si="332"/>
        <v>37483.613697690191</v>
      </c>
      <c r="AA1009" s="36">
        <f t="shared" si="333"/>
        <v>18900.161390738038</v>
      </c>
      <c r="AB1009" s="38">
        <f t="shared" si="319"/>
        <v>-2.7648638933897018E-9</v>
      </c>
      <c r="AC1009" s="17"/>
      <c r="AD1009" s="17">
        <f t="shared" si="334"/>
        <v>31</v>
      </c>
      <c r="AE1009" s="143"/>
      <c r="AH1009" s="103"/>
      <c r="AI1009" s="533"/>
    </row>
    <row r="1010" spans="1:35">
      <c r="A1010" s="533"/>
      <c r="C1010" s="67" t="str">
        <f>'Terminated loans'!F200</f>
        <v>E</v>
      </c>
      <c r="D1010" s="19">
        <f>'Terminated loans'!H200</f>
        <v>141084356</v>
      </c>
      <c r="E1010" s="19">
        <f>'Terminated loans'!I200</f>
        <v>99</v>
      </c>
      <c r="F1010" s="19" t="str">
        <f>'Terminated loans'!J200</f>
        <v xml:space="preserve">BOCUS M Y (SL 1638)            </v>
      </c>
      <c r="G1010" s="547" t="str">
        <f t="shared" si="316"/>
        <v>A1</v>
      </c>
      <c r="H1010" s="21">
        <f>'Terminated loans'!L200</f>
        <v>40080</v>
      </c>
      <c r="I1010" s="21">
        <f>IF(B1010="VELS",'Terminated loans'!M200,'Terminated loans'!B200)</f>
        <v>40602</v>
      </c>
      <c r="J1010" s="34">
        <f t="shared" si="323"/>
        <v>17</v>
      </c>
      <c r="K1010" s="34">
        <f t="shared" si="320"/>
        <v>134</v>
      </c>
      <c r="L1010" s="34">
        <f t="shared" si="321"/>
        <v>17</v>
      </c>
      <c r="M1010" s="34">
        <f t="shared" si="322"/>
        <v>17</v>
      </c>
      <c r="N1010" s="52">
        <f t="shared" si="324"/>
        <v>17</v>
      </c>
      <c r="O1010" s="318">
        <f>+'Terminated loans'!S200</f>
        <v>807155</v>
      </c>
      <c r="P1010" s="26">
        <f>+'Terminated loans'!T200</f>
        <v>0.03</v>
      </c>
      <c r="Q1010" s="536">
        <f t="shared" si="317"/>
        <v>8.6499999999999994E-2</v>
      </c>
      <c r="R1010" s="222">
        <f t="shared" si="325"/>
        <v>48555.112118624238</v>
      </c>
      <c r="S1010" s="36">
        <f t="shared" si="326"/>
        <v>774245.89005988289</v>
      </c>
      <c r="T1010" s="36">
        <f t="shared" si="327"/>
        <v>32909.109940117109</v>
      </c>
      <c r="U1010" s="36">
        <f t="shared" si="328"/>
        <v>51191.015956720803</v>
      </c>
      <c r="V1010" s="36">
        <f t="shared" si="329"/>
        <v>18281.906016612076</v>
      </c>
      <c r="W1010" s="37">
        <f t="shared" si="330"/>
        <v>32909.109940108727</v>
      </c>
      <c r="X1010" s="36">
        <f t="shared" si="331"/>
        <v>32909.109940117109</v>
      </c>
      <c r="Y1010" s="276">
        <f t="shared" si="318"/>
        <v>32909.109940108727</v>
      </c>
      <c r="Z1010" s="36">
        <f t="shared" si="332"/>
        <v>51191.015956720803</v>
      </c>
      <c r="AA1010" s="36">
        <f t="shared" si="333"/>
        <v>18281.906016612076</v>
      </c>
      <c r="AB1010" s="38">
        <f t="shared" si="319"/>
        <v>-8.3819031715393066E-9</v>
      </c>
      <c r="AC1010" s="17"/>
      <c r="AD1010" s="17">
        <f t="shared" si="334"/>
        <v>17</v>
      </c>
      <c r="AE1010" s="143"/>
      <c r="AH1010" s="103"/>
      <c r="AI1010" s="533"/>
    </row>
    <row r="1011" spans="1:35">
      <c r="A1011" s="533"/>
      <c r="C1011" s="67" t="str">
        <f>'Terminated loans'!F201</f>
        <v>E</v>
      </c>
      <c r="D1011" s="19">
        <f>'Terminated loans'!H201</f>
        <v>143002780</v>
      </c>
      <c r="E1011" s="19">
        <f>'Terminated loans'!I201</f>
        <v>98</v>
      </c>
      <c r="F1011" s="19" t="str">
        <f>'Terminated loans'!J201</f>
        <v xml:space="preserve">BOCUS M Y                      </v>
      </c>
      <c r="G1011" s="547" t="str">
        <f t="shared" si="316"/>
        <v>A2</v>
      </c>
      <c r="H1011" s="21">
        <f>'Terminated loans'!L201</f>
        <v>39961</v>
      </c>
      <c r="I1011" s="21">
        <f>IF(B1011="VELS",'Terminated loans'!M201,'Terminated loans'!B201)</f>
        <v>40602</v>
      </c>
      <c r="J1011" s="34">
        <f t="shared" si="323"/>
        <v>21</v>
      </c>
      <c r="K1011" s="34">
        <f t="shared" si="320"/>
        <v>138</v>
      </c>
      <c r="L1011" s="34">
        <f t="shared" si="321"/>
        <v>21</v>
      </c>
      <c r="M1011" s="34">
        <f t="shared" si="322"/>
        <v>21</v>
      </c>
      <c r="N1011" s="52">
        <f t="shared" si="324"/>
        <v>21</v>
      </c>
      <c r="O1011" s="318">
        <f>+'Terminated loans'!S201</f>
        <v>164652</v>
      </c>
      <c r="P1011" s="26">
        <f>+'Terminated loans'!T201</f>
        <v>0.05</v>
      </c>
      <c r="Q1011" s="536">
        <f t="shared" si="317"/>
        <v>0.104</v>
      </c>
      <c r="R1011" s="222">
        <f t="shared" si="325"/>
        <v>8204.9110532931591</v>
      </c>
      <c r="S1011" s="36">
        <f t="shared" si="326"/>
        <v>156913.94758242971</v>
      </c>
      <c r="T1011" s="36">
        <f t="shared" si="327"/>
        <v>7738.0524175702885</v>
      </c>
      <c r="U1011" s="36">
        <f t="shared" si="328"/>
        <v>15389.184536725108</v>
      </c>
      <c r="V1011" s="36">
        <f t="shared" si="329"/>
        <v>7651.132119156362</v>
      </c>
      <c r="W1011" s="37">
        <f t="shared" si="330"/>
        <v>7738.052417568746</v>
      </c>
      <c r="X1011" s="36">
        <f t="shared" si="331"/>
        <v>7738.0524175702885</v>
      </c>
      <c r="Y1011" s="276">
        <f t="shared" si="318"/>
        <v>7738.052417568746</v>
      </c>
      <c r="Z1011" s="36">
        <f t="shared" si="332"/>
        <v>15389.184536725108</v>
      </c>
      <c r="AA1011" s="36">
        <f t="shared" si="333"/>
        <v>7651.132119156362</v>
      </c>
      <c r="AB1011" s="38">
        <f t="shared" si="319"/>
        <v>-1.5425030142068863E-9</v>
      </c>
      <c r="AC1011" s="17"/>
      <c r="AD1011" s="17">
        <f t="shared" si="334"/>
        <v>21</v>
      </c>
      <c r="AE1011" s="143"/>
      <c r="AH1011" s="103"/>
      <c r="AI1011" s="533"/>
    </row>
    <row r="1012" spans="1:35">
      <c r="A1012" s="533"/>
      <c r="C1012" s="67" t="str">
        <f>'Terminated loans'!F202</f>
        <v>E</v>
      </c>
      <c r="D1012" s="19">
        <f>'Terminated loans'!H202</f>
        <v>143008088</v>
      </c>
      <c r="E1012" s="19">
        <f>'Terminated loans'!I202</f>
        <v>99</v>
      </c>
      <c r="F1012" s="19" t="str">
        <f>'Terminated loans'!J202</f>
        <v xml:space="preserve">DEONARAIN M                    </v>
      </c>
      <c r="G1012" s="547" t="str">
        <f t="shared" si="316"/>
        <v>A1</v>
      </c>
      <c r="H1012" s="21">
        <f>'Terminated loans'!L202</f>
        <v>39743</v>
      </c>
      <c r="I1012" s="21">
        <f>IF(B1012="VELS",'Terminated loans'!M202,'Terminated loans'!B202)</f>
        <v>40602</v>
      </c>
      <c r="J1012" s="34">
        <f t="shared" si="323"/>
        <v>28</v>
      </c>
      <c r="K1012" s="34">
        <f t="shared" si="320"/>
        <v>145</v>
      </c>
      <c r="L1012" s="34">
        <f t="shared" si="321"/>
        <v>28</v>
      </c>
      <c r="M1012" s="34">
        <f t="shared" si="322"/>
        <v>28</v>
      </c>
      <c r="N1012" s="52">
        <f t="shared" si="324"/>
        <v>28</v>
      </c>
      <c r="O1012" s="318">
        <f>+'Terminated loans'!S202</f>
        <v>210062</v>
      </c>
      <c r="P1012" s="26">
        <f>+'Terminated loans'!T202</f>
        <v>0.03</v>
      </c>
      <c r="Q1012" s="536">
        <f t="shared" si="317"/>
        <v>8.6499999999999994E-2</v>
      </c>
      <c r="R1012" s="222">
        <f t="shared" si="325"/>
        <v>7777.224983112731</v>
      </c>
      <c r="S1012" s="36">
        <f t="shared" si="326"/>
        <v>196554.68065977335</v>
      </c>
      <c r="T1012" s="36">
        <f t="shared" si="327"/>
        <v>13507.319340226648</v>
      </c>
      <c r="U1012" s="36">
        <f t="shared" si="328"/>
        <v>21207.618867380894</v>
      </c>
      <c r="V1012" s="36">
        <f t="shared" si="329"/>
        <v>7700.2995271564578</v>
      </c>
      <c r="W1012" s="37">
        <f t="shared" si="330"/>
        <v>13507.319340224436</v>
      </c>
      <c r="X1012" s="36">
        <f t="shared" si="331"/>
        <v>13507.319340226648</v>
      </c>
      <c r="Y1012" s="276">
        <f t="shared" si="318"/>
        <v>13507.319340224436</v>
      </c>
      <c r="Z1012" s="36">
        <f t="shared" si="332"/>
        <v>21207.618867380894</v>
      </c>
      <c r="AA1012" s="36">
        <f t="shared" si="333"/>
        <v>7700.2995271564578</v>
      </c>
      <c r="AB1012" s="38">
        <f t="shared" si="319"/>
        <v>-2.2118911147117615E-9</v>
      </c>
      <c r="AC1012" s="17"/>
      <c r="AD1012" s="17">
        <f t="shared" si="334"/>
        <v>28</v>
      </c>
      <c r="AE1012" s="143"/>
      <c r="AH1012" s="103"/>
      <c r="AI1012" s="533"/>
    </row>
    <row r="1013" spans="1:35">
      <c r="A1013" s="533"/>
      <c r="C1013" s="67" t="str">
        <f>'Terminated loans'!F203</f>
        <v>E</v>
      </c>
      <c r="D1013" s="19">
        <f>'Terminated loans'!H203</f>
        <v>143009106</v>
      </c>
      <c r="E1013" s="19">
        <f>'Terminated loans'!I203</f>
        <v>99</v>
      </c>
      <c r="F1013" s="19" t="str">
        <f>'Terminated loans'!J203</f>
        <v xml:space="preserve">BOODHUN D (SL 1755)            </v>
      </c>
      <c r="G1013" s="547" t="str">
        <f t="shared" si="316"/>
        <v>A1</v>
      </c>
      <c r="H1013" s="21">
        <f>'Terminated loans'!L203</f>
        <v>40115</v>
      </c>
      <c r="I1013" s="21">
        <f>IF(B1013="VELS",'Terminated loans'!M203,'Terminated loans'!B203)</f>
        <v>40602</v>
      </c>
      <c r="J1013" s="34">
        <f t="shared" si="323"/>
        <v>16</v>
      </c>
      <c r="K1013" s="34">
        <f t="shared" si="320"/>
        <v>133</v>
      </c>
      <c r="L1013" s="34">
        <f t="shared" si="321"/>
        <v>16</v>
      </c>
      <c r="M1013" s="34">
        <f t="shared" si="322"/>
        <v>16</v>
      </c>
      <c r="N1013" s="52">
        <f t="shared" si="324"/>
        <v>16</v>
      </c>
      <c r="O1013" s="318">
        <f>+'Terminated loans'!S203</f>
        <v>2707517</v>
      </c>
      <c r="P1013" s="26">
        <f>+'Terminated loans'!T203</f>
        <v>0.03</v>
      </c>
      <c r="Q1013" s="536">
        <f t="shared" si="317"/>
        <v>8.6499999999999994E-2</v>
      </c>
      <c r="R1013" s="222">
        <f t="shared" si="325"/>
        <v>172838.17937618517</v>
      </c>
      <c r="S1013" s="36">
        <f t="shared" si="326"/>
        <v>2603056.2199358861</v>
      </c>
      <c r="T1013" s="36">
        <f t="shared" si="327"/>
        <v>104460.7800641139</v>
      </c>
      <c r="U1013" s="36">
        <f t="shared" si="328"/>
        <v>162354.65008304734</v>
      </c>
      <c r="V1013" s="36">
        <f t="shared" si="329"/>
        <v>57893.870018962771</v>
      </c>
      <c r="W1013" s="37">
        <f t="shared" si="330"/>
        <v>104460.78006408457</v>
      </c>
      <c r="X1013" s="36">
        <f t="shared" si="331"/>
        <v>104460.7800641139</v>
      </c>
      <c r="Y1013" s="276">
        <f t="shared" si="318"/>
        <v>104460.78006408457</v>
      </c>
      <c r="Z1013" s="36">
        <f t="shared" si="332"/>
        <v>162354.65008304734</v>
      </c>
      <c r="AA1013" s="36">
        <f t="shared" si="333"/>
        <v>57893.870018962771</v>
      </c>
      <c r="AB1013" s="38">
        <f t="shared" si="319"/>
        <v>-2.9336661100387573E-8</v>
      </c>
      <c r="AC1013" s="17"/>
      <c r="AD1013" s="17">
        <f t="shared" si="334"/>
        <v>16</v>
      </c>
      <c r="AE1013" s="143"/>
      <c r="AH1013" s="103"/>
      <c r="AI1013" s="533"/>
    </row>
    <row r="1014" spans="1:35">
      <c r="A1014" s="533"/>
      <c r="C1014" s="67" t="str">
        <f>'Terminated loans'!F204</f>
        <v>E</v>
      </c>
      <c r="D1014" s="19">
        <f>'Terminated loans'!H204</f>
        <v>143010341</v>
      </c>
      <c r="E1014" s="19">
        <f>'Terminated loans'!I204</f>
        <v>98</v>
      </c>
      <c r="F1014" s="19" t="str">
        <f>'Terminated loans'!J204</f>
        <v xml:space="preserve">APPANAH KANIAH V/053632        </v>
      </c>
      <c r="G1014" s="547" t="str">
        <f t="shared" si="316"/>
        <v>A2</v>
      </c>
      <c r="H1014" s="21">
        <f>'Terminated loans'!L204</f>
        <v>39497</v>
      </c>
      <c r="I1014" s="21">
        <f>IF(B1014="VELS",'Terminated loans'!M204,'Terminated loans'!B204)</f>
        <v>40602</v>
      </c>
      <c r="J1014" s="34">
        <f t="shared" si="323"/>
        <v>36</v>
      </c>
      <c r="K1014" s="34">
        <f t="shared" si="320"/>
        <v>153</v>
      </c>
      <c r="L1014" s="34">
        <f t="shared" si="321"/>
        <v>36</v>
      </c>
      <c r="M1014" s="34">
        <f t="shared" si="322"/>
        <v>36</v>
      </c>
      <c r="N1014" s="52">
        <f t="shared" si="324"/>
        <v>36</v>
      </c>
      <c r="O1014" s="318">
        <f>+'Terminated loans'!S204</f>
        <v>690037</v>
      </c>
      <c r="P1014" s="26">
        <f>+'Terminated loans'!T204</f>
        <v>0.05</v>
      </c>
      <c r="Q1014" s="536">
        <f t="shared" si="317"/>
        <v>0.104</v>
      </c>
      <c r="R1014" s="222">
        <f t="shared" si="325"/>
        <v>20681.027925412054</v>
      </c>
      <c r="S1014" s="36">
        <f t="shared" si="326"/>
        <v>637215.52530369465</v>
      </c>
      <c r="T1014" s="36">
        <f t="shared" si="327"/>
        <v>52821.474696305348</v>
      </c>
      <c r="U1014" s="36">
        <f t="shared" si="328"/>
        <v>107301.48001113313</v>
      </c>
      <c r="V1014" s="36">
        <f t="shared" si="329"/>
        <v>54480.005314833834</v>
      </c>
      <c r="W1014" s="37">
        <f t="shared" si="330"/>
        <v>52821.474696299294</v>
      </c>
      <c r="X1014" s="36">
        <f t="shared" si="331"/>
        <v>52821.474696305348</v>
      </c>
      <c r="Y1014" s="276">
        <f t="shared" si="318"/>
        <v>52821.474696299294</v>
      </c>
      <c r="Z1014" s="36">
        <f t="shared" si="332"/>
        <v>107301.48001113313</v>
      </c>
      <c r="AA1014" s="36">
        <f t="shared" si="333"/>
        <v>54480.005314833834</v>
      </c>
      <c r="AB1014" s="38">
        <f t="shared" si="319"/>
        <v>-6.0535967350006104E-9</v>
      </c>
      <c r="AC1014" s="17"/>
      <c r="AD1014" s="17">
        <f t="shared" si="334"/>
        <v>36</v>
      </c>
      <c r="AE1014" s="143"/>
      <c r="AH1014" s="103"/>
      <c r="AI1014" s="533"/>
    </row>
    <row r="1015" spans="1:35">
      <c r="A1015" s="533"/>
      <c r="C1015" s="67" t="str">
        <f>'Terminated loans'!F205</f>
        <v>E</v>
      </c>
      <c r="D1015" s="19">
        <f>'Terminated loans'!H205</f>
        <v>143011054</v>
      </c>
      <c r="E1015" s="19">
        <f>'Terminated loans'!I205</f>
        <v>99</v>
      </c>
      <c r="F1015" s="19" t="str">
        <f>'Terminated loans'!J205</f>
        <v xml:space="preserve">LAMARQUE J M D D               </v>
      </c>
      <c r="G1015" s="547" t="str">
        <f t="shared" si="316"/>
        <v>A1</v>
      </c>
      <c r="H1015" s="21">
        <f>'Terminated loans'!L205</f>
        <v>39293</v>
      </c>
      <c r="I1015" s="21">
        <f>IF(B1015="VELS",'Terminated loans'!M205,'Terminated loans'!B205)</f>
        <v>40602</v>
      </c>
      <c r="J1015" s="34">
        <f t="shared" si="323"/>
        <v>43</v>
      </c>
      <c r="K1015" s="34">
        <f t="shared" si="320"/>
        <v>160</v>
      </c>
      <c r="L1015" s="34">
        <f t="shared" si="321"/>
        <v>43</v>
      </c>
      <c r="M1015" s="34">
        <f t="shared" si="322"/>
        <v>43</v>
      </c>
      <c r="N1015" s="52">
        <f t="shared" si="324"/>
        <v>43</v>
      </c>
      <c r="O1015" s="318">
        <f>+'Terminated loans'!S205</f>
        <v>2590108</v>
      </c>
      <c r="P1015" s="26">
        <f>+'Terminated loans'!T205</f>
        <v>0.03</v>
      </c>
      <c r="Q1015" s="536">
        <f t="shared" si="317"/>
        <v>8.6499999999999994E-2</v>
      </c>
      <c r="R1015" s="222">
        <f t="shared" si="325"/>
        <v>63605.89138186357</v>
      </c>
      <c r="S1015" s="36">
        <f t="shared" si="326"/>
        <v>2344578.2859705179</v>
      </c>
      <c r="T1015" s="36">
        <f t="shared" si="327"/>
        <v>245529.7140294821</v>
      </c>
      <c r="U1015" s="36">
        <f t="shared" si="328"/>
        <v>390475.04344958859</v>
      </c>
      <c r="V1015" s="36">
        <f t="shared" si="329"/>
        <v>144945.32942013349</v>
      </c>
      <c r="W1015" s="37">
        <f t="shared" si="330"/>
        <v>245529.71402945509</v>
      </c>
      <c r="X1015" s="36">
        <f t="shared" si="331"/>
        <v>245529.7140294821</v>
      </c>
      <c r="Y1015" s="276">
        <f t="shared" si="318"/>
        <v>245529.71402945509</v>
      </c>
      <c r="Z1015" s="36">
        <f t="shared" si="332"/>
        <v>390475.04344958859</v>
      </c>
      <c r="AA1015" s="36">
        <f t="shared" si="333"/>
        <v>144945.32942013349</v>
      </c>
      <c r="AB1015" s="38">
        <f t="shared" si="319"/>
        <v>-2.7008354663848877E-8</v>
      </c>
      <c r="AC1015" s="17"/>
      <c r="AD1015" s="17">
        <f t="shared" si="334"/>
        <v>43</v>
      </c>
      <c r="AE1015" s="143"/>
      <c r="AH1015" s="103"/>
      <c r="AI1015" s="533"/>
    </row>
    <row r="1016" spans="1:35">
      <c r="A1016" s="533"/>
      <c r="C1016" s="67" t="str">
        <f>'Terminated loans'!F206</f>
        <v>E</v>
      </c>
      <c r="D1016" s="19">
        <f>'Terminated loans'!H206</f>
        <v>143012603</v>
      </c>
      <c r="E1016" s="19">
        <f>'Terminated loans'!I206</f>
        <v>98</v>
      </c>
      <c r="F1016" s="19" t="str">
        <f>'Terminated loans'!J206</f>
        <v xml:space="preserve">SEWOCK M/052294                </v>
      </c>
      <c r="G1016" s="547" t="str">
        <f t="shared" si="316"/>
        <v>A2</v>
      </c>
      <c r="H1016" s="21">
        <f>'Terminated loans'!L206</f>
        <v>39470</v>
      </c>
      <c r="I1016" s="21">
        <f>IF(B1016="VELS",'Terminated loans'!M206,'Terminated loans'!B206)</f>
        <v>40602</v>
      </c>
      <c r="J1016" s="34">
        <f t="shared" si="323"/>
        <v>37</v>
      </c>
      <c r="K1016" s="34">
        <f t="shared" si="320"/>
        <v>154</v>
      </c>
      <c r="L1016" s="34">
        <f t="shared" si="321"/>
        <v>37</v>
      </c>
      <c r="M1016" s="34">
        <f t="shared" si="322"/>
        <v>37</v>
      </c>
      <c r="N1016" s="52">
        <f t="shared" si="324"/>
        <v>37</v>
      </c>
      <c r="O1016" s="318">
        <f>+'Terminated loans'!S206</f>
        <v>250010</v>
      </c>
      <c r="P1016" s="26">
        <f>+'Terminated loans'!T206</f>
        <v>0.05</v>
      </c>
      <c r="Q1016" s="536">
        <f t="shared" si="317"/>
        <v>0.104</v>
      </c>
      <c r="R1016" s="222">
        <f t="shared" si="325"/>
        <v>7305.2985667460161</v>
      </c>
      <c r="S1016" s="36">
        <f t="shared" si="326"/>
        <v>230396.45434945438</v>
      </c>
      <c r="T1016" s="36">
        <f t="shared" si="327"/>
        <v>19613.545650545624</v>
      </c>
      <c r="U1016" s="36">
        <f t="shared" si="328"/>
        <v>39899.592620146024</v>
      </c>
      <c r="V1016" s="36">
        <f t="shared" si="329"/>
        <v>20286.046969602612</v>
      </c>
      <c r="W1016" s="37">
        <f t="shared" si="330"/>
        <v>19613.545650543412</v>
      </c>
      <c r="X1016" s="36">
        <f t="shared" si="331"/>
        <v>19613.545650545624</v>
      </c>
      <c r="Y1016" s="276">
        <f t="shared" si="318"/>
        <v>19613.545650543412</v>
      </c>
      <c r="Z1016" s="36">
        <f t="shared" si="332"/>
        <v>39899.592620146024</v>
      </c>
      <c r="AA1016" s="36">
        <f t="shared" si="333"/>
        <v>20286.046969602612</v>
      </c>
      <c r="AB1016" s="38">
        <f t="shared" si="319"/>
        <v>-2.2118911147117615E-9</v>
      </c>
      <c r="AC1016" s="17"/>
      <c r="AD1016" s="17">
        <f t="shared" si="334"/>
        <v>37</v>
      </c>
      <c r="AE1016" s="143"/>
      <c r="AH1016" s="103"/>
      <c r="AI1016" s="533"/>
    </row>
    <row r="1017" spans="1:35">
      <c r="A1017" s="533"/>
      <c r="C1017" s="67" t="str">
        <f>'Terminated loans'!F207</f>
        <v>E</v>
      </c>
      <c r="D1017" s="19">
        <f>'Terminated loans'!H207</f>
        <v>143016900</v>
      </c>
      <c r="E1017" s="19">
        <f>'Terminated loans'!I207</f>
        <v>98</v>
      </c>
      <c r="F1017" s="19" t="str">
        <f>'Terminated loans'!J207</f>
        <v xml:space="preserve">GOOMANEE K/049912              </v>
      </c>
      <c r="G1017" s="547" t="str">
        <f t="shared" si="316"/>
        <v>A2</v>
      </c>
      <c r="H1017" s="21">
        <f>'Terminated loans'!L207</f>
        <v>39419</v>
      </c>
      <c r="I1017" s="21">
        <f>IF(B1017="VELS",'Terminated loans'!M207,'Terminated loans'!B207)</f>
        <v>40602</v>
      </c>
      <c r="J1017" s="34">
        <f t="shared" si="323"/>
        <v>39</v>
      </c>
      <c r="K1017" s="34">
        <f t="shared" si="320"/>
        <v>156</v>
      </c>
      <c r="L1017" s="34">
        <f t="shared" si="321"/>
        <v>39</v>
      </c>
      <c r="M1017" s="34">
        <f t="shared" si="322"/>
        <v>39</v>
      </c>
      <c r="N1017" s="52">
        <f t="shared" si="324"/>
        <v>39</v>
      </c>
      <c r="O1017" s="318">
        <f>+'Terminated loans'!S207</f>
        <v>256202</v>
      </c>
      <c r="P1017" s="26">
        <f>+'Terminated loans'!T207</f>
        <v>0.05</v>
      </c>
      <c r="Q1017" s="536">
        <f t="shared" si="317"/>
        <v>0.104</v>
      </c>
      <c r="R1017" s="222">
        <f t="shared" si="325"/>
        <v>7131.1322283233676</v>
      </c>
      <c r="S1017" s="36">
        <f t="shared" si="326"/>
        <v>235134.29520969596</v>
      </c>
      <c r="T1017" s="36">
        <f t="shared" si="327"/>
        <v>21067.704790304037</v>
      </c>
      <c r="U1017" s="36">
        <f t="shared" si="328"/>
        <v>42979.861694913066</v>
      </c>
      <c r="V1017" s="36">
        <f t="shared" si="329"/>
        <v>21912.156904611358</v>
      </c>
      <c r="W1017" s="37">
        <f t="shared" si="330"/>
        <v>21067.704790301708</v>
      </c>
      <c r="X1017" s="36">
        <f t="shared" si="331"/>
        <v>21067.704790304037</v>
      </c>
      <c r="Y1017" s="276">
        <f t="shared" si="318"/>
        <v>21067.704790301708</v>
      </c>
      <c r="Z1017" s="36">
        <f t="shared" si="332"/>
        <v>42979.861694913066</v>
      </c>
      <c r="AA1017" s="36">
        <f t="shared" si="333"/>
        <v>21912.156904611358</v>
      </c>
      <c r="AB1017" s="38">
        <f t="shared" si="319"/>
        <v>-2.3283064365386963E-9</v>
      </c>
      <c r="AC1017" s="17"/>
      <c r="AD1017" s="17">
        <f t="shared" si="334"/>
        <v>39</v>
      </c>
      <c r="AE1017" s="143"/>
      <c r="AH1017" s="103"/>
      <c r="AI1017" s="533"/>
    </row>
    <row r="1018" spans="1:35">
      <c r="A1018" s="533"/>
      <c r="C1018" s="67" t="str">
        <f>'Terminated loans'!F208</f>
        <v>E</v>
      </c>
      <c r="D1018" s="19">
        <f>'Terminated loans'!H208</f>
        <v>143021270</v>
      </c>
      <c r="E1018" s="19">
        <f>'Terminated loans'!I208</f>
        <v>99</v>
      </c>
      <c r="F1018" s="19" t="str">
        <f>'Terminated loans'!J208</f>
        <v xml:space="preserve">SIOU M J A (SL 1706)           </v>
      </c>
      <c r="G1018" s="547" t="str">
        <f t="shared" si="316"/>
        <v>A1</v>
      </c>
      <c r="H1018" s="21">
        <f>'Terminated loans'!L208</f>
        <v>40086</v>
      </c>
      <c r="I1018" s="21">
        <f>IF(B1018="VELS",'Terminated loans'!M208,'Terminated loans'!B208)</f>
        <v>40602</v>
      </c>
      <c r="J1018" s="34">
        <f t="shared" si="323"/>
        <v>17</v>
      </c>
      <c r="K1018" s="34">
        <f t="shared" si="320"/>
        <v>134</v>
      </c>
      <c r="L1018" s="34">
        <f t="shared" si="321"/>
        <v>17</v>
      </c>
      <c r="M1018" s="34">
        <f t="shared" si="322"/>
        <v>17</v>
      </c>
      <c r="N1018" s="52">
        <f t="shared" si="324"/>
        <v>17</v>
      </c>
      <c r="O1018" s="318">
        <f>+'Terminated loans'!S208</f>
        <v>2000218</v>
      </c>
      <c r="P1018" s="26">
        <f>+'Terminated loans'!T208</f>
        <v>0.03</v>
      </c>
      <c r="Q1018" s="536">
        <f t="shared" si="317"/>
        <v>8.6499999999999994E-2</v>
      </c>
      <c r="R1018" s="222">
        <f t="shared" si="325"/>
        <v>120324.85613257717</v>
      </c>
      <c r="S1018" s="36">
        <f t="shared" si="326"/>
        <v>1918665.6413251464</v>
      </c>
      <c r="T1018" s="36">
        <f t="shared" si="327"/>
        <v>81552.358674853574</v>
      </c>
      <c r="U1018" s="36">
        <f t="shared" si="328"/>
        <v>126856.9129286448</v>
      </c>
      <c r="V1018" s="36">
        <f t="shared" si="329"/>
        <v>45304.554253811948</v>
      </c>
      <c r="W1018" s="37">
        <f t="shared" si="330"/>
        <v>81552.358674832853</v>
      </c>
      <c r="X1018" s="36">
        <f t="shared" si="331"/>
        <v>81552.358674853574</v>
      </c>
      <c r="Y1018" s="276">
        <f t="shared" si="318"/>
        <v>81552.358674832853</v>
      </c>
      <c r="Z1018" s="36">
        <f t="shared" si="332"/>
        <v>126856.9129286448</v>
      </c>
      <c r="AA1018" s="36">
        <f t="shared" si="333"/>
        <v>45304.554253811948</v>
      </c>
      <c r="AB1018" s="38">
        <f t="shared" si="319"/>
        <v>-2.0721927285194397E-8</v>
      </c>
      <c r="AC1018" s="17"/>
      <c r="AD1018" s="17">
        <f t="shared" si="334"/>
        <v>17</v>
      </c>
      <c r="AE1018" s="143"/>
      <c r="AH1018" s="103"/>
      <c r="AI1018" s="533"/>
    </row>
    <row r="1019" spans="1:35">
      <c r="A1019" s="533"/>
      <c r="C1019" s="67" t="str">
        <f>'Terminated loans'!F209</f>
        <v>E</v>
      </c>
      <c r="D1019" s="19">
        <f>'Terminated loans'!H209</f>
        <v>143022692</v>
      </c>
      <c r="E1019" s="19">
        <f>'Terminated loans'!I209</f>
        <v>98</v>
      </c>
      <c r="F1019" s="19" t="str">
        <f>'Terminated loans'!J209</f>
        <v xml:space="preserve">PUDDOO D/CAR LOAN              </v>
      </c>
      <c r="G1019" s="547" t="str">
        <f t="shared" si="316"/>
        <v>A2</v>
      </c>
      <c r="H1019" s="21">
        <f>'Terminated loans'!L209</f>
        <v>38042</v>
      </c>
      <c r="I1019" s="21">
        <f>IF(B1019="VELS",'Terminated loans'!M209,'Terminated loans'!B209)</f>
        <v>40602</v>
      </c>
      <c r="J1019" s="34">
        <f t="shared" si="323"/>
        <v>84</v>
      </c>
      <c r="K1019" s="34">
        <f t="shared" si="320"/>
        <v>201</v>
      </c>
      <c r="L1019" s="34">
        <f t="shared" si="321"/>
        <v>60</v>
      </c>
      <c r="M1019" s="34">
        <f t="shared" si="322"/>
        <v>60</v>
      </c>
      <c r="N1019" s="52">
        <f t="shared" si="324"/>
        <v>60</v>
      </c>
      <c r="O1019" s="318">
        <f>+'Terminated loans'!S209</f>
        <v>468596</v>
      </c>
      <c r="P1019" s="26">
        <f>+'Terminated loans'!T209</f>
        <v>0.05</v>
      </c>
      <c r="Q1019" s="536">
        <f t="shared" si="317"/>
        <v>0.104</v>
      </c>
      <c r="R1019" s="222">
        <f t="shared" si="325"/>
        <v>8842.9846006489479</v>
      </c>
      <c r="S1019" s="36">
        <f t="shared" si="326"/>
        <v>412368.0946430905</v>
      </c>
      <c r="T1019" s="36">
        <f t="shared" si="327"/>
        <v>56227.905356909498</v>
      </c>
      <c r="U1019" s="36">
        <f t="shared" si="328"/>
        <v>118210.98139584245</v>
      </c>
      <c r="V1019" s="36">
        <f t="shared" si="329"/>
        <v>61983.076038936852</v>
      </c>
      <c r="W1019" s="37">
        <f t="shared" si="330"/>
        <v>56227.905356905598</v>
      </c>
      <c r="X1019" s="36">
        <f t="shared" si="331"/>
        <v>56227.905356909498</v>
      </c>
      <c r="Y1019" s="276">
        <f t="shared" si="318"/>
        <v>56227.905356905598</v>
      </c>
      <c r="Z1019" s="36">
        <f t="shared" si="332"/>
        <v>118210.98139584245</v>
      </c>
      <c r="AA1019" s="36">
        <f t="shared" si="333"/>
        <v>61983.076038936852</v>
      </c>
      <c r="AB1019" s="38">
        <f t="shared" si="319"/>
        <v>-3.8999132812023163E-9</v>
      </c>
      <c r="AC1019" s="17"/>
      <c r="AD1019" s="17">
        <f t="shared" si="334"/>
        <v>60</v>
      </c>
      <c r="AE1019" s="143"/>
      <c r="AH1019" s="103"/>
      <c r="AI1019" s="533"/>
    </row>
    <row r="1020" spans="1:35">
      <c r="A1020" s="533"/>
      <c r="C1020" s="67" t="str">
        <f>'Terminated loans'!F210</f>
        <v>E</v>
      </c>
      <c r="D1020" s="19">
        <f>'Terminated loans'!H210</f>
        <v>143023591</v>
      </c>
      <c r="E1020" s="19">
        <f>'Terminated loans'!I210</f>
        <v>98</v>
      </c>
      <c r="F1020" s="19" t="str">
        <f>'Terminated loans'!J210</f>
        <v xml:space="preserve">MOOSSAJEE A B M/056214         </v>
      </c>
      <c r="G1020" s="547" t="str">
        <f t="shared" si="316"/>
        <v>A2</v>
      </c>
      <c r="H1020" s="21">
        <f>'Terminated loans'!L210</f>
        <v>39541</v>
      </c>
      <c r="I1020" s="21">
        <f>IF(B1020="VELS",'Terminated loans'!M210,'Terminated loans'!B210)</f>
        <v>40602</v>
      </c>
      <c r="J1020" s="34">
        <f t="shared" si="323"/>
        <v>35</v>
      </c>
      <c r="K1020" s="34">
        <f t="shared" si="320"/>
        <v>152</v>
      </c>
      <c r="L1020" s="34">
        <f t="shared" si="321"/>
        <v>35</v>
      </c>
      <c r="M1020" s="34">
        <f t="shared" si="322"/>
        <v>35</v>
      </c>
      <c r="N1020" s="52">
        <f t="shared" si="324"/>
        <v>35</v>
      </c>
      <c r="O1020" s="318">
        <f>+'Terminated loans'!S210</f>
        <v>280846</v>
      </c>
      <c r="P1020" s="26">
        <f>+'Terminated loans'!T210</f>
        <v>0.05</v>
      </c>
      <c r="Q1020" s="536">
        <f t="shared" si="317"/>
        <v>0.104</v>
      </c>
      <c r="R1020" s="222">
        <f t="shared" si="325"/>
        <v>8640.1592279971192</v>
      </c>
      <c r="S1020" s="36">
        <f t="shared" si="326"/>
        <v>259884.17133629028</v>
      </c>
      <c r="T1020" s="36">
        <f t="shared" si="327"/>
        <v>20961.828663709719</v>
      </c>
      <c r="U1020" s="36">
        <f t="shared" si="328"/>
        <v>42521.401643606252</v>
      </c>
      <c r="V1020" s="36">
        <f t="shared" si="329"/>
        <v>21559.572979899182</v>
      </c>
      <c r="W1020" s="37">
        <f t="shared" si="330"/>
        <v>20961.828663707071</v>
      </c>
      <c r="X1020" s="36">
        <f t="shared" si="331"/>
        <v>20961.828663709719</v>
      </c>
      <c r="Y1020" s="276">
        <f t="shared" si="318"/>
        <v>20961.828663707071</v>
      </c>
      <c r="Z1020" s="36">
        <f t="shared" si="332"/>
        <v>42521.401643606252</v>
      </c>
      <c r="AA1020" s="36">
        <f t="shared" si="333"/>
        <v>21559.572979899182</v>
      </c>
      <c r="AB1020" s="38">
        <f t="shared" si="319"/>
        <v>-2.648448571562767E-9</v>
      </c>
      <c r="AC1020" s="17"/>
      <c r="AD1020" s="17">
        <f t="shared" si="334"/>
        <v>35</v>
      </c>
      <c r="AE1020" s="143"/>
      <c r="AH1020" s="103"/>
      <c r="AI1020" s="533"/>
    </row>
    <row r="1021" spans="1:35">
      <c r="A1021" s="533"/>
      <c r="C1021" s="67" t="str">
        <f>'Terminated loans'!F211</f>
        <v>E</v>
      </c>
      <c r="D1021" s="19">
        <f>'Terminated loans'!H211</f>
        <v>143026698</v>
      </c>
      <c r="E1021" s="19">
        <f>'Terminated loans'!I211</f>
        <v>98</v>
      </c>
      <c r="F1021" s="19" t="str">
        <f>'Terminated loans'!J211</f>
        <v xml:space="preserve">CHAUVIN M-C C/056526           </v>
      </c>
      <c r="G1021" s="547" t="str">
        <f t="shared" ref="G1021:G1084" si="335">IF(H1021&lt;$P$5,"A",IF(H1021&lt;$P$6,"B",IF(H1021&lt;$P$7,"C",IF(H1021&lt;$P$8,"D",IF(H1021&lt;$P$9,"E",IF(H1021&lt;$P$10,"F",IF(H1021&lt;$P$11,"G",IF(H1021&lt;$P$12,"I",IF(H1021&lt;$P$13,"J",IF(H1021&lt;$P$14,"K","L"))))))))))&amp;IF(OR(P1021=0,P1021&gt;=5%),2,1)</f>
        <v>A2</v>
      </c>
      <c r="H1021" s="21">
        <f>'Terminated loans'!L211</f>
        <v>39549</v>
      </c>
      <c r="I1021" s="21">
        <f>IF(B1021="VELS",'Terminated loans'!M211,'Terminated loans'!B211)</f>
        <v>40602</v>
      </c>
      <c r="J1021" s="34">
        <f t="shared" si="323"/>
        <v>35</v>
      </c>
      <c r="K1021" s="34">
        <f t="shared" si="320"/>
        <v>152</v>
      </c>
      <c r="L1021" s="34">
        <f t="shared" si="321"/>
        <v>35</v>
      </c>
      <c r="M1021" s="34">
        <f t="shared" si="322"/>
        <v>35</v>
      </c>
      <c r="N1021" s="52">
        <f t="shared" si="324"/>
        <v>35</v>
      </c>
      <c r="O1021" s="318">
        <f>+'Terminated loans'!S211</f>
        <v>162587</v>
      </c>
      <c r="P1021" s="26">
        <f>+'Terminated loans'!T211</f>
        <v>0.05</v>
      </c>
      <c r="Q1021" s="536">
        <f t="shared" ref="Q1021:Q1084" si="336">VLOOKUP(G1021,$O$3:$Q$28,3,FALSE)</f>
        <v>0.104</v>
      </c>
      <c r="R1021" s="222">
        <f t="shared" si="325"/>
        <v>5001.9497105259379</v>
      </c>
      <c r="S1021" s="36">
        <f t="shared" si="326"/>
        <v>150451.80549145592</v>
      </c>
      <c r="T1021" s="36">
        <f t="shared" si="327"/>
        <v>12135.194508544082</v>
      </c>
      <c r="U1021" s="36">
        <f t="shared" si="328"/>
        <v>24616.434376950376</v>
      </c>
      <c r="V1021" s="36">
        <f t="shared" si="329"/>
        <v>12481.239868407865</v>
      </c>
      <c r="W1021" s="37">
        <f t="shared" si="330"/>
        <v>12135.19450854251</v>
      </c>
      <c r="X1021" s="36">
        <f t="shared" si="331"/>
        <v>12135.194508544082</v>
      </c>
      <c r="Y1021" s="276">
        <f t="shared" si="318"/>
        <v>12135.19450854251</v>
      </c>
      <c r="Z1021" s="36">
        <f t="shared" si="332"/>
        <v>24616.434376950376</v>
      </c>
      <c r="AA1021" s="36">
        <f t="shared" si="333"/>
        <v>12481.239868407865</v>
      </c>
      <c r="AB1021" s="38">
        <f t="shared" si="319"/>
        <v>-1.57160684466362E-9</v>
      </c>
      <c r="AC1021" s="17"/>
      <c r="AD1021" s="17">
        <f t="shared" si="334"/>
        <v>35</v>
      </c>
      <c r="AE1021" s="143"/>
      <c r="AH1021" s="103"/>
      <c r="AI1021" s="533"/>
    </row>
    <row r="1022" spans="1:35">
      <c r="A1022" s="533"/>
      <c r="C1022" s="67" t="str">
        <f>'Terminated loans'!F212</f>
        <v>E</v>
      </c>
      <c r="D1022" s="19">
        <f>'Terminated loans'!H212</f>
        <v>143028070</v>
      </c>
      <c r="E1022" s="19">
        <f>'Terminated loans'!I212</f>
        <v>99</v>
      </c>
      <c r="F1022" s="19" t="str">
        <f>'Terminated loans'!J212</f>
        <v xml:space="preserve">BOLARAM YB(SL 1362)            </v>
      </c>
      <c r="G1022" s="547" t="str">
        <f t="shared" si="335"/>
        <v>A1</v>
      </c>
      <c r="H1022" s="21">
        <f>'Terminated loans'!L212</f>
        <v>39916</v>
      </c>
      <c r="I1022" s="21">
        <f>IF(B1022="VELS",'Terminated loans'!M212,'Terminated loans'!B212)</f>
        <v>40602</v>
      </c>
      <c r="J1022" s="34">
        <f t="shared" si="323"/>
        <v>23</v>
      </c>
      <c r="K1022" s="34">
        <f t="shared" si="320"/>
        <v>140</v>
      </c>
      <c r="L1022" s="34">
        <f t="shared" si="321"/>
        <v>23</v>
      </c>
      <c r="M1022" s="34">
        <f t="shared" si="322"/>
        <v>23</v>
      </c>
      <c r="N1022" s="52">
        <f t="shared" si="324"/>
        <v>23</v>
      </c>
      <c r="O1022" s="318">
        <f>+'Terminated loans'!S212</f>
        <v>1495438</v>
      </c>
      <c r="P1022" s="26">
        <f>+'Terminated loans'!T212</f>
        <v>0.03</v>
      </c>
      <c r="Q1022" s="536">
        <f t="shared" si="336"/>
        <v>8.6499999999999994E-2</v>
      </c>
      <c r="R1022" s="222">
        <f t="shared" si="325"/>
        <v>66987.471723079929</v>
      </c>
      <c r="S1022" s="36">
        <f t="shared" si="326"/>
        <v>1415084.8544026841</v>
      </c>
      <c r="T1022" s="36">
        <f t="shared" si="327"/>
        <v>80353.145597315859</v>
      </c>
      <c r="U1022" s="36">
        <f t="shared" si="328"/>
        <v>125626.99522813945</v>
      </c>
      <c r="V1022" s="36">
        <f t="shared" si="329"/>
        <v>45273.84963083826</v>
      </c>
      <c r="W1022" s="37">
        <f t="shared" si="330"/>
        <v>80353.145597301191</v>
      </c>
      <c r="X1022" s="36">
        <f t="shared" si="331"/>
        <v>80353.145597315859</v>
      </c>
      <c r="Y1022" s="276">
        <f t="shared" si="318"/>
        <v>80353.145597301191</v>
      </c>
      <c r="Z1022" s="36">
        <f t="shared" si="332"/>
        <v>125626.99522813945</v>
      </c>
      <c r="AA1022" s="36">
        <f t="shared" si="333"/>
        <v>45273.84963083826</v>
      </c>
      <c r="AB1022" s="38">
        <f t="shared" si="319"/>
        <v>-1.4668330550193787E-8</v>
      </c>
      <c r="AC1022" s="17"/>
      <c r="AD1022" s="17">
        <f t="shared" si="334"/>
        <v>23</v>
      </c>
      <c r="AE1022" s="143"/>
      <c r="AH1022" s="103"/>
      <c r="AI1022" s="533"/>
    </row>
    <row r="1023" spans="1:35">
      <c r="A1023" s="533"/>
      <c r="C1023" s="67" t="str">
        <f>'Terminated loans'!F213</f>
        <v>E</v>
      </c>
      <c r="D1023" s="19">
        <f>'Terminated loans'!H213</f>
        <v>143028186</v>
      </c>
      <c r="E1023" s="19">
        <f>'Terminated loans'!I213</f>
        <v>99</v>
      </c>
      <c r="F1023" s="19" t="str">
        <f>'Terminated loans'!J213</f>
        <v xml:space="preserve">MOOSSAJEE MRS A B M(AM)        </v>
      </c>
      <c r="G1023" s="547" t="str">
        <f t="shared" si="335"/>
        <v>A1</v>
      </c>
      <c r="H1023" s="21">
        <f>'Terminated loans'!L213</f>
        <v>39562</v>
      </c>
      <c r="I1023" s="21">
        <f>IF(B1023="VELS",'Terminated loans'!M213,'Terminated loans'!B213)</f>
        <v>40602</v>
      </c>
      <c r="J1023" s="34">
        <f t="shared" si="323"/>
        <v>34</v>
      </c>
      <c r="K1023" s="34">
        <f t="shared" si="320"/>
        <v>151</v>
      </c>
      <c r="L1023" s="34">
        <f t="shared" si="321"/>
        <v>34</v>
      </c>
      <c r="M1023" s="34">
        <f t="shared" si="322"/>
        <v>34</v>
      </c>
      <c r="N1023" s="52">
        <f t="shared" si="324"/>
        <v>34</v>
      </c>
      <c r="O1023" s="318">
        <f>+'Terminated loans'!S213</f>
        <v>1700210</v>
      </c>
      <c r="P1023" s="26">
        <f>+'Terminated loans'!T213</f>
        <v>0.03</v>
      </c>
      <c r="Q1023" s="536">
        <f t="shared" si="336"/>
        <v>8.6499999999999994E-2</v>
      </c>
      <c r="R1023" s="222">
        <f t="shared" si="325"/>
        <v>52223.987380649334</v>
      </c>
      <c r="S1023" s="36">
        <f t="shared" si="326"/>
        <v>1569779.6284674876</v>
      </c>
      <c r="T1023" s="36">
        <f t="shared" si="327"/>
        <v>130430.37153251236</v>
      </c>
      <c r="U1023" s="36">
        <f t="shared" si="328"/>
        <v>205835.94247457245</v>
      </c>
      <c r="V1023" s="36">
        <f t="shared" si="329"/>
        <v>75405.57094207732</v>
      </c>
      <c r="W1023" s="37">
        <f t="shared" si="330"/>
        <v>130430.37153249513</v>
      </c>
      <c r="X1023" s="36">
        <f t="shared" si="331"/>
        <v>130430.37153251236</v>
      </c>
      <c r="Y1023" s="276">
        <f t="shared" si="318"/>
        <v>130430.37153249513</v>
      </c>
      <c r="Z1023" s="36">
        <f t="shared" si="332"/>
        <v>205835.94247457245</v>
      </c>
      <c r="AA1023" s="36">
        <f t="shared" si="333"/>
        <v>75405.57094207732</v>
      </c>
      <c r="AB1023" s="38">
        <f t="shared" si="319"/>
        <v>-1.7229467630386353E-8</v>
      </c>
      <c r="AC1023" s="17"/>
      <c r="AD1023" s="17">
        <f t="shared" si="334"/>
        <v>34</v>
      </c>
      <c r="AE1023" s="143"/>
      <c r="AH1023" s="103"/>
      <c r="AI1023" s="533"/>
    </row>
    <row r="1024" spans="1:35">
      <c r="A1024" s="533"/>
      <c r="C1024" s="67" t="str">
        <f>'Terminated loans'!F214</f>
        <v>E</v>
      </c>
      <c r="D1024" s="19">
        <f>'Terminated loans'!H214</f>
        <v>143030792</v>
      </c>
      <c r="E1024" s="19">
        <f>'Terminated loans'!I214</f>
        <v>99</v>
      </c>
      <c r="F1024" s="19" t="str">
        <f>'Terminated loans'!J214</f>
        <v xml:space="preserve">DEONARAIN MRS M K(SL0909)      </v>
      </c>
      <c r="G1024" s="547" t="str">
        <f t="shared" si="335"/>
        <v>A1</v>
      </c>
      <c r="H1024" s="21">
        <f>'Terminated loans'!L214</f>
        <v>39580</v>
      </c>
      <c r="I1024" s="21">
        <f>IF(B1024="VELS",'Terminated loans'!M214,'Terminated loans'!B214)</f>
        <v>40602</v>
      </c>
      <c r="J1024" s="34">
        <f t="shared" si="323"/>
        <v>34</v>
      </c>
      <c r="K1024" s="34">
        <f t="shared" si="320"/>
        <v>151</v>
      </c>
      <c r="L1024" s="34">
        <f t="shared" si="321"/>
        <v>34</v>
      </c>
      <c r="M1024" s="34">
        <f t="shared" si="322"/>
        <v>34</v>
      </c>
      <c r="N1024" s="52">
        <f t="shared" si="324"/>
        <v>34</v>
      </c>
      <c r="O1024" s="318">
        <f>+'Terminated loans'!S214</f>
        <v>2251156</v>
      </c>
      <c r="P1024" s="26">
        <f>+'Terminated loans'!T214</f>
        <v>0.03</v>
      </c>
      <c r="Q1024" s="536">
        <f t="shared" si="336"/>
        <v>8.6499999999999994E-2</v>
      </c>
      <c r="R1024" s="222">
        <f t="shared" si="325"/>
        <v>69146.953926793183</v>
      </c>
      <c r="S1024" s="36">
        <f t="shared" si="326"/>
        <v>2078460.2074463484</v>
      </c>
      <c r="T1024" s="36">
        <f t="shared" si="327"/>
        <v>172695.79255365161</v>
      </c>
      <c r="U1024" s="36">
        <f t="shared" si="328"/>
        <v>272536.22606459702</v>
      </c>
      <c r="V1024" s="36">
        <f t="shared" si="329"/>
        <v>99840.433510968927</v>
      </c>
      <c r="W1024" s="37">
        <f t="shared" si="330"/>
        <v>172695.7925536281</v>
      </c>
      <c r="X1024" s="36">
        <f t="shared" si="331"/>
        <v>172695.79255365161</v>
      </c>
      <c r="Y1024" s="276">
        <f t="shared" si="318"/>
        <v>172695.7925536281</v>
      </c>
      <c r="Z1024" s="36">
        <f t="shared" si="332"/>
        <v>272536.22606459702</v>
      </c>
      <c r="AA1024" s="36">
        <f t="shared" si="333"/>
        <v>99840.433510968927</v>
      </c>
      <c r="AB1024" s="38">
        <f t="shared" si="319"/>
        <v>-2.3515895009040833E-8</v>
      </c>
      <c r="AC1024" s="17"/>
      <c r="AD1024" s="17">
        <f t="shared" si="334"/>
        <v>34</v>
      </c>
      <c r="AE1024" s="143"/>
      <c r="AH1024" s="103"/>
      <c r="AI1024" s="533"/>
    </row>
    <row r="1025" spans="1:35">
      <c r="A1025" s="533"/>
      <c r="C1025" s="67" t="str">
        <f>'Terminated loans'!F215</f>
        <v>E</v>
      </c>
      <c r="D1025" s="19">
        <f>'Terminated loans'!H215</f>
        <v>143070034</v>
      </c>
      <c r="E1025" s="19">
        <f>'Terminated loans'!I215</f>
        <v>99</v>
      </c>
      <c r="F1025" s="19" t="str">
        <f>'Terminated loans'!J215</f>
        <v xml:space="preserve">SIOU M J A (SL 2040)           </v>
      </c>
      <c r="G1025" s="547" t="str">
        <f t="shared" si="335"/>
        <v>A1</v>
      </c>
      <c r="H1025" s="21">
        <f>'Terminated loans'!L215</f>
        <v>40332</v>
      </c>
      <c r="I1025" s="21">
        <f>IF(B1025="VELS",'Terminated loans'!M215,'Terminated loans'!B215)</f>
        <v>40602</v>
      </c>
      <c r="J1025" s="34">
        <f t="shared" si="323"/>
        <v>9</v>
      </c>
      <c r="K1025" s="34">
        <f t="shared" si="320"/>
        <v>126</v>
      </c>
      <c r="L1025" s="34">
        <f t="shared" si="321"/>
        <v>9</v>
      </c>
      <c r="M1025" s="34">
        <f t="shared" si="322"/>
        <v>9</v>
      </c>
      <c r="N1025" s="52">
        <f t="shared" si="324"/>
        <v>9</v>
      </c>
      <c r="O1025" s="318">
        <f>+'Terminated loans'!S215</f>
        <v>240036</v>
      </c>
      <c r="P1025" s="26">
        <f>+'Terminated loans'!T215</f>
        <v>0.03</v>
      </c>
      <c r="Q1025" s="536">
        <f t="shared" si="336"/>
        <v>8.6499999999999994E-2</v>
      </c>
      <c r="R1025" s="222">
        <f t="shared" si="325"/>
        <v>27005.159881534833</v>
      </c>
      <c r="S1025" s="36">
        <f t="shared" si="326"/>
        <v>234513.25206789796</v>
      </c>
      <c r="T1025" s="36">
        <f t="shared" si="327"/>
        <v>5522.7479321020364</v>
      </c>
      <c r="U1025" s="36">
        <f t="shared" si="328"/>
        <v>8533.1868659126048</v>
      </c>
      <c r="V1025" s="36">
        <f t="shared" si="329"/>
        <v>3010.438933813537</v>
      </c>
      <c r="W1025" s="37">
        <f t="shared" si="330"/>
        <v>5522.7479320990678</v>
      </c>
      <c r="X1025" s="36">
        <f t="shared" si="331"/>
        <v>5522.7479321020364</v>
      </c>
      <c r="Y1025" s="276">
        <f t="shared" si="318"/>
        <v>5522.7479320990678</v>
      </c>
      <c r="Z1025" s="36">
        <f t="shared" si="332"/>
        <v>8533.1868659126048</v>
      </c>
      <c r="AA1025" s="36">
        <f t="shared" si="333"/>
        <v>3010.438933813537</v>
      </c>
      <c r="AB1025" s="38">
        <f t="shared" si="319"/>
        <v>-2.9685907065868378E-9</v>
      </c>
      <c r="AC1025" s="17"/>
      <c r="AD1025" s="17">
        <f t="shared" si="334"/>
        <v>9</v>
      </c>
      <c r="AE1025" s="143"/>
      <c r="AH1025" s="103"/>
      <c r="AI1025" s="533"/>
    </row>
    <row r="1026" spans="1:35">
      <c r="A1026" s="533"/>
      <c r="C1026" s="67" t="str">
        <f>'Terminated loans'!F216</f>
        <v>E</v>
      </c>
      <c r="D1026" s="19">
        <f>'Terminated loans'!H216</f>
        <v>143089096</v>
      </c>
      <c r="E1026" s="19">
        <f>'Terminated loans'!I216</f>
        <v>99</v>
      </c>
      <c r="F1026" s="19" t="str">
        <f>'Terminated loans'!J216</f>
        <v xml:space="preserve">BOLARAM Y (SL 1961)            </v>
      </c>
      <c r="G1026" s="547" t="str">
        <f t="shared" si="335"/>
        <v>A1</v>
      </c>
      <c r="H1026" s="21">
        <f>'Terminated loans'!L216</f>
        <v>40379</v>
      </c>
      <c r="I1026" s="21">
        <f>IF(B1026="VELS",'Terminated loans'!M216,'Terminated loans'!B216)</f>
        <v>40602</v>
      </c>
      <c r="J1026" s="34">
        <f t="shared" si="323"/>
        <v>7</v>
      </c>
      <c r="K1026" s="34">
        <f t="shared" si="320"/>
        <v>124</v>
      </c>
      <c r="L1026" s="34">
        <f t="shared" si="321"/>
        <v>7</v>
      </c>
      <c r="M1026" s="34">
        <f t="shared" si="322"/>
        <v>7</v>
      </c>
      <c r="N1026" s="52">
        <f t="shared" si="324"/>
        <v>7</v>
      </c>
      <c r="O1026" s="318">
        <f>+'Terminated loans'!S216</f>
        <v>702275</v>
      </c>
      <c r="P1026" s="26">
        <f>+'Terminated loans'!T216</f>
        <v>0.03</v>
      </c>
      <c r="Q1026" s="536">
        <f t="shared" si="336"/>
        <v>8.6499999999999994E-2</v>
      </c>
      <c r="R1026" s="222">
        <f t="shared" si="325"/>
        <v>101330.75498204502</v>
      </c>
      <c r="S1026" s="36">
        <f t="shared" si="326"/>
        <v>689297.78815399704</v>
      </c>
      <c r="T1026" s="36">
        <f t="shared" si="327"/>
        <v>12977.21184600296</v>
      </c>
      <c r="U1026" s="36">
        <f t="shared" si="328"/>
        <v>20017.496720310883</v>
      </c>
      <c r="V1026" s="36">
        <f t="shared" si="329"/>
        <v>7040.2848743151408</v>
      </c>
      <c r="W1026" s="37">
        <f t="shared" si="330"/>
        <v>12977.211845995742</v>
      </c>
      <c r="X1026" s="36">
        <f t="shared" si="331"/>
        <v>12977.21184600296</v>
      </c>
      <c r="Y1026" s="276">
        <f t="shared" si="318"/>
        <v>12977.211845995742</v>
      </c>
      <c r="Z1026" s="36">
        <f t="shared" si="332"/>
        <v>20017.496720310883</v>
      </c>
      <c r="AA1026" s="36">
        <f t="shared" si="333"/>
        <v>7040.2848743151408</v>
      </c>
      <c r="AB1026" s="38">
        <f t="shared" si="319"/>
        <v>-7.2177499532699585E-9</v>
      </c>
      <c r="AC1026" s="17"/>
      <c r="AD1026" s="17">
        <f t="shared" si="334"/>
        <v>7</v>
      </c>
      <c r="AE1026" s="143"/>
      <c r="AH1026" s="103"/>
      <c r="AI1026" s="533"/>
    </row>
    <row r="1027" spans="1:35">
      <c r="A1027" s="533"/>
      <c r="C1027" s="67" t="str">
        <f>'Terminated loans'!F217</f>
        <v>E</v>
      </c>
      <c r="D1027" s="19">
        <f>'Terminated loans'!H217</f>
        <v>143853306</v>
      </c>
      <c r="E1027" s="19">
        <f>'Terminated loans'!I217</f>
        <v>99</v>
      </c>
      <c r="F1027" s="19" t="str">
        <f>'Terminated loans'!J217</f>
        <v xml:space="preserve">DAMREE L D (SL 1506)           </v>
      </c>
      <c r="G1027" s="547" t="str">
        <f t="shared" si="335"/>
        <v>A1</v>
      </c>
      <c r="H1027" s="21">
        <f>'Terminated loans'!L217</f>
        <v>40255</v>
      </c>
      <c r="I1027" s="21">
        <f>IF(B1027="VELS",'Terminated loans'!M217,'Terminated loans'!B217)</f>
        <v>40602</v>
      </c>
      <c r="J1027" s="34">
        <f t="shared" si="323"/>
        <v>11</v>
      </c>
      <c r="K1027" s="34">
        <f t="shared" si="320"/>
        <v>129</v>
      </c>
      <c r="L1027" s="34">
        <f t="shared" si="321"/>
        <v>11</v>
      </c>
      <c r="M1027" s="34">
        <f t="shared" si="322"/>
        <v>11</v>
      </c>
      <c r="N1027" s="52">
        <f t="shared" si="324"/>
        <v>11</v>
      </c>
      <c r="O1027" s="318">
        <f>+'Terminated loans'!S217</f>
        <v>3507114</v>
      </c>
      <c r="P1027" s="26">
        <f>+'Terminated loans'!T217</f>
        <v>0.03</v>
      </c>
      <c r="Q1027" s="536">
        <f t="shared" si="336"/>
        <v>8.6499999999999994E-2</v>
      </c>
      <c r="R1027" s="222">
        <f t="shared" si="325"/>
        <v>323630.8753011261</v>
      </c>
      <c r="S1027" s="36">
        <f t="shared" si="326"/>
        <v>3410662.8204696081</v>
      </c>
      <c r="T1027" s="36">
        <f t="shared" si="327"/>
        <v>96451.179530391935</v>
      </c>
      <c r="U1027" s="36">
        <f t="shared" si="328"/>
        <v>149276.807842738</v>
      </c>
      <c r="V1027" s="36">
        <f t="shared" si="329"/>
        <v>52825.628312387504</v>
      </c>
      <c r="W1027" s="37">
        <f t="shared" si="330"/>
        <v>96451.179530350491</v>
      </c>
      <c r="X1027" s="36">
        <f t="shared" si="331"/>
        <v>96451.179530391935</v>
      </c>
      <c r="Y1027" s="276">
        <f t="shared" si="318"/>
        <v>96451.179530350491</v>
      </c>
      <c r="Z1027" s="36">
        <f t="shared" si="332"/>
        <v>149276.807842738</v>
      </c>
      <c r="AA1027" s="36">
        <f t="shared" si="333"/>
        <v>52825.628312387504</v>
      </c>
      <c r="AB1027" s="38">
        <f t="shared" si="319"/>
        <v>-4.1443854570388794E-8</v>
      </c>
      <c r="AC1027" s="17"/>
      <c r="AD1027" s="17">
        <f t="shared" si="334"/>
        <v>11</v>
      </c>
      <c r="AE1027" s="143"/>
      <c r="AH1027" s="103"/>
      <c r="AI1027" s="533"/>
    </row>
    <row r="1028" spans="1:35">
      <c r="A1028" s="533"/>
      <c r="C1028" s="67" t="str">
        <f>'Terminated loans'!F218</f>
        <v>E</v>
      </c>
      <c r="D1028" s="19">
        <f>'Terminated loans'!H218</f>
        <v>143990079</v>
      </c>
      <c r="E1028" s="19">
        <f>'Terminated loans'!I218</f>
        <v>98</v>
      </c>
      <c r="F1028" s="19" t="str">
        <f>'Terminated loans'!J218</f>
        <v xml:space="preserve">KOOTBAULLY S                   </v>
      </c>
      <c r="G1028" s="547" t="str">
        <f t="shared" si="335"/>
        <v>A2</v>
      </c>
      <c r="H1028" s="21">
        <f>'Terminated loans'!L218</f>
        <v>40277</v>
      </c>
      <c r="I1028" s="21">
        <f>IF(B1028="VELS",'Terminated loans'!M218,'Terminated loans'!B218)</f>
        <v>40602</v>
      </c>
      <c r="J1028" s="34">
        <f t="shared" si="323"/>
        <v>11</v>
      </c>
      <c r="K1028" s="34">
        <f t="shared" si="320"/>
        <v>128</v>
      </c>
      <c r="L1028" s="34">
        <f t="shared" si="321"/>
        <v>11</v>
      </c>
      <c r="M1028" s="34">
        <f t="shared" si="322"/>
        <v>11</v>
      </c>
      <c r="N1028" s="52">
        <f t="shared" si="324"/>
        <v>11</v>
      </c>
      <c r="O1028" s="318">
        <f>+'Terminated loans'!S218</f>
        <v>195460</v>
      </c>
      <c r="P1028" s="26">
        <f>+'Terminated loans'!T218</f>
        <v>0.05</v>
      </c>
      <c r="Q1028" s="536">
        <f t="shared" si="336"/>
        <v>0.104</v>
      </c>
      <c r="R1028" s="222">
        <f t="shared" si="325"/>
        <v>18216.396576114526</v>
      </c>
      <c r="S1028" s="36">
        <f t="shared" si="326"/>
        <v>190340.33565735447</v>
      </c>
      <c r="T1028" s="36">
        <f t="shared" si="327"/>
        <v>5119.6643426455266</v>
      </c>
      <c r="U1028" s="36">
        <f t="shared" si="328"/>
        <v>10040.026679903269</v>
      </c>
      <c r="V1028" s="36">
        <f t="shared" si="329"/>
        <v>4920.3623372598086</v>
      </c>
      <c r="W1028" s="37">
        <f t="shared" si="330"/>
        <v>5119.6643426434603</v>
      </c>
      <c r="X1028" s="36">
        <f t="shared" si="331"/>
        <v>5119.6643426455266</v>
      </c>
      <c r="Y1028" s="276">
        <f t="shared" si="318"/>
        <v>5119.6643426434603</v>
      </c>
      <c r="Z1028" s="36">
        <f t="shared" si="332"/>
        <v>10040.026679903269</v>
      </c>
      <c r="AA1028" s="36">
        <f t="shared" si="333"/>
        <v>4920.3623372598086</v>
      </c>
      <c r="AB1028" s="38">
        <f t="shared" si="319"/>
        <v>-2.066371962428093E-9</v>
      </c>
      <c r="AC1028" s="17"/>
      <c r="AD1028" s="17">
        <f t="shared" si="334"/>
        <v>11</v>
      </c>
      <c r="AE1028" s="143"/>
      <c r="AH1028" s="103"/>
      <c r="AI1028" s="533"/>
    </row>
    <row r="1029" spans="1:35">
      <c r="A1029" s="533"/>
      <c r="C1029" s="67" t="str">
        <f>'Terminated loans'!F219</f>
        <v>E</v>
      </c>
      <c r="D1029" s="19">
        <f>'Terminated loans'!H219</f>
        <v>143990214</v>
      </c>
      <c r="E1029" s="19">
        <f>'Terminated loans'!I219</f>
        <v>98</v>
      </c>
      <c r="F1029" s="19" t="str">
        <f>'Terminated loans'!J219</f>
        <v xml:space="preserve">BROWN M A                      </v>
      </c>
      <c r="G1029" s="547" t="str">
        <f t="shared" si="335"/>
        <v>A2</v>
      </c>
      <c r="H1029" s="21">
        <f>'Terminated loans'!L219</f>
        <v>40284</v>
      </c>
      <c r="I1029" s="21">
        <f>IF(B1029="VELS",'Terminated loans'!M219,'Terminated loans'!B219)</f>
        <v>40602</v>
      </c>
      <c r="J1029" s="34">
        <f t="shared" si="323"/>
        <v>10</v>
      </c>
      <c r="K1029" s="34">
        <f t="shared" si="320"/>
        <v>128</v>
      </c>
      <c r="L1029" s="34">
        <f t="shared" si="321"/>
        <v>10</v>
      </c>
      <c r="M1029" s="34">
        <f t="shared" si="322"/>
        <v>10</v>
      </c>
      <c r="N1029" s="52">
        <f t="shared" si="324"/>
        <v>10</v>
      </c>
      <c r="O1029" s="318">
        <f>+'Terminated loans'!S219</f>
        <v>121960</v>
      </c>
      <c r="P1029" s="26">
        <f>+'Terminated loans'!T219</f>
        <v>0.05</v>
      </c>
      <c r="Q1029" s="536">
        <f t="shared" si="336"/>
        <v>0.104</v>
      </c>
      <c r="R1029" s="222">
        <f t="shared" si="325"/>
        <v>12477.234809715887</v>
      </c>
      <c r="S1029" s="36">
        <f t="shared" si="326"/>
        <v>119025.37609083112</v>
      </c>
      <c r="T1029" s="36">
        <f t="shared" si="327"/>
        <v>2934.6239091688767</v>
      </c>
      <c r="U1029" s="36">
        <f t="shared" si="328"/>
        <v>5746.9720063265268</v>
      </c>
      <c r="V1029" s="36">
        <f t="shared" si="329"/>
        <v>2812.3480971588579</v>
      </c>
      <c r="W1029" s="37">
        <f t="shared" si="330"/>
        <v>2934.6239091676689</v>
      </c>
      <c r="X1029" s="36">
        <f t="shared" si="331"/>
        <v>2934.6239091688767</v>
      </c>
      <c r="Y1029" s="276">
        <f t="shared" si="318"/>
        <v>2934.6239091676689</v>
      </c>
      <c r="Z1029" s="36">
        <f t="shared" si="332"/>
        <v>5746.9720063265268</v>
      </c>
      <c r="AA1029" s="36">
        <f t="shared" si="333"/>
        <v>2812.3480971588579</v>
      </c>
      <c r="AB1029" s="38">
        <f t="shared" si="319"/>
        <v>-1.2078089639544487E-9</v>
      </c>
      <c r="AC1029" s="17"/>
      <c r="AD1029" s="17">
        <f t="shared" si="334"/>
        <v>10</v>
      </c>
      <c r="AE1029" s="143"/>
      <c r="AH1029" s="103"/>
      <c r="AI1029" s="533"/>
    </row>
    <row r="1030" spans="1:35">
      <c r="A1030" s="533"/>
      <c r="C1030" s="67" t="str">
        <f>'Terminated loans'!F220</f>
        <v>E</v>
      </c>
      <c r="D1030" s="19">
        <f>'Terminated loans'!H220</f>
        <v>143990702</v>
      </c>
      <c r="E1030" s="19">
        <f>'Terminated loans'!I220</f>
        <v>98</v>
      </c>
      <c r="F1030" s="19" t="str">
        <f>'Terminated loans'!J220</f>
        <v xml:space="preserve">DEONARAIN M K                  </v>
      </c>
      <c r="G1030" s="547" t="str">
        <f t="shared" si="335"/>
        <v>A2</v>
      </c>
      <c r="H1030" s="21">
        <f>'Terminated loans'!L220</f>
        <v>40339</v>
      </c>
      <c r="I1030" s="21">
        <f>IF(B1030="VELS",'Terminated loans'!M220,'Terminated loans'!B220)</f>
        <v>40602</v>
      </c>
      <c r="J1030" s="34">
        <f t="shared" si="323"/>
        <v>9</v>
      </c>
      <c r="K1030" s="34">
        <f t="shared" si="320"/>
        <v>126</v>
      </c>
      <c r="L1030" s="34">
        <f t="shared" si="321"/>
        <v>9</v>
      </c>
      <c r="M1030" s="34">
        <f t="shared" si="322"/>
        <v>9</v>
      </c>
      <c r="N1030" s="52">
        <f t="shared" si="324"/>
        <v>9</v>
      </c>
      <c r="O1030" s="318">
        <f>+'Terminated loans'!S220</f>
        <v>60125</v>
      </c>
      <c r="P1030" s="26">
        <f>+'Terminated loans'!T220</f>
        <v>0.05</v>
      </c>
      <c r="Q1030" s="536">
        <f t="shared" si="336"/>
        <v>0.104</v>
      </c>
      <c r="R1030" s="222">
        <f t="shared" si="325"/>
        <v>6820.5053841150802</v>
      </c>
      <c r="S1030" s="36">
        <f t="shared" si="326"/>
        <v>58806.930944671069</v>
      </c>
      <c r="T1030" s="36">
        <f t="shared" si="327"/>
        <v>1318.0690553289314</v>
      </c>
      <c r="U1030" s="36">
        <f t="shared" si="328"/>
        <v>2577.6175123640569</v>
      </c>
      <c r="V1030" s="36">
        <f t="shared" si="329"/>
        <v>1259.5484570357221</v>
      </c>
      <c r="W1030" s="37">
        <f t="shared" si="330"/>
        <v>1318.0690553283348</v>
      </c>
      <c r="X1030" s="36">
        <f t="shared" si="331"/>
        <v>1318.0690553289314</v>
      </c>
      <c r="Y1030" s="276">
        <f t="shared" si="318"/>
        <v>1318.0690553283348</v>
      </c>
      <c r="Z1030" s="36">
        <f t="shared" si="332"/>
        <v>2577.6175123640569</v>
      </c>
      <c r="AA1030" s="36">
        <f t="shared" si="333"/>
        <v>1259.5484570357221</v>
      </c>
      <c r="AB1030" s="38">
        <f t="shared" si="319"/>
        <v>-5.9662852436304092E-10</v>
      </c>
      <c r="AC1030" s="17"/>
      <c r="AD1030" s="17">
        <f t="shared" si="334"/>
        <v>9</v>
      </c>
      <c r="AE1030" s="143"/>
      <c r="AH1030" s="103"/>
      <c r="AI1030" s="533"/>
    </row>
    <row r="1031" spans="1:35">
      <c r="A1031" s="533"/>
      <c r="C1031" s="67" t="str">
        <f>'Terminated loans'!F221</f>
        <v>E</v>
      </c>
      <c r="D1031" s="19">
        <f>'Terminated loans'!H221</f>
        <v>143990737</v>
      </c>
      <c r="E1031" s="19">
        <f>'Terminated loans'!I221</f>
        <v>98</v>
      </c>
      <c r="F1031" s="19" t="str">
        <f>'Terminated loans'!J221</f>
        <v xml:space="preserve">LASCIE A P                     </v>
      </c>
      <c r="G1031" s="547" t="str">
        <f t="shared" si="335"/>
        <v>A2</v>
      </c>
      <c r="H1031" s="21">
        <f>'Terminated loans'!L221</f>
        <v>40241</v>
      </c>
      <c r="I1031" s="21">
        <f>IF(B1031="VELS",'Terminated loans'!M221,'Terminated loans'!B221)</f>
        <v>40602</v>
      </c>
      <c r="J1031" s="34">
        <f t="shared" si="323"/>
        <v>12</v>
      </c>
      <c r="K1031" s="34">
        <f t="shared" si="320"/>
        <v>129</v>
      </c>
      <c r="L1031" s="34">
        <f t="shared" si="321"/>
        <v>12</v>
      </c>
      <c r="M1031" s="34">
        <f t="shared" si="322"/>
        <v>12</v>
      </c>
      <c r="N1031" s="52">
        <f t="shared" si="324"/>
        <v>12</v>
      </c>
      <c r="O1031" s="318">
        <f>+'Terminated loans'!S221</f>
        <v>226259</v>
      </c>
      <c r="P1031" s="26">
        <f>+'Terminated loans'!T221</f>
        <v>0.05</v>
      </c>
      <c r="Q1031" s="536">
        <f t="shared" si="336"/>
        <v>0.104</v>
      </c>
      <c r="R1031" s="222">
        <f t="shared" si="325"/>
        <v>19369.463221976785</v>
      </c>
      <c r="S1031" s="36">
        <f t="shared" si="326"/>
        <v>219852.6260964305</v>
      </c>
      <c r="T1031" s="36">
        <f t="shared" si="327"/>
        <v>6406.3739035695035</v>
      </c>
      <c r="U1031" s="36">
        <f t="shared" si="328"/>
        <v>12580.932567288575</v>
      </c>
      <c r="V1031" s="36">
        <f t="shared" si="329"/>
        <v>6174.5586637214292</v>
      </c>
      <c r="W1031" s="37">
        <f t="shared" si="330"/>
        <v>6406.373903567146</v>
      </c>
      <c r="X1031" s="36">
        <f t="shared" si="331"/>
        <v>6406.3739035695035</v>
      </c>
      <c r="Y1031" s="276">
        <f t="shared" si="318"/>
        <v>6406.373903567146</v>
      </c>
      <c r="Z1031" s="36">
        <f t="shared" si="332"/>
        <v>12580.932567288575</v>
      </c>
      <c r="AA1031" s="36">
        <f t="shared" si="333"/>
        <v>6174.5586637214292</v>
      </c>
      <c r="AB1031" s="38">
        <f t="shared" si="319"/>
        <v>-2.35741026699543E-9</v>
      </c>
      <c r="AC1031" s="17"/>
      <c r="AD1031" s="17">
        <f t="shared" si="334"/>
        <v>12</v>
      </c>
      <c r="AE1031" s="143"/>
      <c r="AH1031" s="103"/>
      <c r="AI1031" s="533"/>
    </row>
    <row r="1032" spans="1:35">
      <c r="A1032" s="533"/>
      <c r="C1032" s="67" t="str">
        <f>'Terminated loans'!F222</f>
        <v>E</v>
      </c>
      <c r="D1032" s="19">
        <f>'Terminated loans'!H222</f>
        <v>143991768</v>
      </c>
      <c r="E1032" s="19">
        <f>'Terminated loans'!I222</f>
        <v>98</v>
      </c>
      <c r="F1032" s="19" t="str">
        <f>'Terminated loans'!J222</f>
        <v xml:space="preserve">SIOU M J A                     </v>
      </c>
      <c r="G1032" s="547" t="str">
        <f t="shared" si="335"/>
        <v>A2</v>
      </c>
      <c r="H1032" s="21">
        <f>'Terminated loans'!L222</f>
        <v>40266</v>
      </c>
      <c r="I1032" s="21">
        <f>IF(B1032="VELS",'Terminated loans'!M222,'Terminated loans'!B222)</f>
        <v>40602</v>
      </c>
      <c r="J1032" s="34">
        <f t="shared" si="323"/>
        <v>11</v>
      </c>
      <c r="K1032" s="34">
        <f t="shared" si="320"/>
        <v>128</v>
      </c>
      <c r="L1032" s="34">
        <f t="shared" si="321"/>
        <v>11</v>
      </c>
      <c r="M1032" s="34">
        <f t="shared" si="322"/>
        <v>11</v>
      </c>
      <c r="N1032" s="52">
        <f t="shared" si="324"/>
        <v>11</v>
      </c>
      <c r="O1032" s="318">
        <f>+'Terminated loans'!S222</f>
        <v>229150</v>
      </c>
      <c r="P1032" s="26">
        <f>+'Terminated loans'!T222</f>
        <v>0.05</v>
      </c>
      <c r="Q1032" s="536">
        <f t="shared" si="336"/>
        <v>0.104</v>
      </c>
      <c r="R1032" s="222">
        <f t="shared" si="325"/>
        <v>21356.222630802433</v>
      </c>
      <c r="S1032" s="36">
        <f t="shared" si="326"/>
        <v>223147.89683762807</v>
      </c>
      <c r="T1032" s="36">
        <f t="shared" si="327"/>
        <v>6002.1031623719318</v>
      </c>
      <c r="U1032" s="36">
        <f t="shared" si="328"/>
        <v>11770.552101196372</v>
      </c>
      <c r="V1032" s="36">
        <f t="shared" si="329"/>
        <v>5768.4489388267975</v>
      </c>
      <c r="W1032" s="37">
        <f t="shared" si="330"/>
        <v>6002.1031623695744</v>
      </c>
      <c r="X1032" s="36">
        <f t="shared" si="331"/>
        <v>6002.1031623719318</v>
      </c>
      <c r="Y1032" s="276">
        <f t="shared" si="318"/>
        <v>6002.1031623695744</v>
      </c>
      <c r="Z1032" s="36">
        <f t="shared" si="332"/>
        <v>11770.552101196372</v>
      </c>
      <c r="AA1032" s="36">
        <f t="shared" si="333"/>
        <v>5768.4489388267975</v>
      </c>
      <c r="AB1032" s="38">
        <f t="shared" si="319"/>
        <v>-2.35741026699543E-9</v>
      </c>
      <c r="AC1032" s="17"/>
      <c r="AD1032" s="17">
        <f t="shared" si="334"/>
        <v>11</v>
      </c>
      <c r="AE1032" s="143"/>
      <c r="AH1032" s="103"/>
      <c r="AI1032" s="533"/>
    </row>
    <row r="1033" spans="1:35">
      <c r="A1033" s="533"/>
      <c r="C1033" s="67" t="str">
        <f>'Terminated loans'!F223</f>
        <v>E</v>
      </c>
      <c r="D1033" s="19">
        <f>'Terminated loans'!H223</f>
        <v>143992160</v>
      </c>
      <c r="E1033" s="19">
        <f>'Terminated loans'!I223</f>
        <v>98</v>
      </c>
      <c r="F1033" s="19" t="str">
        <f>'Terminated loans'!J223</f>
        <v xml:space="preserve">TREEBHOWON V                   </v>
      </c>
      <c r="G1033" s="547" t="str">
        <f t="shared" si="335"/>
        <v>A2</v>
      </c>
      <c r="H1033" s="21">
        <f>'Terminated loans'!L223</f>
        <v>40360</v>
      </c>
      <c r="I1033" s="21">
        <f>IF(B1033="VELS",'Terminated loans'!M223,'Terminated loans'!B223)</f>
        <v>40602</v>
      </c>
      <c r="J1033" s="34">
        <f t="shared" si="323"/>
        <v>8</v>
      </c>
      <c r="K1033" s="34">
        <f t="shared" si="320"/>
        <v>125</v>
      </c>
      <c r="L1033" s="34">
        <f t="shared" si="321"/>
        <v>8</v>
      </c>
      <c r="M1033" s="34">
        <f t="shared" si="322"/>
        <v>8</v>
      </c>
      <c r="N1033" s="52">
        <f t="shared" si="324"/>
        <v>8</v>
      </c>
      <c r="O1033" s="318">
        <f>+'Terminated loans'!S223</f>
        <v>125417</v>
      </c>
      <c r="P1033" s="26">
        <f>+'Terminated loans'!T223</f>
        <v>0.05</v>
      </c>
      <c r="Q1033" s="536">
        <f t="shared" si="336"/>
        <v>0.104</v>
      </c>
      <c r="R1033" s="222">
        <f t="shared" si="325"/>
        <v>15972.497003024342</v>
      </c>
      <c r="S1033" s="36">
        <f t="shared" si="326"/>
        <v>122937.16127377558</v>
      </c>
      <c r="T1033" s="36">
        <f t="shared" si="327"/>
        <v>2479.8387262244214</v>
      </c>
      <c r="U1033" s="36">
        <f t="shared" si="328"/>
        <v>4842.8147504179215</v>
      </c>
      <c r="V1033" s="36">
        <f t="shared" si="329"/>
        <v>2362.9760241947515</v>
      </c>
      <c r="W1033" s="37">
        <f t="shared" si="330"/>
        <v>2479.8387262231699</v>
      </c>
      <c r="X1033" s="36">
        <f t="shared" si="331"/>
        <v>2479.8387262244214</v>
      </c>
      <c r="Y1033" s="276">
        <f t="shared" si="318"/>
        <v>2479.8387262231699</v>
      </c>
      <c r="Z1033" s="36">
        <f t="shared" si="332"/>
        <v>4842.8147504179215</v>
      </c>
      <c r="AA1033" s="36">
        <f t="shared" si="333"/>
        <v>2362.9760241947515</v>
      </c>
      <c r="AB1033" s="38">
        <f t="shared" si="319"/>
        <v>-1.2514647096395493E-9</v>
      </c>
      <c r="AC1033" s="17"/>
      <c r="AD1033" s="17">
        <f t="shared" si="334"/>
        <v>8</v>
      </c>
      <c r="AE1033" s="143"/>
      <c r="AH1033" s="103"/>
      <c r="AI1033" s="533"/>
    </row>
    <row r="1034" spans="1:35">
      <c r="A1034" s="533"/>
      <c r="C1034" s="67" t="str">
        <f>'Terminated loans'!F224</f>
        <v>E</v>
      </c>
      <c r="D1034" s="19">
        <f>'Terminated loans'!H224</f>
        <v>143992853</v>
      </c>
      <c r="E1034" s="19">
        <f>'Terminated loans'!I224</f>
        <v>98</v>
      </c>
      <c r="F1034" s="19" t="str">
        <f>'Terminated loans'!J224</f>
        <v xml:space="preserve">LASCIE A P                     </v>
      </c>
      <c r="G1034" s="547" t="str">
        <f t="shared" si="335"/>
        <v>A2</v>
      </c>
      <c r="H1034" s="21">
        <f>'Terminated loans'!L224</f>
        <v>40395</v>
      </c>
      <c r="I1034" s="21">
        <f>IF(B1034="VELS",'Terminated loans'!M224,'Terminated loans'!B224)</f>
        <v>40602</v>
      </c>
      <c r="J1034" s="34">
        <f t="shared" si="323"/>
        <v>7</v>
      </c>
      <c r="K1034" s="34">
        <f t="shared" si="320"/>
        <v>124</v>
      </c>
      <c r="L1034" s="34">
        <f t="shared" si="321"/>
        <v>7</v>
      </c>
      <c r="M1034" s="34">
        <f t="shared" si="322"/>
        <v>7</v>
      </c>
      <c r="N1034" s="52">
        <f t="shared" si="324"/>
        <v>7</v>
      </c>
      <c r="O1034" s="318">
        <f>+'Terminated loans'!S224</f>
        <v>17054</v>
      </c>
      <c r="P1034" s="26">
        <f>+'Terminated loans'!T224</f>
        <v>0.05</v>
      </c>
      <c r="Q1034" s="536">
        <f t="shared" si="336"/>
        <v>0.104</v>
      </c>
      <c r="R1034" s="222">
        <f t="shared" si="325"/>
        <v>2477.0593087701122</v>
      </c>
      <c r="S1034" s="36">
        <f t="shared" si="326"/>
        <v>16753.611755358772</v>
      </c>
      <c r="T1034" s="36">
        <f t="shared" si="327"/>
        <v>300.38824464122808</v>
      </c>
      <c r="U1034" s="36">
        <f t="shared" si="328"/>
        <v>585.80340603182412</v>
      </c>
      <c r="V1034" s="36">
        <f t="shared" si="329"/>
        <v>285.41516139078522</v>
      </c>
      <c r="W1034" s="37">
        <f t="shared" si="330"/>
        <v>300.38824464103891</v>
      </c>
      <c r="X1034" s="36">
        <f t="shared" si="331"/>
        <v>300.38824464122808</v>
      </c>
      <c r="Y1034" s="276">
        <f t="shared" si="318"/>
        <v>300.38824464103891</v>
      </c>
      <c r="Z1034" s="36">
        <f t="shared" si="332"/>
        <v>585.80340603182412</v>
      </c>
      <c r="AA1034" s="36">
        <f t="shared" si="333"/>
        <v>285.41516139078522</v>
      </c>
      <c r="AB1034" s="38">
        <f t="shared" si="319"/>
        <v>-1.8917489796876907E-10</v>
      </c>
      <c r="AC1034" s="17"/>
      <c r="AD1034" s="17">
        <f t="shared" si="334"/>
        <v>7</v>
      </c>
      <c r="AE1034" s="143"/>
      <c r="AH1034" s="103"/>
      <c r="AI1034" s="533"/>
    </row>
    <row r="1035" spans="1:35">
      <c r="A1035" s="533"/>
      <c r="C1035" s="67" t="str">
        <f>'Terminated loans'!F225</f>
        <v>E</v>
      </c>
      <c r="D1035" s="19">
        <f>'Terminated loans'!H225</f>
        <v>143992888</v>
      </c>
      <c r="E1035" s="19">
        <f>'Terminated loans'!I225</f>
        <v>98</v>
      </c>
      <c r="F1035" s="19" t="str">
        <f>'Terminated loans'!J225</f>
        <v xml:space="preserve">TREEBHOWON V                   </v>
      </c>
      <c r="G1035" s="547" t="str">
        <f t="shared" si="335"/>
        <v>A2</v>
      </c>
      <c r="H1035" s="21">
        <f>'Terminated loans'!L225</f>
        <v>40421</v>
      </c>
      <c r="I1035" s="21">
        <f>IF(B1035="VELS",'Terminated loans'!M225,'Terminated loans'!B225)</f>
        <v>40602</v>
      </c>
      <c r="J1035" s="34">
        <f t="shared" si="323"/>
        <v>6</v>
      </c>
      <c r="K1035" s="34">
        <f t="shared" si="320"/>
        <v>123</v>
      </c>
      <c r="L1035" s="34">
        <f t="shared" si="321"/>
        <v>6</v>
      </c>
      <c r="M1035" s="34">
        <f t="shared" si="322"/>
        <v>6</v>
      </c>
      <c r="N1035" s="52">
        <f t="shared" si="324"/>
        <v>6</v>
      </c>
      <c r="O1035" s="318">
        <f>+'Terminated loans'!S225</f>
        <v>101830</v>
      </c>
      <c r="P1035" s="26">
        <f>+'Terminated loans'!T225</f>
        <v>0.05</v>
      </c>
      <c r="Q1035" s="536">
        <f t="shared" si="336"/>
        <v>0.104</v>
      </c>
      <c r="R1035" s="222">
        <f t="shared" si="325"/>
        <v>17220.027731370083</v>
      </c>
      <c r="S1035" s="36">
        <f t="shared" si="326"/>
        <v>100257.16429326424</v>
      </c>
      <c r="T1035" s="36">
        <f t="shared" si="327"/>
        <v>1572.8357067357574</v>
      </c>
      <c r="U1035" s="36">
        <f t="shared" si="328"/>
        <v>3063.0020949550526</v>
      </c>
      <c r="V1035" s="36">
        <f t="shared" si="329"/>
        <v>1490.166388220503</v>
      </c>
      <c r="W1035" s="37">
        <f t="shared" si="330"/>
        <v>1572.8357067345496</v>
      </c>
      <c r="X1035" s="36">
        <f t="shared" si="331"/>
        <v>1572.8357067357574</v>
      </c>
      <c r="Y1035" s="276">
        <f t="shared" si="318"/>
        <v>1572.8357067345496</v>
      </c>
      <c r="Z1035" s="36">
        <f t="shared" si="332"/>
        <v>3063.0020949550526</v>
      </c>
      <c r="AA1035" s="36">
        <f t="shared" si="333"/>
        <v>1490.166388220503</v>
      </c>
      <c r="AB1035" s="38">
        <f t="shared" si="319"/>
        <v>-1.2078089639544487E-9</v>
      </c>
      <c r="AC1035" s="17"/>
      <c r="AD1035" s="17">
        <f t="shared" si="334"/>
        <v>6</v>
      </c>
      <c r="AE1035" s="143"/>
      <c r="AH1035" s="103"/>
      <c r="AI1035" s="533"/>
    </row>
    <row r="1036" spans="1:35">
      <c r="A1036" s="533"/>
      <c r="C1036" s="67" t="str">
        <f>'Terminated loans'!F226</f>
        <v>E</v>
      </c>
      <c r="D1036" s="19">
        <f>'Terminated loans'!H226</f>
        <v>141035142</v>
      </c>
      <c r="E1036" s="19">
        <f>'Terminated loans'!I226</f>
        <v>98</v>
      </c>
      <c r="F1036" s="19" t="str">
        <f>'Terminated loans'!J226</f>
        <v xml:space="preserve">HUNGLEY J O G                  </v>
      </c>
      <c r="G1036" s="547" t="str">
        <f t="shared" si="335"/>
        <v>A2</v>
      </c>
      <c r="H1036" s="21">
        <f>'Terminated loans'!L226</f>
        <v>39790</v>
      </c>
      <c r="I1036" s="21">
        <f>IF(B1036="VELS",'Terminated loans'!M226,'Terminated loans'!B226)</f>
        <v>40633</v>
      </c>
      <c r="J1036" s="34">
        <f t="shared" si="323"/>
        <v>28</v>
      </c>
      <c r="K1036" s="34">
        <f t="shared" si="320"/>
        <v>144</v>
      </c>
      <c r="L1036" s="34">
        <f t="shared" si="321"/>
        <v>28</v>
      </c>
      <c r="M1036" s="34">
        <f t="shared" si="322"/>
        <v>28</v>
      </c>
      <c r="N1036" s="52">
        <f t="shared" si="324"/>
        <v>28</v>
      </c>
      <c r="O1036" s="318">
        <f>+'Terminated loans'!S226</f>
        <v>28000</v>
      </c>
      <c r="P1036" s="26">
        <f>+'Terminated loans'!T226</f>
        <v>0.05</v>
      </c>
      <c r="Q1036" s="536">
        <f t="shared" si="336"/>
        <v>0.104</v>
      </c>
      <c r="R1036" s="222">
        <f t="shared" si="325"/>
        <v>1061.5468700503311</v>
      </c>
      <c r="S1036" s="36">
        <f t="shared" si="326"/>
        <v>26291.2103520071</v>
      </c>
      <c r="T1036" s="36">
        <f t="shared" si="327"/>
        <v>1708.7896479929004</v>
      </c>
      <c r="U1036" s="36">
        <f t="shared" si="328"/>
        <v>3432.1020094019004</v>
      </c>
      <c r="V1036" s="36">
        <f t="shared" si="329"/>
        <v>1723.3123614092692</v>
      </c>
      <c r="W1036" s="37">
        <f t="shared" si="330"/>
        <v>1708.7896479926312</v>
      </c>
      <c r="X1036" s="36">
        <f t="shared" si="331"/>
        <v>1708.7896479929004</v>
      </c>
      <c r="Y1036" s="276">
        <f t="shared" si="318"/>
        <v>1708.7896479926312</v>
      </c>
      <c r="Z1036" s="36">
        <f t="shared" si="332"/>
        <v>3432.1020094019004</v>
      </c>
      <c r="AA1036" s="36">
        <f t="shared" si="333"/>
        <v>1723.3123614092692</v>
      </c>
      <c r="AB1036" s="38">
        <f t="shared" si="319"/>
        <v>-2.6921043172478676E-10</v>
      </c>
      <c r="AC1036" s="17"/>
      <c r="AD1036" s="17">
        <f t="shared" si="334"/>
        <v>28</v>
      </c>
      <c r="AE1036" s="143"/>
      <c r="AH1036" s="103"/>
      <c r="AI1036" s="533"/>
    </row>
    <row r="1037" spans="1:35">
      <c r="A1037" s="533"/>
      <c r="C1037" s="67" t="str">
        <f>'Terminated loans'!F227</f>
        <v>E</v>
      </c>
      <c r="D1037" s="19">
        <f>'Terminated loans'!H227</f>
        <v>141057278</v>
      </c>
      <c r="E1037" s="19">
        <f>'Terminated loans'!I227</f>
        <v>98</v>
      </c>
      <c r="F1037" s="19" t="str">
        <f>'Terminated loans'!J227</f>
        <v xml:space="preserve">MUTTAROOA MRS D                </v>
      </c>
      <c r="G1037" s="547" t="str">
        <f t="shared" si="335"/>
        <v>A2</v>
      </c>
      <c r="H1037" s="21">
        <f>'Terminated loans'!L227</f>
        <v>39637</v>
      </c>
      <c r="I1037" s="21">
        <f>IF(B1037="VELS",'Terminated loans'!M227,'Terminated loans'!B227)</f>
        <v>40633</v>
      </c>
      <c r="J1037" s="34">
        <f t="shared" si="323"/>
        <v>33</v>
      </c>
      <c r="K1037" s="34">
        <f t="shared" si="320"/>
        <v>149</v>
      </c>
      <c r="L1037" s="34">
        <f t="shared" si="321"/>
        <v>33</v>
      </c>
      <c r="M1037" s="34">
        <f t="shared" si="322"/>
        <v>33</v>
      </c>
      <c r="N1037" s="52">
        <f t="shared" si="324"/>
        <v>33</v>
      </c>
      <c r="O1037" s="318">
        <f>+'Terminated loans'!S227</f>
        <v>110000</v>
      </c>
      <c r="P1037" s="26">
        <f>+'Terminated loans'!T227</f>
        <v>0.05</v>
      </c>
      <c r="Q1037" s="536">
        <f t="shared" si="336"/>
        <v>0.104</v>
      </c>
      <c r="R1037" s="222">
        <f t="shared" si="325"/>
        <v>3574.678813411294</v>
      </c>
      <c r="S1037" s="36">
        <f t="shared" si="326"/>
        <v>102212.89216356516</v>
      </c>
      <c r="T1037" s="36">
        <f t="shared" si="327"/>
        <v>7787.1078364348359</v>
      </c>
      <c r="U1037" s="36">
        <f t="shared" si="328"/>
        <v>15751.508679006496</v>
      </c>
      <c r="V1037" s="36">
        <f t="shared" si="329"/>
        <v>7964.4008425727225</v>
      </c>
      <c r="W1037" s="37">
        <f t="shared" si="330"/>
        <v>7787.1078364337736</v>
      </c>
      <c r="X1037" s="36">
        <f t="shared" si="331"/>
        <v>7787.1078364348359</v>
      </c>
      <c r="Y1037" s="276">
        <f t="shared" si="318"/>
        <v>7787.1078364337736</v>
      </c>
      <c r="Z1037" s="36">
        <f t="shared" si="332"/>
        <v>15751.508679006496</v>
      </c>
      <c r="AA1037" s="36">
        <f t="shared" si="333"/>
        <v>7964.4008425727225</v>
      </c>
      <c r="AB1037" s="38">
        <f t="shared" si="319"/>
        <v>-1.0622898116707802E-9</v>
      </c>
      <c r="AC1037" s="17"/>
      <c r="AD1037" s="17">
        <f t="shared" si="334"/>
        <v>33</v>
      </c>
      <c r="AE1037" s="143"/>
      <c r="AH1037" s="103"/>
      <c r="AI1037" s="533"/>
    </row>
    <row r="1038" spans="1:35">
      <c r="A1038" s="533"/>
      <c r="C1038" s="67" t="str">
        <f>'Terminated loans'!F228</f>
        <v>E</v>
      </c>
      <c r="D1038" s="19">
        <f>'Terminated loans'!H228</f>
        <v>141066145</v>
      </c>
      <c r="E1038" s="19">
        <f>'Terminated loans'!I228</f>
        <v>98</v>
      </c>
      <c r="F1038" s="19" t="str">
        <f>'Terminated loans'!J228</f>
        <v xml:space="preserve">CARPOURON D K                  </v>
      </c>
      <c r="G1038" s="547" t="str">
        <f t="shared" si="335"/>
        <v>A2</v>
      </c>
      <c r="H1038" s="21">
        <f>'Terminated loans'!L228</f>
        <v>39632</v>
      </c>
      <c r="I1038" s="21">
        <f>IF(B1038="VELS",'Terminated loans'!M228,'Terminated loans'!B228)</f>
        <v>40633</v>
      </c>
      <c r="J1038" s="34">
        <f t="shared" si="323"/>
        <v>33</v>
      </c>
      <c r="K1038" s="34">
        <f t="shared" si="320"/>
        <v>149</v>
      </c>
      <c r="L1038" s="34">
        <f t="shared" si="321"/>
        <v>33</v>
      </c>
      <c r="M1038" s="34">
        <f t="shared" si="322"/>
        <v>33</v>
      </c>
      <c r="N1038" s="52">
        <f t="shared" si="324"/>
        <v>33</v>
      </c>
      <c r="O1038" s="318">
        <f>+'Terminated loans'!S228</f>
        <v>150000</v>
      </c>
      <c r="P1038" s="26">
        <f>+'Terminated loans'!T228</f>
        <v>0.05</v>
      </c>
      <c r="Q1038" s="536">
        <f t="shared" si="336"/>
        <v>0.104</v>
      </c>
      <c r="R1038" s="222">
        <f t="shared" si="325"/>
        <v>4874.5620182881285</v>
      </c>
      <c r="S1038" s="36">
        <f t="shared" si="326"/>
        <v>139381.2165866798</v>
      </c>
      <c r="T1038" s="36">
        <f t="shared" si="327"/>
        <v>10618.783413320198</v>
      </c>
      <c r="U1038" s="36">
        <f t="shared" si="328"/>
        <v>21479.330016827065</v>
      </c>
      <c r="V1038" s="36">
        <f t="shared" si="329"/>
        <v>10860.546603508235</v>
      </c>
      <c r="W1038" s="37">
        <f t="shared" si="330"/>
        <v>10618.78341331883</v>
      </c>
      <c r="X1038" s="36">
        <f t="shared" si="331"/>
        <v>10618.783413320198</v>
      </c>
      <c r="Y1038" s="276">
        <f t="shared" si="318"/>
        <v>10618.78341331883</v>
      </c>
      <c r="Z1038" s="36">
        <f t="shared" si="332"/>
        <v>21479.330016827065</v>
      </c>
      <c r="AA1038" s="36">
        <f t="shared" si="333"/>
        <v>10860.546603508235</v>
      </c>
      <c r="AB1038" s="38">
        <f t="shared" si="319"/>
        <v>-1.3678800314664841E-9</v>
      </c>
      <c r="AC1038" s="17"/>
      <c r="AD1038" s="17">
        <f t="shared" si="334"/>
        <v>33</v>
      </c>
      <c r="AE1038" s="143"/>
      <c r="AH1038" s="103"/>
      <c r="AI1038" s="533"/>
    </row>
    <row r="1039" spans="1:35">
      <c r="A1039" s="533"/>
      <c r="C1039" s="67" t="str">
        <f>'Terminated loans'!F229</f>
        <v>E</v>
      </c>
      <c r="D1039" s="19">
        <f>'Terminated loans'!H229</f>
        <v>141066501</v>
      </c>
      <c r="E1039" s="19">
        <f>'Terminated loans'!I229</f>
        <v>98</v>
      </c>
      <c r="F1039" s="19" t="str">
        <f>'Terminated loans'!J229</f>
        <v xml:space="preserve">NOORAH N M                     </v>
      </c>
      <c r="G1039" s="547" t="str">
        <f t="shared" si="335"/>
        <v>A2</v>
      </c>
      <c r="H1039" s="21">
        <f>'Terminated loans'!L229</f>
        <v>39717</v>
      </c>
      <c r="I1039" s="21">
        <f>IF(B1039="VELS",'Terminated loans'!M229,'Terminated loans'!B229)</f>
        <v>40633</v>
      </c>
      <c r="J1039" s="34">
        <f t="shared" si="323"/>
        <v>30</v>
      </c>
      <c r="K1039" s="34">
        <f t="shared" si="320"/>
        <v>146</v>
      </c>
      <c r="L1039" s="34">
        <f t="shared" si="321"/>
        <v>30</v>
      </c>
      <c r="M1039" s="34">
        <f t="shared" si="322"/>
        <v>30</v>
      </c>
      <c r="N1039" s="52">
        <f t="shared" si="324"/>
        <v>30</v>
      </c>
      <c r="O1039" s="318">
        <f>+'Terminated loans'!S229</f>
        <v>35513</v>
      </c>
      <c r="P1039" s="26">
        <f>+'Terminated loans'!T229</f>
        <v>0.05</v>
      </c>
      <c r="Q1039" s="536">
        <f t="shared" si="336"/>
        <v>0.104</v>
      </c>
      <c r="R1039" s="222">
        <f t="shared" si="325"/>
        <v>1261.7543166365904</v>
      </c>
      <c r="S1039" s="36">
        <f t="shared" si="326"/>
        <v>33206.102609940732</v>
      </c>
      <c r="T1039" s="36">
        <f t="shared" si="327"/>
        <v>2306.8973900592682</v>
      </c>
      <c r="U1039" s="36">
        <f t="shared" si="328"/>
        <v>4646.5268891566375</v>
      </c>
      <c r="V1039" s="36">
        <f t="shared" si="329"/>
        <v>2339.6294990977112</v>
      </c>
      <c r="W1039" s="37">
        <f t="shared" si="330"/>
        <v>2306.8973900589262</v>
      </c>
      <c r="X1039" s="36">
        <f t="shared" si="331"/>
        <v>2306.8973900592682</v>
      </c>
      <c r="Y1039" s="276">
        <f t="shared" si="318"/>
        <v>2306.8973900589262</v>
      </c>
      <c r="Z1039" s="36">
        <f t="shared" si="332"/>
        <v>4646.5268891566375</v>
      </c>
      <c r="AA1039" s="36">
        <f t="shared" si="333"/>
        <v>2339.6294990977112</v>
      </c>
      <c r="AB1039" s="38">
        <f t="shared" si="319"/>
        <v>-3.4197000786662102E-10</v>
      </c>
      <c r="AC1039" s="17"/>
      <c r="AD1039" s="17">
        <f t="shared" si="334"/>
        <v>30</v>
      </c>
      <c r="AE1039" s="143"/>
      <c r="AH1039" s="103"/>
      <c r="AI1039" s="533"/>
    </row>
    <row r="1040" spans="1:35">
      <c r="A1040" s="533"/>
      <c r="C1040" s="67" t="str">
        <f>'Terminated loans'!F230</f>
        <v>E</v>
      </c>
      <c r="D1040" s="19">
        <f>'Terminated loans'!H230</f>
        <v>141994336</v>
      </c>
      <c r="E1040" s="19">
        <f>'Terminated loans'!I230</f>
        <v>98</v>
      </c>
      <c r="F1040" s="19" t="str">
        <f>'Terminated loans'!J230</f>
        <v xml:space="preserve">PASNIN Y D                     </v>
      </c>
      <c r="G1040" s="547" t="str">
        <f t="shared" si="335"/>
        <v>A2</v>
      </c>
      <c r="H1040" s="21">
        <f>'Terminated loans'!L230</f>
        <v>40350</v>
      </c>
      <c r="I1040" s="21">
        <f>IF(B1040="VELS",'Terminated loans'!M230,'Terminated loans'!B230)</f>
        <v>40633</v>
      </c>
      <c r="J1040" s="34">
        <f t="shared" si="323"/>
        <v>9</v>
      </c>
      <c r="K1040" s="34">
        <f t="shared" si="320"/>
        <v>125</v>
      </c>
      <c r="L1040" s="34">
        <f t="shared" si="321"/>
        <v>9</v>
      </c>
      <c r="M1040" s="34">
        <f t="shared" si="322"/>
        <v>9</v>
      </c>
      <c r="N1040" s="52">
        <f t="shared" si="324"/>
        <v>9</v>
      </c>
      <c r="O1040" s="318">
        <f>+'Terminated loans'!S230</f>
        <v>126936</v>
      </c>
      <c r="P1040" s="26">
        <f>+'Terminated loans'!T230</f>
        <v>0.05</v>
      </c>
      <c r="Q1040" s="536">
        <f t="shared" si="336"/>
        <v>0.104</v>
      </c>
      <c r="R1040" s="222">
        <f t="shared" si="325"/>
        <v>14399.462310819656</v>
      </c>
      <c r="S1040" s="36">
        <f t="shared" si="326"/>
        <v>124153.29041817492</v>
      </c>
      <c r="T1040" s="36">
        <f t="shared" si="327"/>
        <v>2782.7095818250818</v>
      </c>
      <c r="U1040" s="36">
        <f t="shared" si="328"/>
        <v>5441.8703792007291</v>
      </c>
      <c r="V1040" s="36">
        <f t="shared" si="329"/>
        <v>2659.1607973769133</v>
      </c>
      <c r="W1040" s="37">
        <f t="shared" si="330"/>
        <v>2782.7095818238158</v>
      </c>
      <c r="X1040" s="36">
        <f t="shared" si="331"/>
        <v>2782.7095818250818</v>
      </c>
      <c r="Y1040" s="276">
        <f t="shared" si="318"/>
        <v>2782.7095818238158</v>
      </c>
      <c r="Z1040" s="36">
        <f t="shared" si="332"/>
        <v>5441.8703792007291</v>
      </c>
      <c r="AA1040" s="36">
        <f t="shared" si="333"/>
        <v>2659.1607973769133</v>
      </c>
      <c r="AB1040" s="38">
        <f t="shared" si="319"/>
        <v>-1.2660166248679161E-9</v>
      </c>
      <c r="AC1040" s="17"/>
      <c r="AD1040" s="17">
        <f t="shared" si="334"/>
        <v>9</v>
      </c>
      <c r="AE1040" s="143"/>
      <c r="AH1040" s="103"/>
      <c r="AI1040" s="533"/>
    </row>
    <row r="1041" spans="1:35">
      <c r="A1041" s="533"/>
      <c r="C1041" s="67" t="str">
        <f>'Terminated loans'!F231</f>
        <v>E</v>
      </c>
      <c r="D1041" s="19">
        <f>'Terminated loans'!H231</f>
        <v>143001075</v>
      </c>
      <c r="E1041" s="19">
        <f>'Terminated loans'!I231</f>
        <v>98</v>
      </c>
      <c r="F1041" s="19" t="str">
        <f>'Terminated loans'!J231</f>
        <v xml:space="preserve">HUNGLEY J O G                  </v>
      </c>
      <c r="G1041" s="547" t="str">
        <f t="shared" si="335"/>
        <v>A2</v>
      </c>
      <c r="H1041" s="21">
        <f>'Terminated loans'!L231</f>
        <v>39757</v>
      </c>
      <c r="I1041" s="21">
        <f>IF(B1041="VELS",'Terminated loans'!M231,'Terminated loans'!B231)</f>
        <v>40633</v>
      </c>
      <c r="J1041" s="34">
        <f t="shared" si="323"/>
        <v>29</v>
      </c>
      <c r="K1041" s="34">
        <f t="shared" si="320"/>
        <v>145</v>
      </c>
      <c r="L1041" s="34">
        <f t="shared" si="321"/>
        <v>29</v>
      </c>
      <c r="M1041" s="34">
        <f t="shared" si="322"/>
        <v>29</v>
      </c>
      <c r="N1041" s="52">
        <f t="shared" si="324"/>
        <v>29</v>
      </c>
      <c r="O1041" s="318">
        <f>+'Terminated loans'!S231</f>
        <v>73001</v>
      </c>
      <c r="P1041" s="26">
        <f>+'Terminated loans'!T231</f>
        <v>0.05</v>
      </c>
      <c r="Q1041" s="536">
        <f t="shared" si="336"/>
        <v>0.104</v>
      </c>
      <c r="R1041" s="222">
        <f t="shared" si="325"/>
        <v>2677.6576967699125</v>
      </c>
      <c r="S1041" s="36">
        <f t="shared" si="326"/>
        <v>68402.08266530867</v>
      </c>
      <c r="T1041" s="36">
        <f t="shared" si="327"/>
        <v>4598.9173346913303</v>
      </c>
      <c r="U1041" s="36">
        <f t="shared" si="328"/>
        <v>9249.9905410180945</v>
      </c>
      <c r="V1041" s="36">
        <f t="shared" si="329"/>
        <v>4651.0732063274627</v>
      </c>
      <c r="W1041" s="37">
        <f t="shared" si="330"/>
        <v>4598.9173346906318</v>
      </c>
      <c r="X1041" s="36">
        <f t="shared" si="331"/>
        <v>4598.9173346913303</v>
      </c>
      <c r="Y1041" s="276">
        <f t="shared" si="318"/>
        <v>4598.9173346906318</v>
      </c>
      <c r="Z1041" s="36">
        <f t="shared" si="332"/>
        <v>9249.9905410180945</v>
      </c>
      <c r="AA1041" s="36">
        <f t="shared" si="333"/>
        <v>4651.0732063274627</v>
      </c>
      <c r="AB1041" s="38">
        <f t="shared" si="319"/>
        <v>-6.9849193096160889E-10</v>
      </c>
      <c r="AC1041" s="17"/>
      <c r="AD1041" s="17">
        <f t="shared" si="334"/>
        <v>29</v>
      </c>
      <c r="AE1041" s="143"/>
      <c r="AH1041" s="103"/>
      <c r="AI1041" s="533"/>
    </row>
    <row r="1042" spans="1:35">
      <c r="A1042" s="533"/>
      <c r="C1042" s="67" t="str">
        <f>'Terminated loans'!F232</f>
        <v>E</v>
      </c>
      <c r="D1042" s="19">
        <f>'Terminated loans'!H232</f>
        <v>143001911</v>
      </c>
      <c r="E1042" s="19">
        <f>'Terminated loans'!I232</f>
        <v>98</v>
      </c>
      <c r="F1042" s="19" t="str">
        <f>'Terminated loans'!J232</f>
        <v xml:space="preserve">MARJOLIN A L                   </v>
      </c>
      <c r="G1042" s="547" t="str">
        <f t="shared" si="335"/>
        <v>A2</v>
      </c>
      <c r="H1042" s="21">
        <f>'Terminated loans'!L232</f>
        <v>39687</v>
      </c>
      <c r="I1042" s="21">
        <f>IF(B1042="VELS",'Terminated loans'!M232,'Terminated loans'!B232)</f>
        <v>40633</v>
      </c>
      <c r="J1042" s="34">
        <f t="shared" si="323"/>
        <v>31</v>
      </c>
      <c r="K1042" s="34">
        <f t="shared" si="320"/>
        <v>147</v>
      </c>
      <c r="L1042" s="34">
        <f t="shared" si="321"/>
        <v>31</v>
      </c>
      <c r="M1042" s="34">
        <f t="shared" si="322"/>
        <v>31</v>
      </c>
      <c r="N1042" s="52">
        <f t="shared" si="324"/>
        <v>31</v>
      </c>
      <c r="O1042" s="318">
        <f>+'Terminated loans'!S232</f>
        <v>267631</v>
      </c>
      <c r="P1042" s="26">
        <f>+'Terminated loans'!T232</f>
        <v>0.05</v>
      </c>
      <c r="Q1042" s="536">
        <f t="shared" si="336"/>
        <v>0.104</v>
      </c>
      <c r="R1042" s="222">
        <f t="shared" si="325"/>
        <v>9220.7710114330821</v>
      </c>
      <c r="S1042" s="36">
        <f t="shared" si="326"/>
        <v>249723.29134640601</v>
      </c>
      <c r="T1042" s="36">
        <f t="shared" si="327"/>
        <v>17907.708653593989</v>
      </c>
      <c r="U1042" s="36">
        <f t="shared" si="328"/>
        <v>36120.610008016898</v>
      </c>
      <c r="V1042" s="36">
        <f t="shared" si="329"/>
        <v>18212.901354425529</v>
      </c>
      <c r="W1042" s="37">
        <f t="shared" si="330"/>
        <v>17907.70865359137</v>
      </c>
      <c r="X1042" s="36">
        <f t="shared" si="331"/>
        <v>17907.708653593989</v>
      </c>
      <c r="Y1042" s="276">
        <f t="shared" si="318"/>
        <v>17907.70865359137</v>
      </c>
      <c r="Z1042" s="36">
        <f t="shared" si="332"/>
        <v>36120.610008016898</v>
      </c>
      <c r="AA1042" s="36">
        <f t="shared" si="333"/>
        <v>18212.901354425529</v>
      </c>
      <c r="AB1042" s="38">
        <f t="shared" si="319"/>
        <v>-2.6193447411060333E-9</v>
      </c>
      <c r="AC1042" s="17"/>
      <c r="AD1042" s="17">
        <f t="shared" si="334"/>
        <v>31</v>
      </c>
      <c r="AE1042" s="143"/>
      <c r="AH1042" s="103"/>
      <c r="AI1042" s="533"/>
    </row>
    <row r="1043" spans="1:35">
      <c r="A1043" s="533"/>
      <c r="C1043" s="67" t="str">
        <f>'Terminated loans'!F233</f>
        <v>E</v>
      </c>
      <c r="D1043" s="19">
        <f>'Terminated loans'!H233</f>
        <v>143006271</v>
      </c>
      <c r="E1043" s="19">
        <f>'Terminated loans'!I233</f>
        <v>99</v>
      </c>
      <c r="F1043" s="19" t="str">
        <f>'Terminated loans'!J233</f>
        <v xml:space="preserve">GRENADE S A S(SL 1739)         </v>
      </c>
      <c r="G1043" s="547" t="str">
        <f t="shared" si="335"/>
        <v>A1</v>
      </c>
      <c r="H1043" s="21">
        <f>'Terminated loans'!L233</f>
        <v>40107</v>
      </c>
      <c r="I1043" s="21">
        <f>IF(B1043="VELS",'Terminated loans'!M233,'Terminated loans'!B233)</f>
        <v>40633</v>
      </c>
      <c r="J1043" s="34">
        <f t="shared" si="323"/>
        <v>17</v>
      </c>
      <c r="K1043" s="34">
        <f t="shared" si="320"/>
        <v>133</v>
      </c>
      <c r="L1043" s="34">
        <f t="shared" si="321"/>
        <v>17</v>
      </c>
      <c r="M1043" s="34">
        <f t="shared" si="322"/>
        <v>17</v>
      </c>
      <c r="N1043" s="52">
        <f t="shared" si="324"/>
        <v>17</v>
      </c>
      <c r="O1043" s="318">
        <f>+'Terminated loans'!S233</f>
        <v>100041</v>
      </c>
      <c r="P1043" s="26">
        <f>+'Terminated loans'!T233</f>
        <v>0.03</v>
      </c>
      <c r="Q1043" s="536">
        <f t="shared" si="336"/>
        <v>8.6499999999999994E-2</v>
      </c>
      <c r="R1043" s="222">
        <f t="shared" si="325"/>
        <v>6018.0534983482567</v>
      </c>
      <c r="S1043" s="36">
        <f t="shared" si="326"/>
        <v>95962.15483702725</v>
      </c>
      <c r="T1043" s="36">
        <f t="shared" si="327"/>
        <v>4078.8451629727497</v>
      </c>
      <c r="U1043" s="36">
        <f t="shared" si="328"/>
        <v>6344.7546348920587</v>
      </c>
      <c r="V1043" s="36">
        <f t="shared" si="329"/>
        <v>2265.9094719203713</v>
      </c>
      <c r="W1043" s="37">
        <f t="shared" si="330"/>
        <v>4078.8451629716874</v>
      </c>
      <c r="X1043" s="36">
        <f t="shared" si="331"/>
        <v>4078.8451629727497</v>
      </c>
      <c r="Y1043" s="276">
        <f t="shared" si="318"/>
        <v>4078.8451629716874</v>
      </c>
      <c r="Z1043" s="36">
        <f t="shared" si="332"/>
        <v>6344.7546348920587</v>
      </c>
      <c r="AA1043" s="36">
        <f t="shared" si="333"/>
        <v>2265.9094719203713</v>
      </c>
      <c r="AB1043" s="38">
        <f t="shared" si="319"/>
        <v>-1.0622898116707802E-9</v>
      </c>
      <c r="AC1043" s="17"/>
      <c r="AD1043" s="17">
        <f t="shared" si="334"/>
        <v>17</v>
      </c>
      <c r="AE1043" s="143"/>
      <c r="AH1043" s="103"/>
      <c r="AI1043" s="533"/>
    </row>
    <row r="1044" spans="1:35">
      <c r="A1044" s="533"/>
      <c r="B1044" s="63" t="s">
        <v>80</v>
      </c>
      <c r="C1044" s="67" t="str">
        <f>'Terminated loans'!F234</f>
        <v>E</v>
      </c>
      <c r="D1044" s="19">
        <f>'Terminated loans'!H234</f>
        <v>143015009</v>
      </c>
      <c r="E1044" s="19">
        <f>'Terminated loans'!I234</f>
        <v>99</v>
      </c>
      <c r="F1044" s="19" t="str">
        <f>'Terminated loans'!J234</f>
        <v xml:space="preserve">LAU LIN LHT/LL/HME LOAN        </v>
      </c>
      <c r="G1044" s="547" t="str">
        <f t="shared" si="335"/>
        <v>A1</v>
      </c>
      <c r="H1044" s="21">
        <f>'Terminated loans'!L234</f>
        <v>38126</v>
      </c>
      <c r="I1044" s="21">
        <f>IF(B1044="VELS",'Terminated loans'!M234,'Terminated loans'!B234)</f>
        <v>41417</v>
      </c>
      <c r="J1044" s="34">
        <f t="shared" si="323"/>
        <v>108</v>
      </c>
      <c r="K1044" s="34">
        <f t="shared" si="320"/>
        <v>199</v>
      </c>
      <c r="L1044" s="34">
        <f t="shared" si="321"/>
        <v>108</v>
      </c>
      <c r="M1044" s="34">
        <f t="shared" si="322"/>
        <v>108</v>
      </c>
      <c r="N1044" s="52">
        <f t="shared" si="324"/>
        <v>108</v>
      </c>
      <c r="O1044" s="318">
        <f>+'Terminated loans'!S234</f>
        <v>900005</v>
      </c>
      <c r="P1044" s="26">
        <f>+'Terminated loans'!T234</f>
        <v>0.03</v>
      </c>
      <c r="Q1044" s="536">
        <f t="shared" si="336"/>
        <v>8.6499999999999994E-2</v>
      </c>
      <c r="R1044" s="222">
        <f t="shared" si="325"/>
        <v>9519.2992003820091</v>
      </c>
      <c r="S1044" s="36">
        <f t="shared" si="326"/>
        <v>712622.99100973504</v>
      </c>
      <c r="T1044" s="36">
        <f t="shared" si="327"/>
        <v>187382.00899026496</v>
      </c>
      <c r="U1044" s="36">
        <f t="shared" si="328"/>
        <v>315461.32263151405</v>
      </c>
      <c r="V1044" s="36">
        <f t="shared" si="329"/>
        <v>128079.313641257</v>
      </c>
      <c r="W1044" s="37">
        <f t="shared" si="330"/>
        <v>187382.00899025705</v>
      </c>
      <c r="X1044" s="36">
        <f t="shared" si="331"/>
        <v>187382.00899026496</v>
      </c>
      <c r="Y1044" s="276">
        <f t="shared" si="318"/>
        <v>187382.00899025705</v>
      </c>
      <c r="Z1044" s="36">
        <f t="shared" si="332"/>
        <v>315461.32263151405</v>
      </c>
      <c r="AA1044" s="36">
        <f t="shared" si="333"/>
        <v>128079.313641257</v>
      </c>
      <c r="AB1044" s="38">
        <f t="shared" si="319"/>
        <v>-7.9162418842315674E-9</v>
      </c>
      <c r="AC1044" s="17"/>
      <c r="AD1044" s="17">
        <f t="shared" si="334"/>
        <v>108</v>
      </c>
      <c r="AH1044" s="103"/>
      <c r="AI1044" s="533"/>
    </row>
    <row r="1045" spans="1:35">
      <c r="A1045" s="533"/>
      <c r="C1045" s="67" t="str">
        <f>'Terminated loans'!F235</f>
        <v>E</v>
      </c>
      <c r="D1045" s="19">
        <f>'Terminated loans'!H235</f>
        <v>143027546</v>
      </c>
      <c r="E1045" s="19">
        <f>'Terminated loans'!I235</f>
        <v>98</v>
      </c>
      <c r="F1045" s="19" t="str">
        <f>'Terminated loans'!J235</f>
        <v xml:space="preserve">OMBIKA-AUKHOJEE P/056725       </v>
      </c>
      <c r="G1045" s="547" t="str">
        <f t="shared" si="335"/>
        <v>A2</v>
      </c>
      <c r="H1045" s="21">
        <f>'Terminated loans'!L235</f>
        <v>39594</v>
      </c>
      <c r="I1045" s="21">
        <f>IF(B1045="VELS",'Terminated loans'!M235,'Terminated loans'!B235)</f>
        <v>40633</v>
      </c>
      <c r="J1045" s="34">
        <f t="shared" si="323"/>
        <v>34</v>
      </c>
      <c r="K1045" s="34">
        <f t="shared" si="320"/>
        <v>150</v>
      </c>
      <c r="L1045" s="34">
        <f t="shared" si="321"/>
        <v>34</v>
      </c>
      <c r="M1045" s="34">
        <f t="shared" si="322"/>
        <v>34</v>
      </c>
      <c r="N1045" s="52">
        <f t="shared" si="324"/>
        <v>34</v>
      </c>
      <c r="O1045" s="318">
        <f>+'Terminated loans'!S235</f>
        <v>260025</v>
      </c>
      <c r="P1045" s="26">
        <f>+'Terminated loans'!T235</f>
        <v>0.05</v>
      </c>
      <c r="Q1045" s="536">
        <f t="shared" si="336"/>
        <v>0.104</v>
      </c>
      <c r="R1045" s="222">
        <f t="shared" si="325"/>
        <v>8218.194489174819</v>
      </c>
      <c r="S1045" s="36">
        <f t="shared" si="326"/>
        <v>241116.18577082688</v>
      </c>
      <c r="T1045" s="36">
        <f t="shared" si="327"/>
        <v>18908.81422917312</v>
      </c>
      <c r="U1045" s="36">
        <f t="shared" si="328"/>
        <v>38302.426861114538</v>
      </c>
      <c r="V1045" s="36">
        <f t="shared" si="329"/>
        <v>19393.612631943834</v>
      </c>
      <c r="W1045" s="37">
        <f t="shared" si="330"/>
        <v>18908.814229170704</v>
      </c>
      <c r="X1045" s="36">
        <f t="shared" si="331"/>
        <v>18908.81422917312</v>
      </c>
      <c r="Y1045" s="276">
        <f t="shared" si="318"/>
        <v>18908.814229170704</v>
      </c>
      <c r="Z1045" s="36">
        <f t="shared" si="332"/>
        <v>38302.426861114538</v>
      </c>
      <c r="AA1045" s="36">
        <f t="shared" si="333"/>
        <v>19393.612631943834</v>
      </c>
      <c r="AB1045" s="38">
        <f t="shared" si="319"/>
        <v>-2.4156179279088974E-9</v>
      </c>
      <c r="AC1045" s="17"/>
      <c r="AD1045" s="17">
        <f t="shared" si="334"/>
        <v>34</v>
      </c>
      <c r="AE1045" s="143"/>
      <c r="AH1045" s="103"/>
      <c r="AI1045" s="533"/>
    </row>
    <row r="1046" spans="1:35">
      <c r="A1046" s="533"/>
      <c r="C1046" s="67" t="str">
        <f>'Terminated loans'!F236</f>
        <v>E</v>
      </c>
      <c r="D1046" s="19">
        <f>'Terminated loans'!H236</f>
        <v>143031276</v>
      </c>
      <c r="E1046" s="19">
        <f>'Terminated loans'!I236</f>
        <v>97</v>
      </c>
      <c r="F1046" s="19" t="str">
        <f>'Terminated loans'!J236</f>
        <v xml:space="preserve">AMBAJEE M R                    </v>
      </c>
      <c r="G1046" s="547" t="str">
        <f t="shared" si="335"/>
        <v>A2</v>
      </c>
      <c r="H1046" s="21">
        <f>'Terminated loans'!L236</f>
        <v>40025</v>
      </c>
      <c r="I1046" s="21">
        <f>IF(B1046="VELS",'Terminated loans'!M236,'Terminated loans'!B236)</f>
        <v>40633</v>
      </c>
      <c r="J1046" s="34">
        <f t="shared" si="323"/>
        <v>20</v>
      </c>
      <c r="K1046" s="34">
        <f t="shared" si="320"/>
        <v>136</v>
      </c>
      <c r="L1046" s="34">
        <f t="shared" si="321"/>
        <v>20</v>
      </c>
      <c r="M1046" s="34">
        <f t="shared" si="322"/>
        <v>20</v>
      </c>
      <c r="N1046" s="52">
        <f t="shared" si="324"/>
        <v>20</v>
      </c>
      <c r="O1046" s="318">
        <f>+'Terminated loans'!S236</f>
        <v>44000</v>
      </c>
      <c r="P1046" s="26">
        <f>+'Terminated loans'!T236</f>
        <v>0</v>
      </c>
      <c r="Q1046" s="536">
        <f t="shared" si="336"/>
        <v>0.104</v>
      </c>
      <c r="R1046" s="222">
        <f t="shared" si="325"/>
        <v>2200</v>
      </c>
      <c r="S1046" s="36">
        <f t="shared" si="326"/>
        <v>40238.304127074509</v>
      </c>
      <c r="T1046" s="36">
        <f t="shared" si="327"/>
        <v>3761.6958729254911</v>
      </c>
      <c r="U1046" s="36">
        <f t="shared" si="328"/>
        <v>3761.695872925091</v>
      </c>
      <c r="V1046" s="36">
        <f t="shared" si="329"/>
        <v>0</v>
      </c>
      <c r="W1046" s="37">
        <f t="shared" si="330"/>
        <v>3761.695872925091</v>
      </c>
      <c r="X1046" s="36">
        <f t="shared" si="331"/>
        <v>3761.6958729254911</v>
      </c>
      <c r="Y1046" s="276">
        <f t="shared" si="318"/>
        <v>3761.695872925091</v>
      </c>
      <c r="Z1046" s="36">
        <f t="shared" si="332"/>
        <v>3761.695872925091</v>
      </c>
      <c r="AA1046" s="36">
        <f t="shared" si="333"/>
        <v>0</v>
      </c>
      <c r="AB1046" s="38">
        <f t="shared" si="319"/>
        <v>-4.0017766878008842E-10</v>
      </c>
      <c r="AC1046" s="17"/>
      <c r="AD1046" s="17">
        <f t="shared" si="334"/>
        <v>20</v>
      </c>
      <c r="AE1046" s="143"/>
      <c r="AH1046" s="103"/>
      <c r="AI1046" s="533"/>
    </row>
    <row r="1047" spans="1:35">
      <c r="A1047" s="533"/>
      <c r="C1047" s="67" t="str">
        <f>'Terminated loans'!F237</f>
        <v>E</v>
      </c>
      <c r="D1047" s="19">
        <f>'Terminated loans'!H237</f>
        <v>143032965</v>
      </c>
      <c r="E1047" s="19">
        <f>'Terminated loans'!I237</f>
        <v>99</v>
      </c>
      <c r="F1047" s="19" t="str">
        <f>'Terminated loans'!J237</f>
        <v xml:space="preserve">MUNBODH-BEEHARRY R(SL1014      </v>
      </c>
      <c r="G1047" s="547" t="str">
        <f t="shared" si="335"/>
        <v>A1</v>
      </c>
      <c r="H1047" s="21">
        <f>'Terminated loans'!L237</f>
        <v>39651</v>
      </c>
      <c r="I1047" s="21">
        <f>IF(B1047="VELS",'Terminated loans'!M237,'Terminated loans'!B237)</f>
        <v>40633</v>
      </c>
      <c r="J1047" s="34">
        <f t="shared" si="323"/>
        <v>32</v>
      </c>
      <c r="K1047" s="34">
        <f t="shared" si="320"/>
        <v>148</v>
      </c>
      <c r="L1047" s="34">
        <f t="shared" si="321"/>
        <v>32</v>
      </c>
      <c r="M1047" s="34">
        <f t="shared" si="322"/>
        <v>32</v>
      </c>
      <c r="N1047" s="52">
        <f t="shared" si="324"/>
        <v>32</v>
      </c>
      <c r="O1047" s="318">
        <f>+'Terminated loans'!S237</f>
        <v>1935940</v>
      </c>
      <c r="P1047" s="26">
        <f>+'Terminated loans'!T237</f>
        <v>0.03</v>
      </c>
      <c r="Q1047" s="536">
        <f t="shared" si="336"/>
        <v>8.6499999999999994E-2</v>
      </c>
      <c r="R1047" s="222">
        <f t="shared" si="325"/>
        <v>63025.863159530832</v>
      </c>
      <c r="S1047" s="36">
        <f t="shared" si="326"/>
        <v>1795373.1504087208</v>
      </c>
      <c r="T1047" s="36">
        <f t="shared" si="327"/>
        <v>140566.84959127917</v>
      </c>
      <c r="U1047" s="36">
        <f t="shared" si="328"/>
        <v>221454.47069624579</v>
      </c>
      <c r="V1047" s="36">
        <f t="shared" si="329"/>
        <v>80887.621104986873</v>
      </c>
      <c r="W1047" s="37">
        <f t="shared" si="330"/>
        <v>140566.84959125891</v>
      </c>
      <c r="X1047" s="36">
        <f t="shared" si="331"/>
        <v>140566.84959127917</v>
      </c>
      <c r="Y1047" s="276">
        <f t="shared" si="318"/>
        <v>140566.84959125891</v>
      </c>
      <c r="Z1047" s="36">
        <f t="shared" si="332"/>
        <v>221454.47069624579</v>
      </c>
      <c r="AA1047" s="36">
        <f t="shared" si="333"/>
        <v>80887.621104986873</v>
      </c>
      <c r="AB1047" s="38">
        <f t="shared" si="319"/>
        <v>-2.0256265997886658E-8</v>
      </c>
      <c r="AC1047" s="17"/>
      <c r="AD1047" s="17">
        <f t="shared" si="334"/>
        <v>32</v>
      </c>
      <c r="AE1047" s="143"/>
      <c r="AH1047" s="103"/>
      <c r="AI1047" s="533"/>
    </row>
    <row r="1048" spans="1:35">
      <c r="A1048" s="533"/>
      <c r="C1048" s="67" t="str">
        <f>'Terminated loans'!F238</f>
        <v>E</v>
      </c>
      <c r="D1048" s="19">
        <f>'Terminated loans'!H238</f>
        <v>143033201</v>
      </c>
      <c r="E1048" s="19">
        <f>'Terminated loans'!I238</f>
        <v>99</v>
      </c>
      <c r="F1048" s="19" t="str">
        <f>'Terminated loans'!J238</f>
        <v xml:space="preserve">MUNBODH-BEEHARRY R(SL1013      </v>
      </c>
      <c r="G1048" s="547" t="str">
        <f t="shared" si="335"/>
        <v>A1</v>
      </c>
      <c r="H1048" s="21">
        <f>'Terminated loans'!L238</f>
        <v>39651</v>
      </c>
      <c r="I1048" s="21">
        <f>IF(B1048="VELS",'Terminated loans'!M238,'Terminated loans'!B238)</f>
        <v>40633</v>
      </c>
      <c r="J1048" s="34">
        <f t="shared" si="323"/>
        <v>32</v>
      </c>
      <c r="K1048" s="34">
        <f t="shared" si="320"/>
        <v>148</v>
      </c>
      <c r="L1048" s="34">
        <f t="shared" si="321"/>
        <v>32</v>
      </c>
      <c r="M1048" s="34">
        <f t="shared" si="322"/>
        <v>32</v>
      </c>
      <c r="N1048" s="52">
        <f t="shared" si="324"/>
        <v>32</v>
      </c>
      <c r="O1048" s="318">
        <f>+'Terminated loans'!S238</f>
        <v>4964374</v>
      </c>
      <c r="P1048" s="26">
        <f>+'Terminated loans'!T238</f>
        <v>0.03</v>
      </c>
      <c r="Q1048" s="536">
        <f t="shared" si="336"/>
        <v>8.6499999999999994E-2</v>
      </c>
      <c r="R1048" s="222">
        <f t="shared" si="325"/>
        <v>161618.62268289964</v>
      </c>
      <c r="S1048" s="36">
        <f t="shared" si="326"/>
        <v>4603915.3011907097</v>
      </c>
      <c r="T1048" s="36">
        <f t="shared" si="327"/>
        <v>360458.6988092903</v>
      </c>
      <c r="U1048" s="36">
        <f t="shared" si="328"/>
        <v>567880.62466202676</v>
      </c>
      <c r="V1048" s="36">
        <f t="shared" si="329"/>
        <v>207421.92585278954</v>
      </c>
      <c r="W1048" s="37">
        <f t="shared" si="330"/>
        <v>360458.69880923722</v>
      </c>
      <c r="X1048" s="36">
        <f t="shared" si="331"/>
        <v>360458.6988092903</v>
      </c>
      <c r="Y1048" s="276">
        <f t="shared" si="318"/>
        <v>360458.69880923722</v>
      </c>
      <c r="Z1048" s="36">
        <f t="shared" si="332"/>
        <v>567880.62466202676</v>
      </c>
      <c r="AA1048" s="36">
        <f t="shared" si="333"/>
        <v>207421.92585278954</v>
      </c>
      <c r="AB1048" s="38">
        <f t="shared" si="319"/>
        <v>-5.3085386753082275E-8</v>
      </c>
      <c r="AC1048" s="17"/>
      <c r="AD1048" s="17">
        <f t="shared" si="334"/>
        <v>32</v>
      </c>
      <c r="AE1048" s="143"/>
      <c r="AH1048" s="103"/>
      <c r="AI1048" s="533"/>
    </row>
    <row r="1049" spans="1:35">
      <c r="A1049" s="533"/>
      <c r="C1049" s="67" t="str">
        <f>'Terminated loans'!F239</f>
        <v>E</v>
      </c>
      <c r="D1049" s="19">
        <f>'Terminated loans'!H239</f>
        <v>143034305</v>
      </c>
      <c r="E1049" s="19">
        <f>'Terminated loans'!I239</f>
        <v>98</v>
      </c>
      <c r="F1049" s="19" t="str">
        <f>'Terminated loans'!J239</f>
        <v xml:space="preserve">BUNDHOO B S                    </v>
      </c>
      <c r="G1049" s="547" t="str">
        <f t="shared" si="335"/>
        <v>A2</v>
      </c>
      <c r="H1049" s="21">
        <f>'Terminated loans'!L239</f>
        <v>39757</v>
      </c>
      <c r="I1049" s="21">
        <f>IF(B1049="VELS",'Terminated loans'!M239,'Terminated loans'!B239)</f>
        <v>40633</v>
      </c>
      <c r="J1049" s="34">
        <f t="shared" si="323"/>
        <v>29</v>
      </c>
      <c r="K1049" s="34">
        <f t="shared" si="320"/>
        <v>145</v>
      </c>
      <c r="L1049" s="34">
        <f t="shared" si="321"/>
        <v>29</v>
      </c>
      <c r="M1049" s="34">
        <f t="shared" si="322"/>
        <v>29</v>
      </c>
      <c r="N1049" s="52">
        <f t="shared" si="324"/>
        <v>29</v>
      </c>
      <c r="O1049" s="318">
        <f>+'Terminated loans'!S239</f>
        <v>425001</v>
      </c>
      <c r="P1049" s="26">
        <f>+'Terminated loans'!T239</f>
        <v>0.05</v>
      </c>
      <c r="Q1049" s="536">
        <f t="shared" si="336"/>
        <v>0.104</v>
      </c>
      <c r="R1049" s="222">
        <f t="shared" si="325"/>
        <v>15588.926162448592</v>
      </c>
      <c r="S1049" s="36">
        <f t="shared" si="326"/>
        <v>398226.78504183301</v>
      </c>
      <c r="T1049" s="36">
        <f t="shared" si="327"/>
        <v>26774.214958166995</v>
      </c>
      <c r="U1049" s="36">
        <f t="shared" si="328"/>
        <v>53852.073669172067</v>
      </c>
      <c r="V1049" s="36">
        <f t="shared" si="329"/>
        <v>27077.858711009088</v>
      </c>
      <c r="W1049" s="37">
        <f t="shared" si="330"/>
        <v>26774.214958162978</v>
      </c>
      <c r="X1049" s="36">
        <f t="shared" si="331"/>
        <v>26774.214958166995</v>
      </c>
      <c r="Y1049" s="276">
        <f t="shared" si="318"/>
        <v>26774.214958162978</v>
      </c>
      <c r="Z1049" s="36">
        <f t="shared" si="332"/>
        <v>53852.073669172067</v>
      </c>
      <c r="AA1049" s="36">
        <f t="shared" si="333"/>
        <v>27077.858711009088</v>
      </c>
      <c r="AB1049" s="38">
        <f t="shared" si="319"/>
        <v>-4.0163286030292511E-9</v>
      </c>
      <c r="AC1049" s="17"/>
      <c r="AD1049" s="17">
        <f t="shared" si="334"/>
        <v>29</v>
      </c>
      <c r="AE1049" s="143"/>
      <c r="AH1049" s="103"/>
      <c r="AI1049" s="533"/>
    </row>
    <row r="1050" spans="1:35">
      <c r="A1050" s="533"/>
      <c r="C1050" s="67" t="str">
        <f>'Terminated loans'!F240</f>
        <v>E</v>
      </c>
      <c r="D1050" s="19">
        <f>'Terminated loans'!H240</f>
        <v>143035689</v>
      </c>
      <c r="E1050" s="19">
        <f>'Terminated loans'!I240</f>
        <v>98</v>
      </c>
      <c r="F1050" s="19" t="str">
        <f>'Terminated loans'!J240</f>
        <v xml:space="preserve">ERRIAH L                       </v>
      </c>
      <c r="G1050" s="547" t="str">
        <f t="shared" si="335"/>
        <v>A2</v>
      </c>
      <c r="H1050" s="21">
        <f>'Terminated loans'!L240</f>
        <v>40029</v>
      </c>
      <c r="I1050" s="21">
        <f>IF(B1050="VELS",'Terminated loans'!M240,'Terminated loans'!B240)</f>
        <v>40633</v>
      </c>
      <c r="J1050" s="34">
        <f t="shared" si="323"/>
        <v>20</v>
      </c>
      <c r="K1050" s="34">
        <f t="shared" si="320"/>
        <v>136</v>
      </c>
      <c r="L1050" s="34">
        <f t="shared" si="321"/>
        <v>20</v>
      </c>
      <c r="M1050" s="34">
        <f t="shared" si="322"/>
        <v>20</v>
      </c>
      <c r="N1050" s="52">
        <f t="shared" si="324"/>
        <v>20</v>
      </c>
      <c r="O1050" s="318">
        <f>+'Terminated loans'!S240</f>
        <v>162231</v>
      </c>
      <c r="P1050" s="26">
        <f>+'Terminated loans'!T240</f>
        <v>0.05</v>
      </c>
      <c r="Q1050" s="536">
        <f t="shared" si="336"/>
        <v>0.104</v>
      </c>
      <c r="R1050" s="222">
        <f t="shared" si="325"/>
        <v>8471.1024931428037</v>
      </c>
      <c r="S1050" s="36">
        <f t="shared" si="326"/>
        <v>154937.63564122692</v>
      </c>
      <c r="T1050" s="36">
        <f t="shared" si="327"/>
        <v>7293.3643587730767</v>
      </c>
      <c r="U1050" s="36">
        <f t="shared" si="328"/>
        <v>14484.41422162758</v>
      </c>
      <c r="V1050" s="36">
        <f t="shared" si="329"/>
        <v>7191.0498628560745</v>
      </c>
      <c r="W1050" s="37">
        <f t="shared" si="330"/>
        <v>7293.3643587715051</v>
      </c>
      <c r="X1050" s="36">
        <f t="shared" si="331"/>
        <v>7293.3643587730767</v>
      </c>
      <c r="Y1050" s="276">
        <f t="shared" ref="Y1050:Y1113" si="337">W1050</f>
        <v>7293.3643587715051</v>
      </c>
      <c r="Z1050" s="36">
        <f t="shared" si="332"/>
        <v>14484.41422162758</v>
      </c>
      <c r="AA1050" s="36">
        <f t="shared" si="333"/>
        <v>7191.0498628560745</v>
      </c>
      <c r="AB1050" s="38">
        <f t="shared" si="319"/>
        <v>-1.57160684466362E-9</v>
      </c>
      <c r="AC1050" s="17"/>
      <c r="AD1050" s="17">
        <f t="shared" si="334"/>
        <v>20</v>
      </c>
      <c r="AE1050" s="143"/>
      <c r="AH1050" s="103"/>
      <c r="AI1050" s="533"/>
    </row>
    <row r="1051" spans="1:35">
      <c r="A1051" s="533"/>
      <c r="C1051" s="67" t="str">
        <f>'Terminated loans'!F241</f>
        <v>E</v>
      </c>
      <c r="D1051" s="19">
        <f>'Terminated loans'!H241</f>
        <v>143036952</v>
      </c>
      <c r="E1051" s="19">
        <f>'Terminated loans'!I241</f>
        <v>98</v>
      </c>
      <c r="F1051" s="19" t="str">
        <f>'Terminated loans'!J241</f>
        <v xml:space="preserve">BOYJONAUTH A B                 </v>
      </c>
      <c r="G1051" s="547" t="str">
        <f t="shared" si="335"/>
        <v>A2</v>
      </c>
      <c r="H1051" s="21">
        <f>'Terminated loans'!L241</f>
        <v>39967</v>
      </c>
      <c r="I1051" s="21">
        <f>IF(B1051="VELS",'Terminated loans'!M241,'Terminated loans'!B241)</f>
        <v>40633</v>
      </c>
      <c r="J1051" s="34">
        <f t="shared" si="323"/>
        <v>22</v>
      </c>
      <c r="K1051" s="34">
        <f t="shared" si="320"/>
        <v>138</v>
      </c>
      <c r="L1051" s="34">
        <f t="shared" si="321"/>
        <v>22</v>
      </c>
      <c r="M1051" s="34">
        <f t="shared" si="322"/>
        <v>22</v>
      </c>
      <c r="N1051" s="52">
        <f t="shared" si="324"/>
        <v>22</v>
      </c>
      <c r="O1051" s="318">
        <f>+'Terminated loans'!S241</f>
        <v>246324</v>
      </c>
      <c r="P1051" s="26">
        <f>+'Terminated loans'!T241</f>
        <v>0.05</v>
      </c>
      <c r="Q1051" s="536">
        <f t="shared" si="336"/>
        <v>0.104</v>
      </c>
      <c r="R1051" s="222">
        <f t="shared" si="325"/>
        <v>11740.853220067229</v>
      </c>
      <c r="S1051" s="36">
        <f t="shared" si="326"/>
        <v>234247.40599352095</v>
      </c>
      <c r="T1051" s="36">
        <f t="shared" si="327"/>
        <v>12076.594006479048</v>
      </c>
      <c r="U1051" s="36">
        <f t="shared" si="328"/>
        <v>24051.364847955527</v>
      </c>
      <c r="V1051" s="36">
        <f t="shared" si="329"/>
        <v>11974.770841479069</v>
      </c>
      <c r="W1051" s="37">
        <f t="shared" si="330"/>
        <v>12076.594006476458</v>
      </c>
      <c r="X1051" s="36">
        <f t="shared" si="331"/>
        <v>12076.594006479048</v>
      </c>
      <c r="Y1051" s="276">
        <f t="shared" si="337"/>
        <v>12076.594006476458</v>
      </c>
      <c r="Z1051" s="36">
        <f t="shared" si="332"/>
        <v>24051.364847955527</v>
      </c>
      <c r="AA1051" s="36">
        <f t="shared" si="333"/>
        <v>11974.770841479069</v>
      </c>
      <c r="AB1051" s="38">
        <f t="shared" si="319"/>
        <v>-2.5902409106492996E-9</v>
      </c>
      <c r="AC1051" s="17"/>
      <c r="AD1051" s="17">
        <f t="shared" si="334"/>
        <v>22</v>
      </c>
      <c r="AE1051" s="143"/>
      <c r="AH1051" s="103"/>
      <c r="AI1051" s="533"/>
    </row>
    <row r="1052" spans="1:35">
      <c r="A1052" s="533"/>
      <c r="C1052" s="67" t="str">
        <f>'Terminated loans'!F242</f>
        <v>E</v>
      </c>
      <c r="D1052" s="19">
        <f>'Terminated loans'!H242</f>
        <v>143037258</v>
      </c>
      <c r="E1052" s="19">
        <f>'Terminated loans'!I242</f>
        <v>98</v>
      </c>
      <c r="F1052" s="19" t="str">
        <f>'Terminated loans'!J242</f>
        <v xml:space="preserve">EMRITH N                       </v>
      </c>
      <c r="G1052" s="547" t="str">
        <f t="shared" si="335"/>
        <v>A2</v>
      </c>
      <c r="H1052" s="21">
        <f>'Terminated loans'!L242</f>
        <v>39975</v>
      </c>
      <c r="I1052" s="21">
        <f>IF(B1052="VELS",'Terminated loans'!M242,'Terminated loans'!B242)</f>
        <v>40633</v>
      </c>
      <c r="J1052" s="34">
        <f t="shared" si="323"/>
        <v>22</v>
      </c>
      <c r="K1052" s="34">
        <f t="shared" si="320"/>
        <v>138</v>
      </c>
      <c r="L1052" s="34">
        <f t="shared" si="321"/>
        <v>22</v>
      </c>
      <c r="M1052" s="34">
        <f t="shared" si="322"/>
        <v>22</v>
      </c>
      <c r="N1052" s="52">
        <f t="shared" si="324"/>
        <v>22</v>
      </c>
      <c r="O1052" s="318">
        <f>+'Terminated loans'!S242</f>
        <v>51236</v>
      </c>
      <c r="P1052" s="26">
        <f>+'Terminated loans'!T242</f>
        <v>0.05</v>
      </c>
      <c r="Q1052" s="536">
        <f t="shared" si="336"/>
        <v>0.104</v>
      </c>
      <c r="R1052" s="222">
        <f t="shared" si="325"/>
        <v>2442.126449649099</v>
      </c>
      <c r="S1052" s="36">
        <f t="shared" si="326"/>
        <v>48724.038638070357</v>
      </c>
      <c r="T1052" s="36">
        <f t="shared" si="327"/>
        <v>2511.9613619296433</v>
      </c>
      <c r="U1052" s="36">
        <f t="shared" si="328"/>
        <v>5002.7432542092938</v>
      </c>
      <c r="V1052" s="36">
        <f t="shared" si="329"/>
        <v>2490.7818922801744</v>
      </c>
      <c r="W1052" s="37">
        <f t="shared" si="330"/>
        <v>2511.9613619291194</v>
      </c>
      <c r="X1052" s="36">
        <f t="shared" si="331"/>
        <v>2511.9613619296433</v>
      </c>
      <c r="Y1052" s="276">
        <f t="shared" si="337"/>
        <v>2511.9613619291194</v>
      </c>
      <c r="Z1052" s="36">
        <f t="shared" si="332"/>
        <v>5002.7432542092938</v>
      </c>
      <c r="AA1052" s="36">
        <f t="shared" si="333"/>
        <v>2490.7818922801744</v>
      </c>
      <c r="AB1052" s="38">
        <f t="shared" si="319"/>
        <v>-5.2386894822120667E-10</v>
      </c>
      <c r="AC1052" s="17"/>
      <c r="AD1052" s="17">
        <f t="shared" si="334"/>
        <v>22</v>
      </c>
      <c r="AE1052" s="143"/>
      <c r="AH1052" s="103"/>
      <c r="AI1052" s="533"/>
    </row>
    <row r="1053" spans="1:35">
      <c r="A1053" s="533"/>
      <c r="C1053" s="67" t="str">
        <f>'Terminated loans'!F243</f>
        <v>E</v>
      </c>
      <c r="D1053" s="19">
        <f>'Terminated loans'!H243</f>
        <v>143038009</v>
      </c>
      <c r="E1053" s="19">
        <f>'Terminated loans'!I243</f>
        <v>98</v>
      </c>
      <c r="F1053" s="19" t="str">
        <f>'Terminated loans'!J243</f>
        <v xml:space="preserve">BUNDHOO N                      </v>
      </c>
      <c r="G1053" s="547" t="str">
        <f t="shared" si="335"/>
        <v>A2</v>
      </c>
      <c r="H1053" s="21">
        <f>'Terminated loans'!L243</f>
        <v>40052</v>
      </c>
      <c r="I1053" s="21">
        <f>IF(B1053="VELS",'Terminated loans'!M243,'Terminated loans'!B243)</f>
        <v>40633</v>
      </c>
      <c r="J1053" s="34">
        <f t="shared" si="323"/>
        <v>19</v>
      </c>
      <c r="K1053" s="34">
        <f t="shared" si="320"/>
        <v>135</v>
      </c>
      <c r="L1053" s="34">
        <f t="shared" si="321"/>
        <v>19</v>
      </c>
      <c r="M1053" s="34">
        <f t="shared" si="322"/>
        <v>19</v>
      </c>
      <c r="N1053" s="52">
        <f t="shared" si="324"/>
        <v>19</v>
      </c>
      <c r="O1053" s="318">
        <f>+'Terminated loans'!S243</f>
        <v>160000</v>
      </c>
      <c r="P1053" s="26">
        <f>+'Terminated loans'!T243</f>
        <v>0.05</v>
      </c>
      <c r="Q1053" s="536">
        <f t="shared" si="336"/>
        <v>0.104</v>
      </c>
      <c r="R1053" s="222">
        <f t="shared" si="325"/>
        <v>8776.3062208652009</v>
      </c>
      <c r="S1053" s="36">
        <f t="shared" si="326"/>
        <v>153134.71985974774</v>
      </c>
      <c r="T1053" s="36">
        <f t="shared" si="327"/>
        <v>6865.28014025226</v>
      </c>
      <c r="U1053" s="36">
        <f t="shared" si="328"/>
        <v>13615.098336689494</v>
      </c>
      <c r="V1053" s="36">
        <f t="shared" si="329"/>
        <v>6749.8181964388059</v>
      </c>
      <c r="W1053" s="37">
        <f t="shared" si="330"/>
        <v>6865.2801402506884</v>
      </c>
      <c r="X1053" s="36">
        <f t="shared" si="331"/>
        <v>6865.28014025226</v>
      </c>
      <c r="Y1053" s="276">
        <f t="shared" si="337"/>
        <v>6865.2801402506884</v>
      </c>
      <c r="Z1053" s="36">
        <f t="shared" si="332"/>
        <v>13615.098336689494</v>
      </c>
      <c r="AA1053" s="36">
        <f t="shared" si="333"/>
        <v>6749.8181964388059</v>
      </c>
      <c r="AB1053" s="38">
        <f t="shared" si="319"/>
        <v>-1.57160684466362E-9</v>
      </c>
      <c r="AC1053" s="17"/>
      <c r="AD1053" s="17">
        <f t="shared" si="334"/>
        <v>19</v>
      </c>
      <c r="AE1053" s="143"/>
      <c r="AH1053" s="103"/>
      <c r="AI1053" s="533"/>
    </row>
    <row r="1054" spans="1:35">
      <c r="A1054" s="533"/>
      <c r="C1054" s="67" t="str">
        <f>'Terminated loans'!F244</f>
        <v>E</v>
      </c>
      <c r="D1054" s="19">
        <f>'Terminated loans'!H244</f>
        <v>143038165</v>
      </c>
      <c r="E1054" s="19">
        <f>'Terminated loans'!I244</f>
        <v>98</v>
      </c>
      <c r="F1054" s="19" t="str">
        <f>'Terminated loans'!J244</f>
        <v xml:space="preserve">ROSUNALLY NBM MUACC18921       </v>
      </c>
      <c r="G1054" s="547" t="str">
        <f t="shared" si="335"/>
        <v>A2</v>
      </c>
      <c r="H1054" s="21">
        <f>'Terminated loans'!L244</f>
        <v>40065</v>
      </c>
      <c r="I1054" s="21">
        <f>IF(B1054="VELS",'Terminated loans'!M244,'Terminated loans'!B244)</f>
        <v>40633</v>
      </c>
      <c r="J1054" s="34">
        <f t="shared" si="323"/>
        <v>19</v>
      </c>
      <c r="K1054" s="34">
        <f t="shared" si="320"/>
        <v>135</v>
      </c>
      <c r="L1054" s="34">
        <f t="shared" si="321"/>
        <v>19</v>
      </c>
      <c r="M1054" s="34">
        <f t="shared" si="322"/>
        <v>19</v>
      </c>
      <c r="N1054" s="52">
        <f t="shared" si="324"/>
        <v>19</v>
      </c>
      <c r="O1054" s="318">
        <f>+'Terminated loans'!S244</f>
        <v>343008</v>
      </c>
      <c r="P1054" s="26">
        <f>+'Terminated loans'!T244</f>
        <v>0.05</v>
      </c>
      <c r="Q1054" s="536">
        <f t="shared" si="336"/>
        <v>0.104</v>
      </c>
      <c r="R1054" s="222">
        <f t="shared" si="325"/>
        <v>18814.645276290819</v>
      </c>
      <c r="S1054" s="36">
        <f t="shared" si="326"/>
        <v>328290.2124353273</v>
      </c>
      <c r="T1054" s="36">
        <f t="shared" si="327"/>
        <v>14717.787564672704</v>
      </c>
      <c r="U1054" s="36">
        <f t="shared" si="328"/>
        <v>29188.047814194928</v>
      </c>
      <c r="V1054" s="36">
        <f t="shared" si="329"/>
        <v>14470.260249525541</v>
      </c>
      <c r="W1054" s="37">
        <f t="shared" si="330"/>
        <v>14717.787564669386</v>
      </c>
      <c r="X1054" s="36">
        <f t="shared" si="331"/>
        <v>14717.787564672704</v>
      </c>
      <c r="Y1054" s="276">
        <f t="shared" si="337"/>
        <v>14717.787564669386</v>
      </c>
      <c r="Z1054" s="36">
        <f t="shared" si="332"/>
        <v>29188.047814194928</v>
      </c>
      <c r="AA1054" s="36">
        <f t="shared" si="333"/>
        <v>14470.260249525541</v>
      </c>
      <c r="AB1054" s="38">
        <f t="shared" si="319"/>
        <v>-3.3178366720676422E-9</v>
      </c>
      <c r="AC1054" s="17"/>
      <c r="AD1054" s="17">
        <f t="shared" si="334"/>
        <v>19</v>
      </c>
      <c r="AE1054" s="143"/>
      <c r="AH1054" s="103"/>
      <c r="AI1054" s="533"/>
    </row>
    <row r="1055" spans="1:35">
      <c r="A1055" s="533"/>
      <c r="B1055" s="63" t="s">
        <v>80</v>
      </c>
      <c r="C1055" s="67" t="str">
        <f>'Terminated loans'!F245</f>
        <v>E</v>
      </c>
      <c r="D1055" s="19">
        <f>'Terminated loans'!H245</f>
        <v>143039838</v>
      </c>
      <c r="E1055" s="19">
        <f>'Terminated loans'!I245</f>
        <v>98</v>
      </c>
      <c r="F1055" s="19" t="str">
        <f>'Terminated loans'!J245</f>
        <v xml:space="preserve">CASTAGNETTE J A                </v>
      </c>
      <c r="G1055" s="547" t="str">
        <f t="shared" si="335"/>
        <v>A2</v>
      </c>
      <c r="H1055" s="21">
        <f>'Terminated loans'!L245</f>
        <v>40063</v>
      </c>
      <c r="I1055" s="21">
        <f>IF(B1055="VELS",'Terminated loans'!M245,'Terminated loans'!B245)</f>
        <v>41509</v>
      </c>
      <c r="J1055" s="34">
        <f t="shared" si="323"/>
        <v>48</v>
      </c>
      <c r="K1055" s="34">
        <f t="shared" si="320"/>
        <v>135</v>
      </c>
      <c r="L1055" s="34">
        <f t="shared" si="321"/>
        <v>48</v>
      </c>
      <c r="M1055" s="34">
        <f t="shared" si="322"/>
        <v>48</v>
      </c>
      <c r="N1055" s="52">
        <f t="shared" si="324"/>
        <v>48</v>
      </c>
      <c r="O1055" s="318">
        <f>+'Terminated loans'!S245</f>
        <v>196228</v>
      </c>
      <c r="P1055" s="26">
        <f>+'Terminated loans'!T245</f>
        <v>0.05</v>
      </c>
      <c r="Q1055" s="536">
        <f t="shared" si="336"/>
        <v>0.104</v>
      </c>
      <c r="R1055" s="222">
        <f t="shared" si="325"/>
        <v>4518.9922187808252</v>
      </c>
      <c r="S1055" s="36">
        <f t="shared" si="326"/>
        <v>176833.1948916502</v>
      </c>
      <c r="T1055" s="36">
        <f t="shared" si="327"/>
        <v>19394.805108349799</v>
      </c>
      <c r="U1055" s="36">
        <f t="shared" si="328"/>
        <v>40078.431609827589</v>
      </c>
      <c r="V1055" s="36">
        <f t="shared" si="329"/>
        <v>20683.626501479564</v>
      </c>
      <c r="W1055" s="37">
        <f t="shared" si="330"/>
        <v>19394.805108348024</v>
      </c>
      <c r="X1055" s="36">
        <f t="shared" si="331"/>
        <v>19394.805108349799</v>
      </c>
      <c r="Y1055" s="276">
        <f t="shared" si="337"/>
        <v>19394.805108348024</v>
      </c>
      <c r="Z1055" s="36">
        <f t="shared" si="332"/>
        <v>40078.431609827589</v>
      </c>
      <c r="AA1055" s="36">
        <f t="shared" si="333"/>
        <v>20683.626501479564</v>
      </c>
      <c r="AB1055" s="38">
        <f t="shared" si="319"/>
        <v>-1.7753336578607559E-9</v>
      </c>
      <c r="AC1055" s="17"/>
      <c r="AD1055" s="17">
        <f t="shared" si="334"/>
        <v>48</v>
      </c>
      <c r="AH1055" s="103"/>
      <c r="AI1055" s="533"/>
    </row>
    <row r="1056" spans="1:35">
      <c r="A1056" s="533"/>
      <c r="C1056" s="67" t="str">
        <f>'Terminated loans'!F246</f>
        <v>E</v>
      </c>
      <c r="D1056" s="19">
        <f>'Terminated loans'!H246</f>
        <v>143040259</v>
      </c>
      <c r="E1056" s="19">
        <f>'Terminated loans'!I246</f>
        <v>98</v>
      </c>
      <c r="F1056" s="19" t="str">
        <f>'Terminated loans'!J246</f>
        <v xml:space="preserve">DOOKHITT M D/045314            </v>
      </c>
      <c r="G1056" s="547" t="str">
        <f t="shared" si="335"/>
        <v>A2</v>
      </c>
      <c r="H1056" s="21">
        <f>'Terminated loans'!L246</f>
        <v>39258</v>
      </c>
      <c r="I1056" s="21">
        <f>IF(B1056="VELS",'Terminated loans'!M246,'Terminated loans'!B246)</f>
        <v>40633</v>
      </c>
      <c r="J1056" s="34">
        <f t="shared" si="323"/>
        <v>45</v>
      </c>
      <c r="K1056" s="34">
        <f t="shared" si="320"/>
        <v>161</v>
      </c>
      <c r="L1056" s="34">
        <f t="shared" si="321"/>
        <v>45</v>
      </c>
      <c r="M1056" s="34">
        <f t="shared" si="322"/>
        <v>45</v>
      </c>
      <c r="N1056" s="52">
        <f t="shared" si="324"/>
        <v>45</v>
      </c>
      <c r="O1056" s="318">
        <f>+'Terminated loans'!S246</f>
        <v>475010</v>
      </c>
      <c r="P1056" s="26">
        <f>+'Terminated loans'!T246</f>
        <v>0.05</v>
      </c>
      <c r="Q1056" s="536">
        <f t="shared" si="336"/>
        <v>0.104</v>
      </c>
      <c r="R1056" s="222">
        <f t="shared" si="325"/>
        <v>11598.200796979569</v>
      </c>
      <c r="S1056" s="36">
        <f t="shared" si="326"/>
        <v>430656.15475589805</v>
      </c>
      <c r="T1056" s="36">
        <f t="shared" si="327"/>
        <v>44353.845244101947</v>
      </c>
      <c r="U1056" s="36">
        <f t="shared" si="328"/>
        <v>91262.881108178175</v>
      </c>
      <c r="V1056" s="36">
        <f t="shared" si="329"/>
        <v>46909.035864080535</v>
      </c>
      <c r="W1056" s="37">
        <f t="shared" si="330"/>
        <v>44353.84524409764</v>
      </c>
      <c r="X1056" s="36">
        <f t="shared" si="331"/>
        <v>44353.845244101947</v>
      </c>
      <c r="Y1056" s="276">
        <f t="shared" si="337"/>
        <v>44353.84524409764</v>
      </c>
      <c r="Z1056" s="36">
        <f t="shared" si="332"/>
        <v>91262.881108178175</v>
      </c>
      <c r="AA1056" s="36">
        <f t="shared" si="333"/>
        <v>46909.035864080535</v>
      </c>
      <c r="AB1056" s="38">
        <f t="shared" si="319"/>
        <v>-4.3073669075965881E-9</v>
      </c>
      <c r="AC1056" s="17"/>
      <c r="AD1056" s="17">
        <f t="shared" si="334"/>
        <v>45</v>
      </c>
      <c r="AE1056" s="143"/>
      <c r="AH1056" s="103"/>
      <c r="AI1056" s="533"/>
    </row>
    <row r="1057" spans="1:35">
      <c r="A1057" s="533"/>
      <c r="C1057" s="67" t="str">
        <f>'Terminated loans'!F247</f>
        <v>E</v>
      </c>
      <c r="D1057" s="19">
        <f>'Terminated loans'!H247</f>
        <v>143045838</v>
      </c>
      <c r="E1057" s="19">
        <f>'Terminated loans'!I247</f>
        <v>99</v>
      </c>
      <c r="F1057" s="19" t="str">
        <f>'Terminated loans'!J247</f>
        <v xml:space="preserve">GUJJALU R                      </v>
      </c>
      <c r="G1057" s="547" t="str">
        <f t="shared" si="335"/>
        <v>A1</v>
      </c>
      <c r="H1057" s="21">
        <f>'Terminated loans'!L247</f>
        <v>40375</v>
      </c>
      <c r="I1057" s="21">
        <f>IF(B1057="VELS",'Terminated loans'!M247,'Terminated loans'!B247)</f>
        <v>40633</v>
      </c>
      <c r="J1057" s="34">
        <f t="shared" si="323"/>
        <v>8</v>
      </c>
      <c r="K1057" s="34">
        <f t="shared" si="320"/>
        <v>125</v>
      </c>
      <c r="L1057" s="34">
        <f t="shared" si="321"/>
        <v>8</v>
      </c>
      <c r="M1057" s="34">
        <f t="shared" si="322"/>
        <v>8</v>
      </c>
      <c r="N1057" s="52">
        <f t="shared" si="324"/>
        <v>8</v>
      </c>
      <c r="O1057" s="318">
        <f>+'Terminated loans'!S247</f>
        <v>6018256</v>
      </c>
      <c r="P1057" s="26">
        <f>+'Terminated loans'!T247</f>
        <v>0.03</v>
      </c>
      <c r="Q1057" s="536">
        <f t="shared" si="336"/>
        <v>8.6499999999999994E-2</v>
      </c>
      <c r="R1057" s="222">
        <f t="shared" si="325"/>
        <v>760769.82578263152</v>
      </c>
      <c r="S1057" s="36">
        <f t="shared" si="326"/>
        <v>5893389.9653598266</v>
      </c>
      <c r="T1057" s="36">
        <f t="shared" si="327"/>
        <v>124866.03464017343</v>
      </c>
      <c r="U1057" s="36">
        <f t="shared" si="328"/>
        <v>192768.64090115484</v>
      </c>
      <c r="V1057" s="36">
        <f t="shared" si="329"/>
        <v>67902.60626105126</v>
      </c>
      <c r="W1057" s="37">
        <f t="shared" si="330"/>
        <v>124866.03464010358</v>
      </c>
      <c r="X1057" s="36">
        <f t="shared" si="331"/>
        <v>124866.03464017343</v>
      </c>
      <c r="Y1057" s="276">
        <f t="shared" si="337"/>
        <v>124866.03464010358</v>
      </c>
      <c r="Z1057" s="36">
        <f t="shared" si="332"/>
        <v>192768.64090115484</v>
      </c>
      <c r="AA1057" s="36">
        <f t="shared" si="333"/>
        <v>67902.60626105126</v>
      </c>
      <c r="AB1057" s="38">
        <f t="shared" si="319"/>
        <v>-6.9849193096160889E-8</v>
      </c>
      <c r="AC1057" s="17"/>
      <c r="AD1057" s="17">
        <f t="shared" si="334"/>
        <v>8</v>
      </c>
      <c r="AE1057" s="143"/>
      <c r="AH1057" s="103"/>
      <c r="AI1057" s="533"/>
    </row>
    <row r="1058" spans="1:35">
      <c r="A1058" s="533"/>
      <c r="C1058" s="67" t="str">
        <f>'Terminated loans'!F248</f>
        <v>E</v>
      </c>
      <c r="D1058" s="19">
        <f>'Terminated loans'!H248</f>
        <v>143060136</v>
      </c>
      <c r="E1058" s="19">
        <f>'Terminated loans'!I248</f>
        <v>99</v>
      </c>
      <c r="F1058" s="19" t="str">
        <f>'Terminated loans'!J248</f>
        <v xml:space="preserve">EMRITH N(SL 1993)              </v>
      </c>
      <c r="G1058" s="547" t="str">
        <f t="shared" si="335"/>
        <v>A1</v>
      </c>
      <c r="H1058" s="21">
        <f>'Terminated loans'!L248</f>
        <v>40305</v>
      </c>
      <c r="I1058" s="21">
        <f>IF(B1058="VELS",'Terminated loans'!M248,'Terminated loans'!B248)</f>
        <v>40633</v>
      </c>
      <c r="J1058" s="34">
        <f t="shared" si="323"/>
        <v>11</v>
      </c>
      <c r="K1058" s="34">
        <f t="shared" si="320"/>
        <v>127</v>
      </c>
      <c r="L1058" s="34">
        <f t="shared" si="321"/>
        <v>11</v>
      </c>
      <c r="M1058" s="34">
        <f t="shared" si="322"/>
        <v>11</v>
      </c>
      <c r="N1058" s="52">
        <f t="shared" si="324"/>
        <v>11</v>
      </c>
      <c r="O1058" s="318">
        <f>+'Terminated loans'!S248</f>
        <v>4535061</v>
      </c>
      <c r="P1058" s="26">
        <f>+'Terminated loans'!T248</f>
        <v>0.03</v>
      </c>
      <c r="Q1058" s="536">
        <f t="shared" si="336"/>
        <v>8.6499999999999994E-2</v>
      </c>
      <c r="R1058" s="222">
        <f t="shared" si="325"/>
        <v>418488.18172833853</v>
      </c>
      <c r="S1058" s="36">
        <f t="shared" si="326"/>
        <v>4410339.652848959</v>
      </c>
      <c r="T1058" s="36">
        <f t="shared" si="327"/>
        <v>124721.34715104103</v>
      </c>
      <c r="U1058" s="36">
        <f t="shared" si="328"/>
        <v>193030.3461627122</v>
      </c>
      <c r="V1058" s="36">
        <f t="shared" si="329"/>
        <v>68308.999011724256</v>
      </c>
      <c r="W1058" s="37">
        <f t="shared" si="330"/>
        <v>124721.34715098795</v>
      </c>
      <c r="X1058" s="36">
        <f t="shared" si="331"/>
        <v>124721.34715104103</v>
      </c>
      <c r="Y1058" s="276">
        <f t="shared" si="337"/>
        <v>124721.34715098795</v>
      </c>
      <c r="Z1058" s="36">
        <f t="shared" si="332"/>
        <v>193030.3461627122</v>
      </c>
      <c r="AA1058" s="36">
        <f t="shared" si="333"/>
        <v>68308.999011724256</v>
      </c>
      <c r="AB1058" s="38">
        <f t="shared" si="319"/>
        <v>-5.3085386753082275E-8</v>
      </c>
      <c r="AC1058" s="17"/>
      <c r="AD1058" s="17">
        <f t="shared" si="334"/>
        <v>11</v>
      </c>
      <c r="AE1058" s="143"/>
      <c r="AH1058" s="103"/>
      <c r="AI1058" s="533"/>
    </row>
    <row r="1059" spans="1:35">
      <c r="A1059" s="533"/>
      <c r="C1059" s="67" t="str">
        <f>'Terminated loans'!F249</f>
        <v>E</v>
      </c>
      <c r="D1059" s="19">
        <f>'Terminated loans'!H249</f>
        <v>143086135</v>
      </c>
      <c r="E1059" s="19">
        <f>'Terminated loans'!I249</f>
        <v>98</v>
      </c>
      <c r="F1059" s="19" t="str">
        <f>'Terminated loans'!J249</f>
        <v xml:space="preserve">HITIE J                        </v>
      </c>
      <c r="G1059" s="547" t="str">
        <f t="shared" si="335"/>
        <v>A2</v>
      </c>
      <c r="H1059" s="21">
        <f>'Terminated loans'!L249</f>
        <v>40157</v>
      </c>
      <c r="I1059" s="21">
        <f>IF(B1059="VELS",'Terminated loans'!M249,'Terminated loans'!B249)</f>
        <v>40633</v>
      </c>
      <c r="J1059" s="34">
        <f t="shared" si="323"/>
        <v>16</v>
      </c>
      <c r="K1059" s="34">
        <f t="shared" si="320"/>
        <v>132</v>
      </c>
      <c r="L1059" s="34">
        <f t="shared" si="321"/>
        <v>16</v>
      </c>
      <c r="M1059" s="34">
        <f t="shared" si="322"/>
        <v>16</v>
      </c>
      <c r="N1059" s="52">
        <f t="shared" si="324"/>
        <v>16</v>
      </c>
      <c r="O1059" s="318">
        <f>+'Terminated loans'!S249</f>
        <v>74174</v>
      </c>
      <c r="P1059" s="26">
        <f>+'Terminated loans'!T249</f>
        <v>0.05</v>
      </c>
      <c r="Q1059" s="536">
        <f t="shared" si="336"/>
        <v>0.104</v>
      </c>
      <c r="R1059" s="222">
        <f t="shared" si="325"/>
        <v>4801.7688437263096</v>
      </c>
      <c r="S1059" s="36">
        <f t="shared" si="326"/>
        <v>71451.21233973511</v>
      </c>
      <c r="T1059" s="36">
        <f t="shared" si="327"/>
        <v>2722.7876602648903</v>
      </c>
      <c r="U1059" s="36">
        <f t="shared" si="328"/>
        <v>5377.0891598851304</v>
      </c>
      <c r="V1059" s="36">
        <f t="shared" si="329"/>
        <v>2654.3014996209531</v>
      </c>
      <c r="W1059" s="37">
        <f t="shared" si="330"/>
        <v>2722.7876602641772</v>
      </c>
      <c r="X1059" s="36">
        <f t="shared" si="331"/>
        <v>2722.7876602648903</v>
      </c>
      <c r="Y1059" s="276">
        <f t="shared" si="337"/>
        <v>2722.7876602641772</v>
      </c>
      <c r="Z1059" s="36">
        <f t="shared" si="332"/>
        <v>5377.0891598851304</v>
      </c>
      <c r="AA1059" s="36">
        <f t="shared" si="333"/>
        <v>2654.3014996209531</v>
      </c>
      <c r="AB1059" s="38">
        <f t="shared" si="319"/>
        <v>-7.1304384618997574E-10</v>
      </c>
      <c r="AC1059" s="17"/>
      <c r="AD1059" s="17">
        <f t="shared" si="334"/>
        <v>16</v>
      </c>
      <c r="AE1059" s="143"/>
      <c r="AH1059" s="103"/>
      <c r="AI1059" s="533"/>
    </row>
    <row r="1060" spans="1:35">
      <c r="A1060" s="533"/>
      <c r="C1060" s="67" t="str">
        <f>'Terminated loans'!F250</f>
        <v>E</v>
      </c>
      <c r="D1060" s="19">
        <f>'Terminated loans'!H250</f>
        <v>143125548</v>
      </c>
      <c r="E1060" s="19">
        <f>'Terminated loans'!I250</f>
        <v>99</v>
      </c>
      <c r="F1060" s="19" t="str">
        <f>'Terminated loans'!J250</f>
        <v xml:space="preserve">ROSUNALLY N                    </v>
      </c>
      <c r="G1060" s="547" t="str">
        <f t="shared" si="335"/>
        <v>A1</v>
      </c>
      <c r="H1060" s="21">
        <f>'Terminated loans'!L250</f>
        <v>40289</v>
      </c>
      <c r="I1060" s="21">
        <f>IF(B1060="VELS",'Terminated loans'!M250,'Terminated loans'!B250)</f>
        <v>40633</v>
      </c>
      <c r="J1060" s="34">
        <f t="shared" si="323"/>
        <v>11</v>
      </c>
      <c r="K1060" s="34">
        <f t="shared" si="320"/>
        <v>127</v>
      </c>
      <c r="L1060" s="34">
        <f t="shared" si="321"/>
        <v>11</v>
      </c>
      <c r="M1060" s="34">
        <f t="shared" si="322"/>
        <v>11</v>
      </c>
      <c r="N1060" s="52">
        <f t="shared" si="324"/>
        <v>11</v>
      </c>
      <c r="O1060" s="318">
        <f>+'Terminated loans'!S250</f>
        <v>150398</v>
      </c>
      <c r="P1060" s="26">
        <f>+'Terminated loans'!T250</f>
        <v>0.03</v>
      </c>
      <c r="Q1060" s="536">
        <f t="shared" si="336"/>
        <v>8.6499999999999994E-2</v>
      </c>
      <c r="R1060" s="222">
        <f t="shared" si="325"/>
        <v>13878.487093244976</v>
      </c>
      <c r="S1060" s="36">
        <f t="shared" si="326"/>
        <v>146261.81723006102</v>
      </c>
      <c r="T1060" s="36">
        <f t="shared" si="327"/>
        <v>4136.1827699389833</v>
      </c>
      <c r="U1060" s="36">
        <f t="shared" si="328"/>
        <v>6401.5407956319978</v>
      </c>
      <c r="V1060" s="36">
        <f t="shared" si="329"/>
        <v>2265.3580256947316</v>
      </c>
      <c r="W1060" s="37">
        <f t="shared" si="330"/>
        <v>4136.1827699372661</v>
      </c>
      <c r="X1060" s="36">
        <f t="shared" si="331"/>
        <v>4136.1827699389833</v>
      </c>
      <c r="Y1060" s="276">
        <f t="shared" si="337"/>
        <v>4136.1827699372661</v>
      </c>
      <c r="Z1060" s="36">
        <f t="shared" si="332"/>
        <v>6401.5407956319978</v>
      </c>
      <c r="AA1060" s="36">
        <f t="shared" si="333"/>
        <v>2265.3580256947316</v>
      </c>
      <c r="AB1060" s="38">
        <f t="shared" si="319"/>
        <v>-1.7171259969472885E-9</v>
      </c>
      <c r="AC1060" s="17"/>
      <c r="AD1060" s="17">
        <f t="shared" si="334"/>
        <v>11</v>
      </c>
      <c r="AE1060" s="143"/>
      <c r="AH1060" s="103"/>
      <c r="AI1060" s="533"/>
    </row>
    <row r="1061" spans="1:35">
      <c r="A1061" s="533"/>
      <c r="C1061" s="67" t="str">
        <f>'Terminated loans'!F251</f>
        <v>E</v>
      </c>
      <c r="D1061" s="19">
        <f>'Terminated loans'!H251</f>
        <v>143146855</v>
      </c>
      <c r="E1061" s="19">
        <f>'Terminated loans'!I251</f>
        <v>99</v>
      </c>
      <c r="F1061" s="19" t="str">
        <f>'Terminated loans'!J251</f>
        <v xml:space="preserve">ANTOINETTE M J (SL 1982)       </v>
      </c>
      <c r="G1061" s="547" t="str">
        <f t="shared" si="335"/>
        <v>A1</v>
      </c>
      <c r="H1061" s="21">
        <f>'Terminated loans'!L251</f>
        <v>40284</v>
      </c>
      <c r="I1061" s="21">
        <f>IF(B1061="VELS",'Terminated loans'!M251,'Terminated loans'!B251)</f>
        <v>40633</v>
      </c>
      <c r="J1061" s="34">
        <f t="shared" si="323"/>
        <v>11</v>
      </c>
      <c r="K1061" s="34">
        <f t="shared" si="320"/>
        <v>128</v>
      </c>
      <c r="L1061" s="34">
        <f t="shared" si="321"/>
        <v>11</v>
      </c>
      <c r="M1061" s="34">
        <f t="shared" si="322"/>
        <v>11</v>
      </c>
      <c r="N1061" s="52">
        <f t="shared" si="324"/>
        <v>11</v>
      </c>
      <c r="O1061" s="318">
        <f>+'Terminated loans'!S251</f>
        <v>3155504</v>
      </c>
      <c r="P1061" s="26">
        <f>+'Terminated loans'!T251</f>
        <v>0.03</v>
      </c>
      <c r="Q1061" s="536">
        <f t="shared" si="336"/>
        <v>8.6499999999999994E-2</v>
      </c>
      <c r="R1061" s="222">
        <f t="shared" si="325"/>
        <v>291184.8663990405</v>
      </c>
      <c r="S1061" s="36">
        <f t="shared" si="326"/>
        <v>3068722.6513432781</v>
      </c>
      <c r="T1061" s="36">
        <f t="shared" si="327"/>
        <v>86781.348656721879</v>
      </c>
      <c r="U1061" s="36">
        <f t="shared" si="328"/>
        <v>134310.87904612999</v>
      </c>
      <c r="V1061" s="36">
        <f t="shared" si="329"/>
        <v>47529.530389445368</v>
      </c>
      <c r="W1061" s="37">
        <f t="shared" si="330"/>
        <v>86781.348656684626</v>
      </c>
      <c r="X1061" s="36">
        <f t="shared" si="331"/>
        <v>86781.348656721879</v>
      </c>
      <c r="Y1061" s="276">
        <f t="shared" si="337"/>
        <v>86781.348656684626</v>
      </c>
      <c r="Z1061" s="36">
        <f t="shared" si="332"/>
        <v>134310.87904612999</v>
      </c>
      <c r="AA1061" s="36">
        <f t="shared" si="333"/>
        <v>47529.530389445368</v>
      </c>
      <c r="AB1061" s="38">
        <f t="shared" si="319"/>
        <v>-3.7252902984619141E-8</v>
      </c>
      <c r="AC1061" s="17"/>
      <c r="AD1061" s="17">
        <f t="shared" si="334"/>
        <v>11</v>
      </c>
      <c r="AE1061" s="143"/>
      <c r="AH1061" s="103"/>
      <c r="AI1061" s="533"/>
    </row>
    <row r="1062" spans="1:35">
      <c r="A1062" s="533"/>
      <c r="C1062" s="67" t="str">
        <f>'Terminated loans'!F252</f>
        <v>E</v>
      </c>
      <c r="D1062" s="19">
        <f>'Terminated loans'!H252</f>
        <v>143584542</v>
      </c>
      <c r="E1062" s="19">
        <f>'Terminated loans'!I252</f>
        <v>99</v>
      </c>
      <c r="F1062" s="19" t="str">
        <f>'Terminated loans'!J252</f>
        <v xml:space="preserve">JUGROOP J                      </v>
      </c>
      <c r="G1062" s="547" t="str">
        <f t="shared" si="335"/>
        <v>A1</v>
      </c>
      <c r="H1062" s="21">
        <f>'Terminated loans'!L252</f>
        <v>40256</v>
      </c>
      <c r="I1062" s="21">
        <f>IF(B1062="VELS",'Terminated loans'!M252,'Terminated loans'!B252)</f>
        <v>40633</v>
      </c>
      <c r="J1062" s="34">
        <f t="shared" si="323"/>
        <v>12</v>
      </c>
      <c r="K1062" s="34">
        <f t="shared" si="320"/>
        <v>129</v>
      </c>
      <c r="L1062" s="34">
        <f t="shared" si="321"/>
        <v>12</v>
      </c>
      <c r="M1062" s="34">
        <f t="shared" si="322"/>
        <v>12</v>
      </c>
      <c r="N1062" s="52">
        <f t="shared" si="324"/>
        <v>12</v>
      </c>
      <c r="O1062" s="318">
        <f>+'Terminated loans'!S252</f>
        <v>1352393</v>
      </c>
      <c r="P1062" s="26">
        <f>+'Terminated loans'!T252</f>
        <v>0.03</v>
      </c>
      <c r="Q1062" s="536">
        <f t="shared" si="336"/>
        <v>8.6499999999999994E-2</v>
      </c>
      <c r="R1062" s="222">
        <f t="shared" si="325"/>
        <v>114539.16534508915</v>
      </c>
      <c r="S1062" s="36">
        <f t="shared" si="326"/>
        <v>1312179.4359452971</v>
      </c>
      <c r="T1062" s="36">
        <f t="shared" si="327"/>
        <v>40213.564054702874</v>
      </c>
      <c r="U1062" s="36">
        <f t="shared" si="328"/>
        <v>62290.548195755808</v>
      </c>
      <c r="V1062" s="36">
        <f t="shared" si="329"/>
        <v>22076.984141069697</v>
      </c>
      <c r="W1062" s="37">
        <f t="shared" si="330"/>
        <v>40213.56405468611</v>
      </c>
      <c r="X1062" s="36">
        <f t="shared" si="331"/>
        <v>40213.564054702874</v>
      </c>
      <c r="Y1062" s="276">
        <f t="shared" si="337"/>
        <v>40213.56405468611</v>
      </c>
      <c r="Z1062" s="36">
        <f t="shared" si="332"/>
        <v>62290.548195755808</v>
      </c>
      <c r="AA1062" s="36">
        <f t="shared" si="333"/>
        <v>22076.984141069697</v>
      </c>
      <c r="AB1062" s="38">
        <f t="shared" ref="AB1062:AB1125" si="338">IF(ISERROR(Z1062-AA1062-T1062),"CHECK",Z1062-AA1062-T1062)</f>
        <v>-1.6763806343078613E-8</v>
      </c>
      <c r="AC1062" s="17"/>
      <c r="AD1062" s="17">
        <f t="shared" si="334"/>
        <v>12</v>
      </c>
      <c r="AE1062" s="143"/>
      <c r="AH1062" s="103"/>
      <c r="AI1062" s="533"/>
    </row>
    <row r="1063" spans="1:35">
      <c r="A1063" s="533"/>
      <c r="C1063" s="67" t="str">
        <f>'Terminated loans'!F253</f>
        <v>E</v>
      </c>
      <c r="D1063" s="19">
        <f>'Terminated loans'!H253</f>
        <v>143990974</v>
      </c>
      <c r="E1063" s="19">
        <f>'Terminated loans'!I253</f>
        <v>98</v>
      </c>
      <c r="F1063" s="19" t="str">
        <f>'Terminated loans'!J253</f>
        <v xml:space="preserve">SEERUTTUN R D                  </v>
      </c>
      <c r="G1063" s="547" t="str">
        <f t="shared" si="335"/>
        <v>A2</v>
      </c>
      <c r="H1063" s="21">
        <f>'Terminated loans'!L253</f>
        <v>40262</v>
      </c>
      <c r="I1063" s="21">
        <f>IF(B1063="VELS",'Terminated loans'!M253,'Terminated loans'!B253)</f>
        <v>40633</v>
      </c>
      <c r="J1063" s="34">
        <f t="shared" si="323"/>
        <v>12</v>
      </c>
      <c r="K1063" s="34">
        <f t="shared" si="320"/>
        <v>128</v>
      </c>
      <c r="L1063" s="34">
        <f t="shared" si="321"/>
        <v>12</v>
      </c>
      <c r="M1063" s="34">
        <f t="shared" si="322"/>
        <v>12</v>
      </c>
      <c r="N1063" s="52">
        <f t="shared" si="324"/>
        <v>12</v>
      </c>
      <c r="O1063" s="318">
        <f>+'Terminated loans'!S253</f>
        <v>96387</v>
      </c>
      <c r="P1063" s="26">
        <f>+'Terminated loans'!T253</f>
        <v>0.05</v>
      </c>
      <c r="Q1063" s="536">
        <f t="shared" si="336"/>
        <v>0.104</v>
      </c>
      <c r="R1063" s="222">
        <f t="shared" si="325"/>
        <v>8251.4483471449821</v>
      </c>
      <c r="S1063" s="36">
        <f t="shared" si="326"/>
        <v>93657.865859729995</v>
      </c>
      <c r="T1063" s="36">
        <f t="shared" si="327"/>
        <v>2729.1341402700054</v>
      </c>
      <c r="U1063" s="36">
        <f t="shared" si="328"/>
        <v>5359.5143060088303</v>
      </c>
      <c r="V1063" s="36">
        <f t="shared" si="329"/>
        <v>2630.3801657397853</v>
      </c>
      <c r="W1063" s="37">
        <f t="shared" si="330"/>
        <v>2729.134140269045</v>
      </c>
      <c r="X1063" s="36">
        <f t="shared" si="331"/>
        <v>2729.1341402700054</v>
      </c>
      <c r="Y1063" s="276">
        <f t="shared" si="337"/>
        <v>2729.134140269045</v>
      </c>
      <c r="Z1063" s="36">
        <f t="shared" si="332"/>
        <v>5359.5143060088303</v>
      </c>
      <c r="AA1063" s="36">
        <f t="shared" si="333"/>
        <v>2630.3801657397853</v>
      </c>
      <c r="AB1063" s="38">
        <f t="shared" si="338"/>
        <v>-9.6042640507221222E-10</v>
      </c>
      <c r="AC1063" s="17"/>
      <c r="AD1063" s="17">
        <f t="shared" si="334"/>
        <v>12</v>
      </c>
      <c r="AE1063" s="143"/>
      <c r="AH1063" s="103"/>
      <c r="AI1063" s="533"/>
    </row>
    <row r="1064" spans="1:35">
      <c r="A1064" s="533"/>
      <c r="C1064" s="67" t="str">
        <f>'Terminated loans'!F254</f>
        <v>E</v>
      </c>
      <c r="D1064" s="19">
        <f>'Terminated loans'!H254</f>
        <v>143990990</v>
      </c>
      <c r="E1064" s="19">
        <f>'Terminated loans'!I254</f>
        <v>98</v>
      </c>
      <c r="F1064" s="19" t="str">
        <f>'Terminated loans'!J254</f>
        <v xml:space="preserve">KHAIDOO N                      </v>
      </c>
      <c r="G1064" s="547" t="str">
        <f t="shared" si="335"/>
        <v>A2</v>
      </c>
      <c r="H1064" s="21">
        <f>'Terminated loans'!L254</f>
        <v>40330</v>
      </c>
      <c r="I1064" s="21">
        <f>IF(B1064="VELS",'Terminated loans'!M254,'Terminated loans'!B254)</f>
        <v>40633</v>
      </c>
      <c r="J1064" s="34">
        <f t="shared" si="323"/>
        <v>10</v>
      </c>
      <c r="K1064" s="34">
        <f t="shared" ref="K1064:K1127" si="339">ROUND(($I$35-H1064)/365*12,0)</f>
        <v>126</v>
      </c>
      <c r="L1064" s="34">
        <f t="shared" ref="L1064:L1127" si="340">IF(B1064="VELS",J1064,IF(J1064&gt;(IF(OR(E1064=4,E1064=99),$J$3,IF(E1064=97,$J$6,IF(E1064=98,$J$5,"Check")))),(IF(OR(E1064=4,E1064=99),$J$3,IF(E1064=97,$J$6,IF(E1064=98,$J$5,"Check")))),J1064))</f>
        <v>10</v>
      </c>
      <c r="M1064" s="34">
        <f t="shared" ref="M1064:M1127" si="341">IF(K1064&gt;L1064,L1064,K1064)</f>
        <v>10</v>
      </c>
      <c r="N1064" s="52">
        <f t="shared" si="324"/>
        <v>10</v>
      </c>
      <c r="O1064" s="318">
        <f>+'Terminated loans'!S254</f>
        <v>204013</v>
      </c>
      <c r="P1064" s="26">
        <f>+'Terminated loans'!T254</f>
        <v>0.05</v>
      </c>
      <c r="Q1064" s="536">
        <f t="shared" si="336"/>
        <v>0.104</v>
      </c>
      <c r="R1064" s="222">
        <f t="shared" si="325"/>
        <v>20871.745697233251</v>
      </c>
      <c r="S1064" s="36">
        <f t="shared" si="326"/>
        <v>199104.0017417082</v>
      </c>
      <c r="T1064" s="36">
        <f t="shared" si="327"/>
        <v>4908.9982582918019</v>
      </c>
      <c r="U1064" s="36">
        <f t="shared" si="328"/>
        <v>9613.4552306222613</v>
      </c>
      <c r="V1064" s="36">
        <f t="shared" si="329"/>
        <v>4704.4569723324967</v>
      </c>
      <c r="W1064" s="37">
        <f t="shared" si="330"/>
        <v>4908.9982582897646</v>
      </c>
      <c r="X1064" s="36">
        <f t="shared" si="331"/>
        <v>4908.9982582918019</v>
      </c>
      <c r="Y1064" s="276">
        <f t="shared" si="337"/>
        <v>4908.9982582897646</v>
      </c>
      <c r="Z1064" s="36">
        <f t="shared" si="332"/>
        <v>9613.4552306222613</v>
      </c>
      <c r="AA1064" s="36">
        <f t="shared" si="333"/>
        <v>4704.4569723324967</v>
      </c>
      <c r="AB1064" s="38">
        <f t="shared" si="338"/>
        <v>-2.0372681319713593E-9</v>
      </c>
      <c r="AC1064" s="17"/>
      <c r="AD1064" s="17">
        <f t="shared" si="334"/>
        <v>10</v>
      </c>
      <c r="AE1064" s="143"/>
      <c r="AH1064" s="103"/>
      <c r="AI1064" s="533"/>
    </row>
    <row r="1065" spans="1:35">
      <c r="A1065" s="533"/>
      <c r="C1065" s="67" t="str">
        <f>'Terminated loans'!F255</f>
        <v>E</v>
      </c>
      <c r="D1065" s="19">
        <f>'Terminated loans'!H255</f>
        <v>143991024</v>
      </c>
      <c r="E1065" s="19">
        <f>'Terminated loans'!I255</f>
        <v>98</v>
      </c>
      <c r="F1065" s="19" t="str">
        <f>'Terminated loans'!J255</f>
        <v xml:space="preserve">BABOOA B Z R                   </v>
      </c>
      <c r="G1065" s="547" t="str">
        <f t="shared" si="335"/>
        <v>A2</v>
      </c>
      <c r="H1065" s="21">
        <f>'Terminated loans'!L255</f>
        <v>40252</v>
      </c>
      <c r="I1065" s="21">
        <f>IF(B1065="VELS",'Terminated loans'!M255,'Terminated loans'!B255)</f>
        <v>40633</v>
      </c>
      <c r="J1065" s="34">
        <f t="shared" si="323"/>
        <v>13</v>
      </c>
      <c r="K1065" s="34">
        <f t="shared" si="339"/>
        <v>129</v>
      </c>
      <c r="L1065" s="34">
        <f t="shared" si="340"/>
        <v>13</v>
      </c>
      <c r="M1065" s="34">
        <f t="shared" si="341"/>
        <v>13</v>
      </c>
      <c r="N1065" s="52">
        <f t="shared" si="324"/>
        <v>13</v>
      </c>
      <c r="O1065" s="318">
        <f>+'Terminated loans'!S255</f>
        <v>92785</v>
      </c>
      <c r="P1065" s="26">
        <f>+'Terminated loans'!T255</f>
        <v>0.05</v>
      </c>
      <c r="Q1065" s="536">
        <f t="shared" si="336"/>
        <v>0.104</v>
      </c>
      <c r="R1065" s="222">
        <f t="shared" si="325"/>
        <v>7347.2102400767735</v>
      </c>
      <c r="S1065" s="36">
        <f t="shared" si="326"/>
        <v>89961.87365798057</v>
      </c>
      <c r="T1065" s="36">
        <f t="shared" si="327"/>
        <v>2823.12634201943</v>
      </c>
      <c r="U1065" s="36">
        <f t="shared" si="328"/>
        <v>5551.859463016619</v>
      </c>
      <c r="V1065" s="36">
        <f t="shared" si="329"/>
        <v>2728.7331209980621</v>
      </c>
      <c r="W1065" s="37">
        <f t="shared" si="330"/>
        <v>2823.1263420185569</v>
      </c>
      <c r="X1065" s="36">
        <f t="shared" si="331"/>
        <v>2823.12634201943</v>
      </c>
      <c r="Y1065" s="276">
        <f t="shared" si="337"/>
        <v>2823.1263420185569</v>
      </c>
      <c r="Z1065" s="36">
        <f t="shared" si="332"/>
        <v>5551.859463016619</v>
      </c>
      <c r="AA1065" s="36">
        <f t="shared" si="333"/>
        <v>2728.7331209980621</v>
      </c>
      <c r="AB1065" s="38">
        <f t="shared" si="338"/>
        <v>-8.7311491370201111E-10</v>
      </c>
      <c r="AC1065" s="17"/>
      <c r="AD1065" s="17">
        <f t="shared" si="334"/>
        <v>13</v>
      </c>
      <c r="AE1065" s="143"/>
      <c r="AH1065" s="103"/>
      <c r="AI1065" s="533"/>
    </row>
    <row r="1066" spans="1:35">
      <c r="A1066" s="533"/>
      <c r="C1066" s="67" t="str">
        <f>'Terminated loans'!F256</f>
        <v>E</v>
      </c>
      <c r="D1066" s="19">
        <f>'Terminated loans'!H256</f>
        <v>143991237</v>
      </c>
      <c r="E1066" s="19">
        <f>'Terminated loans'!I256</f>
        <v>98</v>
      </c>
      <c r="F1066" s="19" t="str">
        <f>'Terminated loans'!J256</f>
        <v xml:space="preserve">PUDDOO D                       </v>
      </c>
      <c r="G1066" s="547" t="str">
        <f t="shared" si="335"/>
        <v>A2</v>
      </c>
      <c r="H1066" s="21">
        <f>'Terminated loans'!L256</f>
        <v>40331</v>
      </c>
      <c r="I1066" s="21">
        <f>IF(B1066="VELS",'Terminated loans'!M256,'Terminated loans'!B256)</f>
        <v>40633</v>
      </c>
      <c r="J1066" s="34">
        <f t="shared" si="323"/>
        <v>10</v>
      </c>
      <c r="K1066" s="34">
        <f t="shared" si="339"/>
        <v>126</v>
      </c>
      <c r="L1066" s="34">
        <f t="shared" si="340"/>
        <v>10</v>
      </c>
      <c r="M1066" s="34">
        <f t="shared" si="341"/>
        <v>10</v>
      </c>
      <c r="N1066" s="52">
        <f t="shared" si="324"/>
        <v>10</v>
      </c>
      <c r="O1066" s="318">
        <f>+'Terminated loans'!S256</f>
        <v>39532</v>
      </c>
      <c r="P1066" s="26">
        <f>+'Terminated loans'!T256</f>
        <v>0.05</v>
      </c>
      <c r="Q1066" s="536">
        <f t="shared" si="336"/>
        <v>0.104</v>
      </c>
      <c r="R1066" s="222">
        <f t="shared" si="325"/>
        <v>4044.3591874195508</v>
      </c>
      <c r="S1066" s="36">
        <f t="shared" si="326"/>
        <v>38580.773758795796</v>
      </c>
      <c r="T1066" s="36">
        <f t="shared" si="327"/>
        <v>951.22624120420369</v>
      </c>
      <c r="U1066" s="36">
        <f t="shared" si="328"/>
        <v>1862.8181153993064</v>
      </c>
      <c r="V1066" s="36">
        <f t="shared" si="329"/>
        <v>911.59187419551017</v>
      </c>
      <c r="W1066" s="37">
        <f t="shared" si="330"/>
        <v>951.22624120379623</v>
      </c>
      <c r="X1066" s="36">
        <f t="shared" si="331"/>
        <v>951.22624120420369</v>
      </c>
      <c r="Y1066" s="276">
        <f t="shared" si="337"/>
        <v>951.22624120379623</v>
      </c>
      <c r="Z1066" s="36">
        <f t="shared" si="332"/>
        <v>1862.8181153993064</v>
      </c>
      <c r="AA1066" s="36">
        <f t="shared" si="333"/>
        <v>911.59187419551017</v>
      </c>
      <c r="AB1066" s="38">
        <f t="shared" si="338"/>
        <v>-4.0745362639427185E-10</v>
      </c>
      <c r="AC1066" s="17"/>
      <c r="AD1066" s="17">
        <f t="shared" si="334"/>
        <v>10</v>
      </c>
      <c r="AE1066" s="143"/>
      <c r="AH1066" s="103"/>
      <c r="AI1066" s="533"/>
    </row>
    <row r="1067" spans="1:35">
      <c r="A1067" s="533"/>
      <c r="C1067" s="67" t="str">
        <f>'Terminated loans'!F257</f>
        <v>E</v>
      </c>
      <c r="D1067" s="19">
        <f>'Terminated loans'!H257</f>
        <v>143991474</v>
      </c>
      <c r="E1067" s="19">
        <f>'Terminated loans'!I257</f>
        <v>98</v>
      </c>
      <c r="F1067" s="19" t="str">
        <f>'Terminated loans'!J257</f>
        <v xml:space="preserve">NG WAN A G P                   </v>
      </c>
      <c r="G1067" s="547" t="str">
        <f t="shared" si="335"/>
        <v>A2</v>
      </c>
      <c r="H1067" s="21">
        <f>'Terminated loans'!L257</f>
        <v>40254</v>
      </c>
      <c r="I1067" s="21">
        <f>IF(B1067="VELS",'Terminated loans'!M257,'Terminated loans'!B257)</f>
        <v>40633</v>
      </c>
      <c r="J1067" s="34">
        <f t="shared" si="323"/>
        <v>12</v>
      </c>
      <c r="K1067" s="34">
        <f t="shared" si="339"/>
        <v>129</v>
      </c>
      <c r="L1067" s="34">
        <f t="shared" si="340"/>
        <v>12</v>
      </c>
      <c r="M1067" s="34">
        <f t="shared" si="341"/>
        <v>12</v>
      </c>
      <c r="N1067" s="52">
        <f t="shared" si="324"/>
        <v>12</v>
      </c>
      <c r="O1067" s="318">
        <f>+'Terminated loans'!S257</f>
        <v>186207</v>
      </c>
      <c r="P1067" s="26">
        <f>+'Terminated loans'!T257</f>
        <v>0.05</v>
      </c>
      <c r="Q1067" s="536">
        <f t="shared" si="336"/>
        <v>0.104</v>
      </c>
      <c r="R1067" s="222">
        <f t="shared" si="325"/>
        <v>15940.712361385098</v>
      </c>
      <c r="S1067" s="36">
        <f t="shared" si="326"/>
        <v>180934.67198006724</v>
      </c>
      <c r="T1067" s="36">
        <f t="shared" si="327"/>
        <v>5272.3280199327564</v>
      </c>
      <c r="U1067" s="36">
        <f t="shared" si="328"/>
        <v>10353.876356552035</v>
      </c>
      <c r="V1067" s="36">
        <f t="shared" si="329"/>
        <v>5081.5483366211702</v>
      </c>
      <c r="W1067" s="37">
        <f t="shared" si="330"/>
        <v>5272.3280199308647</v>
      </c>
      <c r="X1067" s="36">
        <f t="shared" si="331"/>
        <v>5272.3280199327564</v>
      </c>
      <c r="Y1067" s="276">
        <f t="shared" si="337"/>
        <v>5272.3280199308647</v>
      </c>
      <c r="Z1067" s="36">
        <f t="shared" si="332"/>
        <v>10353.876356552035</v>
      </c>
      <c r="AA1067" s="36">
        <f t="shared" si="333"/>
        <v>5081.5483366211702</v>
      </c>
      <c r="AB1067" s="38">
        <f t="shared" si="338"/>
        <v>-1.8917489796876907E-9</v>
      </c>
      <c r="AC1067" s="17"/>
      <c r="AD1067" s="17">
        <f t="shared" si="334"/>
        <v>12</v>
      </c>
      <c r="AE1067" s="143"/>
      <c r="AH1067" s="103"/>
      <c r="AI1067" s="533"/>
    </row>
    <row r="1068" spans="1:35">
      <c r="A1068" s="533"/>
      <c r="C1068" s="67" t="str">
        <f>'Terminated loans'!F258</f>
        <v>E</v>
      </c>
      <c r="D1068" s="19">
        <f>'Terminated loans'!H258</f>
        <v>143991490</v>
      </c>
      <c r="E1068" s="19">
        <f>'Terminated loans'!I258</f>
        <v>98</v>
      </c>
      <c r="F1068" s="19" t="str">
        <f>'Terminated loans'!J258</f>
        <v xml:space="preserve">EMRITH N                       </v>
      </c>
      <c r="G1068" s="547" t="str">
        <f t="shared" si="335"/>
        <v>A2</v>
      </c>
      <c r="H1068" s="21">
        <f>'Terminated loans'!L258</f>
        <v>40359</v>
      </c>
      <c r="I1068" s="21">
        <f>IF(B1068="VELS",'Terminated loans'!M258,'Terminated loans'!B258)</f>
        <v>40633</v>
      </c>
      <c r="J1068" s="34">
        <f t="shared" si="323"/>
        <v>9</v>
      </c>
      <c r="K1068" s="34">
        <f t="shared" si="339"/>
        <v>125</v>
      </c>
      <c r="L1068" s="34">
        <f t="shared" si="340"/>
        <v>9</v>
      </c>
      <c r="M1068" s="34">
        <f t="shared" si="341"/>
        <v>9</v>
      </c>
      <c r="N1068" s="52">
        <f t="shared" si="324"/>
        <v>9</v>
      </c>
      <c r="O1068" s="318">
        <f>+'Terminated loans'!S258</f>
        <v>61090</v>
      </c>
      <c r="P1068" s="26">
        <f>+'Terminated loans'!T258</f>
        <v>0.05</v>
      </c>
      <c r="Q1068" s="536">
        <f t="shared" si="336"/>
        <v>0.104</v>
      </c>
      <c r="R1068" s="222">
        <f t="shared" si="325"/>
        <v>6929.9737865378838</v>
      </c>
      <c r="S1068" s="36">
        <f t="shared" si="326"/>
        <v>59750.77607334646</v>
      </c>
      <c r="T1068" s="36">
        <f t="shared" si="327"/>
        <v>1339.2239266535398</v>
      </c>
      <c r="U1068" s="36">
        <f t="shared" si="328"/>
        <v>2618.9880054938913</v>
      </c>
      <c r="V1068" s="36">
        <f t="shared" si="329"/>
        <v>1279.7640788409553</v>
      </c>
      <c r="W1068" s="37">
        <f t="shared" si="330"/>
        <v>1339.2239266529359</v>
      </c>
      <c r="X1068" s="36">
        <f t="shared" si="331"/>
        <v>1339.2239266535398</v>
      </c>
      <c r="Y1068" s="276">
        <f t="shared" si="337"/>
        <v>1339.2239266529359</v>
      </c>
      <c r="Z1068" s="36">
        <f t="shared" si="332"/>
        <v>2618.9880054938913</v>
      </c>
      <c r="AA1068" s="36">
        <f t="shared" si="333"/>
        <v>1279.7640788409553</v>
      </c>
      <c r="AB1068" s="38">
        <f t="shared" si="338"/>
        <v>-6.0390448197722435E-10</v>
      </c>
      <c r="AC1068" s="17"/>
      <c r="AD1068" s="17">
        <f t="shared" si="334"/>
        <v>9</v>
      </c>
      <c r="AE1068" s="143"/>
      <c r="AH1068" s="103"/>
      <c r="AI1068" s="533"/>
    </row>
    <row r="1069" spans="1:35">
      <c r="A1069" s="533"/>
      <c r="C1069" s="67" t="str">
        <f>'Terminated loans'!F259</f>
        <v>E</v>
      </c>
      <c r="D1069" s="19">
        <f>'Terminated loans'!H259</f>
        <v>143991873</v>
      </c>
      <c r="E1069" s="19">
        <f>'Terminated loans'!I259</f>
        <v>98</v>
      </c>
      <c r="F1069" s="19" t="str">
        <f>'Terminated loans'!J259</f>
        <v xml:space="preserve">GRENADE S A                    </v>
      </c>
      <c r="G1069" s="547" t="str">
        <f t="shared" si="335"/>
        <v>A2</v>
      </c>
      <c r="H1069" s="21">
        <f>'Terminated loans'!L259</f>
        <v>40372</v>
      </c>
      <c r="I1069" s="21">
        <f>IF(B1069="VELS",'Terminated loans'!M259,'Terminated loans'!B259)</f>
        <v>40633</v>
      </c>
      <c r="J1069" s="34">
        <f t="shared" si="323"/>
        <v>9</v>
      </c>
      <c r="K1069" s="34">
        <f t="shared" si="339"/>
        <v>125</v>
      </c>
      <c r="L1069" s="34">
        <f t="shared" si="340"/>
        <v>9</v>
      </c>
      <c r="M1069" s="34">
        <f t="shared" si="341"/>
        <v>9</v>
      </c>
      <c r="N1069" s="52">
        <f t="shared" si="324"/>
        <v>9</v>
      </c>
      <c r="O1069" s="318">
        <f>+'Terminated loans'!S259</f>
        <v>240500</v>
      </c>
      <c r="P1069" s="26">
        <f>+'Terminated loans'!T259</f>
        <v>0.05</v>
      </c>
      <c r="Q1069" s="536">
        <f t="shared" si="336"/>
        <v>0.104</v>
      </c>
      <c r="R1069" s="222">
        <f t="shared" si="325"/>
        <v>27282.021536460321</v>
      </c>
      <c r="S1069" s="36">
        <f t="shared" si="326"/>
        <v>235227.72377868427</v>
      </c>
      <c r="T1069" s="36">
        <f t="shared" si="327"/>
        <v>5272.2762213157257</v>
      </c>
      <c r="U1069" s="36">
        <f t="shared" si="328"/>
        <v>10310.470049456228</v>
      </c>
      <c r="V1069" s="36">
        <f t="shared" si="329"/>
        <v>5038.1938281428884</v>
      </c>
      <c r="W1069" s="37">
        <f t="shared" si="330"/>
        <v>5272.2762213133392</v>
      </c>
      <c r="X1069" s="36">
        <f t="shared" si="331"/>
        <v>5272.2762213157257</v>
      </c>
      <c r="Y1069" s="276">
        <f t="shared" si="337"/>
        <v>5272.2762213133392</v>
      </c>
      <c r="Z1069" s="36">
        <f t="shared" si="332"/>
        <v>10310.470049456228</v>
      </c>
      <c r="AA1069" s="36">
        <f t="shared" si="333"/>
        <v>5038.1938281428884</v>
      </c>
      <c r="AB1069" s="38">
        <f t="shared" si="338"/>
        <v>-2.3865140974521637E-9</v>
      </c>
      <c r="AC1069" s="17"/>
      <c r="AD1069" s="17">
        <f t="shared" si="334"/>
        <v>9</v>
      </c>
      <c r="AE1069" s="143"/>
      <c r="AH1069" s="103"/>
      <c r="AI1069" s="533"/>
    </row>
    <row r="1070" spans="1:35">
      <c r="A1070" s="533"/>
      <c r="C1070" s="67" t="str">
        <f>'Terminated loans'!F260</f>
        <v>E</v>
      </c>
      <c r="D1070" s="19">
        <f>'Terminated loans'!H260</f>
        <v>143992780</v>
      </c>
      <c r="E1070" s="19">
        <f>'Terminated loans'!I260</f>
        <v>98</v>
      </c>
      <c r="F1070" s="19" t="str">
        <f>'Terminated loans'!J260</f>
        <v xml:space="preserve">BASOANAH S                     </v>
      </c>
      <c r="G1070" s="547" t="str">
        <f t="shared" si="335"/>
        <v>A2</v>
      </c>
      <c r="H1070" s="21">
        <f>'Terminated loans'!L260</f>
        <v>40452</v>
      </c>
      <c r="I1070" s="21">
        <f>IF(B1070="VELS",'Terminated loans'!M260,'Terminated loans'!B260)</f>
        <v>40633</v>
      </c>
      <c r="J1070" s="34">
        <f t="shared" si="323"/>
        <v>6</v>
      </c>
      <c r="K1070" s="34">
        <f t="shared" si="339"/>
        <v>122</v>
      </c>
      <c r="L1070" s="34">
        <f t="shared" si="340"/>
        <v>6</v>
      </c>
      <c r="M1070" s="34">
        <f t="shared" si="341"/>
        <v>6</v>
      </c>
      <c r="N1070" s="52">
        <f t="shared" si="324"/>
        <v>6</v>
      </c>
      <c r="O1070" s="318">
        <f>+'Terminated loans'!S260</f>
        <v>240833</v>
      </c>
      <c r="P1070" s="26">
        <f>+'Terminated loans'!T260</f>
        <v>0.05</v>
      </c>
      <c r="Q1070" s="536">
        <f t="shared" si="336"/>
        <v>0.104</v>
      </c>
      <c r="R1070" s="222">
        <f t="shared" si="325"/>
        <v>40726.219568192588</v>
      </c>
      <c r="S1070" s="36">
        <f t="shared" si="326"/>
        <v>237113.1655527812</v>
      </c>
      <c r="T1070" s="36">
        <f t="shared" si="327"/>
        <v>3719.8344472188037</v>
      </c>
      <c r="U1070" s="36">
        <f t="shared" si="328"/>
        <v>7244.1518563714344</v>
      </c>
      <c r="V1070" s="36">
        <f t="shared" si="329"/>
        <v>3524.317409155512</v>
      </c>
      <c r="W1070" s="37">
        <f t="shared" si="330"/>
        <v>3719.8344472159224</v>
      </c>
      <c r="X1070" s="36">
        <f t="shared" si="331"/>
        <v>3719.8344472188037</v>
      </c>
      <c r="Y1070" s="276">
        <f t="shared" si="337"/>
        <v>3719.8344472159224</v>
      </c>
      <c r="Z1070" s="36">
        <f t="shared" si="332"/>
        <v>7244.1518563714344</v>
      </c>
      <c r="AA1070" s="36">
        <f t="shared" si="333"/>
        <v>3524.317409155512</v>
      </c>
      <c r="AB1070" s="38">
        <f t="shared" si="338"/>
        <v>-2.8812792152166367E-9</v>
      </c>
      <c r="AC1070" s="17"/>
      <c r="AD1070" s="17">
        <f t="shared" si="334"/>
        <v>6</v>
      </c>
      <c r="AE1070" s="143"/>
      <c r="AH1070" s="103"/>
      <c r="AI1070" s="533"/>
    </row>
    <row r="1071" spans="1:35">
      <c r="A1071" s="533"/>
      <c r="C1071" s="67" t="str">
        <f>'Terminated loans'!F261</f>
        <v>E</v>
      </c>
      <c r="D1071" s="19">
        <f>'Terminated loans'!H261</f>
        <v>363000010</v>
      </c>
      <c r="E1071" s="19">
        <f>'Terminated loans'!I261</f>
        <v>99</v>
      </c>
      <c r="F1071" s="19" t="str">
        <f>'Terminated loans'!J261</f>
        <v xml:space="preserve">GUJJALU R (SL 1177)            </v>
      </c>
      <c r="G1071" s="547" t="str">
        <f t="shared" si="335"/>
        <v>A1</v>
      </c>
      <c r="H1071" s="21">
        <f>'Terminated loans'!L261</f>
        <v>39776</v>
      </c>
      <c r="I1071" s="21">
        <f>IF(B1071="VELS",'Terminated loans'!M261,'Terminated loans'!B261)</f>
        <v>40633</v>
      </c>
      <c r="J1071" s="34">
        <f t="shared" ref="J1071:J1134" si="342">ROUND((I1071-H1071)/365*12,0)</f>
        <v>28</v>
      </c>
      <c r="K1071" s="34">
        <f t="shared" si="339"/>
        <v>144</v>
      </c>
      <c r="L1071" s="34">
        <f t="shared" si="340"/>
        <v>28</v>
      </c>
      <c r="M1071" s="34">
        <f t="shared" si="341"/>
        <v>28</v>
      </c>
      <c r="N1071" s="52">
        <f t="shared" ref="N1071:N1134" si="343">IF(C1071="O",IF(ROUND(($I$35-H1071)/365*12,0)&gt;$L1071,$L1071,ROUND(($I$35-H1071)/365*12,0)),IF(OR(C1071="E",C1071="N"),ROUND(M1071,0),"CHECK"))</f>
        <v>28</v>
      </c>
      <c r="O1071" s="318">
        <f>+'Terminated loans'!S261</f>
        <v>4750111</v>
      </c>
      <c r="P1071" s="26">
        <f>+'Terminated loans'!T261</f>
        <v>0.03</v>
      </c>
      <c r="Q1071" s="536">
        <f t="shared" si="336"/>
        <v>8.6499999999999994E-2</v>
      </c>
      <c r="R1071" s="222">
        <f t="shared" ref="R1071:R1134" si="344">PMT(P1071/12,L1071,-O1071,0,0)</f>
        <v>175865.61082803455</v>
      </c>
      <c r="S1071" s="36">
        <f t="shared" ref="S1071:S1134" si="345">(-PV(Q1071/12,L1071,R1071,0,0))</f>
        <v>4444671.338478528</v>
      </c>
      <c r="T1071" s="36">
        <f t="shared" ref="T1071:T1134" si="346">O1071-S1071</f>
        <v>305439.66152147204</v>
      </c>
      <c r="U1071" s="36">
        <f t="shared" ref="U1071:U1134" si="347">-IF(OR(Q1071="",Q1071=0),0,(CUMIPMT(Q1071/12,L1071,S1071,1,M1071,0)))</f>
        <v>479565.76470638905</v>
      </c>
      <c r="V1071" s="36">
        <f t="shared" ref="V1071:V1134" si="348">-IF(OR(P1071="",P1071=0),0,(CUMIPMT(P1071/12,L1071,O1071,1,M1071,0)))</f>
        <v>174126.1031849673</v>
      </c>
      <c r="W1071" s="37">
        <f t="shared" ref="W1071:W1134" si="349">IF(ISERROR(U1071-V1071),0,U1071-V1071)</f>
        <v>305439.66152142175</v>
      </c>
      <c r="X1071" s="36">
        <f t="shared" ref="X1071:X1134" si="350">IF(C1071="O",T1071/AD1071*N1071,T1071)</f>
        <v>305439.66152147204</v>
      </c>
      <c r="Y1071" s="276">
        <f t="shared" si="337"/>
        <v>305439.66152142175</v>
      </c>
      <c r="Z1071" s="36">
        <f t="shared" ref="Z1071:Z1134" si="351">-IF(OR(Q1071="",Q1071=0),0,(CUMIPMT(Q1071/12,L1071,S1071,1,L1071,0)))</f>
        <v>479565.76470638905</v>
      </c>
      <c r="AA1071" s="36">
        <f t="shared" ref="AA1071:AA1134" si="352">-IF(OR(P1071="",P1071=0),0,(CUMIPMT(P1071/12,L1071,O1071,1,L1071,0)))</f>
        <v>174126.1031849673</v>
      </c>
      <c r="AB1071" s="38">
        <f t="shared" si="338"/>
        <v>-5.029141902923584E-8</v>
      </c>
      <c r="AC1071" s="17"/>
      <c r="AD1071" s="17">
        <f t="shared" ref="AD1071:AD1134" si="353">IF(L1071&gt;$J$2,$J$2,L1071)</f>
        <v>28</v>
      </c>
      <c r="AE1071" s="143"/>
      <c r="AH1071" s="103"/>
      <c r="AI1071" s="533"/>
    </row>
    <row r="1072" spans="1:35">
      <c r="A1072" s="533"/>
      <c r="C1072" s="67" t="str">
        <f>'Terminated loans'!F262</f>
        <v>E</v>
      </c>
      <c r="D1072" s="19">
        <f>'Terminated loans'!H262</f>
        <v>143992535</v>
      </c>
      <c r="E1072" s="19">
        <f>'Terminated loans'!I262</f>
        <v>98</v>
      </c>
      <c r="F1072" s="19" t="str">
        <f>'Terminated loans'!J262</f>
        <v xml:space="preserve">HAZAREESING P                  </v>
      </c>
      <c r="G1072" s="547" t="str">
        <f t="shared" si="335"/>
        <v>B2</v>
      </c>
      <c r="H1072" s="21">
        <f>'Terminated loans'!L262</f>
        <v>40515</v>
      </c>
      <c r="I1072" s="21">
        <f>IF(B1072="VELS",'Terminated loans'!M262,'Terminated loans'!B262)</f>
        <v>40633</v>
      </c>
      <c r="J1072" s="34">
        <f t="shared" si="342"/>
        <v>4</v>
      </c>
      <c r="K1072" s="34">
        <f t="shared" si="339"/>
        <v>120</v>
      </c>
      <c r="L1072" s="34">
        <f t="shared" si="340"/>
        <v>4</v>
      </c>
      <c r="M1072" s="34">
        <f t="shared" si="341"/>
        <v>4</v>
      </c>
      <c r="N1072" s="52">
        <f t="shared" si="343"/>
        <v>4</v>
      </c>
      <c r="O1072" s="318">
        <f>+'Terminated loans'!S262</f>
        <v>203619</v>
      </c>
      <c r="P1072" s="26">
        <f>+'Terminated loans'!T262</f>
        <v>0.05</v>
      </c>
      <c r="Q1072" s="536">
        <f t="shared" si="336"/>
        <v>9.4E-2</v>
      </c>
      <c r="R1072" s="222">
        <f t="shared" si="344"/>
        <v>51436.110215782726</v>
      </c>
      <c r="S1072" s="36">
        <f t="shared" si="345"/>
        <v>201777.54783452061</v>
      </c>
      <c r="T1072" s="36">
        <f t="shared" si="346"/>
        <v>1841.4521654793934</v>
      </c>
      <c r="U1072" s="36">
        <f t="shared" si="347"/>
        <v>3966.8930286110844</v>
      </c>
      <c r="V1072" s="36">
        <f t="shared" si="348"/>
        <v>2125.4408631309052</v>
      </c>
      <c r="W1072" s="37">
        <f t="shared" si="349"/>
        <v>1841.4521654801792</v>
      </c>
      <c r="X1072" s="36">
        <f t="shared" si="350"/>
        <v>1841.4521654793934</v>
      </c>
      <c r="Y1072" s="276">
        <f t="shared" si="337"/>
        <v>1841.4521654801792</v>
      </c>
      <c r="Z1072" s="36">
        <f t="shared" si="351"/>
        <v>3966.8930286110844</v>
      </c>
      <c r="AA1072" s="36">
        <f t="shared" si="352"/>
        <v>2125.4408631309052</v>
      </c>
      <c r="AB1072" s="38">
        <f t="shared" si="338"/>
        <v>7.8580342233181E-10</v>
      </c>
      <c r="AC1072" s="17"/>
      <c r="AD1072" s="17">
        <f t="shared" si="353"/>
        <v>4</v>
      </c>
      <c r="AE1072" s="143"/>
      <c r="AH1072" s="103"/>
      <c r="AI1072" s="533"/>
    </row>
    <row r="1073" spans="1:35">
      <c r="A1073" s="533"/>
      <c r="C1073" s="67" t="str">
        <f>'Terminated loans'!F263</f>
        <v>E</v>
      </c>
      <c r="D1073" s="19">
        <f>'Terminated loans'!H263</f>
        <v>141063723</v>
      </c>
      <c r="E1073" s="19">
        <f>'Terminated loans'!I263</f>
        <v>98</v>
      </c>
      <c r="F1073" s="19" t="str">
        <f>'Terminated loans'!J263</f>
        <v xml:space="preserve">COOSHNEA P                     </v>
      </c>
      <c r="G1073" s="547" t="str">
        <f t="shared" si="335"/>
        <v>A2</v>
      </c>
      <c r="H1073" s="21">
        <f>'Terminated loans'!L263</f>
        <v>39664</v>
      </c>
      <c r="I1073" s="21">
        <f>IF(B1073="VELS",'Terminated loans'!M263,'Terminated loans'!B263)</f>
        <v>40663</v>
      </c>
      <c r="J1073" s="34">
        <f t="shared" si="342"/>
        <v>33</v>
      </c>
      <c r="K1073" s="34">
        <f t="shared" si="339"/>
        <v>148</v>
      </c>
      <c r="L1073" s="34">
        <f t="shared" si="340"/>
        <v>33</v>
      </c>
      <c r="M1073" s="34">
        <f t="shared" si="341"/>
        <v>33</v>
      </c>
      <c r="N1073" s="52">
        <f t="shared" si="343"/>
        <v>33</v>
      </c>
      <c r="O1073" s="318">
        <f>+'Terminated loans'!S263</f>
        <v>260000</v>
      </c>
      <c r="P1073" s="26">
        <f>+'Terminated loans'!T263</f>
        <v>0.05</v>
      </c>
      <c r="Q1073" s="536">
        <f t="shared" si="336"/>
        <v>0.104</v>
      </c>
      <c r="R1073" s="222">
        <f t="shared" si="344"/>
        <v>8449.2408316994224</v>
      </c>
      <c r="S1073" s="36">
        <f t="shared" si="345"/>
        <v>241594.10875024492</v>
      </c>
      <c r="T1073" s="36">
        <f t="shared" si="346"/>
        <v>18405.891249755077</v>
      </c>
      <c r="U1073" s="36">
        <f t="shared" si="347"/>
        <v>37230.838695833547</v>
      </c>
      <c r="V1073" s="36">
        <f t="shared" si="348"/>
        <v>18824.947446080972</v>
      </c>
      <c r="W1073" s="37">
        <f t="shared" si="349"/>
        <v>18405.891249752574</v>
      </c>
      <c r="X1073" s="36">
        <f t="shared" si="350"/>
        <v>18405.891249755077</v>
      </c>
      <c r="Y1073" s="276">
        <f t="shared" si="337"/>
        <v>18405.891249752574</v>
      </c>
      <c r="Z1073" s="36">
        <f t="shared" si="351"/>
        <v>37230.838695833547</v>
      </c>
      <c r="AA1073" s="36">
        <f t="shared" si="352"/>
        <v>18824.947446080972</v>
      </c>
      <c r="AB1073" s="38">
        <f t="shared" si="338"/>
        <v>-2.5029294192790985E-9</v>
      </c>
      <c r="AC1073" s="17"/>
      <c r="AD1073" s="17">
        <f t="shared" si="353"/>
        <v>33</v>
      </c>
      <c r="AE1073" s="143"/>
      <c r="AH1073" s="103"/>
      <c r="AI1073" s="533"/>
    </row>
    <row r="1074" spans="1:35">
      <c r="A1074" s="533"/>
      <c r="B1074" s="63" t="s">
        <v>80</v>
      </c>
      <c r="C1074" s="67" t="str">
        <f>'Terminated loans'!F264</f>
        <v>E</v>
      </c>
      <c r="D1074" s="19">
        <f>'Terminated loans'!H264</f>
        <v>141067761</v>
      </c>
      <c r="E1074" s="19">
        <f>'Terminated loans'!I264</f>
        <v>98</v>
      </c>
      <c r="F1074" s="19" t="str">
        <f>'Terminated loans'!J264</f>
        <v xml:space="preserve">CABON J H                      </v>
      </c>
      <c r="G1074" s="547" t="str">
        <f t="shared" si="335"/>
        <v>A2</v>
      </c>
      <c r="H1074" s="21">
        <f>'Terminated loans'!L264</f>
        <v>39664</v>
      </c>
      <c r="I1074" s="21">
        <f>IF(B1074="VELS",'Terminated loans'!M264,'Terminated loans'!B264)</f>
        <v>41517</v>
      </c>
      <c r="J1074" s="34">
        <f t="shared" si="342"/>
        <v>61</v>
      </c>
      <c r="K1074" s="34">
        <f t="shared" si="339"/>
        <v>148</v>
      </c>
      <c r="L1074" s="34">
        <f t="shared" si="340"/>
        <v>61</v>
      </c>
      <c r="M1074" s="34">
        <f t="shared" si="341"/>
        <v>61</v>
      </c>
      <c r="N1074" s="52">
        <f t="shared" si="343"/>
        <v>61</v>
      </c>
      <c r="O1074" s="318">
        <f>+'Terminated loans'!S264</f>
        <v>225000</v>
      </c>
      <c r="P1074" s="26">
        <f>+'Terminated loans'!T264</f>
        <v>0.05</v>
      </c>
      <c r="Q1074" s="536">
        <f t="shared" si="336"/>
        <v>0.104</v>
      </c>
      <c r="R1074" s="222">
        <f t="shared" si="344"/>
        <v>4184.7479943019425</v>
      </c>
      <c r="S1074" s="36">
        <f t="shared" si="345"/>
        <v>197616.20651982987</v>
      </c>
      <c r="T1074" s="36">
        <f t="shared" si="346"/>
        <v>27383.793480170134</v>
      </c>
      <c r="U1074" s="36">
        <f t="shared" si="347"/>
        <v>57653.421132586722</v>
      </c>
      <c r="V1074" s="36">
        <f t="shared" si="348"/>
        <v>30269.627652418509</v>
      </c>
      <c r="W1074" s="37">
        <f t="shared" si="349"/>
        <v>27383.793480168213</v>
      </c>
      <c r="X1074" s="36">
        <f t="shared" si="350"/>
        <v>27383.793480170134</v>
      </c>
      <c r="Y1074" s="276">
        <f t="shared" si="337"/>
        <v>27383.793480168213</v>
      </c>
      <c r="Z1074" s="36">
        <f t="shared" si="351"/>
        <v>57653.421132586722</v>
      </c>
      <c r="AA1074" s="36">
        <f t="shared" si="352"/>
        <v>30269.627652418509</v>
      </c>
      <c r="AB1074" s="38">
        <f t="shared" si="338"/>
        <v>-1.9208528101444244E-9</v>
      </c>
      <c r="AC1074" s="17"/>
      <c r="AD1074" s="17">
        <f t="shared" si="353"/>
        <v>61</v>
      </c>
      <c r="AH1074" s="103"/>
      <c r="AI1074" s="533"/>
    </row>
    <row r="1075" spans="1:35">
      <c r="A1075" s="533"/>
      <c r="C1075" s="67" t="str">
        <f>'Terminated loans'!F265</f>
        <v>E</v>
      </c>
      <c r="D1075" s="19">
        <f>'Terminated loans'!H265</f>
        <v>141067915</v>
      </c>
      <c r="E1075" s="19">
        <f>'Terminated loans'!I265</f>
        <v>98</v>
      </c>
      <c r="F1075" s="19" t="str">
        <f>'Terminated loans'!J265</f>
        <v xml:space="preserve">NOORMAHAMUD S B                </v>
      </c>
      <c r="G1075" s="547" t="str">
        <f t="shared" si="335"/>
        <v>A2</v>
      </c>
      <c r="H1075" s="21">
        <f>'Terminated loans'!L265</f>
        <v>39668</v>
      </c>
      <c r="I1075" s="21">
        <f>IF(B1075="VELS",'Terminated loans'!M265,'Terminated loans'!B265)</f>
        <v>40663</v>
      </c>
      <c r="J1075" s="34">
        <f t="shared" si="342"/>
        <v>33</v>
      </c>
      <c r="K1075" s="34">
        <f t="shared" si="339"/>
        <v>148</v>
      </c>
      <c r="L1075" s="34">
        <f t="shared" si="340"/>
        <v>33</v>
      </c>
      <c r="M1075" s="34">
        <f t="shared" si="341"/>
        <v>33</v>
      </c>
      <c r="N1075" s="52">
        <f t="shared" si="343"/>
        <v>33</v>
      </c>
      <c r="O1075" s="318">
        <f>+'Terminated loans'!S265</f>
        <v>415001</v>
      </c>
      <c r="P1075" s="26">
        <f>+'Terminated loans'!T265</f>
        <v>0.05</v>
      </c>
      <c r="Q1075" s="536">
        <f t="shared" si="336"/>
        <v>0.104</v>
      </c>
      <c r="R1075" s="222">
        <f t="shared" si="344"/>
        <v>13486.320747677277</v>
      </c>
      <c r="S1075" s="36">
        <f t="shared" si="345"/>
        <v>385622.29509792465</v>
      </c>
      <c r="T1075" s="36">
        <f t="shared" si="346"/>
        <v>29378.704902075347</v>
      </c>
      <c r="U1075" s="36">
        <f t="shared" si="347"/>
        <v>59426.289575421659</v>
      </c>
      <c r="V1075" s="36">
        <f t="shared" si="348"/>
        <v>30047.584673350153</v>
      </c>
      <c r="W1075" s="37">
        <f t="shared" si="349"/>
        <v>29378.704902071506</v>
      </c>
      <c r="X1075" s="36">
        <f t="shared" si="350"/>
        <v>29378.704902075347</v>
      </c>
      <c r="Y1075" s="276">
        <f t="shared" si="337"/>
        <v>29378.704902071506</v>
      </c>
      <c r="Z1075" s="36">
        <f t="shared" si="351"/>
        <v>59426.289575421659</v>
      </c>
      <c r="AA1075" s="36">
        <f t="shared" si="352"/>
        <v>30047.584673350153</v>
      </c>
      <c r="AB1075" s="38">
        <f t="shared" si="338"/>
        <v>-3.8417056202888489E-9</v>
      </c>
      <c r="AC1075" s="17"/>
      <c r="AD1075" s="17">
        <f t="shared" si="353"/>
        <v>33</v>
      </c>
      <c r="AE1075" s="143"/>
      <c r="AH1075" s="103"/>
      <c r="AI1075" s="533"/>
    </row>
    <row r="1076" spans="1:35">
      <c r="A1076" s="533"/>
      <c r="B1076" s="63" t="s">
        <v>80</v>
      </c>
      <c r="C1076" s="67" t="str">
        <f>'Terminated loans'!F266</f>
        <v>E</v>
      </c>
      <c r="D1076" s="19">
        <f>'Terminated loans'!H266</f>
        <v>141068318</v>
      </c>
      <c r="E1076" s="19">
        <f>'Terminated loans'!I266</f>
        <v>98</v>
      </c>
      <c r="F1076" s="19" t="str">
        <f>'Terminated loans'!J266</f>
        <v xml:space="preserve">JADDOO A F A                   </v>
      </c>
      <c r="G1076" s="547" t="str">
        <f t="shared" si="335"/>
        <v>A2</v>
      </c>
      <c r="H1076" s="21">
        <f>'Terminated loans'!L266</f>
        <v>39668</v>
      </c>
      <c r="I1076" s="21">
        <f>IF(B1076="VELS",'Terminated loans'!M266,'Terminated loans'!B266)</f>
        <v>40946</v>
      </c>
      <c r="J1076" s="34">
        <f t="shared" si="342"/>
        <v>42</v>
      </c>
      <c r="K1076" s="34">
        <f t="shared" si="339"/>
        <v>148</v>
      </c>
      <c r="L1076" s="34">
        <f t="shared" si="340"/>
        <v>42</v>
      </c>
      <c r="M1076" s="34">
        <f t="shared" si="341"/>
        <v>42</v>
      </c>
      <c r="N1076" s="52">
        <f t="shared" si="343"/>
        <v>42</v>
      </c>
      <c r="O1076" s="318">
        <f>+'Terminated loans'!S266</f>
        <v>645000</v>
      </c>
      <c r="P1076" s="26">
        <f>+'Terminated loans'!T266</f>
        <v>0.05</v>
      </c>
      <c r="Q1076" s="536">
        <f t="shared" si="336"/>
        <v>0.104</v>
      </c>
      <c r="R1076" s="222">
        <f t="shared" si="344"/>
        <v>16771.956150037051</v>
      </c>
      <c r="S1076" s="36">
        <f t="shared" si="345"/>
        <v>588343.77339870355</v>
      </c>
      <c r="T1076" s="36">
        <f t="shared" si="346"/>
        <v>56656.226601296454</v>
      </c>
      <c r="U1076" s="36">
        <f t="shared" si="347"/>
        <v>116078.384902847</v>
      </c>
      <c r="V1076" s="36">
        <f t="shared" si="348"/>
        <v>59422.158301556134</v>
      </c>
      <c r="W1076" s="37">
        <f t="shared" si="349"/>
        <v>56656.226601290866</v>
      </c>
      <c r="X1076" s="36">
        <f t="shared" si="350"/>
        <v>56656.226601296454</v>
      </c>
      <c r="Y1076" s="276">
        <f t="shared" si="337"/>
        <v>56656.226601290866</v>
      </c>
      <c r="Z1076" s="36">
        <f t="shared" si="351"/>
        <v>116078.384902847</v>
      </c>
      <c r="AA1076" s="36">
        <f t="shared" si="352"/>
        <v>59422.158301556134</v>
      </c>
      <c r="AB1076" s="38">
        <f t="shared" si="338"/>
        <v>-5.5879354476928711E-9</v>
      </c>
      <c r="AC1076" s="17"/>
      <c r="AD1076" s="17">
        <f t="shared" si="353"/>
        <v>42</v>
      </c>
      <c r="AH1076" s="103"/>
      <c r="AI1076" s="533"/>
    </row>
    <row r="1077" spans="1:35">
      <c r="A1077" s="533"/>
      <c r="C1077" s="67" t="str">
        <f>'Terminated loans'!F267</f>
        <v>E</v>
      </c>
      <c r="D1077" s="19">
        <f>'Terminated loans'!H267</f>
        <v>141994468</v>
      </c>
      <c r="E1077" s="19">
        <f>'Terminated loans'!I267</f>
        <v>98</v>
      </c>
      <c r="F1077" s="19" t="str">
        <f>'Terminated loans'!J267</f>
        <v xml:space="preserve">VAMBEN K                       </v>
      </c>
      <c r="G1077" s="547" t="str">
        <f t="shared" si="335"/>
        <v>A2</v>
      </c>
      <c r="H1077" s="21">
        <f>'Terminated loans'!L267</f>
        <v>40350</v>
      </c>
      <c r="I1077" s="21">
        <f>IF(B1077="VELS",'Terminated loans'!M267,'Terminated loans'!B267)</f>
        <v>40663</v>
      </c>
      <c r="J1077" s="34">
        <f t="shared" si="342"/>
        <v>10</v>
      </c>
      <c r="K1077" s="34">
        <f t="shared" si="339"/>
        <v>125</v>
      </c>
      <c r="L1077" s="34">
        <f t="shared" si="340"/>
        <v>10</v>
      </c>
      <c r="M1077" s="34">
        <f t="shared" si="341"/>
        <v>10</v>
      </c>
      <c r="N1077" s="52">
        <f t="shared" si="343"/>
        <v>10</v>
      </c>
      <c r="O1077" s="318">
        <f>+'Terminated loans'!S267</f>
        <v>197004</v>
      </c>
      <c r="P1077" s="26">
        <f>+'Terminated loans'!T267</f>
        <v>0.05</v>
      </c>
      <c r="Q1077" s="536">
        <f t="shared" si="336"/>
        <v>0.104</v>
      </c>
      <c r="R1077" s="222">
        <f t="shared" si="344"/>
        <v>20154.683227724407</v>
      </c>
      <c r="S1077" s="36">
        <f t="shared" si="345"/>
        <v>192263.65358640614</v>
      </c>
      <c r="T1077" s="36">
        <f t="shared" si="346"/>
        <v>4740.3464135938557</v>
      </c>
      <c r="U1077" s="36">
        <f t="shared" si="347"/>
        <v>9283.1786908359209</v>
      </c>
      <c r="V1077" s="36">
        <f t="shared" si="348"/>
        <v>4542.8322772440733</v>
      </c>
      <c r="W1077" s="37">
        <f t="shared" si="349"/>
        <v>4740.3464135918475</v>
      </c>
      <c r="X1077" s="36">
        <f t="shared" si="350"/>
        <v>4740.3464135938557</v>
      </c>
      <c r="Y1077" s="276">
        <f t="shared" si="337"/>
        <v>4740.3464135918475</v>
      </c>
      <c r="Z1077" s="36">
        <f t="shared" si="351"/>
        <v>9283.1786908359209</v>
      </c>
      <c r="AA1077" s="36">
        <f t="shared" si="352"/>
        <v>4542.8322772440733</v>
      </c>
      <c r="AB1077" s="38">
        <f t="shared" si="338"/>
        <v>-2.0081643015146255E-9</v>
      </c>
      <c r="AC1077" s="17"/>
      <c r="AD1077" s="17">
        <f t="shared" si="353"/>
        <v>10</v>
      </c>
      <c r="AE1077" s="143"/>
      <c r="AH1077" s="103"/>
      <c r="AI1077" s="533"/>
    </row>
    <row r="1078" spans="1:35">
      <c r="A1078" s="533"/>
      <c r="C1078" s="67" t="str">
        <f>'Terminated loans'!F268</f>
        <v>E</v>
      </c>
      <c r="D1078" s="19">
        <f>'Terminated loans'!H268</f>
        <v>143001709</v>
      </c>
      <c r="E1078" s="19">
        <f>'Terminated loans'!I268</f>
        <v>99</v>
      </c>
      <c r="F1078" s="19" t="str">
        <f>'Terminated loans'!J268</f>
        <v xml:space="preserve">BEEGUN V K                     </v>
      </c>
      <c r="G1078" s="547" t="str">
        <f t="shared" si="335"/>
        <v>A1</v>
      </c>
      <c r="H1078" s="21">
        <f>'Terminated loans'!L268</f>
        <v>39015</v>
      </c>
      <c r="I1078" s="21">
        <f>IF(B1078="VELS",'Terminated loans'!M268,'Terminated loans'!B268)</f>
        <v>40663</v>
      </c>
      <c r="J1078" s="34">
        <f t="shared" si="342"/>
        <v>54</v>
      </c>
      <c r="K1078" s="34">
        <f t="shared" si="339"/>
        <v>169</v>
      </c>
      <c r="L1078" s="34">
        <f t="shared" si="340"/>
        <v>54</v>
      </c>
      <c r="M1078" s="34">
        <f t="shared" si="341"/>
        <v>54</v>
      </c>
      <c r="N1078" s="52">
        <f t="shared" si="343"/>
        <v>54</v>
      </c>
      <c r="O1078" s="318">
        <f>+'Terminated loans'!S268</f>
        <v>1770133</v>
      </c>
      <c r="P1078" s="26">
        <f>+'Terminated loans'!T268</f>
        <v>0.03</v>
      </c>
      <c r="Q1078" s="536">
        <f t="shared" si="336"/>
        <v>8.6499999999999994E-2</v>
      </c>
      <c r="R1078" s="222">
        <f t="shared" si="344"/>
        <v>35083.573043714052</v>
      </c>
      <c r="S1078" s="36">
        <f t="shared" si="345"/>
        <v>1564711.7240759379</v>
      </c>
      <c r="T1078" s="36">
        <f t="shared" si="346"/>
        <v>205421.27592406212</v>
      </c>
      <c r="U1078" s="36">
        <f t="shared" si="347"/>
        <v>329801.22028460354</v>
      </c>
      <c r="V1078" s="36">
        <f t="shared" si="348"/>
        <v>124379.94436055864</v>
      </c>
      <c r="W1078" s="37">
        <f t="shared" si="349"/>
        <v>205421.27592404489</v>
      </c>
      <c r="X1078" s="36">
        <f t="shared" si="350"/>
        <v>205421.27592406212</v>
      </c>
      <c r="Y1078" s="276">
        <f t="shared" si="337"/>
        <v>205421.27592404489</v>
      </c>
      <c r="Z1078" s="36">
        <f t="shared" si="351"/>
        <v>329801.22028460354</v>
      </c>
      <c r="AA1078" s="36">
        <f t="shared" si="352"/>
        <v>124379.94436055864</v>
      </c>
      <c r="AB1078" s="38">
        <f t="shared" si="338"/>
        <v>-1.7229467630386353E-8</v>
      </c>
      <c r="AC1078" s="17"/>
      <c r="AD1078" s="17">
        <f t="shared" si="353"/>
        <v>54</v>
      </c>
      <c r="AE1078" s="143"/>
      <c r="AH1078" s="103"/>
      <c r="AI1078" s="533"/>
    </row>
    <row r="1079" spans="1:35">
      <c r="A1079" s="533"/>
      <c r="C1079" s="67" t="str">
        <f>'Terminated loans'!F269</f>
        <v>E</v>
      </c>
      <c r="D1079" s="19">
        <f>'Terminated loans'!H269</f>
        <v>143001806</v>
      </c>
      <c r="E1079" s="19">
        <f>'Terminated loans'!I269</f>
        <v>4</v>
      </c>
      <c r="F1079" s="19" t="str">
        <f>'Terminated loans'!J269</f>
        <v xml:space="preserve">APPASSAMY J Y (HSE LOAN)       </v>
      </c>
      <c r="G1079" s="547" t="str">
        <f t="shared" si="335"/>
        <v>A1</v>
      </c>
      <c r="H1079" s="21">
        <f>'Terminated loans'!L269</f>
        <v>33105</v>
      </c>
      <c r="I1079" s="21">
        <f>IF(B1079="VELS",'Terminated loans'!M269,'Terminated loans'!B269)</f>
        <v>40663</v>
      </c>
      <c r="J1079" s="34">
        <f t="shared" si="342"/>
        <v>248</v>
      </c>
      <c r="K1079" s="34">
        <f t="shared" si="339"/>
        <v>364</v>
      </c>
      <c r="L1079" s="34">
        <f t="shared" si="340"/>
        <v>180</v>
      </c>
      <c r="M1079" s="34">
        <f t="shared" si="341"/>
        <v>180</v>
      </c>
      <c r="N1079" s="52">
        <f t="shared" si="343"/>
        <v>180</v>
      </c>
      <c r="O1079" s="318">
        <f>+'Terminated loans'!S269</f>
        <v>174641</v>
      </c>
      <c r="P1079" s="26">
        <f>+'Terminated loans'!T269</f>
        <v>0.03</v>
      </c>
      <c r="Q1079" s="536">
        <f t="shared" si="336"/>
        <v>8.6499999999999994E-2</v>
      </c>
      <c r="R1079" s="222">
        <f t="shared" si="344"/>
        <v>1206.0386823978845</v>
      </c>
      <c r="S1079" s="36">
        <f t="shared" si="345"/>
        <v>121386.58186222389</v>
      </c>
      <c r="T1079" s="36">
        <f t="shared" si="346"/>
        <v>53254.418137776112</v>
      </c>
      <c r="U1079" s="36">
        <f t="shared" si="347"/>
        <v>95700.380969394144</v>
      </c>
      <c r="V1079" s="36">
        <f t="shared" si="348"/>
        <v>42445.962831619196</v>
      </c>
      <c r="W1079" s="37">
        <f t="shared" si="349"/>
        <v>53254.418137774948</v>
      </c>
      <c r="X1079" s="36">
        <f t="shared" si="350"/>
        <v>53254.418137776112</v>
      </c>
      <c r="Y1079" s="276">
        <f t="shared" si="337"/>
        <v>53254.418137774948</v>
      </c>
      <c r="Z1079" s="36">
        <f t="shared" si="351"/>
        <v>95700.380969394144</v>
      </c>
      <c r="AA1079" s="36">
        <f t="shared" si="352"/>
        <v>42445.962831619196</v>
      </c>
      <c r="AB1079" s="38">
        <f t="shared" si="338"/>
        <v>-1.1641532182693481E-9</v>
      </c>
      <c r="AC1079" s="17"/>
      <c r="AD1079" s="17">
        <f t="shared" si="353"/>
        <v>180</v>
      </c>
      <c r="AE1079" s="143"/>
      <c r="AH1079" s="103"/>
      <c r="AI1079" s="533"/>
    </row>
    <row r="1080" spans="1:35">
      <c r="A1080" s="533"/>
      <c r="C1080" s="67" t="str">
        <f>'Terminated loans'!F270</f>
        <v>E</v>
      </c>
      <c r="D1080" s="19">
        <f>'Terminated loans'!H270</f>
        <v>143001938</v>
      </c>
      <c r="E1080" s="19">
        <f>'Terminated loans'!I270</f>
        <v>4</v>
      </c>
      <c r="F1080" s="19" t="str">
        <f>'Terminated loans'!J270</f>
        <v xml:space="preserve">APPASSAMY MRS J/HLN            </v>
      </c>
      <c r="G1080" s="547" t="str">
        <f t="shared" si="335"/>
        <v>A1</v>
      </c>
      <c r="H1080" s="21">
        <f>'Terminated loans'!L270</f>
        <v>35459</v>
      </c>
      <c r="I1080" s="21">
        <f>IF(B1080="VELS",'Terminated loans'!M270,'Terminated loans'!B270)</f>
        <v>40663</v>
      </c>
      <c r="J1080" s="34">
        <f t="shared" si="342"/>
        <v>171</v>
      </c>
      <c r="K1080" s="34">
        <f t="shared" si="339"/>
        <v>286</v>
      </c>
      <c r="L1080" s="34">
        <f t="shared" si="340"/>
        <v>171</v>
      </c>
      <c r="M1080" s="34">
        <f t="shared" si="341"/>
        <v>171</v>
      </c>
      <c r="N1080" s="52">
        <f t="shared" si="343"/>
        <v>171</v>
      </c>
      <c r="O1080" s="318">
        <f>+'Terminated loans'!S270</f>
        <v>48852</v>
      </c>
      <c r="P1080" s="26">
        <f>+'Terminated loans'!T270</f>
        <v>0.03</v>
      </c>
      <c r="Q1080" s="536">
        <f t="shared" si="336"/>
        <v>8.6499999999999994E-2</v>
      </c>
      <c r="R1080" s="222">
        <f t="shared" si="344"/>
        <v>351.43847296440492</v>
      </c>
      <c r="S1080" s="36">
        <f t="shared" si="345"/>
        <v>34478.27841851124</v>
      </c>
      <c r="T1080" s="36">
        <f t="shared" si="346"/>
        <v>14373.72158148876</v>
      </c>
      <c r="U1080" s="36">
        <f t="shared" si="347"/>
        <v>25617.700458401639</v>
      </c>
      <c r="V1080" s="36">
        <f t="shared" si="348"/>
        <v>11243.978876913243</v>
      </c>
      <c r="W1080" s="37">
        <f t="shared" si="349"/>
        <v>14373.721581488397</v>
      </c>
      <c r="X1080" s="36">
        <f t="shared" si="350"/>
        <v>14373.72158148876</v>
      </c>
      <c r="Y1080" s="276">
        <f t="shared" si="337"/>
        <v>14373.721581488397</v>
      </c>
      <c r="Z1080" s="36">
        <f t="shared" si="351"/>
        <v>25617.700458401639</v>
      </c>
      <c r="AA1080" s="36">
        <f t="shared" si="352"/>
        <v>11243.978876913243</v>
      </c>
      <c r="AB1080" s="38">
        <f t="shared" si="338"/>
        <v>-3.637978807091713E-10</v>
      </c>
      <c r="AC1080" s="17"/>
      <c r="AD1080" s="17">
        <f t="shared" si="353"/>
        <v>171</v>
      </c>
      <c r="AE1080" s="143"/>
      <c r="AH1080" s="103"/>
      <c r="AI1080" s="533"/>
    </row>
    <row r="1081" spans="1:35">
      <c r="A1081" s="533"/>
      <c r="C1081" s="67" t="str">
        <f>'Terminated loans'!F271</f>
        <v>E</v>
      </c>
      <c r="D1081" s="19">
        <f>'Terminated loans'!H271</f>
        <v>143002152</v>
      </c>
      <c r="E1081" s="19">
        <f>'Terminated loans'!I271</f>
        <v>99</v>
      </c>
      <c r="F1081" s="19" t="str">
        <f>'Terminated loans'!J271</f>
        <v xml:space="preserve">APPASSAMY J Y G/M F J/H L      </v>
      </c>
      <c r="G1081" s="547" t="str">
        <f t="shared" si="335"/>
        <v>A1</v>
      </c>
      <c r="H1081" s="21">
        <f>'Terminated loans'!L271</f>
        <v>38289</v>
      </c>
      <c r="I1081" s="21">
        <f>IF(B1081="VELS",'Terminated loans'!M271,'Terminated loans'!B271)</f>
        <v>40663</v>
      </c>
      <c r="J1081" s="34">
        <f t="shared" si="342"/>
        <v>78</v>
      </c>
      <c r="K1081" s="34">
        <f t="shared" si="339"/>
        <v>193</v>
      </c>
      <c r="L1081" s="34">
        <f t="shared" si="340"/>
        <v>78</v>
      </c>
      <c r="M1081" s="34">
        <f t="shared" si="341"/>
        <v>78</v>
      </c>
      <c r="N1081" s="52">
        <f t="shared" si="343"/>
        <v>78</v>
      </c>
      <c r="O1081" s="318">
        <f>+'Terminated loans'!S271</f>
        <v>1474923</v>
      </c>
      <c r="P1081" s="26">
        <f>+'Terminated loans'!T271</f>
        <v>0.03</v>
      </c>
      <c r="Q1081" s="536">
        <f t="shared" si="336"/>
        <v>8.6499999999999994E-2</v>
      </c>
      <c r="R1081" s="222">
        <f t="shared" si="344"/>
        <v>20836.355906673598</v>
      </c>
      <c r="S1081" s="36">
        <f t="shared" si="345"/>
        <v>1239845.0318793196</v>
      </c>
      <c r="T1081" s="36">
        <f t="shared" si="346"/>
        <v>235077.96812068042</v>
      </c>
      <c r="U1081" s="36">
        <f t="shared" si="347"/>
        <v>385390.72884120769</v>
      </c>
      <c r="V1081" s="36">
        <f t="shared" si="348"/>
        <v>150312.76072054054</v>
      </c>
      <c r="W1081" s="37">
        <f t="shared" si="349"/>
        <v>235077.96812066715</v>
      </c>
      <c r="X1081" s="36">
        <f t="shared" si="350"/>
        <v>235077.96812068042</v>
      </c>
      <c r="Y1081" s="276">
        <f t="shared" si="337"/>
        <v>235077.96812066715</v>
      </c>
      <c r="Z1081" s="36">
        <f t="shared" si="351"/>
        <v>385390.72884120769</v>
      </c>
      <c r="AA1081" s="36">
        <f t="shared" si="352"/>
        <v>150312.76072054054</v>
      </c>
      <c r="AB1081" s="38">
        <f t="shared" si="338"/>
        <v>-1.3271346688270569E-8</v>
      </c>
      <c r="AC1081" s="17"/>
      <c r="AD1081" s="17">
        <f t="shared" si="353"/>
        <v>78</v>
      </c>
      <c r="AE1081" s="143"/>
      <c r="AH1081" s="103"/>
      <c r="AI1081" s="533"/>
    </row>
    <row r="1082" spans="1:35">
      <c r="A1082" s="533"/>
      <c r="C1082" s="67" t="str">
        <f>'Terminated loans'!F272</f>
        <v>E</v>
      </c>
      <c r="D1082" s="19">
        <f>'Terminated loans'!H272</f>
        <v>143003280</v>
      </c>
      <c r="E1082" s="19">
        <f>'Terminated loans'!I272</f>
        <v>99</v>
      </c>
      <c r="F1082" s="19" t="str">
        <f>'Terminated loans'!J272</f>
        <v xml:space="preserve">ANTHONEE G C (SL 1582)         </v>
      </c>
      <c r="G1082" s="547" t="str">
        <f t="shared" si="335"/>
        <v>A1</v>
      </c>
      <c r="H1082" s="21">
        <f>'Terminated loans'!L272</f>
        <v>40029</v>
      </c>
      <c r="I1082" s="21">
        <f>IF(B1082="VELS",'Terminated loans'!M272,'Terminated loans'!B272)</f>
        <v>40663</v>
      </c>
      <c r="J1082" s="34">
        <f t="shared" si="342"/>
        <v>21</v>
      </c>
      <c r="K1082" s="34">
        <f t="shared" si="339"/>
        <v>136</v>
      </c>
      <c r="L1082" s="34">
        <f t="shared" si="340"/>
        <v>21</v>
      </c>
      <c r="M1082" s="34">
        <f t="shared" si="341"/>
        <v>21</v>
      </c>
      <c r="N1082" s="52">
        <f t="shared" si="343"/>
        <v>21</v>
      </c>
      <c r="O1082" s="318">
        <f>+'Terminated loans'!S272</f>
        <v>663938</v>
      </c>
      <c r="P1082" s="26">
        <f>+'Terminated loans'!T272</f>
        <v>0.03</v>
      </c>
      <c r="Q1082" s="536">
        <f t="shared" si="336"/>
        <v>8.6499999999999994E-2</v>
      </c>
      <c r="R1082" s="222">
        <f t="shared" si="344"/>
        <v>32492.773838354722</v>
      </c>
      <c r="S1082" s="36">
        <f t="shared" si="345"/>
        <v>631108.9478686942</v>
      </c>
      <c r="T1082" s="36">
        <f t="shared" si="346"/>
        <v>32829.052131305798</v>
      </c>
      <c r="U1082" s="36">
        <f t="shared" si="347"/>
        <v>51239.302736746962</v>
      </c>
      <c r="V1082" s="36">
        <f t="shared" si="348"/>
        <v>18410.250605449197</v>
      </c>
      <c r="W1082" s="37">
        <f t="shared" si="349"/>
        <v>32829.052131297765</v>
      </c>
      <c r="X1082" s="36">
        <f t="shared" si="350"/>
        <v>32829.052131305798</v>
      </c>
      <c r="Y1082" s="276">
        <f t="shared" si="337"/>
        <v>32829.052131297765</v>
      </c>
      <c r="Z1082" s="36">
        <f t="shared" si="351"/>
        <v>51239.302736746962</v>
      </c>
      <c r="AA1082" s="36">
        <f t="shared" si="352"/>
        <v>18410.250605449197</v>
      </c>
      <c r="AB1082" s="38">
        <f t="shared" si="338"/>
        <v>-8.0326572060585022E-9</v>
      </c>
      <c r="AC1082" s="17"/>
      <c r="AD1082" s="17">
        <f t="shared" si="353"/>
        <v>21</v>
      </c>
      <c r="AE1082" s="143"/>
      <c r="AH1082" s="103"/>
      <c r="AI1082" s="533"/>
    </row>
    <row r="1083" spans="1:35">
      <c r="A1083" s="533"/>
      <c r="C1083" s="67" t="str">
        <f>'Terminated loans'!F273</f>
        <v>N</v>
      </c>
      <c r="D1083" s="19">
        <f>'Terminated loans'!H273</f>
        <v>143004996</v>
      </c>
      <c r="E1083" s="19">
        <f>'Terminated loans'!I273</f>
        <v>98</v>
      </c>
      <c r="F1083" s="19" t="str">
        <f>'Terminated loans'!J273</f>
        <v xml:space="preserve">BOURQUIN MR C/CAR LN28275      </v>
      </c>
      <c r="G1083" s="547" t="str">
        <f t="shared" si="335"/>
        <v>A2</v>
      </c>
      <c r="H1083" s="21">
        <f>'Terminated loans'!L273</f>
        <v>38120</v>
      </c>
      <c r="I1083" s="21">
        <f>IF(B1083="VELS",'Terminated loans'!M273,'Terminated loans'!B273)</f>
        <v>40656</v>
      </c>
      <c r="J1083" s="34">
        <f t="shared" si="342"/>
        <v>83</v>
      </c>
      <c r="K1083" s="34">
        <f t="shared" si="339"/>
        <v>199</v>
      </c>
      <c r="L1083" s="34">
        <f t="shared" si="340"/>
        <v>60</v>
      </c>
      <c r="M1083" s="34">
        <f t="shared" si="341"/>
        <v>60</v>
      </c>
      <c r="N1083" s="52">
        <f t="shared" si="343"/>
        <v>60</v>
      </c>
      <c r="O1083" s="318">
        <f>+'Terminated loans'!S273</f>
        <v>346512</v>
      </c>
      <c r="P1083" s="26">
        <f>+'Terminated loans'!T273</f>
        <v>0.05</v>
      </c>
      <c r="Q1083" s="536">
        <f t="shared" si="336"/>
        <v>0.104</v>
      </c>
      <c r="R1083" s="222">
        <f t="shared" si="344"/>
        <v>6539.1089124535174</v>
      </c>
      <c r="S1083" s="36">
        <f t="shared" si="345"/>
        <v>304933.23291484901</v>
      </c>
      <c r="T1083" s="36">
        <f t="shared" si="346"/>
        <v>41578.76708515099</v>
      </c>
      <c r="U1083" s="36">
        <f t="shared" si="347"/>
        <v>87413.30183235911</v>
      </c>
      <c r="V1083" s="36">
        <f t="shared" si="348"/>
        <v>45834.53474721103</v>
      </c>
      <c r="W1083" s="37">
        <f t="shared" si="349"/>
        <v>41578.76708514808</v>
      </c>
      <c r="X1083" s="36">
        <f t="shared" si="350"/>
        <v>41578.76708515099</v>
      </c>
      <c r="Y1083" s="276">
        <f t="shared" si="337"/>
        <v>41578.76708514808</v>
      </c>
      <c r="Z1083" s="36">
        <f t="shared" si="351"/>
        <v>87413.30183235911</v>
      </c>
      <c r="AA1083" s="36">
        <f t="shared" si="352"/>
        <v>45834.53474721103</v>
      </c>
      <c r="AB1083" s="38">
        <f t="shared" si="338"/>
        <v>-2.9103830456733704E-9</v>
      </c>
      <c r="AC1083" s="17"/>
      <c r="AD1083" s="17">
        <f t="shared" si="353"/>
        <v>60</v>
      </c>
      <c r="AH1083" s="103"/>
      <c r="AI1083" s="533"/>
    </row>
    <row r="1084" spans="1:35">
      <c r="A1084" s="533"/>
      <c r="C1084" s="67" t="str">
        <f>'Terminated loans'!F274</f>
        <v>E</v>
      </c>
      <c r="D1084" s="19">
        <f>'Terminated loans'!H274</f>
        <v>143005267</v>
      </c>
      <c r="E1084" s="19">
        <f>'Terminated loans'!I274</f>
        <v>99</v>
      </c>
      <c r="F1084" s="19" t="str">
        <f>'Terminated loans'!J274</f>
        <v xml:space="preserve">DEELJORE L K (SL 1209)         </v>
      </c>
      <c r="G1084" s="547" t="str">
        <f t="shared" si="335"/>
        <v>A1</v>
      </c>
      <c r="H1084" s="21">
        <f>'Terminated loans'!L274</f>
        <v>39842</v>
      </c>
      <c r="I1084" s="21">
        <f>IF(B1084="VELS",'Terminated loans'!M274,'Terminated loans'!B274)</f>
        <v>40663</v>
      </c>
      <c r="J1084" s="34">
        <f t="shared" si="342"/>
        <v>27</v>
      </c>
      <c r="K1084" s="34">
        <f t="shared" si="339"/>
        <v>142</v>
      </c>
      <c r="L1084" s="34">
        <f t="shared" si="340"/>
        <v>27</v>
      </c>
      <c r="M1084" s="34">
        <f t="shared" si="341"/>
        <v>27</v>
      </c>
      <c r="N1084" s="52">
        <f t="shared" si="343"/>
        <v>27</v>
      </c>
      <c r="O1084" s="318">
        <f>+'Terminated loans'!S274</f>
        <v>1591641</v>
      </c>
      <c r="P1084" s="26">
        <f>+'Terminated loans'!T274</f>
        <v>0.03</v>
      </c>
      <c r="Q1084" s="536">
        <f t="shared" si="336"/>
        <v>8.6499999999999994E-2</v>
      </c>
      <c r="R1084" s="222">
        <f t="shared" si="344"/>
        <v>61035.227162278541</v>
      </c>
      <c r="S1084" s="36">
        <f t="shared" si="345"/>
        <v>1492634.1410398858</v>
      </c>
      <c r="T1084" s="36">
        <f t="shared" si="346"/>
        <v>99006.858960114187</v>
      </c>
      <c r="U1084" s="36">
        <f t="shared" si="347"/>
        <v>155316.99234161782</v>
      </c>
      <c r="V1084" s="36">
        <f t="shared" si="348"/>
        <v>56310.133381520631</v>
      </c>
      <c r="W1084" s="37">
        <f t="shared" si="349"/>
        <v>99006.85896009719</v>
      </c>
      <c r="X1084" s="36">
        <f t="shared" si="350"/>
        <v>99006.858960114187</v>
      </c>
      <c r="Y1084" s="276">
        <f t="shared" si="337"/>
        <v>99006.85896009719</v>
      </c>
      <c r="Z1084" s="36">
        <f t="shared" si="351"/>
        <v>155316.99234161782</v>
      </c>
      <c r="AA1084" s="36">
        <f t="shared" si="352"/>
        <v>56310.133381520631</v>
      </c>
      <c r="AB1084" s="38">
        <f t="shared" si="338"/>
        <v>-1.6996636986732483E-8</v>
      </c>
      <c r="AC1084" s="17"/>
      <c r="AD1084" s="17">
        <f t="shared" si="353"/>
        <v>27</v>
      </c>
      <c r="AE1084" s="143"/>
      <c r="AH1084" s="103"/>
      <c r="AI1084" s="533"/>
    </row>
    <row r="1085" spans="1:35">
      <c r="A1085" s="533"/>
      <c r="B1085" s="63" t="s">
        <v>80</v>
      </c>
      <c r="C1085" s="67" t="str">
        <f>'Terminated loans'!F275</f>
        <v>E</v>
      </c>
      <c r="D1085" s="19">
        <f>'Terminated loans'!H275</f>
        <v>143005364</v>
      </c>
      <c r="E1085" s="19">
        <f>'Terminated loans'!I275</f>
        <v>4</v>
      </c>
      <c r="F1085" s="19" t="str">
        <f>'Terminated loans'!J275</f>
        <v xml:space="preserve">CABON J H (HSE LN)             </v>
      </c>
      <c r="G1085" s="547" t="str">
        <f t="shared" ref="G1085:G1148" si="354">IF(H1085&lt;$P$5,"A",IF(H1085&lt;$P$6,"B",IF(H1085&lt;$P$7,"C",IF(H1085&lt;$P$8,"D",IF(H1085&lt;$P$9,"E",IF(H1085&lt;$P$10,"F",IF(H1085&lt;$P$11,"G",IF(H1085&lt;$P$12,"I",IF(H1085&lt;$P$13,"J",IF(H1085&lt;$P$14,"K","L"))))))))))&amp;IF(OR(P1085=0,P1085&gt;=5%),2,1)</f>
        <v>A1</v>
      </c>
      <c r="H1085" s="21">
        <f>'Terminated loans'!L275</f>
        <v>34516</v>
      </c>
      <c r="I1085" s="21">
        <f>IF(B1085="VELS",'Terminated loans'!M275,'Terminated loans'!B275)</f>
        <v>43213</v>
      </c>
      <c r="J1085" s="34">
        <f t="shared" si="342"/>
        <v>286</v>
      </c>
      <c r="K1085" s="34">
        <f t="shared" si="339"/>
        <v>317</v>
      </c>
      <c r="L1085" s="34">
        <f t="shared" si="340"/>
        <v>286</v>
      </c>
      <c r="M1085" s="34">
        <f t="shared" si="341"/>
        <v>286</v>
      </c>
      <c r="N1085" s="52">
        <f t="shared" si="343"/>
        <v>286</v>
      </c>
      <c r="O1085" s="318">
        <f>+'Terminated loans'!S275</f>
        <v>431146</v>
      </c>
      <c r="P1085" s="26">
        <f>+'Terminated loans'!T275</f>
        <v>0.03</v>
      </c>
      <c r="Q1085" s="536">
        <f t="shared" ref="Q1085:Q1148" si="355">VLOOKUP(G1085,$O$3:$Q$28,3,FALSE)</f>
        <v>8.6499999999999994E-2</v>
      </c>
      <c r="R1085" s="222">
        <f t="shared" si="344"/>
        <v>2111.9236132847782</v>
      </c>
      <c r="S1085" s="36">
        <f t="shared" si="345"/>
        <v>255424.054605187</v>
      </c>
      <c r="T1085" s="36">
        <f t="shared" si="346"/>
        <v>175721.945394813</v>
      </c>
      <c r="U1085" s="36">
        <f t="shared" si="347"/>
        <v>348586.09879425762</v>
      </c>
      <c r="V1085" s="36">
        <f t="shared" si="348"/>
        <v>172864.15339944651</v>
      </c>
      <c r="W1085" s="37">
        <f t="shared" si="349"/>
        <v>175721.9453948111</v>
      </c>
      <c r="X1085" s="36">
        <f t="shared" si="350"/>
        <v>175721.945394813</v>
      </c>
      <c r="Y1085" s="276">
        <f t="shared" si="337"/>
        <v>175721.9453948111</v>
      </c>
      <c r="Z1085" s="36">
        <f t="shared" si="351"/>
        <v>348586.09879425762</v>
      </c>
      <c r="AA1085" s="36">
        <f t="shared" si="352"/>
        <v>172864.15339944651</v>
      </c>
      <c r="AB1085" s="38">
        <f t="shared" si="338"/>
        <v>-1.8917489796876907E-9</v>
      </c>
      <c r="AC1085" s="17"/>
      <c r="AD1085" s="17">
        <f t="shared" si="353"/>
        <v>180</v>
      </c>
      <c r="AH1085" s="103"/>
      <c r="AI1085" s="533"/>
    </row>
    <row r="1086" spans="1:35">
      <c r="A1086" s="533"/>
      <c r="C1086" s="67" t="str">
        <f>'Terminated loans'!F276</f>
        <v>E</v>
      </c>
      <c r="D1086" s="19">
        <f>'Terminated loans'!H276</f>
        <v>143008681</v>
      </c>
      <c r="E1086" s="19">
        <f>'Terminated loans'!I276</f>
        <v>99</v>
      </c>
      <c r="F1086" s="19" t="str">
        <f>'Terminated loans'!J276</f>
        <v xml:space="preserve">HO HANG CHEONG MR SHCK(SH      </v>
      </c>
      <c r="G1086" s="547" t="str">
        <f t="shared" si="354"/>
        <v>A1</v>
      </c>
      <c r="H1086" s="21">
        <f>'Terminated loans'!L276</f>
        <v>39547</v>
      </c>
      <c r="I1086" s="21">
        <f>IF(B1086="VELS",'Terminated loans'!M276,'Terminated loans'!B276)</f>
        <v>40663</v>
      </c>
      <c r="J1086" s="34">
        <f t="shared" si="342"/>
        <v>37</v>
      </c>
      <c r="K1086" s="34">
        <f t="shared" si="339"/>
        <v>152</v>
      </c>
      <c r="L1086" s="34">
        <f t="shared" si="340"/>
        <v>37</v>
      </c>
      <c r="M1086" s="34">
        <f t="shared" si="341"/>
        <v>37</v>
      </c>
      <c r="N1086" s="52">
        <f t="shared" si="343"/>
        <v>37</v>
      </c>
      <c r="O1086" s="318">
        <f>+'Terminated loans'!S276</f>
        <v>405608</v>
      </c>
      <c r="P1086" s="26">
        <f>+'Terminated loans'!T276</f>
        <v>0.03</v>
      </c>
      <c r="Q1086" s="536">
        <f t="shared" si="355"/>
        <v>8.6499999999999994E-2</v>
      </c>
      <c r="R1086" s="222">
        <f t="shared" si="344"/>
        <v>11490.891188561724</v>
      </c>
      <c r="S1086" s="36">
        <f t="shared" si="345"/>
        <v>372018.75759858714</v>
      </c>
      <c r="T1086" s="36">
        <f t="shared" si="346"/>
        <v>33589.242401412863</v>
      </c>
      <c r="U1086" s="36">
        <f t="shared" si="347"/>
        <v>53144.216378192359</v>
      </c>
      <c r="V1086" s="36">
        <f t="shared" si="348"/>
        <v>19554.973976783745</v>
      </c>
      <c r="W1086" s="37">
        <f t="shared" si="349"/>
        <v>33589.242401408614</v>
      </c>
      <c r="X1086" s="36">
        <f t="shared" si="350"/>
        <v>33589.242401412863</v>
      </c>
      <c r="Y1086" s="276">
        <f t="shared" si="337"/>
        <v>33589.242401408614</v>
      </c>
      <c r="Z1086" s="36">
        <f t="shared" si="351"/>
        <v>53144.216378192359</v>
      </c>
      <c r="AA1086" s="36">
        <f t="shared" si="352"/>
        <v>19554.973976783745</v>
      </c>
      <c r="AB1086" s="38">
        <f t="shared" si="338"/>
        <v>-4.2491592466831207E-9</v>
      </c>
      <c r="AC1086" s="17"/>
      <c r="AD1086" s="17">
        <f t="shared" si="353"/>
        <v>37</v>
      </c>
      <c r="AE1086" s="143"/>
      <c r="AH1086" s="103"/>
      <c r="AI1086" s="533"/>
    </row>
    <row r="1087" spans="1:35">
      <c r="A1087" s="533"/>
      <c r="C1087" s="67" t="str">
        <f>'Terminated loans'!F277</f>
        <v>E</v>
      </c>
      <c r="D1087" s="19">
        <f>'Terminated loans'!H277</f>
        <v>143010058</v>
      </c>
      <c r="E1087" s="19">
        <f>'Terminated loans'!I277</f>
        <v>99</v>
      </c>
      <c r="F1087" s="19" t="str">
        <f>'Terminated loans'!J277</f>
        <v xml:space="preserve">NELSON M A S (SL 1082)         </v>
      </c>
      <c r="G1087" s="547" t="str">
        <f t="shared" si="354"/>
        <v>A1</v>
      </c>
      <c r="H1087" s="21">
        <f>'Terminated loans'!L277</f>
        <v>39818</v>
      </c>
      <c r="I1087" s="21">
        <f>IF(B1087="VELS",'Terminated loans'!M277,'Terminated loans'!B277)</f>
        <v>40663</v>
      </c>
      <c r="J1087" s="34">
        <f t="shared" si="342"/>
        <v>28</v>
      </c>
      <c r="K1087" s="34">
        <f t="shared" si="339"/>
        <v>143</v>
      </c>
      <c r="L1087" s="34">
        <f t="shared" si="340"/>
        <v>28</v>
      </c>
      <c r="M1087" s="34">
        <f t="shared" si="341"/>
        <v>28</v>
      </c>
      <c r="N1087" s="52">
        <f t="shared" si="343"/>
        <v>28</v>
      </c>
      <c r="O1087" s="318">
        <f>+'Terminated loans'!S277</f>
        <v>504110</v>
      </c>
      <c r="P1087" s="26">
        <f>+'Terminated loans'!T277</f>
        <v>0.03</v>
      </c>
      <c r="Q1087" s="536">
        <f t="shared" si="355"/>
        <v>8.6499999999999994E-2</v>
      </c>
      <c r="R1087" s="222">
        <f t="shared" si="344"/>
        <v>18663.90344868162</v>
      </c>
      <c r="S1087" s="36">
        <f t="shared" si="345"/>
        <v>471694.92848491564</v>
      </c>
      <c r="T1087" s="36">
        <f t="shared" si="346"/>
        <v>32415.071515084361</v>
      </c>
      <c r="U1087" s="36">
        <f t="shared" si="347"/>
        <v>50894.368078164465</v>
      </c>
      <c r="V1087" s="36">
        <f t="shared" si="348"/>
        <v>18479.296563085401</v>
      </c>
      <c r="W1087" s="37">
        <f t="shared" si="349"/>
        <v>32415.071515079064</v>
      </c>
      <c r="X1087" s="36">
        <f t="shared" si="350"/>
        <v>32415.071515084361</v>
      </c>
      <c r="Y1087" s="276">
        <f t="shared" si="337"/>
        <v>32415.071515079064</v>
      </c>
      <c r="Z1087" s="36">
        <f t="shared" si="351"/>
        <v>50894.368078164465</v>
      </c>
      <c r="AA1087" s="36">
        <f t="shared" si="352"/>
        <v>18479.296563085401</v>
      </c>
      <c r="AB1087" s="38">
        <f t="shared" si="338"/>
        <v>-5.2968971431255341E-9</v>
      </c>
      <c r="AC1087" s="17"/>
      <c r="AD1087" s="17">
        <f t="shared" si="353"/>
        <v>28</v>
      </c>
      <c r="AE1087" s="143"/>
      <c r="AH1087" s="103"/>
      <c r="AI1087" s="533"/>
    </row>
    <row r="1088" spans="1:35">
      <c r="A1088" s="533"/>
      <c r="C1088" s="67" t="str">
        <f>'Terminated loans'!F278</f>
        <v>N</v>
      </c>
      <c r="D1088" s="19">
        <f>'Terminated loans'!H278</f>
        <v>143010325</v>
      </c>
      <c r="E1088" s="19">
        <f>'Terminated loans'!I278</f>
        <v>98</v>
      </c>
      <c r="F1088" s="19" t="str">
        <f>'Terminated loans'!J278</f>
        <v xml:space="preserve">MUNGROO I/038578               </v>
      </c>
      <c r="G1088" s="547" t="str">
        <f t="shared" si="354"/>
        <v>A2</v>
      </c>
      <c r="H1088" s="21">
        <f>'Terminated loans'!L278</f>
        <v>38792</v>
      </c>
      <c r="I1088" s="21">
        <f>IF(B1088="VELS",'Terminated loans'!M278,'Terminated loans'!B278)</f>
        <v>40634</v>
      </c>
      <c r="J1088" s="34">
        <f t="shared" si="342"/>
        <v>61</v>
      </c>
      <c r="K1088" s="34">
        <f t="shared" si="339"/>
        <v>177</v>
      </c>
      <c r="L1088" s="34">
        <f t="shared" si="340"/>
        <v>60</v>
      </c>
      <c r="M1088" s="34">
        <f t="shared" si="341"/>
        <v>60</v>
      </c>
      <c r="N1088" s="52">
        <f t="shared" si="343"/>
        <v>60</v>
      </c>
      <c r="O1088" s="318">
        <f>+'Terminated loans'!S278</f>
        <v>507342</v>
      </c>
      <c r="P1088" s="26">
        <f>+'Terminated loans'!T278</f>
        <v>0.05</v>
      </c>
      <c r="Q1088" s="536">
        <f t="shared" si="355"/>
        <v>0.104</v>
      </c>
      <c r="R1088" s="222">
        <f t="shared" si="344"/>
        <v>9574.1694194197971</v>
      </c>
      <c r="S1088" s="36">
        <f t="shared" si="345"/>
        <v>446464.87352093245</v>
      </c>
      <c r="T1088" s="36">
        <f t="shared" si="346"/>
        <v>60877.126479067549</v>
      </c>
      <c r="U1088" s="36">
        <f t="shared" si="347"/>
        <v>127985.29164425109</v>
      </c>
      <c r="V1088" s="36">
        <f t="shared" si="348"/>
        <v>67108.165165187733</v>
      </c>
      <c r="W1088" s="37">
        <f t="shared" si="349"/>
        <v>60877.126479063358</v>
      </c>
      <c r="X1088" s="36">
        <f t="shared" si="350"/>
        <v>60877.126479067549</v>
      </c>
      <c r="Y1088" s="276">
        <f t="shared" si="337"/>
        <v>60877.126479063358</v>
      </c>
      <c r="Z1088" s="36">
        <f t="shared" si="351"/>
        <v>127985.29164425109</v>
      </c>
      <c r="AA1088" s="36">
        <f t="shared" si="352"/>
        <v>67108.165165187733</v>
      </c>
      <c r="AB1088" s="38">
        <f t="shared" si="338"/>
        <v>-4.1909515857696533E-9</v>
      </c>
      <c r="AC1088" s="17"/>
      <c r="AD1088" s="17">
        <f t="shared" si="353"/>
        <v>60</v>
      </c>
      <c r="AH1088" s="103"/>
      <c r="AI1088" s="533"/>
    </row>
    <row r="1089" spans="1:35">
      <c r="A1089" s="533"/>
      <c r="C1089" s="67" t="str">
        <f>'Terminated loans'!F279</f>
        <v>N</v>
      </c>
      <c r="D1089" s="19">
        <f>'Terminated loans'!H279</f>
        <v>143011658</v>
      </c>
      <c r="E1089" s="19">
        <f>'Terminated loans'!I279</f>
        <v>98</v>
      </c>
      <c r="F1089" s="19" t="str">
        <f>'Terminated loans'!J279</f>
        <v xml:space="preserve">GOREEBA MR R/26414             </v>
      </c>
      <c r="G1089" s="547" t="str">
        <f t="shared" si="354"/>
        <v>A2</v>
      </c>
      <c r="H1089" s="21">
        <f>'Terminated loans'!L279</f>
        <v>38071</v>
      </c>
      <c r="I1089" s="21">
        <f>IF(B1089="VELS",'Terminated loans'!M279,'Terminated loans'!B279)</f>
        <v>40625</v>
      </c>
      <c r="J1089" s="34">
        <f t="shared" si="342"/>
        <v>84</v>
      </c>
      <c r="K1089" s="34">
        <f t="shared" si="339"/>
        <v>200</v>
      </c>
      <c r="L1089" s="34">
        <f t="shared" si="340"/>
        <v>60</v>
      </c>
      <c r="M1089" s="34">
        <f t="shared" si="341"/>
        <v>60</v>
      </c>
      <c r="N1089" s="52">
        <f t="shared" si="343"/>
        <v>60</v>
      </c>
      <c r="O1089" s="318">
        <f>+'Terminated loans'!S279</f>
        <v>299988</v>
      </c>
      <c r="P1089" s="26">
        <f>+'Terminated loans'!T279</f>
        <v>0.05</v>
      </c>
      <c r="Q1089" s="536">
        <f t="shared" si="355"/>
        <v>0.104</v>
      </c>
      <c r="R1089" s="222">
        <f t="shared" si="344"/>
        <v>5661.1436383995524</v>
      </c>
      <c r="S1089" s="36">
        <f t="shared" si="345"/>
        <v>263991.7540392821</v>
      </c>
      <c r="T1089" s="36">
        <f t="shared" si="346"/>
        <v>35996.245960717904</v>
      </c>
      <c r="U1089" s="36">
        <f t="shared" si="347"/>
        <v>75676.864264688513</v>
      </c>
      <c r="V1089" s="36">
        <f t="shared" si="348"/>
        <v>39680.618303973111</v>
      </c>
      <c r="W1089" s="37">
        <f t="shared" si="349"/>
        <v>35996.245960715401</v>
      </c>
      <c r="X1089" s="36">
        <f t="shared" si="350"/>
        <v>35996.245960717904</v>
      </c>
      <c r="Y1089" s="276">
        <f t="shared" si="337"/>
        <v>35996.245960715401</v>
      </c>
      <c r="Z1089" s="36">
        <f t="shared" si="351"/>
        <v>75676.864264688513</v>
      </c>
      <c r="AA1089" s="36">
        <f t="shared" si="352"/>
        <v>39680.618303973111</v>
      </c>
      <c r="AB1089" s="38">
        <f t="shared" si="338"/>
        <v>-2.5029294192790985E-9</v>
      </c>
      <c r="AC1089" s="17"/>
      <c r="AD1089" s="17">
        <f t="shared" si="353"/>
        <v>60</v>
      </c>
      <c r="AH1089" s="103"/>
      <c r="AI1089" s="533"/>
    </row>
    <row r="1090" spans="1:35">
      <c r="A1090" s="533"/>
      <c r="C1090" s="67" t="str">
        <f>'Terminated loans'!F280</f>
        <v>E</v>
      </c>
      <c r="D1090" s="19">
        <f>'Terminated loans'!H280</f>
        <v>143011909</v>
      </c>
      <c r="E1090" s="19">
        <f>'Terminated loans'!I280</f>
        <v>99</v>
      </c>
      <c r="F1090" s="19" t="str">
        <f>'Terminated loans'!J280</f>
        <v xml:space="preserve">AUGUSTIN MR E C                </v>
      </c>
      <c r="G1090" s="547" t="str">
        <f t="shared" si="354"/>
        <v>A1</v>
      </c>
      <c r="H1090" s="21">
        <f>'Terminated loans'!L280</f>
        <v>39547</v>
      </c>
      <c r="I1090" s="21">
        <f>IF(B1090="VELS",'Terminated loans'!M280,'Terminated loans'!B280)</f>
        <v>40663</v>
      </c>
      <c r="J1090" s="34">
        <f t="shared" si="342"/>
        <v>37</v>
      </c>
      <c r="K1090" s="34">
        <f t="shared" si="339"/>
        <v>152</v>
      </c>
      <c r="L1090" s="34">
        <f t="shared" si="340"/>
        <v>37</v>
      </c>
      <c r="M1090" s="34">
        <f t="shared" si="341"/>
        <v>37</v>
      </c>
      <c r="N1090" s="52">
        <f t="shared" si="343"/>
        <v>37</v>
      </c>
      <c r="O1090" s="318">
        <f>+'Terminated loans'!S280</f>
        <v>397321</v>
      </c>
      <c r="P1090" s="26">
        <f>+'Terminated loans'!T280</f>
        <v>0.03</v>
      </c>
      <c r="Q1090" s="536">
        <f t="shared" si="355"/>
        <v>8.6499999999999994E-2</v>
      </c>
      <c r="R1090" s="222">
        <f t="shared" si="344"/>
        <v>11256.120140457124</v>
      </c>
      <c r="S1090" s="36">
        <f t="shared" si="345"/>
        <v>364418.02131079329</v>
      </c>
      <c r="T1090" s="36">
        <f t="shared" si="346"/>
        <v>32902.978689206706</v>
      </c>
      <c r="U1090" s="36">
        <f t="shared" si="347"/>
        <v>52058.42388611607</v>
      </c>
      <c r="V1090" s="36">
        <f t="shared" si="348"/>
        <v>19155.445196913497</v>
      </c>
      <c r="W1090" s="37">
        <f t="shared" si="349"/>
        <v>32902.978689202573</v>
      </c>
      <c r="X1090" s="36">
        <f t="shared" si="350"/>
        <v>32902.978689206706</v>
      </c>
      <c r="Y1090" s="276">
        <f t="shared" si="337"/>
        <v>32902.978689202573</v>
      </c>
      <c r="Z1090" s="36">
        <f t="shared" si="351"/>
        <v>52058.42388611607</v>
      </c>
      <c r="AA1090" s="36">
        <f t="shared" si="352"/>
        <v>19155.445196913497</v>
      </c>
      <c r="AB1090" s="38">
        <f t="shared" si="338"/>
        <v>-4.1327439248561859E-9</v>
      </c>
      <c r="AC1090" s="17"/>
      <c r="AD1090" s="17">
        <f t="shared" si="353"/>
        <v>37</v>
      </c>
      <c r="AE1090" s="143"/>
      <c r="AH1090" s="103"/>
      <c r="AI1090" s="533"/>
    </row>
    <row r="1091" spans="1:35">
      <c r="A1091" s="533"/>
      <c r="C1091" s="67" t="str">
        <f>'Terminated loans'!F281</f>
        <v>E</v>
      </c>
      <c r="D1091" s="19">
        <f>'Terminated loans'!H281</f>
        <v>143013480</v>
      </c>
      <c r="E1091" s="19">
        <f>'Terminated loans'!I281</f>
        <v>99</v>
      </c>
      <c r="F1091" s="19" t="str">
        <f>'Terminated loans'!J281</f>
        <v xml:space="preserve">BEEGUN V K                     </v>
      </c>
      <c r="G1091" s="547" t="str">
        <f t="shared" si="354"/>
        <v>A1</v>
      </c>
      <c r="H1091" s="21">
        <f>'Terminated loans'!L281</f>
        <v>39079</v>
      </c>
      <c r="I1091" s="21">
        <f>IF(B1091="VELS",'Terminated loans'!M281,'Terminated loans'!B281)</f>
        <v>40663</v>
      </c>
      <c r="J1091" s="34">
        <f t="shared" si="342"/>
        <v>52</v>
      </c>
      <c r="K1091" s="34">
        <f t="shared" si="339"/>
        <v>167</v>
      </c>
      <c r="L1091" s="34">
        <f t="shared" si="340"/>
        <v>52</v>
      </c>
      <c r="M1091" s="34">
        <f t="shared" si="341"/>
        <v>52</v>
      </c>
      <c r="N1091" s="52">
        <f t="shared" si="343"/>
        <v>52</v>
      </c>
      <c r="O1091" s="318">
        <f>+'Terminated loans'!S281</f>
        <v>760150</v>
      </c>
      <c r="P1091" s="26">
        <f>+'Terminated loans'!T281</f>
        <v>0.03</v>
      </c>
      <c r="Q1091" s="536">
        <f t="shared" si="355"/>
        <v>8.6499999999999994E-2</v>
      </c>
      <c r="R1091" s="222">
        <f t="shared" si="344"/>
        <v>15607.277892743394</v>
      </c>
      <c r="S1091" s="36">
        <f t="shared" si="345"/>
        <v>674821.86851472338</v>
      </c>
      <c r="T1091" s="36">
        <f t="shared" si="346"/>
        <v>85328.131485276623</v>
      </c>
      <c r="U1091" s="36">
        <f t="shared" si="347"/>
        <v>136756.58190792566</v>
      </c>
      <c r="V1091" s="36">
        <f t="shared" si="348"/>
        <v>51428.45042265649</v>
      </c>
      <c r="W1091" s="37">
        <f t="shared" si="349"/>
        <v>85328.131485269172</v>
      </c>
      <c r="X1091" s="36">
        <f t="shared" si="350"/>
        <v>85328.131485276623</v>
      </c>
      <c r="Y1091" s="276">
        <f t="shared" si="337"/>
        <v>85328.131485269172</v>
      </c>
      <c r="Z1091" s="36">
        <f t="shared" si="351"/>
        <v>136756.58190792566</v>
      </c>
      <c r="AA1091" s="36">
        <f t="shared" si="352"/>
        <v>51428.45042265649</v>
      </c>
      <c r="AB1091" s="38">
        <f t="shared" si="338"/>
        <v>-7.4505805969238281E-9</v>
      </c>
      <c r="AC1091" s="17"/>
      <c r="AD1091" s="17">
        <f t="shared" si="353"/>
        <v>52</v>
      </c>
      <c r="AE1091" s="143"/>
      <c r="AH1091" s="103"/>
      <c r="AI1091" s="533"/>
    </row>
    <row r="1092" spans="1:35">
      <c r="A1092" s="533"/>
      <c r="C1092" s="67" t="str">
        <f>'Terminated loans'!F282</f>
        <v>E</v>
      </c>
      <c r="D1092" s="19">
        <f>'Terminated loans'!H282</f>
        <v>143013790</v>
      </c>
      <c r="E1092" s="19">
        <f>'Terminated loans'!I282</f>
        <v>98</v>
      </c>
      <c r="F1092" s="19" t="str">
        <f>'Terminated loans'!J282</f>
        <v xml:space="preserve">FLORENS M L                    </v>
      </c>
      <c r="G1092" s="547" t="str">
        <f t="shared" si="354"/>
        <v>A2</v>
      </c>
      <c r="H1092" s="21">
        <f>'Terminated loans'!L282</f>
        <v>39990</v>
      </c>
      <c r="I1092" s="21">
        <f>IF(B1092="VELS",'Terminated loans'!M282,'Terminated loans'!B282)</f>
        <v>40663</v>
      </c>
      <c r="J1092" s="34">
        <f t="shared" si="342"/>
        <v>22</v>
      </c>
      <c r="K1092" s="34">
        <f t="shared" si="339"/>
        <v>137</v>
      </c>
      <c r="L1092" s="34">
        <f t="shared" si="340"/>
        <v>22</v>
      </c>
      <c r="M1092" s="34">
        <f t="shared" si="341"/>
        <v>22</v>
      </c>
      <c r="N1092" s="52">
        <f t="shared" si="343"/>
        <v>22</v>
      </c>
      <c r="O1092" s="318">
        <f>+'Terminated loans'!S282</f>
        <v>250000</v>
      </c>
      <c r="P1092" s="26">
        <f>+'Terminated loans'!T282</f>
        <v>0.05</v>
      </c>
      <c r="Q1092" s="536">
        <f t="shared" si="355"/>
        <v>0.104</v>
      </c>
      <c r="R1092" s="222">
        <f t="shared" si="344"/>
        <v>11916.067070268457</v>
      </c>
      <c r="S1092" s="36">
        <f t="shared" si="345"/>
        <v>237743.18173779346</v>
      </c>
      <c r="T1092" s="36">
        <f t="shared" si="346"/>
        <v>12256.818262206536</v>
      </c>
      <c r="U1092" s="36">
        <f t="shared" si="347"/>
        <v>24410.293808109971</v>
      </c>
      <c r="V1092" s="36">
        <f t="shared" si="348"/>
        <v>12153.475545906083</v>
      </c>
      <c r="W1092" s="37">
        <f t="shared" si="349"/>
        <v>12256.818262203888</v>
      </c>
      <c r="X1092" s="36">
        <f t="shared" si="350"/>
        <v>12256.818262206536</v>
      </c>
      <c r="Y1092" s="276">
        <f t="shared" si="337"/>
        <v>12256.818262203888</v>
      </c>
      <c r="Z1092" s="36">
        <f t="shared" si="351"/>
        <v>24410.293808109971</v>
      </c>
      <c r="AA1092" s="36">
        <f t="shared" si="352"/>
        <v>12153.475545906083</v>
      </c>
      <c r="AB1092" s="38">
        <f t="shared" si="338"/>
        <v>-2.648448571562767E-9</v>
      </c>
      <c r="AC1092" s="17"/>
      <c r="AD1092" s="17">
        <f t="shared" si="353"/>
        <v>22</v>
      </c>
      <c r="AE1092" s="143"/>
      <c r="AH1092" s="103"/>
      <c r="AI1092" s="533"/>
    </row>
    <row r="1093" spans="1:35">
      <c r="A1093" s="533"/>
      <c r="C1093" s="67" t="str">
        <f>'Terminated loans'!F283</f>
        <v>E</v>
      </c>
      <c r="D1093" s="19">
        <f>'Terminated loans'!H283</f>
        <v>143013995</v>
      </c>
      <c r="E1093" s="19">
        <f>'Terminated loans'!I283</f>
        <v>98</v>
      </c>
      <c r="F1093" s="19" t="str">
        <f>'Terminated loans'!J283</f>
        <v xml:space="preserve">VEERAPEN CHETTY R/042395       </v>
      </c>
      <c r="G1093" s="547" t="str">
        <f t="shared" si="354"/>
        <v>A2</v>
      </c>
      <c r="H1093" s="21">
        <f>'Terminated loans'!L283</f>
        <v>39112</v>
      </c>
      <c r="I1093" s="21">
        <f>IF(B1093="VELS",'Terminated loans'!M283,'Terminated loans'!B283)</f>
        <v>40663</v>
      </c>
      <c r="J1093" s="34">
        <f t="shared" si="342"/>
        <v>51</v>
      </c>
      <c r="K1093" s="34">
        <f t="shared" si="339"/>
        <v>166</v>
      </c>
      <c r="L1093" s="34">
        <f t="shared" si="340"/>
        <v>51</v>
      </c>
      <c r="M1093" s="34">
        <f t="shared" si="341"/>
        <v>51</v>
      </c>
      <c r="N1093" s="52">
        <f t="shared" si="343"/>
        <v>51</v>
      </c>
      <c r="O1093" s="318">
        <f>+'Terminated loans'!S283</f>
        <v>75035</v>
      </c>
      <c r="P1093" s="26">
        <f>+'Terminated loans'!T283</f>
        <v>0.05</v>
      </c>
      <c r="Q1093" s="536">
        <f t="shared" si="355"/>
        <v>0.104</v>
      </c>
      <c r="R1093" s="222">
        <f t="shared" si="344"/>
        <v>1636.1812554703336</v>
      </c>
      <c r="S1093" s="36">
        <f t="shared" si="345"/>
        <v>67214.046349793411</v>
      </c>
      <c r="T1093" s="36">
        <f t="shared" si="346"/>
        <v>7820.9536502065894</v>
      </c>
      <c r="U1093" s="36">
        <f t="shared" si="347"/>
        <v>16231.197679192948</v>
      </c>
      <c r="V1093" s="36">
        <f t="shared" si="348"/>
        <v>8410.2440289869992</v>
      </c>
      <c r="W1093" s="37">
        <f t="shared" si="349"/>
        <v>7820.9536502059491</v>
      </c>
      <c r="X1093" s="36">
        <f t="shared" si="350"/>
        <v>7820.9536502065894</v>
      </c>
      <c r="Y1093" s="276">
        <f t="shared" si="337"/>
        <v>7820.9536502059491</v>
      </c>
      <c r="Z1093" s="36">
        <f t="shared" si="351"/>
        <v>16231.197679192948</v>
      </c>
      <c r="AA1093" s="36">
        <f t="shared" si="352"/>
        <v>8410.2440289869992</v>
      </c>
      <c r="AB1093" s="38">
        <f t="shared" si="338"/>
        <v>-6.4028427004814148E-10</v>
      </c>
      <c r="AC1093" s="17"/>
      <c r="AD1093" s="17">
        <f t="shared" si="353"/>
        <v>51</v>
      </c>
      <c r="AE1093" s="143"/>
      <c r="AH1093" s="103"/>
      <c r="AI1093" s="533"/>
    </row>
    <row r="1094" spans="1:35">
      <c r="A1094" s="533"/>
      <c r="B1094" s="63" t="s">
        <v>80</v>
      </c>
      <c r="C1094" s="67" t="str">
        <f>'Terminated loans'!F284</f>
        <v>E</v>
      </c>
      <c r="D1094" s="19">
        <f>'Terminated loans'!H284</f>
        <v>143014002</v>
      </c>
      <c r="E1094" s="19">
        <f>'Terminated loans'!I284</f>
        <v>4</v>
      </c>
      <c r="F1094" s="19" t="str">
        <f>'Terminated loans'!J284</f>
        <v xml:space="preserve">JADDOO MR F HOUSE LN           </v>
      </c>
      <c r="G1094" s="547" t="str">
        <f t="shared" si="354"/>
        <v>A1</v>
      </c>
      <c r="H1094" s="21">
        <f>'Terminated loans'!L284</f>
        <v>34877</v>
      </c>
      <c r="I1094" s="21">
        <f>IF(B1094="VELS",'Terminated loans'!M284,'Terminated loans'!B284)</f>
        <v>41084</v>
      </c>
      <c r="J1094" s="34">
        <f t="shared" si="342"/>
        <v>204</v>
      </c>
      <c r="K1094" s="34">
        <f t="shared" si="339"/>
        <v>305</v>
      </c>
      <c r="L1094" s="34">
        <f t="shared" si="340"/>
        <v>204</v>
      </c>
      <c r="M1094" s="34">
        <f t="shared" si="341"/>
        <v>204</v>
      </c>
      <c r="N1094" s="52">
        <f t="shared" si="343"/>
        <v>204</v>
      </c>
      <c r="O1094" s="318">
        <f>+'Terminated loans'!S284</f>
        <v>506885</v>
      </c>
      <c r="P1094" s="26">
        <f>+'Terminated loans'!T284</f>
        <v>0.03</v>
      </c>
      <c r="Q1094" s="536">
        <f t="shared" si="355"/>
        <v>8.6499999999999994E-2</v>
      </c>
      <c r="R1094" s="222">
        <f t="shared" si="344"/>
        <v>3174.9994176807331</v>
      </c>
      <c r="S1094" s="36">
        <f t="shared" si="345"/>
        <v>338704.1319108911</v>
      </c>
      <c r="T1094" s="36">
        <f t="shared" si="346"/>
        <v>168180.8680891089</v>
      </c>
      <c r="U1094" s="36">
        <f t="shared" si="347"/>
        <v>308995.74929597526</v>
      </c>
      <c r="V1094" s="36">
        <f t="shared" si="348"/>
        <v>140814.88120686961</v>
      </c>
      <c r="W1094" s="37">
        <f t="shared" si="349"/>
        <v>168180.86808910564</v>
      </c>
      <c r="X1094" s="36">
        <f t="shared" si="350"/>
        <v>168180.8680891089</v>
      </c>
      <c r="Y1094" s="276">
        <f t="shared" si="337"/>
        <v>168180.86808910564</v>
      </c>
      <c r="Z1094" s="36">
        <f t="shared" si="351"/>
        <v>308995.74929597526</v>
      </c>
      <c r="AA1094" s="36">
        <f t="shared" si="352"/>
        <v>140814.88120686961</v>
      </c>
      <c r="AB1094" s="38">
        <f t="shared" si="338"/>
        <v>-3.2596290111541748E-9</v>
      </c>
      <c r="AC1094" s="17"/>
      <c r="AD1094" s="17">
        <f t="shared" si="353"/>
        <v>180</v>
      </c>
      <c r="AH1094" s="103"/>
      <c r="AI1094" s="533"/>
    </row>
    <row r="1095" spans="1:35">
      <c r="A1095" s="533"/>
      <c r="C1095" s="67" t="str">
        <f>'Terminated loans'!F285</f>
        <v>E</v>
      </c>
      <c r="D1095" s="19">
        <f>'Terminated loans'!H285</f>
        <v>143014754</v>
      </c>
      <c r="E1095" s="19">
        <f>'Terminated loans'!I285</f>
        <v>98</v>
      </c>
      <c r="F1095" s="19" t="str">
        <f>'Terminated loans'!J285</f>
        <v xml:space="preserve">AUGUSTIN E C/052509            </v>
      </c>
      <c r="G1095" s="547" t="str">
        <f t="shared" si="354"/>
        <v>A2</v>
      </c>
      <c r="H1095" s="21">
        <f>'Terminated loans'!L285</f>
        <v>39472</v>
      </c>
      <c r="I1095" s="21">
        <f>IF(B1095="VELS",'Terminated loans'!M285,'Terminated loans'!B285)</f>
        <v>40663</v>
      </c>
      <c r="J1095" s="34">
        <f t="shared" si="342"/>
        <v>39</v>
      </c>
      <c r="K1095" s="34">
        <f t="shared" si="339"/>
        <v>154</v>
      </c>
      <c r="L1095" s="34">
        <f t="shared" si="340"/>
        <v>39</v>
      </c>
      <c r="M1095" s="34">
        <f t="shared" si="341"/>
        <v>39</v>
      </c>
      <c r="N1095" s="52">
        <f t="shared" si="343"/>
        <v>39</v>
      </c>
      <c r="O1095" s="318">
        <f>+'Terminated loans'!S285</f>
        <v>152030</v>
      </c>
      <c r="P1095" s="26">
        <f>+'Terminated loans'!T285</f>
        <v>0.05</v>
      </c>
      <c r="Q1095" s="536">
        <f t="shared" si="355"/>
        <v>0.104</v>
      </c>
      <c r="R1095" s="222">
        <f t="shared" si="344"/>
        <v>4231.606438169888</v>
      </c>
      <c r="S1095" s="36">
        <f t="shared" si="345"/>
        <v>139528.44591662081</v>
      </c>
      <c r="T1095" s="36">
        <f t="shared" si="346"/>
        <v>12501.554083379189</v>
      </c>
      <c r="U1095" s="36">
        <f t="shared" si="347"/>
        <v>25504.205172003509</v>
      </c>
      <c r="V1095" s="36">
        <f t="shared" si="348"/>
        <v>13002.651088625629</v>
      </c>
      <c r="W1095" s="37">
        <f t="shared" si="349"/>
        <v>12501.55408337788</v>
      </c>
      <c r="X1095" s="36">
        <f t="shared" si="350"/>
        <v>12501.554083379189</v>
      </c>
      <c r="Y1095" s="276">
        <f t="shared" si="337"/>
        <v>12501.55408337788</v>
      </c>
      <c r="Z1095" s="36">
        <f t="shared" si="351"/>
        <v>25504.205172003509</v>
      </c>
      <c r="AA1095" s="36">
        <f t="shared" si="352"/>
        <v>13002.651088625629</v>
      </c>
      <c r="AB1095" s="38">
        <f t="shared" si="338"/>
        <v>-1.3096723705530167E-9</v>
      </c>
      <c r="AC1095" s="17"/>
      <c r="AD1095" s="17">
        <f t="shared" si="353"/>
        <v>39</v>
      </c>
      <c r="AE1095" s="143"/>
      <c r="AH1095" s="103"/>
      <c r="AI1095" s="533"/>
    </row>
    <row r="1096" spans="1:35">
      <c r="A1096" s="533"/>
      <c r="C1096" s="67" t="str">
        <f>'Terminated loans'!F286</f>
        <v>E</v>
      </c>
      <c r="D1096" s="19">
        <f>'Terminated loans'!H286</f>
        <v>143017214</v>
      </c>
      <c r="E1096" s="19">
        <f>'Terminated loans'!I286</f>
        <v>98</v>
      </c>
      <c r="F1096" s="19" t="str">
        <f>'Terminated loans'!J286</f>
        <v xml:space="preserve">APPASAMY J Y/052166            </v>
      </c>
      <c r="G1096" s="547" t="str">
        <f t="shared" si="354"/>
        <v>A2</v>
      </c>
      <c r="H1096" s="21">
        <f>'Terminated loans'!L286</f>
        <v>39475</v>
      </c>
      <c r="I1096" s="21">
        <f>IF(B1096="VELS",'Terminated loans'!M286,'Terminated loans'!B286)</f>
        <v>40663</v>
      </c>
      <c r="J1096" s="34">
        <f t="shared" si="342"/>
        <v>39</v>
      </c>
      <c r="K1096" s="34">
        <f t="shared" si="339"/>
        <v>154</v>
      </c>
      <c r="L1096" s="34">
        <f t="shared" si="340"/>
        <v>39</v>
      </c>
      <c r="M1096" s="34">
        <f t="shared" si="341"/>
        <v>39</v>
      </c>
      <c r="N1096" s="52">
        <f t="shared" si="343"/>
        <v>39</v>
      </c>
      <c r="O1096" s="318">
        <f>+'Terminated loans'!S286</f>
        <v>400002</v>
      </c>
      <c r="P1096" s="26">
        <f>+'Terminated loans'!T286</f>
        <v>0.05</v>
      </c>
      <c r="Q1096" s="536">
        <f t="shared" si="355"/>
        <v>0.104</v>
      </c>
      <c r="R1096" s="222">
        <f t="shared" si="344"/>
        <v>11133.664661453868</v>
      </c>
      <c r="S1096" s="36">
        <f t="shared" si="345"/>
        <v>367109.50091126852</v>
      </c>
      <c r="T1096" s="36">
        <f t="shared" si="346"/>
        <v>32892.499088731478</v>
      </c>
      <c r="U1096" s="36">
        <f t="shared" si="347"/>
        <v>67103.42088542867</v>
      </c>
      <c r="V1096" s="36">
        <f t="shared" si="348"/>
        <v>34210.921796700917</v>
      </c>
      <c r="W1096" s="37">
        <f t="shared" si="349"/>
        <v>32892.499088727753</v>
      </c>
      <c r="X1096" s="36">
        <f t="shared" si="350"/>
        <v>32892.499088731478</v>
      </c>
      <c r="Y1096" s="276">
        <f t="shared" si="337"/>
        <v>32892.499088727753</v>
      </c>
      <c r="Z1096" s="36">
        <f t="shared" si="351"/>
        <v>67103.42088542867</v>
      </c>
      <c r="AA1096" s="36">
        <f t="shared" si="352"/>
        <v>34210.921796700917</v>
      </c>
      <c r="AB1096" s="38">
        <f t="shared" si="338"/>
        <v>-3.7252902984619141E-9</v>
      </c>
      <c r="AC1096" s="17"/>
      <c r="AD1096" s="17">
        <f t="shared" si="353"/>
        <v>39</v>
      </c>
      <c r="AE1096" s="143"/>
      <c r="AH1096" s="103"/>
      <c r="AI1096" s="533"/>
    </row>
    <row r="1097" spans="1:35">
      <c r="A1097" s="533"/>
      <c r="B1097" s="63" t="s">
        <v>80</v>
      </c>
      <c r="C1097" s="67" t="str">
        <f>'Terminated loans'!F287</f>
        <v>E</v>
      </c>
      <c r="D1097" s="19">
        <f>'Terminated loans'!H287</f>
        <v>143017532</v>
      </c>
      <c r="E1097" s="19">
        <f>'Terminated loans'!I287</f>
        <v>98</v>
      </c>
      <c r="F1097" s="19" t="str">
        <f>'Terminated loans'!J287</f>
        <v xml:space="preserve">JADDOO A F A                   </v>
      </c>
      <c r="G1097" s="547" t="str">
        <f t="shared" si="354"/>
        <v>A2</v>
      </c>
      <c r="H1097" s="21">
        <f>'Terminated loans'!L287</f>
        <v>39909</v>
      </c>
      <c r="I1097" s="21">
        <f>IF(B1097="VELS",'Terminated loans'!M287,'Terminated loans'!B287)</f>
        <v>40873</v>
      </c>
      <c r="J1097" s="34">
        <f t="shared" si="342"/>
        <v>32</v>
      </c>
      <c r="K1097" s="34">
        <f t="shared" si="339"/>
        <v>140</v>
      </c>
      <c r="L1097" s="34">
        <f t="shared" si="340"/>
        <v>32</v>
      </c>
      <c r="M1097" s="34">
        <f t="shared" si="341"/>
        <v>32</v>
      </c>
      <c r="N1097" s="52">
        <f t="shared" si="343"/>
        <v>32</v>
      </c>
      <c r="O1097" s="318">
        <f>+'Terminated loans'!S287</f>
        <v>97072</v>
      </c>
      <c r="P1097" s="26">
        <f>+'Terminated loans'!T287</f>
        <v>0.05</v>
      </c>
      <c r="Q1097" s="536">
        <f t="shared" si="355"/>
        <v>0.104</v>
      </c>
      <c r="R1097" s="222">
        <f t="shared" si="344"/>
        <v>3246.5321599832046</v>
      </c>
      <c r="S1097" s="36">
        <f t="shared" si="345"/>
        <v>90387.996573560638</v>
      </c>
      <c r="T1097" s="36">
        <f t="shared" si="346"/>
        <v>6684.0034264393616</v>
      </c>
      <c r="U1097" s="36">
        <f t="shared" si="347"/>
        <v>13501.032545900976</v>
      </c>
      <c r="V1097" s="36">
        <f t="shared" si="348"/>
        <v>6817.0291194625461</v>
      </c>
      <c r="W1097" s="37">
        <f t="shared" si="349"/>
        <v>6684.0034264384303</v>
      </c>
      <c r="X1097" s="36">
        <f t="shared" si="350"/>
        <v>6684.0034264393616</v>
      </c>
      <c r="Y1097" s="276">
        <f t="shared" si="337"/>
        <v>6684.0034264384303</v>
      </c>
      <c r="Z1097" s="36">
        <f t="shared" si="351"/>
        <v>13501.032545900976</v>
      </c>
      <c r="AA1097" s="36">
        <f t="shared" si="352"/>
        <v>6817.0291194625461</v>
      </c>
      <c r="AB1097" s="38">
        <f t="shared" si="338"/>
        <v>-9.3132257461547852E-10</v>
      </c>
      <c r="AC1097" s="17"/>
      <c r="AD1097" s="17">
        <f t="shared" si="353"/>
        <v>32</v>
      </c>
      <c r="AH1097" s="103"/>
      <c r="AI1097" s="533"/>
    </row>
    <row r="1098" spans="1:35">
      <c r="A1098" s="533"/>
      <c r="C1098" s="67" t="str">
        <f>'Terminated loans'!F288</f>
        <v>E</v>
      </c>
      <c r="D1098" s="19">
        <f>'Terminated loans'!H288</f>
        <v>143018563</v>
      </c>
      <c r="E1098" s="19">
        <f>'Terminated loans'!I288</f>
        <v>98</v>
      </c>
      <c r="F1098" s="19" t="str">
        <f>'Terminated loans'!J288</f>
        <v xml:space="preserve">PHILOGENE P A                  </v>
      </c>
      <c r="G1098" s="547" t="str">
        <f t="shared" si="354"/>
        <v>A2</v>
      </c>
      <c r="H1098" s="21">
        <f>'Terminated loans'!L288</f>
        <v>39939</v>
      </c>
      <c r="I1098" s="21">
        <f>IF(B1098="VELS",'Terminated loans'!M288,'Terminated loans'!B288)</f>
        <v>40663</v>
      </c>
      <c r="J1098" s="34">
        <f t="shared" si="342"/>
        <v>24</v>
      </c>
      <c r="K1098" s="34">
        <f t="shared" si="339"/>
        <v>139</v>
      </c>
      <c r="L1098" s="34">
        <f t="shared" si="340"/>
        <v>24</v>
      </c>
      <c r="M1098" s="34">
        <f t="shared" si="341"/>
        <v>24</v>
      </c>
      <c r="N1098" s="52">
        <f t="shared" si="343"/>
        <v>24</v>
      </c>
      <c r="O1098" s="318">
        <f>+'Terminated loans'!S288</f>
        <v>147795</v>
      </c>
      <c r="P1098" s="26">
        <f>+'Terminated loans'!T288</f>
        <v>0.05</v>
      </c>
      <c r="Q1098" s="536">
        <f t="shared" si="355"/>
        <v>0.104</v>
      </c>
      <c r="R1098" s="222">
        <f t="shared" si="344"/>
        <v>6483.9720457466456</v>
      </c>
      <c r="S1098" s="36">
        <f t="shared" si="345"/>
        <v>139952.62393092044</v>
      </c>
      <c r="T1098" s="36">
        <f t="shared" si="346"/>
        <v>7842.3760690795607</v>
      </c>
      <c r="U1098" s="36">
        <f t="shared" si="347"/>
        <v>15662.705166997592</v>
      </c>
      <c r="V1098" s="36">
        <f t="shared" si="348"/>
        <v>7820.3290979194862</v>
      </c>
      <c r="W1098" s="37">
        <f t="shared" si="349"/>
        <v>7842.3760690781055</v>
      </c>
      <c r="X1098" s="36">
        <f t="shared" si="350"/>
        <v>7842.3760690795607</v>
      </c>
      <c r="Y1098" s="276">
        <f t="shared" si="337"/>
        <v>7842.3760690781055</v>
      </c>
      <c r="Z1098" s="36">
        <f t="shared" si="351"/>
        <v>15662.705166997592</v>
      </c>
      <c r="AA1098" s="36">
        <f t="shared" si="352"/>
        <v>7820.3290979194862</v>
      </c>
      <c r="AB1098" s="38">
        <f t="shared" si="338"/>
        <v>-1.4551915228366852E-9</v>
      </c>
      <c r="AC1098" s="17"/>
      <c r="AD1098" s="17">
        <f t="shared" si="353"/>
        <v>24</v>
      </c>
      <c r="AE1098" s="143"/>
      <c r="AH1098" s="103"/>
      <c r="AI1098" s="533"/>
    </row>
    <row r="1099" spans="1:35">
      <c r="A1099" s="533"/>
      <c r="C1099" s="67" t="str">
        <f>'Terminated loans'!F289</f>
        <v>E</v>
      </c>
      <c r="D1099" s="19">
        <f>'Terminated loans'!H289</f>
        <v>143019942</v>
      </c>
      <c r="E1099" s="19">
        <f>'Terminated loans'!I289</f>
        <v>98</v>
      </c>
      <c r="F1099" s="19" t="str">
        <f>'Terminated loans'!J289</f>
        <v xml:space="preserve">BAPPOO HUNEEWOTH/056935        </v>
      </c>
      <c r="G1099" s="547" t="str">
        <f t="shared" si="354"/>
        <v>A2</v>
      </c>
      <c r="H1099" s="21">
        <f>'Terminated loans'!L289</f>
        <v>39561</v>
      </c>
      <c r="I1099" s="21">
        <f>IF(B1099="VELS",'Terminated loans'!M289,'Terminated loans'!B289)</f>
        <v>40663</v>
      </c>
      <c r="J1099" s="34">
        <f t="shared" si="342"/>
        <v>36</v>
      </c>
      <c r="K1099" s="34">
        <f t="shared" si="339"/>
        <v>151</v>
      </c>
      <c r="L1099" s="34">
        <f t="shared" si="340"/>
        <v>36</v>
      </c>
      <c r="M1099" s="34">
        <f t="shared" si="341"/>
        <v>36</v>
      </c>
      <c r="N1099" s="52">
        <f t="shared" si="343"/>
        <v>36</v>
      </c>
      <c r="O1099" s="318">
        <f>+'Terminated loans'!S289</f>
        <v>215027</v>
      </c>
      <c r="P1099" s="26">
        <f>+'Terminated loans'!T289</f>
        <v>0.05</v>
      </c>
      <c r="Q1099" s="536">
        <f t="shared" si="355"/>
        <v>0.104</v>
      </c>
      <c r="R1099" s="222">
        <f t="shared" si="344"/>
        <v>6444.5520917249041</v>
      </c>
      <c r="S1099" s="36">
        <f t="shared" si="345"/>
        <v>198566.95040914838</v>
      </c>
      <c r="T1099" s="36">
        <f t="shared" si="346"/>
        <v>16460.049590851617</v>
      </c>
      <c r="U1099" s="36">
        <f t="shared" si="347"/>
        <v>33436.924892946205</v>
      </c>
      <c r="V1099" s="36">
        <f t="shared" si="348"/>
        <v>16976.875302096538</v>
      </c>
      <c r="W1099" s="37">
        <f t="shared" si="349"/>
        <v>16460.049590849667</v>
      </c>
      <c r="X1099" s="36">
        <f t="shared" si="350"/>
        <v>16460.049590851617</v>
      </c>
      <c r="Y1099" s="276">
        <f t="shared" si="337"/>
        <v>16460.049590849667</v>
      </c>
      <c r="Z1099" s="36">
        <f t="shared" si="351"/>
        <v>33436.924892946205</v>
      </c>
      <c r="AA1099" s="36">
        <f t="shared" si="352"/>
        <v>16976.875302096538</v>
      </c>
      <c r="AB1099" s="38">
        <f t="shared" si="338"/>
        <v>-1.9499566406011581E-9</v>
      </c>
      <c r="AC1099" s="17"/>
      <c r="AD1099" s="17">
        <f t="shared" si="353"/>
        <v>36</v>
      </c>
      <c r="AE1099" s="143"/>
      <c r="AH1099" s="103"/>
      <c r="AI1099" s="533"/>
    </row>
    <row r="1100" spans="1:35">
      <c r="A1100" s="533"/>
      <c r="C1100" s="67" t="str">
        <f>'Terminated loans'!F290</f>
        <v>E</v>
      </c>
      <c r="D1100" s="19">
        <f>'Terminated loans'!H290</f>
        <v>143021432</v>
      </c>
      <c r="E1100" s="19">
        <f>'Terminated loans'!I290</f>
        <v>99</v>
      </c>
      <c r="F1100" s="19" t="str">
        <f>'Terminated loans'!J290</f>
        <v xml:space="preserve">BEEGUN MR V (BVK)              </v>
      </c>
      <c r="G1100" s="547" t="str">
        <f t="shared" si="354"/>
        <v>A1</v>
      </c>
      <c r="H1100" s="21">
        <f>'Terminated loans'!L290</f>
        <v>39444</v>
      </c>
      <c r="I1100" s="21">
        <f>IF(B1100="VELS",'Terminated loans'!M290,'Terminated loans'!B290)</f>
        <v>40663</v>
      </c>
      <c r="J1100" s="34">
        <f t="shared" si="342"/>
        <v>40</v>
      </c>
      <c r="K1100" s="34">
        <f t="shared" si="339"/>
        <v>155</v>
      </c>
      <c r="L1100" s="34">
        <f t="shared" si="340"/>
        <v>40</v>
      </c>
      <c r="M1100" s="34">
        <f t="shared" si="341"/>
        <v>40</v>
      </c>
      <c r="N1100" s="52">
        <f t="shared" si="343"/>
        <v>40</v>
      </c>
      <c r="O1100" s="318">
        <f>+'Terminated loans'!S290</f>
        <v>98056</v>
      </c>
      <c r="P1100" s="26">
        <f>+'Terminated loans'!T290</f>
        <v>0.03</v>
      </c>
      <c r="Q1100" s="536">
        <f t="shared" si="355"/>
        <v>8.6499999999999994E-2</v>
      </c>
      <c r="R1100" s="222">
        <f t="shared" si="344"/>
        <v>2579.072919743588</v>
      </c>
      <c r="S1100" s="36">
        <f t="shared" si="345"/>
        <v>89344.827856895994</v>
      </c>
      <c r="T1100" s="36">
        <f t="shared" si="346"/>
        <v>8711.172143104006</v>
      </c>
      <c r="U1100" s="36">
        <f t="shared" si="347"/>
        <v>13818.088932846469</v>
      </c>
      <c r="V1100" s="36">
        <f t="shared" si="348"/>
        <v>5106.9167897435254</v>
      </c>
      <c r="W1100" s="37">
        <f t="shared" si="349"/>
        <v>8711.1721431029437</v>
      </c>
      <c r="X1100" s="36">
        <f t="shared" si="350"/>
        <v>8711.172143104006</v>
      </c>
      <c r="Y1100" s="276">
        <f t="shared" si="337"/>
        <v>8711.1721431029437</v>
      </c>
      <c r="Z1100" s="36">
        <f t="shared" si="351"/>
        <v>13818.088932846469</v>
      </c>
      <c r="AA1100" s="36">
        <f t="shared" si="352"/>
        <v>5106.9167897435254</v>
      </c>
      <c r="AB1100" s="38">
        <f t="shared" si="338"/>
        <v>-1.0622898116707802E-9</v>
      </c>
      <c r="AC1100" s="17"/>
      <c r="AD1100" s="17">
        <f t="shared" si="353"/>
        <v>40</v>
      </c>
      <c r="AE1100" s="143"/>
      <c r="AH1100" s="103"/>
      <c r="AI1100" s="533"/>
    </row>
    <row r="1101" spans="1:35">
      <c r="A1101" s="533"/>
      <c r="C1101" s="67" t="str">
        <f>'Terminated loans'!F291</f>
        <v>E</v>
      </c>
      <c r="D1101" s="19">
        <f>'Terminated loans'!H291</f>
        <v>143022137</v>
      </c>
      <c r="E1101" s="19">
        <f>'Terminated loans'!I291</f>
        <v>99</v>
      </c>
      <c r="F1101" s="19" t="str">
        <f>'Terminated loans'!J291</f>
        <v xml:space="preserve">SEEGOLUN S.D (SL 1286)         </v>
      </c>
      <c r="G1101" s="547" t="str">
        <f t="shared" si="354"/>
        <v>A1</v>
      </c>
      <c r="H1101" s="21">
        <f>'Terminated loans'!L291</f>
        <v>39868</v>
      </c>
      <c r="I1101" s="21">
        <f>IF(B1101="VELS",'Terminated loans'!M291,'Terminated loans'!B291)</f>
        <v>40663</v>
      </c>
      <c r="J1101" s="34">
        <f t="shared" si="342"/>
        <v>26</v>
      </c>
      <c r="K1101" s="34">
        <f t="shared" si="339"/>
        <v>141</v>
      </c>
      <c r="L1101" s="34">
        <f t="shared" si="340"/>
        <v>26</v>
      </c>
      <c r="M1101" s="34">
        <f t="shared" si="341"/>
        <v>26</v>
      </c>
      <c r="N1101" s="52">
        <f t="shared" si="343"/>
        <v>26</v>
      </c>
      <c r="O1101" s="318">
        <f>+'Terminated loans'!S291</f>
        <v>180088</v>
      </c>
      <c r="P1101" s="26">
        <f>+'Terminated loans'!T291</f>
        <v>0.03</v>
      </c>
      <c r="Q1101" s="536">
        <f t="shared" si="355"/>
        <v>8.6499999999999994E-2</v>
      </c>
      <c r="R1101" s="222">
        <f t="shared" si="344"/>
        <v>7162.6614896627561</v>
      </c>
      <c r="S1101" s="36">
        <f t="shared" si="345"/>
        <v>169264.9451994733</v>
      </c>
      <c r="T1101" s="36">
        <f t="shared" si="346"/>
        <v>10823.054800526705</v>
      </c>
      <c r="U1101" s="36">
        <f t="shared" si="347"/>
        <v>16964.253531756374</v>
      </c>
      <c r="V1101" s="36">
        <f t="shared" si="348"/>
        <v>6141.1987312316487</v>
      </c>
      <c r="W1101" s="37">
        <f t="shared" si="349"/>
        <v>10823.054800524726</v>
      </c>
      <c r="X1101" s="36">
        <f t="shared" si="350"/>
        <v>10823.054800526705</v>
      </c>
      <c r="Y1101" s="276">
        <f t="shared" si="337"/>
        <v>10823.054800524726</v>
      </c>
      <c r="Z1101" s="36">
        <f t="shared" si="351"/>
        <v>16964.253531756374</v>
      </c>
      <c r="AA1101" s="36">
        <f t="shared" si="352"/>
        <v>6141.1987312316487</v>
      </c>
      <c r="AB1101" s="38">
        <f t="shared" si="338"/>
        <v>-1.9790604710578918E-9</v>
      </c>
      <c r="AC1101" s="17"/>
      <c r="AD1101" s="17">
        <f t="shared" si="353"/>
        <v>26</v>
      </c>
      <c r="AE1101" s="143"/>
      <c r="AH1101" s="103"/>
      <c r="AI1101" s="533"/>
    </row>
    <row r="1102" spans="1:35">
      <c r="A1102" s="533"/>
      <c r="B1102" s="63" t="s">
        <v>80</v>
      </c>
      <c r="C1102" s="67" t="str">
        <f>'Terminated loans'!F292</f>
        <v>E</v>
      </c>
      <c r="D1102" s="19">
        <f>'Terminated loans'!H292</f>
        <v>143022633</v>
      </c>
      <c r="E1102" s="19">
        <f>'Terminated loans'!I292</f>
        <v>98</v>
      </c>
      <c r="F1102" s="19" t="str">
        <f>'Terminated loans'!J292</f>
        <v xml:space="preserve">CABON MR H/042403              </v>
      </c>
      <c r="G1102" s="547" t="str">
        <f t="shared" si="354"/>
        <v>A2</v>
      </c>
      <c r="H1102" s="21">
        <f>'Terminated loans'!L292</f>
        <v>39115</v>
      </c>
      <c r="I1102" s="21">
        <f>IF(B1102="VELS",'Terminated loans'!M292,'Terminated loans'!B292)</f>
        <v>41662</v>
      </c>
      <c r="J1102" s="34">
        <f t="shared" si="342"/>
        <v>84</v>
      </c>
      <c r="K1102" s="34">
        <f t="shared" si="339"/>
        <v>166</v>
      </c>
      <c r="L1102" s="34">
        <f t="shared" si="340"/>
        <v>84</v>
      </c>
      <c r="M1102" s="34">
        <f t="shared" si="341"/>
        <v>84</v>
      </c>
      <c r="N1102" s="52">
        <f t="shared" si="343"/>
        <v>84</v>
      </c>
      <c r="O1102" s="318">
        <f>+'Terminated loans'!S292</f>
        <v>324666</v>
      </c>
      <c r="P1102" s="26">
        <f>+'Terminated loans'!T292</f>
        <v>0.05</v>
      </c>
      <c r="Q1102" s="536">
        <f t="shared" si="355"/>
        <v>0.104</v>
      </c>
      <c r="R1102" s="222">
        <f t="shared" si="344"/>
        <v>4588.7997227397609</v>
      </c>
      <c r="S1102" s="36">
        <f t="shared" si="345"/>
        <v>273003.2030592307</v>
      </c>
      <c r="T1102" s="36">
        <f t="shared" si="346"/>
        <v>51662.796940769302</v>
      </c>
      <c r="U1102" s="36">
        <f t="shared" si="347"/>
        <v>112455.97365090664</v>
      </c>
      <c r="V1102" s="36">
        <f t="shared" si="348"/>
        <v>60793.176710139902</v>
      </c>
      <c r="W1102" s="37">
        <f t="shared" si="349"/>
        <v>51662.796940766741</v>
      </c>
      <c r="X1102" s="36">
        <f t="shared" si="350"/>
        <v>51662.796940769302</v>
      </c>
      <c r="Y1102" s="276">
        <f t="shared" si="337"/>
        <v>51662.796940766741</v>
      </c>
      <c r="Z1102" s="36">
        <f t="shared" si="351"/>
        <v>112455.97365090664</v>
      </c>
      <c r="AA1102" s="36">
        <f t="shared" si="352"/>
        <v>60793.176710139902</v>
      </c>
      <c r="AB1102" s="38">
        <f t="shared" si="338"/>
        <v>-2.5611370801925659E-9</v>
      </c>
      <c r="AC1102" s="17"/>
      <c r="AD1102" s="17">
        <f t="shared" si="353"/>
        <v>84</v>
      </c>
      <c r="AH1102" s="103"/>
      <c r="AI1102" s="533"/>
    </row>
    <row r="1103" spans="1:35">
      <c r="A1103" s="533"/>
      <c r="C1103" s="67" t="str">
        <f>'Terminated loans'!F293</f>
        <v>E</v>
      </c>
      <c r="D1103" s="19">
        <f>'Terminated loans'!H293</f>
        <v>143023702</v>
      </c>
      <c r="E1103" s="19">
        <f>'Terminated loans'!I293</f>
        <v>98</v>
      </c>
      <c r="F1103" s="19" t="str">
        <f>'Terminated loans'!J293</f>
        <v xml:space="preserve">HO HANG CHEONG/053055          </v>
      </c>
      <c r="G1103" s="547" t="str">
        <f t="shared" si="354"/>
        <v>A2</v>
      </c>
      <c r="H1103" s="21">
        <f>'Terminated loans'!L293</f>
        <v>39489</v>
      </c>
      <c r="I1103" s="21">
        <f>IF(B1103="VELS",'Terminated loans'!M293,'Terminated loans'!B293)</f>
        <v>40663</v>
      </c>
      <c r="J1103" s="34">
        <f t="shared" si="342"/>
        <v>39</v>
      </c>
      <c r="K1103" s="34">
        <f t="shared" si="339"/>
        <v>154</v>
      </c>
      <c r="L1103" s="34">
        <f t="shared" si="340"/>
        <v>39</v>
      </c>
      <c r="M1103" s="34">
        <f t="shared" si="341"/>
        <v>39</v>
      </c>
      <c r="N1103" s="52">
        <f t="shared" si="343"/>
        <v>39</v>
      </c>
      <c r="O1103" s="318">
        <f>+'Terminated loans'!S293</f>
        <v>68971</v>
      </c>
      <c r="P1103" s="26">
        <f>+'Terminated loans'!T293</f>
        <v>0.05</v>
      </c>
      <c r="Q1103" s="536">
        <f t="shared" si="355"/>
        <v>0.104</v>
      </c>
      <c r="R1103" s="222">
        <f t="shared" si="344"/>
        <v>1919.7403647110132</v>
      </c>
      <c r="S1103" s="36">
        <f t="shared" si="345"/>
        <v>63299.456971092899</v>
      </c>
      <c r="T1103" s="36">
        <f t="shared" si="346"/>
        <v>5671.543028907101</v>
      </c>
      <c r="U1103" s="36">
        <f t="shared" si="347"/>
        <v>11570.417252636005</v>
      </c>
      <c r="V1103" s="36">
        <f t="shared" si="348"/>
        <v>5898.8742237295082</v>
      </c>
      <c r="W1103" s="37">
        <f t="shared" si="349"/>
        <v>5671.5430289064971</v>
      </c>
      <c r="X1103" s="36">
        <f t="shared" si="350"/>
        <v>5671.543028907101</v>
      </c>
      <c r="Y1103" s="276">
        <f t="shared" si="337"/>
        <v>5671.5430289064971</v>
      </c>
      <c r="Z1103" s="36">
        <f t="shared" si="351"/>
        <v>11570.417252636005</v>
      </c>
      <c r="AA1103" s="36">
        <f t="shared" si="352"/>
        <v>5898.8742237295082</v>
      </c>
      <c r="AB1103" s="38">
        <f t="shared" si="338"/>
        <v>-6.0390448197722435E-10</v>
      </c>
      <c r="AC1103" s="17"/>
      <c r="AD1103" s="17">
        <f t="shared" si="353"/>
        <v>39</v>
      </c>
      <c r="AE1103" s="143"/>
      <c r="AH1103" s="103"/>
      <c r="AI1103" s="533"/>
    </row>
    <row r="1104" spans="1:35">
      <c r="A1104" s="533"/>
      <c r="C1104" s="67" t="str">
        <f>'Terminated loans'!F294</f>
        <v>E</v>
      </c>
      <c r="D1104" s="19">
        <f>'Terminated loans'!H294</f>
        <v>143024717</v>
      </c>
      <c r="E1104" s="19">
        <f>'Terminated loans'!I294</f>
        <v>99</v>
      </c>
      <c r="F1104" s="19" t="str">
        <f>'Terminated loans'!J294</f>
        <v xml:space="preserve">BEEGUN V                       </v>
      </c>
      <c r="G1104" s="547" t="str">
        <f t="shared" si="354"/>
        <v>A1</v>
      </c>
      <c r="H1104" s="21">
        <f>'Terminated loans'!L294</f>
        <v>39779</v>
      </c>
      <c r="I1104" s="21">
        <f>IF(B1104="VELS",'Terminated loans'!M294,'Terminated loans'!B294)</f>
        <v>40663</v>
      </c>
      <c r="J1104" s="34">
        <f t="shared" si="342"/>
        <v>29</v>
      </c>
      <c r="K1104" s="34">
        <f t="shared" si="339"/>
        <v>144</v>
      </c>
      <c r="L1104" s="34">
        <f t="shared" si="340"/>
        <v>29</v>
      </c>
      <c r="M1104" s="34">
        <f t="shared" si="341"/>
        <v>29</v>
      </c>
      <c r="N1104" s="52">
        <f t="shared" si="343"/>
        <v>29</v>
      </c>
      <c r="O1104" s="318">
        <f>+'Terminated loans'!S294</f>
        <v>766114</v>
      </c>
      <c r="P1104" s="26">
        <f>+'Terminated loans'!T294</f>
        <v>0.03</v>
      </c>
      <c r="Q1104" s="536">
        <f t="shared" si="355"/>
        <v>8.6499999999999994E-2</v>
      </c>
      <c r="R1104" s="222">
        <f t="shared" si="344"/>
        <v>27419.931114459556</v>
      </c>
      <c r="S1104" s="36">
        <f t="shared" si="345"/>
        <v>715251.16162279469</v>
      </c>
      <c r="T1104" s="36">
        <f t="shared" si="346"/>
        <v>50862.838377205306</v>
      </c>
      <c r="U1104" s="36">
        <f t="shared" si="347"/>
        <v>79926.840696523897</v>
      </c>
      <c r="V1104" s="36">
        <f t="shared" si="348"/>
        <v>29064.00231932709</v>
      </c>
      <c r="W1104" s="37">
        <f t="shared" si="349"/>
        <v>50862.838377196807</v>
      </c>
      <c r="X1104" s="36">
        <f t="shared" si="350"/>
        <v>50862.838377205306</v>
      </c>
      <c r="Y1104" s="276">
        <f t="shared" si="337"/>
        <v>50862.838377196807</v>
      </c>
      <c r="Z1104" s="36">
        <f t="shared" si="351"/>
        <v>79926.840696523897</v>
      </c>
      <c r="AA1104" s="36">
        <f t="shared" si="352"/>
        <v>29064.00231932709</v>
      </c>
      <c r="AB1104" s="38">
        <f t="shared" si="338"/>
        <v>-8.4983184933662415E-9</v>
      </c>
      <c r="AC1104" s="17"/>
      <c r="AD1104" s="17">
        <f t="shared" si="353"/>
        <v>29</v>
      </c>
      <c r="AE1104" s="143"/>
      <c r="AH1104" s="103"/>
      <c r="AI1104" s="533"/>
    </row>
    <row r="1105" spans="1:35">
      <c r="A1105" s="533"/>
      <c r="C1105" s="67" t="str">
        <f>'Terminated loans'!F295</f>
        <v>E</v>
      </c>
      <c r="D1105" s="19">
        <f>'Terminated loans'!H295</f>
        <v>143025632</v>
      </c>
      <c r="E1105" s="19">
        <f>'Terminated loans'!I295</f>
        <v>99</v>
      </c>
      <c r="F1105" s="19" t="str">
        <f>'Terminated loans'!J295</f>
        <v xml:space="preserve">BEEGUN V K (SL 1002)           </v>
      </c>
      <c r="G1105" s="547" t="str">
        <f t="shared" si="354"/>
        <v>A1</v>
      </c>
      <c r="H1105" s="21">
        <f>'Terminated loans'!L295</f>
        <v>39633</v>
      </c>
      <c r="I1105" s="21">
        <f>IF(B1105="VELS",'Terminated loans'!M295,'Terminated loans'!B295)</f>
        <v>40663</v>
      </c>
      <c r="J1105" s="34">
        <f t="shared" si="342"/>
        <v>34</v>
      </c>
      <c r="K1105" s="34">
        <f t="shared" si="339"/>
        <v>149</v>
      </c>
      <c r="L1105" s="34">
        <f t="shared" si="340"/>
        <v>34</v>
      </c>
      <c r="M1105" s="34">
        <f t="shared" si="341"/>
        <v>34</v>
      </c>
      <c r="N1105" s="52">
        <f t="shared" si="343"/>
        <v>34</v>
      </c>
      <c r="O1105" s="318">
        <f>+'Terminated loans'!S295</f>
        <v>303402</v>
      </c>
      <c r="P1105" s="26">
        <f>+'Terminated loans'!T295</f>
        <v>0.03</v>
      </c>
      <c r="Q1105" s="536">
        <f t="shared" si="355"/>
        <v>8.6499999999999994E-2</v>
      </c>
      <c r="R1105" s="222">
        <f t="shared" si="344"/>
        <v>9319.3559732408175</v>
      </c>
      <c r="S1105" s="36">
        <f t="shared" si="345"/>
        <v>280126.73660094501</v>
      </c>
      <c r="T1105" s="36">
        <f t="shared" si="346"/>
        <v>23275.263399054995</v>
      </c>
      <c r="U1105" s="36">
        <f t="shared" si="347"/>
        <v>36731.366489239561</v>
      </c>
      <c r="V1105" s="36">
        <f t="shared" si="348"/>
        <v>13456.103090187826</v>
      </c>
      <c r="W1105" s="37">
        <f t="shared" si="349"/>
        <v>23275.263399051735</v>
      </c>
      <c r="X1105" s="36">
        <f t="shared" si="350"/>
        <v>23275.263399054995</v>
      </c>
      <c r="Y1105" s="276">
        <f t="shared" si="337"/>
        <v>23275.263399051735</v>
      </c>
      <c r="Z1105" s="36">
        <f t="shared" si="351"/>
        <v>36731.366489239561</v>
      </c>
      <c r="AA1105" s="36">
        <f t="shared" si="352"/>
        <v>13456.103090187826</v>
      </c>
      <c r="AB1105" s="38">
        <f t="shared" si="338"/>
        <v>-3.2596290111541748E-9</v>
      </c>
      <c r="AC1105" s="17"/>
      <c r="AD1105" s="17">
        <f t="shared" si="353"/>
        <v>34</v>
      </c>
      <c r="AE1105" s="143"/>
      <c r="AH1105" s="103"/>
      <c r="AI1105" s="533"/>
    </row>
    <row r="1106" spans="1:35">
      <c r="A1106" s="533"/>
      <c r="C1106" s="67" t="str">
        <f>'Terminated loans'!F296</f>
        <v>E</v>
      </c>
      <c r="D1106" s="19">
        <f>'Terminated loans'!H296</f>
        <v>143026124</v>
      </c>
      <c r="E1106" s="19">
        <f>'Terminated loans'!I296</f>
        <v>98</v>
      </c>
      <c r="F1106" s="19" t="str">
        <f>'Terminated loans'!J296</f>
        <v xml:space="preserve">LOWTUN B N                     </v>
      </c>
      <c r="G1106" s="547" t="str">
        <f t="shared" si="354"/>
        <v>A2</v>
      </c>
      <c r="H1106" s="21">
        <f>'Terminated loans'!L296</f>
        <v>40067</v>
      </c>
      <c r="I1106" s="21">
        <f>IF(B1106="VELS",'Terminated loans'!M296,'Terminated loans'!B296)</f>
        <v>40663</v>
      </c>
      <c r="J1106" s="34">
        <f t="shared" si="342"/>
        <v>20</v>
      </c>
      <c r="K1106" s="34">
        <f t="shared" si="339"/>
        <v>135</v>
      </c>
      <c r="L1106" s="34">
        <f t="shared" si="340"/>
        <v>20</v>
      </c>
      <c r="M1106" s="34">
        <f t="shared" si="341"/>
        <v>20</v>
      </c>
      <c r="N1106" s="52">
        <f t="shared" si="343"/>
        <v>20</v>
      </c>
      <c r="O1106" s="318">
        <f>+'Terminated loans'!S296</f>
        <v>246324</v>
      </c>
      <c r="P1106" s="26">
        <f>+'Terminated loans'!T296</f>
        <v>0.05</v>
      </c>
      <c r="Q1106" s="536">
        <f t="shared" si="355"/>
        <v>0.104</v>
      </c>
      <c r="R1106" s="222">
        <f t="shared" si="344"/>
        <v>12862.127771639871</v>
      </c>
      <c r="S1106" s="36">
        <f t="shared" si="345"/>
        <v>235250.09499842554</v>
      </c>
      <c r="T1106" s="36">
        <f t="shared" si="346"/>
        <v>11073.905001574458</v>
      </c>
      <c r="U1106" s="36">
        <f t="shared" si="347"/>
        <v>21992.460434369452</v>
      </c>
      <c r="V1106" s="36">
        <f t="shared" si="348"/>
        <v>10918.55543279741</v>
      </c>
      <c r="W1106" s="37">
        <f t="shared" si="349"/>
        <v>11073.905001572042</v>
      </c>
      <c r="X1106" s="36">
        <f t="shared" si="350"/>
        <v>11073.905001574458</v>
      </c>
      <c r="Y1106" s="276">
        <f t="shared" si="337"/>
        <v>11073.905001572042</v>
      </c>
      <c r="Z1106" s="36">
        <f t="shared" si="351"/>
        <v>21992.460434369452</v>
      </c>
      <c r="AA1106" s="36">
        <f t="shared" si="352"/>
        <v>10918.55543279741</v>
      </c>
      <c r="AB1106" s="38">
        <f t="shared" si="338"/>
        <v>-2.4156179279088974E-9</v>
      </c>
      <c r="AC1106" s="17"/>
      <c r="AD1106" s="17">
        <f t="shared" si="353"/>
        <v>20</v>
      </c>
      <c r="AE1106" s="143"/>
      <c r="AH1106" s="103"/>
      <c r="AI1106" s="533"/>
    </row>
    <row r="1107" spans="1:35">
      <c r="A1107" s="533"/>
      <c r="B1107" s="63" t="s">
        <v>80</v>
      </c>
      <c r="C1107" s="67" t="str">
        <f>'Terminated loans'!F297</f>
        <v>E</v>
      </c>
      <c r="D1107" s="19">
        <f>'Terminated loans'!H297</f>
        <v>143030733</v>
      </c>
      <c r="E1107" s="19">
        <f>'Terminated loans'!I297</f>
        <v>98</v>
      </c>
      <c r="F1107" s="19" t="str">
        <f>'Terminated loans'!J297</f>
        <v xml:space="preserve">SEEWOORUTHUN P K/043023        </v>
      </c>
      <c r="G1107" s="547" t="str">
        <f t="shared" si="354"/>
        <v>A2</v>
      </c>
      <c r="H1107" s="21">
        <f>'Terminated loans'!L297</f>
        <v>39185</v>
      </c>
      <c r="I1107" s="21">
        <f>IF(B1107="VELS",'Terminated loans'!M297,'Terminated loans'!B297)</f>
        <v>41356</v>
      </c>
      <c r="J1107" s="34">
        <f t="shared" si="342"/>
        <v>71</v>
      </c>
      <c r="K1107" s="34">
        <f t="shared" si="339"/>
        <v>164</v>
      </c>
      <c r="L1107" s="34">
        <f t="shared" si="340"/>
        <v>71</v>
      </c>
      <c r="M1107" s="34">
        <f t="shared" si="341"/>
        <v>71</v>
      </c>
      <c r="N1107" s="52">
        <f t="shared" si="343"/>
        <v>71</v>
      </c>
      <c r="O1107" s="318">
        <f>+'Terminated loans'!S297</f>
        <v>879412</v>
      </c>
      <c r="P1107" s="26">
        <f>+'Terminated loans'!T297</f>
        <v>0.05</v>
      </c>
      <c r="Q1107" s="536">
        <f t="shared" si="355"/>
        <v>0.104</v>
      </c>
      <c r="R1107" s="222">
        <f t="shared" si="344"/>
        <v>14333.994075715436</v>
      </c>
      <c r="S1107" s="36">
        <f t="shared" si="345"/>
        <v>757669.37619120127</v>
      </c>
      <c r="T1107" s="36">
        <f t="shared" si="346"/>
        <v>121742.62380879873</v>
      </c>
      <c r="U1107" s="36">
        <f t="shared" si="347"/>
        <v>260044.20318458718</v>
      </c>
      <c r="V1107" s="36">
        <f t="shared" si="348"/>
        <v>138301.57937579602</v>
      </c>
      <c r="W1107" s="37">
        <f t="shared" si="349"/>
        <v>121742.62380879116</v>
      </c>
      <c r="X1107" s="36">
        <f t="shared" si="350"/>
        <v>121742.62380879873</v>
      </c>
      <c r="Y1107" s="276">
        <f t="shared" si="337"/>
        <v>121742.62380879116</v>
      </c>
      <c r="Z1107" s="36">
        <f t="shared" si="351"/>
        <v>260044.20318458718</v>
      </c>
      <c r="AA1107" s="36">
        <f t="shared" si="352"/>
        <v>138301.57937579602</v>
      </c>
      <c r="AB1107" s="38">
        <f t="shared" si="338"/>
        <v>-7.5669959187507629E-9</v>
      </c>
      <c r="AC1107" s="17"/>
      <c r="AD1107" s="17">
        <f t="shared" si="353"/>
        <v>71</v>
      </c>
      <c r="AH1107" s="103"/>
      <c r="AI1107" s="533"/>
    </row>
    <row r="1108" spans="1:35">
      <c r="A1108" s="533"/>
      <c r="C1108" s="67" t="str">
        <f>'Terminated loans'!F298</f>
        <v>E</v>
      </c>
      <c r="D1108" s="19">
        <f>'Terminated loans'!H298</f>
        <v>143031675</v>
      </c>
      <c r="E1108" s="19">
        <f>'Terminated loans'!I298</f>
        <v>99</v>
      </c>
      <c r="F1108" s="19" t="str">
        <f>'Terminated loans'!J298</f>
        <v xml:space="preserve">SEEGOLUN L                     </v>
      </c>
      <c r="G1108" s="547" t="str">
        <f t="shared" si="354"/>
        <v>A1</v>
      </c>
      <c r="H1108" s="21">
        <f>'Terminated loans'!L298</f>
        <v>39680</v>
      </c>
      <c r="I1108" s="21">
        <f>IF(B1108="VELS",'Terminated loans'!M298,'Terminated loans'!B298)</f>
        <v>40663</v>
      </c>
      <c r="J1108" s="34">
        <f t="shared" si="342"/>
        <v>32</v>
      </c>
      <c r="K1108" s="34">
        <f t="shared" si="339"/>
        <v>147</v>
      </c>
      <c r="L1108" s="34">
        <f t="shared" si="340"/>
        <v>32</v>
      </c>
      <c r="M1108" s="34">
        <f t="shared" si="341"/>
        <v>32</v>
      </c>
      <c r="N1108" s="52">
        <f t="shared" si="343"/>
        <v>32</v>
      </c>
      <c r="O1108" s="318">
        <f>+'Terminated loans'!S298</f>
        <v>1300053</v>
      </c>
      <c r="P1108" s="26">
        <f>+'Terminated loans'!T298</f>
        <v>0.03</v>
      </c>
      <c r="Q1108" s="536">
        <f t="shared" si="355"/>
        <v>8.6499999999999994E-2</v>
      </c>
      <c r="R1108" s="222">
        <f t="shared" si="344"/>
        <v>42324.122895408713</v>
      </c>
      <c r="S1108" s="36">
        <f t="shared" si="345"/>
        <v>1205657.3294153274</v>
      </c>
      <c r="T1108" s="36">
        <f t="shared" si="346"/>
        <v>94395.670584672596</v>
      </c>
      <c r="U1108" s="36">
        <f t="shared" si="347"/>
        <v>148714.60323773767</v>
      </c>
      <c r="V1108" s="36">
        <f t="shared" si="348"/>
        <v>54318.932653079042</v>
      </c>
      <c r="W1108" s="37">
        <f t="shared" si="349"/>
        <v>94395.670584658626</v>
      </c>
      <c r="X1108" s="36">
        <f t="shared" si="350"/>
        <v>94395.670584672596</v>
      </c>
      <c r="Y1108" s="276">
        <f t="shared" si="337"/>
        <v>94395.670584658626</v>
      </c>
      <c r="Z1108" s="36">
        <f t="shared" si="351"/>
        <v>148714.60323773767</v>
      </c>
      <c r="AA1108" s="36">
        <f t="shared" si="352"/>
        <v>54318.932653079042</v>
      </c>
      <c r="AB1108" s="38">
        <f t="shared" si="338"/>
        <v>-1.3969838619232178E-8</v>
      </c>
      <c r="AC1108" s="17"/>
      <c r="AD1108" s="17">
        <f t="shared" si="353"/>
        <v>32</v>
      </c>
      <c r="AE1108" s="143"/>
      <c r="AH1108" s="103"/>
      <c r="AI1108" s="533"/>
    </row>
    <row r="1109" spans="1:35">
      <c r="A1109" s="533"/>
      <c r="C1109" s="67" t="str">
        <f>'Terminated loans'!F299</f>
        <v>E</v>
      </c>
      <c r="D1109" s="19">
        <f>'Terminated loans'!H299</f>
        <v>143031837</v>
      </c>
      <c r="E1109" s="19">
        <f>'Terminated loans'!I299</f>
        <v>99</v>
      </c>
      <c r="F1109" s="19" t="str">
        <f>'Terminated loans'!J299</f>
        <v xml:space="preserve">RAMSAHYE-SEETARAM (SL1606      </v>
      </c>
      <c r="G1109" s="547" t="str">
        <f t="shared" si="354"/>
        <v>A1</v>
      </c>
      <c r="H1109" s="21">
        <f>'Terminated loans'!L299</f>
        <v>40052</v>
      </c>
      <c r="I1109" s="21">
        <f>IF(B1109="VELS",'Terminated loans'!M299,'Terminated loans'!B299)</f>
        <v>40663</v>
      </c>
      <c r="J1109" s="34">
        <f t="shared" si="342"/>
        <v>20</v>
      </c>
      <c r="K1109" s="34">
        <f t="shared" si="339"/>
        <v>135</v>
      </c>
      <c r="L1109" s="34">
        <f t="shared" si="340"/>
        <v>20</v>
      </c>
      <c r="M1109" s="34">
        <f t="shared" si="341"/>
        <v>20</v>
      </c>
      <c r="N1109" s="52">
        <f t="shared" si="343"/>
        <v>20</v>
      </c>
      <c r="O1109" s="318">
        <f>+'Terminated loans'!S299</f>
        <v>1915261</v>
      </c>
      <c r="P1109" s="26">
        <f>+'Terminated loans'!T299</f>
        <v>0.03</v>
      </c>
      <c r="Q1109" s="536">
        <f t="shared" si="355"/>
        <v>8.6499999999999994E-2</v>
      </c>
      <c r="R1109" s="222">
        <f t="shared" si="344"/>
        <v>98296.705158648008</v>
      </c>
      <c r="S1109" s="36">
        <f t="shared" si="345"/>
        <v>1824687.9604717975</v>
      </c>
      <c r="T1109" s="36">
        <f t="shared" si="346"/>
        <v>90573.039528202498</v>
      </c>
      <c r="U1109" s="36">
        <f t="shared" si="347"/>
        <v>141246.142701142</v>
      </c>
      <c r="V1109" s="36">
        <f t="shared" si="348"/>
        <v>50673.103172959993</v>
      </c>
      <c r="W1109" s="37">
        <f t="shared" si="349"/>
        <v>90573.039528182009</v>
      </c>
      <c r="X1109" s="36">
        <f t="shared" si="350"/>
        <v>90573.039528202498</v>
      </c>
      <c r="Y1109" s="276">
        <f t="shared" si="337"/>
        <v>90573.039528182009</v>
      </c>
      <c r="Z1109" s="36">
        <f t="shared" si="351"/>
        <v>141246.142701142</v>
      </c>
      <c r="AA1109" s="36">
        <f t="shared" si="352"/>
        <v>50673.103172959993</v>
      </c>
      <c r="AB1109" s="38">
        <f t="shared" si="338"/>
        <v>-2.0489096641540527E-8</v>
      </c>
      <c r="AC1109" s="17"/>
      <c r="AD1109" s="17">
        <f t="shared" si="353"/>
        <v>20</v>
      </c>
      <c r="AE1109" s="143"/>
      <c r="AH1109" s="103"/>
      <c r="AI1109" s="533"/>
    </row>
    <row r="1110" spans="1:35">
      <c r="A1110" s="533"/>
      <c r="C1110" s="67" t="str">
        <f>'Terminated loans'!F300</f>
        <v>E</v>
      </c>
      <c r="D1110" s="19">
        <f>'Terminated loans'!H300</f>
        <v>143032140</v>
      </c>
      <c r="E1110" s="19">
        <f>'Terminated loans'!I300</f>
        <v>98</v>
      </c>
      <c r="F1110" s="19" t="str">
        <f>'Terminated loans'!J300</f>
        <v xml:space="preserve">GUNGAH A E                     </v>
      </c>
      <c r="G1110" s="547" t="str">
        <f t="shared" si="354"/>
        <v>A2</v>
      </c>
      <c r="H1110" s="21">
        <f>'Terminated loans'!L300</f>
        <v>39764</v>
      </c>
      <c r="I1110" s="21">
        <f>IF(B1110="VELS",'Terminated loans'!M300,'Terminated loans'!B300)</f>
        <v>40663</v>
      </c>
      <c r="J1110" s="34">
        <f t="shared" si="342"/>
        <v>30</v>
      </c>
      <c r="K1110" s="34">
        <f t="shared" si="339"/>
        <v>145</v>
      </c>
      <c r="L1110" s="34">
        <f t="shared" si="340"/>
        <v>30</v>
      </c>
      <c r="M1110" s="34">
        <f t="shared" si="341"/>
        <v>30</v>
      </c>
      <c r="N1110" s="52">
        <f t="shared" si="343"/>
        <v>30</v>
      </c>
      <c r="O1110" s="318">
        <f>+'Terminated loans'!S300</f>
        <v>168000</v>
      </c>
      <c r="P1110" s="26">
        <f>+'Terminated loans'!T300</f>
        <v>0.05</v>
      </c>
      <c r="Q1110" s="536">
        <f t="shared" si="355"/>
        <v>0.104</v>
      </c>
      <c r="R1110" s="222">
        <f t="shared" si="344"/>
        <v>5968.9332130472558</v>
      </c>
      <c r="S1110" s="36">
        <f t="shared" si="345"/>
        <v>157086.84815335352</v>
      </c>
      <c r="T1110" s="36">
        <f t="shared" si="346"/>
        <v>10913.151846646477</v>
      </c>
      <c r="U1110" s="36">
        <f t="shared" si="347"/>
        <v>21981.148238062538</v>
      </c>
      <c r="V1110" s="36">
        <f t="shared" si="348"/>
        <v>11067.996391417662</v>
      </c>
      <c r="W1110" s="37">
        <f t="shared" si="349"/>
        <v>10913.151846644876</v>
      </c>
      <c r="X1110" s="36">
        <f t="shared" si="350"/>
        <v>10913.151846646477</v>
      </c>
      <c r="Y1110" s="276">
        <f t="shared" si="337"/>
        <v>10913.151846644876</v>
      </c>
      <c r="Z1110" s="36">
        <f t="shared" si="351"/>
        <v>21981.148238062538</v>
      </c>
      <c r="AA1110" s="36">
        <f t="shared" si="352"/>
        <v>11067.996391417662</v>
      </c>
      <c r="AB1110" s="38">
        <f t="shared" si="338"/>
        <v>-1.6007106751203537E-9</v>
      </c>
      <c r="AC1110" s="17"/>
      <c r="AD1110" s="17">
        <f t="shared" si="353"/>
        <v>30</v>
      </c>
      <c r="AE1110" s="143"/>
      <c r="AH1110" s="103"/>
      <c r="AI1110" s="533"/>
    </row>
    <row r="1111" spans="1:35">
      <c r="A1111" s="533"/>
      <c r="C1111" s="67" t="str">
        <f>'Terminated loans'!F301</f>
        <v>E</v>
      </c>
      <c r="D1111" s="19">
        <f>'Terminated loans'!H301</f>
        <v>143032388</v>
      </c>
      <c r="E1111" s="19">
        <f>'Terminated loans'!I301</f>
        <v>99</v>
      </c>
      <c r="F1111" s="19" t="str">
        <f>'Terminated loans'!J301</f>
        <v xml:space="preserve">RAMSAMY H                      </v>
      </c>
      <c r="G1111" s="547" t="str">
        <f t="shared" si="354"/>
        <v>A1</v>
      </c>
      <c r="H1111" s="21">
        <f>'Terminated loans'!L301</f>
        <v>39765</v>
      </c>
      <c r="I1111" s="21">
        <f>IF(B1111="VELS",'Terminated loans'!M301,'Terminated loans'!B301)</f>
        <v>40663</v>
      </c>
      <c r="J1111" s="34">
        <f t="shared" si="342"/>
        <v>30</v>
      </c>
      <c r="K1111" s="34">
        <f t="shared" si="339"/>
        <v>145</v>
      </c>
      <c r="L1111" s="34">
        <f t="shared" si="340"/>
        <v>30</v>
      </c>
      <c r="M1111" s="34">
        <f t="shared" si="341"/>
        <v>30</v>
      </c>
      <c r="N1111" s="52">
        <f t="shared" si="343"/>
        <v>30</v>
      </c>
      <c r="O1111" s="318">
        <f>+'Terminated loans'!S301</f>
        <v>2952439</v>
      </c>
      <c r="P1111" s="26">
        <f>+'Terminated loans'!T301</f>
        <v>0.03</v>
      </c>
      <c r="Q1111" s="536">
        <f t="shared" si="355"/>
        <v>8.6499999999999994E-2</v>
      </c>
      <c r="R1111" s="222">
        <f t="shared" si="344"/>
        <v>102274.21916371299</v>
      </c>
      <c r="S1111" s="36">
        <f t="shared" si="345"/>
        <v>2750280.709969427</v>
      </c>
      <c r="T1111" s="36">
        <f t="shared" si="346"/>
        <v>202158.29003057303</v>
      </c>
      <c r="U1111" s="36">
        <f t="shared" si="347"/>
        <v>317945.8649419304</v>
      </c>
      <c r="V1111" s="36">
        <f t="shared" si="348"/>
        <v>115787.5749113895</v>
      </c>
      <c r="W1111" s="37">
        <f t="shared" si="349"/>
        <v>202158.2900305409</v>
      </c>
      <c r="X1111" s="36">
        <f t="shared" si="350"/>
        <v>202158.29003057303</v>
      </c>
      <c r="Y1111" s="276">
        <f t="shared" si="337"/>
        <v>202158.2900305409</v>
      </c>
      <c r="Z1111" s="36">
        <f t="shared" si="351"/>
        <v>317945.8649419304</v>
      </c>
      <c r="AA1111" s="36">
        <f t="shared" si="352"/>
        <v>115787.5749113895</v>
      </c>
      <c r="AB1111" s="38">
        <f t="shared" si="338"/>
        <v>-3.2130628824234009E-8</v>
      </c>
      <c r="AC1111" s="17"/>
      <c r="AD1111" s="17">
        <f t="shared" si="353"/>
        <v>30</v>
      </c>
      <c r="AE1111" s="143"/>
      <c r="AH1111" s="103"/>
      <c r="AI1111" s="533"/>
    </row>
    <row r="1112" spans="1:35">
      <c r="A1112" s="533"/>
      <c r="C1112" s="67" t="str">
        <f>'Terminated loans'!F302</f>
        <v>E</v>
      </c>
      <c r="D1112" s="19">
        <f>'Terminated loans'!H302</f>
        <v>143032442</v>
      </c>
      <c r="E1112" s="19">
        <f>'Terminated loans'!I302</f>
        <v>98</v>
      </c>
      <c r="F1112" s="19" t="str">
        <f>'Terminated loans'!J302</f>
        <v xml:space="preserve">DEELJORE L K                   </v>
      </c>
      <c r="G1112" s="547" t="str">
        <f t="shared" si="354"/>
        <v>A2</v>
      </c>
      <c r="H1112" s="21">
        <f>'Terminated loans'!L302</f>
        <v>39757</v>
      </c>
      <c r="I1112" s="21">
        <f>IF(B1112="VELS",'Terminated loans'!M302,'Terminated loans'!B302)</f>
        <v>40663</v>
      </c>
      <c r="J1112" s="34">
        <f t="shared" si="342"/>
        <v>30</v>
      </c>
      <c r="K1112" s="34">
        <f t="shared" si="339"/>
        <v>145</v>
      </c>
      <c r="L1112" s="34">
        <f t="shared" si="340"/>
        <v>30</v>
      </c>
      <c r="M1112" s="34">
        <f t="shared" si="341"/>
        <v>30</v>
      </c>
      <c r="N1112" s="52">
        <f t="shared" si="343"/>
        <v>30</v>
      </c>
      <c r="O1112" s="318">
        <f>+'Terminated loans'!S302</f>
        <v>349999</v>
      </c>
      <c r="P1112" s="26">
        <f>+'Terminated loans'!T302</f>
        <v>0.05</v>
      </c>
      <c r="Q1112" s="536">
        <f t="shared" si="355"/>
        <v>0.104</v>
      </c>
      <c r="R1112" s="222">
        <f t="shared" si="344"/>
        <v>12435.241997817418</v>
      </c>
      <c r="S1112" s="36">
        <f t="shared" si="345"/>
        <v>327263.33194539032</v>
      </c>
      <c r="T1112" s="36">
        <f t="shared" si="346"/>
        <v>22735.668054609676</v>
      </c>
      <c r="U1112" s="36">
        <f t="shared" si="347"/>
        <v>45793.927989128919</v>
      </c>
      <c r="V1112" s="36">
        <f t="shared" si="348"/>
        <v>23058.259934522561</v>
      </c>
      <c r="W1112" s="37">
        <f t="shared" si="349"/>
        <v>22735.668054606358</v>
      </c>
      <c r="X1112" s="36">
        <f t="shared" si="350"/>
        <v>22735.668054609676</v>
      </c>
      <c r="Y1112" s="276">
        <f t="shared" si="337"/>
        <v>22735.668054606358</v>
      </c>
      <c r="Z1112" s="36">
        <f t="shared" si="351"/>
        <v>45793.927989128919</v>
      </c>
      <c r="AA1112" s="36">
        <f t="shared" si="352"/>
        <v>23058.259934522561</v>
      </c>
      <c r="AB1112" s="38">
        <f t="shared" si="338"/>
        <v>-3.3178366720676422E-9</v>
      </c>
      <c r="AC1112" s="17"/>
      <c r="AD1112" s="17">
        <f t="shared" si="353"/>
        <v>30</v>
      </c>
      <c r="AE1112" s="143"/>
      <c r="AH1112" s="103"/>
      <c r="AI1112" s="533"/>
    </row>
    <row r="1113" spans="1:35">
      <c r="A1113" s="533"/>
      <c r="C1113" s="67" t="str">
        <f>'Terminated loans'!F303</f>
        <v>E</v>
      </c>
      <c r="D1113" s="19">
        <f>'Terminated loans'!H303</f>
        <v>143033996</v>
      </c>
      <c r="E1113" s="19">
        <f>'Terminated loans'!I303</f>
        <v>99</v>
      </c>
      <c r="F1113" s="19" t="str">
        <f>'Terminated loans'!J303</f>
        <v xml:space="preserve">BEEGUN V K EL                  </v>
      </c>
      <c r="G1113" s="547" t="str">
        <f t="shared" si="354"/>
        <v>A1</v>
      </c>
      <c r="H1113" s="21">
        <f>'Terminated loans'!L303</f>
        <v>38958</v>
      </c>
      <c r="I1113" s="21">
        <f>IF(B1113="VELS",'Terminated loans'!M303,'Terminated loans'!B303)</f>
        <v>40663</v>
      </c>
      <c r="J1113" s="34">
        <f t="shared" si="342"/>
        <v>56</v>
      </c>
      <c r="K1113" s="34">
        <f t="shared" si="339"/>
        <v>171</v>
      </c>
      <c r="L1113" s="34">
        <f t="shared" si="340"/>
        <v>56</v>
      </c>
      <c r="M1113" s="34">
        <f t="shared" si="341"/>
        <v>56</v>
      </c>
      <c r="N1113" s="52">
        <f t="shared" si="343"/>
        <v>56</v>
      </c>
      <c r="O1113" s="318">
        <f>+'Terminated loans'!S303</f>
        <v>500110</v>
      </c>
      <c r="P1113" s="26">
        <f>+'Terminated loans'!T303</f>
        <v>0.03</v>
      </c>
      <c r="Q1113" s="536">
        <f t="shared" si="355"/>
        <v>8.6499999999999994E-2</v>
      </c>
      <c r="R1113" s="222">
        <f t="shared" si="344"/>
        <v>9581.3953323225051</v>
      </c>
      <c r="S1113" s="36">
        <f t="shared" si="345"/>
        <v>440188.89004595811</v>
      </c>
      <c r="T1113" s="36">
        <f t="shared" si="346"/>
        <v>59921.109954041895</v>
      </c>
      <c r="U1113" s="36">
        <f t="shared" si="347"/>
        <v>96369.248564097332</v>
      </c>
      <c r="V1113" s="36">
        <f t="shared" si="348"/>
        <v>36448.138610060269</v>
      </c>
      <c r="W1113" s="37">
        <f t="shared" si="349"/>
        <v>59921.109954037063</v>
      </c>
      <c r="X1113" s="36">
        <f t="shared" si="350"/>
        <v>59921.109954041895</v>
      </c>
      <c r="Y1113" s="276">
        <f t="shared" si="337"/>
        <v>59921.109954037063</v>
      </c>
      <c r="Z1113" s="36">
        <f t="shared" si="351"/>
        <v>96369.248564097332</v>
      </c>
      <c r="AA1113" s="36">
        <f t="shared" si="352"/>
        <v>36448.138610060269</v>
      </c>
      <c r="AB1113" s="38">
        <f t="shared" si="338"/>
        <v>-4.8312358558177948E-9</v>
      </c>
      <c r="AC1113" s="17"/>
      <c r="AD1113" s="17">
        <f t="shared" si="353"/>
        <v>56</v>
      </c>
      <c r="AE1113" s="143"/>
      <c r="AH1113" s="103"/>
      <c r="AI1113" s="533"/>
    </row>
    <row r="1114" spans="1:35">
      <c r="A1114" s="533"/>
      <c r="C1114" s="67" t="str">
        <f>'Terminated loans'!F304</f>
        <v>E</v>
      </c>
      <c r="D1114" s="19">
        <f>'Terminated loans'!H304</f>
        <v>143034623</v>
      </c>
      <c r="E1114" s="19">
        <f>'Terminated loans'!I304</f>
        <v>99</v>
      </c>
      <c r="F1114" s="19" t="str">
        <f>'Terminated loans'!J304</f>
        <v xml:space="preserve">JANKEE S                       </v>
      </c>
      <c r="G1114" s="547" t="str">
        <f t="shared" si="354"/>
        <v>A1</v>
      </c>
      <c r="H1114" s="21">
        <f>'Terminated loans'!L304</f>
        <v>39734</v>
      </c>
      <c r="I1114" s="21">
        <f>IF(B1114="VELS",'Terminated loans'!M304,'Terminated loans'!B304)</f>
        <v>40663</v>
      </c>
      <c r="J1114" s="34">
        <f t="shared" si="342"/>
        <v>31</v>
      </c>
      <c r="K1114" s="34">
        <f t="shared" si="339"/>
        <v>146</v>
      </c>
      <c r="L1114" s="34">
        <f t="shared" si="340"/>
        <v>31</v>
      </c>
      <c r="M1114" s="34">
        <f t="shared" si="341"/>
        <v>31</v>
      </c>
      <c r="N1114" s="52">
        <f t="shared" si="343"/>
        <v>31</v>
      </c>
      <c r="O1114" s="318">
        <f>+'Terminated loans'!S304</f>
        <v>1438690</v>
      </c>
      <c r="P1114" s="26">
        <f>+'Terminated loans'!T304</f>
        <v>0.03</v>
      </c>
      <c r="Q1114" s="536">
        <f t="shared" si="355"/>
        <v>8.6499999999999994E-2</v>
      </c>
      <c r="R1114" s="222">
        <f t="shared" si="344"/>
        <v>48288.902435806143</v>
      </c>
      <c r="S1114" s="36">
        <f t="shared" si="345"/>
        <v>1337198.4594529637</v>
      </c>
      <c r="T1114" s="36">
        <f t="shared" si="346"/>
        <v>101491.54054703633</v>
      </c>
      <c r="U1114" s="36">
        <f t="shared" si="347"/>
        <v>159757.5160570119</v>
      </c>
      <c r="V1114" s="36">
        <f t="shared" si="348"/>
        <v>58265.975509990472</v>
      </c>
      <c r="W1114" s="37">
        <f t="shared" si="349"/>
        <v>101491.54054702143</v>
      </c>
      <c r="X1114" s="36">
        <f t="shared" si="350"/>
        <v>101491.54054703633</v>
      </c>
      <c r="Y1114" s="276">
        <f t="shared" ref="Y1114:Y1177" si="356">W1114</f>
        <v>101491.54054702143</v>
      </c>
      <c r="Z1114" s="36">
        <f t="shared" si="351"/>
        <v>159757.5160570119</v>
      </c>
      <c r="AA1114" s="36">
        <f t="shared" si="352"/>
        <v>58265.975509990472</v>
      </c>
      <c r="AB1114" s="38">
        <f t="shared" si="338"/>
        <v>-1.4901161193847656E-8</v>
      </c>
      <c r="AC1114" s="17"/>
      <c r="AD1114" s="17">
        <f t="shared" si="353"/>
        <v>31</v>
      </c>
      <c r="AE1114" s="143"/>
      <c r="AH1114" s="103"/>
      <c r="AI1114" s="533"/>
    </row>
    <row r="1115" spans="1:35">
      <c r="A1115" s="533"/>
      <c r="C1115" s="67" t="str">
        <f>'Terminated loans'!F305</f>
        <v>E</v>
      </c>
      <c r="D1115" s="19">
        <f>'Terminated loans'!H305</f>
        <v>143036448</v>
      </c>
      <c r="E1115" s="19">
        <f>'Terminated loans'!I305</f>
        <v>98</v>
      </c>
      <c r="F1115" s="19" t="str">
        <f>'Terminated loans'!J305</f>
        <v xml:space="preserve">VIRASAMI H                     </v>
      </c>
      <c r="G1115" s="547" t="str">
        <f t="shared" si="354"/>
        <v>A2</v>
      </c>
      <c r="H1115" s="21">
        <f>'Terminated loans'!L305</f>
        <v>40074</v>
      </c>
      <c r="I1115" s="21">
        <f>IF(B1115="VELS",'Terminated loans'!M305,'Terminated loans'!B305)</f>
        <v>40663</v>
      </c>
      <c r="J1115" s="34">
        <f t="shared" si="342"/>
        <v>19</v>
      </c>
      <c r="K1115" s="34">
        <f t="shared" si="339"/>
        <v>134</v>
      </c>
      <c r="L1115" s="34">
        <f t="shared" si="340"/>
        <v>19</v>
      </c>
      <c r="M1115" s="34">
        <f t="shared" si="341"/>
        <v>19</v>
      </c>
      <c r="N1115" s="52">
        <f t="shared" si="343"/>
        <v>19</v>
      </c>
      <c r="O1115" s="318">
        <f>+'Terminated loans'!S305</f>
        <v>185000</v>
      </c>
      <c r="P1115" s="26">
        <f>+'Terminated loans'!T305</f>
        <v>0.05</v>
      </c>
      <c r="Q1115" s="536">
        <f t="shared" si="355"/>
        <v>0.104</v>
      </c>
      <c r="R1115" s="222">
        <f t="shared" si="344"/>
        <v>10147.604067875389</v>
      </c>
      <c r="S1115" s="36">
        <f t="shared" si="345"/>
        <v>177062.01983783336</v>
      </c>
      <c r="T1115" s="36">
        <f t="shared" si="346"/>
        <v>7937.9801621666411</v>
      </c>
      <c r="U1115" s="36">
        <f t="shared" si="347"/>
        <v>15742.457451797236</v>
      </c>
      <c r="V1115" s="36">
        <f t="shared" si="348"/>
        <v>7804.4772896323993</v>
      </c>
      <c r="W1115" s="37">
        <f t="shared" si="349"/>
        <v>7937.9801621648367</v>
      </c>
      <c r="X1115" s="36">
        <f t="shared" si="350"/>
        <v>7937.9801621666411</v>
      </c>
      <c r="Y1115" s="276">
        <f t="shared" si="356"/>
        <v>7937.9801621648367</v>
      </c>
      <c r="Z1115" s="36">
        <f t="shared" si="351"/>
        <v>15742.457451797236</v>
      </c>
      <c r="AA1115" s="36">
        <f t="shared" si="352"/>
        <v>7804.4772896323993</v>
      </c>
      <c r="AB1115" s="38">
        <f t="shared" si="338"/>
        <v>-1.8044374883174896E-9</v>
      </c>
      <c r="AC1115" s="17"/>
      <c r="AD1115" s="17">
        <f t="shared" si="353"/>
        <v>19</v>
      </c>
      <c r="AE1115" s="143"/>
      <c r="AH1115" s="103"/>
      <c r="AI1115" s="533"/>
    </row>
    <row r="1116" spans="1:35">
      <c r="A1116" s="533"/>
      <c r="C1116" s="67" t="str">
        <f>'Terminated loans'!F306</f>
        <v>E</v>
      </c>
      <c r="D1116" s="19">
        <f>'Terminated loans'!H306</f>
        <v>143036707</v>
      </c>
      <c r="E1116" s="19">
        <f>'Terminated loans'!I306</f>
        <v>98</v>
      </c>
      <c r="F1116" s="19" t="str">
        <f>'Terminated loans'!J306</f>
        <v xml:space="preserve">BISMOHUN C                     </v>
      </c>
      <c r="G1116" s="547" t="str">
        <f t="shared" si="354"/>
        <v>A2</v>
      </c>
      <c r="H1116" s="21">
        <f>'Terminated loans'!L306</f>
        <v>40112</v>
      </c>
      <c r="I1116" s="21">
        <f>IF(B1116="VELS",'Terminated loans'!M306,'Terminated loans'!B306)</f>
        <v>40663</v>
      </c>
      <c r="J1116" s="34">
        <f t="shared" si="342"/>
        <v>18</v>
      </c>
      <c r="K1116" s="34">
        <f t="shared" si="339"/>
        <v>133</v>
      </c>
      <c r="L1116" s="34">
        <f t="shared" si="340"/>
        <v>18</v>
      </c>
      <c r="M1116" s="34">
        <f t="shared" si="341"/>
        <v>18</v>
      </c>
      <c r="N1116" s="52">
        <f t="shared" si="343"/>
        <v>18</v>
      </c>
      <c r="O1116" s="318">
        <f>+'Terminated loans'!S306</f>
        <v>250000</v>
      </c>
      <c r="P1116" s="26">
        <f>+'Terminated loans'!T306</f>
        <v>0.05</v>
      </c>
      <c r="Q1116" s="536">
        <f t="shared" si="355"/>
        <v>0.104</v>
      </c>
      <c r="R1116" s="222">
        <f t="shared" si="344"/>
        <v>14445.13363966376</v>
      </c>
      <c r="S1116" s="36">
        <f t="shared" si="345"/>
        <v>239787.40451897358</v>
      </c>
      <c r="T1116" s="36">
        <f t="shared" si="346"/>
        <v>10212.595481026423</v>
      </c>
      <c r="U1116" s="36">
        <f t="shared" si="347"/>
        <v>20225.000994971546</v>
      </c>
      <c r="V1116" s="36">
        <f t="shared" si="348"/>
        <v>10012.405513947713</v>
      </c>
      <c r="W1116" s="37">
        <f t="shared" si="349"/>
        <v>10212.595481023833</v>
      </c>
      <c r="X1116" s="36">
        <f t="shared" si="350"/>
        <v>10212.595481026423</v>
      </c>
      <c r="Y1116" s="276">
        <f t="shared" si="356"/>
        <v>10212.595481023833</v>
      </c>
      <c r="Z1116" s="36">
        <f t="shared" si="351"/>
        <v>20225.000994971546</v>
      </c>
      <c r="AA1116" s="36">
        <f t="shared" si="352"/>
        <v>10012.405513947713</v>
      </c>
      <c r="AB1116" s="38">
        <f t="shared" si="338"/>
        <v>-2.5902409106492996E-9</v>
      </c>
      <c r="AC1116" s="17"/>
      <c r="AD1116" s="17">
        <f t="shared" si="353"/>
        <v>18</v>
      </c>
      <c r="AE1116" s="143"/>
      <c r="AH1116" s="103"/>
      <c r="AI1116" s="533"/>
    </row>
    <row r="1117" spans="1:35">
      <c r="A1117" s="533"/>
      <c r="C1117" s="67" t="str">
        <f>'Terminated loans'!F307</f>
        <v>E</v>
      </c>
      <c r="D1117" s="19">
        <f>'Terminated loans'!H307</f>
        <v>143038505</v>
      </c>
      <c r="E1117" s="19">
        <f>'Terminated loans'!I307</f>
        <v>97</v>
      </c>
      <c r="F1117" s="19" t="str">
        <f>'Terminated loans'!J307</f>
        <v xml:space="preserve">ROWJEE M B                     </v>
      </c>
      <c r="G1117" s="547" t="str">
        <f t="shared" si="354"/>
        <v>A2</v>
      </c>
      <c r="H1117" s="21">
        <f>'Terminated loans'!L307</f>
        <v>40063</v>
      </c>
      <c r="I1117" s="21">
        <f>IF(B1117="VELS",'Terminated loans'!M307,'Terminated loans'!B307)</f>
        <v>40663</v>
      </c>
      <c r="J1117" s="34">
        <f t="shared" si="342"/>
        <v>20</v>
      </c>
      <c r="K1117" s="34">
        <f t="shared" si="339"/>
        <v>135</v>
      </c>
      <c r="L1117" s="34">
        <f t="shared" si="340"/>
        <v>20</v>
      </c>
      <c r="M1117" s="34">
        <f t="shared" si="341"/>
        <v>20</v>
      </c>
      <c r="N1117" s="52">
        <f t="shared" si="343"/>
        <v>20</v>
      </c>
      <c r="O1117" s="318">
        <f>+'Terminated loans'!S307</f>
        <v>37367</v>
      </c>
      <c r="P1117" s="26">
        <f>+'Terminated loans'!T307</f>
        <v>0</v>
      </c>
      <c r="Q1117" s="536">
        <f t="shared" si="355"/>
        <v>0.104</v>
      </c>
      <c r="R1117" s="222">
        <f t="shared" si="344"/>
        <v>1868.35</v>
      </c>
      <c r="S1117" s="36">
        <f t="shared" si="345"/>
        <v>34172.379779918025</v>
      </c>
      <c r="T1117" s="36">
        <f t="shared" si="346"/>
        <v>3194.6202200819753</v>
      </c>
      <c r="U1117" s="36">
        <f t="shared" si="347"/>
        <v>3194.6202200816333</v>
      </c>
      <c r="V1117" s="36">
        <f t="shared" si="348"/>
        <v>0</v>
      </c>
      <c r="W1117" s="37">
        <f t="shared" si="349"/>
        <v>3194.6202200816333</v>
      </c>
      <c r="X1117" s="36">
        <f t="shared" si="350"/>
        <v>3194.6202200819753</v>
      </c>
      <c r="Y1117" s="276">
        <f t="shared" si="356"/>
        <v>3194.6202200816333</v>
      </c>
      <c r="Z1117" s="36">
        <f t="shared" si="351"/>
        <v>3194.6202200816333</v>
      </c>
      <c r="AA1117" s="36">
        <f t="shared" si="352"/>
        <v>0</v>
      </c>
      <c r="AB1117" s="38">
        <f t="shared" si="338"/>
        <v>-3.4197000786662102E-10</v>
      </c>
      <c r="AC1117" s="17"/>
      <c r="AD1117" s="17">
        <f t="shared" si="353"/>
        <v>20</v>
      </c>
      <c r="AE1117" s="143"/>
      <c r="AH1117" s="103"/>
      <c r="AI1117" s="533"/>
    </row>
    <row r="1118" spans="1:35">
      <c r="A1118" s="533"/>
      <c r="C1118" s="67" t="str">
        <f>'Terminated loans'!F308</f>
        <v>E</v>
      </c>
      <c r="D1118" s="19">
        <f>'Terminated loans'!H308</f>
        <v>143038939</v>
      </c>
      <c r="E1118" s="19">
        <f>'Terminated loans'!I308</f>
        <v>99</v>
      </c>
      <c r="F1118" s="19" t="str">
        <f>'Terminated loans'!J308</f>
        <v xml:space="preserve">JANKEE S (SL 1631)             </v>
      </c>
      <c r="G1118" s="547" t="str">
        <f t="shared" si="354"/>
        <v>A1</v>
      </c>
      <c r="H1118" s="21">
        <f>'Terminated loans'!L308</f>
        <v>40087</v>
      </c>
      <c r="I1118" s="21">
        <f>IF(B1118="VELS",'Terminated loans'!M308,'Terminated loans'!B308)</f>
        <v>40663</v>
      </c>
      <c r="J1118" s="34">
        <f t="shared" si="342"/>
        <v>19</v>
      </c>
      <c r="K1118" s="34">
        <f t="shared" si="339"/>
        <v>134</v>
      </c>
      <c r="L1118" s="34">
        <f t="shared" si="340"/>
        <v>19</v>
      </c>
      <c r="M1118" s="34">
        <f t="shared" si="341"/>
        <v>19</v>
      </c>
      <c r="N1118" s="52">
        <f t="shared" si="343"/>
        <v>19</v>
      </c>
      <c r="O1118" s="318">
        <f>+'Terminated loans'!S308</f>
        <v>169923</v>
      </c>
      <c r="P1118" s="26">
        <f>+'Terminated loans'!T308</f>
        <v>0.03</v>
      </c>
      <c r="Q1118" s="536">
        <f t="shared" si="355"/>
        <v>8.6499999999999994E-2</v>
      </c>
      <c r="R1118" s="222">
        <f t="shared" si="344"/>
        <v>9168.5734003261277</v>
      </c>
      <c r="S1118" s="36">
        <f t="shared" si="345"/>
        <v>162255.07036828023</v>
      </c>
      <c r="T1118" s="36">
        <f t="shared" si="346"/>
        <v>7667.9296317197732</v>
      </c>
      <c r="U1118" s="36">
        <f t="shared" si="347"/>
        <v>11947.824237914378</v>
      </c>
      <c r="V1118" s="36">
        <f t="shared" si="348"/>
        <v>4279.8946061964089</v>
      </c>
      <c r="W1118" s="37">
        <f t="shared" si="349"/>
        <v>7667.9296317179687</v>
      </c>
      <c r="X1118" s="36">
        <f t="shared" si="350"/>
        <v>7667.9296317197732</v>
      </c>
      <c r="Y1118" s="276">
        <f t="shared" si="356"/>
        <v>7667.9296317179687</v>
      </c>
      <c r="Z1118" s="36">
        <f t="shared" si="351"/>
        <v>11947.824237914378</v>
      </c>
      <c r="AA1118" s="36">
        <f t="shared" si="352"/>
        <v>4279.8946061964089</v>
      </c>
      <c r="AB1118" s="38">
        <f t="shared" si="338"/>
        <v>-1.8044374883174896E-9</v>
      </c>
      <c r="AC1118" s="17"/>
      <c r="AD1118" s="17">
        <f t="shared" si="353"/>
        <v>19</v>
      </c>
      <c r="AE1118" s="143"/>
      <c r="AH1118" s="103"/>
      <c r="AI1118" s="533"/>
    </row>
    <row r="1119" spans="1:35">
      <c r="A1119" s="533"/>
      <c r="C1119" s="67" t="str">
        <f>'Terminated loans'!F309</f>
        <v>E</v>
      </c>
      <c r="D1119" s="19">
        <f>'Terminated loans'!H309</f>
        <v>143040232</v>
      </c>
      <c r="E1119" s="19">
        <f>'Terminated loans'!I309</f>
        <v>98</v>
      </c>
      <c r="F1119" s="19" t="str">
        <f>'Terminated loans'!J309</f>
        <v xml:space="preserve">GAROO A                        </v>
      </c>
      <c r="G1119" s="547" t="str">
        <f t="shared" si="354"/>
        <v>A2</v>
      </c>
      <c r="H1119" s="21">
        <f>'Terminated loans'!L309</f>
        <v>40123</v>
      </c>
      <c r="I1119" s="21">
        <f>IF(B1119="VELS",'Terminated loans'!M309,'Terminated loans'!B309)</f>
        <v>40663</v>
      </c>
      <c r="J1119" s="34">
        <f t="shared" si="342"/>
        <v>18</v>
      </c>
      <c r="K1119" s="34">
        <f t="shared" si="339"/>
        <v>133</v>
      </c>
      <c r="L1119" s="34">
        <f t="shared" si="340"/>
        <v>18</v>
      </c>
      <c r="M1119" s="34">
        <f t="shared" si="341"/>
        <v>18</v>
      </c>
      <c r="N1119" s="52">
        <f t="shared" si="343"/>
        <v>18</v>
      </c>
      <c r="O1119" s="318">
        <f>+'Terminated loans'!S309</f>
        <v>250000</v>
      </c>
      <c r="P1119" s="26">
        <f>+'Terminated loans'!T309</f>
        <v>0.05</v>
      </c>
      <c r="Q1119" s="536">
        <f t="shared" si="355"/>
        <v>0.104</v>
      </c>
      <c r="R1119" s="222">
        <f t="shared" si="344"/>
        <v>14445.13363966376</v>
      </c>
      <c r="S1119" s="36">
        <f t="shared" si="345"/>
        <v>239787.40451897358</v>
      </c>
      <c r="T1119" s="36">
        <f t="shared" si="346"/>
        <v>10212.595481026423</v>
      </c>
      <c r="U1119" s="36">
        <f t="shared" si="347"/>
        <v>20225.000994971546</v>
      </c>
      <c r="V1119" s="36">
        <f t="shared" si="348"/>
        <v>10012.405513947713</v>
      </c>
      <c r="W1119" s="37">
        <f t="shared" si="349"/>
        <v>10212.595481023833</v>
      </c>
      <c r="X1119" s="36">
        <f t="shared" si="350"/>
        <v>10212.595481026423</v>
      </c>
      <c r="Y1119" s="276">
        <f t="shared" si="356"/>
        <v>10212.595481023833</v>
      </c>
      <c r="Z1119" s="36">
        <f t="shared" si="351"/>
        <v>20225.000994971546</v>
      </c>
      <c r="AA1119" s="36">
        <f t="shared" si="352"/>
        <v>10012.405513947713</v>
      </c>
      <c r="AB1119" s="38">
        <f t="shared" si="338"/>
        <v>-2.5902409106492996E-9</v>
      </c>
      <c r="AC1119" s="17"/>
      <c r="AD1119" s="17">
        <f t="shared" si="353"/>
        <v>18</v>
      </c>
      <c r="AE1119" s="143"/>
      <c r="AH1119" s="103"/>
      <c r="AI1119" s="533"/>
    </row>
    <row r="1120" spans="1:35">
      <c r="A1120" s="533"/>
      <c r="C1120" s="67" t="str">
        <f>'Terminated loans'!F310</f>
        <v>E</v>
      </c>
      <c r="D1120" s="19">
        <f>'Terminated loans'!H310</f>
        <v>143040712</v>
      </c>
      <c r="E1120" s="19">
        <f>'Terminated loans'!I310</f>
        <v>99</v>
      </c>
      <c r="F1120" s="19" t="str">
        <f>'Terminated loans'!J310</f>
        <v xml:space="preserve">ROSUNALLY B M N (SL 1557)      </v>
      </c>
      <c r="G1120" s="547" t="str">
        <f t="shared" si="354"/>
        <v>A1</v>
      </c>
      <c r="H1120" s="21">
        <f>'Terminated loans'!L310</f>
        <v>40063</v>
      </c>
      <c r="I1120" s="21">
        <f>IF(B1120="VELS",'Terminated loans'!M310,'Terminated loans'!B310)</f>
        <v>40663</v>
      </c>
      <c r="J1120" s="34">
        <f t="shared" si="342"/>
        <v>20</v>
      </c>
      <c r="K1120" s="34">
        <f t="shared" si="339"/>
        <v>135</v>
      </c>
      <c r="L1120" s="34">
        <f t="shared" si="340"/>
        <v>20</v>
      </c>
      <c r="M1120" s="34">
        <f t="shared" si="341"/>
        <v>20</v>
      </c>
      <c r="N1120" s="52">
        <f t="shared" si="343"/>
        <v>20</v>
      </c>
      <c r="O1120" s="318">
        <f>+'Terminated loans'!S310</f>
        <v>524236</v>
      </c>
      <c r="P1120" s="26">
        <f>+'Terminated loans'!T310</f>
        <v>0.03</v>
      </c>
      <c r="Q1120" s="536">
        <f t="shared" si="355"/>
        <v>8.6499999999999994E-2</v>
      </c>
      <c r="R1120" s="222">
        <f t="shared" si="344"/>
        <v>26905.299865422516</v>
      </c>
      <c r="S1120" s="36">
        <f t="shared" si="345"/>
        <v>499444.78462512064</v>
      </c>
      <c r="T1120" s="36">
        <f t="shared" si="346"/>
        <v>24791.215374879364</v>
      </c>
      <c r="U1120" s="36">
        <f t="shared" si="347"/>
        <v>38661.212683324062</v>
      </c>
      <c r="V1120" s="36">
        <f t="shared" si="348"/>
        <v>13869.997308450285</v>
      </c>
      <c r="W1120" s="37">
        <f t="shared" si="349"/>
        <v>24791.215374873776</v>
      </c>
      <c r="X1120" s="36">
        <f t="shared" si="350"/>
        <v>24791.215374879364</v>
      </c>
      <c r="Y1120" s="276">
        <f t="shared" si="356"/>
        <v>24791.215374873776</v>
      </c>
      <c r="Z1120" s="36">
        <f t="shared" si="351"/>
        <v>38661.212683324062</v>
      </c>
      <c r="AA1120" s="36">
        <f t="shared" si="352"/>
        <v>13869.997308450285</v>
      </c>
      <c r="AB1120" s="38">
        <f t="shared" si="338"/>
        <v>-5.5879354476928711E-9</v>
      </c>
      <c r="AC1120" s="17"/>
      <c r="AD1120" s="17">
        <f t="shared" si="353"/>
        <v>20</v>
      </c>
      <c r="AE1120" s="143"/>
      <c r="AH1120" s="103"/>
      <c r="AI1120" s="533"/>
    </row>
    <row r="1121" spans="1:35">
      <c r="A1121" s="533"/>
      <c r="C1121" s="67" t="str">
        <f>'Terminated loans'!F311</f>
        <v>E</v>
      </c>
      <c r="D1121" s="19">
        <f>'Terminated loans'!H311</f>
        <v>143060071</v>
      </c>
      <c r="E1121" s="19">
        <f>'Terminated loans'!I311</f>
        <v>99</v>
      </c>
      <c r="F1121" s="19" t="str">
        <f>'Terminated loans'!J311</f>
        <v xml:space="preserve">GUNPUTRAR J (SL 1990)          </v>
      </c>
      <c r="G1121" s="547" t="str">
        <f t="shared" si="354"/>
        <v>A1</v>
      </c>
      <c r="H1121" s="21">
        <f>'Terminated loans'!L311</f>
        <v>40297</v>
      </c>
      <c r="I1121" s="21">
        <f>IF(B1121="VELS",'Terminated loans'!M311,'Terminated loans'!B311)</f>
        <v>40663</v>
      </c>
      <c r="J1121" s="34">
        <f t="shared" si="342"/>
        <v>12</v>
      </c>
      <c r="K1121" s="34">
        <f t="shared" si="339"/>
        <v>127</v>
      </c>
      <c r="L1121" s="34">
        <f t="shared" si="340"/>
        <v>12</v>
      </c>
      <c r="M1121" s="34">
        <f t="shared" si="341"/>
        <v>12</v>
      </c>
      <c r="N1121" s="52">
        <f t="shared" si="343"/>
        <v>12</v>
      </c>
      <c r="O1121" s="318">
        <f>+'Terminated loans'!S311</f>
        <v>932800</v>
      </c>
      <c r="P1121" s="26">
        <f>+'Terminated loans'!T311</f>
        <v>0.03</v>
      </c>
      <c r="Q1121" s="536">
        <f t="shared" si="355"/>
        <v>8.6499999999999994E-2</v>
      </c>
      <c r="R1121" s="222">
        <f t="shared" si="344"/>
        <v>79002.282201918482</v>
      </c>
      <c r="S1121" s="36">
        <f t="shared" si="345"/>
        <v>905063.08288328385</v>
      </c>
      <c r="T1121" s="36">
        <f t="shared" si="346"/>
        <v>27736.917116716155</v>
      </c>
      <c r="U1121" s="36">
        <f t="shared" si="347"/>
        <v>42964.303539725952</v>
      </c>
      <c r="V1121" s="36">
        <f t="shared" si="348"/>
        <v>15227.386423021671</v>
      </c>
      <c r="W1121" s="37">
        <f t="shared" si="349"/>
        <v>27736.91711670428</v>
      </c>
      <c r="X1121" s="36">
        <f t="shared" si="350"/>
        <v>27736.917116716155</v>
      </c>
      <c r="Y1121" s="276">
        <f t="shared" si="356"/>
        <v>27736.91711670428</v>
      </c>
      <c r="Z1121" s="36">
        <f t="shared" si="351"/>
        <v>42964.303539725952</v>
      </c>
      <c r="AA1121" s="36">
        <f t="shared" si="352"/>
        <v>15227.386423021671</v>
      </c>
      <c r="AB1121" s="38">
        <f t="shared" si="338"/>
        <v>-1.1874362826347351E-8</v>
      </c>
      <c r="AC1121" s="17"/>
      <c r="AD1121" s="17">
        <f t="shared" si="353"/>
        <v>12</v>
      </c>
      <c r="AE1121" s="143"/>
      <c r="AH1121" s="103"/>
      <c r="AI1121" s="533"/>
    </row>
    <row r="1122" spans="1:35">
      <c r="A1122" s="533"/>
      <c r="C1122" s="67" t="str">
        <f>'Terminated loans'!F312</f>
        <v>E</v>
      </c>
      <c r="D1122" s="19">
        <f>'Terminated loans'!H312</f>
        <v>143147630</v>
      </c>
      <c r="E1122" s="19">
        <f>'Terminated loans'!I312</f>
        <v>99</v>
      </c>
      <c r="F1122" s="19" t="str">
        <f>'Terminated loans'!J312</f>
        <v xml:space="preserve">NEMCHAND S S(SL 1814)          </v>
      </c>
      <c r="G1122" s="547" t="str">
        <f t="shared" si="354"/>
        <v>A1</v>
      </c>
      <c r="H1122" s="21">
        <f>'Terminated loans'!L312</f>
        <v>40361</v>
      </c>
      <c r="I1122" s="21">
        <f>IF(B1122="VELS",'Terminated loans'!M312,'Terminated loans'!B312)</f>
        <v>40663</v>
      </c>
      <c r="J1122" s="34">
        <f t="shared" si="342"/>
        <v>10</v>
      </c>
      <c r="K1122" s="34">
        <f t="shared" si="339"/>
        <v>125</v>
      </c>
      <c r="L1122" s="34">
        <f t="shared" si="340"/>
        <v>10</v>
      </c>
      <c r="M1122" s="34">
        <f t="shared" si="341"/>
        <v>10</v>
      </c>
      <c r="N1122" s="52">
        <f t="shared" si="343"/>
        <v>10</v>
      </c>
      <c r="O1122" s="318">
        <f>+'Terminated loans'!S312</f>
        <v>1600080</v>
      </c>
      <c r="P1122" s="26">
        <f>+'Terminated loans'!T312</f>
        <v>0.03</v>
      </c>
      <c r="Q1122" s="536">
        <f t="shared" si="355"/>
        <v>8.6499999999999994E-2</v>
      </c>
      <c r="R1122" s="222">
        <f t="shared" si="344"/>
        <v>162216.35003016517</v>
      </c>
      <c r="S1122" s="36">
        <f t="shared" si="345"/>
        <v>1559663.2262551342</v>
      </c>
      <c r="T1122" s="36">
        <f t="shared" si="346"/>
        <v>40416.773744865786</v>
      </c>
      <c r="U1122" s="36">
        <f t="shared" si="347"/>
        <v>62500.274046498816</v>
      </c>
      <c r="V1122" s="36">
        <f t="shared" si="348"/>
        <v>22083.500301651657</v>
      </c>
      <c r="W1122" s="37">
        <f t="shared" si="349"/>
        <v>40416.77374484716</v>
      </c>
      <c r="X1122" s="36">
        <f t="shared" si="350"/>
        <v>40416.773744865786</v>
      </c>
      <c r="Y1122" s="276">
        <f t="shared" si="356"/>
        <v>40416.77374484716</v>
      </c>
      <c r="Z1122" s="36">
        <f t="shared" si="351"/>
        <v>62500.274046498816</v>
      </c>
      <c r="AA1122" s="36">
        <f t="shared" si="352"/>
        <v>22083.500301651657</v>
      </c>
      <c r="AB1122" s="38">
        <f t="shared" si="338"/>
        <v>-1.862645149230957E-8</v>
      </c>
      <c r="AC1122" s="17"/>
      <c r="AD1122" s="17">
        <f t="shared" si="353"/>
        <v>10</v>
      </c>
      <c r="AE1122" s="143"/>
      <c r="AH1122" s="103"/>
      <c r="AI1122" s="533"/>
    </row>
    <row r="1123" spans="1:35">
      <c r="A1123" s="533"/>
      <c r="B1123" s="63" t="s">
        <v>80</v>
      </c>
      <c r="C1123" s="67" t="str">
        <f>'Terminated loans'!F313</f>
        <v>E</v>
      </c>
      <c r="D1123" s="19">
        <f>'Terminated loans'!H313</f>
        <v>143214419</v>
      </c>
      <c r="E1123" s="19">
        <f>'Terminated loans'!I313</f>
        <v>99</v>
      </c>
      <c r="F1123" s="19" t="str">
        <f>'Terminated loans'!J313</f>
        <v xml:space="preserve">PERMALLOO R N(SL 2151)         </v>
      </c>
      <c r="G1123" s="547" t="str">
        <f t="shared" si="354"/>
        <v>A1</v>
      </c>
      <c r="H1123" s="21">
        <f>'Terminated loans'!L313</f>
        <v>40451</v>
      </c>
      <c r="I1123" s="21">
        <f>IF(B1123="VELS",'Terminated loans'!M313,'Terminated loans'!B313)</f>
        <v>43009</v>
      </c>
      <c r="J1123" s="34">
        <f t="shared" si="342"/>
        <v>84</v>
      </c>
      <c r="K1123" s="34">
        <f t="shared" si="339"/>
        <v>122</v>
      </c>
      <c r="L1123" s="34">
        <f t="shared" si="340"/>
        <v>84</v>
      </c>
      <c r="M1123" s="34">
        <f t="shared" si="341"/>
        <v>84</v>
      </c>
      <c r="N1123" s="52">
        <f t="shared" si="343"/>
        <v>84</v>
      </c>
      <c r="O1123" s="318">
        <f>+'Terminated loans'!S313</f>
        <v>1516034</v>
      </c>
      <c r="P1123" s="26">
        <f>+'Terminated loans'!T313</f>
        <v>0.03</v>
      </c>
      <c r="Q1123" s="536">
        <f t="shared" si="355"/>
        <v>8.6499999999999994E-2</v>
      </c>
      <c r="R1123" s="222">
        <f t="shared" si="344"/>
        <v>20031.812151442275</v>
      </c>
      <c r="S1123" s="36">
        <f t="shared" si="345"/>
        <v>1258910.6949706839</v>
      </c>
      <c r="T1123" s="36">
        <f t="shared" si="346"/>
        <v>257123.30502931611</v>
      </c>
      <c r="U1123" s="36">
        <f t="shared" si="347"/>
        <v>423761.52575045382</v>
      </c>
      <c r="V1123" s="36">
        <f t="shared" si="348"/>
        <v>166638.22072115121</v>
      </c>
      <c r="W1123" s="37">
        <f t="shared" si="349"/>
        <v>257123.3050293026</v>
      </c>
      <c r="X1123" s="36">
        <f t="shared" si="350"/>
        <v>257123.30502931611</v>
      </c>
      <c r="Y1123" s="276">
        <f t="shared" si="356"/>
        <v>257123.3050293026</v>
      </c>
      <c r="Z1123" s="36">
        <f t="shared" si="351"/>
        <v>423761.52575045382</v>
      </c>
      <c r="AA1123" s="36">
        <f t="shared" si="352"/>
        <v>166638.22072115121</v>
      </c>
      <c r="AB1123" s="38">
        <f t="shared" si="338"/>
        <v>-1.3504177331924438E-8</v>
      </c>
      <c r="AC1123" s="17"/>
      <c r="AD1123" s="17">
        <f t="shared" si="353"/>
        <v>84</v>
      </c>
      <c r="AH1123" s="103"/>
      <c r="AI1123" s="533"/>
    </row>
    <row r="1124" spans="1:35">
      <c r="A1124" s="533"/>
      <c r="C1124" s="67" t="str">
        <f>'Terminated loans'!F314</f>
        <v>E</v>
      </c>
      <c r="D1124" s="19">
        <f>'Terminated loans'!H314</f>
        <v>143741257</v>
      </c>
      <c r="E1124" s="19">
        <f>'Terminated loans'!I314</f>
        <v>99</v>
      </c>
      <c r="F1124" s="19" t="str">
        <f>'Terminated loans'!J314</f>
        <v xml:space="preserve">JEEBODH J (SL 1897)            </v>
      </c>
      <c r="G1124" s="547" t="str">
        <f t="shared" si="354"/>
        <v>A1</v>
      </c>
      <c r="H1124" s="21">
        <f>'Terminated loans'!L314</f>
        <v>40232</v>
      </c>
      <c r="I1124" s="21">
        <f>IF(B1124="VELS",'Terminated loans'!M314,'Terminated loans'!B314)</f>
        <v>40663</v>
      </c>
      <c r="J1124" s="34">
        <f t="shared" si="342"/>
        <v>14</v>
      </c>
      <c r="K1124" s="34">
        <f t="shared" si="339"/>
        <v>129</v>
      </c>
      <c r="L1124" s="34">
        <f t="shared" si="340"/>
        <v>14</v>
      </c>
      <c r="M1124" s="34">
        <f t="shared" si="341"/>
        <v>14</v>
      </c>
      <c r="N1124" s="52">
        <f t="shared" si="343"/>
        <v>14</v>
      </c>
      <c r="O1124" s="318">
        <f>+'Terminated loans'!S314</f>
        <v>2170520</v>
      </c>
      <c r="P1124" s="26">
        <f>+'Terminated loans'!T314</f>
        <v>0.03</v>
      </c>
      <c r="Q1124" s="536">
        <f t="shared" si="355"/>
        <v>8.6499999999999994E-2</v>
      </c>
      <c r="R1124" s="222">
        <f t="shared" si="344"/>
        <v>157959.81527392595</v>
      </c>
      <c r="S1124" s="36">
        <f t="shared" si="345"/>
        <v>2096340.6002980187</v>
      </c>
      <c r="T1124" s="36">
        <f t="shared" si="346"/>
        <v>74179.39970198134</v>
      </c>
      <c r="U1124" s="36">
        <f t="shared" si="347"/>
        <v>115096.81353691895</v>
      </c>
      <c r="V1124" s="36">
        <f t="shared" si="348"/>
        <v>40917.413834962994</v>
      </c>
      <c r="W1124" s="37">
        <f t="shared" si="349"/>
        <v>74179.399701955961</v>
      </c>
      <c r="X1124" s="36">
        <f t="shared" si="350"/>
        <v>74179.39970198134</v>
      </c>
      <c r="Y1124" s="276">
        <f t="shared" si="356"/>
        <v>74179.399701955961</v>
      </c>
      <c r="Z1124" s="36">
        <f t="shared" si="351"/>
        <v>115096.81353691895</v>
      </c>
      <c r="AA1124" s="36">
        <f t="shared" si="352"/>
        <v>40917.413834962994</v>
      </c>
      <c r="AB1124" s="38">
        <f t="shared" si="338"/>
        <v>-2.537854015827179E-8</v>
      </c>
      <c r="AC1124" s="17"/>
      <c r="AD1124" s="17">
        <f t="shared" si="353"/>
        <v>14</v>
      </c>
      <c r="AE1124" s="143"/>
      <c r="AH1124" s="103"/>
      <c r="AI1124" s="533"/>
    </row>
    <row r="1125" spans="1:35">
      <c r="A1125" s="533"/>
      <c r="C1125" s="67" t="str">
        <f>'Terminated loans'!F315</f>
        <v>E</v>
      </c>
      <c r="D1125" s="19">
        <f>'Terminated loans'!H315</f>
        <v>143990141</v>
      </c>
      <c r="E1125" s="19">
        <f>'Terminated loans'!I315</f>
        <v>98</v>
      </c>
      <c r="F1125" s="19" t="str">
        <f>'Terminated loans'!J315</f>
        <v xml:space="preserve">JEEBODH I                      </v>
      </c>
      <c r="G1125" s="547" t="str">
        <f t="shared" si="354"/>
        <v>A2</v>
      </c>
      <c r="H1125" s="21">
        <f>'Terminated loans'!L315</f>
        <v>40213</v>
      </c>
      <c r="I1125" s="21">
        <f>IF(B1125="VELS",'Terminated loans'!M315,'Terminated loans'!B315)</f>
        <v>40663</v>
      </c>
      <c r="J1125" s="34">
        <f t="shared" si="342"/>
        <v>15</v>
      </c>
      <c r="K1125" s="34">
        <f t="shared" si="339"/>
        <v>130</v>
      </c>
      <c r="L1125" s="34">
        <f t="shared" si="340"/>
        <v>15</v>
      </c>
      <c r="M1125" s="34">
        <f t="shared" si="341"/>
        <v>15</v>
      </c>
      <c r="N1125" s="52">
        <f t="shared" si="343"/>
        <v>15</v>
      </c>
      <c r="O1125" s="318">
        <f>+'Terminated loans'!S315</f>
        <v>247248</v>
      </c>
      <c r="P1125" s="26">
        <f>+'Terminated loans'!T315</f>
        <v>0.05</v>
      </c>
      <c r="Q1125" s="536">
        <f t="shared" si="355"/>
        <v>0.104</v>
      </c>
      <c r="R1125" s="222">
        <f t="shared" si="344"/>
        <v>17037.970332778037</v>
      </c>
      <c r="S1125" s="36">
        <f t="shared" si="345"/>
        <v>238687.43716349904</v>
      </c>
      <c r="T1125" s="36">
        <f t="shared" si="346"/>
        <v>8560.5628365009616</v>
      </c>
      <c r="U1125" s="36">
        <f t="shared" si="347"/>
        <v>16882.117828168877</v>
      </c>
      <c r="V1125" s="36">
        <f t="shared" si="348"/>
        <v>8321.5549916705349</v>
      </c>
      <c r="W1125" s="37">
        <f t="shared" si="349"/>
        <v>8560.5628364983422</v>
      </c>
      <c r="X1125" s="36">
        <f t="shared" si="350"/>
        <v>8560.5628365009616</v>
      </c>
      <c r="Y1125" s="276">
        <f t="shared" si="356"/>
        <v>8560.5628364983422</v>
      </c>
      <c r="Z1125" s="36">
        <f t="shared" si="351"/>
        <v>16882.117828168877</v>
      </c>
      <c r="AA1125" s="36">
        <f t="shared" si="352"/>
        <v>8321.5549916705349</v>
      </c>
      <c r="AB1125" s="38">
        <f t="shared" si="338"/>
        <v>-2.6193447411060333E-9</v>
      </c>
      <c r="AC1125" s="17"/>
      <c r="AD1125" s="17">
        <f t="shared" si="353"/>
        <v>15</v>
      </c>
      <c r="AE1125" s="143"/>
      <c r="AH1125" s="103"/>
      <c r="AI1125" s="533"/>
    </row>
    <row r="1126" spans="1:35">
      <c r="A1126" s="533"/>
      <c r="C1126" s="67" t="str">
        <f>'Terminated loans'!F316</f>
        <v>E</v>
      </c>
      <c r="D1126" s="19">
        <f>'Terminated loans'!H316</f>
        <v>143990435</v>
      </c>
      <c r="E1126" s="19">
        <f>'Terminated loans'!I316</f>
        <v>98</v>
      </c>
      <c r="F1126" s="19" t="str">
        <f>'Terminated loans'!J316</f>
        <v xml:space="preserve">FLEURANT M C N(MUACC25181      </v>
      </c>
      <c r="G1126" s="547" t="str">
        <f t="shared" si="354"/>
        <v>A2</v>
      </c>
      <c r="H1126" s="21">
        <f>'Terminated loans'!L316</f>
        <v>40392</v>
      </c>
      <c r="I1126" s="21">
        <f>IF(B1126="VELS",'Terminated loans'!M316,'Terminated loans'!B316)</f>
        <v>40663</v>
      </c>
      <c r="J1126" s="34">
        <f t="shared" si="342"/>
        <v>9</v>
      </c>
      <c r="K1126" s="34">
        <f t="shared" si="339"/>
        <v>124</v>
      </c>
      <c r="L1126" s="34">
        <f t="shared" si="340"/>
        <v>9</v>
      </c>
      <c r="M1126" s="34">
        <f t="shared" si="341"/>
        <v>9</v>
      </c>
      <c r="N1126" s="52">
        <f t="shared" si="343"/>
        <v>9</v>
      </c>
      <c r="O1126" s="318">
        <f>+'Terminated loans'!S316</f>
        <v>242941</v>
      </c>
      <c r="P1126" s="26">
        <f>+'Terminated loans'!T316</f>
        <v>0.05</v>
      </c>
      <c r="Q1126" s="536">
        <f t="shared" si="355"/>
        <v>0.104</v>
      </c>
      <c r="R1126" s="222">
        <f t="shared" si="344"/>
        <v>27558.925547148468</v>
      </c>
      <c r="S1126" s="36">
        <f t="shared" si="345"/>
        <v>237615.21181919891</v>
      </c>
      <c r="T1126" s="36">
        <f t="shared" si="346"/>
        <v>5325.7881808010861</v>
      </c>
      <c r="U1126" s="36">
        <f t="shared" si="347"/>
        <v>10415.118105134869</v>
      </c>
      <c r="V1126" s="36">
        <f t="shared" si="348"/>
        <v>5089.3299243362271</v>
      </c>
      <c r="W1126" s="37">
        <f t="shared" si="349"/>
        <v>5325.7881807986414</v>
      </c>
      <c r="X1126" s="36">
        <f t="shared" si="350"/>
        <v>5325.7881808010861</v>
      </c>
      <c r="Y1126" s="276">
        <f t="shared" si="356"/>
        <v>5325.7881807986414</v>
      </c>
      <c r="Z1126" s="36">
        <f t="shared" si="351"/>
        <v>10415.118105134869</v>
      </c>
      <c r="AA1126" s="36">
        <f t="shared" si="352"/>
        <v>5089.3299243362271</v>
      </c>
      <c r="AB1126" s="38">
        <f t="shared" ref="AB1126:AB1189" si="357">IF(ISERROR(Z1126-AA1126-T1126),"CHECK",Z1126-AA1126-T1126)</f>
        <v>-2.4447217583656311E-9</v>
      </c>
      <c r="AC1126" s="17"/>
      <c r="AD1126" s="17">
        <f t="shared" si="353"/>
        <v>9</v>
      </c>
      <c r="AE1126" s="143"/>
      <c r="AH1126" s="103"/>
      <c r="AI1126" s="533"/>
    </row>
    <row r="1127" spans="1:35">
      <c r="A1127" s="533"/>
      <c r="C1127" s="67" t="str">
        <f>'Terminated loans'!F317</f>
        <v>E</v>
      </c>
      <c r="D1127" s="19">
        <f>'Terminated loans'!H317</f>
        <v>143990508</v>
      </c>
      <c r="E1127" s="19">
        <f>'Terminated loans'!I317</f>
        <v>98</v>
      </c>
      <c r="F1127" s="19" t="str">
        <f>'Terminated loans'!J317</f>
        <v xml:space="preserve">RAMDEEN U N                    </v>
      </c>
      <c r="G1127" s="547" t="str">
        <f t="shared" si="354"/>
        <v>A2</v>
      </c>
      <c r="H1127" s="21">
        <f>'Terminated loans'!L317</f>
        <v>40276</v>
      </c>
      <c r="I1127" s="21">
        <f>IF(B1127="VELS",'Terminated loans'!M317,'Terminated loans'!B317)</f>
        <v>40663</v>
      </c>
      <c r="J1127" s="34">
        <f t="shared" si="342"/>
        <v>13</v>
      </c>
      <c r="K1127" s="34">
        <f t="shared" si="339"/>
        <v>128</v>
      </c>
      <c r="L1127" s="34">
        <f t="shared" si="340"/>
        <v>13</v>
      </c>
      <c r="M1127" s="34">
        <f t="shared" si="341"/>
        <v>13</v>
      </c>
      <c r="N1127" s="52">
        <f t="shared" si="343"/>
        <v>13</v>
      </c>
      <c r="O1127" s="318">
        <f>+'Terminated loans'!S317</f>
        <v>195460</v>
      </c>
      <c r="P1127" s="26">
        <f>+'Terminated loans'!T317</f>
        <v>0.05</v>
      </c>
      <c r="Q1127" s="536">
        <f t="shared" si="355"/>
        <v>0.104</v>
      </c>
      <c r="R1127" s="222">
        <f t="shared" si="344"/>
        <v>15477.563329475735</v>
      </c>
      <c r="S1127" s="36">
        <f t="shared" si="345"/>
        <v>189512.82885368197</v>
      </c>
      <c r="T1127" s="36">
        <f t="shared" si="346"/>
        <v>5947.1711463180254</v>
      </c>
      <c r="U1127" s="36">
        <f t="shared" si="347"/>
        <v>11695.494429500803</v>
      </c>
      <c r="V1127" s="36">
        <f t="shared" si="348"/>
        <v>5748.3232831845817</v>
      </c>
      <c r="W1127" s="37">
        <f t="shared" si="349"/>
        <v>5947.171146316221</v>
      </c>
      <c r="X1127" s="36">
        <f t="shared" si="350"/>
        <v>5947.1711463180254</v>
      </c>
      <c r="Y1127" s="276">
        <f t="shared" si="356"/>
        <v>5947.171146316221</v>
      </c>
      <c r="Z1127" s="36">
        <f t="shared" si="351"/>
        <v>11695.494429500803</v>
      </c>
      <c r="AA1127" s="36">
        <f t="shared" si="352"/>
        <v>5748.3232831845817</v>
      </c>
      <c r="AB1127" s="38">
        <f t="shared" si="357"/>
        <v>-1.8044374883174896E-9</v>
      </c>
      <c r="AC1127" s="17"/>
      <c r="AD1127" s="17">
        <f t="shared" si="353"/>
        <v>13</v>
      </c>
      <c r="AE1127" s="143"/>
      <c r="AH1127" s="103"/>
      <c r="AI1127" s="533"/>
    </row>
    <row r="1128" spans="1:35">
      <c r="A1128" s="533"/>
      <c r="C1128" s="67" t="str">
        <f>'Terminated loans'!F318</f>
        <v>E</v>
      </c>
      <c r="D1128" s="19">
        <f>'Terminated loans'!H318</f>
        <v>143990532</v>
      </c>
      <c r="E1128" s="19">
        <f>'Terminated loans'!I318</f>
        <v>98</v>
      </c>
      <c r="F1128" s="19" t="str">
        <f>'Terminated loans'!J318</f>
        <v xml:space="preserve">RAMPUDARUTH D                  </v>
      </c>
      <c r="G1128" s="547" t="str">
        <f t="shared" si="354"/>
        <v>A2</v>
      </c>
      <c r="H1128" s="21">
        <f>'Terminated loans'!L318</f>
        <v>40199</v>
      </c>
      <c r="I1128" s="21">
        <f>IF(B1128="VELS",'Terminated loans'!M318,'Terminated loans'!B318)</f>
        <v>40663</v>
      </c>
      <c r="J1128" s="34">
        <f t="shared" si="342"/>
        <v>15</v>
      </c>
      <c r="K1128" s="34">
        <f t="shared" ref="K1128:K1191" si="358">ROUND(($I$35-H1128)/365*12,0)</f>
        <v>130</v>
      </c>
      <c r="L1128" s="34">
        <f t="shared" ref="L1128:L1191" si="359">IF(B1128="VELS",J1128,IF(J1128&gt;(IF(OR(E1128=4,E1128=99),$J$3,IF(E1128=97,$J$6,IF(E1128=98,$J$5,"Check")))),(IF(OR(E1128=4,E1128=99),$J$3,IF(E1128=97,$J$6,IF(E1128=98,$J$5,"Check")))),J1128))</f>
        <v>15</v>
      </c>
      <c r="M1128" s="34">
        <f t="shared" ref="M1128:M1191" si="360">IF(K1128&gt;L1128,L1128,K1128)</f>
        <v>15</v>
      </c>
      <c r="N1128" s="52">
        <f t="shared" si="343"/>
        <v>15</v>
      </c>
      <c r="O1128" s="318">
        <f>+'Terminated loans'!S318</f>
        <v>172618</v>
      </c>
      <c r="P1128" s="26">
        <f>+'Terminated loans'!T318</f>
        <v>0.05</v>
      </c>
      <c r="Q1128" s="536">
        <f t="shared" si="355"/>
        <v>0.104</v>
      </c>
      <c r="R1128" s="222">
        <f t="shared" si="344"/>
        <v>11895.183633046492</v>
      </c>
      <c r="S1128" s="36">
        <f t="shared" si="345"/>
        <v>166641.38042891701</v>
      </c>
      <c r="T1128" s="36">
        <f t="shared" si="346"/>
        <v>5976.6195710829925</v>
      </c>
      <c r="U1128" s="36">
        <f t="shared" si="347"/>
        <v>11786.374066778546</v>
      </c>
      <c r="V1128" s="36">
        <f t="shared" si="348"/>
        <v>5809.754495697387</v>
      </c>
      <c r="W1128" s="37">
        <f t="shared" si="349"/>
        <v>5976.6195710811589</v>
      </c>
      <c r="X1128" s="36">
        <f t="shared" si="350"/>
        <v>5976.6195710829925</v>
      </c>
      <c r="Y1128" s="276">
        <f t="shared" si="356"/>
        <v>5976.6195710811589</v>
      </c>
      <c r="Z1128" s="36">
        <f t="shared" si="351"/>
        <v>11786.374066778546</v>
      </c>
      <c r="AA1128" s="36">
        <f t="shared" si="352"/>
        <v>5809.754495697387</v>
      </c>
      <c r="AB1128" s="38">
        <f t="shared" si="357"/>
        <v>-1.8335413187742233E-9</v>
      </c>
      <c r="AC1128" s="17"/>
      <c r="AD1128" s="17">
        <f t="shared" si="353"/>
        <v>15</v>
      </c>
      <c r="AE1128" s="143"/>
      <c r="AH1128" s="103"/>
      <c r="AI1128" s="533"/>
    </row>
    <row r="1129" spans="1:35">
      <c r="A1129" s="533"/>
      <c r="C1129" s="67" t="str">
        <f>'Terminated loans'!F319</f>
        <v>E</v>
      </c>
      <c r="D1129" s="19">
        <f>'Terminated loans'!H319</f>
        <v>143991032</v>
      </c>
      <c r="E1129" s="19">
        <f>'Terminated loans'!I319</f>
        <v>98</v>
      </c>
      <c r="F1129" s="19" t="str">
        <f>'Terminated loans'!J319</f>
        <v xml:space="preserve">KOOLOMUTH-RAMFUL T             </v>
      </c>
      <c r="G1129" s="547" t="str">
        <f t="shared" si="354"/>
        <v>A2</v>
      </c>
      <c r="H1129" s="21">
        <f>'Terminated loans'!L319</f>
        <v>40339</v>
      </c>
      <c r="I1129" s="21">
        <f>IF(B1129="VELS",'Terminated loans'!M319,'Terminated loans'!B319)</f>
        <v>40663</v>
      </c>
      <c r="J1129" s="34">
        <f t="shared" si="342"/>
        <v>11</v>
      </c>
      <c r="K1129" s="34">
        <f t="shared" si="358"/>
        <v>126</v>
      </c>
      <c r="L1129" s="34">
        <f t="shared" si="359"/>
        <v>11</v>
      </c>
      <c r="M1129" s="34">
        <f t="shared" si="360"/>
        <v>11</v>
      </c>
      <c r="N1129" s="52">
        <f t="shared" si="343"/>
        <v>11</v>
      </c>
      <c r="O1129" s="318">
        <f>+'Terminated loans'!S319</f>
        <v>240500</v>
      </c>
      <c r="P1129" s="26">
        <f>+'Terminated loans'!T319</f>
        <v>0.05</v>
      </c>
      <c r="Q1129" s="536">
        <f t="shared" si="355"/>
        <v>0.104</v>
      </c>
      <c r="R1129" s="222">
        <f t="shared" si="344"/>
        <v>22414.015023818396</v>
      </c>
      <c r="S1129" s="36">
        <f t="shared" si="345"/>
        <v>234200.60741631922</v>
      </c>
      <c r="T1129" s="36">
        <f t="shared" si="346"/>
        <v>6299.3925836807757</v>
      </c>
      <c r="U1129" s="36">
        <f t="shared" si="347"/>
        <v>12353.557845680625</v>
      </c>
      <c r="V1129" s="36">
        <f t="shared" si="348"/>
        <v>6054.1652620023815</v>
      </c>
      <c r="W1129" s="37">
        <f t="shared" si="349"/>
        <v>6299.3925836782437</v>
      </c>
      <c r="X1129" s="36">
        <f t="shared" si="350"/>
        <v>6299.3925836807757</v>
      </c>
      <c r="Y1129" s="276">
        <f t="shared" si="356"/>
        <v>6299.3925836782437</v>
      </c>
      <c r="Z1129" s="36">
        <f t="shared" si="351"/>
        <v>12353.557845680625</v>
      </c>
      <c r="AA1129" s="36">
        <f t="shared" si="352"/>
        <v>6054.1652620023815</v>
      </c>
      <c r="AB1129" s="38">
        <f t="shared" si="357"/>
        <v>-2.5320332497358322E-9</v>
      </c>
      <c r="AC1129" s="17"/>
      <c r="AD1129" s="17">
        <f t="shared" si="353"/>
        <v>11</v>
      </c>
      <c r="AE1129" s="143"/>
      <c r="AH1129" s="103"/>
      <c r="AI1129" s="533"/>
    </row>
    <row r="1130" spans="1:35">
      <c r="A1130" s="533"/>
      <c r="C1130" s="67" t="str">
        <f>'Terminated loans'!F320</f>
        <v>E</v>
      </c>
      <c r="D1130" s="19">
        <f>'Terminated loans'!H320</f>
        <v>143991377</v>
      </c>
      <c r="E1130" s="19">
        <f>'Terminated loans'!I320</f>
        <v>98</v>
      </c>
      <c r="F1130" s="19" t="str">
        <f>'Terminated loans'!J320</f>
        <v xml:space="preserve">NELSON M J                     </v>
      </c>
      <c r="G1130" s="547" t="str">
        <f t="shared" si="354"/>
        <v>A2</v>
      </c>
      <c r="H1130" s="21">
        <f>'Terminated loans'!L320</f>
        <v>40247</v>
      </c>
      <c r="I1130" s="21">
        <f>IF(B1130="VELS",'Terminated loans'!M320,'Terminated loans'!B320)</f>
        <v>40663</v>
      </c>
      <c r="J1130" s="34">
        <f t="shared" si="342"/>
        <v>14</v>
      </c>
      <c r="K1130" s="34">
        <f t="shared" si="358"/>
        <v>129</v>
      </c>
      <c r="L1130" s="34">
        <f t="shared" si="359"/>
        <v>14</v>
      </c>
      <c r="M1130" s="34">
        <f t="shared" si="360"/>
        <v>14</v>
      </c>
      <c r="N1130" s="52">
        <f t="shared" si="343"/>
        <v>14</v>
      </c>
      <c r="O1130" s="318">
        <f>+'Terminated loans'!S320</f>
        <v>237061</v>
      </c>
      <c r="P1130" s="26">
        <f>+'Terminated loans'!T320</f>
        <v>0.05</v>
      </c>
      <c r="Q1130" s="536">
        <f t="shared" si="355"/>
        <v>0.104</v>
      </c>
      <c r="R1130" s="222">
        <f t="shared" si="344"/>
        <v>17466.849478878645</v>
      </c>
      <c r="S1130" s="36">
        <f t="shared" si="345"/>
        <v>229349.51463551866</v>
      </c>
      <c r="T1130" s="36">
        <f t="shared" si="346"/>
        <v>7711.4853644813411</v>
      </c>
      <c r="U1130" s="36">
        <f t="shared" si="347"/>
        <v>15186.378068779915</v>
      </c>
      <c r="V1130" s="36">
        <f t="shared" si="348"/>
        <v>7474.8927043009899</v>
      </c>
      <c r="W1130" s="37">
        <f t="shared" si="349"/>
        <v>7711.4853644789255</v>
      </c>
      <c r="X1130" s="36">
        <f t="shared" si="350"/>
        <v>7711.4853644813411</v>
      </c>
      <c r="Y1130" s="276">
        <f t="shared" si="356"/>
        <v>7711.4853644789255</v>
      </c>
      <c r="Z1130" s="36">
        <f t="shared" si="351"/>
        <v>15186.378068779915</v>
      </c>
      <c r="AA1130" s="36">
        <f t="shared" si="352"/>
        <v>7474.8927043009899</v>
      </c>
      <c r="AB1130" s="38">
        <f t="shared" si="357"/>
        <v>-2.4156179279088974E-9</v>
      </c>
      <c r="AC1130" s="17"/>
      <c r="AD1130" s="17">
        <f t="shared" si="353"/>
        <v>14</v>
      </c>
      <c r="AE1130" s="143"/>
      <c r="AH1130" s="103"/>
      <c r="AI1130" s="533"/>
    </row>
    <row r="1131" spans="1:35">
      <c r="A1131" s="533"/>
      <c r="B1131" s="63" t="s">
        <v>80</v>
      </c>
      <c r="C1131" s="67" t="str">
        <f>'Terminated loans'!F321</f>
        <v>E</v>
      </c>
      <c r="D1131" s="19">
        <f>'Terminated loans'!H321</f>
        <v>143991547</v>
      </c>
      <c r="E1131" s="19">
        <f>'Terminated loans'!I321</f>
        <v>98</v>
      </c>
      <c r="F1131" s="19" t="str">
        <f>'Terminated loans'!J321</f>
        <v xml:space="preserve">JADDOO A F A                   </v>
      </c>
      <c r="G1131" s="547" t="str">
        <f t="shared" si="354"/>
        <v>A2</v>
      </c>
      <c r="H1131" s="21">
        <f>'Terminated loans'!L321</f>
        <v>40274</v>
      </c>
      <c r="I1131" s="21">
        <f>IF(B1131="VELS",'Terminated loans'!M321,'Terminated loans'!B321)</f>
        <v>42461</v>
      </c>
      <c r="J1131" s="34">
        <f t="shared" si="342"/>
        <v>72</v>
      </c>
      <c r="K1131" s="34">
        <f t="shared" si="358"/>
        <v>128</v>
      </c>
      <c r="L1131" s="34">
        <f t="shared" si="359"/>
        <v>72</v>
      </c>
      <c r="M1131" s="34">
        <f t="shared" si="360"/>
        <v>72</v>
      </c>
      <c r="N1131" s="52">
        <f t="shared" si="343"/>
        <v>72</v>
      </c>
      <c r="O1131" s="318">
        <f>+'Terminated loans'!S321</f>
        <v>44110</v>
      </c>
      <c r="P1131" s="26">
        <f>+'Terminated loans'!T321</f>
        <v>0.05</v>
      </c>
      <c r="Q1131" s="536">
        <f t="shared" si="355"/>
        <v>0.104</v>
      </c>
      <c r="R1131" s="222">
        <f t="shared" si="344"/>
        <v>710.38857969660057</v>
      </c>
      <c r="S1131" s="36">
        <f t="shared" si="345"/>
        <v>37931.522755733764</v>
      </c>
      <c r="T1131" s="36">
        <f t="shared" si="346"/>
        <v>6178.4772442662361</v>
      </c>
      <c r="U1131" s="36">
        <f t="shared" si="347"/>
        <v>13216.454982421128</v>
      </c>
      <c r="V1131" s="36">
        <f t="shared" si="348"/>
        <v>7037.977738155234</v>
      </c>
      <c r="W1131" s="37">
        <f t="shared" si="349"/>
        <v>6178.4772442658941</v>
      </c>
      <c r="X1131" s="36">
        <f t="shared" si="350"/>
        <v>6178.4772442662361</v>
      </c>
      <c r="Y1131" s="276">
        <f t="shared" si="356"/>
        <v>6178.4772442658941</v>
      </c>
      <c r="Z1131" s="36">
        <f t="shared" si="351"/>
        <v>13216.454982421128</v>
      </c>
      <c r="AA1131" s="36">
        <f t="shared" si="352"/>
        <v>7037.977738155234</v>
      </c>
      <c r="AB1131" s="38">
        <f t="shared" si="357"/>
        <v>-3.4197000786662102E-10</v>
      </c>
      <c r="AC1131" s="17"/>
      <c r="AD1131" s="17">
        <f t="shared" si="353"/>
        <v>72</v>
      </c>
      <c r="AH1131" s="103"/>
      <c r="AI1131" s="533"/>
    </row>
    <row r="1132" spans="1:35">
      <c r="A1132" s="533"/>
      <c r="C1132" s="67" t="str">
        <f>'Terminated loans'!F322</f>
        <v>E</v>
      </c>
      <c r="D1132" s="19">
        <f>'Terminated loans'!H322</f>
        <v>143991636</v>
      </c>
      <c r="E1132" s="19">
        <f>'Terminated loans'!I322</f>
        <v>98</v>
      </c>
      <c r="F1132" s="19" t="str">
        <f>'Terminated loans'!J322</f>
        <v xml:space="preserve">RAMCHURN R D                   </v>
      </c>
      <c r="G1132" s="547" t="str">
        <f t="shared" si="354"/>
        <v>A2</v>
      </c>
      <c r="H1132" s="21">
        <f>'Terminated loans'!L322</f>
        <v>40347</v>
      </c>
      <c r="I1132" s="21">
        <f>IF(B1132="VELS",'Terminated loans'!M322,'Terminated loans'!B322)</f>
        <v>40663</v>
      </c>
      <c r="J1132" s="34">
        <f t="shared" si="342"/>
        <v>10</v>
      </c>
      <c r="K1132" s="34">
        <f t="shared" si="358"/>
        <v>126</v>
      </c>
      <c r="L1132" s="34">
        <f t="shared" si="359"/>
        <v>10</v>
      </c>
      <c r="M1132" s="34">
        <f t="shared" si="360"/>
        <v>10</v>
      </c>
      <c r="N1132" s="52">
        <f t="shared" si="343"/>
        <v>10</v>
      </c>
      <c r="O1132" s="318">
        <f>+'Terminated loans'!S322</f>
        <v>98516</v>
      </c>
      <c r="P1132" s="26">
        <f>+'Terminated loans'!T322</f>
        <v>0.05</v>
      </c>
      <c r="Q1132" s="536">
        <f t="shared" si="355"/>
        <v>0.104</v>
      </c>
      <c r="R1132" s="222">
        <f t="shared" si="344"/>
        <v>10078.773897293951</v>
      </c>
      <c r="S1132" s="36">
        <f t="shared" si="345"/>
        <v>96145.489922632987</v>
      </c>
      <c r="T1132" s="36">
        <f t="shared" si="346"/>
        <v>2370.5100773670129</v>
      </c>
      <c r="U1132" s="36">
        <f t="shared" si="347"/>
        <v>4642.2490503055451</v>
      </c>
      <c r="V1132" s="36">
        <f t="shared" si="348"/>
        <v>2271.7389729395218</v>
      </c>
      <c r="W1132" s="37">
        <f t="shared" si="349"/>
        <v>2370.5100773660233</v>
      </c>
      <c r="X1132" s="36">
        <f t="shared" si="350"/>
        <v>2370.5100773670129</v>
      </c>
      <c r="Y1132" s="276">
        <f t="shared" si="356"/>
        <v>2370.5100773660233</v>
      </c>
      <c r="Z1132" s="36">
        <f t="shared" si="351"/>
        <v>4642.2490503055451</v>
      </c>
      <c r="AA1132" s="36">
        <f t="shared" si="352"/>
        <v>2271.7389729395218</v>
      </c>
      <c r="AB1132" s="38">
        <f t="shared" si="357"/>
        <v>-9.8953023552894592E-10</v>
      </c>
      <c r="AC1132" s="17"/>
      <c r="AD1132" s="17">
        <f t="shared" si="353"/>
        <v>10</v>
      </c>
      <c r="AE1132" s="143"/>
      <c r="AH1132" s="103"/>
      <c r="AI1132" s="533"/>
    </row>
    <row r="1133" spans="1:35">
      <c r="A1133" s="533"/>
      <c r="C1133" s="67" t="str">
        <f>'Terminated loans'!F323</f>
        <v>E</v>
      </c>
      <c r="D1133" s="19">
        <f>'Terminated loans'!H323</f>
        <v>143992020</v>
      </c>
      <c r="E1133" s="19">
        <f>'Terminated loans'!I323</f>
        <v>98</v>
      </c>
      <c r="F1133" s="19" t="str">
        <f>'Terminated loans'!J323</f>
        <v xml:space="preserve">BALLOO E                       </v>
      </c>
      <c r="G1133" s="547" t="str">
        <f t="shared" si="354"/>
        <v>B2</v>
      </c>
      <c r="H1133" s="21">
        <f>'Terminated loans'!L323</f>
        <v>40465</v>
      </c>
      <c r="I1133" s="21">
        <f>IF(B1133="VELS",'Terminated loans'!M323,'Terminated loans'!B323)</f>
        <v>40663</v>
      </c>
      <c r="J1133" s="34">
        <f t="shared" si="342"/>
        <v>7</v>
      </c>
      <c r="K1133" s="34">
        <f t="shared" si="358"/>
        <v>122</v>
      </c>
      <c r="L1133" s="34">
        <f t="shared" si="359"/>
        <v>7</v>
      </c>
      <c r="M1133" s="34">
        <f t="shared" si="360"/>
        <v>7</v>
      </c>
      <c r="N1133" s="52">
        <f t="shared" si="343"/>
        <v>7</v>
      </c>
      <c r="O1133" s="318">
        <f>+'Terminated loans'!S323</f>
        <v>240332</v>
      </c>
      <c r="P1133" s="26">
        <f>+'Terminated loans'!T323</f>
        <v>0.05</v>
      </c>
      <c r="Q1133" s="536">
        <f t="shared" si="355"/>
        <v>9.4E-2</v>
      </c>
      <c r="R1133" s="222">
        <f t="shared" si="344"/>
        <v>34907.741163090104</v>
      </c>
      <c r="S1133" s="36">
        <f t="shared" si="345"/>
        <v>236874.21927851054</v>
      </c>
      <c r="T1133" s="36">
        <f t="shared" si="346"/>
        <v>3457.7807214894565</v>
      </c>
      <c r="U1133" s="36">
        <f t="shared" si="347"/>
        <v>7479.9688631212339</v>
      </c>
      <c r="V1133" s="36">
        <f t="shared" si="348"/>
        <v>4022.1881416307297</v>
      </c>
      <c r="W1133" s="37">
        <f t="shared" si="349"/>
        <v>3457.7807214905042</v>
      </c>
      <c r="X1133" s="36">
        <f t="shared" si="350"/>
        <v>3457.7807214894565</v>
      </c>
      <c r="Y1133" s="276">
        <f t="shared" si="356"/>
        <v>3457.7807214905042</v>
      </c>
      <c r="Z1133" s="36">
        <f t="shared" si="351"/>
        <v>7479.9688631212339</v>
      </c>
      <c r="AA1133" s="36">
        <f t="shared" si="352"/>
        <v>4022.1881416307297</v>
      </c>
      <c r="AB1133" s="38">
        <f t="shared" si="357"/>
        <v>1.0477378964424133E-9</v>
      </c>
      <c r="AC1133" s="17"/>
      <c r="AD1133" s="17">
        <f t="shared" si="353"/>
        <v>7</v>
      </c>
      <c r="AE1133" s="143"/>
      <c r="AH1133" s="103"/>
      <c r="AI1133" s="533"/>
    </row>
    <row r="1134" spans="1:35">
      <c r="A1134" s="533"/>
      <c r="C1134" s="67" t="str">
        <f>'Terminated loans'!F324</f>
        <v>E</v>
      </c>
      <c r="D1134" s="19">
        <f>'Terminated loans'!H324</f>
        <v>143992276</v>
      </c>
      <c r="E1134" s="19">
        <f>'Terminated loans'!I324</f>
        <v>98</v>
      </c>
      <c r="F1134" s="19" t="str">
        <f>'Terminated loans'!J324</f>
        <v xml:space="preserve">ROJOA N B H                    </v>
      </c>
      <c r="G1134" s="547" t="str">
        <f t="shared" si="354"/>
        <v>A2</v>
      </c>
      <c r="H1134" s="21">
        <f>'Terminated loans'!L324</f>
        <v>40350</v>
      </c>
      <c r="I1134" s="21">
        <f>IF(B1134="VELS",'Terminated loans'!M324,'Terminated loans'!B324)</f>
        <v>40663</v>
      </c>
      <c r="J1134" s="34">
        <f t="shared" si="342"/>
        <v>10</v>
      </c>
      <c r="K1134" s="34">
        <f t="shared" si="358"/>
        <v>125</v>
      </c>
      <c r="L1134" s="34">
        <f t="shared" si="359"/>
        <v>10</v>
      </c>
      <c r="M1134" s="34">
        <f t="shared" si="360"/>
        <v>10</v>
      </c>
      <c r="N1134" s="52">
        <f t="shared" si="343"/>
        <v>10</v>
      </c>
      <c r="O1134" s="318">
        <f>+'Terminated loans'!S324</f>
        <v>190938</v>
      </c>
      <c r="P1134" s="26">
        <f>+'Terminated loans'!T324</f>
        <v>0.05</v>
      </c>
      <c r="Q1134" s="536">
        <f t="shared" si="355"/>
        <v>0.104</v>
      </c>
      <c r="R1134" s="222">
        <f t="shared" si="344"/>
        <v>19534.095277939752</v>
      </c>
      <c r="S1134" s="36">
        <f t="shared" si="345"/>
        <v>186343.61479199008</v>
      </c>
      <c r="T1134" s="36">
        <f t="shared" si="346"/>
        <v>4594.3852080099168</v>
      </c>
      <c r="U1134" s="36">
        <f t="shared" si="347"/>
        <v>8997.3379874054517</v>
      </c>
      <c r="V1134" s="36">
        <f t="shared" si="348"/>
        <v>4402.9527793974848</v>
      </c>
      <c r="W1134" s="37">
        <f t="shared" si="349"/>
        <v>4594.3852080079669</v>
      </c>
      <c r="X1134" s="36">
        <f t="shared" si="350"/>
        <v>4594.3852080099168</v>
      </c>
      <c r="Y1134" s="276">
        <f t="shared" si="356"/>
        <v>4594.3852080079669</v>
      </c>
      <c r="Z1134" s="36">
        <f t="shared" si="351"/>
        <v>8997.3379874054517</v>
      </c>
      <c r="AA1134" s="36">
        <f t="shared" si="352"/>
        <v>4402.9527793974848</v>
      </c>
      <c r="AB1134" s="38">
        <f t="shared" si="357"/>
        <v>-1.9499566406011581E-9</v>
      </c>
      <c r="AC1134" s="17"/>
      <c r="AD1134" s="17">
        <f t="shared" si="353"/>
        <v>10</v>
      </c>
      <c r="AE1134" s="143"/>
      <c r="AH1134" s="103"/>
      <c r="AI1134" s="533"/>
    </row>
    <row r="1135" spans="1:35">
      <c r="A1135" s="533"/>
      <c r="C1135" s="67" t="str">
        <f>'Terminated loans'!F325</f>
        <v>E</v>
      </c>
      <c r="D1135" s="19">
        <f>'Terminated loans'!H325</f>
        <v>143992292</v>
      </c>
      <c r="E1135" s="19">
        <f>'Terminated loans'!I325</f>
        <v>98</v>
      </c>
      <c r="F1135" s="19" t="str">
        <f>'Terminated loans'!J325</f>
        <v xml:space="preserve">SAHADUN S                      </v>
      </c>
      <c r="G1135" s="547" t="str">
        <f t="shared" si="354"/>
        <v>A2</v>
      </c>
      <c r="H1135" s="21">
        <f>'Terminated loans'!L325</f>
        <v>40316</v>
      </c>
      <c r="I1135" s="21">
        <f>IF(B1135="VELS",'Terminated loans'!M325,'Terminated loans'!B325)</f>
        <v>40663</v>
      </c>
      <c r="J1135" s="34">
        <f t="shared" ref="J1135:J1198" si="361">ROUND((I1135-H1135)/365*12,0)</f>
        <v>11</v>
      </c>
      <c r="K1135" s="34">
        <f t="shared" si="358"/>
        <v>127</v>
      </c>
      <c r="L1135" s="34">
        <f t="shared" si="359"/>
        <v>11</v>
      </c>
      <c r="M1135" s="34">
        <f t="shared" si="360"/>
        <v>11</v>
      </c>
      <c r="N1135" s="52">
        <f t="shared" ref="N1135:N1198" si="362">IF(C1135="O",IF(ROUND(($I$35-H1135)/365*12,0)&gt;$L1135,$L1135,ROUND(($I$35-H1135)/365*12,0)),IF(OR(C1135="E",C1135="N"),ROUND(M1135,0),"CHECK"))</f>
        <v>11</v>
      </c>
      <c r="O1135" s="318">
        <f>+'Terminated loans'!S325</f>
        <v>28445</v>
      </c>
      <c r="P1135" s="26">
        <f>+'Terminated loans'!T325</f>
        <v>0.05</v>
      </c>
      <c r="Q1135" s="536">
        <f t="shared" si="355"/>
        <v>0.104</v>
      </c>
      <c r="R1135" s="222">
        <f t="shared" ref="R1135:R1198" si="363">PMT(P1135/12,L1135,-O1135,0,0)</f>
        <v>2651.0048122765666</v>
      </c>
      <c r="S1135" s="36">
        <f t="shared" ref="S1135:S1198" si="364">(-PV(Q1135/12,L1135,R1135,0,0))</f>
        <v>27699.94294368898</v>
      </c>
      <c r="T1135" s="36">
        <f t="shared" ref="T1135:T1198" si="365">O1135-S1135</f>
        <v>745.05705631101955</v>
      </c>
      <c r="U1135" s="36">
        <f t="shared" ref="U1135:U1198" si="366">-IF(OR(Q1135="",Q1135=0),0,(CUMIPMT(Q1135/12,L1135,S1135,1,M1135,0)))</f>
        <v>1461.1099913529579</v>
      </c>
      <c r="V1135" s="36">
        <f t="shared" ref="V1135:V1198" si="367">-IF(OR(P1135="",P1135=0),0,(CUMIPMT(P1135/12,L1135,O1135,1,M1135,0)))</f>
        <v>716.052935042233</v>
      </c>
      <c r="W1135" s="37">
        <f t="shared" ref="W1135:W1198" si="368">IF(ISERROR(U1135-V1135),0,U1135-V1135)</f>
        <v>745.05705631072487</v>
      </c>
      <c r="X1135" s="36">
        <f t="shared" ref="X1135:X1198" si="369">IF(C1135="O",T1135/AD1135*N1135,T1135)</f>
        <v>745.05705631101955</v>
      </c>
      <c r="Y1135" s="276">
        <f t="shared" si="356"/>
        <v>745.05705631072487</v>
      </c>
      <c r="Z1135" s="36">
        <f t="shared" ref="Z1135:Z1198" si="370">-IF(OR(Q1135="",Q1135=0),0,(CUMIPMT(Q1135/12,L1135,S1135,1,L1135,0)))</f>
        <v>1461.1099913529579</v>
      </c>
      <c r="AA1135" s="36">
        <f t="shared" ref="AA1135:AA1198" si="371">-IF(OR(P1135="",P1135=0),0,(CUMIPMT(P1135/12,L1135,O1135,1,L1135,0)))</f>
        <v>716.052935042233</v>
      </c>
      <c r="AB1135" s="38">
        <f t="shared" si="357"/>
        <v>-2.9467628337442875E-10</v>
      </c>
      <c r="AC1135" s="17"/>
      <c r="AD1135" s="17">
        <f t="shared" ref="AD1135:AD1198" si="372">IF(L1135&gt;$J$2,$J$2,L1135)</f>
        <v>11</v>
      </c>
      <c r="AE1135" s="143"/>
      <c r="AH1135" s="103"/>
      <c r="AI1135" s="533"/>
    </row>
    <row r="1136" spans="1:35">
      <c r="A1136" s="533"/>
      <c r="C1136" s="67" t="str">
        <f>'Terminated loans'!F326</f>
        <v>E</v>
      </c>
      <c r="D1136" s="19">
        <f>'Terminated loans'!H326</f>
        <v>143992861</v>
      </c>
      <c r="E1136" s="19">
        <f>'Terminated loans'!I326</f>
        <v>98</v>
      </c>
      <c r="F1136" s="19" t="str">
        <f>'Terminated loans'!J326</f>
        <v xml:space="preserve">PROSPER A D                    </v>
      </c>
      <c r="G1136" s="547" t="str">
        <f t="shared" si="354"/>
        <v>A2</v>
      </c>
      <c r="H1136" s="21">
        <f>'Terminated loans'!L326</f>
        <v>40354</v>
      </c>
      <c r="I1136" s="21">
        <f>IF(B1136="VELS",'Terminated loans'!M326,'Terminated loans'!B326)</f>
        <v>40663</v>
      </c>
      <c r="J1136" s="34">
        <f t="shared" si="361"/>
        <v>10</v>
      </c>
      <c r="K1136" s="34">
        <f t="shared" si="358"/>
        <v>125</v>
      </c>
      <c r="L1136" s="34">
        <f t="shared" si="359"/>
        <v>10</v>
      </c>
      <c r="M1136" s="34">
        <f t="shared" si="360"/>
        <v>10</v>
      </c>
      <c r="N1136" s="52">
        <f t="shared" si="362"/>
        <v>10</v>
      </c>
      <c r="O1136" s="318">
        <f>+'Terminated loans'!S326</f>
        <v>201591</v>
      </c>
      <c r="P1136" s="26">
        <f>+'Terminated loans'!T326</f>
        <v>0.05</v>
      </c>
      <c r="Q1136" s="536">
        <f t="shared" si="355"/>
        <v>0.104</v>
      </c>
      <c r="R1136" s="222">
        <f t="shared" si="363"/>
        <v>20623.960663540798</v>
      </c>
      <c r="S1136" s="36">
        <f t="shared" si="364"/>
        <v>196740.28035033404</v>
      </c>
      <c r="T1136" s="36">
        <f t="shared" si="365"/>
        <v>4850.7196496659599</v>
      </c>
      <c r="U1136" s="36">
        <f t="shared" si="366"/>
        <v>9499.3262850719038</v>
      </c>
      <c r="V1136" s="36">
        <f t="shared" si="367"/>
        <v>4648.6066354079812</v>
      </c>
      <c r="W1136" s="37">
        <f t="shared" si="368"/>
        <v>4850.7196496639226</v>
      </c>
      <c r="X1136" s="36">
        <f t="shared" si="369"/>
        <v>4850.7196496659599</v>
      </c>
      <c r="Y1136" s="276">
        <f t="shared" si="356"/>
        <v>4850.7196496639226</v>
      </c>
      <c r="Z1136" s="36">
        <f t="shared" si="370"/>
        <v>9499.3262850719038</v>
      </c>
      <c r="AA1136" s="36">
        <f t="shared" si="371"/>
        <v>4648.6066354079812</v>
      </c>
      <c r="AB1136" s="38">
        <f t="shared" si="357"/>
        <v>-2.0372681319713593E-9</v>
      </c>
      <c r="AC1136" s="17"/>
      <c r="AD1136" s="17">
        <f t="shared" si="372"/>
        <v>10</v>
      </c>
      <c r="AE1136" s="143"/>
      <c r="AH1136" s="103"/>
      <c r="AI1136" s="533"/>
    </row>
    <row r="1137" spans="1:35">
      <c r="A1137" s="533"/>
      <c r="C1137" s="67" t="str">
        <f>'Terminated loans'!F327</f>
        <v>E</v>
      </c>
      <c r="D1137" s="19">
        <f>'Terminated loans'!H327</f>
        <v>143993159</v>
      </c>
      <c r="E1137" s="19">
        <f>'Terminated loans'!I327</f>
        <v>98</v>
      </c>
      <c r="F1137" s="19" t="str">
        <f>'Terminated loans'!J327</f>
        <v xml:space="preserve">RAMSAHYE-SEETARAM V            </v>
      </c>
      <c r="G1137" s="547" t="str">
        <f t="shared" si="354"/>
        <v>A2</v>
      </c>
      <c r="H1137" s="21">
        <f>'Terminated loans'!L327</f>
        <v>40421</v>
      </c>
      <c r="I1137" s="21">
        <f>IF(B1137="VELS",'Terminated loans'!M327,'Terminated loans'!B327)</f>
        <v>40663</v>
      </c>
      <c r="J1137" s="34">
        <f t="shared" si="361"/>
        <v>8</v>
      </c>
      <c r="K1137" s="34">
        <f t="shared" si="358"/>
        <v>123</v>
      </c>
      <c r="L1137" s="34">
        <f t="shared" si="359"/>
        <v>8</v>
      </c>
      <c r="M1137" s="34">
        <f t="shared" si="360"/>
        <v>8</v>
      </c>
      <c r="N1137" s="52">
        <f t="shared" si="362"/>
        <v>8</v>
      </c>
      <c r="O1137" s="318">
        <f>+'Terminated loans'!S327</f>
        <v>244393</v>
      </c>
      <c r="P1137" s="26">
        <f>+'Terminated loans'!T327</f>
        <v>0.05</v>
      </c>
      <c r="Q1137" s="536">
        <f t="shared" si="355"/>
        <v>0.104</v>
      </c>
      <c r="R1137" s="222">
        <f t="shared" si="363"/>
        <v>31124.699682340735</v>
      </c>
      <c r="S1137" s="36">
        <f t="shared" si="364"/>
        <v>239560.67881692143</v>
      </c>
      <c r="T1137" s="36">
        <f t="shared" si="365"/>
        <v>4832.3211830785731</v>
      </c>
      <c r="U1137" s="36">
        <f t="shared" si="366"/>
        <v>9436.918641802069</v>
      </c>
      <c r="V1137" s="36">
        <f t="shared" si="367"/>
        <v>4604.5974587259116</v>
      </c>
      <c r="W1137" s="37">
        <f t="shared" si="368"/>
        <v>4832.3211830761575</v>
      </c>
      <c r="X1137" s="36">
        <f t="shared" si="369"/>
        <v>4832.3211830785731</v>
      </c>
      <c r="Y1137" s="276">
        <f t="shared" si="356"/>
        <v>4832.3211830761575</v>
      </c>
      <c r="Z1137" s="36">
        <f t="shared" si="370"/>
        <v>9436.918641802069</v>
      </c>
      <c r="AA1137" s="36">
        <f t="shared" si="371"/>
        <v>4604.5974587259116</v>
      </c>
      <c r="AB1137" s="38">
        <f t="shared" si="357"/>
        <v>-2.4156179279088974E-9</v>
      </c>
      <c r="AC1137" s="17"/>
      <c r="AD1137" s="17">
        <f t="shared" si="372"/>
        <v>8</v>
      </c>
      <c r="AE1137" s="143"/>
      <c r="AH1137" s="103"/>
      <c r="AI1137" s="533"/>
    </row>
    <row r="1138" spans="1:35">
      <c r="A1138" s="533"/>
      <c r="C1138" s="67" t="str">
        <f>'Terminated loans'!F328</f>
        <v>E</v>
      </c>
      <c r="D1138" s="19">
        <f>'Terminated loans'!H328</f>
        <v>143993345</v>
      </c>
      <c r="E1138" s="19">
        <f>'Terminated loans'!I328</f>
        <v>98</v>
      </c>
      <c r="F1138" s="19" t="str">
        <f>'Terminated loans'!J328</f>
        <v xml:space="preserve">SHEIK MAHOMOD M N              </v>
      </c>
      <c r="G1138" s="547" t="str">
        <f t="shared" si="354"/>
        <v>B2</v>
      </c>
      <c r="H1138" s="21">
        <f>'Terminated loans'!L328</f>
        <v>40463</v>
      </c>
      <c r="I1138" s="21">
        <f>IF(B1138="VELS",'Terminated loans'!M328,'Terminated loans'!B328)</f>
        <v>40663</v>
      </c>
      <c r="J1138" s="34">
        <f t="shared" si="361"/>
        <v>7</v>
      </c>
      <c r="K1138" s="34">
        <f t="shared" si="358"/>
        <v>122</v>
      </c>
      <c r="L1138" s="34">
        <f t="shared" si="359"/>
        <v>7</v>
      </c>
      <c r="M1138" s="34">
        <f t="shared" si="360"/>
        <v>7</v>
      </c>
      <c r="N1138" s="52">
        <f t="shared" si="362"/>
        <v>7</v>
      </c>
      <c r="O1138" s="318">
        <f>+'Terminated loans'!S328</f>
        <v>186888</v>
      </c>
      <c r="P1138" s="26">
        <f>+'Terminated loans'!T328</f>
        <v>0.05</v>
      </c>
      <c r="Q1138" s="536">
        <f t="shared" si="355"/>
        <v>9.4E-2</v>
      </c>
      <c r="R1138" s="222">
        <f t="shared" si="363"/>
        <v>27145.107311916781</v>
      </c>
      <c r="S1138" s="36">
        <f t="shared" si="364"/>
        <v>184199.14573391093</v>
      </c>
      <c r="T1138" s="36">
        <f t="shared" si="365"/>
        <v>2688.8542660890671</v>
      </c>
      <c r="U1138" s="36">
        <f t="shared" si="366"/>
        <v>5816.6054495073913</v>
      </c>
      <c r="V1138" s="36">
        <f t="shared" si="367"/>
        <v>3127.7511834174802</v>
      </c>
      <c r="W1138" s="37">
        <f t="shared" si="368"/>
        <v>2688.8542660899111</v>
      </c>
      <c r="X1138" s="36">
        <f t="shared" si="369"/>
        <v>2688.8542660890671</v>
      </c>
      <c r="Y1138" s="276">
        <f t="shared" si="356"/>
        <v>2688.8542660899111</v>
      </c>
      <c r="Z1138" s="36">
        <f t="shared" si="370"/>
        <v>5816.6054495073913</v>
      </c>
      <c r="AA1138" s="36">
        <f t="shared" si="371"/>
        <v>3127.7511834174802</v>
      </c>
      <c r="AB1138" s="38">
        <f t="shared" si="357"/>
        <v>8.440110832452774E-10</v>
      </c>
      <c r="AC1138" s="17"/>
      <c r="AD1138" s="17">
        <f t="shared" si="372"/>
        <v>7</v>
      </c>
      <c r="AE1138" s="143"/>
      <c r="AH1138" s="103"/>
      <c r="AI1138" s="533"/>
    </row>
    <row r="1139" spans="1:35">
      <c r="A1139" s="533"/>
      <c r="C1139" s="67" t="str">
        <f>'Terminated loans'!F329</f>
        <v>E</v>
      </c>
      <c r="D1139" s="19">
        <f>'Terminated loans'!H329</f>
        <v>363478573</v>
      </c>
      <c r="E1139" s="19">
        <f>'Terminated loans'!I329</f>
        <v>99</v>
      </c>
      <c r="F1139" s="19" t="str">
        <f>'Terminated loans'!J329</f>
        <v xml:space="preserve">DAJEE R R (SL 1860)            </v>
      </c>
      <c r="G1139" s="547" t="str">
        <f t="shared" si="354"/>
        <v>A1</v>
      </c>
      <c r="H1139" s="21">
        <f>'Terminated loans'!L329</f>
        <v>40207</v>
      </c>
      <c r="I1139" s="21">
        <f>IF(B1139="VELS",'Terminated loans'!M329,'Terminated loans'!B329)</f>
        <v>40663</v>
      </c>
      <c r="J1139" s="34">
        <f t="shared" si="361"/>
        <v>15</v>
      </c>
      <c r="K1139" s="34">
        <f t="shared" si="358"/>
        <v>130</v>
      </c>
      <c r="L1139" s="34">
        <f t="shared" si="359"/>
        <v>15</v>
      </c>
      <c r="M1139" s="34">
        <f t="shared" si="360"/>
        <v>15</v>
      </c>
      <c r="N1139" s="52">
        <f t="shared" si="362"/>
        <v>15</v>
      </c>
      <c r="O1139" s="318">
        <f>+'Terminated loans'!S329</f>
        <v>3000000</v>
      </c>
      <c r="P1139" s="26">
        <f>+'Terminated loans'!T329</f>
        <v>0.03</v>
      </c>
      <c r="Q1139" s="536">
        <f t="shared" si="355"/>
        <v>8.6499999999999994E-2</v>
      </c>
      <c r="R1139" s="222">
        <f t="shared" si="363"/>
        <v>204023.30366795344</v>
      </c>
      <c r="S1139" s="36">
        <f t="shared" si="364"/>
        <v>2890850.5430118763</v>
      </c>
      <c r="T1139" s="36">
        <f t="shared" si="365"/>
        <v>109149.45698812371</v>
      </c>
      <c r="U1139" s="36">
        <f t="shared" si="366"/>
        <v>169499.01200739155</v>
      </c>
      <c r="V1139" s="36">
        <f t="shared" si="367"/>
        <v>60349.555019302294</v>
      </c>
      <c r="W1139" s="37">
        <f t="shared" si="368"/>
        <v>109149.45698808925</v>
      </c>
      <c r="X1139" s="36">
        <f t="shared" si="369"/>
        <v>109149.45698812371</v>
      </c>
      <c r="Y1139" s="276">
        <f t="shared" si="356"/>
        <v>109149.45698808925</v>
      </c>
      <c r="Z1139" s="36">
        <f t="shared" si="370"/>
        <v>169499.01200739155</v>
      </c>
      <c r="AA1139" s="36">
        <f t="shared" si="371"/>
        <v>60349.555019302294</v>
      </c>
      <c r="AB1139" s="38">
        <f t="shared" si="357"/>
        <v>-3.4458935260772705E-8</v>
      </c>
      <c r="AC1139" s="17"/>
      <c r="AD1139" s="17">
        <f t="shared" si="372"/>
        <v>15</v>
      </c>
      <c r="AE1139" s="143"/>
      <c r="AH1139" s="103"/>
      <c r="AI1139" s="533"/>
    </row>
    <row r="1140" spans="1:35">
      <c r="A1140" s="533"/>
      <c r="C1140" s="67" t="str">
        <f>'Terminated loans'!F330</f>
        <v>E</v>
      </c>
      <c r="D1140" s="19">
        <f>'Terminated loans'!H330</f>
        <v>143091333</v>
      </c>
      <c r="E1140" s="19">
        <f>'Terminated loans'!I330</f>
        <v>99</v>
      </c>
      <c r="F1140" s="19" t="str">
        <f>'Terminated loans'!J330</f>
        <v xml:space="preserve">JANKEE S (SL2304)              </v>
      </c>
      <c r="G1140" s="547" t="str">
        <f t="shared" si="354"/>
        <v>B1</v>
      </c>
      <c r="H1140" s="21">
        <f>'Terminated loans'!L330</f>
        <v>40494</v>
      </c>
      <c r="I1140" s="21">
        <f>IF(B1140="VELS",'Terminated loans'!M330,'Terminated loans'!B330)</f>
        <v>40663</v>
      </c>
      <c r="J1140" s="34">
        <f t="shared" si="361"/>
        <v>6</v>
      </c>
      <c r="K1140" s="34">
        <f t="shared" si="358"/>
        <v>121</v>
      </c>
      <c r="L1140" s="34">
        <f t="shared" si="359"/>
        <v>6</v>
      </c>
      <c r="M1140" s="34">
        <f t="shared" si="360"/>
        <v>6</v>
      </c>
      <c r="N1140" s="52">
        <f t="shared" si="362"/>
        <v>6</v>
      </c>
      <c r="O1140" s="318">
        <f>+'Terminated loans'!S330</f>
        <v>70072</v>
      </c>
      <c r="P1140" s="26">
        <f>+'Terminated loans'!T330</f>
        <v>0.03</v>
      </c>
      <c r="Q1140" s="536">
        <f t="shared" si="355"/>
        <v>7.6499999999999999E-2</v>
      </c>
      <c r="R1140" s="222">
        <f t="shared" si="363"/>
        <v>11781.067625870905</v>
      </c>
      <c r="S1140" s="36">
        <f t="shared" si="364"/>
        <v>69135.647822874467</v>
      </c>
      <c r="T1140" s="36">
        <f t="shared" si="365"/>
        <v>936.35217712553276</v>
      </c>
      <c r="U1140" s="36">
        <f t="shared" si="366"/>
        <v>1550.7579323513492</v>
      </c>
      <c r="V1140" s="36">
        <f t="shared" si="367"/>
        <v>614.40575522540894</v>
      </c>
      <c r="W1140" s="37">
        <f t="shared" si="368"/>
        <v>936.35217712594022</v>
      </c>
      <c r="X1140" s="36">
        <f t="shared" si="369"/>
        <v>936.35217712553276</v>
      </c>
      <c r="Y1140" s="276">
        <f t="shared" si="356"/>
        <v>936.35217712594022</v>
      </c>
      <c r="Z1140" s="36">
        <f t="shared" si="370"/>
        <v>1550.7579323513492</v>
      </c>
      <c r="AA1140" s="36">
        <f t="shared" si="371"/>
        <v>614.40575522540894</v>
      </c>
      <c r="AB1140" s="38">
        <f t="shared" si="357"/>
        <v>4.0745362639427185E-10</v>
      </c>
      <c r="AC1140" s="17"/>
      <c r="AD1140" s="17">
        <f t="shared" si="372"/>
        <v>6</v>
      </c>
      <c r="AE1140" s="143"/>
      <c r="AH1140" s="103"/>
      <c r="AI1140" s="533"/>
    </row>
    <row r="1141" spans="1:35">
      <c r="A1141" s="533"/>
      <c r="C1141" s="67" t="str">
        <f>'Terminated loans'!F331</f>
        <v>E</v>
      </c>
      <c r="D1141" s="19">
        <f>'Terminated loans'!H331</f>
        <v>143988864</v>
      </c>
      <c r="E1141" s="19">
        <f>'Terminated loans'!I331</f>
        <v>99</v>
      </c>
      <c r="F1141" s="19" t="str">
        <f>'Terminated loans'!J331</f>
        <v xml:space="preserve">FLEURANT M C N (SL 2311)       </v>
      </c>
      <c r="G1141" s="547" t="str">
        <f t="shared" si="354"/>
        <v>B1</v>
      </c>
      <c r="H1141" s="21">
        <f>'Terminated loans'!L331</f>
        <v>40532</v>
      </c>
      <c r="I1141" s="21">
        <f>IF(B1141="VELS",'Terminated loans'!M331,'Terminated loans'!B331)</f>
        <v>40663</v>
      </c>
      <c r="J1141" s="34">
        <f t="shared" si="361"/>
        <v>4</v>
      </c>
      <c r="K1141" s="34">
        <f t="shared" si="358"/>
        <v>119</v>
      </c>
      <c r="L1141" s="34">
        <f t="shared" si="359"/>
        <v>4</v>
      </c>
      <c r="M1141" s="34">
        <f t="shared" si="360"/>
        <v>4</v>
      </c>
      <c r="N1141" s="52">
        <f t="shared" si="362"/>
        <v>4</v>
      </c>
      <c r="O1141" s="318">
        <f>+'Terminated loans'!S331</f>
        <v>2111128</v>
      </c>
      <c r="P1141" s="26">
        <f>+'Terminated loans'!T331</f>
        <v>0.03</v>
      </c>
      <c r="Q1141" s="536">
        <f t="shared" si="355"/>
        <v>7.6499999999999999E-2</v>
      </c>
      <c r="R1141" s="222">
        <f t="shared" si="363"/>
        <v>531084.75564405369</v>
      </c>
      <c r="S1141" s="36">
        <f t="shared" si="364"/>
        <v>2090909.2745435834</v>
      </c>
      <c r="T1141" s="36">
        <f t="shared" si="365"/>
        <v>20218.725456416607</v>
      </c>
      <c r="U1141" s="36">
        <f t="shared" si="366"/>
        <v>33429.748032641364</v>
      </c>
      <c r="V1141" s="36">
        <f t="shared" si="367"/>
        <v>13211.022576214746</v>
      </c>
      <c r="W1141" s="37">
        <f t="shared" si="368"/>
        <v>20218.725456426619</v>
      </c>
      <c r="X1141" s="36">
        <f t="shared" si="369"/>
        <v>20218.725456416607</v>
      </c>
      <c r="Y1141" s="276">
        <f t="shared" si="356"/>
        <v>20218.725456426619</v>
      </c>
      <c r="Z1141" s="36">
        <f t="shared" si="370"/>
        <v>33429.748032641364</v>
      </c>
      <c r="AA1141" s="36">
        <f t="shared" si="371"/>
        <v>13211.022576214746</v>
      </c>
      <c r="AB1141" s="38">
        <f t="shared" si="357"/>
        <v>1.0011717677116394E-8</v>
      </c>
      <c r="AC1141" s="17"/>
      <c r="AD1141" s="17">
        <f t="shared" si="372"/>
        <v>4</v>
      </c>
      <c r="AE1141" s="143"/>
      <c r="AH1141" s="103"/>
      <c r="AI1141" s="533"/>
    </row>
    <row r="1142" spans="1:35">
      <c r="A1142" s="533"/>
      <c r="C1142" s="67" t="str">
        <f>'Terminated loans'!F332</f>
        <v>E</v>
      </c>
      <c r="D1142" s="19">
        <f>'Terminated loans'!H332</f>
        <v>143135462</v>
      </c>
      <c r="E1142" s="19">
        <f>'Terminated loans'!I332</f>
        <v>99</v>
      </c>
      <c r="F1142" s="19" t="str">
        <f>'Terminated loans'!J332</f>
        <v xml:space="preserve">ROWJEE M B(SL 2310)            </v>
      </c>
      <c r="G1142" s="547" t="str">
        <f t="shared" si="354"/>
        <v>B1</v>
      </c>
      <c r="H1142" s="21">
        <f>'Terminated loans'!L332</f>
        <v>40564</v>
      </c>
      <c r="I1142" s="21">
        <f>IF(B1142="VELS",'Terminated loans'!M332,'Terminated loans'!B332)</f>
        <v>40663</v>
      </c>
      <c r="J1142" s="34">
        <f t="shared" si="361"/>
        <v>3</v>
      </c>
      <c r="K1142" s="34">
        <f t="shared" si="358"/>
        <v>118</v>
      </c>
      <c r="L1142" s="34">
        <f t="shared" si="359"/>
        <v>3</v>
      </c>
      <c r="M1142" s="34">
        <f t="shared" si="360"/>
        <v>3</v>
      </c>
      <c r="N1142" s="52">
        <f t="shared" si="362"/>
        <v>3</v>
      </c>
      <c r="O1142" s="318">
        <f>+'Terminated loans'!S332</f>
        <v>2759908</v>
      </c>
      <c r="P1142" s="26">
        <f>+'Terminated loans'!T332</f>
        <v>0.03</v>
      </c>
      <c r="Q1142" s="536">
        <f t="shared" si="355"/>
        <v>7.6499999999999999E-2</v>
      </c>
      <c r="R1142" s="222">
        <f t="shared" si="363"/>
        <v>924573.00841804151</v>
      </c>
      <c r="S1142" s="36">
        <f t="shared" si="364"/>
        <v>2738726.2985987938</v>
      </c>
      <c r="T1142" s="36">
        <f t="shared" si="365"/>
        <v>21181.701401206199</v>
      </c>
      <c r="U1142" s="36">
        <f t="shared" si="366"/>
        <v>34992.726655344944</v>
      </c>
      <c r="V1142" s="36">
        <f t="shared" si="367"/>
        <v>13811.02525412431</v>
      </c>
      <c r="W1142" s="37">
        <f t="shared" si="368"/>
        <v>21181.701401220635</v>
      </c>
      <c r="X1142" s="36">
        <f t="shared" si="369"/>
        <v>21181.701401206199</v>
      </c>
      <c r="Y1142" s="276">
        <f t="shared" si="356"/>
        <v>21181.701401220635</v>
      </c>
      <c r="Z1142" s="36">
        <f t="shared" si="370"/>
        <v>34992.726655344944</v>
      </c>
      <c r="AA1142" s="36">
        <f t="shared" si="371"/>
        <v>13811.02525412431</v>
      </c>
      <c r="AB1142" s="38">
        <f t="shared" si="357"/>
        <v>1.4435499906539917E-8</v>
      </c>
      <c r="AC1142" s="17"/>
      <c r="AD1142" s="17">
        <f t="shared" si="372"/>
        <v>3</v>
      </c>
      <c r="AE1142" s="143"/>
      <c r="AH1142" s="103"/>
      <c r="AI1142" s="533"/>
    </row>
    <row r="1143" spans="1:35">
      <c r="A1143" s="533"/>
      <c r="C1143" s="67" t="str">
        <f>'Terminated loans'!F333</f>
        <v>E</v>
      </c>
      <c r="D1143" s="19">
        <f>'Terminated loans'!H333</f>
        <v>143124592</v>
      </c>
      <c r="E1143" s="19">
        <f>'Terminated loans'!I333</f>
        <v>99</v>
      </c>
      <c r="F1143" s="19" t="str">
        <f>'Terminated loans'!J333</f>
        <v xml:space="preserve">NELSON M-J (SL2341)            </v>
      </c>
      <c r="G1143" s="547" t="str">
        <f t="shared" si="354"/>
        <v>B1</v>
      </c>
      <c r="H1143" s="21">
        <f>'Terminated loans'!L333</f>
        <v>40627</v>
      </c>
      <c r="I1143" s="21">
        <f>IF(B1143="VELS",'Terminated loans'!M333,'Terminated loans'!B333)</f>
        <v>40663</v>
      </c>
      <c r="J1143" s="34">
        <f t="shared" si="361"/>
        <v>1</v>
      </c>
      <c r="K1143" s="34">
        <f t="shared" si="358"/>
        <v>116</v>
      </c>
      <c r="L1143" s="34">
        <f t="shared" si="359"/>
        <v>1</v>
      </c>
      <c r="M1143" s="34">
        <f t="shared" si="360"/>
        <v>1</v>
      </c>
      <c r="N1143" s="52">
        <f t="shared" si="362"/>
        <v>1</v>
      </c>
      <c r="O1143" s="318">
        <f>+'Terminated loans'!S333</f>
        <v>2664632</v>
      </c>
      <c r="P1143" s="26">
        <f>+'Terminated loans'!T333</f>
        <v>0.03</v>
      </c>
      <c r="Q1143" s="536">
        <f t="shared" si="355"/>
        <v>7.6499999999999999E-2</v>
      </c>
      <c r="R1143" s="222">
        <f t="shared" si="363"/>
        <v>2671293.5799999996</v>
      </c>
      <c r="S1143" s="36">
        <f t="shared" si="364"/>
        <v>2654371.9587628944</v>
      </c>
      <c r="T1143" s="36">
        <f t="shared" si="365"/>
        <v>10260.041237105615</v>
      </c>
      <c r="U1143" s="36">
        <f t="shared" si="366"/>
        <v>16921.621237113141</v>
      </c>
      <c r="V1143" s="36">
        <f t="shared" si="367"/>
        <v>6661.5799999991432</v>
      </c>
      <c r="W1143" s="37">
        <f t="shared" si="368"/>
        <v>10260.041237113997</v>
      </c>
      <c r="X1143" s="36">
        <f t="shared" si="369"/>
        <v>10260.041237105615</v>
      </c>
      <c r="Y1143" s="276">
        <f t="shared" si="356"/>
        <v>10260.041237113997</v>
      </c>
      <c r="Z1143" s="36">
        <f t="shared" si="370"/>
        <v>16921.621237113141</v>
      </c>
      <c r="AA1143" s="36">
        <f t="shared" si="371"/>
        <v>6661.5799999991432</v>
      </c>
      <c r="AB1143" s="38">
        <f t="shared" si="357"/>
        <v>8.3819031715393066E-9</v>
      </c>
      <c r="AC1143" s="17"/>
      <c r="AD1143" s="17">
        <f t="shared" si="372"/>
        <v>1</v>
      </c>
      <c r="AE1143" s="143"/>
      <c r="AH1143" s="103"/>
      <c r="AI1143" s="533"/>
    </row>
    <row r="1144" spans="1:35">
      <c r="A1144" s="533"/>
      <c r="B1144" s="63" t="s">
        <v>80</v>
      </c>
      <c r="C1144" s="67" t="str">
        <f>'Terminated loans'!F334</f>
        <v>N</v>
      </c>
      <c r="D1144" s="19">
        <f>'Terminated loans'!H334</f>
        <v>141000438</v>
      </c>
      <c r="E1144" s="19">
        <f>'Terminated loans'!I334</f>
        <v>98</v>
      </c>
      <c r="F1144" s="19" t="str">
        <f>'Terminated loans'!J334</f>
        <v xml:space="preserve">CUTTAREE N/039802              </v>
      </c>
      <c r="G1144" s="547" t="str">
        <f t="shared" si="354"/>
        <v>A2</v>
      </c>
      <c r="H1144" s="21">
        <f>'Terminated loans'!L334</f>
        <v>38866</v>
      </c>
      <c r="I1144" s="21">
        <f>IF(B1144="VELS",'Terminated loans'!M334,'Terminated loans'!B334)</f>
        <v>40686</v>
      </c>
      <c r="J1144" s="34">
        <f t="shared" si="361"/>
        <v>60</v>
      </c>
      <c r="K1144" s="34">
        <f t="shared" si="358"/>
        <v>174</v>
      </c>
      <c r="L1144" s="34">
        <f t="shared" si="359"/>
        <v>60</v>
      </c>
      <c r="M1144" s="34">
        <f t="shared" si="360"/>
        <v>60</v>
      </c>
      <c r="N1144" s="52">
        <f t="shared" si="362"/>
        <v>60</v>
      </c>
      <c r="O1144" s="318">
        <f>+'Terminated loans'!S334</f>
        <v>80016</v>
      </c>
      <c r="P1144" s="26">
        <f>+'Terminated loans'!T334</f>
        <v>0.05</v>
      </c>
      <c r="Q1144" s="536">
        <f t="shared" si="355"/>
        <v>0.104</v>
      </c>
      <c r="R1144" s="222">
        <f t="shared" si="363"/>
        <v>1510.000631259179</v>
      </c>
      <c r="S1144" s="36">
        <f t="shared" si="364"/>
        <v>70414.697225246346</v>
      </c>
      <c r="T1144" s="36">
        <f t="shared" si="365"/>
        <v>9601.3027747536544</v>
      </c>
      <c r="U1144" s="36">
        <f t="shared" si="366"/>
        <v>20185.34065030374</v>
      </c>
      <c r="V1144" s="36">
        <f t="shared" si="367"/>
        <v>10584.037875550741</v>
      </c>
      <c r="W1144" s="37">
        <f t="shared" si="368"/>
        <v>9601.3027747529995</v>
      </c>
      <c r="X1144" s="36">
        <f t="shared" si="369"/>
        <v>9601.3027747536544</v>
      </c>
      <c r="Y1144" s="276">
        <f t="shared" si="356"/>
        <v>9601.3027747529995</v>
      </c>
      <c r="Z1144" s="36">
        <f t="shared" si="370"/>
        <v>20185.34065030374</v>
      </c>
      <c r="AA1144" s="36">
        <f t="shared" si="371"/>
        <v>10584.037875550741</v>
      </c>
      <c r="AB1144" s="38">
        <f t="shared" si="357"/>
        <v>-6.5483618527650833E-10</v>
      </c>
      <c r="AC1144" s="17"/>
      <c r="AD1144" s="17">
        <f t="shared" si="372"/>
        <v>60</v>
      </c>
      <c r="AH1144" s="103"/>
      <c r="AI1144" s="533"/>
    </row>
    <row r="1145" spans="1:35">
      <c r="A1145" s="533"/>
      <c r="C1145" s="67" t="str">
        <f>'Terminated loans'!F335</f>
        <v>E</v>
      </c>
      <c r="D1145" s="19">
        <f>'Terminated loans'!H335</f>
        <v>141003992</v>
      </c>
      <c r="E1145" s="19">
        <f>'Terminated loans'!I335</f>
        <v>97</v>
      </c>
      <c r="F1145" s="19" t="str">
        <f>'Terminated loans'!J335</f>
        <v xml:space="preserve">LEBON M G J                    </v>
      </c>
      <c r="G1145" s="547" t="str">
        <f t="shared" si="354"/>
        <v>A2</v>
      </c>
      <c r="H1145" s="21">
        <f>'Terminated loans'!L335</f>
        <v>40023</v>
      </c>
      <c r="I1145" s="21">
        <f>IF(B1145="VELS",'Terminated loans'!M335,'Terminated loans'!B335)</f>
        <v>40694</v>
      </c>
      <c r="J1145" s="34">
        <f t="shared" si="361"/>
        <v>22</v>
      </c>
      <c r="K1145" s="34">
        <f t="shared" si="358"/>
        <v>136</v>
      </c>
      <c r="L1145" s="34">
        <f t="shared" si="359"/>
        <v>22</v>
      </c>
      <c r="M1145" s="34">
        <f t="shared" si="360"/>
        <v>22</v>
      </c>
      <c r="N1145" s="52">
        <f t="shared" si="362"/>
        <v>22</v>
      </c>
      <c r="O1145" s="318">
        <f>+'Terminated loans'!S335</f>
        <v>33250</v>
      </c>
      <c r="P1145" s="26">
        <f>+'Terminated loans'!T335</f>
        <v>0</v>
      </c>
      <c r="Q1145" s="536">
        <f t="shared" si="355"/>
        <v>0.104</v>
      </c>
      <c r="R1145" s="222">
        <f t="shared" si="363"/>
        <v>1511.3636363636363</v>
      </c>
      <c r="S1145" s="36">
        <f t="shared" si="364"/>
        <v>30153.942366472209</v>
      </c>
      <c r="T1145" s="36">
        <f t="shared" si="365"/>
        <v>3096.057633527791</v>
      </c>
      <c r="U1145" s="36">
        <f t="shared" si="366"/>
        <v>3096.0576335274636</v>
      </c>
      <c r="V1145" s="36">
        <f t="shared" si="367"/>
        <v>0</v>
      </c>
      <c r="W1145" s="37">
        <f t="shared" si="368"/>
        <v>3096.0576335274636</v>
      </c>
      <c r="X1145" s="36">
        <f t="shared" si="369"/>
        <v>3096.057633527791</v>
      </c>
      <c r="Y1145" s="276">
        <f t="shared" si="356"/>
        <v>3096.0576335274636</v>
      </c>
      <c r="Z1145" s="36">
        <f t="shared" si="370"/>
        <v>3096.0576335274636</v>
      </c>
      <c r="AA1145" s="36">
        <f t="shared" si="371"/>
        <v>0</v>
      </c>
      <c r="AB1145" s="38">
        <f t="shared" si="357"/>
        <v>-3.2741809263825417E-10</v>
      </c>
      <c r="AC1145" s="17"/>
      <c r="AD1145" s="17">
        <f t="shared" si="372"/>
        <v>22</v>
      </c>
      <c r="AE1145" s="143"/>
      <c r="AH1145" s="103"/>
      <c r="AI1145" s="533"/>
    </row>
    <row r="1146" spans="1:35">
      <c r="A1146" s="533"/>
      <c r="C1146" s="67" t="str">
        <f>'Terminated loans'!F336</f>
        <v>E</v>
      </c>
      <c r="D1146" s="19">
        <f>'Terminated loans'!H336</f>
        <v>141046128</v>
      </c>
      <c r="E1146" s="19">
        <f>'Terminated loans'!I336</f>
        <v>98</v>
      </c>
      <c r="F1146" s="19" t="str">
        <f>'Terminated loans'!J336</f>
        <v xml:space="preserve">LOUISE M J S                   </v>
      </c>
      <c r="G1146" s="547" t="str">
        <f t="shared" si="354"/>
        <v>A2</v>
      </c>
      <c r="H1146" s="21">
        <f>'Terminated loans'!L336</f>
        <v>39616</v>
      </c>
      <c r="I1146" s="21">
        <f>IF(B1146="VELS",'Terminated loans'!M336,'Terminated loans'!B336)</f>
        <v>40694</v>
      </c>
      <c r="J1146" s="34">
        <f t="shared" si="361"/>
        <v>35</v>
      </c>
      <c r="K1146" s="34">
        <f t="shared" si="358"/>
        <v>150</v>
      </c>
      <c r="L1146" s="34">
        <f t="shared" si="359"/>
        <v>35</v>
      </c>
      <c r="M1146" s="34">
        <f t="shared" si="360"/>
        <v>35</v>
      </c>
      <c r="N1146" s="52">
        <f t="shared" si="362"/>
        <v>35</v>
      </c>
      <c r="O1146" s="318">
        <f>+'Terminated loans'!S336</f>
        <v>470000</v>
      </c>
      <c r="P1146" s="26">
        <f>+'Terminated loans'!T336</f>
        <v>0.05</v>
      </c>
      <c r="Q1146" s="536">
        <f t="shared" si="355"/>
        <v>0.104</v>
      </c>
      <c r="R1146" s="222">
        <f t="shared" si="363"/>
        <v>14459.436264567223</v>
      </c>
      <c r="S1146" s="36">
        <f t="shared" si="364"/>
        <v>434920.06483288505</v>
      </c>
      <c r="T1146" s="36">
        <f t="shared" si="365"/>
        <v>35079.935167114949</v>
      </c>
      <c r="U1146" s="36">
        <f t="shared" si="366"/>
        <v>71160.204426963232</v>
      </c>
      <c r="V1146" s="36">
        <f t="shared" si="367"/>
        <v>36080.269259852823</v>
      </c>
      <c r="W1146" s="37">
        <f t="shared" si="368"/>
        <v>35079.935167110409</v>
      </c>
      <c r="X1146" s="36">
        <f t="shared" si="369"/>
        <v>35079.935167114949</v>
      </c>
      <c r="Y1146" s="276">
        <f t="shared" si="356"/>
        <v>35079.935167110409</v>
      </c>
      <c r="Z1146" s="36">
        <f t="shared" si="370"/>
        <v>71160.204426963232</v>
      </c>
      <c r="AA1146" s="36">
        <f t="shared" si="371"/>
        <v>36080.269259852823</v>
      </c>
      <c r="AB1146" s="38">
        <f t="shared" si="357"/>
        <v>-4.5401975512504578E-9</v>
      </c>
      <c r="AC1146" s="17"/>
      <c r="AD1146" s="17">
        <f t="shared" si="372"/>
        <v>35</v>
      </c>
      <c r="AE1146" s="143"/>
      <c r="AH1146" s="103"/>
      <c r="AI1146" s="533"/>
    </row>
    <row r="1147" spans="1:35">
      <c r="A1147" s="533"/>
      <c r="C1147" s="67" t="str">
        <f>'Terminated loans'!F337</f>
        <v>E</v>
      </c>
      <c r="D1147" s="19">
        <f>'Terminated loans'!H337</f>
        <v>141050966</v>
      </c>
      <c r="E1147" s="19">
        <f>'Terminated loans'!I337</f>
        <v>98</v>
      </c>
      <c r="F1147" s="19" t="str">
        <f>'Terminated loans'!J337</f>
        <v xml:space="preserve">SAM S                          </v>
      </c>
      <c r="G1147" s="547" t="str">
        <f t="shared" si="354"/>
        <v>A2</v>
      </c>
      <c r="H1147" s="21">
        <f>'Terminated loans'!L337</f>
        <v>39693</v>
      </c>
      <c r="I1147" s="21">
        <f>IF(B1147="VELS",'Terminated loans'!M337,'Terminated loans'!B337)</f>
        <v>40694</v>
      </c>
      <c r="J1147" s="34">
        <f t="shared" si="361"/>
        <v>33</v>
      </c>
      <c r="K1147" s="34">
        <f t="shared" si="358"/>
        <v>147</v>
      </c>
      <c r="L1147" s="34">
        <f t="shared" si="359"/>
        <v>33</v>
      </c>
      <c r="M1147" s="34">
        <f t="shared" si="360"/>
        <v>33</v>
      </c>
      <c r="N1147" s="52">
        <f t="shared" si="362"/>
        <v>33</v>
      </c>
      <c r="O1147" s="318">
        <f>+'Terminated loans'!S337</f>
        <v>265000</v>
      </c>
      <c r="P1147" s="26">
        <f>+'Terminated loans'!T337</f>
        <v>0.05</v>
      </c>
      <c r="Q1147" s="536">
        <f t="shared" si="355"/>
        <v>0.104</v>
      </c>
      <c r="R1147" s="222">
        <f t="shared" si="363"/>
        <v>8611.7262323090272</v>
      </c>
      <c r="S1147" s="36">
        <f t="shared" si="364"/>
        <v>246240.1493031343</v>
      </c>
      <c r="T1147" s="36">
        <f t="shared" si="365"/>
        <v>18759.850696865702</v>
      </c>
      <c r="U1147" s="36">
        <f t="shared" si="366"/>
        <v>37946.816363061167</v>
      </c>
      <c r="V1147" s="36">
        <f t="shared" si="367"/>
        <v>19186.965666197881</v>
      </c>
      <c r="W1147" s="37">
        <f t="shared" si="368"/>
        <v>18759.850696863286</v>
      </c>
      <c r="X1147" s="36">
        <f t="shared" si="369"/>
        <v>18759.850696865702</v>
      </c>
      <c r="Y1147" s="276">
        <f t="shared" si="356"/>
        <v>18759.850696863286</v>
      </c>
      <c r="Z1147" s="36">
        <f t="shared" si="370"/>
        <v>37946.816363061167</v>
      </c>
      <c r="AA1147" s="36">
        <f t="shared" si="371"/>
        <v>19186.965666197881</v>
      </c>
      <c r="AB1147" s="38">
        <f t="shared" si="357"/>
        <v>-2.4156179279088974E-9</v>
      </c>
      <c r="AC1147" s="17"/>
      <c r="AD1147" s="17">
        <f t="shared" si="372"/>
        <v>33</v>
      </c>
      <c r="AE1147" s="143"/>
      <c r="AH1147" s="103"/>
      <c r="AI1147" s="533"/>
    </row>
    <row r="1148" spans="1:35">
      <c r="A1148" s="533"/>
      <c r="C1148" s="67" t="str">
        <f>'Terminated loans'!F338</f>
        <v>E</v>
      </c>
      <c r="D1148" s="19">
        <f>'Terminated loans'!H338</f>
        <v>141055828</v>
      </c>
      <c r="E1148" s="19">
        <f>'Terminated loans'!I338</f>
        <v>98</v>
      </c>
      <c r="F1148" s="19" t="str">
        <f>'Terminated loans'!J338</f>
        <v xml:space="preserve">TAYAB N                        </v>
      </c>
      <c r="G1148" s="547" t="str">
        <f t="shared" si="354"/>
        <v>A2</v>
      </c>
      <c r="H1148" s="21">
        <f>'Terminated loans'!L338</f>
        <v>39657</v>
      </c>
      <c r="I1148" s="21">
        <f>IF(B1148="VELS",'Terminated loans'!M338,'Terminated loans'!B338)</f>
        <v>40694</v>
      </c>
      <c r="J1148" s="34">
        <f t="shared" si="361"/>
        <v>34</v>
      </c>
      <c r="K1148" s="34">
        <f t="shared" si="358"/>
        <v>148</v>
      </c>
      <c r="L1148" s="34">
        <f t="shared" si="359"/>
        <v>34</v>
      </c>
      <c r="M1148" s="34">
        <f t="shared" si="360"/>
        <v>34</v>
      </c>
      <c r="N1148" s="52">
        <f t="shared" si="362"/>
        <v>34</v>
      </c>
      <c r="O1148" s="318">
        <f>+'Terminated loans'!S338</f>
        <v>131904</v>
      </c>
      <c r="P1148" s="26">
        <f>+'Terminated loans'!T338</f>
        <v>0.05</v>
      </c>
      <c r="Q1148" s="536">
        <f t="shared" si="355"/>
        <v>0.104</v>
      </c>
      <c r="R1148" s="222">
        <f t="shared" si="363"/>
        <v>4168.8788612637836</v>
      </c>
      <c r="S1148" s="36">
        <f t="shared" si="364"/>
        <v>122312.04448770368</v>
      </c>
      <c r="T1148" s="36">
        <f t="shared" si="365"/>
        <v>9591.9555122963211</v>
      </c>
      <c r="U1148" s="36">
        <f t="shared" si="366"/>
        <v>19429.836795263749</v>
      </c>
      <c r="V1148" s="36">
        <f t="shared" si="367"/>
        <v>9837.8812829686503</v>
      </c>
      <c r="W1148" s="37">
        <f t="shared" si="368"/>
        <v>9591.9555122950987</v>
      </c>
      <c r="X1148" s="36">
        <f t="shared" si="369"/>
        <v>9591.9555122963211</v>
      </c>
      <c r="Y1148" s="276">
        <f t="shared" si="356"/>
        <v>9591.9555122950987</v>
      </c>
      <c r="Z1148" s="36">
        <f t="shared" si="370"/>
        <v>19429.836795263749</v>
      </c>
      <c r="AA1148" s="36">
        <f t="shared" si="371"/>
        <v>9837.8812829686503</v>
      </c>
      <c r="AB1148" s="38">
        <f t="shared" si="357"/>
        <v>-1.2223608791828156E-9</v>
      </c>
      <c r="AC1148" s="17"/>
      <c r="AD1148" s="17">
        <f t="shared" si="372"/>
        <v>34</v>
      </c>
      <c r="AE1148" s="143"/>
      <c r="AH1148" s="103"/>
      <c r="AI1148" s="533"/>
    </row>
    <row r="1149" spans="1:35">
      <c r="A1149" s="533"/>
      <c r="C1149" s="67" t="str">
        <f>'Terminated loans'!F339</f>
        <v>E</v>
      </c>
      <c r="D1149" s="19">
        <f>'Terminated loans'!H339</f>
        <v>141077082</v>
      </c>
      <c r="E1149" s="19">
        <f>'Terminated loans'!I339</f>
        <v>98</v>
      </c>
      <c r="F1149" s="19" t="str">
        <f>'Terminated loans'!J339</f>
        <v xml:space="preserve">ROMEO L Y E                    </v>
      </c>
      <c r="G1149" s="547" t="str">
        <f t="shared" ref="G1149:G1212" si="373">IF(H1149&lt;$P$5,"A",IF(H1149&lt;$P$6,"B",IF(H1149&lt;$P$7,"C",IF(H1149&lt;$P$8,"D",IF(H1149&lt;$P$9,"E",IF(H1149&lt;$P$10,"F",IF(H1149&lt;$P$11,"G",IF(H1149&lt;$P$12,"I",IF(H1149&lt;$P$13,"J",IF(H1149&lt;$P$14,"K","L"))))))))))&amp;IF(OR(P1149=0,P1149&gt;=5%),2,1)</f>
        <v>A2</v>
      </c>
      <c r="H1149" s="21">
        <f>'Terminated loans'!L339</f>
        <v>39854</v>
      </c>
      <c r="I1149" s="21">
        <f>IF(B1149="VELS",'Terminated loans'!M339,'Terminated loans'!B339)</f>
        <v>40694</v>
      </c>
      <c r="J1149" s="34">
        <f t="shared" si="361"/>
        <v>28</v>
      </c>
      <c r="K1149" s="34">
        <f t="shared" si="358"/>
        <v>142</v>
      </c>
      <c r="L1149" s="34">
        <f t="shared" si="359"/>
        <v>28</v>
      </c>
      <c r="M1149" s="34">
        <f t="shared" si="360"/>
        <v>28</v>
      </c>
      <c r="N1149" s="52">
        <f t="shared" si="362"/>
        <v>28</v>
      </c>
      <c r="O1149" s="318">
        <f>+'Terminated loans'!S339</f>
        <v>182000</v>
      </c>
      <c r="P1149" s="26">
        <f>+'Terminated loans'!T339</f>
        <v>0.05</v>
      </c>
      <c r="Q1149" s="536">
        <f t="shared" ref="Q1149:Q1212" si="374">VLOOKUP(G1149,$O$3:$Q$28,3,FALSE)</f>
        <v>0.104</v>
      </c>
      <c r="R1149" s="222">
        <f t="shared" si="363"/>
        <v>6900.0546553271524</v>
      </c>
      <c r="S1149" s="36">
        <f t="shared" si="364"/>
        <v>170892.86728804617</v>
      </c>
      <c r="T1149" s="36">
        <f t="shared" si="365"/>
        <v>11107.132711953833</v>
      </c>
      <c r="U1149" s="36">
        <f t="shared" si="366"/>
        <v>22308.66306111234</v>
      </c>
      <c r="V1149" s="36">
        <f t="shared" si="367"/>
        <v>11201.530349160283</v>
      </c>
      <c r="W1149" s="37">
        <f t="shared" si="368"/>
        <v>11107.132711952057</v>
      </c>
      <c r="X1149" s="36">
        <f t="shared" si="369"/>
        <v>11107.132711953833</v>
      </c>
      <c r="Y1149" s="276">
        <f t="shared" si="356"/>
        <v>11107.132711952057</v>
      </c>
      <c r="Z1149" s="36">
        <f t="shared" si="370"/>
        <v>22308.66306111234</v>
      </c>
      <c r="AA1149" s="36">
        <f t="shared" si="371"/>
        <v>11201.530349160283</v>
      </c>
      <c r="AB1149" s="38">
        <f t="shared" si="357"/>
        <v>-1.7753336578607559E-9</v>
      </c>
      <c r="AC1149" s="17"/>
      <c r="AD1149" s="17">
        <f t="shared" si="372"/>
        <v>28</v>
      </c>
      <c r="AE1149" s="143"/>
      <c r="AH1149" s="103"/>
      <c r="AI1149" s="533"/>
    </row>
    <row r="1150" spans="1:35">
      <c r="A1150" s="533"/>
      <c r="B1150" s="63" t="s">
        <v>80</v>
      </c>
      <c r="C1150" s="67" t="str">
        <f>'Terminated loans'!F340</f>
        <v>E</v>
      </c>
      <c r="D1150" s="19">
        <f>'Terminated loans'!H340</f>
        <v>141080741</v>
      </c>
      <c r="E1150" s="19">
        <f>'Terminated loans'!I340</f>
        <v>98</v>
      </c>
      <c r="F1150" s="19" t="str">
        <f>'Terminated loans'!J340</f>
        <v xml:space="preserve">SAMINADEN L H J                </v>
      </c>
      <c r="G1150" s="547" t="str">
        <f t="shared" si="373"/>
        <v>A2</v>
      </c>
      <c r="H1150" s="21">
        <f>'Terminated loans'!L340</f>
        <v>39986</v>
      </c>
      <c r="I1150" s="21">
        <f>IF(B1150="VELS",'Terminated loans'!M340,'Terminated loans'!B340)</f>
        <v>41656</v>
      </c>
      <c r="J1150" s="34">
        <f t="shared" si="361"/>
        <v>55</v>
      </c>
      <c r="K1150" s="34">
        <f t="shared" si="358"/>
        <v>137</v>
      </c>
      <c r="L1150" s="34">
        <f t="shared" si="359"/>
        <v>55</v>
      </c>
      <c r="M1150" s="34">
        <f t="shared" si="360"/>
        <v>55</v>
      </c>
      <c r="N1150" s="52">
        <f t="shared" si="362"/>
        <v>55</v>
      </c>
      <c r="O1150" s="318">
        <f>+'Terminated loans'!S340</f>
        <v>235824</v>
      </c>
      <c r="P1150" s="26">
        <f>+'Terminated loans'!T340</f>
        <v>0.05</v>
      </c>
      <c r="Q1150" s="536">
        <f t="shared" si="374"/>
        <v>0.104</v>
      </c>
      <c r="R1150" s="222">
        <f t="shared" si="363"/>
        <v>4806.6452707065173</v>
      </c>
      <c r="S1150" s="36">
        <f t="shared" si="364"/>
        <v>209573.9162011228</v>
      </c>
      <c r="T1150" s="36">
        <f t="shared" si="365"/>
        <v>26250.083798877196</v>
      </c>
      <c r="U1150" s="36">
        <f t="shared" si="366"/>
        <v>54791.5736877335</v>
      </c>
      <c r="V1150" s="36">
        <f t="shared" si="367"/>
        <v>28541.489888858428</v>
      </c>
      <c r="W1150" s="37">
        <f t="shared" si="368"/>
        <v>26250.083798875072</v>
      </c>
      <c r="X1150" s="36">
        <f t="shared" si="369"/>
        <v>26250.083798877196</v>
      </c>
      <c r="Y1150" s="276">
        <f t="shared" si="356"/>
        <v>26250.083798875072</v>
      </c>
      <c r="Z1150" s="36">
        <f t="shared" si="370"/>
        <v>54791.5736877335</v>
      </c>
      <c r="AA1150" s="36">
        <f t="shared" si="371"/>
        <v>28541.489888858428</v>
      </c>
      <c r="AB1150" s="38">
        <f t="shared" si="357"/>
        <v>-2.1245796233415604E-9</v>
      </c>
      <c r="AC1150" s="17"/>
      <c r="AD1150" s="17">
        <f t="shared" si="372"/>
        <v>55</v>
      </c>
      <c r="AH1150" s="103"/>
      <c r="AI1150" s="533"/>
    </row>
    <row r="1151" spans="1:35">
      <c r="A1151" s="533"/>
      <c r="C1151" s="67" t="str">
        <f>'Terminated loans'!F341</f>
        <v>E</v>
      </c>
      <c r="D1151" s="19">
        <f>'Terminated loans'!H341</f>
        <v>141084666</v>
      </c>
      <c r="E1151" s="19">
        <f>'Terminated loans'!I341</f>
        <v>98</v>
      </c>
      <c r="F1151" s="19" t="str">
        <f>'Terminated loans'!J341</f>
        <v xml:space="preserve">HARDOWAR N L                   </v>
      </c>
      <c r="G1151" s="547" t="str">
        <f t="shared" si="373"/>
        <v>A2</v>
      </c>
      <c r="H1151" s="21">
        <f>'Terminated loans'!L341</f>
        <v>40116</v>
      </c>
      <c r="I1151" s="21">
        <f>IF(B1151="VELS",'Terminated loans'!M341,'Terminated loans'!B341)</f>
        <v>40694</v>
      </c>
      <c r="J1151" s="34">
        <f t="shared" si="361"/>
        <v>19</v>
      </c>
      <c r="K1151" s="34">
        <f t="shared" si="358"/>
        <v>133</v>
      </c>
      <c r="L1151" s="34">
        <f t="shared" si="359"/>
        <v>19</v>
      </c>
      <c r="M1151" s="34">
        <f t="shared" si="360"/>
        <v>19</v>
      </c>
      <c r="N1151" s="52">
        <f t="shared" si="362"/>
        <v>19</v>
      </c>
      <c r="O1151" s="318">
        <f>+'Terminated loans'!S341</f>
        <v>253661</v>
      </c>
      <c r="P1151" s="26">
        <f>+'Terminated loans'!T341</f>
        <v>0.05</v>
      </c>
      <c r="Q1151" s="536">
        <f t="shared" si="374"/>
        <v>0.104</v>
      </c>
      <c r="R1151" s="222">
        <f t="shared" si="363"/>
        <v>13913.791326818049</v>
      </c>
      <c r="S1151" s="36">
        <f t="shared" si="364"/>
        <v>242776.91358964672</v>
      </c>
      <c r="T1151" s="36">
        <f t="shared" si="365"/>
        <v>10884.08641035328</v>
      </c>
      <c r="U1151" s="36">
        <f t="shared" si="366"/>
        <v>21585.121619893675</v>
      </c>
      <c r="V1151" s="36">
        <f t="shared" si="367"/>
        <v>10701.035209542984</v>
      </c>
      <c r="W1151" s="37">
        <f t="shared" si="368"/>
        <v>10884.08641035069</v>
      </c>
      <c r="X1151" s="36">
        <f t="shared" si="369"/>
        <v>10884.08641035328</v>
      </c>
      <c r="Y1151" s="276">
        <f t="shared" si="356"/>
        <v>10884.08641035069</v>
      </c>
      <c r="Z1151" s="36">
        <f t="shared" si="370"/>
        <v>21585.121619893675</v>
      </c>
      <c r="AA1151" s="36">
        <f t="shared" si="371"/>
        <v>10701.035209542984</v>
      </c>
      <c r="AB1151" s="38">
        <f t="shared" si="357"/>
        <v>-2.5902409106492996E-9</v>
      </c>
      <c r="AC1151" s="17"/>
      <c r="AD1151" s="17">
        <f t="shared" si="372"/>
        <v>19</v>
      </c>
      <c r="AE1151" s="143"/>
      <c r="AH1151" s="103"/>
      <c r="AI1151" s="533"/>
    </row>
    <row r="1152" spans="1:35">
      <c r="A1152" s="533"/>
      <c r="C1152" s="67" t="str">
        <f>'Terminated loans'!F342</f>
        <v>E</v>
      </c>
      <c r="D1152" s="19">
        <f>'Terminated loans'!H342</f>
        <v>141086669</v>
      </c>
      <c r="E1152" s="19">
        <f>'Terminated loans'!I342</f>
        <v>98</v>
      </c>
      <c r="F1152" s="19" t="str">
        <f>'Terminated loans'!J342</f>
        <v xml:space="preserve">TAYAB N                        </v>
      </c>
      <c r="G1152" s="547" t="str">
        <f t="shared" si="373"/>
        <v>A2</v>
      </c>
      <c r="H1152" s="21">
        <f>'Terminated loans'!L342</f>
        <v>40150</v>
      </c>
      <c r="I1152" s="21">
        <f>IF(B1152="VELS",'Terminated loans'!M342,'Terminated loans'!B342)</f>
        <v>40694</v>
      </c>
      <c r="J1152" s="34">
        <f t="shared" si="361"/>
        <v>18</v>
      </c>
      <c r="K1152" s="34">
        <f t="shared" si="358"/>
        <v>132</v>
      </c>
      <c r="L1152" s="34">
        <f t="shared" si="359"/>
        <v>18</v>
      </c>
      <c r="M1152" s="34">
        <f t="shared" si="360"/>
        <v>18</v>
      </c>
      <c r="N1152" s="52">
        <f t="shared" si="362"/>
        <v>18</v>
      </c>
      <c r="O1152" s="318">
        <f>+'Terminated loans'!S342</f>
        <v>26307</v>
      </c>
      <c r="P1152" s="26">
        <f>+'Terminated loans'!T342</f>
        <v>0.05</v>
      </c>
      <c r="Q1152" s="536">
        <f t="shared" si="374"/>
        <v>0.104</v>
      </c>
      <c r="R1152" s="222">
        <f t="shared" si="363"/>
        <v>1520.0325226345383</v>
      </c>
      <c r="S1152" s="36">
        <f t="shared" si="364"/>
        <v>25232.349002722556</v>
      </c>
      <c r="T1152" s="36">
        <f t="shared" si="365"/>
        <v>1074.6509972774438</v>
      </c>
      <c r="U1152" s="36">
        <f t="shared" si="366"/>
        <v>2128.236404698866</v>
      </c>
      <c r="V1152" s="36">
        <f t="shared" si="367"/>
        <v>1053.5854074216877</v>
      </c>
      <c r="W1152" s="37">
        <f t="shared" si="368"/>
        <v>1074.6509972771782</v>
      </c>
      <c r="X1152" s="36">
        <f t="shared" si="369"/>
        <v>1074.6509972774438</v>
      </c>
      <c r="Y1152" s="276">
        <f t="shared" si="356"/>
        <v>1074.6509972771782</v>
      </c>
      <c r="Z1152" s="36">
        <f t="shared" si="370"/>
        <v>2128.236404698866</v>
      </c>
      <c r="AA1152" s="36">
        <f t="shared" si="371"/>
        <v>1053.5854074216877</v>
      </c>
      <c r="AB1152" s="38">
        <f t="shared" si="357"/>
        <v>-2.6557245291769505E-10</v>
      </c>
      <c r="AC1152" s="17"/>
      <c r="AD1152" s="17">
        <f t="shared" si="372"/>
        <v>18</v>
      </c>
      <c r="AE1152" s="143"/>
      <c r="AH1152" s="103"/>
      <c r="AI1152" s="533"/>
    </row>
    <row r="1153" spans="1:35">
      <c r="A1153" s="533"/>
      <c r="B1153" s="63" t="s">
        <v>80</v>
      </c>
      <c r="C1153" s="67" t="str">
        <f>'Terminated loans'!F343</f>
        <v>E</v>
      </c>
      <c r="D1153" s="19">
        <f>'Terminated loans'!H343</f>
        <v>141994549</v>
      </c>
      <c r="E1153" s="19">
        <f>'Terminated loans'!I343</f>
        <v>98</v>
      </c>
      <c r="F1153" s="19" t="str">
        <f>'Terminated loans'!J343</f>
        <v xml:space="preserve">RAMLOLL I                      </v>
      </c>
      <c r="G1153" s="547" t="str">
        <f t="shared" si="373"/>
        <v>A2</v>
      </c>
      <c r="H1153" s="21">
        <f>'Terminated loans'!L343</f>
        <v>40346</v>
      </c>
      <c r="I1153" s="21">
        <f>IF(B1153="VELS",'Terminated loans'!M343,'Terminated loans'!B343)</f>
        <v>40725</v>
      </c>
      <c r="J1153" s="34">
        <f t="shared" si="361"/>
        <v>12</v>
      </c>
      <c r="K1153" s="34">
        <f t="shared" si="358"/>
        <v>126</v>
      </c>
      <c r="L1153" s="34">
        <f t="shared" si="359"/>
        <v>12</v>
      </c>
      <c r="M1153" s="34">
        <f t="shared" si="360"/>
        <v>12</v>
      </c>
      <c r="N1153" s="52">
        <f t="shared" si="362"/>
        <v>12</v>
      </c>
      <c r="O1153" s="318">
        <f>+'Terminated loans'!S343</f>
        <v>32483</v>
      </c>
      <c r="P1153" s="26">
        <f>+'Terminated loans'!T343</f>
        <v>0.05</v>
      </c>
      <c r="Q1153" s="536">
        <f t="shared" si="374"/>
        <v>0.104</v>
      </c>
      <c r="R1153" s="222">
        <f t="shared" si="363"/>
        <v>2780.787830934778</v>
      </c>
      <c r="S1153" s="36">
        <f t="shared" si="364"/>
        <v>31563.265344098367</v>
      </c>
      <c r="T1153" s="36">
        <f t="shared" si="365"/>
        <v>919.73465590163323</v>
      </c>
      <c r="U1153" s="36">
        <f t="shared" si="366"/>
        <v>1806.188627118634</v>
      </c>
      <c r="V1153" s="36">
        <f t="shared" si="367"/>
        <v>886.45397121733549</v>
      </c>
      <c r="W1153" s="37">
        <f t="shared" si="368"/>
        <v>919.73465590129854</v>
      </c>
      <c r="X1153" s="36">
        <f t="shared" si="369"/>
        <v>919.73465590163323</v>
      </c>
      <c r="Y1153" s="276">
        <f t="shared" si="356"/>
        <v>919.73465590129854</v>
      </c>
      <c r="Z1153" s="36">
        <f t="shared" si="370"/>
        <v>1806.188627118634</v>
      </c>
      <c r="AA1153" s="36">
        <f t="shared" si="371"/>
        <v>886.45397121733549</v>
      </c>
      <c r="AB1153" s="38">
        <f t="shared" si="357"/>
        <v>-3.3469405025243759E-10</v>
      </c>
      <c r="AC1153" s="17"/>
      <c r="AD1153" s="17">
        <f t="shared" si="372"/>
        <v>12</v>
      </c>
      <c r="AH1153" s="103"/>
      <c r="AI1153" s="533"/>
    </row>
    <row r="1154" spans="1:35">
      <c r="A1154" s="533"/>
      <c r="B1154" s="63" t="s">
        <v>80</v>
      </c>
      <c r="C1154" s="67" t="str">
        <f>'Terminated loans'!F344</f>
        <v>E</v>
      </c>
      <c r="D1154" s="19">
        <f>'Terminated loans'!H344</f>
        <v>143000109</v>
      </c>
      <c r="E1154" s="19">
        <f>'Terminated loans'!I344</f>
        <v>4</v>
      </c>
      <c r="F1154" s="19" t="str">
        <f>'Terminated loans'!J344</f>
        <v xml:space="preserve">ABDOOL MR M B H/L              </v>
      </c>
      <c r="G1154" s="547" t="str">
        <f t="shared" si="373"/>
        <v>A1</v>
      </c>
      <c r="H1154" s="21">
        <f>'Terminated loans'!L344</f>
        <v>35193</v>
      </c>
      <c r="I1154" s="21">
        <f>IF(B1154="VELS",'Terminated loans'!M344,'Terminated loans'!B344)</f>
        <v>42468</v>
      </c>
      <c r="J1154" s="34">
        <f t="shared" si="361"/>
        <v>239</v>
      </c>
      <c r="K1154" s="34">
        <f t="shared" si="358"/>
        <v>295</v>
      </c>
      <c r="L1154" s="34">
        <f t="shared" si="359"/>
        <v>239</v>
      </c>
      <c r="M1154" s="34">
        <f t="shared" si="360"/>
        <v>239</v>
      </c>
      <c r="N1154" s="52">
        <f t="shared" si="362"/>
        <v>239</v>
      </c>
      <c r="O1154" s="318">
        <f>+'Terminated loans'!S344</f>
        <v>235040</v>
      </c>
      <c r="P1154" s="26">
        <f>+'Terminated loans'!T344</f>
        <v>0.03</v>
      </c>
      <c r="Q1154" s="536">
        <f t="shared" si="374"/>
        <v>8.6499999999999994E-2</v>
      </c>
      <c r="R1154" s="222">
        <f t="shared" si="363"/>
        <v>1307.508834497442</v>
      </c>
      <c r="S1154" s="36">
        <f t="shared" si="364"/>
        <v>148797.74038548223</v>
      </c>
      <c r="T1154" s="36">
        <f t="shared" si="365"/>
        <v>86242.259614517767</v>
      </c>
      <c r="U1154" s="36">
        <f t="shared" si="366"/>
        <v>163696.87105940506</v>
      </c>
      <c r="V1154" s="36">
        <f t="shared" si="367"/>
        <v>77454.611444888636</v>
      </c>
      <c r="W1154" s="37">
        <f t="shared" si="368"/>
        <v>86242.259614516428</v>
      </c>
      <c r="X1154" s="36">
        <f t="shared" si="369"/>
        <v>86242.259614517767</v>
      </c>
      <c r="Y1154" s="276">
        <f t="shared" si="356"/>
        <v>86242.259614516428</v>
      </c>
      <c r="Z1154" s="36">
        <f t="shared" si="370"/>
        <v>163696.87105940506</v>
      </c>
      <c r="AA1154" s="36">
        <f t="shared" si="371"/>
        <v>77454.611444888636</v>
      </c>
      <c r="AB1154" s="38">
        <f t="shared" si="357"/>
        <v>-1.3387762010097504E-9</v>
      </c>
      <c r="AC1154" s="17"/>
      <c r="AD1154" s="17">
        <f t="shared" si="372"/>
        <v>180</v>
      </c>
      <c r="AH1154" s="103"/>
      <c r="AI1154" s="533"/>
    </row>
    <row r="1155" spans="1:35">
      <c r="A1155" s="533"/>
      <c r="B1155" s="63" t="s">
        <v>80</v>
      </c>
      <c r="C1155" s="67" t="str">
        <f>'Terminated loans'!F345</f>
        <v>E</v>
      </c>
      <c r="D1155" s="19">
        <f>'Terminated loans'!H345</f>
        <v>143000273</v>
      </c>
      <c r="E1155" s="19">
        <f>'Terminated loans'!I345</f>
        <v>98</v>
      </c>
      <c r="F1155" s="19" t="str">
        <f>'Terminated loans'!J345</f>
        <v xml:space="preserve">BERNON J/043097                </v>
      </c>
      <c r="G1155" s="547" t="str">
        <f t="shared" si="373"/>
        <v>A2</v>
      </c>
      <c r="H1155" s="21">
        <f>'Terminated loans'!L345</f>
        <v>39183</v>
      </c>
      <c r="I1155" s="21">
        <f>IF(B1155="VELS",'Terminated loans'!M345,'Terminated loans'!B345)</f>
        <v>41721</v>
      </c>
      <c r="J1155" s="34">
        <f t="shared" si="361"/>
        <v>83</v>
      </c>
      <c r="K1155" s="34">
        <f t="shared" si="358"/>
        <v>164</v>
      </c>
      <c r="L1155" s="34">
        <f t="shared" si="359"/>
        <v>83</v>
      </c>
      <c r="M1155" s="34">
        <f t="shared" si="360"/>
        <v>83</v>
      </c>
      <c r="N1155" s="52">
        <f t="shared" si="362"/>
        <v>83</v>
      </c>
      <c r="O1155" s="318">
        <f>+'Terminated loans'!S345</f>
        <v>331671</v>
      </c>
      <c r="P1155" s="26">
        <f>+'Terminated loans'!T345</f>
        <v>0.05</v>
      </c>
      <c r="Q1155" s="536">
        <f t="shared" si="374"/>
        <v>0.104</v>
      </c>
      <c r="R1155" s="222">
        <f t="shared" si="363"/>
        <v>4735.002675242069</v>
      </c>
      <c r="S1155" s="36">
        <f t="shared" si="364"/>
        <v>279407.71947197756</v>
      </c>
      <c r="T1155" s="36">
        <f t="shared" si="365"/>
        <v>52263.280528022442</v>
      </c>
      <c r="U1155" s="36">
        <f t="shared" si="366"/>
        <v>113597.50257311156</v>
      </c>
      <c r="V1155" s="36">
        <f t="shared" si="367"/>
        <v>61334.222045091679</v>
      </c>
      <c r="W1155" s="37">
        <f t="shared" si="368"/>
        <v>52263.280528019881</v>
      </c>
      <c r="X1155" s="36">
        <f t="shared" si="369"/>
        <v>52263.280528022442</v>
      </c>
      <c r="Y1155" s="276">
        <f t="shared" si="356"/>
        <v>52263.280528019881</v>
      </c>
      <c r="Z1155" s="36">
        <f t="shared" si="370"/>
        <v>113597.50257311156</v>
      </c>
      <c r="AA1155" s="36">
        <f t="shared" si="371"/>
        <v>61334.222045091679</v>
      </c>
      <c r="AB1155" s="38">
        <f t="shared" si="357"/>
        <v>-2.5611370801925659E-9</v>
      </c>
      <c r="AC1155" s="17"/>
      <c r="AD1155" s="17">
        <f t="shared" si="372"/>
        <v>83</v>
      </c>
      <c r="AH1155" s="103"/>
      <c r="AI1155" s="533"/>
    </row>
    <row r="1156" spans="1:35">
      <c r="A1156" s="533"/>
      <c r="C1156" s="67" t="str">
        <f>'Terminated loans'!F346</f>
        <v>E</v>
      </c>
      <c r="D1156" s="19">
        <f>'Terminated loans'!H346</f>
        <v>143000486</v>
      </c>
      <c r="E1156" s="19">
        <f>'Terminated loans'!I346</f>
        <v>98</v>
      </c>
      <c r="F1156" s="19" t="str">
        <f>'Terminated loans'!J346</f>
        <v xml:space="preserve">BHOBANY R                      </v>
      </c>
      <c r="G1156" s="547" t="str">
        <f t="shared" si="373"/>
        <v>A2</v>
      </c>
      <c r="H1156" s="21">
        <f>'Terminated loans'!L346</f>
        <v>40088</v>
      </c>
      <c r="I1156" s="21">
        <f>IF(B1156="VELS",'Terminated loans'!M346,'Terminated loans'!B346)</f>
        <v>40694</v>
      </c>
      <c r="J1156" s="34">
        <f t="shared" si="361"/>
        <v>20</v>
      </c>
      <c r="K1156" s="34">
        <f t="shared" si="358"/>
        <v>134</v>
      </c>
      <c r="L1156" s="34">
        <f t="shared" si="359"/>
        <v>20</v>
      </c>
      <c r="M1156" s="34">
        <f t="shared" si="360"/>
        <v>20</v>
      </c>
      <c r="N1156" s="52">
        <f t="shared" si="362"/>
        <v>20</v>
      </c>
      <c r="O1156" s="318">
        <f>+'Terminated loans'!S346</f>
        <v>197059</v>
      </c>
      <c r="P1156" s="26">
        <f>+'Terminated loans'!T346</f>
        <v>0.05</v>
      </c>
      <c r="Q1156" s="536">
        <f t="shared" si="374"/>
        <v>0.104</v>
      </c>
      <c r="R1156" s="222">
        <f t="shared" si="363"/>
        <v>10289.691774051986</v>
      </c>
      <c r="S1156" s="36">
        <f t="shared" si="364"/>
        <v>188199.88499007301</v>
      </c>
      <c r="T1156" s="36">
        <f t="shared" si="365"/>
        <v>8859.1150099269871</v>
      </c>
      <c r="U1156" s="36">
        <f t="shared" si="366"/>
        <v>17593.95049096478</v>
      </c>
      <c r="V1156" s="36">
        <f t="shared" si="367"/>
        <v>8734.8354810397141</v>
      </c>
      <c r="W1156" s="37">
        <f t="shared" si="368"/>
        <v>8859.1150099250663</v>
      </c>
      <c r="X1156" s="36">
        <f t="shared" si="369"/>
        <v>8859.1150099269871</v>
      </c>
      <c r="Y1156" s="276">
        <f t="shared" si="356"/>
        <v>8859.1150099250663</v>
      </c>
      <c r="Z1156" s="36">
        <f t="shared" si="370"/>
        <v>17593.95049096478</v>
      </c>
      <c r="AA1156" s="36">
        <f t="shared" si="371"/>
        <v>8734.8354810397141</v>
      </c>
      <c r="AB1156" s="38">
        <f t="shared" si="357"/>
        <v>-1.9208528101444244E-9</v>
      </c>
      <c r="AC1156" s="17"/>
      <c r="AD1156" s="17">
        <f t="shared" si="372"/>
        <v>20</v>
      </c>
      <c r="AE1156" s="143"/>
      <c r="AH1156" s="103"/>
      <c r="AI1156" s="533"/>
    </row>
    <row r="1157" spans="1:35">
      <c r="A1157" s="533"/>
      <c r="C1157" s="67" t="str">
        <f>'Terminated loans'!F347</f>
        <v>E</v>
      </c>
      <c r="D1157" s="19">
        <f>'Terminated loans'!H347</f>
        <v>143000923</v>
      </c>
      <c r="E1157" s="19">
        <f>'Terminated loans'!I347</f>
        <v>99</v>
      </c>
      <c r="F1157" s="19" t="str">
        <f>'Terminated loans'!J347</f>
        <v xml:space="preserve">MARIMOOTOO T S (SL 1659)       </v>
      </c>
      <c r="G1157" s="547" t="str">
        <f t="shared" si="373"/>
        <v>A1</v>
      </c>
      <c r="H1157" s="21">
        <f>'Terminated loans'!L347</f>
        <v>40072</v>
      </c>
      <c r="I1157" s="21">
        <f>IF(B1157="VELS",'Terminated loans'!M347,'Terminated loans'!B347)</f>
        <v>40694</v>
      </c>
      <c r="J1157" s="34">
        <f t="shared" si="361"/>
        <v>20</v>
      </c>
      <c r="K1157" s="34">
        <f t="shared" si="358"/>
        <v>135</v>
      </c>
      <c r="L1157" s="34">
        <f t="shared" si="359"/>
        <v>20</v>
      </c>
      <c r="M1157" s="34">
        <f t="shared" si="360"/>
        <v>20</v>
      </c>
      <c r="N1157" s="52">
        <f t="shared" si="362"/>
        <v>20</v>
      </c>
      <c r="O1157" s="318">
        <f>+'Terminated loans'!S347</f>
        <v>2000009</v>
      </c>
      <c r="P1157" s="26">
        <f>+'Terminated loans'!T347</f>
        <v>0.03</v>
      </c>
      <c r="Q1157" s="536">
        <f t="shared" si="374"/>
        <v>8.6499999999999994E-2</v>
      </c>
      <c r="R1157" s="222">
        <f t="shared" si="363"/>
        <v>102646.21635779271</v>
      </c>
      <c r="S1157" s="36">
        <f t="shared" si="364"/>
        <v>1905428.212204623</v>
      </c>
      <c r="T1157" s="36">
        <f t="shared" si="365"/>
        <v>94580.787795376964</v>
      </c>
      <c r="U1157" s="36">
        <f t="shared" si="366"/>
        <v>147496.11495120986</v>
      </c>
      <c r="V1157" s="36">
        <f t="shared" si="367"/>
        <v>52915.32715585432</v>
      </c>
      <c r="W1157" s="37">
        <f t="shared" si="368"/>
        <v>94580.787795355543</v>
      </c>
      <c r="X1157" s="36">
        <f t="shared" si="369"/>
        <v>94580.787795376964</v>
      </c>
      <c r="Y1157" s="276">
        <f t="shared" si="356"/>
        <v>94580.787795355543</v>
      </c>
      <c r="Z1157" s="36">
        <f t="shared" si="370"/>
        <v>147496.11495120986</v>
      </c>
      <c r="AA1157" s="36">
        <f t="shared" si="371"/>
        <v>52915.32715585432</v>
      </c>
      <c r="AB1157" s="38">
        <f t="shared" si="357"/>
        <v>-2.1420419216156006E-8</v>
      </c>
      <c r="AC1157" s="17"/>
      <c r="AD1157" s="17">
        <f t="shared" si="372"/>
        <v>20</v>
      </c>
      <c r="AE1157" s="143"/>
      <c r="AH1157" s="103"/>
      <c r="AI1157" s="533"/>
    </row>
    <row r="1158" spans="1:35">
      <c r="A1158" s="533"/>
      <c r="B1158" s="63" t="s">
        <v>80</v>
      </c>
      <c r="C1158" s="67" t="str">
        <f>'Terminated loans'!F348</f>
        <v>E</v>
      </c>
      <c r="D1158" s="19">
        <f>'Terminated loans'!H348</f>
        <v>143001156</v>
      </c>
      <c r="E1158" s="19">
        <f>'Terminated loans'!I348</f>
        <v>99</v>
      </c>
      <c r="F1158" s="19" t="str">
        <f>'Terminated loans'!J348</f>
        <v xml:space="preserve">ATCHIA M A H                   </v>
      </c>
      <c r="G1158" s="547" t="str">
        <f t="shared" si="373"/>
        <v>A1</v>
      </c>
      <c r="H1158" s="21">
        <f>'Terminated loans'!L348</f>
        <v>38987</v>
      </c>
      <c r="I1158" s="21">
        <f>IF(B1158="VELS",'Terminated loans'!M348,'Terminated loans'!B348)</f>
        <v>42270</v>
      </c>
      <c r="J1158" s="34">
        <f t="shared" si="361"/>
        <v>108</v>
      </c>
      <c r="K1158" s="34">
        <f t="shared" si="358"/>
        <v>170</v>
      </c>
      <c r="L1158" s="34">
        <f t="shared" si="359"/>
        <v>108</v>
      </c>
      <c r="M1158" s="34">
        <f t="shared" si="360"/>
        <v>108</v>
      </c>
      <c r="N1158" s="52">
        <f t="shared" si="362"/>
        <v>108</v>
      </c>
      <c r="O1158" s="318">
        <f>+'Terminated loans'!S348</f>
        <v>775082</v>
      </c>
      <c r="P1158" s="26">
        <f>+'Terminated loans'!T348</f>
        <v>0.03</v>
      </c>
      <c r="Q1158" s="536">
        <f t="shared" si="374"/>
        <v>8.6499999999999994E-2</v>
      </c>
      <c r="R1158" s="222">
        <f t="shared" si="363"/>
        <v>8197.9960809445383</v>
      </c>
      <c r="S1158" s="36">
        <f t="shared" si="364"/>
        <v>613709.09396926418</v>
      </c>
      <c r="T1158" s="36">
        <f t="shared" si="365"/>
        <v>161372.90603073582</v>
      </c>
      <c r="U1158" s="36">
        <f t="shared" si="366"/>
        <v>271674.48277273937</v>
      </c>
      <c r="V1158" s="36">
        <f t="shared" si="367"/>
        <v>110301.57674201007</v>
      </c>
      <c r="W1158" s="37">
        <f t="shared" si="368"/>
        <v>161372.9060307293</v>
      </c>
      <c r="X1158" s="36">
        <f t="shared" si="369"/>
        <v>161372.90603073582</v>
      </c>
      <c r="Y1158" s="276">
        <f t="shared" si="356"/>
        <v>161372.9060307293</v>
      </c>
      <c r="Z1158" s="36">
        <f t="shared" si="370"/>
        <v>271674.48277273937</v>
      </c>
      <c r="AA1158" s="36">
        <f t="shared" si="371"/>
        <v>110301.57674201007</v>
      </c>
      <c r="AB1158" s="38">
        <f t="shared" si="357"/>
        <v>-6.5192580223083496E-9</v>
      </c>
      <c r="AC1158" s="17"/>
      <c r="AD1158" s="17">
        <f t="shared" si="372"/>
        <v>108</v>
      </c>
      <c r="AH1158" s="103"/>
      <c r="AI1158" s="533"/>
    </row>
    <row r="1159" spans="1:35">
      <c r="A1159" s="533"/>
      <c r="B1159" s="63" t="s">
        <v>80</v>
      </c>
      <c r="C1159" s="67" t="str">
        <f>'Terminated loans'!F349</f>
        <v>E</v>
      </c>
      <c r="D1159" s="19">
        <f>'Terminated loans'!H349</f>
        <v>143001636</v>
      </c>
      <c r="E1159" s="19">
        <f>'Terminated loans'!I349</f>
        <v>99</v>
      </c>
      <c r="F1159" s="19" t="str">
        <f>'Terminated loans'!J349</f>
        <v xml:space="preserve">ALIPHON A J N/D M A M          </v>
      </c>
      <c r="G1159" s="547" t="str">
        <f t="shared" si="373"/>
        <v>A1</v>
      </c>
      <c r="H1159" s="21">
        <f>'Terminated loans'!L349</f>
        <v>39288</v>
      </c>
      <c r="I1159" s="21">
        <f>IF(B1159="VELS",'Terminated loans'!M349,'Terminated loans'!B349)</f>
        <v>43669</v>
      </c>
      <c r="J1159" s="34">
        <f t="shared" si="361"/>
        <v>144</v>
      </c>
      <c r="K1159" s="34">
        <f t="shared" si="358"/>
        <v>160</v>
      </c>
      <c r="L1159" s="34">
        <f t="shared" si="359"/>
        <v>144</v>
      </c>
      <c r="M1159" s="34">
        <f t="shared" si="360"/>
        <v>144</v>
      </c>
      <c r="N1159" s="52">
        <f t="shared" si="362"/>
        <v>144</v>
      </c>
      <c r="O1159" s="318">
        <f>+'Terminated loans'!S349</f>
        <v>1600050</v>
      </c>
      <c r="P1159" s="26">
        <f>+'Terminated loans'!T349</f>
        <v>0.03</v>
      </c>
      <c r="Q1159" s="536">
        <f t="shared" si="374"/>
        <v>8.6499999999999994E-2</v>
      </c>
      <c r="R1159" s="222">
        <f t="shared" si="363"/>
        <v>13245.000924513357</v>
      </c>
      <c r="S1159" s="36">
        <f t="shared" si="364"/>
        <v>1184271.4138895907</v>
      </c>
      <c r="T1159" s="36">
        <f t="shared" si="365"/>
        <v>415778.58611040935</v>
      </c>
      <c r="U1159" s="36">
        <f t="shared" si="366"/>
        <v>723008.71924032038</v>
      </c>
      <c r="V1159" s="36">
        <f t="shared" si="367"/>
        <v>307230.13312992314</v>
      </c>
      <c r="W1159" s="37">
        <f t="shared" si="368"/>
        <v>415778.58611039724</v>
      </c>
      <c r="X1159" s="36">
        <f t="shared" si="369"/>
        <v>415778.58611040935</v>
      </c>
      <c r="Y1159" s="276">
        <f t="shared" si="356"/>
        <v>415778.58611039724</v>
      </c>
      <c r="Z1159" s="36">
        <f t="shared" si="370"/>
        <v>723008.71924032038</v>
      </c>
      <c r="AA1159" s="36">
        <f t="shared" si="371"/>
        <v>307230.13312992314</v>
      </c>
      <c r="AB1159" s="38">
        <f t="shared" si="357"/>
        <v>-1.2107193470001221E-8</v>
      </c>
      <c r="AC1159" s="17"/>
      <c r="AD1159" s="17">
        <f t="shared" si="372"/>
        <v>144</v>
      </c>
      <c r="AH1159" s="103"/>
      <c r="AI1159" s="533"/>
    </row>
    <row r="1160" spans="1:35">
      <c r="A1160" s="533"/>
      <c r="B1160" s="63" t="s">
        <v>80</v>
      </c>
      <c r="C1160" s="67" t="str">
        <f>'Terminated loans'!F350</f>
        <v>E</v>
      </c>
      <c r="D1160" s="19">
        <f>'Terminated loans'!H350</f>
        <v>143004279</v>
      </c>
      <c r="E1160" s="19">
        <f>'Terminated loans'!I350</f>
        <v>4</v>
      </c>
      <c r="F1160" s="19" t="str">
        <f>'Terminated loans'!J350</f>
        <v xml:space="preserve">BERNON J (HOUSE LOAN)          </v>
      </c>
      <c r="G1160" s="547" t="str">
        <f t="shared" si="373"/>
        <v>A1</v>
      </c>
      <c r="H1160" s="21">
        <f>'Terminated loans'!L350</f>
        <v>34194</v>
      </c>
      <c r="I1160" s="21">
        <f>IF(B1160="VELS",'Terminated loans'!M350,'Terminated loans'!B350)</f>
        <v>41874</v>
      </c>
      <c r="J1160" s="34">
        <f t="shared" si="361"/>
        <v>252</v>
      </c>
      <c r="K1160" s="34">
        <f t="shared" si="358"/>
        <v>328</v>
      </c>
      <c r="L1160" s="34">
        <f t="shared" si="359"/>
        <v>252</v>
      </c>
      <c r="M1160" s="34">
        <f t="shared" si="360"/>
        <v>252</v>
      </c>
      <c r="N1160" s="52">
        <f t="shared" si="362"/>
        <v>252</v>
      </c>
      <c r="O1160" s="318">
        <f>+'Terminated loans'!S350</f>
        <v>62577</v>
      </c>
      <c r="P1160" s="26">
        <f>+'Terminated loans'!T350</f>
        <v>0.03</v>
      </c>
      <c r="Q1160" s="536">
        <f t="shared" si="374"/>
        <v>8.6499999999999994E-2</v>
      </c>
      <c r="R1160" s="222">
        <f t="shared" si="363"/>
        <v>335.00231082415718</v>
      </c>
      <c r="S1160" s="36">
        <f t="shared" si="364"/>
        <v>38868.476862120522</v>
      </c>
      <c r="T1160" s="36">
        <f t="shared" si="365"/>
        <v>23708.523137879478</v>
      </c>
      <c r="U1160" s="36">
        <f t="shared" si="366"/>
        <v>45552.105465566747</v>
      </c>
      <c r="V1160" s="36">
        <f t="shared" si="367"/>
        <v>21843.582327687604</v>
      </c>
      <c r="W1160" s="37">
        <f t="shared" si="368"/>
        <v>23708.523137879143</v>
      </c>
      <c r="X1160" s="36">
        <f t="shared" si="369"/>
        <v>23708.523137879478</v>
      </c>
      <c r="Y1160" s="276">
        <f t="shared" si="356"/>
        <v>23708.523137879143</v>
      </c>
      <c r="Z1160" s="36">
        <f t="shared" si="370"/>
        <v>45552.105465566747</v>
      </c>
      <c r="AA1160" s="36">
        <f t="shared" si="371"/>
        <v>21843.582327687604</v>
      </c>
      <c r="AB1160" s="38">
        <f t="shared" si="357"/>
        <v>-3.3469405025243759E-10</v>
      </c>
      <c r="AC1160" s="17"/>
      <c r="AD1160" s="17">
        <f t="shared" si="372"/>
        <v>180</v>
      </c>
      <c r="AH1160" s="103"/>
      <c r="AI1160" s="533"/>
    </row>
    <row r="1161" spans="1:35">
      <c r="A1161" s="533"/>
      <c r="C1161" s="67" t="str">
        <f>'Terminated loans'!F351</f>
        <v>E</v>
      </c>
      <c r="D1161" s="19">
        <f>'Terminated loans'!H351</f>
        <v>143004333</v>
      </c>
      <c r="E1161" s="19">
        <f>'Terminated loans'!I351</f>
        <v>98</v>
      </c>
      <c r="F1161" s="19" t="str">
        <f>'Terminated loans'!J351</f>
        <v xml:space="preserve">SAM S/052112                   </v>
      </c>
      <c r="G1161" s="547" t="str">
        <f t="shared" si="373"/>
        <v>A2</v>
      </c>
      <c r="H1161" s="21">
        <f>'Terminated loans'!L351</f>
        <v>39470</v>
      </c>
      <c r="I1161" s="21">
        <f>IF(B1161="VELS",'Terminated loans'!M351,'Terminated loans'!B351)</f>
        <v>40694</v>
      </c>
      <c r="J1161" s="34">
        <f t="shared" si="361"/>
        <v>40</v>
      </c>
      <c r="K1161" s="34">
        <f t="shared" si="358"/>
        <v>154</v>
      </c>
      <c r="L1161" s="34">
        <f t="shared" si="359"/>
        <v>40</v>
      </c>
      <c r="M1161" s="34">
        <f t="shared" si="360"/>
        <v>40</v>
      </c>
      <c r="N1161" s="52">
        <f t="shared" si="362"/>
        <v>40</v>
      </c>
      <c r="O1161" s="318">
        <f>+'Terminated loans'!S351</f>
        <v>350009</v>
      </c>
      <c r="P1161" s="26">
        <f>+'Terminated loans'!T351</f>
        <v>0.05</v>
      </c>
      <c r="Q1161" s="536">
        <f t="shared" si="374"/>
        <v>0.104</v>
      </c>
      <c r="R1161" s="222">
        <f t="shared" si="363"/>
        <v>9517.8311750779649</v>
      </c>
      <c r="S1161" s="36">
        <f t="shared" si="364"/>
        <v>320570.29820553231</v>
      </c>
      <c r="T1161" s="36">
        <f t="shared" si="365"/>
        <v>29438.701794467692</v>
      </c>
      <c r="U1161" s="36">
        <f t="shared" si="366"/>
        <v>60142.948797583173</v>
      </c>
      <c r="V1161" s="36">
        <f t="shared" si="367"/>
        <v>30704.247003118624</v>
      </c>
      <c r="W1161" s="37">
        <f t="shared" si="368"/>
        <v>29438.701794464549</v>
      </c>
      <c r="X1161" s="36">
        <f t="shared" si="369"/>
        <v>29438.701794467692</v>
      </c>
      <c r="Y1161" s="276">
        <f t="shared" si="356"/>
        <v>29438.701794464549</v>
      </c>
      <c r="Z1161" s="36">
        <f t="shared" si="370"/>
        <v>60142.948797583173</v>
      </c>
      <c r="AA1161" s="36">
        <f t="shared" si="371"/>
        <v>30704.247003118624</v>
      </c>
      <c r="AB1161" s="38">
        <f t="shared" si="357"/>
        <v>-3.14321368932724E-9</v>
      </c>
      <c r="AC1161" s="17"/>
      <c r="AD1161" s="17">
        <f t="shared" si="372"/>
        <v>40</v>
      </c>
      <c r="AE1161" s="143"/>
      <c r="AH1161" s="103"/>
      <c r="AI1161" s="533"/>
    </row>
    <row r="1162" spans="1:35">
      <c r="A1162" s="533"/>
      <c r="B1162" s="63" t="s">
        <v>80</v>
      </c>
      <c r="C1162" s="67" t="str">
        <f>'Terminated loans'!F352</f>
        <v>E</v>
      </c>
      <c r="D1162" s="19">
        <f>'Terminated loans'!H352</f>
        <v>143005313</v>
      </c>
      <c r="E1162" s="19">
        <f>'Terminated loans'!I352</f>
        <v>98</v>
      </c>
      <c r="F1162" s="19" t="str">
        <f>'Terminated loans'!J352</f>
        <v xml:space="preserve">GARSEE L/048921                </v>
      </c>
      <c r="G1162" s="547" t="str">
        <f t="shared" si="373"/>
        <v>A2</v>
      </c>
      <c r="H1162" s="21">
        <f>'Terminated loans'!L352</f>
        <v>39385</v>
      </c>
      <c r="I1162" s="21">
        <f>IF(B1162="VELS",'Terminated loans'!M352,'Terminated loans'!B352)</f>
        <v>41205</v>
      </c>
      <c r="J1162" s="34">
        <f t="shared" si="361"/>
        <v>60</v>
      </c>
      <c r="K1162" s="34">
        <f t="shared" si="358"/>
        <v>157</v>
      </c>
      <c r="L1162" s="34">
        <f t="shared" si="359"/>
        <v>60</v>
      </c>
      <c r="M1162" s="34">
        <f t="shared" si="360"/>
        <v>60</v>
      </c>
      <c r="N1162" s="52">
        <f t="shared" si="362"/>
        <v>60</v>
      </c>
      <c r="O1162" s="318">
        <f>+'Terminated loans'!S352</f>
        <v>200040</v>
      </c>
      <c r="P1162" s="26">
        <f>+'Terminated loans'!T352</f>
        <v>0.05</v>
      </c>
      <c r="Q1162" s="536">
        <f t="shared" si="374"/>
        <v>0.104</v>
      </c>
      <c r="R1162" s="222">
        <f t="shared" si="363"/>
        <v>3775.0015781479474</v>
      </c>
      <c r="S1162" s="36">
        <f t="shared" si="364"/>
        <v>176036.74306311581</v>
      </c>
      <c r="T1162" s="36">
        <f t="shared" si="365"/>
        <v>24003.256936884194</v>
      </c>
      <c r="U1162" s="36">
        <f t="shared" si="366"/>
        <v>50463.351625759329</v>
      </c>
      <c r="V1162" s="36">
        <f t="shared" si="367"/>
        <v>26460.094688876852</v>
      </c>
      <c r="W1162" s="37">
        <f t="shared" si="368"/>
        <v>24003.256936882477</v>
      </c>
      <c r="X1162" s="36">
        <f t="shared" si="369"/>
        <v>24003.256936884194</v>
      </c>
      <c r="Y1162" s="276">
        <f t="shared" si="356"/>
        <v>24003.256936882477</v>
      </c>
      <c r="Z1162" s="36">
        <f t="shared" si="370"/>
        <v>50463.351625759329</v>
      </c>
      <c r="AA1162" s="36">
        <f t="shared" si="371"/>
        <v>26460.094688876852</v>
      </c>
      <c r="AB1162" s="38">
        <f t="shared" si="357"/>
        <v>-1.7171259969472885E-9</v>
      </c>
      <c r="AC1162" s="17"/>
      <c r="AD1162" s="17">
        <f t="shared" si="372"/>
        <v>60</v>
      </c>
      <c r="AH1162" s="103"/>
      <c r="AI1162" s="533"/>
    </row>
    <row r="1163" spans="1:35">
      <c r="A1163" s="533"/>
      <c r="B1163" s="63" t="s">
        <v>80</v>
      </c>
      <c r="C1163" s="67" t="str">
        <f>'Terminated loans'!F353</f>
        <v>E</v>
      </c>
      <c r="D1163" s="19">
        <f>'Terminated loans'!H353</f>
        <v>143005852</v>
      </c>
      <c r="E1163" s="19">
        <f>'Terminated loans'!I353</f>
        <v>98</v>
      </c>
      <c r="F1163" s="19" t="str">
        <f>'Terminated loans'!J353</f>
        <v xml:space="preserve">CUTTAREE N                     </v>
      </c>
      <c r="G1163" s="547" t="str">
        <f t="shared" si="373"/>
        <v>A2</v>
      </c>
      <c r="H1163" s="21">
        <f>'Terminated loans'!L353</f>
        <v>39812</v>
      </c>
      <c r="I1163" s="21">
        <f>IF(B1163="VELS",'Terminated loans'!M353,'Terminated loans'!B353)</f>
        <v>41632</v>
      </c>
      <c r="J1163" s="34">
        <f t="shared" si="361"/>
        <v>60</v>
      </c>
      <c r="K1163" s="34">
        <f t="shared" si="358"/>
        <v>143</v>
      </c>
      <c r="L1163" s="34">
        <f t="shared" si="359"/>
        <v>60</v>
      </c>
      <c r="M1163" s="34">
        <f t="shared" si="360"/>
        <v>60</v>
      </c>
      <c r="N1163" s="52">
        <f t="shared" si="362"/>
        <v>60</v>
      </c>
      <c r="O1163" s="318">
        <f>+'Terminated loans'!S353</f>
        <v>80000</v>
      </c>
      <c r="P1163" s="26">
        <f>+'Terminated loans'!T353</f>
        <v>0.05</v>
      </c>
      <c r="Q1163" s="536">
        <f t="shared" si="374"/>
        <v>0.104</v>
      </c>
      <c r="R1163" s="222">
        <f t="shared" si="363"/>
        <v>1509.6986915208749</v>
      </c>
      <c r="S1163" s="36">
        <f t="shared" si="364"/>
        <v>70400.617101825977</v>
      </c>
      <c r="T1163" s="36">
        <f t="shared" si="365"/>
        <v>9599.3828981740226</v>
      </c>
      <c r="U1163" s="36">
        <f t="shared" si="366"/>
        <v>20181.304389425844</v>
      </c>
      <c r="V1163" s="36">
        <f t="shared" si="367"/>
        <v>10581.921491252491</v>
      </c>
      <c r="W1163" s="37">
        <f t="shared" si="368"/>
        <v>9599.3828981733532</v>
      </c>
      <c r="X1163" s="36">
        <f t="shared" si="369"/>
        <v>9599.3828981740226</v>
      </c>
      <c r="Y1163" s="276">
        <f t="shared" si="356"/>
        <v>9599.3828981733532</v>
      </c>
      <c r="Z1163" s="36">
        <f t="shared" si="370"/>
        <v>20181.304389425844</v>
      </c>
      <c r="AA1163" s="36">
        <f t="shared" si="371"/>
        <v>10581.921491252491</v>
      </c>
      <c r="AB1163" s="38">
        <f t="shared" si="357"/>
        <v>-6.6938810050487518E-10</v>
      </c>
      <c r="AC1163" s="17"/>
      <c r="AD1163" s="17">
        <f t="shared" si="372"/>
        <v>60</v>
      </c>
      <c r="AH1163" s="103"/>
      <c r="AI1163" s="533"/>
    </row>
    <row r="1164" spans="1:35">
      <c r="A1164" s="533"/>
      <c r="B1164" s="63" t="s">
        <v>80</v>
      </c>
      <c r="C1164" s="67" t="str">
        <f>'Terminated loans'!F354</f>
        <v>E</v>
      </c>
      <c r="D1164" s="19">
        <f>'Terminated loans'!H354</f>
        <v>143008185</v>
      </c>
      <c r="E1164" s="19">
        <f>'Terminated loans'!I354</f>
        <v>98</v>
      </c>
      <c r="F1164" s="19" t="str">
        <f>'Terminated loans'!J354</f>
        <v xml:space="preserve">ABDOOL BASHIR M/041525         </v>
      </c>
      <c r="G1164" s="547" t="str">
        <f t="shared" si="373"/>
        <v>A2</v>
      </c>
      <c r="H1164" s="21">
        <f>'Terminated loans'!L354</f>
        <v>39029</v>
      </c>
      <c r="I1164" s="21">
        <f>IF(B1164="VELS",'Terminated loans'!M354,'Terminated loans'!B354)</f>
        <v>40839</v>
      </c>
      <c r="J1164" s="34">
        <f t="shared" si="361"/>
        <v>60</v>
      </c>
      <c r="K1164" s="34">
        <f t="shared" si="358"/>
        <v>169</v>
      </c>
      <c r="L1164" s="34">
        <f t="shared" si="359"/>
        <v>60</v>
      </c>
      <c r="M1164" s="34">
        <f t="shared" si="360"/>
        <v>60</v>
      </c>
      <c r="N1164" s="52">
        <f t="shared" si="362"/>
        <v>60</v>
      </c>
      <c r="O1164" s="318">
        <f>+'Terminated loans'!S354</f>
        <v>98575</v>
      </c>
      <c r="P1164" s="26">
        <f>+'Terminated loans'!T354</f>
        <v>0.05</v>
      </c>
      <c r="Q1164" s="536">
        <f t="shared" si="374"/>
        <v>0.104</v>
      </c>
      <c r="R1164" s="222">
        <f t="shared" si="363"/>
        <v>1860.2318564583779</v>
      </c>
      <c r="S1164" s="36">
        <f t="shared" si="364"/>
        <v>86746.760385156187</v>
      </c>
      <c r="T1164" s="36">
        <f t="shared" si="365"/>
        <v>11828.239614843813</v>
      </c>
      <c r="U1164" s="36">
        <f t="shared" si="366"/>
        <v>24867.151002345665</v>
      </c>
      <c r="V1164" s="36">
        <f t="shared" si="367"/>
        <v>13038.911387502681</v>
      </c>
      <c r="W1164" s="37">
        <f t="shared" si="368"/>
        <v>11828.239614842983</v>
      </c>
      <c r="X1164" s="36">
        <f t="shared" si="369"/>
        <v>11828.239614843813</v>
      </c>
      <c r="Y1164" s="276">
        <f t="shared" si="356"/>
        <v>11828.239614842983</v>
      </c>
      <c r="Z1164" s="36">
        <f t="shared" si="370"/>
        <v>24867.151002345665</v>
      </c>
      <c r="AA1164" s="36">
        <f t="shared" si="371"/>
        <v>13038.911387502681</v>
      </c>
      <c r="AB1164" s="38">
        <f t="shared" si="357"/>
        <v>-8.2945916801691055E-10</v>
      </c>
      <c r="AC1164" s="17"/>
      <c r="AD1164" s="17">
        <f t="shared" si="372"/>
        <v>60</v>
      </c>
      <c r="AH1164" s="103"/>
      <c r="AI1164" s="533"/>
    </row>
    <row r="1165" spans="1:35">
      <c r="A1165" s="533"/>
      <c r="C1165" s="67" t="str">
        <f>'Terminated loans'!F355</f>
        <v>E</v>
      </c>
      <c r="D1165" s="19">
        <f>'Terminated loans'!H355</f>
        <v>143008738</v>
      </c>
      <c r="E1165" s="19">
        <f>'Terminated loans'!I355</f>
        <v>98</v>
      </c>
      <c r="F1165" s="19" t="str">
        <f>'Terminated loans'!J355</f>
        <v xml:space="preserve">TAYAB N                        </v>
      </c>
      <c r="G1165" s="547" t="str">
        <f t="shared" si="373"/>
        <v>A2</v>
      </c>
      <c r="H1165" s="21">
        <f>'Terminated loans'!L355</f>
        <v>39696</v>
      </c>
      <c r="I1165" s="21">
        <f>IF(B1165="VELS",'Terminated loans'!M355,'Terminated loans'!B355)</f>
        <v>40694</v>
      </c>
      <c r="J1165" s="34">
        <f t="shared" si="361"/>
        <v>33</v>
      </c>
      <c r="K1165" s="34">
        <f t="shared" si="358"/>
        <v>147</v>
      </c>
      <c r="L1165" s="34">
        <f t="shared" si="359"/>
        <v>33</v>
      </c>
      <c r="M1165" s="34">
        <f t="shared" si="360"/>
        <v>33</v>
      </c>
      <c r="N1165" s="52">
        <f t="shared" si="362"/>
        <v>33</v>
      </c>
      <c r="O1165" s="318">
        <f>+'Terminated loans'!S355</f>
        <v>45000</v>
      </c>
      <c r="P1165" s="26">
        <f>+'Terminated loans'!T355</f>
        <v>0.05</v>
      </c>
      <c r="Q1165" s="536">
        <f t="shared" si="374"/>
        <v>0.104</v>
      </c>
      <c r="R1165" s="222">
        <f t="shared" si="363"/>
        <v>1462.3686054864384</v>
      </c>
      <c r="S1165" s="36">
        <f t="shared" si="364"/>
        <v>41814.364976003926</v>
      </c>
      <c r="T1165" s="36">
        <f t="shared" si="365"/>
        <v>3185.6350239960739</v>
      </c>
      <c r="U1165" s="36">
        <f t="shared" si="366"/>
        <v>6443.7990050481167</v>
      </c>
      <c r="V1165" s="36">
        <f t="shared" si="367"/>
        <v>3258.1639810524721</v>
      </c>
      <c r="W1165" s="37">
        <f t="shared" si="368"/>
        <v>3185.6350239956446</v>
      </c>
      <c r="X1165" s="36">
        <f t="shared" si="369"/>
        <v>3185.6350239960739</v>
      </c>
      <c r="Y1165" s="276">
        <f t="shared" si="356"/>
        <v>3185.6350239956446</v>
      </c>
      <c r="Z1165" s="36">
        <f t="shared" si="370"/>
        <v>6443.7990050481167</v>
      </c>
      <c r="AA1165" s="36">
        <f t="shared" si="371"/>
        <v>3258.1639810524721</v>
      </c>
      <c r="AB1165" s="38">
        <f t="shared" si="357"/>
        <v>-4.2928149923682213E-10</v>
      </c>
      <c r="AC1165" s="17"/>
      <c r="AD1165" s="17">
        <f t="shared" si="372"/>
        <v>33</v>
      </c>
      <c r="AE1165" s="143"/>
      <c r="AH1165" s="103"/>
      <c r="AI1165" s="533"/>
    </row>
    <row r="1166" spans="1:35">
      <c r="A1166" s="533"/>
      <c r="B1166" s="63" t="s">
        <v>80</v>
      </c>
      <c r="C1166" s="67" t="str">
        <f>'Terminated loans'!F356</f>
        <v>E</v>
      </c>
      <c r="D1166" s="19">
        <f>'Terminated loans'!H356</f>
        <v>143008827</v>
      </c>
      <c r="E1166" s="19">
        <f>'Terminated loans'!I356</f>
        <v>98</v>
      </c>
      <c r="F1166" s="19" t="str">
        <f>'Terminated loans'!J356</f>
        <v xml:space="preserve">LE MERLE M L G/048890          </v>
      </c>
      <c r="G1166" s="547" t="str">
        <f t="shared" si="373"/>
        <v>A2</v>
      </c>
      <c r="H1166" s="21">
        <f>'Terminated loans'!L356</f>
        <v>39391</v>
      </c>
      <c r="I1166" s="21">
        <f>IF(B1166="VELS",'Terminated loans'!M356,'Terminated loans'!B356)</f>
        <v>41205</v>
      </c>
      <c r="J1166" s="34">
        <f t="shared" si="361"/>
        <v>60</v>
      </c>
      <c r="K1166" s="34">
        <f t="shared" si="358"/>
        <v>157</v>
      </c>
      <c r="L1166" s="34">
        <f t="shared" si="359"/>
        <v>60</v>
      </c>
      <c r="M1166" s="34">
        <f t="shared" si="360"/>
        <v>60</v>
      </c>
      <c r="N1166" s="52">
        <f t="shared" si="362"/>
        <v>60</v>
      </c>
      <c r="O1166" s="318">
        <f>+'Terminated loans'!S356</f>
        <v>300529</v>
      </c>
      <c r="P1166" s="26">
        <f>+'Terminated loans'!T356</f>
        <v>0.05</v>
      </c>
      <c r="Q1166" s="536">
        <f t="shared" si="374"/>
        <v>0.104</v>
      </c>
      <c r="R1166" s="222">
        <f t="shared" si="363"/>
        <v>5671.3529758009627</v>
      </c>
      <c r="S1166" s="36">
        <f t="shared" si="364"/>
        <v>264467.83821243321</v>
      </c>
      <c r="T1166" s="36">
        <f t="shared" si="365"/>
        <v>36061.161787566787</v>
      </c>
      <c r="U1166" s="36">
        <f t="shared" si="366"/>
        <v>75813.340335621906</v>
      </c>
      <c r="V1166" s="36">
        <f t="shared" si="367"/>
        <v>39752.178548057738</v>
      </c>
      <c r="W1166" s="37">
        <f t="shared" si="368"/>
        <v>36061.161787564168</v>
      </c>
      <c r="X1166" s="36">
        <f t="shared" si="369"/>
        <v>36061.161787566787</v>
      </c>
      <c r="Y1166" s="276">
        <f t="shared" si="356"/>
        <v>36061.161787564168</v>
      </c>
      <c r="Z1166" s="36">
        <f t="shared" si="370"/>
        <v>75813.340335621906</v>
      </c>
      <c r="AA1166" s="36">
        <f t="shared" si="371"/>
        <v>39752.178548057738</v>
      </c>
      <c r="AB1166" s="38">
        <f t="shared" si="357"/>
        <v>-2.6193447411060333E-9</v>
      </c>
      <c r="AC1166" s="17"/>
      <c r="AD1166" s="17">
        <f t="shared" si="372"/>
        <v>60</v>
      </c>
      <c r="AH1166" s="103"/>
      <c r="AI1166" s="533"/>
    </row>
    <row r="1167" spans="1:35">
      <c r="A1167" s="533"/>
      <c r="C1167" s="67" t="str">
        <f>'Terminated loans'!F357</f>
        <v>E</v>
      </c>
      <c r="D1167" s="19">
        <f>'Terminated loans'!H357</f>
        <v>143009157</v>
      </c>
      <c r="E1167" s="19">
        <f>'Terminated loans'!I357</f>
        <v>98</v>
      </c>
      <c r="F1167" s="19" t="str">
        <f>'Terminated loans'!J357</f>
        <v xml:space="preserve">VURDIEN G C                    </v>
      </c>
      <c r="G1167" s="547" t="str">
        <f t="shared" si="373"/>
        <v>A2</v>
      </c>
      <c r="H1167" s="21">
        <f>'Terminated loans'!L357</f>
        <v>39940</v>
      </c>
      <c r="I1167" s="21">
        <f>IF(B1167="VELS",'Terminated loans'!M357,'Terminated loans'!B357)</f>
        <v>40694</v>
      </c>
      <c r="J1167" s="34">
        <f t="shared" si="361"/>
        <v>25</v>
      </c>
      <c r="K1167" s="34">
        <f t="shared" si="358"/>
        <v>139</v>
      </c>
      <c r="L1167" s="34">
        <f t="shared" si="359"/>
        <v>25</v>
      </c>
      <c r="M1167" s="34">
        <f t="shared" si="360"/>
        <v>25</v>
      </c>
      <c r="N1167" s="52">
        <f t="shared" si="362"/>
        <v>25</v>
      </c>
      <c r="O1167" s="318">
        <f>+'Terminated loans'!S357</f>
        <v>250000</v>
      </c>
      <c r="P1167" s="26">
        <f>+'Terminated loans'!T357</f>
        <v>0.05</v>
      </c>
      <c r="Q1167" s="536">
        <f t="shared" si="374"/>
        <v>0.104</v>
      </c>
      <c r="R1167" s="222">
        <f t="shared" si="363"/>
        <v>10550.674064004368</v>
      </c>
      <c r="S1167" s="36">
        <f t="shared" si="364"/>
        <v>236233.25220318109</v>
      </c>
      <c r="T1167" s="36">
        <f t="shared" si="365"/>
        <v>13766.747796818905</v>
      </c>
      <c r="U1167" s="36">
        <f t="shared" si="366"/>
        <v>27533.599396925711</v>
      </c>
      <c r="V1167" s="36">
        <f t="shared" si="367"/>
        <v>13766.851600109192</v>
      </c>
      <c r="W1167" s="37">
        <f t="shared" si="368"/>
        <v>13766.747796816519</v>
      </c>
      <c r="X1167" s="36">
        <f t="shared" si="369"/>
        <v>13766.747796818905</v>
      </c>
      <c r="Y1167" s="276">
        <f t="shared" si="356"/>
        <v>13766.747796816519</v>
      </c>
      <c r="Z1167" s="36">
        <f t="shared" si="370"/>
        <v>27533.599396925711</v>
      </c>
      <c r="AA1167" s="36">
        <f t="shared" si="371"/>
        <v>13766.851600109192</v>
      </c>
      <c r="AB1167" s="38">
        <f t="shared" si="357"/>
        <v>-2.3865140974521637E-9</v>
      </c>
      <c r="AC1167" s="17"/>
      <c r="AD1167" s="17">
        <f t="shared" si="372"/>
        <v>25</v>
      </c>
      <c r="AE1167" s="143"/>
      <c r="AH1167" s="103"/>
      <c r="AI1167" s="533"/>
    </row>
    <row r="1168" spans="1:35">
      <c r="A1168" s="533"/>
      <c r="C1168" s="67" t="str">
        <f>'Terminated loans'!F358</f>
        <v>E</v>
      </c>
      <c r="D1168" s="19">
        <f>'Terminated loans'!H358</f>
        <v>143010309</v>
      </c>
      <c r="E1168" s="19">
        <f>'Terminated loans'!I358</f>
        <v>98</v>
      </c>
      <c r="F1168" s="19" t="str">
        <f>'Terminated loans'!J358</f>
        <v xml:space="preserve">RAMRUCHA J                     </v>
      </c>
      <c r="G1168" s="547" t="str">
        <f t="shared" si="373"/>
        <v>A2</v>
      </c>
      <c r="H1168" s="21">
        <f>'Terminated loans'!L358</f>
        <v>39937</v>
      </c>
      <c r="I1168" s="21">
        <f>IF(B1168="VELS",'Terminated loans'!M358,'Terminated loans'!B358)</f>
        <v>40694</v>
      </c>
      <c r="J1168" s="34">
        <f t="shared" si="361"/>
        <v>25</v>
      </c>
      <c r="K1168" s="34">
        <f t="shared" si="358"/>
        <v>139</v>
      </c>
      <c r="L1168" s="34">
        <f t="shared" si="359"/>
        <v>25</v>
      </c>
      <c r="M1168" s="34">
        <f t="shared" si="360"/>
        <v>25</v>
      </c>
      <c r="N1168" s="52">
        <f t="shared" si="362"/>
        <v>25</v>
      </c>
      <c r="O1168" s="318">
        <f>+'Terminated loans'!S358</f>
        <v>344854</v>
      </c>
      <c r="P1168" s="26">
        <f>+'Terminated loans'!T358</f>
        <v>0.05</v>
      </c>
      <c r="Q1168" s="536">
        <f t="shared" si="374"/>
        <v>0.104</v>
      </c>
      <c r="R1168" s="222">
        <f t="shared" si="363"/>
        <v>14553.76861467265</v>
      </c>
      <c r="S1168" s="36">
        <f t="shared" si="364"/>
        <v>325863.92782110325</v>
      </c>
      <c r="T1168" s="36">
        <f t="shared" si="365"/>
        <v>18990.072178896749</v>
      </c>
      <c r="U1168" s="36">
        <f t="shared" si="366"/>
        <v>37980.287545709696</v>
      </c>
      <c r="V1168" s="36">
        <f t="shared" si="367"/>
        <v>18990.215366816206</v>
      </c>
      <c r="W1168" s="37">
        <f t="shared" si="368"/>
        <v>18990.07217889349</v>
      </c>
      <c r="X1168" s="36">
        <f t="shared" si="369"/>
        <v>18990.072178896749</v>
      </c>
      <c r="Y1168" s="276">
        <f t="shared" si="356"/>
        <v>18990.07217889349</v>
      </c>
      <c r="Z1168" s="36">
        <f t="shared" si="370"/>
        <v>37980.287545709696</v>
      </c>
      <c r="AA1168" s="36">
        <f t="shared" si="371"/>
        <v>18990.215366816206</v>
      </c>
      <c r="AB1168" s="38">
        <f t="shared" si="357"/>
        <v>-3.2596290111541748E-9</v>
      </c>
      <c r="AC1168" s="17"/>
      <c r="AD1168" s="17">
        <f t="shared" si="372"/>
        <v>25</v>
      </c>
      <c r="AE1168" s="143"/>
      <c r="AH1168" s="103"/>
      <c r="AI1168" s="533"/>
    </row>
    <row r="1169" spans="1:35">
      <c r="A1169" s="533"/>
      <c r="C1169" s="67" t="str">
        <f>'Terminated loans'!F359</f>
        <v>E</v>
      </c>
      <c r="D1169" s="19">
        <f>'Terminated loans'!H359</f>
        <v>143010686</v>
      </c>
      <c r="E1169" s="19">
        <f>'Terminated loans'!I359</f>
        <v>98</v>
      </c>
      <c r="F1169" s="19" t="str">
        <f>'Terminated loans'!J359</f>
        <v xml:space="preserve">GOKOOL N D                     </v>
      </c>
      <c r="G1169" s="547" t="str">
        <f t="shared" si="373"/>
        <v>A2</v>
      </c>
      <c r="H1169" s="21">
        <f>'Terminated loans'!L359</f>
        <v>39875</v>
      </c>
      <c r="I1169" s="21">
        <f>IF(B1169="VELS",'Terminated loans'!M359,'Terminated loans'!B359)</f>
        <v>40694</v>
      </c>
      <c r="J1169" s="34">
        <f t="shared" si="361"/>
        <v>27</v>
      </c>
      <c r="K1169" s="34">
        <f t="shared" si="358"/>
        <v>141</v>
      </c>
      <c r="L1169" s="34">
        <f t="shared" si="359"/>
        <v>27</v>
      </c>
      <c r="M1169" s="34">
        <f t="shared" si="360"/>
        <v>27</v>
      </c>
      <c r="N1169" s="52">
        <f t="shared" si="362"/>
        <v>27</v>
      </c>
      <c r="O1169" s="318">
        <f>+'Terminated loans'!S359</f>
        <v>236471</v>
      </c>
      <c r="P1169" s="26">
        <f>+'Terminated loans'!T359</f>
        <v>0.05</v>
      </c>
      <c r="Q1169" s="536">
        <f t="shared" si="374"/>
        <v>0.104</v>
      </c>
      <c r="R1169" s="222">
        <f t="shared" si="363"/>
        <v>9278.2826982368952</v>
      </c>
      <c r="S1169" s="36">
        <f t="shared" si="364"/>
        <v>222507.43697028409</v>
      </c>
      <c r="T1169" s="36">
        <f t="shared" si="365"/>
        <v>13963.563029715908</v>
      </c>
      <c r="U1169" s="36">
        <f t="shared" si="366"/>
        <v>28006.195882109721</v>
      </c>
      <c r="V1169" s="36">
        <f t="shared" si="367"/>
        <v>14042.632852396171</v>
      </c>
      <c r="W1169" s="37">
        <f t="shared" si="368"/>
        <v>13963.56302971355</v>
      </c>
      <c r="X1169" s="36">
        <f t="shared" si="369"/>
        <v>13963.563029715908</v>
      </c>
      <c r="Y1169" s="276">
        <f t="shared" si="356"/>
        <v>13963.56302971355</v>
      </c>
      <c r="Z1169" s="36">
        <f t="shared" si="370"/>
        <v>28006.195882109721</v>
      </c>
      <c r="AA1169" s="36">
        <f t="shared" si="371"/>
        <v>14042.632852396171</v>
      </c>
      <c r="AB1169" s="38">
        <f t="shared" si="357"/>
        <v>-2.35741026699543E-9</v>
      </c>
      <c r="AC1169" s="17"/>
      <c r="AD1169" s="17">
        <f t="shared" si="372"/>
        <v>27</v>
      </c>
      <c r="AE1169" s="143"/>
      <c r="AH1169" s="103"/>
      <c r="AI1169" s="533"/>
    </row>
    <row r="1170" spans="1:35">
      <c r="A1170" s="533"/>
      <c r="B1170" s="63" t="s">
        <v>80</v>
      </c>
      <c r="C1170" s="67" t="str">
        <f>'Terminated loans'!F360</f>
        <v>E</v>
      </c>
      <c r="D1170" s="19">
        <f>'Terminated loans'!H360</f>
        <v>143010732</v>
      </c>
      <c r="E1170" s="19">
        <f>'Terminated loans'!I360</f>
        <v>98</v>
      </c>
      <c r="F1170" s="19" t="str">
        <f>'Terminated loans'!J360</f>
        <v xml:space="preserve">WONG TEK KONG DMFKM/04081      </v>
      </c>
      <c r="G1170" s="547" t="str">
        <f t="shared" si="373"/>
        <v>A2</v>
      </c>
      <c r="H1170" s="21">
        <f>'Terminated loans'!L360</f>
        <v>38951</v>
      </c>
      <c r="I1170" s="21">
        <f>IF(B1170="VELS",'Terminated loans'!M360,'Terminated loans'!B360)</f>
        <v>41509</v>
      </c>
      <c r="J1170" s="34">
        <f t="shared" si="361"/>
        <v>84</v>
      </c>
      <c r="K1170" s="34">
        <f t="shared" si="358"/>
        <v>171</v>
      </c>
      <c r="L1170" s="34">
        <f t="shared" si="359"/>
        <v>84</v>
      </c>
      <c r="M1170" s="34">
        <f t="shared" si="360"/>
        <v>84</v>
      </c>
      <c r="N1170" s="52">
        <f t="shared" si="362"/>
        <v>84</v>
      </c>
      <c r="O1170" s="318">
        <f>+'Terminated loans'!S360</f>
        <v>362037</v>
      </c>
      <c r="P1170" s="26">
        <f>+'Terminated loans'!T360</f>
        <v>0.05</v>
      </c>
      <c r="Q1170" s="536">
        <f t="shared" si="374"/>
        <v>0.104</v>
      </c>
      <c r="R1170" s="222">
        <f t="shared" si="363"/>
        <v>5116.9980386659981</v>
      </c>
      <c r="S1170" s="36">
        <f t="shared" si="364"/>
        <v>304427.50588590954</v>
      </c>
      <c r="T1170" s="36">
        <f t="shared" si="365"/>
        <v>57609.494114090456</v>
      </c>
      <c r="U1170" s="36">
        <f t="shared" si="366"/>
        <v>125400.32936203148</v>
      </c>
      <c r="V1170" s="36">
        <f t="shared" si="367"/>
        <v>67790.835247943818</v>
      </c>
      <c r="W1170" s="37">
        <f t="shared" si="368"/>
        <v>57609.494114087662</v>
      </c>
      <c r="X1170" s="36">
        <f t="shared" si="369"/>
        <v>57609.494114090456</v>
      </c>
      <c r="Y1170" s="276">
        <f t="shared" si="356"/>
        <v>57609.494114087662</v>
      </c>
      <c r="Z1170" s="36">
        <f t="shared" si="370"/>
        <v>125400.32936203148</v>
      </c>
      <c r="AA1170" s="36">
        <f t="shared" si="371"/>
        <v>67790.835247943818</v>
      </c>
      <c r="AB1170" s="38">
        <f t="shared" si="357"/>
        <v>-2.7939677238464355E-9</v>
      </c>
      <c r="AC1170" s="17"/>
      <c r="AD1170" s="17">
        <f t="shared" si="372"/>
        <v>84</v>
      </c>
      <c r="AH1170" s="103"/>
      <c r="AI1170" s="533"/>
    </row>
    <row r="1171" spans="1:35">
      <c r="A1171" s="533"/>
      <c r="C1171" s="67" t="str">
        <f>'Terminated loans'!F361</f>
        <v>E</v>
      </c>
      <c r="D1171" s="19">
        <f>'Terminated loans'!H361</f>
        <v>143010899</v>
      </c>
      <c r="E1171" s="19">
        <f>'Terminated loans'!I361</f>
        <v>98</v>
      </c>
      <c r="F1171" s="19" t="str">
        <f>'Terminated loans'!J361</f>
        <v xml:space="preserve">BALLACK K                      </v>
      </c>
      <c r="G1171" s="547" t="str">
        <f t="shared" si="373"/>
        <v>A2</v>
      </c>
      <c r="H1171" s="21">
        <f>'Terminated loans'!L361</f>
        <v>39708</v>
      </c>
      <c r="I1171" s="21">
        <f>IF(B1171="VELS",'Terminated loans'!M361,'Terminated loans'!B361)</f>
        <v>40694</v>
      </c>
      <c r="J1171" s="34">
        <f t="shared" si="361"/>
        <v>32</v>
      </c>
      <c r="K1171" s="34">
        <f t="shared" si="358"/>
        <v>147</v>
      </c>
      <c r="L1171" s="34">
        <f t="shared" si="359"/>
        <v>32</v>
      </c>
      <c r="M1171" s="34">
        <f t="shared" si="360"/>
        <v>32</v>
      </c>
      <c r="N1171" s="52">
        <f t="shared" si="362"/>
        <v>32</v>
      </c>
      <c r="O1171" s="318">
        <f>+'Terminated loans'!S361</f>
        <v>182000</v>
      </c>
      <c r="P1171" s="26">
        <f>+'Terminated loans'!T361</f>
        <v>0.05</v>
      </c>
      <c r="Q1171" s="536">
        <f t="shared" si="374"/>
        <v>0.104</v>
      </c>
      <c r="R1171" s="222">
        <f t="shared" si="363"/>
        <v>6086.9133541798174</v>
      </c>
      <c r="S1171" s="36">
        <f t="shared" si="364"/>
        <v>169468.18213684723</v>
      </c>
      <c r="T1171" s="36">
        <f t="shared" si="365"/>
        <v>12531.81786315277</v>
      </c>
      <c r="U1171" s="36">
        <f t="shared" si="366"/>
        <v>25313.04519690515</v>
      </c>
      <c r="V1171" s="36">
        <f t="shared" si="367"/>
        <v>12781.227333754185</v>
      </c>
      <c r="W1171" s="37">
        <f t="shared" si="368"/>
        <v>12531.817863150965</v>
      </c>
      <c r="X1171" s="36">
        <f t="shared" si="369"/>
        <v>12531.81786315277</v>
      </c>
      <c r="Y1171" s="276">
        <f t="shared" si="356"/>
        <v>12531.817863150965</v>
      </c>
      <c r="Z1171" s="36">
        <f t="shared" si="370"/>
        <v>25313.04519690515</v>
      </c>
      <c r="AA1171" s="36">
        <f t="shared" si="371"/>
        <v>12781.227333754185</v>
      </c>
      <c r="AB1171" s="38">
        <f t="shared" si="357"/>
        <v>-1.8044374883174896E-9</v>
      </c>
      <c r="AC1171" s="17"/>
      <c r="AD1171" s="17">
        <f t="shared" si="372"/>
        <v>32</v>
      </c>
      <c r="AE1171" s="143"/>
      <c r="AH1171" s="103"/>
      <c r="AI1171" s="533"/>
    </row>
    <row r="1172" spans="1:35">
      <c r="A1172" s="533"/>
      <c r="C1172" s="67" t="str">
        <f>'Terminated loans'!F362</f>
        <v>E</v>
      </c>
      <c r="D1172" s="19">
        <f>'Terminated loans'!H362</f>
        <v>143011445</v>
      </c>
      <c r="E1172" s="19">
        <f>'Terminated loans'!I362</f>
        <v>98</v>
      </c>
      <c r="F1172" s="19" t="str">
        <f>'Terminated loans'!J362</f>
        <v xml:space="preserve">NELSON M A S/057383            </v>
      </c>
      <c r="G1172" s="547" t="str">
        <f t="shared" si="373"/>
        <v>A2</v>
      </c>
      <c r="H1172" s="21">
        <f>'Terminated loans'!L362</f>
        <v>39575</v>
      </c>
      <c r="I1172" s="21">
        <f>IF(B1172="VELS",'Terminated loans'!M362,'Terminated loans'!B362)</f>
        <v>40694</v>
      </c>
      <c r="J1172" s="34">
        <f t="shared" si="361"/>
        <v>37</v>
      </c>
      <c r="K1172" s="34">
        <f t="shared" si="358"/>
        <v>151</v>
      </c>
      <c r="L1172" s="34">
        <f t="shared" si="359"/>
        <v>37</v>
      </c>
      <c r="M1172" s="34">
        <f t="shared" si="360"/>
        <v>37</v>
      </c>
      <c r="N1172" s="52">
        <f t="shared" si="362"/>
        <v>37</v>
      </c>
      <c r="O1172" s="318">
        <f>+'Terminated loans'!S362</f>
        <v>157679</v>
      </c>
      <c r="P1172" s="26">
        <f>+'Terminated loans'!T362</f>
        <v>0.05</v>
      </c>
      <c r="Q1172" s="536">
        <f t="shared" si="374"/>
        <v>0.104</v>
      </c>
      <c r="R1172" s="222">
        <f t="shared" si="363"/>
        <v>4607.3843954479626</v>
      </c>
      <c r="S1172" s="36">
        <f t="shared" si="364"/>
        <v>145308.91774476066</v>
      </c>
      <c r="T1172" s="36">
        <f t="shared" si="365"/>
        <v>12370.082255239337</v>
      </c>
      <c r="U1172" s="36">
        <f t="shared" si="366"/>
        <v>25164.304886812548</v>
      </c>
      <c r="V1172" s="36">
        <f t="shared" si="367"/>
        <v>12794.222631574637</v>
      </c>
      <c r="W1172" s="37">
        <f t="shared" si="368"/>
        <v>12370.08225523791</v>
      </c>
      <c r="X1172" s="36">
        <f t="shared" si="369"/>
        <v>12370.082255239337</v>
      </c>
      <c r="Y1172" s="276">
        <f t="shared" si="356"/>
        <v>12370.08225523791</v>
      </c>
      <c r="Z1172" s="36">
        <f t="shared" si="370"/>
        <v>25164.304886812548</v>
      </c>
      <c r="AA1172" s="36">
        <f t="shared" si="371"/>
        <v>12794.222631574637</v>
      </c>
      <c r="AB1172" s="38">
        <f t="shared" si="357"/>
        <v>-1.4260876923799515E-9</v>
      </c>
      <c r="AC1172" s="17"/>
      <c r="AD1172" s="17">
        <f t="shared" si="372"/>
        <v>37</v>
      </c>
      <c r="AE1172" s="143"/>
      <c r="AH1172" s="103"/>
      <c r="AI1172" s="533"/>
    </row>
    <row r="1173" spans="1:35">
      <c r="A1173" s="533"/>
      <c r="B1173" s="63" t="s">
        <v>80</v>
      </c>
      <c r="C1173" s="67" t="str">
        <f>'Terminated loans'!F363</f>
        <v>E</v>
      </c>
      <c r="D1173" s="19">
        <f>'Terminated loans'!H363</f>
        <v>143011550</v>
      </c>
      <c r="E1173" s="19">
        <f>'Terminated loans'!I363</f>
        <v>4</v>
      </c>
      <c r="F1173" s="19" t="str">
        <f>'Terminated loans'!J363</f>
        <v xml:space="preserve">FRAPPIER J C                   </v>
      </c>
      <c r="G1173" s="547" t="str">
        <f t="shared" si="373"/>
        <v>A1</v>
      </c>
      <c r="H1173" s="21">
        <f>'Terminated loans'!L363</f>
        <v>32898</v>
      </c>
      <c r="I1173" s="21">
        <f>IF(B1173="VELS",'Terminated loans'!M363,'Terminated loans'!B363)</f>
        <v>42758</v>
      </c>
      <c r="J1173" s="34">
        <f t="shared" si="361"/>
        <v>324</v>
      </c>
      <c r="K1173" s="34">
        <f t="shared" si="358"/>
        <v>370</v>
      </c>
      <c r="L1173" s="34">
        <f t="shared" si="359"/>
        <v>324</v>
      </c>
      <c r="M1173" s="34">
        <f t="shared" si="360"/>
        <v>324</v>
      </c>
      <c r="N1173" s="52">
        <f t="shared" si="362"/>
        <v>324</v>
      </c>
      <c r="O1173" s="318">
        <f>+'Terminated loans'!S363</f>
        <v>272021</v>
      </c>
      <c r="P1173" s="26">
        <f>+'Terminated loans'!T363</f>
        <v>0.03</v>
      </c>
      <c r="Q1173" s="536">
        <f t="shared" si="374"/>
        <v>8.6499999999999994E-2</v>
      </c>
      <c r="R1173" s="222">
        <f t="shared" si="363"/>
        <v>1226.0001130672194</v>
      </c>
      <c r="S1173" s="36">
        <f t="shared" si="364"/>
        <v>153485.10583860596</v>
      </c>
      <c r="T1173" s="36">
        <f t="shared" si="365"/>
        <v>118535.89416139404</v>
      </c>
      <c r="U1173" s="36">
        <f t="shared" si="366"/>
        <v>243738.93079517205</v>
      </c>
      <c r="V1173" s="36">
        <f t="shared" si="367"/>
        <v>125203.03663377912</v>
      </c>
      <c r="W1173" s="37">
        <f t="shared" si="368"/>
        <v>118535.89416139293</v>
      </c>
      <c r="X1173" s="36">
        <f t="shared" si="369"/>
        <v>118535.89416139404</v>
      </c>
      <c r="Y1173" s="276">
        <f t="shared" si="356"/>
        <v>118535.89416139293</v>
      </c>
      <c r="Z1173" s="36">
        <f t="shared" si="370"/>
        <v>243738.93079517205</v>
      </c>
      <c r="AA1173" s="36">
        <f t="shared" si="371"/>
        <v>125203.03663377912</v>
      </c>
      <c r="AB1173" s="38">
        <f t="shared" si="357"/>
        <v>-1.1059455573558807E-9</v>
      </c>
      <c r="AC1173" s="17"/>
      <c r="AD1173" s="17">
        <f t="shared" si="372"/>
        <v>180</v>
      </c>
      <c r="AH1173" s="103"/>
      <c r="AI1173" s="533"/>
    </row>
    <row r="1174" spans="1:35">
      <c r="A1174" s="533"/>
      <c r="C1174" s="67" t="str">
        <f>'Terminated loans'!F364</f>
        <v>E</v>
      </c>
      <c r="D1174" s="19">
        <f>'Terminated loans'!H364</f>
        <v>143011690</v>
      </c>
      <c r="E1174" s="19">
        <f>'Terminated loans'!I364</f>
        <v>4</v>
      </c>
      <c r="F1174" s="19" t="str">
        <f>'Terminated loans'!J364</f>
        <v xml:space="preserve">GOPEE M                        </v>
      </c>
      <c r="G1174" s="547" t="str">
        <f t="shared" si="373"/>
        <v>A1</v>
      </c>
      <c r="H1174" s="21">
        <f>'Terminated loans'!L364</f>
        <v>32765</v>
      </c>
      <c r="I1174" s="21">
        <f>IF(B1174="VELS",'Terminated loans'!M364,'Terminated loans'!B364)</f>
        <v>40694</v>
      </c>
      <c r="J1174" s="34">
        <f t="shared" si="361"/>
        <v>261</v>
      </c>
      <c r="K1174" s="34">
        <f t="shared" si="358"/>
        <v>375</v>
      </c>
      <c r="L1174" s="34">
        <f t="shared" si="359"/>
        <v>180</v>
      </c>
      <c r="M1174" s="34">
        <f t="shared" si="360"/>
        <v>180</v>
      </c>
      <c r="N1174" s="52">
        <f t="shared" si="362"/>
        <v>180</v>
      </c>
      <c r="O1174" s="318">
        <f>+'Terminated loans'!S364</f>
        <v>51304</v>
      </c>
      <c r="P1174" s="26">
        <f>+'Terminated loans'!T364</f>
        <v>0.03</v>
      </c>
      <c r="Q1174" s="536">
        <f t="shared" si="374"/>
        <v>8.6499999999999994E-2</v>
      </c>
      <c r="R1174" s="222">
        <f t="shared" si="363"/>
        <v>354.29600472822</v>
      </c>
      <c r="S1174" s="36">
        <f t="shared" si="364"/>
        <v>35659.53696932298</v>
      </c>
      <c r="T1174" s="36">
        <f t="shared" si="365"/>
        <v>15644.46303067702</v>
      </c>
      <c r="U1174" s="36">
        <f t="shared" si="366"/>
        <v>28113.743881756265</v>
      </c>
      <c r="V1174" s="36">
        <f t="shared" si="367"/>
        <v>12469.280851079609</v>
      </c>
      <c r="W1174" s="37">
        <f t="shared" si="368"/>
        <v>15644.463030676656</v>
      </c>
      <c r="X1174" s="36">
        <f t="shared" si="369"/>
        <v>15644.46303067702</v>
      </c>
      <c r="Y1174" s="276">
        <f t="shared" si="356"/>
        <v>15644.463030676656</v>
      </c>
      <c r="Z1174" s="36">
        <f t="shared" si="370"/>
        <v>28113.743881756265</v>
      </c>
      <c r="AA1174" s="36">
        <f t="shared" si="371"/>
        <v>12469.280851079609</v>
      </c>
      <c r="AB1174" s="38">
        <f t="shared" si="357"/>
        <v>-3.637978807091713E-10</v>
      </c>
      <c r="AC1174" s="17"/>
      <c r="AD1174" s="17">
        <f t="shared" si="372"/>
        <v>180</v>
      </c>
      <c r="AE1174" s="143"/>
      <c r="AH1174" s="103"/>
      <c r="AI1174" s="533"/>
    </row>
    <row r="1175" spans="1:35">
      <c r="A1175" s="533"/>
      <c r="C1175" s="67" t="str">
        <f>'Terminated loans'!F365</f>
        <v>E</v>
      </c>
      <c r="D1175" s="19">
        <f>'Terminated loans'!H365</f>
        <v>143011747</v>
      </c>
      <c r="E1175" s="19">
        <f>'Terminated loans'!I365</f>
        <v>4</v>
      </c>
      <c r="F1175" s="19" t="str">
        <f>'Terminated loans'!J365</f>
        <v xml:space="preserve">GOPEE M HSE LOAN               </v>
      </c>
      <c r="G1175" s="547" t="str">
        <f t="shared" si="373"/>
        <v>A1</v>
      </c>
      <c r="H1175" s="21">
        <f>'Terminated loans'!L365</f>
        <v>36111</v>
      </c>
      <c r="I1175" s="21">
        <f>IF(B1175="VELS",'Terminated loans'!M365,'Terminated loans'!B365)</f>
        <v>40694</v>
      </c>
      <c r="J1175" s="34">
        <f t="shared" si="361"/>
        <v>151</v>
      </c>
      <c r="K1175" s="34">
        <f t="shared" si="358"/>
        <v>265</v>
      </c>
      <c r="L1175" s="34">
        <f t="shared" si="359"/>
        <v>151</v>
      </c>
      <c r="M1175" s="34">
        <f t="shared" si="360"/>
        <v>151</v>
      </c>
      <c r="N1175" s="52">
        <f t="shared" si="362"/>
        <v>151</v>
      </c>
      <c r="O1175" s="318">
        <f>+'Terminated loans'!S365</f>
        <v>36793</v>
      </c>
      <c r="P1175" s="26">
        <f>+'Terminated loans'!T365</f>
        <v>0.03</v>
      </c>
      <c r="Q1175" s="536">
        <f t="shared" si="374"/>
        <v>8.6499999999999994E-2</v>
      </c>
      <c r="R1175" s="222">
        <f t="shared" si="363"/>
        <v>292.84113401327255</v>
      </c>
      <c r="S1175" s="36">
        <f t="shared" si="364"/>
        <v>26891.85563993474</v>
      </c>
      <c r="T1175" s="36">
        <f t="shared" si="365"/>
        <v>9901.1443600652601</v>
      </c>
      <c r="U1175" s="36">
        <f t="shared" si="366"/>
        <v>17327.155596069144</v>
      </c>
      <c r="V1175" s="36">
        <f t="shared" si="367"/>
        <v>7426.011236004153</v>
      </c>
      <c r="W1175" s="37">
        <f t="shared" si="368"/>
        <v>9901.1443600649909</v>
      </c>
      <c r="X1175" s="36">
        <f t="shared" si="369"/>
        <v>9901.1443600652601</v>
      </c>
      <c r="Y1175" s="276">
        <f t="shared" si="356"/>
        <v>9901.1443600649909</v>
      </c>
      <c r="Z1175" s="36">
        <f t="shared" si="370"/>
        <v>17327.155596069144</v>
      </c>
      <c r="AA1175" s="36">
        <f t="shared" si="371"/>
        <v>7426.011236004153</v>
      </c>
      <c r="AB1175" s="38">
        <f t="shared" si="357"/>
        <v>-2.6921043172478676E-10</v>
      </c>
      <c r="AC1175" s="17"/>
      <c r="AD1175" s="17">
        <f t="shared" si="372"/>
        <v>151</v>
      </c>
      <c r="AE1175" s="143"/>
      <c r="AH1175" s="103"/>
      <c r="AI1175" s="533"/>
    </row>
    <row r="1176" spans="1:35">
      <c r="A1176" s="533"/>
      <c r="C1176" s="67" t="str">
        <f>'Terminated loans'!F366</f>
        <v>E</v>
      </c>
      <c r="D1176" s="19">
        <f>'Terminated loans'!H366</f>
        <v>143012751</v>
      </c>
      <c r="E1176" s="19">
        <f>'Terminated loans'!I366</f>
        <v>98</v>
      </c>
      <c r="F1176" s="19" t="str">
        <f>'Terminated loans'!J366</f>
        <v xml:space="preserve">LEE-FUN SOD/MALS/047009        </v>
      </c>
      <c r="G1176" s="547" t="str">
        <f t="shared" si="373"/>
        <v>A2</v>
      </c>
      <c r="H1176" s="21">
        <f>'Terminated loans'!L366</f>
        <v>39311</v>
      </c>
      <c r="I1176" s="21">
        <f>IF(B1176="VELS",'Terminated loans'!M366,'Terminated loans'!B366)</f>
        <v>40694</v>
      </c>
      <c r="J1176" s="34">
        <f t="shared" si="361"/>
        <v>45</v>
      </c>
      <c r="K1176" s="34">
        <f t="shared" si="358"/>
        <v>160</v>
      </c>
      <c r="L1176" s="34">
        <f t="shared" si="359"/>
        <v>45</v>
      </c>
      <c r="M1176" s="34">
        <f t="shared" si="360"/>
        <v>45</v>
      </c>
      <c r="N1176" s="52">
        <f t="shared" si="362"/>
        <v>45</v>
      </c>
      <c r="O1176" s="318">
        <f>+'Terminated loans'!S366</f>
        <v>649007</v>
      </c>
      <c r="P1176" s="26">
        <f>+'Terminated loans'!T366</f>
        <v>0.05</v>
      </c>
      <c r="Q1176" s="536">
        <f t="shared" si="374"/>
        <v>0.104</v>
      </c>
      <c r="R1176" s="222">
        <f t="shared" si="363"/>
        <v>15846.642185733603</v>
      </c>
      <c r="S1176" s="36">
        <f t="shared" si="364"/>
        <v>588406.26308848476</v>
      </c>
      <c r="T1176" s="36">
        <f t="shared" si="365"/>
        <v>60600.73691151524</v>
      </c>
      <c r="U1176" s="36">
        <f t="shared" si="366"/>
        <v>124692.6352695215</v>
      </c>
      <c r="V1176" s="36">
        <f t="shared" si="367"/>
        <v>64091.898358012084</v>
      </c>
      <c r="W1176" s="37">
        <f t="shared" si="368"/>
        <v>60600.736911509419</v>
      </c>
      <c r="X1176" s="36">
        <f t="shared" si="369"/>
        <v>60600.73691151524</v>
      </c>
      <c r="Y1176" s="276">
        <f t="shared" si="356"/>
        <v>60600.736911509419</v>
      </c>
      <c r="Z1176" s="36">
        <f t="shared" si="370"/>
        <v>124692.6352695215</v>
      </c>
      <c r="AA1176" s="36">
        <f t="shared" si="371"/>
        <v>64091.898358012084</v>
      </c>
      <c r="AB1176" s="38">
        <f t="shared" si="357"/>
        <v>-5.8207660913467407E-9</v>
      </c>
      <c r="AC1176" s="17"/>
      <c r="AD1176" s="17">
        <f t="shared" si="372"/>
        <v>45</v>
      </c>
      <c r="AE1176" s="143"/>
      <c r="AH1176" s="103"/>
      <c r="AI1176" s="533"/>
    </row>
    <row r="1177" spans="1:35">
      <c r="A1177" s="533"/>
      <c r="B1177" s="63" t="s">
        <v>80</v>
      </c>
      <c r="C1177" s="67" t="str">
        <f>'Terminated loans'!F367</f>
        <v>E</v>
      </c>
      <c r="D1177" s="19">
        <f>'Terminated loans'!H367</f>
        <v>143013081</v>
      </c>
      <c r="E1177" s="19">
        <f>'Terminated loans'!I367</f>
        <v>99</v>
      </c>
      <c r="F1177" s="19" t="str">
        <f>'Terminated loans'!J367</f>
        <v xml:space="preserve">KONG KAW WA N K/M L            </v>
      </c>
      <c r="G1177" s="547" t="str">
        <f t="shared" si="373"/>
        <v>A1</v>
      </c>
      <c r="H1177" s="21">
        <f>'Terminated loans'!L367</f>
        <v>39436</v>
      </c>
      <c r="I1177" s="21">
        <f>IF(B1177="VELS",'Terminated loans'!M367,'Terminated loans'!B367)</f>
        <v>41083</v>
      </c>
      <c r="J1177" s="34">
        <f t="shared" si="361"/>
        <v>54</v>
      </c>
      <c r="K1177" s="34">
        <f t="shared" si="358"/>
        <v>155</v>
      </c>
      <c r="L1177" s="34">
        <f t="shared" si="359"/>
        <v>54</v>
      </c>
      <c r="M1177" s="34">
        <f t="shared" si="360"/>
        <v>54</v>
      </c>
      <c r="N1177" s="52">
        <f t="shared" si="362"/>
        <v>54</v>
      </c>
      <c r="O1177" s="318">
        <f>+'Terminated loans'!S367</f>
        <v>200003</v>
      </c>
      <c r="P1177" s="26">
        <f>+'Terminated loans'!T367</f>
        <v>0.03</v>
      </c>
      <c r="Q1177" s="536">
        <f t="shared" si="374"/>
        <v>8.6499999999999994E-2</v>
      </c>
      <c r="R1177" s="222">
        <f t="shared" si="363"/>
        <v>3964.0071449218453</v>
      </c>
      <c r="S1177" s="36">
        <f t="shared" si="364"/>
        <v>176792.95225294359</v>
      </c>
      <c r="T1177" s="36">
        <f t="shared" si="365"/>
        <v>23210.047747056407</v>
      </c>
      <c r="U1177" s="36">
        <f t="shared" si="366"/>
        <v>37263.433572834125</v>
      </c>
      <c r="V1177" s="36">
        <f t="shared" si="367"/>
        <v>14053.385825779638</v>
      </c>
      <c r="W1177" s="37">
        <f t="shared" si="368"/>
        <v>23210.047747054487</v>
      </c>
      <c r="X1177" s="36">
        <f t="shared" si="369"/>
        <v>23210.047747056407</v>
      </c>
      <c r="Y1177" s="276">
        <f t="shared" si="356"/>
        <v>23210.047747054487</v>
      </c>
      <c r="Z1177" s="36">
        <f t="shared" si="370"/>
        <v>37263.433572834125</v>
      </c>
      <c r="AA1177" s="36">
        <f t="shared" si="371"/>
        <v>14053.385825779638</v>
      </c>
      <c r="AB1177" s="38">
        <f t="shared" si="357"/>
        <v>-1.9208528101444244E-9</v>
      </c>
      <c r="AC1177" s="17"/>
      <c r="AD1177" s="17">
        <f t="shared" si="372"/>
        <v>54</v>
      </c>
      <c r="AH1177" s="103"/>
      <c r="AI1177" s="533"/>
    </row>
    <row r="1178" spans="1:35">
      <c r="A1178" s="533"/>
      <c r="C1178" s="67" t="str">
        <f>'Terminated loans'!F368</f>
        <v>E</v>
      </c>
      <c r="D1178" s="19">
        <f>'Terminated loans'!H368</f>
        <v>143016854</v>
      </c>
      <c r="E1178" s="19">
        <f>'Terminated loans'!I368</f>
        <v>98</v>
      </c>
      <c r="F1178" s="19" t="str">
        <f>'Terminated loans'!J368</f>
        <v xml:space="preserve">FOWDAR-SEESURRUN D/045065      </v>
      </c>
      <c r="G1178" s="547" t="str">
        <f t="shared" si="373"/>
        <v>A2</v>
      </c>
      <c r="H1178" s="21">
        <f>'Terminated loans'!L368</f>
        <v>39246</v>
      </c>
      <c r="I1178" s="21">
        <f>IF(B1178="VELS",'Terminated loans'!M368,'Terminated loans'!B368)</f>
        <v>40694</v>
      </c>
      <c r="J1178" s="34">
        <f t="shared" si="361"/>
        <v>48</v>
      </c>
      <c r="K1178" s="34">
        <f t="shared" si="358"/>
        <v>162</v>
      </c>
      <c r="L1178" s="34">
        <f t="shared" si="359"/>
        <v>48</v>
      </c>
      <c r="M1178" s="34">
        <f t="shared" si="360"/>
        <v>48</v>
      </c>
      <c r="N1178" s="52">
        <f t="shared" si="362"/>
        <v>48</v>
      </c>
      <c r="O1178" s="318">
        <f>+'Terminated loans'!S368</f>
        <v>295622</v>
      </c>
      <c r="P1178" s="26">
        <f>+'Terminated loans'!T368</f>
        <v>0.05</v>
      </c>
      <c r="Q1178" s="536">
        <f t="shared" si="374"/>
        <v>0.104</v>
      </c>
      <c r="R1178" s="222">
        <f t="shared" si="363"/>
        <v>6807.9658239416649</v>
      </c>
      <c r="S1178" s="36">
        <f t="shared" si="364"/>
        <v>266403.27955367946</v>
      </c>
      <c r="T1178" s="36">
        <f t="shared" si="365"/>
        <v>29218.720446320542</v>
      </c>
      <c r="U1178" s="36">
        <f t="shared" si="366"/>
        <v>60379.079995517735</v>
      </c>
      <c r="V1178" s="36">
        <f t="shared" si="367"/>
        <v>31160.359549199929</v>
      </c>
      <c r="W1178" s="37">
        <f t="shared" si="368"/>
        <v>29218.720446317806</v>
      </c>
      <c r="X1178" s="36">
        <f t="shared" si="369"/>
        <v>29218.720446320542</v>
      </c>
      <c r="Y1178" s="276">
        <f t="shared" ref="Y1178:Y1241" si="375">W1178</f>
        <v>29218.720446317806</v>
      </c>
      <c r="Z1178" s="36">
        <f t="shared" si="370"/>
        <v>60379.079995517735</v>
      </c>
      <c r="AA1178" s="36">
        <f t="shared" si="371"/>
        <v>31160.359549199929</v>
      </c>
      <c r="AB1178" s="38">
        <f t="shared" si="357"/>
        <v>-2.7357600629329681E-9</v>
      </c>
      <c r="AC1178" s="17"/>
      <c r="AD1178" s="17">
        <f t="shared" si="372"/>
        <v>48</v>
      </c>
      <c r="AE1178" s="143"/>
      <c r="AH1178" s="103"/>
      <c r="AI1178" s="533"/>
    </row>
    <row r="1179" spans="1:35">
      <c r="A1179" s="533"/>
      <c r="C1179" s="67" t="str">
        <f>'Terminated loans'!F369</f>
        <v>E</v>
      </c>
      <c r="D1179" s="19">
        <f>'Terminated loans'!H369</f>
        <v>143018660</v>
      </c>
      <c r="E1179" s="19">
        <f>'Terminated loans'!I369</f>
        <v>99</v>
      </c>
      <c r="F1179" s="19" t="str">
        <f>'Terminated loans'!J369</f>
        <v xml:space="preserve">MONTAIGU M E J (SL 1364)       </v>
      </c>
      <c r="G1179" s="547" t="str">
        <f t="shared" si="373"/>
        <v>A1</v>
      </c>
      <c r="H1179" s="21">
        <f>'Terminated loans'!L369</f>
        <v>39955</v>
      </c>
      <c r="I1179" s="21">
        <f>IF(B1179="VELS",'Terminated loans'!M369,'Terminated loans'!B369)</f>
        <v>40694</v>
      </c>
      <c r="J1179" s="34">
        <f t="shared" si="361"/>
        <v>24</v>
      </c>
      <c r="K1179" s="34">
        <f t="shared" si="358"/>
        <v>138</v>
      </c>
      <c r="L1179" s="34">
        <f t="shared" si="359"/>
        <v>24</v>
      </c>
      <c r="M1179" s="34">
        <f t="shared" si="360"/>
        <v>24</v>
      </c>
      <c r="N1179" s="52">
        <f t="shared" si="362"/>
        <v>24</v>
      </c>
      <c r="O1179" s="318">
        <f>+'Terminated loans'!S369</f>
        <v>386157</v>
      </c>
      <c r="P1179" s="26">
        <f>+'Terminated loans'!T369</f>
        <v>0.03</v>
      </c>
      <c r="Q1179" s="536">
        <f t="shared" si="374"/>
        <v>8.6499999999999994E-2</v>
      </c>
      <c r="R1179" s="222">
        <f t="shared" si="363"/>
        <v>16597.495874389446</v>
      </c>
      <c r="S1179" s="36">
        <f t="shared" si="364"/>
        <v>364585.22974899056</v>
      </c>
      <c r="T1179" s="36">
        <f t="shared" si="365"/>
        <v>21571.770251009439</v>
      </c>
      <c r="U1179" s="36">
        <f t="shared" si="366"/>
        <v>33754.671236352122</v>
      </c>
      <c r="V1179" s="36">
        <f t="shared" si="367"/>
        <v>12182.9009853467</v>
      </c>
      <c r="W1179" s="37">
        <f t="shared" si="368"/>
        <v>21571.770251005422</v>
      </c>
      <c r="X1179" s="36">
        <f t="shared" si="369"/>
        <v>21571.770251009439</v>
      </c>
      <c r="Y1179" s="276">
        <f t="shared" si="375"/>
        <v>21571.770251005422</v>
      </c>
      <c r="Z1179" s="36">
        <f t="shared" si="370"/>
        <v>33754.671236352122</v>
      </c>
      <c r="AA1179" s="36">
        <f t="shared" si="371"/>
        <v>12182.9009853467</v>
      </c>
      <c r="AB1179" s="38">
        <f t="shared" si="357"/>
        <v>-4.0163286030292511E-9</v>
      </c>
      <c r="AC1179" s="17"/>
      <c r="AD1179" s="17">
        <f t="shared" si="372"/>
        <v>24</v>
      </c>
      <c r="AE1179" s="143"/>
      <c r="AH1179" s="103"/>
      <c r="AI1179" s="533"/>
    </row>
    <row r="1180" spans="1:35">
      <c r="A1180" s="533"/>
      <c r="C1180" s="67" t="str">
        <f>'Terminated loans'!F370</f>
        <v>E</v>
      </c>
      <c r="D1180" s="19">
        <f>'Terminated loans'!H370</f>
        <v>143019462</v>
      </c>
      <c r="E1180" s="19">
        <f>'Terminated loans'!I370</f>
        <v>98</v>
      </c>
      <c r="F1180" s="19" t="str">
        <f>'Terminated loans'!J370</f>
        <v xml:space="preserve">FRANCOIS E R                   </v>
      </c>
      <c r="G1180" s="547" t="str">
        <f t="shared" si="373"/>
        <v>A2</v>
      </c>
      <c r="H1180" s="21">
        <f>'Terminated loans'!L370</f>
        <v>40144</v>
      </c>
      <c r="I1180" s="21">
        <f>IF(B1180="VELS",'Terminated loans'!M370,'Terminated loans'!B370)</f>
        <v>40694</v>
      </c>
      <c r="J1180" s="34">
        <f t="shared" si="361"/>
        <v>18</v>
      </c>
      <c r="K1180" s="34">
        <f t="shared" si="358"/>
        <v>132</v>
      </c>
      <c r="L1180" s="34">
        <f t="shared" si="359"/>
        <v>18</v>
      </c>
      <c r="M1180" s="34">
        <f t="shared" si="360"/>
        <v>18</v>
      </c>
      <c r="N1180" s="52">
        <f t="shared" si="362"/>
        <v>18</v>
      </c>
      <c r="O1180" s="318">
        <f>+'Terminated loans'!S370</f>
        <v>250972</v>
      </c>
      <c r="P1180" s="26">
        <f>+'Terminated loans'!T370</f>
        <v>0.05</v>
      </c>
      <c r="Q1180" s="536">
        <f t="shared" si="374"/>
        <v>0.104</v>
      </c>
      <c r="R1180" s="222">
        <f t="shared" si="363"/>
        <v>14501.296319254774</v>
      </c>
      <c r="S1180" s="36">
        <f t="shared" si="364"/>
        <v>240719.69794774335</v>
      </c>
      <c r="T1180" s="36">
        <f t="shared" si="365"/>
        <v>10252.302052256651</v>
      </c>
      <c r="U1180" s="36">
        <f t="shared" si="366"/>
        <v>20303.635798839998</v>
      </c>
      <c r="V1180" s="36">
        <f t="shared" si="367"/>
        <v>10051.333746585937</v>
      </c>
      <c r="W1180" s="37">
        <f t="shared" si="368"/>
        <v>10252.302052254061</v>
      </c>
      <c r="X1180" s="36">
        <f t="shared" si="369"/>
        <v>10252.302052256651</v>
      </c>
      <c r="Y1180" s="276">
        <f t="shared" si="375"/>
        <v>10252.302052254061</v>
      </c>
      <c r="Z1180" s="36">
        <f t="shared" si="370"/>
        <v>20303.635798839998</v>
      </c>
      <c r="AA1180" s="36">
        <f t="shared" si="371"/>
        <v>10051.333746585937</v>
      </c>
      <c r="AB1180" s="38">
        <f t="shared" si="357"/>
        <v>-2.5902409106492996E-9</v>
      </c>
      <c r="AC1180" s="17"/>
      <c r="AD1180" s="17">
        <f t="shared" si="372"/>
        <v>18</v>
      </c>
      <c r="AE1180" s="143"/>
      <c r="AH1180" s="103"/>
      <c r="AI1180" s="533"/>
    </row>
    <row r="1181" spans="1:35">
      <c r="A1181" s="533"/>
      <c r="B1181" s="63" t="s">
        <v>80</v>
      </c>
      <c r="C1181" s="67" t="str">
        <f>'Terminated loans'!F371</f>
        <v>E</v>
      </c>
      <c r="D1181" s="19">
        <f>'Terminated loans'!H371</f>
        <v>143021777</v>
      </c>
      <c r="E1181" s="19">
        <f>'Terminated loans'!I371</f>
        <v>98</v>
      </c>
      <c r="F1181" s="19" t="str">
        <f>'Terminated loans'!J371</f>
        <v xml:space="preserve">GUILLEMAIN J C P/056654        </v>
      </c>
      <c r="G1181" s="547" t="str">
        <f t="shared" si="373"/>
        <v>A2</v>
      </c>
      <c r="H1181" s="21">
        <f>'Terminated loans'!L371</f>
        <v>39562</v>
      </c>
      <c r="I1181" s="21">
        <f>IF(B1181="VELS",'Terminated loans'!M371,'Terminated loans'!B371)</f>
        <v>40991</v>
      </c>
      <c r="J1181" s="34">
        <f t="shared" si="361"/>
        <v>47</v>
      </c>
      <c r="K1181" s="34">
        <f t="shared" si="358"/>
        <v>151</v>
      </c>
      <c r="L1181" s="34">
        <f t="shared" si="359"/>
        <v>47</v>
      </c>
      <c r="M1181" s="34">
        <f t="shared" si="360"/>
        <v>47</v>
      </c>
      <c r="N1181" s="52">
        <f t="shared" si="362"/>
        <v>47</v>
      </c>
      <c r="O1181" s="318">
        <f>+'Terminated loans'!S371</f>
        <v>428765</v>
      </c>
      <c r="P1181" s="26">
        <f>+'Terminated loans'!T371</f>
        <v>0.05</v>
      </c>
      <c r="Q1181" s="536">
        <f t="shared" si="374"/>
        <v>0.104</v>
      </c>
      <c r="R1181" s="222">
        <f t="shared" si="363"/>
        <v>10063.988314561846</v>
      </c>
      <c r="S1181" s="36">
        <f t="shared" si="364"/>
        <v>387164.138939875</v>
      </c>
      <c r="T1181" s="36">
        <f t="shared" si="365"/>
        <v>41600.861060124997</v>
      </c>
      <c r="U1181" s="36">
        <f t="shared" si="366"/>
        <v>85843.311844527896</v>
      </c>
      <c r="V1181" s="36">
        <f t="shared" si="367"/>
        <v>44242.450784406799</v>
      </c>
      <c r="W1181" s="37">
        <f t="shared" si="368"/>
        <v>41600.861060121097</v>
      </c>
      <c r="X1181" s="36">
        <f t="shared" si="369"/>
        <v>41600.861060124997</v>
      </c>
      <c r="Y1181" s="276">
        <f t="shared" si="375"/>
        <v>41600.861060121097</v>
      </c>
      <c r="Z1181" s="36">
        <f t="shared" si="370"/>
        <v>85843.311844527896</v>
      </c>
      <c r="AA1181" s="36">
        <f t="shared" si="371"/>
        <v>44242.450784406799</v>
      </c>
      <c r="AB1181" s="38">
        <f t="shared" si="357"/>
        <v>-3.8999132812023163E-9</v>
      </c>
      <c r="AC1181" s="17"/>
      <c r="AD1181" s="17">
        <f t="shared" si="372"/>
        <v>47</v>
      </c>
      <c r="AH1181" s="103"/>
      <c r="AI1181" s="533"/>
    </row>
    <row r="1182" spans="1:35">
      <c r="A1182" s="533"/>
      <c r="B1182" s="63" t="s">
        <v>80</v>
      </c>
      <c r="C1182" s="67" t="str">
        <f>'Terminated loans'!F372</f>
        <v>E</v>
      </c>
      <c r="D1182" s="19">
        <f>'Terminated loans'!H372</f>
        <v>143022269</v>
      </c>
      <c r="E1182" s="19">
        <f>'Terminated loans'!I372</f>
        <v>98</v>
      </c>
      <c r="F1182" s="19" t="str">
        <f>'Terminated loans'!J372</f>
        <v xml:space="preserve">MAURY N/051191                 </v>
      </c>
      <c r="G1182" s="547" t="str">
        <f t="shared" si="373"/>
        <v>A2</v>
      </c>
      <c r="H1182" s="21">
        <f>'Terminated loans'!L372</f>
        <v>39444</v>
      </c>
      <c r="I1182" s="21">
        <f>IF(B1182="VELS",'Terminated loans'!M372,'Terminated loans'!B372)</f>
        <v>41266</v>
      </c>
      <c r="J1182" s="34">
        <f t="shared" si="361"/>
        <v>60</v>
      </c>
      <c r="K1182" s="34">
        <f t="shared" si="358"/>
        <v>155</v>
      </c>
      <c r="L1182" s="34">
        <f t="shared" si="359"/>
        <v>60</v>
      </c>
      <c r="M1182" s="34">
        <f t="shared" si="360"/>
        <v>60</v>
      </c>
      <c r="N1182" s="52">
        <f t="shared" si="362"/>
        <v>60</v>
      </c>
      <c r="O1182" s="318">
        <f>+'Terminated loans'!S372</f>
        <v>300033</v>
      </c>
      <c r="P1182" s="26">
        <f>+'Terminated loans'!T372</f>
        <v>0.05</v>
      </c>
      <c r="Q1182" s="536">
        <f t="shared" si="374"/>
        <v>0.104</v>
      </c>
      <c r="R1182" s="222">
        <f t="shared" si="363"/>
        <v>5661.9928439135329</v>
      </c>
      <c r="S1182" s="36">
        <f t="shared" si="364"/>
        <v>264031.35438640189</v>
      </c>
      <c r="T1182" s="36">
        <f t="shared" si="365"/>
        <v>36001.645613598113</v>
      </c>
      <c r="U1182" s="36">
        <f t="shared" si="366"/>
        <v>75688.216248407494</v>
      </c>
      <c r="V1182" s="36">
        <f t="shared" si="367"/>
        <v>39686.570634812</v>
      </c>
      <c r="W1182" s="37">
        <f t="shared" si="368"/>
        <v>36001.645613595494</v>
      </c>
      <c r="X1182" s="36">
        <f t="shared" si="369"/>
        <v>36001.645613598113</v>
      </c>
      <c r="Y1182" s="276">
        <f t="shared" si="375"/>
        <v>36001.645613595494</v>
      </c>
      <c r="Z1182" s="36">
        <f t="shared" si="370"/>
        <v>75688.216248407494</v>
      </c>
      <c r="AA1182" s="36">
        <f t="shared" si="371"/>
        <v>39686.570634812</v>
      </c>
      <c r="AB1182" s="38">
        <f t="shared" si="357"/>
        <v>-2.6193447411060333E-9</v>
      </c>
      <c r="AC1182" s="17"/>
      <c r="AD1182" s="17">
        <f t="shared" si="372"/>
        <v>60</v>
      </c>
      <c r="AH1182" s="103"/>
      <c r="AI1182" s="533"/>
    </row>
    <row r="1183" spans="1:35">
      <c r="A1183" s="533"/>
      <c r="C1183" s="67" t="str">
        <f>'Terminated loans'!F373</f>
        <v>N</v>
      </c>
      <c r="D1183" s="19">
        <f>'Terminated loans'!H373</f>
        <v>143023737</v>
      </c>
      <c r="E1183" s="19">
        <f>'Terminated loans'!I373</f>
        <v>97</v>
      </c>
      <c r="F1183" s="19" t="str">
        <f>'Terminated loans'!J373</f>
        <v xml:space="preserve">ISMAEL M Z//057419             </v>
      </c>
      <c r="G1183" s="547" t="str">
        <f t="shared" si="373"/>
        <v>A2</v>
      </c>
      <c r="H1183" s="21">
        <f>'Terminated loans'!L373</f>
        <v>39591</v>
      </c>
      <c r="I1183" s="21">
        <f>IF(B1183="VELS",'Terminated loans'!M373,'Terminated loans'!B373)</f>
        <v>40686</v>
      </c>
      <c r="J1183" s="34">
        <f t="shared" si="361"/>
        <v>36</v>
      </c>
      <c r="K1183" s="34">
        <f t="shared" si="358"/>
        <v>150</v>
      </c>
      <c r="L1183" s="34">
        <f t="shared" si="359"/>
        <v>36</v>
      </c>
      <c r="M1183" s="34">
        <f t="shared" si="360"/>
        <v>36</v>
      </c>
      <c r="N1183" s="52">
        <f t="shared" si="362"/>
        <v>36</v>
      </c>
      <c r="O1183" s="318">
        <f>+'Terminated loans'!S373</f>
        <v>7308</v>
      </c>
      <c r="P1183" s="26">
        <f>+'Terminated loans'!T373</f>
        <v>0</v>
      </c>
      <c r="Q1183" s="536">
        <f t="shared" si="374"/>
        <v>0.104</v>
      </c>
      <c r="R1183" s="222">
        <f t="shared" si="363"/>
        <v>203</v>
      </c>
      <c r="S1183" s="36">
        <f t="shared" si="364"/>
        <v>6254.7544591680507</v>
      </c>
      <c r="T1183" s="36">
        <f t="shared" si="365"/>
        <v>1053.2455408319493</v>
      </c>
      <c r="U1183" s="36">
        <f t="shared" si="366"/>
        <v>1053.2455408318901</v>
      </c>
      <c r="V1183" s="36">
        <f t="shared" si="367"/>
        <v>0</v>
      </c>
      <c r="W1183" s="37">
        <f t="shared" si="368"/>
        <v>1053.2455408318901</v>
      </c>
      <c r="X1183" s="36">
        <f t="shared" si="369"/>
        <v>1053.2455408319493</v>
      </c>
      <c r="Y1183" s="276">
        <f t="shared" si="375"/>
        <v>1053.2455408318901</v>
      </c>
      <c r="Z1183" s="36">
        <f t="shared" si="370"/>
        <v>1053.2455408318901</v>
      </c>
      <c r="AA1183" s="36">
        <f t="shared" si="371"/>
        <v>0</v>
      </c>
      <c r="AB1183" s="38">
        <f t="shared" si="357"/>
        <v>-5.9117155615240335E-11</v>
      </c>
      <c r="AC1183" s="17"/>
      <c r="AD1183" s="17">
        <f t="shared" si="372"/>
        <v>36</v>
      </c>
      <c r="AH1183" s="103"/>
      <c r="AI1183" s="533"/>
    </row>
    <row r="1184" spans="1:35">
      <c r="A1184" s="533"/>
      <c r="B1184" s="63" t="s">
        <v>80</v>
      </c>
      <c r="C1184" s="67" t="str">
        <f>'Terminated loans'!F374</f>
        <v>E</v>
      </c>
      <c r="D1184" s="19">
        <f>'Terminated loans'!H374</f>
        <v>143024032</v>
      </c>
      <c r="E1184" s="19">
        <f>'Terminated loans'!I374</f>
        <v>99</v>
      </c>
      <c r="F1184" s="19" t="str">
        <f>'Terminated loans'!J374</f>
        <v xml:space="preserve">STEPHEN L C/M                  </v>
      </c>
      <c r="G1184" s="547" t="str">
        <f t="shared" si="373"/>
        <v>A1</v>
      </c>
      <c r="H1184" s="21">
        <f>'Terminated loans'!L374</f>
        <v>39058</v>
      </c>
      <c r="I1184" s="21">
        <f>IF(B1184="VELS",'Terminated loans'!M374,'Terminated loans'!B374)</f>
        <v>41966</v>
      </c>
      <c r="J1184" s="34">
        <f t="shared" si="361"/>
        <v>96</v>
      </c>
      <c r="K1184" s="34">
        <f t="shared" si="358"/>
        <v>168</v>
      </c>
      <c r="L1184" s="34">
        <f t="shared" si="359"/>
        <v>96</v>
      </c>
      <c r="M1184" s="34">
        <f t="shared" si="360"/>
        <v>96</v>
      </c>
      <c r="N1184" s="52">
        <f t="shared" si="362"/>
        <v>96</v>
      </c>
      <c r="O1184" s="318">
        <f>+'Terminated loans'!S374</f>
        <v>2972335</v>
      </c>
      <c r="P1184" s="26">
        <f>+'Terminated loans'!T374</f>
        <v>0.03</v>
      </c>
      <c r="Q1184" s="536">
        <f t="shared" si="374"/>
        <v>8.6499999999999994E-2</v>
      </c>
      <c r="R1184" s="222">
        <f t="shared" si="363"/>
        <v>34864.217183141824</v>
      </c>
      <c r="S1184" s="36">
        <f t="shared" si="364"/>
        <v>2409534.3183348998</v>
      </c>
      <c r="T1184" s="36">
        <f t="shared" si="365"/>
        <v>562800.68166510016</v>
      </c>
      <c r="U1184" s="36">
        <f t="shared" si="366"/>
        <v>937430.53124668915</v>
      </c>
      <c r="V1184" s="36">
        <f t="shared" si="367"/>
        <v>374629.84958161507</v>
      </c>
      <c r="W1184" s="37">
        <f t="shared" si="368"/>
        <v>562800.68166507408</v>
      </c>
      <c r="X1184" s="36">
        <f t="shared" si="369"/>
        <v>562800.68166510016</v>
      </c>
      <c r="Y1184" s="276">
        <f t="shared" si="375"/>
        <v>562800.68166507408</v>
      </c>
      <c r="Z1184" s="36">
        <f t="shared" si="370"/>
        <v>937430.53124668915</v>
      </c>
      <c r="AA1184" s="36">
        <f t="shared" si="371"/>
        <v>374629.84958161507</v>
      </c>
      <c r="AB1184" s="38">
        <f t="shared" si="357"/>
        <v>-2.6077032089233398E-8</v>
      </c>
      <c r="AC1184" s="17"/>
      <c r="AD1184" s="17">
        <f t="shared" si="372"/>
        <v>96</v>
      </c>
      <c r="AH1184" s="103"/>
      <c r="AI1184" s="533"/>
    </row>
    <row r="1185" spans="1:35">
      <c r="A1185" s="533"/>
      <c r="C1185" s="67" t="str">
        <f>'Terminated loans'!F375</f>
        <v>E</v>
      </c>
      <c r="D1185" s="19">
        <f>'Terminated loans'!H375</f>
        <v>143025403</v>
      </c>
      <c r="E1185" s="19">
        <f>'Terminated loans'!I375</f>
        <v>98</v>
      </c>
      <c r="F1185" s="19" t="str">
        <f>'Terminated loans'!J375</f>
        <v xml:space="preserve">HATTEEA S I/041085             </v>
      </c>
      <c r="G1185" s="547" t="str">
        <f t="shared" si="373"/>
        <v>A2</v>
      </c>
      <c r="H1185" s="21">
        <f>'Terminated loans'!L375</f>
        <v>38981</v>
      </c>
      <c r="I1185" s="21">
        <f>IF(B1185="VELS",'Terminated loans'!M375,'Terminated loans'!B375)</f>
        <v>40694</v>
      </c>
      <c r="J1185" s="34">
        <f t="shared" si="361"/>
        <v>56</v>
      </c>
      <c r="K1185" s="34">
        <f t="shared" si="358"/>
        <v>170</v>
      </c>
      <c r="L1185" s="34">
        <f t="shared" si="359"/>
        <v>56</v>
      </c>
      <c r="M1185" s="34">
        <f t="shared" si="360"/>
        <v>56</v>
      </c>
      <c r="N1185" s="52">
        <f t="shared" si="362"/>
        <v>56</v>
      </c>
      <c r="O1185" s="318">
        <f>+'Terminated loans'!S375</f>
        <v>265007</v>
      </c>
      <c r="P1185" s="26">
        <f>+'Terminated loans'!T375</f>
        <v>0.05</v>
      </c>
      <c r="Q1185" s="536">
        <f t="shared" si="374"/>
        <v>0.104</v>
      </c>
      <c r="R1185" s="222">
        <f t="shared" si="363"/>
        <v>5315.624364865801</v>
      </c>
      <c r="S1185" s="36">
        <f t="shared" si="364"/>
        <v>235044.42030582231</v>
      </c>
      <c r="T1185" s="36">
        <f t="shared" si="365"/>
        <v>29962.579694177693</v>
      </c>
      <c r="U1185" s="36">
        <f t="shared" si="366"/>
        <v>62630.544126660214</v>
      </c>
      <c r="V1185" s="36">
        <f t="shared" si="367"/>
        <v>32667.96443248482</v>
      </c>
      <c r="W1185" s="37">
        <f t="shared" si="368"/>
        <v>29962.579694175394</v>
      </c>
      <c r="X1185" s="36">
        <f t="shared" si="369"/>
        <v>29962.579694177693</v>
      </c>
      <c r="Y1185" s="276">
        <f t="shared" si="375"/>
        <v>29962.579694175394</v>
      </c>
      <c r="Z1185" s="36">
        <f t="shared" si="370"/>
        <v>62630.544126660214</v>
      </c>
      <c r="AA1185" s="36">
        <f t="shared" si="371"/>
        <v>32667.96443248482</v>
      </c>
      <c r="AB1185" s="38">
        <f t="shared" si="357"/>
        <v>-2.2992026060819626E-9</v>
      </c>
      <c r="AC1185" s="17"/>
      <c r="AD1185" s="17">
        <f t="shared" si="372"/>
        <v>56</v>
      </c>
      <c r="AE1185" s="143"/>
      <c r="AH1185" s="103"/>
      <c r="AI1185" s="533"/>
    </row>
    <row r="1186" spans="1:35">
      <c r="A1186" s="533"/>
      <c r="B1186" s="63" t="s">
        <v>80</v>
      </c>
      <c r="C1186" s="67" t="str">
        <f>'Terminated loans'!F376</f>
        <v>E</v>
      </c>
      <c r="D1186" s="19">
        <f>'Terminated loans'!H376</f>
        <v>143026558</v>
      </c>
      <c r="E1186" s="19">
        <f>'Terminated loans'!I376</f>
        <v>99</v>
      </c>
      <c r="F1186" s="19" t="str">
        <f>'Terminated loans'!J376</f>
        <v xml:space="preserve">ABDOOL RAHEEM-BAUHADOOR F      </v>
      </c>
      <c r="G1186" s="547" t="str">
        <f t="shared" si="373"/>
        <v>A1</v>
      </c>
      <c r="H1186" s="21">
        <f>'Terminated loans'!L376</f>
        <v>39716</v>
      </c>
      <c r="I1186" s="21">
        <f>IF(B1186="VELS",'Terminated loans'!M376,'Terminated loans'!B376)</f>
        <v>48114</v>
      </c>
      <c r="J1186" s="34">
        <f t="shared" si="361"/>
        <v>276</v>
      </c>
      <c r="K1186" s="34">
        <f t="shared" si="358"/>
        <v>146</v>
      </c>
      <c r="L1186" s="34">
        <f t="shared" si="359"/>
        <v>276</v>
      </c>
      <c r="M1186" s="34">
        <f t="shared" si="360"/>
        <v>146</v>
      </c>
      <c r="N1186" s="52">
        <f t="shared" si="362"/>
        <v>146</v>
      </c>
      <c r="O1186" s="318">
        <f>+'Terminated loans'!S376</f>
        <v>1300157</v>
      </c>
      <c r="P1186" s="26">
        <f>+'Terminated loans'!T376</f>
        <v>0.03</v>
      </c>
      <c r="Q1186" s="536">
        <f t="shared" si="374"/>
        <v>8.6499999999999994E-2</v>
      </c>
      <c r="R1186" s="222">
        <f t="shared" si="363"/>
        <v>6526.9993188989238</v>
      </c>
      <c r="S1186" s="36">
        <f t="shared" si="364"/>
        <v>780755.95484237338</v>
      </c>
      <c r="T1186" s="36">
        <f t="shared" si="365"/>
        <v>519401.04515762662</v>
      </c>
      <c r="U1186" s="36">
        <f t="shared" si="366"/>
        <v>721732.5319716949</v>
      </c>
      <c r="V1186" s="36">
        <f t="shared" si="367"/>
        <v>376445.19022596697</v>
      </c>
      <c r="W1186" s="37">
        <f t="shared" si="368"/>
        <v>345287.34174572793</v>
      </c>
      <c r="X1186" s="36">
        <f t="shared" si="369"/>
        <v>519401.04515762662</v>
      </c>
      <c r="Y1186" s="276">
        <f t="shared" si="375"/>
        <v>345287.34174572793</v>
      </c>
      <c r="Z1186" s="36">
        <f t="shared" si="370"/>
        <v>1020695.8571737233</v>
      </c>
      <c r="AA1186" s="36">
        <f t="shared" si="371"/>
        <v>501294.81201610295</v>
      </c>
      <c r="AB1186" s="38">
        <f t="shared" si="357"/>
        <v>-6.28642737865448E-9</v>
      </c>
      <c r="AC1186" s="17"/>
      <c r="AD1186" s="17">
        <f t="shared" si="372"/>
        <v>180</v>
      </c>
      <c r="AH1186" s="103"/>
      <c r="AI1186" s="533"/>
    </row>
    <row r="1187" spans="1:35">
      <c r="A1187" s="533"/>
      <c r="B1187" s="63" t="s">
        <v>80</v>
      </c>
      <c r="C1187" s="67" t="str">
        <f>'Terminated loans'!F377</f>
        <v>E</v>
      </c>
      <c r="D1187" s="19">
        <f>'Terminated loans'!H377</f>
        <v>143026760</v>
      </c>
      <c r="E1187" s="19">
        <f>'Terminated loans'!I377</f>
        <v>4</v>
      </c>
      <c r="F1187" s="19" t="str">
        <f>'Terminated loans'!J377</f>
        <v xml:space="preserve">SANHYE MR D                    </v>
      </c>
      <c r="G1187" s="547" t="str">
        <f t="shared" si="373"/>
        <v>A1</v>
      </c>
      <c r="H1187" s="21">
        <f>'Terminated loans'!L377</f>
        <v>34762</v>
      </c>
      <c r="I1187" s="21">
        <f>IF(B1187="VELS",'Terminated loans'!M377,'Terminated loans'!B377)</f>
        <v>41693</v>
      </c>
      <c r="J1187" s="34">
        <f t="shared" si="361"/>
        <v>228</v>
      </c>
      <c r="K1187" s="34">
        <f t="shared" si="358"/>
        <v>309</v>
      </c>
      <c r="L1187" s="34">
        <f t="shared" si="359"/>
        <v>228</v>
      </c>
      <c r="M1187" s="34">
        <f t="shared" si="360"/>
        <v>228</v>
      </c>
      <c r="N1187" s="52">
        <f t="shared" si="362"/>
        <v>228</v>
      </c>
      <c r="O1187" s="318">
        <f>+'Terminated loans'!S377</f>
        <v>212002</v>
      </c>
      <c r="P1187" s="26">
        <f>+'Terminated loans'!T377</f>
        <v>0.03</v>
      </c>
      <c r="Q1187" s="536">
        <f t="shared" si="374"/>
        <v>8.6499999999999994E-2</v>
      </c>
      <c r="R1187" s="222">
        <f t="shared" si="363"/>
        <v>1221.0066875131067</v>
      </c>
      <c r="S1187" s="36">
        <f t="shared" si="364"/>
        <v>136451.48513209226</v>
      </c>
      <c r="T1187" s="36">
        <f t="shared" si="365"/>
        <v>75550.514867907739</v>
      </c>
      <c r="U1187" s="36">
        <f t="shared" si="366"/>
        <v>141938.03962089485</v>
      </c>
      <c r="V1187" s="36">
        <f t="shared" si="367"/>
        <v>66387.524752988276</v>
      </c>
      <c r="W1187" s="37">
        <f t="shared" si="368"/>
        <v>75550.514867906575</v>
      </c>
      <c r="X1187" s="36">
        <f t="shared" si="369"/>
        <v>75550.514867907739</v>
      </c>
      <c r="Y1187" s="276">
        <f t="shared" si="375"/>
        <v>75550.514867906575</v>
      </c>
      <c r="Z1187" s="36">
        <f t="shared" si="370"/>
        <v>141938.03962089485</v>
      </c>
      <c r="AA1187" s="36">
        <f t="shared" si="371"/>
        <v>66387.524752988276</v>
      </c>
      <c r="AB1187" s="38">
        <f t="shared" si="357"/>
        <v>-1.1641532182693481E-9</v>
      </c>
      <c r="AC1187" s="17"/>
      <c r="AD1187" s="17">
        <f t="shared" si="372"/>
        <v>180</v>
      </c>
      <c r="AH1187" s="103"/>
      <c r="AI1187" s="533"/>
    </row>
    <row r="1188" spans="1:35">
      <c r="A1188" s="533"/>
      <c r="B1188" s="63" t="s">
        <v>80</v>
      </c>
      <c r="C1188" s="67" t="str">
        <f>'Terminated loans'!F378</f>
        <v>E</v>
      </c>
      <c r="D1188" s="19">
        <f>'Terminated loans'!H378</f>
        <v>143026817</v>
      </c>
      <c r="E1188" s="19">
        <f>'Terminated loans'!I378</f>
        <v>99</v>
      </c>
      <c r="F1188" s="19" t="str">
        <f>'Terminated loans'!J378</f>
        <v xml:space="preserve">JOGANAH M (SL 1301)            </v>
      </c>
      <c r="G1188" s="547" t="str">
        <f t="shared" si="373"/>
        <v>A1</v>
      </c>
      <c r="H1188" s="21">
        <f>'Terminated loans'!L378</f>
        <v>39864</v>
      </c>
      <c r="I1188" s="21">
        <f>IF(B1188="VELS",'Terminated loans'!M378,'Terminated loans'!B378)</f>
        <v>41782</v>
      </c>
      <c r="J1188" s="34">
        <f t="shared" si="361"/>
        <v>63</v>
      </c>
      <c r="K1188" s="34">
        <f t="shared" si="358"/>
        <v>141</v>
      </c>
      <c r="L1188" s="34">
        <f t="shared" si="359"/>
        <v>63</v>
      </c>
      <c r="M1188" s="34">
        <f t="shared" si="360"/>
        <v>63</v>
      </c>
      <c r="N1188" s="52">
        <f t="shared" si="362"/>
        <v>63</v>
      </c>
      <c r="O1188" s="318">
        <f>+'Terminated loans'!S378</f>
        <v>1120543</v>
      </c>
      <c r="P1188" s="26">
        <f>+'Terminated loans'!T378</f>
        <v>0.03</v>
      </c>
      <c r="Q1188" s="536">
        <f t="shared" si="374"/>
        <v>8.6499999999999994E-2</v>
      </c>
      <c r="R1188" s="222">
        <f t="shared" si="363"/>
        <v>19246.006117674959</v>
      </c>
      <c r="S1188" s="36">
        <f t="shared" si="364"/>
        <v>971764.71791379841</v>
      </c>
      <c r="T1188" s="36">
        <f t="shared" si="365"/>
        <v>148778.28208620159</v>
      </c>
      <c r="U1188" s="36">
        <f t="shared" si="366"/>
        <v>240733.66749971348</v>
      </c>
      <c r="V1188" s="36">
        <f t="shared" si="367"/>
        <v>91955.385413522366</v>
      </c>
      <c r="W1188" s="37">
        <f t="shared" si="368"/>
        <v>148778.28208619112</v>
      </c>
      <c r="X1188" s="36">
        <f t="shared" si="369"/>
        <v>148778.28208620159</v>
      </c>
      <c r="Y1188" s="276">
        <f t="shared" si="375"/>
        <v>148778.28208619112</v>
      </c>
      <c r="Z1188" s="36">
        <f t="shared" si="370"/>
        <v>240733.66749971348</v>
      </c>
      <c r="AA1188" s="36">
        <f t="shared" si="371"/>
        <v>91955.385413522366</v>
      </c>
      <c r="AB1188" s="38">
        <f t="shared" si="357"/>
        <v>-1.0477378964424133E-8</v>
      </c>
      <c r="AC1188" s="17"/>
      <c r="AD1188" s="17">
        <f t="shared" si="372"/>
        <v>63</v>
      </c>
      <c r="AH1188" s="103"/>
      <c r="AI1188" s="533"/>
    </row>
    <row r="1189" spans="1:35">
      <c r="A1189" s="533"/>
      <c r="B1189" s="63" t="s">
        <v>80</v>
      </c>
      <c r="C1189" s="67" t="str">
        <f>'Terminated loans'!F379</f>
        <v>E</v>
      </c>
      <c r="D1189" s="19">
        <f>'Terminated loans'!H379</f>
        <v>143027252</v>
      </c>
      <c r="E1189" s="19">
        <f>'Terminated loans'!I379</f>
        <v>99</v>
      </c>
      <c r="F1189" s="19" t="str">
        <f>'Terminated loans'!J379</f>
        <v xml:space="preserve">SEGUIN MR S P/H LOAN           </v>
      </c>
      <c r="G1189" s="547" t="str">
        <f t="shared" si="373"/>
        <v>A1</v>
      </c>
      <c r="H1189" s="21">
        <f>'Terminated loans'!L379</f>
        <v>37928</v>
      </c>
      <c r="I1189" s="21">
        <f>IF(B1189="VELS",'Terminated loans'!M379,'Terminated loans'!B379)</f>
        <v>41205</v>
      </c>
      <c r="J1189" s="34">
        <f t="shared" si="361"/>
        <v>108</v>
      </c>
      <c r="K1189" s="34">
        <f t="shared" si="358"/>
        <v>205</v>
      </c>
      <c r="L1189" s="34">
        <f t="shared" si="359"/>
        <v>108</v>
      </c>
      <c r="M1189" s="34">
        <f t="shared" si="360"/>
        <v>108</v>
      </c>
      <c r="N1189" s="52">
        <f t="shared" si="362"/>
        <v>108</v>
      </c>
      <c r="O1189" s="318">
        <f>+'Terminated loans'!S379</f>
        <v>139592</v>
      </c>
      <c r="P1189" s="26">
        <f>+'Terminated loans'!T379</f>
        <v>0.03</v>
      </c>
      <c r="Q1189" s="536">
        <f t="shared" si="374"/>
        <v>8.6499999999999994E-2</v>
      </c>
      <c r="R1189" s="222">
        <f t="shared" si="363"/>
        <v>1476.4562574427091</v>
      </c>
      <c r="S1189" s="36">
        <f t="shared" si="364"/>
        <v>110528.7954633929</v>
      </c>
      <c r="T1189" s="36">
        <f t="shared" si="365"/>
        <v>29063.204536607096</v>
      </c>
      <c r="U1189" s="36">
        <f t="shared" si="366"/>
        <v>48928.480340418449</v>
      </c>
      <c r="V1189" s="36">
        <f t="shared" si="367"/>
        <v>19865.275803812547</v>
      </c>
      <c r="W1189" s="37">
        <f t="shared" si="368"/>
        <v>29063.204536605903</v>
      </c>
      <c r="X1189" s="36">
        <f t="shared" si="369"/>
        <v>29063.204536607096</v>
      </c>
      <c r="Y1189" s="276">
        <f t="shared" si="375"/>
        <v>29063.204536605903</v>
      </c>
      <c r="Z1189" s="36">
        <f t="shared" si="370"/>
        <v>48928.480340418449</v>
      </c>
      <c r="AA1189" s="36">
        <f t="shared" si="371"/>
        <v>19865.275803812547</v>
      </c>
      <c r="AB1189" s="38">
        <f t="shared" si="357"/>
        <v>-1.1932570487260818E-9</v>
      </c>
      <c r="AC1189" s="17"/>
      <c r="AD1189" s="17">
        <f t="shared" si="372"/>
        <v>108</v>
      </c>
      <c r="AH1189" s="103"/>
      <c r="AI1189" s="533"/>
    </row>
    <row r="1190" spans="1:35">
      <c r="A1190" s="533"/>
      <c r="B1190" s="63" t="s">
        <v>80</v>
      </c>
      <c r="C1190" s="67" t="str">
        <f>'Terminated loans'!F380</f>
        <v>E</v>
      </c>
      <c r="D1190" s="19">
        <f>'Terminated loans'!H380</f>
        <v>143027430</v>
      </c>
      <c r="E1190" s="19">
        <f>'Terminated loans'!I380</f>
        <v>4</v>
      </c>
      <c r="F1190" s="19" t="str">
        <f>'Terminated loans'!J380</f>
        <v xml:space="preserve">SEEWOORUTHUN MR P K            </v>
      </c>
      <c r="G1190" s="547" t="str">
        <f t="shared" si="373"/>
        <v>A1</v>
      </c>
      <c r="H1190" s="21">
        <f>'Terminated loans'!L380</f>
        <v>34370</v>
      </c>
      <c r="I1190" s="21">
        <f>IF(B1190="VELS",'Terminated loans'!M380,'Terminated loans'!B380)</f>
        <v>40962</v>
      </c>
      <c r="J1190" s="34">
        <f t="shared" si="361"/>
        <v>217</v>
      </c>
      <c r="K1190" s="34">
        <f t="shared" si="358"/>
        <v>322</v>
      </c>
      <c r="L1190" s="34">
        <f t="shared" si="359"/>
        <v>217</v>
      </c>
      <c r="M1190" s="34">
        <f t="shared" si="360"/>
        <v>217</v>
      </c>
      <c r="N1190" s="52">
        <f t="shared" si="362"/>
        <v>217</v>
      </c>
      <c r="O1190" s="318">
        <f>+'Terminated loans'!S380</f>
        <v>108288</v>
      </c>
      <c r="P1190" s="26">
        <f>+'Terminated loans'!T380</f>
        <v>0.03</v>
      </c>
      <c r="Q1190" s="536">
        <f t="shared" si="374"/>
        <v>8.6499999999999994E-2</v>
      </c>
      <c r="R1190" s="222">
        <f t="shared" si="363"/>
        <v>647.17069452331771</v>
      </c>
      <c r="S1190" s="36">
        <f t="shared" si="364"/>
        <v>70888.222530195519</v>
      </c>
      <c r="T1190" s="36">
        <f t="shared" si="365"/>
        <v>37399.777469804481</v>
      </c>
      <c r="U1190" s="36">
        <f t="shared" si="366"/>
        <v>69547.818181363764</v>
      </c>
      <c r="V1190" s="36">
        <f t="shared" si="367"/>
        <v>32148.040711559937</v>
      </c>
      <c r="W1190" s="37">
        <f t="shared" si="368"/>
        <v>37399.777469803827</v>
      </c>
      <c r="X1190" s="36">
        <f t="shared" si="369"/>
        <v>37399.777469804481</v>
      </c>
      <c r="Y1190" s="276">
        <f t="shared" si="375"/>
        <v>37399.777469803827</v>
      </c>
      <c r="Z1190" s="36">
        <f t="shared" si="370"/>
        <v>69547.818181363764</v>
      </c>
      <c r="AA1190" s="36">
        <f t="shared" si="371"/>
        <v>32148.040711559937</v>
      </c>
      <c r="AB1190" s="38">
        <f t="shared" ref="AB1190:AB1253" si="376">IF(ISERROR(Z1190-AA1190-T1190),"CHECK",Z1190-AA1190-T1190)</f>
        <v>-6.5483618527650833E-10</v>
      </c>
      <c r="AC1190" s="17"/>
      <c r="AD1190" s="17">
        <f t="shared" si="372"/>
        <v>180</v>
      </c>
      <c r="AH1190" s="103"/>
      <c r="AI1190" s="533"/>
    </row>
    <row r="1191" spans="1:35">
      <c r="A1191" s="533"/>
      <c r="B1191" s="63" t="s">
        <v>80</v>
      </c>
      <c r="C1191" s="67" t="str">
        <f>'Terminated loans'!F381</f>
        <v>E</v>
      </c>
      <c r="D1191" s="19">
        <f>'Terminated loans'!H381</f>
        <v>143027775</v>
      </c>
      <c r="E1191" s="19">
        <f>'Terminated loans'!I381</f>
        <v>99</v>
      </c>
      <c r="F1191" s="19" t="str">
        <f>'Terminated loans'!J381</f>
        <v xml:space="preserve">SEGUN P S &amp; M J/HOME LOAN      </v>
      </c>
      <c r="G1191" s="547" t="str">
        <f t="shared" si="373"/>
        <v>A1</v>
      </c>
      <c r="H1191" s="21">
        <f>'Terminated loans'!L381</f>
        <v>38268</v>
      </c>
      <c r="I1191" s="21">
        <f>IF(B1191="VELS",'Terminated loans'!M381,'Terminated loans'!B381)</f>
        <v>41540</v>
      </c>
      <c r="J1191" s="34">
        <f t="shared" si="361"/>
        <v>108</v>
      </c>
      <c r="K1191" s="34">
        <f t="shared" si="358"/>
        <v>194</v>
      </c>
      <c r="L1191" s="34">
        <f t="shared" si="359"/>
        <v>108</v>
      </c>
      <c r="M1191" s="34">
        <f t="shared" si="360"/>
        <v>108</v>
      </c>
      <c r="N1191" s="52">
        <f t="shared" si="362"/>
        <v>108</v>
      </c>
      <c r="O1191" s="318">
        <f>+'Terminated loans'!S381</f>
        <v>198385</v>
      </c>
      <c r="P1191" s="26">
        <f>+'Terminated loans'!T381</f>
        <v>0.03</v>
      </c>
      <c r="Q1191" s="536">
        <f t="shared" si="374"/>
        <v>8.6499999999999994E-2</v>
      </c>
      <c r="R1191" s="222">
        <f t="shared" si="363"/>
        <v>2098.3063114846973</v>
      </c>
      <c r="S1191" s="36">
        <f t="shared" si="364"/>
        <v>157081.0296292424</v>
      </c>
      <c r="T1191" s="36">
        <f t="shared" si="365"/>
        <v>41303.970370757597</v>
      </c>
      <c r="U1191" s="36">
        <f t="shared" si="366"/>
        <v>69536.052011103195</v>
      </c>
      <c r="V1191" s="36">
        <f t="shared" si="367"/>
        <v>28232.081640347315</v>
      </c>
      <c r="W1191" s="37">
        <f t="shared" si="368"/>
        <v>41303.97037075588</v>
      </c>
      <c r="X1191" s="36">
        <f t="shared" si="369"/>
        <v>41303.970370757597</v>
      </c>
      <c r="Y1191" s="276">
        <f t="shared" si="375"/>
        <v>41303.97037075588</v>
      </c>
      <c r="Z1191" s="36">
        <f t="shared" si="370"/>
        <v>69536.052011103195</v>
      </c>
      <c r="AA1191" s="36">
        <f t="shared" si="371"/>
        <v>28232.081640347315</v>
      </c>
      <c r="AB1191" s="38">
        <f t="shared" si="376"/>
        <v>-1.7171259969472885E-9</v>
      </c>
      <c r="AC1191" s="17"/>
      <c r="AD1191" s="17">
        <f t="shared" si="372"/>
        <v>108</v>
      </c>
      <c r="AH1191" s="103"/>
      <c r="AI1191" s="533"/>
    </row>
    <row r="1192" spans="1:35">
      <c r="A1192" s="533"/>
      <c r="C1192" s="67" t="str">
        <f>'Terminated loans'!F382</f>
        <v>E</v>
      </c>
      <c r="D1192" s="19">
        <f>'Terminated loans'!H382</f>
        <v>143028372</v>
      </c>
      <c r="E1192" s="19">
        <f>'Terminated loans'!I382</f>
        <v>98</v>
      </c>
      <c r="F1192" s="19" t="str">
        <f>'Terminated loans'!J382</f>
        <v xml:space="preserve">CHONG LEUNG P/055847           </v>
      </c>
      <c r="G1192" s="547" t="str">
        <f t="shared" si="373"/>
        <v>A2</v>
      </c>
      <c r="H1192" s="21">
        <f>'Terminated loans'!L382</f>
        <v>39542</v>
      </c>
      <c r="I1192" s="21">
        <f>IF(B1192="VELS",'Terminated loans'!M382,'Terminated loans'!B382)</f>
        <v>40694</v>
      </c>
      <c r="J1192" s="34">
        <f t="shared" si="361"/>
        <v>38</v>
      </c>
      <c r="K1192" s="34">
        <f t="shared" ref="K1192:K1255" si="377">ROUND(($I$35-H1192)/365*12,0)</f>
        <v>152</v>
      </c>
      <c r="L1192" s="34">
        <f t="shared" ref="L1192:L1255" si="378">IF(B1192="VELS",J1192,IF(J1192&gt;(IF(OR(E1192=4,E1192=99),$J$3,IF(E1192=97,$J$6,IF(E1192=98,$J$5,"Check")))),(IF(OR(E1192=4,E1192=99),$J$3,IF(E1192=97,$J$6,IF(E1192=98,$J$5,"Check")))),J1192))</f>
        <v>38</v>
      </c>
      <c r="M1192" s="34">
        <f t="shared" ref="M1192:M1255" si="379">IF(K1192&gt;L1192,L1192,K1192)</f>
        <v>38</v>
      </c>
      <c r="N1192" s="52">
        <f t="shared" si="362"/>
        <v>38</v>
      </c>
      <c r="O1192" s="318">
        <f>+'Terminated loans'!S382</f>
        <v>590143</v>
      </c>
      <c r="P1192" s="26">
        <f>+'Terminated loans'!T382</f>
        <v>0.05</v>
      </c>
      <c r="Q1192" s="536">
        <f t="shared" si="374"/>
        <v>0.104</v>
      </c>
      <c r="R1192" s="222">
        <f t="shared" si="363"/>
        <v>16824.238775951453</v>
      </c>
      <c r="S1192" s="36">
        <f t="shared" si="364"/>
        <v>542727.9258965035</v>
      </c>
      <c r="T1192" s="36">
        <f t="shared" si="365"/>
        <v>47415.074103496503</v>
      </c>
      <c r="U1192" s="36">
        <f t="shared" si="366"/>
        <v>96593.147589646047</v>
      </c>
      <c r="V1192" s="36">
        <f t="shared" si="367"/>
        <v>49178.073486155248</v>
      </c>
      <c r="W1192" s="37">
        <f t="shared" si="368"/>
        <v>47415.074103490799</v>
      </c>
      <c r="X1192" s="36">
        <f t="shared" si="369"/>
        <v>47415.074103496503</v>
      </c>
      <c r="Y1192" s="276">
        <f t="shared" si="375"/>
        <v>47415.074103490799</v>
      </c>
      <c r="Z1192" s="36">
        <f t="shared" si="370"/>
        <v>96593.147589646047</v>
      </c>
      <c r="AA1192" s="36">
        <f t="shared" si="371"/>
        <v>49178.073486155248</v>
      </c>
      <c r="AB1192" s="38">
        <f t="shared" si="376"/>
        <v>-5.7043507695198059E-9</v>
      </c>
      <c r="AC1192" s="17"/>
      <c r="AD1192" s="17">
        <f t="shared" si="372"/>
        <v>38</v>
      </c>
      <c r="AE1192" s="143"/>
      <c r="AH1192" s="103"/>
      <c r="AI1192" s="533"/>
    </row>
    <row r="1193" spans="1:35">
      <c r="A1193" s="533"/>
      <c r="C1193" s="67" t="str">
        <f>'Terminated loans'!F383</f>
        <v>E</v>
      </c>
      <c r="D1193" s="19">
        <f>'Terminated loans'!H383</f>
        <v>143028976</v>
      </c>
      <c r="E1193" s="19">
        <f>'Terminated loans'!I383</f>
        <v>99</v>
      </c>
      <c r="F1193" s="19" t="str">
        <f>'Terminated loans'!J383</f>
        <v xml:space="preserve">AHAMUDALLY M I (SL 0921)       </v>
      </c>
      <c r="G1193" s="547" t="str">
        <f t="shared" si="373"/>
        <v>A1</v>
      </c>
      <c r="H1193" s="21">
        <f>'Terminated loans'!L383</f>
        <v>39598</v>
      </c>
      <c r="I1193" s="21">
        <f>IF(B1193="VELS",'Terminated loans'!M383,'Terminated loans'!B383)</f>
        <v>40694</v>
      </c>
      <c r="J1193" s="34">
        <f t="shared" si="361"/>
        <v>36</v>
      </c>
      <c r="K1193" s="34">
        <f t="shared" si="377"/>
        <v>150</v>
      </c>
      <c r="L1193" s="34">
        <f t="shared" si="378"/>
        <v>36</v>
      </c>
      <c r="M1193" s="34">
        <f t="shared" si="379"/>
        <v>36</v>
      </c>
      <c r="N1193" s="52">
        <f t="shared" si="362"/>
        <v>36</v>
      </c>
      <c r="O1193" s="318">
        <f>+'Terminated loans'!S383</f>
        <v>721293</v>
      </c>
      <c r="P1193" s="26">
        <f>+'Terminated loans'!T383</f>
        <v>0.03</v>
      </c>
      <c r="Q1193" s="536">
        <f t="shared" si="374"/>
        <v>8.6499999999999994E-2</v>
      </c>
      <c r="R1193" s="222">
        <f t="shared" si="363"/>
        <v>20976.072938122114</v>
      </c>
      <c r="S1193" s="36">
        <f t="shared" si="364"/>
        <v>663021.59447875747</v>
      </c>
      <c r="T1193" s="36">
        <f t="shared" si="365"/>
        <v>58271.40552124253</v>
      </c>
      <c r="U1193" s="36">
        <f t="shared" si="366"/>
        <v>92117.031293630949</v>
      </c>
      <c r="V1193" s="36">
        <f t="shared" si="367"/>
        <v>33845.625772396103</v>
      </c>
      <c r="W1193" s="37">
        <f t="shared" si="368"/>
        <v>58271.405521234847</v>
      </c>
      <c r="X1193" s="36">
        <f t="shared" si="369"/>
        <v>58271.40552124253</v>
      </c>
      <c r="Y1193" s="276">
        <f t="shared" si="375"/>
        <v>58271.405521234847</v>
      </c>
      <c r="Z1193" s="36">
        <f t="shared" si="370"/>
        <v>92117.031293630949</v>
      </c>
      <c r="AA1193" s="36">
        <f t="shared" si="371"/>
        <v>33845.625772396103</v>
      </c>
      <c r="AB1193" s="38">
        <f t="shared" si="376"/>
        <v>-7.6834112405776978E-9</v>
      </c>
      <c r="AC1193" s="17"/>
      <c r="AD1193" s="17">
        <f t="shared" si="372"/>
        <v>36</v>
      </c>
      <c r="AE1193" s="143"/>
      <c r="AH1193" s="103"/>
      <c r="AI1193" s="533"/>
    </row>
    <row r="1194" spans="1:35">
      <c r="A1194" s="533"/>
      <c r="B1194" s="63" t="s">
        <v>80</v>
      </c>
      <c r="C1194" s="67" t="str">
        <f>'Terminated loans'!F384</f>
        <v>E</v>
      </c>
      <c r="D1194" s="19">
        <f>'Terminated loans'!H384</f>
        <v>143029441</v>
      </c>
      <c r="E1194" s="19">
        <f>'Terminated loans'!I384</f>
        <v>99</v>
      </c>
      <c r="F1194" s="19" t="str">
        <f>'Terminated loans'!J384</f>
        <v xml:space="preserve">KONG KAM WA N K                </v>
      </c>
      <c r="G1194" s="547" t="str">
        <f t="shared" si="373"/>
        <v>A1</v>
      </c>
      <c r="H1194" s="21">
        <f>'Terminated loans'!L384</f>
        <v>39002</v>
      </c>
      <c r="I1194" s="21">
        <f>IF(B1194="VELS",'Terminated loans'!M384,'Terminated loans'!B384)</f>
        <v>40991</v>
      </c>
      <c r="J1194" s="34">
        <f t="shared" si="361"/>
        <v>65</v>
      </c>
      <c r="K1194" s="34">
        <f t="shared" si="377"/>
        <v>170</v>
      </c>
      <c r="L1194" s="34">
        <f t="shared" si="378"/>
        <v>65</v>
      </c>
      <c r="M1194" s="34">
        <f t="shared" si="379"/>
        <v>65</v>
      </c>
      <c r="N1194" s="52">
        <f t="shared" si="362"/>
        <v>65</v>
      </c>
      <c r="O1194" s="318">
        <f>+'Terminated loans'!S384</f>
        <v>295848</v>
      </c>
      <c r="P1194" s="26">
        <f>+'Terminated loans'!T384</f>
        <v>0.03</v>
      </c>
      <c r="Q1194" s="536">
        <f t="shared" si="374"/>
        <v>8.6499999999999994E-2</v>
      </c>
      <c r="R1194" s="222">
        <f t="shared" si="363"/>
        <v>4937.0035093105025</v>
      </c>
      <c r="S1194" s="36">
        <f t="shared" si="364"/>
        <v>255490.98617319047</v>
      </c>
      <c r="T1194" s="36">
        <f t="shared" si="365"/>
        <v>40357.013826809532</v>
      </c>
      <c r="U1194" s="36">
        <f t="shared" si="366"/>
        <v>65414.241931989469</v>
      </c>
      <c r="V1194" s="36">
        <f t="shared" si="367"/>
        <v>25057.228105182643</v>
      </c>
      <c r="W1194" s="37">
        <f t="shared" si="368"/>
        <v>40357.013826806826</v>
      </c>
      <c r="X1194" s="36">
        <f t="shared" si="369"/>
        <v>40357.013826809532</v>
      </c>
      <c r="Y1194" s="276">
        <f t="shared" si="375"/>
        <v>40357.013826806826</v>
      </c>
      <c r="Z1194" s="36">
        <f t="shared" si="370"/>
        <v>65414.241931989469</v>
      </c>
      <c r="AA1194" s="36">
        <f t="shared" si="371"/>
        <v>25057.228105182643</v>
      </c>
      <c r="AB1194" s="38">
        <f t="shared" si="376"/>
        <v>-2.7066562324762344E-9</v>
      </c>
      <c r="AC1194" s="17"/>
      <c r="AD1194" s="17">
        <f t="shared" si="372"/>
        <v>65</v>
      </c>
      <c r="AH1194" s="103"/>
      <c r="AI1194" s="533"/>
    </row>
    <row r="1195" spans="1:35">
      <c r="A1195" s="533"/>
      <c r="B1195" s="63" t="s">
        <v>80</v>
      </c>
      <c r="C1195" s="67" t="str">
        <f>'Terminated loans'!F385</f>
        <v>E</v>
      </c>
      <c r="D1195" s="19">
        <f>'Terminated loans'!H385</f>
        <v>143029468</v>
      </c>
      <c r="E1195" s="19">
        <f>'Terminated loans'!I385</f>
        <v>99</v>
      </c>
      <c r="F1195" s="19" t="str">
        <f>'Terminated loans'!J385</f>
        <v xml:space="preserve">LEE MO LIN W S Y               </v>
      </c>
      <c r="G1195" s="547" t="str">
        <f t="shared" si="373"/>
        <v>A1</v>
      </c>
      <c r="H1195" s="21">
        <f>'Terminated loans'!L385</f>
        <v>39178</v>
      </c>
      <c r="I1195" s="21">
        <f>IF(B1195="VELS",'Terminated loans'!M385,'Terminated loans'!B385)</f>
        <v>46835</v>
      </c>
      <c r="J1195" s="34">
        <f t="shared" si="361"/>
        <v>252</v>
      </c>
      <c r="K1195" s="34">
        <f t="shared" si="377"/>
        <v>164</v>
      </c>
      <c r="L1195" s="34">
        <f t="shared" si="378"/>
        <v>252</v>
      </c>
      <c r="M1195" s="34">
        <f t="shared" si="379"/>
        <v>164</v>
      </c>
      <c r="N1195" s="52">
        <f t="shared" si="362"/>
        <v>164</v>
      </c>
      <c r="O1195" s="318">
        <f>+'Terminated loans'!S385</f>
        <v>1685305</v>
      </c>
      <c r="P1195" s="26">
        <f>+'Terminated loans'!T385</f>
        <v>0.03</v>
      </c>
      <c r="Q1195" s="536">
        <f t="shared" si="374"/>
        <v>8.6499999999999994E-2</v>
      </c>
      <c r="R1195" s="222">
        <f t="shared" si="363"/>
        <v>9022.1817831392709</v>
      </c>
      <c r="S1195" s="36">
        <f t="shared" si="364"/>
        <v>1046794.1639598578</v>
      </c>
      <c r="T1195" s="36">
        <f t="shared" si="365"/>
        <v>638510.83604014223</v>
      </c>
      <c r="U1195" s="36">
        <f t="shared" si="366"/>
        <v>1019237.2623655992</v>
      </c>
      <c r="V1195" s="36">
        <f t="shared" si="367"/>
        <v>506222.09787382558</v>
      </c>
      <c r="W1195" s="37">
        <f t="shared" si="368"/>
        <v>513015.16449177358</v>
      </c>
      <c r="X1195" s="36">
        <f t="shared" si="369"/>
        <v>638510.83604014223</v>
      </c>
      <c r="Y1195" s="276">
        <f t="shared" si="375"/>
        <v>513015.16449177358</v>
      </c>
      <c r="Z1195" s="36">
        <f t="shared" si="370"/>
        <v>1226795.6453912291</v>
      </c>
      <c r="AA1195" s="36">
        <f t="shared" si="371"/>
        <v>588284.8093510964</v>
      </c>
      <c r="AB1195" s="38">
        <f t="shared" si="376"/>
        <v>-9.5460563898086548E-9</v>
      </c>
      <c r="AC1195" s="17"/>
      <c r="AD1195" s="17">
        <f t="shared" si="372"/>
        <v>180</v>
      </c>
      <c r="AH1195" s="103"/>
      <c r="AI1195" s="533"/>
    </row>
    <row r="1196" spans="1:35">
      <c r="A1196" s="533"/>
      <c r="B1196" s="63" t="s">
        <v>80</v>
      </c>
      <c r="C1196" s="67" t="str">
        <f>'Terminated loans'!F386</f>
        <v>E</v>
      </c>
      <c r="D1196" s="19">
        <f>'Terminated loans'!H386</f>
        <v>143030334</v>
      </c>
      <c r="E1196" s="19">
        <f>'Terminated loans'!I386</f>
        <v>98</v>
      </c>
      <c r="F1196" s="19" t="str">
        <f>'Terminated loans'!J386</f>
        <v xml:space="preserve">NG PING MAN M A/044484         </v>
      </c>
      <c r="G1196" s="547" t="str">
        <f t="shared" si="373"/>
        <v>A2</v>
      </c>
      <c r="H1196" s="21">
        <f>'Terminated loans'!L386</f>
        <v>39230</v>
      </c>
      <c r="I1196" s="21">
        <f>IF(B1196="VELS",'Terminated loans'!M386,'Terminated loans'!B386)</f>
        <v>41782</v>
      </c>
      <c r="J1196" s="34">
        <f t="shared" si="361"/>
        <v>84</v>
      </c>
      <c r="K1196" s="34">
        <f t="shared" si="377"/>
        <v>162</v>
      </c>
      <c r="L1196" s="34">
        <f t="shared" si="378"/>
        <v>84</v>
      </c>
      <c r="M1196" s="34">
        <f t="shared" si="379"/>
        <v>84</v>
      </c>
      <c r="N1196" s="52">
        <f t="shared" si="362"/>
        <v>84</v>
      </c>
      <c r="O1196" s="318">
        <f>+'Terminated loans'!S386</f>
        <v>700019</v>
      </c>
      <c r="P1196" s="26">
        <f>+'Terminated loans'!T386</f>
        <v>0.05</v>
      </c>
      <c r="Q1196" s="536">
        <f t="shared" si="374"/>
        <v>0.104</v>
      </c>
      <c r="R1196" s="222">
        <f t="shared" si="363"/>
        <v>9894.0048946072729</v>
      </c>
      <c r="S1196" s="36">
        <f t="shared" si="364"/>
        <v>588627.78733319661</v>
      </c>
      <c r="T1196" s="36">
        <f t="shared" si="365"/>
        <v>111391.21266680339</v>
      </c>
      <c r="U1196" s="36">
        <f t="shared" si="366"/>
        <v>242468.62381380866</v>
      </c>
      <c r="V1196" s="36">
        <f t="shared" si="367"/>
        <v>131077.41114701098</v>
      </c>
      <c r="W1196" s="37">
        <f t="shared" si="368"/>
        <v>111391.21266679768</v>
      </c>
      <c r="X1196" s="36">
        <f t="shared" si="369"/>
        <v>111391.21266680339</v>
      </c>
      <c r="Y1196" s="276">
        <f t="shared" si="375"/>
        <v>111391.21266679768</v>
      </c>
      <c r="Z1196" s="36">
        <f t="shared" si="370"/>
        <v>242468.62381380866</v>
      </c>
      <c r="AA1196" s="36">
        <f t="shared" si="371"/>
        <v>131077.41114701098</v>
      </c>
      <c r="AB1196" s="38">
        <f t="shared" si="376"/>
        <v>-5.7043507695198059E-9</v>
      </c>
      <c r="AC1196" s="17"/>
      <c r="AD1196" s="17">
        <f t="shared" si="372"/>
        <v>84</v>
      </c>
      <c r="AH1196" s="103"/>
      <c r="AI1196" s="533"/>
    </row>
    <row r="1197" spans="1:35">
      <c r="A1197" s="533"/>
      <c r="B1197" s="63" t="s">
        <v>80</v>
      </c>
      <c r="C1197" s="67" t="str">
        <f>'Terminated loans'!F387</f>
        <v>E</v>
      </c>
      <c r="D1197" s="19">
        <f>'Terminated loans'!H387</f>
        <v>143030555</v>
      </c>
      <c r="E1197" s="19">
        <f>'Terminated loans'!I387</f>
        <v>98</v>
      </c>
      <c r="F1197" s="19" t="str">
        <f>'Terminated loans'!J387</f>
        <v xml:space="preserve">SOOKNUNDUN J                   </v>
      </c>
      <c r="G1197" s="547" t="str">
        <f t="shared" si="373"/>
        <v>A2</v>
      </c>
      <c r="H1197" s="21">
        <f>'Terminated loans'!L387</f>
        <v>39792</v>
      </c>
      <c r="I1197" s="21">
        <f>IF(B1197="VELS",'Terminated loans'!M387,'Terminated loans'!B387)</f>
        <v>41613</v>
      </c>
      <c r="J1197" s="34">
        <f t="shared" si="361"/>
        <v>60</v>
      </c>
      <c r="K1197" s="34">
        <f t="shared" si="377"/>
        <v>144</v>
      </c>
      <c r="L1197" s="34">
        <f t="shared" si="378"/>
        <v>60</v>
      </c>
      <c r="M1197" s="34">
        <f t="shared" si="379"/>
        <v>60</v>
      </c>
      <c r="N1197" s="52">
        <f t="shared" si="362"/>
        <v>60</v>
      </c>
      <c r="O1197" s="318">
        <f>+'Terminated loans'!S387</f>
        <v>250000</v>
      </c>
      <c r="P1197" s="26">
        <f>+'Terminated loans'!T387</f>
        <v>0.05</v>
      </c>
      <c r="Q1197" s="536">
        <f t="shared" si="374"/>
        <v>0.104</v>
      </c>
      <c r="R1197" s="222">
        <f t="shared" si="363"/>
        <v>4717.808411002733</v>
      </c>
      <c r="S1197" s="36">
        <f t="shared" si="364"/>
        <v>220001.9284432061</v>
      </c>
      <c r="T1197" s="36">
        <f t="shared" si="365"/>
        <v>29998.071556793904</v>
      </c>
      <c r="U1197" s="36">
        <f t="shared" si="366"/>
        <v>63066.576216955757</v>
      </c>
      <c r="V1197" s="36">
        <f t="shared" si="367"/>
        <v>33068.504660164035</v>
      </c>
      <c r="W1197" s="37">
        <f t="shared" si="368"/>
        <v>29998.071556791721</v>
      </c>
      <c r="X1197" s="36">
        <f t="shared" si="369"/>
        <v>29998.071556793904</v>
      </c>
      <c r="Y1197" s="276">
        <f t="shared" si="375"/>
        <v>29998.071556791721</v>
      </c>
      <c r="Z1197" s="36">
        <f t="shared" si="370"/>
        <v>63066.576216955757</v>
      </c>
      <c r="AA1197" s="36">
        <f t="shared" si="371"/>
        <v>33068.504660164035</v>
      </c>
      <c r="AB1197" s="38">
        <f t="shared" si="376"/>
        <v>-2.1827872842550278E-9</v>
      </c>
      <c r="AC1197" s="17"/>
      <c r="AD1197" s="17">
        <f t="shared" si="372"/>
        <v>60</v>
      </c>
      <c r="AH1197" s="103"/>
      <c r="AI1197" s="533"/>
    </row>
    <row r="1198" spans="1:35">
      <c r="A1198" s="533"/>
      <c r="B1198" s="63" t="s">
        <v>80</v>
      </c>
      <c r="C1198" s="67" t="str">
        <f>'Terminated loans'!F388</f>
        <v>E</v>
      </c>
      <c r="D1198" s="19">
        <f>'Terminated loans'!H388</f>
        <v>143030601</v>
      </c>
      <c r="E1198" s="19">
        <f>'Terminated loans'!I388</f>
        <v>99</v>
      </c>
      <c r="F1198" s="19" t="str">
        <f>'Terminated loans'!J388</f>
        <v xml:space="preserve">KONG KAW WA N                  </v>
      </c>
      <c r="G1198" s="547" t="str">
        <f t="shared" si="373"/>
        <v>A1</v>
      </c>
      <c r="H1198" s="21">
        <f>'Terminated loans'!L388</f>
        <v>39729</v>
      </c>
      <c r="I1198" s="21">
        <f>IF(B1198="VELS",'Terminated loans'!M388,'Terminated loans'!B388)</f>
        <v>40991</v>
      </c>
      <c r="J1198" s="34">
        <f t="shared" si="361"/>
        <v>41</v>
      </c>
      <c r="K1198" s="34">
        <f t="shared" si="377"/>
        <v>146</v>
      </c>
      <c r="L1198" s="34">
        <f t="shared" si="378"/>
        <v>41</v>
      </c>
      <c r="M1198" s="34">
        <f t="shared" si="379"/>
        <v>41</v>
      </c>
      <c r="N1198" s="52">
        <f t="shared" si="362"/>
        <v>41</v>
      </c>
      <c r="O1198" s="318">
        <f>+'Terminated loans'!S388</f>
        <v>97773</v>
      </c>
      <c r="P1198" s="26">
        <f>+'Terminated loans'!T388</f>
        <v>0.03</v>
      </c>
      <c r="Q1198" s="536">
        <f t="shared" si="374"/>
        <v>8.6499999999999994E-2</v>
      </c>
      <c r="R1198" s="222">
        <f t="shared" si="363"/>
        <v>2511.9881020521361</v>
      </c>
      <c r="S1198" s="36">
        <f t="shared" si="364"/>
        <v>88892.084742366904</v>
      </c>
      <c r="T1198" s="36">
        <f t="shared" si="365"/>
        <v>8880.9152576330962</v>
      </c>
      <c r="U1198" s="36">
        <f t="shared" si="366"/>
        <v>14099.427441769643</v>
      </c>
      <c r="V1198" s="36">
        <f t="shared" si="367"/>
        <v>5218.5121841375803</v>
      </c>
      <c r="W1198" s="37">
        <f t="shared" si="368"/>
        <v>8880.915257632063</v>
      </c>
      <c r="X1198" s="36">
        <f t="shared" si="369"/>
        <v>8880.9152576330962</v>
      </c>
      <c r="Y1198" s="276">
        <f t="shared" si="375"/>
        <v>8880.915257632063</v>
      </c>
      <c r="Z1198" s="36">
        <f t="shared" si="370"/>
        <v>14099.427441769643</v>
      </c>
      <c r="AA1198" s="36">
        <f t="shared" si="371"/>
        <v>5218.5121841375803</v>
      </c>
      <c r="AB1198" s="38">
        <f t="shared" si="376"/>
        <v>-1.0331859812140465E-9</v>
      </c>
      <c r="AC1198" s="17"/>
      <c r="AD1198" s="17">
        <f t="shared" si="372"/>
        <v>41</v>
      </c>
      <c r="AH1198" s="103"/>
      <c r="AI1198" s="533"/>
    </row>
    <row r="1199" spans="1:35">
      <c r="A1199" s="533"/>
      <c r="B1199" s="63" t="s">
        <v>80</v>
      </c>
      <c r="C1199" s="67" t="str">
        <f>'Terminated loans'!F389</f>
        <v>E</v>
      </c>
      <c r="D1199" s="19">
        <f>'Terminated loans'!H389</f>
        <v>143031780</v>
      </c>
      <c r="E1199" s="19">
        <f>'Terminated loans'!I389</f>
        <v>98</v>
      </c>
      <c r="F1199" s="19" t="str">
        <f>'Terminated loans'!J389</f>
        <v xml:space="preserve">SAMINADEN L H J                </v>
      </c>
      <c r="G1199" s="547" t="str">
        <f t="shared" si="373"/>
        <v>A2</v>
      </c>
      <c r="H1199" s="21">
        <f>'Terminated loans'!L389</f>
        <v>39710</v>
      </c>
      <c r="I1199" s="21">
        <f>IF(B1199="VELS",'Terminated loans'!M389,'Terminated loans'!B389)</f>
        <v>41522</v>
      </c>
      <c r="J1199" s="34">
        <f t="shared" ref="J1199:J1261" si="380">ROUND((I1199-H1199)/365*12,0)</f>
        <v>60</v>
      </c>
      <c r="K1199" s="34">
        <f t="shared" si="377"/>
        <v>146</v>
      </c>
      <c r="L1199" s="34">
        <f t="shared" si="378"/>
        <v>60</v>
      </c>
      <c r="M1199" s="34">
        <f t="shared" si="379"/>
        <v>60</v>
      </c>
      <c r="N1199" s="52">
        <f t="shared" ref="N1199:N1262" si="381">IF(C1199="O",IF(ROUND(($I$35-H1199)/365*12,0)&gt;$L1199,$L1199,ROUND(($I$35-H1199)/365*12,0)),IF(OR(C1199="E",C1199="N"),ROUND(M1199,0),"CHECK"))</f>
        <v>60</v>
      </c>
      <c r="O1199" s="318">
        <f>+'Terminated loans'!S389</f>
        <v>350000</v>
      </c>
      <c r="P1199" s="26">
        <f>+'Terminated loans'!T389</f>
        <v>0.05</v>
      </c>
      <c r="Q1199" s="536">
        <f t="shared" si="374"/>
        <v>0.104</v>
      </c>
      <c r="R1199" s="222">
        <f t="shared" ref="R1199:R1261" si="382">PMT(P1199/12,L1199,-O1199,0,0)</f>
        <v>6604.9317754038266</v>
      </c>
      <c r="S1199" s="36">
        <f t="shared" ref="S1199:S1261" si="383">(-PV(Q1199/12,L1199,R1199,0,0))</f>
        <v>308002.69982048857</v>
      </c>
      <c r="T1199" s="36">
        <f t="shared" ref="T1199:T1261" si="384">O1199-S1199</f>
        <v>41997.300179511425</v>
      </c>
      <c r="U1199" s="36">
        <f t="shared" ref="U1199:U1261" si="385">-IF(OR(Q1199="",Q1199=0),0,(CUMIPMT(Q1199/12,L1199,S1199,1,M1199,0)))</f>
        <v>88293.206703738135</v>
      </c>
      <c r="V1199" s="36">
        <f t="shared" ref="V1199:V1261" si="386">-IF(OR(P1199="",P1199=0),0,(CUMIPMT(P1199/12,L1199,O1199,1,M1199,0)))</f>
        <v>46295.90652422962</v>
      </c>
      <c r="W1199" s="37">
        <f t="shared" ref="W1199:W1261" si="387">IF(ISERROR(U1199-V1199),0,U1199-V1199)</f>
        <v>41997.300179508515</v>
      </c>
      <c r="X1199" s="36">
        <f t="shared" ref="X1199:X1261" si="388">IF(C1199="O",T1199/AD1199*N1199,T1199)</f>
        <v>41997.300179511425</v>
      </c>
      <c r="Y1199" s="276">
        <f t="shared" si="375"/>
        <v>41997.300179508515</v>
      </c>
      <c r="Z1199" s="36">
        <f t="shared" ref="Z1199:Z1261" si="389">-IF(OR(Q1199="",Q1199=0),0,(CUMIPMT(Q1199/12,L1199,S1199,1,L1199,0)))</f>
        <v>88293.206703738135</v>
      </c>
      <c r="AA1199" s="36">
        <f t="shared" ref="AA1199:AA1261" si="390">-IF(OR(P1199="",P1199=0),0,(CUMIPMT(P1199/12,L1199,O1199,1,L1199,0)))</f>
        <v>46295.90652422962</v>
      </c>
      <c r="AB1199" s="38">
        <f t="shared" si="376"/>
        <v>-2.9103830456733704E-9</v>
      </c>
      <c r="AC1199" s="17"/>
      <c r="AD1199" s="17">
        <f t="shared" ref="AD1199:AD1261" si="391">IF(L1199&gt;$J$2,$J$2,L1199)</f>
        <v>60</v>
      </c>
      <c r="AH1199" s="103"/>
      <c r="AI1199" s="533"/>
    </row>
    <row r="1200" spans="1:35">
      <c r="A1200" s="533"/>
      <c r="B1200" s="63" t="s">
        <v>80</v>
      </c>
      <c r="C1200" s="67" t="str">
        <f>'Terminated loans'!F390</f>
        <v>E</v>
      </c>
      <c r="D1200" s="19">
        <f>'Terminated loans'!H390</f>
        <v>143032469</v>
      </c>
      <c r="E1200" s="19">
        <f>'Terminated loans'!I390</f>
        <v>98</v>
      </c>
      <c r="F1200" s="19" t="str">
        <f>'Terminated loans'!J390</f>
        <v xml:space="preserve">VELLIN NOELLA S (035466)       </v>
      </c>
      <c r="G1200" s="547" t="str">
        <f t="shared" si="373"/>
        <v>A2</v>
      </c>
      <c r="H1200" s="21">
        <f>'Terminated loans'!L390</f>
        <v>38505</v>
      </c>
      <c r="I1200" s="21">
        <f>IF(B1200="VELS",'Terminated loans'!M390,'Terminated loans'!B390)</f>
        <v>40870</v>
      </c>
      <c r="J1200" s="34">
        <f t="shared" si="380"/>
        <v>78</v>
      </c>
      <c r="K1200" s="34">
        <f t="shared" si="377"/>
        <v>186</v>
      </c>
      <c r="L1200" s="34">
        <f t="shared" si="378"/>
        <v>78</v>
      </c>
      <c r="M1200" s="34">
        <f t="shared" si="379"/>
        <v>78</v>
      </c>
      <c r="N1200" s="52">
        <f t="shared" si="381"/>
        <v>78</v>
      </c>
      <c r="O1200" s="318">
        <f>+'Terminated loans'!S390</f>
        <v>736897</v>
      </c>
      <c r="P1200" s="26">
        <f>+'Terminated loans'!T390</f>
        <v>0.05</v>
      </c>
      <c r="Q1200" s="536">
        <f t="shared" si="374"/>
        <v>0.104</v>
      </c>
      <c r="R1200" s="222">
        <f t="shared" si="382"/>
        <v>11085.106856792068</v>
      </c>
      <c r="S1200" s="36">
        <f t="shared" si="383"/>
        <v>626567.17473505752</v>
      </c>
      <c r="T1200" s="36">
        <f t="shared" si="384"/>
        <v>110329.82526494248</v>
      </c>
      <c r="U1200" s="36">
        <f t="shared" si="385"/>
        <v>238071.16009471787</v>
      </c>
      <c r="V1200" s="36">
        <f t="shared" si="386"/>
        <v>127741.33482978132</v>
      </c>
      <c r="W1200" s="37">
        <f t="shared" si="387"/>
        <v>110329.82526493655</v>
      </c>
      <c r="X1200" s="36">
        <f t="shared" si="388"/>
        <v>110329.82526494248</v>
      </c>
      <c r="Y1200" s="276">
        <f t="shared" si="375"/>
        <v>110329.82526493655</v>
      </c>
      <c r="Z1200" s="36">
        <f t="shared" si="389"/>
        <v>238071.16009471787</v>
      </c>
      <c r="AA1200" s="36">
        <f t="shared" si="390"/>
        <v>127741.33482978132</v>
      </c>
      <c r="AB1200" s="38">
        <f t="shared" si="376"/>
        <v>-5.9371814131736755E-9</v>
      </c>
      <c r="AC1200" s="17"/>
      <c r="AD1200" s="17">
        <f t="shared" si="391"/>
        <v>78</v>
      </c>
      <c r="AH1200" s="103"/>
      <c r="AI1200" s="533"/>
    </row>
    <row r="1201" spans="1:35">
      <c r="A1201" s="533"/>
      <c r="B1201" s="63" t="s">
        <v>80</v>
      </c>
      <c r="C1201" s="67" t="str">
        <f>'Terminated loans'!F391</f>
        <v>E</v>
      </c>
      <c r="D1201" s="19">
        <f>'Terminated loans'!H391</f>
        <v>143032973</v>
      </c>
      <c r="E1201" s="19">
        <f>'Terminated loans'!I391</f>
        <v>99</v>
      </c>
      <c r="F1201" s="19" t="str">
        <f>'Terminated loans'!J391</f>
        <v xml:space="preserve">FRAPPIER J                     </v>
      </c>
      <c r="G1201" s="547" t="str">
        <f t="shared" si="373"/>
        <v>A1</v>
      </c>
      <c r="H1201" s="21">
        <f>'Terminated loans'!L391</f>
        <v>39763</v>
      </c>
      <c r="I1201" s="21">
        <f>IF(B1201="VELS",'Terminated loans'!M391,'Terminated loans'!B391)</f>
        <v>42300</v>
      </c>
      <c r="J1201" s="34">
        <f t="shared" si="380"/>
        <v>83</v>
      </c>
      <c r="K1201" s="34">
        <f t="shared" si="377"/>
        <v>145</v>
      </c>
      <c r="L1201" s="34">
        <f t="shared" si="378"/>
        <v>83</v>
      </c>
      <c r="M1201" s="34">
        <f t="shared" si="379"/>
        <v>83</v>
      </c>
      <c r="N1201" s="52">
        <f t="shared" si="381"/>
        <v>83</v>
      </c>
      <c r="O1201" s="318">
        <f>+'Terminated loans'!S391</f>
        <v>989339</v>
      </c>
      <c r="P1201" s="26">
        <f>+'Terminated loans'!T391</f>
        <v>0.03</v>
      </c>
      <c r="Q1201" s="536">
        <f t="shared" si="374"/>
        <v>8.6499999999999994E-2</v>
      </c>
      <c r="R1201" s="222">
        <f t="shared" si="382"/>
        <v>13213.998605590168</v>
      </c>
      <c r="S1201" s="36">
        <f t="shared" si="383"/>
        <v>823213.40128605952</v>
      </c>
      <c r="T1201" s="36">
        <f t="shared" si="384"/>
        <v>166125.59871394048</v>
      </c>
      <c r="U1201" s="36">
        <f t="shared" si="385"/>
        <v>273548.48297791567</v>
      </c>
      <c r="V1201" s="36">
        <f t="shared" si="386"/>
        <v>107422.88426398404</v>
      </c>
      <c r="W1201" s="37">
        <f t="shared" si="387"/>
        <v>166125.59871393163</v>
      </c>
      <c r="X1201" s="36">
        <f t="shared" si="388"/>
        <v>166125.59871394048</v>
      </c>
      <c r="Y1201" s="276">
        <f t="shared" si="375"/>
        <v>166125.59871393163</v>
      </c>
      <c r="Z1201" s="36">
        <f t="shared" si="389"/>
        <v>273548.48297791567</v>
      </c>
      <c r="AA1201" s="36">
        <f t="shared" si="390"/>
        <v>107422.88426398404</v>
      </c>
      <c r="AB1201" s="38">
        <f t="shared" si="376"/>
        <v>-8.8475644588470459E-9</v>
      </c>
      <c r="AC1201" s="17"/>
      <c r="AD1201" s="17">
        <f t="shared" si="391"/>
        <v>83</v>
      </c>
      <c r="AH1201" s="103"/>
      <c r="AI1201" s="533"/>
    </row>
    <row r="1202" spans="1:35">
      <c r="A1202" s="533"/>
      <c r="B1202" s="63" t="s">
        <v>80</v>
      </c>
      <c r="C1202" s="67" t="str">
        <f>'Terminated loans'!F392</f>
        <v>E</v>
      </c>
      <c r="D1202" s="19">
        <f>'Terminated loans'!H392</f>
        <v>143033724</v>
      </c>
      <c r="E1202" s="19">
        <f>'Terminated loans'!I392</f>
        <v>4</v>
      </c>
      <c r="F1202" s="19" t="str">
        <f>'Terminated loans'!J392</f>
        <v xml:space="preserve">WONG TEK KONG W/DHSE           </v>
      </c>
      <c r="G1202" s="547" t="str">
        <f t="shared" si="373"/>
        <v>A1</v>
      </c>
      <c r="H1202" s="21">
        <f>'Terminated loans'!L392</f>
        <v>35333</v>
      </c>
      <c r="I1202" s="21">
        <f>IF(B1202="VELS",'Terminated loans'!M392,'Terminated loans'!B392)</f>
        <v>43001</v>
      </c>
      <c r="J1202" s="34">
        <f t="shared" si="380"/>
        <v>252</v>
      </c>
      <c r="K1202" s="34">
        <f t="shared" si="377"/>
        <v>290</v>
      </c>
      <c r="L1202" s="34">
        <f t="shared" si="378"/>
        <v>252</v>
      </c>
      <c r="M1202" s="34">
        <f t="shared" si="379"/>
        <v>252</v>
      </c>
      <c r="N1202" s="52">
        <f t="shared" si="381"/>
        <v>252</v>
      </c>
      <c r="O1202" s="318">
        <f>+'Terminated loans'!S392</f>
        <v>462786</v>
      </c>
      <c r="P1202" s="26">
        <f>+'Terminated loans'!T392</f>
        <v>0.03</v>
      </c>
      <c r="Q1202" s="536">
        <f t="shared" si="374"/>
        <v>8.6499999999999994E-2</v>
      </c>
      <c r="R1202" s="222">
        <f t="shared" si="382"/>
        <v>2477.4977933916357</v>
      </c>
      <c r="S1202" s="36">
        <f t="shared" si="383"/>
        <v>287450.45197298221</v>
      </c>
      <c r="T1202" s="36">
        <f t="shared" si="384"/>
        <v>175335.54802701779</v>
      </c>
      <c r="U1202" s="36">
        <f t="shared" si="385"/>
        <v>336878.99196170754</v>
      </c>
      <c r="V1202" s="36">
        <f t="shared" si="386"/>
        <v>161543.44393469224</v>
      </c>
      <c r="W1202" s="37">
        <f t="shared" si="387"/>
        <v>175335.54802701529</v>
      </c>
      <c r="X1202" s="36">
        <f t="shared" si="388"/>
        <v>175335.54802701779</v>
      </c>
      <c r="Y1202" s="276">
        <f t="shared" si="375"/>
        <v>175335.54802701529</v>
      </c>
      <c r="Z1202" s="36">
        <f t="shared" si="389"/>
        <v>336878.99196170754</v>
      </c>
      <c r="AA1202" s="36">
        <f t="shared" si="390"/>
        <v>161543.44393469224</v>
      </c>
      <c r="AB1202" s="38">
        <f t="shared" si="376"/>
        <v>-2.5029294192790985E-9</v>
      </c>
      <c r="AC1202" s="17"/>
      <c r="AD1202" s="17">
        <f t="shared" si="391"/>
        <v>180</v>
      </c>
      <c r="AH1202" s="103"/>
      <c r="AI1202" s="533"/>
    </row>
    <row r="1203" spans="1:35">
      <c r="A1203" s="533"/>
      <c r="B1203" s="63" t="s">
        <v>80</v>
      </c>
      <c r="C1203" s="67" t="str">
        <f>'Terminated loans'!F393</f>
        <v>E</v>
      </c>
      <c r="D1203" s="19">
        <f>'Terminated loans'!H393</f>
        <v>143034496</v>
      </c>
      <c r="E1203" s="19">
        <f>'Terminated loans'!I393</f>
        <v>98</v>
      </c>
      <c r="F1203" s="19" t="str">
        <f>'Terminated loans'!J393</f>
        <v xml:space="preserve">RAMLOLL I                      </v>
      </c>
      <c r="G1203" s="547" t="str">
        <f t="shared" si="373"/>
        <v>A2</v>
      </c>
      <c r="H1203" s="21">
        <f>'Terminated loans'!L393</f>
        <v>39771</v>
      </c>
      <c r="I1203" s="21">
        <f>IF(B1203="VELS",'Terminated loans'!M393,'Terminated loans'!B393)</f>
        <v>40809</v>
      </c>
      <c r="J1203" s="34">
        <f t="shared" si="380"/>
        <v>34</v>
      </c>
      <c r="K1203" s="34">
        <f t="shared" si="377"/>
        <v>144</v>
      </c>
      <c r="L1203" s="34">
        <f t="shared" si="378"/>
        <v>34</v>
      </c>
      <c r="M1203" s="34">
        <f t="shared" si="379"/>
        <v>34</v>
      </c>
      <c r="N1203" s="52">
        <f t="shared" si="381"/>
        <v>34</v>
      </c>
      <c r="O1203" s="318">
        <f>+'Terminated loans'!S393</f>
        <v>162157</v>
      </c>
      <c r="P1203" s="26">
        <f>+'Terminated loans'!T393</f>
        <v>0.05</v>
      </c>
      <c r="Q1203" s="536">
        <f t="shared" si="374"/>
        <v>0.104</v>
      </c>
      <c r="R1203" s="222">
        <f t="shared" si="382"/>
        <v>5125.0370686707865</v>
      </c>
      <c r="S1203" s="36">
        <f t="shared" si="383"/>
        <v>150365.07003572726</v>
      </c>
      <c r="T1203" s="36">
        <f t="shared" si="384"/>
        <v>11791.929964272742</v>
      </c>
      <c r="U1203" s="36">
        <f t="shared" si="385"/>
        <v>23886.190299078007</v>
      </c>
      <c r="V1203" s="36">
        <f t="shared" si="386"/>
        <v>12094.26033480675</v>
      </c>
      <c r="W1203" s="37">
        <f t="shared" si="387"/>
        <v>11791.929964271258</v>
      </c>
      <c r="X1203" s="36">
        <f t="shared" si="388"/>
        <v>11791.929964272742</v>
      </c>
      <c r="Y1203" s="276">
        <f t="shared" si="375"/>
        <v>11791.929964271258</v>
      </c>
      <c r="Z1203" s="36">
        <f t="shared" si="389"/>
        <v>23886.190299078007</v>
      </c>
      <c r="AA1203" s="36">
        <f t="shared" si="390"/>
        <v>12094.26033480675</v>
      </c>
      <c r="AB1203" s="38">
        <f t="shared" si="376"/>
        <v>-1.4842953532934189E-9</v>
      </c>
      <c r="AC1203" s="17"/>
      <c r="AD1203" s="17">
        <f t="shared" si="391"/>
        <v>34</v>
      </c>
      <c r="AH1203" s="103"/>
      <c r="AI1203" s="533"/>
    </row>
    <row r="1204" spans="1:35">
      <c r="A1204" s="533"/>
      <c r="B1204" s="63" t="s">
        <v>80</v>
      </c>
      <c r="C1204" s="67" t="str">
        <f>'Terminated loans'!F394</f>
        <v>E</v>
      </c>
      <c r="D1204" s="19">
        <f>'Terminated loans'!H394</f>
        <v>143035859</v>
      </c>
      <c r="E1204" s="19">
        <f>'Terminated loans'!I394</f>
        <v>98</v>
      </c>
      <c r="F1204" s="19" t="str">
        <f>'Terminated loans'!J394</f>
        <v xml:space="preserve">BERNON J                       </v>
      </c>
      <c r="G1204" s="547" t="str">
        <f t="shared" si="373"/>
        <v>A2</v>
      </c>
      <c r="H1204" s="21">
        <f>'Terminated loans'!L394</f>
        <v>39892</v>
      </c>
      <c r="I1204" s="21">
        <f>IF(B1204="VELS",'Terminated loans'!M394,'Terminated loans'!B394)</f>
        <v>41721</v>
      </c>
      <c r="J1204" s="34">
        <f t="shared" si="380"/>
        <v>60</v>
      </c>
      <c r="K1204" s="34">
        <f t="shared" si="377"/>
        <v>140</v>
      </c>
      <c r="L1204" s="34">
        <f t="shared" si="378"/>
        <v>60</v>
      </c>
      <c r="M1204" s="34">
        <f t="shared" si="379"/>
        <v>60</v>
      </c>
      <c r="N1204" s="52">
        <f t="shared" si="381"/>
        <v>60</v>
      </c>
      <c r="O1204" s="318">
        <f>+'Terminated loans'!S394</f>
        <v>200000</v>
      </c>
      <c r="P1204" s="26">
        <f>+'Terminated loans'!T394</f>
        <v>0.05</v>
      </c>
      <c r="Q1204" s="536">
        <f t="shared" si="374"/>
        <v>0.104</v>
      </c>
      <c r="R1204" s="222">
        <f t="shared" si="382"/>
        <v>3774.2467288021871</v>
      </c>
      <c r="S1204" s="36">
        <f t="shared" si="383"/>
        <v>176001.54275456493</v>
      </c>
      <c r="T1204" s="36">
        <f t="shared" si="384"/>
        <v>23998.457245435071</v>
      </c>
      <c r="U1204" s="36">
        <f t="shared" si="385"/>
        <v>50453.260973564611</v>
      </c>
      <c r="V1204" s="36">
        <f t="shared" si="386"/>
        <v>26454.803728131228</v>
      </c>
      <c r="W1204" s="37">
        <f t="shared" si="387"/>
        <v>23998.457245433383</v>
      </c>
      <c r="X1204" s="36">
        <f t="shared" si="388"/>
        <v>23998.457245435071</v>
      </c>
      <c r="Y1204" s="276">
        <f t="shared" si="375"/>
        <v>23998.457245433383</v>
      </c>
      <c r="Z1204" s="36">
        <f t="shared" si="389"/>
        <v>50453.260973564611</v>
      </c>
      <c r="AA1204" s="36">
        <f t="shared" si="390"/>
        <v>26454.803728131228</v>
      </c>
      <c r="AB1204" s="38">
        <f t="shared" si="376"/>
        <v>-1.6880221664905548E-9</v>
      </c>
      <c r="AC1204" s="17"/>
      <c r="AD1204" s="17">
        <f t="shared" si="391"/>
        <v>60</v>
      </c>
      <c r="AH1204" s="103"/>
      <c r="AI1204" s="533"/>
    </row>
    <row r="1205" spans="1:35">
      <c r="A1205" s="533"/>
      <c r="B1205" s="63" t="s">
        <v>80</v>
      </c>
      <c r="C1205" s="67" t="str">
        <f>'Terminated loans'!F395</f>
        <v>E</v>
      </c>
      <c r="D1205" s="19">
        <f>'Terminated loans'!H395</f>
        <v>143035980</v>
      </c>
      <c r="E1205" s="19">
        <f>'Terminated loans'!I395</f>
        <v>99</v>
      </c>
      <c r="F1205" s="19" t="str">
        <f>'Terminated loans'!J395</f>
        <v xml:space="preserve">GELLE M                        </v>
      </c>
      <c r="G1205" s="547" t="str">
        <f t="shared" si="373"/>
        <v>A1</v>
      </c>
      <c r="H1205" s="21">
        <f>'Terminated loans'!L395</f>
        <v>39968</v>
      </c>
      <c r="I1205" s="21">
        <f>IF(B1205="VELS",'Terminated loans'!M395,'Terminated loans'!B395)</f>
        <v>43974</v>
      </c>
      <c r="J1205" s="34">
        <f t="shared" si="380"/>
        <v>132</v>
      </c>
      <c r="K1205" s="34">
        <f t="shared" si="377"/>
        <v>138</v>
      </c>
      <c r="L1205" s="34">
        <f t="shared" si="378"/>
        <v>132</v>
      </c>
      <c r="M1205" s="34">
        <f t="shared" si="379"/>
        <v>132</v>
      </c>
      <c r="N1205" s="52">
        <f t="shared" si="381"/>
        <v>132</v>
      </c>
      <c r="O1205" s="318">
        <f>+'Terminated loans'!S395</f>
        <v>1440775</v>
      </c>
      <c r="P1205" s="26">
        <f>+'Terminated loans'!T395</f>
        <v>0.03</v>
      </c>
      <c r="Q1205" s="536">
        <f t="shared" si="374"/>
        <v>8.6499999999999994E-2</v>
      </c>
      <c r="R1205" s="222">
        <f t="shared" si="382"/>
        <v>12828.319919212847</v>
      </c>
      <c r="S1205" s="36">
        <f t="shared" si="383"/>
        <v>1090069.2550160121</v>
      </c>
      <c r="T1205" s="36">
        <f t="shared" si="384"/>
        <v>350705.74498398788</v>
      </c>
      <c r="U1205" s="36">
        <f t="shared" si="385"/>
        <v>603268.97432007245</v>
      </c>
      <c r="V1205" s="36">
        <f t="shared" si="386"/>
        <v>252563.22933609574</v>
      </c>
      <c r="W1205" s="37">
        <f t="shared" si="387"/>
        <v>350705.74498397671</v>
      </c>
      <c r="X1205" s="36">
        <f t="shared" si="388"/>
        <v>350705.74498398788</v>
      </c>
      <c r="Y1205" s="276">
        <f t="shared" si="375"/>
        <v>350705.74498397671</v>
      </c>
      <c r="Z1205" s="36">
        <f t="shared" si="389"/>
        <v>603268.97432007245</v>
      </c>
      <c r="AA1205" s="36">
        <f t="shared" si="390"/>
        <v>252563.22933609574</v>
      </c>
      <c r="AB1205" s="38">
        <f t="shared" si="376"/>
        <v>-1.1175870895385742E-8</v>
      </c>
      <c r="AC1205" s="17"/>
      <c r="AD1205" s="17">
        <f t="shared" si="391"/>
        <v>132</v>
      </c>
      <c r="AH1205" s="103"/>
      <c r="AI1205" s="533"/>
    </row>
    <row r="1206" spans="1:35">
      <c r="A1206" s="533"/>
      <c r="B1206" s="63" t="s">
        <v>80</v>
      </c>
      <c r="C1206" s="67" t="str">
        <f>'Terminated loans'!F396</f>
        <v>E</v>
      </c>
      <c r="D1206" s="19">
        <f>'Terminated loans'!H396</f>
        <v>143036391</v>
      </c>
      <c r="E1206" s="19">
        <f>'Terminated loans'!I396</f>
        <v>98</v>
      </c>
      <c r="F1206" s="19" t="str">
        <f>'Terminated loans'!J396</f>
        <v xml:space="preserve">NG PING MAN P M                </v>
      </c>
      <c r="G1206" s="547" t="str">
        <f t="shared" si="373"/>
        <v>A2</v>
      </c>
      <c r="H1206" s="21">
        <f>'Terminated loans'!L396</f>
        <v>40001</v>
      </c>
      <c r="I1206" s="21">
        <f>IF(B1206="VELS",'Terminated loans'!M396,'Terminated loans'!B396)</f>
        <v>42204</v>
      </c>
      <c r="J1206" s="34">
        <f t="shared" si="380"/>
        <v>72</v>
      </c>
      <c r="K1206" s="34">
        <f t="shared" si="377"/>
        <v>137</v>
      </c>
      <c r="L1206" s="34">
        <f t="shared" si="378"/>
        <v>72</v>
      </c>
      <c r="M1206" s="34">
        <f t="shared" si="379"/>
        <v>72</v>
      </c>
      <c r="N1206" s="52">
        <f t="shared" si="381"/>
        <v>72</v>
      </c>
      <c r="O1206" s="318">
        <f>+'Terminated loans'!S396</f>
        <v>600000</v>
      </c>
      <c r="P1206" s="26">
        <f>+'Terminated loans'!T396</f>
        <v>0.05</v>
      </c>
      <c r="Q1206" s="536">
        <f t="shared" si="374"/>
        <v>0.104</v>
      </c>
      <c r="R1206" s="222">
        <f t="shared" si="382"/>
        <v>9662.959596870558</v>
      </c>
      <c r="S1206" s="36">
        <f t="shared" si="383"/>
        <v>515958.14222263102</v>
      </c>
      <c r="T1206" s="36">
        <f t="shared" si="384"/>
        <v>84041.857777368976</v>
      </c>
      <c r="U1206" s="36">
        <f t="shared" si="385"/>
        <v>179774.94875204435</v>
      </c>
      <c r="V1206" s="36">
        <f t="shared" si="386"/>
        <v>95733.090974680032</v>
      </c>
      <c r="W1206" s="37">
        <f t="shared" si="387"/>
        <v>84041.857777364319</v>
      </c>
      <c r="X1206" s="36">
        <f t="shared" si="388"/>
        <v>84041.857777368976</v>
      </c>
      <c r="Y1206" s="276">
        <f t="shared" si="375"/>
        <v>84041.857777364319</v>
      </c>
      <c r="Z1206" s="36">
        <f t="shared" si="389"/>
        <v>179774.94875204435</v>
      </c>
      <c r="AA1206" s="36">
        <f t="shared" si="390"/>
        <v>95733.090974680032</v>
      </c>
      <c r="AB1206" s="38">
        <f t="shared" si="376"/>
        <v>-4.6566128730773926E-9</v>
      </c>
      <c r="AC1206" s="17"/>
      <c r="AD1206" s="17">
        <f t="shared" si="391"/>
        <v>72</v>
      </c>
      <c r="AH1206" s="103"/>
      <c r="AI1206" s="533"/>
    </row>
    <row r="1207" spans="1:35">
      <c r="A1207" s="533"/>
      <c r="C1207" s="67" t="str">
        <f>'Terminated loans'!F397</f>
        <v>E</v>
      </c>
      <c r="D1207" s="19">
        <f>'Terminated loans'!H397</f>
        <v>143036847</v>
      </c>
      <c r="E1207" s="19">
        <f>'Terminated loans'!I397</f>
        <v>98</v>
      </c>
      <c r="F1207" s="19" t="str">
        <f>'Terminated loans'!J397</f>
        <v xml:space="preserve">BUNDHUN A B                    </v>
      </c>
      <c r="G1207" s="547" t="str">
        <f t="shared" si="373"/>
        <v>A2</v>
      </c>
      <c r="H1207" s="21">
        <f>'Terminated loans'!L397</f>
        <v>39980</v>
      </c>
      <c r="I1207" s="21">
        <f>IF(B1207="VELS",'Terminated loans'!M397,'Terminated loans'!B397)</f>
        <v>40694</v>
      </c>
      <c r="J1207" s="34">
        <f t="shared" si="380"/>
        <v>23</v>
      </c>
      <c r="K1207" s="34">
        <f t="shared" si="377"/>
        <v>138</v>
      </c>
      <c r="L1207" s="34">
        <f t="shared" si="378"/>
        <v>23</v>
      </c>
      <c r="M1207" s="34">
        <f t="shared" si="379"/>
        <v>23</v>
      </c>
      <c r="N1207" s="52">
        <f t="shared" si="381"/>
        <v>23</v>
      </c>
      <c r="O1207" s="318">
        <f>+'Terminated loans'!S397</f>
        <v>214104</v>
      </c>
      <c r="P1207" s="26">
        <f>+'Terminated loans'!T397</f>
        <v>0.05</v>
      </c>
      <c r="Q1207" s="536">
        <f t="shared" si="374"/>
        <v>0.104</v>
      </c>
      <c r="R1207" s="222">
        <f t="shared" si="382"/>
        <v>9781.40812857739</v>
      </c>
      <c r="S1207" s="36">
        <f t="shared" si="383"/>
        <v>203174.14071512461</v>
      </c>
      <c r="T1207" s="36">
        <f t="shared" si="384"/>
        <v>10929.859284875391</v>
      </c>
      <c r="U1207" s="36">
        <f t="shared" si="385"/>
        <v>21798.246242153138</v>
      </c>
      <c r="V1207" s="36">
        <f t="shared" si="386"/>
        <v>10868.386957279959</v>
      </c>
      <c r="W1207" s="37">
        <f t="shared" si="387"/>
        <v>10929.859284873179</v>
      </c>
      <c r="X1207" s="36">
        <f t="shared" si="388"/>
        <v>10929.859284875391</v>
      </c>
      <c r="Y1207" s="276">
        <f t="shared" si="375"/>
        <v>10929.859284873179</v>
      </c>
      <c r="Z1207" s="36">
        <f t="shared" si="389"/>
        <v>21798.246242153138</v>
      </c>
      <c r="AA1207" s="36">
        <f t="shared" si="390"/>
        <v>10868.386957279959</v>
      </c>
      <c r="AB1207" s="38">
        <f t="shared" si="376"/>
        <v>-2.2118911147117615E-9</v>
      </c>
      <c r="AC1207" s="17"/>
      <c r="AD1207" s="17">
        <f t="shared" si="391"/>
        <v>23</v>
      </c>
      <c r="AE1207" s="143"/>
      <c r="AH1207" s="103"/>
      <c r="AI1207" s="533"/>
    </row>
    <row r="1208" spans="1:35">
      <c r="A1208" s="533"/>
      <c r="B1208" s="63" t="s">
        <v>80</v>
      </c>
      <c r="C1208" s="67" t="str">
        <f>'Terminated loans'!F398</f>
        <v>E</v>
      </c>
      <c r="D1208" s="19">
        <f>'Terminated loans'!H398</f>
        <v>143037088</v>
      </c>
      <c r="E1208" s="19">
        <f>'Terminated loans'!I398</f>
        <v>98</v>
      </c>
      <c r="F1208" s="19" t="str">
        <f>'Terminated loans'!J398</f>
        <v xml:space="preserve">LE MERLE M                     </v>
      </c>
      <c r="G1208" s="547" t="str">
        <f t="shared" si="373"/>
        <v>A2</v>
      </c>
      <c r="H1208" s="21">
        <f>'Terminated loans'!L398</f>
        <v>39975</v>
      </c>
      <c r="I1208" s="21">
        <f>IF(B1208="VELS",'Terminated loans'!M398,'Terminated loans'!B398)</f>
        <v>41052</v>
      </c>
      <c r="J1208" s="34">
        <f t="shared" si="380"/>
        <v>35</v>
      </c>
      <c r="K1208" s="34">
        <f t="shared" si="377"/>
        <v>138</v>
      </c>
      <c r="L1208" s="34">
        <f t="shared" si="378"/>
        <v>35</v>
      </c>
      <c r="M1208" s="34">
        <f t="shared" si="379"/>
        <v>35</v>
      </c>
      <c r="N1208" s="52">
        <f t="shared" si="381"/>
        <v>35</v>
      </c>
      <c r="O1208" s="318">
        <f>+'Terminated loans'!S398</f>
        <v>219194</v>
      </c>
      <c r="P1208" s="26">
        <f>+'Terminated loans'!T398</f>
        <v>0.05</v>
      </c>
      <c r="Q1208" s="536">
        <f t="shared" si="374"/>
        <v>0.104</v>
      </c>
      <c r="R1208" s="222">
        <f t="shared" si="382"/>
        <v>6743.4503671820166</v>
      </c>
      <c r="S1208" s="36">
        <f t="shared" si="383"/>
        <v>202833.76317229663</v>
      </c>
      <c r="T1208" s="36">
        <f t="shared" si="384"/>
        <v>16360.236827703367</v>
      </c>
      <c r="U1208" s="36">
        <f t="shared" si="385"/>
        <v>33186.999679071858</v>
      </c>
      <c r="V1208" s="36">
        <f t="shared" si="386"/>
        <v>16826.762851370586</v>
      </c>
      <c r="W1208" s="37">
        <f t="shared" si="387"/>
        <v>16360.236827701272</v>
      </c>
      <c r="X1208" s="36">
        <f t="shared" si="388"/>
        <v>16360.236827703367</v>
      </c>
      <c r="Y1208" s="276">
        <f t="shared" si="375"/>
        <v>16360.236827701272</v>
      </c>
      <c r="Z1208" s="36">
        <f t="shared" si="389"/>
        <v>33186.999679071858</v>
      </c>
      <c r="AA1208" s="36">
        <f t="shared" si="390"/>
        <v>16826.762851370586</v>
      </c>
      <c r="AB1208" s="38">
        <f t="shared" si="376"/>
        <v>-2.0954757928848267E-9</v>
      </c>
      <c r="AC1208" s="17"/>
      <c r="AD1208" s="17">
        <f t="shared" si="391"/>
        <v>35</v>
      </c>
      <c r="AH1208" s="103"/>
      <c r="AI1208" s="533"/>
    </row>
    <row r="1209" spans="1:35">
      <c r="A1209" s="533"/>
      <c r="C1209" s="67" t="str">
        <f>'Terminated loans'!F399</f>
        <v>E</v>
      </c>
      <c r="D1209" s="19">
        <f>'Terminated loans'!H399</f>
        <v>143037126</v>
      </c>
      <c r="E1209" s="19">
        <f>'Terminated loans'!I399</f>
        <v>98</v>
      </c>
      <c r="F1209" s="19" t="str">
        <f>'Terminated loans'!J399</f>
        <v xml:space="preserve">TAYAB N                        </v>
      </c>
      <c r="G1209" s="547" t="str">
        <f t="shared" si="373"/>
        <v>A2</v>
      </c>
      <c r="H1209" s="21">
        <f>'Terminated loans'!L399</f>
        <v>39967</v>
      </c>
      <c r="I1209" s="21">
        <f>IF(B1209="VELS",'Terminated loans'!M399,'Terminated loans'!B399)</f>
        <v>40694</v>
      </c>
      <c r="J1209" s="34">
        <f t="shared" si="380"/>
        <v>24</v>
      </c>
      <c r="K1209" s="34">
        <f t="shared" si="377"/>
        <v>138</v>
      </c>
      <c r="L1209" s="34">
        <f t="shared" si="378"/>
        <v>24</v>
      </c>
      <c r="M1209" s="34">
        <f t="shared" si="379"/>
        <v>24</v>
      </c>
      <c r="N1209" s="52">
        <f t="shared" si="381"/>
        <v>24</v>
      </c>
      <c r="O1209" s="318">
        <f>+'Terminated loans'!S399</f>
        <v>32515</v>
      </c>
      <c r="P1209" s="26">
        <f>+'Terminated loans'!T399</f>
        <v>0.05</v>
      </c>
      <c r="Q1209" s="536">
        <f t="shared" si="374"/>
        <v>0.104</v>
      </c>
      <c r="R1209" s="222">
        <f t="shared" si="382"/>
        <v>1426.4782372032355</v>
      </c>
      <c r="S1209" s="36">
        <f t="shared" si="383"/>
        <v>30789.671958549869</v>
      </c>
      <c r="T1209" s="36">
        <f t="shared" si="384"/>
        <v>1725.3280414501314</v>
      </c>
      <c r="U1209" s="36">
        <f t="shared" si="385"/>
        <v>3445.8057343274522</v>
      </c>
      <c r="V1209" s="36">
        <f t="shared" si="386"/>
        <v>1720.4776928776591</v>
      </c>
      <c r="W1209" s="37">
        <f t="shared" si="387"/>
        <v>1725.3280414497931</v>
      </c>
      <c r="X1209" s="36">
        <f t="shared" si="388"/>
        <v>1725.3280414501314</v>
      </c>
      <c r="Y1209" s="276">
        <f t="shared" si="375"/>
        <v>1725.3280414497931</v>
      </c>
      <c r="Z1209" s="36">
        <f t="shared" si="389"/>
        <v>3445.8057343274522</v>
      </c>
      <c r="AA1209" s="36">
        <f t="shared" si="390"/>
        <v>1720.4776928776591</v>
      </c>
      <c r="AB1209" s="38">
        <f t="shared" si="376"/>
        <v>-3.383320290595293E-10</v>
      </c>
      <c r="AC1209" s="17"/>
      <c r="AD1209" s="17">
        <f t="shared" si="391"/>
        <v>24</v>
      </c>
      <c r="AE1209" s="143"/>
      <c r="AH1209" s="103"/>
      <c r="AI1209" s="533"/>
    </row>
    <row r="1210" spans="1:35">
      <c r="A1210" s="533"/>
      <c r="C1210" s="67" t="str">
        <f>'Terminated loans'!F400</f>
        <v>E</v>
      </c>
      <c r="D1210" s="19">
        <f>'Terminated loans'!H400</f>
        <v>143037177</v>
      </c>
      <c r="E1210" s="19">
        <f>'Terminated loans'!I400</f>
        <v>99</v>
      </c>
      <c r="F1210" s="19" t="str">
        <f>'Terminated loans'!J400</f>
        <v xml:space="preserve">HUGUES-GREGOIRE B(SL1509)      </v>
      </c>
      <c r="G1210" s="547" t="str">
        <f t="shared" si="373"/>
        <v>A1</v>
      </c>
      <c r="H1210" s="21">
        <f>'Terminated loans'!L400</f>
        <v>39990</v>
      </c>
      <c r="I1210" s="21">
        <f>IF(B1210="VELS",'Terminated loans'!M400,'Terminated loans'!B400)</f>
        <v>40694</v>
      </c>
      <c r="J1210" s="34">
        <f t="shared" si="380"/>
        <v>23</v>
      </c>
      <c r="K1210" s="34">
        <f t="shared" si="377"/>
        <v>137</v>
      </c>
      <c r="L1210" s="34">
        <f t="shared" si="378"/>
        <v>23</v>
      </c>
      <c r="M1210" s="34">
        <f t="shared" si="379"/>
        <v>23</v>
      </c>
      <c r="N1210" s="52">
        <f t="shared" si="381"/>
        <v>23</v>
      </c>
      <c r="O1210" s="318">
        <f>+'Terminated loans'!S400</f>
        <v>712517</v>
      </c>
      <c r="P1210" s="26">
        <f>+'Terminated loans'!T400</f>
        <v>0.03</v>
      </c>
      <c r="Q1210" s="536">
        <f t="shared" si="374"/>
        <v>8.6499999999999994E-2</v>
      </c>
      <c r="R1210" s="222">
        <f t="shared" si="382"/>
        <v>31916.878125147112</v>
      </c>
      <c r="S1210" s="36">
        <f t="shared" si="383"/>
        <v>674231.90744413156</v>
      </c>
      <c r="T1210" s="36">
        <f t="shared" si="384"/>
        <v>38285.092555868439</v>
      </c>
      <c r="U1210" s="36">
        <f t="shared" si="385"/>
        <v>59856.289434244856</v>
      </c>
      <c r="V1210" s="36">
        <f t="shared" si="386"/>
        <v>21571.196878383518</v>
      </c>
      <c r="W1210" s="37">
        <f t="shared" si="387"/>
        <v>38285.092555861338</v>
      </c>
      <c r="X1210" s="36">
        <f t="shared" si="388"/>
        <v>38285.092555868439</v>
      </c>
      <c r="Y1210" s="276">
        <f t="shared" si="375"/>
        <v>38285.092555861338</v>
      </c>
      <c r="Z1210" s="36">
        <f t="shared" si="389"/>
        <v>59856.289434244856</v>
      </c>
      <c r="AA1210" s="36">
        <f t="shared" si="390"/>
        <v>21571.196878383518</v>
      </c>
      <c r="AB1210" s="38">
        <f t="shared" si="376"/>
        <v>-7.1013346314430237E-9</v>
      </c>
      <c r="AC1210" s="17"/>
      <c r="AD1210" s="17">
        <f t="shared" si="391"/>
        <v>23</v>
      </c>
      <c r="AE1210" s="143"/>
      <c r="AH1210" s="103"/>
      <c r="AI1210" s="533"/>
    </row>
    <row r="1211" spans="1:35">
      <c r="A1211" s="533"/>
      <c r="C1211" s="67" t="str">
        <f>'Terminated loans'!F401</f>
        <v>E</v>
      </c>
      <c r="D1211" s="19">
        <f>'Terminated loans'!H401</f>
        <v>143037622</v>
      </c>
      <c r="E1211" s="19">
        <f>'Terminated loans'!I401</f>
        <v>99</v>
      </c>
      <c r="F1211" s="19" t="str">
        <f>'Terminated loans'!J401</f>
        <v xml:space="preserve">ARNASSALON D (SL 1429)         </v>
      </c>
      <c r="G1211" s="547" t="str">
        <f t="shared" si="373"/>
        <v>A1</v>
      </c>
      <c r="H1211" s="21">
        <f>'Terminated loans'!L401</f>
        <v>40003</v>
      </c>
      <c r="I1211" s="21">
        <f>IF(B1211="VELS",'Terminated loans'!M401,'Terminated loans'!B401)</f>
        <v>40694</v>
      </c>
      <c r="J1211" s="34">
        <f t="shared" si="380"/>
        <v>23</v>
      </c>
      <c r="K1211" s="34">
        <f t="shared" si="377"/>
        <v>137</v>
      </c>
      <c r="L1211" s="34">
        <f t="shared" si="378"/>
        <v>23</v>
      </c>
      <c r="M1211" s="34">
        <f t="shared" si="379"/>
        <v>23</v>
      </c>
      <c r="N1211" s="52">
        <f t="shared" si="381"/>
        <v>23</v>
      </c>
      <c r="O1211" s="318">
        <f>+'Terminated loans'!S401</f>
        <v>3550029</v>
      </c>
      <c r="P1211" s="26">
        <f>+'Terminated loans'!T401</f>
        <v>0.03</v>
      </c>
      <c r="Q1211" s="536">
        <f t="shared" si="374"/>
        <v>8.6499999999999994E-2</v>
      </c>
      <c r="R1211" s="222">
        <f t="shared" si="382"/>
        <v>159021.950260468</v>
      </c>
      <c r="S1211" s="36">
        <f t="shared" si="383"/>
        <v>3359278.1984878718</v>
      </c>
      <c r="T1211" s="36">
        <f t="shared" si="384"/>
        <v>190750.80151212821</v>
      </c>
      <c r="U1211" s="36">
        <f t="shared" si="385"/>
        <v>298226.65750285611</v>
      </c>
      <c r="V1211" s="36">
        <f t="shared" si="386"/>
        <v>107475.85599076422</v>
      </c>
      <c r="W1211" s="37">
        <f t="shared" si="387"/>
        <v>190750.80151209189</v>
      </c>
      <c r="X1211" s="36">
        <f t="shared" si="388"/>
        <v>190750.80151212821</v>
      </c>
      <c r="Y1211" s="276">
        <f t="shared" si="375"/>
        <v>190750.80151209189</v>
      </c>
      <c r="Z1211" s="36">
        <f t="shared" si="389"/>
        <v>298226.65750285611</v>
      </c>
      <c r="AA1211" s="36">
        <f t="shared" si="390"/>
        <v>107475.85599076422</v>
      </c>
      <c r="AB1211" s="38">
        <f t="shared" si="376"/>
        <v>-3.6321580410003662E-8</v>
      </c>
      <c r="AC1211" s="17"/>
      <c r="AD1211" s="17">
        <f t="shared" si="391"/>
        <v>23</v>
      </c>
      <c r="AE1211" s="143"/>
      <c r="AH1211" s="103"/>
      <c r="AI1211" s="533"/>
    </row>
    <row r="1212" spans="1:35">
      <c r="A1212" s="533"/>
      <c r="C1212" s="67" t="str">
        <f>'Terminated loans'!F402</f>
        <v>E</v>
      </c>
      <c r="D1212" s="19">
        <f>'Terminated loans'!H402</f>
        <v>143044769</v>
      </c>
      <c r="E1212" s="19">
        <f>'Terminated loans'!I402</f>
        <v>98</v>
      </c>
      <c r="F1212" s="19" t="str">
        <f>'Terminated loans'!J402</f>
        <v xml:space="preserve">HARDOWAR N L/045687            </v>
      </c>
      <c r="G1212" s="547" t="str">
        <f t="shared" si="373"/>
        <v>A2</v>
      </c>
      <c r="H1212" s="21">
        <f>'Terminated loans'!L402</f>
        <v>39266</v>
      </c>
      <c r="I1212" s="21">
        <f>IF(B1212="VELS",'Terminated loans'!M402,'Terminated loans'!B402)</f>
        <v>40694</v>
      </c>
      <c r="J1212" s="34">
        <f t="shared" si="380"/>
        <v>47</v>
      </c>
      <c r="K1212" s="34">
        <f t="shared" si="377"/>
        <v>161</v>
      </c>
      <c r="L1212" s="34">
        <f t="shared" si="378"/>
        <v>47</v>
      </c>
      <c r="M1212" s="34">
        <f t="shared" si="379"/>
        <v>47</v>
      </c>
      <c r="N1212" s="52">
        <f t="shared" si="381"/>
        <v>47</v>
      </c>
      <c r="O1212" s="318">
        <f>+'Terminated loans'!S402</f>
        <v>495020</v>
      </c>
      <c r="P1212" s="26">
        <f>+'Terminated loans'!T402</f>
        <v>0.05</v>
      </c>
      <c r="Q1212" s="536">
        <f t="shared" si="374"/>
        <v>0.104</v>
      </c>
      <c r="R1212" s="222">
        <f t="shared" si="382"/>
        <v>11619.128183210862</v>
      </c>
      <c r="S1212" s="36">
        <f t="shared" si="383"/>
        <v>446990.75730998779</v>
      </c>
      <c r="T1212" s="36">
        <f t="shared" si="384"/>
        <v>48029.242690012208</v>
      </c>
      <c r="U1212" s="36">
        <f t="shared" si="385"/>
        <v>99108.267300918233</v>
      </c>
      <c r="V1212" s="36">
        <f t="shared" si="386"/>
        <v>51079.024610910506</v>
      </c>
      <c r="W1212" s="37">
        <f t="shared" si="387"/>
        <v>48029.242690007726</v>
      </c>
      <c r="X1212" s="36">
        <f t="shared" si="388"/>
        <v>48029.242690012208</v>
      </c>
      <c r="Y1212" s="276">
        <f t="shared" si="375"/>
        <v>48029.242690007726</v>
      </c>
      <c r="Z1212" s="36">
        <f t="shared" si="389"/>
        <v>99108.267300918233</v>
      </c>
      <c r="AA1212" s="36">
        <f t="shared" si="390"/>
        <v>51079.024610910506</v>
      </c>
      <c r="AB1212" s="38">
        <f t="shared" si="376"/>
        <v>-4.4819898903369904E-9</v>
      </c>
      <c r="AC1212" s="17"/>
      <c r="AD1212" s="17">
        <f t="shared" si="391"/>
        <v>47</v>
      </c>
      <c r="AE1212" s="143"/>
      <c r="AH1212" s="103"/>
      <c r="AI1212" s="533"/>
    </row>
    <row r="1213" spans="1:35">
      <c r="A1213" s="533"/>
      <c r="B1213" s="63" t="s">
        <v>80</v>
      </c>
      <c r="C1213" s="67" t="str">
        <f>'Terminated loans'!F403</f>
        <v>E</v>
      </c>
      <c r="D1213" s="19">
        <f>'Terminated loans'!H403</f>
        <v>143046982</v>
      </c>
      <c r="E1213" s="19">
        <f>'Terminated loans'!I403</f>
        <v>4</v>
      </c>
      <c r="F1213" s="19" t="str">
        <f>'Terminated loans'!J403</f>
        <v xml:space="preserve">VELLIN N/HOUSE LN              </v>
      </c>
      <c r="G1213" s="547" t="str">
        <f t="shared" ref="G1213:G1276" si="392">IF(H1213&lt;$P$5,"A",IF(H1213&lt;$P$6,"B",IF(H1213&lt;$P$7,"C",IF(H1213&lt;$P$8,"D",IF(H1213&lt;$P$9,"E",IF(H1213&lt;$P$10,"F",IF(H1213&lt;$P$11,"G",IF(H1213&lt;$P$12,"I",IF(H1213&lt;$P$13,"J",IF(H1213&lt;$P$14,"K","L"))))))))))&amp;IF(OR(P1213=0,P1213&gt;=5%),2,1)</f>
        <v>A1</v>
      </c>
      <c r="H1213" s="21">
        <f>'Terminated loans'!L403</f>
        <v>36914</v>
      </c>
      <c r="I1213" s="21">
        <f>IF(B1213="VELS",'Terminated loans'!M403,'Terminated loans'!B403)</f>
        <v>40931</v>
      </c>
      <c r="J1213" s="34">
        <f t="shared" si="380"/>
        <v>132</v>
      </c>
      <c r="K1213" s="34">
        <f t="shared" si="377"/>
        <v>238</v>
      </c>
      <c r="L1213" s="34">
        <f t="shared" si="378"/>
        <v>132</v>
      </c>
      <c r="M1213" s="34">
        <f t="shared" si="379"/>
        <v>132</v>
      </c>
      <c r="N1213" s="52">
        <f t="shared" si="381"/>
        <v>132</v>
      </c>
      <c r="O1213" s="318">
        <f>+'Terminated loans'!S403</f>
        <v>637675</v>
      </c>
      <c r="P1213" s="26">
        <f>+'Terminated loans'!T403</f>
        <v>0.03</v>
      </c>
      <c r="Q1213" s="536">
        <f t="shared" ref="Q1213:Q1276" si="393">VLOOKUP(G1213,$O$3:$Q$28,3,FALSE)</f>
        <v>8.6499999999999994E-2</v>
      </c>
      <c r="R1213" s="222">
        <f t="shared" si="382"/>
        <v>5677.7074175246316</v>
      </c>
      <c r="S1213" s="36">
        <f t="shared" si="383"/>
        <v>482455.56189712859</v>
      </c>
      <c r="T1213" s="36">
        <f t="shared" si="384"/>
        <v>155219.43810287141</v>
      </c>
      <c r="U1213" s="36">
        <f t="shared" si="385"/>
        <v>267001.81721611787</v>
      </c>
      <c r="V1213" s="36">
        <f t="shared" si="386"/>
        <v>111782.37911325134</v>
      </c>
      <c r="W1213" s="37">
        <f t="shared" si="387"/>
        <v>155219.43810286652</v>
      </c>
      <c r="X1213" s="36">
        <f t="shared" si="388"/>
        <v>155219.43810287141</v>
      </c>
      <c r="Y1213" s="276">
        <f t="shared" si="375"/>
        <v>155219.43810286652</v>
      </c>
      <c r="Z1213" s="36">
        <f t="shared" si="389"/>
        <v>267001.81721611787</v>
      </c>
      <c r="AA1213" s="36">
        <f t="shared" si="390"/>
        <v>111782.37911325134</v>
      </c>
      <c r="AB1213" s="38">
        <f t="shared" si="376"/>
        <v>-4.8894435167312622E-9</v>
      </c>
      <c r="AC1213" s="17"/>
      <c r="AD1213" s="17">
        <f t="shared" si="391"/>
        <v>132</v>
      </c>
      <c r="AH1213" s="103"/>
      <c r="AI1213" s="533"/>
    </row>
    <row r="1214" spans="1:35">
      <c r="A1214" s="533"/>
      <c r="B1214" s="63" t="s">
        <v>80</v>
      </c>
      <c r="C1214" s="67" t="str">
        <f>'Terminated loans'!F404</f>
        <v>E</v>
      </c>
      <c r="D1214" s="19">
        <f>'Terminated loans'!H404</f>
        <v>143050300</v>
      </c>
      <c r="E1214" s="19">
        <f>'Terminated loans'!I404</f>
        <v>99</v>
      </c>
      <c r="F1214" s="19" t="str">
        <f>'Terminated loans'!J404</f>
        <v xml:space="preserve">ATCHIA AAHA/R B (SL 1831)      </v>
      </c>
      <c r="G1214" s="547" t="str">
        <f t="shared" si="392"/>
        <v>A1</v>
      </c>
      <c r="H1214" s="21">
        <f>'Terminated loans'!L404</f>
        <v>40228</v>
      </c>
      <c r="I1214" s="21">
        <f>IF(B1214="VELS",'Terminated loans'!M404,'Terminated loans'!B404)</f>
        <v>42423</v>
      </c>
      <c r="J1214" s="34">
        <f t="shared" si="380"/>
        <v>72</v>
      </c>
      <c r="K1214" s="34">
        <f t="shared" si="377"/>
        <v>129</v>
      </c>
      <c r="L1214" s="34">
        <f t="shared" si="378"/>
        <v>72</v>
      </c>
      <c r="M1214" s="34">
        <f t="shared" si="379"/>
        <v>72</v>
      </c>
      <c r="N1214" s="52">
        <f t="shared" si="381"/>
        <v>72</v>
      </c>
      <c r="O1214" s="318">
        <f>+'Terminated loans'!S404</f>
        <v>87010</v>
      </c>
      <c r="P1214" s="26">
        <f>+'Terminated loans'!T404</f>
        <v>0.03</v>
      </c>
      <c r="Q1214" s="536">
        <f t="shared" si="393"/>
        <v>8.6499999999999994E-2</v>
      </c>
      <c r="R1214" s="222">
        <f t="shared" si="382"/>
        <v>1322.0017330493647</v>
      </c>
      <c r="S1214" s="36">
        <f t="shared" si="383"/>
        <v>74052.097801886077</v>
      </c>
      <c r="T1214" s="36">
        <f t="shared" si="384"/>
        <v>12957.902198113923</v>
      </c>
      <c r="U1214" s="36">
        <f t="shared" si="385"/>
        <v>21132.026977667381</v>
      </c>
      <c r="V1214" s="36">
        <f t="shared" si="386"/>
        <v>8174.1247795542586</v>
      </c>
      <c r="W1214" s="37">
        <f t="shared" si="387"/>
        <v>12957.902198113123</v>
      </c>
      <c r="X1214" s="36">
        <f t="shared" si="388"/>
        <v>12957.902198113923</v>
      </c>
      <c r="Y1214" s="276">
        <f t="shared" si="375"/>
        <v>12957.902198113123</v>
      </c>
      <c r="Z1214" s="36">
        <f t="shared" si="389"/>
        <v>21132.026977667381</v>
      </c>
      <c r="AA1214" s="36">
        <f t="shared" si="390"/>
        <v>8174.1247795542586</v>
      </c>
      <c r="AB1214" s="38">
        <f t="shared" si="376"/>
        <v>-8.0035533756017685E-10</v>
      </c>
      <c r="AC1214" s="17"/>
      <c r="AD1214" s="17">
        <f t="shared" si="391"/>
        <v>72</v>
      </c>
      <c r="AH1214" s="103"/>
      <c r="AI1214" s="533"/>
    </row>
    <row r="1215" spans="1:35">
      <c r="A1215" s="533"/>
      <c r="B1215" s="63" t="s">
        <v>80</v>
      </c>
      <c r="C1215" s="67" t="str">
        <f>'Terminated loans'!F405</f>
        <v>E</v>
      </c>
      <c r="D1215" s="19">
        <f>'Terminated loans'!H405</f>
        <v>143053334</v>
      </c>
      <c r="E1215" s="19">
        <f>'Terminated loans'!I405</f>
        <v>99</v>
      </c>
      <c r="F1215" s="19" t="str">
        <f>'Terminated loans'!J405</f>
        <v xml:space="preserve">FRAPPIER J C/M T               </v>
      </c>
      <c r="G1215" s="547" t="str">
        <f t="shared" si="392"/>
        <v>A1</v>
      </c>
      <c r="H1215" s="21">
        <f>'Terminated loans'!L405</f>
        <v>39276</v>
      </c>
      <c r="I1215" s="21">
        <f>IF(B1215="VELS",'Terminated loans'!M405,'Terminated loans'!B405)</f>
        <v>42544</v>
      </c>
      <c r="J1215" s="34">
        <f t="shared" si="380"/>
        <v>107</v>
      </c>
      <c r="K1215" s="34">
        <f t="shared" si="377"/>
        <v>161</v>
      </c>
      <c r="L1215" s="34">
        <f t="shared" si="378"/>
        <v>107</v>
      </c>
      <c r="M1215" s="34">
        <f t="shared" si="379"/>
        <v>107</v>
      </c>
      <c r="N1215" s="52">
        <f t="shared" si="381"/>
        <v>107</v>
      </c>
      <c r="O1215" s="318">
        <f>+'Terminated loans'!S405</f>
        <v>1091150</v>
      </c>
      <c r="P1215" s="26">
        <f>+'Terminated loans'!T405</f>
        <v>0.03</v>
      </c>
      <c r="Q1215" s="536">
        <f t="shared" si="393"/>
        <v>8.6499999999999994E-2</v>
      </c>
      <c r="R1215" s="222">
        <f t="shared" si="382"/>
        <v>11635.003694548934</v>
      </c>
      <c r="S1215" s="36">
        <f t="shared" si="383"/>
        <v>865649.96490926063</v>
      </c>
      <c r="T1215" s="36">
        <f t="shared" si="384"/>
        <v>225500.03509073937</v>
      </c>
      <c r="U1215" s="36">
        <f t="shared" si="385"/>
        <v>379295.43040746625</v>
      </c>
      <c r="V1215" s="36">
        <f t="shared" si="386"/>
        <v>153795.39531673584</v>
      </c>
      <c r="W1215" s="37">
        <f t="shared" si="387"/>
        <v>225500.03509073041</v>
      </c>
      <c r="X1215" s="36">
        <f t="shared" si="388"/>
        <v>225500.03509073937</v>
      </c>
      <c r="Y1215" s="276">
        <f t="shared" si="375"/>
        <v>225500.03509073041</v>
      </c>
      <c r="Z1215" s="36">
        <f t="shared" si="389"/>
        <v>379295.43040746625</v>
      </c>
      <c r="AA1215" s="36">
        <f t="shared" si="390"/>
        <v>153795.39531673584</v>
      </c>
      <c r="AB1215" s="38">
        <f t="shared" si="376"/>
        <v>-8.9639797806739807E-9</v>
      </c>
      <c r="AC1215" s="17"/>
      <c r="AD1215" s="17">
        <f t="shared" si="391"/>
        <v>107</v>
      </c>
      <c r="AH1215" s="103"/>
      <c r="AI1215" s="533"/>
    </row>
    <row r="1216" spans="1:35">
      <c r="A1216" s="533"/>
      <c r="B1216" s="63" t="s">
        <v>80</v>
      </c>
      <c r="C1216" s="67" t="str">
        <f>'Terminated loans'!F406</f>
        <v>E</v>
      </c>
      <c r="D1216" s="19">
        <f>'Terminated loans'!H406</f>
        <v>143091260</v>
      </c>
      <c r="E1216" s="19">
        <f>'Terminated loans'!I406</f>
        <v>99</v>
      </c>
      <c r="F1216" s="19" t="str">
        <f>'Terminated loans'!J406</f>
        <v xml:space="preserve">GARSEE L(SL 2129)              </v>
      </c>
      <c r="G1216" s="547" t="str">
        <f t="shared" si="392"/>
        <v>A1</v>
      </c>
      <c r="H1216" s="21">
        <f>'Terminated loans'!L406</f>
        <v>40450</v>
      </c>
      <c r="I1216" s="21">
        <f>IF(B1216="VELS",'Terminated loans'!M406,'Terminated loans'!B406)</f>
        <v>42644</v>
      </c>
      <c r="J1216" s="34">
        <f t="shared" si="380"/>
        <v>72</v>
      </c>
      <c r="K1216" s="34">
        <f t="shared" si="377"/>
        <v>122</v>
      </c>
      <c r="L1216" s="34">
        <f t="shared" si="378"/>
        <v>72</v>
      </c>
      <c r="M1216" s="34">
        <f t="shared" si="379"/>
        <v>72</v>
      </c>
      <c r="N1216" s="52">
        <f t="shared" si="381"/>
        <v>72</v>
      </c>
      <c r="O1216" s="318">
        <f>+'Terminated loans'!S406</f>
        <v>506342</v>
      </c>
      <c r="P1216" s="26">
        <f>+'Terminated loans'!T406</f>
        <v>0.03</v>
      </c>
      <c r="Q1216" s="536">
        <f t="shared" si="393"/>
        <v>8.6499999999999994E-2</v>
      </c>
      <c r="R1216" s="222">
        <f t="shared" si="382"/>
        <v>7693.1962017662509</v>
      </c>
      <c r="S1216" s="36">
        <f t="shared" si="383"/>
        <v>430935.37875189743</v>
      </c>
      <c r="T1216" s="36">
        <f t="shared" si="384"/>
        <v>75406.621248102572</v>
      </c>
      <c r="U1216" s="36">
        <f t="shared" si="385"/>
        <v>122974.74777526781</v>
      </c>
      <c r="V1216" s="36">
        <f t="shared" si="386"/>
        <v>47568.12652717001</v>
      </c>
      <c r="W1216" s="37">
        <f t="shared" si="387"/>
        <v>75406.621248097799</v>
      </c>
      <c r="X1216" s="36">
        <f t="shared" si="388"/>
        <v>75406.621248102572</v>
      </c>
      <c r="Y1216" s="276">
        <f t="shared" si="375"/>
        <v>75406.621248097799</v>
      </c>
      <c r="Z1216" s="36">
        <f t="shared" si="389"/>
        <v>122974.74777526781</v>
      </c>
      <c r="AA1216" s="36">
        <f t="shared" si="390"/>
        <v>47568.12652717001</v>
      </c>
      <c r="AB1216" s="38">
        <f t="shared" si="376"/>
        <v>-4.7730281949043274E-9</v>
      </c>
      <c r="AC1216" s="17"/>
      <c r="AD1216" s="17">
        <f t="shared" si="391"/>
        <v>72</v>
      </c>
      <c r="AH1216" s="103"/>
      <c r="AI1216" s="533"/>
    </row>
    <row r="1217" spans="1:35">
      <c r="A1217" s="533"/>
      <c r="C1217" s="67" t="str">
        <f>'Terminated loans'!F407</f>
        <v>E</v>
      </c>
      <c r="D1217" s="19">
        <f>'Terminated loans'!H407</f>
        <v>143123537</v>
      </c>
      <c r="E1217" s="19">
        <f>'Terminated loans'!I407</f>
        <v>99</v>
      </c>
      <c r="F1217" s="19" t="str">
        <f>'Terminated loans'!J407</f>
        <v xml:space="preserve">ATCHA H/E                      </v>
      </c>
      <c r="G1217" s="547" t="str">
        <f t="shared" si="392"/>
        <v>A1</v>
      </c>
      <c r="H1217" s="21">
        <f>'Terminated loans'!L407</f>
        <v>40333</v>
      </c>
      <c r="I1217" s="21">
        <f>IF(B1217="VELS",'Terminated loans'!M407,'Terminated loans'!B407)</f>
        <v>40694</v>
      </c>
      <c r="J1217" s="34">
        <f t="shared" si="380"/>
        <v>12</v>
      </c>
      <c r="K1217" s="34">
        <f t="shared" si="377"/>
        <v>126</v>
      </c>
      <c r="L1217" s="34">
        <f t="shared" si="378"/>
        <v>12</v>
      </c>
      <c r="M1217" s="34">
        <f t="shared" si="379"/>
        <v>12</v>
      </c>
      <c r="N1217" s="52">
        <f t="shared" si="381"/>
        <v>12</v>
      </c>
      <c r="O1217" s="318">
        <f>+'Terminated loans'!S407</f>
        <v>3000080</v>
      </c>
      <c r="P1217" s="26">
        <f>+'Terminated loans'!T407</f>
        <v>0.03</v>
      </c>
      <c r="Q1217" s="536">
        <f t="shared" si="393"/>
        <v>8.6499999999999994E-2</v>
      </c>
      <c r="R1217" s="222">
        <f t="shared" si="382"/>
        <v>254087.8717713675</v>
      </c>
      <c r="S1217" s="36">
        <f t="shared" si="383"/>
        <v>2910872.2702578069</v>
      </c>
      <c r="T1217" s="36">
        <f t="shared" si="384"/>
        <v>89207.729742193129</v>
      </c>
      <c r="U1217" s="36">
        <f t="shared" si="385"/>
        <v>138182.19099856494</v>
      </c>
      <c r="V1217" s="36">
        <f t="shared" si="386"/>
        <v>48974.461256410461</v>
      </c>
      <c r="W1217" s="37">
        <f t="shared" si="387"/>
        <v>89207.729742154479</v>
      </c>
      <c r="X1217" s="36">
        <f t="shared" si="388"/>
        <v>89207.729742193129</v>
      </c>
      <c r="Y1217" s="276">
        <f t="shared" si="375"/>
        <v>89207.729742154479</v>
      </c>
      <c r="Z1217" s="36">
        <f t="shared" si="389"/>
        <v>138182.19099856494</v>
      </c>
      <c r="AA1217" s="36">
        <f t="shared" si="390"/>
        <v>48974.461256410461</v>
      </c>
      <c r="AB1217" s="38">
        <f t="shared" si="376"/>
        <v>-3.8649886846542358E-8</v>
      </c>
      <c r="AC1217" s="17"/>
      <c r="AD1217" s="17">
        <f t="shared" si="391"/>
        <v>12</v>
      </c>
      <c r="AE1217" s="143"/>
      <c r="AH1217" s="103"/>
      <c r="AI1217" s="533"/>
    </row>
    <row r="1218" spans="1:35">
      <c r="A1218" s="533"/>
      <c r="C1218" s="67" t="str">
        <f>'Terminated loans'!F408</f>
        <v>E</v>
      </c>
      <c r="D1218" s="19">
        <f>'Terminated loans'!H408</f>
        <v>143125807</v>
      </c>
      <c r="E1218" s="19">
        <f>'Terminated loans'!I408</f>
        <v>99</v>
      </c>
      <c r="F1218" s="19" t="str">
        <f>'Terminated loans'!J408</f>
        <v xml:space="preserve">RAMEN M C D(SL 1681)           </v>
      </c>
      <c r="G1218" s="547" t="str">
        <f t="shared" si="392"/>
        <v>A1</v>
      </c>
      <c r="H1218" s="21">
        <f>'Terminated loans'!L408</f>
        <v>40416</v>
      </c>
      <c r="I1218" s="21">
        <f>IF(B1218="VELS",'Terminated loans'!M408,'Terminated loans'!B408)</f>
        <v>40694</v>
      </c>
      <c r="J1218" s="34">
        <f t="shared" si="380"/>
        <v>9</v>
      </c>
      <c r="K1218" s="34">
        <f t="shared" si="377"/>
        <v>123</v>
      </c>
      <c r="L1218" s="34">
        <f t="shared" si="378"/>
        <v>9</v>
      </c>
      <c r="M1218" s="34">
        <f t="shared" si="379"/>
        <v>9</v>
      </c>
      <c r="N1218" s="52">
        <f t="shared" si="381"/>
        <v>9</v>
      </c>
      <c r="O1218" s="318">
        <f>+'Terminated loans'!S408</f>
        <v>479472</v>
      </c>
      <c r="P1218" s="26">
        <f>+'Terminated loans'!T408</f>
        <v>0.03</v>
      </c>
      <c r="Q1218" s="536">
        <f t="shared" si="393"/>
        <v>8.6499999999999994E-2</v>
      </c>
      <c r="R1218" s="222">
        <f t="shared" si="382"/>
        <v>53942.816988781968</v>
      </c>
      <c r="S1218" s="36">
        <f t="shared" si="383"/>
        <v>468440.30893490632</v>
      </c>
      <c r="T1218" s="36">
        <f t="shared" si="384"/>
        <v>11031.691065093677</v>
      </c>
      <c r="U1218" s="36">
        <f t="shared" si="385"/>
        <v>17045.043964125565</v>
      </c>
      <c r="V1218" s="36">
        <f t="shared" si="386"/>
        <v>6013.3528990377672</v>
      </c>
      <c r="W1218" s="37">
        <f t="shared" si="387"/>
        <v>11031.691065087798</v>
      </c>
      <c r="X1218" s="36">
        <f t="shared" si="388"/>
        <v>11031.691065093677</v>
      </c>
      <c r="Y1218" s="276">
        <f t="shared" si="375"/>
        <v>11031.691065087798</v>
      </c>
      <c r="Z1218" s="36">
        <f t="shared" si="389"/>
        <v>17045.043964125565</v>
      </c>
      <c r="AA1218" s="36">
        <f t="shared" si="390"/>
        <v>6013.3528990377672</v>
      </c>
      <c r="AB1218" s="38">
        <f t="shared" si="376"/>
        <v>-5.8789737522602081E-9</v>
      </c>
      <c r="AC1218" s="17"/>
      <c r="AD1218" s="17">
        <f t="shared" si="391"/>
        <v>9</v>
      </c>
      <c r="AE1218" s="143"/>
      <c r="AH1218" s="103"/>
      <c r="AI1218" s="533"/>
    </row>
    <row r="1219" spans="1:35">
      <c r="A1219" s="533"/>
      <c r="C1219" s="67" t="str">
        <f>'Terminated loans'!F409</f>
        <v>E</v>
      </c>
      <c r="D1219" s="19">
        <f>'Terminated loans'!H409</f>
        <v>143135780</v>
      </c>
      <c r="E1219" s="19">
        <f>'Terminated loans'!I409</f>
        <v>99</v>
      </c>
      <c r="F1219" s="19" t="str">
        <f>'Terminated loans'!J409</f>
        <v xml:space="preserve">ARNASSALON M (SL 2070)         </v>
      </c>
      <c r="G1219" s="547" t="str">
        <f t="shared" si="392"/>
        <v>A1</v>
      </c>
      <c r="H1219" s="21">
        <f>'Terminated loans'!L409</f>
        <v>40364</v>
      </c>
      <c r="I1219" s="21">
        <f>IF(B1219="VELS",'Terminated loans'!M409,'Terminated loans'!B409)</f>
        <v>40694</v>
      </c>
      <c r="J1219" s="34">
        <f t="shared" si="380"/>
        <v>11</v>
      </c>
      <c r="K1219" s="34">
        <f t="shared" si="377"/>
        <v>125</v>
      </c>
      <c r="L1219" s="34">
        <f t="shared" si="378"/>
        <v>11</v>
      </c>
      <c r="M1219" s="34">
        <f t="shared" si="379"/>
        <v>11</v>
      </c>
      <c r="N1219" s="52">
        <f t="shared" si="381"/>
        <v>11</v>
      </c>
      <c r="O1219" s="318">
        <f>+'Terminated loans'!S409</f>
        <v>130020</v>
      </c>
      <c r="P1219" s="26">
        <f>+'Terminated loans'!T409</f>
        <v>0.03</v>
      </c>
      <c r="Q1219" s="536">
        <f t="shared" si="393"/>
        <v>8.6499999999999994E-2</v>
      </c>
      <c r="R1219" s="222">
        <f t="shared" si="382"/>
        <v>11998.037818745674</v>
      </c>
      <c r="S1219" s="36">
        <f t="shared" si="383"/>
        <v>126444.24444641905</v>
      </c>
      <c r="T1219" s="36">
        <f t="shared" si="384"/>
        <v>3575.7555535809515</v>
      </c>
      <c r="U1219" s="36">
        <f t="shared" si="385"/>
        <v>5534.1715597818402</v>
      </c>
      <c r="V1219" s="36">
        <f t="shared" si="386"/>
        <v>1958.4160062024166</v>
      </c>
      <c r="W1219" s="37">
        <f t="shared" si="387"/>
        <v>3575.7555535794236</v>
      </c>
      <c r="X1219" s="36">
        <f t="shared" si="388"/>
        <v>3575.7555535809515</v>
      </c>
      <c r="Y1219" s="276">
        <f t="shared" si="375"/>
        <v>3575.7555535794236</v>
      </c>
      <c r="Z1219" s="36">
        <f t="shared" si="389"/>
        <v>5534.1715597818402</v>
      </c>
      <c r="AA1219" s="36">
        <f t="shared" si="390"/>
        <v>1958.4160062024166</v>
      </c>
      <c r="AB1219" s="38">
        <f t="shared" si="376"/>
        <v>-1.5279510989785194E-9</v>
      </c>
      <c r="AC1219" s="17"/>
      <c r="AD1219" s="17">
        <f t="shared" si="391"/>
        <v>11</v>
      </c>
      <c r="AE1219" s="143"/>
      <c r="AH1219" s="103"/>
      <c r="AI1219" s="533"/>
    </row>
    <row r="1220" spans="1:35">
      <c r="A1220" s="533"/>
      <c r="B1220" s="63" t="s">
        <v>80</v>
      </c>
      <c r="C1220" s="67" t="str">
        <f>'Terminated loans'!F410</f>
        <v>E</v>
      </c>
      <c r="D1220" s="19">
        <f>'Terminated loans'!H410</f>
        <v>143526569</v>
      </c>
      <c r="E1220" s="19">
        <f>'Terminated loans'!I410</f>
        <v>4</v>
      </c>
      <c r="F1220" s="19" t="str">
        <f>'Terminated loans'!J410</f>
        <v xml:space="preserve">GELLE MR C OR MRS ARLINE       </v>
      </c>
      <c r="G1220" s="547" t="str">
        <f t="shared" si="392"/>
        <v>A1</v>
      </c>
      <c r="H1220" s="21">
        <f>'Terminated loans'!L410</f>
        <v>34876</v>
      </c>
      <c r="I1220" s="21">
        <f>IF(B1220="VELS",'Terminated loans'!M410,'Terminated loans'!B410)</f>
        <v>42521</v>
      </c>
      <c r="J1220" s="34">
        <f t="shared" si="380"/>
        <v>251</v>
      </c>
      <c r="K1220" s="34">
        <f t="shared" si="377"/>
        <v>305</v>
      </c>
      <c r="L1220" s="34">
        <f t="shared" si="378"/>
        <v>251</v>
      </c>
      <c r="M1220" s="34">
        <f t="shared" si="379"/>
        <v>251</v>
      </c>
      <c r="N1220" s="52">
        <f t="shared" si="381"/>
        <v>251</v>
      </c>
      <c r="O1220" s="318">
        <f>+'Terminated loans'!S410</f>
        <v>271650</v>
      </c>
      <c r="P1220" s="26">
        <f>+'Terminated loans'!T410</f>
        <v>3.5500000000000004E-2</v>
      </c>
      <c r="Q1220" s="536">
        <f t="shared" si="393"/>
        <v>8.6499999999999994E-2</v>
      </c>
      <c r="R1220" s="222">
        <f t="shared" si="382"/>
        <v>1534.8916016438741</v>
      </c>
      <c r="S1220" s="36">
        <f t="shared" si="383"/>
        <v>177833.84106378336</v>
      </c>
      <c r="T1220" s="36">
        <f t="shared" si="384"/>
        <v>93816.158936216641</v>
      </c>
      <c r="U1220" s="36">
        <f t="shared" si="385"/>
        <v>207423.95094882752</v>
      </c>
      <c r="V1220" s="36">
        <f t="shared" si="386"/>
        <v>113607.79201261245</v>
      </c>
      <c r="W1220" s="37">
        <f t="shared" si="387"/>
        <v>93816.15893621507</v>
      </c>
      <c r="X1220" s="36">
        <f t="shared" si="388"/>
        <v>93816.158936216641</v>
      </c>
      <c r="Y1220" s="276">
        <f t="shared" si="375"/>
        <v>93816.15893621507</v>
      </c>
      <c r="Z1220" s="36">
        <f t="shared" si="389"/>
        <v>207423.95094882752</v>
      </c>
      <c r="AA1220" s="36">
        <f t="shared" si="390"/>
        <v>113607.79201261245</v>
      </c>
      <c r="AB1220" s="38">
        <f t="shared" si="376"/>
        <v>-1.57160684466362E-9</v>
      </c>
      <c r="AC1220" s="17"/>
      <c r="AD1220" s="17">
        <f t="shared" si="391"/>
        <v>180</v>
      </c>
      <c r="AH1220" s="103"/>
      <c r="AI1220" s="533"/>
    </row>
    <row r="1221" spans="1:35">
      <c r="A1221" s="533"/>
      <c r="C1221" s="67" t="str">
        <f>'Terminated loans'!F411</f>
        <v>E</v>
      </c>
      <c r="D1221" s="19">
        <f>'Terminated loans'!H411</f>
        <v>143845516</v>
      </c>
      <c r="E1221" s="19">
        <f>'Terminated loans'!I411</f>
        <v>99</v>
      </c>
      <c r="F1221" s="19" t="str">
        <f>'Terminated loans'!J411</f>
        <v xml:space="preserve">BOYRO P (SL 1455)              </v>
      </c>
      <c r="G1221" s="547" t="str">
        <f t="shared" si="392"/>
        <v>A1</v>
      </c>
      <c r="H1221" s="21">
        <f>'Terminated loans'!L411</f>
        <v>40183</v>
      </c>
      <c r="I1221" s="21">
        <f>IF(B1221="VELS",'Terminated loans'!M411,'Terminated loans'!B411)</f>
        <v>40694</v>
      </c>
      <c r="J1221" s="34">
        <f t="shared" si="380"/>
        <v>17</v>
      </c>
      <c r="K1221" s="34">
        <f t="shared" si="377"/>
        <v>131</v>
      </c>
      <c r="L1221" s="34">
        <f t="shared" si="378"/>
        <v>17</v>
      </c>
      <c r="M1221" s="34">
        <f t="shared" si="379"/>
        <v>17</v>
      </c>
      <c r="N1221" s="52">
        <f t="shared" si="381"/>
        <v>17</v>
      </c>
      <c r="O1221" s="318">
        <f>+'Terminated loans'!S411</f>
        <v>662161</v>
      </c>
      <c r="P1221" s="26">
        <f>+'Terminated loans'!T411</f>
        <v>0.03</v>
      </c>
      <c r="Q1221" s="536">
        <f t="shared" si="393"/>
        <v>8.6499999999999994E-2</v>
      </c>
      <c r="R1221" s="222">
        <f t="shared" si="382"/>
        <v>39832.87174778121</v>
      </c>
      <c r="S1221" s="36">
        <f t="shared" si="383"/>
        <v>635163.54703612323</v>
      </c>
      <c r="T1221" s="36">
        <f t="shared" si="384"/>
        <v>26997.452963876771</v>
      </c>
      <c r="U1221" s="36">
        <f t="shared" si="385"/>
        <v>41995.272676150431</v>
      </c>
      <c r="V1221" s="36">
        <f t="shared" si="386"/>
        <v>14997.819712280529</v>
      </c>
      <c r="W1221" s="37">
        <f t="shared" si="387"/>
        <v>26997.452963869902</v>
      </c>
      <c r="X1221" s="36">
        <f t="shared" si="388"/>
        <v>26997.452963876771</v>
      </c>
      <c r="Y1221" s="276">
        <f t="shared" si="375"/>
        <v>26997.452963869902</v>
      </c>
      <c r="Z1221" s="36">
        <f t="shared" si="389"/>
        <v>41995.272676150431</v>
      </c>
      <c r="AA1221" s="36">
        <f t="shared" si="390"/>
        <v>14997.819712280529</v>
      </c>
      <c r="AB1221" s="38">
        <f t="shared" si="376"/>
        <v>-6.8685039877891541E-9</v>
      </c>
      <c r="AC1221" s="17"/>
      <c r="AD1221" s="17">
        <f t="shared" si="391"/>
        <v>17</v>
      </c>
      <c r="AE1221" s="143"/>
      <c r="AH1221" s="103"/>
      <c r="AI1221" s="533"/>
    </row>
    <row r="1222" spans="1:35">
      <c r="A1222" s="533"/>
      <c r="C1222" s="67" t="str">
        <f>'Terminated loans'!F412</f>
        <v>E</v>
      </c>
      <c r="D1222" s="19">
        <f>'Terminated loans'!H412</f>
        <v>143854221</v>
      </c>
      <c r="E1222" s="19">
        <f>'Terminated loans'!I412</f>
        <v>99</v>
      </c>
      <c r="F1222" s="19" t="str">
        <f>'Terminated loans'!J412</f>
        <v xml:space="preserve">HUGUES-GREGOIRE B(SL 1787      </v>
      </c>
      <c r="G1222" s="547" t="str">
        <f t="shared" si="392"/>
        <v>A1</v>
      </c>
      <c r="H1222" s="21">
        <f>'Terminated loans'!L412</f>
        <v>40196</v>
      </c>
      <c r="I1222" s="21">
        <f>IF(B1222="VELS",'Terminated loans'!M412,'Terminated loans'!B412)</f>
        <v>40694</v>
      </c>
      <c r="J1222" s="34">
        <f t="shared" si="380"/>
        <v>16</v>
      </c>
      <c r="K1222" s="34">
        <f t="shared" si="377"/>
        <v>130</v>
      </c>
      <c r="L1222" s="34">
        <f t="shared" si="378"/>
        <v>16</v>
      </c>
      <c r="M1222" s="34">
        <f t="shared" si="379"/>
        <v>16</v>
      </c>
      <c r="N1222" s="52">
        <f t="shared" si="381"/>
        <v>16</v>
      </c>
      <c r="O1222" s="318">
        <f>+'Terminated loans'!S412</f>
        <v>2412216</v>
      </c>
      <c r="P1222" s="26">
        <f>+'Terminated loans'!T412</f>
        <v>0.03</v>
      </c>
      <c r="Q1222" s="536">
        <f t="shared" si="393"/>
        <v>8.6499999999999994E-2</v>
      </c>
      <c r="R1222" s="222">
        <f t="shared" si="382"/>
        <v>153987.22213086893</v>
      </c>
      <c r="S1222" s="36">
        <f t="shared" si="383"/>
        <v>2319148.4532244354</v>
      </c>
      <c r="T1222" s="36">
        <f t="shared" si="384"/>
        <v>93067.546775564551</v>
      </c>
      <c r="U1222" s="36">
        <f t="shared" si="385"/>
        <v>144647.10086944187</v>
      </c>
      <c r="V1222" s="36">
        <f t="shared" si="386"/>
        <v>51579.554093902931</v>
      </c>
      <c r="W1222" s="37">
        <f t="shared" si="387"/>
        <v>93067.54677553894</v>
      </c>
      <c r="X1222" s="36">
        <f t="shared" si="388"/>
        <v>93067.546775564551</v>
      </c>
      <c r="Y1222" s="276">
        <f t="shared" si="375"/>
        <v>93067.54677553894</v>
      </c>
      <c r="Z1222" s="36">
        <f t="shared" si="389"/>
        <v>144647.10086944187</v>
      </c>
      <c r="AA1222" s="36">
        <f t="shared" si="390"/>
        <v>51579.554093902931</v>
      </c>
      <c r="AB1222" s="38">
        <f t="shared" si="376"/>
        <v>-2.5611370801925659E-8</v>
      </c>
      <c r="AC1222" s="17"/>
      <c r="AD1222" s="17">
        <f t="shared" si="391"/>
        <v>16</v>
      </c>
      <c r="AE1222" s="143"/>
      <c r="AH1222" s="103"/>
      <c r="AI1222" s="533"/>
    </row>
    <row r="1223" spans="1:35">
      <c r="A1223" s="533"/>
      <c r="B1223" s="63" t="s">
        <v>80</v>
      </c>
      <c r="C1223" s="67" t="str">
        <f>'Terminated loans'!F413</f>
        <v>E</v>
      </c>
      <c r="D1223" s="19">
        <f>'Terminated loans'!H413</f>
        <v>143900061</v>
      </c>
      <c r="E1223" s="19">
        <f>'Terminated loans'!I413</f>
        <v>99</v>
      </c>
      <c r="F1223" s="19" t="str">
        <f>'Terminated loans'!J413</f>
        <v xml:space="preserve">LAVERDURE M(SL 2094)           </v>
      </c>
      <c r="G1223" s="547" t="str">
        <f t="shared" si="392"/>
        <v>A1</v>
      </c>
      <c r="H1223" s="21">
        <f>'Terminated loans'!L413</f>
        <v>40414</v>
      </c>
      <c r="I1223" s="21">
        <f>IF(B1223="VELS",'Terminated loans'!M413,'Terminated loans'!B413)</f>
        <v>42248</v>
      </c>
      <c r="J1223" s="34">
        <f t="shared" si="380"/>
        <v>60</v>
      </c>
      <c r="K1223" s="34">
        <f t="shared" si="377"/>
        <v>123</v>
      </c>
      <c r="L1223" s="34">
        <f t="shared" si="378"/>
        <v>60</v>
      </c>
      <c r="M1223" s="34">
        <f t="shared" si="379"/>
        <v>60</v>
      </c>
      <c r="N1223" s="52">
        <f t="shared" si="381"/>
        <v>60</v>
      </c>
      <c r="O1223" s="318">
        <f>+'Terminated loans'!S413</f>
        <v>1066251</v>
      </c>
      <c r="P1223" s="26">
        <f>+'Terminated loans'!T413</f>
        <v>0.03</v>
      </c>
      <c r="Q1223" s="536">
        <f t="shared" si="393"/>
        <v>8.6499999999999994E-2</v>
      </c>
      <c r="R1223" s="222">
        <f t="shared" si="382"/>
        <v>19159.134389247985</v>
      </c>
      <c r="S1223" s="36">
        <f t="shared" si="383"/>
        <v>930556.41213375749</v>
      </c>
      <c r="T1223" s="36">
        <f t="shared" si="384"/>
        <v>135694.58786624251</v>
      </c>
      <c r="U1223" s="36">
        <f t="shared" si="385"/>
        <v>218991.65122111118</v>
      </c>
      <c r="V1223" s="36">
        <f t="shared" si="386"/>
        <v>83297.063354879152</v>
      </c>
      <c r="W1223" s="37">
        <f t="shared" si="387"/>
        <v>135694.58786623203</v>
      </c>
      <c r="X1223" s="36">
        <f t="shared" si="388"/>
        <v>135694.58786624251</v>
      </c>
      <c r="Y1223" s="276">
        <f t="shared" si="375"/>
        <v>135694.58786623203</v>
      </c>
      <c r="Z1223" s="36">
        <f t="shared" si="389"/>
        <v>218991.65122111118</v>
      </c>
      <c r="AA1223" s="36">
        <f t="shared" si="390"/>
        <v>83297.063354879152</v>
      </c>
      <c r="AB1223" s="38">
        <f t="shared" si="376"/>
        <v>-1.0477378964424133E-8</v>
      </c>
      <c r="AC1223" s="17"/>
      <c r="AD1223" s="17">
        <f t="shared" si="391"/>
        <v>60</v>
      </c>
      <c r="AH1223" s="103"/>
      <c r="AI1223" s="533"/>
    </row>
    <row r="1224" spans="1:35">
      <c r="A1224" s="533"/>
      <c r="C1224" s="67" t="str">
        <f>'Terminated loans'!F414</f>
        <v>E</v>
      </c>
      <c r="D1224" s="19">
        <f>'Terminated loans'!H414</f>
        <v>143990060</v>
      </c>
      <c r="E1224" s="19">
        <f>'Terminated loans'!I414</f>
        <v>98</v>
      </c>
      <c r="F1224" s="19" t="str">
        <f>'Terminated loans'!J414</f>
        <v xml:space="preserve">MARIEE B E (MUACC 21881)       </v>
      </c>
      <c r="G1224" s="547" t="str">
        <f t="shared" si="392"/>
        <v>A2</v>
      </c>
      <c r="H1224" s="21">
        <f>'Terminated loans'!L414</f>
        <v>40185</v>
      </c>
      <c r="I1224" s="21">
        <f>IF(B1224="VELS",'Terminated loans'!M414,'Terminated loans'!B414)</f>
        <v>40694</v>
      </c>
      <c r="J1224" s="34">
        <f t="shared" si="380"/>
        <v>17</v>
      </c>
      <c r="K1224" s="34">
        <f t="shared" si="377"/>
        <v>131</v>
      </c>
      <c r="L1224" s="34">
        <f t="shared" si="378"/>
        <v>17</v>
      </c>
      <c r="M1224" s="34">
        <f t="shared" si="379"/>
        <v>17</v>
      </c>
      <c r="N1224" s="52">
        <f t="shared" si="381"/>
        <v>17</v>
      </c>
      <c r="O1224" s="318">
        <f>+'Terminated loans'!S414</f>
        <v>246940</v>
      </c>
      <c r="P1224" s="26">
        <f>+'Terminated loans'!T414</f>
        <v>0.05</v>
      </c>
      <c r="Q1224" s="536">
        <f t="shared" si="393"/>
        <v>0.104</v>
      </c>
      <c r="R1224" s="222">
        <f t="shared" si="382"/>
        <v>15076.642313146047</v>
      </c>
      <c r="S1224" s="36">
        <f t="shared" si="383"/>
        <v>237362.73675243274</v>
      </c>
      <c r="T1224" s="36">
        <f t="shared" si="384"/>
        <v>9577.2632475672581</v>
      </c>
      <c r="U1224" s="36">
        <f t="shared" si="385"/>
        <v>18940.182571047684</v>
      </c>
      <c r="V1224" s="36">
        <f t="shared" si="386"/>
        <v>9362.9193234827835</v>
      </c>
      <c r="W1224" s="37">
        <f t="shared" si="387"/>
        <v>9577.2632475649007</v>
      </c>
      <c r="X1224" s="36">
        <f t="shared" si="388"/>
        <v>9577.2632475672581</v>
      </c>
      <c r="Y1224" s="276">
        <f t="shared" si="375"/>
        <v>9577.2632475649007</v>
      </c>
      <c r="Z1224" s="36">
        <f t="shared" si="389"/>
        <v>18940.182571047684</v>
      </c>
      <c r="AA1224" s="36">
        <f t="shared" si="390"/>
        <v>9362.9193234827835</v>
      </c>
      <c r="AB1224" s="38">
        <f t="shared" si="376"/>
        <v>-2.35741026699543E-9</v>
      </c>
      <c r="AC1224" s="17"/>
      <c r="AD1224" s="17">
        <f t="shared" si="391"/>
        <v>17</v>
      </c>
      <c r="AE1224" s="143"/>
      <c r="AH1224" s="103"/>
      <c r="AI1224" s="533"/>
    </row>
    <row r="1225" spans="1:35">
      <c r="A1225" s="533"/>
      <c r="C1225" s="67" t="str">
        <f>'Terminated loans'!F415</f>
        <v>E</v>
      </c>
      <c r="D1225" s="19">
        <f>'Terminated loans'!H415</f>
        <v>143990591</v>
      </c>
      <c r="E1225" s="19">
        <f>'Terminated loans'!I415</f>
        <v>98</v>
      </c>
      <c r="F1225" s="19" t="str">
        <f>'Terminated loans'!J415</f>
        <v xml:space="preserve">BOYRO P                        </v>
      </c>
      <c r="G1225" s="547" t="str">
        <f t="shared" si="392"/>
        <v>A2</v>
      </c>
      <c r="H1225" s="21">
        <f>'Terminated loans'!L415</f>
        <v>40326</v>
      </c>
      <c r="I1225" s="21">
        <f>IF(B1225="VELS",'Terminated loans'!M415,'Terminated loans'!B415)</f>
        <v>40694</v>
      </c>
      <c r="J1225" s="34">
        <f t="shared" si="380"/>
        <v>12</v>
      </c>
      <c r="K1225" s="34">
        <f t="shared" si="377"/>
        <v>126</v>
      </c>
      <c r="L1225" s="34">
        <f t="shared" si="378"/>
        <v>12</v>
      </c>
      <c r="M1225" s="34">
        <f t="shared" si="379"/>
        <v>12</v>
      </c>
      <c r="N1225" s="52">
        <f t="shared" si="381"/>
        <v>12</v>
      </c>
      <c r="O1225" s="318">
        <f>+'Terminated loans'!S415</f>
        <v>238573</v>
      </c>
      <c r="P1225" s="26">
        <f>+'Terminated loans'!T415</f>
        <v>0.05</v>
      </c>
      <c r="Q1225" s="536">
        <f t="shared" si="393"/>
        <v>0.104</v>
      </c>
      <c r="R1225" s="222">
        <f t="shared" si="382"/>
        <v>20423.633752719968</v>
      </c>
      <c r="S1225" s="36">
        <f t="shared" si="383"/>
        <v>231817.96333274571</v>
      </c>
      <c r="T1225" s="36">
        <f t="shared" si="384"/>
        <v>6755.0366672542877</v>
      </c>
      <c r="U1225" s="36">
        <f t="shared" si="385"/>
        <v>13265.641699891508</v>
      </c>
      <c r="V1225" s="36">
        <f t="shared" si="386"/>
        <v>6510.6050326396653</v>
      </c>
      <c r="W1225" s="37">
        <f t="shared" si="387"/>
        <v>6755.036667251843</v>
      </c>
      <c r="X1225" s="36">
        <f t="shared" si="388"/>
        <v>6755.0366672542877</v>
      </c>
      <c r="Y1225" s="276">
        <f t="shared" si="375"/>
        <v>6755.036667251843</v>
      </c>
      <c r="Z1225" s="36">
        <f t="shared" si="389"/>
        <v>13265.641699891508</v>
      </c>
      <c r="AA1225" s="36">
        <f t="shared" si="390"/>
        <v>6510.6050326396653</v>
      </c>
      <c r="AB1225" s="38">
        <f t="shared" si="376"/>
        <v>-2.4447217583656311E-9</v>
      </c>
      <c r="AC1225" s="17"/>
      <c r="AD1225" s="17">
        <f t="shared" si="391"/>
        <v>12</v>
      </c>
      <c r="AE1225" s="143"/>
      <c r="AH1225" s="103"/>
      <c r="AI1225" s="533"/>
    </row>
    <row r="1226" spans="1:35">
      <c r="A1226" s="533"/>
      <c r="C1226" s="67" t="str">
        <f>'Terminated loans'!F416</f>
        <v>E</v>
      </c>
      <c r="D1226" s="19">
        <f>'Terminated loans'!H416</f>
        <v>143990885</v>
      </c>
      <c r="E1226" s="19">
        <f>'Terminated loans'!I416</f>
        <v>98</v>
      </c>
      <c r="F1226" s="19" t="str">
        <f>'Terminated loans'!J416</f>
        <v xml:space="preserve">GOWRISUNKUR MR S A             </v>
      </c>
      <c r="G1226" s="547" t="str">
        <f t="shared" si="392"/>
        <v>A2</v>
      </c>
      <c r="H1226" s="21">
        <f>'Terminated loans'!L416</f>
        <v>40322</v>
      </c>
      <c r="I1226" s="21">
        <f>IF(B1226="VELS",'Terminated loans'!M416,'Terminated loans'!B416)</f>
        <v>40694</v>
      </c>
      <c r="J1226" s="34">
        <f t="shared" si="380"/>
        <v>12</v>
      </c>
      <c r="K1226" s="34">
        <f t="shared" si="377"/>
        <v>126</v>
      </c>
      <c r="L1226" s="34">
        <f t="shared" si="378"/>
        <v>12</v>
      </c>
      <c r="M1226" s="34">
        <f t="shared" si="379"/>
        <v>12</v>
      </c>
      <c r="N1226" s="52">
        <f t="shared" si="381"/>
        <v>12</v>
      </c>
      <c r="O1226" s="318">
        <f>+'Terminated loans'!S416</f>
        <v>135194</v>
      </c>
      <c r="P1226" s="26">
        <f>+'Terminated loans'!T416</f>
        <v>0.05</v>
      </c>
      <c r="Q1226" s="536">
        <f t="shared" si="393"/>
        <v>0.104</v>
      </c>
      <c r="R1226" s="222">
        <f t="shared" si="382"/>
        <v>11573.617892910026</v>
      </c>
      <c r="S1226" s="36">
        <f t="shared" si="383"/>
        <v>131366.07132746466</v>
      </c>
      <c r="T1226" s="36">
        <f t="shared" si="384"/>
        <v>3827.928672535345</v>
      </c>
      <c r="U1226" s="36">
        <f t="shared" si="385"/>
        <v>7517.3433874542534</v>
      </c>
      <c r="V1226" s="36">
        <f t="shared" si="386"/>
        <v>3689.4147149203054</v>
      </c>
      <c r="W1226" s="37">
        <f t="shared" si="387"/>
        <v>3827.928672533948</v>
      </c>
      <c r="X1226" s="36">
        <f t="shared" si="388"/>
        <v>3827.928672535345</v>
      </c>
      <c r="Y1226" s="276">
        <f t="shared" si="375"/>
        <v>3827.928672533948</v>
      </c>
      <c r="Z1226" s="36">
        <f t="shared" si="389"/>
        <v>7517.3433874542534</v>
      </c>
      <c r="AA1226" s="36">
        <f t="shared" si="390"/>
        <v>3689.4147149203054</v>
      </c>
      <c r="AB1226" s="38">
        <f t="shared" si="376"/>
        <v>-1.3969838619232178E-9</v>
      </c>
      <c r="AC1226" s="17"/>
      <c r="AD1226" s="17">
        <f t="shared" si="391"/>
        <v>12</v>
      </c>
      <c r="AE1226" s="143"/>
      <c r="AH1226" s="103"/>
      <c r="AI1226" s="533"/>
    </row>
    <row r="1227" spans="1:35">
      <c r="A1227" s="533"/>
      <c r="C1227" s="67" t="str">
        <f>'Terminated loans'!F417</f>
        <v>E</v>
      </c>
      <c r="D1227" s="19">
        <f>'Terminated loans'!H417</f>
        <v>143990915</v>
      </c>
      <c r="E1227" s="19">
        <f>'Terminated loans'!I417</f>
        <v>98</v>
      </c>
      <c r="F1227" s="19" t="str">
        <f>'Terminated loans'!J417</f>
        <v xml:space="preserve">BUNDHUN A B                    </v>
      </c>
      <c r="G1227" s="547" t="str">
        <f t="shared" si="392"/>
        <v>A2</v>
      </c>
      <c r="H1227" s="21">
        <f>'Terminated loans'!L417</f>
        <v>40213</v>
      </c>
      <c r="I1227" s="21">
        <f>IF(B1227="VELS",'Terminated loans'!M417,'Terminated loans'!B417)</f>
        <v>40694</v>
      </c>
      <c r="J1227" s="34">
        <f t="shared" si="380"/>
        <v>16</v>
      </c>
      <c r="K1227" s="34">
        <f t="shared" si="377"/>
        <v>130</v>
      </c>
      <c r="L1227" s="34">
        <f t="shared" si="378"/>
        <v>16</v>
      </c>
      <c r="M1227" s="34">
        <f t="shared" si="379"/>
        <v>16</v>
      </c>
      <c r="N1227" s="52">
        <f t="shared" si="381"/>
        <v>16</v>
      </c>
      <c r="O1227" s="318">
        <f>+'Terminated loans'!S417</f>
        <v>163900</v>
      </c>
      <c r="P1227" s="26">
        <f>+'Terminated loans'!T417</f>
        <v>0.05</v>
      </c>
      <c r="Q1227" s="536">
        <f t="shared" si="393"/>
        <v>0.104</v>
      </c>
      <c r="R1227" s="222">
        <f t="shared" si="382"/>
        <v>10610.320509703428</v>
      </c>
      <c r="S1227" s="36">
        <f t="shared" si="383"/>
        <v>157883.54008793624</v>
      </c>
      <c r="T1227" s="36">
        <f t="shared" si="384"/>
        <v>6016.4599120637577</v>
      </c>
      <c r="U1227" s="36">
        <f t="shared" si="385"/>
        <v>11881.588067317003</v>
      </c>
      <c r="V1227" s="36">
        <f t="shared" si="386"/>
        <v>5865.1281552548171</v>
      </c>
      <c r="W1227" s="37">
        <f t="shared" si="387"/>
        <v>6016.459912062186</v>
      </c>
      <c r="X1227" s="36">
        <f t="shared" si="388"/>
        <v>6016.4599120637577</v>
      </c>
      <c r="Y1227" s="276">
        <f t="shared" si="375"/>
        <v>6016.459912062186</v>
      </c>
      <c r="Z1227" s="36">
        <f t="shared" si="389"/>
        <v>11881.588067317003</v>
      </c>
      <c r="AA1227" s="36">
        <f t="shared" si="390"/>
        <v>5865.1281552548171</v>
      </c>
      <c r="AB1227" s="38">
        <f t="shared" si="376"/>
        <v>-1.57160684466362E-9</v>
      </c>
      <c r="AC1227" s="17"/>
      <c r="AD1227" s="17">
        <f t="shared" si="391"/>
        <v>16</v>
      </c>
      <c r="AE1227" s="143"/>
      <c r="AH1227" s="103"/>
      <c r="AI1227" s="533"/>
    </row>
    <row r="1228" spans="1:35">
      <c r="A1228" s="533"/>
      <c r="C1228" s="67" t="str">
        <f>'Terminated loans'!F418</f>
        <v>E</v>
      </c>
      <c r="D1228" s="19">
        <f>'Terminated loans'!H418</f>
        <v>143991261</v>
      </c>
      <c r="E1228" s="19">
        <f>'Terminated loans'!I418</f>
        <v>98</v>
      </c>
      <c r="F1228" s="19" t="str">
        <f>'Terminated loans'!J418</f>
        <v xml:space="preserve">THOETIS M J S                  </v>
      </c>
      <c r="G1228" s="547" t="str">
        <f t="shared" si="392"/>
        <v>A2</v>
      </c>
      <c r="H1228" s="21">
        <f>'Terminated loans'!L418</f>
        <v>40274</v>
      </c>
      <c r="I1228" s="21">
        <f>IF(B1228="VELS",'Terminated loans'!M418,'Terminated loans'!B418)</f>
        <v>40694</v>
      </c>
      <c r="J1228" s="34">
        <f t="shared" si="380"/>
        <v>14</v>
      </c>
      <c r="K1228" s="34">
        <f t="shared" si="377"/>
        <v>128</v>
      </c>
      <c r="L1228" s="34">
        <f t="shared" si="378"/>
        <v>14</v>
      </c>
      <c r="M1228" s="34">
        <f t="shared" si="379"/>
        <v>14</v>
      </c>
      <c r="N1228" s="52">
        <f t="shared" si="381"/>
        <v>14</v>
      </c>
      <c r="O1228" s="318">
        <f>+'Terminated loans'!S418</f>
        <v>195812</v>
      </c>
      <c r="P1228" s="26">
        <f>+'Terminated loans'!T418</f>
        <v>0.05</v>
      </c>
      <c r="Q1228" s="536">
        <f t="shared" si="393"/>
        <v>0.104</v>
      </c>
      <c r="R1228" s="222">
        <f t="shared" si="382"/>
        <v>14427.589228756247</v>
      </c>
      <c r="S1228" s="36">
        <f t="shared" si="383"/>
        <v>189442.32564534096</v>
      </c>
      <c r="T1228" s="36">
        <f t="shared" si="384"/>
        <v>6369.6743546590442</v>
      </c>
      <c r="U1228" s="36">
        <f t="shared" si="385"/>
        <v>12543.923557244503</v>
      </c>
      <c r="V1228" s="36">
        <f t="shared" si="386"/>
        <v>6174.249202587438</v>
      </c>
      <c r="W1228" s="37">
        <f t="shared" si="387"/>
        <v>6369.6743546570651</v>
      </c>
      <c r="X1228" s="36">
        <f t="shared" si="388"/>
        <v>6369.6743546590442</v>
      </c>
      <c r="Y1228" s="276">
        <f t="shared" si="375"/>
        <v>6369.6743546570651</v>
      </c>
      <c r="Z1228" s="36">
        <f t="shared" si="389"/>
        <v>12543.923557244503</v>
      </c>
      <c r="AA1228" s="36">
        <f t="shared" si="390"/>
        <v>6174.249202587438</v>
      </c>
      <c r="AB1228" s="38">
        <f t="shared" si="376"/>
        <v>-1.9790604710578918E-9</v>
      </c>
      <c r="AC1228" s="17"/>
      <c r="AD1228" s="17">
        <f t="shared" si="391"/>
        <v>14</v>
      </c>
      <c r="AE1228" s="143"/>
      <c r="AH1228" s="103"/>
      <c r="AI1228" s="533"/>
    </row>
    <row r="1229" spans="1:35">
      <c r="A1229" s="533"/>
      <c r="C1229" s="67" t="str">
        <f>'Terminated loans'!F419</f>
        <v>E</v>
      </c>
      <c r="D1229" s="19">
        <f>'Terminated loans'!H419</f>
        <v>143991342</v>
      </c>
      <c r="E1229" s="19">
        <f>'Terminated loans'!I419</f>
        <v>98</v>
      </c>
      <c r="F1229" s="19" t="str">
        <f>'Terminated loans'!J419</f>
        <v xml:space="preserve">DOOBOREE V                     </v>
      </c>
      <c r="G1229" s="547" t="str">
        <f t="shared" si="392"/>
        <v>A2</v>
      </c>
      <c r="H1229" s="21">
        <f>'Terminated loans'!L419</f>
        <v>40451</v>
      </c>
      <c r="I1229" s="21">
        <f>IF(B1229="VELS",'Terminated loans'!M419,'Terminated loans'!B419)</f>
        <v>40694</v>
      </c>
      <c r="J1229" s="34">
        <f t="shared" si="380"/>
        <v>8</v>
      </c>
      <c r="K1229" s="34">
        <f t="shared" si="377"/>
        <v>122</v>
      </c>
      <c r="L1229" s="34">
        <f t="shared" si="378"/>
        <v>8</v>
      </c>
      <c r="M1229" s="34">
        <f t="shared" si="379"/>
        <v>8</v>
      </c>
      <c r="N1229" s="52">
        <f t="shared" si="381"/>
        <v>8</v>
      </c>
      <c r="O1229" s="318">
        <f>+'Terminated loans'!S419</f>
        <v>118140</v>
      </c>
      <c r="P1229" s="26">
        <f>+'Terminated loans'!T419</f>
        <v>0.05</v>
      </c>
      <c r="Q1229" s="536">
        <f t="shared" si="393"/>
        <v>0.104</v>
      </c>
      <c r="R1229" s="222">
        <f t="shared" si="382"/>
        <v>15045.73379954309</v>
      </c>
      <c r="S1229" s="36">
        <f t="shared" si="383"/>
        <v>115804.04756040925</v>
      </c>
      <c r="T1229" s="36">
        <f t="shared" si="384"/>
        <v>2335.9524395907501</v>
      </c>
      <c r="U1229" s="36">
        <f t="shared" si="385"/>
        <v>4561.8228359343193</v>
      </c>
      <c r="V1229" s="36">
        <f t="shared" si="386"/>
        <v>2225.8703963447333</v>
      </c>
      <c r="W1229" s="37">
        <f t="shared" si="387"/>
        <v>2335.952439589586</v>
      </c>
      <c r="X1229" s="36">
        <f t="shared" si="388"/>
        <v>2335.9524395907501</v>
      </c>
      <c r="Y1229" s="276">
        <f t="shared" si="375"/>
        <v>2335.952439589586</v>
      </c>
      <c r="Z1229" s="36">
        <f t="shared" si="389"/>
        <v>4561.8228359343193</v>
      </c>
      <c r="AA1229" s="36">
        <f t="shared" si="390"/>
        <v>2225.8703963447333</v>
      </c>
      <c r="AB1229" s="38">
        <f t="shared" si="376"/>
        <v>-1.1641532182693481E-9</v>
      </c>
      <c r="AC1229" s="17"/>
      <c r="AD1229" s="17">
        <f t="shared" si="391"/>
        <v>8</v>
      </c>
      <c r="AE1229" s="143"/>
      <c r="AH1229" s="103"/>
      <c r="AI1229" s="533"/>
    </row>
    <row r="1230" spans="1:35">
      <c r="A1230" s="533"/>
      <c r="C1230" s="67" t="str">
        <f>'Terminated loans'!F420</f>
        <v>E</v>
      </c>
      <c r="D1230" s="19">
        <f>'Terminated loans'!H420</f>
        <v>143991571</v>
      </c>
      <c r="E1230" s="19">
        <f>'Terminated loans'!I420</f>
        <v>98</v>
      </c>
      <c r="F1230" s="19" t="str">
        <f>'Terminated loans'!J420</f>
        <v xml:space="preserve">TOULCANON J F                  </v>
      </c>
      <c r="G1230" s="547" t="str">
        <f t="shared" si="392"/>
        <v>A2</v>
      </c>
      <c r="H1230" s="21">
        <f>'Terminated loans'!L420</f>
        <v>40296</v>
      </c>
      <c r="I1230" s="21">
        <f>IF(B1230="VELS",'Terminated loans'!M420,'Terminated loans'!B420)</f>
        <v>40694</v>
      </c>
      <c r="J1230" s="34">
        <f t="shared" si="380"/>
        <v>13</v>
      </c>
      <c r="K1230" s="34">
        <f t="shared" si="377"/>
        <v>127</v>
      </c>
      <c r="L1230" s="34">
        <f t="shared" si="378"/>
        <v>13</v>
      </c>
      <c r="M1230" s="34">
        <f t="shared" si="379"/>
        <v>13</v>
      </c>
      <c r="N1230" s="52">
        <f t="shared" si="381"/>
        <v>13</v>
      </c>
      <c r="O1230" s="318">
        <f>+'Terminated loans'!S420</f>
        <v>215813</v>
      </c>
      <c r="P1230" s="26">
        <f>+'Terminated loans'!T420</f>
        <v>0.05</v>
      </c>
      <c r="Q1230" s="536">
        <f t="shared" si="393"/>
        <v>0.104</v>
      </c>
      <c r="R1230" s="222">
        <f t="shared" si="382"/>
        <v>17089.222218480238</v>
      </c>
      <c r="S1230" s="36">
        <f t="shared" si="383"/>
        <v>209246.5575227651</v>
      </c>
      <c r="T1230" s="36">
        <f t="shared" si="384"/>
        <v>6566.4424772349012</v>
      </c>
      <c r="U1230" s="36">
        <f t="shared" si="385"/>
        <v>12913.331317475968</v>
      </c>
      <c r="V1230" s="36">
        <f t="shared" si="386"/>
        <v>6346.8888402431039</v>
      </c>
      <c r="W1230" s="37">
        <f t="shared" si="387"/>
        <v>6566.4424772328639</v>
      </c>
      <c r="X1230" s="36">
        <f t="shared" si="388"/>
        <v>6566.4424772349012</v>
      </c>
      <c r="Y1230" s="276">
        <f t="shared" si="375"/>
        <v>6566.4424772328639</v>
      </c>
      <c r="Z1230" s="36">
        <f t="shared" si="389"/>
        <v>12913.331317475968</v>
      </c>
      <c r="AA1230" s="36">
        <f t="shared" si="390"/>
        <v>6346.8888402431039</v>
      </c>
      <c r="AB1230" s="38">
        <f t="shared" si="376"/>
        <v>-2.0372681319713593E-9</v>
      </c>
      <c r="AC1230" s="17"/>
      <c r="AD1230" s="17">
        <f t="shared" si="391"/>
        <v>13</v>
      </c>
      <c r="AE1230" s="143"/>
      <c r="AH1230" s="103"/>
      <c r="AI1230" s="533"/>
    </row>
    <row r="1231" spans="1:35">
      <c r="A1231" s="533"/>
      <c r="C1231" s="67" t="str">
        <f>'Terminated loans'!F421</f>
        <v>E</v>
      </c>
      <c r="D1231" s="19">
        <f>'Terminated loans'!H421</f>
        <v>143991652</v>
      </c>
      <c r="E1231" s="19">
        <f>'Terminated loans'!I421</f>
        <v>98</v>
      </c>
      <c r="F1231" s="19" t="str">
        <f>'Terminated loans'!J421</f>
        <v xml:space="preserve">SHEIK MAHOMED A D              </v>
      </c>
      <c r="G1231" s="547" t="str">
        <f t="shared" si="392"/>
        <v>A2</v>
      </c>
      <c r="H1231" s="21">
        <f>'Terminated loans'!L421</f>
        <v>40267</v>
      </c>
      <c r="I1231" s="21">
        <f>IF(B1231="VELS",'Terminated loans'!M421,'Terminated loans'!B421)</f>
        <v>40694</v>
      </c>
      <c r="J1231" s="34">
        <f t="shared" si="380"/>
        <v>14</v>
      </c>
      <c r="K1231" s="34">
        <f t="shared" si="377"/>
        <v>128</v>
      </c>
      <c r="L1231" s="34">
        <f t="shared" si="378"/>
        <v>14</v>
      </c>
      <c r="M1231" s="34">
        <f t="shared" si="379"/>
        <v>14</v>
      </c>
      <c r="N1231" s="52">
        <f t="shared" si="381"/>
        <v>14</v>
      </c>
      <c r="O1231" s="318">
        <f>+'Terminated loans'!S421</f>
        <v>216421</v>
      </c>
      <c r="P1231" s="26">
        <f>+'Terminated loans'!T421</f>
        <v>0.05</v>
      </c>
      <c r="Q1231" s="536">
        <f t="shared" si="393"/>
        <v>0.104</v>
      </c>
      <c r="R1231" s="222">
        <f t="shared" si="382"/>
        <v>15946.077301067635</v>
      </c>
      <c r="S1231" s="36">
        <f t="shared" si="383"/>
        <v>209380.92434830515</v>
      </c>
      <c r="T1231" s="36">
        <f t="shared" si="384"/>
        <v>7040.0756516948459</v>
      </c>
      <c r="U1231" s="36">
        <f t="shared" si="385"/>
        <v>13864.157866639493</v>
      </c>
      <c r="V1231" s="36">
        <f t="shared" si="386"/>
        <v>6824.0822149469168</v>
      </c>
      <c r="W1231" s="37">
        <f t="shared" si="387"/>
        <v>7040.0756516925758</v>
      </c>
      <c r="X1231" s="36">
        <f t="shared" si="388"/>
        <v>7040.0756516948459</v>
      </c>
      <c r="Y1231" s="276">
        <f t="shared" si="375"/>
        <v>7040.0756516925758</v>
      </c>
      <c r="Z1231" s="36">
        <f t="shared" si="389"/>
        <v>13864.157866639493</v>
      </c>
      <c r="AA1231" s="36">
        <f t="shared" si="390"/>
        <v>6824.0822149469168</v>
      </c>
      <c r="AB1231" s="38">
        <f t="shared" si="376"/>
        <v>-2.2700987756252289E-9</v>
      </c>
      <c r="AC1231" s="17"/>
      <c r="AD1231" s="17">
        <f t="shared" si="391"/>
        <v>14</v>
      </c>
      <c r="AE1231" s="143"/>
      <c r="AH1231" s="103"/>
      <c r="AI1231" s="533"/>
    </row>
    <row r="1232" spans="1:35">
      <c r="A1232" s="533"/>
      <c r="C1232" s="67" t="str">
        <f>'Terminated loans'!F422</f>
        <v>E</v>
      </c>
      <c r="D1232" s="19">
        <f>'Terminated loans'!H422</f>
        <v>143991687</v>
      </c>
      <c r="E1232" s="19">
        <f>'Terminated loans'!I422</f>
        <v>98</v>
      </c>
      <c r="F1232" s="19" t="str">
        <f>'Terminated loans'!J422</f>
        <v xml:space="preserve">MARJOLIN D J                   </v>
      </c>
      <c r="G1232" s="547" t="str">
        <f t="shared" si="392"/>
        <v>A2</v>
      </c>
      <c r="H1232" s="21">
        <f>'Terminated loans'!L422</f>
        <v>40374</v>
      </c>
      <c r="I1232" s="21">
        <f>IF(B1232="VELS",'Terminated loans'!M422,'Terminated loans'!B422)</f>
        <v>40694</v>
      </c>
      <c r="J1232" s="34">
        <f t="shared" si="380"/>
        <v>11</v>
      </c>
      <c r="K1232" s="34">
        <f t="shared" si="377"/>
        <v>125</v>
      </c>
      <c r="L1232" s="34">
        <f t="shared" si="378"/>
        <v>11</v>
      </c>
      <c r="M1232" s="34">
        <f t="shared" si="379"/>
        <v>11</v>
      </c>
      <c r="N1232" s="52">
        <f t="shared" si="381"/>
        <v>11</v>
      </c>
      <c r="O1232" s="318">
        <f>+'Terminated loans'!S422</f>
        <v>215268</v>
      </c>
      <c r="P1232" s="26">
        <f>+'Terminated loans'!T422</f>
        <v>0.05</v>
      </c>
      <c r="Q1232" s="536">
        <f t="shared" si="393"/>
        <v>0.104</v>
      </c>
      <c r="R1232" s="222">
        <f t="shared" si="382"/>
        <v>20062.453996454627</v>
      </c>
      <c r="S1232" s="36">
        <f t="shared" si="383"/>
        <v>209629.50668314428</v>
      </c>
      <c r="T1232" s="36">
        <f t="shared" si="384"/>
        <v>5638.4933168557181</v>
      </c>
      <c r="U1232" s="36">
        <f t="shared" si="385"/>
        <v>11057.487277854379</v>
      </c>
      <c r="V1232" s="36">
        <f t="shared" si="386"/>
        <v>5418.9939610009314</v>
      </c>
      <c r="W1232" s="37">
        <f t="shared" si="387"/>
        <v>5638.4933168534481</v>
      </c>
      <c r="X1232" s="36">
        <f t="shared" si="388"/>
        <v>5638.4933168557181</v>
      </c>
      <c r="Y1232" s="276">
        <f t="shared" si="375"/>
        <v>5638.4933168534481</v>
      </c>
      <c r="Z1232" s="36">
        <f t="shared" si="389"/>
        <v>11057.487277854379</v>
      </c>
      <c r="AA1232" s="36">
        <f t="shared" si="390"/>
        <v>5418.9939610009314</v>
      </c>
      <c r="AB1232" s="38">
        <f t="shared" si="376"/>
        <v>-2.2700987756252289E-9</v>
      </c>
      <c r="AC1232" s="17"/>
      <c r="AD1232" s="17">
        <f t="shared" si="391"/>
        <v>11</v>
      </c>
      <c r="AE1232" s="143"/>
      <c r="AH1232" s="103"/>
      <c r="AI1232" s="533"/>
    </row>
    <row r="1233" spans="1:35">
      <c r="A1233" s="533"/>
      <c r="C1233" s="67" t="str">
        <f>'Terminated loans'!F423</f>
        <v>E</v>
      </c>
      <c r="D1233" s="19">
        <f>'Terminated loans'!H423</f>
        <v>143991806</v>
      </c>
      <c r="E1233" s="19">
        <f>'Terminated loans'!I423</f>
        <v>98</v>
      </c>
      <c r="F1233" s="19" t="str">
        <f>'Terminated loans'!J423</f>
        <v xml:space="preserve">MOOSUN N S                     </v>
      </c>
      <c r="G1233" s="547" t="str">
        <f t="shared" si="392"/>
        <v>A2</v>
      </c>
      <c r="H1233" s="21">
        <f>'Terminated loans'!L423</f>
        <v>40275</v>
      </c>
      <c r="I1233" s="21">
        <f>IF(B1233="VELS",'Terminated loans'!M423,'Terminated loans'!B423)</f>
        <v>40694</v>
      </c>
      <c r="J1233" s="34">
        <f t="shared" si="380"/>
        <v>14</v>
      </c>
      <c r="K1233" s="34">
        <f t="shared" si="377"/>
        <v>128</v>
      </c>
      <c r="L1233" s="34">
        <f t="shared" si="378"/>
        <v>14</v>
      </c>
      <c r="M1233" s="34">
        <f t="shared" si="379"/>
        <v>14</v>
      </c>
      <c r="N1233" s="52">
        <f t="shared" si="381"/>
        <v>14</v>
      </c>
      <c r="O1233" s="318">
        <f>+'Terminated loans'!S423</f>
        <v>97243</v>
      </c>
      <c r="P1233" s="26">
        <f>+'Terminated loans'!T423</f>
        <v>0.05</v>
      </c>
      <c r="Q1233" s="536">
        <f t="shared" si="393"/>
        <v>0.104</v>
      </c>
      <c r="R1233" s="222">
        <f t="shared" si="382"/>
        <v>7164.9442290152992</v>
      </c>
      <c r="S1233" s="36">
        <f t="shared" si="383"/>
        <v>94079.729907921326</v>
      </c>
      <c r="T1233" s="36">
        <f t="shared" si="384"/>
        <v>3163.2700920786738</v>
      </c>
      <c r="U1233" s="36">
        <f t="shared" si="385"/>
        <v>6229.4892982918536</v>
      </c>
      <c r="V1233" s="36">
        <f t="shared" si="386"/>
        <v>3066.2192062141839</v>
      </c>
      <c r="W1233" s="37">
        <f t="shared" si="387"/>
        <v>3163.2700920776697</v>
      </c>
      <c r="X1233" s="36">
        <f t="shared" si="388"/>
        <v>3163.2700920786738</v>
      </c>
      <c r="Y1233" s="276">
        <f t="shared" si="375"/>
        <v>3163.2700920776697</v>
      </c>
      <c r="Z1233" s="36">
        <f t="shared" si="389"/>
        <v>6229.4892982918536</v>
      </c>
      <c r="AA1233" s="36">
        <f t="shared" si="390"/>
        <v>3066.2192062141839</v>
      </c>
      <c r="AB1233" s="38">
        <f t="shared" si="376"/>
        <v>-1.0040821507573128E-9</v>
      </c>
      <c r="AC1233" s="17"/>
      <c r="AD1233" s="17">
        <f t="shared" si="391"/>
        <v>14</v>
      </c>
      <c r="AE1233" s="143"/>
      <c r="AH1233" s="103"/>
      <c r="AI1233" s="533"/>
    </row>
    <row r="1234" spans="1:35">
      <c r="A1234" s="533"/>
      <c r="C1234" s="67" t="str">
        <f>'Terminated loans'!F424</f>
        <v>E</v>
      </c>
      <c r="D1234" s="19">
        <f>'Terminated loans'!H424</f>
        <v>143992101</v>
      </c>
      <c r="E1234" s="19">
        <f>'Terminated loans'!I424</f>
        <v>98</v>
      </c>
      <c r="F1234" s="19" t="str">
        <f>'Terminated loans'!J424</f>
        <v xml:space="preserve">TAYAB N                        </v>
      </c>
      <c r="G1234" s="547" t="str">
        <f t="shared" si="392"/>
        <v>A2</v>
      </c>
      <c r="H1234" s="21">
        <f>'Terminated loans'!L424</f>
        <v>40336</v>
      </c>
      <c r="I1234" s="21">
        <f>IF(B1234="VELS",'Terminated loans'!M424,'Terminated loans'!B424)</f>
        <v>40694</v>
      </c>
      <c r="J1234" s="34">
        <f t="shared" si="380"/>
        <v>12</v>
      </c>
      <c r="K1234" s="34">
        <f t="shared" si="377"/>
        <v>126</v>
      </c>
      <c r="L1234" s="34">
        <f t="shared" si="378"/>
        <v>12</v>
      </c>
      <c r="M1234" s="34">
        <f t="shared" si="379"/>
        <v>12</v>
      </c>
      <c r="N1234" s="52">
        <f t="shared" si="381"/>
        <v>12</v>
      </c>
      <c r="O1234" s="318">
        <f>+'Terminated loans'!S424</f>
        <v>36902</v>
      </c>
      <c r="P1234" s="26">
        <f>+'Terminated loans'!T424</f>
        <v>0.05</v>
      </c>
      <c r="Q1234" s="536">
        <f t="shared" si="393"/>
        <v>0.104</v>
      </c>
      <c r="R1234" s="222">
        <f t="shared" si="382"/>
        <v>3159.0872929580141</v>
      </c>
      <c r="S1234" s="36">
        <f t="shared" si="383"/>
        <v>35857.144282483692</v>
      </c>
      <c r="T1234" s="36">
        <f t="shared" si="384"/>
        <v>1044.8557175163078</v>
      </c>
      <c r="U1234" s="36">
        <f t="shared" si="385"/>
        <v>2051.9032330120972</v>
      </c>
      <c r="V1234" s="36">
        <f t="shared" si="386"/>
        <v>1007.0475154961678</v>
      </c>
      <c r="W1234" s="37">
        <f t="shared" si="387"/>
        <v>1044.8557175159294</v>
      </c>
      <c r="X1234" s="36">
        <f t="shared" si="388"/>
        <v>1044.8557175163078</v>
      </c>
      <c r="Y1234" s="276">
        <f t="shared" si="375"/>
        <v>1044.8557175159294</v>
      </c>
      <c r="Z1234" s="36">
        <f t="shared" si="389"/>
        <v>2051.9032330120972</v>
      </c>
      <c r="AA1234" s="36">
        <f t="shared" si="390"/>
        <v>1007.0475154961678</v>
      </c>
      <c r="AB1234" s="38">
        <f t="shared" si="376"/>
        <v>-3.7834979593753815E-10</v>
      </c>
      <c r="AC1234" s="17"/>
      <c r="AD1234" s="17">
        <f t="shared" si="391"/>
        <v>12</v>
      </c>
      <c r="AE1234" s="143"/>
      <c r="AH1234" s="103"/>
      <c r="AI1234" s="533"/>
    </row>
    <row r="1235" spans="1:35">
      <c r="A1235" s="533"/>
      <c r="B1235" s="63" t="s">
        <v>80</v>
      </c>
      <c r="C1235" s="67" t="str">
        <f>'Terminated loans'!F425</f>
        <v>E</v>
      </c>
      <c r="D1235" s="19">
        <f>'Terminated loans'!H425</f>
        <v>143992314</v>
      </c>
      <c r="E1235" s="19">
        <f>'Terminated loans'!I425</f>
        <v>98</v>
      </c>
      <c r="F1235" s="19" t="str">
        <f>'Terminated loans'!J425</f>
        <v xml:space="preserve">ALIPHON M                      </v>
      </c>
      <c r="G1235" s="547" t="str">
        <f t="shared" si="392"/>
        <v>A2</v>
      </c>
      <c r="H1235" s="21">
        <f>'Terminated loans'!L425</f>
        <v>40361</v>
      </c>
      <c r="I1235" s="21">
        <f>IF(B1235="VELS",'Terminated loans'!M425,'Terminated loans'!B425)</f>
        <v>42186</v>
      </c>
      <c r="J1235" s="34">
        <f t="shared" si="380"/>
        <v>60</v>
      </c>
      <c r="K1235" s="34">
        <f t="shared" si="377"/>
        <v>125</v>
      </c>
      <c r="L1235" s="34">
        <f t="shared" si="378"/>
        <v>60</v>
      </c>
      <c r="M1235" s="34">
        <f t="shared" si="379"/>
        <v>60</v>
      </c>
      <c r="N1235" s="52">
        <f t="shared" si="381"/>
        <v>60</v>
      </c>
      <c r="O1235" s="318">
        <f>+'Terminated loans'!S425</f>
        <v>243843</v>
      </c>
      <c r="P1235" s="26">
        <f>+'Terminated loans'!T425</f>
        <v>0.05</v>
      </c>
      <c r="Q1235" s="536">
        <f t="shared" si="393"/>
        <v>0.104</v>
      </c>
      <c r="R1235" s="222">
        <f t="shared" si="382"/>
        <v>4601.6182254565592</v>
      </c>
      <c r="S1235" s="36">
        <f t="shared" si="383"/>
        <v>214583.72094950691</v>
      </c>
      <c r="T1235" s="36">
        <f t="shared" si="384"/>
        <v>29259.279050493089</v>
      </c>
      <c r="U1235" s="36">
        <f t="shared" si="385"/>
        <v>61513.372577884613</v>
      </c>
      <c r="V1235" s="36">
        <f t="shared" si="386"/>
        <v>32254.093527393532</v>
      </c>
      <c r="W1235" s="37">
        <f t="shared" si="387"/>
        <v>29259.279050491081</v>
      </c>
      <c r="X1235" s="36">
        <f t="shared" si="388"/>
        <v>29259.279050493089</v>
      </c>
      <c r="Y1235" s="276">
        <f t="shared" si="375"/>
        <v>29259.279050491081</v>
      </c>
      <c r="Z1235" s="36">
        <f t="shared" si="389"/>
        <v>61513.372577884613</v>
      </c>
      <c r="AA1235" s="36">
        <f t="shared" si="390"/>
        <v>32254.093527393532</v>
      </c>
      <c r="AB1235" s="38">
        <f t="shared" si="376"/>
        <v>-2.0081643015146255E-9</v>
      </c>
      <c r="AC1235" s="17"/>
      <c r="AD1235" s="17">
        <f t="shared" si="391"/>
        <v>60</v>
      </c>
      <c r="AH1235" s="103"/>
      <c r="AI1235" s="533"/>
    </row>
    <row r="1236" spans="1:35">
      <c r="A1236" s="533"/>
      <c r="C1236" s="67" t="str">
        <f>'Terminated loans'!F426</f>
        <v>E</v>
      </c>
      <c r="D1236" s="19">
        <f>'Terminated loans'!H426</f>
        <v>143992349</v>
      </c>
      <c r="E1236" s="19">
        <f>'Terminated loans'!I426</f>
        <v>98</v>
      </c>
      <c r="F1236" s="19" t="str">
        <f>'Terminated loans'!J426</f>
        <v xml:space="preserve">CHOWRIMOOTOO S J B             </v>
      </c>
      <c r="G1236" s="547" t="str">
        <f t="shared" si="392"/>
        <v>A2</v>
      </c>
      <c r="H1236" s="21">
        <f>'Terminated loans'!L426</f>
        <v>40361</v>
      </c>
      <c r="I1236" s="21">
        <f>IF(B1236="VELS",'Terminated loans'!M426,'Terminated loans'!B426)</f>
        <v>40694</v>
      </c>
      <c r="J1236" s="34">
        <f t="shared" si="380"/>
        <v>11</v>
      </c>
      <c r="K1236" s="34">
        <f t="shared" si="377"/>
        <v>125</v>
      </c>
      <c r="L1236" s="34">
        <f t="shared" si="378"/>
        <v>11</v>
      </c>
      <c r="M1236" s="34">
        <f t="shared" si="379"/>
        <v>11</v>
      </c>
      <c r="N1236" s="52">
        <f t="shared" si="381"/>
        <v>11</v>
      </c>
      <c r="O1236" s="318">
        <f>+'Terminated loans'!S426</f>
        <v>123410</v>
      </c>
      <c r="P1236" s="26">
        <f>+'Terminated loans'!T426</f>
        <v>0.05</v>
      </c>
      <c r="Q1236" s="536">
        <f t="shared" si="393"/>
        <v>0.104</v>
      </c>
      <c r="R1236" s="222">
        <f t="shared" si="382"/>
        <v>11501.511825735666</v>
      </c>
      <c r="S1236" s="36">
        <f t="shared" si="383"/>
        <v>120177.53414240311</v>
      </c>
      <c r="T1236" s="36">
        <f t="shared" si="384"/>
        <v>3232.4658575968933</v>
      </c>
      <c r="U1236" s="36">
        <f t="shared" si="385"/>
        <v>6339.0959406879265</v>
      </c>
      <c r="V1236" s="36">
        <f t="shared" si="386"/>
        <v>3106.6300830923428</v>
      </c>
      <c r="W1236" s="37">
        <f t="shared" si="387"/>
        <v>3232.4658575955837</v>
      </c>
      <c r="X1236" s="36">
        <f t="shared" si="388"/>
        <v>3232.4658575968933</v>
      </c>
      <c r="Y1236" s="276">
        <f t="shared" si="375"/>
        <v>3232.4658575955837</v>
      </c>
      <c r="Z1236" s="36">
        <f t="shared" si="389"/>
        <v>6339.0959406879265</v>
      </c>
      <c r="AA1236" s="36">
        <f t="shared" si="390"/>
        <v>3106.6300830923428</v>
      </c>
      <c r="AB1236" s="38">
        <f t="shared" si="376"/>
        <v>-1.3096723705530167E-9</v>
      </c>
      <c r="AC1236" s="17"/>
      <c r="AD1236" s="17">
        <f t="shared" si="391"/>
        <v>11</v>
      </c>
      <c r="AE1236" s="143"/>
      <c r="AH1236" s="103"/>
      <c r="AI1236" s="533"/>
    </row>
    <row r="1237" spans="1:35">
      <c r="A1237" s="533"/>
      <c r="C1237" s="67" t="str">
        <f>'Terminated loans'!F427</f>
        <v>E</v>
      </c>
      <c r="D1237" s="19">
        <f>'Terminated loans'!H427</f>
        <v>143993779</v>
      </c>
      <c r="E1237" s="19">
        <f>'Terminated loans'!I427</f>
        <v>98</v>
      </c>
      <c r="F1237" s="19" t="str">
        <f>'Terminated loans'!J427</f>
        <v xml:space="preserve">KASSEEAN Y                     </v>
      </c>
      <c r="G1237" s="547" t="str">
        <f t="shared" si="392"/>
        <v>B2</v>
      </c>
      <c r="H1237" s="21">
        <f>'Terminated loans'!L427</f>
        <v>40464</v>
      </c>
      <c r="I1237" s="21">
        <f>IF(B1237="VELS",'Terminated loans'!M427,'Terminated loans'!B427)</f>
        <v>40694</v>
      </c>
      <c r="J1237" s="34">
        <f t="shared" si="380"/>
        <v>8</v>
      </c>
      <c r="K1237" s="34">
        <f t="shared" si="377"/>
        <v>122</v>
      </c>
      <c r="L1237" s="34">
        <f t="shared" si="378"/>
        <v>8</v>
      </c>
      <c r="M1237" s="34">
        <f t="shared" si="379"/>
        <v>8</v>
      </c>
      <c r="N1237" s="52">
        <f t="shared" si="381"/>
        <v>8</v>
      </c>
      <c r="O1237" s="318">
        <f>+'Terminated loans'!S427</f>
        <v>195324</v>
      </c>
      <c r="P1237" s="26">
        <f>+'Terminated loans'!T427</f>
        <v>0.05</v>
      </c>
      <c r="Q1237" s="536">
        <f t="shared" si="393"/>
        <v>9.4E-2</v>
      </c>
      <c r="R1237" s="222">
        <f t="shared" si="382"/>
        <v>24875.5113311491</v>
      </c>
      <c r="S1237" s="36">
        <f t="shared" si="383"/>
        <v>192168.49035987651</v>
      </c>
      <c r="T1237" s="36">
        <f t="shared" si="384"/>
        <v>3155.5096401234914</v>
      </c>
      <c r="U1237" s="36">
        <f t="shared" si="385"/>
        <v>6835.600289317139</v>
      </c>
      <c r="V1237" s="36">
        <f t="shared" si="386"/>
        <v>3680.0906491928035</v>
      </c>
      <c r="W1237" s="37">
        <f t="shared" si="387"/>
        <v>3155.5096401243354</v>
      </c>
      <c r="X1237" s="36">
        <f t="shared" si="388"/>
        <v>3155.5096401234914</v>
      </c>
      <c r="Y1237" s="276">
        <f t="shared" si="375"/>
        <v>3155.5096401243354</v>
      </c>
      <c r="Z1237" s="36">
        <f t="shared" si="389"/>
        <v>6835.600289317139</v>
      </c>
      <c r="AA1237" s="36">
        <f t="shared" si="390"/>
        <v>3680.0906491928035</v>
      </c>
      <c r="AB1237" s="38">
        <f t="shared" si="376"/>
        <v>8.440110832452774E-10</v>
      </c>
      <c r="AC1237" s="17"/>
      <c r="AD1237" s="17">
        <f t="shared" si="391"/>
        <v>8</v>
      </c>
      <c r="AE1237" s="143"/>
      <c r="AH1237" s="103"/>
      <c r="AI1237" s="533"/>
    </row>
    <row r="1238" spans="1:35">
      <c r="A1238" s="533"/>
      <c r="C1238" s="67" t="str">
        <f>'Terminated loans'!F428</f>
        <v>E</v>
      </c>
      <c r="D1238" s="19">
        <f>'Terminated loans'!H428</f>
        <v>143993825</v>
      </c>
      <c r="E1238" s="19">
        <f>'Terminated loans'!I428</f>
        <v>98</v>
      </c>
      <c r="F1238" s="19" t="str">
        <f>'Terminated loans'!J428</f>
        <v xml:space="preserve">CALLEE POINEN L B              </v>
      </c>
      <c r="G1238" s="547" t="str">
        <f t="shared" si="392"/>
        <v>B2</v>
      </c>
      <c r="H1238" s="21">
        <f>'Terminated loans'!L428</f>
        <v>40456</v>
      </c>
      <c r="I1238" s="21">
        <f>IF(B1238="VELS",'Terminated loans'!M428,'Terminated loans'!B428)</f>
        <v>40694</v>
      </c>
      <c r="J1238" s="34">
        <f t="shared" si="380"/>
        <v>8</v>
      </c>
      <c r="K1238" s="34">
        <f t="shared" si="377"/>
        <v>122</v>
      </c>
      <c r="L1238" s="34">
        <f t="shared" si="378"/>
        <v>8</v>
      </c>
      <c r="M1238" s="34">
        <f t="shared" si="379"/>
        <v>8</v>
      </c>
      <c r="N1238" s="52">
        <f t="shared" si="381"/>
        <v>8</v>
      </c>
      <c r="O1238" s="318">
        <f>+'Terminated loans'!S428</f>
        <v>230702</v>
      </c>
      <c r="P1238" s="26">
        <f>+'Terminated loans'!T428</f>
        <v>0.05</v>
      </c>
      <c r="Q1238" s="536">
        <f t="shared" si="393"/>
        <v>9.4E-2</v>
      </c>
      <c r="R1238" s="222">
        <f t="shared" si="382"/>
        <v>29381.080743373881</v>
      </c>
      <c r="S1238" s="36">
        <f t="shared" si="383"/>
        <v>226974.94963754699</v>
      </c>
      <c r="T1238" s="36">
        <f t="shared" si="384"/>
        <v>3727.0503624530102</v>
      </c>
      <c r="U1238" s="36">
        <f t="shared" si="385"/>
        <v>8073.6963094450184</v>
      </c>
      <c r="V1238" s="36">
        <f t="shared" si="386"/>
        <v>4346.6459469910769</v>
      </c>
      <c r="W1238" s="37">
        <f t="shared" si="387"/>
        <v>3727.0503624539415</v>
      </c>
      <c r="X1238" s="36">
        <f t="shared" si="388"/>
        <v>3727.0503624530102</v>
      </c>
      <c r="Y1238" s="276">
        <f t="shared" si="375"/>
        <v>3727.0503624539415</v>
      </c>
      <c r="Z1238" s="36">
        <f t="shared" si="389"/>
        <v>8073.6963094450184</v>
      </c>
      <c r="AA1238" s="36">
        <f t="shared" si="390"/>
        <v>4346.6459469910769</v>
      </c>
      <c r="AB1238" s="38">
        <f t="shared" si="376"/>
        <v>9.3132257461547852E-10</v>
      </c>
      <c r="AC1238" s="17"/>
      <c r="AD1238" s="17">
        <f t="shared" si="391"/>
        <v>8</v>
      </c>
      <c r="AE1238" s="143"/>
      <c r="AH1238" s="103"/>
      <c r="AI1238" s="533"/>
    </row>
    <row r="1239" spans="1:35">
      <c r="A1239" s="533"/>
      <c r="B1239" s="63" t="s">
        <v>80</v>
      </c>
      <c r="C1239" s="67" t="str">
        <f>'Terminated loans'!F429</f>
        <v>E</v>
      </c>
      <c r="D1239" s="19">
        <f>'Terminated loans'!H429</f>
        <v>283050025</v>
      </c>
      <c r="E1239" s="19">
        <f>'Terminated loans'!I429</f>
        <v>98</v>
      </c>
      <c r="F1239" s="19" t="str">
        <f>'Terminated loans'!J429</f>
        <v xml:space="preserve">FELICITE J C                   </v>
      </c>
      <c r="G1239" s="547" t="str">
        <f t="shared" si="392"/>
        <v>A2</v>
      </c>
      <c r="H1239" s="21">
        <f>'Terminated loans'!L429</f>
        <v>39969</v>
      </c>
      <c r="I1239" s="21">
        <f>IF(B1239="VELS",'Terminated loans'!M429,'Terminated loans'!B429)</f>
        <v>41824</v>
      </c>
      <c r="J1239" s="34">
        <f t="shared" si="380"/>
        <v>61</v>
      </c>
      <c r="K1239" s="34">
        <f t="shared" si="377"/>
        <v>138</v>
      </c>
      <c r="L1239" s="34">
        <f t="shared" si="378"/>
        <v>61</v>
      </c>
      <c r="M1239" s="34">
        <f t="shared" si="379"/>
        <v>61</v>
      </c>
      <c r="N1239" s="52">
        <f t="shared" si="381"/>
        <v>61</v>
      </c>
      <c r="O1239" s="318">
        <f>+'Terminated loans'!S429</f>
        <v>131904</v>
      </c>
      <c r="P1239" s="26">
        <f>+'Terminated loans'!T429</f>
        <v>0.05</v>
      </c>
      <c r="Q1239" s="536">
        <f t="shared" si="393"/>
        <v>0.104</v>
      </c>
      <c r="R1239" s="222">
        <f t="shared" si="382"/>
        <v>2453.2666641795709</v>
      </c>
      <c r="S1239" s="36">
        <f t="shared" si="383"/>
        <v>115850.52491018506</v>
      </c>
      <c r="T1239" s="36">
        <f t="shared" si="384"/>
        <v>16053.475089814936</v>
      </c>
      <c r="U1239" s="36">
        <f t="shared" si="385"/>
        <v>33798.741604767623</v>
      </c>
      <c r="V1239" s="36">
        <f t="shared" si="386"/>
        <v>17745.266514953837</v>
      </c>
      <c r="W1239" s="37">
        <f t="shared" si="387"/>
        <v>16053.475089813786</v>
      </c>
      <c r="X1239" s="36">
        <f t="shared" si="388"/>
        <v>16053.475089814936</v>
      </c>
      <c r="Y1239" s="276">
        <f t="shared" si="375"/>
        <v>16053.475089813786</v>
      </c>
      <c r="Z1239" s="36">
        <f t="shared" si="389"/>
        <v>33798.741604767623</v>
      </c>
      <c r="AA1239" s="36">
        <f t="shared" si="390"/>
        <v>17745.266514953837</v>
      </c>
      <c r="AB1239" s="38">
        <f t="shared" si="376"/>
        <v>-1.1496013030409813E-9</v>
      </c>
      <c r="AC1239" s="17"/>
      <c r="AD1239" s="17">
        <f t="shared" si="391"/>
        <v>61</v>
      </c>
      <c r="AH1239" s="103"/>
      <c r="AI1239" s="533"/>
    </row>
    <row r="1240" spans="1:35">
      <c r="A1240" s="533"/>
      <c r="B1240" s="63" t="s">
        <v>80</v>
      </c>
      <c r="C1240" s="67" t="str">
        <f>'Terminated loans'!F430</f>
        <v>E</v>
      </c>
      <c r="D1240" s="19">
        <f>'Terminated loans'!H430</f>
        <v>283050211</v>
      </c>
      <c r="E1240" s="19">
        <f>'Terminated loans'!I430</f>
        <v>98</v>
      </c>
      <c r="F1240" s="19" t="str">
        <f>'Terminated loans'!J430</f>
        <v xml:space="preserve">FELICITE J C/047465            </v>
      </c>
      <c r="G1240" s="547" t="str">
        <f t="shared" si="392"/>
        <v>A2</v>
      </c>
      <c r="H1240" s="21">
        <f>'Terminated loans'!L430</f>
        <v>39325</v>
      </c>
      <c r="I1240" s="21">
        <f>IF(B1240="VELS",'Terminated loans'!M430,'Terminated loans'!B430)</f>
        <v>41144</v>
      </c>
      <c r="J1240" s="34">
        <f t="shared" si="380"/>
        <v>60</v>
      </c>
      <c r="K1240" s="34">
        <f t="shared" si="377"/>
        <v>159</v>
      </c>
      <c r="L1240" s="34">
        <f t="shared" si="378"/>
        <v>60</v>
      </c>
      <c r="M1240" s="34">
        <f t="shared" si="379"/>
        <v>60</v>
      </c>
      <c r="N1240" s="52">
        <f t="shared" si="381"/>
        <v>60</v>
      </c>
      <c r="O1240" s="318">
        <f>+'Terminated loans'!S430</f>
        <v>250010</v>
      </c>
      <c r="P1240" s="26">
        <f>+'Terminated loans'!T430</f>
        <v>0.05</v>
      </c>
      <c r="Q1240" s="536">
        <f t="shared" si="393"/>
        <v>0.104</v>
      </c>
      <c r="R1240" s="222">
        <f t="shared" si="382"/>
        <v>4717.9971233391734</v>
      </c>
      <c r="S1240" s="36">
        <f t="shared" si="383"/>
        <v>220010.72852034387</v>
      </c>
      <c r="T1240" s="36">
        <f t="shared" si="384"/>
        <v>29999.271479656134</v>
      </c>
      <c r="U1240" s="36">
        <f t="shared" si="385"/>
        <v>63069.098880004429</v>
      </c>
      <c r="V1240" s="36">
        <f t="shared" si="386"/>
        <v>33069.827400350448</v>
      </c>
      <c r="W1240" s="37">
        <f t="shared" si="387"/>
        <v>29999.27147965398</v>
      </c>
      <c r="X1240" s="36">
        <f t="shared" si="388"/>
        <v>29999.271479656134</v>
      </c>
      <c r="Y1240" s="276">
        <f t="shared" si="375"/>
        <v>29999.27147965398</v>
      </c>
      <c r="Z1240" s="36">
        <f t="shared" si="389"/>
        <v>63069.098880004429</v>
      </c>
      <c r="AA1240" s="36">
        <f t="shared" si="390"/>
        <v>33069.827400350448</v>
      </c>
      <c r="AB1240" s="38">
        <f t="shared" si="376"/>
        <v>-2.1536834537982941E-9</v>
      </c>
      <c r="AC1240" s="17"/>
      <c r="AD1240" s="17">
        <f t="shared" si="391"/>
        <v>60</v>
      </c>
      <c r="AH1240" s="103"/>
      <c r="AI1240" s="533"/>
    </row>
    <row r="1241" spans="1:35">
      <c r="A1241" s="533"/>
      <c r="B1241" s="63" t="s">
        <v>80</v>
      </c>
      <c r="C1241" s="67" t="str">
        <f>'Terminated loans'!F431</f>
        <v>E</v>
      </c>
      <c r="D1241" s="19">
        <f>'Terminated loans'!H431</f>
        <v>283053113</v>
      </c>
      <c r="E1241" s="19">
        <f>'Terminated loans'!I431</f>
        <v>4</v>
      </c>
      <c r="F1241" s="19" t="str">
        <f>'Terminated loans'!J431</f>
        <v xml:space="preserve">FELICITE J C                   </v>
      </c>
      <c r="G1241" s="547" t="str">
        <f t="shared" si="392"/>
        <v>A1</v>
      </c>
      <c r="H1241" s="21">
        <f>'Terminated loans'!L431</f>
        <v>36901</v>
      </c>
      <c r="I1241" s="21">
        <f>IF(B1241="VELS",'Terminated loans'!M431,'Terminated loans'!B431)</f>
        <v>44196</v>
      </c>
      <c r="J1241" s="34">
        <f t="shared" si="380"/>
        <v>240</v>
      </c>
      <c r="K1241" s="34">
        <f t="shared" si="377"/>
        <v>239</v>
      </c>
      <c r="L1241" s="34">
        <f t="shared" si="378"/>
        <v>240</v>
      </c>
      <c r="M1241" s="34">
        <f t="shared" si="379"/>
        <v>239</v>
      </c>
      <c r="N1241" s="52">
        <f t="shared" si="381"/>
        <v>239</v>
      </c>
      <c r="O1241" s="318">
        <f>+'Terminated loans'!S431</f>
        <v>322133</v>
      </c>
      <c r="P1241" s="26">
        <f>+'Terminated loans'!T431</f>
        <v>0.03</v>
      </c>
      <c r="Q1241" s="536">
        <f t="shared" si="393"/>
        <v>8.6499999999999994E-2</v>
      </c>
      <c r="R1241" s="222">
        <f t="shared" si="382"/>
        <v>1786.5418798947426</v>
      </c>
      <c r="S1241" s="36">
        <f t="shared" si="383"/>
        <v>203631.58371568783</v>
      </c>
      <c r="T1241" s="36">
        <f t="shared" si="384"/>
        <v>118501.41628431217</v>
      </c>
      <c r="U1241" s="36">
        <f t="shared" si="385"/>
        <v>225125.68163415213</v>
      </c>
      <c r="V1241" s="36">
        <f t="shared" si="386"/>
        <v>106632.5959580802</v>
      </c>
      <c r="W1241" s="37">
        <f t="shared" si="387"/>
        <v>118493.08567607193</v>
      </c>
      <c r="X1241" s="36">
        <f t="shared" si="388"/>
        <v>118501.41628431217</v>
      </c>
      <c r="Y1241" s="276">
        <f t="shared" si="375"/>
        <v>118493.08567607193</v>
      </c>
      <c r="Z1241" s="36">
        <f t="shared" si="389"/>
        <v>225138.46745904858</v>
      </c>
      <c r="AA1241" s="36">
        <f t="shared" si="390"/>
        <v>106637.05117473827</v>
      </c>
      <c r="AB1241" s="38">
        <f t="shared" si="376"/>
        <v>-1.862645149230957E-9</v>
      </c>
      <c r="AC1241" s="17"/>
      <c r="AD1241" s="17">
        <f t="shared" si="391"/>
        <v>180</v>
      </c>
      <c r="AH1241" s="103"/>
      <c r="AI1241" s="533"/>
    </row>
    <row r="1242" spans="1:35">
      <c r="A1242" s="533"/>
      <c r="B1242" s="63" t="s">
        <v>80</v>
      </c>
      <c r="C1242" s="67" t="str">
        <f>'Terminated loans'!F432</f>
        <v>E</v>
      </c>
      <c r="D1242" s="19">
        <f>'Terminated loans'!H432</f>
        <v>143992330</v>
      </c>
      <c r="E1242" s="19">
        <f>'Terminated loans'!I432</f>
        <v>98</v>
      </c>
      <c r="F1242" s="19" t="str">
        <f>'Terminated loans'!J432</f>
        <v xml:space="preserve">EMMANUEL M C                   </v>
      </c>
      <c r="G1242" s="547" t="str">
        <f t="shared" si="392"/>
        <v>B2</v>
      </c>
      <c r="H1242" s="21">
        <f>'Terminated loans'!L432</f>
        <v>40529</v>
      </c>
      <c r="I1242" s="21">
        <f>IF(B1242="VELS",'Terminated loans'!M432,'Terminated loans'!B432)</f>
        <v>42339</v>
      </c>
      <c r="J1242" s="34">
        <f t="shared" si="380"/>
        <v>60</v>
      </c>
      <c r="K1242" s="34">
        <f t="shared" si="377"/>
        <v>120</v>
      </c>
      <c r="L1242" s="34">
        <f t="shared" si="378"/>
        <v>60</v>
      </c>
      <c r="M1242" s="34">
        <f t="shared" si="379"/>
        <v>60</v>
      </c>
      <c r="N1242" s="52">
        <f t="shared" si="381"/>
        <v>60</v>
      </c>
      <c r="O1242" s="318">
        <f>+'Terminated loans'!S432</f>
        <v>225249</v>
      </c>
      <c r="P1242" s="26">
        <f>+'Terminated loans'!T432</f>
        <v>0.05</v>
      </c>
      <c r="Q1242" s="536">
        <f t="shared" si="393"/>
        <v>9.4E-2</v>
      </c>
      <c r="R1242" s="222">
        <f t="shared" si="382"/>
        <v>4250.7265070798194</v>
      </c>
      <c r="S1242" s="36">
        <f t="shared" si="383"/>
        <v>202869.34011178269</v>
      </c>
      <c r="T1242" s="36">
        <f t="shared" si="384"/>
        <v>22379.659888217313</v>
      </c>
      <c r="U1242" s="36">
        <f t="shared" si="385"/>
        <v>52174.250313007418</v>
      </c>
      <c r="V1242" s="36">
        <f t="shared" si="386"/>
        <v>29794.590424789174</v>
      </c>
      <c r="W1242" s="37">
        <f t="shared" si="387"/>
        <v>22379.659888218244</v>
      </c>
      <c r="X1242" s="36">
        <f t="shared" si="388"/>
        <v>22379.659888217313</v>
      </c>
      <c r="Y1242" s="276">
        <f t="shared" ref="Y1242:Y1304" si="394">W1242</f>
        <v>22379.659888218244</v>
      </c>
      <c r="Z1242" s="36">
        <f t="shared" si="389"/>
        <v>52174.250313007418</v>
      </c>
      <c r="AA1242" s="36">
        <f t="shared" si="390"/>
        <v>29794.590424789174</v>
      </c>
      <c r="AB1242" s="38">
        <f t="shared" si="376"/>
        <v>9.3132257461547852E-10</v>
      </c>
      <c r="AC1242" s="17"/>
      <c r="AD1242" s="17">
        <f t="shared" si="391"/>
        <v>60</v>
      </c>
      <c r="AH1242" s="103"/>
      <c r="AI1242" s="533"/>
    </row>
    <row r="1243" spans="1:35">
      <c r="A1243" s="533"/>
      <c r="B1243" s="63" t="s">
        <v>80</v>
      </c>
      <c r="C1243" s="67" t="str">
        <f>'Terminated loans'!F433</f>
        <v>E</v>
      </c>
      <c r="D1243" s="19">
        <f>'Terminated loans'!H433</f>
        <v>143143201</v>
      </c>
      <c r="E1243" s="19">
        <f>'Terminated loans'!I433</f>
        <v>99</v>
      </c>
      <c r="F1243" s="19" t="str">
        <f>'Terminated loans'!J433</f>
        <v xml:space="preserve">ALBEERDY Y A U(SL 2301)        </v>
      </c>
      <c r="G1243" s="547" t="str">
        <f t="shared" si="392"/>
        <v>B1</v>
      </c>
      <c r="H1243" s="21">
        <f>'Terminated loans'!L433</f>
        <v>40518</v>
      </c>
      <c r="I1243" s="21">
        <f>IF(B1243="VELS",'Terminated loans'!M433,'Terminated loans'!B433)</f>
        <v>43497</v>
      </c>
      <c r="J1243" s="34">
        <f t="shared" si="380"/>
        <v>98</v>
      </c>
      <c r="K1243" s="34">
        <f t="shared" si="377"/>
        <v>120</v>
      </c>
      <c r="L1243" s="34">
        <f t="shared" si="378"/>
        <v>98</v>
      </c>
      <c r="M1243" s="34">
        <f t="shared" si="379"/>
        <v>98</v>
      </c>
      <c r="N1243" s="52">
        <f t="shared" si="381"/>
        <v>98</v>
      </c>
      <c r="O1243" s="318">
        <f>+'Terminated loans'!S433</f>
        <v>1013478</v>
      </c>
      <c r="P1243" s="26">
        <f>+'Terminated loans'!T433</f>
        <v>0.03</v>
      </c>
      <c r="Q1243" s="536">
        <f t="shared" si="393"/>
        <v>7.6499999999999999E-2</v>
      </c>
      <c r="R1243" s="222">
        <f t="shared" si="382"/>
        <v>11672.99494821334</v>
      </c>
      <c r="S1243" s="36">
        <f t="shared" si="383"/>
        <v>848772.32873099274</v>
      </c>
      <c r="T1243" s="36">
        <f t="shared" si="384"/>
        <v>164705.67126900726</v>
      </c>
      <c r="U1243" s="36">
        <f t="shared" si="385"/>
        <v>295181.17619391787</v>
      </c>
      <c r="V1243" s="36">
        <f t="shared" si="386"/>
        <v>130475.50492490723</v>
      </c>
      <c r="W1243" s="37">
        <f t="shared" si="387"/>
        <v>164705.67126901064</v>
      </c>
      <c r="X1243" s="36">
        <f t="shared" si="388"/>
        <v>164705.67126900726</v>
      </c>
      <c r="Y1243" s="276">
        <f t="shared" si="394"/>
        <v>164705.67126901064</v>
      </c>
      <c r="Z1243" s="36">
        <f t="shared" si="389"/>
        <v>295181.17619391787</v>
      </c>
      <c r="AA1243" s="36">
        <f t="shared" si="390"/>
        <v>130475.50492490723</v>
      </c>
      <c r="AB1243" s="38">
        <f t="shared" si="376"/>
        <v>3.3760443329811096E-9</v>
      </c>
      <c r="AC1243" s="17"/>
      <c r="AD1243" s="17">
        <f t="shared" si="391"/>
        <v>98</v>
      </c>
      <c r="AH1243" s="103"/>
      <c r="AI1243" s="533"/>
    </row>
    <row r="1244" spans="1:35">
      <c r="A1244" s="533"/>
      <c r="C1244" s="67" t="str">
        <f>'Terminated loans'!F434</f>
        <v>E</v>
      </c>
      <c r="D1244" s="19">
        <f>'Terminated loans'!H434</f>
        <v>141004328</v>
      </c>
      <c r="E1244" s="19">
        <f>'Terminated loans'!I434</f>
        <v>99</v>
      </c>
      <c r="F1244" s="19" t="str">
        <f>'Terminated loans'!J434</f>
        <v xml:space="preserve">BANGALEEA-DOOKHITT M D         </v>
      </c>
      <c r="G1244" s="547" t="str">
        <f t="shared" si="392"/>
        <v>A1</v>
      </c>
      <c r="H1244" s="21">
        <f>'Terminated loans'!L434</f>
        <v>38891</v>
      </c>
      <c r="I1244" s="21">
        <f>IF(B1244="VELS",'Terminated loans'!M434,'Terminated loans'!B434)</f>
        <v>40724</v>
      </c>
      <c r="J1244" s="34">
        <f t="shared" si="380"/>
        <v>60</v>
      </c>
      <c r="K1244" s="34">
        <f t="shared" si="377"/>
        <v>173</v>
      </c>
      <c r="L1244" s="34">
        <f t="shared" si="378"/>
        <v>60</v>
      </c>
      <c r="M1244" s="34">
        <f t="shared" si="379"/>
        <v>60</v>
      </c>
      <c r="N1244" s="52">
        <f t="shared" si="381"/>
        <v>60</v>
      </c>
      <c r="O1244" s="318">
        <f>+'Terminated loans'!S434</f>
        <v>522541</v>
      </c>
      <c r="P1244" s="26">
        <f>+'Terminated loans'!T434</f>
        <v>0.03</v>
      </c>
      <c r="Q1244" s="536">
        <f t="shared" si="393"/>
        <v>8.6499999999999994E-2</v>
      </c>
      <c r="R1244" s="222">
        <f t="shared" si="382"/>
        <v>9389.3775882902155</v>
      </c>
      <c r="S1244" s="36">
        <f t="shared" si="383"/>
        <v>456040.72413792415</v>
      </c>
      <c r="T1244" s="36">
        <f t="shared" si="384"/>
        <v>66500.275862075854</v>
      </c>
      <c r="U1244" s="36">
        <f t="shared" si="385"/>
        <v>107321.93115948368</v>
      </c>
      <c r="V1244" s="36">
        <f t="shared" si="386"/>
        <v>40821.655297412944</v>
      </c>
      <c r="W1244" s="37">
        <f t="shared" si="387"/>
        <v>66500.275862070732</v>
      </c>
      <c r="X1244" s="36">
        <f t="shared" si="388"/>
        <v>66500.275862075854</v>
      </c>
      <c r="Y1244" s="276">
        <f t="shared" si="394"/>
        <v>66500.275862070732</v>
      </c>
      <c r="Z1244" s="36">
        <f t="shared" si="389"/>
        <v>107321.93115948368</v>
      </c>
      <c r="AA1244" s="36">
        <f t="shared" si="390"/>
        <v>40821.655297412944</v>
      </c>
      <c r="AB1244" s="38">
        <f t="shared" si="376"/>
        <v>-5.1222741603851318E-9</v>
      </c>
      <c r="AC1244" s="17"/>
      <c r="AD1244" s="17">
        <f t="shared" si="391"/>
        <v>60</v>
      </c>
      <c r="AE1244" s="143"/>
      <c r="AH1244" s="103"/>
      <c r="AI1244" s="533"/>
    </row>
    <row r="1245" spans="1:35">
      <c r="A1245" s="533"/>
      <c r="C1245" s="67" t="str">
        <f>'Terminated loans'!F435</f>
        <v>E</v>
      </c>
      <c r="D1245" s="19">
        <f>'Terminated loans'!H435</f>
        <v>141069292</v>
      </c>
      <c r="E1245" s="19">
        <f>'Terminated loans'!I435</f>
        <v>98</v>
      </c>
      <c r="F1245" s="19" t="str">
        <f>'Terminated loans'!J435</f>
        <v xml:space="preserve">BRINA D                        </v>
      </c>
      <c r="G1245" s="547" t="str">
        <f t="shared" si="392"/>
        <v>A2</v>
      </c>
      <c r="H1245" s="21">
        <f>'Terminated loans'!L435</f>
        <v>39639</v>
      </c>
      <c r="I1245" s="21">
        <f>IF(B1245="VELS",'Terminated loans'!M435,'Terminated loans'!B435)</f>
        <v>40724</v>
      </c>
      <c r="J1245" s="34">
        <f t="shared" si="380"/>
        <v>36</v>
      </c>
      <c r="K1245" s="34">
        <f t="shared" si="377"/>
        <v>149</v>
      </c>
      <c r="L1245" s="34">
        <f t="shared" si="378"/>
        <v>36</v>
      </c>
      <c r="M1245" s="34">
        <f t="shared" si="379"/>
        <v>36</v>
      </c>
      <c r="N1245" s="52">
        <f t="shared" si="381"/>
        <v>36</v>
      </c>
      <c r="O1245" s="318">
        <f>+'Terminated loans'!S435</f>
        <v>200000</v>
      </c>
      <c r="P1245" s="26">
        <f>+'Terminated loans'!T435</f>
        <v>0.05</v>
      </c>
      <c r="Q1245" s="536">
        <f t="shared" si="393"/>
        <v>0.104</v>
      </c>
      <c r="R1245" s="222">
        <f t="shared" si="382"/>
        <v>5994.1794209330956</v>
      </c>
      <c r="S1245" s="36">
        <f t="shared" si="383"/>
        <v>184690.24858194403</v>
      </c>
      <c r="T1245" s="36">
        <f t="shared" si="384"/>
        <v>15309.751418055966</v>
      </c>
      <c r="U1245" s="36">
        <f t="shared" si="385"/>
        <v>31100.210571645614</v>
      </c>
      <c r="V1245" s="36">
        <f t="shared" si="386"/>
        <v>15790.459153591451</v>
      </c>
      <c r="W1245" s="37">
        <f t="shared" si="387"/>
        <v>15309.751418054162</v>
      </c>
      <c r="X1245" s="36">
        <f t="shared" si="388"/>
        <v>15309.751418055966</v>
      </c>
      <c r="Y1245" s="276">
        <f t="shared" si="394"/>
        <v>15309.751418054162</v>
      </c>
      <c r="Z1245" s="36">
        <f t="shared" si="389"/>
        <v>31100.210571645614</v>
      </c>
      <c r="AA1245" s="36">
        <f t="shared" si="390"/>
        <v>15790.459153591451</v>
      </c>
      <c r="AB1245" s="38">
        <f t="shared" si="376"/>
        <v>-1.8044374883174896E-9</v>
      </c>
      <c r="AC1245" s="17"/>
      <c r="AD1245" s="17">
        <f t="shared" si="391"/>
        <v>36</v>
      </c>
      <c r="AE1245" s="143"/>
      <c r="AH1245" s="103"/>
      <c r="AI1245" s="533"/>
    </row>
    <row r="1246" spans="1:35">
      <c r="A1246" s="533"/>
      <c r="C1246" s="67" t="str">
        <f>'Terminated loans'!F436</f>
        <v>E</v>
      </c>
      <c r="D1246" s="19">
        <f>'Terminated loans'!H436</f>
        <v>141087614</v>
      </c>
      <c r="E1246" s="19">
        <f>'Terminated loans'!I436</f>
        <v>98</v>
      </c>
      <c r="F1246" s="19" t="str">
        <f>'Terminated loans'!J436</f>
        <v xml:space="preserve">NEELAMBUR P                    </v>
      </c>
      <c r="G1246" s="547" t="str">
        <f t="shared" si="392"/>
        <v>A2</v>
      </c>
      <c r="H1246" s="21">
        <f>'Terminated loans'!L436</f>
        <v>40157</v>
      </c>
      <c r="I1246" s="21">
        <f>IF(B1246="VELS",'Terminated loans'!M436,'Terminated loans'!B436)</f>
        <v>40724</v>
      </c>
      <c r="J1246" s="34">
        <f t="shared" si="380"/>
        <v>19</v>
      </c>
      <c r="K1246" s="34">
        <f t="shared" si="377"/>
        <v>132</v>
      </c>
      <c r="L1246" s="34">
        <f t="shared" si="378"/>
        <v>19</v>
      </c>
      <c r="M1246" s="34">
        <f t="shared" si="379"/>
        <v>19</v>
      </c>
      <c r="N1246" s="52">
        <f t="shared" si="381"/>
        <v>19</v>
      </c>
      <c r="O1246" s="318">
        <f>+'Terminated loans'!S436</f>
        <v>177821</v>
      </c>
      <c r="P1246" s="26">
        <f>+'Terminated loans'!T436</f>
        <v>0.05</v>
      </c>
      <c r="Q1246" s="536">
        <f t="shared" si="393"/>
        <v>0.104</v>
      </c>
      <c r="R1246" s="222">
        <f t="shared" si="382"/>
        <v>9753.8221781279444</v>
      </c>
      <c r="S1246" s="36">
        <f t="shared" si="383"/>
        <v>170191.0563761263</v>
      </c>
      <c r="T1246" s="36">
        <f t="shared" si="384"/>
        <v>7629.9436238736962</v>
      </c>
      <c r="U1246" s="36">
        <f t="shared" si="385"/>
        <v>15131.565008302889</v>
      </c>
      <c r="V1246" s="36">
        <f t="shared" si="386"/>
        <v>7501.6213844309386</v>
      </c>
      <c r="W1246" s="37">
        <f t="shared" si="387"/>
        <v>7629.94362387195</v>
      </c>
      <c r="X1246" s="36">
        <f t="shared" si="388"/>
        <v>7629.9436238736962</v>
      </c>
      <c r="Y1246" s="276">
        <f t="shared" si="394"/>
        <v>7629.94362387195</v>
      </c>
      <c r="Z1246" s="36">
        <f t="shared" si="389"/>
        <v>15131.565008302889</v>
      </c>
      <c r="AA1246" s="36">
        <f t="shared" si="390"/>
        <v>7501.6213844309386</v>
      </c>
      <c r="AB1246" s="38">
        <f t="shared" si="376"/>
        <v>-1.7462298274040222E-9</v>
      </c>
      <c r="AC1246" s="17"/>
      <c r="AD1246" s="17">
        <f t="shared" si="391"/>
        <v>19</v>
      </c>
      <c r="AE1246" s="143"/>
      <c r="AH1246" s="103"/>
      <c r="AI1246" s="533"/>
    </row>
    <row r="1247" spans="1:35">
      <c r="A1247" s="533"/>
      <c r="C1247" s="67" t="str">
        <f>'Terminated loans'!F437</f>
        <v>E</v>
      </c>
      <c r="D1247" s="19">
        <f>'Terminated loans'!H437</f>
        <v>141991922</v>
      </c>
      <c r="E1247" s="19">
        <f>'Terminated loans'!I437</f>
        <v>98</v>
      </c>
      <c r="F1247" s="19" t="str">
        <f>'Terminated loans'!J437</f>
        <v xml:space="preserve">FRANCIS J C                    </v>
      </c>
      <c r="G1247" s="547" t="str">
        <f t="shared" si="392"/>
        <v>A2</v>
      </c>
      <c r="H1247" s="21">
        <f>'Terminated loans'!L437</f>
        <v>40240</v>
      </c>
      <c r="I1247" s="21">
        <f>IF(B1247="VELS",'Terminated loans'!M437,'Terminated loans'!B437)</f>
        <v>40724</v>
      </c>
      <c r="J1247" s="34">
        <f t="shared" si="380"/>
        <v>16</v>
      </c>
      <c r="K1247" s="34">
        <f t="shared" si="377"/>
        <v>129</v>
      </c>
      <c r="L1247" s="34">
        <f t="shared" si="378"/>
        <v>16</v>
      </c>
      <c r="M1247" s="34">
        <f t="shared" si="379"/>
        <v>16</v>
      </c>
      <c r="N1247" s="52">
        <f t="shared" si="381"/>
        <v>16</v>
      </c>
      <c r="O1247" s="318">
        <f>+'Terminated loans'!S437</f>
        <v>49139</v>
      </c>
      <c r="P1247" s="26">
        <f>+'Terminated loans'!T437</f>
        <v>0.05</v>
      </c>
      <c r="Q1247" s="536">
        <f t="shared" si="393"/>
        <v>0.104</v>
      </c>
      <c r="R1247" s="222">
        <f t="shared" si="382"/>
        <v>3181.089319867704</v>
      </c>
      <c r="S1247" s="36">
        <f t="shared" si="383"/>
        <v>47335.199977920063</v>
      </c>
      <c r="T1247" s="36">
        <f t="shared" si="384"/>
        <v>1803.8000220799368</v>
      </c>
      <c r="U1247" s="36">
        <f t="shared" si="385"/>
        <v>3562.2291399627211</v>
      </c>
      <c r="V1247" s="36">
        <f t="shared" si="386"/>
        <v>1758.4291178832646</v>
      </c>
      <c r="W1247" s="37">
        <f t="shared" si="387"/>
        <v>1803.8000220794565</v>
      </c>
      <c r="X1247" s="36">
        <f t="shared" si="388"/>
        <v>1803.8000220799368</v>
      </c>
      <c r="Y1247" s="276">
        <f t="shared" si="394"/>
        <v>1803.8000220794565</v>
      </c>
      <c r="Z1247" s="36">
        <f t="shared" si="389"/>
        <v>3562.2291399627211</v>
      </c>
      <c r="AA1247" s="36">
        <f t="shared" si="390"/>
        <v>1758.4291178832646</v>
      </c>
      <c r="AB1247" s="38">
        <f t="shared" si="376"/>
        <v>-4.8021320253610611E-10</v>
      </c>
      <c r="AC1247" s="17"/>
      <c r="AD1247" s="17">
        <f t="shared" si="391"/>
        <v>16</v>
      </c>
      <c r="AE1247" s="143"/>
      <c r="AH1247" s="103"/>
      <c r="AI1247" s="533"/>
    </row>
    <row r="1248" spans="1:35">
      <c r="A1248" s="533"/>
      <c r="C1248" s="67" t="str">
        <f>'Terminated loans'!F438</f>
        <v>E</v>
      </c>
      <c r="D1248" s="19">
        <f>'Terminated loans'!H438</f>
        <v>143000265</v>
      </c>
      <c r="E1248" s="19">
        <f>'Terminated loans'!I438</f>
        <v>99</v>
      </c>
      <c r="F1248" s="19" t="str">
        <f>'Terminated loans'!J438</f>
        <v xml:space="preserve">YAGAMBRON D I (SL 1503)        </v>
      </c>
      <c r="G1248" s="547" t="str">
        <f t="shared" si="392"/>
        <v>A1</v>
      </c>
      <c r="H1248" s="21">
        <f>'Terminated loans'!L438</f>
        <v>39994</v>
      </c>
      <c r="I1248" s="21">
        <f>IF(B1248="VELS",'Terminated loans'!M438,'Terminated loans'!B438)</f>
        <v>40724</v>
      </c>
      <c r="J1248" s="34">
        <f t="shared" si="380"/>
        <v>24</v>
      </c>
      <c r="K1248" s="34">
        <f t="shared" si="377"/>
        <v>137</v>
      </c>
      <c r="L1248" s="34">
        <f t="shared" si="378"/>
        <v>24</v>
      </c>
      <c r="M1248" s="34">
        <f t="shared" si="379"/>
        <v>24</v>
      </c>
      <c r="N1248" s="52">
        <f t="shared" si="381"/>
        <v>24</v>
      </c>
      <c r="O1248" s="318">
        <f>+'Terminated loans'!S438</f>
        <v>1615022</v>
      </c>
      <c r="P1248" s="26">
        <f>+'Terminated loans'!T438</f>
        <v>0.03</v>
      </c>
      <c r="Q1248" s="536">
        <f t="shared" si="393"/>
        <v>8.6499999999999994E-2</v>
      </c>
      <c r="R1248" s="222">
        <f t="shared" si="382"/>
        <v>69415.60293364666</v>
      </c>
      <c r="S1248" s="36">
        <f t="shared" si="383"/>
        <v>1524802.5205283712</v>
      </c>
      <c r="T1248" s="36">
        <f t="shared" si="384"/>
        <v>90219.479471628787</v>
      </c>
      <c r="U1248" s="36">
        <f t="shared" si="385"/>
        <v>141171.94987913198</v>
      </c>
      <c r="V1248" s="36">
        <f t="shared" si="386"/>
        <v>50952.470407519955</v>
      </c>
      <c r="W1248" s="37">
        <f t="shared" si="387"/>
        <v>90219.479471612023</v>
      </c>
      <c r="X1248" s="36">
        <f t="shared" si="388"/>
        <v>90219.479471628787</v>
      </c>
      <c r="Y1248" s="276">
        <f t="shared" si="394"/>
        <v>90219.479471612023</v>
      </c>
      <c r="Z1248" s="36">
        <f t="shared" si="389"/>
        <v>141171.94987913198</v>
      </c>
      <c r="AA1248" s="36">
        <f t="shared" si="390"/>
        <v>50952.470407519955</v>
      </c>
      <c r="AB1248" s="38">
        <f t="shared" si="376"/>
        <v>-1.6763806343078613E-8</v>
      </c>
      <c r="AC1248" s="17"/>
      <c r="AD1248" s="17">
        <f t="shared" si="391"/>
        <v>24</v>
      </c>
      <c r="AE1248" s="143"/>
      <c r="AH1248" s="103"/>
      <c r="AI1248" s="533"/>
    </row>
    <row r="1249" spans="1:35">
      <c r="A1249" s="533"/>
      <c r="C1249" s="67" t="str">
        <f>'Terminated loans'!F439</f>
        <v>E</v>
      </c>
      <c r="D1249" s="19">
        <f>'Terminated loans'!H439</f>
        <v>143002829</v>
      </c>
      <c r="E1249" s="19">
        <f>'Terminated loans'!I439</f>
        <v>98</v>
      </c>
      <c r="F1249" s="19" t="str">
        <f>'Terminated loans'!J439</f>
        <v xml:space="preserve">FRANCIS J C S                  </v>
      </c>
      <c r="G1249" s="547" t="str">
        <f t="shared" si="392"/>
        <v>A2</v>
      </c>
      <c r="H1249" s="21">
        <f>'Terminated loans'!L439</f>
        <v>39881</v>
      </c>
      <c r="I1249" s="21">
        <f>IF(B1249="VELS",'Terminated loans'!M439,'Terminated loans'!B439)</f>
        <v>40724</v>
      </c>
      <c r="J1249" s="34">
        <f t="shared" si="380"/>
        <v>28</v>
      </c>
      <c r="K1249" s="34">
        <f t="shared" si="377"/>
        <v>141</v>
      </c>
      <c r="L1249" s="34">
        <f t="shared" si="378"/>
        <v>28</v>
      </c>
      <c r="M1249" s="34">
        <f t="shared" si="379"/>
        <v>28</v>
      </c>
      <c r="N1249" s="52">
        <f t="shared" si="381"/>
        <v>28</v>
      </c>
      <c r="O1249" s="318">
        <f>+'Terminated loans'!S439</f>
        <v>400000</v>
      </c>
      <c r="P1249" s="26">
        <f>+'Terminated loans'!T439</f>
        <v>0.05</v>
      </c>
      <c r="Q1249" s="536">
        <f t="shared" si="393"/>
        <v>0.104</v>
      </c>
      <c r="R1249" s="222">
        <f t="shared" si="382"/>
        <v>15164.955286433302</v>
      </c>
      <c r="S1249" s="36">
        <f t="shared" si="383"/>
        <v>375588.71931438713</v>
      </c>
      <c r="T1249" s="36">
        <f t="shared" si="384"/>
        <v>24411.280685612874</v>
      </c>
      <c r="U1249" s="36">
        <f t="shared" si="385"/>
        <v>49030.028705741395</v>
      </c>
      <c r="V1249" s="36">
        <f t="shared" si="386"/>
        <v>24618.74802013248</v>
      </c>
      <c r="W1249" s="37">
        <f t="shared" si="387"/>
        <v>24411.280685608916</v>
      </c>
      <c r="X1249" s="36">
        <f t="shared" si="388"/>
        <v>24411.280685612874</v>
      </c>
      <c r="Y1249" s="276">
        <f t="shared" si="394"/>
        <v>24411.280685608916</v>
      </c>
      <c r="Z1249" s="36">
        <f t="shared" si="389"/>
        <v>49030.028705741395</v>
      </c>
      <c r="AA1249" s="36">
        <f t="shared" si="390"/>
        <v>24618.74802013248</v>
      </c>
      <c r="AB1249" s="38">
        <f t="shared" si="376"/>
        <v>-3.9581209421157837E-9</v>
      </c>
      <c r="AC1249" s="17"/>
      <c r="AD1249" s="17">
        <f t="shared" si="391"/>
        <v>28</v>
      </c>
      <c r="AE1249" s="143"/>
      <c r="AH1249" s="103"/>
      <c r="AI1249" s="533"/>
    </row>
    <row r="1250" spans="1:35">
      <c r="A1250" s="533"/>
      <c r="C1250" s="67" t="str">
        <f>'Terminated loans'!F440</f>
        <v>E</v>
      </c>
      <c r="D1250" s="19">
        <f>'Terminated loans'!H440</f>
        <v>143007073</v>
      </c>
      <c r="E1250" s="19">
        <f>'Terminated loans'!I440</f>
        <v>99</v>
      </c>
      <c r="F1250" s="19" t="str">
        <f>'Terminated loans'!J440</f>
        <v xml:space="preserve">CUTTAREE N/H-LOAN              </v>
      </c>
      <c r="G1250" s="547" t="str">
        <f t="shared" si="392"/>
        <v>A1</v>
      </c>
      <c r="H1250" s="21">
        <f>'Terminated loans'!L440</f>
        <v>37816</v>
      </c>
      <c r="I1250" s="21">
        <f>IF(B1250="VELS",'Terminated loans'!M440,'Terminated loans'!B440)</f>
        <v>40724</v>
      </c>
      <c r="J1250" s="34">
        <f t="shared" si="380"/>
        <v>96</v>
      </c>
      <c r="K1250" s="34">
        <f t="shared" si="377"/>
        <v>209</v>
      </c>
      <c r="L1250" s="34">
        <f t="shared" si="378"/>
        <v>96</v>
      </c>
      <c r="M1250" s="34">
        <f t="shared" si="379"/>
        <v>96</v>
      </c>
      <c r="N1250" s="52">
        <f t="shared" si="381"/>
        <v>96</v>
      </c>
      <c r="O1250" s="318">
        <f>+'Terminated loans'!S440</f>
        <v>517506</v>
      </c>
      <c r="P1250" s="26">
        <f>+'Terminated loans'!T440</f>
        <v>0.03</v>
      </c>
      <c r="Q1250" s="536">
        <f t="shared" si="393"/>
        <v>8.6499999999999994E-2</v>
      </c>
      <c r="R1250" s="222">
        <f t="shared" si="382"/>
        <v>6070.1238513084809</v>
      </c>
      <c r="S1250" s="36">
        <f t="shared" si="383"/>
        <v>419518.14547963825</v>
      </c>
      <c r="T1250" s="36">
        <f t="shared" si="384"/>
        <v>97987.854520361754</v>
      </c>
      <c r="U1250" s="36">
        <f t="shared" si="385"/>
        <v>163213.74424597144</v>
      </c>
      <c r="V1250" s="36">
        <f t="shared" si="386"/>
        <v>65225.889725614106</v>
      </c>
      <c r="W1250" s="37">
        <f t="shared" si="387"/>
        <v>97987.85452035733</v>
      </c>
      <c r="X1250" s="36">
        <f t="shared" si="388"/>
        <v>97987.854520361754</v>
      </c>
      <c r="Y1250" s="276">
        <f t="shared" si="394"/>
        <v>97987.85452035733</v>
      </c>
      <c r="Z1250" s="36">
        <f t="shared" si="389"/>
        <v>163213.74424597144</v>
      </c>
      <c r="AA1250" s="36">
        <f t="shared" si="390"/>
        <v>65225.889725614106</v>
      </c>
      <c r="AB1250" s="38">
        <f t="shared" si="376"/>
        <v>-4.4237822294235229E-9</v>
      </c>
      <c r="AC1250" s="17"/>
      <c r="AD1250" s="17">
        <f t="shared" si="391"/>
        <v>96</v>
      </c>
      <c r="AE1250" s="143"/>
      <c r="AH1250" s="103"/>
      <c r="AI1250" s="533"/>
    </row>
    <row r="1251" spans="1:35">
      <c r="A1251" s="533"/>
      <c r="C1251" s="67" t="str">
        <f>'Terminated loans'!F441</f>
        <v>E</v>
      </c>
      <c r="D1251" s="19">
        <f>'Terminated loans'!H441</f>
        <v>143007189</v>
      </c>
      <c r="E1251" s="19">
        <f>'Terminated loans'!I441</f>
        <v>98</v>
      </c>
      <c r="F1251" s="19" t="str">
        <f>'Terminated loans'!J441</f>
        <v xml:space="preserve">JOWREE J S/043599              </v>
      </c>
      <c r="G1251" s="547" t="str">
        <f t="shared" si="392"/>
        <v>A2</v>
      </c>
      <c r="H1251" s="21">
        <f>'Terminated loans'!L441</f>
        <v>39224</v>
      </c>
      <c r="I1251" s="21">
        <f>IF(B1251="VELS",'Terminated loans'!M441,'Terminated loans'!B441)</f>
        <v>40724</v>
      </c>
      <c r="J1251" s="34">
        <f t="shared" si="380"/>
        <v>49</v>
      </c>
      <c r="K1251" s="34">
        <f t="shared" si="377"/>
        <v>162</v>
      </c>
      <c r="L1251" s="34">
        <f t="shared" si="378"/>
        <v>49</v>
      </c>
      <c r="M1251" s="34">
        <f t="shared" si="379"/>
        <v>49</v>
      </c>
      <c r="N1251" s="52">
        <f t="shared" si="381"/>
        <v>49</v>
      </c>
      <c r="O1251" s="318">
        <f>+'Terminated loans'!S441</f>
        <v>415023</v>
      </c>
      <c r="P1251" s="26">
        <f>+'Terminated loans'!T441</f>
        <v>0.05</v>
      </c>
      <c r="Q1251" s="536">
        <f t="shared" si="393"/>
        <v>0.104</v>
      </c>
      <c r="R1251" s="222">
        <f t="shared" si="382"/>
        <v>9381.4617622978876</v>
      </c>
      <c r="S1251" s="36">
        <f t="shared" si="383"/>
        <v>373253.63668121421</v>
      </c>
      <c r="T1251" s="36">
        <f t="shared" si="384"/>
        <v>41769.363318785792</v>
      </c>
      <c r="U1251" s="36">
        <f t="shared" si="385"/>
        <v>86437.989671378571</v>
      </c>
      <c r="V1251" s="36">
        <f t="shared" si="386"/>
        <v>44668.626352596562</v>
      </c>
      <c r="W1251" s="37">
        <f t="shared" si="387"/>
        <v>41769.363318782009</v>
      </c>
      <c r="X1251" s="36">
        <f t="shared" si="388"/>
        <v>41769.363318785792</v>
      </c>
      <c r="Y1251" s="276">
        <f t="shared" si="394"/>
        <v>41769.363318782009</v>
      </c>
      <c r="Z1251" s="36">
        <f t="shared" si="389"/>
        <v>86437.989671378571</v>
      </c>
      <c r="AA1251" s="36">
        <f t="shared" si="390"/>
        <v>44668.626352596562</v>
      </c>
      <c r="AB1251" s="38">
        <f t="shared" si="376"/>
        <v>-3.7834979593753815E-9</v>
      </c>
      <c r="AC1251" s="17"/>
      <c r="AD1251" s="17">
        <f t="shared" si="391"/>
        <v>49</v>
      </c>
      <c r="AE1251" s="143"/>
      <c r="AH1251" s="103"/>
      <c r="AI1251" s="533"/>
    </row>
    <row r="1252" spans="1:35">
      <c r="A1252" s="533"/>
      <c r="C1252" s="67" t="str">
        <f>'Terminated loans'!F442</f>
        <v>E</v>
      </c>
      <c r="D1252" s="19">
        <f>'Terminated loans'!H442</f>
        <v>143007383</v>
      </c>
      <c r="E1252" s="19">
        <f>'Terminated loans'!I442</f>
        <v>4</v>
      </c>
      <c r="F1252" s="19" t="str">
        <f>'Terminated loans'!J442</f>
        <v xml:space="preserve">CUTTAREE N                     </v>
      </c>
      <c r="G1252" s="547" t="str">
        <f t="shared" si="392"/>
        <v>A1</v>
      </c>
      <c r="H1252" s="21">
        <f>'Terminated loans'!L442</f>
        <v>33752</v>
      </c>
      <c r="I1252" s="21">
        <f>IF(B1252="VELS",'Terminated loans'!M442,'Terminated loans'!B442)</f>
        <v>40724</v>
      </c>
      <c r="J1252" s="34">
        <f t="shared" si="380"/>
        <v>229</v>
      </c>
      <c r="K1252" s="34">
        <f t="shared" si="377"/>
        <v>342</v>
      </c>
      <c r="L1252" s="34">
        <f t="shared" si="378"/>
        <v>180</v>
      </c>
      <c r="M1252" s="34">
        <f t="shared" si="379"/>
        <v>180</v>
      </c>
      <c r="N1252" s="52">
        <f t="shared" si="381"/>
        <v>180</v>
      </c>
      <c r="O1252" s="318">
        <f>+'Terminated loans'!S442</f>
        <v>105246</v>
      </c>
      <c r="P1252" s="26">
        <f>+'Terminated loans'!T442</f>
        <v>0.03</v>
      </c>
      <c r="Q1252" s="536">
        <f t="shared" si="393"/>
        <v>8.6499999999999994E-2</v>
      </c>
      <c r="R1252" s="222">
        <f t="shared" si="382"/>
        <v>726.80955312697336</v>
      </c>
      <c r="S1252" s="36">
        <f t="shared" si="383"/>
        <v>73152.651408727703</v>
      </c>
      <c r="T1252" s="36">
        <f t="shared" si="384"/>
        <v>32093.348591272297</v>
      </c>
      <c r="U1252" s="36">
        <f t="shared" si="385"/>
        <v>57673.06815412677</v>
      </c>
      <c r="V1252" s="36">
        <f t="shared" si="386"/>
        <v>25579.719562855214</v>
      </c>
      <c r="W1252" s="37">
        <f t="shared" si="387"/>
        <v>32093.348591271555</v>
      </c>
      <c r="X1252" s="36">
        <f t="shared" si="388"/>
        <v>32093.348591272297</v>
      </c>
      <c r="Y1252" s="276">
        <f t="shared" si="394"/>
        <v>32093.348591271555</v>
      </c>
      <c r="Z1252" s="36">
        <f t="shared" si="389"/>
        <v>57673.06815412677</v>
      </c>
      <c r="AA1252" s="36">
        <f t="shared" si="390"/>
        <v>25579.719562855214</v>
      </c>
      <c r="AB1252" s="38">
        <f t="shared" si="376"/>
        <v>-7.4214767664670944E-10</v>
      </c>
      <c r="AC1252" s="17"/>
      <c r="AD1252" s="17">
        <f t="shared" si="391"/>
        <v>180</v>
      </c>
      <c r="AE1252" s="143"/>
      <c r="AH1252" s="103"/>
      <c r="AI1252" s="533"/>
    </row>
    <row r="1253" spans="1:35">
      <c r="A1253" s="533"/>
      <c r="C1253" s="67" t="str">
        <f>'Terminated loans'!F443</f>
        <v>E</v>
      </c>
      <c r="D1253" s="19">
        <f>'Terminated loans'!H443</f>
        <v>143009939</v>
      </c>
      <c r="E1253" s="19">
        <f>'Terminated loans'!I443</f>
        <v>98</v>
      </c>
      <c r="F1253" s="19" t="str">
        <f>'Terminated loans'!J443</f>
        <v xml:space="preserve">BRUNEL J A                     </v>
      </c>
      <c r="G1253" s="547" t="str">
        <f t="shared" si="392"/>
        <v>A2</v>
      </c>
      <c r="H1253" s="21">
        <f>'Terminated loans'!L443</f>
        <v>40000</v>
      </c>
      <c r="I1253" s="21">
        <f>IF(B1253="VELS",'Terminated loans'!M443,'Terminated loans'!B443)</f>
        <v>40724</v>
      </c>
      <c r="J1253" s="34">
        <f t="shared" si="380"/>
        <v>24</v>
      </c>
      <c r="K1253" s="34">
        <f t="shared" si="377"/>
        <v>137</v>
      </c>
      <c r="L1253" s="34">
        <f t="shared" si="378"/>
        <v>24</v>
      </c>
      <c r="M1253" s="34">
        <f t="shared" si="379"/>
        <v>24</v>
      </c>
      <c r="N1253" s="52">
        <f t="shared" si="381"/>
        <v>24</v>
      </c>
      <c r="O1253" s="318">
        <f>+'Terminated loans'!S443</f>
        <v>404429</v>
      </c>
      <c r="P1253" s="26">
        <f>+'Terminated loans'!T443</f>
        <v>0.05</v>
      </c>
      <c r="Q1253" s="536">
        <f t="shared" si="393"/>
        <v>0.104</v>
      </c>
      <c r="R1253" s="222">
        <f t="shared" si="382"/>
        <v>17742.862278759567</v>
      </c>
      <c r="S1253" s="36">
        <f t="shared" si="383"/>
        <v>382968.97556587314</v>
      </c>
      <c r="T1253" s="36">
        <f t="shared" si="384"/>
        <v>21460.024434126855</v>
      </c>
      <c r="U1253" s="36">
        <f t="shared" si="385"/>
        <v>42859.719124352501</v>
      </c>
      <c r="V1253" s="36">
        <f t="shared" si="386"/>
        <v>21399.694690229546</v>
      </c>
      <c r="W1253" s="37">
        <f t="shared" si="387"/>
        <v>21460.024434122955</v>
      </c>
      <c r="X1253" s="36">
        <f t="shared" si="388"/>
        <v>21460.024434126855</v>
      </c>
      <c r="Y1253" s="276">
        <f t="shared" si="394"/>
        <v>21460.024434122955</v>
      </c>
      <c r="Z1253" s="36">
        <f t="shared" si="389"/>
        <v>42859.719124352501</v>
      </c>
      <c r="AA1253" s="36">
        <f t="shared" si="390"/>
        <v>21399.694690229546</v>
      </c>
      <c r="AB1253" s="38">
        <f t="shared" si="376"/>
        <v>-3.8999132812023163E-9</v>
      </c>
      <c r="AC1253" s="17"/>
      <c r="AD1253" s="17">
        <f t="shared" si="391"/>
        <v>24</v>
      </c>
      <c r="AE1253" s="143"/>
      <c r="AH1253" s="103"/>
      <c r="AI1253" s="533"/>
    </row>
    <row r="1254" spans="1:35">
      <c r="A1254" s="533"/>
      <c r="C1254" s="67" t="str">
        <f>'Terminated loans'!F444</f>
        <v>N</v>
      </c>
      <c r="D1254" s="19">
        <f>'Terminated loans'!H444</f>
        <v>143010074</v>
      </c>
      <c r="E1254" s="19">
        <f>'Terminated loans'!I444</f>
        <v>98</v>
      </c>
      <c r="F1254" s="19" t="str">
        <f>'Terminated loans'!J444</f>
        <v xml:space="preserve">HOSSENY R/040252               </v>
      </c>
      <c r="G1254" s="547" t="str">
        <f t="shared" si="392"/>
        <v>A2</v>
      </c>
      <c r="H1254" s="21">
        <f>'Terminated loans'!L444</f>
        <v>38902</v>
      </c>
      <c r="I1254" s="21">
        <f>IF(B1254="VELS",'Terminated loans'!M444,'Terminated loans'!B444)</f>
        <v>40717</v>
      </c>
      <c r="J1254" s="34">
        <f t="shared" si="380"/>
        <v>60</v>
      </c>
      <c r="K1254" s="34">
        <f t="shared" si="377"/>
        <v>173</v>
      </c>
      <c r="L1254" s="34">
        <f t="shared" si="378"/>
        <v>60</v>
      </c>
      <c r="M1254" s="34">
        <f t="shared" si="379"/>
        <v>60</v>
      </c>
      <c r="N1254" s="52">
        <f t="shared" si="381"/>
        <v>60</v>
      </c>
      <c r="O1254" s="318">
        <f>+'Terminated loans'!S444</f>
        <v>158723</v>
      </c>
      <c r="P1254" s="26">
        <f>+'Terminated loans'!T444</f>
        <v>0.05</v>
      </c>
      <c r="Q1254" s="536">
        <f t="shared" si="393"/>
        <v>0.104</v>
      </c>
      <c r="R1254" s="222">
        <f t="shared" si="382"/>
        <v>2995.2988176783479</v>
      </c>
      <c r="S1254" s="36">
        <f t="shared" si="383"/>
        <v>139677.46435316405</v>
      </c>
      <c r="T1254" s="36">
        <f t="shared" si="384"/>
        <v>19045.535646835953</v>
      </c>
      <c r="U1254" s="36">
        <f t="shared" si="385"/>
        <v>40040.464707535488</v>
      </c>
      <c r="V1254" s="36">
        <f t="shared" si="386"/>
        <v>20994.929060700873</v>
      </c>
      <c r="W1254" s="37">
        <f t="shared" si="387"/>
        <v>19045.535646834614</v>
      </c>
      <c r="X1254" s="36">
        <f t="shared" si="388"/>
        <v>19045.535646835953</v>
      </c>
      <c r="Y1254" s="276">
        <f t="shared" si="394"/>
        <v>19045.535646834614</v>
      </c>
      <c r="Z1254" s="36">
        <f t="shared" si="389"/>
        <v>40040.464707535488</v>
      </c>
      <c r="AA1254" s="36">
        <f t="shared" si="390"/>
        <v>20994.929060700873</v>
      </c>
      <c r="AB1254" s="38">
        <f t="shared" ref="AB1254:AB1317" si="395">IF(ISERROR(Z1254-AA1254-T1254),"CHECK",Z1254-AA1254-T1254)</f>
        <v>-1.3387762010097504E-9</v>
      </c>
      <c r="AC1254" s="17"/>
      <c r="AD1254" s="17">
        <f t="shared" si="391"/>
        <v>60</v>
      </c>
      <c r="AH1254" s="103"/>
      <c r="AI1254" s="533"/>
    </row>
    <row r="1255" spans="1:35">
      <c r="A1255" s="533"/>
      <c r="C1255" s="67" t="str">
        <f>'Terminated loans'!F445</f>
        <v>E</v>
      </c>
      <c r="D1255" s="19">
        <f>'Terminated loans'!H445</f>
        <v>143012220</v>
      </c>
      <c r="E1255" s="19">
        <f>'Terminated loans'!I445</f>
        <v>98</v>
      </c>
      <c r="F1255" s="19" t="str">
        <f>'Terminated loans'!J445</f>
        <v xml:space="preserve">SANHYE D/050712                </v>
      </c>
      <c r="G1255" s="547" t="str">
        <f t="shared" si="392"/>
        <v>A2</v>
      </c>
      <c r="H1255" s="21">
        <f>'Terminated loans'!L445</f>
        <v>39436</v>
      </c>
      <c r="I1255" s="21">
        <f>IF(B1255="VELS",'Terminated loans'!M445,'Terminated loans'!B445)</f>
        <v>40724</v>
      </c>
      <c r="J1255" s="34">
        <f t="shared" si="380"/>
        <v>42</v>
      </c>
      <c r="K1255" s="34">
        <f t="shared" si="377"/>
        <v>155</v>
      </c>
      <c r="L1255" s="34">
        <f t="shared" si="378"/>
        <v>42</v>
      </c>
      <c r="M1255" s="34">
        <f t="shared" si="379"/>
        <v>42</v>
      </c>
      <c r="N1255" s="52">
        <f t="shared" si="381"/>
        <v>42</v>
      </c>
      <c r="O1255" s="318">
        <f>+'Terminated loans'!S445</f>
        <v>225024</v>
      </c>
      <c r="P1255" s="26">
        <f>+'Terminated loans'!T445</f>
        <v>0.05</v>
      </c>
      <c r="Q1255" s="536">
        <f t="shared" si="393"/>
        <v>0.104</v>
      </c>
      <c r="R1255" s="222">
        <f t="shared" si="382"/>
        <v>5851.3064507068793</v>
      </c>
      <c r="S1255" s="36">
        <f t="shared" si="383"/>
        <v>205258.09188413928</v>
      </c>
      <c r="T1255" s="36">
        <f t="shared" si="384"/>
        <v>19765.908115860715</v>
      </c>
      <c r="U1255" s="36">
        <f t="shared" si="385"/>
        <v>40496.77904554765</v>
      </c>
      <c r="V1255" s="36">
        <f t="shared" si="386"/>
        <v>20730.870929688914</v>
      </c>
      <c r="W1255" s="37">
        <f t="shared" si="387"/>
        <v>19765.908115858736</v>
      </c>
      <c r="X1255" s="36">
        <f t="shared" si="388"/>
        <v>19765.908115860715</v>
      </c>
      <c r="Y1255" s="276">
        <f t="shared" si="394"/>
        <v>19765.908115858736</v>
      </c>
      <c r="Z1255" s="36">
        <f t="shared" si="389"/>
        <v>40496.77904554765</v>
      </c>
      <c r="AA1255" s="36">
        <f t="shared" si="390"/>
        <v>20730.870929688914</v>
      </c>
      <c r="AB1255" s="38">
        <f t="shared" si="395"/>
        <v>-1.9790604710578918E-9</v>
      </c>
      <c r="AC1255" s="17"/>
      <c r="AD1255" s="17">
        <f t="shared" si="391"/>
        <v>42</v>
      </c>
      <c r="AE1255" s="143"/>
      <c r="AH1255" s="103"/>
      <c r="AI1255" s="533"/>
    </row>
    <row r="1256" spans="1:35">
      <c r="A1256" s="533"/>
      <c r="C1256" s="67" t="str">
        <f>'Terminated loans'!F446</f>
        <v>E</v>
      </c>
      <c r="D1256" s="19">
        <f>'Terminated loans'!H446</f>
        <v>143013499</v>
      </c>
      <c r="E1256" s="19">
        <f>'Terminated loans'!I446</f>
        <v>4</v>
      </c>
      <c r="F1256" s="19" t="str">
        <f>'Terminated loans'!J446</f>
        <v xml:space="preserve">HOSSENY R                      </v>
      </c>
      <c r="G1256" s="547" t="str">
        <f t="shared" si="392"/>
        <v>A1</v>
      </c>
      <c r="H1256" s="21">
        <f>'Terminated loans'!L446</f>
        <v>37305</v>
      </c>
      <c r="I1256" s="21">
        <f>IF(B1256="VELS",'Terminated loans'!M446,'Terminated loans'!B446)</f>
        <v>40724</v>
      </c>
      <c r="J1256" s="34">
        <f t="shared" si="380"/>
        <v>112</v>
      </c>
      <c r="K1256" s="34">
        <f t="shared" ref="K1256:K1319" si="396">ROUND(($I$35-H1256)/365*12,0)</f>
        <v>226</v>
      </c>
      <c r="L1256" s="34">
        <f t="shared" ref="L1256:L1319" si="397">IF(B1256="VELS",J1256,IF(J1256&gt;(IF(OR(E1256=4,E1256=99),$J$3,IF(E1256=97,$J$6,IF(E1256=98,$J$5,"Check")))),(IF(OR(E1256=4,E1256=99),$J$3,IF(E1256=97,$J$6,IF(E1256=98,$J$5,"Check")))),J1256))</f>
        <v>112</v>
      </c>
      <c r="M1256" s="34">
        <f t="shared" ref="M1256:M1319" si="398">IF(K1256&gt;L1256,L1256,K1256)</f>
        <v>112</v>
      </c>
      <c r="N1256" s="52">
        <f t="shared" si="381"/>
        <v>112</v>
      </c>
      <c r="O1256" s="318">
        <f>+'Terminated loans'!S446</f>
        <v>292459</v>
      </c>
      <c r="P1256" s="26">
        <f>+'Terminated loans'!T446</f>
        <v>4.2500000000000003E-2</v>
      </c>
      <c r="Q1256" s="536">
        <f t="shared" si="393"/>
        <v>8.6499999999999994E-2</v>
      </c>
      <c r="R1256" s="222">
        <f t="shared" si="382"/>
        <v>3167.8477860835028</v>
      </c>
      <c r="S1256" s="36">
        <f t="shared" si="383"/>
        <v>242877.83016249171</v>
      </c>
      <c r="T1256" s="36">
        <f t="shared" si="384"/>
        <v>49581.169837508292</v>
      </c>
      <c r="U1256" s="36">
        <f t="shared" si="385"/>
        <v>111921.12187885813</v>
      </c>
      <c r="V1256" s="36">
        <f t="shared" si="386"/>
        <v>62339.952041352226</v>
      </c>
      <c r="W1256" s="37">
        <f t="shared" si="387"/>
        <v>49581.169837505906</v>
      </c>
      <c r="X1256" s="36">
        <f t="shared" si="388"/>
        <v>49581.169837508292</v>
      </c>
      <c r="Y1256" s="276">
        <f t="shared" si="394"/>
        <v>49581.169837505906</v>
      </c>
      <c r="Z1256" s="36">
        <f t="shared" si="389"/>
        <v>111921.12187885813</v>
      </c>
      <c r="AA1256" s="36">
        <f t="shared" si="390"/>
        <v>62339.952041352226</v>
      </c>
      <c r="AB1256" s="38">
        <f t="shared" si="395"/>
        <v>-2.3865140974521637E-9</v>
      </c>
      <c r="AC1256" s="17"/>
      <c r="AD1256" s="17">
        <f t="shared" si="391"/>
        <v>112</v>
      </c>
      <c r="AE1256" s="143"/>
      <c r="AH1256" s="103"/>
      <c r="AI1256" s="533"/>
    </row>
    <row r="1257" spans="1:35">
      <c r="A1257" s="533"/>
      <c r="C1257" s="67" t="str">
        <f>'Terminated loans'!F447</f>
        <v>E</v>
      </c>
      <c r="D1257" s="19">
        <f>'Terminated loans'!H447</f>
        <v>143014347</v>
      </c>
      <c r="E1257" s="19">
        <f>'Terminated loans'!I447</f>
        <v>4</v>
      </c>
      <c r="F1257" s="19" t="str">
        <f>'Terminated loans'!J447</f>
        <v xml:space="preserve">JEETOO K - HOUSE LN            </v>
      </c>
      <c r="G1257" s="547" t="str">
        <f t="shared" si="392"/>
        <v>A1</v>
      </c>
      <c r="H1257" s="21">
        <f>'Terminated loans'!L447</f>
        <v>33317</v>
      </c>
      <c r="I1257" s="21">
        <f>IF(B1257="VELS",'Terminated loans'!M447,'Terminated loans'!B447)</f>
        <v>40724</v>
      </c>
      <c r="J1257" s="34">
        <f t="shared" si="380"/>
        <v>244</v>
      </c>
      <c r="K1257" s="34">
        <f t="shared" si="396"/>
        <v>357</v>
      </c>
      <c r="L1257" s="34">
        <f t="shared" si="397"/>
        <v>180</v>
      </c>
      <c r="M1257" s="34">
        <f t="shared" si="398"/>
        <v>180</v>
      </c>
      <c r="N1257" s="52">
        <f t="shared" si="381"/>
        <v>180</v>
      </c>
      <c r="O1257" s="318">
        <f>+'Terminated loans'!S447</f>
        <v>103483</v>
      </c>
      <c r="P1257" s="26">
        <f>+'Terminated loans'!T447</f>
        <v>0.03</v>
      </c>
      <c r="Q1257" s="536">
        <f t="shared" si="393"/>
        <v>8.6499999999999994E-2</v>
      </c>
      <c r="R1257" s="222">
        <f t="shared" si="382"/>
        <v>714.6345988088724</v>
      </c>
      <c r="S1257" s="36">
        <f t="shared" si="383"/>
        <v>71927.254486910388</v>
      </c>
      <c r="T1257" s="36">
        <f t="shared" si="384"/>
        <v>31555.745513089612</v>
      </c>
      <c r="U1257" s="36">
        <f t="shared" si="385"/>
        <v>56706.97329868596</v>
      </c>
      <c r="V1257" s="36">
        <f t="shared" si="386"/>
        <v>25151.227785597046</v>
      </c>
      <c r="W1257" s="37">
        <f t="shared" si="387"/>
        <v>31555.745513088914</v>
      </c>
      <c r="X1257" s="36">
        <f t="shared" si="388"/>
        <v>31555.745513089612</v>
      </c>
      <c r="Y1257" s="276">
        <f t="shared" si="394"/>
        <v>31555.745513088914</v>
      </c>
      <c r="Z1257" s="36">
        <f t="shared" si="389"/>
        <v>56706.97329868596</v>
      </c>
      <c r="AA1257" s="36">
        <f t="shared" si="390"/>
        <v>25151.227785597046</v>
      </c>
      <c r="AB1257" s="38">
        <f t="shared" si="395"/>
        <v>-6.9849193096160889E-10</v>
      </c>
      <c r="AC1257" s="17"/>
      <c r="AD1257" s="17">
        <f t="shared" si="391"/>
        <v>180</v>
      </c>
      <c r="AE1257" s="143"/>
      <c r="AH1257" s="103"/>
      <c r="AI1257" s="533"/>
    </row>
    <row r="1258" spans="1:35">
      <c r="A1258" s="533"/>
      <c r="C1258" s="67" t="str">
        <f>'Terminated loans'!F448</f>
        <v>E</v>
      </c>
      <c r="D1258" s="19">
        <f>'Terminated loans'!H448</f>
        <v>143016382</v>
      </c>
      <c r="E1258" s="19">
        <f>'Terminated loans'!I448</f>
        <v>98</v>
      </c>
      <c r="F1258" s="19" t="str">
        <f>'Terminated loans'!J448</f>
        <v xml:space="preserve">PARBHOO M C/049896             </v>
      </c>
      <c r="G1258" s="547" t="str">
        <f t="shared" si="392"/>
        <v>A2</v>
      </c>
      <c r="H1258" s="21">
        <f>'Terminated loans'!L448</f>
        <v>39419</v>
      </c>
      <c r="I1258" s="21">
        <f>IF(B1258="VELS",'Terminated loans'!M448,'Terminated loans'!B448)</f>
        <v>40724</v>
      </c>
      <c r="J1258" s="34">
        <f t="shared" si="380"/>
        <v>43</v>
      </c>
      <c r="K1258" s="34">
        <f t="shared" si="396"/>
        <v>156</v>
      </c>
      <c r="L1258" s="34">
        <f t="shared" si="397"/>
        <v>43</v>
      </c>
      <c r="M1258" s="34">
        <f t="shared" si="398"/>
        <v>43</v>
      </c>
      <c r="N1258" s="52">
        <f t="shared" si="381"/>
        <v>43</v>
      </c>
      <c r="O1258" s="318">
        <f>+'Terminated loans'!S448</f>
        <v>263459</v>
      </c>
      <c r="P1258" s="26">
        <f>+'Terminated loans'!T448</f>
        <v>0.05</v>
      </c>
      <c r="Q1258" s="536">
        <f t="shared" si="393"/>
        <v>0.104</v>
      </c>
      <c r="R1258" s="222">
        <f t="shared" si="382"/>
        <v>6704.9292419807161</v>
      </c>
      <c r="S1258" s="36">
        <f t="shared" si="383"/>
        <v>239828.75560974554</v>
      </c>
      <c r="T1258" s="36">
        <f t="shared" si="384"/>
        <v>23630.244390254462</v>
      </c>
      <c r="U1258" s="36">
        <f t="shared" si="385"/>
        <v>48483.201795422938</v>
      </c>
      <c r="V1258" s="36">
        <f t="shared" si="386"/>
        <v>24852.957405170775</v>
      </c>
      <c r="W1258" s="37">
        <f t="shared" si="387"/>
        <v>23630.244390252163</v>
      </c>
      <c r="X1258" s="36">
        <f t="shared" si="388"/>
        <v>23630.244390254462</v>
      </c>
      <c r="Y1258" s="276">
        <f t="shared" si="394"/>
        <v>23630.244390252163</v>
      </c>
      <c r="Z1258" s="36">
        <f t="shared" si="389"/>
        <v>48483.201795422938</v>
      </c>
      <c r="AA1258" s="36">
        <f t="shared" si="390"/>
        <v>24852.957405170775</v>
      </c>
      <c r="AB1258" s="38">
        <f t="shared" si="395"/>
        <v>-2.2992026060819626E-9</v>
      </c>
      <c r="AC1258" s="17"/>
      <c r="AD1258" s="17">
        <f t="shared" si="391"/>
        <v>43</v>
      </c>
      <c r="AE1258" s="143"/>
      <c r="AH1258" s="103"/>
      <c r="AI1258" s="533"/>
    </row>
    <row r="1259" spans="1:35">
      <c r="A1259" s="533"/>
      <c r="C1259" s="67" t="str">
        <f>'Terminated loans'!F449</f>
        <v>E</v>
      </c>
      <c r="D1259" s="19">
        <f>'Terminated loans'!H449</f>
        <v>143016714</v>
      </c>
      <c r="E1259" s="19">
        <f>'Terminated loans'!I449</f>
        <v>99</v>
      </c>
      <c r="F1259" s="19" t="str">
        <f>'Terminated loans'!J449</f>
        <v xml:space="preserve">KONG KAW WA N K                </v>
      </c>
      <c r="G1259" s="547" t="str">
        <f t="shared" si="392"/>
        <v>A1</v>
      </c>
      <c r="H1259" s="21">
        <f>'Terminated loans'!L449</f>
        <v>38828</v>
      </c>
      <c r="I1259" s="21">
        <f>IF(B1259="VELS",'Terminated loans'!M449,'Terminated loans'!B449)</f>
        <v>40724</v>
      </c>
      <c r="J1259" s="34">
        <f t="shared" si="380"/>
        <v>62</v>
      </c>
      <c r="K1259" s="34">
        <f t="shared" si="396"/>
        <v>175</v>
      </c>
      <c r="L1259" s="34">
        <f t="shared" si="397"/>
        <v>62</v>
      </c>
      <c r="M1259" s="34">
        <f t="shared" si="398"/>
        <v>62</v>
      </c>
      <c r="N1259" s="52">
        <f t="shared" si="381"/>
        <v>62</v>
      </c>
      <c r="O1259" s="318">
        <f>+'Terminated loans'!S449</f>
        <v>1300015</v>
      </c>
      <c r="P1259" s="26">
        <f>+'Terminated loans'!T449</f>
        <v>0.03</v>
      </c>
      <c r="Q1259" s="536">
        <f t="shared" si="393"/>
        <v>8.6499999999999994E-2</v>
      </c>
      <c r="R1259" s="222">
        <f t="shared" si="382"/>
        <v>22661.11222043234</v>
      </c>
      <c r="S1259" s="36">
        <f t="shared" si="383"/>
        <v>1129786.0936362685</v>
      </c>
      <c r="T1259" s="36">
        <f t="shared" si="384"/>
        <v>170228.90636373148</v>
      </c>
      <c r="U1259" s="36">
        <f t="shared" si="385"/>
        <v>275202.86403052369</v>
      </c>
      <c r="V1259" s="36">
        <f t="shared" si="386"/>
        <v>104973.95766680478</v>
      </c>
      <c r="W1259" s="37">
        <f t="shared" si="387"/>
        <v>170228.90636371891</v>
      </c>
      <c r="X1259" s="36">
        <f t="shared" si="388"/>
        <v>170228.90636373148</v>
      </c>
      <c r="Y1259" s="276">
        <f t="shared" si="394"/>
        <v>170228.90636371891</v>
      </c>
      <c r="Z1259" s="36">
        <f t="shared" si="389"/>
        <v>275202.86403052369</v>
      </c>
      <c r="AA1259" s="36">
        <f t="shared" si="390"/>
        <v>104973.95766680478</v>
      </c>
      <c r="AB1259" s="38">
        <f t="shared" si="395"/>
        <v>-1.257285475730896E-8</v>
      </c>
      <c r="AC1259" s="17"/>
      <c r="AD1259" s="17">
        <f t="shared" si="391"/>
        <v>62</v>
      </c>
      <c r="AE1259" s="143"/>
      <c r="AH1259" s="103"/>
      <c r="AI1259" s="533"/>
    </row>
    <row r="1260" spans="1:35">
      <c r="A1260" s="533"/>
      <c r="C1260" s="67" t="str">
        <f>'Terminated loans'!F450</f>
        <v>E</v>
      </c>
      <c r="D1260" s="19">
        <f>'Terminated loans'!H450</f>
        <v>143019810</v>
      </c>
      <c r="E1260" s="19">
        <f>'Terminated loans'!I450</f>
        <v>99</v>
      </c>
      <c r="F1260" s="19" t="str">
        <f>'Terminated loans'!J450</f>
        <v xml:space="preserve">BERNARD G                      </v>
      </c>
      <c r="G1260" s="547" t="str">
        <f t="shared" si="392"/>
        <v>A1</v>
      </c>
      <c r="H1260" s="21">
        <f>'Terminated loans'!L450</f>
        <v>39764</v>
      </c>
      <c r="I1260" s="21">
        <f>IF(B1260="VELS",'Terminated loans'!M450,'Terminated loans'!B450)</f>
        <v>40724</v>
      </c>
      <c r="J1260" s="34">
        <f t="shared" si="380"/>
        <v>32</v>
      </c>
      <c r="K1260" s="34">
        <f t="shared" si="396"/>
        <v>145</v>
      </c>
      <c r="L1260" s="34">
        <f t="shared" si="397"/>
        <v>32</v>
      </c>
      <c r="M1260" s="34">
        <f t="shared" si="398"/>
        <v>32</v>
      </c>
      <c r="N1260" s="52">
        <f t="shared" si="381"/>
        <v>32</v>
      </c>
      <c r="O1260" s="318">
        <f>+'Terminated loans'!S450</f>
        <v>2645826</v>
      </c>
      <c r="P1260" s="26">
        <f>+'Terminated loans'!T450</f>
        <v>0.03</v>
      </c>
      <c r="Q1260" s="536">
        <f t="shared" si="393"/>
        <v>8.6499999999999994E-2</v>
      </c>
      <c r="R1260" s="222">
        <f t="shared" si="382"/>
        <v>86136.691953226255</v>
      </c>
      <c r="S1260" s="36">
        <f t="shared" si="383"/>
        <v>2453714.9710493633</v>
      </c>
      <c r="T1260" s="36">
        <f t="shared" si="384"/>
        <v>192111.02895063674</v>
      </c>
      <c r="U1260" s="36">
        <f t="shared" si="385"/>
        <v>302659.17145384941</v>
      </c>
      <c r="V1260" s="36">
        <f t="shared" si="386"/>
        <v>110548.14250324015</v>
      </c>
      <c r="W1260" s="37">
        <f t="shared" si="387"/>
        <v>192111.02895060927</v>
      </c>
      <c r="X1260" s="36">
        <f t="shared" si="388"/>
        <v>192111.02895063674</v>
      </c>
      <c r="Y1260" s="276">
        <f t="shared" si="394"/>
        <v>192111.02895060927</v>
      </c>
      <c r="Z1260" s="36">
        <f t="shared" si="389"/>
        <v>302659.17145384941</v>
      </c>
      <c r="AA1260" s="36">
        <f t="shared" si="390"/>
        <v>110548.14250324015</v>
      </c>
      <c r="AB1260" s="38">
        <f t="shared" si="395"/>
        <v>-2.7474015951156616E-8</v>
      </c>
      <c r="AC1260" s="17"/>
      <c r="AD1260" s="17">
        <f t="shared" si="391"/>
        <v>32</v>
      </c>
      <c r="AE1260" s="143"/>
      <c r="AH1260" s="103"/>
      <c r="AI1260" s="533"/>
    </row>
    <row r="1261" spans="1:35">
      <c r="A1261" s="533"/>
      <c r="C1261" s="67" t="str">
        <f>'Terminated loans'!F451</f>
        <v>E</v>
      </c>
      <c r="D1261" s="19">
        <f>'Terminated loans'!H451</f>
        <v>143020045</v>
      </c>
      <c r="E1261" s="19">
        <f>'Terminated loans'!I451</f>
        <v>4</v>
      </c>
      <c r="F1261" s="19" t="str">
        <f>'Terminated loans'!J451</f>
        <v xml:space="preserve">NADAL JGV                      </v>
      </c>
      <c r="G1261" s="547" t="str">
        <f t="shared" si="392"/>
        <v>A1</v>
      </c>
      <c r="H1261" s="21">
        <f>'Terminated loans'!L451</f>
        <v>37271</v>
      </c>
      <c r="I1261" s="21">
        <f>IF(B1261="VELS",'Terminated loans'!M451,'Terminated loans'!B451)</f>
        <v>40724</v>
      </c>
      <c r="J1261" s="34">
        <f t="shared" si="380"/>
        <v>114</v>
      </c>
      <c r="K1261" s="34">
        <f t="shared" si="396"/>
        <v>227</v>
      </c>
      <c r="L1261" s="34">
        <f t="shared" si="397"/>
        <v>114</v>
      </c>
      <c r="M1261" s="34">
        <f t="shared" si="398"/>
        <v>114</v>
      </c>
      <c r="N1261" s="52">
        <f t="shared" si="381"/>
        <v>114</v>
      </c>
      <c r="O1261" s="318">
        <f>+'Terminated loans'!S451</f>
        <v>225142</v>
      </c>
      <c r="P1261" s="26">
        <f>+'Terminated loans'!T451</f>
        <v>0.03</v>
      </c>
      <c r="Q1261" s="536">
        <f t="shared" si="393"/>
        <v>8.6499999999999994E-2</v>
      </c>
      <c r="R1261" s="222">
        <f t="shared" si="382"/>
        <v>2272.158089513141</v>
      </c>
      <c r="S1261" s="36">
        <f t="shared" si="383"/>
        <v>176216.68197664269</v>
      </c>
      <c r="T1261" s="36">
        <f t="shared" si="384"/>
        <v>48925.318023357308</v>
      </c>
      <c r="U1261" s="36">
        <f t="shared" si="385"/>
        <v>82809.340227853536</v>
      </c>
      <c r="V1261" s="36">
        <f t="shared" si="386"/>
        <v>33884.022204498091</v>
      </c>
      <c r="W1261" s="37">
        <f t="shared" si="387"/>
        <v>48925.318023355445</v>
      </c>
      <c r="X1261" s="36">
        <f t="shared" si="388"/>
        <v>48925.318023357308</v>
      </c>
      <c r="Y1261" s="276">
        <f t="shared" si="394"/>
        <v>48925.318023355445</v>
      </c>
      <c r="Z1261" s="36">
        <f t="shared" si="389"/>
        <v>82809.340227853536</v>
      </c>
      <c r="AA1261" s="36">
        <f t="shared" si="390"/>
        <v>33884.022204498091</v>
      </c>
      <c r="AB1261" s="38">
        <f t="shared" si="395"/>
        <v>-1.862645149230957E-9</v>
      </c>
      <c r="AC1261" s="17"/>
      <c r="AD1261" s="17">
        <f t="shared" si="391"/>
        <v>114</v>
      </c>
      <c r="AE1261" s="143"/>
      <c r="AH1261" s="103"/>
      <c r="AI1261" s="533"/>
    </row>
    <row r="1262" spans="1:35">
      <c r="A1262" s="533"/>
      <c r="C1262" s="67" t="str">
        <f>'Terminated loans'!F452</f>
        <v>E</v>
      </c>
      <c r="D1262" s="19">
        <f>'Terminated loans'!H452</f>
        <v>143020673</v>
      </c>
      <c r="E1262" s="19">
        <f>'Terminated loans'!I452</f>
        <v>4</v>
      </c>
      <c r="F1262" s="19" t="str">
        <f>'Terminated loans'!J452</f>
        <v xml:space="preserve">NG CHONG KWAN MR A K K         </v>
      </c>
      <c r="G1262" s="547" t="str">
        <f t="shared" si="392"/>
        <v>A1</v>
      </c>
      <c r="H1262" s="21">
        <f>'Terminated loans'!L452</f>
        <v>34269</v>
      </c>
      <c r="I1262" s="21">
        <f>IF(B1262="VELS",'Terminated loans'!M452,'Terminated loans'!B452)</f>
        <v>40724</v>
      </c>
      <c r="J1262" s="34">
        <f t="shared" ref="J1262:J1325" si="399">ROUND((I1262-H1262)/365*12,0)</f>
        <v>212</v>
      </c>
      <c r="K1262" s="34">
        <f t="shared" si="396"/>
        <v>325</v>
      </c>
      <c r="L1262" s="34">
        <f t="shared" si="397"/>
        <v>180</v>
      </c>
      <c r="M1262" s="34">
        <f t="shared" si="398"/>
        <v>180</v>
      </c>
      <c r="N1262" s="52">
        <f t="shared" si="381"/>
        <v>180</v>
      </c>
      <c r="O1262" s="318">
        <f>+'Terminated loans'!S452</f>
        <v>262549</v>
      </c>
      <c r="P1262" s="26">
        <f>+'Terminated loans'!T452</f>
        <v>0.03</v>
      </c>
      <c r="Q1262" s="536">
        <f t="shared" si="393"/>
        <v>8.6499999999999994E-2</v>
      </c>
      <c r="R1262" s="222">
        <f t="shared" ref="R1262:R1325" si="400">PMT(P1262/12,L1262,-O1262,0,0)</f>
        <v>1813.1151907334602</v>
      </c>
      <c r="S1262" s="36">
        <f t="shared" ref="S1262:S1325" si="401">(-PV(Q1262/12,L1262,R1262,0,0))</f>
        <v>182488.2225900277</v>
      </c>
      <c r="T1262" s="36">
        <f t="shared" ref="T1262:T1325" si="402">O1262-S1262</f>
        <v>80060.777409972303</v>
      </c>
      <c r="U1262" s="36">
        <f t="shared" ref="U1262:U1325" si="403">-IF(OR(Q1262="",Q1262=0),0,(CUMIPMT(Q1262/12,L1262,S1262,1,M1262,0)))</f>
        <v>143872.51174199342</v>
      </c>
      <c r="V1262" s="36">
        <f t="shared" ref="V1262:V1325" si="404">-IF(OR(P1262="",P1262=0),0,(CUMIPMT(P1262/12,L1262,O1262,1,M1262,0)))</f>
        <v>63811.734332022839</v>
      </c>
      <c r="W1262" s="37">
        <f t="shared" ref="W1262:W1325" si="405">IF(ISERROR(U1262-V1262),0,U1262-V1262)</f>
        <v>80060.777409970586</v>
      </c>
      <c r="X1262" s="36">
        <f t="shared" ref="X1262:X1325" si="406">IF(C1262="O",T1262/AD1262*N1262,T1262)</f>
        <v>80060.777409972303</v>
      </c>
      <c r="Y1262" s="276">
        <f t="shared" si="394"/>
        <v>80060.777409970586</v>
      </c>
      <c r="Z1262" s="36">
        <f t="shared" ref="Z1262:Z1325" si="407">-IF(OR(Q1262="",Q1262=0),0,(CUMIPMT(Q1262/12,L1262,S1262,1,L1262,0)))</f>
        <v>143872.51174199342</v>
      </c>
      <c r="AA1262" s="36">
        <f t="shared" ref="AA1262:AA1325" si="408">-IF(OR(P1262="",P1262=0),0,(CUMIPMT(P1262/12,L1262,O1262,1,L1262,0)))</f>
        <v>63811.734332022839</v>
      </c>
      <c r="AB1262" s="38">
        <f t="shared" si="395"/>
        <v>-1.7171259969472885E-9</v>
      </c>
      <c r="AC1262" s="17"/>
      <c r="AD1262" s="17">
        <f t="shared" ref="AD1262:AD1325" si="409">IF(L1262&gt;$J$2,$J$2,L1262)</f>
        <v>180</v>
      </c>
      <c r="AE1262" s="143"/>
      <c r="AH1262" s="103"/>
      <c r="AI1262" s="533"/>
    </row>
    <row r="1263" spans="1:35">
      <c r="A1263" s="533"/>
      <c r="C1263" s="67" t="str">
        <f>'Terminated loans'!F453</f>
        <v>E</v>
      </c>
      <c r="D1263" s="19">
        <f>'Terminated loans'!H453</f>
        <v>143021246</v>
      </c>
      <c r="E1263" s="19">
        <f>'Terminated loans'!I453</f>
        <v>98</v>
      </c>
      <c r="F1263" s="19" t="str">
        <f>'Terminated loans'!J453</f>
        <v xml:space="preserve">CHOONEE S B                    </v>
      </c>
      <c r="G1263" s="547" t="str">
        <f t="shared" si="392"/>
        <v>A2</v>
      </c>
      <c r="H1263" s="21">
        <f>'Terminated loans'!L453</f>
        <v>39827</v>
      </c>
      <c r="I1263" s="21">
        <f>IF(B1263="VELS",'Terminated loans'!M453,'Terminated loans'!B453)</f>
        <v>40724</v>
      </c>
      <c r="J1263" s="34">
        <f t="shared" si="399"/>
        <v>29</v>
      </c>
      <c r="K1263" s="34">
        <f t="shared" si="396"/>
        <v>143</v>
      </c>
      <c r="L1263" s="34">
        <f t="shared" si="397"/>
        <v>29</v>
      </c>
      <c r="M1263" s="34">
        <f t="shared" si="398"/>
        <v>29</v>
      </c>
      <c r="N1263" s="52">
        <f t="shared" ref="N1263:N1326" si="410">IF(C1263="O",IF(ROUND(($I$35-H1263)/365*12,0)&gt;$L1263,$L1263,ROUND(($I$35-H1263)/365*12,0)),IF(OR(C1263="E",C1263="N"),ROUND(M1263,0),"CHECK"))</f>
        <v>29</v>
      </c>
      <c r="O1263" s="318">
        <f>+'Terminated loans'!S453</f>
        <v>130001</v>
      </c>
      <c r="P1263" s="26">
        <f>+'Terminated loans'!T453</f>
        <v>0.05</v>
      </c>
      <c r="Q1263" s="536">
        <f t="shared" si="393"/>
        <v>0.104</v>
      </c>
      <c r="R1263" s="222">
        <f t="shared" si="400"/>
        <v>4768.402874450835</v>
      </c>
      <c r="S1263" s="36">
        <f t="shared" si="401"/>
        <v>121811.1964024163</v>
      </c>
      <c r="T1263" s="36">
        <f t="shared" si="402"/>
        <v>8189.8035975836974</v>
      </c>
      <c r="U1263" s="36">
        <f t="shared" si="403"/>
        <v>16472.486956656663</v>
      </c>
      <c r="V1263" s="36">
        <f t="shared" si="404"/>
        <v>8282.6833590742026</v>
      </c>
      <c r="W1263" s="37">
        <f t="shared" si="405"/>
        <v>8189.8035975824605</v>
      </c>
      <c r="X1263" s="36">
        <f t="shared" si="406"/>
        <v>8189.8035975836974</v>
      </c>
      <c r="Y1263" s="276">
        <f t="shared" si="394"/>
        <v>8189.8035975824605</v>
      </c>
      <c r="Z1263" s="36">
        <f t="shared" si="407"/>
        <v>16472.486956656663</v>
      </c>
      <c r="AA1263" s="36">
        <f t="shared" si="408"/>
        <v>8282.6833590742026</v>
      </c>
      <c r="AB1263" s="38">
        <f t="shared" si="395"/>
        <v>-1.2369127944111824E-9</v>
      </c>
      <c r="AC1263" s="17"/>
      <c r="AD1263" s="17">
        <f t="shared" si="409"/>
        <v>29</v>
      </c>
      <c r="AE1263" s="143"/>
      <c r="AH1263" s="103"/>
      <c r="AI1263" s="533"/>
    </row>
    <row r="1264" spans="1:35">
      <c r="A1264" s="533"/>
      <c r="C1264" s="67" t="str">
        <f>'Terminated loans'!F454</f>
        <v>E</v>
      </c>
      <c r="D1264" s="19">
        <f>'Terminated loans'!H454</f>
        <v>143026388</v>
      </c>
      <c r="E1264" s="19">
        <f>'Terminated loans'!I454</f>
        <v>98</v>
      </c>
      <c r="F1264" s="19" t="str">
        <f>'Terminated loans'!J454</f>
        <v xml:space="preserve">MIGALE M D G/052283            </v>
      </c>
      <c r="G1264" s="547" t="str">
        <f t="shared" si="392"/>
        <v>A2</v>
      </c>
      <c r="H1264" s="21">
        <f>'Terminated loans'!L454</f>
        <v>39470</v>
      </c>
      <c r="I1264" s="21">
        <f>IF(B1264="VELS",'Terminated loans'!M454,'Terminated loans'!B454)</f>
        <v>40724</v>
      </c>
      <c r="J1264" s="34">
        <f t="shared" si="399"/>
        <v>41</v>
      </c>
      <c r="K1264" s="34">
        <f t="shared" si="396"/>
        <v>154</v>
      </c>
      <c r="L1264" s="34">
        <f t="shared" si="397"/>
        <v>41</v>
      </c>
      <c r="M1264" s="34">
        <f t="shared" si="398"/>
        <v>41</v>
      </c>
      <c r="N1264" s="52">
        <f t="shared" si="410"/>
        <v>41</v>
      </c>
      <c r="O1264" s="318">
        <f>+'Terminated loans'!S454</f>
        <v>448374</v>
      </c>
      <c r="P1264" s="26">
        <f>+'Terminated loans'!T454</f>
        <v>0.05</v>
      </c>
      <c r="Q1264" s="536">
        <f t="shared" si="393"/>
        <v>0.104</v>
      </c>
      <c r="R1264" s="222">
        <f t="shared" si="400"/>
        <v>11919.359318566825</v>
      </c>
      <c r="S1264" s="36">
        <f t="shared" si="401"/>
        <v>409823.77797358972</v>
      </c>
      <c r="T1264" s="36">
        <f t="shared" si="402"/>
        <v>38550.22202641028</v>
      </c>
      <c r="U1264" s="36">
        <f t="shared" si="403"/>
        <v>78869.954087646154</v>
      </c>
      <c r="V1264" s="36">
        <f t="shared" si="404"/>
        <v>40319.732061239833</v>
      </c>
      <c r="W1264" s="37">
        <f t="shared" si="405"/>
        <v>38550.222026406322</v>
      </c>
      <c r="X1264" s="36">
        <f t="shared" si="406"/>
        <v>38550.22202641028</v>
      </c>
      <c r="Y1264" s="276">
        <f t="shared" si="394"/>
        <v>38550.222026406322</v>
      </c>
      <c r="Z1264" s="36">
        <f t="shared" si="407"/>
        <v>78869.954087646154</v>
      </c>
      <c r="AA1264" s="36">
        <f t="shared" si="408"/>
        <v>40319.732061239833</v>
      </c>
      <c r="AB1264" s="38">
        <f t="shared" si="395"/>
        <v>-3.9581209421157837E-9</v>
      </c>
      <c r="AC1264" s="17"/>
      <c r="AD1264" s="17">
        <f t="shared" si="409"/>
        <v>41</v>
      </c>
      <c r="AE1264" s="143"/>
      <c r="AH1264" s="103"/>
      <c r="AI1264" s="533"/>
    </row>
    <row r="1265" spans="1:35">
      <c r="A1265" s="533"/>
      <c r="C1265" s="67" t="str">
        <f>'Terminated loans'!F455</f>
        <v>E</v>
      </c>
      <c r="D1265" s="19">
        <f>'Terminated loans'!H455</f>
        <v>143027619</v>
      </c>
      <c r="E1265" s="19">
        <f>'Terminated loans'!I455</f>
        <v>99</v>
      </c>
      <c r="F1265" s="19" t="str">
        <f>'Terminated loans'!J455</f>
        <v xml:space="preserve">KHADAROO A/R B(SL 944)         </v>
      </c>
      <c r="G1265" s="547" t="str">
        <f t="shared" si="392"/>
        <v>A1</v>
      </c>
      <c r="H1265" s="21">
        <f>'Terminated loans'!L455</f>
        <v>39645</v>
      </c>
      <c r="I1265" s="21">
        <f>IF(B1265="VELS",'Terminated loans'!M455,'Terminated loans'!B455)</f>
        <v>40724</v>
      </c>
      <c r="J1265" s="34">
        <f t="shared" si="399"/>
        <v>35</v>
      </c>
      <c r="K1265" s="34">
        <f t="shared" si="396"/>
        <v>149</v>
      </c>
      <c r="L1265" s="34">
        <f t="shared" si="397"/>
        <v>35</v>
      </c>
      <c r="M1265" s="34">
        <f t="shared" si="398"/>
        <v>35</v>
      </c>
      <c r="N1265" s="52">
        <f t="shared" si="410"/>
        <v>35</v>
      </c>
      <c r="O1265" s="318">
        <f>+'Terminated loans'!S455</f>
        <v>1200203</v>
      </c>
      <c r="P1265" s="26">
        <f>+'Terminated loans'!T455</f>
        <v>0.03</v>
      </c>
      <c r="Q1265" s="536">
        <f t="shared" si="393"/>
        <v>8.6499999999999994E-2</v>
      </c>
      <c r="R1265" s="222">
        <f t="shared" si="400"/>
        <v>35856.463207469329</v>
      </c>
      <c r="S1265" s="36">
        <f t="shared" si="401"/>
        <v>1105681.2106923037</v>
      </c>
      <c r="T1265" s="36">
        <f t="shared" si="402"/>
        <v>94521.789307696279</v>
      </c>
      <c r="U1265" s="36">
        <f t="shared" si="403"/>
        <v>149295.0015691102</v>
      </c>
      <c r="V1265" s="36">
        <f t="shared" si="404"/>
        <v>54773.212261426495</v>
      </c>
      <c r="W1265" s="37">
        <f t="shared" si="405"/>
        <v>94521.789307683706</v>
      </c>
      <c r="X1265" s="36">
        <f t="shared" si="406"/>
        <v>94521.789307696279</v>
      </c>
      <c r="Y1265" s="276">
        <f t="shared" si="394"/>
        <v>94521.789307683706</v>
      </c>
      <c r="Z1265" s="36">
        <f t="shared" si="407"/>
        <v>149295.0015691102</v>
      </c>
      <c r="AA1265" s="36">
        <f t="shared" si="408"/>
        <v>54773.212261426495</v>
      </c>
      <c r="AB1265" s="38">
        <f t="shared" si="395"/>
        <v>-1.257285475730896E-8</v>
      </c>
      <c r="AC1265" s="17"/>
      <c r="AD1265" s="17">
        <f t="shared" si="409"/>
        <v>35</v>
      </c>
      <c r="AE1265" s="143"/>
      <c r="AH1265" s="103"/>
      <c r="AI1265" s="533"/>
    </row>
    <row r="1266" spans="1:35">
      <c r="A1266" s="533"/>
      <c r="C1266" s="67" t="str">
        <f>'Terminated loans'!F456</f>
        <v>E</v>
      </c>
      <c r="D1266" s="19">
        <f>'Terminated loans'!H456</f>
        <v>143028623</v>
      </c>
      <c r="E1266" s="19">
        <f>'Terminated loans'!I456</f>
        <v>99</v>
      </c>
      <c r="F1266" s="19" t="str">
        <f>'Terminated loans'!J456</f>
        <v xml:space="preserve">WOOMCHURN A                    </v>
      </c>
      <c r="G1266" s="547" t="str">
        <f t="shared" si="392"/>
        <v>A1</v>
      </c>
      <c r="H1266" s="21">
        <f>'Terminated loans'!L456</f>
        <v>39673</v>
      </c>
      <c r="I1266" s="21">
        <f>IF(B1266="VELS",'Terminated loans'!M456,'Terminated loans'!B456)</f>
        <v>40724</v>
      </c>
      <c r="J1266" s="34">
        <f t="shared" si="399"/>
        <v>35</v>
      </c>
      <c r="K1266" s="34">
        <f t="shared" si="396"/>
        <v>148</v>
      </c>
      <c r="L1266" s="34">
        <f t="shared" si="397"/>
        <v>35</v>
      </c>
      <c r="M1266" s="34">
        <f t="shared" si="398"/>
        <v>35</v>
      </c>
      <c r="N1266" s="52">
        <f t="shared" si="410"/>
        <v>35</v>
      </c>
      <c r="O1266" s="318">
        <f>+'Terminated loans'!S456</f>
        <v>2900033</v>
      </c>
      <c r="P1266" s="26">
        <f>+'Terminated loans'!T456</f>
        <v>0.03</v>
      </c>
      <c r="Q1266" s="536">
        <f t="shared" si="393"/>
        <v>8.6499999999999994E-2</v>
      </c>
      <c r="R1266" s="222">
        <f t="shared" si="400"/>
        <v>86639.448964006006</v>
      </c>
      <c r="S1266" s="36">
        <f t="shared" si="401"/>
        <v>2671641.3794063451</v>
      </c>
      <c r="T1266" s="36">
        <f t="shared" si="402"/>
        <v>228391.62059365492</v>
      </c>
      <c r="U1266" s="36">
        <f t="shared" si="403"/>
        <v>360739.3343338347</v>
      </c>
      <c r="V1266" s="36">
        <f t="shared" si="404"/>
        <v>132347.71374021005</v>
      </c>
      <c r="W1266" s="37">
        <f t="shared" si="405"/>
        <v>228391.62059362466</v>
      </c>
      <c r="X1266" s="36">
        <f t="shared" si="406"/>
        <v>228391.62059365492</v>
      </c>
      <c r="Y1266" s="276">
        <f t="shared" si="394"/>
        <v>228391.62059362466</v>
      </c>
      <c r="Z1266" s="36">
        <f t="shared" si="407"/>
        <v>360739.3343338347</v>
      </c>
      <c r="AA1266" s="36">
        <f t="shared" si="408"/>
        <v>132347.71374021005</v>
      </c>
      <c r="AB1266" s="38">
        <f t="shared" si="395"/>
        <v>-3.0267983675003052E-8</v>
      </c>
      <c r="AC1266" s="17"/>
      <c r="AD1266" s="17">
        <f t="shared" si="409"/>
        <v>35</v>
      </c>
      <c r="AE1266" s="143"/>
      <c r="AH1266" s="103"/>
      <c r="AI1266" s="533"/>
    </row>
    <row r="1267" spans="1:35">
      <c r="A1267" s="533"/>
      <c r="C1267" s="67" t="str">
        <f>'Terminated loans'!F457</f>
        <v>E</v>
      </c>
      <c r="D1267" s="19">
        <f>'Terminated loans'!H457</f>
        <v>143031268</v>
      </c>
      <c r="E1267" s="19">
        <f>'Terminated loans'!I457</f>
        <v>98</v>
      </c>
      <c r="F1267" s="19" t="str">
        <f>'Terminated loans'!J457</f>
        <v xml:space="preserve">ELLAHEBOX B M/057268           </v>
      </c>
      <c r="G1267" s="547" t="str">
        <f t="shared" si="392"/>
        <v>A2</v>
      </c>
      <c r="H1267" s="21">
        <f>'Terminated loans'!L457</f>
        <v>39581</v>
      </c>
      <c r="I1267" s="21">
        <f>IF(B1267="VELS",'Terminated loans'!M457,'Terminated loans'!B457)</f>
        <v>40724</v>
      </c>
      <c r="J1267" s="34">
        <f t="shared" si="399"/>
        <v>38</v>
      </c>
      <c r="K1267" s="34">
        <f t="shared" si="396"/>
        <v>151</v>
      </c>
      <c r="L1267" s="34">
        <f t="shared" si="397"/>
        <v>38</v>
      </c>
      <c r="M1267" s="34">
        <f t="shared" si="398"/>
        <v>38</v>
      </c>
      <c r="N1267" s="52">
        <f t="shared" si="410"/>
        <v>38</v>
      </c>
      <c r="O1267" s="318">
        <f>+'Terminated loans'!S457</f>
        <v>420770</v>
      </c>
      <c r="P1267" s="26">
        <f>+'Terminated loans'!T457</f>
        <v>0.05</v>
      </c>
      <c r="Q1267" s="536">
        <f t="shared" si="393"/>
        <v>0.104</v>
      </c>
      <c r="R1267" s="222">
        <f t="shared" si="400"/>
        <v>11995.626398613715</v>
      </c>
      <c r="S1267" s="36">
        <f t="shared" si="401"/>
        <v>386963.20956017746</v>
      </c>
      <c r="T1267" s="36">
        <f t="shared" si="402"/>
        <v>33806.790439822536</v>
      </c>
      <c r="U1267" s="36">
        <f t="shared" si="403"/>
        <v>68870.59358713968</v>
      </c>
      <c r="V1267" s="36">
        <f t="shared" si="404"/>
        <v>35063.803147321101</v>
      </c>
      <c r="W1267" s="37">
        <f t="shared" si="405"/>
        <v>33806.790439818578</v>
      </c>
      <c r="X1267" s="36">
        <f t="shared" si="406"/>
        <v>33806.790439822536</v>
      </c>
      <c r="Y1267" s="276">
        <f t="shared" si="394"/>
        <v>33806.790439818578</v>
      </c>
      <c r="Z1267" s="36">
        <f t="shared" si="407"/>
        <v>68870.59358713968</v>
      </c>
      <c r="AA1267" s="36">
        <f t="shared" si="408"/>
        <v>35063.803147321101</v>
      </c>
      <c r="AB1267" s="38">
        <f t="shared" si="395"/>
        <v>-3.9581209421157837E-9</v>
      </c>
      <c r="AC1267" s="17"/>
      <c r="AD1267" s="17">
        <f t="shared" si="409"/>
        <v>38</v>
      </c>
      <c r="AE1267" s="143"/>
      <c r="AH1267" s="103"/>
      <c r="AI1267" s="533"/>
    </row>
    <row r="1268" spans="1:35">
      <c r="A1268" s="533"/>
      <c r="C1268" s="67" t="str">
        <f>'Terminated loans'!F458</f>
        <v>E</v>
      </c>
      <c r="D1268" s="19">
        <f>'Terminated loans'!H458</f>
        <v>143031721</v>
      </c>
      <c r="E1268" s="19">
        <f>'Terminated loans'!I458</f>
        <v>98</v>
      </c>
      <c r="F1268" s="19" t="str">
        <f>'Terminated loans'!J458</f>
        <v xml:space="preserve">JOOKHUN Y H                    </v>
      </c>
      <c r="G1268" s="547" t="str">
        <f t="shared" si="392"/>
        <v>A2</v>
      </c>
      <c r="H1268" s="21">
        <f>'Terminated loans'!L458</f>
        <v>39713</v>
      </c>
      <c r="I1268" s="21">
        <f>IF(B1268="VELS",'Terminated loans'!M458,'Terminated loans'!B458)</f>
        <v>40724</v>
      </c>
      <c r="J1268" s="34">
        <f t="shared" si="399"/>
        <v>33</v>
      </c>
      <c r="K1268" s="34">
        <f t="shared" si="396"/>
        <v>146</v>
      </c>
      <c r="L1268" s="34">
        <f t="shared" si="397"/>
        <v>33</v>
      </c>
      <c r="M1268" s="34">
        <f t="shared" si="398"/>
        <v>33</v>
      </c>
      <c r="N1268" s="52">
        <f t="shared" si="410"/>
        <v>33</v>
      </c>
      <c r="O1268" s="318">
        <f>+'Terminated loans'!S458</f>
        <v>263808</v>
      </c>
      <c r="P1268" s="26">
        <f>+'Terminated loans'!T458</f>
        <v>0.05</v>
      </c>
      <c r="Q1268" s="536">
        <f t="shared" si="393"/>
        <v>0.104</v>
      </c>
      <c r="R1268" s="222">
        <f t="shared" si="400"/>
        <v>8572.9897128036973</v>
      </c>
      <c r="S1268" s="36">
        <f t="shared" si="401"/>
        <v>245132.53323532545</v>
      </c>
      <c r="T1268" s="36">
        <f t="shared" si="402"/>
        <v>18675.466764674551</v>
      </c>
      <c r="U1268" s="36">
        <f t="shared" si="403"/>
        <v>37776.127287194075</v>
      </c>
      <c r="V1268" s="36">
        <f t="shared" si="404"/>
        <v>19100.660522522056</v>
      </c>
      <c r="W1268" s="37">
        <f t="shared" si="405"/>
        <v>18675.466764672019</v>
      </c>
      <c r="X1268" s="36">
        <f t="shared" si="406"/>
        <v>18675.466764674551</v>
      </c>
      <c r="Y1268" s="276">
        <f t="shared" si="394"/>
        <v>18675.466764672019</v>
      </c>
      <c r="Z1268" s="36">
        <f t="shared" si="407"/>
        <v>37776.127287194075</v>
      </c>
      <c r="AA1268" s="36">
        <f t="shared" si="408"/>
        <v>19100.660522522056</v>
      </c>
      <c r="AB1268" s="38">
        <f t="shared" si="395"/>
        <v>-2.5320332497358322E-9</v>
      </c>
      <c r="AC1268" s="17"/>
      <c r="AD1268" s="17">
        <f t="shared" si="409"/>
        <v>33</v>
      </c>
      <c r="AE1268" s="143"/>
      <c r="AH1268" s="103"/>
      <c r="AI1268" s="533"/>
    </row>
    <row r="1269" spans="1:35">
      <c r="A1269" s="533"/>
      <c r="C1269" s="67" t="str">
        <f>'Terminated loans'!F459</f>
        <v>E</v>
      </c>
      <c r="D1269" s="19">
        <f>'Terminated loans'!H459</f>
        <v>143032124</v>
      </c>
      <c r="E1269" s="19">
        <f>'Terminated loans'!I459</f>
        <v>99</v>
      </c>
      <c r="F1269" s="19" t="str">
        <f>'Terminated loans'!J459</f>
        <v xml:space="preserve">GOOMANEE D/V                   </v>
      </c>
      <c r="G1269" s="547" t="str">
        <f t="shared" si="392"/>
        <v>A1</v>
      </c>
      <c r="H1269" s="21">
        <f>'Terminated loans'!L459</f>
        <v>39680</v>
      </c>
      <c r="I1269" s="21">
        <f>IF(B1269="VELS",'Terminated loans'!M459,'Terminated loans'!B459)</f>
        <v>40724</v>
      </c>
      <c r="J1269" s="34">
        <f t="shared" si="399"/>
        <v>34</v>
      </c>
      <c r="K1269" s="34">
        <f t="shared" si="396"/>
        <v>147</v>
      </c>
      <c r="L1269" s="34">
        <f t="shared" si="397"/>
        <v>34</v>
      </c>
      <c r="M1269" s="34">
        <f t="shared" si="398"/>
        <v>34</v>
      </c>
      <c r="N1269" s="52">
        <f t="shared" si="410"/>
        <v>34</v>
      </c>
      <c r="O1269" s="318">
        <f>+'Terminated loans'!S459</f>
        <v>400029</v>
      </c>
      <c r="P1269" s="26">
        <f>+'Terminated loans'!T459</f>
        <v>0.03</v>
      </c>
      <c r="Q1269" s="536">
        <f t="shared" si="393"/>
        <v>8.6499999999999994E-2</v>
      </c>
      <c r="R1269" s="222">
        <f t="shared" si="400"/>
        <v>12287.370058930235</v>
      </c>
      <c r="S1269" s="36">
        <f t="shared" si="401"/>
        <v>369341.06668953877</v>
      </c>
      <c r="T1269" s="36">
        <f t="shared" si="402"/>
        <v>30687.933310461231</v>
      </c>
      <c r="U1269" s="36">
        <f t="shared" si="403"/>
        <v>48429.51531408506</v>
      </c>
      <c r="V1269" s="36">
        <f t="shared" si="404"/>
        <v>17741.58200362802</v>
      </c>
      <c r="W1269" s="37">
        <f t="shared" si="405"/>
        <v>30687.93331045704</v>
      </c>
      <c r="X1269" s="36">
        <f t="shared" si="406"/>
        <v>30687.933310461231</v>
      </c>
      <c r="Y1269" s="276">
        <f t="shared" si="394"/>
        <v>30687.93331045704</v>
      </c>
      <c r="Z1269" s="36">
        <f t="shared" si="407"/>
        <v>48429.51531408506</v>
      </c>
      <c r="AA1269" s="36">
        <f t="shared" si="408"/>
        <v>17741.58200362802</v>
      </c>
      <c r="AB1269" s="38">
        <f t="shared" si="395"/>
        <v>-4.1909515857696533E-9</v>
      </c>
      <c r="AC1269" s="17"/>
      <c r="AD1269" s="17">
        <f t="shared" si="409"/>
        <v>34</v>
      </c>
      <c r="AE1269" s="143"/>
      <c r="AH1269" s="103"/>
      <c r="AI1269" s="533"/>
    </row>
    <row r="1270" spans="1:35">
      <c r="A1270" s="533"/>
      <c r="C1270" s="67" t="str">
        <f>'Terminated loans'!F460</f>
        <v>E</v>
      </c>
      <c r="D1270" s="19">
        <f>'Terminated loans'!H460</f>
        <v>143032337</v>
      </c>
      <c r="E1270" s="19">
        <f>'Terminated loans'!I460</f>
        <v>98</v>
      </c>
      <c r="F1270" s="19" t="str">
        <f>'Terminated loans'!J460</f>
        <v xml:space="preserve">MOWLAH M S                     </v>
      </c>
      <c r="G1270" s="547" t="str">
        <f t="shared" si="392"/>
        <v>A2</v>
      </c>
      <c r="H1270" s="21">
        <f>'Terminated loans'!L460</f>
        <v>39777</v>
      </c>
      <c r="I1270" s="21">
        <f>IF(B1270="VELS",'Terminated loans'!M460,'Terminated loans'!B460)</f>
        <v>40724</v>
      </c>
      <c r="J1270" s="34">
        <f t="shared" si="399"/>
        <v>31</v>
      </c>
      <c r="K1270" s="34">
        <f t="shared" si="396"/>
        <v>144</v>
      </c>
      <c r="L1270" s="34">
        <f t="shared" si="397"/>
        <v>31</v>
      </c>
      <c r="M1270" s="34">
        <f t="shared" si="398"/>
        <v>31</v>
      </c>
      <c r="N1270" s="52">
        <f t="shared" si="410"/>
        <v>31</v>
      </c>
      <c r="O1270" s="318">
        <f>+'Terminated loans'!S460</f>
        <v>235000</v>
      </c>
      <c r="P1270" s="26">
        <f>+'Terminated loans'!T460</f>
        <v>0.05</v>
      </c>
      <c r="Q1270" s="536">
        <f t="shared" si="393"/>
        <v>0.104</v>
      </c>
      <c r="R1270" s="222">
        <f t="shared" si="400"/>
        <v>8096.5253938698224</v>
      </c>
      <c r="S1270" s="36">
        <f t="shared" si="401"/>
        <v>219275.69476781623</v>
      </c>
      <c r="T1270" s="36">
        <f t="shared" si="402"/>
        <v>15724.305232183775</v>
      </c>
      <c r="U1270" s="36">
        <f t="shared" si="403"/>
        <v>31716.592442145979</v>
      </c>
      <c r="V1270" s="36">
        <f t="shared" si="404"/>
        <v>15992.287209964503</v>
      </c>
      <c r="W1270" s="37">
        <f t="shared" si="405"/>
        <v>15724.305232181476</v>
      </c>
      <c r="X1270" s="36">
        <f t="shared" si="406"/>
        <v>15724.305232183775</v>
      </c>
      <c r="Y1270" s="276">
        <f t="shared" si="394"/>
        <v>15724.305232181476</v>
      </c>
      <c r="Z1270" s="36">
        <f t="shared" si="407"/>
        <v>31716.592442145979</v>
      </c>
      <c r="AA1270" s="36">
        <f t="shared" si="408"/>
        <v>15992.287209964503</v>
      </c>
      <c r="AB1270" s="38">
        <f t="shared" si="395"/>
        <v>-2.2992026060819626E-9</v>
      </c>
      <c r="AC1270" s="17"/>
      <c r="AD1270" s="17">
        <f t="shared" si="409"/>
        <v>31</v>
      </c>
      <c r="AE1270" s="143"/>
      <c r="AH1270" s="103"/>
      <c r="AI1270" s="533"/>
    </row>
    <row r="1271" spans="1:35">
      <c r="A1271" s="533"/>
      <c r="C1271" s="67" t="str">
        <f>'Terminated loans'!F461</f>
        <v>E</v>
      </c>
      <c r="D1271" s="19">
        <f>'Terminated loans'!H461</f>
        <v>143033082</v>
      </c>
      <c r="E1271" s="19">
        <f>'Terminated loans'!I461</f>
        <v>99</v>
      </c>
      <c r="F1271" s="19" t="str">
        <f>'Terminated loans'!J461</f>
        <v xml:space="preserve">BERNON MR J                    </v>
      </c>
      <c r="G1271" s="547" t="str">
        <f t="shared" si="392"/>
        <v>A1</v>
      </c>
      <c r="H1271" s="21">
        <f>'Terminated loans'!L461</f>
        <v>38947</v>
      </c>
      <c r="I1271" s="21">
        <f>IF(B1271="VELS",'Terminated loans'!M461,'Terminated loans'!B461)</f>
        <v>40724</v>
      </c>
      <c r="J1271" s="34">
        <f t="shared" si="399"/>
        <v>58</v>
      </c>
      <c r="K1271" s="34">
        <f t="shared" si="396"/>
        <v>172</v>
      </c>
      <c r="L1271" s="34">
        <f t="shared" si="397"/>
        <v>58</v>
      </c>
      <c r="M1271" s="34">
        <f t="shared" si="398"/>
        <v>58</v>
      </c>
      <c r="N1271" s="52">
        <f t="shared" si="410"/>
        <v>58</v>
      </c>
      <c r="O1271" s="318">
        <f>+'Terminated loans'!S461</f>
        <v>1305702</v>
      </c>
      <c r="P1271" s="26">
        <f>+'Terminated loans'!T461</f>
        <v>0.03</v>
      </c>
      <c r="Q1271" s="536">
        <f t="shared" si="393"/>
        <v>8.6499999999999994E-2</v>
      </c>
      <c r="R1271" s="222">
        <f t="shared" si="400"/>
        <v>24211.739463622402</v>
      </c>
      <c r="S1271" s="36">
        <f t="shared" si="401"/>
        <v>1144377.248100298</v>
      </c>
      <c r="T1271" s="36">
        <f t="shared" si="402"/>
        <v>161324.75189970201</v>
      </c>
      <c r="U1271" s="36">
        <f t="shared" si="403"/>
        <v>259903.64078978798</v>
      </c>
      <c r="V1271" s="36">
        <f t="shared" si="404"/>
        <v>98578.888890099246</v>
      </c>
      <c r="W1271" s="37">
        <f t="shared" si="405"/>
        <v>161324.75189968874</v>
      </c>
      <c r="X1271" s="36">
        <f t="shared" si="406"/>
        <v>161324.75189970201</v>
      </c>
      <c r="Y1271" s="276">
        <f t="shared" si="394"/>
        <v>161324.75189968874</v>
      </c>
      <c r="Z1271" s="36">
        <f t="shared" si="407"/>
        <v>259903.64078978798</v>
      </c>
      <c r="AA1271" s="36">
        <f t="shared" si="408"/>
        <v>98578.888890099246</v>
      </c>
      <c r="AB1271" s="38">
        <f t="shared" si="395"/>
        <v>-1.3271346688270569E-8</v>
      </c>
      <c r="AC1271" s="17"/>
      <c r="AD1271" s="17">
        <f t="shared" si="409"/>
        <v>58</v>
      </c>
      <c r="AE1271" s="143"/>
      <c r="AH1271" s="103"/>
      <c r="AI1271" s="533"/>
    </row>
    <row r="1272" spans="1:35">
      <c r="A1272" s="533"/>
      <c r="C1272" s="67" t="str">
        <f>'Terminated loans'!F462</f>
        <v>E</v>
      </c>
      <c r="D1272" s="19">
        <f>'Terminated loans'!H462</f>
        <v>143034135</v>
      </c>
      <c r="E1272" s="19">
        <f>'Terminated loans'!I462</f>
        <v>98</v>
      </c>
      <c r="F1272" s="19" t="str">
        <f>'Terminated loans'!J462</f>
        <v xml:space="preserve">DAWAKING G O                   </v>
      </c>
      <c r="G1272" s="547" t="str">
        <f t="shared" si="392"/>
        <v>A2</v>
      </c>
      <c r="H1272" s="21">
        <f>'Terminated loans'!L462</f>
        <v>39856</v>
      </c>
      <c r="I1272" s="21">
        <f>IF(B1272="VELS",'Terminated loans'!M462,'Terminated loans'!B462)</f>
        <v>40724</v>
      </c>
      <c r="J1272" s="34">
        <f t="shared" si="399"/>
        <v>29</v>
      </c>
      <c r="K1272" s="34">
        <f t="shared" si="396"/>
        <v>142</v>
      </c>
      <c r="L1272" s="34">
        <f t="shared" si="397"/>
        <v>29</v>
      </c>
      <c r="M1272" s="34">
        <f t="shared" si="398"/>
        <v>29</v>
      </c>
      <c r="N1272" s="52">
        <f t="shared" si="410"/>
        <v>29</v>
      </c>
      <c r="O1272" s="318">
        <f>+'Terminated loans'!S462</f>
        <v>165000</v>
      </c>
      <c r="P1272" s="26">
        <f>+'Terminated loans'!T462</f>
        <v>0.05</v>
      </c>
      <c r="Q1272" s="536">
        <f t="shared" si="393"/>
        <v>0.104</v>
      </c>
      <c r="R1272" s="222">
        <f t="shared" si="400"/>
        <v>6052.1570932868799</v>
      </c>
      <c r="S1272" s="36">
        <f t="shared" si="401"/>
        <v>154605.32923899576</v>
      </c>
      <c r="T1272" s="36">
        <f t="shared" si="402"/>
        <v>10394.670761004236</v>
      </c>
      <c r="U1272" s="36">
        <f t="shared" si="403"/>
        <v>20907.226466322172</v>
      </c>
      <c r="V1272" s="36">
        <f t="shared" si="404"/>
        <v>10512.555705319508</v>
      </c>
      <c r="W1272" s="37">
        <f t="shared" si="405"/>
        <v>10394.670761002664</v>
      </c>
      <c r="X1272" s="36">
        <f t="shared" si="406"/>
        <v>10394.670761004236</v>
      </c>
      <c r="Y1272" s="276">
        <f t="shared" si="394"/>
        <v>10394.670761002664</v>
      </c>
      <c r="Z1272" s="36">
        <f t="shared" si="407"/>
        <v>20907.226466322172</v>
      </c>
      <c r="AA1272" s="36">
        <f t="shared" si="408"/>
        <v>10512.555705319508</v>
      </c>
      <c r="AB1272" s="38">
        <f t="shared" si="395"/>
        <v>-1.57160684466362E-9</v>
      </c>
      <c r="AC1272" s="17"/>
      <c r="AD1272" s="17">
        <f t="shared" si="409"/>
        <v>29</v>
      </c>
      <c r="AE1272" s="143"/>
      <c r="AH1272" s="103"/>
      <c r="AI1272" s="533"/>
    </row>
    <row r="1273" spans="1:35">
      <c r="A1273" s="533"/>
      <c r="C1273" s="67" t="str">
        <f>'Terminated loans'!F463</f>
        <v>E</v>
      </c>
      <c r="D1273" s="19">
        <f>'Terminated loans'!H463</f>
        <v>143034402</v>
      </c>
      <c r="E1273" s="19">
        <f>'Terminated loans'!I463</f>
        <v>99</v>
      </c>
      <c r="F1273" s="19" t="str">
        <f>'Terminated loans'!J463</f>
        <v xml:space="preserve">WOOMCHURN A P/SL1453           </v>
      </c>
      <c r="G1273" s="547" t="str">
        <f t="shared" si="392"/>
        <v>A1</v>
      </c>
      <c r="H1273" s="21">
        <f>'Terminated loans'!L463</f>
        <v>39948</v>
      </c>
      <c r="I1273" s="21">
        <f>IF(B1273="VELS",'Terminated loans'!M463,'Terminated loans'!B463)</f>
        <v>40724</v>
      </c>
      <c r="J1273" s="34">
        <f t="shared" si="399"/>
        <v>26</v>
      </c>
      <c r="K1273" s="34">
        <f t="shared" si="396"/>
        <v>139</v>
      </c>
      <c r="L1273" s="34">
        <f t="shared" si="397"/>
        <v>26</v>
      </c>
      <c r="M1273" s="34">
        <f t="shared" si="398"/>
        <v>26</v>
      </c>
      <c r="N1273" s="52">
        <f t="shared" si="410"/>
        <v>26</v>
      </c>
      <c r="O1273" s="318">
        <f>+'Terminated loans'!S463</f>
        <v>389385</v>
      </c>
      <c r="P1273" s="26">
        <f>+'Terminated loans'!T463</f>
        <v>0.03</v>
      </c>
      <c r="Q1273" s="536">
        <f t="shared" si="393"/>
        <v>8.6499999999999994E-2</v>
      </c>
      <c r="R1273" s="222">
        <f t="shared" si="400"/>
        <v>15487.056017904202</v>
      </c>
      <c r="S1273" s="36">
        <f t="shared" si="401"/>
        <v>365983.46745200624</v>
      </c>
      <c r="T1273" s="36">
        <f t="shared" si="402"/>
        <v>23401.53254799376</v>
      </c>
      <c r="U1273" s="36">
        <f t="shared" si="403"/>
        <v>36679.989013498591</v>
      </c>
      <c r="V1273" s="36">
        <f t="shared" si="404"/>
        <v>13278.456465509313</v>
      </c>
      <c r="W1273" s="37">
        <f t="shared" si="405"/>
        <v>23401.532547989278</v>
      </c>
      <c r="X1273" s="36">
        <f t="shared" si="406"/>
        <v>23401.53254799376</v>
      </c>
      <c r="Y1273" s="276">
        <f t="shared" si="394"/>
        <v>23401.532547989278</v>
      </c>
      <c r="Z1273" s="36">
        <f t="shared" si="407"/>
        <v>36679.989013498591</v>
      </c>
      <c r="AA1273" s="36">
        <f t="shared" si="408"/>
        <v>13278.456465509313</v>
      </c>
      <c r="AB1273" s="38">
        <f t="shared" si="395"/>
        <v>-4.4819898903369904E-9</v>
      </c>
      <c r="AC1273" s="17"/>
      <c r="AD1273" s="17">
        <f t="shared" si="409"/>
        <v>26</v>
      </c>
      <c r="AE1273" s="143"/>
      <c r="AH1273" s="103"/>
      <c r="AI1273" s="533"/>
    </row>
    <row r="1274" spans="1:35">
      <c r="A1274" s="533"/>
      <c r="C1274" s="67" t="str">
        <f>'Terminated loans'!F464</f>
        <v>E</v>
      </c>
      <c r="D1274" s="19">
        <f>'Terminated loans'!H464</f>
        <v>143034429</v>
      </c>
      <c r="E1274" s="19">
        <f>'Terminated loans'!I464</f>
        <v>99</v>
      </c>
      <c r="F1274" s="19" t="str">
        <f>'Terminated loans'!J464</f>
        <v xml:space="preserve">DHAWOTAL MR C K S              </v>
      </c>
      <c r="G1274" s="547" t="str">
        <f t="shared" si="392"/>
        <v>A1</v>
      </c>
      <c r="H1274" s="21">
        <f>'Terminated loans'!L464</f>
        <v>39671</v>
      </c>
      <c r="I1274" s="21">
        <f>IF(B1274="VELS",'Terminated loans'!M464,'Terminated loans'!B464)</f>
        <v>40724</v>
      </c>
      <c r="J1274" s="34">
        <f t="shared" si="399"/>
        <v>35</v>
      </c>
      <c r="K1274" s="34">
        <f t="shared" si="396"/>
        <v>148</v>
      </c>
      <c r="L1274" s="34">
        <f t="shared" si="397"/>
        <v>35</v>
      </c>
      <c r="M1274" s="34">
        <f t="shared" si="398"/>
        <v>35</v>
      </c>
      <c r="N1274" s="52">
        <f t="shared" si="410"/>
        <v>35</v>
      </c>
      <c r="O1274" s="318">
        <f>+'Terminated loans'!S464</f>
        <v>3791684</v>
      </c>
      <c r="P1274" s="26">
        <f>+'Terminated loans'!T464</f>
        <v>0.03</v>
      </c>
      <c r="Q1274" s="536">
        <f t="shared" si="393"/>
        <v>8.6499999999999994E-2</v>
      </c>
      <c r="R1274" s="222">
        <f t="shared" si="400"/>
        <v>113277.8187026279</v>
      </c>
      <c r="S1274" s="36">
        <f t="shared" si="401"/>
        <v>3493070.5519671557</v>
      </c>
      <c r="T1274" s="36">
        <f t="shared" si="402"/>
        <v>298613.44803284435</v>
      </c>
      <c r="U1274" s="36">
        <f t="shared" si="403"/>
        <v>471653.1026247805</v>
      </c>
      <c r="V1274" s="36">
        <f t="shared" si="404"/>
        <v>173039.65459197666</v>
      </c>
      <c r="W1274" s="37">
        <f t="shared" si="405"/>
        <v>298613.44803280383</v>
      </c>
      <c r="X1274" s="36">
        <f t="shared" si="406"/>
        <v>298613.44803284435</v>
      </c>
      <c r="Y1274" s="276">
        <f t="shared" si="394"/>
        <v>298613.44803280383</v>
      </c>
      <c r="Z1274" s="36">
        <f t="shared" si="407"/>
        <v>471653.1026247805</v>
      </c>
      <c r="AA1274" s="36">
        <f t="shared" si="408"/>
        <v>173039.65459197666</v>
      </c>
      <c r="AB1274" s="38">
        <f t="shared" si="395"/>
        <v>-4.0512531995773315E-8</v>
      </c>
      <c r="AC1274" s="17"/>
      <c r="AD1274" s="17">
        <f t="shared" si="409"/>
        <v>35</v>
      </c>
      <c r="AE1274" s="143"/>
      <c r="AH1274" s="103"/>
      <c r="AI1274" s="533"/>
    </row>
    <row r="1275" spans="1:35">
      <c r="A1275" s="533"/>
      <c r="C1275" s="67" t="str">
        <f>'Terminated loans'!F465</f>
        <v>E</v>
      </c>
      <c r="D1275" s="19">
        <f>'Terminated loans'!H465</f>
        <v>143034844</v>
      </c>
      <c r="E1275" s="19">
        <f>'Terminated loans'!I465</f>
        <v>98</v>
      </c>
      <c r="F1275" s="19" t="str">
        <f>'Terminated loans'!J465</f>
        <v xml:space="preserve">NADAL J V                      </v>
      </c>
      <c r="G1275" s="547" t="str">
        <f t="shared" si="392"/>
        <v>A2</v>
      </c>
      <c r="H1275" s="21">
        <f>'Terminated loans'!L465</f>
        <v>39835</v>
      </c>
      <c r="I1275" s="21">
        <f>IF(B1275="VELS",'Terminated loans'!M465,'Terminated loans'!B465)</f>
        <v>40724</v>
      </c>
      <c r="J1275" s="34">
        <f t="shared" si="399"/>
        <v>29</v>
      </c>
      <c r="K1275" s="34">
        <f t="shared" si="396"/>
        <v>142</v>
      </c>
      <c r="L1275" s="34">
        <f t="shared" si="397"/>
        <v>29</v>
      </c>
      <c r="M1275" s="34">
        <f t="shared" si="398"/>
        <v>29</v>
      </c>
      <c r="N1275" s="52">
        <f t="shared" si="410"/>
        <v>29</v>
      </c>
      <c r="O1275" s="318">
        <f>+'Terminated loans'!S465</f>
        <v>80000</v>
      </c>
      <c r="P1275" s="26">
        <f>+'Terminated loans'!T465</f>
        <v>0.05</v>
      </c>
      <c r="Q1275" s="536">
        <f t="shared" si="393"/>
        <v>0.104</v>
      </c>
      <c r="R1275" s="222">
        <f t="shared" si="400"/>
        <v>2934.3791967451543</v>
      </c>
      <c r="S1275" s="36">
        <f t="shared" si="401"/>
        <v>74960.159631028262</v>
      </c>
      <c r="T1275" s="36">
        <f t="shared" si="402"/>
        <v>5039.8403689717379</v>
      </c>
      <c r="U1275" s="36">
        <f t="shared" si="403"/>
        <v>10136.837074580457</v>
      </c>
      <c r="V1275" s="36">
        <f t="shared" si="404"/>
        <v>5096.9967056094611</v>
      </c>
      <c r="W1275" s="37">
        <f t="shared" si="405"/>
        <v>5039.8403689709958</v>
      </c>
      <c r="X1275" s="36">
        <f t="shared" si="406"/>
        <v>5039.8403689717379</v>
      </c>
      <c r="Y1275" s="276">
        <f t="shared" si="394"/>
        <v>5039.8403689709958</v>
      </c>
      <c r="Z1275" s="36">
        <f t="shared" si="407"/>
        <v>10136.837074580457</v>
      </c>
      <c r="AA1275" s="36">
        <f t="shared" si="408"/>
        <v>5096.9967056094611</v>
      </c>
      <c r="AB1275" s="38">
        <f t="shared" si="395"/>
        <v>-7.4214767664670944E-10</v>
      </c>
      <c r="AC1275" s="17"/>
      <c r="AD1275" s="17">
        <f t="shared" si="409"/>
        <v>29</v>
      </c>
      <c r="AE1275" s="143"/>
      <c r="AH1275" s="103"/>
      <c r="AI1275" s="533"/>
    </row>
    <row r="1276" spans="1:35">
      <c r="A1276" s="533"/>
      <c r="C1276" s="67" t="str">
        <f>'Terminated loans'!F466</f>
        <v>E</v>
      </c>
      <c r="D1276" s="19">
        <f>'Terminated loans'!H466</f>
        <v>143036774</v>
      </c>
      <c r="E1276" s="19">
        <f>'Terminated loans'!I466</f>
        <v>99</v>
      </c>
      <c r="F1276" s="19" t="str">
        <f>'Terminated loans'!J466</f>
        <v xml:space="preserve">DHAWOTAL C                     </v>
      </c>
      <c r="G1276" s="547" t="str">
        <f t="shared" si="392"/>
        <v>A1</v>
      </c>
      <c r="H1276" s="21">
        <f>'Terminated loans'!L466</f>
        <v>39742</v>
      </c>
      <c r="I1276" s="21">
        <f>IF(B1276="VELS",'Terminated loans'!M466,'Terminated loans'!B466)</f>
        <v>40724</v>
      </c>
      <c r="J1276" s="34">
        <f t="shared" si="399"/>
        <v>32</v>
      </c>
      <c r="K1276" s="34">
        <f t="shared" si="396"/>
        <v>145</v>
      </c>
      <c r="L1276" s="34">
        <f t="shared" si="397"/>
        <v>32</v>
      </c>
      <c r="M1276" s="34">
        <f t="shared" si="398"/>
        <v>32</v>
      </c>
      <c r="N1276" s="52">
        <f t="shared" si="410"/>
        <v>32</v>
      </c>
      <c r="O1276" s="318">
        <f>+'Terminated loans'!S466</f>
        <v>1650108</v>
      </c>
      <c r="P1276" s="26">
        <f>+'Terminated loans'!T466</f>
        <v>0.03</v>
      </c>
      <c r="Q1276" s="536">
        <f t="shared" si="393"/>
        <v>8.6499999999999994E-2</v>
      </c>
      <c r="R1276" s="222">
        <f t="shared" si="400"/>
        <v>53720.405077867661</v>
      </c>
      <c r="S1276" s="36">
        <f t="shared" si="401"/>
        <v>1530295.1529875067</v>
      </c>
      <c r="T1276" s="36">
        <f t="shared" si="402"/>
        <v>119812.84701249329</v>
      </c>
      <c r="U1276" s="36">
        <f t="shared" si="403"/>
        <v>188757.80950424122</v>
      </c>
      <c r="V1276" s="36">
        <f t="shared" si="404"/>
        <v>68944.962491765385</v>
      </c>
      <c r="W1276" s="37">
        <f t="shared" si="405"/>
        <v>119812.84701247583</v>
      </c>
      <c r="X1276" s="36">
        <f t="shared" si="406"/>
        <v>119812.84701249329</v>
      </c>
      <c r="Y1276" s="276">
        <f t="shared" si="394"/>
        <v>119812.84701247583</v>
      </c>
      <c r="Z1276" s="36">
        <f t="shared" si="407"/>
        <v>188757.80950424122</v>
      </c>
      <c r="AA1276" s="36">
        <f t="shared" si="408"/>
        <v>68944.962491765385</v>
      </c>
      <c r="AB1276" s="38">
        <f t="shared" si="395"/>
        <v>-1.7462298274040222E-8</v>
      </c>
      <c r="AC1276" s="17"/>
      <c r="AD1276" s="17">
        <f t="shared" si="409"/>
        <v>32</v>
      </c>
      <c r="AE1276" s="143"/>
      <c r="AH1276" s="103"/>
      <c r="AI1276" s="533"/>
    </row>
    <row r="1277" spans="1:35">
      <c r="A1277" s="533"/>
      <c r="C1277" s="67" t="str">
        <f>'Terminated loans'!F467</f>
        <v>E</v>
      </c>
      <c r="D1277" s="19">
        <f>'Terminated loans'!H467</f>
        <v>143038734</v>
      </c>
      <c r="E1277" s="19">
        <f>'Terminated loans'!I467</f>
        <v>98</v>
      </c>
      <c r="F1277" s="19" t="str">
        <f>'Terminated loans'!J467</f>
        <v xml:space="preserve">JAHANGEER M I                  </v>
      </c>
      <c r="G1277" s="547" t="str">
        <f t="shared" ref="G1277:G1340" si="411">IF(H1277&lt;$P$5,"A",IF(H1277&lt;$P$6,"B",IF(H1277&lt;$P$7,"C",IF(H1277&lt;$P$8,"D",IF(H1277&lt;$P$9,"E",IF(H1277&lt;$P$10,"F",IF(H1277&lt;$P$11,"G",IF(H1277&lt;$P$12,"I",IF(H1277&lt;$P$13,"J",IF(H1277&lt;$P$14,"K","L"))))))))))&amp;IF(OR(P1277=0,P1277&gt;=5%),2,1)</f>
        <v>A2</v>
      </c>
      <c r="H1277" s="21">
        <f>'Terminated loans'!L467</f>
        <v>40064</v>
      </c>
      <c r="I1277" s="21">
        <f>IF(B1277="VELS",'Terminated loans'!M467,'Terminated loans'!B467)</f>
        <v>40724</v>
      </c>
      <c r="J1277" s="34">
        <f t="shared" si="399"/>
        <v>22</v>
      </c>
      <c r="K1277" s="34">
        <f t="shared" si="396"/>
        <v>135</v>
      </c>
      <c r="L1277" s="34">
        <f t="shared" si="397"/>
        <v>22</v>
      </c>
      <c r="M1277" s="34">
        <f t="shared" si="398"/>
        <v>22</v>
      </c>
      <c r="N1277" s="52">
        <f t="shared" si="410"/>
        <v>22</v>
      </c>
      <c r="O1277" s="318">
        <f>+'Terminated loans'!S467</f>
        <v>24633</v>
      </c>
      <c r="P1277" s="26">
        <f>+'Terminated loans'!T467</f>
        <v>0.05</v>
      </c>
      <c r="Q1277" s="536">
        <f t="shared" ref="Q1277:Q1340" si="412">VLOOKUP(G1277,$O$3:$Q$28,3,FALSE)</f>
        <v>0.104</v>
      </c>
      <c r="R1277" s="222">
        <f t="shared" si="400"/>
        <v>1174.1139205676916</v>
      </c>
      <c r="S1277" s="36">
        <f t="shared" si="401"/>
        <v>23425.311182988269</v>
      </c>
      <c r="T1277" s="36">
        <f t="shared" si="402"/>
        <v>1207.6888170117309</v>
      </c>
      <c r="U1277" s="36">
        <f t="shared" si="403"/>
        <v>2405.1950695006963</v>
      </c>
      <c r="V1277" s="36">
        <f t="shared" si="404"/>
        <v>1197.5062524892201</v>
      </c>
      <c r="W1277" s="37">
        <f t="shared" si="405"/>
        <v>1207.6888170114762</v>
      </c>
      <c r="X1277" s="36">
        <f t="shared" si="406"/>
        <v>1207.6888170117309</v>
      </c>
      <c r="Y1277" s="276">
        <f t="shared" si="394"/>
        <v>1207.6888170114762</v>
      </c>
      <c r="Z1277" s="36">
        <f t="shared" si="407"/>
        <v>2405.1950695006963</v>
      </c>
      <c r="AA1277" s="36">
        <f t="shared" si="408"/>
        <v>1197.5062524892201</v>
      </c>
      <c r="AB1277" s="38">
        <f t="shared" si="395"/>
        <v>-2.5465851649641991E-10</v>
      </c>
      <c r="AC1277" s="17"/>
      <c r="AD1277" s="17">
        <f t="shared" si="409"/>
        <v>22</v>
      </c>
      <c r="AE1277" s="143"/>
      <c r="AH1277" s="103"/>
      <c r="AI1277" s="533"/>
    </row>
    <row r="1278" spans="1:35">
      <c r="A1278" s="533"/>
      <c r="C1278" s="67" t="str">
        <f>'Terminated loans'!F468</f>
        <v>E</v>
      </c>
      <c r="D1278" s="19">
        <f>'Terminated loans'!H468</f>
        <v>143039609</v>
      </c>
      <c r="E1278" s="19">
        <f>'Terminated loans'!I468</f>
        <v>99</v>
      </c>
      <c r="F1278" s="19" t="str">
        <f>'Terminated loans'!J468</f>
        <v xml:space="preserve">CUTTAREE N (SL 1505)           </v>
      </c>
      <c r="G1278" s="547" t="str">
        <f t="shared" si="411"/>
        <v>A1</v>
      </c>
      <c r="H1278" s="21">
        <f>'Terminated loans'!L468</f>
        <v>40042</v>
      </c>
      <c r="I1278" s="21">
        <f>IF(B1278="VELS",'Terminated loans'!M468,'Terminated loans'!B468)</f>
        <v>40724</v>
      </c>
      <c r="J1278" s="34">
        <f t="shared" si="399"/>
        <v>22</v>
      </c>
      <c r="K1278" s="34">
        <f t="shared" si="396"/>
        <v>136</v>
      </c>
      <c r="L1278" s="34">
        <f t="shared" si="397"/>
        <v>22</v>
      </c>
      <c r="M1278" s="34">
        <f t="shared" si="398"/>
        <v>22</v>
      </c>
      <c r="N1278" s="52">
        <f t="shared" si="410"/>
        <v>22</v>
      </c>
      <c r="O1278" s="318">
        <f>+'Terminated loans'!S468</f>
        <v>250052</v>
      </c>
      <c r="P1278" s="26">
        <f>+'Terminated loans'!T468</f>
        <v>0.03</v>
      </c>
      <c r="Q1278" s="536">
        <f t="shared" si="412"/>
        <v>8.6499999999999994E-2</v>
      </c>
      <c r="R1278" s="222">
        <f t="shared" si="400"/>
        <v>11695.628047344717</v>
      </c>
      <c r="S1278" s="36">
        <f t="shared" si="401"/>
        <v>237150.99665679608</v>
      </c>
      <c r="T1278" s="36">
        <f t="shared" si="402"/>
        <v>12901.00334320392</v>
      </c>
      <c r="U1278" s="36">
        <f t="shared" si="403"/>
        <v>20152.820384784951</v>
      </c>
      <c r="V1278" s="36">
        <f t="shared" si="404"/>
        <v>7251.8170415837376</v>
      </c>
      <c r="W1278" s="37">
        <f t="shared" si="405"/>
        <v>12901.003343201213</v>
      </c>
      <c r="X1278" s="36">
        <f t="shared" si="406"/>
        <v>12901.00334320392</v>
      </c>
      <c r="Y1278" s="276">
        <f t="shared" si="394"/>
        <v>12901.003343201213</v>
      </c>
      <c r="Z1278" s="36">
        <f t="shared" si="407"/>
        <v>20152.820384784951</v>
      </c>
      <c r="AA1278" s="36">
        <f t="shared" si="408"/>
        <v>7251.8170415837376</v>
      </c>
      <c r="AB1278" s="38">
        <f t="shared" si="395"/>
        <v>-2.7066562324762344E-9</v>
      </c>
      <c r="AC1278" s="17"/>
      <c r="AD1278" s="17">
        <f t="shared" si="409"/>
        <v>22</v>
      </c>
      <c r="AE1278" s="143"/>
      <c r="AH1278" s="103"/>
      <c r="AI1278" s="533"/>
    </row>
    <row r="1279" spans="1:35">
      <c r="A1279" s="533"/>
      <c r="C1279" s="67" t="str">
        <f>'Terminated loans'!F469</f>
        <v>E</v>
      </c>
      <c r="D1279" s="19">
        <f>'Terminated loans'!H469</f>
        <v>143040151</v>
      </c>
      <c r="E1279" s="19">
        <f>'Terminated loans'!I469</f>
        <v>98</v>
      </c>
      <c r="F1279" s="19" t="str">
        <f>'Terminated loans'!J469</f>
        <v xml:space="preserve">LUCHMUNPERSAD D                </v>
      </c>
      <c r="G1279" s="547" t="str">
        <f t="shared" si="411"/>
        <v>A2</v>
      </c>
      <c r="H1279" s="21">
        <f>'Terminated loans'!L469</f>
        <v>40105</v>
      </c>
      <c r="I1279" s="21">
        <f>IF(B1279="VELS",'Terminated loans'!M469,'Terminated loans'!B469)</f>
        <v>40724</v>
      </c>
      <c r="J1279" s="34">
        <f t="shared" si="399"/>
        <v>20</v>
      </c>
      <c r="K1279" s="34">
        <f t="shared" si="396"/>
        <v>133</v>
      </c>
      <c r="L1279" s="34">
        <f t="shared" si="397"/>
        <v>20</v>
      </c>
      <c r="M1279" s="34">
        <f t="shared" si="398"/>
        <v>20</v>
      </c>
      <c r="N1279" s="52">
        <f t="shared" si="410"/>
        <v>20</v>
      </c>
      <c r="O1279" s="318">
        <f>+'Terminated loans'!S469</f>
        <v>250000</v>
      </c>
      <c r="P1279" s="26">
        <f>+'Terminated loans'!T469</f>
        <v>0.05</v>
      </c>
      <c r="Q1279" s="536">
        <f t="shared" si="412"/>
        <v>0.104</v>
      </c>
      <c r="R1279" s="222">
        <f t="shared" si="400"/>
        <v>13054.074888804858</v>
      </c>
      <c r="S1279" s="36">
        <f t="shared" si="401"/>
        <v>238760.83430606191</v>
      </c>
      <c r="T1279" s="36">
        <f t="shared" si="402"/>
        <v>11239.165693938092</v>
      </c>
      <c r="U1279" s="36">
        <f t="shared" si="403"/>
        <v>22320.663470032829</v>
      </c>
      <c r="V1279" s="36">
        <f t="shared" si="404"/>
        <v>11081.497776097152</v>
      </c>
      <c r="W1279" s="37">
        <f t="shared" si="405"/>
        <v>11239.165693935676</v>
      </c>
      <c r="X1279" s="36">
        <f t="shared" si="406"/>
        <v>11239.165693938092</v>
      </c>
      <c r="Y1279" s="276">
        <f t="shared" si="394"/>
        <v>11239.165693935676</v>
      </c>
      <c r="Z1279" s="36">
        <f t="shared" si="407"/>
        <v>22320.663470032829</v>
      </c>
      <c r="AA1279" s="36">
        <f t="shared" si="408"/>
        <v>11081.497776097152</v>
      </c>
      <c r="AB1279" s="38">
        <f t="shared" si="395"/>
        <v>-2.4156179279088974E-9</v>
      </c>
      <c r="AC1279" s="17"/>
      <c r="AD1279" s="17">
        <f t="shared" si="409"/>
        <v>20</v>
      </c>
      <c r="AE1279" s="143"/>
      <c r="AH1279" s="103"/>
      <c r="AI1279" s="533"/>
    </row>
    <row r="1280" spans="1:35">
      <c r="A1280" s="533"/>
      <c r="C1280" s="67" t="str">
        <f>'Terminated loans'!F470</f>
        <v>E</v>
      </c>
      <c r="D1280" s="19">
        <f>'Terminated loans'!H470</f>
        <v>143040321</v>
      </c>
      <c r="E1280" s="19">
        <f>'Terminated loans'!I470</f>
        <v>99</v>
      </c>
      <c r="F1280" s="19" t="str">
        <f>'Terminated loans'!J470</f>
        <v xml:space="preserve">DHAWOTAL C K S (SL 1766)       </v>
      </c>
      <c r="G1280" s="547" t="str">
        <f t="shared" si="411"/>
        <v>A1</v>
      </c>
      <c r="H1280" s="21">
        <f>'Terminated loans'!L470</f>
        <v>40147</v>
      </c>
      <c r="I1280" s="21">
        <f>IF(B1280="VELS",'Terminated loans'!M470,'Terminated loans'!B470)</f>
        <v>40724</v>
      </c>
      <c r="J1280" s="34">
        <f t="shared" si="399"/>
        <v>19</v>
      </c>
      <c r="K1280" s="34">
        <f t="shared" si="396"/>
        <v>132</v>
      </c>
      <c r="L1280" s="34">
        <f t="shared" si="397"/>
        <v>19</v>
      </c>
      <c r="M1280" s="34">
        <f t="shared" si="398"/>
        <v>19</v>
      </c>
      <c r="N1280" s="52">
        <f t="shared" si="410"/>
        <v>19</v>
      </c>
      <c r="O1280" s="318">
        <f>+'Terminated loans'!S470</f>
        <v>265648</v>
      </c>
      <c r="P1280" s="26">
        <f>+'Terminated loans'!T470</f>
        <v>0.03</v>
      </c>
      <c r="Q1280" s="536">
        <f t="shared" si="412"/>
        <v>8.6499999999999994E-2</v>
      </c>
      <c r="R1280" s="222">
        <f t="shared" si="400"/>
        <v>14333.628682696486</v>
      </c>
      <c r="S1280" s="36">
        <f t="shared" si="401"/>
        <v>253660.39284377577</v>
      </c>
      <c r="T1280" s="36">
        <f t="shared" si="402"/>
        <v>11987.607156224229</v>
      </c>
      <c r="U1280" s="36">
        <f t="shared" si="403"/>
        <v>18678.552127454663</v>
      </c>
      <c r="V1280" s="36">
        <f t="shared" si="404"/>
        <v>6690.9449712332571</v>
      </c>
      <c r="W1280" s="37">
        <f t="shared" si="405"/>
        <v>11987.607156221406</v>
      </c>
      <c r="X1280" s="36">
        <f t="shared" si="406"/>
        <v>11987.607156224229</v>
      </c>
      <c r="Y1280" s="276">
        <f t="shared" si="394"/>
        <v>11987.607156221406</v>
      </c>
      <c r="Z1280" s="36">
        <f t="shared" si="407"/>
        <v>18678.552127454663</v>
      </c>
      <c r="AA1280" s="36">
        <f t="shared" si="408"/>
        <v>6690.9449712332571</v>
      </c>
      <c r="AB1280" s="38">
        <f t="shared" si="395"/>
        <v>-2.8230715543031693E-9</v>
      </c>
      <c r="AC1280" s="17"/>
      <c r="AD1280" s="17">
        <f t="shared" si="409"/>
        <v>19</v>
      </c>
      <c r="AE1280" s="143"/>
      <c r="AH1280" s="103"/>
      <c r="AI1280" s="533"/>
    </row>
    <row r="1281" spans="1:35">
      <c r="A1281" s="533"/>
      <c r="C1281" s="67" t="str">
        <f>'Terminated loans'!F471</f>
        <v>E</v>
      </c>
      <c r="D1281" s="19">
        <f>'Terminated loans'!H471</f>
        <v>143060039</v>
      </c>
      <c r="E1281" s="19">
        <f>'Terminated loans'!I471</f>
        <v>99</v>
      </c>
      <c r="F1281" s="19" t="str">
        <f>'Terminated loans'!J471</f>
        <v xml:space="preserve">LUCHMUN SL (SL 1667)           </v>
      </c>
      <c r="G1281" s="547" t="str">
        <f t="shared" si="411"/>
        <v>A1</v>
      </c>
      <c r="H1281" s="21">
        <f>'Terminated loans'!L471</f>
        <v>40241</v>
      </c>
      <c r="I1281" s="21">
        <f>IF(B1281="VELS",'Terminated loans'!M471,'Terminated loans'!B471)</f>
        <v>40724</v>
      </c>
      <c r="J1281" s="34">
        <f t="shared" si="399"/>
        <v>16</v>
      </c>
      <c r="K1281" s="34">
        <f t="shared" si="396"/>
        <v>129</v>
      </c>
      <c r="L1281" s="34">
        <f t="shared" si="397"/>
        <v>16</v>
      </c>
      <c r="M1281" s="34">
        <f t="shared" si="398"/>
        <v>16</v>
      </c>
      <c r="N1281" s="52">
        <f t="shared" si="410"/>
        <v>16</v>
      </c>
      <c r="O1281" s="318">
        <f>+'Terminated loans'!S471</f>
        <v>1697256</v>
      </c>
      <c r="P1281" s="26">
        <f>+'Terminated loans'!T471</f>
        <v>0.03</v>
      </c>
      <c r="Q1281" s="536">
        <f t="shared" si="412"/>
        <v>8.6499999999999994E-2</v>
      </c>
      <c r="R1281" s="222">
        <f t="shared" si="400"/>
        <v>108346.73871865125</v>
      </c>
      <c r="S1281" s="36">
        <f t="shared" si="401"/>
        <v>1631772.870723804</v>
      </c>
      <c r="T1281" s="36">
        <f t="shared" si="402"/>
        <v>65483.129276196007</v>
      </c>
      <c r="U1281" s="36">
        <f t="shared" si="403"/>
        <v>101774.94877459807</v>
      </c>
      <c r="V1281" s="36">
        <f t="shared" si="404"/>
        <v>36291.819498419994</v>
      </c>
      <c r="W1281" s="37">
        <f t="shared" si="405"/>
        <v>65483.129276178079</v>
      </c>
      <c r="X1281" s="36">
        <f t="shared" si="406"/>
        <v>65483.129276196007</v>
      </c>
      <c r="Y1281" s="276">
        <f t="shared" si="394"/>
        <v>65483.129276178079</v>
      </c>
      <c r="Z1281" s="36">
        <f t="shared" si="407"/>
        <v>101774.94877459807</v>
      </c>
      <c r="AA1281" s="36">
        <f t="shared" si="408"/>
        <v>36291.819498419994</v>
      </c>
      <c r="AB1281" s="38">
        <f t="shared" si="395"/>
        <v>-1.7927959561347961E-8</v>
      </c>
      <c r="AC1281" s="17"/>
      <c r="AD1281" s="17">
        <f t="shared" si="409"/>
        <v>16</v>
      </c>
      <c r="AE1281" s="143"/>
      <c r="AH1281" s="103"/>
      <c r="AI1281" s="533"/>
    </row>
    <row r="1282" spans="1:35">
      <c r="A1282" s="533"/>
      <c r="C1282" s="67" t="str">
        <f>'Terminated loans'!F472</f>
        <v>E</v>
      </c>
      <c r="D1282" s="19">
        <f>'Terminated loans'!H472</f>
        <v>143096408</v>
      </c>
      <c r="E1282" s="19">
        <f>'Terminated loans'!I472</f>
        <v>99</v>
      </c>
      <c r="F1282" s="19" t="str">
        <f>'Terminated loans'!J472</f>
        <v xml:space="preserve">RAMDHARY A (SL 2105)           </v>
      </c>
      <c r="G1282" s="547" t="str">
        <f t="shared" si="411"/>
        <v>B1</v>
      </c>
      <c r="H1282" s="21">
        <f>'Terminated loans'!L472</f>
        <v>40457</v>
      </c>
      <c r="I1282" s="21">
        <f>IF(B1282="VELS",'Terminated loans'!M472,'Terminated loans'!B472)</f>
        <v>40724</v>
      </c>
      <c r="J1282" s="34">
        <f t="shared" si="399"/>
        <v>9</v>
      </c>
      <c r="K1282" s="34">
        <f t="shared" si="396"/>
        <v>122</v>
      </c>
      <c r="L1282" s="34">
        <f t="shared" si="397"/>
        <v>9</v>
      </c>
      <c r="M1282" s="34">
        <f t="shared" si="398"/>
        <v>9</v>
      </c>
      <c r="N1282" s="52">
        <f t="shared" si="410"/>
        <v>9</v>
      </c>
      <c r="O1282" s="318">
        <f>+'Terminated loans'!S472</f>
        <v>1747217</v>
      </c>
      <c r="P1282" s="26">
        <f>+'Terminated loans'!T472</f>
        <v>0.03</v>
      </c>
      <c r="Q1282" s="536">
        <f t="shared" si="412"/>
        <v>7.6499999999999999E-2</v>
      </c>
      <c r="R1282" s="222">
        <f t="shared" si="400"/>
        <v>196569.99130436953</v>
      </c>
      <c r="S1282" s="36">
        <f t="shared" si="401"/>
        <v>1714032.2477759034</v>
      </c>
      <c r="T1282" s="36">
        <f t="shared" si="402"/>
        <v>33184.752224096563</v>
      </c>
      <c r="U1282" s="36">
        <f t="shared" si="403"/>
        <v>55097.673963428009</v>
      </c>
      <c r="V1282" s="36">
        <f t="shared" si="404"/>
        <v>21912.921739325859</v>
      </c>
      <c r="W1282" s="37">
        <f t="shared" si="405"/>
        <v>33184.752224102151</v>
      </c>
      <c r="X1282" s="36">
        <f t="shared" si="406"/>
        <v>33184.752224096563</v>
      </c>
      <c r="Y1282" s="276">
        <f t="shared" si="394"/>
        <v>33184.752224102151</v>
      </c>
      <c r="Z1282" s="36">
        <f t="shared" si="407"/>
        <v>55097.673963428009</v>
      </c>
      <c r="AA1282" s="36">
        <f t="shared" si="408"/>
        <v>21912.921739325859</v>
      </c>
      <c r="AB1282" s="38">
        <f t="shared" si="395"/>
        <v>5.5879354476928711E-9</v>
      </c>
      <c r="AC1282" s="17"/>
      <c r="AD1282" s="17">
        <f t="shared" si="409"/>
        <v>9</v>
      </c>
      <c r="AE1282" s="143"/>
      <c r="AH1282" s="103"/>
      <c r="AI1282" s="533"/>
    </row>
    <row r="1283" spans="1:35">
      <c r="A1283" s="533"/>
      <c r="C1283" s="67" t="str">
        <f>'Terminated loans'!F473</f>
        <v>E</v>
      </c>
      <c r="D1283" s="19">
        <f>'Terminated loans'!H473</f>
        <v>143123561</v>
      </c>
      <c r="E1283" s="19">
        <f>'Terminated loans'!I473</f>
        <v>99</v>
      </c>
      <c r="F1283" s="19" t="str">
        <f>'Terminated loans'!J473</f>
        <v xml:space="preserve">GNANY D H (SL 1993)            </v>
      </c>
      <c r="G1283" s="547" t="str">
        <f t="shared" si="411"/>
        <v>A1</v>
      </c>
      <c r="H1283" s="21">
        <f>'Terminated loans'!L473</f>
        <v>40344</v>
      </c>
      <c r="I1283" s="21">
        <f>IF(B1283="VELS",'Terminated loans'!M473,'Terminated loans'!B473)</f>
        <v>40724</v>
      </c>
      <c r="J1283" s="34">
        <f t="shared" si="399"/>
        <v>12</v>
      </c>
      <c r="K1283" s="34">
        <f t="shared" si="396"/>
        <v>126</v>
      </c>
      <c r="L1283" s="34">
        <f t="shared" si="397"/>
        <v>12</v>
      </c>
      <c r="M1283" s="34">
        <f t="shared" si="398"/>
        <v>12</v>
      </c>
      <c r="N1283" s="52">
        <f t="shared" si="410"/>
        <v>12</v>
      </c>
      <c r="O1283" s="318">
        <f>+'Terminated loans'!S473</f>
        <v>3165055</v>
      </c>
      <c r="P1283" s="26">
        <f>+'Terminated loans'!T473</f>
        <v>0.03</v>
      </c>
      <c r="Q1283" s="536">
        <f t="shared" si="412"/>
        <v>8.6499999999999994E-2</v>
      </c>
      <c r="R1283" s="222">
        <f t="shared" si="400"/>
        <v>268060.2147240492</v>
      </c>
      <c r="S1283" s="36">
        <f t="shared" si="401"/>
        <v>3070941.7193344254</v>
      </c>
      <c r="T1283" s="36">
        <f t="shared" si="402"/>
        <v>94113.280665574595</v>
      </c>
      <c r="U1283" s="36">
        <f t="shared" si="403"/>
        <v>145780.85735412547</v>
      </c>
      <c r="V1283" s="36">
        <f t="shared" si="404"/>
        <v>51667.57668859046</v>
      </c>
      <c r="W1283" s="37">
        <f t="shared" si="405"/>
        <v>94113.280665535014</v>
      </c>
      <c r="X1283" s="36">
        <f t="shared" si="406"/>
        <v>94113.280665574595</v>
      </c>
      <c r="Y1283" s="276">
        <f t="shared" si="394"/>
        <v>94113.280665535014</v>
      </c>
      <c r="Z1283" s="36">
        <f t="shared" si="407"/>
        <v>145780.85735412547</v>
      </c>
      <c r="AA1283" s="36">
        <f t="shared" si="408"/>
        <v>51667.57668859046</v>
      </c>
      <c r="AB1283" s="38">
        <f t="shared" si="395"/>
        <v>-3.9581209421157837E-8</v>
      </c>
      <c r="AC1283" s="17"/>
      <c r="AD1283" s="17">
        <f t="shared" si="409"/>
        <v>12</v>
      </c>
      <c r="AE1283" s="143"/>
      <c r="AH1283" s="103"/>
      <c r="AI1283" s="533"/>
    </row>
    <row r="1284" spans="1:35">
      <c r="A1284" s="533"/>
      <c r="C1284" s="67" t="str">
        <f>'Terminated loans'!F474</f>
        <v>E</v>
      </c>
      <c r="D1284" s="19">
        <f>'Terminated loans'!H474</f>
        <v>143123642</v>
      </c>
      <c r="E1284" s="19">
        <f>'Terminated loans'!I474</f>
        <v>99</v>
      </c>
      <c r="F1284" s="19" t="str">
        <f>'Terminated loans'!J474</f>
        <v xml:space="preserve">GELLE MAS (SL 1988)            </v>
      </c>
      <c r="G1284" s="547" t="str">
        <f t="shared" si="411"/>
        <v>A1</v>
      </c>
      <c r="H1284" s="21">
        <f>'Terminated loans'!L474</f>
        <v>40324</v>
      </c>
      <c r="I1284" s="21">
        <f>IF(B1284="VELS",'Terminated loans'!M474,'Terminated loans'!B474)</f>
        <v>40724</v>
      </c>
      <c r="J1284" s="34">
        <f t="shared" si="399"/>
        <v>13</v>
      </c>
      <c r="K1284" s="34">
        <f t="shared" si="396"/>
        <v>126</v>
      </c>
      <c r="L1284" s="34">
        <f t="shared" si="397"/>
        <v>13</v>
      </c>
      <c r="M1284" s="34">
        <f t="shared" si="398"/>
        <v>13</v>
      </c>
      <c r="N1284" s="52">
        <f t="shared" si="410"/>
        <v>13</v>
      </c>
      <c r="O1284" s="318">
        <f>+'Terminated loans'!S474</f>
        <v>660103</v>
      </c>
      <c r="P1284" s="26">
        <f>+'Terminated loans'!T474</f>
        <v>0.03</v>
      </c>
      <c r="Q1284" s="536">
        <f t="shared" si="412"/>
        <v>8.6499999999999994E-2</v>
      </c>
      <c r="R1284" s="222">
        <f t="shared" si="400"/>
        <v>51670.191416528811</v>
      </c>
      <c r="S1284" s="36">
        <f t="shared" si="401"/>
        <v>639006.196497528</v>
      </c>
      <c r="T1284" s="36">
        <f t="shared" si="402"/>
        <v>21096.803502472001</v>
      </c>
      <c r="U1284" s="36">
        <f t="shared" si="403"/>
        <v>32706.291917338269</v>
      </c>
      <c r="V1284" s="36">
        <f t="shared" si="404"/>
        <v>11609.48841487465</v>
      </c>
      <c r="W1284" s="37">
        <f t="shared" si="405"/>
        <v>21096.803502463619</v>
      </c>
      <c r="X1284" s="36">
        <f t="shared" si="406"/>
        <v>21096.803502472001</v>
      </c>
      <c r="Y1284" s="276">
        <f t="shared" si="394"/>
        <v>21096.803502463619</v>
      </c>
      <c r="Z1284" s="36">
        <f t="shared" si="407"/>
        <v>32706.291917338269</v>
      </c>
      <c r="AA1284" s="36">
        <f t="shared" si="408"/>
        <v>11609.48841487465</v>
      </c>
      <c r="AB1284" s="38">
        <f t="shared" si="395"/>
        <v>-8.3819031715393066E-9</v>
      </c>
      <c r="AC1284" s="17"/>
      <c r="AD1284" s="17">
        <f t="shared" si="409"/>
        <v>13</v>
      </c>
      <c r="AE1284" s="143"/>
      <c r="AH1284" s="103"/>
      <c r="AI1284" s="533"/>
    </row>
    <row r="1285" spans="1:35">
      <c r="A1285" s="533"/>
      <c r="C1285" s="67" t="str">
        <f>'Terminated loans'!F475</f>
        <v>E</v>
      </c>
      <c r="D1285" s="19">
        <f>'Terminated loans'!H475</f>
        <v>143157458</v>
      </c>
      <c r="E1285" s="19">
        <f>'Terminated loans'!I475</f>
        <v>99</v>
      </c>
      <c r="F1285" s="19" t="str">
        <f>'Terminated loans'!J475</f>
        <v xml:space="preserve">EMMANUEL M                     </v>
      </c>
      <c r="G1285" s="547" t="str">
        <f t="shared" si="411"/>
        <v>A1</v>
      </c>
      <c r="H1285" s="21">
        <f>'Terminated loans'!L475</f>
        <v>40359</v>
      </c>
      <c r="I1285" s="21">
        <f>IF(B1285="VELS",'Terminated loans'!M475,'Terminated loans'!B475)</f>
        <v>40724</v>
      </c>
      <c r="J1285" s="34">
        <f t="shared" si="399"/>
        <v>12</v>
      </c>
      <c r="K1285" s="34">
        <f t="shared" si="396"/>
        <v>125</v>
      </c>
      <c r="L1285" s="34">
        <f t="shared" si="397"/>
        <v>12</v>
      </c>
      <c r="M1285" s="34">
        <f t="shared" si="398"/>
        <v>12</v>
      </c>
      <c r="N1285" s="52">
        <f t="shared" si="410"/>
        <v>12</v>
      </c>
      <c r="O1285" s="318">
        <f>+'Terminated loans'!S475</f>
        <v>1215300</v>
      </c>
      <c r="P1285" s="26">
        <f>+'Terminated loans'!T475</f>
        <v>0.03</v>
      </c>
      <c r="Q1285" s="536">
        <f t="shared" si="412"/>
        <v>8.6499999999999994E-2</v>
      </c>
      <c r="R1285" s="222">
        <f t="shared" si="400"/>
        <v>102928.25210119163</v>
      </c>
      <c r="S1285" s="36">
        <f t="shared" si="401"/>
        <v>1179162.9123371087</v>
      </c>
      <c r="T1285" s="36">
        <f t="shared" si="402"/>
        <v>36137.087662891252</v>
      </c>
      <c r="U1285" s="36">
        <f t="shared" si="403"/>
        <v>55976.112877175212</v>
      </c>
      <c r="V1285" s="36">
        <f t="shared" si="404"/>
        <v>19839.02521429956</v>
      </c>
      <c r="W1285" s="37">
        <f t="shared" si="405"/>
        <v>36137.087662875652</v>
      </c>
      <c r="X1285" s="36">
        <f t="shared" si="406"/>
        <v>36137.087662891252</v>
      </c>
      <c r="Y1285" s="276">
        <f t="shared" si="394"/>
        <v>36137.087662875652</v>
      </c>
      <c r="Z1285" s="36">
        <f t="shared" si="407"/>
        <v>55976.112877175212</v>
      </c>
      <c r="AA1285" s="36">
        <f t="shared" si="408"/>
        <v>19839.02521429956</v>
      </c>
      <c r="AB1285" s="38">
        <f t="shared" si="395"/>
        <v>-1.5599653124809265E-8</v>
      </c>
      <c r="AC1285" s="17"/>
      <c r="AD1285" s="17">
        <f t="shared" si="409"/>
        <v>12</v>
      </c>
      <c r="AE1285" s="143"/>
      <c r="AH1285" s="103"/>
      <c r="AI1285" s="533"/>
    </row>
    <row r="1286" spans="1:35">
      <c r="A1286" s="533"/>
      <c r="C1286" s="67" t="str">
        <f>'Terminated loans'!F476</f>
        <v>E</v>
      </c>
      <c r="D1286" s="19">
        <f>'Terminated loans'!H476</f>
        <v>143990036</v>
      </c>
      <c r="E1286" s="19">
        <f>'Terminated loans'!I476</f>
        <v>98</v>
      </c>
      <c r="F1286" s="19" t="str">
        <f>'Terminated loans'!J476</f>
        <v xml:space="preserve">FREDERIC M F T                 </v>
      </c>
      <c r="G1286" s="547" t="str">
        <f t="shared" si="411"/>
        <v>A2</v>
      </c>
      <c r="H1286" s="21">
        <f>'Terminated loans'!L476</f>
        <v>40240</v>
      </c>
      <c r="I1286" s="21">
        <f>IF(B1286="VELS",'Terminated loans'!M476,'Terminated loans'!B476)</f>
        <v>40724</v>
      </c>
      <c r="J1286" s="34">
        <f t="shared" si="399"/>
        <v>16</v>
      </c>
      <c r="K1286" s="34">
        <f t="shared" si="396"/>
        <v>129</v>
      </c>
      <c r="L1286" s="34">
        <f t="shared" si="397"/>
        <v>16</v>
      </c>
      <c r="M1286" s="34">
        <f t="shared" si="398"/>
        <v>16</v>
      </c>
      <c r="N1286" s="52">
        <f t="shared" si="410"/>
        <v>16</v>
      </c>
      <c r="O1286" s="318">
        <f>+'Terminated loans'!S476</f>
        <v>192907</v>
      </c>
      <c r="P1286" s="26">
        <f>+'Terminated loans'!T476</f>
        <v>0.05</v>
      </c>
      <c r="Q1286" s="536">
        <f t="shared" si="412"/>
        <v>0.104</v>
      </c>
      <c r="R1286" s="222">
        <f t="shared" si="400"/>
        <v>12488.133609306646</v>
      </c>
      <c r="S1286" s="36">
        <f t="shared" si="401"/>
        <v>185825.74782027773</v>
      </c>
      <c r="T1286" s="36">
        <f t="shared" si="402"/>
        <v>7081.2521797222726</v>
      </c>
      <c r="U1286" s="36">
        <f t="shared" si="403"/>
        <v>13984.38992862677</v>
      </c>
      <c r="V1286" s="36">
        <f t="shared" si="404"/>
        <v>6903.1377489063307</v>
      </c>
      <c r="W1286" s="37">
        <f t="shared" si="405"/>
        <v>7081.252179720439</v>
      </c>
      <c r="X1286" s="36">
        <f t="shared" si="406"/>
        <v>7081.2521797222726</v>
      </c>
      <c r="Y1286" s="276">
        <f t="shared" si="394"/>
        <v>7081.252179720439</v>
      </c>
      <c r="Z1286" s="36">
        <f t="shared" si="407"/>
        <v>13984.38992862677</v>
      </c>
      <c r="AA1286" s="36">
        <f t="shared" si="408"/>
        <v>6903.1377489063307</v>
      </c>
      <c r="AB1286" s="38">
        <f t="shared" si="395"/>
        <v>-1.8335413187742233E-9</v>
      </c>
      <c r="AC1286" s="17"/>
      <c r="AD1286" s="17">
        <f t="shared" si="409"/>
        <v>16</v>
      </c>
      <c r="AE1286" s="143"/>
      <c r="AH1286" s="103"/>
      <c r="AI1286" s="533"/>
    </row>
    <row r="1287" spans="1:35">
      <c r="A1287" s="533"/>
      <c r="C1287" s="67" t="str">
        <f>'Terminated loans'!F477</f>
        <v>E</v>
      </c>
      <c r="D1287" s="19">
        <f>'Terminated loans'!H477</f>
        <v>143990087</v>
      </c>
      <c r="E1287" s="19">
        <f>'Terminated loans'!I477</f>
        <v>98</v>
      </c>
      <c r="F1287" s="19" t="str">
        <f>'Terminated loans'!J477</f>
        <v xml:space="preserve">TEELUCK H                      </v>
      </c>
      <c r="G1287" s="547" t="str">
        <f t="shared" si="411"/>
        <v>A2</v>
      </c>
      <c r="H1287" s="21">
        <f>'Terminated loans'!L477</f>
        <v>40241</v>
      </c>
      <c r="I1287" s="21">
        <f>IF(B1287="VELS",'Terminated loans'!M477,'Terminated loans'!B477)</f>
        <v>40724</v>
      </c>
      <c r="J1287" s="34">
        <f t="shared" si="399"/>
        <v>16</v>
      </c>
      <c r="K1287" s="34">
        <f t="shared" si="396"/>
        <v>129</v>
      </c>
      <c r="L1287" s="34">
        <f t="shared" si="397"/>
        <v>16</v>
      </c>
      <c r="M1287" s="34">
        <f t="shared" si="398"/>
        <v>16</v>
      </c>
      <c r="N1287" s="52">
        <f t="shared" si="410"/>
        <v>16</v>
      </c>
      <c r="O1287" s="318">
        <f>+'Terminated loans'!S477</f>
        <v>197634</v>
      </c>
      <c r="P1287" s="26">
        <f>+'Terminated loans'!T477</f>
        <v>0.05</v>
      </c>
      <c r="Q1287" s="536">
        <f t="shared" si="412"/>
        <v>0.104</v>
      </c>
      <c r="R1287" s="222">
        <f t="shared" si="400"/>
        <v>12794.143280138665</v>
      </c>
      <c r="S1287" s="36">
        <f t="shared" si="401"/>
        <v>190379.22856460762</v>
      </c>
      <c r="T1287" s="36">
        <f t="shared" si="402"/>
        <v>7254.7714353923802</v>
      </c>
      <c r="U1287" s="36">
        <f t="shared" si="403"/>
        <v>14327.063917609077</v>
      </c>
      <c r="V1287" s="36">
        <f t="shared" si="404"/>
        <v>7072.2924822186469</v>
      </c>
      <c r="W1287" s="37">
        <f t="shared" si="405"/>
        <v>7254.7714353904303</v>
      </c>
      <c r="X1287" s="36">
        <f t="shared" si="406"/>
        <v>7254.7714353923802</v>
      </c>
      <c r="Y1287" s="276">
        <f t="shared" si="394"/>
        <v>7254.7714353904303</v>
      </c>
      <c r="Z1287" s="36">
        <f t="shared" si="407"/>
        <v>14327.063917609077</v>
      </c>
      <c r="AA1287" s="36">
        <f t="shared" si="408"/>
        <v>7072.2924822186469</v>
      </c>
      <c r="AB1287" s="38">
        <f t="shared" si="395"/>
        <v>-1.9499566406011581E-9</v>
      </c>
      <c r="AC1287" s="17"/>
      <c r="AD1287" s="17">
        <f t="shared" si="409"/>
        <v>16</v>
      </c>
      <c r="AE1287" s="143"/>
      <c r="AH1287" s="103"/>
      <c r="AI1287" s="533"/>
    </row>
    <row r="1288" spans="1:35">
      <c r="A1288" s="533"/>
      <c r="C1288" s="67" t="str">
        <f>'Terminated loans'!F478</f>
        <v>E</v>
      </c>
      <c r="D1288" s="19">
        <f>'Terminated loans'!H478</f>
        <v>143990168</v>
      </c>
      <c r="E1288" s="19">
        <f>'Terminated loans'!I478</f>
        <v>98</v>
      </c>
      <c r="F1288" s="19" t="str">
        <f>'Terminated loans'!J478</f>
        <v xml:space="preserve">HURREERAM B S                  </v>
      </c>
      <c r="G1288" s="547" t="str">
        <f t="shared" si="411"/>
        <v>A2</v>
      </c>
      <c r="H1288" s="21">
        <f>'Terminated loans'!L478</f>
        <v>40192</v>
      </c>
      <c r="I1288" s="21">
        <f>IF(B1288="VELS",'Terminated loans'!M478,'Terminated loans'!B478)</f>
        <v>40724</v>
      </c>
      <c r="J1288" s="34">
        <f t="shared" si="399"/>
        <v>17</v>
      </c>
      <c r="K1288" s="34">
        <f t="shared" si="396"/>
        <v>131</v>
      </c>
      <c r="L1288" s="34">
        <f t="shared" si="397"/>
        <v>17</v>
      </c>
      <c r="M1288" s="34">
        <f t="shared" si="398"/>
        <v>17</v>
      </c>
      <c r="N1288" s="52">
        <f t="shared" si="410"/>
        <v>17</v>
      </c>
      <c r="O1288" s="318">
        <f>+'Terminated loans'!S478</f>
        <v>187492</v>
      </c>
      <c r="P1288" s="26">
        <f>+'Terminated loans'!T478</f>
        <v>0.05</v>
      </c>
      <c r="Q1288" s="536">
        <f t="shared" si="412"/>
        <v>0.104</v>
      </c>
      <c r="R1288" s="222">
        <f t="shared" si="400"/>
        <v>11447.111932357571</v>
      </c>
      <c r="S1288" s="36">
        <f t="shared" si="401"/>
        <v>180220.35409082012</v>
      </c>
      <c r="T1288" s="36">
        <f t="shared" si="402"/>
        <v>7271.6459091798752</v>
      </c>
      <c r="U1288" s="36">
        <f t="shared" si="403"/>
        <v>14380.548759256781</v>
      </c>
      <c r="V1288" s="36">
        <f t="shared" si="404"/>
        <v>7108.9028500787099</v>
      </c>
      <c r="W1288" s="37">
        <f t="shared" si="405"/>
        <v>7271.6459091780707</v>
      </c>
      <c r="X1288" s="36">
        <f t="shared" si="406"/>
        <v>7271.6459091798752</v>
      </c>
      <c r="Y1288" s="276">
        <f t="shared" si="394"/>
        <v>7271.6459091780707</v>
      </c>
      <c r="Z1288" s="36">
        <f t="shared" si="407"/>
        <v>14380.548759256781</v>
      </c>
      <c r="AA1288" s="36">
        <f t="shared" si="408"/>
        <v>7108.9028500787099</v>
      </c>
      <c r="AB1288" s="38">
        <f t="shared" si="395"/>
        <v>-1.8044374883174896E-9</v>
      </c>
      <c r="AC1288" s="17"/>
      <c r="AD1288" s="17">
        <f t="shared" si="409"/>
        <v>17</v>
      </c>
      <c r="AE1288" s="143"/>
      <c r="AH1288" s="103"/>
      <c r="AI1288" s="533"/>
    </row>
    <row r="1289" spans="1:35">
      <c r="A1289" s="533"/>
      <c r="C1289" s="67" t="str">
        <f>'Terminated loans'!F479</f>
        <v>E</v>
      </c>
      <c r="D1289" s="19">
        <f>'Terminated loans'!H479</f>
        <v>143990184</v>
      </c>
      <c r="E1289" s="19">
        <f>'Terminated loans'!I479</f>
        <v>98</v>
      </c>
      <c r="F1289" s="19" t="str">
        <f>'Terminated loans'!J479</f>
        <v xml:space="preserve">LAI CHOO N Y Y                 </v>
      </c>
      <c r="G1289" s="547" t="str">
        <f t="shared" si="411"/>
        <v>A2</v>
      </c>
      <c r="H1289" s="21">
        <f>'Terminated loans'!L479</f>
        <v>40214</v>
      </c>
      <c r="I1289" s="21">
        <f>IF(B1289="VELS",'Terminated loans'!M479,'Terminated loans'!B479)</f>
        <v>40724</v>
      </c>
      <c r="J1289" s="34">
        <f t="shared" si="399"/>
        <v>17</v>
      </c>
      <c r="K1289" s="34">
        <f t="shared" si="396"/>
        <v>130</v>
      </c>
      <c r="L1289" s="34">
        <f t="shared" si="397"/>
        <v>17</v>
      </c>
      <c r="M1289" s="34">
        <f t="shared" si="398"/>
        <v>17</v>
      </c>
      <c r="N1289" s="52">
        <f t="shared" si="410"/>
        <v>17</v>
      </c>
      <c r="O1289" s="318">
        <f>+'Terminated loans'!S479</f>
        <v>247007</v>
      </c>
      <c r="P1289" s="26">
        <f>+'Terminated loans'!T479</f>
        <v>0.05</v>
      </c>
      <c r="Q1289" s="536">
        <f t="shared" si="412"/>
        <v>0.104</v>
      </c>
      <c r="R1289" s="222">
        <f t="shared" si="400"/>
        <v>15080.732922342535</v>
      </c>
      <c r="S1289" s="36">
        <f t="shared" si="401"/>
        <v>237427.13824009133</v>
      </c>
      <c r="T1289" s="36">
        <f t="shared" si="402"/>
        <v>9579.861759908672</v>
      </c>
      <c r="U1289" s="36">
        <f t="shared" si="403"/>
        <v>18945.321439729392</v>
      </c>
      <c r="V1289" s="36">
        <f t="shared" si="404"/>
        <v>9365.4596798231069</v>
      </c>
      <c r="W1289" s="37">
        <f t="shared" si="405"/>
        <v>9579.8617599062854</v>
      </c>
      <c r="X1289" s="36">
        <f t="shared" si="406"/>
        <v>9579.861759908672</v>
      </c>
      <c r="Y1289" s="276">
        <f t="shared" si="394"/>
        <v>9579.8617599062854</v>
      </c>
      <c r="Z1289" s="36">
        <f t="shared" si="407"/>
        <v>18945.321439729392</v>
      </c>
      <c r="AA1289" s="36">
        <f t="shared" si="408"/>
        <v>9365.4596798231069</v>
      </c>
      <c r="AB1289" s="38">
        <f t="shared" si="395"/>
        <v>-2.3865140974521637E-9</v>
      </c>
      <c r="AC1289" s="17"/>
      <c r="AD1289" s="17">
        <f t="shared" si="409"/>
        <v>17</v>
      </c>
      <c r="AE1289" s="143"/>
      <c r="AH1289" s="103"/>
      <c r="AI1289" s="533"/>
    </row>
    <row r="1290" spans="1:35">
      <c r="A1290" s="533"/>
      <c r="C1290" s="67" t="str">
        <f>'Terminated loans'!F480</f>
        <v>E</v>
      </c>
      <c r="D1290" s="19">
        <f>'Terminated loans'!H480</f>
        <v>143990192</v>
      </c>
      <c r="E1290" s="19">
        <f>'Terminated loans'!I480</f>
        <v>98</v>
      </c>
      <c r="F1290" s="19" t="str">
        <f>'Terminated loans'!J480</f>
        <v xml:space="preserve">LOCHUN T A                     </v>
      </c>
      <c r="G1290" s="547" t="str">
        <f t="shared" si="411"/>
        <v>A2</v>
      </c>
      <c r="H1290" s="21">
        <f>'Terminated loans'!L480</f>
        <v>40189</v>
      </c>
      <c r="I1290" s="21">
        <f>IF(B1290="VELS",'Terminated loans'!M480,'Terminated loans'!B480)</f>
        <v>40724</v>
      </c>
      <c r="J1290" s="34">
        <f t="shared" si="399"/>
        <v>18</v>
      </c>
      <c r="K1290" s="34">
        <f t="shared" si="396"/>
        <v>131</v>
      </c>
      <c r="L1290" s="34">
        <f t="shared" si="397"/>
        <v>18</v>
      </c>
      <c r="M1290" s="34">
        <f t="shared" si="398"/>
        <v>18</v>
      </c>
      <c r="N1290" s="52">
        <f t="shared" si="410"/>
        <v>18</v>
      </c>
      <c r="O1290" s="318">
        <f>+'Terminated loans'!S480</f>
        <v>246871</v>
      </c>
      <c r="P1290" s="26">
        <f>+'Terminated loans'!T480</f>
        <v>0.05</v>
      </c>
      <c r="Q1290" s="536">
        <f t="shared" si="412"/>
        <v>0.104</v>
      </c>
      <c r="R1290" s="222">
        <f t="shared" si="400"/>
        <v>14264.33834702973</v>
      </c>
      <c r="S1290" s="36">
        <f t="shared" si="401"/>
        <v>236786.22536401413</v>
      </c>
      <c r="T1290" s="36">
        <f t="shared" si="402"/>
        <v>10084.774635985872</v>
      </c>
      <c r="U1290" s="36">
        <f t="shared" si="403"/>
        <v>19971.86488251845</v>
      </c>
      <c r="V1290" s="36">
        <f t="shared" si="404"/>
        <v>9887.0902465351392</v>
      </c>
      <c r="W1290" s="37">
        <f t="shared" si="405"/>
        <v>10084.774635983311</v>
      </c>
      <c r="X1290" s="36">
        <f t="shared" si="406"/>
        <v>10084.774635985872</v>
      </c>
      <c r="Y1290" s="276">
        <f t="shared" si="394"/>
        <v>10084.774635983311</v>
      </c>
      <c r="Z1290" s="36">
        <f t="shared" si="407"/>
        <v>19971.86488251845</v>
      </c>
      <c r="AA1290" s="36">
        <f t="shared" si="408"/>
        <v>9887.0902465351392</v>
      </c>
      <c r="AB1290" s="38">
        <f t="shared" si="395"/>
        <v>-2.5611370801925659E-9</v>
      </c>
      <c r="AC1290" s="17"/>
      <c r="AD1290" s="17">
        <f t="shared" si="409"/>
        <v>18</v>
      </c>
      <c r="AE1290" s="143"/>
      <c r="AH1290" s="103"/>
      <c r="AI1290" s="533"/>
    </row>
    <row r="1291" spans="1:35">
      <c r="A1291" s="533"/>
      <c r="C1291" s="67" t="str">
        <f>'Terminated loans'!F481</f>
        <v>E</v>
      </c>
      <c r="D1291" s="19">
        <f>'Terminated loans'!H481</f>
        <v>143990265</v>
      </c>
      <c r="E1291" s="19">
        <f>'Terminated loans'!I481</f>
        <v>98</v>
      </c>
      <c r="F1291" s="19" t="str">
        <f>'Terminated loans'!J481</f>
        <v xml:space="preserve">DAUMOO U P                     </v>
      </c>
      <c r="G1291" s="547" t="str">
        <f t="shared" si="411"/>
        <v>A2</v>
      </c>
      <c r="H1291" s="21">
        <f>'Terminated loans'!L481</f>
        <v>40262</v>
      </c>
      <c r="I1291" s="21">
        <f>IF(B1291="VELS",'Terminated loans'!M481,'Terminated loans'!B481)</f>
        <v>40724</v>
      </c>
      <c r="J1291" s="34">
        <f t="shared" si="399"/>
        <v>15</v>
      </c>
      <c r="K1291" s="34">
        <f t="shared" si="396"/>
        <v>128</v>
      </c>
      <c r="L1291" s="34">
        <f t="shared" si="397"/>
        <v>15</v>
      </c>
      <c r="M1291" s="34">
        <f t="shared" si="398"/>
        <v>15</v>
      </c>
      <c r="N1291" s="52">
        <f t="shared" si="410"/>
        <v>15</v>
      </c>
      <c r="O1291" s="318">
        <f>+'Terminated loans'!S481</f>
        <v>195987</v>
      </c>
      <c r="P1291" s="26">
        <f>+'Terminated loans'!T481</f>
        <v>0.05</v>
      </c>
      <c r="Q1291" s="536">
        <f t="shared" si="412"/>
        <v>0.104</v>
      </c>
      <c r="R1291" s="222">
        <f t="shared" si="400"/>
        <v>13505.55188155281</v>
      </c>
      <c r="S1291" s="36">
        <f t="shared" si="401"/>
        <v>189201.2665314287</v>
      </c>
      <c r="T1291" s="36">
        <f t="shared" si="402"/>
        <v>6785.7334685712995</v>
      </c>
      <c r="U1291" s="36">
        <f t="shared" si="403"/>
        <v>13382.011691861349</v>
      </c>
      <c r="V1291" s="36">
        <f t="shared" si="404"/>
        <v>6596.2782232921454</v>
      </c>
      <c r="W1291" s="37">
        <f t="shared" si="405"/>
        <v>6785.733468569204</v>
      </c>
      <c r="X1291" s="36">
        <f t="shared" si="406"/>
        <v>6785.7334685712995</v>
      </c>
      <c r="Y1291" s="276">
        <f t="shared" si="394"/>
        <v>6785.733468569204</v>
      </c>
      <c r="Z1291" s="36">
        <f t="shared" si="407"/>
        <v>13382.011691861349</v>
      </c>
      <c r="AA1291" s="36">
        <f t="shared" si="408"/>
        <v>6596.2782232921454</v>
      </c>
      <c r="AB1291" s="38">
        <f t="shared" si="395"/>
        <v>-2.0954757928848267E-9</v>
      </c>
      <c r="AC1291" s="17"/>
      <c r="AD1291" s="17">
        <f t="shared" si="409"/>
        <v>15</v>
      </c>
      <c r="AE1291" s="143"/>
      <c r="AH1291" s="103"/>
      <c r="AI1291" s="533"/>
    </row>
    <row r="1292" spans="1:35">
      <c r="A1292" s="533"/>
      <c r="C1292" s="67" t="str">
        <f>'Terminated loans'!F482</f>
        <v>E</v>
      </c>
      <c r="D1292" s="19">
        <f>'Terminated loans'!H482</f>
        <v>143990451</v>
      </c>
      <c r="E1292" s="19">
        <f>'Terminated loans'!I482</f>
        <v>98</v>
      </c>
      <c r="F1292" s="19" t="str">
        <f>'Terminated loans'!J482</f>
        <v xml:space="preserve">LAVERDURE L R M                </v>
      </c>
      <c r="G1292" s="547" t="str">
        <f t="shared" si="411"/>
        <v>A2</v>
      </c>
      <c r="H1292" s="21">
        <f>'Terminated loans'!L482</f>
        <v>40212</v>
      </c>
      <c r="I1292" s="21">
        <f>IF(B1292="VELS",'Terminated loans'!M482,'Terminated loans'!B482)</f>
        <v>40724</v>
      </c>
      <c r="J1292" s="34">
        <f t="shared" si="399"/>
        <v>17</v>
      </c>
      <c r="K1292" s="34">
        <f t="shared" si="396"/>
        <v>130</v>
      </c>
      <c r="L1292" s="34">
        <f t="shared" si="397"/>
        <v>17</v>
      </c>
      <c r="M1292" s="34">
        <f t="shared" si="398"/>
        <v>17</v>
      </c>
      <c r="N1292" s="52">
        <f t="shared" si="410"/>
        <v>17</v>
      </c>
      <c r="O1292" s="318">
        <f>+'Terminated loans'!S482</f>
        <v>247145</v>
      </c>
      <c r="P1292" s="26">
        <f>+'Terminated loans'!T482</f>
        <v>0.05</v>
      </c>
      <c r="Q1292" s="536">
        <f t="shared" si="412"/>
        <v>0.104</v>
      </c>
      <c r="R1292" s="222">
        <f t="shared" si="400"/>
        <v>15089.158356209929</v>
      </c>
      <c r="S1292" s="36">
        <f t="shared" si="401"/>
        <v>237559.78608034339</v>
      </c>
      <c r="T1292" s="36">
        <f t="shared" si="402"/>
        <v>9585.2139196566131</v>
      </c>
      <c r="U1292" s="36">
        <f t="shared" si="403"/>
        <v>18955.905975223024</v>
      </c>
      <c r="V1292" s="36">
        <f t="shared" si="404"/>
        <v>9370.6920555687975</v>
      </c>
      <c r="W1292" s="37">
        <f t="shared" si="405"/>
        <v>9585.2139196542266</v>
      </c>
      <c r="X1292" s="36">
        <f t="shared" si="406"/>
        <v>9585.2139196566131</v>
      </c>
      <c r="Y1292" s="276">
        <f t="shared" si="394"/>
        <v>9585.2139196542266</v>
      </c>
      <c r="Z1292" s="36">
        <f t="shared" si="407"/>
        <v>18955.905975223024</v>
      </c>
      <c r="AA1292" s="36">
        <f t="shared" si="408"/>
        <v>9370.6920555687975</v>
      </c>
      <c r="AB1292" s="38">
        <f t="shared" si="395"/>
        <v>-2.3865140974521637E-9</v>
      </c>
      <c r="AC1292" s="17"/>
      <c r="AD1292" s="17">
        <f t="shared" si="409"/>
        <v>17</v>
      </c>
      <c r="AE1292" s="143"/>
      <c r="AH1292" s="103"/>
      <c r="AI1292" s="533"/>
    </row>
    <row r="1293" spans="1:35">
      <c r="A1293" s="533"/>
      <c r="C1293" s="67" t="str">
        <f>'Terminated loans'!F483</f>
        <v>E</v>
      </c>
      <c r="D1293" s="19">
        <f>'Terminated loans'!H483</f>
        <v>143990680</v>
      </c>
      <c r="E1293" s="19">
        <f>'Terminated loans'!I483</f>
        <v>98</v>
      </c>
      <c r="F1293" s="19" t="str">
        <f>'Terminated loans'!J483</f>
        <v xml:space="preserve">BRUNEL J A                     </v>
      </c>
      <c r="G1293" s="547" t="str">
        <f t="shared" si="411"/>
        <v>A2</v>
      </c>
      <c r="H1293" s="21">
        <f>'Terminated loans'!L483</f>
        <v>40239</v>
      </c>
      <c r="I1293" s="21">
        <f>IF(B1293="VELS",'Terminated loans'!M483,'Terminated loans'!B483)</f>
        <v>40724</v>
      </c>
      <c r="J1293" s="34">
        <f t="shared" si="399"/>
        <v>16</v>
      </c>
      <c r="K1293" s="34">
        <f t="shared" si="396"/>
        <v>129</v>
      </c>
      <c r="L1293" s="34">
        <f t="shared" si="397"/>
        <v>16</v>
      </c>
      <c r="M1293" s="34">
        <f t="shared" si="398"/>
        <v>16</v>
      </c>
      <c r="N1293" s="52">
        <f t="shared" si="410"/>
        <v>16</v>
      </c>
      <c r="O1293" s="318">
        <f>+'Terminated loans'!S483</f>
        <v>78786</v>
      </c>
      <c r="P1293" s="26">
        <f>+'Terminated loans'!T483</f>
        <v>0.05</v>
      </c>
      <c r="Q1293" s="536">
        <f t="shared" si="412"/>
        <v>0.104</v>
      </c>
      <c r="R1293" s="222">
        <f t="shared" si="400"/>
        <v>5100.3338113330956</v>
      </c>
      <c r="S1293" s="36">
        <f t="shared" si="401"/>
        <v>75893.914517194309</v>
      </c>
      <c r="T1293" s="36">
        <f t="shared" si="402"/>
        <v>2892.0854828056908</v>
      </c>
      <c r="U1293" s="36">
        <f t="shared" si="403"/>
        <v>5711.4264641344635</v>
      </c>
      <c r="V1293" s="36">
        <f t="shared" si="404"/>
        <v>2819.3409813295148</v>
      </c>
      <c r="W1293" s="37">
        <f t="shared" si="405"/>
        <v>2892.0854828049487</v>
      </c>
      <c r="X1293" s="36">
        <f t="shared" si="406"/>
        <v>2892.0854828056908</v>
      </c>
      <c r="Y1293" s="276">
        <f t="shared" si="394"/>
        <v>2892.0854828049487</v>
      </c>
      <c r="Z1293" s="36">
        <f t="shared" si="407"/>
        <v>5711.4264641344635</v>
      </c>
      <c r="AA1293" s="36">
        <f t="shared" si="408"/>
        <v>2819.3409813295148</v>
      </c>
      <c r="AB1293" s="38">
        <f t="shared" si="395"/>
        <v>-7.4214767664670944E-10</v>
      </c>
      <c r="AC1293" s="17"/>
      <c r="AD1293" s="17">
        <f t="shared" si="409"/>
        <v>16</v>
      </c>
      <c r="AE1293" s="143"/>
      <c r="AH1293" s="103"/>
      <c r="AI1293" s="533"/>
    </row>
    <row r="1294" spans="1:35">
      <c r="A1294" s="533"/>
      <c r="C1294" s="67" t="str">
        <f>'Terminated loans'!F484</f>
        <v>E</v>
      </c>
      <c r="D1294" s="19">
        <f>'Terminated loans'!H484</f>
        <v>143990907</v>
      </c>
      <c r="E1294" s="19">
        <f>'Terminated loans'!I484</f>
        <v>98</v>
      </c>
      <c r="F1294" s="19" t="str">
        <f>'Terminated loans'!J484</f>
        <v xml:space="preserve">GOPAUL A N                     </v>
      </c>
      <c r="G1294" s="547" t="str">
        <f t="shared" si="411"/>
        <v>A2</v>
      </c>
      <c r="H1294" s="21">
        <f>'Terminated loans'!L484</f>
        <v>40368</v>
      </c>
      <c r="I1294" s="21">
        <f>IF(B1294="VELS",'Terminated loans'!M484,'Terminated loans'!B484)</f>
        <v>40724</v>
      </c>
      <c r="J1294" s="34">
        <f t="shared" si="399"/>
        <v>12</v>
      </c>
      <c r="K1294" s="34">
        <f t="shared" si="396"/>
        <v>125</v>
      </c>
      <c r="L1294" s="34">
        <f t="shared" si="397"/>
        <v>12</v>
      </c>
      <c r="M1294" s="34">
        <f t="shared" si="398"/>
        <v>12</v>
      </c>
      <c r="N1294" s="52">
        <f t="shared" si="410"/>
        <v>12</v>
      </c>
      <c r="O1294" s="318">
        <f>+'Terminated loans'!S484</f>
        <v>135337</v>
      </c>
      <c r="P1294" s="26">
        <f>+'Terminated loans'!T484</f>
        <v>0.05</v>
      </c>
      <c r="Q1294" s="536">
        <f t="shared" si="412"/>
        <v>0.104</v>
      </c>
      <c r="R1294" s="222">
        <f t="shared" si="400"/>
        <v>11585.859762805776</v>
      </c>
      <c r="S1294" s="36">
        <f t="shared" si="401"/>
        <v>131505.02237706617</v>
      </c>
      <c r="T1294" s="36">
        <f t="shared" si="402"/>
        <v>3831.9776229338313</v>
      </c>
      <c r="U1294" s="36">
        <f t="shared" si="403"/>
        <v>7525.2947766017751</v>
      </c>
      <c r="V1294" s="36">
        <f t="shared" si="404"/>
        <v>3693.3171536693117</v>
      </c>
      <c r="W1294" s="37">
        <f t="shared" si="405"/>
        <v>3831.9776229324634</v>
      </c>
      <c r="X1294" s="36">
        <f t="shared" si="406"/>
        <v>3831.9776229338313</v>
      </c>
      <c r="Y1294" s="276">
        <f t="shared" si="394"/>
        <v>3831.9776229324634</v>
      </c>
      <c r="Z1294" s="36">
        <f t="shared" si="407"/>
        <v>7525.2947766017751</v>
      </c>
      <c r="AA1294" s="36">
        <f t="shared" si="408"/>
        <v>3693.3171536693117</v>
      </c>
      <c r="AB1294" s="38">
        <f t="shared" si="395"/>
        <v>-1.3678800314664841E-9</v>
      </c>
      <c r="AC1294" s="17"/>
      <c r="AD1294" s="17">
        <f t="shared" si="409"/>
        <v>12</v>
      </c>
      <c r="AE1294" s="143"/>
      <c r="AH1294" s="103"/>
      <c r="AI1294" s="533"/>
    </row>
    <row r="1295" spans="1:35">
      <c r="A1295" s="533"/>
      <c r="C1295" s="67" t="str">
        <f>'Terminated loans'!F485</f>
        <v>E</v>
      </c>
      <c r="D1295" s="19">
        <f>'Terminated loans'!H485</f>
        <v>143991598</v>
      </c>
      <c r="E1295" s="19">
        <f>'Terminated loans'!I485</f>
        <v>98</v>
      </c>
      <c r="F1295" s="19" t="str">
        <f>'Terminated loans'!J485</f>
        <v xml:space="preserve">BEHARRY J                      </v>
      </c>
      <c r="G1295" s="547" t="str">
        <f t="shared" si="411"/>
        <v>A2</v>
      </c>
      <c r="H1295" s="21">
        <f>'Terminated loans'!L485</f>
        <v>40247</v>
      </c>
      <c r="I1295" s="21">
        <f>IF(B1295="VELS",'Terminated loans'!M485,'Terminated loans'!B485)</f>
        <v>40724</v>
      </c>
      <c r="J1295" s="34">
        <f t="shared" si="399"/>
        <v>16</v>
      </c>
      <c r="K1295" s="34">
        <f t="shared" si="396"/>
        <v>129</v>
      </c>
      <c r="L1295" s="34">
        <f t="shared" si="397"/>
        <v>16</v>
      </c>
      <c r="M1295" s="34">
        <f t="shared" si="398"/>
        <v>16</v>
      </c>
      <c r="N1295" s="52">
        <f t="shared" si="410"/>
        <v>16</v>
      </c>
      <c r="O1295" s="318">
        <f>+'Terminated loans'!S485</f>
        <v>201320</v>
      </c>
      <c r="P1295" s="26">
        <f>+'Terminated loans'!T485</f>
        <v>0.05</v>
      </c>
      <c r="Q1295" s="536">
        <f t="shared" si="412"/>
        <v>0.104</v>
      </c>
      <c r="R1295" s="222">
        <f t="shared" si="400"/>
        <v>13032.76220264487</v>
      </c>
      <c r="S1295" s="36">
        <f t="shared" si="401"/>
        <v>193929.922455786</v>
      </c>
      <c r="T1295" s="36">
        <f t="shared" si="402"/>
        <v>7390.0775442140002</v>
      </c>
      <c r="U1295" s="36">
        <f t="shared" si="403"/>
        <v>14594.272786529968</v>
      </c>
      <c r="V1295" s="36">
        <f t="shared" si="404"/>
        <v>7204.1952423179173</v>
      </c>
      <c r="W1295" s="37">
        <f t="shared" si="405"/>
        <v>7390.0775442120503</v>
      </c>
      <c r="X1295" s="36">
        <f t="shared" si="406"/>
        <v>7390.0775442140002</v>
      </c>
      <c r="Y1295" s="276">
        <f t="shared" si="394"/>
        <v>7390.0775442120503</v>
      </c>
      <c r="Z1295" s="36">
        <f t="shared" si="407"/>
        <v>14594.272786529968</v>
      </c>
      <c r="AA1295" s="36">
        <f t="shared" si="408"/>
        <v>7204.1952423179173</v>
      </c>
      <c r="AB1295" s="38">
        <f t="shared" si="395"/>
        <v>-1.9499566406011581E-9</v>
      </c>
      <c r="AC1295" s="17"/>
      <c r="AD1295" s="17">
        <f t="shared" si="409"/>
        <v>16</v>
      </c>
      <c r="AE1295" s="143"/>
      <c r="AH1295" s="103"/>
      <c r="AI1295" s="533"/>
    </row>
    <row r="1296" spans="1:35">
      <c r="A1296" s="533"/>
      <c r="C1296" s="67" t="str">
        <f>'Terminated loans'!F486</f>
        <v>E</v>
      </c>
      <c r="D1296" s="19">
        <f>'Terminated loans'!H486</f>
        <v>143991628</v>
      </c>
      <c r="E1296" s="19">
        <f>'Terminated loans'!I486</f>
        <v>98</v>
      </c>
      <c r="F1296" s="19" t="str">
        <f>'Terminated loans'!J486</f>
        <v xml:space="preserve">BATHILDE J L K                 </v>
      </c>
      <c r="G1296" s="547" t="str">
        <f t="shared" si="411"/>
        <v>A2</v>
      </c>
      <c r="H1296" s="21">
        <f>'Terminated loans'!L486</f>
        <v>40324</v>
      </c>
      <c r="I1296" s="21">
        <f>IF(B1296="VELS",'Terminated loans'!M486,'Terminated loans'!B486)</f>
        <v>40724</v>
      </c>
      <c r="J1296" s="34">
        <f t="shared" si="399"/>
        <v>13</v>
      </c>
      <c r="K1296" s="34">
        <f t="shared" si="396"/>
        <v>126</v>
      </c>
      <c r="L1296" s="34">
        <f t="shared" si="397"/>
        <v>13</v>
      </c>
      <c r="M1296" s="34">
        <f t="shared" si="398"/>
        <v>13</v>
      </c>
      <c r="N1296" s="52">
        <f t="shared" si="410"/>
        <v>13</v>
      </c>
      <c r="O1296" s="318">
        <f>+'Terminated loans'!S486</f>
        <v>199372</v>
      </c>
      <c r="P1296" s="26">
        <f>+'Terminated loans'!T486</f>
        <v>0.05</v>
      </c>
      <c r="Q1296" s="536">
        <f t="shared" si="412"/>
        <v>0.104</v>
      </c>
      <c r="R1296" s="222">
        <f t="shared" si="400"/>
        <v>15787.336314971026</v>
      </c>
      <c r="S1296" s="36">
        <f t="shared" si="401"/>
        <v>193305.80023644879</v>
      </c>
      <c r="T1296" s="36">
        <f t="shared" si="402"/>
        <v>6066.1997635512089</v>
      </c>
      <c r="U1296" s="36">
        <f t="shared" si="403"/>
        <v>11929.571858172654</v>
      </c>
      <c r="V1296" s="36">
        <f t="shared" si="404"/>
        <v>5863.372094623337</v>
      </c>
      <c r="W1296" s="37">
        <f t="shared" si="405"/>
        <v>6066.1997635493171</v>
      </c>
      <c r="X1296" s="36">
        <f t="shared" si="406"/>
        <v>6066.1997635512089</v>
      </c>
      <c r="Y1296" s="276">
        <f t="shared" si="394"/>
        <v>6066.1997635493171</v>
      </c>
      <c r="Z1296" s="36">
        <f t="shared" si="407"/>
        <v>11929.571858172654</v>
      </c>
      <c r="AA1296" s="36">
        <f t="shared" si="408"/>
        <v>5863.372094623337</v>
      </c>
      <c r="AB1296" s="38">
        <f t="shared" si="395"/>
        <v>-1.8917489796876907E-9</v>
      </c>
      <c r="AC1296" s="17"/>
      <c r="AD1296" s="17">
        <f t="shared" si="409"/>
        <v>13</v>
      </c>
      <c r="AE1296" s="143"/>
      <c r="AH1296" s="103"/>
      <c r="AI1296" s="533"/>
    </row>
    <row r="1297" spans="1:35">
      <c r="A1297" s="533"/>
      <c r="C1297" s="67" t="str">
        <f>'Terminated loans'!F487</f>
        <v>E</v>
      </c>
      <c r="D1297" s="19">
        <f>'Terminated loans'!H487</f>
        <v>143991776</v>
      </c>
      <c r="E1297" s="19">
        <f>'Terminated loans'!I487</f>
        <v>98</v>
      </c>
      <c r="F1297" s="19" t="str">
        <f>'Terminated loans'!J487</f>
        <v xml:space="preserve">NADAN M B C                    </v>
      </c>
      <c r="G1297" s="547" t="str">
        <f t="shared" si="411"/>
        <v>A2</v>
      </c>
      <c r="H1297" s="21">
        <f>'Terminated loans'!L487</f>
        <v>40402</v>
      </c>
      <c r="I1297" s="21">
        <f>IF(B1297="VELS",'Terminated loans'!M487,'Terminated loans'!B487)</f>
        <v>40724</v>
      </c>
      <c r="J1297" s="34">
        <f t="shared" si="399"/>
        <v>11</v>
      </c>
      <c r="K1297" s="34">
        <f t="shared" si="396"/>
        <v>124</v>
      </c>
      <c r="L1297" s="34">
        <f t="shared" si="397"/>
        <v>11</v>
      </c>
      <c r="M1297" s="34">
        <f t="shared" si="398"/>
        <v>11</v>
      </c>
      <c r="N1297" s="52">
        <f t="shared" si="410"/>
        <v>11</v>
      </c>
      <c r="O1297" s="318">
        <f>+'Terminated loans'!S487</f>
        <v>100167</v>
      </c>
      <c r="P1297" s="26">
        <f>+'Terminated loans'!T487</f>
        <v>0.05</v>
      </c>
      <c r="Q1297" s="536">
        <f t="shared" si="412"/>
        <v>0.104</v>
      </c>
      <c r="R1297" s="222">
        <f t="shared" si="400"/>
        <v>9335.3207604607778</v>
      </c>
      <c r="S1297" s="36">
        <f t="shared" si="401"/>
        <v>97543.335730022634</v>
      </c>
      <c r="T1297" s="36">
        <f t="shared" si="402"/>
        <v>2623.6642699773656</v>
      </c>
      <c r="U1297" s="36">
        <f t="shared" si="403"/>
        <v>5145.1926350448775</v>
      </c>
      <c r="V1297" s="36">
        <f t="shared" si="404"/>
        <v>2521.5283650685742</v>
      </c>
      <c r="W1297" s="37">
        <f t="shared" si="405"/>
        <v>2623.6642699763033</v>
      </c>
      <c r="X1297" s="36">
        <f t="shared" si="406"/>
        <v>2623.6642699773656</v>
      </c>
      <c r="Y1297" s="276">
        <f t="shared" si="394"/>
        <v>2623.6642699763033</v>
      </c>
      <c r="Z1297" s="36">
        <f t="shared" si="407"/>
        <v>5145.1926350448775</v>
      </c>
      <c r="AA1297" s="36">
        <f t="shared" si="408"/>
        <v>2521.5283650685742</v>
      </c>
      <c r="AB1297" s="38">
        <f t="shared" si="395"/>
        <v>-1.0622898116707802E-9</v>
      </c>
      <c r="AC1297" s="17"/>
      <c r="AD1297" s="17">
        <f t="shared" si="409"/>
        <v>11</v>
      </c>
      <c r="AE1297" s="143"/>
      <c r="AH1297" s="103"/>
      <c r="AI1297" s="533"/>
    </row>
    <row r="1298" spans="1:35">
      <c r="A1298" s="533"/>
      <c r="C1298" s="67" t="str">
        <f>'Terminated loans'!F488</f>
        <v>E</v>
      </c>
      <c r="D1298" s="19">
        <f>'Terminated loans'!H488</f>
        <v>143991911</v>
      </c>
      <c r="E1298" s="19">
        <f>'Terminated loans'!I488</f>
        <v>98</v>
      </c>
      <c r="F1298" s="19" t="str">
        <f>'Terminated loans'!J488</f>
        <v xml:space="preserve">AUNUND J                       </v>
      </c>
      <c r="G1298" s="547" t="str">
        <f t="shared" si="411"/>
        <v>A2</v>
      </c>
      <c r="H1298" s="21">
        <f>'Terminated loans'!L488</f>
        <v>40326</v>
      </c>
      <c r="I1298" s="21">
        <f>IF(B1298="VELS",'Terminated loans'!M488,'Terminated loans'!B488)</f>
        <v>40724</v>
      </c>
      <c r="J1298" s="34">
        <f t="shared" si="399"/>
        <v>13</v>
      </c>
      <c r="K1298" s="34">
        <f t="shared" si="396"/>
        <v>126</v>
      </c>
      <c r="L1298" s="34">
        <f t="shared" si="397"/>
        <v>13</v>
      </c>
      <c r="M1298" s="34">
        <f t="shared" si="398"/>
        <v>13</v>
      </c>
      <c r="N1298" s="52">
        <f t="shared" si="410"/>
        <v>13</v>
      </c>
      <c r="O1298" s="318">
        <f>+'Terminated loans'!S488</f>
        <v>25468</v>
      </c>
      <c r="P1298" s="26">
        <f>+'Terminated loans'!T488</f>
        <v>0.05</v>
      </c>
      <c r="Q1298" s="536">
        <f t="shared" si="412"/>
        <v>0.104</v>
      </c>
      <c r="R1298" s="222">
        <f t="shared" si="400"/>
        <v>2016.6918186589994</v>
      </c>
      <c r="S1298" s="36">
        <f t="shared" si="401"/>
        <v>24693.096926458467</v>
      </c>
      <c r="T1298" s="36">
        <f t="shared" si="402"/>
        <v>774.90307354153265</v>
      </c>
      <c r="U1298" s="36">
        <f t="shared" si="403"/>
        <v>1523.8967161082874</v>
      </c>
      <c r="V1298" s="36">
        <f t="shared" si="404"/>
        <v>748.99364256699118</v>
      </c>
      <c r="W1298" s="37">
        <f t="shared" si="405"/>
        <v>774.90307354129618</v>
      </c>
      <c r="X1298" s="36">
        <f t="shared" si="406"/>
        <v>774.90307354153265</v>
      </c>
      <c r="Y1298" s="276">
        <f t="shared" si="394"/>
        <v>774.90307354129618</v>
      </c>
      <c r="Z1298" s="36">
        <f t="shared" si="407"/>
        <v>1523.8967161082874</v>
      </c>
      <c r="AA1298" s="36">
        <f t="shared" si="408"/>
        <v>748.99364256699118</v>
      </c>
      <c r="AB1298" s="38">
        <f t="shared" si="395"/>
        <v>-2.3646862246096134E-10</v>
      </c>
      <c r="AC1298" s="17"/>
      <c r="AD1298" s="17">
        <f t="shared" si="409"/>
        <v>13</v>
      </c>
      <c r="AE1298" s="143"/>
      <c r="AH1298" s="103"/>
      <c r="AI1298" s="533"/>
    </row>
    <row r="1299" spans="1:35">
      <c r="A1299" s="533"/>
      <c r="C1299" s="67" t="str">
        <f>'Terminated loans'!F489</f>
        <v>E</v>
      </c>
      <c r="D1299" s="19">
        <f>'Terminated loans'!H489</f>
        <v>143991954</v>
      </c>
      <c r="E1299" s="19">
        <f>'Terminated loans'!I489</f>
        <v>98</v>
      </c>
      <c r="F1299" s="19" t="str">
        <f>'Terminated loans'!J489</f>
        <v xml:space="preserve">DEEGAMBER K                    </v>
      </c>
      <c r="G1299" s="547" t="str">
        <f t="shared" si="411"/>
        <v>A2</v>
      </c>
      <c r="H1299" s="21">
        <f>'Terminated loans'!L489</f>
        <v>40330</v>
      </c>
      <c r="I1299" s="21">
        <f>IF(B1299="VELS",'Terminated loans'!M489,'Terminated loans'!B489)</f>
        <v>40724</v>
      </c>
      <c r="J1299" s="34">
        <f t="shared" si="399"/>
        <v>13</v>
      </c>
      <c r="K1299" s="34">
        <f t="shared" si="396"/>
        <v>126</v>
      </c>
      <c r="L1299" s="34">
        <f t="shared" si="397"/>
        <v>13</v>
      </c>
      <c r="M1299" s="34">
        <f t="shared" si="398"/>
        <v>13</v>
      </c>
      <c r="N1299" s="52">
        <f t="shared" si="410"/>
        <v>13</v>
      </c>
      <c r="O1299" s="318">
        <f>+'Terminated loans'!S489</f>
        <v>60224</v>
      </c>
      <c r="P1299" s="26">
        <f>+'Terminated loans'!T489</f>
        <v>0.05</v>
      </c>
      <c r="Q1299" s="536">
        <f t="shared" si="412"/>
        <v>0.104</v>
      </c>
      <c r="R1299" s="222">
        <f t="shared" si="400"/>
        <v>4768.8569218988378</v>
      </c>
      <c r="S1299" s="36">
        <f t="shared" si="401"/>
        <v>58391.592166602597</v>
      </c>
      <c r="T1299" s="36">
        <f t="shared" si="402"/>
        <v>1832.407833397403</v>
      </c>
      <c r="U1299" s="36">
        <f t="shared" si="403"/>
        <v>3603.5478180817372</v>
      </c>
      <c r="V1299" s="36">
        <f t="shared" si="404"/>
        <v>1771.1399846848944</v>
      </c>
      <c r="W1299" s="37">
        <f t="shared" si="405"/>
        <v>1832.4078333968428</v>
      </c>
      <c r="X1299" s="36">
        <f t="shared" si="406"/>
        <v>1832.407833397403</v>
      </c>
      <c r="Y1299" s="276">
        <f t="shared" si="394"/>
        <v>1832.4078333968428</v>
      </c>
      <c r="Z1299" s="36">
        <f t="shared" si="407"/>
        <v>3603.5478180817372</v>
      </c>
      <c r="AA1299" s="36">
        <f t="shared" si="408"/>
        <v>1771.1399846848944</v>
      </c>
      <c r="AB1299" s="38">
        <f t="shared" si="395"/>
        <v>-5.6024873629212379E-10</v>
      </c>
      <c r="AC1299" s="17"/>
      <c r="AD1299" s="17">
        <f t="shared" si="409"/>
        <v>13</v>
      </c>
      <c r="AE1299" s="143"/>
      <c r="AH1299" s="103"/>
      <c r="AI1299" s="533"/>
    </row>
    <row r="1300" spans="1:35">
      <c r="A1300" s="533"/>
      <c r="C1300" s="67" t="str">
        <f>'Terminated loans'!F490</f>
        <v>E</v>
      </c>
      <c r="D1300" s="19">
        <f>'Terminated loans'!H490</f>
        <v>143992322</v>
      </c>
      <c r="E1300" s="19">
        <f>'Terminated loans'!I490</f>
        <v>98</v>
      </c>
      <c r="F1300" s="19" t="str">
        <f>'Terminated loans'!J490</f>
        <v xml:space="preserve">KEESOONY A K                   </v>
      </c>
      <c r="G1300" s="547" t="str">
        <f t="shared" si="411"/>
        <v>A2</v>
      </c>
      <c r="H1300" s="21">
        <f>'Terminated loans'!L490</f>
        <v>40420</v>
      </c>
      <c r="I1300" s="21">
        <f>IF(B1300="VELS",'Terminated loans'!M490,'Terminated loans'!B490)</f>
        <v>40724</v>
      </c>
      <c r="J1300" s="34">
        <f t="shared" si="399"/>
        <v>10</v>
      </c>
      <c r="K1300" s="34">
        <f t="shared" si="396"/>
        <v>123</v>
      </c>
      <c r="L1300" s="34">
        <f t="shared" si="397"/>
        <v>10</v>
      </c>
      <c r="M1300" s="34">
        <f t="shared" si="398"/>
        <v>10</v>
      </c>
      <c r="N1300" s="52">
        <f t="shared" si="410"/>
        <v>10</v>
      </c>
      <c r="O1300" s="318">
        <f>+'Terminated loans'!S490</f>
        <v>139566</v>
      </c>
      <c r="P1300" s="26">
        <f>+'Terminated loans'!T490</f>
        <v>0.05</v>
      </c>
      <c r="Q1300" s="536">
        <f t="shared" si="412"/>
        <v>0.104</v>
      </c>
      <c r="R1300" s="222">
        <f t="shared" si="400"/>
        <v>14278.433531098781</v>
      </c>
      <c r="S1300" s="36">
        <f t="shared" si="401"/>
        <v>136207.73728675742</v>
      </c>
      <c r="T1300" s="36">
        <f t="shared" si="402"/>
        <v>3358.2627132425841</v>
      </c>
      <c r="U1300" s="36">
        <f t="shared" si="403"/>
        <v>6576.5980242289952</v>
      </c>
      <c r="V1300" s="36">
        <f t="shared" si="404"/>
        <v>3218.3353109878371</v>
      </c>
      <c r="W1300" s="37">
        <f t="shared" si="405"/>
        <v>3358.2627132411581</v>
      </c>
      <c r="X1300" s="36">
        <f t="shared" si="406"/>
        <v>3358.2627132425841</v>
      </c>
      <c r="Y1300" s="276">
        <f t="shared" si="394"/>
        <v>3358.2627132411581</v>
      </c>
      <c r="Z1300" s="36">
        <f t="shared" si="407"/>
        <v>6576.5980242289952</v>
      </c>
      <c r="AA1300" s="36">
        <f t="shared" si="408"/>
        <v>3218.3353109878371</v>
      </c>
      <c r="AB1300" s="38">
        <f t="shared" si="395"/>
        <v>-1.4260876923799515E-9</v>
      </c>
      <c r="AC1300" s="17"/>
      <c r="AD1300" s="17">
        <f t="shared" si="409"/>
        <v>10</v>
      </c>
      <c r="AE1300" s="143"/>
      <c r="AH1300" s="103"/>
      <c r="AI1300" s="533"/>
    </row>
    <row r="1301" spans="1:35">
      <c r="A1301" s="533"/>
      <c r="C1301" s="67" t="str">
        <f>'Terminated loans'!F491</f>
        <v>E</v>
      </c>
      <c r="D1301" s="19">
        <f>'Terminated loans'!H491</f>
        <v>143992373</v>
      </c>
      <c r="E1301" s="19">
        <f>'Terminated loans'!I491</f>
        <v>98</v>
      </c>
      <c r="F1301" s="19" t="str">
        <f>'Terminated loans'!J491</f>
        <v xml:space="preserve">DILMOHAMED R                   </v>
      </c>
      <c r="G1301" s="547" t="str">
        <f t="shared" si="411"/>
        <v>A2</v>
      </c>
      <c r="H1301" s="21">
        <f>'Terminated loans'!L491</f>
        <v>40375</v>
      </c>
      <c r="I1301" s="21">
        <f>IF(B1301="VELS",'Terminated loans'!M491,'Terminated loans'!B491)</f>
        <v>40724</v>
      </c>
      <c r="J1301" s="34">
        <f t="shared" si="399"/>
        <v>11</v>
      </c>
      <c r="K1301" s="34">
        <f t="shared" si="396"/>
        <v>125</v>
      </c>
      <c r="L1301" s="34">
        <f t="shared" si="397"/>
        <v>11</v>
      </c>
      <c r="M1301" s="34">
        <f t="shared" si="398"/>
        <v>11</v>
      </c>
      <c r="N1301" s="52">
        <f t="shared" si="410"/>
        <v>11</v>
      </c>
      <c r="O1301" s="318">
        <f>+'Terminated loans'!S491</f>
        <v>243988</v>
      </c>
      <c r="P1301" s="26">
        <f>+'Terminated loans'!T491</f>
        <v>0.05</v>
      </c>
      <c r="Q1301" s="536">
        <f t="shared" si="412"/>
        <v>0.104</v>
      </c>
      <c r="R1301" s="222">
        <f t="shared" si="400"/>
        <v>22739.088139839514</v>
      </c>
      <c r="S1301" s="36">
        <f t="shared" si="401"/>
        <v>237597.24657918044</v>
      </c>
      <c r="T1301" s="36">
        <f t="shared" si="402"/>
        <v>6390.7534208195575</v>
      </c>
      <c r="U1301" s="36">
        <f t="shared" si="403"/>
        <v>12532.722959051665</v>
      </c>
      <c r="V1301" s="36">
        <f t="shared" si="404"/>
        <v>6141.9695382346399</v>
      </c>
      <c r="W1301" s="37">
        <f t="shared" si="405"/>
        <v>6390.7534208170255</v>
      </c>
      <c r="X1301" s="36">
        <f t="shared" si="406"/>
        <v>6390.7534208195575</v>
      </c>
      <c r="Y1301" s="276">
        <f t="shared" si="394"/>
        <v>6390.7534208170255</v>
      </c>
      <c r="Z1301" s="36">
        <f t="shared" si="407"/>
        <v>12532.722959051665</v>
      </c>
      <c r="AA1301" s="36">
        <f t="shared" si="408"/>
        <v>6141.9695382346399</v>
      </c>
      <c r="AB1301" s="38">
        <f t="shared" si="395"/>
        <v>-2.5320332497358322E-9</v>
      </c>
      <c r="AC1301" s="17"/>
      <c r="AD1301" s="17">
        <f t="shared" si="409"/>
        <v>11</v>
      </c>
      <c r="AE1301" s="143"/>
      <c r="AH1301" s="103"/>
      <c r="AI1301" s="533"/>
    </row>
    <row r="1302" spans="1:35">
      <c r="A1302" s="533"/>
      <c r="C1302" s="67" t="str">
        <f>'Terminated loans'!F492</f>
        <v>E</v>
      </c>
      <c r="D1302" s="19">
        <f>'Terminated loans'!H492</f>
        <v>143992527</v>
      </c>
      <c r="E1302" s="19">
        <f>'Terminated loans'!I492</f>
        <v>99</v>
      </c>
      <c r="F1302" s="19" t="str">
        <f>'Terminated loans'!J492</f>
        <v xml:space="preserve">SOOKNUNDEN J(SL 2006)          </v>
      </c>
      <c r="G1302" s="547" t="str">
        <f t="shared" si="411"/>
        <v>A1</v>
      </c>
      <c r="H1302" s="21">
        <f>'Terminated loans'!L492</f>
        <v>40347</v>
      </c>
      <c r="I1302" s="21">
        <f>IF(B1302="VELS",'Terminated loans'!M492,'Terminated loans'!B492)</f>
        <v>40724</v>
      </c>
      <c r="J1302" s="34">
        <f t="shared" si="399"/>
        <v>12</v>
      </c>
      <c r="K1302" s="34">
        <f t="shared" si="396"/>
        <v>126</v>
      </c>
      <c r="L1302" s="34">
        <f t="shared" si="397"/>
        <v>12</v>
      </c>
      <c r="M1302" s="34">
        <f t="shared" si="398"/>
        <v>12</v>
      </c>
      <c r="N1302" s="52">
        <f t="shared" si="410"/>
        <v>12</v>
      </c>
      <c r="O1302" s="318">
        <f>+'Terminated loans'!S492</f>
        <v>1004627</v>
      </c>
      <c r="P1302" s="26">
        <f>+'Terminated loans'!T492</f>
        <v>0.03</v>
      </c>
      <c r="Q1302" s="536">
        <f t="shared" si="412"/>
        <v>8.6499999999999994E-2</v>
      </c>
      <c r="R1302" s="222">
        <f t="shared" si="400"/>
        <v>85085.576502644471</v>
      </c>
      <c r="S1302" s="36">
        <f t="shared" si="401"/>
        <v>974754.29863613297</v>
      </c>
      <c r="T1302" s="36">
        <f t="shared" si="402"/>
        <v>29872.701363867032</v>
      </c>
      <c r="U1302" s="36">
        <f t="shared" si="403"/>
        <v>46272.619395587826</v>
      </c>
      <c r="V1302" s="36">
        <f t="shared" si="404"/>
        <v>16399.918031733599</v>
      </c>
      <c r="W1302" s="37">
        <f t="shared" si="405"/>
        <v>29872.701363854227</v>
      </c>
      <c r="X1302" s="36">
        <f t="shared" si="406"/>
        <v>29872.701363867032</v>
      </c>
      <c r="Y1302" s="276">
        <f t="shared" si="394"/>
        <v>29872.701363854227</v>
      </c>
      <c r="Z1302" s="36">
        <f t="shared" si="407"/>
        <v>46272.619395587826</v>
      </c>
      <c r="AA1302" s="36">
        <f t="shared" si="408"/>
        <v>16399.918031733599</v>
      </c>
      <c r="AB1302" s="38">
        <f t="shared" si="395"/>
        <v>-1.280568540096283E-8</v>
      </c>
      <c r="AC1302" s="17"/>
      <c r="AD1302" s="17">
        <f t="shared" si="409"/>
        <v>12</v>
      </c>
      <c r="AE1302" s="143"/>
      <c r="AH1302" s="103"/>
      <c r="AI1302" s="533"/>
    </row>
    <row r="1303" spans="1:35">
      <c r="A1303" s="533"/>
      <c r="C1303" s="67" t="str">
        <f>'Terminated loans'!F493</f>
        <v>E</v>
      </c>
      <c r="D1303" s="19">
        <f>'Terminated loans'!H493</f>
        <v>143992543</v>
      </c>
      <c r="E1303" s="19">
        <f>'Terminated loans'!I493</f>
        <v>98</v>
      </c>
      <c r="F1303" s="19" t="str">
        <f>'Terminated loans'!J493</f>
        <v xml:space="preserve">YUE CHI MING L V               </v>
      </c>
      <c r="G1303" s="547" t="str">
        <f t="shared" si="411"/>
        <v>B2</v>
      </c>
      <c r="H1303" s="21">
        <f>'Terminated loans'!L493</f>
        <v>40473</v>
      </c>
      <c r="I1303" s="21">
        <f>IF(B1303="VELS",'Terminated loans'!M493,'Terminated loans'!B493)</f>
        <v>40724</v>
      </c>
      <c r="J1303" s="34">
        <f t="shared" si="399"/>
        <v>8</v>
      </c>
      <c r="K1303" s="34">
        <f t="shared" si="396"/>
        <v>121</v>
      </c>
      <c r="L1303" s="34">
        <f t="shared" si="397"/>
        <v>8</v>
      </c>
      <c r="M1303" s="34">
        <f t="shared" si="398"/>
        <v>8</v>
      </c>
      <c r="N1303" s="52">
        <f t="shared" si="410"/>
        <v>8</v>
      </c>
      <c r="O1303" s="318">
        <f>+'Terminated loans'!S493</f>
        <v>405485</v>
      </c>
      <c r="P1303" s="26">
        <f>+'Terminated loans'!T493</f>
        <v>0.05</v>
      </c>
      <c r="Q1303" s="536">
        <f t="shared" si="412"/>
        <v>9.4E-2</v>
      </c>
      <c r="R1303" s="222">
        <f t="shared" si="400"/>
        <v>51640.590568035637</v>
      </c>
      <c r="S1303" s="36">
        <f t="shared" si="401"/>
        <v>398934.28515479167</v>
      </c>
      <c r="T1303" s="36">
        <f t="shared" si="402"/>
        <v>6550.7148452083347</v>
      </c>
      <c r="U1303" s="36">
        <f t="shared" si="403"/>
        <v>14190.439389495179</v>
      </c>
      <c r="V1303" s="36">
        <f t="shared" si="404"/>
        <v>7639.7245442850981</v>
      </c>
      <c r="W1303" s="37">
        <f t="shared" si="405"/>
        <v>6550.714845210081</v>
      </c>
      <c r="X1303" s="36">
        <f t="shared" si="406"/>
        <v>6550.7148452083347</v>
      </c>
      <c r="Y1303" s="276">
        <f t="shared" si="394"/>
        <v>6550.714845210081</v>
      </c>
      <c r="Z1303" s="36">
        <f t="shared" si="407"/>
        <v>14190.439389495179</v>
      </c>
      <c r="AA1303" s="36">
        <f t="shared" si="408"/>
        <v>7639.7245442850981</v>
      </c>
      <c r="AB1303" s="38">
        <f t="shared" si="395"/>
        <v>1.7462298274040222E-9</v>
      </c>
      <c r="AC1303" s="17"/>
      <c r="AD1303" s="17">
        <f t="shared" si="409"/>
        <v>8</v>
      </c>
      <c r="AE1303" s="143"/>
      <c r="AH1303" s="103"/>
      <c r="AI1303" s="533"/>
    </row>
    <row r="1304" spans="1:35">
      <c r="A1304" s="533"/>
      <c r="C1304" s="67" t="str">
        <f>'Terminated loans'!F494</f>
        <v>E</v>
      </c>
      <c r="D1304" s="19">
        <f>'Terminated loans'!H494</f>
        <v>143992721</v>
      </c>
      <c r="E1304" s="19">
        <f>'Terminated loans'!I494</f>
        <v>98</v>
      </c>
      <c r="F1304" s="19" t="str">
        <f>'Terminated loans'!J494</f>
        <v xml:space="preserve">BURRUTH K                      </v>
      </c>
      <c r="G1304" s="547" t="str">
        <f t="shared" si="411"/>
        <v>A2</v>
      </c>
      <c r="H1304" s="21">
        <f>'Terminated loans'!L494</f>
        <v>40317</v>
      </c>
      <c r="I1304" s="21">
        <f>IF(B1304="VELS",'Terminated loans'!M494,'Terminated loans'!B494)</f>
        <v>40724</v>
      </c>
      <c r="J1304" s="34">
        <f t="shared" si="399"/>
        <v>13</v>
      </c>
      <c r="K1304" s="34">
        <f t="shared" si="396"/>
        <v>127</v>
      </c>
      <c r="L1304" s="34">
        <f t="shared" si="397"/>
        <v>13</v>
      </c>
      <c r="M1304" s="34">
        <f t="shared" si="398"/>
        <v>13</v>
      </c>
      <c r="N1304" s="52">
        <f t="shared" si="410"/>
        <v>13</v>
      </c>
      <c r="O1304" s="318">
        <f>+'Terminated loans'!S494</f>
        <v>237751</v>
      </c>
      <c r="P1304" s="26">
        <f>+'Terminated loans'!T494</f>
        <v>0.05</v>
      </c>
      <c r="Q1304" s="536">
        <f t="shared" si="412"/>
        <v>0.104</v>
      </c>
      <c r="R1304" s="222">
        <f t="shared" si="400"/>
        <v>18826.38984521736</v>
      </c>
      <c r="S1304" s="36">
        <f t="shared" si="401"/>
        <v>230517.06012888433</v>
      </c>
      <c r="T1304" s="36">
        <f t="shared" si="402"/>
        <v>7233.9398711156682</v>
      </c>
      <c r="U1304" s="36">
        <f t="shared" si="403"/>
        <v>14226.00785893912</v>
      </c>
      <c r="V1304" s="36">
        <f t="shared" si="404"/>
        <v>6992.0679878256924</v>
      </c>
      <c r="W1304" s="37">
        <f t="shared" si="405"/>
        <v>7233.9398711134272</v>
      </c>
      <c r="X1304" s="36">
        <f t="shared" si="406"/>
        <v>7233.9398711156682</v>
      </c>
      <c r="Y1304" s="276">
        <f t="shared" si="394"/>
        <v>7233.9398711134272</v>
      </c>
      <c r="Z1304" s="36">
        <f t="shared" si="407"/>
        <v>14226.00785893912</v>
      </c>
      <c r="AA1304" s="36">
        <f t="shared" si="408"/>
        <v>6992.0679878256924</v>
      </c>
      <c r="AB1304" s="38">
        <f t="shared" si="395"/>
        <v>-2.2409949451684952E-9</v>
      </c>
      <c r="AC1304" s="17"/>
      <c r="AD1304" s="17">
        <f t="shared" si="409"/>
        <v>13</v>
      </c>
      <c r="AE1304" s="143"/>
      <c r="AH1304" s="103"/>
      <c r="AI1304" s="533"/>
    </row>
    <row r="1305" spans="1:35">
      <c r="A1305" s="533"/>
      <c r="C1305" s="67" t="str">
        <f>'Terminated loans'!F495</f>
        <v>E</v>
      </c>
      <c r="D1305" s="19">
        <f>'Terminated loans'!H495</f>
        <v>143992748</v>
      </c>
      <c r="E1305" s="19">
        <f>'Terminated loans'!I495</f>
        <v>98</v>
      </c>
      <c r="F1305" s="19" t="str">
        <f>'Terminated loans'!J495</f>
        <v xml:space="preserve">DHUNNOOKCHAND S                </v>
      </c>
      <c r="G1305" s="547" t="str">
        <f t="shared" si="411"/>
        <v>A2</v>
      </c>
      <c r="H1305" s="21">
        <f>'Terminated loans'!L495</f>
        <v>40399</v>
      </c>
      <c r="I1305" s="21">
        <f>IF(B1305="VELS",'Terminated loans'!M495,'Terminated loans'!B495)</f>
        <v>40724</v>
      </c>
      <c r="J1305" s="34">
        <f t="shared" si="399"/>
        <v>11</v>
      </c>
      <c r="K1305" s="34">
        <f t="shared" si="396"/>
        <v>124</v>
      </c>
      <c r="L1305" s="34">
        <f t="shared" si="397"/>
        <v>11</v>
      </c>
      <c r="M1305" s="34">
        <f t="shared" si="398"/>
        <v>11</v>
      </c>
      <c r="N1305" s="52">
        <f t="shared" si="410"/>
        <v>11</v>
      </c>
      <c r="O1305" s="318">
        <f>+'Terminated loans'!S495</f>
        <v>200583</v>
      </c>
      <c r="P1305" s="26">
        <f>+'Terminated loans'!T495</f>
        <v>0.05</v>
      </c>
      <c r="Q1305" s="536">
        <f t="shared" si="412"/>
        <v>0.104</v>
      </c>
      <c r="R1305" s="222">
        <f t="shared" si="400"/>
        <v>18693.847715270542</v>
      </c>
      <c r="S1305" s="36">
        <f t="shared" si="401"/>
        <v>195329.1494278069</v>
      </c>
      <c r="T1305" s="36">
        <f t="shared" si="402"/>
        <v>5253.8505721930997</v>
      </c>
      <c r="U1305" s="36">
        <f t="shared" si="403"/>
        <v>10303.175440167019</v>
      </c>
      <c r="V1305" s="36">
        <f t="shared" si="404"/>
        <v>5049.3248679759563</v>
      </c>
      <c r="W1305" s="37">
        <f t="shared" si="405"/>
        <v>5253.8505721910624</v>
      </c>
      <c r="X1305" s="36">
        <f t="shared" si="406"/>
        <v>5253.8505721930997</v>
      </c>
      <c r="Y1305" s="276">
        <f t="shared" ref="Y1305:Y1368" si="413">W1305</f>
        <v>5253.8505721910624</v>
      </c>
      <c r="Z1305" s="36">
        <f t="shared" si="407"/>
        <v>10303.175440167019</v>
      </c>
      <c r="AA1305" s="36">
        <f t="shared" si="408"/>
        <v>5049.3248679759563</v>
      </c>
      <c r="AB1305" s="38">
        <f t="shared" si="395"/>
        <v>-2.0372681319713593E-9</v>
      </c>
      <c r="AC1305" s="17"/>
      <c r="AD1305" s="17">
        <f t="shared" si="409"/>
        <v>11</v>
      </c>
      <c r="AE1305" s="143"/>
      <c r="AH1305" s="103"/>
      <c r="AI1305" s="533"/>
    </row>
    <row r="1306" spans="1:35">
      <c r="A1306" s="533"/>
      <c r="C1306" s="67" t="str">
        <f>'Terminated loans'!F496</f>
        <v>E</v>
      </c>
      <c r="D1306" s="19">
        <f>'Terminated loans'!H496</f>
        <v>143992985</v>
      </c>
      <c r="E1306" s="19">
        <f>'Terminated loans'!I496</f>
        <v>98</v>
      </c>
      <c r="F1306" s="19" t="str">
        <f>'Terminated loans'!J496</f>
        <v xml:space="preserve">DAUGUET J G                    </v>
      </c>
      <c r="G1306" s="547" t="str">
        <f t="shared" si="411"/>
        <v>A2</v>
      </c>
      <c r="H1306" s="21">
        <f>'Terminated loans'!L496</f>
        <v>40352</v>
      </c>
      <c r="I1306" s="21">
        <f>IF(B1306="VELS",'Terminated loans'!M496,'Terminated loans'!B496)</f>
        <v>40724</v>
      </c>
      <c r="J1306" s="34">
        <f t="shared" si="399"/>
        <v>12</v>
      </c>
      <c r="K1306" s="34">
        <f t="shared" si="396"/>
        <v>125</v>
      </c>
      <c r="L1306" s="34">
        <f t="shared" si="397"/>
        <v>12</v>
      </c>
      <c r="M1306" s="34">
        <f t="shared" si="398"/>
        <v>12</v>
      </c>
      <c r="N1306" s="52">
        <f t="shared" si="410"/>
        <v>12</v>
      </c>
      <c r="O1306" s="318">
        <f>+'Terminated loans'!S496</f>
        <v>62028</v>
      </c>
      <c r="P1306" s="26">
        <f>+'Terminated loans'!T496</f>
        <v>0.05</v>
      </c>
      <c r="Q1306" s="536">
        <f t="shared" si="412"/>
        <v>0.104</v>
      </c>
      <c r="R1306" s="222">
        <f t="shared" si="400"/>
        <v>5310.0608803750392</v>
      </c>
      <c r="S1306" s="36">
        <f t="shared" si="401"/>
        <v>60271.718214565561</v>
      </c>
      <c r="T1306" s="36">
        <f t="shared" si="402"/>
        <v>1756.2817854344394</v>
      </c>
      <c r="U1306" s="36">
        <f t="shared" si="403"/>
        <v>3449.0123499342735</v>
      </c>
      <c r="V1306" s="36">
        <f t="shared" si="404"/>
        <v>1692.7305645004672</v>
      </c>
      <c r="W1306" s="37">
        <f t="shared" si="405"/>
        <v>1756.2817854338064</v>
      </c>
      <c r="X1306" s="36">
        <f t="shared" si="406"/>
        <v>1756.2817854344394</v>
      </c>
      <c r="Y1306" s="276">
        <f t="shared" si="413"/>
        <v>1756.2817854338064</v>
      </c>
      <c r="Z1306" s="36">
        <f t="shared" si="407"/>
        <v>3449.0123499342735</v>
      </c>
      <c r="AA1306" s="36">
        <f t="shared" si="408"/>
        <v>1692.7305645004672</v>
      </c>
      <c r="AB1306" s="38">
        <f t="shared" si="395"/>
        <v>-6.3300831243395805E-10</v>
      </c>
      <c r="AC1306" s="17"/>
      <c r="AD1306" s="17">
        <f t="shared" si="409"/>
        <v>12</v>
      </c>
      <c r="AE1306" s="143"/>
      <c r="AH1306" s="103"/>
      <c r="AI1306" s="533"/>
    </row>
    <row r="1307" spans="1:35">
      <c r="A1307" s="533"/>
      <c r="C1307" s="67" t="str">
        <f>'Terminated loans'!F497</f>
        <v>E</v>
      </c>
      <c r="D1307" s="19">
        <f>'Terminated loans'!H497</f>
        <v>143993043</v>
      </c>
      <c r="E1307" s="19">
        <f>'Terminated loans'!I497</f>
        <v>98</v>
      </c>
      <c r="F1307" s="19" t="str">
        <f>'Terminated loans'!J497</f>
        <v xml:space="preserve">MECKLENBURGH U J               </v>
      </c>
      <c r="G1307" s="547" t="str">
        <f t="shared" si="411"/>
        <v>A2</v>
      </c>
      <c r="H1307" s="21">
        <f>'Terminated loans'!L497</f>
        <v>40437</v>
      </c>
      <c r="I1307" s="21">
        <f>IF(B1307="VELS",'Terminated loans'!M497,'Terminated loans'!B497)</f>
        <v>40724</v>
      </c>
      <c r="J1307" s="34">
        <f t="shared" si="399"/>
        <v>9</v>
      </c>
      <c r="K1307" s="34">
        <f t="shared" si="396"/>
        <v>123</v>
      </c>
      <c r="L1307" s="34">
        <f t="shared" si="397"/>
        <v>9</v>
      </c>
      <c r="M1307" s="34">
        <f t="shared" si="398"/>
        <v>9</v>
      </c>
      <c r="N1307" s="52">
        <f t="shared" si="410"/>
        <v>9</v>
      </c>
      <c r="O1307" s="318">
        <f>+'Terminated loans'!S497</f>
        <v>246509</v>
      </c>
      <c r="P1307" s="26">
        <f>+'Terminated loans'!T497</f>
        <v>0.05</v>
      </c>
      <c r="Q1307" s="536">
        <f t="shared" si="412"/>
        <v>0.104</v>
      </c>
      <c r="R1307" s="222">
        <f t="shared" si="400"/>
        <v>27963.67503921537</v>
      </c>
      <c r="S1307" s="36">
        <f t="shared" si="401"/>
        <v>241104.99360066393</v>
      </c>
      <c r="T1307" s="36">
        <f t="shared" si="402"/>
        <v>5404.0063993360673</v>
      </c>
      <c r="U1307" s="36">
        <f t="shared" si="403"/>
        <v>10568.081752271974</v>
      </c>
      <c r="V1307" s="36">
        <f t="shared" si="404"/>
        <v>5164.075352938351</v>
      </c>
      <c r="W1307" s="37">
        <f t="shared" si="405"/>
        <v>5404.0063993336225</v>
      </c>
      <c r="X1307" s="36">
        <f t="shared" si="406"/>
        <v>5404.0063993360673</v>
      </c>
      <c r="Y1307" s="276">
        <f t="shared" si="413"/>
        <v>5404.0063993336225</v>
      </c>
      <c r="Z1307" s="36">
        <f t="shared" si="407"/>
        <v>10568.081752271974</v>
      </c>
      <c r="AA1307" s="36">
        <f t="shared" si="408"/>
        <v>5164.075352938351</v>
      </c>
      <c r="AB1307" s="38">
        <f t="shared" si="395"/>
        <v>-2.4447217583656311E-9</v>
      </c>
      <c r="AC1307" s="17"/>
      <c r="AD1307" s="17">
        <f t="shared" si="409"/>
        <v>9</v>
      </c>
      <c r="AE1307" s="143"/>
      <c r="AH1307" s="103"/>
      <c r="AI1307" s="533"/>
    </row>
    <row r="1308" spans="1:35">
      <c r="A1308" s="533"/>
      <c r="C1308" s="67" t="str">
        <f>'Terminated loans'!F498</f>
        <v>E</v>
      </c>
      <c r="D1308" s="19">
        <f>'Terminated loans'!H498</f>
        <v>143992802</v>
      </c>
      <c r="E1308" s="19">
        <f>'Terminated loans'!I498</f>
        <v>98</v>
      </c>
      <c r="F1308" s="19" t="str">
        <f>'Terminated loans'!J498</f>
        <v xml:space="preserve">BURRUTH K                      </v>
      </c>
      <c r="G1308" s="547" t="str">
        <f t="shared" si="411"/>
        <v>B2</v>
      </c>
      <c r="H1308" s="21">
        <f>'Terminated loans'!L498</f>
        <v>40507</v>
      </c>
      <c r="I1308" s="21">
        <f>IF(B1308="VELS",'Terminated loans'!M498,'Terminated loans'!B498)</f>
        <v>40724</v>
      </c>
      <c r="J1308" s="34">
        <f t="shared" si="399"/>
        <v>7</v>
      </c>
      <c r="K1308" s="34">
        <f t="shared" si="396"/>
        <v>120</v>
      </c>
      <c r="L1308" s="34">
        <f t="shared" si="397"/>
        <v>7</v>
      </c>
      <c r="M1308" s="34">
        <f t="shared" si="398"/>
        <v>7</v>
      </c>
      <c r="N1308" s="52">
        <f t="shared" si="410"/>
        <v>7</v>
      </c>
      <c r="O1308" s="318">
        <f>+'Terminated loans'!S498</f>
        <v>27618</v>
      </c>
      <c r="P1308" s="26">
        <f>+'Terminated loans'!T498</f>
        <v>0.05</v>
      </c>
      <c r="Q1308" s="536">
        <f t="shared" si="412"/>
        <v>9.4E-2</v>
      </c>
      <c r="R1308" s="222">
        <f t="shared" si="400"/>
        <v>4011.4591292138484</v>
      </c>
      <c r="S1308" s="36">
        <f t="shared" si="401"/>
        <v>27220.645557120588</v>
      </c>
      <c r="T1308" s="36">
        <f t="shared" si="402"/>
        <v>397.35444287941209</v>
      </c>
      <c r="U1308" s="36">
        <f t="shared" si="403"/>
        <v>859.56834737647659</v>
      </c>
      <c r="V1308" s="36">
        <f t="shared" si="404"/>
        <v>462.21390449693354</v>
      </c>
      <c r="W1308" s="37">
        <f t="shared" si="405"/>
        <v>397.35444287954306</v>
      </c>
      <c r="X1308" s="36">
        <f t="shared" si="406"/>
        <v>397.35444287941209</v>
      </c>
      <c r="Y1308" s="276">
        <f t="shared" si="413"/>
        <v>397.35444287954306</v>
      </c>
      <c r="Z1308" s="36">
        <f t="shared" si="407"/>
        <v>859.56834737647659</v>
      </c>
      <c r="AA1308" s="36">
        <f t="shared" si="408"/>
        <v>462.21390449693354</v>
      </c>
      <c r="AB1308" s="38">
        <f t="shared" si="395"/>
        <v>1.3096723705530167E-10</v>
      </c>
      <c r="AC1308" s="17"/>
      <c r="AD1308" s="17">
        <f t="shared" si="409"/>
        <v>7</v>
      </c>
      <c r="AE1308" s="143"/>
      <c r="AH1308" s="103"/>
      <c r="AI1308" s="533"/>
    </row>
    <row r="1309" spans="1:35">
      <c r="A1309" s="533"/>
      <c r="C1309" s="67" t="str">
        <f>'Terminated loans'!F499</f>
        <v>E</v>
      </c>
      <c r="D1309" s="19">
        <f>'Terminated loans'!H499</f>
        <v>143123693</v>
      </c>
      <c r="E1309" s="19">
        <f>'Terminated loans'!I499</f>
        <v>99</v>
      </c>
      <c r="F1309" s="19" t="str">
        <f>'Terminated loans'!J499</f>
        <v xml:space="preserve">FOWDAR SEESURRUN D(SL2327      </v>
      </c>
      <c r="G1309" s="547" t="str">
        <f t="shared" si="411"/>
        <v>B1</v>
      </c>
      <c r="H1309" s="21">
        <f>'Terminated loans'!L499</f>
        <v>40511</v>
      </c>
      <c r="I1309" s="21">
        <f>IF(B1309="VELS",'Terminated loans'!M499,'Terminated loans'!B499)</f>
        <v>40724</v>
      </c>
      <c r="J1309" s="34">
        <f t="shared" si="399"/>
        <v>7</v>
      </c>
      <c r="K1309" s="34">
        <f t="shared" si="396"/>
        <v>120</v>
      </c>
      <c r="L1309" s="34">
        <f t="shared" si="397"/>
        <v>7</v>
      </c>
      <c r="M1309" s="34">
        <f t="shared" si="398"/>
        <v>7</v>
      </c>
      <c r="N1309" s="52">
        <f t="shared" si="410"/>
        <v>7</v>
      </c>
      <c r="O1309" s="318">
        <f>+'Terminated loans'!S499</f>
        <v>704094</v>
      </c>
      <c r="P1309" s="26">
        <f>+'Terminated loans'!T499</f>
        <v>0.03</v>
      </c>
      <c r="Q1309" s="536">
        <f t="shared" si="412"/>
        <v>7.6499999999999999E-2</v>
      </c>
      <c r="R1309" s="222">
        <f t="shared" si="400"/>
        <v>101593.21718461857</v>
      </c>
      <c r="S1309" s="36">
        <f t="shared" si="401"/>
        <v>693359.50031837064</v>
      </c>
      <c r="T1309" s="36">
        <f t="shared" si="402"/>
        <v>10734.499681629357</v>
      </c>
      <c r="U1309" s="36">
        <f t="shared" si="403"/>
        <v>17793.019973964081</v>
      </c>
      <c r="V1309" s="36">
        <f t="shared" si="404"/>
        <v>7058.5202923299512</v>
      </c>
      <c r="W1309" s="37">
        <f t="shared" si="405"/>
        <v>10734.49968163413</v>
      </c>
      <c r="X1309" s="36">
        <f t="shared" si="406"/>
        <v>10734.499681629357</v>
      </c>
      <c r="Y1309" s="276">
        <f t="shared" si="413"/>
        <v>10734.49968163413</v>
      </c>
      <c r="Z1309" s="36">
        <f t="shared" si="407"/>
        <v>17793.019973964081</v>
      </c>
      <c r="AA1309" s="36">
        <f t="shared" si="408"/>
        <v>7058.5202923299512</v>
      </c>
      <c r="AB1309" s="38">
        <f t="shared" si="395"/>
        <v>4.7730281949043274E-9</v>
      </c>
      <c r="AC1309" s="17"/>
      <c r="AD1309" s="17">
        <f t="shared" si="409"/>
        <v>7</v>
      </c>
      <c r="AE1309" s="143"/>
      <c r="AH1309" s="103"/>
      <c r="AI1309" s="533"/>
    </row>
    <row r="1310" spans="1:35">
      <c r="A1310" s="533"/>
      <c r="C1310" s="67" t="str">
        <f>'Terminated loans'!F500</f>
        <v>E</v>
      </c>
      <c r="D1310" s="19">
        <f>'Terminated loans'!H500</f>
        <v>143993086</v>
      </c>
      <c r="E1310" s="19">
        <f>'Terminated loans'!I500</f>
        <v>98</v>
      </c>
      <c r="F1310" s="19" t="str">
        <f>'Terminated loans'!J500</f>
        <v xml:space="preserve">PIANG NEE N C                  </v>
      </c>
      <c r="G1310" s="547" t="str">
        <f t="shared" si="411"/>
        <v>B2</v>
      </c>
      <c r="H1310" s="21">
        <f>'Terminated loans'!L500</f>
        <v>40534</v>
      </c>
      <c r="I1310" s="21">
        <f>IF(B1310="VELS",'Terminated loans'!M500,'Terminated loans'!B500)</f>
        <v>40724</v>
      </c>
      <c r="J1310" s="34">
        <f t="shared" si="399"/>
        <v>6</v>
      </c>
      <c r="K1310" s="34">
        <f t="shared" si="396"/>
        <v>119</v>
      </c>
      <c r="L1310" s="34">
        <f t="shared" si="397"/>
        <v>6</v>
      </c>
      <c r="M1310" s="34">
        <f t="shared" si="398"/>
        <v>6</v>
      </c>
      <c r="N1310" s="52">
        <f t="shared" si="410"/>
        <v>6</v>
      </c>
      <c r="O1310" s="318">
        <f>+'Terminated loans'!S500</f>
        <v>207805</v>
      </c>
      <c r="P1310" s="26">
        <f>+'Terminated loans'!T500</f>
        <v>0.05</v>
      </c>
      <c r="Q1310" s="536">
        <f t="shared" si="412"/>
        <v>9.4E-2</v>
      </c>
      <c r="R1310" s="222">
        <f t="shared" si="400"/>
        <v>35140.998357236174</v>
      </c>
      <c r="S1310" s="36">
        <f t="shared" si="401"/>
        <v>205183.95280442698</v>
      </c>
      <c r="T1310" s="36">
        <f t="shared" si="402"/>
        <v>2621.0471955730172</v>
      </c>
      <c r="U1310" s="36">
        <f t="shared" si="403"/>
        <v>5662.0373389908636</v>
      </c>
      <c r="V1310" s="36">
        <f t="shared" si="404"/>
        <v>3040.9901434170315</v>
      </c>
      <c r="W1310" s="37">
        <f t="shared" si="405"/>
        <v>2621.0471955738321</v>
      </c>
      <c r="X1310" s="36">
        <f t="shared" si="406"/>
        <v>2621.0471955730172</v>
      </c>
      <c r="Y1310" s="276">
        <f t="shared" si="413"/>
        <v>2621.0471955738321</v>
      </c>
      <c r="Z1310" s="36">
        <f t="shared" si="407"/>
        <v>5662.0373389908636</v>
      </c>
      <c r="AA1310" s="36">
        <f t="shared" si="408"/>
        <v>3040.9901434170315</v>
      </c>
      <c r="AB1310" s="38">
        <f t="shared" si="395"/>
        <v>8.149072527885437E-10</v>
      </c>
      <c r="AC1310" s="17"/>
      <c r="AD1310" s="17">
        <f t="shared" si="409"/>
        <v>6</v>
      </c>
      <c r="AE1310" s="143"/>
      <c r="AH1310" s="103"/>
      <c r="AI1310" s="533"/>
    </row>
    <row r="1311" spans="1:35">
      <c r="A1311" s="533"/>
      <c r="C1311" s="67" t="str">
        <f>'Terminated loans'!F501</f>
        <v>E</v>
      </c>
      <c r="D1311" s="19">
        <f>'Terminated loans'!H501</f>
        <v>143993019</v>
      </c>
      <c r="E1311" s="19">
        <f>'Terminated loans'!I501</f>
        <v>98</v>
      </c>
      <c r="F1311" s="19" t="str">
        <f>'Terminated loans'!J501</f>
        <v xml:space="preserve">JEETOO K                       </v>
      </c>
      <c r="G1311" s="547" t="str">
        <f t="shared" si="411"/>
        <v>B2</v>
      </c>
      <c r="H1311" s="21">
        <f>'Terminated loans'!L501</f>
        <v>40529</v>
      </c>
      <c r="I1311" s="21">
        <f>IF(B1311="VELS",'Terminated loans'!M501,'Terminated loans'!B501)</f>
        <v>40724</v>
      </c>
      <c r="J1311" s="34">
        <f t="shared" si="399"/>
        <v>6</v>
      </c>
      <c r="K1311" s="34">
        <f t="shared" si="396"/>
        <v>120</v>
      </c>
      <c r="L1311" s="34">
        <f t="shared" si="397"/>
        <v>6</v>
      </c>
      <c r="M1311" s="34">
        <f t="shared" si="398"/>
        <v>6</v>
      </c>
      <c r="N1311" s="52">
        <f t="shared" si="410"/>
        <v>6</v>
      </c>
      <c r="O1311" s="318">
        <f>+'Terminated loans'!S501</f>
        <v>127595</v>
      </c>
      <c r="P1311" s="26">
        <f>+'Terminated loans'!T501</f>
        <v>0.05</v>
      </c>
      <c r="Q1311" s="536">
        <f t="shared" si="412"/>
        <v>9.4E-2</v>
      </c>
      <c r="R1311" s="222">
        <f t="shared" si="400"/>
        <v>21577.034649751207</v>
      </c>
      <c r="S1311" s="36">
        <f t="shared" si="401"/>
        <v>125985.64258839229</v>
      </c>
      <c r="T1311" s="36">
        <f t="shared" si="402"/>
        <v>1609.357411607707</v>
      </c>
      <c r="U1311" s="36">
        <f t="shared" si="403"/>
        <v>3476.5653101154167</v>
      </c>
      <c r="V1311" s="36">
        <f t="shared" si="404"/>
        <v>1867.207898507244</v>
      </c>
      <c r="W1311" s="37">
        <f t="shared" si="405"/>
        <v>1609.3574116081727</v>
      </c>
      <c r="X1311" s="36">
        <f t="shared" si="406"/>
        <v>1609.357411607707</v>
      </c>
      <c r="Y1311" s="276">
        <f t="shared" si="413"/>
        <v>1609.3574116081727</v>
      </c>
      <c r="Z1311" s="36">
        <f t="shared" si="407"/>
        <v>3476.5653101154167</v>
      </c>
      <c r="AA1311" s="36">
        <f t="shared" si="408"/>
        <v>1867.207898507244</v>
      </c>
      <c r="AB1311" s="38">
        <f t="shared" si="395"/>
        <v>4.6566128730773926E-10</v>
      </c>
      <c r="AC1311" s="17"/>
      <c r="AD1311" s="17">
        <f t="shared" si="409"/>
        <v>6</v>
      </c>
      <c r="AE1311" s="143"/>
      <c r="AH1311" s="103"/>
      <c r="AI1311" s="533"/>
    </row>
    <row r="1312" spans="1:35">
      <c r="A1312" s="533"/>
      <c r="C1312" s="67" t="str">
        <f>'Terminated loans'!F502</f>
        <v>E</v>
      </c>
      <c r="D1312" s="19">
        <f>'Terminated loans'!H502</f>
        <v>143992926</v>
      </c>
      <c r="E1312" s="19">
        <f>'Terminated loans'!I502</f>
        <v>98</v>
      </c>
      <c r="F1312" s="19" t="str">
        <f>'Terminated loans'!J502</f>
        <v xml:space="preserve">CALISTE J P                    </v>
      </c>
      <c r="G1312" s="547" t="str">
        <f t="shared" si="411"/>
        <v>B2</v>
      </c>
      <c r="H1312" s="21">
        <f>'Terminated loans'!L502</f>
        <v>40518</v>
      </c>
      <c r="I1312" s="21">
        <f>IF(B1312="VELS",'Terminated loans'!M502,'Terminated loans'!B502)</f>
        <v>40724</v>
      </c>
      <c r="J1312" s="34">
        <f t="shared" si="399"/>
        <v>7</v>
      </c>
      <c r="K1312" s="34">
        <f t="shared" si="396"/>
        <v>120</v>
      </c>
      <c r="L1312" s="34">
        <f t="shared" si="397"/>
        <v>7</v>
      </c>
      <c r="M1312" s="34">
        <f t="shared" si="398"/>
        <v>7</v>
      </c>
      <c r="N1312" s="52">
        <f t="shared" si="410"/>
        <v>7</v>
      </c>
      <c r="O1312" s="318">
        <f>+'Terminated loans'!S502</f>
        <v>65180</v>
      </c>
      <c r="P1312" s="26">
        <f>+'Terminated loans'!T502</f>
        <v>0.05</v>
      </c>
      <c r="Q1312" s="536">
        <f t="shared" si="412"/>
        <v>9.4E-2</v>
      </c>
      <c r="R1312" s="222">
        <f t="shared" si="400"/>
        <v>9467.2643218972644</v>
      </c>
      <c r="S1312" s="36">
        <f t="shared" si="401"/>
        <v>64242.221645778838</v>
      </c>
      <c r="T1312" s="36">
        <f t="shared" si="402"/>
        <v>937.77835422116186</v>
      </c>
      <c r="U1312" s="36">
        <f t="shared" si="403"/>
        <v>2028.6286075022945</v>
      </c>
      <c r="V1312" s="36">
        <f t="shared" si="404"/>
        <v>1090.8502532808416</v>
      </c>
      <c r="W1312" s="37">
        <f t="shared" si="405"/>
        <v>937.7783542214529</v>
      </c>
      <c r="X1312" s="36">
        <f t="shared" si="406"/>
        <v>937.77835422116186</v>
      </c>
      <c r="Y1312" s="276">
        <f t="shared" si="413"/>
        <v>937.7783542214529</v>
      </c>
      <c r="Z1312" s="36">
        <f t="shared" si="407"/>
        <v>2028.6286075022945</v>
      </c>
      <c r="AA1312" s="36">
        <f t="shared" si="408"/>
        <v>1090.8502532808416</v>
      </c>
      <c r="AB1312" s="38">
        <f t="shared" si="395"/>
        <v>2.9103830456733704E-10</v>
      </c>
      <c r="AC1312" s="17"/>
      <c r="AD1312" s="17">
        <f t="shared" si="409"/>
        <v>7</v>
      </c>
      <c r="AE1312" s="143"/>
      <c r="AH1312" s="103"/>
      <c r="AI1312" s="533"/>
    </row>
    <row r="1313" spans="1:35">
      <c r="A1313" s="533"/>
      <c r="C1313" s="67" t="str">
        <f>'Terminated loans'!F503</f>
        <v>E</v>
      </c>
      <c r="D1313" s="19">
        <f>'Terminated loans'!H503</f>
        <v>141995464</v>
      </c>
      <c r="E1313" s="19">
        <f>'Terminated loans'!I503</f>
        <v>98</v>
      </c>
      <c r="F1313" s="19" t="str">
        <f>'Terminated loans'!J503</f>
        <v xml:space="preserve">ELLAHEBOX M B                  </v>
      </c>
      <c r="G1313" s="547" t="str">
        <f t="shared" si="411"/>
        <v>B2</v>
      </c>
      <c r="H1313" s="21">
        <f>'Terminated loans'!L503</f>
        <v>40570</v>
      </c>
      <c r="I1313" s="21">
        <f>IF(B1313="VELS",'Terminated loans'!M503,'Terminated loans'!B503)</f>
        <v>40724</v>
      </c>
      <c r="J1313" s="34">
        <f t="shared" si="399"/>
        <v>5</v>
      </c>
      <c r="K1313" s="34">
        <f t="shared" si="396"/>
        <v>118</v>
      </c>
      <c r="L1313" s="34">
        <f t="shared" si="397"/>
        <v>5</v>
      </c>
      <c r="M1313" s="34">
        <f t="shared" si="398"/>
        <v>5</v>
      </c>
      <c r="N1313" s="52">
        <f t="shared" si="410"/>
        <v>5</v>
      </c>
      <c r="O1313" s="318">
        <f>+'Terminated loans'!S503</f>
        <v>244190</v>
      </c>
      <c r="P1313" s="26">
        <f>+'Terminated loans'!T503</f>
        <v>0.05</v>
      </c>
      <c r="Q1313" s="536">
        <f t="shared" si="412"/>
        <v>9.4E-2</v>
      </c>
      <c r="R1313" s="222">
        <f t="shared" si="400"/>
        <v>49450.16722815235</v>
      </c>
      <c r="S1313" s="36">
        <f t="shared" si="401"/>
        <v>241545.0019336573</v>
      </c>
      <c r="T1313" s="36">
        <f t="shared" si="402"/>
        <v>2644.9980663426977</v>
      </c>
      <c r="U1313" s="36">
        <f t="shared" si="403"/>
        <v>5705.8342071056541</v>
      </c>
      <c r="V1313" s="36">
        <f t="shared" si="404"/>
        <v>3060.8361407617631</v>
      </c>
      <c r="W1313" s="37">
        <f t="shared" si="405"/>
        <v>2644.998066343891</v>
      </c>
      <c r="X1313" s="36">
        <f t="shared" si="406"/>
        <v>2644.9980663426977</v>
      </c>
      <c r="Y1313" s="276">
        <f t="shared" si="413"/>
        <v>2644.998066343891</v>
      </c>
      <c r="Z1313" s="36">
        <f t="shared" si="407"/>
        <v>5705.8342071056541</v>
      </c>
      <c r="AA1313" s="36">
        <f t="shared" si="408"/>
        <v>3060.8361407617631</v>
      </c>
      <c r="AB1313" s="38">
        <f t="shared" si="395"/>
        <v>1.1932570487260818E-9</v>
      </c>
      <c r="AC1313" s="17"/>
      <c r="AD1313" s="17">
        <f t="shared" si="409"/>
        <v>5</v>
      </c>
      <c r="AE1313" s="143"/>
      <c r="AH1313" s="103"/>
      <c r="AI1313" s="533"/>
    </row>
    <row r="1314" spans="1:35">
      <c r="A1314" s="533"/>
      <c r="C1314" s="67" t="str">
        <f>'Terminated loans'!F504</f>
        <v>E</v>
      </c>
      <c r="D1314" s="19">
        <f>'Terminated loans'!H504</f>
        <v>143994058</v>
      </c>
      <c r="E1314" s="19">
        <f>'Terminated loans'!I504</f>
        <v>98</v>
      </c>
      <c r="F1314" s="19" t="str">
        <f>'Terminated loans'!J504</f>
        <v xml:space="preserve">RAMDHARY A                     </v>
      </c>
      <c r="G1314" s="547" t="str">
        <f t="shared" si="411"/>
        <v>B2</v>
      </c>
      <c r="H1314" s="21">
        <f>'Terminated loans'!L504</f>
        <v>40574</v>
      </c>
      <c r="I1314" s="21">
        <f>IF(B1314="VELS",'Terminated loans'!M504,'Terminated loans'!B504)</f>
        <v>40724</v>
      </c>
      <c r="J1314" s="34">
        <f t="shared" si="399"/>
        <v>5</v>
      </c>
      <c r="K1314" s="34">
        <f t="shared" si="396"/>
        <v>118</v>
      </c>
      <c r="L1314" s="34">
        <f t="shared" si="397"/>
        <v>5</v>
      </c>
      <c r="M1314" s="34">
        <f t="shared" si="398"/>
        <v>5</v>
      </c>
      <c r="N1314" s="52">
        <f t="shared" si="410"/>
        <v>5</v>
      </c>
      <c r="O1314" s="318">
        <f>+'Terminated loans'!S504</f>
        <v>40856</v>
      </c>
      <c r="P1314" s="26">
        <f>+'Terminated loans'!T504</f>
        <v>0.05</v>
      </c>
      <c r="Q1314" s="536">
        <f t="shared" si="412"/>
        <v>9.4E-2</v>
      </c>
      <c r="R1314" s="222">
        <f t="shared" si="400"/>
        <v>8273.6231306498721</v>
      </c>
      <c r="S1314" s="36">
        <f t="shared" si="401"/>
        <v>40413.459187524066</v>
      </c>
      <c r="T1314" s="36">
        <f t="shared" si="402"/>
        <v>442.54081247593422</v>
      </c>
      <c r="U1314" s="36">
        <f t="shared" si="403"/>
        <v>954.65646572549304</v>
      </c>
      <c r="V1314" s="36">
        <f t="shared" si="404"/>
        <v>512.11565324936237</v>
      </c>
      <c r="W1314" s="37">
        <f t="shared" si="405"/>
        <v>442.54081247613067</v>
      </c>
      <c r="X1314" s="36">
        <f t="shared" si="406"/>
        <v>442.54081247593422</v>
      </c>
      <c r="Y1314" s="276">
        <f t="shared" si="413"/>
        <v>442.54081247613067</v>
      </c>
      <c r="Z1314" s="36">
        <f t="shared" si="407"/>
        <v>954.65646572549304</v>
      </c>
      <c r="AA1314" s="36">
        <f t="shared" si="408"/>
        <v>512.11565324936237</v>
      </c>
      <c r="AB1314" s="38">
        <f t="shared" si="395"/>
        <v>1.964508555829525E-10</v>
      </c>
      <c r="AC1314" s="17"/>
      <c r="AD1314" s="17">
        <f t="shared" si="409"/>
        <v>5</v>
      </c>
      <c r="AE1314" s="143"/>
      <c r="AH1314" s="103"/>
      <c r="AI1314" s="533"/>
    </row>
    <row r="1315" spans="1:35">
      <c r="A1315" s="533"/>
      <c r="C1315" s="67" t="str">
        <f>'Terminated loans'!F505</f>
        <v>E</v>
      </c>
      <c r="D1315" s="19">
        <f>'Terminated loans'!H505</f>
        <v>143995984</v>
      </c>
      <c r="E1315" s="19">
        <f>'Terminated loans'!I505</f>
        <v>98</v>
      </c>
      <c r="F1315" s="19" t="str">
        <f>'Terminated loans'!J505</f>
        <v xml:space="preserve">DAMRY P                        </v>
      </c>
      <c r="G1315" s="547" t="str">
        <f t="shared" si="411"/>
        <v>C2</v>
      </c>
      <c r="H1315" s="21">
        <f>'Terminated loans'!L505</f>
        <v>40672</v>
      </c>
      <c r="I1315" s="21">
        <f>IF(B1315="VELS",'Terminated loans'!M505,'Terminated loans'!B505)</f>
        <v>40724</v>
      </c>
      <c r="J1315" s="34">
        <f t="shared" si="399"/>
        <v>2</v>
      </c>
      <c r="K1315" s="34">
        <f t="shared" si="396"/>
        <v>115</v>
      </c>
      <c r="L1315" s="34">
        <f t="shared" si="397"/>
        <v>2</v>
      </c>
      <c r="M1315" s="34">
        <f t="shared" si="398"/>
        <v>2</v>
      </c>
      <c r="N1315" s="52">
        <f t="shared" si="410"/>
        <v>2</v>
      </c>
      <c r="O1315" s="318">
        <f>+'Terminated loans'!S505</f>
        <v>198573</v>
      </c>
      <c r="P1315" s="26">
        <f>+'Terminated loans'!T505</f>
        <v>0.05</v>
      </c>
      <c r="Q1315" s="536">
        <f t="shared" si="412"/>
        <v>9.9000000000000005E-2</v>
      </c>
      <c r="R1315" s="222">
        <f t="shared" si="400"/>
        <v>99907.470660083185</v>
      </c>
      <c r="S1315" s="36">
        <f t="shared" si="401"/>
        <v>197369.15348264194</v>
      </c>
      <c r="T1315" s="36">
        <f t="shared" si="402"/>
        <v>1203.8465173580626</v>
      </c>
      <c r="U1315" s="36">
        <f t="shared" si="403"/>
        <v>2445.7878375267901</v>
      </c>
      <c r="V1315" s="36">
        <f t="shared" si="404"/>
        <v>1241.9413201663701</v>
      </c>
      <c r="W1315" s="37">
        <f t="shared" si="405"/>
        <v>1203.84651736042</v>
      </c>
      <c r="X1315" s="36">
        <f t="shared" si="406"/>
        <v>1203.8465173580626</v>
      </c>
      <c r="Y1315" s="276">
        <f t="shared" si="413"/>
        <v>1203.84651736042</v>
      </c>
      <c r="Z1315" s="36">
        <f t="shared" si="407"/>
        <v>2445.7878375267901</v>
      </c>
      <c r="AA1315" s="36">
        <f t="shared" si="408"/>
        <v>1241.9413201663701</v>
      </c>
      <c r="AB1315" s="38">
        <f t="shared" si="395"/>
        <v>2.35741026699543E-9</v>
      </c>
      <c r="AC1315" s="17"/>
      <c r="AD1315" s="17">
        <f t="shared" si="409"/>
        <v>2</v>
      </c>
      <c r="AE1315" s="143"/>
      <c r="AH1315" s="103"/>
      <c r="AI1315" s="533"/>
    </row>
    <row r="1316" spans="1:35">
      <c r="A1316" s="533"/>
      <c r="C1316" s="67" t="str">
        <f>'Terminated loans'!F506</f>
        <v>E</v>
      </c>
      <c r="D1316" s="19">
        <f>'Terminated loans'!H506</f>
        <v>143993914</v>
      </c>
      <c r="E1316" s="19">
        <f>'Terminated loans'!I506</f>
        <v>98</v>
      </c>
      <c r="F1316" s="19" t="str">
        <f>'Terminated loans'!J506</f>
        <v xml:space="preserve">DAMRY P                        </v>
      </c>
      <c r="G1316" s="547" t="str">
        <f t="shared" si="411"/>
        <v>B2</v>
      </c>
      <c r="H1316" s="21">
        <f>'Terminated loans'!L506</f>
        <v>40497</v>
      </c>
      <c r="I1316" s="21">
        <f>IF(B1316="VELS",'Terminated loans'!M506,'Terminated loans'!B506)</f>
        <v>40724</v>
      </c>
      <c r="J1316" s="34">
        <f t="shared" si="399"/>
        <v>7</v>
      </c>
      <c r="K1316" s="34">
        <f t="shared" si="396"/>
        <v>121</v>
      </c>
      <c r="L1316" s="34">
        <f t="shared" si="397"/>
        <v>7</v>
      </c>
      <c r="M1316" s="34">
        <f t="shared" si="398"/>
        <v>7</v>
      </c>
      <c r="N1316" s="52">
        <f t="shared" si="410"/>
        <v>7</v>
      </c>
      <c r="O1316" s="318">
        <f>+'Terminated loans'!S506</f>
        <v>195540</v>
      </c>
      <c r="P1316" s="26">
        <f>+'Terminated loans'!T506</f>
        <v>0.05</v>
      </c>
      <c r="Q1316" s="536">
        <f t="shared" si="412"/>
        <v>9.4E-2</v>
      </c>
      <c r="R1316" s="222">
        <f t="shared" si="400"/>
        <v>28401.792965691788</v>
      </c>
      <c r="S1316" s="36">
        <f t="shared" si="401"/>
        <v>192726.66493733646</v>
      </c>
      <c r="T1316" s="36">
        <f t="shared" si="402"/>
        <v>2813.3350626635365</v>
      </c>
      <c r="U1316" s="36">
        <f t="shared" si="403"/>
        <v>6085.8858225068834</v>
      </c>
      <c r="V1316" s="36">
        <f t="shared" si="404"/>
        <v>3272.5507598425029</v>
      </c>
      <c r="W1316" s="37">
        <f t="shared" si="405"/>
        <v>2813.3350626643805</v>
      </c>
      <c r="X1316" s="36">
        <f t="shared" si="406"/>
        <v>2813.3350626635365</v>
      </c>
      <c r="Y1316" s="276">
        <f t="shared" si="413"/>
        <v>2813.3350626643805</v>
      </c>
      <c r="Z1316" s="36">
        <f t="shared" si="407"/>
        <v>6085.8858225068834</v>
      </c>
      <c r="AA1316" s="36">
        <f t="shared" si="408"/>
        <v>3272.5507598425029</v>
      </c>
      <c r="AB1316" s="38">
        <f t="shared" si="395"/>
        <v>8.440110832452774E-10</v>
      </c>
      <c r="AC1316" s="17"/>
      <c r="AD1316" s="17">
        <f t="shared" si="409"/>
        <v>7</v>
      </c>
      <c r="AE1316" s="143"/>
      <c r="AH1316" s="103"/>
      <c r="AI1316" s="533"/>
    </row>
    <row r="1317" spans="1:35">
      <c r="A1317" s="533"/>
      <c r="C1317" s="67" t="str">
        <f>'Terminated loans'!F507</f>
        <v>E</v>
      </c>
      <c r="D1317" s="19">
        <f>'Terminated loans'!H507</f>
        <v>143992055</v>
      </c>
      <c r="E1317" s="19">
        <f>'Terminated loans'!I507</f>
        <v>98</v>
      </c>
      <c r="F1317" s="19" t="str">
        <f>'Terminated loans'!J507</f>
        <v xml:space="preserve">MOUTOU A A                     </v>
      </c>
      <c r="G1317" s="547" t="str">
        <f t="shared" si="411"/>
        <v>B2</v>
      </c>
      <c r="H1317" s="21">
        <f>'Terminated loans'!L507</f>
        <v>40486</v>
      </c>
      <c r="I1317" s="21">
        <f>IF(B1317="VELS",'Terminated loans'!M507,'Terminated loans'!B507)</f>
        <v>40724</v>
      </c>
      <c r="J1317" s="34">
        <f t="shared" si="399"/>
        <v>8</v>
      </c>
      <c r="K1317" s="34">
        <f t="shared" si="396"/>
        <v>121</v>
      </c>
      <c r="L1317" s="34">
        <f t="shared" si="397"/>
        <v>8</v>
      </c>
      <c r="M1317" s="34">
        <f t="shared" si="398"/>
        <v>8</v>
      </c>
      <c r="N1317" s="52">
        <f t="shared" si="410"/>
        <v>8</v>
      </c>
      <c r="O1317" s="318">
        <f>+'Terminated loans'!S507</f>
        <v>198608</v>
      </c>
      <c r="P1317" s="26">
        <f>+'Terminated loans'!T507</f>
        <v>0.05</v>
      </c>
      <c r="Q1317" s="536">
        <f t="shared" si="412"/>
        <v>9.4E-2</v>
      </c>
      <c r="R1317" s="222">
        <f t="shared" si="400"/>
        <v>25293.74554308155</v>
      </c>
      <c r="S1317" s="36">
        <f t="shared" si="401"/>
        <v>195399.43649215842</v>
      </c>
      <c r="T1317" s="36">
        <f t="shared" si="402"/>
        <v>3208.5635078415798</v>
      </c>
      <c r="U1317" s="36">
        <f t="shared" si="403"/>
        <v>6950.5278524948226</v>
      </c>
      <c r="V1317" s="36">
        <f t="shared" si="404"/>
        <v>3741.9643446523987</v>
      </c>
      <c r="W1317" s="37">
        <f t="shared" si="405"/>
        <v>3208.5635078424239</v>
      </c>
      <c r="X1317" s="36">
        <f t="shared" si="406"/>
        <v>3208.5635078415798</v>
      </c>
      <c r="Y1317" s="276">
        <f t="shared" si="413"/>
        <v>3208.5635078424239</v>
      </c>
      <c r="Z1317" s="36">
        <f t="shared" si="407"/>
        <v>6950.5278524948226</v>
      </c>
      <c r="AA1317" s="36">
        <f t="shared" si="408"/>
        <v>3741.9643446523987</v>
      </c>
      <c r="AB1317" s="38">
        <f t="shared" si="395"/>
        <v>8.440110832452774E-10</v>
      </c>
      <c r="AC1317" s="17"/>
      <c r="AD1317" s="17">
        <f t="shared" si="409"/>
        <v>8</v>
      </c>
      <c r="AE1317" s="143"/>
      <c r="AH1317" s="103"/>
      <c r="AI1317" s="533"/>
    </row>
    <row r="1318" spans="1:35">
      <c r="A1318" s="533"/>
      <c r="C1318" s="67" t="str">
        <f>'Terminated loans'!F508</f>
        <v>E</v>
      </c>
      <c r="D1318" s="19">
        <f>'Terminated loans'!H508</f>
        <v>143991466</v>
      </c>
      <c r="E1318" s="19">
        <f>'Terminated loans'!I508</f>
        <v>98</v>
      </c>
      <c r="F1318" s="19" t="str">
        <f>'Terminated loans'!J508</f>
        <v xml:space="preserve">SEECHURN-LUCHMUN K             </v>
      </c>
      <c r="G1318" s="547" t="str">
        <f t="shared" si="411"/>
        <v>B2</v>
      </c>
      <c r="H1318" s="21">
        <f>'Terminated loans'!L508</f>
        <v>40494</v>
      </c>
      <c r="I1318" s="21">
        <f>IF(B1318="VELS",'Terminated loans'!M508,'Terminated loans'!B508)</f>
        <v>40724</v>
      </c>
      <c r="J1318" s="34">
        <f t="shared" si="399"/>
        <v>8</v>
      </c>
      <c r="K1318" s="34">
        <f t="shared" si="396"/>
        <v>121</v>
      </c>
      <c r="L1318" s="34">
        <f t="shared" si="397"/>
        <v>8</v>
      </c>
      <c r="M1318" s="34">
        <f t="shared" si="398"/>
        <v>8</v>
      </c>
      <c r="N1318" s="52">
        <f t="shared" si="410"/>
        <v>8</v>
      </c>
      <c r="O1318" s="318">
        <f>+'Terminated loans'!S508</f>
        <v>73141</v>
      </c>
      <c r="P1318" s="26">
        <f>+'Terminated loans'!T508</f>
        <v>0.05</v>
      </c>
      <c r="Q1318" s="536">
        <f t="shared" si="412"/>
        <v>9.4E-2</v>
      </c>
      <c r="R1318" s="222">
        <f t="shared" si="400"/>
        <v>9314.8807840899044</v>
      </c>
      <c r="S1318" s="36">
        <f t="shared" si="401"/>
        <v>71959.388264687033</v>
      </c>
      <c r="T1318" s="36">
        <f t="shared" si="402"/>
        <v>1181.6117353129666</v>
      </c>
      <c r="U1318" s="36">
        <f t="shared" si="403"/>
        <v>2559.658008032522</v>
      </c>
      <c r="V1318" s="36">
        <f t="shared" si="404"/>
        <v>1378.0462727192353</v>
      </c>
      <c r="W1318" s="37">
        <f t="shared" si="405"/>
        <v>1181.6117353132868</v>
      </c>
      <c r="X1318" s="36">
        <f t="shared" si="406"/>
        <v>1181.6117353129666</v>
      </c>
      <c r="Y1318" s="276">
        <f t="shared" si="413"/>
        <v>1181.6117353132868</v>
      </c>
      <c r="Z1318" s="36">
        <f t="shared" si="407"/>
        <v>2559.658008032522</v>
      </c>
      <c r="AA1318" s="36">
        <f t="shared" si="408"/>
        <v>1378.0462727192353</v>
      </c>
      <c r="AB1318" s="38">
        <f t="shared" ref="AB1318:AB1381" si="414">IF(ISERROR(Z1318-AA1318-T1318),"CHECK",Z1318-AA1318-T1318)</f>
        <v>3.2014213502407074E-10</v>
      </c>
      <c r="AC1318" s="17"/>
      <c r="AD1318" s="17">
        <f t="shared" si="409"/>
        <v>8</v>
      </c>
      <c r="AE1318" s="143"/>
      <c r="AH1318" s="103"/>
      <c r="AI1318" s="533"/>
    </row>
    <row r="1319" spans="1:35">
      <c r="A1319" s="533"/>
      <c r="C1319" s="67" t="str">
        <f>'Terminated loans'!F509</f>
        <v>E</v>
      </c>
      <c r="D1319" s="19">
        <f>'Terminated loans'!H509</f>
        <v>143991997</v>
      </c>
      <c r="E1319" s="19">
        <f>'Terminated loans'!I509</f>
        <v>98</v>
      </c>
      <c r="F1319" s="19" t="str">
        <f>'Terminated loans'!J509</f>
        <v xml:space="preserve">RUCHOYA S                      </v>
      </c>
      <c r="G1319" s="547" t="str">
        <f t="shared" si="411"/>
        <v>B2</v>
      </c>
      <c r="H1319" s="21">
        <f>'Terminated loans'!L509</f>
        <v>40543</v>
      </c>
      <c r="I1319" s="21">
        <f>IF(B1319="VELS",'Terminated loans'!M509,'Terminated loans'!B509)</f>
        <v>40724</v>
      </c>
      <c r="J1319" s="34">
        <f t="shared" si="399"/>
        <v>6</v>
      </c>
      <c r="K1319" s="34">
        <f t="shared" si="396"/>
        <v>119</v>
      </c>
      <c r="L1319" s="34">
        <f t="shared" si="397"/>
        <v>6</v>
      </c>
      <c r="M1319" s="34">
        <f t="shared" si="398"/>
        <v>6</v>
      </c>
      <c r="N1319" s="52">
        <f t="shared" si="410"/>
        <v>6</v>
      </c>
      <c r="O1319" s="318">
        <f>+'Terminated loans'!S509</f>
        <v>65216</v>
      </c>
      <c r="P1319" s="26">
        <f>+'Terminated loans'!T509</f>
        <v>0.05</v>
      </c>
      <c r="Q1319" s="536">
        <f t="shared" si="412"/>
        <v>9.4E-2</v>
      </c>
      <c r="R1319" s="222">
        <f t="shared" si="400"/>
        <v>11028.393680929305</v>
      </c>
      <c r="S1319" s="36">
        <f t="shared" si="401"/>
        <v>64393.429735056954</v>
      </c>
      <c r="T1319" s="36">
        <f t="shared" si="402"/>
        <v>822.57026494304591</v>
      </c>
      <c r="U1319" s="36">
        <f t="shared" si="403"/>
        <v>1776.9323505191205</v>
      </c>
      <c r="V1319" s="36">
        <f t="shared" si="404"/>
        <v>954.36208557581995</v>
      </c>
      <c r="W1319" s="37">
        <f t="shared" si="405"/>
        <v>822.57026494330057</v>
      </c>
      <c r="X1319" s="36">
        <f t="shared" si="406"/>
        <v>822.57026494304591</v>
      </c>
      <c r="Y1319" s="276">
        <f t="shared" si="413"/>
        <v>822.57026494330057</v>
      </c>
      <c r="Z1319" s="36">
        <f t="shared" si="407"/>
        <v>1776.9323505191205</v>
      </c>
      <c r="AA1319" s="36">
        <f t="shared" si="408"/>
        <v>954.36208557581995</v>
      </c>
      <c r="AB1319" s="38">
        <f t="shared" si="414"/>
        <v>2.5465851649641991E-10</v>
      </c>
      <c r="AC1319" s="17"/>
      <c r="AD1319" s="17">
        <f t="shared" si="409"/>
        <v>6</v>
      </c>
      <c r="AE1319" s="143"/>
      <c r="AH1319" s="103"/>
      <c r="AI1319" s="533"/>
    </row>
    <row r="1320" spans="1:35">
      <c r="A1320" s="533"/>
      <c r="C1320" s="67" t="str">
        <f>'Terminated loans'!F510</f>
        <v>E</v>
      </c>
      <c r="D1320" s="19">
        <f>'Terminated loans'!H510</f>
        <v>143990788</v>
      </c>
      <c r="E1320" s="19">
        <f>'Terminated loans'!I510</f>
        <v>98</v>
      </c>
      <c r="F1320" s="19" t="str">
        <f>'Terminated loans'!J510</f>
        <v xml:space="preserve">MARIMOOTOO T S                 </v>
      </c>
      <c r="G1320" s="547" t="str">
        <f t="shared" si="411"/>
        <v>B2</v>
      </c>
      <c r="H1320" s="21">
        <f>'Terminated loans'!L510</f>
        <v>40522</v>
      </c>
      <c r="I1320" s="21">
        <f>IF(B1320="VELS",'Terminated loans'!M510,'Terminated loans'!B510)</f>
        <v>40724</v>
      </c>
      <c r="J1320" s="34">
        <f t="shared" si="399"/>
        <v>7</v>
      </c>
      <c r="K1320" s="34">
        <f t="shared" ref="K1320:K1383" si="415">ROUND(($I$35-H1320)/365*12,0)</f>
        <v>120</v>
      </c>
      <c r="L1320" s="34">
        <f t="shared" ref="L1320:L1383" si="416">IF(B1320="VELS",J1320,IF(J1320&gt;(IF(OR(E1320=4,E1320=99),$J$3,IF(E1320=97,$J$6,IF(E1320=98,$J$5,"Check")))),(IF(OR(E1320=4,E1320=99),$J$3,IF(E1320=97,$J$6,IF(E1320=98,$J$5,"Check")))),J1320))</f>
        <v>7</v>
      </c>
      <c r="M1320" s="34">
        <f t="shared" ref="M1320:M1383" si="417">IF(K1320&gt;L1320,L1320,K1320)</f>
        <v>7</v>
      </c>
      <c r="N1320" s="52">
        <f t="shared" si="410"/>
        <v>7</v>
      </c>
      <c r="O1320" s="318">
        <f>+'Terminated loans'!S510</f>
        <v>80155</v>
      </c>
      <c r="P1320" s="26">
        <f>+'Terminated loans'!T510</f>
        <v>0.05</v>
      </c>
      <c r="Q1320" s="536">
        <f t="shared" si="412"/>
        <v>9.4E-2</v>
      </c>
      <c r="R1320" s="222">
        <f t="shared" si="400"/>
        <v>11642.353048813673</v>
      </c>
      <c r="S1320" s="36">
        <f t="shared" si="401"/>
        <v>79001.768579585798</v>
      </c>
      <c r="T1320" s="36">
        <f t="shared" si="402"/>
        <v>1153.2314204142021</v>
      </c>
      <c r="U1320" s="36">
        <f t="shared" si="403"/>
        <v>2494.7027621102607</v>
      </c>
      <c r="V1320" s="36">
        <f t="shared" si="404"/>
        <v>1341.4713416957093</v>
      </c>
      <c r="W1320" s="37">
        <f t="shared" si="405"/>
        <v>1153.2314204145514</v>
      </c>
      <c r="X1320" s="36">
        <f t="shared" si="406"/>
        <v>1153.2314204142021</v>
      </c>
      <c r="Y1320" s="276">
        <f t="shared" si="413"/>
        <v>1153.2314204145514</v>
      </c>
      <c r="Z1320" s="36">
        <f t="shared" si="407"/>
        <v>2494.7027621102607</v>
      </c>
      <c r="AA1320" s="36">
        <f t="shared" si="408"/>
        <v>1341.4713416957093</v>
      </c>
      <c r="AB1320" s="38">
        <f t="shared" si="414"/>
        <v>3.4924596548080444E-10</v>
      </c>
      <c r="AC1320" s="17"/>
      <c r="AD1320" s="17">
        <f t="shared" si="409"/>
        <v>7</v>
      </c>
      <c r="AE1320" s="143"/>
      <c r="AH1320" s="103"/>
      <c r="AI1320" s="533"/>
    </row>
    <row r="1321" spans="1:35">
      <c r="A1321" s="533"/>
      <c r="C1321" s="67" t="str">
        <f>'Terminated loans'!F511</f>
        <v>E</v>
      </c>
      <c r="D1321" s="19">
        <f>'Terminated loans'!H511</f>
        <v>143135705</v>
      </c>
      <c r="E1321" s="19">
        <f>'Terminated loans'!I511</f>
        <v>99</v>
      </c>
      <c r="F1321" s="19" t="str">
        <f>'Terminated loans'!J511</f>
        <v xml:space="preserve">BOCUS M Y (SL 1838)            </v>
      </c>
      <c r="G1321" s="547" t="str">
        <f t="shared" si="411"/>
        <v>B1</v>
      </c>
      <c r="H1321" s="21">
        <f>'Terminated loans'!L511</f>
        <v>40576</v>
      </c>
      <c r="I1321" s="21">
        <f>IF(B1321="VELS",'Terminated loans'!M511,'Terminated loans'!B511)</f>
        <v>40724</v>
      </c>
      <c r="J1321" s="34">
        <f t="shared" si="399"/>
        <v>5</v>
      </c>
      <c r="K1321" s="34">
        <f t="shared" si="415"/>
        <v>118</v>
      </c>
      <c r="L1321" s="34">
        <f t="shared" si="416"/>
        <v>5</v>
      </c>
      <c r="M1321" s="34">
        <f t="shared" si="417"/>
        <v>5</v>
      </c>
      <c r="N1321" s="52">
        <f t="shared" si="410"/>
        <v>5</v>
      </c>
      <c r="O1321" s="318">
        <f>+'Terminated loans'!S511</f>
        <v>1550033</v>
      </c>
      <c r="P1321" s="26">
        <f>+'Terminated loans'!T511</f>
        <v>0.03</v>
      </c>
      <c r="Q1321" s="536">
        <f t="shared" si="412"/>
        <v>7.6499999999999999E-2</v>
      </c>
      <c r="R1321" s="222">
        <f t="shared" si="400"/>
        <v>312335.51973624906</v>
      </c>
      <c r="S1321" s="36">
        <f t="shared" si="401"/>
        <v>1532249.1873190503</v>
      </c>
      <c r="T1321" s="36">
        <f t="shared" si="402"/>
        <v>17783.81268094969</v>
      </c>
      <c r="U1321" s="36">
        <f t="shared" si="403"/>
        <v>29428.411362202605</v>
      </c>
      <c r="V1321" s="36">
        <f t="shared" si="404"/>
        <v>11644.598681245465</v>
      </c>
      <c r="W1321" s="37">
        <f t="shared" si="405"/>
        <v>17783.81268095714</v>
      </c>
      <c r="X1321" s="36">
        <f t="shared" si="406"/>
        <v>17783.81268094969</v>
      </c>
      <c r="Y1321" s="276">
        <f t="shared" si="413"/>
        <v>17783.81268095714</v>
      </c>
      <c r="Z1321" s="36">
        <f t="shared" si="407"/>
        <v>29428.411362202605</v>
      </c>
      <c r="AA1321" s="36">
        <f t="shared" si="408"/>
        <v>11644.598681245465</v>
      </c>
      <c r="AB1321" s="38">
        <f t="shared" si="414"/>
        <v>7.4505805969238281E-9</v>
      </c>
      <c r="AC1321" s="17"/>
      <c r="AD1321" s="17">
        <f t="shared" si="409"/>
        <v>5</v>
      </c>
      <c r="AE1321" s="143"/>
      <c r="AH1321" s="103"/>
      <c r="AI1321" s="533"/>
    </row>
    <row r="1322" spans="1:35">
      <c r="A1322" s="533"/>
      <c r="C1322" s="67" t="str">
        <f>'Terminated loans'!F512</f>
        <v>E</v>
      </c>
      <c r="D1322" s="19">
        <f>'Terminated loans'!H512</f>
        <v>143038092</v>
      </c>
      <c r="E1322" s="19">
        <f>'Terminated loans'!I512</f>
        <v>99</v>
      </c>
      <c r="F1322" s="19" t="str">
        <f>'Terminated loans'!J512</f>
        <v xml:space="preserve">NUNDHOOSING C (SL 1398)        </v>
      </c>
      <c r="G1322" s="547" t="str">
        <f t="shared" si="411"/>
        <v>A1</v>
      </c>
      <c r="H1322" s="21">
        <f>'Terminated loans'!L512</f>
        <v>39979</v>
      </c>
      <c r="I1322" s="21">
        <f>IF(B1322="VELS",'Terminated loans'!M512,'Terminated loans'!B512)</f>
        <v>40724</v>
      </c>
      <c r="J1322" s="34">
        <f t="shared" si="399"/>
        <v>24</v>
      </c>
      <c r="K1322" s="34">
        <f t="shared" si="415"/>
        <v>138</v>
      </c>
      <c r="L1322" s="34">
        <f t="shared" si="416"/>
        <v>24</v>
      </c>
      <c r="M1322" s="34">
        <f t="shared" si="417"/>
        <v>24</v>
      </c>
      <c r="N1322" s="52">
        <f t="shared" si="410"/>
        <v>24</v>
      </c>
      <c r="O1322" s="318">
        <f>+'Terminated loans'!S512</f>
        <v>1547373</v>
      </c>
      <c r="P1322" s="26">
        <f>+'Terminated loans'!T512</f>
        <v>0.03</v>
      </c>
      <c r="Q1322" s="536">
        <f t="shared" si="412"/>
        <v>8.6499999999999994E-2</v>
      </c>
      <c r="R1322" s="222">
        <f t="shared" si="400"/>
        <v>66507.966924441673</v>
      </c>
      <c r="S1322" s="36">
        <f t="shared" si="401"/>
        <v>1460932.5759014722</v>
      </c>
      <c r="T1322" s="36">
        <f t="shared" si="402"/>
        <v>86440.424098527757</v>
      </c>
      <c r="U1322" s="36">
        <f t="shared" si="403"/>
        <v>135258.63028511172</v>
      </c>
      <c r="V1322" s="36">
        <f t="shared" si="404"/>
        <v>48818.206186600029</v>
      </c>
      <c r="W1322" s="37">
        <f t="shared" si="405"/>
        <v>86440.424098511692</v>
      </c>
      <c r="X1322" s="36">
        <f t="shared" si="406"/>
        <v>86440.424098527757</v>
      </c>
      <c r="Y1322" s="276">
        <f t="shared" si="413"/>
        <v>86440.424098511692</v>
      </c>
      <c r="Z1322" s="36">
        <f t="shared" si="407"/>
        <v>135258.63028511172</v>
      </c>
      <c r="AA1322" s="36">
        <f t="shared" si="408"/>
        <v>48818.206186600029</v>
      </c>
      <c r="AB1322" s="38">
        <f t="shared" si="414"/>
        <v>-1.6065314412117004E-8</v>
      </c>
      <c r="AC1322" s="17"/>
      <c r="AD1322" s="17">
        <f t="shared" si="409"/>
        <v>24</v>
      </c>
      <c r="AE1322" s="143"/>
      <c r="AH1322" s="103"/>
      <c r="AI1322" s="533"/>
    </row>
    <row r="1323" spans="1:35">
      <c r="A1323" s="533"/>
      <c r="B1323" s="63" t="s">
        <v>80</v>
      </c>
      <c r="C1323" s="67" t="str">
        <f>'Terminated loans'!F513</f>
        <v>E</v>
      </c>
      <c r="D1323" s="19">
        <f>'Terminated loans'!H513</f>
        <v>143005771</v>
      </c>
      <c r="E1323" s="19">
        <f>'Terminated loans'!I513</f>
        <v>99</v>
      </c>
      <c r="F1323" s="19" t="str">
        <f>'Terminated loans'!J513</f>
        <v xml:space="preserve">SEEWOORUTHUN MR C (CS)         </v>
      </c>
      <c r="G1323" s="547" t="str">
        <f t="shared" si="411"/>
        <v>A1</v>
      </c>
      <c r="H1323" s="21">
        <f>'Terminated loans'!L513</f>
        <v>39386</v>
      </c>
      <c r="I1323" s="21">
        <f>IF(B1323="VELS",'Terminated loans'!M513,'Terminated loans'!B513)</f>
        <v>46318</v>
      </c>
      <c r="J1323" s="34">
        <f t="shared" si="399"/>
        <v>228</v>
      </c>
      <c r="K1323" s="34">
        <f t="shared" si="415"/>
        <v>157</v>
      </c>
      <c r="L1323" s="34">
        <f t="shared" si="416"/>
        <v>228</v>
      </c>
      <c r="M1323" s="34">
        <f t="shared" si="417"/>
        <v>157</v>
      </c>
      <c r="N1323" s="52">
        <f t="shared" si="410"/>
        <v>157</v>
      </c>
      <c r="O1323" s="318">
        <f>+'Terminated loans'!S513</f>
        <v>2260127</v>
      </c>
      <c r="P1323" s="26">
        <f>+'Terminated loans'!T513</f>
        <v>0.03</v>
      </c>
      <c r="Q1323" s="536">
        <f t="shared" si="412"/>
        <v>8.6499999999999994E-2</v>
      </c>
      <c r="R1323" s="222">
        <f t="shared" si="400"/>
        <v>13017.000696356334</v>
      </c>
      <c r="S1323" s="36">
        <f t="shared" si="401"/>
        <v>1454692.341285178</v>
      </c>
      <c r="T1323" s="36">
        <f t="shared" si="402"/>
        <v>805434.65871482203</v>
      </c>
      <c r="U1323" s="36">
        <f t="shared" si="403"/>
        <v>1310364.6912479606</v>
      </c>
      <c r="V1323" s="36">
        <f t="shared" si="404"/>
        <v>629405.03691080585</v>
      </c>
      <c r="W1323" s="37">
        <f t="shared" si="405"/>
        <v>680959.6543371547</v>
      </c>
      <c r="X1323" s="36">
        <f t="shared" si="406"/>
        <v>805434.65871482203</v>
      </c>
      <c r="Y1323" s="276">
        <f t="shared" si="413"/>
        <v>680959.6543371547</v>
      </c>
      <c r="Z1323" s="36">
        <f t="shared" si="407"/>
        <v>1513183.8174840536</v>
      </c>
      <c r="AA1323" s="36">
        <f t="shared" si="408"/>
        <v>707749.15876924386</v>
      </c>
      <c r="AB1323" s="38">
        <f t="shared" si="414"/>
        <v>-1.234002411365509E-8</v>
      </c>
      <c r="AC1323" s="17"/>
      <c r="AD1323" s="17">
        <f t="shared" si="409"/>
        <v>180</v>
      </c>
      <c r="AH1323" s="103"/>
      <c r="AI1323" s="533"/>
    </row>
    <row r="1324" spans="1:35">
      <c r="A1324" s="533"/>
      <c r="B1324" s="63" t="s">
        <v>80</v>
      </c>
      <c r="C1324" s="67" t="str">
        <f>'Terminated loans'!F514</f>
        <v>E</v>
      </c>
      <c r="D1324" s="19">
        <f>'Terminated loans'!H514</f>
        <v>143011232</v>
      </c>
      <c r="E1324" s="19">
        <f>'Terminated loans'!I514</f>
        <v>99</v>
      </c>
      <c r="F1324" s="19" t="str">
        <f>'Terminated loans'!J514</f>
        <v xml:space="preserve">FRANCISQUE G B &amp;MNL/HM LN      </v>
      </c>
      <c r="G1324" s="547" t="str">
        <f t="shared" si="411"/>
        <v>A1</v>
      </c>
      <c r="H1324" s="21">
        <f>'Terminated loans'!L514</f>
        <v>38146</v>
      </c>
      <c r="I1324" s="21">
        <f>IF(B1324="VELS",'Terminated loans'!M514,'Terminated loans'!B514)</f>
        <v>45435</v>
      </c>
      <c r="J1324" s="34">
        <f t="shared" si="399"/>
        <v>240</v>
      </c>
      <c r="K1324" s="34">
        <f t="shared" si="415"/>
        <v>198</v>
      </c>
      <c r="L1324" s="34">
        <f t="shared" si="416"/>
        <v>240</v>
      </c>
      <c r="M1324" s="34">
        <f t="shared" si="417"/>
        <v>198</v>
      </c>
      <c r="N1324" s="52">
        <f t="shared" si="410"/>
        <v>198</v>
      </c>
      <c r="O1324" s="318">
        <f>+'Terminated loans'!S514</f>
        <v>996955</v>
      </c>
      <c r="P1324" s="26">
        <f>+'Terminated loans'!T514</f>
        <v>0.03</v>
      </c>
      <c r="Q1324" s="536">
        <f t="shared" si="412"/>
        <v>8.6499999999999994E-2</v>
      </c>
      <c r="R1324" s="222">
        <f t="shared" si="400"/>
        <v>5529.0884816844691</v>
      </c>
      <c r="S1324" s="36">
        <f t="shared" si="401"/>
        <v>630210.27197857271</v>
      </c>
      <c r="T1324" s="36">
        <f t="shared" si="402"/>
        <v>366744.72802142729</v>
      </c>
      <c r="U1324" s="36">
        <f t="shared" si="403"/>
        <v>664297.13690386037</v>
      </c>
      <c r="V1324" s="36">
        <f t="shared" si="404"/>
        <v>317989.40703439072</v>
      </c>
      <c r="W1324" s="37">
        <f t="shared" si="405"/>
        <v>346307.72986946965</v>
      </c>
      <c r="X1324" s="36">
        <f t="shared" si="406"/>
        <v>366744.72802142729</v>
      </c>
      <c r="Y1324" s="276">
        <f t="shared" si="413"/>
        <v>346307.72986946965</v>
      </c>
      <c r="Z1324" s="36">
        <f t="shared" si="407"/>
        <v>696770.96362569428</v>
      </c>
      <c r="AA1324" s="36">
        <f t="shared" si="408"/>
        <v>330026.23560427269</v>
      </c>
      <c r="AB1324" s="38">
        <f t="shared" si="414"/>
        <v>-5.7043507695198059E-9</v>
      </c>
      <c r="AC1324" s="17"/>
      <c r="AD1324" s="17">
        <f t="shared" si="409"/>
        <v>180</v>
      </c>
      <c r="AH1324" s="103"/>
      <c r="AI1324" s="533"/>
    </row>
    <row r="1325" spans="1:35">
      <c r="A1325" s="533"/>
      <c r="B1325" s="63" t="s">
        <v>80</v>
      </c>
      <c r="C1325" s="67" t="str">
        <f>'Terminated loans'!F515</f>
        <v>E</v>
      </c>
      <c r="D1325" s="19">
        <f>'Terminated loans'!H515</f>
        <v>143021289</v>
      </c>
      <c r="E1325" s="19">
        <f>'Terminated loans'!I515</f>
        <v>99</v>
      </c>
      <c r="F1325" s="19" t="str">
        <f>'Terminated loans'!J515</f>
        <v xml:space="preserve">PARBHOO M/HLN                  </v>
      </c>
      <c r="G1325" s="547" t="str">
        <f t="shared" si="411"/>
        <v>A1</v>
      </c>
      <c r="H1325" s="21">
        <f>'Terminated loans'!L515</f>
        <v>37952</v>
      </c>
      <c r="I1325" s="21">
        <f>IF(B1325="VELS",'Terminated loans'!M515,'Terminated loans'!B515)</f>
        <v>41601</v>
      </c>
      <c r="J1325" s="34">
        <f t="shared" si="399"/>
        <v>120</v>
      </c>
      <c r="K1325" s="34">
        <f t="shared" si="415"/>
        <v>204</v>
      </c>
      <c r="L1325" s="34">
        <f t="shared" si="416"/>
        <v>120</v>
      </c>
      <c r="M1325" s="34">
        <f t="shared" si="417"/>
        <v>120</v>
      </c>
      <c r="N1325" s="52">
        <f t="shared" si="410"/>
        <v>120</v>
      </c>
      <c r="O1325" s="318">
        <f>+'Terminated loans'!S515</f>
        <v>507866</v>
      </c>
      <c r="P1325" s="26">
        <f>+'Terminated loans'!T515</f>
        <v>0.03</v>
      </c>
      <c r="Q1325" s="536">
        <f t="shared" si="412"/>
        <v>8.6499999999999994E-2</v>
      </c>
      <c r="R1325" s="222">
        <f t="shared" si="400"/>
        <v>4903.9919166992295</v>
      </c>
      <c r="S1325" s="36">
        <f t="shared" si="401"/>
        <v>392981.54808078555</v>
      </c>
      <c r="T1325" s="36">
        <f t="shared" si="402"/>
        <v>114884.45191921445</v>
      </c>
      <c r="U1325" s="36">
        <f t="shared" si="403"/>
        <v>195497.48192311794</v>
      </c>
      <c r="V1325" s="36">
        <f t="shared" si="404"/>
        <v>80613.030003907566</v>
      </c>
      <c r="W1325" s="37">
        <f t="shared" si="405"/>
        <v>114884.45191921038</v>
      </c>
      <c r="X1325" s="36">
        <f t="shared" si="406"/>
        <v>114884.45191921445</v>
      </c>
      <c r="Y1325" s="276">
        <f t="shared" si="413"/>
        <v>114884.45191921038</v>
      </c>
      <c r="Z1325" s="36">
        <f t="shared" si="407"/>
        <v>195497.48192311794</v>
      </c>
      <c r="AA1325" s="36">
        <f t="shared" si="408"/>
        <v>80613.030003907566</v>
      </c>
      <c r="AB1325" s="38">
        <f t="shared" si="414"/>
        <v>-4.0745362639427185E-9</v>
      </c>
      <c r="AC1325" s="17"/>
      <c r="AD1325" s="17">
        <f t="shared" si="409"/>
        <v>120</v>
      </c>
      <c r="AH1325" s="103"/>
      <c r="AI1325" s="533"/>
    </row>
    <row r="1326" spans="1:35">
      <c r="A1326" s="533"/>
      <c r="B1326" s="63" t="s">
        <v>80</v>
      </c>
      <c r="C1326" s="67" t="str">
        <f>'Terminated loans'!F516</f>
        <v>E</v>
      </c>
      <c r="D1326" s="19">
        <f>'Terminated loans'!H516</f>
        <v>143046621</v>
      </c>
      <c r="E1326" s="19">
        <f>'Terminated loans'!I516</f>
        <v>4</v>
      </c>
      <c r="F1326" s="19" t="str">
        <f>'Terminated loans'!J516</f>
        <v xml:space="preserve">UMANEE MR Y /H/LOAN            </v>
      </c>
      <c r="G1326" s="547" t="str">
        <f t="shared" si="411"/>
        <v>A1</v>
      </c>
      <c r="H1326" s="21">
        <f>'Terminated loans'!L516</f>
        <v>37403</v>
      </c>
      <c r="I1326" s="21">
        <f>IF(B1326="VELS",'Terminated loans'!M516,'Terminated loans'!B516)</f>
        <v>42878</v>
      </c>
      <c r="J1326" s="34">
        <f t="shared" ref="J1326:J1389" si="418">ROUND((I1326-H1326)/365*12,0)</f>
        <v>180</v>
      </c>
      <c r="K1326" s="34">
        <f t="shared" si="415"/>
        <v>222</v>
      </c>
      <c r="L1326" s="34">
        <f t="shared" si="416"/>
        <v>180</v>
      </c>
      <c r="M1326" s="34">
        <f t="shared" si="417"/>
        <v>180</v>
      </c>
      <c r="N1326" s="52">
        <f t="shared" si="410"/>
        <v>180</v>
      </c>
      <c r="O1326" s="318">
        <f>+'Terminated loans'!S516</f>
        <v>2280107</v>
      </c>
      <c r="P1326" s="26">
        <f>+'Terminated loans'!T516</f>
        <v>0.03</v>
      </c>
      <c r="Q1326" s="536">
        <f t="shared" si="412"/>
        <v>8.6499999999999994E-2</v>
      </c>
      <c r="R1326" s="222">
        <f t="shared" ref="R1326:R1389" si="419">PMT(P1326/12,L1326,-O1326,0,0)</f>
        <v>15746.000320693271</v>
      </c>
      <c r="S1326" s="36">
        <f t="shared" ref="S1326:S1389" si="420">(-PV(Q1326/12,L1326,R1326,0,0))</f>
        <v>1584819.1146988953</v>
      </c>
      <c r="T1326" s="36">
        <f t="shared" ref="T1326:T1389" si="421">O1326-S1326</f>
        <v>695287.88530110475</v>
      </c>
      <c r="U1326" s="36">
        <f t="shared" ref="U1326:U1389" si="422">-IF(OR(Q1326="",Q1326=0),0,(CUMIPMT(Q1326/12,L1326,S1326,1,M1326,0)))</f>
        <v>1249460.9430258779</v>
      </c>
      <c r="V1326" s="36">
        <f t="shared" ref="V1326:V1389" si="423">-IF(OR(P1326="",P1326=0),0,(CUMIPMT(P1326/12,L1326,O1326,1,M1326,0)))</f>
        <v>554173.05772478878</v>
      </c>
      <c r="W1326" s="37">
        <f t="shared" ref="W1326:W1389" si="424">IF(ISERROR(U1326-V1326),0,U1326-V1326)</f>
        <v>695287.88530108915</v>
      </c>
      <c r="X1326" s="36">
        <f t="shared" ref="X1326:X1389" si="425">IF(C1326="O",T1326/AD1326*N1326,T1326)</f>
        <v>695287.88530110475</v>
      </c>
      <c r="Y1326" s="276">
        <f t="shared" si="413"/>
        <v>695287.88530108915</v>
      </c>
      <c r="Z1326" s="36">
        <f t="shared" ref="Z1326:Z1389" si="426">-IF(OR(Q1326="",Q1326=0),0,(CUMIPMT(Q1326/12,L1326,S1326,1,L1326,0)))</f>
        <v>1249460.9430258779</v>
      </c>
      <c r="AA1326" s="36">
        <f t="shared" ref="AA1326:AA1389" si="427">-IF(OR(P1326="",P1326=0),0,(CUMIPMT(P1326/12,L1326,O1326,1,L1326,0)))</f>
        <v>554173.05772478878</v>
      </c>
      <c r="AB1326" s="38">
        <f t="shared" si="414"/>
        <v>-1.5599653124809265E-8</v>
      </c>
      <c r="AC1326" s="17"/>
      <c r="AD1326" s="17">
        <f t="shared" ref="AD1326:AD1389" si="428">IF(L1326&gt;$J$2,$J$2,L1326)</f>
        <v>180</v>
      </c>
      <c r="AH1326" s="103"/>
      <c r="AI1326" s="533"/>
    </row>
    <row r="1327" spans="1:35">
      <c r="A1327" s="533"/>
      <c r="C1327" s="67" t="str">
        <f>'Terminated loans'!F517</f>
        <v>E</v>
      </c>
      <c r="D1327" s="19">
        <f>'Terminated loans'!H517</f>
        <v>141054929</v>
      </c>
      <c r="E1327" s="19">
        <f>'Terminated loans'!I517</f>
        <v>98</v>
      </c>
      <c r="F1327" s="19" t="str">
        <f>'Terminated loans'!J517</f>
        <v xml:space="preserve">VENCATASAMY K R                </v>
      </c>
      <c r="G1327" s="547" t="str">
        <f t="shared" si="411"/>
        <v>A2</v>
      </c>
      <c r="H1327" s="21">
        <f>'Terminated loans'!L517</f>
        <v>39673</v>
      </c>
      <c r="I1327" s="21">
        <f>IF(B1327="VELS",'Terminated loans'!M517,'Terminated loans'!B517)</f>
        <v>40755</v>
      </c>
      <c r="J1327" s="34">
        <f t="shared" si="418"/>
        <v>36</v>
      </c>
      <c r="K1327" s="34">
        <f t="shared" si="415"/>
        <v>148</v>
      </c>
      <c r="L1327" s="34">
        <f t="shared" si="416"/>
        <v>36</v>
      </c>
      <c r="M1327" s="34">
        <f t="shared" si="417"/>
        <v>36</v>
      </c>
      <c r="N1327" s="52">
        <f t="shared" ref="N1327:N1390" si="429">IF(C1327="O",IF(ROUND(($I$35-H1327)/365*12,0)&gt;$L1327,$L1327,ROUND(($I$35-H1327)/365*12,0)),IF(OR(C1327="E",C1327="N"),ROUND(M1327,0),"CHECK"))</f>
        <v>36</v>
      </c>
      <c r="O1327" s="318">
        <f>+'Terminated loans'!S517</f>
        <v>265000</v>
      </c>
      <c r="P1327" s="26">
        <f>+'Terminated loans'!T517</f>
        <v>0.05</v>
      </c>
      <c r="Q1327" s="536">
        <f t="shared" si="412"/>
        <v>0.104</v>
      </c>
      <c r="R1327" s="222">
        <f t="shared" si="419"/>
        <v>7942.2877327363522</v>
      </c>
      <c r="S1327" s="36">
        <f t="shared" si="420"/>
        <v>244714.57937107584</v>
      </c>
      <c r="T1327" s="36">
        <f t="shared" si="421"/>
        <v>20285.420628924156</v>
      </c>
      <c r="U1327" s="36">
        <f t="shared" si="422"/>
        <v>41207.779007430392</v>
      </c>
      <c r="V1327" s="36">
        <f t="shared" si="423"/>
        <v>20922.358378508652</v>
      </c>
      <c r="W1327" s="37">
        <f t="shared" si="424"/>
        <v>20285.42062892174</v>
      </c>
      <c r="X1327" s="36">
        <f t="shared" si="425"/>
        <v>20285.420628924156</v>
      </c>
      <c r="Y1327" s="276">
        <f t="shared" si="413"/>
        <v>20285.42062892174</v>
      </c>
      <c r="Z1327" s="36">
        <f t="shared" si="426"/>
        <v>41207.779007430392</v>
      </c>
      <c r="AA1327" s="36">
        <f t="shared" si="427"/>
        <v>20922.358378508652</v>
      </c>
      <c r="AB1327" s="38">
        <f t="shared" si="414"/>
        <v>-2.4156179279088974E-9</v>
      </c>
      <c r="AC1327" s="17"/>
      <c r="AD1327" s="17">
        <f t="shared" si="428"/>
        <v>36</v>
      </c>
      <c r="AE1327" s="143"/>
      <c r="AH1327" s="103"/>
      <c r="AI1327" s="533"/>
    </row>
    <row r="1328" spans="1:35">
      <c r="A1328" s="533"/>
      <c r="C1328" s="67" t="str">
        <f>'Terminated loans'!F518</f>
        <v>E</v>
      </c>
      <c r="D1328" s="19">
        <f>'Terminated loans'!H518</f>
        <v>141061119</v>
      </c>
      <c r="E1328" s="19">
        <f>'Terminated loans'!I518</f>
        <v>98</v>
      </c>
      <c r="F1328" s="19" t="str">
        <f>'Terminated loans'!J518</f>
        <v xml:space="preserve">COURONNE J L                   </v>
      </c>
      <c r="G1328" s="547" t="str">
        <f t="shared" si="411"/>
        <v>A2</v>
      </c>
      <c r="H1328" s="21">
        <f>'Terminated loans'!L518</f>
        <v>39681</v>
      </c>
      <c r="I1328" s="21">
        <f>IF(B1328="VELS",'Terminated loans'!M518,'Terminated loans'!B518)</f>
        <v>40755</v>
      </c>
      <c r="J1328" s="34">
        <f t="shared" si="418"/>
        <v>35</v>
      </c>
      <c r="K1328" s="34">
        <f t="shared" si="415"/>
        <v>147</v>
      </c>
      <c r="L1328" s="34">
        <f t="shared" si="416"/>
        <v>35</v>
      </c>
      <c r="M1328" s="34">
        <f t="shared" si="417"/>
        <v>35</v>
      </c>
      <c r="N1328" s="52">
        <f t="shared" si="429"/>
        <v>35</v>
      </c>
      <c r="O1328" s="318">
        <f>+'Terminated loans'!S518</f>
        <v>268881</v>
      </c>
      <c r="P1328" s="26">
        <f>+'Terminated loans'!T518</f>
        <v>0.05</v>
      </c>
      <c r="Q1328" s="536">
        <f t="shared" si="412"/>
        <v>0.104</v>
      </c>
      <c r="R1328" s="222">
        <f t="shared" si="419"/>
        <v>8272.0588984108508</v>
      </c>
      <c r="S1328" s="36">
        <f t="shared" si="420"/>
        <v>248812.21691985315</v>
      </c>
      <c r="T1328" s="36">
        <f t="shared" si="421"/>
        <v>20068.783080146852</v>
      </c>
      <c r="U1328" s="36">
        <f t="shared" si="422"/>
        <v>40709.844524524029</v>
      </c>
      <c r="V1328" s="36">
        <f t="shared" si="423"/>
        <v>20641.061444379797</v>
      </c>
      <c r="W1328" s="37">
        <f t="shared" si="424"/>
        <v>20068.783080144232</v>
      </c>
      <c r="X1328" s="36">
        <f t="shared" si="425"/>
        <v>20068.783080146852</v>
      </c>
      <c r="Y1328" s="276">
        <f t="shared" si="413"/>
        <v>20068.783080144232</v>
      </c>
      <c r="Z1328" s="36">
        <f t="shared" si="426"/>
        <v>40709.844524524029</v>
      </c>
      <c r="AA1328" s="36">
        <f t="shared" si="427"/>
        <v>20641.061444379797</v>
      </c>
      <c r="AB1328" s="38">
        <f t="shared" si="414"/>
        <v>-2.6193447411060333E-9</v>
      </c>
      <c r="AC1328" s="17"/>
      <c r="AD1328" s="17">
        <f t="shared" si="428"/>
        <v>35</v>
      </c>
      <c r="AE1328" s="143"/>
      <c r="AH1328" s="103"/>
      <c r="AI1328" s="533"/>
    </row>
    <row r="1329" spans="1:35">
      <c r="A1329" s="533"/>
      <c r="C1329" s="67" t="str">
        <f>'Terminated loans'!F519</f>
        <v>E</v>
      </c>
      <c r="D1329" s="19">
        <f>'Terminated loans'!H519</f>
        <v>141061496</v>
      </c>
      <c r="E1329" s="19">
        <f>'Terminated loans'!I519</f>
        <v>98</v>
      </c>
      <c r="F1329" s="19" t="str">
        <f>'Terminated loans'!J519</f>
        <v xml:space="preserve">COOPOOSAMY N M                 </v>
      </c>
      <c r="G1329" s="547" t="str">
        <f t="shared" si="411"/>
        <v>A2</v>
      </c>
      <c r="H1329" s="21">
        <f>'Terminated loans'!L519</f>
        <v>39604</v>
      </c>
      <c r="I1329" s="21">
        <f>IF(B1329="VELS",'Terminated loans'!M519,'Terminated loans'!B519)</f>
        <v>40755</v>
      </c>
      <c r="J1329" s="34">
        <f t="shared" si="418"/>
        <v>38</v>
      </c>
      <c r="K1329" s="34">
        <f t="shared" si="415"/>
        <v>150</v>
      </c>
      <c r="L1329" s="34">
        <f t="shared" si="416"/>
        <v>38</v>
      </c>
      <c r="M1329" s="34">
        <f t="shared" si="417"/>
        <v>38</v>
      </c>
      <c r="N1329" s="52">
        <f t="shared" si="429"/>
        <v>38</v>
      </c>
      <c r="O1329" s="318">
        <f>+'Terminated loans'!S519</f>
        <v>225000</v>
      </c>
      <c r="P1329" s="26">
        <f>+'Terminated loans'!T519</f>
        <v>0.05</v>
      </c>
      <c r="Q1329" s="536">
        <f t="shared" si="412"/>
        <v>0.104</v>
      </c>
      <c r="R1329" s="222">
        <f t="shared" si="419"/>
        <v>6414.4685687860019</v>
      </c>
      <c r="S1329" s="36">
        <f t="shared" si="420"/>
        <v>206922.36174404054</v>
      </c>
      <c r="T1329" s="36">
        <f t="shared" si="421"/>
        <v>18077.638255959464</v>
      </c>
      <c r="U1329" s="36">
        <f t="shared" si="422"/>
        <v>36827.443869825365</v>
      </c>
      <c r="V1329" s="36">
        <f t="shared" si="423"/>
        <v>18749.805613868055</v>
      </c>
      <c r="W1329" s="37">
        <f t="shared" si="424"/>
        <v>18077.63825595731</v>
      </c>
      <c r="X1329" s="36">
        <f t="shared" si="425"/>
        <v>18077.638255959464</v>
      </c>
      <c r="Y1329" s="276">
        <f t="shared" si="413"/>
        <v>18077.63825595731</v>
      </c>
      <c r="Z1329" s="36">
        <f t="shared" si="426"/>
        <v>36827.443869825365</v>
      </c>
      <c r="AA1329" s="36">
        <f t="shared" si="427"/>
        <v>18749.805613868055</v>
      </c>
      <c r="AB1329" s="38">
        <f t="shared" si="414"/>
        <v>-2.1536834537982941E-9</v>
      </c>
      <c r="AC1329" s="17"/>
      <c r="AD1329" s="17">
        <f t="shared" si="428"/>
        <v>38</v>
      </c>
      <c r="AE1329" s="143"/>
      <c r="AH1329" s="103"/>
      <c r="AI1329" s="533"/>
    </row>
    <row r="1330" spans="1:35">
      <c r="A1330" s="533"/>
      <c r="C1330" s="67" t="str">
        <f>'Terminated loans'!F520</f>
        <v>E</v>
      </c>
      <c r="D1330" s="19">
        <f>'Terminated loans'!H520</f>
        <v>141996673</v>
      </c>
      <c r="E1330" s="19">
        <f>'Terminated loans'!I520</f>
        <v>98</v>
      </c>
      <c r="F1330" s="19" t="str">
        <f>'Terminated loans'!J520</f>
        <v xml:space="preserve">NARENDRA A                     </v>
      </c>
      <c r="G1330" s="547" t="str">
        <f t="shared" si="411"/>
        <v>A2</v>
      </c>
      <c r="H1330" s="21">
        <f>'Terminated loans'!L520</f>
        <v>40416</v>
      </c>
      <c r="I1330" s="21">
        <f>IF(B1330="VELS",'Terminated loans'!M520,'Terminated loans'!B520)</f>
        <v>40755</v>
      </c>
      <c r="J1330" s="34">
        <f t="shared" si="418"/>
        <v>11</v>
      </c>
      <c r="K1330" s="34">
        <f t="shared" si="415"/>
        <v>123</v>
      </c>
      <c r="L1330" s="34">
        <f t="shared" si="416"/>
        <v>11</v>
      </c>
      <c r="M1330" s="34">
        <f t="shared" si="417"/>
        <v>11</v>
      </c>
      <c r="N1330" s="52">
        <f t="shared" si="429"/>
        <v>11</v>
      </c>
      <c r="O1330" s="318">
        <f>+'Terminated loans'!S520</f>
        <v>96283</v>
      </c>
      <c r="P1330" s="26">
        <f>+'Terminated loans'!T520</f>
        <v>0.05</v>
      </c>
      <c r="Q1330" s="536">
        <f t="shared" si="412"/>
        <v>0.104</v>
      </c>
      <c r="R1330" s="222">
        <f t="shared" si="419"/>
        <v>8973.3414076436857</v>
      </c>
      <c r="S1330" s="36">
        <f t="shared" si="420"/>
        <v>93761.068955781549</v>
      </c>
      <c r="T1330" s="36">
        <f t="shared" si="421"/>
        <v>2521.9310442184506</v>
      </c>
      <c r="U1330" s="36">
        <f t="shared" si="422"/>
        <v>4945.6865282979998</v>
      </c>
      <c r="V1330" s="36">
        <f t="shared" si="423"/>
        <v>2423.7554840805533</v>
      </c>
      <c r="W1330" s="37">
        <f t="shared" si="424"/>
        <v>2521.9310442174465</v>
      </c>
      <c r="X1330" s="36">
        <f t="shared" si="425"/>
        <v>2521.9310442184506</v>
      </c>
      <c r="Y1330" s="276">
        <f t="shared" si="413"/>
        <v>2521.9310442174465</v>
      </c>
      <c r="Z1330" s="36">
        <f t="shared" si="426"/>
        <v>4945.6865282979998</v>
      </c>
      <c r="AA1330" s="36">
        <f t="shared" si="427"/>
        <v>2423.7554840805533</v>
      </c>
      <c r="AB1330" s="38">
        <f t="shared" si="414"/>
        <v>-1.0040821507573128E-9</v>
      </c>
      <c r="AC1330" s="17"/>
      <c r="AD1330" s="17">
        <f t="shared" si="428"/>
        <v>11</v>
      </c>
      <c r="AE1330" s="143"/>
      <c r="AH1330" s="103"/>
      <c r="AI1330" s="533"/>
    </row>
    <row r="1331" spans="1:35">
      <c r="A1331" s="533"/>
      <c r="C1331" s="67" t="str">
        <f>'Terminated loans'!F521</f>
        <v>E</v>
      </c>
      <c r="D1331" s="19">
        <f>'Terminated loans'!H521</f>
        <v>143004244</v>
      </c>
      <c r="E1331" s="19">
        <f>'Terminated loans'!I521</f>
        <v>99</v>
      </c>
      <c r="F1331" s="19" t="str">
        <f>'Terminated loans'!J521</f>
        <v xml:space="preserve">COOPOOSAMY N/D                 </v>
      </c>
      <c r="G1331" s="547" t="str">
        <f t="shared" si="411"/>
        <v>A1</v>
      </c>
      <c r="H1331" s="21">
        <f>'Terminated loans'!L521</f>
        <v>39324</v>
      </c>
      <c r="I1331" s="21">
        <f>IF(B1331="VELS",'Terminated loans'!M521,'Terminated loans'!B521)</f>
        <v>40755</v>
      </c>
      <c r="J1331" s="34">
        <f t="shared" si="418"/>
        <v>47</v>
      </c>
      <c r="K1331" s="34">
        <f t="shared" si="415"/>
        <v>159</v>
      </c>
      <c r="L1331" s="34">
        <f t="shared" si="416"/>
        <v>47</v>
      </c>
      <c r="M1331" s="34">
        <f t="shared" si="417"/>
        <v>47</v>
      </c>
      <c r="N1331" s="52">
        <f t="shared" si="429"/>
        <v>47</v>
      </c>
      <c r="O1331" s="318">
        <f>+'Terminated loans'!S521</f>
        <v>225104</v>
      </c>
      <c r="P1331" s="26">
        <f>+'Terminated loans'!T521</f>
        <v>0.03</v>
      </c>
      <c r="Q1331" s="536">
        <f t="shared" si="412"/>
        <v>8.6499999999999994E-2</v>
      </c>
      <c r="R1331" s="222">
        <f t="shared" si="419"/>
        <v>5082.3133446734382</v>
      </c>
      <c r="S1331" s="36">
        <f t="shared" si="420"/>
        <v>202001.73296805323</v>
      </c>
      <c r="T1331" s="36">
        <f t="shared" si="421"/>
        <v>23102.267031946772</v>
      </c>
      <c r="U1331" s="36">
        <f t="shared" si="422"/>
        <v>36866.994231596065</v>
      </c>
      <c r="V1331" s="36">
        <f t="shared" si="423"/>
        <v>13764.727199651621</v>
      </c>
      <c r="W1331" s="37">
        <f t="shared" si="424"/>
        <v>23102.267031944444</v>
      </c>
      <c r="X1331" s="36">
        <f t="shared" si="425"/>
        <v>23102.267031946772</v>
      </c>
      <c r="Y1331" s="276">
        <f t="shared" si="413"/>
        <v>23102.267031944444</v>
      </c>
      <c r="Z1331" s="36">
        <f t="shared" si="426"/>
        <v>36866.994231596065</v>
      </c>
      <c r="AA1331" s="36">
        <f t="shared" si="427"/>
        <v>13764.727199651621</v>
      </c>
      <c r="AB1331" s="38">
        <f t="shared" si="414"/>
        <v>-2.3283064365386963E-9</v>
      </c>
      <c r="AC1331" s="17"/>
      <c r="AD1331" s="17">
        <f t="shared" si="428"/>
        <v>47</v>
      </c>
      <c r="AE1331" s="143"/>
      <c r="AH1331" s="103"/>
      <c r="AI1331" s="533"/>
    </row>
    <row r="1332" spans="1:35">
      <c r="A1332" s="533"/>
      <c r="C1332" s="67" t="str">
        <f>'Terminated loans'!F522</f>
        <v>E</v>
      </c>
      <c r="D1332" s="19">
        <f>'Terminated loans'!H522</f>
        <v>143008355</v>
      </c>
      <c r="E1332" s="19">
        <f>'Terminated loans'!I522</f>
        <v>99</v>
      </c>
      <c r="F1332" s="19" t="str">
        <f>'Terminated loans'!J522</f>
        <v xml:space="preserve">PEEROO MRS B S/MR A            </v>
      </c>
      <c r="G1332" s="547" t="str">
        <f t="shared" si="411"/>
        <v>A1</v>
      </c>
      <c r="H1332" s="21">
        <f>'Terminated loans'!L522</f>
        <v>39359</v>
      </c>
      <c r="I1332" s="21">
        <f>IF(B1332="VELS",'Terminated loans'!M522,'Terminated loans'!B522)</f>
        <v>40755</v>
      </c>
      <c r="J1332" s="34">
        <f t="shared" si="418"/>
        <v>46</v>
      </c>
      <c r="K1332" s="34">
        <f t="shared" si="415"/>
        <v>158</v>
      </c>
      <c r="L1332" s="34">
        <f t="shared" si="416"/>
        <v>46</v>
      </c>
      <c r="M1332" s="34">
        <f t="shared" si="417"/>
        <v>46</v>
      </c>
      <c r="N1332" s="52">
        <f t="shared" si="429"/>
        <v>46</v>
      </c>
      <c r="O1332" s="318">
        <f>+'Terminated loans'!S522</f>
        <v>3791684</v>
      </c>
      <c r="P1332" s="26">
        <f>+'Terminated loans'!T522</f>
        <v>0.03</v>
      </c>
      <c r="Q1332" s="536">
        <f t="shared" si="412"/>
        <v>8.6499999999999994E-2</v>
      </c>
      <c r="R1332" s="222">
        <f t="shared" si="419"/>
        <v>87361.219180134911</v>
      </c>
      <c r="S1332" s="36">
        <f t="shared" si="420"/>
        <v>3409928.8473100523</v>
      </c>
      <c r="T1332" s="36">
        <f t="shared" si="421"/>
        <v>381755.15268994775</v>
      </c>
      <c r="U1332" s="36">
        <f t="shared" si="422"/>
        <v>608687.23497611471</v>
      </c>
      <c r="V1332" s="36">
        <f t="shared" si="423"/>
        <v>226932.08228620654</v>
      </c>
      <c r="W1332" s="37">
        <f t="shared" si="424"/>
        <v>381755.15268990817</v>
      </c>
      <c r="X1332" s="36">
        <f t="shared" si="425"/>
        <v>381755.15268994775</v>
      </c>
      <c r="Y1332" s="276">
        <f t="shared" si="413"/>
        <v>381755.15268990817</v>
      </c>
      <c r="Z1332" s="36">
        <f t="shared" si="426"/>
        <v>608687.23497611471</v>
      </c>
      <c r="AA1332" s="36">
        <f t="shared" si="427"/>
        <v>226932.08228620654</v>
      </c>
      <c r="AB1332" s="38">
        <f t="shared" si="414"/>
        <v>-3.9581209421157837E-8</v>
      </c>
      <c r="AC1332" s="17"/>
      <c r="AD1332" s="17">
        <f t="shared" si="428"/>
        <v>46</v>
      </c>
      <c r="AE1332" s="143"/>
      <c r="AH1332" s="103"/>
      <c r="AI1332" s="533"/>
    </row>
    <row r="1333" spans="1:35">
      <c r="A1333" s="533"/>
      <c r="C1333" s="67" t="str">
        <f>'Terminated loans'!F523</f>
        <v>E</v>
      </c>
      <c r="D1333" s="19">
        <f>'Terminated loans'!H523</f>
        <v>143008932</v>
      </c>
      <c r="E1333" s="19">
        <f>'Terminated loans'!I523</f>
        <v>99</v>
      </c>
      <c r="F1333" s="19" t="str">
        <f>'Terminated loans'!J523</f>
        <v xml:space="preserve">COOPOOSAMY MR D/MRS N          </v>
      </c>
      <c r="G1333" s="547" t="str">
        <f t="shared" si="411"/>
        <v>A1</v>
      </c>
      <c r="H1333" s="21">
        <f>'Terminated loans'!L523</f>
        <v>39164</v>
      </c>
      <c r="I1333" s="21">
        <f>IF(B1333="VELS",'Terminated loans'!M523,'Terminated loans'!B523)</f>
        <v>40755</v>
      </c>
      <c r="J1333" s="34">
        <f t="shared" si="418"/>
        <v>52</v>
      </c>
      <c r="K1333" s="34">
        <f t="shared" si="415"/>
        <v>164</v>
      </c>
      <c r="L1333" s="34">
        <f t="shared" si="416"/>
        <v>52</v>
      </c>
      <c r="M1333" s="34">
        <f t="shared" si="417"/>
        <v>52</v>
      </c>
      <c r="N1333" s="52">
        <f t="shared" si="429"/>
        <v>52</v>
      </c>
      <c r="O1333" s="318">
        <f>+'Terminated loans'!S523</f>
        <v>645108</v>
      </c>
      <c r="P1333" s="26">
        <f>+'Terminated loans'!T523</f>
        <v>0.03</v>
      </c>
      <c r="Q1333" s="536">
        <f t="shared" si="412"/>
        <v>8.6499999999999994E-2</v>
      </c>
      <c r="R1333" s="222">
        <f t="shared" si="419"/>
        <v>13245.253998331784</v>
      </c>
      <c r="S1333" s="36">
        <f t="shared" si="420"/>
        <v>572693.52884798544</v>
      </c>
      <c r="T1333" s="36">
        <f t="shared" si="421"/>
        <v>72414.471152014565</v>
      </c>
      <c r="U1333" s="36">
        <f t="shared" si="422"/>
        <v>116059.67906526104</v>
      </c>
      <c r="V1333" s="36">
        <f t="shared" si="423"/>
        <v>43645.207913252758</v>
      </c>
      <c r="W1333" s="37">
        <f t="shared" si="424"/>
        <v>72414.471152008278</v>
      </c>
      <c r="X1333" s="36">
        <f t="shared" si="425"/>
        <v>72414.471152014565</v>
      </c>
      <c r="Y1333" s="276">
        <f t="shared" si="413"/>
        <v>72414.471152008278</v>
      </c>
      <c r="Z1333" s="36">
        <f t="shared" si="426"/>
        <v>116059.67906526104</v>
      </c>
      <c r="AA1333" s="36">
        <f t="shared" si="427"/>
        <v>43645.207913252758</v>
      </c>
      <c r="AB1333" s="38">
        <f t="shared" si="414"/>
        <v>-6.28642737865448E-9</v>
      </c>
      <c r="AC1333" s="17"/>
      <c r="AD1333" s="17">
        <f t="shared" si="428"/>
        <v>52</v>
      </c>
      <c r="AE1333" s="143"/>
      <c r="AH1333" s="103"/>
      <c r="AI1333" s="533"/>
    </row>
    <row r="1334" spans="1:35">
      <c r="A1334" s="533"/>
      <c r="C1334" s="67" t="str">
        <f>'Terminated loans'!F524</f>
        <v>E</v>
      </c>
      <c r="D1334" s="19">
        <f>'Terminated loans'!H524</f>
        <v>143008940</v>
      </c>
      <c r="E1334" s="19">
        <f>'Terminated loans'!I524</f>
        <v>99</v>
      </c>
      <c r="F1334" s="19" t="str">
        <f>'Terminated loans'!J524</f>
        <v xml:space="preserve">LAI CHOO MR J D/MRS N          </v>
      </c>
      <c r="G1334" s="547" t="str">
        <f t="shared" si="411"/>
        <v>A1</v>
      </c>
      <c r="H1334" s="21">
        <f>'Terminated loans'!L524</f>
        <v>39371</v>
      </c>
      <c r="I1334" s="21">
        <f>IF(B1334="VELS",'Terminated loans'!M524,'Terminated loans'!B524)</f>
        <v>40755</v>
      </c>
      <c r="J1334" s="34">
        <f t="shared" si="418"/>
        <v>46</v>
      </c>
      <c r="K1334" s="34">
        <f t="shared" si="415"/>
        <v>158</v>
      </c>
      <c r="L1334" s="34">
        <f t="shared" si="416"/>
        <v>46</v>
      </c>
      <c r="M1334" s="34">
        <f t="shared" si="417"/>
        <v>46</v>
      </c>
      <c r="N1334" s="52">
        <f t="shared" si="429"/>
        <v>46</v>
      </c>
      <c r="O1334" s="318">
        <f>+'Terminated loans'!S524</f>
        <v>1000104</v>
      </c>
      <c r="P1334" s="26">
        <f>+'Terminated loans'!T524</f>
        <v>0.03</v>
      </c>
      <c r="Q1334" s="536">
        <f t="shared" si="412"/>
        <v>8.6499999999999994E-2</v>
      </c>
      <c r="R1334" s="222">
        <f t="shared" si="419"/>
        <v>23042.6123977973</v>
      </c>
      <c r="S1334" s="36">
        <f t="shared" si="420"/>
        <v>899411.31167844497</v>
      </c>
      <c r="T1334" s="36">
        <f t="shared" si="421"/>
        <v>100692.68832155503</v>
      </c>
      <c r="U1334" s="36">
        <f t="shared" si="422"/>
        <v>160548.85862022068</v>
      </c>
      <c r="V1334" s="36">
        <f t="shared" si="423"/>
        <v>59856.170298675774</v>
      </c>
      <c r="W1334" s="37">
        <f t="shared" si="424"/>
        <v>100692.68832154491</v>
      </c>
      <c r="X1334" s="36">
        <f t="shared" si="425"/>
        <v>100692.68832155503</v>
      </c>
      <c r="Y1334" s="276">
        <f t="shared" si="413"/>
        <v>100692.68832154491</v>
      </c>
      <c r="Z1334" s="36">
        <f t="shared" si="426"/>
        <v>160548.85862022068</v>
      </c>
      <c r="AA1334" s="36">
        <f t="shared" si="427"/>
        <v>59856.170298675774</v>
      </c>
      <c r="AB1334" s="38">
        <f t="shared" si="414"/>
        <v>-1.0128132998943329E-8</v>
      </c>
      <c r="AC1334" s="17"/>
      <c r="AD1334" s="17">
        <f t="shared" si="428"/>
        <v>46</v>
      </c>
      <c r="AE1334" s="143"/>
      <c r="AH1334" s="103"/>
      <c r="AI1334" s="533"/>
    </row>
    <row r="1335" spans="1:35">
      <c r="A1335" s="533"/>
      <c r="C1335" s="67" t="str">
        <f>'Terminated loans'!F525</f>
        <v>E</v>
      </c>
      <c r="D1335" s="19">
        <f>'Terminated loans'!H525</f>
        <v>143009289</v>
      </c>
      <c r="E1335" s="19">
        <f>'Terminated loans'!I525</f>
        <v>99</v>
      </c>
      <c r="F1335" s="19" t="str">
        <f>'Terminated loans'!J525</f>
        <v xml:space="preserve">LAI CHOO MR J D/MRS N Y Y      </v>
      </c>
      <c r="G1335" s="547" t="str">
        <f t="shared" si="411"/>
        <v>A1</v>
      </c>
      <c r="H1335" s="21">
        <f>'Terminated loans'!L525</f>
        <v>39609</v>
      </c>
      <c r="I1335" s="21">
        <f>IF(B1335="VELS",'Terminated loans'!M525,'Terminated loans'!B525)</f>
        <v>40755</v>
      </c>
      <c r="J1335" s="34">
        <f t="shared" si="418"/>
        <v>38</v>
      </c>
      <c r="K1335" s="34">
        <f t="shared" si="415"/>
        <v>150</v>
      </c>
      <c r="L1335" s="34">
        <f t="shared" si="416"/>
        <v>38</v>
      </c>
      <c r="M1335" s="34">
        <f t="shared" si="417"/>
        <v>38</v>
      </c>
      <c r="N1335" s="52">
        <f t="shared" si="429"/>
        <v>38</v>
      </c>
      <c r="O1335" s="318">
        <f>+'Terminated loans'!S525</f>
        <v>398891</v>
      </c>
      <c r="P1335" s="26">
        <f>+'Terminated loans'!T525</f>
        <v>0.03</v>
      </c>
      <c r="Q1335" s="536">
        <f t="shared" si="412"/>
        <v>8.6499999999999994E-2</v>
      </c>
      <c r="R1335" s="222">
        <f t="shared" si="419"/>
        <v>11016.744965912601</v>
      </c>
      <c r="S1335" s="36">
        <f t="shared" si="420"/>
        <v>365053.54330781352</v>
      </c>
      <c r="T1335" s="36">
        <f t="shared" si="421"/>
        <v>33837.456692186475</v>
      </c>
      <c r="U1335" s="36">
        <f t="shared" si="422"/>
        <v>53582.765396861185</v>
      </c>
      <c r="V1335" s="36">
        <f t="shared" si="423"/>
        <v>19745.308704678842</v>
      </c>
      <c r="W1335" s="37">
        <f t="shared" si="424"/>
        <v>33837.456692182343</v>
      </c>
      <c r="X1335" s="36">
        <f t="shared" si="425"/>
        <v>33837.456692186475</v>
      </c>
      <c r="Y1335" s="276">
        <f t="shared" si="413"/>
        <v>33837.456692182343</v>
      </c>
      <c r="Z1335" s="36">
        <f t="shared" si="426"/>
        <v>53582.765396861185</v>
      </c>
      <c r="AA1335" s="36">
        <f t="shared" si="427"/>
        <v>19745.308704678842</v>
      </c>
      <c r="AB1335" s="38">
        <f t="shared" si="414"/>
        <v>-4.1327439248561859E-9</v>
      </c>
      <c r="AC1335" s="17"/>
      <c r="AD1335" s="17">
        <f t="shared" si="428"/>
        <v>38</v>
      </c>
      <c r="AE1335" s="143"/>
      <c r="AH1335" s="103"/>
      <c r="AI1335" s="533"/>
    </row>
    <row r="1336" spans="1:35">
      <c r="A1336" s="533"/>
      <c r="C1336" s="67" t="str">
        <f>'Terminated loans'!F526</f>
        <v>E</v>
      </c>
      <c r="D1336" s="19">
        <f>'Terminated loans'!H526</f>
        <v>143009955</v>
      </c>
      <c r="E1336" s="19">
        <f>'Terminated loans'!I526</f>
        <v>98</v>
      </c>
      <c r="F1336" s="19" t="str">
        <f>'Terminated loans'!J526</f>
        <v xml:space="preserve">JENNY ANNICK L                 </v>
      </c>
      <c r="G1336" s="547" t="str">
        <f t="shared" si="411"/>
        <v>A2</v>
      </c>
      <c r="H1336" s="21">
        <f>'Terminated loans'!L526</f>
        <v>39856</v>
      </c>
      <c r="I1336" s="21">
        <f>IF(B1336="VELS",'Terminated loans'!M526,'Terminated loans'!B526)</f>
        <v>40755</v>
      </c>
      <c r="J1336" s="34">
        <f t="shared" si="418"/>
        <v>30</v>
      </c>
      <c r="K1336" s="34">
        <f t="shared" si="415"/>
        <v>142</v>
      </c>
      <c r="L1336" s="34">
        <f t="shared" si="416"/>
        <v>30</v>
      </c>
      <c r="M1336" s="34">
        <f t="shared" si="417"/>
        <v>30</v>
      </c>
      <c r="N1336" s="52">
        <f t="shared" si="429"/>
        <v>30</v>
      </c>
      <c r="O1336" s="318">
        <f>+'Terminated loans'!S526</f>
        <v>160000</v>
      </c>
      <c r="P1336" s="26">
        <f>+'Terminated loans'!T526</f>
        <v>0.05</v>
      </c>
      <c r="Q1336" s="536">
        <f t="shared" si="412"/>
        <v>0.104</v>
      </c>
      <c r="R1336" s="222">
        <f t="shared" si="419"/>
        <v>5684.6982981402434</v>
      </c>
      <c r="S1336" s="36">
        <f t="shared" si="420"/>
        <v>149606.52205081287</v>
      </c>
      <c r="T1336" s="36">
        <f t="shared" si="421"/>
        <v>10393.47794918713</v>
      </c>
      <c r="U1336" s="36">
        <f t="shared" si="422"/>
        <v>20934.426893392898</v>
      </c>
      <c r="V1336" s="36">
        <f t="shared" si="423"/>
        <v>10540.94894420731</v>
      </c>
      <c r="W1336" s="37">
        <f t="shared" si="424"/>
        <v>10393.477949185588</v>
      </c>
      <c r="X1336" s="36">
        <f t="shared" si="425"/>
        <v>10393.47794918713</v>
      </c>
      <c r="Y1336" s="276">
        <f t="shared" si="413"/>
        <v>10393.477949185588</v>
      </c>
      <c r="Z1336" s="36">
        <f t="shared" si="426"/>
        <v>20934.426893392898</v>
      </c>
      <c r="AA1336" s="36">
        <f t="shared" si="427"/>
        <v>10540.94894420731</v>
      </c>
      <c r="AB1336" s="38">
        <f t="shared" si="414"/>
        <v>-1.5425030142068863E-9</v>
      </c>
      <c r="AC1336" s="17"/>
      <c r="AD1336" s="17">
        <f t="shared" si="428"/>
        <v>30</v>
      </c>
      <c r="AE1336" s="143"/>
      <c r="AH1336" s="103"/>
      <c r="AI1336" s="533"/>
    </row>
    <row r="1337" spans="1:35">
      <c r="A1337" s="533"/>
      <c r="C1337" s="67" t="str">
        <f>'Terminated loans'!F527</f>
        <v>E</v>
      </c>
      <c r="D1337" s="19">
        <f>'Terminated loans'!H527</f>
        <v>143020738</v>
      </c>
      <c r="E1337" s="19">
        <f>'Terminated loans'!I527</f>
        <v>99</v>
      </c>
      <c r="F1337" s="19" t="str">
        <f>'Terminated loans'!J527</f>
        <v xml:space="preserve">NG KWIK TUNG R D K &amp; L K       </v>
      </c>
      <c r="G1337" s="547" t="str">
        <f t="shared" si="411"/>
        <v>A1</v>
      </c>
      <c r="H1337" s="21">
        <f>'Terminated loans'!L527</f>
        <v>37838</v>
      </c>
      <c r="I1337" s="21">
        <f>IF(B1337="VELS",'Terminated loans'!M527,'Terminated loans'!B527)</f>
        <v>40755</v>
      </c>
      <c r="J1337" s="34">
        <f t="shared" si="418"/>
        <v>96</v>
      </c>
      <c r="K1337" s="34">
        <f t="shared" si="415"/>
        <v>208</v>
      </c>
      <c r="L1337" s="34">
        <f t="shared" si="416"/>
        <v>96</v>
      </c>
      <c r="M1337" s="34">
        <f t="shared" si="417"/>
        <v>96</v>
      </c>
      <c r="N1337" s="52">
        <f t="shared" si="429"/>
        <v>96</v>
      </c>
      <c r="O1337" s="318">
        <f>+'Terminated loans'!S527</f>
        <v>1395850</v>
      </c>
      <c r="P1337" s="26">
        <f>+'Terminated loans'!T527</f>
        <v>0.03</v>
      </c>
      <c r="Q1337" s="536">
        <f t="shared" si="412"/>
        <v>8.6499999999999994E-2</v>
      </c>
      <c r="R1337" s="222">
        <f t="shared" si="419"/>
        <v>16372.722978765352</v>
      </c>
      <c r="S1337" s="36">
        <f t="shared" si="420"/>
        <v>1131550.9450475029</v>
      </c>
      <c r="T1337" s="36">
        <f t="shared" si="421"/>
        <v>264299.05495249713</v>
      </c>
      <c r="U1337" s="36">
        <f t="shared" si="422"/>
        <v>440230.46091395896</v>
      </c>
      <c r="V1337" s="36">
        <f t="shared" si="423"/>
        <v>175931.40596147394</v>
      </c>
      <c r="W1337" s="37">
        <f t="shared" si="424"/>
        <v>264299.05495248502</v>
      </c>
      <c r="X1337" s="36">
        <f t="shared" si="425"/>
        <v>264299.05495249713</v>
      </c>
      <c r="Y1337" s="276">
        <f t="shared" si="413"/>
        <v>264299.05495248502</v>
      </c>
      <c r="Z1337" s="36">
        <f t="shared" si="426"/>
        <v>440230.46091395896</v>
      </c>
      <c r="AA1337" s="36">
        <f t="shared" si="427"/>
        <v>175931.40596147394</v>
      </c>
      <c r="AB1337" s="38">
        <f t="shared" si="414"/>
        <v>-1.2107193470001221E-8</v>
      </c>
      <c r="AC1337" s="17"/>
      <c r="AD1337" s="17">
        <f t="shared" si="428"/>
        <v>96</v>
      </c>
      <c r="AE1337" s="143"/>
      <c r="AH1337" s="103"/>
      <c r="AI1337" s="533"/>
    </row>
    <row r="1338" spans="1:35">
      <c r="A1338" s="533"/>
      <c r="C1338" s="67" t="str">
        <f>'Terminated loans'!F528</f>
        <v>N</v>
      </c>
      <c r="D1338" s="19">
        <f>'Terminated loans'!H528</f>
        <v>143021262</v>
      </c>
      <c r="E1338" s="19">
        <f>'Terminated loans'!I528</f>
        <v>99</v>
      </c>
      <c r="F1338" s="19" t="str">
        <f>'Terminated loans'!J528</f>
        <v xml:space="preserve">NAGAWA S S &amp;/K                 </v>
      </c>
      <c r="G1338" s="547" t="str">
        <f t="shared" si="411"/>
        <v>A1</v>
      </c>
      <c r="H1338" s="21">
        <f>'Terminated loans'!L528</f>
        <v>38202</v>
      </c>
      <c r="I1338" s="21">
        <f>IF(B1338="VELS",'Terminated loans'!M528,'Terminated loans'!B528)</f>
        <v>40747</v>
      </c>
      <c r="J1338" s="34">
        <f t="shared" si="418"/>
        <v>84</v>
      </c>
      <c r="K1338" s="34">
        <f t="shared" si="415"/>
        <v>196</v>
      </c>
      <c r="L1338" s="34">
        <f t="shared" si="416"/>
        <v>84</v>
      </c>
      <c r="M1338" s="34">
        <f t="shared" si="417"/>
        <v>84</v>
      </c>
      <c r="N1338" s="52">
        <f t="shared" si="429"/>
        <v>84</v>
      </c>
      <c r="O1338" s="318">
        <f>+'Terminated loans'!S528</f>
        <v>59357</v>
      </c>
      <c r="P1338" s="26">
        <f>+'Terminated loans'!T528</f>
        <v>0.03</v>
      </c>
      <c r="Q1338" s="536">
        <f t="shared" si="412"/>
        <v>8.6499999999999994E-2</v>
      </c>
      <c r="R1338" s="222">
        <f t="shared" si="419"/>
        <v>784.30185198561446</v>
      </c>
      <c r="S1338" s="36">
        <f t="shared" si="420"/>
        <v>49289.898591571735</v>
      </c>
      <c r="T1338" s="36">
        <f t="shared" si="421"/>
        <v>10067.101408428265</v>
      </c>
      <c r="U1338" s="36">
        <f t="shared" si="422"/>
        <v>16591.456975219349</v>
      </c>
      <c r="V1338" s="36">
        <f t="shared" si="423"/>
        <v>6524.3555667916153</v>
      </c>
      <c r="W1338" s="37">
        <f t="shared" si="424"/>
        <v>10067.101408427734</v>
      </c>
      <c r="X1338" s="36">
        <f t="shared" si="425"/>
        <v>10067.101408428265</v>
      </c>
      <c r="Y1338" s="276">
        <f t="shared" si="413"/>
        <v>10067.101408427734</v>
      </c>
      <c r="Z1338" s="36">
        <f t="shared" si="426"/>
        <v>16591.456975219349</v>
      </c>
      <c r="AA1338" s="36">
        <f t="shared" si="427"/>
        <v>6524.3555667916153</v>
      </c>
      <c r="AB1338" s="38">
        <f t="shared" si="414"/>
        <v>-5.3114490583539009E-10</v>
      </c>
      <c r="AC1338" s="17"/>
      <c r="AD1338" s="17">
        <f t="shared" si="428"/>
        <v>84</v>
      </c>
      <c r="AH1338" s="103"/>
      <c r="AI1338" s="533"/>
    </row>
    <row r="1339" spans="1:35">
      <c r="A1339" s="533"/>
      <c r="C1339" s="67" t="str">
        <f>'Terminated loans'!F529</f>
        <v>N</v>
      </c>
      <c r="D1339" s="19">
        <f>'Terminated loans'!H529</f>
        <v>143022218</v>
      </c>
      <c r="E1339" s="19">
        <f>'Terminated loans'!I529</f>
        <v>98</v>
      </c>
      <c r="F1339" s="19" t="str">
        <f>'Terminated loans'!J529</f>
        <v xml:space="preserve">PONTON G /030033               </v>
      </c>
      <c r="G1339" s="547" t="str">
        <f t="shared" si="411"/>
        <v>A2</v>
      </c>
      <c r="H1339" s="21">
        <f>'Terminated loans'!L529</f>
        <v>38183</v>
      </c>
      <c r="I1339" s="21">
        <f>IF(B1339="VELS",'Terminated loans'!M529,'Terminated loans'!B529)</f>
        <v>40717</v>
      </c>
      <c r="J1339" s="34">
        <f t="shared" si="418"/>
        <v>83</v>
      </c>
      <c r="K1339" s="34">
        <f t="shared" si="415"/>
        <v>197</v>
      </c>
      <c r="L1339" s="34">
        <f t="shared" si="416"/>
        <v>60</v>
      </c>
      <c r="M1339" s="34">
        <f t="shared" si="417"/>
        <v>60</v>
      </c>
      <c r="N1339" s="52">
        <f t="shared" si="429"/>
        <v>60</v>
      </c>
      <c r="O1339" s="318">
        <f>+'Terminated loans'!S529</f>
        <v>495020</v>
      </c>
      <c r="P1339" s="26">
        <f>+'Terminated loans'!T529</f>
        <v>0.05</v>
      </c>
      <c r="Q1339" s="536">
        <f t="shared" si="412"/>
        <v>0.104</v>
      </c>
      <c r="R1339" s="222">
        <f t="shared" si="419"/>
        <v>9341.6380784582925</v>
      </c>
      <c r="S1339" s="36">
        <f t="shared" si="420"/>
        <v>435621.41847182362</v>
      </c>
      <c r="T1339" s="36">
        <f t="shared" si="421"/>
        <v>59398.581528176379</v>
      </c>
      <c r="U1339" s="36">
        <f t="shared" si="422"/>
        <v>124876.86623566976</v>
      </c>
      <c r="V1339" s="36">
        <f t="shared" si="423"/>
        <v>65478.284707497631</v>
      </c>
      <c r="W1339" s="37">
        <f t="shared" si="424"/>
        <v>59398.58152817213</v>
      </c>
      <c r="X1339" s="36">
        <f t="shared" si="425"/>
        <v>59398.581528176379</v>
      </c>
      <c r="Y1339" s="276">
        <f t="shared" si="413"/>
        <v>59398.58152817213</v>
      </c>
      <c r="Z1339" s="36">
        <f t="shared" si="426"/>
        <v>124876.86623566976</v>
      </c>
      <c r="AA1339" s="36">
        <f t="shared" si="427"/>
        <v>65478.284707497631</v>
      </c>
      <c r="AB1339" s="38">
        <f t="shared" si="414"/>
        <v>-4.2491592466831207E-9</v>
      </c>
      <c r="AC1339" s="17"/>
      <c r="AD1339" s="17">
        <f t="shared" si="428"/>
        <v>60</v>
      </c>
      <c r="AH1339" s="103"/>
      <c r="AI1339" s="533"/>
    </row>
    <row r="1340" spans="1:35">
      <c r="A1340" s="533"/>
      <c r="C1340" s="67" t="str">
        <f>'Terminated loans'!F530</f>
        <v>E</v>
      </c>
      <c r="D1340" s="19">
        <f>'Terminated loans'!H530</f>
        <v>143032272</v>
      </c>
      <c r="E1340" s="19">
        <f>'Terminated loans'!I530</f>
        <v>99</v>
      </c>
      <c r="F1340" s="19" t="str">
        <f>'Terminated loans'!J530</f>
        <v xml:space="preserve">MOMPLE J R D/ (SL 1141)        </v>
      </c>
      <c r="G1340" s="547" t="str">
        <f t="shared" si="411"/>
        <v>A1</v>
      </c>
      <c r="H1340" s="21">
        <f>'Terminated loans'!L530</f>
        <v>39794</v>
      </c>
      <c r="I1340" s="21">
        <f>IF(B1340="VELS",'Terminated loans'!M530,'Terminated loans'!B530)</f>
        <v>40755</v>
      </c>
      <c r="J1340" s="34">
        <f t="shared" si="418"/>
        <v>32</v>
      </c>
      <c r="K1340" s="34">
        <f t="shared" si="415"/>
        <v>144</v>
      </c>
      <c r="L1340" s="34">
        <f t="shared" si="416"/>
        <v>32</v>
      </c>
      <c r="M1340" s="34">
        <f t="shared" si="417"/>
        <v>32</v>
      </c>
      <c r="N1340" s="52">
        <f t="shared" si="429"/>
        <v>32</v>
      </c>
      <c r="O1340" s="318">
        <f>+'Terminated loans'!S530</f>
        <v>458752</v>
      </c>
      <c r="P1340" s="26">
        <f>+'Terminated loans'!T530</f>
        <v>0.03</v>
      </c>
      <c r="Q1340" s="536">
        <f t="shared" si="412"/>
        <v>8.6499999999999994E-2</v>
      </c>
      <c r="R1340" s="222">
        <f t="shared" si="419"/>
        <v>14934.98805549815</v>
      </c>
      <c r="S1340" s="36">
        <f t="shared" si="420"/>
        <v>425442.4328730753</v>
      </c>
      <c r="T1340" s="36">
        <f t="shared" si="421"/>
        <v>33309.567126924696</v>
      </c>
      <c r="U1340" s="36">
        <f t="shared" si="422"/>
        <v>52477.184902860725</v>
      </c>
      <c r="V1340" s="36">
        <f t="shared" si="423"/>
        <v>19167.61777594086</v>
      </c>
      <c r="W1340" s="37">
        <f t="shared" si="424"/>
        <v>33309.567126919865</v>
      </c>
      <c r="X1340" s="36">
        <f t="shared" si="425"/>
        <v>33309.567126924696</v>
      </c>
      <c r="Y1340" s="276">
        <f t="shared" si="413"/>
        <v>33309.567126919865</v>
      </c>
      <c r="Z1340" s="36">
        <f t="shared" si="426"/>
        <v>52477.184902860725</v>
      </c>
      <c r="AA1340" s="36">
        <f t="shared" si="427"/>
        <v>19167.61777594086</v>
      </c>
      <c r="AB1340" s="38">
        <f t="shared" si="414"/>
        <v>-4.8312358558177948E-9</v>
      </c>
      <c r="AC1340" s="17"/>
      <c r="AD1340" s="17">
        <f t="shared" si="428"/>
        <v>32</v>
      </c>
      <c r="AE1340" s="143"/>
      <c r="AH1340" s="103"/>
      <c r="AI1340" s="533"/>
    </row>
    <row r="1341" spans="1:35">
      <c r="A1341" s="533"/>
      <c r="C1341" s="67" t="str">
        <f>'Terminated loans'!F531</f>
        <v>E</v>
      </c>
      <c r="D1341" s="19">
        <f>'Terminated loans'!H531</f>
        <v>143032345</v>
      </c>
      <c r="E1341" s="19">
        <f>'Terminated loans'!I531</f>
        <v>99</v>
      </c>
      <c r="F1341" s="19" t="str">
        <f>'Terminated loans'!J531</f>
        <v xml:space="preserve">COOPOOSAMY N                   </v>
      </c>
      <c r="G1341" s="547" t="str">
        <f t="shared" ref="G1341:G1404" si="430">IF(H1341&lt;$P$5,"A",IF(H1341&lt;$P$6,"B",IF(H1341&lt;$P$7,"C",IF(H1341&lt;$P$8,"D",IF(H1341&lt;$P$9,"E",IF(H1341&lt;$P$10,"F",IF(H1341&lt;$P$11,"G",IF(H1341&lt;$P$12,"I",IF(H1341&lt;$P$13,"J",IF(H1341&lt;$P$14,"K","L"))))))))))&amp;IF(OR(P1341=0,P1341&gt;=5%),2,1)</f>
        <v>A1</v>
      </c>
      <c r="H1341" s="21">
        <f>'Terminated loans'!L531</f>
        <v>39027</v>
      </c>
      <c r="I1341" s="21">
        <f>IF(B1341="VELS",'Terminated loans'!M531,'Terminated loans'!B531)</f>
        <v>40755</v>
      </c>
      <c r="J1341" s="34">
        <f t="shared" si="418"/>
        <v>57</v>
      </c>
      <c r="K1341" s="34">
        <f t="shared" si="415"/>
        <v>169</v>
      </c>
      <c r="L1341" s="34">
        <f t="shared" si="416"/>
        <v>57</v>
      </c>
      <c r="M1341" s="34">
        <f t="shared" si="417"/>
        <v>57</v>
      </c>
      <c r="N1341" s="52">
        <f t="shared" si="429"/>
        <v>57</v>
      </c>
      <c r="O1341" s="318">
        <f>+'Terminated loans'!S531</f>
        <v>1413851</v>
      </c>
      <c r="P1341" s="26">
        <f>+'Terminated loans'!T531</f>
        <v>0.03</v>
      </c>
      <c r="Q1341" s="536">
        <f t="shared" ref="Q1341:Q1404" si="431">VLOOKUP(G1341,$O$3:$Q$28,3,FALSE)</f>
        <v>8.6499999999999994E-2</v>
      </c>
      <c r="R1341" s="222">
        <f t="shared" si="419"/>
        <v>26644.617036500877</v>
      </c>
      <c r="S1341" s="36">
        <f t="shared" si="420"/>
        <v>1241801.4777263384</v>
      </c>
      <c r="T1341" s="36">
        <f t="shared" si="421"/>
        <v>172049.52227366157</v>
      </c>
      <c r="U1341" s="36">
        <f t="shared" si="422"/>
        <v>276941.69335419778</v>
      </c>
      <c r="V1341" s="36">
        <f t="shared" si="423"/>
        <v>104892.17108055018</v>
      </c>
      <c r="W1341" s="37">
        <f t="shared" si="424"/>
        <v>172049.5222736476</v>
      </c>
      <c r="X1341" s="36">
        <f t="shared" si="425"/>
        <v>172049.52227366157</v>
      </c>
      <c r="Y1341" s="276">
        <f t="shared" si="413"/>
        <v>172049.5222736476</v>
      </c>
      <c r="Z1341" s="36">
        <f t="shared" si="426"/>
        <v>276941.69335419778</v>
      </c>
      <c r="AA1341" s="36">
        <f t="shared" si="427"/>
        <v>104892.17108055018</v>
      </c>
      <c r="AB1341" s="38">
        <f t="shared" si="414"/>
        <v>-1.3969838619232178E-8</v>
      </c>
      <c r="AC1341" s="17"/>
      <c r="AD1341" s="17">
        <f t="shared" si="428"/>
        <v>57</v>
      </c>
      <c r="AE1341" s="143"/>
      <c r="AH1341" s="103"/>
      <c r="AI1341" s="533"/>
    </row>
    <row r="1342" spans="1:35" ht="10.5" customHeight="1">
      <c r="A1342" s="533"/>
      <c r="C1342" s="67" t="str">
        <f>'Terminated loans'!F532</f>
        <v>E</v>
      </c>
      <c r="D1342" s="19">
        <f>'Terminated loans'!H532</f>
        <v>143032914</v>
      </c>
      <c r="E1342" s="19">
        <f>'Terminated loans'!I532</f>
        <v>99</v>
      </c>
      <c r="F1342" s="19" t="str">
        <f>'Terminated loans'!J532</f>
        <v xml:space="preserve">NARENDRA A/ (SL 1246)          </v>
      </c>
      <c r="G1342" s="547" t="str">
        <f t="shared" si="430"/>
        <v>A1</v>
      </c>
      <c r="H1342" s="21">
        <f>'Terminated loans'!L532</f>
        <v>39829</v>
      </c>
      <c r="I1342" s="21">
        <f>IF(B1342="VELS",'Terminated loans'!M532,'Terminated loans'!B532)</f>
        <v>40755</v>
      </c>
      <c r="J1342" s="34">
        <f t="shared" si="418"/>
        <v>30</v>
      </c>
      <c r="K1342" s="34">
        <f t="shared" si="415"/>
        <v>143</v>
      </c>
      <c r="L1342" s="34">
        <f t="shared" si="416"/>
        <v>30</v>
      </c>
      <c r="M1342" s="34">
        <f t="shared" si="417"/>
        <v>30</v>
      </c>
      <c r="N1342" s="52">
        <f t="shared" si="429"/>
        <v>30</v>
      </c>
      <c r="O1342" s="318">
        <f>+'Terminated loans'!S532</f>
        <v>796525</v>
      </c>
      <c r="P1342" s="26">
        <f>+'Terminated loans'!T532</f>
        <v>0.03</v>
      </c>
      <c r="Q1342" s="536">
        <f t="shared" si="431"/>
        <v>8.6499999999999994E-2</v>
      </c>
      <c r="R1342" s="222">
        <f t="shared" si="419"/>
        <v>27592.093323308793</v>
      </c>
      <c r="S1342" s="36">
        <f t="shared" si="420"/>
        <v>741985.64051904122</v>
      </c>
      <c r="T1342" s="36">
        <f t="shared" si="421"/>
        <v>54539.359480958781</v>
      </c>
      <c r="U1342" s="36">
        <f t="shared" si="422"/>
        <v>85777.159180213814</v>
      </c>
      <c r="V1342" s="36">
        <f t="shared" si="423"/>
        <v>31237.799699263764</v>
      </c>
      <c r="W1342" s="37">
        <f t="shared" si="424"/>
        <v>54539.35948095005</v>
      </c>
      <c r="X1342" s="36">
        <f t="shared" si="425"/>
        <v>54539.359480958781</v>
      </c>
      <c r="Y1342" s="276">
        <f t="shared" si="413"/>
        <v>54539.35948095005</v>
      </c>
      <c r="Z1342" s="36">
        <f t="shared" si="426"/>
        <v>85777.159180213814</v>
      </c>
      <c r="AA1342" s="36">
        <f t="shared" si="427"/>
        <v>31237.799699263764</v>
      </c>
      <c r="AB1342" s="38">
        <f t="shared" si="414"/>
        <v>-8.7311491370201111E-9</v>
      </c>
      <c r="AC1342" s="17"/>
      <c r="AD1342" s="17">
        <f t="shared" si="428"/>
        <v>30</v>
      </c>
      <c r="AE1342" s="143"/>
      <c r="AH1342" s="103"/>
      <c r="AI1342" s="533"/>
    </row>
    <row r="1343" spans="1:35">
      <c r="A1343" s="533"/>
      <c r="C1343" s="67" t="str">
        <f>'Terminated loans'!F533</f>
        <v>E</v>
      </c>
      <c r="D1343" s="19">
        <f>'Terminated loans'!H533</f>
        <v>143033732</v>
      </c>
      <c r="E1343" s="19">
        <f>'Terminated loans'!I533</f>
        <v>99</v>
      </c>
      <c r="F1343" s="19" t="str">
        <f>'Terminated loans'!J533</f>
        <v xml:space="preserve">CHUNG KIM YUEN M (SL1413)      </v>
      </c>
      <c r="G1343" s="547" t="str">
        <f t="shared" si="430"/>
        <v>A1</v>
      </c>
      <c r="H1343" s="21">
        <f>'Terminated loans'!L533</f>
        <v>39960</v>
      </c>
      <c r="I1343" s="21">
        <f>IF(B1343="VELS",'Terminated loans'!M533,'Terminated loans'!B533)</f>
        <v>40755</v>
      </c>
      <c r="J1343" s="34">
        <f t="shared" si="418"/>
        <v>26</v>
      </c>
      <c r="K1343" s="34">
        <f t="shared" si="415"/>
        <v>138</v>
      </c>
      <c r="L1343" s="34">
        <f t="shared" si="416"/>
        <v>26</v>
      </c>
      <c r="M1343" s="34">
        <f t="shared" si="417"/>
        <v>26</v>
      </c>
      <c r="N1343" s="52">
        <f t="shared" si="429"/>
        <v>26</v>
      </c>
      <c r="O1343" s="318">
        <f>+'Terminated loans'!S533</f>
        <v>3780087</v>
      </c>
      <c r="P1343" s="26">
        <f>+'Terminated loans'!T533</f>
        <v>0.03</v>
      </c>
      <c r="Q1343" s="536">
        <f t="shared" si="431"/>
        <v>8.6499999999999994E-2</v>
      </c>
      <c r="R1343" s="222">
        <f t="shared" si="419"/>
        <v>150345.85082001475</v>
      </c>
      <c r="S1343" s="36">
        <f t="shared" si="420"/>
        <v>3552908.683000762</v>
      </c>
      <c r="T1343" s="36">
        <f t="shared" si="421"/>
        <v>227178.31699923798</v>
      </c>
      <c r="U1343" s="36">
        <f t="shared" si="422"/>
        <v>356083.4383195783</v>
      </c>
      <c r="V1343" s="36">
        <f t="shared" si="423"/>
        <v>128905.12132038409</v>
      </c>
      <c r="W1343" s="37">
        <f t="shared" si="424"/>
        <v>227178.31699919421</v>
      </c>
      <c r="X1343" s="36">
        <f t="shared" si="425"/>
        <v>227178.31699923798</v>
      </c>
      <c r="Y1343" s="276">
        <f t="shared" si="413"/>
        <v>227178.31699919421</v>
      </c>
      <c r="Z1343" s="36">
        <f t="shared" si="426"/>
        <v>356083.4383195783</v>
      </c>
      <c r="AA1343" s="36">
        <f t="shared" si="427"/>
        <v>128905.12132038409</v>
      </c>
      <c r="AB1343" s="38">
        <f t="shared" si="414"/>
        <v>-4.377216100692749E-8</v>
      </c>
      <c r="AC1343" s="17"/>
      <c r="AD1343" s="17">
        <f t="shared" si="428"/>
        <v>26</v>
      </c>
      <c r="AE1343" s="143"/>
      <c r="AH1343" s="103"/>
      <c r="AI1343" s="533"/>
    </row>
    <row r="1344" spans="1:35">
      <c r="A1344" s="533"/>
      <c r="C1344" s="67" t="str">
        <f>'Terminated loans'!F534</f>
        <v>E</v>
      </c>
      <c r="D1344" s="19">
        <f>'Terminated loans'!H534</f>
        <v>143034925</v>
      </c>
      <c r="E1344" s="19">
        <f>'Terminated loans'!I534</f>
        <v>98</v>
      </c>
      <c r="F1344" s="19" t="str">
        <f>'Terminated loans'!J534</f>
        <v xml:space="preserve">HURREERAM B S                  </v>
      </c>
      <c r="G1344" s="547" t="str">
        <f t="shared" si="430"/>
        <v>A2</v>
      </c>
      <c r="H1344" s="21">
        <f>'Terminated loans'!L534</f>
        <v>40000</v>
      </c>
      <c r="I1344" s="21">
        <f>IF(B1344="VELS",'Terminated loans'!M534,'Terminated loans'!B534)</f>
        <v>40755</v>
      </c>
      <c r="J1344" s="34">
        <f t="shared" si="418"/>
        <v>25</v>
      </c>
      <c r="K1344" s="34">
        <f t="shared" si="415"/>
        <v>137</v>
      </c>
      <c r="L1344" s="34">
        <f t="shared" si="416"/>
        <v>25</v>
      </c>
      <c r="M1344" s="34">
        <f t="shared" si="417"/>
        <v>25</v>
      </c>
      <c r="N1344" s="52">
        <f t="shared" si="429"/>
        <v>25</v>
      </c>
      <c r="O1344" s="318">
        <f>+'Terminated loans'!S534</f>
        <v>570669</v>
      </c>
      <c r="P1344" s="26">
        <f>+'Terminated loans'!T534</f>
        <v>0.05</v>
      </c>
      <c r="Q1344" s="536">
        <f t="shared" si="431"/>
        <v>0.104</v>
      </c>
      <c r="R1344" s="222">
        <f t="shared" si="419"/>
        <v>24083.770469725237</v>
      </c>
      <c r="S1344" s="36">
        <f t="shared" si="420"/>
        <v>539243.97520614869</v>
      </c>
      <c r="T1344" s="36">
        <f t="shared" si="421"/>
        <v>31425.024793851306</v>
      </c>
      <c r="U1344" s="36">
        <f t="shared" si="422"/>
        <v>62850.286536976695</v>
      </c>
      <c r="V1344" s="36">
        <f t="shared" si="423"/>
        <v>31425.261743130861</v>
      </c>
      <c r="W1344" s="37">
        <f t="shared" si="424"/>
        <v>31425.024793845834</v>
      </c>
      <c r="X1344" s="36">
        <f t="shared" si="425"/>
        <v>31425.024793851306</v>
      </c>
      <c r="Y1344" s="276">
        <f t="shared" si="413"/>
        <v>31425.024793845834</v>
      </c>
      <c r="Z1344" s="36">
        <f t="shared" si="426"/>
        <v>62850.286536976695</v>
      </c>
      <c r="AA1344" s="36">
        <f t="shared" si="427"/>
        <v>31425.261743130861</v>
      </c>
      <c r="AB1344" s="38">
        <f t="shared" si="414"/>
        <v>-5.4715201258659363E-9</v>
      </c>
      <c r="AC1344" s="17"/>
      <c r="AD1344" s="17">
        <f t="shared" si="428"/>
        <v>25</v>
      </c>
      <c r="AE1344" s="143"/>
      <c r="AH1344" s="103"/>
      <c r="AI1344" s="533"/>
    </row>
    <row r="1345" spans="1:35">
      <c r="A1345" s="533"/>
      <c r="C1345" s="67" t="str">
        <f>'Terminated loans'!F535</f>
        <v>E</v>
      </c>
      <c r="D1345" s="19">
        <f>'Terminated loans'!H535</f>
        <v>143035328</v>
      </c>
      <c r="E1345" s="19">
        <f>'Terminated loans'!I535</f>
        <v>99</v>
      </c>
      <c r="F1345" s="19" t="str">
        <f>'Terminated loans'!J535</f>
        <v xml:space="preserve">LAI CHOO J D                   </v>
      </c>
      <c r="G1345" s="547" t="str">
        <f t="shared" si="430"/>
        <v>A1</v>
      </c>
      <c r="H1345" s="21">
        <f>'Terminated loans'!L535</f>
        <v>38968</v>
      </c>
      <c r="I1345" s="21">
        <f>IF(B1345="VELS",'Terminated loans'!M535,'Terminated loans'!B535)</f>
        <v>40755</v>
      </c>
      <c r="J1345" s="34">
        <f t="shared" si="418"/>
        <v>59</v>
      </c>
      <c r="K1345" s="34">
        <f t="shared" si="415"/>
        <v>171</v>
      </c>
      <c r="L1345" s="34">
        <f t="shared" si="416"/>
        <v>59</v>
      </c>
      <c r="M1345" s="34">
        <f t="shared" si="417"/>
        <v>59</v>
      </c>
      <c r="N1345" s="52">
        <f t="shared" si="429"/>
        <v>59</v>
      </c>
      <c r="O1345" s="318">
        <f>+'Terminated loans'!S535</f>
        <v>4289787</v>
      </c>
      <c r="P1345" s="26">
        <f>+'Terminated loans'!T535</f>
        <v>0.03</v>
      </c>
      <c r="Q1345" s="536">
        <f t="shared" si="431"/>
        <v>8.6499999999999994E-2</v>
      </c>
      <c r="R1345" s="222">
        <f t="shared" si="419"/>
        <v>78292.944964554626</v>
      </c>
      <c r="S1345" s="36">
        <f t="shared" si="420"/>
        <v>3751795.1382557438</v>
      </c>
      <c r="T1345" s="36">
        <f t="shared" si="421"/>
        <v>537991.86174425622</v>
      </c>
      <c r="U1345" s="36">
        <f t="shared" si="422"/>
        <v>867488.61465293821</v>
      </c>
      <c r="V1345" s="36">
        <f t="shared" si="423"/>
        <v>329496.75290872343</v>
      </c>
      <c r="W1345" s="37">
        <f t="shared" si="424"/>
        <v>537991.86174421478</v>
      </c>
      <c r="X1345" s="36">
        <f t="shared" si="425"/>
        <v>537991.86174425622</v>
      </c>
      <c r="Y1345" s="276">
        <f t="shared" si="413"/>
        <v>537991.86174421478</v>
      </c>
      <c r="Z1345" s="36">
        <f t="shared" si="426"/>
        <v>867488.61465293821</v>
      </c>
      <c r="AA1345" s="36">
        <f t="shared" si="427"/>
        <v>329496.75290872343</v>
      </c>
      <c r="AB1345" s="38">
        <f t="shared" si="414"/>
        <v>-4.1443854570388794E-8</v>
      </c>
      <c r="AC1345" s="17"/>
      <c r="AD1345" s="17">
        <f t="shared" si="428"/>
        <v>59</v>
      </c>
      <c r="AE1345" s="143"/>
      <c r="AH1345" s="103"/>
      <c r="AI1345" s="533"/>
    </row>
    <row r="1346" spans="1:35">
      <c r="A1346" s="533"/>
      <c r="C1346" s="67" t="str">
        <f>'Terminated loans'!F536</f>
        <v>E</v>
      </c>
      <c r="D1346" s="19">
        <f>'Terminated loans'!H536</f>
        <v>143037304</v>
      </c>
      <c r="E1346" s="19">
        <f>'Terminated loans'!I536</f>
        <v>99</v>
      </c>
      <c r="F1346" s="19" t="str">
        <f>'Terminated loans'!J536</f>
        <v xml:space="preserve">LAI CHOO J D/N Y Y(SL1526      </v>
      </c>
      <c r="G1346" s="547" t="str">
        <f t="shared" si="430"/>
        <v>A1</v>
      </c>
      <c r="H1346" s="21">
        <f>'Terminated loans'!L536</f>
        <v>40009</v>
      </c>
      <c r="I1346" s="21">
        <f>IF(B1346="VELS",'Terminated loans'!M536,'Terminated loans'!B536)</f>
        <v>40755</v>
      </c>
      <c r="J1346" s="34">
        <f t="shared" si="418"/>
        <v>25</v>
      </c>
      <c r="K1346" s="34">
        <f t="shared" si="415"/>
        <v>137</v>
      </c>
      <c r="L1346" s="34">
        <f t="shared" si="416"/>
        <v>25</v>
      </c>
      <c r="M1346" s="34">
        <f t="shared" si="417"/>
        <v>25</v>
      </c>
      <c r="N1346" s="52">
        <f t="shared" si="429"/>
        <v>25</v>
      </c>
      <c r="O1346" s="318">
        <f>+'Terminated loans'!S536</f>
        <v>672869</v>
      </c>
      <c r="P1346" s="26">
        <f>+'Terminated loans'!T536</f>
        <v>0.03</v>
      </c>
      <c r="Q1346" s="536">
        <f t="shared" si="431"/>
        <v>8.6499999999999994E-2</v>
      </c>
      <c r="R1346" s="222">
        <f t="shared" si="419"/>
        <v>27798.225512857003</v>
      </c>
      <c r="S1346" s="36">
        <f t="shared" si="420"/>
        <v>633852.78847248806</v>
      </c>
      <c r="T1346" s="36">
        <f t="shared" si="421"/>
        <v>39016.211527511943</v>
      </c>
      <c r="U1346" s="36">
        <f t="shared" si="422"/>
        <v>61102.849348929827</v>
      </c>
      <c r="V1346" s="36">
        <f t="shared" si="423"/>
        <v>22086.637821425218</v>
      </c>
      <c r="W1346" s="37">
        <f t="shared" si="424"/>
        <v>39016.211527504609</v>
      </c>
      <c r="X1346" s="36">
        <f t="shared" si="425"/>
        <v>39016.211527511943</v>
      </c>
      <c r="Y1346" s="276">
        <f t="shared" si="413"/>
        <v>39016.211527504609</v>
      </c>
      <c r="Z1346" s="36">
        <f t="shared" si="426"/>
        <v>61102.849348929827</v>
      </c>
      <c r="AA1346" s="36">
        <f t="shared" si="427"/>
        <v>22086.637821425218</v>
      </c>
      <c r="AB1346" s="38">
        <f t="shared" si="414"/>
        <v>-7.3341652750968933E-9</v>
      </c>
      <c r="AC1346" s="17"/>
      <c r="AD1346" s="17">
        <f t="shared" si="428"/>
        <v>25</v>
      </c>
      <c r="AE1346" s="143"/>
      <c r="AH1346" s="103"/>
      <c r="AI1346" s="533"/>
    </row>
    <row r="1347" spans="1:35">
      <c r="A1347" s="533"/>
      <c r="C1347" s="67" t="str">
        <f>'Terminated loans'!F537</f>
        <v>E</v>
      </c>
      <c r="D1347" s="19">
        <f>'Terminated loans'!H537</f>
        <v>143037762</v>
      </c>
      <c r="E1347" s="19">
        <f>'Terminated loans'!I537</f>
        <v>98</v>
      </c>
      <c r="F1347" s="19" t="str">
        <f>'Terminated loans'!J537</f>
        <v xml:space="preserve">CHINNIAH B K                   </v>
      </c>
      <c r="G1347" s="547" t="str">
        <f t="shared" si="430"/>
        <v>A2</v>
      </c>
      <c r="H1347" s="21">
        <f>'Terminated loans'!L537</f>
        <v>40028</v>
      </c>
      <c r="I1347" s="21">
        <f>IF(B1347="VELS",'Terminated loans'!M537,'Terminated loans'!B537)</f>
        <v>40755</v>
      </c>
      <c r="J1347" s="34">
        <f t="shared" si="418"/>
        <v>24</v>
      </c>
      <c r="K1347" s="34">
        <f t="shared" si="415"/>
        <v>136</v>
      </c>
      <c r="L1347" s="34">
        <f t="shared" si="416"/>
        <v>24</v>
      </c>
      <c r="M1347" s="34">
        <f t="shared" si="417"/>
        <v>24</v>
      </c>
      <c r="N1347" s="52">
        <f t="shared" si="429"/>
        <v>24</v>
      </c>
      <c r="O1347" s="318">
        <f>+'Terminated loans'!S537</f>
        <v>246324</v>
      </c>
      <c r="P1347" s="26">
        <f>+'Terminated loans'!T537</f>
        <v>0.05</v>
      </c>
      <c r="Q1347" s="536">
        <f t="shared" si="431"/>
        <v>0.104</v>
      </c>
      <c r="R1347" s="222">
        <f t="shared" si="419"/>
        <v>10806.576204854675</v>
      </c>
      <c r="S1347" s="36">
        <f t="shared" si="420"/>
        <v>233253.42628072697</v>
      </c>
      <c r="T1347" s="36">
        <f t="shared" si="421"/>
        <v>13070.57371927303</v>
      </c>
      <c r="U1347" s="36">
        <f t="shared" si="422"/>
        <v>26104.402635782724</v>
      </c>
      <c r="V1347" s="36">
        <f t="shared" si="423"/>
        <v>13033.828916512226</v>
      </c>
      <c r="W1347" s="37">
        <f t="shared" si="424"/>
        <v>13070.573719270498</v>
      </c>
      <c r="X1347" s="36">
        <f t="shared" si="425"/>
        <v>13070.57371927303</v>
      </c>
      <c r="Y1347" s="276">
        <f t="shared" si="413"/>
        <v>13070.573719270498</v>
      </c>
      <c r="Z1347" s="36">
        <f t="shared" si="426"/>
        <v>26104.402635782724</v>
      </c>
      <c r="AA1347" s="36">
        <f t="shared" si="427"/>
        <v>13033.828916512226</v>
      </c>
      <c r="AB1347" s="38">
        <f t="shared" si="414"/>
        <v>-2.5320332497358322E-9</v>
      </c>
      <c r="AC1347" s="17"/>
      <c r="AD1347" s="17">
        <f t="shared" si="428"/>
        <v>24</v>
      </c>
      <c r="AE1347" s="143"/>
      <c r="AH1347" s="103"/>
      <c r="AI1347" s="533"/>
    </row>
    <row r="1348" spans="1:35">
      <c r="A1348" s="533"/>
      <c r="C1348" s="67" t="str">
        <f>'Terminated loans'!F538</f>
        <v>E</v>
      </c>
      <c r="D1348" s="19">
        <f>'Terminated loans'!H538</f>
        <v>143037770</v>
      </c>
      <c r="E1348" s="19">
        <f>'Terminated loans'!I538</f>
        <v>98</v>
      </c>
      <c r="F1348" s="19" t="str">
        <f>'Terminated loans'!J538</f>
        <v xml:space="preserve">BHUROSY V                      </v>
      </c>
      <c r="G1348" s="547" t="str">
        <f t="shared" si="430"/>
        <v>A2</v>
      </c>
      <c r="H1348" s="21">
        <f>'Terminated loans'!L538</f>
        <v>40058</v>
      </c>
      <c r="I1348" s="21">
        <f>IF(B1348="VELS",'Terminated loans'!M538,'Terminated loans'!B538)</f>
        <v>40755</v>
      </c>
      <c r="J1348" s="34">
        <f t="shared" si="418"/>
        <v>23</v>
      </c>
      <c r="K1348" s="34">
        <f t="shared" si="415"/>
        <v>135</v>
      </c>
      <c r="L1348" s="34">
        <f t="shared" si="416"/>
        <v>23</v>
      </c>
      <c r="M1348" s="34">
        <f t="shared" si="417"/>
        <v>23</v>
      </c>
      <c r="N1348" s="52">
        <f t="shared" si="429"/>
        <v>23</v>
      </c>
      <c r="O1348" s="318">
        <f>+'Terminated loans'!S538</f>
        <v>177354</v>
      </c>
      <c r="P1348" s="26">
        <f>+'Terminated loans'!T538</f>
        <v>0.05</v>
      </c>
      <c r="Q1348" s="536">
        <f t="shared" si="431"/>
        <v>0.104</v>
      </c>
      <c r="R1348" s="222">
        <f t="shared" si="419"/>
        <v>8102.4728974503705</v>
      </c>
      <c r="S1348" s="36">
        <f t="shared" si="420"/>
        <v>168300.20248285975</v>
      </c>
      <c r="T1348" s="36">
        <f t="shared" si="421"/>
        <v>9053.7975171402504</v>
      </c>
      <c r="U1348" s="36">
        <f t="shared" si="422"/>
        <v>18056.674158496986</v>
      </c>
      <c r="V1348" s="36">
        <f t="shared" si="423"/>
        <v>9002.8766413585399</v>
      </c>
      <c r="W1348" s="37">
        <f t="shared" si="424"/>
        <v>9053.797517138446</v>
      </c>
      <c r="X1348" s="36">
        <f t="shared" si="425"/>
        <v>9053.7975171402504</v>
      </c>
      <c r="Y1348" s="276">
        <f t="shared" si="413"/>
        <v>9053.797517138446</v>
      </c>
      <c r="Z1348" s="36">
        <f t="shared" si="426"/>
        <v>18056.674158496986</v>
      </c>
      <c r="AA1348" s="36">
        <f t="shared" si="427"/>
        <v>9002.8766413585399</v>
      </c>
      <c r="AB1348" s="38">
        <f t="shared" si="414"/>
        <v>-1.8044374883174896E-9</v>
      </c>
      <c r="AC1348" s="17"/>
      <c r="AD1348" s="17">
        <f t="shared" si="428"/>
        <v>23</v>
      </c>
      <c r="AE1348" s="143"/>
      <c r="AH1348" s="103"/>
      <c r="AI1348" s="533"/>
    </row>
    <row r="1349" spans="1:35">
      <c r="A1349" s="533"/>
      <c r="C1349" s="67" t="str">
        <f>'Terminated loans'!F539</f>
        <v>N</v>
      </c>
      <c r="D1349" s="19">
        <f>'Terminated loans'!H539</f>
        <v>143039803</v>
      </c>
      <c r="E1349" s="19">
        <f>'Terminated loans'!I539</f>
        <v>98</v>
      </c>
      <c r="F1349" s="19" t="str">
        <f>'Terminated loans'!J539</f>
        <v xml:space="preserve">BAILLACHE JEAN L F/040244      </v>
      </c>
      <c r="G1349" s="547" t="str">
        <f t="shared" si="430"/>
        <v>A2</v>
      </c>
      <c r="H1349" s="21">
        <f>'Terminated loans'!L539</f>
        <v>38930</v>
      </c>
      <c r="I1349" s="21">
        <f>IF(B1349="VELS",'Terminated loans'!M539,'Terminated loans'!B539)</f>
        <v>40747</v>
      </c>
      <c r="J1349" s="34">
        <f t="shared" si="418"/>
        <v>60</v>
      </c>
      <c r="K1349" s="34">
        <f t="shared" si="415"/>
        <v>172</v>
      </c>
      <c r="L1349" s="34">
        <f t="shared" si="416"/>
        <v>60</v>
      </c>
      <c r="M1349" s="34">
        <f t="shared" si="417"/>
        <v>60</v>
      </c>
      <c r="N1349" s="52">
        <f t="shared" si="429"/>
        <v>60</v>
      </c>
      <c r="O1349" s="318">
        <f>+'Terminated loans'!S539</f>
        <v>354725</v>
      </c>
      <c r="P1349" s="26">
        <f>+'Terminated loans'!T539</f>
        <v>0.05</v>
      </c>
      <c r="Q1349" s="536">
        <f t="shared" si="431"/>
        <v>0.104</v>
      </c>
      <c r="R1349" s="222">
        <f t="shared" si="419"/>
        <v>6694.0983543717784</v>
      </c>
      <c r="S1349" s="36">
        <f t="shared" si="420"/>
        <v>312160.73626806523</v>
      </c>
      <c r="T1349" s="36">
        <f t="shared" si="421"/>
        <v>42564.26373193477</v>
      </c>
      <c r="U1349" s="36">
        <f t="shared" si="422"/>
        <v>89485.164994238527</v>
      </c>
      <c r="V1349" s="36">
        <f t="shared" si="423"/>
        <v>46920.901262306725</v>
      </c>
      <c r="W1349" s="37">
        <f t="shared" si="424"/>
        <v>42564.263731931802</v>
      </c>
      <c r="X1349" s="36">
        <f t="shared" si="425"/>
        <v>42564.26373193477</v>
      </c>
      <c r="Y1349" s="276">
        <f t="shared" si="413"/>
        <v>42564.263731931802</v>
      </c>
      <c r="Z1349" s="36">
        <f t="shared" si="426"/>
        <v>89485.164994238527</v>
      </c>
      <c r="AA1349" s="36">
        <f t="shared" si="427"/>
        <v>46920.901262306725</v>
      </c>
      <c r="AB1349" s="38">
        <f t="shared" si="414"/>
        <v>-2.9685907065868378E-9</v>
      </c>
      <c r="AC1349" s="17"/>
      <c r="AD1349" s="17">
        <f t="shared" si="428"/>
        <v>60</v>
      </c>
      <c r="AH1349" s="103"/>
      <c r="AI1349" s="533"/>
    </row>
    <row r="1350" spans="1:35">
      <c r="A1350" s="533"/>
      <c r="C1350" s="67" t="str">
        <f>'Terminated loans'!F540</f>
        <v>E</v>
      </c>
      <c r="D1350" s="19">
        <f>'Terminated loans'!H540</f>
        <v>143039978</v>
      </c>
      <c r="E1350" s="19">
        <f>'Terminated loans'!I540</f>
        <v>98</v>
      </c>
      <c r="F1350" s="19" t="str">
        <f>'Terminated loans'!J540</f>
        <v xml:space="preserve">ISSUR RSR/MUACC 19922          </v>
      </c>
      <c r="G1350" s="547" t="str">
        <f t="shared" si="430"/>
        <v>A2</v>
      </c>
      <c r="H1350" s="21">
        <f>'Terminated loans'!L540</f>
        <v>40088</v>
      </c>
      <c r="I1350" s="21">
        <f>IF(B1350="VELS",'Terminated loans'!M540,'Terminated loans'!B540)</f>
        <v>40755</v>
      </c>
      <c r="J1350" s="34">
        <f t="shared" si="418"/>
        <v>22</v>
      </c>
      <c r="K1350" s="34">
        <f t="shared" si="415"/>
        <v>134</v>
      </c>
      <c r="L1350" s="34">
        <f t="shared" si="416"/>
        <v>22</v>
      </c>
      <c r="M1350" s="34">
        <f t="shared" si="417"/>
        <v>22</v>
      </c>
      <c r="N1350" s="52">
        <f t="shared" si="429"/>
        <v>22</v>
      </c>
      <c r="O1350" s="318">
        <f>+'Terminated loans'!S540</f>
        <v>246324</v>
      </c>
      <c r="P1350" s="26">
        <f>+'Terminated loans'!T540</f>
        <v>0.05</v>
      </c>
      <c r="Q1350" s="536">
        <f t="shared" si="431"/>
        <v>0.104</v>
      </c>
      <c r="R1350" s="222">
        <f t="shared" si="419"/>
        <v>11740.853220067229</v>
      </c>
      <c r="S1350" s="36">
        <f t="shared" si="420"/>
        <v>234247.40599352095</v>
      </c>
      <c r="T1350" s="36">
        <f t="shared" si="421"/>
        <v>12076.594006479048</v>
      </c>
      <c r="U1350" s="36">
        <f t="shared" si="422"/>
        <v>24051.364847955527</v>
      </c>
      <c r="V1350" s="36">
        <f t="shared" si="423"/>
        <v>11974.770841479069</v>
      </c>
      <c r="W1350" s="37">
        <f t="shared" si="424"/>
        <v>12076.594006476458</v>
      </c>
      <c r="X1350" s="36">
        <f t="shared" si="425"/>
        <v>12076.594006479048</v>
      </c>
      <c r="Y1350" s="276">
        <f t="shared" si="413"/>
        <v>12076.594006476458</v>
      </c>
      <c r="Z1350" s="36">
        <f t="shared" si="426"/>
        <v>24051.364847955527</v>
      </c>
      <c r="AA1350" s="36">
        <f t="shared" si="427"/>
        <v>11974.770841479069</v>
      </c>
      <c r="AB1350" s="38">
        <f t="shared" si="414"/>
        <v>-2.5902409106492996E-9</v>
      </c>
      <c r="AC1350" s="17"/>
      <c r="AD1350" s="17">
        <f t="shared" si="428"/>
        <v>22</v>
      </c>
      <c r="AE1350" s="143"/>
      <c r="AH1350" s="103"/>
      <c r="AI1350" s="533"/>
    </row>
    <row r="1351" spans="1:35">
      <c r="A1351" s="533"/>
      <c r="C1351" s="67" t="str">
        <f>'Terminated loans'!F541</f>
        <v>N</v>
      </c>
      <c r="D1351" s="19">
        <f>'Terminated loans'!H541</f>
        <v>143040925</v>
      </c>
      <c r="E1351" s="19">
        <f>'Terminated loans'!I541</f>
        <v>98</v>
      </c>
      <c r="F1351" s="19" t="str">
        <f>'Terminated loans'!J541</f>
        <v xml:space="preserve">RAMMA L/040554                 </v>
      </c>
      <c r="G1351" s="547" t="str">
        <f t="shared" si="430"/>
        <v>A2</v>
      </c>
      <c r="H1351" s="21">
        <f>'Terminated loans'!L541</f>
        <v>38929</v>
      </c>
      <c r="I1351" s="21">
        <f>IF(B1351="VELS",'Terminated loans'!M541,'Terminated loans'!B541)</f>
        <v>40747</v>
      </c>
      <c r="J1351" s="34">
        <f t="shared" si="418"/>
        <v>60</v>
      </c>
      <c r="K1351" s="34">
        <f t="shared" si="415"/>
        <v>172</v>
      </c>
      <c r="L1351" s="34">
        <f t="shared" si="416"/>
        <v>60</v>
      </c>
      <c r="M1351" s="34">
        <f t="shared" si="417"/>
        <v>60</v>
      </c>
      <c r="N1351" s="52">
        <f t="shared" si="429"/>
        <v>60</v>
      </c>
      <c r="O1351" s="318">
        <f>+'Terminated loans'!S541</f>
        <v>74982</v>
      </c>
      <c r="P1351" s="26">
        <f>+'Terminated loans'!T541</f>
        <v>0.05</v>
      </c>
      <c r="Q1351" s="536">
        <f t="shared" si="431"/>
        <v>0.104</v>
      </c>
      <c r="R1351" s="222">
        <f t="shared" si="419"/>
        <v>1415.002841095228</v>
      </c>
      <c r="S1351" s="36">
        <f t="shared" si="420"/>
        <v>65984.738394113941</v>
      </c>
      <c r="T1351" s="36">
        <f t="shared" si="421"/>
        <v>8997.2616058860585</v>
      </c>
      <c r="U1351" s="36">
        <f t="shared" si="422"/>
        <v>18915.43207159912</v>
      </c>
      <c r="V1351" s="36">
        <f t="shared" si="423"/>
        <v>9918.1704657136725</v>
      </c>
      <c r="W1351" s="37">
        <f t="shared" si="424"/>
        <v>8997.2616058854474</v>
      </c>
      <c r="X1351" s="36">
        <f t="shared" si="425"/>
        <v>8997.2616058860585</v>
      </c>
      <c r="Y1351" s="276">
        <f t="shared" si="413"/>
        <v>8997.2616058854474</v>
      </c>
      <c r="Z1351" s="36">
        <f t="shared" si="426"/>
        <v>18915.43207159912</v>
      </c>
      <c r="AA1351" s="36">
        <f t="shared" si="427"/>
        <v>9918.1704657136725</v>
      </c>
      <c r="AB1351" s="38">
        <f t="shared" si="414"/>
        <v>-6.1118043959140778E-10</v>
      </c>
      <c r="AC1351" s="17"/>
      <c r="AD1351" s="17">
        <f t="shared" si="428"/>
        <v>60</v>
      </c>
      <c r="AH1351" s="103"/>
      <c r="AI1351" s="533"/>
    </row>
    <row r="1352" spans="1:35">
      <c r="A1352" s="533"/>
      <c r="C1352" s="67" t="str">
        <f>'Terminated loans'!F542</f>
        <v>N</v>
      </c>
      <c r="D1352" s="19">
        <f>'Terminated loans'!H542</f>
        <v>143043789</v>
      </c>
      <c r="E1352" s="19">
        <f>'Terminated loans'!I542</f>
        <v>98</v>
      </c>
      <c r="F1352" s="19" t="str">
        <f>'Terminated loans'!J542</f>
        <v xml:space="preserve">MUNGROO MR I/040581            </v>
      </c>
      <c r="G1352" s="547" t="str">
        <f t="shared" si="430"/>
        <v>A2</v>
      </c>
      <c r="H1352" s="21">
        <f>'Terminated loans'!L542</f>
        <v>38933</v>
      </c>
      <c r="I1352" s="21">
        <f>IF(B1352="VELS",'Terminated loans'!M542,'Terminated loans'!B542)</f>
        <v>40747</v>
      </c>
      <c r="J1352" s="34">
        <f t="shared" si="418"/>
        <v>60</v>
      </c>
      <c r="K1352" s="34">
        <f t="shared" si="415"/>
        <v>172</v>
      </c>
      <c r="L1352" s="34">
        <f t="shared" si="416"/>
        <v>60</v>
      </c>
      <c r="M1352" s="34">
        <f t="shared" si="417"/>
        <v>60</v>
      </c>
      <c r="N1352" s="52">
        <f t="shared" si="429"/>
        <v>60</v>
      </c>
      <c r="O1352" s="318">
        <f>+'Terminated loans'!S542</f>
        <v>320213</v>
      </c>
      <c r="P1352" s="26">
        <f>+'Terminated loans'!T542</f>
        <v>0.05</v>
      </c>
      <c r="Q1352" s="536">
        <f t="shared" si="431"/>
        <v>0.104</v>
      </c>
      <c r="R1352" s="222">
        <f t="shared" si="419"/>
        <v>6042.8143388496728</v>
      </c>
      <c r="S1352" s="36">
        <f t="shared" si="420"/>
        <v>281789.91005033744</v>
      </c>
      <c r="T1352" s="36">
        <f t="shared" si="421"/>
        <v>38423.089949662564</v>
      </c>
      <c r="U1352" s="36">
        <f t="shared" si="422"/>
        <v>80778.950280640216</v>
      </c>
      <c r="V1352" s="36">
        <f t="shared" si="423"/>
        <v>42355.860330980388</v>
      </c>
      <c r="W1352" s="37">
        <f t="shared" si="424"/>
        <v>38423.089949659829</v>
      </c>
      <c r="X1352" s="36">
        <f t="shared" si="425"/>
        <v>38423.089949662564</v>
      </c>
      <c r="Y1352" s="276">
        <f t="shared" si="413"/>
        <v>38423.089949659829</v>
      </c>
      <c r="Z1352" s="36">
        <f t="shared" si="426"/>
        <v>80778.950280640216</v>
      </c>
      <c r="AA1352" s="36">
        <f t="shared" si="427"/>
        <v>42355.860330980388</v>
      </c>
      <c r="AB1352" s="38">
        <f t="shared" si="414"/>
        <v>-2.7357600629329681E-9</v>
      </c>
      <c r="AC1352" s="17"/>
      <c r="AD1352" s="17">
        <f t="shared" si="428"/>
        <v>60</v>
      </c>
      <c r="AH1352" s="103"/>
      <c r="AI1352" s="533"/>
    </row>
    <row r="1353" spans="1:35">
      <c r="A1353" s="533"/>
      <c r="C1353" s="67" t="str">
        <f>'Terminated loans'!F543</f>
        <v>E</v>
      </c>
      <c r="D1353" s="19">
        <f>'Terminated loans'!H543</f>
        <v>143050157</v>
      </c>
      <c r="E1353" s="19">
        <f>'Terminated loans'!I543</f>
        <v>99</v>
      </c>
      <c r="F1353" s="19" t="str">
        <f>'Terminated loans'!J543</f>
        <v xml:space="preserve">GUNPUTRAR MG (SL1877)          </v>
      </c>
      <c r="G1353" s="547" t="str">
        <f t="shared" si="430"/>
        <v>A1</v>
      </c>
      <c r="H1353" s="21">
        <f>'Terminated loans'!L543</f>
        <v>40247</v>
      </c>
      <c r="I1353" s="21">
        <f>IF(B1353="VELS",'Terminated loans'!M543,'Terminated loans'!B543)</f>
        <v>40755</v>
      </c>
      <c r="J1353" s="34">
        <f t="shared" si="418"/>
        <v>17</v>
      </c>
      <c r="K1353" s="34">
        <f t="shared" si="415"/>
        <v>129</v>
      </c>
      <c r="L1353" s="34">
        <f t="shared" si="416"/>
        <v>17</v>
      </c>
      <c r="M1353" s="34">
        <f t="shared" si="417"/>
        <v>17</v>
      </c>
      <c r="N1353" s="52">
        <f t="shared" si="429"/>
        <v>17</v>
      </c>
      <c r="O1353" s="318">
        <f>+'Terminated loans'!S543</f>
        <v>2938898</v>
      </c>
      <c r="P1353" s="26">
        <f>+'Terminated loans'!T543</f>
        <v>0.03</v>
      </c>
      <c r="Q1353" s="536">
        <f t="shared" si="431"/>
        <v>8.6499999999999994E-2</v>
      </c>
      <c r="R1353" s="222">
        <f t="shared" si="419"/>
        <v>176791.96919451721</v>
      </c>
      <c r="S1353" s="36">
        <f t="shared" si="420"/>
        <v>2819074.0289104441</v>
      </c>
      <c r="T1353" s="36">
        <f t="shared" si="421"/>
        <v>119823.97108955588</v>
      </c>
      <c r="U1353" s="36">
        <f t="shared" si="422"/>
        <v>186389.44739631796</v>
      </c>
      <c r="V1353" s="36">
        <f t="shared" si="423"/>
        <v>66565.476306792349</v>
      </c>
      <c r="W1353" s="37">
        <f t="shared" si="424"/>
        <v>119823.97108952561</v>
      </c>
      <c r="X1353" s="36">
        <f t="shared" si="425"/>
        <v>119823.97108955588</v>
      </c>
      <c r="Y1353" s="276">
        <f t="shared" si="413"/>
        <v>119823.97108952561</v>
      </c>
      <c r="Z1353" s="36">
        <f t="shared" si="426"/>
        <v>186389.44739631796</v>
      </c>
      <c r="AA1353" s="36">
        <f t="shared" si="427"/>
        <v>66565.476306792349</v>
      </c>
      <c r="AB1353" s="38">
        <f t="shared" si="414"/>
        <v>-3.0267983675003052E-8</v>
      </c>
      <c r="AC1353" s="17"/>
      <c r="AD1353" s="17">
        <f t="shared" si="428"/>
        <v>17</v>
      </c>
      <c r="AE1353" s="143"/>
      <c r="AH1353" s="103"/>
      <c r="AI1353" s="533"/>
    </row>
    <row r="1354" spans="1:35">
      <c r="A1354" s="533"/>
      <c r="C1354" s="67" t="str">
        <f>'Terminated loans'!F544</f>
        <v>E</v>
      </c>
      <c r="D1354" s="19">
        <f>'Terminated loans'!H544</f>
        <v>143136515</v>
      </c>
      <c r="E1354" s="19">
        <f>'Terminated loans'!I544</f>
        <v>99</v>
      </c>
      <c r="F1354" s="19" t="str">
        <f>'Terminated loans'!J544</f>
        <v xml:space="preserve">RAMPHUL N (SL 2069)            </v>
      </c>
      <c r="G1354" s="547" t="str">
        <f t="shared" si="430"/>
        <v>A1</v>
      </c>
      <c r="H1354" s="21">
        <f>'Terminated loans'!L544</f>
        <v>40374</v>
      </c>
      <c r="I1354" s="21">
        <f>IF(B1354="VELS",'Terminated loans'!M544,'Terminated loans'!B544)</f>
        <v>40755</v>
      </c>
      <c r="J1354" s="34">
        <f t="shared" si="418"/>
        <v>13</v>
      </c>
      <c r="K1354" s="34">
        <f t="shared" si="415"/>
        <v>125</v>
      </c>
      <c r="L1354" s="34">
        <f t="shared" si="416"/>
        <v>13</v>
      </c>
      <c r="M1354" s="34">
        <f t="shared" si="417"/>
        <v>13</v>
      </c>
      <c r="N1354" s="52">
        <f t="shared" si="429"/>
        <v>13</v>
      </c>
      <c r="O1354" s="318">
        <f>+'Terminated loans'!S544</f>
        <v>4465049</v>
      </c>
      <c r="P1354" s="26">
        <f>+'Terminated loans'!T544</f>
        <v>0.03</v>
      </c>
      <c r="Q1354" s="536">
        <f t="shared" si="431"/>
        <v>8.6499999999999994E-2</v>
      </c>
      <c r="R1354" s="222">
        <f t="shared" si="419"/>
        <v>349505.96575713268</v>
      </c>
      <c r="S1354" s="36">
        <f t="shared" si="420"/>
        <v>4322346.6317606363</v>
      </c>
      <c r="T1354" s="36">
        <f t="shared" si="421"/>
        <v>142702.36823936366</v>
      </c>
      <c r="U1354" s="36">
        <f t="shared" si="422"/>
        <v>221230.92308203317</v>
      </c>
      <c r="V1354" s="36">
        <f t="shared" si="423"/>
        <v>78528.554842724465</v>
      </c>
      <c r="W1354" s="37">
        <f t="shared" si="424"/>
        <v>142702.36823930871</v>
      </c>
      <c r="X1354" s="36">
        <f t="shared" si="425"/>
        <v>142702.36823936366</v>
      </c>
      <c r="Y1354" s="276">
        <f t="shared" si="413"/>
        <v>142702.36823930871</v>
      </c>
      <c r="Z1354" s="36">
        <f t="shared" si="426"/>
        <v>221230.92308203317</v>
      </c>
      <c r="AA1354" s="36">
        <f t="shared" si="427"/>
        <v>78528.554842724465</v>
      </c>
      <c r="AB1354" s="38">
        <f t="shared" si="414"/>
        <v>-5.4948031902313232E-8</v>
      </c>
      <c r="AC1354" s="17"/>
      <c r="AD1354" s="17">
        <f t="shared" si="428"/>
        <v>13</v>
      </c>
      <c r="AE1354" s="143"/>
      <c r="AH1354" s="103"/>
      <c r="AI1354" s="533"/>
    </row>
    <row r="1355" spans="1:35">
      <c r="A1355" s="533"/>
      <c r="C1355" s="67" t="str">
        <f>'Terminated loans'!F545</f>
        <v>E</v>
      </c>
      <c r="D1355" s="19">
        <f>'Terminated loans'!H545</f>
        <v>143875458</v>
      </c>
      <c r="E1355" s="19">
        <f>'Terminated loans'!I545</f>
        <v>99</v>
      </c>
      <c r="F1355" s="19" t="str">
        <f>'Terminated loans'!J545</f>
        <v xml:space="preserve">L`ETOURDI P E J (SL 1856)      </v>
      </c>
      <c r="G1355" s="547" t="str">
        <f t="shared" si="430"/>
        <v>A1</v>
      </c>
      <c r="H1355" s="21">
        <f>'Terminated loans'!L545</f>
        <v>40205</v>
      </c>
      <c r="I1355" s="21">
        <f>IF(B1355="VELS",'Terminated loans'!M545,'Terminated loans'!B545)</f>
        <v>40755</v>
      </c>
      <c r="J1355" s="34">
        <f t="shared" si="418"/>
        <v>18</v>
      </c>
      <c r="K1355" s="34">
        <f t="shared" si="415"/>
        <v>130</v>
      </c>
      <c r="L1355" s="34">
        <f t="shared" si="416"/>
        <v>18</v>
      </c>
      <c r="M1355" s="34">
        <f t="shared" si="417"/>
        <v>18</v>
      </c>
      <c r="N1355" s="52">
        <f t="shared" si="429"/>
        <v>18</v>
      </c>
      <c r="O1355" s="318">
        <f>+'Terminated loans'!S545</f>
        <v>1615023</v>
      </c>
      <c r="P1355" s="26">
        <f>+'Terminated loans'!T545</f>
        <v>0.03</v>
      </c>
      <c r="Q1355" s="536">
        <f t="shared" si="431"/>
        <v>8.6499999999999994E-2</v>
      </c>
      <c r="R1355" s="222">
        <f t="shared" si="419"/>
        <v>91869.507889322223</v>
      </c>
      <c r="S1355" s="36">
        <f t="shared" si="420"/>
        <v>1545652.7481711325</v>
      </c>
      <c r="T1355" s="36">
        <f t="shared" si="421"/>
        <v>69370.251828867476</v>
      </c>
      <c r="U1355" s="36">
        <f t="shared" si="422"/>
        <v>107998.39383665053</v>
      </c>
      <c r="V1355" s="36">
        <f t="shared" si="423"/>
        <v>38628.142007800052</v>
      </c>
      <c r="W1355" s="37">
        <f t="shared" si="424"/>
        <v>69370.25182885048</v>
      </c>
      <c r="X1355" s="36">
        <f t="shared" si="425"/>
        <v>69370.251828867476</v>
      </c>
      <c r="Y1355" s="276">
        <f t="shared" si="413"/>
        <v>69370.25182885048</v>
      </c>
      <c r="Z1355" s="36">
        <f t="shared" si="426"/>
        <v>107998.39383665053</v>
      </c>
      <c r="AA1355" s="36">
        <f t="shared" si="427"/>
        <v>38628.142007800052</v>
      </c>
      <c r="AB1355" s="38">
        <f t="shared" si="414"/>
        <v>-1.6996636986732483E-8</v>
      </c>
      <c r="AC1355" s="17"/>
      <c r="AD1355" s="17">
        <f t="shared" si="428"/>
        <v>18</v>
      </c>
      <c r="AE1355" s="143"/>
      <c r="AH1355" s="103"/>
      <c r="AI1355" s="533"/>
    </row>
    <row r="1356" spans="1:35">
      <c r="A1356" s="533"/>
      <c r="C1356" s="67" t="str">
        <f>'Terminated loans'!F546</f>
        <v>E</v>
      </c>
      <c r="D1356" s="19">
        <f>'Terminated loans'!H546</f>
        <v>143990516</v>
      </c>
      <c r="E1356" s="19">
        <f>'Terminated loans'!I546</f>
        <v>98</v>
      </c>
      <c r="F1356" s="19" t="str">
        <f>'Terminated loans'!J546</f>
        <v xml:space="preserve">APPASAMY D                     </v>
      </c>
      <c r="G1356" s="547" t="str">
        <f t="shared" si="430"/>
        <v>A2</v>
      </c>
      <c r="H1356" s="21">
        <f>'Terminated loans'!L546</f>
        <v>40252</v>
      </c>
      <c r="I1356" s="21">
        <f>IF(B1356="VELS",'Terminated loans'!M546,'Terminated loans'!B546)</f>
        <v>40755</v>
      </c>
      <c r="J1356" s="34">
        <f t="shared" si="418"/>
        <v>17</v>
      </c>
      <c r="K1356" s="34">
        <f t="shared" si="415"/>
        <v>129</v>
      </c>
      <c r="L1356" s="34">
        <f t="shared" si="416"/>
        <v>17</v>
      </c>
      <c r="M1356" s="34">
        <f t="shared" si="417"/>
        <v>17</v>
      </c>
      <c r="N1356" s="52">
        <f t="shared" si="429"/>
        <v>17</v>
      </c>
      <c r="O1356" s="318">
        <f>+'Terminated loans'!S546</f>
        <v>173097</v>
      </c>
      <c r="P1356" s="26">
        <f>+'Terminated loans'!T546</f>
        <v>0.05</v>
      </c>
      <c r="Q1356" s="536">
        <f t="shared" si="431"/>
        <v>0.104</v>
      </c>
      <c r="R1356" s="222">
        <f t="shared" si="419"/>
        <v>10568.241493798661</v>
      </c>
      <c r="S1356" s="36">
        <f t="shared" si="420"/>
        <v>166383.64640655971</v>
      </c>
      <c r="T1356" s="36">
        <f t="shared" si="421"/>
        <v>6713.3535934402898</v>
      </c>
      <c r="U1356" s="36">
        <f t="shared" si="422"/>
        <v>13276.45898801586</v>
      </c>
      <c r="V1356" s="36">
        <f t="shared" si="423"/>
        <v>6563.1053945772583</v>
      </c>
      <c r="W1356" s="37">
        <f t="shared" si="424"/>
        <v>6713.3535934386018</v>
      </c>
      <c r="X1356" s="36">
        <f t="shared" si="425"/>
        <v>6713.3535934402898</v>
      </c>
      <c r="Y1356" s="276">
        <f t="shared" si="413"/>
        <v>6713.3535934386018</v>
      </c>
      <c r="Z1356" s="36">
        <f t="shared" si="426"/>
        <v>13276.45898801586</v>
      </c>
      <c r="AA1356" s="36">
        <f t="shared" si="427"/>
        <v>6563.1053945772583</v>
      </c>
      <c r="AB1356" s="38">
        <f t="shared" si="414"/>
        <v>-1.6880221664905548E-9</v>
      </c>
      <c r="AC1356" s="17"/>
      <c r="AD1356" s="17">
        <f t="shared" si="428"/>
        <v>17</v>
      </c>
      <c r="AE1356" s="143"/>
      <c r="AH1356" s="103"/>
      <c r="AI1356" s="533"/>
    </row>
    <row r="1357" spans="1:35">
      <c r="A1357" s="533"/>
      <c r="C1357" s="67" t="str">
        <f>'Terminated loans'!F547</f>
        <v>E</v>
      </c>
      <c r="D1357" s="19">
        <f>'Terminated loans'!H547</f>
        <v>143990931</v>
      </c>
      <c r="E1357" s="19">
        <f>'Terminated loans'!I547</f>
        <v>98</v>
      </c>
      <c r="F1357" s="19" t="str">
        <f>'Terminated loans'!J547</f>
        <v xml:space="preserve">UMANEE J                       </v>
      </c>
      <c r="G1357" s="547" t="str">
        <f t="shared" si="430"/>
        <v>A2</v>
      </c>
      <c r="H1357" s="21">
        <f>'Terminated loans'!L547</f>
        <v>40305</v>
      </c>
      <c r="I1357" s="21">
        <f>IF(B1357="VELS",'Terminated loans'!M547,'Terminated loans'!B547)</f>
        <v>40755</v>
      </c>
      <c r="J1357" s="34">
        <f t="shared" si="418"/>
        <v>15</v>
      </c>
      <c r="K1357" s="34">
        <f t="shared" si="415"/>
        <v>127</v>
      </c>
      <c r="L1357" s="34">
        <f t="shared" si="416"/>
        <v>15</v>
      </c>
      <c r="M1357" s="34">
        <f t="shared" si="417"/>
        <v>15</v>
      </c>
      <c r="N1357" s="52">
        <f t="shared" si="429"/>
        <v>15</v>
      </c>
      <c r="O1357" s="318">
        <f>+'Terminated loans'!S547</f>
        <v>204470</v>
      </c>
      <c r="P1357" s="26">
        <f>+'Terminated loans'!T547</f>
        <v>0.05</v>
      </c>
      <c r="Q1357" s="536">
        <f t="shared" si="431"/>
        <v>0.104</v>
      </c>
      <c r="R1357" s="222">
        <f t="shared" si="419"/>
        <v>14090.119208014321</v>
      </c>
      <c r="S1357" s="36">
        <f t="shared" si="420"/>
        <v>197390.55635160097</v>
      </c>
      <c r="T1357" s="36">
        <f t="shared" si="421"/>
        <v>7079.4436483990285</v>
      </c>
      <c r="U1357" s="36">
        <f t="shared" si="422"/>
        <v>13961.231768611615</v>
      </c>
      <c r="V1357" s="36">
        <f t="shared" si="423"/>
        <v>6881.7881202148274</v>
      </c>
      <c r="W1357" s="37">
        <f t="shared" si="424"/>
        <v>7079.4436483967875</v>
      </c>
      <c r="X1357" s="36">
        <f t="shared" si="425"/>
        <v>7079.4436483990285</v>
      </c>
      <c r="Y1357" s="276">
        <f t="shared" si="413"/>
        <v>7079.4436483967875</v>
      </c>
      <c r="Z1357" s="36">
        <f t="shared" si="426"/>
        <v>13961.231768611615</v>
      </c>
      <c r="AA1357" s="36">
        <f t="shared" si="427"/>
        <v>6881.7881202148274</v>
      </c>
      <c r="AB1357" s="38">
        <f t="shared" si="414"/>
        <v>-2.2409949451684952E-9</v>
      </c>
      <c r="AC1357" s="17"/>
      <c r="AD1357" s="17">
        <f t="shared" si="428"/>
        <v>15</v>
      </c>
      <c r="AE1357" s="143"/>
      <c r="AH1357" s="103"/>
      <c r="AI1357" s="533"/>
    </row>
    <row r="1358" spans="1:35">
      <c r="A1358" s="533"/>
      <c r="C1358" s="67" t="str">
        <f>'Terminated loans'!F548</f>
        <v>E</v>
      </c>
      <c r="D1358" s="19">
        <f>'Terminated loans'!H548</f>
        <v>143991016</v>
      </c>
      <c r="E1358" s="19">
        <f>'Terminated loans'!I548</f>
        <v>98</v>
      </c>
      <c r="F1358" s="19" t="str">
        <f>'Terminated loans'!J548</f>
        <v xml:space="preserve">LIM VOON MIOW C V              </v>
      </c>
      <c r="G1358" s="547" t="str">
        <f t="shared" si="430"/>
        <v>A2</v>
      </c>
      <c r="H1358" s="21">
        <f>'Terminated loans'!L548</f>
        <v>40416</v>
      </c>
      <c r="I1358" s="21">
        <f>IF(B1358="VELS",'Terminated loans'!M548,'Terminated loans'!B548)</f>
        <v>40755</v>
      </c>
      <c r="J1358" s="34">
        <f t="shared" si="418"/>
        <v>11</v>
      </c>
      <c r="K1358" s="34">
        <f t="shared" si="415"/>
        <v>123</v>
      </c>
      <c r="L1358" s="34">
        <f t="shared" si="416"/>
        <v>11</v>
      </c>
      <c r="M1358" s="34">
        <f t="shared" si="417"/>
        <v>11</v>
      </c>
      <c r="N1358" s="52">
        <f t="shared" si="429"/>
        <v>11</v>
      </c>
      <c r="O1358" s="318">
        <f>+'Terminated loans'!S548</f>
        <v>189457</v>
      </c>
      <c r="P1358" s="26">
        <f>+'Terminated loans'!T548</f>
        <v>0.05</v>
      </c>
      <c r="Q1358" s="536">
        <f t="shared" si="431"/>
        <v>0.104</v>
      </c>
      <c r="R1358" s="222">
        <f t="shared" si="419"/>
        <v>17656.931577411899</v>
      </c>
      <c r="S1358" s="36">
        <f t="shared" si="420"/>
        <v>184494.57163939122</v>
      </c>
      <c r="T1358" s="36">
        <f t="shared" si="421"/>
        <v>4962.4283606087847</v>
      </c>
      <c r="U1358" s="36">
        <f t="shared" si="422"/>
        <v>9731.6757121376868</v>
      </c>
      <c r="V1358" s="36">
        <f t="shared" si="423"/>
        <v>4769.2473515309102</v>
      </c>
      <c r="W1358" s="37">
        <f t="shared" si="424"/>
        <v>4962.4283606067766</v>
      </c>
      <c r="X1358" s="36">
        <f t="shared" si="425"/>
        <v>4962.4283606087847</v>
      </c>
      <c r="Y1358" s="276">
        <f t="shared" si="413"/>
        <v>4962.4283606067766</v>
      </c>
      <c r="Z1358" s="36">
        <f t="shared" si="426"/>
        <v>9731.6757121376868</v>
      </c>
      <c r="AA1358" s="36">
        <f t="shared" si="427"/>
        <v>4769.2473515309102</v>
      </c>
      <c r="AB1358" s="38">
        <f t="shared" si="414"/>
        <v>-2.0081643015146255E-9</v>
      </c>
      <c r="AC1358" s="17"/>
      <c r="AD1358" s="17">
        <f t="shared" si="428"/>
        <v>11</v>
      </c>
      <c r="AE1358" s="143"/>
      <c r="AH1358" s="103"/>
      <c r="AI1358" s="533"/>
    </row>
    <row r="1359" spans="1:35">
      <c r="A1359" s="533"/>
      <c r="C1359" s="67" t="str">
        <f>'Terminated loans'!F549</f>
        <v>E</v>
      </c>
      <c r="D1359" s="19">
        <f>'Terminated loans'!H549</f>
        <v>143991059</v>
      </c>
      <c r="E1359" s="19">
        <f>'Terminated loans'!I549</f>
        <v>98</v>
      </c>
      <c r="F1359" s="19" t="str">
        <f>'Terminated loans'!J549</f>
        <v xml:space="preserve">FARO M B M                     </v>
      </c>
      <c r="G1359" s="547" t="str">
        <f t="shared" si="430"/>
        <v>A2</v>
      </c>
      <c r="H1359" s="21">
        <f>'Terminated loans'!L549</f>
        <v>40378</v>
      </c>
      <c r="I1359" s="21">
        <f>IF(B1359="VELS",'Terminated loans'!M549,'Terminated loans'!B549)</f>
        <v>40755</v>
      </c>
      <c r="J1359" s="34">
        <f t="shared" si="418"/>
        <v>12</v>
      </c>
      <c r="K1359" s="34">
        <f t="shared" si="415"/>
        <v>125</v>
      </c>
      <c r="L1359" s="34">
        <f t="shared" si="416"/>
        <v>12</v>
      </c>
      <c r="M1359" s="34">
        <f t="shared" si="417"/>
        <v>12</v>
      </c>
      <c r="N1359" s="52">
        <f t="shared" si="429"/>
        <v>12</v>
      </c>
      <c r="O1359" s="318">
        <f>+'Terminated loans'!S549</f>
        <v>243852</v>
      </c>
      <c r="P1359" s="26">
        <f>+'Terminated loans'!T549</f>
        <v>0.05</v>
      </c>
      <c r="Q1359" s="536">
        <f t="shared" si="431"/>
        <v>0.104</v>
      </c>
      <c r="R1359" s="222">
        <f t="shared" si="419"/>
        <v>20875.555649081289</v>
      </c>
      <c r="S1359" s="36">
        <f t="shared" si="420"/>
        <v>236947.49194006328</v>
      </c>
      <c r="T1359" s="36">
        <f t="shared" si="421"/>
        <v>6904.5080599367211</v>
      </c>
      <c r="U1359" s="36">
        <f t="shared" si="422"/>
        <v>13559.175848909712</v>
      </c>
      <c r="V1359" s="36">
        <f t="shared" si="423"/>
        <v>6654.6677889754646</v>
      </c>
      <c r="W1359" s="37">
        <f t="shared" si="424"/>
        <v>6904.5080599342473</v>
      </c>
      <c r="X1359" s="36">
        <f t="shared" si="425"/>
        <v>6904.5080599367211</v>
      </c>
      <c r="Y1359" s="276">
        <f t="shared" si="413"/>
        <v>6904.5080599342473</v>
      </c>
      <c r="Z1359" s="36">
        <f t="shared" si="426"/>
        <v>13559.175848909712</v>
      </c>
      <c r="AA1359" s="36">
        <f t="shared" si="427"/>
        <v>6654.6677889754646</v>
      </c>
      <c r="AB1359" s="38">
        <f t="shared" si="414"/>
        <v>-2.4738255888223648E-9</v>
      </c>
      <c r="AC1359" s="17"/>
      <c r="AD1359" s="17">
        <f t="shared" si="428"/>
        <v>12</v>
      </c>
      <c r="AE1359" s="143"/>
      <c r="AH1359" s="103"/>
      <c r="AI1359" s="533"/>
    </row>
    <row r="1360" spans="1:35">
      <c r="A1360" s="533"/>
      <c r="C1360" s="67" t="str">
        <f>'Terminated loans'!F550</f>
        <v>E</v>
      </c>
      <c r="D1360" s="19">
        <f>'Terminated loans'!H550</f>
        <v>143991296</v>
      </c>
      <c r="E1360" s="19">
        <f>'Terminated loans'!I550</f>
        <v>98</v>
      </c>
      <c r="F1360" s="19" t="str">
        <f>'Terminated loans'!J550</f>
        <v xml:space="preserve">COURTAUD J E                   </v>
      </c>
      <c r="G1360" s="547" t="str">
        <f t="shared" si="430"/>
        <v>A2</v>
      </c>
      <c r="H1360" s="21">
        <f>'Terminated loans'!L550</f>
        <v>40287</v>
      </c>
      <c r="I1360" s="21">
        <f>IF(B1360="VELS",'Terminated loans'!M550,'Terminated loans'!B550)</f>
        <v>40755</v>
      </c>
      <c r="J1360" s="34">
        <f t="shared" si="418"/>
        <v>15</v>
      </c>
      <c r="K1360" s="34">
        <f t="shared" si="415"/>
        <v>127</v>
      </c>
      <c r="L1360" s="34">
        <f t="shared" si="416"/>
        <v>15</v>
      </c>
      <c r="M1360" s="34">
        <f t="shared" si="417"/>
        <v>15</v>
      </c>
      <c r="N1360" s="52">
        <f t="shared" si="429"/>
        <v>15</v>
      </c>
      <c r="O1360" s="318">
        <f>+'Terminated loans'!S550</f>
        <v>123220</v>
      </c>
      <c r="P1360" s="26">
        <f>+'Terminated loans'!T550</f>
        <v>0.05</v>
      </c>
      <c r="Q1360" s="536">
        <f t="shared" si="431"/>
        <v>0.104</v>
      </c>
      <c r="R1360" s="222">
        <f t="shared" si="419"/>
        <v>8491.1453455838255</v>
      </c>
      <c r="S1360" s="36">
        <f t="shared" si="420"/>
        <v>118953.70642952155</v>
      </c>
      <c r="T1360" s="36">
        <f t="shared" si="421"/>
        <v>4266.2935704784468</v>
      </c>
      <c r="U1360" s="36">
        <f t="shared" si="422"/>
        <v>8413.4737542344956</v>
      </c>
      <c r="V1360" s="36">
        <f t="shared" si="423"/>
        <v>4147.180183757373</v>
      </c>
      <c r="W1360" s="37">
        <f t="shared" si="424"/>
        <v>4266.2935704771226</v>
      </c>
      <c r="X1360" s="36">
        <f t="shared" si="425"/>
        <v>4266.2935704784468</v>
      </c>
      <c r="Y1360" s="276">
        <f t="shared" si="413"/>
        <v>4266.2935704771226</v>
      </c>
      <c r="Z1360" s="36">
        <f t="shared" si="426"/>
        <v>8413.4737542344956</v>
      </c>
      <c r="AA1360" s="36">
        <f t="shared" si="427"/>
        <v>4147.180183757373</v>
      </c>
      <c r="AB1360" s="38">
        <f t="shared" si="414"/>
        <v>-1.3242242857813835E-9</v>
      </c>
      <c r="AC1360" s="17"/>
      <c r="AD1360" s="17">
        <f t="shared" si="428"/>
        <v>15</v>
      </c>
      <c r="AE1360" s="143"/>
      <c r="AH1360" s="103"/>
      <c r="AI1360" s="533"/>
    </row>
    <row r="1361" spans="1:35">
      <c r="A1361" s="533"/>
      <c r="C1361" s="67" t="str">
        <f>'Terminated loans'!F551</f>
        <v>E</v>
      </c>
      <c r="D1361" s="19">
        <f>'Terminated loans'!H551</f>
        <v>143991504</v>
      </c>
      <c r="E1361" s="19">
        <f>'Terminated loans'!I551</f>
        <v>98</v>
      </c>
      <c r="F1361" s="19" t="str">
        <f>'Terminated loans'!J551</f>
        <v xml:space="preserve">APPUNAH V                      </v>
      </c>
      <c r="G1361" s="547" t="str">
        <f t="shared" si="430"/>
        <v>A2</v>
      </c>
      <c r="H1361" s="21">
        <f>'Terminated loans'!L551</f>
        <v>40339</v>
      </c>
      <c r="I1361" s="21">
        <f>IF(B1361="VELS",'Terminated loans'!M551,'Terminated loans'!B551)</f>
        <v>40755</v>
      </c>
      <c r="J1361" s="34">
        <f t="shared" si="418"/>
        <v>14</v>
      </c>
      <c r="K1361" s="34">
        <f t="shared" si="415"/>
        <v>126</v>
      </c>
      <c r="L1361" s="34">
        <f t="shared" si="416"/>
        <v>14</v>
      </c>
      <c r="M1361" s="34">
        <f t="shared" si="417"/>
        <v>14</v>
      </c>
      <c r="N1361" s="52">
        <f t="shared" si="429"/>
        <v>14</v>
      </c>
      <c r="O1361" s="318">
        <f>+'Terminated loans'!S551</f>
        <v>185359</v>
      </c>
      <c r="P1361" s="26">
        <f>+'Terminated loans'!T551</f>
        <v>0.05</v>
      </c>
      <c r="Q1361" s="536">
        <f t="shared" si="431"/>
        <v>0.104</v>
      </c>
      <c r="R1361" s="222">
        <f t="shared" si="419"/>
        <v>13657.403590449152</v>
      </c>
      <c r="S1361" s="36">
        <f t="shared" si="420"/>
        <v>179329.35693060057</v>
      </c>
      <c r="T1361" s="36">
        <f t="shared" si="421"/>
        <v>6029.6430693994334</v>
      </c>
      <c r="U1361" s="36">
        <f t="shared" si="422"/>
        <v>11874.293335685681</v>
      </c>
      <c r="V1361" s="36">
        <f t="shared" si="423"/>
        <v>5844.6502662881394</v>
      </c>
      <c r="W1361" s="37">
        <f t="shared" si="424"/>
        <v>6029.6430693975417</v>
      </c>
      <c r="X1361" s="36">
        <f t="shared" si="425"/>
        <v>6029.6430693994334</v>
      </c>
      <c r="Y1361" s="276">
        <f t="shared" si="413"/>
        <v>6029.6430693975417</v>
      </c>
      <c r="Z1361" s="36">
        <f t="shared" si="426"/>
        <v>11874.293335685681</v>
      </c>
      <c r="AA1361" s="36">
        <f t="shared" si="427"/>
        <v>5844.6502662881394</v>
      </c>
      <c r="AB1361" s="38">
        <f t="shared" si="414"/>
        <v>-1.8917489796876907E-9</v>
      </c>
      <c r="AC1361" s="17"/>
      <c r="AD1361" s="17">
        <f t="shared" si="428"/>
        <v>14</v>
      </c>
      <c r="AE1361" s="143"/>
      <c r="AH1361" s="103"/>
      <c r="AI1361" s="533"/>
    </row>
    <row r="1362" spans="1:35">
      <c r="A1362" s="533"/>
      <c r="C1362" s="67" t="str">
        <f>'Terminated loans'!F552</f>
        <v>E</v>
      </c>
      <c r="D1362" s="19">
        <f>'Terminated loans'!H552</f>
        <v>143992217</v>
      </c>
      <c r="E1362" s="19">
        <f>'Terminated loans'!I552</f>
        <v>98</v>
      </c>
      <c r="F1362" s="19" t="str">
        <f>'Terminated loans'!J552</f>
        <v xml:space="preserve">CHEUNG-CHING J M               </v>
      </c>
      <c r="G1362" s="547" t="str">
        <f t="shared" si="430"/>
        <v>A2</v>
      </c>
      <c r="H1362" s="21">
        <f>'Terminated loans'!L552</f>
        <v>40403</v>
      </c>
      <c r="I1362" s="21">
        <f>IF(B1362="VELS",'Terminated loans'!M552,'Terminated loans'!B552)</f>
        <v>40755</v>
      </c>
      <c r="J1362" s="34">
        <f t="shared" si="418"/>
        <v>12</v>
      </c>
      <c r="K1362" s="34">
        <f t="shared" si="415"/>
        <v>124</v>
      </c>
      <c r="L1362" s="34">
        <f t="shared" si="416"/>
        <v>12</v>
      </c>
      <c r="M1362" s="34">
        <f t="shared" si="417"/>
        <v>12</v>
      </c>
      <c r="N1362" s="52">
        <f t="shared" si="429"/>
        <v>12</v>
      </c>
      <c r="O1362" s="318">
        <f>+'Terminated loans'!S552</f>
        <v>33064</v>
      </c>
      <c r="P1362" s="26">
        <f>+'Terminated loans'!T552</f>
        <v>0.05</v>
      </c>
      <c r="Q1362" s="536">
        <f t="shared" si="431"/>
        <v>0.104</v>
      </c>
      <c r="R1362" s="222">
        <f t="shared" si="419"/>
        <v>2830.5257778538771</v>
      </c>
      <c r="S1362" s="36">
        <f t="shared" si="420"/>
        <v>32127.814713458371</v>
      </c>
      <c r="T1362" s="36">
        <f t="shared" si="421"/>
        <v>936.18528654162947</v>
      </c>
      <c r="U1362" s="36">
        <f t="shared" si="422"/>
        <v>1838.4946207878129</v>
      </c>
      <c r="V1362" s="36">
        <f t="shared" si="423"/>
        <v>902.30933424652903</v>
      </c>
      <c r="W1362" s="37">
        <f t="shared" si="424"/>
        <v>936.18528654128386</v>
      </c>
      <c r="X1362" s="36">
        <f t="shared" si="425"/>
        <v>936.18528654162947</v>
      </c>
      <c r="Y1362" s="276">
        <f t="shared" si="413"/>
        <v>936.18528654128386</v>
      </c>
      <c r="Z1362" s="36">
        <f t="shared" si="426"/>
        <v>1838.4946207878129</v>
      </c>
      <c r="AA1362" s="36">
        <f t="shared" si="427"/>
        <v>902.30933424652903</v>
      </c>
      <c r="AB1362" s="38">
        <f t="shared" si="414"/>
        <v>-3.4560798667371273E-10</v>
      </c>
      <c r="AC1362" s="17"/>
      <c r="AD1362" s="17">
        <f t="shared" si="428"/>
        <v>12</v>
      </c>
      <c r="AE1362" s="143"/>
      <c r="AH1362" s="103"/>
      <c r="AI1362" s="533"/>
    </row>
    <row r="1363" spans="1:35">
      <c r="A1363" s="533"/>
      <c r="C1363" s="67" t="str">
        <f>'Terminated loans'!F553</f>
        <v>E</v>
      </c>
      <c r="D1363" s="19">
        <f>'Terminated loans'!H553</f>
        <v>143992454</v>
      </c>
      <c r="E1363" s="19">
        <f>'Terminated loans'!I553</f>
        <v>98</v>
      </c>
      <c r="F1363" s="19" t="str">
        <f>'Terminated loans'!J553</f>
        <v xml:space="preserve">BACKORY R                      </v>
      </c>
      <c r="G1363" s="547" t="str">
        <f t="shared" si="430"/>
        <v>A2</v>
      </c>
      <c r="H1363" s="21">
        <f>'Terminated loans'!L553</f>
        <v>40389</v>
      </c>
      <c r="I1363" s="21">
        <f>IF(B1363="VELS",'Terminated loans'!M553,'Terminated loans'!B553)</f>
        <v>40755</v>
      </c>
      <c r="J1363" s="34">
        <f t="shared" si="418"/>
        <v>12</v>
      </c>
      <c r="K1363" s="34">
        <f t="shared" si="415"/>
        <v>124</v>
      </c>
      <c r="L1363" s="34">
        <f t="shared" si="416"/>
        <v>12</v>
      </c>
      <c r="M1363" s="34">
        <f t="shared" si="417"/>
        <v>12</v>
      </c>
      <c r="N1363" s="52">
        <f t="shared" si="429"/>
        <v>12</v>
      </c>
      <c r="O1363" s="318">
        <f>+'Terminated loans'!S553</f>
        <v>208695</v>
      </c>
      <c r="P1363" s="26">
        <f>+'Terminated loans'!T553</f>
        <v>0.05</v>
      </c>
      <c r="Q1363" s="536">
        <f t="shared" si="431"/>
        <v>0.104</v>
      </c>
      <c r="R1363" s="222">
        <f t="shared" si="419"/>
        <v>17865.853411844146</v>
      </c>
      <c r="S1363" s="36">
        <f t="shared" si="420"/>
        <v>202785.93913698266</v>
      </c>
      <c r="T1363" s="36">
        <f t="shared" si="421"/>
        <v>5909.0608630173374</v>
      </c>
      <c r="U1363" s="36">
        <f t="shared" si="422"/>
        <v>11604.301805144962</v>
      </c>
      <c r="V1363" s="36">
        <f t="shared" si="423"/>
        <v>5695.240942129778</v>
      </c>
      <c r="W1363" s="37">
        <f t="shared" si="424"/>
        <v>5909.0608630151837</v>
      </c>
      <c r="X1363" s="36">
        <f t="shared" si="425"/>
        <v>5909.0608630173374</v>
      </c>
      <c r="Y1363" s="276">
        <f t="shared" si="413"/>
        <v>5909.0608630151837</v>
      </c>
      <c r="Z1363" s="36">
        <f t="shared" si="426"/>
        <v>11604.301805144962</v>
      </c>
      <c r="AA1363" s="36">
        <f t="shared" si="427"/>
        <v>5695.240942129778</v>
      </c>
      <c r="AB1363" s="38">
        <f t="shared" si="414"/>
        <v>-2.1536834537982941E-9</v>
      </c>
      <c r="AC1363" s="17"/>
      <c r="AD1363" s="17">
        <f t="shared" si="428"/>
        <v>12</v>
      </c>
      <c r="AE1363" s="143"/>
      <c r="AH1363" s="103"/>
      <c r="AI1363" s="533"/>
    </row>
    <row r="1364" spans="1:35">
      <c r="A1364" s="533"/>
      <c r="C1364" s="67" t="str">
        <f>'Terminated loans'!F554</f>
        <v>E</v>
      </c>
      <c r="D1364" s="19">
        <f>'Terminated loans'!H554</f>
        <v>143992616</v>
      </c>
      <c r="E1364" s="19">
        <f>'Terminated loans'!I554</f>
        <v>98</v>
      </c>
      <c r="F1364" s="19" t="str">
        <f>'Terminated loans'!J554</f>
        <v xml:space="preserve">L ETOURDI P E J                </v>
      </c>
      <c r="G1364" s="547" t="str">
        <f t="shared" si="430"/>
        <v>A2</v>
      </c>
      <c r="H1364" s="21">
        <f>'Terminated loans'!L554</f>
        <v>40364</v>
      </c>
      <c r="I1364" s="21">
        <f>IF(B1364="VELS",'Terminated loans'!M554,'Terminated loans'!B554)</f>
        <v>40755</v>
      </c>
      <c r="J1364" s="34">
        <f t="shared" si="418"/>
        <v>13</v>
      </c>
      <c r="K1364" s="34">
        <f t="shared" si="415"/>
        <v>125</v>
      </c>
      <c r="L1364" s="34">
        <f t="shared" si="416"/>
        <v>13</v>
      </c>
      <c r="M1364" s="34">
        <f t="shared" si="417"/>
        <v>13</v>
      </c>
      <c r="N1364" s="52">
        <f t="shared" si="429"/>
        <v>13</v>
      </c>
      <c r="O1364" s="318">
        <f>+'Terminated loans'!S554</f>
        <v>70204</v>
      </c>
      <c r="P1364" s="26">
        <f>+'Terminated loans'!T554</f>
        <v>0.05</v>
      </c>
      <c r="Q1364" s="536">
        <f t="shared" si="431"/>
        <v>0.104</v>
      </c>
      <c r="R1364" s="222">
        <f t="shared" si="419"/>
        <v>5559.1264503351813</v>
      </c>
      <c r="S1364" s="36">
        <f t="shared" si="420"/>
        <v>68067.93531589015</v>
      </c>
      <c r="T1364" s="36">
        <f t="shared" si="421"/>
        <v>2136.0646841098496</v>
      </c>
      <c r="U1364" s="36">
        <f t="shared" si="422"/>
        <v>4200.7085384665552</v>
      </c>
      <c r="V1364" s="36">
        <f t="shared" si="423"/>
        <v>2064.6438543573604</v>
      </c>
      <c r="W1364" s="37">
        <f t="shared" si="424"/>
        <v>2136.0646841091948</v>
      </c>
      <c r="X1364" s="36">
        <f t="shared" si="425"/>
        <v>2136.0646841098496</v>
      </c>
      <c r="Y1364" s="276">
        <f t="shared" si="413"/>
        <v>2136.0646841091948</v>
      </c>
      <c r="Z1364" s="36">
        <f t="shared" si="426"/>
        <v>4200.7085384665552</v>
      </c>
      <c r="AA1364" s="36">
        <f t="shared" si="427"/>
        <v>2064.6438543573604</v>
      </c>
      <c r="AB1364" s="38">
        <f t="shared" si="414"/>
        <v>-6.5483618527650833E-10</v>
      </c>
      <c r="AC1364" s="17"/>
      <c r="AD1364" s="17">
        <f t="shared" si="428"/>
        <v>13</v>
      </c>
      <c r="AE1364" s="143"/>
      <c r="AH1364" s="103"/>
      <c r="AI1364" s="533"/>
    </row>
    <row r="1365" spans="1:35">
      <c r="A1365" s="533"/>
      <c r="C1365" s="67" t="str">
        <f>'Terminated loans'!F555</f>
        <v>E</v>
      </c>
      <c r="D1365" s="19">
        <f>'Terminated loans'!H555</f>
        <v>143993027</v>
      </c>
      <c r="E1365" s="19">
        <f>'Terminated loans'!I555</f>
        <v>98</v>
      </c>
      <c r="F1365" s="19" t="str">
        <f>'Terminated loans'!J555</f>
        <v xml:space="preserve">KHADOO V                       </v>
      </c>
      <c r="G1365" s="547" t="str">
        <f t="shared" si="430"/>
        <v>A2</v>
      </c>
      <c r="H1365" s="21">
        <f>'Terminated loans'!L555</f>
        <v>40420</v>
      </c>
      <c r="I1365" s="21">
        <f>IF(B1365="VELS",'Terminated loans'!M555,'Terminated loans'!B555)</f>
        <v>40755</v>
      </c>
      <c r="J1365" s="34">
        <f t="shared" si="418"/>
        <v>11</v>
      </c>
      <c r="K1365" s="34">
        <f t="shared" si="415"/>
        <v>123</v>
      </c>
      <c r="L1365" s="34">
        <f t="shared" si="416"/>
        <v>11</v>
      </c>
      <c r="M1365" s="34">
        <f t="shared" si="417"/>
        <v>11</v>
      </c>
      <c r="N1365" s="52">
        <f t="shared" si="429"/>
        <v>11</v>
      </c>
      <c r="O1365" s="318">
        <f>+'Terminated loans'!S555</f>
        <v>234210</v>
      </c>
      <c r="P1365" s="26">
        <f>+'Terminated loans'!T555</f>
        <v>0.05</v>
      </c>
      <c r="Q1365" s="536">
        <f t="shared" si="431"/>
        <v>0.104</v>
      </c>
      <c r="R1365" s="222">
        <f t="shared" si="419"/>
        <v>21827.80232319545</v>
      </c>
      <c r="S1365" s="36">
        <f t="shared" si="420"/>
        <v>228075.36076081544</v>
      </c>
      <c r="T1365" s="36">
        <f t="shared" si="421"/>
        <v>6134.6392391845584</v>
      </c>
      <c r="U1365" s="36">
        <f t="shared" si="422"/>
        <v>12030.464794332074</v>
      </c>
      <c r="V1365" s="36">
        <f t="shared" si="423"/>
        <v>5895.8255551499897</v>
      </c>
      <c r="W1365" s="37">
        <f t="shared" si="424"/>
        <v>6134.6392391820846</v>
      </c>
      <c r="X1365" s="36">
        <f t="shared" si="425"/>
        <v>6134.6392391845584</v>
      </c>
      <c r="Y1365" s="276">
        <f t="shared" si="413"/>
        <v>6134.6392391820846</v>
      </c>
      <c r="Z1365" s="36">
        <f t="shared" si="426"/>
        <v>12030.464794332074</v>
      </c>
      <c r="AA1365" s="36">
        <f t="shared" si="427"/>
        <v>5895.8255551499897</v>
      </c>
      <c r="AB1365" s="38">
        <f t="shared" si="414"/>
        <v>-2.4738255888223648E-9</v>
      </c>
      <c r="AC1365" s="17"/>
      <c r="AD1365" s="17">
        <f t="shared" si="428"/>
        <v>11</v>
      </c>
      <c r="AE1365" s="143"/>
      <c r="AH1365" s="103"/>
      <c r="AI1365" s="533"/>
    </row>
    <row r="1366" spans="1:35">
      <c r="A1366" s="533"/>
      <c r="C1366" s="67" t="str">
        <f>'Terminated loans'!F556</f>
        <v>E</v>
      </c>
      <c r="D1366" s="19">
        <f>'Terminated loans'!H556</f>
        <v>143993205</v>
      </c>
      <c r="E1366" s="19">
        <f>'Terminated loans'!I556</f>
        <v>98</v>
      </c>
      <c r="F1366" s="19" t="str">
        <f>'Terminated loans'!J556</f>
        <v xml:space="preserve">BUNDHOO K                      </v>
      </c>
      <c r="G1366" s="547" t="str">
        <f t="shared" si="430"/>
        <v>A2</v>
      </c>
      <c r="H1366" s="21">
        <f>'Terminated loans'!L556</f>
        <v>40414</v>
      </c>
      <c r="I1366" s="21">
        <f>IF(B1366="VELS",'Terminated loans'!M556,'Terminated loans'!B556)</f>
        <v>40755</v>
      </c>
      <c r="J1366" s="34">
        <f t="shared" si="418"/>
        <v>11</v>
      </c>
      <c r="K1366" s="34">
        <f t="shared" si="415"/>
        <v>123</v>
      </c>
      <c r="L1366" s="34">
        <f t="shared" si="416"/>
        <v>11</v>
      </c>
      <c r="M1366" s="34">
        <f t="shared" si="417"/>
        <v>11</v>
      </c>
      <c r="N1366" s="52">
        <f t="shared" si="429"/>
        <v>11</v>
      </c>
      <c r="O1366" s="318">
        <f>+'Terminated loans'!S556</f>
        <v>427333</v>
      </c>
      <c r="P1366" s="26">
        <f>+'Terminated loans'!T556</f>
        <v>0.05</v>
      </c>
      <c r="Q1366" s="536">
        <f t="shared" si="431"/>
        <v>0.104</v>
      </c>
      <c r="R1366" s="222">
        <f t="shared" si="419"/>
        <v>39826.396183673118</v>
      </c>
      <c r="S1366" s="36">
        <f t="shared" si="420"/>
        <v>416139.90922676894</v>
      </c>
      <c r="T1366" s="36">
        <f t="shared" si="421"/>
        <v>11193.090773231059</v>
      </c>
      <c r="U1366" s="36">
        <f t="shared" si="422"/>
        <v>21950.448793630931</v>
      </c>
      <c r="V1366" s="36">
        <f t="shared" si="423"/>
        <v>10757.358020404354</v>
      </c>
      <c r="W1366" s="37">
        <f t="shared" si="424"/>
        <v>11193.090773226577</v>
      </c>
      <c r="X1366" s="36">
        <f t="shared" si="425"/>
        <v>11193.090773231059</v>
      </c>
      <c r="Y1366" s="276">
        <f t="shared" si="413"/>
        <v>11193.090773226577</v>
      </c>
      <c r="Z1366" s="36">
        <f t="shared" si="426"/>
        <v>21950.448793630931</v>
      </c>
      <c r="AA1366" s="36">
        <f t="shared" si="427"/>
        <v>10757.358020404354</v>
      </c>
      <c r="AB1366" s="38">
        <f t="shared" si="414"/>
        <v>-4.4819898903369904E-9</v>
      </c>
      <c r="AC1366" s="17"/>
      <c r="AD1366" s="17">
        <f t="shared" si="428"/>
        <v>11</v>
      </c>
      <c r="AE1366" s="143"/>
      <c r="AH1366" s="103"/>
      <c r="AI1366" s="533"/>
    </row>
    <row r="1367" spans="1:35">
      <c r="A1367" s="533"/>
      <c r="C1367" s="67" t="str">
        <f>'Terminated loans'!F557</f>
        <v>E</v>
      </c>
      <c r="D1367" s="19">
        <f>'Terminated loans'!H557</f>
        <v>143993531</v>
      </c>
      <c r="E1367" s="19">
        <f>'Terminated loans'!I557</f>
        <v>98</v>
      </c>
      <c r="F1367" s="19" t="str">
        <f>'Terminated loans'!J557</f>
        <v xml:space="preserve">GOKULSING P                    </v>
      </c>
      <c r="G1367" s="547" t="str">
        <f t="shared" si="430"/>
        <v>A2</v>
      </c>
      <c r="H1367" s="21">
        <f>'Terminated loans'!L557</f>
        <v>40396</v>
      </c>
      <c r="I1367" s="21">
        <f>IF(B1367="VELS",'Terminated loans'!M557,'Terminated loans'!B557)</f>
        <v>40755</v>
      </c>
      <c r="J1367" s="34">
        <f t="shared" si="418"/>
        <v>12</v>
      </c>
      <c r="K1367" s="34">
        <f t="shared" si="415"/>
        <v>124</v>
      </c>
      <c r="L1367" s="34">
        <f t="shared" si="416"/>
        <v>12</v>
      </c>
      <c r="M1367" s="34">
        <f t="shared" si="417"/>
        <v>12</v>
      </c>
      <c r="N1367" s="52">
        <f t="shared" si="429"/>
        <v>12</v>
      </c>
      <c r="O1367" s="318">
        <f>+'Terminated loans'!S557</f>
        <v>232559</v>
      </c>
      <c r="P1367" s="26">
        <f>+'Terminated loans'!T557</f>
        <v>0.05</v>
      </c>
      <c r="Q1367" s="536">
        <f t="shared" si="431"/>
        <v>0.104</v>
      </c>
      <c r="R1367" s="222">
        <f t="shared" si="419"/>
        <v>19908.790357244128</v>
      </c>
      <c r="S1367" s="36">
        <f t="shared" si="420"/>
        <v>225974.24576418963</v>
      </c>
      <c r="T1367" s="36">
        <f t="shared" si="421"/>
        <v>6584.7542358103674</v>
      </c>
      <c r="U1367" s="36">
        <f t="shared" si="422"/>
        <v>12931.238522737578</v>
      </c>
      <c r="V1367" s="36">
        <f t="shared" si="423"/>
        <v>6346.4842869295389</v>
      </c>
      <c r="W1367" s="37">
        <f t="shared" si="424"/>
        <v>6584.7542358080391</v>
      </c>
      <c r="X1367" s="36">
        <f t="shared" si="425"/>
        <v>6584.7542358103674</v>
      </c>
      <c r="Y1367" s="276">
        <f t="shared" si="413"/>
        <v>6584.7542358080391</v>
      </c>
      <c r="Z1367" s="36">
        <f t="shared" si="426"/>
        <v>12931.238522737578</v>
      </c>
      <c r="AA1367" s="36">
        <f t="shared" si="427"/>
        <v>6346.4842869295389</v>
      </c>
      <c r="AB1367" s="38">
        <f t="shared" si="414"/>
        <v>-2.3283064365386963E-9</v>
      </c>
      <c r="AC1367" s="17"/>
      <c r="AD1367" s="17">
        <f t="shared" si="428"/>
        <v>12</v>
      </c>
      <c r="AE1367" s="143"/>
      <c r="AH1367" s="103"/>
      <c r="AI1367" s="533"/>
    </row>
    <row r="1368" spans="1:35">
      <c r="A1368" s="533"/>
      <c r="C1368" s="67" t="str">
        <f>'Terminated loans'!F558</f>
        <v>E</v>
      </c>
      <c r="D1368" s="19">
        <f>'Terminated loans'!H558</f>
        <v>143993906</v>
      </c>
      <c r="E1368" s="19">
        <f>'Terminated loans'!I558</f>
        <v>98</v>
      </c>
      <c r="F1368" s="19" t="str">
        <f>'Terminated loans'!J558</f>
        <v xml:space="preserve">MOMPLE J R D                   </v>
      </c>
      <c r="G1368" s="547" t="str">
        <f t="shared" si="430"/>
        <v>A2</v>
      </c>
      <c r="H1368" s="21">
        <f>'Terminated loans'!L558</f>
        <v>40443</v>
      </c>
      <c r="I1368" s="21">
        <f>IF(B1368="VELS",'Terminated loans'!M558,'Terminated loans'!B558)</f>
        <v>40755</v>
      </c>
      <c r="J1368" s="34">
        <f t="shared" si="418"/>
        <v>10</v>
      </c>
      <c r="K1368" s="34">
        <f t="shared" si="415"/>
        <v>122</v>
      </c>
      <c r="L1368" s="34">
        <f t="shared" si="416"/>
        <v>10</v>
      </c>
      <c r="M1368" s="34">
        <f t="shared" si="417"/>
        <v>10</v>
      </c>
      <c r="N1368" s="52">
        <f t="shared" si="429"/>
        <v>10</v>
      </c>
      <c r="O1368" s="318">
        <f>+'Terminated loans'!S558</f>
        <v>152344</v>
      </c>
      <c r="P1368" s="26">
        <f>+'Terminated loans'!T558</f>
        <v>0.05</v>
      </c>
      <c r="Q1368" s="536">
        <f t="shared" si="431"/>
        <v>0.104</v>
      </c>
      <c r="R1368" s="222">
        <f t="shared" si="419"/>
        <v>15585.699080447337</v>
      </c>
      <c r="S1368" s="36">
        <f t="shared" si="420"/>
        <v>148678.27070499817</v>
      </c>
      <c r="T1368" s="36">
        <f t="shared" si="421"/>
        <v>3665.7292950018309</v>
      </c>
      <c r="U1368" s="36">
        <f t="shared" si="422"/>
        <v>7178.7200994736631</v>
      </c>
      <c r="V1368" s="36">
        <f t="shared" si="423"/>
        <v>3512.9908044733747</v>
      </c>
      <c r="W1368" s="37">
        <f t="shared" si="424"/>
        <v>3665.7292950002884</v>
      </c>
      <c r="X1368" s="36">
        <f t="shared" si="425"/>
        <v>3665.7292950018309</v>
      </c>
      <c r="Y1368" s="276">
        <f t="shared" si="413"/>
        <v>3665.7292950002884</v>
      </c>
      <c r="Z1368" s="36">
        <f t="shared" si="426"/>
        <v>7178.7200994736631</v>
      </c>
      <c r="AA1368" s="36">
        <f t="shared" si="427"/>
        <v>3512.9908044733747</v>
      </c>
      <c r="AB1368" s="38">
        <f t="shared" si="414"/>
        <v>-1.5425030142068863E-9</v>
      </c>
      <c r="AC1368" s="17"/>
      <c r="AD1368" s="17">
        <f t="shared" si="428"/>
        <v>10</v>
      </c>
      <c r="AE1368" s="143"/>
      <c r="AH1368" s="103"/>
      <c r="AI1368" s="533"/>
    </row>
    <row r="1369" spans="1:35">
      <c r="A1369" s="533"/>
      <c r="C1369" s="67" t="str">
        <f>'Terminated loans'!F559</f>
        <v>E</v>
      </c>
      <c r="D1369" s="19">
        <f>'Terminated loans'!H559</f>
        <v>143096114</v>
      </c>
      <c r="E1369" s="19">
        <f>'Terminated loans'!I559</f>
        <v>99</v>
      </c>
      <c r="F1369" s="19" t="str">
        <f>'Terminated loans'!J559</f>
        <v xml:space="preserve">LAI CHOO J D/N Y (SL2177)      </v>
      </c>
      <c r="G1369" s="547" t="str">
        <f t="shared" si="430"/>
        <v>B1</v>
      </c>
      <c r="H1369" s="21">
        <f>'Terminated loans'!L559</f>
        <v>40485</v>
      </c>
      <c r="I1369" s="21">
        <f>IF(B1369="VELS",'Terminated loans'!M559,'Terminated loans'!B559)</f>
        <v>40755</v>
      </c>
      <c r="J1369" s="34">
        <f t="shared" si="418"/>
        <v>9</v>
      </c>
      <c r="K1369" s="34">
        <f t="shared" si="415"/>
        <v>121</v>
      </c>
      <c r="L1369" s="34">
        <f t="shared" si="416"/>
        <v>9</v>
      </c>
      <c r="M1369" s="34">
        <f t="shared" si="417"/>
        <v>9</v>
      </c>
      <c r="N1369" s="52">
        <f t="shared" si="429"/>
        <v>9</v>
      </c>
      <c r="O1369" s="318">
        <f>+'Terminated loans'!S559</f>
        <v>390022</v>
      </c>
      <c r="P1369" s="26">
        <f>+'Terminated loans'!T559</f>
        <v>0.03</v>
      </c>
      <c r="Q1369" s="536">
        <f t="shared" si="431"/>
        <v>7.6499999999999999E-2</v>
      </c>
      <c r="R1369" s="222">
        <f t="shared" si="419"/>
        <v>43879.278388724932</v>
      </c>
      <c r="S1369" s="36">
        <f t="shared" si="420"/>
        <v>382614.3434628059</v>
      </c>
      <c r="T1369" s="36">
        <f t="shared" si="421"/>
        <v>7407.656537194096</v>
      </c>
      <c r="U1369" s="36">
        <f t="shared" si="422"/>
        <v>12299.162035719666</v>
      </c>
      <c r="V1369" s="36">
        <f t="shared" si="423"/>
        <v>4891.505498524406</v>
      </c>
      <c r="W1369" s="37">
        <f t="shared" si="424"/>
        <v>7407.6565371952602</v>
      </c>
      <c r="X1369" s="36">
        <f t="shared" si="425"/>
        <v>7407.656537194096</v>
      </c>
      <c r="Y1369" s="276">
        <f t="shared" ref="Y1369:Y1432" si="432">W1369</f>
        <v>7407.6565371952602</v>
      </c>
      <c r="Z1369" s="36">
        <f t="shared" si="426"/>
        <v>12299.162035719666</v>
      </c>
      <c r="AA1369" s="36">
        <f t="shared" si="427"/>
        <v>4891.505498524406</v>
      </c>
      <c r="AB1369" s="38">
        <f t="shared" si="414"/>
        <v>1.1641532182693481E-9</v>
      </c>
      <c r="AC1369" s="17"/>
      <c r="AD1369" s="17">
        <f t="shared" si="428"/>
        <v>9</v>
      </c>
      <c r="AE1369" s="143"/>
      <c r="AH1369" s="103"/>
      <c r="AI1369" s="533"/>
    </row>
    <row r="1370" spans="1:35">
      <c r="A1370" s="533"/>
      <c r="C1370" s="67" t="str">
        <f>'Terminated loans'!F560</f>
        <v>E</v>
      </c>
      <c r="D1370" s="19">
        <f>'Terminated loans'!H560</f>
        <v>143993167</v>
      </c>
      <c r="E1370" s="19">
        <f>'Terminated loans'!I560</f>
        <v>98</v>
      </c>
      <c r="F1370" s="19" t="str">
        <f>'Terminated loans'!J560</f>
        <v xml:space="preserve">GOPAUL K                       </v>
      </c>
      <c r="G1370" s="547" t="str">
        <f t="shared" si="430"/>
        <v>B2</v>
      </c>
      <c r="H1370" s="21">
        <f>'Terminated loans'!L560</f>
        <v>40550</v>
      </c>
      <c r="I1370" s="21">
        <f>IF(B1370="VELS",'Terminated loans'!M560,'Terminated loans'!B560)</f>
        <v>40755</v>
      </c>
      <c r="J1370" s="34">
        <f t="shared" si="418"/>
        <v>7</v>
      </c>
      <c r="K1370" s="34">
        <f t="shared" si="415"/>
        <v>119</v>
      </c>
      <c r="L1370" s="34">
        <f t="shared" si="416"/>
        <v>7</v>
      </c>
      <c r="M1370" s="34">
        <f t="shared" si="417"/>
        <v>7</v>
      </c>
      <c r="N1370" s="52">
        <f t="shared" si="429"/>
        <v>7</v>
      </c>
      <c r="O1370" s="318">
        <f>+'Terminated loans'!S560</f>
        <v>186232</v>
      </c>
      <c r="P1370" s="26">
        <f>+'Terminated loans'!T560</f>
        <v>0.05</v>
      </c>
      <c r="Q1370" s="536">
        <f t="shared" si="431"/>
        <v>9.4E-2</v>
      </c>
      <c r="R1370" s="222">
        <f t="shared" si="419"/>
        <v>27049.824627118305</v>
      </c>
      <c r="S1370" s="36">
        <f t="shared" si="420"/>
        <v>183552.58394502429</v>
      </c>
      <c r="T1370" s="36">
        <f t="shared" si="421"/>
        <v>2679.4160549757071</v>
      </c>
      <c r="U1370" s="36">
        <f t="shared" si="422"/>
        <v>5796.1884448046912</v>
      </c>
      <c r="V1370" s="36">
        <f t="shared" si="423"/>
        <v>3116.772389828111</v>
      </c>
      <c r="W1370" s="37">
        <f t="shared" si="424"/>
        <v>2679.4160549765802</v>
      </c>
      <c r="X1370" s="36">
        <f t="shared" si="425"/>
        <v>2679.4160549757071</v>
      </c>
      <c r="Y1370" s="276">
        <f t="shared" si="432"/>
        <v>2679.4160549765802</v>
      </c>
      <c r="Z1370" s="36">
        <f t="shared" si="426"/>
        <v>5796.1884448046912</v>
      </c>
      <c r="AA1370" s="36">
        <f t="shared" si="427"/>
        <v>3116.772389828111</v>
      </c>
      <c r="AB1370" s="38">
        <f t="shared" si="414"/>
        <v>8.7311491370201111E-10</v>
      </c>
      <c r="AC1370" s="17"/>
      <c r="AD1370" s="17">
        <f t="shared" si="428"/>
        <v>7</v>
      </c>
      <c r="AE1370" s="143"/>
      <c r="AH1370" s="103"/>
      <c r="AI1370" s="533"/>
    </row>
    <row r="1371" spans="1:35">
      <c r="A1371" s="533"/>
      <c r="C1371" s="67" t="str">
        <f>'Terminated loans'!F561</f>
        <v>E</v>
      </c>
      <c r="D1371" s="19">
        <f>'Terminated loans'!H561</f>
        <v>143990044</v>
      </c>
      <c r="E1371" s="19">
        <f>'Terminated loans'!I561</f>
        <v>98</v>
      </c>
      <c r="F1371" s="19" t="str">
        <f>'Terminated loans'!J561</f>
        <v xml:space="preserve">NOORDINE J Y L                 </v>
      </c>
      <c r="G1371" s="547" t="str">
        <f t="shared" si="430"/>
        <v>B2</v>
      </c>
      <c r="H1371" s="21">
        <f>'Terminated loans'!L561</f>
        <v>40560</v>
      </c>
      <c r="I1371" s="21">
        <f>IF(B1371="VELS",'Terminated loans'!M561,'Terminated loans'!B561)</f>
        <v>40755</v>
      </c>
      <c r="J1371" s="34">
        <f t="shared" si="418"/>
        <v>6</v>
      </c>
      <c r="K1371" s="34">
        <f t="shared" si="415"/>
        <v>119</v>
      </c>
      <c r="L1371" s="34">
        <f t="shared" si="416"/>
        <v>6</v>
      </c>
      <c r="M1371" s="34">
        <f t="shared" si="417"/>
        <v>6</v>
      </c>
      <c r="N1371" s="52">
        <f t="shared" si="429"/>
        <v>6</v>
      </c>
      <c r="O1371" s="318">
        <f>+'Terminated loans'!S561</f>
        <v>198624</v>
      </c>
      <c r="P1371" s="26">
        <f>+'Terminated loans'!T561</f>
        <v>0.05</v>
      </c>
      <c r="Q1371" s="536">
        <f t="shared" si="431"/>
        <v>9.4E-2</v>
      </c>
      <c r="R1371" s="222">
        <f t="shared" si="419"/>
        <v>33588.439439415211</v>
      </c>
      <c r="S1371" s="36">
        <f t="shared" si="420"/>
        <v>196118.75287806601</v>
      </c>
      <c r="T1371" s="36">
        <f t="shared" si="421"/>
        <v>2505.2471219339932</v>
      </c>
      <c r="U1371" s="36">
        <f t="shared" si="422"/>
        <v>5411.8837584260036</v>
      </c>
      <c r="V1371" s="36">
        <f t="shared" si="423"/>
        <v>2906.6366364912828</v>
      </c>
      <c r="W1371" s="37">
        <f t="shared" si="424"/>
        <v>2505.2471219347208</v>
      </c>
      <c r="X1371" s="36">
        <f t="shared" si="425"/>
        <v>2505.2471219339932</v>
      </c>
      <c r="Y1371" s="276">
        <f t="shared" si="432"/>
        <v>2505.2471219347208</v>
      </c>
      <c r="Z1371" s="36">
        <f t="shared" si="426"/>
        <v>5411.8837584260036</v>
      </c>
      <c r="AA1371" s="36">
        <f t="shared" si="427"/>
        <v>2906.6366364912828</v>
      </c>
      <c r="AB1371" s="38">
        <f t="shared" si="414"/>
        <v>7.2759576141834259E-10</v>
      </c>
      <c r="AC1371" s="17"/>
      <c r="AD1371" s="17">
        <f t="shared" si="428"/>
        <v>6</v>
      </c>
      <c r="AE1371" s="143"/>
      <c r="AH1371" s="103"/>
      <c r="AI1371" s="533"/>
    </row>
    <row r="1372" spans="1:35">
      <c r="A1372" s="533"/>
      <c r="C1372" s="67" t="str">
        <f>'Terminated loans'!F562</f>
        <v>E</v>
      </c>
      <c r="D1372" s="19">
        <f>'Terminated loans'!H562</f>
        <v>143993523</v>
      </c>
      <c r="E1372" s="19">
        <f>'Terminated loans'!I562</f>
        <v>98</v>
      </c>
      <c r="F1372" s="19" t="str">
        <f>'Terminated loans'!J562</f>
        <v xml:space="preserve">SAUMTALLY M A                  </v>
      </c>
      <c r="G1372" s="547" t="str">
        <f t="shared" si="430"/>
        <v>B2</v>
      </c>
      <c r="H1372" s="21">
        <f>'Terminated loans'!L562</f>
        <v>40554</v>
      </c>
      <c r="I1372" s="21">
        <f>IF(B1372="VELS",'Terminated loans'!M562,'Terminated loans'!B562)</f>
        <v>40755</v>
      </c>
      <c r="J1372" s="34">
        <f t="shared" si="418"/>
        <v>7</v>
      </c>
      <c r="K1372" s="34">
        <f t="shared" si="415"/>
        <v>119</v>
      </c>
      <c r="L1372" s="34">
        <f t="shared" si="416"/>
        <v>7</v>
      </c>
      <c r="M1372" s="34">
        <f t="shared" si="417"/>
        <v>7</v>
      </c>
      <c r="N1372" s="52">
        <f t="shared" si="429"/>
        <v>7</v>
      </c>
      <c r="O1372" s="318">
        <f>+'Terminated loans'!S562</f>
        <v>180875</v>
      </c>
      <c r="P1372" s="26">
        <f>+'Terminated loans'!T562</f>
        <v>0.05</v>
      </c>
      <c r="Q1372" s="536">
        <f t="shared" si="431"/>
        <v>9.4E-2</v>
      </c>
      <c r="R1372" s="222">
        <f t="shared" si="419"/>
        <v>26271.731117262465</v>
      </c>
      <c r="S1372" s="36">
        <f t="shared" si="420"/>
        <v>178272.65787327779</v>
      </c>
      <c r="T1372" s="36">
        <f t="shared" si="421"/>
        <v>2602.3421267222147</v>
      </c>
      <c r="U1372" s="36">
        <f t="shared" si="422"/>
        <v>5629.4599475602445</v>
      </c>
      <c r="V1372" s="36">
        <f t="shared" si="423"/>
        <v>3027.1178208372439</v>
      </c>
      <c r="W1372" s="37">
        <f t="shared" si="424"/>
        <v>2602.3421267230005</v>
      </c>
      <c r="X1372" s="36">
        <f t="shared" si="425"/>
        <v>2602.3421267222147</v>
      </c>
      <c r="Y1372" s="276">
        <f t="shared" si="432"/>
        <v>2602.3421267230005</v>
      </c>
      <c r="Z1372" s="36">
        <f t="shared" si="426"/>
        <v>5629.4599475602445</v>
      </c>
      <c r="AA1372" s="36">
        <f t="shared" si="427"/>
        <v>3027.1178208372439</v>
      </c>
      <c r="AB1372" s="38">
        <f t="shared" si="414"/>
        <v>7.8580342233181E-10</v>
      </c>
      <c r="AC1372" s="17"/>
      <c r="AD1372" s="17">
        <f t="shared" si="428"/>
        <v>7</v>
      </c>
      <c r="AE1372" s="143"/>
      <c r="AH1372" s="103"/>
      <c r="AI1372" s="533"/>
    </row>
    <row r="1373" spans="1:35">
      <c r="A1373" s="533"/>
      <c r="C1373" s="67" t="str">
        <f>'Terminated loans'!F563</f>
        <v>E</v>
      </c>
      <c r="D1373" s="19">
        <f>'Terminated loans'!H563</f>
        <v>143993485</v>
      </c>
      <c r="E1373" s="19">
        <f>'Terminated loans'!I563</f>
        <v>98</v>
      </c>
      <c r="F1373" s="19" t="str">
        <f>'Terminated loans'!J563</f>
        <v xml:space="preserve">COOPOOSAMY N M                 </v>
      </c>
      <c r="G1373" s="547" t="str">
        <f t="shared" si="430"/>
        <v>B2</v>
      </c>
      <c r="H1373" s="21">
        <f>'Terminated loans'!L563</f>
        <v>40578</v>
      </c>
      <c r="I1373" s="21">
        <f>IF(B1373="VELS",'Terminated loans'!M563,'Terminated loans'!B563)</f>
        <v>40755</v>
      </c>
      <c r="J1373" s="34">
        <f t="shared" si="418"/>
        <v>6</v>
      </c>
      <c r="K1373" s="34">
        <f t="shared" si="415"/>
        <v>118</v>
      </c>
      <c r="L1373" s="34">
        <f t="shared" si="416"/>
        <v>6</v>
      </c>
      <c r="M1373" s="34">
        <f t="shared" si="417"/>
        <v>6</v>
      </c>
      <c r="N1373" s="52">
        <f t="shared" si="429"/>
        <v>6</v>
      </c>
      <c r="O1373" s="318">
        <f>+'Terminated loans'!S563</f>
        <v>100152</v>
      </c>
      <c r="P1373" s="26">
        <f>+'Terminated loans'!T563</f>
        <v>0.05</v>
      </c>
      <c r="Q1373" s="536">
        <f t="shared" si="431"/>
        <v>9.4E-2</v>
      </c>
      <c r="R1373" s="222">
        <f t="shared" si="419"/>
        <v>16936.268460691117</v>
      </c>
      <c r="S1373" s="36">
        <f t="shared" si="420"/>
        <v>98888.781507995343</v>
      </c>
      <c r="T1373" s="36">
        <f t="shared" si="421"/>
        <v>1263.2184920046566</v>
      </c>
      <c r="U1373" s="36">
        <f t="shared" si="422"/>
        <v>2728.8292561517446</v>
      </c>
      <c r="V1373" s="36">
        <f t="shared" si="423"/>
        <v>1465.6107641466951</v>
      </c>
      <c r="W1373" s="37">
        <f t="shared" si="424"/>
        <v>1263.2184920050495</v>
      </c>
      <c r="X1373" s="36">
        <f t="shared" si="425"/>
        <v>1263.2184920046566</v>
      </c>
      <c r="Y1373" s="276">
        <f t="shared" si="432"/>
        <v>1263.2184920050495</v>
      </c>
      <c r="Z1373" s="36">
        <f t="shared" si="426"/>
        <v>2728.8292561517446</v>
      </c>
      <c r="AA1373" s="36">
        <f t="shared" si="427"/>
        <v>1465.6107641466951</v>
      </c>
      <c r="AB1373" s="38">
        <f t="shared" si="414"/>
        <v>3.92901711165905E-10</v>
      </c>
      <c r="AC1373" s="17"/>
      <c r="AD1373" s="17">
        <f t="shared" si="428"/>
        <v>6</v>
      </c>
      <c r="AE1373" s="143"/>
      <c r="AH1373" s="103"/>
      <c r="AI1373" s="533"/>
    </row>
    <row r="1374" spans="1:35">
      <c r="A1374" s="533"/>
      <c r="C1374" s="67" t="str">
        <f>'Terminated loans'!F564</f>
        <v>E</v>
      </c>
      <c r="D1374" s="19">
        <f>'Terminated loans'!H564</f>
        <v>141996231</v>
      </c>
      <c r="E1374" s="19">
        <f>'Terminated loans'!I564</f>
        <v>98</v>
      </c>
      <c r="F1374" s="19" t="str">
        <f>'Terminated loans'!J564</f>
        <v xml:space="preserve">GUNGAH-BEEGOO R                </v>
      </c>
      <c r="G1374" s="547" t="str">
        <f t="shared" si="430"/>
        <v>B2</v>
      </c>
      <c r="H1374" s="21">
        <f>'Terminated loans'!L564</f>
        <v>40576</v>
      </c>
      <c r="I1374" s="21">
        <f>IF(B1374="VELS",'Terminated loans'!M564,'Terminated loans'!B564)</f>
        <v>40755</v>
      </c>
      <c r="J1374" s="34">
        <f t="shared" si="418"/>
        <v>6</v>
      </c>
      <c r="K1374" s="34">
        <f t="shared" si="415"/>
        <v>118</v>
      </c>
      <c r="L1374" s="34">
        <f t="shared" si="416"/>
        <v>6</v>
      </c>
      <c r="M1374" s="34">
        <f t="shared" si="417"/>
        <v>6</v>
      </c>
      <c r="N1374" s="52">
        <f t="shared" si="429"/>
        <v>6</v>
      </c>
      <c r="O1374" s="318">
        <f>+'Terminated loans'!S564</f>
        <v>200527</v>
      </c>
      <c r="P1374" s="26">
        <f>+'Terminated loans'!T564</f>
        <v>0.05</v>
      </c>
      <c r="Q1374" s="536">
        <f t="shared" si="431"/>
        <v>9.4E-2</v>
      </c>
      <c r="R1374" s="222">
        <f t="shared" si="419"/>
        <v>33910.247480000471</v>
      </c>
      <c r="S1374" s="36">
        <f t="shared" si="420"/>
        <v>197997.75031406042</v>
      </c>
      <c r="T1374" s="36">
        <f t="shared" si="421"/>
        <v>2529.249685939576</v>
      </c>
      <c r="U1374" s="36">
        <f t="shared" si="422"/>
        <v>5463.7345659431885</v>
      </c>
      <c r="V1374" s="36">
        <f t="shared" si="423"/>
        <v>2934.4848800028267</v>
      </c>
      <c r="W1374" s="37">
        <f t="shared" si="424"/>
        <v>2529.2496859403618</v>
      </c>
      <c r="X1374" s="36">
        <f t="shared" si="425"/>
        <v>2529.249685939576</v>
      </c>
      <c r="Y1374" s="276">
        <f t="shared" si="432"/>
        <v>2529.2496859403618</v>
      </c>
      <c r="Z1374" s="36">
        <f t="shared" si="426"/>
        <v>5463.7345659431885</v>
      </c>
      <c r="AA1374" s="36">
        <f t="shared" si="427"/>
        <v>2934.4848800028267</v>
      </c>
      <c r="AB1374" s="38">
        <f t="shared" si="414"/>
        <v>7.8580342233181E-10</v>
      </c>
      <c r="AC1374" s="17"/>
      <c r="AD1374" s="17">
        <f t="shared" si="428"/>
        <v>6</v>
      </c>
      <c r="AE1374" s="143"/>
      <c r="AH1374" s="103"/>
      <c r="AI1374" s="533"/>
    </row>
    <row r="1375" spans="1:35">
      <c r="A1375" s="533"/>
      <c r="C1375" s="67" t="str">
        <f>'Terminated loans'!F565</f>
        <v>E</v>
      </c>
      <c r="D1375" s="19">
        <f>'Terminated loans'!H565</f>
        <v>141088025</v>
      </c>
      <c r="E1375" s="19">
        <f>'Terminated loans'!I565</f>
        <v>98</v>
      </c>
      <c r="F1375" s="19" t="str">
        <f>'Terminated loans'!J565</f>
        <v xml:space="preserve">VIRASAMI N                     </v>
      </c>
      <c r="G1375" s="547" t="str">
        <f t="shared" si="430"/>
        <v>A2</v>
      </c>
      <c r="H1375" s="21">
        <f>'Terminated loans'!L565</f>
        <v>40102</v>
      </c>
      <c r="I1375" s="21">
        <f>IF(B1375="VELS",'Terminated loans'!M565,'Terminated loans'!B565)</f>
        <v>40786</v>
      </c>
      <c r="J1375" s="34">
        <f t="shared" si="418"/>
        <v>22</v>
      </c>
      <c r="K1375" s="34">
        <f t="shared" si="415"/>
        <v>134</v>
      </c>
      <c r="L1375" s="34">
        <f t="shared" si="416"/>
        <v>22</v>
      </c>
      <c r="M1375" s="34">
        <f t="shared" si="417"/>
        <v>22</v>
      </c>
      <c r="N1375" s="52">
        <f t="shared" si="429"/>
        <v>22</v>
      </c>
      <c r="O1375" s="318">
        <f>+'Terminated loans'!S565</f>
        <v>170000</v>
      </c>
      <c r="P1375" s="26">
        <f>+'Terminated loans'!T565</f>
        <v>0.05</v>
      </c>
      <c r="Q1375" s="536">
        <f t="shared" si="431"/>
        <v>0.104</v>
      </c>
      <c r="R1375" s="222">
        <f t="shared" si="419"/>
        <v>8102.9256077825512</v>
      </c>
      <c r="S1375" s="36">
        <f t="shared" si="420"/>
        <v>161665.36358169958</v>
      </c>
      <c r="T1375" s="36">
        <f t="shared" si="421"/>
        <v>8334.6364183004189</v>
      </c>
      <c r="U1375" s="36">
        <f t="shared" si="422"/>
        <v>16598.999789514812</v>
      </c>
      <c r="V1375" s="36">
        <f t="shared" si="423"/>
        <v>8264.3633712161682</v>
      </c>
      <c r="W1375" s="37">
        <f t="shared" si="424"/>
        <v>8334.6364182986435</v>
      </c>
      <c r="X1375" s="36">
        <f t="shared" si="425"/>
        <v>8334.6364183004189</v>
      </c>
      <c r="Y1375" s="276">
        <f t="shared" si="432"/>
        <v>8334.6364182986435</v>
      </c>
      <c r="Z1375" s="36">
        <f t="shared" si="426"/>
        <v>16598.999789514812</v>
      </c>
      <c r="AA1375" s="36">
        <f t="shared" si="427"/>
        <v>8264.3633712161682</v>
      </c>
      <c r="AB1375" s="38">
        <f t="shared" si="414"/>
        <v>-1.7753336578607559E-9</v>
      </c>
      <c r="AC1375" s="17"/>
      <c r="AD1375" s="17">
        <f t="shared" si="428"/>
        <v>22</v>
      </c>
      <c r="AH1375" s="103"/>
      <c r="AI1375" s="533"/>
    </row>
    <row r="1376" spans="1:35">
      <c r="A1376" s="533"/>
      <c r="C1376" s="67" t="str">
        <f>'Terminated loans'!F566</f>
        <v>E</v>
      </c>
      <c r="D1376" s="19">
        <f>'Terminated loans'!H566</f>
        <v>141990764</v>
      </c>
      <c r="E1376" s="19">
        <f>'Terminated loans'!I566</f>
        <v>97</v>
      </c>
      <c r="F1376" s="19" t="str">
        <f>'Terminated loans'!J566</f>
        <v xml:space="preserve">LOUIS H K                      </v>
      </c>
      <c r="G1376" s="547" t="str">
        <f t="shared" si="430"/>
        <v>A2</v>
      </c>
      <c r="H1376" s="21">
        <f>'Terminated loans'!L566</f>
        <v>40400</v>
      </c>
      <c r="I1376" s="21">
        <f>IF(B1376="VELS",'Terminated loans'!M566,'Terminated loans'!B566)</f>
        <v>40786</v>
      </c>
      <c r="J1376" s="34">
        <f t="shared" si="418"/>
        <v>13</v>
      </c>
      <c r="K1376" s="34">
        <f t="shared" si="415"/>
        <v>124</v>
      </c>
      <c r="L1376" s="34">
        <f t="shared" si="416"/>
        <v>13</v>
      </c>
      <c r="M1376" s="34">
        <f t="shared" si="417"/>
        <v>13</v>
      </c>
      <c r="N1376" s="52">
        <f t="shared" si="429"/>
        <v>13</v>
      </c>
      <c r="O1376" s="318">
        <f>+'Terminated loans'!S566</f>
        <v>21371</v>
      </c>
      <c r="P1376" s="26">
        <f>+'Terminated loans'!T566</f>
        <v>0</v>
      </c>
      <c r="Q1376" s="536">
        <f t="shared" si="431"/>
        <v>0.104</v>
      </c>
      <c r="R1376" s="222">
        <f t="shared" si="419"/>
        <v>1643.9230769230769</v>
      </c>
      <c r="S1376" s="36">
        <f t="shared" si="420"/>
        <v>20128.782941707021</v>
      </c>
      <c r="T1376" s="36">
        <f t="shared" si="421"/>
        <v>1242.2170582929793</v>
      </c>
      <c r="U1376" s="36">
        <f t="shared" si="422"/>
        <v>1242.2170582927829</v>
      </c>
      <c r="V1376" s="36">
        <f t="shared" si="423"/>
        <v>0</v>
      </c>
      <c r="W1376" s="37">
        <f t="shared" si="424"/>
        <v>1242.2170582927829</v>
      </c>
      <c r="X1376" s="36">
        <f t="shared" si="425"/>
        <v>1242.2170582929793</v>
      </c>
      <c r="Y1376" s="276">
        <f t="shared" si="432"/>
        <v>1242.2170582927829</v>
      </c>
      <c r="Z1376" s="36">
        <f t="shared" si="426"/>
        <v>1242.2170582927829</v>
      </c>
      <c r="AA1376" s="36">
        <f t="shared" si="427"/>
        <v>0</v>
      </c>
      <c r="AB1376" s="38">
        <f t="shared" si="414"/>
        <v>-1.964508555829525E-10</v>
      </c>
      <c r="AC1376" s="17"/>
      <c r="AD1376" s="17">
        <f t="shared" si="428"/>
        <v>13</v>
      </c>
      <c r="AH1376" s="103"/>
      <c r="AI1376" s="533"/>
    </row>
    <row r="1377" spans="1:35">
      <c r="A1377" s="533"/>
      <c r="C1377" s="67" t="str">
        <f>'Terminated loans'!F567</f>
        <v>E</v>
      </c>
      <c r="D1377" s="19">
        <f>'Terminated loans'!H567</f>
        <v>141995502</v>
      </c>
      <c r="E1377" s="19">
        <f>'Terminated loans'!I567</f>
        <v>98</v>
      </c>
      <c r="F1377" s="19" t="str">
        <f>'Terminated loans'!J567</f>
        <v xml:space="preserve">DHOORAH M O                    </v>
      </c>
      <c r="G1377" s="547" t="str">
        <f t="shared" si="430"/>
        <v>A2</v>
      </c>
      <c r="H1377" s="21">
        <f>'Terminated loans'!L567</f>
        <v>40434</v>
      </c>
      <c r="I1377" s="21">
        <f>IF(B1377="VELS",'Terminated loans'!M567,'Terminated loans'!B567)</f>
        <v>40786</v>
      </c>
      <c r="J1377" s="34">
        <f t="shared" si="418"/>
        <v>12</v>
      </c>
      <c r="K1377" s="34">
        <f t="shared" si="415"/>
        <v>123</v>
      </c>
      <c r="L1377" s="34">
        <f t="shared" si="416"/>
        <v>12</v>
      </c>
      <c r="M1377" s="34">
        <f t="shared" si="417"/>
        <v>12</v>
      </c>
      <c r="N1377" s="52">
        <f t="shared" si="429"/>
        <v>12</v>
      </c>
      <c r="O1377" s="318">
        <f>+'Terminated loans'!S567</f>
        <v>195405</v>
      </c>
      <c r="P1377" s="26">
        <f>+'Terminated loans'!T567</f>
        <v>0.05</v>
      </c>
      <c r="Q1377" s="536">
        <f t="shared" si="431"/>
        <v>0.104</v>
      </c>
      <c r="R1377" s="222">
        <f t="shared" si="419"/>
        <v>16728.129978875419</v>
      </c>
      <c r="S1377" s="36">
        <f t="shared" si="420"/>
        <v>189872.23669499555</v>
      </c>
      <c r="T1377" s="36">
        <f t="shared" si="421"/>
        <v>5532.7633050044533</v>
      </c>
      <c r="U1377" s="36">
        <f t="shared" si="422"/>
        <v>10865.323051507497</v>
      </c>
      <c r="V1377" s="36">
        <f t="shared" si="423"/>
        <v>5332.5597465050232</v>
      </c>
      <c r="W1377" s="37">
        <f t="shared" si="424"/>
        <v>5532.7633050024742</v>
      </c>
      <c r="X1377" s="36">
        <f t="shared" si="425"/>
        <v>5532.7633050044533</v>
      </c>
      <c r="Y1377" s="276">
        <f t="shared" si="432"/>
        <v>5532.7633050024742</v>
      </c>
      <c r="Z1377" s="36">
        <f t="shared" si="426"/>
        <v>10865.323051507497</v>
      </c>
      <c r="AA1377" s="36">
        <f t="shared" si="427"/>
        <v>5332.5597465050232</v>
      </c>
      <c r="AB1377" s="38">
        <f t="shared" si="414"/>
        <v>-1.9790604710578918E-9</v>
      </c>
      <c r="AC1377" s="17"/>
      <c r="AD1377" s="17">
        <f t="shared" si="428"/>
        <v>12</v>
      </c>
      <c r="AH1377" s="103"/>
      <c r="AI1377" s="533"/>
    </row>
    <row r="1378" spans="1:35">
      <c r="A1378" s="533"/>
      <c r="C1378" s="67" t="str">
        <f>'Terminated loans'!F568</f>
        <v>E</v>
      </c>
      <c r="D1378" s="19">
        <f>'Terminated loans'!H568</f>
        <v>143000516</v>
      </c>
      <c r="E1378" s="19">
        <f>'Terminated loans'!I568</f>
        <v>97</v>
      </c>
      <c r="F1378" s="19" t="str">
        <f>'Terminated loans'!J568</f>
        <v xml:space="preserve">SEETARAM N K                   </v>
      </c>
      <c r="G1378" s="547" t="str">
        <f t="shared" si="430"/>
        <v>A2</v>
      </c>
      <c r="H1378" s="21">
        <f>'Terminated loans'!L568</f>
        <v>40025</v>
      </c>
      <c r="I1378" s="21">
        <f>IF(B1378="VELS",'Terminated loans'!M568,'Terminated loans'!B568)</f>
        <v>40786</v>
      </c>
      <c r="J1378" s="34">
        <f t="shared" si="418"/>
        <v>25</v>
      </c>
      <c r="K1378" s="34">
        <f t="shared" si="415"/>
        <v>136</v>
      </c>
      <c r="L1378" s="34">
        <f t="shared" si="416"/>
        <v>25</v>
      </c>
      <c r="M1378" s="34">
        <f t="shared" si="417"/>
        <v>25</v>
      </c>
      <c r="N1378" s="52">
        <f t="shared" si="429"/>
        <v>25</v>
      </c>
      <c r="O1378" s="318">
        <f>+'Terminated loans'!S568</f>
        <v>147400</v>
      </c>
      <c r="P1378" s="26">
        <f>+'Terminated loans'!T568</f>
        <v>0</v>
      </c>
      <c r="Q1378" s="536">
        <f t="shared" si="431"/>
        <v>0.104</v>
      </c>
      <c r="R1378" s="222">
        <f t="shared" si="419"/>
        <v>5896</v>
      </c>
      <c r="S1378" s="36">
        <f t="shared" si="420"/>
        <v>132013.48525606195</v>
      </c>
      <c r="T1378" s="36">
        <f t="shared" si="421"/>
        <v>15386.514743938053</v>
      </c>
      <c r="U1378" s="36">
        <f t="shared" si="422"/>
        <v>15386.514743936714</v>
      </c>
      <c r="V1378" s="36">
        <f t="shared" si="423"/>
        <v>0</v>
      </c>
      <c r="W1378" s="37">
        <f t="shared" si="424"/>
        <v>15386.514743936714</v>
      </c>
      <c r="X1378" s="36">
        <f t="shared" si="425"/>
        <v>15386.514743938053</v>
      </c>
      <c r="Y1378" s="276">
        <f t="shared" si="432"/>
        <v>15386.514743936714</v>
      </c>
      <c r="Z1378" s="36">
        <f t="shared" si="426"/>
        <v>15386.514743936714</v>
      </c>
      <c r="AA1378" s="36">
        <f t="shared" si="427"/>
        <v>0</v>
      </c>
      <c r="AB1378" s="38">
        <f t="shared" si="414"/>
        <v>-1.3387762010097504E-9</v>
      </c>
      <c r="AC1378" s="17"/>
      <c r="AD1378" s="17">
        <f t="shared" si="428"/>
        <v>25</v>
      </c>
      <c r="AH1378" s="103"/>
      <c r="AI1378" s="533"/>
    </row>
    <row r="1379" spans="1:35">
      <c r="A1379" s="533"/>
      <c r="C1379" s="67" t="str">
        <f>'Terminated loans'!F569</f>
        <v>E</v>
      </c>
      <c r="D1379" s="19">
        <f>'Terminated loans'!H569</f>
        <v>143002349</v>
      </c>
      <c r="E1379" s="19">
        <f>'Terminated loans'!I569</f>
        <v>98</v>
      </c>
      <c r="F1379" s="19" t="str">
        <f>'Terminated loans'!J569</f>
        <v xml:space="preserve">BUNDHUN D/A B/046134           </v>
      </c>
      <c r="G1379" s="547" t="str">
        <f t="shared" si="430"/>
        <v>A2</v>
      </c>
      <c r="H1379" s="21">
        <f>'Terminated loans'!L569</f>
        <v>39293</v>
      </c>
      <c r="I1379" s="21">
        <f>IF(B1379="VELS",'Terminated loans'!M569,'Terminated loans'!B569)</f>
        <v>40786</v>
      </c>
      <c r="J1379" s="34">
        <f t="shared" si="418"/>
        <v>49</v>
      </c>
      <c r="K1379" s="34">
        <f t="shared" si="415"/>
        <v>160</v>
      </c>
      <c r="L1379" s="34">
        <f t="shared" si="416"/>
        <v>49</v>
      </c>
      <c r="M1379" s="34">
        <f t="shared" si="417"/>
        <v>49</v>
      </c>
      <c r="N1379" s="52">
        <f t="shared" si="429"/>
        <v>49</v>
      </c>
      <c r="O1379" s="318">
        <f>+'Terminated loans'!S569</f>
        <v>500003</v>
      </c>
      <c r="P1379" s="26">
        <f>+'Terminated loans'!T569</f>
        <v>0.05</v>
      </c>
      <c r="Q1379" s="536">
        <f t="shared" si="431"/>
        <v>0.104</v>
      </c>
      <c r="R1379" s="222">
        <f t="shared" si="419"/>
        <v>11302.407397985728</v>
      </c>
      <c r="S1379" s="36">
        <f t="shared" si="420"/>
        <v>449680.95286650886</v>
      </c>
      <c r="T1379" s="36">
        <f t="shared" si="421"/>
        <v>50322.047133491142</v>
      </c>
      <c r="U1379" s="36">
        <f t="shared" si="422"/>
        <v>104137.00963478727</v>
      </c>
      <c r="V1379" s="36">
        <f t="shared" si="423"/>
        <v>53814.962501300615</v>
      </c>
      <c r="W1379" s="37">
        <f t="shared" si="424"/>
        <v>50322.04713348666</v>
      </c>
      <c r="X1379" s="36">
        <f t="shared" si="425"/>
        <v>50322.047133491142</v>
      </c>
      <c r="Y1379" s="276">
        <f t="shared" si="432"/>
        <v>50322.04713348666</v>
      </c>
      <c r="Z1379" s="36">
        <f t="shared" si="426"/>
        <v>104137.00963478727</v>
      </c>
      <c r="AA1379" s="36">
        <f t="shared" si="427"/>
        <v>53814.962501300615</v>
      </c>
      <c r="AB1379" s="38">
        <f t="shared" si="414"/>
        <v>-4.4819898903369904E-9</v>
      </c>
      <c r="AC1379" s="17"/>
      <c r="AD1379" s="17">
        <f t="shared" si="428"/>
        <v>49</v>
      </c>
      <c r="AH1379" s="103"/>
      <c r="AI1379" s="533"/>
    </row>
    <row r="1380" spans="1:35">
      <c r="A1380" s="533"/>
      <c r="C1380" s="67" t="str">
        <f>'Terminated loans'!F570</f>
        <v>E</v>
      </c>
      <c r="D1380" s="19">
        <f>'Terminated loans'!H570</f>
        <v>143003442</v>
      </c>
      <c r="E1380" s="19">
        <f>'Terminated loans'!I570</f>
        <v>99</v>
      </c>
      <c r="F1380" s="19" t="str">
        <f>'Terminated loans'!J570</f>
        <v xml:space="preserve">BUNDHUN D/A/HOME LN            </v>
      </c>
      <c r="G1380" s="547" t="str">
        <f t="shared" si="430"/>
        <v>A1</v>
      </c>
      <c r="H1380" s="21">
        <f>'Terminated loans'!L570</f>
        <v>37957</v>
      </c>
      <c r="I1380" s="21">
        <f>IF(B1380="VELS",'Terminated loans'!M570,'Terminated loans'!B570)</f>
        <v>40786</v>
      </c>
      <c r="J1380" s="34">
        <f t="shared" si="418"/>
        <v>93</v>
      </c>
      <c r="K1380" s="34">
        <f t="shared" si="415"/>
        <v>204</v>
      </c>
      <c r="L1380" s="34">
        <f t="shared" si="416"/>
        <v>93</v>
      </c>
      <c r="M1380" s="34">
        <f t="shared" si="417"/>
        <v>93</v>
      </c>
      <c r="N1380" s="52">
        <f t="shared" si="429"/>
        <v>93</v>
      </c>
      <c r="O1380" s="318">
        <f>+'Terminated loans'!S570</f>
        <v>1496510</v>
      </c>
      <c r="P1380" s="26">
        <f>+'Terminated loans'!T570</f>
        <v>0.03</v>
      </c>
      <c r="Q1380" s="536">
        <f t="shared" si="431"/>
        <v>8.6499999999999994E-2</v>
      </c>
      <c r="R1380" s="222">
        <f t="shared" si="419"/>
        <v>18054.580653549816</v>
      </c>
      <c r="S1380" s="36">
        <f t="shared" si="420"/>
        <v>1220410.6875927094</v>
      </c>
      <c r="T1380" s="36">
        <f t="shared" si="421"/>
        <v>276099.31240729056</v>
      </c>
      <c r="U1380" s="36">
        <f t="shared" si="422"/>
        <v>458665.31318741059</v>
      </c>
      <c r="V1380" s="36">
        <f t="shared" si="423"/>
        <v>182566.0007801326</v>
      </c>
      <c r="W1380" s="37">
        <f t="shared" si="424"/>
        <v>276099.31240727799</v>
      </c>
      <c r="X1380" s="36">
        <f t="shared" si="425"/>
        <v>276099.31240729056</v>
      </c>
      <c r="Y1380" s="276">
        <f t="shared" si="432"/>
        <v>276099.31240727799</v>
      </c>
      <c r="Z1380" s="36">
        <f t="shared" si="426"/>
        <v>458665.31318741059</v>
      </c>
      <c r="AA1380" s="36">
        <f t="shared" si="427"/>
        <v>182566.0007801326</v>
      </c>
      <c r="AB1380" s="38">
        <f t="shared" si="414"/>
        <v>-1.257285475730896E-8</v>
      </c>
      <c r="AC1380" s="17"/>
      <c r="AD1380" s="17">
        <f t="shared" si="428"/>
        <v>93</v>
      </c>
      <c r="AH1380" s="103"/>
      <c r="AI1380" s="533"/>
    </row>
    <row r="1381" spans="1:35">
      <c r="A1381" s="533"/>
      <c r="C1381" s="67" t="str">
        <f>'Terminated loans'!F571</f>
        <v>E</v>
      </c>
      <c r="D1381" s="19">
        <f>'Terminated loans'!H571</f>
        <v>143005127</v>
      </c>
      <c r="E1381" s="19">
        <f>'Terminated loans'!I571</f>
        <v>99</v>
      </c>
      <c r="F1381" s="19" t="str">
        <f>'Terminated loans'!J571</f>
        <v xml:space="preserve">BUNDHUN MR D/HOME LOAN         </v>
      </c>
      <c r="G1381" s="547" t="str">
        <f t="shared" si="430"/>
        <v>A1</v>
      </c>
      <c r="H1381" s="21">
        <f>'Terminated loans'!L571</f>
        <v>37902</v>
      </c>
      <c r="I1381" s="21">
        <f>IF(B1381="VELS",'Terminated loans'!M571,'Terminated loans'!B571)</f>
        <v>40786</v>
      </c>
      <c r="J1381" s="34">
        <f t="shared" si="418"/>
        <v>95</v>
      </c>
      <c r="K1381" s="34">
        <f t="shared" si="415"/>
        <v>206</v>
      </c>
      <c r="L1381" s="34">
        <f t="shared" si="416"/>
        <v>95</v>
      </c>
      <c r="M1381" s="34">
        <f t="shared" si="417"/>
        <v>95</v>
      </c>
      <c r="N1381" s="52">
        <f t="shared" si="429"/>
        <v>95</v>
      </c>
      <c r="O1381" s="318">
        <f>+'Terminated loans'!S571</f>
        <v>228961</v>
      </c>
      <c r="P1381" s="26">
        <f>+'Terminated loans'!T571</f>
        <v>0.03</v>
      </c>
      <c r="Q1381" s="536">
        <f t="shared" si="431"/>
        <v>8.6499999999999994E-2</v>
      </c>
      <c r="R1381" s="222">
        <f t="shared" si="419"/>
        <v>2710.6324963108445</v>
      </c>
      <c r="S1381" s="36">
        <f t="shared" si="420"/>
        <v>185976.875509095</v>
      </c>
      <c r="T1381" s="36">
        <f t="shared" si="421"/>
        <v>42984.124490905</v>
      </c>
      <c r="U1381" s="36">
        <f t="shared" si="422"/>
        <v>71533.211640433234</v>
      </c>
      <c r="V1381" s="36">
        <f t="shared" si="423"/>
        <v>28549.087149530242</v>
      </c>
      <c r="W1381" s="37">
        <f t="shared" si="424"/>
        <v>42984.124490902992</v>
      </c>
      <c r="X1381" s="36">
        <f t="shared" si="425"/>
        <v>42984.124490905</v>
      </c>
      <c r="Y1381" s="276">
        <f t="shared" si="432"/>
        <v>42984.124490902992</v>
      </c>
      <c r="Z1381" s="36">
        <f t="shared" si="426"/>
        <v>71533.211640433234</v>
      </c>
      <c r="AA1381" s="36">
        <f t="shared" si="427"/>
        <v>28549.087149530242</v>
      </c>
      <c r="AB1381" s="38">
        <f t="shared" si="414"/>
        <v>-2.0081643015146255E-9</v>
      </c>
      <c r="AC1381" s="17"/>
      <c r="AD1381" s="17">
        <f t="shared" si="428"/>
        <v>95</v>
      </c>
      <c r="AH1381" s="103"/>
      <c r="AI1381" s="533"/>
    </row>
    <row r="1382" spans="1:35">
      <c r="A1382" s="533"/>
      <c r="C1382" s="67" t="str">
        <f>'Terminated loans'!F572</f>
        <v>E</v>
      </c>
      <c r="D1382" s="19">
        <f>'Terminated loans'!H572</f>
        <v>143008029</v>
      </c>
      <c r="E1382" s="19">
        <f>'Terminated loans'!I572</f>
        <v>99</v>
      </c>
      <c r="F1382" s="19" t="str">
        <f>'Terminated loans'!J572</f>
        <v xml:space="preserve">BUNDHUN D/A                    </v>
      </c>
      <c r="G1382" s="547" t="str">
        <f t="shared" si="430"/>
        <v>A1</v>
      </c>
      <c r="H1382" s="21">
        <f>'Terminated loans'!L572</f>
        <v>39071</v>
      </c>
      <c r="I1382" s="21">
        <f>IF(B1382="VELS",'Terminated loans'!M572,'Terminated loans'!B572)</f>
        <v>40786</v>
      </c>
      <c r="J1382" s="34">
        <f t="shared" si="418"/>
        <v>56</v>
      </c>
      <c r="K1382" s="34">
        <f t="shared" si="415"/>
        <v>167</v>
      </c>
      <c r="L1382" s="34">
        <f t="shared" si="416"/>
        <v>56</v>
      </c>
      <c r="M1382" s="34">
        <f t="shared" si="417"/>
        <v>56</v>
      </c>
      <c r="N1382" s="52">
        <f t="shared" si="429"/>
        <v>56</v>
      </c>
      <c r="O1382" s="318">
        <f>+'Terminated loans'!S572</f>
        <v>300022</v>
      </c>
      <c r="P1382" s="26">
        <f>+'Terminated loans'!T572</f>
        <v>0.03</v>
      </c>
      <c r="Q1382" s="536">
        <f t="shared" si="431"/>
        <v>8.6499999999999994E-2</v>
      </c>
      <c r="R1382" s="222">
        <f t="shared" si="419"/>
        <v>5747.994222059272</v>
      </c>
      <c r="S1382" s="36">
        <f t="shared" si="420"/>
        <v>264074.60592543328</v>
      </c>
      <c r="T1382" s="36">
        <f t="shared" si="421"/>
        <v>35947.394074566721</v>
      </c>
      <c r="U1382" s="36">
        <f t="shared" si="422"/>
        <v>57813.070509883109</v>
      </c>
      <c r="V1382" s="36">
        <f t="shared" si="423"/>
        <v>21865.676435319183</v>
      </c>
      <c r="W1382" s="37">
        <f t="shared" si="424"/>
        <v>35947.394074563927</v>
      </c>
      <c r="X1382" s="36">
        <f t="shared" si="425"/>
        <v>35947.394074566721</v>
      </c>
      <c r="Y1382" s="276">
        <f t="shared" si="432"/>
        <v>35947.394074563927</v>
      </c>
      <c r="Z1382" s="36">
        <f t="shared" si="426"/>
        <v>57813.070509883109</v>
      </c>
      <c r="AA1382" s="36">
        <f t="shared" si="427"/>
        <v>21865.676435319183</v>
      </c>
      <c r="AB1382" s="38">
        <f t="shared" ref="AB1382:AB1445" si="433">IF(ISERROR(Z1382-AA1382-T1382),"CHECK",Z1382-AA1382-T1382)</f>
        <v>-2.7939677238464355E-9</v>
      </c>
      <c r="AC1382" s="17"/>
      <c r="AD1382" s="17">
        <f t="shared" si="428"/>
        <v>56</v>
      </c>
      <c r="AH1382" s="103"/>
      <c r="AI1382" s="533"/>
    </row>
    <row r="1383" spans="1:35">
      <c r="A1383" s="533"/>
      <c r="C1383" s="67" t="str">
        <f>'Terminated loans'!F573</f>
        <v>N</v>
      </c>
      <c r="D1383" s="19">
        <f>'Terminated loans'!H573</f>
        <v>143012158</v>
      </c>
      <c r="E1383" s="19">
        <f>'Terminated loans'!I573</f>
        <v>98</v>
      </c>
      <c r="F1383" s="19" t="str">
        <f>'Terminated loans'!J573</f>
        <v xml:space="preserve">ACHILLE L C DAVID/047620       </v>
      </c>
      <c r="G1383" s="547" t="str">
        <f t="shared" si="430"/>
        <v>A2</v>
      </c>
      <c r="H1383" s="21">
        <f>'Terminated loans'!L573</f>
        <v>39332</v>
      </c>
      <c r="I1383" s="21">
        <f>IF(B1383="VELS",'Terminated loans'!M573,'Terminated loans'!B573)</f>
        <v>40778</v>
      </c>
      <c r="J1383" s="34">
        <f t="shared" si="418"/>
        <v>48</v>
      </c>
      <c r="K1383" s="34">
        <f t="shared" si="415"/>
        <v>159</v>
      </c>
      <c r="L1383" s="34">
        <f t="shared" si="416"/>
        <v>48</v>
      </c>
      <c r="M1383" s="34">
        <f t="shared" si="417"/>
        <v>48</v>
      </c>
      <c r="N1383" s="52">
        <f t="shared" si="429"/>
        <v>48</v>
      </c>
      <c r="O1383" s="318">
        <f>+'Terminated loans'!S573</f>
        <v>78519</v>
      </c>
      <c r="P1383" s="26">
        <f>+'Terminated loans'!T573</f>
        <v>0.05</v>
      </c>
      <c r="Q1383" s="536">
        <f t="shared" si="431"/>
        <v>0.104</v>
      </c>
      <c r="R1383" s="222">
        <f t="shared" si="419"/>
        <v>1808.2371018735939</v>
      </c>
      <c r="S1383" s="36">
        <f t="shared" si="420"/>
        <v>70758.330257137015</v>
      </c>
      <c r="T1383" s="36">
        <f t="shared" si="421"/>
        <v>7760.669742862985</v>
      </c>
      <c r="U1383" s="36">
        <f t="shared" si="422"/>
        <v>16037.050632794766</v>
      </c>
      <c r="V1383" s="36">
        <f t="shared" si="423"/>
        <v>8276.3808899325086</v>
      </c>
      <c r="W1383" s="37">
        <f t="shared" si="424"/>
        <v>7760.6697428622574</v>
      </c>
      <c r="X1383" s="36">
        <f t="shared" si="425"/>
        <v>7760.669742862985</v>
      </c>
      <c r="Y1383" s="276">
        <f t="shared" si="432"/>
        <v>7760.6697428622574</v>
      </c>
      <c r="Z1383" s="36">
        <f t="shared" si="426"/>
        <v>16037.050632794766</v>
      </c>
      <c r="AA1383" s="36">
        <f t="shared" si="427"/>
        <v>8276.3808899325086</v>
      </c>
      <c r="AB1383" s="38">
        <f t="shared" si="433"/>
        <v>-7.2759576141834259E-10</v>
      </c>
      <c r="AC1383" s="17"/>
      <c r="AD1383" s="17">
        <f t="shared" si="428"/>
        <v>48</v>
      </c>
      <c r="AH1383" s="103"/>
      <c r="AI1383" s="533"/>
    </row>
    <row r="1384" spans="1:35">
      <c r="A1384" s="533"/>
      <c r="C1384" s="67" t="str">
        <f>'Terminated loans'!F574</f>
        <v>E</v>
      </c>
      <c r="D1384" s="19">
        <f>'Terminated loans'!H574</f>
        <v>143018962</v>
      </c>
      <c r="E1384" s="19">
        <f>'Terminated loans'!I574</f>
        <v>98</v>
      </c>
      <c r="F1384" s="19" t="str">
        <f>'Terminated loans'!J574</f>
        <v xml:space="preserve">BAHADOOR R I                   </v>
      </c>
      <c r="G1384" s="547" t="str">
        <f t="shared" si="430"/>
        <v>A2</v>
      </c>
      <c r="H1384" s="21">
        <f>'Terminated loans'!L574</f>
        <v>39850</v>
      </c>
      <c r="I1384" s="21">
        <f>IF(B1384="VELS",'Terminated loans'!M574,'Terminated loans'!B574)</f>
        <v>40786</v>
      </c>
      <c r="J1384" s="34">
        <f t="shared" si="418"/>
        <v>31</v>
      </c>
      <c r="K1384" s="34">
        <f t="shared" ref="K1384:K1447" si="434">ROUND(($I$35-H1384)/365*12,0)</f>
        <v>142</v>
      </c>
      <c r="L1384" s="34">
        <f t="shared" ref="L1384:L1447" si="435">IF(B1384="VELS",J1384,IF(J1384&gt;(IF(OR(E1384=4,E1384=99),$J$3,IF(E1384=97,$J$6,IF(E1384=98,$J$5,"Check")))),(IF(OR(E1384=4,E1384=99),$J$3,IF(E1384=97,$J$6,IF(E1384=98,$J$5,"Check")))),J1384))</f>
        <v>31</v>
      </c>
      <c r="M1384" s="34">
        <f t="shared" ref="M1384:M1447" si="436">IF(K1384&gt;L1384,L1384,K1384)</f>
        <v>31</v>
      </c>
      <c r="N1384" s="52">
        <f t="shared" si="429"/>
        <v>31</v>
      </c>
      <c r="O1384" s="318">
        <f>+'Terminated loans'!S574</f>
        <v>160000</v>
      </c>
      <c r="P1384" s="26">
        <f>+'Terminated loans'!T574</f>
        <v>0.05</v>
      </c>
      <c r="Q1384" s="536">
        <f t="shared" si="431"/>
        <v>0.104</v>
      </c>
      <c r="R1384" s="222">
        <f t="shared" si="419"/>
        <v>5512.5279277411564</v>
      </c>
      <c r="S1384" s="36">
        <f t="shared" si="420"/>
        <v>149294.09005468339</v>
      </c>
      <c r="T1384" s="36">
        <f t="shared" si="421"/>
        <v>10705.909945316613</v>
      </c>
      <c r="U1384" s="36">
        <f t="shared" si="422"/>
        <v>21594.2757052909</v>
      </c>
      <c r="V1384" s="36">
        <f t="shared" si="423"/>
        <v>10888.365759975859</v>
      </c>
      <c r="W1384" s="37">
        <f t="shared" si="424"/>
        <v>10705.909945315041</v>
      </c>
      <c r="X1384" s="36">
        <f t="shared" si="425"/>
        <v>10705.909945316613</v>
      </c>
      <c r="Y1384" s="276">
        <f t="shared" si="432"/>
        <v>10705.909945315041</v>
      </c>
      <c r="Z1384" s="36">
        <f t="shared" si="426"/>
        <v>21594.2757052909</v>
      </c>
      <c r="AA1384" s="36">
        <f t="shared" si="427"/>
        <v>10888.365759975859</v>
      </c>
      <c r="AB1384" s="38">
        <f t="shared" si="433"/>
        <v>-1.57160684466362E-9</v>
      </c>
      <c r="AC1384" s="17"/>
      <c r="AD1384" s="17">
        <f t="shared" si="428"/>
        <v>31</v>
      </c>
      <c r="AH1384" s="103"/>
      <c r="AI1384" s="533"/>
    </row>
    <row r="1385" spans="1:35">
      <c r="A1385" s="533"/>
      <c r="C1385" s="67" t="str">
        <f>'Terminated loans'!F575</f>
        <v>E</v>
      </c>
      <c r="D1385" s="19">
        <f>'Terminated loans'!H575</f>
        <v>143029069</v>
      </c>
      <c r="E1385" s="19">
        <f>'Terminated loans'!I575</f>
        <v>98</v>
      </c>
      <c r="F1385" s="19" t="str">
        <f>'Terminated loans'!J575</f>
        <v xml:space="preserve">BAILLACHE J L F                </v>
      </c>
      <c r="G1385" s="547" t="str">
        <f t="shared" si="430"/>
        <v>A2</v>
      </c>
      <c r="H1385" s="21">
        <f>'Terminated loans'!L575</f>
        <v>39699</v>
      </c>
      <c r="I1385" s="21">
        <f>IF(B1385="VELS",'Terminated loans'!M575,'Terminated loans'!B575)</f>
        <v>40786</v>
      </c>
      <c r="J1385" s="34">
        <f t="shared" si="418"/>
        <v>36</v>
      </c>
      <c r="K1385" s="34">
        <f t="shared" si="434"/>
        <v>147</v>
      </c>
      <c r="L1385" s="34">
        <f t="shared" si="435"/>
        <v>36</v>
      </c>
      <c r="M1385" s="34">
        <f t="shared" si="436"/>
        <v>36</v>
      </c>
      <c r="N1385" s="52">
        <f t="shared" si="429"/>
        <v>36</v>
      </c>
      <c r="O1385" s="318">
        <f>+'Terminated loans'!S575</f>
        <v>100000</v>
      </c>
      <c r="P1385" s="26">
        <f>+'Terminated loans'!T575</f>
        <v>0.05</v>
      </c>
      <c r="Q1385" s="536">
        <f t="shared" si="431"/>
        <v>0.104</v>
      </c>
      <c r="R1385" s="222">
        <f t="shared" si="419"/>
        <v>2997.0897104665478</v>
      </c>
      <c r="S1385" s="36">
        <f t="shared" si="420"/>
        <v>92345.124290972017</v>
      </c>
      <c r="T1385" s="36">
        <f t="shared" si="421"/>
        <v>7654.8757090279832</v>
      </c>
      <c r="U1385" s="36">
        <f t="shared" si="422"/>
        <v>15550.105285822807</v>
      </c>
      <c r="V1385" s="36">
        <f t="shared" si="423"/>
        <v>7895.2295767957257</v>
      </c>
      <c r="W1385" s="37">
        <f t="shared" si="424"/>
        <v>7654.875709027081</v>
      </c>
      <c r="X1385" s="36">
        <f t="shared" si="425"/>
        <v>7654.8757090279832</v>
      </c>
      <c r="Y1385" s="276">
        <f t="shared" si="432"/>
        <v>7654.875709027081</v>
      </c>
      <c r="Z1385" s="36">
        <f t="shared" si="426"/>
        <v>15550.105285822807</v>
      </c>
      <c r="AA1385" s="36">
        <f t="shared" si="427"/>
        <v>7895.2295767957257</v>
      </c>
      <c r="AB1385" s="38">
        <f t="shared" si="433"/>
        <v>-9.0221874415874481E-10</v>
      </c>
      <c r="AC1385" s="17"/>
      <c r="AD1385" s="17">
        <f t="shared" si="428"/>
        <v>36</v>
      </c>
      <c r="AH1385" s="103"/>
      <c r="AI1385" s="533"/>
    </row>
    <row r="1386" spans="1:35">
      <c r="A1386" s="533"/>
      <c r="C1386" s="67" t="str">
        <f>'Terminated loans'!F576</f>
        <v>E</v>
      </c>
      <c r="D1386" s="19">
        <f>'Terminated loans'!H576</f>
        <v>143029123</v>
      </c>
      <c r="E1386" s="19">
        <f>'Terminated loans'!I576</f>
        <v>99</v>
      </c>
      <c r="F1386" s="19" t="str">
        <f>'Terminated loans'!J576</f>
        <v xml:space="preserve">BUNDHUN A/D                    </v>
      </c>
      <c r="G1386" s="547" t="str">
        <f t="shared" si="430"/>
        <v>A1</v>
      </c>
      <c r="H1386" s="21">
        <f>'Terminated loans'!L576</f>
        <v>39198</v>
      </c>
      <c r="I1386" s="21">
        <f>IF(B1386="VELS",'Terminated loans'!M576,'Terminated loans'!B576)</f>
        <v>40786</v>
      </c>
      <c r="J1386" s="34">
        <f t="shared" si="418"/>
        <v>52</v>
      </c>
      <c r="K1386" s="34">
        <f t="shared" si="434"/>
        <v>163</v>
      </c>
      <c r="L1386" s="34">
        <f t="shared" si="435"/>
        <v>52</v>
      </c>
      <c r="M1386" s="34">
        <f t="shared" si="436"/>
        <v>52</v>
      </c>
      <c r="N1386" s="52">
        <f t="shared" si="429"/>
        <v>52</v>
      </c>
      <c r="O1386" s="318">
        <f>+'Terminated loans'!S576</f>
        <v>380095</v>
      </c>
      <c r="P1386" s="26">
        <f>+'Terminated loans'!T576</f>
        <v>0.03</v>
      </c>
      <c r="Q1386" s="536">
        <f t="shared" si="431"/>
        <v>8.6499999999999994E-2</v>
      </c>
      <c r="R1386" s="222">
        <f t="shared" si="419"/>
        <v>7804.0495831642438</v>
      </c>
      <c r="S1386" s="36">
        <f t="shared" si="420"/>
        <v>337428.68922331615</v>
      </c>
      <c r="T1386" s="36">
        <f t="shared" si="421"/>
        <v>42666.310776683851</v>
      </c>
      <c r="U1386" s="36">
        <f t="shared" si="422"/>
        <v>68381.889101220819</v>
      </c>
      <c r="V1386" s="36">
        <f t="shared" si="423"/>
        <v>25715.578324540693</v>
      </c>
      <c r="W1386" s="37">
        <f t="shared" si="424"/>
        <v>42666.310776680126</v>
      </c>
      <c r="X1386" s="36">
        <f t="shared" si="425"/>
        <v>42666.310776683851</v>
      </c>
      <c r="Y1386" s="276">
        <f t="shared" si="432"/>
        <v>42666.310776680126</v>
      </c>
      <c r="Z1386" s="36">
        <f t="shared" si="426"/>
        <v>68381.889101220819</v>
      </c>
      <c r="AA1386" s="36">
        <f t="shared" si="427"/>
        <v>25715.578324540693</v>
      </c>
      <c r="AB1386" s="38">
        <f t="shared" si="433"/>
        <v>-3.7252902984619141E-9</v>
      </c>
      <c r="AC1386" s="17"/>
      <c r="AD1386" s="17">
        <f t="shared" si="428"/>
        <v>52</v>
      </c>
      <c r="AH1386" s="103"/>
      <c r="AI1386" s="533"/>
    </row>
    <row r="1387" spans="1:35">
      <c r="A1387" s="533"/>
      <c r="C1387" s="67" t="str">
        <f>'Terminated loans'!F577</f>
        <v>E</v>
      </c>
      <c r="D1387" s="19">
        <f>'Terminated loans'!H577</f>
        <v>143029298</v>
      </c>
      <c r="E1387" s="19">
        <f>'Terminated loans'!I577</f>
        <v>99</v>
      </c>
      <c r="F1387" s="19" t="str">
        <f>'Terminated loans'!J577</f>
        <v xml:space="preserve">LOUIS MR H K (LHK)             </v>
      </c>
      <c r="G1387" s="547" t="str">
        <f t="shared" si="430"/>
        <v>A1</v>
      </c>
      <c r="H1387" s="21">
        <f>'Terminated loans'!L577</f>
        <v>39587</v>
      </c>
      <c r="I1387" s="21">
        <f>IF(B1387="VELS",'Terminated loans'!M577,'Terminated loans'!B577)</f>
        <v>40786</v>
      </c>
      <c r="J1387" s="34">
        <f t="shared" si="418"/>
        <v>39</v>
      </c>
      <c r="K1387" s="34">
        <f t="shared" si="434"/>
        <v>151</v>
      </c>
      <c r="L1387" s="34">
        <f t="shared" si="435"/>
        <v>39</v>
      </c>
      <c r="M1387" s="34">
        <f t="shared" si="436"/>
        <v>39</v>
      </c>
      <c r="N1387" s="52">
        <f t="shared" si="429"/>
        <v>39</v>
      </c>
      <c r="O1387" s="318">
        <f>+'Terminated loans'!S577</f>
        <v>2275169</v>
      </c>
      <c r="P1387" s="26">
        <f>+'Terminated loans'!T577</f>
        <v>0.03</v>
      </c>
      <c r="Q1387" s="536">
        <f t="shared" si="431"/>
        <v>8.6499999999999994E-2</v>
      </c>
      <c r="R1387" s="222">
        <f t="shared" si="419"/>
        <v>61300.669059103457</v>
      </c>
      <c r="S1387" s="36">
        <f t="shared" si="420"/>
        <v>2077598.5403428813</v>
      </c>
      <c r="T1387" s="36">
        <f t="shared" si="421"/>
        <v>197570.45965711866</v>
      </c>
      <c r="U1387" s="36">
        <f t="shared" si="422"/>
        <v>313127.55296213017</v>
      </c>
      <c r="V1387" s="36">
        <f t="shared" si="423"/>
        <v>115557.09330503503</v>
      </c>
      <c r="W1387" s="37">
        <f t="shared" si="424"/>
        <v>197570.45965709514</v>
      </c>
      <c r="X1387" s="36">
        <f t="shared" si="425"/>
        <v>197570.45965711866</v>
      </c>
      <c r="Y1387" s="276">
        <f t="shared" si="432"/>
        <v>197570.45965709514</v>
      </c>
      <c r="Z1387" s="36">
        <f t="shared" si="426"/>
        <v>313127.55296213017</v>
      </c>
      <c r="AA1387" s="36">
        <f t="shared" si="427"/>
        <v>115557.09330503503</v>
      </c>
      <c r="AB1387" s="38">
        <f t="shared" si="433"/>
        <v>-2.3515895009040833E-8</v>
      </c>
      <c r="AC1387" s="17"/>
      <c r="AD1387" s="17">
        <f t="shared" si="428"/>
        <v>39</v>
      </c>
      <c r="AH1387" s="103"/>
      <c r="AI1387" s="533"/>
    </row>
    <row r="1388" spans="1:35">
      <c r="A1388" s="533"/>
      <c r="C1388" s="67" t="str">
        <f>'Terminated loans'!F578</f>
        <v>E</v>
      </c>
      <c r="D1388" s="19">
        <f>'Terminated loans'!H578</f>
        <v>143030512</v>
      </c>
      <c r="E1388" s="19">
        <f>'Terminated loans'!I578</f>
        <v>99</v>
      </c>
      <c r="F1388" s="19" t="str">
        <f>'Terminated loans'!J578</f>
        <v xml:space="preserve">BUNDHUN A B/D(SL932)           </v>
      </c>
      <c r="G1388" s="547" t="str">
        <f t="shared" si="430"/>
        <v>A1</v>
      </c>
      <c r="H1388" s="21">
        <f>'Terminated loans'!L578</f>
        <v>39577</v>
      </c>
      <c r="I1388" s="21">
        <f>IF(B1388="VELS",'Terminated loans'!M578,'Terminated loans'!B578)</f>
        <v>40786</v>
      </c>
      <c r="J1388" s="34">
        <f t="shared" si="418"/>
        <v>40</v>
      </c>
      <c r="K1388" s="34">
        <f t="shared" si="434"/>
        <v>151</v>
      </c>
      <c r="L1388" s="34">
        <f t="shared" si="435"/>
        <v>40</v>
      </c>
      <c r="M1388" s="34">
        <f t="shared" si="436"/>
        <v>40</v>
      </c>
      <c r="N1388" s="52">
        <f t="shared" si="429"/>
        <v>40</v>
      </c>
      <c r="O1388" s="318">
        <f>+'Terminated loans'!S578</f>
        <v>129462</v>
      </c>
      <c r="P1388" s="26">
        <f>+'Terminated loans'!T578</f>
        <v>0.03</v>
      </c>
      <c r="Q1388" s="536">
        <f t="shared" si="431"/>
        <v>8.6499999999999994E-2</v>
      </c>
      <c r="R1388" s="222">
        <f t="shared" si="419"/>
        <v>3405.1148153692216</v>
      </c>
      <c r="S1388" s="36">
        <f t="shared" si="420"/>
        <v>117960.75817909632</v>
      </c>
      <c r="T1388" s="36">
        <f t="shared" si="421"/>
        <v>11501.241820903684</v>
      </c>
      <c r="U1388" s="36">
        <f t="shared" si="422"/>
        <v>18243.834435671146</v>
      </c>
      <c r="V1388" s="36">
        <f t="shared" si="423"/>
        <v>6742.5926147688588</v>
      </c>
      <c r="W1388" s="37">
        <f t="shared" si="424"/>
        <v>11501.241820902287</v>
      </c>
      <c r="X1388" s="36">
        <f t="shared" si="425"/>
        <v>11501.241820903684</v>
      </c>
      <c r="Y1388" s="276">
        <f t="shared" si="432"/>
        <v>11501.241820902287</v>
      </c>
      <c r="Z1388" s="36">
        <f t="shared" si="426"/>
        <v>18243.834435671146</v>
      </c>
      <c r="AA1388" s="36">
        <f t="shared" si="427"/>
        <v>6742.5926147688588</v>
      </c>
      <c r="AB1388" s="38">
        <f t="shared" si="433"/>
        <v>-1.3969838619232178E-9</v>
      </c>
      <c r="AC1388" s="17"/>
      <c r="AD1388" s="17">
        <f t="shared" si="428"/>
        <v>40</v>
      </c>
      <c r="AH1388" s="103"/>
      <c r="AI1388" s="533"/>
    </row>
    <row r="1389" spans="1:35">
      <c r="A1389" s="533"/>
      <c r="C1389" s="67" t="str">
        <f>'Terminated loans'!F579</f>
        <v>E</v>
      </c>
      <c r="D1389" s="19">
        <f>'Terminated loans'!H579</f>
        <v>143032507</v>
      </c>
      <c r="E1389" s="19">
        <f>'Terminated loans'!I579</f>
        <v>98</v>
      </c>
      <c r="F1389" s="19" t="str">
        <f>'Terminated loans'!J579</f>
        <v xml:space="preserve">VIRASAMI N                     </v>
      </c>
      <c r="G1389" s="547" t="str">
        <f t="shared" si="430"/>
        <v>A2</v>
      </c>
      <c r="H1389" s="21">
        <f>'Terminated loans'!L579</f>
        <v>39903</v>
      </c>
      <c r="I1389" s="21">
        <f>IF(B1389="VELS",'Terminated loans'!M579,'Terminated loans'!B579)</f>
        <v>40786</v>
      </c>
      <c r="J1389" s="34">
        <f t="shared" si="418"/>
        <v>29</v>
      </c>
      <c r="K1389" s="34">
        <f t="shared" si="434"/>
        <v>140</v>
      </c>
      <c r="L1389" s="34">
        <f t="shared" si="435"/>
        <v>29</v>
      </c>
      <c r="M1389" s="34">
        <f t="shared" si="436"/>
        <v>29</v>
      </c>
      <c r="N1389" s="52">
        <f t="shared" si="429"/>
        <v>29</v>
      </c>
      <c r="O1389" s="318">
        <f>+'Terminated loans'!S579</f>
        <v>208000</v>
      </c>
      <c r="P1389" s="26">
        <f>+'Terminated loans'!T579</f>
        <v>0.05</v>
      </c>
      <c r="Q1389" s="536">
        <f t="shared" si="431"/>
        <v>0.104</v>
      </c>
      <c r="R1389" s="222">
        <f t="shared" si="419"/>
        <v>7629.3859115373998</v>
      </c>
      <c r="S1389" s="36">
        <f t="shared" si="420"/>
        <v>194896.41504067343</v>
      </c>
      <c r="T1389" s="36">
        <f t="shared" si="421"/>
        <v>13103.584959326574</v>
      </c>
      <c r="U1389" s="36">
        <f t="shared" si="422"/>
        <v>26355.776393909153</v>
      </c>
      <c r="V1389" s="36">
        <f t="shared" si="423"/>
        <v>13252.191434584587</v>
      </c>
      <c r="W1389" s="37">
        <f t="shared" si="424"/>
        <v>13103.584959324566</v>
      </c>
      <c r="X1389" s="36">
        <f t="shared" si="425"/>
        <v>13103.584959326574</v>
      </c>
      <c r="Y1389" s="276">
        <f t="shared" si="432"/>
        <v>13103.584959324566</v>
      </c>
      <c r="Z1389" s="36">
        <f t="shared" si="426"/>
        <v>26355.776393909153</v>
      </c>
      <c r="AA1389" s="36">
        <f t="shared" si="427"/>
        <v>13252.191434584587</v>
      </c>
      <c r="AB1389" s="38">
        <f t="shared" si="433"/>
        <v>-2.0081643015146255E-9</v>
      </c>
      <c r="AC1389" s="17"/>
      <c r="AD1389" s="17">
        <f t="shared" si="428"/>
        <v>29</v>
      </c>
      <c r="AH1389" s="103"/>
      <c r="AI1389" s="533"/>
    </row>
    <row r="1390" spans="1:35">
      <c r="A1390" s="533"/>
      <c r="C1390" s="67" t="str">
        <f>'Terminated loans'!F580</f>
        <v>E</v>
      </c>
      <c r="D1390" s="19">
        <f>'Terminated loans'!H580</f>
        <v>143056902</v>
      </c>
      <c r="E1390" s="19">
        <f>'Terminated loans'!I580</f>
        <v>99</v>
      </c>
      <c r="F1390" s="19" t="str">
        <f>'Terminated loans'!J580</f>
        <v xml:space="preserve">KEESOONY A                     </v>
      </c>
      <c r="G1390" s="547" t="str">
        <f t="shared" si="430"/>
        <v>A1</v>
      </c>
      <c r="H1390" s="21">
        <f>'Terminated loans'!L580</f>
        <v>40154</v>
      </c>
      <c r="I1390" s="21">
        <f>IF(B1390="VELS",'Terminated loans'!M580,'Terminated loans'!B580)</f>
        <v>40786</v>
      </c>
      <c r="J1390" s="34">
        <f t="shared" ref="J1390:J1453" si="437">ROUND((I1390-H1390)/365*12,0)</f>
        <v>21</v>
      </c>
      <c r="K1390" s="34">
        <f t="shared" si="434"/>
        <v>132</v>
      </c>
      <c r="L1390" s="34">
        <f t="shared" si="435"/>
        <v>21</v>
      </c>
      <c r="M1390" s="34">
        <f t="shared" si="436"/>
        <v>21</v>
      </c>
      <c r="N1390" s="52">
        <f t="shared" si="429"/>
        <v>21</v>
      </c>
      <c r="O1390" s="318">
        <f>+'Terminated loans'!S580</f>
        <v>698697</v>
      </c>
      <c r="P1390" s="26">
        <f>+'Terminated loans'!T580</f>
        <v>0.03</v>
      </c>
      <c r="Q1390" s="536">
        <f t="shared" si="431"/>
        <v>8.6499999999999994E-2</v>
      </c>
      <c r="R1390" s="222">
        <f t="shared" ref="R1390:R1453" si="438">PMT(P1390/12,L1390,-O1390,0,0)</f>
        <v>34193.86087637239</v>
      </c>
      <c r="S1390" s="36">
        <f t="shared" ref="S1390:S1453" si="439">(-PV(Q1390/12,L1390,R1390,0,0))</f>
        <v>664149.25572721113</v>
      </c>
      <c r="T1390" s="36">
        <f t="shared" ref="T1390:T1453" si="440">O1390-S1390</f>
        <v>34547.74427278887</v>
      </c>
      <c r="U1390" s="36">
        <f t="shared" ref="U1390:U1453" si="441">-IF(OR(Q1390="",Q1390=0),0,(CUMIPMT(Q1390/12,L1390,S1390,1,M1390,0)))</f>
        <v>53921.822676600656</v>
      </c>
      <c r="V1390" s="36">
        <f t="shared" ref="V1390:V1453" si="442">-IF(OR(P1390="",P1390=0),0,(CUMIPMT(P1390/12,L1390,O1390,1,M1390,0)))</f>
        <v>19374.078403820167</v>
      </c>
      <c r="W1390" s="37">
        <f t="shared" ref="W1390:W1453" si="443">IF(ISERROR(U1390-V1390),0,U1390-V1390)</f>
        <v>34547.744272780488</v>
      </c>
      <c r="X1390" s="36">
        <f t="shared" ref="X1390:X1453" si="444">IF(C1390="O",T1390/AD1390*N1390,T1390)</f>
        <v>34547.74427278887</v>
      </c>
      <c r="Y1390" s="276">
        <f t="shared" si="432"/>
        <v>34547.744272780488</v>
      </c>
      <c r="Z1390" s="36">
        <f t="shared" ref="Z1390:Z1453" si="445">-IF(OR(Q1390="",Q1390=0),0,(CUMIPMT(Q1390/12,L1390,S1390,1,L1390,0)))</f>
        <v>53921.822676600656</v>
      </c>
      <c r="AA1390" s="36">
        <f t="shared" ref="AA1390:AA1453" si="446">-IF(OR(P1390="",P1390=0),0,(CUMIPMT(P1390/12,L1390,O1390,1,L1390,0)))</f>
        <v>19374.078403820167</v>
      </c>
      <c r="AB1390" s="38">
        <f t="shared" si="433"/>
        <v>-8.3819031715393066E-9</v>
      </c>
      <c r="AC1390" s="17"/>
      <c r="AD1390" s="17">
        <f t="shared" ref="AD1390:AD1453" si="447">IF(L1390&gt;$J$2,$J$2,L1390)</f>
        <v>21</v>
      </c>
      <c r="AH1390" s="103"/>
      <c r="AI1390" s="533"/>
    </row>
    <row r="1391" spans="1:35">
      <c r="A1391" s="533"/>
      <c r="C1391" s="67" t="str">
        <f>'Terminated loans'!F581</f>
        <v>E</v>
      </c>
      <c r="D1391" s="19">
        <f>'Terminated loans'!H581</f>
        <v>143060128</v>
      </c>
      <c r="E1391" s="19">
        <f>'Terminated loans'!I581</f>
        <v>99</v>
      </c>
      <c r="F1391" s="19" t="str">
        <f>'Terminated loans'!J581</f>
        <v xml:space="preserve">LAI CHOO NYYLC (SL1926)        </v>
      </c>
      <c r="G1391" s="547" t="str">
        <f t="shared" si="430"/>
        <v>A1</v>
      </c>
      <c r="H1391" s="21">
        <f>'Terminated loans'!L581</f>
        <v>40254</v>
      </c>
      <c r="I1391" s="21">
        <f>IF(B1391="VELS",'Terminated loans'!M581,'Terminated loans'!B581)</f>
        <v>40786</v>
      </c>
      <c r="J1391" s="34">
        <f t="shared" si="437"/>
        <v>17</v>
      </c>
      <c r="K1391" s="34">
        <f t="shared" si="434"/>
        <v>129</v>
      </c>
      <c r="L1391" s="34">
        <f t="shared" si="435"/>
        <v>17</v>
      </c>
      <c r="M1391" s="34">
        <f t="shared" si="436"/>
        <v>17</v>
      </c>
      <c r="N1391" s="52">
        <f t="shared" ref="N1391:N1454" si="448">IF(C1391="O",IF(ROUND(($I$35-H1391)/365*12,0)&gt;$L1391,$L1391,ROUND(($I$35-H1391)/365*12,0)),IF(OR(C1391="E",C1391="N"),ROUND(M1391,0),"CHECK"))</f>
        <v>17</v>
      </c>
      <c r="O1391" s="318">
        <f>+'Terminated loans'!S581</f>
        <v>200026</v>
      </c>
      <c r="P1391" s="26">
        <f>+'Terminated loans'!T581</f>
        <v>0.03</v>
      </c>
      <c r="Q1391" s="536">
        <f t="shared" si="431"/>
        <v>8.6499999999999994E-2</v>
      </c>
      <c r="R1391" s="222">
        <f t="shared" si="438"/>
        <v>12032.738267916238</v>
      </c>
      <c r="S1391" s="36">
        <f t="shared" si="439"/>
        <v>191870.59289122673</v>
      </c>
      <c r="T1391" s="36">
        <f t="shared" si="440"/>
        <v>8155.4071087732736</v>
      </c>
      <c r="U1391" s="36">
        <f t="shared" si="441"/>
        <v>12685.957663347217</v>
      </c>
      <c r="V1391" s="36">
        <f t="shared" si="442"/>
        <v>4530.5505545760388</v>
      </c>
      <c r="W1391" s="37">
        <f t="shared" si="443"/>
        <v>8155.4071087711782</v>
      </c>
      <c r="X1391" s="36">
        <f t="shared" si="444"/>
        <v>8155.4071087732736</v>
      </c>
      <c r="Y1391" s="276">
        <f t="shared" si="432"/>
        <v>8155.4071087711782</v>
      </c>
      <c r="Z1391" s="36">
        <f t="shared" si="445"/>
        <v>12685.957663347217</v>
      </c>
      <c r="AA1391" s="36">
        <f t="shared" si="446"/>
        <v>4530.5505545760388</v>
      </c>
      <c r="AB1391" s="38">
        <f t="shared" si="433"/>
        <v>-2.0954757928848267E-9</v>
      </c>
      <c r="AC1391" s="17"/>
      <c r="AD1391" s="17">
        <f t="shared" si="447"/>
        <v>17</v>
      </c>
      <c r="AH1391" s="103"/>
      <c r="AI1391" s="533"/>
    </row>
    <row r="1392" spans="1:35">
      <c r="A1392" s="533"/>
      <c r="C1392" s="67" t="str">
        <f>'Terminated loans'!F582</f>
        <v>E</v>
      </c>
      <c r="D1392" s="19">
        <f>'Terminated loans'!H582</f>
        <v>143070239</v>
      </c>
      <c r="E1392" s="19">
        <f>'Terminated loans'!I582</f>
        <v>99</v>
      </c>
      <c r="F1392" s="19" t="str">
        <f>'Terminated loans'!J582</f>
        <v xml:space="preserve">GUNNESS S (SL 1966)            </v>
      </c>
      <c r="G1392" s="547" t="str">
        <f t="shared" si="430"/>
        <v>A1</v>
      </c>
      <c r="H1392" s="21">
        <f>'Terminated loans'!L582</f>
        <v>40338</v>
      </c>
      <c r="I1392" s="21">
        <f>IF(B1392="VELS",'Terminated loans'!M582,'Terminated loans'!B582)</f>
        <v>40786</v>
      </c>
      <c r="J1392" s="34">
        <f t="shared" si="437"/>
        <v>15</v>
      </c>
      <c r="K1392" s="34">
        <f t="shared" si="434"/>
        <v>126</v>
      </c>
      <c r="L1392" s="34">
        <f t="shared" si="435"/>
        <v>15</v>
      </c>
      <c r="M1392" s="34">
        <f t="shared" si="436"/>
        <v>15</v>
      </c>
      <c r="N1392" s="52">
        <f t="shared" si="448"/>
        <v>15</v>
      </c>
      <c r="O1392" s="318">
        <f>+'Terminated loans'!S582</f>
        <v>4987649</v>
      </c>
      <c r="P1392" s="26">
        <f>+'Terminated loans'!T582</f>
        <v>0.03</v>
      </c>
      <c r="Q1392" s="536">
        <f t="shared" si="431"/>
        <v>8.6499999999999994E-2</v>
      </c>
      <c r="R1392" s="222">
        <f t="shared" si="438"/>
        <v>339198.87550538807</v>
      </c>
      <c r="S1392" s="36">
        <f t="shared" si="439"/>
        <v>4806182.6066675466</v>
      </c>
      <c r="T1392" s="36">
        <f t="shared" si="440"/>
        <v>181466.39333245344</v>
      </c>
      <c r="U1392" s="36">
        <f t="shared" si="441"/>
        <v>281800.52591321804</v>
      </c>
      <c r="V1392" s="36">
        <f t="shared" si="442"/>
        <v>100334.13258082233</v>
      </c>
      <c r="W1392" s="37">
        <f t="shared" si="443"/>
        <v>181466.3933323957</v>
      </c>
      <c r="X1392" s="36">
        <f t="shared" si="444"/>
        <v>181466.39333245344</v>
      </c>
      <c r="Y1392" s="276">
        <f t="shared" si="432"/>
        <v>181466.3933323957</v>
      </c>
      <c r="Z1392" s="36">
        <f t="shared" si="445"/>
        <v>281800.52591321804</v>
      </c>
      <c r="AA1392" s="36">
        <f t="shared" si="446"/>
        <v>100334.13258082233</v>
      </c>
      <c r="AB1392" s="38">
        <f t="shared" si="433"/>
        <v>-5.7741999626159668E-8</v>
      </c>
      <c r="AC1392" s="17"/>
      <c r="AD1392" s="17">
        <f t="shared" si="447"/>
        <v>15</v>
      </c>
      <c r="AH1392" s="103"/>
      <c r="AI1392" s="533"/>
    </row>
    <row r="1393" spans="1:35">
      <c r="A1393" s="533"/>
      <c r="C1393" s="67" t="str">
        <f>'Terminated loans'!F583</f>
        <v>E</v>
      </c>
      <c r="D1393" s="19">
        <f>'Terminated loans'!H583</f>
        <v>143216918</v>
      </c>
      <c r="E1393" s="19">
        <f>'Terminated loans'!I583</f>
        <v>99</v>
      </c>
      <c r="F1393" s="19" t="str">
        <f>'Terminated loans'!J583</f>
        <v xml:space="preserve">SAHADUN S (SL 1893)            </v>
      </c>
      <c r="G1393" s="547" t="str">
        <f t="shared" si="430"/>
        <v>A1</v>
      </c>
      <c r="H1393" s="21">
        <f>'Terminated loans'!L583</f>
        <v>40270</v>
      </c>
      <c r="I1393" s="21">
        <f>IF(B1393="VELS",'Terminated loans'!M583,'Terminated loans'!B583)</f>
        <v>40786</v>
      </c>
      <c r="J1393" s="34">
        <f t="shared" si="437"/>
        <v>17</v>
      </c>
      <c r="K1393" s="34">
        <f t="shared" si="434"/>
        <v>128</v>
      </c>
      <c r="L1393" s="34">
        <f t="shared" si="435"/>
        <v>17</v>
      </c>
      <c r="M1393" s="34">
        <f t="shared" si="436"/>
        <v>17</v>
      </c>
      <c r="N1393" s="52">
        <f t="shared" si="448"/>
        <v>17</v>
      </c>
      <c r="O1393" s="318">
        <f>+'Terminated loans'!S583</f>
        <v>4087220</v>
      </c>
      <c r="P1393" s="26">
        <f>+'Terminated loans'!T583</f>
        <v>0.03</v>
      </c>
      <c r="Q1393" s="536">
        <f t="shared" si="431"/>
        <v>8.6499999999999994E-2</v>
      </c>
      <c r="R1393" s="222">
        <f t="shared" si="438"/>
        <v>245870.27938064357</v>
      </c>
      <c r="S1393" s="36">
        <f t="shared" si="439"/>
        <v>3920576.9483811087</v>
      </c>
      <c r="T1393" s="36">
        <f t="shared" si="440"/>
        <v>166643.0516188913</v>
      </c>
      <c r="U1393" s="36">
        <f t="shared" si="441"/>
        <v>259217.80108978879</v>
      </c>
      <c r="V1393" s="36">
        <f t="shared" si="442"/>
        <v>92574.749470940791</v>
      </c>
      <c r="W1393" s="37">
        <f t="shared" si="443"/>
        <v>166643.051618848</v>
      </c>
      <c r="X1393" s="36">
        <f t="shared" si="444"/>
        <v>166643.0516188913</v>
      </c>
      <c r="Y1393" s="276">
        <f t="shared" si="432"/>
        <v>166643.051618848</v>
      </c>
      <c r="Z1393" s="36">
        <f t="shared" si="445"/>
        <v>259217.80108978879</v>
      </c>
      <c r="AA1393" s="36">
        <f t="shared" si="446"/>
        <v>92574.749470940791</v>
      </c>
      <c r="AB1393" s="38">
        <f t="shared" si="433"/>
        <v>-4.3306499719619751E-8</v>
      </c>
      <c r="AC1393" s="17"/>
      <c r="AD1393" s="17">
        <f t="shared" si="447"/>
        <v>17</v>
      </c>
      <c r="AH1393" s="103"/>
      <c r="AI1393" s="533"/>
    </row>
    <row r="1394" spans="1:35">
      <c r="A1394" s="533"/>
      <c r="C1394" s="67" t="str">
        <f>'Terminated loans'!F584</f>
        <v>E</v>
      </c>
      <c r="D1394" s="19">
        <f>'Terminated loans'!H584</f>
        <v>143843211</v>
      </c>
      <c r="E1394" s="19">
        <f>'Terminated loans'!I584</f>
        <v>99</v>
      </c>
      <c r="F1394" s="19" t="str">
        <f>'Terminated loans'!J584</f>
        <v xml:space="preserve">FRANCOIS P D (SL 1921)         </v>
      </c>
      <c r="G1394" s="547" t="str">
        <f t="shared" si="430"/>
        <v>A1</v>
      </c>
      <c r="H1394" s="21">
        <f>'Terminated loans'!L584</f>
        <v>40231</v>
      </c>
      <c r="I1394" s="21">
        <f>IF(B1394="VELS",'Terminated loans'!M584,'Terminated loans'!B584)</f>
        <v>40786</v>
      </c>
      <c r="J1394" s="34">
        <f t="shared" si="437"/>
        <v>18</v>
      </c>
      <c r="K1394" s="34">
        <f t="shared" si="434"/>
        <v>129</v>
      </c>
      <c r="L1394" s="34">
        <f t="shared" si="435"/>
        <v>18</v>
      </c>
      <c r="M1394" s="34">
        <f t="shared" si="436"/>
        <v>18</v>
      </c>
      <c r="N1394" s="52">
        <f t="shared" si="448"/>
        <v>18</v>
      </c>
      <c r="O1394" s="318">
        <f>+'Terminated loans'!S584</f>
        <v>160003</v>
      </c>
      <c r="P1394" s="26">
        <f>+'Terminated loans'!T584</f>
        <v>0.03</v>
      </c>
      <c r="Q1394" s="536">
        <f t="shared" si="431"/>
        <v>8.6499999999999994E-2</v>
      </c>
      <c r="R1394" s="222">
        <f t="shared" si="438"/>
        <v>9101.6641068363897</v>
      </c>
      <c r="S1394" s="36">
        <f t="shared" si="439"/>
        <v>153130.37440682008</v>
      </c>
      <c r="T1394" s="36">
        <f t="shared" si="440"/>
        <v>6872.6255931799242</v>
      </c>
      <c r="U1394" s="36">
        <f t="shared" si="441"/>
        <v>10699.579516233236</v>
      </c>
      <c r="V1394" s="36">
        <f t="shared" si="442"/>
        <v>3826.953923055029</v>
      </c>
      <c r="W1394" s="37">
        <f t="shared" si="443"/>
        <v>6872.6255931782071</v>
      </c>
      <c r="X1394" s="36">
        <f t="shared" si="444"/>
        <v>6872.6255931799242</v>
      </c>
      <c r="Y1394" s="276">
        <f t="shared" si="432"/>
        <v>6872.6255931782071</v>
      </c>
      <c r="Z1394" s="36">
        <f t="shared" si="445"/>
        <v>10699.579516233236</v>
      </c>
      <c r="AA1394" s="36">
        <f t="shared" si="446"/>
        <v>3826.953923055029</v>
      </c>
      <c r="AB1394" s="38">
        <f t="shared" si="433"/>
        <v>-1.7171259969472885E-9</v>
      </c>
      <c r="AC1394" s="17"/>
      <c r="AD1394" s="17">
        <f t="shared" si="447"/>
        <v>18</v>
      </c>
      <c r="AH1394" s="103"/>
      <c r="AI1394" s="533"/>
    </row>
    <row r="1395" spans="1:35">
      <c r="A1395" s="533"/>
      <c r="C1395" s="67" t="str">
        <f>'Terminated loans'!F585</f>
        <v>E</v>
      </c>
      <c r="D1395" s="19">
        <f>'Terminated loans'!H585</f>
        <v>143990443</v>
      </c>
      <c r="E1395" s="19">
        <f>'Terminated loans'!I585</f>
        <v>98</v>
      </c>
      <c r="F1395" s="19" t="str">
        <f>'Terminated loans'!J585</f>
        <v xml:space="preserve">SEETARAM N K                   </v>
      </c>
      <c r="G1395" s="547" t="str">
        <f t="shared" si="430"/>
        <v>A2</v>
      </c>
      <c r="H1395" s="21">
        <f>'Terminated loans'!L585</f>
        <v>40255</v>
      </c>
      <c r="I1395" s="21">
        <f>IF(B1395="VELS",'Terminated loans'!M585,'Terminated loans'!B585)</f>
        <v>40786</v>
      </c>
      <c r="J1395" s="34">
        <f t="shared" si="437"/>
        <v>17</v>
      </c>
      <c r="K1395" s="34">
        <f t="shared" si="434"/>
        <v>129</v>
      </c>
      <c r="L1395" s="34">
        <f t="shared" si="435"/>
        <v>17</v>
      </c>
      <c r="M1395" s="34">
        <f t="shared" si="436"/>
        <v>17</v>
      </c>
      <c r="N1395" s="52">
        <f t="shared" si="448"/>
        <v>17</v>
      </c>
      <c r="O1395" s="318">
        <f>+'Terminated loans'!S585</f>
        <v>30058</v>
      </c>
      <c r="P1395" s="26">
        <f>+'Terminated loans'!T585</f>
        <v>0.05</v>
      </c>
      <c r="Q1395" s="536">
        <f t="shared" si="431"/>
        <v>0.104</v>
      </c>
      <c r="R1395" s="222">
        <f t="shared" si="438"/>
        <v>1835.1571825080746</v>
      </c>
      <c r="S1395" s="36">
        <f t="shared" si="439"/>
        <v>28892.237552865568</v>
      </c>
      <c r="T1395" s="36">
        <f t="shared" si="440"/>
        <v>1165.7624471344316</v>
      </c>
      <c r="U1395" s="36">
        <f t="shared" si="441"/>
        <v>2305.4345497714057</v>
      </c>
      <c r="V1395" s="36">
        <f t="shared" si="442"/>
        <v>1139.6721026372688</v>
      </c>
      <c r="W1395" s="37">
        <f t="shared" si="443"/>
        <v>1165.7624471341369</v>
      </c>
      <c r="X1395" s="36">
        <f t="shared" si="444"/>
        <v>1165.7624471344316</v>
      </c>
      <c r="Y1395" s="276">
        <f t="shared" si="432"/>
        <v>1165.7624471341369</v>
      </c>
      <c r="Z1395" s="36">
        <f t="shared" si="445"/>
        <v>2305.4345497714057</v>
      </c>
      <c r="AA1395" s="36">
        <f t="shared" si="446"/>
        <v>1139.6721026372688</v>
      </c>
      <c r="AB1395" s="38">
        <f t="shared" si="433"/>
        <v>-2.9467628337442875E-10</v>
      </c>
      <c r="AC1395" s="17"/>
      <c r="AD1395" s="17">
        <f t="shared" si="447"/>
        <v>17</v>
      </c>
      <c r="AH1395" s="103"/>
      <c r="AI1395" s="533"/>
    </row>
    <row r="1396" spans="1:35">
      <c r="A1396" s="533"/>
      <c r="C1396" s="67" t="str">
        <f>'Terminated loans'!F586</f>
        <v>E</v>
      </c>
      <c r="D1396" s="19">
        <f>'Terminated loans'!H586</f>
        <v>143990621</v>
      </c>
      <c r="E1396" s="19">
        <f>'Terminated loans'!I586</f>
        <v>98</v>
      </c>
      <c r="F1396" s="19" t="str">
        <f>'Terminated loans'!J586</f>
        <v xml:space="preserve">OMBIKA A                       </v>
      </c>
      <c r="G1396" s="547" t="str">
        <f t="shared" si="430"/>
        <v>A2</v>
      </c>
      <c r="H1396" s="21">
        <f>'Terminated loans'!L586</f>
        <v>40325</v>
      </c>
      <c r="I1396" s="21">
        <f>IF(B1396="VELS",'Terminated loans'!M586,'Terminated loans'!B586)</f>
        <v>40786</v>
      </c>
      <c r="J1396" s="34">
        <f t="shared" si="437"/>
        <v>15</v>
      </c>
      <c r="K1396" s="34">
        <f t="shared" si="434"/>
        <v>126</v>
      </c>
      <c r="L1396" s="34">
        <f t="shared" si="435"/>
        <v>15</v>
      </c>
      <c r="M1396" s="34">
        <f t="shared" si="436"/>
        <v>15</v>
      </c>
      <c r="N1396" s="52">
        <f t="shared" si="448"/>
        <v>15</v>
      </c>
      <c r="O1396" s="318">
        <f>+'Terminated loans'!S586</f>
        <v>247313</v>
      </c>
      <c r="P1396" s="26">
        <f>+'Terminated loans'!T586</f>
        <v>0.05</v>
      </c>
      <c r="Q1396" s="536">
        <f t="shared" si="431"/>
        <v>0.104</v>
      </c>
      <c r="R1396" s="222">
        <f t="shared" si="438"/>
        <v>17042.449511867981</v>
      </c>
      <c r="S1396" s="36">
        <f t="shared" si="439"/>
        <v>238750.18664343664</v>
      </c>
      <c r="T1396" s="36">
        <f t="shared" si="440"/>
        <v>8562.8133565633616</v>
      </c>
      <c r="U1396" s="36">
        <f t="shared" si="441"/>
        <v>16886.556034580368</v>
      </c>
      <c r="V1396" s="36">
        <f t="shared" si="442"/>
        <v>8323.7426780197129</v>
      </c>
      <c r="W1396" s="37">
        <f t="shared" si="443"/>
        <v>8562.8133565606549</v>
      </c>
      <c r="X1396" s="36">
        <f t="shared" si="444"/>
        <v>8562.8133565633616</v>
      </c>
      <c r="Y1396" s="276">
        <f t="shared" si="432"/>
        <v>8562.8133565606549</v>
      </c>
      <c r="Z1396" s="36">
        <f t="shared" si="445"/>
        <v>16886.556034580368</v>
      </c>
      <c r="AA1396" s="36">
        <f t="shared" si="446"/>
        <v>8323.7426780197129</v>
      </c>
      <c r="AB1396" s="38">
        <f t="shared" si="433"/>
        <v>-2.7066562324762344E-9</v>
      </c>
      <c r="AC1396" s="17"/>
      <c r="AD1396" s="17">
        <f t="shared" si="447"/>
        <v>15</v>
      </c>
      <c r="AH1396" s="103"/>
      <c r="AI1396" s="533"/>
    </row>
    <row r="1397" spans="1:35">
      <c r="A1397" s="533"/>
      <c r="C1397" s="67" t="str">
        <f>'Terminated loans'!F587</f>
        <v>E</v>
      </c>
      <c r="D1397" s="19">
        <f>'Terminated loans'!H587</f>
        <v>143990648</v>
      </c>
      <c r="E1397" s="19">
        <f>'Terminated loans'!I587</f>
        <v>98</v>
      </c>
      <c r="F1397" s="19" t="str">
        <f>'Terminated loans'!J587</f>
        <v xml:space="preserve">LI HING FUI V(MUACC22376)      </v>
      </c>
      <c r="G1397" s="547" t="str">
        <f t="shared" si="430"/>
        <v>A2</v>
      </c>
      <c r="H1397" s="21">
        <f>'Terminated loans'!L587</f>
        <v>40225</v>
      </c>
      <c r="I1397" s="21">
        <f>IF(B1397="VELS",'Terminated loans'!M587,'Terminated loans'!B587)</f>
        <v>40786</v>
      </c>
      <c r="J1397" s="34">
        <f t="shared" si="437"/>
        <v>18</v>
      </c>
      <c r="K1397" s="34">
        <f t="shared" si="434"/>
        <v>130</v>
      </c>
      <c r="L1397" s="34">
        <f t="shared" si="435"/>
        <v>18</v>
      </c>
      <c r="M1397" s="34">
        <f t="shared" si="436"/>
        <v>18</v>
      </c>
      <c r="N1397" s="52">
        <f t="shared" si="448"/>
        <v>18</v>
      </c>
      <c r="O1397" s="318">
        <f>+'Terminated loans'!S587</f>
        <v>230415</v>
      </c>
      <c r="P1397" s="26">
        <f>+'Terminated loans'!T587</f>
        <v>0.05</v>
      </c>
      <c r="Q1397" s="536">
        <f t="shared" si="431"/>
        <v>0.104</v>
      </c>
      <c r="R1397" s="222">
        <f t="shared" si="438"/>
        <v>13313.501870332502</v>
      </c>
      <c r="S1397" s="36">
        <f t="shared" si="439"/>
        <v>221002.4592489572</v>
      </c>
      <c r="T1397" s="36">
        <f t="shared" si="440"/>
        <v>9412.5407510428049</v>
      </c>
      <c r="U1397" s="36">
        <f t="shared" si="441"/>
        <v>18640.574417025491</v>
      </c>
      <c r="V1397" s="36">
        <f t="shared" si="442"/>
        <v>9228.0336659850436</v>
      </c>
      <c r="W1397" s="37">
        <f t="shared" si="443"/>
        <v>9412.5407510404475</v>
      </c>
      <c r="X1397" s="36">
        <f t="shared" si="444"/>
        <v>9412.5407510428049</v>
      </c>
      <c r="Y1397" s="276">
        <f t="shared" si="432"/>
        <v>9412.5407510404475</v>
      </c>
      <c r="Z1397" s="36">
        <f t="shared" si="445"/>
        <v>18640.574417025491</v>
      </c>
      <c r="AA1397" s="36">
        <f t="shared" si="446"/>
        <v>9228.0336659850436</v>
      </c>
      <c r="AB1397" s="38">
        <f t="shared" si="433"/>
        <v>-2.35741026699543E-9</v>
      </c>
      <c r="AC1397" s="17"/>
      <c r="AD1397" s="17">
        <f t="shared" si="447"/>
        <v>18</v>
      </c>
      <c r="AH1397" s="103"/>
      <c r="AI1397" s="533"/>
    </row>
    <row r="1398" spans="1:35">
      <c r="A1398" s="533"/>
      <c r="C1398" s="67" t="str">
        <f>'Terminated loans'!F588</f>
        <v>E</v>
      </c>
      <c r="D1398" s="19">
        <f>'Terminated loans'!H588</f>
        <v>143990699</v>
      </c>
      <c r="E1398" s="19">
        <f>'Terminated loans'!I588</f>
        <v>98</v>
      </c>
      <c r="F1398" s="19" t="str">
        <f>'Terminated loans'!J588</f>
        <v xml:space="preserve">LOWTUN M P                     </v>
      </c>
      <c r="G1398" s="547" t="str">
        <f t="shared" si="430"/>
        <v>A2</v>
      </c>
      <c r="H1398" s="21">
        <f>'Terminated loans'!L588</f>
        <v>40212</v>
      </c>
      <c r="I1398" s="21">
        <f>IF(B1398="VELS",'Terminated loans'!M588,'Terminated loans'!B588)</f>
        <v>40786</v>
      </c>
      <c r="J1398" s="34">
        <f t="shared" si="437"/>
        <v>19</v>
      </c>
      <c r="K1398" s="34">
        <f t="shared" si="434"/>
        <v>130</v>
      </c>
      <c r="L1398" s="34">
        <f t="shared" si="435"/>
        <v>19</v>
      </c>
      <c r="M1398" s="34">
        <f t="shared" si="436"/>
        <v>19</v>
      </c>
      <c r="N1398" s="52">
        <f t="shared" si="448"/>
        <v>19</v>
      </c>
      <c r="O1398" s="318">
        <f>+'Terminated loans'!S588</f>
        <v>247145</v>
      </c>
      <c r="P1398" s="26">
        <f>+'Terminated loans'!T588</f>
        <v>0.05</v>
      </c>
      <c r="Q1398" s="536">
        <f t="shared" si="431"/>
        <v>0.104</v>
      </c>
      <c r="R1398" s="222">
        <f t="shared" si="438"/>
        <v>13556.376255973313</v>
      </c>
      <c r="S1398" s="36">
        <f t="shared" si="439"/>
        <v>236540.50212335848</v>
      </c>
      <c r="T1398" s="36">
        <f t="shared" si="440"/>
        <v>10604.497876641515</v>
      </c>
      <c r="U1398" s="36">
        <f t="shared" si="441"/>
        <v>21030.646740132041</v>
      </c>
      <c r="V1398" s="36">
        <f t="shared" si="442"/>
        <v>10426.148863492941</v>
      </c>
      <c r="W1398" s="37">
        <f t="shared" si="443"/>
        <v>10604.4978766391</v>
      </c>
      <c r="X1398" s="36">
        <f t="shared" si="444"/>
        <v>10604.497876641515</v>
      </c>
      <c r="Y1398" s="276">
        <f t="shared" si="432"/>
        <v>10604.4978766391</v>
      </c>
      <c r="Z1398" s="36">
        <f t="shared" si="445"/>
        <v>21030.646740132041</v>
      </c>
      <c r="AA1398" s="36">
        <f t="shared" si="446"/>
        <v>10426.148863492941</v>
      </c>
      <c r="AB1398" s="38">
        <f t="shared" si="433"/>
        <v>-2.4156179279088974E-9</v>
      </c>
      <c r="AC1398" s="17"/>
      <c r="AD1398" s="17">
        <f t="shared" si="447"/>
        <v>19</v>
      </c>
      <c r="AH1398" s="103"/>
      <c r="AI1398" s="533"/>
    </row>
    <row r="1399" spans="1:35">
      <c r="A1399" s="533"/>
      <c r="C1399" s="67" t="str">
        <f>'Terminated loans'!F589</f>
        <v>E</v>
      </c>
      <c r="D1399" s="19">
        <f>'Terminated loans'!H589</f>
        <v>143990729</v>
      </c>
      <c r="E1399" s="19">
        <f>'Terminated loans'!I589</f>
        <v>98</v>
      </c>
      <c r="F1399" s="19" t="str">
        <f>'Terminated loans'!J589</f>
        <v xml:space="preserve">DOOKHITH B N                   </v>
      </c>
      <c r="G1399" s="547" t="str">
        <f t="shared" si="430"/>
        <v>A2</v>
      </c>
      <c r="H1399" s="21">
        <f>'Terminated loans'!L589</f>
        <v>40312</v>
      </c>
      <c r="I1399" s="21">
        <f>IF(B1399="VELS",'Terminated loans'!M589,'Terminated loans'!B589)</f>
        <v>40786</v>
      </c>
      <c r="J1399" s="34">
        <f t="shared" si="437"/>
        <v>16</v>
      </c>
      <c r="K1399" s="34">
        <f t="shared" si="434"/>
        <v>127</v>
      </c>
      <c r="L1399" s="34">
        <f t="shared" si="435"/>
        <v>16</v>
      </c>
      <c r="M1399" s="34">
        <f t="shared" si="436"/>
        <v>16</v>
      </c>
      <c r="N1399" s="52">
        <f t="shared" si="448"/>
        <v>16</v>
      </c>
      <c r="O1399" s="318">
        <f>+'Terminated loans'!S589</f>
        <v>65099</v>
      </c>
      <c r="P1399" s="26">
        <f>+'Terminated loans'!T589</f>
        <v>0.05</v>
      </c>
      <c r="Q1399" s="536">
        <f t="shared" si="431"/>
        <v>0.104</v>
      </c>
      <c r="R1399" s="222">
        <f t="shared" si="438"/>
        <v>4214.2846544306494</v>
      </c>
      <c r="S1399" s="36">
        <f t="shared" si="439"/>
        <v>62709.338475805736</v>
      </c>
      <c r="T1399" s="36">
        <f t="shared" si="440"/>
        <v>2389.6615241942636</v>
      </c>
      <c r="U1399" s="36">
        <f t="shared" si="441"/>
        <v>4719.2159950840214</v>
      </c>
      <c r="V1399" s="36">
        <f t="shared" si="442"/>
        <v>2329.5544708903908</v>
      </c>
      <c r="W1399" s="37">
        <f t="shared" si="443"/>
        <v>2389.6615241936306</v>
      </c>
      <c r="X1399" s="36">
        <f t="shared" si="444"/>
        <v>2389.6615241942636</v>
      </c>
      <c r="Y1399" s="276">
        <f t="shared" si="432"/>
        <v>2389.6615241936306</v>
      </c>
      <c r="Z1399" s="36">
        <f t="shared" si="445"/>
        <v>4719.2159950840214</v>
      </c>
      <c r="AA1399" s="36">
        <f t="shared" si="446"/>
        <v>2329.5544708903908</v>
      </c>
      <c r="AB1399" s="38">
        <f t="shared" si="433"/>
        <v>-6.3300831243395805E-10</v>
      </c>
      <c r="AC1399" s="17"/>
      <c r="AD1399" s="17">
        <f t="shared" si="447"/>
        <v>16</v>
      </c>
      <c r="AH1399" s="103"/>
      <c r="AI1399" s="533"/>
    </row>
    <row r="1400" spans="1:35">
      <c r="A1400" s="533"/>
      <c r="C1400" s="67" t="str">
        <f>'Terminated loans'!F590</f>
        <v>E</v>
      </c>
      <c r="D1400" s="19">
        <f>'Terminated loans'!H590</f>
        <v>143990818</v>
      </c>
      <c r="E1400" s="19">
        <f>'Terminated loans'!I590</f>
        <v>98</v>
      </c>
      <c r="F1400" s="19" t="str">
        <f>'Terminated loans'!J590</f>
        <v xml:space="preserve">BUNDHUN D                      </v>
      </c>
      <c r="G1400" s="547" t="str">
        <f t="shared" si="430"/>
        <v>A2</v>
      </c>
      <c r="H1400" s="21">
        <f>'Terminated loans'!L590</f>
        <v>40213</v>
      </c>
      <c r="I1400" s="21">
        <f>IF(B1400="VELS",'Terminated loans'!M590,'Terminated loans'!B590)</f>
        <v>40786</v>
      </c>
      <c r="J1400" s="34">
        <f t="shared" si="437"/>
        <v>19</v>
      </c>
      <c r="K1400" s="34">
        <f t="shared" si="434"/>
        <v>130</v>
      </c>
      <c r="L1400" s="34">
        <f t="shared" si="435"/>
        <v>19</v>
      </c>
      <c r="M1400" s="34">
        <f t="shared" si="436"/>
        <v>19</v>
      </c>
      <c r="N1400" s="52">
        <f t="shared" si="448"/>
        <v>19</v>
      </c>
      <c r="O1400" s="318">
        <f>+'Terminated loans'!S590</f>
        <v>148287</v>
      </c>
      <c r="P1400" s="26">
        <f>+'Terminated loans'!T590</f>
        <v>0.05</v>
      </c>
      <c r="Q1400" s="536">
        <f t="shared" si="431"/>
        <v>0.104</v>
      </c>
      <c r="R1400" s="222">
        <f t="shared" si="438"/>
        <v>8133.8257535839875</v>
      </c>
      <c r="S1400" s="36">
        <f t="shared" si="439"/>
        <v>141924.3012740151</v>
      </c>
      <c r="T1400" s="36">
        <f t="shared" si="440"/>
        <v>6362.6987259848975</v>
      </c>
      <c r="U1400" s="36">
        <f t="shared" si="441"/>
        <v>12618.388044079242</v>
      </c>
      <c r="V1400" s="36">
        <f t="shared" si="442"/>
        <v>6255.6893180957704</v>
      </c>
      <c r="W1400" s="37">
        <f t="shared" si="443"/>
        <v>6362.6987259834714</v>
      </c>
      <c r="X1400" s="36">
        <f t="shared" si="444"/>
        <v>6362.6987259848975</v>
      </c>
      <c r="Y1400" s="276">
        <f t="shared" si="432"/>
        <v>6362.6987259834714</v>
      </c>
      <c r="Z1400" s="36">
        <f t="shared" si="445"/>
        <v>12618.388044079242</v>
      </c>
      <c r="AA1400" s="36">
        <f t="shared" si="446"/>
        <v>6255.6893180957704</v>
      </c>
      <c r="AB1400" s="38">
        <f t="shared" si="433"/>
        <v>-1.4260876923799515E-9</v>
      </c>
      <c r="AC1400" s="17"/>
      <c r="AD1400" s="17">
        <f t="shared" si="447"/>
        <v>19</v>
      </c>
      <c r="AH1400" s="103"/>
      <c r="AI1400" s="533"/>
    </row>
    <row r="1401" spans="1:35">
      <c r="A1401" s="533"/>
      <c r="C1401" s="67" t="str">
        <f>'Terminated loans'!F591</f>
        <v>E</v>
      </c>
      <c r="D1401" s="19">
        <f>'Terminated loans'!H591</f>
        <v>143991601</v>
      </c>
      <c r="E1401" s="19">
        <f>'Terminated loans'!I591</f>
        <v>98</v>
      </c>
      <c r="F1401" s="19" t="str">
        <f>'Terminated loans'!J591</f>
        <v xml:space="preserve">BAHADOOR R I                   </v>
      </c>
      <c r="G1401" s="547" t="str">
        <f t="shared" si="430"/>
        <v>A2</v>
      </c>
      <c r="H1401" s="21">
        <f>'Terminated loans'!L591</f>
        <v>40289</v>
      </c>
      <c r="I1401" s="21">
        <f>IF(B1401="VELS",'Terminated loans'!M591,'Terminated loans'!B591)</f>
        <v>40786</v>
      </c>
      <c r="J1401" s="34">
        <f t="shared" si="437"/>
        <v>16</v>
      </c>
      <c r="K1401" s="34">
        <f t="shared" si="434"/>
        <v>127</v>
      </c>
      <c r="L1401" s="34">
        <f t="shared" si="435"/>
        <v>16</v>
      </c>
      <c r="M1401" s="34">
        <f t="shared" si="436"/>
        <v>16</v>
      </c>
      <c r="N1401" s="52">
        <f t="shared" si="448"/>
        <v>16</v>
      </c>
      <c r="O1401" s="318">
        <f>+'Terminated loans'!S591</f>
        <v>31216</v>
      </c>
      <c r="P1401" s="26">
        <f>+'Terminated loans'!T591</f>
        <v>0.05</v>
      </c>
      <c r="Q1401" s="536">
        <f t="shared" si="431"/>
        <v>0.104</v>
      </c>
      <c r="R1401" s="222">
        <f t="shared" si="438"/>
        <v>2020.8161380774995</v>
      </c>
      <c r="S1401" s="36">
        <f t="shared" si="439"/>
        <v>30070.119508145315</v>
      </c>
      <c r="T1401" s="36">
        <f t="shared" si="440"/>
        <v>1145.8804918546848</v>
      </c>
      <c r="U1401" s="36">
        <f t="shared" si="441"/>
        <v>2262.9387010943719</v>
      </c>
      <c r="V1401" s="36">
        <f t="shared" si="442"/>
        <v>1117.0582092399927</v>
      </c>
      <c r="W1401" s="37">
        <f t="shared" si="443"/>
        <v>1145.8804918543792</v>
      </c>
      <c r="X1401" s="36">
        <f t="shared" si="444"/>
        <v>1145.8804918546848</v>
      </c>
      <c r="Y1401" s="276">
        <f t="shared" si="432"/>
        <v>1145.8804918543792</v>
      </c>
      <c r="Z1401" s="36">
        <f t="shared" si="445"/>
        <v>2262.9387010943719</v>
      </c>
      <c r="AA1401" s="36">
        <f t="shared" si="446"/>
        <v>1117.0582092399927</v>
      </c>
      <c r="AB1401" s="38">
        <f t="shared" si="433"/>
        <v>-3.0559021979570389E-10</v>
      </c>
      <c r="AC1401" s="17"/>
      <c r="AD1401" s="17">
        <f t="shared" si="447"/>
        <v>16</v>
      </c>
      <c r="AH1401" s="103"/>
      <c r="AI1401" s="533"/>
    </row>
    <row r="1402" spans="1:35">
      <c r="A1402" s="533"/>
      <c r="C1402" s="67" t="str">
        <f>'Terminated loans'!F592</f>
        <v>E</v>
      </c>
      <c r="D1402" s="19">
        <f>'Terminated loans'!H592</f>
        <v>143991830</v>
      </c>
      <c r="E1402" s="19">
        <f>'Terminated loans'!I592</f>
        <v>98</v>
      </c>
      <c r="F1402" s="19" t="str">
        <f>'Terminated loans'!J592</f>
        <v xml:space="preserve">SEETARAM N K                   </v>
      </c>
      <c r="G1402" s="547" t="str">
        <f t="shared" si="430"/>
        <v>B2</v>
      </c>
      <c r="H1402" s="21">
        <f>'Terminated loans'!L592</f>
        <v>40478</v>
      </c>
      <c r="I1402" s="21">
        <f>IF(B1402="VELS",'Terminated loans'!M592,'Terminated loans'!B592)</f>
        <v>40786</v>
      </c>
      <c r="J1402" s="34">
        <f t="shared" si="437"/>
        <v>10</v>
      </c>
      <c r="K1402" s="34">
        <f t="shared" si="434"/>
        <v>121</v>
      </c>
      <c r="L1402" s="34">
        <f t="shared" si="435"/>
        <v>10</v>
      </c>
      <c r="M1402" s="34">
        <f t="shared" si="436"/>
        <v>10</v>
      </c>
      <c r="N1402" s="52">
        <f t="shared" si="448"/>
        <v>10</v>
      </c>
      <c r="O1402" s="318">
        <f>+'Terminated loans'!S592</f>
        <v>81475</v>
      </c>
      <c r="P1402" s="26">
        <f>+'Terminated loans'!T592</f>
        <v>0.05</v>
      </c>
      <c r="Q1402" s="536">
        <f t="shared" si="431"/>
        <v>9.4E-2</v>
      </c>
      <c r="R1402" s="222">
        <f t="shared" si="438"/>
        <v>8335.3780429780418</v>
      </c>
      <c r="S1402" s="36">
        <f t="shared" si="439"/>
        <v>79872.341670885493</v>
      </c>
      <c r="T1402" s="36">
        <f t="shared" si="440"/>
        <v>1602.6583291145071</v>
      </c>
      <c r="U1402" s="36">
        <f t="shared" si="441"/>
        <v>3481.4387588952668</v>
      </c>
      <c r="V1402" s="36">
        <f t="shared" si="442"/>
        <v>1878.780429780425</v>
      </c>
      <c r="W1402" s="37">
        <f t="shared" si="443"/>
        <v>1602.6583291148418</v>
      </c>
      <c r="X1402" s="36">
        <f t="shared" si="444"/>
        <v>1602.6583291145071</v>
      </c>
      <c r="Y1402" s="276">
        <f t="shared" si="432"/>
        <v>1602.6583291148418</v>
      </c>
      <c r="Z1402" s="36">
        <f t="shared" si="445"/>
        <v>3481.4387588952668</v>
      </c>
      <c r="AA1402" s="36">
        <f t="shared" si="446"/>
        <v>1878.780429780425</v>
      </c>
      <c r="AB1402" s="38">
        <f t="shared" si="433"/>
        <v>3.3469405025243759E-10</v>
      </c>
      <c r="AC1402" s="17"/>
      <c r="AD1402" s="17">
        <f t="shared" si="447"/>
        <v>10</v>
      </c>
      <c r="AH1402" s="103"/>
      <c r="AI1402" s="533"/>
    </row>
    <row r="1403" spans="1:35">
      <c r="A1403" s="533"/>
      <c r="C1403" s="67" t="str">
        <f>'Terminated loans'!F593</f>
        <v>E</v>
      </c>
      <c r="D1403" s="19">
        <f>'Terminated loans'!H593</f>
        <v>143992187</v>
      </c>
      <c r="E1403" s="19">
        <f>'Terminated loans'!I593</f>
        <v>98</v>
      </c>
      <c r="F1403" s="19" t="str">
        <f>'Terminated loans'!J593</f>
        <v xml:space="preserve">RAMLOLL N                      </v>
      </c>
      <c r="G1403" s="547" t="str">
        <f t="shared" si="430"/>
        <v>A2</v>
      </c>
      <c r="H1403" s="21">
        <f>'Terminated loans'!L593</f>
        <v>40325</v>
      </c>
      <c r="I1403" s="21">
        <f>IF(B1403="VELS",'Terminated loans'!M593,'Terminated loans'!B593)</f>
        <v>40786</v>
      </c>
      <c r="J1403" s="34">
        <f t="shared" si="437"/>
        <v>15</v>
      </c>
      <c r="K1403" s="34">
        <f t="shared" si="434"/>
        <v>126</v>
      </c>
      <c r="L1403" s="34">
        <f t="shared" si="435"/>
        <v>15</v>
      </c>
      <c r="M1403" s="34">
        <f t="shared" si="436"/>
        <v>15</v>
      </c>
      <c r="N1403" s="52">
        <f t="shared" si="448"/>
        <v>15</v>
      </c>
      <c r="O1403" s="318">
        <f>+'Terminated loans'!S593</f>
        <v>248561</v>
      </c>
      <c r="P1403" s="26">
        <f>+'Terminated loans'!T593</f>
        <v>0.05</v>
      </c>
      <c r="Q1403" s="536">
        <f t="shared" si="431"/>
        <v>0.104</v>
      </c>
      <c r="R1403" s="222">
        <f t="shared" si="438"/>
        <v>17128.449750394913</v>
      </c>
      <c r="S1403" s="36">
        <f t="shared" si="439"/>
        <v>239954.97665823984</v>
      </c>
      <c r="T1403" s="36">
        <f t="shared" si="440"/>
        <v>8606.0233417601557</v>
      </c>
      <c r="U1403" s="36">
        <f t="shared" si="441"/>
        <v>16971.76959768121</v>
      </c>
      <c r="V1403" s="36">
        <f t="shared" si="442"/>
        <v>8365.7462559236737</v>
      </c>
      <c r="W1403" s="37">
        <f t="shared" si="443"/>
        <v>8606.0233417575364</v>
      </c>
      <c r="X1403" s="36">
        <f t="shared" si="444"/>
        <v>8606.0233417601557</v>
      </c>
      <c r="Y1403" s="276">
        <f t="shared" si="432"/>
        <v>8606.0233417575364</v>
      </c>
      <c r="Z1403" s="36">
        <f t="shared" si="445"/>
        <v>16971.76959768121</v>
      </c>
      <c r="AA1403" s="36">
        <f t="shared" si="446"/>
        <v>8365.7462559236737</v>
      </c>
      <c r="AB1403" s="38">
        <f t="shared" si="433"/>
        <v>-2.6193447411060333E-9</v>
      </c>
      <c r="AC1403" s="17"/>
      <c r="AD1403" s="17">
        <f t="shared" si="447"/>
        <v>15</v>
      </c>
      <c r="AH1403" s="103"/>
      <c r="AI1403" s="533"/>
    </row>
    <row r="1404" spans="1:35">
      <c r="A1404" s="533"/>
      <c r="C1404" s="67" t="str">
        <f>'Terminated loans'!F594</f>
        <v>E</v>
      </c>
      <c r="D1404" s="19">
        <f>'Terminated loans'!H594</f>
        <v>143992438</v>
      </c>
      <c r="E1404" s="19">
        <f>'Terminated loans'!I594</f>
        <v>98</v>
      </c>
      <c r="F1404" s="19" t="str">
        <f>'Terminated loans'!J594</f>
        <v xml:space="preserve">NOORAH B S                     </v>
      </c>
      <c r="G1404" s="547" t="str">
        <f t="shared" si="430"/>
        <v>A2</v>
      </c>
      <c r="H1404" s="21">
        <f>'Terminated loans'!L594</f>
        <v>40410</v>
      </c>
      <c r="I1404" s="21">
        <f>IF(B1404="VELS",'Terminated loans'!M594,'Terminated loans'!B594)</f>
        <v>40786</v>
      </c>
      <c r="J1404" s="34">
        <f t="shared" si="437"/>
        <v>12</v>
      </c>
      <c r="K1404" s="34">
        <f t="shared" si="434"/>
        <v>123</v>
      </c>
      <c r="L1404" s="34">
        <f t="shared" si="435"/>
        <v>12</v>
      </c>
      <c r="M1404" s="34">
        <f t="shared" si="436"/>
        <v>12</v>
      </c>
      <c r="N1404" s="52">
        <f t="shared" si="448"/>
        <v>12</v>
      </c>
      <c r="O1404" s="318">
        <f>+'Terminated loans'!S594</f>
        <v>132014</v>
      </c>
      <c r="P1404" s="26">
        <f>+'Terminated loans'!T594</f>
        <v>0.05</v>
      </c>
      <c r="Q1404" s="536">
        <f t="shared" si="431"/>
        <v>0.104</v>
      </c>
      <c r="R1404" s="222">
        <f t="shared" si="438"/>
        <v>11301.3861008227</v>
      </c>
      <c r="S1404" s="36">
        <f t="shared" si="439"/>
        <v>128276.1109237386</v>
      </c>
      <c r="T1404" s="36">
        <f t="shared" si="440"/>
        <v>3737.8890762614028</v>
      </c>
      <c r="U1404" s="36">
        <f t="shared" si="441"/>
        <v>7340.5222861324291</v>
      </c>
      <c r="V1404" s="36">
        <f t="shared" si="442"/>
        <v>3602.6332098724379</v>
      </c>
      <c r="W1404" s="37">
        <f t="shared" si="443"/>
        <v>3737.8890762599913</v>
      </c>
      <c r="X1404" s="36">
        <f t="shared" si="444"/>
        <v>3737.8890762614028</v>
      </c>
      <c r="Y1404" s="276">
        <f t="shared" si="432"/>
        <v>3737.8890762599913</v>
      </c>
      <c r="Z1404" s="36">
        <f t="shared" si="445"/>
        <v>7340.5222861324291</v>
      </c>
      <c r="AA1404" s="36">
        <f t="shared" si="446"/>
        <v>3602.6332098724379</v>
      </c>
      <c r="AB1404" s="38">
        <f t="shared" si="433"/>
        <v>-1.4115357771515846E-9</v>
      </c>
      <c r="AC1404" s="17"/>
      <c r="AD1404" s="17">
        <f t="shared" si="447"/>
        <v>12</v>
      </c>
      <c r="AH1404" s="103"/>
      <c r="AI1404" s="533"/>
    </row>
    <row r="1405" spans="1:35">
      <c r="A1405" s="533"/>
      <c r="C1405" s="67" t="str">
        <f>'Terminated loans'!F595</f>
        <v>E</v>
      </c>
      <c r="D1405" s="19">
        <f>'Terminated loans'!H595</f>
        <v>143993051</v>
      </c>
      <c r="E1405" s="19">
        <f>'Terminated loans'!I595</f>
        <v>97</v>
      </c>
      <c r="F1405" s="19" t="str">
        <f>'Terminated loans'!J595</f>
        <v xml:space="preserve">BAHADOOR R I                   </v>
      </c>
      <c r="G1405" s="547" t="str">
        <f t="shared" ref="G1405:G1468" si="449">IF(H1405&lt;$P$5,"A",IF(H1405&lt;$P$6,"B",IF(H1405&lt;$P$7,"C",IF(H1405&lt;$P$8,"D",IF(H1405&lt;$P$9,"E",IF(H1405&lt;$P$10,"F",IF(H1405&lt;$P$11,"G",IF(H1405&lt;$P$12,"I",IF(H1405&lt;$P$13,"J",IF(H1405&lt;$P$14,"K","L"))))))))))&amp;IF(OR(P1405=0,P1405&gt;=5%),2,1)</f>
        <v>A2</v>
      </c>
      <c r="H1405" s="21">
        <f>'Terminated loans'!L595</f>
        <v>40428</v>
      </c>
      <c r="I1405" s="21">
        <f>IF(B1405="VELS",'Terminated loans'!M595,'Terminated loans'!B595)</f>
        <v>40786</v>
      </c>
      <c r="J1405" s="34">
        <f t="shared" si="437"/>
        <v>12</v>
      </c>
      <c r="K1405" s="34">
        <f t="shared" si="434"/>
        <v>123</v>
      </c>
      <c r="L1405" s="34">
        <f t="shared" si="435"/>
        <v>12</v>
      </c>
      <c r="M1405" s="34">
        <f t="shared" si="436"/>
        <v>12</v>
      </c>
      <c r="N1405" s="52">
        <f t="shared" si="448"/>
        <v>12</v>
      </c>
      <c r="O1405" s="318">
        <f>+'Terminated loans'!S595</f>
        <v>56620</v>
      </c>
      <c r="P1405" s="26">
        <f>+'Terminated loans'!T595</f>
        <v>0</v>
      </c>
      <c r="Q1405" s="536">
        <f t="shared" ref="Q1405:Q1468" si="450">VLOOKUP(G1405,$O$3:$Q$28,3,FALSE)</f>
        <v>0.104</v>
      </c>
      <c r="R1405" s="222">
        <f t="shared" si="438"/>
        <v>4718.333333333333</v>
      </c>
      <c r="S1405" s="36">
        <f t="shared" si="439"/>
        <v>53555.328934189769</v>
      </c>
      <c r="T1405" s="36">
        <f t="shared" si="440"/>
        <v>3064.6710658102311</v>
      </c>
      <c r="U1405" s="36">
        <f t="shared" si="441"/>
        <v>3064.6710658096708</v>
      </c>
      <c r="V1405" s="36">
        <f t="shared" si="442"/>
        <v>0</v>
      </c>
      <c r="W1405" s="37">
        <f t="shared" si="443"/>
        <v>3064.6710658096708</v>
      </c>
      <c r="X1405" s="36">
        <f t="shared" si="444"/>
        <v>3064.6710658102311</v>
      </c>
      <c r="Y1405" s="276">
        <f t="shared" si="432"/>
        <v>3064.6710658096708</v>
      </c>
      <c r="Z1405" s="36">
        <f t="shared" si="445"/>
        <v>3064.6710658096708</v>
      </c>
      <c r="AA1405" s="36">
        <f t="shared" si="446"/>
        <v>0</v>
      </c>
      <c r="AB1405" s="38">
        <f t="shared" si="433"/>
        <v>-5.6024873629212379E-10</v>
      </c>
      <c r="AC1405" s="17"/>
      <c r="AD1405" s="17">
        <f t="shared" si="447"/>
        <v>12</v>
      </c>
      <c r="AH1405" s="103"/>
      <c r="AI1405" s="533"/>
    </row>
    <row r="1406" spans="1:35">
      <c r="A1406" s="533"/>
      <c r="C1406" s="67" t="str">
        <f>'Terminated loans'!F596</f>
        <v>E</v>
      </c>
      <c r="D1406" s="19">
        <f>'Terminated loans'!H596</f>
        <v>143993949</v>
      </c>
      <c r="E1406" s="19">
        <f>'Terminated loans'!I596</f>
        <v>98</v>
      </c>
      <c r="F1406" s="19" t="str">
        <f>'Terminated loans'!J596</f>
        <v xml:space="preserve">DOOKHITH B N                   </v>
      </c>
      <c r="G1406" s="547" t="str">
        <f t="shared" si="449"/>
        <v>B2</v>
      </c>
      <c r="H1406" s="21">
        <f>'Terminated loans'!L596</f>
        <v>40459</v>
      </c>
      <c r="I1406" s="21">
        <f>IF(B1406="VELS",'Terminated loans'!M596,'Terminated loans'!B596)</f>
        <v>40786</v>
      </c>
      <c r="J1406" s="34">
        <f t="shared" si="437"/>
        <v>11</v>
      </c>
      <c r="K1406" s="34">
        <f t="shared" si="434"/>
        <v>122</v>
      </c>
      <c r="L1406" s="34">
        <f t="shared" si="435"/>
        <v>11</v>
      </c>
      <c r="M1406" s="34">
        <f t="shared" si="436"/>
        <v>11</v>
      </c>
      <c r="N1406" s="52">
        <f t="shared" si="448"/>
        <v>11</v>
      </c>
      <c r="O1406" s="318">
        <f>+'Terminated loans'!S596</f>
        <v>70214</v>
      </c>
      <c r="P1406" s="26">
        <f>+'Terminated loans'!T596</f>
        <v>0.05</v>
      </c>
      <c r="Q1406" s="536">
        <f t="shared" si="450"/>
        <v>9.4E-2</v>
      </c>
      <c r="R1406" s="222">
        <f t="shared" si="438"/>
        <v>6543.774016142972</v>
      </c>
      <c r="S1406" s="36">
        <f t="shared" si="439"/>
        <v>68710.145502887084</v>
      </c>
      <c r="T1406" s="36">
        <f t="shared" si="440"/>
        <v>1503.8544971129159</v>
      </c>
      <c r="U1406" s="36">
        <f t="shared" si="441"/>
        <v>3271.3686746859021</v>
      </c>
      <c r="V1406" s="36">
        <f t="shared" si="442"/>
        <v>1767.5141775726952</v>
      </c>
      <c r="W1406" s="37">
        <f t="shared" si="443"/>
        <v>1503.8544971132069</v>
      </c>
      <c r="X1406" s="36">
        <f t="shared" si="444"/>
        <v>1503.8544971129159</v>
      </c>
      <c r="Y1406" s="276">
        <f t="shared" si="432"/>
        <v>1503.8544971132069</v>
      </c>
      <c r="Z1406" s="36">
        <f t="shared" si="445"/>
        <v>3271.3686746859021</v>
      </c>
      <c r="AA1406" s="36">
        <f t="shared" si="446"/>
        <v>1767.5141775726952</v>
      </c>
      <c r="AB1406" s="38">
        <f t="shared" si="433"/>
        <v>2.9103830456733704E-10</v>
      </c>
      <c r="AC1406" s="17"/>
      <c r="AD1406" s="17">
        <f t="shared" si="447"/>
        <v>11</v>
      </c>
      <c r="AH1406" s="103"/>
      <c r="AI1406" s="533"/>
    </row>
    <row r="1407" spans="1:35">
      <c r="A1407" s="533"/>
      <c r="C1407" s="67" t="str">
        <f>'Terminated loans'!F597</f>
        <v>E</v>
      </c>
      <c r="D1407" s="19">
        <f>'Terminated loans'!H597</f>
        <v>283050521</v>
      </c>
      <c r="E1407" s="19">
        <f>'Terminated loans'!I597</f>
        <v>98</v>
      </c>
      <c r="F1407" s="19" t="str">
        <f>'Terminated loans'!J597</f>
        <v xml:space="preserve">ROUSSETY J N R                 </v>
      </c>
      <c r="G1407" s="547" t="str">
        <f t="shared" si="449"/>
        <v>A2</v>
      </c>
      <c r="H1407" s="21">
        <f>'Terminated loans'!L597</f>
        <v>40428</v>
      </c>
      <c r="I1407" s="21">
        <f>IF(B1407="VELS",'Terminated loans'!M597,'Terminated loans'!B597)</f>
        <v>40786</v>
      </c>
      <c r="J1407" s="34">
        <f t="shared" si="437"/>
        <v>12</v>
      </c>
      <c r="K1407" s="34">
        <f t="shared" si="434"/>
        <v>123</v>
      </c>
      <c r="L1407" s="34">
        <f t="shared" si="435"/>
        <v>12</v>
      </c>
      <c r="M1407" s="34">
        <f t="shared" si="436"/>
        <v>12</v>
      </c>
      <c r="N1407" s="52">
        <f t="shared" si="448"/>
        <v>12</v>
      </c>
      <c r="O1407" s="318">
        <f>+'Terminated loans'!S597</f>
        <v>124896</v>
      </c>
      <c r="P1407" s="26">
        <f>+'Terminated loans'!T597</f>
        <v>0.05</v>
      </c>
      <c r="Q1407" s="536">
        <f t="shared" si="450"/>
        <v>0.104</v>
      </c>
      <c r="R1407" s="222">
        <f t="shared" si="438"/>
        <v>10692.03204545239</v>
      </c>
      <c r="S1407" s="36">
        <f t="shared" si="439"/>
        <v>121359.65238483236</v>
      </c>
      <c r="T1407" s="36">
        <f t="shared" si="440"/>
        <v>3536.3476151676441</v>
      </c>
      <c r="U1407" s="36">
        <f t="shared" si="441"/>
        <v>6944.7321605950565</v>
      </c>
      <c r="V1407" s="36">
        <f t="shared" si="442"/>
        <v>3408.3845454286929</v>
      </c>
      <c r="W1407" s="37">
        <f t="shared" si="443"/>
        <v>3536.3476151663635</v>
      </c>
      <c r="X1407" s="36">
        <f t="shared" si="444"/>
        <v>3536.3476151676441</v>
      </c>
      <c r="Y1407" s="276">
        <f t="shared" si="432"/>
        <v>3536.3476151663635</v>
      </c>
      <c r="Z1407" s="36">
        <f t="shared" si="445"/>
        <v>6944.7321605950565</v>
      </c>
      <c r="AA1407" s="36">
        <f t="shared" si="446"/>
        <v>3408.3845454286929</v>
      </c>
      <c r="AB1407" s="38">
        <f t="shared" si="433"/>
        <v>-1.280568540096283E-9</v>
      </c>
      <c r="AC1407" s="17"/>
      <c r="AD1407" s="17">
        <f t="shared" si="447"/>
        <v>12</v>
      </c>
      <c r="AH1407" s="103"/>
      <c r="AI1407" s="533"/>
    </row>
    <row r="1408" spans="1:35">
      <c r="A1408" s="533"/>
      <c r="C1408" s="67" t="str">
        <f>'Terminated loans'!F598</f>
        <v>E</v>
      </c>
      <c r="D1408" s="19">
        <f>'Terminated loans'!H598</f>
        <v>143993817</v>
      </c>
      <c r="E1408" s="19">
        <f>'Terminated loans'!I598</f>
        <v>98</v>
      </c>
      <c r="F1408" s="19" t="str">
        <f>'Terminated loans'!J598</f>
        <v xml:space="preserve">REEKHAYE H                     </v>
      </c>
      <c r="G1408" s="547" t="str">
        <f t="shared" si="449"/>
        <v>B2</v>
      </c>
      <c r="H1408" s="21">
        <f>'Terminated loans'!L598</f>
        <v>40511</v>
      </c>
      <c r="I1408" s="21">
        <f>IF(B1408="VELS",'Terminated loans'!M598,'Terminated loans'!B598)</f>
        <v>40786</v>
      </c>
      <c r="J1408" s="34">
        <f t="shared" si="437"/>
        <v>9</v>
      </c>
      <c r="K1408" s="34">
        <f t="shared" si="434"/>
        <v>120</v>
      </c>
      <c r="L1408" s="34">
        <f t="shared" si="435"/>
        <v>9</v>
      </c>
      <c r="M1408" s="34">
        <f t="shared" si="436"/>
        <v>9</v>
      </c>
      <c r="N1408" s="52">
        <f t="shared" si="448"/>
        <v>9</v>
      </c>
      <c r="O1408" s="318">
        <f>+'Terminated loans'!S598</f>
        <v>189981</v>
      </c>
      <c r="P1408" s="26">
        <f>+'Terminated loans'!T598</f>
        <v>0.05</v>
      </c>
      <c r="Q1408" s="536">
        <f t="shared" si="450"/>
        <v>9.4E-2</v>
      </c>
      <c r="R1408" s="222">
        <f t="shared" si="438"/>
        <v>21551.208871177827</v>
      </c>
      <c r="S1408" s="36">
        <f t="shared" si="439"/>
        <v>186577.25064939639</v>
      </c>
      <c r="T1408" s="36">
        <f t="shared" si="440"/>
        <v>3403.7493506036117</v>
      </c>
      <c r="U1408" s="36">
        <f t="shared" si="441"/>
        <v>7383.6291912049637</v>
      </c>
      <c r="V1408" s="36">
        <f t="shared" si="442"/>
        <v>3979.8798406004789</v>
      </c>
      <c r="W1408" s="37">
        <f t="shared" si="443"/>
        <v>3403.7493506044848</v>
      </c>
      <c r="X1408" s="36">
        <f t="shared" si="444"/>
        <v>3403.7493506036117</v>
      </c>
      <c r="Y1408" s="276">
        <f t="shared" si="432"/>
        <v>3403.7493506044848</v>
      </c>
      <c r="Z1408" s="36">
        <f t="shared" si="445"/>
        <v>7383.6291912049637</v>
      </c>
      <c r="AA1408" s="36">
        <f t="shared" si="446"/>
        <v>3979.8798406004789</v>
      </c>
      <c r="AB1408" s="38">
        <f t="shared" si="433"/>
        <v>8.7311491370201111E-10</v>
      </c>
      <c r="AC1408" s="17"/>
      <c r="AD1408" s="17">
        <f t="shared" si="447"/>
        <v>9</v>
      </c>
      <c r="AH1408" s="103"/>
      <c r="AI1408" s="533"/>
    </row>
    <row r="1409" spans="1:35">
      <c r="A1409" s="533"/>
      <c r="C1409" s="67" t="str">
        <f>'Terminated loans'!F599</f>
        <v>E</v>
      </c>
      <c r="D1409" s="19">
        <f>'Terminated loans'!H599</f>
        <v>143994147</v>
      </c>
      <c r="E1409" s="19">
        <f>'Terminated loans'!I599</f>
        <v>98</v>
      </c>
      <c r="F1409" s="19" t="str">
        <f>'Terminated loans'!J599</f>
        <v xml:space="preserve">LOWTUN S B                     </v>
      </c>
      <c r="G1409" s="547" t="str">
        <f t="shared" si="449"/>
        <v>B2</v>
      </c>
      <c r="H1409" s="21">
        <f>'Terminated loans'!L599</f>
        <v>40568</v>
      </c>
      <c r="I1409" s="21">
        <f>IF(B1409="VELS",'Terminated loans'!M599,'Terminated loans'!B599)</f>
        <v>40786</v>
      </c>
      <c r="J1409" s="34">
        <f t="shared" si="437"/>
        <v>7</v>
      </c>
      <c r="K1409" s="34">
        <f t="shared" si="434"/>
        <v>118</v>
      </c>
      <c r="L1409" s="34">
        <f t="shared" si="435"/>
        <v>7</v>
      </c>
      <c r="M1409" s="34">
        <f t="shared" si="436"/>
        <v>7</v>
      </c>
      <c r="N1409" s="52">
        <f t="shared" si="448"/>
        <v>7</v>
      </c>
      <c r="O1409" s="318">
        <f>+'Terminated loans'!S599</f>
        <v>244224</v>
      </c>
      <c r="P1409" s="26">
        <f>+'Terminated loans'!T599</f>
        <v>0.05</v>
      </c>
      <c r="Q1409" s="536">
        <f t="shared" si="450"/>
        <v>9.4E-2</v>
      </c>
      <c r="R1409" s="222">
        <f t="shared" si="438"/>
        <v>35473.046360095694</v>
      </c>
      <c r="S1409" s="36">
        <f t="shared" si="439"/>
        <v>240710.22306257577</v>
      </c>
      <c r="T1409" s="36">
        <f t="shared" si="440"/>
        <v>3513.7769374242343</v>
      </c>
      <c r="U1409" s="36">
        <f t="shared" si="441"/>
        <v>7601.1014580951305</v>
      </c>
      <c r="V1409" s="36">
        <f t="shared" si="442"/>
        <v>4087.3245206698484</v>
      </c>
      <c r="W1409" s="37">
        <f t="shared" si="443"/>
        <v>3513.7769374252821</v>
      </c>
      <c r="X1409" s="36">
        <f t="shared" si="444"/>
        <v>3513.7769374242343</v>
      </c>
      <c r="Y1409" s="276">
        <f t="shared" si="432"/>
        <v>3513.7769374252821</v>
      </c>
      <c r="Z1409" s="36">
        <f t="shared" si="445"/>
        <v>7601.1014580951305</v>
      </c>
      <c r="AA1409" s="36">
        <f t="shared" si="446"/>
        <v>4087.3245206698484</v>
      </c>
      <c r="AB1409" s="38">
        <f t="shared" si="433"/>
        <v>1.0477378964424133E-9</v>
      </c>
      <c r="AC1409" s="17"/>
      <c r="AD1409" s="17">
        <f t="shared" si="447"/>
        <v>7</v>
      </c>
      <c r="AH1409" s="103"/>
      <c r="AI1409" s="533"/>
    </row>
    <row r="1410" spans="1:35">
      <c r="A1410" s="533"/>
      <c r="C1410" s="67" t="str">
        <f>'Terminated loans'!F600</f>
        <v>E</v>
      </c>
      <c r="D1410" s="19">
        <f>'Terminated loans'!H600</f>
        <v>143993248</v>
      </c>
      <c r="E1410" s="19">
        <f>'Terminated loans'!I600</f>
        <v>98</v>
      </c>
      <c r="F1410" s="19" t="str">
        <f>'Terminated loans'!J600</f>
        <v xml:space="preserve">GILLETTE N J                   </v>
      </c>
      <c r="G1410" s="547" t="str">
        <f t="shared" si="449"/>
        <v>B2</v>
      </c>
      <c r="H1410" s="21">
        <f>'Terminated loans'!L600</f>
        <v>40595</v>
      </c>
      <c r="I1410" s="21">
        <f>IF(B1410="VELS",'Terminated loans'!M600,'Terminated loans'!B600)</f>
        <v>40786</v>
      </c>
      <c r="J1410" s="34">
        <f t="shared" si="437"/>
        <v>6</v>
      </c>
      <c r="K1410" s="34">
        <f t="shared" si="434"/>
        <v>117</v>
      </c>
      <c r="L1410" s="34">
        <f t="shared" si="435"/>
        <v>6</v>
      </c>
      <c r="M1410" s="34">
        <f t="shared" si="436"/>
        <v>6</v>
      </c>
      <c r="N1410" s="52">
        <f t="shared" si="448"/>
        <v>6</v>
      </c>
      <c r="O1410" s="318">
        <f>+'Terminated loans'!S600</f>
        <v>77413</v>
      </c>
      <c r="P1410" s="26">
        <f>+'Terminated loans'!T600</f>
        <v>0.05</v>
      </c>
      <c r="Q1410" s="536">
        <f t="shared" si="450"/>
        <v>9.4E-2</v>
      </c>
      <c r="R1410" s="222">
        <f t="shared" si="438"/>
        <v>13090.975221138682</v>
      </c>
      <c r="S1410" s="36">
        <f t="shared" si="439"/>
        <v>76436.588813787472</v>
      </c>
      <c r="T1410" s="36">
        <f t="shared" si="440"/>
        <v>976.41118621252826</v>
      </c>
      <c r="U1410" s="36">
        <f t="shared" si="441"/>
        <v>2109.262513044916</v>
      </c>
      <c r="V1410" s="36">
        <f t="shared" si="442"/>
        <v>1132.8513268320967</v>
      </c>
      <c r="W1410" s="37">
        <f t="shared" si="443"/>
        <v>976.4111862128193</v>
      </c>
      <c r="X1410" s="36">
        <f t="shared" si="444"/>
        <v>976.41118621252826</v>
      </c>
      <c r="Y1410" s="276">
        <f t="shared" si="432"/>
        <v>976.4111862128193</v>
      </c>
      <c r="Z1410" s="36">
        <f t="shared" si="445"/>
        <v>2109.262513044916</v>
      </c>
      <c r="AA1410" s="36">
        <f t="shared" si="446"/>
        <v>1132.8513268320967</v>
      </c>
      <c r="AB1410" s="38">
        <f t="shared" si="433"/>
        <v>2.9103830456733704E-10</v>
      </c>
      <c r="AC1410" s="17"/>
      <c r="AD1410" s="17">
        <f t="shared" si="447"/>
        <v>6</v>
      </c>
      <c r="AH1410" s="103"/>
      <c r="AI1410" s="533"/>
    </row>
    <row r="1411" spans="1:35">
      <c r="A1411" s="533"/>
      <c r="C1411" s="67" t="str">
        <f>'Terminated loans'!F601</f>
        <v>E</v>
      </c>
      <c r="D1411" s="19">
        <f>'Terminated loans'!H601</f>
        <v>143994228</v>
      </c>
      <c r="E1411" s="19">
        <f>'Terminated loans'!I601</f>
        <v>98</v>
      </c>
      <c r="F1411" s="19" t="str">
        <f>'Terminated loans'!J601</f>
        <v xml:space="preserve">KOOTBAULLY S                   </v>
      </c>
      <c r="G1411" s="547" t="str">
        <f t="shared" si="449"/>
        <v>B2</v>
      </c>
      <c r="H1411" s="21">
        <f>'Terminated loans'!L601</f>
        <v>40576</v>
      </c>
      <c r="I1411" s="21">
        <f>IF(B1411="VELS",'Terminated loans'!M601,'Terminated loans'!B601)</f>
        <v>40786</v>
      </c>
      <c r="J1411" s="34">
        <f t="shared" si="437"/>
        <v>7</v>
      </c>
      <c r="K1411" s="34">
        <f t="shared" si="434"/>
        <v>118</v>
      </c>
      <c r="L1411" s="34">
        <f t="shared" si="435"/>
        <v>7</v>
      </c>
      <c r="M1411" s="34">
        <f t="shared" si="436"/>
        <v>7</v>
      </c>
      <c r="N1411" s="52">
        <f t="shared" si="448"/>
        <v>7</v>
      </c>
      <c r="O1411" s="318">
        <f>+'Terminated loans'!S601</f>
        <v>195916</v>
      </c>
      <c r="P1411" s="26">
        <f>+'Terminated loans'!T601</f>
        <v>0.05</v>
      </c>
      <c r="Q1411" s="536">
        <f t="shared" si="450"/>
        <v>9.4E-2</v>
      </c>
      <c r="R1411" s="222">
        <f t="shared" si="438"/>
        <v>28456.406211856767</v>
      </c>
      <c r="S1411" s="36">
        <f t="shared" si="439"/>
        <v>193097.25523096661</v>
      </c>
      <c r="T1411" s="36">
        <f t="shared" si="440"/>
        <v>2818.7447690333938</v>
      </c>
      <c r="U1411" s="36">
        <f t="shared" si="441"/>
        <v>6097.5882520315936</v>
      </c>
      <c r="V1411" s="36">
        <f t="shared" si="442"/>
        <v>3278.843482997414</v>
      </c>
      <c r="W1411" s="37">
        <f t="shared" si="443"/>
        <v>2818.7447690341796</v>
      </c>
      <c r="X1411" s="36">
        <f t="shared" si="444"/>
        <v>2818.7447690333938</v>
      </c>
      <c r="Y1411" s="276">
        <f t="shared" si="432"/>
        <v>2818.7447690341796</v>
      </c>
      <c r="Z1411" s="36">
        <f t="shared" si="445"/>
        <v>6097.5882520315936</v>
      </c>
      <c r="AA1411" s="36">
        <f t="shared" si="446"/>
        <v>3278.843482997414</v>
      </c>
      <c r="AB1411" s="38">
        <f t="shared" si="433"/>
        <v>7.8580342233181E-10</v>
      </c>
      <c r="AC1411" s="17"/>
      <c r="AD1411" s="17">
        <f t="shared" si="447"/>
        <v>7</v>
      </c>
      <c r="AH1411" s="103"/>
      <c r="AI1411" s="533"/>
    </row>
    <row r="1412" spans="1:35">
      <c r="A1412" s="533"/>
      <c r="C1412" s="67" t="str">
        <f>'Terminated loans'!F602</f>
        <v>E</v>
      </c>
      <c r="D1412" s="19">
        <f>'Terminated loans'!H602</f>
        <v>143132870</v>
      </c>
      <c r="E1412" s="19">
        <f>'Terminated loans'!I602</f>
        <v>99</v>
      </c>
      <c r="F1412" s="19" t="str">
        <f>'Terminated loans'!J602</f>
        <v xml:space="preserve">DEELJORE L K (SL 2421)         </v>
      </c>
      <c r="G1412" s="547" t="str">
        <f t="shared" si="449"/>
        <v>C1</v>
      </c>
      <c r="H1412" s="21">
        <f>'Terminated loans'!L602</f>
        <v>40646</v>
      </c>
      <c r="I1412" s="21">
        <f>IF(B1412="VELS",'Terminated loans'!M602,'Terminated loans'!B602)</f>
        <v>40786</v>
      </c>
      <c r="J1412" s="34">
        <f t="shared" si="437"/>
        <v>5</v>
      </c>
      <c r="K1412" s="34">
        <f t="shared" si="434"/>
        <v>116</v>
      </c>
      <c r="L1412" s="34">
        <f t="shared" si="435"/>
        <v>5</v>
      </c>
      <c r="M1412" s="34">
        <f t="shared" si="436"/>
        <v>5</v>
      </c>
      <c r="N1412" s="52">
        <f t="shared" si="448"/>
        <v>5</v>
      </c>
      <c r="O1412" s="318">
        <f>+'Terminated loans'!S602</f>
        <v>2300046</v>
      </c>
      <c r="P1412" s="26">
        <f>+'Terminated loans'!T602</f>
        <v>0.03</v>
      </c>
      <c r="Q1412" s="536">
        <f t="shared" si="450"/>
        <v>8.1500000000000003E-2</v>
      </c>
      <c r="R1412" s="222">
        <f t="shared" si="438"/>
        <v>463465.01192379824</v>
      </c>
      <c r="S1412" s="36">
        <f t="shared" si="439"/>
        <v>2270847.7553587994</v>
      </c>
      <c r="T1412" s="36">
        <f t="shared" si="440"/>
        <v>29198.244641200639</v>
      </c>
      <c r="U1412" s="36">
        <f t="shared" si="441"/>
        <v>46477.304260230158</v>
      </c>
      <c r="V1412" s="36">
        <f t="shared" si="442"/>
        <v>17279.059618991334</v>
      </c>
      <c r="W1412" s="37">
        <f t="shared" si="443"/>
        <v>29198.244641238824</v>
      </c>
      <c r="X1412" s="36">
        <f t="shared" si="444"/>
        <v>29198.244641200639</v>
      </c>
      <c r="Y1412" s="276">
        <f t="shared" si="432"/>
        <v>29198.244641238824</v>
      </c>
      <c r="Z1412" s="36">
        <f t="shared" si="445"/>
        <v>46477.304260230158</v>
      </c>
      <c r="AA1412" s="36">
        <f t="shared" si="446"/>
        <v>17279.059618991334</v>
      </c>
      <c r="AB1412" s="38">
        <f t="shared" si="433"/>
        <v>3.8184225559234619E-8</v>
      </c>
      <c r="AC1412" s="17"/>
      <c r="AD1412" s="17">
        <f t="shared" si="447"/>
        <v>5</v>
      </c>
      <c r="AH1412" s="103"/>
      <c r="AI1412" s="533"/>
    </row>
    <row r="1413" spans="1:35">
      <c r="A1413" s="533"/>
      <c r="C1413" s="67" t="str">
        <f>'Terminated loans'!F603</f>
        <v>E</v>
      </c>
      <c r="D1413" s="19">
        <f>'Terminated loans'!H603</f>
        <v>143994783</v>
      </c>
      <c r="E1413" s="19">
        <f>'Terminated loans'!I603</f>
        <v>98</v>
      </c>
      <c r="F1413" s="19" t="str">
        <f>'Terminated loans'!J603</f>
        <v xml:space="preserve">BUNDHUN A B                    </v>
      </c>
      <c r="G1413" s="547" t="str">
        <f t="shared" si="449"/>
        <v>C2</v>
      </c>
      <c r="H1413" s="21">
        <f>'Terminated loans'!L603</f>
        <v>40679</v>
      </c>
      <c r="I1413" s="21">
        <f>IF(B1413="VELS",'Terminated loans'!M603,'Terminated loans'!B603)</f>
        <v>40786</v>
      </c>
      <c r="J1413" s="34">
        <f t="shared" si="437"/>
        <v>4</v>
      </c>
      <c r="K1413" s="34">
        <f t="shared" si="434"/>
        <v>115</v>
      </c>
      <c r="L1413" s="34">
        <f t="shared" si="435"/>
        <v>4</v>
      </c>
      <c r="M1413" s="34">
        <f t="shared" si="436"/>
        <v>4</v>
      </c>
      <c r="N1413" s="52">
        <f t="shared" si="448"/>
        <v>4</v>
      </c>
      <c r="O1413" s="318">
        <f>+'Terminated loans'!S603</f>
        <v>380405</v>
      </c>
      <c r="P1413" s="26">
        <f>+'Terminated loans'!T603</f>
        <v>0.05</v>
      </c>
      <c r="Q1413" s="536">
        <f t="shared" si="450"/>
        <v>9.9000000000000005E-2</v>
      </c>
      <c r="R1413" s="222">
        <f t="shared" si="438"/>
        <v>96093.947552216763</v>
      </c>
      <c r="S1413" s="36">
        <f t="shared" si="439"/>
        <v>376576.98350687959</v>
      </c>
      <c r="T1413" s="36">
        <f t="shared" si="440"/>
        <v>3828.0164931204054</v>
      </c>
      <c r="U1413" s="36">
        <f t="shared" si="441"/>
        <v>7798.8067019929877</v>
      </c>
      <c r="V1413" s="36">
        <f t="shared" si="442"/>
        <v>3970.7902088670526</v>
      </c>
      <c r="W1413" s="37">
        <f t="shared" si="443"/>
        <v>3828.0164931259351</v>
      </c>
      <c r="X1413" s="36">
        <f t="shared" si="444"/>
        <v>3828.0164931204054</v>
      </c>
      <c r="Y1413" s="276">
        <f t="shared" si="432"/>
        <v>3828.0164931259351</v>
      </c>
      <c r="Z1413" s="36">
        <f t="shared" si="445"/>
        <v>7798.8067019929877</v>
      </c>
      <c r="AA1413" s="36">
        <f t="shared" si="446"/>
        <v>3970.7902088670526</v>
      </c>
      <c r="AB1413" s="38">
        <f t="shared" si="433"/>
        <v>5.5297277867794037E-9</v>
      </c>
      <c r="AC1413" s="17"/>
      <c r="AD1413" s="17">
        <f t="shared" si="447"/>
        <v>4</v>
      </c>
      <c r="AH1413" s="103"/>
      <c r="AI1413" s="533"/>
    </row>
    <row r="1414" spans="1:35">
      <c r="A1414" s="533"/>
      <c r="C1414" s="67" t="str">
        <f>'Terminated loans'!F604</f>
        <v>E</v>
      </c>
      <c r="D1414" s="19">
        <f>'Terminated loans'!H604</f>
        <v>143994325</v>
      </c>
      <c r="E1414" s="19">
        <f>'Terminated loans'!I604</f>
        <v>98</v>
      </c>
      <c r="F1414" s="19" t="str">
        <f>'Terminated loans'!J604</f>
        <v xml:space="preserve">APPIAH-NARENDRA S              </v>
      </c>
      <c r="G1414" s="547" t="str">
        <f t="shared" si="449"/>
        <v>C2</v>
      </c>
      <c r="H1414" s="21">
        <f>'Terminated loans'!L604</f>
        <v>40676</v>
      </c>
      <c r="I1414" s="21">
        <f>IF(B1414="VELS",'Terminated loans'!M604,'Terminated loans'!B604)</f>
        <v>40786</v>
      </c>
      <c r="J1414" s="34">
        <f t="shared" si="437"/>
        <v>4</v>
      </c>
      <c r="K1414" s="34">
        <f t="shared" si="434"/>
        <v>115</v>
      </c>
      <c r="L1414" s="34">
        <f t="shared" si="435"/>
        <v>4</v>
      </c>
      <c r="M1414" s="34">
        <f t="shared" si="436"/>
        <v>4</v>
      </c>
      <c r="N1414" s="52">
        <f t="shared" si="448"/>
        <v>4</v>
      </c>
      <c r="O1414" s="318">
        <f>+'Terminated loans'!S604</f>
        <v>547641</v>
      </c>
      <c r="P1414" s="26">
        <f>+'Terminated loans'!T604</f>
        <v>0.05</v>
      </c>
      <c r="Q1414" s="536">
        <f t="shared" si="450"/>
        <v>9.9000000000000005E-2</v>
      </c>
      <c r="R1414" s="222">
        <f t="shared" si="438"/>
        <v>138339.36339281435</v>
      </c>
      <c r="S1414" s="36">
        <f t="shared" si="439"/>
        <v>542130.08720887231</v>
      </c>
      <c r="T1414" s="36">
        <f t="shared" si="440"/>
        <v>5510.9127911276883</v>
      </c>
      <c r="U1414" s="36">
        <f t="shared" si="441"/>
        <v>11227.366362393019</v>
      </c>
      <c r="V1414" s="36">
        <f t="shared" si="442"/>
        <v>5716.4535712574143</v>
      </c>
      <c r="W1414" s="37">
        <f t="shared" si="443"/>
        <v>5510.9127911356045</v>
      </c>
      <c r="X1414" s="36">
        <f t="shared" si="444"/>
        <v>5510.9127911276883</v>
      </c>
      <c r="Y1414" s="276">
        <f t="shared" si="432"/>
        <v>5510.9127911356045</v>
      </c>
      <c r="Z1414" s="36">
        <f t="shared" si="445"/>
        <v>11227.366362393019</v>
      </c>
      <c r="AA1414" s="36">
        <f t="shared" si="446"/>
        <v>5716.4535712574143</v>
      </c>
      <c r="AB1414" s="38">
        <f t="shared" si="433"/>
        <v>7.9162418842315674E-9</v>
      </c>
      <c r="AC1414" s="17"/>
      <c r="AD1414" s="17">
        <f t="shared" si="447"/>
        <v>4</v>
      </c>
      <c r="AH1414" s="103"/>
      <c r="AI1414" s="533"/>
    </row>
    <row r="1415" spans="1:35">
      <c r="A1415" s="533"/>
      <c r="C1415" s="67" t="str">
        <f>'Terminated loans'!F605</f>
        <v>E</v>
      </c>
      <c r="D1415" s="19">
        <f>'Terminated loans'!H605</f>
        <v>143993124</v>
      </c>
      <c r="E1415" s="19">
        <f>'Terminated loans'!I605</f>
        <v>98</v>
      </c>
      <c r="F1415" s="19" t="str">
        <f>'Terminated loans'!J605</f>
        <v xml:space="preserve">KEESOONY A K                   </v>
      </c>
      <c r="G1415" s="547" t="str">
        <f t="shared" si="449"/>
        <v>C2</v>
      </c>
      <c r="H1415" s="21">
        <f>'Terminated loans'!L605</f>
        <v>40723</v>
      </c>
      <c r="I1415" s="21">
        <f>IF(B1415="VELS",'Terminated loans'!M605,'Terminated loans'!B605)</f>
        <v>40786</v>
      </c>
      <c r="J1415" s="34">
        <f t="shared" si="437"/>
        <v>2</v>
      </c>
      <c r="K1415" s="34">
        <f t="shared" si="434"/>
        <v>113</v>
      </c>
      <c r="L1415" s="34">
        <f t="shared" si="435"/>
        <v>2</v>
      </c>
      <c r="M1415" s="34">
        <f t="shared" si="436"/>
        <v>2</v>
      </c>
      <c r="N1415" s="52">
        <f t="shared" si="448"/>
        <v>2</v>
      </c>
      <c r="O1415" s="318">
        <f>+'Terminated loans'!S605</f>
        <v>183066</v>
      </c>
      <c r="P1415" s="26">
        <f>+'Terminated loans'!T605</f>
        <v>0.05</v>
      </c>
      <c r="Q1415" s="536">
        <f t="shared" si="450"/>
        <v>9.9000000000000005E-2</v>
      </c>
      <c r="R1415" s="222">
        <f t="shared" si="438"/>
        <v>92105.477702702716</v>
      </c>
      <c r="S1415" s="36">
        <f t="shared" si="439"/>
        <v>181956.16449090926</v>
      </c>
      <c r="T1415" s="36">
        <f t="shared" si="440"/>
        <v>1109.8355090907426</v>
      </c>
      <c r="U1415" s="36">
        <f t="shared" si="441"/>
        <v>2254.7909144983278</v>
      </c>
      <c r="V1415" s="36">
        <f t="shared" si="442"/>
        <v>1144.9554054054315</v>
      </c>
      <c r="W1415" s="37">
        <f t="shared" si="443"/>
        <v>1109.8355090928962</v>
      </c>
      <c r="X1415" s="36">
        <f t="shared" si="444"/>
        <v>1109.8355090907426</v>
      </c>
      <c r="Y1415" s="276">
        <f t="shared" si="432"/>
        <v>1109.8355090928962</v>
      </c>
      <c r="Z1415" s="36">
        <f t="shared" si="445"/>
        <v>2254.7909144983278</v>
      </c>
      <c r="AA1415" s="36">
        <f t="shared" si="446"/>
        <v>1144.9554054054315</v>
      </c>
      <c r="AB1415" s="38">
        <f t="shared" si="433"/>
        <v>2.1536834537982941E-9</v>
      </c>
      <c r="AC1415" s="17"/>
      <c r="AD1415" s="17">
        <f t="shared" si="447"/>
        <v>2</v>
      </c>
      <c r="AH1415" s="103"/>
      <c r="AI1415" s="533"/>
    </row>
    <row r="1416" spans="1:35">
      <c r="A1416" s="533"/>
      <c r="C1416" s="67" t="str">
        <f>'Terminated loans'!F606</f>
        <v>E</v>
      </c>
      <c r="D1416" s="19">
        <f>'Terminated loans'!H606</f>
        <v>143995062</v>
      </c>
      <c r="E1416" s="19">
        <f>'Terminated loans'!I606</f>
        <v>98</v>
      </c>
      <c r="F1416" s="19" t="str">
        <f>'Terminated loans'!J606</f>
        <v xml:space="preserve">DAUMOO U P                     </v>
      </c>
      <c r="G1416" s="547" t="str">
        <f t="shared" si="449"/>
        <v>C2</v>
      </c>
      <c r="H1416" s="21">
        <f>'Terminated loans'!L606</f>
        <v>40701</v>
      </c>
      <c r="I1416" s="21">
        <f>IF(B1416="VELS",'Terminated loans'!M606,'Terminated loans'!B606)</f>
        <v>40786</v>
      </c>
      <c r="J1416" s="34">
        <f t="shared" si="437"/>
        <v>3</v>
      </c>
      <c r="K1416" s="34">
        <f t="shared" si="434"/>
        <v>114</v>
      </c>
      <c r="L1416" s="34">
        <f t="shared" si="435"/>
        <v>3</v>
      </c>
      <c r="M1416" s="34">
        <f t="shared" si="436"/>
        <v>3</v>
      </c>
      <c r="N1416" s="52">
        <f t="shared" si="448"/>
        <v>3</v>
      </c>
      <c r="O1416" s="318">
        <f>+'Terminated loans'!S606</f>
        <v>205369</v>
      </c>
      <c r="P1416" s="26">
        <f>+'Terminated loans'!T606</f>
        <v>0.05</v>
      </c>
      <c r="Q1416" s="536">
        <f t="shared" si="450"/>
        <v>9.9000000000000005E-2</v>
      </c>
      <c r="R1416" s="222">
        <f t="shared" si="438"/>
        <v>69027.593448079308</v>
      </c>
      <c r="S1416" s="36">
        <f t="shared" si="439"/>
        <v>203712.32161535724</v>
      </c>
      <c r="T1416" s="36">
        <f t="shared" si="440"/>
        <v>1656.678384642757</v>
      </c>
      <c r="U1416" s="36">
        <f t="shared" si="441"/>
        <v>3370.4587288824259</v>
      </c>
      <c r="V1416" s="36">
        <f t="shared" si="442"/>
        <v>1713.7803442379227</v>
      </c>
      <c r="W1416" s="37">
        <f t="shared" si="443"/>
        <v>1656.6783846445032</v>
      </c>
      <c r="X1416" s="36">
        <f t="shared" si="444"/>
        <v>1656.678384642757</v>
      </c>
      <c r="Y1416" s="276">
        <f t="shared" si="432"/>
        <v>1656.6783846445032</v>
      </c>
      <c r="Z1416" s="36">
        <f t="shared" si="445"/>
        <v>3370.4587288824259</v>
      </c>
      <c r="AA1416" s="36">
        <f t="shared" si="446"/>
        <v>1713.7803442379227</v>
      </c>
      <c r="AB1416" s="38">
        <f t="shared" si="433"/>
        <v>1.7462298274040222E-9</v>
      </c>
      <c r="AC1416" s="17"/>
      <c r="AD1416" s="17">
        <f t="shared" si="447"/>
        <v>3</v>
      </c>
      <c r="AH1416" s="103"/>
      <c r="AI1416" s="533"/>
    </row>
    <row r="1417" spans="1:35">
      <c r="A1417" s="533"/>
      <c r="C1417" s="67" t="str">
        <f>'Terminated loans'!F607</f>
        <v>E</v>
      </c>
      <c r="D1417" s="19">
        <f>'Terminated loans'!H607</f>
        <v>141062344</v>
      </c>
      <c r="E1417" s="19">
        <f>'Terminated loans'!I607</f>
        <v>98</v>
      </c>
      <c r="F1417" s="19" t="str">
        <f>'Terminated loans'!J607</f>
        <v xml:space="preserve">RAYAPEN L O                    </v>
      </c>
      <c r="G1417" s="547" t="str">
        <f t="shared" si="449"/>
        <v>A2</v>
      </c>
      <c r="H1417" s="21">
        <f>'Terminated loans'!L607</f>
        <v>39658</v>
      </c>
      <c r="I1417" s="21">
        <f>IF(B1417="VELS",'Terminated loans'!M607,'Terminated loans'!B607)</f>
        <v>40816</v>
      </c>
      <c r="J1417" s="34">
        <f t="shared" si="437"/>
        <v>38</v>
      </c>
      <c r="K1417" s="34">
        <f t="shared" si="434"/>
        <v>148</v>
      </c>
      <c r="L1417" s="34">
        <f t="shared" si="435"/>
        <v>38</v>
      </c>
      <c r="M1417" s="34">
        <f t="shared" si="436"/>
        <v>38</v>
      </c>
      <c r="N1417" s="52">
        <f t="shared" si="448"/>
        <v>38</v>
      </c>
      <c r="O1417" s="318">
        <f>+'Terminated loans'!S607</f>
        <v>108567</v>
      </c>
      <c r="P1417" s="26">
        <f>+'Terminated loans'!T607</f>
        <v>0.05</v>
      </c>
      <c r="Q1417" s="536">
        <f t="shared" si="450"/>
        <v>0.104</v>
      </c>
      <c r="R1417" s="222">
        <f t="shared" si="438"/>
        <v>3095.1093738106215</v>
      </c>
      <c r="S1417" s="36">
        <f t="shared" si="439"/>
        <v>99844.177988734431</v>
      </c>
      <c r="T1417" s="36">
        <f t="shared" si="440"/>
        <v>8722.822011265569</v>
      </c>
      <c r="U1417" s="36">
        <f t="shared" si="441"/>
        <v>17769.978216068121</v>
      </c>
      <c r="V1417" s="36">
        <f t="shared" si="442"/>
        <v>9047.1562048036139</v>
      </c>
      <c r="W1417" s="37">
        <f t="shared" si="443"/>
        <v>8722.8220112645067</v>
      </c>
      <c r="X1417" s="36">
        <f t="shared" si="444"/>
        <v>8722.822011265569</v>
      </c>
      <c r="Y1417" s="276">
        <f t="shared" si="432"/>
        <v>8722.8220112645067</v>
      </c>
      <c r="Z1417" s="36">
        <f t="shared" si="445"/>
        <v>17769.978216068121</v>
      </c>
      <c r="AA1417" s="36">
        <f t="shared" si="446"/>
        <v>9047.1562048036139</v>
      </c>
      <c r="AB1417" s="38">
        <f t="shared" si="433"/>
        <v>-1.0622898116707802E-9</v>
      </c>
      <c r="AC1417" s="17"/>
      <c r="AD1417" s="17">
        <f t="shared" si="447"/>
        <v>38</v>
      </c>
      <c r="AH1417" s="103"/>
      <c r="AI1417" s="533"/>
    </row>
    <row r="1418" spans="1:35">
      <c r="A1418" s="533"/>
      <c r="C1418" s="67" t="str">
        <f>'Terminated loans'!F608</f>
        <v>E</v>
      </c>
      <c r="D1418" s="19">
        <f>'Terminated loans'!H608</f>
        <v>141063766</v>
      </c>
      <c r="E1418" s="19">
        <f>'Terminated loans'!I608</f>
        <v>98</v>
      </c>
      <c r="F1418" s="19" t="str">
        <f>'Terminated loans'!J608</f>
        <v xml:space="preserve">MANDARY Y                      </v>
      </c>
      <c r="G1418" s="547" t="str">
        <f t="shared" si="449"/>
        <v>A2</v>
      </c>
      <c r="H1418" s="21">
        <f>'Terminated loans'!L608</f>
        <v>39581</v>
      </c>
      <c r="I1418" s="21">
        <f>IF(B1418="VELS",'Terminated loans'!M608,'Terminated loans'!B608)</f>
        <v>40816</v>
      </c>
      <c r="J1418" s="34">
        <f t="shared" si="437"/>
        <v>41</v>
      </c>
      <c r="K1418" s="34">
        <f t="shared" si="434"/>
        <v>151</v>
      </c>
      <c r="L1418" s="34">
        <f t="shared" si="435"/>
        <v>41</v>
      </c>
      <c r="M1418" s="34">
        <f t="shared" si="436"/>
        <v>41</v>
      </c>
      <c r="N1418" s="52">
        <f t="shared" si="448"/>
        <v>41</v>
      </c>
      <c r="O1418" s="318">
        <f>+'Terminated loans'!S608</f>
        <v>160000</v>
      </c>
      <c r="P1418" s="26">
        <f>+'Terminated loans'!T608</f>
        <v>0.05</v>
      </c>
      <c r="Q1418" s="536">
        <f t="shared" si="450"/>
        <v>0.104</v>
      </c>
      <c r="R1418" s="222">
        <f t="shared" si="438"/>
        <v>4253.3632435660675</v>
      </c>
      <c r="S1418" s="36">
        <f t="shared" si="439"/>
        <v>146243.54774312148</v>
      </c>
      <c r="T1418" s="36">
        <f t="shared" si="440"/>
        <v>13756.452256878518</v>
      </c>
      <c r="U1418" s="36">
        <f t="shared" si="441"/>
        <v>28144.345243085874</v>
      </c>
      <c r="V1418" s="36">
        <f t="shared" si="442"/>
        <v>14387.892986208753</v>
      </c>
      <c r="W1418" s="37">
        <f t="shared" si="443"/>
        <v>13756.452256877121</v>
      </c>
      <c r="X1418" s="36">
        <f t="shared" si="444"/>
        <v>13756.452256878518</v>
      </c>
      <c r="Y1418" s="276">
        <f t="shared" si="432"/>
        <v>13756.452256877121</v>
      </c>
      <c r="Z1418" s="36">
        <f t="shared" si="445"/>
        <v>28144.345243085874</v>
      </c>
      <c r="AA1418" s="36">
        <f t="shared" si="446"/>
        <v>14387.892986208753</v>
      </c>
      <c r="AB1418" s="38">
        <f t="shared" si="433"/>
        <v>-1.3969838619232178E-9</v>
      </c>
      <c r="AC1418" s="17"/>
      <c r="AD1418" s="17">
        <f t="shared" si="447"/>
        <v>41</v>
      </c>
      <c r="AH1418" s="103"/>
      <c r="AI1418" s="533"/>
    </row>
    <row r="1419" spans="1:35">
      <c r="A1419" s="533"/>
      <c r="C1419" s="67" t="str">
        <f>'Terminated loans'!F609</f>
        <v>E</v>
      </c>
      <c r="D1419" s="19">
        <f>'Terminated loans'!H609</f>
        <v>141994417</v>
      </c>
      <c r="E1419" s="19">
        <f>'Terminated loans'!I609</f>
        <v>98</v>
      </c>
      <c r="F1419" s="19" t="str">
        <f>'Terminated loans'!J609</f>
        <v xml:space="preserve">LUCHMUNPERSAD D                </v>
      </c>
      <c r="G1419" s="547" t="str">
        <f t="shared" si="449"/>
        <v>A2</v>
      </c>
      <c r="H1419" s="21">
        <f>'Terminated loans'!L609</f>
        <v>40451</v>
      </c>
      <c r="I1419" s="21">
        <f>IF(B1419="VELS",'Terminated loans'!M609,'Terminated loans'!B609)</f>
        <v>40816</v>
      </c>
      <c r="J1419" s="34">
        <f t="shared" si="437"/>
        <v>12</v>
      </c>
      <c r="K1419" s="34">
        <f t="shared" si="434"/>
        <v>122</v>
      </c>
      <c r="L1419" s="34">
        <f t="shared" si="435"/>
        <v>12</v>
      </c>
      <c r="M1419" s="34">
        <f t="shared" si="436"/>
        <v>12</v>
      </c>
      <c r="N1419" s="52">
        <f t="shared" si="448"/>
        <v>12</v>
      </c>
      <c r="O1419" s="318">
        <f>+'Terminated loans'!S609</f>
        <v>30112</v>
      </c>
      <c r="P1419" s="26">
        <f>+'Terminated loans'!T609</f>
        <v>0.05</v>
      </c>
      <c r="Q1419" s="536">
        <f t="shared" si="450"/>
        <v>0.104</v>
      </c>
      <c r="R1419" s="222">
        <f t="shared" si="438"/>
        <v>2577.812491614322</v>
      </c>
      <c r="S1419" s="36">
        <f t="shared" si="439"/>
        <v>29259.39864056552</v>
      </c>
      <c r="T1419" s="36">
        <f t="shared" si="440"/>
        <v>852.6013594344804</v>
      </c>
      <c r="U1419" s="36">
        <f t="shared" si="441"/>
        <v>1674.3512588060366</v>
      </c>
      <c r="V1419" s="36">
        <f t="shared" si="442"/>
        <v>821.74989937186547</v>
      </c>
      <c r="W1419" s="37">
        <f t="shared" si="443"/>
        <v>852.60135943417117</v>
      </c>
      <c r="X1419" s="36">
        <f t="shared" si="444"/>
        <v>852.6013594344804</v>
      </c>
      <c r="Y1419" s="276">
        <f t="shared" si="432"/>
        <v>852.60135943417117</v>
      </c>
      <c r="Z1419" s="36">
        <f t="shared" si="445"/>
        <v>1674.3512588060366</v>
      </c>
      <c r="AA1419" s="36">
        <f t="shared" si="446"/>
        <v>821.74989937186547</v>
      </c>
      <c r="AB1419" s="38">
        <f t="shared" si="433"/>
        <v>-3.092281986027956E-10</v>
      </c>
      <c r="AC1419" s="17"/>
      <c r="AD1419" s="17">
        <f t="shared" si="447"/>
        <v>12</v>
      </c>
      <c r="AH1419" s="103"/>
      <c r="AI1419" s="533"/>
    </row>
    <row r="1420" spans="1:35">
      <c r="A1420" s="533"/>
      <c r="C1420" s="67" t="str">
        <f>'Terminated loans'!F610</f>
        <v>E</v>
      </c>
      <c r="D1420" s="19">
        <f>'Terminated loans'!H610</f>
        <v>141994727</v>
      </c>
      <c r="E1420" s="19">
        <f>'Terminated loans'!I610</f>
        <v>98</v>
      </c>
      <c r="F1420" s="19" t="str">
        <f>'Terminated loans'!J610</f>
        <v xml:space="preserve">BOKHOREE P                     </v>
      </c>
      <c r="G1420" s="547" t="str">
        <f t="shared" si="449"/>
        <v>A2</v>
      </c>
      <c r="H1420" s="21">
        <f>'Terminated loans'!L610</f>
        <v>40378</v>
      </c>
      <c r="I1420" s="21">
        <f>IF(B1420="VELS",'Terminated loans'!M610,'Terminated loans'!B610)</f>
        <v>40816</v>
      </c>
      <c r="J1420" s="34">
        <f t="shared" si="437"/>
        <v>14</v>
      </c>
      <c r="K1420" s="34">
        <f t="shared" si="434"/>
        <v>125</v>
      </c>
      <c r="L1420" s="34">
        <f t="shared" si="435"/>
        <v>14</v>
      </c>
      <c r="M1420" s="34">
        <f t="shared" si="436"/>
        <v>14</v>
      </c>
      <c r="N1420" s="52">
        <f t="shared" si="448"/>
        <v>14</v>
      </c>
      <c r="O1420" s="318">
        <f>+'Terminated loans'!S610</f>
        <v>216702</v>
      </c>
      <c r="P1420" s="26">
        <f>+'Terminated loans'!T610</f>
        <v>0.05</v>
      </c>
      <c r="Q1420" s="536">
        <f t="shared" si="450"/>
        <v>0.104</v>
      </c>
      <c r="R1420" s="222">
        <f t="shared" si="438"/>
        <v>15966.781612209345</v>
      </c>
      <c r="S1420" s="36">
        <f t="shared" si="439"/>
        <v>209652.78354746735</v>
      </c>
      <c r="T1420" s="36">
        <f t="shared" si="440"/>
        <v>7049.2164525326516</v>
      </c>
      <c r="U1420" s="36">
        <f t="shared" si="441"/>
        <v>13882.159023461223</v>
      </c>
      <c r="V1420" s="36">
        <f t="shared" si="442"/>
        <v>6832.9425709308416</v>
      </c>
      <c r="W1420" s="37">
        <f t="shared" si="443"/>
        <v>7049.2164525303815</v>
      </c>
      <c r="X1420" s="36">
        <f t="shared" si="444"/>
        <v>7049.2164525326516</v>
      </c>
      <c r="Y1420" s="276">
        <f t="shared" si="432"/>
        <v>7049.2164525303815</v>
      </c>
      <c r="Z1420" s="36">
        <f t="shared" si="445"/>
        <v>13882.159023461223</v>
      </c>
      <c r="AA1420" s="36">
        <f t="shared" si="446"/>
        <v>6832.9425709308416</v>
      </c>
      <c r="AB1420" s="38">
        <f t="shared" si="433"/>
        <v>-2.2700987756252289E-9</v>
      </c>
      <c r="AC1420" s="17"/>
      <c r="AD1420" s="17">
        <f t="shared" si="447"/>
        <v>14</v>
      </c>
      <c r="AH1420" s="103"/>
      <c r="AI1420" s="533"/>
    </row>
    <row r="1421" spans="1:35">
      <c r="A1421" s="533"/>
      <c r="C1421" s="67" t="str">
        <f>'Terminated loans'!F611</f>
        <v>E</v>
      </c>
      <c r="D1421" s="19">
        <f>'Terminated loans'!H611</f>
        <v>143000176</v>
      </c>
      <c r="E1421" s="19">
        <f>'Terminated loans'!I611</f>
        <v>98</v>
      </c>
      <c r="F1421" s="19" t="str">
        <f>'Terminated loans'!J611</f>
        <v xml:space="preserve">DUSORUTH P                     </v>
      </c>
      <c r="G1421" s="547" t="str">
        <f t="shared" si="449"/>
        <v>A2</v>
      </c>
      <c r="H1421" s="21">
        <f>'Terminated loans'!L611</f>
        <v>39965</v>
      </c>
      <c r="I1421" s="21">
        <f>IF(B1421="VELS",'Terminated loans'!M611,'Terminated loans'!B611)</f>
        <v>40816</v>
      </c>
      <c r="J1421" s="34">
        <f t="shared" si="437"/>
        <v>28</v>
      </c>
      <c r="K1421" s="34">
        <f t="shared" si="434"/>
        <v>138</v>
      </c>
      <c r="L1421" s="34">
        <f t="shared" si="435"/>
        <v>28</v>
      </c>
      <c r="M1421" s="34">
        <f t="shared" si="436"/>
        <v>28</v>
      </c>
      <c r="N1421" s="52">
        <f t="shared" si="448"/>
        <v>28</v>
      </c>
      <c r="O1421" s="318">
        <f>+'Terminated loans'!S611</f>
        <v>321761</v>
      </c>
      <c r="P1421" s="26">
        <f>+'Terminated loans'!T611</f>
        <v>0.05</v>
      </c>
      <c r="Q1421" s="536">
        <f t="shared" si="450"/>
        <v>0.104</v>
      </c>
      <c r="R1421" s="222">
        <f t="shared" si="438"/>
        <v>12198.727944795164</v>
      </c>
      <c r="S1421" s="36">
        <f t="shared" si="439"/>
        <v>302124.50478829135</v>
      </c>
      <c r="T1421" s="36">
        <f t="shared" si="440"/>
        <v>19636.49521170865</v>
      </c>
      <c r="U1421" s="36">
        <f t="shared" si="441"/>
        <v>39439.877665970125</v>
      </c>
      <c r="V1421" s="36">
        <f t="shared" si="442"/>
        <v>19803.382454264676</v>
      </c>
      <c r="W1421" s="37">
        <f t="shared" si="443"/>
        <v>19636.495211705449</v>
      </c>
      <c r="X1421" s="36">
        <f t="shared" si="444"/>
        <v>19636.49521170865</v>
      </c>
      <c r="Y1421" s="276">
        <f t="shared" si="432"/>
        <v>19636.495211705449</v>
      </c>
      <c r="Z1421" s="36">
        <f t="shared" si="445"/>
        <v>39439.877665970125</v>
      </c>
      <c r="AA1421" s="36">
        <f t="shared" si="446"/>
        <v>19803.382454264676</v>
      </c>
      <c r="AB1421" s="38">
        <f t="shared" si="433"/>
        <v>-3.2014213502407074E-9</v>
      </c>
      <c r="AC1421" s="17"/>
      <c r="AD1421" s="17">
        <f t="shared" si="447"/>
        <v>28</v>
      </c>
      <c r="AH1421" s="103"/>
      <c r="AI1421" s="533"/>
    </row>
    <row r="1422" spans="1:35">
      <c r="A1422" s="533"/>
      <c r="C1422" s="67" t="str">
        <f>'Terminated loans'!F612</f>
        <v>N</v>
      </c>
      <c r="D1422" s="19">
        <f>'Terminated loans'!H612</f>
        <v>143000214</v>
      </c>
      <c r="E1422" s="19">
        <f>'Terminated loans'!I612</f>
        <v>98</v>
      </c>
      <c r="F1422" s="19" t="str">
        <f>'Terminated loans'!J612</f>
        <v xml:space="preserve">WONG SUN THIONG CTF040865      </v>
      </c>
      <c r="G1422" s="547" t="str">
        <f t="shared" si="449"/>
        <v>A2</v>
      </c>
      <c r="H1422" s="21">
        <f>'Terminated loans'!L612</f>
        <v>38965</v>
      </c>
      <c r="I1422" s="21">
        <f>IF(B1422="VELS",'Terminated loans'!M612,'Terminated loans'!B612)</f>
        <v>40778</v>
      </c>
      <c r="J1422" s="34">
        <f t="shared" si="437"/>
        <v>60</v>
      </c>
      <c r="K1422" s="34">
        <f t="shared" si="434"/>
        <v>171</v>
      </c>
      <c r="L1422" s="34">
        <f t="shared" si="435"/>
        <v>60</v>
      </c>
      <c r="M1422" s="34">
        <f t="shared" si="436"/>
        <v>60</v>
      </c>
      <c r="N1422" s="52">
        <f t="shared" si="448"/>
        <v>60</v>
      </c>
      <c r="O1422" s="318">
        <f>+'Terminated loans'!S612</f>
        <v>246334</v>
      </c>
      <c r="P1422" s="26">
        <f>+'Terminated loans'!T612</f>
        <v>0.05</v>
      </c>
      <c r="Q1422" s="536">
        <f t="shared" si="450"/>
        <v>0.104</v>
      </c>
      <c r="R1422" s="222">
        <f t="shared" si="438"/>
        <v>4648.6264684637899</v>
      </c>
      <c r="S1422" s="36">
        <f t="shared" si="439"/>
        <v>216775.820164515</v>
      </c>
      <c r="T1422" s="36">
        <f t="shared" si="440"/>
        <v>29558.179835485003</v>
      </c>
      <c r="U1422" s="36">
        <f t="shared" si="441"/>
        <v>62141.767943310348</v>
      </c>
      <c r="V1422" s="36">
        <f t="shared" si="442"/>
        <v>32583.588107827381</v>
      </c>
      <c r="W1422" s="37">
        <f t="shared" si="443"/>
        <v>29558.179835482966</v>
      </c>
      <c r="X1422" s="36">
        <f t="shared" si="444"/>
        <v>29558.179835485003</v>
      </c>
      <c r="Y1422" s="276">
        <f t="shared" si="432"/>
        <v>29558.179835482966</v>
      </c>
      <c r="Z1422" s="36">
        <f t="shared" si="445"/>
        <v>62141.767943310348</v>
      </c>
      <c r="AA1422" s="36">
        <f t="shared" si="446"/>
        <v>32583.588107827381</v>
      </c>
      <c r="AB1422" s="38">
        <f t="shared" si="433"/>
        <v>-2.0372681319713593E-9</v>
      </c>
      <c r="AC1422" s="17"/>
      <c r="AD1422" s="17">
        <f t="shared" si="447"/>
        <v>60</v>
      </c>
      <c r="AH1422" s="103"/>
      <c r="AI1422" s="533"/>
    </row>
    <row r="1423" spans="1:35">
      <c r="A1423" s="533"/>
      <c r="C1423" s="67" t="str">
        <f>'Terminated loans'!F613</f>
        <v>E</v>
      </c>
      <c r="D1423" s="19">
        <f>'Terminated loans'!H613</f>
        <v>143001369</v>
      </c>
      <c r="E1423" s="19">
        <f>'Terminated loans'!I613</f>
        <v>99</v>
      </c>
      <c r="F1423" s="19" t="str">
        <f>'Terminated loans'!J613</f>
        <v xml:space="preserve">GOKULSING P                    </v>
      </c>
      <c r="G1423" s="547" t="str">
        <f t="shared" si="449"/>
        <v>A1</v>
      </c>
      <c r="H1423" s="21">
        <f>'Terminated loans'!L613</f>
        <v>39127</v>
      </c>
      <c r="I1423" s="21">
        <f>IF(B1423="VELS",'Terminated loans'!M613,'Terminated loans'!B613)</f>
        <v>40816</v>
      </c>
      <c r="J1423" s="34">
        <f t="shared" si="437"/>
        <v>56</v>
      </c>
      <c r="K1423" s="34">
        <f t="shared" si="434"/>
        <v>166</v>
      </c>
      <c r="L1423" s="34">
        <f t="shared" si="435"/>
        <v>56</v>
      </c>
      <c r="M1423" s="34">
        <f t="shared" si="436"/>
        <v>56</v>
      </c>
      <c r="N1423" s="52">
        <f t="shared" si="448"/>
        <v>56</v>
      </c>
      <c r="O1423" s="318">
        <f>+'Terminated loans'!S613</f>
        <v>296787</v>
      </c>
      <c r="P1423" s="26">
        <f>+'Terminated loans'!T613</f>
        <v>0.03</v>
      </c>
      <c r="Q1423" s="536">
        <f t="shared" si="450"/>
        <v>8.6499999999999994E-2</v>
      </c>
      <c r="R1423" s="222">
        <f t="shared" si="438"/>
        <v>5686.016229417527</v>
      </c>
      <c r="S1423" s="36">
        <f t="shared" si="439"/>
        <v>261227.21023388806</v>
      </c>
      <c r="T1423" s="36">
        <f t="shared" si="440"/>
        <v>35559.789766111935</v>
      </c>
      <c r="U1423" s="36">
        <f t="shared" si="441"/>
        <v>57189.698613490618</v>
      </c>
      <c r="V1423" s="36">
        <f t="shared" si="442"/>
        <v>21629.908847381535</v>
      </c>
      <c r="W1423" s="37">
        <f t="shared" si="443"/>
        <v>35559.789766109083</v>
      </c>
      <c r="X1423" s="36">
        <f t="shared" si="444"/>
        <v>35559.789766111935</v>
      </c>
      <c r="Y1423" s="276">
        <f t="shared" si="432"/>
        <v>35559.789766109083</v>
      </c>
      <c r="Z1423" s="36">
        <f t="shared" si="445"/>
        <v>57189.698613490618</v>
      </c>
      <c r="AA1423" s="36">
        <f t="shared" si="446"/>
        <v>21629.908847381535</v>
      </c>
      <c r="AB1423" s="38">
        <f t="shared" si="433"/>
        <v>-2.852175384759903E-9</v>
      </c>
      <c r="AC1423" s="17"/>
      <c r="AD1423" s="17">
        <f t="shared" si="447"/>
        <v>56</v>
      </c>
      <c r="AH1423" s="103"/>
      <c r="AI1423" s="533"/>
    </row>
    <row r="1424" spans="1:35">
      <c r="A1424" s="533"/>
      <c r="C1424" s="67" t="str">
        <f>'Terminated loans'!F614</f>
        <v>E</v>
      </c>
      <c r="D1424" s="19">
        <f>'Terminated loans'!H614</f>
        <v>143005429</v>
      </c>
      <c r="E1424" s="19">
        <f>'Terminated loans'!I614</f>
        <v>99</v>
      </c>
      <c r="F1424" s="19" t="str">
        <f>'Terminated loans'!J614</f>
        <v xml:space="preserve">TUPSY NT (SL 1344)             </v>
      </c>
      <c r="G1424" s="547" t="str">
        <f t="shared" si="449"/>
        <v>A1</v>
      </c>
      <c r="H1424" s="21">
        <f>'Terminated loans'!L614</f>
        <v>39911</v>
      </c>
      <c r="I1424" s="21">
        <f>IF(B1424="VELS",'Terminated loans'!M614,'Terminated loans'!B614)</f>
        <v>40816</v>
      </c>
      <c r="J1424" s="34">
        <f t="shared" si="437"/>
        <v>30</v>
      </c>
      <c r="K1424" s="34">
        <f t="shared" si="434"/>
        <v>140</v>
      </c>
      <c r="L1424" s="34">
        <f t="shared" si="435"/>
        <v>30</v>
      </c>
      <c r="M1424" s="34">
        <f t="shared" si="436"/>
        <v>30</v>
      </c>
      <c r="N1424" s="52">
        <f t="shared" si="448"/>
        <v>30</v>
      </c>
      <c r="O1424" s="318">
        <f>+'Terminated loans'!S614</f>
        <v>1422588</v>
      </c>
      <c r="P1424" s="26">
        <f>+'Terminated loans'!T614</f>
        <v>0.03</v>
      </c>
      <c r="Q1424" s="536">
        <f t="shared" si="450"/>
        <v>8.6499999999999994E-2</v>
      </c>
      <c r="R1424" s="222">
        <f t="shared" si="438"/>
        <v>49279.282956114635</v>
      </c>
      <c r="S1424" s="36">
        <f t="shared" si="439"/>
        <v>1325181.0908316774</v>
      </c>
      <c r="T1424" s="36">
        <f t="shared" si="440"/>
        <v>97406.909168322571</v>
      </c>
      <c r="U1424" s="36">
        <f t="shared" si="441"/>
        <v>153197.39785174583</v>
      </c>
      <c r="V1424" s="36">
        <f t="shared" si="442"/>
        <v>55790.48868343886</v>
      </c>
      <c r="W1424" s="37">
        <f t="shared" si="443"/>
        <v>97406.909168306971</v>
      </c>
      <c r="X1424" s="36">
        <f t="shared" si="444"/>
        <v>97406.909168322571</v>
      </c>
      <c r="Y1424" s="276">
        <f t="shared" si="432"/>
        <v>97406.909168306971</v>
      </c>
      <c r="Z1424" s="36">
        <f t="shared" si="445"/>
        <v>153197.39785174583</v>
      </c>
      <c r="AA1424" s="36">
        <f t="shared" si="446"/>
        <v>55790.48868343886</v>
      </c>
      <c r="AB1424" s="38">
        <f t="shared" si="433"/>
        <v>-1.5599653124809265E-8</v>
      </c>
      <c r="AC1424" s="17"/>
      <c r="AD1424" s="17">
        <f t="shared" si="447"/>
        <v>30</v>
      </c>
      <c r="AH1424" s="103"/>
      <c r="AI1424" s="533"/>
    </row>
    <row r="1425" spans="1:35">
      <c r="A1425" s="533"/>
      <c r="C1425" s="67" t="str">
        <f>'Terminated loans'!F615</f>
        <v>E</v>
      </c>
      <c r="D1425" s="19">
        <f>'Terminated loans'!H615</f>
        <v>143005690</v>
      </c>
      <c r="E1425" s="19">
        <f>'Terminated loans'!I615</f>
        <v>99</v>
      </c>
      <c r="F1425" s="19" t="str">
        <f>'Terminated loans'!J615</f>
        <v xml:space="preserve">MUNGROO R (SL 1251)            </v>
      </c>
      <c r="G1425" s="547" t="str">
        <f t="shared" si="449"/>
        <v>A1</v>
      </c>
      <c r="H1425" s="21">
        <f>'Terminated loans'!L615</f>
        <v>39889</v>
      </c>
      <c r="I1425" s="21">
        <f>IF(B1425="VELS",'Terminated loans'!M615,'Terminated loans'!B615)</f>
        <v>40816</v>
      </c>
      <c r="J1425" s="34">
        <f t="shared" si="437"/>
        <v>30</v>
      </c>
      <c r="K1425" s="34">
        <f t="shared" si="434"/>
        <v>141</v>
      </c>
      <c r="L1425" s="34">
        <f t="shared" si="435"/>
        <v>30</v>
      </c>
      <c r="M1425" s="34">
        <f t="shared" si="436"/>
        <v>30</v>
      </c>
      <c r="N1425" s="52">
        <f t="shared" si="448"/>
        <v>30</v>
      </c>
      <c r="O1425" s="318">
        <f>+'Terminated loans'!S615</f>
        <v>608398</v>
      </c>
      <c r="P1425" s="26">
        <f>+'Terminated loans'!T615</f>
        <v>0.03</v>
      </c>
      <c r="Q1425" s="536">
        <f t="shared" si="450"/>
        <v>8.6499999999999994E-2</v>
      </c>
      <c r="R1425" s="222">
        <f t="shared" si="438"/>
        <v>21075.263668703963</v>
      </c>
      <c r="S1425" s="36">
        <f t="shared" si="439"/>
        <v>566740.00153228547</v>
      </c>
      <c r="T1425" s="36">
        <f t="shared" si="440"/>
        <v>41657.998467714526</v>
      </c>
      <c r="U1425" s="36">
        <f t="shared" si="441"/>
        <v>65517.908528826782</v>
      </c>
      <c r="V1425" s="36">
        <f t="shared" si="442"/>
        <v>23859.910061118775</v>
      </c>
      <c r="W1425" s="37">
        <f t="shared" si="443"/>
        <v>41657.998467708007</v>
      </c>
      <c r="X1425" s="36">
        <f t="shared" si="444"/>
        <v>41657.998467714526</v>
      </c>
      <c r="Y1425" s="276">
        <f t="shared" si="432"/>
        <v>41657.998467708007</v>
      </c>
      <c r="Z1425" s="36">
        <f t="shared" si="445"/>
        <v>65517.908528826782</v>
      </c>
      <c r="AA1425" s="36">
        <f t="shared" si="446"/>
        <v>23859.910061118775</v>
      </c>
      <c r="AB1425" s="38">
        <f t="shared" si="433"/>
        <v>-6.5192580223083496E-9</v>
      </c>
      <c r="AC1425" s="17"/>
      <c r="AD1425" s="17">
        <f t="shared" si="447"/>
        <v>30</v>
      </c>
      <c r="AH1425" s="103"/>
      <c r="AI1425" s="533"/>
    </row>
    <row r="1426" spans="1:35">
      <c r="A1426" s="533"/>
      <c r="C1426" s="67" t="str">
        <f>'Terminated loans'!F616</f>
        <v>E</v>
      </c>
      <c r="D1426" s="19">
        <f>'Terminated loans'!H616</f>
        <v>143009203</v>
      </c>
      <c r="E1426" s="19">
        <f>'Terminated loans'!I616</f>
        <v>99</v>
      </c>
      <c r="F1426" s="19" t="str">
        <f>'Terminated loans'!J616</f>
        <v xml:space="preserve">DILMOHAMED S A/MRS R           </v>
      </c>
      <c r="G1426" s="547" t="str">
        <f t="shared" si="449"/>
        <v>A1</v>
      </c>
      <c r="H1426" s="21">
        <f>'Terminated loans'!L616</f>
        <v>38505</v>
      </c>
      <c r="I1426" s="21">
        <f>IF(B1426="VELS",'Terminated loans'!M616,'Terminated loans'!B616)</f>
        <v>40816</v>
      </c>
      <c r="J1426" s="34">
        <f t="shared" si="437"/>
        <v>76</v>
      </c>
      <c r="K1426" s="34">
        <f t="shared" si="434"/>
        <v>186</v>
      </c>
      <c r="L1426" s="34">
        <f t="shared" si="435"/>
        <v>76</v>
      </c>
      <c r="M1426" s="34">
        <f t="shared" si="436"/>
        <v>76</v>
      </c>
      <c r="N1426" s="52">
        <f t="shared" si="448"/>
        <v>76</v>
      </c>
      <c r="O1426" s="318">
        <f>+'Terminated loans'!S616</f>
        <v>4141551</v>
      </c>
      <c r="P1426" s="26">
        <f>+'Terminated loans'!T616</f>
        <v>0.03</v>
      </c>
      <c r="Q1426" s="536">
        <f t="shared" si="450"/>
        <v>8.6499999999999994E-2</v>
      </c>
      <c r="R1426" s="222">
        <f t="shared" si="438"/>
        <v>59902.753755547528</v>
      </c>
      <c r="S1426" s="36">
        <f t="shared" si="439"/>
        <v>3495784.5539891715</v>
      </c>
      <c r="T1426" s="36">
        <f t="shared" si="440"/>
        <v>645766.44601082848</v>
      </c>
      <c r="U1426" s="36">
        <f t="shared" si="441"/>
        <v>1056824.7314324016</v>
      </c>
      <c r="V1426" s="36">
        <f t="shared" si="442"/>
        <v>411058.28542161174</v>
      </c>
      <c r="W1426" s="37">
        <f t="shared" si="443"/>
        <v>645766.44601078983</v>
      </c>
      <c r="X1426" s="36">
        <f t="shared" si="444"/>
        <v>645766.44601082848</v>
      </c>
      <c r="Y1426" s="276">
        <f t="shared" si="432"/>
        <v>645766.44601078983</v>
      </c>
      <c r="Z1426" s="36">
        <f t="shared" si="445"/>
        <v>1056824.7314324016</v>
      </c>
      <c r="AA1426" s="36">
        <f t="shared" si="446"/>
        <v>411058.28542161174</v>
      </c>
      <c r="AB1426" s="38">
        <f t="shared" si="433"/>
        <v>-3.8649886846542358E-8</v>
      </c>
      <c r="AC1426" s="17"/>
      <c r="AD1426" s="17">
        <f t="shared" si="447"/>
        <v>76</v>
      </c>
      <c r="AH1426" s="103"/>
      <c r="AI1426" s="533"/>
    </row>
    <row r="1427" spans="1:35">
      <c r="A1427" s="533"/>
      <c r="C1427" s="67" t="str">
        <f>'Terminated loans'!F617</f>
        <v>N</v>
      </c>
      <c r="D1427" s="19">
        <f>'Terminated loans'!H617</f>
        <v>143011275</v>
      </c>
      <c r="E1427" s="19">
        <f>'Terminated loans'!I617</f>
        <v>97</v>
      </c>
      <c r="F1427" s="19" t="str">
        <f>'Terminated loans'!J617</f>
        <v xml:space="preserve">DOUCE MS M R S/041305          </v>
      </c>
      <c r="G1427" s="547" t="str">
        <f t="shared" si="449"/>
        <v>A2</v>
      </c>
      <c r="H1427" s="21">
        <f>'Terminated loans'!L617</f>
        <v>39001</v>
      </c>
      <c r="I1427" s="21">
        <f>IF(B1427="VELS",'Terminated loans'!M617,'Terminated loans'!B617)</f>
        <v>40809</v>
      </c>
      <c r="J1427" s="34">
        <f t="shared" si="437"/>
        <v>59</v>
      </c>
      <c r="K1427" s="34">
        <f t="shared" si="434"/>
        <v>170</v>
      </c>
      <c r="L1427" s="34">
        <f t="shared" si="435"/>
        <v>59</v>
      </c>
      <c r="M1427" s="34">
        <f t="shared" si="436"/>
        <v>59</v>
      </c>
      <c r="N1427" s="52">
        <f t="shared" si="448"/>
        <v>59</v>
      </c>
      <c r="O1427" s="318">
        <f>+'Terminated loans'!S617</f>
        <v>49265</v>
      </c>
      <c r="P1427" s="26">
        <f>+'Terminated loans'!T617</f>
        <v>0</v>
      </c>
      <c r="Q1427" s="536">
        <f t="shared" si="450"/>
        <v>0.104</v>
      </c>
      <c r="R1427" s="222">
        <f t="shared" si="438"/>
        <v>835</v>
      </c>
      <c r="S1427" s="36">
        <f t="shared" si="439"/>
        <v>38440.374226750697</v>
      </c>
      <c r="T1427" s="36">
        <f t="shared" si="440"/>
        <v>10824.625773249303</v>
      </c>
      <c r="U1427" s="36">
        <f t="shared" si="441"/>
        <v>10824.625773248918</v>
      </c>
      <c r="V1427" s="36">
        <f t="shared" si="442"/>
        <v>0</v>
      </c>
      <c r="W1427" s="37">
        <f t="shared" si="443"/>
        <v>10824.625773248918</v>
      </c>
      <c r="X1427" s="36">
        <f t="shared" si="444"/>
        <v>10824.625773249303</v>
      </c>
      <c r="Y1427" s="276">
        <f t="shared" si="432"/>
        <v>10824.625773248918</v>
      </c>
      <c r="Z1427" s="36">
        <f t="shared" si="445"/>
        <v>10824.625773248918</v>
      </c>
      <c r="AA1427" s="36">
        <f t="shared" si="446"/>
        <v>0</v>
      </c>
      <c r="AB1427" s="38">
        <f t="shared" si="433"/>
        <v>-3.8562575355172157E-10</v>
      </c>
      <c r="AC1427" s="17"/>
      <c r="AD1427" s="17">
        <f t="shared" si="447"/>
        <v>59</v>
      </c>
      <c r="AH1427" s="103"/>
      <c r="AI1427" s="533"/>
    </row>
    <row r="1428" spans="1:35">
      <c r="A1428" s="533"/>
      <c r="C1428" s="67" t="str">
        <f>'Terminated loans'!F618</f>
        <v>E</v>
      </c>
      <c r="D1428" s="19">
        <f>'Terminated loans'!H618</f>
        <v>143011577</v>
      </c>
      <c r="E1428" s="19">
        <f>'Terminated loans'!I618</f>
        <v>99</v>
      </c>
      <c r="F1428" s="19" t="str">
        <f>'Terminated loans'!J618</f>
        <v xml:space="preserve">MUNGROO R (SL 1252)            </v>
      </c>
      <c r="G1428" s="547" t="str">
        <f t="shared" si="449"/>
        <v>A1</v>
      </c>
      <c r="H1428" s="21">
        <f>'Terminated loans'!L618</f>
        <v>39842</v>
      </c>
      <c r="I1428" s="21">
        <f>IF(B1428="VELS",'Terminated loans'!M618,'Terminated loans'!B618)</f>
        <v>40816</v>
      </c>
      <c r="J1428" s="34">
        <f t="shared" si="437"/>
        <v>32</v>
      </c>
      <c r="K1428" s="34">
        <f t="shared" si="434"/>
        <v>142</v>
      </c>
      <c r="L1428" s="34">
        <f t="shared" si="435"/>
        <v>32</v>
      </c>
      <c r="M1428" s="34">
        <f t="shared" si="436"/>
        <v>32</v>
      </c>
      <c r="N1428" s="52">
        <f t="shared" si="448"/>
        <v>32</v>
      </c>
      <c r="O1428" s="318">
        <f>+'Terminated loans'!S618</f>
        <v>206765</v>
      </c>
      <c r="P1428" s="26">
        <f>+'Terminated loans'!T618</f>
        <v>0.03</v>
      </c>
      <c r="Q1428" s="536">
        <f t="shared" si="450"/>
        <v>8.6499999999999994E-2</v>
      </c>
      <c r="R1428" s="222">
        <f t="shared" si="438"/>
        <v>6731.3773134396688</v>
      </c>
      <c r="S1428" s="36">
        <f t="shared" si="439"/>
        <v>191751.98066275771</v>
      </c>
      <c r="T1428" s="36">
        <f t="shared" si="440"/>
        <v>15013.019337242295</v>
      </c>
      <c r="U1428" s="36">
        <f t="shared" si="441"/>
        <v>23652.093367309542</v>
      </c>
      <c r="V1428" s="36">
        <f t="shared" si="442"/>
        <v>8639.0740300694306</v>
      </c>
      <c r="W1428" s="37">
        <f t="shared" si="443"/>
        <v>15013.019337240112</v>
      </c>
      <c r="X1428" s="36">
        <f t="shared" si="444"/>
        <v>15013.019337242295</v>
      </c>
      <c r="Y1428" s="276">
        <f t="shared" si="432"/>
        <v>15013.019337240112</v>
      </c>
      <c r="Z1428" s="36">
        <f t="shared" si="445"/>
        <v>23652.093367309542</v>
      </c>
      <c r="AA1428" s="36">
        <f t="shared" si="446"/>
        <v>8639.0740300694306</v>
      </c>
      <c r="AB1428" s="38">
        <f t="shared" si="433"/>
        <v>-2.1827872842550278E-9</v>
      </c>
      <c r="AC1428" s="17"/>
      <c r="AD1428" s="17">
        <f t="shared" si="447"/>
        <v>32</v>
      </c>
      <c r="AH1428" s="103"/>
      <c r="AI1428" s="533"/>
    </row>
    <row r="1429" spans="1:35">
      <c r="A1429" s="533"/>
      <c r="C1429" s="67" t="str">
        <f>'Terminated loans'!F619</f>
        <v>E</v>
      </c>
      <c r="D1429" s="19">
        <f>'Terminated loans'!H619</f>
        <v>143012034</v>
      </c>
      <c r="E1429" s="19">
        <f>'Terminated loans'!I619</f>
        <v>98</v>
      </c>
      <c r="F1429" s="19" t="str">
        <f>'Terminated loans'!J619</f>
        <v xml:space="preserve">AMBAJEE M R/048014             </v>
      </c>
      <c r="G1429" s="547" t="str">
        <f t="shared" si="449"/>
        <v>A2</v>
      </c>
      <c r="H1429" s="21">
        <f>'Terminated loans'!L619</f>
        <v>39349</v>
      </c>
      <c r="I1429" s="21">
        <f>IF(B1429="VELS",'Terminated loans'!M619,'Terminated loans'!B619)</f>
        <v>40816</v>
      </c>
      <c r="J1429" s="34">
        <f t="shared" si="437"/>
        <v>48</v>
      </c>
      <c r="K1429" s="34">
        <f t="shared" si="434"/>
        <v>158</v>
      </c>
      <c r="L1429" s="34">
        <f t="shared" si="435"/>
        <v>48</v>
      </c>
      <c r="M1429" s="34">
        <f t="shared" si="436"/>
        <v>48</v>
      </c>
      <c r="N1429" s="52">
        <f t="shared" si="448"/>
        <v>48</v>
      </c>
      <c r="O1429" s="318">
        <f>+'Terminated loans'!S619</f>
        <v>305015</v>
      </c>
      <c r="P1429" s="26">
        <f>+'Terminated loans'!T619</f>
        <v>0.05</v>
      </c>
      <c r="Q1429" s="536">
        <f t="shared" si="450"/>
        <v>0.104</v>
      </c>
      <c r="R1429" s="222">
        <f t="shared" si="438"/>
        <v>7024.2799784507479</v>
      </c>
      <c r="S1429" s="36">
        <f t="shared" si="439"/>
        <v>274867.89316446526</v>
      </c>
      <c r="T1429" s="36">
        <f t="shared" si="440"/>
        <v>30147.106835534738</v>
      </c>
      <c r="U1429" s="36">
        <f t="shared" si="441"/>
        <v>62297.545801167842</v>
      </c>
      <c r="V1429" s="36">
        <f t="shared" si="442"/>
        <v>32150.438965635898</v>
      </c>
      <c r="W1429" s="37">
        <f t="shared" si="443"/>
        <v>30147.106835531944</v>
      </c>
      <c r="X1429" s="36">
        <f t="shared" si="444"/>
        <v>30147.106835534738</v>
      </c>
      <c r="Y1429" s="276">
        <f t="shared" si="432"/>
        <v>30147.106835531944</v>
      </c>
      <c r="Z1429" s="36">
        <f t="shared" si="445"/>
        <v>62297.545801167842</v>
      </c>
      <c r="AA1429" s="36">
        <f t="shared" si="446"/>
        <v>32150.438965635898</v>
      </c>
      <c r="AB1429" s="38">
        <f t="shared" si="433"/>
        <v>-2.7939677238464355E-9</v>
      </c>
      <c r="AC1429" s="17"/>
      <c r="AD1429" s="17">
        <f t="shared" si="447"/>
        <v>48</v>
      </c>
      <c r="AH1429" s="103"/>
      <c r="AI1429" s="533"/>
    </row>
    <row r="1430" spans="1:35">
      <c r="A1430" s="533"/>
      <c r="C1430" s="67" t="str">
        <f>'Terminated loans'!F620</f>
        <v>E</v>
      </c>
      <c r="D1430" s="19">
        <f>'Terminated loans'!H620</f>
        <v>143016560</v>
      </c>
      <c r="E1430" s="19">
        <f>'Terminated loans'!I620</f>
        <v>97</v>
      </c>
      <c r="F1430" s="19" t="str">
        <f>'Terminated loans'!J620</f>
        <v xml:space="preserve">ISMAEL M Z                     </v>
      </c>
      <c r="G1430" s="547" t="str">
        <f t="shared" si="449"/>
        <v>A2</v>
      </c>
      <c r="H1430" s="21">
        <f>'Terminated loans'!L620</f>
        <v>39709</v>
      </c>
      <c r="I1430" s="21">
        <f>IF(B1430="VELS",'Terminated loans'!M620,'Terminated loans'!B620)</f>
        <v>40816</v>
      </c>
      <c r="J1430" s="34">
        <f t="shared" si="437"/>
        <v>36</v>
      </c>
      <c r="K1430" s="34">
        <f t="shared" si="434"/>
        <v>146</v>
      </c>
      <c r="L1430" s="34">
        <f t="shared" si="435"/>
        <v>36</v>
      </c>
      <c r="M1430" s="34">
        <f t="shared" si="436"/>
        <v>36</v>
      </c>
      <c r="N1430" s="52">
        <f t="shared" si="448"/>
        <v>36</v>
      </c>
      <c r="O1430" s="318">
        <f>+'Terminated loans'!S620</f>
        <v>12469</v>
      </c>
      <c r="P1430" s="26">
        <f>+'Terminated loans'!T620</f>
        <v>0</v>
      </c>
      <c r="Q1430" s="536">
        <f t="shared" si="450"/>
        <v>0.104</v>
      </c>
      <c r="R1430" s="222">
        <f t="shared" si="438"/>
        <v>346.36111111111109</v>
      </c>
      <c r="S1430" s="36">
        <f t="shared" si="439"/>
        <v>10671.939429579421</v>
      </c>
      <c r="T1430" s="36">
        <f t="shared" si="440"/>
        <v>1797.0605704205791</v>
      </c>
      <c r="U1430" s="36">
        <f t="shared" si="441"/>
        <v>1797.0605704204718</v>
      </c>
      <c r="V1430" s="36">
        <f t="shared" si="442"/>
        <v>0</v>
      </c>
      <c r="W1430" s="37">
        <f t="shared" si="443"/>
        <v>1797.0605704204718</v>
      </c>
      <c r="X1430" s="36">
        <f t="shared" si="444"/>
        <v>1797.0605704205791</v>
      </c>
      <c r="Y1430" s="276">
        <f t="shared" si="432"/>
        <v>1797.0605704204718</v>
      </c>
      <c r="Z1430" s="36">
        <f t="shared" si="445"/>
        <v>1797.0605704204718</v>
      </c>
      <c r="AA1430" s="36">
        <f t="shared" si="446"/>
        <v>0</v>
      </c>
      <c r="AB1430" s="38">
        <f t="shared" si="433"/>
        <v>-1.0732037480920553E-10</v>
      </c>
      <c r="AC1430" s="17"/>
      <c r="AD1430" s="17">
        <f t="shared" si="447"/>
        <v>36</v>
      </c>
      <c r="AH1430" s="103"/>
      <c r="AI1430" s="533"/>
    </row>
    <row r="1431" spans="1:35">
      <c r="A1431" s="533"/>
      <c r="C1431" s="67" t="str">
        <f>'Terminated loans'!F621</f>
        <v>E</v>
      </c>
      <c r="D1431" s="19">
        <f>'Terminated loans'!H621</f>
        <v>143017508</v>
      </c>
      <c r="E1431" s="19">
        <f>'Terminated loans'!I621</f>
        <v>98</v>
      </c>
      <c r="F1431" s="19" t="str">
        <f>'Terminated loans'!J621</f>
        <v xml:space="preserve">RAMROOP P K/049250             </v>
      </c>
      <c r="G1431" s="547" t="str">
        <f t="shared" si="449"/>
        <v>A2</v>
      </c>
      <c r="H1431" s="21">
        <f>'Terminated loans'!L621</f>
        <v>39405</v>
      </c>
      <c r="I1431" s="21">
        <f>IF(B1431="VELS",'Terminated loans'!M621,'Terminated loans'!B621)</f>
        <v>40816</v>
      </c>
      <c r="J1431" s="34">
        <f t="shared" si="437"/>
        <v>46</v>
      </c>
      <c r="K1431" s="34">
        <f t="shared" si="434"/>
        <v>156</v>
      </c>
      <c r="L1431" s="34">
        <f t="shared" si="435"/>
        <v>46</v>
      </c>
      <c r="M1431" s="34">
        <f t="shared" si="436"/>
        <v>46</v>
      </c>
      <c r="N1431" s="52">
        <f t="shared" si="448"/>
        <v>46</v>
      </c>
      <c r="O1431" s="318">
        <f>+'Terminated loans'!S621</f>
        <v>225052</v>
      </c>
      <c r="P1431" s="26">
        <f>+'Terminated loans'!T621</f>
        <v>0.05</v>
      </c>
      <c r="Q1431" s="536">
        <f t="shared" si="450"/>
        <v>0.104</v>
      </c>
      <c r="R1431" s="222">
        <f t="shared" si="438"/>
        <v>5386.4158221329944</v>
      </c>
      <c r="S1431" s="36">
        <f t="shared" si="439"/>
        <v>203626.222015537</v>
      </c>
      <c r="T1431" s="36">
        <f t="shared" si="440"/>
        <v>21425.777984462999</v>
      </c>
      <c r="U1431" s="36">
        <f t="shared" si="441"/>
        <v>44148.905802578665</v>
      </c>
      <c r="V1431" s="36">
        <f t="shared" si="442"/>
        <v>22723.127818117733</v>
      </c>
      <c r="W1431" s="37">
        <f t="shared" si="443"/>
        <v>21425.777984460932</v>
      </c>
      <c r="X1431" s="36">
        <f t="shared" si="444"/>
        <v>21425.777984462999</v>
      </c>
      <c r="Y1431" s="276">
        <f t="shared" si="432"/>
        <v>21425.777984460932</v>
      </c>
      <c r="Z1431" s="36">
        <f t="shared" si="445"/>
        <v>44148.905802578665</v>
      </c>
      <c r="AA1431" s="36">
        <f t="shared" si="446"/>
        <v>22723.127818117733</v>
      </c>
      <c r="AB1431" s="38">
        <f t="shared" si="433"/>
        <v>-2.066371962428093E-9</v>
      </c>
      <c r="AC1431" s="17"/>
      <c r="AD1431" s="17">
        <f t="shared" si="447"/>
        <v>46</v>
      </c>
      <c r="AH1431" s="103"/>
      <c r="AI1431" s="533"/>
    </row>
    <row r="1432" spans="1:35">
      <c r="A1432" s="533"/>
      <c r="C1432" s="67" t="str">
        <f>'Terminated loans'!F622</f>
        <v>E</v>
      </c>
      <c r="D1432" s="19">
        <f>'Terminated loans'!H622</f>
        <v>143018369</v>
      </c>
      <c r="E1432" s="19">
        <f>'Terminated loans'!I622</f>
        <v>99</v>
      </c>
      <c r="F1432" s="19" t="str">
        <f>'Terminated loans'!J622</f>
        <v xml:space="preserve">LOBIN J/L D                    </v>
      </c>
      <c r="G1432" s="547" t="str">
        <f t="shared" si="449"/>
        <v>A1</v>
      </c>
      <c r="H1432" s="21">
        <f>'Terminated loans'!L622</f>
        <v>38698</v>
      </c>
      <c r="I1432" s="21">
        <f>IF(B1432="VELS",'Terminated loans'!M622,'Terminated loans'!B622)</f>
        <v>40816</v>
      </c>
      <c r="J1432" s="34">
        <f t="shared" si="437"/>
        <v>70</v>
      </c>
      <c r="K1432" s="34">
        <f t="shared" si="434"/>
        <v>180</v>
      </c>
      <c r="L1432" s="34">
        <f t="shared" si="435"/>
        <v>70</v>
      </c>
      <c r="M1432" s="34">
        <f t="shared" si="436"/>
        <v>70</v>
      </c>
      <c r="N1432" s="52">
        <f t="shared" si="448"/>
        <v>70</v>
      </c>
      <c r="O1432" s="318">
        <f>+'Terminated loans'!S622</f>
        <v>2000081</v>
      </c>
      <c r="P1432" s="26">
        <f>+'Terminated loans'!T622</f>
        <v>0.03</v>
      </c>
      <c r="Q1432" s="536">
        <f t="shared" si="450"/>
        <v>8.6499999999999994E-2</v>
      </c>
      <c r="R1432" s="222">
        <f t="shared" si="438"/>
        <v>31181.179402071662</v>
      </c>
      <c r="S1432" s="36">
        <f t="shared" si="439"/>
        <v>1709301.8287169782</v>
      </c>
      <c r="T1432" s="36">
        <f t="shared" si="440"/>
        <v>290779.1712830218</v>
      </c>
      <c r="U1432" s="36">
        <f t="shared" si="441"/>
        <v>473380.72942801891</v>
      </c>
      <c r="V1432" s="36">
        <f t="shared" si="442"/>
        <v>182601.55814501643</v>
      </c>
      <c r="W1432" s="37">
        <f t="shared" si="443"/>
        <v>290779.17128300248</v>
      </c>
      <c r="X1432" s="36">
        <f t="shared" si="444"/>
        <v>290779.1712830218</v>
      </c>
      <c r="Y1432" s="276">
        <f t="shared" si="432"/>
        <v>290779.17128300248</v>
      </c>
      <c r="Z1432" s="36">
        <f t="shared" si="445"/>
        <v>473380.72942801891</v>
      </c>
      <c r="AA1432" s="36">
        <f t="shared" si="446"/>
        <v>182601.55814501643</v>
      </c>
      <c r="AB1432" s="38">
        <f t="shared" si="433"/>
        <v>-1.9324943423271179E-8</v>
      </c>
      <c r="AC1432" s="17"/>
      <c r="AD1432" s="17">
        <f t="shared" si="447"/>
        <v>70</v>
      </c>
      <c r="AH1432" s="103"/>
      <c r="AI1432" s="533"/>
    </row>
    <row r="1433" spans="1:35">
      <c r="A1433" s="533"/>
      <c r="C1433" s="67" t="str">
        <f>'Terminated loans'!F623</f>
        <v>E</v>
      </c>
      <c r="D1433" s="19">
        <f>'Terminated loans'!H623</f>
        <v>143023338</v>
      </c>
      <c r="E1433" s="19">
        <f>'Terminated loans'!I623</f>
        <v>99</v>
      </c>
      <c r="F1433" s="19" t="str">
        <f>'Terminated loans'!J623</f>
        <v xml:space="preserve">LOBIN J (SL 1622)              </v>
      </c>
      <c r="G1433" s="547" t="str">
        <f t="shared" si="449"/>
        <v>A1</v>
      </c>
      <c r="H1433" s="21">
        <f>'Terminated loans'!L623</f>
        <v>40084</v>
      </c>
      <c r="I1433" s="21">
        <f>IF(B1433="VELS",'Terminated loans'!M623,'Terminated loans'!B623)</f>
        <v>40816</v>
      </c>
      <c r="J1433" s="34">
        <f t="shared" si="437"/>
        <v>24</v>
      </c>
      <c r="K1433" s="34">
        <f t="shared" si="434"/>
        <v>134</v>
      </c>
      <c r="L1433" s="34">
        <f t="shared" si="435"/>
        <v>24</v>
      </c>
      <c r="M1433" s="34">
        <f t="shared" si="436"/>
        <v>24</v>
      </c>
      <c r="N1433" s="52">
        <f t="shared" si="448"/>
        <v>24</v>
      </c>
      <c r="O1433" s="318">
        <f>+'Terminated loans'!S623</f>
        <v>540022</v>
      </c>
      <c r="P1433" s="26">
        <f>+'Terminated loans'!T623</f>
        <v>0.03</v>
      </c>
      <c r="Q1433" s="536">
        <f t="shared" si="450"/>
        <v>8.6499999999999994E-2</v>
      </c>
      <c r="R1433" s="222">
        <f t="shared" si="438"/>
        <v>23210.800055623848</v>
      </c>
      <c r="S1433" s="36">
        <f t="shared" si="439"/>
        <v>509854.91636694246</v>
      </c>
      <c r="T1433" s="36">
        <f t="shared" si="440"/>
        <v>30167.08363305754</v>
      </c>
      <c r="U1433" s="36">
        <f t="shared" si="441"/>
        <v>47204.284968024294</v>
      </c>
      <c r="V1433" s="36">
        <f t="shared" si="442"/>
        <v>17037.2013349724</v>
      </c>
      <c r="W1433" s="37">
        <f t="shared" si="443"/>
        <v>30167.083633051894</v>
      </c>
      <c r="X1433" s="36">
        <f t="shared" si="444"/>
        <v>30167.08363305754</v>
      </c>
      <c r="Y1433" s="276">
        <f t="shared" ref="Y1433:Y1496" si="451">W1433</f>
        <v>30167.083633051894</v>
      </c>
      <c r="Z1433" s="36">
        <f t="shared" si="445"/>
        <v>47204.284968024294</v>
      </c>
      <c r="AA1433" s="36">
        <f t="shared" si="446"/>
        <v>17037.2013349724</v>
      </c>
      <c r="AB1433" s="38">
        <f t="shared" si="433"/>
        <v>-5.6461431086063385E-9</v>
      </c>
      <c r="AC1433" s="17"/>
      <c r="AD1433" s="17">
        <f t="shared" si="447"/>
        <v>24</v>
      </c>
      <c r="AH1433" s="103"/>
      <c r="AI1433" s="533"/>
    </row>
    <row r="1434" spans="1:35">
      <c r="A1434" s="533"/>
      <c r="C1434" s="67" t="str">
        <f>'Terminated loans'!F624</f>
        <v>E</v>
      </c>
      <c r="D1434" s="19">
        <f>'Terminated loans'!H624</f>
        <v>143024547</v>
      </c>
      <c r="E1434" s="19">
        <f>'Terminated loans'!I624</f>
        <v>99</v>
      </c>
      <c r="F1434" s="19" t="str">
        <f>'Terminated loans'!J624</f>
        <v xml:space="preserve">DILMOHAMED S/R                 </v>
      </c>
      <c r="G1434" s="547" t="str">
        <f t="shared" si="449"/>
        <v>A1</v>
      </c>
      <c r="H1434" s="21">
        <f>'Terminated loans'!L624</f>
        <v>39185</v>
      </c>
      <c r="I1434" s="21">
        <f>IF(B1434="VELS",'Terminated loans'!M624,'Terminated loans'!B624)</f>
        <v>40816</v>
      </c>
      <c r="J1434" s="34">
        <f t="shared" si="437"/>
        <v>54</v>
      </c>
      <c r="K1434" s="34">
        <f t="shared" si="434"/>
        <v>164</v>
      </c>
      <c r="L1434" s="34">
        <f t="shared" si="435"/>
        <v>54</v>
      </c>
      <c r="M1434" s="34">
        <f t="shared" si="436"/>
        <v>54</v>
      </c>
      <c r="N1434" s="52">
        <f t="shared" si="448"/>
        <v>54</v>
      </c>
      <c r="O1434" s="318">
        <f>+'Terminated loans'!S624</f>
        <v>1694172</v>
      </c>
      <c r="P1434" s="26">
        <f>+'Terminated loans'!T624</f>
        <v>0.03</v>
      </c>
      <c r="Q1434" s="536">
        <f t="shared" si="450"/>
        <v>8.6499999999999994E-2</v>
      </c>
      <c r="R1434" s="222">
        <f t="shared" si="438"/>
        <v>33578.045892944268</v>
      </c>
      <c r="S1434" s="36">
        <f t="shared" si="439"/>
        <v>1497565.8840331091</v>
      </c>
      <c r="T1434" s="36">
        <f t="shared" si="440"/>
        <v>196606.11596689094</v>
      </c>
      <c r="U1434" s="36">
        <f t="shared" si="441"/>
        <v>315648.59418586455</v>
      </c>
      <c r="V1434" s="36">
        <f t="shared" si="442"/>
        <v>119042.47821899038</v>
      </c>
      <c r="W1434" s="37">
        <f t="shared" si="443"/>
        <v>196606.11596687417</v>
      </c>
      <c r="X1434" s="36">
        <f t="shared" si="444"/>
        <v>196606.11596689094</v>
      </c>
      <c r="Y1434" s="276">
        <f t="shared" si="451"/>
        <v>196606.11596687417</v>
      </c>
      <c r="Z1434" s="36">
        <f t="shared" si="445"/>
        <v>315648.59418586455</v>
      </c>
      <c r="AA1434" s="36">
        <f t="shared" si="446"/>
        <v>119042.47821899038</v>
      </c>
      <c r="AB1434" s="38">
        <f t="shared" si="433"/>
        <v>-1.6763806343078613E-8</v>
      </c>
      <c r="AC1434" s="17"/>
      <c r="AD1434" s="17">
        <f t="shared" si="447"/>
        <v>54</v>
      </c>
      <c r="AH1434" s="103"/>
      <c r="AI1434" s="533"/>
    </row>
    <row r="1435" spans="1:35">
      <c r="A1435" s="533"/>
      <c r="C1435" s="67" t="str">
        <f>'Terminated loans'!F625</f>
        <v>E</v>
      </c>
      <c r="D1435" s="19">
        <f>'Terminated loans'!H625</f>
        <v>143025373</v>
      </c>
      <c r="E1435" s="19">
        <f>'Terminated loans'!I625</f>
        <v>99</v>
      </c>
      <c r="F1435" s="19" t="str">
        <f>'Terminated loans'!J625</f>
        <v xml:space="preserve">KEESOONY AK (SL 1101)          </v>
      </c>
      <c r="G1435" s="547" t="str">
        <f t="shared" si="449"/>
        <v>A1</v>
      </c>
      <c r="H1435" s="21">
        <f>'Terminated loans'!L625</f>
        <v>39730</v>
      </c>
      <c r="I1435" s="21">
        <f>IF(B1435="VELS",'Terminated loans'!M625,'Terminated loans'!B625)</f>
        <v>40816</v>
      </c>
      <c r="J1435" s="34">
        <f t="shared" si="437"/>
        <v>36</v>
      </c>
      <c r="K1435" s="34">
        <f t="shared" si="434"/>
        <v>146</v>
      </c>
      <c r="L1435" s="34">
        <f t="shared" si="435"/>
        <v>36</v>
      </c>
      <c r="M1435" s="34">
        <f t="shared" si="436"/>
        <v>36</v>
      </c>
      <c r="N1435" s="52">
        <f t="shared" si="448"/>
        <v>36</v>
      </c>
      <c r="O1435" s="318">
        <f>+'Terminated loans'!S625</f>
        <v>2502475</v>
      </c>
      <c r="P1435" s="26">
        <f>+'Terminated loans'!T625</f>
        <v>0.03</v>
      </c>
      <c r="Q1435" s="536">
        <f t="shared" si="450"/>
        <v>8.6499999999999994E-2</v>
      </c>
      <c r="R1435" s="222">
        <f t="shared" si="438"/>
        <v>72775.000070466689</v>
      </c>
      <c r="S1435" s="36">
        <f t="shared" si="439"/>
        <v>2300306.4838328231</v>
      </c>
      <c r="T1435" s="36">
        <f t="shared" si="440"/>
        <v>202168.51616717689</v>
      </c>
      <c r="U1435" s="36">
        <f t="shared" si="441"/>
        <v>319593.51870395103</v>
      </c>
      <c r="V1435" s="36">
        <f t="shared" si="442"/>
        <v>117425.00253680069</v>
      </c>
      <c r="W1435" s="37">
        <f t="shared" si="443"/>
        <v>202168.51616715034</v>
      </c>
      <c r="X1435" s="36">
        <f t="shared" si="444"/>
        <v>202168.51616717689</v>
      </c>
      <c r="Y1435" s="276">
        <f t="shared" si="451"/>
        <v>202168.51616715034</v>
      </c>
      <c r="Z1435" s="36">
        <f t="shared" si="445"/>
        <v>319593.51870395103</v>
      </c>
      <c r="AA1435" s="36">
        <f t="shared" si="446"/>
        <v>117425.00253680069</v>
      </c>
      <c r="AB1435" s="38">
        <f t="shared" si="433"/>
        <v>-2.6542693376541138E-8</v>
      </c>
      <c r="AC1435" s="17"/>
      <c r="AD1435" s="17">
        <f t="shared" si="447"/>
        <v>36</v>
      </c>
      <c r="AH1435" s="103"/>
      <c r="AI1435" s="533"/>
    </row>
    <row r="1436" spans="1:35">
      <c r="A1436" s="533"/>
      <c r="C1436" s="67" t="str">
        <f>'Terminated loans'!F626</f>
        <v>E</v>
      </c>
      <c r="D1436" s="19">
        <f>'Terminated loans'!H626</f>
        <v>143035573</v>
      </c>
      <c r="E1436" s="19">
        <f>'Terminated loans'!I626</f>
        <v>99</v>
      </c>
      <c r="F1436" s="19" t="str">
        <f>'Terminated loans'!J626</f>
        <v xml:space="preserve">LOBIN J (HL)                   </v>
      </c>
      <c r="G1436" s="547" t="str">
        <f t="shared" si="449"/>
        <v>A1</v>
      </c>
      <c r="H1436" s="21">
        <f>'Terminated loans'!L626</f>
        <v>38987</v>
      </c>
      <c r="I1436" s="21">
        <f>IF(B1436="VELS",'Terminated loans'!M626,'Terminated loans'!B626)</f>
        <v>40816</v>
      </c>
      <c r="J1436" s="34">
        <f t="shared" si="437"/>
        <v>60</v>
      </c>
      <c r="K1436" s="34">
        <f t="shared" si="434"/>
        <v>170</v>
      </c>
      <c r="L1436" s="34">
        <f t="shared" si="435"/>
        <v>60</v>
      </c>
      <c r="M1436" s="34">
        <f t="shared" si="436"/>
        <v>60</v>
      </c>
      <c r="N1436" s="52">
        <f t="shared" si="448"/>
        <v>60</v>
      </c>
      <c r="O1436" s="318">
        <f>+'Terminated loans'!S626</f>
        <v>2245113</v>
      </c>
      <c r="P1436" s="26">
        <f>+'Terminated loans'!T626</f>
        <v>0.03</v>
      </c>
      <c r="Q1436" s="536">
        <f t="shared" si="450"/>
        <v>8.6499999999999994E-2</v>
      </c>
      <c r="R1436" s="222">
        <f t="shared" si="438"/>
        <v>40341.741002866787</v>
      </c>
      <c r="S1436" s="36">
        <f t="shared" si="439"/>
        <v>1959392.5802788059</v>
      </c>
      <c r="T1436" s="36">
        <f t="shared" si="440"/>
        <v>285720.41972119408</v>
      </c>
      <c r="U1436" s="36">
        <f t="shared" si="441"/>
        <v>461111.87989317952</v>
      </c>
      <c r="V1436" s="36">
        <f t="shared" si="442"/>
        <v>175391.46017200779</v>
      </c>
      <c r="W1436" s="37">
        <f t="shared" si="443"/>
        <v>285720.41972117173</v>
      </c>
      <c r="X1436" s="36">
        <f t="shared" si="444"/>
        <v>285720.41972119408</v>
      </c>
      <c r="Y1436" s="276">
        <f t="shared" si="451"/>
        <v>285720.41972117173</v>
      </c>
      <c r="Z1436" s="36">
        <f t="shared" si="445"/>
        <v>461111.87989317952</v>
      </c>
      <c r="AA1436" s="36">
        <f t="shared" si="446"/>
        <v>175391.46017200779</v>
      </c>
      <c r="AB1436" s="38">
        <f t="shared" si="433"/>
        <v>-2.2351741790771484E-8</v>
      </c>
      <c r="AC1436" s="17"/>
      <c r="AD1436" s="17">
        <f t="shared" si="447"/>
        <v>60</v>
      </c>
      <c r="AH1436" s="103"/>
      <c r="AI1436" s="533"/>
    </row>
    <row r="1437" spans="1:35">
      <c r="A1437" s="533"/>
      <c r="C1437" s="67" t="str">
        <f>'Terminated loans'!F627</f>
        <v>E</v>
      </c>
      <c r="D1437" s="19">
        <f>'Terminated loans'!H627</f>
        <v>143036049</v>
      </c>
      <c r="E1437" s="19">
        <f>'Terminated loans'!I627</f>
        <v>97</v>
      </c>
      <c r="F1437" s="19" t="str">
        <f>'Terminated loans'!J627</f>
        <v xml:space="preserve">EMRITH N                       </v>
      </c>
      <c r="G1437" s="547" t="str">
        <f t="shared" si="449"/>
        <v>A2</v>
      </c>
      <c r="H1437" s="21">
        <f>'Terminated loans'!L627</f>
        <v>39892</v>
      </c>
      <c r="I1437" s="21">
        <f>IF(B1437="VELS",'Terminated loans'!M627,'Terminated loans'!B627)</f>
        <v>40816</v>
      </c>
      <c r="J1437" s="34">
        <f t="shared" si="437"/>
        <v>30</v>
      </c>
      <c r="K1437" s="34">
        <f t="shared" si="434"/>
        <v>140</v>
      </c>
      <c r="L1437" s="34">
        <f t="shared" si="435"/>
        <v>30</v>
      </c>
      <c r="M1437" s="34">
        <f t="shared" si="436"/>
        <v>30</v>
      </c>
      <c r="N1437" s="52">
        <f t="shared" si="448"/>
        <v>30</v>
      </c>
      <c r="O1437" s="318">
        <f>+'Terminated loans'!S627</f>
        <v>170000</v>
      </c>
      <c r="P1437" s="26">
        <f>+'Terminated loans'!T627</f>
        <v>0</v>
      </c>
      <c r="Q1437" s="536">
        <f t="shared" si="450"/>
        <v>0.104</v>
      </c>
      <c r="R1437" s="222">
        <f t="shared" si="438"/>
        <v>5666.666666666667</v>
      </c>
      <c r="S1437" s="36">
        <f t="shared" si="439"/>
        <v>149131.97625608771</v>
      </c>
      <c r="T1437" s="36">
        <f t="shared" si="440"/>
        <v>20868.023743912287</v>
      </c>
      <c r="U1437" s="36">
        <f t="shared" si="441"/>
        <v>20868.023743910802</v>
      </c>
      <c r="V1437" s="36">
        <f t="shared" si="442"/>
        <v>0</v>
      </c>
      <c r="W1437" s="37">
        <f t="shared" si="443"/>
        <v>20868.023743910802</v>
      </c>
      <c r="X1437" s="36">
        <f t="shared" si="444"/>
        <v>20868.023743912287</v>
      </c>
      <c r="Y1437" s="276">
        <f t="shared" si="451"/>
        <v>20868.023743910802</v>
      </c>
      <c r="Z1437" s="36">
        <f t="shared" si="445"/>
        <v>20868.023743910802</v>
      </c>
      <c r="AA1437" s="36">
        <f t="shared" si="446"/>
        <v>0</v>
      </c>
      <c r="AB1437" s="38">
        <f t="shared" si="433"/>
        <v>-1.4842953532934189E-9</v>
      </c>
      <c r="AC1437" s="17"/>
      <c r="AD1437" s="17">
        <f t="shared" si="447"/>
        <v>30</v>
      </c>
      <c r="AH1437" s="103"/>
      <c r="AI1437" s="533"/>
    </row>
    <row r="1438" spans="1:35">
      <c r="A1438" s="533"/>
      <c r="C1438" s="67" t="str">
        <f>'Terminated loans'!F628</f>
        <v>E</v>
      </c>
      <c r="D1438" s="19">
        <f>'Terminated loans'!H628</f>
        <v>143036170</v>
      </c>
      <c r="E1438" s="19">
        <f>'Terminated loans'!I628</f>
        <v>98</v>
      </c>
      <c r="F1438" s="19" t="str">
        <f>'Terminated loans'!J628</f>
        <v xml:space="preserve">MOHAMUD B Z                    </v>
      </c>
      <c r="G1438" s="547" t="str">
        <f t="shared" si="449"/>
        <v>A2</v>
      </c>
      <c r="H1438" s="21">
        <f>'Terminated loans'!L628</f>
        <v>40098</v>
      </c>
      <c r="I1438" s="21">
        <f>IF(B1438="VELS",'Terminated loans'!M628,'Terminated loans'!B628)</f>
        <v>40816</v>
      </c>
      <c r="J1438" s="34">
        <f t="shared" si="437"/>
        <v>24</v>
      </c>
      <c r="K1438" s="34">
        <f t="shared" si="434"/>
        <v>134</v>
      </c>
      <c r="L1438" s="34">
        <f t="shared" si="435"/>
        <v>24</v>
      </c>
      <c r="M1438" s="34">
        <f t="shared" si="436"/>
        <v>24</v>
      </c>
      <c r="N1438" s="52">
        <f t="shared" si="448"/>
        <v>24</v>
      </c>
      <c r="O1438" s="318">
        <f>+'Terminated loans'!S628</f>
        <v>48710</v>
      </c>
      <c r="P1438" s="26">
        <f>+'Terminated loans'!T628</f>
        <v>0.05</v>
      </c>
      <c r="Q1438" s="536">
        <f t="shared" si="450"/>
        <v>0.104</v>
      </c>
      <c r="R1438" s="222">
        <f t="shared" si="438"/>
        <v>2136.975393946474</v>
      </c>
      <c r="S1438" s="36">
        <f t="shared" si="439"/>
        <v>46125.324345716261</v>
      </c>
      <c r="T1438" s="36">
        <f t="shared" si="440"/>
        <v>2584.6756542837393</v>
      </c>
      <c r="U1438" s="36">
        <f t="shared" si="441"/>
        <v>5162.0851089986245</v>
      </c>
      <c r="V1438" s="36">
        <f t="shared" si="442"/>
        <v>2577.40945471538</v>
      </c>
      <c r="W1438" s="37">
        <f t="shared" si="443"/>
        <v>2584.6756542832445</v>
      </c>
      <c r="X1438" s="36">
        <f t="shared" si="444"/>
        <v>2584.6756542837393</v>
      </c>
      <c r="Y1438" s="276">
        <f t="shared" si="451"/>
        <v>2584.6756542832445</v>
      </c>
      <c r="Z1438" s="36">
        <f t="shared" si="445"/>
        <v>5162.0851089986245</v>
      </c>
      <c r="AA1438" s="36">
        <f t="shared" si="446"/>
        <v>2577.40945471538</v>
      </c>
      <c r="AB1438" s="38">
        <f t="shared" si="433"/>
        <v>-4.9476511776447296E-10</v>
      </c>
      <c r="AC1438" s="17"/>
      <c r="AD1438" s="17">
        <f t="shared" si="447"/>
        <v>24</v>
      </c>
      <c r="AH1438" s="103"/>
      <c r="AI1438" s="533"/>
    </row>
    <row r="1439" spans="1:35">
      <c r="A1439" s="533"/>
      <c r="C1439" s="67" t="str">
        <f>'Terminated loans'!F629</f>
        <v>E</v>
      </c>
      <c r="D1439" s="19">
        <f>'Terminated loans'!H629</f>
        <v>143037487</v>
      </c>
      <c r="E1439" s="19">
        <f>'Terminated loans'!I629</f>
        <v>99</v>
      </c>
      <c r="F1439" s="19" t="str">
        <f>'Terminated loans'!J629</f>
        <v xml:space="preserve">DILMOHAMED S A/R (SL1726)      </v>
      </c>
      <c r="G1439" s="547" t="str">
        <f t="shared" si="449"/>
        <v>A1</v>
      </c>
      <c r="H1439" s="21">
        <f>'Terminated loans'!L629</f>
        <v>40095</v>
      </c>
      <c r="I1439" s="21">
        <f>IF(B1439="VELS",'Terminated loans'!M629,'Terminated loans'!B629)</f>
        <v>40816</v>
      </c>
      <c r="J1439" s="34">
        <f t="shared" si="437"/>
        <v>24</v>
      </c>
      <c r="K1439" s="34">
        <f t="shared" si="434"/>
        <v>134</v>
      </c>
      <c r="L1439" s="34">
        <f t="shared" si="435"/>
        <v>24</v>
      </c>
      <c r="M1439" s="34">
        <f t="shared" si="436"/>
        <v>24</v>
      </c>
      <c r="N1439" s="52">
        <f t="shared" si="448"/>
        <v>24</v>
      </c>
      <c r="O1439" s="318">
        <f>+'Terminated loans'!S629</f>
        <v>995621</v>
      </c>
      <c r="P1439" s="26">
        <f>+'Terminated loans'!T629</f>
        <v>0.03</v>
      </c>
      <c r="Q1439" s="536">
        <f t="shared" si="450"/>
        <v>8.6499999999999994E-2</v>
      </c>
      <c r="R1439" s="222">
        <f t="shared" si="438"/>
        <v>42792.997252297624</v>
      </c>
      <c r="S1439" s="36">
        <f t="shared" si="439"/>
        <v>940002.92893284268</v>
      </c>
      <c r="T1439" s="36">
        <f t="shared" si="440"/>
        <v>55618.071067157318</v>
      </c>
      <c r="U1439" s="36">
        <f t="shared" si="441"/>
        <v>87029.005122289993</v>
      </c>
      <c r="V1439" s="36">
        <f t="shared" si="442"/>
        <v>31410.934055143036</v>
      </c>
      <c r="W1439" s="37">
        <f t="shared" si="443"/>
        <v>55618.071067146957</v>
      </c>
      <c r="X1439" s="36">
        <f t="shared" si="444"/>
        <v>55618.071067157318</v>
      </c>
      <c r="Y1439" s="276">
        <f t="shared" si="451"/>
        <v>55618.071067146957</v>
      </c>
      <c r="Z1439" s="36">
        <f t="shared" si="445"/>
        <v>87029.005122289993</v>
      </c>
      <c r="AA1439" s="36">
        <f t="shared" si="446"/>
        <v>31410.934055143036</v>
      </c>
      <c r="AB1439" s="38">
        <f t="shared" si="433"/>
        <v>-1.0360963642597198E-8</v>
      </c>
      <c r="AC1439" s="17"/>
      <c r="AD1439" s="17">
        <f t="shared" si="447"/>
        <v>24</v>
      </c>
      <c r="AH1439" s="103"/>
      <c r="AI1439" s="533"/>
    </row>
    <row r="1440" spans="1:35">
      <c r="A1440" s="533"/>
      <c r="C1440" s="67" t="str">
        <f>'Terminated loans'!F630</f>
        <v>E</v>
      </c>
      <c r="D1440" s="19">
        <f>'Terminated loans'!H630</f>
        <v>143037525</v>
      </c>
      <c r="E1440" s="19">
        <f>'Terminated loans'!I630</f>
        <v>99</v>
      </c>
      <c r="F1440" s="19" t="str">
        <f>'Terminated loans'!J630</f>
        <v xml:space="preserve">MUNGROO R (SL 1476)            </v>
      </c>
      <c r="G1440" s="547" t="str">
        <f t="shared" si="449"/>
        <v>A1</v>
      </c>
      <c r="H1440" s="21">
        <f>'Terminated loans'!L630</f>
        <v>40021</v>
      </c>
      <c r="I1440" s="21">
        <f>IF(B1440="VELS",'Terminated loans'!M630,'Terminated loans'!B630)</f>
        <v>40816</v>
      </c>
      <c r="J1440" s="34">
        <f t="shared" si="437"/>
        <v>26</v>
      </c>
      <c r="K1440" s="34">
        <f t="shared" si="434"/>
        <v>136</v>
      </c>
      <c r="L1440" s="34">
        <f t="shared" si="435"/>
        <v>26</v>
      </c>
      <c r="M1440" s="34">
        <f t="shared" si="436"/>
        <v>26</v>
      </c>
      <c r="N1440" s="52">
        <f t="shared" si="448"/>
        <v>26</v>
      </c>
      <c r="O1440" s="318">
        <f>+'Terminated loans'!S630</f>
        <v>779414</v>
      </c>
      <c r="P1440" s="26">
        <f>+'Terminated loans'!T630</f>
        <v>0.03</v>
      </c>
      <c r="Q1440" s="536">
        <f t="shared" si="450"/>
        <v>8.6499999999999994E-2</v>
      </c>
      <c r="R1440" s="222">
        <f t="shared" si="438"/>
        <v>30999.725924570248</v>
      </c>
      <c r="S1440" s="36">
        <f t="shared" si="439"/>
        <v>732572.23134080146</v>
      </c>
      <c r="T1440" s="36">
        <f t="shared" si="440"/>
        <v>46841.76865919854</v>
      </c>
      <c r="U1440" s="36">
        <f t="shared" si="441"/>
        <v>73420.642698016134</v>
      </c>
      <c r="V1440" s="36">
        <f t="shared" si="442"/>
        <v>26578.874038826558</v>
      </c>
      <c r="W1440" s="37">
        <f t="shared" si="443"/>
        <v>46841.768659189576</v>
      </c>
      <c r="X1440" s="36">
        <f t="shared" si="444"/>
        <v>46841.76865919854</v>
      </c>
      <c r="Y1440" s="276">
        <f t="shared" si="451"/>
        <v>46841.768659189576</v>
      </c>
      <c r="Z1440" s="36">
        <f t="shared" si="445"/>
        <v>73420.642698016134</v>
      </c>
      <c r="AA1440" s="36">
        <f t="shared" si="446"/>
        <v>26578.874038826558</v>
      </c>
      <c r="AB1440" s="38">
        <f t="shared" si="433"/>
        <v>-8.9639797806739807E-9</v>
      </c>
      <c r="AC1440" s="17"/>
      <c r="AD1440" s="17">
        <f t="shared" si="447"/>
        <v>26</v>
      </c>
      <c r="AH1440" s="103"/>
      <c r="AI1440" s="533"/>
    </row>
    <row r="1441" spans="1:35">
      <c r="A1441" s="533"/>
      <c r="C1441" s="67" t="str">
        <f>'Terminated loans'!F631</f>
        <v>E</v>
      </c>
      <c r="D1441" s="19">
        <f>'Terminated loans'!H631</f>
        <v>143038971</v>
      </c>
      <c r="E1441" s="19">
        <f>'Terminated loans'!I631</f>
        <v>98</v>
      </c>
      <c r="F1441" s="19" t="str">
        <f>'Terminated loans'!J631</f>
        <v xml:space="preserve">SEEGOOLAM T J                  </v>
      </c>
      <c r="G1441" s="547" t="str">
        <f t="shared" si="449"/>
        <v>A2</v>
      </c>
      <c r="H1441" s="21">
        <f>'Terminated loans'!L631</f>
        <v>40071</v>
      </c>
      <c r="I1441" s="21">
        <f>IF(B1441="VELS",'Terminated loans'!M631,'Terminated loans'!B631)</f>
        <v>40816</v>
      </c>
      <c r="J1441" s="34">
        <f t="shared" si="437"/>
        <v>24</v>
      </c>
      <c r="K1441" s="34">
        <f t="shared" si="434"/>
        <v>135</v>
      </c>
      <c r="L1441" s="34">
        <f t="shared" si="435"/>
        <v>24</v>
      </c>
      <c r="M1441" s="34">
        <f t="shared" si="436"/>
        <v>24</v>
      </c>
      <c r="N1441" s="52">
        <f t="shared" si="448"/>
        <v>24</v>
      </c>
      <c r="O1441" s="318">
        <f>+'Terminated loans'!S631</f>
        <v>251251</v>
      </c>
      <c r="P1441" s="26">
        <f>+'Terminated loans'!T631</f>
        <v>0.05</v>
      </c>
      <c r="Q1441" s="536">
        <f t="shared" si="450"/>
        <v>0.104</v>
      </c>
      <c r="R1441" s="222">
        <f t="shared" si="438"/>
        <v>11022.730542074431</v>
      </c>
      <c r="S1441" s="36">
        <f t="shared" si="439"/>
        <v>237918.9872138279</v>
      </c>
      <c r="T1441" s="36">
        <f t="shared" si="440"/>
        <v>13332.012786172098</v>
      </c>
      <c r="U1441" s="36">
        <f t="shared" si="441"/>
        <v>26626.545795955928</v>
      </c>
      <c r="V1441" s="36">
        <f t="shared" si="442"/>
        <v>13294.533009786333</v>
      </c>
      <c r="W1441" s="37">
        <f t="shared" si="443"/>
        <v>13332.012786169595</v>
      </c>
      <c r="X1441" s="36">
        <f t="shared" si="444"/>
        <v>13332.012786172098</v>
      </c>
      <c r="Y1441" s="276">
        <f t="shared" si="451"/>
        <v>13332.012786169595</v>
      </c>
      <c r="Z1441" s="36">
        <f t="shared" si="445"/>
        <v>26626.545795955928</v>
      </c>
      <c r="AA1441" s="36">
        <f t="shared" si="446"/>
        <v>13294.533009786333</v>
      </c>
      <c r="AB1441" s="38">
        <f t="shared" si="433"/>
        <v>-2.5029294192790985E-9</v>
      </c>
      <c r="AC1441" s="17"/>
      <c r="AD1441" s="17">
        <f t="shared" si="447"/>
        <v>24</v>
      </c>
      <c r="AH1441" s="103"/>
      <c r="AI1441" s="533"/>
    </row>
    <row r="1442" spans="1:35">
      <c r="A1442" s="533"/>
      <c r="C1442" s="67" t="str">
        <f>'Terminated loans'!F632</f>
        <v>E</v>
      </c>
      <c r="D1442" s="19">
        <f>'Terminated loans'!H632</f>
        <v>143040100</v>
      </c>
      <c r="E1442" s="19">
        <f>'Terminated loans'!I632</f>
        <v>99</v>
      </c>
      <c r="F1442" s="19" t="str">
        <f>'Terminated loans'!J632</f>
        <v xml:space="preserve">DILMOHAMED S A/R               </v>
      </c>
      <c r="G1442" s="547" t="str">
        <f t="shared" si="449"/>
        <v>A1</v>
      </c>
      <c r="H1442" s="21">
        <f>'Terminated loans'!L632</f>
        <v>39241</v>
      </c>
      <c r="I1442" s="21">
        <f>IF(B1442="VELS",'Terminated loans'!M632,'Terminated loans'!B632)</f>
        <v>40816</v>
      </c>
      <c r="J1442" s="34">
        <f t="shared" si="437"/>
        <v>52</v>
      </c>
      <c r="K1442" s="34">
        <f t="shared" si="434"/>
        <v>162</v>
      </c>
      <c r="L1442" s="34">
        <f t="shared" si="435"/>
        <v>52</v>
      </c>
      <c r="M1442" s="34">
        <f t="shared" si="436"/>
        <v>52</v>
      </c>
      <c r="N1442" s="52">
        <f t="shared" si="448"/>
        <v>52</v>
      </c>
      <c r="O1442" s="318">
        <f>+'Terminated loans'!S632</f>
        <v>1296051</v>
      </c>
      <c r="P1442" s="26">
        <f>+'Terminated loans'!T632</f>
        <v>0.03</v>
      </c>
      <c r="Q1442" s="536">
        <f t="shared" si="450"/>
        <v>8.6499999999999994E-2</v>
      </c>
      <c r="R1442" s="222">
        <f t="shared" si="438"/>
        <v>26610.311280889255</v>
      </c>
      <c r="S1442" s="36">
        <f t="shared" si="439"/>
        <v>1150567.0690131891</v>
      </c>
      <c r="T1442" s="36">
        <f t="shared" si="440"/>
        <v>145483.93098681094</v>
      </c>
      <c r="U1442" s="36">
        <f t="shared" si="441"/>
        <v>233169.11759303906</v>
      </c>
      <c r="V1442" s="36">
        <f t="shared" si="442"/>
        <v>87685.186606241157</v>
      </c>
      <c r="W1442" s="37">
        <f t="shared" si="443"/>
        <v>145483.9309867979</v>
      </c>
      <c r="X1442" s="36">
        <f t="shared" si="444"/>
        <v>145483.93098681094</v>
      </c>
      <c r="Y1442" s="276">
        <f t="shared" si="451"/>
        <v>145483.9309867979</v>
      </c>
      <c r="Z1442" s="36">
        <f t="shared" si="445"/>
        <v>233169.11759303906</v>
      </c>
      <c r="AA1442" s="36">
        <f t="shared" si="446"/>
        <v>87685.186606241157</v>
      </c>
      <c r="AB1442" s="38">
        <f t="shared" si="433"/>
        <v>-1.3038516044616699E-8</v>
      </c>
      <c r="AC1442" s="17"/>
      <c r="AD1442" s="17">
        <f t="shared" si="447"/>
        <v>52</v>
      </c>
      <c r="AH1442" s="103"/>
      <c r="AI1442" s="533"/>
    </row>
    <row r="1443" spans="1:35">
      <c r="A1443" s="533"/>
      <c r="C1443" s="67" t="str">
        <f>'Terminated loans'!F633</f>
        <v>E</v>
      </c>
      <c r="D1443" s="19">
        <f>'Terminated loans'!H633</f>
        <v>143043568</v>
      </c>
      <c r="E1443" s="19">
        <f>'Terminated loans'!I633</f>
        <v>99</v>
      </c>
      <c r="F1443" s="19" t="str">
        <f>'Terminated loans'!J633</f>
        <v xml:space="preserve">DILMOHAMED S A/R               </v>
      </c>
      <c r="G1443" s="547" t="str">
        <f t="shared" si="449"/>
        <v>A1</v>
      </c>
      <c r="H1443" s="21">
        <f>'Terminated loans'!L633</f>
        <v>39226</v>
      </c>
      <c r="I1443" s="21">
        <f>IF(B1443="VELS",'Terminated loans'!M633,'Terminated loans'!B633)</f>
        <v>40816</v>
      </c>
      <c r="J1443" s="34">
        <f t="shared" si="437"/>
        <v>52</v>
      </c>
      <c r="K1443" s="34">
        <f t="shared" si="434"/>
        <v>162</v>
      </c>
      <c r="L1443" s="34">
        <f t="shared" si="435"/>
        <v>52</v>
      </c>
      <c r="M1443" s="34">
        <f t="shared" si="436"/>
        <v>52</v>
      </c>
      <c r="N1443" s="52">
        <f t="shared" si="448"/>
        <v>52</v>
      </c>
      <c r="O1443" s="318">
        <f>+'Terminated loans'!S633</f>
        <v>2401107</v>
      </c>
      <c r="P1443" s="26">
        <f>+'Terminated loans'!T633</f>
        <v>0.03</v>
      </c>
      <c r="Q1443" s="536">
        <f t="shared" si="450"/>
        <v>8.6499999999999994E-2</v>
      </c>
      <c r="R1443" s="222">
        <f t="shared" si="438"/>
        <v>49299.143852149464</v>
      </c>
      <c r="S1443" s="36">
        <f t="shared" si="439"/>
        <v>2131578.6519026272</v>
      </c>
      <c r="T1443" s="36">
        <f t="shared" si="440"/>
        <v>269528.3480973728</v>
      </c>
      <c r="U1443" s="36">
        <f t="shared" si="441"/>
        <v>431976.82840912091</v>
      </c>
      <c r="V1443" s="36">
        <f t="shared" si="442"/>
        <v>162448.48031177232</v>
      </c>
      <c r="W1443" s="37">
        <f t="shared" si="443"/>
        <v>269528.34809734859</v>
      </c>
      <c r="X1443" s="36">
        <f t="shared" si="444"/>
        <v>269528.3480973728</v>
      </c>
      <c r="Y1443" s="276">
        <f t="shared" si="451"/>
        <v>269528.34809734859</v>
      </c>
      <c r="Z1443" s="36">
        <f t="shared" si="445"/>
        <v>431976.82840912091</v>
      </c>
      <c r="AA1443" s="36">
        <f t="shared" si="446"/>
        <v>162448.48031177232</v>
      </c>
      <c r="AB1443" s="38">
        <f t="shared" si="433"/>
        <v>-2.4214386940002441E-8</v>
      </c>
      <c r="AC1443" s="17"/>
      <c r="AD1443" s="17">
        <f t="shared" si="447"/>
        <v>52</v>
      </c>
      <c r="AH1443" s="103"/>
      <c r="AI1443" s="533"/>
    </row>
    <row r="1444" spans="1:35">
      <c r="A1444" s="533"/>
      <c r="C1444" s="67" t="str">
        <f>'Terminated loans'!F634</f>
        <v>E</v>
      </c>
      <c r="D1444" s="19">
        <f>'Terminated loans'!H634</f>
        <v>143050874</v>
      </c>
      <c r="E1444" s="19">
        <f>'Terminated loans'!I634</f>
        <v>97</v>
      </c>
      <c r="F1444" s="19" t="str">
        <f>'Terminated loans'!J634</f>
        <v xml:space="preserve">KHODADIN B                     </v>
      </c>
      <c r="G1444" s="547" t="str">
        <f t="shared" si="449"/>
        <v>A2</v>
      </c>
      <c r="H1444" s="21">
        <f>'Terminated loans'!L634</f>
        <v>40149</v>
      </c>
      <c r="I1444" s="21">
        <f>IF(B1444="VELS",'Terminated loans'!M634,'Terminated loans'!B634)</f>
        <v>40816</v>
      </c>
      <c r="J1444" s="34">
        <f t="shared" si="437"/>
        <v>22</v>
      </c>
      <c r="K1444" s="34">
        <f t="shared" si="434"/>
        <v>132</v>
      </c>
      <c r="L1444" s="34">
        <f t="shared" si="435"/>
        <v>22</v>
      </c>
      <c r="M1444" s="34">
        <f t="shared" si="436"/>
        <v>22</v>
      </c>
      <c r="N1444" s="52">
        <f t="shared" si="448"/>
        <v>22</v>
      </c>
      <c r="O1444" s="318">
        <f>+'Terminated loans'!S634</f>
        <v>37326</v>
      </c>
      <c r="P1444" s="26">
        <f>+'Terminated loans'!T634</f>
        <v>0</v>
      </c>
      <c r="Q1444" s="536">
        <f t="shared" si="450"/>
        <v>0.104</v>
      </c>
      <c r="R1444" s="222">
        <f t="shared" si="438"/>
        <v>1696.6363636363637</v>
      </c>
      <c r="S1444" s="36">
        <f t="shared" si="439"/>
        <v>33850.407602133593</v>
      </c>
      <c r="T1444" s="36">
        <f t="shared" si="440"/>
        <v>3475.5923978664068</v>
      </c>
      <c r="U1444" s="36">
        <f t="shared" si="441"/>
        <v>3475.592397866043</v>
      </c>
      <c r="V1444" s="36">
        <f t="shared" si="442"/>
        <v>0</v>
      </c>
      <c r="W1444" s="37">
        <f t="shared" si="443"/>
        <v>3475.592397866043</v>
      </c>
      <c r="X1444" s="36">
        <f t="shared" si="444"/>
        <v>3475.5923978664068</v>
      </c>
      <c r="Y1444" s="276">
        <f t="shared" si="451"/>
        <v>3475.592397866043</v>
      </c>
      <c r="Z1444" s="36">
        <f t="shared" si="445"/>
        <v>3475.592397866043</v>
      </c>
      <c r="AA1444" s="36">
        <f t="shared" si="446"/>
        <v>0</v>
      </c>
      <c r="AB1444" s="38">
        <f t="shared" si="433"/>
        <v>-3.637978807091713E-10</v>
      </c>
      <c r="AC1444" s="17"/>
      <c r="AD1444" s="17">
        <f t="shared" si="447"/>
        <v>22</v>
      </c>
      <c r="AH1444" s="103"/>
      <c r="AI1444" s="533"/>
    </row>
    <row r="1445" spans="1:35">
      <c r="A1445" s="533"/>
      <c r="C1445" s="67" t="str">
        <f>'Terminated loans'!F635</f>
        <v>E</v>
      </c>
      <c r="D1445" s="19">
        <f>'Terminated loans'!H635</f>
        <v>143121437</v>
      </c>
      <c r="E1445" s="19">
        <f>'Terminated loans'!I635</f>
        <v>99</v>
      </c>
      <c r="F1445" s="19" t="str">
        <f>'Terminated loans'!J635</f>
        <v xml:space="preserve">TUPSY N/SL1986                 </v>
      </c>
      <c r="G1445" s="547" t="str">
        <f t="shared" si="449"/>
        <v>A1</v>
      </c>
      <c r="H1445" s="21">
        <f>'Terminated loans'!L635</f>
        <v>40316</v>
      </c>
      <c r="I1445" s="21">
        <f>IF(B1445="VELS",'Terminated loans'!M635,'Terminated loans'!B635)</f>
        <v>40816</v>
      </c>
      <c r="J1445" s="34">
        <f t="shared" si="437"/>
        <v>16</v>
      </c>
      <c r="K1445" s="34">
        <f t="shared" si="434"/>
        <v>127</v>
      </c>
      <c r="L1445" s="34">
        <f t="shared" si="435"/>
        <v>16</v>
      </c>
      <c r="M1445" s="34">
        <f t="shared" si="436"/>
        <v>16</v>
      </c>
      <c r="N1445" s="52">
        <f t="shared" si="448"/>
        <v>16</v>
      </c>
      <c r="O1445" s="318">
        <f>+'Terminated loans'!S635</f>
        <v>325743</v>
      </c>
      <c r="P1445" s="26">
        <f>+'Terminated loans'!T635</f>
        <v>0.03</v>
      </c>
      <c r="Q1445" s="536">
        <f t="shared" si="450"/>
        <v>8.6499999999999994E-2</v>
      </c>
      <c r="R1445" s="222">
        <f t="shared" si="438"/>
        <v>20794.265396869781</v>
      </c>
      <c r="S1445" s="36">
        <f t="shared" si="439"/>
        <v>313175.26067262935</v>
      </c>
      <c r="T1445" s="36">
        <f t="shared" si="440"/>
        <v>12567.739327370655</v>
      </c>
      <c r="U1445" s="36">
        <f t="shared" si="441"/>
        <v>19532.985677283781</v>
      </c>
      <c r="V1445" s="36">
        <f t="shared" si="442"/>
        <v>6965.2463499165024</v>
      </c>
      <c r="W1445" s="37">
        <f t="shared" si="443"/>
        <v>12567.739327367279</v>
      </c>
      <c r="X1445" s="36">
        <f t="shared" si="444"/>
        <v>12567.739327370655</v>
      </c>
      <c r="Y1445" s="276">
        <f t="shared" si="451"/>
        <v>12567.739327367279</v>
      </c>
      <c r="Z1445" s="36">
        <f t="shared" si="445"/>
        <v>19532.985677283781</v>
      </c>
      <c r="AA1445" s="36">
        <f t="shared" si="446"/>
        <v>6965.2463499165024</v>
      </c>
      <c r="AB1445" s="38">
        <f t="shared" si="433"/>
        <v>-3.3760443329811096E-9</v>
      </c>
      <c r="AC1445" s="17"/>
      <c r="AD1445" s="17">
        <f t="shared" si="447"/>
        <v>16</v>
      </c>
      <c r="AH1445" s="103"/>
      <c r="AI1445" s="533"/>
    </row>
    <row r="1446" spans="1:35">
      <c r="A1446" s="533"/>
      <c r="C1446" s="67" t="str">
        <f>'Terminated loans'!F636</f>
        <v>E</v>
      </c>
      <c r="D1446" s="19">
        <f>'Terminated loans'!H636</f>
        <v>143135810</v>
      </c>
      <c r="E1446" s="19">
        <f>'Terminated loans'!I636</f>
        <v>99</v>
      </c>
      <c r="F1446" s="19" t="str">
        <f>'Terminated loans'!J636</f>
        <v xml:space="preserve">MARJOLIN J (SL 2080)           </v>
      </c>
      <c r="G1446" s="547" t="str">
        <f t="shared" si="449"/>
        <v>A1</v>
      </c>
      <c r="H1446" s="21">
        <f>'Terminated loans'!L636</f>
        <v>40368</v>
      </c>
      <c r="I1446" s="21">
        <f>IF(B1446="VELS",'Terminated loans'!M636,'Terminated loans'!B636)</f>
        <v>40816</v>
      </c>
      <c r="J1446" s="34">
        <f t="shared" si="437"/>
        <v>15</v>
      </c>
      <c r="K1446" s="34">
        <f t="shared" si="434"/>
        <v>125</v>
      </c>
      <c r="L1446" s="34">
        <f t="shared" si="435"/>
        <v>15</v>
      </c>
      <c r="M1446" s="34">
        <f t="shared" si="436"/>
        <v>15</v>
      </c>
      <c r="N1446" s="52">
        <f t="shared" si="448"/>
        <v>15</v>
      </c>
      <c r="O1446" s="318">
        <f>+'Terminated loans'!S636</f>
        <v>2835125</v>
      </c>
      <c r="P1446" s="26">
        <f>+'Terminated loans'!T636</f>
        <v>0.03</v>
      </c>
      <c r="Q1446" s="536">
        <f t="shared" si="450"/>
        <v>8.6499999999999994E-2</v>
      </c>
      <c r="R1446" s="222">
        <f t="shared" si="438"/>
        <v>192810.52293720216</v>
      </c>
      <c r="S1446" s="36">
        <f t="shared" si="439"/>
        <v>2731974.215252182</v>
      </c>
      <c r="T1446" s="36">
        <f t="shared" si="440"/>
        <v>103150.78474781802</v>
      </c>
      <c r="U1446" s="36">
        <f t="shared" si="441"/>
        <v>160183.62880581897</v>
      </c>
      <c r="V1446" s="36">
        <f t="shared" si="442"/>
        <v>57032.844058032148</v>
      </c>
      <c r="W1446" s="37">
        <f t="shared" si="443"/>
        <v>103150.78474778682</v>
      </c>
      <c r="X1446" s="36">
        <f t="shared" si="444"/>
        <v>103150.78474781802</v>
      </c>
      <c r="Y1446" s="276">
        <f t="shared" si="451"/>
        <v>103150.78474778682</v>
      </c>
      <c r="Z1446" s="36">
        <f t="shared" si="445"/>
        <v>160183.62880581897</v>
      </c>
      <c r="AA1446" s="36">
        <f t="shared" si="446"/>
        <v>57032.844058032148</v>
      </c>
      <c r="AB1446" s="38">
        <f t="shared" ref="AB1446:AB1509" si="452">IF(ISERROR(Z1446-AA1446-T1446),"CHECK",Z1446-AA1446-T1446)</f>
        <v>-3.119930624961853E-8</v>
      </c>
      <c r="AC1446" s="17"/>
      <c r="AD1446" s="17">
        <f t="shared" si="447"/>
        <v>15</v>
      </c>
      <c r="AH1446" s="103"/>
      <c r="AI1446" s="533"/>
    </row>
    <row r="1447" spans="1:35">
      <c r="A1447" s="533"/>
      <c r="C1447" s="67" t="str">
        <f>'Terminated loans'!F637</f>
        <v>E</v>
      </c>
      <c r="D1447" s="19">
        <f>'Terminated loans'!H637</f>
        <v>143575454</v>
      </c>
      <c r="E1447" s="19">
        <f>'Terminated loans'!I637</f>
        <v>99</v>
      </c>
      <c r="F1447" s="19" t="str">
        <f>'Terminated loans'!J637</f>
        <v xml:space="preserve">KISTNASAMY I (SL 2122)         </v>
      </c>
      <c r="G1447" s="547" t="str">
        <f t="shared" si="449"/>
        <v>A1</v>
      </c>
      <c r="H1447" s="21">
        <f>'Terminated loans'!L637</f>
        <v>40451</v>
      </c>
      <c r="I1447" s="21">
        <f>IF(B1447="VELS",'Terminated loans'!M637,'Terminated loans'!B637)</f>
        <v>40816</v>
      </c>
      <c r="J1447" s="34">
        <f t="shared" si="437"/>
        <v>12</v>
      </c>
      <c r="K1447" s="34">
        <f t="shared" si="434"/>
        <v>122</v>
      </c>
      <c r="L1447" s="34">
        <f t="shared" si="435"/>
        <v>12</v>
      </c>
      <c r="M1447" s="34">
        <f t="shared" si="436"/>
        <v>12</v>
      </c>
      <c r="N1447" s="52">
        <f t="shared" si="448"/>
        <v>12</v>
      </c>
      <c r="O1447" s="318">
        <f>+'Terminated loans'!S637</f>
        <v>3140536</v>
      </c>
      <c r="P1447" s="26">
        <f>+'Terminated loans'!T637</f>
        <v>0.03</v>
      </c>
      <c r="Q1447" s="536">
        <f t="shared" si="450"/>
        <v>8.6499999999999994E-2</v>
      </c>
      <c r="R1447" s="222">
        <f t="shared" si="438"/>
        <v>265983.6099241898</v>
      </c>
      <c r="S1447" s="36">
        <f t="shared" si="439"/>
        <v>3047151.7946675993</v>
      </c>
      <c r="T1447" s="36">
        <f t="shared" si="440"/>
        <v>93384.205332400743</v>
      </c>
      <c r="U1447" s="36">
        <f t="shared" si="441"/>
        <v>144651.52442263812</v>
      </c>
      <c r="V1447" s="36">
        <f t="shared" si="442"/>
        <v>51267.319090277888</v>
      </c>
      <c r="W1447" s="37">
        <f t="shared" si="443"/>
        <v>93384.20533236023</v>
      </c>
      <c r="X1447" s="36">
        <f t="shared" si="444"/>
        <v>93384.205332400743</v>
      </c>
      <c r="Y1447" s="276">
        <f t="shared" si="451"/>
        <v>93384.20533236023</v>
      </c>
      <c r="Z1447" s="36">
        <f t="shared" si="445"/>
        <v>144651.52442263812</v>
      </c>
      <c r="AA1447" s="36">
        <f t="shared" si="446"/>
        <v>51267.319090277888</v>
      </c>
      <c r="AB1447" s="38">
        <f t="shared" si="452"/>
        <v>-4.0512531995773315E-8</v>
      </c>
      <c r="AC1447" s="17"/>
      <c r="AD1447" s="17">
        <f t="shared" si="447"/>
        <v>12</v>
      </c>
      <c r="AH1447" s="103"/>
      <c r="AI1447" s="533"/>
    </row>
    <row r="1448" spans="1:35">
      <c r="A1448" s="533"/>
      <c r="C1448" s="67" t="str">
        <f>'Terminated loans'!F638</f>
        <v>E</v>
      </c>
      <c r="D1448" s="19">
        <f>'Terminated loans'!H638</f>
        <v>143745767</v>
      </c>
      <c r="E1448" s="19">
        <f>'Terminated loans'!I638</f>
        <v>99</v>
      </c>
      <c r="F1448" s="19" t="str">
        <f>'Terminated loans'!J638</f>
        <v xml:space="preserve">MARJOLIN A L L (SL 1902)       </v>
      </c>
      <c r="G1448" s="547" t="str">
        <f t="shared" si="449"/>
        <v>A1</v>
      </c>
      <c r="H1448" s="21">
        <f>'Terminated loans'!L638</f>
        <v>40238</v>
      </c>
      <c r="I1448" s="21">
        <f>IF(B1448="VELS",'Terminated loans'!M638,'Terminated loans'!B638)</f>
        <v>40816</v>
      </c>
      <c r="J1448" s="34">
        <f t="shared" si="437"/>
        <v>19</v>
      </c>
      <c r="K1448" s="34">
        <f t="shared" ref="K1448:K1511" si="453">ROUND(($I$35-H1448)/365*12,0)</f>
        <v>129</v>
      </c>
      <c r="L1448" s="34">
        <f t="shared" ref="L1448:L1511" si="454">IF(B1448="VELS",J1448,IF(J1448&gt;(IF(OR(E1448=4,E1448=99),$J$3,IF(E1448=97,$J$6,IF(E1448=98,$J$5,"Check")))),(IF(OR(E1448=4,E1448=99),$J$3,IF(E1448=97,$J$6,IF(E1448=98,$J$5,"Check")))),J1448))</f>
        <v>19</v>
      </c>
      <c r="M1448" s="34">
        <f t="shared" ref="M1448:M1511" si="455">IF(K1448&gt;L1448,L1448,K1448)</f>
        <v>19</v>
      </c>
      <c r="N1448" s="52">
        <f t="shared" si="448"/>
        <v>19</v>
      </c>
      <c r="O1448" s="318">
        <f>+'Terminated loans'!S638</f>
        <v>823766</v>
      </c>
      <c r="P1448" s="26">
        <f>+'Terminated loans'!T638</f>
        <v>0.03</v>
      </c>
      <c r="Q1448" s="536">
        <f t="shared" si="450"/>
        <v>8.6499999999999994E-2</v>
      </c>
      <c r="R1448" s="222">
        <f t="shared" si="438"/>
        <v>44448.12671441213</v>
      </c>
      <c r="S1448" s="36">
        <f t="shared" si="439"/>
        <v>786592.81143221771</v>
      </c>
      <c r="T1448" s="36">
        <f t="shared" si="440"/>
        <v>37173.188567782287</v>
      </c>
      <c r="U1448" s="36">
        <f t="shared" si="441"/>
        <v>57921.596141604008</v>
      </c>
      <c r="V1448" s="36">
        <f t="shared" si="442"/>
        <v>20748.407573830453</v>
      </c>
      <c r="W1448" s="37">
        <f t="shared" si="443"/>
        <v>37173.188567773555</v>
      </c>
      <c r="X1448" s="36">
        <f t="shared" si="444"/>
        <v>37173.188567782287</v>
      </c>
      <c r="Y1448" s="276">
        <f t="shared" si="451"/>
        <v>37173.188567773555</v>
      </c>
      <c r="Z1448" s="36">
        <f t="shared" si="445"/>
        <v>57921.596141604008</v>
      </c>
      <c r="AA1448" s="36">
        <f t="shared" si="446"/>
        <v>20748.407573830453</v>
      </c>
      <c r="AB1448" s="38">
        <f t="shared" si="452"/>
        <v>-8.7311491370201111E-9</v>
      </c>
      <c r="AC1448" s="17"/>
      <c r="AD1448" s="17">
        <f t="shared" si="447"/>
        <v>19</v>
      </c>
      <c r="AH1448" s="103"/>
      <c r="AI1448" s="533"/>
    </row>
    <row r="1449" spans="1:35">
      <c r="A1449" s="533"/>
      <c r="C1449" s="67" t="str">
        <f>'Terminated loans'!F639</f>
        <v>E</v>
      </c>
      <c r="D1449" s="19">
        <f>'Terminated loans'!H639</f>
        <v>143874680</v>
      </c>
      <c r="E1449" s="19">
        <f>'Terminated loans'!I639</f>
        <v>99</v>
      </c>
      <c r="F1449" s="19" t="str">
        <f>'Terminated loans'!J639</f>
        <v xml:space="preserve">DILMOHAMED S A (SL 1858)       </v>
      </c>
      <c r="G1449" s="547" t="str">
        <f t="shared" si="449"/>
        <v>A1</v>
      </c>
      <c r="H1449" s="21">
        <f>'Terminated loans'!L639</f>
        <v>40207</v>
      </c>
      <c r="I1449" s="21">
        <f>IF(B1449="VELS",'Terminated loans'!M639,'Terminated loans'!B639)</f>
        <v>40816</v>
      </c>
      <c r="J1449" s="34">
        <f t="shared" si="437"/>
        <v>20</v>
      </c>
      <c r="K1449" s="34">
        <f t="shared" si="453"/>
        <v>130</v>
      </c>
      <c r="L1449" s="34">
        <f t="shared" si="454"/>
        <v>20</v>
      </c>
      <c r="M1449" s="34">
        <f t="shared" si="455"/>
        <v>20</v>
      </c>
      <c r="N1449" s="52">
        <f t="shared" si="448"/>
        <v>20</v>
      </c>
      <c r="O1449" s="318">
        <f>+'Terminated loans'!S639</f>
        <v>950069</v>
      </c>
      <c r="P1449" s="26">
        <f>+'Terminated loans'!T639</f>
        <v>0.03</v>
      </c>
      <c r="Q1449" s="536">
        <f t="shared" si="450"/>
        <v>8.6499999999999994E-2</v>
      </c>
      <c r="R1449" s="222">
        <f t="shared" si="438"/>
        <v>48760.27464317999</v>
      </c>
      <c r="S1449" s="36">
        <f t="shared" si="439"/>
        <v>905140.06494022487</v>
      </c>
      <c r="T1449" s="36">
        <f t="shared" si="440"/>
        <v>44928.935059775133</v>
      </c>
      <c r="U1449" s="36">
        <f t="shared" si="441"/>
        <v>70065.427923364681</v>
      </c>
      <c r="V1449" s="36">
        <f t="shared" si="442"/>
        <v>25136.492863599677</v>
      </c>
      <c r="W1449" s="37">
        <f t="shared" si="443"/>
        <v>44928.935059765005</v>
      </c>
      <c r="X1449" s="36">
        <f t="shared" si="444"/>
        <v>44928.935059775133</v>
      </c>
      <c r="Y1449" s="276">
        <f t="shared" si="451"/>
        <v>44928.935059765005</v>
      </c>
      <c r="Z1449" s="36">
        <f t="shared" si="445"/>
        <v>70065.427923364681</v>
      </c>
      <c r="AA1449" s="36">
        <f t="shared" si="446"/>
        <v>25136.492863599677</v>
      </c>
      <c r="AB1449" s="38">
        <f t="shared" si="452"/>
        <v>-1.0128132998943329E-8</v>
      </c>
      <c r="AC1449" s="17"/>
      <c r="AD1449" s="17">
        <f t="shared" si="447"/>
        <v>20</v>
      </c>
      <c r="AH1449" s="103"/>
      <c r="AI1449" s="533"/>
    </row>
    <row r="1450" spans="1:35">
      <c r="A1450" s="533"/>
      <c r="C1450" s="67" t="str">
        <f>'Terminated loans'!F640</f>
        <v>E</v>
      </c>
      <c r="D1450" s="19">
        <f>'Terminated loans'!H640</f>
        <v>143990826</v>
      </c>
      <c r="E1450" s="19">
        <f>'Terminated loans'!I640</f>
        <v>98</v>
      </c>
      <c r="F1450" s="19" t="str">
        <f>'Terminated loans'!J640</f>
        <v xml:space="preserve">BUNDHUN A B                    </v>
      </c>
      <c r="G1450" s="547" t="str">
        <f t="shared" si="449"/>
        <v>B2</v>
      </c>
      <c r="H1450" s="21">
        <f>'Terminated loans'!L640</f>
        <v>40476</v>
      </c>
      <c r="I1450" s="21">
        <f>IF(B1450="VELS",'Terminated loans'!M640,'Terminated loans'!B640)</f>
        <v>40816</v>
      </c>
      <c r="J1450" s="34">
        <f t="shared" si="437"/>
        <v>11</v>
      </c>
      <c r="K1450" s="34">
        <f t="shared" si="453"/>
        <v>121</v>
      </c>
      <c r="L1450" s="34">
        <f t="shared" si="454"/>
        <v>11</v>
      </c>
      <c r="M1450" s="34">
        <f t="shared" si="455"/>
        <v>11</v>
      </c>
      <c r="N1450" s="52">
        <f t="shared" si="448"/>
        <v>11</v>
      </c>
      <c r="O1450" s="318">
        <f>+'Terminated loans'!S640</f>
        <v>243615</v>
      </c>
      <c r="P1450" s="26">
        <f>+'Terminated loans'!T640</f>
        <v>0.05</v>
      </c>
      <c r="Q1450" s="536">
        <f t="shared" si="450"/>
        <v>9.4E-2</v>
      </c>
      <c r="R1450" s="222">
        <f t="shared" si="438"/>
        <v>22704.325447099869</v>
      </c>
      <c r="S1450" s="36">
        <f t="shared" si="439"/>
        <v>238397.21560779671</v>
      </c>
      <c r="T1450" s="36">
        <f t="shared" si="440"/>
        <v>5217.7843922032916</v>
      </c>
      <c r="U1450" s="36">
        <f t="shared" si="441"/>
        <v>11350.364310302859</v>
      </c>
      <c r="V1450" s="36">
        <f t="shared" si="442"/>
        <v>6132.5799180985487</v>
      </c>
      <c r="W1450" s="37">
        <f t="shared" si="443"/>
        <v>5217.7843922043103</v>
      </c>
      <c r="X1450" s="36">
        <f t="shared" si="444"/>
        <v>5217.7843922032916</v>
      </c>
      <c r="Y1450" s="276">
        <f t="shared" si="451"/>
        <v>5217.7843922043103</v>
      </c>
      <c r="Z1450" s="36">
        <f t="shared" si="445"/>
        <v>11350.364310302859</v>
      </c>
      <c r="AA1450" s="36">
        <f t="shared" si="446"/>
        <v>6132.5799180985487</v>
      </c>
      <c r="AB1450" s="38">
        <f t="shared" si="452"/>
        <v>1.0186340659856796E-9</v>
      </c>
      <c r="AC1450" s="17"/>
      <c r="AD1450" s="17">
        <f t="shared" si="447"/>
        <v>11</v>
      </c>
      <c r="AH1450" s="103"/>
      <c r="AI1450" s="533"/>
    </row>
    <row r="1451" spans="1:35">
      <c r="A1451" s="533"/>
      <c r="C1451" s="67" t="str">
        <f>'Terminated loans'!F641</f>
        <v>E</v>
      </c>
      <c r="D1451" s="19">
        <f>'Terminated loans'!H641</f>
        <v>143992063</v>
      </c>
      <c r="E1451" s="19">
        <f>'Terminated loans'!I641</f>
        <v>98</v>
      </c>
      <c r="F1451" s="19" t="str">
        <f>'Terminated loans'!J641</f>
        <v xml:space="preserve">PURGASS B D                    </v>
      </c>
      <c r="G1451" s="547" t="str">
        <f t="shared" si="449"/>
        <v>A2</v>
      </c>
      <c r="H1451" s="21">
        <f>'Terminated loans'!L641</f>
        <v>40350</v>
      </c>
      <c r="I1451" s="21">
        <f>IF(B1451="VELS",'Terminated loans'!M641,'Terminated loans'!B641)</f>
        <v>40816</v>
      </c>
      <c r="J1451" s="34">
        <f t="shared" si="437"/>
        <v>15</v>
      </c>
      <c r="K1451" s="34">
        <f t="shared" si="453"/>
        <v>125</v>
      </c>
      <c r="L1451" s="34">
        <f t="shared" si="454"/>
        <v>15</v>
      </c>
      <c r="M1451" s="34">
        <f t="shared" si="455"/>
        <v>15</v>
      </c>
      <c r="N1451" s="52">
        <f t="shared" si="448"/>
        <v>15</v>
      </c>
      <c r="O1451" s="318">
        <f>+'Terminated loans'!S641</f>
        <v>157400</v>
      </c>
      <c r="P1451" s="26">
        <f>+'Terminated loans'!T641</f>
        <v>0.05</v>
      </c>
      <c r="Q1451" s="536">
        <f t="shared" si="450"/>
        <v>0.104</v>
      </c>
      <c r="R1451" s="222">
        <f t="shared" si="438"/>
        <v>10846.504442419202</v>
      </c>
      <c r="S1451" s="36">
        <f t="shared" si="439"/>
        <v>151950.27911058831</v>
      </c>
      <c r="T1451" s="36">
        <f t="shared" si="440"/>
        <v>5449.720889411692</v>
      </c>
      <c r="U1451" s="36">
        <f t="shared" si="441"/>
        <v>10747.28752569799</v>
      </c>
      <c r="V1451" s="36">
        <f t="shared" si="442"/>
        <v>5297.5666362880147</v>
      </c>
      <c r="W1451" s="37">
        <f t="shared" si="443"/>
        <v>5449.7208894099749</v>
      </c>
      <c r="X1451" s="36">
        <f t="shared" si="444"/>
        <v>5449.720889411692</v>
      </c>
      <c r="Y1451" s="276">
        <f t="shared" si="451"/>
        <v>5449.7208894099749</v>
      </c>
      <c r="Z1451" s="36">
        <f t="shared" si="445"/>
        <v>10747.28752569799</v>
      </c>
      <c r="AA1451" s="36">
        <f t="shared" si="446"/>
        <v>5297.5666362880147</v>
      </c>
      <c r="AB1451" s="38">
        <f t="shared" si="452"/>
        <v>-1.7171259969472885E-9</v>
      </c>
      <c r="AC1451" s="17"/>
      <c r="AD1451" s="17">
        <f t="shared" si="447"/>
        <v>15</v>
      </c>
      <c r="AH1451" s="103"/>
      <c r="AI1451" s="533"/>
    </row>
    <row r="1452" spans="1:35">
      <c r="A1452" s="533"/>
      <c r="C1452" s="67" t="str">
        <f>'Terminated loans'!F642</f>
        <v>E</v>
      </c>
      <c r="D1452" s="19">
        <f>'Terminated loans'!H642</f>
        <v>143992713</v>
      </c>
      <c r="E1452" s="19">
        <f>'Terminated loans'!I642</f>
        <v>98</v>
      </c>
      <c r="F1452" s="19" t="str">
        <f>'Terminated loans'!J642</f>
        <v xml:space="preserve">KHODADIN B N                   </v>
      </c>
      <c r="G1452" s="547" t="str">
        <f t="shared" si="449"/>
        <v>A2</v>
      </c>
      <c r="H1452" s="21">
        <f>'Terminated loans'!L642</f>
        <v>40427</v>
      </c>
      <c r="I1452" s="21">
        <f>IF(B1452="VELS",'Terminated loans'!M642,'Terminated loans'!B642)</f>
        <v>40816</v>
      </c>
      <c r="J1452" s="34">
        <f t="shared" si="437"/>
        <v>13</v>
      </c>
      <c r="K1452" s="34">
        <f t="shared" si="453"/>
        <v>123</v>
      </c>
      <c r="L1452" s="34">
        <f t="shared" si="454"/>
        <v>13</v>
      </c>
      <c r="M1452" s="34">
        <f t="shared" si="455"/>
        <v>13</v>
      </c>
      <c r="N1452" s="52">
        <f t="shared" si="448"/>
        <v>13</v>
      </c>
      <c r="O1452" s="318">
        <f>+'Terminated loans'!S642</f>
        <v>166907</v>
      </c>
      <c r="P1452" s="26">
        <f>+'Terminated loans'!T642</f>
        <v>0.05</v>
      </c>
      <c r="Q1452" s="536">
        <f t="shared" si="450"/>
        <v>0.104</v>
      </c>
      <c r="R1452" s="222">
        <f t="shared" si="438"/>
        <v>13216.584787848185</v>
      </c>
      <c r="S1452" s="36">
        <f t="shared" si="439"/>
        <v>161828.59779740864</v>
      </c>
      <c r="T1452" s="36">
        <f t="shared" si="440"/>
        <v>5078.4022025913582</v>
      </c>
      <c r="U1452" s="36">
        <f t="shared" si="441"/>
        <v>9987.0044446162065</v>
      </c>
      <c r="V1452" s="36">
        <f t="shared" si="442"/>
        <v>4908.6022420264489</v>
      </c>
      <c r="W1452" s="37">
        <f t="shared" si="443"/>
        <v>5078.4022025897575</v>
      </c>
      <c r="X1452" s="36">
        <f t="shared" si="444"/>
        <v>5078.4022025913582</v>
      </c>
      <c r="Y1452" s="276">
        <f t="shared" si="451"/>
        <v>5078.4022025897575</v>
      </c>
      <c r="Z1452" s="36">
        <f t="shared" si="445"/>
        <v>9987.0044446162065</v>
      </c>
      <c r="AA1452" s="36">
        <f t="shared" si="446"/>
        <v>4908.6022420264489</v>
      </c>
      <c r="AB1452" s="38">
        <f t="shared" si="452"/>
        <v>-1.6007106751203537E-9</v>
      </c>
      <c r="AC1452" s="17"/>
      <c r="AD1452" s="17">
        <f t="shared" si="447"/>
        <v>13</v>
      </c>
      <c r="AH1452" s="103"/>
      <c r="AI1452" s="533"/>
    </row>
    <row r="1453" spans="1:35">
      <c r="A1453" s="533"/>
      <c r="C1453" s="67" t="str">
        <f>'Terminated loans'!F643</f>
        <v>E</v>
      </c>
      <c r="D1453" s="19">
        <f>'Terminated loans'!H643</f>
        <v>143992756</v>
      </c>
      <c r="E1453" s="19">
        <f>'Terminated loans'!I643</f>
        <v>98</v>
      </c>
      <c r="F1453" s="19" t="str">
        <f>'Terminated loans'!J643</f>
        <v xml:space="preserve">GOORIAH S H                    </v>
      </c>
      <c r="G1453" s="547" t="str">
        <f t="shared" si="449"/>
        <v>A2</v>
      </c>
      <c r="H1453" s="21">
        <f>'Terminated loans'!L643</f>
        <v>40367</v>
      </c>
      <c r="I1453" s="21">
        <f>IF(B1453="VELS",'Terminated loans'!M643,'Terminated loans'!B643)</f>
        <v>40816</v>
      </c>
      <c r="J1453" s="34">
        <f t="shared" si="437"/>
        <v>15</v>
      </c>
      <c r="K1453" s="34">
        <f t="shared" si="453"/>
        <v>125</v>
      </c>
      <c r="L1453" s="34">
        <f t="shared" si="454"/>
        <v>15</v>
      </c>
      <c r="M1453" s="34">
        <f t="shared" si="455"/>
        <v>15</v>
      </c>
      <c r="N1453" s="52">
        <f t="shared" si="448"/>
        <v>15</v>
      </c>
      <c r="O1453" s="318">
        <f>+'Terminated loans'!S643</f>
        <v>240599</v>
      </c>
      <c r="P1453" s="26">
        <f>+'Terminated loans'!T643</f>
        <v>0.05</v>
      </c>
      <c r="Q1453" s="536">
        <f t="shared" si="450"/>
        <v>0.104</v>
      </c>
      <c r="R1453" s="222">
        <f t="shared" si="438"/>
        <v>16579.784767100493</v>
      </c>
      <c r="S1453" s="36">
        <f t="shared" si="439"/>
        <v>232268.64805418323</v>
      </c>
      <c r="T1453" s="36">
        <f t="shared" si="440"/>
        <v>8330.3519458167721</v>
      </c>
      <c r="U1453" s="36">
        <f t="shared" si="441"/>
        <v>16428.123452321568</v>
      </c>
      <c r="V1453" s="36">
        <f t="shared" si="442"/>
        <v>8097.7715065073862</v>
      </c>
      <c r="W1453" s="37">
        <f t="shared" si="443"/>
        <v>8330.3519458141818</v>
      </c>
      <c r="X1453" s="36">
        <f t="shared" si="444"/>
        <v>8330.3519458167721</v>
      </c>
      <c r="Y1453" s="276">
        <f t="shared" si="451"/>
        <v>8330.3519458141818</v>
      </c>
      <c r="Z1453" s="36">
        <f t="shared" si="445"/>
        <v>16428.123452321568</v>
      </c>
      <c r="AA1453" s="36">
        <f t="shared" si="446"/>
        <v>8097.7715065073862</v>
      </c>
      <c r="AB1453" s="38">
        <f t="shared" si="452"/>
        <v>-2.5902409106492996E-9</v>
      </c>
      <c r="AC1453" s="17"/>
      <c r="AD1453" s="17">
        <f t="shared" si="447"/>
        <v>15</v>
      </c>
      <c r="AH1453" s="103"/>
      <c r="AI1453" s="533"/>
    </row>
    <row r="1454" spans="1:35">
      <c r="A1454" s="533"/>
      <c r="C1454" s="67" t="str">
        <f>'Terminated loans'!F644</f>
        <v>E</v>
      </c>
      <c r="D1454" s="19">
        <f>'Terminated loans'!H644</f>
        <v>143993175</v>
      </c>
      <c r="E1454" s="19">
        <f>'Terminated loans'!I644</f>
        <v>98</v>
      </c>
      <c r="F1454" s="19" t="str">
        <f>'Terminated loans'!J644</f>
        <v xml:space="preserve">JOOTUN A                       </v>
      </c>
      <c r="G1454" s="547" t="str">
        <f t="shared" si="449"/>
        <v>A2</v>
      </c>
      <c r="H1454" s="21">
        <f>'Terminated loans'!L644</f>
        <v>40429</v>
      </c>
      <c r="I1454" s="21">
        <f>IF(B1454="VELS",'Terminated loans'!M644,'Terminated loans'!B644)</f>
        <v>40816</v>
      </c>
      <c r="J1454" s="34">
        <f t="shared" ref="J1454:J1517" si="456">ROUND((I1454-H1454)/365*12,0)</f>
        <v>13</v>
      </c>
      <c r="K1454" s="34">
        <f t="shared" si="453"/>
        <v>123</v>
      </c>
      <c r="L1454" s="34">
        <f t="shared" si="454"/>
        <v>13</v>
      </c>
      <c r="M1454" s="34">
        <f t="shared" si="455"/>
        <v>13</v>
      </c>
      <c r="N1454" s="52">
        <f t="shared" si="448"/>
        <v>13</v>
      </c>
      <c r="O1454" s="318">
        <f>+'Terminated loans'!S644</f>
        <v>76179</v>
      </c>
      <c r="P1454" s="26">
        <f>+'Terminated loans'!T644</f>
        <v>0.05</v>
      </c>
      <c r="Q1454" s="536">
        <f t="shared" si="450"/>
        <v>0.104</v>
      </c>
      <c r="R1454" s="222">
        <f t="shared" ref="R1454:R1517" si="457">PMT(P1454/12,L1454,-O1454,0,0)</f>
        <v>6032.2587581916105</v>
      </c>
      <c r="S1454" s="36">
        <f t="shared" ref="S1454:S1517" si="458">(-PV(Q1454/12,L1454,R1454,0,0))</f>
        <v>73861.136750458609</v>
      </c>
      <c r="T1454" s="36">
        <f t="shared" ref="T1454:T1517" si="459">O1454-S1454</f>
        <v>2317.8632495413913</v>
      </c>
      <c r="U1454" s="36">
        <f t="shared" ref="U1454:U1517" si="460">-IF(OR(Q1454="",Q1454=0),0,(CUMIPMT(Q1454/12,L1454,S1454,1,M1454,0)))</f>
        <v>4558.2271060316125</v>
      </c>
      <c r="V1454" s="36">
        <f t="shared" ref="V1454:V1517" si="461">-IF(OR(P1454="",P1454=0),0,(CUMIPMT(P1454/12,L1454,O1454,1,M1454,0)))</f>
        <v>2240.3638564909343</v>
      </c>
      <c r="W1454" s="37">
        <f t="shared" ref="W1454:W1517" si="462">IF(ISERROR(U1454-V1454),0,U1454-V1454)</f>
        <v>2317.8632495406782</v>
      </c>
      <c r="X1454" s="36">
        <f t="shared" ref="X1454:X1517" si="463">IF(C1454="O",T1454/AD1454*N1454,T1454)</f>
        <v>2317.8632495413913</v>
      </c>
      <c r="Y1454" s="276">
        <f t="shared" si="451"/>
        <v>2317.8632495406782</v>
      </c>
      <c r="Z1454" s="36">
        <f t="shared" ref="Z1454:Z1517" si="464">-IF(OR(Q1454="",Q1454=0),0,(CUMIPMT(Q1454/12,L1454,S1454,1,L1454,0)))</f>
        <v>4558.2271060316125</v>
      </c>
      <c r="AA1454" s="36">
        <f t="shared" ref="AA1454:AA1517" si="465">-IF(OR(P1454="",P1454=0),0,(CUMIPMT(P1454/12,L1454,O1454,1,L1454,0)))</f>
        <v>2240.3638564909343</v>
      </c>
      <c r="AB1454" s="38">
        <f t="shared" si="452"/>
        <v>-7.1304384618997574E-10</v>
      </c>
      <c r="AC1454" s="17"/>
      <c r="AD1454" s="17">
        <f t="shared" ref="AD1454:AD1517" si="466">IF(L1454&gt;$J$2,$J$2,L1454)</f>
        <v>13</v>
      </c>
      <c r="AH1454" s="103"/>
      <c r="AI1454" s="533"/>
    </row>
    <row r="1455" spans="1:35">
      <c r="A1455" s="533"/>
      <c r="C1455" s="67" t="str">
        <f>'Terminated loans'!F645</f>
        <v>E</v>
      </c>
      <c r="D1455" s="19">
        <f>'Terminated loans'!H645</f>
        <v>143994015</v>
      </c>
      <c r="E1455" s="19">
        <f>'Terminated loans'!I645</f>
        <v>98</v>
      </c>
      <c r="F1455" s="19" t="str">
        <f>'Terminated loans'!J645</f>
        <v xml:space="preserve">KHAYALLEE B                    </v>
      </c>
      <c r="G1455" s="547" t="str">
        <f t="shared" si="449"/>
        <v>A2</v>
      </c>
      <c r="H1455" s="21">
        <f>'Terminated loans'!L645</f>
        <v>40450</v>
      </c>
      <c r="I1455" s="21">
        <f>IF(B1455="VELS",'Terminated loans'!M645,'Terminated loans'!B645)</f>
        <v>40816</v>
      </c>
      <c r="J1455" s="34">
        <f t="shared" si="456"/>
        <v>12</v>
      </c>
      <c r="K1455" s="34">
        <f t="shared" si="453"/>
        <v>122</v>
      </c>
      <c r="L1455" s="34">
        <f t="shared" si="454"/>
        <v>12</v>
      </c>
      <c r="M1455" s="34">
        <f t="shared" si="455"/>
        <v>12</v>
      </c>
      <c r="N1455" s="52">
        <f t="shared" ref="N1455:N1518" si="467">IF(C1455="O",IF(ROUND(($I$35-H1455)/365*12,0)&gt;$L1455,$L1455,ROUND(($I$35-H1455)/365*12,0)),IF(OR(C1455="E",C1455="N"),ROUND(M1455,0),"CHECK"))</f>
        <v>12</v>
      </c>
      <c r="O1455" s="318">
        <f>+'Terminated loans'!S645</f>
        <v>197938</v>
      </c>
      <c r="P1455" s="26">
        <f>+'Terminated loans'!T645</f>
        <v>0.05</v>
      </c>
      <c r="Q1455" s="536">
        <f t="shared" si="450"/>
        <v>0.104</v>
      </c>
      <c r="R1455" s="222">
        <f t="shared" si="457"/>
        <v>16944.973730245605</v>
      </c>
      <c r="S1455" s="36">
        <f t="shared" si="458"/>
        <v>192333.51647569932</v>
      </c>
      <c r="T1455" s="36">
        <f t="shared" si="459"/>
        <v>5604.4835243006819</v>
      </c>
      <c r="U1455" s="36">
        <f t="shared" si="460"/>
        <v>11006.168287245935</v>
      </c>
      <c r="V1455" s="36">
        <f t="shared" si="461"/>
        <v>5401.6847629472613</v>
      </c>
      <c r="W1455" s="37">
        <f t="shared" si="462"/>
        <v>5604.4835242986737</v>
      </c>
      <c r="X1455" s="36">
        <f t="shared" si="463"/>
        <v>5604.4835243006819</v>
      </c>
      <c r="Y1455" s="276">
        <f t="shared" si="451"/>
        <v>5604.4835242986737</v>
      </c>
      <c r="Z1455" s="36">
        <f t="shared" si="464"/>
        <v>11006.168287245935</v>
      </c>
      <c r="AA1455" s="36">
        <f t="shared" si="465"/>
        <v>5401.6847629472613</v>
      </c>
      <c r="AB1455" s="38">
        <f t="shared" si="452"/>
        <v>-2.0081643015146255E-9</v>
      </c>
      <c r="AC1455" s="17"/>
      <c r="AD1455" s="17">
        <f t="shared" si="466"/>
        <v>12</v>
      </c>
      <c r="AH1455" s="103"/>
      <c r="AI1455" s="533"/>
    </row>
    <row r="1456" spans="1:35">
      <c r="A1456" s="533"/>
      <c r="C1456" s="67" t="str">
        <f>'Terminated loans'!F646</f>
        <v>E</v>
      </c>
      <c r="D1456" s="19">
        <f>'Terminated loans'!H646</f>
        <v>143147177</v>
      </c>
      <c r="E1456" s="19">
        <f>'Terminated loans'!I646</f>
        <v>99</v>
      </c>
      <c r="F1456" s="19" t="str">
        <f>'Terminated loans'!J646</f>
        <v xml:space="preserve">BABOOLALL P (SL 2166)          </v>
      </c>
      <c r="G1456" s="547" t="str">
        <f t="shared" si="449"/>
        <v>B1</v>
      </c>
      <c r="H1456" s="21">
        <f>'Terminated loans'!L646</f>
        <v>40500</v>
      </c>
      <c r="I1456" s="21">
        <f>IF(B1456="VELS",'Terminated loans'!M646,'Terminated loans'!B646)</f>
        <v>40816</v>
      </c>
      <c r="J1456" s="34">
        <f t="shared" si="456"/>
        <v>10</v>
      </c>
      <c r="K1456" s="34">
        <f t="shared" si="453"/>
        <v>120</v>
      </c>
      <c r="L1456" s="34">
        <f t="shared" si="454"/>
        <v>10</v>
      </c>
      <c r="M1456" s="34">
        <f t="shared" si="455"/>
        <v>10</v>
      </c>
      <c r="N1456" s="52">
        <f t="shared" si="467"/>
        <v>10</v>
      </c>
      <c r="O1456" s="318">
        <f>+'Terminated loans'!S646</f>
        <v>4307853</v>
      </c>
      <c r="P1456" s="26">
        <f>+'Terminated loans'!T646</f>
        <v>0.03</v>
      </c>
      <c r="Q1456" s="536">
        <f t="shared" si="450"/>
        <v>7.6499999999999999E-2</v>
      </c>
      <c r="R1456" s="222">
        <f t="shared" si="457"/>
        <v>436730.78228994622</v>
      </c>
      <c r="S1456" s="36">
        <f t="shared" si="458"/>
        <v>4218004.3941927552</v>
      </c>
      <c r="T1456" s="36">
        <f t="shared" si="459"/>
        <v>89848.605807244778</v>
      </c>
      <c r="U1456" s="36">
        <f t="shared" si="460"/>
        <v>149303.42870671675</v>
      </c>
      <c r="V1456" s="36">
        <f t="shared" si="461"/>
        <v>59454.822899462655</v>
      </c>
      <c r="W1456" s="37">
        <f t="shared" si="462"/>
        <v>89848.605807254091</v>
      </c>
      <c r="X1456" s="36">
        <f t="shared" si="463"/>
        <v>89848.605807244778</v>
      </c>
      <c r="Y1456" s="276">
        <f t="shared" si="451"/>
        <v>89848.605807254091</v>
      </c>
      <c r="Z1456" s="36">
        <f t="shared" si="464"/>
        <v>149303.42870671675</v>
      </c>
      <c r="AA1456" s="36">
        <f t="shared" si="465"/>
        <v>59454.822899462655</v>
      </c>
      <c r="AB1456" s="38">
        <f t="shared" si="452"/>
        <v>9.3132257461547852E-9</v>
      </c>
      <c r="AC1456" s="17"/>
      <c r="AD1456" s="17">
        <f t="shared" si="466"/>
        <v>10</v>
      </c>
      <c r="AH1456" s="103"/>
      <c r="AI1456" s="533"/>
    </row>
    <row r="1457" spans="1:35">
      <c r="A1457" s="533"/>
      <c r="C1457" s="67" t="str">
        <f>'Terminated loans'!F647</f>
        <v>E</v>
      </c>
      <c r="D1457" s="19">
        <f>'Terminated loans'!H647</f>
        <v>143993590</v>
      </c>
      <c r="E1457" s="19">
        <f>'Terminated loans'!I647</f>
        <v>98</v>
      </c>
      <c r="F1457" s="19" t="str">
        <f>'Terminated loans'!J647</f>
        <v xml:space="preserve">KISTNASAMY I                   </v>
      </c>
      <c r="G1457" s="547" t="str">
        <f t="shared" si="449"/>
        <v>B2</v>
      </c>
      <c r="H1457" s="21">
        <f>'Terminated loans'!L647</f>
        <v>40542</v>
      </c>
      <c r="I1457" s="21">
        <f>IF(B1457="VELS",'Terminated loans'!M647,'Terminated loans'!B647)</f>
        <v>40816</v>
      </c>
      <c r="J1457" s="34">
        <f t="shared" si="456"/>
        <v>9</v>
      </c>
      <c r="K1457" s="34">
        <f t="shared" si="453"/>
        <v>119</v>
      </c>
      <c r="L1457" s="34">
        <f t="shared" si="454"/>
        <v>9</v>
      </c>
      <c r="M1457" s="34">
        <f t="shared" si="455"/>
        <v>9</v>
      </c>
      <c r="N1457" s="52">
        <f t="shared" si="467"/>
        <v>9</v>
      </c>
      <c r="O1457" s="318">
        <f>+'Terminated loans'!S647</f>
        <v>109733</v>
      </c>
      <c r="P1457" s="26">
        <f>+'Terminated loans'!T647</f>
        <v>0.05</v>
      </c>
      <c r="Q1457" s="536">
        <f t="shared" si="450"/>
        <v>9.4E-2</v>
      </c>
      <c r="R1457" s="222">
        <f t="shared" si="457"/>
        <v>12447.975339960083</v>
      </c>
      <c r="S1457" s="36">
        <f t="shared" si="458"/>
        <v>107766.99483374767</v>
      </c>
      <c r="T1457" s="36">
        <f t="shared" si="459"/>
        <v>1966.0051662523329</v>
      </c>
      <c r="U1457" s="36">
        <f t="shared" si="460"/>
        <v>4264.7832258936251</v>
      </c>
      <c r="V1457" s="36">
        <f t="shared" si="461"/>
        <v>2298.7780596407538</v>
      </c>
      <c r="W1457" s="37">
        <f t="shared" si="462"/>
        <v>1966.0051662528713</v>
      </c>
      <c r="X1457" s="36">
        <f t="shared" si="463"/>
        <v>1966.0051662523329</v>
      </c>
      <c r="Y1457" s="276">
        <f t="shared" si="451"/>
        <v>1966.0051662528713</v>
      </c>
      <c r="Z1457" s="36">
        <f t="shared" si="464"/>
        <v>4264.7832258936251</v>
      </c>
      <c r="AA1457" s="36">
        <f t="shared" si="465"/>
        <v>2298.7780596407538</v>
      </c>
      <c r="AB1457" s="38">
        <f t="shared" si="452"/>
        <v>5.3842086344957352E-10</v>
      </c>
      <c r="AC1457" s="17"/>
      <c r="AD1457" s="17">
        <f t="shared" si="466"/>
        <v>9</v>
      </c>
      <c r="AH1457" s="103"/>
      <c r="AI1457" s="533"/>
    </row>
    <row r="1458" spans="1:35">
      <c r="A1458" s="533"/>
      <c r="C1458" s="67" t="str">
        <f>'Terminated loans'!F648</f>
        <v>E</v>
      </c>
      <c r="D1458" s="19">
        <f>'Terminated loans'!H648</f>
        <v>143993221</v>
      </c>
      <c r="E1458" s="19">
        <f>'Terminated loans'!I648</f>
        <v>98</v>
      </c>
      <c r="F1458" s="19" t="str">
        <f>'Terminated loans'!J648</f>
        <v xml:space="preserve">BABOOLALL P                    </v>
      </c>
      <c r="G1458" s="547" t="str">
        <f t="shared" si="449"/>
        <v>B2</v>
      </c>
      <c r="H1458" s="21">
        <f>'Terminated loans'!L648</f>
        <v>40522</v>
      </c>
      <c r="I1458" s="21">
        <f>IF(B1458="VELS",'Terminated loans'!M648,'Terminated loans'!B648)</f>
        <v>40816</v>
      </c>
      <c r="J1458" s="34">
        <f t="shared" si="456"/>
        <v>10</v>
      </c>
      <c r="K1458" s="34">
        <f t="shared" si="453"/>
        <v>120</v>
      </c>
      <c r="L1458" s="34">
        <f t="shared" si="454"/>
        <v>10</v>
      </c>
      <c r="M1458" s="34">
        <f t="shared" si="455"/>
        <v>10</v>
      </c>
      <c r="N1458" s="52">
        <f t="shared" si="467"/>
        <v>10</v>
      </c>
      <c r="O1458" s="318">
        <f>+'Terminated loans'!S648</f>
        <v>88909</v>
      </c>
      <c r="P1458" s="26">
        <f>+'Terminated loans'!T648</f>
        <v>0.05</v>
      </c>
      <c r="Q1458" s="536">
        <f t="shared" si="450"/>
        <v>9.4E-2</v>
      </c>
      <c r="R1458" s="222">
        <f t="shared" si="457"/>
        <v>9095.9205452363876</v>
      </c>
      <c r="S1458" s="36">
        <f t="shared" si="458"/>
        <v>87160.110777744805</v>
      </c>
      <c r="T1458" s="36">
        <f t="shared" si="459"/>
        <v>1748.8892222551949</v>
      </c>
      <c r="U1458" s="36">
        <f t="shared" si="460"/>
        <v>3799.0946746194386</v>
      </c>
      <c r="V1458" s="36">
        <f t="shared" si="461"/>
        <v>2050.2054523638799</v>
      </c>
      <c r="W1458" s="37">
        <f t="shared" si="462"/>
        <v>1748.8892222555587</v>
      </c>
      <c r="X1458" s="36">
        <f t="shared" si="463"/>
        <v>1748.8892222551949</v>
      </c>
      <c r="Y1458" s="276">
        <f t="shared" si="451"/>
        <v>1748.8892222555587</v>
      </c>
      <c r="Z1458" s="36">
        <f t="shared" si="464"/>
        <v>3799.0946746194386</v>
      </c>
      <c r="AA1458" s="36">
        <f t="shared" si="465"/>
        <v>2050.2054523638799</v>
      </c>
      <c r="AB1458" s="38">
        <f t="shared" si="452"/>
        <v>3.637978807091713E-10</v>
      </c>
      <c r="AC1458" s="17"/>
      <c r="AD1458" s="17">
        <f t="shared" si="466"/>
        <v>10</v>
      </c>
      <c r="AH1458" s="103"/>
      <c r="AI1458" s="533"/>
    </row>
    <row r="1459" spans="1:35">
      <c r="A1459" s="533"/>
      <c r="C1459" s="67" t="str">
        <f>'Terminated loans'!F649</f>
        <v>E</v>
      </c>
      <c r="D1459" s="19">
        <f>'Terminated loans'!H649</f>
        <v>143993965</v>
      </c>
      <c r="E1459" s="19">
        <f>'Terminated loans'!I649</f>
        <v>98</v>
      </c>
      <c r="F1459" s="19" t="str">
        <f>'Terminated loans'!J649</f>
        <v xml:space="preserve">APPADOO K                      </v>
      </c>
      <c r="G1459" s="547" t="str">
        <f t="shared" si="449"/>
        <v>B2</v>
      </c>
      <c r="H1459" s="21">
        <f>'Terminated loans'!L649</f>
        <v>40567</v>
      </c>
      <c r="I1459" s="21">
        <f>IF(B1459="VELS",'Terminated loans'!M649,'Terminated loans'!B649)</f>
        <v>40816</v>
      </c>
      <c r="J1459" s="34">
        <f t="shared" si="456"/>
        <v>8</v>
      </c>
      <c r="K1459" s="34">
        <f t="shared" si="453"/>
        <v>118</v>
      </c>
      <c r="L1459" s="34">
        <f t="shared" si="454"/>
        <v>8</v>
      </c>
      <c r="M1459" s="34">
        <f t="shared" si="455"/>
        <v>8</v>
      </c>
      <c r="N1459" s="52">
        <f t="shared" si="467"/>
        <v>8</v>
      </c>
      <c r="O1459" s="318">
        <f>+'Terminated loans'!S649</f>
        <v>244325</v>
      </c>
      <c r="P1459" s="26">
        <f>+'Terminated loans'!T649</f>
        <v>0.05</v>
      </c>
      <c r="Q1459" s="536">
        <f t="shared" si="450"/>
        <v>9.4E-2</v>
      </c>
      <c r="R1459" s="222">
        <f t="shared" si="457"/>
        <v>31116.039534225205</v>
      </c>
      <c r="S1459" s="36">
        <f t="shared" si="458"/>
        <v>240377.86655596254</v>
      </c>
      <c r="T1459" s="36">
        <f t="shared" si="459"/>
        <v>3947.1334440374631</v>
      </c>
      <c r="U1459" s="36">
        <f t="shared" si="460"/>
        <v>8550.4497178401216</v>
      </c>
      <c r="V1459" s="36">
        <f t="shared" si="461"/>
        <v>4603.316273801669</v>
      </c>
      <c r="W1459" s="37">
        <f t="shared" si="462"/>
        <v>3947.1334440384526</v>
      </c>
      <c r="X1459" s="36">
        <f t="shared" si="463"/>
        <v>3947.1334440374631</v>
      </c>
      <c r="Y1459" s="276">
        <f t="shared" si="451"/>
        <v>3947.1334440384526</v>
      </c>
      <c r="Z1459" s="36">
        <f t="shared" si="464"/>
        <v>8550.4497178401216</v>
      </c>
      <c r="AA1459" s="36">
        <f t="shared" si="465"/>
        <v>4603.316273801669</v>
      </c>
      <c r="AB1459" s="38">
        <f t="shared" si="452"/>
        <v>9.8953023552894592E-10</v>
      </c>
      <c r="AC1459" s="17"/>
      <c r="AD1459" s="17">
        <f t="shared" si="466"/>
        <v>8</v>
      </c>
      <c r="AH1459" s="103"/>
      <c r="AI1459" s="533"/>
    </row>
    <row r="1460" spans="1:35">
      <c r="A1460" s="533"/>
      <c r="C1460" s="67" t="str">
        <f>'Terminated loans'!F650</f>
        <v>E</v>
      </c>
      <c r="D1460" s="19">
        <f>'Terminated loans'!H650</f>
        <v>143993876</v>
      </c>
      <c r="E1460" s="19">
        <f>'Terminated loans'!I650</f>
        <v>97</v>
      </c>
      <c r="F1460" s="19" t="str">
        <f>'Terminated loans'!J650</f>
        <v xml:space="preserve">AMBAJEE M R                    </v>
      </c>
      <c r="G1460" s="547" t="str">
        <f t="shared" si="449"/>
        <v>B2</v>
      </c>
      <c r="H1460" s="21">
        <f>'Terminated loans'!L650</f>
        <v>40585</v>
      </c>
      <c r="I1460" s="21">
        <f>IF(B1460="VELS",'Terminated loans'!M650,'Terminated loans'!B650)</f>
        <v>40816</v>
      </c>
      <c r="J1460" s="34">
        <f t="shared" si="456"/>
        <v>8</v>
      </c>
      <c r="K1460" s="34">
        <f t="shared" si="453"/>
        <v>118</v>
      </c>
      <c r="L1460" s="34">
        <f t="shared" si="454"/>
        <v>8</v>
      </c>
      <c r="M1460" s="34">
        <f t="shared" si="455"/>
        <v>8</v>
      </c>
      <c r="N1460" s="52">
        <f t="shared" si="467"/>
        <v>8</v>
      </c>
      <c r="O1460" s="318">
        <f>+'Terminated loans'!S650</f>
        <v>44000</v>
      </c>
      <c r="P1460" s="26">
        <f>+'Terminated loans'!T650</f>
        <v>0</v>
      </c>
      <c r="Q1460" s="536">
        <f t="shared" si="450"/>
        <v>9.4E-2</v>
      </c>
      <c r="R1460" s="222">
        <f t="shared" si="457"/>
        <v>5500</v>
      </c>
      <c r="S1460" s="36">
        <f t="shared" si="458"/>
        <v>42488.642058820224</v>
      </c>
      <c r="T1460" s="36">
        <f t="shared" si="459"/>
        <v>1511.3579411797764</v>
      </c>
      <c r="U1460" s="36">
        <f t="shared" si="460"/>
        <v>1511.357941179951</v>
      </c>
      <c r="V1460" s="36">
        <f t="shared" si="461"/>
        <v>0</v>
      </c>
      <c r="W1460" s="37">
        <f t="shared" si="462"/>
        <v>1511.357941179951</v>
      </c>
      <c r="X1460" s="36">
        <f t="shared" si="463"/>
        <v>1511.3579411797764</v>
      </c>
      <c r="Y1460" s="276">
        <f t="shared" si="451"/>
        <v>1511.357941179951</v>
      </c>
      <c r="Z1460" s="36">
        <f t="shared" si="464"/>
        <v>1511.357941179951</v>
      </c>
      <c r="AA1460" s="36">
        <f t="shared" si="465"/>
        <v>0</v>
      </c>
      <c r="AB1460" s="38">
        <f t="shared" si="452"/>
        <v>1.7462298274040222E-10</v>
      </c>
      <c r="AC1460" s="17"/>
      <c r="AD1460" s="17">
        <f t="shared" si="466"/>
        <v>8</v>
      </c>
      <c r="AH1460" s="103"/>
      <c r="AI1460" s="533"/>
    </row>
    <row r="1461" spans="1:35">
      <c r="A1461" s="533"/>
      <c r="C1461" s="67" t="str">
        <f>'Terminated loans'!F651</f>
        <v>E</v>
      </c>
      <c r="D1461" s="19">
        <f>'Terminated loans'!H651</f>
        <v>143994678</v>
      </c>
      <c r="E1461" s="19">
        <f>'Terminated loans'!I651</f>
        <v>98</v>
      </c>
      <c r="F1461" s="19" t="str">
        <f>'Terminated loans'!J651</f>
        <v xml:space="preserve">BOYJONAUTH A B                 </v>
      </c>
      <c r="G1461" s="547" t="str">
        <f t="shared" si="449"/>
        <v>B2</v>
      </c>
      <c r="H1461" s="21">
        <f>'Terminated loans'!L651</f>
        <v>40631</v>
      </c>
      <c r="I1461" s="21">
        <f>IF(B1461="VELS",'Terminated loans'!M651,'Terminated loans'!B651)</f>
        <v>40816</v>
      </c>
      <c r="J1461" s="34">
        <f t="shared" si="456"/>
        <v>6</v>
      </c>
      <c r="K1461" s="34">
        <f t="shared" si="453"/>
        <v>116</v>
      </c>
      <c r="L1461" s="34">
        <f t="shared" si="454"/>
        <v>6</v>
      </c>
      <c r="M1461" s="34">
        <f t="shared" si="455"/>
        <v>6</v>
      </c>
      <c r="N1461" s="52">
        <f t="shared" si="467"/>
        <v>6</v>
      </c>
      <c r="O1461" s="318">
        <f>+'Terminated loans'!S651</f>
        <v>213577</v>
      </c>
      <c r="P1461" s="26">
        <f>+'Terminated loans'!T651</f>
        <v>0.05</v>
      </c>
      <c r="Q1461" s="536">
        <f t="shared" si="450"/>
        <v>9.4E-2</v>
      </c>
      <c r="R1461" s="222">
        <f t="shared" si="457"/>
        <v>36117.07613456573</v>
      </c>
      <c r="S1461" s="36">
        <f t="shared" si="458"/>
        <v>210883.1504925825</v>
      </c>
      <c r="T1461" s="36">
        <f t="shared" si="459"/>
        <v>2693.8495074175007</v>
      </c>
      <c r="U1461" s="36">
        <f t="shared" si="460"/>
        <v>5819.3063148126239</v>
      </c>
      <c r="V1461" s="36">
        <f t="shared" si="461"/>
        <v>3125.4568073943665</v>
      </c>
      <c r="W1461" s="37">
        <f t="shared" si="462"/>
        <v>2693.8495074182574</v>
      </c>
      <c r="X1461" s="36">
        <f t="shared" si="463"/>
        <v>2693.8495074175007</v>
      </c>
      <c r="Y1461" s="276">
        <f t="shared" si="451"/>
        <v>2693.8495074182574</v>
      </c>
      <c r="Z1461" s="36">
        <f t="shared" si="464"/>
        <v>5819.3063148126239</v>
      </c>
      <c r="AA1461" s="36">
        <f t="shared" si="465"/>
        <v>3125.4568073943665</v>
      </c>
      <c r="AB1461" s="38">
        <f t="shared" si="452"/>
        <v>7.5669959187507629E-10</v>
      </c>
      <c r="AC1461" s="17"/>
      <c r="AD1461" s="17">
        <f t="shared" si="466"/>
        <v>6</v>
      </c>
      <c r="AH1461" s="103"/>
      <c r="AI1461" s="533"/>
    </row>
    <row r="1462" spans="1:35">
      <c r="A1462" s="533"/>
      <c r="C1462" s="67" t="str">
        <f>'Terminated loans'!F652</f>
        <v>E</v>
      </c>
      <c r="D1462" s="19">
        <f>'Terminated loans'!H652</f>
        <v>141997955</v>
      </c>
      <c r="E1462" s="19">
        <f>'Terminated loans'!I652</f>
        <v>98</v>
      </c>
      <c r="F1462" s="19" t="str">
        <f>'Terminated loans'!J652</f>
        <v xml:space="preserve">EMRITH N                       </v>
      </c>
      <c r="G1462" s="547" t="str">
        <f t="shared" si="449"/>
        <v>B2</v>
      </c>
      <c r="H1462" s="21">
        <f>'Terminated loans'!L652</f>
        <v>40631</v>
      </c>
      <c r="I1462" s="21">
        <f>IF(B1462="VELS",'Terminated loans'!M652,'Terminated loans'!B652)</f>
        <v>40816</v>
      </c>
      <c r="J1462" s="34">
        <f t="shared" si="456"/>
        <v>6</v>
      </c>
      <c r="K1462" s="34">
        <f t="shared" si="453"/>
        <v>116</v>
      </c>
      <c r="L1462" s="34">
        <f t="shared" si="454"/>
        <v>6</v>
      </c>
      <c r="M1462" s="34">
        <f t="shared" si="455"/>
        <v>6</v>
      </c>
      <c r="N1462" s="52">
        <f t="shared" si="467"/>
        <v>6</v>
      </c>
      <c r="O1462" s="318">
        <f>+'Terminated loans'!S652</f>
        <v>105830</v>
      </c>
      <c r="P1462" s="26">
        <f>+'Terminated loans'!T652</f>
        <v>0.05</v>
      </c>
      <c r="Q1462" s="536">
        <f t="shared" si="450"/>
        <v>9.4E-2</v>
      </c>
      <c r="R1462" s="222">
        <f t="shared" si="457"/>
        <v>17896.450307482035</v>
      </c>
      <c r="S1462" s="36">
        <f t="shared" si="458"/>
        <v>104495.164819386</v>
      </c>
      <c r="T1462" s="36">
        <f t="shared" si="459"/>
        <v>1334.8351806139981</v>
      </c>
      <c r="U1462" s="36">
        <f t="shared" si="460"/>
        <v>2883.5370255066082</v>
      </c>
      <c r="V1462" s="36">
        <f t="shared" si="461"/>
        <v>1548.7018448922026</v>
      </c>
      <c r="W1462" s="37">
        <f t="shared" si="462"/>
        <v>1334.8351806144055</v>
      </c>
      <c r="X1462" s="36">
        <f t="shared" si="463"/>
        <v>1334.8351806139981</v>
      </c>
      <c r="Y1462" s="276">
        <f t="shared" si="451"/>
        <v>1334.8351806144055</v>
      </c>
      <c r="Z1462" s="36">
        <f t="shared" si="464"/>
        <v>2883.5370255066082</v>
      </c>
      <c r="AA1462" s="36">
        <f t="shared" si="465"/>
        <v>1548.7018448922026</v>
      </c>
      <c r="AB1462" s="38">
        <f t="shared" si="452"/>
        <v>4.0745362639427185E-10</v>
      </c>
      <c r="AC1462" s="17"/>
      <c r="AD1462" s="17">
        <f t="shared" si="466"/>
        <v>6</v>
      </c>
      <c r="AH1462" s="103"/>
      <c r="AI1462" s="533"/>
    </row>
    <row r="1463" spans="1:35">
      <c r="A1463" s="533"/>
      <c r="C1463" s="67" t="str">
        <f>'Terminated loans'!F653</f>
        <v>E</v>
      </c>
      <c r="D1463" s="19">
        <f>'Terminated loans'!H653</f>
        <v>143993884</v>
      </c>
      <c r="E1463" s="19">
        <f>'Terminated loans'!I653</f>
        <v>98</v>
      </c>
      <c r="F1463" s="19" t="str">
        <f>'Terminated loans'!J653</f>
        <v xml:space="preserve">MUTTAROOA V D (MUACC30415      </v>
      </c>
      <c r="G1463" s="547" t="str">
        <f t="shared" si="449"/>
        <v>B2</v>
      </c>
      <c r="H1463" s="21">
        <f>'Terminated loans'!L653</f>
        <v>40618</v>
      </c>
      <c r="I1463" s="21">
        <f>IF(B1463="VELS",'Terminated loans'!M653,'Terminated loans'!B653)</f>
        <v>40816</v>
      </c>
      <c r="J1463" s="34">
        <f t="shared" si="456"/>
        <v>7</v>
      </c>
      <c r="K1463" s="34">
        <f t="shared" si="453"/>
        <v>117</v>
      </c>
      <c r="L1463" s="34">
        <f t="shared" si="454"/>
        <v>7</v>
      </c>
      <c r="M1463" s="34">
        <f t="shared" si="455"/>
        <v>7</v>
      </c>
      <c r="N1463" s="52">
        <f t="shared" si="467"/>
        <v>7</v>
      </c>
      <c r="O1463" s="318">
        <f>+'Terminated loans'!S653</f>
        <v>215918</v>
      </c>
      <c r="P1463" s="26">
        <f>+'Terminated loans'!T653</f>
        <v>0.05</v>
      </c>
      <c r="Q1463" s="536">
        <f t="shared" si="450"/>
        <v>9.4E-2</v>
      </c>
      <c r="R1463" s="222">
        <f t="shared" si="457"/>
        <v>31361.656610239541</v>
      </c>
      <c r="S1463" s="36">
        <f t="shared" si="458"/>
        <v>212811.47611711067</v>
      </c>
      <c r="T1463" s="36">
        <f t="shared" si="459"/>
        <v>3106.5238828893343</v>
      </c>
      <c r="U1463" s="36">
        <f t="shared" si="460"/>
        <v>6720.120154567092</v>
      </c>
      <c r="V1463" s="36">
        <f t="shared" si="461"/>
        <v>3613.5962716767972</v>
      </c>
      <c r="W1463" s="37">
        <f t="shared" si="462"/>
        <v>3106.5238828902948</v>
      </c>
      <c r="X1463" s="36">
        <f t="shared" si="463"/>
        <v>3106.5238828893343</v>
      </c>
      <c r="Y1463" s="276">
        <f t="shared" si="451"/>
        <v>3106.5238828902948</v>
      </c>
      <c r="Z1463" s="36">
        <f t="shared" si="464"/>
        <v>6720.120154567092</v>
      </c>
      <c r="AA1463" s="36">
        <f t="shared" si="465"/>
        <v>3613.5962716767972</v>
      </c>
      <c r="AB1463" s="38">
        <f t="shared" si="452"/>
        <v>9.6042640507221222E-10</v>
      </c>
      <c r="AC1463" s="17"/>
      <c r="AD1463" s="17">
        <f t="shared" si="466"/>
        <v>7</v>
      </c>
      <c r="AH1463" s="103"/>
      <c r="AI1463" s="533"/>
    </row>
    <row r="1464" spans="1:35">
      <c r="A1464" s="533"/>
      <c r="C1464" s="67" t="str">
        <f>'Terminated loans'!F654</f>
        <v>E</v>
      </c>
      <c r="D1464" s="19">
        <f>'Terminated loans'!H654</f>
        <v>143127591</v>
      </c>
      <c r="E1464" s="19">
        <f>'Terminated loans'!I654</f>
        <v>99</v>
      </c>
      <c r="F1464" s="19" t="str">
        <f>'Terminated loans'!J654</f>
        <v xml:space="preserve">MARIMOOTOO T S(SL 2459)        </v>
      </c>
      <c r="G1464" s="547" t="str">
        <f t="shared" si="449"/>
        <v>C1</v>
      </c>
      <c r="H1464" s="21">
        <f>'Terminated loans'!L654</f>
        <v>40672</v>
      </c>
      <c r="I1464" s="21">
        <f>IF(B1464="VELS",'Terminated loans'!M654,'Terminated loans'!B654)</f>
        <v>40816</v>
      </c>
      <c r="J1464" s="34">
        <f t="shared" si="456"/>
        <v>5</v>
      </c>
      <c r="K1464" s="34">
        <f t="shared" si="453"/>
        <v>115</v>
      </c>
      <c r="L1464" s="34">
        <f t="shared" si="454"/>
        <v>5</v>
      </c>
      <c r="M1464" s="34">
        <f t="shared" si="455"/>
        <v>5</v>
      </c>
      <c r="N1464" s="52">
        <f t="shared" si="467"/>
        <v>5</v>
      </c>
      <c r="O1464" s="318">
        <f>+'Terminated loans'!S654</f>
        <v>2000009</v>
      </c>
      <c r="P1464" s="26">
        <f>+'Terminated loans'!T654</f>
        <v>0.03</v>
      </c>
      <c r="Q1464" s="536">
        <f t="shared" si="450"/>
        <v>8.1500000000000003E-2</v>
      </c>
      <c r="R1464" s="222">
        <f t="shared" si="457"/>
        <v>403006.80726937804</v>
      </c>
      <c r="S1464" s="36">
        <f t="shared" si="458"/>
        <v>1974619.6155848175</v>
      </c>
      <c r="T1464" s="36">
        <f t="shared" si="459"/>
        <v>25389.384415182518</v>
      </c>
      <c r="U1464" s="36">
        <f t="shared" si="460"/>
        <v>40414.420762105612</v>
      </c>
      <c r="V1464" s="36">
        <f t="shared" si="461"/>
        <v>15025.036346890265</v>
      </c>
      <c r="W1464" s="37">
        <f t="shared" si="462"/>
        <v>25389.384415215347</v>
      </c>
      <c r="X1464" s="36">
        <f t="shared" si="463"/>
        <v>25389.384415182518</v>
      </c>
      <c r="Y1464" s="276">
        <f t="shared" si="451"/>
        <v>25389.384415215347</v>
      </c>
      <c r="Z1464" s="36">
        <f t="shared" si="464"/>
        <v>40414.420762105612</v>
      </c>
      <c r="AA1464" s="36">
        <f t="shared" si="465"/>
        <v>15025.036346890265</v>
      </c>
      <c r="AB1464" s="38">
        <f t="shared" si="452"/>
        <v>3.2829120755195618E-8</v>
      </c>
      <c r="AC1464" s="17"/>
      <c r="AD1464" s="17">
        <f t="shared" si="466"/>
        <v>5</v>
      </c>
      <c r="AH1464" s="103"/>
      <c r="AI1464" s="533"/>
    </row>
    <row r="1465" spans="1:35">
      <c r="A1465" s="533"/>
      <c r="C1465" s="67" t="str">
        <f>'Terminated loans'!F655</f>
        <v>N</v>
      </c>
      <c r="D1465" s="19">
        <f>'Terminated loans'!H655</f>
        <v>143996263</v>
      </c>
      <c r="E1465" s="19">
        <f>'Terminated loans'!I655</f>
        <v>98</v>
      </c>
      <c r="F1465" s="19" t="str">
        <f>'Terminated loans'!J655</f>
        <v xml:space="preserve">BUDALY M F                     </v>
      </c>
      <c r="G1465" s="547" t="str">
        <f t="shared" si="449"/>
        <v>C2</v>
      </c>
      <c r="H1465" s="21">
        <f>'Terminated loans'!L655</f>
        <v>40753</v>
      </c>
      <c r="I1465" s="21">
        <f>IF(B1465="VELS",'Terminated loans'!M655,'Terminated loans'!B655)</f>
        <v>40816</v>
      </c>
      <c r="J1465" s="34">
        <f t="shared" si="456"/>
        <v>2</v>
      </c>
      <c r="K1465" s="34">
        <f t="shared" si="453"/>
        <v>112</v>
      </c>
      <c r="L1465" s="34">
        <f t="shared" si="454"/>
        <v>2</v>
      </c>
      <c r="M1465" s="34">
        <f t="shared" si="455"/>
        <v>2</v>
      </c>
      <c r="N1465" s="52">
        <f t="shared" si="467"/>
        <v>2</v>
      </c>
      <c r="O1465" s="318">
        <f>+'Terminated loans'!S655</f>
        <v>804</v>
      </c>
      <c r="P1465" s="26">
        <f>+'Terminated loans'!T655</f>
        <v>0.05</v>
      </c>
      <c r="Q1465" s="536">
        <f t="shared" si="450"/>
        <v>9.9000000000000005E-2</v>
      </c>
      <c r="R1465" s="222">
        <f t="shared" si="457"/>
        <v>404.51424116424124</v>
      </c>
      <c r="S1465" s="36">
        <f t="shared" si="458"/>
        <v>799.12575929277455</v>
      </c>
      <c r="T1465" s="36">
        <f t="shared" si="459"/>
        <v>4.8742407072254537</v>
      </c>
      <c r="U1465" s="36">
        <f t="shared" si="460"/>
        <v>9.9027230357175995</v>
      </c>
      <c r="V1465" s="36">
        <f t="shared" si="461"/>
        <v>5.0284823284823688</v>
      </c>
      <c r="W1465" s="37">
        <f t="shared" si="462"/>
        <v>4.8742407072352307</v>
      </c>
      <c r="X1465" s="36">
        <f t="shared" si="463"/>
        <v>4.8742407072254537</v>
      </c>
      <c r="Y1465" s="276">
        <f t="shared" si="451"/>
        <v>4.8742407072352307</v>
      </c>
      <c r="Z1465" s="36">
        <f t="shared" si="464"/>
        <v>9.9027230357175995</v>
      </c>
      <c r="AA1465" s="36">
        <f t="shared" si="465"/>
        <v>5.0284823284823688</v>
      </c>
      <c r="AB1465" s="38">
        <f t="shared" si="452"/>
        <v>9.7770680440589786E-12</v>
      </c>
      <c r="AC1465" s="17"/>
      <c r="AD1465" s="17">
        <f t="shared" si="466"/>
        <v>2</v>
      </c>
      <c r="AH1465" s="103"/>
      <c r="AI1465" s="533"/>
    </row>
    <row r="1466" spans="1:35">
      <c r="A1466" s="533"/>
      <c r="C1466" s="67" t="str">
        <f>'Terminated loans'!F656</f>
        <v>E</v>
      </c>
      <c r="D1466" s="19">
        <f>'Terminated loans'!H656</f>
        <v>141078267</v>
      </c>
      <c r="E1466" s="19">
        <f>'Terminated loans'!I656</f>
        <v>98</v>
      </c>
      <c r="F1466" s="19" t="str">
        <f>'Terminated loans'!J656</f>
        <v xml:space="preserve">ANSEEREEGANOO D                </v>
      </c>
      <c r="G1466" s="547" t="str">
        <f t="shared" si="449"/>
        <v>A2</v>
      </c>
      <c r="H1466" s="21">
        <f>'Terminated loans'!L656</f>
        <v>39735</v>
      </c>
      <c r="I1466" s="21">
        <f>IF(B1466="VELS",'Terminated loans'!M656,'Terminated loans'!B656)</f>
        <v>40847</v>
      </c>
      <c r="J1466" s="34">
        <f t="shared" si="456"/>
        <v>37</v>
      </c>
      <c r="K1466" s="34">
        <f t="shared" si="453"/>
        <v>146</v>
      </c>
      <c r="L1466" s="34">
        <f t="shared" si="454"/>
        <v>37</v>
      </c>
      <c r="M1466" s="34">
        <f t="shared" si="455"/>
        <v>37</v>
      </c>
      <c r="N1466" s="52">
        <f t="shared" si="467"/>
        <v>37</v>
      </c>
      <c r="O1466" s="318">
        <f>+'Terminated loans'!S656</f>
        <v>260000</v>
      </c>
      <c r="P1466" s="26">
        <f>+'Terminated loans'!T656</f>
        <v>0.05</v>
      </c>
      <c r="Q1466" s="536">
        <f t="shared" si="450"/>
        <v>0.104</v>
      </c>
      <c r="R1466" s="222">
        <f t="shared" si="457"/>
        <v>7597.2066211510109</v>
      </c>
      <c r="S1466" s="36">
        <f t="shared" si="458"/>
        <v>239602.72841429594</v>
      </c>
      <c r="T1466" s="36">
        <f t="shared" si="459"/>
        <v>20397.27158570406</v>
      </c>
      <c r="U1466" s="36">
        <f t="shared" si="460"/>
        <v>41493.916568289103</v>
      </c>
      <c r="V1466" s="36">
        <f t="shared" si="461"/>
        <v>21096.644982587459</v>
      </c>
      <c r="W1466" s="37">
        <f t="shared" si="462"/>
        <v>20397.271585701645</v>
      </c>
      <c r="X1466" s="36">
        <f t="shared" si="463"/>
        <v>20397.27158570406</v>
      </c>
      <c r="Y1466" s="276">
        <f t="shared" si="451"/>
        <v>20397.271585701645</v>
      </c>
      <c r="Z1466" s="36">
        <f t="shared" si="464"/>
        <v>41493.916568289103</v>
      </c>
      <c r="AA1466" s="36">
        <f t="shared" si="465"/>
        <v>21096.644982587459</v>
      </c>
      <c r="AB1466" s="38">
        <f t="shared" si="452"/>
        <v>-2.4156179279088974E-9</v>
      </c>
      <c r="AC1466" s="17"/>
      <c r="AD1466" s="17">
        <f t="shared" si="466"/>
        <v>37</v>
      </c>
      <c r="AH1466" s="103"/>
      <c r="AI1466" s="533"/>
    </row>
    <row r="1467" spans="1:35">
      <c r="A1467" s="533"/>
      <c r="C1467" s="67" t="str">
        <f>'Terminated loans'!F657</f>
        <v>E</v>
      </c>
      <c r="D1467" s="19">
        <f>'Terminated loans'!H657</f>
        <v>141991477</v>
      </c>
      <c r="E1467" s="19">
        <f>'Terminated loans'!I657</f>
        <v>98</v>
      </c>
      <c r="F1467" s="19" t="str">
        <f>'Terminated loans'!J657</f>
        <v xml:space="preserve">KOWLESSUREE M M S              </v>
      </c>
      <c r="G1467" s="547" t="str">
        <f t="shared" si="449"/>
        <v>A2</v>
      </c>
      <c r="H1467" s="21">
        <f>'Terminated loans'!L657</f>
        <v>40350</v>
      </c>
      <c r="I1467" s="21">
        <f>IF(B1467="VELS",'Terminated loans'!M657,'Terminated loans'!B657)</f>
        <v>40847</v>
      </c>
      <c r="J1467" s="34">
        <f t="shared" si="456"/>
        <v>16</v>
      </c>
      <c r="K1467" s="34">
        <f t="shared" si="453"/>
        <v>125</v>
      </c>
      <c r="L1467" s="34">
        <f t="shared" si="454"/>
        <v>16</v>
      </c>
      <c r="M1467" s="34">
        <f t="shared" si="455"/>
        <v>16</v>
      </c>
      <c r="N1467" s="52">
        <f t="shared" si="467"/>
        <v>16</v>
      </c>
      <c r="O1467" s="318">
        <f>+'Terminated loans'!S657</f>
        <v>211280</v>
      </c>
      <c r="P1467" s="26">
        <f>+'Terminated loans'!T657</f>
        <v>0.05</v>
      </c>
      <c r="Q1467" s="536">
        <f t="shared" si="450"/>
        <v>0.104</v>
      </c>
      <c r="R1467" s="222">
        <f t="shared" si="457"/>
        <v>13677.538238499939</v>
      </c>
      <c r="S1467" s="36">
        <f t="shared" si="458"/>
        <v>203524.30963867702</v>
      </c>
      <c r="T1467" s="36">
        <f t="shared" si="459"/>
        <v>7755.6903613229806</v>
      </c>
      <c r="U1467" s="36">
        <f t="shared" si="460"/>
        <v>15316.302177319914</v>
      </c>
      <c r="V1467" s="36">
        <f t="shared" si="461"/>
        <v>7560.6118159990001</v>
      </c>
      <c r="W1467" s="37">
        <f t="shared" si="462"/>
        <v>7755.6903613209142</v>
      </c>
      <c r="X1467" s="36">
        <f t="shared" si="463"/>
        <v>7755.6903613229806</v>
      </c>
      <c r="Y1467" s="276">
        <f t="shared" si="451"/>
        <v>7755.6903613209142</v>
      </c>
      <c r="Z1467" s="36">
        <f t="shared" si="464"/>
        <v>15316.302177319914</v>
      </c>
      <c r="AA1467" s="36">
        <f t="shared" si="465"/>
        <v>7560.6118159990001</v>
      </c>
      <c r="AB1467" s="38">
        <f t="shared" si="452"/>
        <v>-2.066371962428093E-9</v>
      </c>
      <c r="AC1467" s="17"/>
      <c r="AD1467" s="17">
        <f t="shared" si="466"/>
        <v>16</v>
      </c>
      <c r="AH1467" s="103"/>
      <c r="AI1467" s="533"/>
    </row>
    <row r="1468" spans="1:35">
      <c r="A1468" s="533"/>
      <c r="C1468" s="67" t="str">
        <f>'Terminated loans'!F658</f>
        <v>E</v>
      </c>
      <c r="D1468" s="19">
        <f>'Terminated loans'!H658</f>
        <v>141994514</v>
      </c>
      <c r="E1468" s="19">
        <f>'Terminated loans'!I658</f>
        <v>98</v>
      </c>
      <c r="F1468" s="19" t="str">
        <f>'Terminated loans'!J658</f>
        <v xml:space="preserve">BULLYRAZ V K                   </v>
      </c>
      <c r="G1468" s="547" t="str">
        <f t="shared" si="449"/>
        <v>A2</v>
      </c>
      <c r="H1468" s="21">
        <f>'Terminated loans'!L658</f>
        <v>40427</v>
      </c>
      <c r="I1468" s="21">
        <f>IF(B1468="VELS",'Terminated loans'!M658,'Terminated loans'!B658)</f>
        <v>40847</v>
      </c>
      <c r="J1468" s="34">
        <f t="shared" si="456"/>
        <v>14</v>
      </c>
      <c r="K1468" s="34">
        <f t="shared" si="453"/>
        <v>123</v>
      </c>
      <c r="L1468" s="34">
        <f t="shared" si="454"/>
        <v>14</v>
      </c>
      <c r="M1468" s="34">
        <f t="shared" si="455"/>
        <v>14</v>
      </c>
      <c r="N1468" s="52">
        <f t="shared" si="467"/>
        <v>14</v>
      </c>
      <c r="O1468" s="318">
        <f>+'Terminated loans'!S658</f>
        <v>195623</v>
      </c>
      <c r="P1468" s="26">
        <f>+'Terminated loans'!T658</f>
        <v>0.05</v>
      </c>
      <c r="Q1468" s="536">
        <f t="shared" si="450"/>
        <v>0.104</v>
      </c>
      <c r="R1468" s="222">
        <f t="shared" si="457"/>
        <v>14413.663553290828</v>
      </c>
      <c r="S1468" s="36">
        <f t="shared" si="458"/>
        <v>189259.47372846675</v>
      </c>
      <c r="T1468" s="36">
        <f t="shared" si="459"/>
        <v>6363.5262715332501</v>
      </c>
      <c r="U1468" s="36">
        <f t="shared" si="460"/>
        <v>12531.816017602774</v>
      </c>
      <c r="V1468" s="36">
        <f t="shared" si="461"/>
        <v>6168.2897460715612</v>
      </c>
      <c r="W1468" s="37">
        <f t="shared" si="462"/>
        <v>6363.5262715312128</v>
      </c>
      <c r="X1468" s="36">
        <f t="shared" si="463"/>
        <v>6363.5262715332501</v>
      </c>
      <c r="Y1468" s="276">
        <f t="shared" si="451"/>
        <v>6363.5262715312128</v>
      </c>
      <c r="Z1468" s="36">
        <f t="shared" si="464"/>
        <v>12531.816017602774</v>
      </c>
      <c r="AA1468" s="36">
        <f t="shared" si="465"/>
        <v>6168.2897460715612</v>
      </c>
      <c r="AB1468" s="38">
        <f t="shared" si="452"/>
        <v>-2.0372681319713593E-9</v>
      </c>
      <c r="AC1468" s="17"/>
      <c r="AD1468" s="17">
        <f t="shared" si="466"/>
        <v>14</v>
      </c>
      <c r="AH1468" s="103"/>
      <c r="AI1468" s="533"/>
    </row>
    <row r="1469" spans="1:35">
      <c r="A1469" s="533"/>
      <c r="C1469" s="67" t="str">
        <f>'Terminated loans'!F659</f>
        <v>E</v>
      </c>
      <c r="D1469" s="19">
        <f>'Terminated loans'!H659</f>
        <v>143001083</v>
      </c>
      <c r="E1469" s="19">
        <f>'Terminated loans'!I659</f>
        <v>99</v>
      </c>
      <c r="F1469" s="19" t="str">
        <f>'Terminated loans'!J659</f>
        <v xml:space="preserve">ALECHE T/M D S/HN LN           </v>
      </c>
      <c r="G1469" s="547" t="str">
        <f t="shared" ref="G1469:G1532" si="468">IF(H1469&lt;$P$5,"A",IF(H1469&lt;$P$6,"B",IF(H1469&lt;$P$7,"C",IF(H1469&lt;$P$8,"D",IF(H1469&lt;$P$9,"E",IF(H1469&lt;$P$10,"F",IF(H1469&lt;$P$11,"G",IF(H1469&lt;$P$12,"I",IF(H1469&lt;$P$13,"J",IF(H1469&lt;$P$14,"K","L"))))))))))&amp;IF(OR(P1469=0,P1469&gt;=5%),2,1)</f>
        <v>A1</v>
      </c>
      <c r="H1469" s="21">
        <f>'Terminated loans'!L659</f>
        <v>37672</v>
      </c>
      <c r="I1469" s="21">
        <f>IF(B1469="VELS",'Terminated loans'!M659,'Terminated loans'!B659)</f>
        <v>40847</v>
      </c>
      <c r="J1469" s="34">
        <f t="shared" si="456"/>
        <v>104</v>
      </c>
      <c r="K1469" s="34">
        <f t="shared" si="453"/>
        <v>213</v>
      </c>
      <c r="L1469" s="34">
        <f t="shared" si="454"/>
        <v>104</v>
      </c>
      <c r="M1469" s="34">
        <f t="shared" si="455"/>
        <v>104</v>
      </c>
      <c r="N1469" s="52">
        <f t="shared" si="467"/>
        <v>104</v>
      </c>
      <c r="O1469" s="318">
        <f>+'Terminated loans'!S659</f>
        <v>451112</v>
      </c>
      <c r="P1469" s="26">
        <f>+'Terminated loans'!T659</f>
        <v>0.03</v>
      </c>
      <c r="Q1469" s="536">
        <f t="shared" ref="Q1469:Q1532" si="469">VLOOKUP(G1469,$O$3:$Q$28,3,FALSE)</f>
        <v>8.6499999999999994E-2</v>
      </c>
      <c r="R1469" s="222">
        <f t="shared" si="457"/>
        <v>4931.302504130661</v>
      </c>
      <c r="S1469" s="36">
        <f t="shared" si="458"/>
        <v>359981.86803681857</v>
      </c>
      <c r="T1469" s="36">
        <f t="shared" si="459"/>
        <v>91130.131963181426</v>
      </c>
      <c r="U1469" s="36">
        <f t="shared" si="460"/>
        <v>152873.59239276627</v>
      </c>
      <c r="V1469" s="36">
        <f t="shared" si="461"/>
        <v>61743.460429588682</v>
      </c>
      <c r="W1469" s="37">
        <f t="shared" si="462"/>
        <v>91130.131963177584</v>
      </c>
      <c r="X1469" s="36">
        <f t="shared" si="463"/>
        <v>91130.131963181426</v>
      </c>
      <c r="Y1469" s="276">
        <f t="shared" si="451"/>
        <v>91130.131963177584</v>
      </c>
      <c r="Z1469" s="36">
        <f t="shared" si="464"/>
        <v>152873.59239276627</v>
      </c>
      <c r="AA1469" s="36">
        <f t="shared" si="465"/>
        <v>61743.460429588682</v>
      </c>
      <c r="AB1469" s="38">
        <f t="shared" si="452"/>
        <v>-3.8417056202888489E-9</v>
      </c>
      <c r="AC1469" s="17"/>
      <c r="AD1469" s="17">
        <f t="shared" si="466"/>
        <v>104</v>
      </c>
      <c r="AH1469" s="103"/>
      <c r="AI1469" s="533"/>
    </row>
    <row r="1470" spans="1:35">
      <c r="A1470" s="533"/>
      <c r="C1470" s="67" t="str">
        <f>'Terminated loans'!F660</f>
        <v>E</v>
      </c>
      <c r="D1470" s="19">
        <f>'Terminated loans'!H660</f>
        <v>143001172</v>
      </c>
      <c r="E1470" s="19">
        <f>'Terminated loans'!I660</f>
        <v>4</v>
      </c>
      <c r="F1470" s="19" t="str">
        <f>'Terminated loans'!J660</f>
        <v xml:space="preserve">ALECHE MR T/MRS S/HSELN1       </v>
      </c>
      <c r="G1470" s="547" t="str">
        <f t="shared" si="468"/>
        <v>A1</v>
      </c>
      <c r="H1470" s="21">
        <f>'Terminated loans'!L660</f>
        <v>35782</v>
      </c>
      <c r="I1470" s="21">
        <f>IF(B1470="VELS",'Terminated loans'!M660,'Terminated loans'!B660)</f>
        <v>40847</v>
      </c>
      <c r="J1470" s="34">
        <f t="shared" si="456"/>
        <v>167</v>
      </c>
      <c r="K1470" s="34">
        <f t="shared" si="453"/>
        <v>276</v>
      </c>
      <c r="L1470" s="34">
        <f t="shared" si="454"/>
        <v>167</v>
      </c>
      <c r="M1470" s="34">
        <f t="shared" si="455"/>
        <v>167</v>
      </c>
      <c r="N1470" s="52">
        <f t="shared" si="467"/>
        <v>167</v>
      </c>
      <c r="O1470" s="318">
        <f>+'Terminated loans'!S660</f>
        <v>439391</v>
      </c>
      <c r="P1470" s="26">
        <f>+'Terminated loans'!T660</f>
        <v>0.03</v>
      </c>
      <c r="Q1470" s="536">
        <f t="shared" si="469"/>
        <v>8.6499999999999994E-2</v>
      </c>
      <c r="R1470" s="222">
        <f t="shared" si="457"/>
        <v>3221.670082838401</v>
      </c>
      <c r="S1470" s="36">
        <f t="shared" si="458"/>
        <v>312251.22448147344</v>
      </c>
      <c r="T1470" s="36">
        <f t="shared" si="459"/>
        <v>127139.77551852656</v>
      </c>
      <c r="U1470" s="36">
        <f t="shared" si="460"/>
        <v>225767.67935253651</v>
      </c>
      <c r="V1470" s="36">
        <f t="shared" si="461"/>
        <v>98627.903834012861</v>
      </c>
      <c r="W1470" s="37">
        <f t="shared" si="462"/>
        <v>127139.77551852365</v>
      </c>
      <c r="X1470" s="36">
        <f t="shared" si="463"/>
        <v>127139.77551852656</v>
      </c>
      <c r="Y1470" s="276">
        <f t="shared" si="451"/>
        <v>127139.77551852365</v>
      </c>
      <c r="Z1470" s="36">
        <f t="shared" si="464"/>
        <v>225767.67935253651</v>
      </c>
      <c r="AA1470" s="36">
        <f t="shared" si="465"/>
        <v>98627.903834012861</v>
      </c>
      <c r="AB1470" s="38">
        <f t="shared" si="452"/>
        <v>-2.9103830456733704E-9</v>
      </c>
      <c r="AC1470" s="17"/>
      <c r="AD1470" s="17">
        <f t="shared" si="466"/>
        <v>167</v>
      </c>
      <c r="AH1470" s="103"/>
      <c r="AI1470" s="533"/>
    </row>
    <row r="1471" spans="1:35">
      <c r="A1471" s="533"/>
      <c r="C1471" s="67" t="str">
        <f>'Terminated loans'!F661</f>
        <v>E</v>
      </c>
      <c r="D1471" s="19">
        <f>'Terminated loans'!H661</f>
        <v>143008657</v>
      </c>
      <c r="E1471" s="19">
        <f>'Terminated loans'!I661</f>
        <v>99</v>
      </c>
      <c r="F1471" s="19" t="str">
        <f>'Terminated loans'!J661</f>
        <v xml:space="preserve">BASSET JULIEN B (REF 1720      </v>
      </c>
      <c r="G1471" s="547" t="str">
        <f t="shared" si="468"/>
        <v>A1</v>
      </c>
      <c r="H1471" s="21">
        <f>'Terminated loans'!L661</f>
        <v>40092</v>
      </c>
      <c r="I1471" s="21">
        <f>IF(B1471="VELS",'Terminated loans'!M661,'Terminated loans'!B661)</f>
        <v>40847</v>
      </c>
      <c r="J1471" s="34">
        <f t="shared" si="456"/>
        <v>25</v>
      </c>
      <c r="K1471" s="34">
        <f t="shared" si="453"/>
        <v>134</v>
      </c>
      <c r="L1471" s="34">
        <f t="shared" si="454"/>
        <v>25</v>
      </c>
      <c r="M1471" s="34">
        <f t="shared" si="455"/>
        <v>25</v>
      </c>
      <c r="N1471" s="52">
        <f t="shared" si="467"/>
        <v>25</v>
      </c>
      <c r="O1471" s="318">
        <f>+'Terminated loans'!S661</f>
        <v>1707201</v>
      </c>
      <c r="P1471" s="26">
        <f>+'Terminated loans'!T661</f>
        <v>0.03</v>
      </c>
      <c r="Q1471" s="536">
        <f t="shared" si="469"/>
        <v>8.6499999999999994E-2</v>
      </c>
      <c r="R1471" s="222">
        <f t="shared" si="457"/>
        <v>70529.565775470401</v>
      </c>
      <c r="S1471" s="36">
        <f t="shared" si="458"/>
        <v>1608209.1972330725</v>
      </c>
      <c r="T1471" s="36">
        <f t="shared" si="459"/>
        <v>98991.802766927518</v>
      </c>
      <c r="U1471" s="36">
        <f t="shared" si="460"/>
        <v>155029.94715366978</v>
      </c>
      <c r="V1471" s="36">
        <f t="shared" si="461"/>
        <v>56038.144386759959</v>
      </c>
      <c r="W1471" s="37">
        <f t="shared" si="462"/>
        <v>98991.802766909823</v>
      </c>
      <c r="X1471" s="36">
        <f t="shared" si="463"/>
        <v>98991.802766927518</v>
      </c>
      <c r="Y1471" s="276">
        <f t="shared" si="451"/>
        <v>98991.802766909823</v>
      </c>
      <c r="Z1471" s="36">
        <f t="shared" si="464"/>
        <v>155029.94715366978</v>
      </c>
      <c r="AA1471" s="36">
        <f t="shared" si="465"/>
        <v>56038.144386759959</v>
      </c>
      <c r="AB1471" s="38">
        <f t="shared" si="452"/>
        <v>-1.7695128917694092E-8</v>
      </c>
      <c r="AC1471" s="17"/>
      <c r="AD1471" s="17">
        <f t="shared" si="466"/>
        <v>25</v>
      </c>
      <c r="AH1471" s="103"/>
      <c r="AI1471" s="533"/>
    </row>
    <row r="1472" spans="1:35">
      <c r="A1472" s="533"/>
      <c r="C1472" s="67" t="str">
        <f>'Terminated loans'!F662</f>
        <v>N</v>
      </c>
      <c r="D1472" s="19">
        <f>'Terminated loans'!H662</f>
        <v>143011569</v>
      </c>
      <c r="E1472" s="19">
        <f>'Terminated loans'!I662</f>
        <v>98</v>
      </c>
      <c r="F1472" s="19" t="str">
        <f>'Terminated loans'!J662</f>
        <v xml:space="preserve">WOODUN A D/041144              </v>
      </c>
      <c r="G1472" s="547" t="str">
        <f t="shared" si="468"/>
        <v>A2</v>
      </c>
      <c r="H1472" s="21">
        <f>'Terminated loans'!L662</f>
        <v>38986</v>
      </c>
      <c r="I1472" s="21">
        <f>IF(B1472="VELS",'Terminated loans'!M662,'Terminated loans'!B662)</f>
        <v>40809</v>
      </c>
      <c r="J1472" s="34">
        <f t="shared" si="456"/>
        <v>60</v>
      </c>
      <c r="K1472" s="34">
        <f t="shared" si="453"/>
        <v>170</v>
      </c>
      <c r="L1472" s="34">
        <f t="shared" si="454"/>
        <v>60</v>
      </c>
      <c r="M1472" s="34">
        <f t="shared" si="455"/>
        <v>60</v>
      </c>
      <c r="N1472" s="52">
        <f t="shared" si="467"/>
        <v>60</v>
      </c>
      <c r="O1472" s="318">
        <f>+'Terminated loans'!S662</f>
        <v>249957</v>
      </c>
      <c r="P1472" s="26">
        <f>+'Terminated loans'!T662</f>
        <v>0.05</v>
      </c>
      <c r="Q1472" s="536">
        <f t="shared" si="469"/>
        <v>0.104</v>
      </c>
      <c r="R1472" s="222">
        <f t="shared" si="457"/>
        <v>4716.9969479560414</v>
      </c>
      <c r="S1472" s="36">
        <f t="shared" si="458"/>
        <v>219964.08811151393</v>
      </c>
      <c r="T1472" s="36">
        <f t="shared" si="459"/>
        <v>29992.911888486065</v>
      </c>
      <c r="U1472" s="36">
        <f t="shared" si="460"/>
        <v>63055.728765846463</v>
      </c>
      <c r="V1472" s="36">
        <f t="shared" si="461"/>
        <v>33062.816877362464</v>
      </c>
      <c r="W1472" s="37">
        <f t="shared" si="462"/>
        <v>29992.911888483999</v>
      </c>
      <c r="X1472" s="36">
        <f t="shared" si="463"/>
        <v>29992.911888486065</v>
      </c>
      <c r="Y1472" s="276">
        <f t="shared" si="451"/>
        <v>29992.911888483999</v>
      </c>
      <c r="Z1472" s="36">
        <f t="shared" si="464"/>
        <v>63055.728765846463</v>
      </c>
      <c r="AA1472" s="36">
        <f t="shared" si="465"/>
        <v>33062.816877362464</v>
      </c>
      <c r="AB1472" s="38">
        <f t="shared" si="452"/>
        <v>-2.066371962428093E-9</v>
      </c>
      <c r="AC1472" s="17"/>
      <c r="AD1472" s="17">
        <f t="shared" si="466"/>
        <v>60</v>
      </c>
      <c r="AH1472" s="103"/>
      <c r="AI1472" s="533"/>
    </row>
    <row r="1473" spans="1:35">
      <c r="A1473" s="533"/>
      <c r="C1473" s="67" t="str">
        <f>'Terminated loans'!F663</f>
        <v>E</v>
      </c>
      <c r="D1473" s="19">
        <f>'Terminated loans'!H663</f>
        <v>143026647</v>
      </c>
      <c r="E1473" s="19">
        <f>'Terminated loans'!I663</f>
        <v>98</v>
      </c>
      <c r="F1473" s="19" t="str">
        <f>'Terminated loans'!J663</f>
        <v xml:space="preserve">DANTIER S E/043029             </v>
      </c>
      <c r="G1473" s="547" t="str">
        <f t="shared" si="468"/>
        <v>A2</v>
      </c>
      <c r="H1473" s="21">
        <f>'Terminated loans'!L663</f>
        <v>39178</v>
      </c>
      <c r="I1473" s="21">
        <f>IF(B1473="VELS",'Terminated loans'!M663,'Terminated loans'!B663)</f>
        <v>40847</v>
      </c>
      <c r="J1473" s="34">
        <f t="shared" si="456"/>
        <v>55</v>
      </c>
      <c r="K1473" s="34">
        <f t="shared" si="453"/>
        <v>164</v>
      </c>
      <c r="L1473" s="34">
        <f t="shared" si="454"/>
        <v>55</v>
      </c>
      <c r="M1473" s="34">
        <f t="shared" si="455"/>
        <v>55</v>
      </c>
      <c r="N1473" s="52">
        <f t="shared" si="467"/>
        <v>55</v>
      </c>
      <c r="O1473" s="318">
        <f>+'Terminated loans'!S663</f>
        <v>220787</v>
      </c>
      <c r="P1473" s="26">
        <f>+'Terminated loans'!T663</f>
        <v>0.05</v>
      </c>
      <c r="Q1473" s="536">
        <f t="shared" si="469"/>
        <v>0.104</v>
      </c>
      <c r="R1473" s="222">
        <f t="shared" si="457"/>
        <v>4500.1560035597722</v>
      </c>
      <c r="S1473" s="36">
        <f t="shared" si="458"/>
        <v>196210.71746852438</v>
      </c>
      <c r="T1473" s="36">
        <f t="shared" si="459"/>
        <v>24576.282531475619</v>
      </c>
      <c r="U1473" s="36">
        <f t="shared" si="460"/>
        <v>51297.862727261032</v>
      </c>
      <c r="V1473" s="36">
        <f t="shared" si="461"/>
        <v>26721.580195787479</v>
      </c>
      <c r="W1473" s="37">
        <f t="shared" si="462"/>
        <v>24576.282531473553</v>
      </c>
      <c r="X1473" s="36">
        <f t="shared" si="463"/>
        <v>24576.282531475619</v>
      </c>
      <c r="Y1473" s="276">
        <f t="shared" si="451"/>
        <v>24576.282531473553</v>
      </c>
      <c r="Z1473" s="36">
        <f t="shared" si="464"/>
        <v>51297.862727261032</v>
      </c>
      <c r="AA1473" s="36">
        <f t="shared" si="465"/>
        <v>26721.580195787479</v>
      </c>
      <c r="AB1473" s="38">
        <f t="shared" si="452"/>
        <v>-2.066371962428093E-9</v>
      </c>
      <c r="AC1473" s="17"/>
      <c r="AD1473" s="17">
        <f t="shared" si="466"/>
        <v>55</v>
      </c>
      <c r="AH1473" s="103"/>
      <c r="AI1473" s="533"/>
    </row>
    <row r="1474" spans="1:35">
      <c r="A1474" s="533"/>
      <c r="C1474" s="67" t="str">
        <f>'Terminated loans'!F664</f>
        <v>E</v>
      </c>
      <c r="D1474" s="19">
        <f>'Terminated loans'!H664</f>
        <v>143030164</v>
      </c>
      <c r="E1474" s="19">
        <f>'Terminated loans'!I664</f>
        <v>99</v>
      </c>
      <c r="F1474" s="19" t="str">
        <f>'Terminated loans'!J664</f>
        <v xml:space="preserve">NG PING MAN B C (SL 1403)      </v>
      </c>
      <c r="G1474" s="547" t="str">
        <f t="shared" si="468"/>
        <v>A1</v>
      </c>
      <c r="H1474" s="21">
        <f>'Terminated loans'!L664</f>
        <v>39961</v>
      </c>
      <c r="I1474" s="21">
        <f>IF(B1474="VELS",'Terminated loans'!M664,'Terminated loans'!B664)</f>
        <v>40847</v>
      </c>
      <c r="J1474" s="34">
        <f t="shared" si="456"/>
        <v>29</v>
      </c>
      <c r="K1474" s="34">
        <f t="shared" si="453"/>
        <v>138</v>
      </c>
      <c r="L1474" s="34">
        <f t="shared" si="454"/>
        <v>29</v>
      </c>
      <c r="M1474" s="34">
        <f t="shared" si="455"/>
        <v>29</v>
      </c>
      <c r="N1474" s="52">
        <f t="shared" si="467"/>
        <v>29</v>
      </c>
      <c r="O1474" s="318">
        <f>+'Terminated loans'!S664</f>
        <v>850087</v>
      </c>
      <c r="P1474" s="26">
        <f>+'Terminated loans'!T664</f>
        <v>0.03</v>
      </c>
      <c r="Q1474" s="536">
        <f t="shared" si="469"/>
        <v>8.6499999999999994E-2</v>
      </c>
      <c r="R1474" s="222">
        <f t="shared" si="457"/>
        <v>30425.402722437626</v>
      </c>
      <c r="S1474" s="36">
        <f t="shared" si="458"/>
        <v>793649.13606909232</v>
      </c>
      <c r="T1474" s="36">
        <f t="shared" si="459"/>
        <v>56437.863930907683</v>
      </c>
      <c r="U1474" s="36">
        <f t="shared" si="460"/>
        <v>88687.542881589383</v>
      </c>
      <c r="V1474" s="36">
        <f t="shared" si="461"/>
        <v>32249.67895069113</v>
      </c>
      <c r="W1474" s="37">
        <f t="shared" si="462"/>
        <v>56437.863930898253</v>
      </c>
      <c r="X1474" s="36">
        <f t="shared" si="463"/>
        <v>56437.863930907683</v>
      </c>
      <c r="Y1474" s="276">
        <f t="shared" si="451"/>
        <v>56437.863930898253</v>
      </c>
      <c r="Z1474" s="36">
        <f t="shared" si="464"/>
        <v>88687.542881589383</v>
      </c>
      <c r="AA1474" s="36">
        <f t="shared" si="465"/>
        <v>32249.67895069113</v>
      </c>
      <c r="AB1474" s="38">
        <f t="shared" si="452"/>
        <v>-9.42964106798172E-9</v>
      </c>
      <c r="AC1474" s="17"/>
      <c r="AD1474" s="17">
        <f t="shared" si="466"/>
        <v>29</v>
      </c>
      <c r="AH1474" s="103"/>
      <c r="AI1474" s="533"/>
    </row>
    <row r="1475" spans="1:35">
      <c r="A1475" s="533"/>
      <c r="C1475" s="67" t="str">
        <f>'Terminated loans'!F665</f>
        <v>E</v>
      </c>
      <c r="D1475" s="19">
        <f>'Terminated loans'!H665</f>
        <v>143033309</v>
      </c>
      <c r="E1475" s="19">
        <f>'Terminated loans'!I665</f>
        <v>98</v>
      </c>
      <c r="F1475" s="19" t="str">
        <f>'Terminated loans'!J665</f>
        <v xml:space="preserve">ROUSSEL P M                    </v>
      </c>
      <c r="G1475" s="547" t="str">
        <f t="shared" si="468"/>
        <v>A2</v>
      </c>
      <c r="H1475" s="21">
        <f>'Terminated loans'!L665</f>
        <v>39946</v>
      </c>
      <c r="I1475" s="21">
        <f>IF(B1475="VELS",'Terminated loans'!M665,'Terminated loans'!B665)</f>
        <v>40847</v>
      </c>
      <c r="J1475" s="34">
        <f t="shared" si="456"/>
        <v>30</v>
      </c>
      <c r="K1475" s="34">
        <f t="shared" si="453"/>
        <v>139</v>
      </c>
      <c r="L1475" s="34">
        <f t="shared" si="454"/>
        <v>30</v>
      </c>
      <c r="M1475" s="34">
        <f t="shared" si="455"/>
        <v>30</v>
      </c>
      <c r="N1475" s="52">
        <f t="shared" si="467"/>
        <v>30</v>
      </c>
      <c r="O1475" s="318">
        <f>+'Terminated loans'!S665</f>
        <v>197059</v>
      </c>
      <c r="P1475" s="26">
        <f>+'Terminated loans'!T665</f>
        <v>0.05</v>
      </c>
      <c r="Q1475" s="536">
        <f t="shared" si="469"/>
        <v>0.104</v>
      </c>
      <c r="R1475" s="222">
        <f t="shared" si="457"/>
        <v>7001.3810120826138</v>
      </c>
      <c r="S1475" s="36">
        <f t="shared" si="458"/>
        <v>184258.19768006957</v>
      </c>
      <c r="T1475" s="36">
        <f t="shared" si="459"/>
        <v>12800.80231993043</v>
      </c>
      <c r="U1475" s="36">
        <f t="shared" si="460"/>
        <v>25783.232682406961</v>
      </c>
      <c r="V1475" s="36">
        <f t="shared" si="461"/>
        <v>12982.430362478393</v>
      </c>
      <c r="W1475" s="37">
        <f t="shared" si="462"/>
        <v>12800.802319928567</v>
      </c>
      <c r="X1475" s="36">
        <f t="shared" si="463"/>
        <v>12800.80231993043</v>
      </c>
      <c r="Y1475" s="276">
        <f t="shared" si="451"/>
        <v>12800.802319928567</v>
      </c>
      <c r="Z1475" s="36">
        <f t="shared" si="464"/>
        <v>25783.232682406961</v>
      </c>
      <c r="AA1475" s="36">
        <f t="shared" si="465"/>
        <v>12982.430362478393</v>
      </c>
      <c r="AB1475" s="38">
        <f t="shared" si="452"/>
        <v>-1.862645149230957E-9</v>
      </c>
      <c r="AC1475" s="17"/>
      <c r="AD1475" s="17">
        <f t="shared" si="466"/>
        <v>30</v>
      </c>
      <c r="AH1475" s="103"/>
      <c r="AI1475" s="533"/>
    </row>
    <row r="1476" spans="1:35">
      <c r="A1476" s="533"/>
      <c r="C1476" s="67" t="str">
        <f>'Terminated loans'!F666</f>
        <v>E</v>
      </c>
      <c r="D1476" s="19">
        <f>'Terminated loans'!H666</f>
        <v>143034224</v>
      </c>
      <c r="E1476" s="19">
        <f>'Terminated loans'!I666</f>
        <v>98</v>
      </c>
      <c r="F1476" s="19" t="str">
        <f>'Terminated loans'!J666</f>
        <v xml:space="preserve">BEEHARRY M                     </v>
      </c>
      <c r="G1476" s="547" t="str">
        <f t="shared" si="468"/>
        <v>A2</v>
      </c>
      <c r="H1476" s="21">
        <f>'Terminated loans'!L666</f>
        <v>39896</v>
      </c>
      <c r="I1476" s="21">
        <f>IF(B1476="VELS",'Terminated loans'!M666,'Terminated loans'!B666)</f>
        <v>40847</v>
      </c>
      <c r="J1476" s="34">
        <f t="shared" si="456"/>
        <v>31</v>
      </c>
      <c r="K1476" s="34">
        <f t="shared" si="453"/>
        <v>140</v>
      </c>
      <c r="L1476" s="34">
        <f t="shared" si="454"/>
        <v>31</v>
      </c>
      <c r="M1476" s="34">
        <f t="shared" si="455"/>
        <v>31</v>
      </c>
      <c r="N1476" s="52">
        <f t="shared" si="467"/>
        <v>31</v>
      </c>
      <c r="O1476" s="318">
        <f>+'Terminated loans'!S666</f>
        <v>173000</v>
      </c>
      <c r="P1476" s="26">
        <f>+'Terminated loans'!T666</f>
        <v>0.05</v>
      </c>
      <c r="Q1476" s="536">
        <f t="shared" si="469"/>
        <v>0.104</v>
      </c>
      <c r="R1476" s="222">
        <f t="shared" si="457"/>
        <v>5960.4208218701251</v>
      </c>
      <c r="S1476" s="36">
        <f t="shared" si="458"/>
        <v>161424.2348716264</v>
      </c>
      <c r="T1476" s="36">
        <f t="shared" si="459"/>
        <v>11575.765128373605</v>
      </c>
      <c r="U1476" s="36">
        <f t="shared" si="460"/>
        <v>23348.810606345767</v>
      </c>
      <c r="V1476" s="36">
        <f t="shared" si="461"/>
        <v>11773.045477973879</v>
      </c>
      <c r="W1476" s="37">
        <f t="shared" si="462"/>
        <v>11575.765128371888</v>
      </c>
      <c r="X1476" s="36">
        <f t="shared" si="463"/>
        <v>11575.765128373605</v>
      </c>
      <c r="Y1476" s="276">
        <f t="shared" si="451"/>
        <v>11575.765128371888</v>
      </c>
      <c r="Z1476" s="36">
        <f t="shared" si="464"/>
        <v>23348.810606345767</v>
      </c>
      <c r="AA1476" s="36">
        <f t="shared" si="465"/>
        <v>11773.045477973879</v>
      </c>
      <c r="AB1476" s="38">
        <f t="shared" si="452"/>
        <v>-1.7171259969472885E-9</v>
      </c>
      <c r="AC1476" s="17"/>
      <c r="AD1476" s="17">
        <f t="shared" si="466"/>
        <v>31</v>
      </c>
      <c r="AH1476" s="103"/>
      <c r="AI1476" s="533"/>
    </row>
    <row r="1477" spans="1:35">
      <c r="A1477" s="533"/>
      <c r="C1477" s="67" t="str">
        <f>'Terminated loans'!F667</f>
        <v>E</v>
      </c>
      <c r="D1477" s="19">
        <f>'Terminated loans'!H667</f>
        <v>143038793</v>
      </c>
      <c r="E1477" s="19">
        <f>'Terminated loans'!I667</f>
        <v>98</v>
      </c>
      <c r="F1477" s="19" t="str">
        <f>'Terminated loans'!J667</f>
        <v xml:space="preserve">VERRIERE B C                   </v>
      </c>
      <c r="G1477" s="547" t="str">
        <f t="shared" si="468"/>
        <v>A2</v>
      </c>
      <c r="H1477" s="21">
        <f>'Terminated loans'!L667</f>
        <v>40035</v>
      </c>
      <c r="I1477" s="21">
        <f>IF(B1477="VELS",'Terminated loans'!M667,'Terminated loans'!B667)</f>
        <v>40847</v>
      </c>
      <c r="J1477" s="34">
        <f t="shared" si="456"/>
        <v>27</v>
      </c>
      <c r="K1477" s="34">
        <f t="shared" si="453"/>
        <v>136</v>
      </c>
      <c r="L1477" s="34">
        <f t="shared" si="454"/>
        <v>27</v>
      </c>
      <c r="M1477" s="34">
        <f t="shared" si="455"/>
        <v>27</v>
      </c>
      <c r="N1477" s="52">
        <f t="shared" si="467"/>
        <v>27</v>
      </c>
      <c r="O1477" s="318">
        <f>+'Terminated loans'!S667</f>
        <v>297010</v>
      </c>
      <c r="P1477" s="26">
        <f>+'Terminated loans'!T667</f>
        <v>0.05</v>
      </c>
      <c r="Q1477" s="536">
        <f t="shared" si="469"/>
        <v>0.104</v>
      </c>
      <c r="R1477" s="222">
        <f t="shared" si="457"/>
        <v>11653.618178141676</v>
      </c>
      <c r="S1477" s="36">
        <f t="shared" si="458"/>
        <v>279471.6216979844</v>
      </c>
      <c r="T1477" s="36">
        <f t="shared" si="459"/>
        <v>17538.378302015597</v>
      </c>
      <c r="U1477" s="36">
        <f t="shared" si="460"/>
        <v>35176.069111837889</v>
      </c>
      <c r="V1477" s="36">
        <f t="shared" si="461"/>
        <v>17637.690809825261</v>
      </c>
      <c r="W1477" s="37">
        <f t="shared" si="462"/>
        <v>17538.378302012628</v>
      </c>
      <c r="X1477" s="36">
        <f t="shared" si="463"/>
        <v>17538.378302015597</v>
      </c>
      <c r="Y1477" s="276">
        <f t="shared" si="451"/>
        <v>17538.378302012628</v>
      </c>
      <c r="Z1477" s="36">
        <f t="shared" si="464"/>
        <v>35176.069111837889</v>
      </c>
      <c r="AA1477" s="36">
        <f t="shared" si="465"/>
        <v>17637.690809825261</v>
      </c>
      <c r="AB1477" s="38">
        <f t="shared" si="452"/>
        <v>-2.9685907065868378E-9</v>
      </c>
      <c r="AC1477" s="17"/>
      <c r="AD1477" s="17">
        <f t="shared" si="466"/>
        <v>27</v>
      </c>
      <c r="AH1477" s="103"/>
      <c r="AI1477" s="533"/>
    </row>
    <row r="1478" spans="1:35">
      <c r="A1478" s="533"/>
      <c r="C1478" s="67" t="str">
        <f>'Terminated loans'!F668</f>
        <v>E</v>
      </c>
      <c r="D1478" s="19">
        <f>'Terminated loans'!H668</f>
        <v>143040356</v>
      </c>
      <c r="E1478" s="19">
        <f>'Terminated loans'!I668</f>
        <v>99</v>
      </c>
      <c r="F1478" s="19" t="str">
        <f>'Terminated loans'!J668</f>
        <v xml:space="preserve">REETOO V S (SL 1834)           </v>
      </c>
      <c r="G1478" s="547" t="str">
        <f t="shared" si="468"/>
        <v>A1</v>
      </c>
      <c r="H1478" s="21">
        <f>'Terminated loans'!L668</f>
        <v>40192</v>
      </c>
      <c r="I1478" s="21">
        <f>IF(B1478="VELS",'Terminated loans'!M668,'Terminated loans'!B668)</f>
        <v>40847</v>
      </c>
      <c r="J1478" s="34">
        <f t="shared" si="456"/>
        <v>22</v>
      </c>
      <c r="K1478" s="34">
        <f t="shared" si="453"/>
        <v>131</v>
      </c>
      <c r="L1478" s="34">
        <f t="shared" si="454"/>
        <v>22</v>
      </c>
      <c r="M1478" s="34">
        <f t="shared" si="455"/>
        <v>22</v>
      </c>
      <c r="N1478" s="52">
        <f t="shared" si="467"/>
        <v>22</v>
      </c>
      <c r="O1478" s="318">
        <f>+'Terminated loans'!S668</f>
        <v>1231882</v>
      </c>
      <c r="P1478" s="26">
        <f>+'Terminated loans'!T668</f>
        <v>0.03</v>
      </c>
      <c r="Q1478" s="536">
        <f t="shared" si="469"/>
        <v>8.6499999999999994E-2</v>
      </c>
      <c r="R1478" s="222">
        <f t="shared" si="457"/>
        <v>57618.550022471747</v>
      </c>
      <c r="S1478" s="36">
        <f t="shared" si="458"/>
        <v>1168325.1646200283</v>
      </c>
      <c r="T1478" s="36">
        <f t="shared" si="459"/>
        <v>63556.835379971657</v>
      </c>
      <c r="U1478" s="36">
        <f t="shared" si="460"/>
        <v>99282.935874336632</v>
      </c>
      <c r="V1478" s="36">
        <f t="shared" si="461"/>
        <v>35726.100494378479</v>
      </c>
      <c r="W1478" s="37">
        <f t="shared" si="462"/>
        <v>63556.835379958153</v>
      </c>
      <c r="X1478" s="36">
        <f t="shared" si="463"/>
        <v>63556.835379971657</v>
      </c>
      <c r="Y1478" s="276">
        <f t="shared" si="451"/>
        <v>63556.835379958153</v>
      </c>
      <c r="Z1478" s="36">
        <f t="shared" si="464"/>
        <v>99282.935874336632</v>
      </c>
      <c r="AA1478" s="36">
        <f t="shared" si="465"/>
        <v>35726.100494378479</v>
      </c>
      <c r="AB1478" s="38">
        <f t="shared" si="452"/>
        <v>-1.3504177331924438E-8</v>
      </c>
      <c r="AC1478" s="17"/>
      <c r="AD1478" s="17">
        <f t="shared" si="466"/>
        <v>22</v>
      </c>
      <c r="AH1478" s="103"/>
      <c r="AI1478" s="533"/>
    </row>
    <row r="1479" spans="1:35">
      <c r="A1479" s="533"/>
      <c r="C1479" s="67" t="str">
        <f>'Terminated loans'!F669</f>
        <v>E</v>
      </c>
      <c r="D1479" s="19">
        <f>'Terminated loans'!H669</f>
        <v>143047563</v>
      </c>
      <c r="E1479" s="19">
        <f>'Terminated loans'!I669</f>
        <v>98</v>
      </c>
      <c r="F1479" s="19" t="str">
        <f>'Terminated loans'!J669</f>
        <v xml:space="preserve">NG PING MAN CMBVK/045568       </v>
      </c>
      <c r="G1479" s="547" t="str">
        <f t="shared" si="468"/>
        <v>A2</v>
      </c>
      <c r="H1479" s="21">
        <f>'Terminated loans'!L669</f>
        <v>39275</v>
      </c>
      <c r="I1479" s="21">
        <f>IF(B1479="VELS",'Terminated loans'!M669,'Terminated loans'!B669)</f>
        <v>40847</v>
      </c>
      <c r="J1479" s="34">
        <f t="shared" si="456"/>
        <v>52</v>
      </c>
      <c r="K1479" s="34">
        <f t="shared" si="453"/>
        <v>161</v>
      </c>
      <c r="L1479" s="34">
        <f t="shared" si="454"/>
        <v>52</v>
      </c>
      <c r="M1479" s="34">
        <f t="shared" si="455"/>
        <v>52</v>
      </c>
      <c r="N1479" s="52">
        <f t="shared" si="467"/>
        <v>52</v>
      </c>
      <c r="O1479" s="318">
        <f>+'Terminated loans'!S669</f>
        <v>157627</v>
      </c>
      <c r="P1479" s="26">
        <f>+'Terminated loans'!T669</f>
        <v>0.05</v>
      </c>
      <c r="Q1479" s="536">
        <f t="shared" si="469"/>
        <v>0.104</v>
      </c>
      <c r="R1479" s="222">
        <f t="shared" si="457"/>
        <v>3377.8135184141029</v>
      </c>
      <c r="S1479" s="36">
        <f t="shared" si="458"/>
        <v>140916.53891275526</v>
      </c>
      <c r="T1479" s="36">
        <f t="shared" si="459"/>
        <v>16710.461087244737</v>
      </c>
      <c r="U1479" s="36">
        <f t="shared" si="460"/>
        <v>34729.764044776733</v>
      </c>
      <c r="V1479" s="36">
        <f t="shared" si="461"/>
        <v>18019.302957533364</v>
      </c>
      <c r="W1479" s="37">
        <f t="shared" si="462"/>
        <v>16710.46108724337</v>
      </c>
      <c r="X1479" s="36">
        <f t="shared" si="463"/>
        <v>16710.461087244737</v>
      </c>
      <c r="Y1479" s="276">
        <f t="shared" si="451"/>
        <v>16710.46108724337</v>
      </c>
      <c r="Z1479" s="36">
        <f t="shared" si="464"/>
        <v>34729.764044776733</v>
      </c>
      <c r="AA1479" s="36">
        <f t="shared" si="465"/>
        <v>18019.302957533364</v>
      </c>
      <c r="AB1479" s="38">
        <f t="shared" si="452"/>
        <v>-1.3678800314664841E-9</v>
      </c>
      <c r="AC1479" s="17"/>
      <c r="AD1479" s="17">
        <f t="shared" si="466"/>
        <v>52</v>
      </c>
      <c r="AH1479" s="103"/>
      <c r="AI1479" s="533"/>
    </row>
    <row r="1480" spans="1:35">
      <c r="A1480" s="533"/>
      <c r="C1480" s="67" t="str">
        <f>'Terminated loans'!F670</f>
        <v>E</v>
      </c>
      <c r="D1480" s="19">
        <f>'Terminated loans'!H670</f>
        <v>143070204</v>
      </c>
      <c r="E1480" s="19">
        <f>'Terminated loans'!I670</f>
        <v>99</v>
      </c>
      <c r="F1480" s="19" t="str">
        <f>'Terminated loans'!J670</f>
        <v xml:space="preserve">SUNEECHUR K (SL 2037)          </v>
      </c>
      <c r="G1480" s="547" t="str">
        <f t="shared" si="468"/>
        <v>A1</v>
      </c>
      <c r="H1480" s="21">
        <f>'Terminated loans'!L670</f>
        <v>40318</v>
      </c>
      <c r="I1480" s="21">
        <f>IF(B1480="VELS",'Terminated loans'!M670,'Terminated loans'!B670)</f>
        <v>40847</v>
      </c>
      <c r="J1480" s="34">
        <f t="shared" si="456"/>
        <v>17</v>
      </c>
      <c r="K1480" s="34">
        <f t="shared" si="453"/>
        <v>126</v>
      </c>
      <c r="L1480" s="34">
        <f t="shared" si="454"/>
        <v>17</v>
      </c>
      <c r="M1480" s="34">
        <f t="shared" si="455"/>
        <v>17</v>
      </c>
      <c r="N1480" s="52">
        <f t="shared" si="467"/>
        <v>17</v>
      </c>
      <c r="O1480" s="318">
        <f>+'Terminated loans'!S670</f>
        <v>1053321</v>
      </c>
      <c r="P1480" s="26">
        <f>+'Terminated loans'!T670</f>
        <v>0.03</v>
      </c>
      <c r="Q1480" s="536">
        <f t="shared" si="469"/>
        <v>8.6499999999999994E-2</v>
      </c>
      <c r="R1480" s="222">
        <f t="shared" si="457"/>
        <v>63363.442278002854</v>
      </c>
      <c r="S1480" s="36">
        <f t="shared" si="458"/>
        <v>1010375.2750881376</v>
      </c>
      <c r="T1480" s="36">
        <f t="shared" si="459"/>
        <v>42945.724911862402</v>
      </c>
      <c r="U1480" s="36">
        <f t="shared" si="460"/>
        <v>66803.243637899985</v>
      </c>
      <c r="V1480" s="36">
        <f t="shared" si="461"/>
        <v>23857.518726048758</v>
      </c>
      <c r="W1480" s="37">
        <f t="shared" si="462"/>
        <v>42945.724911851226</v>
      </c>
      <c r="X1480" s="36">
        <f t="shared" si="463"/>
        <v>42945.724911862402</v>
      </c>
      <c r="Y1480" s="276">
        <f t="shared" si="451"/>
        <v>42945.724911851226</v>
      </c>
      <c r="Z1480" s="36">
        <f t="shared" si="464"/>
        <v>66803.243637899985</v>
      </c>
      <c r="AA1480" s="36">
        <f t="shared" si="465"/>
        <v>23857.518726048758</v>
      </c>
      <c r="AB1480" s="38">
        <f t="shared" si="452"/>
        <v>-1.1175870895385742E-8</v>
      </c>
      <c r="AC1480" s="17"/>
      <c r="AD1480" s="17">
        <f t="shared" si="466"/>
        <v>17</v>
      </c>
      <c r="AH1480" s="103"/>
      <c r="AI1480" s="533"/>
    </row>
    <row r="1481" spans="1:35">
      <c r="A1481" s="533"/>
      <c r="C1481" s="67" t="str">
        <f>'Terminated loans'!F671</f>
        <v>E</v>
      </c>
      <c r="D1481" s="19">
        <f>'Terminated loans'!H671</f>
        <v>143121305</v>
      </c>
      <c r="E1481" s="19">
        <f>'Terminated loans'!I671</f>
        <v>99</v>
      </c>
      <c r="F1481" s="19" t="str">
        <f>'Terminated loans'!J671</f>
        <v xml:space="preserve">COLLAPPEN J (SL 2096)          </v>
      </c>
      <c r="G1481" s="547" t="str">
        <f t="shared" si="468"/>
        <v>A1</v>
      </c>
      <c r="H1481" s="21">
        <f>'Terminated loans'!L671</f>
        <v>40434</v>
      </c>
      <c r="I1481" s="21">
        <f>IF(B1481="VELS",'Terminated loans'!M671,'Terminated loans'!B671)</f>
        <v>40847</v>
      </c>
      <c r="J1481" s="34">
        <f t="shared" si="456"/>
        <v>14</v>
      </c>
      <c r="K1481" s="34">
        <f t="shared" si="453"/>
        <v>123</v>
      </c>
      <c r="L1481" s="34">
        <f t="shared" si="454"/>
        <v>14</v>
      </c>
      <c r="M1481" s="34">
        <f t="shared" si="455"/>
        <v>14</v>
      </c>
      <c r="N1481" s="52">
        <f t="shared" si="467"/>
        <v>14</v>
      </c>
      <c r="O1481" s="318">
        <f>+'Terminated loans'!S671</f>
        <v>1414597</v>
      </c>
      <c r="P1481" s="26">
        <f>+'Terminated loans'!T671</f>
        <v>0.03</v>
      </c>
      <c r="Q1481" s="536">
        <f t="shared" si="469"/>
        <v>8.6499999999999994E-2</v>
      </c>
      <c r="R1481" s="222">
        <f t="shared" si="457"/>
        <v>102947.44153799542</v>
      </c>
      <c r="S1481" s="36">
        <f t="shared" si="458"/>
        <v>1366251.9231150951</v>
      </c>
      <c r="T1481" s="36">
        <f t="shared" si="459"/>
        <v>48345.076884904876</v>
      </c>
      <c r="U1481" s="36">
        <f t="shared" si="460"/>
        <v>75012.258416824276</v>
      </c>
      <c r="V1481" s="36">
        <f t="shared" si="461"/>
        <v>26667.18153193593</v>
      </c>
      <c r="W1481" s="37">
        <f t="shared" si="462"/>
        <v>48345.076884888345</v>
      </c>
      <c r="X1481" s="36">
        <f t="shared" si="463"/>
        <v>48345.076884904876</v>
      </c>
      <c r="Y1481" s="276">
        <f t="shared" si="451"/>
        <v>48345.076884888345</v>
      </c>
      <c r="Z1481" s="36">
        <f t="shared" si="464"/>
        <v>75012.258416824276</v>
      </c>
      <c r="AA1481" s="36">
        <f t="shared" si="465"/>
        <v>26667.18153193593</v>
      </c>
      <c r="AB1481" s="38">
        <f t="shared" si="452"/>
        <v>-1.6530975699424744E-8</v>
      </c>
      <c r="AC1481" s="17"/>
      <c r="AD1481" s="17">
        <f t="shared" si="466"/>
        <v>14</v>
      </c>
      <c r="AH1481" s="103"/>
      <c r="AI1481" s="533"/>
    </row>
    <row r="1482" spans="1:35">
      <c r="A1482" s="533"/>
      <c r="C1482" s="67" t="str">
        <f>'Terminated loans'!F672</f>
        <v>E</v>
      </c>
      <c r="D1482" s="19">
        <f>'Terminated loans'!H672</f>
        <v>143134768</v>
      </c>
      <c r="E1482" s="19">
        <f>'Terminated loans'!I672</f>
        <v>99</v>
      </c>
      <c r="F1482" s="19" t="str">
        <f>'Terminated loans'!J672</f>
        <v xml:space="preserve">VERRIERE B C(SL 2115)          </v>
      </c>
      <c r="G1482" s="547" t="str">
        <f t="shared" si="468"/>
        <v>A1</v>
      </c>
      <c r="H1482" s="21">
        <f>'Terminated loans'!L672</f>
        <v>40441</v>
      </c>
      <c r="I1482" s="21">
        <f>IF(B1482="VELS",'Terminated loans'!M672,'Terminated loans'!B672)</f>
        <v>40847</v>
      </c>
      <c r="J1482" s="34">
        <f t="shared" si="456"/>
        <v>13</v>
      </c>
      <c r="K1482" s="34">
        <f t="shared" si="453"/>
        <v>122</v>
      </c>
      <c r="L1482" s="34">
        <f t="shared" si="454"/>
        <v>13</v>
      </c>
      <c r="M1482" s="34">
        <f t="shared" si="455"/>
        <v>13</v>
      </c>
      <c r="N1482" s="52">
        <f t="shared" si="467"/>
        <v>13</v>
      </c>
      <c r="O1482" s="318">
        <f>+'Terminated loans'!S672</f>
        <v>185324</v>
      </c>
      <c r="P1482" s="26">
        <f>+'Terminated loans'!T672</f>
        <v>0.03</v>
      </c>
      <c r="Q1482" s="536">
        <f t="shared" si="469"/>
        <v>8.6499999999999994E-2</v>
      </c>
      <c r="R1482" s="222">
        <f t="shared" si="457"/>
        <v>14506.412717525578</v>
      </c>
      <c r="S1482" s="36">
        <f t="shared" si="458"/>
        <v>179401.06977200211</v>
      </c>
      <c r="T1482" s="36">
        <f t="shared" si="459"/>
        <v>5922.9302279978874</v>
      </c>
      <c r="U1482" s="36">
        <f t="shared" si="460"/>
        <v>9182.2955558281101</v>
      </c>
      <c r="V1482" s="36">
        <f t="shared" si="461"/>
        <v>3259.3653278325219</v>
      </c>
      <c r="W1482" s="37">
        <f t="shared" si="462"/>
        <v>5922.9302279955882</v>
      </c>
      <c r="X1482" s="36">
        <f t="shared" si="463"/>
        <v>5922.9302279978874</v>
      </c>
      <c r="Y1482" s="276">
        <f t="shared" si="451"/>
        <v>5922.9302279955882</v>
      </c>
      <c r="Z1482" s="36">
        <f t="shared" si="464"/>
        <v>9182.2955558281101</v>
      </c>
      <c r="AA1482" s="36">
        <f t="shared" si="465"/>
        <v>3259.3653278325219</v>
      </c>
      <c r="AB1482" s="38">
        <f t="shared" si="452"/>
        <v>-2.2992026060819626E-9</v>
      </c>
      <c r="AC1482" s="17"/>
      <c r="AD1482" s="17">
        <f t="shared" si="466"/>
        <v>13</v>
      </c>
      <c r="AH1482" s="103"/>
      <c r="AI1482" s="533"/>
    </row>
    <row r="1483" spans="1:35">
      <c r="A1483" s="533"/>
      <c r="C1483" s="67" t="str">
        <f>'Terminated loans'!F673</f>
        <v>E</v>
      </c>
      <c r="D1483" s="19">
        <f>'Terminated loans'!H673</f>
        <v>143135950</v>
      </c>
      <c r="E1483" s="19">
        <f>'Terminated loans'!I673</f>
        <v>99</v>
      </c>
      <c r="F1483" s="19" t="str">
        <f>'Terminated loans'!J673</f>
        <v xml:space="preserve">VERRIERE B C (SL 1788)         </v>
      </c>
      <c r="G1483" s="547" t="str">
        <f t="shared" si="468"/>
        <v>A1</v>
      </c>
      <c r="H1483" s="21">
        <f>'Terminated loans'!L673</f>
        <v>40190</v>
      </c>
      <c r="I1483" s="21">
        <f>IF(B1483="VELS",'Terminated loans'!M673,'Terminated loans'!B673)</f>
        <v>40847</v>
      </c>
      <c r="J1483" s="34">
        <f t="shared" si="456"/>
        <v>22</v>
      </c>
      <c r="K1483" s="34">
        <f t="shared" si="453"/>
        <v>131</v>
      </c>
      <c r="L1483" s="34">
        <f t="shared" si="454"/>
        <v>22</v>
      </c>
      <c r="M1483" s="34">
        <f t="shared" si="455"/>
        <v>22</v>
      </c>
      <c r="N1483" s="52">
        <f t="shared" si="467"/>
        <v>22</v>
      </c>
      <c r="O1483" s="318">
        <f>+'Terminated loans'!S673</f>
        <v>948550</v>
      </c>
      <c r="P1483" s="26">
        <f>+'Terminated loans'!T673</f>
        <v>0.03</v>
      </c>
      <c r="Q1483" s="536">
        <f t="shared" si="469"/>
        <v>8.6499999999999994E-2</v>
      </c>
      <c r="R1483" s="222">
        <f t="shared" si="457"/>
        <v>44366.323741897009</v>
      </c>
      <c r="S1483" s="36">
        <f t="shared" si="458"/>
        <v>899611.19238719915</v>
      </c>
      <c r="T1483" s="36">
        <f t="shared" si="459"/>
        <v>48938.807612800854</v>
      </c>
      <c r="U1483" s="36">
        <f t="shared" si="460"/>
        <v>76447.929934524465</v>
      </c>
      <c r="V1483" s="36">
        <f t="shared" si="461"/>
        <v>27509.122321734205</v>
      </c>
      <c r="W1483" s="37">
        <f t="shared" si="462"/>
        <v>48938.80761279026</v>
      </c>
      <c r="X1483" s="36">
        <f t="shared" si="463"/>
        <v>48938.807612800854</v>
      </c>
      <c r="Y1483" s="276">
        <f t="shared" si="451"/>
        <v>48938.80761279026</v>
      </c>
      <c r="Z1483" s="36">
        <f t="shared" si="464"/>
        <v>76447.929934524465</v>
      </c>
      <c r="AA1483" s="36">
        <f t="shared" si="465"/>
        <v>27509.122321734205</v>
      </c>
      <c r="AB1483" s="38">
        <f t="shared" si="452"/>
        <v>-1.0593794286251068E-8</v>
      </c>
      <c r="AC1483" s="17"/>
      <c r="AD1483" s="17">
        <f t="shared" si="466"/>
        <v>22</v>
      </c>
      <c r="AH1483" s="103"/>
      <c r="AI1483" s="533"/>
    </row>
    <row r="1484" spans="1:35">
      <c r="A1484" s="533"/>
      <c r="C1484" s="67" t="str">
        <f>'Terminated loans'!F674</f>
        <v>E</v>
      </c>
      <c r="D1484" s="19">
        <f>'Terminated loans'!H674</f>
        <v>143781348</v>
      </c>
      <c r="E1484" s="19">
        <f>'Terminated loans'!I674</f>
        <v>99</v>
      </c>
      <c r="F1484" s="19" t="str">
        <f>'Terminated loans'!J674</f>
        <v xml:space="preserve">REETOO V S (SL 1784)           </v>
      </c>
      <c r="G1484" s="547" t="str">
        <f t="shared" si="468"/>
        <v>A1</v>
      </c>
      <c r="H1484" s="21">
        <f>'Terminated loans'!L674</f>
        <v>40207</v>
      </c>
      <c r="I1484" s="21">
        <f>IF(B1484="VELS",'Terminated loans'!M674,'Terminated loans'!B674)</f>
        <v>40847</v>
      </c>
      <c r="J1484" s="34">
        <f t="shared" si="456"/>
        <v>21</v>
      </c>
      <c r="K1484" s="34">
        <f t="shared" si="453"/>
        <v>130</v>
      </c>
      <c r="L1484" s="34">
        <f t="shared" si="454"/>
        <v>21</v>
      </c>
      <c r="M1484" s="34">
        <f t="shared" si="455"/>
        <v>21</v>
      </c>
      <c r="N1484" s="52">
        <f t="shared" si="467"/>
        <v>21</v>
      </c>
      <c r="O1484" s="318">
        <f>+'Terminated loans'!S674</f>
        <v>1520191</v>
      </c>
      <c r="P1484" s="26">
        <f>+'Terminated loans'!T674</f>
        <v>0.03</v>
      </c>
      <c r="Q1484" s="536">
        <f t="shared" si="469"/>
        <v>8.6499999999999994E-2</v>
      </c>
      <c r="R1484" s="222">
        <f t="shared" si="457"/>
        <v>74397.341851351041</v>
      </c>
      <c r="S1484" s="36">
        <f t="shared" si="458"/>
        <v>1445023.6958412658</v>
      </c>
      <c r="T1484" s="36">
        <f t="shared" si="459"/>
        <v>75167.304158734158</v>
      </c>
      <c r="U1484" s="36">
        <f t="shared" si="460"/>
        <v>117320.48303708807</v>
      </c>
      <c r="V1484" s="36">
        <f t="shared" si="461"/>
        <v>42153.178878371604</v>
      </c>
      <c r="W1484" s="37">
        <f t="shared" si="462"/>
        <v>75167.304158716463</v>
      </c>
      <c r="X1484" s="36">
        <f t="shared" si="463"/>
        <v>75167.304158734158</v>
      </c>
      <c r="Y1484" s="276">
        <f t="shared" si="451"/>
        <v>75167.304158716463</v>
      </c>
      <c r="Z1484" s="36">
        <f t="shared" si="464"/>
        <v>117320.48303708807</v>
      </c>
      <c r="AA1484" s="36">
        <f t="shared" si="465"/>
        <v>42153.178878371604</v>
      </c>
      <c r="AB1484" s="38">
        <f t="shared" si="452"/>
        <v>-1.7695128917694092E-8</v>
      </c>
      <c r="AC1484" s="17"/>
      <c r="AD1484" s="17">
        <f t="shared" si="466"/>
        <v>21</v>
      </c>
      <c r="AH1484" s="103"/>
      <c r="AI1484" s="533"/>
    </row>
    <row r="1485" spans="1:35">
      <c r="A1485" s="533"/>
      <c r="C1485" s="67" t="str">
        <f>'Terminated loans'!F675</f>
        <v>E</v>
      </c>
      <c r="D1485" s="19">
        <f>'Terminated loans'!H675</f>
        <v>143871282</v>
      </c>
      <c r="E1485" s="19">
        <f>'Terminated loans'!I675</f>
        <v>99</v>
      </c>
      <c r="F1485" s="19" t="str">
        <f>'Terminated loans'!J675</f>
        <v xml:space="preserve">ALECHE M D S(SL1819)           </v>
      </c>
      <c r="G1485" s="547" t="str">
        <f t="shared" si="468"/>
        <v>A1</v>
      </c>
      <c r="H1485" s="21">
        <f>'Terminated loans'!L675</f>
        <v>40199</v>
      </c>
      <c r="I1485" s="21">
        <f>IF(B1485="VELS",'Terminated loans'!M675,'Terminated loans'!B675)</f>
        <v>40847</v>
      </c>
      <c r="J1485" s="34">
        <f t="shared" si="456"/>
        <v>21</v>
      </c>
      <c r="K1485" s="34">
        <f t="shared" si="453"/>
        <v>130</v>
      </c>
      <c r="L1485" s="34">
        <f t="shared" si="454"/>
        <v>21</v>
      </c>
      <c r="M1485" s="34">
        <f t="shared" si="455"/>
        <v>21</v>
      </c>
      <c r="N1485" s="52">
        <f t="shared" si="467"/>
        <v>21</v>
      </c>
      <c r="O1485" s="318">
        <f>+'Terminated loans'!S675</f>
        <v>250102</v>
      </c>
      <c r="P1485" s="26">
        <f>+'Terminated loans'!T675</f>
        <v>0.03</v>
      </c>
      <c r="Q1485" s="536">
        <f t="shared" si="469"/>
        <v>8.6499999999999994E-2</v>
      </c>
      <c r="R1485" s="222">
        <f t="shared" si="457"/>
        <v>12239.859328009834</v>
      </c>
      <c r="S1485" s="36">
        <f t="shared" si="458"/>
        <v>237735.46638369269</v>
      </c>
      <c r="T1485" s="36">
        <f t="shared" si="459"/>
        <v>12366.533616307308</v>
      </c>
      <c r="U1485" s="36">
        <f t="shared" si="460"/>
        <v>19301.579504510795</v>
      </c>
      <c r="V1485" s="36">
        <f t="shared" si="461"/>
        <v>6935.0458882065141</v>
      </c>
      <c r="W1485" s="37">
        <f t="shared" si="462"/>
        <v>12366.533616304281</v>
      </c>
      <c r="X1485" s="36">
        <f t="shared" si="463"/>
        <v>12366.533616307308</v>
      </c>
      <c r="Y1485" s="276">
        <f t="shared" si="451"/>
        <v>12366.533616304281</v>
      </c>
      <c r="Z1485" s="36">
        <f t="shared" si="464"/>
        <v>19301.579504510795</v>
      </c>
      <c r="AA1485" s="36">
        <f t="shared" si="465"/>
        <v>6935.0458882065141</v>
      </c>
      <c r="AB1485" s="38">
        <f t="shared" si="452"/>
        <v>-3.0267983675003052E-9</v>
      </c>
      <c r="AC1485" s="17"/>
      <c r="AD1485" s="17">
        <f t="shared" si="466"/>
        <v>21</v>
      </c>
      <c r="AH1485" s="103"/>
      <c r="AI1485" s="533"/>
    </row>
    <row r="1486" spans="1:35">
      <c r="A1486" s="533"/>
      <c r="C1486" s="67" t="str">
        <f>'Terminated loans'!F676</f>
        <v>E</v>
      </c>
      <c r="D1486" s="19">
        <f>'Terminated loans'!H676</f>
        <v>143990354</v>
      </c>
      <c r="E1486" s="19">
        <f>'Terminated loans'!I676</f>
        <v>98</v>
      </c>
      <c r="F1486" s="19" t="str">
        <f>'Terminated loans'!J676</f>
        <v xml:space="preserve">SORAYA P                       </v>
      </c>
      <c r="G1486" s="547" t="str">
        <f t="shared" si="468"/>
        <v>A2</v>
      </c>
      <c r="H1486" s="21">
        <f>'Terminated loans'!L676</f>
        <v>40214</v>
      </c>
      <c r="I1486" s="21">
        <f>IF(B1486="VELS",'Terminated loans'!M676,'Terminated loans'!B676)</f>
        <v>40847</v>
      </c>
      <c r="J1486" s="34">
        <f t="shared" si="456"/>
        <v>21</v>
      </c>
      <c r="K1486" s="34">
        <f t="shared" si="453"/>
        <v>130</v>
      </c>
      <c r="L1486" s="34">
        <f t="shared" si="454"/>
        <v>21</v>
      </c>
      <c r="M1486" s="34">
        <f t="shared" si="455"/>
        <v>21</v>
      </c>
      <c r="N1486" s="52">
        <f t="shared" si="467"/>
        <v>21</v>
      </c>
      <c r="O1486" s="318">
        <f>+'Terminated loans'!S676</f>
        <v>247007</v>
      </c>
      <c r="P1486" s="26">
        <f>+'Terminated loans'!T676</f>
        <v>0.05</v>
      </c>
      <c r="Q1486" s="536">
        <f t="shared" si="469"/>
        <v>0.104</v>
      </c>
      <c r="R1486" s="222">
        <f t="shared" si="457"/>
        <v>12308.811703111918</v>
      </c>
      <c r="S1486" s="36">
        <f t="shared" si="458"/>
        <v>235398.55847783943</v>
      </c>
      <c r="T1486" s="36">
        <f t="shared" si="459"/>
        <v>11608.441522160574</v>
      </c>
      <c r="U1486" s="36">
        <f t="shared" si="460"/>
        <v>23086.487287508586</v>
      </c>
      <c r="V1486" s="36">
        <f t="shared" si="461"/>
        <v>11478.045765350282</v>
      </c>
      <c r="W1486" s="37">
        <f t="shared" si="462"/>
        <v>11608.441522158304</v>
      </c>
      <c r="X1486" s="36">
        <f t="shared" si="463"/>
        <v>11608.441522160574</v>
      </c>
      <c r="Y1486" s="276">
        <f t="shared" si="451"/>
        <v>11608.441522158304</v>
      </c>
      <c r="Z1486" s="36">
        <f t="shared" si="464"/>
        <v>23086.487287508586</v>
      </c>
      <c r="AA1486" s="36">
        <f t="shared" si="465"/>
        <v>11478.045765350282</v>
      </c>
      <c r="AB1486" s="38">
        <f t="shared" si="452"/>
        <v>-2.2700987756252289E-9</v>
      </c>
      <c r="AC1486" s="17"/>
      <c r="AD1486" s="17">
        <f t="shared" si="466"/>
        <v>21</v>
      </c>
      <c r="AH1486" s="103"/>
      <c r="AI1486" s="533"/>
    </row>
    <row r="1487" spans="1:35">
      <c r="A1487" s="533"/>
      <c r="C1487" s="67" t="str">
        <f>'Terminated loans'!F677</f>
        <v>E</v>
      </c>
      <c r="D1487" s="19">
        <f>'Terminated loans'!H677</f>
        <v>143990753</v>
      </c>
      <c r="E1487" s="19">
        <f>'Terminated loans'!I677</f>
        <v>97</v>
      </c>
      <c r="F1487" s="19" t="str">
        <f>'Terminated loans'!J677</f>
        <v xml:space="preserve">AGATHE D A                     </v>
      </c>
      <c r="G1487" s="547" t="str">
        <f t="shared" si="468"/>
        <v>A2</v>
      </c>
      <c r="H1487" s="21">
        <f>'Terminated loans'!L677</f>
        <v>40228</v>
      </c>
      <c r="I1487" s="21">
        <f>IF(B1487="VELS",'Terminated loans'!M677,'Terminated loans'!B677)</f>
        <v>40847</v>
      </c>
      <c r="J1487" s="34">
        <f t="shared" si="456"/>
        <v>20</v>
      </c>
      <c r="K1487" s="34">
        <f t="shared" si="453"/>
        <v>129</v>
      </c>
      <c r="L1487" s="34">
        <f t="shared" si="454"/>
        <v>20</v>
      </c>
      <c r="M1487" s="34">
        <f t="shared" si="455"/>
        <v>20</v>
      </c>
      <c r="N1487" s="52">
        <f t="shared" si="467"/>
        <v>20</v>
      </c>
      <c r="O1487" s="318">
        <f>+'Terminated loans'!S677</f>
        <v>183432</v>
      </c>
      <c r="P1487" s="26">
        <f>+'Terminated loans'!T677</f>
        <v>0</v>
      </c>
      <c r="Q1487" s="536">
        <f t="shared" si="469"/>
        <v>0.104</v>
      </c>
      <c r="R1487" s="222">
        <f t="shared" si="457"/>
        <v>9171.6</v>
      </c>
      <c r="S1487" s="36">
        <f t="shared" si="458"/>
        <v>167749.83187812573</v>
      </c>
      <c r="T1487" s="36">
        <f t="shared" si="459"/>
        <v>15682.168121874274</v>
      </c>
      <c r="U1487" s="36">
        <f t="shared" si="460"/>
        <v>15682.168121872615</v>
      </c>
      <c r="V1487" s="36">
        <f t="shared" si="461"/>
        <v>0</v>
      </c>
      <c r="W1487" s="37">
        <f t="shared" si="462"/>
        <v>15682.168121872615</v>
      </c>
      <c r="X1487" s="36">
        <f t="shared" si="463"/>
        <v>15682.168121874274</v>
      </c>
      <c r="Y1487" s="276">
        <f t="shared" si="451"/>
        <v>15682.168121872615</v>
      </c>
      <c r="Z1487" s="36">
        <f t="shared" si="464"/>
        <v>15682.168121872615</v>
      </c>
      <c r="AA1487" s="36">
        <f t="shared" si="465"/>
        <v>0</v>
      </c>
      <c r="AB1487" s="38">
        <f t="shared" si="452"/>
        <v>-1.6589183360338211E-9</v>
      </c>
      <c r="AC1487" s="17"/>
      <c r="AD1487" s="17">
        <f t="shared" si="466"/>
        <v>20</v>
      </c>
      <c r="AH1487" s="103"/>
      <c r="AI1487" s="533"/>
    </row>
    <row r="1488" spans="1:35">
      <c r="A1488" s="533"/>
      <c r="C1488" s="67" t="str">
        <f>'Terminated loans'!F678</f>
        <v>E</v>
      </c>
      <c r="D1488" s="19">
        <f>'Terminated loans'!H678</f>
        <v>143991563</v>
      </c>
      <c r="E1488" s="19">
        <f>'Terminated loans'!I678</f>
        <v>98</v>
      </c>
      <c r="F1488" s="19" t="str">
        <f>'Terminated loans'!J678</f>
        <v xml:space="preserve">SUSTY P                        </v>
      </c>
      <c r="G1488" s="547" t="str">
        <f t="shared" si="468"/>
        <v>A2</v>
      </c>
      <c r="H1488" s="21">
        <f>'Terminated loans'!L678</f>
        <v>40372</v>
      </c>
      <c r="I1488" s="21">
        <f>IF(B1488="VELS",'Terminated loans'!M678,'Terminated loans'!B678)</f>
        <v>40847</v>
      </c>
      <c r="J1488" s="34">
        <f t="shared" si="456"/>
        <v>16</v>
      </c>
      <c r="K1488" s="34">
        <f t="shared" si="453"/>
        <v>125</v>
      </c>
      <c r="L1488" s="34">
        <f t="shared" si="454"/>
        <v>16</v>
      </c>
      <c r="M1488" s="34">
        <f t="shared" si="455"/>
        <v>16</v>
      </c>
      <c r="N1488" s="52">
        <f t="shared" si="467"/>
        <v>16</v>
      </c>
      <c r="O1488" s="318">
        <f>+'Terminated loans'!S678</f>
        <v>100236</v>
      </c>
      <c r="P1488" s="26">
        <f>+'Terminated loans'!T678</f>
        <v>0.05</v>
      </c>
      <c r="Q1488" s="536">
        <f t="shared" si="469"/>
        <v>0.104</v>
      </c>
      <c r="R1488" s="222">
        <f t="shared" si="457"/>
        <v>6488.9328042137449</v>
      </c>
      <c r="S1488" s="36">
        <f t="shared" si="458"/>
        <v>96556.525468300038</v>
      </c>
      <c r="T1488" s="36">
        <f t="shared" si="459"/>
        <v>3679.4745316999615</v>
      </c>
      <c r="U1488" s="36">
        <f t="shared" si="460"/>
        <v>7266.3993991188909</v>
      </c>
      <c r="V1488" s="36">
        <f t="shared" si="461"/>
        <v>3586.9248674199189</v>
      </c>
      <c r="W1488" s="37">
        <f t="shared" si="462"/>
        <v>3679.474531698972</v>
      </c>
      <c r="X1488" s="36">
        <f t="shared" si="463"/>
        <v>3679.4745316999615</v>
      </c>
      <c r="Y1488" s="276">
        <f t="shared" si="451"/>
        <v>3679.474531698972</v>
      </c>
      <c r="Z1488" s="36">
        <f t="shared" si="464"/>
        <v>7266.3993991188909</v>
      </c>
      <c r="AA1488" s="36">
        <f t="shared" si="465"/>
        <v>3586.9248674199189</v>
      </c>
      <c r="AB1488" s="38">
        <f t="shared" si="452"/>
        <v>-9.8953023552894592E-10</v>
      </c>
      <c r="AC1488" s="17"/>
      <c r="AD1488" s="17">
        <f t="shared" si="466"/>
        <v>16</v>
      </c>
      <c r="AH1488" s="103"/>
      <c r="AI1488" s="533"/>
    </row>
    <row r="1489" spans="1:35">
      <c r="A1489" s="533"/>
      <c r="C1489" s="67" t="str">
        <f>'Terminated loans'!F679</f>
        <v>E</v>
      </c>
      <c r="D1489" s="19">
        <f>'Terminated loans'!H679</f>
        <v>143992098</v>
      </c>
      <c r="E1489" s="19">
        <f>'Terminated loans'!I679</f>
        <v>98</v>
      </c>
      <c r="F1489" s="19" t="str">
        <f>'Terminated loans'!J679</f>
        <v xml:space="preserve">JOGANAH T                      </v>
      </c>
      <c r="G1489" s="547" t="str">
        <f t="shared" si="468"/>
        <v>A2</v>
      </c>
      <c r="H1489" s="21">
        <f>'Terminated loans'!L679</f>
        <v>40268</v>
      </c>
      <c r="I1489" s="21">
        <f>IF(B1489="VELS",'Terminated loans'!M679,'Terminated loans'!B679)</f>
        <v>40847</v>
      </c>
      <c r="J1489" s="34">
        <f t="shared" si="456"/>
        <v>19</v>
      </c>
      <c r="K1489" s="34">
        <f t="shared" si="453"/>
        <v>128</v>
      </c>
      <c r="L1489" s="34">
        <f t="shared" si="454"/>
        <v>19</v>
      </c>
      <c r="M1489" s="34">
        <f t="shared" si="455"/>
        <v>19</v>
      </c>
      <c r="N1489" s="52">
        <f t="shared" si="467"/>
        <v>19</v>
      </c>
      <c r="O1489" s="318">
        <f>+'Terminated loans'!S679</f>
        <v>203746</v>
      </c>
      <c r="P1489" s="26">
        <f>+'Terminated loans'!T679</f>
        <v>0.05</v>
      </c>
      <c r="Q1489" s="536">
        <f t="shared" si="469"/>
        <v>0.104</v>
      </c>
      <c r="R1489" s="222">
        <f t="shared" si="457"/>
        <v>11175.858045477507</v>
      </c>
      <c r="S1489" s="36">
        <f t="shared" si="458"/>
        <v>195003.66645340103</v>
      </c>
      <c r="T1489" s="36">
        <f t="shared" si="459"/>
        <v>8742.3335465989658</v>
      </c>
      <c r="U1489" s="36">
        <f t="shared" si="460"/>
        <v>17337.636410669627</v>
      </c>
      <c r="V1489" s="36">
        <f t="shared" si="461"/>
        <v>8595.3028640726698</v>
      </c>
      <c r="W1489" s="37">
        <f t="shared" si="462"/>
        <v>8742.3335465969576</v>
      </c>
      <c r="X1489" s="36">
        <f t="shared" si="463"/>
        <v>8742.3335465989658</v>
      </c>
      <c r="Y1489" s="276">
        <f t="shared" si="451"/>
        <v>8742.3335465969576</v>
      </c>
      <c r="Z1489" s="36">
        <f t="shared" si="464"/>
        <v>17337.636410669627</v>
      </c>
      <c r="AA1489" s="36">
        <f t="shared" si="465"/>
        <v>8595.3028640726698</v>
      </c>
      <c r="AB1489" s="38">
        <f t="shared" si="452"/>
        <v>-2.0081643015146255E-9</v>
      </c>
      <c r="AC1489" s="17"/>
      <c r="AD1489" s="17">
        <f t="shared" si="466"/>
        <v>19</v>
      </c>
      <c r="AH1489" s="103"/>
      <c r="AI1489" s="533"/>
    </row>
    <row r="1490" spans="1:35">
      <c r="A1490" s="533"/>
      <c r="C1490" s="67" t="str">
        <f>'Terminated loans'!F680</f>
        <v>E</v>
      </c>
      <c r="D1490" s="19">
        <f>'Terminated loans'!H680</f>
        <v>143992470</v>
      </c>
      <c r="E1490" s="19">
        <f>'Terminated loans'!I680</f>
        <v>98</v>
      </c>
      <c r="F1490" s="19" t="str">
        <f>'Terminated loans'!J680</f>
        <v xml:space="preserve">NULLAH A M                     </v>
      </c>
      <c r="G1490" s="547" t="str">
        <f t="shared" si="468"/>
        <v>B2</v>
      </c>
      <c r="H1490" s="21">
        <f>'Terminated loans'!L680</f>
        <v>40465</v>
      </c>
      <c r="I1490" s="21">
        <f>IF(B1490="VELS",'Terminated loans'!M680,'Terminated loans'!B680)</f>
        <v>40847</v>
      </c>
      <c r="J1490" s="34">
        <f t="shared" si="456"/>
        <v>13</v>
      </c>
      <c r="K1490" s="34">
        <f t="shared" si="453"/>
        <v>122</v>
      </c>
      <c r="L1490" s="34">
        <f t="shared" si="454"/>
        <v>13</v>
      </c>
      <c r="M1490" s="34">
        <f t="shared" si="455"/>
        <v>13</v>
      </c>
      <c r="N1490" s="52">
        <f t="shared" si="467"/>
        <v>13</v>
      </c>
      <c r="O1490" s="318">
        <f>+'Terminated loans'!S680</f>
        <v>100139</v>
      </c>
      <c r="P1490" s="26">
        <f>+'Terminated loans'!T680</f>
        <v>0.05</v>
      </c>
      <c r="Q1490" s="536">
        <f t="shared" si="469"/>
        <v>9.4E-2</v>
      </c>
      <c r="R1490" s="222">
        <f t="shared" si="457"/>
        <v>7929.5391090267613</v>
      </c>
      <c r="S1490" s="36">
        <f t="shared" si="458"/>
        <v>97646.199547045297</v>
      </c>
      <c r="T1490" s="36">
        <f t="shared" si="459"/>
        <v>2492.8004529547034</v>
      </c>
      <c r="U1490" s="36">
        <f t="shared" si="460"/>
        <v>5437.8088703029498</v>
      </c>
      <c r="V1490" s="36">
        <f t="shared" si="461"/>
        <v>2945.0084173479117</v>
      </c>
      <c r="W1490" s="37">
        <f t="shared" si="462"/>
        <v>2492.8004529550381</v>
      </c>
      <c r="X1490" s="36">
        <f t="shared" si="463"/>
        <v>2492.8004529547034</v>
      </c>
      <c r="Y1490" s="276">
        <f t="shared" si="451"/>
        <v>2492.8004529550381</v>
      </c>
      <c r="Z1490" s="36">
        <f t="shared" si="464"/>
        <v>5437.8088703029498</v>
      </c>
      <c r="AA1490" s="36">
        <f t="shared" si="465"/>
        <v>2945.0084173479117</v>
      </c>
      <c r="AB1490" s="38">
        <f t="shared" si="452"/>
        <v>3.3469405025243759E-10</v>
      </c>
      <c r="AC1490" s="17"/>
      <c r="AD1490" s="17">
        <f t="shared" si="466"/>
        <v>13</v>
      </c>
      <c r="AH1490" s="103"/>
      <c r="AI1490" s="533"/>
    </row>
    <row r="1491" spans="1:35">
      <c r="A1491" s="533"/>
      <c r="C1491" s="67" t="str">
        <f>'Terminated loans'!F681</f>
        <v>E</v>
      </c>
      <c r="D1491" s="19">
        <f>'Terminated loans'!H681</f>
        <v>143993442</v>
      </c>
      <c r="E1491" s="19">
        <f>'Terminated loans'!I681</f>
        <v>98</v>
      </c>
      <c r="F1491" s="19" t="str">
        <f>'Terminated loans'!J681</f>
        <v xml:space="preserve">ROUSSEL P M                    </v>
      </c>
      <c r="G1491" s="547" t="str">
        <f t="shared" si="468"/>
        <v>A2</v>
      </c>
      <c r="H1491" s="21">
        <f>'Terminated loans'!L681</f>
        <v>40438</v>
      </c>
      <c r="I1491" s="21">
        <f>IF(B1491="VELS",'Terminated loans'!M681,'Terminated loans'!B681)</f>
        <v>40847</v>
      </c>
      <c r="J1491" s="34">
        <f t="shared" si="456"/>
        <v>13</v>
      </c>
      <c r="K1491" s="34">
        <f t="shared" si="453"/>
        <v>123</v>
      </c>
      <c r="L1491" s="34">
        <f t="shared" si="454"/>
        <v>13</v>
      </c>
      <c r="M1491" s="34">
        <f t="shared" si="455"/>
        <v>13</v>
      </c>
      <c r="N1491" s="52">
        <f t="shared" si="467"/>
        <v>13</v>
      </c>
      <c r="O1491" s="318">
        <f>+'Terminated loans'!S681</f>
        <v>50795</v>
      </c>
      <c r="P1491" s="26">
        <f>+'Terminated loans'!T681</f>
        <v>0.05</v>
      </c>
      <c r="Q1491" s="536">
        <f t="shared" si="469"/>
        <v>0.104</v>
      </c>
      <c r="R1491" s="222">
        <f t="shared" si="457"/>
        <v>4022.2185067058222</v>
      </c>
      <c r="S1491" s="36">
        <f t="shared" si="458"/>
        <v>49249.483994795737</v>
      </c>
      <c r="T1491" s="36">
        <f t="shared" si="459"/>
        <v>1545.5160052042629</v>
      </c>
      <c r="U1491" s="36">
        <f t="shared" si="460"/>
        <v>3039.356592379474</v>
      </c>
      <c r="V1491" s="36">
        <f t="shared" si="461"/>
        <v>1493.8405871756986</v>
      </c>
      <c r="W1491" s="37">
        <f t="shared" si="462"/>
        <v>1545.5160052037754</v>
      </c>
      <c r="X1491" s="36">
        <f t="shared" si="463"/>
        <v>1545.5160052042629</v>
      </c>
      <c r="Y1491" s="276">
        <f t="shared" si="451"/>
        <v>1545.5160052037754</v>
      </c>
      <c r="Z1491" s="36">
        <f t="shared" si="464"/>
        <v>3039.356592379474</v>
      </c>
      <c r="AA1491" s="36">
        <f t="shared" si="465"/>
        <v>1493.8405871756986</v>
      </c>
      <c r="AB1491" s="38">
        <f t="shared" si="452"/>
        <v>-4.8748916015028954E-10</v>
      </c>
      <c r="AC1491" s="17"/>
      <c r="AD1491" s="17">
        <f t="shared" si="466"/>
        <v>13</v>
      </c>
      <c r="AH1491" s="103"/>
      <c r="AI1491" s="533"/>
    </row>
    <row r="1492" spans="1:35">
      <c r="A1492" s="533"/>
      <c r="C1492" s="67" t="str">
        <f>'Terminated loans'!F682</f>
        <v>E</v>
      </c>
      <c r="D1492" s="19">
        <f>'Terminated loans'!H682</f>
        <v>143992357</v>
      </c>
      <c r="E1492" s="19">
        <f>'Terminated loans'!I682</f>
        <v>98</v>
      </c>
      <c r="F1492" s="19" t="str">
        <f>'Terminated loans'!J682</f>
        <v xml:space="preserve">JOGANAH T                      </v>
      </c>
      <c r="G1492" s="547" t="str">
        <f t="shared" si="468"/>
        <v>B2</v>
      </c>
      <c r="H1492" s="21">
        <f>'Terminated loans'!L682</f>
        <v>40499</v>
      </c>
      <c r="I1492" s="21">
        <f>IF(B1492="VELS",'Terminated loans'!M682,'Terminated loans'!B682)</f>
        <v>40847</v>
      </c>
      <c r="J1492" s="34">
        <f t="shared" si="456"/>
        <v>11</v>
      </c>
      <c r="K1492" s="34">
        <f t="shared" si="453"/>
        <v>121</v>
      </c>
      <c r="L1492" s="34">
        <f t="shared" si="454"/>
        <v>11</v>
      </c>
      <c r="M1492" s="34">
        <f t="shared" si="455"/>
        <v>11</v>
      </c>
      <c r="N1492" s="52">
        <f t="shared" si="467"/>
        <v>11</v>
      </c>
      <c r="O1492" s="318">
        <f>+'Terminated loans'!S682</f>
        <v>50781</v>
      </c>
      <c r="P1492" s="26">
        <f>+'Terminated loans'!T682</f>
        <v>0.05</v>
      </c>
      <c r="Q1492" s="536">
        <f t="shared" si="469"/>
        <v>9.4E-2</v>
      </c>
      <c r="R1492" s="222">
        <f t="shared" si="457"/>
        <v>4732.6656836778457</v>
      </c>
      <c r="S1492" s="36">
        <f t="shared" si="458"/>
        <v>49693.364553822728</v>
      </c>
      <c r="T1492" s="36">
        <f t="shared" si="459"/>
        <v>1087.6354461772717</v>
      </c>
      <c r="U1492" s="36">
        <f t="shared" si="460"/>
        <v>2365.957966633774</v>
      </c>
      <c r="V1492" s="36">
        <f t="shared" si="461"/>
        <v>1278.3225204563132</v>
      </c>
      <c r="W1492" s="37">
        <f t="shared" si="462"/>
        <v>1087.6354461774608</v>
      </c>
      <c r="X1492" s="36">
        <f t="shared" si="463"/>
        <v>1087.6354461772717</v>
      </c>
      <c r="Y1492" s="276">
        <f t="shared" si="451"/>
        <v>1087.6354461774608</v>
      </c>
      <c r="Z1492" s="36">
        <f t="shared" si="464"/>
        <v>2365.957966633774</v>
      </c>
      <c r="AA1492" s="36">
        <f t="shared" si="465"/>
        <v>1278.3225204563132</v>
      </c>
      <c r="AB1492" s="38">
        <f t="shared" si="452"/>
        <v>1.8917489796876907E-10</v>
      </c>
      <c r="AC1492" s="17"/>
      <c r="AD1492" s="17">
        <f t="shared" si="466"/>
        <v>11</v>
      </c>
      <c r="AH1492" s="103"/>
      <c r="AI1492" s="533"/>
    </row>
    <row r="1493" spans="1:35">
      <c r="A1493" s="533"/>
      <c r="C1493" s="67" t="str">
        <f>'Terminated loans'!F683</f>
        <v>E</v>
      </c>
      <c r="D1493" s="19">
        <f>'Terminated loans'!H683</f>
        <v>143992365</v>
      </c>
      <c r="E1493" s="19">
        <f>'Terminated loans'!I683</f>
        <v>98</v>
      </c>
      <c r="F1493" s="19" t="str">
        <f>'Terminated loans'!J683</f>
        <v xml:space="preserve">SUNEECHUR K                    </v>
      </c>
      <c r="G1493" s="547" t="str">
        <f t="shared" si="468"/>
        <v>B2</v>
      </c>
      <c r="H1493" s="21">
        <f>'Terminated loans'!L683</f>
        <v>40508</v>
      </c>
      <c r="I1493" s="21">
        <f>IF(B1493="VELS",'Terminated loans'!M683,'Terminated loans'!B683)</f>
        <v>40847</v>
      </c>
      <c r="J1493" s="34">
        <f t="shared" si="456"/>
        <v>11</v>
      </c>
      <c r="K1493" s="34">
        <f t="shared" si="453"/>
        <v>120</v>
      </c>
      <c r="L1493" s="34">
        <f t="shared" si="454"/>
        <v>11</v>
      </c>
      <c r="M1493" s="34">
        <f t="shared" si="455"/>
        <v>11</v>
      </c>
      <c r="N1493" s="52">
        <f t="shared" si="467"/>
        <v>11</v>
      </c>
      <c r="O1493" s="318">
        <f>+'Terminated loans'!S683</f>
        <v>77434</v>
      </c>
      <c r="P1493" s="26">
        <f>+'Terminated loans'!T683</f>
        <v>0.05</v>
      </c>
      <c r="Q1493" s="536">
        <f t="shared" si="469"/>
        <v>9.4E-2</v>
      </c>
      <c r="R1493" s="222">
        <f t="shared" si="457"/>
        <v>7216.660454695857</v>
      </c>
      <c r="S1493" s="36">
        <f t="shared" si="458"/>
        <v>75775.50640713473</v>
      </c>
      <c r="T1493" s="36">
        <f t="shared" si="459"/>
        <v>1658.4935928652703</v>
      </c>
      <c r="U1493" s="36">
        <f t="shared" si="460"/>
        <v>3607.7585945200117</v>
      </c>
      <c r="V1493" s="36">
        <f t="shared" si="461"/>
        <v>1949.2650016544212</v>
      </c>
      <c r="W1493" s="37">
        <f t="shared" si="462"/>
        <v>1658.4935928655905</v>
      </c>
      <c r="X1493" s="36">
        <f t="shared" si="463"/>
        <v>1658.4935928652703</v>
      </c>
      <c r="Y1493" s="276">
        <f t="shared" si="451"/>
        <v>1658.4935928655905</v>
      </c>
      <c r="Z1493" s="36">
        <f t="shared" si="464"/>
        <v>3607.7585945200117</v>
      </c>
      <c r="AA1493" s="36">
        <f t="shared" si="465"/>
        <v>1949.2650016544212</v>
      </c>
      <c r="AB1493" s="38">
        <f t="shared" si="452"/>
        <v>3.2014213502407074E-10</v>
      </c>
      <c r="AC1493" s="17"/>
      <c r="AD1493" s="17">
        <f t="shared" si="466"/>
        <v>11</v>
      </c>
      <c r="AH1493" s="103"/>
      <c r="AI1493" s="533"/>
    </row>
    <row r="1494" spans="1:35">
      <c r="A1494" s="533"/>
      <c r="C1494" s="67" t="str">
        <f>'Terminated loans'!F684</f>
        <v>E</v>
      </c>
      <c r="D1494" s="19">
        <f>'Terminated loans'!H684</f>
        <v>143993841</v>
      </c>
      <c r="E1494" s="19">
        <f>'Terminated loans'!I684</f>
        <v>98</v>
      </c>
      <c r="F1494" s="19" t="str">
        <f>'Terminated loans'!J684</f>
        <v xml:space="preserve">VERRIERE B C                   </v>
      </c>
      <c r="G1494" s="547" t="str">
        <f t="shared" si="468"/>
        <v>B2</v>
      </c>
      <c r="H1494" s="21">
        <f>'Terminated loans'!L684</f>
        <v>40543</v>
      </c>
      <c r="I1494" s="21">
        <f>IF(B1494="VELS",'Terminated loans'!M684,'Terminated loans'!B684)</f>
        <v>40847</v>
      </c>
      <c r="J1494" s="34">
        <f t="shared" si="456"/>
        <v>10</v>
      </c>
      <c r="K1494" s="34">
        <f t="shared" si="453"/>
        <v>119</v>
      </c>
      <c r="L1494" s="34">
        <f t="shared" si="454"/>
        <v>10</v>
      </c>
      <c r="M1494" s="34">
        <f t="shared" si="455"/>
        <v>10</v>
      </c>
      <c r="N1494" s="52">
        <f t="shared" si="467"/>
        <v>10</v>
      </c>
      <c r="O1494" s="318">
        <f>+'Terminated loans'!S684</f>
        <v>244292</v>
      </c>
      <c r="P1494" s="26">
        <f>+'Terminated loans'!T684</f>
        <v>0.05</v>
      </c>
      <c r="Q1494" s="536">
        <f t="shared" si="469"/>
        <v>9.4E-2</v>
      </c>
      <c r="R1494" s="222">
        <f t="shared" si="457"/>
        <v>24992.527436332512</v>
      </c>
      <c r="S1494" s="36">
        <f t="shared" si="458"/>
        <v>239486.64119624367</v>
      </c>
      <c r="T1494" s="36">
        <f t="shared" si="459"/>
        <v>4805.3588037563313</v>
      </c>
      <c r="U1494" s="36">
        <f t="shared" si="460"/>
        <v>10438.633167082473</v>
      </c>
      <c r="V1494" s="36">
        <f t="shared" si="461"/>
        <v>5633.2743633251521</v>
      </c>
      <c r="W1494" s="37">
        <f t="shared" si="462"/>
        <v>4805.3588037573209</v>
      </c>
      <c r="X1494" s="36">
        <f t="shared" si="463"/>
        <v>4805.3588037563313</v>
      </c>
      <c r="Y1494" s="276">
        <f t="shared" si="451"/>
        <v>4805.3588037573209</v>
      </c>
      <c r="Z1494" s="36">
        <f t="shared" si="464"/>
        <v>10438.633167082473</v>
      </c>
      <c r="AA1494" s="36">
        <f t="shared" si="465"/>
        <v>5633.2743633251521</v>
      </c>
      <c r="AB1494" s="38">
        <f t="shared" si="452"/>
        <v>9.8953023552894592E-10</v>
      </c>
      <c r="AC1494" s="17"/>
      <c r="AD1494" s="17">
        <f t="shared" si="466"/>
        <v>10</v>
      </c>
      <c r="AH1494" s="103"/>
      <c r="AI1494" s="533"/>
    </row>
    <row r="1495" spans="1:35">
      <c r="A1495" s="533"/>
      <c r="C1495" s="67" t="str">
        <f>'Terminated loans'!F685</f>
        <v>E</v>
      </c>
      <c r="D1495" s="19">
        <f>'Terminated loans'!H685</f>
        <v>143993140</v>
      </c>
      <c r="E1495" s="19">
        <f>'Terminated loans'!I685</f>
        <v>98</v>
      </c>
      <c r="F1495" s="19" t="str">
        <f>'Terminated loans'!J685</f>
        <v xml:space="preserve">GREEDHARRY S                   </v>
      </c>
      <c r="G1495" s="547" t="str">
        <f t="shared" si="468"/>
        <v>B2</v>
      </c>
      <c r="H1495" s="21">
        <f>'Terminated loans'!L685</f>
        <v>40513</v>
      </c>
      <c r="I1495" s="21">
        <f>IF(B1495="VELS",'Terminated loans'!M685,'Terminated loans'!B685)</f>
        <v>40847</v>
      </c>
      <c r="J1495" s="34">
        <f t="shared" si="456"/>
        <v>11</v>
      </c>
      <c r="K1495" s="34">
        <f t="shared" si="453"/>
        <v>120</v>
      </c>
      <c r="L1495" s="34">
        <f t="shared" si="454"/>
        <v>11</v>
      </c>
      <c r="M1495" s="34">
        <f t="shared" si="455"/>
        <v>11</v>
      </c>
      <c r="N1495" s="52">
        <f t="shared" si="467"/>
        <v>11</v>
      </c>
      <c r="O1495" s="318">
        <f>+'Terminated loans'!S685</f>
        <v>187225</v>
      </c>
      <c r="P1495" s="26">
        <f>+'Terminated loans'!T685</f>
        <v>0.05</v>
      </c>
      <c r="Q1495" s="536">
        <f t="shared" si="469"/>
        <v>9.4E-2</v>
      </c>
      <c r="R1495" s="222">
        <f t="shared" si="457"/>
        <v>17448.914606380036</v>
      </c>
      <c r="S1495" s="36">
        <f t="shared" si="458"/>
        <v>183214.98549830567</v>
      </c>
      <c r="T1495" s="36">
        <f t="shared" si="459"/>
        <v>4010.0145016943279</v>
      </c>
      <c r="U1495" s="36">
        <f t="shared" si="460"/>
        <v>8723.0751718755055</v>
      </c>
      <c r="V1495" s="36">
        <f t="shared" si="461"/>
        <v>4713.0606701803918</v>
      </c>
      <c r="W1495" s="37">
        <f t="shared" si="462"/>
        <v>4010.0145016951137</v>
      </c>
      <c r="X1495" s="36">
        <f t="shared" si="463"/>
        <v>4010.0145016943279</v>
      </c>
      <c r="Y1495" s="276">
        <f t="shared" si="451"/>
        <v>4010.0145016951137</v>
      </c>
      <c r="Z1495" s="36">
        <f t="shared" si="464"/>
        <v>8723.0751718755055</v>
      </c>
      <c r="AA1495" s="36">
        <f t="shared" si="465"/>
        <v>4713.0606701803918</v>
      </c>
      <c r="AB1495" s="38">
        <f t="shared" si="452"/>
        <v>7.8580342233181E-10</v>
      </c>
      <c r="AC1495" s="17"/>
      <c r="AD1495" s="17">
        <f t="shared" si="466"/>
        <v>11</v>
      </c>
      <c r="AH1495" s="103"/>
      <c r="AI1495" s="533"/>
    </row>
    <row r="1496" spans="1:35">
      <c r="A1496" s="533"/>
      <c r="C1496" s="67" t="str">
        <f>'Terminated loans'!F686</f>
        <v>E</v>
      </c>
      <c r="D1496" s="19">
        <f>'Terminated loans'!H686</f>
        <v>143993973</v>
      </c>
      <c r="E1496" s="19">
        <f>'Terminated loans'!I686</f>
        <v>98</v>
      </c>
      <c r="F1496" s="19" t="str">
        <f>'Terminated loans'!J686</f>
        <v xml:space="preserve">ANSEEREEGANOO D                </v>
      </c>
      <c r="G1496" s="547" t="str">
        <f t="shared" si="468"/>
        <v>B2</v>
      </c>
      <c r="H1496" s="21">
        <f>'Terminated loans'!L686</f>
        <v>40513</v>
      </c>
      <c r="I1496" s="21">
        <f>IF(B1496="VELS",'Terminated loans'!M686,'Terminated loans'!B686)</f>
        <v>40847</v>
      </c>
      <c r="J1496" s="34">
        <f t="shared" si="456"/>
        <v>11</v>
      </c>
      <c r="K1496" s="34">
        <f t="shared" si="453"/>
        <v>120</v>
      </c>
      <c r="L1496" s="34">
        <f t="shared" si="454"/>
        <v>11</v>
      </c>
      <c r="M1496" s="34">
        <f t="shared" si="455"/>
        <v>11</v>
      </c>
      <c r="N1496" s="52">
        <f t="shared" si="467"/>
        <v>11</v>
      </c>
      <c r="O1496" s="318">
        <f>+'Terminated loans'!S686</f>
        <v>70262</v>
      </c>
      <c r="P1496" s="26">
        <f>+'Terminated loans'!T686</f>
        <v>0.05</v>
      </c>
      <c r="Q1496" s="536">
        <f t="shared" si="469"/>
        <v>9.4E-2</v>
      </c>
      <c r="R1496" s="222">
        <f t="shared" si="457"/>
        <v>6548.2474993909691</v>
      </c>
      <c r="S1496" s="36">
        <f t="shared" si="458"/>
        <v>68757.117431336388</v>
      </c>
      <c r="T1496" s="36">
        <f t="shared" si="459"/>
        <v>1504.8825686636119</v>
      </c>
      <c r="U1496" s="36">
        <f t="shared" si="460"/>
        <v>3273.6050619645684</v>
      </c>
      <c r="V1496" s="36">
        <f t="shared" si="461"/>
        <v>1768.7224933006801</v>
      </c>
      <c r="W1496" s="37">
        <f t="shared" si="462"/>
        <v>1504.8825686638884</v>
      </c>
      <c r="X1496" s="36">
        <f t="shared" si="463"/>
        <v>1504.8825686636119</v>
      </c>
      <c r="Y1496" s="276">
        <f t="shared" si="451"/>
        <v>1504.8825686638884</v>
      </c>
      <c r="Z1496" s="36">
        <f t="shared" si="464"/>
        <v>3273.6050619645684</v>
      </c>
      <c r="AA1496" s="36">
        <f t="shared" si="465"/>
        <v>1768.7224933006801</v>
      </c>
      <c r="AB1496" s="38">
        <f t="shared" si="452"/>
        <v>2.7648638933897018E-10</v>
      </c>
      <c r="AC1496" s="17"/>
      <c r="AD1496" s="17">
        <f t="shared" si="466"/>
        <v>11</v>
      </c>
      <c r="AH1496" s="103"/>
      <c r="AI1496" s="533"/>
    </row>
    <row r="1497" spans="1:35">
      <c r="A1497" s="533"/>
      <c r="C1497" s="67" t="str">
        <f>'Terminated loans'!F687</f>
        <v>E</v>
      </c>
      <c r="D1497" s="19">
        <f>'Terminated loans'!H687</f>
        <v>143982319</v>
      </c>
      <c r="E1497" s="19">
        <f>'Terminated loans'!I687</f>
        <v>99</v>
      </c>
      <c r="F1497" s="19" t="str">
        <f>'Terminated loans'!J687</f>
        <v xml:space="preserve">BANGALEEA-DOOKITT(SL1807)      </v>
      </c>
      <c r="G1497" s="547" t="str">
        <f t="shared" si="468"/>
        <v>B1</v>
      </c>
      <c r="H1497" s="21">
        <f>'Terminated loans'!L687</f>
        <v>40520</v>
      </c>
      <c r="I1497" s="21">
        <f>IF(B1497="VELS",'Terminated loans'!M687,'Terminated loans'!B687)</f>
        <v>40847</v>
      </c>
      <c r="J1497" s="34">
        <f t="shared" si="456"/>
        <v>11</v>
      </c>
      <c r="K1497" s="34">
        <f t="shared" si="453"/>
        <v>120</v>
      </c>
      <c r="L1497" s="34">
        <f t="shared" si="454"/>
        <v>11</v>
      </c>
      <c r="M1497" s="34">
        <f t="shared" si="455"/>
        <v>11</v>
      </c>
      <c r="N1497" s="52">
        <f t="shared" si="467"/>
        <v>11</v>
      </c>
      <c r="O1497" s="318">
        <f>+'Terminated loans'!S687</f>
        <v>900112</v>
      </c>
      <c r="P1497" s="26">
        <f>+'Terminated loans'!T687</f>
        <v>0.03</v>
      </c>
      <c r="Q1497" s="536">
        <f t="shared" si="469"/>
        <v>7.6499999999999999E-2</v>
      </c>
      <c r="R1497" s="222">
        <f t="shared" si="457"/>
        <v>83060.896916680547</v>
      </c>
      <c r="S1497" s="36">
        <f t="shared" si="458"/>
        <v>879666.29249240377</v>
      </c>
      <c r="T1497" s="36">
        <f t="shared" si="459"/>
        <v>20445.707507596235</v>
      </c>
      <c r="U1497" s="36">
        <f t="shared" si="460"/>
        <v>34003.57359108713</v>
      </c>
      <c r="V1497" s="36">
        <f t="shared" si="461"/>
        <v>13557.866083486122</v>
      </c>
      <c r="W1497" s="37">
        <f t="shared" si="462"/>
        <v>20445.707507601008</v>
      </c>
      <c r="X1497" s="36">
        <f t="shared" si="463"/>
        <v>20445.707507596235</v>
      </c>
      <c r="Y1497" s="276">
        <f t="shared" ref="Y1497:Y1560" si="470">W1497</f>
        <v>20445.707507601008</v>
      </c>
      <c r="Z1497" s="36">
        <f t="shared" si="464"/>
        <v>34003.57359108713</v>
      </c>
      <c r="AA1497" s="36">
        <f t="shared" si="465"/>
        <v>13557.866083486122</v>
      </c>
      <c r="AB1497" s="38">
        <f t="shared" si="452"/>
        <v>4.7730281949043274E-9</v>
      </c>
      <c r="AC1497" s="17"/>
      <c r="AD1497" s="17">
        <f t="shared" si="466"/>
        <v>11</v>
      </c>
      <c r="AH1497" s="103"/>
      <c r="AI1497" s="533"/>
    </row>
    <row r="1498" spans="1:35">
      <c r="A1498" s="533"/>
      <c r="C1498" s="67" t="str">
        <f>'Terminated loans'!F688</f>
        <v>E</v>
      </c>
      <c r="D1498" s="19">
        <f>'Terminated loans'!H688</f>
        <v>143993418</v>
      </c>
      <c r="E1498" s="19">
        <f>'Terminated loans'!I688</f>
        <v>98</v>
      </c>
      <c r="F1498" s="19" t="str">
        <f>'Terminated loans'!J688</f>
        <v xml:space="preserve">BASSET-JULIEN B J              </v>
      </c>
      <c r="G1498" s="547" t="str">
        <f t="shared" si="468"/>
        <v>B2</v>
      </c>
      <c r="H1498" s="21">
        <f>'Terminated loans'!L688</f>
        <v>40570</v>
      </c>
      <c r="I1498" s="21">
        <f>IF(B1498="VELS",'Terminated loans'!M688,'Terminated loans'!B688)</f>
        <v>40847</v>
      </c>
      <c r="J1498" s="34">
        <f t="shared" si="456"/>
        <v>9</v>
      </c>
      <c r="K1498" s="34">
        <f t="shared" si="453"/>
        <v>118</v>
      </c>
      <c r="L1498" s="34">
        <f t="shared" si="454"/>
        <v>9</v>
      </c>
      <c r="M1498" s="34">
        <f t="shared" si="455"/>
        <v>9</v>
      </c>
      <c r="N1498" s="52">
        <f t="shared" si="467"/>
        <v>9</v>
      </c>
      <c r="O1498" s="318">
        <f>+'Terminated loans'!S688</f>
        <v>243529</v>
      </c>
      <c r="P1498" s="26">
        <f>+'Terminated loans'!T688</f>
        <v>0.05</v>
      </c>
      <c r="Q1498" s="536">
        <f t="shared" si="469"/>
        <v>9.4E-2</v>
      </c>
      <c r="R1498" s="222">
        <f t="shared" si="457"/>
        <v>27625.627537433033</v>
      </c>
      <c r="S1498" s="36">
        <f t="shared" si="458"/>
        <v>239165.87065757552</v>
      </c>
      <c r="T1498" s="36">
        <f t="shared" si="459"/>
        <v>4363.1293424244795</v>
      </c>
      <c r="U1498" s="36">
        <f t="shared" si="460"/>
        <v>9464.7771793229913</v>
      </c>
      <c r="V1498" s="36">
        <f t="shared" si="461"/>
        <v>5101.6478368973185</v>
      </c>
      <c r="W1498" s="37">
        <f t="shared" si="462"/>
        <v>4363.1293424256728</v>
      </c>
      <c r="X1498" s="36">
        <f t="shared" si="463"/>
        <v>4363.1293424244795</v>
      </c>
      <c r="Y1498" s="276">
        <f t="shared" si="470"/>
        <v>4363.1293424256728</v>
      </c>
      <c r="Z1498" s="36">
        <f t="shared" si="464"/>
        <v>9464.7771793229913</v>
      </c>
      <c r="AA1498" s="36">
        <f t="shared" si="465"/>
        <v>5101.6478368973185</v>
      </c>
      <c r="AB1498" s="38">
        <f t="shared" si="452"/>
        <v>1.1932570487260818E-9</v>
      </c>
      <c r="AC1498" s="17"/>
      <c r="AD1498" s="17">
        <f t="shared" si="466"/>
        <v>9</v>
      </c>
      <c r="AH1498" s="103"/>
      <c r="AI1498" s="533"/>
    </row>
    <row r="1499" spans="1:35">
      <c r="A1499" s="533"/>
      <c r="C1499" s="67" t="str">
        <f>'Terminated loans'!F689</f>
        <v>E</v>
      </c>
      <c r="D1499" s="19">
        <f>'Terminated loans'!H689</f>
        <v>143153274</v>
      </c>
      <c r="E1499" s="19">
        <f>'Terminated loans'!I689</f>
        <v>99</v>
      </c>
      <c r="F1499" s="19" t="str">
        <f>'Terminated loans'!J689</f>
        <v xml:space="preserve">BEEHARRY-BOHOORUN-SL2326       </v>
      </c>
      <c r="G1499" s="547" t="str">
        <f t="shared" si="468"/>
        <v>B1</v>
      </c>
      <c r="H1499" s="21">
        <f>'Terminated loans'!L689</f>
        <v>40560</v>
      </c>
      <c r="I1499" s="21">
        <f>IF(B1499="VELS",'Terminated loans'!M689,'Terminated loans'!B689)</f>
        <v>40847</v>
      </c>
      <c r="J1499" s="34">
        <f t="shared" si="456"/>
        <v>9</v>
      </c>
      <c r="K1499" s="34">
        <f t="shared" si="453"/>
        <v>119</v>
      </c>
      <c r="L1499" s="34">
        <f t="shared" si="454"/>
        <v>9</v>
      </c>
      <c r="M1499" s="34">
        <f t="shared" si="455"/>
        <v>9</v>
      </c>
      <c r="N1499" s="52">
        <f t="shared" si="467"/>
        <v>9</v>
      </c>
      <c r="O1499" s="318">
        <f>+'Terminated loans'!S689</f>
        <v>3255770</v>
      </c>
      <c r="P1499" s="26">
        <f>+'Terminated loans'!T689</f>
        <v>0.03</v>
      </c>
      <c r="Q1499" s="536">
        <f t="shared" si="469"/>
        <v>7.6499999999999999E-2</v>
      </c>
      <c r="R1499" s="222">
        <f t="shared" si="457"/>
        <v>366289.1790710754</v>
      </c>
      <c r="S1499" s="36">
        <f t="shared" si="458"/>
        <v>3193933.4217451825</v>
      </c>
      <c r="T1499" s="36">
        <f t="shared" si="459"/>
        <v>61836.578254817519</v>
      </c>
      <c r="U1499" s="36">
        <f t="shared" si="460"/>
        <v>102669.18989450624</v>
      </c>
      <c r="V1499" s="36">
        <f t="shared" si="461"/>
        <v>40832.611639678944</v>
      </c>
      <c r="W1499" s="37">
        <f t="shared" si="462"/>
        <v>61836.578254827298</v>
      </c>
      <c r="X1499" s="36">
        <f t="shared" si="463"/>
        <v>61836.578254817519</v>
      </c>
      <c r="Y1499" s="276">
        <f t="shared" si="470"/>
        <v>61836.578254827298</v>
      </c>
      <c r="Z1499" s="36">
        <f t="shared" si="464"/>
        <v>102669.18989450624</v>
      </c>
      <c r="AA1499" s="36">
        <f t="shared" si="465"/>
        <v>40832.611639678944</v>
      </c>
      <c r="AB1499" s="38">
        <f t="shared" si="452"/>
        <v>9.7788870334625244E-9</v>
      </c>
      <c r="AC1499" s="17"/>
      <c r="AD1499" s="17">
        <f t="shared" si="466"/>
        <v>9</v>
      </c>
      <c r="AH1499" s="103"/>
      <c r="AI1499" s="533"/>
    </row>
    <row r="1500" spans="1:35">
      <c r="A1500" s="533"/>
      <c r="C1500" s="67" t="str">
        <f>'Terminated loans'!F690</f>
        <v>E</v>
      </c>
      <c r="D1500" s="19">
        <f>'Terminated loans'!H690</f>
        <v>143992764</v>
      </c>
      <c r="E1500" s="19">
        <f>'Terminated loans'!I690</f>
        <v>98</v>
      </c>
      <c r="F1500" s="19" t="str">
        <f>'Terminated loans'!J690</f>
        <v xml:space="preserve">MARJOLIN A L                   </v>
      </c>
      <c r="G1500" s="547" t="str">
        <f t="shared" si="468"/>
        <v>B2</v>
      </c>
      <c r="H1500" s="21">
        <f>'Terminated loans'!L690</f>
        <v>40596</v>
      </c>
      <c r="I1500" s="21">
        <f>IF(B1500="VELS",'Terminated loans'!M690,'Terminated loans'!B690)</f>
        <v>40847</v>
      </c>
      <c r="J1500" s="34">
        <f t="shared" si="456"/>
        <v>8</v>
      </c>
      <c r="K1500" s="34">
        <f t="shared" si="453"/>
        <v>117</v>
      </c>
      <c r="L1500" s="34">
        <f t="shared" si="454"/>
        <v>8</v>
      </c>
      <c r="M1500" s="34">
        <f t="shared" si="455"/>
        <v>8</v>
      </c>
      <c r="N1500" s="52">
        <f t="shared" si="467"/>
        <v>8</v>
      </c>
      <c r="O1500" s="318">
        <f>+'Terminated loans'!S690</f>
        <v>198487</v>
      </c>
      <c r="P1500" s="26">
        <f>+'Terminated loans'!T690</f>
        <v>0.05</v>
      </c>
      <c r="Q1500" s="536">
        <f t="shared" si="469"/>
        <v>9.4E-2</v>
      </c>
      <c r="R1500" s="222">
        <f t="shared" si="457"/>
        <v>25278.335573640674</v>
      </c>
      <c r="S1500" s="36">
        <f t="shared" si="458"/>
        <v>195280.39127839287</v>
      </c>
      <c r="T1500" s="36">
        <f t="shared" si="459"/>
        <v>3206.6087216071319</v>
      </c>
      <c r="U1500" s="36">
        <f t="shared" si="460"/>
        <v>6946.2933107333956</v>
      </c>
      <c r="V1500" s="36">
        <f t="shared" si="461"/>
        <v>3739.6845891253906</v>
      </c>
      <c r="W1500" s="37">
        <f t="shared" si="462"/>
        <v>3206.608721608005</v>
      </c>
      <c r="X1500" s="36">
        <f t="shared" si="463"/>
        <v>3206.6087216071319</v>
      </c>
      <c r="Y1500" s="276">
        <f t="shared" si="470"/>
        <v>3206.608721608005</v>
      </c>
      <c r="Z1500" s="36">
        <f t="shared" si="464"/>
        <v>6946.2933107333956</v>
      </c>
      <c r="AA1500" s="36">
        <f t="shared" si="465"/>
        <v>3739.6845891253906</v>
      </c>
      <c r="AB1500" s="38">
        <f t="shared" si="452"/>
        <v>8.7311491370201111E-10</v>
      </c>
      <c r="AC1500" s="17"/>
      <c r="AD1500" s="17">
        <f t="shared" si="466"/>
        <v>8</v>
      </c>
      <c r="AH1500" s="103"/>
      <c r="AI1500" s="533"/>
    </row>
    <row r="1501" spans="1:35">
      <c r="A1501" s="533"/>
      <c r="C1501" s="67" t="str">
        <f>'Terminated loans'!F691</f>
        <v>E</v>
      </c>
      <c r="D1501" s="19">
        <f>'Terminated loans'!H691</f>
        <v>141997718</v>
      </c>
      <c r="E1501" s="19">
        <f>'Terminated loans'!I691</f>
        <v>98</v>
      </c>
      <c r="F1501" s="19" t="str">
        <f>'Terminated loans'!J691</f>
        <v xml:space="preserve">NG WAN A G P                   </v>
      </c>
      <c r="G1501" s="547" t="str">
        <f t="shared" si="468"/>
        <v>B2</v>
      </c>
      <c r="H1501" s="21">
        <f>'Terminated loans'!L691</f>
        <v>40627</v>
      </c>
      <c r="I1501" s="21">
        <f>IF(B1501="VELS",'Terminated loans'!M691,'Terminated loans'!B691)</f>
        <v>40847</v>
      </c>
      <c r="J1501" s="34">
        <f t="shared" si="456"/>
        <v>7</v>
      </c>
      <c r="K1501" s="34">
        <f t="shared" si="453"/>
        <v>116</v>
      </c>
      <c r="L1501" s="34">
        <f t="shared" si="454"/>
        <v>7</v>
      </c>
      <c r="M1501" s="34">
        <f t="shared" si="455"/>
        <v>7</v>
      </c>
      <c r="N1501" s="52">
        <f t="shared" si="467"/>
        <v>7</v>
      </c>
      <c r="O1501" s="318">
        <f>+'Terminated loans'!S691</f>
        <v>201688</v>
      </c>
      <c r="P1501" s="26">
        <f>+'Terminated loans'!T691</f>
        <v>0.05</v>
      </c>
      <c r="Q1501" s="536">
        <f t="shared" si="469"/>
        <v>9.4E-2</v>
      </c>
      <c r="R1501" s="222">
        <f t="shared" si="457"/>
        <v>29294.777639687254</v>
      </c>
      <c r="S1501" s="36">
        <f t="shared" si="458"/>
        <v>198786.21048318257</v>
      </c>
      <c r="T1501" s="36">
        <f t="shared" si="459"/>
        <v>2901.7895168174291</v>
      </c>
      <c r="U1501" s="36">
        <f t="shared" si="460"/>
        <v>6277.2329946290993</v>
      </c>
      <c r="V1501" s="36">
        <f t="shared" si="461"/>
        <v>3375.4434778107679</v>
      </c>
      <c r="W1501" s="37">
        <f t="shared" si="462"/>
        <v>2901.7895168183313</v>
      </c>
      <c r="X1501" s="36">
        <f t="shared" si="463"/>
        <v>2901.7895168174291</v>
      </c>
      <c r="Y1501" s="276">
        <f t="shared" si="470"/>
        <v>2901.7895168183313</v>
      </c>
      <c r="Z1501" s="36">
        <f t="shared" si="464"/>
        <v>6277.2329946290993</v>
      </c>
      <c r="AA1501" s="36">
        <f t="shared" si="465"/>
        <v>3375.4434778107679</v>
      </c>
      <c r="AB1501" s="38">
        <f t="shared" si="452"/>
        <v>9.0221874415874481E-10</v>
      </c>
      <c r="AC1501" s="17"/>
      <c r="AD1501" s="17">
        <f t="shared" si="466"/>
        <v>7</v>
      </c>
      <c r="AH1501" s="103"/>
      <c r="AI1501" s="533"/>
    </row>
    <row r="1502" spans="1:35">
      <c r="A1502" s="533"/>
      <c r="C1502" s="67" t="str">
        <f>'Terminated loans'!F692</f>
        <v>E</v>
      </c>
      <c r="D1502" s="19">
        <f>'Terminated loans'!H692</f>
        <v>141051687</v>
      </c>
      <c r="E1502" s="19">
        <f>'Terminated loans'!I692</f>
        <v>98</v>
      </c>
      <c r="F1502" s="19" t="str">
        <f>'Terminated loans'!J692</f>
        <v xml:space="preserve">NAYNA M J                      </v>
      </c>
      <c r="G1502" s="547" t="str">
        <f t="shared" si="468"/>
        <v>A2</v>
      </c>
      <c r="H1502" s="21">
        <f>'Terminated loans'!L692</f>
        <v>40044</v>
      </c>
      <c r="I1502" s="21">
        <f>IF(B1502="VELS",'Terminated loans'!M692,'Terminated loans'!B692)</f>
        <v>40877</v>
      </c>
      <c r="J1502" s="34">
        <f t="shared" si="456"/>
        <v>27</v>
      </c>
      <c r="K1502" s="34">
        <f t="shared" si="453"/>
        <v>135</v>
      </c>
      <c r="L1502" s="34">
        <f t="shared" si="454"/>
        <v>27</v>
      </c>
      <c r="M1502" s="34">
        <f t="shared" si="455"/>
        <v>27</v>
      </c>
      <c r="N1502" s="52">
        <f t="shared" si="467"/>
        <v>27</v>
      </c>
      <c r="O1502" s="318">
        <f>+'Terminated loans'!S692</f>
        <v>255000</v>
      </c>
      <c r="P1502" s="26">
        <f>+'Terminated loans'!T692</f>
        <v>0.05</v>
      </c>
      <c r="Q1502" s="536">
        <f t="shared" si="469"/>
        <v>0.104</v>
      </c>
      <c r="R1502" s="222">
        <f t="shared" si="457"/>
        <v>10005.294890495697</v>
      </c>
      <c r="S1502" s="36">
        <f t="shared" si="458"/>
        <v>239942.30340051182</v>
      </c>
      <c r="T1502" s="36">
        <f t="shared" si="459"/>
        <v>15057.696599488176</v>
      </c>
      <c r="U1502" s="36">
        <f t="shared" si="460"/>
        <v>30200.658642869414</v>
      </c>
      <c r="V1502" s="36">
        <f t="shared" si="461"/>
        <v>15142.962043383857</v>
      </c>
      <c r="W1502" s="37">
        <f t="shared" si="462"/>
        <v>15057.696599485556</v>
      </c>
      <c r="X1502" s="36">
        <f t="shared" si="463"/>
        <v>15057.696599488176</v>
      </c>
      <c r="Y1502" s="276">
        <f t="shared" si="470"/>
        <v>15057.696599485556</v>
      </c>
      <c r="Z1502" s="36">
        <f t="shared" si="464"/>
        <v>30200.658642869414</v>
      </c>
      <c r="AA1502" s="36">
        <f t="shared" si="465"/>
        <v>15142.962043383857</v>
      </c>
      <c r="AB1502" s="38">
        <f t="shared" si="452"/>
        <v>-2.6193447411060333E-9</v>
      </c>
      <c r="AC1502" s="17"/>
      <c r="AD1502" s="17">
        <f t="shared" si="466"/>
        <v>27</v>
      </c>
      <c r="AH1502" s="103"/>
      <c r="AI1502" s="533"/>
    </row>
    <row r="1503" spans="1:35">
      <c r="A1503" s="533"/>
      <c r="C1503" s="67" t="str">
        <f>'Terminated loans'!F693</f>
        <v>E</v>
      </c>
      <c r="D1503" s="19">
        <f>'Terminated loans'!H693</f>
        <v>141066919</v>
      </c>
      <c r="E1503" s="19">
        <f>'Terminated loans'!I693</f>
        <v>98</v>
      </c>
      <c r="F1503" s="19" t="str">
        <f>'Terminated loans'!J693</f>
        <v xml:space="preserve">DILMOHAMED N                   </v>
      </c>
      <c r="G1503" s="547" t="str">
        <f t="shared" si="468"/>
        <v>A2</v>
      </c>
      <c r="H1503" s="21">
        <f>'Terminated loans'!L693</f>
        <v>39673</v>
      </c>
      <c r="I1503" s="21">
        <f>IF(B1503="VELS",'Terminated loans'!M693,'Terminated loans'!B693)</f>
        <v>40877</v>
      </c>
      <c r="J1503" s="34">
        <f t="shared" si="456"/>
        <v>40</v>
      </c>
      <c r="K1503" s="34">
        <f t="shared" si="453"/>
        <v>148</v>
      </c>
      <c r="L1503" s="34">
        <f t="shared" si="454"/>
        <v>40</v>
      </c>
      <c r="M1503" s="34">
        <f t="shared" si="455"/>
        <v>40</v>
      </c>
      <c r="N1503" s="52">
        <f t="shared" si="467"/>
        <v>40</v>
      </c>
      <c r="O1503" s="318">
        <f>+'Terminated loans'!S693</f>
        <v>152000</v>
      </c>
      <c r="P1503" s="26">
        <f>+'Terminated loans'!T693</f>
        <v>0.05</v>
      </c>
      <c r="Q1503" s="536">
        <f t="shared" si="469"/>
        <v>0.104</v>
      </c>
      <c r="R1503" s="222">
        <f t="shared" si="457"/>
        <v>4133.3518241298107</v>
      </c>
      <c r="S1503" s="36">
        <f t="shared" si="458"/>
        <v>139215.52110728846</v>
      </c>
      <c r="T1503" s="36">
        <f t="shared" si="459"/>
        <v>12784.478892711544</v>
      </c>
      <c r="U1503" s="36">
        <f t="shared" si="460"/>
        <v>26118.551857902668</v>
      </c>
      <c r="V1503" s="36">
        <f t="shared" si="461"/>
        <v>13334.072965192405</v>
      </c>
      <c r="W1503" s="37">
        <f t="shared" si="462"/>
        <v>12784.478892710264</v>
      </c>
      <c r="X1503" s="36">
        <f t="shared" si="463"/>
        <v>12784.478892711544</v>
      </c>
      <c r="Y1503" s="276">
        <f t="shared" si="470"/>
        <v>12784.478892710264</v>
      </c>
      <c r="Z1503" s="36">
        <f t="shared" si="464"/>
        <v>26118.551857902668</v>
      </c>
      <c r="AA1503" s="36">
        <f t="shared" si="465"/>
        <v>13334.072965192405</v>
      </c>
      <c r="AB1503" s="38">
        <f t="shared" si="452"/>
        <v>-1.280568540096283E-9</v>
      </c>
      <c r="AC1503" s="17"/>
      <c r="AD1503" s="17">
        <f t="shared" si="466"/>
        <v>40</v>
      </c>
      <c r="AH1503" s="103"/>
      <c r="AI1503" s="533"/>
    </row>
    <row r="1504" spans="1:35">
      <c r="A1504" s="533"/>
      <c r="C1504" s="67" t="str">
        <f>'Terminated loans'!F694</f>
        <v>E</v>
      </c>
      <c r="D1504" s="19">
        <f>'Terminated loans'!H694</f>
        <v>141075578</v>
      </c>
      <c r="E1504" s="19">
        <f>'Terminated loans'!I694</f>
        <v>98</v>
      </c>
      <c r="F1504" s="19" t="str">
        <f>'Terminated loans'!J694</f>
        <v xml:space="preserve">LAFLEUR J B L                  </v>
      </c>
      <c r="G1504" s="547" t="str">
        <f t="shared" si="468"/>
        <v>A2</v>
      </c>
      <c r="H1504" s="21">
        <f>'Terminated loans'!L694</f>
        <v>39931</v>
      </c>
      <c r="I1504" s="21">
        <f>IF(B1504="VELS",'Terminated loans'!M694,'Terminated loans'!B694)</f>
        <v>40877</v>
      </c>
      <c r="J1504" s="34">
        <f t="shared" si="456"/>
        <v>31</v>
      </c>
      <c r="K1504" s="34">
        <f t="shared" si="453"/>
        <v>139</v>
      </c>
      <c r="L1504" s="34">
        <f t="shared" si="454"/>
        <v>31</v>
      </c>
      <c r="M1504" s="34">
        <f t="shared" si="455"/>
        <v>31</v>
      </c>
      <c r="N1504" s="52">
        <f t="shared" si="467"/>
        <v>31</v>
      </c>
      <c r="O1504" s="318">
        <f>+'Terminated loans'!S694</f>
        <v>150000</v>
      </c>
      <c r="P1504" s="26">
        <f>+'Terminated loans'!T694</f>
        <v>0.05</v>
      </c>
      <c r="Q1504" s="536">
        <f t="shared" si="469"/>
        <v>0.104</v>
      </c>
      <c r="R1504" s="222">
        <f t="shared" si="457"/>
        <v>5167.9949322573339</v>
      </c>
      <c r="S1504" s="36">
        <f t="shared" si="458"/>
        <v>139963.20942626568</v>
      </c>
      <c r="T1504" s="36">
        <f t="shared" si="459"/>
        <v>10036.790573734324</v>
      </c>
      <c r="U1504" s="36">
        <f t="shared" si="460"/>
        <v>20244.633473710215</v>
      </c>
      <c r="V1504" s="36">
        <f t="shared" si="461"/>
        <v>10207.842899977346</v>
      </c>
      <c r="W1504" s="37">
        <f t="shared" si="462"/>
        <v>10036.790573732869</v>
      </c>
      <c r="X1504" s="36">
        <f t="shared" si="463"/>
        <v>10036.790573734324</v>
      </c>
      <c r="Y1504" s="276">
        <f t="shared" si="470"/>
        <v>10036.790573732869</v>
      </c>
      <c r="Z1504" s="36">
        <f t="shared" si="464"/>
        <v>20244.633473710215</v>
      </c>
      <c r="AA1504" s="36">
        <f t="shared" si="465"/>
        <v>10207.842899977346</v>
      </c>
      <c r="AB1504" s="38">
        <f t="shared" si="452"/>
        <v>-1.4551915228366852E-9</v>
      </c>
      <c r="AC1504" s="17"/>
      <c r="AD1504" s="17">
        <f t="shared" si="466"/>
        <v>31</v>
      </c>
      <c r="AH1504" s="103"/>
      <c r="AI1504" s="533"/>
    </row>
    <row r="1505" spans="1:35">
      <c r="A1505" s="533"/>
      <c r="C1505" s="67" t="str">
        <f>'Terminated loans'!F695</f>
        <v>E</v>
      </c>
      <c r="D1505" s="19">
        <f>'Terminated loans'!H695</f>
        <v>141995642</v>
      </c>
      <c r="E1505" s="19">
        <f>'Terminated loans'!I695</f>
        <v>98</v>
      </c>
      <c r="F1505" s="19" t="str">
        <f>'Terminated loans'!J695</f>
        <v xml:space="preserve">THAUNOO P                      </v>
      </c>
      <c r="G1505" s="547" t="str">
        <f t="shared" si="468"/>
        <v>B2</v>
      </c>
      <c r="H1505" s="21">
        <f>'Terminated loans'!L695</f>
        <v>40463</v>
      </c>
      <c r="I1505" s="21">
        <f>IF(B1505="VELS",'Terminated loans'!M695,'Terminated loans'!B695)</f>
        <v>40877</v>
      </c>
      <c r="J1505" s="34">
        <f t="shared" si="456"/>
        <v>14</v>
      </c>
      <c r="K1505" s="34">
        <f t="shared" si="453"/>
        <v>122</v>
      </c>
      <c r="L1505" s="34">
        <f t="shared" si="454"/>
        <v>14</v>
      </c>
      <c r="M1505" s="34">
        <f t="shared" si="455"/>
        <v>14</v>
      </c>
      <c r="N1505" s="52">
        <f t="shared" si="467"/>
        <v>14</v>
      </c>
      <c r="O1505" s="318">
        <f>+'Terminated loans'!S695</f>
        <v>195433</v>
      </c>
      <c r="P1505" s="26">
        <f>+'Terminated loans'!T695</f>
        <v>0.05</v>
      </c>
      <c r="Q1505" s="536">
        <f t="shared" si="469"/>
        <v>9.4E-2</v>
      </c>
      <c r="R1505" s="222">
        <f t="shared" si="457"/>
        <v>14399.664197002838</v>
      </c>
      <c r="S1505" s="36">
        <f t="shared" si="458"/>
        <v>190230.35981633348</v>
      </c>
      <c r="T1505" s="36">
        <f t="shared" si="459"/>
        <v>5202.6401836665173</v>
      </c>
      <c r="U1505" s="36">
        <f t="shared" si="460"/>
        <v>11364.938941707049</v>
      </c>
      <c r="V1505" s="36">
        <f t="shared" si="461"/>
        <v>6162.2987580397166</v>
      </c>
      <c r="W1505" s="37">
        <f t="shared" si="462"/>
        <v>5202.6401836673322</v>
      </c>
      <c r="X1505" s="36">
        <f t="shared" si="463"/>
        <v>5202.6401836665173</v>
      </c>
      <c r="Y1505" s="276">
        <f t="shared" si="470"/>
        <v>5202.6401836673322</v>
      </c>
      <c r="Z1505" s="36">
        <f t="shared" si="464"/>
        <v>11364.938941707049</v>
      </c>
      <c r="AA1505" s="36">
        <f t="shared" si="465"/>
        <v>6162.2987580397166</v>
      </c>
      <c r="AB1505" s="38">
        <f t="shared" si="452"/>
        <v>8.149072527885437E-10</v>
      </c>
      <c r="AC1505" s="17"/>
      <c r="AD1505" s="17">
        <f t="shared" si="466"/>
        <v>14</v>
      </c>
      <c r="AH1505" s="103"/>
      <c r="AI1505" s="533"/>
    </row>
    <row r="1506" spans="1:35">
      <c r="A1506" s="533"/>
      <c r="C1506" s="67" t="str">
        <f>'Terminated loans'!F696</f>
        <v>E</v>
      </c>
      <c r="D1506" s="19">
        <f>'Terminated loans'!H696</f>
        <v>143001032</v>
      </c>
      <c r="E1506" s="19">
        <f>'Terminated loans'!I696</f>
        <v>98</v>
      </c>
      <c r="F1506" s="19" t="str">
        <f>'Terminated loans'!J696</f>
        <v xml:space="preserve">GOORIAH N/052702               </v>
      </c>
      <c r="G1506" s="547" t="str">
        <f t="shared" si="468"/>
        <v>A2</v>
      </c>
      <c r="H1506" s="21">
        <f>'Terminated loans'!L696</f>
        <v>39476</v>
      </c>
      <c r="I1506" s="21">
        <f>IF(B1506="VELS",'Terminated loans'!M696,'Terminated loans'!B696)</f>
        <v>40877</v>
      </c>
      <c r="J1506" s="34">
        <f t="shared" si="456"/>
        <v>46</v>
      </c>
      <c r="K1506" s="34">
        <f t="shared" si="453"/>
        <v>154</v>
      </c>
      <c r="L1506" s="34">
        <f t="shared" si="454"/>
        <v>46</v>
      </c>
      <c r="M1506" s="34">
        <f t="shared" si="455"/>
        <v>46</v>
      </c>
      <c r="N1506" s="52">
        <f t="shared" si="467"/>
        <v>46</v>
      </c>
      <c r="O1506" s="318">
        <f>+'Terminated loans'!S696</f>
        <v>301052</v>
      </c>
      <c r="P1506" s="26">
        <f>+'Terminated loans'!T696</f>
        <v>0.05</v>
      </c>
      <c r="Q1506" s="536">
        <f t="shared" si="469"/>
        <v>0.104</v>
      </c>
      <c r="R1506" s="222">
        <f t="shared" si="457"/>
        <v>7205.4069996480011</v>
      </c>
      <c r="S1506" s="36">
        <f t="shared" si="458"/>
        <v>272390.74254048592</v>
      </c>
      <c r="T1506" s="36">
        <f t="shared" si="459"/>
        <v>28661.257459514076</v>
      </c>
      <c r="U1506" s="36">
        <f t="shared" si="460"/>
        <v>59057.979443319491</v>
      </c>
      <c r="V1506" s="36">
        <f t="shared" si="461"/>
        <v>30396.721983808035</v>
      </c>
      <c r="W1506" s="37">
        <f t="shared" si="462"/>
        <v>28661.257459511457</v>
      </c>
      <c r="X1506" s="36">
        <f t="shared" si="463"/>
        <v>28661.257459514076</v>
      </c>
      <c r="Y1506" s="276">
        <f t="shared" si="470"/>
        <v>28661.257459511457</v>
      </c>
      <c r="Z1506" s="36">
        <f t="shared" si="464"/>
        <v>59057.979443319491</v>
      </c>
      <c r="AA1506" s="36">
        <f t="shared" si="465"/>
        <v>30396.721983808035</v>
      </c>
      <c r="AB1506" s="38">
        <f t="shared" si="452"/>
        <v>-2.6193447411060333E-9</v>
      </c>
      <c r="AC1506" s="17"/>
      <c r="AD1506" s="17">
        <f t="shared" si="466"/>
        <v>46</v>
      </c>
      <c r="AH1506" s="103"/>
      <c r="AI1506" s="533"/>
    </row>
    <row r="1507" spans="1:35">
      <c r="A1507" s="533"/>
      <c r="C1507" s="67" t="str">
        <f>'Terminated loans'!F697</f>
        <v>E</v>
      </c>
      <c r="D1507" s="19">
        <f>'Terminated loans'!H697</f>
        <v>143005674</v>
      </c>
      <c r="E1507" s="19">
        <f>'Terminated loans'!I697</f>
        <v>98</v>
      </c>
      <c r="F1507" s="19" t="str">
        <f>'Terminated loans'!J697</f>
        <v xml:space="preserve">GOWREA L/046631                </v>
      </c>
      <c r="G1507" s="547" t="str">
        <f t="shared" si="468"/>
        <v>A2</v>
      </c>
      <c r="H1507" s="21">
        <f>'Terminated loans'!L697</f>
        <v>39297</v>
      </c>
      <c r="I1507" s="21">
        <f>IF(B1507="VELS",'Terminated loans'!M697,'Terminated loans'!B697)</f>
        <v>40877</v>
      </c>
      <c r="J1507" s="34">
        <f t="shared" si="456"/>
        <v>52</v>
      </c>
      <c r="K1507" s="34">
        <f t="shared" si="453"/>
        <v>160</v>
      </c>
      <c r="L1507" s="34">
        <f t="shared" si="454"/>
        <v>52</v>
      </c>
      <c r="M1507" s="34">
        <f t="shared" si="455"/>
        <v>52</v>
      </c>
      <c r="N1507" s="52">
        <f t="shared" si="467"/>
        <v>52</v>
      </c>
      <c r="O1507" s="318">
        <f>+'Terminated loans'!S697</f>
        <v>405920</v>
      </c>
      <c r="P1507" s="26">
        <f>+'Terminated loans'!T697</f>
        <v>0.05</v>
      </c>
      <c r="Q1507" s="536">
        <f t="shared" si="469"/>
        <v>0.104</v>
      </c>
      <c r="R1507" s="222">
        <f t="shared" si="457"/>
        <v>8698.5228634348987</v>
      </c>
      <c r="S1507" s="36">
        <f t="shared" si="458"/>
        <v>362887.33196384896</v>
      </c>
      <c r="T1507" s="36">
        <f t="shared" si="459"/>
        <v>43032.668036151037</v>
      </c>
      <c r="U1507" s="36">
        <f t="shared" si="460"/>
        <v>89435.856934762211</v>
      </c>
      <c r="V1507" s="36">
        <f t="shared" si="461"/>
        <v>46403.188898614724</v>
      </c>
      <c r="W1507" s="37">
        <f t="shared" si="462"/>
        <v>43032.668036147486</v>
      </c>
      <c r="X1507" s="36">
        <f t="shared" si="463"/>
        <v>43032.668036151037</v>
      </c>
      <c r="Y1507" s="276">
        <f t="shared" si="470"/>
        <v>43032.668036147486</v>
      </c>
      <c r="Z1507" s="36">
        <f t="shared" si="464"/>
        <v>89435.856934762211</v>
      </c>
      <c r="AA1507" s="36">
        <f t="shared" si="465"/>
        <v>46403.188898614724</v>
      </c>
      <c r="AB1507" s="38">
        <f t="shared" si="452"/>
        <v>-3.5506673157215118E-9</v>
      </c>
      <c r="AC1507" s="17"/>
      <c r="AD1507" s="17">
        <f t="shared" si="466"/>
        <v>52</v>
      </c>
      <c r="AH1507" s="103"/>
      <c r="AI1507" s="533"/>
    </row>
    <row r="1508" spans="1:35">
      <c r="A1508" s="533"/>
      <c r="C1508" s="67" t="str">
        <f>'Terminated loans'!F698</f>
        <v>E</v>
      </c>
      <c r="D1508" s="19">
        <f>'Terminated loans'!H698</f>
        <v>143011917</v>
      </c>
      <c r="E1508" s="19">
        <f>'Terminated loans'!I698</f>
        <v>99</v>
      </c>
      <c r="F1508" s="19" t="str">
        <f>'Terminated loans'!J698</f>
        <v xml:space="preserve">GOWREA MRS L                   </v>
      </c>
      <c r="G1508" s="547" t="str">
        <f t="shared" si="468"/>
        <v>A1</v>
      </c>
      <c r="H1508" s="21">
        <f>'Terminated loans'!L698</f>
        <v>37916</v>
      </c>
      <c r="I1508" s="21">
        <f>IF(B1508="VELS",'Terminated loans'!M698,'Terminated loans'!B698)</f>
        <v>40877</v>
      </c>
      <c r="J1508" s="34">
        <f t="shared" si="456"/>
        <v>97</v>
      </c>
      <c r="K1508" s="34">
        <f t="shared" si="453"/>
        <v>205</v>
      </c>
      <c r="L1508" s="34">
        <f t="shared" si="454"/>
        <v>97</v>
      </c>
      <c r="M1508" s="34">
        <f t="shared" si="455"/>
        <v>97</v>
      </c>
      <c r="N1508" s="52">
        <f t="shared" si="467"/>
        <v>97</v>
      </c>
      <c r="O1508" s="318">
        <f>+'Terminated loans'!S698</f>
        <v>1260720</v>
      </c>
      <c r="P1508" s="26">
        <f>+'Terminated loans'!T698</f>
        <v>0.03</v>
      </c>
      <c r="Q1508" s="536">
        <f t="shared" si="469"/>
        <v>8.6499999999999994E-2</v>
      </c>
      <c r="R1508" s="222">
        <f t="shared" si="457"/>
        <v>14652.804069337069</v>
      </c>
      <c r="S1508" s="36">
        <f t="shared" si="458"/>
        <v>1019984.3979196071</v>
      </c>
      <c r="T1508" s="36">
        <f t="shared" si="459"/>
        <v>240735.60208039288</v>
      </c>
      <c r="U1508" s="36">
        <f t="shared" si="460"/>
        <v>401337.59680607775</v>
      </c>
      <c r="V1508" s="36">
        <f t="shared" si="461"/>
        <v>160601.99472569604</v>
      </c>
      <c r="W1508" s="37">
        <f t="shared" si="462"/>
        <v>240735.60208038171</v>
      </c>
      <c r="X1508" s="36">
        <f t="shared" si="463"/>
        <v>240735.60208039288</v>
      </c>
      <c r="Y1508" s="276">
        <f t="shared" si="470"/>
        <v>240735.60208038171</v>
      </c>
      <c r="Z1508" s="36">
        <f t="shared" si="464"/>
        <v>401337.59680607775</v>
      </c>
      <c r="AA1508" s="36">
        <f t="shared" si="465"/>
        <v>160601.99472569604</v>
      </c>
      <c r="AB1508" s="38">
        <f t="shared" si="452"/>
        <v>-1.1175870895385742E-8</v>
      </c>
      <c r="AC1508" s="17"/>
      <c r="AD1508" s="17">
        <f t="shared" si="466"/>
        <v>97</v>
      </c>
      <c r="AH1508" s="103"/>
      <c r="AI1508" s="533"/>
    </row>
    <row r="1509" spans="1:35">
      <c r="A1509" s="533"/>
      <c r="C1509" s="67" t="str">
        <f>'Terminated loans'!F699</f>
        <v>N</v>
      </c>
      <c r="D1509" s="19">
        <f>'Terminated loans'!H699</f>
        <v>143013634</v>
      </c>
      <c r="E1509" s="19">
        <f>'Terminated loans'!I699</f>
        <v>98</v>
      </c>
      <c r="F1509" s="19" t="str">
        <f>'Terminated loans'!J699</f>
        <v xml:space="preserve">TONTA J M W                    </v>
      </c>
      <c r="G1509" s="547" t="str">
        <f t="shared" si="468"/>
        <v>A2</v>
      </c>
      <c r="H1509" s="21">
        <f>'Terminated loans'!L699</f>
        <v>39755</v>
      </c>
      <c r="I1509" s="21">
        <f>IF(B1509="VELS",'Terminated loans'!M699,'Terminated loans'!B699)</f>
        <v>40876</v>
      </c>
      <c r="J1509" s="34">
        <f t="shared" si="456"/>
        <v>37</v>
      </c>
      <c r="K1509" s="34">
        <f t="shared" si="453"/>
        <v>145</v>
      </c>
      <c r="L1509" s="34">
        <f t="shared" si="454"/>
        <v>37</v>
      </c>
      <c r="M1509" s="34">
        <f t="shared" si="455"/>
        <v>37</v>
      </c>
      <c r="N1509" s="52">
        <f t="shared" si="467"/>
        <v>37</v>
      </c>
      <c r="O1509" s="318">
        <f>+'Terminated loans'!S699</f>
        <v>90000</v>
      </c>
      <c r="P1509" s="26">
        <f>+'Terminated loans'!T699</f>
        <v>0.05</v>
      </c>
      <c r="Q1509" s="536">
        <f t="shared" si="469"/>
        <v>0.104</v>
      </c>
      <c r="R1509" s="222">
        <f t="shared" si="457"/>
        <v>2629.8022919368882</v>
      </c>
      <c r="S1509" s="36">
        <f t="shared" si="458"/>
        <v>82939.40598956398</v>
      </c>
      <c r="T1509" s="36">
        <f t="shared" si="459"/>
        <v>7060.5940104360197</v>
      </c>
      <c r="U1509" s="36">
        <f t="shared" si="460"/>
        <v>14363.278812100063</v>
      </c>
      <c r="V1509" s="36">
        <f t="shared" si="461"/>
        <v>7302.6848016648728</v>
      </c>
      <c r="W1509" s="37">
        <f t="shared" si="462"/>
        <v>7060.5940104351903</v>
      </c>
      <c r="X1509" s="36">
        <f t="shared" si="463"/>
        <v>7060.5940104360197</v>
      </c>
      <c r="Y1509" s="276">
        <f t="shared" si="470"/>
        <v>7060.5940104351903</v>
      </c>
      <c r="Z1509" s="36">
        <f t="shared" si="464"/>
        <v>14363.278812100063</v>
      </c>
      <c r="AA1509" s="36">
        <f t="shared" si="465"/>
        <v>7302.6848016648728</v>
      </c>
      <c r="AB1509" s="38">
        <f t="shared" si="452"/>
        <v>-8.2945916801691055E-10</v>
      </c>
      <c r="AC1509" s="17"/>
      <c r="AD1509" s="17">
        <f t="shared" si="466"/>
        <v>37</v>
      </c>
      <c r="AH1509" s="103"/>
      <c r="AI1509" s="533"/>
    </row>
    <row r="1510" spans="1:35">
      <c r="A1510" s="533"/>
      <c r="C1510" s="67" t="str">
        <f>'Terminated loans'!F700</f>
        <v>N</v>
      </c>
      <c r="D1510" s="19">
        <f>'Terminated loans'!H700</f>
        <v>143016765</v>
      </c>
      <c r="E1510" s="19">
        <f>'Terminated loans'!I700</f>
        <v>98</v>
      </c>
      <c r="F1510" s="19" t="str">
        <f>'Terminated loans'!J700</f>
        <v xml:space="preserve">YADALLEE F/041622              </v>
      </c>
      <c r="G1510" s="547" t="str">
        <f t="shared" si="468"/>
        <v>A2</v>
      </c>
      <c r="H1510" s="21">
        <f>'Terminated loans'!L700</f>
        <v>39036</v>
      </c>
      <c r="I1510" s="21">
        <f>IF(B1510="VELS",'Terminated loans'!M700,'Terminated loans'!B700)</f>
        <v>40839</v>
      </c>
      <c r="J1510" s="34">
        <f t="shared" si="456"/>
        <v>59</v>
      </c>
      <c r="K1510" s="34">
        <f t="shared" si="453"/>
        <v>169</v>
      </c>
      <c r="L1510" s="34">
        <f t="shared" si="454"/>
        <v>59</v>
      </c>
      <c r="M1510" s="34">
        <f t="shared" si="455"/>
        <v>59</v>
      </c>
      <c r="N1510" s="52">
        <f t="shared" si="467"/>
        <v>59</v>
      </c>
      <c r="O1510" s="318">
        <f>+'Terminated loans'!S700</f>
        <v>177362</v>
      </c>
      <c r="P1510" s="26">
        <f>+'Terminated loans'!T700</f>
        <v>0.05</v>
      </c>
      <c r="Q1510" s="536">
        <f t="shared" si="469"/>
        <v>0.104</v>
      </c>
      <c r="R1510" s="222">
        <f t="shared" si="457"/>
        <v>3396.9910235969869</v>
      </c>
      <c r="S1510" s="36">
        <f t="shared" si="458"/>
        <v>156385.15711614501</v>
      </c>
      <c r="T1510" s="36">
        <f t="shared" si="459"/>
        <v>20976.842883854988</v>
      </c>
      <c r="U1510" s="36">
        <f t="shared" si="460"/>
        <v>44037.313276075642</v>
      </c>
      <c r="V1510" s="36">
        <f t="shared" si="461"/>
        <v>23060.470392222225</v>
      </c>
      <c r="W1510" s="37">
        <f t="shared" si="462"/>
        <v>20976.842883853416</v>
      </c>
      <c r="X1510" s="36">
        <f t="shared" si="463"/>
        <v>20976.842883854988</v>
      </c>
      <c r="Y1510" s="276">
        <f t="shared" si="470"/>
        <v>20976.842883853416</v>
      </c>
      <c r="Z1510" s="36">
        <f t="shared" si="464"/>
        <v>44037.313276075642</v>
      </c>
      <c r="AA1510" s="36">
        <f t="shared" si="465"/>
        <v>23060.470392222225</v>
      </c>
      <c r="AB1510" s="38">
        <f t="shared" ref="AB1510:AB1573" si="471">IF(ISERROR(Z1510-AA1510-T1510),"CHECK",Z1510-AA1510-T1510)</f>
        <v>-1.57160684466362E-9</v>
      </c>
      <c r="AC1510" s="17"/>
      <c r="AD1510" s="17">
        <f t="shared" si="466"/>
        <v>59</v>
      </c>
      <c r="AH1510" s="103"/>
      <c r="AI1510" s="533"/>
    </row>
    <row r="1511" spans="1:35">
      <c r="A1511" s="533"/>
      <c r="C1511" s="67" t="str">
        <f>'Terminated loans'!F701</f>
        <v>E</v>
      </c>
      <c r="D1511" s="19">
        <f>'Terminated loans'!H701</f>
        <v>143017133</v>
      </c>
      <c r="E1511" s="19">
        <f>'Terminated loans'!I701</f>
        <v>99</v>
      </c>
      <c r="F1511" s="19" t="str">
        <f>'Terminated loans'!J701</f>
        <v xml:space="preserve">JAHANGEER MR I M               </v>
      </c>
      <c r="G1511" s="547" t="str">
        <f t="shared" si="468"/>
        <v>A1</v>
      </c>
      <c r="H1511" s="21">
        <f>'Terminated loans'!L701</f>
        <v>38334</v>
      </c>
      <c r="I1511" s="21">
        <f>IF(B1511="VELS",'Terminated loans'!M701,'Terminated loans'!B701)</f>
        <v>40877</v>
      </c>
      <c r="J1511" s="34">
        <f t="shared" si="456"/>
        <v>84</v>
      </c>
      <c r="K1511" s="34">
        <f t="shared" si="453"/>
        <v>192</v>
      </c>
      <c r="L1511" s="34">
        <f t="shared" si="454"/>
        <v>84</v>
      </c>
      <c r="M1511" s="34">
        <f t="shared" si="455"/>
        <v>84</v>
      </c>
      <c r="N1511" s="52">
        <f t="shared" si="467"/>
        <v>84</v>
      </c>
      <c r="O1511" s="318">
        <f>+'Terminated loans'!S701</f>
        <v>65000</v>
      </c>
      <c r="P1511" s="26">
        <f>+'Terminated loans'!T701</f>
        <v>0.03</v>
      </c>
      <c r="Q1511" s="536">
        <f t="shared" si="469"/>
        <v>8.6499999999999994E-2</v>
      </c>
      <c r="R1511" s="222">
        <f t="shared" si="457"/>
        <v>858.86450425501539</v>
      </c>
      <c r="S1511" s="36">
        <f t="shared" si="458"/>
        <v>53975.831131158309</v>
      </c>
      <c r="T1511" s="36">
        <f t="shared" si="459"/>
        <v>11024.168868841691</v>
      </c>
      <c r="U1511" s="36">
        <f t="shared" si="460"/>
        <v>18168.787226262408</v>
      </c>
      <c r="V1511" s="36">
        <f t="shared" si="461"/>
        <v>7144.6183574212919</v>
      </c>
      <c r="W1511" s="37">
        <f t="shared" si="462"/>
        <v>11024.168868841116</v>
      </c>
      <c r="X1511" s="36">
        <f t="shared" si="463"/>
        <v>11024.168868841691</v>
      </c>
      <c r="Y1511" s="276">
        <f t="shared" si="470"/>
        <v>11024.168868841116</v>
      </c>
      <c r="Z1511" s="36">
        <f t="shared" si="464"/>
        <v>18168.787226262408</v>
      </c>
      <c r="AA1511" s="36">
        <f t="shared" si="465"/>
        <v>7144.6183574212919</v>
      </c>
      <c r="AB1511" s="38">
        <f t="shared" si="471"/>
        <v>-5.7480065152049065E-10</v>
      </c>
      <c r="AC1511" s="17"/>
      <c r="AD1511" s="17">
        <f t="shared" si="466"/>
        <v>84</v>
      </c>
      <c r="AH1511" s="103"/>
      <c r="AI1511" s="533"/>
    </row>
    <row r="1512" spans="1:35">
      <c r="A1512" s="533"/>
      <c r="C1512" s="67" t="str">
        <f>'Terminated loans'!F702</f>
        <v>N</v>
      </c>
      <c r="D1512" s="19">
        <f>'Terminated loans'!H702</f>
        <v>143024660</v>
      </c>
      <c r="E1512" s="19">
        <f>'Terminated loans'!I702</f>
        <v>98</v>
      </c>
      <c r="F1512" s="19" t="str">
        <f>'Terminated loans'!J702</f>
        <v xml:space="preserve">REEGA A /31947                 </v>
      </c>
      <c r="G1512" s="547" t="str">
        <f t="shared" si="468"/>
        <v>A2</v>
      </c>
      <c r="H1512" s="21">
        <f>'Terminated loans'!L702</f>
        <v>38309</v>
      </c>
      <c r="I1512" s="21">
        <f>IF(B1512="VELS",'Terminated loans'!M702,'Terminated loans'!B702)</f>
        <v>40839</v>
      </c>
      <c r="J1512" s="34">
        <f t="shared" si="456"/>
        <v>83</v>
      </c>
      <c r="K1512" s="34">
        <f t="shared" ref="K1512:K1575" si="472">ROUND(($I$35-H1512)/365*12,0)</f>
        <v>193</v>
      </c>
      <c r="L1512" s="34">
        <f t="shared" ref="L1512:L1575" si="473">IF(B1512="VELS",J1512,IF(J1512&gt;(IF(OR(E1512=4,E1512=99),$J$3,IF(E1512=97,$J$6,IF(E1512=98,$J$5,"Check")))),(IF(OR(E1512=4,E1512=99),$J$3,IF(E1512=97,$J$6,IF(E1512=98,$J$5,"Check")))),J1512))</f>
        <v>60</v>
      </c>
      <c r="M1512" s="34">
        <f t="shared" ref="M1512:M1575" si="474">IF(K1512&gt;L1512,L1512,K1512)</f>
        <v>60</v>
      </c>
      <c r="N1512" s="52">
        <f t="shared" si="467"/>
        <v>60</v>
      </c>
      <c r="O1512" s="318">
        <f>+'Terminated loans'!S702</f>
        <v>321763</v>
      </c>
      <c r="P1512" s="26">
        <f>+'Terminated loans'!T702</f>
        <v>0.05</v>
      </c>
      <c r="Q1512" s="536">
        <f t="shared" si="469"/>
        <v>0.104</v>
      </c>
      <c r="R1512" s="222">
        <f t="shared" si="457"/>
        <v>6072.0647509978908</v>
      </c>
      <c r="S1512" s="36">
        <f t="shared" si="458"/>
        <v>283153.9220066854</v>
      </c>
      <c r="T1512" s="36">
        <f t="shared" si="459"/>
        <v>38609.077993314597</v>
      </c>
      <c r="U1512" s="36">
        <f t="shared" si="460"/>
        <v>81169.963053185376</v>
      </c>
      <c r="V1512" s="36">
        <f t="shared" si="461"/>
        <v>42560.885059873457</v>
      </c>
      <c r="W1512" s="37">
        <f t="shared" si="462"/>
        <v>38609.077993311919</v>
      </c>
      <c r="X1512" s="36">
        <f t="shared" si="463"/>
        <v>38609.077993314597</v>
      </c>
      <c r="Y1512" s="276">
        <f t="shared" si="470"/>
        <v>38609.077993311919</v>
      </c>
      <c r="Z1512" s="36">
        <f t="shared" si="464"/>
        <v>81169.963053185376</v>
      </c>
      <c r="AA1512" s="36">
        <f t="shared" si="465"/>
        <v>42560.885059873457</v>
      </c>
      <c r="AB1512" s="38">
        <f t="shared" si="471"/>
        <v>-2.6775524020195007E-9</v>
      </c>
      <c r="AC1512" s="17"/>
      <c r="AD1512" s="17">
        <f t="shared" si="466"/>
        <v>60</v>
      </c>
      <c r="AH1512" s="103"/>
      <c r="AI1512" s="533"/>
    </row>
    <row r="1513" spans="1:35">
      <c r="A1513" s="533"/>
      <c r="C1513" s="67" t="str">
        <f>'Terminated loans'!F703</f>
        <v>E</v>
      </c>
      <c r="D1513" s="19">
        <f>'Terminated loans'!H703</f>
        <v>143028399</v>
      </c>
      <c r="E1513" s="19">
        <f>'Terminated loans'!I703</f>
        <v>98</v>
      </c>
      <c r="F1513" s="19" t="str">
        <f>'Terminated loans'!J703</f>
        <v xml:space="preserve">RAMCHURN K/055029              </v>
      </c>
      <c r="G1513" s="547" t="str">
        <f t="shared" si="468"/>
        <v>A2</v>
      </c>
      <c r="H1513" s="21">
        <f>'Terminated loans'!L703</f>
        <v>39535</v>
      </c>
      <c r="I1513" s="21">
        <f>IF(B1513="VELS",'Terminated loans'!M703,'Terminated loans'!B703)</f>
        <v>40877</v>
      </c>
      <c r="J1513" s="34">
        <f t="shared" si="456"/>
        <v>44</v>
      </c>
      <c r="K1513" s="34">
        <f t="shared" si="472"/>
        <v>152</v>
      </c>
      <c r="L1513" s="34">
        <f t="shared" si="473"/>
        <v>44</v>
      </c>
      <c r="M1513" s="34">
        <f t="shared" si="474"/>
        <v>44</v>
      </c>
      <c r="N1513" s="52">
        <f t="shared" si="467"/>
        <v>44</v>
      </c>
      <c r="O1513" s="318">
        <f>+'Terminated loans'!S703</f>
        <v>389984</v>
      </c>
      <c r="P1513" s="26">
        <f>+'Terminated loans'!T703</f>
        <v>0.05</v>
      </c>
      <c r="Q1513" s="536">
        <f t="shared" si="469"/>
        <v>0.104</v>
      </c>
      <c r="R1513" s="222">
        <f t="shared" si="457"/>
        <v>9718.9517338406222</v>
      </c>
      <c r="S1513" s="36">
        <f t="shared" si="458"/>
        <v>354285.86399847164</v>
      </c>
      <c r="T1513" s="36">
        <f t="shared" si="459"/>
        <v>35698.136001528357</v>
      </c>
      <c r="U1513" s="36">
        <f t="shared" si="460"/>
        <v>73348.012290512212</v>
      </c>
      <c r="V1513" s="36">
        <f t="shared" si="461"/>
        <v>37649.876288987405</v>
      </c>
      <c r="W1513" s="37">
        <f t="shared" si="462"/>
        <v>35698.136001524806</v>
      </c>
      <c r="X1513" s="36">
        <f t="shared" si="463"/>
        <v>35698.136001528357</v>
      </c>
      <c r="Y1513" s="276">
        <f t="shared" si="470"/>
        <v>35698.136001524806</v>
      </c>
      <c r="Z1513" s="36">
        <f t="shared" si="464"/>
        <v>73348.012290512212</v>
      </c>
      <c r="AA1513" s="36">
        <f t="shared" si="465"/>
        <v>37649.876288987405</v>
      </c>
      <c r="AB1513" s="38">
        <f t="shared" si="471"/>
        <v>-3.5506673157215118E-9</v>
      </c>
      <c r="AC1513" s="17"/>
      <c r="AD1513" s="17">
        <f t="shared" si="466"/>
        <v>44</v>
      </c>
      <c r="AH1513" s="103"/>
      <c r="AI1513" s="533"/>
    </row>
    <row r="1514" spans="1:35">
      <c r="A1514" s="533"/>
      <c r="C1514" s="67" t="str">
        <f>'Terminated loans'!F704</f>
        <v>E</v>
      </c>
      <c r="D1514" s="19">
        <f>'Terminated loans'!H704</f>
        <v>143035948</v>
      </c>
      <c r="E1514" s="19">
        <f>'Terminated loans'!I704</f>
        <v>99</v>
      </c>
      <c r="F1514" s="19" t="str">
        <f>'Terminated loans'!J704</f>
        <v xml:space="preserve">APPADOO N (SL 1410)            </v>
      </c>
      <c r="G1514" s="547" t="str">
        <f t="shared" si="468"/>
        <v>A1</v>
      </c>
      <c r="H1514" s="21">
        <f>'Terminated loans'!L704</f>
        <v>39989</v>
      </c>
      <c r="I1514" s="21">
        <f>IF(B1514="VELS",'Terminated loans'!M704,'Terminated loans'!B704)</f>
        <v>40877</v>
      </c>
      <c r="J1514" s="34">
        <f t="shared" si="456"/>
        <v>29</v>
      </c>
      <c r="K1514" s="34">
        <f t="shared" si="472"/>
        <v>137</v>
      </c>
      <c r="L1514" s="34">
        <f t="shared" si="473"/>
        <v>29</v>
      </c>
      <c r="M1514" s="34">
        <f t="shared" si="474"/>
        <v>29</v>
      </c>
      <c r="N1514" s="52">
        <f t="shared" si="467"/>
        <v>29</v>
      </c>
      <c r="O1514" s="318">
        <f>+'Terminated loans'!S704</f>
        <v>1670050</v>
      </c>
      <c r="P1514" s="26">
        <f>+'Terminated loans'!T704</f>
        <v>0.03</v>
      </c>
      <c r="Q1514" s="536">
        <f t="shared" si="469"/>
        <v>8.6499999999999994E-2</v>
      </c>
      <c r="R1514" s="222">
        <f t="shared" si="457"/>
        <v>59772.639525844948</v>
      </c>
      <c r="S1514" s="36">
        <f t="shared" si="458"/>
        <v>1559174.225334804</v>
      </c>
      <c r="T1514" s="36">
        <f t="shared" si="459"/>
        <v>110875.77466519596</v>
      </c>
      <c r="U1514" s="36">
        <f t="shared" si="460"/>
        <v>174232.3209146806</v>
      </c>
      <c r="V1514" s="36">
        <f t="shared" si="461"/>
        <v>63356.546249503735</v>
      </c>
      <c r="W1514" s="37">
        <f t="shared" si="462"/>
        <v>110875.77466517687</v>
      </c>
      <c r="X1514" s="36">
        <f t="shared" si="463"/>
        <v>110875.77466519596</v>
      </c>
      <c r="Y1514" s="276">
        <f t="shared" si="470"/>
        <v>110875.77466517687</v>
      </c>
      <c r="Z1514" s="36">
        <f t="shared" si="464"/>
        <v>174232.3209146806</v>
      </c>
      <c r="AA1514" s="36">
        <f t="shared" si="465"/>
        <v>63356.546249503735</v>
      </c>
      <c r="AB1514" s="38">
        <f t="shared" si="471"/>
        <v>-1.909211277961731E-8</v>
      </c>
      <c r="AC1514" s="17"/>
      <c r="AD1514" s="17">
        <f t="shared" si="466"/>
        <v>29</v>
      </c>
      <c r="AH1514" s="103"/>
      <c r="AI1514" s="533"/>
    </row>
    <row r="1515" spans="1:35">
      <c r="A1515" s="533"/>
      <c r="C1515" s="67" t="str">
        <f>'Terminated loans'!F705</f>
        <v>E</v>
      </c>
      <c r="D1515" s="19">
        <f>'Terminated loans'!H705</f>
        <v>143037452</v>
      </c>
      <c r="E1515" s="19">
        <f>'Terminated loans'!I705</f>
        <v>98</v>
      </c>
      <c r="F1515" s="19" t="str">
        <f>'Terminated loans'!J705</f>
        <v xml:space="preserve">TSANG MANG KIN I K             </v>
      </c>
      <c r="G1515" s="547" t="str">
        <f t="shared" si="468"/>
        <v>A2</v>
      </c>
      <c r="H1515" s="21">
        <f>'Terminated loans'!L705</f>
        <v>40007</v>
      </c>
      <c r="I1515" s="21">
        <f>IF(B1515="VELS",'Terminated loans'!M705,'Terminated loans'!B705)</f>
        <v>40877</v>
      </c>
      <c r="J1515" s="34">
        <f t="shared" si="456"/>
        <v>29</v>
      </c>
      <c r="K1515" s="34">
        <f t="shared" si="472"/>
        <v>137</v>
      </c>
      <c r="L1515" s="34">
        <f t="shared" si="473"/>
        <v>29</v>
      </c>
      <c r="M1515" s="34">
        <f t="shared" si="474"/>
        <v>29</v>
      </c>
      <c r="N1515" s="52">
        <f t="shared" si="467"/>
        <v>29</v>
      </c>
      <c r="O1515" s="318">
        <f>+'Terminated loans'!S705</f>
        <v>147795</v>
      </c>
      <c r="P1515" s="26">
        <f>+'Terminated loans'!T705</f>
        <v>0.05</v>
      </c>
      <c r="Q1515" s="536">
        <f t="shared" si="469"/>
        <v>0.104</v>
      </c>
      <c r="R1515" s="222">
        <f t="shared" si="457"/>
        <v>5421.082167286876</v>
      </c>
      <c r="S1515" s="36">
        <f t="shared" si="458"/>
        <v>138484.20990834775</v>
      </c>
      <c r="T1515" s="36">
        <f t="shared" si="459"/>
        <v>9310.7900916522485</v>
      </c>
      <c r="U1515" s="36">
        <f t="shared" si="460"/>
        <v>18727.17294297021</v>
      </c>
      <c r="V1515" s="36">
        <f t="shared" si="461"/>
        <v>9416.3828513193876</v>
      </c>
      <c r="W1515" s="37">
        <f t="shared" si="462"/>
        <v>9310.7900916508224</v>
      </c>
      <c r="X1515" s="36">
        <f t="shared" si="463"/>
        <v>9310.7900916522485</v>
      </c>
      <c r="Y1515" s="276">
        <f t="shared" si="470"/>
        <v>9310.7900916508224</v>
      </c>
      <c r="Z1515" s="36">
        <f t="shared" si="464"/>
        <v>18727.17294297021</v>
      </c>
      <c r="AA1515" s="36">
        <f t="shared" si="465"/>
        <v>9416.3828513193876</v>
      </c>
      <c r="AB1515" s="38">
        <f t="shared" si="471"/>
        <v>-1.4260876923799515E-9</v>
      </c>
      <c r="AC1515" s="17"/>
      <c r="AD1515" s="17">
        <f t="shared" si="466"/>
        <v>29</v>
      </c>
      <c r="AH1515" s="103"/>
      <c r="AI1515" s="533"/>
    </row>
    <row r="1516" spans="1:35">
      <c r="A1516" s="533"/>
      <c r="C1516" s="67" t="str">
        <f>'Terminated loans'!F706</f>
        <v>E</v>
      </c>
      <c r="D1516" s="19">
        <f>'Terminated loans'!H706</f>
        <v>143038203</v>
      </c>
      <c r="E1516" s="19">
        <f>'Terminated loans'!I706</f>
        <v>98</v>
      </c>
      <c r="F1516" s="19" t="str">
        <f>'Terminated loans'!J706</f>
        <v xml:space="preserve">GAJANAH P                      </v>
      </c>
      <c r="G1516" s="547" t="str">
        <f t="shared" si="468"/>
        <v>A2</v>
      </c>
      <c r="H1516" s="21">
        <f>'Terminated loans'!L706</f>
        <v>40042</v>
      </c>
      <c r="I1516" s="21">
        <f>IF(B1516="VELS",'Terminated loans'!M706,'Terminated loans'!B706)</f>
        <v>40877</v>
      </c>
      <c r="J1516" s="34">
        <f t="shared" si="456"/>
        <v>27</v>
      </c>
      <c r="K1516" s="34">
        <f t="shared" si="472"/>
        <v>136</v>
      </c>
      <c r="L1516" s="34">
        <f t="shared" si="473"/>
        <v>27</v>
      </c>
      <c r="M1516" s="34">
        <f t="shared" si="474"/>
        <v>27</v>
      </c>
      <c r="N1516" s="52">
        <f t="shared" si="467"/>
        <v>27</v>
      </c>
      <c r="O1516" s="318">
        <f>+'Terminated loans'!S706</f>
        <v>162343</v>
      </c>
      <c r="P1516" s="26">
        <f>+'Terminated loans'!T706</f>
        <v>0.05</v>
      </c>
      <c r="Q1516" s="536">
        <f t="shared" si="469"/>
        <v>0.104</v>
      </c>
      <c r="R1516" s="222">
        <f t="shared" si="457"/>
        <v>6369.7630917950719</v>
      </c>
      <c r="S1516" s="36">
        <f t="shared" si="458"/>
        <v>152756.67984686</v>
      </c>
      <c r="T1516" s="36">
        <f t="shared" si="459"/>
        <v>9586.3201531399973</v>
      </c>
      <c r="U1516" s="36">
        <f t="shared" si="460"/>
        <v>19226.923631605314</v>
      </c>
      <c r="V1516" s="36">
        <f t="shared" si="461"/>
        <v>9640.6034784669173</v>
      </c>
      <c r="W1516" s="37">
        <f t="shared" si="462"/>
        <v>9586.3201531383966</v>
      </c>
      <c r="X1516" s="36">
        <f t="shared" si="463"/>
        <v>9586.3201531399973</v>
      </c>
      <c r="Y1516" s="276">
        <f t="shared" si="470"/>
        <v>9586.3201531383966</v>
      </c>
      <c r="Z1516" s="36">
        <f t="shared" si="464"/>
        <v>19226.923631605314</v>
      </c>
      <c r="AA1516" s="36">
        <f t="shared" si="465"/>
        <v>9640.6034784669173</v>
      </c>
      <c r="AB1516" s="38">
        <f t="shared" si="471"/>
        <v>-1.6007106751203537E-9</v>
      </c>
      <c r="AC1516" s="17"/>
      <c r="AD1516" s="17">
        <f t="shared" si="466"/>
        <v>27</v>
      </c>
      <c r="AH1516" s="103"/>
      <c r="AI1516" s="533"/>
    </row>
    <row r="1517" spans="1:35">
      <c r="A1517" s="533"/>
      <c r="C1517" s="67" t="str">
        <f>'Terminated loans'!F707</f>
        <v>E</v>
      </c>
      <c r="D1517" s="19">
        <f>'Terminated loans'!H707</f>
        <v>143039455</v>
      </c>
      <c r="E1517" s="19">
        <f>'Terminated loans'!I707</f>
        <v>99</v>
      </c>
      <c r="F1517" s="19" t="str">
        <f>'Terminated loans'!J707</f>
        <v xml:space="preserve">PATHAPERMAL D(SL 1678)         </v>
      </c>
      <c r="G1517" s="547" t="str">
        <f t="shared" si="468"/>
        <v>A1</v>
      </c>
      <c r="H1517" s="21">
        <f>'Terminated loans'!L707</f>
        <v>40105</v>
      </c>
      <c r="I1517" s="21">
        <f>IF(B1517="VELS",'Terminated loans'!M707,'Terminated loans'!B707)</f>
        <v>40877</v>
      </c>
      <c r="J1517" s="34">
        <f t="shared" si="456"/>
        <v>25</v>
      </c>
      <c r="K1517" s="34">
        <f t="shared" si="472"/>
        <v>133</v>
      </c>
      <c r="L1517" s="34">
        <f t="shared" si="473"/>
        <v>25</v>
      </c>
      <c r="M1517" s="34">
        <f t="shared" si="474"/>
        <v>25</v>
      </c>
      <c r="N1517" s="52">
        <f t="shared" si="467"/>
        <v>25</v>
      </c>
      <c r="O1517" s="318">
        <f>+'Terminated loans'!S707</f>
        <v>3500204</v>
      </c>
      <c r="P1517" s="26">
        <f>+'Terminated loans'!T707</f>
        <v>0.03</v>
      </c>
      <c r="Q1517" s="536">
        <f t="shared" si="469"/>
        <v>8.6499999999999994E-2</v>
      </c>
      <c r="R1517" s="222">
        <f t="shared" si="457"/>
        <v>144603.86811252136</v>
      </c>
      <c r="S1517" s="36">
        <f t="shared" si="458"/>
        <v>3297245.177921047</v>
      </c>
      <c r="T1517" s="36">
        <f t="shared" si="459"/>
        <v>202958.82207895303</v>
      </c>
      <c r="U1517" s="36">
        <f t="shared" si="460"/>
        <v>317851.52489195066</v>
      </c>
      <c r="V1517" s="36">
        <f t="shared" si="461"/>
        <v>114892.70281303441</v>
      </c>
      <c r="W1517" s="37">
        <f t="shared" si="462"/>
        <v>202958.82207891624</v>
      </c>
      <c r="X1517" s="36">
        <f t="shared" si="463"/>
        <v>202958.82207895303</v>
      </c>
      <c r="Y1517" s="276">
        <f t="shared" si="470"/>
        <v>202958.82207891624</v>
      </c>
      <c r="Z1517" s="36">
        <f t="shared" si="464"/>
        <v>317851.52489195066</v>
      </c>
      <c r="AA1517" s="36">
        <f t="shared" si="465"/>
        <v>114892.70281303441</v>
      </c>
      <c r="AB1517" s="38">
        <f t="shared" si="471"/>
        <v>-3.6787241697311401E-8</v>
      </c>
      <c r="AC1517" s="17"/>
      <c r="AD1517" s="17">
        <f t="shared" si="466"/>
        <v>25</v>
      </c>
      <c r="AH1517" s="103"/>
      <c r="AI1517" s="533"/>
    </row>
    <row r="1518" spans="1:35">
      <c r="A1518" s="533"/>
      <c r="C1518" s="67" t="str">
        <f>'Terminated loans'!F708</f>
        <v>E</v>
      </c>
      <c r="D1518" s="19">
        <f>'Terminated loans'!H708</f>
        <v>143041697</v>
      </c>
      <c r="E1518" s="19">
        <f>'Terminated loans'!I708</f>
        <v>99</v>
      </c>
      <c r="F1518" s="19" t="str">
        <f>'Terminated loans'!J708</f>
        <v xml:space="preserve">JAHANGEER M.I                  </v>
      </c>
      <c r="G1518" s="547" t="str">
        <f t="shared" si="468"/>
        <v>A1</v>
      </c>
      <c r="H1518" s="21">
        <f>'Terminated loans'!L708</f>
        <v>38951</v>
      </c>
      <c r="I1518" s="21">
        <f>IF(B1518="VELS",'Terminated loans'!M708,'Terminated loans'!B708)</f>
        <v>40877</v>
      </c>
      <c r="J1518" s="34">
        <f t="shared" ref="J1518:J1581" si="475">ROUND((I1518-H1518)/365*12,0)</f>
        <v>63</v>
      </c>
      <c r="K1518" s="34">
        <f t="shared" si="472"/>
        <v>171</v>
      </c>
      <c r="L1518" s="34">
        <f t="shared" si="473"/>
        <v>63</v>
      </c>
      <c r="M1518" s="34">
        <f t="shared" si="474"/>
        <v>63</v>
      </c>
      <c r="N1518" s="52">
        <f t="shared" si="467"/>
        <v>63</v>
      </c>
      <c r="O1518" s="318">
        <f>+'Terminated loans'!S708</f>
        <v>703755</v>
      </c>
      <c r="P1518" s="26">
        <f>+'Terminated loans'!T708</f>
        <v>0.03</v>
      </c>
      <c r="Q1518" s="536">
        <f t="shared" si="469"/>
        <v>8.6499999999999994E-2</v>
      </c>
      <c r="R1518" s="222">
        <f t="shared" ref="R1518:R1581" si="476">PMT(P1518/12,L1518,-O1518,0,0)</f>
        <v>12087.419255971739</v>
      </c>
      <c r="S1518" s="36">
        <f t="shared" ref="S1518:S1581" si="477">(-PV(Q1518/12,L1518,R1518,0,0))</f>
        <v>610315.06961841288</v>
      </c>
      <c r="T1518" s="36">
        <f t="shared" ref="T1518:T1581" si="478">O1518-S1518</f>
        <v>93439.930381587124</v>
      </c>
      <c r="U1518" s="36">
        <f t="shared" ref="U1518:U1581" si="479">-IF(OR(Q1518="",Q1518=0),0,(CUMIPMT(Q1518/12,L1518,S1518,1,M1518,0)))</f>
        <v>151192.34350780002</v>
      </c>
      <c r="V1518" s="36">
        <f t="shared" ref="V1518:V1581" si="480">-IF(OR(P1518="",P1518=0),0,(CUMIPMT(P1518/12,L1518,O1518,1,M1518,0)))</f>
        <v>57752.413126219413</v>
      </c>
      <c r="W1518" s="37">
        <f t="shared" ref="W1518:W1581" si="481">IF(ISERROR(U1518-V1518),0,U1518-V1518)</f>
        <v>93439.930381580605</v>
      </c>
      <c r="X1518" s="36">
        <f t="shared" ref="X1518:X1581" si="482">IF(C1518="O",T1518/AD1518*N1518,T1518)</f>
        <v>93439.930381587124</v>
      </c>
      <c r="Y1518" s="276">
        <f t="shared" si="470"/>
        <v>93439.930381580605</v>
      </c>
      <c r="Z1518" s="36">
        <f t="shared" ref="Z1518:Z1581" si="483">-IF(OR(Q1518="",Q1518=0),0,(CUMIPMT(Q1518/12,L1518,S1518,1,L1518,0)))</f>
        <v>151192.34350780002</v>
      </c>
      <c r="AA1518" s="36">
        <f t="shared" ref="AA1518:AA1581" si="484">-IF(OR(P1518="",P1518=0),0,(CUMIPMT(P1518/12,L1518,O1518,1,L1518,0)))</f>
        <v>57752.413126219413</v>
      </c>
      <c r="AB1518" s="38">
        <f t="shared" si="471"/>
        <v>-6.5192580223083496E-9</v>
      </c>
      <c r="AC1518" s="17"/>
      <c r="AD1518" s="17">
        <f t="shared" ref="AD1518:AD1581" si="485">IF(L1518&gt;$J$2,$J$2,L1518)</f>
        <v>63</v>
      </c>
      <c r="AH1518" s="103"/>
      <c r="AI1518" s="533"/>
    </row>
    <row r="1519" spans="1:35">
      <c r="A1519" s="533"/>
      <c r="C1519" s="67" t="str">
        <f>'Terminated loans'!F709</f>
        <v>E</v>
      </c>
      <c r="D1519" s="19">
        <f>'Terminated loans'!H709</f>
        <v>143154696</v>
      </c>
      <c r="E1519" s="19">
        <f>'Terminated loans'!I709</f>
        <v>99</v>
      </c>
      <c r="F1519" s="19" t="str">
        <f>'Terminated loans'!J709</f>
        <v xml:space="preserve">THAUNOO P(SL 2108)             </v>
      </c>
      <c r="G1519" s="547" t="str">
        <f t="shared" si="468"/>
        <v>A1</v>
      </c>
      <c r="H1519" s="21">
        <f>'Terminated loans'!L709</f>
        <v>40414</v>
      </c>
      <c r="I1519" s="21">
        <f>IF(B1519="VELS",'Terminated loans'!M709,'Terminated loans'!B709)</f>
        <v>40877</v>
      </c>
      <c r="J1519" s="34">
        <f t="shared" si="475"/>
        <v>15</v>
      </c>
      <c r="K1519" s="34">
        <f t="shared" si="472"/>
        <v>123</v>
      </c>
      <c r="L1519" s="34">
        <f t="shared" si="473"/>
        <v>15</v>
      </c>
      <c r="M1519" s="34">
        <f t="shared" si="474"/>
        <v>15</v>
      </c>
      <c r="N1519" s="52">
        <f t="shared" ref="N1519:N1582" si="486">IF(C1519="O",IF(ROUND(($I$35-H1519)/365*12,0)&gt;$L1519,$L1519,ROUND(($I$35-H1519)/365*12,0)),IF(OR(C1519="E",C1519="N"),ROUND(M1519,0),"CHECK"))</f>
        <v>15</v>
      </c>
      <c r="O1519" s="318">
        <f>+'Terminated loans'!S709</f>
        <v>475904</v>
      </c>
      <c r="P1519" s="26">
        <f>+'Terminated loans'!T709</f>
        <v>0.03</v>
      </c>
      <c r="Q1519" s="536">
        <f t="shared" si="469"/>
        <v>8.6499999999999994E-2</v>
      </c>
      <c r="R1519" s="222">
        <f t="shared" si="476"/>
        <v>32365.168769597905</v>
      </c>
      <c r="S1519" s="36">
        <f t="shared" si="477"/>
        <v>458589.11227384134</v>
      </c>
      <c r="T1519" s="36">
        <f t="shared" si="478"/>
        <v>17314.88772615866</v>
      </c>
      <c r="U1519" s="36">
        <f t="shared" si="479"/>
        <v>26888.419270121842</v>
      </c>
      <c r="V1519" s="36">
        <f t="shared" si="480"/>
        <v>9573.5315439686528</v>
      </c>
      <c r="W1519" s="37">
        <f t="shared" si="481"/>
        <v>17314.887726153189</v>
      </c>
      <c r="X1519" s="36">
        <f t="shared" si="482"/>
        <v>17314.88772615866</v>
      </c>
      <c r="Y1519" s="276">
        <f t="shared" si="470"/>
        <v>17314.887726153189</v>
      </c>
      <c r="Z1519" s="36">
        <f t="shared" si="483"/>
        <v>26888.419270121842</v>
      </c>
      <c r="AA1519" s="36">
        <f t="shared" si="484"/>
        <v>9573.5315439686528</v>
      </c>
      <c r="AB1519" s="38">
        <f t="shared" si="471"/>
        <v>-5.4715201258659363E-9</v>
      </c>
      <c r="AC1519" s="17"/>
      <c r="AD1519" s="17">
        <f t="shared" si="485"/>
        <v>15</v>
      </c>
      <c r="AH1519" s="103"/>
      <c r="AI1519" s="533"/>
    </row>
    <row r="1520" spans="1:35">
      <c r="A1520" s="533"/>
      <c r="C1520" s="67" t="str">
        <f>'Terminated loans'!F710</f>
        <v>E</v>
      </c>
      <c r="D1520" s="19">
        <f>'Terminated loans'!H710</f>
        <v>143990176</v>
      </c>
      <c r="E1520" s="19">
        <f>'Terminated loans'!I710</f>
        <v>97</v>
      </c>
      <c r="F1520" s="19" t="str">
        <f>'Terminated loans'!J710</f>
        <v xml:space="preserve">RAMCHURN K                     </v>
      </c>
      <c r="G1520" s="547" t="str">
        <f t="shared" si="468"/>
        <v>A2</v>
      </c>
      <c r="H1520" s="21">
        <f>'Terminated loans'!L710</f>
        <v>40199</v>
      </c>
      <c r="I1520" s="21">
        <f>IF(B1520="VELS",'Terminated loans'!M710,'Terminated loans'!B710)</f>
        <v>40877</v>
      </c>
      <c r="J1520" s="34">
        <f t="shared" si="475"/>
        <v>22</v>
      </c>
      <c r="K1520" s="34">
        <f t="shared" si="472"/>
        <v>130</v>
      </c>
      <c r="L1520" s="34">
        <f t="shared" si="473"/>
        <v>22</v>
      </c>
      <c r="M1520" s="34">
        <f t="shared" si="474"/>
        <v>22</v>
      </c>
      <c r="N1520" s="52">
        <f t="shared" si="486"/>
        <v>22</v>
      </c>
      <c r="O1520" s="318">
        <f>+'Terminated loans'!S710</f>
        <v>106201</v>
      </c>
      <c r="P1520" s="26">
        <f>+'Terminated loans'!T710</f>
        <v>0</v>
      </c>
      <c r="Q1520" s="536">
        <f t="shared" si="469"/>
        <v>0.104</v>
      </c>
      <c r="R1520" s="222">
        <f t="shared" si="476"/>
        <v>4827.318181818182</v>
      </c>
      <c r="S1520" s="36">
        <f t="shared" si="477"/>
        <v>96312.145361254603</v>
      </c>
      <c r="T1520" s="36">
        <f t="shared" si="478"/>
        <v>9888.8546387453971</v>
      </c>
      <c r="U1520" s="36">
        <f t="shared" si="479"/>
        <v>9888.8546387443639</v>
      </c>
      <c r="V1520" s="36">
        <f t="shared" si="480"/>
        <v>0</v>
      </c>
      <c r="W1520" s="37">
        <f t="shared" si="481"/>
        <v>9888.8546387443639</v>
      </c>
      <c r="X1520" s="36">
        <f t="shared" si="482"/>
        <v>9888.8546387453971</v>
      </c>
      <c r="Y1520" s="276">
        <f t="shared" si="470"/>
        <v>9888.8546387443639</v>
      </c>
      <c r="Z1520" s="36">
        <f t="shared" si="483"/>
        <v>9888.8546387443639</v>
      </c>
      <c r="AA1520" s="36">
        <f t="shared" si="484"/>
        <v>0</v>
      </c>
      <c r="AB1520" s="38">
        <f t="shared" si="471"/>
        <v>-1.0331859812140465E-9</v>
      </c>
      <c r="AC1520" s="17"/>
      <c r="AD1520" s="17">
        <f t="shared" si="485"/>
        <v>22</v>
      </c>
      <c r="AH1520" s="103"/>
      <c r="AI1520" s="533"/>
    </row>
    <row r="1521" spans="1:35">
      <c r="A1521" s="533"/>
      <c r="C1521" s="67" t="str">
        <f>'Terminated loans'!F711</f>
        <v>E</v>
      </c>
      <c r="D1521" s="19">
        <f>'Terminated loans'!H711</f>
        <v>143990834</v>
      </c>
      <c r="E1521" s="19">
        <f>'Terminated loans'!I711</f>
        <v>98</v>
      </c>
      <c r="F1521" s="19" t="str">
        <f>'Terminated loans'!J711</f>
        <v xml:space="preserve">MAVOUSE M F M(MUACC22294)      </v>
      </c>
      <c r="G1521" s="547" t="str">
        <f t="shared" si="468"/>
        <v>A2</v>
      </c>
      <c r="H1521" s="21">
        <f>'Terminated loans'!L711</f>
        <v>40234</v>
      </c>
      <c r="I1521" s="21">
        <f>IF(B1521="VELS",'Terminated loans'!M711,'Terminated loans'!B711)</f>
        <v>40877</v>
      </c>
      <c r="J1521" s="34">
        <f t="shared" si="475"/>
        <v>21</v>
      </c>
      <c r="K1521" s="34">
        <f t="shared" si="472"/>
        <v>129</v>
      </c>
      <c r="L1521" s="34">
        <f t="shared" si="473"/>
        <v>21</v>
      </c>
      <c r="M1521" s="34">
        <f t="shared" si="474"/>
        <v>21</v>
      </c>
      <c r="N1521" s="52">
        <f t="shared" si="486"/>
        <v>21</v>
      </c>
      <c r="O1521" s="318">
        <f>+'Terminated loans'!S711</f>
        <v>122305</v>
      </c>
      <c r="P1521" s="26">
        <f>+'Terminated loans'!T711</f>
        <v>0.05</v>
      </c>
      <c r="Q1521" s="536">
        <f t="shared" si="469"/>
        <v>0.104</v>
      </c>
      <c r="R1521" s="222">
        <f t="shared" si="476"/>
        <v>6094.6823990781759</v>
      </c>
      <c r="S1521" s="36">
        <f t="shared" si="477"/>
        <v>116557.10443279805</v>
      </c>
      <c r="T1521" s="36">
        <f t="shared" si="478"/>
        <v>5747.8955672019511</v>
      </c>
      <c r="U1521" s="36">
        <f t="shared" si="479"/>
        <v>11431.225947842497</v>
      </c>
      <c r="V1521" s="36">
        <f t="shared" si="480"/>
        <v>5683.3303806417098</v>
      </c>
      <c r="W1521" s="37">
        <f t="shared" si="481"/>
        <v>5747.8955672007869</v>
      </c>
      <c r="X1521" s="36">
        <f t="shared" si="482"/>
        <v>5747.8955672019511</v>
      </c>
      <c r="Y1521" s="276">
        <f t="shared" si="470"/>
        <v>5747.8955672007869</v>
      </c>
      <c r="Z1521" s="36">
        <f t="shared" si="483"/>
        <v>11431.225947842497</v>
      </c>
      <c r="AA1521" s="36">
        <f t="shared" si="484"/>
        <v>5683.3303806417098</v>
      </c>
      <c r="AB1521" s="38">
        <f t="shared" si="471"/>
        <v>-1.1641532182693481E-9</v>
      </c>
      <c r="AC1521" s="17"/>
      <c r="AD1521" s="17">
        <f t="shared" si="485"/>
        <v>21</v>
      </c>
      <c r="AH1521" s="103"/>
      <c r="AI1521" s="533"/>
    </row>
    <row r="1522" spans="1:35">
      <c r="A1522" s="533"/>
      <c r="C1522" s="67" t="str">
        <f>'Terminated loans'!F712</f>
        <v>E</v>
      </c>
      <c r="D1522" s="19">
        <f>'Terminated loans'!H712</f>
        <v>143991709</v>
      </c>
      <c r="E1522" s="19">
        <f>'Terminated loans'!I712</f>
        <v>98</v>
      </c>
      <c r="F1522" s="19" t="str">
        <f>'Terminated loans'!J712</f>
        <v xml:space="preserve">JUGROOP R D (MUACC22889)       </v>
      </c>
      <c r="G1522" s="547" t="str">
        <f t="shared" si="468"/>
        <v>A2</v>
      </c>
      <c r="H1522" s="21">
        <f>'Terminated loans'!L712</f>
        <v>40262</v>
      </c>
      <c r="I1522" s="21">
        <f>IF(B1522="VELS",'Terminated loans'!M712,'Terminated loans'!B712)</f>
        <v>40877</v>
      </c>
      <c r="J1522" s="34">
        <f t="shared" si="475"/>
        <v>20</v>
      </c>
      <c r="K1522" s="34">
        <f t="shared" si="472"/>
        <v>128</v>
      </c>
      <c r="L1522" s="34">
        <f t="shared" si="473"/>
        <v>20</v>
      </c>
      <c r="M1522" s="34">
        <f t="shared" si="474"/>
        <v>20</v>
      </c>
      <c r="N1522" s="52">
        <f t="shared" si="486"/>
        <v>20</v>
      </c>
      <c r="O1522" s="318">
        <f>+'Terminated loans'!S712</f>
        <v>160333</v>
      </c>
      <c r="P1522" s="26">
        <f>+'Terminated loans'!T712</f>
        <v>0.05</v>
      </c>
      <c r="Q1522" s="536">
        <f t="shared" si="469"/>
        <v>0.104</v>
      </c>
      <c r="R1522" s="222">
        <f t="shared" si="476"/>
        <v>8371.9959565869958</v>
      </c>
      <c r="S1522" s="36">
        <f t="shared" si="477"/>
        <v>153124.96338717529</v>
      </c>
      <c r="T1522" s="36">
        <f t="shared" si="478"/>
        <v>7208.0366128247115</v>
      </c>
      <c r="U1522" s="36">
        <f t="shared" si="479"/>
        <v>14314.955744563136</v>
      </c>
      <c r="V1522" s="36">
        <f t="shared" si="480"/>
        <v>7106.9191317399091</v>
      </c>
      <c r="W1522" s="37">
        <f t="shared" si="481"/>
        <v>7208.0366128232272</v>
      </c>
      <c r="X1522" s="36">
        <f t="shared" si="482"/>
        <v>7208.0366128247115</v>
      </c>
      <c r="Y1522" s="276">
        <f t="shared" si="470"/>
        <v>7208.0366128232272</v>
      </c>
      <c r="Z1522" s="36">
        <f t="shared" si="483"/>
        <v>14314.955744563136</v>
      </c>
      <c r="AA1522" s="36">
        <f t="shared" si="484"/>
        <v>7106.9191317399091</v>
      </c>
      <c r="AB1522" s="38">
        <f t="shared" si="471"/>
        <v>-1.4842953532934189E-9</v>
      </c>
      <c r="AC1522" s="17"/>
      <c r="AD1522" s="17">
        <f t="shared" si="485"/>
        <v>20</v>
      </c>
      <c r="AH1522" s="103"/>
      <c r="AI1522" s="533"/>
    </row>
    <row r="1523" spans="1:35">
      <c r="A1523" s="533"/>
      <c r="C1523" s="67" t="str">
        <f>'Terminated loans'!F713</f>
        <v>E</v>
      </c>
      <c r="D1523" s="19">
        <f>'Terminated loans'!H713</f>
        <v>143992683</v>
      </c>
      <c r="E1523" s="19">
        <f>'Terminated loans'!I713</f>
        <v>98</v>
      </c>
      <c r="F1523" s="19" t="str">
        <f>'Terminated loans'!J713</f>
        <v xml:space="preserve">TSANG MANG KIN(MUACC27873      </v>
      </c>
      <c r="G1523" s="547" t="str">
        <f t="shared" si="468"/>
        <v>B2</v>
      </c>
      <c r="H1523" s="21">
        <f>'Terminated loans'!L713</f>
        <v>40476</v>
      </c>
      <c r="I1523" s="21">
        <f>IF(B1523="VELS",'Terminated loans'!M713,'Terminated loans'!B713)</f>
        <v>40877</v>
      </c>
      <c r="J1523" s="34">
        <f t="shared" si="475"/>
        <v>13</v>
      </c>
      <c r="K1523" s="34">
        <f t="shared" si="472"/>
        <v>121</v>
      </c>
      <c r="L1523" s="34">
        <f t="shared" si="473"/>
        <v>13</v>
      </c>
      <c r="M1523" s="34">
        <f t="shared" si="474"/>
        <v>13</v>
      </c>
      <c r="N1523" s="52">
        <f t="shared" si="486"/>
        <v>13</v>
      </c>
      <c r="O1523" s="318">
        <f>+'Terminated loans'!S713</f>
        <v>126971</v>
      </c>
      <c r="P1523" s="26">
        <f>+'Terminated loans'!T713</f>
        <v>0.05</v>
      </c>
      <c r="Q1523" s="536">
        <f t="shared" si="469"/>
        <v>9.4E-2</v>
      </c>
      <c r="R1523" s="222">
        <f t="shared" si="476"/>
        <v>10054.23970892696</v>
      </c>
      <c r="S1523" s="36">
        <f t="shared" si="477"/>
        <v>123810.2597658044</v>
      </c>
      <c r="T1523" s="36">
        <f t="shared" si="478"/>
        <v>3160.740234195604</v>
      </c>
      <c r="U1523" s="36">
        <f t="shared" si="479"/>
        <v>6894.856450246516</v>
      </c>
      <c r="V1523" s="36">
        <f t="shared" si="480"/>
        <v>3734.11621605049</v>
      </c>
      <c r="W1523" s="37">
        <f t="shared" si="481"/>
        <v>3160.740234196026</v>
      </c>
      <c r="X1523" s="36">
        <f t="shared" si="482"/>
        <v>3160.740234195604</v>
      </c>
      <c r="Y1523" s="276">
        <f t="shared" si="470"/>
        <v>3160.740234196026</v>
      </c>
      <c r="Z1523" s="36">
        <f t="shared" si="483"/>
        <v>6894.856450246516</v>
      </c>
      <c r="AA1523" s="36">
        <f t="shared" si="484"/>
        <v>3734.11621605049</v>
      </c>
      <c r="AB1523" s="38">
        <f t="shared" si="471"/>
        <v>4.220055416226387E-10</v>
      </c>
      <c r="AC1523" s="17"/>
      <c r="AD1523" s="17">
        <f t="shared" si="485"/>
        <v>13</v>
      </c>
      <c r="AH1523" s="103"/>
      <c r="AI1523" s="533"/>
    </row>
    <row r="1524" spans="1:35">
      <c r="A1524" s="533"/>
      <c r="C1524" s="67" t="str">
        <f>'Terminated loans'!F714</f>
        <v>E</v>
      </c>
      <c r="D1524" s="19">
        <f>'Terminated loans'!H714</f>
        <v>143992829</v>
      </c>
      <c r="E1524" s="19">
        <f>'Terminated loans'!I714</f>
        <v>98</v>
      </c>
      <c r="F1524" s="19" t="str">
        <f>'Terminated loans'!J714</f>
        <v xml:space="preserve">MOOTHOOSAMY D                  </v>
      </c>
      <c r="G1524" s="547" t="str">
        <f t="shared" si="468"/>
        <v>B2</v>
      </c>
      <c r="H1524" s="21">
        <f>'Terminated loans'!L714</f>
        <v>40491</v>
      </c>
      <c r="I1524" s="21">
        <f>IF(B1524="VELS",'Terminated loans'!M714,'Terminated loans'!B714)</f>
        <v>40877</v>
      </c>
      <c r="J1524" s="34">
        <f t="shared" si="475"/>
        <v>13</v>
      </c>
      <c r="K1524" s="34">
        <f t="shared" si="472"/>
        <v>121</v>
      </c>
      <c r="L1524" s="34">
        <f t="shared" si="473"/>
        <v>13</v>
      </c>
      <c r="M1524" s="34">
        <f t="shared" si="474"/>
        <v>13</v>
      </c>
      <c r="N1524" s="52">
        <f t="shared" si="486"/>
        <v>13</v>
      </c>
      <c r="O1524" s="318">
        <f>+'Terminated loans'!S714</f>
        <v>195568</v>
      </c>
      <c r="P1524" s="26">
        <f>+'Terminated loans'!T714</f>
        <v>0.05</v>
      </c>
      <c r="Q1524" s="536">
        <f t="shared" si="469"/>
        <v>9.4E-2</v>
      </c>
      <c r="R1524" s="222">
        <f t="shared" si="476"/>
        <v>15486.115344412721</v>
      </c>
      <c r="S1524" s="36">
        <f t="shared" si="477"/>
        <v>190699.64702080662</v>
      </c>
      <c r="T1524" s="36">
        <f t="shared" si="478"/>
        <v>4868.3529791933834</v>
      </c>
      <c r="U1524" s="36">
        <f t="shared" si="479"/>
        <v>10619.852456559456</v>
      </c>
      <c r="V1524" s="36">
        <f t="shared" si="480"/>
        <v>5751.4994773654034</v>
      </c>
      <c r="W1524" s="37">
        <f t="shared" si="481"/>
        <v>4868.3529791940528</v>
      </c>
      <c r="X1524" s="36">
        <f t="shared" si="482"/>
        <v>4868.3529791933834</v>
      </c>
      <c r="Y1524" s="276">
        <f t="shared" si="470"/>
        <v>4868.3529791940528</v>
      </c>
      <c r="Z1524" s="36">
        <f t="shared" si="483"/>
        <v>10619.852456559456</v>
      </c>
      <c r="AA1524" s="36">
        <f t="shared" si="484"/>
        <v>5751.4994773654034</v>
      </c>
      <c r="AB1524" s="38">
        <f t="shared" si="471"/>
        <v>6.6938810050487518E-10</v>
      </c>
      <c r="AC1524" s="17"/>
      <c r="AD1524" s="17">
        <f t="shared" si="485"/>
        <v>13</v>
      </c>
      <c r="AH1524" s="103"/>
      <c r="AI1524" s="533"/>
    </row>
    <row r="1525" spans="1:35">
      <c r="A1525" s="533"/>
      <c r="C1525" s="67" t="str">
        <f>'Terminated loans'!F715</f>
        <v>E</v>
      </c>
      <c r="D1525" s="19">
        <f>'Terminated loans'!H715</f>
        <v>143994120</v>
      </c>
      <c r="E1525" s="19">
        <f>'Terminated loans'!I715</f>
        <v>98</v>
      </c>
      <c r="F1525" s="19" t="str">
        <f>'Terminated loans'!J715</f>
        <v xml:space="preserve">RAGHOONANDUN P                 </v>
      </c>
      <c r="G1525" s="547" t="str">
        <f t="shared" si="468"/>
        <v>B2</v>
      </c>
      <c r="H1525" s="21">
        <f>'Terminated loans'!L715</f>
        <v>40512</v>
      </c>
      <c r="I1525" s="21">
        <f>IF(B1525="VELS",'Terminated loans'!M715,'Terminated loans'!B715)</f>
        <v>40877</v>
      </c>
      <c r="J1525" s="34">
        <f t="shared" si="475"/>
        <v>12</v>
      </c>
      <c r="K1525" s="34">
        <f t="shared" si="472"/>
        <v>120</v>
      </c>
      <c r="L1525" s="34">
        <f t="shared" si="473"/>
        <v>12</v>
      </c>
      <c r="M1525" s="34">
        <f t="shared" si="474"/>
        <v>12</v>
      </c>
      <c r="N1525" s="52">
        <f t="shared" si="486"/>
        <v>12</v>
      </c>
      <c r="O1525" s="318">
        <f>+'Terminated loans'!S715</f>
        <v>101802</v>
      </c>
      <c r="P1525" s="26">
        <f>+'Terminated loans'!T715</f>
        <v>0.05</v>
      </c>
      <c r="Q1525" s="536">
        <f t="shared" si="469"/>
        <v>9.4E-2</v>
      </c>
      <c r="R1525" s="222">
        <f t="shared" si="476"/>
        <v>8715.0128610295305</v>
      </c>
      <c r="S1525" s="36">
        <f t="shared" si="477"/>
        <v>99444.357419614535</v>
      </c>
      <c r="T1525" s="36">
        <f t="shared" si="478"/>
        <v>2357.6425803854654</v>
      </c>
      <c r="U1525" s="36">
        <f t="shared" si="479"/>
        <v>5135.7969127402612</v>
      </c>
      <c r="V1525" s="36">
        <f t="shared" si="480"/>
        <v>2778.1543323543738</v>
      </c>
      <c r="W1525" s="37">
        <f t="shared" si="481"/>
        <v>2357.6425803858874</v>
      </c>
      <c r="X1525" s="36">
        <f t="shared" si="482"/>
        <v>2357.6425803854654</v>
      </c>
      <c r="Y1525" s="276">
        <f t="shared" si="470"/>
        <v>2357.6425803858874</v>
      </c>
      <c r="Z1525" s="36">
        <f t="shared" si="483"/>
        <v>5135.7969127402612</v>
      </c>
      <c r="AA1525" s="36">
        <f t="shared" si="484"/>
        <v>2778.1543323543738</v>
      </c>
      <c r="AB1525" s="38">
        <f t="shared" si="471"/>
        <v>4.220055416226387E-10</v>
      </c>
      <c r="AC1525" s="17"/>
      <c r="AD1525" s="17">
        <f t="shared" si="485"/>
        <v>12</v>
      </c>
      <c r="AH1525" s="103"/>
      <c r="AI1525" s="533"/>
    </row>
    <row r="1526" spans="1:35">
      <c r="A1526" s="533"/>
      <c r="C1526" s="67" t="str">
        <f>'Terminated loans'!F716</f>
        <v>E</v>
      </c>
      <c r="D1526" s="19">
        <f>'Terminated loans'!H716</f>
        <v>143987116</v>
      </c>
      <c r="E1526" s="19">
        <f>'Terminated loans'!I716</f>
        <v>99</v>
      </c>
      <c r="F1526" s="19" t="str">
        <f>'Terminated loans'!J716</f>
        <v xml:space="preserve">MOONEESAMY M M N (SL2351)      </v>
      </c>
      <c r="G1526" s="547" t="str">
        <f t="shared" si="468"/>
        <v>B1</v>
      </c>
      <c r="H1526" s="21">
        <f>'Terminated loans'!L716</f>
        <v>40536</v>
      </c>
      <c r="I1526" s="21">
        <f>IF(B1526="VELS",'Terminated loans'!M716,'Terminated loans'!B716)</f>
        <v>40877</v>
      </c>
      <c r="J1526" s="34">
        <f t="shared" si="475"/>
        <v>11</v>
      </c>
      <c r="K1526" s="34">
        <f t="shared" si="472"/>
        <v>119</v>
      </c>
      <c r="L1526" s="34">
        <f t="shared" si="473"/>
        <v>11</v>
      </c>
      <c r="M1526" s="34">
        <f t="shared" si="474"/>
        <v>11</v>
      </c>
      <c r="N1526" s="52">
        <f t="shared" si="486"/>
        <v>11</v>
      </c>
      <c r="O1526" s="318">
        <f>+'Terminated loans'!S716</f>
        <v>1943530</v>
      </c>
      <c r="P1526" s="26">
        <f>+'Terminated loans'!T716</f>
        <v>0.03</v>
      </c>
      <c r="Q1526" s="536">
        <f t="shared" si="469"/>
        <v>7.6499999999999999E-2</v>
      </c>
      <c r="R1526" s="222">
        <f t="shared" si="476"/>
        <v>179345.84250012905</v>
      </c>
      <c r="S1526" s="36">
        <f t="shared" si="477"/>
        <v>1899383.442780189</v>
      </c>
      <c r="T1526" s="36">
        <f t="shared" si="478"/>
        <v>44146.557219811017</v>
      </c>
      <c r="U1526" s="36">
        <f t="shared" si="479"/>
        <v>73420.824721241137</v>
      </c>
      <c r="V1526" s="36">
        <f t="shared" si="480"/>
        <v>29274.267501419643</v>
      </c>
      <c r="W1526" s="37">
        <f t="shared" si="481"/>
        <v>44146.557219821494</v>
      </c>
      <c r="X1526" s="36">
        <f t="shared" si="482"/>
        <v>44146.557219811017</v>
      </c>
      <c r="Y1526" s="276">
        <f t="shared" si="470"/>
        <v>44146.557219821494</v>
      </c>
      <c r="Z1526" s="36">
        <f t="shared" si="483"/>
        <v>73420.824721241137</v>
      </c>
      <c r="AA1526" s="36">
        <f t="shared" si="484"/>
        <v>29274.267501419643</v>
      </c>
      <c r="AB1526" s="38">
        <f t="shared" si="471"/>
        <v>1.0477378964424133E-8</v>
      </c>
      <c r="AC1526" s="17"/>
      <c r="AD1526" s="17">
        <f t="shared" si="485"/>
        <v>11</v>
      </c>
      <c r="AH1526" s="103"/>
      <c r="AI1526" s="533"/>
    </row>
    <row r="1527" spans="1:35">
      <c r="A1527" s="533"/>
      <c r="C1527" s="67" t="str">
        <f>'Terminated loans'!F717</f>
        <v>E</v>
      </c>
      <c r="D1527" s="19">
        <f>'Terminated loans'!H717</f>
        <v>143994090</v>
      </c>
      <c r="E1527" s="19">
        <f>'Terminated loans'!I717</f>
        <v>98</v>
      </c>
      <c r="F1527" s="19" t="str">
        <f>'Terminated loans'!J717</f>
        <v xml:space="preserve">BOOLUCK J P                    </v>
      </c>
      <c r="G1527" s="547" t="str">
        <f t="shared" si="468"/>
        <v>B2</v>
      </c>
      <c r="H1527" s="21">
        <f>'Terminated loans'!L717</f>
        <v>40590</v>
      </c>
      <c r="I1527" s="21">
        <f>IF(B1527="VELS",'Terminated loans'!M717,'Terminated loans'!B717)</f>
        <v>40877</v>
      </c>
      <c r="J1527" s="34">
        <f t="shared" si="475"/>
        <v>9</v>
      </c>
      <c r="K1527" s="34">
        <f t="shared" si="472"/>
        <v>118</v>
      </c>
      <c r="L1527" s="34">
        <f t="shared" si="473"/>
        <v>9</v>
      </c>
      <c r="M1527" s="34">
        <f t="shared" si="474"/>
        <v>9</v>
      </c>
      <c r="N1527" s="52">
        <f t="shared" si="486"/>
        <v>9</v>
      </c>
      <c r="O1527" s="318">
        <f>+'Terminated loans'!S717</f>
        <v>64044</v>
      </c>
      <c r="P1527" s="26">
        <f>+'Terminated loans'!T717</f>
        <v>0.05</v>
      </c>
      <c r="Q1527" s="536">
        <f t="shared" si="469"/>
        <v>9.4E-2</v>
      </c>
      <c r="R1527" s="222">
        <f t="shared" si="476"/>
        <v>7265.0718805865472</v>
      </c>
      <c r="S1527" s="36">
        <f t="shared" si="477"/>
        <v>62896.570923355204</v>
      </c>
      <c r="T1527" s="36">
        <f t="shared" si="478"/>
        <v>1147.4290766447957</v>
      </c>
      <c r="U1527" s="36">
        <f t="shared" si="479"/>
        <v>2489.0760019240552</v>
      </c>
      <c r="V1527" s="36">
        <f t="shared" si="480"/>
        <v>1341.646925278932</v>
      </c>
      <c r="W1527" s="37">
        <f t="shared" si="481"/>
        <v>1147.4290766451231</v>
      </c>
      <c r="X1527" s="36">
        <f t="shared" si="482"/>
        <v>1147.4290766447957</v>
      </c>
      <c r="Y1527" s="276">
        <f t="shared" si="470"/>
        <v>1147.4290766451231</v>
      </c>
      <c r="Z1527" s="36">
        <f t="shared" si="483"/>
        <v>2489.0760019240552</v>
      </c>
      <c r="AA1527" s="36">
        <f t="shared" si="484"/>
        <v>1341.646925278932</v>
      </c>
      <c r="AB1527" s="38">
        <f t="shared" si="471"/>
        <v>3.2741809263825417E-10</v>
      </c>
      <c r="AC1527" s="17"/>
      <c r="AD1527" s="17">
        <f t="shared" si="485"/>
        <v>9</v>
      </c>
      <c r="AH1527" s="103"/>
      <c r="AI1527" s="533"/>
    </row>
    <row r="1528" spans="1:35">
      <c r="A1528" s="533"/>
      <c r="C1528" s="67" t="str">
        <f>'Terminated loans'!F718</f>
        <v>E</v>
      </c>
      <c r="D1528" s="19">
        <f>'Terminated loans'!H718</f>
        <v>143143635</v>
      </c>
      <c r="E1528" s="19">
        <f>'Terminated loans'!I718</f>
        <v>99</v>
      </c>
      <c r="F1528" s="19" t="str">
        <f>'Terminated loans'!J718</f>
        <v xml:space="preserve">VEERAPEN M E S (SL 2373)       </v>
      </c>
      <c r="G1528" s="547" t="str">
        <f t="shared" si="468"/>
        <v>B1</v>
      </c>
      <c r="H1528" s="21">
        <f>'Terminated loans'!L718</f>
        <v>40576</v>
      </c>
      <c r="I1528" s="21">
        <f>IF(B1528="VELS",'Terminated loans'!M718,'Terminated loans'!B718)</f>
        <v>40877</v>
      </c>
      <c r="J1528" s="34">
        <f t="shared" si="475"/>
        <v>10</v>
      </c>
      <c r="K1528" s="34">
        <f t="shared" si="472"/>
        <v>118</v>
      </c>
      <c r="L1528" s="34">
        <f t="shared" si="473"/>
        <v>10</v>
      </c>
      <c r="M1528" s="34">
        <f t="shared" si="474"/>
        <v>10</v>
      </c>
      <c r="N1528" s="52">
        <f t="shared" si="486"/>
        <v>10</v>
      </c>
      <c r="O1528" s="318">
        <f>+'Terminated loans'!S718</f>
        <v>403934</v>
      </c>
      <c r="P1528" s="26">
        <f>+'Terminated loans'!T718</f>
        <v>0.03</v>
      </c>
      <c r="Q1528" s="536">
        <f t="shared" si="469"/>
        <v>7.6499999999999999E-2</v>
      </c>
      <c r="R1528" s="222">
        <f t="shared" si="476"/>
        <v>40950.889413707278</v>
      </c>
      <c r="S1528" s="36">
        <f t="shared" si="477"/>
        <v>395509.17521184136</v>
      </c>
      <c r="T1528" s="36">
        <f t="shared" si="478"/>
        <v>8424.8247881586431</v>
      </c>
      <c r="U1528" s="36">
        <f t="shared" si="479"/>
        <v>13999.718925232242</v>
      </c>
      <c r="V1528" s="36">
        <f t="shared" si="480"/>
        <v>5574.8941370727844</v>
      </c>
      <c r="W1528" s="37">
        <f t="shared" si="481"/>
        <v>8424.824788159458</v>
      </c>
      <c r="X1528" s="36">
        <f t="shared" si="482"/>
        <v>8424.8247881586431</v>
      </c>
      <c r="Y1528" s="276">
        <f t="shared" si="470"/>
        <v>8424.824788159458</v>
      </c>
      <c r="Z1528" s="36">
        <f t="shared" si="483"/>
        <v>13999.718925232242</v>
      </c>
      <c r="AA1528" s="36">
        <f t="shared" si="484"/>
        <v>5574.8941370727844</v>
      </c>
      <c r="AB1528" s="38">
        <f t="shared" si="471"/>
        <v>8.149072527885437E-10</v>
      </c>
      <c r="AC1528" s="17"/>
      <c r="AD1528" s="17">
        <f t="shared" si="485"/>
        <v>10</v>
      </c>
      <c r="AH1528" s="103"/>
      <c r="AI1528" s="533"/>
    </row>
    <row r="1529" spans="1:35">
      <c r="A1529" s="533"/>
      <c r="C1529" s="67" t="str">
        <f>'Terminated loans'!F719</f>
        <v>E</v>
      </c>
      <c r="D1529" s="19">
        <f>'Terminated loans'!H719</f>
        <v>143994481</v>
      </c>
      <c r="E1529" s="19">
        <f>'Terminated loans'!I719</f>
        <v>98</v>
      </c>
      <c r="F1529" s="19" t="str">
        <f>'Terminated loans'!J719</f>
        <v xml:space="preserve">NAYNA M J C                    </v>
      </c>
      <c r="G1529" s="547" t="str">
        <f t="shared" si="468"/>
        <v>B2</v>
      </c>
      <c r="H1529" s="21">
        <f>'Terminated loans'!L719</f>
        <v>40618</v>
      </c>
      <c r="I1529" s="21">
        <f>IF(B1529="VELS",'Terminated loans'!M719,'Terminated loans'!B719)</f>
        <v>40877</v>
      </c>
      <c r="J1529" s="34">
        <f t="shared" si="475"/>
        <v>9</v>
      </c>
      <c r="K1529" s="34">
        <f t="shared" si="472"/>
        <v>117</v>
      </c>
      <c r="L1529" s="34">
        <f t="shared" si="473"/>
        <v>9</v>
      </c>
      <c r="M1529" s="34">
        <f t="shared" si="474"/>
        <v>9</v>
      </c>
      <c r="N1529" s="52">
        <f t="shared" si="486"/>
        <v>9</v>
      </c>
      <c r="O1529" s="318">
        <f>+'Terminated loans'!S719</f>
        <v>48928</v>
      </c>
      <c r="P1529" s="26">
        <f>+'Terminated loans'!T719</f>
        <v>0.05</v>
      </c>
      <c r="Q1529" s="536">
        <f t="shared" si="469"/>
        <v>9.4E-2</v>
      </c>
      <c r="R1529" s="222">
        <f t="shared" si="476"/>
        <v>5550.3315997335994</v>
      </c>
      <c r="S1529" s="36">
        <f t="shared" si="477"/>
        <v>48051.393138122592</v>
      </c>
      <c r="T1529" s="36">
        <f t="shared" si="478"/>
        <v>876.60686187740794</v>
      </c>
      <c r="U1529" s="36">
        <f t="shared" si="479"/>
        <v>1901.591259480032</v>
      </c>
      <c r="V1529" s="36">
        <f t="shared" si="480"/>
        <v>1024.9843976023985</v>
      </c>
      <c r="W1529" s="37">
        <f t="shared" si="481"/>
        <v>876.60686187763349</v>
      </c>
      <c r="X1529" s="36">
        <f t="shared" si="482"/>
        <v>876.60686187740794</v>
      </c>
      <c r="Y1529" s="276">
        <f t="shared" si="470"/>
        <v>876.60686187763349</v>
      </c>
      <c r="Z1529" s="36">
        <f t="shared" si="483"/>
        <v>1901.591259480032</v>
      </c>
      <c r="AA1529" s="36">
        <f t="shared" si="484"/>
        <v>1024.9843976023985</v>
      </c>
      <c r="AB1529" s="38">
        <f t="shared" si="471"/>
        <v>2.255546860396862E-10</v>
      </c>
      <c r="AC1529" s="17"/>
      <c r="AD1529" s="17">
        <f t="shared" si="485"/>
        <v>9</v>
      </c>
      <c r="AH1529" s="103"/>
      <c r="AI1529" s="533"/>
    </row>
    <row r="1530" spans="1:35">
      <c r="A1530" s="533"/>
      <c r="C1530" s="67" t="str">
        <f>'Terminated loans'!F720</f>
        <v>E</v>
      </c>
      <c r="D1530" s="19">
        <f>'Terminated loans'!H720</f>
        <v>143994236</v>
      </c>
      <c r="E1530" s="19">
        <f>'Terminated loans'!I720</f>
        <v>98</v>
      </c>
      <c r="F1530" s="19" t="str">
        <f>'Terminated loans'!J720</f>
        <v xml:space="preserve">SIOU M J A                     </v>
      </c>
      <c r="G1530" s="547" t="str">
        <f t="shared" si="468"/>
        <v>B2</v>
      </c>
      <c r="H1530" s="21">
        <f>'Terminated loans'!L720</f>
        <v>40613</v>
      </c>
      <c r="I1530" s="21">
        <f>IF(B1530="VELS",'Terminated loans'!M720,'Terminated loans'!B720)</f>
        <v>40877</v>
      </c>
      <c r="J1530" s="34">
        <f t="shared" si="475"/>
        <v>9</v>
      </c>
      <c r="K1530" s="34">
        <f t="shared" si="472"/>
        <v>117</v>
      </c>
      <c r="L1530" s="34">
        <f t="shared" si="473"/>
        <v>9</v>
      </c>
      <c r="M1530" s="34">
        <f t="shared" si="474"/>
        <v>9</v>
      </c>
      <c r="N1530" s="52">
        <f t="shared" si="486"/>
        <v>9</v>
      </c>
      <c r="O1530" s="318">
        <f>+'Terminated loans'!S720</f>
        <v>203010</v>
      </c>
      <c r="P1530" s="26">
        <f>+'Terminated loans'!T720</f>
        <v>0.05</v>
      </c>
      <c r="Q1530" s="536">
        <f t="shared" si="469"/>
        <v>9.4E-2</v>
      </c>
      <c r="R1530" s="222">
        <f t="shared" si="476"/>
        <v>23029.202462024157</v>
      </c>
      <c r="S1530" s="36">
        <f t="shared" si="477"/>
        <v>199372.81967319874</v>
      </c>
      <c r="T1530" s="36">
        <f t="shared" si="478"/>
        <v>3637.1803268012591</v>
      </c>
      <c r="U1530" s="36">
        <f t="shared" si="479"/>
        <v>7890.0024850196787</v>
      </c>
      <c r="V1530" s="36">
        <f t="shared" si="480"/>
        <v>4252.8221582174301</v>
      </c>
      <c r="W1530" s="37">
        <f t="shared" si="481"/>
        <v>3637.1803268022486</v>
      </c>
      <c r="X1530" s="36">
        <f t="shared" si="482"/>
        <v>3637.1803268012591</v>
      </c>
      <c r="Y1530" s="276">
        <f t="shared" si="470"/>
        <v>3637.1803268022486</v>
      </c>
      <c r="Z1530" s="36">
        <f t="shared" si="483"/>
        <v>7890.0024850196787</v>
      </c>
      <c r="AA1530" s="36">
        <f t="shared" si="484"/>
        <v>4252.8221582174301</v>
      </c>
      <c r="AB1530" s="38">
        <f t="shared" si="471"/>
        <v>9.8953023552894592E-10</v>
      </c>
      <c r="AC1530" s="17"/>
      <c r="AD1530" s="17">
        <f t="shared" si="485"/>
        <v>9</v>
      </c>
      <c r="AH1530" s="103"/>
      <c r="AI1530" s="533"/>
    </row>
    <row r="1531" spans="1:35">
      <c r="A1531" s="533"/>
      <c r="C1531" s="67" t="str">
        <f>'Terminated loans'!F721</f>
        <v>E</v>
      </c>
      <c r="D1531" s="19">
        <f>'Terminated loans'!H721</f>
        <v>143993930</v>
      </c>
      <c r="E1531" s="19">
        <f>'Terminated loans'!I721</f>
        <v>98</v>
      </c>
      <c r="F1531" s="19" t="str">
        <f>'Terminated loans'!J721</f>
        <v xml:space="preserve">GUJADHUR V                     </v>
      </c>
      <c r="G1531" s="547" t="str">
        <f t="shared" si="468"/>
        <v>B2</v>
      </c>
      <c r="H1531" s="21">
        <f>'Terminated loans'!L721</f>
        <v>40613</v>
      </c>
      <c r="I1531" s="21">
        <f>IF(B1531="VELS",'Terminated loans'!M721,'Terminated loans'!B721)</f>
        <v>40877</v>
      </c>
      <c r="J1531" s="34">
        <f t="shared" si="475"/>
        <v>9</v>
      </c>
      <c r="K1531" s="34">
        <f t="shared" si="472"/>
        <v>117</v>
      </c>
      <c r="L1531" s="34">
        <f t="shared" si="473"/>
        <v>9</v>
      </c>
      <c r="M1531" s="34">
        <f t="shared" si="474"/>
        <v>9</v>
      </c>
      <c r="N1531" s="52">
        <f t="shared" si="486"/>
        <v>9</v>
      </c>
      <c r="O1531" s="318">
        <f>+'Terminated loans'!S721</f>
        <v>12563</v>
      </c>
      <c r="P1531" s="26">
        <f>+'Terminated loans'!T721</f>
        <v>0.05</v>
      </c>
      <c r="Q1531" s="536">
        <f t="shared" si="469"/>
        <v>9.4E-2</v>
      </c>
      <c r="R1531" s="222">
        <f t="shared" si="476"/>
        <v>1425.1311291582163</v>
      </c>
      <c r="S1531" s="36">
        <f t="shared" si="477"/>
        <v>12337.918001844224</v>
      </c>
      <c r="T1531" s="36">
        <f t="shared" si="478"/>
        <v>225.08199815577609</v>
      </c>
      <c r="U1531" s="36">
        <f t="shared" si="479"/>
        <v>488.26216057978672</v>
      </c>
      <c r="V1531" s="36">
        <f t="shared" si="480"/>
        <v>263.18016242394697</v>
      </c>
      <c r="W1531" s="37">
        <f t="shared" si="481"/>
        <v>225.08199815583976</v>
      </c>
      <c r="X1531" s="36">
        <f t="shared" si="482"/>
        <v>225.08199815577609</v>
      </c>
      <c r="Y1531" s="276">
        <f t="shared" si="470"/>
        <v>225.08199815583976</v>
      </c>
      <c r="Z1531" s="36">
        <f t="shared" si="483"/>
        <v>488.26216057978672</v>
      </c>
      <c r="AA1531" s="36">
        <f t="shared" si="484"/>
        <v>263.18016242394697</v>
      </c>
      <c r="AB1531" s="38">
        <f t="shared" si="471"/>
        <v>6.3664629124104977E-11</v>
      </c>
      <c r="AC1531" s="17"/>
      <c r="AD1531" s="17">
        <f t="shared" si="485"/>
        <v>9</v>
      </c>
      <c r="AH1531" s="103"/>
      <c r="AI1531" s="533"/>
    </row>
    <row r="1532" spans="1:35">
      <c r="A1532" s="533"/>
      <c r="C1532" s="67" t="str">
        <f>'Terminated loans'!F722</f>
        <v>E</v>
      </c>
      <c r="D1532" s="19">
        <f>'Terminated loans'!H722</f>
        <v>141998412</v>
      </c>
      <c r="E1532" s="19">
        <f>'Terminated loans'!I722</f>
        <v>98</v>
      </c>
      <c r="F1532" s="19" t="str">
        <f>'Terminated loans'!J722</f>
        <v xml:space="preserve">VAMBEN K                       </v>
      </c>
      <c r="G1532" s="547" t="str">
        <f t="shared" si="468"/>
        <v>B2</v>
      </c>
      <c r="H1532" s="21">
        <f>'Terminated loans'!L722</f>
        <v>40639</v>
      </c>
      <c r="I1532" s="21">
        <f>IF(B1532="VELS",'Terminated loans'!M722,'Terminated loans'!B722)</f>
        <v>40877</v>
      </c>
      <c r="J1532" s="34">
        <f t="shared" si="475"/>
        <v>8</v>
      </c>
      <c r="K1532" s="34">
        <f t="shared" si="472"/>
        <v>116</v>
      </c>
      <c r="L1532" s="34">
        <f t="shared" si="473"/>
        <v>8</v>
      </c>
      <c r="M1532" s="34">
        <f t="shared" si="474"/>
        <v>8</v>
      </c>
      <c r="N1532" s="52">
        <f t="shared" si="486"/>
        <v>8</v>
      </c>
      <c r="O1532" s="318">
        <f>+'Terminated loans'!S722</f>
        <v>215417</v>
      </c>
      <c r="P1532" s="26">
        <f>+'Terminated loans'!T722</f>
        <v>0.05</v>
      </c>
      <c r="Q1532" s="536">
        <f t="shared" si="469"/>
        <v>9.4E-2</v>
      </c>
      <c r="R1532" s="222">
        <f t="shared" si="476"/>
        <v>27434.457744169409</v>
      </c>
      <c r="S1532" s="36">
        <f t="shared" si="477"/>
        <v>211936.88275815322</v>
      </c>
      <c r="T1532" s="36">
        <f t="shared" si="478"/>
        <v>3480.1172418467759</v>
      </c>
      <c r="U1532" s="36">
        <f t="shared" si="479"/>
        <v>7538.7791952030093</v>
      </c>
      <c r="V1532" s="36">
        <f t="shared" si="480"/>
        <v>4058.6619533553021</v>
      </c>
      <c r="W1532" s="37">
        <f t="shared" si="481"/>
        <v>3480.1172418477072</v>
      </c>
      <c r="X1532" s="36">
        <f t="shared" si="482"/>
        <v>3480.1172418467759</v>
      </c>
      <c r="Y1532" s="276">
        <f t="shared" si="470"/>
        <v>3480.1172418477072</v>
      </c>
      <c r="Z1532" s="36">
        <f t="shared" si="483"/>
        <v>7538.7791952030093</v>
      </c>
      <c r="AA1532" s="36">
        <f t="shared" si="484"/>
        <v>4058.6619533553021</v>
      </c>
      <c r="AB1532" s="38">
        <f t="shared" si="471"/>
        <v>9.3132257461547852E-10</v>
      </c>
      <c r="AC1532" s="17"/>
      <c r="AD1532" s="17">
        <f t="shared" si="485"/>
        <v>8</v>
      </c>
      <c r="AH1532" s="103"/>
      <c r="AI1532" s="533"/>
    </row>
    <row r="1533" spans="1:35">
      <c r="A1533" s="533"/>
      <c r="C1533" s="67" t="str">
        <f>'Terminated loans'!F723</f>
        <v>E</v>
      </c>
      <c r="D1533" s="19">
        <f>'Terminated loans'!H723</f>
        <v>143994104</v>
      </c>
      <c r="E1533" s="19">
        <f>'Terminated loans'!I723</f>
        <v>98</v>
      </c>
      <c r="F1533" s="19" t="str">
        <f>'Terminated loans'!J723</f>
        <v xml:space="preserve">MOUTOU A A                     </v>
      </c>
      <c r="G1533" s="547" t="str">
        <f t="shared" ref="G1533:G1596" si="487">IF(H1533&lt;$P$5,"A",IF(H1533&lt;$P$6,"B",IF(H1533&lt;$P$7,"C",IF(H1533&lt;$P$8,"D",IF(H1533&lt;$P$9,"E",IF(H1533&lt;$P$10,"F",IF(H1533&lt;$P$11,"G",IF(H1533&lt;$P$12,"I",IF(H1533&lt;$P$13,"J",IF(H1533&lt;$P$14,"K","L"))))))))))&amp;IF(OR(P1533=0,P1533&gt;=5%),2,1)</f>
        <v>C2</v>
      </c>
      <c r="H1533" s="21">
        <f>'Terminated loans'!L723</f>
        <v>40675</v>
      </c>
      <c r="I1533" s="21">
        <f>IF(B1533="VELS",'Terminated loans'!M723,'Terminated loans'!B723)</f>
        <v>40877</v>
      </c>
      <c r="J1533" s="34">
        <f t="shared" si="475"/>
        <v>7</v>
      </c>
      <c r="K1533" s="34">
        <f t="shared" si="472"/>
        <v>115</v>
      </c>
      <c r="L1533" s="34">
        <f t="shared" si="473"/>
        <v>7</v>
      </c>
      <c r="M1533" s="34">
        <f t="shared" si="474"/>
        <v>7</v>
      </c>
      <c r="N1533" s="52">
        <f t="shared" si="486"/>
        <v>7</v>
      </c>
      <c r="O1533" s="318">
        <f>+'Terminated loans'!S723</f>
        <v>201000</v>
      </c>
      <c r="P1533" s="26">
        <f>+'Terminated loans'!T723</f>
        <v>0.05</v>
      </c>
      <c r="Q1533" s="536">
        <f t="shared" ref="Q1533:Q1596" si="488">VLOOKUP(G1533,$O$3:$Q$28,3,FALSE)</f>
        <v>9.9000000000000005E-2</v>
      </c>
      <c r="R1533" s="222">
        <f t="shared" si="476"/>
        <v>29194.847019044948</v>
      </c>
      <c r="S1533" s="36">
        <f t="shared" si="477"/>
        <v>197783.452572754</v>
      </c>
      <c r="T1533" s="36">
        <f t="shared" si="478"/>
        <v>3216.5474272459978</v>
      </c>
      <c r="U1533" s="36">
        <f t="shared" si="479"/>
        <v>6580.476560562849</v>
      </c>
      <c r="V1533" s="36">
        <f t="shared" si="480"/>
        <v>3363.9291333146393</v>
      </c>
      <c r="W1533" s="37">
        <f t="shared" si="481"/>
        <v>3216.5474272482097</v>
      </c>
      <c r="X1533" s="36">
        <f t="shared" si="482"/>
        <v>3216.5474272459978</v>
      </c>
      <c r="Y1533" s="276">
        <f t="shared" si="470"/>
        <v>3216.5474272482097</v>
      </c>
      <c r="Z1533" s="36">
        <f t="shared" si="483"/>
        <v>6580.476560562849</v>
      </c>
      <c r="AA1533" s="36">
        <f t="shared" si="484"/>
        <v>3363.9291333146393</v>
      </c>
      <c r="AB1533" s="38">
        <f t="shared" si="471"/>
        <v>2.2118911147117615E-9</v>
      </c>
      <c r="AC1533" s="17"/>
      <c r="AD1533" s="17">
        <f t="shared" si="485"/>
        <v>7</v>
      </c>
      <c r="AH1533" s="103"/>
      <c r="AI1533" s="533"/>
    </row>
    <row r="1534" spans="1:35">
      <c r="A1534" s="533"/>
      <c r="C1534" s="67" t="str">
        <f>'Terminated loans'!F724</f>
        <v>E</v>
      </c>
      <c r="D1534" s="19">
        <f>'Terminated loans'!H724</f>
        <v>143995313</v>
      </c>
      <c r="E1534" s="19">
        <f>'Terminated loans'!I724</f>
        <v>98</v>
      </c>
      <c r="F1534" s="19" t="str">
        <f>'Terminated loans'!J724</f>
        <v xml:space="preserve">BHOBANY R                      </v>
      </c>
      <c r="G1534" s="547" t="str">
        <f t="shared" si="487"/>
        <v>C2</v>
      </c>
      <c r="H1534" s="21">
        <f>'Terminated loans'!L724</f>
        <v>40665</v>
      </c>
      <c r="I1534" s="21">
        <f>IF(B1534="VELS",'Terminated loans'!M724,'Terminated loans'!B724)</f>
        <v>40877</v>
      </c>
      <c r="J1534" s="34">
        <f t="shared" si="475"/>
        <v>7</v>
      </c>
      <c r="K1534" s="34">
        <f t="shared" si="472"/>
        <v>115</v>
      </c>
      <c r="L1534" s="34">
        <f t="shared" si="473"/>
        <v>7</v>
      </c>
      <c r="M1534" s="34">
        <f t="shared" si="474"/>
        <v>7</v>
      </c>
      <c r="N1534" s="52">
        <f t="shared" si="486"/>
        <v>7</v>
      </c>
      <c r="O1534" s="318">
        <f>+'Terminated loans'!S724</f>
        <v>224528</v>
      </c>
      <c r="P1534" s="26">
        <f>+'Terminated loans'!T724</f>
        <v>0.05</v>
      </c>
      <c r="Q1534" s="536">
        <f t="shared" si="488"/>
        <v>9.9000000000000005E-2</v>
      </c>
      <c r="R1534" s="222">
        <f t="shared" si="476"/>
        <v>32612.241848219528</v>
      </c>
      <c r="S1534" s="36">
        <f t="shared" si="477"/>
        <v>220934.94049380757</v>
      </c>
      <c r="T1534" s="36">
        <f t="shared" si="478"/>
        <v>3593.059506192425</v>
      </c>
      <c r="U1534" s="36">
        <f t="shared" si="479"/>
        <v>7350.7524437316461</v>
      </c>
      <c r="V1534" s="36">
        <f t="shared" si="480"/>
        <v>3757.692937536689</v>
      </c>
      <c r="W1534" s="37">
        <f t="shared" si="481"/>
        <v>3593.0595061949571</v>
      </c>
      <c r="X1534" s="36">
        <f t="shared" si="482"/>
        <v>3593.059506192425</v>
      </c>
      <c r="Y1534" s="276">
        <f t="shared" si="470"/>
        <v>3593.0595061949571</v>
      </c>
      <c r="Z1534" s="36">
        <f t="shared" si="483"/>
        <v>7350.7524437316461</v>
      </c>
      <c r="AA1534" s="36">
        <f t="shared" si="484"/>
        <v>3757.692937536689</v>
      </c>
      <c r="AB1534" s="38">
        <f t="shared" si="471"/>
        <v>2.5320332497358322E-9</v>
      </c>
      <c r="AC1534" s="17"/>
      <c r="AD1534" s="17">
        <f t="shared" si="485"/>
        <v>7</v>
      </c>
      <c r="AH1534" s="103"/>
      <c r="AI1534" s="533"/>
    </row>
    <row r="1535" spans="1:35">
      <c r="A1535" s="533"/>
      <c r="C1535" s="67" t="str">
        <f>'Terminated loans'!F725</f>
        <v>E</v>
      </c>
      <c r="D1535" s="19">
        <f>'Terminated loans'!H725</f>
        <v>143995615</v>
      </c>
      <c r="E1535" s="19">
        <f>'Terminated loans'!I725</f>
        <v>98</v>
      </c>
      <c r="F1535" s="19" t="str">
        <f>'Terminated loans'!J725</f>
        <v xml:space="preserve">NADAN M B C                    </v>
      </c>
      <c r="G1535" s="547" t="str">
        <f t="shared" si="487"/>
        <v>C2</v>
      </c>
      <c r="H1535" s="21">
        <f>'Terminated loans'!L725</f>
        <v>40697</v>
      </c>
      <c r="I1535" s="21">
        <f>IF(B1535="VELS",'Terminated loans'!M725,'Terminated loans'!B725)</f>
        <v>40877</v>
      </c>
      <c r="J1535" s="34">
        <f t="shared" si="475"/>
        <v>6</v>
      </c>
      <c r="K1535" s="34">
        <f t="shared" si="472"/>
        <v>114</v>
      </c>
      <c r="L1535" s="34">
        <f t="shared" si="473"/>
        <v>6</v>
      </c>
      <c r="M1535" s="34">
        <f t="shared" si="474"/>
        <v>6</v>
      </c>
      <c r="N1535" s="52">
        <f t="shared" si="486"/>
        <v>6</v>
      </c>
      <c r="O1535" s="318">
        <f>+'Terminated loans'!S725</f>
        <v>185385</v>
      </c>
      <c r="P1535" s="26">
        <f>+'Terminated loans'!T725</f>
        <v>0.05</v>
      </c>
      <c r="Q1535" s="536">
        <f t="shared" si="488"/>
        <v>9.9000000000000005E-2</v>
      </c>
      <c r="R1535" s="222">
        <f t="shared" si="476"/>
        <v>31349.64981812867</v>
      </c>
      <c r="S1535" s="36">
        <f t="shared" si="477"/>
        <v>182783.87930146005</v>
      </c>
      <c r="T1535" s="36">
        <f t="shared" si="478"/>
        <v>2601.1206985399476</v>
      </c>
      <c r="U1535" s="36">
        <f t="shared" si="479"/>
        <v>5314.019607314287</v>
      </c>
      <c r="V1535" s="36">
        <f t="shared" si="480"/>
        <v>2712.8989087720111</v>
      </c>
      <c r="W1535" s="37">
        <f t="shared" si="481"/>
        <v>2601.1206985422759</v>
      </c>
      <c r="X1535" s="36">
        <f t="shared" si="482"/>
        <v>2601.1206985399476</v>
      </c>
      <c r="Y1535" s="276">
        <f t="shared" si="470"/>
        <v>2601.1206985422759</v>
      </c>
      <c r="Z1535" s="36">
        <f t="shared" si="483"/>
        <v>5314.019607314287</v>
      </c>
      <c r="AA1535" s="36">
        <f t="shared" si="484"/>
        <v>2712.8989087720111</v>
      </c>
      <c r="AB1535" s="38">
        <f t="shared" si="471"/>
        <v>2.3283064365386963E-9</v>
      </c>
      <c r="AC1535" s="17"/>
      <c r="AD1535" s="17">
        <f t="shared" si="485"/>
        <v>6</v>
      </c>
      <c r="AH1535" s="103"/>
      <c r="AI1535" s="533"/>
    </row>
    <row r="1536" spans="1:35">
      <c r="A1536" s="533"/>
      <c r="C1536" s="67" t="str">
        <f>'Terminated loans'!F726</f>
        <v>E</v>
      </c>
      <c r="D1536" s="19">
        <f>'Terminated loans'!H726</f>
        <v>141070568</v>
      </c>
      <c r="E1536" s="19">
        <f>'Terminated loans'!I726</f>
        <v>98</v>
      </c>
      <c r="F1536" s="19" t="str">
        <f>'Terminated loans'!J726</f>
        <v xml:space="preserve">RAMBURUTH T                    </v>
      </c>
      <c r="G1536" s="547" t="str">
        <f t="shared" si="487"/>
        <v>A2</v>
      </c>
      <c r="H1536" s="21">
        <f>'Terminated loans'!L726</f>
        <v>39622</v>
      </c>
      <c r="I1536" s="21">
        <f>IF(B1536="VELS",'Terminated loans'!M726,'Terminated loans'!B726)</f>
        <v>40908</v>
      </c>
      <c r="J1536" s="34">
        <f t="shared" si="475"/>
        <v>42</v>
      </c>
      <c r="K1536" s="34">
        <f t="shared" si="472"/>
        <v>149</v>
      </c>
      <c r="L1536" s="34">
        <f t="shared" si="473"/>
        <v>42</v>
      </c>
      <c r="M1536" s="34">
        <f t="shared" si="474"/>
        <v>42</v>
      </c>
      <c r="N1536" s="52">
        <f t="shared" si="486"/>
        <v>42</v>
      </c>
      <c r="O1536" s="318">
        <f>+'Terminated loans'!S726</f>
        <v>260000</v>
      </c>
      <c r="P1536" s="26">
        <f>+'Terminated loans'!T726</f>
        <v>0.05</v>
      </c>
      <c r="Q1536" s="536">
        <f t="shared" si="488"/>
        <v>0.104</v>
      </c>
      <c r="R1536" s="222">
        <f t="shared" si="476"/>
        <v>6760.7885255963311</v>
      </c>
      <c r="S1536" s="36">
        <f t="shared" si="477"/>
        <v>237161.83113746191</v>
      </c>
      <c r="T1536" s="36">
        <f t="shared" si="478"/>
        <v>22838.168862538092</v>
      </c>
      <c r="U1536" s="36">
        <f t="shared" si="479"/>
        <v>46791.286937581695</v>
      </c>
      <c r="V1536" s="36">
        <f t="shared" si="480"/>
        <v>23953.118075045903</v>
      </c>
      <c r="W1536" s="37">
        <f t="shared" si="481"/>
        <v>22838.168862535793</v>
      </c>
      <c r="X1536" s="36">
        <f t="shared" si="482"/>
        <v>22838.168862538092</v>
      </c>
      <c r="Y1536" s="276">
        <f t="shared" si="470"/>
        <v>22838.168862535793</v>
      </c>
      <c r="Z1536" s="36">
        <f t="shared" si="483"/>
        <v>46791.286937581695</v>
      </c>
      <c r="AA1536" s="36">
        <f t="shared" si="484"/>
        <v>23953.118075045903</v>
      </c>
      <c r="AB1536" s="38">
        <f t="shared" si="471"/>
        <v>-2.2992026060819626E-9</v>
      </c>
      <c r="AC1536" s="17"/>
      <c r="AD1536" s="17">
        <f t="shared" si="485"/>
        <v>42</v>
      </c>
      <c r="AH1536" s="103"/>
      <c r="AI1536" s="533"/>
    </row>
    <row r="1537" spans="1:35">
      <c r="A1537" s="533"/>
      <c r="C1537" s="67" t="str">
        <f>'Terminated loans'!F727</f>
        <v>E</v>
      </c>
      <c r="D1537" s="19">
        <f>'Terminated loans'!H727</f>
        <v>141080709</v>
      </c>
      <c r="E1537" s="19">
        <f>'Terminated loans'!I727</f>
        <v>98</v>
      </c>
      <c r="F1537" s="19" t="str">
        <f>'Terminated loans'!J727</f>
        <v xml:space="preserve">LAROULETTE M                   </v>
      </c>
      <c r="G1537" s="547" t="str">
        <f t="shared" si="487"/>
        <v>A2</v>
      </c>
      <c r="H1537" s="21">
        <f>'Terminated loans'!L727</f>
        <v>39980</v>
      </c>
      <c r="I1537" s="21">
        <f>IF(B1537="VELS",'Terminated loans'!M727,'Terminated loans'!B727)</f>
        <v>40908</v>
      </c>
      <c r="J1537" s="34">
        <f t="shared" si="475"/>
        <v>31</v>
      </c>
      <c r="K1537" s="34">
        <f t="shared" si="472"/>
        <v>138</v>
      </c>
      <c r="L1537" s="34">
        <f t="shared" si="473"/>
        <v>31</v>
      </c>
      <c r="M1537" s="34">
        <f t="shared" si="474"/>
        <v>31</v>
      </c>
      <c r="N1537" s="52">
        <f t="shared" si="486"/>
        <v>31</v>
      </c>
      <c r="O1537" s="318">
        <f>+'Terminated loans'!S727</f>
        <v>164652</v>
      </c>
      <c r="P1537" s="26">
        <f>+'Terminated loans'!T727</f>
        <v>0.05</v>
      </c>
      <c r="Q1537" s="536">
        <f t="shared" si="488"/>
        <v>0.104</v>
      </c>
      <c r="R1537" s="222">
        <f t="shared" si="476"/>
        <v>5672.8046772402304</v>
      </c>
      <c r="S1537" s="36">
        <f t="shared" si="477"/>
        <v>153634.81572302329</v>
      </c>
      <c r="T1537" s="36">
        <f t="shared" si="478"/>
        <v>11017.18427697671</v>
      </c>
      <c r="U1537" s="36">
        <f t="shared" si="479"/>
        <v>22222.129271422222</v>
      </c>
      <c r="V1537" s="36">
        <f t="shared" si="480"/>
        <v>11204.944994447142</v>
      </c>
      <c r="W1537" s="37">
        <f t="shared" si="481"/>
        <v>11017.18427697508</v>
      </c>
      <c r="X1537" s="36">
        <f t="shared" si="482"/>
        <v>11017.18427697671</v>
      </c>
      <c r="Y1537" s="276">
        <f t="shared" si="470"/>
        <v>11017.18427697508</v>
      </c>
      <c r="Z1537" s="36">
        <f t="shared" si="483"/>
        <v>22222.129271422222</v>
      </c>
      <c r="AA1537" s="36">
        <f t="shared" si="484"/>
        <v>11204.944994447142</v>
      </c>
      <c r="AB1537" s="38">
        <f t="shared" si="471"/>
        <v>-1.6298145055770874E-9</v>
      </c>
      <c r="AC1537" s="17"/>
      <c r="AD1537" s="17">
        <f t="shared" si="485"/>
        <v>31</v>
      </c>
      <c r="AH1537" s="103"/>
      <c r="AI1537" s="533"/>
    </row>
    <row r="1538" spans="1:35">
      <c r="A1538" s="533"/>
      <c r="C1538" s="67" t="str">
        <f>'Terminated loans'!F728</f>
        <v>E</v>
      </c>
      <c r="D1538" s="19">
        <f>'Terminated loans'!H728</f>
        <v>141082272</v>
      </c>
      <c r="E1538" s="19">
        <f>'Terminated loans'!I728</f>
        <v>98</v>
      </c>
      <c r="F1538" s="19" t="str">
        <f>'Terminated loans'!J728</f>
        <v xml:space="preserve">GUNGAH V                       </v>
      </c>
      <c r="G1538" s="547" t="str">
        <f t="shared" si="487"/>
        <v>A2</v>
      </c>
      <c r="H1538" s="21">
        <f>'Terminated loans'!L728</f>
        <v>39952</v>
      </c>
      <c r="I1538" s="21">
        <f>IF(B1538="VELS",'Terminated loans'!M728,'Terminated loans'!B728)</f>
        <v>40908</v>
      </c>
      <c r="J1538" s="34">
        <f t="shared" si="475"/>
        <v>31</v>
      </c>
      <c r="K1538" s="34">
        <f t="shared" si="472"/>
        <v>139</v>
      </c>
      <c r="L1538" s="34">
        <f t="shared" si="473"/>
        <v>31</v>
      </c>
      <c r="M1538" s="34">
        <f t="shared" si="474"/>
        <v>31</v>
      </c>
      <c r="N1538" s="52">
        <f t="shared" si="486"/>
        <v>31</v>
      </c>
      <c r="O1538" s="318">
        <f>+'Terminated loans'!S728</f>
        <v>162343</v>
      </c>
      <c r="P1538" s="26">
        <f>+'Terminated loans'!T728</f>
        <v>0.05</v>
      </c>
      <c r="Q1538" s="536">
        <f t="shared" si="488"/>
        <v>0.104</v>
      </c>
      <c r="R1538" s="222">
        <f t="shared" si="476"/>
        <v>5593.2520085830156</v>
      </c>
      <c r="S1538" s="36">
        <f t="shared" si="477"/>
        <v>151480.31538592165</v>
      </c>
      <c r="T1538" s="36">
        <f t="shared" si="478"/>
        <v>10862.684614078345</v>
      </c>
      <c r="U1538" s="36">
        <f t="shared" si="479"/>
        <v>21910.496880150255</v>
      </c>
      <c r="V1538" s="36">
        <f t="shared" si="480"/>
        <v>11047.812266073481</v>
      </c>
      <c r="W1538" s="37">
        <f t="shared" si="481"/>
        <v>10862.684614076774</v>
      </c>
      <c r="X1538" s="36">
        <f t="shared" si="482"/>
        <v>10862.684614078345</v>
      </c>
      <c r="Y1538" s="276">
        <f t="shared" si="470"/>
        <v>10862.684614076774</v>
      </c>
      <c r="Z1538" s="36">
        <f t="shared" si="483"/>
        <v>21910.496880150255</v>
      </c>
      <c r="AA1538" s="36">
        <f t="shared" si="484"/>
        <v>11047.812266073481</v>
      </c>
      <c r="AB1538" s="38">
        <f t="shared" si="471"/>
        <v>-1.57160684466362E-9</v>
      </c>
      <c r="AC1538" s="17"/>
      <c r="AD1538" s="17">
        <f t="shared" si="485"/>
        <v>31</v>
      </c>
      <c r="AH1538" s="103"/>
      <c r="AI1538" s="533"/>
    </row>
    <row r="1539" spans="1:35">
      <c r="A1539" s="533"/>
      <c r="C1539" s="67" t="str">
        <f>'Terminated loans'!F729</f>
        <v>E</v>
      </c>
      <c r="D1539" s="19">
        <f>'Terminated loans'!H729</f>
        <v>141086014</v>
      </c>
      <c r="E1539" s="19">
        <f>'Terminated loans'!I729</f>
        <v>97</v>
      </c>
      <c r="F1539" s="19" t="str">
        <f>'Terminated loans'!J729</f>
        <v xml:space="preserve">SREENEEBUS D                   </v>
      </c>
      <c r="G1539" s="547" t="str">
        <f t="shared" si="487"/>
        <v>A2</v>
      </c>
      <c r="H1539" s="21">
        <f>'Terminated loans'!L729</f>
        <v>40133</v>
      </c>
      <c r="I1539" s="21">
        <f>IF(B1539="VELS",'Terminated loans'!M729,'Terminated loans'!B729)</f>
        <v>40908</v>
      </c>
      <c r="J1539" s="34">
        <f t="shared" si="475"/>
        <v>25</v>
      </c>
      <c r="K1539" s="34">
        <f t="shared" si="472"/>
        <v>133</v>
      </c>
      <c r="L1539" s="34">
        <f t="shared" si="473"/>
        <v>25</v>
      </c>
      <c r="M1539" s="34">
        <f t="shared" si="474"/>
        <v>25</v>
      </c>
      <c r="N1539" s="52">
        <f t="shared" si="486"/>
        <v>25</v>
      </c>
      <c r="O1539" s="318">
        <f>+'Terminated loans'!S729</f>
        <v>30000</v>
      </c>
      <c r="P1539" s="26">
        <f>+'Terminated loans'!T729</f>
        <v>0</v>
      </c>
      <c r="Q1539" s="536">
        <f t="shared" si="488"/>
        <v>0.104</v>
      </c>
      <c r="R1539" s="222">
        <f t="shared" si="476"/>
        <v>1200</v>
      </c>
      <c r="S1539" s="36">
        <f t="shared" si="477"/>
        <v>26868.41626649836</v>
      </c>
      <c r="T1539" s="36">
        <f t="shared" si="478"/>
        <v>3131.5837335016404</v>
      </c>
      <c r="U1539" s="36">
        <f t="shared" si="479"/>
        <v>3131.5837335013639</v>
      </c>
      <c r="V1539" s="36">
        <f t="shared" si="480"/>
        <v>0</v>
      </c>
      <c r="W1539" s="37">
        <f t="shared" si="481"/>
        <v>3131.5837335013639</v>
      </c>
      <c r="X1539" s="36">
        <f t="shared" si="482"/>
        <v>3131.5837335016404</v>
      </c>
      <c r="Y1539" s="276">
        <f t="shared" si="470"/>
        <v>3131.5837335013639</v>
      </c>
      <c r="Z1539" s="36">
        <f t="shared" si="483"/>
        <v>3131.5837335013639</v>
      </c>
      <c r="AA1539" s="36">
        <f t="shared" si="484"/>
        <v>0</v>
      </c>
      <c r="AB1539" s="38">
        <f t="shared" si="471"/>
        <v>-2.7648638933897018E-10</v>
      </c>
      <c r="AC1539" s="17"/>
      <c r="AD1539" s="17">
        <f t="shared" si="485"/>
        <v>25</v>
      </c>
      <c r="AH1539" s="103"/>
      <c r="AI1539" s="533"/>
    </row>
    <row r="1540" spans="1:35">
      <c r="A1540" s="533"/>
      <c r="C1540" s="67" t="str">
        <f>'Terminated loans'!F730</f>
        <v>E</v>
      </c>
      <c r="D1540" s="19">
        <f>'Terminated loans'!H730</f>
        <v>143001431</v>
      </c>
      <c r="E1540" s="19">
        <f>'Terminated loans'!I730</f>
        <v>98</v>
      </c>
      <c r="F1540" s="19" t="str">
        <f>'Terminated loans'!J730</f>
        <v xml:space="preserve">RAMKISSOON S/046677            </v>
      </c>
      <c r="G1540" s="547" t="str">
        <f t="shared" si="487"/>
        <v>A2</v>
      </c>
      <c r="H1540" s="21">
        <f>'Terminated loans'!L730</f>
        <v>39301</v>
      </c>
      <c r="I1540" s="21">
        <f>IF(B1540="VELS",'Terminated loans'!M730,'Terminated loans'!B730)</f>
        <v>40908</v>
      </c>
      <c r="J1540" s="34">
        <f t="shared" si="475"/>
        <v>53</v>
      </c>
      <c r="K1540" s="34">
        <f t="shared" si="472"/>
        <v>160</v>
      </c>
      <c r="L1540" s="34">
        <f t="shared" si="473"/>
        <v>53</v>
      </c>
      <c r="M1540" s="34">
        <f t="shared" si="474"/>
        <v>53</v>
      </c>
      <c r="N1540" s="52">
        <f t="shared" si="486"/>
        <v>53</v>
      </c>
      <c r="O1540" s="318">
        <f>+'Terminated loans'!S730</f>
        <v>242571</v>
      </c>
      <c r="P1540" s="26">
        <f>+'Terminated loans'!T730</f>
        <v>0.05</v>
      </c>
      <c r="Q1540" s="536">
        <f t="shared" si="488"/>
        <v>0.104</v>
      </c>
      <c r="R1540" s="222">
        <f t="shared" si="476"/>
        <v>5110.2422551289555</v>
      </c>
      <c r="S1540" s="36">
        <f t="shared" si="477"/>
        <v>216425.02868369245</v>
      </c>
      <c r="T1540" s="36">
        <f t="shared" si="478"/>
        <v>26145.97131630755</v>
      </c>
      <c r="U1540" s="36">
        <f t="shared" si="479"/>
        <v>54417.810838140053</v>
      </c>
      <c r="V1540" s="36">
        <f t="shared" si="480"/>
        <v>28271.839521834627</v>
      </c>
      <c r="W1540" s="37">
        <f t="shared" si="481"/>
        <v>26145.971316305426</v>
      </c>
      <c r="X1540" s="36">
        <f t="shared" si="482"/>
        <v>26145.97131630755</v>
      </c>
      <c r="Y1540" s="276">
        <f t="shared" si="470"/>
        <v>26145.971316305426</v>
      </c>
      <c r="Z1540" s="36">
        <f t="shared" si="483"/>
        <v>54417.810838140053</v>
      </c>
      <c r="AA1540" s="36">
        <f t="shared" si="484"/>
        <v>28271.839521834627</v>
      </c>
      <c r="AB1540" s="38">
        <f t="shared" si="471"/>
        <v>-2.1245796233415604E-9</v>
      </c>
      <c r="AC1540" s="17"/>
      <c r="AD1540" s="17">
        <f t="shared" si="485"/>
        <v>53</v>
      </c>
      <c r="AH1540" s="103"/>
      <c r="AI1540" s="533"/>
    </row>
    <row r="1541" spans="1:35">
      <c r="A1541" s="533"/>
      <c r="C1541" s="67" t="str">
        <f>'Terminated loans'!F731</f>
        <v>E</v>
      </c>
      <c r="D1541" s="19">
        <f>'Terminated loans'!H731</f>
        <v>143002098</v>
      </c>
      <c r="E1541" s="19">
        <f>'Terminated loans'!I731</f>
        <v>98</v>
      </c>
      <c r="F1541" s="19" t="str">
        <f>'Terminated loans'!J731</f>
        <v xml:space="preserve">HUNGLEY M B A (CLD)            </v>
      </c>
      <c r="G1541" s="547" t="str">
        <f t="shared" si="487"/>
        <v>A2</v>
      </c>
      <c r="H1541" s="21">
        <f>'Terminated loans'!L731</f>
        <v>39329</v>
      </c>
      <c r="I1541" s="21">
        <f>IF(B1541="VELS",'Terminated loans'!M731,'Terminated loans'!B731)</f>
        <v>40908</v>
      </c>
      <c r="J1541" s="34">
        <f t="shared" si="475"/>
        <v>52</v>
      </c>
      <c r="K1541" s="34">
        <f t="shared" si="472"/>
        <v>159</v>
      </c>
      <c r="L1541" s="34">
        <f t="shared" si="473"/>
        <v>52</v>
      </c>
      <c r="M1541" s="34">
        <f t="shared" si="474"/>
        <v>52</v>
      </c>
      <c r="N1541" s="52">
        <f t="shared" si="486"/>
        <v>52</v>
      </c>
      <c r="O1541" s="318">
        <f>+'Terminated loans'!S731</f>
        <v>147811</v>
      </c>
      <c r="P1541" s="26">
        <f>+'Terminated loans'!T731</f>
        <v>0.05</v>
      </c>
      <c r="Q1541" s="536">
        <f t="shared" si="488"/>
        <v>0.104</v>
      </c>
      <c r="R1541" s="222">
        <f t="shared" si="476"/>
        <v>3167.464926505656</v>
      </c>
      <c r="S1541" s="36">
        <f t="shared" si="477"/>
        <v>132141.15940310527</v>
      </c>
      <c r="T1541" s="36">
        <f t="shared" si="478"/>
        <v>15669.840596894734</v>
      </c>
      <c r="U1541" s="36">
        <f t="shared" si="479"/>
        <v>32567.0167751876</v>
      </c>
      <c r="V1541" s="36">
        <f t="shared" si="480"/>
        <v>16897.176178294118</v>
      </c>
      <c r="W1541" s="37">
        <f t="shared" si="481"/>
        <v>15669.840596893482</v>
      </c>
      <c r="X1541" s="36">
        <f t="shared" si="482"/>
        <v>15669.840596894734</v>
      </c>
      <c r="Y1541" s="276">
        <f t="shared" si="470"/>
        <v>15669.840596893482</v>
      </c>
      <c r="Z1541" s="36">
        <f t="shared" si="483"/>
        <v>32567.0167751876</v>
      </c>
      <c r="AA1541" s="36">
        <f t="shared" si="484"/>
        <v>16897.176178294118</v>
      </c>
      <c r="AB1541" s="38">
        <f t="shared" si="471"/>
        <v>-1.2514647096395493E-9</v>
      </c>
      <c r="AC1541" s="17"/>
      <c r="AD1541" s="17">
        <f t="shared" si="485"/>
        <v>52</v>
      </c>
      <c r="AH1541" s="103"/>
      <c r="AI1541" s="533"/>
    </row>
    <row r="1542" spans="1:35">
      <c r="A1542" s="533"/>
      <c r="C1542" s="67" t="str">
        <f>'Terminated loans'!F732</f>
        <v>E</v>
      </c>
      <c r="D1542" s="19">
        <f>'Terminated loans'!H732</f>
        <v>143002705</v>
      </c>
      <c r="E1542" s="19">
        <f>'Terminated loans'!I732</f>
        <v>99</v>
      </c>
      <c r="F1542" s="19" t="str">
        <f>'Terminated loans'!J732</f>
        <v xml:space="preserve">KANIAH V                       </v>
      </c>
      <c r="G1542" s="547" t="str">
        <f t="shared" si="487"/>
        <v>A1</v>
      </c>
      <c r="H1542" s="21">
        <f>'Terminated loans'!L732</f>
        <v>38421</v>
      </c>
      <c r="I1542" s="21">
        <f>IF(B1542="VELS",'Terminated loans'!M732,'Terminated loans'!B732)</f>
        <v>40908</v>
      </c>
      <c r="J1542" s="34">
        <f t="shared" si="475"/>
        <v>82</v>
      </c>
      <c r="K1542" s="34">
        <f t="shared" si="472"/>
        <v>189</v>
      </c>
      <c r="L1542" s="34">
        <f t="shared" si="473"/>
        <v>82</v>
      </c>
      <c r="M1542" s="34">
        <f t="shared" si="474"/>
        <v>82</v>
      </c>
      <c r="N1542" s="52">
        <f t="shared" si="486"/>
        <v>82</v>
      </c>
      <c r="O1542" s="318">
        <f>+'Terminated loans'!S732</f>
        <v>834658</v>
      </c>
      <c r="P1542" s="26">
        <f>+'Terminated loans'!T732</f>
        <v>0.03</v>
      </c>
      <c r="Q1542" s="536">
        <f t="shared" si="488"/>
        <v>8.6499999999999994E-2</v>
      </c>
      <c r="R1542" s="222">
        <f t="shared" si="476"/>
        <v>11270.374266015358</v>
      </c>
      <c r="S1542" s="36">
        <f t="shared" si="477"/>
        <v>695919.15819888853</v>
      </c>
      <c r="T1542" s="36">
        <f t="shared" si="478"/>
        <v>138738.84180111147</v>
      </c>
      <c r="U1542" s="36">
        <f t="shared" si="479"/>
        <v>228251.53161436308</v>
      </c>
      <c r="V1542" s="36">
        <f t="shared" si="480"/>
        <v>89512.689813259407</v>
      </c>
      <c r="W1542" s="37">
        <f t="shared" si="481"/>
        <v>138738.84180110367</v>
      </c>
      <c r="X1542" s="36">
        <f t="shared" si="482"/>
        <v>138738.84180111147</v>
      </c>
      <c r="Y1542" s="276">
        <f t="shared" si="470"/>
        <v>138738.84180110367</v>
      </c>
      <c r="Z1542" s="36">
        <f t="shared" si="483"/>
        <v>228251.53161436308</v>
      </c>
      <c r="AA1542" s="36">
        <f t="shared" si="484"/>
        <v>89512.689813259407</v>
      </c>
      <c r="AB1542" s="38">
        <f t="shared" si="471"/>
        <v>-7.7998265624046326E-9</v>
      </c>
      <c r="AC1542" s="17"/>
      <c r="AD1542" s="17">
        <f t="shared" si="485"/>
        <v>82</v>
      </c>
      <c r="AH1542" s="103"/>
      <c r="AI1542" s="533"/>
    </row>
    <row r="1543" spans="1:35">
      <c r="A1543" s="533"/>
      <c r="C1543" s="67" t="str">
        <f>'Terminated loans'!F733</f>
        <v>E</v>
      </c>
      <c r="D1543" s="19">
        <f>'Terminated loans'!H733</f>
        <v>143004988</v>
      </c>
      <c r="E1543" s="19">
        <f>'Terminated loans'!I733</f>
        <v>99</v>
      </c>
      <c r="F1543" s="19" t="str">
        <f>'Terminated loans'!J733</f>
        <v xml:space="preserve">LATREILLE J A/F C              </v>
      </c>
      <c r="G1543" s="547" t="str">
        <f t="shared" si="487"/>
        <v>A1</v>
      </c>
      <c r="H1543" s="21">
        <f>'Terminated loans'!L733</f>
        <v>39307</v>
      </c>
      <c r="I1543" s="21">
        <f>IF(B1543="VELS",'Terminated loans'!M733,'Terminated loans'!B733)</f>
        <v>40908</v>
      </c>
      <c r="J1543" s="34">
        <f t="shared" si="475"/>
        <v>53</v>
      </c>
      <c r="K1543" s="34">
        <f t="shared" si="472"/>
        <v>160</v>
      </c>
      <c r="L1543" s="34">
        <f t="shared" si="473"/>
        <v>53</v>
      </c>
      <c r="M1543" s="34">
        <f t="shared" si="474"/>
        <v>53</v>
      </c>
      <c r="N1543" s="52">
        <f t="shared" si="486"/>
        <v>53</v>
      </c>
      <c r="O1543" s="318">
        <f>+'Terminated loans'!S733</f>
        <v>798271</v>
      </c>
      <c r="P1543" s="26">
        <f>+'Terminated loans'!T733</f>
        <v>0.03</v>
      </c>
      <c r="Q1543" s="536">
        <f t="shared" si="488"/>
        <v>8.6499999999999994E-2</v>
      </c>
      <c r="R1543" s="222">
        <f t="shared" si="476"/>
        <v>16100.376728623911</v>
      </c>
      <c r="S1543" s="36">
        <f t="shared" si="477"/>
        <v>707145.33607323025</v>
      </c>
      <c r="T1543" s="36">
        <f t="shared" si="478"/>
        <v>91125.663926769746</v>
      </c>
      <c r="U1543" s="36">
        <f t="shared" si="479"/>
        <v>146174.63054382883</v>
      </c>
      <c r="V1543" s="36">
        <f t="shared" si="480"/>
        <v>55048.966617067112</v>
      </c>
      <c r="W1543" s="37">
        <f t="shared" si="481"/>
        <v>91125.663926761714</v>
      </c>
      <c r="X1543" s="36">
        <f t="shared" si="482"/>
        <v>91125.663926769746</v>
      </c>
      <c r="Y1543" s="276">
        <f t="shared" si="470"/>
        <v>91125.663926761714</v>
      </c>
      <c r="Z1543" s="36">
        <f t="shared" si="483"/>
        <v>146174.63054382883</v>
      </c>
      <c r="AA1543" s="36">
        <f t="shared" si="484"/>
        <v>55048.966617067112</v>
      </c>
      <c r="AB1543" s="38">
        <f t="shared" si="471"/>
        <v>-8.0326572060585022E-9</v>
      </c>
      <c r="AC1543" s="17"/>
      <c r="AD1543" s="17">
        <f t="shared" si="485"/>
        <v>53</v>
      </c>
      <c r="AH1543" s="103"/>
      <c r="AI1543" s="533"/>
    </row>
    <row r="1544" spans="1:35">
      <c r="A1544" s="533"/>
      <c r="C1544" s="67" t="str">
        <f>'Terminated loans'!F734</f>
        <v>E</v>
      </c>
      <c r="D1544" s="19">
        <f>'Terminated loans'!H734</f>
        <v>143008495</v>
      </c>
      <c r="E1544" s="19">
        <f>'Terminated loans'!I734</f>
        <v>99</v>
      </c>
      <c r="F1544" s="19" t="str">
        <f>'Terminated loans'!J734</f>
        <v xml:space="preserve">JAGLOO H(SL 1211)              </v>
      </c>
      <c r="G1544" s="547" t="str">
        <f t="shared" si="487"/>
        <v>A1</v>
      </c>
      <c r="H1544" s="21">
        <f>'Terminated loans'!L734</f>
        <v>39833</v>
      </c>
      <c r="I1544" s="21">
        <f>IF(B1544="VELS",'Terminated loans'!M734,'Terminated loans'!B734)</f>
        <v>40908</v>
      </c>
      <c r="J1544" s="34">
        <f t="shared" si="475"/>
        <v>35</v>
      </c>
      <c r="K1544" s="34">
        <f t="shared" si="472"/>
        <v>142</v>
      </c>
      <c r="L1544" s="34">
        <f t="shared" si="473"/>
        <v>35</v>
      </c>
      <c r="M1544" s="34">
        <f t="shared" si="474"/>
        <v>35</v>
      </c>
      <c r="N1544" s="52">
        <f t="shared" si="486"/>
        <v>35</v>
      </c>
      <c r="O1544" s="318">
        <f>+'Terminated loans'!S734</f>
        <v>1072030</v>
      </c>
      <c r="P1544" s="26">
        <f>+'Terminated loans'!T734</f>
        <v>0.03</v>
      </c>
      <c r="Q1544" s="536">
        <f t="shared" si="488"/>
        <v>8.6499999999999994E-2</v>
      </c>
      <c r="R1544" s="222">
        <f t="shared" si="476"/>
        <v>32027.25226674433</v>
      </c>
      <c r="S1544" s="36">
        <f t="shared" si="477"/>
        <v>987602.45416689536</v>
      </c>
      <c r="T1544" s="36">
        <f t="shared" si="478"/>
        <v>84427.545833104639</v>
      </c>
      <c r="U1544" s="36">
        <f t="shared" si="479"/>
        <v>133351.37516914483</v>
      </c>
      <c r="V1544" s="36">
        <f t="shared" si="480"/>
        <v>48923.829336051596</v>
      </c>
      <c r="W1544" s="37">
        <f t="shared" si="481"/>
        <v>84427.545833093231</v>
      </c>
      <c r="X1544" s="36">
        <f t="shared" si="482"/>
        <v>84427.545833104639</v>
      </c>
      <c r="Y1544" s="276">
        <f t="shared" si="470"/>
        <v>84427.545833093231</v>
      </c>
      <c r="Z1544" s="36">
        <f t="shared" si="483"/>
        <v>133351.37516914483</v>
      </c>
      <c r="AA1544" s="36">
        <f t="shared" si="484"/>
        <v>48923.829336051596</v>
      </c>
      <c r="AB1544" s="38">
        <f t="shared" si="471"/>
        <v>-1.1408701539039612E-8</v>
      </c>
      <c r="AC1544" s="17"/>
      <c r="AD1544" s="17">
        <f t="shared" si="485"/>
        <v>35</v>
      </c>
      <c r="AH1544" s="103"/>
      <c r="AI1544" s="533"/>
    </row>
    <row r="1545" spans="1:35">
      <c r="A1545" s="533"/>
      <c r="C1545" s="67" t="str">
        <f>'Terminated loans'!F735</f>
        <v>N</v>
      </c>
      <c r="D1545" s="19">
        <f>'Terminated loans'!H735</f>
        <v>143015467</v>
      </c>
      <c r="E1545" s="19">
        <f>'Terminated loans'!I735</f>
        <v>98</v>
      </c>
      <c r="F1545" s="19" t="str">
        <f>'Terminated loans'!J735</f>
        <v xml:space="preserve">RAMDAURSINGH V S/042036        </v>
      </c>
      <c r="G1545" s="547" t="str">
        <f t="shared" si="487"/>
        <v>A2</v>
      </c>
      <c r="H1545" s="21">
        <f>'Terminated loans'!L735</f>
        <v>39073</v>
      </c>
      <c r="I1545" s="21">
        <f>IF(B1545="VELS",'Terminated loans'!M735,'Terminated loans'!B735)</f>
        <v>40900</v>
      </c>
      <c r="J1545" s="34">
        <f t="shared" si="475"/>
        <v>60</v>
      </c>
      <c r="K1545" s="34">
        <f t="shared" si="472"/>
        <v>167</v>
      </c>
      <c r="L1545" s="34">
        <f t="shared" si="473"/>
        <v>60</v>
      </c>
      <c r="M1545" s="34">
        <f t="shared" si="474"/>
        <v>60</v>
      </c>
      <c r="N1545" s="52">
        <f t="shared" si="486"/>
        <v>60</v>
      </c>
      <c r="O1545" s="318">
        <f>+'Terminated loans'!S735</f>
        <v>600014</v>
      </c>
      <c r="P1545" s="26">
        <f>+'Terminated loans'!T735</f>
        <v>0.05</v>
      </c>
      <c r="Q1545" s="536">
        <f t="shared" si="488"/>
        <v>0.104</v>
      </c>
      <c r="R1545" s="222">
        <f t="shared" si="476"/>
        <v>11323.004383677579</v>
      </c>
      <c r="S1545" s="36">
        <f t="shared" si="477"/>
        <v>528016.94837168767</v>
      </c>
      <c r="T1545" s="36">
        <f t="shared" si="478"/>
        <v>71997.051628312329</v>
      </c>
      <c r="U1545" s="36">
        <f t="shared" si="479"/>
        <v>151363.314648962</v>
      </c>
      <c r="V1545" s="36">
        <f t="shared" si="480"/>
        <v>79366.263020654675</v>
      </c>
      <c r="W1545" s="37">
        <f t="shared" si="481"/>
        <v>71997.051628307323</v>
      </c>
      <c r="X1545" s="36">
        <f t="shared" si="482"/>
        <v>71997.051628312329</v>
      </c>
      <c r="Y1545" s="276">
        <f t="shared" si="470"/>
        <v>71997.051628307323</v>
      </c>
      <c r="Z1545" s="36">
        <f t="shared" si="483"/>
        <v>151363.314648962</v>
      </c>
      <c r="AA1545" s="36">
        <f t="shared" si="484"/>
        <v>79366.263020654675</v>
      </c>
      <c r="AB1545" s="38">
        <f t="shared" si="471"/>
        <v>-5.005858838558197E-9</v>
      </c>
      <c r="AC1545" s="17"/>
      <c r="AD1545" s="17">
        <f t="shared" si="485"/>
        <v>60</v>
      </c>
      <c r="AH1545" s="103"/>
      <c r="AI1545" s="533"/>
    </row>
    <row r="1546" spans="1:35">
      <c r="A1546" s="533"/>
      <c r="C1546" s="67" t="str">
        <f>'Terminated loans'!F736</f>
        <v>E</v>
      </c>
      <c r="D1546" s="19">
        <f>'Terminated loans'!H736</f>
        <v>143017303</v>
      </c>
      <c r="E1546" s="19">
        <f>'Terminated loans'!I736</f>
        <v>99</v>
      </c>
      <c r="F1546" s="19" t="str">
        <f>'Terminated loans'!J736</f>
        <v xml:space="preserve">LATREILLE F &amp;/A                </v>
      </c>
      <c r="G1546" s="547" t="str">
        <f t="shared" si="487"/>
        <v>A1</v>
      </c>
      <c r="H1546" s="21">
        <f>'Terminated loans'!L736</f>
        <v>38567</v>
      </c>
      <c r="I1546" s="21">
        <f>IF(B1546="VELS",'Terminated loans'!M736,'Terminated loans'!B736)</f>
        <v>40908</v>
      </c>
      <c r="J1546" s="34">
        <f t="shared" si="475"/>
        <v>77</v>
      </c>
      <c r="K1546" s="34">
        <f t="shared" si="472"/>
        <v>184</v>
      </c>
      <c r="L1546" s="34">
        <f t="shared" si="473"/>
        <v>77</v>
      </c>
      <c r="M1546" s="34">
        <f t="shared" si="474"/>
        <v>77</v>
      </c>
      <c r="N1546" s="52">
        <f t="shared" si="486"/>
        <v>77</v>
      </c>
      <c r="O1546" s="318">
        <f>+'Terminated loans'!S736</f>
        <v>1068217</v>
      </c>
      <c r="P1546" s="26">
        <f>+'Terminated loans'!T736</f>
        <v>0.03</v>
      </c>
      <c r="Q1546" s="536">
        <f t="shared" si="488"/>
        <v>8.6499999999999994E-2</v>
      </c>
      <c r="R1546" s="222">
        <f t="shared" si="476"/>
        <v>15268.313426256344</v>
      </c>
      <c r="S1546" s="36">
        <f t="shared" si="477"/>
        <v>899805.26524132385</v>
      </c>
      <c r="T1546" s="36">
        <f t="shared" si="478"/>
        <v>168411.73475867615</v>
      </c>
      <c r="U1546" s="36">
        <f t="shared" si="479"/>
        <v>275854.86858040444</v>
      </c>
      <c r="V1546" s="36">
        <f t="shared" si="480"/>
        <v>107443.13382173842</v>
      </c>
      <c r="W1546" s="37">
        <f t="shared" si="481"/>
        <v>168411.73475866602</v>
      </c>
      <c r="X1546" s="36">
        <f t="shared" si="482"/>
        <v>168411.73475867615</v>
      </c>
      <c r="Y1546" s="276">
        <f t="shared" si="470"/>
        <v>168411.73475866602</v>
      </c>
      <c r="Z1546" s="36">
        <f t="shared" si="483"/>
        <v>275854.86858040444</v>
      </c>
      <c r="AA1546" s="36">
        <f t="shared" si="484"/>
        <v>107443.13382173842</v>
      </c>
      <c r="AB1546" s="38">
        <f t="shared" si="471"/>
        <v>-1.0128132998943329E-8</v>
      </c>
      <c r="AC1546" s="17"/>
      <c r="AD1546" s="17">
        <f t="shared" si="485"/>
        <v>77</v>
      </c>
      <c r="AH1546" s="103"/>
      <c r="AI1546" s="533"/>
    </row>
    <row r="1547" spans="1:35">
      <c r="A1547" s="533"/>
      <c r="C1547" s="67" t="str">
        <f>'Terminated loans'!F737</f>
        <v>E</v>
      </c>
      <c r="D1547" s="19">
        <f>'Terminated loans'!H737</f>
        <v>143018628</v>
      </c>
      <c r="E1547" s="19">
        <f>'Terminated loans'!I737</f>
        <v>99</v>
      </c>
      <c r="F1547" s="19" t="str">
        <f>'Terminated loans'!J737</f>
        <v xml:space="preserve">JAGLOO MISS H/HL               </v>
      </c>
      <c r="G1547" s="547" t="str">
        <f t="shared" si="487"/>
        <v>A1</v>
      </c>
      <c r="H1547" s="21">
        <f>'Terminated loans'!L737</f>
        <v>39370</v>
      </c>
      <c r="I1547" s="21">
        <f>IF(B1547="VELS",'Terminated loans'!M737,'Terminated loans'!B737)</f>
        <v>40908</v>
      </c>
      <c r="J1547" s="34">
        <f t="shared" si="475"/>
        <v>51</v>
      </c>
      <c r="K1547" s="34">
        <f t="shared" si="472"/>
        <v>158</v>
      </c>
      <c r="L1547" s="34">
        <f t="shared" si="473"/>
        <v>51</v>
      </c>
      <c r="M1547" s="34">
        <f t="shared" si="474"/>
        <v>51</v>
      </c>
      <c r="N1547" s="52">
        <f t="shared" si="486"/>
        <v>51</v>
      </c>
      <c r="O1547" s="318">
        <f>+'Terminated loans'!S737</f>
        <v>516186</v>
      </c>
      <c r="P1547" s="26">
        <f>+'Terminated loans'!T737</f>
        <v>0.03</v>
      </c>
      <c r="Q1547" s="536">
        <f t="shared" si="488"/>
        <v>8.6499999999999994E-2</v>
      </c>
      <c r="R1547" s="222">
        <f t="shared" si="476"/>
        <v>10792.863350956859</v>
      </c>
      <c r="S1547" s="36">
        <f t="shared" si="477"/>
        <v>459228.90667833824</v>
      </c>
      <c r="T1547" s="36">
        <f t="shared" si="478"/>
        <v>56957.093321661756</v>
      </c>
      <c r="U1547" s="36">
        <f t="shared" si="479"/>
        <v>91207.124220456404</v>
      </c>
      <c r="V1547" s="36">
        <f t="shared" si="480"/>
        <v>34250.030898799829</v>
      </c>
      <c r="W1547" s="37">
        <f t="shared" si="481"/>
        <v>56957.093321656575</v>
      </c>
      <c r="X1547" s="36">
        <f t="shared" si="482"/>
        <v>56957.093321661756</v>
      </c>
      <c r="Y1547" s="276">
        <f t="shared" si="470"/>
        <v>56957.093321656575</v>
      </c>
      <c r="Z1547" s="36">
        <f t="shared" si="483"/>
        <v>91207.124220456404</v>
      </c>
      <c r="AA1547" s="36">
        <f t="shared" si="484"/>
        <v>34250.030898799829</v>
      </c>
      <c r="AB1547" s="38">
        <f t="shared" si="471"/>
        <v>-5.1804818212985992E-9</v>
      </c>
      <c r="AC1547" s="17"/>
      <c r="AD1547" s="17">
        <f t="shared" si="485"/>
        <v>51</v>
      </c>
      <c r="AH1547" s="103"/>
      <c r="AI1547" s="533"/>
    </row>
    <row r="1548" spans="1:35">
      <c r="A1548" s="533"/>
      <c r="C1548" s="67" t="str">
        <f>'Terminated loans'!F738</f>
        <v>E</v>
      </c>
      <c r="D1548" s="19">
        <f>'Terminated loans'!H738</f>
        <v>143019675</v>
      </c>
      <c r="E1548" s="19">
        <f>'Terminated loans'!I738</f>
        <v>99</v>
      </c>
      <c r="F1548" s="19" t="str">
        <f>'Terminated loans'!J738</f>
        <v xml:space="preserve">RAMRUCHA J(SL 1732)            </v>
      </c>
      <c r="G1548" s="547" t="str">
        <f t="shared" si="487"/>
        <v>A1</v>
      </c>
      <c r="H1548" s="21">
        <f>'Terminated loans'!L738</f>
        <v>40115</v>
      </c>
      <c r="I1548" s="21">
        <f>IF(B1548="VELS",'Terminated loans'!M738,'Terminated loans'!B738)</f>
        <v>40908</v>
      </c>
      <c r="J1548" s="34">
        <f t="shared" si="475"/>
        <v>26</v>
      </c>
      <c r="K1548" s="34">
        <f t="shared" si="472"/>
        <v>133</v>
      </c>
      <c r="L1548" s="34">
        <f t="shared" si="473"/>
        <v>26</v>
      </c>
      <c r="M1548" s="34">
        <f t="shared" si="474"/>
        <v>26</v>
      </c>
      <c r="N1548" s="52">
        <f t="shared" si="486"/>
        <v>26</v>
      </c>
      <c r="O1548" s="318">
        <f>+'Terminated loans'!S738</f>
        <v>550143</v>
      </c>
      <c r="P1548" s="26">
        <f>+'Terminated loans'!T738</f>
        <v>0.03</v>
      </c>
      <c r="Q1548" s="536">
        <f t="shared" si="488"/>
        <v>8.6499999999999994E-2</v>
      </c>
      <c r="R1548" s="222">
        <f t="shared" si="476"/>
        <v>21880.903113519707</v>
      </c>
      <c r="S1548" s="36">
        <f t="shared" si="477"/>
        <v>517080.1205348153</v>
      </c>
      <c r="T1548" s="36">
        <f t="shared" si="478"/>
        <v>33062.879465184698</v>
      </c>
      <c r="U1548" s="36">
        <f t="shared" si="479"/>
        <v>51823.360416690935</v>
      </c>
      <c r="V1548" s="36">
        <f t="shared" si="480"/>
        <v>18760.480951512465</v>
      </c>
      <c r="W1548" s="37">
        <f t="shared" si="481"/>
        <v>33062.87946517847</v>
      </c>
      <c r="X1548" s="36">
        <f t="shared" si="482"/>
        <v>33062.879465184698</v>
      </c>
      <c r="Y1548" s="276">
        <f t="shared" si="470"/>
        <v>33062.87946517847</v>
      </c>
      <c r="Z1548" s="36">
        <f t="shared" si="483"/>
        <v>51823.360416690935</v>
      </c>
      <c r="AA1548" s="36">
        <f t="shared" si="484"/>
        <v>18760.480951512465</v>
      </c>
      <c r="AB1548" s="38">
        <f t="shared" si="471"/>
        <v>-6.2282197177410126E-9</v>
      </c>
      <c r="AC1548" s="17"/>
      <c r="AD1548" s="17">
        <f t="shared" si="485"/>
        <v>26</v>
      </c>
      <c r="AH1548" s="103"/>
      <c r="AI1548" s="533"/>
    </row>
    <row r="1549" spans="1:35">
      <c r="A1549" s="533"/>
      <c r="C1549" s="67" t="str">
        <f>'Terminated loans'!F739</f>
        <v>E</v>
      </c>
      <c r="D1549" s="19">
        <f>'Terminated loans'!H739</f>
        <v>143023451</v>
      </c>
      <c r="E1549" s="19">
        <f>'Terminated loans'!I739</f>
        <v>98</v>
      </c>
      <c r="F1549" s="19" t="str">
        <f>'Terminated loans'!J739</f>
        <v xml:space="preserve">ALLET G L                      </v>
      </c>
      <c r="G1549" s="547" t="str">
        <f t="shared" si="487"/>
        <v>A2</v>
      </c>
      <c r="H1549" s="21">
        <f>'Terminated loans'!L739</f>
        <v>39860</v>
      </c>
      <c r="I1549" s="21">
        <f>IF(B1549="VELS",'Terminated loans'!M739,'Terminated loans'!B739)</f>
        <v>40908</v>
      </c>
      <c r="J1549" s="34">
        <f t="shared" si="475"/>
        <v>34</v>
      </c>
      <c r="K1549" s="34">
        <f t="shared" si="472"/>
        <v>142</v>
      </c>
      <c r="L1549" s="34">
        <f t="shared" si="473"/>
        <v>34</v>
      </c>
      <c r="M1549" s="34">
        <f t="shared" si="474"/>
        <v>34</v>
      </c>
      <c r="N1549" s="52">
        <f t="shared" si="486"/>
        <v>34</v>
      </c>
      <c r="O1549" s="318">
        <f>+'Terminated loans'!S739</f>
        <v>455000</v>
      </c>
      <c r="P1549" s="26">
        <f>+'Terminated loans'!T739</f>
        <v>0.05</v>
      </c>
      <c r="Q1549" s="536">
        <f t="shared" si="488"/>
        <v>0.104</v>
      </c>
      <c r="R1549" s="222">
        <f t="shared" si="476"/>
        <v>14380.457619746343</v>
      </c>
      <c r="S1549" s="36">
        <f t="shared" si="477"/>
        <v>421912.75656466198</v>
      </c>
      <c r="T1549" s="36">
        <f t="shared" si="478"/>
        <v>33087.243435338023</v>
      </c>
      <c r="U1549" s="36">
        <f t="shared" si="479"/>
        <v>67022.802506709471</v>
      </c>
      <c r="V1549" s="36">
        <f t="shared" si="480"/>
        <v>33935.559071375639</v>
      </c>
      <c r="W1549" s="37">
        <f t="shared" si="481"/>
        <v>33087.243435333832</v>
      </c>
      <c r="X1549" s="36">
        <f t="shared" si="482"/>
        <v>33087.243435338023</v>
      </c>
      <c r="Y1549" s="276">
        <f t="shared" si="470"/>
        <v>33087.243435333832</v>
      </c>
      <c r="Z1549" s="36">
        <f t="shared" si="483"/>
        <v>67022.802506709471</v>
      </c>
      <c r="AA1549" s="36">
        <f t="shared" si="484"/>
        <v>33935.559071375639</v>
      </c>
      <c r="AB1549" s="38">
        <f t="shared" si="471"/>
        <v>-4.1909515857696533E-9</v>
      </c>
      <c r="AC1549" s="17"/>
      <c r="AD1549" s="17">
        <f t="shared" si="485"/>
        <v>34</v>
      </c>
      <c r="AH1549" s="103"/>
      <c r="AI1549" s="533"/>
    </row>
    <row r="1550" spans="1:35">
      <c r="A1550" s="533"/>
      <c r="C1550" s="67" t="str">
        <f>'Terminated loans'!F740</f>
        <v>E</v>
      </c>
      <c r="D1550" s="19">
        <f>'Terminated loans'!H740</f>
        <v>143023990</v>
      </c>
      <c r="E1550" s="19">
        <f>'Terminated loans'!I740</f>
        <v>99</v>
      </c>
      <c r="F1550" s="19" t="str">
        <f>'Terminated loans'!J740</f>
        <v xml:space="preserve">JAGLOO H (SL 946)              </v>
      </c>
      <c r="G1550" s="547" t="str">
        <f t="shared" si="487"/>
        <v>A1</v>
      </c>
      <c r="H1550" s="21">
        <f>'Terminated loans'!L740</f>
        <v>39626</v>
      </c>
      <c r="I1550" s="21">
        <f>IF(B1550="VELS",'Terminated loans'!M740,'Terminated loans'!B740)</f>
        <v>40908</v>
      </c>
      <c r="J1550" s="34">
        <f t="shared" si="475"/>
        <v>42</v>
      </c>
      <c r="K1550" s="34">
        <f t="shared" si="472"/>
        <v>149</v>
      </c>
      <c r="L1550" s="34">
        <f t="shared" si="473"/>
        <v>42</v>
      </c>
      <c r="M1550" s="34">
        <f t="shared" si="474"/>
        <v>42</v>
      </c>
      <c r="N1550" s="52">
        <f t="shared" si="486"/>
        <v>42</v>
      </c>
      <c r="O1550" s="318">
        <f>+'Terminated loans'!S740</f>
        <v>1020152</v>
      </c>
      <c r="P1550" s="26">
        <f>+'Terminated loans'!T740</f>
        <v>0.03</v>
      </c>
      <c r="Q1550" s="536">
        <f t="shared" si="488"/>
        <v>8.6499999999999994E-2</v>
      </c>
      <c r="R1550" s="222">
        <f t="shared" si="476"/>
        <v>25617.156257585808</v>
      </c>
      <c r="S1550" s="36">
        <f t="shared" si="477"/>
        <v>925464.10038890468</v>
      </c>
      <c r="T1550" s="36">
        <f t="shared" si="478"/>
        <v>94687.899611095316</v>
      </c>
      <c r="U1550" s="36">
        <f t="shared" si="479"/>
        <v>150456.46242968866</v>
      </c>
      <c r="V1550" s="36">
        <f t="shared" si="480"/>
        <v>55768.562818603707</v>
      </c>
      <c r="W1550" s="37">
        <f t="shared" si="481"/>
        <v>94687.899611084955</v>
      </c>
      <c r="X1550" s="36">
        <f t="shared" si="482"/>
        <v>94687.899611095316</v>
      </c>
      <c r="Y1550" s="276">
        <f t="shared" si="470"/>
        <v>94687.899611084955</v>
      </c>
      <c r="Z1550" s="36">
        <f t="shared" si="483"/>
        <v>150456.46242968866</v>
      </c>
      <c r="AA1550" s="36">
        <f t="shared" si="484"/>
        <v>55768.562818603707</v>
      </c>
      <c r="AB1550" s="38">
        <f t="shared" si="471"/>
        <v>-1.0360963642597198E-8</v>
      </c>
      <c r="AC1550" s="17"/>
      <c r="AD1550" s="17">
        <f t="shared" si="485"/>
        <v>42</v>
      </c>
      <c r="AH1550" s="103"/>
      <c r="AI1550" s="533"/>
    </row>
    <row r="1551" spans="1:35">
      <c r="A1551" s="533"/>
      <c r="C1551" s="67" t="str">
        <f>'Terminated loans'!F741</f>
        <v>E</v>
      </c>
      <c r="D1551" s="19">
        <f>'Terminated loans'!H741</f>
        <v>143024261</v>
      </c>
      <c r="E1551" s="19">
        <f>'Terminated loans'!I741</f>
        <v>98</v>
      </c>
      <c r="F1551" s="19" t="str">
        <f>'Terminated loans'!J741</f>
        <v xml:space="preserve">NUNKOO P                       </v>
      </c>
      <c r="G1551" s="547" t="str">
        <f t="shared" si="487"/>
        <v>A2</v>
      </c>
      <c r="H1551" s="21">
        <f>'Terminated loans'!L741</f>
        <v>39945</v>
      </c>
      <c r="I1551" s="21">
        <f>IF(B1551="VELS",'Terminated loans'!M741,'Terminated loans'!B741)</f>
        <v>40908</v>
      </c>
      <c r="J1551" s="34">
        <f t="shared" si="475"/>
        <v>32</v>
      </c>
      <c r="K1551" s="34">
        <f t="shared" si="472"/>
        <v>139</v>
      </c>
      <c r="L1551" s="34">
        <f t="shared" si="473"/>
        <v>32</v>
      </c>
      <c r="M1551" s="34">
        <f t="shared" si="474"/>
        <v>32</v>
      </c>
      <c r="N1551" s="52">
        <f t="shared" si="486"/>
        <v>32</v>
      </c>
      <c r="O1551" s="318">
        <f>+'Terminated loans'!S741</f>
        <v>120000</v>
      </c>
      <c r="P1551" s="26">
        <f>+'Terminated loans'!T741</f>
        <v>0.05</v>
      </c>
      <c r="Q1551" s="536">
        <f t="shared" si="488"/>
        <v>0.104</v>
      </c>
      <c r="R1551" s="222">
        <f t="shared" si="476"/>
        <v>4013.3494642943851</v>
      </c>
      <c r="S1551" s="36">
        <f t="shared" si="477"/>
        <v>111737.26294737183</v>
      </c>
      <c r="T1551" s="36">
        <f t="shared" si="478"/>
        <v>8262.7370526281738</v>
      </c>
      <c r="U1551" s="36">
        <f t="shared" si="479"/>
        <v>16689.919910047363</v>
      </c>
      <c r="V1551" s="36">
        <f t="shared" si="480"/>
        <v>8427.1828574203246</v>
      </c>
      <c r="W1551" s="37">
        <f t="shared" si="481"/>
        <v>8262.7370526270388</v>
      </c>
      <c r="X1551" s="36">
        <f t="shared" si="482"/>
        <v>8262.7370526281738</v>
      </c>
      <c r="Y1551" s="276">
        <f t="shared" si="470"/>
        <v>8262.7370526270388</v>
      </c>
      <c r="Z1551" s="36">
        <f t="shared" si="483"/>
        <v>16689.919910047363</v>
      </c>
      <c r="AA1551" s="36">
        <f t="shared" si="484"/>
        <v>8427.1828574203246</v>
      </c>
      <c r="AB1551" s="38">
        <f t="shared" si="471"/>
        <v>-1.1350493878126144E-9</v>
      </c>
      <c r="AC1551" s="17"/>
      <c r="AD1551" s="17">
        <f t="shared" si="485"/>
        <v>32</v>
      </c>
      <c r="AH1551" s="103"/>
      <c r="AI1551" s="533"/>
    </row>
    <row r="1552" spans="1:35">
      <c r="A1552" s="533"/>
      <c r="C1552" s="67" t="str">
        <f>'Terminated loans'!F742</f>
        <v>E</v>
      </c>
      <c r="D1552" s="19">
        <f>'Terminated loans'!H742</f>
        <v>143024970</v>
      </c>
      <c r="E1552" s="19">
        <f>'Terminated loans'!I742</f>
        <v>99</v>
      </c>
      <c r="F1552" s="19" t="str">
        <f>'Terminated loans'!J742</f>
        <v xml:space="preserve">LAFLEUR K/ R                   </v>
      </c>
      <c r="G1552" s="547" t="str">
        <f t="shared" si="487"/>
        <v>A1</v>
      </c>
      <c r="H1552" s="21">
        <f>'Terminated loans'!L742</f>
        <v>38082</v>
      </c>
      <c r="I1552" s="21">
        <f>IF(B1552="VELS",'Terminated loans'!M742,'Terminated loans'!B742)</f>
        <v>40908</v>
      </c>
      <c r="J1552" s="34">
        <f t="shared" si="475"/>
        <v>93</v>
      </c>
      <c r="K1552" s="34">
        <f t="shared" si="472"/>
        <v>200</v>
      </c>
      <c r="L1552" s="34">
        <f t="shared" si="473"/>
        <v>93</v>
      </c>
      <c r="M1552" s="34">
        <f t="shared" si="474"/>
        <v>93</v>
      </c>
      <c r="N1552" s="52">
        <f t="shared" si="486"/>
        <v>93</v>
      </c>
      <c r="O1552" s="318">
        <f>+'Terminated loans'!S742</f>
        <v>450055</v>
      </c>
      <c r="P1552" s="26">
        <f>+'Terminated loans'!T742</f>
        <v>0.03</v>
      </c>
      <c r="Q1552" s="536">
        <f t="shared" si="488"/>
        <v>8.6499999999999994E-2</v>
      </c>
      <c r="R1552" s="222">
        <f t="shared" si="476"/>
        <v>5429.6692277588281</v>
      </c>
      <c r="S1552" s="36">
        <f t="shared" si="477"/>
        <v>367021.89227237832</v>
      </c>
      <c r="T1552" s="36">
        <f t="shared" si="478"/>
        <v>83033.107727621682</v>
      </c>
      <c r="U1552" s="36">
        <f t="shared" si="479"/>
        <v>137937.34590918873</v>
      </c>
      <c r="V1552" s="36">
        <f t="shared" si="480"/>
        <v>54904.238181570952</v>
      </c>
      <c r="W1552" s="37">
        <f t="shared" si="481"/>
        <v>83033.107727617782</v>
      </c>
      <c r="X1552" s="36">
        <f t="shared" si="482"/>
        <v>83033.107727621682</v>
      </c>
      <c r="Y1552" s="276">
        <f t="shared" si="470"/>
        <v>83033.107727617782</v>
      </c>
      <c r="Z1552" s="36">
        <f t="shared" si="483"/>
        <v>137937.34590918873</v>
      </c>
      <c r="AA1552" s="36">
        <f t="shared" si="484"/>
        <v>54904.238181570952</v>
      </c>
      <c r="AB1552" s="38">
        <f t="shared" si="471"/>
        <v>-3.8999132812023163E-9</v>
      </c>
      <c r="AC1552" s="17"/>
      <c r="AD1552" s="17">
        <f t="shared" si="485"/>
        <v>93</v>
      </c>
      <c r="AH1552" s="103"/>
      <c r="AI1552" s="533"/>
    </row>
    <row r="1553" spans="1:35">
      <c r="A1553" s="533"/>
      <c r="C1553" s="67" t="str">
        <f>'Terminated loans'!F743</f>
        <v>E</v>
      </c>
      <c r="D1553" s="19">
        <f>'Terminated loans'!H743</f>
        <v>143035824</v>
      </c>
      <c r="E1553" s="19">
        <f>'Terminated loans'!I743</f>
        <v>99</v>
      </c>
      <c r="F1553" s="19" t="str">
        <f>'Terminated loans'!J743</f>
        <v xml:space="preserve">SAIB N                         </v>
      </c>
      <c r="G1553" s="547" t="str">
        <f t="shared" si="487"/>
        <v>A1</v>
      </c>
      <c r="H1553" s="21">
        <f>'Terminated loans'!L743</f>
        <v>39731</v>
      </c>
      <c r="I1553" s="21">
        <f>IF(B1553="VELS",'Terminated loans'!M743,'Terminated loans'!B743)</f>
        <v>40908</v>
      </c>
      <c r="J1553" s="34">
        <f t="shared" si="475"/>
        <v>39</v>
      </c>
      <c r="K1553" s="34">
        <f t="shared" si="472"/>
        <v>146</v>
      </c>
      <c r="L1553" s="34">
        <f t="shared" si="473"/>
        <v>39</v>
      </c>
      <c r="M1553" s="34">
        <f t="shared" si="474"/>
        <v>39</v>
      </c>
      <c r="N1553" s="52">
        <f t="shared" si="486"/>
        <v>39</v>
      </c>
      <c r="O1553" s="318">
        <f>+'Terminated loans'!S743</f>
        <v>4791445</v>
      </c>
      <c r="P1553" s="26">
        <f>+'Terminated loans'!T743</f>
        <v>0.03</v>
      </c>
      <c r="Q1553" s="536">
        <f t="shared" si="488"/>
        <v>8.6499999999999994E-2</v>
      </c>
      <c r="R1553" s="222">
        <f t="shared" si="476"/>
        <v>129097.56781140037</v>
      </c>
      <c r="S1553" s="36">
        <f t="shared" si="477"/>
        <v>4375366.9015942104</v>
      </c>
      <c r="T1553" s="36">
        <f t="shared" si="478"/>
        <v>416078.09840578958</v>
      </c>
      <c r="U1553" s="36">
        <f t="shared" si="479"/>
        <v>659438.24305035546</v>
      </c>
      <c r="V1553" s="36">
        <f t="shared" si="480"/>
        <v>243360.14464461431</v>
      </c>
      <c r="W1553" s="37">
        <f t="shared" si="481"/>
        <v>416078.09840574116</v>
      </c>
      <c r="X1553" s="36">
        <f t="shared" si="482"/>
        <v>416078.09840578958</v>
      </c>
      <c r="Y1553" s="276">
        <f t="shared" si="470"/>
        <v>416078.09840574116</v>
      </c>
      <c r="Z1553" s="36">
        <f t="shared" si="483"/>
        <v>659438.24305035546</v>
      </c>
      <c r="AA1553" s="36">
        <f t="shared" si="484"/>
        <v>243360.14464461431</v>
      </c>
      <c r="AB1553" s="38">
        <f t="shared" si="471"/>
        <v>-4.8428773880004883E-8</v>
      </c>
      <c r="AC1553" s="17"/>
      <c r="AD1553" s="17">
        <f t="shared" si="485"/>
        <v>39</v>
      </c>
      <c r="AH1553" s="103"/>
      <c r="AI1553" s="533"/>
    </row>
    <row r="1554" spans="1:35">
      <c r="A1554" s="533"/>
      <c r="C1554" s="67" t="str">
        <f>'Terminated loans'!F744</f>
        <v>N</v>
      </c>
      <c r="D1554" s="19">
        <f>'Terminated loans'!H744</f>
        <v>143037800</v>
      </c>
      <c r="E1554" s="19">
        <f>'Terminated loans'!I744</f>
        <v>98</v>
      </c>
      <c r="F1554" s="19" t="str">
        <f>'Terminated loans'!J744</f>
        <v xml:space="preserve">MIGALE M D G/042207            </v>
      </c>
      <c r="G1554" s="547" t="str">
        <f t="shared" si="487"/>
        <v>A2</v>
      </c>
      <c r="H1554" s="21">
        <f>'Terminated loans'!L744</f>
        <v>39094</v>
      </c>
      <c r="I1554" s="21">
        <f>IF(B1554="VELS",'Terminated loans'!M744,'Terminated loans'!B744)</f>
        <v>40900</v>
      </c>
      <c r="J1554" s="34">
        <f t="shared" si="475"/>
        <v>59</v>
      </c>
      <c r="K1554" s="34">
        <f t="shared" si="472"/>
        <v>167</v>
      </c>
      <c r="L1554" s="34">
        <f t="shared" si="473"/>
        <v>59</v>
      </c>
      <c r="M1554" s="34">
        <f t="shared" si="474"/>
        <v>59</v>
      </c>
      <c r="N1554" s="52">
        <f t="shared" si="486"/>
        <v>59</v>
      </c>
      <c r="O1554" s="318">
        <f>+'Terminated loans'!S744</f>
        <v>39420</v>
      </c>
      <c r="P1554" s="26">
        <f>+'Terminated loans'!T744</f>
        <v>0.05</v>
      </c>
      <c r="Q1554" s="536">
        <f t="shared" si="488"/>
        <v>0.104</v>
      </c>
      <c r="R1554" s="222">
        <f t="shared" si="476"/>
        <v>755.00606753528507</v>
      </c>
      <c r="S1554" s="36">
        <f t="shared" si="477"/>
        <v>34757.743448531459</v>
      </c>
      <c r="T1554" s="36">
        <f t="shared" si="478"/>
        <v>4662.2565514685411</v>
      </c>
      <c r="U1554" s="36">
        <f t="shared" si="479"/>
        <v>9787.6145360500159</v>
      </c>
      <c r="V1554" s="36">
        <f t="shared" si="480"/>
        <v>5125.3579845818167</v>
      </c>
      <c r="W1554" s="37">
        <f t="shared" si="481"/>
        <v>4662.2565514681992</v>
      </c>
      <c r="X1554" s="36">
        <f t="shared" si="482"/>
        <v>4662.2565514685411</v>
      </c>
      <c r="Y1554" s="276">
        <f t="shared" si="470"/>
        <v>4662.2565514681992</v>
      </c>
      <c r="Z1554" s="36">
        <f t="shared" si="483"/>
        <v>9787.6145360500159</v>
      </c>
      <c r="AA1554" s="36">
        <f t="shared" si="484"/>
        <v>5125.3579845818167</v>
      </c>
      <c r="AB1554" s="38">
        <f t="shared" si="471"/>
        <v>-3.4197000786662102E-10</v>
      </c>
      <c r="AC1554" s="17"/>
      <c r="AD1554" s="17">
        <f t="shared" si="485"/>
        <v>59</v>
      </c>
      <c r="AH1554" s="103"/>
      <c r="AI1554" s="533"/>
    </row>
    <row r="1555" spans="1:35">
      <c r="A1555" s="533"/>
      <c r="C1555" s="67" t="str">
        <f>'Terminated loans'!F745</f>
        <v>E</v>
      </c>
      <c r="D1555" s="19">
        <f>'Terminated loans'!H745</f>
        <v>143037983</v>
      </c>
      <c r="E1555" s="19">
        <f>'Terminated loans'!I745</f>
        <v>99</v>
      </c>
      <c r="F1555" s="19" t="str">
        <f>'Terminated loans'!J745</f>
        <v xml:space="preserve">SAIB N (SL 1523)               </v>
      </c>
      <c r="G1555" s="547" t="str">
        <f t="shared" si="487"/>
        <v>A1</v>
      </c>
      <c r="H1555" s="21">
        <f>'Terminated loans'!L745</f>
        <v>40004</v>
      </c>
      <c r="I1555" s="21">
        <f>IF(B1555="VELS",'Terminated loans'!M745,'Terminated loans'!B745)</f>
        <v>40908</v>
      </c>
      <c r="J1555" s="34">
        <f t="shared" si="475"/>
        <v>30</v>
      </c>
      <c r="K1555" s="34">
        <f t="shared" si="472"/>
        <v>137</v>
      </c>
      <c r="L1555" s="34">
        <f t="shared" si="473"/>
        <v>30</v>
      </c>
      <c r="M1555" s="34">
        <f t="shared" si="474"/>
        <v>30</v>
      </c>
      <c r="N1555" s="52">
        <f t="shared" si="486"/>
        <v>30</v>
      </c>
      <c r="O1555" s="318">
        <f>+'Terminated loans'!S745</f>
        <v>1258426</v>
      </c>
      <c r="P1555" s="26">
        <f>+'Terminated loans'!T745</f>
        <v>0.03</v>
      </c>
      <c r="Q1555" s="536">
        <f t="shared" si="488"/>
        <v>8.6499999999999994E-2</v>
      </c>
      <c r="R1555" s="222">
        <f t="shared" si="476"/>
        <v>43592.614961838219</v>
      </c>
      <c r="S1555" s="36">
        <f t="shared" si="477"/>
        <v>1172259.5294006024</v>
      </c>
      <c r="T1555" s="36">
        <f t="shared" si="478"/>
        <v>86166.470599397551</v>
      </c>
      <c r="U1555" s="36">
        <f t="shared" si="479"/>
        <v>135518.91945453011</v>
      </c>
      <c r="V1555" s="36">
        <f t="shared" si="480"/>
        <v>49352.448855146533</v>
      </c>
      <c r="W1555" s="37">
        <f t="shared" si="481"/>
        <v>86166.470599383581</v>
      </c>
      <c r="X1555" s="36">
        <f t="shared" si="482"/>
        <v>86166.470599397551</v>
      </c>
      <c r="Y1555" s="276">
        <f t="shared" si="470"/>
        <v>86166.470599383581</v>
      </c>
      <c r="Z1555" s="36">
        <f t="shared" si="483"/>
        <v>135518.91945453011</v>
      </c>
      <c r="AA1555" s="36">
        <f t="shared" si="484"/>
        <v>49352.448855146533</v>
      </c>
      <c r="AB1555" s="38">
        <f t="shared" si="471"/>
        <v>-1.3969838619232178E-8</v>
      </c>
      <c r="AC1555" s="17"/>
      <c r="AD1555" s="17">
        <f t="shared" si="485"/>
        <v>30</v>
      </c>
      <c r="AH1555" s="103"/>
      <c r="AI1555" s="533"/>
    </row>
    <row r="1556" spans="1:35">
      <c r="A1556" s="533"/>
      <c r="C1556" s="67" t="str">
        <f>'Terminated loans'!F746</f>
        <v>E</v>
      </c>
      <c r="D1556" s="19">
        <f>'Terminated loans'!H746</f>
        <v>143038238</v>
      </c>
      <c r="E1556" s="19">
        <f>'Terminated loans'!I746</f>
        <v>98</v>
      </c>
      <c r="F1556" s="19" t="str">
        <f>'Terminated loans'!J746</f>
        <v xml:space="preserve">CEFFUE M P V                   </v>
      </c>
      <c r="G1556" s="547" t="str">
        <f t="shared" si="487"/>
        <v>A2</v>
      </c>
      <c r="H1556" s="21">
        <f>'Terminated loans'!L746</f>
        <v>39993</v>
      </c>
      <c r="I1556" s="21">
        <f>IF(B1556="VELS",'Terminated loans'!M746,'Terminated loans'!B746)</f>
        <v>40908</v>
      </c>
      <c r="J1556" s="34">
        <f t="shared" si="475"/>
        <v>30</v>
      </c>
      <c r="K1556" s="34">
        <f t="shared" si="472"/>
        <v>137</v>
      </c>
      <c r="L1556" s="34">
        <f t="shared" si="473"/>
        <v>30</v>
      </c>
      <c r="M1556" s="34">
        <f t="shared" si="474"/>
        <v>30</v>
      </c>
      <c r="N1556" s="52">
        <f t="shared" si="486"/>
        <v>30</v>
      </c>
      <c r="O1556" s="318">
        <f>+'Terminated loans'!S746</f>
        <v>150000</v>
      </c>
      <c r="P1556" s="26">
        <f>+'Terminated loans'!T746</f>
        <v>0.05</v>
      </c>
      <c r="Q1556" s="536">
        <f t="shared" si="488"/>
        <v>0.104</v>
      </c>
      <c r="R1556" s="222">
        <f t="shared" si="476"/>
        <v>5329.4046545064784</v>
      </c>
      <c r="S1556" s="36">
        <f t="shared" si="477"/>
        <v>140256.11442263707</v>
      </c>
      <c r="T1556" s="36">
        <f t="shared" si="478"/>
        <v>9743.885577362933</v>
      </c>
      <c r="U1556" s="36">
        <f t="shared" si="479"/>
        <v>19626.025212555862</v>
      </c>
      <c r="V1556" s="36">
        <f t="shared" si="480"/>
        <v>9882.1396351943258</v>
      </c>
      <c r="W1556" s="37">
        <f t="shared" si="481"/>
        <v>9743.885577361536</v>
      </c>
      <c r="X1556" s="36">
        <f t="shared" si="482"/>
        <v>9743.885577362933</v>
      </c>
      <c r="Y1556" s="276">
        <f t="shared" si="470"/>
        <v>9743.885577361536</v>
      </c>
      <c r="Z1556" s="36">
        <f t="shared" si="483"/>
        <v>19626.025212555862</v>
      </c>
      <c r="AA1556" s="36">
        <f t="shared" si="484"/>
        <v>9882.1396351943258</v>
      </c>
      <c r="AB1556" s="38">
        <f t="shared" si="471"/>
        <v>-1.3969838619232178E-9</v>
      </c>
      <c r="AC1556" s="17"/>
      <c r="AD1556" s="17">
        <f t="shared" si="485"/>
        <v>30</v>
      </c>
      <c r="AH1556" s="103"/>
      <c r="AI1556" s="533"/>
    </row>
    <row r="1557" spans="1:35">
      <c r="A1557" s="533"/>
      <c r="C1557" s="67" t="str">
        <f>'Terminated loans'!F747</f>
        <v>E</v>
      </c>
      <c r="D1557" s="19">
        <f>'Terminated loans'!H747</f>
        <v>143093719</v>
      </c>
      <c r="E1557" s="19">
        <f>'Terminated loans'!I747</f>
        <v>99</v>
      </c>
      <c r="F1557" s="19" t="str">
        <f>'Terminated loans'!J747</f>
        <v xml:space="preserve">RAMKISSOON S(SL 1949)          </v>
      </c>
      <c r="G1557" s="547" t="str">
        <f t="shared" si="487"/>
        <v>A1</v>
      </c>
      <c r="H1557" s="21">
        <f>'Terminated loans'!L747</f>
        <v>40407</v>
      </c>
      <c r="I1557" s="21">
        <f>IF(B1557="VELS",'Terminated loans'!M747,'Terminated loans'!B747)</f>
        <v>40908</v>
      </c>
      <c r="J1557" s="34">
        <f t="shared" si="475"/>
        <v>16</v>
      </c>
      <c r="K1557" s="34">
        <f t="shared" si="472"/>
        <v>124</v>
      </c>
      <c r="L1557" s="34">
        <f t="shared" si="473"/>
        <v>16</v>
      </c>
      <c r="M1557" s="34">
        <f t="shared" si="474"/>
        <v>16</v>
      </c>
      <c r="N1557" s="52">
        <f t="shared" si="486"/>
        <v>16</v>
      </c>
      <c r="O1557" s="318">
        <f>+'Terminated loans'!S747</f>
        <v>1110046</v>
      </c>
      <c r="P1557" s="26">
        <f>+'Terminated loans'!T747</f>
        <v>0.03</v>
      </c>
      <c r="Q1557" s="536">
        <f t="shared" si="488"/>
        <v>8.6499999999999994E-2</v>
      </c>
      <c r="R1557" s="222">
        <f t="shared" si="476"/>
        <v>70861.35734838112</v>
      </c>
      <c r="S1557" s="36">
        <f t="shared" si="477"/>
        <v>1067218.4679597395</v>
      </c>
      <c r="T1557" s="36">
        <f t="shared" si="478"/>
        <v>42827.532040260499</v>
      </c>
      <c r="U1557" s="36">
        <f t="shared" si="479"/>
        <v>66563.24961434654</v>
      </c>
      <c r="V1557" s="36">
        <f t="shared" si="480"/>
        <v>23735.717574098147</v>
      </c>
      <c r="W1557" s="37">
        <f t="shared" si="481"/>
        <v>42827.532040248392</v>
      </c>
      <c r="X1557" s="36">
        <f t="shared" si="482"/>
        <v>42827.532040260499</v>
      </c>
      <c r="Y1557" s="276">
        <f t="shared" si="470"/>
        <v>42827.532040248392</v>
      </c>
      <c r="Z1557" s="36">
        <f t="shared" si="483"/>
        <v>66563.24961434654</v>
      </c>
      <c r="AA1557" s="36">
        <f t="shared" si="484"/>
        <v>23735.717574098147</v>
      </c>
      <c r="AB1557" s="38">
        <f t="shared" si="471"/>
        <v>-1.2107193470001221E-8</v>
      </c>
      <c r="AC1557" s="17"/>
      <c r="AD1557" s="17">
        <f t="shared" si="485"/>
        <v>16</v>
      </c>
      <c r="AH1557" s="103"/>
      <c r="AI1557" s="533"/>
    </row>
    <row r="1558" spans="1:35">
      <c r="A1558" s="533"/>
      <c r="C1558" s="67" t="str">
        <f>'Terminated loans'!F748</f>
        <v>E</v>
      </c>
      <c r="D1558" s="19">
        <f>'Terminated loans'!H748</f>
        <v>143124517</v>
      </c>
      <c r="E1558" s="19">
        <f>'Terminated loans'!I748</f>
        <v>99</v>
      </c>
      <c r="F1558" s="19" t="str">
        <f>'Terminated loans'!J748</f>
        <v xml:space="preserve">BAUHADOOR F                    </v>
      </c>
      <c r="G1558" s="547" t="str">
        <f t="shared" si="487"/>
        <v>A1</v>
      </c>
      <c r="H1558" s="21">
        <f>'Terminated loans'!L748</f>
        <v>40350</v>
      </c>
      <c r="I1558" s="21">
        <f>IF(B1558="VELS",'Terminated loans'!M748,'Terminated loans'!B748)</f>
        <v>40908</v>
      </c>
      <c r="J1558" s="34">
        <f t="shared" si="475"/>
        <v>18</v>
      </c>
      <c r="K1558" s="34">
        <f t="shared" si="472"/>
        <v>125</v>
      </c>
      <c r="L1558" s="34">
        <f t="shared" si="473"/>
        <v>18</v>
      </c>
      <c r="M1558" s="34">
        <f t="shared" si="474"/>
        <v>18</v>
      </c>
      <c r="N1558" s="52">
        <f t="shared" si="486"/>
        <v>18</v>
      </c>
      <c r="O1558" s="318">
        <f>+'Terminated loans'!S748</f>
        <v>390844</v>
      </c>
      <c r="P1558" s="26">
        <f>+'Terminated loans'!T748</f>
        <v>0.03</v>
      </c>
      <c r="Q1558" s="536">
        <f t="shared" si="488"/>
        <v>8.6499999999999994E-2</v>
      </c>
      <c r="R1558" s="222">
        <f t="shared" si="476"/>
        <v>22232.900671689669</v>
      </c>
      <c r="S1558" s="36">
        <f t="shared" si="477"/>
        <v>374056.03679093008</v>
      </c>
      <c r="T1558" s="36">
        <f t="shared" si="478"/>
        <v>16787.963209069916</v>
      </c>
      <c r="U1558" s="36">
        <f t="shared" si="479"/>
        <v>26136.175299479743</v>
      </c>
      <c r="V1558" s="36">
        <f t="shared" si="480"/>
        <v>9348.2120904139592</v>
      </c>
      <c r="W1558" s="37">
        <f t="shared" si="481"/>
        <v>16787.963209065783</v>
      </c>
      <c r="X1558" s="36">
        <f t="shared" si="482"/>
        <v>16787.963209069916</v>
      </c>
      <c r="Y1558" s="276">
        <f t="shared" si="470"/>
        <v>16787.963209065783</v>
      </c>
      <c r="Z1558" s="36">
        <f t="shared" si="483"/>
        <v>26136.175299479743</v>
      </c>
      <c r="AA1558" s="36">
        <f t="shared" si="484"/>
        <v>9348.2120904139592</v>
      </c>
      <c r="AB1558" s="38">
        <f t="shared" si="471"/>
        <v>-4.1327439248561859E-9</v>
      </c>
      <c r="AC1558" s="17"/>
      <c r="AD1558" s="17">
        <f t="shared" si="485"/>
        <v>18</v>
      </c>
      <c r="AH1558" s="103"/>
      <c r="AI1558" s="533"/>
    </row>
    <row r="1559" spans="1:35">
      <c r="A1559" s="533"/>
      <c r="C1559" s="67" t="str">
        <f>'Terminated loans'!F749</f>
        <v>E</v>
      </c>
      <c r="D1559" s="19">
        <f>'Terminated loans'!H749</f>
        <v>143135918</v>
      </c>
      <c r="E1559" s="19">
        <f>'Terminated loans'!I749</f>
        <v>99</v>
      </c>
      <c r="F1559" s="19" t="str">
        <f>'Terminated loans'!J749</f>
        <v xml:space="preserve">LAFLEUR M K R (SL 1947)        </v>
      </c>
      <c r="G1559" s="547" t="str">
        <f t="shared" si="487"/>
        <v>A1</v>
      </c>
      <c r="H1559" s="21">
        <f>'Terminated loans'!L749</f>
        <v>40401</v>
      </c>
      <c r="I1559" s="21">
        <f>IF(B1559="VELS",'Terminated loans'!M749,'Terminated loans'!B749)</f>
        <v>40908</v>
      </c>
      <c r="J1559" s="34">
        <f t="shared" si="475"/>
        <v>17</v>
      </c>
      <c r="K1559" s="34">
        <f t="shared" si="472"/>
        <v>124</v>
      </c>
      <c r="L1559" s="34">
        <f t="shared" si="473"/>
        <v>17</v>
      </c>
      <c r="M1559" s="34">
        <f t="shared" si="474"/>
        <v>17</v>
      </c>
      <c r="N1559" s="52">
        <f t="shared" si="486"/>
        <v>17</v>
      </c>
      <c r="O1559" s="318">
        <f>+'Terminated loans'!S749</f>
        <v>3500204</v>
      </c>
      <c r="P1559" s="26">
        <f>+'Terminated loans'!T749</f>
        <v>0.03</v>
      </c>
      <c r="Q1559" s="536">
        <f t="shared" si="488"/>
        <v>8.6499999999999994E-2</v>
      </c>
      <c r="R1559" s="222">
        <f t="shared" si="476"/>
        <v>210557.82056489401</v>
      </c>
      <c r="S1559" s="36">
        <f t="shared" si="477"/>
        <v>3357494.6093020076</v>
      </c>
      <c r="T1559" s="36">
        <f t="shared" si="478"/>
        <v>142709.39069799241</v>
      </c>
      <c r="U1559" s="36">
        <f t="shared" si="479"/>
        <v>221988.34030115372</v>
      </c>
      <c r="V1559" s="36">
        <f t="shared" si="480"/>
        <v>79278.949603198562</v>
      </c>
      <c r="W1559" s="37">
        <f t="shared" si="481"/>
        <v>142709.39069795515</v>
      </c>
      <c r="X1559" s="36">
        <f t="shared" si="482"/>
        <v>142709.39069799241</v>
      </c>
      <c r="Y1559" s="276">
        <f t="shared" si="470"/>
        <v>142709.39069795515</v>
      </c>
      <c r="Z1559" s="36">
        <f t="shared" si="483"/>
        <v>221988.34030115372</v>
      </c>
      <c r="AA1559" s="36">
        <f t="shared" si="484"/>
        <v>79278.949603198562</v>
      </c>
      <c r="AB1559" s="38">
        <f t="shared" si="471"/>
        <v>-3.7252902984619141E-8</v>
      </c>
      <c r="AC1559" s="17"/>
      <c r="AD1559" s="17">
        <f t="shared" si="485"/>
        <v>17</v>
      </c>
      <c r="AH1559" s="103"/>
      <c r="AI1559" s="533"/>
    </row>
    <row r="1560" spans="1:35">
      <c r="A1560" s="533"/>
      <c r="C1560" s="67" t="str">
        <f>'Terminated loans'!F750</f>
        <v>E</v>
      </c>
      <c r="D1560" s="19">
        <f>'Terminated loans'!H750</f>
        <v>143246922</v>
      </c>
      <c r="E1560" s="19">
        <f>'Terminated loans'!I750</f>
        <v>99</v>
      </c>
      <c r="F1560" s="19" t="str">
        <f>'Terminated loans'!J750</f>
        <v xml:space="preserve">LATREILLE JA(SL 1921)          </v>
      </c>
      <c r="G1560" s="547" t="str">
        <f t="shared" si="487"/>
        <v>A1</v>
      </c>
      <c r="H1560" s="21">
        <f>'Terminated loans'!L750</f>
        <v>40269</v>
      </c>
      <c r="I1560" s="21">
        <f>IF(B1560="VELS",'Terminated loans'!M750,'Terminated loans'!B750)</f>
        <v>40908</v>
      </c>
      <c r="J1560" s="34">
        <f t="shared" si="475"/>
        <v>21</v>
      </c>
      <c r="K1560" s="34">
        <f t="shared" si="472"/>
        <v>128</v>
      </c>
      <c r="L1560" s="34">
        <f t="shared" si="473"/>
        <v>21</v>
      </c>
      <c r="M1560" s="34">
        <f t="shared" si="474"/>
        <v>21</v>
      </c>
      <c r="N1560" s="52">
        <f t="shared" si="486"/>
        <v>21</v>
      </c>
      <c r="O1560" s="318">
        <f>+'Terminated loans'!S750</f>
        <v>450010</v>
      </c>
      <c r="P1560" s="26">
        <f>+'Terminated loans'!T750</f>
        <v>0.03</v>
      </c>
      <c r="Q1560" s="536">
        <f t="shared" si="488"/>
        <v>8.6499999999999994E-2</v>
      </c>
      <c r="R1560" s="222">
        <f t="shared" si="476"/>
        <v>22023.250898424263</v>
      </c>
      <c r="S1560" s="36">
        <f t="shared" si="477"/>
        <v>427758.82330939197</v>
      </c>
      <c r="T1560" s="36">
        <f t="shared" si="478"/>
        <v>22251.17669060803</v>
      </c>
      <c r="U1560" s="36">
        <f t="shared" si="479"/>
        <v>34729.445557512285</v>
      </c>
      <c r="V1560" s="36">
        <f t="shared" si="480"/>
        <v>12478.26886690961</v>
      </c>
      <c r="W1560" s="37">
        <f t="shared" si="481"/>
        <v>22251.176690602675</v>
      </c>
      <c r="X1560" s="36">
        <f t="shared" si="482"/>
        <v>22251.17669060803</v>
      </c>
      <c r="Y1560" s="276">
        <f t="shared" si="470"/>
        <v>22251.176690602675</v>
      </c>
      <c r="Z1560" s="36">
        <f t="shared" si="483"/>
        <v>34729.445557512285</v>
      </c>
      <c r="AA1560" s="36">
        <f t="shared" si="484"/>
        <v>12478.26886690961</v>
      </c>
      <c r="AB1560" s="38">
        <f t="shared" si="471"/>
        <v>-5.3551048040390015E-9</v>
      </c>
      <c r="AC1560" s="17"/>
      <c r="AD1560" s="17">
        <f t="shared" si="485"/>
        <v>21</v>
      </c>
      <c r="AH1560" s="103"/>
      <c r="AI1560" s="533"/>
    </row>
    <row r="1561" spans="1:35">
      <c r="A1561" s="533"/>
      <c r="C1561" s="67" t="str">
        <f>'Terminated loans'!F751</f>
        <v>E</v>
      </c>
      <c r="D1561" s="19">
        <f>'Terminated loans'!H751</f>
        <v>143991407</v>
      </c>
      <c r="E1561" s="19">
        <f>'Terminated loans'!I751</f>
        <v>98</v>
      </c>
      <c r="F1561" s="19" t="str">
        <f>'Terminated loans'!J751</f>
        <v xml:space="preserve">JHA R K                        </v>
      </c>
      <c r="G1561" s="547" t="str">
        <f t="shared" si="487"/>
        <v>A2</v>
      </c>
      <c r="H1561" s="21">
        <f>'Terminated loans'!L751</f>
        <v>40294</v>
      </c>
      <c r="I1561" s="21">
        <f>IF(B1561="VELS",'Terminated loans'!M751,'Terminated loans'!B751)</f>
        <v>40908</v>
      </c>
      <c r="J1561" s="34">
        <f t="shared" si="475"/>
        <v>20</v>
      </c>
      <c r="K1561" s="34">
        <f t="shared" si="472"/>
        <v>127</v>
      </c>
      <c r="L1561" s="34">
        <f t="shared" si="473"/>
        <v>20</v>
      </c>
      <c r="M1561" s="34">
        <f t="shared" si="474"/>
        <v>20</v>
      </c>
      <c r="N1561" s="52">
        <f t="shared" si="486"/>
        <v>20</v>
      </c>
      <c r="O1561" s="318">
        <f>+'Terminated loans'!S751</f>
        <v>249732</v>
      </c>
      <c r="P1561" s="26">
        <f>+'Terminated loans'!T751</f>
        <v>0.05</v>
      </c>
      <c r="Q1561" s="536">
        <f t="shared" si="488"/>
        <v>0.104</v>
      </c>
      <c r="R1561" s="222">
        <f t="shared" si="476"/>
        <v>13040.080920524057</v>
      </c>
      <c r="S1561" s="36">
        <f t="shared" si="477"/>
        <v>238504.88269168575</v>
      </c>
      <c r="T1561" s="36">
        <f t="shared" si="478"/>
        <v>11227.117308314249</v>
      </c>
      <c r="U1561" s="36">
        <f t="shared" si="479"/>
        <v>22296.735718792974</v>
      </c>
      <c r="V1561" s="36">
        <f t="shared" si="480"/>
        <v>11069.618410481169</v>
      </c>
      <c r="W1561" s="37">
        <f t="shared" si="481"/>
        <v>11227.117308311805</v>
      </c>
      <c r="X1561" s="36">
        <f t="shared" si="482"/>
        <v>11227.117308314249</v>
      </c>
      <c r="Y1561" s="276">
        <f t="shared" ref="Y1561:Y1624" si="489">W1561</f>
        <v>11227.117308311805</v>
      </c>
      <c r="Z1561" s="36">
        <f t="shared" si="483"/>
        <v>22296.735718792974</v>
      </c>
      <c r="AA1561" s="36">
        <f t="shared" si="484"/>
        <v>11069.618410481169</v>
      </c>
      <c r="AB1561" s="38">
        <f t="shared" si="471"/>
        <v>-2.4447217583656311E-9</v>
      </c>
      <c r="AC1561" s="17"/>
      <c r="AD1561" s="17">
        <f t="shared" si="485"/>
        <v>20</v>
      </c>
      <c r="AH1561" s="103"/>
      <c r="AI1561" s="533"/>
    </row>
    <row r="1562" spans="1:35">
      <c r="A1562" s="533"/>
      <c r="C1562" s="67" t="str">
        <f>'Terminated loans'!F752</f>
        <v>E</v>
      </c>
      <c r="D1562" s="19">
        <f>'Terminated loans'!H752</f>
        <v>143991784</v>
      </c>
      <c r="E1562" s="19">
        <f>'Terminated loans'!I752</f>
        <v>98</v>
      </c>
      <c r="F1562" s="19" t="str">
        <f>'Terminated loans'!J752</f>
        <v xml:space="preserve">JAGLOO H                       </v>
      </c>
      <c r="G1562" s="547" t="str">
        <f t="shared" si="487"/>
        <v>A2</v>
      </c>
      <c r="H1562" s="21">
        <f>'Terminated loans'!L752</f>
        <v>40330</v>
      </c>
      <c r="I1562" s="21">
        <f>IF(B1562="VELS",'Terminated loans'!M752,'Terminated loans'!B752)</f>
        <v>40908</v>
      </c>
      <c r="J1562" s="34">
        <f t="shared" si="475"/>
        <v>19</v>
      </c>
      <c r="K1562" s="34">
        <f t="shared" si="472"/>
        <v>126</v>
      </c>
      <c r="L1562" s="34">
        <f t="shared" si="473"/>
        <v>19</v>
      </c>
      <c r="M1562" s="34">
        <f t="shared" si="474"/>
        <v>19</v>
      </c>
      <c r="N1562" s="52">
        <f t="shared" si="486"/>
        <v>19</v>
      </c>
      <c r="O1562" s="318">
        <f>+'Terminated loans'!S752</f>
        <v>125434</v>
      </c>
      <c r="P1562" s="26">
        <f>+'Terminated loans'!T752</f>
        <v>0.05</v>
      </c>
      <c r="Q1562" s="536">
        <f t="shared" si="488"/>
        <v>0.104</v>
      </c>
      <c r="R1562" s="222">
        <f t="shared" si="476"/>
        <v>6880.2949656750352</v>
      </c>
      <c r="S1562" s="36">
        <f t="shared" si="477"/>
        <v>120051.87781804751</v>
      </c>
      <c r="T1562" s="36">
        <f t="shared" si="478"/>
        <v>5382.1221819524944</v>
      </c>
      <c r="U1562" s="36">
        <f t="shared" si="479"/>
        <v>10673.726529776934</v>
      </c>
      <c r="V1562" s="36">
        <f t="shared" si="480"/>
        <v>5291.6043478256615</v>
      </c>
      <c r="W1562" s="37">
        <f t="shared" si="481"/>
        <v>5382.1221819512721</v>
      </c>
      <c r="X1562" s="36">
        <f t="shared" si="482"/>
        <v>5382.1221819524944</v>
      </c>
      <c r="Y1562" s="276">
        <f t="shared" si="489"/>
        <v>5382.1221819512721</v>
      </c>
      <c r="Z1562" s="36">
        <f t="shared" si="483"/>
        <v>10673.726529776934</v>
      </c>
      <c r="AA1562" s="36">
        <f t="shared" si="484"/>
        <v>5291.6043478256615</v>
      </c>
      <c r="AB1562" s="38">
        <f t="shared" si="471"/>
        <v>-1.2223608791828156E-9</v>
      </c>
      <c r="AC1562" s="17"/>
      <c r="AD1562" s="17">
        <f t="shared" si="485"/>
        <v>19</v>
      </c>
      <c r="AH1562" s="103"/>
      <c r="AI1562" s="533"/>
    </row>
    <row r="1563" spans="1:35">
      <c r="A1563" s="533"/>
      <c r="C1563" s="67" t="str">
        <f>'Terminated loans'!F753</f>
        <v>E</v>
      </c>
      <c r="D1563" s="19">
        <f>'Terminated loans'!H753</f>
        <v>143992705</v>
      </c>
      <c r="E1563" s="19">
        <f>'Terminated loans'!I753</f>
        <v>98</v>
      </c>
      <c r="F1563" s="19" t="str">
        <f>'Terminated loans'!J753</f>
        <v xml:space="preserve">HOW KING FAT J M N H           </v>
      </c>
      <c r="G1563" s="547" t="str">
        <f t="shared" si="487"/>
        <v>A2</v>
      </c>
      <c r="H1563" s="21">
        <f>'Terminated loans'!L753</f>
        <v>40420</v>
      </c>
      <c r="I1563" s="21">
        <f>IF(B1563="VELS",'Terminated loans'!M753,'Terminated loans'!B753)</f>
        <v>40908</v>
      </c>
      <c r="J1563" s="34">
        <f t="shared" si="475"/>
        <v>16</v>
      </c>
      <c r="K1563" s="34">
        <f t="shared" si="472"/>
        <v>123</v>
      </c>
      <c r="L1563" s="34">
        <f t="shared" si="473"/>
        <v>16</v>
      </c>
      <c r="M1563" s="34">
        <f t="shared" si="474"/>
        <v>16</v>
      </c>
      <c r="N1563" s="52">
        <f t="shared" si="486"/>
        <v>16</v>
      </c>
      <c r="O1563" s="318">
        <f>+'Terminated loans'!S753</f>
        <v>244427</v>
      </c>
      <c r="P1563" s="26">
        <f>+'Terminated loans'!T753</f>
        <v>0.05</v>
      </c>
      <c r="Q1563" s="536">
        <f t="shared" si="488"/>
        <v>0.104</v>
      </c>
      <c r="R1563" s="222">
        <f t="shared" si="476"/>
        <v>15823.36065421159</v>
      </c>
      <c r="S1563" s="36">
        <f t="shared" si="477"/>
        <v>235454.54577836482</v>
      </c>
      <c r="T1563" s="36">
        <f t="shared" si="478"/>
        <v>8972.4542216351838</v>
      </c>
      <c r="U1563" s="36">
        <f t="shared" si="479"/>
        <v>17719.224689018243</v>
      </c>
      <c r="V1563" s="36">
        <f t="shared" si="480"/>
        <v>8746.770467385446</v>
      </c>
      <c r="W1563" s="37">
        <f t="shared" si="481"/>
        <v>8972.4542216327973</v>
      </c>
      <c r="X1563" s="36">
        <f t="shared" si="482"/>
        <v>8972.4542216351838</v>
      </c>
      <c r="Y1563" s="276">
        <f t="shared" si="489"/>
        <v>8972.4542216327973</v>
      </c>
      <c r="Z1563" s="36">
        <f t="shared" si="483"/>
        <v>17719.224689018243</v>
      </c>
      <c r="AA1563" s="36">
        <f t="shared" si="484"/>
        <v>8746.770467385446</v>
      </c>
      <c r="AB1563" s="38">
        <f t="shared" si="471"/>
        <v>-2.3865140974521637E-9</v>
      </c>
      <c r="AC1563" s="17"/>
      <c r="AD1563" s="17">
        <f t="shared" si="485"/>
        <v>16</v>
      </c>
      <c r="AH1563" s="103"/>
      <c r="AI1563" s="533"/>
    </row>
    <row r="1564" spans="1:35">
      <c r="A1564" s="533"/>
      <c r="C1564" s="67" t="str">
        <f>'Terminated loans'!F754</f>
        <v>E</v>
      </c>
      <c r="D1564" s="19">
        <f>'Terminated loans'!H754</f>
        <v>283050238</v>
      </c>
      <c r="E1564" s="19">
        <f>'Terminated loans'!I754</f>
        <v>99</v>
      </c>
      <c r="F1564" s="19" t="str">
        <f>'Terminated loans'!J754</f>
        <v xml:space="preserve">LIMOCK M A E                   </v>
      </c>
      <c r="G1564" s="547" t="str">
        <f t="shared" si="487"/>
        <v>A1</v>
      </c>
      <c r="H1564" s="21">
        <f>'Terminated loans'!L754</f>
        <v>39367</v>
      </c>
      <c r="I1564" s="21">
        <f>IF(B1564="VELS",'Terminated loans'!M754,'Terminated loans'!B754)</f>
        <v>40908</v>
      </c>
      <c r="J1564" s="34">
        <f t="shared" si="475"/>
        <v>51</v>
      </c>
      <c r="K1564" s="34">
        <f t="shared" si="472"/>
        <v>158</v>
      </c>
      <c r="L1564" s="34">
        <f t="shared" si="473"/>
        <v>51</v>
      </c>
      <c r="M1564" s="34">
        <f t="shared" si="474"/>
        <v>51</v>
      </c>
      <c r="N1564" s="52">
        <f t="shared" si="486"/>
        <v>51</v>
      </c>
      <c r="O1564" s="318">
        <f>+'Terminated loans'!S754</f>
        <v>1500153</v>
      </c>
      <c r="P1564" s="26">
        <f>+'Terminated loans'!T754</f>
        <v>0.03</v>
      </c>
      <c r="Q1564" s="536">
        <f t="shared" si="488"/>
        <v>8.6499999999999994E-2</v>
      </c>
      <c r="R1564" s="222">
        <f t="shared" si="476"/>
        <v>31366.496446102734</v>
      </c>
      <c r="S1564" s="36">
        <f t="shared" si="477"/>
        <v>1334622.8337076737</v>
      </c>
      <c r="T1564" s="36">
        <f t="shared" si="478"/>
        <v>165530.16629232629</v>
      </c>
      <c r="U1564" s="36">
        <f t="shared" si="479"/>
        <v>265068.48504355084</v>
      </c>
      <c r="V1564" s="36">
        <f t="shared" si="480"/>
        <v>99538.318751239683</v>
      </c>
      <c r="W1564" s="37">
        <f t="shared" si="481"/>
        <v>165530.16629231116</v>
      </c>
      <c r="X1564" s="36">
        <f t="shared" si="482"/>
        <v>165530.16629232629</v>
      </c>
      <c r="Y1564" s="276">
        <f t="shared" si="489"/>
        <v>165530.16629231116</v>
      </c>
      <c r="Z1564" s="36">
        <f t="shared" si="483"/>
        <v>265068.48504355084</v>
      </c>
      <c r="AA1564" s="36">
        <f t="shared" si="484"/>
        <v>99538.318751239683</v>
      </c>
      <c r="AB1564" s="38">
        <f t="shared" si="471"/>
        <v>-1.5133991837501526E-8</v>
      </c>
      <c r="AC1564" s="17"/>
      <c r="AD1564" s="17">
        <f t="shared" si="485"/>
        <v>51</v>
      </c>
      <c r="AH1564" s="103"/>
      <c r="AI1564" s="533"/>
    </row>
    <row r="1565" spans="1:35">
      <c r="A1565" s="533"/>
      <c r="C1565" s="67" t="str">
        <f>'Terminated loans'!F755</f>
        <v>E</v>
      </c>
      <c r="D1565" s="19">
        <f>'Terminated loans'!H755</f>
        <v>283050335</v>
      </c>
      <c r="E1565" s="19">
        <f>'Terminated loans'!I755</f>
        <v>98</v>
      </c>
      <c r="F1565" s="19" t="str">
        <f>'Terminated loans'!J755</f>
        <v xml:space="preserve">LIMOCK M A E                   </v>
      </c>
      <c r="G1565" s="547" t="str">
        <f t="shared" si="487"/>
        <v>A2</v>
      </c>
      <c r="H1565" s="21">
        <f>'Terminated loans'!L755</f>
        <v>40422</v>
      </c>
      <c r="I1565" s="21">
        <f>IF(B1565="VELS",'Terminated loans'!M755,'Terminated loans'!B755)</f>
        <v>40908</v>
      </c>
      <c r="J1565" s="34">
        <f t="shared" si="475"/>
        <v>16</v>
      </c>
      <c r="K1565" s="34">
        <f t="shared" si="472"/>
        <v>123</v>
      </c>
      <c r="L1565" s="34">
        <f t="shared" si="473"/>
        <v>16</v>
      </c>
      <c r="M1565" s="34">
        <f t="shared" si="474"/>
        <v>16</v>
      </c>
      <c r="N1565" s="52">
        <f t="shared" si="486"/>
        <v>16</v>
      </c>
      <c r="O1565" s="318">
        <f>+'Terminated loans'!S755</f>
        <v>233400</v>
      </c>
      <c r="P1565" s="26">
        <f>+'Terminated loans'!T755</f>
        <v>0.05</v>
      </c>
      <c r="Q1565" s="536">
        <f t="shared" si="488"/>
        <v>0.104</v>
      </c>
      <c r="R1565" s="222">
        <f t="shared" si="476"/>
        <v>15109.510719736303</v>
      </c>
      <c r="S1565" s="36">
        <f t="shared" si="477"/>
        <v>224832.32615329055</v>
      </c>
      <c r="T1565" s="36">
        <f t="shared" si="478"/>
        <v>8567.6738467094547</v>
      </c>
      <c r="U1565" s="36">
        <f t="shared" si="479"/>
        <v>16919.845362488035</v>
      </c>
      <c r="V1565" s="36">
        <f t="shared" si="480"/>
        <v>8352.1715157808212</v>
      </c>
      <c r="W1565" s="37">
        <f t="shared" si="481"/>
        <v>8567.6738467072137</v>
      </c>
      <c r="X1565" s="36">
        <f t="shared" si="482"/>
        <v>8567.6738467094547</v>
      </c>
      <c r="Y1565" s="276">
        <f t="shared" si="489"/>
        <v>8567.6738467072137</v>
      </c>
      <c r="Z1565" s="36">
        <f t="shared" si="483"/>
        <v>16919.845362488035</v>
      </c>
      <c r="AA1565" s="36">
        <f t="shared" si="484"/>
        <v>8352.1715157808212</v>
      </c>
      <c r="AB1565" s="38">
        <f t="shared" si="471"/>
        <v>-2.2409949451684952E-9</v>
      </c>
      <c r="AC1565" s="17"/>
      <c r="AD1565" s="17">
        <f t="shared" si="485"/>
        <v>16</v>
      </c>
      <c r="AH1565" s="103"/>
      <c r="AI1565" s="533"/>
    </row>
    <row r="1566" spans="1:35">
      <c r="A1566" s="533"/>
      <c r="C1566" s="67" t="str">
        <f>'Terminated loans'!F756</f>
        <v>E</v>
      </c>
      <c r="D1566" s="19">
        <f>'Terminated loans'!H756</f>
        <v>143994341</v>
      </c>
      <c r="E1566" s="19">
        <f>'Terminated loans'!I756</f>
        <v>98</v>
      </c>
      <c r="F1566" s="19" t="str">
        <f>'Terminated loans'!J756</f>
        <v xml:space="preserve">CARPOURON D K                  </v>
      </c>
      <c r="G1566" s="547" t="str">
        <f t="shared" si="487"/>
        <v>B2</v>
      </c>
      <c r="H1566" s="21">
        <f>'Terminated loans'!L756</f>
        <v>40605</v>
      </c>
      <c r="I1566" s="21">
        <f>IF(B1566="VELS",'Terminated loans'!M756,'Terminated loans'!B756)</f>
        <v>40908</v>
      </c>
      <c r="J1566" s="34">
        <f t="shared" si="475"/>
        <v>10</v>
      </c>
      <c r="K1566" s="34">
        <f t="shared" si="472"/>
        <v>117</v>
      </c>
      <c r="L1566" s="34">
        <f t="shared" si="473"/>
        <v>10</v>
      </c>
      <c r="M1566" s="34">
        <f t="shared" si="474"/>
        <v>10</v>
      </c>
      <c r="N1566" s="52">
        <f t="shared" si="486"/>
        <v>10</v>
      </c>
      <c r="O1566" s="318">
        <f>+'Terminated loans'!S756</f>
        <v>206486</v>
      </c>
      <c r="P1566" s="26">
        <f>+'Terminated loans'!T756</f>
        <v>0.05</v>
      </c>
      <c r="Q1566" s="536">
        <f t="shared" si="488"/>
        <v>9.4E-2</v>
      </c>
      <c r="R1566" s="222">
        <f t="shared" si="476"/>
        <v>21124.748334855649</v>
      </c>
      <c r="S1566" s="36">
        <f t="shared" si="477"/>
        <v>202424.30613383811</v>
      </c>
      <c r="T1566" s="36">
        <f t="shared" si="478"/>
        <v>4061.6938661618915</v>
      </c>
      <c r="U1566" s="36">
        <f t="shared" si="479"/>
        <v>8823.1772147192678</v>
      </c>
      <c r="V1566" s="36">
        <f t="shared" si="480"/>
        <v>4761.4833485564741</v>
      </c>
      <c r="W1566" s="37">
        <f t="shared" si="481"/>
        <v>4061.6938661627937</v>
      </c>
      <c r="X1566" s="36">
        <f t="shared" si="482"/>
        <v>4061.6938661618915</v>
      </c>
      <c r="Y1566" s="276">
        <f t="shared" si="489"/>
        <v>4061.6938661627937</v>
      </c>
      <c r="Z1566" s="36">
        <f t="shared" si="483"/>
        <v>8823.1772147192678</v>
      </c>
      <c r="AA1566" s="36">
        <f t="shared" si="484"/>
        <v>4761.4833485564741</v>
      </c>
      <c r="AB1566" s="38">
        <f t="shared" si="471"/>
        <v>9.0221874415874481E-10</v>
      </c>
      <c r="AC1566" s="17"/>
      <c r="AD1566" s="17">
        <f t="shared" si="485"/>
        <v>10</v>
      </c>
      <c r="AH1566" s="103"/>
      <c r="AI1566" s="533"/>
    </row>
    <row r="1567" spans="1:35">
      <c r="A1567" s="533"/>
      <c r="C1567" s="67" t="str">
        <f>'Terminated loans'!F757</f>
        <v>E</v>
      </c>
      <c r="D1567" s="19">
        <f>'Terminated loans'!H757</f>
        <v>143993736</v>
      </c>
      <c r="E1567" s="19">
        <f>'Terminated loans'!I757</f>
        <v>98</v>
      </c>
      <c r="F1567" s="19" t="str">
        <f>'Terminated loans'!J757</f>
        <v xml:space="preserve">ALLET G L                      </v>
      </c>
      <c r="G1567" s="547" t="str">
        <f t="shared" si="487"/>
        <v>B2</v>
      </c>
      <c r="H1567" s="21">
        <f>'Terminated loans'!L757</f>
        <v>40641</v>
      </c>
      <c r="I1567" s="21">
        <f>IF(B1567="VELS",'Terminated loans'!M757,'Terminated loans'!B757)</f>
        <v>40908</v>
      </c>
      <c r="J1567" s="34">
        <f t="shared" si="475"/>
        <v>9</v>
      </c>
      <c r="K1567" s="34">
        <f t="shared" si="472"/>
        <v>116</v>
      </c>
      <c r="L1567" s="34">
        <f t="shared" si="473"/>
        <v>9</v>
      </c>
      <c r="M1567" s="34">
        <f t="shared" si="474"/>
        <v>9</v>
      </c>
      <c r="N1567" s="52">
        <f t="shared" si="486"/>
        <v>9</v>
      </c>
      <c r="O1567" s="318">
        <f>+'Terminated loans'!S757</f>
        <v>67084</v>
      </c>
      <c r="P1567" s="26">
        <f>+'Terminated loans'!T757</f>
        <v>0.05</v>
      </c>
      <c r="Q1567" s="536">
        <f t="shared" si="488"/>
        <v>9.4E-2</v>
      </c>
      <c r="R1567" s="222">
        <f t="shared" si="476"/>
        <v>7609.9257079081253</v>
      </c>
      <c r="S1567" s="36">
        <f t="shared" si="477"/>
        <v>65882.10548720193</v>
      </c>
      <c r="T1567" s="36">
        <f t="shared" si="478"/>
        <v>1201.8945127980696</v>
      </c>
      <c r="U1567" s="36">
        <f t="shared" si="479"/>
        <v>2607.2258839715359</v>
      </c>
      <c r="V1567" s="36">
        <f t="shared" si="480"/>
        <v>1405.3313711731316</v>
      </c>
      <c r="W1567" s="37">
        <f t="shared" si="481"/>
        <v>1201.8945127984043</v>
      </c>
      <c r="X1567" s="36">
        <f t="shared" si="482"/>
        <v>1201.8945127980696</v>
      </c>
      <c r="Y1567" s="276">
        <f t="shared" si="489"/>
        <v>1201.8945127984043</v>
      </c>
      <c r="Z1567" s="36">
        <f t="shared" si="483"/>
        <v>2607.2258839715359</v>
      </c>
      <c r="AA1567" s="36">
        <f t="shared" si="484"/>
        <v>1405.3313711731316</v>
      </c>
      <c r="AB1567" s="38">
        <f t="shared" si="471"/>
        <v>3.3469405025243759E-10</v>
      </c>
      <c r="AC1567" s="17"/>
      <c r="AD1567" s="17">
        <f t="shared" si="485"/>
        <v>9</v>
      </c>
      <c r="AH1567" s="103"/>
      <c r="AI1567" s="533"/>
    </row>
    <row r="1568" spans="1:35">
      <c r="A1568" s="533"/>
      <c r="C1568" s="67" t="str">
        <f>'Terminated loans'!F758</f>
        <v>E</v>
      </c>
      <c r="D1568" s="19">
        <f>'Terminated loans'!H758</f>
        <v>143998274</v>
      </c>
      <c r="E1568" s="19">
        <f>'Terminated loans'!I758</f>
        <v>99</v>
      </c>
      <c r="F1568" s="19" t="str">
        <f>'Terminated loans'!J758</f>
        <v xml:space="preserve">SEEGOLUN L(SL 2417)            </v>
      </c>
      <c r="G1568" s="547" t="str">
        <f t="shared" si="487"/>
        <v>C1</v>
      </c>
      <c r="H1568" s="21">
        <f>'Terminated loans'!L758</f>
        <v>40653</v>
      </c>
      <c r="I1568" s="21">
        <f>IF(B1568="VELS",'Terminated loans'!M758,'Terminated loans'!B758)</f>
        <v>40908</v>
      </c>
      <c r="J1568" s="34">
        <f t="shared" si="475"/>
        <v>8</v>
      </c>
      <c r="K1568" s="34">
        <f t="shared" si="472"/>
        <v>115</v>
      </c>
      <c r="L1568" s="34">
        <f t="shared" si="473"/>
        <v>8</v>
      </c>
      <c r="M1568" s="34">
        <f t="shared" si="474"/>
        <v>8</v>
      </c>
      <c r="N1568" s="52">
        <f t="shared" si="486"/>
        <v>8</v>
      </c>
      <c r="O1568" s="318">
        <f>+'Terminated loans'!S758</f>
        <v>1703424</v>
      </c>
      <c r="P1568" s="26">
        <f>+'Terminated loans'!T758</f>
        <v>0.03</v>
      </c>
      <c r="Q1568" s="536">
        <f t="shared" si="488"/>
        <v>8.1500000000000003E-2</v>
      </c>
      <c r="R1568" s="222">
        <f t="shared" si="476"/>
        <v>215330.41793402494</v>
      </c>
      <c r="S1568" s="36">
        <f t="shared" si="477"/>
        <v>1671165.0514088324</v>
      </c>
      <c r="T1568" s="36">
        <f t="shared" si="478"/>
        <v>32258.948591167573</v>
      </c>
      <c r="U1568" s="36">
        <f t="shared" si="479"/>
        <v>51478.29206339526</v>
      </c>
      <c r="V1568" s="36">
        <f t="shared" si="480"/>
        <v>19219.343472199515</v>
      </c>
      <c r="W1568" s="37">
        <f t="shared" si="481"/>
        <v>32258.948591195745</v>
      </c>
      <c r="X1568" s="36">
        <f t="shared" si="482"/>
        <v>32258.948591167573</v>
      </c>
      <c r="Y1568" s="276">
        <f t="shared" si="489"/>
        <v>32258.948591195745</v>
      </c>
      <c r="Z1568" s="36">
        <f t="shared" si="483"/>
        <v>51478.29206339526</v>
      </c>
      <c r="AA1568" s="36">
        <f t="shared" si="484"/>
        <v>19219.343472199515</v>
      </c>
      <c r="AB1568" s="38">
        <f t="shared" si="471"/>
        <v>2.8172507882118225E-8</v>
      </c>
      <c r="AC1568" s="17"/>
      <c r="AD1568" s="17">
        <f t="shared" si="485"/>
        <v>8</v>
      </c>
      <c r="AH1568" s="103"/>
      <c r="AI1568" s="533"/>
    </row>
    <row r="1569" spans="1:35">
      <c r="A1569" s="533"/>
      <c r="C1569" s="67" t="str">
        <f>'Terminated loans'!F759</f>
        <v>E</v>
      </c>
      <c r="D1569" s="19">
        <f>'Terminated loans'!H759</f>
        <v>143995879</v>
      </c>
      <c r="E1569" s="19">
        <f>'Terminated loans'!I759</f>
        <v>98</v>
      </c>
      <c r="F1569" s="19" t="str">
        <f>'Terminated loans'!J759</f>
        <v xml:space="preserve">MARIEE B E                     </v>
      </c>
      <c r="G1569" s="547" t="str">
        <f t="shared" si="487"/>
        <v>C2</v>
      </c>
      <c r="H1569" s="21">
        <f>'Terminated loans'!L759</f>
        <v>40667</v>
      </c>
      <c r="I1569" s="21">
        <f>IF(B1569="VELS",'Terminated loans'!M759,'Terminated loans'!B759)</f>
        <v>40908</v>
      </c>
      <c r="J1569" s="34">
        <f t="shared" si="475"/>
        <v>8</v>
      </c>
      <c r="K1569" s="34">
        <f t="shared" si="472"/>
        <v>115</v>
      </c>
      <c r="L1569" s="34">
        <f t="shared" si="473"/>
        <v>8</v>
      </c>
      <c r="M1569" s="34">
        <f t="shared" si="474"/>
        <v>8</v>
      </c>
      <c r="N1569" s="52">
        <f t="shared" si="486"/>
        <v>8</v>
      </c>
      <c r="O1569" s="318">
        <f>+'Terminated loans'!S759</f>
        <v>240433</v>
      </c>
      <c r="P1569" s="26">
        <f>+'Terminated loans'!T759</f>
        <v>0.05</v>
      </c>
      <c r="Q1569" s="536">
        <f t="shared" si="488"/>
        <v>9.9000000000000005E-2</v>
      </c>
      <c r="R1569" s="222">
        <f t="shared" si="476"/>
        <v>30620.373409730353</v>
      </c>
      <c r="S1569" s="36">
        <f t="shared" si="477"/>
        <v>236113.26468388367</v>
      </c>
      <c r="T1569" s="36">
        <f t="shared" si="478"/>
        <v>4319.7353161163337</v>
      </c>
      <c r="U1569" s="36">
        <f t="shared" si="479"/>
        <v>8849.722593962535</v>
      </c>
      <c r="V1569" s="36">
        <f t="shared" si="480"/>
        <v>4529.9872778428253</v>
      </c>
      <c r="W1569" s="37">
        <f t="shared" si="481"/>
        <v>4319.7353161197098</v>
      </c>
      <c r="X1569" s="36">
        <f t="shared" si="482"/>
        <v>4319.7353161163337</v>
      </c>
      <c r="Y1569" s="276">
        <f t="shared" si="489"/>
        <v>4319.7353161197098</v>
      </c>
      <c r="Z1569" s="36">
        <f t="shared" si="483"/>
        <v>8849.722593962535</v>
      </c>
      <c r="AA1569" s="36">
        <f t="shared" si="484"/>
        <v>4529.9872778428253</v>
      </c>
      <c r="AB1569" s="38">
        <f t="shared" si="471"/>
        <v>3.3760443329811096E-9</v>
      </c>
      <c r="AC1569" s="17"/>
      <c r="AD1569" s="17">
        <f t="shared" si="485"/>
        <v>8</v>
      </c>
      <c r="AH1569" s="103"/>
      <c r="AI1569" s="533"/>
    </row>
    <row r="1570" spans="1:35">
      <c r="A1570" s="533"/>
      <c r="C1570" s="67" t="str">
        <f>'Terminated loans'!F760</f>
        <v>E</v>
      </c>
      <c r="D1570" s="19">
        <f>'Terminated loans'!H760</f>
        <v>143994848</v>
      </c>
      <c r="E1570" s="19">
        <f>'Terminated loans'!I760</f>
        <v>98</v>
      </c>
      <c r="F1570" s="19" t="str">
        <f>'Terminated loans'!J760</f>
        <v xml:space="preserve">COURTAUD J E (MUACC35381)      </v>
      </c>
      <c r="G1570" s="547" t="str">
        <f t="shared" si="487"/>
        <v>C2</v>
      </c>
      <c r="H1570" s="21">
        <f>'Terminated loans'!L760</f>
        <v>40742</v>
      </c>
      <c r="I1570" s="21">
        <f>IF(B1570="VELS",'Terminated loans'!M760,'Terminated loans'!B760)</f>
        <v>40908</v>
      </c>
      <c r="J1570" s="34">
        <f t="shared" si="475"/>
        <v>5</v>
      </c>
      <c r="K1570" s="34">
        <f t="shared" si="472"/>
        <v>113</v>
      </c>
      <c r="L1570" s="34">
        <f t="shared" si="473"/>
        <v>5</v>
      </c>
      <c r="M1570" s="34">
        <f t="shared" si="474"/>
        <v>5</v>
      </c>
      <c r="N1570" s="52">
        <f t="shared" si="486"/>
        <v>5</v>
      </c>
      <c r="O1570" s="318">
        <f>+'Terminated loans'!S760</f>
        <v>204331</v>
      </c>
      <c r="P1570" s="26">
        <f>+'Terminated loans'!T760</f>
        <v>0.05</v>
      </c>
      <c r="Q1570" s="536">
        <f t="shared" si="488"/>
        <v>9.9000000000000005E-2</v>
      </c>
      <c r="R1570" s="222">
        <f t="shared" si="476"/>
        <v>41378.443506677577</v>
      </c>
      <c r="S1570" s="36">
        <f t="shared" si="477"/>
        <v>201868.60375991825</v>
      </c>
      <c r="T1570" s="36">
        <f t="shared" si="478"/>
        <v>2462.3962400817545</v>
      </c>
      <c r="U1570" s="36">
        <f t="shared" si="479"/>
        <v>5023.613773471996</v>
      </c>
      <c r="V1570" s="36">
        <f t="shared" si="480"/>
        <v>2561.217533387884</v>
      </c>
      <c r="W1570" s="37">
        <f t="shared" si="481"/>
        <v>2462.3962400841119</v>
      </c>
      <c r="X1570" s="36">
        <f t="shared" si="482"/>
        <v>2462.3962400817545</v>
      </c>
      <c r="Y1570" s="276">
        <f t="shared" si="489"/>
        <v>2462.3962400841119</v>
      </c>
      <c r="Z1570" s="36">
        <f t="shared" si="483"/>
        <v>5023.613773471996</v>
      </c>
      <c r="AA1570" s="36">
        <f t="shared" si="484"/>
        <v>2561.217533387884</v>
      </c>
      <c r="AB1570" s="38">
        <f t="shared" si="471"/>
        <v>2.35741026699543E-9</v>
      </c>
      <c r="AC1570" s="17"/>
      <c r="AD1570" s="17">
        <f t="shared" si="485"/>
        <v>5</v>
      </c>
      <c r="AH1570" s="103"/>
      <c r="AI1570" s="533"/>
    </row>
    <row r="1571" spans="1:35">
      <c r="A1571" s="533"/>
      <c r="C1571" s="67" t="str">
        <f>'Terminated loans'!F761</f>
        <v>E</v>
      </c>
      <c r="D1571" s="19">
        <f>'Terminated loans'!H761</f>
        <v>143994538</v>
      </c>
      <c r="E1571" s="19">
        <f>'Terminated loans'!I761</f>
        <v>98</v>
      </c>
      <c r="F1571" s="19" t="str">
        <f>'Terminated loans'!J761</f>
        <v xml:space="preserve">LIM VOON MIOW C V              </v>
      </c>
      <c r="G1571" s="547" t="str">
        <f t="shared" si="487"/>
        <v>C2</v>
      </c>
      <c r="H1571" s="21">
        <f>'Terminated loans'!L761</f>
        <v>40725</v>
      </c>
      <c r="I1571" s="21">
        <f>IF(B1571="VELS",'Terminated loans'!M761,'Terminated loans'!B761)</f>
        <v>40908</v>
      </c>
      <c r="J1571" s="34">
        <f t="shared" si="475"/>
        <v>6</v>
      </c>
      <c r="K1571" s="34">
        <f t="shared" si="472"/>
        <v>113</v>
      </c>
      <c r="L1571" s="34">
        <f t="shared" si="473"/>
        <v>6</v>
      </c>
      <c r="M1571" s="34">
        <f t="shared" si="474"/>
        <v>6</v>
      </c>
      <c r="N1571" s="52">
        <f t="shared" si="486"/>
        <v>6</v>
      </c>
      <c r="O1571" s="318">
        <f>+'Terminated loans'!S761</f>
        <v>200444</v>
      </c>
      <c r="P1571" s="26">
        <f>+'Terminated loans'!T761</f>
        <v>0.05</v>
      </c>
      <c r="Q1571" s="536">
        <f t="shared" si="488"/>
        <v>9.9000000000000005E-2</v>
      </c>
      <c r="R1571" s="222">
        <f t="shared" si="476"/>
        <v>33896.211711546151</v>
      </c>
      <c r="S1571" s="36">
        <f t="shared" si="477"/>
        <v>197631.58779136316</v>
      </c>
      <c r="T1571" s="36">
        <f t="shared" si="478"/>
        <v>2812.4122086368443</v>
      </c>
      <c r="U1571" s="36">
        <f t="shared" si="479"/>
        <v>5745.6824779162416</v>
      </c>
      <c r="V1571" s="36">
        <f t="shared" si="480"/>
        <v>2933.2702692769235</v>
      </c>
      <c r="W1571" s="37">
        <f t="shared" si="481"/>
        <v>2812.4122086393181</v>
      </c>
      <c r="X1571" s="36">
        <f t="shared" si="482"/>
        <v>2812.4122086368443</v>
      </c>
      <c r="Y1571" s="276">
        <f t="shared" si="489"/>
        <v>2812.4122086393181</v>
      </c>
      <c r="Z1571" s="36">
        <f t="shared" si="483"/>
        <v>5745.6824779162416</v>
      </c>
      <c r="AA1571" s="36">
        <f t="shared" si="484"/>
        <v>2933.2702692769235</v>
      </c>
      <c r="AB1571" s="38">
        <f t="shared" si="471"/>
        <v>2.4738255888223648E-9</v>
      </c>
      <c r="AC1571" s="17"/>
      <c r="AD1571" s="17">
        <f t="shared" si="485"/>
        <v>6</v>
      </c>
      <c r="AH1571" s="103"/>
      <c r="AI1571" s="533"/>
    </row>
    <row r="1572" spans="1:35">
      <c r="A1572" s="533"/>
      <c r="C1572" s="67" t="str">
        <f>'Terminated loans'!F762</f>
        <v>E</v>
      </c>
      <c r="D1572" s="19">
        <f>'Terminated loans'!H762</f>
        <v>143995364</v>
      </c>
      <c r="E1572" s="19">
        <f>'Terminated loans'!I762</f>
        <v>98</v>
      </c>
      <c r="F1572" s="19" t="str">
        <f>'Terminated loans'!J762</f>
        <v xml:space="preserve">CALISTE J P                    </v>
      </c>
      <c r="G1572" s="547" t="str">
        <f t="shared" si="487"/>
        <v>C2</v>
      </c>
      <c r="H1572" s="21">
        <f>'Terminated loans'!L762</f>
        <v>40701</v>
      </c>
      <c r="I1572" s="21">
        <f>IF(B1572="VELS",'Terminated loans'!M762,'Terminated loans'!B762)</f>
        <v>40908</v>
      </c>
      <c r="J1572" s="34">
        <f t="shared" si="475"/>
        <v>7</v>
      </c>
      <c r="K1572" s="34">
        <f t="shared" si="472"/>
        <v>114</v>
      </c>
      <c r="L1572" s="34">
        <f t="shared" si="473"/>
        <v>7</v>
      </c>
      <c r="M1572" s="34">
        <f t="shared" si="474"/>
        <v>7</v>
      </c>
      <c r="N1572" s="52">
        <f t="shared" si="486"/>
        <v>7</v>
      </c>
      <c r="O1572" s="318">
        <f>+'Terminated loans'!S762</f>
        <v>125208</v>
      </c>
      <c r="P1572" s="26">
        <f>+'Terminated loans'!T762</f>
        <v>0.05</v>
      </c>
      <c r="Q1572" s="536">
        <f t="shared" si="488"/>
        <v>9.9000000000000005E-2</v>
      </c>
      <c r="R1572" s="222">
        <f t="shared" si="476"/>
        <v>18186.21097293821</v>
      </c>
      <c r="S1572" s="36">
        <f t="shared" si="477"/>
        <v>123204.33099367854</v>
      </c>
      <c r="T1572" s="36">
        <f t="shared" si="478"/>
        <v>2003.6690063214628</v>
      </c>
      <c r="U1572" s="36">
        <f t="shared" si="479"/>
        <v>4099.1458168903191</v>
      </c>
      <c r="V1572" s="36">
        <f t="shared" si="480"/>
        <v>2095.4768105674884</v>
      </c>
      <c r="W1572" s="37">
        <f t="shared" si="481"/>
        <v>2003.6690063228307</v>
      </c>
      <c r="X1572" s="36">
        <f t="shared" si="482"/>
        <v>2003.6690063214628</v>
      </c>
      <c r="Y1572" s="276">
        <f t="shared" si="489"/>
        <v>2003.6690063228307</v>
      </c>
      <c r="Z1572" s="36">
        <f t="shared" si="483"/>
        <v>4099.1458168903191</v>
      </c>
      <c r="AA1572" s="36">
        <f t="shared" si="484"/>
        <v>2095.4768105674884</v>
      </c>
      <c r="AB1572" s="38">
        <f t="shared" si="471"/>
        <v>1.3678800314664841E-9</v>
      </c>
      <c r="AC1572" s="17"/>
      <c r="AD1572" s="17">
        <f t="shared" si="485"/>
        <v>7</v>
      </c>
      <c r="AH1572" s="103"/>
      <c r="AI1572" s="533"/>
    </row>
    <row r="1573" spans="1:35">
      <c r="A1573" s="533"/>
      <c r="C1573" s="67" t="str">
        <f>'Terminated loans'!F763</f>
        <v>E</v>
      </c>
      <c r="D1573" s="19">
        <f>'Terminated loans'!H763</f>
        <v>143138593</v>
      </c>
      <c r="E1573" s="19">
        <f>'Terminated loans'!I763</f>
        <v>99</v>
      </c>
      <c r="F1573" s="19" t="str">
        <f>'Terminated loans'!J763</f>
        <v xml:space="preserve">ISSUR R S R(SL2500)            </v>
      </c>
      <c r="G1573" s="547" t="str">
        <f t="shared" si="487"/>
        <v>C1</v>
      </c>
      <c r="H1573" s="21">
        <f>'Terminated loans'!L763</f>
        <v>40732</v>
      </c>
      <c r="I1573" s="21">
        <f>IF(B1573="VELS",'Terminated loans'!M763,'Terminated loans'!B763)</f>
        <v>40908</v>
      </c>
      <c r="J1573" s="34">
        <f t="shared" si="475"/>
        <v>6</v>
      </c>
      <c r="K1573" s="34">
        <f t="shared" si="472"/>
        <v>113</v>
      </c>
      <c r="L1573" s="34">
        <f t="shared" si="473"/>
        <v>6</v>
      </c>
      <c r="M1573" s="34">
        <f t="shared" si="474"/>
        <v>6</v>
      </c>
      <c r="N1573" s="52">
        <f t="shared" si="486"/>
        <v>6</v>
      </c>
      <c r="O1573" s="318">
        <f>+'Terminated loans'!S763</f>
        <v>747896</v>
      </c>
      <c r="P1573" s="26">
        <f>+'Terminated loans'!T763</f>
        <v>0.03</v>
      </c>
      <c r="Q1573" s="536">
        <f t="shared" si="488"/>
        <v>8.1500000000000003E-2</v>
      </c>
      <c r="R1573" s="222">
        <f t="shared" si="476"/>
        <v>125742.28440915552</v>
      </c>
      <c r="S1573" s="36">
        <f t="shared" si="477"/>
        <v>736839.6208571787</v>
      </c>
      <c r="T1573" s="36">
        <f t="shared" si="478"/>
        <v>11056.379142821301</v>
      </c>
      <c r="U1573" s="36">
        <f t="shared" si="479"/>
        <v>17614.085597766447</v>
      </c>
      <c r="V1573" s="36">
        <f t="shared" si="480"/>
        <v>6557.7064549331553</v>
      </c>
      <c r="W1573" s="37">
        <f t="shared" si="481"/>
        <v>11056.379142833292</v>
      </c>
      <c r="X1573" s="36">
        <f t="shared" si="482"/>
        <v>11056.379142821301</v>
      </c>
      <c r="Y1573" s="276">
        <f t="shared" si="489"/>
        <v>11056.379142833292</v>
      </c>
      <c r="Z1573" s="36">
        <f t="shared" si="483"/>
        <v>17614.085597766447</v>
      </c>
      <c r="AA1573" s="36">
        <f t="shared" si="484"/>
        <v>6557.7064549331553</v>
      </c>
      <c r="AB1573" s="38">
        <f t="shared" si="471"/>
        <v>1.1990778148174286E-8</v>
      </c>
      <c r="AC1573" s="17"/>
      <c r="AD1573" s="17">
        <f t="shared" si="485"/>
        <v>6</v>
      </c>
      <c r="AH1573" s="103"/>
      <c r="AI1573" s="533"/>
    </row>
    <row r="1574" spans="1:35">
      <c r="A1574" s="533"/>
      <c r="C1574" s="67" t="str">
        <f>'Terminated loans'!F764</f>
        <v>E</v>
      </c>
      <c r="D1574" s="19">
        <f>'Terminated loans'!H764</f>
        <v>143996336</v>
      </c>
      <c r="E1574" s="19">
        <f>'Terminated loans'!I764</f>
        <v>97</v>
      </c>
      <c r="F1574" s="19" t="str">
        <f>'Terminated loans'!J764</f>
        <v xml:space="preserve">BOODHUN D                      </v>
      </c>
      <c r="G1574" s="547" t="str">
        <f t="shared" si="487"/>
        <v>C2</v>
      </c>
      <c r="H1574" s="21">
        <f>'Terminated loans'!L764</f>
        <v>40774</v>
      </c>
      <c r="I1574" s="21">
        <f>IF(B1574="VELS",'Terminated loans'!M764,'Terminated loans'!B764)</f>
        <v>40908</v>
      </c>
      <c r="J1574" s="34">
        <f t="shared" si="475"/>
        <v>4</v>
      </c>
      <c r="K1574" s="34">
        <f t="shared" si="472"/>
        <v>111</v>
      </c>
      <c r="L1574" s="34">
        <f t="shared" si="473"/>
        <v>4</v>
      </c>
      <c r="M1574" s="34">
        <f t="shared" si="474"/>
        <v>4</v>
      </c>
      <c r="N1574" s="52">
        <f t="shared" si="486"/>
        <v>4</v>
      </c>
      <c r="O1574" s="318">
        <f>+'Terminated loans'!S764</f>
        <v>19723</v>
      </c>
      <c r="P1574" s="26">
        <f>+'Terminated loans'!T764</f>
        <v>0</v>
      </c>
      <c r="Q1574" s="536">
        <f t="shared" si="488"/>
        <v>9.9000000000000005E-2</v>
      </c>
      <c r="R1574" s="222">
        <f t="shared" si="476"/>
        <v>4930.75</v>
      </c>
      <c r="S1574" s="36">
        <f t="shared" si="477"/>
        <v>19322.829467668304</v>
      </c>
      <c r="T1574" s="36">
        <f t="shared" si="478"/>
        <v>400.17053233169645</v>
      </c>
      <c r="U1574" s="36">
        <f t="shared" si="479"/>
        <v>400.17053233198021</v>
      </c>
      <c r="V1574" s="36">
        <f t="shared" si="480"/>
        <v>0</v>
      </c>
      <c r="W1574" s="37">
        <f t="shared" si="481"/>
        <v>400.17053233198021</v>
      </c>
      <c r="X1574" s="36">
        <f t="shared" si="482"/>
        <v>400.17053233169645</v>
      </c>
      <c r="Y1574" s="276">
        <f t="shared" si="489"/>
        <v>400.17053233198021</v>
      </c>
      <c r="Z1574" s="36">
        <f t="shared" si="483"/>
        <v>400.17053233198021</v>
      </c>
      <c r="AA1574" s="36">
        <f t="shared" si="484"/>
        <v>0</v>
      </c>
      <c r="AB1574" s="38">
        <f t="shared" ref="AB1574:AB1637" si="490">IF(ISERROR(Z1574-AA1574-T1574),"CHECK",Z1574-AA1574-T1574)</f>
        <v>2.8376234695315361E-10</v>
      </c>
      <c r="AC1574" s="17"/>
      <c r="AD1574" s="17">
        <f t="shared" si="485"/>
        <v>4</v>
      </c>
      <c r="AH1574" s="103"/>
      <c r="AI1574" s="533"/>
    </row>
    <row r="1575" spans="1:35">
      <c r="A1575" s="533"/>
      <c r="C1575" s="67" t="str">
        <f>'Terminated loans'!F765</f>
        <v>E</v>
      </c>
      <c r="D1575" s="19">
        <f>'Terminated loans'!H765</f>
        <v>143995046</v>
      </c>
      <c r="E1575" s="19">
        <f>'Terminated loans'!I765</f>
        <v>98</v>
      </c>
      <c r="F1575" s="19" t="str">
        <f>'Terminated loans'!J765</f>
        <v xml:space="preserve">FRANCOIS P D                   </v>
      </c>
      <c r="G1575" s="547" t="str">
        <f t="shared" si="487"/>
        <v>C2</v>
      </c>
      <c r="H1575" s="21">
        <f>'Terminated loans'!L765</f>
        <v>40757</v>
      </c>
      <c r="I1575" s="21">
        <f>IF(B1575="VELS",'Terminated loans'!M765,'Terminated loans'!B765)</f>
        <v>40908</v>
      </c>
      <c r="J1575" s="34">
        <f t="shared" si="475"/>
        <v>5</v>
      </c>
      <c r="K1575" s="34">
        <f t="shared" si="472"/>
        <v>112</v>
      </c>
      <c r="L1575" s="34">
        <f t="shared" si="473"/>
        <v>5</v>
      </c>
      <c r="M1575" s="34">
        <f t="shared" si="474"/>
        <v>5</v>
      </c>
      <c r="N1575" s="52">
        <f t="shared" si="486"/>
        <v>5</v>
      </c>
      <c r="O1575" s="318">
        <f>+'Terminated loans'!S765</f>
        <v>125451</v>
      </c>
      <c r="P1575" s="26">
        <f>+'Terminated loans'!T765</f>
        <v>0.05</v>
      </c>
      <c r="Q1575" s="536">
        <f t="shared" si="488"/>
        <v>9.9000000000000005E-2</v>
      </c>
      <c r="R1575" s="222">
        <f t="shared" si="476"/>
        <v>25404.696871038701</v>
      </c>
      <c r="S1575" s="36">
        <f t="shared" si="477"/>
        <v>123939.18793665917</v>
      </c>
      <c r="T1575" s="36">
        <f t="shared" si="478"/>
        <v>1511.8120633408253</v>
      </c>
      <c r="U1575" s="36">
        <f t="shared" si="479"/>
        <v>3084.2964185357705</v>
      </c>
      <c r="V1575" s="36">
        <f t="shared" si="480"/>
        <v>1572.4843551935191</v>
      </c>
      <c r="W1575" s="37">
        <f t="shared" si="481"/>
        <v>1511.8120633422513</v>
      </c>
      <c r="X1575" s="36">
        <f t="shared" si="482"/>
        <v>1511.8120633408253</v>
      </c>
      <c r="Y1575" s="276">
        <f t="shared" si="489"/>
        <v>1511.8120633422513</v>
      </c>
      <c r="Z1575" s="36">
        <f t="shared" si="483"/>
        <v>3084.2964185357705</v>
      </c>
      <c r="AA1575" s="36">
        <f t="shared" si="484"/>
        <v>1572.4843551935191</v>
      </c>
      <c r="AB1575" s="38">
        <f t="shared" si="490"/>
        <v>1.4260876923799515E-9</v>
      </c>
      <c r="AC1575" s="17"/>
      <c r="AD1575" s="17">
        <f t="shared" si="485"/>
        <v>5</v>
      </c>
      <c r="AH1575" s="103"/>
      <c r="AI1575" s="533"/>
    </row>
    <row r="1576" spans="1:35">
      <c r="A1576" s="533"/>
      <c r="C1576" s="67" t="str">
        <f>'Terminated loans'!F766</f>
        <v>E</v>
      </c>
      <c r="D1576" s="19">
        <f>'Terminated loans'!H766</f>
        <v>143996018</v>
      </c>
      <c r="E1576" s="19">
        <f>'Terminated loans'!I766</f>
        <v>98</v>
      </c>
      <c r="F1576" s="19" t="str">
        <f>'Terminated loans'!J766</f>
        <v xml:space="preserve">SREENEEBUS D                   </v>
      </c>
      <c r="G1576" s="547" t="str">
        <f t="shared" si="487"/>
        <v>C2</v>
      </c>
      <c r="H1576" s="21">
        <f>'Terminated loans'!L766</f>
        <v>40787</v>
      </c>
      <c r="I1576" s="21">
        <f>IF(B1576="VELS",'Terminated loans'!M766,'Terminated loans'!B766)</f>
        <v>40908</v>
      </c>
      <c r="J1576" s="34">
        <f t="shared" si="475"/>
        <v>4</v>
      </c>
      <c r="K1576" s="34">
        <f t="shared" ref="K1576:K1639" si="491">ROUND(($I$35-H1576)/365*12,0)</f>
        <v>111</v>
      </c>
      <c r="L1576" s="34">
        <f t="shared" ref="L1576:L1639" si="492">IF(B1576="VELS",J1576,IF(J1576&gt;(IF(OR(E1576=4,E1576=99),$J$3,IF(E1576=97,$J$6,IF(E1576=98,$J$5,"Check")))),(IF(OR(E1576=4,E1576=99),$J$3,IF(E1576=97,$J$6,IF(E1576=98,$J$5,"Check")))),J1576))</f>
        <v>4</v>
      </c>
      <c r="M1576" s="34">
        <f t="shared" ref="M1576:M1639" si="493">IF(K1576&gt;L1576,L1576,K1576)</f>
        <v>4</v>
      </c>
      <c r="N1576" s="52">
        <f t="shared" si="486"/>
        <v>4</v>
      </c>
      <c r="O1576" s="318">
        <f>+'Terminated loans'!S766</f>
        <v>40083</v>
      </c>
      <c r="P1576" s="26">
        <f>+'Terminated loans'!T766</f>
        <v>0.05</v>
      </c>
      <c r="Q1576" s="536">
        <f t="shared" si="488"/>
        <v>9.9000000000000005E-2</v>
      </c>
      <c r="R1576" s="222">
        <f t="shared" si="476"/>
        <v>10125.349823833822</v>
      </c>
      <c r="S1576" s="36">
        <f t="shared" si="477"/>
        <v>39679.644667936162</v>
      </c>
      <c r="T1576" s="36">
        <f t="shared" si="478"/>
        <v>403.35533206383843</v>
      </c>
      <c r="U1576" s="36">
        <f t="shared" si="479"/>
        <v>821.75462739970681</v>
      </c>
      <c r="V1576" s="36">
        <f t="shared" si="480"/>
        <v>418.39929533529357</v>
      </c>
      <c r="W1576" s="37">
        <f t="shared" si="481"/>
        <v>403.35533206441323</v>
      </c>
      <c r="X1576" s="36">
        <f t="shared" si="482"/>
        <v>403.35533206383843</v>
      </c>
      <c r="Y1576" s="276">
        <f t="shared" si="489"/>
        <v>403.35533206441323</v>
      </c>
      <c r="Z1576" s="36">
        <f t="shared" si="483"/>
        <v>821.75462739970681</v>
      </c>
      <c r="AA1576" s="36">
        <f t="shared" si="484"/>
        <v>418.39929533529357</v>
      </c>
      <c r="AB1576" s="38">
        <f t="shared" si="490"/>
        <v>5.7480065152049065E-10</v>
      </c>
      <c r="AC1576" s="17"/>
      <c r="AD1576" s="17">
        <f t="shared" si="485"/>
        <v>4</v>
      </c>
      <c r="AH1576" s="103"/>
      <c r="AI1576" s="533"/>
    </row>
    <row r="1577" spans="1:35">
      <c r="A1577" s="533"/>
      <c r="C1577" s="67" t="str">
        <f>'Terminated loans'!F767</f>
        <v>E</v>
      </c>
      <c r="D1577" s="19">
        <f>'Terminated loans'!H767</f>
        <v>143995445</v>
      </c>
      <c r="E1577" s="19">
        <f>'Terminated loans'!I767</f>
        <v>98</v>
      </c>
      <c r="F1577" s="19" t="str">
        <f>'Terminated loans'!J767</f>
        <v xml:space="preserve">TREEBHOWON L                   </v>
      </c>
      <c r="G1577" s="547" t="str">
        <f t="shared" si="487"/>
        <v>C2</v>
      </c>
      <c r="H1577" s="21">
        <f>'Terminated loans'!L767</f>
        <v>40844</v>
      </c>
      <c r="I1577" s="21">
        <f>IF(B1577="VELS",'Terminated loans'!M767,'Terminated loans'!B767)</f>
        <v>40908</v>
      </c>
      <c r="J1577" s="34">
        <f t="shared" si="475"/>
        <v>2</v>
      </c>
      <c r="K1577" s="34">
        <f t="shared" si="491"/>
        <v>109</v>
      </c>
      <c r="L1577" s="34">
        <f t="shared" si="492"/>
        <v>2</v>
      </c>
      <c r="M1577" s="34">
        <f t="shared" si="493"/>
        <v>2</v>
      </c>
      <c r="N1577" s="52">
        <f t="shared" si="486"/>
        <v>2</v>
      </c>
      <c r="O1577" s="318">
        <f>+'Terminated loans'!S767</f>
        <v>810970</v>
      </c>
      <c r="P1577" s="26">
        <f>+'Terminated loans'!T767</f>
        <v>0.05</v>
      </c>
      <c r="Q1577" s="536">
        <f t="shared" si="488"/>
        <v>9.9000000000000005E-2</v>
      </c>
      <c r="R1577" s="222">
        <f t="shared" si="476"/>
        <v>408021.03750866262</v>
      </c>
      <c r="S1577" s="36">
        <f t="shared" si="477"/>
        <v>806053.50374833506</v>
      </c>
      <c r="T1577" s="36">
        <f t="shared" si="478"/>
        <v>4916.4962516649393</v>
      </c>
      <c r="U1577" s="36">
        <f t="shared" si="479"/>
        <v>9988.5712689998327</v>
      </c>
      <c r="V1577" s="36">
        <f t="shared" si="480"/>
        <v>5072.0750173251145</v>
      </c>
      <c r="W1577" s="37">
        <f t="shared" si="481"/>
        <v>4916.4962516747182</v>
      </c>
      <c r="X1577" s="36">
        <f t="shared" si="482"/>
        <v>4916.4962516649393</v>
      </c>
      <c r="Y1577" s="276">
        <f t="shared" si="489"/>
        <v>4916.4962516747182</v>
      </c>
      <c r="Z1577" s="36">
        <f t="shared" si="483"/>
        <v>9988.5712689998327</v>
      </c>
      <c r="AA1577" s="36">
        <f t="shared" si="484"/>
        <v>5072.0750173251145</v>
      </c>
      <c r="AB1577" s="38">
        <f t="shared" si="490"/>
        <v>9.7788870334625244E-9</v>
      </c>
      <c r="AC1577" s="17"/>
      <c r="AD1577" s="17">
        <f t="shared" si="485"/>
        <v>2</v>
      </c>
      <c r="AH1577" s="103"/>
      <c r="AI1577" s="533"/>
    </row>
    <row r="1578" spans="1:35">
      <c r="A1578" s="533"/>
      <c r="C1578" s="67" t="str">
        <f>'Terminated loans'!F768</f>
        <v>E</v>
      </c>
      <c r="D1578" s="19">
        <f>'Terminated loans'!H768</f>
        <v>143996034</v>
      </c>
      <c r="E1578" s="19">
        <f>'Terminated loans'!I768</f>
        <v>98</v>
      </c>
      <c r="F1578" s="19" t="str">
        <f>'Terminated loans'!J768</f>
        <v xml:space="preserve">BULLYRAZ V K                   </v>
      </c>
      <c r="G1578" s="547" t="str">
        <f t="shared" si="487"/>
        <v>C2</v>
      </c>
      <c r="H1578" s="21">
        <f>'Terminated loans'!L768</f>
        <v>40844</v>
      </c>
      <c r="I1578" s="21">
        <f>IF(B1578="VELS",'Terminated loans'!M768,'Terminated loans'!B768)</f>
        <v>40908</v>
      </c>
      <c r="J1578" s="34">
        <f t="shared" si="475"/>
        <v>2</v>
      </c>
      <c r="K1578" s="34">
        <f t="shared" si="491"/>
        <v>109</v>
      </c>
      <c r="L1578" s="34">
        <f t="shared" si="492"/>
        <v>2</v>
      </c>
      <c r="M1578" s="34">
        <f t="shared" si="493"/>
        <v>2</v>
      </c>
      <c r="N1578" s="52">
        <f t="shared" si="486"/>
        <v>2</v>
      </c>
      <c r="O1578" s="318">
        <f>+'Terminated loans'!S768</f>
        <v>203633</v>
      </c>
      <c r="P1578" s="26">
        <f>+'Terminated loans'!T768</f>
        <v>0.05</v>
      </c>
      <c r="Q1578" s="536">
        <f t="shared" si="488"/>
        <v>9.9000000000000005E-2</v>
      </c>
      <c r="R1578" s="222">
        <f t="shared" si="476"/>
        <v>102453.29411815664</v>
      </c>
      <c r="S1578" s="36">
        <f t="shared" si="477"/>
        <v>202398.4772911263</v>
      </c>
      <c r="T1578" s="36">
        <f t="shared" si="478"/>
        <v>1234.522708873701</v>
      </c>
      <c r="U1578" s="36">
        <f t="shared" si="479"/>
        <v>2508.1109451894008</v>
      </c>
      <c r="V1578" s="36">
        <f t="shared" si="480"/>
        <v>1273.588236313255</v>
      </c>
      <c r="W1578" s="37">
        <f t="shared" si="481"/>
        <v>1234.5227088761458</v>
      </c>
      <c r="X1578" s="36">
        <f t="shared" si="482"/>
        <v>1234.522708873701</v>
      </c>
      <c r="Y1578" s="276">
        <f t="shared" si="489"/>
        <v>1234.5227088761458</v>
      </c>
      <c r="Z1578" s="36">
        <f t="shared" si="483"/>
        <v>2508.1109451894008</v>
      </c>
      <c r="AA1578" s="36">
        <f t="shared" si="484"/>
        <v>1273.588236313255</v>
      </c>
      <c r="AB1578" s="38">
        <f t="shared" si="490"/>
        <v>2.4447217583656311E-9</v>
      </c>
      <c r="AC1578" s="17"/>
      <c r="AD1578" s="17">
        <f t="shared" si="485"/>
        <v>2</v>
      </c>
      <c r="AH1578" s="103"/>
      <c r="AI1578" s="533"/>
    </row>
    <row r="1579" spans="1:35">
      <c r="A1579" s="533"/>
      <c r="C1579" s="67" t="str">
        <f>'Terminated loans'!F769</f>
        <v>E</v>
      </c>
      <c r="D1579" s="19">
        <f>'Terminated loans'!H769</f>
        <v>143996301</v>
      </c>
      <c r="E1579" s="19">
        <f>'Terminated loans'!I769</f>
        <v>98</v>
      </c>
      <c r="F1579" s="19" t="str">
        <f>'Terminated loans'!J769</f>
        <v xml:space="preserve">NULLAH A M                     </v>
      </c>
      <c r="G1579" s="547" t="str">
        <f t="shared" si="487"/>
        <v>C2</v>
      </c>
      <c r="H1579" s="21">
        <f>'Terminated loans'!L769</f>
        <v>40840</v>
      </c>
      <c r="I1579" s="21">
        <f>IF(B1579="VELS",'Terminated loans'!M769,'Terminated loans'!B769)</f>
        <v>40908</v>
      </c>
      <c r="J1579" s="34">
        <f t="shared" si="475"/>
        <v>2</v>
      </c>
      <c r="K1579" s="34">
        <f t="shared" si="491"/>
        <v>109</v>
      </c>
      <c r="L1579" s="34">
        <f t="shared" si="492"/>
        <v>2</v>
      </c>
      <c r="M1579" s="34">
        <f t="shared" si="493"/>
        <v>2</v>
      </c>
      <c r="N1579" s="52">
        <f t="shared" si="486"/>
        <v>2</v>
      </c>
      <c r="O1579" s="318">
        <f>+'Terminated loans'!S769</f>
        <v>237232</v>
      </c>
      <c r="P1579" s="26">
        <f>+'Terminated loans'!T769</f>
        <v>0.05</v>
      </c>
      <c r="Q1579" s="536">
        <f t="shared" si="488"/>
        <v>9.9000000000000005E-2</v>
      </c>
      <c r="R1579" s="222">
        <f t="shared" si="476"/>
        <v>119357.86375606379</v>
      </c>
      <c r="S1579" s="36">
        <f t="shared" si="477"/>
        <v>235793.78374196953</v>
      </c>
      <c r="T1579" s="36">
        <f t="shared" si="478"/>
        <v>1438.2162580304721</v>
      </c>
      <c r="U1579" s="36">
        <f t="shared" si="479"/>
        <v>2921.9437701608986</v>
      </c>
      <c r="V1579" s="36">
        <f t="shared" si="480"/>
        <v>1483.7275121275452</v>
      </c>
      <c r="W1579" s="37">
        <f t="shared" si="481"/>
        <v>1438.2162580333534</v>
      </c>
      <c r="X1579" s="36">
        <f t="shared" si="482"/>
        <v>1438.2162580304721</v>
      </c>
      <c r="Y1579" s="276">
        <f t="shared" si="489"/>
        <v>1438.2162580333534</v>
      </c>
      <c r="Z1579" s="36">
        <f t="shared" si="483"/>
        <v>2921.9437701608986</v>
      </c>
      <c r="AA1579" s="36">
        <f t="shared" si="484"/>
        <v>1483.7275121275452</v>
      </c>
      <c r="AB1579" s="38">
        <f t="shared" si="490"/>
        <v>2.8812792152166367E-9</v>
      </c>
      <c r="AC1579" s="17"/>
      <c r="AD1579" s="17">
        <f t="shared" si="485"/>
        <v>2</v>
      </c>
      <c r="AH1579" s="103"/>
      <c r="AI1579" s="533"/>
    </row>
    <row r="1580" spans="1:35">
      <c r="A1580" s="533"/>
      <c r="C1580" s="67" t="str">
        <f>'Terminated loans'!F770</f>
        <v>E</v>
      </c>
      <c r="D1580" s="19">
        <f>'Terminated loans'!H770</f>
        <v>143996190</v>
      </c>
      <c r="E1580" s="19">
        <f>'Terminated loans'!I770</f>
        <v>98</v>
      </c>
      <c r="F1580" s="19" t="str">
        <f>'Terminated loans'!J770</f>
        <v xml:space="preserve">MOCUDE M                       </v>
      </c>
      <c r="G1580" s="547" t="str">
        <f t="shared" si="487"/>
        <v>C2</v>
      </c>
      <c r="H1580" s="21">
        <f>'Terminated loans'!L770</f>
        <v>40834</v>
      </c>
      <c r="I1580" s="21">
        <f>IF(B1580="VELS",'Terminated loans'!M770,'Terminated loans'!B770)</f>
        <v>40908</v>
      </c>
      <c r="J1580" s="34">
        <f t="shared" si="475"/>
        <v>2</v>
      </c>
      <c r="K1580" s="34">
        <f t="shared" si="491"/>
        <v>110</v>
      </c>
      <c r="L1580" s="34">
        <f t="shared" si="492"/>
        <v>2</v>
      </c>
      <c r="M1580" s="34">
        <f t="shared" si="493"/>
        <v>2</v>
      </c>
      <c r="N1580" s="52">
        <f t="shared" si="486"/>
        <v>2</v>
      </c>
      <c r="O1580" s="318">
        <f>+'Terminated loans'!S770</f>
        <v>175046</v>
      </c>
      <c r="P1580" s="26">
        <f>+'Terminated loans'!T770</f>
        <v>0.05</v>
      </c>
      <c r="Q1580" s="536">
        <f t="shared" si="488"/>
        <v>9.9000000000000005E-2</v>
      </c>
      <c r="R1580" s="222">
        <f t="shared" si="476"/>
        <v>88070.397834372852</v>
      </c>
      <c r="S1580" s="36">
        <f t="shared" si="477"/>
        <v>173984.78564821268</v>
      </c>
      <c r="T1580" s="36">
        <f t="shared" si="478"/>
        <v>1061.2143517873192</v>
      </c>
      <c r="U1580" s="36">
        <f t="shared" si="479"/>
        <v>2156.01002053509</v>
      </c>
      <c r="V1580" s="36">
        <f t="shared" si="480"/>
        <v>1094.7956687457045</v>
      </c>
      <c r="W1580" s="37">
        <f t="shared" si="481"/>
        <v>1061.2143517893855</v>
      </c>
      <c r="X1580" s="36">
        <f t="shared" si="482"/>
        <v>1061.2143517873192</v>
      </c>
      <c r="Y1580" s="276">
        <f t="shared" si="489"/>
        <v>1061.2143517893855</v>
      </c>
      <c r="Z1580" s="36">
        <f t="shared" si="483"/>
        <v>2156.01002053509</v>
      </c>
      <c r="AA1580" s="36">
        <f t="shared" si="484"/>
        <v>1094.7956687457045</v>
      </c>
      <c r="AB1580" s="38">
        <f t="shared" si="490"/>
        <v>2.066371962428093E-9</v>
      </c>
      <c r="AC1580" s="17"/>
      <c r="AD1580" s="17">
        <f t="shared" si="485"/>
        <v>2</v>
      </c>
      <c r="AH1580" s="103"/>
      <c r="AI1580" s="533"/>
    </row>
    <row r="1581" spans="1:35">
      <c r="A1581" s="533"/>
      <c r="C1581" s="67" t="str">
        <f>'Terminated loans'!F771</f>
        <v>E</v>
      </c>
      <c r="D1581" s="19">
        <f>'Terminated loans'!H771</f>
        <v>143996794</v>
      </c>
      <c r="E1581" s="19">
        <f>'Terminated loans'!I771</f>
        <v>98</v>
      </c>
      <c r="F1581" s="19" t="str">
        <f>'Terminated loans'!J771</f>
        <v xml:space="preserve">VIRAHSAWMY V                   </v>
      </c>
      <c r="G1581" s="547" t="str">
        <f t="shared" si="487"/>
        <v>C2</v>
      </c>
      <c r="H1581" s="21">
        <f>'Terminated loans'!L771</f>
        <v>40828</v>
      </c>
      <c r="I1581" s="21">
        <f>IF(B1581="VELS",'Terminated loans'!M771,'Terminated loans'!B771)</f>
        <v>40908</v>
      </c>
      <c r="J1581" s="34">
        <f t="shared" si="475"/>
        <v>3</v>
      </c>
      <c r="K1581" s="34">
        <f t="shared" si="491"/>
        <v>110</v>
      </c>
      <c r="L1581" s="34">
        <f t="shared" si="492"/>
        <v>3</v>
      </c>
      <c r="M1581" s="34">
        <f t="shared" si="493"/>
        <v>3</v>
      </c>
      <c r="N1581" s="52">
        <f t="shared" si="486"/>
        <v>3</v>
      </c>
      <c r="O1581" s="318">
        <f>+'Terminated loans'!S771</f>
        <v>230160</v>
      </c>
      <c r="P1581" s="26">
        <f>+'Terminated loans'!T771</f>
        <v>0.05</v>
      </c>
      <c r="Q1581" s="536">
        <f t="shared" si="488"/>
        <v>9.9000000000000005E-2</v>
      </c>
      <c r="R1581" s="222">
        <f t="shared" si="476"/>
        <v>77360.219448942793</v>
      </c>
      <c r="S1581" s="36">
        <f t="shared" si="477"/>
        <v>228303.33664277769</v>
      </c>
      <c r="T1581" s="36">
        <f t="shared" si="478"/>
        <v>1856.6633572223072</v>
      </c>
      <c r="U1581" s="36">
        <f t="shared" si="479"/>
        <v>3777.3217040525924</v>
      </c>
      <c r="V1581" s="36">
        <f t="shared" si="480"/>
        <v>1920.6583468283643</v>
      </c>
      <c r="W1581" s="37">
        <f t="shared" si="481"/>
        <v>1856.6633572242281</v>
      </c>
      <c r="X1581" s="36">
        <f t="shared" si="482"/>
        <v>1856.6633572223072</v>
      </c>
      <c r="Y1581" s="276">
        <f t="shared" si="489"/>
        <v>1856.6633572242281</v>
      </c>
      <c r="Z1581" s="36">
        <f t="shared" si="483"/>
        <v>3777.3217040525924</v>
      </c>
      <c r="AA1581" s="36">
        <f t="shared" si="484"/>
        <v>1920.6583468283643</v>
      </c>
      <c r="AB1581" s="38">
        <f t="shared" si="490"/>
        <v>1.9208528101444244E-9</v>
      </c>
      <c r="AC1581" s="17"/>
      <c r="AD1581" s="17">
        <f t="shared" si="485"/>
        <v>3</v>
      </c>
      <c r="AH1581" s="103"/>
      <c r="AI1581" s="533"/>
    </row>
    <row r="1582" spans="1:35">
      <c r="A1582" s="533"/>
      <c r="C1582" s="67" t="str">
        <f>'Terminated loans'!F772</f>
        <v>E</v>
      </c>
      <c r="D1582" s="19">
        <f>'Terminated loans'!H772</f>
        <v>143996689</v>
      </c>
      <c r="E1582" s="19">
        <f>'Terminated loans'!I772</f>
        <v>98</v>
      </c>
      <c r="F1582" s="19" t="str">
        <f>'Terminated loans'!J772</f>
        <v xml:space="preserve">ROUSSEL P M                    </v>
      </c>
      <c r="G1582" s="547" t="str">
        <f t="shared" si="487"/>
        <v>C2</v>
      </c>
      <c r="H1582" s="21">
        <f>'Terminated loans'!L772</f>
        <v>40828</v>
      </c>
      <c r="I1582" s="21">
        <f>IF(B1582="VELS",'Terminated loans'!M772,'Terminated loans'!B772)</f>
        <v>40908</v>
      </c>
      <c r="J1582" s="34">
        <f t="shared" ref="J1582:J1645" si="494">ROUND((I1582-H1582)/365*12,0)</f>
        <v>3</v>
      </c>
      <c r="K1582" s="34">
        <f t="shared" si="491"/>
        <v>110</v>
      </c>
      <c r="L1582" s="34">
        <f t="shared" si="492"/>
        <v>3</v>
      </c>
      <c r="M1582" s="34">
        <f t="shared" si="493"/>
        <v>3</v>
      </c>
      <c r="N1582" s="52">
        <f t="shared" si="486"/>
        <v>3</v>
      </c>
      <c r="O1582" s="318">
        <f>+'Terminated loans'!S772</f>
        <v>325360</v>
      </c>
      <c r="P1582" s="26">
        <f>+'Terminated loans'!T772</f>
        <v>0.05</v>
      </c>
      <c r="Q1582" s="536">
        <f t="shared" si="488"/>
        <v>9.9000000000000005E-2</v>
      </c>
      <c r="R1582" s="222">
        <f t="shared" ref="R1582:R1645" si="495">PMT(P1582/12,L1582,-O1582,0,0)</f>
        <v>109358.36374655904</v>
      </c>
      <c r="S1582" s="36">
        <f t="shared" ref="S1582:S1645" si="496">(-PV(Q1582/12,L1582,R1582,0,0))</f>
        <v>322735.37369696808</v>
      </c>
      <c r="T1582" s="36">
        <f t="shared" ref="T1582:T1645" si="497">O1582-S1582</f>
        <v>2624.6263030319242</v>
      </c>
      <c r="U1582" s="36">
        <f t="shared" ref="U1582:U1645" si="498">-IF(OR(Q1582="",Q1582=0),0,(CUMIPMT(Q1582/12,L1582,S1582,1,M1582,0)))</f>
        <v>5339.7175427118782</v>
      </c>
      <c r="V1582" s="36">
        <f t="shared" ref="V1582:V1645" si="499">-IF(OR(P1582="",P1582=0),0,(CUMIPMT(P1582/12,L1582,O1582,1,M1582,0)))</f>
        <v>2715.09123967716</v>
      </c>
      <c r="W1582" s="37">
        <f t="shared" ref="W1582:W1645" si="500">IF(ISERROR(U1582-V1582),0,U1582-V1582)</f>
        <v>2624.6263030347181</v>
      </c>
      <c r="X1582" s="36">
        <f t="shared" ref="X1582:X1645" si="501">IF(C1582="O",T1582/AD1582*N1582,T1582)</f>
        <v>2624.6263030319242</v>
      </c>
      <c r="Y1582" s="276">
        <f t="shared" si="489"/>
        <v>2624.6263030347181</v>
      </c>
      <c r="Z1582" s="36">
        <f t="shared" ref="Z1582:Z1645" si="502">-IF(OR(Q1582="",Q1582=0),0,(CUMIPMT(Q1582/12,L1582,S1582,1,L1582,0)))</f>
        <v>5339.7175427118782</v>
      </c>
      <c r="AA1582" s="36">
        <f t="shared" ref="AA1582:AA1645" si="503">-IF(OR(P1582="",P1582=0),0,(CUMIPMT(P1582/12,L1582,O1582,1,L1582,0)))</f>
        <v>2715.09123967716</v>
      </c>
      <c r="AB1582" s="38">
        <f t="shared" si="490"/>
        <v>2.7939677238464355E-9</v>
      </c>
      <c r="AC1582" s="17"/>
      <c r="AD1582" s="17">
        <f t="shared" ref="AD1582:AD1645" si="504">IF(L1582&gt;$J$2,$J$2,L1582)</f>
        <v>3</v>
      </c>
      <c r="AH1582" s="103"/>
      <c r="AI1582" s="533"/>
    </row>
    <row r="1583" spans="1:35">
      <c r="A1583" s="533"/>
      <c r="C1583" s="67" t="str">
        <f>'Terminated loans'!F773</f>
        <v>E</v>
      </c>
      <c r="D1583" s="19">
        <f>'Terminated loans'!H773</f>
        <v>143995380</v>
      </c>
      <c r="E1583" s="19">
        <f>'Terminated loans'!I773</f>
        <v>98</v>
      </c>
      <c r="F1583" s="19" t="str">
        <f>'Terminated loans'!J773</f>
        <v xml:space="preserve">BEEHARRY M                     </v>
      </c>
      <c r="G1583" s="547" t="str">
        <f t="shared" si="487"/>
        <v>C2</v>
      </c>
      <c r="H1583" s="21">
        <f>'Terminated loans'!L773</f>
        <v>40827</v>
      </c>
      <c r="I1583" s="21">
        <f>IF(B1583="VELS",'Terminated loans'!M773,'Terminated loans'!B773)</f>
        <v>40908</v>
      </c>
      <c r="J1583" s="34">
        <f t="shared" si="494"/>
        <v>3</v>
      </c>
      <c r="K1583" s="34">
        <f t="shared" si="491"/>
        <v>110</v>
      </c>
      <c r="L1583" s="34">
        <f t="shared" si="492"/>
        <v>3</v>
      </c>
      <c r="M1583" s="34">
        <f t="shared" si="493"/>
        <v>3</v>
      </c>
      <c r="N1583" s="52">
        <f t="shared" ref="N1583:N1646" si="505">IF(C1583="O",IF(ROUND(($I$35-H1583)/365*12,0)&gt;$L1583,$L1583,ROUND(($I$35-H1583)/365*12,0)),IF(OR(C1583="E",C1583="N"),ROUND(M1583,0),"CHECK"))</f>
        <v>3</v>
      </c>
      <c r="O1583" s="318">
        <f>+'Terminated loans'!S773</f>
        <v>205256</v>
      </c>
      <c r="P1583" s="26">
        <f>+'Terminated loans'!T773</f>
        <v>0.05</v>
      </c>
      <c r="Q1583" s="536">
        <f t="shared" si="488"/>
        <v>9.9000000000000005E-2</v>
      </c>
      <c r="R1583" s="222">
        <f t="shared" si="495"/>
        <v>68989.612457473952</v>
      </c>
      <c r="S1583" s="36">
        <f t="shared" si="496"/>
        <v>203600.23316801351</v>
      </c>
      <c r="T1583" s="36">
        <f t="shared" si="497"/>
        <v>1655.7668319864897</v>
      </c>
      <c r="U1583" s="36">
        <f t="shared" si="498"/>
        <v>3368.6042044100468</v>
      </c>
      <c r="V1583" s="36">
        <f t="shared" si="499"/>
        <v>1712.8373724218691</v>
      </c>
      <c r="W1583" s="37">
        <f t="shared" si="500"/>
        <v>1655.7668319881777</v>
      </c>
      <c r="X1583" s="36">
        <f t="shared" si="501"/>
        <v>1655.7668319864897</v>
      </c>
      <c r="Y1583" s="276">
        <f t="shared" si="489"/>
        <v>1655.7668319881777</v>
      </c>
      <c r="Z1583" s="36">
        <f t="shared" si="502"/>
        <v>3368.6042044100468</v>
      </c>
      <c r="AA1583" s="36">
        <f t="shared" si="503"/>
        <v>1712.8373724218691</v>
      </c>
      <c r="AB1583" s="38">
        <f t="shared" si="490"/>
        <v>1.6880221664905548E-9</v>
      </c>
      <c r="AC1583" s="17"/>
      <c r="AD1583" s="17">
        <f t="shared" si="504"/>
        <v>3</v>
      </c>
      <c r="AH1583" s="103"/>
      <c r="AI1583" s="533"/>
    </row>
    <row r="1584" spans="1:35">
      <c r="A1584" s="533"/>
      <c r="C1584" s="67" t="str">
        <f>'Terminated loans'!F774</f>
        <v>E</v>
      </c>
      <c r="D1584" s="19">
        <f>'Terminated loans'!H774</f>
        <v>143996379</v>
      </c>
      <c r="E1584" s="19">
        <f>'Terminated loans'!I774</f>
        <v>98</v>
      </c>
      <c r="F1584" s="19" t="str">
        <f>'Terminated loans'!J774</f>
        <v xml:space="preserve">NG WAN A G P                   </v>
      </c>
      <c r="G1584" s="547" t="str">
        <f t="shared" si="487"/>
        <v>C2</v>
      </c>
      <c r="H1584" s="21">
        <f>'Terminated loans'!L774</f>
        <v>40823</v>
      </c>
      <c r="I1584" s="21">
        <f>IF(B1584="VELS",'Terminated loans'!M774,'Terminated loans'!B774)</f>
        <v>40908</v>
      </c>
      <c r="J1584" s="34">
        <f t="shared" si="494"/>
        <v>3</v>
      </c>
      <c r="K1584" s="34">
        <f t="shared" si="491"/>
        <v>110</v>
      </c>
      <c r="L1584" s="34">
        <f t="shared" si="492"/>
        <v>3</v>
      </c>
      <c r="M1584" s="34">
        <f t="shared" si="493"/>
        <v>3</v>
      </c>
      <c r="N1584" s="52">
        <f t="shared" si="505"/>
        <v>3</v>
      </c>
      <c r="O1584" s="318">
        <f>+'Terminated loans'!S774</f>
        <v>198219</v>
      </c>
      <c r="P1584" s="26">
        <f>+'Terminated loans'!T774</f>
        <v>0.05</v>
      </c>
      <c r="Q1584" s="536">
        <f t="shared" si="488"/>
        <v>9.9000000000000005E-2</v>
      </c>
      <c r="R1584" s="222">
        <f t="shared" si="495"/>
        <v>66624.371476147004</v>
      </c>
      <c r="S1584" s="36">
        <f t="shared" si="496"/>
        <v>196619.99950466966</v>
      </c>
      <c r="T1584" s="36">
        <f t="shared" si="497"/>
        <v>1599.0004953303433</v>
      </c>
      <c r="U1584" s="36">
        <f t="shared" si="498"/>
        <v>3253.1149237730715</v>
      </c>
      <c r="V1584" s="36">
        <f t="shared" si="499"/>
        <v>1654.1144284410111</v>
      </c>
      <c r="W1584" s="37">
        <f t="shared" si="500"/>
        <v>1599.0004953320604</v>
      </c>
      <c r="X1584" s="36">
        <f t="shared" si="501"/>
        <v>1599.0004953303433</v>
      </c>
      <c r="Y1584" s="276">
        <f t="shared" si="489"/>
        <v>1599.0004953320604</v>
      </c>
      <c r="Z1584" s="36">
        <f t="shared" si="502"/>
        <v>3253.1149237730715</v>
      </c>
      <c r="AA1584" s="36">
        <f t="shared" si="503"/>
        <v>1654.1144284410111</v>
      </c>
      <c r="AB1584" s="38">
        <f t="shared" si="490"/>
        <v>1.7171259969472885E-9</v>
      </c>
      <c r="AC1584" s="17"/>
      <c r="AD1584" s="17">
        <f t="shared" si="504"/>
        <v>3</v>
      </c>
      <c r="AH1584" s="103"/>
      <c r="AI1584" s="533"/>
    </row>
    <row r="1585" spans="1:35">
      <c r="A1585" s="533"/>
      <c r="C1585" s="67" t="str">
        <f>'Terminated loans'!F775</f>
        <v>E</v>
      </c>
      <c r="D1585" s="19">
        <f>'Terminated loans'!H775</f>
        <v>143996182</v>
      </c>
      <c r="E1585" s="19">
        <f>'Terminated loans'!I775</f>
        <v>98</v>
      </c>
      <c r="F1585" s="19" t="str">
        <f>'Terminated loans'!J775</f>
        <v xml:space="preserve">GOPEE A                        </v>
      </c>
      <c r="G1585" s="547" t="str">
        <f t="shared" si="487"/>
        <v>C2</v>
      </c>
      <c r="H1585" s="21">
        <f>'Terminated loans'!L775</f>
        <v>40823</v>
      </c>
      <c r="I1585" s="21">
        <f>IF(B1585="VELS",'Terminated loans'!M775,'Terminated loans'!B775)</f>
        <v>40908</v>
      </c>
      <c r="J1585" s="34">
        <f t="shared" si="494"/>
        <v>3</v>
      </c>
      <c r="K1585" s="34">
        <f t="shared" si="491"/>
        <v>110</v>
      </c>
      <c r="L1585" s="34">
        <f t="shared" si="492"/>
        <v>3</v>
      </c>
      <c r="M1585" s="34">
        <f t="shared" si="493"/>
        <v>3</v>
      </c>
      <c r="N1585" s="52">
        <f t="shared" si="505"/>
        <v>3</v>
      </c>
      <c r="O1585" s="318">
        <f>+'Terminated loans'!S775</f>
        <v>100152</v>
      </c>
      <c r="P1585" s="26">
        <f>+'Terminated loans'!T775</f>
        <v>0.05</v>
      </c>
      <c r="Q1585" s="536">
        <f t="shared" si="488"/>
        <v>9.9000000000000005E-2</v>
      </c>
      <c r="R1585" s="222">
        <f t="shared" si="495"/>
        <v>33662.585585030065</v>
      </c>
      <c r="S1585" s="36">
        <f t="shared" si="496"/>
        <v>99344.090074067935</v>
      </c>
      <c r="T1585" s="36">
        <f t="shared" si="497"/>
        <v>807.90992593206465</v>
      </c>
      <c r="U1585" s="36">
        <f t="shared" si="498"/>
        <v>1643.6666810230818</v>
      </c>
      <c r="V1585" s="36">
        <f t="shared" si="499"/>
        <v>835.7567550902022</v>
      </c>
      <c r="W1585" s="37">
        <f t="shared" si="500"/>
        <v>807.90992593287956</v>
      </c>
      <c r="X1585" s="36">
        <f t="shared" si="501"/>
        <v>807.90992593206465</v>
      </c>
      <c r="Y1585" s="276">
        <f t="shared" si="489"/>
        <v>807.90992593287956</v>
      </c>
      <c r="Z1585" s="36">
        <f t="shared" si="502"/>
        <v>1643.6666810230818</v>
      </c>
      <c r="AA1585" s="36">
        <f t="shared" si="503"/>
        <v>835.7567550902022</v>
      </c>
      <c r="AB1585" s="38">
        <f t="shared" si="490"/>
        <v>8.149072527885437E-10</v>
      </c>
      <c r="AC1585" s="17"/>
      <c r="AD1585" s="17">
        <f t="shared" si="504"/>
        <v>3</v>
      </c>
      <c r="AH1585" s="103"/>
      <c r="AI1585" s="533"/>
    </row>
    <row r="1586" spans="1:35">
      <c r="A1586" s="533"/>
      <c r="C1586" s="67" t="str">
        <f>'Terminated loans'!F776</f>
        <v>E</v>
      </c>
      <c r="D1586" s="19">
        <f>'Terminated loans'!H776</f>
        <v>143996786</v>
      </c>
      <c r="E1586" s="19">
        <f>'Terminated loans'!I776</f>
        <v>98</v>
      </c>
      <c r="F1586" s="19" t="str">
        <f>'Terminated loans'!J776</f>
        <v xml:space="preserve">GREEDHARRY S                   </v>
      </c>
      <c r="G1586" s="547" t="str">
        <f t="shared" si="487"/>
        <v>C2</v>
      </c>
      <c r="H1586" s="21">
        <f>'Terminated loans'!L776</f>
        <v>40821</v>
      </c>
      <c r="I1586" s="21">
        <f>IF(B1586="VELS",'Terminated loans'!M776,'Terminated loans'!B776)</f>
        <v>40908</v>
      </c>
      <c r="J1586" s="34">
        <f t="shared" si="494"/>
        <v>3</v>
      </c>
      <c r="K1586" s="34">
        <f t="shared" si="491"/>
        <v>110</v>
      </c>
      <c r="L1586" s="34">
        <f t="shared" si="492"/>
        <v>3</v>
      </c>
      <c r="M1586" s="34">
        <f t="shared" si="493"/>
        <v>3</v>
      </c>
      <c r="N1586" s="52">
        <f t="shared" si="505"/>
        <v>3</v>
      </c>
      <c r="O1586" s="318">
        <f>+'Terminated loans'!S776</f>
        <v>189393</v>
      </c>
      <c r="P1586" s="26">
        <f>+'Terminated loans'!T776</f>
        <v>0.05</v>
      </c>
      <c r="Q1586" s="536">
        <f t="shared" si="488"/>
        <v>9.9000000000000005E-2</v>
      </c>
      <c r="R1586" s="222">
        <f t="shared" si="495"/>
        <v>63657.820829395307</v>
      </c>
      <c r="S1586" s="36">
        <f t="shared" si="496"/>
        <v>187865.19741391033</v>
      </c>
      <c r="T1586" s="36">
        <f t="shared" si="497"/>
        <v>1527.8025860896742</v>
      </c>
      <c r="U1586" s="36">
        <f t="shared" si="498"/>
        <v>3108.2650742771802</v>
      </c>
      <c r="V1586" s="36">
        <f t="shared" si="499"/>
        <v>1580.4624881859054</v>
      </c>
      <c r="W1586" s="37">
        <f t="shared" si="500"/>
        <v>1527.8025860912749</v>
      </c>
      <c r="X1586" s="36">
        <f t="shared" si="501"/>
        <v>1527.8025860896742</v>
      </c>
      <c r="Y1586" s="276">
        <f t="shared" si="489"/>
        <v>1527.8025860912749</v>
      </c>
      <c r="Z1586" s="36">
        <f t="shared" si="502"/>
        <v>3108.2650742771802</v>
      </c>
      <c r="AA1586" s="36">
        <f t="shared" si="503"/>
        <v>1580.4624881859054</v>
      </c>
      <c r="AB1586" s="38">
        <f t="shared" si="490"/>
        <v>1.6007106751203537E-9</v>
      </c>
      <c r="AC1586" s="17"/>
      <c r="AD1586" s="17">
        <f t="shared" si="504"/>
        <v>3</v>
      </c>
      <c r="AH1586" s="103"/>
      <c r="AI1586" s="533"/>
    </row>
    <row r="1587" spans="1:35">
      <c r="A1587" s="533"/>
      <c r="C1587" s="67" t="str">
        <f>'Terminated loans'!F777</f>
        <v>E</v>
      </c>
      <c r="D1587" s="19">
        <f>'Terminated loans'!H777</f>
        <v>143996670</v>
      </c>
      <c r="E1587" s="19">
        <f>'Terminated loans'!I777</f>
        <v>98</v>
      </c>
      <c r="F1587" s="19" t="str">
        <f>'Terminated loans'!J777</f>
        <v xml:space="preserve">BASSET-JULIEN B J              </v>
      </c>
      <c r="G1587" s="547" t="str">
        <f t="shared" si="487"/>
        <v>C2</v>
      </c>
      <c r="H1587" s="21">
        <f>'Terminated loans'!L777</f>
        <v>40820</v>
      </c>
      <c r="I1587" s="21">
        <f>IF(B1587="VELS",'Terminated loans'!M777,'Terminated loans'!B777)</f>
        <v>40908</v>
      </c>
      <c r="J1587" s="34">
        <f t="shared" si="494"/>
        <v>3</v>
      </c>
      <c r="K1587" s="34">
        <f t="shared" si="491"/>
        <v>110</v>
      </c>
      <c r="L1587" s="34">
        <f t="shared" si="492"/>
        <v>3</v>
      </c>
      <c r="M1587" s="34">
        <f t="shared" si="493"/>
        <v>3</v>
      </c>
      <c r="N1587" s="52">
        <f t="shared" si="505"/>
        <v>3</v>
      </c>
      <c r="O1587" s="318">
        <f>+'Terminated loans'!S777</f>
        <v>42764</v>
      </c>
      <c r="P1587" s="26">
        <f>+'Terminated loans'!T777</f>
        <v>0.05</v>
      </c>
      <c r="Q1587" s="536">
        <f t="shared" si="488"/>
        <v>9.9000000000000005E-2</v>
      </c>
      <c r="R1587" s="222">
        <f t="shared" si="495"/>
        <v>14373.620196882994</v>
      </c>
      <c r="S1587" s="36">
        <f t="shared" si="496"/>
        <v>42419.029754048257</v>
      </c>
      <c r="T1587" s="36">
        <f t="shared" si="497"/>
        <v>344.97024595174298</v>
      </c>
      <c r="U1587" s="36">
        <f t="shared" si="498"/>
        <v>701.83083660108241</v>
      </c>
      <c r="V1587" s="36">
        <f t="shared" si="499"/>
        <v>356.86059064898291</v>
      </c>
      <c r="W1587" s="37">
        <f t="shared" si="500"/>
        <v>344.9702459520995</v>
      </c>
      <c r="X1587" s="36">
        <f t="shared" si="501"/>
        <v>344.97024595174298</v>
      </c>
      <c r="Y1587" s="276">
        <f t="shared" si="489"/>
        <v>344.9702459520995</v>
      </c>
      <c r="Z1587" s="36">
        <f t="shared" si="502"/>
        <v>701.83083660108241</v>
      </c>
      <c r="AA1587" s="36">
        <f t="shared" si="503"/>
        <v>356.86059064898291</v>
      </c>
      <c r="AB1587" s="38">
        <f t="shared" si="490"/>
        <v>3.5652192309498787E-10</v>
      </c>
      <c r="AC1587" s="17"/>
      <c r="AD1587" s="17">
        <f t="shared" si="504"/>
        <v>3</v>
      </c>
      <c r="AH1587" s="103"/>
      <c r="AI1587" s="533"/>
    </row>
    <row r="1588" spans="1:35">
      <c r="A1588" s="533"/>
      <c r="C1588" s="67" t="str">
        <f>'Terminated loans'!F778</f>
        <v>E</v>
      </c>
      <c r="D1588" s="19">
        <f>'Terminated loans'!H778</f>
        <v>143568768</v>
      </c>
      <c r="E1588" s="19">
        <f>'Terminated loans'!I778</f>
        <v>99</v>
      </c>
      <c r="F1588" s="19" t="str">
        <f>'Terminated loans'!J778</f>
        <v xml:space="preserve">SUSTY P (SL 2586)              </v>
      </c>
      <c r="G1588" s="547" t="str">
        <f t="shared" si="487"/>
        <v>C1</v>
      </c>
      <c r="H1588" s="21">
        <f>'Terminated loans'!L778</f>
        <v>40844</v>
      </c>
      <c r="I1588" s="21">
        <f>IF(B1588="VELS",'Terminated loans'!M778,'Terminated loans'!B778)</f>
        <v>40908</v>
      </c>
      <c r="J1588" s="34">
        <f t="shared" si="494"/>
        <v>2</v>
      </c>
      <c r="K1588" s="34">
        <f t="shared" si="491"/>
        <v>109</v>
      </c>
      <c r="L1588" s="34">
        <f t="shared" si="492"/>
        <v>2</v>
      </c>
      <c r="M1588" s="34">
        <f t="shared" si="493"/>
        <v>2</v>
      </c>
      <c r="N1588" s="52">
        <f t="shared" si="505"/>
        <v>2</v>
      </c>
      <c r="O1588" s="318">
        <f>+'Terminated loans'!S778</f>
        <v>320809</v>
      </c>
      <c r="P1588" s="26">
        <f>+'Terminated loans'!T778</f>
        <v>0.03</v>
      </c>
      <c r="Q1588" s="536">
        <f t="shared" si="488"/>
        <v>8.1500000000000003E-2</v>
      </c>
      <c r="R1588" s="222">
        <f t="shared" si="495"/>
        <v>161006.26719413235</v>
      </c>
      <c r="S1588" s="36">
        <f t="shared" si="496"/>
        <v>318761.48830970266</v>
      </c>
      <c r="T1588" s="36">
        <f t="shared" si="497"/>
        <v>2047.5116902973386</v>
      </c>
      <c r="U1588" s="36">
        <f t="shared" si="498"/>
        <v>3251.0460785668693</v>
      </c>
      <c r="V1588" s="36">
        <f t="shared" si="499"/>
        <v>1203.5343882646994</v>
      </c>
      <c r="W1588" s="37">
        <f t="shared" si="500"/>
        <v>2047.5116903021699</v>
      </c>
      <c r="X1588" s="36">
        <f t="shared" si="501"/>
        <v>2047.5116902973386</v>
      </c>
      <c r="Y1588" s="276">
        <f t="shared" si="489"/>
        <v>2047.5116903021699</v>
      </c>
      <c r="Z1588" s="36">
        <f t="shared" si="502"/>
        <v>3251.0460785668693</v>
      </c>
      <c r="AA1588" s="36">
        <f t="shared" si="503"/>
        <v>1203.5343882646994</v>
      </c>
      <c r="AB1588" s="38">
        <f t="shared" si="490"/>
        <v>4.8312358558177948E-9</v>
      </c>
      <c r="AC1588" s="17"/>
      <c r="AD1588" s="17">
        <f t="shared" si="504"/>
        <v>2</v>
      </c>
      <c r="AH1588" s="103"/>
      <c r="AI1588" s="533"/>
    </row>
    <row r="1589" spans="1:35">
      <c r="A1589" s="533"/>
      <c r="C1589" s="67" t="str">
        <f>'Terminated loans'!F779</f>
        <v>E</v>
      </c>
      <c r="D1589" s="19">
        <f>'Terminated loans'!H779</f>
        <v>143127052</v>
      </c>
      <c r="E1589" s="19">
        <f>'Terminated loans'!I779</f>
        <v>99</v>
      </c>
      <c r="F1589" s="19" t="str">
        <f>'Terminated loans'!J779</f>
        <v xml:space="preserve">ALECHE A M J(SL 2588)          </v>
      </c>
      <c r="G1589" s="547" t="str">
        <f t="shared" si="487"/>
        <v>C1</v>
      </c>
      <c r="H1589" s="21">
        <f>'Terminated loans'!L779</f>
        <v>40837</v>
      </c>
      <c r="I1589" s="21">
        <f>IF(B1589="VELS",'Terminated loans'!M779,'Terminated loans'!B779)</f>
        <v>40908</v>
      </c>
      <c r="J1589" s="34">
        <f t="shared" si="494"/>
        <v>2</v>
      </c>
      <c r="K1589" s="34">
        <f t="shared" si="491"/>
        <v>109</v>
      </c>
      <c r="L1589" s="34">
        <f t="shared" si="492"/>
        <v>2</v>
      </c>
      <c r="M1589" s="34">
        <f t="shared" si="493"/>
        <v>2</v>
      </c>
      <c r="N1589" s="52">
        <f t="shared" si="505"/>
        <v>2</v>
      </c>
      <c r="O1589" s="318">
        <f>+'Terminated loans'!S779</f>
        <v>1507256</v>
      </c>
      <c r="P1589" s="26">
        <f>+'Terminated loans'!T779</f>
        <v>0.03</v>
      </c>
      <c r="Q1589" s="536">
        <f t="shared" si="488"/>
        <v>8.1500000000000003E-2</v>
      </c>
      <c r="R1589" s="222">
        <f t="shared" si="495"/>
        <v>756455.28107365803</v>
      </c>
      <c r="S1589" s="36">
        <f t="shared" si="496"/>
        <v>1497636.1817272247</v>
      </c>
      <c r="T1589" s="36">
        <f t="shared" si="497"/>
        <v>9619.8182727752719</v>
      </c>
      <c r="U1589" s="36">
        <f t="shared" si="498"/>
        <v>15274.380420114147</v>
      </c>
      <c r="V1589" s="36">
        <f t="shared" si="499"/>
        <v>5654.5621473160572</v>
      </c>
      <c r="W1589" s="37">
        <f t="shared" si="500"/>
        <v>9619.8182727980893</v>
      </c>
      <c r="X1589" s="36">
        <f t="shared" si="501"/>
        <v>9619.8182727752719</v>
      </c>
      <c r="Y1589" s="276">
        <f t="shared" si="489"/>
        <v>9619.8182727980893</v>
      </c>
      <c r="Z1589" s="36">
        <f t="shared" si="502"/>
        <v>15274.380420114147</v>
      </c>
      <c r="AA1589" s="36">
        <f t="shared" si="503"/>
        <v>5654.5621473160572</v>
      </c>
      <c r="AB1589" s="38">
        <f t="shared" si="490"/>
        <v>2.2817403078079224E-8</v>
      </c>
      <c r="AC1589" s="17"/>
      <c r="AD1589" s="17">
        <f t="shared" si="504"/>
        <v>2</v>
      </c>
      <c r="AH1589" s="103"/>
      <c r="AI1589" s="533"/>
    </row>
    <row r="1590" spans="1:35">
      <c r="A1590" s="533"/>
      <c r="C1590" s="67" t="str">
        <f>'Terminated loans'!F780</f>
        <v>E</v>
      </c>
      <c r="D1590" s="19">
        <f>'Terminated loans'!H780</f>
        <v>143125998</v>
      </c>
      <c r="E1590" s="19">
        <f>'Terminated loans'!I780</f>
        <v>99</v>
      </c>
      <c r="F1590" s="19" t="str">
        <f>'Terminated loans'!J780</f>
        <v xml:space="preserve">DOWLUT-BEEBEEJAUN (SL2591      </v>
      </c>
      <c r="G1590" s="547" t="str">
        <f t="shared" si="487"/>
        <v>C1</v>
      </c>
      <c r="H1590" s="21">
        <f>'Terminated loans'!L780</f>
        <v>40837</v>
      </c>
      <c r="I1590" s="21">
        <f>IF(B1590="VELS",'Terminated loans'!M780,'Terminated loans'!B780)</f>
        <v>40908</v>
      </c>
      <c r="J1590" s="34">
        <f t="shared" si="494"/>
        <v>2</v>
      </c>
      <c r="K1590" s="34">
        <f t="shared" si="491"/>
        <v>109</v>
      </c>
      <c r="L1590" s="34">
        <f t="shared" si="492"/>
        <v>2</v>
      </c>
      <c r="M1590" s="34">
        <f t="shared" si="493"/>
        <v>2</v>
      </c>
      <c r="N1590" s="52">
        <f t="shared" si="505"/>
        <v>2</v>
      </c>
      <c r="O1590" s="318">
        <f>+'Terminated loans'!S780</f>
        <v>2379280</v>
      </c>
      <c r="P1590" s="26">
        <f>+'Terminated loans'!T780</f>
        <v>0.03</v>
      </c>
      <c r="Q1590" s="536">
        <f t="shared" si="488"/>
        <v>8.1500000000000003E-2</v>
      </c>
      <c r="R1590" s="222">
        <f t="shared" si="495"/>
        <v>1194103.0064918853</v>
      </c>
      <c r="S1590" s="36">
        <f t="shared" si="496"/>
        <v>2364094.6292202193</v>
      </c>
      <c r="T1590" s="36">
        <f t="shared" si="497"/>
        <v>15185.370779780671</v>
      </c>
      <c r="U1590" s="36">
        <f t="shared" si="498"/>
        <v>24111.383763587102</v>
      </c>
      <c r="V1590" s="36">
        <f t="shared" si="499"/>
        <v>8926.0129837705754</v>
      </c>
      <c r="W1590" s="37">
        <f t="shared" si="500"/>
        <v>15185.370779816527</v>
      </c>
      <c r="X1590" s="36">
        <f t="shared" si="501"/>
        <v>15185.370779780671</v>
      </c>
      <c r="Y1590" s="276">
        <f t="shared" si="489"/>
        <v>15185.370779816527</v>
      </c>
      <c r="Z1590" s="36">
        <f t="shared" si="502"/>
        <v>24111.383763587102</v>
      </c>
      <c r="AA1590" s="36">
        <f t="shared" si="503"/>
        <v>8926.0129837705754</v>
      </c>
      <c r="AB1590" s="38">
        <f t="shared" si="490"/>
        <v>3.5855919122695923E-8</v>
      </c>
      <c r="AC1590" s="17"/>
      <c r="AD1590" s="17">
        <f t="shared" si="504"/>
        <v>2</v>
      </c>
      <c r="AH1590" s="103"/>
      <c r="AI1590" s="533"/>
    </row>
    <row r="1591" spans="1:35">
      <c r="A1591" s="533"/>
      <c r="C1591" s="67" t="str">
        <f>'Terminated loans'!F781</f>
        <v>E</v>
      </c>
      <c r="D1591" s="19">
        <f>'Terminated loans'!H781</f>
        <v>143989259</v>
      </c>
      <c r="E1591" s="19">
        <f>'Terminated loans'!I781</f>
        <v>99</v>
      </c>
      <c r="F1591" s="19" t="str">
        <f>'Terminated loans'!J781</f>
        <v xml:space="preserve">COLLAPPEN J (SL 2594)          </v>
      </c>
      <c r="G1591" s="547" t="str">
        <f t="shared" si="487"/>
        <v>C1</v>
      </c>
      <c r="H1591" s="21">
        <f>'Terminated loans'!L781</f>
        <v>40836</v>
      </c>
      <c r="I1591" s="21">
        <f>IF(B1591="VELS",'Terminated loans'!M781,'Terminated loans'!B781)</f>
        <v>40908</v>
      </c>
      <c r="J1591" s="34">
        <f t="shared" si="494"/>
        <v>2</v>
      </c>
      <c r="K1591" s="34">
        <f t="shared" si="491"/>
        <v>109</v>
      </c>
      <c r="L1591" s="34">
        <f t="shared" si="492"/>
        <v>2</v>
      </c>
      <c r="M1591" s="34">
        <f t="shared" si="493"/>
        <v>2</v>
      </c>
      <c r="N1591" s="52">
        <f t="shared" si="505"/>
        <v>2</v>
      </c>
      <c r="O1591" s="318">
        <f>+'Terminated loans'!S781</f>
        <v>1502791</v>
      </c>
      <c r="P1591" s="26">
        <f>+'Terminated loans'!T781</f>
        <v>0.03</v>
      </c>
      <c r="Q1591" s="536">
        <f t="shared" si="488"/>
        <v>8.1500000000000003E-2</v>
      </c>
      <c r="R1591" s="222">
        <f t="shared" si="495"/>
        <v>754214.40571473166</v>
      </c>
      <c r="S1591" s="36">
        <f t="shared" si="496"/>
        <v>1493199.6788694407</v>
      </c>
      <c r="T1591" s="36">
        <f t="shared" si="497"/>
        <v>9591.321130559314</v>
      </c>
      <c r="U1591" s="36">
        <f t="shared" si="498"/>
        <v>15229.132560045226</v>
      </c>
      <c r="V1591" s="36">
        <f t="shared" si="499"/>
        <v>5637.8114294630941</v>
      </c>
      <c r="W1591" s="37">
        <f t="shared" si="500"/>
        <v>9591.3211305821314</v>
      </c>
      <c r="X1591" s="36">
        <f t="shared" si="501"/>
        <v>9591.321130559314</v>
      </c>
      <c r="Y1591" s="276">
        <f t="shared" si="489"/>
        <v>9591.3211305821314</v>
      </c>
      <c r="Z1591" s="36">
        <f t="shared" si="502"/>
        <v>15229.132560045226</v>
      </c>
      <c r="AA1591" s="36">
        <f t="shared" si="503"/>
        <v>5637.8114294630941</v>
      </c>
      <c r="AB1591" s="38">
        <f t="shared" si="490"/>
        <v>2.2817403078079224E-8</v>
      </c>
      <c r="AC1591" s="17"/>
      <c r="AD1591" s="17">
        <f t="shared" si="504"/>
        <v>2</v>
      </c>
      <c r="AH1591" s="103"/>
      <c r="AI1591" s="533"/>
    </row>
    <row r="1592" spans="1:35">
      <c r="A1592" s="533"/>
      <c r="C1592" s="67" t="str">
        <f>'Terminated loans'!F782</f>
        <v>E</v>
      </c>
      <c r="D1592" s="19">
        <f>'Terminated loans'!H782</f>
        <v>143989690</v>
      </c>
      <c r="E1592" s="19">
        <f>'Terminated loans'!I782</f>
        <v>99</v>
      </c>
      <c r="F1592" s="19" t="str">
        <f>'Terminated loans'!J782</f>
        <v xml:space="preserve">BASSET-JULIEN B J(SL2605)      </v>
      </c>
      <c r="G1592" s="547" t="str">
        <f t="shared" si="487"/>
        <v>C1</v>
      </c>
      <c r="H1592" s="21">
        <f>'Terminated loans'!L782</f>
        <v>40835</v>
      </c>
      <c r="I1592" s="21">
        <f>IF(B1592="VELS",'Terminated loans'!M782,'Terminated loans'!B782)</f>
        <v>40908</v>
      </c>
      <c r="J1592" s="34">
        <f t="shared" si="494"/>
        <v>2</v>
      </c>
      <c r="K1592" s="34">
        <f t="shared" si="491"/>
        <v>109</v>
      </c>
      <c r="L1592" s="34">
        <f t="shared" si="492"/>
        <v>2</v>
      </c>
      <c r="M1592" s="34">
        <f t="shared" si="493"/>
        <v>2</v>
      </c>
      <c r="N1592" s="52">
        <f t="shared" si="505"/>
        <v>2</v>
      </c>
      <c r="O1592" s="318">
        <f>+'Terminated loans'!S782</f>
        <v>1710135</v>
      </c>
      <c r="P1592" s="26">
        <f>+'Terminated loans'!T782</f>
        <v>0.03</v>
      </c>
      <c r="Q1592" s="536">
        <f t="shared" si="488"/>
        <v>8.1500000000000003E-2</v>
      </c>
      <c r="R1592" s="222">
        <f t="shared" si="495"/>
        <v>858275.33750000002</v>
      </c>
      <c r="S1592" s="36">
        <f t="shared" si="496"/>
        <v>1699220.3392377188</v>
      </c>
      <c r="T1592" s="36">
        <f t="shared" si="497"/>
        <v>10914.660762281157</v>
      </c>
      <c r="U1592" s="36">
        <f t="shared" si="498"/>
        <v>17330.335762307048</v>
      </c>
      <c r="V1592" s="36">
        <f t="shared" si="499"/>
        <v>6415.6750000000466</v>
      </c>
      <c r="W1592" s="37">
        <f t="shared" si="500"/>
        <v>10914.660762307001</v>
      </c>
      <c r="X1592" s="36">
        <f t="shared" si="501"/>
        <v>10914.660762281157</v>
      </c>
      <c r="Y1592" s="276">
        <f t="shared" si="489"/>
        <v>10914.660762307001</v>
      </c>
      <c r="Z1592" s="36">
        <f t="shared" si="502"/>
        <v>17330.335762307048</v>
      </c>
      <c r="AA1592" s="36">
        <f t="shared" si="503"/>
        <v>6415.6750000000466</v>
      </c>
      <c r="AB1592" s="38">
        <f t="shared" si="490"/>
        <v>2.5844201445579529E-8</v>
      </c>
      <c r="AC1592" s="17"/>
      <c r="AD1592" s="17">
        <f t="shared" si="504"/>
        <v>2</v>
      </c>
      <c r="AH1592" s="103"/>
      <c r="AI1592" s="533"/>
    </row>
    <row r="1593" spans="1:35">
      <c r="A1593" s="533"/>
      <c r="C1593" s="67" t="str">
        <f>'Terminated loans'!F783</f>
        <v>E</v>
      </c>
      <c r="D1593" s="19">
        <f>'Terminated loans'!H783</f>
        <v>143152669</v>
      </c>
      <c r="E1593" s="19">
        <f>'Terminated loans'!I783</f>
        <v>99</v>
      </c>
      <c r="F1593" s="19" t="str">
        <f>'Terminated loans'!J783</f>
        <v xml:space="preserve">BEEHARRY-BOHOORUN(SL2580)      </v>
      </c>
      <c r="G1593" s="547" t="str">
        <f t="shared" si="487"/>
        <v>C1</v>
      </c>
      <c r="H1593" s="21">
        <f>'Terminated loans'!L783</f>
        <v>40833</v>
      </c>
      <c r="I1593" s="21">
        <f>IF(B1593="VELS",'Terminated loans'!M783,'Terminated loans'!B783)</f>
        <v>40908</v>
      </c>
      <c r="J1593" s="34">
        <f t="shared" si="494"/>
        <v>2</v>
      </c>
      <c r="K1593" s="34">
        <f t="shared" si="491"/>
        <v>110</v>
      </c>
      <c r="L1593" s="34">
        <f t="shared" si="492"/>
        <v>2</v>
      </c>
      <c r="M1593" s="34">
        <f t="shared" si="493"/>
        <v>2</v>
      </c>
      <c r="N1593" s="52">
        <f t="shared" si="505"/>
        <v>2</v>
      </c>
      <c r="O1593" s="318">
        <f>+'Terminated loans'!S783</f>
        <v>3425888</v>
      </c>
      <c r="P1593" s="26">
        <f>+'Terminated loans'!T783</f>
        <v>0.03</v>
      </c>
      <c r="Q1593" s="536">
        <f t="shared" si="488"/>
        <v>8.1500000000000003E-2</v>
      </c>
      <c r="R1593" s="222">
        <f t="shared" si="495"/>
        <v>1719370.2131335831</v>
      </c>
      <c r="S1593" s="36">
        <f t="shared" si="496"/>
        <v>3404022.8224967211</v>
      </c>
      <c r="T1593" s="36">
        <f t="shared" si="497"/>
        <v>21865.177503278945</v>
      </c>
      <c r="U1593" s="36">
        <f t="shared" si="498"/>
        <v>34717.603770496789</v>
      </c>
      <c r="V1593" s="36">
        <f t="shared" si="499"/>
        <v>12852.426267166156</v>
      </c>
      <c r="W1593" s="37">
        <f t="shared" si="500"/>
        <v>21865.177503330633</v>
      </c>
      <c r="X1593" s="36">
        <f t="shared" si="501"/>
        <v>21865.177503278945</v>
      </c>
      <c r="Y1593" s="276">
        <f t="shared" si="489"/>
        <v>21865.177503330633</v>
      </c>
      <c r="Z1593" s="36">
        <f t="shared" si="502"/>
        <v>34717.603770496789</v>
      </c>
      <c r="AA1593" s="36">
        <f t="shared" si="503"/>
        <v>12852.426267166156</v>
      </c>
      <c r="AB1593" s="38">
        <f t="shared" si="490"/>
        <v>5.1688402891159058E-8</v>
      </c>
      <c r="AC1593" s="17"/>
      <c r="AD1593" s="17">
        <f t="shared" si="504"/>
        <v>2</v>
      </c>
      <c r="AH1593" s="103"/>
      <c r="AI1593" s="533"/>
    </row>
    <row r="1594" spans="1:35">
      <c r="A1594" s="533"/>
      <c r="C1594" s="67" t="str">
        <f>'Terminated loans'!F784</f>
        <v>E</v>
      </c>
      <c r="D1594" s="19">
        <f>'Terminated loans'!H784</f>
        <v>143995739</v>
      </c>
      <c r="E1594" s="19">
        <f>'Terminated loans'!I784</f>
        <v>99</v>
      </c>
      <c r="F1594" s="19" t="str">
        <f>'Terminated loans'!J784</f>
        <v xml:space="preserve">VEERAPEN CHETTY S(SL2582)      </v>
      </c>
      <c r="G1594" s="547" t="str">
        <f t="shared" si="487"/>
        <v>C1</v>
      </c>
      <c r="H1594" s="21">
        <f>'Terminated loans'!L784</f>
        <v>40833</v>
      </c>
      <c r="I1594" s="21">
        <f>IF(B1594="VELS",'Terminated loans'!M784,'Terminated loans'!B784)</f>
        <v>40908</v>
      </c>
      <c r="J1594" s="34">
        <f t="shared" si="494"/>
        <v>2</v>
      </c>
      <c r="K1594" s="34">
        <f t="shared" si="491"/>
        <v>110</v>
      </c>
      <c r="L1594" s="34">
        <f t="shared" si="492"/>
        <v>2</v>
      </c>
      <c r="M1594" s="34">
        <f t="shared" si="493"/>
        <v>2</v>
      </c>
      <c r="N1594" s="52">
        <f t="shared" si="505"/>
        <v>2</v>
      </c>
      <c r="O1594" s="318">
        <f>+'Terminated loans'!S784</f>
        <v>1853244</v>
      </c>
      <c r="P1594" s="26">
        <f>+'Terminated loans'!T784</f>
        <v>0.03</v>
      </c>
      <c r="Q1594" s="536">
        <f t="shared" si="488"/>
        <v>8.1500000000000003E-2</v>
      </c>
      <c r="R1594" s="222">
        <f t="shared" si="495"/>
        <v>930098.27853932593</v>
      </c>
      <c r="S1594" s="36">
        <f t="shared" si="496"/>
        <v>1841415.9691312481</v>
      </c>
      <c r="T1594" s="36">
        <f t="shared" si="497"/>
        <v>11828.030868751928</v>
      </c>
      <c r="U1594" s="36">
        <f t="shared" si="498"/>
        <v>18780.587947431719</v>
      </c>
      <c r="V1594" s="36">
        <f t="shared" si="499"/>
        <v>6952.557078651851</v>
      </c>
      <c r="W1594" s="37">
        <f t="shared" si="500"/>
        <v>11828.030868779868</v>
      </c>
      <c r="X1594" s="36">
        <f t="shared" si="501"/>
        <v>11828.030868751928</v>
      </c>
      <c r="Y1594" s="276">
        <f t="shared" si="489"/>
        <v>11828.030868779868</v>
      </c>
      <c r="Z1594" s="36">
        <f t="shared" si="502"/>
        <v>18780.587947431719</v>
      </c>
      <c r="AA1594" s="36">
        <f t="shared" si="503"/>
        <v>6952.557078651851</v>
      </c>
      <c r="AB1594" s="38">
        <f t="shared" si="490"/>
        <v>2.7939677238464355E-8</v>
      </c>
      <c r="AC1594" s="17"/>
      <c r="AD1594" s="17">
        <f t="shared" si="504"/>
        <v>2</v>
      </c>
      <c r="AH1594" s="103"/>
      <c r="AI1594" s="533"/>
    </row>
    <row r="1595" spans="1:35">
      <c r="A1595" s="533"/>
      <c r="C1595" s="67" t="str">
        <f>'Terminated loans'!F785</f>
        <v>E</v>
      </c>
      <c r="D1595" s="19">
        <f>'Terminated loans'!H785</f>
        <v>143126005</v>
      </c>
      <c r="E1595" s="19">
        <f>'Terminated loans'!I785</f>
        <v>99</v>
      </c>
      <c r="F1595" s="19" t="str">
        <f>'Terminated loans'!J785</f>
        <v xml:space="preserve">JHURRY J (SL 2538)             </v>
      </c>
      <c r="G1595" s="547" t="str">
        <f t="shared" si="487"/>
        <v>C1</v>
      </c>
      <c r="H1595" s="21">
        <f>'Terminated loans'!L785</f>
        <v>40829</v>
      </c>
      <c r="I1595" s="21">
        <f>IF(B1595="VELS",'Terminated loans'!M785,'Terminated loans'!B785)</f>
        <v>40908</v>
      </c>
      <c r="J1595" s="34">
        <f t="shared" si="494"/>
        <v>3</v>
      </c>
      <c r="K1595" s="34">
        <f t="shared" si="491"/>
        <v>110</v>
      </c>
      <c r="L1595" s="34">
        <f t="shared" si="492"/>
        <v>3</v>
      </c>
      <c r="M1595" s="34">
        <f t="shared" si="493"/>
        <v>3</v>
      </c>
      <c r="N1595" s="52">
        <f t="shared" si="505"/>
        <v>3</v>
      </c>
      <c r="O1595" s="318">
        <f>+'Terminated loans'!S785</f>
        <v>500232</v>
      </c>
      <c r="P1595" s="26">
        <f>+'Terminated loans'!T785</f>
        <v>0.03</v>
      </c>
      <c r="Q1595" s="536">
        <f t="shared" si="488"/>
        <v>8.1500000000000003E-2</v>
      </c>
      <c r="R1595" s="222">
        <f t="shared" si="495"/>
        <v>167578.41389893202</v>
      </c>
      <c r="S1595" s="36">
        <f t="shared" si="496"/>
        <v>495982.93972557836</v>
      </c>
      <c r="T1595" s="36">
        <f t="shared" si="497"/>
        <v>4249.0602744216449</v>
      </c>
      <c r="U1595" s="36">
        <f t="shared" si="498"/>
        <v>6752.3019712248934</v>
      </c>
      <c r="V1595" s="36">
        <f t="shared" si="499"/>
        <v>2503.2416967960307</v>
      </c>
      <c r="W1595" s="37">
        <f t="shared" si="500"/>
        <v>4249.0602744288626</v>
      </c>
      <c r="X1595" s="36">
        <f t="shared" si="501"/>
        <v>4249.0602744216449</v>
      </c>
      <c r="Y1595" s="276">
        <f t="shared" si="489"/>
        <v>4249.0602744288626</v>
      </c>
      <c r="Z1595" s="36">
        <f t="shared" si="502"/>
        <v>6752.3019712248934</v>
      </c>
      <c r="AA1595" s="36">
        <f t="shared" si="503"/>
        <v>2503.2416967960307</v>
      </c>
      <c r="AB1595" s="38">
        <f t="shared" si="490"/>
        <v>7.2177499532699585E-9</v>
      </c>
      <c r="AC1595" s="17"/>
      <c r="AD1595" s="17">
        <f t="shared" si="504"/>
        <v>3</v>
      </c>
      <c r="AH1595" s="103"/>
      <c r="AI1595" s="533"/>
    </row>
    <row r="1596" spans="1:35">
      <c r="A1596" s="533"/>
      <c r="C1596" s="67" t="str">
        <f>'Terminated loans'!F786</f>
        <v>E</v>
      </c>
      <c r="D1596" s="19">
        <f>'Terminated loans'!H786</f>
        <v>143125726</v>
      </c>
      <c r="E1596" s="19">
        <f>'Terminated loans'!I786</f>
        <v>99</v>
      </c>
      <c r="F1596" s="19" t="str">
        <f>'Terminated loans'!J786</f>
        <v xml:space="preserve">REETOO V(SL 2571)              </v>
      </c>
      <c r="G1596" s="547" t="str">
        <f t="shared" si="487"/>
        <v>C1</v>
      </c>
      <c r="H1596" s="21">
        <f>'Terminated loans'!L786</f>
        <v>40828</v>
      </c>
      <c r="I1596" s="21">
        <f>IF(B1596="VELS",'Terminated loans'!M786,'Terminated loans'!B786)</f>
        <v>40908</v>
      </c>
      <c r="J1596" s="34">
        <f t="shared" si="494"/>
        <v>3</v>
      </c>
      <c r="K1596" s="34">
        <f t="shared" si="491"/>
        <v>110</v>
      </c>
      <c r="L1596" s="34">
        <f t="shared" si="492"/>
        <v>3</v>
      </c>
      <c r="M1596" s="34">
        <f t="shared" si="493"/>
        <v>3</v>
      </c>
      <c r="N1596" s="52">
        <f t="shared" si="505"/>
        <v>3</v>
      </c>
      <c r="O1596" s="318">
        <f>+'Terminated loans'!S786</f>
        <v>2606237</v>
      </c>
      <c r="P1596" s="26">
        <f>+'Terminated loans'!T786</f>
        <v>0.03</v>
      </c>
      <c r="Q1596" s="536">
        <f t="shared" si="488"/>
        <v>8.1500000000000003E-2</v>
      </c>
      <c r="R1596" s="222">
        <f t="shared" si="495"/>
        <v>873093.01025266456</v>
      </c>
      <c r="S1596" s="36">
        <f t="shared" si="496"/>
        <v>2584099.155754874</v>
      </c>
      <c r="T1596" s="36">
        <f t="shared" si="497"/>
        <v>22137.844245126005</v>
      </c>
      <c r="U1596" s="36">
        <f t="shared" si="498"/>
        <v>35179.875003156718</v>
      </c>
      <c r="V1596" s="36">
        <f t="shared" si="499"/>
        <v>13042.03075799346</v>
      </c>
      <c r="W1596" s="37">
        <f t="shared" si="500"/>
        <v>22137.844245163258</v>
      </c>
      <c r="X1596" s="36">
        <f t="shared" si="501"/>
        <v>22137.844245126005</v>
      </c>
      <c r="Y1596" s="276">
        <f t="shared" si="489"/>
        <v>22137.844245163258</v>
      </c>
      <c r="Z1596" s="36">
        <f t="shared" si="502"/>
        <v>35179.875003156718</v>
      </c>
      <c r="AA1596" s="36">
        <f t="shared" si="503"/>
        <v>13042.03075799346</v>
      </c>
      <c r="AB1596" s="38">
        <f t="shared" si="490"/>
        <v>3.7252902984619141E-8</v>
      </c>
      <c r="AC1596" s="17"/>
      <c r="AD1596" s="17">
        <f t="shared" si="504"/>
        <v>3</v>
      </c>
      <c r="AH1596" s="103"/>
      <c r="AI1596" s="533"/>
    </row>
    <row r="1597" spans="1:35">
      <c r="A1597" s="533"/>
      <c r="C1597" s="67" t="str">
        <f>'Terminated loans'!F787</f>
        <v>E</v>
      </c>
      <c r="D1597" s="19">
        <f>'Terminated loans'!H787</f>
        <v>143995801</v>
      </c>
      <c r="E1597" s="19">
        <f>'Terminated loans'!I787</f>
        <v>99</v>
      </c>
      <c r="F1597" s="19" t="str">
        <f>'Terminated loans'!J787</f>
        <v xml:space="preserve">BHURTAH H(SL2595)              </v>
      </c>
      <c r="G1597" s="547" t="str">
        <f t="shared" ref="G1597:G1660" si="506">IF(H1597&lt;$P$5,"A",IF(H1597&lt;$P$6,"B",IF(H1597&lt;$P$7,"C",IF(H1597&lt;$P$8,"D",IF(H1597&lt;$P$9,"E",IF(H1597&lt;$P$10,"F",IF(H1597&lt;$P$11,"G",IF(H1597&lt;$P$12,"I",IF(H1597&lt;$P$13,"J",IF(H1597&lt;$P$14,"K","L"))))))))))&amp;IF(OR(P1597=0,P1597&gt;=5%),2,1)</f>
        <v>C1</v>
      </c>
      <c r="H1597" s="21">
        <f>'Terminated loans'!L787</f>
        <v>40823</v>
      </c>
      <c r="I1597" s="21">
        <f>IF(B1597="VELS",'Terminated loans'!M787,'Terminated loans'!B787)</f>
        <v>40908</v>
      </c>
      <c r="J1597" s="34">
        <f t="shared" si="494"/>
        <v>3</v>
      </c>
      <c r="K1597" s="34">
        <f t="shared" si="491"/>
        <v>110</v>
      </c>
      <c r="L1597" s="34">
        <f t="shared" si="492"/>
        <v>3</v>
      </c>
      <c r="M1597" s="34">
        <f t="shared" si="493"/>
        <v>3</v>
      </c>
      <c r="N1597" s="52">
        <f t="shared" si="505"/>
        <v>3</v>
      </c>
      <c r="O1597" s="318">
        <f>+'Terminated loans'!S787</f>
        <v>400059</v>
      </c>
      <c r="P1597" s="26">
        <f>+'Terminated loans'!T787</f>
        <v>0.03</v>
      </c>
      <c r="Q1597" s="536">
        <f t="shared" ref="Q1597:Q1660" si="507">VLOOKUP(G1597,$O$3:$Q$28,3,FALSE)</f>
        <v>8.1500000000000003E-2</v>
      </c>
      <c r="R1597" s="222">
        <f t="shared" si="495"/>
        <v>134020.31994353191</v>
      </c>
      <c r="S1597" s="36">
        <f t="shared" si="496"/>
        <v>396660.8271435558</v>
      </c>
      <c r="T1597" s="36">
        <f t="shared" si="497"/>
        <v>3398.1728564442019</v>
      </c>
      <c r="U1597" s="36">
        <f t="shared" si="498"/>
        <v>5400.1326870456105</v>
      </c>
      <c r="V1597" s="36">
        <f t="shared" si="499"/>
        <v>2001.9598305957625</v>
      </c>
      <c r="W1597" s="37">
        <f t="shared" si="500"/>
        <v>3398.172856449848</v>
      </c>
      <c r="X1597" s="36">
        <f t="shared" si="501"/>
        <v>3398.1728564442019</v>
      </c>
      <c r="Y1597" s="276">
        <f t="shared" si="489"/>
        <v>3398.172856449848</v>
      </c>
      <c r="Z1597" s="36">
        <f t="shared" si="502"/>
        <v>5400.1326870456105</v>
      </c>
      <c r="AA1597" s="36">
        <f t="shared" si="503"/>
        <v>2001.9598305957625</v>
      </c>
      <c r="AB1597" s="38">
        <f t="shared" si="490"/>
        <v>5.6461431086063385E-9</v>
      </c>
      <c r="AC1597" s="17"/>
      <c r="AD1597" s="17">
        <f t="shared" si="504"/>
        <v>3</v>
      </c>
      <c r="AH1597" s="103"/>
      <c r="AI1597" s="533"/>
    </row>
    <row r="1598" spans="1:35">
      <c r="A1598" s="533"/>
      <c r="C1598" s="67" t="str">
        <f>'Terminated loans'!F788</f>
        <v>E</v>
      </c>
      <c r="D1598" s="19">
        <f>'Terminated loans'!H788</f>
        <v>143989968</v>
      </c>
      <c r="E1598" s="19">
        <f>'Terminated loans'!I788</f>
        <v>99</v>
      </c>
      <c r="F1598" s="19" t="str">
        <f>'Terminated loans'!J788</f>
        <v xml:space="preserve">DOOKHITT M D(SL 2480)          </v>
      </c>
      <c r="G1598" s="547" t="str">
        <f t="shared" si="506"/>
        <v>C1</v>
      </c>
      <c r="H1598" s="21">
        <f>'Terminated loans'!L788</f>
        <v>40822</v>
      </c>
      <c r="I1598" s="21">
        <f>IF(B1598="VELS",'Terminated loans'!M788,'Terminated loans'!B788)</f>
        <v>40908</v>
      </c>
      <c r="J1598" s="34">
        <f t="shared" si="494"/>
        <v>3</v>
      </c>
      <c r="K1598" s="34">
        <f t="shared" si="491"/>
        <v>110</v>
      </c>
      <c r="L1598" s="34">
        <f t="shared" si="492"/>
        <v>3</v>
      </c>
      <c r="M1598" s="34">
        <f t="shared" si="493"/>
        <v>3</v>
      </c>
      <c r="N1598" s="52">
        <f t="shared" si="505"/>
        <v>3</v>
      </c>
      <c r="O1598" s="318">
        <f>+'Terminated loans'!S788</f>
        <v>3500015</v>
      </c>
      <c r="P1598" s="26">
        <f>+'Terminated loans'!T788</f>
        <v>0.03</v>
      </c>
      <c r="Q1598" s="536">
        <f t="shared" si="507"/>
        <v>8.1500000000000003E-2</v>
      </c>
      <c r="R1598" s="222">
        <f t="shared" si="495"/>
        <v>1172509.8800605931</v>
      </c>
      <c r="S1598" s="36">
        <f t="shared" si="496"/>
        <v>3470285.2452134616</v>
      </c>
      <c r="T1598" s="36">
        <f t="shared" si="497"/>
        <v>29729.754786538426</v>
      </c>
      <c r="U1598" s="36">
        <f t="shared" si="498"/>
        <v>47244.394968368113</v>
      </c>
      <c r="V1598" s="36">
        <f t="shared" si="499"/>
        <v>17514.640181779396</v>
      </c>
      <c r="W1598" s="37">
        <f t="shared" si="500"/>
        <v>29729.754786588717</v>
      </c>
      <c r="X1598" s="36">
        <f t="shared" si="501"/>
        <v>29729.754786538426</v>
      </c>
      <c r="Y1598" s="276">
        <f t="shared" si="489"/>
        <v>29729.754786588717</v>
      </c>
      <c r="Z1598" s="36">
        <f t="shared" si="502"/>
        <v>47244.394968368113</v>
      </c>
      <c r="AA1598" s="36">
        <f t="shared" si="503"/>
        <v>17514.640181779396</v>
      </c>
      <c r="AB1598" s="38">
        <f t="shared" si="490"/>
        <v>5.029141902923584E-8</v>
      </c>
      <c r="AC1598" s="17"/>
      <c r="AD1598" s="17">
        <f t="shared" si="504"/>
        <v>3</v>
      </c>
      <c r="AH1598" s="103"/>
      <c r="AI1598" s="533"/>
    </row>
    <row r="1599" spans="1:35">
      <c r="A1599" s="533"/>
      <c r="C1599" s="67" t="str">
        <f>'Terminated loans'!F789</f>
        <v>E</v>
      </c>
      <c r="D1599" s="19">
        <f>'Terminated loans'!H789</f>
        <v>143985970</v>
      </c>
      <c r="E1599" s="19">
        <f>'Terminated loans'!I789</f>
        <v>99</v>
      </c>
      <c r="F1599" s="19" t="str">
        <f>'Terminated loans'!J789</f>
        <v xml:space="preserve">NG PING MAN B (SL2464)         </v>
      </c>
      <c r="G1599" s="547" t="str">
        <f t="shared" si="506"/>
        <v>C1</v>
      </c>
      <c r="H1599" s="21">
        <f>'Terminated loans'!L789</f>
        <v>40822</v>
      </c>
      <c r="I1599" s="21">
        <f>IF(B1599="VELS",'Terminated loans'!M789,'Terminated loans'!B789)</f>
        <v>40908</v>
      </c>
      <c r="J1599" s="34">
        <f t="shared" si="494"/>
        <v>3</v>
      </c>
      <c r="K1599" s="34">
        <f t="shared" si="491"/>
        <v>110</v>
      </c>
      <c r="L1599" s="34">
        <f t="shared" si="492"/>
        <v>3</v>
      </c>
      <c r="M1599" s="34">
        <f t="shared" si="493"/>
        <v>3</v>
      </c>
      <c r="N1599" s="52">
        <f t="shared" si="505"/>
        <v>3</v>
      </c>
      <c r="O1599" s="318">
        <f>+'Terminated loans'!S789</f>
        <v>3500204</v>
      </c>
      <c r="P1599" s="26">
        <f>+'Terminated loans'!T789</f>
        <v>0.03</v>
      </c>
      <c r="Q1599" s="536">
        <f t="shared" si="507"/>
        <v>8.1500000000000003E-2</v>
      </c>
      <c r="R1599" s="222">
        <f t="shared" si="495"/>
        <v>1172573.1953227653</v>
      </c>
      <c r="S1599" s="36">
        <f t="shared" si="496"/>
        <v>3470472.6398135833</v>
      </c>
      <c r="T1599" s="36">
        <f t="shared" si="497"/>
        <v>29731.360186416656</v>
      </c>
      <c r="U1599" s="36">
        <f t="shared" si="498"/>
        <v>47246.946154762059</v>
      </c>
      <c r="V1599" s="36">
        <f t="shared" si="499"/>
        <v>17515.585968296044</v>
      </c>
      <c r="W1599" s="37">
        <f t="shared" si="500"/>
        <v>29731.360186466016</v>
      </c>
      <c r="X1599" s="36">
        <f t="shared" si="501"/>
        <v>29731.360186416656</v>
      </c>
      <c r="Y1599" s="276">
        <f t="shared" si="489"/>
        <v>29731.360186466016</v>
      </c>
      <c r="Z1599" s="36">
        <f t="shared" si="502"/>
        <v>47246.946154762059</v>
      </c>
      <c r="AA1599" s="36">
        <f t="shared" si="503"/>
        <v>17515.585968296044</v>
      </c>
      <c r="AB1599" s="38">
        <f t="shared" si="490"/>
        <v>4.9360096454620361E-8</v>
      </c>
      <c r="AC1599" s="17"/>
      <c r="AD1599" s="17">
        <f t="shared" si="504"/>
        <v>3</v>
      </c>
      <c r="AH1599" s="103"/>
      <c r="AI1599" s="533"/>
    </row>
    <row r="1600" spans="1:35">
      <c r="A1600" s="533"/>
      <c r="C1600" s="67" t="str">
        <f>'Terminated loans'!F790</f>
        <v>E</v>
      </c>
      <c r="D1600" s="19">
        <f>'Terminated loans'!H790</f>
        <v>143997103</v>
      </c>
      <c r="E1600" s="19">
        <f>'Terminated loans'!I790</f>
        <v>97</v>
      </c>
      <c r="F1600" s="19" t="str">
        <f>'Terminated loans'!J790</f>
        <v xml:space="preserve">DULJEET S                      </v>
      </c>
      <c r="G1600" s="547" t="str">
        <f t="shared" si="506"/>
        <v>C2</v>
      </c>
      <c r="H1600" s="21">
        <f>'Terminated loans'!L790</f>
        <v>40876</v>
      </c>
      <c r="I1600" s="21">
        <f>IF(B1600="VELS",'Terminated loans'!M790,'Terminated loans'!B790)</f>
        <v>40908</v>
      </c>
      <c r="J1600" s="34">
        <f t="shared" si="494"/>
        <v>1</v>
      </c>
      <c r="K1600" s="34">
        <f t="shared" si="491"/>
        <v>108</v>
      </c>
      <c r="L1600" s="34">
        <f t="shared" si="492"/>
        <v>1</v>
      </c>
      <c r="M1600" s="34">
        <f t="shared" si="493"/>
        <v>1</v>
      </c>
      <c r="N1600" s="52">
        <f t="shared" si="505"/>
        <v>1</v>
      </c>
      <c r="O1600" s="318">
        <f>+'Terminated loans'!S790</f>
        <v>28466</v>
      </c>
      <c r="P1600" s="26">
        <f>+'Terminated loans'!T790</f>
        <v>0</v>
      </c>
      <c r="Q1600" s="536">
        <f t="shared" si="507"/>
        <v>9.9000000000000005E-2</v>
      </c>
      <c r="R1600" s="222">
        <f t="shared" si="495"/>
        <v>28466</v>
      </c>
      <c r="S1600" s="36">
        <f t="shared" si="496"/>
        <v>28233.077113811363</v>
      </c>
      <c r="T1600" s="36">
        <f t="shared" si="497"/>
        <v>232.92288618863677</v>
      </c>
      <c r="U1600" s="36">
        <f t="shared" si="498"/>
        <v>232.92288618893508</v>
      </c>
      <c r="V1600" s="36">
        <f t="shared" si="499"/>
        <v>0</v>
      </c>
      <c r="W1600" s="37">
        <f t="shared" si="500"/>
        <v>232.92288618893508</v>
      </c>
      <c r="X1600" s="36">
        <f t="shared" si="501"/>
        <v>232.92288618863677</v>
      </c>
      <c r="Y1600" s="276">
        <f t="shared" si="489"/>
        <v>232.92288618893508</v>
      </c>
      <c r="Z1600" s="36">
        <f t="shared" si="502"/>
        <v>232.92288618893508</v>
      </c>
      <c r="AA1600" s="36">
        <f t="shared" si="503"/>
        <v>0</v>
      </c>
      <c r="AB1600" s="38">
        <f t="shared" si="490"/>
        <v>2.9831426218152046E-10</v>
      </c>
      <c r="AC1600" s="17"/>
      <c r="AD1600" s="17">
        <f t="shared" si="504"/>
        <v>1</v>
      </c>
      <c r="AH1600" s="103"/>
      <c r="AI1600" s="533"/>
    </row>
    <row r="1601" spans="1:35">
      <c r="A1601" s="533"/>
      <c r="C1601" s="67" t="str">
        <f>'Terminated loans'!F791</f>
        <v>E</v>
      </c>
      <c r="D1601" s="19">
        <f>'Terminated loans'!H791</f>
        <v>143995178</v>
      </c>
      <c r="E1601" s="19">
        <f>'Terminated loans'!I791</f>
        <v>97</v>
      </c>
      <c r="F1601" s="19" t="str">
        <f>'Terminated loans'!J791</f>
        <v xml:space="preserve">GOPEE A K                      </v>
      </c>
      <c r="G1601" s="547" t="str">
        <f t="shared" si="506"/>
        <v>C2</v>
      </c>
      <c r="H1601" s="21">
        <f>'Terminated loans'!L791</f>
        <v>40858</v>
      </c>
      <c r="I1601" s="21">
        <f>IF(B1601="VELS",'Terminated loans'!M791,'Terminated loans'!B791)</f>
        <v>40908</v>
      </c>
      <c r="J1601" s="34">
        <f t="shared" si="494"/>
        <v>2</v>
      </c>
      <c r="K1601" s="34">
        <f t="shared" si="491"/>
        <v>109</v>
      </c>
      <c r="L1601" s="34">
        <f t="shared" si="492"/>
        <v>2</v>
      </c>
      <c r="M1601" s="34">
        <f t="shared" si="493"/>
        <v>2</v>
      </c>
      <c r="N1601" s="52">
        <f t="shared" si="505"/>
        <v>2</v>
      </c>
      <c r="O1601" s="318">
        <f>+'Terminated loans'!S791</f>
        <v>57000</v>
      </c>
      <c r="P1601" s="26">
        <f>+'Terminated loans'!T791</f>
        <v>0</v>
      </c>
      <c r="Q1601" s="536">
        <f t="shared" si="507"/>
        <v>9.9000000000000005E-2</v>
      </c>
      <c r="R1601" s="222">
        <f t="shared" si="495"/>
        <v>28500</v>
      </c>
      <c r="S1601" s="36">
        <f t="shared" si="496"/>
        <v>56302.304893628978</v>
      </c>
      <c r="T1601" s="36">
        <f t="shared" si="497"/>
        <v>697.69510637102212</v>
      </c>
      <c r="U1601" s="36">
        <f t="shared" si="498"/>
        <v>697.69510637169151</v>
      </c>
      <c r="V1601" s="36">
        <f t="shared" si="499"/>
        <v>0</v>
      </c>
      <c r="W1601" s="37">
        <f t="shared" si="500"/>
        <v>697.69510637169151</v>
      </c>
      <c r="X1601" s="36">
        <f t="shared" si="501"/>
        <v>697.69510637102212</v>
      </c>
      <c r="Y1601" s="276">
        <f t="shared" si="489"/>
        <v>697.69510637169151</v>
      </c>
      <c r="Z1601" s="36">
        <f t="shared" si="502"/>
        <v>697.69510637169151</v>
      </c>
      <c r="AA1601" s="36">
        <f t="shared" si="503"/>
        <v>0</v>
      </c>
      <c r="AB1601" s="38">
        <f t="shared" si="490"/>
        <v>6.6938810050487518E-10</v>
      </c>
      <c r="AC1601" s="17"/>
      <c r="AD1601" s="17">
        <f t="shared" si="504"/>
        <v>2</v>
      </c>
      <c r="AH1601" s="103"/>
      <c r="AI1601" s="533"/>
    </row>
    <row r="1602" spans="1:35">
      <c r="A1602" s="533"/>
      <c r="C1602" s="67" t="str">
        <f>'Terminated loans'!F792</f>
        <v>E</v>
      </c>
      <c r="D1602" s="19">
        <f>'Terminated loans'!H792</f>
        <v>143996638</v>
      </c>
      <c r="E1602" s="19">
        <f>'Terminated loans'!I792</f>
        <v>98</v>
      </c>
      <c r="F1602" s="19" t="str">
        <f>'Terminated loans'!J792</f>
        <v xml:space="preserve">GOORIAH N                      </v>
      </c>
      <c r="G1602" s="547" t="str">
        <f t="shared" si="506"/>
        <v>C2</v>
      </c>
      <c r="H1602" s="21">
        <f>'Terminated loans'!L792</f>
        <v>40871</v>
      </c>
      <c r="I1602" s="21">
        <f>IF(B1602="VELS",'Terminated loans'!M792,'Terminated loans'!B792)</f>
        <v>40908</v>
      </c>
      <c r="J1602" s="34">
        <f t="shared" si="494"/>
        <v>1</v>
      </c>
      <c r="K1602" s="34">
        <f t="shared" si="491"/>
        <v>108</v>
      </c>
      <c r="L1602" s="34">
        <f t="shared" si="492"/>
        <v>1</v>
      </c>
      <c r="M1602" s="34">
        <f t="shared" si="493"/>
        <v>1</v>
      </c>
      <c r="N1602" s="52">
        <f t="shared" si="505"/>
        <v>1</v>
      </c>
      <c r="O1602" s="318">
        <f>+'Terminated loans'!S792</f>
        <v>236269</v>
      </c>
      <c r="P1602" s="26">
        <f>+'Terminated loans'!T792</f>
        <v>0.05</v>
      </c>
      <c r="Q1602" s="536">
        <f t="shared" si="507"/>
        <v>9.9000000000000005E-2</v>
      </c>
      <c r="R1602" s="222">
        <f t="shared" si="495"/>
        <v>237253.45416666672</v>
      </c>
      <c r="S1602" s="36">
        <f t="shared" si="496"/>
        <v>235312.12910158123</v>
      </c>
      <c r="T1602" s="36">
        <f t="shared" si="497"/>
        <v>956.87089841876877</v>
      </c>
      <c r="U1602" s="36">
        <f t="shared" si="498"/>
        <v>1941.3250650879927</v>
      </c>
      <c r="V1602" s="36">
        <f t="shared" si="499"/>
        <v>984.45416666669189</v>
      </c>
      <c r="W1602" s="37">
        <f t="shared" si="500"/>
        <v>956.87089842130081</v>
      </c>
      <c r="X1602" s="36">
        <f t="shared" si="501"/>
        <v>956.87089841876877</v>
      </c>
      <c r="Y1602" s="276">
        <f t="shared" si="489"/>
        <v>956.87089842130081</v>
      </c>
      <c r="Z1602" s="36">
        <f t="shared" si="502"/>
        <v>1941.3250650879927</v>
      </c>
      <c r="AA1602" s="36">
        <f t="shared" si="503"/>
        <v>984.45416666669189</v>
      </c>
      <c r="AB1602" s="38">
        <f t="shared" si="490"/>
        <v>2.5320332497358322E-9</v>
      </c>
      <c r="AC1602" s="17"/>
      <c r="AD1602" s="17">
        <f t="shared" si="504"/>
        <v>1</v>
      </c>
      <c r="AH1602" s="103"/>
      <c r="AI1602" s="533"/>
    </row>
    <row r="1603" spans="1:35">
      <c r="A1603" s="533"/>
      <c r="C1603" s="67" t="str">
        <f>'Terminated loans'!F793</f>
        <v>E</v>
      </c>
      <c r="D1603" s="19">
        <f>'Terminated loans'!H793</f>
        <v>143038246</v>
      </c>
      <c r="E1603" s="19">
        <f>'Terminated loans'!I793</f>
        <v>98</v>
      </c>
      <c r="F1603" s="19" t="str">
        <f>'Terminated loans'!J793</f>
        <v xml:space="preserve">MOUTOU A A                     </v>
      </c>
      <c r="G1603" s="547" t="str">
        <f t="shared" si="506"/>
        <v>C2</v>
      </c>
      <c r="H1603" s="21">
        <f>'Terminated loans'!L793</f>
        <v>40854</v>
      </c>
      <c r="I1603" s="21">
        <f>IF(B1603="VELS",'Terminated loans'!M793,'Terminated loans'!B793)</f>
        <v>40908</v>
      </c>
      <c r="J1603" s="34">
        <f t="shared" si="494"/>
        <v>2</v>
      </c>
      <c r="K1603" s="34">
        <f t="shared" si="491"/>
        <v>109</v>
      </c>
      <c r="L1603" s="34">
        <f t="shared" si="492"/>
        <v>2</v>
      </c>
      <c r="M1603" s="34">
        <f t="shared" si="493"/>
        <v>2</v>
      </c>
      <c r="N1603" s="52">
        <f t="shared" si="505"/>
        <v>2</v>
      </c>
      <c r="O1603" s="318">
        <f>+'Terminated loans'!S793</f>
        <v>200305</v>
      </c>
      <c r="P1603" s="26">
        <f>+'Terminated loans'!T793</f>
        <v>0.05</v>
      </c>
      <c r="Q1603" s="536">
        <f t="shared" si="507"/>
        <v>9.9000000000000005E-2</v>
      </c>
      <c r="R1603" s="222">
        <f t="shared" si="495"/>
        <v>100778.88691094943</v>
      </c>
      <c r="S1603" s="36">
        <f t="shared" si="496"/>
        <v>199090.6532526607</v>
      </c>
      <c r="T1603" s="36">
        <f t="shared" si="497"/>
        <v>1214.3467473392957</v>
      </c>
      <c r="U1603" s="36">
        <f t="shared" si="498"/>
        <v>2467.1205692405638</v>
      </c>
      <c r="V1603" s="36">
        <f t="shared" si="499"/>
        <v>1252.7738218988234</v>
      </c>
      <c r="W1603" s="37">
        <f t="shared" si="500"/>
        <v>1214.3467473417404</v>
      </c>
      <c r="X1603" s="36">
        <f t="shared" si="501"/>
        <v>1214.3467473392957</v>
      </c>
      <c r="Y1603" s="276">
        <f t="shared" si="489"/>
        <v>1214.3467473417404</v>
      </c>
      <c r="Z1603" s="36">
        <f t="shared" si="502"/>
        <v>2467.1205692405638</v>
      </c>
      <c r="AA1603" s="36">
        <f t="shared" si="503"/>
        <v>1252.7738218988234</v>
      </c>
      <c r="AB1603" s="38">
        <f t="shared" si="490"/>
        <v>2.4447217583656311E-9</v>
      </c>
      <c r="AC1603" s="17"/>
      <c r="AD1603" s="17">
        <f t="shared" si="504"/>
        <v>2</v>
      </c>
      <c r="AH1603" s="103"/>
      <c r="AI1603" s="533"/>
    </row>
    <row r="1604" spans="1:35">
      <c r="A1604" s="533"/>
      <c r="C1604" s="67" t="str">
        <f>'Terminated loans'!F794</f>
        <v>E</v>
      </c>
      <c r="D1604" s="19">
        <f>'Terminated loans'!H794</f>
        <v>141003372</v>
      </c>
      <c r="E1604" s="19">
        <f>'Terminated loans'!I794</f>
        <v>98</v>
      </c>
      <c r="F1604" s="19" t="str">
        <f>'Terminated loans'!J794</f>
        <v xml:space="preserve">HOSSENNY M N/039977            </v>
      </c>
      <c r="G1604" s="547" t="str">
        <f t="shared" si="506"/>
        <v>A2</v>
      </c>
      <c r="H1604" s="21">
        <f>'Terminated loans'!L794</f>
        <v>38883</v>
      </c>
      <c r="I1604" s="21">
        <f>IF(B1604="VELS",'Terminated loans'!M794,'Terminated loans'!B794)</f>
        <v>40939</v>
      </c>
      <c r="J1604" s="34">
        <f t="shared" si="494"/>
        <v>68</v>
      </c>
      <c r="K1604" s="34">
        <f t="shared" si="491"/>
        <v>174</v>
      </c>
      <c r="L1604" s="34">
        <f t="shared" si="492"/>
        <v>60</v>
      </c>
      <c r="M1604" s="34">
        <f t="shared" si="493"/>
        <v>60</v>
      </c>
      <c r="N1604" s="52">
        <f t="shared" si="505"/>
        <v>60</v>
      </c>
      <c r="O1604" s="318">
        <f>+'Terminated loans'!S794</f>
        <v>297068</v>
      </c>
      <c r="P1604" s="26">
        <f>+'Terminated loans'!T794</f>
        <v>0.05</v>
      </c>
      <c r="Q1604" s="536">
        <f t="shared" si="507"/>
        <v>0.104</v>
      </c>
      <c r="R1604" s="222">
        <f t="shared" si="495"/>
        <v>5606.0396361590401</v>
      </c>
      <c r="S1604" s="36">
        <f t="shared" si="496"/>
        <v>261422.13151506544</v>
      </c>
      <c r="T1604" s="36">
        <f t="shared" si="497"/>
        <v>35645.868484934559</v>
      </c>
      <c r="U1604" s="36">
        <f t="shared" si="498"/>
        <v>74940.246654474468</v>
      </c>
      <c r="V1604" s="36">
        <f t="shared" si="499"/>
        <v>39294.378169542411</v>
      </c>
      <c r="W1604" s="37">
        <f t="shared" si="500"/>
        <v>35645.868484932056</v>
      </c>
      <c r="X1604" s="36">
        <f t="shared" si="501"/>
        <v>35645.868484934559</v>
      </c>
      <c r="Y1604" s="276">
        <f t="shared" si="489"/>
        <v>35645.868484932056</v>
      </c>
      <c r="Z1604" s="36">
        <f t="shared" si="502"/>
        <v>74940.246654474468</v>
      </c>
      <c r="AA1604" s="36">
        <f t="shared" si="503"/>
        <v>39294.378169542411</v>
      </c>
      <c r="AB1604" s="38">
        <f t="shared" si="490"/>
        <v>-2.5029294192790985E-9</v>
      </c>
      <c r="AC1604" s="17"/>
      <c r="AD1604" s="17">
        <f t="shared" si="504"/>
        <v>60</v>
      </c>
      <c r="AH1604" s="103"/>
      <c r="AI1604" s="533"/>
    </row>
    <row r="1605" spans="1:35">
      <c r="A1605" s="533"/>
      <c r="C1605" s="67" t="str">
        <f>'Terminated loans'!F795</f>
        <v>E</v>
      </c>
      <c r="D1605" s="19">
        <f>'Terminated loans'!H795</f>
        <v>143009149</v>
      </c>
      <c r="E1605" s="19">
        <f>'Terminated loans'!I795</f>
        <v>99</v>
      </c>
      <c r="F1605" s="19" t="str">
        <f>'Terminated loans'!J795</f>
        <v xml:space="preserve">SUSTY P (SL 1298)              </v>
      </c>
      <c r="G1605" s="547" t="str">
        <f t="shared" si="506"/>
        <v>A1</v>
      </c>
      <c r="H1605" s="21">
        <f>'Terminated loans'!L795</f>
        <v>39945</v>
      </c>
      <c r="I1605" s="21">
        <f>IF(B1605="VELS",'Terminated loans'!M795,'Terminated loans'!B795)</f>
        <v>40939</v>
      </c>
      <c r="J1605" s="34">
        <f t="shared" si="494"/>
        <v>33</v>
      </c>
      <c r="K1605" s="34">
        <f t="shared" si="491"/>
        <v>139</v>
      </c>
      <c r="L1605" s="34">
        <f t="shared" si="492"/>
        <v>33</v>
      </c>
      <c r="M1605" s="34">
        <f t="shared" si="493"/>
        <v>33</v>
      </c>
      <c r="N1605" s="52">
        <f t="shared" si="505"/>
        <v>33</v>
      </c>
      <c r="O1605" s="318">
        <f>+'Terminated loans'!S795</f>
        <v>2625211</v>
      </c>
      <c r="P1605" s="26">
        <f>+'Terminated loans'!T795</f>
        <v>0.03</v>
      </c>
      <c r="Q1605" s="536">
        <f t="shared" si="507"/>
        <v>8.6499999999999994E-2</v>
      </c>
      <c r="R1605" s="222">
        <f t="shared" si="495"/>
        <v>82977.8200723505</v>
      </c>
      <c r="S1605" s="36">
        <f t="shared" si="496"/>
        <v>2429197.7765805298</v>
      </c>
      <c r="T1605" s="36">
        <f t="shared" si="497"/>
        <v>196013.22341947025</v>
      </c>
      <c r="U1605" s="36">
        <f t="shared" si="498"/>
        <v>309070.28580701025</v>
      </c>
      <c r="V1605" s="36">
        <f t="shared" si="499"/>
        <v>113057.06238756655</v>
      </c>
      <c r="W1605" s="37">
        <f t="shared" si="500"/>
        <v>196013.2234194437</v>
      </c>
      <c r="X1605" s="36">
        <f t="shared" si="501"/>
        <v>196013.22341947025</v>
      </c>
      <c r="Y1605" s="276">
        <f t="shared" si="489"/>
        <v>196013.2234194437</v>
      </c>
      <c r="Z1605" s="36">
        <f t="shared" si="502"/>
        <v>309070.28580701025</v>
      </c>
      <c r="AA1605" s="36">
        <f t="shared" si="503"/>
        <v>113057.06238756655</v>
      </c>
      <c r="AB1605" s="38">
        <f t="shared" si="490"/>
        <v>-2.6542693376541138E-8</v>
      </c>
      <c r="AC1605" s="17"/>
      <c r="AD1605" s="17">
        <f t="shared" si="504"/>
        <v>33</v>
      </c>
      <c r="AH1605" s="103"/>
      <c r="AI1605" s="533"/>
    </row>
    <row r="1606" spans="1:35">
      <c r="A1606" s="533"/>
      <c r="C1606" s="67" t="str">
        <f>'Terminated loans'!F796</f>
        <v>E</v>
      </c>
      <c r="D1606" s="19">
        <f>'Terminated loans'!H796</f>
        <v>143012298</v>
      </c>
      <c r="E1606" s="19">
        <f>'Terminated loans'!I796</f>
        <v>99</v>
      </c>
      <c r="F1606" s="19" t="str">
        <f>'Terminated loans'!J796</f>
        <v xml:space="preserve">RAYNAL MR J M(SL 712)          </v>
      </c>
      <c r="G1606" s="547" t="str">
        <f t="shared" si="506"/>
        <v>A1</v>
      </c>
      <c r="H1606" s="21">
        <f>'Terminated loans'!L796</f>
        <v>39391</v>
      </c>
      <c r="I1606" s="21">
        <f>IF(B1606="VELS",'Terminated loans'!M796,'Terminated loans'!B796)</f>
        <v>40939</v>
      </c>
      <c r="J1606" s="34">
        <f t="shared" si="494"/>
        <v>51</v>
      </c>
      <c r="K1606" s="34">
        <f t="shared" si="491"/>
        <v>157</v>
      </c>
      <c r="L1606" s="34">
        <f t="shared" si="492"/>
        <v>51</v>
      </c>
      <c r="M1606" s="34">
        <f t="shared" si="493"/>
        <v>51</v>
      </c>
      <c r="N1606" s="52">
        <f t="shared" si="505"/>
        <v>51</v>
      </c>
      <c r="O1606" s="318">
        <f>+'Terminated loans'!S796</f>
        <v>2586599</v>
      </c>
      <c r="P1606" s="26">
        <f>+'Terminated loans'!T796</f>
        <v>0.03</v>
      </c>
      <c r="Q1606" s="536">
        <f t="shared" si="507"/>
        <v>8.6499999999999994E-2</v>
      </c>
      <c r="R1606" s="222">
        <f t="shared" si="495"/>
        <v>54082.849110052695</v>
      </c>
      <c r="S1606" s="36">
        <f t="shared" si="496"/>
        <v>2301188.0035205977</v>
      </c>
      <c r="T1606" s="36">
        <f t="shared" si="497"/>
        <v>285410.9964794023</v>
      </c>
      <c r="U1606" s="36">
        <f t="shared" si="498"/>
        <v>457037.30109206447</v>
      </c>
      <c r="V1606" s="36">
        <f t="shared" si="499"/>
        <v>171626.30461268732</v>
      </c>
      <c r="W1606" s="37">
        <f t="shared" si="500"/>
        <v>285410.99647937715</v>
      </c>
      <c r="X1606" s="36">
        <f t="shared" si="501"/>
        <v>285410.9964794023</v>
      </c>
      <c r="Y1606" s="276">
        <f t="shared" si="489"/>
        <v>285410.99647937715</v>
      </c>
      <c r="Z1606" s="36">
        <f t="shared" si="502"/>
        <v>457037.30109206447</v>
      </c>
      <c r="AA1606" s="36">
        <f t="shared" si="503"/>
        <v>171626.30461268732</v>
      </c>
      <c r="AB1606" s="38">
        <f t="shared" si="490"/>
        <v>-2.514570951461792E-8</v>
      </c>
      <c r="AC1606" s="17"/>
      <c r="AD1606" s="17">
        <f t="shared" si="504"/>
        <v>51</v>
      </c>
      <c r="AH1606" s="103"/>
      <c r="AI1606" s="533"/>
    </row>
    <row r="1607" spans="1:35">
      <c r="A1607" s="533"/>
      <c r="C1607" s="67" t="str">
        <f>'Terminated loans'!F797</f>
        <v>E</v>
      </c>
      <c r="D1607" s="19">
        <f>'Terminated loans'!H797</f>
        <v>143015734</v>
      </c>
      <c r="E1607" s="19">
        <f>'Terminated loans'!I797</f>
        <v>99</v>
      </c>
      <c r="F1607" s="19" t="str">
        <f>'Terminated loans'!J797</f>
        <v xml:space="preserve">CEFFUE V/L (SL 973)            </v>
      </c>
      <c r="G1607" s="547" t="str">
        <f t="shared" si="506"/>
        <v>A1</v>
      </c>
      <c r="H1607" s="21">
        <f>'Terminated loans'!L797</f>
        <v>39624</v>
      </c>
      <c r="I1607" s="21">
        <f>IF(B1607="VELS",'Terminated loans'!M797,'Terminated loans'!B797)</f>
        <v>40939</v>
      </c>
      <c r="J1607" s="34">
        <f t="shared" si="494"/>
        <v>43</v>
      </c>
      <c r="K1607" s="34">
        <f t="shared" si="491"/>
        <v>149</v>
      </c>
      <c r="L1607" s="34">
        <f t="shared" si="492"/>
        <v>43</v>
      </c>
      <c r="M1607" s="34">
        <f t="shared" si="493"/>
        <v>43</v>
      </c>
      <c r="N1607" s="52">
        <f t="shared" si="505"/>
        <v>43</v>
      </c>
      <c r="O1607" s="318">
        <f>+'Terminated loans'!S797</f>
        <v>1695389</v>
      </c>
      <c r="P1607" s="26">
        <f>+'Terminated loans'!T797</f>
        <v>0.03</v>
      </c>
      <c r="Q1607" s="536">
        <f t="shared" si="507"/>
        <v>8.6499999999999994E-2</v>
      </c>
      <c r="R1607" s="222">
        <f t="shared" si="495"/>
        <v>41634.066449741207</v>
      </c>
      <c r="S1607" s="36">
        <f t="shared" si="496"/>
        <v>1534674.3207902028</v>
      </c>
      <c r="T1607" s="36">
        <f t="shared" si="497"/>
        <v>160714.67920979718</v>
      </c>
      <c r="U1607" s="36">
        <f t="shared" si="498"/>
        <v>255590.53654865152</v>
      </c>
      <c r="V1607" s="36">
        <f t="shared" si="499"/>
        <v>94875.857338871807</v>
      </c>
      <c r="W1607" s="37">
        <f t="shared" si="500"/>
        <v>160714.67920977972</v>
      </c>
      <c r="X1607" s="36">
        <f t="shared" si="501"/>
        <v>160714.67920979718</v>
      </c>
      <c r="Y1607" s="276">
        <f t="shared" si="489"/>
        <v>160714.67920977972</v>
      </c>
      <c r="Z1607" s="36">
        <f t="shared" si="502"/>
        <v>255590.53654865152</v>
      </c>
      <c r="AA1607" s="36">
        <f t="shared" si="503"/>
        <v>94875.857338871807</v>
      </c>
      <c r="AB1607" s="38">
        <f t="shared" si="490"/>
        <v>-1.7462298274040222E-8</v>
      </c>
      <c r="AC1607" s="17"/>
      <c r="AD1607" s="17">
        <f t="shared" si="504"/>
        <v>43</v>
      </c>
      <c r="AH1607" s="103"/>
      <c r="AI1607" s="533"/>
    </row>
    <row r="1608" spans="1:35">
      <c r="A1608" s="533"/>
      <c r="C1608" s="67" t="str">
        <f>'Terminated loans'!F798</f>
        <v>N</v>
      </c>
      <c r="D1608" s="19">
        <f>'Terminated loans'!H798</f>
        <v>143016145</v>
      </c>
      <c r="E1608" s="19">
        <f>'Terminated loans'!I798</f>
        <v>98</v>
      </c>
      <c r="F1608" s="19" t="str">
        <f>'Terminated loans'!J798</f>
        <v xml:space="preserve">JOGARAH MR V/042355            </v>
      </c>
      <c r="G1608" s="547" t="str">
        <f t="shared" si="506"/>
        <v>A2</v>
      </c>
      <c r="H1608" s="21">
        <f>'Terminated loans'!L798</f>
        <v>39108</v>
      </c>
      <c r="I1608" s="21">
        <f>IF(B1608="VELS",'Terminated loans'!M798,'Terminated loans'!B798)</f>
        <v>40931</v>
      </c>
      <c r="J1608" s="34">
        <f t="shared" si="494"/>
        <v>60</v>
      </c>
      <c r="K1608" s="34">
        <f t="shared" si="491"/>
        <v>166</v>
      </c>
      <c r="L1608" s="34">
        <f t="shared" si="492"/>
        <v>60</v>
      </c>
      <c r="M1608" s="34">
        <f t="shared" si="493"/>
        <v>60</v>
      </c>
      <c r="N1608" s="52">
        <f t="shared" si="505"/>
        <v>60</v>
      </c>
      <c r="O1608" s="318">
        <f>+'Terminated loans'!S798</f>
        <v>265007</v>
      </c>
      <c r="P1608" s="26">
        <f>+'Terminated loans'!T798</f>
        <v>0.05</v>
      </c>
      <c r="Q1608" s="536">
        <f t="shared" si="507"/>
        <v>0.104</v>
      </c>
      <c r="R1608" s="222">
        <f t="shared" si="495"/>
        <v>5001.0090142984063</v>
      </c>
      <c r="S1608" s="36">
        <f t="shared" si="496"/>
        <v>233208.20420379494</v>
      </c>
      <c r="T1608" s="36">
        <f t="shared" si="497"/>
        <v>31798.795796205057</v>
      </c>
      <c r="U1608" s="36">
        <f t="shared" si="498"/>
        <v>66852.336654107174</v>
      </c>
      <c r="V1608" s="36">
        <f t="shared" si="499"/>
        <v>35053.540857904358</v>
      </c>
      <c r="W1608" s="37">
        <f t="shared" si="500"/>
        <v>31798.795796202816</v>
      </c>
      <c r="X1608" s="36">
        <f t="shared" si="501"/>
        <v>31798.795796205057</v>
      </c>
      <c r="Y1608" s="276">
        <f t="shared" si="489"/>
        <v>31798.795796202816</v>
      </c>
      <c r="Z1608" s="36">
        <f t="shared" si="502"/>
        <v>66852.336654107174</v>
      </c>
      <c r="AA1608" s="36">
        <f t="shared" si="503"/>
        <v>35053.540857904358</v>
      </c>
      <c r="AB1608" s="38">
        <f t="shared" si="490"/>
        <v>-2.2409949451684952E-9</v>
      </c>
      <c r="AC1608" s="17"/>
      <c r="AD1608" s="17">
        <f t="shared" si="504"/>
        <v>60</v>
      </c>
      <c r="AH1608" s="103"/>
      <c r="AI1608" s="533"/>
    </row>
    <row r="1609" spans="1:35">
      <c r="A1609" s="533"/>
      <c r="C1609" s="67" t="str">
        <f>'Terminated loans'!F799</f>
        <v>E</v>
      </c>
      <c r="D1609" s="19">
        <f>'Terminated loans'!H799</f>
        <v>143018113</v>
      </c>
      <c r="E1609" s="19">
        <f>'Terminated loans'!I799</f>
        <v>4</v>
      </c>
      <c r="F1609" s="19" t="str">
        <f>'Terminated loans'!J799</f>
        <v xml:space="preserve">MOHUN A B S                    </v>
      </c>
      <c r="G1609" s="547" t="str">
        <f t="shared" si="506"/>
        <v>A1</v>
      </c>
      <c r="H1609" s="21">
        <f>'Terminated loans'!L799</f>
        <v>37886</v>
      </c>
      <c r="I1609" s="21">
        <f>IF(B1609="VELS",'Terminated loans'!M799,'Terminated loans'!B799)</f>
        <v>40939</v>
      </c>
      <c r="J1609" s="34">
        <f t="shared" si="494"/>
        <v>100</v>
      </c>
      <c r="K1609" s="34">
        <f t="shared" si="491"/>
        <v>206</v>
      </c>
      <c r="L1609" s="34">
        <f t="shared" si="492"/>
        <v>100</v>
      </c>
      <c r="M1609" s="34">
        <f t="shared" si="493"/>
        <v>100</v>
      </c>
      <c r="N1609" s="52">
        <f t="shared" si="505"/>
        <v>100</v>
      </c>
      <c r="O1609" s="318">
        <f>+'Terminated loans'!S799</f>
        <v>797238</v>
      </c>
      <c r="P1609" s="26">
        <f>+'Terminated loans'!T799</f>
        <v>0.03</v>
      </c>
      <c r="Q1609" s="536">
        <f t="shared" si="507"/>
        <v>8.6499999999999994E-2</v>
      </c>
      <c r="R1609" s="222">
        <f t="shared" si="495"/>
        <v>9020.3167958905742</v>
      </c>
      <c r="S1609" s="36">
        <f t="shared" si="496"/>
        <v>641196.34097165149</v>
      </c>
      <c r="T1609" s="36">
        <f t="shared" si="497"/>
        <v>156041.65902834851</v>
      </c>
      <c r="U1609" s="36">
        <f t="shared" si="498"/>
        <v>260835.33861739899</v>
      </c>
      <c r="V1609" s="36">
        <f t="shared" si="499"/>
        <v>104793.67958905757</v>
      </c>
      <c r="W1609" s="37">
        <f t="shared" si="500"/>
        <v>156041.65902834141</v>
      </c>
      <c r="X1609" s="36">
        <f t="shared" si="501"/>
        <v>156041.65902834851</v>
      </c>
      <c r="Y1609" s="276">
        <f t="shared" si="489"/>
        <v>156041.65902834141</v>
      </c>
      <c r="Z1609" s="36">
        <f t="shared" si="502"/>
        <v>260835.33861739899</v>
      </c>
      <c r="AA1609" s="36">
        <f t="shared" si="503"/>
        <v>104793.67958905757</v>
      </c>
      <c r="AB1609" s="38">
        <f t="shared" si="490"/>
        <v>-7.1013346314430237E-9</v>
      </c>
      <c r="AC1609" s="17"/>
      <c r="AD1609" s="17">
        <f t="shared" si="504"/>
        <v>100</v>
      </c>
      <c r="AH1609" s="103"/>
      <c r="AI1609" s="533"/>
    </row>
    <row r="1610" spans="1:35">
      <c r="A1610" s="533"/>
      <c r="C1610" s="67" t="str">
        <f>'Terminated loans'!F800</f>
        <v>E</v>
      </c>
      <c r="D1610" s="19">
        <f>'Terminated loans'!H800</f>
        <v>143018849</v>
      </c>
      <c r="E1610" s="19">
        <f>'Terminated loans'!I800</f>
        <v>99</v>
      </c>
      <c r="F1610" s="19" t="str">
        <f>'Terminated loans'!J800</f>
        <v xml:space="preserve">SUSTY MR P                     </v>
      </c>
      <c r="G1610" s="547" t="str">
        <f t="shared" si="506"/>
        <v>A1</v>
      </c>
      <c r="H1610" s="21">
        <f>'Terminated loans'!L800</f>
        <v>39216</v>
      </c>
      <c r="I1610" s="21">
        <f>IF(B1610="VELS",'Terminated loans'!M800,'Terminated loans'!B800)</f>
        <v>40939</v>
      </c>
      <c r="J1610" s="34">
        <f t="shared" si="494"/>
        <v>57</v>
      </c>
      <c r="K1610" s="34">
        <f t="shared" si="491"/>
        <v>163</v>
      </c>
      <c r="L1610" s="34">
        <f t="shared" si="492"/>
        <v>57</v>
      </c>
      <c r="M1610" s="34">
        <f t="shared" si="493"/>
        <v>57</v>
      </c>
      <c r="N1610" s="52">
        <f t="shared" si="505"/>
        <v>57</v>
      </c>
      <c r="O1610" s="318">
        <f>+'Terminated loans'!S800</f>
        <v>608057</v>
      </c>
      <c r="P1610" s="26">
        <f>+'Terminated loans'!T800</f>
        <v>0.03</v>
      </c>
      <c r="Q1610" s="536">
        <f t="shared" si="507"/>
        <v>8.6499999999999994E-2</v>
      </c>
      <c r="R1610" s="222">
        <f t="shared" si="495"/>
        <v>11459.090032375134</v>
      </c>
      <c r="S1610" s="36">
        <f t="shared" si="496"/>
        <v>534063.40635741979</v>
      </c>
      <c r="T1610" s="36">
        <f t="shared" si="497"/>
        <v>73993.593642580207</v>
      </c>
      <c r="U1610" s="36">
        <f t="shared" si="498"/>
        <v>119104.72548795713</v>
      </c>
      <c r="V1610" s="36">
        <f t="shared" si="499"/>
        <v>45111.131845382624</v>
      </c>
      <c r="W1610" s="37">
        <f t="shared" si="500"/>
        <v>73993.593642574502</v>
      </c>
      <c r="X1610" s="36">
        <f t="shared" si="501"/>
        <v>73993.593642580207</v>
      </c>
      <c r="Y1610" s="276">
        <f t="shared" si="489"/>
        <v>73993.593642574502</v>
      </c>
      <c r="Z1610" s="36">
        <f t="shared" si="502"/>
        <v>119104.72548795713</v>
      </c>
      <c r="AA1610" s="36">
        <f t="shared" si="503"/>
        <v>45111.131845382624</v>
      </c>
      <c r="AB1610" s="38">
        <f t="shared" si="490"/>
        <v>-5.7043507695198059E-9</v>
      </c>
      <c r="AC1610" s="17"/>
      <c r="AD1610" s="17">
        <f t="shared" si="504"/>
        <v>57</v>
      </c>
      <c r="AH1610" s="103"/>
      <c r="AI1610" s="533"/>
    </row>
    <row r="1611" spans="1:35">
      <c r="A1611" s="533"/>
      <c r="C1611" s="67" t="str">
        <f>'Terminated loans'!F801</f>
        <v>E</v>
      </c>
      <c r="D1611" s="19">
        <f>'Terminated loans'!H801</f>
        <v>143025667</v>
      </c>
      <c r="E1611" s="19">
        <f>'Terminated loans'!I801</f>
        <v>98</v>
      </c>
      <c r="F1611" s="19" t="str">
        <f>'Terminated loans'!J801</f>
        <v xml:space="preserve">SANASSY A D                    </v>
      </c>
      <c r="G1611" s="547" t="str">
        <f t="shared" si="506"/>
        <v>A2</v>
      </c>
      <c r="H1611" s="21">
        <f>'Terminated loans'!L801</f>
        <v>40102</v>
      </c>
      <c r="I1611" s="21">
        <f>IF(B1611="VELS",'Terminated loans'!M801,'Terminated loans'!B801)</f>
        <v>40939</v>
      </c>
      <c r="J1611" s="34">
        <f t="shared" si="494"/>
        <v>28</v>
      </c>
      <c r="K1611" s="34">
        <f t="shared" si="491"/>
        <v>134</v>
      </c>
      <c r="L1611" s="34">
        <f t="shared" si="492"/>
        <v>28</v>
      </c>
      <c r="M1611" s="34">
        <f t="shared" si="493"/>
        <v>28</v>
      </c>
      <c r="N1611" s="52">
        <f t="shared" si="505"/>
        <v>28</v>
      </c>
      <c r="O1611" s="318">
        <f>+'Terminated loans'!S801</f>
        <v>250000</v>
      </c>
      <c r="P1611" s="26">
        <f>+'Terminated loans'!T801</f>
        <v>0.05</v>
      </c>
      <c r="Q1611" s="536">
        <f t="shared" si="507"/>
        <v>0.104</v>
      </c>
      <c r="R1611" s="222">
        <f t="shared" si="495"/>
        <v>9478.0970540208145</v>
      </c>
      <c r="S1611" s="36">
        <f t="shared" si="496"/>
        <v>234742.94957149198</v>
      </c>
      <c r="T1611" s="36">
        <f t="shared" si="497"/>
        <v>15257.050428508024</v>
      </c>
      <c r="U1611" s="36">
        <f t="shared" si="498"/>
        <v>30643.767941088387</v>
      </c>
      <c r="V1611" s="36">
        <f t="shared" si="499"/>
        <v>15386.717512582778</v>
      </c>
      <c r="W1611" s="37">
        <f t="shared" si="500"/>
        <v>15257.050428505609</v>
      </c>
      <c r="X1611" s="36">
        <f t="shared" si="501"/>
        <v>15257.050428508024</v>
      </c>
      <c r="Y1611" s="276">
        <f t="shared" si="489"/>
        <v>15257.050428505609</v>
      </c>
      <c r="Z1611" s="36">
        <f t="shared" si="502"/>
        <v>30643.767941088387</v>
      </c>
      <c r="AA1611" s="36">
        <f t="shared" si="503"/>
        <v>15386.717512582778</v>
      </c>
      <c r="AB1611" s="38">
        <f t="shared" si="490"/>
        <v>-2.4156179279088974E-9</v>
      </c>
      <c r="AC1611" s="17"/>
      <c r="AD1611" s="17">
        <f t="shared" si="504"/>
        <v>28</v>
      </c>
      <c r="AH1611" s="103"/>
      <c r="AI1611" s="533"/>
    </row>
    <row r="1612" spans="1:35">
      <c r="A1612" s="533"/>
      <c r="C1612" s="67" t="str">
        <f>'Terminated loans'!F802</f>
        <v>E</v>
      </c>
      <c r="D1612" s="19">
        <f>'Terminated loans'!H802</f>
        <v>143029549</v>
      </c>
      <c r="E1612" s="19">
        <f>'Terminated loans'!I802</f>
        <v>98</v>
      </c>
      <c r="F1612" s="19" t="str">
        <f>'Terminated loans'!J802</f>
        <v xml:space="preserve">POINEN N                       </v>
      </c>
      <c r="G1612" s="547" t="str">
        <f t="shared" si="506"/>
        <v>A2</v>
      </c>
      <c r="H1612" s="21">
        <f>'Terminated loans'!L802</f>
        <v>39863</v>
      </c>
      <c r="I1612" s="21">
        <f>IF(B1612="VELS",'Terminated loans'!M802,'Terminated loans'!B802)</f>
        <v>40939</v>
      </c>
      <c r="J1612" s="34">
        <f t="shared" si="494"/>
        <v>35</v>
      </c>
      <c r="K1612" s="34">
        <f t="shared" si="491"/>
        <v>141</v>
      </c>
      <c r="L1612" s="34">
        <f t="shared" si="492"/>
        <v>35</v>
      </c>
      <c r="M1612" s="34">
        <f t="shared" si="493"/>
        <v>35</v>
      </c>
      <c r="N1612" s="52">
        <f t="shared" si="505"/>
        <v>35</v>
      </c>
      <c r="O1612" s="318">
        <f>+'Terminated loans'!S802</f>
        <v>170000</v>
      </c>
      <c r="P1612" s="26">
        <f>+'Terminated loans'!T802</f>
        <v>0.05</v>
      </c>
      <c r="Q1612" s="536">
        <f t="shared" si="507"/>
        <v>0.104</v>
      </c>
      <c r="R1612" s="222">
        <f t="shared" si="495"/>
        <v>5230.0088616519743</v>
      </c>
      <c r="S1612" s="36">
        <f t="shared" si="496"/>
        <v>157311.51281189462</v>
      </c>
      <c r="T1612" s="36">
        <f t="shared" si="497"/>
        <v>12688.487188105384</v>
      </c>
      <c r="U1612" s="36">
        <f t="shared" si="498"/>
        <v>25738.797345922882</v>
      </c>
      <c r="V1612" s="36">
        <f t="shared" si="499"/>
        <v>13050.310157819127</v>
      </c>
      <c r="W1612" s="37">
        <f t="shared" si="500"/>
        <v>12688.487188103754</v>
      </c>
      <c r="X1612" s="36">
        <f t="shared" si="501"/>
        <v>12688.487188105384</v>
      </c>
      <c r="Y1612" s="276">
        <f t="shared" si="489"/>
        <v>12688.487188103754</v>
      </c>
      <c r="Z1612" s="36">
        <f t="shared" si="502"/>
        <v>25738.797345922882</v>
      </c>
      <c r="AA1612" s="36">
        <f t="shared" si="503"/>
        <v>13050.310157819127</v>
      </c>
      <c r="AB1612" s="38">
        <f t="shared" si="490"/>
        <v>-1.6298145055770874E-9</v>
      </c>
      <c r="AC1612" s="17"/>
      <c r="AD1612" s="17">
        <f t="shared" si="504"/>
        <v>35</v>
      </c>
      <c r="AH1612" s="103"/>
      <c r="AI1612" s="533"/>
    </row>
    <row r="1613" spans="1:35">
      <c r="A1613" s="533"/>
      <c r="C1613" s="67" t="str">
        <f>'Terminated loans'!F803</f>
        <v>E</v>
      </c>
      <c r="D1613" s="19">
        <f>'Terminated loans'!H803</f>
        <v>143031799</v>
      </c>
      <c r="E1613" s="19">
        <f>'Terminated loans'!I803</f>
        <v>98</v>
      </c>
      <c r="F1613" s="19" t="str">
        <f>'Terminated loans'!J803</f>
        <v xml:space="preserve">RUMJAN M N                     </v>
      </c>
      <c r="G1613" s="547" t="str">
        <f t="shared" si="506"/>
        <v>A2</v>
      </c>
      <c r="H1613" s="21">
        <f>'Terminated loans'!L803</f>
        <v>39792</v>
      </c>
      <c r="I1613" s="21">
        <f>IF(B1613="VELS",'Terminated loans'!M803,'Terminated loans'!B803)</f>
        <v>40939</v>
      </c>
      <c r="J1613" s="34">
        <f t="shared" si="494"/>
        <v>38</v>
      </c>
      <c r="K1613" s="34">
        <f t="shared" si="491"/>
        <v>144</v>
      </c>
      <c r="L1613" s="34">
        <f t="shared" si="492"/>
        <v>38</v>
      </c>
      <c r="M1613" s="34">
        <f t="shared" si="493"/>
        <v>38</v>
      </c>
      <c r="N1613" s="52">
        <f t="shared" si="505"/>
        <v>38</v>
      </c>
      <c r="O1613" s="318">
        <f>+'Terminated loans'!S803</f>
        <v>108000</v>
      </c>
      <c r="P1613" s="26">
        <f>+'Terminated loans'!T803</f>
        <v>0.05</v>
      </c>
      <c r="Q1613" s="536">
        <f t="shared" si="507"/>
        <v>0.104</v>
      </c>
      <c r="R1613" s="222">
        <f t="shared" si="495"/>
        <v>3078.9449130172807</v>
      </c>
      <c r="S1613" s="36">
        <f t="shared" si="496"/>
        <v>99322.733637139434</v>
      </c>
      <c r="T1613" s="36">
        <f t="shared" si="497"/>
        <v>8677.266362860566</v>
      </c>
      <c r="U1613" s="36">
        <f t="shared" si="498"/>
        <v>17677.173057516178</v>
      </c>
      <c r="V1613" s="36">
        <f t="shared" si="499"/>
        <v>8999.9066946566454</v>
      </c>
      <c r="W1613" s="37">
        <f t="shared" si="500"/>
        <v>8677.2663628595328</v>
      </c>
      <c r="X1613" s="36">
        <f t="shared" si="501"/>
        <v>8677.266362860566</v>
      </c>
      <c r="Y1613" s="276">
        <f t="shared" si="489"/>
        <v>8677.2663628595328</v>
      </c>
      <c r="Z1613" s="36">
        <f t="shared" si="502"/>
        <v>17677.173057516178</v>
      </c>
      <c r="AA1613" s="36">
        <f t="shared" si="503"/>
        <v>8999.9066946566454</v>
      </c>
      <c r="AB1613" s="38">
        <f t="shared" si="490"/>
        <v>-1.0331859812140465E-9</v>
      </c>
      <c r="AC1613" s="17"/>
      <c r="AD1613" s="17">
        <f t="shared" si="504"/>
        <v>38</v>
      </c>
      <c r="AH1613" s="103"/>
      <c r="AI1613" s="533"/>
    </row>
    <row r="1614" spans="1:35">
      <c r="A1614" s="533"/>
      <c r="C1614" s="67" t="str">
        <f>'Terminated loans'!F804</f>
        <v>E</v>
      </c>
      <c r="D1614" s="19">
        <f>'Terminated loans'!H804</f>
        <v>143032418</v>
      </c>
      <c r="E1614" s="19">
        <f>'Terminated loans'!I804</f>
        <v>99</v>
      </c>
      <c r="F1614" s="19" t="str">
        <f>'Terminated loans'!J804</f>
        <v xml:space="preserve">LUTCHMUN-SEECHURN K/P          </v>
      </c>
      <c r="G1614" s="547" t="str">
        <f t="shared" si="506"/>
        <v>A1</v>
      </c>
      <c r="H1614" s="21">
        <f>'Terminated loans'!L804</f>
        <v>39665</v>
      </c>
      <c r="I1614" s="21">
        <f>IF(B1614="VELS",'Terminated loans'!M804,'Terminated loans'!B804)</f>
        <v>40939</v>
      </c>
      <c r="J1614" s="34">
        <f t="shared" si="494"/>
        <v>42</v>
      </c>
      <c r="K1614" s="34">
        <f t="shared" si="491"/>
        <v>148</v>
      </c>
      <c r="L1614" s="34">
        <f t="shared" si="492"/>
        <v>42</v>
      </c>
      <c r="M1614" s="34">
        <f t="shared" si="493"/>
        <v>42</v>
      </c>
      <c r="N1614" s="52">
        <f t="shared" si="505"/>
        <v>42</v>
      </c>
      <c r="O1614" s="318">
        <f>+'Terminated loans'!S804</f>
        <v>1196834</v>
      </c>
      <c r="P1614" s="26">
        <f>+'Terminated loans'!T804</f>
        <v>0.03</v>
      </c>
      <c r="Q1614" s="536">
        <f t="shared" si="507"/>
        <v>8.6499999999999994E-2</v>
      </c>
      <c r="R1614" s="222">
        <f t="shared" si="495"/>
        <v>30053.838636194854</v>
      </c>
      <c r="S1614" s="36">
        <f t="shared" si="496"/>
        <v>1085746.9290114164</v>
      </c>
      <c r="T1614" s="36">
        <f t="shared" si="497"/>
        <v>111087.07098858361</v>
      </c>
      <c r="U1614" s="36">
        <f t="shared" si="498"/>
        <v>176514.29370875494</v>
      </c>
      <c r="V1614" s="36">
        <f t="shared" si="499"/>
        <v>65427.222720183665</v>
      </c>
      <c r="W1614" s="37">
        <f t="shared" si="500"/>
        <v>111087.07098857127</v>
      </c>
      <c r="X1614" s="36">
        <f t="shared" si="501"/>
        <v>111087.07098858361</v>
      </c>
      <c r="Y1614" s="276">
        <f t="shared" si="489"/>
        <v>111087.07098857127</v>
      </c>
      <c r="Z1614" s="36">
        <f t="shared" si="502"/>
        <v>176514.29370875494</v>
      </c>
      <c r="AA1614" s="36">
        <f t="shared" si="503"/>
        <v>65427.222720183665</v>
      </c>
      <c r="AB1614" s="38">
        <f t="shared" si="490"/>
        <v>-1.234002411365509E-8</v>
      </c>
      <c r="AC1614" s="17"/>
      <c r="AD1614" s="17">
        <f t="shared" si="504"/>
        <v>42</v>
      </c>
      <c r="AH1614" s="103"/>
      <c r="AI1614" s="533"/>
    </row>
    <row r="1615" spans="1:35">
      <c r="A1615" s="533"/>
      <c r="C1615" s="67" t="str">
        <f>'Terminated loans'!F805</f>
        <v>E</v>
      </c>
      <c r="D1615" s="19">
        <f>'Terminated loans'!H805</f>
        <v>143033899</v>
      </c>
      <c r="E1615" s="19">
        <f>'Terminated loans'!I805</f>
        <v>99</v>
      </c>
      <c r="F1615" s="19" t="str">
        <f>'Terminated loans'!J805</f>
        <v xml:space="preserve">NARAINEN D C (SL 1409)         </v>
      </c>
      <c r="G1615" s="547" t="str">
        <f t="shared" si="506"/>
        <v>A1</v>
      </c>
      <c r="H1615" s="21">
        <f>'Terminated loans'!L805</f>
        <v>39962</v>
      </c>
      <c r="I1615" s="21">
        <f>IF(B1615="VELS",'Terminated loans'!M805,'Terminated loans'!B805)</f>
        <v>40939</v>
      </c>
      <c r="J1615" s="34">
        <f t="shared" si="494"/>
        <v>32</v>
      </c>
      <c r="K1615" s="34">
        <f t="shared" si="491"/>
        <v>138</v>
      </c>
      <c r="L1615" s="34">
        <f t="shared" si="492"/>
        <v>32</v>
      </c>
      <c r="M1615" s="34">
        <f t="shared" si="493"/>
        <v>32</v>
      </c>
      <c r="N1615" s="52">
        <f t="shared" si="505"/>
        <v>32</v>
      </c>
      <c r="O1615" s="318">
        <f>+'Terminated loans'!S805</f>
        <v>500101</v>
      </c>
      <c r="P1615" s="26">
        <f>+'Terminated loans'!T805</f>
        <v>0.03</v>
      </c>
      <c r="Q1615" s="536">
        <f t="shared" si="507"/>
        <v>8.6499999999999994E-2</v>
      </c>
      <c r="R1615" s="222">
        <f t="shared" si="495"/>
        <v>16281.133295424721</v>
      </c>
      <c r="S1615" s="36">
        <f t="shared" si="496"/>
        <v>463789.11944200331</v>
      </c>
      <c r="T1615" s="36">
        <f t="shared" si="497"/>
        <v>36311.880557996687</v>
      </c>
      <c r="U1615" s="36">
        <f t="shared" si="498"/>
        <v>57207.146011582634</v>
      </c>
      <c r="V1615" s="36">
        <f t="shared" si="499"/>
        <v>20895.26545359107</v>
      </c>
      <c r="W1615" s="37">
        <f t="shared" si="500"/>
        <v>36311.880557991564</v>
      </c>
      <c r="X1615" s="36">
        <f t="shared" si="501"/>
        <v>36311.880557996687</v>
      </c>
      <c r="Y1615" s="276">
        <f t="shared" si="489"/>
        <v>36311.880557991564</v>
      </c>
      <c r="Z1615" s="36">
        <f t="shared" si="502"/>
        <v>57207.146011582634</v>
      </c>
      <c r="AA1615" s="36">
        <f t="shared" si="503"/>
        <v>20895.26545359107</v>
      </c>
      <c r="AB1615" s="38">
        <f t="shared" si="490"/>
        <v>-5.1222741603851318E-9</v>
      </c>
      <c r="AC1615" s="17"/>
      <c r="AD1615" s="17">
        <f t="shared" si="504"/>
        <v>32</v>
      </c>
      <c r="AH1615" s="103"/>
      <c r="AI1615" s="533"/>
    </row>
    <row r="1616" spans="1:35">
      <c r="A1616" s="533"/>
      <c r="C1616" s="67" t="str">
        <f>'Terminated loans'!F806</f>
        <v>E</v>
      </c>
      <c r="D1616" s="19">
        <f>'Terminated loans'!H806</f>
        <v>143035549</v>
      </c>
      <c r="E1616" s="19">
        <f>'Terminated loans'!I806</f>
        <v>99</v>
      </c>
      <c r="F1616" s="19" t="str">
        <f>'Terminated loans'!J806</f>
        <v xml:space="preserve">NARAINEN D C/M C (SL1038)      </v>
      </c>
      <c r="G1616" s="547" t="str">
        <f t="shared" si="506"/>
        <v>A1</v>
      </c>
      <c r="H1616" s="21">
        <f>'Terminated loans'!L806</f>
        <v>39703</v>
      </c>
      <c r="I1616" s="21">
        <f>IF(B1616="VELS",'Terminated loans'!M806,'Terminated loans'!B806)</f>
        <v>40939</v>
      </c>
      <c r="J1616" s="34">
        <f t="shared" si="494"/>
        <v>41</v>
      </c>
      <c r="K1616" s="34">
        <f t="shared" si="491"/>
        <v>147</v>
      </c>
      <c r="L1616" s="34">
        <f t="shared" si="492"/>
        <v>41</v>
      </c>
      <c r="M1616" s="34">
        <f t="shared" si="493"/>
        <v>41</v>
      </c>
      <c r="N1616" s="52">
        <f t="shared" si="505"/>
        <v>41</v>
      </c>
      <c r="O1616" s="318">
        <f>+'Terminated loans'!S806</f>
        <v>3695722</v>
      </c>
      <c r="P1616" s="26">
        <f>+'Terminated loans'!T806</f>
        <v>0.03</v>
      </c>
      <c r="Q1616" s="536">
        <f t="shared" si="507"/>
        <v>8.6499999999999994E-2</v>
      </c>
      <c r="R1616" s="222">
        <f t="shared" si="495"/>
        <v>94950.647852600669</v>
      </c>
      <c r="S1616" s="36">
        <f t="shared" si="496"/>
        <v>3360032.2502963976</v>
      </c>
      <c r="T1616" s="36">
        <f t="shared" si="497"/>
        <v>335689.7497036024</v>
      </c>
      <c r="U1616" s="36">
        <f t="shared" si="498"/>
        <v>532944.31166019058</v>
      </c>
      <c r="V1616" s="36">
        <f t="shared" si="499"/>
        <v>197254.56195662729</v>
      </c>
      <c r="W1616" s="37">
        <f t="shared" si="500"/>
        <v>335689.74970356328</v>
      </c>
      <c r="X1616" s="36">
        <f t="shared" si="501"/>
        <v>335689.7497036024</v>
      </c>
      <c r="Y1616" s="276">
        <f t="shared" si="489"/>
        <v>335689.74970356328</v>
      </c>
      <c r="Z1616" s="36">
        <f t="shared" si="502"/>
        <v>532944.31166019058</v>
      </c>
      <c r="AA1616" s="36">
        <f t="shared" si="503"/>
        <v>197254.56195662729</v>
      </c>
      <c r="AB1616" s="38">
        <f t="shared" si="490"/>
        <v>-3.9115548133850098E-8</v>
      </c>
      <c r="AC1616" s="17"/>
      <c r="AD1616" s="17">
        <f t="shared" si="504"/>
        <v>41</v>
      </c>
      <c r="AH1616" s="103"/>
      <c r="AI1616" s="533"/>
    </row>
    <row r="1617" spans="1:35">
      <c r="A1617" s="533"/>
      <c r="C1617" s="67" t="str">
        <f>'Terminated loans'!F807</f>
        <v>E</v>
      </c>
      <c r="D1617" s="19">
        <f>'Terminated loans'!H807</f>
        <v>143035743</v>
      </c>
      <c r="E1617" s="19">
        <f>'Terminated loans'!I807</f>
        <v>99</v>
      </c>
      <c r="F1617" s="19" t="str">
        <f>'Terminated loans'!J807</f>
        <v xml:space="preserve">RAJCOOMAR-BOOLUCK(SL1551)      </v>
      </c>
      <c r="G1617" s="547" t="str">
        <f t="shared" si="506"/>
        <v>A1</v>
      </c>
      <c r="H1617" s="21">
        <f>'Terminated loans'!L807</f>
        <v>40009</v>
      </c>
      <c r="I1617" s="21">
        <f>IF(B1617="VELS",'Terminated loans'!M807,'Terminated loans'!B807)</f>
        <v>40939</v>
      </c>
      <c r="J1617" s="34">
        <f t="shared" si="494"/>
        <v>31</v>
      </c>
      <c r="K1617" s="34">
        <f t="shared" si="491"/>
        <v>137</v>
      </c>
      <c r="L1617" s="34">
        <f t="shared" si="492"/>
        <v>31</v>
      </c>
      <c r="M1617" s="34">
        <f t="shared" si="493"/>
        <v>31</v>
      </c>
      <c r="N1617" s="52">
        <f t="shared" si="505"/>
        <v>31</v>
      </c>
      <c r="O1617" s="318">
        <f>+'Terminated loans'!S807</f>
        <v>249805</v>
      </c>
      <c r="P1617" s="26">
        <f>+'Terminated loans'!T807</f>
        <v>0.03</v>
      </c>
      <c r="Q1617" s="536">
        <f t="shared" si="507"/>
        <v>8.6499999999999994E-2</v>
      </c>
      <c r="R1617" s="222">
        <f t="shared" si="495"/>
        <v>8384.5785214163952</v>
      </c>
      <c r="S1617" s="36">
        <f t="shared" si="496"/>
        <v>232182.65308276805</v>
      </c>
      <c r="T1617" s="36">
        <f t="shared" si="497"/>
        <v>17622.346917231946</v>
      </c>
      <c r="U1617" s="36">
        <f t="shared" si="498"/>
        <v>27739.281081137597</v>
      </c>
      <c r="V1617" s="36">
        <f t="shared" si="499"/>
        <v>10116.934163908241</v>
      </c>
      <c r="W1617" s="37">
        <f t="shared" si="500"/>
        <v>17622.346917229355</v>
      </c>
      <c r="X1617" s="36">
        <f t="shared" si="501"/>
        <v>17622.346917231946</v>
      </c>
      <c r="Y1617" s="276">
        <f t="shared" si="489"/>
        <v>17622.346917229355</v>
      </c>
      <c r="Z1617" s="36">
        <f t="shared" si="502"/>
        <v>27739.281081137597</v>
      </c>
      <c r="AA1617" s="36">
        <f t="shared" si="503"/>
        <v>10116.934163908241</v>
      </c>
      <c r="AB1617" s="38">
        <f t="shared" si="490"/>
        <v>-2.5902409106492996E-9</v>
      </c>
      <c r="AC1617" s="17"/>
      <c r="AD1617" s="17">
        <f t="shared" si="504"/>
        <v>31</v>
      </c>
      <c r="AH1617" s="103"/>
      <c r="AI1617" s="533"/>
    </row>
    <row r="1618" spans="1:35">
      <c r="A1618" s="533"/>
      <c r="C1618" s="67" t="str">
        <f>'Terminated loans'!F808</f>
        <v>E</v>
      </c>
      <c r="D1618" s="19">
        <f>'Terminated loans'!H808</f>
        <v>143037924</v>
      </c>
      <c r="E1618" s="19">
        <f>'Terminated loans'!I808</f>
        <v>98</v>
      </c>
      <c r="F1618" s="19" t="str">
        <f>'Terminated loans'!J808</f>
        <v xml:space="preserve">WOOMCHURN KEESOONY R J         </v>
      </c>
      <c r="G1618" s="547" t="str">
        <f t="shared" si="506"/>
        <v>A2</v>
      </c>
      <c r="H1618" s="21">
        <f>'Terminated loans'!L808</f>
        <v>40011</v>
      </c>
      <c r="I1618" s="21">
        <f>IF(B1618="VELS",'Terminated loans'!M808,'Terminated loans'!B808)</f>
        <v>40939</v>
      </c>
      <c r="J1618" s="34">
        <f t="shared" si="494"/>
        <v>31</v>
      </c>
      <c r="K1618" s="34">
        <f t="shared" si="491"/>
        <v>137</v>
      </c>
      <c r="L1618" s="34">
        <f t="shared" si="492"/>
        <v>31</v>
      </c>
      <c r="M1618" s="34">
        <f t="shared" si="493"/>
        <v>31</v>
      </c>
      <c r="N1618" s="52">
        <f t="shared" si="505"/>
        <v>31</v>
      </c>
      <c r="O1618" s="318">
        <f>+'Terminated loans'!S808</f>
        <v>152197</v>
      </c>
      <c r="P1618" s="26">
        <f>+'Terminated loans'!T808</f>
        <v>0.05</v>
      </c>
      <c r="Q1618" s="536">
        <f t="shared" si="507"/>
        <v>0.104</v>
      </c>
      <c r="R1618" s="222">
        <f t="shared" si="495"/>
        <v>5243.6888313651289</v>
      </c>
      <c r="S1618" s="36">
        <f t="shared" si="496"/>
        <v>142013.20390032904</v>
      </c>
      <c r="T1618" s="36">
        <f t="shared" si="497"/>
        <v>10183.796099670959</v>
      </c>
      <c r="U1618" s="36">
        <f t="shared" si="498"/>
        <v>20541.149871988484</v>
      </c>
      <c r="V1618" s="36">
        <f t="shared" si="499"/>
        <v>10357.35377231898</v>
      </c>
      <c r="W1618" s="37">
        <f t="shared" si="500"/>
        <v>10183.796099669504</v>
      </c>
      <c r="X1618" s="36">
        <f t="shared" si="501"/>
        <v>10183.796099670959</v>
      </c>
      <c r="Y1618" s="276">
        <f t="shared" si="489"/>
        <v>10183.796099669504</v>
      </c>
      <c r="Z1618" s="36">
        <f t="shared" si="502"/>
        <v>20541.149871988484</v>
      </c>
      <c r="AA1618" s="36">
        <f t="shared" si="503"/>
        <v>10357.35377231898</v>
      </c>
      <c r="AB1618" s="38">
        <f t="shared" si="490"/>
        <v>-1.4551915228366852E-9</v>
      </c>
      <c r="AC1618" s="17"/>
      <c r="AD1618" s="17">
        <f t="shared" si="504"/>
        <v>31</v>
      </c>
      <c r="AH1618" s="103"/>
      <c r="AI1618" s="533"/>
    </row>
    <row r="1619" spans="1:35">
      <c r="A1619" s="533"/>
      <c r="C1619" s="67" t="str">
        <f>'Terminated loans'!F809</f>
        <v>E</v>
      </c>
      <c r="D1619" s="19">
        <f>'Terminated loans'!H809</f>
        <v>143123510</v>
      </c>
      <c r="E1619" s="19">
        <f>'Terminated loans'!I809</f>
        <v>99</v>
      </c>
      <c r="F1619" s="19" t="str">
        <f>'Terminated loans'!J809</f>
        <v xml:space="preserve">ASERIGADU H B R(SL1989)        </v>
      </c>
      <c r="G1619" s="547" t="str">
        <f t="shared" si="506"/>
        <v>A1</v>
      </c>
      <c r="H1619" s="21">
        <f>'Terminated loans'!L809</f>
        <v>40351</v>
      </c>
      <c r="I1619" s="21">
        <f>IF(B1619="VELS",'Terminated loans'!M809,'Terminated loans'!B809)</f>
        <v>40939</v>
      </c>
      <c r="J1619" s="34">
        <f t="shared" si="494"/>
        <v>19</v>
      </c>
      <c r="K1619" s="34">
        <f t="shared" si="491"/>
        <v>125</v>
      </c>
      <c r="L1619" s="34">
        <f t="shared" si="492"/>
        <v>19</v>
      </c>
      <c r="M1619" s="34">
        <f t="shared" si="493"/>
        <v>19</v>
      </c>
      <c r="N1619" s="52">
        <f t="shared" si="505"/>
        <v>19</v>
      </c>
      <c r="O1619" s="318">
        <f>+'Terminated loans'!S809</f>
        <v>1552686</v>
      </c>
      <c r="P1619" s="26">
        <f>+'Terminated loans'!T809</f>
        <v>0.03</v>
      </c>
      <c r="Q1619" s="536">
        <f t="shared" si="507"/>
        <v>8.6499999999999994E-2</v>
      </c>
      <c r="R1619" s="222">
        <f t="shared" si="495"/>
        <v>83778.626546487372</v>
      </c>
      <c r="S1619" s="36">
        <f t="shared" si="496"/>
        <v>1482619.6347159806</v>
      </c>
      <c r="T1619" s="36">
        <f t="shared" si="497"/>
        <v>70066.365284019383</v>
      </c>
      <c r="U1619" s="36">
        <f t="shared" si="498"/>
        <v>109174.26966726291</v>
      </c>
      <c r="V1619" s="36">
        <f t="shared" si="499"/>
        <v>39107.904383259825</v>
      </c>
      <c r="W1619" s="37">
        <f t="shared" si="500"/>
        <v>70066.365284003085</v>
      </c>
      <c r="X1619" s="36">
        <f t="shared" si="501"/>
        <v>70066.365284019383</v>
      </c>
      <c r="Y1619" s="276">
        <f t="shared" si="489"/>
        <v>70066.365284003085</v>
      </c>
      <c r="Z1619" s="36">
        <f t="shared" si="502"/>
        <v>109174.26966726291</v>
      </c>
      <c r="AA1619" s="36">
        <f t="shared" si="503"/>
        <v>39107.904383259825</v>
      </c>
      <c r="AB1619" s="38">
        <f t="shared" si="490"/>
        <v>-1.6298145055770874E-8</v>
      </c>
      <c r="AC1619" s="17"/>
      <c r="AD1619" s="17">
        <f t="shared" si="504"/>
        <v>19</v>
      </c>
      <c r="AH1619" s="103"/>
      <c r="AI1619" s="533"/>
    </row>
    <row r="1620" spans="1:35">
      <c r="A1620" s="533"/>
      <c r="C1620" s="67" t="str">
        <f>'Terminated loans'!F810</f>
        <v>E</v>
      </c>
      <c r="D1620" s="19">
        <f>'Terminated loans'!H810</f>
        <v>143124797</v>
      </c>
      <c r="E1620" s="19">
        <f>'Terminated loans'!I810</f>
        <v>99</v>
      </c>
      <c r="F1620" s="19" t="str">
        <f>'Terminated loans'!J810</f>
        <v xml:space="preserve">SUSTY P (SL 1998)              </v>
      </c>
      <c r="G1620" s="547" t="str">
        <f t="shared" si="506"/>
        <v>A1</v>
      </c>
      <c r="H1620" s="21">
        <f>'Terminated loans'!L810</f>
        <v>40330</v>
      </c>
      <c r="I1620" s="21">
        <f>IF(B1620="VELS",'Terminated loans'!M810,'Terminated loans'!B810)</f>
        <v>40939</v>
      </c>
      <c r="J1620" s="34">
        <f t="shared" si="494"/>
        <v>20</v>
      </c>
      <c r="K1620" s="34">
        <f t="shared" si="491"/>
        <v>126</v>
      </c>
      <c r="L1620" s="34">
        <f t="shared" si="492"/>
        <v>20</v>
      </c>
      <c r="M1620" s="34">
        <f t="shared" si="493"/>
        <v>20</v>
      </c>
      <c r="N1620" s="52">
        <f t="shared" si="505"/>
        <v>20</v>
      </c>
      <c r="O1620" s="318">
        <f>+'Terminated loans'!S810</f>
        <v>500151</v>
      </c>
      <c r="P1620" s="26">
        <f>+'Terminated loans'!T810</f>
        <v>0.03</v>
      </c>
      <c r="Q1620" s="536">
        <f t="shared" si="507"/>
        <v>8.6499999999999994E-2</v>
      </c>
      <c r="R1620" s="222">
        <f t="shared" si="495"/>
        <v>25669.188367435538</v>
      </c>
      <c r="S1620" s="36">
        <f t="shared" si="496"/>
        <v>476498.76863671839</v>
      </c>
      <c r="T1620" s="36">
        <f t="shared" si="497"/>
        <v>23652.231363281608</v>
      </c>
      <c r="U1620" s="36">
        <f t="shared" si="498"/>
        <v>36884.998711987049</v>
      </c>
      <c r="V1620" s="36">
        <f t="shared" si="499"/>
        <v>13232.767348710739</v>
      </c>
      <c r="W1620" s="37">
        <f t="shared" si="500"/>
        <v>23652.231363276311</v>
      </c>
      <c r="X1620" s="36">
        <f t="shared" si="501"/>
        <v>23652.231363281608</v>
      </c>
      <c r="Y1620" s="276">
        <f t="shared" si="489"/>
        <v>23652.231363276311</v>
      </c>
      <c r="Z1620" s="36">
        <f t="shared" si="502"/>
        <v>36884.998711987049</v>
      </c>
      <c r="AA1620" s="36">
        <f t="shared" si="503"/>
        <v>13232.767348710739</v>
      </c>
      <c r="AB1620" s="38">
        <f t="shared" si="490"/>
        <v>-5.2968971431255341E-9</v>
      </c>
      <c r="AC1620" s="17"/>
      <c r="AD1620" s="17">
        <f t="shared" si="504"/>
        <v>20</v>
      </c>
      <c r="AH1620" s="103"/>
      <c r="AI1620" s="533"/>
    </row>
    <row r="1621" spans="1:35">
      <c r="A1621" s="533"/>
      <c r="C1621" s="67" t="str">
        <f>'Terminated loans'!F811</f>
        <v>E</v>
      </c>
      <c r="D1621" s="19">
        <f>'Terminated loans'!H811</f>
        <v>143134695</v>
      </c>
      <c r="E1621" s="19">
        <f>'Terminated loans'!I811</f>
        <v>99</v>
      </c>
      <c r="F1621" s="19" t="str">
        <f>'Terminated loans'!J811</f>
        <v xml:space="preserve">RAYNAL J M V N(SL 2023)        </v>
      </c>
      <c r="G1621" s="547" t="str">
        <f t="shared" si="506"/>
        <v>A1</v>
      </c>
      <c r="H1621" s="21">
        <f>'Terminated loans'!L811</f>
        <v>40305</v>
      </c>
      <c r="I1621" s="21">
        <f>IF(B1621="VELS",'Terminated loans'!M811,'Terminated loans'!B811)</f>
        <v>40939</v>
      </c>
      <c r="J1621" s="34">
        <f t="shared" si="494"/>
        <v>21</v>
      </c>
      <c r="K1621" s="34">
        <f t="shared" si="491"/>
        <v>127</v>
      </c>
      <c r="L1621" s="34">
        <f t="shared" si="492"/>
        <v>21</v>
      </c>
      <c r="M1621" s="34">
        <f t="shared" si="493"/>
        <v>21</v>
      </c>
      <c r="N1621" s="52">
        <f t="shared" si="505"/>
        <v>21</v>
      </c>
      <c r="O1621" s="318">
        <f>+'Terminated loans'!S811</f>
        <v>400110</v>
      </c>
      <c r="P1621" s="26">
        <f>+'Terminated loans'!T811</f>
        <v>0.03</v>
      </c>
      <c r="Q1621" s="536">
        <f t="shared" si="507"/>
        <v>8.6499999999999994E-2</v>
      </c>
      <c r="R1621" s="222">
        <f t="shared" si="495"/>
        <v>19581.171345011295</v>
      </c>
      <c r="S1621" s="36">
        <f t="shared" si="496"/>
        <v>380326.17673900764</v>
      </c>
      <c r="T1621" s="36">
        <f t="shared" si="497"/>
        <v>19783.823260992358</v>
      </c>
      <c r="U1621" s="36">
        <f t="shared" si="498"/>
        <v>30878.421506224782</v>
      </c>
      <c r="V1621" s="36">
        <f t="shared" si="499"/>
        <v>11094.598245237139</v>
      </c>
      <c r="W1621" s="37">
        <f t="shared" si="500"/>
        <v>19783.823260987643</v>
      </c>
      <c r="X1621" s="36">
        <f t="shared" si="501"/>
        <v>19783.823260992358</v>
      </c>
      <c r="Y1621" s="276">
        <f t="shared" si="489"/>
        <v>19783.823260987643</v>
      </c>
      <c r="Z1621" s="36">
        <f t="shared" si="502"/>
        <v>30878.421506224782</v>
      </c>
      <c r="AA1621" s="36">
        <f t="shared" si="503"/>
        <v>11094.598245237139</v>
      </c>
      <c r="AB1621" s="38">
        <f t="shared" si="490"/>
        <v>-4.71482053399086E-9</v>
      </c>
      <c r="AC1621" s="17"/>
      <c r="AD1621" s="17">
        <f t="shared" si="504"/>
        <v>21</v>
      </c>
      <c r="AH1621" s="103"/>
      <c r="AI1621" s="533"/>
    </row>
    <row r="1622" spans="1:35">
      <c r="A1622" s="533"/>
      <c r="C1622" s="67" t="str">
        <f>'Terminated loans'!F812</f>
        <v>N</v>
      </c>
      <c r="D1622" s="19">
        <f>'Terminated loans'!H812</f>
        <v>143990338</v>
      </c>
      <c r="E1622" s="19">
        <f>'Terminated loans'!I812</f>
        <v>97</v>
      </c>
      <c r="F1622" s="19" t="str">
        <f>'Terminated loans'!J812</f>
        <v xml:space="preserve">COLLAPPEN J                    </v>
      </c>
      <c r="G1622" s="547" t="str">
        <f t="shared" si="506"/>
        <v>A2</v>
      </c>
      <c r="H1622" s="21">
        <f>'Terminated loans'!L812</f>
        <v>40207</v>
      </c>
      <c r="I1622" s="21">
        <f>IF(B1622="VELS",'Terminated loans'!M812,'Terminated loans'!B812)</f>
        <v>40931</v>
      </c>
      <c r="J1622" s="34">
        <f t="shared" si="494"/>
        <v>24</v>
      </c>
      <c r="K1622" s="34">
        <f t="shared" si="491"/>
        <v>130</v>
      </c>
      <c r="L1622" s="34">
        <f t="shared" si="492"/>
        <v>24</v>
      </c>
      <c r="M1622" s="34">
        <f t="shared" si="493"/>
        <v>24</v>
      </c>
      <c r="N1622" s="52">
        <f t="shared" si="505"/>
        <v>24</v>
      </c>
      <c r="O1622" s="318">
        <f>+'Terminated loans'!S812</f>
        <v>17000</v>
      </c>
      <c r="P1622" s="26">
        <f>+'Terminated loans'!T812</f>
        <v>0</v>
      </c>
      <c r="Q1622" s="536">
        <f t="shared" si="507"/>
        <v>0.104</v>
      </c>
      <c r="R1622" s="222">
        <f t="shared" si="495"/>
        <v>708.33333333333337</v>
      </c>
      <c r="S1622" s="36">
        <f t="shared" si="496"/>
        <v>15288.947564597323</v>
      </c>
      <c r="T1622" s="36">
        <f t="shared" si="497"/>
        <v>1711.0524354026766</v>
      </c>
      <c r="U1622" s="36">
        <f t="shared" si="498"/>
        <v>1711.0524354025147</v>
      </c>
      <c r="V1622" s="36">
        <f t="shared" si="499"/>
        <v>0</v>
      </c>
      <c r="W1622" s="37">
        <f t="shared" si="500"/>
        <v>1711.0524354025147</v>
      </c>
      <c r="X1622" s="36">
        <f t="shared" si="501"/>
        <v>1711.0524354026766</v>
      </c>
      <c r="Y1622" s="276">
        <f t="shared" si="489"/>
        <v>1711.0524354025147</v>
      </c>
      <c r="Z1622" s="36">
        <f t="shared" si="502"/>
        <v>1711.0524354025147</v>
      </c>
      <c r="AA1622" s="36">
        <f t="shared" si="503"/>
        <v>0</v>
      </c>
      <c r="AB1622" s="38">
        <f t="shared" si="490"/>
        <v>-1.6189005691558123E-10</v>
      </c>
      <c r="AC1622" s="17"/>
      <c r="AD1622" s="17">
        <f t="shared" si="504"/>
        <v>24</v>
      </c>
      <c r="AH1622" s="103"/>
      <c r="AI1622" s="533"/>
    </row>
    <row r="1623" spans="1:35">
      <c r="A1623" s="533"/>
      <c r="C1623" s="67" t="str">
        <f>'Terminated loans'!F813</f>
        <v>N</v>
      </c>
      <c r="D1623" s="19">
        <f>'Terminated loans'!H813</f>
        <v>143990370</v>
      </c>
      <c r="E1623" s="19">
        <f>'Terminated loans'!I813</f>
        <v>98</v>
      </c>
      <c r="F1623" s="19" t="str">
        <f>'Terminated loans'!J813</f>
        <v xml:space="preserve">MUDHOO B N                     </v>
      </c>
      <c r="G1623" s="547" t="str">
        <f t="shared" si="506"/>
        <v>A2</v>
      </c>
      <c r="H1623" s="21">
        <f>'Terminated loans'!L813</f>
        <v>40220</v>
      </c>
      <c r="I1623" s="21">
        <f>IF(B1623="VELS",'Terminated loans'!M813,'Terminated loans'!B813)</f>
        <v>40931</v>
      </c>
      <c r="J1623" s="34">
        <f t="shared" si="494"/>
        <v>23</v>
      </c>
      <c r="K1623" s="34">
        <f t="shared" si="491"/>
        <v>130</v>
      </c>
      <c r="L1623" s="34">
        <f t="shared" si="492"/>
        <v>23</v>
      </c>
      <c r="M1623" s="34">
        <f t="shared" si="493"/>
        <v>23</v>
      </c>
      <c r="N1623" s="52">
        <f t="shared" si="505"/>
        <v>23</v>
      </c>
      <c r="O1623" s="318">
        <f>+'Terminated loans'!S813</f>
        <v>96216</v>
      </c>
      <c r="P1623" s="26">
        <f>+'Terminated loans'!T813</f>
        <v>0.05</v>
      </c>
      <c r="Q1623" s="536">
        <f t="shared" si="507"/>
        <v>0.104</v>
      </c>
      <c r="R1623" s="222">
        <f t="shared" si="495"/>
        <v>4395.6580189963852</v>
      </c>
      <c r="S1623" s="36">
        <f t="shared" si="496"/>
        <v>91304.240570220194</v>
      </c>
      <c r="T1623" s="36">
        <f t="shared" si="497"/>
        <v>4911.7594297798059</v>
      </c>
      <c r="U1623" s="36">
        <f t="shared" si="498"/>
        <v>9795.8938666956674</v>
      </c>
      <c r="V1623" s="36">
        <f t="shared" si="499"/>
        <v>4884.1344369168655</v>
      </c>
      <c r="W1623" s="37">
        <f t="shared" si="500"/>
        <v>4911.7594297788019</v>
      </c>
      <c r="X1623" s="36">
        <f t="shared" si="501"/>
        <v>4911.7594297798059</v>
      </c>
      <c r="Y1623" s="276">
        <f t="shared" si="489"/>
        <v>4911.7594297788019</v>
      </c>
      <c r="Z1623" s="36">
        <f t="shared" si="502"/>
        <v>9795.8938666956674</v>
      </c>
      <c r="AA1623" s="36">
        <f t="shared" si="503"/>
        <v>4884.1344369168655</v>
      </c>
      <c r="AB1623" s="38">
        <f t="shared" si="490"/>
        <v>-1.0040821507573128E-9</v>
      </c>
      <c r="AC1623" s="17"/>
      <c r="AD1623" s="17">
        <f t="shared" si="504"/>
        <v>23</v>
      </c>
      <c r="AH1623" s="103"/>
      <c r="AI1623" s="533"/>
    </row>
    <row r="1624" spans="1:35">
      <c r="A1624" s="533"/>
      <c r="C1624" s="67" t="str">
        <f>'Terminated loans'!F814</f>
        <v>N</v>
      </c>
      <c r="D1624" s="19">
        <f>'Terminated loans'!H814</f>
        <v>143990494</v>
      </c>
      <c r="E1624" s="19">
        <f>'Terminated loans'!I814</f>
        <v>98</v>
      </c>
      <c r="F1624" s="19" t="str">
        <f>'Terminated loans'!J814</f>
        <v xml:space="preserve">LEBON M F                      </v>
      </c>
      <c r="G1624" s="547" t="str">
        <f t="shared" si="506"/>
        <v>A2</v>
      </c>
      <c r="H1624" s="21">
        <f>'Terminated loans'!L814</f>
        <v>40214</v>
      </c>
      <c r="I1624" s="21">
        <f>IF(B1624="VELS",'Terminated loans'!M814,'Terminated loans'!B814)</f>
        <v>40931</v>
      </c>
      <c r="J1624" s="34">
        <f t="shared" si="494"/>
        <v>24</v>
      </c>
      <c r="K1624" s="34">
        <f t="shared" si="491"/>
        <v>130</v>
      </c>
      <c r="L1624" s="34">
        <f t="shared" si="492"/>
        <v>24</v>
      </c>
      <c r="M1624" s="34">
        <f t="shared" si="493"/>
        <v>24</v>
      </c>
      <c r="N1624" s="52">
        <f t="shared" si="505"/>
        <v>24</v>
      </c>
      <c r="O1624" s="318">
        <f>+'Terminated loans'!S814</f>
        <v>28889</v>
      </c>
      <c r="P1624" s="26">
        <f>+'Terminated loans'!T814</f>
        <v>0.05</v>
      </c>
      <c r="Q1624" s="536">
        <f t="shared" si="507"/>
        <v>0.104</v>
      </c>
      <c r="R1624" s="222">
        <f t="shared" si="495"/>
        <v>1267.4005780275033</v>
      </c>
      <c r="S1624" s="36">
        <f t="shared" si="496"/>
        <v>27356.076678780479</v>
      </c>
      <c r="T1624" s="36">
        <f t="shared" si="497"/>
        <v>1532.9233212195213</v>
      </c>
      <c r="U1624" s="36">
        <f t="shared" si="498"/>
        <v>3061.5371938793105</v>
      </c>
      <c r="V1624" s="36">
        <f t="shared" si="499"/>
        <v>1528.6138726600839</v>
      </c>
      <c r="W1624" s="37">
        <f t="shared" si="500"/>
        <v>1532.9233212192266</v>
      </c>
      <c r="X1624" s="36">
        <f t="shared" si="501"/>
        <v>1532.9233212195213</v>
      </c>
      <c r="Y1624" s="276">
        <f t="shared" si="489"/>
        <v>1532.9233212192266</v>
      </c>
      <c r="Z1624" s="36">
        <f t="shared" si="502"/>
        <v>3061.5371938793105</v>
      </c>
      <c r="AA1624" s="36">
        <f t="shared" si="503"/>
        <v>1528.6138726600839</v>
      </c>
      <c r="AB1624" s="38">
        <f t="shared" si="490"/>
        <v>-2.9467628337442875E-10</v>
      </c>
      <c r="AC1624" s="17"/>
      <c r="AD1624" s="17">
        <f t="shared" si="504"/>
        <v>24</v>
      </c>
      <c r="AH1624" s="103"/>
      <c r="AI1624" s="533"/>
    </row>
    <row r="1625" spans="1:35">
      <c r="A1625" s="533"/>
      <c r="C1625" s="67" t="str">
        <f>'Terminated loans'!F815</f>
        <v>E</v>
      </c>
      <c r="D1625" s="19">
        <f>'Terminated loans'!H815</f>
        <v>143991156</v>
      </c>
      <c r="E1625" s="19">
        <f>'Terminated loans'!I815</f>
        <v>98</v>
      </c>
      <c r="F1625" s="19" t="str">
        <f>'Terminated loans'!J815</f>
        <v xml:space="preserve">SEWBALLUCK K                   </v>
      </c>
      <c r="G1625" s="547" t="str">
        <f t="shared" si="506"/>
        <v>A2</v>
      </c>
      <c r="H1625" s="21">
        <f>'Terminated loans'!L815</f>
        <v>40247</v>
      </c>
      <c r="I1625" s="21">
        <f>IF(B1625="VELS",'Terminated loans'!M815,'Terminated loans'!B815)</f>
        <v>40939</v>
      </c>
      <c r="J1625" s="34">
        <f t="shared" si="494"/>
        <v>23</v>
      </c>
      <c r="K1625" s="34">
        <f t="shared" si="491"/>
        <v>129</v>
      </c>
      <c r="L1625" s="34">
        <f t="shared" si="492"/>
        <v>23</v>
      </c>
      <c r="M1625" s="34">
        <f t="shared" si="493"/>
        <v>23</v>
      </c>
      <c r="N1625" s="52">
        <f t="shared" si="505"/>
        <v>23</v>
      </c>
      <c r="O1625" s="318">
        <f>+'Terminated loans'!S815</f>
        <v>83971</v>
      </c>
      <c r="P1625" s="26">
        <f>+'Terminated loans'!T815</f>
        <v>0.05</v>
      </c>
      <c r="Q1625" s="536">
        <f t="shared" si="507"/>
        <v>0.104</v>
      </c>
      <c r="R1625" s="222">
        <f t="shared" si="495"/>
        <v>3836.2413685161036</v>
      </c>
      <c r="S1625" s="36">
        <f t="shared" si="496"/>
        <v>79684.339246299569</v>
      </c>
      <c r="T1625" s="36">
        <f t="shared" si="497"/>
        <v>4286.6607537004311</v>
      </c>
      <c r="U1625" s="36">
        <f t="shared" si="498"/>
        <v>8549.2122295699519</v>
      </c>
      <c r="V1625" s="36">
        <f t="shared" si="499"/>
        <v>4262.5514758703939</v>
      </c>
      <c r="W1625" s="37">
        <f t="shared" si="500"/>
        <v>4286.660753699558</v>
      </c>
      <c r="X1625" s="36">
        <f t="shared" si="501"/>
        <v>4286.6607537004311</v>
      </c>
      <c r="Y1625" s="276">
        <f t="shared" ref="Y1625:Y1688" si="508">W1625</f>
        <v>4286.660753699558</v>
      </c>
      <c r="Z1625" s="36">
        <f t="shared" si="502"/>
        <v>8549.2122295699519</v>
      </c>
      <c r="AA1625" s="36">
        <f t="shared" si="503"/>
        <v>4262.5514758703939</v>
      </c>
      <c r="AB1625" s="38">
        <f t="shared" si="490"/>
        <v>-8.7311491370201111E-10</v>
      </c>
      <c r="AC1625" s="17"/>
      <c r="AD1625" s="17">
        <f t="shared" si="504"/>
        <v>23</v>
      </c>
      <c r="AH1625" s="103"/>
      <c r="AI1625" s="533"/>
    </row>
    <row r="1626" spans="1:35">
      <c r="A1626" s="533"/>
      <c r="C1626" s="67" t="str">
        <f>'Terminated loans'!F816</f>
        <v>E</v>
      </c>
      <c r="D1626" s="19">
        <f>'Terminated loans'!H816</f>
        <v>143993132</v>
      </c>
      <c r="E1626" s="19">
        <f>'Terminated loans'!I816</f>
        <v>98</v>
      </c>
      <c r="F1626" s="19" t="str">
        <f>'Terminated loans'!J816</f>
        <v xml:space="preserve">LALSING R R                    </v>
      </c>
      <c r="G1626" s="547" t="str">
        <f t="shared" si="506"/>
        <v>A2</v>
      </c>
      <c r="H1626" s="21">
        <f>'Terminated loans'!L816</f>
        <v>40451</v>
      </c>
      <c r="I1626" s="21">
        <f>IF(B1626="VELS",'Terminated loans'!M816,'Terminated loans'!B816)</f>
        <v>40939</v>
      </c>
      <c r="J1626" s="34">
        <f t="shared" si="494"/>
        <v>16</v>
      </c>
      <c r="K1626" s="34">
        <f t="shared" si="491"/>
        <v>122</v>
      </c>
      <c r="L1626" s="34">
        <f t="shared" si="492"/>
        <v>16</v>
      </c>
      <c r="M1626" s="34">
        <f t="shared" si="493"/>
        <v>16</v>
      </c>
      <c r="N1626" s="52">
        <f t="shared" si="505"/>
        <v>16</v>
      </c>
      <c r="O1626" s="318">
        <f>+'Terminated loans'!S816</f>
        <v>198735</v>
      </c>
      <c r="P1626" s="26">
        <f>+'Terminated loans'!T816</f>
        <v>0.05</v>
      </c>
      <c r="Q1626" s="536">
        <f t="shared" si="507"/>
        <v>0.104</v>
      </c>
      <c r="R1626" s="222">
        <f t="shared" si="495"/>
        <v>12865.418221451559</v>
      </c>
      <c r="S1626" s="36">
        <f t="shared" si="496"/>
        <v>191439.81293090913</v>
      </c>
      <c r="T1626" s="36">
        <f t="shared" si="497"/>
        <v>7295.187069090869</v>
      </c>
      <c r="U1626" s="36">
        <f t="shared" si="498"/>
        <v>14406.878612313885</v>
      </c>
      <c r="V1626" s="36">
        <f t="shared" si="499"/>
        <v>7111.691543224937</v>
      </c>
      <c r="W1626" s="37">
        <f t="shared" si="500"/>
        <v>7295.1870690889482</v>
      </c>
      <c r="X1626" s="36">
        <f t="shared" si="501"/>
        <v>7295.187069090869</v>
      </c>
      <c r="Y1626" s="276">
        <f t="shared" si="508"/>
        <v>7295.1870690889482</v>
      </c>
      <c r="Z1626" s="36">
        <f t="shared" si="502"/>
        <v>14406.878612313885</v>
      </c>
      <c r="AA1626" s="36">
        <f t="shared" si="503"/>
        <v>7111.691543224937</v>
      </c>
      <c r="AB1626" s="38">
        <f t="shared" si="490"/>
        <v>-1.9208528101444244E-9</v>
      </c>
      <c r="AC1626" s="17"/>
      <c r="AD1626" s="17">
        <f t="shared" si="504"/>
        <v>16</v>
      </c>
      <c r="AH1626" s="103"/>
      <c r="AI1626" s="533"/>
    </row>
    <row r="1627" spans="1:35">
      <c r="A1627" s="533"/>
      <c r="C1627" s="67" t="str">
        <f>'Terminated loans'!F817</f>
        <v>E</v>
      </c>
      <c r="D1627" s="19">
        <f>'Terminated loans'!H817</f>
        <v>143993191</v>
      </c>
      <c r="E1627" s="19">
        <f>'Terminated loans'!I817</f>
        <v>98</v>
      </c>
      <c r="F1627" s="19" t="str">
        <f>'Terminated loans'!J817</f>
        <v xml:space="preserve">MOHUN A B S                    </v>
      </c>
      <c r="G1627" s="547" t="str">
        <f t="shared" si="506"/>
        <v>B2</v>
      </c>
      <c r="H1627" s="21">
        <f>'Terminated loans'!L817</f>
        <v>40491</v>
      </c>
      <c r="I1627" s="21">
        <f>IF(B1627="VELS",'Terminated loans'!M817,'Terminated loans'!B817)</f>
        <v>40939</v>
      </c>
      <c r="J1627" s="34">
        <f t="shared" si="494"/>
        <v>15</v>
      </c>
      <c r="K1627" s="34">
        <f t="shared" si="491"/>
        <v>121</v>
      </c>
      <c r="L1627" s="34">
        <f t="shared" si="492"/>
        <v>15</v>
      </c>
      <c r="M1627" s="34">
        <f t="shared" si="493"/>
        <v>15</v>
      </c>
      <c r="N1627" s="52">
        <f t="shared" si="505"/>
        <v>15</v>
      </c>
      <c r="O1627" s="318">
        <f>+'Terminated loans'!S817</f>
        <v>204679</v>
      </c>
      <c r="P1627" s="26">
        <f>+'Terminated loans'!T817</f>
        <v>0.05</v>
      </c>
      <c r="Q1627" s="536">
        <f t="shared" si="507"/>
        <v>9.4E-2</v>
      </c>
      <c r="R1627" s="222">
        <f t="shared" si="495"/>
        <v>14104.521491549682</v>
      </c>
      <c r="S1627" s="36">
        <f t="shared" si="496"/>
        <v>198877.94763678737</v>
      </c>
      <c r="T1627" s="36">
        <f t="shared" si="497"/>
        <v>5801.0523632126278</v>
      </c>
      <c r="U1627" s="36">
        <f t="shared" si="498"/>
        <v>12689.874736458703</v>
      </c>
      <c r="V1627" s="36">
        <f t="shared" si="499"/>
        <v>6888.8223732452025</v>
      </c>
      <c r="W1627" s="37">
        <f t="shared" si="500"/>
        <v>5801.0523632135009</v>
      </c>
      <c r="X1627" s="36">
        <f t="shared" si="501"/>
        <v>5801.0523632126278</v>
      </c>
      <c r="Y1627" s="276">
        <f t="shared" si="508"/>
        <v>5801.0523632135009</v>
      </c>
      <c r="Z1627" s="36">
        <f t="shared" si="502"/>
        <v>12689.874736458703</v>
      </c>
      <c r="AA1627" s="36">
        <f t="shared" si="503"/>
        <v>6888.8223732452025</v>
      </c>
      <c r="AB1627" s="38">
        <f t="shared" si="490"/>
        <v>8.7311491370201111E-10</v>
      </c>
      <c r="AC1627" s="17"/>
      <c r="AD1627" s="17">
        <f t="shared" si="504"/>
        <v>15</v>
      </c>
      <c r="AH1627" s="103"/>
      <c r="AI1627" s="533"/>
    </row>
    <row r="1628" spans="1:35">
      <c r="A1628" s="533"/>
      <c r="C1628" s="67" t="str">
        <f>'Terminated loans'!F818</f>
        <v>E</v>
      </c>
      <c r="D1628" s="19">
        <f>'Terminated loans'!H818</f>
        <v>141997106</v>
      </c>
      <c r="E1628" s="19">
        <f>'Terminated loans'!I818</f>
        <v>98</v>
      </c>
      <c r="F1628" s="19" t="str">
        <f>'Terminated loans'!J818</f>
        <v xml:space="preserve">THERANCE-GUNGARAM M I C        </v>
      </c>
      <c r="G1628" s="547" t="str">
        <f t="shared" si="506"/>
        <v>B2</v>
      </c>
      <c r="H1628" s="21">
        <f>'Terminated loans'!L818</f>
        <v>40498</v>
      </c>
      <c r="I1628" s="21">
        <f>IF(B1628="VELS",'Terminated loans'!M818,'Terminated loans'!B818)</f>
        <v>40939</v>
      </c>
      <c r="J1628" s="34">
        <f t="shared" si="494"/>
        <v>14</v>
      </c>
      <c r="K1628" s="34">
        <f t="shared" si="491"/>
        <v>121</v>
      </c>
      <c r="L1628" s="34">
        <f t="shared" si="492"/>
        <v>14</v>
      </c>
      <c r="M1628" s="34">
        <f t="shared" si="493"/>
        <v>14</v>
      </c>
      <c r="N1628" s="52">
        <f t="shared" si="505"/>
        <v>14</v>
      </c>
      <c r="O1628" s="318">
        <f>+'Terminated loans'!S818</f>
        <v>201007</v>
      </c>
      <c r="P1628" s="26">
        <f>+'Terminated loans'!T818</f>
        <v>0.05</v>
      </c>
      <c r="Q1628" s="536">
        <f t="shared" si="507"/>
        <v>9.4E-2</v>
      </c>
      <c r="R1628" s="222">
        <f t="shared" si="495"/>
        <v>14810.361101998893</v>
      </c>
      <c r="S1628" s="36">
        <f t="shared" si="496"/>
        <v>195655.97384066021</v>
      </c>
      <c r="T1628" s="36">
        <f t="shared" si="497"/>
        <v>5351.0261593397881</v>
      </c>
      <c r="U1628" s="36">
        <f t="shared" si="498"/>
        <v>11689.08158732517</v>
      </c>
      <c r="V1628" s="36">
        <f t="shared" si="499"/>
        <v>6338.0554279845092</v>
      </c>
      <c r="W1628" s="37">
        <f t="shared" si="500"/>
        <v>5351.0261593406613</v>
      </c>
      <c r="X1628" s="36">
        <f t="shared" si="501"/>
        <v>5351.0261593397881</v>
      </c>
      <c r="Y1628" s="276">
        <f t="shared" si="508"/>
        <v>5351.0261593406613</v>
      </c>
      <c r="Z1628" s="36">
        <f t="shared" si="502"/>
        <v>11689.08158732517</v>
      </c>
      <c r="AA1628" s="36">
        <f t="shared" si="503"/>
        <v>6338.0554279845092</v>
      </c>
      <c r="AB1628" s="38">
        <f t="shared" si="490"/>
        <v>8.7311491370201111E-10</v>
      </c>
      <c r="AC1628" s="17"/>
      <c r="AD1628" s="17">
        <f t="shared" si="504"/>
        <v>14</v>
      </c>
      <c r="AH1628" s="103"/>
      <c r="AI1628" s="533"/>
    </row>
    <row r="1629" spans="1:35">
      <c r="A1629" s="533"/>
      <c r="C1629" s="67" t="str">
        <f>'Terminated loans'!F819</f>
        <v>E</v>
      </c>
      <c r="D1629" s="19">
        <f>'Terminated loans'!H819</f>
        <v>143126374</v>
      </c>
      <c r="E1629" s="19">
        <f>'Terminated loans'!I819</f>
        <v>99</v>
      </c>
      <c r="F1629" s="19" t="str">
        <f>'Terminated loans'!J819</f>
        <v xml:space="preserve">COOLEN JEETUN R (SL 2325)      </v>
      </c>
      <c r="G1629" s="547" t="str">
        <f t="shared" si="506"/>
        <v>B1</v>
      </c>
      <c r="H1629" s="21">
        <f>'Terminated loans'!L819</f>
        <v>40550</v>
      </c>
      <c r="I1629" s="21">
        <f>IF(B1629="VELS",'Terminated loans'!M819,'Terminated loans'!B819)</f>
        <v>40939</v>
      </c>
      <c r="J1629" s="34">
        <f t="shared" si="494"/>
        <v>13</v>
      </c>
      <c r="K1629" s="34">
        <f t="shared" si="491"/>
        <v>119</v>
      </c>
      <c r="L1629" s="34">
        <f t="shared" si="492"/>
        <v>13</v>
      </c>
      <c r="M1629" s="34">
        <f t="shared" si="493"/>
        <v>13</v>
      </c>
      <c r="N1629" s="52">
        <f t="shared" si="505"/>
        <v>13</v>
      </c>
      <c r="O1629" s="318">
        <f>+'Terminated loans'!S819</f>
        <v>1872136</v>
      </c>
      <c r="P1629" s="26">
        <f>+'Terminated loans'!T819</f>
        <v>0.03</v>
      </c>
      <c r="Q1629" s="536">
        <f t="shared" si="507"/>
        <v>7.6499999999999999E-2</v>
      </c>
      <c r="R1629" s="222">
        <f t="shared" si="495"/>
        <v>146543.2295835265</v>
      </c>
      <c r="S1629" s="36">
        <f t="shared" si="496"/>
        <v>1822690.7650018032</v>
      </c>
      <c r="T1629" s="36">
        <f t="shared" si="497"/>
        <v>49445.234998196829</v>
      </c>
      <c r="U1629" s="36">
        <f t="shared" si="498"/>
        <v>82371.219584048726</v>
      </c>
      <c r="V1629" s="36">
        <f t="shared" si="499"/>
        <v>32925.984585844446</v>
      </c>
      <c r="W1629" s="37">
        <f t="shared" si="500"/>
        <v>49445.23499820428</v>
      </c>
      <c r="X1629" s="36">
        <f t="shared" si="501"/>
        <v>49445.234998196829</v>
      </c>
      <c r="Y1629" s="276">
        <f t="shared" si="508"/>
        <v>49445.23499820428</v>
      </c>
      <c r="Z1629" s="36">
        <f t="shared" si="502"/>
        <v>82371.219584048726</v>
      </c>
      <c r="AA1629" s="36">
        <f t="shared" si="503"/>
        <v>32925.984585844446</v>
      </c>
      <c r="AB1629" s="38">
        <f t="shared" si="490"/>
        <v>7.4505805969238281E-9</v>
      </c>
      <c r="AC1629" s="17"/>
      <c r="AD1629" s="17">
        <f t="shared" si="504"/>
        <v>13</v>
      </c>
      <c r="AH1629" s="103"/>
      <c r="AI1629" s="533"/>
    </row>
    <row r="1630" spans="1:35">
      <c r="A1630" s="533"/>
      <c r="C1630" s="67" t="str">
        <f>'Terminated loans'!F820</f>
        <v>E</v>
      </c>
      <c r="D1630" s="19">
        <f>'Terminated loans'!H820</f>
        <v>143993388</v>
      </c>
      <c r="E1630" s="19">
        <f>'Terminated loans'!I820</f>
        <v>98</v>
      </c>
      <c r="F1630" s="19" t="str">
        <f>'Terminated loans'!J820</f>
        <v xml:space="preserve">MANIKUM N                      </v>
      </c>
      <c r="G1630" s="547" t="str">
        <f t="shared" si="506"/>
        <v>B2</v>
      </c>
      <c r="H1630" s="21">
        <f>'Terminated loans'!L820</f>
        <v>40562</v>
      </c>
      <c r="I1630" s="21">
        <f>IF(B1630="VELS",'Terminated loans'!M820,'Terminated loans'!B820)</f>
        <v>40939</v>
      </c>
      <c r="J1630" s="34">
        <f t="shared" si="494"/>
        <v>12</v>
      </c>
      <c r="K1630" s="34">
        <f t="shared" si="491"/>
        <v>118</v>
      </c>
      <c r="L1630" s="34">
        <f t="shared" si="492"/>
        <v>12</v>
      </c>
      <c r="M1630" s="34">
        <f t="shared" si="493"/>
        <v>12</v>
      </c>
      <c r="N1630" s="52">
        <f t="shared" si="505"/>
        <v>12</v>
      </c>
      <c r="O1630" s="318">
        <f>+'Terminated loans'!S820</f>
        <v>190007</v>
      </c>
      <c r="P1630" s="26">
        <f>+'Terminated loans'!T820</f>
        <v>0.05</v>
      </c>
      <c r="Q1630" s="536">
        <f t="shared" si="507"/>
        <v>9.4E-2</v>
      </c>
      <c r="R1630" s="222">
        <f t="shared" si="495"/>
        <v>16266.020792181274</v>
      </c>
      <c r="S1630" s="36">
        <f t="shared" si="496"/>
        <v>185606.60910619338</v>
      </c>
      <c r="T1630" s="36">
        <f t="shared" si="497"/>
        <v>4400.3908938066161</v>
      </c>
      <c r="U1630" s="36">
        <f t="shared" si="498"/>
        <v>9585.6403999827162</v>
      </c>
      <c r="V1630" s="36">
        <f t="shared" si="499"/>
        <v>5185.2495061753143</v>
      </c>
      <c r="W1630" s="37">
        <f t="shared" si="500"/>
        <v>4400.3908938074019</v>
      </c>
      <c r="X1630" s="36">
        <f t="shared" si="501"/>
        <v>4400.3908938066161</v>
      </c>
      <c r="Y1630" s="276">
        <f t="shared" si="508"/>
        <v>4400.3908938074019</v>
      </c>
      <c r="Z1630" s="36">
        <f t="shared" si="502"/>
        <v>9585.6403999827162</v>
      </c>
      <c r="AA1630" s="36">
        <f t="shared" si="503"/>
        <v>5185.2495061753143</v>
      </c>
      <c r="AB1630" s="38">
        <f t="shared" si="490"/>
        <v>7.8580342233181E-10</v>
      </c>
      <c r="AC1630" s="17"/>
      <c r="AD1630" s="17">
        <f t="shared" si="504"/>
        <v>12</v>
      </c>
      <c r="AH1630" s="103"/>
      <c r="AI1630" s="533"/>
    </row>
    <row r="1631" spans="1:35">
      <c r="A1631" s="533"/>
      <c r="C1631" s="67" t="str">
        <f>'Terminated loans'!F821</f>
        <v>E</v>
      </c>
      <c r="D1631" s="19">
        <f>'Terminated loans'!H821</f>
        <v>143994171</v>
      </c>
      <c r="E1631" s="19">
        <f>'Terminated loans'!I821</f>
        <v>98</v>
      </c>
      <c r="F1631" s="19" t="str">
        <f>'Terminated loans'!J821</f>
        <v xml:space="preserve">SHEIK MAHOMOD M N              </v>
      </c>
      <c r="G1631" s="547" t="str">
        <f t="shared" si="506"/>
        <v>B2</v>
      </c>
      <c r="H1631" s="21">
        <f>'Terminated loans'!L821</f>
        <v>40641</v>
      </c>
      <c r="I1631" s="21">
        <f>IF(B1631="VELS",'Terminated loans'!M821,'Terminated loans'!B821)</f>
        <v>40939</v>
      </c>
      <c r="J1631" s="34">
        <f t="shared" si="494"/>
        <v>10</v>
      </c>
      <c r="K1631" s="34">
        <f t="shared" si="491"/>
        <v>116</v>
      </c>
      <c r="L1631" s="34">
        <f t="shared" si="492"/>
        <v>10</v>
      </c>
      <c r="M1631" s="34">
        <f t="shared" si="493"/>
        <v>10</v>
      </c>
      <c r="N1631" s="52">
        <f t="shared" si="505"/>
        <v>10</v>
      </c>
      <c r="O1631" s="318">
        <f>+'Terminated loans'!S821</f>
        <v>198419</v>
      </c>
      <c r="P1631" s="26">
        <f>+'Terminated loans'!T821</f>
        <v>0.05</v>
      </c>
      <c r="Q1631" s="536">
        <f t="shared" si="507"/>
        <v>9.4E-2</v>
      </c>
      <c r="R1631" s="222">
        <f t="shared" si="495"/>
        <v>20299.446160290394</v>
      </c>
      <c r="S1631" s="36">
        <f t="shared" si="496"/>
        <v>194515.98848720986</v>
      </c>
      <c r="T1631" s="36">
        <f t="shared" si="497"/>
        <v>3903.0115127901372</v>
      </c>
      <c r="U1631" s="36">
        <f t="shared" si="498"/>
        <v>8478.4731156949128</v>
      </c>
      <c r="V1631" s="36">
        <f t="shared" si="499"/>
        <v>4575.4616029039316</v>
      </c>
      <c r="W1631" s="37">
        <f t="shared" si="500"/>
        <v>3903.0115127909812</v>
      </c>
      <c r="X1631" s="36">
        <f t="shared" si="501"/>
        <v>3903.0115127901372</v>
      </c>
      <c r="Y1631" s="276">
        <f t="shared" si="508"/>
        <v>3903.0115127909812</v>
      </c>
      <c r="Z1631" s="36">
        <f t="shared" si="502"/>
        <v>8478.4731156949128</v>
      </c>
      <c r="AA1631" s="36">
        <f t="shared" si="503"/>
        <v>4575.4616029039316</v>
      </c>
      <c r="AB1631" s="38">
        <f t="shared" si="490"/>
        <v>8.440110832452774E-10</v>
      </c>
      <c r="AC1631" s="17"/>
      <c r="AD1631" s="17">
        <f t="shared" si="504"/>
        <v>10</v>
      </c>
      <c r="AH1631" s="103"/>
      <c r="AI1631" s="533"/>
    </row>
    <row r="1632" spans="1:35">
      <c r="A1632" s="533"/>
      <c r="C1632" s="67" t="str">
        <f>'Terminated loans'!F822</f>
        <v>E</v>
      </c>
      <c r="D1632" s="19">
        <f>'Terminated loans'!H822</f>
        <v>143989984</v>
      </c>
      <c r="E1632" s="19">
        <f>'Terminated loans'!I822</f>
        <v>99</v>
      </c>
      <c r="F1632" s="19" t="str">
        <f>'Terminated loans'!J822</f>
        <v xml:space="preserve">JEEBODH I (SL 2408)            </v>
      </c>
      <c r="G1632" s="547" t="str">
        <f t="shared" si="506"/>
        <v>C1</v>
      </c>
      <c r="H1632" s="21">
        <f>'Terminated loans'!L822</f>
        <v>40653</v>
      </c>
      <c r="I1632" s="21">
        <f>IF(B1632="VELS",'Terminated loans'!M822,'Terminated loans'!B822)</f>
        <v>40939</v>
      </c>
      <c r="J1632" s="34">
        <f t="shared" si="494"/>
        <v>9</v>
      </c>
      <c r="K1632" s="34">
        <f t="shared" si="491"/>
        <v>115</v>
      </c>
      <c r="L1632" s="34">
        <f t="shared" si="492"/>
        <v>9</v>
      </c>
      <c r="M1632" s="34">
        <f t="shared" si="493"/>
        <v>9</v>
      </c>
      <c r="N1632" s="52">
        <f t="shared" si="505"/>
        <v>9</v>
      </c>
      <c r="O1632" s="318">
        <f>+'Terminated loans'!S822</f>
        <v>3451073</v>
      </c>
      <c r="P1632" s="26">
        <f>+'Terminated loans'!T822</f>
        <v>0.03</v>
      </c>
      <c r="Q1632" s="536">
        <f t="shared" si="507"/>
        <v>8.1500000000000003E-2</v>
      </c>
      <c r="R1632" s="222">
        <f t="shared" si="495"/>
        <v>388261.66961559124</v>
      </c>
      <c r="S1632" s="36">
        <f t="shared" si="496"/>
        <v>3378588.4168935786</v>
      </c>
      <c r="T1632" s="36">
        <f t="shared" si="497"/>
        <v>72484.5831064214</v>
      </c>
      <c r="U1632" s="36">
        <f t="shared" si="498"/>
        <v>115766.60964680091</v>
      </c>
      <c r="V1632" s="36">
        <f t="shared" si="499"/>
        <v>43282.026540321764</v>
      </c>
      <c r="W1632" s="37">
        <f t="shared" si="500"/>
        <v>72484.583106479142</v>
      </c>
      <c r="X1632" s="36">
        <f t="shared" si="501"/>
        <v>72484.5831064214</v>
      </c>
      <c r="Y1632" s="276">
        <f t="shared" si="508"/>
        <v>72484.583106479142</v>
      </c>
      <c r="Z1632" s="36">
        <f t="shared" si="502"/>
        <v>115766.60964680091</v>
      </c>
      <c r="AA1632" s="36">
        <f t="shared" si="503"/>
        <v>43282.026540321764</v>
      </c>
      <c r="AB1632" s="38">
        <f t="shared" si="490"/>
        <v>5.7741999626159668E-8</v>
      </c>
      <c r="AC1632" s="17"/>
      <c r="AD1632" s="17">
        <f t="shared" si="504"/>
        <v>9</v>
      </c>
      <c r="AH1632" s="103"/>
      <c r="AI1632" s="533"/>
    </row>
    <row r="1633" spans="1:35">
      <c r="A1633" s="533"/>
      <c r="C1633" s="67" t="str">
        <f>'Terminated loans'!F823</f>
        <v>E</v>
      </c>
      <c r="D1633" s="19">
        <f>'Terminated loans'!H823</f>
        <v>143995194</v>
      </c>
      <c r="E1633" s="19">
        <f>'Terminated loans'!I823</f>
        <v>98</v>
      </c>
      <c r="F1633" s="19" t="str">
        <f>'Terminated loans'!J823</f>
        <v xml:space="preserve">RAMRUCHA J                     </v>
      </c>
      <c r="G1633" s="547" t="str">
        <f t="shared" si="506"/>
        <v>C2</v>
      </c>
      <c r="H1633" s="21">
        <f>'Terminated loans'!L823</f>
        <v>40689</v>
      </c>
      <c r="I1633" s="21">
        <f>IF(B1633="VELS",'Terminated loans'!M823,'Terminated loans'!B823)</f>
        <v>40939</v>
      </c>
      <c r="J1633" s="34">
        <f t="shared" si="494"/>
        <v>8</v>
      </c>
      <c r="K1633" s="34">
        <f t="shared" si="491"/>
        <v>114</v>
      </c>
      <c r="L1633" s="34">
        <f t="shared" si="492"/>
        <v>8</v>
      </c>
      <c r="M1633" s="34">
        <f t="shared" si="493"/>
        <v>8</v>
      </c>
      <c r="N1633" s="52">
        <f t="shared" si="505"/>
        <v>8</v>
      </c>
      <c r="O1633" s="318">
        <f>+'Terminated loans'!S823</f>
        <v>380405</v>
      </c>
      <c r="P1633" s="26">
        <f>+'Terminated loans'!T823</f>
        <v>0.05</v>
      </c>
      <c r="Q1633" s="536">
        <f t="shared" si="507"/>
        <v>9.9000000000000005E-2</v>
      </c>
      <c r="R1633" s="222">
        <f t="shared" si="495"/>
        <v>48446.524174836552</v>
      </c>
      <c r="S1633" s="36">
        <f t="shared" si="496"/>
        <v>373570.46017839806</v>
      </c>
      <c r="T1633" s="36">
        <f t="shared" si="497"/>
        <v>6834.5398216019385</v>
      </c>
      <c r="U1633" s="36">
        <f t="shared" si="498"/>
        <v>14001.733220299706</v>
      </c>
      <c r="V1633" s="36">
        <f t="shared" si="499"/>
        <v>7167.1933986923541</v>
      </c>
      <c r="W1633" s="37">
        <f t="shared" si="500"/>
        <v>6834.5398216073518</v>
      </c>
      <c r="X1633" s="36">
        <f t="shared" si="501"/>
        <v>6834.5398216019385</v>
      </c>
      <c r="Y1633" s="276">
        <f t="shared" si="508"/>
        <v>6834.5398216073518</v>
      </c>
      <c r="Z1633" s="36">
        <f t="shared" si="502"/>
        <v>14001.733220299706</v>
      </c>
      <c r="AA1633" s="36">
        <f t="shared" si="503"/>
        <v>7167.1933986923541</v>
      </c>
      <c r="AB1633" s="38">
        <f t="shared" si="490"/>
        <v>5.4133124649524689E-9</v>
      </c>
      <c r="AC1633" s="17"/>
      <c r="AD1633" s="17">
        <f t="shared" si="504"/>
        <v>8</v>
      </c>
      <c r="AH1633" s="103"/>
      <c r="AI1633" s="533"/>
    </row>
    <row r="1634" spans="1:35">
      <c r="A1634" s="533"/>
      <c r="C1634" s="67" t="str">
        <f>'Terminated loans'!F824</f>
        <v>E</v>
      </c>
      <c r="D1634" s="19">
        <f>'Terminated loans'!H824</f>
        <v>143995674</v>
      </c>
      <c r="E1634" s="19">
        <f>'Terminated loans'!I824</f>
        <v>98</v>
      </c>
      <c r="F1634" s="19" t="str">
        <f>'Terminated loans'!J824</f>
        <v xml:space="preserve">LAFLEUR J B L                  </v>
      </c>
      <c r="G1634" s="547" t="str">
        <f t="shared" si="506"/>
        <v>C2</v>
      </c>
      <c r="H1634" s="21">
        <f>'Terminated loans'!L824</f>
        <v>40681</v>
      </c>
      <c r="I1634" s="21">
        <f>IF(B1634="VELS",'Terminated loans'!M824,'Terminated loans'!B824)</f>
        <v>40939</v>
      </c>
      <c r="J1634" s="34">
        <f t="shared" si="494"/>
        <v>8</v>
      </c>
      <c r="K1634" s="34">
        <f t="shared" si="491"/>
        <v>115</v>
      </c>
      <c r="L1634" s="34">
        <f t="shared" si="492"/>
        <v>8</v>
      </c>
      <c r="M1634" s="34">
        <f t="shared" si="493"/>
        <v>8</v>
      </c>
      <c r="N1634" s="52">
        <f t="shared" si="505"/>
        <v>8</v>
      </c>
      <c r="O1634" s="318">
        <f>+'Terminated loans'!S824</f>
        <v>120210</v>
      </c>
      <c r="P1634" s="26">
        <f>+'Terminated loans'!T824</f>
        <v>0.05</v>
      </c>
      <c r="Q1634" s="536">
        <f t="shared" si="507"/>
        <v>9.9000000000000005E-2</v>
      </c>
      <c r="R1634" s="222">
        <f t="shared" si="495"/>
        <v>15309.358896589427</v>
      </c>
      <c r="S1634" s="36">
        <f t="shared" si="496"/>
        <v>118050.24912407887</v>
      </c>
      <c r="T1634" s="36">
        <f t="shared" si="497"/>
        <v>2159.7508759211341</v>
      </c>
      <c r="U1634" s="36">
        <f t="shared" si="498"/>
        <v>4424.6220486382372</v>
      </c>
      <c r="V1634" s="36">
        <f t="shared" si="499"/>
        <v>2264.8711727154296</v>
      </c>
      <c r="W1634" s="37">
        <f t="shared" si="500"/>
        <v>2159.7508759228076</v>
      </c>
      <c r="X1634" s="36">
        <f t="shared" si="501"/>
        <v>2159.7508759211341</v>
      </c>
      <c r="Y1634" s="276">
        <f t="shared" si="508"/>
        <v>2159.7508759228076</v>
      </c>
      <c r="Z1634" s="36">
        <f t="shared" si="502"/>
        <v>4424.6220486382372</v>
      </c>
      <c r="AA1634" s="36">
        <f t="shared" si="503"/>
        <v>2264.8711727154296</v>
      </c>
      <c r="AB1634" s="38">
        <f t="shared" si="490"/>
        <v>1.673470251262188E-9</v>
      </c>
      <c r="AC1634" s="17"/>
      <c r="AD1634" s="17">
        <f t="shared" si="504"/>
        <v>8</v>
      </c>
      <c r="AH1634" s="103"/>
      <c r="AI1634" s="533"/>
    </row>
    <row r="1635" spans="1:35">
      <c r="A1635" s="533"/>
      <c r="C1635" s="67" t="str">
        <f>'Terminated loans'!F825</f>
        <v>E</v>
      </c>
      <c r="D1635" s="19">
        <f>'Terminated loans'!H825</f>
        <v>143994805</v>
      </c>
      <c r="E1635" s="19">
        <f>'Terminated loans'!I825</f>
        <v>98</v>
      </c>
      <c r="F1635" s="19" t="str">
        <f>'Terminated loans'!J825</f>
        <v xml:space="preserve">SAUMTALLY M A                  </v>
      </c>
      <c r="G1635" s="547" t="str">
        <f t="shared" si="506"/>
        <v>C2</v>
      </c>
      <c r="H1635" s="21">
        <f>'Terminated loans'!L825</f>
        <v>40732</v>
      </c>
      <c r="I1635" s="21">
        <f>IF(B1635="VELS",'Terminated loans'!M825,'Terminated loans'!B825)</f>
        <v>40939</v>
      </c>
      <c r="J1635" s="34">
        <f t="shared" si="494"/>
        <v>7</v>
      </c>
      <c r="K1635" s="34">
        <f t="shared" si="491"/>
        <v>113</v>
      </c>
      <c r="L1635" s="34">
        <f t="shared" si="492"/>
        <v>7</v>
      </c>
      <c r="M1635" s="34">
        <f t="shared" si="493"/>
        <v>7</v>
      </c>
      <c r="N1635" s="52">
        <f t="shared" si="505"/>
        <v>7</v>
      </c>
      <c r="O1635" s="318">
        <f>+'Terminated loans'!S825</f>
        <v>215819</v>
      </c>
      <c r="P1635" s="26">
        <f>+'Terminated loans'!T825</f>
        <v>0.05</v>
      </c>
      <c r="Q1635" s="536">
        <f t="shared" si="507"/>
        <v>9.9000000000000005E-2</v>
      </c>
      <c r="R1635" s="222">
        <f t="shared" si="495"/>
        <v>31347.277058722699</v>
      </c>
      <c r="S1635" s="36">
        <f t="shared" si="496"/>
        <v>212365.30821293136</v>
      </c>
      <c r="T1635" s="36">
        <f t="shared" si="497"/>
        <v>3453.6917870686448</v>
      </c>
      <c r="U1635" s="36">
        <f t="shared" si="498"/>
        <v>7065.6311981299368</v>
      </c>
      <c r="V1635" s="36">
        <f t="shared" si="499"/>
        <v>3611.9394110588764</v>
      </c>
      <c r="W1635" s="37">
        <f t="shared" si="500"/>
        <v>3453.6917870710604</v>
      </c>
      <c r="X1635" s="36">
        <f t="shared" si="501"/>
        <v>3453.6917870686448</v>
      </c>
      <c r="Y1635" s="276">
        <f t="shared" si="508"/>
        <v>3453.6917870710604</v>
      </c>
      <c r="Z1635" s="36">
        <f t="shared" si="502"/>
        <v>7065.6311981299368</v>
      </c>
      <c r="AA1635" s="36">
        <f t="shared" si="503"/>
        <v>3611.9394110588764</v>
      </c>
      <c r="AB1635" s="38">
        <f t="shared" si="490"/>
        <v>2.4156179279088974E-9</v>
      </c>
      <c r="AC1635" s="17"/>
      <c r="AD1635" s="17">
        <f t="shared" si="504"/>
        <v>7</v>
      </c>
      <c r="AH1635" s="103"/>
      <c r="AI1635" s="533"/>
    </row>
    <row r="1636" spans="1:35">
      <c r="A1636" s="533"/>
      <c r="C1636" s="67" t="str">
        <f>'Terminated loans'!F826</f>
        <v>E</v>
      </c>
      <c r="D1636" s="19">
        <f>'Terminated loans'!H826</f>
        <v>141062670</v>
      </c>
      <c r="E1636" s="19">
        <f>'Terminated loans'!I826</f>
        <v>98</v>
      </c>
      <c r="F1636" s="19" t="str">
        <f>'Terminated loans'!J826</f>
        <v xml:space="preserve">JOOTUN A                       </v>
      </c>
      <c r="G1636" s="547" t="str">
        <f t="shared" si="506"/>
        <v>A2</v>
      </c>
      <c r="H1636" s="21">
        <f>'Terminated loans'!L826</f>
        <v>39661</v>
      </c>
      <c r="I1636" s="21">
        <f>IF(B1636="VELS",'Terminated loans'!M826,'Terminated loans'!B826)</f>
        <v>40968</v>
      </c>
      <c r="J1636" s="34">
        <f t="shared" si="494"/>
        <v>43</v>
      </c>
      <c r="K1636" s="34">
        <f t="shared" si="491"/>
        <v>148</v>
      </c>
      <c r="L1636" s="34">
        <f t="shared" si="492"/>
        <v>43</v>
      </c>
      <c r="M1636" s="34">
        <f t="shared" si="493"/>
        <v>43</v>
      </c>
      <c r="N1636" s="52">
        <f t="shared" si="505"/>
        <v>43</v>
      </c>
      <c r="O1636" s="318">
        <f>+'Terminated loans'!S826</f>
        <v>425001</v>
      </c>
      <c r="P1636" s="26">
        <f>+'Terminated loans'!T826</f>
        <v>0.05</v>
      </c>
      <c r="Q1636" s="536">
        <f t="shared" si="507"/>
        <v>0.104</v>
      </c>
      <c r="R1636" s="222">
        <f t="shared" si="495"/>
        <v>10816.110410997711</v>
      </c>
      <c r="S1636" s="36">
        <f t="shared" si="496"/>
        <v>386881.68163887912</v>
      </c>
      <c r="T1636" s="36">
        <f t="shared" si="497"/>
        <v>38119.318361120881</v>
      </c>
      <c r="U1636" s="36">
        <f t="shared" si="498"/>
        <v>78211.066034018644</v>
      </c>
      <c r="V1636" s="36">
        <f t="shared" si="499"/>
        <v>40091.747672901663</v>
      </c>
      <c r="W1636" s="37">
        <f t="shared" si="500"/>
        <v>38119.318361116981</v>
      </c>
      <c r="X1636" s="36">
        <f t="shared" si="501"/>
        <v>38119.318361120881</v>
      </c>
      <c r="Y1636" s="276">
        <f t="shared" si="508"/>
        <v>38119.318361116981</v>
      </c>
      <c r="Z1636" s="36">
        <f t="shared" si="502"/>
        <v>78211.066034018644</v>
      </c>
      <c r="AA1636" s="36">
        <f t="shared" si="503"/>
        <v>40091.747672901663</v>
      </c>
      <c r="AB1636" s="38">
        <f t="shared" si="490"/>
        <v>-3.8999132812023163E-9</v>
      </c>
      <c r="AC1636" s="17"/>
      <c r="AD1636" s="17">
        <f t="shared" si="504"/>
        <v>43</v>
      </c>
      <c r="AH1636" s="103"/>
      <c r="AI1636" s="533"/>
    </row>
    <row r="1637" spans="1:35">
      <c r="A1637" s="533"/>
      <c r="C1637" s="67" t="str">
        <f>'Terminated loans'!F827</f>
        <v>E</v>
      </c>
      <c r="D1637" s="19">
        <f>'Terminated loans'!H827</f>
        <v>141080768</v>
      </c>
      <c r="E1637" s="19">
        <f>'Terminated loans'!I827</f>
        <v>98</v>
      </c>
      <c r="F1637" s="19" t="str">
        <f>'Terminated loans'!J827</f>
        <v xml:space="preserve">PHILIPPE J R T                 </v>
      </c>
      <c r="G1637" s="547" t="str">
        <f t="shared" si="506"/>
        <v>A2</v>
      </c>
      <c r="H1637" s="21">
        <f>'Terminated loans'!L827</f>
        <v>39975</v>
      </c>
      <c r="I1637" s="21">
        <f>IF(B1637="VELS",'Terminated loans'!M827,'Terminated loans'!B827)</f>
        <v>40968</v>
      </c>
      <c r="J1637" s="34">
        <f t="shared" si="494"/>
        <v>33</v>
      </c>
      <c r="K1637" s="34">
        <f t="shared" si="491"/>
        <v>138</v>
      </c>
      <c r="L1637" s="34">
        <f t="shared" si="492"/>
        <v>33</v>
      </c>
      <c r="M1637" s="34">
        <f t="shared" si="493"/>
        <v>33</v>
      </c>
      <c r="N1637" s="52">
        <f t="shared" si="505"/>
        <v>33</v>
      </c>
      <c r="O1637" s="318">
        <f>+'Terminated loans'!S827</f>
        <v>246324</v>
      </c>
      <c r="P1637" s="26">
        <f>+'Terminated loans'!T827</f>
        <v>0.05</v>
      </c>
      <c r="Q1637" s="536">
        <f t="shared" si="507"/>
        <v>0.104</v>
      </c>
      <c r="R1637" s="222">
        <f t="shared" si="495"/>
        <v>8004.8107639520331</v>
      </c>
      <c r="S1637" s="36">
        <f t="shared" si="496"/>
        <v>228886.2586299821</v>
      </c>
      <c r="T1637" s="36">
        <f t="shared" si="497"/>
        <v>17437.741370017902</v>
      </c>
      <c r="U1637" s="36">
        <f t="shared" si="498"/>
        <v>35272.496580432693</v>
      </c>
      <c r="V1637" s="36">
        <f t="shared" si="499"/>
        <v>17834.75521041709</v>
      </c>
      <c r="W1637" s="37">
        <f t="shared" si="500"/>
        <v>17437.741370015603</v>
      </c>
      <c r="X1637" s="36">
        <f t="shared" si="501"/>
        <v>17437.741370017902</v>
      </c>
      <c r="Y1637" s="276">
        <f t="shared" si="508"/>
        <v>17437.741370015603</v>
      </c>
      <c r="Z1637" s="36">
        <f t="shared" si="502"/>
        <v>35272.496580432693</v>
      </c>
      <c r="AA1637" s="36">
        <f t="shared" si="503"/>
        <v>17834.75521041709</v>
      </c>
      <c r="AB1637" s="38">
        <f t="shared" si="490"/>
        <v>-2.2992026060819626E-9</v>
      </c>
      <c r="AC1637" s="17"/>
      <c r="AD1637" s="17">
        <f t="shared" si="504"/>
        <v>33</v>
      </c>
      <c r="AH1637" s="103"/>
      <c r="AI1637" s="533"/>
    </row>
    <row r="1638" spans="1:35">
      <c r="A1638" s="533"/>
      <c r="C1638" s="67" t="str">
        <f>'Terminated loans'!F828</f>
        <v>E</v>
      </c>
      <c r="D1638" s="19">
        <f>'Terminated loans'!H828</f>
        <v>143009335</v>
      </c>
      <c r="E1638" s="19">
        <f>'Terminated loans'!I828</f>
        <v>99</v>
      </c>
      <c r="F1638" s="19" t="str">
        <f>'Terminated loans'!J828</f>
        <v xml:space="preserve">GOPAUL A N (SL 1439)           </v>
      </c>
      <c r="G1638" s="547" t="str">
        <f t="shared" si="506"/>
        <v>A1</v>
      </c>
      <c r="H1638" s="21">
        <f>'Terminated loans'!L828</f>
        <v>39966</v>
      </c>
      <c r="I1638" s="21">
        <f>IF(B1638="VELS",'Terminated loans'!M828,'Terminated loans'!B828)</f>
        <v>40968</v>
      </c>
      <c r="J1638" s="34">
        <f t="shared" si="494"/>
        <v>33</v>
      </c>
      <c r="K1638" s="34">
        <f t="shared" si="491"/>
        <v>138</v>
      </c>
      <c r="L1638" s="34">
        <f t="shared" si="492"/>
        <v>33</v>
      </c>
      <c r="M1638" s="34">
        <f t="shared" si="493"/>
        <v>33</v>
      </c>
      <c r="N1638" s="52">
        <f t="shared" si="505"/>
        <v>33</v>
      </c>
      <c r="O1638" s="318">
        <f>+'Terminated loans'!S828</f>
        <v>529125</v>
      </c>
      <c r="P1638" s="26">
        <f>+'Terminated loans'!T828</f>
        <v>0.03</v>
      </c>
      <c r="Q1638" s="536">
        <f t="shared" si="507"/>
        <v>8.6499999999999994E-2</v>
      </c>
      <c r="R1638" s="222">
        <f t="shared" si="495"/>
        <v>16724.613391374049</v>
      </c>
      <c r="S1638" s="36">
        <f t="shared" si="496"/>
        <v>489617.51018610416</v>
      </c>
      <c r="T1638" s="36">
        <f t="shared" si="497"/>
        <v>39507.489813895838</v>
      </c>
      <c r="U1638" s="36">
        <f t="shared" si="498"/>
        <v>62294.731729234161</v>
      </c>
      <c r="V1638" s="36">
        <f t="shared" si="499"/>
        <v>22787.241915343562</v>
      </c>
      <c r="W1638" s="37">
        <f t="shared" si="500"/>
        <v>39507.489813890599</v>
      </c>
      <c r="X1638" s="36">
        <f t="shared" si="501"/>
        <v>39507.489813895838</v>
      </c>
      <c r="Y1638" s="276">
        <f t="shared" si="508"/>
        <v>39507.489813890599</v>
      </c>
      <c r="Z1638" s="36">
        <f t="shared" si="502"/>
        <v>62294.731729234161</v>
      </c>
      <c r="AA1638" s="36">
        <f t="shared" si="503"/>
        <v>22787.241915343562</v>
      </c>
      <c r="AB1638" s="38">
        <f t="shared" ref="AB1638:AB1701" si="509">IF(ISERROR(Z1638-AA1638-T1638),"CHECK",Z1638-AA1638-T1638)</f>
        <v>-5.2386894822120667E-9</v>
      </c>
      <c r="AC1638" s="17"/>
      <c r="AD1638" s="17">
        <f t="shared" si="504"/>
        <v>33</v>
      </c>
      <c r="AH1638" s="103"/>
      <c r="AI1638" s="533"/>
    </row>
    <row r="1639" spans="1:35">
      <c r="A1639" s="533"/>
      <c r="C1639" s="67" t="str">
        <f>'Terminated loans'!F829</f>
        <v>N</v>
      </c>
      <c r="D1639" s="19">
        <f>'Terminated loans'!H829</f>
        <v>143017621</v>
      </c>
      <c r="E1639" s="19">
        <f>'Terminated loans'!I829</f>
        <v>98</v>
      </c>
      <c r="F1639" s="19" t="str">
        <f>'Terminated loans'!J829</f>
        <v xml:space="preserve">CHUMMUN B P/050503             </v>
      </c>
      <c r="G1639" s="547" t="str">
        <f t="shared" si="506"/>
        <v>A2</v>
      </c>
      <c r="H1639" s="21">
        <f>'Terminated loans'!L829</f>
        <v>39433</v>
      </c>
      <c r="I1639" s="21">
        <f>IF(B1639="VELS",'Terminated loans'!M829,'Terminated loans'!B829)</f>
        <v>40900</v>
      </c>
      <c r="J1639" s="34">
        <f t="shared" si="494"/>
        <v>48</v>
      </c>
      <c r="K1639" s="34">
        <f t="shared" si="491"/>
        <v>156</v>
      </c>
      <c r="L1639" s="34">
        <f t="shared" si="492"/>
        <v>48</v>
      </c>
      <c r="M1639" s="34">
        <f t="shared" si="493"/>
        <v>48</v>
      </c>
      <c r="N1639" s="52">
        <f t="shared" si="505"/>
        <v>48</v>
      </c>
      <c r="O1639" s="318">
        <f>+'Terminated loans'!S829</f>
        <v>120021</v>
      </c>
      <c r="P1639" s="26">
        <f>+'Terminated loans'!T829</f>
        <v>0.05</v>
      </c>
      <c r="Q1639" s="536">
        <f t="shared" si="507"/>
        <v>0.104</v>
      </c>
      <c r="R1639" s="222">
        <f t="shared" si="495"/>
        <v>2763.9988436425656</v>
      </c>
      <c r="S1639" s="36">
        <f t="shared" si="496"/>
        <v>108158.35091878197</v>
      </c>
      <c r="T1639" s="36">
        <f t="shared" si="497"/>
        <v>11862.649081218027</v>
      </c>
      <c r="U1639" s="36">
        <f t="shared" si="498"/>
        <v>24513.59357606007</v>
      </c>
      <c r="V1639" s="36">
        <f t="shared" si="499"/>
        <v>12650.944494843134</v>
      </c>
      <c r="W1639" s="37">
        <f t="shared" si="500"/>
        <v>11862.649081216936</v>
      </c>
      <c r="X1639" s="36">
        <f t="shared" si="501"/>
        <v>11862.649081218027</v>
      </c>
      <c r="Y1639" s="276">
        <f t="shared" si="508"/>
        <v>11862.649081216936</v>
      </c>
      <c r="Z1639" s="36">
        <f t="shared" si="502"/>
        <v>24513.59357606007</v>
      </c>
      <c r="AA1639" s="36">
        <f t="shared" si="503"/>
        <v>12650.944494843134</v>
      </c>
      <c r="AB1639" s="38">
        <f t="shared" si="509"/>
        <v>-1.0913936421275139E-9</v>
      </c>
      <c r="AC1639" s="17"/>
      <c r="AD1639" s="17">
        <f t="shared" si="504"/>
        <v>48</v>
      </c>
      <c r="AH1639" s="103"/>
      <c r="AI1639" s="533"/>
    </row>
    <row r="1640" spans="1:35">
      <c r="A1640" s="533"/>
      <c r="C1640" s="67" t="str">
        <f>'Terminated loans'!F830</f>
        <v>E</v>
      </c>
      <c r="D1640" s="19">
        <f>'Terminated loans'!H830</f>
        <v>143020681</v>
      </c>
      <c r="E1640" s="19">
        <f>'Terminated loans'!I830</f>
        <v>98</v>
      </c>
      <c r="F1640" s="19" t="str">
        <f>'Terminated loans'!J830</f>
        <v xml:space="preserve">RAMPHUL B/052597               </v>
      </c>
      <c r="G1640" s="547" t="str">
        <f t="shared" si="506"/>
        <v>A2</v>
      </c>
      <c r="H1640" s="21">
        <f>'Terminated loans'!L830</f>
        <v>39477</v>
      </c>
      <c r="I1640" s="21">
        <f>IF(B1640="VELS",'Terminated loans'!M830,'Terminated loans'!B830)</f>
        <v>40968</v>
      </c>
      <c r="J1640" s="34">
        <f t="shared" si="494"/>
        <v>49</v>
      </c>
      <c r="K1640" s="34">
        <f t="shared" ref="K1640:K1703" si="510">ROUND(($I$35-H1640)/365*12,0)</f>
        <v>154</v>
      </c>
      <c r="L1640" s="34">
        <f t="shared" ref="L1640:L1703" si="511">IF(B1640="VELS",J1640,IF(J1640&gt;(IF(OR(E1640=4,E1640=99),$J$3,IF(E1640=97,$J$6,IF(E1640=98,$J$5,"Check")))),(IF(OR(E1640=4,E1640=99),$J$3,IF(E1640=97,$J$6,IF(E1640=98,$J$5,"Check")))),J1640))</f>
        <v>49</v>
      </c>
      <c r="M1640" s="34">
        <f t="shared" ref="M1640:M1703" si="512">IF(K1640&gt;L1640,L1640,K1640)</f>
        <v>49</v>
      </c>
      <c r="N1640" s="52">
        <f t="shared" si="505"/>
        <v>49</v>
      </c>
      <c r="O1640" s="318">
        <f>+'Terminated loans'!S830</f>
        <v>277742</v>
      </c>
      <c r="P1640" s="26">
        <f>+'Terminated loans'!T830</f>
        <v>0.05</v>
      </c>
      <c r="Q1640" s="536">
        <f t="shared" si="507"/>
        <v>0.104</v>
      </c>
      <c r="R1640" s="222">
        <f t="shared" si="495"/>
        <v>6278.2688014498954</v>
      </c>
      <c r="S1640" s="36">
        <f t="shared" si="496"/>
        <v>249789.07568764573</v>
      </c>
      <c r="T1640" s="36">
        <f t="shared" si="497"/>
        <v>27952.924312354269</v>
      </c>
      <c r="U1640" s="36">
        <f t="shared" si="498"/>
        <v>57846.095583396644</v>
      </c>
      <c r="V1640" s="36">
        <f t="shared" si="499"/>
        <v>29893.171271044877</v>
      </c>
      <c r="W1640" s="37">
        <f t="shared" si="500"/>
        <v>27952.924312351766</v>
      </c>
      <c r="X1640" s="36">
        <f t="shared" si="501"/>
        <v>27952.924312354269</v>
      </c>
      <c r="Y1640" s="276">
        <f t="shared" si="508"/>
        <v>27952.924312351766</v>
      </c>
      <c r="Z1640" s="36">
        <f t="shared" si="502"/>
        <v>57846.095583396644</v>
      </c>
      <c r="AA1640" s="36">
        <f t="shared" si="503"/>
        <v>29893.171271044877</v>
      </c>
      <c r="AB1640" s="38">
        <f t="shared" si="509"/>
        <v>-2.5029294192790985E-9</v>
      </c>
      <c r="AC1640" s="17"/>
      <c r="AD1640" s="17">
        <f t="shared" si="504"/>
        <v>49</v>
      </c>
      <c r="AH1640" s="103"/>
      <c r="AI1640" s="533"/>
    </row>
    <row r="1641" spans="1:35">
      <c r="A1641" s="533"/>
      <c r="C1641" s="67" t="str">
        <f>'Terminated loans'!F831</f>
        <v>E</v>
      </c>
      <c r="D1641" s="19">
        <f>'Terminated loans'!H831</f>
        <v>143021327</v>
      </c>
      <c r="E1641" s="19">
        <f>'Terminated loans'!I831</f>
        <v>99</v>
      </c>
      <c r="F1641" s="19" t="str">
        <f>'Terminated loans'!J831</f>
        <v xml:space="preserve">RAMHEET M/SL1498               </v>
      </c>
      <c r="G1641" s="547" t="str">
        <f t="shared" si="506"/>
        <v>A1</v>
      </c>
      <c r="H1641" s="21">
        <f>'Terminated loans'!L831</f>
        <v>40002</v>
      </c>
      <c r="I1641" s="21">
        <f>IF(B1641="VELS",'Terminated loans'!M831,'Terminated loans'!B831)</f>
        <v>40968</v>
      </c>
      <c r="J1641" s="34">
        <f t="shared" si="494"/>
        <v>32</v>
      </c>
      <c r="K1641" s="34">
        <f t="shared" si="510"/>
        <v>137</v>
      </c>
      <c r="L1641" s="34">
        <f t="shared" si="511"/>
        <v>32</v>
      </c>
      <c r="M1641" s="34">
        <f t="shared" si="512"/>
        <v>32</v>
      </c>
      <c r="N1641" s="52">
        <f t="shared" si="505"/>
        <v>32</v>
      </c>
      <c r="O1641" s="318">
        <f>+'Terminated loans'!S831</f>
        <v>2845177</v>
      </c>
      <c r="P1641" s="26">
        <f>+'Terminated loans'!T831</f>
        <v>0.03</v>
      </c>
      <c r="Q1641" s="536">
        <f t="shared" si="507"/>
        <v>8.6499999999999994E-2</v>
      </c>
      <c r="R1641" s="222">
        <f t="shared" si="495"/>
        <v>92626.701378474783</v>
      </c>
      <c r="S1641" s="36">
        <f t="shared" si="496"/>
        <v>2638591.2755356226</v>
      </c>
      <c r="T1641" s="36">
        <f t="shared" si="497"/>
        <v>206585.72446437739</v>
      </c>
      <c r="U1641" s="36">
        <f t="shared" si="498"/>
        <v>325463.16857554065</v>
      </c>
      <c r="V1641" s="36">
        <f t="shared" si="499"/>
        <v>118877.44411119353</v>
      </c>
      <c r="W1641" s="37">
        <f t="shared" si="500"/>
        <v>206585.72446434712</v>
      </c>
      <c r="X1641" s="36">
        <f t="shared" si="501"/>
        <v>206585.72446437739</v>
      </c>
      <c r="Y1641" s="276">
        <f t="shared" si="508"/>
        <v>206585.72446434712</v>
      </c>
      <c r="Z1641" s="36">
        <f t="shared" si="502"/>
        <v>325463.16857554065</v>
      </c>
      <c r="AA1641" s="36">
        <f t="shared" si="503"/>
        <v>118877.44411119353</v>
      </c>
      <c r="AB1641" s="38">
        <f t="shared" si="509"/>
        <v>-3.0267983675003052E-8</v>
      </c>
      <c r="AC1641" s="17"/>
      <c r="AD1641" s="17">
        <f t="shared" si="504"/>
        <v>32</v>
      </c>
      <c r="AH1641" s="103"/>
      <c r="AI1641" s="533"/>
    </row>
    <row r="1642" spans="1:35">
      <c r="A1642" s="533"/>
      <c r="C1642" s="67" t="str">
        <f>'Terminated loans'!F832</f>
        <v>E</v>
      </c>
      <c r="D1642" s="19">
        <f>'Terminated loans'!H832</f>
        <v>143025829</v>
      </c>
      <c r="E1642" s="19">
        <f>'Terminated loans'!I832</f>
        <v>98</v>
      </c>
      <c r="F1642" s="19" t="str">
        <f>'Terminated loans'!J832</f>
        <v xml:space="preserve">GOPAL S/054969                 </v>
      </c>
      <c r="G1642" s="547" t="str">
        <f t="shared" si="506"/>
        <v>A2</v>
      </c>
      <c r="H1642" s="21">
        <f>'Terminated loans'!L832</f>
        <v>39517</v>
      </c>
      <c r="I1642" s="21">
        <f>IF(B1642="VELS",'Terminated loans'!M832,'Terminated loans'!B832)</f>
        <v>40968</v>
      </c>
      <c r="J1642" s="34">
        <f t="shared" si="494"/>
        <v>48</v>
      </c>
      <c r="K1642" s="34">
        <f t="shared" si="510"/>
        <v>153</v>
      </c>
      <c r="L1642" s="34">
        <f t="shared" si="511"/>
        <v>48</v>
      </c>
      <c r="M1642" s="34">
        <f t="shared" si="512"/>
        <v>48</v>
      </c>
      <c r="N1642" s="52">
        <f t="shared" si="505"/>
        <v>48</v>
      </c>
      <c r="O1642" s="318">
        <f>+'Terminated loans'!S832</f>
        <v>396044</v>
      </c>
      <c r="P1642" s="26">
        <f>+'Terminated loans'!T832</f>
        <v>0.05</v>
      </c>
      <c r="Q1642" s="536">
        <f t="shared" si="507"/>
        <v>0.104</v>
      </c>
      <c r="R1642" s="222">
        <f t="shared" si="495"/>
        <v>9120.6135428931284</v>
      </c>
      <c r="S1642" s="36">
        <f t="shared" si="496"/>
        <v>356899.75863622269</v>
      </c>
      <c r="T1642" s="36">
        <f t="shared" si="497"/>
        <v>39144.241363777313</v>
      </c>
      <c r="U1642" s="36">
        <f t="shared" si="498"/>
        <v>80889.691422643838</v>
      </c>
      <c r="V1642" s="36">
        <f t="shared" si="499"/>
        <v>41745.450058870134</v>
      </c>
      <c r="W1642" s="37">
        <f t="shared" si="500"/>
        <v>39144.241363773705</v>
      </c>
      <c r="X1642" s="36">
        <f t="shared" si="501"/>
        <v>39144.241363777313</v>
      </c>
      <c r="Y1642" s="276">
        <f t="shared" si="508"/>
        <v>39144.241363773705</v>
      </c>
      <c r="Z1642" s="36">
        <f t="shared" si="502"/>
        <v>80889.691422643838</v>
      </c>
      <c r="AA1642" s="36">
        <f t="shared" si="503"/>
        <v>41745.450058870134</v>
      </c>
      <c r="AB1642" s="38">
        <f t="shared" si="509"/>
        <v>-3.6088749766349792E-9</v>
      </c>
      <c r="AC1642" s="17"/>
      <c r="AD1642" s="17">
        <f t="shared" si="504"/>
        <v>48</v>
      </c>
      <c r="AH1642" s="103"/>
      <c r="AI1642" s="533"/>
    </row>
    <row r="1643" spans="1:35">
      <c r="A1643" s="533"/>
      <c r="C1643" s="67" t="str">
        <f>'Terminated loans'!F833</f>
        <v>E</v>
      </c>
      <c r="D1643" s="19">
        <f>'Terminated loans'!H833</f>
        <v>143033791</v>
      </c>
      <c r="E1643" s="19">
        <f>'Terminated loans'!I833</f>
        <v>4</v>
      </c>
      <c r="F1643" s="19" t="str">
        <f>'Terminated loans'!J833</f>
        <v xml:space="preserve">WOODUN MRS A                   </v>
      </c>
      <c r="G1643" s="547" t="str">
        <f t="shared" si="506"/>
        <v>A1</v>
      </c>
      <c r="H1643" s="21">
        <f>'Terminated loans'!L833</f>
        <v>36028</v>
      </c>
      <c r="I1643" s="21">
        <f>IF(B1643="VELS",'Terminated loans'!M833,'Terminated loans'!B833)</f>
        <v>40968</v>
      </c>
      <c r="J1643" s="34">
        <f t="shared" si="494"/>
        <v>162</v>
      </c>
      <c r="K1643" s="34">
        <f t="shared" si="510"/>
        <v>268</v>
      </c>
      <c r="L1643" s="34">
        <f t="shared" si="511"/>
        <v>162</v>
      </c>
      <c r="M1643" s="34">
        <f t="shared" si="512"/>
        <v>162</v>
      </c>
      <c r="N1643" s="52">
        <f t="shared" si="505"/>
        <v>162</v>
      </c>
      <c r="O1643" s="318">
        <f>+'Terminated loans'!S833</f>
        <v>439392</v>
      </c>
      <c r="P1643" s="26">
        <f>+'Terminated loans'!T833</f>
        <v>0.03</v>
      </c>
      <c r="Q1643" s="536">
        <f t="shared" si="507"/>
        <v>8.6499999999999994E-2</v>
      </c>
      <c r="R1643" s="222">
        <f t="shared" si="495"/>
        <v>3301.8521112161211</v>
      </c>
      <c r="S1643" s="36">
        <f t="shared" si="496"/>
        <v>314975.28525209212</v>
      </c>
      <c r="T1643" s="36">
        <f t="shared" si="497"/>
        <v>124416.71474790788</v>
      </c>
      <c r="U1643" s="36">
        <f t="shared" si="498"/>
        <v>219924.7567649163</v>
      </c>
      <c r="V1643" s="36">
        <f t="shared" si="499"/>
        <v>95508.04201701167</v>
      </c>
      <c r="W1643" s="37">
        <f t="shared" si="500"/>
        <v>124416.71474790463</v>
      </c>
      <c r="X1643" s="36">
        <f t="shared" si="501"/>
        <v>124416.71474790788</v>
      </c>
      <c r="Y1643" s="276">
        <f t="shared" si="508"/>
        <v>124416.71474790463</v>
      </c>
      <c r="Z1643" s="36">
        <f t="shared" si="502"/>
        <v>219924.7567649163</v>
      </c>
      <c r="AA1643" s="36">
        <f t="shared" si="503"/>
        <v>95508.04201701167</v>
      </c>
      <c r="AB1643" s="38">
        <f t="shared" si="509"/>
        <v>-3.2596290111541748E-9</v>
      </c>
      <c r="AC1643" s="17"/>
      <c r="AD1643" s="17">
        <f t="shared" si="504"/>
        <v>162</v>
      </c>
      <c r="AH1643" s="103"/>
      <c r="AI1643" s="533"/>
    </row>
    <row r="1644" spans="1:35">
      <c r="A1644" s="533"/>
      <c r="C1644" s="67" t="str">
        <f>'Terminated loans'!F834</f>
        <v>E</v>
      </c>
      <c r="D1644" s="19">
        <f>'Terminated loans'!H834</f>
        <v>143037967</v>
      </c>
      <c r="E1644" s="19">
        <f>'Terminated loans'!I834</f>
        <v>99</v>
      </c>
      <c r="F1644" s="19" t="str">
        <f>'Terminated loans'!J834</f>
        <v xml:space="preserve">MARCHAND-SOOKDAWOO(SL1446      </v>
      </c>
      <c r="G1644" s="547" t="str">
        <f t="shared" si="506"/>
        <v>A1</v>
      </c>
      <c r="H1644" s="21">
        <f>'Terminated loans'!L834</f>
        <v>39990</v>
      </c>
      <c r="I1644" s="21">
        <f>IF(B1644="VELS",'Terminated loans'!M834,'Terminated loans'!B834)</f>
        <v>40968</v>
      </c>
      <c r="J1644" s="34">
        <f t="shared" si="494"/>
        <v>32</v>
      </c>
      <c r="K1644" s="34">
        <f t="shared" si="510"/>
        <v>137</v>
      </c>
      <c r="L1644" s="34">
        <f t="shared" si="511"/>
        <v>32</v>
      </c>
      <c r="M1644" s="34">
        <f t="shared" si="512"/>
        <v>32</v>
      </c>
      <c r="N1644" s="52">
        <f t="shared" si="505"/>
        <v>32</v>
      </c>
      <c r="O1644" s="318">
        <f>+'Terminated loans'!S834</f>
        <v>1500025</v>
      </c>
      <c r="P1644" s="26">
        <f>+'Terminated loans'!T834</f>
        <v>0.03</v>
      </c>
      <c r="Q1644" s="536">
        <f t="shared" si="507"/>
        <v>8.6499999999999994E-2</v>
      </c>
      <c r="R1644" s="222">
        <f t="shared" si="495"/>
        <v>48834.349404359244</v>
      </c>
      <c r="S1644" s="36">
        <f t="shared" si="496"/>
        <v>1391109.5436541634</v>
      </c>
      <c r="T1644" s="36">
        <f t="shared" si="497"/>
        <v>108915.45634583663</v>
      </c>
      <c r="U1644" s="36">
        <f t="shared" si="498"/>
        <v>171589.63728531683</v>
      </c>
      <c r="V1644" s="36">
        <f t="shared" si="499"/>
        <v>62674.180939496029</v>
      </c>
      <c r="W1644" s="37">
        <f t="shared" si="500"/>
        <v>108915.4563458208</v>
      </c>
      <c r="X1644" s="36">
        <f t="shared" si="501"/>
        <v>108915.45634583663</v>
      </c>
      <c r="Y1644" s="276">
        <f t="shared" si="508"/>
        <v>108915.4563458208</v>
      </c>
      <c r="Z1644" s="36">
        <f t="shared" si="502"/>
        <v>171589.63728531683</v>
      </c>
      <c r="AA1644" s="36">
        <f t="shared" si="503"/>
        <v>62674.180939496029</v>
      </c>
      <c r="AB1644" s="38">
        <f t="shared" si="509"/>
        <v>-1.5832483768463135E-8</v>
      </c>
      <c r="AC1644" s="17"/>
      <c r="AD1644" s="17">
        <f t="shared" si="504"/>
        <v>32</v>
      </c>
      <c r="AH1644" s="103"/>
      <c r="AI1644" s="533"/>
    </row>
    <row r="1645" spans="1:35">
      <c r="A1645" s="533"/>
      <c r="C1645" s="67" t="str">
        <f>'Terminated loans'!F835</f>
        <v>E</v>
      </c>
      <c r="D1645" s="19">
        <f>'Terminated loans'!H835</f>
        <v>143038629</v>
      </c>
      <c r="E1645" s="19">
        <f>'Terminated loans'!I835</f>
        <v>98</v>
      </c>
      <c r="F1645" s="19" t="str">
        <f>'Terminated loans'!J835</f>
        <v xml:space="preserve">MOTOO M N J                    </v>
      </c>
      <c r="G1645" s="547" t="str">
        <f t="shared" si="506"/>
        <v>A2</v>
      </c>
      <c r="H1645" s="21">
        <f>'Terminated loans'!L835</f>
        <v>40052</v>
      </c>
      <c r="I1645" s="21">
        <f>IF(B1645="VELS",'Terminated loans'!M835,'Terminated loans'!B835)</f>
        <v>40968</v>
      </c>
      <c r="J1645" s="34">
        <f t="shared" si="494"/>
        <v>30</v>
      </c>
      <c r="K1645" s="34">
        <f t="shared" si="510"/>
        <v>135</v>
      </c>
      <c r="L1645" s="34">
        <f t="shared" si="511"/>
        <v>30</v>
      </c>
      <c r="M1645" s="34">
        <f t="shared" si="512"/>
        <v>30</v>
      </c>
      <c r="N1645" s="52">
        <f t="shared" si="505"/>
        <v>30</v>
      </c>
      <c r="O1645" s="318">
        <f>+'Terminated loans'!S835</f>
        <v>250000</v>
      </c>
      <c r="P1645" s="26">
        <f>+'Terminated loans'!T835</f>
        <v>0.05</v>
      </c>
      <c r="Q1645" s="536">
        <f t="shared" si="507"/>
        <v>0.104</v>
      </c>
      <c r="R1645" s="222">
        <f t="shared" si="495"/>
        <v>8882.341090844131</v>
      </c>
      <c r="S1645" s="36">
        <f t="shared" si="496"/>
        <v>233760.19070439515</v>
      </c>
      <c r="T1645" s="36">
        <f t="shared" si="497"/>
        <v>16239.809295604849</v>
      </c>
      <c r="U1645" s="36">
        <f t="shared" si="498"/>
        <v>32710.042020926456</v>
      </c>
      <c r="V1645" s="36">
        <f t="shared" si="499"/>
        <v>16470.232725323905</v>
      </c>
      <c r="W1645" s="37">
        <f t="shared" si="500"/>
        <v>16239.80929560255</v>
      </c>
      <c r="X1645" s="36">
        <f t="shared" si="501"/>
        <v>16239.809295604849</v>
      </c>
      <c r="Y1645" s="276">
        <f t="shared" si="508"/>
        <v>16239.80929560255</v>
      </c>
      <c r="Z1645" s="36">
        <f t="shared" si="502"/>
        <v>32710.042020926456</v>
      </c>
      <c r="AA1645" s="36">
        <f t="shared" si="503"/>
        <v>16470.232725323905</v>
      </c>
      <c r="AB1645" s="38">
        <f t="shared" si="509"/>
        <v>-2.2992026060819626E-9</v>
      </c>
      <c r="AC1645" s="17"/>
      <c r="AD1645" s="17">
        <f t="shared" si="504"/>
        <v>30</v>
      </c>
      <c r="AH1645" s="103"/>
      <c r="AI1645" s="533"/>
    </row>
    <row r="1646" spans="1:35">
      <c r="A1646" s="533"/>
      <c r="C1646" s="67" t="str">
        <f>'Terminated loans'!F836</f>
        <v>E</v>
      </c>
      <c r="D1646" s="19">
        <f>'Terminated loans'!H836</f>
        <v>143040984</v>
      </c>
      <c r="E1646" s="19">
        <f>'Terminated loans'!I836</f>
        <v>98</v>
      </c>
      <c r="F1646" s="19" t="str">
        <f>'Terminated loans'!J836</f>
        <v xml:space="preserve">MOOSAFER M N                   </v>
      </c>
      <c r="G1646" s="547" t="str">
        <f t="shared" si="506"/>
        <v>A2</v>
      </c>
      <c r="H1646" s="21">
        <f>'Terminated loans'!L836</f>
        <v>40071</v>
      </c>
      <c r="I1646" s="21">
        <f>IF(B1646="VELS",'Terminated loans'!M836,'Terminated loans'!B836)</f>
        <v>40968</v>
      </c>
      <c r="J1646" s="34">
        <f t="shared" ref="J1646:J1709" si="513">ROUND((I1646-H1646)/365*12,0)</f>
        <v>29</v>
      </c>
      <c r="K1646" s="34">
        <f t="shared" si="510"/>
        <v>135</v>
      </c>
      <c r="L1646" s="34">
        <f t="shared" si="511"/>
        <v>29</v>
      </c>
      <c r="M1646" s="34">
        <f t="shared" si="512"/>
        <v>29</v>
      </c>
      <c r="N1646" s="52">
        <f t="shared" si="505"/>
        <v>29</v>
      </c>
      <c r="O1646" s="318">
        <f>+'Terminated loans'!S836</f>
        <v>246324</v>
      </c>
      <c r="P1646" s="26">
        <f>+'Terminated loans'!T836</f>
        <v>0.05</v>
      </c>
      <c r="Q1646" s="536">
        <f t="shared" si="507"/>
        <v>0.104</v>
      </c>
      <c r="R1646" s="222">
        <f t="shared" ref="R1646:R1709" si="514">PMT(P1646/12,L1646,-O1646,0,0)</f>
        <v>9035.1002657381669</v>
      </c>
      <c r="S1646" s="36">
        <f t="shared" ref="S1646:S1709" si="515">(-PV(Q1646/12,L1646,R1646,0,0))</f>
        <v>230806.07951191752</v>
      </c>
      <c r="T1646" s="36">
        <f t="shared" ref="T1646:T1709" si="516">O1646-S1646</f>
        <v>15517.920488082484</v>
      </c>
      <c r="U1646" s="36">
        <f t="shared" ref="U1646:U1709" si="517">-IF(OR(Q1646="",Q1646=0),0,(CUMIPMT(Q1646/12,L1646,S1646,1,M1646,0)))</f>
        <v>31211.828194486938</v>
      </c>
      <c r="V1646" s="36">
        <f t="shared" ref="V1646:V1709" si="518">-IF(OR(P1646="",P1646=0),0,(CUMIPMT(P1646/12,L1646,O1646,1,M1646,0)))</f>
        <v>15693.907706406841</v>
      </c>
      <c r="W1646" s="37">
        <f t="shared" ref="W1646:W1709" si="519">IF(ISERROR(U1646-V1646),0,U1646-V1646)</f>
        <v>15517.920488080097</v>
      </c>
      <c r="X1646" s="36">
        <f t="shared" ref="X1646:X1709" si="520">IF(C1646="O",T1646/AD1646*N1646,T1646)</f>
        <v>15517.920488082484</v>
      </c>
      <c r="Y1646" s="276">
        <f t="shared" si="508"/>
        <v>15517.920488080097</v>
      </c>
      <c r="Z1646" s="36">
        <f t="shared" ref="Z1646:Z1709" si="521">-IF(OR(Q1646="",Q1646=0),0,(CUMIPMT(Q1646/12,L1646,S1646,1,L1646,0)))</f>
        <v>31211.828194486938</v>
      </c>
      <c r="AA1646" s="36">
        <f t="shared" ref="AA1646:AA1709" si="522">-IF(OR(P1646="",P1646=0),0,(CUMIPMT(P1646/12,L1646,O1646,1,L1646,0)))</f>
        <v>15693.907706406841</v>
      </c>
      <c r="AB1646" s="38">
        <f t="shared" si="509"/>
        <v>-2.3865140974521637E-9</v>
      </c>
      <c r="AC1646" s="17"/>
      <c r="AD1646" s="17">
        <f t="shared" ref="AD1646:AD1709" si="523">IF(L1646&gt;$J$2,$J$2,L1646)</f>
        <v>29</v>
      </c>
      <c r="AH1646" s="103"/>
      <c r="AI1646" s="533"/>
    </row>
    <row r="1647" spans="1:35">
      <c r="A1647" s="533"/>
      <c r="C1647" s="67" t="str">
        <f>'Terminated loans'!F837</f>
        <v>E</v>
      </c>
      <c r="D1647" s="19">
        <f>'Terminated loans'!H837</f>
        <v>143123669</v>
      </c>
      <c r="E1647" s="19">
        <f>'Terminated loans'!I837</f>
        <v>99</v>
      </c>
      <c r="F1647" s="19" t="str">
        <f>'Terminated loans'!J837</f>
        <v xml:space="preserve">RAMHEET M (SL 2047)            </v>
      </c>
      <c r="G1647" s="547" t="str">
        <f t="shared" si="506"/>
        <v>A1</v>
      </c>
      <c r="H1647" s="21">
        <f>'Terminated loans'!L837</f>
        <v>40336</v>
      </c>
      <c r="I1647" s="21">
        <f>IF(B1647="VELS",'Terminated loans'!M837,'Terminated loans'!B837)</f>
        <v>40968</v>
      </c>
      <c r="J1647" s="34">
        <f t="shared" si="513"/>
        <v>21</v>
      </c>
      <c r="K1647" s="34">
        <f t="shared" si="510"/>
        <v>126</v>
      </c>
      <c r="L1647" s="34">
        <f t="shared" si="511"/>
        <v>21</v>
      </c>
      <c r="M1647" s="34">
        <f t="shared" si="512"/>
        <v>21</v>
      </c>
      <c r="N1647" s="52">
        <f t="shared" ref="N1647:N1710" si="524">IF(C1647="O",IF(ROUND(($I$35-H1647)/365*12,0)&gt;$L1647,$L1647,ROUND(($I$35-H1647)/365*12,0)),IF(OR(C1647="E",C1647="N"),ROUND(M1647,0),"CHECK"))</f>
        <v>21</v>
      </c>
      <c r="O1647" s="318">
        <f>+'Terminated loans'!S837</f>
        <v>570203</v>
      </c>
      <c r="P1647" s="26">
        <f>+'Terminated loans'!T837</f>
        <v>0.03</v>
      </c>
      <c r="Q1647" s="536">
        <f t="shared" si="507"/>
        <v>8.6499999999999994E-2</v>
      </c>
      <c r="R1647" s="222">
        <f t="shared" si="514"/>
        <v>27905.432617128976</v>
      </c>
      <c r="S1647" s="36">
        <f t="shared" si="515"/>
        <v>542008.76497741218</v>
      </c>
      <c r="T1647" s="36">
        <f t="shared" si="516"/>
        <v>28194.235022587818</v>
      </c>
      <c r="U1647" s="36">
        <f t="shared" si="517"/>
        <v>44005.319982289569</v>
      </c>
      <c r="V1647" s="36">
        <f t="shared" si="518"/>
        <v>15811.084959708387</v>
      </c>
      <c r="W1647" s="37">
        <f t="shared" si="519"/>
        <v>28194.235022581182</v>
      </c>
      <c r="X1647" s="36">
        <f t="shared" si="520"/>
        <v>28194.235022587818</v>
      </c>
      <c r="Y1647" s="276">
        <f t="shared" si="508"/>
        <v>28194.235022581182</v>
      </c>
      <c r="Z1647" s="36">
        <f t="shared" si="521"/>
        <v>44005.319982289569</v>
      </c>
      <c r="AA1647" s="36">
        <f t="shared" si="522"/>
        <v>15811.084959708387</v>
      </c>
      <c r="AB1647" s="38">
        <f t="shared" si="509"/>
        <v>-6.6356733441352844E-9</v>
      </c>
      <c r="AC1647" s="17"/>
      <c r="AD1647" s="17">
        <f t="shared" si="523"/>
        <v>21</v>
      </c>
      <c r="AH1647" s="103"/>
      <c r="AI1647" s="533"/>
    </row>
    <row r="1648" spans="1:35">
      <c r="A1648" s="533"/>
      <c r="C1648" s="67" t="str">
        <f>'Terminated loans'!F838</f>
        <v>E</v>
      </c>
      <c r="D1648" s="19">
        <f>'Terminated loans'!H838</f>
        <v>143153754</v>
      </c>
      <c r="E1648" s="19">
        <f>'Terminated loans'!I838</f>
        <v>99</v>
      </c>
      <c r="F1648" s="19" t="str">
        <f>'Terminated loans'!J838</f>
        <v xml:space="preserve">CHAN YEW P-AKHOUN (SL2093      </v>
      </c>
      <c r="G1648" s="547" t="str">
        <f t="shared" si="506"/>
        <v>A1</v>
      </c>
      <c r="H1648" s="21">
        <f>'Terminated loans'!L838</f>
        <v>40450</v>
      </c>
      <c r="I1648" s="21">
        <f>IF(B1648="VELS",'Terminated loans'!M838,'Terminated loans'!B838)</f>
        <v>40968</v>
      </c>
      <c r="J1648" s="34">
        <f t="shared" si="513"/>
        <v>17</v>
      </c>
      <c r="K1648" s="34">
        <f t="shared" si="510"/>
        <v>122</v>
      </c>
      <c r="L1648" s="34">
        <f t="shared" si="511"/>
        <v>17</v>
      </c>
      <c r="M1648" s="34">
        <f t="shared" si="512"/>
        <v>17</v>
      </c>
      <c r="N1648" s="52">
        <f t="shared" si="524"/>
        <v>17</v>
      </c>
      <c r="O1648" s="318">
        <f>+'Terminated loans'!S838</f>
        <v>4007046</v>
      </c>
      <c r="P1648" s="26">
        <f>+'Terminated loans'!T838</f>
        <v>0.03</v>
      </c>
      <c r="Q1648" s="536">
        <f t="shared" si="507"/>
        <v>8.6499999999999994E-2</v>
      </c>
      <c r="R1648" s="222">
        <f t="shared" si="514"/>
        <v>241047.34257296898</v>
      </c>
      <c r="S1648" s="36">
        <f t="shared" si="515"/>
        <v>3843671.7814805005</v>
      </c>
      <c r="T1648" s="36">
        <f t="shared" si="516"/>
        <v>163374.21851949953</v>
      </c>
      <c r="U1648" s="36">
        <f t="shared" si="517"/>
        <v>254133.0422599311</v>
      </c>
      <c r="V1648" s="36">
        <f t="shared" si="518"/>
        <v>90758.823740472551</v>
      </c>
      <c r="W1648" s="37">
        <f t="shared" si="519"/>
        <v>163374.21851945855</v>
      </c>
      <c r="X1648" s="36">
        <f t="shared" si="520"/>
        <v>163374.21851949953</v>
      </c>
      <c r="Y1648" s="276">
        <f t="shared" si="508"/>
        <v>163374.21851945855</v>
      </c>
      <c r="Z1648" s="36">
        <f t="shared" si="521"/>
        <v>254133.0422599311</v>
      </c>
      <c r="AA1648" s="36">
        <f t="shared" si="522"/>
        <v>90758.823740472551</v>
      </c>
      <c r="AB1648" s="38">
        <f t="shared" si="509"/>
        <v>-4.0978193283081055E-8</v>
      </c>
      <c r="AC1648" s="17"/>
      <c r="AD1648" s="17">
        <f t="shared" si="523"/>
        <v>17</v>
      </c>
      <c r="AH1648" s="103"/>
      <c r="AI1648" s="533"/>
    </row>
    <row r="1649" spans="1:35">
      <c r="A1649" s="533"/>
      <c r="C1649" s="67" t="str">
        <f>'Terminated loans'!F839</f>
        <v>E</v>
      </c>
      <c r="D1649" s="19">
        <f>'Terminated loans'!H839</f>
        <v>143992071</v>
      </c>
      <c r="E1649" s="19">
        <f>'Terminated loans'!I839</f>
        <v>98</v>
      </c>
      <c r="F1649" s="19" t="str">
        <f>'Terminated loans'!J839</f>
        <v xml:space="preserve">RAMHEET M                      </v>
      </c>
      <c r="G1649" s="547" t="str">
        <f t="shared" si="506"/>
        <v>A2</v>
      </c>
      <c r="H1649" s="21">
        <f>'Terminated loans'!L839</f>
        <v>40330</v>
      </c>
      <c r="I1649" s="21">
        <f>IF(B1649="VELS",'Terminated loans'!M839,'Terminated loans'!B839)</f>
        <v>40968</v>
      </c>
      <c r="J1649" s="34">
        <f t="shared" si="513"/>
        <v>21</v>
      </c>
      <c r="K1649" s="34">
        <f t="shared" si="510"/>
        <v>126</v>
      </c>
      <c r="L1649" s="34">
        <f t="shared" si="511"/>
        <v>21</v>
      </c>
      <c r="M1649" s="34">
        <f t="shared" si="512"/>
        <v>21</v>
      </c>
      <c r="N1649" s="52">
        <f t="shared" si="524"/>
        <v>21</v>
      </c>
      <c r="O1649" s="318">
        <f>+'Terminated loans'!S839</f>
        <v>105364</v>
      </c>
      <c r="P1649" s="26">
        <f>+'Terminated loans'!T839</f>
        <v>0.05</v>
      </c>
      <c r="Q1649" s="536">
        <f t="shared" si="507"/>
        <v>0.104</v>
      </c>
      <c r="R1649" s="222">
        <f t="shared" si="514"/>
        <v>5250.4813073584319</v>
      </c>
      <c r="S1649" s="36">
        <f t="shared" si="515"/>
        <v>100412.27056504098</v>
      </c>
      <c r="T1649" s="36">
        <f t="shared" si="516"/>
        <v>4951.7294349590229</v>
      </c>
      <c r="U1649" s="36">
        <f t="shared" si="517"/>
        <v>9847.8368894851155</v>
      </c>
      <c r="V1649" s="36">
        <f t="shared" si="518"/>
        <v>4896.1074545270676</v>
      </c>
      <c r="W1649" s="37">
        <f t="shared" si="519"/>
        <v>4951.7294349580479</v>
      </c>
      <c r="X1649" s="36">
        <f t="shared" si="520"/>
        <v>4951.7294349590229</v>
      </c>
      <c r="Y1649" s="276">
        <f t="shared" si="508"/>
        <v>4951.7294349580479</v>
      </c>
      <c r="Z1649" s="36">
        <f t="shared" si="521"/>
        <v>9847.8368894851155</v>
      </c>
      <c r="AA1649" s="36">
        <f t="shared" si="522"/>
        <v>4896.1074545270676</v>
      </c>
      <c r="AB1649" s="38">
        <f t="shared" si="509"/>
        <v>-9.7497832030057907E-10</v>
      </c>
      <c r="AC1649" s="17"/>
      <c r="AD1649" s="17">
        <f t="shared" si="523"/>
        <v>21</v>
      </c>
      <c r="AH1649" s="103"/>
      <c r="AI1649" s="533"/>
    </row>
    <row r="1650" spans="1:35">
      <c r="A1650" s="533"/>
      <c r="C1650" s="67" t="str">
        <f>'Terminated loans'!F840</f>
        <v>E</v>
      </c>
      <c r="D1650" s="19">
        <f>'Terminated loans'!H840</f>
        <v>143992624</v>
      </c>
      <c r="E1650" s="19">
        <f>'Terminated loans'!I840</f>
        <v>98</v>
      </c>
      <c r="F1650" s="19" t="str">
        <f>'Terminated loans'!J840</f>
        <v xml:space="preserve">PAUROBALLY M I                 </v>
      </c>
      <c r="G1650" s="547" t="str">
        <f t="shared" si="506"/>
        <v>A2</v>
      </c>
      <c r="H1650" s="21">
        <f>'Terminated loans'!L840</f>
        <v>40316</v>
      </c>
      <c r="I1650" s="21">
        <f>IF(B1650="VELS",'Terminated loans'!M840,'Terminated loans'!B840)</f>
        <v>40968</v>
      </c>
      <c r="J1650" s="34">
        <f t="shared" si="513"/>
        <v>21</v>
      </c>
      <c r="K1650" s="34">
        <f t="shared" si="510"/>
        <v>127</v>
      </c>
      <c r="L1650" s="34">
        <f t="shared" si="511"/>
        <v>21</v>
      </c>
      <c r="M1650" s="34">
        <f t="shared" si="512"/>
        <v>21</v>
      </c>
      <c r="N1650" s="52">
        <f t="shared" si="524"/>
        <v>21</v>
      </c>
      <c r="O1650" s="318">
        <f>+'Terminated loans'!S840</f>
        <v>243818</v>
      </c>
      <c r="P1650" s="26">
        <f>+'Terminated loans'!T840</f>
        <v>0.05</v>
      </c>
      <c r="Q1650" s="536">
        <f t="shared" si="507"/>
        <v>0.104</v>
      </c>
      <c r="R1650" s="222">
        <f t="shared" si="514"/>
        <v>12149.897986005828</v>
      </c>
      <c r="S1650" s="36">
        <f t="shared" si="515"/>
        <v>232359.43001999884</v>
      </c>
      <c r="T1650" s="36">
        <f t="shared" si="516"/>
        <v>11458.569980001164</v>
      </c>
      <c r="U1650" s="36">
        <f t="shared" si="517"/>
        <v>22788.427686121286</v>
      </c>
      <c r="V1650" s="36">
        <f t="shared" si="518"/>
        <v>11329.857706122391</v>
      </c>
      <c r="W1650" s="37">
        <f t="shared" si="519"/>
        <v>11458.569979998894</v>
      </c>
      <c r="X1650" s="36">
        <f t="shared" si="520"/>
        <v>11458.569980001164</v>
      </c>
      <c r="Y1650" s="276">
        <f t="shared" si="508"/>
        <v>11458.569979998894</v>
      </c>
      <c r="Z1650" s="36">
        <f t="shared" si="521"/>
        <v>22788.427686121286</v>
      </c>
      <c r="AA1650" s="36">
        <f t="shared" si="522"/>
        <v>11329.857706122391</v>
      </c>
      <c r="AB1650" s="38">
        <f t="shared" si="509"/>
        <v>-2.2700987756252289E-9</v>
      </c>
      <c r="AC1650" s="17"/>
      <c r="AD1650" s="17">
        <f t="shared" si="523"/>
        <v>21</v>
      </c>
      <c r="AH1650" s="103"/>
      <c r="AI1650" s="533"/>
    </row>
    <row r="1651" spans="1:35">
      <c r="A1651" s="533"/>
      <c r="C1651" s="67" t="str">
        <f>'Terminated loans'!F841</f>
        <v>E</v>
      </c>
      <c r="D1651" s="19">
        <f>'Terminated loans'!H841</f>
        <v>143992691</v>
      </c>
      <c r="E1651" s="19">
        <f>'Terminated loans'!I841</f>
        <v>98</v>
      </c>
      <c r="F1651" s="19" t="str">
        <f>'Terminated loans'!J841</f>
        <v xml:space="preserve">GREEDHAREE P                   </v>
      </c>
      <c r="G1651" s="547" t="str">
        <f t="shared" si="506"/>
        <v>B2</v>
      </c>
      <c r="H1651" s="21">
        <f>'Terminated loans'!L841</f>
        <v>40480</v>
      </c>
      <c r="I1651" s="21">
        <f>IF(B1651="VELS",'Terminated loans'!M841,'Terminated loans'!B841)</f>
        <v>40968</v>
      </c>
      <c r="J1651" s="34">
        <f t="shared" si="513"/>
        <v>16</v>
      </c>
      <c r="K1651" s="34">
        <f t="shared" si="510"/>
        <v>121</v>
      </c>
      <c r="L1651" s="34">
        <f t="shared" si="511"/>
        <v>16</v>
      </c>
      <c r="M1651" s="34">
        <f t="shared" si="512"/>
        <v>16</v>
      </c>
      <c r="N1651" s="52">
        <f t="shared" si="524"/>
        <v>16</v>
      </c>
      <c r="O1651" s="318">
        <f>+'Terminated loans'!S841</f>
        <v>206687</v>
      </c>
      <c r="P1651" s="26">
        <f>+'Terminated loans'!T841</f>
        <v>0.05</v>
      </c>
      <c r="Q1651" s="536">
        <f t="shared" si="507"/>
        <v>9.4E-2</v>
      </c>
      <c r="R1651" s="222">
        <f t="shared" si="514"/>
        <v>13380.203265339062</v>
      </c>
      <c r="S1651" s="36">
        <f t="shared" si="515"/>
        <v>200474.66363918703</v>
      </c>
      <c r="T1651" s="36">
        <f t="shared" si="516"/>
        <v>6212.336360812973</v>
      </c>
      <c r="U1651" s="36">
        <f t="shared" si="517"/>
        <v>13608.588606238831</v>
      </c>
      <c r="V1651" s="36">
        <f t="shared" si="518"/>
        <v>7396.2522454249556</v>
      </c>
      <c r="W1651" s="37">
        <f t="shared" si="519"/>
        <v>6212.3363608138752</v>
      </c>
      <c r="X1651" s="36">
        <f t="shared" si="520"/>
        <v>6212.336360812973</v>
      </c>
      <c r="Y1651" s="276">
        <f t="shared" si="508"/>
        <v>6212.3363608138752</v>
      </c>
      <c r="Z1651" s="36">
        <f t="shared" si="521"/>
        <v>13608.588606238831</v>
      </c>
      <c r="AA1651" s="36">
        <f t="shared" si="522"/>
        <v>7396.2522454249556</v>
      </c>
      <c r="AB1651" s="38">
        <f t="shared" si="509"/>
        <v>9.0221874415874481E-10</v>
      </c>
      <c r="AC1651" s="17"/>
      <c r="AD1651" s="17">
        <f t="shared" si="523"/>
        <v>16</v>
      </c>
      <c r="AH1651" s="103"/>
      <c r="AI1651" s="533"/>
    </row>
    <row r="1652" spans="1:35">
      <c r="A1652" s="533"/>
      <c r="C1652" s="67" t="str">
        <f>'Terminated loans'!F842</f>
        <v>E</v>
      </c>
      <c r="D1652" s="19">
        <f>'Terminated loans'!H842</f>
        <v>143142477</v>
      </c>
      <c r="E1652" s="19">
        <f>'Terminated loans'!I842</f>
        <v>99</v>
      </c>
      <c r="F1652" s="19" t="str">
        <f>'Terminated loans'!J842</f>
        <v xml:space="preserve">PHILIPPE J R T(SL 2181)        </v>
      </c>
      <c r="G1652" s="547" t="str">
        <f t="shared" si="506"/>
        <v>B1</v>
      </c>
      <c r="H1652" s="21">
        <f>'Terminated loans'!L842</f>
        <v>40491</v>
      </c>
      <c r="I1652" s="21">
        <f>IF(B1652="VELS",'Terminated loans'!M842,'Terminated loans'!B842)</f>
        <v>40968</v>
      </c>
      <c r="J1652" s="34">
        <f t="shared" si="513"/>
        <v>16</v>
      </c>
      <c r="K1652" s="34">
        <f t="shared" si="510"/>
        <v>121</v>
      </c>
      <c r="L1652" s="34">
        <f t="shared" si="511"/>
        <v>16</v>
      </c>
      <c r="M1652" s="34">
        <f t="shared" si="512"/>
        <v>16</v>
      </c>
      <c r="N1652" s="52">
        <f t="shared" si="524"/>
        <v>16</v>
      </c>
      <c r="O1652" s="318">
        <f>+'Terminated loans'!S842</f>
        <v>3800011</v>
      </c>
      <c r="P1652" s="26">
        <f>+'Terminated loans'!T842</f>
        <v>0.03</v>
      </c>
      <c r="Q1652" s="536">
        <f t="shared" si="507"/>
        <v>7.6499999999999999E-2</v>
      </c>
      <c r="R1652" s="222">
        <f t="shared" si="514"/>
        <v>242579.0799649556</v>
      </c>
      <c r="S1652" s="36">
        <f t="shared" si="515"/>
        <v>3678756.2822031854</v>
      </c>
      <c r="T1652" s="36">
        <f t="shared" si="516"/>
        <v>121254.71779681463</v>
      </c>
      <c r="U1652" s="36">
        <f t="shared" si="517"/>
        <v>202508.99723611865</v>
      </c>
      <c r="V1652" s="36">
        <f t="shared" si="518"/>
        <v>81254.279439289588</v>
      </c>
      <c r="W1652" s="37">
        <f t="shared" si="519"/>
        <v>121254.71779682906</v>
      </c>
      <c r="X1652" s="36">
        <f t="shared" si="520"/>
        <v>121254.71779681463</v>
      </c>
      <c r="Y1652" s="276">
        <f t="shared" si="508"/>
        <v>121254.71779682906</v>
      </c>
      <c r="Z1652" s="36">
        <f t="shared" si="521"/>
        <v>202508.99723611865</v>
      </c>
      <c r="AA1652" s="36">
        <f t="shared" si="522"/>
        <v>81254.279439289588</v>
      </c>
      <c r="AB1652" s="38">
        <f t="shared" si="509"/>
        <v>1.4435499906539917E-8</v>
      </c>
      <c r="AC1652" s="17"/>
      <c r="AD1652" s="17">
        <f t="shared" si="523"/>
        <v>16</v>
      </c>
      <c r="AH1652" s="103"/>
      <c r="AI1652" s="533"/>
    </row>
    <row r="1653" spans="1:35">
      <c r="A1653" s="533"/>
      <c r="C1653" s="67" t="str">
        <f>'Terminated loans'!F843</f>
        <v>E</v>
      </c>
      <c r="D1653" s="19">
        <f>'Terminated loans'!H843</f>
        <v>143993361</v>
      </c>
      <c r="E1653" s="19">
        <f>'Terminated loans'!I843</f>
        <v>98</v>
      </c>
      <c r="F1653" s="19" t="str">
        <f>'Terminated loans'!J843</f>
        <v xml:space="preserve">SIBARTIE P                     </v>
      </c>
      <c r="G1653" s="547" t="str">
        <f t="shared" si="506"/>
        <v>B2</v>
      </c>
      <c r="H1653" s="21">
        <f>'Terminated loans'!L843</f>
        <v>40485</v>
      </c>
      <c r="I1653" s="21">
        <f>IF(B1653="VELS",'Terminated loans'!M843,'Terminated loans'!B843)</f>
        <v>40968</v>
      </c>
      <c r="J1653" s="34">
        <f t="shared" si="513"/>
        <v>16</v>
      </c>
      <c r="K1653" s="34">
        <f t="shared" si="510"/>
        <v>121</v>
      </c>
      <c r="L1653" s="34">
        <f t="shared" si="511"/>
        <v>16</v>
      </c>
      <c r="M1653" s="34">
        <f t="shared" si="512"/>
        <v>16</v>
      </c>
      <c r="N1653" s="52">
        <f t="shared" si="524"/>
        <v>16</v>
      </c>
      <c r="O1653" s="318">
        <f>+'Terminated loans'!S843</f>
        <v>244325</v>
      </c>
      <c r="P1653" s="26">
        <f>+'Terminated loans'!T843</f>
        <v>0.05</v>
      </c>
      <c r="Q1653" s="536">
        <f t="shared" si="507"/>
        <v>9.4E-2</v>
      </c>
      <c r="R1653" s="222">
        <f t="shared" si="514"/>
        <v>15816.757526133557</v>
      </c>
      <c r="S1653" s="36">
        <f t="shared" si="515"/>
        <v>236981.38825201575</v>
      </c>
      <c r="T1653" s="36">
        <f t="shared" si="516"/>
        <v>7343.6117479842505</v>
      </c>
      <c r="U1653" s="36">
        <f t="shared" si="517"/>
        <v>16086.732166122238</v>
      </c>
      <c r="V1653" s="36">
        <f t="shared" si="518"/>
        <v>8743.1204181369103</v>
      </c>
      <c r="W1653" s="37">
        <f t="shared" si="519"/>
        <v>7343.6117479853274</v>
      </c>
      <c r="X1653" s="36">
        <f t="shared" si="520"/>
        <v>7343.6117479842505</v>
      </c>
      <c r="Y1653" s="276">
        <f t="shared" si="508"/>
        <v>7343.6117479853274</v>
      </c>
      <c r="Z1653" s="36">
        <f t="shared" si="521"/>
        <v>16086.732166122238</v>
      </c>
      <c r="AA1653" s="36">
        <f t="shared" si="522"/>
        <v>8743.1204181369103</v>
      </c>
      <c r="AB1653" s="38">
        <f t="shared" si="509"/>
        <v>1.076841726899147E-9</v>
      </c>
      <c r="AC1653" s="17"/>
      <c r="AD1653" s="17">
        <f t="shared" si="523"/>
        <v>16</v>
      </c>
      <c r="AH1653" s="103"/>
      <c r="AI1653" s="533"/>
    </row>
    <row r="1654" spans="1:35">
      <c r="A1654" s="533"/>
      <c r="C1654" s="67" t="str">
        <f>'Terminated loans'!F844</f>
        <v>E</v>
      </c>
      <c r="D1654" s="19">
        <f>'Terminated loans'!H844</f>
        <v>143993213</v>
      </c>
      <c r="E1654" s="19">
        <f>'Terminated loans'!I844</f>
        <v>98</v>
      </c>
      <c r="F1654" s="19" t="str">
        <f>'Terminated loans'!J844</f>
        <v xml:space="preserve">MARCHAND-SOOKDAWOO M J D       </v>
      </c>
      <c r="G1654" s="547" t="str">
        <f t="shared" si="506"/>
        <v>B2</v>
      </c>
      <c r="H1654" s="21">
        <f>'Terminated loans'!L844</f>
        <v>40606</v>
      </c>
      <c r="I1654" s="21">
        <f>IF(B1654="VELS",'Terminated loans'!M844,'Terminated loans'!B844)</f>
        <v>40968</v>
      </c>
      <c r="J1654" s="34">
        <f t="shared" si="513"/>
        <v>12</v>
      </c>
      <c r="K1654" s="34">
        <f t="shared" si="510"/>
        <v>117</v>
      </c>
      <c r="L1654" s="34">
        <f t="shared" si="511"/>
        <v>12</v>
      </c>
      <c r="M1654" s="34">
        <f t="shared" si="512"/>
        <v>12</v>
      </c>
      <c r="N1654" s="52">
        <f t="shared" si="524"/>
        <v>12</v>
      </c>
      <c r="O1654" s="318">
        <f>+'Terminated loans'!S844</f>
        <v>160311</v>
      </c>
      <c r="P1654" s="26">
        <f>+'Terminated loans'!T844</f>
        <v>0.05</v>
      </c>
      <c r="Q1654" s="536">
        <f t="shared" si="507"/>
        <v>9.4E-2</v>
      </c>
      <c r="R1654" s="222">
        <f t="shared" si="514"/>
        <v>13723.821012990955</v>
      </c>
      <c r="S1654" s="36">
        <f t="shared" si="515"/>
        <v>156598.34170542649</v>
      </c>
      <c r="T1654" s="36">
        <f t="shared" si="516"/>
        <v>3712.6582945735136</v>
      </c>
      <c r="U1654" s="36">
        <f t="shared" si="517"/>
        <v>8087.5104504656629</v>
      </c>
      <c r="V1654" s="36">
        <f t="shared" si="518"/>
        <v>4374.8521558914508</v>
      </c>
      <c r="W1654" s="37">
        <f t="shared" si="519"/>
        <v>3712.6582945742121</v>
      </c>
      <c r="X1654" s="36">
        <f t="shared" si="520"/>
        <v>3712.6582945735136</v>
      </c>
      <c r="Y1654" s="276">
        <f t="shared" si="508"/>
        <v>3712.6582945742121</v>
      </c>
      <c r="Z1654" s="36">
        <f t="shared" si="521"/>
        <v>8087.5104504656629</v>
      </c>
      <c r="AA1654" s="36">
        <f t="shared" si="522"/>
        <v>4374.8521558914508</v>
      </c>
      <c r="AB1654" s="38">
        <f t="shared" si="509"/>
        <v>6.9849193096160889E-10</v>
      </c>
      <c r="AC1654" s="17"/>
      <c r="AD1654" s="17">
        <f t="shared" si="523"/>
        <v>12</v>
      </c>
      <c r="AH1654" s="103"/>
      <c r="AI1654" s="533"/>
    </row>
    <row r="1655" spans="1:35">
      <c r="A1655" s="533"/>
      <c r="C1655" s="67" t="str">
        <f>'Terminated loans'!F845</f>
        <v>E</v>
      </c>
      <c r="D1655" s="19">
        <f>'Terminated loans'!H845</f>
        <v>143995119</v>
      </c>
      <c r="E1655" s="19">
        <f>'Terminated loans'!I845</f>
        <v>98</v>
      </c>
      <c r="F1655" s="19" t="str">
        <f>'Terminated loans'!J845</f>
        <v xml:space="preserve">GEORGETTE B W                  </v>
      </c>
      <c r="G1655" s="547" t="str">
        <f t="shared" si="506"/>
        <v>B2</v>
      </c>
      <c r="H1655" s="21">
        <f>'Terminated loans'!L845</f>
        <v>40639</v>
      </c>
      <c r="I1655" s="21">
        <f>IF(B1655="VELS",'Terminated loans'!M845,'Terminated loans'!B845)</f>
        <v>40968</v>
      </c>
      <c r="J1655" s="34">
        <f t="shared" si="513"/>
        <v>11</v>
      </c>
      <c r="K1655" s="34">
        <f t="shared" si="510"/>
        <v>116</v>
      </c>
      <c r="L1655" s="34">
        <f t="shared" si="511"/>
        <v>11</v>
      </c>
      <c r="M1655" s="34">
        <f t="shared" si="512"/>
        <v>11</v>
      </c>
      <c r="N1655" s="52">
        <f t="shared" si="524"/>
        <v>11</v>
      </c>
      <c r="O1655" s="318">
        <f>+'Terminated loans'!S845</f>
        <v>160222</v>
      </c>
      <c r="P1655" s="26">
        <f>+'Terminated loans'!T845</f>
        <v>0.05</v>
      </c>
      <c r="Q1655" s="536">
        <f t="shared" si="507"/>
        <v>9.4E-2</v>
      </c>
      <c r="R1655" s="222">
        <f t="shared" si="514"/>
        <v>14932.300686678715</v>
      </c>
      <c r="S1655" s="36">
        <f t="shared" si="515"/>
        <v>156790.34000005093</v>
      </c>
      <c r="T1655" s="36">
        <f t="shared" si="516"/>
        <v>3431.6599999490718</v>
      </c>
      <c r="U1655" s="36">
        <f t="shared" si="517"/>
        <v>7464.9675534155976</v>
      </c>
      <c r="V1655" s="36">
        <f t="shared" si="518"/>
        <v>4033.3075534658565</v>
      </c>
      <c r="W1655" s="37">
        <f t="shared" si="519"/>
        <v>3431.6599999497412</v>
      </c>
      <c r="X1655" s="36">
        <f t="shared" si="520"/>
        <v>3431.6599999490718</v>
      </c>
      <c r="Y1655" s="276">
        <f t="shared" si="508"/>
        <v>3431.6599999497412</v>
      </c>
      <c r="Z1655" s="36">
        <f t="shared" si="521"/>
        <v>7464.9675534155976</v>
      </c>
      <c r="AA1655" s="36">
        <f t="shared" si="522"/>
        <v>4033.3075534658565</v>
      </c>
      <c r="AB1655" s="38">
        <f t="shared" si="509"/>
        <v>6.6938810050487518E-10</v>
      </c>
      <c r="AC1655" s="17"/>
      <c r="AD1655" s="17">
        <f t="shared" si="523"/>
        <v>11</v>
      </c>
      <c r="AH1655" s="103"/>
      <c r="AI1655" s="533"/>
    </row>
    <row r="1656" spans="1:35">
      <c r="A1656" s="533"/>
      <c r="C1656" s="67" t="str">
        <f>'Terminated loans'!F846</f>
        <v>E</v>
      </c>
      <c r="D1656" s="19">
        <f>'Terminated loans'!H846</f>
        <v>143994910</v>
      </c>
      <c r="E1656" s="19">
        <f>'Terminated loans'!I846</f>
        <v>98</v>
      </c>
      <c r="F1656" s="19" t="str">
        <f>'Terminated loans'!J846</f>
        <v xml:space="preserve">CALLEE POINEN L B              </v>
      </c>
      <c r="G1656" s="547" t="str">
        <f t="shared" si="506"/>
        <v>C2</v>
      </c>
      <c r="H1656" s="21">
        <f>'Terminated loans'!L846</f>
        <v>40690</v>
      </c>
      <c r="I1656" s="21">
        <f>IF(B1656="VELS",'Terminated loans'!M846,'Terminated loans'!B846)</f>
        <v>40968</v>
      </c>
      <c r="J1656" s="34">
        <f t="shared" si="513"/>
        <v>9</v>
      </c>
      <c r="K1656" s="34">
        <f t="shared" si="510"/>
        <v>114</v>
      </c>
      <c r="L1656" s="34">
        <f t="shared" si="511"/>
        <v>9</v>
      </c>
      <c r="M1656" s="34">
        <f t="shared" si="512"/>
        <v>9</v>
      </c>
      <c r="N1656" s="52">
        <f t="shared" si="524"/>
        <v>9</v>
      </c>
      <c r="O1656" s="318">
        <f>+'Terminated loans'!S846</f>
        <v>241763</v>
      </c>
      <c r="P1656" s="26">
        <f>+'Terminated loans'!T846</f>
        <v>0.05</v>
      </c>
      <c r="Q1656" s="536">
        <f t="shared" si="507"/>
        <v>9.9000000000000005E-2</v>
      </c>
      <c r="R1656" s="222">
        <f t="shared" si="514"/>
        <v>27425.294689061357</v>
      </c>
      <c r="S1656" s="36">
        <f t="shared" si="515"/>
        <v>236946.54372858038</v>
      </c>
      <c r="T1656" s="36">
        <f t="shared" si="516"/>
        <v>4816.4562714196218</v>
      </c>
      <c r="U1656" s="36">
        <f t="shared" si="517"/>
        <v>9881.1084729754657</v>
      </c>
      <c r="V1656" s="36">
        <f t="shared" si="518"/>
        <v>5064.652201552206</v>
      </c>
      <c r="W1656" s="37">
        <f t="shared" si="519"/>
        <v>4816.4562714232598</v>
      </c>
      <c r="X1656" s="36">
        <f t="shared" si="520"/>
        <v>4816.4562714196218</v>
      </c>
      <c r="Y1656" s="276">
        <f t="shared" si="508"/>
        <v>4816.4562714232598</v>
      </c>
      <c r="Z1656" s="36">
        <f t="shared" si="521"/>
        <v>9881.1084729754657</v>
      </c>
      <c r="AA1656" s="36">
        <f t="shared" si="522"/>
        <v>5064.652201552206</v>
      </c>
      <c r="AB1656" s="38">
        <f t="shared" si="509"/>
        <v>3.637978807091713E-9</v>
      </c>
      <c r="AC1656" s="17"/>
      <c r="AD1656" s="17">
        <f t="shared" si="523"/>
        <v>9</v>
      </c>
      <c r="AH1656" s="103"/>
      <c r="AI1656" s="533"/>
    </row>
    <row r="1657" spans="1:35">
      <c r="A1657" s="533"/>
      <c r="C1657" s="67" t="str">
        <f>'Terminated loans'!F847</f>
        <v>E</v>
      </c>
      <c r="D1657" s="19">
        <f>'Terminated loans'!H847</f>
        <v>143994880</v>
      </c>
      <c r="E1657" s="19">
        <f>'Terminated loans'!I847</f>
        <v>98</v>
      </c>
      <c r="F1657" s="19" t="str">
        <f>'Terminated loans'!J847</f>
        <v xml:space="preserve">LABELLE H                      </v>
      </c>
      <c r="G1657" s="547" t="str">
        <f t="shared" si="506"/>
        <v>C2</v>
      </c>
      <c r="H1657" s="21">
        <f>'Terminated loans'!L847</f>
        <v>40729</v>
      </c>
      <c r="I1657" s="21">
        <f>IF(B1657="VELS",'Terminated loans'!M847,'Terminated loans'!B847)</f>
        <v>40968</v>
      </c>
      <c r="J1657" s="34">
        <f t="shared" si="513"/>
        <v>8</v>
      </c>
      <c r="K1657" s="34">
        <f t="shared" si="510"/>
        <v>113</v>
      </c>
      <c r="L1657" s="34">
        <f t="shared" si="511"/>
        <v>8</v>
      </c>
      <c r="M1657" s="34">
        <f t="shared" si="512"/>
        <v>8</v>
      </c>
      <c r="N1657" s="52">
        <f t="shared" si="524"/>
        <v>8</v>
      </c>
      <c r="O1657" s="318">
        <f>+'Terminated loans'!S847</f>
        <v>210437</v>
      </c>
      <c r="P1657" s="26">
        <f>+'Terminated loans'!T847</f>
        <v>0.05</v>
      </c>
      <c r="Q1657" s="536">
        <f t="shared" si="507"/>
        <v>9.9000000000000005E-2</v>
      </c>
      <c r="R1657" s="222">
        <f t="shared" si="514"/>
        <v>26800.22924982605</v>
      </c>
      <c r="S1657" s="36">
        <f t="shared" si="515"/>
        <v>206656.18729659586</v>
      </c>
      <c r="T1657" s="36">
        <f t="shared" si="516"/>
        <v>3780.812703404139</v>
      </c>
      <c r="U1657" s="36">
        <f t="shared" si="517"/>
        <v>7745.6467020155396</v>
      </c>
      <c r="V1657" s="36">
        <f t="shared" si="518"/>
        <v>3964.8339986084029</v>
      </c>
      <c r="W1657" s="37">
        <f t="shared" si="519"/>
        <v>3780.8127034071367</v>
      </c>
      <c r="X1657" s="36">
        <f t="shared" si="520"/>
        <v>3780.812703404139</v>
      </c>
      <c r="Y1657" s="276">
        <f t="shared" si="508"/>
        <v>3780.8127034071367</v>
      </c>
      <c r="Z1657" s="36">
        <f t="shared" si="521"/>
        <v>7745.6467020155396</v>
      </c>
      <c r="AA1657" s="36">
        <f t="shared" si="522"/>
        <v>3964.8339986084029</v>
      </c>
      <c r="AB1657" s="38">
        <f t="shared" si="509"/>
        <v>2.9976945370435715E-9</v>
      </c>
      <c r="AC1657" s="17"/>
      <c r="AD1657" s="17">
        <f t="shared" si="523"/>
        <v>8</v>
      </c>
      <c r="AH1657" s="103"/>
      <c r="AI1657" s="533"/>
    </row>
    <row r="1658" spans="1:35">
      <c r="A1658" s="533"/>
      <c r="C1658" s="67" t="str">
        <f>'Terminated loans'!F848</f>
        <v>E</v>
      </c>
      <c r="D1658" s="19">
        <f>'Terminated loans'!H848</f>
        <v>143995496</v>
      </c>
      <c r="E1658" s="19">
        <f>'Terminated loans'!I848</f>
        <v>98</v>
      </c>
      <c r="F1658" s="19" t="str">
        <f>'Terminated loans'!J848</f>
        <v xml:space="preserve">BURRUTH K                      </v>
      </c>
      <c r="G1658" s="547" t="str">
        <f t="shared" si="506"/>
        <v>C2</v>
      </c>
      <c r="H1658" s="21">
        <f>'Terminated loans'!L848</f>
        <v>40700</v>
      </c>
      <c r="I1658" s="21">
        <f>IF(B1658="VELS",'Terminated loans'!M848,'Terminated loans'!B848)</f>
        <v>40968</v>
      </c>
      <c r="J1658" s="34">
        <f t="shared" si="513"/>
        <v>9</v>
      </c>
      <c r="K1658" s="34">
        <f t="shared" si="510"/>
        <v>114</v>
      </c>
      <c r="L1658" s="34">
        <f t="shared" si="511"/>
        <v>9</v>
      </c>
      <c r="M1658" s="34">
        <f t="shared" si="512"/>
        <v>9</v>
      </c>
      <c r="N1658" s="52">
        <f t="shared" si="524"/>
        <v>9</v>
      </c>
      <c r="O1658" s="318">
        <f>+'Terminated loans'!S848</f>
        <v>236844</v>
      </c>
      <c r="P1658" s="26">
        <f>+'Terminated loans'!T848</f>
        <v>0.05</v>
      </c>
      <c r="Q1658" s="536">
        <f t="shared" si="507"/>
        <v>9.9000000000000005E-2</v>
      </c>
      <c r="R1658" s="222">
        <f t="shared" si="514"/>
        <v>26867.289433602527</v>
      </c>
      <c r="S1658" s="36">
        <f t="shared" si="515"/>
        <v>232125.54114091853</v>
      </c>
      <c r="T1658" s="36">
        <f t="shared" si="516"/>
        <v>4718.4588590814674</v>
      </c>
      <c r="U1658" s="36">
        <f t="shared" si="517"/>
        <v>9680.063761507743</v>
      </c>
      <c r="V1658" s="36">
        <f t="shared" si="518"/>
        <v>4961.6049024227541</v>
      </c>
      <c r="W1658" s="37">
        <f t="shared" si="519"/>
        <v>4718.4588590849889</v>
      </c>
      <c r="X1658" s="36">
        <f t="shared" si="520"/>
        <v>4718.4588590814674</v>
      </c>
      <c r="Y1658" s="276">
        <f t="shared" si="508"/>
        <v>4718.4588590849889</v>
      </c>
      <c r="Z1658" s="36">
        <f t="shared" si="521"/>
        <v>9680.063761507743</v>
      </c>
      <c r="AA1658" s="36">
        <f t="shared" si="522"/>
        <v>4961.6049024227541</v>
      </c>
      <c r="AB1658" s="38">
        <f t="shared" si="509"/>
        <v>3.5215634852647781E-9</v>
      </c>
      <c r="AC1658" s="17"/>
      <c r="AD1658" s="17">
        <f t="shared" si="523"/>
        <v>9</v>
      </c>
      <c r="AH1658" s="103"/>
      <c r="AI1658" s="533"/>
    </row>
    <row r="1659" spans="1:35">
      <c r="A1659" s="533"/>
      <c r="C1659" s="67" t="str">
        <f>'Terminated loans'!F849</f>
        <v>E</v>
      </c>
      <c r="D1659" s="19">
        <f>'Terminated loans'!H849</f>
        <v>143036227</v>
      </c>
      <c r="E1659" s="19">
        <f>'Terminated loans'!I849</f>
        <v>99</v>
      </c>
      <c r="F1659" s="19" t="str">
        <f>'Terminated loans'!J849</f>
        <v xml:space="preserve">SEECHURN LUCHMUN K(SL2639      </v>
      </c>
      <c r="G1659" s="547" t="str">
        <f t="shared" si="506"/>
        <v>C1</v>
      </c>
      <c r="H1659" s="21">
        <f>'Terminated loans'!L849</f>
        <v>40939</v>
      </c>
      <c r="I1659" s="21">
        <f>IF(B1659="VELS",'Terminated loans'!M849,'Terminated loans'!B849)</f>
        <v>40968</v>
      </c>
      <c r="J1659" s="34">
        <f t="shared" si="513"/>
        <v>1</v>
      </c>
      <c r="K1659" s="34">
        <f t="shared" si="510"/>
        <v>106</v>
      </c>
      <c r="L1659" s="34">
        <f t="shared" si="511"/>
        <v>1</v>
      </c>
      <c r="M1659" s="34">
        <f t="shared" si="512"/>
        <v>1</v>
      </c>
      <c r="N1659" s="52">
        <f t="shared" si="524"/>
        <v>1</v>
      </c>
      <c r="O1659" s="318">
        <f>+'Terminated loans'!S849</f>
        <v>1883419</v>
      </c>
      <c r="P1659" s="26">
        <f>+'Terminated loans'!T849</f>
        <v>0.03</v>
      </c>
      <c r="Q1659" s="536">
        <f t="shared" si="507"/>
        <v>8.1500000000000003E-2</v>
      </c>
      <c r="R1659" s="222">
        <f t="shared" si="514"/>
        <v>1888127.5474999996</v>
      </c>
      <c r="S1659" s="36">
        <f t="shared" si="515"/>
        <v>1875390.5202168834</v>
      </c>
      <c r="T1659" s="36">
        <f t="shared" si="516"/>
        <v>8028.479783116607</v>
      </c>
      <c r="U1659" s="36">
        <f t="shared" si="517"/>
        <v>12737.027283139527</v>
      </c>
      <c r="V1659" s="36">
        <f t="shared" si="518"/>
        <v>4708.547499999404</v>
      </c>
      <c r="W1659" s="37">
        <f t="shared" si="519"/>
        <v>8028.4797831401229</v>
      </c>
      <c r="X1659" s="36">
        <f t="shared" si="520"/>
        <v>8028.479783116607</v>
      </c>
      <c r="Y1659" s="276">
        <f t="shared" si="508"/>
        <v>8028.4797831401229</v>
      </c>
      <c r="Z1659" s="36">
        <f t="shared" si="521"/>
        <v>12737.027283139527</v>
      </c>
      <c r="AA1659" s="36">
        <f t="shared" si="522"/>
        <v>4708.547499999404</v>
      </c>
      <c r="AB1659" s="38">
        <f t="shared" si="509"/>
        <v>2.3515895009040833E-8</v>
      </c>
      <c r="AC1659" s="17"/>
      <c r="AD1659" s="17">
        <f t="shared" si="523"/>
        <v>1</v>
      </c>
      <c r="AH1659" s="103"/>
      <c r="AI1659" s="533"/>
    </row>
    <row r="1660" spans="1:35">
      <c r="A1660" s="533"/>
      <c r="C1660" s="67" t="str">
        <f>'Terminated loans'!F850</f>
        <v>E</v>
      </c>
      <c r="D1660" s="19">
        <f>'Terminated loans'!H850</f>
        <v>143001393</v>
      </c>
      <c r="E1660" s="19">
        <f>'Terminated loans'!I850</f>
        <v>98</v>
      </c>
      <c r="F1660" s="19" t="str">
        <f>'Terminated loans'!J850</f>
        <v xml:space="preserve">HASSEA S/048902                </v>
      </c>
      <c r="G1660" s="547" t="str">
        <f t="shared" si="506"/>
        <v>A2</v>
      </c>
      <c r="H1660" s="21">
        <f>'Terminated loans'!L850</f>
        <v>39385</v>
      </c>
      <c r="I1660" s="21">
        <f>IF(B1660="VELS",'Terminated loans'!M850,'Terminated loans'!B850)</f>
        <v>40999</v>
      </c>
      <c r="J1660" s="34">
        <f t="shared" si="513"/>
        <v>53</v>
      </c>
      <c r="K1660" s="34">
        <f t="shared" si="510"/>
        <v>157</v>
      </c>
      <c r="L1660" s="34">
        <f t="shared" si="511"/>
        <v>53</v>
      </c>
      <c r="M1660" s="34">
        <f t="shared" si="512"/>
        <v>53</v>
      </c>
      <c r="N1660" s="52">
        <f t="shared" si="524"/>
        <v>53</v>
      </c>
      <c r="O1660" s="318">
        <f>+'Terminated loans'!S850</f>
        <v>250037</v>
      </c>
      <c r="P1660" s="26">
        <f>+'Terminated loans'!T850</f>
        <v>0.05</v>
      </c>
      <c r="Q1660" s="536">
        <f t="shared" si="507"/>
        <v>0.104</v>
      </c>
      <c r="R1660" s="222">
        <f t="shared" si="514"/>
        <v>5267.5284462927502</v>
      </c>
      <c r="S1660" s="36">
        <f t="shared" si="515"/>
        <v>223086.29183614042</v>
      </c>
      <c r="T1660" s="36">
        <f t="shared" si="516"/>
        <v>26950.708163859585</v>
      </c>
      <c r="U1660" s="36">
        <f t="shared" si="517"/>
        <v>56092.715817373188</v>
      </c>
      <c r="V1660" s="36">
        <f t="shared" si="518"/>
        <v>29142.007653515786</v>
      </c>
      <c r="W1660" s="37">
        <f t="shared" si="519"/>
        <v>26950.708163857402</v>
      </c>
      <c r="X1660" s="36">
        <f t="shared" si="520"/>
        <v>26950.708163859585</v>
      </c>
      <c r="Y1660" s="276">
        <f t="shared" si="508"/>
        <v>26950.708163857402</v>
      </c>
      <c r="Z1660" s="36">
        <f t="shared" si="521"/>
        <v>56092.715817373188</v>
      </c>
      <c r="AA1660" s="36">
        <f t="shared" si="522"/>
        <v>29142.007653515786</v>
      </c>
      <c r="AB1660" s="38">
        <f t="shared" si="509"/>
        <v>-2.1827872842550278E-9</v>
      </c>
      <c r="AC1660" s="17"/>
      <c r="AD1660" s="17">
        <f t="shared" si="523"/>
        <v>53</v>
      </c>
      <c r="AH1660" s="103"/>
      <c r="AI1660" s="533"/>
    </row>
    <row r="1661" spans="1:35">
      <c r="A1661" s="533"/>
      <c r="C1661" s="67" t="str">
        <f>'Terminated loans'!F851</f>
        <v>E</v>
      </c>
      <c r="D1661" s="19">
        <f>'Terminated loans'!H851</f>
        <v>143001571</v>
      </c>
      <c r="E1661" s="19">
        <f>'Terminated loans'!I851</f>
        <v>99</v>
      </c>
      <c r="F1661" s="19" t="str">
        <f>'Terminated loans'!J851</f>
        <v xml:space="preserve">JOGANAH T                      </v>
      </c>
      <c r="G1661" s="547" t="str">
        <f t="shared" ref="G1661:G1724" si="525">IF(H1661&lt;$P$5,"A",IF(H1661&lt;$P$6,"B",IF(H1661&lt;$P$7,"C",IF(H1661&lt;$P$8,"D",IF(H1661&lt;$P$9,"E",IF(H1661&lt;$P$10,"F",IF(H1661&lt;$P$11,"G",IF(H1661&lt;$P$12,"I",IF(H1661&lt;$P$13,"J",IF(H1661&lt;$P$14,"K","L"))))))))))&amp;IF(OR(P1661=0,P1661&gt;=5%),2,1)</f>
        <v>A1</v>
      </c>
      <c r="H1661" s="21">
        <f>'Terminated loans'!L851</f>
        <v>39295</v>
      </c>
      <c r="I1661" s="21">
        <f>IF(B1661="VELS",'Terminated loans'!M851,'Terminated loans'!B851)</f>
        <v>40999</v>
      </c>
      <c r="J1661" s="34">
        <f t="shared" si="513"/>
        <v>56</v>
      </c>
      <c r="K1661" s="34">
        <f t="shared" si="510"/>
        <v>160</v>
      </c>
      <c r="L1661" s="34">
        <f t="shared" si="511"/>
        <v>56</v>
      </c>
      <c r="M1661" s="34">
        <f t="shared" si="512"/>
        <v>56</v>
      </c>
      <c r="N1661" s="52">
        <f t="shared" si="524"/>
        <v>56</v>
      </c>
      <c r="O1661" s="318">
        <f>+'Terminated loans'!S851</f>
        <v>499199</v>
      </c>
      <c r="P1661" s="26">
        <f>+'Terminated loans'!T851</f>
        <v>0.03</v>
      </c>
      <c r="Q1661" s="536">
        <f t="shared" ref="Q1661:Q1724" si="526">VLOOKUP(G1661,$O$3:$Q$28,3,FALSE)</f>
        <v>8.6499999999999994E-2</v>
      </c>
      <c r="R1661" s="222">
        <f t="shared" si="514"/>
        <v>9563.9418697887704</v>
      </c>
      <c r="S1661" s="36">
        <f t="shared" si="515"/>
        <v>439387.04229479964</v>
      </c>
      <c r="T1661" s="36">
        <f t="shared" si="516"/>
        <v>59811.957705200359</v>
      </c>
      <c r="U1661" s="36">
        <f t="shared" si="517"/>
        <v>96193.702413366875</v>
      </c>
      <c r="V1661" s="36">
        <f t="shared" si="518"/>
        <v>36381.744708171056</v>
      </c>
      <c r="W1661" s="37">
        <f t="shared" si="519"/>
        <v>59811.957705195819</v>
      </c>
      <c r="X1661" s="36">
        <f t="shared" si="520"/>
        <v>59811.957705200359</v>
      </c>
      <c r="Y1661" s="276">
        <f t="shared" si="508"/>
        <v>59811.957705195819</v>
      </c>
      <c r="Z1661" s="36">
        <f t="shared" si="521"/>
        <v>96193.702413366875</v>
      </c>
      <c r="AA1661" s="36">
        <f t="shared" si="522"/>
        <v>36381.744708171056</v>
      </c>
      <c r="AB1661" s="38">
        <f t="shared" si="509"/>
        <v>-4.5401975512504578E-9</v>
      </c>
      <c r="AC1661" s="17"/>
      <c r="AD1661" s="17">
        <f t="shared" si="523"/>
        <v>56</v>
      </c>
      <c r="AH1661" s="103"/>
      <c r="AI1661" s="533"/>
    </row>
    <row r="1662" spans="1:35">
      <c r="A1662" s="533"/>
      <c r="C1662" s="67" t="str">
        <f>'Terminated loans'!F852</f>
        <v>E</v>
      </c>
      <c r="D1662" s="19">
        <f>'Terminated loans'!H852</f>
        <v>143004899</v>
      </c>
      <c r="E1662" s="19">
        <f>'Terminated loans'!I852</f>
        <v>99</v>
      </c>
      <c r="F1662" s="19" t="str">
        <f>'Terminated loans'!J852</f>
        <v xml:space="preserve">TAVISHKA JOGANAH-S(SL1299      </v>
      </c>
      <c r="G1662" s="547" t="str">
        <f t="shared" si="525"/>
        <v>A1</v>
      </c>
      <c r="H1662" s="21">
        <f>'Terminated loans'!L852</f>
        <v>39945</v>
      </c>
      <c r="I1662" s="21">
        <f>IF(B1662="VELS",'Terminated loans'!M852,'Terminated loans'!B852)</f>
        <v>40999</v>
      </c>
      <c r="J1662" s="34">
        <f t="shared" si="513"/>
        <v>35</v>
      </c>
      <c r="K1662" s="34">
        <f t="shared" si="510"/>
        <v>139</v>
      </c>
      <c r="L1662" s="34">
        <f t="shared" si="511"/>
        <v>35</v>
      </c>
      <c r="M1662" s="34">
        <f t="shared" si="512"/>
        <v>35</v>
      </c>
      <c r="N1662" s="52">
        <f t="shared" si="524"/>
        <v>35</v>
      </c>
      <c r="O1662" s="318">
        <f>+'Terminated loans'!S852</f>
        <v>700196</v>
      </c>
      <c r="P1662" s="26">
        <f>+'Terminated loans'!T852</f>
        <v>0.03</v>
      </c>
      <c r="Q1662" s="536">
        <f t="shared" si="526"/>
        <v>8.6499999999999994E-2</v>
      </c>
      <c r="R1662" s="222">
        <f t="shared" si="514"/>
        <v>20918.588032205549</v>
      </c>
      <c r="S1662" s="36">
        <f t="shared" si="515"/>
        <v>645052.17950789025</v>
      </c>
      <c r="T1662" s="36">
        <f t="shared" si="516"/>
        <v>55143.820492109749</v>
      </c>
      <c r="U1662" s="36">
        <f t="shared" si="517"/>
        <v>87098.401619296521</v>
      </c>
      <c r="V1662" s="36">
        <f t="shared" si="518"/>
        <v>31954.581127194222</v>
      </c>
      <c r="W1662" s="37">
        <f t="shared" si="519"/>
        <v>55143.820492102299</v>
      </c>
      <c r="X1662" s="36">
        <f t="shared" si="520"/>
        <v>55143.820492109749</v>
      </c>
      <c r="Y1662" s="276">
        <f t="shared" si="508"/>
        <v>55143.820492102299</v>
      </c>
      <c r="Z1662" s="36">
        <f t="shared" si="521"/>
        <v>87098.401619296521</v>
      </c>
      <c r="AA1662" s="36">
        <f t="shared" si="522"/>
        <v>31954.581127194222</v>
      </c>
      <c r="AB1662" s="38">
        <f t="shared" si="509"/>
        <v>-7.4505805969238281E-9</v>
      </c>
      <c r="AC1662" s="17"/>
      <c r="AD1662" s="17">
        <f t="shared" si="523"/>
        <v>35</v>
      </c>
      <c r="AH1662" s="103"/>
      <c r="AI1662" s="533"/>
    </row>
    <row r="1663" spans="1:35">
      <c r="A1663" s="533"/>
      <c r="C1663" s="67" t="str">
        <f>'Terminated loans'!F853</f>
        <v>E</v>
      </c>
      <c r="D1663" s="19">
        <f>'Terminated loans'!H853</f>
        <v>143013413</v>
      </c>
      <c r="E1663" s="19">
        <f>'Terminated loans'!I853</f>
        <v>98</v>
      </c>
      <c r="F1663" s="19" t="str">
        <f>'Terminated loans'!J853</f>
        <v xml:space="preserve">MUNBODE A                      </v>
      </c>
      <c r="G1663" s="547" t="str">
        <f t="shared" si="525"/>
        <v>A2</v>
      </c>
      <c r="H1663" s="21">
        <f>'Terminated loans'!L853</f>
        <v>39937</v>
      </c>
      <c r="I1663" s="21">
        <f>IF(B1663="VELS",'Terminated loans'!M853,'Terminated loans'!B853)</f>
        <v>40999</v>
      </c>
      <c r="J1663" s="34">
        <f t="shared" si="513"/>
        <v>35</v>
      </c>
      <c r="K1663" s="34">
        <f t="shared" si="510"/>
        <v>139</v>
      </c>
      <c r="L1663" s="34">
        <f t="shared" si="511"/>
        <v>35</v>
      </c>
      <c r="M1663" s="34">
        <f t="shared" si="512"/>
        <v>35</v>
      </c>
      <c r="N1663" s="52">
        <f t="shared" si="524"/>
        <v>35</v>
      </c>
      <c r="O1663" s="318">
        <f>+'Terminated loans'!S853</f>
        <v>246324</v>
      </c>
      <c r="P1663" s="26">
        <f>+'Terminated loans'!T853</f>
        <v>0.05</v>
      </c>
      <c r="Q1663" s="536">
        <f t="shared" si="526"/>
        <v>0.104</v>
      </c>
      <c r="R1663" s="222">
        <f t="shared" si="514"/>
        <v>7578.0982519856525</v>
      </c>
      <c r="S1663" s="36">
        <f t="shared" si="515"/>
        <v>227938.82989339487</v>
      </c>
      <c r="T1663" s="36">
        <f t="shared" si="516"/>
        <v>18385.170106605132</v>
      </c>
      <c r="U1663" s="36">
        <f t="shared" si="517"/>
        <v>37294.608926100656</v>
      </c>
      <c r="V1663" s="36">
        <f t="shared" si="518"/>
        <v>18909.438819497795</v>
      </c>
      <c r="W1663" s="37">
        <f t="shared" si="519"/>
        <v>18385.170106602862</v>
      </c>
      <c r="X1663" s="36">
        <f t="shared" si="520"/>
        <v>18385.170106605132</v>
      </c>
      <c r="Y1663" s="276">
        <f t="shared" si="508"/>
        <v>18385.170106602862</v>
      </c>
      <c r="Z1663" s="36">
        <f t="shared" si="521"/>
        <v>37294.608926100656</v>
      </c>
      <c r="AA1663" s="36">
        <f t="shared" si="522"/>
        <v>18909.438819497795</v>
      </c>
      <c r="AB1663" s="38">
        <f t="shared" si="509"/>
        <v>-2.2700987756252289E-9</v>
      </c>
      <c r="AC1663" s="17"/>
      <c r="AD1663" s="17">
        <f t="shared" si="523"/>
        <v>35</v>
      </c>
      <c r="AH1663" s="103"/>
      <c r="AI1663" s="533"/>
    </row>
    <row r="1664" spans="1:35">
      <c r="A1664" s="533"/>
      <c r="C1664" s="67" t="str">
        <f>'Terminated loans'!F854</f>
        <v>E</v>
      </c>
      <c r="D1664" s="19">
        <f>'Terminated loans'!H854</f>
        <v>143017427</v>
      </c>
      <c r="E1664" s="19">
        <f>'Terminated loans'!I854</f>
        <v>98</v>
      </c>
      <c r="F1664" s="19" t="str">
        <f>'Terminated loans'!J854</f>
        <v xml:space="preserve">SAUPIN A E                     </v>
      </c>
      <c r="G1664" s="547" t="str">
        <f t="shared" si="525"/>
        <v>A2</v>
      </c>
      <c r="H1664" s="21">
        <f>'Terminated loans'!L854</f>
        <v>39875</v>
      </c>
      <c r="I1664" s="21">
        <f>IF(B1664="VELS",'Terminated loans'!M854,'Terminated loans'!B854)</f>
        <v>40999</v>
      </c>
      <c r="J1664" s="34">
        <f t="shared" si="513"/>
        <v>37</v>
      </c>
      <c r="K1664" s="34">
        <f t="shared" si="510"/>
        <v>141</v>
      </c>
      <c r="L1664" s="34">
        <f t="shared" si="511"/>
        <v>37</v>
      </c>
      <c r="M1664" s="34">
        <f t="shared" si="512"/>
        <v>37</v>
      </c>
      <c r="N1664" s="52">
        <f t="shared" si="524"/>
        <v>37</v>
      </c>
      <c r="O1664" s="318">
        <f>+'Terminated loans'!S854</f>
        <v>165000</v>
      </c>
      <c r="P1664" s="26">
        <f>+'Terminated loans'!T854</f>
        <v>0.05</v>
      </c>
      <c r="Q1664" s="536">
        <f t="shared" si="526"/>
        <v>0.104</v>
      </c>
      <c r="R1664" s="222">
        <f t="shared" si="514"/>
        <v>4821.3042018842953</v>
      </c>
      <c r="S1664" s="36">
        <f t="shared" si="515"/>
        <v>152055.57764753397</v>
      </c>
      <c r="T1664" s="36">
        <f t="shared" si="516"/>
        <v>12944.422352466034</v>
      </c>
      <c r="U1664" s="36">
        <f t="shared" si="517"/>
        <v>26332.677822183468</v>
      </c>
      <c r="V1664" s="36">
        <f t="shared" si="518"/>
        <v>13388.255469718919</v>
      </c>
      <c r="W1664" s="37">
        <f t="shared" si="519"/>
        <v>12944.422352464549</v>
      </c>
      <c r="X1664" s="36">
        <f t="shared" si="520"/>
        <v>12944.422352466034</v>
      </c>
      <c r="Y1664" s="276">
        <f t="shared" si="508"/>
        <v>12944.422352464549</v>
      </c>
      <c r="Z1664" s="36">
        <f t="shared" si="521"/>
        <v>26332.677822183468</v>
      </c>
      <c r="AA1664" s="36">
        <f t="shared" si="522"/>
        <v>13388.255469718919</v>
      </c>
      <c r="AB1664" s="38">
        <f t="shared" si="509"/>
        <v>-1.4842953532934189E-9</v>
      </c>
      <c r="AC1664" s="17"/>
      <c r="AD1664" s="17">
        <f t="shared" si="523"/>
        <v>37</v>
      </c>
      <c r="AH1664" s="103"/>
      <c r="AI1664" s="533"/>
    </row>
    <row r="1665" spans="1:35">
      <c r="A1665" s="533"/>
      <c r="C1665" s="67" t="str">
        <f>'Terminated loans'!F855</f>
        <v>E</v>
      </c>
      <c r="D1665" s="19">
        <f>'Terminated loans'!H855</f>
        <v>143018040</v>
      </c>
      <c r="E1665" s="19">
        <f>'Terminated loans'!I855</f>
        <v>98</v>
      </c>
      <c r="F1665" s="19" t="str">
        <f>'Terminated loans'!J855</f>
        <v xml:space="preserve">LAU LIN L K/056810             </v>
      </c>
      <c r="G1665" s="547" t="str">
        <f t="shared" si="525"/>
        <v>A2</v>
      </c>
      <c r="H1665" s="21">
        <f>'Terminated loans'!L855</f>
        <v>39554</v>
      </c>
      <c r="I1665" s="21">
        <f>IF(B1665="VELS",'Terminated loans'!M855,'Terminated loans'!B855)</f>
        <v>40999</v>
      </c>
      <c r="J1665" s="34">
        <f t="shared" si="513"/>
        <v>48</v>
      </c>
      <c r="K1665" s="34">
        <f t="shared" si="510"/>
        <v>152</v>
      </c>
      <c r="L1665" s="34">
        <f t="shared" si="511"/>
        <v>48</v>
      </c>
      <c r="M1665" s="34">
        <f t="shared" si="512"/>
        <v>48</v>
      </c>
      <c r="N1665" s="52">
        <f t="shared" si="524"/>
        <v>48</v>
      </c>
      <c r="O1665" s="318">
        <f>+'Terminated loans'!S855</f>
        <v>297068</v>
      </c>
      <c r="P1665" s="26">
        <f>+'Terminated loans'!T855</f>
        <v>0.05</v>
      </c>
      <c r="Q1665" s="536">
        <f t="shared" si="526"/>
        <v>0.104</v>
      </c>
      <c r="R1665" s="222">
        <f t="shared" si="514"/>
        <v>6841.2661824448196</v>
      </c>
      <c r="S1665" s="36">
        <f t="shared" si="515"/>
        <v>267706.35964323516</v>
      </c>
      <c r="T1665" s="36">
        <f t="shared" si="516"/>
        <v>29361.640356764838</v>
      </c>
      <c r="U1665" s="36">
        <f t="shared" si="517"/>
        <v>60674.417114113458</v>
      </c>
      <c r="V1665" s="36">
        <f t="shared" si="518"/>
        <v>31312.776757351356</v>
      </c>
      <c r="W1665" s="37">
        <f t="shared" si="519"/>
        <v>29361.640356762102</v>
      </c>
      <c r="X1665" s="36">
        <f t="shared" si="520"/>
        <v>29361.640356764838</v>
      </c>
      <c r="Y1665" s="276">
        <f t="shared" si="508"/>
        <v>29361.640356762102</v>
      </c>
      <c r="Z1665" s="36">
        <f t="shared" si="521"/>
        <v>60674.417114113458</v>
      </c>
      <c r="AA1665" s="36">
        <f t="shared" si="522"/>
        <v>31312.776757351356</v>
      </c>
      <c r="AB1665" s="38">
        <f t="shared" si="509"/>
        <v>-2.7357600629329681E-9</v>
      </c>
      <c r="AC1665" s="17"/>
      <c r="AD1665" s="17">
        <f t="shared" si="523"/>
        <v>48</v>
      </c>
      <c r="AH1665" s="103"/>
      <c r="AI1665" s="533"/>
    </row>
    <row r="1666" spans="1:35">
      <c r="A1666" s="533"/>
      <c r="C1666" s="67" t="str">
        <f>'Terminated loans'!F856</f>
        <v>E</v>
      </c>
      <c r="D1666" s="19">
        <f>'Terminated loans'!H856</f>
        <v>143018342</v>
      </c>
      <c r="E1666" s="19">
        <f>'Terminated loans'!I856</f>
        <v>99</v>
      </c>
      <c r="F1666" s="19" t="str">
        <f>'Terminated loans'!J856</f>
        <v xml:space="preserve">JOGANAH MISS T                 </v>
      </c>
      <c r="G1666" s="547" t="str">
        <f t="shared" si="525"/>
        <v>A1</v>
      </c>
      <c r="H1666" s="21">
        <f>'Terminated loans'!L856</f>
        <v>38525</v>
      </c>
      <c r="I1666" s="21">
        <f>IF(B1666="VELS",'Terminated loans'!M856,'Terminated loans'!B856)</f>
        <v>40999</v>
      </c>
      <c r="J1666" s="34">
        <f t="shared" si="513"/>
        <v>81</v>
      </c>
      <c r="K1666" s="34">
        <f t="shared" si="510"/>
        <v>185</v>
      </c>
      <c r="L1666" s="34">
        <f t="shared" si="511"/>
        <v>81</v>
      </c>
      <c r="M1666" s="34">
        <f t="shared" si="512"/>
        <v>81</v>
      </c>
      <c r="N1666" s="52">
        <f t="shared" si="524"/>
        <v>81</v>
      </c>
      <c r="O1666" s="318">
        <f>+'Terminated loans'!S856</f>
        <v>400033</v>
      </c>
      <c r="P1666" s="26">
        <f>+'Terminated loans'!T856</f>
        <v>0.03</v>
      </c>
      <c r="Q1666" s="536">
        <f t="shared" si="526"/>
        <v>8.6499999999999994E-2</v>
      </c>
      <c r="R1666" s="222">
        <f t="shared" si="514"/>
        <v>5461.7348942300687</v>
      </c>
      <c r="S1666" s="36">
        <f t="shared" si="515"/>
        <v>334218.58101721056</v>
      </c>
      <c r="T1666" s="36">
        <f t="shared" si="516"/>
        <v>65814.418982789444</v>
      </c>
      <c r="U1666" s="36">
        <f t="shared" si="517"/>
        <v>108181.94541542139</v>
      </c>
      <c r="V1666" s="36">
        <f t="shared" si="518"/>
        <v>42367.526432635554</v>
      </c>
      <c r="W1666" s="37">
        <f t="shared" si="519"/>
        <v>65814.418982785835</v>
      </c>
      <c r="X1666" s="36">
        <f t="shared" si="520"/>
        <v>65814.418982789444</v>
      </c>
      <c r="Y1666" s="276">
        <f t="shared" si="508"/>
        <v>65814.418982785835</v>
      </c>
      <c r="Z1666" s="36">
        <f t="shared" si="521"/>
        <v>108181.94541542139</v>
      </c>
      <c r="AA1666" s="36">
        <f t="shared" si="522"/>
        <v>42367.526432635554</v>
      </c>
      <c r="AB1666" s="38">
        <f t="shared" si="509"/>
        <v>-3.6088749766349792E-9</v>
      </c>
      <c r="AC1666" s="17"/>
      <c r="AD1666" s="17">
        <f t="shared" si="523"/>
        <v>81</v>
      </c>
      <c r="AH1666" s="103"/>
      <c r="AI1666" s="533"/>
    </row>
    <row r="1667" spans="1:35">
      <c r="A1667" s="533"/>
      <c r="C1667" s="67" t="str">
        <f>'Terminated loans'!F857</f>
        <v>N</v>
      </c>
      <c r="D1667" s="19">
        <f>'Terminated loans'!H857</f>
        <v>143018415</v>
      </c>
      <c r="E1667" s="19">
        <f>'Terminated loans'!I857</f>
        <v>98</v>
      </c>
      <c r="F1667" s="19" t="str">
        <f>'Terminated loans'!J857</f>
        <v xml:space="preserve">JHABEEMISSUR J C/043065        </v>
      </c>
      <c r="G1667" s="547" t="str">
        <f t="shared" si="525"/>
        <v>A2</v>
      </c>
      <c r="H1667" s="21">
        <f>'Terminated loans'!L857</f>
        <v>39178</v>
      </c>
      <c r="I1667" s="21">
        <f>IF(B1667="VELS",'Terminated loans'!M857,'Terminated loans'!B857)</f>
        <v>40991</v>
      </c>
      <c r="J1667" s="34">
        <f t="shared" si="513"/>
        <v>60</v>
      </c>
      <c r="K1667" s="34">
        <f t="shared" si="510"/>
        <v>164</v>
      </c>
      <c r="L1667" s="34">
        <f t="shared" si="511"/>
        <v>60</v>
      </c>
      <c r="M1667" s="34">
        <f t="shared" si="512"/>
        <v>60</v>
      </c>
      <c r="N1667" s="52">
        <f t="shared" si="524"/>
        <v>60</v>
      </c>
      <c r="O1667" s="318">
        <f>+'Terminated loans'!S857</f>
        <v>150787</v>
      </c>
      <c r="P1667" s="26">
        <f>+'Terminated loans'!T857</f>
        <v>0.05</v>
      </c>
      <c r="Q1667" s="536">
        <f t="shared" si="526"/>
        <v>0.104</v>
      </c>
      <c r="R1667" s="222">
        <f t="shared" si="514"/>
        <v>2845.5367074794767</v>
      </c>
      <c r="S1667" s="36">
        <f t="shared" si="515"/>
        <v>132693.72313666288</v>
      </c>
      <c r="T1667" s="36">
        <f t="shared" si="516"/>
        <v>18093.276863337116</v>
      </c>
      <c r="U1667" s="36">
        <f t="shared" si="517"/>
        <v>38038.479312104406</v>
      </c>
      <c r="V1667" s="36">
        <f t="shared" si="518"/>
        <v>19945.202448768599</v>
      </c>
      <c r="W1667" s="37">
        <f t="shared" si="519"/>
        <v>18093.276863335806</v>
      </c>
      <c r="X1667" s="36">
        <f t="shared" si="520"/>
        <v>18093.276863337116</v>
      </c>
      <c r="Y1667" s="276">
        <f t="shared" si="508"/>
        <v>18093.276863335806</v>
      </c>
      <c r="Z1667" s="36">
        <f t="shared" si="521"/>
        <v>38038.479312104406</v>
      </c>
      <c r="AA1667" s="36">
        <f t="shared" si="522"/>
        <v>19945.202448768599</v>
      </c>
      <c r="AB1667" s="38">
        <f t="shared" si="509"/>
        <v>-1.3096723705530167E-9</v>
      </c>
      <c r="AC1667" s="17"/>
      <c r="AD1667" s="17">
        <f t="shared" si="523"/>
        <v>60</v>
      </c>
      <c r="AH1667" s="103"/>
      <c r="AI1667" s="533"/>
    </row>
    <row r="1668" spans="1:35">
      <c r="A1668" s="533"/>
      <c r="C1668" s="67" t="str">
        <f>'Terminated loans'!F858</f>
        <v>E</v>
      </c>
      <c r="D1668" s="19">
        <f>'Terminated loans'!H858</f>
        <v>143028674</v>
      </c>
      <c r="E1668" s="19">
        <f>'Terminated loans'!I858</f>
        <v>98</v>
      </c>
      <c r="F1668" s="19" t="str">
        <f>'Terminated loans'!J858</f>
        <v xml:space="preserve">YIN HONG LUN M J               </v>
      </c>
      <c r="G1668" s="547" t="str">
        <f t="shared" si="525"/>
        <v>A2</v>
      </c>
      <c r="H1668" s="21">
        <f>'Terminated loans'!L858</f>
        <v>39741</v>
      </c>
      <c r="I1668" s="21">
        <f>IF(B1668="VELS",'Terminated loans'!M858,'Terminated loans'!B858)</f>
        <v>40999</v>
      </c>
      <c r="J1668" s="34">
        <f t="shared" si="513"/>
        <v>41</v>
      </c>
      <c r="K1668" s="34">
        <f t="shared" si="510"/>
        <v>145</v>
      </c>
      <c r="L1668" s="34">
        <f t="shared" si="511"/>
        <v>41</v>
      </c>
      <c r="M1668" s="34">
        <f t="shared" si="512"/>
        <v>41</v>
      </c>
      <c r="N1668" s="52">
        <f t="shared" si="524"/>
        <v>41</v>
      </c>
      <c r="O1668" s="318">
        <f>+'Terminated loans'!S858</f>
        <v>260000</v>
      </c>
      <c r="P1668" s="26">
        <f>+'Terminated loans'!T858</f>
        <v>0.05</v>
      </c>
      <c r="Q1668" s="536">
        <f t="shared" si="526"/>
        <v>0.104</v>
      </c>
      <c r="R1668" s="222">
        <f t="shared" si="514"/>
        <v>6911.715270794859</v>
      </c>
      <c r="S1668" s="36">
        <f t="shared" si="515"/>
        <v>237645.76508257238</v>
      </c>
      <c r="T1668" s="36">
        <f t="shared" si="516"/>
        <v>22354.234917427617</v>
      </c>
      <c r="U1668" s="36">
        <f t="shared" si="517"/>
        <v>45734.561020014575</v>
      </c>
      <c r="V1668" s="36">
        <f t="shared" si="518"/>
        <v>23380.326102589228</v>
      </c>
      <c r="W1668" s="37">
        <f t="shared" si="519"/>
        <v>22354.234917425347</v>
      </c>
      <c r="X1668" s="36">
        <f t="shared" si="520"/>
        <v>22354.234917427617</v>
      </c>
      <c r="Y1668" s="276">
        <f t="shared" si="508"/>
        <v>22354.234917425347</v>
      </c>
      <c r="Z1668" s="36">
        <f t="shared" si="521"/>
        <v>45734.561020014575</v>
      </c>
      <c r="AA1668" s="36">
        <f t="shared" si="522"/>
        <v>23380.326102589228</v>
      </c>
      <c r="AB1668" s="38">
        <f t="shared" si="509"/>
        <v>-2.2700987756252289E-9</v>
      </c>
      <c r="AC1668" s="17"/>
      <c r="AD1668" s="17">
        <f t="shared" si="523"/>
        <v>41</v>
      </c>
      <c r="AH1668" s="103"/>
      <c r="AI1668" s="533"/>
    </row>
    <row r="1669" spans="1:35">
      <c r="A1669" s="533"/>
      <c r="C1669" s="67" t="str">
        <f>'Terminated loans'!F859</f>
        <v>E</v>
      </c>
      <c r="D1669" s="19">
        <f>'Terminated loans'!H859</f>
        <v>143035344</v>
      </c>
      <c r="E1669" s="19">
        <f>'Terminated loans'!I859</f>
        <v>98</v>
      </c>
      <c r="F1669" s="19" t="str">
        <f>'Terminated loans'!J859</f>
        <v xml:space="preserve">ROSE J Y R                     </v>
      </c>
      <c r="G1669" s="547" t="str">
        <f t="shared" si="525"/>
        <v>A2</v>
      </c>
      <c r="H1669" s="21">
        <f>'Terminated loans'!L859</f>
        <v>39890</v>
      </c>
      <c r="I1669" s="21">
        <f>IF(B1669="VELS",'Terminated loans'!M859,'Terminated loans'!B859)</f>
        <v>40999</v>
      </c>
      <c r="J1669" s="34">
        <f t="shared" si="513"/>
        <v>36</v>
      </c>
      <c r="K1669" s="34">
        <f t="shared" si="510"/>
        <v>141</v>
      </c>
      <c r="L1669" s="34">
        <f t="shared" si="511"/>
        <v>36</v>
      </c>
      <c r="M1669" s="34">
        <f t="shared" si="512"/>
        <v>36</v>
      </c>
      <c r="N1669" s="52">
        <f t="shared" si="524"/>
        <v>36</v>
      </c>
      <c r="O1669" s="318">
        <f>+'Terminated loans'!S859</f>
        <v>215001</v>
      </c>
      <c r="P1669" s="26">
        <f>+'Terminated loans'!T859</f>
        <v>0.05</v>
      </c>
      <c r="Q1669" s="536">
        <f t="shared" si="526"/>
        <v>0.104</v>
      </c>
      <c r="R1669" s="222">
        <f t="shared" si="514"/>
        <v>6443.7728484001827</v>
      </c>
      <c r="S1669" s="36">
        <f t="shared" si="515"/>
        <v>198542.94067683275</v>
      </c>
      <c r="T1669" s="36">
        <f t="shared" si="516"/>
        <v>16458.059323167254</v>
      </c>
      <c r="U1669" s="36">
        <f t="shared" si="517"/>
        <v>33432.881865571893</v>
      </c>
      <c r="V1669" s="36">
        <f t="shared" si="518"/>
        <v>16974.822542406589</v>
      </c>
      <c r="W1669" s="37">
        <f t="shared" si="519"/>
        <v>16458.059323165304</v>
      </c>
      <c r="X1669" s="36">
        <f t="shared" si="520"/>
        <v>16458.059323167254</v>
      </c>
      <c r="Y1669" s="276">
        <f t="shared" si="508"/>
        <v>16458.059323165304</v>
      </c>
      <c r="Z1669" s="36">
        <f t="shared" si="521"/>
        <v>33432.881865571893</v>
      </c>
      <c r="AA1669" s="36">
        <f t="shared" si="522"/>
        <v>16974.822542406589</v>
      </c>
      <c r="AB1669" s="38">
        <f t="shared" si="509"/>
        <v>-1.9499566406011581E-9</v>
      </c>
      <c r="AC1669" s="17"/>
      <c r="AD1669" s="17">
        <f t="shared" si="523"/>
        <v>36</v>
      </c>
      <c r="AH1669" s="103"/>
      <c r="AI1669" s="533"/>
    </row>
    <row r="1670" spans="1:35">
      <c r="A1670" s="533"/>
      <c r="C1670" s="67" t="str">
        <f>'Terminated loans'!F860</f>
        <v>E</v>
      </c>
      <c r="D1670" s="19">
        <f>'Terminated loans'!H860</f>
        <v>143037185</v>
      </c>
      <c r="E1670" s="19">
        <f>'Terminated loans'!I860</f>
        <v>98</v>
      </c>
      <c r="F1670" s="19" t="str">
        <f>'Terminated loans'!J860</f>
        <v xml:space="preserve">SOOKUN H D                     </v>
      </c>
      <c r="G1670" s="547" t="str">
        <f t="shared" si="525"/>
        <v>A2</v>
      </c>
      <c r="H1670" s="21">
        <f>'Terminated loans'!L860</f>
        <v>40099</v>
      </c>
      <c r="I1670" s="21">
        <f>IF(B1670="VELS",'Terminated loans'!M860,'Terminated loans'!B860)</f>
        <v>40999</v>
      </c>
      <c r="J1670" s="34">
        <f t="shared" si="513"/>
        <v>30</v>
      </c>
      <c r="K1670" s="34">
        <f t="shared" si="510"/>
        <v>134</v>
      </c>
      <c r="L1670" s="34">
        <f t="shared" si="511"/>
        <v>30</v>
      </c>
      <c r="M1670" s="34">
        <f t="shared" si="512"/>
        <v>30</v>
      </c>
      <c r="N1670" s="52">
        <f t="shared" si="524"/>
        <v>30</v>
      </c>
      <c r="O1670" s="318">
        <f>+'Terminated loans'!S860</f>
        <v>177354</v>
      </c>
      <c r="P1670" s="26">
        <f>+'Terminated loans'!T860</f>
        <v>0.05</v>
      </c>
      <c r="Q1670" s="536">
        <f t="shared" si="526"/>
        <v>0.104</v>
      </c>
      <c r="R1670" s="222">
        <f t="shared" si="514"/>
        <v>6301.2748873022792</v>
      </c>
      <c r="S1670" s="36">
        <f t="shared" si="515"/>
        <v>165833.21944874915</v>
      </c>
      <c r="T1670" s="36">
        <f t="shared" si="516"/>
        <v>11520.780551250849</v>
      </c>
      <c r="U1670" s="36">
        <f t="shared" si="517"/>
        <v>23205.027170317539</v>
      </c>
      <c r="V1670" s="36">
        <f t="shared" si="518"/>
        <v>11684.246619068377</v>
      </c>
      <c r="W1670" s="37">
        <f t="shared" si="519"/>
        <v>11520.780551249161</v>
      </c>
      <c r="X1670" s="36">
        <f t="shared" si="520"/>
        <v>11520.780551250849</v>
      </c>
      <c r="Y1670" s="276">
        <f t="shared" si="508"/>
        <v>11520.780551249161</v>
      </c>
      <c r="Z1670" s="36">
        <f t="shared" si="521"/>
        <v>23205.027170317539</v>
      </c>
      <c r="AA1670" s="36">
        <f t="shared" si="522"/>
        <v>11684.246619068377</v>
      </c>
      <c r="AB1670" s="38">
        <f t="shared" si="509"/>
        <v>-1.6880221664905548E-9</v>
      </c>
      <c r="AC1670" s="17"/>
      <c r="AD1670" s="17">
        <f t="shared" si="523"/>
        <v>30</v>
      </c>
      <c r="AH1670" s="103"/>
      <c r="AI1670" s="533"/>
    </row>
    <row r="1671" spans="1:35">
      <c r="A1671" s="533"/>
      <c r="C1671" s="67" t="str">
        <f>'Terminated loans'!F861</f>
        <v>E</v>
      </c>
      <c r="D1671" s="19">
        <f>'Terminated loans'!H861</f>
        <v>143037231</v>
      </c>
      <c r="E1671" s="19">
        <f>'Terminated loans'!I861</f>
        <v>98</v>
      </c>
      <c r="F1671" s="19" t="str">
        <f>'Terminated loans'!J861</f>
        <v xml:space="preserve">KHOYRATTEE M E N               </v>
      </c>
      <c r="G1671" s="547" t="str">
        <f t="shared" si="525"/>
        <v>A2</v>
      </c>
      <c r="H1671" s="21">
        <f>'Terminated loans'!L861</f>
        <v>39979</v>
      </c>
      <c r="I1671" s="21">
        <f>IF(B1671="VELS",'Terminated loans'!M861,'Terminated loans'!B861)</f>
        <v>40999</v>
      </c>
      <c r="J1671" s="34">
        <f t="shared" si="513"/>
        <v>34</v>
      </c>
      <c r="K1671" s="34">
        <f t="shared" si="510"/>
        <v>138</v>
      </c>
      <c r="L1671" s="34">
        <f t="shared" si="511"/>
        <v>34</v>
      </c>
      <c r="M1671" s="34">
        <f t="shared" si="512"/>
        <v>34</v>
      </c>
      <c r="N1671" s="52">
        <f t="shared" si="524"/>
        <v>34</v>
      </c>
      <c r="O1671" s="318">
        <f>+'Terminated loans'!S861</f>
        <v>170070</v>
      </c>
      <c r="P1671" s="26">
        <f>+'Terminated loans'!T861</f>
        <v>0.05</v>
      </c>
      <c r="Q1671" s="536">
        <f t="shared" si="526"/>
        <v>0.104</v>
      </c>
      <c r="R1671" s="222">
        <f t="shared" si="514"/>
        <v>5375.1306096489243</v>
      </c>
      <c r="S1671" s="36">
        <f t="shared" si="515"/>
        <v>157702.64287681773</v>
      </c>
      <c r="T1671" s="36">
        <f t="shared" si="516"/>
        <v>12367.357123182272</v>
      </c>
      <c r="U1671" s="36">
        <f t="shared" si="517"/>
        <v>25051.797851244133</v>
      </c>
      <c r="V1671" s="36">
        <f t="shared" si="518"/>
        <v>12684.440728063462</v>
      </c>
      <c r="W1671" s="37">
        <f t="shared" si="519"/>
        <v>12367.357123180671</v>
      </c>
      <c r="X1671" s="36">
        <f t="shared" si="520"/>
        <v>12367.357123182272</v>
      </c>
      <c r="Y1671" s="276">
        <f t="shared" si="508"/>
        <v>12367.357123180671</v>
      </c>
      <c r="Z1671" s="36">
        <f t="shared" si="521"/>
        <v>25051.797851244133</v>
      </c>
      <c r="AA1671" s="36">
        <f t="shared" si="522"/>
        <v>12684.440728063462</v>
      </c>
      <c r="AB1671" s="38">
        <f t="shared" si="509"/>
        <v>-1.6007106751203537E-9</v>
      </c>
      <c r="AC1671" s="17"/>
      <c r="AD1671" s="17">
        <f t="shared" si="523"/>
        <v>34</v>
      </c>
      <c r="AH1671" s="103"/>
      <c r="AI1671" s="533"/>
    </row>
    <row r="1672" spans="1:35">
      <c r="A1672" s="533"/>
      <c r="C1672" s="67" t="str">
        <f>'Terminated loans'!F862</f>
        <v>E</v>
      </c>
      <c r="D1672" s="19">
        <f>'Terminated loans'!H862</f>
        <v>143040283</v>
      </c>
      <c r="E1672" s="19">
        <f>'Terminated loans'!I862</f>
        <v>99</v>
      </c>
      <c r="F1672" s="19" t="str">
        <f>'Terminated loans'!J862</f>
        <v xml:space="preserve">JOGANAH-SUSTY T (SL1721)       </v>
      </c>
      <c r="G1672" s="547" t="str">
        <f t="shared" si="525"/>
        <v>A1</v>
      </c>
      <c r="H1672" s="21">
        <f>'Terminated loans'!L862</f>
        <v>40135</v>
      </c>
      <c r="I1672" s="21">
        <f>IF(B1672="VELS",'Terminated loans'!M862,'Terminated loans'!B862)</f>
        <v>40999</v>
      </c>
      <c r="J1672" s="34">
        <f t="shared" si="513"/>
        <v>28</v>
      </c>
      <c r="K1672" s="34">
        <f t="shared" si="510"/>
        <v>132</v>
      </c>
      <c r="L1672" s="34">
        <f t="shared" si="511"/>
        <v>28</v>
      </c>
      <c r="M1672" s="34">
        <f t="shared" si="512"/>
        <v>28</v>
      </c>
      <c r="N1672" s="52">
        <f t="shared" si="524"/>
        <v>28</v>
      </c>
      <c r="O1672" s="318">
        <f>+'Terminated loans'!S862</f>
        <v>271107</v>
      </c>
      <c r="P1672" s="26">
        <f>+'Terminated loans'!T862</f>
        <v>0.03</v>
      </c>
      <c r="Q1672" s="536">
        <f t="shared" si="526"/>
        <v>8.6499999999999994E-2</v>
      </c>
      <c r="R1672" s="222">
        <f t="shared" si="514"/>
        <v>10037.322949875479</v>
      </c>
      <c r="S1672" s="36">
        <f t="shared" si="515"/>
        <v>253674.39046390669</v>
      </c>
      <c r="T1672" s="36">
        <f t="shared" si="516"/>
        <v>17432.60953609331</v>
      </c>
      <c r="U1672" s="36">
        <f t="shared" si="517"/>
        <v>27370.652132603864</v>
      </c>
      <c r="V1672" s="36">
        <f t="shared" si="518"/>
        <v>9938.0425965134054</v>
      </c>
      <c r="W1672" s="37">
        <f t="shared" si="519"/>
        <v>17432.609536090458</v>
      </c>
      <c r="X1672" s="36">
        <f t="shared" si="520"/>
        <v>17432.60953609331</v>
      </c>
      <c r="Y1672" s="276">
        <f t="shared" si="508"/>
        <v>17432.609536090458</v>
      </c>
      <c r="Z1672" s="36">
        <f t="shared" si="521"/>
        <v>27370.652132603864</v>
      </c>
      <c r="AA1672" s="36">
        <f t="shared" si="522"/>
        <v>9938.0425965134054</v>
      </c>
      <c r="AB1672" s="38">
        <f t="shared" si="509"/>
        <v>-2.852175384759903E-9</v>
      </c>
      <c r="AC1672" s="17"/>
      <c r="AD1672" s="17">
        <f t="shared" si="523"/>
        <v>28</v>
      </c>
      <c r="AH1672" s="103"/>
      <c r="AI1672" s="533"/>
    </row>
    <row r="1673" spans="1:35">
      <c r="A1673" s="533"/>
      <c r="C1673" s="67" t="str">
        <f>'Terminated loans'!F863</f>
        <v>N</v>
      </c>
      <c r="D1673" s="19">
        <f>'Terminated loans'!H863</f>
        <v>143047334</v>
      </c>
      <c r="E1673" s="19">
        <f>'Terminated loans'!I863</f>
        <v>98</v>
      </c>
      <c r="F1673" s="19" t="str">
        <f>'Terminated loans'!J863</f>
        <v xml:space="preserve">WONG YUEN L /033633            </v>
      </c>
      <c r="G1673" s="547" t="str">
        <f t="shared" si="525"/>
        <v>A2</v>
      </c>
      <c r="H1673" s="21">
        <f>'Terminated loans'!L863</f>
        <v>38414</v>
      </c>
      <c r="I1673" s="21">
        <f>IF(B1673="VELS",'Terminated loans'!M863,'Terminated loans'!B863)</f>
        <v>40962</v>
      </c>
      <c r="J1673" s="34">
        <f t="shared" si="513"/>
        <v>84</v>
      </c>
      <c r="K1673" s="34">
        <f t="shared" si="510"/>
        <v>189</v>
      </c>
      <c r="L1673" s="34">
        <f t="shared" si="511"/>
        <v>60</v>
      </c>
      <c r="M1673" s="34">
        <f t="shared" si="512"/>
        <v>60</v>
      </c>
      <c r="N1673" s="52">
        <f t="shared" si="524"/>
        <v>60</v>
      </c>
      <c r="O1673" s="318">
        <f>+'Terminated loans'!S863</f>
        <v>287109</v>
      </c>
      <c r="P1673" s="26">
        <f>+'Terminated loans'!T863</f>
        <v>0.05</v>
      </c>
      <c r="Q1673" s="536">
        <f t="shared" si="526"/>
        <v>0.104</v>
      </c>
      <c r="R1673" s="222">
        <f t="shared" si="514"/>
        <v>5418.1010202983352</v>
      </c>
      <c r="S1673" s="36">
        <f t="shared" si="515"/>
        <v>252658.1346936019</v>
      </c>
      <c r="T1673" s="36">
        <f t="shared" si="516"/>
        <v>34450.865306398104</v>
      </c>
      <c r="U1673" s="36">
        <f t="shared" si="517"/>
        <v>72427.926524295821</v>
      </c>
      <c r="V1673" s="36">
        <f t="shared" si="518"/>
        <v>37977.061217900133</v>
      </c>
      <c r="W1673" s="37">
        <f t="shared" si="519"/>
        <v>34450.865306395688</v>
      </c>
      <c r="X1673" s="36">
        <f t="shared" si="520"/>
        <v>34450.865306398104</v>
      </c>
      <c r="Y1673" s="276">
        <f t="shared" si="508"/>
        <v>34450.865306395688</v>
      </c>
      <c r="Z1673" s="36">
        <f t="shared" si="521"/>
        <v>72427.926524295821</v>
      </c>
      <c r="AA1673" s="36">
        <f t="shared" si="522"/>
        <v>37977.061217900133</v>
      </c>
      <c r="AB1673" s="38">
        <f t="shared" si="509"/>
        <v>-2.4156179279088974E-9</v>
      </c>
      <c r="AC1673" s="17"/>
      <c r="AD1673" s="17">
        <f t="shared" si="523"/>
        <v>60</v>
      </c>
      <c r="AH1673" s="103"/>
      <c r="AI1673" s="533"/>
    </row>
    <row r="1674" spans="1:35">
      <c r="A1674" s="533"/>
      <c r="C1674" s="67" t="str">
        <f>'Terminated loans'!F864</f>
        <v>E</v>
      </c>
      <c r="D1674" s="19">
        <f>'Terminated loans'!H864</f>
        <v>143190757</v>
      </c>
      <c r="E1674" s="19">
        <f>'Terminated loans'!I864</f>
        <v>99</v>
      </c>
      <c r="F1674" s="19" t="str">
        <f>'Terminated loans'!J864</f>
        <v xml:space="preserve">WONG SUN THIONG T-SL 1723      </v>
      </c>
      <c r="G1674" s="547" t="str">
        <f t="shared" si="525"/>
        <v>A1</v>
      </c>
      <c r="H1674" s="21">
        <f>'Terminated loans'!L864</f>
        <v>40168</v>
      </c>
      <c r="I1674" s="21">
        <f>IF(B1674="VELS",'Terminated loans'!M864,'Terminated loans'!B864)</f>
        <v>40999</v>
      </c>
      <c r="J1674" s="34">
        <f t="shared" si="513"/>
        <v>27</v>
      </c>
      <c r="K1674" s="34">
        <f t="shared" si="510"/>
        <v>131</v>
      </c>
      <c r="L1674" s="34">
        <f t="shared" si="511"/>
        <v>27</v>
      </c>
      <c r="M1674" s="34">
        <f t="shared" si="512"/>
        <v>27</v>
      </c>
      <c r="N1674" s="52">
        <f t="shared" si="524"/>
        <v>27</v>
      </c>
      <c r="O1674" s="318">
        <f>+'Terminated loans'!S864</f>
        <v>12222740</v>
      </c>
      <c r="P1674" s="26">
        <f>+'Terminated loans'!T864</f>
        <v>0.03</v>
      </c>
      <c r="Q1674" s="536">
        <f t="shared" si="526"/>
        <v>8.6499999999999994E-2</v>
      </c>
      <c r="R1674" s="222">
        <f t="shared" si="514"/>
        <v>468709.78596647637</v>
      </c>
      <c r="S1674" s="36">
        <f t="shared" si="515"/>
        <v>11462433.43885578</v>
      </c>
      <c r="T1674" s="36">
        <f t="shared" si="516"/>
        <v>760306.56114421971</v>
      </c>
      <c r="U1674" s="36">
        <f t="shared" si="517"/>
        <v>1192730.7822389491</v>
      </c>
      <c r="V1674" s="36">
        <f t="shared" si="518"/>
        <v>432424.22109485976</v>
      </c>
      <c r="W1674" s="37">
        <f t="shared" si="519"/>
        <v>760306.56114408933</v>
      </c>
      <c r="X1674" s="36">
        <f t="shared" si="520"/>
        <v>760306.56114421971</v>
      </c>
      <c r="Y1674" s="276">
        <f t="shared" si="508"/>
        <v>760306.56114408933</v>
      </c>
      <c r="Z1674" s="36">
        <f t="shared" si="521"/>
        <v>1192730.7822389491</v>
      </c>
      <c r="AA1674" s="36">
        <f t="shared" si="522"/>
        <v>432424.22109485976</v>
      </c>
      <c r="AB1674" s="38">
        <f t="shared" si="509"/>
        <v>-1.3038516044616699E-7</v>
      </c>
      <c r="AC1674" s="17"/>
      <c r="AD1674" s="17">
        <f t="shared" si="523"/>
        <v>27</v>
      </c>
      <c r="AH1674" s="103"/>
      <c r="AI1674" s="533"/>
    </row>
    <row r="1675" spans="1:35">
      <c r="A1675" s="533"/>
      <c r="C1675" s="67" t="str">
        <f>'Terminated loans'!F865</f>
        <v>E</v>
      </c>
      <c r="D1675" s="19">
        <f>'Terminated loans'!H865</f>
        <v>143852253</v>
      </c>
      <c r="E1675" s="19">
        <f>'Terminated loans'!I865</f>
        <v>99</v>
      </c>
      <c r="F1675" s="19" t="str">
        <f>'Terminated loans'!J865</f>
        <v xml:space="preserve">BOOLUCK K/SL1871               </v>
      </c>
      <c r="G1675" s="547" t="str">
        <f t="shared" si="525"/>
        <v>A1</v>
      </c>
      <c r="H1675" s="21">
        <f>'Terminated loans'!L865</f>
        <v>40226</v>
      </c>
      <c r="I1675" s="21">
        <f>IF(B1675="VELS",'Terminated loans'!M865,'Terminated loans'!B865)</f>
        <v>40999</v>
      </c>
      <c r="J1675" s="34">
        <f t="shared" si="513"/>
        <v>25</v>
      </c>
      <c r="K1675" s="34">
        <f t="shared" si="510"/>
        <v>130</v>
      </c>
      <c r="L1675" s="34">
        <f t="shared" si="511"/>
        <v>25</v>
      </c>
      <c r="M1675" s="34">
        <f t="shared" si="512"/>
        <v>25</v>
      </c>
      <c r="N1675" s="52">
        <f t="shared" si="524"/>
        <v>25</v>
      </c>
      <c r="O1675" s="318">
        <f>+'Terminated loans'!S865</f>
        <v>2630193</v>
      </c>
      <c r="P1675" s="26">
        <f>+'Terminated loans'!T865</f>
        <v>0.03</v>
      </c>
      <c r="Q1675" s="536">
        <f t="shared" si="526"/>
        <v>8.6499999999999994E-2</v>
      </c>
      <c r="R1675" s="222">
        <f t="shared" si="514"/>
        <v>108661.11851837119</v>
      </c>
      <c r="S1675" s="36">
        <f t="shared" si="515"/>
        <v>2477681.6397706224</v>
      </c>
      <c r="T1675" s="36">
        <f t="shared" si="516"/>
        <v>152511.36022937763</v>
      </c>
      <c r="U1675" s="36">
        <f t="shared" si="517"/>
        <v>238846.32318862947</v>
      </c>
      <c r="V1675" s="36">
        <f t="shared" si="518"/>
        <v>86334.962959279772</v>
      </c>
      <c r="W1675" s="37">
        <f t="shared" si="519"/>
        <v>152511.3602293497</v>
      </c>
      <c r="X1675" s="36">
        <f t="shared" si="520"/>
        <v>152511.36022937763</v>
      </c>
      <c r="Y1675" s="276">
        <f t="shared" si="508"/>
        <v>152511.3602293497</v>
      </c>
      <c r="Z1675" s="36">
        <f t="shared" si="521"/>
        <v>238846.32318862947</v>
      </c>
      <c r="AA1675" s="36">
        <f t="shared" si="522"/>
        <v>86334.962959279772</v>
      </c>
      <c r="AB1675" s="38">
        <f t="shared" si="509"/>
        <v>-2.7939677238464355E-8</v>
      </c>
      <c r="AC1675" s="17"/>
      <c r="AD1675" s="17">
        <f t="shared" si="523"/>
        <v>25</v>
      </c>
      <c r="AH1675" s="103"/>
      <c r="AI1675" s="533"/>
    </row>
    <row r="1676" spans="1:35">
      <c r="A1676" s="533"/>
      <c r="C1676" s="67" t="str">
        <f>'Terminated loans'!F866</f>
        <v>E</v>
      </c>
      <c r="D1676" s="19">
        <f>'Terminated loans'!H866</f>
        <v>143991369</v>
      </c>
      <c r="E1676" s="19">
        <f>'Terminated loans'!I866</f>
        <v>98</v>
      </c>
      <c r="F1676" s="19" t="str">
        <f>'Terminated loans'!J866</f>
        <v xml:space="preserve">RAMPHUL B (MUACC000022975      </v>
      </c>
      <c r="G1676" s="547" t="str">
        <f t="shared" si="525"/>
        <v>A2</v>
      </c>
      <c r="H1676" s="21">
        <f>'Terminated loans'!L866</f>
        <v>40255</v>
      </c>
      <c r="I1676" s="21">
        <f>IF(B1676="VELS",'Terminated loans'!M866,'Terminated loans'!B866)</f>
        <v>40999</v>
      </c>
      <c r="J1676" s="34">
        <f t="shared" si="513"/>
        <v>24</v>
      </c>
      <c r="K1676" s="34">
        <f t="shared" si="510"/>
        <v>129</v>
      </c>
      <c r="L1676" s="34">
        <f t="shared" si="511"/>
        <v>24</v>
      </c>
      <c r="M1676" s="34">
        <f t="shared" si="512"/>
        <v>24</v>
      </c>
      <c r="N1676" s="52">
        <f t="shared" si="524"/>
        <v>24</v>
      </c>
      <c r="O1676" s="318">
        <f>+'Terminated loans'!S866</f>
        <v>160267</v>
      </c>
      <c r="P1676" s="26">
        <f>+'Terminated loans'!T866</f>
        <v>0.05</v>
      </c>
      <c r="Q1676" s="536">
        <f t="shared" si="526"/>
        <v>0.104</v>
      </c>
      <c r="R1676" s="222">
        <f t="shared" si="514"/>
        <v>7031.1360185099475</v>
      </c>
      <c r="S1676" s="36">
        <f t="shared" si="515"/>
        <v>151762.82810336497</v>
      </c>
      <c r="T1676" s="36">
        <f t="shared" si="516"/>
        <v>8504.1718966350309</v>
      </c>
      <c r="U1676" s="36">
        <f t="shared" si="517"/>
        <v>16984.436340872169</v>
      </c>
      <c r="V1676" s="36">
        <f t="shared" si="518"/>
        <v>8480.2644442387391</v>
      </c>
      <c r="W1676" s="37">
        <f t="shared" si="519"/>
        <v>8504.1718966334302</v>
      </c>
      <c r="X1676" s="36">
        <f t="shared" si="520"/>
        <v>8504.1718966350309</v>
      </c>
      <c r="Y1676" s="276">
        <f t="shared" si="508"/>
        <v>8504.1718966334302</v>
      </c>
      <c r="Z1676" s="36">
        <f t="shared" si="521"/>
        <v>16984.436340872169</v>
      </c>
      <c r="AA1676" s="36">
        <f t="shared" si="522"/>
        <v>8480.2644442387391</v>
      </c>
      <c r="AB1676" s="38">
        <f t="shared" si="509"/>
        <v>-1.6007106751203537E-9</v>
      </c>
      <c r="AC1676" s="17"/>
      <c r="AD1676" s="17">
        <f t="shared" si="523"/>
        <v>24</v>
      </c>
      <c r="AH1676" s="103"/>
      <c r="AI1676" s="533"/>
    </row>
    <row r="1677" spans="1:35">
      <c r="A1677" s="533"/>
      <c r="C1677" s="67" t="str">
        <f>'Terminated loans'!F867</f>
        <v>E</v>
      </c>
      <c r="D1677" s="19">
        <f>'Terminated loans'!H867</f>
        <v>143991881</v>
      </c>
      <c r="E1677" s="19">
        <f>'Terminated loans'!I867</f>
        <v>98</v>
      </c>
      <c r="F1677" s="19" t="str">
        <f>'Terminated loans'!J867</f>
        <v xml:space="preserve">CHUMMUN B K                    </v>
      </c>
      <c r="G1677" s="547" t="str">
        <f t="shared" si="525"/>
        <v>A2</v>
      </c>
      <c r="H1677" s="21">
        <f>'Terminated loans'!L867</f>
        <v>40302</v>
      </c>
      <c r="I1677" s="21">
        <f>IF(B1677="VELS",'Terminated loans'!M867,'Terminated loans'!B867)</f>
        <v>40999</v>
      </c>
      <c r="J1677" s="34">
        <f t="shared" si="513"/>
        <v>23</v>
      </c>
      <c r="K1677" s="34">
        <f t="shared" si="510"/>
        <v>127</v>
      </c>
      <c r="L1677" s="34">
        <f t="shared" si="511"/>
        <v>23</v>
      </c>
      <c r="M1677" s="34">
        <f t="shared" si="512"/>
        <v>23</v>
      </c>
      <c r="N1677" s="52">
        <f t="shared" si="524"/>
        <v>23</v>
      </c>
      <c r="O1677" s="318">
        <f>+'Terminated loans'!S867</f>
        <v>182784</v>
      </c>
      <c r="P1677" s="26">
        <f>+'Terminated loans'!T867</f>
        <v>0.05</v>
      </c>
      <c r="Q1677" s="536">
        <f t="shared" si="526"/>
        <v>0.104</v>
      </c>
      <c r="R1677" s="222">
        <f t="shared" si="514"/>
        <v>8350.5441438454654</v>
      </c>
      <c r="S1677" s="36">
        <f t="shared" si="515"/>
        <v>173453.00478493317</v>
      </c>
      <c r="T1677" s="36">
        <f t="shared" si="516"/>
        <v>9330.995215066825</v>
      </c>
      <c r="U1677" s="36">
        <f t="shared" si="517"/>
        <v>18609.51052351066</v>
      </c>
      <c r="V1677" s="36">
        <f t="shared" si="518"/>
        <v>9278.5153084456979</v>
      </c>
      <c r="W1677" s="37">
        <f t="shared" si="519"/>
        <v>9330.9952150649624</v>
      </c>
      <c r="X1677" s="36">
        <f t="shared" si="520"/>
        <v>9330.995215066825</v>
      </c>
      <c r="Y1677" s="276">
        <f t="shared" si="508"/>
        <v>9330.9952150649624</v>
      </c>
      <c r="Z1677" s="36">
        <f t="shared" si="521"/>
        <v>18609.51052351066</v>
      </c>
      <c r="AA1677" s="36">
        <f t="shared" si="522"/>
        <v>9278.5153084456979</v>
      </c>
      <c r="AB1677" s="38">
        <f t="shared" si="509"/>
        <v>-1.862645149230957E-9</v>
      </c>
      <c r="AC1677" s="17"/>
      <c r="AD1677" s="17">
        <f t="shared" si="523"/>
        <v>23</v>
      </c>
      <c r="AH1677" s="103"/>
      <c r="AI1677" s="533"/>
    </row>
    <row r="1678" spans="1:35">
      <c r="A1678" s="533"/>
      <c r="C1678" s="67" t="str">
        <f>'Terminated loans'!F868</f>
        <v>E</v>
      </c>
      <c r="D1678" s="19">
        <f>'Terminated loans'!H868</f>
        <v>143991989</v>
      </c>
      <c r="E1678" s="19">
        <f>'Terminated loans'!I868</f>
        <v>98</v>
      </c>
      <c r="F1678" s="19" t="str">
        <f>'Terminated loans'!J868</f>
        <v xml:space="preserve">BASSET-JULIEN B                </v>
      </c>
      <c r="G1678" s="547" t="str">
        <f t="shared" si="525"/>
        <v>A2</v>
      </c>
      <c r="H1678" s="21">
        <f>'Terminated loans'!L868</f>
        <v>40297</v>
      </c>
      <c r="I1678" s="21">
        <f>IF(B1678="VELS",'Terminated loans'!M868,'Terminated loans'!B868)</f>
        <v>40999</v>
      </c>
      <c r="J1678" s="34">
        <f t="shared" si="513"/>
        <v>23</v>
      </c>
      <c r="K1678" s="34">
        <f t="shared" si="510"/>
        <v>127</v>
      </c>
      <c r="L1678" s="34">
        <f t="shared" si="511"/>
        <v>23</v>
      </c>
      <c r="M1678" s="34">
        <f t="shared" si="512"/>
        <v>23</v>
      </c>
      <c r="N1678" s="52">
        <f t="shared" si="524"/>
        <v>23</v>
      </c>
      <c r="O1678" s="318">
        <f>+'Terminated loans'!S868</f>
        <v>171318</v>
      </c>
      <c r="P1678" s="26">
        <f>+'Terminated loans'!T868</f>
        <v>0.05</v>
      </c>
      <c r="Q1678" s="536">
        <f t="shared" si="526"/>
        <v>0.104</v>
      </c>
      <c r="R1678" s="222">
        <f t="shared" si="514"/>
        <v>7826.7163517338358</v>
      </c>
      <c r="S1678" s="36">
        <f t="shared" si="515"/>
        <v>162572.33605646653</v>
      </c>
      <c r="T1678" s="36">
        <f t="shared" si="516"/>
        <v>8745.6639435334655</v>
      </c>
      <c r="U1678" s="36">
        <f t="shared" si="517"/>
        <v>17442.140033409931</v>
      </c>
      <c r="V1678" s="36">
        <f t="shared" si="518"/>
        <v>8696.4760898782406</v>
      </c>
      <c r="W1678" s="37">
        <f t="shared" si="519"/>
        <v>8745.6639435316902</v>
      </c>
      <c r="X1678" s="36">
        <f t="shared" si="520"/>
        <v>8745.6639435334655</v>
      </c>
      <c r="Y1678" s="276">
        <f t="shared" si="508"/>
        <v>8745.6639435316902</v>
      </c>
      <c r="Z1678" s="36">
        <f t="shared" si="521"/>
        <v>17442.140033409931</v>
      </c>
      <c r="AA1678" s="36">
        <f t="shared" si="522"/>
        <v>8696.4760898782406</v>
      </c>
      <c r="AB1678" s="38">
        <f t="shared" si="509"/>
        <v>-1.7753336578607559E-9</v>
      </c>
      <c r="AC1678" s="17"/>
      <c r="AD1678" s="17">
        <f t="shared" si="523"/>
        <v>23</v>
      </c>
      <c r="AH1678" s="103"/>
      <c r="AI1678" s="533"/>
    </row>
    <row r="1679" spans="1:35">
      <c r="A1679" s="533"/>
      <c r="C1679" s="67" t="str">
        <f>'Terminated loans'!F869</f>
        <v>E</v>
      </c>
      <c r="D1679" s="19">
        <f>'Terminated loans'!H869</f>
        <v>143992306</v>
      </c>
      <c r="E1679" s="19">
        <f>'Terminated loans'!I869</f>
        <v>98</v>
      </c>
      <c r="F1679" s="19" t="str">
        <f>'Terminated loans'!J869</f>
        <v xml:space="preserve">PETRONILLE A                   </v>
      </c>
      <c r="G1679" s="547" t="str">
        <f t="shared" si="525"/>
        <v>A2</v>
      </c>
      <c r="H1679" s="21">
        <f>'Terminated loans'!L869</f>
        <v>40424</v>
      </c>
      <c r="I1679" s="21">
        <f>IF(B1679="VELS",'Terminated loans'!M869,'Terminated loans'!B869)</f>
        <v>40999</v>
      </c>
      <c r="J1679" s="34">
        <f t="shared" si="513"/>
        <v>19</v>
      </c>
      <c r="K1679" s="34">
        <f t="shared" si="510"/>
        <v>123</v>
      </c>
      <c r="L1679" s="34">
        <f t="shared" si="511"/>
        <v>19</v>
      </c>
      <c r="M1679" s="34">
        <f t="shared" si="512"/>
        <v>19</v>
      </c>
      <c r="N1679" s="52">
        <f t="shared" si="524"/>
        <v>19</v>
      </c>
      <c r="O1679" s="318">
        <f>+'Terminated loans'!S869</f>
        <v>129213</v>
      </c>
      <c r="P1679" s="26">
        <f>+'Terminated loans'!T869</f>
        <v>0.05</v>
      </c>
      <c r="Q1679" s="536">
        <f t="shared" si="526"/>
        <v>0.104</v>
      </c>
      <c r="R1679" s="222">
        <f t="shared" si="514"/>
        <v>7087.5803482290958</v>
      </c>
      <c r="S1679" s="36">
        <f t="shared" si="515"/>
        <v>123668.72848273494</v>
      </c>
      <c r="T1679" s="36">
        <f t="shared" si="516"/>
        <v>5544.2715172650642</v>
      </c>
      <c r="U1679" s="36">
        <f t="shared" si="517"/>
        <v>10995.298133616598</v>
      </c>
      <c r="V1679" s="36">
        <f t="shared" si="518"/>
        <v>5451.0266163527995</v>
      </c>
      <c r="W1679" s="37">
        <f t="shared" si="519"/>
        <v>5544.2715172637982</v>
      </c>
      <c r="X1679" s="36">
        <f t="shared" si="520"/>
        <v>5544.2715172650642</v>
      </c>
      <c r="Y1679" s="276">
        <f t="shared" si="508"/>
        <v>5544.2715172637982</v>
      </c>
      <c r="Z1679" s="36">
        <f t="shared" si="521"/>
        <v>10995.298133616598</v>
      </c>
      <c r="AA1679" s="36">
        <f t="shared" si="522"/>
        <v>5451.0266163527995</v>
      </c>
      <c r="AB1679" s="38">
        <f t="shared" si="509"/>
        <v>-1.2660166248679161E-9</v>
      </c>
      <c r="AC1679" s="17"/>
      <c r="AD1679" s="17">
        <f t="shared" si="523"/>
        <v>19</v>
      </c>
      <c r="AH1679" s="103"/>
      <c r="AI1679" s="533"/>
    </row>
    <row r="1680" spans="1:35">
      <c r="A1680" s="533"/>
      <c r="C1680" s="67" t="str">
        <f>'Terminated loans'!F870</f>
        <v>E</v>
      </c>
      <c r="D1680" s="19">
        <f>'Terminated loans'!H870</f>
        <v>143994198</v>
      </c>
      <c r="E1680" s="19">
        <f>'Terminated loans'!I870</f>
        <v>98</v>
      </c>
      <c r="F1680" s="19" t="str">
        <f>'Terminated loans'!J870</f>
        <v xml:space="preserve">MAVAC J R                      </v>
      </c>
      <c r="G1680" s="547" t="str">
        <f t="shared" si="525"/>
        <v>B2</v>
      </c>
      <c r="H1680" s="21">
        <f>'Terminated loans'!L870</f>
        <v>40548</v>
      </c>
      <c r="I1680" s="21">
        <f>IF(B1680="VELS",'Terminated loans'!M870,'Terminated loans'!B870)</f>
        <v>40999</v>
      </c>
      <c r="J1680" s="34">
        <f t="shared" si="513"/>
        <v>15</v>
      </c>
      <c r="K1680" s="34">
        <f t="shared" si="510"/>
        <v>119</v>
      </c>
      <c r="L1680" s="34">
        <f t="shared" si="511"/>
        <v>15</v>
      </c>
      <c r="M1680" s="34">
        <f t="shared" si="512"/>
        <v>15</v>
      </c>
      <c r="N1680" s="52">
        <f t="shared" si="524"/>
        <v>15</v>
      </c>
      <c r="O1680" s="318">
        <f>+'Terminated loans'!S870</f>
        <v>195812</v>
      </c>
      <c r="P1680" s="26">
        <f>+'Terminated loans'!T870</f>
        <v>0.05</v>
      </c>
      <c r="Q1680" s="536">
        <f t="shared" si="526"/>
        <v>9.4E-2</v>
      </c>
      <c r="R1680" s="222">
        <f t="shared" si="514"/>
        <v>13493.492553233729</v>
      </c>
      <c r="S1680" s="36">
        <f t="shared" si="515"/>
        <v>190262.25788993799</v>
      </c>
      <c r="T1680" s="36">
        <f t="shared" si="516"/>
        <v>5549.7421100620122</v>
      </c>
      <c r="U1680" s="36">
        <f t="shared" si="517"/>
        <v>12140.130408568803</v>
      </c>
      <c r="V1680" s="36">
        <f t="shared" si="518"/>
        <v>6590.3882985059172</v>
      </c>
      <c r="W1680" s="37">
        <f t="shared" si="519"/>
        <v>5549.7421100628853</v>
      </c>
      <c r="X1680" s="36">
        <f t="shared" si="520"/>
        <v>5549.7421100620122</v>
      </c>
      <c r="Y1680" s="276">
        <f t="shared" si="508"/>
        <v>5549.7421100628853</v>
      </c>
      <c r="Z1680" s="36">
        <f t="shared" si="521"/>
        <v>12140.130408568803</v>
      </c>
      <c r="AA1680" s="36">
        <f t="shared" si="522"/>
        <v>6590.3882985059172</v>
      </c>
      <c r="AB1680" s="38">
        <f t="shared" si="509"/>
        <v>8.7311491370201111E-10</v>
      </c>
      <c r="AC1680" s="17"/>
      <c r="AD1680" s="17">
        <f t="shared" si="523"/>
        <v>15</v>
      </c>
      <c r="AH1680" s="103"/>
      <c r="AI1680" s="533"/>
    </row>
    <row r="1681" spans="1:35">
      <c r="A1681" s="533"/>
      <c r="C1681" s="67" t="str">
        <f>'Terminated loans'!F871</f>
        <v>E</v>
      </c>
      <c r="D1681" s="19">
        <f>'Terminated loans'!H871</f>
        <v>143994929</v>
      </c>
      <c r="E1681" s="19">
        <f>'Terminated loans'!I871</f>
        <v>98</v>
      </c>
      <c r="F1681" s="19" t="str">
        <f>'Terminated loans'!J871</f>
        <v xml:space="preserve">THOETIS M J S                  </v>
      </c>
      <c r="G1681" s="547" t="str">
        <f t="shared" si="525"/>
        <v>C2</v>
      </c>
      <c r="H1681" s="21">
        <f>'Terminated loans'!L871</f>
        <v>40681</v>
      </c>
      <c r="I1681" s="21">
        <f>IF(B1681="VELS",'Terminated loans'!M871,'Terminated loans'!B871)</f>
        <v>40999</v>
      </c>
      <c r="J1681" s="34">
        <f t="shared" si="513"/>
        <v>10</v>
      </c>
      <c r="K1681" s="34">
        <f t="shared" si="510"/>
        <v>115</v>
      </c>
      <c r="L1681" s="34">
        <f t="shared" si="511"/>
        <v>10</v>
      </c>
      <c r="M1681" s="34">
        <f t="shared" si="512"/>
        <v>10</v>
      </c>
      <c r="N1681" s="52">
        <f t="shared" si="524"/>
        <v>10</v>
      </c>
      <c r="O1681" s="318">
        <f>+'Terminated loans'!S871</f>
        <v>210863</v>
      </c>
      <c r="P1681" s="26">
        <f>+'Terminated loans'!T871</f>
        <v>0.05</v>
      </c>
      <c r="Q1681" s="536">
        <f t="shared" si="526"/>
        <v>9.9000000000000005E-2</v>
      </c>
      <c r="R1681" s="222">
        <f t="shared" si="514"/>
        <v>21572.541519195813</v>
      </c>
      <c r="S1681" s="36">
        <f t="shared" si="515"/>
        <v>206251.43131768826</v>
      </c>
      <c r="T1681" s="36">
        <f t="shared" si="516"/>
        <v>4611.568682311743</v>
      </c>
      <c r="U1681" s="36">
        <f t="shared" si="517"/>
        <v>9473.9838742728753</v>
      </c>
      <c r="V1681" s="36">
        <f t="shared" si="518"/>
        <v>4862.4151919581345</v>
      </c>
      <c r="W1681" s="37">
        <f t="shared" si="519"/>
        <v>4611.5686823147407</v>
      </c>
      <c r="X1681" s="36">
        <f t="shared" si="520"/>
        <v>4611.568682311743</v>
      </c>
      <c r="Y1681" s="276">
        <f t="shared" si="508"/>
        <v>4611.5686823147407</v>
      </c>
      <c r="Z1681" s="36">
        <f t="shared" si="521"/>
        <v>9473.9838742728753</v>
      </c>
      <c r="AA1681" s="36">
        <f t="shared" si="522"/>
        <v>4862.4151919581345</v>
      </c>
      <c r="AB1681" s="38">
        <f t="shared" si="509"/>
        <v>2.9976945370435715E-9</v>
      </c>
      <c r="AC1681" s="17"/>
      <c r="AD1681" s="17">
        <f t="shared" si="523"/>
        <v>10</v>
      </c>
      <c r="AH1681" s="103"/>
      <c r="AI1681" s="533"/>
    </row>
    <row r="1682" spans="1:35">
      <c r="A1682" s="533"/>
      <c r="C1682" s="67" t="str">
        <f>'Terminated loans'!F872</f>
        <v>E</v>
      </c>
      <c r="D1682" s="19">
        <f>'Terminated loans'!H872</f>
        <v>143995429</v>
      </c>
      <c r="E1682" s="19">
        <f>'Terminated loans'!I872</f>
        <v>98</v>
      </c>
      <c r="F1682" s="19" t="str">
        <f>'Terminated loans'!J872</f>
        <v xml:space="preserve">TAYAB N                        </v>
      </c>
      <c r="G1682" s="547" t="str">
        <f t="shared" si="525"/>
        <v>C2</v>
      </c>
      <c r="H1682" s="21">
        <f>'Terminated loans'!L872</f>
        <v>40665</v>
      </c>
      <c r="I1682" s="21">
        <f>IF(B1682="VELS",'Terminated loans'!M872,'Terminated loans'!B872)</f>
        <v>40999</v>
      </c>
      <c r="J1682" s="34">
        <f t="shared" si="513"/>
        <v>11</v>
      </c>
      <c r="K1682" s="34">
        <f t="shared" si="510"/>
        <v>115</v>
      </c>
      <c r="L1682" s="34">
        <f t="shared" si="511"/>
        <v>11</v>
      </c>
      <c r="M1682" s="34">
        <f t="shared" si="512"/>
        <v>11</v>
      </c>
      <c r="N1682" s="52">
        <f t="shared" si="524"/>
        <v>11</v>
      </c>
      <c r="O1682" s="318">
        <f>+'Terminated loans'!S872</f>
        <v>206486</v>
      </c>
      <c r="P1682" s="26">
        <f>+'Terminated loans'!T872</f>
        <v>0.05</v>
      </c>
      <c r="Q1682" s="536">
        <f t="shared" si="526"/>
        <v>9.9000000000000005E-2</v>
      </c>
      <c r="R1682" s="222">
        <f t="shared" si="514"/>
        <v>19243.992957206508</v>
      </c>
      <c r="S1682" s="36">
        <f t="shared" si="515"/>
        <v>201569.61485421378</v>
      </c>
      <c r="T1682" s="36">
        <f t="shared" si="516"/>
        <v>4916.3851457862183</v>
      </c>
      <c r="U1682" s="36">
        <f t="shared" si="517"/>
        <v>10114.307675060554</v>
      </c>
      <c r="V1682" s="36">
        <f t="shared" si="518"/>
        <v>5197.9225292716292</v>
      </c>
      <c r="W1682" s="37">
        <f t="shared" si="519"/>
        <v>4916.385145788925</v>
      </c>
      <c r="X1682" s="36">
        <f t="shared" si="520"/>
        <v>4916.3851457862183</v>
      </c>
      <c r="Y1682" s="276">
        <f t="shared" si="508"/>
        <v>4916.385145788925</v>
      </c>
      <c r="Z1682" s="36">
        <f t="shared" si="521"/>
        <v>10114.307675060554</v>
      </c>
      <c r="AA1682" s="36">
        <f t="shared" si="522"/>
        <v>5197.9225292716292</v>
      </c>
      <c r="AB1682" s="38">
        <f t="shared" si="509"/>
        <v>2.7066562324762344E-9</v>
      </c>
      <c r="AC1682" s="17"/>
      <c r="AD1682" s="17">
        <f t="shared" si="523"/>
        <v>11</v>
      </c>
      <c r="AH1682" s="103"/>
      <c r="AI1682" s="533"/>
    </row>
    <row r="1683" spans="1:35">
      <c r="A1683" s="533"/>
      <c r="C1683" s="67" t="str">
        <f>'Terminated loans'!F873</f>
        <v>E</v>
      </c>
      <c r="D1683" s="19">
        <f>'Terminated loans'!H873</f>
        <v>143994988</v>
      </c>
      <c r="E1683" s="19">
        <f>'Terminated loans'!I873</f>
        <v>98</v>
      </c>
      <c r="F1683" s="19" t="str">
        <f>'Terminated loans'!J873</f>
        <v xml:space="preserve">OMBIKA A                       </v>
      </c>
      <c r="G1683" s="547" t="str">
        <f t="shared" si="525"/>
        <v>C2</v>
      </c>
      <c r="H1683" s="21">
        <f>'Terminated loans'!L873</f>
        <v>40753</v>
      </c>
      <c r="I1683" s="21">
        <f>IF(B1683="VELS",'Terminated loans'!M873,'Terminated loans'!B873)</f>
        <v>40999</v>
      </c>
      <c r="J1683" s="34">
        <f t="shared" si="513"/>
        <v>8</v>
      </c>
      <c r="K1683" s="34">
        <f t="shared" si="510"/>
        <v>112</v>
      </c>
      <c r="L1683" s="34">
        <f t="shared" si="511"/>
        <v>8</v>
      </c>
      <c r="M1683" s="34">
        <f t="shared" si="512"/>
        <v>8</v>
      </c>
      <c r="N1683" s="52">
        <f t="shared" si="524"/>
        <v>8</v>
      </c>
      <c r="O1683" s="318">
        <f>+'Terminated loans'!S873</f>
        <v>228897</v>
      </c>
      <c r="P1683" s="26">
        <f>+'Terminated loans'!T873</f>
        <v>0.05</v>
      </c>
      <c r="Q1683" s="536">
        <f t="shared" si="526"/>
        <v>9.9000000000000005E-2</v>
      </c>
      <c r="R1683" s="222">
        <f t="shared" si="514"/>
        <v>29151.204752954247</v>
      </c>
      <c r="S1683" s="36">
        <f t="shared" si="515"/>
        <v>224784.52602740438</v>
      </c>
      <c r="T1683" s="36">
        <f t="shared" si="516"/>
        <v>4112.4739725956169</v>
      </c>
      <c r="U1683" s="36">
        <f t="shared" si="517"/>
        <v>8425.1119962328521</v>
      </c>
      <c r="V1683" s="36">
        <f t="shared" si="518"/>
        <v>4312.6380236340046</v>
      </c>
      <c r="W1683" s="37">
        <f t="shared" si="519"/>
        <v>4112.4739725988475</v>
      </c>
      <c r="X1683" s="36">
        <f t="shared" si="520"/>
        <v>4112.4739725956169</v>
      </c>
      <c r="Y1683" s="276">
        <f t="shared" si="508"/>
        <v>4112.4739725988475</v>
      </c>
      <c r="Z1683" s="36">
        <f t="shared" si="521"/>
        <v>8425.1119962328521</v>
      </c>
      <c r="AA1683" s="36">
        <f t="shared" si="522"/>
        <v>4312.6380236340046</v>
      </c>
      <c r="AB1683" s="38">
        <f t="shared" si="509"/>
        <v>3.2305251806974411E-9</v>
      </c>
      <c r="AC1683" s="17"/>
      <c r="AD1683" s="17">
        <f t="shared" si="523"/>
        <v>8</v>
      </c>
      <c r="AH1683" s="103"/>
      <c r="AI1683" s="533"/>
    </row>
    <row r="1684" spans="1:35">
      <c r="A1684" s="533"/>
      <c r="C1684" s="67" t="str">
        <f>'Terminated loans'!F874</f>
        <v>E</v>
      </c>
      <c r="D1684" s="19">
        <f>'Terminated loans'!H874</f>
        <v>143996166</v>
      </c>
      <c r="E1684" s="19">
        <f>'Terminated loans'!I874</f>
        <v>98</v>
      </c>
      <c r="F1684" s="19" t="str">
        <f>'Terminated loans'!J874</f>
        <v xml:space="preserve">GUNGAH-BEEGOO R                </v>
      </c>
      <c r="G1684" s="547" t="str">
        <f t="shared" si="525"/>
        <v>C2</v>
      </c>
      <c r="H1684" s="21">
        <f>'Terminated loans'!L874</f>
        <v>40751</v>
      </c>
      <c r="I1684" s="21">
        <f>IF(B1684="VELS",'Terminated loans'!M874,'Terminated loans'!B874)</f>
        <v>40999</v>
      </c>
      <c r="J1684" s="34">
        <f t="shared" si="513"/>
        <v>8</v>
      </c>
      <c r="K1684" s="34">
        <f t="shared" si="510"/>
        <v>112</v>
      </c>
      <c r="L1684" s="34">
        <f t="shared" si="511"/>
        <v>8</v>
      </c>
      <c r="M1684" s="34">
        <f t="shared" si="512"/>
        <v>8</v>
      </c>
      <c r="N1684" s="52">
        <f t="shared" si="524"/>
        <v>8</v>
      </c>
      <c r="O1684" s="318">
        <f>+'Terminated loans'!S874</f>
        <v>227912</v>
      </c>
      <c r="P1684" s="26">
        <f>+'Terminated loans'!T874</f>
        <v>0.05</v>
      </c>
      <c r="Q1684" s="536">
        <f t="shared" si="526"/>
        <v>9.9000000000000005E-2</v>
      </c>
      <c r="R1684" s="222">
        <f t="shared" si="514"/>
        <v>29025.759960398384</v>
      </c>
      <c r="S1684" s="36">
        <f t="shared" si="515"/>
        <v>223817.2230127865</v>
      </c>
      <c r="T1684" s="36">
        <f t="shared" si="516"/>
        <v>4094.7769872134959</v>
      </c>
      <c r="U1684" s="36">
        <f t="shared" si="517"/>
        <v>8388.8566704037949</v>
      </c>
      <c r="V1684" s="36">
        <f t="shared" si="518"/>
        <v>4294.0796831870684</v>
      </c>
      <c r="W1684" s="37">
        <f t="shared" si="519"/>
        <v>4094.7769872167264</v>
      </c>
      <c r="X1684" s="36">
        <f t="shared" si="520"/>
        <v>4094.7769872134959</v>
      </c>
      <c r="Y1684" s="276">
        <f t="shared" si="508"/>
        <v>4094.7769872167264</v>
      </c>
      <c r="Z1684" s="36">
        <f t="shared" si="521"/>
        <v>8388.8566704037949</v>
      </c>
      <c r="AA1684" s="36">
        <f t="shared" si="522"/>
        <v>4294.0796831870684</v>
      </c>
      <c r="AB1684" s="38">
        <f t="shared" si="509"/>
        <v>3.2305251806974411E-9</v>
      </c>
      <c r="AC1684" s="17"/>
      <c r="AD1684" s="17">
        <f t="shared" si="523"/>
        <v>8</v>
      </c>
      <c r="AH1684" s="103"/>
      <c r="AI1684" s="533"/>
    </row>
    <row r="1685" spans="1:35">
      <c r="A1685" s="533"/>
      <c r="C1685" s="67" t="str">
        <f>'Terminated loans'!F875</f>
        <v>E</v>
      </c>
      <c r="D1685" s="19">
        <f>'Terminated loans'!H875</f>
        <v>143124827</v>
      </c>
      <c r="E1685" s="19">
        <f>'Terminated loans'!I875</f>
        <v>99</v>
      </c>
      <c r="F1685" s="19" t="str">
        <f>'Terminated loans'!J875</f>
        <v xml:space="preserve">SOOBROYDOO N J(SL 2456)        </v>
      </c>
      <c r="G1685" s="547" t="str">
        <f t="shared" si="525"/>
        <v>C1</v>
      </c>
      <c r="H1685" s="21">
        <f>'Terminated loans'!L875</f>
        <v>40710</v>
      </c>
      <c r="I1685" s="21">
        <f>IF(B1685="VELS",'Terminated loans'!M875,'Terminated loans'!B875)</f>
        <v>40999</v>
      </c>
      <c r="J1685" s="34">
        <f t="shared" si="513"/>
        <v>10</v>
      </c>
      <c r="K1685" s="34">
        <f t="shared" si="510"/>
        <v>114</v>
      </c>
      <c r="L1685" s="34">
        <f t="shared" si="511"/>
        <v>10</v>
      </c>
      <c r="M1685" s="34">
        <f t="shared" si="512"/>
        <v>10</v>
      </c>
      <c r="N1685" s="52">
        <f t="shared" si="524"/>
        <v>10</v>
      </c>
      <c r="O1685" s="318">
        <f>+'Terminated loans'!S875</f>
        <v>856531</v>
      </c>
      <c r="P1685" s="26">
        <f>+'Terminated loans'!T875</f>
        <v>0.03</v>
      </c>
      <c r="Q1685" s="536">
        <f t="shared" si="526"/>
        <v>8.1500000000000003E-2</v>
      </c>
      <c r="R1685" s="222">
        <f t="shared" si="514"/>
        <v>86835.24105525187</v>
      </c>
      <c r="S1685" s="36">
        <f t="shared" si="515"/>
        <v>836777.93684121617</v>
      </c>
      <c r="T1685" s="36">
        <f t="shared" si="516"/>
        <v>19753.063158783829</v>
      </c>
      <c r="U1685" s="36">
        <f t="shared" si="517"/>
        <v>31574.473711315892</v>
      </c>
      <c r="V1685" s="36">
        <f t="shared" si="518"/>
        <v>11821.410552518675</v>
      </c>
      <c r="W1685" s="37">
        <f t="shared" si="519"/>
        <v>19753.063158797217</v>
      </c>
      <c r="X1685" s="36">
        <f t="shared" si="520"/>
        <v>19753.063158783829</v>
      </c>
      <c r="Y1685" s="276">
        <f t="shared" si="508"/>
        <v>19753.063158797217</v>
      </c>
      <c r="Z1685" s="36">
        <f t="shared" si="521"/>
        <v>31574.473711315892</v>
      </c>
      <c r="AA1685" s="36">
        <f t="shared" si="522"/>
        <v>11821.410552518675</v>
      </c>
      <c r="AB1685" s="38">
        <f t="shared" si="509"/>
        <v>1.3387762010097504E-8</v>
      </c>
      <c r="AC1685" s="17"/>
      <c r="AD1685" s="17">
        <f t="shared" si="523"/>
        <v>10</v>
      </c>
      <c r="AH1685" s="103"/>
      <c r="AI1685" s="533"/>
    </row>
    <row r="1686" spans="1:35">
      <c r="A1686" s="533"/>
      <c r="C1686" s="67" t="str">
        <f>'Terminated loans'!F876</f>
        <v>E</v>
      </c>
      <c r="D1686" s="19">
        <f>'Terminated loans'!H876</f>
        <v>143996077</v>
      </c>
      <c r="E1686" s="19">
        <f>'Terminated loans'!I876</f>
        <v>97</v>
      </c>
      <c r="F1686" s="19" t="str">
        <f>'Terminated loans'!J876</f>
        <v xml:space="preserve">PYDIAH M J I                   </v>
      </c>
      <c r="G1686" s="547" t="str">
        <f t="shared" si="525"/>
        <v>C2</v>
      </c>
      <c r="H1686" s="21">
        <f>'Terminated loans'!L876</f>
        <v>40772</v>
      </c>
      <c r="I1686" s="21">
        <f>IF(B1686="VELS",'Terminated loans'!M876,'Terminated loans'!B876)</f>
        <v>40999</v>
      </c>
      <c r="J1686" s="34">
        <f t="shared" si="513"/>
        <v>7</v>
      </c>
      <c r="K1686" s="34">
        <f t="shared" si="510"/>
        <v>112</v>
      </c>
      <c r="L1686" s="34">
        <f t="shared" si="511"/>
        <v>7</v>
      </c>
      <c r="M1686" s="34">
        <f t="shared" si="512"/>
        <v>7</v>
      </c>
      <c r="N1686" s="52">
        <f t="shared" si="524"/>
        <v>7</v>
      </c>
      <c r="O1686" s="318">
        <f>+'Terminated loans'!S876</f>
        <v>19723</v>
      </c>
      <c r="P1686" s="26">
        <f>+'Terminated loans'!T876</f>
        <v>0</v>
      </c>
      <c r="Q1686" s="536">
        <f t="shared" si="526"/>
        <v>9.9000000000000005E-2</v>
      </c>
      <c r="R1686" s="222">
        <f t="shared" si="514"/>
        <v>2817.5714285714284</v>
      </c>
      <c r="S1686" s="36">
        <f t="shared" si="515"/>
        <v>19087.923449287999</v>
      </c>
      <c r="T1686" s="36">
        <f t="shared" si="516"/>
        <v>635.07655071200134</v>
      </c>
      <c r="U1686" s="36">
        <f t="shared" si="517"/>
        <v>635.07655071221234</v>
      </c>
      <c r="V1686" s="36">
        <f t="shared" si="518"/>
        <v>0</v>
      </c>
      <c r="W1686" s="37">
        <f t="shared" si="519"/>
        <v>635.07655071221234</v>
      </c>
      <c r="X1686" s="36">
        <f t="shared" si="520"/>
        <v>635.07655071200134</v>
      </c>
      <c r="Y1686" s="276">
        <f t="shared" si="508"/>
        <v>635.07655071221234</v>
      </c>
      <c r="Z1686" s="36">
        <f t="shared" si="521"/>
        <v>635.07655071221234</v>
      </c>
      <c r="AA1686" s="36">
        <f t="shared" si="522"/>
        <v>0</v>
      </c>
      <c r="AB1686" s="38">
        <f t="shared" si="509"/>
        <v>2.1100277081131935E-10</v>
      </c>
      <c r="AC1686" s="17"/>
      <c r="AD1686" s="17">
        <f t="shared" si="523"/>
        <v>7</v>
      </c>
      <c r="AH1686" s="103"/>
      <c r="AI1686" s="533"/>
    </row>
    <row r="1687" spans="1:35">
      <c r="A1687" s="533"/>
      <c r="C1687" s="67" t="str">
        <f>'Terminated loans'!F877</f>
        <v>E</v>
      </c>
      <c r="D1687" s="19">
        <f>'Terminated loans'!H877</f>
        <v>143013030</v>
      </c>
      <c r="E1687" s="19">
        <f>'Terminated loans'!I877</f>
        <v>99</v>
      </c>
      <c r="F1687" s="19" t="str">
        <f>'Terminated loans'!J877</f>
        <v xml:space="preserve">NIRSIMLOO L (SL 1411)          </v>
      </c>
      <c r="G1687" s="547" t="str">
        <f t="shared" si="525"/>
        <v>A1</v>
      </c>
      <c r="H1687" s="21">
        <f>'Terminated loans'!L877</f>
        <v>39903</v>
      </c>
      <c r="I1687" s="21">
        <f>IF(B1687="VELS",'Terminated loans'!M877,'Terminated loans'!B877)</f>
        <v>41029</v>
      </c>
      <c r="J1687" s="34">
        <f t="shared" si="513"/>
        <v>37</v>
      </c>
      <c r="K1687" s="34">
        <f t="shared" si="510"/>
        <v>140</v>
      </c>
      <c r="L1687" s="34">
        <f t="shared" si="511"/>
        <v>37</v>
      </c>
      <c r="M1687" s="34">
        <f t="shared" si="512"/>
        <v>37</v>
      </c>
      <c r="N1687" s="52">
        <f t="shared" si="524"/>
        <v>37</v>
      </c>
      <c r="O1687" s="318">
        <f>+'Terminated loans'!S877</f>
        <v>678124</v>
      </c>
      <c r="P1687" s="26">
        <f>+'Terminated loans'!T877</f>
        <v>0.03</v>
      </c>
      <c r="Q1687" s="536">
        <f t="shared" si="526"/>
        <v>8.6499999999999994E-2</v>
      </c>
      <c r="R1687" s="222">
        <f t="shared" si="514"/>
        <v>19211.280587050132</v>
      </c>
      <c r="S1687" s="36">
        <f t="shared" si="515"/>
        <v>621967.140632789</v>
      </c>
      <c r="T1687" s="36">
        <f t="shared" si="516"/>
        <v>56156.859367211</v>
      </c>
      <c r="U1687" s="36">
        <f t="shared" si="517"/>
        <v>88850.241088058683</v>
      </c>
      <c r="V1687" s="36">
        <f t="shared" si="518"/>
        <v>32693.381720854784</v>
      </c>
      <c r="W1687" s="37">
        <f t="shared" si="519"/>
        <v>56156.859367203899</v>
      </c>
      <c r="X1687" s="36">
        <f t="shared" si="520"/>
        <v>56156.859367211</v>
      </c>
      <c r="Y1687" s="276">
        <f t="shared" si="508"/>
        <v>56156.859367203899</v>
      </c>
      <c r="Z1687" s="36">
        <f t="shared" si="521"/>
        <v>88850.241088058683</v>
      </c>
      <c r="AA1687" s="36">
        <f t="shared" si="522"/>
        <v>32693.381720854784</v>
      </c>
      <c r="AB1687" s="38">
        <f t="shared" si="509"/>
        <v>-7.1013346314430237E-9</v>
      </c>
      <c r="AC1687" s="17"/>
      <c r="AD1687" s="17">
        <f t="shared" si="523"/>
        <v>37</v>
      </c>
      <c r="AH1687" s="103"/>
      <c r="AI1687" s="533"/>
    </row>
    <row r="1688" spans="1:35">
      <c r="A1688" s="533"/>
      <c r="C1688" s="67" t="str">
        <f>'Terminated loans'!F878</f>
        <v>E</v>
      </c>
      <c r="D1688" s="19">
        <f>'Terminated loans'!H878</f>
        <v>143013162</v>
      </c>
      <c r="E1688" s="19">
        <f>'Terminated loans'!I878</f>
        <v>98</v>
      </c>
      <c r="F1688" s="19" t="str">
        <f>'Terminated loans'!J878</f>
        <v xml:space="preserve">SINASSAMY M K C                </v>
      </c>
      <c r="G1688" s="547" t="str">
        <f t="shared" si="525"/>
        <v>A2</v>
      </c>
      <c r="H1688" s="21">
        <f>'Terminated loans'!L878</f>
        <v>39813</v>
      </c>
      <c r="I1688" s="21">
        <f>IF(B1688="VELS",'Terminated loans'!M878,'Terminated loans'!B878)</f>
        <v>41029</v>
      </c>
      <c r="J1688" s="34">
        <f t="shared" si="513"/>
        <v>40</v>
      </c>
      <c r="K1688" s="34">
        <f t="shared" si="510"/>
        <v>143</v>
      </c>
      <c r="L1688" s="34">
        <f t="shared" si="511"/>
        <v>40</v>
      </c>
      <c r="M1688" s="34">
        <f t="shared" si="512"/>
        <v>40</v>
      </c>
      <c r="N1688" s="52">
        <f t="shared" si="524"/>
        <v>40</v>
      </c>
      <c r="O1688" s="318">
        <f>+'Terminated loans'!S878</f>
        <v>167011</v>
      </c>
      <c r="P1688" s="26">
        <f>+'Terminated loans'!T878</f>
        <v>0.05</v>
      </c>
      <c r="Q1688" s="536">
        <f t="shared" si="526"/>
        <v>0.104</v>
      </c>
      <c r="R1688" s="222">
        <f t="shared" si="514"/>
        <v>4541.5475098667357</v>
      </c>
      <c r="S1688" s="36">
        <f t="shared" si="515"/>
        <v>152963.96970821943</v>
      </c>
      <c r="T1688" s="36">
        <f t="shared" si="516"/>
        <v>14047.030291780567</v>
      </c>
      <c r="U1688" s="36">
        <f t="shared" si="517"/>
        <v>28697.930686448555</v>
      </c>
      <c r="V1688" s="36">
        <f t="shared" si="518"/>
        <v>14650.900394669414</v>
      </c>
      <c r="W1688" s="37">
        <f t="shared" si="519"/>
        <v>14047.030291779141</v>
      </c>
      <c r="X1688" s="36">
        <f t="shared" si="520"/>
        <v>14047.030291780567</v>
      </c>
      <c r="Y1688" s="276">
        <f t="shared" si="508"/>
        <v>14047.030291779141</v>
      </c>
      <c r="Z1688" s="36">
        <f t="shared" si="521"/>
        <v>28697.930686448555</v>
      </c>
      <c r="AA1688" s="36">
        <f t="shared" si="522"/>
        <v>14650.900394669414</v>
      </c>
      <c r="AB1688" s="38">
        <f t="shared" si="509"/>
        <v>-1.4260876923799515E-9</v>
      </c>
      <c r="AC1688" s="17"/>
      <c r="AD1688" s="17">
        <f t="shared" si="523"/>
        <v>40</v>
      </c>
      <c r="AH1688" s="103"/>
      <c r="AI1688" s="533"/>
    </row>
    <row r="1689" spans="1:35">
      <c r="A1689" s="533"/>
      <c r="C1689" s="67" t="str">
        <f>'Terminated loans'!F879</f>
        <v>E</v>
      </c>
      <c r="D1689" s="19">
        <f>'Terminated loans'!H879</f>
        <v>143017729</v>
      </c>
      <c r="E1689" s="19">
        <f>'Terminated loans'!I879</f>
        <v>99</v>
      </c>
      <c r="F1689" s="19" t="str">
        <f>'Terminated loans'!J879</f>
        <v xml:space="preserve">NIRSIMLOO S                    </v>
      </c>
      <c r="G1689" s="547" t="str">
        <f t="shared" si="525"/>
        <v>A1</v>
      </c>
      <c r="H1689" s="21">
        <f>'Terminated loans'!L879</f>
        <v>39903</v>
      </c>
      <c r="I1689" s="21">
        <f>IF(B1689="VELS",'Terminated loans'!M879,'Terminated loans'!B879)</f>
        <v>41029</v>
      </c>
      <c r="J1689" s="34">
        <f t="shared" si="513"/>
        <v>37</v>
      </c>
      <c r="K1689" s="34">
        <f t="shared" si="510"/>
        <v>140</v>
      </c>
      <c r="L1689" s="34">
        <f t="shared" si="511"/>
        <v>37</v>
      </c>
      <c r="M1689" s="34">
        <f t="shared" si="512"/>
        <v>37</v>
      </c>
      <c r="N1689" s="52">
        <f t="shared" si="524"/>
        <v>37</v>
      </c>
      <c r="O1689" s="318">
        <f>+'Terminated loans'!S879</f>
        <v>2322084</v>
      </c>
      <c r="P1689" s="26">
        <f>+'Terminated loans'!T879</f>
        <v>0.03</v>
      </c>
      <c r="Q1689" s="536">
        <f t="shared" si="526"/>
        <v>8.6499999999999994E-2</v>
      </c>
      <c r="R1689" s="222">
        <f t="shared" si="514"/>
        <v>65784.73445962643</v>
      </c>
      <c r="S1689" s="36">
        <f t="shared" si="515"/>
        <v>2129787.3925552685</v>
      </c>
      <c r="T1689" s="36">
        <f t="shared" si="516"/>
        <v>192296.60744473152</v>
      </c>
      <c r="U1689" s="36">
        <f t="shared" si="517"/>
        <v>304247.78245088458</v>
      </c>
      <c r="V1689" s="36">
        <f t="shared" si="518"/>
        <v>111951.17500617821</v>
      </c>
      <c r="W1689" s="37">
        <f t="shared" si="519"/>
        <v>192296.60744470637</v>
      </c>
      <c r="X1689" s="36">
        <f t="shared" si="520"/>
        <v>192296.60744473152</v>
      </c>
      <c r="Y1689" s="276">
        <f t="shared" ref="Y1689:Y1752" si="527">W1689</f>
        <v>192296.60744470637</v>
      </c>
      <c r="Z1689" s="36">
        <f t="shared" si="521"/>
        <v>304247.78245088458</v>
      </c>
      <c r="AA1689" s="36">
        <f t="shared" si="522"/>
        <v>111951.17500617821</v>
      </c>
      <c r="AB1689" s="38">
        <f t="shared" si="509"/>
        <v>-2.514570951461792E-8</v>
      </c>
      <c r="AC1689" s="17"/>
      <c r="AD1689" s="17">
        <f t="shared" si="523"/>
        <v>37</v>
      </c>
      <c r="AH1689" s="103"/>
      <c r="AI1689" s="533"/>
    </row>
    <row r="1690" spans="1:35">
      <c r="A1690" s="533"/>
      <c r="C1690" s="67" t="str">
        <f>'Terminated loans'!F880</f>
        <v>E</v>
      </c>
      <c r="D1690" s="19">
        <f>'Terminated loans'!H880</f>
        <v>143018199</v>
      </c>
      <c r="E1690" s="19">
        <f>'Terminated loans'!I880</f>
        <v>99</v>
      </c>
      <c r="F1690" s="19" t="str">
        <f>'Terminated loans'!J880</f>
        <v xml:space="preserve">MARCEL S &amp;/L D N/HLN           </v>
      </c>
      <c r="G1690" s="547" t="str">
        <f t="shared" si="525"/>
        <v>A1</v>
      </c>
      <c r="H1690" s="21">
        <f>'Terminated loans'!L880</f>
        <v>38328</v>
      </c>
      <c r="I1690" s="21">
        <f>IF(B1690="VELS",'Terminated loans'!M880,'Terminated loans'!B880)</f>
        <v>41029</v>
      </c>
      <c r="J1690" s="34">
        <f t="shared" si="513"/>
        <v>89</v>
      </c>
      <c r="K1690" s="34">
        <f t="shared" si="510"/>
        <v>192</v>
      </c>
      <c r="L1690" s="34">
        <f t="shared" si="511"/>
        <v>89</v>
      </c>
      <c r="M1690" s="34">
        <f t="shared" si="512"/>
        <v>89</v>
      </c>
      <c r="N1690" s="52">
        <f t="shared" si="524"/>
        <v>89</v>
      </c>
      <c r="O1690" s="318">
        <f>+'Terminated loans'!S880</f>
        <v>645007</v>
      </c>
      <c r="P1690" s="26">
        <f>+'Terminated loans'!T880</f>
        <v>0.03</v>
      </c>
      <c r="Q1690" s="536">
        <f t="shared" si="526"/>
        <v>8.6499999999999994E-2</v>
      </c>
      <c r="R1690" s="222">
        <f t="shared" si="514"/>
        <v>8092.4206323011358</v>
      </c>
      <c r="S1690" s="36">
        <f t="shared" si="515"/>
        <v>530234.42062253726</v>
      </c>
      <c r="T1690" s="36">
        <f t="shared" si="516"/>
        <v>114772.57937746274</v>
      </c>
      <c r="U1690" s="36">
        <f t="shared" si="517"/>
        <v>189991.01565225795</v>
      </c>
      <c r="V1690" s="36">
        <f t="shared" si="518"/>
        <v>75218.436274801032</v>
      </c>
      <c r="W1690" s="37">
        <f t="shared" si="519"/>
        <v>114772.57937745692</v>
      </c>
      <c r="X1690" s="36">
        <f t="shared" si="520"/>
        <v>114772.57937746274</v>
      </c>
      <c r="Y1690" s="276">
        <f t="shared" si="527"/>
        <v>114772.57937745692</v>
      </c>
      <c r="Z1690" s="36">
        <f t="shared" si="521"/>
        <v>189991.01565225795</v>
      </c>
      <c r="AA1690" s="36">
        <f t="shared" si="522"/>
        <v>75218.436274801032</v>
      </c>
      <c r="AB1690" s="38">
        <f t="shared" si="509"/>
        <v>-5.8207660913467407E-9</v>
      </c>
      <c r="AC1690" s="17"/>
      <c r="AD1690" s="17">
        <f t="shared" si="523"/>
        <v>89</v>
      </c>
      <c r="AH1690" s="103"/>
      <c r="AI1690" s="533"/>
    </row>
    <row r="1691" spans="1:35">
      <c r="A1691" s="533"/>
      <c r="C1691" s="67" t="str">
        <f>'Terminated loans'!F881</f>
        <v>E</v>
      </c>
      <c r="D1691" s="19">
        <f>'Terminated loans'!H881</f>
        <v>143018733</v>
      </c>
      <c r="E1691" s="19">
        <f>'Terminated loans'!I881</f>
        <v>99</v>
      </c>
      <c r="F1691" s="19" t="str">
        <f>'Terminated loans'!J881</f>
        <v xml:space="preserve">MARCEL MR DN &amp; MRS MDS         </v>
      </c>
      <c r="G1691" s="547" t="str">
        <f t="shared" si="525"/>
        <v>A1</v>
      </c>
      <c r="H1691" s="21">
        <f>'Terminated loans'!L881</f>
        <v>38114</v>
      </c>
      <c r="I1691" s="21">
        <f>IF(B1691="VELS",'Terminated loans'!M881,'Terminated loans'!B881)</f>
        <v>41029</v>
      </c>
      <c r="J1691" s="34">
        <f t="shared" si="513"/>
        <v>96</v>
      </c>
      <c r="K1691" s="34">
        <f t="shared" si="510"/>
        <v>199</v>
      </c>
      <c r="L1691" s="34">
        <f t="shared" si="511"/>
        <v>96</v>
      </c>
      <c r="M1691" s="34">
        <f t="shared" si="512"/>
        <v>96</v>
      </c>
      <c r="N1691" s="52">
        <f t="shared" si="524"/>
        <v>96</v>
      </c>
      <c r="O1691" s="318">
        <f>+'Terminated loans'!S881</f>
        <v>1243020</v>
      </c>
      <c r="P1691" s="26">
        <f>+'Terminated loans'!T881</f>
        <v>0.03</v>
      </c>
      <c r="Q1691" s="536">
        <f t="shared" si="526"/>
        <v>8.6499999999999994E-2</v>
      </c>
      <c r="R1691" s="222">
        <f t="shared" si="514"/>
        <v>14580.09250067336</v>
      </c>
      <c r="S1691" s="36">
        <f t="shared" si="515"/>
        <v>1007658.7424959323</v>
      </c>
      <c r="T1691" s="36">
        <f t="shared" si="516"/>
        <v>235361.25750406773</v>
      </c>
      <c r="U1691" s="36">
        <f t="shared" si="517"/>
        <v>392030.13756869955</v>
      </c>
      <c r="V1691" s="36">
        <f t="shared" si="518"/>
        <v>156668.88006464229</v>
      </c>
      <c r="W1691" s="37">
        <f t="shared" si="519"/>
        <v>235361.25750405726</v>
      </c>
      <c r="X1691" s="36">
        <f t="shared" si="520"/>
        <v>235361.25750406773</v>
      </c>
      <c r="Y1691" s="276">
        <f t="shared" si="527"/>
        <v>235361.25750405726</v>
      </c>
      <c r="Z1691" s="36">
        <f t="shared" si="521"/>
        <v>392030.13756869955</v>
      </c>
      <c r="AA1691" s="36">
        <f t="shared" si="522"/>
        <v>156668.88006464229</v>
      </c>
      <c r="AB1691" s="38">
        <f t="shared" si="509"/>
        <v>-1.0477378964424133E-8</v>
      </c>
      <c r="AC1691" s="17"/>
      <c r="AD1691" s="17">
        <f t="shared" si="523"/>
        <v>96</v>
      </c>
      <c r="AH1691" s="103"/>
      <c r="AI1691" s="533"/>
    </row>
    <row r="1692" spans="1:35">
      <c r="A1692" s="533"/>
      <c r="C1692" s="67" t="str">
        <f>'Terminated loans'!F882</f>
        <v>E</v>
      </c>
      <c r="D1692" s="19">
        <f>'Terminated loans'!H882</f>
        <v>143036359</v>
      </c>
      <c r="E1692" s="19">
        <f>'Terminated loans'!I882</f>
        <v>98</v>
      </c>
      <c r="F1692" s="19" t="str">
        <f>'Terminated loans'!J882</f>
        <v xml:space="preserve">GOPEE A K                      </v>
      </c>
      <c r="G1692" s="547" t="str">
        <f t="shared" si="525"/>
        <v>A2</v>
      </c>
      <c r="H1692" s="21">
        <f>'Terminated loans'!L882</f>
        <v>39918</v>
      </c>
      <c r="I1692" s="21">
        <f>IF(B1692="VELS",'Terminated loans'!M882,'Terminated loans'!B882)</f>
        <v>41029</v>
      </c>
      <c r="J1692" s="34">
        <f t="shared" si="513"/>
        <v>37</v>
      </c>
      <c r="K1692" s="34">
        <f t="shared" si="510"/>
        <v>140</v>
      </c>
      <c r="L1692" s="34">
        <f t="shared" si="511"/>
        <v>37</v>
      </c>
      <c r="M1692" s="34">
        <f t="shared" si="512"/>
        <v>37</v>
      </c>
      <c r="N1692" s="52">
        <f t="shared" si="524"/>
        <v>37</v>
      </c>
      <c r="O1692" s="318">
        <f>+'Terminated loans'!S882</f>
        <v>550000</v>
      </c>
      <c r="P1692" s="26">
        <f>+'Terminated loans'!T882</f>
        <v>0.05</v>
      </c>
      <c r="Q1692" s="536">
        <f t="shared" si="526"/>
        <v>0.104</v>
      </c>
      <c r="R1692" s="222">
        <f t="shared" si="514"/>
        <v>16071.014006280984</v>
      </c>
      <c r="S1692" s="36">
        <f t="shared" si="515"/>
        <v>506851.92549177987</v>
      </c>
      <c r="T1692" s="36">
        <f t="shared" si="516"/>
        <v>43148.074508220132</v>
      </c>
      <c r="U1692" s="36">
        <f t="shared" si="517"/>
        <v>87775.592740611581</v>
      </c>
      <c r="V1692" s="36">
        <f t="shared" si="518"/>
        <v>44627.518232396455</v>
      </c>
      <c r="W1692" s="37">
        <f t="shared" si="519"/>
        <v>43148.074508215126</v>
      </c>
      <c r="X1692" s="36">
        <f t="shared" si="520"/>
        <v>43148.074508220132</v>
      </c>
      <c r="Y1692" s="276">
        <f t="shared" si="527"/>
        <v>43148.074508215126</v>
      </c>
      <c r="Z1692" s="36">
        <f t="shared" si="521"/>
        <v>87775.592740611581</v>
      </c>
      <c r="AA1692" s="36">
        <f t="shared" si="522"/>
        <v>44627.518232396455</v>
      </c>
      <c r="AB1692" s="38">
        <f t="shared" si="509"/>
        <v>-5.005858838558197E-9</v>
      </c>
      <c r="AC1692" s="17"/>
      <c r="AD1692" s="17">
        <f t="shared" si="523"/>
        <v>37</v>
      </c>
      <c r="AH1692" s="103"/>
      <c r="AI1692" s="533"/>
    </row>
    <row r="1693" spans="1:35">
      <c r="A1693" s="533"/>
      <c r="C1693" s="67" t="str">
        <f>'Terminated loans'!F883</f>
        <v>E</v>
      </c>
      <c r="D1693" s="19">
        <f>'Terminated loans'!H883</f>
        <v>143036405</v>
      </c>
      <c r="E1693" s="19">
        <f>'Terminated loans'!I883</f>
        <v>98</v>
      </c>
      <c r="F1693" s="19" t="str">
        <f>'Terminated loans'!J883</f>
        <v xml:space="preserve">BHOYROO H                      </v>
      </c>
      <c r="G1693" s="547" t="str">
        <f t="shared" si="525"/>
        <v>A2</v>
      </c>
      <c r="H1693" s="21">
        <f>'Terminated loans'!L883</f>
        <v>39947</v>
      </c>
      <c r="I1693" s="21">
        <f>IF(B1693="VELS",'Terminated loans'!M883,'Terminated loans'!B883)</f>
        <v>41029</v>
      </c>
      <c r="J1693" s="34">
        <f t="shared" si="513"/>
        <v>36</v>
      </c>
      <c r="K1693" s="34">
        <f t="shared" si="510"/>
        <v>139</v>
      </c>
      <c r="L1693" s="34">
        <f t="shared" si="511"/>
        <v>36</v>
      </c>
      <c r="M1693" s="34">
        <f t="shared" si="512"/>
        <v>36</v>
      </c>
      <c r="N1693" s="52">
        <f t="shared" si="524"/>
        <v>36</v>
      </c>
      <c r="O1693" s="318">
        <f>+'Terminated loans'!S883</f>
        <v>594020</v>
      </c>
      <c r="P1693" s="26">
        <f>+'Terminated loans'!T883</f>
        <v>0.05</v>
      </c>
      <c r="Q1693" s="536">
        <f t="shared" si="526"/>
        <v>0.104</v>
      </c>
      <c r="R1693" s="222">
        <f t="shared" si="514"/>
        <v>17803.312298113386</v>
      </c>
      <c r="S1693" s="36">
        <f t="shared" si="515"/>
        <v>548548.50731323194</v>
      </c>
      <c r="T1693" s="36">
        <f t="shared" si="516"/>
        <v>45471.492686768062</v>
      </c>
      <c r="U1693" s="36">
        <f t="shared" si="517"/>
        <v>92370.735418844619</v>
      </c>
      <c r="V1693" s="36">
        <f t="shared" si="518"/>
        <v>46899.242732081912</v>
      </c>
      <c r="W1693" s="37">
        <f t="shared" si="519"/>
        <v>45471.492686762707</v>
      </c>
      <c r="X1693" s="36">
        <f t="shared" si="520"/>
        <v>45471.492686768062</v>
      </c>
      <c r="Y1693" s="276">
        <f t="shared" si="527"/>
        <v>45471.492686762707</v>
      </c>
      <c r="Z1693" s="36">
        <f t="shared" si="521"/>
        <v>92370.735418844619</v>
      </c>
      <c r="AA1693" s="36">
        <f t="shared" si="522"/>
        <v>46899.242732081912</v>
      </c>
      <c r="AB1693" s="38">
        <f t="shared" si="509"/>
        <v>-5.3551048040390015E-9</v>
      </c>
      <c r="AC1693" s="17"/>
      <c r="AD1693" s="17">
        <f t="shared" si="523"/>
        <v>36</v>
      </c>
      <c r="AH1693" s="103"/>
      <c r="AI1693" s="533"/>
    </row>
    <row r="1694" spans="1:35">
      <c r="A1694" s="533"/>
      <c r="C1694" s="67" t="str">
        <f>'Terminated loans'!F884</f>
        <v>E</v>
      </c>
      <c r="D1694" s="19">
        <f>'Terminated loans'!H884</f>
        <v>143037533</v>
      </c>
      <c r="E1694" s="19">
        <f>'Terminated loans'!I884</f>
        <v>98</v>
      </c>
      <c r="F1694" s="19" t="str">
        <f>'Terminated loans'!J884</f>
        <v xml:space="preserve">BHANDOA S                      </v>
      </c>
      <c r="G1694" s="547" t="str">
        <f t="shared" si="525"/>
        <v>A2</v>
      </c>
      <c r="H1694" s="21">
        <f>'Terminated loans'!L884</f>
        <v>40000</v>
      </c>
      <c r="I1694" s="21">
        <f>IF(B1694="VELS",'Terminated loans'!M884,'Terminated loans'!B884)</f>
        <v>41029</v>
      </c>
      <c r="J1694" s="34">
        <f t="shared" si="513"/>
        <v>34</v>
      </c>
      <c r="K1694" s="34">
        <f t="shared" si="510"/>
        <v>137</v>
      </c>
      <c r="L1694" s="34">
        <f t="shared" si="511"/>
        <v>34</v>
      </c>
      <c r="M1694" s="34">
        <f t="shared" si="512"/>
        <v>34</v>
      </c>
      <c r="N1694" s="52">
        <f t="shared" si="524"/>
        <v>34</v>
      </c>
      <c r="O1694" s="318">
        <f>+'Terminated loans'!S884</f>
        <v>768765</v>
      </c>
      <c r="P1694" s="26">
        <f>+'Terminated loans'!T884</f>
        <v>0.05</v>
      </c>
      <c r="Q1694" s="536">
        <f t="shared" si="526"/>
        <v>0.104</v>
      </c>
      <c r="R1694" s="222">
        <f t="shared" si="514"/>
        <v>24297.126378119334</v>
      </c>
      <c r="S1694" s="36">
        <f t="shared" si="515"/>
        <v>712861.01164930186</v>
      </c>
      <c r="T1694" s="36">
        <f t="shared" si="516"/>
        <v>55903.988350698142</v>
      </c>
      <c r="U1694" s="36">
        <f t="shared" si="517"/>
        <v>113241.28520674829</v>
      </c>
      <c r="V1694" s="36">
        <f t="shared" si="518"/>
        <v>57337.296856057481</v>
      </c>
      <c r="W1694" s="37">
        <f t="shared" si="519"/>
        <v>55903.988350690808</v>
      </c>
      <c r="X1694" s="36">
        <f t="shared" si="520"/>
        <v>55903.988350698142</v>
      </c>
      <c r="Y1694" s="276">
        <f t="shared" si="527"/>
        <v>55903.988350690808</v>
      </c>
      <c r="Z1694" s="36">
        <f t="shared" si="521"/>
        <v>113241.28520674829</v>
      </c>
      <c r="AA1694" s="36">
        <f t="shared" si="522"/>
        <v>57337.296856057481</v>
      </c>
      <c r="AB1694" s="38">
        <f t="shared" si="509"/>
        <v>-7.3341652750968933E-9</v>
      </c>
      <c r="AC1694" s="17"/>
      <c r="AD1694" s="17">
        <f t="shared" si="523"/>
        <v>34</v>
      </c>
      <c r="AH1694" s="103"/>
      <c r="AI1694" s="533"/>
    </row>
    <row r="1695" spans="1:35">
      <c r="A1695" s="533"/>
      <c r="C1695" s="67" t="str">
        <f>'Terminated loans'!F885</f>
        <v>E</v>
      </c>
      <c r="D1695" s="19">
        <f>'Terminated loans'!H885</f>
        <v>143037541</v>
      </c>
      <c r="E1695" s="19">
        <f>'Terminated loans'!I885</f>
        <v>99</v>
      </c>
      <c r="F1695" s="19" t="str">
        <f>'Terminated loans'!J885</f>
        <v xml:space="preserve">NEKITSING D (SL 1708)          </v>
      </c>
      <c r="G1695" s="547" t="str">
        <f t="shared" si="525"/>
        <v>A1</v>
      </c>
      <c r="H1695" s="21">
        <f>'Terminated loans'!L885</f>
        <v>40109</v>
      </c>
      <c r="I1695" s="21">
        <f>IF(B1695="VELS",'Terminated loans'!M885,'Terminated loans'!B885)</f>
        <v>41029</v>
      </c>
      <c r="J1695" s="34">
        <f t="shared" si="513"/>
        <v>30</v>
      </c>
      <c r="K1695" s="34">
        <f t="shared" si="510"/>
        <v>133</v>
      </c>
      <c r="L1695" s="34">
        <f t="shared" si="511"/>
        <v>30</v>
      </c>
      <c r="M1695" s="34">
        <f t="shared" si="512"/>
        <v>30</v>
      </c>
      <c r="N1695" s="52">
        <f t="shared" si="524"/>
        <v>30</v>
      </c>
      <c r="O1695" s="318">
        <f>+'Terminated loans'!S885</f>
        <v>1690016</v>
      </c>
      <c r="P1695" s="26">
        <f>+'Terminated loans'!T885</f>
        <v>0.03</v>
      </c>
      <c r="Q1695" s="536">
        <f t="shared" si="526"/>
        <v>8.6499999999999994E-2</v>
      </c>
      <c r="R1695" s="222">
        <f t="shared" si="514"/>
        <v>58543.145776824378</v>
      </c>
      <c r="S1695" s="36">
        <f t="shared" si="515"/>
        <v>1574297.8616458094</v>
      </c>
      <c r="T1695" s="36">
        <f t="shared" si="516"/>
        <v>115718.13835419063</v>
      </c>
      <c r="U1695" s="36">
        <f t="shared" si="517"/>
        <v>181996.51165890344</v>
      </c>
      <c r="V1695" s="36">
        <f t="shared" si="518"/>
        <v>66278.373304731213</v>
      </c>
      <c r="W1695" s="37">
        <f t="shared" si="519"/>
        <v>115718.13835417223</v>
      </c>
      <c r="X1695" s="36">
        <f t="shared" si="520"/>
        <v>115718.13835419063</v>
      </c>
      <c r="Y1695" s="276">
        <f t="shared" si="527"/>
        <v>115718.13835417223</v>
      </c>
      <c r="Z1695" s="36">
        <f t="shared" si="521"/>
        <v>181996.51165890344</v>
      </c>
      <c r="AA1695" s="36">
        <f t="shared" si="522"/>
        <v>66278.373304731213</v>
      </c>
      <c r="AB1695" s="38">
        <f t="shared" si="509"/>
        <v>-1.8393620848655701E-8</v>
      </c>
      <c r="AC1695" s="17"/>
      <c r="AD1695" s="17">
        <f t="shared" si="523"/>
        <v>30</v>
      </c>
      <c r="AH1695" s="103"/>
      <c r="AI1695" s="533"/>
    </row>
    <row r="1696" spans="1:35">
      <c r="A1696" s="533"/>
      <c r="C1696" s="67" t="str">
        <f>'Terminated loans'!F886</f>
        <v>E</v>
      </c>
      <c r="D1696" s="19">
        <f>'Terminated loans'!H886</f>
        <v>143038653</v>
      </c>
      <c r="E1696" s="19">
        <f>'Terminated loans'!I886</f>
        <v>98</v>
      </c>
      <c r="F1696" s="19" t="str">
        <f>'Terminated loans'!J886</f>
        <v xml:space="preserve">KONA HERKANAIDU L              </v>
      </c>
      <c r="G1696" s="547" t="str">
        <f t="shared" si="525"/>
        <v>A2</v>
      </c>
      <c r="H1696" s="21">
        <f>'Terminated loans'!L886</f>
        <v>40010</v>
      </c>
      <c r="I1696" s="21">
        <f>IF(B1696="VELS",'Terminated loans'!M886,'Terminated loans'!B886)</f>
        <v>41029</v>
      </c>
      <c r="J1696" s="34">
        <f t="shared" si="513"/>
        <v>34</v>
      </c>
      <c r="K1696" s="34">
        <f t="shared" si="510"/>
        <v>137</v>
      </c>
      <c r="L1696" s="34">
        <f t="shared" si="511"/>
        <v>34</v>
      </c>
      <c r="M1696" s="34">
        <f t="shared" si="512"/>
        <v>34</v>
      </c>
      <c r="N1696" s="52">
        <f t="shared" si="524"/>
        <v>34</v>
      </c>
      <c r="O1696" s="318">
        <f>+'Terminated loans'!S886</f>
        <v>250000</v>
      </c>
      <c r="P1696" s="26">
        <f>+'Terminated loans'!T886</f>
        <v>0.05</v>
      </c>
      <c r="Q1696" s="536">
        <f t="shared" si="526"/>
        <v>0.104</v>
      </c>
      <c r="R1696" s="222">
        <f t="shared" si="514"/>
        <v>7901.350340519969</v>
      </c>
      <c r="S1696" s="36">
        <f t="shared" si="515"/>
        <v>231820.19591464946</v>
      </c>
      <c r="T1696" s="36">
        <f t="shared" si="516"/>
        <v>18179.804085350537</v>
      </c>
      <c r="U1696" s="36">
        <f t="shared" si="517"/>
        <v>36825.715663027193</v>
      </c>
      <c r="V1696" s="36">
        <f t="shared" si="518"/>
        <v>18645.911577678955</v>
      </c>
      <c r="W1696" s="37">
        <f t="shared" si="519"/>
        <v>18179.804085348238</v>
      </c>
      <c r="X1696" s="36">
        <f t="shared" si="520"/>
        <v>18179.804085350537</v>
      </c>
      <c r="Y1696" s="276">
        <f t="shared" si="527"/>
        <v>18179.804085348238</v>
      </c>
      <c r="Z1696" s="36">
        <f t="shared" si="521"/>
        <v>36825.715663027193</v>
      </c>
      <c r="AA1696" s="36">
        <f t="shared" si="522"/>
        <v>18645.911577678955</v>
      </c>
      <c r="AB1696" s="38">
        <f t="shared" si="509"/>
        <v>-2.2992026060819626E-9</v>
      </c>
      <c r="AC1696" s="17"/>
      <c r="AD1696" s="17">
        <f t="shared" si="523"/>
        <v>34</v>
      </c>
      <c r="AH1696" s="103"/>
      <c r="AI1696" s="533"/>
    </row>
    <row r="1697" spans="1:35">
      <c r="A1697" s="533"/>
      <c r="C1697" s="67" t="str">
        <f>'Terminated loans'!F887</f>
        <v>E</v>
      </c>
      <c r="D1697" s="19">
        <f>'Terminated loans'!H887</f>
        <v>143991539</v>
      </c>
      <c r="E1697" s="19">
        <f>'Terminated loans'!I887</f>
        <v>98</v>
      </c>
      <c r="F1697" s="19" t="str">
        <f>'Terminated loans'!J887</f>
        <v xml:space="preserve">BHOYROO H                      </v>
      </c>
      <c r="G1697" s="547" t="str">
        <f t="shared" si="525"/>
        <v>A2</v>
      </c>
      <c r="H1697" s="21">
        <f>'Terminated loans'!L887</f>
        <v>40312</v>
      </c>
      <c r="I1697" s="21">
        <f>IF(B1697="VELS",'Terminated loans'!M887,'Terminated loans'!B887)</f>
        <v>41029</v>
      </c>
      <c r="J1697" s="34">
        <f t="shared" si="513"/>
        <v>24</v>
      </c>
      <c r="K1697" s="34">
        <f t="shared" si="510"/>
        <v>127</v>
      </c>
      <c r="L1697" s="34">
        <f t="shared" si="511"/>
        <v>24</v>
      </c>
      <c r="M1697" s="34">
        <f t="shared" si="512"/>
        <v>24</v>
      </c>
      <c r="N1697" s="52">
        <f t="shared" si="524"/>
        <v>24</v>
      </c>
      <c r="O1697" s="318">
        <f>+'Terminated loans'!S887</f>
        <v>90137</v>
      </c>
      <c r="P1697" s="26">
        <f>+'Terminated loans'!T887</f>
        <v>0.05</v>
      </c>
      <c r="Q1697" s="536">
        <f t="shared" si="526"/>
        <v>0.104</v>
      </c>
      <c r="R1697" s="222">
        <f t="shared" si="514"/>
        <v>3954.435456459727</v>
      </c>
      <c r="S1697" s="36">
        <f t="shared" si="515"/>
        <v>85354.103070207886</v>
      </c>
      <c r="T1697" s="36">
        <f t="shared" si="516"/>
        <v>4782.896929792114</v>
      </c>
      <c r="U1697" s="36">
        <f t="shared" si="517"/>
        <v>9552.3478848246741</v>
      </c>
      <c r="V1697" s="36">
        <f t="shared" si="518"/>
        <v>4769.4509550334624</v>
      </c>
      <c r="W1697" s="37">
        <f t="shared" si="519"/>
        <v>4782.8969297912117</v>
      </c>
      <c r="X1697" s="36">
        <f t="shared" si="520"/>
        <v>4782.896929792114</v>
      </c>
      <c r="Y1697" s="276">
        <f t="shared" si="527"/>
        <v>4782.8969297912117</v>
      </c>
      <c r="Z1697" s="36">
        <f t="shared" si="521"/>
        <v>9552.3478848246741</v>
      </c>
      <c r="AA1697" s="36">
        <f t="shared" si="522"/>
        <v>4769.4509550334624</v>
      </c>
      <c r="AB1697" s="38">
        <f t="shared" si="509"/>
        <v>-9.0221874415874481E-10</v>
      </c>
      <c r="AC1697" s="17"/>
      <c r="AD1697" s="17">
        <f t="shared" si="523"/>
        <v>24</v>
      </c>
      <c r="AH1697" s="103"/>
      <c r="AI1697" s="533"/>
    </row>
    <row r="1698" spans="1:35">
      <c r="A1698" s="533"/>
      <c r="C1698" s="67" t="str">
        <f>'Terminated loans'!F888</f>
        <v>E</v>
      </c>
      <c r="D1698" s="19">
        <f>'Terminated loans'!H888</f>
        <v>143993574</v>
      </c>
      <c r="E1698" s="19">
        <f>'Terminated loans'!I888</f>
        <v>98</v>
      </c>
      <c r="F1698" s="19" t="str">
        <f>'Terminated loans'!J888</f>
        <v xml:space="preserve">AH-KYE M B                     </v>
      </c>
      <c r="G1698" s="547" t="str">
        <f t="shared" si="525"/>
        <v>A2</v>
      </c>
      <c r="H1698" s="21">
        <f>'Terminated loans'!L888</f>
        <v>40452</v>
      </c>
      <c r="I1698" s="21">
        <f>IF(B1698="VELS",'Terminated loans'!M888,'Terminated loans'!B888)</f>
        <v>41029</v>
      </c>
      <c r="J1698" s="34">
        <f t="shared" si="513"/>
        <v>19</v>
      </c>
      <c r="K1698" s="34">
        <f t="shared" si="510"/>
        <v>122</v>
      </c>
      <c r="L1698" s="34">
        <f t="shared" si="511"/>
        <v>19</v>
      </c>
      <c r="M1698" s="34">
        <f t="shared" si="512"/>
        <v>19</v>
      </c>
      <c r="N1698" s="52">
        <f t="shared" si="524"/>
        <v>19</v>
      </c>
      <c r="O1698" s="318">
        <f>+'Terminated loans'!S888</f>
        <v>205654</v>
      </c>
      <c r="P1698" s="26">
        <f>+'Terminated loans'!T888</f>
        <v>0.05</v>
      </c>
      <c r="Q1698" s="536">
        <f t="shared" si="526"/>
        <v>0.104</v>
      </c>
      <c r="R1698" s="222">
        <f t="shared" si="514"/>
        <v>11280.515497161326</v>
      </c>
      <c r="S1698" s="36">
        <f t="shared" si="515"/>
        <v>196829.79798772858</v>
      </c>
      <c r="T1698" s="36">
        <f t="shared" si="516"/>
        <v>8824.2020122714166</v>
      </c>
      <c r="U1698" s="36">
        <f t="shared" si="517"/>
        <v>17499.996458334645</v>
      </c>
      <c r="V1698" s="36">
        <f t="shared" si="518"/>
        <v>8675.794446065207</v>
      </c>
      <c r="W1698" s="37">
        <f t="shared" si="519"/>
        <v>8824.2020122694375</v>
      </c>
      <c r="X1698" s="36">
        <f t="shared" si="520"/>
        <v>8824.2020122714166</v>
      </c>
      <c r="Y1698" s="276">
        <f t="shared" si="527"/>
        <v>8824.2020122694375</v>
      </c>
      <c r="Z1698" s="36">
        <f t="shared" si="521"/>
        <v>17499.996458334645</v>
      </c>
      <c r="AA1698" s="36">
        <f t="shared" si="522"/>
        <v>8675.794446065207</v>
      </c>
      <c r="AB1698" s="38">
        <f t="shared" si="509"/>
        <v>-1.9790604710578918E-9</v>
      </c>
      <c r="AC1698" s="17"/>
      <c r="AD1698" s="17">
        <f t="shared" si="523"/>
        <v>19</v>
      </c>
      <c r="AH1698" s="103"/>
      <c r="AI1698" s="533"/>
    </row>
    <row r="1699" spans="1:35">
      <c r="A1699" s="533"/>
      <c r="C1699" s="67" t="str">
        <f>'Terminated loans'!F889</f>
        <v>E</v>
      </c>
      <c r="D1699" s="19">
        <f>'Terminated loans'!H889</f>
        <v>143991431</v>
      </c>
      <c r="E1699" s="19">
        <f>'Terminated loans'!I889</f>
        <v>98</v>
      </c>
      <c r="F1699" s="19" t="str">
        <f>'Terminated loans'!J889</f>
        <v xml:space="preserve">TREEBHOWON V                   </v>
      </c>
      <c r="G1699" s="547" t="str">
        <f t="shared" si="525"/>
        <v>B2</v>
      </c>
      <c r="H1699" s="21">
        <f>'Terminated loans'!L889</f>
        <v>40591</v>
      </c>
      <c r="I1699" s="21">
        <f>IF(B1699="VELS",'Terminated loans'!M889,'Terminated loans'!B889)</f>
        <v>41029</v>
      </c>
      <c r="J1699" s="34">
        <f t="shared" si="513"/>
        <v>14</v>
      </c>
      <c r="K1699" s="34">
        <f t="shared" si="510"/>
        <v>118</v>
      </c>
      <c r="L1699" s="34">
        <f t="shared" si="511"/>
        <v>14</v>
      </c>
      <c r="M1699" s="34">
        <f t="shared" si="512"/>
        <v>14</v>
      </c>
      <c r="N1699" s="52">
        <f t="shared" si="524"/>
        <v>14</v>
      </c>
      <c r="O1699" s="318">
        <f>+'Terminated loans'!S889</f>
        <v>244529</v>
      </c>
      <c r="P1699" s="26">
        <f>+'Terminated loans'!T889</f>
        <v>0.05</v>
      </c>
      <c r="Q1699" s="536">
        <f t="shared" si="526"/>
        <v>9.4E-2</v>
      </c>
      <c r="R1699" s="222">
        <f t="shared" si="514"/>
        <v>18017.097861819173</v>
      </c>
      <c r="S1699" s="36">
        <f t="shared" si="515"/>
        <v>238019.37060541566</v>
      </c>
      <c r="T1699" s="36">
        <f t="shared" si="516"/>
        <v>6509.6293945843354</v>
      </c>
      <c r="U1699" s="36">
        <f t="shared" si="517"/>
        <v>14219.999460053805</v>
      </c>
      <c r="V1699" s="36">
        <f t="shared" si="518"/>
        <v>7710.3700654684508</v>
      </c>
      <c r="W1699" s="37">
        <f t="shared" si="519"/>
        <v>6509.629394585354</v>
      </c>
      <c r="X1699" s="36">
        <f t="shared" si="520"/>
        <v>6509.6293945843354</v>
      </c>
      <c r="Y1699" s="276">
        <f t="shared" si="527"/>
        <v>6509.629394585354</v>
      </c>
      <c r="Z1699" s="36">
        <f t="shared" si="521"/>
        <v>14219.999460053805</v>
      </c>
      <c r="AA1699" s="36">
        <f t="shared" si="522"/>
        <v>7710.3700654684508</v>
      </c>
      <c r="AB1699" s="38">
        <f t="shared" si="509"/>
        <v>1.0186340659856796E-9</v>
      </c>
      <c r="AC1699" s="17"/>
      <c r="AD1699" s="17">
        <f t="shared" si="523"/>
        <v>14</v>
      </c>
      <c r="AH1699" s="103"/>
      <c r="AI1699" s="533"/>
    </row>
    <row r="1700" spans="1:35">
      <c r="A1700" s="533"/>
      <c r="C1700" s="67" t="str">
        <f>'Terminated loans'!F890</f>
        <v>E</v>
      </c>
      <c r="D1700" s="19">
        <f>'Terminated loans'!H890</f>
        <v>143988007</v>
      </c>
      <c r="E1700" s="19">
        <f>'Terminated loans'!I890</f>
        <v>99</v>
      </c>
      <c r="F1700" s="19" t="str">
        <f>'Terminated loans'!J890</f>
        <v xml:space="preserve">BOODHUN D (SL 2383)            </v>
      </c>
      <c r="G1700" s="547" t="str">
        <f t="shared" si="525"/>
        <v>B1</v>
      </c>
      <c r="H1700" s="21">
        <f>'Terminated loans'!L890</f>
        <v>40590</v>
      </c>
      <c r="I1700" s="21">
        <f>IF(B1700="VELS",'Terminated loans'!M890,'Terminated loans'!B890)</f>
        <v>41029</v>
      </c>
      <c r="J1700" s="34">
        <f t="shared" si="513"/>
        <v>14</v>
      </c>
      <c r="K1700" s="34">
        <f t="shared" si="510"/>
        <v>118</v>
      </c>
      <c r="L1700" s="34">
        <f t="shared" si="511"/>
        <v>14</v>
      </c>
      <c r="M1700" s="34">
        <f t="shared" si="512"/>
        <v>14</v>
      </c>
      <c r="N1700" s="52">
        <f t="shared" si="524"/>
        <v>14</v>
      </c>
      <c r="O1700" s="318">
        <f>+'Terminated loans'!S890</f>
        <v>2712151</v>
      </c>
      <c r="P1700" s="26">
        <f>+'Terminated loans'!T890</f>
        <v>0.03</v>
      </c>
      <c r="Q1700" s="536">
        <f t="shared" si="526"/>
        <v>7.6499999999999999E-2</v>
      </c>
      <c r="R1700" s="222">
        <f t="shared" si="514"/>
        <v>197377.06676510398</v>
      </c>
      <c r="S1700" s="36">
        <f t="shared" si="515"/>
        <v>2635532.7471301239</v>
      </c>
      <c r="T1700" s="36">
        <f t="shared" si="516"/>
        <v>76618.252869876102</v>
      </c>
      <c r="U1700" s="36">
        <f t="shared" si="517"/>
        <v>127746.18758134637</v>
      </c>
      <c r="V1700" s="36">
        <f t="shared" si="518"/>
        <v>51127.934711455833</v>
      </c>
      <c r="W1700" s="37">
        <f t="shared" si="519"/>
        <v>76618.252869890537</v>
      </c>
      <c r="X1700" s="36">
        <f t="shared" si="520"/>
        <v>76618.252869876102</v>
      </c>
      <c r="Y1700" s="276">
        <f t="shared" si="527"/>
        <v>76618.252869890537</v>
      </c>
      <c r="Z1700" s="36">
        <f t="shared" si="521"/>
        <v>127746.18758134637</v>
      </c>
      <c r="AA1700" s="36">
        <f t="shared" si="522"/>
        <v>51127.934711455833</v>
      </c>
      <c r="AB1700" s="38">
        <f t="shared" si="509"/>
        <v>1.4435499906539917E-8</v>
      </c>
      <c r="AC1700" s="17"/>
      <c r="AD1700" s="17">
        <f t="shared" si="523"/>
        <v>14</v>
      </c>
      <c r="AH1700" s="103"/>
      <c r="AI1700" s="533"/>
    </row>
    <row r="1701" spans="1:35">
      <c r="A1701" s="533"/>
      <c r="C1701" s="67" t="str">
        <f>'Terminated loans'!F891</f>
        <v>E</v>
      </c>
      <c r="D1701" s="19">
        <f>'Terminated loans'!H891</f>
        <v>143994376</v>
      </c>
      <c r="E1701" s="19">
        <f>'Terminated loans'!I891</f>
        <v>98</v>
      </c>
      <c r="F1701" s="19" t="str">
        <f>'Terminated loans'!J891</f>
        <v xml:space="preserve">COOSNAPA B K                   </v>
      </c>
      <c r="G1701" s="547" t="str">
        <f t="shared" si="525"/>
        <v>B2</v>
      </c>
      <c r="H1701" s="21">
        <f>'Terminated loans'!L891</f>
        <v>40618</v>
      </c>
      <c r="I1701" s="21">
        <f>IF(B1701="VELS",'Terminated loans'!M891,'Terminated loans'!B891)</f>
        <v>41029</v>
      </c>
      <c r="J1701" s="34">
        <f t="shared" si="513"/>
        <v>14</v>
      </c>
      <c r="K1701" s="34">
        <f t="shared" si="510"/>
        <v>117</v>
      </c>
      <c r="L1701" s="34">
        <f t="shared" si="511"/>
        <v>14</v>
      </c>
      <c r="M1701" s="34">
        <f t="shared" si="512"/>
        <v>14</v>
      </c>
      <c r="N1701" s="52">
        <f t="shared" si="524"/>
        <v>14</v>
      </c>
      <c r="O1701" s="318">
        <f>+'Terminated loans'!S891</f>
        <v>243683</v>
      </c>
      <c r="P1701" s="26">
        <f>+'Terminated loans'!T891</f>
        <v>0.05</v>
      </c>
      <c r="Q1701" s="536">
        <f t="shared" si="526"/>
        <v>9.4E-2</v>
      </c>
      <c r="R1701" s="222">
        <f t="shared" si="514"/>
        <v>17954.763885926342</v>
      </c>
      <c r="S1701" s="36">
        <f t="shared" si="515"/>
        <v>237195.89205059325</v>
      </c>
      <c r="T1701" s="36">
        <f t="shared" si="516"/>
        <v>6487.1079494067526</v>
      </c>
      <c r="U1701" s="36">
        <f t="shared" si="517"/>
        <v>14170.802352376544</v>
      </c>
      <c r="V1701" s="36">
        <f t="shared" si="518"/>
        <v>7683.6944029687729</v>
      </c>
      <c r="W1701" s="37">
        <f t="shared" si="519"/>
        <v>6487.1079494077712</v>
      </c>
      <c r="X1701" s="36">
        <f t="shared" si="520"/>
        <v>6487.1079494067526</v>
      </c>
      <c r="Y1701" s="276">
        <f t="shared" si="527"/>
        <v>6487.1079494077712</v>
      </c>
      <c r="Z1701" s="36">
        <f t="shared" si="521"/>
        <v>14170.802352376544</v>
      </c>
      <c r="AA1701" s="36">
        <f t="shared" si="522"/>
        <v>7683.6944029687729</v>
      </c>
      <c r="AB1701" s="38">
        <f t="shared" si="509"/>
        <v>1.0186340659856796E-9</v>
      </c>
      <c r="AC1701" s="17"/>
      <c r="AD1701" s="17">
        <f t="shared" si="523"/>
        <v>14</v>
      </c>
      <c r="AH1701" s="103"/>
      <c r="AI1701" s="533"/>
    </row>
    <row r="1702" spans="1:35">
      <c r="A1702" s="533"/>
      <c r="C1702" s="67" t="str">
        <f>'Terminated loans'!F892</f>
        <v>E</v>
      </c>
      <c r="D1702" s="19">
        <f>'Terminated loans'!H892</f>
        <v>143993329</v>
      </c>
      <c r="E1702" s="19">
        <f>'Terminated loans'!I892</f>
        <v>98</v>
      </c>
      <c r="F1702" s="19" t="str">
        <f>'Terminated loans'!J892</f>
        <v xml:space="preserve">PUDDOO D                       </v>
      </c>
      <c r="G1702" s="547" t="str">
        <f t="shared" si="525"/>
        <v>B2</v>
      </c>
      <c r="H1702" s="21">
        <f>'Terminated loans'!L892</f>
        <v>40611</v>
      </c>
      <c r="I1702" s="21">
        <f>IF(B1702="VELS",'Terminated loans'!M892,'Terminated loans'!B892)</f>
        <v>41029</v>
      </c>
      <c r="J1702" s="34">
        <f t="shared" si="513"/>
        <v>14</v>
      </c>
      <c r="K1702" s="34">
        <f t="shared" si="510"/>
        <v>117</v>
      </c>
      <c r="L1702" s="34">
        <f t="shared" si="511"/>
        <v>14</v>
      </c>
      <c r="M1702" s="34">
        <f t="shared" si="512"/>
        <v>14</v>
      </c>
      <c r="N1702" s="52">
        <f t="shared" si="524"/>
        <v>14</v>
      </c>
      <c r="O1702" s="318">
        <f>+'Terminated loans'!S892</f>
        <v>240199</v>
      </c>
      <c r="P1702" s="26">
        <f>+'Terminated loans'!T892</f>
        <v>0.05</v>
      </c>
      <c r="Q1702" s="536">
        <f t="shared" si="526"/>
        <v>9.4E-2</v>
      </c>
      <c r="R1702" s="222">
        <f t="shared" si="514"/>
        <v>17698.059900098167</v>
      </c>
      <c r="S1702" s="36">
        <f t="shared" si="515"/>
        <v>233804.63994066248</v>
      </c>
      <c r="T1702" s="36">
        <f t="shared" si="516"/>
        <v>6394.3600593375158</v>
      </c>
      <c r="U1702" s="36">
        <f t="shared" si="517"/>
        <v>13968.198660712835</v>
      </c>
      <c r="V1702" s="36">
        <f t="shared" si="518"/>
        <v>7573.8386013743584</v>
      </c>
      <c r="W1702" s="37">
        <f t="shared" si="519"/>
        <v>6394.3600593384763</v>
      </c>
      <c r="X1702" s="36">
        <f t="shared" si="520"/>
        <v>6394.3600593375158</v>
      </c>
      <c r="Y1702" s="276">
        <f t="shared" si="527"/>
        <v>6394.3600593384763</v>
      </c>
      <c r="Z1702" s="36">
        <f t="shared" si="521"/>
        <v>13968.198660712835</v>
      </c>
      <c r="AA1702" s="36">
        <f t="shared" si="522"/>
        <v>7573.8386013743584</v>
      </c>
      <c r="AB1702" s="38">
        <f t="shared" ref="AB1702:AB1765" si="528">IF(ISERROR(Z1702-AA1702-T1702),"CHECK",Z1702-AA1702-T1702)</f>
        <v>9.6042640507221222E-10</v>
      </c>
      <c r="AC1702" s="17"/>
      <c r="AD1702" s="17">
        <f t="shared" si="523"/>
        <v>14</v>
      </c>
      <c r="AH1702" s="103"/>
      <c r="AI1702" s="533"/>
    </row>
    <row r="1703" spans="1:35">
      <c r="A1703" s="533"/>
      <c r="C1703" s="67" t="str">
        <f>'Terminated loans'!F893</f>
        <v>E</v>
      </c>
      <c r="D1703" s="19">
        <f>'Terminated loans'!H893</f>
        <v>143994031</v>
      </c>
      <c r="E1703" s="19">
        <f>'Terminated loans'!I893</f>
        <v>98</v>
      </c>
      <c r="F1703" s="19" t="str">
        <f>'Terminated loans'!J893</f>
        <v xml:space="preserve">HAZAREESING P                  </v>
      </c>
      <c r="G1703" s="547" t="str">
        <f t="shared" si="525"/>
        <v>B2</v>
      </c>
      <c r="H1703" s="21">
        <f>'Terminated loans'!L893</f>
        <v>40641</v>
      </c>
      <c r="I1703" s="21">
        <f>IF(B1703="VELS",'Terminated loans'!M893,'Terminated loans'!B893)</f>
        <v>41029</v>
      </c>
      <c r="J1703" s="34">
        <f t="shared" si="513"/>
        <v>13</v>
      </c>
      <c r="K1703" s="34">
        <f t="shared" si="510"/>
        <v>116</v>
      </c>
      <c r="L1703" s="34">
        <f t="shared" si="511"/>
        <v>13</v>
      </c>
      <c r="M1703" s="34">
        <f t="shared" si="512"/>
        <v>13</v>
      </c>
      <c r="N1703" s="52">
        <f t="shared" si="524"/>
        <v>13</v>
      </c>
      <c r="O1703" s="318">
        <f>+'Terminated loans'!S893</f>
        <v>75083</v>
      </c>
      <c r="P1703" s="26">
        <f>+'Terminated loans'!T893</f>
        <v>0.05</v>
      </c>
      <c r="Q1703" s="536">
        <f t="shared" si="526"/>
        <v>9.4E-2</v>
      </c>
      <c r="R1703" s="222">
        <f t="shared" si="514"/>
        <v>5945.4716436458957</v>
      </c>
      <c r="S1703" s="36">
        <f t="shared" si="515"/>
        <v>73213.92864509135</v>
      </c>
      <c r="T1703" s="36">
        <f t="shared" si="516"/>
        <v>1869.0713549086504</v>
      </c>
      <c r="U1703" s="36">
        <f t="shared" si="517"/>
        <v>4077.2027223055629</v>
      </c>
      <c r="V1703" s="36">
        <f t="shared" si="518"/>
        <v>2208.1313673966506</v>
      </c>
      <c r="W1703" s="37">
        <f t="shared" si="519"/>
        <v>1869.0713549089123</v>
      </c>
      <c r="X1703" s="36">
        <f t="shared" si="520"/>
        <v>1869.0713549086504</v>
      </c>
      <c r="Y1703" s="276">
        <f t="shared" si="527"/>
        <v>1869.0713549089123</v>
      </c>
      <c r="Z1703" s="36">
        <f t="shared" si="521"/>
        <v>4077.2027223055629</v>
      </c>
      <c r="AA1703" s="36">
        <f t="shared" si="522"/>
        <v>2208.1313673966506</v>
      </c>
      <c r="AB1703" s="38">
        <f t="shared" si="528"/>
        <v>2.6193447411060333E-10</v>
      </c>
      <c r="AC1703" s="17"/>
      <c r="AD1703" s="17">
        <f t="shared" si="523"/>
        <v>13</v>
      </c>
      <c r="AH1703" s="103"/>
      <c r="AI1703" s="533"/>
    </row>
    <row r="1704" spans="1:35">
      <c r="A1704" s="533"/>
      <c r="C1704" s="67" t="str">
        <f>'Terminated loans'!F894</f>
        <v>E</v>
      </c>
      <c r="D1704" s="19">
        <f>'Terminated loans'!H894</f>
        <v>143995135</v>
      </c>
      <c r="E1704" s="19">
        <f>'Terminated loans'!I894</f>
        <v>98</v>
      </c>
      <c r="F1704" s="19" t="str">
        <f>'Terminated loans'!J894</f>
        <v xml:space="preserve">CHOWRIMOOTOO S J B             </v>
      </c>
      <c r="G1704" s="547" t="str">
        <f t="shared" si="525"/>
        <v>C2</v>
      </c>
      <c r="H1704" s="21">
        <f>'Terminated loans'!L894</f>
        <v>40689</v>
      </c>
      <c r="I1704" s="21">
        <f>IF(B1704="VELS",'Terminated loans'!M894,'Terminated loans'!B894)</f>
        <v>41029</v>
      </c>
      <c r="J1704" s="34">
        <f t="shared" si="513"/>
        <v>11</v>
      </c>
      <c r="K1704" s="34">
        <f t="shared" ref="K1704:K1767" si="529">ROUND(($I$35-H1704)/365*12,0)</f>
        <v>114</v>
      </c>
      <c r="L1704" s="34">
        <f t="shared" ref="L1704:L1767" si="530">IF(B1704="VELS",J1704,IF(J1704&gt;(IF(OR(E1704=4,E1704=99),$J$3,IF(E1704=97,$J$6,IF(E1704=98,$J$5,"Check")))),(IF(OR(E1704=4,E1704=99),$J$3,IF(E1704=97,$J$6,IF(E1704=98,$J$5,"Check")))),J1704))</f>
        <v>11</v>
      </c>
      <c r="M1704" s="34">
        <f t="shared" ref="M1704:M1767" si="531">IF(K1704&gt;L1704,L1704,K1704)</f>
        <v>11</v>
      </c>
      <c r="N1704" s="52">
        <f t="shared" si="524"/>
        <v>11</v>
      </c>
      <c r="O1704" s="318">
        <f>+'Terminated loans'!S894</f>
        <v>131343</v>
      </c>
      <c r="P1704" s="26">
        <f>+'Terminated loans'!T894</f>
        <v>0.05</v>
      </c>
      <c r="Q1704" s="536">
        <f t="shared" si="526"/>
        <v>9.9000000000000005E-2</v>
      </c>
      <c r="R1704" s="222">
        <f t="shared" si="514"/>
        <v>12240.848130034841</v>
      </c>
      <c r="S1704" s="36">
        <f t="shared" si="515"/>
        <v>128215.75275707312</v>
      </c>
      <c r="T1704" s="36">
        <f t="shared" si="516"/>
        <v>3127.2472429268819</v>
      </c>
      <c r="U1704" s="36">
        <f t="shared" si="517"/>
        <v>6433.5766733118944</v>
      </c>
      <c r="V1704" s="36">
        <f t="shared" si="518"/>
        <v>3306.3294303832809</v>
      </c>
      <c r="W1704" s="37">
        <f t="shared" si="519"/>
        <v>3127.2472429286136</v>
      </c>
      <c r="X1704" s="36">
        <f t="shared" si="520"/>
        <v>3127.2472429268819</v>
      </c>
      <c r="Y1704" s="276">
        <f t="shared" si="527"/>
        <v>3127.2472429286136</v>
      </c>
      <c r="Z1704" s="36">
        <f t="shared" si="521"/>
        <v>6433.5766733118944</v>
      </c>
      <c r="AA1704" s="36">
        <f t="shared" si="522"/>
        <v>3306.3294303832809</v>
      </c>
      <c r="AB1704" s="38">
        <f t="shared" si="528"/>
        <v>1.7316779121756554E-9</v>
      </c>
      <c r="AC1704" s="17"/>
      <c r="AD1704" s="17">
        <f t="shared" si="523"/>
        <v>11</v>
      </c>
      <c r="AH1704" s="103"/>
      <c r="AI1704" s="533"/>
    </row>
    <row r="1705" spans="1:35">
      <c r="A1705" s="533"/>
      <c r="C1705" s="67" t="str">
        <f>'Terminated loans'!F895</f>
        <v>E</v>
      </c>
      <c r="D1705" s="19">
        <f>'Terminated loans'!H895</f>
        <v>143995550</v>
      </c>
      <c r="E1705" s="19">
        <f>'Terminated loans'!I895</f>
        <v>98</v>
      </c>
      <c r="F1705" s="19" t="str">
        <f>'Terminated loans'!J895</f>
        <v xml:space="preserve">LOWTUN S B                     </v>
      </c>
      <c r="G1705" s="547" t="str">
        <f t="shared" si="525"/>
        <v>C2</v>
      </c>
      <c r="H1705" s="21">
        <f>'Terminated loans'!L895</f>
        <v>40781</v>
      </c>
      <c r="I1705" s="21">
        <f>IF(B1705="VELS",'Terminated loans'!M895,'Terminated loans'!B895)</f>
        <v>41029</v>
      </c>
      <c r="J1705" s="34">
        <f t="shared" si="513"/>
        <v>8</v>
      </c>
      <c r="K1705" s="34">
        <f t="shared" si="529"/>
        <v>111</v>
      </c>
      <c r="L1705" s="34">
        <f t="shared" si="530"/>
        <v>8</v>
      </c>
      <c r="M1705" s="34">
        <f t="shared" si="531"/>
        <v>8</v>
      </c>
      <c r="N1705" s="52">
        <f t="shared" si="524"/>
        <v>8</v>
      </c>
      <c r="O1705" s="318">
        <f>+'Terminated loans'!S895</f>
        <v>237357</v>
      </c>
      <c r="P1705" s="26">
        <f>+'Terminated loans'!T895</f>
        <v>0.05</v>
      </c>
      <c r="Q1705" s="536">
        <f t="shared" si="526"/>
        <v>9.9000000000000005E-2</v>
      </c>
      <c r="R1705" s="222">
        <f t="shared" si="514"/>
        <v>30228.629062621883</v>
      </c>
      <c r="S1705" s="36">
        <f t="shared" si="515"/>
        <v>233092.52958442713</v>
      </c>
      <c r="T1705" s="36">
        <f t="shared" si="516"/>
        <v>4264.4704155728687</v>
      </c>
      <c r="U1705" s="36">
        <f t="shared" si="517"/>
        <v>8736.5029165512824</v>
      </c>
      <c r="V1705" s="36">
        <f t="shared" si="518"/>
        <v>4472.0325009750668</v>
      </c>
      <c r="W1705" s="37">
        <f t="shared" si="519"/>
        <v>4264.4704155762156</v>
      </c>
      <c r="X1705" s="36">
        <f t="shared" si="520"/>
        <v>4264.4704155728687</v>
      </c>
      <c r="Y1705" s="276">
        <f t="shared" si="527"/>
        <v>4264.4704155762156</v>
      </c>
      <c r="Z1705" s="36">
        <f t="shared" si="521"/>
        <v>8736.5029165512824</v>
      </c>
      <c r="AA1705" s="36">
        <f t="shared" si="522"/>
        <v>4472.0325009750668</v>
      </c>
      <c r="AB1705" s="38">
        <f t="shared" si="528"/>
        <v>3.3469405025243759E-9</v>
      </c>
      <c r="AC1705" s="17"/>
      <c r="AD1705" s="17">
        <f t="shared" si="523"/>
        <v>8</v>
      </c>
      <c r="AH1705" s="103"/>
      <c r="AI1705" s="533"/>
    </row>
    <row r="1706" spans="1:35">
      <c r="A1706" s="533"/>
      <c r="C1706" s="67" t="str">
        <f>'Terminated loans'!F896</f>
        <v>E</v>
      </c>
      <c r="D1706" s="19">
        <f>'Terminated loans'!H896</f>
        <v>143996565</v>
      </c>
      <c r="E1706" s="19">
        <f>'Terminated loans'!I896</f>
        <v>98</v>
      </c>
      <c r="F1706" s="19" t="str">
        <f>'Terminated loans'!J896</f>
        <v xml:space="preserve">BOODHUN D                      </v>
      </c>
      <c r="G1706" s="547" t="str">
        <f t="shared" si="525"/>
        <v>C2</v>
      </c>
      <c r="H1706" s="21">
        <f>'Terminated loans'!L896</f>
        <v>40808</v>
      </c>
      <c r="I1706" s="21">
        <f>IF(B1706="VELS",'Terminated loans'!M896,'Terminated loans'!B896)</f>
        <v>41029</v>
      </c>
      <c r="J1706" s="34">
        <f t="shared" si="513"/>
        <v>7</v>
      </c>
      <c r="K1706" s="34">
        <f t="shared" si="529"/>
        <v>110</v>
      </c>
      <c r="L1706" s="34">
        <f t="shared" si="530"/>
        <v>7</v>
      </c>
      <c r="M1706" s="34">
        <f t="shared" si="531"/>
        <v>7</v>
      </c>
      <c r="N1706" s="52">
        <f t="shared" si="524"/>
        <v>7</v>
      </c>
      <c r="O1706" s="318">
        <f>+'Terminated loans'!S896</f>
        <v>91686</v>
      </c>
      <c r="P1706" s="26">
        <f>+'Terminated loans'!T896</f>
        <v>0.05</v>
      </c>
      <c r="Q1706" s="536">
        <f t="shared" si="526"/>
        <v>9.9000000000000005E-2</v>
      </c>
      <c r="R1706" s="222">
        <f t="shared" si="514"/>
        <v>13317.207680538088</v>
      </c>
      <c r="S1706" s="36">
        <f t="shared" si="515"/>
        <v>90218.774291470283</v>
      </c>
      <c r="T1706" s="36">
        <f t="shared" si="516"/>
        <v>1467.2257085297169</v>
      </c>
      <c r="U1706" s="36">
        <f t="shared" si="517"/>
        <v>3001.6794722973573</v>
      </c>
      <c r="V1706" s="36">
        <f t="shared" si="518"/>
        <v>1534.4537637666072</v>
      </c>
      <c r="W1706" s="37">
        <f t="shared" si="519"/>
        <v>1467.2257085307501</v>
      </c>
      <c r="X1706" s="36">
        <f t="shared" si="520"/>
        <v>1467.2257085297169</v>
      </c>
      <c r="Y1706" s="276">
        <f t="shared" si="527"/>
        <v>1467.2257085307501</v>
      </c>
      <c r="Z1706" s="36">
        <f t="shared" si="521"/>
        <v>3001.6794722973573</v>
      </c>
      <c r="AA1706" s="36">
        <f t="shared" si="522"/>
        <v>1534.4537637666072</v>
      </c>
      <c r="AB1706" s="38">
        <f t="shared" si="528"/>
        <v>1.0331859812140465E-9</v>
      </c>
      <c r="AC1706" s="17"/>
      <c r="AD1706" s="17">
        <f t="shared" si="523"/>
        <v>7</v>
      </c>
      <c r="AH1706" s="103"/>
      <c r="AI1706" s="533"/>
    </row>
    <row r="1707" spans="1:35">
      <c r="A1707" s="533"/>
      <c r="C1707" s="67" t="str">
        <f>'Terminated loans'!F897</f>
        <v>E</v>
      </c>
      <c r="D1707" s="19">
        <f>'Terminated loans'!H897</f>
        <v>143994953</v>
      </c>
      <c r="E1707" s="19">
        <f>'Terminated loans'!I897</f>
        <v>98</v>
      </c>
      <c r="F1707" s="19" t="str">
        <f>'Terminated loans'!J897</f>
        <v xml:space="preserve">PURGASS B D                    </v>
      </c>
      <c r="G1707" s="547" t="str">
        <f t="shared" si="525"/>
        <v>C2</v>
      </c>
      <c r="H1707" s="21">
        <f>'Terminated loans'!L897</f>
        <v>40802</v>
      </c>
      <c r="I1707" s="21">
        <f>IF(B1707="VELS",'Terminated loans'!M897,'Terminated loans'!B897)</f>
        <v>41029</v>
      </c>
      <c r="J1707" s="34">
        <f t="shared" si="513"/>
        <v>7</v>
      </c>
      <c r="K1707" s="34">
        <f t="shared" si="529"/>
        <v>111</v>
      </c>
      <c r="L1707" s="34">
        <f t="shared" si="530"/>
        <v>7</v>
      </c>
      <c r="M1707" s="34">
        <f t="shared" si="531"/>
        <v>7</v>
      </c>
      <c r="N1707" s="52">
        <f t="shared" si="524"/>
        <v>7</v>
      </c>
      <c r="O1707" s="318">
        <f>+'Terminated loans'!S897</f>
        <v>163042</v>
      </c>
      <c r="P1707" s="26">
        <f>+'Terminated loans'!T897</f>
        <v>0.05</v>
      </c>
      <c r="Q1707" s="536">
        <f t="shared" si="526"/>
        <v>9.9000000000000005E-2</v>
      </c>
      <c r="R1707" s="222">
        <f t="shared" si="514"/>
        <v>23681.523620294163</v>
      </c>
      <c r="S1707" s="36">
        <f t="shared" si="515"/>
        <v>160432.88395207442</v>
      </c>
      <c r="T1707" s="36">
        <f t="shared" si="516"/>
        <v>2609.1160479255777</v>
      </c>
      <c r="U1707" s="36">
        <f t="shared" si="517"/>
        <v>5337.7813899865141</v>
      </c>
      <c r="V1707" s="36">
        <f t="shared" si="518"/>
        <v>2728.6653420591319</v>
      </c>
      <c r="W1707" s="37">
        <f t="shared" si="519"/>
        <v>2609.1160479273822</v>
      </c>
      <c r="X1707" s="36">
        <f t="shared" si="520"/>
        <v>2609.1160479255777</v>
      </c>
      <c r="Y1707" s="276">
        <f t="shared" si="527"/>
        <v>2609.1160479273822</v>
      </c>
      <c r="Z1707" s="36">
        <f t="shared" si="521"/>
        <v>5337.7813899865141</v>
      </c>
      <c r="AA1707" s="36">
        <f t="shared" si="522"/>
        <v>2728.6653420591319</v>
      </c>
      <c r="AB1707" s="38">
        <f t="shared" si="528"/>
        <v>1.8044374883174896E-9</v>
      </c>
      <c r="AC1707" s="17"/>
      <c r="AD1707" s="17">
        <f t="shared" si="523"/>
        <v>7</v>
      </c>
      <c r="AH1707" s="103"/>
      <c r="AI1707" s="533"/>
    </row>
    <row r="1708" spans="1:35">
      <c r="A1708" s="533"/>
      <c r="C1708" s="67" t="str">
        <f>'Terminated loans'!F898</f>
        <v>E</v>
      </c>
      <c r="D1708" s="19">
        <f>'Terminated loans'!H898</f>
        <v>143995941</v>
      </c>
      <c r="E1708" s="19">
        <f>'Terminated loans'!I898</f>
        <v>98</v>
      </c>
      <c r="F1708" s="19" t="str">
        <f>'Terminated loans'!J898</f>
        <v xml:space="preserve">PUDDOO D                       </v>
      </c>
      <c r="G1708" s="547" t="str">
        <f t="shared" si="525"/>
        <v>C2</v>
      </c>
      <c r="H1708" s="21">
        <f>'Terminated loans'!L898</f>
        <v>40799</v>
      </c>
      <c r="I1708" s="21">
        <f>IF(B1708="VELS",'Terminated loans'!M898,'Terminated loans'!B898)</f>
        <v>41029</v>
      </c>
      <c r="J1708" s="34">
        <f t="shared" si="513"/>
        <v>8</v>
      </c>
      <c r="K1708" s="34">
        <f t="shared" si="529"/>
        <v>111</v>
      </c>
      <c r="L1708" s="34">
        <f t="shared" si="530"/>
        <v>8</v>
      </c>
      <c r="M1708" s="34">
        <f t="shared" si="531"/>
        <v>8</v>
      </c>
      <c r="N1708" s="52">
        <f t="shared" si="524"/>
        <v>8</v>
      </c>
      <c r="O1708" s="318">
        <f>+'Terminated loans'!S898</f>
        <v>75083</v>
      </c>
      <c r="P1708" s="26">
        <f>+'Terminated loans'!T898</f>
        <v>0.05</v>
      </c>
      <c r="Q1708" s="536">
        <f t="shared" si="526"/>
        <v>9.9000000000000005E-2</v>
      </c>
      <c r="R1708" s="222">
        <f t="shared" si="514"/>
        <v>9562.2044258599435</v>
      </c>
      <c r="S1708" s="36">
        <f t="shared" si="515"/>
        <v>73734.02258533577</v>
      </c>
      <c r="T1708" s="36">
        <f t="shared" si="516"/>
        <v>1348.9774146642303</v>
      </c>
      <c r="U1708" s="36">
        <f t="shared" si="517"/>
        <v>2763.6128215448553</v>
      </c>
      <c r="V1708" s="36">
        <f t="shared" si="518"/>
        <v>1414.6354068795627</v>
      </c>
      <c r="W1708" s="37">
        <f t="shared" si="519"/>
        <v>1348.9774146652926</v>
      </c>
      <c r="X1708" s="36">
        <f t="shared" si="520"/>
        <v>1348.9774146642303</v>
      </c>
      <c r="Y1708" s="276">
        <f t="shared" si="527"/>
        <v>1348.9774146652926</v>
      </c>
      <c r="Z1708" s="36">
        <f t="shared" si="521"/>
        <v>2763.6128215448553</v>
      </c>
      <c r="AA1708" s="36">
        <f t="shared" si="522"/>
        <v>1414.6354068795627</v>
      </c>
      <c r="AB1708" s="38">
        <f t="shared" si="528"/>
        <v>1.0622898116707802E-9</v>
      </c>
      <c r="AC1708" s="17"/>
      <c r="AD1708" s="17">
        <f t="shared" si="523"/>
        <v>8</v>
      </c>
      <c r="AH1708" s="103"/>
      <c r="AI1708" s="533"/>
    </row>
    <row r="1709" spans="1:35">
      <c r="A1709" s="533"/>
      <c r="C1709" s="67" t="str">
        <f>'Terminated loans'!F899</f>
        <v>E</v>
      </c>
      <c r="D1709" s="19">
        <f>'Terminated loans'!H899</f>
        <v>143058786</v>
      </c>
      <c r="E1709" s="19">
        <f>'Terminated loans'!I899</f>
        <v>99</v>
      </c>
      <c r="F1709" s="19" t="str">
        <f>'Terminated loans'!J899</f>
        <v xml:space="preserve">TUPSY N(SL 2557)               </v>
      </c>
      <c r="G1709" s="547" t="str">
        <f t="shared" si="525"/>
        <v>C1</v>
      </c>
      <c r="H1709" s="21">
        <f>'Terminated loans'!L899</f>
        <v>40801</v>
      </c>
      <c r="I1709" s="21">
        <f>IF(B1709="VELS",'Terminated loans'!M899,'Terminated loans'!B899)</f>
        <v>41029</v>
      </c>
      <c r="J1709" s="34">
        <f t="shared" si="513"/>
        <v>7</v>
      </c>
      <c r="K1709" s="34">
        <f t="shared" si="529"/>
        <v>111</v>
      </c>
      <c r="L1709" s="34">
        <f t="shared" si="530"/>
        <v>7</v>
      </c>
      <c r="M1709" s="34">
        <f t="shared" si="531"/>
        <v>7</v>
      </c>
      <c r="N1709" s="52">
        <f t="shared" si="524"/>
        <v>7</v>
      </c>
      <c r="O1709" s="318">
        <f>+'Terminated loans'!S899</f>
        <v>1879014</v>
      </c>
      <c r="P1709" s="26">
        <f>+'Terminated loans'!T899</f>
        <v>0.03</v>
      </c>
      <c r="Q1709" s="536">
        <f t="shared" si="526"/>
        <v>8.1500000000000003E-2</v>
      </c>
      <c r="R1709" s="222">
        <f t="shared" si="514"/>
        <v>271121.57949782111</v>
      </c>
      <c r="S1709" s="36">
        <f t="shared" si="515"/>
        <v>1847325.6958661682</v>
      </c>
      <c r="T1709" s="36">
        <f t="shared" si="516"/>
        <v>31688.304133831756</v>
      </c>
      <c r="U1709" s="36">
        <f t="shared" si="517"/>
        <v>50525.360618606675</v>
      </c>
      <c r="V1709" s="36">
        <f t="shared" si="518"/>
        <v>18837.056484747678</v>
      </c>
      <c r="W1709" s="37">
        <f t="shared" si="519"/>
        <v>31688.304133858997</v>
      </c>
      <c r="X1709" s="36">
        <f t="shared" si="520"/>
        <v>31688.304133831756</v>
      </c>
      <c r="Y1709" s="276">
        <f t="shared" si="527"/>
        <v>31688.304133858997</v>
      </c>
      <c r="Z1709" s="36">
        <f t="shared" si="521"/>
        <v>50525.360618606675</v>
      </c>
      <c r="AA1709" s="36">
        <f t="shared" si="522"/>
        <v>18837.056484747678</v>
      </c>
      <c r="AB1709" s="38">
        <f t="shared" si="528"/>
        <v>2.7241185307502747E-8</v>
      </c>
      <c r="AC1709" s="17"/>
      <c r="AD1709" s="17">
        <f t="shared" si="523"/>
        <v>7</v>
      </c>
      <c r="AH1709" s="103"/>
      <c r="AI1709" s="533"/>
    </row>
    <row r="1710" spans="1:35">
      <c r="A1710" s="533"/>
      <c r="C1710" s="67" t="str">
        <f>'Terminated loans'!F900</f>
        <v>E</v>
      </c>
      <c r="D1710" s="19">
        <f>'Terminated loans'!H900</f>
        <v>141019821</v>
      </c>
      <c r="E1710" s="19">
        <f>'Terminated loans'!I900</f>
        <v>98</v>
      </c>
      <c r="F1710" s="19" t="str">
        <f>'Terminated loans'!J900</f>
        <v xml:space="preserve">HUNG HAN YUN S                 </v>
      </c>
      <c r="G1710" s="547" t="str">
        <f t="shared" si="525"/>
        <v>A2</v>
      </c>
      <c r="H1710" s="21">
        <f>'Terminated loans'!L900</f>
        <v>36533</v>
      </c>
      <c r="I1710" s="21">
        <f>IF(B1710="VELS",'Terminated loans'!M900,'Terminated loans'!B900)</f>
        <v>41060</v>
      </c>
      <c r="J1710" s="34">
        <f t="shared" ref="J1710:J1773" si="532">ROUND((I1710-H1710)/365*12,0)</f>
        <v>149</v>
      </c>
      <c r="K1710" s="34">
        <f t="shared" si="529"/>
        <v>251</v>
      </c>
      <c r="L1710" s="34">
        <f t="shared" si="530"/>
        <v>60</v>
      </c>
      <c r="M1710" s="34">
        <f t="shared" si="531"/>
        <v>60</v>
      </c>
      <c r="N1710" s="52">
        <f t="shared" si="524"/>
        <v>60</v>
      </c>
      <c r="O1710" s="318">
        <f>+'Terminated loans'!S900</f>
        <v>268881</v>
      </c>
      <c r="P1710" s="26">
        <f>+'Terminated loans'!T900</f>
        <v>0.05</v>
      </c>
      <c r="Q1710" s="536">
        <f t="shared" si="526"/>
        <v>0.104</v>
      </c>
      <c r="R1710" s="222">
        <f t="shared" ref="R1710:R1773" si="533">PMT(P1710/12,L1710,-O1710,0,0)</f>
        <v>5074.1161734353045</v>
      </c>
      <c r="S1710" s="36">
        <f t="shared" ref="S1710:S1773" si="534">(-PV(Q1710/12,L1710,R1710,0,0))</f>
        <v>236617.35408695086</v>
      </c>
      <c r="T1710" s="36">
        <f t="shared" ref="T1710:T1773" si="535">O1710-S1710</f>
        <v>32263.645913049142</v>
      </c>
      <c r="U1710" s="36">
        <f t="shared" ref="U1710:U1773" si="536">-IF(OR(Q1710="",Q1710=0),0,(CUMIPMT(Q1710/12,L1710,S1710,1,M1710,0)))</f>
        <v>67829.616319165158</v>
      </c>
      <c r="V1710" s="36">
        <f t="shared" ref="V1710:V1773" si="537">-IF(OR(P1710="",P1710=0),0,(CUMIPMT(P1710/12,L1710,O1710,1,M1710,0)))</f>
        <v>35565.970406118257</v>
      </c>
      <c r="W1710" s="37">
        <f t="shared" ref="W1710:W1773" si="538">IF(ISERROR(U1710-V1710),0,U1710-V1710)</f>
        <v>32263.645913046901</v>
      </c>
      <c r="X1710" s="36">
        <f t="shared" ref="X1710:X1773" si="539">IF(C1710="O",T1710/AD1710*N1710,T1710)</f>
        <v>32263.645913049142</v>
      </c>
      <c r="Y1710" s="276">
        <f t="shared" si="527"/>
        <v>32263.645913046901</v>
      </c>
      <c r="Z1710" s="36">
        <f t="shared" ref="Z1710:Z1773" si="540">-IF(OR(Q1710="",Q1710=0),0,(CUMIPMT(Q1710/12,L1710,S1710,1,L1710,0)))</f>
        <v>67829.616319165158</v>
      </c>
      <c r="AA1710" s="36">
        <f t="shared" ref="AA1710:AA1773" si="541">-IF(OR(P1710="",P1710=0),0,(CUMIPMT(P1710/12,L1710,O1710,1,L1710,0)))</f>
        <v>35565.970406118257</v>
      </c>
      <c r="AB1710" s="38">
        <f t="shared" si="528"/>
        <v>-2.2409949451684952E-9</v>
      </c>
      <c r="AC1710" s="17"/>
      <c r="AD1710" s="17">
        <f t="shared" ref="AD1710:AD1773" si="542">IF(L1710&gt;$J$2,$J$2,L1710)</f>
        <v>60</v>
      </c>
      <c r="AH1710" s="103"/>
      <c r="AI1710" s="533"/>
    </row>
    <row r="1711" spans="1:35">
      <c r="A1711" s="533"/>
      <c r="C1711" s="67" t="str">
        <f>'Terminated loans'!F901</f>
        <v>E</v>
      </c>
      <c r="D1711" s="19">
        <f>'Terminated loans'!H901</f>
        <v>141069357</v>
      </c>
      <c r="E1711" s="19">
        <f>'Terminated loans'!I901</f>
        <v>98</v>
      </c>
      <c r="F1711" s="19" t="str">
        <f>'Terminated loans'!J901</f>
        <v xml:space="preserve">DILMOHAMED S A                 </v>
      </c>
      <c r="G1711" s="547" t="str">
        <f t="shared" si="525"/>
        <v>A2</v>
      </c>
      <c r="H1711" s="21">
        <f>'Terminated loans'!L901</f>
        <v>39668</v>
      </c>
      <c r="I1711" s="21">
        <f>IF(B1711="VELS",'Terminated loans'!M901,'Terminated loans'!B901)</f>
        <v>41060</v>
      </c>
      <c r="J1711" s="34">
        <f t="shared" si="532"/>
        <v>46</v>
      </c>
      <c r="K1711" s="34">
        <f t="shared" si="529"/>
        <v>148</v>
      </c>
      <c r="L1711" s="34">
        <f t="shared" si="530"/>
        <v>46</v>
      </c>
      <c r="M1711" s="34">
        <f t="shared" si="531"/>
        <v>46</v>
      </c>
      <c r="N1711" s="52">
        <f t="shared" ref="N1711:N1774" si="543">IF(C1711="O",IF(ROUND(($I$35-H1711)/365*12,0)&gt;$L1711,$L1711,ROUND(($I$35-H1711)/365*12,0)),IF(OR(C1711="E",C1711="N"),ROUND(M1711,0),"CHECK"))</f>
        <v>46</v>
      </c>
      <c r="O1711" s="318">
        <f>+'Terminated loans'!S901</f>
        <v>275000</v>
      </c>
      <c r="P1711" s="26">
        <f>+'Terminated loans'!T901</f>
        <v>0.05</v>
      </c>
      <c r="Q1711" s="536">
        <f t="shared" si="526"/>
        <v>0.104</v>
      </c>
      <c r="R1711" s="222">
        <f t="shared" si="533"/>
        <v>6581.87597127141</v>
      </c>
      <c r="S1711" s="36">
        <f t="shared" si="534"/>
        <v>248818.9887415916</v>
      </c>
      <c r="T1711" s="36">
        <f t="shared" si="535"/>
        <v>26181.011258408398</v>
      </c>
      <c r="U1711" s="36">
        <f t="shared" si="536"/>
        <v>53947.305936890742</v>
      </c>
      <c r="V1711" s="36">
        <f t="shared" si="537"/>
        <v>27766.294678484846</v>
      </c>
      <c r="W1711" s="37">
        <f t="shared" si="538"/>
        <v>26181.011258405895</v>
      </c>
      <c r="X1711" s="36">
        <f t="shared" si="539"/>
        <v>26181.011258408398</v>
      </c>
      <c r="Y1711" s="276">
        <f t="shared" si="527"/>
        <v>26181.011258405895</v>
      </c>
      <c r="Z1711" s="36">
        <f t="shared" si="540"/>
        <v>53947.305936890742</v>
      </c>
      <c r="AA1711" s="36">
        <f t="shared" si="541"/>
        <v>27766.294678484846</v>
      </c>
      <c r="AB1711" s="38">
        <f t="shared" si="528"/>
        <v>-2.5029294192790985E-9</v>
      </c>
      <c r="AC1711" s="17"/>
      <c r="AD1711" s="17">
        <f t="shared" si="542"/>
        <v>46</v>
      </c>
      <c r="AH1711" s="103"/>
      <c r="AI1711" s="533"/>
    </row>
    <row r="1712" spans="1:35">
      <c r="A1712" s="533"/>
      <c r="C1712" s="67" t="str">
        <f>'Terminated loans'!F902</f>
        <v>E</v>
      </c>
      <c r="D1712" s="19">
        <f>'Terminated loans'!H902</f>
        <v>141081888</v>
      </c>
      <c r="E1712" s="19">
        <f>'Terminated loans'!I902</f>
        <v>98</v>
      </c>
      <c r="F1712" s="19" t="str">
        <f>'Terminated loans'!J902</f>
        <v xml:space="preserve">MUNGUR M Z Y                   </v>
      </c>
      <c r="G1712" s="547" t="str">
        <f t="shared" si="525"/>
        <v>A2</v>
      </c>
      <c r="H1712" s="21">
        <f>'Terminated loans'!L902</f>
        <v>40057</v>
      </c>
      <c r="I1712" s="21">
        <f>IF(B1712="VELS",'Terminated loans'!M902,'Terminated loans'!B902)</f>
        <v>41060</v>
      </c>
      <c r="J1712" s="34">
        <f t="shared" si="532"/>
        <v>33</v>
      </c>
      <c r="K1712" s="34">
        <f t="shared" si="529"/>
        <v>135</v>
      </c>
      <c r="L1712" s="34">
        <f t="shared" si="530"/>
        <v>33</v>
      </c>
      <c r="M1712" s="34">
        <f t="shared" si="531"/>
        <v>33</v>
      </c>
      <c r="N1712" s="52">
        <f t="shared" si="543"/>
        <v>33</v>
      </c>
      <c r="O1712" s="318">
        <f>+'Terminated loans'!S902</f>
        <v>75000</v>
      </c>
      <c r="P1712" s="26">
        <f>+'Terminated loans'!T902</f>
        <v>0.05</v>
      </c>
      <c r="Q1712" s="536">
        <f t="shared" si="526"/>
        <v>0.104</v>
      </c>
      <c r="R1712" s="222">
        <f t="shared" si="533"/>
        <v>2437.2810091440642</v>
      </c>
      <c r="S1712" s="36">
        <f t="shared" si="534"/>
        <v>69690.608293339901</v>
      </c>
      <c r="T1712" s="36">
        <f t="shared" si="535"/>
        <v>5309.3917066600989</v>
      </c>
      <c r="U1712" s="36">
        <f t="shared" si="536"/>
        <v>10739.665008413533</v>
      </c>
      <c r="V1712" s="36">
        <f t="shared" si="537"/>
        <v>5430.2733017541177</v>
      </c>
      <c r="W1712" s="37">
        <f t="shared" si="538"/>
        <v>5309.3917066594149</v>
      </c>
      <c r="X1712" s="36">
        <f t="shared" si="539"/>
        <v>5309.3917066600989</v>
      </c>
      <c r="Y1712" s="276">
        <f t="shared" si="527"/>
        <v>5309.3917066594149</v>
      </c>
      <c r="Z1712" s="36">
        <f t="shared" si="540"/>
        <v>10739.665008413533</v>
      </c>
      <c r="AA1712" s="36">
        <f t="shared" si="541"/>
        <v>5430.2733017541177</v>
      </c>
      <c r="AB1712" s="38">
        <f t="shared" si="528"/>
        <v>-6.8394001573324203E-10</v>
      </c>
      <c r="AC1712" s="17"/>
      <c r="AD1712" s="17">
        <f t="shared" si="542"/>
        <v>33</v>
      </c>
      <c r="AH1712" s="103"/>
      <c r="AI1712" s="533"/>
    </row>
    <row r="1713" spans="1:35">
      <c r="A1713" s="533"/>
      <c r="C1713" s="67" t="str">
        <f>'Terminated loans'!F903</f>
        <v>E</v>
      </c>
      <c r="D1713" s="19">
        <f>'Terminated loans'!H903</f>
        <v>141993852</v>
      </c>
      <c r="E1713" s="19">
        <f>'Terminated loans'!I903</f>
        <v>98</v>
      </c>
      <c r="F1713" s="19" t="str">
        <f>'Terminated loans'!J903</f>
        <v xml:space="preserve">PARSOORAMEN J D                </v>
      </c>
      <c r="G1713" s="547" t="str">
        <f t="shared" si="525"/>
        <v>A2</v>
      </c>
      <c r="H1713" s="21">
        <f>'Terminated loans'!L903</f>
        <v>40448</v>
      </c>
      <c r="I1713" s="21">
        <f>IF(B1713="VELS",'Terminated loans'!M903,'Terminated loans'!B903)</f>
        <v>41060</v>
      </c>
      <c r="J1713" s="34">
        <f t="shared" si="532"/>
        <v>20</v>
      </c>
      <c r="K1713" s="34">
        <f t="shared" si="529"/>
        <v>122</v>
      </c>
      <c r="L1713" s="34">
        <f t="shared" si="530"/>
        <v>20</v>
      </c>
      <c r="M1713" s="34">
        <f t="shared" si="531"/>
        <v>20</v>
      </c>
      <c r="N1713" s="52">
        <f t="shared" si="543"/>
        <v>20</v>
      </c>
      <c r="O1713" s="318">
        <f>+'Terminated loans'!S903</f>
        <v>242491</v>
      </c>
      <c r="P1713" s="26">
        <f>+'Terminated loans'!T903</f>
        <v>0.05</v>
      </c>
      <c r="Q1713" s="536">
        <f t="shared" si="526"/>
        <v>0.104</v>
      </c>
      <c r="R1713" s="222">
        <f t="shared" si="533"/>
        <v>12661.982695444714</v>
      </c>
      <c r="S1713" s="36">
        <f t="shared" si="534"/>
        <v>231589.41388684502</v>
      </c>
      <c r="T1713" s="36">
        <f t="shared" si="535"/>
        <v>10901.586113154975</v>
      </c>
      <c r="U1713" s="36">
        <f t="shared" si="536"/>
        <v>21650.240022046928</v>
      </c>
      <c r="V1713" s="36">
        <f t="shared" si="537"/>
        <v>10748.65390889431</v>
      </c>
      <c r="W1713" s="37">
        <f t="shared" si="538"/>
        <v>10901.586113152618</v>
      </c>
      <c r="X1713" s="36">
        <f t="shared" si="539"/>
        <v>10901.586113154975</v>
      </c>
      <c r="Y1713" s="276">
        <f t="shared" si="527"/>
        <v>10901.586113152618</v>
      </c>
      <c r="Z1713" s="36">
        <f t="shared" si="540"/>
        <v>21650.240022046928</v>
      </c>
      <c r="AA1713" s="36">
        <f t="shared" si="541"/>
        <v>10748.65390889431</v>
      </c>
      <c r="AB1713" s="38">
        <f t="shared" si="528"/>
        <v>-2.35741026699543E-9</v>
      </c>
      <c r="AC1713" s="17"/>
      <c r="AD1713" s="17">
        <f t="shared" si="542"/>
        <v>20</v>
      </c>
      <c r="AH1713" s="103"/>
      <c r="AI1713" s="533"/>
    </row>
    <row r="1714" spans="1:35">
      <c r="A1714" s="533"/>
      <c r="C1714" s="67" t="str">
        <f>'Terminated loans'!F904</f>
        <v>N</v>
      </c>
      <c r="D1714" s="19">
        <f>'Terminated loans'!H904</f>
        <v>143017184</v>
      </c>
      <c r="E1714" s="19">
        <f>'Terminated loans'!I904</f>
        <v>98</v>
      </c>
      <c r="F1714" s="19" t="str">
        <f>'Terminated loans'!J904</f>
        <v xml:space="preserve">KUNDASAWMY P(033917)           </v>
      </c>
      <c r="G1714" s="547" t="str">
        <f t="shared" si="525"/>
        <v>A2</v>
      </c>
      <c r="H1714" s="21">
        <f>'Terminated loans'!L904</f>
        <v>38427</v>
      </c>
      <c r="I1714" s="21">
        <f>IF(B1714="VELS",'Terminated loans'!M904,'Terminated loans'!B904)</f>
        <v>40996</v>
      </c>
      <c r="J1714" s="34">
        <f t="shared" si="532"/>
        <v>84</v>
      </c>
      <c r="K1714" s="34">
        <f t="shared" si="529"/>
        <v>189</v>
      </c>
      <c r="L1714" s="34">
        <f t="shared" si="530"/>
        <v>60</v>
      </c>
      <c r="M1714" s="34">
        <f t="shared" si="531"/>
        <v>60</v>
      </c>
      <c r="N1714" s="52">
        <f t="shared" si="543"/>
        <v>60</v>
      </c>
      <c r="O1714" s="318">
        <f>+'Terminated loans'!S904</f>
        <v>375000</v>
      </c>
      <c r="P1714" s="26">
        <f>+'Terminated loans'!T904</f>
        <v>0.05</v>
      </c>
      <c r="Q1714" s="536">
        <f t="shared" si="526"/>
        <v>0.104</v>
      </c>
      <c r="R1714" s="222">
        <f t="shared" si="533"/>
        <v>7076.7126165041009</v>
      </c>
      <c r="S1714" s="36">
        <f t="shared" si="534"/>
        <v>330002.89266480925</v>
      </c>
      <c r="T1714" s="36">
        <f t="shared" si="535"/>
        <v>44997.107335190754</v>
      </c>
      <c r="U1714" s="36">
        <f t="shared" si="536"/>
        <v>94599.86432543362</v>
      </c>
      <c r="V1714" s="36">
        <f t="shared" si="537"/>
        <v>49602.756990246009</v>
      </c>
      <c r="W1714" s="37">
        <f t="shared" si="538"/>
        <v>44997.107335187611</v>
      </c>
      <c r="X1714" s="36">
        <f t="shared" si="539"/>
        <v>44997.107335190754</v>
      </c>
      <c r="Y1714" s="276">
        <f t="shared" si="527"/>
        <v>44997.107335187611</v>
      </c>
      <c r="Z1714" s="36">
        <f t="shared" si="540"/>
        <v>94599.86432543362</v>
      </c>
      <c r="AA1714" s="36">
        <f t="shared" si="541"/>
        <v>49602.756990246009</v>
      </c>
      <c r="AB1714" s="38">
        <f t="shared" si="528"/>
        <v>-3.14321368932724E-9</v>
      </c>
      <c r="AC1714" s="17"/>
      <c r="AD1714" s="17">
        <f t="shared" si="542"/>
        <v>60</v>
      </c>
      <c r="AH1714" s="103"/>
      <c r="AI1714" s="533"/>
    </row>
    <row r="1715" spans="1:35">
      <c r="A1715" s="533"/>
      <c r="C1715" s="67" t="str">
        <f>'Terminated loans'!F905</f>
        <v>E</v>
      </c>
      <c r="D1715" s="19">
        <f>'Terminated loans'!H905</f>
        <v>143021858</v>
      </c>
      <c r="E1715" s="19">
        <f>'Terminated loans'!I905</f>
        <v>99</v>
      </c>
      <c r="F1715" s="19" t="str">
        <f>'Terminated loans'!J905</f>
        <v xml:space="preserve">LAI KIN A W/M-M (SL 975)       </v>
      </c>
      <c r="G1715" s="547" t="str">
        <f t="shared" si="525"/>
        <v>A1</v>
      </c>
      <c r="H1715" s="21">
        <f>'Terminated loans'!L905</f>
        <v>39619</v>
      </c>
      <c r="I1715" s="21">
        <f>IF(B1715="VELS",'Terminated loans'!M905,'Terminated loans'!B905)</f>
        <v>41060</v>
      </c>
      <c r="J1715" s="34">
        <f t="shared" si="532"/>
        <v>47</v>
      </c>
      <c r="K1715" s="34">
        <f t="shared" si="529"/>
        <v>149</v>
      </c>
      <c r="L1715" s="34">
        <f t="shared" si="530"/>
        <v>47</v>
      </c>
      <c r="M1715" s="34">
        <f t="shared" si="531"/>
        <v>47</v>
      </c>
      <c r="N1715" s="52">
        <f t="shared" si="543"/>
        <v>47</v>
      </c>
      <c r="O1715" s="318">
        <f>+'Terminated loans'!S905</f>
        <v>1885718</v>
      </c>
      <c r="P1715" s="26">
        <f>+'Terminated loans'!T905</f>
        <v>0.03</v>
      </c>
      <c r="Q1715" s="536">
        <f t="shared" si="526"/>
        <v>8.6499999999999994E-2</v>
      </c>
      <c r="R1715" s="222">
        <f t="shared" si="533"/>
        <v>42575.03089989919</v>
      </c>
      <c r="S1715" s="36">
        <f t="shared" si="534"/>
        <v>1692188.0725755715</v>
      </c>
      <c r="T1715" s="36">
        <f t="shared" si="535"/>
        <v>193529.92742442852</v>
      </c>
      <c r="U1715" s="36">
        <f t="shared" si="536"/>
        <v>308838.37971967086</v>
      </c>
      <c r="V1715" s="36">
        <f t="shared" si="537"/>
        <v>115308.45229526167</v>
      </c>
      <c r="W1715" s="37">
        <f t="shared" si="538"/>
        <v>193529.92742440919</v>
      </c>
      <c r="X1715" s="36">
        <f t="shared" si="539"/>
        <v>193529.92742442852</v>
      </c>
      <c r="Y1715" s="276">
        <f t="shared" si="527"/>
        <v>193529.92742440919</v>
      </c>
      <c r="Z1715" s="36">
        <f t="shared" si="540"/>
        <v>308838.37971967086</v>
      </c>
      <c r="AA1715" s="36">
        <f t="shared" si="541"/>
        <v>115308.45229526167</v>
      </c>
      <c r="AB1715" s="38">
        <f t="shared" si="528"/>
        <v>-1.9324943423271179E-8</v>
      </c>
      <c r="AC1715" s="17"/>
      <c r="AD1715" s="17">
        <f t="shared" si="542"/>
        <v>47</v>
      </c>
      <c r="AH1715" s="103"/>
      <c r="AI1715" s="533"/>
    </row>
    <row r="1716" spans="1:35">
      <c r="A1716" s="533"/>
      <c r="C1716" s="67" t="str">
        <f>'Terminated loans'!F906</f>
        <v>E</v>
      </c>
      <c r="D1716" s="19">
        <f>'Terminated loans'!H906</f>
        <v>143023192</v>
      </c>
      <c r="E1716" s="19">
        <f>'Terminated loans'!I906</f>
        <v>98</v>
      </c>
      <c r="F1716" s="19" t="str">
        <f>'Terminated loans'!J906</f>
        <v xml:space="preserve">REEGA A/053240                 </v>
      </c>
      <c r="G1716" s="547" t="str">
        <f t="shared" si="525"/>
        <v>A2</v>
      </c>
      <c r="H1716" s="21">
        <f>'Terminated loans'!L906</f>
        <v>39489</v>
      </c>
      <c r="I1716" s="21">
        <f>IF(B1716="VELS",'Terminated loans'!M906,'Terminated loans'!B906)</f>
        <v>41060</v>
      </c>
      <c r="J1716" s="34">
        <f t="shared" si="532"/>
        <v>52</v>
      </c>
      <c r="K1716" s="34">
        <f t="shared" si="529"/>
        <v>154</v>
      </c>
      <c r="L1716" s="34">
        <f t="shared" si="530"/>
        <v>52</v>
      </c>
      <c r="M1716" s="34">
        <f t="shared" si="531"/>
        <v>52</v>
      </c>
      <c r="N1716" s="52">
        <f t="shared" si="543"/>
        <v>52</v>
      </c>
      <c r="O1716" s="318">
        <f>+'Terminated loans'!S906</f>
        <v>295622</v>
      </c>
      <c r="P1716" s="26">
        <f>+'Terminated loans'!T906</f>
        <v>0.05</v>
      </c>
      <c r="Q1716" s="536">
        <f t="shared" si="526"/>
        <v>0.104</v>
      </c>
      <c r="R1716" s="222">
        <f t="shared" si="533"/>
        <v>6334.9298530113119</v>
      </c>
      <c r="S1716" s="36">
        <f t="shared" si="534"/>
        <v>264282.31880621053</v>
      </c>
      <c r="T1716" s="36">
        <f t="shared" si="535"/>
        <v>31339.681193789467</v>
      </c>
      <c r="U1716" s="36">
        <f t="shared" si="536"/>
        <v>65134.033550375199</v>
      </c>
      <c r="V1716" s="36">
        <f t="shared" si="537"/>
        <v>33794.352356588235</v>
      </c>
      <c r="W1716" s="37">
        <f t="shared" si="538"/>
        <v>31339.681193786964</v>
      </c>
      <c r="X1716" s="36">
        <f t="shared" si="539"/>
        <v>31339.681193789467</v>
      </c>
      <c r="Y1716" s="276">
        <f t="shared" si="527"/>
        <v>31339.681193786964</v>
      </c>
      <c r="Z1716" s="36">
        <f t="shared" si="540"/>
        <v>65134.033550375199</v>
      </c>
      <c r="AA1716" s="36">
        <f t="shared" si="541"/>
        <v>33794.352356588235</v>
      </c>
      <c r="AB1716" s="38">
        <f t="shared" si="528"/>
        <v>-2.5029294192790985E-9</v>
      </c>
      <c r="AC1716" s="17"/>
      <c r="AD1716" s="17">
        <f t="shared" si="542"/>
        <v>52</v>
      </c>
      <c r="AH1716" s="103"/>
      <c r="AI1716" s="533"/>
    </row>
    <row r="1717" spans="1:35">
      <c r="A1717" s="533"/>
      <c r="C1717" s="67" t="str">
        <f>'Terminated loans'!F907</f>
        <v>E</v>
      </c>
      <c r="D1717" s="19">
        <f>'Terminated loans'!H907</f>
        <v>143029530</v>
      </c>
      <c r="E1717" s="19">
        <f>'Terminated loans'!I907</f>
        <v>98</v>
      </c>
      <c r="F1717" s="19" t="str">
        <f>'Terminated loans'!J907</f>
        <v xml:space="preserve">SAMBHOOLAUL R//057384          </v>
      </c>
      <c r="G1717" s="547" t="str">
        <f t="shared" si="525"/>
        <v>A2</v>
      </c>
      <c r="H1717" s="21">
        <f>'Terminated loans'!L907</f>
        <v>39577</v>
      </c>
      <c r="I1717" s="21">
        <f>IF(B1717="VELS",'Terminated loans'!M907,'Terminated loans'!B907)</f>
        <v>41060</v>
      </c>
      <c r="J1717" s="34">
        <f t="shared" si="532"/>
        <v>49</v>
      </c>
      <c r="K1717" s="34">
        <f t="shared" si="529"/>
        <v>151</v>
      </c>
      <c r="L1717" s="34">
        <f t="shared" si="530"/>
        <v>49</v>
      </c>
      <c r="M1717" s="34">
        <f t="shared" si="531"/>
        <v>49</v>
      </c>
      <c r="N1717" s="52">
        <f t="shared" si="543"/>
        <v>49</v>
      </c>
      <c r="O1717" s="318">
        <f>+'Terminated loans'!S907</f>
        <v>351494</v>
      </c>
      <c r="P1717" s="26">
        <f>+'Terminated loans'!T907</f>
        <v>0.05</v>
      </c>
      <c r="Q1717" s="536">
        <f t="shared" si="526"/>
        <v>0.104</v>
      </c>
      <c r="R1717" s="222">
        <f t="shared" si="533"/>
        <v>7945.4090994405933</v>
      </c>
      <c r="S1717" s="36">
        <f t="shared" si="534"/>
        <v>316118.41698321945</v>
      </c>
      <c r="T1717" s="36">
        <f t="shared" si="535"/>
        <v>35375.583016780554</v>
      </c>
      <c r="U1717" s="36">
        <f t="shared" si="536"/>
        <v>73206.628889366402</v>
      </c>
      <c r="V1717" s="36">
        <f t="shared" si="537"/>
        <v>37831.045872589049</v>
      </c>
      <c r="W1717" s="37">
        <f t="shared" si="538"/>
        <v>35375.583016777353</v>
      </c>
      <c r="X1717" s="36">
        <f t="shared" si="539"/>
        <v>35375.583016780554</v>
      </c>
      <c r="Y1717" s="276">
        <f t="shared" si="527"/>
        <v>35375.583016777353</v>
      </c>
      <c r="Z1717" s="36">
        <f t="shared" si="540"/>
        <v>73206.628889366402</v>
      </c>
      <c r="AA1717" s="36">
        <f t="shared" si="541"/>
        <v>37831.045872589049</v>
      </c>
      <c r="AB1717" s="38">
        <f t="shared" si="528"/>
        <v>-3.2014213502407074E-9</v>
      </c>
      <c r="AC1717" s="17"/>
      <c r="AD1717" s="17">
        <f t="shared" si="542"/>
        <v>49</v>
      </c>
      <c r="AH1717" s="103"/>
      <c r="AI1717" s="533"/>
    </row>
    <row r="1718" spans="1:35">
      <c r="A1718" s="533"/>
      <c r="C1718" s="67" t="str">
        <f>'Terminated loans'!F908</f>
        <v>E</v>
      </c>
      <c r="D1718" s="19">
        <f>'Terminated loans'!H908</f>
        <v>143034526</v>
      </c>
      <c r="E1718" s="19">
        <f>'Terminated loans'!I908</f>
        <v>99</v>
      </c>
      <c r="F1718" s="19" t="str">
        <f>'Terminated loans'!J908</f>
        <v xml:space="preserve">HOPENG M J J (SL 1668)         </v>
      </c>
      <c r="G1718" s="547" t="str">
        <f t="shared" si="525"/>
        <v>A1</v>
      </c>
      <c r="H1718" s="21">
        <f>'Terminated loans'!L908</f>
        <v>40108</v>
      </c>
      <c r="I1718" s="21">
        <f>IF(B1718="VELS",'Terminated loans'!M908,'Terminated loans'!B908)</f>
        <v>41060</v>
      </c>
      <c r="J1718" s="34">
        <f t="shared" si="532"/>
        <v>31</v>
      </c>
      <c r="K1718" s="34">
        <f t="shared" si="529"/>
        <v>133</v>
      </c>
      <c r="L1718" s="34">
        <f t="shared" si="530"/>
        <v>31</v>
      </c>
      <c r="M1718" s="34">
        <f t="shared" si="531"/>
        <v>31</v>
      </c>
      <c r="N1718" s="52">
        <f t="shared" si="543"/>
        <v>31</v>
      </c>
      <c r="O1718" s="318">
        <f>+'Terminated loans'!S908</f>
        <v>3189481</v>
      </c>
      <c r="P1718" s="26">
        <f>+'Terminated loans'!T908</f>
        <v>0.03</v>
      </c>
      <c r="Q1718" s="536">
        <f t="shared" si="526"/>
        <v>8.6499999999999994E-2</v>
      </c>
      <c r="R1718" s="222">
        <f t="shared" si="533"/>
        <v>107053.31713562852</v>
      </c>
      <c r="S1718" s="36">
        <f t="shared" si="534"/>
        <v>2964480.9372793981</v>
      </c>
      <c r="T1718" s="36">
        <f t="shared" si="535"/>
        <v>225000.06272060191</v>
      </c>
      <c r="U1718" s="36">
        <f t="shared" si="536"/>
        <v>354171.8939250526</v>
      </c>
      <c r="V1718" s="36">
        <f t="shared" si="537"/>
        <v>129171.83120448422</v>
      </c>
      <c r="W1718" s="37">
        <f t="shared" si="538"/>
        <v>225000.06272056838</v>
      </c>
      <c r="X1718" s="36">
        <f t="shared" si="539"/>
        <v>225000.06272060191</v>
      </c>
      <c r="Y1718" s="276">
        <f t="shared" si="527"/>
        <v>225000.06272056838</v>
      </c>
      <c r="Z1718" s="36">
        <f t="shared" si="540"/>
        <v>354171.8939250526</v>
      </c>
      <c r="AA1718" s="36">
        <f t="shared" si="541"/>
        <v>129171.83120448422</v>
      </c>
      <c r="AB1718" s="38">
        <f t="shared" si="528"/>
        <v>-3.3527612686157227E-8</v>
      </c>
      <c r="AC1718" s="17"/>
      <c r="AD1718" s="17">
        <f t="shared" si="542"/>
        <v>31</v>
      </c>
      <c r="AH1718" s="103"/>
      <c r="AI1718" s="533"/>
    </row>
    <row r="1719" spans="1:35">
      <c r="A1719" s="533"/>
      <c r="C1719" s="67" t="str">
        <f>'Terminated loans'!F909</f>
        <v>E</v>
      </c>
      <c r="D1719" s="19">
        <f>'Terminated loans'!H909</f>
        <v>143039560</v>
      </c>
      <c r="E1719" s="19">
        <f>'Terminated loans'!I909</f>
        <v>98</v>
      </c>
      <c r="F1719" s="19" t="str">
        <f>'Terminated loans'!J909</f>
        <v xml:space="preserve">NARAYANASAWMY V                </v>
      </c>
      <c r="G1719" s="547" t="str">
        <f t="shared" si="525"/>
        <v>A2</v>
      </c>
      <c r="H1719" s="21">
        <f>'Terminated loans'!L909</f>
        <v>40071</v>
      </c>
      <c r="I1719" s="21">
        <f>IF(B1719="VELS",'Terminated loans'!M909,'Terminated loans'!B909)</f>
        <v>41060</v>
      </c>
      <c r="J1719" s="34">
        <f t="shared" si="532"/>
        <v>33</v>
      </c>
      <c r="K1719" s="34">
        <f t="shared" si="529"/>
        <v>135</v>
      </c>
      <c r="L1719" s="34">
        <f t="shared" si="530"/>
        <v>33</v>
      </c>
      <c r="M1719" s="34">
        <f t="shared" si="531"/>
        <v>33</v>
      </c>
      <c r="N1719" s="52">
        <f t="shared" si="543"/>
        <v>33</v>
      </c>
      <c r="O1719" s="318">
        <f>+'Terminated loans'!S909</f>
        <v>177354</v>
      </c>
      <c r="P1719" s="26">
        <f>+'Terminated loans'!T909</f>
        <v>0.05</v>
      </c>
      <c r="Q1719" s="536">
        <f t="shared" si="526"/>
        <v>0.104</v>
      </c>
      <c r="R1719" s="222">
        <f t="shared" si="533"/>
        <v>5763.4871479431513</v>
      </c>
      <c r="S1719" s="36">
        <f t="shared" si="534"/>
        <v>164798.7752434267</v>
      </c>
      <c r="T1719" s="36">
        <f t="shared" si="535"/>
        <v>12555.224756573298</v>
      </c>
      <c r="U1719" s="36">
        <f t="shared" si="536"/>
        <v>25396.300638695597</v>
      </c>
      <c r="V1719" s="36">
        <f t="shared" si="537"/>
        <v>12841.075882123987</v>
      </c>
      <c r="W1719" s="37">
        <f t="shared" si="538"/>
        <v>12555.22475657161</v>
      </c>
      <c r="X1719" s="36">
        <f t="shared" si="539"/>
        <v>12555.224756573298</v>
      </c>
      <c r="Y1719" s="276">
        <f t="shared" si="527"/>
        <v>12555.22475657161</v>
      </c>
      <c r="Z1719" s="36">
        <f t="shared" si="540"/>
        <v>25396.300638695597</v>
      </c>
      <c r="AA1719" s="36">
        <f t="shared" si="541"/>
        <v>12841.075882123987</v>
      </c>
      <c r="AB1719" s="38">
        <f t="shared" si="528"/>
        <v>-1.6880221664905548E-9</v>
      </c>
      <c r="AC1719" s="17"/>
      <c r="AD1719" s="17">
        <f t="shared" si="542"/>
        <v>33</v>
      </c>
      <c r="AH1719" s="103"/>
      <c r="AI1719" s="533"/>
    </row>
    <row r="1720" spans="1:35">
      <c r="A1720" s="533"/>
      <c r="C1720" s="67" t="str">
        <f>'Terminated loans'!F910</f>
        <v>E</v>
      </c>
      <c r="D1720" s="19">
        <f>'Terminated loans'!H910</f>
        <v>143040046</v>
      </c>
      <c r="E1720" s="19">
        <f>'Terminated loans'!I910</f>
        <v>99</v>
      </c>
      <c r="F1720" s="19" t="str">
        <f>'Terminated loans'!J910</f>
        <v xml:space="preserve">ESSOO H(SL 1709)               </v>
      </c>
      <c r="G1720" s="547" t="str">
        <f t="shared" si="525"/>
        <v>A1</v>
      </c>
      <c r="H1720" s="21">
        <f>'Terminated loans'!L910</f>
        <v>40169</v>
      </c>
      <c r="I1720" s="21">
        <f>IF(B1720="VELS",'Terminated loans'!M910,'Terminated loans'!B910)</f>
        <v>41060</v>
      </c>
      <c r="J1720" s="34">
        <f t="shared" si="532"/>
        <v>29</v>
      </c>
      <c r="K1720" s="34">
        <f t="shared" si="529"/>
        <v>131</v>
      </c>
      <c r="L1720" s="34">
        <f t="shared" si="530"/>
        <v>29</v>
      </c>
      <c r="M1720" s="34">
        <f t="shared" si="531"/>
        <v>29</v>
      </c>
      <c r="N1720" s="52">
        <f t="shared" si="543"/>
        <v>29</v>
      </c>
      <c r="O1720" s="318">
        <f>+'Terminated loans'!S910</f>
        <v>1740021</v>
      </c>
      <c r="P1720" s="26">
        <f>+'Terminated loans'!T910</f>
        <v>0.03</v>
      </c>
      <c r="Q1720" s="536">
        <f t="shared" si="526"/>
        <v>8.6499999999999994E-2</v>
      </c>
      <c r="R1720" s="222">
        <f t="shared" si="533"/>
        <v>62276.966558127155</v>
      </c>
      <c r="S1720" s="36">
        <f t="shared" si="534"/>
        <v>1624499.8022462148</v>
      </c>
      <c r="T1720" s="36">
        <f t="shared" si="535"/>
        <v>115521.19775378518</v>
      </c>
      <c r="U1720" s="36">
        <f t="shared" si="536"/>
        <v>181532.22793945298</v>
      </c>
      <c r="V1720" s="36">
        <f t="shared" si="537"/>
        <v>66011.030185687589</v>
      </c>
      <c r="W1720" s="37">
        <f t="shared" si="538"/>
        <v>115521.19775376539</v>
      </c>
      <c r="X1720" s="36">
        <f t="shared" si="539"/>
        <v>115521.19775378518</v>
      </c>
      <c r="Y1720" s="276">
        <f t="shared" si="527"/>
        <v>115521.19775376539</v>
      </c>
      <c r="Z1720" s="36">
        <f t="shared" si="540"/>
        <v>181532.22793945298</v>
      </c>
      <c r="AA1720" s="36">
        <f t="shared" si="541"/>
        <v>66011.030185687589</v>
      </c>
      <c r="AB1720" s="38">
        <f t="shared" si="528"/>
        <v>-1.9790604710578918E-8</v>
      </c>
      <c r="AC1720" s="17"/>
      <c r="AD1720" s="17">
        <f t="shared" si="542"/>
        <v>29</v>
      </c>
      <c r="AH1720" s="103"/>
      <c r="AI1720" s="533"/>
    </row>
    <row r="1721" spans="1:35">
      <c r="A1721" s="533"/>
      <c r="C1721" s="67" t="str">
        <f>'Terminated loans'!F911</f>
        <v>E</v>
      </c>
      <c r="D1721" s="19">
        <f>'Terminated loans'!H911</f>
        <v>143514781</v>
      </c>
      <c r="E1721" s="19">
        <f>'Terminated loans'!I911</f>
        <v>99</v>
      </c>
      <c r="F1721" s="19" t="str">
        <f>'Terminated loans'!J911</f>
        <v xml:space="preserve">LAFLEUR M B J P(SL 2153)       </v>
      </c>
      <c r="G1721" s="547" t="str">
        <f t="shared" si="525"/>
        <v>B1</v>
      </c>
      <c r="H1721" s="21">
        <f>'Terminated loans'!L911</f>
        <v>40477</v>
      </c>
      <c r="I1721" s="21">
        <f>IF(B1721="VELS",'Terminated loans'!M911,'Terminated loans'!B911)</f>
        <v>41060</v>
      </c>
      <c r="J1721" s="34">
        <f t="shared" si="532"/>
        <v>19</v>
      </c>
      <c r="K1721" s="34">
        <f t="shared" si="529"/>
        <v>121</v>
      </c>
      <c r="L1721" s="34">
        <f t="shared" si="530"/>
        <v>19</v>
      </c>
      <c r="M1721" s="34">
        <f t="shared" si="531"/>
        <v>19</v>
      </c>
      <c r="N1721" s="52">
        <f t="shared" si="543"/>
        <v>19</v>
      </c>
      <c r="O1721" s="318">
        <f>+'Terminated loans'!S911</f>
        <v>4172773</v>
      </c>
      <c r="P1721" s="26">
        <f>+'Terminated loans'!T911</f>
        <v>0.03</v>
      </c>
      <c r="Q1721" s="536">
        <f t="shared" si="526"/>
        <v>7.6499999999999999E-2</v>
      </c>
      <c r="R1721" s="222">
        <f t="shared" si="533"/>
        <v>225151.24811472878</v>
      </c>
      <c r="S1721" s="36">
        <f t="shared" si="534"/>
        <v>4016914.6419013399</v>
      </c>
      <c r="T1721" s="36">
        <f t="shared" si="535"/>
        <v>155858.35809866013</v>
      </c>
      <c r="U1721" s="36">
        <f t="shared" si="536"/>
        <v>260959.07227852382</v>
      </c>
      <c r="V1721" s="36">
        <f t="shared" si="537"/>
        <v>105100.71417984599</v>
      </c>
      <c r="W1721" s="37">
        <f t="shared" si="538"/>
        <v>155858.35809867783</v>
      </c>
      <c r="X1721" s="36">
        <f t="shared" si="539"/>
        <v>155858.35809866013</v>
      </c>
      <c r="Y1721" s="276">
        <f t="shared" si="527"/>
        <v>155858.35809867783</v>
      </c>
      <c r="Z1721" s="36">
        <f t="shared" si="540"/>
        <v>260959.07227852382</v>
      </c>
      <c r="AA1721" s="36">
        <f t="shared" si="541"/>
        <v>105100.71417984599</v>
      </c>
      <c r="AB1721" s="38">
        <f t="shared" si="528"/>
        <v>1.7695128917694092E-8</v>
      </c>
      <c r="AC1721" s="17"/>
      <c r="AD1721" s="17">
        <f t="shared" si="542"/>
        <v>19</v>
      </c>
      <c r="AH1721" s="103"/>
      <c r="AI1721" s="533"/>
    </row>
    <row r="1722" spans="1:35">
      <c r="A1722" s="533"/>
      <c r="C1722" s="67" t="str">
        <f>'Terminated loans'!F912</f>
        <v>E</v>
      </c>
      <c r="D1722" s="19">
        <f>'Terminated loans'!H912</f>
        <v>143990567</v>
      </c>
      <c r="E1722" s="19">
        <f>'Terminated loans'!I912</f>
        <v>98</v>
      </c>
      <c r="F1722" s="19" t="str">
        <f>'Terminated loans'!J912</f>
        <v xml:space="preserve">GARSEE A                       </v>
      </c>
      <c r="G1722" s="547" t="str">
        <f t="shared" si="525"/>
        <v>A2</v>
      </c>
      <c r="H1722" s="21">
        <f>'Terminated loans'!L912</f>
        <v>40424</v>
      </c>
      <c r="I1722" s="21">
        <f>IF(B1722="VELS",'Terminated loans'!M912,'Terminated loans'!B912)</f>
        <v>41060</v>
      </c>
      <c r="J1722" s="34">
        <f t="shared" si="532"/>
        <v>21</v>
      </c>
      <c r="K1722" s="34">
        <f t="shared" si="529"/>
        <v>123</v>
      </c>
      <c r="L1722" s="34">
        <f t="shared" si="530"/>
        <v>21</v>
      </c>
      <c r="M1722" s="34">
        <f t="shared" si="531"/>
        <v>21</v>
      </c>
      <c r="N1722" s="52">
        <f t="shared" si="543"/>
        <v>21</v>
      </c>
      <c r="O1722" s="318">
        <f>+'Terminated loans'!S912</f>
        <v>200611</v>
      </c>
      <c r="P1722" s="26">
        <f>+'Terminated loans'!T912</f>
        <v>0.05</v>
      </c>
      <c r="Q1722" s="536">
        <f t="shared" si="526"/>
        <v>0.104</v>
      </c>
      <c r="R1722" s="222">
        <f t="shared" si="533"/>
        <v>9996.8139549607295</v>
      </c>
      <c r="S1722" s="36">
        <f t="shared" si="534"/>
        <v>191183.00378045096</v>
      </c>
      <c r="T1722" s="36">
        <f t="shared" si="535"/>
        <v>9427.9962195490371</v>
      </c>
      <c r="U1722" s="36">
        <f t="shared" si="536"/>
        <v>18750.089273722522</v>
      </c>
      <c r="V1722" s="36">
        <f t="shared" si="537"/>
        <v>9322.0930541753478</v>
      </c>
      <c r="W1722" s="37">
        <f t="shared" si="538"/>
        <v>9427.9962195471744</v>
      </c>
      <c r="X1722" s="36">
        <f t="shared" si="539"/>
        <v>9427.9962195490371</v>
      </c>
      <c r="Y1722" s="276">
        <f t="shared" si="527"/>
        <v>9427.9962195471744</v>
      </c>
      <c r="Z1722" s="36">
        <f t="shared" si="540"/>
        <v>18750.089273722522</v>
      </c>
      <c r="AA1722" s="36">
        <f t="shared" si="541"/>
        <v>9322.0930541753478</v>
      </c>
      <c r="AB1722" s="38">
        <f t="shared" si="528"/>
        <v>-1.862645149230957E-9</v>
      </c>
      <c r="AC1722" s="17"/>
      <c r="AD1722" s="17">
        <f t="shared" si="542"/>
        <v>21</v>
      </c>
      <c r="AH1722" s="103"/>
      <c r="AI1722" s="533"/>
    </row>
    <row r="1723" spans="1:35">
      <c r="A1723" s="533"/>
      <c r="C1723" s="67" t="str">
        <f>'Terminated loans'!F913</f>
        <v>E</v>
      </c>
      <c r="D1723" s="19">
        <f>'Terminated loans'!H913</f>
        <v>143991334</v>
      </c>
      <c r="E1723" s="19">
        <f>'Terminated loans'!I913</f>
        <v>98</v>
      </c>
      <c r="F1723" s="19" t="str">
        <f>'Terminated loans'!J913</f>
        <v xml:space="preserve">BYRAUB A A I                   </v>
      </c>
      <c r="G1723" s="547" t="str">
        <f t="shared" si="525"/>
        <v>A2</v>
      </c>
      <c r="H1723" s="21">
        <f>'Terminated loans'!L913</f>
        <v>40312</v>
      </c>
      <c r="I1723" s="21">
        <f>IF(B1723="VELS",'Terminated loans'!M913,'Terminated loans'!B913)</f>
        <v>41060</v>
      </c>
      <c r="J1723" s="34">
        <f t="shared" si="532"/>
        <v>25</v>
      </c>
      <c r="K1723" s="34">
        <f t="shared" si="529"/>
        <v>127</v>
      </c>
      <c r="L1723" s="34">
        <f t="shared" si="530"/>
        <v>25</v>
      </c>
      <c r="M1723" s="34">
        <f t="shared" si="531"/>
        <v>25</v>
      </c>
      <c r="N1723" s="52">
        <f t="shared" si="543"/>
        <v>25</v>
      </c>
      <c r="O1723" s="318">
        <f>+'Terminated loans'!S913</f>
        <v>150229</v>
      </c>
      <c r="P1723" s="26">
        <f>+'Terminated loans'!T913</f>
        <v>0.05</v>
      </c>
      <c r="Q1723" s="536">
        <f t="shared" si="526"/>
        <v>0.104</v>
      </c>
      <c r="R1723" s="222">
        <f t="shared" si="533"/>
        <v>6340.0688558452493</v>
      </c>
      <c r="S1723" s="36">
        <f t="shared" si="534"/>
        <v>141956.34098092679</v>
      </c>
      <c r="T1723" s="36">
        <f t="shared" si="535"/>
        <v>8272.6590190732095</v>
      </c>
      <c r="U1723" s="36">
        <f t="shared" si="536"/>
        <v>16545.380415202992</v>
      </c>
      <c r="V1723" s="36">
        <f t="shared" si="537"/>
        <v>8272.7213961312373</v>
      </c>
      <c r="W1723" s="37">
        <f t="shared" si="538"/>
        <v>8272.6590190717543</v>
      </c>
      <c r="X1723" s="36">
        <f t="shared" si="539"/>
        <v>8272.6590190732095</v>
      </c>
      <c r="Y1723" s="276">
        <f t="shared" si="527"/>
        <v>8272.6590190717543</v>
      </c>
      <c r="Z1723" s="36">
        <f t="shared" si="540"/>
        <v>16545.380415202992</v>
      </c>
      <c r="AA1723" s="36">
        <f t="shared" si="541"/>
        <v>8272.7213961312373</v>
      </c>
      <c r="AB1723" s="38">
        <f t="shared" si="528"/>
        <v>-1.4551915228366852E-9</v>
      </c>
      <c r="AC1723" s="17"/>
      <c r="AD1723" s="17">
        <f t="shared" si="542"/>
        <v>25</v>
      </c>
      <c r="AH1723" s="103"/>
      <c r="AI1723" s="533"/>
    </row>
    <row r="1724" spans="1:35">
      <c r="A1724" s="533"/>
      <c r="C1724" s="67" t="str">
        <f>'Terminated loans'!F914</f>
        <v>E</v>
      </c>
      <c r="D1724" s="19">
        <f>'Terminated loans'!H914</f>
        <v>143991555</v>
      </c>
      <c r="E1724" s="19">
        <f>'Terminated loans'!I914</f>
        <v>98</v>
      </c>
      <c r="F1724" s="19" t="str">
        <f>'Terminated loans'!J914</f>
        <v xml:space="preserve">LAM KAM CHEUNG S C             </v>
      </c>
      <c r="G1724" s="547" t="str">
        <f t="shared" si="525"/>
        <v>A2</v>
      </c>
      <c r="H1724" s="21">
        <f>'Terminated loans'!L914</f>
        <v>40325</v>
      </c>
      <c r="I1724" s="21">
        <f>IF(B1724="VELS",'Terminated loans'!M914,'Terminated loans'!B914)</f>
        <v>41060</v>
      </c>
      <c r="J1724" s="34">
        <f t="shared" si="532"/>
        <v>24</v>
      </c>
      <c r="K1724" s="34">
        <f t="shared" si="529"/>
        <v>126</v>
      </c>
      <c r="L1724" s="34">
        <f t="shared" si="530"/>
        <v>24</v>
      </c>
      <c r="M1724" s="34">
        <f t="shared" si="531"/>
        <v>24</v>
      </c>
      <c r="N1724" s="52">
        <f t="shared" si="543"/>
        <v>24</v>
      </c>
      <c r="O1724" s="318">
        <f>+'Terminated loans'!S914</f>
        <v>52186</v>
      </c>
      <c r="P1724" s="26">
        <f>+'Terminated loans'!T914</f>
        <v>0.05</v>
      </c>
      <c r="Q1724" s="536">
        <f t="shared" si="526"/>
        <v>0.104</v>
      </c>
      <c r="R1724" s="222">
        <f t="shared" si="533"/>
        <v>2289.4723446620956</v>
      </c>
      <c r="S1724" s="36">
        <f t="shared" si="534"/>
        <v>49416.879004425136</v>
      </c>
      <c r="T1724" s="36">
        <f t="shared" si="535"/>
        <v>2769.1209955748636</v>
      </c>
      <c r="U1724" s="36">
        <f t="shared" si="536"/>
        <v>5530.4572674646406</v>
      </c>
      <c r="V1724" s="36">
        <f t="shared" si="537"/>
        <v>2761.3362718902936</v>
      </c>
      <c r="W1724" s="37">
        <f t="shared" si="538"/>
        <v>2769.120995574347</v>
      </c>
      <c r="X1724" s="36">
        <f t="shared" si="539"/>
        <v>2769.1209955748636</v>
      </c>
      <c r="Y1724" s="276">
        <f t="shared" si="527"/>
        <v>2769.120995574347</v>
      </c>
      <c r="Z1724" s="36">
        <f t="shared" si="540"/>
        <v>5530.4572674646406</v>
      </c>
      <c r="AA1724" s="36">
        <f t="shared" si="541"/>
        <v>2761.3362718902936</v>
      </c>
      <c r="AB1724" s="38">
        <f t="shared" si="528"/>
        <v>-5.1659299060702324E-10</v>
      </c>
      <c r="AC1724" s="17"/>
      <c r="AD1724" s="17">
        <f t="shared" si="542"/>
        <v>24</v>
      </c>
      <c r="AH1724" s="103"/>
      <c r="AI1724" s="533"/>
    </row>
    <row r="1725" spans="1:35">
      <c r="A1725" s="533"/>
      <c r="C1725" s="67" t="str">
        <f>'Terminated loans'!F915</f>
        <v>E</v>
      </c>
      <c r="D1725" s="19">
        <f>'Terminated loans'!H915</f>
        <v>143993434</v>
      </c>
      <c r="E1725" s="19">
        <f>'Terminated loans'!I915</f>
        <v>98</v>
      </c>
      <c r="F1725" s="19" t="str">
        <f>'Terminated loans'!J915</f>
        <v xml:space="preserve">DILMOHAMED S A                 </v>
      </c>
      <c r="G1725" s="547" t="str">
        <f t="shared" ref="G1725:G1788" si="544">IF(H1725&lt;$P$5,"A",IF(H1725&lt;$P$6,"B",IF(H1725&lt;$P$7,"C",IF(H1725&lt;$P$8,"D",IF(H1725&lt;$P$9,"E",IF(H1725&lt;$P$10,"F",IF(H1725&lt;$P$11,"G",IF(H1725&lt;$P$12,"I",IF(H1725&lt;$P$13,"J",IF(H1725&lt;$P$14,"K","L"))))))))))&amp;IF(OR(P1725=0,P1725&gt;=5%),2,1)</f>
        <v>A2</v>
      </c>
      <c r="H1725" s="21">
        <f>'Terminated loans'!L915</f>
        <v>40409</v>
      </c>
      <c r="I1725" s="21">
        <f>IF(B1725="VELS",'Terminated loans'!M915,'Terminated loans'!B915)</f>
        <v>41060</v>
      </c>
      <c r="J1725" s="34">
        <f t="shared" si="532"/>
        <v>21</v>
      </c>
      <c r="K1725" s="34">
        <f t="shared" si="529"/>
        <v>123</v>
      </c>
      <c r="L1725" s="34">
        <f t="shared" si="530"/>
        <v>21</v>
      </c>
      <c r="M1725" s="34">
        <f t="shared" si="531"/>
        <v>21</v>
      </c>
      <c r="N1725" s="52">
        <f t="shared" si="543"/>
        <v>21</v>
      </c>
      <c r="O1725" s="318">
        <f>+'Terminated loans'!S915</f>
        <v>1598913</v>
      </c>
      <c r="P1725" s="26">
        <f>+'Terminated loans'!T915</f>
        <v>0.05</v>
      </c>
      <c r="Q1725" s="536">
        <f t="shared" ref="Q1725:Q1788" si="545">VLOOKUP(G1725,$O$3:$Q$28,3,FALSE)</f>
        <v>0.104</v>
      </c>
      <c r="R1725" s="222">
        <f t="shared" si="533"/>
        <v>79676.766434383579</v>
      </c>
      <c r="S1725" s="36">
        <f t="shared" si="534"/>
        <v>1523769.8337758754</v>
      </c>
      <c r="T1725" s="36">
        <f t="shared" si="535"/>
        <v>75143.166224124609</v>
      </c>
      <c r="U1725" s="36">
        <f t="shared" si="536"/>
        <v>149442.26134616509</v>
      </c>
      <c r="V1725" s="36">
        <f t="shared" si="537"/>
        <v>74299.095122055383</v>
      </c>
      <c r="W1725" s="37">
        <f t="shared" si="538"/>
        <v>75143.166224109707</v>
      </c>
      <c r="X1725" s="36">
        <f t="shared" si="539"/>
        <v>75143.166224124609</v>
      </c>
      <c r="Y1725" s="276">
        <f t="shared" si="527"/>
        <v>75143.166224109707</v>
      </c>
      <c r="Z1725" s="36">
        <f t="shared" si="540"/>
        <v>149442.26134616509</v>
      </c>
      <c r="AA1725" s="36">
        <f t="shared" si="541"/>
        <v>74299.095122055383</v>
      </c>
      <c r="AB1725" s="38">
        <f t="shared" si="528"/>
        <v>-1.4901161193847656E-8</v>
      </c>
      <c r="AC1725" s="17"/>
      <c r="AD1725" s="17">
        <f t="shared" si="542"/>
        <v>21</v>
      </c>
      <c r="AH1725" s="103"/>
      <c r="AI1725" s="533"/>
    </row>
    <row r="1726" spans="1:35">
      <c r="A1726" s="533"/>
      <c r="C1726" s="67" t="str">
        <f>'Terminated loans'!F916</f>
        <v>E</v>
      </c>
      <c r="D1726" s="19">
        <f>'Terminated loans'!H916</f>
        <v>143993515</v>
      </c>
      <c r="E1726" s="19">
        <f>'Terminated loans'!I916</f>
        <v>98</v>
      </c>
      <c r="F1726" s="19" t="str">
        <f>'Terminated loans'!J916</f>
        <v xml:space="preserve">REEGA A                        </v>
      </c>
      <c r="G1726" s="547" t="str">
        <f t="shared" si="544"/>
        <v>B2</v>
      </c>
      <c r="H1726" s="21">
        <f>'Terminated loans'!L916</f>
        <v>40500</v>
      </c>
      <c r="I1726" s="21">
        <f>IF(B1726="VELS",'Terminated loans'!M916,'Terminated loans'!B916)</f>
        <v>41060</v>
      </c>
      <c r="J1726" s="34">
        <f t="shared" si="532"/>
        <v>18</v>
      </c>
      <c r="K1726" s="34">
        <f t="shared" si="529"/>
        <v>120</v>
      </c>
      <c r="L1726" s="34">
        <f t="shared" si="530"/>
        <v>18</v>
      </c>
      <c r="M1726" s="34">
        <f t="shared" si="531"/>
        <v>18</v>
      </c>
      <c r="N1726" s="52">
        <f t="shared" si="543"/>
        <v>18</v>
      </c>
      <c r="O1726" s="318">
        <f>+'Terminated loans'!S916</f>
        <v>101977</v>
      </c>
      <c r="P1726" s="26">
        <f>+'Terminated loans'!T916</f>
        <v>0.05</v>
      </c>
      <c r="Q1726" s="536">
        <f t="shared" si="545"/>
        <v>9.4E-2</v>
      </c>
      <c r="R1726" s="222">
        <f t="shared" si="533"/>
        <v>5892.2855726879652</v>
      </c>
      <c r="S1726" s="36">
        <f t="shared" si="534"/>
        <v>98564.215426029739</v>
      </c>
      <c r="T1726" s="36">
        <f t="shared" si="535"/>
        <v>3412.7845739702607</v>
      </c>
      <c r="U1726" s="36">
        <f t="shared" si="536"/>
        <v>7496.9248823540547</v>
      </c>
      <c r="V1726" s="36">
        <f t="shared" si="537"/>
        <v>4084.140308383372</v>
      </c>
      <c r="W1726" s="37">
        <f t="shared" si="538"/>
        <v>3412.7845739706827</v>
      </c>
      <c r="X1726" s="36">
        <f t="shared" si="539"/>
        <v>3412.7845739702607</v>
      </c>
      <c r="Y1726" s="276">
        <f t="shared" si="527"/>
        <v>3412.7845739706827</v>
      </c>
      <c r="Z1726" s="36">
        <f t="shared" si="540"/>
        <v>7496.9248823540547</v>
      </c>
      <c r="AA1726" s="36">
        <f t="shared" si="541"/>
        <v>4084.140308383372</v>
      </c>
      <c r="AB1726" s="38">
        <f t="shared" si="528"/>
        <v>4.220055416226387E-10</v>
      </c>
      <c r="AC1726" s="17"/>
      <c r="AD1726" s="17">
        <f t="shared" si="542"/>
        <v>18</v>
      </c>
      <c r="AH1726" s="103"/>
      <c r="AI1726" s="533"/>
    </row>
    <row r="1727" spans="1:35">
      <c r="A1727" s="533"/>
      <c r="C1727" s="67" t="str">
        <f>'Terminated loans'!F917</f>
        <v>E</v>
      </c>
      <c r="D1727" s="19">
        <f>'Terminated loans'!H917</f>
        <v>141997505</v>
      </c>
      <c r="E1727" s="19">
        <f>'Terminated loans'!I917</f>
        <v>98</v>
      </c>
      <c r="F1727" s="19" t="str">
        <f>'Terminated loans'!J917</f>
        <v xml:space="preserve">ROSE J Y R                     </v>
      </c>
      <c r="G1727" s="547" t="str">
        <f t="shared" si="544"/>
        <v>B2</v>
      </c>
      <c r="H1727" s="21">
        <f>'Terminated loans'!L917</f>
        <v>40498</v>
      </c>
      <c r="I1727" s="21">
        <f>IF(B1727="VELS",'Terminated loans'!M917,'Terminated loans'!B917)</f>
        <v>41060</v>
      </c>
      <c r="J1727" s="34">
        <f t="shared" si="532"/>
        <v>18</v>
      </c>
      <c r="K1727" s="34">
        <f t="shared" si="529"/>
        <v>121</v>
      </c>
      <c r="L1727" s="34">
        <f t="shared" si="530"/>
        <v>18</v>
      </c>
      <c r="M1727" s="34">
        <f t="shared" si="531"/>
        <v>18</v>
      </c>
      <c r="N1727" s="52">
        <f t="shared" si="543"/>
        <v>18</v>
      </c>
      <c r="O1727" s="318">
        <f>+'Terminated loans'!S917</f>
        <v>198157</v>
      </c>
      <c r="P1727" s="26">
        <f>+'Terminated loans'!T917</f>
        <v>0.05</v>
      </c>
      <c r="Q1727" s="536">
        <f t="shared" si="545"/>
        <v>9.4E-2</v>
      </c>
      <c r="R1727" s="222">
        <f t="shared" si="533"/>
        <v>11449.617386539408</v>
      </c>
      <c r="S1727" s="36">
        <f t="shared" si="534"/>
        <v>191525.4345212722</v>
      </c>
      <c r="T1727" s="36">
        <f t="shared" si="535"/>
        <v>6631.5654787278036</v>
      </c>
      <c r="U1727" s="36">
        <f t="shared" si="536"/>
        <v>14567.678436437942</v>
      </c>
      <c r="V1727" s="36">
        <f t="shared" si="537"/>
        <v>7936.1129577093525</v>
      </c>
      <c r="W1727" s="37">
        <f t="shared" si="538"/>
        <v>6631.5654787285894</v>
      </c>
      <c r="X1727" s="36">
        <f t="shared" si="539"/>
        <v>6631.5654787278036</v>
      </c>
      <c r="Y1727" s="276">
        <f t="shared" si="527"/>
        <v>6631.5654787285894</v>
      </c>
      <c r="Z1727" s="36">
        <f t="shared" si="540"/>
        <v>14567.678436437942</v>
      </c>
      <c r="AA1727" s="36">
        <f t="shared" si="541"/>
        <v>7936.1129577093525</v>
      </c>
      <c r="AB1727" s="38">
        <f t="shared" si="528"/>
        <v>7.8580342233181E-10</v>
      </c>
      <c r="AC1727" s="17"/>
      <c r="AD1727" s="17">
        <f t="shared" si="542"/>
        <v>18</v>
      </c>
      <c r="AH1727" s="103"/>
      <c r="AI1727" s="533"/>
    </row>
    <row r="1728" spans="1:35">
      <c r="A1728" s="533"/>
      <c r="C1728" s="67" t="str">
        <f>'Terminated loans'!F918</f>
        <v>E</v>
      </c>
      <c r="D1728" s="19">
        <f>'Terminated loans'!H918</f>
        <v>143993922</v>
      </c>
      <c r="E1728" s="19">
        <f>'Terminated loans'!I918</f>
        <v>98</v>
      </c>
      <c r="F1728" s="19" t="str">
        <f>'Terminated loans'!J918</f>
        <v xml:space="preserve">ADESSAYM C K                   </v>
      </c>
      <c r="G1728" s="547" t="str">
        <f t="shared" si="544"/>
        <v>B2</v>
      </c>
      <c r="H1728" s="21">
        <f>'Terminated loans'!L918</f>
        <v>40540</v>
      </c>
      <c r="I1728" s="21">
        <f>IF(B1728="VELS",'Terminated loans'!M918,'Terminated loans'!B918)</f>
        <v>41060</v>
      </c>
      <c r="J1728" s="34">
        <f t="shared" si="532"/>
        <v>17</v>
      </c>
      <c r="K1728" s="34">
        <f t="shared" si="529"/>
        <v>119</v>
      </c>
      <c r="L1728" s="34">
        <f t="shared" si="530"/>
        <v>17</v>
      </c>
      <c r="M1728" s="34">
        <f t="shared" si="531"/>
        <v>17</v>
      </c>
      <c r="N1728" s="52">
        <f t="shared" si="543"/>
        <v>17</v>
      </c>
      <c r="O1728" s="318">
        <f>+'Terminated loans'!S918</f>
        <v>198789</v>
      </c>
      <c r="P1728" s="26">
        <f>+'Terminated loans'!T918</f>
        <v>0.05</v>
      </c>
      <c r="Q1728" s="536">
        <f t="shared" si="545"/>
        <v>9.4E-2</v>
      </c>
      <c r="R1728" s="222">
        <f t="shared" si="533"/>
        <v>12136.837485980359</v>
      </c>
      <c r="S1728" s="36">
        <f t="shared" si="534"/>
        <v>192474.5202447015</v>
      </c>
      <c r="T1728" s="36">
        <f t="shared" si="535"/>
        <v>6314.4797552984965</v>
      </c>
      <c r="U1728" s="36">
        <f t="shared" si="536"/>
        <v>13851.7170169655</v>
      </c>
      <c r="V1728" s="36">
        <f t="shared" si="537"/>
        <v>7537.2372616661014</v>
      </c>
      <c r="W1728" s="37">
        <f t="shared" si="538"/>
        <v>6314.4797552993987</v>
      </c>
      <c r="X1728" s="36">
        <f t="shared" si="539"/>
        <v>6314.4797552984965</v>
      </c>
      <c r="Y1728" s="276">
        <f t="shared" si="527"/>
        <v>6314.4797552993987</v>
      </c>
      <c r="Z1728" s="36">
        <f t="shared" si="540"/>
        <v>13851.7170169655</v>
      </c>
      <c r="AA1728" s="36">
        <f t="shared" si="541"/>
        <v>7537.2372616661014</v>
      </c>
      <c r="AB1728" s="38">
        <f t="shared" si="528"/>
        <v>9.0221874415874481E-10</v>
      </c>
      <c r="AC1728" s="17"/>
      <c r="AD1728" s="17">
        <f t="shared" si="542"/>
        <v>17</v>
      </c>
      <c r="AH1728" s="103"/>
      <c r="AI1728" s="533"/>
    </row>
    <row r="1729" spans="1:35">
      <c r="A1729" s="533"/>
      <c r="C1729" s="67" t="str">
        <f>'Terminated loans'!F919</f>
        <v>E</v>
      </c>
      <c r="D1729" s="19">
        <f>'Terminated loans'!H919</f>
        <v>141998714</v>
      </c>
      <c r="E1729" s="19">
        <f>'Terminated loans'!I919</f>
        <v>98</v>
      </c>
      <c r="F1729" s="19" t="str">
        <f>'Terminated loans'!J919</f>
        <v xml:space="preserve">KHAIDOO N N                    </v>
      </c>
      <c r="G1729" s="547" t="str">
        <f t="shared" si="544"/>
        <v>B2</v>
      </c>
      <c r="H1729" s="21">
        <f>'Terminated loans'!L919</f>
        <v>40627</v>
      </c>
      <c r="I1729" s="21">
        <f>IF(B1729="VELS",'Terminated loans'!M919,'Terminated loans'!B919)</f>
        <v>41060</v>
      </c>
      <c r="J1729" s="34">
        <f t="shared" si="532"/>
        <v>14</v>
      </c>
      <c r="K1729" s="34">
        <f t="shared" si="529"/>
        <v>116</v>
      </c>
      <c r="L1729" s="34">
        <f t="shared" si="530"/>
        <v>14</v>
      </c>
      <c r="M1729" s="34">
        <f t="shared" si="531"/>
        <v>14</v>
      </c>
      <c r="N1729" s="52">
        <f t="shared" si="543"/>
        <v>14</v>
      </c>
      <c r="O1729" s="318">
        <f>+'Terminated loans'!S919</f>
        <v>216128</v>
      </c>
      <c r="P1729" s="26">
        <f>+'Terminated loans'!T919</f>
        <v>0.05</v>
      </c>
      <c r="Q1729" s="536">
        <f t="shared" si="545"/>
        <v>9.4E-2</v>
      </c>
      <c r="R1729" s="222">
        <f t="shared" si="533"/>
        <v>15924.488820055105</v>
      </c>
      <c r="S1729" s="36">
        <f t="shared" si="534"/>
        <v>210374.4362844787</v>
      </c>
      <c r="T1729" s="36">
        <f t="shared" si="535"/>
        <v>5753.5637155213044</v>
      </c>
      <c r="U1729" s="36">
        <f t="shared" si="536"/>
        <v>12568.407196293701</v>
      </c>
      <c r="V1729" s="36">
        <f t="shared" si="537"/>
        <v>6814.8434807714657</v>
      </c>
      <c r="W1729" s="37">
        <f t="shared" si="538"/>
        <v>5753.5637155222357</v>
      </c>
      <c r="X1729" s="36">
        <f t="shared" si="539"/>
        <v>5753.5637155213044</v>
      </c>
      <c r="Y1729" s="276">
        <f t="shared" si="527"/>
        <v>5753.5637155222357</v>
      </c>
      <c r="Z1729" s="36">
        <f t="shared" si="540"/>
        <v>12568.407196293701</v>
      </c>
      <c r="AA1729" s="36">
        <f t="shared" si="541"/>
        <v>6814.8434807714657</v>
      </c>
      <c r="AB1729" s="38">
        <f t="shared" si="528"/>
        <v>9.3132257461547852E-10</v>
      </c>
      <c r="AC1729" s="17"/>
      <c r="AD1729" s="17">
        <f t="shared" si="542"/>
        <v>14</v>
      </c>
      <c r="AH1729" s="103"/>
      <c r="AI1729" s="533"/>
    </row>
    <row r="1730" spans="1:35">
      <c r="A1730" s="533"/>
      <c r="C1730" s="67" t="str">
        <f>'Terminated loans'!F920</f>
        <v>E</v>
      </c>
      <c r="D1730" s="19">
        <f>'Terminated loans'!H920</f>
        <v>143993981</v>
      </c>
      <c r="E1730" s="19">
        <f>'Terminated loans'!I920</f>
        <v>98</v>
      </c>
      <c r="F1730" s="19" t="str">
        <f>'Terminated loans'!J920</f>
        <v xml:space="preserve">JHURRY S                       </v>
      </c>
      <c r="G1730" s="547" t="str">
        <f t="shared" si="544"/>
        <v>B2</v>
      </c>
      <c r="H1730" s="21">
        <f>'Terminated loans'!L920</f>
        <v>40627</v>
      </c>
      <c r="I1730" s="21">
        <f>IF(B1730="VELS",'Terminated loans'!M920,'Terminated loans'!B920)</f>
        <v>41060</v>
      </c>
      <c r="J1730" s="34">
        <f t="shared" si="532"/>
        <v>14</v>
      </c>
      <c r="K1730" s="34">
        <f t="shared" si="529"/>
        <v>116</v>
      </c>
      <c r="L1730" s="34">
        <f t="shared" si="530"/>
        <v>14</v>
      </c>
      <c r="M1730" s="34">
        <f t="shared" si="531"/>
        <v>14</v>
      </c>
      <c r="N1730" s="52">
        <f t="shared" si="543"/>
        <v>14</v>
      </c>
      <c r="O1730" s="318">
        <f>+'Terminated loans'!S920</f>
        <v>154346</v>
      </c>
      <c r="P1730" s="26">
        <f>+'Terminated loans'!T920</f>
        <v>0.05</v>
      </c>
      <c r="Q1730" s="536">
        <f t="shared" si="545"/>
        <v>9.4E-2</v>
      </c>
      <c r="R1730" s="222">
        <f t="shared" si="533"/>
        <v>11372.340240136518</v>
      </c>
      <c r="S1730" s="36">
        <f t="shared" si="534"/>
        <v>150237.14068868518</v>
      </c>
      <c r="T1730" s="36">
        <f t="shared" si="535"/>
        <v>4108.8593113148236</v>
      </c>
      <c r="U1730" s="36">
        <f t="shared" si="536"/>
        <v>8975.6226732267532</v>
      </c>
      <c r="V1730" s="36">
        <f t="shared" si="537"/>
        <v>4866.7633619112312</v>
      </c>
      <c r="W1730" s="37">
        <f t="shared" si="538"/>
        <v>4108.8593113155221</v>
      </c>
      <c r="X1730" s="36">
        <f t="shared" si="539"/>
        <v>4108.8593113148236</v>
      </c>
      <c r="Y1730" s="276">
        <f t="shared" si="527"/>
        <v>4108.8593113155221</v>
      </c>
      <c r="Z1730" s="36">
        <f t="shared" si="540"/>
        <v>8975.6226732267532</v>
      </c>
      <c r="AA1730" s="36">
        <f t="shared" si="541"/>
        <v>4866.7633619112312</v>
      </c>
      <c r="AB1730" s="38">
        <f t="shared" si="528"/>
        <v>6.9849193096160889E-10</v>
      </c>
      <c r="AC1730" s="17"/>
      <c r="AD1730" s="17">
        <f t="shared" si="542"/>
        <v>14</v>
      </c>
      <c r="AH1730" s="103"/>
      <c r="AI1730" s="533"/>
    </row>
    <row r="1731" spans="1:35">
      <c r="A1731" s="533"/>
      <c r="C1731" s="67" t="str">
        <f>'Terminated loans'!F921</f>
        <v>E</v>
      </c>
      <c r="D1731" s="19">
        <f>'Terminated loans'!H921</f>
        <v>143994201</v>
      </c>
      <c r="E1731" s="19">
        <f>'Terminated loans'!I921</f>
        <v>98</v>
      </c>
      <c r="F1731" s="19" t="str">
        <f>'Terminated loans'!J921</f>
        <v xml:space="preserve">FRANCOIS P D                   </v>
      </c>
      <c r="G1731" s="547" t="str">
        <f t="shared" si="544"/>
        <v>B2</v>
      </c>
      <c r="H1731" s="21">
        <f>'Terminated loans'!L921</f>
        <v>40605</v>
      </c>
      <c r="I1731" s="21">
        <f>IF(B1731="VELS",'Terminated loans'!M921,'Terminated loans'!B921)</f>
        <v>41060</v>
      </c>
      <c r="J1731" s="34">
        <f t="shared" si="532"/>
        <v>15</v>
      </c>
      <c r="K1731" s="34">
        <f t="shared" si="529"/>
        <v>117</v>
      </c>
      <c r="L1731" s="34">
        <f t="shared" si="530"/>
        <v>15</v>
      </c>
      <c r="M1731" s="34">
        <f t="shared" si="531"/>
        <v>15</v>
      </c>
      <c r="N1731" s="52">
        <f t="shared" si="543"/>
        <v>15</v>
      </c>
      <c r="O1731" s="318">
        <f>+'Terminated loans'!S921</f>
        <v>44461</v>
      </c>
      <c r="P1731" s="26">
        <f>+'Terminated loans'!T921</f>
        <v>0.05</v>
      </c>
      <c r="Q1731" s="536">
        <f t="shared" si="545"/>
        <v>9.4E-2</v>
      </c>
      <c r="R1731" s="222">
        <f t="shared" si="533"/>
        <v>3063.8274079695057</v>
      </c>
      <c r="S1731" s="36">
        <f t="shared" si="534"/>
        <v>43200.877617533821</v>
      </c>
      <c r="T1731" s="36">
        <f t="shared" si="535"/>
        <v>1260.1223824661793</v>
      </c>
      <c r="U1731" s="36">
        <f t="shared" si="536"/>
        <v>2756.5335020089551</v>
      </c>
      <c r="V1731" s="36">
        <f t="shared" si="537"/>
        <v>1496.4111195425794</v>
      </c>
      <c r="W1731" s="37">
        <f t="shared" si="538"/>
        <v>1260.1223824663757</v>
      </c>
      <c r="X1731" s="36">
        <f t="shared" si="539"/>
        <v>1260.1223824661793</v>
      </c>
      <c r="Y1731" s="276">
        <f t="shared" si="527"/>
        <v>1260.1223824663757</v>
      </c>
      <c r="Z1731" s="36">
        <f t="shared" si="540"/>
        <v>2756.5335020089551</v>
      </c>
      <c r="AA1731" s="36">
        <f t="shared" si="541"/>
        <v>1496.4111195425794</v>
      </c>
      <c r="AB1731" s="38">
        <f t="shared" si="528"/>
        <v>1.964508555829525E-10</v>
      </c>
      <c r="AC1731" s="17"/>
      <c r="AD1731" s="17">
        <f t="shared" si="542"/>
        <v>15</v>
      </c>
      <c r="AH1731" s="103"/>
      <c r="AI1731" s="533"/>
    </row>
    <row r="1732" spans="1:35">
      <c r="A1732" s="533"/>
      <c r="C1732" s="67" t="str">
        <f>'Terminated loans'!F922</f>
        <v>E</v>
      </c>
      <c r="D1732" s="19">
        <f>'Terminated loans'!H922</f>
        <v>143987981</v>
      </c>
      <c r="E1732" s="19">
        <f>'Terminated loans'!I922</f>
        <v>99</v>
      </c>
      <c r="F1732" s="19" t="str">
        <f>'Terminated loans'!J922</f>
        <v xml:space="preserve">ANTOINETTE M J (SL2406)        </v>
      </c>
      <c r="G1732" s="547" t="str">
        <f t="shared" si="544"/>
        <v>B1</v>
      </c>
      <c r="H1732" s="21">
        <f>'Terminated loans'!L922</f>
        <v>40606</v>
      </c>
      <c r="I1732" s="21">
        <f>IF(B1732="VELS",'Terminated loans'!M922,'Terminated loans'!B922)</f>
        <v>41060</v>
      </c>
      <c r="J1732" s="34">
        <f t="shared" si="532"/>
        <v>15</v>
      </c>
      <c r="K1732" s="34">
        <f t="shared" si="529"/>
        <v>117</v>
      </c>
      <c r="L1732" s="34">
        <f t="shared" si="530"/>
        <v>15</v>
      </c>
      <c r="M1732" s="34">
        <f t="shared" si="531"/>
        <v>15</v>
      </c>
      <c r="N1732" s="52">
        <f t="shared" si="543"/>
        <v>15</v>
      </c>
      <c r="O1732" s="318">
        <f>+'Terminated loans'!S922</f>
        <v>3150112</v>
      </c>
      <c r="P1732" s="26">
        <f>+'Terminated loans'!T922</f>
        <v>0.03</v>
      </c>
      <c r="Q1732" s="536">
        <f t="shared" si="545"/>
        <v>7.6499999999999999E-2</v>
      </c>
      <c r="R1732" s="222">
        <f t="shared" si="533"/>
        <v>214232.0857213547</v>
      </c>
      <c r="S1732" s="36">
        <f t="shared" si="534"/>
        <v>3055348.3639216507</v>
      </c>
      <c r="T1732" s="36">
        <f t="shared" si="535"/>
        <v>94763.636078349315</v>
      </c>
      <c r="U1732" s="36">
        <f t="shared" si="536"/>
        <v>158132.92189868586</v>
      </c>
      <c r="V1732" s="36">
        <f t="shared" si="537"/>
        <v>63369.285820320249</v>
      </c>
      <c r="W1732" s="37">
        <f t="shared" si="538"/>
        <v>94763.636078365613</v>
      </c>
      <c r="X1732" s="36">
        <f t="shared" si="539"/>
        <v>94763.636078349315</v>
      </c>
      <c r="Y1732" s="276">
        <f t="shared" si="527"/>
        <v>94763.636078365613</v>
      </c>
      <c r="Z1732" s="36">
        <f t="shared" si="540"/>
        <v>158132.92189868586</v>
      </c>
      <c r="AA1732" s="36">
        <f t="shared" si="541"/>
        <v>63369.285820320249</v>
      </c>
      <c r="AB1732" s="38">
        <f t="shared" si="528"/>
        <v>1.6298145055770874E-8</v>
      </c>
      <c r="AC1732" s="17"/>
      <c r="AD1732" s="17">
        <f t="shared" si="542"/>
        <v>15</v>
      </c>
      <c r="AH1732" s="103"/>
      <c r="AI1732" s="533"/>
    </row>
    <row r="1733" spans="1:35">
      <c r="A1733" s="533"/>
      <c r="C1733" s="67" t="str">
        <f>'Terminated loans'!F923</f>
        <v>E</v>
      </c>
      <c r="D1733" s="19">
        <f>'Terminated loans'!H923</f>
        <v>143994775</v>
      </c>
      <c r="E1733" s="19">
        <f>'Terminated loans'!I923</f>
        <v>98</v>
      </c>
      <c r="F1733" s="19" t="str">
        <f>'Terminated loans'!J923</f>
        <v xml:space="preserve">GOONRAZ V                      </v>
      </c>
      <c r="G1733" s="547" t="str">
        <f t="shared" si="544"/>
        <v>B2</v>
      </c>
      <c r="H1733" s="21">
        <f>'Terminated loans'!L923</f>
        <v>40638</v>
      </c>
      <c r="I1733" s="21">
        <f>IF(B1733="VELS",'Terminated loans'!M923,'Terminated loans'!B923)</f>
        <v>41060</v>
      </c>
      <c r="J1733" s="34">
        <f t="shared" si="532"/>
        <v>14</v>
      </c>
      <c r="K1733" s="34">
        <f t="shared" si="529"/>
        <v>116</v>
      </c>
      <c r="L1733" s="34">
        <f t="shared" si="530"/>
        <v>14</v>
      </c>
      <c r="M1733" s="34">
        <f t="shared" si="531"/>
        <v>14</v>
      </c>
      <c r="N1733" s="52">
        <f t="shared" si="543"/>
        <v>14</v>
      </c>
      <c r="O1733" s="318">
        <f>+'Terminated loans'!S923</f>
        <v>198601</v>
      </c>
      <c r="P1733" s="26">
        <f>+'Terminated loans'!T923</f>
        <v>0.05</v>
      </c>
      <c r="Q1733" s="536">
        <f t="shared" si="545"/>
        <v>9.4E-2</v>
      </c>
      <c r="R1733" s="222">
        <f t="shared" si="533"/>
        <v>14633.085042899413</v>
      </c>
      <c r="S1733" s="36">
        <f t="shared" si="534"/>
        <v>193314.02419183889</v>
      </c>
      <c r="T1733" s="36">
        <f t="shared" si="535"/>
        <v>5286.9758081611071</v>
      </c>
      <c r="U1733" s="36">
        <f t="shared" si="536"/>
        <v>11549.16640875375</v>
      </c>
      <c r="V1733" s="36">
        <f t="shared" si="537"/>
        <v>6262.1906005917699</v>
      </c>
      <c r="W1733" s="37">
        <f t="shared" si="538"/>
        <v>5286.9758081619802</v>
      </c>
      <c r="X1733" s="36">
        <f t="shared" si="539"/>
        <v>5286.9758081611071</v>
      </c>
      <c r="Y1733" s="276">
        <f t="shared" si="527"/>
        <v>5286.9758081619802</v>
      </c>
      <c r="Z1733" s="36">
        <f t="shared" si="540"/>
        <v>11549.16640875375</v>
      </c>
      <c r="AA1733" s="36">
        <f t="shared" si="541"/>
        <v>6262.1906005917699</v>
      </c>
      <c r="AB1733" s="38">
        <f t="shared" si="528"/>
        <v>8.7311491370201111E-10</v>
      </c>
      <c r="AC1733" s="17"/>
      <c r="AD1733" s="17">
        <f t="shared" si="542"/>
        <v>14</v>
      </c>
      <c r="AH1733" s="103"/>
      <c r="AI1733" s="533"/>
    </row>
    <row r="1734" spans="1:35">
      <c r="A1734" s="533"/>
      <c r="C1734" s="67" t="str">
        <f>'Terminated loans'!F924</f>
        <v>E</v>
      </c>
      <c r="D1734" s="19">
        <f>'Terminated loans'!H924</f>
        <v>143994252</v>
      </c>
      <c r="E1734" s="19">
        <f>'Terminated loans'!I924</f>
        <v>98</v>
      </c>
      <c r="F1734" s="19" t="str">
        <f>'Terminated loans'!J924</f>
        <v xml:space="preserve">ROJOA N B H B                  </v>
      </c>
      <c r="G1734" s="547" t="str">
        <f t="shared" si="544"/>
        <v>B2</v>
      </c>
      <c r="H1734" s="21">
        <f>'Terminated loans'!L924</f>
        <v>40634</v>
      </c>
      <c r="I1734" s="21">
        <f>IF(B1734="VELS",'Terminated loans'!M924,'Terminated loans'!B924)</f>
        <v>41060</v>
      </c>
      <c r="J1734" s="34">
        <f t="shared" si="532"/>
        <v>14</v>
      </c>
      <c r="K1734" s="34">
        <f t="shared" si="529"/>
        <v>116</v>
      </c>
      <c r="L1734" s="34">
        <f t="shared" si="530"/>
        <v>14</v>
      </c>
      <c r="M1734" s="34">
        <f t="shared" si="531"/>
        <v>14</v>
      </c>
      <c r="N1734" s="52">
        <f t="shared" si="543"/>
        <v>14</v>
      </c>
      <c r="O1734" s="318">
        <f>+'Terminated loans'!S924</f>
        <v>198384</v>
      </c>
      <c r="P1734" s="26">
        <f>+'Terminated loans'!T924</f>
        <v>0.05</v>
      </c>
      <c r="Q1734" s="536">
        <f t="shared" si="545"/>
        <v>9.4E-2</v>
      </c>
      <c r="R1734" s="222">
        <f t="shared" si="533"/>
        <v>14617.096304402077</v>
      </c>
      <c r="S1734" s="36">
        <f t="shared" si="534"/>
        <v>193102.800969148</v>
      </c>
      <c r="T1734" s="36">
        <f t="shared" si="535"/>
        <v>5281.1990308520035</v>
      </c>
      <c r="U1734" s="36">
        <f t="shared" si="536"/>
        <v>11536.547292481904</v>
      </c>
      <c r="V1734" s="36">
        <f t="shared" si="537"/>
        <v>6255.3482616290858</v>
      </c>
      <c r="W1734" s="37">
        <f t="shared" si="538"/>
        <v>5281.1990308528184</v>
      </c>
      <c r="X1734" s="36">
        <f t="shared" si="539"/>
        <v>5281.1990308520035</v>
      </c>
      <c r="Y1734" s="276">
        <f t="shared" si="527"/>
        <v>5281.1990308528184</v>
      </c>
      <c r="Z1734" s="36">
        <f t="shared" si="540"/>
        <v>11536.547292481904</v>
      </c>
      <c r="AA1734" s="36">
        <f t="shared" si="541"/>
        <v>6255.3482616290858</v>
      </c>
      <c r="AB1734" s="38">
        <f t="shared" si="528"/>
        <v>8.149072527885437E-10</v>
      </c>
      <c r="AC1734" s="17"/>
      <c r="AD1734" s="17">
        <f t="shared" si="542"/>
        <v>14</v>
      </c>
      <c r="AH1734" s="103"/>
      <c r="AI1734" s="533"/>
    </row>
    <row r="1735" spans="1:35">
      <c r="A1735" s="533"/>
      <c r="C1735" s="67" t="str">
        <f>'Terminated loans'!F925</f>
        <v>E</v>
      </c>
      <c r="D1735" s="19">
        <f>'Terminated loans'!H925</f>
        <v>143992934</v>
      </c>
      <c r="E1735" s="19">
        <f>'Terminated loans'!I925</f>
        <v>98</v>
      </c>
      <c r="F1735" s="19" t="str">
        <f>'Terminated loans'!J925</f>
        <v xml:space="preserve">SANASSY A D                    </v>
      </c>
      <c r="G1735" s="547" t="str">
        <f t="shared" si="544"/>
        <v>C2</v>
      </c>
      <c r="H1735" s="21">
        <f>'Terminated loans'!L925</f>
        <v>40686</v>
      </c>
      <c r="I1735" s="21">
        <f>IF(B1735="VELS",'Terminated loans'!M925,'Terminated loans'!B925)</f>
        <v>41060</v>
      </c>
      <c r="J1735" s="34">
        <f t="shared" si="532"/>
        <v>12</v>
      </c>
      <c r="K1735" s="34">
        <f t="shared" si="529"/>
        <v>114</v>
      </c>
      <c r="L1735" s="34">
        <f t="shared" si="530"/>
        <v>12</v>
      </c>
      <c r="M1735" s="34">
        <f t="shared" si="531"/>
        <v>12</v>
      </c>
      <c r="N1735" s="52">
        <f t="shared" si="543"/>
        <v>12</v>
      </c>
      <c r="O1735" s="318">
        <f>+'Terminated loans'!S925</f>
        <v>629391</v>
      </c>
      <c r="P1735" s="26">
        <f>+'Terminated loans'!T925</f>
        <v>0.05</v>
      </c>
      <c r="Q1735" s="536">
        <f t="shared" si="545"/>
        <v>9.9000000000000005E-2</v>
      </c>
      <c r="R1735" s="222">
        <f t="shared" si="533"/>
        <v>53880.578570325109</v>
      </c>
      <c r="S1735" s="36">
        <f t="shared" si="534"/>
        <v>613189.43592079962</v>
      </c>
      <c r="T1735" s="36">
        <f t="shared" si="535"/>
        <v>16201.564079200383</v>
      </c>
      <c r="U1735" s="36">
        <f t="shared" si="536"/>
        <v>33377.506923111156</v>
      </c>
      <c r="V1735" s="36">
        <f t="shared" si="537"/>
        <v>17175.942843901459</v>
      </c>
      <c r="W1735" s="37">
        <f t="shared" si="538"/>
        <v>16201.564079209697</v>
      </c>
      <c r="X1735" s="36">
        <f t="shared" si="539"/>
        <v>16201.564079200383</v>
      </c>
      <c r="Y1735" s="276">
        <f t="shared" si="527"/>
        <v>16201.564079209697</v>
      </c>
      <c r="Z1735" s="36">
        <f t="shared" si="540"/>
        <v>33377.506923111156</v>
      </c>
      <c r="AA1735" s="36">
        <f t="shared" si="541"/>
        <v>17175.942843901459</v>
      </c>
      <c r="AB1735" s="38">
        <f t="shared" si="528"/>
        <v>9.3132257461547852E-9</v>
      </c>
      <c r="AC1735" s="17"/>
      <c r="AD1735" s="17">
        <f t="shared" si="542"/>
        <v>12</v>
      </c>
      <c r="AH1735" s="103"/>
      <c r="AI1735" s="533"/>
    </row>
    <row r="1736" spans="1:35">
      <c r="A1736" s="533"/>
      <c r="C1736" s="67" t="str">
        <f>'Terminated loans'!F926</f>
        <v>E</v>
      </c>
      <c r="D1736" s="19">
        <f>'Terminated loans'!H926</f>
        <v>143994694</v>
      </c>
      <c r="E1736" s="19">
        <f>'Terminated loans'!I926</f>
        <v>98</v>
      </c>
      <c r="F1736" s="19" t="str">
        <f>'Terminated loans'!J926</f>
        <v xml:space="preserve">KASSEEAN Y                     </v>
      </c>
      <c r="G1736" s="547" t="str">
        <f t="shared" si="544"/>
        <v>C2</v>
      </c>
      <c r="H1736" s="21">
        <f>'Terminated loans'!L926</f>
        <v>40683</v>
      </c>
      <c r="I1736" s="21">
        <f>IF(B1736="VELS",'Terminated loans'!M926,'Terminated loans'!B926)</f>
        <v>41060</v>
      </c>
      <c r="J1736" s="34">
        <f t="shared" si="532"/>
        <v>12</v>
      </c>
      <c r="K1736" s="34">
        <f t="shared" si="529"/>
        <v>114</v>
      </c>
      <c r="L1736" s="34">
        <f t="shared" si="530"/>
        <v>12</v>
      </c>
      <c r="M1736" s="34">
        <f t="shared" si="531"/>
        <v>12</v>
      </c>
      <c r="N1736" s="52">
        <f t="shared" si="543"/>
        <v>12</v>
      </c>
      <c r="O1736" s="318">
        <f>+'Terminated loans'!S926</f>
        <v>201856</v>
      </c>
      <c r="P1736" s="26">
        <f>+'Terminated loans'!T926</f>
        <v>0.05</v>
      </c>
      <c r="Q1736" s="536">
        <f t="shared" si="545"/>
        <v>9.9000000000000005E-2</v>
      </c>
      <c r="R1736" s="222">
        <f t="shared" si="533"/>
        <v>17280.383843892821</v>
      </c>
      <c r="S1736" s="36">
        <f t="shared" si="534"/>
        <v>196659.89309861269</v>
      </c>
      <c r="T1736" s="36">
        <f t="shared" si="535"/>
        <v>5196.1069013873057</v>
      </c>
      <c r="U1736" s="36">
        <f t="shared" si="536"/>
        <v>10704.71302810419</v>
      </c>
      <c r="V1736" s="36">
        <f t="shared" si="537"/>
        <v>5508.6061267138866</v>
      </c>
      <c r="W1736" s="37">
        <f t="shared" si="538"/>
        <v>5196.1069013903034</v>
      </c>
      <c r="X1736" s="36">
        <f t="shared" si="539"/>
        <v>5196.1069013873057</v>
      </c>
      <c r="Y1736" s="276">
        <f t="shared" si="527"/>
        <v>5196.1069013903034</v>
      </c>
      <c r="Z1736" s="36">
        <f t="shared" si="540"/>
        <v>10704.71302810419</v>
      </c>
      <c r="AA1736" s="36">
        <f t="shared" si="541"/>
        <v>5508.6061267138866</v>
      </c>
      <c r="AB1736" s="38">
        <f t="shared" si="528"/>
        <v>2.9976945370435715E-9</v>
      </c>
      <c r="AC1736" s="17"/>
      <c r="AD1736" s="17">
        <f t="shared" si="542"/>
        <v>12</v>
      </c>
      <c r="AH1736" s="103"/>
      <c r="AI1736" s="533"/>
    </row>
    <row r="1737" spans="1:35">
      <c r="A1737" s="533"/>
      <c r="C1737" s="67" t="str">
        <f>'Terminated loans'!F927</f>
        <v>E</v>
      </c>
      <c r="D1737" s="19">
        <f>'Terminated loans'!H927</f>
        <v>143994589</v>
      </c>
      <c r="E1737" s="19">
        <f>'Terminated loans'!I927</f>
        <v>98</v>
      </c>
      <c r="F1737" s="19" t="str">
        <f>'Terminated loans'!J927</f>
        <v xml:space="preserve">TOULCANON J S                  </v>
      </c>
      <c r="G1737" s="547" t="str">
        <f t="shared" si="544"/>
        <v>C2</v>
      </c>
      <c r="H1737" s="21">
        <f>'Terminated loans'!L927</f>
        <v>40676</v>
      </c>
      <c r="I1737" s="21">
        <f>IF(B1737="VELS",'Terminated loans'!M927,'Terminated loans'!B927)</f>
        <v>41060</v>
      </c>
      <c r="J1737" s="34">
        <f t="shared" si="532"/>
        <v>13</v>
      </c>
      <c r="K1737" s="34">
        <f t="shared" si="529"/>
        <v>115</v>
      </c>
      <c r="L1737" s="34">
        <f t="shared" si="530"/>
        <v>13</v>
      </c>
      <c r="M1737" s="34">
        <f t="shared" si="531"/>
        <v>13</v>
      </c>
      <c r="N1737" s="52">
        <f t="shared" si="543"/>
        <v>13</v>
      </c>
      <c r="O1737" s="318">
        <f>+'Terminated loans'!S927</f>
        <v>225058</v>
      </c>
      <c r="P1737" s="26">
        <f>+'Terminated loans'!T927</f>
        <v>0.05</v>
      </c>
      <c r="Q1737" s="536">
        <f t="shared" si="545"/>
        <v>9.9000000000000005E-2</v>
      </c>
      <c r="R1737" s="222">
        <f t="shared" si="533"/>
        <v>17821.290534150976</v>
      </c>
      <c r="S1737" s="36">
        <f t="shared" si="534"/>
        <v>218831.62647676148</v>
      </c>
      <c r="T1737" s="36">
        <f t="shared" si="535"/>
        <v>6226.3735232385225</v>
      </c>
      <c r="U1737" s="36">
        <f t="shared" si="536"/>
        <v>12845.150467204105</v>
      </c>
      <c r="V1737" s="36">
        <f t="shared" si="537"/>
        <v>6618.7769439627009</v>
      </c>
      <c r="W1737" s="37">
        <f t="shared" si="538"/>
        <v>6226.3735232414037</v>
      </c>
      <c r="X1737" s="36">
        <f t="shared" si="539"/>
        <v>6226.3735232385225</v>
      </c>
      <c r="Y1737" s="276">
        <f t="shared" si="527"/>
        <v>6226.3735232414037</v>
      </c>
      <c r="Z1737" s="36">
        <f t="shared" si="540"/>
        <v>12845.150467204105</v>
      </c>
      <c r="AA1737" s="36">
        <f t="shared" si="541"/>
        <v>6618.7769439627009</v>
      </c>
      <c r="AB1737" s="38">
        <f t="shared" si="528"/>
        <v>2.8812792152166367E-9</v>
      </c>
      <c r="AC1737" s="17"/>
      <c r="AD1737" s="17">
        <f t="shared" si="542"/>
        <v>13</v>
      </c>
      <c r="AH1737" s="103"/>
      <c r="AI1737" s="533"/>
    </row>
    <row r="1738" spans="1:35">
      <c r="A1738" s="533"/>
      <c r="C1738" s="67" t="str">
        <f>'Terminated loans'!F928</f>
        <v>E</v>
      </c>
      <c r="D1738" s="19">
        <f>'Terminated loans'!H928</f>
        <v>143994708</v>
      </c>
      <c r="E1738" s="19">
        <f>'Terminated loans'!I928</f>
        <v>98</v>
      </c>
      <c r="F1738" s="19" t="str">
        <f>'Terminated loans'!J928</f>
        <v xml:space="preserve">CHEUNG-CHIN M (MUACC35379      </v>
      </c>
      <c r="G1738" s="547" t="str">
        <f t="shared" si="544"/>
        <v>C2</v>
      </c>
      <c r="H1738" s="21">
        <f>'Terminated loans'!L928</f>
        <v>40742</v>
      </c>
      <c r="I1738" s="21">
        <f>IF(B1738="VELS",'Terminated loans'!M928,'Terminated loans'!B928)</f>
        <v>41060</v>
      </c>
      <c r="J1738" s="34">
        <f t="shared" si="532"/>
        <v>10</v>
      </c>
      <c r="K1738" s="34">
        <f t="shared" si="529"/>
        <v>113</v>
      </c>
      <c r="L1738" s="34">
        <f t="shared" si="530"/>
        <v>10</v>
      </c>
      <c r="M1738" s="34">
        <f t="shared" si="531"/>
        <v>10</v>
      </c>
      <c r="N1738" s="52">
        <f t="shared" si="543"/>
        <v>10</v>
      </c>
      <c r="O1738" s="318">
        <f>+'Terminated loans'!S928</f>
        <v>55244</v>
      </c>
      <c r="P1738" s="26">
        <f>+'Terminated loans'!T928</f>
        <v>0.05</v>
      </c>
      <c r="Q1738" s="536">
        <f t="shared" si="545"/>
        <v>9.9000000000000005E-2</v>
      </c>
      <c r="R1738" s="222">
        <f t="shared" si="533"/>
        <v>5651.7904216787838</v>
      </c>
      <c r="S1738" s="36">
        <f t="shared" si="534"/>
        <v>54035.815063403104</v>
      </c>
      <c r="T1738" s="36">
        <f t="shared" si="535"/>
        <v>1208.1849365968956</v>
      </c>
      <c r="U1738" s="36">
        <f t="shared" si="536"/>
        <v>2482.0891533855174</v>
      </c>
      <c r="V1738" s="36">
        <f t="shared" si="537"/>
        <v>1273.9042167878433</v>
      </c>
      <c r="W1738" s="37">
        <f t="shared" si="538"/>
        <v>1208.1849365976741</v>
      </c>
      <c r="X1738" s="36">
        <f t="shared" si="539"/>
        <v>1208.1849365968956</v>
      </c>
      <c r="Y1738" s="276">
        <f t="shared" si="527"/>
        <v>1208.1849365976741</v>
      </c>
      <c r="Z1738" s="36">
        <f t="shared" si="540"/>
        <v>2482.0891533855174</v>
      </c>
      <c r="AA1738" s="36">
        <f t="shared" si="541"/>
        <v>1273.9042167878433</v>
      </c>
      <c r="AB1738" s="38">
        <f t="shared" si="528"/>
        <v>7.7852746471762657E-10</v>
      </c>
      <c r="AC1738" s="17"/>
      <c r="AD1738" s="17">
        <f t="shared" si="542"/>
        <v>10</v>
      </c>
      <c r="AH1738" s="103"/>
      <c r="AI1738" s="533"/>
    </row>
    <row r="1739" spans="1:35">
      <c r="A1739" s="533"/>
      <c r="C1739" s="67" t="str">
        <f>'Terminated loans'!F929</f>
        <v>E</v>
      </c>
      <c r="D1739" s="19">
        <f>'Terminated loans'!H929</f>
        <v>143994937</v>
      </c>
      <c r="E1739" s="19">
        <f>'Terminated loans'!I929</f>
        <v>98</v>
      </c>
      <c r="F1739" s="19" t="str">
        <f>'Terminated loans'!J929</f>
        <v xml:space="preserve">FARO M (MUACC35437)            </v>
      </c>
      <c r="G1739" s="547" t="str">
        <f t="shared" si="544"/>
        <v>C2</v>
      </c>
      <c r="H1739" s="21">
        <f>'Terminated loans'!L929</f>
        <v>40742</v>
      </c>
      <c r="I1739" s="21">
        <f>IF(B1739="VELS",'Terminated loans'!M929,'Terminated loans'!B929)</f>
        <v>41060</v>
      </c>
      <c r="J1739" s="34">
        <f t="shared" si="532"/>
        <v>10</v>
      </c>
      <c r="K1739" s="34">
        <f t="shared" si="529"/>
        <v>113</v>
      </c>
      <c r="L1739" s="34">
        <f t="shared" si="530"/>
        <v>10</v>
      </c>
      <c r="M1739" s="34">
        <f t="shared" si="531"/>
        <v>10</v>
      </c>
      <c r="N1739" s="52">
        <f t="shared" si="543"/>
        <v>10</v>
      </c>
      <c r="O1739" s="318">
        <f>+'Terminated loans'!S929</f>
        <v>231090</v>
      </c>
      <c r="P1739" s="26">
        <f>+'Terminated loans'!T929</f>
        <v>0.05</v>
      </c>
      <c r="Q1739" s="536">
        <f t="shared" si="545"/>
        <v>9.9000000000000005E-2</v>
      </c>
      <c r="R1739" s="222">
        <f t="shared" si="533"/>
        <v>23641.884160193869</v>
      </c>
      <c r="S1739" s="36">
        <f t="shared" si="534"/>
        <v>226036.06731956094</v>
      </c>
      <c r="T1739" s="36">
        <f t="shared" si="535"/>
        <v>5053.9326804390585</v>
      </c>
      <c r="U1739" s="36">
        <f t="shared" si="536"/>
        <v>10382.774282381055</v>
      </c>
      <c r="V1739" s="36">
        <f t="shared" si="537"/>
        <v>5328.8416019387078</v>
      </c>
      <c r="W1739" s="37">
        <f t="shared" si="538"/>
        <v>5053.9326804423472</v>
      </c>
      <c r="X1739" s="36">
        <f t="shared" si="539"/>
        <v>5053.9326804390585</v>
      </c>
      <c r="Y1739" s="276">
        <f t="shared" si="527"/>
        <v>5053.9326804423472</v>
      </c>
      <c r="Z1739" s="36">
        <f t="shared" si="540"/>
        <v>10382.774282381055</v>
      </c>
      <c r="AA1739" s="36">
        <f t="shared" si="541"/>
        <v>5328.8416019387078</v>
      </c>
      <c r="AB1739" s="38">
        <f t="shared" si="528"/>
        <v>3.2887328416109085E-9</v>
      </c>
      <c r="AC1739" s="17"/>
      <c r="AD1739" s="17">
        <f t="shared" si="542"/>
        <v>10</v>
      </c>
      <c r="AH1739" s="103"/>
      <c r="AI1739" s="533"/>
    </row>
    <row r="1740" spans="1:35">
      <c r="A1740" s="533"/>
      <c r="C1740" s="67" t="str">
        <f>'Terminated loans'!F930</f>
        <v>E</v>
      </c>
      <c r="D1740" s="19">
        <f>'Terminated loans'!H930</f>
        <v>143994767</v>
      </c>
      <c r="E1740" s="19">
        <f>'Terminated loans'!I930</f>
        <v>98</v>
      </c>
      <c r="F1740" s="19" t="str">
        <f>'Terminated loans'!J930</f>
        <v xml:space="preserve">PIANG NEE N C                  </v>
      </c>
      <c r="G1740" s="547" t="str">
        <f t="shared" si="544"/>
        <v>C2</v>
      </c>
      <c r="H1740" s="21">
        <f>'Terminated loans'!L930</f>
        <v>40710</v>
      </c>
      <c r="I1740" s="21">
        <f>IF(B1740="VELS",'Terminated loans'!M930,'Terminated loans'!B930)</f>
        <v>41060</v>
      </c>
      <c r="J1740" s="34">
        <f t="shared" si="532"/>
        <v>12</v>
      </c>
      <c r="K1740" s="34">
        <f t="shared" si="529"/>
        <v>114</v>
      </c>
      <c r="L1740" s="34">
        <f t="shared" si="530"/>
        <v>12</v>
      </c>
      <c r="M1740" s="34">
        <f t="shared" si="531"/>
        <v>12</v>
      </c>
      <c r="N1740" s="52">
        <f t="shared" si="543"/>
        <v>12</v>
      </c>
      <c r="O1740" s="318">
        <f>+'Terminated loans'!S930</f>
        <v>219678</v>
      </c>
      <c r="P1740" s="26">
        <f>+'Terminated loans'!T930</f>
        <v>0.05</v>
      </c>
      <c r="Q1740" s="536">
        <f t="shared" si="545"/>
        <v>9.9000000000000005E-2</v>
      </c>
      <c r="R1740" s="222">
        <f t="shared" si="533"/>
        <v>18806.08038432688</v>
      </c>
      <c r="S1740" s="36">
        <f t="shared" si="534"/>
        <v>214023.12537708579</v>
      </c>
      <c r="T1740" s="36">
        <f t="shared" si="535"/>
        <v>5654.8746229142125</v>
      </c>
      <c r="U1740" s="36">
        <f t="shared" si="536"/>
        <v>11649.839234840038</v>
      </c>
      <c r="V1740" s="36">
        <f t="shared" si="537"/>
        <v>5994.9646119225945</v>
      </c>
      <c r="W1740" s="37">
        <f t="shared" si="538"/>
        <v>5654.874622917443</v>
      </c>
      <c r="X1740" s="36">
        <f t="shared" si="539"/>
        <v>5654.8746229142125</v>
      </c>
      <c r="Y1740" s="276">
        <f t="shared" si="527"/>
        <v>5654.874622917443</v>
      </c>
      <c r="Z1740" s="36">
        <f t="shared" si="540"/>
        <v>11649.839234840038</v>
      </c>
      <c r="AA1740" s="36">
        <f t="shared" si="541"/>
        <v>5994.9646119225945</v>
      </c>
      <c r="AB1740" s="38">
        <f t="shared" si="528"/>
        <v>3.2305251806974411E-9</v>
      </c>
      <c r="AC1740" s="17"/>
      <c r="AD1740" s="17">
        <f t="shared" si="542"/>
        <v>12</v>
      </c>
      <c r="AH1740" s="103"/>
      <c r="AI1740" s="533"/>
    </row>
    <row r="1741" spans="1:35">
      <c r="A1741" s="533"/>
      <c r="C1741" s="67" t="str">
        <f>'Terminated loans'!F931</f>
        <v>E</v>
      </c>
      <c r="D1741" s="19">
        <f>'Terminated loans'!H931</f>
        <v>143994317</v>
      </c>
      <c r="E1741" s="19">
        <f>'Terminated loans'!I931</f>
        <v>98</v>
      </c>
      <c r="F1741" s="19" t="str">
        <f>'Terminated loans'!J931</f>
        <v xml:space="preserve">ANTOINETTE M J                 </v>
      </c>
      <c r="G1741" s="547" t="str">
        <f t="shared" si="544"/>
        <v>C2</v>
      </c>
      <c r="H1741" s="21">
        <f>'Terminated loans'!L931</f>
        <v>40697</v>
      </c>
      <c r="I1741" s="21">
        <f>IF(B1741="VELS",'Terminated loans'!M931,'Terminated loans'!B931)</f>
        <v>41060</v>
      </c>
      <c r="J1741" s="34">
        <f t="shared" si="532"/>
        <v>12</v>
      </c>
      <c r="K1741" s="34">
        <f t="shared" si="529"/>
        <v>114</v>
      </c>
      <c r="L1741" s="34">
        <f t="shared" si="530"/>
        <v>12</v>
      </c>
      <c r="M1741" s="34">
        <f t="shared" si="531"/>
        <v>12</v>
      </c>
      <c r="N1741" s="52">
        <f t="shared" si="543"/>
        <v>12</v>
      </c>
      <c r="O1741" s="318">
        <f>+'Terminated loans'!S931</f>
        <v>60116</v>
      </c>
      <c r="P1741" s="26">
        <f>+'Terminated loans'!T931</f>
        <v>0.05</v>
      </c>
      <c r="Q1741" s="536">
        <f t="shared" si="545"/>
        <v>9.9000000000000005E-2</v>
      </c>
      <c r="R1741" s="222">
        <f t="shared" si="533"/>
        <v>5146.37937519549</v>
      </c>
      <c r="S1741" s="36">
        <f t="shared" si="534"/>
        <v>58568.514849775085</v>
      </c>
      <c r="T1741" s="36">
        <f t="shared" si="535"/>
        <v>1547.4851502249148</v>
      </c>
      <c r="U1741" s="36">
        <f t="shared" si="536"/>
        <v>3188.0376525716929</v>
      </c>
      <c r="V1741" s="36">
        <f t="shared" si="537"/>
        <v>1640.5525023458831</v>
      </c>
      <c r="W1741" s="37">
        <f t="shared" si="538"/>
        <v>1547.4851502258098</v>
      </c>
      <c r="X1741" s="36">
        <f t="shared" si="539"/>
        <v>1547.4851502249148</v>
      </c>
      <c r="Y1741" s="276">
        <f t="shared" si="527"/>
        <v>1547.4851502258098</v>
      </c>
      <c r="Z1741" s="36">
        <f t="shared" si="540"/>
        <v>3188.0376525716929</v>
      </c>
      <c r="AA1741" s="36">
        <f t="shared" si="541"/>
        <v>1640.5525023458831</v>
      </c>
      <c r="AB1741" s="38">
        <f t="shared" si="528"/>
        <v>8.9494278654456139E-10</v>
      </c>
      <c r="AC1741" s="17"/>
      <c r="AD1741" s="17">
        <f t="shared" si="542"/>
        <v>12</v>
      </c>
      <c r="AH1741" s="103"/>
      <c r="AI1741" s="533"/>
    </row>
    <row r="1742" spans="1:35">
      <c r="A1742" s="533"/>
      <c r="C1742" s="67" t="str">
        <f>'Terminated loans'!F932</f>
        <v>E</v>
      </c>
      <c r="D1742" s="19">
        <f>'Terminated loans'!H932</f>
        <v>143125874</v>
      </c>
      <c r="E1742" s="19">
        <f>'Terminated loans'!I932</f>
        <v>99</v>
      </c>
      <c r="F1742" s="19" t="str">
        <f>'Terminated loans'!J932</f>
        <v xml:space="preserve">MOMPLE J R D(SL 2517)          </v>
      </c>
      <c r="G1742" s="547" t="str">
        <f t="shared" si="544"/>
        <v>C1</v>
      </c>
      <c r="H1742" s="21">
        <f>'Terminated loans'!L932</f>
        <v>40749</v>
      </c>
      <c r="I1742" s="21">
        <f>IF(B1742="VELS",'Terminated loans'!M932,'Terminated loans'!B932)</f>
        <v>41060</v>
      </c>
      <c r="J1742" s="34">
        <f t="shared" si="532"/>
        <v>10</v>
      </c>
      <c r="K1742" s="34">
        <f t="shared" si="529"/>
        <v>112</v>
      </c>
      <c r="L1742" s="34">
        <f t="shared" si="530"/>
        <v>10</v>
      </c>
      <c r="M1742" s="34">
        <f t="shared" si="531"/>
        <v>10</v>
      </c>
      <c r="N1742" s="52">
        <f t="shared" si="543"/>
        <v>10</v>
      </c>
      <c r="O1742" s="318">
        <f>+'Terminated loans'!S932</f>
        <v>1754880</v>
      </c>
      <c r="P1742" s="26">
        <f>+'Terminated loans'!T932</f>
        <v>0.03</v>
      </c>
      <c r="Q1742" s="536">
        <f t="shared" si="545"/>
        <v>8.1500000000000003E-2</v>
      </c>
      <c r="R1742" s="222">
        <f t="shared" si="533"/>
        <v>177909.9972132245</v>
      </c>
      <c r="S1742" s="36">
        <f t="shared" si="534"/>
        <v>1714409.4794046138</v>
      </c>
      <c r="T1742" s="36">
        <f t="shared" si="535"/>
        <v>40470.520595386159</v>
      </c>
      <c r="U1742" s="36">
        <f t="shared" si="536"/>
        <v>64690.492727658711</v>
      </c>
      <c r="V1742" s="36">
        <f t="shared" si="537"/>
        <v>24219.972132244846</v>
      </c>
      <c r="W1742" s="37">
        <f t="shared" si="538"/>
        <v>40470.520595413866</v>
      </c>
      <c r="X1742" s="36">
        <f t="shared" si="539"/>
        <v>40470.520595386159</v>
      </c>
      <c r="Y1742" s="276">
        <f t="shared" si="527"/>
        <v>40470.520595413866</v>
      </c>
      <c r="Z1742" s="36">
        <f t="shared" si="540"/>
        <v>64690.492727658711</v>
      </c>
      <c r="AA1742" s="36">
        <f t="shared" si="541"/>
        <v>24219.972132244846</v>
      </c>
      <c r="AB1742" s="38">
        <f t="shared" si="528"/>
        <v>2.7706846594810486E-8</v>
      </c>
      <c r="AC1742" s="17"/>
      <c r="AD1742" s="17">
        <f t="shared" si="542"/>
        <v>10</v>
      </c>
      <c r="AH1742" s="103"/>
      <c r="AI1742" s="533"/>
    </row>
    <row r="1743" spans="1:35">
      <c r="A1743" s="533"/>
      <c r="C1743" s="67" t="str">
        <f>'Terminated loans'!F933</f>
        <v>E</v>
      </c>
      <c r="D1743" s="19">
        <f>'Terminated loans'!H933</f>
        <v>143996212</v>
      </c>
      <c r="E1743" s="19">
        <f>'Terminated loans'!I933</f>
        <v>98</v>
      </c>
      <c r="F1743" s="19" t="str">
        <f>'Terminated loans'!J933</f>
        <v xml:space="preserve">EMRITH N                       </v>
      </c>
      <c r="G1743" s="547" t="str">
        <f t="shared" si="544"/>
        <v>C2</v>
      </c>
      <c r="H1743" s="21">
        <f>'Terminated loans'!L933</f>
        <v>40815</v>
      </c>
      <c r="I1743" s="21">
        <f>IF(B1743="VELS",'Terminated loans'!M933,'Terminated loans'!B933)</f>
        <v>41060</v>
      </c>
      <c r="J1743" s="34">
        <f t="shared" si="532"/>
        <v>8</v>
      </c>
      <c r="K1743" s="34">
        <f t="shared" si="529"/>
        <v>110</v>
      </c>
      <c r="L1743" s="34">
        <f t="shared" si="530"/>
        <v>8</v>
      </c>
      <c r="M1743" s="34">
        <f t="shared" si="531"/>
        <v>8</v>
      </c>
      <c r="N1743" s="52">
        <f t="shared" si="543"/>
        <v>8</v>
      </c>
      <c r="O1743" s="318">
        <f>+'Terminated loans'!S933</f>
        <v>210458</v>
      </c>
      <c r="P1743" s="26">
        <f>+'Terminated loans'!T933</f>
        <v>0.05</v>
      </c>
      <c r="Q1743" s="536">
        <f t="shared" si="545"/>
        <v>9.9000000000000005E-2</v>
      </c>
      <c r="R1743" s="222">
        <f t="shared" si="533"/>
        <v>26802.903707332316</v>
      </c>
      <c r="S1743" s="36">
        <f t="shared" si="534"/>
        <v>206676.81000046077</v>
      </c>
      <c r="T1743" s="36">
        <f t="shared" si="535"/>
        <v>3781.1899995392305</v>
      </c>
      <c r="U1743" s="36">
        <f t="shared" si="536"/>
        <v>7746.419658200728</v>
      </c>
      <c r="V1743" s="36">
        <f t="shared" si="537"/>
        <v>3965.229658658558</v>
      </c>
      <c r="W1743" s="37">
        <f t="shared" si="538"/>
        <v>3781.18999954217</v>
      </c>
      <c r="X1743" s="36">
        <f t="shared" si="539"/>
        <v>3781.1899995392305</v>
      </c>
      <c r="Y1743" s="276">
        <f t="shared" si="527"/>
        <v>3781.18999954217</v>
      </c>
      <c r="Z1743" s="36">
        <f t="shared" si="540"/>
        <v>7746.419658200728</v>
      </c>
      <c r="AA1743" s="36">
        <f t="shared" si="541"/>
        <v>3965.229658658558</v>
      </c>
      <c r="AB1743" s="38">
        <f t="shared" si="528"/>
        <v>2.9394868761301041E-9</v>
      </c>
      <c r="AC1743" s="17"/>
      <c r="AD1743" s="17">
        <f t="shared" si="542"/>
        <v>8</v>
      </c>
      <c r="AH1743" s="103"/>
      <c r="AI1743" s="533"/>
    </row>
    <row r="1744" spans="1:35">
      <c r="A1744" s="533"/>
      <c r="C1744" s="67" t="str">
        <f>'Terminated loans'!F934</f>
        <v>E</v>
      </c>
      <c r="D1744" s="19">
        <f>'Terminated loans'!H934</f>
        <v>143995844</v>
      </c>
      <c r="E1744" s="19">
        <f>'Terminated loans'!I934</f>
        <v>98</v>
      </c>
      <c r="F1744" s="19" t="str">
        <f>'Terminated loans'!J934</f>
        <v xml:space="preserve">KHAYALLEE B                    </v>
      </c>
      <c r="G1744" s="547" t="str">
        <f t="shared" si="544"/>
        <v>C2</v>
      </c>
      <c r="H1744" s="21">
        <f>'Terminated loans'!L934</f>
        <v>40808</v>
      </c>
      <c r="I1744" s="21">
        <f>IF(B1744="VELS",'Terminated loans'!M934,'Terminated loans'!B934)</f>
        <v>41060</v>
      </c>
      <c r="J1744" s="34">
        <f t="shared" si="532"/>
        <v>8</v>
      </c>
      <c r="K1744" s="34">
        <f t="shared" si="529"/>
        <v>110</v>
      </c>
      <c r="L1744" s="34">
        <f t="shared" si="530"/>
        <v>8</v>
      </c>
      <c r="M1744" s="34">
        <f t="shared" si="531"/>
        <v>8</v>
      </c>
      <c r="N1744" s="52">
        <f t="shared" si="543"/>
        <v>8</v>
      </c>
      <c r="O1744" s="318">
        <f>+'Terminated loans'!S934</f>
        <v>209742</v>
      </c>
      <c r="P1744" s="26">
        <f>+'Terminated loans'!T934</f>
        <v>0.05</v>
      </c>
      <c r="Q1744" s="536">
        <f t="shared" si="545"/>
        <v>9.9000000000000005E-2</v>
      </c>
      <c r="R1744" s="222">
        <f t="shared" si="533"/>
        <v>26711.717441880541</v>
      </c>
      <c r="S1744" s="36">
        <f t="shared" si="534"/>
        <v>205973.67400201774</v>
      </c>
      <c r="T1744" s="36">
        <f t="shared" si="535"/>
        <v>3768.3259979822615</v>
      </c>
      <c r="U1744" s="36">
        <f t="shared" si="536"/>
        <v>7720.0655330295558</v>
      </c>
      <c r="V1744" s="36">
        <f t="shared" si="537"/>
        <v>3951.7395350443257</v>
      </c>
      <c r="W1744" s="37">
        <f t="shared" si="538"/>
        <v>3768.3259979852301</v>
      </c>
      <c r="X1744" s="36">
        <f t="shared" si="539"/>
        <v>3768.3259979822615</v>
      </c>
      <c r="Y1744" s="276">
        <f t="shared" si="527"/>
        <v>3768.3259979852301</v>
      </c>
      <c r="Z1744" s="36">
        <f t="shared" si="540"/>
        <v>7720.0655330295558</v>
      </c>
      <c r="AA1744" s="36">
        <f t="shared" si="541"/>
        <v>3951.7395350443257</v>
      </c>
      <c r="AB1744" s="38">
        <f t="shared" si="528"/>
        <v>2.9685907065868378E-9</v>
      </c>
      <c r="AC1744" s="17"/>
      <c r="AD1744" s="17">
        <f t="shared" si="542"/>
        <v>8</v>
      </c>
      <c r="AH1744" s="103"/>
      <c r="AI1744" s="533"/>
    </row>
    <row r="1745" spans="1:35">
      <c r="A1745" s="533"/>
      <c r="C1745" s="67" t="str">
        <f>'Terminated loans'!F935</f>
        <v>E</v>
      </c>
      <c r="D1745" s="19">
        <f>'Terminated loans'!H935</f>
        <v>143994732</v>
      </c>
      <c r="E1745" s="19">
        <f>'Terminated loans'!I935</f>
        <v>98</v>
      </c>
      <c r="F1745" s="19" t="str">
        <f>'Terminated loans'!J935</f>
        <v xml:space="preserve">GRENADE S A S                  </v>
      </c>
      <c r="G1745" s="547" t="str">
        <f t="shared" si="544"/>
        <v>C2</v>
      </c>
      <c r="H1745" s="21">
        <f>'Terminated loans'!L935</f>
        <v>40808</v>
      </c>
      <c r="I1745" s="21">
        <f>IF(B1745="VELS",'Terminated loans'!M935,'Terminated loans'!B935)</f>
        <v>41060</v>
      </c>
      <c r="J1745" s="34">
        <f t="shared" si="532"/>
        <v>8</v>
      </c>
      <c r="K1745" s="34">
        <f t="shared" si="529"/>
        <v>110</v>
      </c>
      <c r="L1745" s="34">
        <f t="shared" si="530"/>
        <v>8</v>
      </c>
      <c r="M1745" s="34">
        <f t="shared" si="531"/>
        <v>8</v>
      </c>
      <c r="N1745" s="52">
        <f t="shared" si="543"/>
        <v>8</v>
      </c>
      <c r="O1745" s="318">
        <f>+'Terminated loans'!S935</f>
        <v>137452</v>
      </c>
      <c r="P1745" s="26">
        <f>+'Terminated loans'!T935</f>
        <v>0.05</v>
      </c>
      <c r="Q1745" s="536">
        <f t="shared" si="545"/>
        <v>9.9000000000000005E-2</v>
      </c>
      <c r="R1745" s="222">
        <f t="shared" si="533"/>
        <v>17505.21586435413</v>
      </c>
      <c r="S1745" s="36">
        <f t="shared" si="534"/>
        <v>134982.47103072031</v>
      </c>
      <c r="T1745" s="36">
        <f t="shared" si="535"/>
        <v>2469.5289692796941</v>
      </c>
      <c r="U1745" s="36">
        <f t="shared" si="536"/>
        <v>5059.2558841146529</v>
      </c>
      <c r="V1745" s="36">
        <f t="shared" si="537"/>
        <v>2589.7269148330379</v>
      </c>
      <c r="W1745" s="37">
        <f t="shared" si="538"/>
        <v>2469.528969281615</v>
      </c>
      <c r="X1745" s="36">
        <f t="shared" si="539"/>
        <v>2469.5289692796941</v>
      </c>
      <c r="Y1745" s="276">
        <f t="shared" si="527"/>
        <v>2469.528969281615</v>
      </c>
      <c r="Z1745" s="36">
        <f t="shared" si="540"/>
        <v>5059.2558841146529</v>
      </c>
      <c r="AA1745" s="36">
        <f t="shared" si="541"/>
        <v>2589.7269148330379</v>
      </c>
      <c r="AB1745" s="38">
        <f t="shared" si="528"/>
        <v>1.9208528101444244E-9</v>
      </c>
      <c r="AC1745" s="17"/>
      <c r="AD1745" s="17">
        <f t="shared" si="542"/>
        <v>8</v>
      </c>
      <c r="AH1745" s="103"/>
      <c r="AI1745" s="533"/>
    </row>
    <row r="1746" spans="1:35">
      <c r="A1746" s="533"/>
      <c r="C1746" s="67" t="str">
        <f>'Terminated loans'!F936</f>
        <v>E</v>
      </c>
      <c r="D1746" s="19">
        <f>'Terminated loans'!H936</f>
        <v>143995305</v>
      </c>
      <c r="E1746" s="19">
        <f>'Terminated loans'!I936</f>
        <v>98</v>
      </c>
      <c r="F1746" s="19" t="str">
        <f>'Terminated loans'!J936</f>
        <v xml:space="preserve">JOOTUN A                       </v>
      </c>
      <c r="G1746" s="547" t="str">
        <f t="shared" si="544"/>
        <v>C2</v>
      </c>
      <c r="H1746" s="21">
        <f>'Terminated loans'!L936</f>
        <v>40794</v>
      </c>
      <c r="I1746" s="21">
        <f>IF(B1746="VELS",'Terminated loans'!M936,'Terminated loans'!B936)</f>
        <v>41060</v>
      </c>
      <c r="J1746" s="34">
        <f t="shared" si="532"/>
        <v>9</v>
      </c>
      <c r="K1746" s="34">
        <f t="shared" si="529"/>
        <v>111</v>
      </c>
      <c r="L1746" s="34">
        <f t="shared" si="530"/>
        <v>9</v>
      </c>
      <c r="M1746" s="34">
        <f t="shared" si="531"/>
        <v>9</v>
      </c>
      <c r="N1746" s="52">
        <f t="shared" si="543"/>
        <v>9</v>
      </c>
      <c r="O1746" s="318">
        <f>+'Terminated loans'!S936</f>
        <v>93416</v>
      </c>
      <c r="P1746" s="26">
        <f>+'Terminated loans'!T936</f>
        <v>0.05</v>
      </c>
      <c r="Q1746" s="536">
        <f t="shared" si="545"/>
        <v>9.9000000000000005E-2</v>
      </c>
      <c r="R1746" s="222">
        <f t="shared" si="533"/>
        <v>10596.995109563315</v>
      </c>
      <c r="S1746" s="36">
        <f t="shared" si="534"/>
        <v>91554.945665585983</v>
      </c>
      <c r="T1746" s="36">
        <f t="shared" si="535"/>
        <v>1861.0543344140169</v>
      </c>
      <c r="U1746" s="36">
        <f t="shared" si="536"/>
        <v>3818.0103204852494</v>
      </c>
      <c r="V1746" s="36">
        <f t="shared" si="537"/>
        <v>1956.95598606985</v>
      </c>
      <c r="W1746" s="37">
        <f t="shared" si="538"/>
        <v>1861.0543344153994</v>
      </c>
      <c r="X1746" s="36">
        <f t="shared" si="539"/>
        <v>1861.0543344140169</v>
      </c>
      <c r="Y1746" s="276">
        <f t="shared" si="527"/>
        <v>1861.0543344153994</v>
      </c>
      <c r="Z1746" s="36">
        <f t="shared" si="540"/>
        <v>3818.0103204852494</v>
      </c>
      <c r="AA1746" s="36">
        <f t="shared" si="541"/>
        <v>1956.95598606985</v>
      </c>
      <c r="AB1746" s="38">
        <f t="shared" si="528"/>
        <v>1.3824319466948509E-9</v>
      </c>
      <c r="AC1746" s="17"/>
      <c r="AD1746" s="17">
        <f t="shared" si="542"/>
        <v>9</v>
      </c>
      <c r="AH1746" s="103"/>
      <c r="AI1746" s="533"/>
    </row>
    <row r="1747" spans="1:35">
      <c r="A1747" s="533"/>
      <c r="C1747" s="67" t="str">
        <f>'Terminated loans'!F937</f>
        <v>E</v>
      </c>
      <c r="D1747" s="19">
        <f>'Terminated loans'!H937</f>
        <v>143989674</v>
      </c>
      <c r="E1747" s="19">
        <f>'Terminated loans'!I937</f>
        <v>99</v>
      </c>
      <c r="F1747" s="19" t="str">
        <f>'Terminated loans'!J937</f>
        <v xml:space="preserve">DILMOHAMED S A (SL 2567)       </v>
      </c>
      <c r="G1747" s="547" t="str">
        <f t="shared" si="544"/>
        <v>C1</v>
      </c>
      <c r="H1747" s="21">
        <f>'Terminated loans'!L937</f>
        <v>40793</v>
      </c>
      <c r="I1747" s="21">
        <f>IF(B1747="VELS",'Terminated loans'!M937,'Terminated loans'!B937)</f>
        <v>41060</v>
      </c>
      <c r="J1747" s="34">
        <f t="shared" si="532"/>
        <v>9</v>
      </c>
      <c r="K1747" s="34">
        <f t="shared" si="529"/>
        <v>111</v>
      </c>
      <c r="L1747" s="34">
        <f t="shared" si="530"/>
        <v>9</v>
      </c>
      <c r="M1747" s="34">
        <f t="shared" si="531"/>
        <v>9</v>
      </c>
      <c r="N1747" s="52">
        <f t="shared" si="543"/>
        <v>9</v>
      </c>
      <c r="O1747" s="318">
        <f>+'Terminated loans'!S937</f>
        <v>7000030</v>
      </c>
      <c r="P1747" s="26">
        <f>+'Terminated loans'!T937</f>
        <v>0.03</v>
      </c>
      <c r="Q1747" s="536">
        <f t="shared" si="545"/>
        <v>8.1500000000000003E-2</v>
      </c>
      <c r="R1747" s="222">
        <f t="shared" si="533"/>
        <v>787535.74182847678</v>
      </c>
      <c r="S1747" s="36">
        <f t="shared" si="534"/>
        <v>6853004.92800574</v>
      </c>
      <c r="T1747" s="36">
        <f t="shared" si="535"/>
        <v>147025.07199425995</v>
      </c>
      <c r="U1747" s="36">
        <f t="shared" si="536"/>
        <v>234816.74845066853</v>
      </c>
      <c r="V1747" s="36">
        <f t="shared" si="537"/>
        <v>87791.67645629216</v>
      </c>
      <c r="W1747" s="37">
        <f t="shared" si="538"/>
        <v>147025.07199437637</v>
      </c>
      <c r="X1747" s="36">
        <f t="shared" si="539"/>
        <v>147025.07199425995</v>
      </c>
      <c r="Y1747" s="276">
        <f t="shared" si="527"/>
        <v>147025.07199437637</v>
      </c>
      <c r="Z1747" s="36">
        <f t="shared" si="540"/>
        <v>234816.74845066853</v>
      </c>
      <c r="AA1747" s="36">
        <f t="shared" si="541"/>
        <v>87791.67645629216</v>
      </c>
      <c r="AB1747" s="38">
        <f t="shared" si="528"/>
        <v>1.1641532182693481E-7</v>
      </c>
      <c r="AC1747" s="17"/>
      <c r="AD1747" s="17">
        <f t="shared" si="542"/>
        <v>9</v>
      </c>
      <c r="AH1747" s="103"/>
      <c r="AI1747" s="533"/>
    </row>
    <row r="1748" spans="1:35">
      <c r="A1748" s="533"/>
      <c r="C1748" s="67" t="str">
        <f>'Terminated loans'!F938</f>
        <v>E</v>
      </c>
      <c r="D1748" s="19">
        <f>'Terminated loans'!H938</f>
        <v>143996808</v>
      </c>
      <c r="E1748" s="19">
        <f>'Terminated loans'!I938</f>
        <v>98</v>
      </c>
      <c r="F1748" s="19" t="str">
        <f>'Terminated loans'!J938</f>
        <v xml:space="preserve">DILMOHAMED S A                 </v>
      </c>
      <c r="G1748" s="547" t="str">
        <f t="shared" si="544"/>
        <v>C2</v>
      </c>
      <c r="H1748" s="21">
        <f>'Terminated loans'!L938</f>
        <v>40907</v>
      </c>
      <c r="I1748" s="21">
        <f>IF(B1748="VELS",'Terminated loans'!M938,'Terminated loans'!B938)</f>
        <v>41060</v>
      </c>
      <c r="J1748" s="34">
        <f t="shared" si="532"/>
        <v>5</v>
      </c>
      <c r="K1748" s="34">
        <f t="shared" si="529"/>
        <v>107</v>
      </c>
      <c r="L1748" s="34">
        <f t="shared" si="530"/>
        <v>5</v>
      </c>
      <c r="M1748" s="34">
        <f t="shared" si="531"/>
        <v>5</v>
      </c>
      <c r="N1748" s="52">
        <f t="shared" si="543"/>
        <v>5</v>
      </c>
      <c r="O1748" s="318">
        <f>+'Terminated loans'!S938</f>
        <v>132325</v>
      </c>
      <c r="P1748" s="26">
        <f>+'Terminated loans'!T938</f>
        <v>0.05</v>
      </c>
      <c r="Q1748" s="536">
        <f t="shared" si="545"/>
        <v>9.9000000000000005E-2</v>
      </c>
      <c r="R1748" s="222">
        <f t="shared" si="533"/>
        <v>26796.729507618082</v>
      </c>
      <c r="S1748" s="36">
        <f t="shared" si="534"/>
        <v>130730.34924965464</v>
      </c>
      <c r="T1748" s="36">
        <f t="shared" si="535"/>
        <v>1594.6507503453613</v>
      </c>
      <c r="U1748" s="36">
        <f t="shared" si="536"/>
        <v>3253.2982884372905</v>
      </c>
      <c r="V1748" s="36">
        <f t="shared" si="537"/>
        <v>1658.6475380904158</v>
      </c>
      <c r="W1748" s="37">
        <f t="shared" si="538"/>
        <v>1594.6507503468747</v>
      </c>
      <c r="X1748" s="36">
        <f t="shared" si="539"/>
        <v>1594.6507503453613</v>
      </c>
      <c r="Y1748" s="276">
        <f t="shared" si="527"/>
        <v>1594.6507503468747</v>
      </c>
      <c r="Z1748" s="36">
        <f t="shared" si="540"/>
        <v>3253.2982884372905</v>
      </c>
      <c r="AA1748" s="36">
        <f t="shared" si="541"/>
        <v>1658.6475380904158</v>
      </c>
      <c r="AB1748" s="38">
        <f t="shared" si="528"/>
        <v>1.5133991837501526E-9</v>
      </c>
      <c r="AC1748" s="17"/>
      <c r="AD1748" s="17">
        <f t="shared" si="542"/>
        <v>5</v>
      </c>
      <c r="AH1748" s="103"/>
      <c r="AI1748" s="533"/>
    </row>
    <row r="1749" spans="1:35">
      <c r="A1749" s="533"/>
      <c r="C1749" s="67" t="str">
        <f>'Terminated loans'!F939</f>
        <v>E</v>
      </c>
      <c r="D1749" s="19">
        <f>'Terminated loans'!H939</f>
        <v>141993240</v>
      </c>
      <c r="E1749" s="19">
        <f>'Terminated loans'!I939</f>
        <v>98</v>
      </c>
      <c r="F1749" s="19" t="str">
        <f>'Terminated loans'!J939</f>
        <v xml:space="preserve">ROMEO M                        </v>
      </c>
      <c r="G1749" s="547" t="str">
        <f t="shared" si="544"/>
        <v>A2</v>
      </c>
      <c r="H1749" s="21">
        <f>'Terminated loans'!L939</f>
        <v>40246</v>
      </c>
      <c r="I1749" s="21">
        <f>IF(B1749="VELS",'Terminated loans'!M939,'Terminated loans'!B939)</f>
        <v>41090</v>
      </c>
      <c r="J1749" s="34">
        <f t="shared" si="532"/>
        <v>28</v>
      </c>
      <c r="K1749" s="34">
        <f t="shared" si="529"/>
        <v>129</v>
      </c>
      <c r="L1749" s="34">
        <f t="shared" si="530"/>
        <v>28</v>
      </c>
      <c r="M1749" s="34">
        <f t="shared" si="531"/>
        <v>28</v>
      </c>
      <c r="N1749" s="52">
        <f t="shared" si="543"/>
        <v>28</v>
      </c>
      <c r="O1749" s="318">
        <f>+'Terminated loans'!S939</f>
        <v>296327</v>
      </c>
      <c r="P1749" s="26">
        <f>+'Terminated loans'!T939</f>
        <v>0.05</v>
      </c>
      <c r="Q1749" s="536">
        <f t="shared" si="545"/>
        <v>0.104</v>
      </c>
      <c r="R1749" s="222">
        <f t="shared" si="533"/>
        <v>11234.464262907302</v>
      </c>
      <c r="S1749" s="36">
        <f t="shared" si="534"/>
        <v>278242.69607068598</v>
      </c>
      <c r="T1749" s="36">
        <f t="shared" si="535"/>
        <v>18084.303929314017</v>
      </c>
      <c r="U1749" s="36">
        <f t="shared" si="536"/>
        <v>36322.303290715558</v>
      </c>
      <c r="V1749" s="36">
        <f t="shared" si="537"/>
        <v>18237.999361404509</v>
      </c>
      <c r="W1749" s="37">
        <f t="shared" si="538"/>
        <v>18084.303929311049</v>
      </c>
      <c r="X1749" s="36">
        <f t="shared" si="539"/>
        <v>18084.303929314017</v>
      </c>
      <c r="Y1749" s="276">
        <f t="shared" si="527"/>
        <v>18084.303929311049</v>
      </c>
      <c r="Z1749" s="36">
        <f t="shared" si="540"/>
        <v>36322.303290715558</v>
      </c>
      <c r="AA1749" s="36">
        <f t="shared" si="541"/>
        <v>18237.999361404509</v>
      </c>
      <c r="AB1749" s="38">
        <f t="shared" si="528"/>
        <v>-2.9685907065868378E-9</v>
      </c>
      <c r="AC1749" s="17"/>
      <c r="AD1749" s="17">
        <f t="shared" si="542"/>
        <v>28</v>
      </c>
      <c r="AH1749" s="103"/>
      <c r="AI1749" s="533"/>
    </row>
    <row r="1750" spans="1:35">
      <c r="A1750" s="533"/>
      <c r="C1750" s="67" t="str">
        <f>'Terminated loans'!F940</f>
        <v>E</v>
      </c>
      <c r="D1750" s="19">
        <f>'Terminated loans'!H940</f>
        <v>143013189</v>
      </c>
      <c r="E1750" s="19">
        <f>'Terminated loans'!I940</f>
        <v>99</v>
      </c>
      <c r="F1750" s="19" t="str">
        <f>'Terminated loans'!J940</f>
        <v xml:space="preserve">ROMEO MRS M C/MR S L(RMC)      </v>
      </c>
      <c r="G1750" s="547" t="str">
        <f t="shared" si="544"/>
        <v>A1</v>
      </c>
      <c r="H1750" s="21">
        <f>'Terminated loans'!L940</f>
        <v>39359</v>
      </c>
      <c r="I1750" s="21">
        <f>IF(B1750="VELS",'Terminated loans'!M940,'Terminated loans'!B940)</f>
        <v>41090</v>
      </c>
      <c r="J1750" s="34">
        <f t="shared" si="532"/>
        <v>57</v>
      </c>
      <c r="K1750" s="34">
        <f t="shared" si="529"/>
        <v>158</v>
      </c>
      <c r="L1750" s="34">
        <f t="shared" si="530"/>
        <v>57</v>
      </c>
      <c r="M1750" s="34">
        <f t="shared" si="531"/>
        <v>57</v>
      </c>
      <c r="N1750" s="52">
        <f t="shared" si="543"/>
        <v>57</v>
      </c>
      <c r="O1750" s="318">
        <f>+'Terminated loans'!S940</f>
        <v>1291687</v>
      </c>
      <c r="P1750" s="26">
        <f>+'Terminated loans'!T940</f>
        <v>0.03</v>
      </c>
      <c r="Q1750" s="536">
        <f t="shared" si="545"/>
        <v>8.6499999999999994E-2</v>
      </c>
      <c r="R1750" s="222">
        <f t="shared" si="533"/>
        <v>24342.385050494508</v>
      </c>
      <c r="S1750" s="36">
        <f t="shared" si="534"/>
        <v>1134503.4415648475</v>
      </c>
      <c r="T1750" s="36">
        <f t="shared" si="535"/>
        <v>157183.55843515252</v>
      </c>
      <c r="U1750" s="36">
        <f t="shared" si="536"/>
        <v>253012.50631332747</v>
      </c>
      <c r="V1750" s="36">
        <f t="shared" si="537"/>
        <v>95828.947878186824</v>
      </c>
      <c r="W1750" s="37">
        <f t="shared" si="538"/>
        <v>157183.55843514064</v>
      </c>
      <c r="X1750" s="36">
        <f t="shared" si="539"/>
        <v>157183.55843515252</v>
      </c>
      <c r="Y1750" s="276">
        <f t="shared" si="527"/>
        <v>157183.55843514064</v>
      </c>
      <c r="Z1750" s="36">
        <f t="shared" si="540"/>
        <v>253012.50631332747</v>
      </c>
      <c r="AA1750" s="36">
        <f t="shared" si="541"/>
        <v>95828.947878186824</v>
      </c>
      <c r="AB1750" s="38">
        <f t="shared" si="528"/>
        <v>-1.1874362826347351E-8</v>
      </c>
      <c r="AC1750" s="17"/>
      <c r="AD1750" s="17">
        <f t="shared" si="542"/>
        <v>57</v>
      </c>
      <c r="AH1750" s="103"/>
      <c r="AI1750" s="533"/>
    </row>
    <row r="1751" spans="1:35">
      <c r="A1751" s="533"/>
      <c r="C1751" s="67" t="str">
        <f>'Terminated loans'!F941</f>
        <v>N</v>
      </c>
      <c r="D1751" s="19">
        <f>'Terminated loans'!H941</f>
        <v>143013286</v>
      </c>
      <c r="E1751" s="19">
        <f>'Terminated loans'!I941</f>
        <v>98</v>
      </c>
      <c r="F1751" s="19" t="str">
        <f>'Terminated loans'!J941</f>
        <v xml:space="preserve">PERALLY A/045734               </v>
      </c>
      <c r="G1751" s="547" t="str">
        <f t="shared" si="544"/>
        <v>A2</v>
      </c>
      <c r="H1751" s="21">
        <f>'Terminated loans'!L941</f>
        <v>39269</v>
      </c>
      <c r="I1751" s="21">
        <f>IF(B1751="VELS",'Terminated loans'!M941,'Terminated loans'!B941)</f>
        <v>41083</v>
      </c>
      <c r="J1751" s="34">
        <f t="shared" si="532"/>
        <v>60</v>
      </c>
      <c r="K1751" s="34">
        <f t="shared" si="529"/>
        <v>161</v>
      </c>
      <c r="L1751" s="34">
        <f t="shared" si="530"/>
        <v>60</v>
      </c>
      <c r="M1751" s="34">
        <f t="shared" si="531"/>
        <v>60</v>
      </c>
      <c r="N1751" s="52">
        <f t="shared" si="543"/>
        <v>60</v>
      </c>
      <c r="O1751" s="318">
        <f>+'Terminated loans'!S941</f>
        <v>295589</v>
      </c>
      <c r="P1751" s="26">
        <f>+'Terminated loans'!T941</f>
        <v>0.05</v>
      </c>
      <c r="Q1751" s="536">
        <f t="shared" si="545"/>
        <v>0.104</v>
      </c>
      <c r="R1751" s="222">
        <f t="shared" si="533"/>
        <v>5578.129081599548</v>
      </c>
      <c r="S1751" s="36">
        <f t="shared" si="534"/>
        <v>260120.60010639543</v>
      </c>
      <c r="T1751" s="36">
        <f t="shared" si="535"/>
        <v>35468.399893604568</v>
      </c>
      <c r="U1751" s="36">
        <f t="shared" si="536"/>
        <v>74567.144789574959</v>
      </c>
      <c r="V1751" s="36">
        <f t="shared" si="537"/>
        <v>39098.744895972894</v>
      </c>
      <c r="W1751" s="37">
        <f t="shared" si="538"/>
        <v>35468.399893602065</v>
      </c>
      <c r="X1751" s="36">
        <f t="shared" si="539"/>
        <v>35468.399893604568</v>
      </c>
      <c r="Y1751" s="276">
        <f t="shared" si="527"/>
        <v>35468.399893602065</v>
      </c>
      <c r="Z1751" s="36">
        <f t="shared" si="540"/>
        <v>74567.144789574959</v>
      </c>
      <c r="AA1751" s="36">
        <f t="shared" si="541"/>
        <v>39098.744895972894</v>
      </c>
      <c r="AB1751" s="38">
        <f t="shared" si="528"/>
        <v>-2.5029294192790985E-9</v>
      </c>
      <c r="AC1751" s="17"/>
      <c r="AD1751" s="17">
        <f t="shared" si="542"/>
        <v>60</v>
      </c>
      <c r="AH1751" s="103"/>
      <c r="AI1751" s="533"/>
    </row>
    <row r="1752" spans="1:35">
      <c r="A1752" s="533"/>
      <c r="C1752" s="67" t="str">
        <f>'Terminated loans'!F942</f>
        <v>E</v>
      </c>
      <c r="D1752" s="19">
        <f>'Terminated loans'!H942</f>
        <v>143014266</v>
      </c>
      <c r="E1752" s="19">
        <f>'Terminated loans'!I942</f>
        <v>98</v>
      </c>
      <c r="F1752" s="19" t="str">
        <f>'Terminated loans'!J942</f>
        <v xml:space="preserve">BONNAFAIRE G J L/054739        </v>
      </c>
      <c r="G1752" s="547" t="str">
        <f t="shared" si="544"/>
        <v>A2</v>
      </c>
      <c r="H1752" s="21">
        <f>'Terminated loans'!L942</f>
        <v>39513</v>
      </c>
      <c r="I1752" s="21">
        <f>IF(B1752="VELS",'Terminated loans'!M942,'Terminated loans'!B942)</f>
        <v>41090</v>
      </c>
      <c r="J1752" s="34">
        <f t="shared" si="532"/>
        <v>52</v>
      </c>
      <c r="K1752" s="34">
        <f t="shared" si="529"/>
        <v>153</v>
      </c>
      <c r="L1752" s="34">
        <f t="shared" si="530"/>
        <v>52</v>
      </c>
      <c r="M1752" s="34">
        <f t="shared" si="531"/>
        <v>52</v>
      </c>
      <c r="N1752" s="52">
        <f t="shared" si="543"/>
        <v>52</v>
      </c>
      <c r="O1752" s="318">
        <f>+'Terminated loans'!S942</f>
        <v>128127</v>
      </c>
      <c r="P1752" s="26">
        <f>+'Terminated loans'!T942</f>
        <v>0.05</v>
      </c>
      <c r="Q1752" s="536">
        <f t="shared" si="545"/>
        <v>0.104</v>
      </c>
      <c r="R1752" s="222">
        <f t="shared" si="533"/>
        <v>2745.6534265947062</v>
      </c>
      <c r="S1752" s="36">
        <f t="shared" si="534"/>
        <v>114543.9130432895</v>
      </c>
      <c r="T1752" s="36">
        <f t="shared" si="535"/>
        <v>13583.086956710496</v>
      </c>
      <c r="U1752" s="36">
        <f t="shared" si="536"/>
        <v>28230.065139634142</v>
      </c>
      <c r="V1752" s="36">
        <f t="shared" si="537"/>
        <v>14646.978182924722</v>
      </c>
      <c r="W1752" s="37">
        <f t="shared" si="538"/>
        <v>13583.08695670942</v>
      </c>
      <c r="X1752" s="36">
        <f t="shared" si="539"/>
        <v>13583.086956710496</v>
      </c>
      <c r="Y1752" s="276">
        <f t="shared" si="527"/>
        <v>13583.08695670942</v>
      </c>
      <c r="Z1752" s="36">
        <f t="shared" si="540"/>
        <v>28230.065139634142</v>
      </c>
      <c r="AA1752" s="36">
        <f t="shared" si="541"/>
        <v>14646.978182924722</v>
      </c>
      <c r="AB1752" s="38">
        <f t="shared" si="528"/>
        <v>-1.076841726899147E-9</v>
      </c>
      <c r="AC1752" s="17"/>
      <c r="AD1752" s="17">
        <f t="shared" si="542"/>
        <v>52</v>
      </c>
      <c r="AH1752" s="103"/>
      <c r="AI1752" s="533"/>
    </row>
    <row r="1753" spans="1:35">
      <c r="A1753" s="533"/>
      <c r="C1753" s="67" t="str">
        <f>'Terminated loans'!F943</f>
        <v>E</v>
      </c>
      <c r="D1753" s="19">
        <f>'Terminated loans'!H943</f>
        <v>143022943</v>
      </c>
      <c r="E1753" s="19">
        <f>'Terminated loans'!I943</f>
        <v>99</v>
      </c>
      <c r="F1753" s="19" t="str">
        <f>'Terminated loans'!J943</f>
        <v xml:space="preserve">NOORAH MR M N/MRS D (MN)       </v>
      </c>
      <c r="G1753" s="547" t="str">
        <f t="shared" si="544"/>
        <v>A1</v>
      </c>
      <c r="H1753" s="21">
        <f>'Terminated loans'!L943</f>
        <v>39458</v>
      </c>
      <c r="I1753" s="21">
        <f>IF(B1753="VELS",'Terminated loans'!M943,'Terminated loans'!B943)</f>
        <v>41090</v>
      </c>
      <c r="J1753" s="34">
        <f t="shared" si="532"/>
        <v>54</v>
      </c>
      <c r="K1753" s="34">
        <f t="shared" si="529"/>
        <v>155</v>
      </c>
      <c r="L1753" s="34">
        <f t="shared" si="530"/>
        <v>54</v>
      </c>
      <c r="M1753" s="34">
        <f t="shared" si="531"/>
        <v>54</v>
      </c>
      <c r="N1753" s="52">
        <f t="shared" si="543"/>
        <v>54</v>
      </c>
      <c r="O1753" s="318">
        <f>+'Terminated loans'!S943</f>
        <v>822395</v>
      </c>
      <c r="P1753" s="26">
        <f>+'Terminated loans'!T943</f>
        <v>0.03</v>
      </c>
      <c r="Q1753" s="536">
        <f t="shared" si="545"/>
        <v>8.6499999999999994E-2</v>
      </c>
      <c r="R1753" s="222">
        <f t="shared" si="533"/>
        <v>16299.653784933231</v>
      </c>
      <c r="S1753" s="36">
        <f t="shared" si="534"/>
        <v>726957.29548086552</v>
      </c>
      <c r="T1753" s="36">
        <f t="shared" si="535"/>
        <v>95437.704519134481</v>
      </c>
      <c r="U1753" s="36">
        <f t="shared" si="536"/>
        <v>153224.00890552101</v>
      </c>
      <c r="V1753" s="36">
        <f t="shared" si="537"/>
        <v>57786.304386394448</v>
      </c>
      <c r="W1753" s="37">
        <f t="shared" si="538"/>
        <v>95437.704519126564</v>
      </c>
      <c r="X1753" s="36">
        <f t="shared" si="539"/>
        <v>95437.704519134481</v>
      </c>
      <c r="Y1753" s="276">
        <f t="shared" ref="Y1753:Y1816" si="546">W1753</f>
        <v>95437.704519126564</v>
      </c>
      <c r="Z1753" s="36">
        <f t="shared" si="540"/>
        <v>153224.00890552101</v>
      </c>
      <c r="AA1753" s="36">
        <f t="shared" si="541"/>
        <v>57786.304386394448</v>
      </c>
      <c r="AB1753" s="38">
        <f t="shared" si="528"/>
        <v>-7.9162418842315674E-9</v>
      </c>
      <c r="AC1753" s="17"/>
      <c r="AD1753" s="17">
        <f t="shared" si="542"/>
        <v>54</v>
      </c>
      <c r="AH1753" s="103"/>
      <c r="AI1753" s="533"/>
    </row>
    <row r="1754" spans="1:35">
      <c r="A1754" s="533"/>
      <c r="C1754" s="67" t="str">
        <f>'Terminated loans'!F944</f>
        <v>E</v>
      </c>
      <c r="D1754" s="19">
        <f>'Terminated loans'!H944</f>
        <v>143024059</v>
      </c>
      <c r="E1754" s="19">
        <f>'Terminated loans'!I944</f>
        <v>99</v>
      </c>
      <c r="F1754" s="19" t="str">
        <f>'Terminated loans'!J944</f>
        <v xml:space="preserve">KHADAROO MRS R/MR A W          </v>
      </c>
      <c r="G1754" s="547" t="str">
        <f t="shared" si="544"/>
        <v>A1</v>
      </c>
      <c r="H1754" s="21">
        <f>'Terminated loans'!L944</f>
        <v>39533</v>
      </c>
      <c r="I1754" s="21">
        <f>IF(B1754="VELS",'Terminated loans'!M944,'Terminated loans'!B944)</f>
        <v>41090</v>
      </c>
      <c r="J1754" s="34">
        <f t="shared" si="532"/>
        <v>51</v>
      </c>
      <c r="K1754" s="34">
        <f t="shared" si="529"/>
        <v>152</v>
      </c>
      <c r="L1754" s="34">
        <f t="shared" si="530"/>
        <v>51</v>
      </c>
      <c r="M1754" s="34">
        <f t="shared" si="531"/>
        <v>51</v>
      </c>
      <c r="N1754" s="52">
        <f t="shared" si="543"/>
        <v>51</v>
      </c>
      <c r="O1754" s="318">
        <f>+'Terminated loans'!S944</f>
        <v>807630</v>
      </c>
      <c r="P1754" s="26">
        <f>+'Terminated loans'!T944</f>
        <v>0.03</v>
      </c>
      <c r="Q1754" s="536">
        <f t="shared" si="545"/>
        <v>8.6499999999999994E-2</v>
      </c>
      <c r="R1754" s="222">
        <f t="shared" si="533"/>
        <v>16886.626580599412</v>
      </c>
      <c r="S1754" s="36">
        <f t="shared" si="534"/>
        <v>718514.33766244398</v>
      </c>
      <c r="T1754" s="36">
        <f t="shared" si="535"/>
        <v>89115.662337556016</v>
      </c>
      <c r="U1754" s="36">
        <f t="shared" si="536"/>
        <v>142703.61794811802</v>
      </c>
      <c r="V1754" s="36">
        <f t="shared" si="537"/>
        <v>53587.955610570149</v>
      </c>
      <c r="W1754" s="37">
        <f t="shared" si="538"/>
        <v>89115.662337547867</v>
      </c>
      <c r="X1754" s="36">
        <f t="shared" si="539"/>
        <v>89115.662337556016</v>
      </c>
      <c r="Y1754" s="276">
        <f t="shared" si="546"/>
        <v>89115.662337547867</v>
      </c>
      <c r="Z1754" s="36">
        <f t="shared" si="540"/>
        <v>142703.61794811802</v>
      </c>
      <c r="AA1754" s="36">
        <f t="shared" si="541"/>
        <v>53587.955610570149</v>
      </c>
      <c r="AB1754" s="38">
        <f t="shared" si="528"/>
        <v>-8.149072527885437E-9</v>
      </c>
      <c r="AC1754" s="17"/>
      <c r="AD1754" s="17">
        <f t="shared" si="542"/>
        <v>51</v>
      </c>
      <c r="AH1754" s="103"/>
      <c r="AI1754" s="533"/>
    </row>
    <row r="1755" spans="1:35">
      <c r="A1755" s="533"/>
      <c r="C1755" s="67" t="str">
        <f>'Terminated loans'!F945</f>
        <v>E</v>
      </c>
      <c r="D1755" s="19">
        <f>'Terminated loans'!H945</f>
        <v>143035107</v>
      </c>
      <c r="E1755" s="19">
        <f>'Terminated loans'!I945</f>
        <v>99</v>
      </c>
      <c r="F1755" s="19" t="str">
        <f>'Terminated loans'!J945</f>
        <v xml:space="preserve">ROMEO S                        </v>
      </c>
      <c r="G1755" s="547" t="str">
        <f t="shared" si="544"/>
        <v>A1</v>
      </c>
      <c r="H1755" s="21">
        <f>'Terminated loans'!L945</f>
        <v>39734</v>
      </c>
      <c r="I1755" s="21">
        <f>IF(B1755="VELS",'Terminated loans'!M945,'Terminated loans'!B945)</f>
        <v>41090</v>
      </c>
      <c r="J1755" s="34">
        <f t="shared" si="532"/>
        <v>45</v>
      </c>
      <c r="K1755" s="34">
        <f t="shared" si="529"/>
        <v>146</v>
      </c>
      <c r="L1755" s="34">
        <f t="shared" si="530"/>
        <v>45</v>
      </c>
      <c r="M1755" s="34">
        <f t="shared" si="531"/>
        <v>45</v>
      </c>
      <c r="N1755" s="52">
        <f t="shared" si="543"/>
        <v>45</v>
      </c>
      <c r="O1755" s="318">
        <f>+'Terminated loans'!S945</f>
        <v>198161</v>
      </c>
      <c r="P1755" s="26">
        <f>+'Terminated loans'!T945</f>
        <v>0.03</v>
      </c>
      <c r="Q1755" s="536">
        <f t="shared" si="545"/>
        <v>8.6499999999999994E-2</v>
      </c>
      <c r="R1755" s="222">
        <f t="shared" si="533"/>
        <v>4661.4188362080613</v>
      </c>
      <c r="S1755" s="36">
        <f t="shared" si="534"/>
        <v>178597.05598446791</v>
      </c>
      <c r="T1755" s="36">
        <f t="shared" si="535"/>
        <v>19563.944015532092</v>
      </c>
      <c r="U1755" s="36">
        <f t="shared" si="536"/>
        <v>31166.79164489283</v>
      </c>
      <c r="V1755" s="36">
        <f t="shared" si="537"/>
        <v>11602.847629362775</v>
      </c>
      <c r="W1755" s="37">
        <f t="shared" si="538"/>
        <v>19563.944015530054</v>
      </c>
      <c r="X1755" s="36">
        <f t="shared" si="539"/>
        <v>19563.944015532092</v>
      </c>
      <c r="Y1755" s="276">
        <f t="shared" si="546"/>
        <v>19563.944015530054</v>
      </c>
      <c r="Z1755" s="36">
        <f t="shared" si="540"/>
        <v>31166.79164489283</v>
      </c>
      <c r="AA1755" s="36">
        <f t="shared" si="541"/>
        <v>11602.847629362775</v>
      </c>
      <c r="AB1755" s="38">
        <f t="shared" si="528"/>
        <v>-2.0372681319713593E-9</v>
      </c>
      <c r="AC1755" s="17"/>
      <c r="AD1755" s="17">
        <f t="shared" si="542"/>
        <v>45</v>
      </c>
      <c r="AH1755" s="103"/>
      <c r="AI1755" s="533"/>
    </row>
    <row r="1756" spans="1:35">
      <c r="A1756" s="533"/>
      <c r="C1756" s="67" t="str">
        <f>'Terminated loans'!F946</f>
        <v>E</v>
      </c>
      <c r="D1756" s="19">
        <f>'Terminated loans'!H946</f>
        <v>143037401</v>
      </c>
      <c r="E1756" s="19">
        <f>'Terminated loans'!I946</f>
        <v>98</v>
      </c>
      <c r="F1756" s="19" t="str">
        <f>'Terminated loans'!J946</f>
        <v xml:space="preserve">DOWLUT BEEBEJAUN S             </v>
      </c>
      <c r="G1756" s="547" t="str">
        <f t="shared" si="544"/>
        <v>A2</v>
      </c>
      <c r="H1756" s="21">
        <f>'Terminated loans'!L946</f>
        <v>39995</v>
      </c>
      <c r="I1756" s="21">
        <f>IF(B1756="VELS",'Terminated loans'!M946,'Terminated loans'!B946)</f>
        <v>41090</v>
      </c>
      <c r="J1756" s="34">
        <f t="shared" si="532"/>
        <v>36</v>
      </c>
      <c r="K1756" s="34">
        <f t="shared" si="529"/>
        <v>137</v>
      </c>
      <c r="L1756" s="34">
        <f t="shared" si="530"/>
        <v>36</v>
      </c>
      <c r="M1756" s="34">
        <f t="shared" si="531"/>
        <v>36</v>
      </c>
      <c r="N1756" s="52">
        <f t="shared" si="543"/>
        <v>36</v>
      </c>
      <c r="O1756" s="318">
        <f>+'Terminated loans'!S946</f>
        <v>295589</v>
      </c>
      <c r="P1756" s="26">
        <f>+'Terminated loans'!T946</f>
        <v>0.05</v>
      </c>
      <c r="Q1756" s="536">
        <f t="shared" si="545"/>
        <v>0.104</v>
      </c>
      <c r="R1756" s="222">
        <f t="shared" si="533"/>
        <v>8859.0675042709645</v>
      </c>
      <c r="S1756" s="36">
        <f t="shared" si="534"/>
        <v>272962.02944044129</v>
      </c>
      <c r="T1756" s="36">
        <f t="shared" si="535"/>
        <v>22626.970559558715</v>
      </c>
      <c r="U1756" s="36">
        <f t="shared" si="536"/>
        <v>45964.400713310752</v>
      </c>
      <c r="V1756" s="36">
        <f t="shared" si="537"/>
        <v>23337.430153754656</v>
      </c>
      <c r="W1756" s="37">
        <f t="shared" si="538"/>
        <v>22626.970559556095</v>
      </c>
      <c r="X1756" s="36">
        <f t="shared" si="539"/>
        <v>22626.970559558715</v>
      </c>
      <c r="Y1756" s="276">
        <f t="shared" si="546"/>
        <v>22626.970559556095</v>
      </c>
      <c r="Z1756" s="36">
        <f t="shared" si="540"/>
        <v>45964.400713310752</v>
      </c>
      <c r="AA1756" s="36">
        <f t="shared" si="541"/>
        <v>23337.430153754656</v>
      </c>
      <c r="AB1756" s="38">
        <f t="shared" si="528"/>
        <v>-2.6193447411060333E-9</v>
      </c>
      <c r="AC1756" s="17"/>
      <c r="AD1756" s="17">
        <f t="shared" si="542"/>
        <v>36</v>
      </c>
      <c r="AH1756" s="103"/>
      <c r="AI1756" s="533"/>
    </row>
    <row r="1757" spans="1:35">
      <c r="A1757" s="533"/>
      <c r="C1757" s="67" t="str">
        <f>'Terminated loans'!F947</f>
        <v>E</v>
      </c>
      <c r="D1757" s="19">
        <f>'Terminated loans'!H947</f>
        <v>143038289</v>
      </c>
      <c r="E1757" s="19">
        <f>'Terminated loans'!I947</f>
        <v>98</v>
      </c>
      <c r="F1757" s="19" t="str">
        <f>'Terminated loans'!J947</f>
        <v xml:space="preserve">JEAN PIERRE A K D              </v>
      </c>
      <c r="G1757" s="547" t="str">
        <f t="shared" si="544"/>
        <v>A2</v>
      </c>
      <c r="H1757" s="21">
        <f>'Terminated loans'!L947</f>
        <v>40043</v>
      </c>
      <c r="I1757" s="21">
        <f>IF(B1757="VELS",'Terminated loans'!M947,'Terminated loans'!B947)</f>
        <v>41090</v>
      </c>
      <c r="J1757" s="34">
        <f t="shared" si="532"/>
        <v>34</v>
      </c>
      <c r="K1757" s="34">
        <f t="shared" si="529"/>
        <v>136</v>
      </c>
      <c r="L1757" s="34">
        <f t="shared" si="530"/>
        <v>34</v>
      </c>
      <c r="M1757" s="34">
        <f t="shared" si="531"/>
        <v>34</v>
      </c>
      <c r="N1757" s="52">
        <f t="shared" si="543"/>
        <v>34</v>
      </c>
      <c r="O1757" s="318">
        <f>+'Terminated loans'!S947</f>
        <v>250000</v>
      </c>
      <c r="P1757" s="26">
        <f>+'Terminated loans'!T947</f>
        <v>0.05</v>
      </c>
      <c r="Q1757" s="536">
        <f t="shared" si="545"/>
        <v>0.104</v>
      </c>
      <c r="R1757" s="222">
        <f t="shared" si="533"/>
        <v>7901.350340519969</v>
      </c>
      <c r="S1757" s="36">
        <f t="shared" si="534"/>
        <v>231820.19591464946</v>
      </c>
      <c r="T1757" s="36">
        <f t="shared" si="535"/>
        <v>18179.804085350537</v>
      </c>
      <c r="U1757" s="36">
        <f t="shared" si="536"/>
        <v>36825.715663027193</v>
      </c>
      <c r="V1757" s="36">
        <f t="shared" si="537"/>
        <v>18645.911577678955</v>
      </c>
      <c r="W1757" s="37">
        <f t="shared" si="538"/>
        <v>18179.804085348238</v>
      </c>
      <c r="X1757" s="36">
        <f t="shared" si="539"/>
        <v>18179.804085350537</v>
      </c>
      <c r="Y1757" s="276">
        <f t="shared" si="546"/>
        <v>18179.804085348238</v>
      </c>
      <c r="Z1757" s="36">
        <f t="shared" si="540"/>
        <v>36825.715663027193</v>
      </c>
      <c r="AA1757" s="36">
        <f t="shared" si="541"/>
        <v>18645.911577678955</v>
      </c>
      <c r="AB1757" s="38">
        <f t="shared" si="528"/>
        <v>-2.2992026060819626E-9</v>
      </c>
      <c r="AC1757" s="17"/>
      <c r="AD1757" s="17">
        <f t="shared" si="542"/>
        <v>34</v>
      </c>
      <c r="AH1757" s="103"/>
      <c r="AI1757" s="533"/>
    </row>
    <row r="1758" spans="1:35">
      <c r="A1758" s="533"/>
      <c r="C1758" s="67" t="str">
        <f>'Terminated loans'!F948</f>
        <v>E</v>
      </c>
      <c r="D1758" s="19">
        <f>'Terminated loans'!H948</f>
        <v>143040267</v>
      </c>
      <c r="E1758" s="19">
        <f>'Terminated loans'!I948</f>
        <v>98</v>
      </c>
      <c r="F1758" s="19" t="str">
        <f>'Terminated loans'!J948</f>
        <v xml:space="preserve">RAMDIN K K                     </v>
      </c>
      <c r="G1758" s="547" t="str">
        <f t="shared" si="544"/>
        <v>A2</v>
      </c>
      <c r="H1758" s="21">
        <f>'Terminated loans'!L948</f>
        <v>40135</v>
      </c>
      <c r="I1758" s="21">
        <f>IF(B1758="VELS",'Terminated loans'!M948,'Terminated loans'!B948)</f>
        <v>41090</v>
      </c>
      <c r="J1758" s="34">
        <f t="shared" si="532"/>
        <v>31</v>
      </c>
      <c r="K1758" s="34">
        <f t="shared" si="529"/>
        <v>132</v>
      </c>
      <c r="L1758" s="34">
        <f t="shared" si="530"/>
        <v>31</v>
      </c>
      <c r="M1758" s="34">
        <f t="shared" si="531"/>
        <v>31</v>
      </c>
      <c r="N1758" s="52">
        <f t="shared" si="543"/>
        <v>31</v>
      </c>
      <c r="O1758" s="318">
        <f>+'Terminated loans'!S948</f>
        <v>250000</v>
      </c>
      <c r="P1758" s="26">
        <f>+'Terminated loans'!T948</f>
        <v>0.05</v>
      </c>
      <c r="Q1758" s="536">
        <f t="shared" si="545"/>
        <v>0.104</v>
      </c>
      <c r="R1758" s="222">
        <f t="shared" si="533"/>
        <v>8613.3248870955558</v>
      </c>
      <c r="S1758" s="36">
        <f t="shared" si="534"/>
        <v>233272.01571044276</v>
      </c>
      <c r="T1758" s="36">
        <f t="shared" si="535"/>
        <v>16727.984289557236</v>
      </c>
      <c r="U1758" s="36">
        <f t="shared" si="536"/>
        <v>33741.055789517006</v>
      </c>
      <c r="V1758" s="36">
        <f t="shared" si="537"/>
        <v>17013.071499962243</v>
      </c>
      <c r="W1758" s="37">
        <f t="shared" si="538"/>
        <v>16727.984289554763</v>
      </c>
      <c r="X1758" s="36">
        <f t="shared" si="539"/>
        <v>16727.984289557236</v>
      </c>
      <c r="Y1758" s="276">
        <f t="shared" si="546"/>
        <v>16727.984289554763</v>
      </c>
      <c r="Z1758" s="36">
        <f t="shared" si="540"/>
        <v>33741.055789517006</v>
      </c>
      <c r="AA1758" s="36">
        <f t="shared" si="541"/>
        <v>17013.071499962243</v>
      </c>
      <c r="AB1758" s="38">
        <f t="shared" si="528"/>
        <v>-2.4738255888223648E-9</v>
      </c>
      <c r="AC1758" s="17"/>
      <c r="AD1758" s="17">
        <f t="shared" si="542"/>
        <v>31</v>
      </c>
      <c r="AH1758" s="103"/>
      <c r="AI1758" s="533"/>
    </row>
    <row r="1759" spans="1:35">
      <c r="A1759" s="533"/>
      <c r="C1759" s="67" t="str">
        <f>'Terminated loans'!F949</f>
        <v>E</v>
      </c>
      <c r="D1759" s="19">
        <f>'Terminated loans'!H949</f>
        <v>143045005</v>
      </c>
      <c r="E1759" s="19">
        <f>'Terminated loans'!I949</f>
        <v>99</v>
      </c>
      <c r="F1759" s="19" t="str">
        <f>'Terminated loans'!J949</f>
        <v xml:space="preserve">SEEGOOLAM MR G M               </v>
      </c>
      <c r="G1759" s="547" t="str">
        <f t="shared" si="544"/>
        <v>A1</v>
      </c>
      <c r="H1759" s="21">
        <f>'Terminated loans'!L949</f>
        <v>38406</v>
      </c>
      <c r="I1759" s="21">
        <f>IF(B1759="VELS",'Terminated loans'!M949,'Terminated loans'!B949)</f>
        <v>41090</v>
      </c>
      <c r="J1759" s="34">
        <f t="shared" si="532"/>
        <v>88</v>
      </c>
      <c r="K1759" s="34">
        <f t="shared" si="529"/>
        <v>189</v>
      </c>
      <c r="L1759" s="34">
        <f t="shared" si="530"/>
        <v>88</v>
      </c>
      <c r="M1759" s="34">
        <f t="shared" si="531"/>
        <v>88</v>
      </c>
      <c r="N1759" s="52">
        <f t="shared" si="543"/>
        <v>88</v>
      </c>
      <c r="O1759" s="318">
        <f>+'Terminated loans'!S949</f>
        <v>175000</v>
      </c>
      <c r="P1759" s="26">
        <f>+'Terminated loans'!T949</f>
        <v>0.03</v>
      </c>
      <c r="Q1759" s="536">
        <f t="shared" si="545"/>
        <v>8.6499999999999994E-2</v>
      </c>
      <c r="R1759" s="222">
        <f t="shared" si="533"/>
        <v>2217.8755100601884</v>
      </c>
      <c r="S1759" s="36">
        <f t="shared" si="534"/>
        <v>144150.05890639132</v>
      </c>
      <c r="T1759" s="36">
        <f t="shared" si="535"/>
        <v>30849.941093608679</v>
      </c>
      <c r="U1759" s="36">
        <f t="shared" si="536"/>
        <v>51022.985978903685</v>
      </c>
      <c r="V1759" s="36">
        <f t="shared" si="537"/>
        <v>20173.044885296578</v>
      </c>
      <c r="W1759" s="37">
        <f t="shared" si="538"/>
        <v>30849.941093607107</v>
      </c>
      <c r="X1759" s="36">
        <f t="shared" si="539"/>
        <v>30849.941093608679</v>
      </c>
      <c r="Y1759" s="276">
        <f t="shared" si="546"/>
        <v>30849.941093607107</v>
      </c>
      <c r="Z1759" s="36">
        <f t="shared" si="540"/>
        <v>51022.985978903685</v>
      </c>
      <c r="AA1759" s="36">
        <f t="shared" si="541"/>
        <v>20173.044885296578</v>
      </c>
      <c r="AB1759" s="38">
        <f t="shared" si="528"/>
        <v>-1.57160684466362E-9</v>
      </c>
      <c r="AC1759" s="17"/>
      <c r="AD1759" s="17">
        <f t="shared" si="542"/>
        <v>88</v>
      </c>
      <c r="AH1759" s="103"/>
      <c r="AI1759" s="533"/>
    </row>
    <row r="1760" spans="1:35">
      <c r="A1760" s="533"/>
      <c r="C1760" s="67" t="str">
        <f>'Terminated loans'!F950</f>
        <v>E</v>
      </c>
      <c r="D1760" s="19">
        <f>'Terminated loans'!H950</f>
        <v>143090086</v>
      </c>
      <c r="E1760" s="19">
        <f>'Terminated loans'!I950</f>
        <v>99</v>
      </c>
      <c r="F1760" s="19" t="str">
        <f>'Terminated loans'!J950</f>
        <v xml:space="preserve">BOURQUIN M D M S(SL 2051)      </v>
      </c>
      <c r="G1760" s="547" t="str">
        <f t="shared" si="544"/>
        <v>A1</v>
      </c>
      <c r="H1760" s="21">
        <f>'Terminated loans'!L950</f>
        <v>40360</v>
      </c>
      <c r="I1760" s="21">
        <f>IF(B1760="VELS",'Terminated loans'!M950,'Terminated loans'!B950)</f>
        <v>41090</v>
      </c>
      <c r="J1760" s="34">
        <f t="shared" si="532"/>
        <v>24</v>
      </c>
      <c r="K1760" s="34">
        <f t="shared" si="529"/>
        <v>125</v>
      </c>
      <c r="L1760" s="34">
        <f t="shared" si="530"/>
        <v>24</v>
      </c>
      <c r="M1760" s="34">
        <f t="shared" si="531"/>
        <v>24</v>
      </c>
      <c r="N1760" s="52">
        <f t="shared" si="543"/>
        <v>24</v>
      </c>
      <c r="O1760" s="318">
        <f>+'Terminated loans'!S950</f>
        <v>1000006</v>
      </c>
      <c r="P1760" s="26">
        <f>+'Terminated loans'!T950</f>
        <v>0.03</v>
      </c>
      <c r="Q1760" s="536">
        <f t="shared" si="545"/>
        <v>8.6499999999999994E-2</v>
      </c>
      <c r="R1760" s="222">
        <f t="shared" si="533"/>
        <v>42981.469866827982</v>
      </c>
      <c r="S1760" s="36">
        <f t="shared" si="534"/>
        <v>944142.97102051508</v>
      </c>
      <c r="T1760" s="36">
        <f t="shared" si="535"/>
        <v>55863.028979484923</v>
      </c>
      <c r="U1760" s="36">
        <f t="shared" si="536"/>
        <v>87412.305783346063</v>
      </c>
      <c r="V1760" s="36">
        <f t="shared" si="537"/>
        <v>31549.276803871617</v>
      </c>
      <c r="W1760" s="37">
        <f t="shared" si="538"/>
        <v>55863.028979474446</v>
      </c>
      <c r="X1760" s="36">
        <f t="shared" si="539"/>
        <v>55863.028979484923</v>
      </c>
      <c r="Y1760" s="276">
        <f t="shared" si="546"/>
        <v>55863.028979474446</v>
      </c>
      <c r="Z1760" s="36">
        <f t="shared" si="540"/>
        <v>87412.305783346063</v>
      </c>
      <c r="AA1760" s="36">
        <f t="shared" si="541"/>
        <v>31549.276803871617</v>
      </c>
      <c r="AB1760" s="38">
        <f t="shared" si="528"/>
        <v>-1.0477378964424133E-8</v>
      </c>
      <c r="AC1760" s="17"/>
      <c r="AD1760" s="17">
        <f t="shared" si="542"/>
        <v>24</v>
      </c>
      <c r="AH1760" s="103"/>
      <c r="AI1760" s="533"/>
    </row>
    <row r="1761" spans="1:35">
      <c r="A1761" s="533"/>
      <c r="C1761" s="67" t="str">
        <f>'Terminated loans'!F951</f>
        <v>E</v>
      </c>
      <c r="D1761" s="19">
        <f>'Terminated loans'!H951</f>
        <v>143546829</v>
      </c>
      <c r="E1761" s="19">
        <f>'Terminated loans'!I951</f>
        <v>99</v>
      </c>
      <c r="F1761" s="19" t="str">
        <f>'Terminated loans'!J951</f>
        <v xml:space="preserve">BRUNEL J F D (SL 1804)         </v>
      </c>
      <c r="G1761" s="547" t="str">
        <f t="shared" si="544"/>
        <v>A1</v>
      </c>
      <c r="H1761" s="21">
        <f>'Terminated loans'!L951</f>
        <v>40281</v>
      </c>
      <c r="I1761" s="21">
        <f>IF(B1761="VELS",'Terminated loans'!M951,'Terminated loans'!B951)</f>
        <v>41090</v>
      </c>
      <c r="J1761" s="34">
        <f t="shared" si="532"/>
        <v>27</v>
      </c>
      <c r="K1761" s="34">
        <f t="shared" si="529"/>
        <v>128</v>
      </c>
      <c r="L1761" s="34">
        <f t="shared" si="530"/>
        <v>27</v>
      </c>
      <c r="M1761" s="34">
        <f t="shared" si="531"/>
        <v>27</v>
      </c>
      <c r="N1761" s="52">
        <f t="shared" si="543"/>
        <v>27</v>
      </c>
      <c r="O1761" s="318">
        <f>+'Terminated loans'!S951</f>
        <v>1772079</v>
      </c>
      <c r="P1761" s="26">
        <f>+'Terminated loans'!T951</f>
        <v>0.03</v>
      </c>
      <c r="Q1761" s="536">
        <f t="shared" si="545"/>
        <v>8.6499999999999994E-2</v>
      </c>
      <c r="R1761" s="222">
        <f t="shared" si="533"/>
        <v>67954.54773689757</v>
      </c>
      <c r="S1761" s="36">
        <f t="shared" si="534"/>
        <v>1661848.127825194</v>
      </c>
      <c r="T1761" s="36">
        <f t="shared" si="535"/>
        <v>110230.87217480596</v>
      </c>
      <c r="U1761" s="36">
        <f t="shared" si="536"/>
        <v>172924.66107102111</v>
      </c>
      <c r="V1761" s="36">
        <f t="shared" si="537"/>
        <v>62693.788896234473</v>
      </c>
      <c r="W1761" s="37">
        <f t="shared" si="538"/>
        <v>110230.87217478664</v>
      </c>
      <c r="X1761" s="36">
        <f t="shared" si="539"/>
        <v>110230.87217480596</v>
      </c>
      <c r="Y1761" s="276">
        <f t="shared" si="546"/>
        <v>110230.87217478664</v>
      </c>
      <c r="Z1761" s="36">
        <f t="shared" si="540"/>
        <v>172924.66107102111</v>
      </c>
      <c r="AA1761" s="36">
        <f t="shared" si="541"/>
        <v>62693.788896234473</v>
      </c>
      <c r="AB1761" s="38">
        <f t="shared" si="528"/>
        <v>-1.9324943423271179E-8</v>
      </c>
      <c r="AC1761" s="17"/>
      <c r="AD1761" s="17">
        <f t="shared" si="542"/>
        <v>27</v>
      </c>
      <c r="AH1761" s="103"/>
      <c r="AI1761" s="533"/>
    </row>
    <row r="1762" spans="1:35">
      <c r="A1762" s="533"/>
      <c r="C1762" s="67" t="str">
        <f>'Terminated loans'!F952</f>
        <v>E</v>
      </c>
      <c r="D1762" s="19">
        <f>'Terminated loans'!H952</f>
        <v>143991067</v>
      </c>
      <c r="E1762" s="19">
        <f>'Terminated loans'!I952</f>
        <v>98</v>
      </c>
      <c r="F1762" s="19" t="str">
        <f>'Terminated loans'!J952</f>
        <v xml:space="preserve">RUGHOO D R(MUACC23693)         </v>
      </c>
      <c r="G1762" s="547" t="str">
        <f t="shared" si="544"/>
        <v>A2</v>
      </c>
      <c r="H1762" s="21">
        <f>'Terminated loans'!L952</f>
        <v>40294</v>
      </c>
      <c r="I1762" s="21">
        <f>IF(B1762="VELS",'Terminated loans'!M952,'Terminated loans'!B952)</f>
        <v>41090</v>
      </c>
      <c r="J1762" s="34">
        <f t="shared" si="532"/>
        <v>26</v>
      </c>
      <c r="K1762" s="34">
        <f t="shared" si="529"/>
        <v>127</v>
      </c>
      <c r="L1762" s="34">
        <f t="shared" si="530"/>
        <v>26</v>
      </c>
      <c r="M1762" s="34">
        <f t="shared" si="531"/>
        <v>26</v>
      </c>
      <c r="N1762" s="52">
        <f t="shared" si="543"/>
        <v>26</v>
      </c>
      <c r="O1762" s="318">
        <f>+'Terminated loans'!S952</f>
        <v>439514</v>
      </c>
      <c r="P1762" s="26">
        <f>+'Terminated loans'!T952</f>
        <v>0.05</v>
      </c>
      <c r="Q1762" s="536">
        <f t="shared" si="545"/>
        <v>0.104</v>
      </c>
      <c r="R1762" s="222">
        <f t="shared" si="533"/>
        <v>17871.726928477045</v>
      </c>
      <c r="S1762" s="36">
        <f t="shared" si="534"/>
        <v>414434.12989894382</v>
      </c>
      <c r="T1762" s="36">
        <f t="shared" si="535"/>
        <v>25079.870101056178</v>
      </c>
      <c r="U1762" s="36">
        <f t="shared" si="536"/>
        <v>50230.770241455</v>
      </c>
      <c r="V1762" s="36">
        <f t="shared" si="537"/>
        <v>25150.900140403188</v>
      </c>
      <c r="W1762" s="37">
        <f t="shared" si="538"/>
        <v>25079.870101051813</v>
      </c>
      <c r="X1762" s="36">
        <f t="shared" si="539"/>
        <v>25079.870101056178</v>
      </c>
      <c r="Y1762" s="276">
        <f t="shared" si="546"/>
        <v>25079.870101051813</v>
      </c>
      <c r="Z1762" s="36">
        <f t="shared" si="540"/>
        <v>50230.770241455</v>
      </c>
      <c r="AA1762" s="36">
        <f t="shared" si="541"/>
        <v>25150.900140403188</v>
      </c>
      <c r="AB1762" s="38">
        <f t="shared" si="528"/>
        <v>-4.3655745685100555E-9</v>
      </c>
      <c r="AC1762" s="17"/>
      <c r="AD1762" s="17">
        <f t="shared" si="542"/>
        <v>26</v>
      </c>
      <c r="AH1762" s="103"/>
      <c r="AI1762" s="533"/>
    </row>
    <row r="1763" spans="1:35">
      <c r="A1763" s="533"/>
      <c r="C1763" s="67" t="str">
        <f>'Terminated loans'!F953</f>
        <v>E</v>
      </c>
      <c r="D1763" s="19">
        <f>'Terminated loans'!H953</f>
        <v>143991644</v>
      </c>
      <c r="E1763" s="19">
        <f>'Terminated loans'!I953</f>
        <v>98</v>
      </c>
      <c r="F1763" s="19" t="str">
        <f>'Terminated loans'!J953</f>
        <v xml:space="preserve">BIGNOUX D F                    </v>
      </c>
      <c r="G1763" s="547" t="str">
        <f t="shared" si="544"/>
        <v>A2</v>
      </c>
      <c r="H1763" s="21">
        <f>'Terminated loans'!L953</f>
        <v>40367</v>
      </c>
      <c r="I1763" s="21">
        <f>IF(B1763="VELS",'Terminated loans'!M953,'Terminated loans'!B953)</f>
        <v>41090</v>
      </c>
      <c r="J1763" s="34">
        <f t="shared" si="532"/>
        <v>24</v>
      </c>
      <c r="K1763" s="34">
        <f t="shared" si="529"/>
        <v>125</v>
      </c>
      <c r="L1763" s="34">
        <f t="shared" si="530"/>
        <v>24</v>
      </c>
      <c r="M1763" s="34">
        <f t="shared" si="531"/>
        <v>24</v>
      </c>
      <c r="N1763" s="52">
        <f t="shared" si="543"/>
        <v>24</v>
      </c>
      <c r="O1763" s="318">
        <f>+'Terminated loans'!S953</f>
        <v>33110</v>
      </c>
      <c r="P1763" s="26">
        <f>+'Terminated loans'!T953</f>
        <v>0.05</v>
      </c>
      <c r="Q1763" s="536">
        <f t="shared" si="545"/>
        <v>0.104</v>
      </c>
      <c r="R1763" s="222">
        <f t="shared" si="533"/>
        <v>1452.5817140950062</v>
      </c>
      <c r="S1763" s="36">
        <f t="shared" si="534"/>
        <v>31353.099755423227</v>
      </c>
      <c r="T1763" s="36">
        <f t="shared" si="535"/>
        <v>1756.9002445767728</v>
      </c>
      <c r="U1763" s="36">
        <f t="shared" si="536"/>
        <v>3508.8613828565904</v>
      </c>
      <c r="V1763" s="36">
        <f t="shared" si="537"/>
        <v>1751.9611382801522</v>
      </c>
      <c r="W1763" s="37">
        <f t="shared" si="538"/>
        <v>1756.9002445764381</v>
      </c>
      <c r="X1763" s="36">
        <f t="shared" si="539"/>
        <v>1756.9002445767728</v>
      </c>
      <c r="Y1763" s="276">
        <f t="shared" si="546"/>
        <v>1756.9002445764381</v>
      </c>
      <c r="Z1763" s="36">
        <f t="shared" si="540"/>
        <v>3508.8613828565904</v>
      </c>
      <c r="AA1763" s="36">
        <f t="shared" si="541"/>
        <v>1751.9611382801522</v>
      </c>
      <c r="AB1763" s="38">
        <f t="shared" si="528"/>
        <v>-3.3469405025243759E-10</v>
      </c>
      <c r="AC1763" s="17"/>
      <c r="AD1763" s="17">
        <f t="shared" si="542"/>
        <v>24</v>
      </c>
      <c r="AH1763" s="103"/>
      <c r="AI1763" s="533"/>
    </row>
    <row r="1764" spans="1:35">
      <c r="A1764" s="533"/>
      <c r="C1764" s="67" t="str">
        <f>'Terminated loans'!F954</f>
        <v>E</v>
      </c>
      <c r="D1764" s="19">
        <f>'Terminated loans'!H954</f>
        <v>143991903</v>
      </c>
      <c r="E1764" s="19">
        <f>'Terminated loans'!I954</f>
        <v>98</v>
      </c>
      <c r="F1764" s="19" t="str">
        <f>'Terminated loans'!J954</f>
        <v xml:space="preserve">SEEGOOLAM G M                  </v>
      </c>
      <c r="G1764" s="547" t="str">
        <f t="shared" si="544"/>
        <v>A2</v>
      </c>
      <c r="H1764" s="21">
        <f>'Terminated loans'!L954</f>
        <v>40322</v>
      </c>
      <c r="I1764" s="21">
        <f>IF(B1764="VELS",'Terminated loans'!M954,'Terminated loans'!B954)</f>
        <v>41090</v>
      </c>
      <c r="J1764" s="34">
        <f t="shared" si="532"/>
        <v>25</v>
      </c>
      <c r="K1764" s="34">
        <f t="shared" si="529"/>
        <v>126</v>
      </c>
      <c r="L1764" s="34">
        <f t="shared" si="530"/>
        <v>25</v>
      </c>
      <c r="M1764" s="34">
        <f t="shared" si="531"/>
        <v>25</v>
      </c>
      <c r="N1764" s="52">
        <f t="shared" si="543"/>
        <v>25</v>
      </c>
      <c r="O1764" s="318">
        <f>+'Terminated loans'!S954</f>
        <v>218451</v>
      </c>
      <c r="P1764" s="26">
        <f>+'Terminated loans'!T954</f>
        <v>0.05</v>
      </c>
      <c r="Q1764" s="536">
        <f t="shared" si="545"/>
        <v>0.104</v>
      </c>
      <c r="R1764" s="222">
        <f t="shared" si="533"/>
        <v>9219.2211998232742</v>
      </c>
      <c r="S1764" s="36">
        <f t="shared" si="534"/>
        <v>206421.56070814849</v>
      </c>
      <c r="T1764" s="36">
        <f t="shared" si="535"/>
        <v>12029.439291851508</v>
      </c>
      <c r="U1764" s="36">
        <f t="shared" si="536"/>
        <v>24058.969287431275</v>
      </c>
      <c r="V1764" s="36">
        <f t="shared" si="537"/>
        <v>12029.529995581834</v>
      </c>
      <c r="W1764" s="37">
        <f t="shared" si="538"/>
        <v>12029.439291849441</v>
      </c>
      <c r="X1764" s="36">
        <f t="shared" si="539"/>
        <v>12029.439291851508</v>
      </c>
      <c r="Y1764" s="276">
        <f t="shared" si="546"/>
        <v>12029.439291849441</v>
      </c>
      <c r="Z1764" s="36">
        <f t="shared" si="540"/>
        <v>24058.969287431275</v>
      </c>
      <c r="AA1764" s="36">
        <f t="shared" si="541"/>
        <v>12029.529995581834</v>
      </c>
      <c r="AB1764" s="38">
        <f t="shared" si="528"/>
        <v>-2.066371962428093E-9</v>
      </c>
      <c r="AC1764" s="17"/>
      <c r="AD1764" s="17">
        <f t="shared" si="542"/>
        <v>25</v>
      </c>
      <c r="AH1764" s="103"/>
      <c r="AI1764" s="533"/>
    </row>
    <row r="1765" spans="1:35">
      <c r="A1765" s="533"/>
      <c r="C1765" s="67" t="str">
        <f>'Terminated loans'!F955</f>
        <v>E</v>
      </c>
      <c r="D1765" s="19">
        <f>'Terminated loans'!H955</f>
        <v>143991938</v>
      </c>
      <c r="E1765" s="19">
        <f>'Terminated loans'!I955</f>
        <v>98</v>
      </c>
      <c r="F1765" s="19" t="str">
        <f>'Terminated loans'!J955</f>
        <v xml:space="preserve">BIGNOUX D F                    </v>
      </c>
      <c r="G1765" s="547" t="str">
        <f t="shared" si="544"/>
        <v>A2</v>
      </c>
      <c r="H1765" s="21">
        <f>'Terminated loans'!L955</f>
        <v>40367</v>
      </c>
      <c r="I1765" s="21">
        <f>IF(B1765="VELS",'Terminated loans'!M955,'Terminated loans'!B955)</f>
        <v>41090</v>
      </c>
      <c r="J1765" s="34">
        <f t="shared" si="532"/>
        <v>24</v>
      </c>
      <c r="K1765" s="34">
        <f t="shared" si="529"/>
        <v>125</v>
      </c>
      <c r="L1765" s="34">
        <f t="shared" si="530"/>
        <v>24</v>
      </c>
      <c r="M1765" s="34">
        <f t="shared" si="531"/>
        <v>24</v>
      </c>
      <c r="N1765" s="52">
        <f t="shared" si="543"/>
        <v>24</v>
      </c>
      <c r="O1765" s="318">
        <f>+'Terminated loans'!S955</f>
        <v>25083</v>
      </c>
      <c r="P1765" s="26">
        <f>+'Terminated loans'!T955</f>
        <v>0.05</v>
      </c>
      <c r="Q1765" s="536">
        <f t="shared" si="545"/>
        <v>0.104</v>
      </c>
      <c r="R1765" s="222">
        <f t="shared" si="533"/>
        <v>1100.4260686996388</v>
      </c>
      <c r="S1765" s="36">
        <f t="shared" si="534"/>
        <v>23752.032653738472</v>
      </c>
      <c r="T1765" s="36">
        <f t="shared" si="535"/>
        <v>1330.9673462615283</v>
      </c>
      <c r="U1765" s="36">
        <f t="shared" si="536"/>
        <v>2658.1929950526064</v>
      </c>
      <c r="V1765" s="36">
        <f t="shared" si="537"/>
        <v>1327.2256487913328</v>
      </c>
      <c r="W1765" s="37">
        <f t="shared" si="538"/>
        <v>1330.9673462612736</v>
      </c>
      <c r="X1765" s="36">
        <f t="shared" si="539"/>
        <v>1330.9673462615283</v>
      </c>
      <c r="Y1765" s="276">
        <f t="shared" si="546"/>
        <v>1330.9673462612736</v>
      </c>
      <c r="Z1765" s="36">
        <f t="shared" si="540"/>
        <v>2658.1929950526064</v>
      </c>
      <c r="AA1765" s="36">
        <f t="shared" si="541"/>
        <v>1327.2256487913328</v>
      </c>
      <c r="AB1765" s="38">
        <f t="shared" si="528"/>
        <v>-2.5465851649641991E-10</v>
      </c>
      <c r="AC1765" s="17"/>
      <c r="AD1765" s="17">
        <f t="shared" si="542"/>
        <v>24</v>
      </c>
      <c r="AH1765" s="103"/>
      <c r="AI1765" s="533"/>
    </row>
    <row r="1766" spans="1:35">
      <c r="A1766" s="533"/>
      <c r="C1766" s="67" t="str">
        <f>'Terminated loans'!F956</f>
        <v>E</v>
      </c>
      <c r="D1766" s="19">
        <f>'Terminated loans'!H956</f>
        <v>143993183</v>
      </c>
      <c r="E1766" s="19">
        <f>'Terminated loans'!I956</f>
        <v>98</v>
      </c>
      <c r="F1766" s="19" t="str">
        <f>'Terminated loans'!J956</f>
        <v xml:space="preserve">SANHYE P                       </v>
      </c>
      <c r="G1766" s="547" t="str">
        <f t="shared" si="544"/>
        <v>B2</v>
      </c>
      <c r="H1766" s="21">
        <f>'Terminated loans'!L956</f>
        <v>40463</v>
      </c>
      <c r="I1766" s="21">
        <f>IF(B1766="VELS",'Terminated loans'!M956,'Terminated loans'!B956)</f>
        <v>41090</v>
      </c>
      <c r="J1766" s="34">
        <f t="shared" si="532"/>
        <v>21</v>
      </c>
      <c r="K1766" s="34">
        <f t="shared" si="529"/>
        <v>122</v>
      </c>
      <c r="L1766" s="34">
        <f t="shared" si="530"/>
        <v>21</v>
      </c>
      <c r="M1766" s="34">
        <f t="shared" si="531"/>
        <v>21</v>
      </c>
      <c r="N1766" s="52">
        <f t="shared" si="543"/>
        <v>21</v>
      </c>
      <c r="O1766" s="318">
        <f>+'Terminated loans'!S956</f>
        <v>200416</v>
      </c>
      <c r="P1766" s="26">
        <f>+'Terminated loans'!T956</f>
        <v>0.05</v>
      </c>
      <c r="Q1766" s="536">
        <f t="shared" si="545"/>
        <v>9.4E-2</v>
      </c>
      <c r="R1766" s="222">
        <f t="shared" si="533"/>
        <v>9987.0967474236695</v>
      </c>
      <c r="S1766" s="36">
        <f t="shared" si="534"/>
        <v>192693.60600143077</v>
      </c>
      <c r="T1766" s="36">
        <f t="shared" si="535"/>
        <v>7722.3939985692268</v>
      </c>
      <c r="U1766" s="36">
        <f t="shared" si="536"/>
        <v>17035.425694467209</v>
      </c>
      <c r="V1766" s="36">
        <f t="shared" si="537"/>
        <v>9313.0316958970507</v>
      </c>
      <c r="W1766" s="37">
        <f t="shared" si="538"/>
        <v>7722.3939985701581</v>
      </c>
      <c r="X1766" s="36">
        <f t="shared" si="539"/>
        <v>7722.3939985692268</v>
      </c>
      <c r="Y1766" s="276">
        <f t="shared" si="546"/>
        <v>7722.3939985701581</v>
      </c>
      <c r="Z1766" s="36">
        <f t="shared" si="540"/>
        <v>17035.425694467209</v>
      </c>
      <c r="AA1766" s="36">
        <f t="shared" si="541"/>
        <v>9313.0316958970507</v>
      </c>
      <c r="AB1766" s="38">
        <f t="shared" ref="AB1766:AB1829" si="547">IF(ISERROR(Z1766-AA1766-T1766),"CHECK",Z1766-AA1766-T1766)</f>
        <v>9.3132257461547852E-10</v>
      </c>
      <c r="AC1766" s="17"/>
      <c r="AD1766" s="17">
        <f t="shared" si="542"/>
        <v>21</v>
      </c>
      <c r="AH1766" s="103"/>
      <c r="AI1766" s="533"/>
    </row>
    <row r="1767" spans="1:35">
      <c r="A1767" s="533"/>
      <c r="C1767" s="67" t="str">
        <f>'Terminated loans'!F957</f>
        <v>E</v>
      </c>
      <c r="D1767" s="19">
        <f>'Terminated loans'!H957</f>
        <v>143126609</v>
      </c>
      <c r="E1767" s="19">
        <f>'Terminated loans'!I957</f>
        <v>99</v>
      </c>
      <c r="F1767" s="19" t="str">
        <f>'Terminated loans'!J957</f>
        <v xml:space="preserve">SANHYE P/SL2162                </v>
      </c>
      <c r="G1767" s="547" t="str">
        <f t="shared" si="544"/>
        <v>B1</v>
      </c>
      <c r="H1767" s="21">
        <f>'Terminated loans'!L957</f>
        <v>40498</v>
      </c>
      <c r="I1767" s="21">
        <f>IF(B1767="VELS",'Terminated loans'!M957,'Terminated loans'!B957)</f>
        <v>41090</v>
      </c>
      <c r="J1767" s="34">
        <f t="shared" si="532"/>
        <v>19</v>
      </c>
      <c r="K1767" s="34">
        <f t="shared" si="529"/>
        <v>121</v>
      </c>
      <c r="L1767" s="34">
        <f t="shared" si="530"/>
        <v>19</v>
      </c>
      <c r="M1767" s="34">
        <f t="shared" si="531"/>
        <v>19</v>
      </c>
      <c r="N1767" s="52">
        <f t="shared" si="543"/>
        <v>19</v>
      </c>
      <c r="O1767" s="318">
        <f>+'Terminated loans'!S957</f>
        <v>1477074</v>
      </c>
      <c r="P1767" s="26">
        <f>+'Terminated loans'!T957</f>
        <v>0.03</v>
      </c>
      <c r="Q1767" s="536">
        <f t="shared" si="545"/>
        <v>7.6499999999999999E-2</v>
      </c>
      <c r="R1767" s="222">
        <f t="shared" si="533"/>
        <v>79698.812913574482</v>
      </c>
      <c r="S1767" s="36">
        <f t="shared" si="534"/>
        <v>1421903.4147728095</v>
      </c>
      <c r="T1767" s="36">
        <f t="shared" si="535"/>
        <v>55170.585227190517</v>
      </c>
      <c r="U1767" s="36">
        <f t="shared" si="536"/>
        <v>92374.030585111817</v>
      </c>
      <c r="V1767" s="36">
        <f t="shared" si="537"/>
        <v>37203.445357915014</v>
      </c>
      <c r="W1767" s="37">
        <f t="shared" si="538"/>
        <v>55170.585227196803</v>
      </c>
      <c r="X1767" s="36">
        <f t="shared" si="539"/>
        <v>55170.585227190517</v>
      </c>
      <c r="Y1767" s="276">
        <f t="shared" si="546"/>
        <v>55170.585227196803</v>
      </c>
      <c r="Z1767" s="36">
        <f t="shared" si="540"/>
        <v>92374.030585111817</v>
      </c>
      <c r="AA1767" s="36">
        <f t="shared" si="541"/>
        <v>37203.445357915014</v>
      </c>
      <c r="AB1767" s="38">
        <f t="shared" si="547"/>
        <v>6.28642737865448E-9</v>
      </c>
      <c r="AC1767" s="17"/>
      <c r="AD1767" s="17">
        <f t="shared" si="542"/>
        <v>19</v>
      </c>
      <c r="AH1767" s="103"/>
      <c r="AI1767" s="533"/>
    </row>
    <row r="1768" spans="1:35">
      <c r="A1768" s="533"/>
      <c r="C1768" s="67" t="str">
        <f>'Terminated loans'!F958</f>
        <v>E</v>
      </c>
      <c r="D1768" s="19">
        <f>'Terminated loans'!H958</f>
        <v>143992799</v>
      </c>
      <c r="E1768" s="19">
        <f>'Terminated loans'!I958</f>
        <v>98</v>
      </c>
      <c r="F1768" s="19" t="str">
        <f>'Terminated loans'!J958</f>
        <v xml:space="preserve">DAUGUET J G                    </v>
      </c>
      <c r="G1768" s="547" t="str">
        <f t="shared" si="544"/>
        <v>B2</v>
      </c>
      <c r="H1768" s="21">
        <f>'Terminated loans'!L958</f>
        <v>40550</v>
      </c>
      <c r="I1768" s="21">
        <f>IF(B1768="VELS",'Terminated loans'!M958,'Terminated loans'!B958)</f>
        <v>41090</v>
      </c>
      <c r="J1768" s="34">
        <f t="shared" si="532"/>
        <v>18</v>
      </c>
      <c r="K1768" s="34">
        <f t="shared" ref="K1768:K1831" si="548">ROUND(($I$35-H1768)/365*12,0)</f>
        <v>119</v>
      </c>
      <c r="L1768" s="34">
        <f t="shared" ref="L1768:L1831" si="549">IF(B1768="VELS",J1768,IF(J1768&gt;(IF(OR(E1768=4,E1768=99),$J$3,IF(E1768=97,$J$6,IF(E1768=98,$J$5,"Check")))),(IF(OR(E1768=4,E1768=99),$J$3,IF(E1768=97,$J$6,IF(E1768=98,$J$5,"Check")))),J1768))</f>
        <v>18</v>
      </c>
      <c r="M1768" s="34">
        <f t="shared" ref="M1768:M1831" si="550">IF(K1768&gt;L1768,L1768,K1768)</f>
        <v>18</v>
      </c>
      <c r="N1768" s="52">
        <f t="shared" si="543"/>
        <v>18</v>
      </c>
      <c r="O1768" s="318">
        <f>+'Terminated loans'!S958</f>
        <v>160399</v>
      </c>
      <c r="P1768" s="26">
        <f>+'Terminated loans'!T958</f>
        <v>0.05</v>
      </c>
      <c r="Q1768" s="536">
        <f t="shared" si="545"/>
        <v>9.4E-2</v>
      </c>
      <c r="R1768" s="222">
        <f t="shared" si="533"/>
        <v>9267.9399626737104</v>
      </c>
      <c r="S1768" s="36">
        <f t="shared" si="534"/>
        <v>155031.05200309624</v>
      </c>
      <c r="T1768" s="36">
        <f t="shared" si="535"/>
        <v>5367.9479969037639</v>
      </c>
      <c r="U1768" s="36">
        <f t="shared" si="536"/>
        <v>11791.867325031169</v>
      </c>
      <c r="V1768" s="36">
        <f t="shared" si="537"/>
        <v>6423.9193281267653</v>
      </c>
      <c r="W1768" s="37">
        <f t="shared" si="538"/>
        <v>5367.9479969044041</v>
      </c>
      <c r="X1768" s="36">
        <f t="shared" si="539"/>
        <v>5367.9479969037639</v>
      </c>
      <c r="Y1768" s="276">
        <f t="shared" si="546"/>
        <v>5367.9479969044041</v>
      </c>
      <c r="Z1768" s="36">
        <f t="shared" si="540"/>
        <v>11791.867325031169</v>
      </c>
      <c r="AA1768" s="36">
        <f t="shared" si="541"/>
        <v>6423.9193281267653</v>
      </c>
      <c r="AB1768" s="38">
        <f t="shared" si="547"/>
        <v>6.4028427004814148E-10</v>
      </c>
      <c r="AC1768" s="17"/>
      <c r="AD1768" s="17">
        <f t="shared" si="542"/>
        <v>18</v>
      </c>
      <c r="AH1768" s="103"/>
      <c r="AI1768" s="533"/>
    </row>
    <row r="1769" spans="1:35">
      <c r="A1769" s="533"/>
      <c r="C1769" s="67" t="str">
        <f>'Terminated loans'!F959</f>
        <v>E</v>
      </c>
      <c r="D1769" s="19">
        <f>'Terminated loans'!H959</f>
        <v>143993957</v>
      </c>
      <c r="E1769" s="19">
        <f>'Terminated loans'!I959</f>
        <v>98</v>
      </c>
      <c r="F1769" s="19" t="str">
        <f>'Terminated loans'!J959</f>
        <v xml:space="preserve">SOOKUN K K                     </v>
      </c>
      <c r="G1769" s="547" t="str">
        <f t="shared" si="544"/>
        <v>B2</v>
      </c>
      <c r="H1769" s="21">
        <f>'Terminated loans'!L959</f>
        <v>40599</v>
      </c>
      <c r="I1769" s="21">
        <f>IF(B1769="VELS",'Terminated loans'!M959,'Terminated loans'!B959)</f>
        <v>41090</v>
      </c>
      <c r="J1769" s="34">
        <f t="shared" si="532"/>
        <v>16</v>
      </c>
      <c r="K1769" s="34">
        <f t="shared" si="548"/>
        <v>117</v>
      </c>
      <c r="L1769" s="34">
        <f t="shared" si="549"/>
        <v>16</v>
      </c>
      <c r="M1769" s="34">
        <f t="shared" si="550"/>
        <v>16</v>
      </c>
      <c r="N1769" s="52">
        <f t="shared" si="543"/>
        <v>16</v>
      </c>
      <c r="O1769" s="318">
        <f>+'Terminated loans'!S959</f>
        <v>35611</v>
      </c>
      <c r="P1769" s="26">
        <f>+'Terminated loans'!T959</f>
        <v>0.05</v>
      </c>
      <c r="Q1769" s="536">
        <f t="shared" si="545"/>
        <v>9.4E-2</v>
      </c>
      <c r="R1769" s="222">
        <f t="shared" si="533"/>
        <v>2305.3332743810174</v>
      </c>
      <c r="S1769" s="36">
        <f t="shared" si="534"/>
        <v>34540.649614417402</v>
      </c>
      <c r="T1769" s="36">
        <f t="shared" si="535"/>
        <v>1070.3503855825984</v>
      </c>
      <c r="U1769" s="36">
        <f t="shared" si="536"/>
        <v>2344.6827756790299</v>
      </c>
      <c r="V1769" s="36">
        <f t="shared" si="537"/>
        <v>1274.3323900962787</v>
      </c>
      <c r="W1769" s="37">
        <f t="shared" si="538"/>
        <v>1070.3503855827512</v>
      </c>
      <c r="X1769" s="36">
        <f t="shared" si="539"/>
        <v>1070.3503855825984</v>
      </c>
      <c r="Y1769" s="276">
        <f t="shared" si="546"/>
        <v>1070.3503855827512</v>
      </c>
      <c r="Z1769" s="36">
        <f t="shared" si="540"/>
        <v>2344.6827756790299</v>
      </c>
      <c r="AA1769" s="36">
        <f t="shared" si="541"/>
        <v>1274.3323900962787</v>
      </c>
      <c r="AB1769" s="38">
        <f t="shared" si="547"/>
        <v>1.5279510989785194E-10</v>
      </c>
      <c r="AC1769" s="17"/>
      <c r="AD1769" s="17">
        <f t="shared" si="542"/>
        <v>16</v>
      </c>
      <c r="AH1769" s="103"/>
      <c r="AI1769" s="533"/>
    </row>
    <row r="1770" spans="1:35">
      <c r="A1770" s="533"/>
      <c r="C1770" s="67" t="str">
        <f>'Terminated loans'!F960</f>
        <v>E</v>
      </c>
      <c r="D1770" s="19">
        <f>'Terminated loans'!H960</f>
        <v>143992012</v>
      </c>
      <c r="E1770" s="19">
        <f>'Terminated loans'!I960</f>
        <v>98</v>
      </c>
      <c r="F1770" s="19" t="str">
        <f>'Terminated loans'!J960</f>
        <v xml:space="preserve">NOORAH N M                     </v>
      </c>
      <c r="G1770" s="547" t="str">
        <f t="shared" si="544"/>
        <v>B2</v>
      </c>
      <c r="H1770" s="21">
        <f>'Terminated loans'!L960</f>
        <v>40605</v>
      </c>
      <c r="I1770" s="21">
        <f>IF(B1770="VELS",'Terminated loans'!M960,'Terminated loans'!B960)</f>
        <v>41090</v>
      </c>
      <c r="J1770" s="34">
        <f t="shared" si="532"/>
        <v>16</v>
      </c>
      <c r="K1770" s="34">
        <f t="shared" si="548"/>
        <v>117</v>
      </c>
      <c r="L1770" s="34">
        <f t="shared" si="549"/>
        <v>16</v>
      </c>
      <c r="M1770" s="34">
        <f t="shared" si="550"/>
        <v>16</v>
      </c>
      <c r="N1770" s="52">
        <f t="shared" si="543"/>
        <v>16</v>
      </c>
      <c r="O1770" s="318">
        <f>+'Terminated loans'!S960</f>
        <v>53324</v>
      </c>
      <c r="P1770" s="26">
        <f>+'Terminated loans'!T960</f>
        <v>0.05</v>
      </c>
      <c r="Q1770" s="536">
        <f t="shared" si="545"/>
        <v>9.4E-2</v>
      </c>
      <c r="R1770" s="222">
        <f t="shared" si="533"/>
        <v>3452.0117807164461</v>
      </c>
      <c r="S1770" s="36">
        <f t="shared" si="534"/>
        <v>51721.254669601905</v>
      </c>
      <c r="T1770" s="36">
        <f t="shared" si="535"/>
        <v>1602.7453303980947</v>
      </c>
      <c r="U1770" s="36">
        <f t="shared" si="536"/>
        <v>3510.9338218614648</v>
      </c>
      <c r="V1770" s="36">
        <f t="shared" si="537"/>
        <v>1908.1884914631373</v>
      </c>
      <c r="W1770" s="37">
        <f t="shared" si="538"/>
        <v>1602.7453303983275</v>
      </c>
      <c r="X1770" s="36">
        <f t="shared" si="539"/>
        <v>1602.7453303980947</v>
      </c>
      <c r="Y1770" s="276">
        <f t="shared" si="546"/>
        <v>1602.7453303983275</v>
      </c>
      <c r="Z1770" s="36">
        <f t="shared" si="540"/>
        <v>3510.9338218614648</v>
      </c>
      <c r="AA1770" s="36">
        <f t="shared" si="541"/>
        <v>1908.1884914631373</v>
      </c>
      <c r="AB1770" s="38">
        <f t="shared" si="547"/>
        <v>2.3283064365386963E-10</v>
      </c>
      <c r="AC1770" s="17"/>
      <c r="AD1770" s="17">
        <f t="shared" si="542"/>
        <v>16</v>
      </c>
      <c r="AH1770" s="103"/>
      <c r="AI1770" s="533"/>
    </row>
    <row r="1771" spans="1:35">
      <c r="A1771" s="533"/>
      <c r="C1771" s="67" t="str">
        <f>'Terminated loans'!F961</f>
        <v>E</v>
      </c>
      <c r="D1771" s="19">
        <f>'Terminated loans'!H961</f>
        <v>143985873</v>
      </c>
      <c r="E1771" s="19">
        <f>'Terminated loans'!I961</f>
        <v>99</v>
      </c>
      <c r="F1771" s="19" t="str">
        <f>'Terminated loans'!J961</f>
        <v xml:space="preserve">DE TENERMONT-M MGM/SL2319      </v>
      </c>
      <c r="G1771" s="547" t="str">
        <f t="shared" si="544"/>
        <v>B1</v>
      </c>
      <c r="H1771" s="21">
        <f>'Terminated loans'!L961</f>
        <v>40627</v>
      </c>
      <c r="I1771" s="21">
        <f>IF(B1771="VELS",'Terminated loans'!M961,'Terminated loans'!B961)</f>
        <v>41090</v>
      </c>
      <c r="J1771" s="34">
        <f t="shared" si="532"/>
        <v>15</v>
      </c>
      <c r="K1771" s="34">
        <f t="shared" si="548"/>
        <v>116</v>
      </c>
      <c r="L1771" s="34">
        <f t="shared" si="549"/>
        <v>15</v>
      </c>
      <c r="M1771" s="34">
        <f t="shared" si="550"/>
        <v>15</v>
      </c>
      <c r="N1771" s="52">
        <f t="shared" si="543"/>
        <v>15</v>
      </c>
      <c r="O1771" s="318">
        <f>+'Terminated loans'!S961</f>
        <v>3348907</v>
      </c>
      <c r="P1771" s="26">
        <f>+'Terminated loans'!T961</f>
        <v>0.03</v>
      </c>
      <c r="Q1771" s="536">
        <f t="shared" si="545"/>
        <v>7.6499999999999999E-2</v>
      </c>
      <c r="R1771" s="222">
        <f t="shared" si="533"/>
        <v>227751.68993891164</v>
      </c>
      <c r="S1771" s="36">
        <f t="shared" si="534"/>
        <v>3248163.0886062984</v>
      </c>
      <c r="T1771" s="36">
        <f t="shared" si="535"/>
        <v>100743.91139370156</v>
      </c>
      <c r="U1771" s="36">
        <f t="shared" si="536"/>
        <v>168112.2604773934</v>
      </c>
      <c r="V1771" s="36">
        <f t="shared" si="537"/>
        <v>67368.349083674606</v>
      </c>
      <c r="W1771" s="37">
        <f t="shared" si="538"/>
        <v>100743.91139371879</v>
      </c>
      <c r="X1771" s="36">
        <f t="shared" si="539"/>
        <v>100743.91139370156</v>
      </c>
      <c r="Y1771" s="276">
        <f t="shared" si="546"/>
        <v>100743.91139371879</v>
      </c>
      <c r="Z1771" s="36">
        <f t="shared" si="540"/>
        <v>168112.2604773934</v>
      </c>
      <c r="AA1771" s="36">
        <f t="shared" si="541"/>
        <v>67368.349083674606</v>
      </c>
      <c r="AB1771" s="38">
        <f t="shared" si="547"/>
        <v>1.7229467630386353E-8</v>
      </c>
      <c r="AC1771" s="17"/>
      <c r="AD1771" s="17">
        <f t="shared" si="542"/>
        <v>15</v>
      </c>
      <c r="AH1771" s="103"/>
      <c r="AI1771" s="533"/>
    </row>
    <row r="1772" spans="1:35">
      <c r="A1772" s="533"/>
      <c r="C1772" s="67" t="str">
        <f>'Terminated loans'!F962</f>
        <v>E</v>
      </c>
      <c r="D1772" s="19">
        <f>'Terminated loans'!H962</f>
        <v>143994597</v>
      </c>
      <c r="E1772" s="19">
        <f>'Terminated loans'!I962</f>
        <v>98</v>
      </c>
      <c r="F1772" s="19" t="str">
        <f>'Terminated loans'!J962</f>
        <v xml:space="preserve">KOOLOMUTH-RAMFUL T             </v>
      </c>
      <c r="G1772" s="547" t="str">
        <f t="shared" si="544"/>
        <v>C2</v>
      </c>
      <c r="H1772" s="21">
        <f>'Terminated loans'!L962</f>
        <v>40652</v>
      </c>
      <c r="I1772" s="21">
        <f>IF(B1772="VELS",'Terminated loans'!M962,'Terminated loans'!B962)</f>
        <v>41090</v>
      </c>
      <c r="J1772" s="34">
        <f t="shared" si="532"/>
        <v>14</v>
      </c>
      <c r="K1772" s="34">
        <f t="shared" si="548"/>
        <v>115</v>
      </c>
      <c r="L1772" s="34">
        <f t="shared" si="549"/>
        <v>14</v>
      </c>
      <c r="M1772" s="34">
        <f t="shared" si="550"/>
        <v>14</v>
      </c>
      <c r="N1772" s="52">
        <f t="shared" si="543"/>
        <v>14</v>
      </c>
      <c r="O1772" s="318">
        <f>+'Terminated loans'!S962</f>
        <v>245595</v>
      </c>
      <c r="P1772" s="26">
        <f>+'Terminated loans'!T962</f>
        <v>0.05</v>
      </c>
      <c r="Q1772" s="536">
        <f t="shared" si="545"/>
        <v>9.9000000000000005E-2</v>
      </c>
      <c r="R1772" s="222">
        <f t="shared" si="533"/>
        <v>18095.641618677051</v>
      </c>
      <c r="S1772" s="36">
        <f t="shared" si="534"/>
        <v>238329.86525239958</v>
      </c>
      <c r="T1772" s="36">
        <f t="shared" si="535"/>
        <v>7265.1347476004157</v>
      </c>
      <c r="U1772" s="36">
        <f t="shared" si="536"/>
        <v>15009.117409082217</v>
      </c>
      <c r="V1772" s="36">
        <f t="shared" si="537"/>
        <v>7743.9826614787162</v>
      </c>
      <c r="W1772" s="37">
        <f t="shared" si="538"/>
        <v>7265.1347476035007</v>
      </c>
      <c r="X1772" s="36">
        <f t="shared" si="539"/>
        <v>7265.1347476004157</v>
      </c>
      <c r="Y1772" s="276">
        <f t="shared" si="546"/>
        <v>7265.1347476035007</v>
      </c>
      <c r="Z1772" s="36">
        <f t="shared" si="540"/>
        <v>15009.117409082217</v>
      </c>
      <c r="AA1772" s="36">
        <f t="shared" si="541"/>
        <v>7743.9826614787162</v>
      </c>
      <c r="AB1772" s="38">
        <f t="shared" si="547"/>
        <v>3.0850060284137726E-9</v>
      </c>
      <c r="AC1772" s="17"/>
      <c r="AD1772" s="17">
        <f t="shared" si="542"/>
        <v>14</v>
      </c>
      <c r="AH1772" s="103"/>
      <c r="AI1772" s="533"/>
    </row>
    <row r="1773" spans="1:35">
      <c r="A1773" s="533"/>
      <c r="C1773" s="67" t="str">
        <f>'Terminated loans'!F963</f>
        <v>E</v>
      </c>
      <c r="D1773" s="19">
        <f>'Terminated loans'!H963</f>
        <v>143994244</v>
      </c>
      <c r="E1773" s="19">
        <f>'Terminated loans'!I963</f>
        <v>98</v>
      </c>
      <c r="F1773" s="19" t="str">
        <f>'Terminated loans'!J963</f>
        <v xml:space="preserve">RAMCHURREETOO C                </v>
      </c>
      <c r="G1773" s="547" t="str">
        <f t="shared" si="544"/>
        <v>C2</v>
      </c>
      <c r="H1773" s="21">
        <f>'Terminated loans'!L963</f>
        <v>40651</v>
      </c>
      <c r="I1773" s="21">
        <f>IF(B1773="VELS",'Terminated loans'!M963,'Terminated loans'!B963)</f>
        <v>41090</v>
      </c>
      <c r="J1773" s="34">
        <f t="shared" si="532"/>
        <v>14</v>
      </c>
      <c r="K1773" s="34">
        <f t="shared" si="548"/>
        <v>116</v>
      </c>
      <c r="L1773" s="34">
        <f t="shared" si="549"/>
        <v>14</v>
      </c>
      <c r="M1773" s="34">
        <f t="shared" si="550"/>
        <v>14</v>
      </c>
      <c r="N1773" s="52">
        <f t="shared" si="543"/>
        <v>14</v>
      </c>
      <c r="O1773" s="318">
        <f>+'Terminated loans'!S963</f>
        <v>238540</v>
      </c>
      <c r="P1773" s="26">
        <f>+'Terminated loans'!T963</f>
        <v>0.05</v>
      </c>
      <c r="Q1773" s="536">
        <f t="shared" si="545"/>
        <v>9.9000000000000005E-2</v>
      </c>
      <c r="R1773" s="222">
        <f t="shared" si="533"/>
        <v>17575.823415457253</v>
      </c>
      <c r="S1773" s="36">
        <f t="shared" si="534"/>
        <v>231483.56463815385</v>
      </c>
      <c r="T1773" s="36">
        <f t="shared" si="535"/>
        <v>7056.4353618461464</v>
      </c>
      <c r="U1773" s="36">
        <f t="shared" si="536"/>
        <v>14577.963178250648</v>
      </c>
      <c r="V1773" s="36">
        <f t="shared" si="537"/>
        <v>7521.5278164015326</v>
      </c>
      <c r="W1773" s="37">
        <f t="shared" si="538"/>
        <v>7056.435361849115</v>
      </c>
      <c r="X1773" s="36">
        <f t="shared" si="539"/>
        <v>7056.4353618461464</v>
      </c>
      <c r="Y1773" s="276">
        <f t="shared" si="546"/>
        <v>7056.435361849115</v>
      </c>
      <c r="Z1773" s="36">
        <f t="shared" si="540"/>
        <v>14577.963178250648</v>
      </c>
      <c r="AA1773" s="36">
        <f t="shared" si="541"/>
        <v>7521.5278164015326</v>
      </c>
      <c r="AB1773" s="38">
        <f t="shared" si="547"/>
        <v>2.9685907065868378E-9</v>
      </c>
      <c r="AC1773" s="17"/>
      <c r="AD1773" s="17">
        <f t="shared" si="542"/>
        <v>14</v>
      </c>
      <c r="AH1773" s="103"/>
      <c r="AI1773" s="533"/>
    </row>
    <row r="1774" spans="1:35">
      <c r="A1774" s="533"/>
      <c r="C1774" s="67" t="str">
        <f>'Terminated loans'!F964</f>
        <v>E</v>
      </c>
      <c r="D1774" s="19">
        <f>'Terminated loans'!H964</f>
        <v>143996174</v>
      </c>
      <c r="E1774" s="19">
        <f>'Terminated loans'!I964</f>
        <v>98</v>
      </c>
      <c r="F1774" s="19" t="str">
        <f>'Terminated loans'!J964</f>
        <v xml:space="preserve">BEEHARRY N                     </v>
      </c>
      <c r="G1774" s="547" t="str">
        <f t="shared" si="544"/>
        <v>C2</v>
      </c>
      <c r="H1774" s="21">
        <f>'Terminated loans'!L964</f>
        <v>40753</v>
      </c>
      <c r="I1774" s="21">
        <f>IF(B1774="VELS",'Terminated loans'!M964,'Terminated loans'!B964)</f>
        <v>41090</v>
      </c>
      <c r="J1774" s="34">
        <f t="shared" ref="J1774:J1837" si="551">ROUND((I1774-H1774)/365*12,0)</f>
        <v>11</v>
      </c>
      <c r="K1774" s="34">
        <f t="shared" si="548"/>
        <v>112</v>
      </c>
      <c r="L1774" s="34">
        <f t="shared" si="549"/>
        <v>11</v>
      </c>
      <c r="M1774" s="34">
        <f t="shared" si="550"/>
        <v>11</v>
      </c>
      <c r="N1774" s="52">
        <f t="shared" si="543"/>
        <v>11</v>
      </c>
      <c r="O1774" s="318">
        <f>+'Terminated loans'!S964</f>
        <v>50851</v>
      </c>
      <c r="P1774" s="26">
        <f>+'Terminated loans'!T964</f>
        <v>0.05</v>
      </c>
      <c r="Q1774" s="536">
        <f t="shared" si="545"/>
        <v>9.9000000000000005E-2</v>
      </c>
      <c r="R1774" s="222">
        <f t="shared" ref="R1774:R1837" si="552">PMT(P1774/12,L1774,-O1774,0,0)</f>
        <v>4739.1895134145079</v>
      </c>
      <c r="S1774" s="36">
        <f t="shared" ref="S1774:S1837" si="553">(-PV(Q1774/12,L1774,R1774,0,0))</f>
        <v>49640.249144986214</v>
      </c>
      <c r="T1774" s="36">
        <f t="shared" ref="T1774:T1837" si="554">O1774-S1774</f>
        <v>1210.7508550137863</v>
      </c>
      <c r="U1774" s="36">
        <f t="shared" ref="U1774:U1837" si="555">-IF(OR(Q1774="",Q1774=0),0,(CUMIPMT(Q1774/12,L1774,S1774,1,M1774,0)))</f>
        <v>2490.8355025740384</v>
      </c>
      <c r="V1774" s="36">
        <f t="shared" ref="V1774:V1837" si="556">-IF(OR(P1774="",P1774=0),0,(CUMIPMT(P1774/12,L1774,O1774,1,M1774,0)))</f>
        <v>1280.0846475595899</v>
      </c>
      <c r="W1774" s="37">
        <f t="shared" ref="W1774:W1837" si="557">IF(ISERROR(U1774-V1774),0,U1774-V1774)</f>
        <v>1210.7508550144485</v>
      </c>
      <c r="X1774" s="36">
        <f t="shared" ref="X1774:X1837" si="558">IF(C1774="O",T1774/AD1774*N1774,T1774)</f>
        <v>1210.7508550137863</v>
      </c>
      <c r="Y1774" s="276">
        <f t="shared" si="546"/>
        <v>1210.7508550144485</v>
      </c>
      <c r="Z1774" s="36">
        <f t="shared" ref="Z1774:Z1837" si="559">-IF(OR(Q1774="",Q1774=0),0,(CUMIPMT(Q1774/12,L1774,S1774,1,L1774,0)))</f>
        <v>2490.8355025740384</v>
      </c>
      <c r="AA1774" s="36">
        <f t="shared" ref="AA1774:AA1837" si="560">-IF(OR(P1774="",P1774=0),0,(CUMIPMT(P1774/12,L1774,O1774,1,L1774,0)))</f>
        <v>1280.0846475595899</v>
      </c>
      <c r="AB1774" s="38">
        <f t="shared" si="547"/>
        <v>6.6211214289069176E-10</v>
      </c>
      <c r="AC1774" s="17"/>
      <c r="AD1774" s="17">
        <f t="shared" ref="AD1774:AD1837" si="561">IF(L1774&gt;$J$2,$J$2,L1774)</f>
        <v>11</v>
      </c>
      <c r="AH1774" s="103"/>
      <c r="AI1774" s="533"/>
    </row>
    <row r="1775" spans="1:35">
      <c r="A1775" s="533"/>
      <c r="C1775" s="67" t="str">
        <f>'Terminated loans'!F965</f>
        <v>E</v>
      </c>
      <c r="D1775" s="19">
        <f>'Terminated loans'!H965</f>
        <v>143995755</v>
      </c>
      <c r="E1775" s="19">
        <f>'Terminated loans'!I965</f>
        <v>98</v>
      </c>
      <c r="F1775" s="19" t="str">
        <f>'Terminated loans'!J965</f>
        <v xml:space="preserve">AUNUND J                       </v>
      </c>
      <c r="G1775" s="547" t="str">
        <f t="shared" si="544"/>
        <v>C2</v>
      </c>
      <c r="H1775" s="21">
        <f>'Terminated loans'!L965</f>
        <v>40701</v>
      </c>
      <c r="I1775" s="21">
        <f>IF(B1775="VELS",'Terminated loans'!M965,'Terminated loans'!B965)</f>
        <v>41090</v>
      </c>
      <c r="J1775" s="34">
        <f t="shared" si="551"/>
        <v>13</v>
      </c>
      <c r="K1775" s="34">
        <f t="shared" si="548"/>
        <v>114</v>
      </c>
      <c r="L1775" s="34">
        <f t="shared" si="549"/>
        <v>13</v>
      </c>
      <c r="M1775" s="34">
        <f t="shared" si="550"/>
        <v>13</v>
      </c>
      <c r="N1775" s="52">
        <f t="shared" ref="N1775:N1838" si="562">IF(C1775="O",IF(ROUND(($I$35-H1775)/365*12,0)&gt;$L1775,$L1775,ROUND(($I$35-H1775)/365*12,0)),IF(OR(C1775="E",C1775="N"),ROUND(M1775,0),"CHECK"))</f>
        <v>13</v>
      </c>
      <c r="O1775" s="318">
        <f>+'Terminated loans'!S965</f>
        <v>44097</v>
      </c>
      <c r="P1775" s="26">
        <f>+'Terminated loans'!T965</f>
        <v>0.05</v>
      </c>
      <c r="Q1775" s="536">
        <f t="shared" si="545"/>
        <v>9.9000000000000005E-2</v>
      </c>
      <c r="R1775" s="222">
        <f t="shared" si="552"/>
        <v>3491.8352099656786</v>
      </c>
      <c r="S1775" s="36">
        <f t="shared" si="553"/>
        <v>42877.028289355418</v>
      </c>
      <c r="T1775" s="36">
        <f t="shared" si="554"/>
        <v>1219.9717106445823</v>
      </c>
      <c r="U1775" s="36">
        <f t="shared" si="555"/>
        <v>2516.8294401989551</v>
      </c>
      <c r="V1775" s="36">
        <f t="shared" si="556"/>
        <v>1296.8577295538198</v>
      </c>
      <c r="W1775" s="37">
        <f t="shared" si="557"/>
        <v>1219.9717106451353</v>
      </c>
      <c r="X1775" s="36">
        <f t="shared" si="558"/>
        <v>1219.9717106445823</v>
      </c>
      <c r="Y1775" s="276">
        <f t="shared" si="546"/>
        <v>1219.9717106451353</v>
      </c>
      <c r="Z1775" s="36">
        <f t="shared" si="559"/>
        <v>2516.8294401989551</v>
      </c>
      <c r="AA1775" s="36">
        <f t="shared" si="560"/>
        <v>1296.8577295538198</v>
      </c>
      <c r="AB1775" s="38">
        <f t="shared" si="547"/>
        <v>5.5297277867794037E-10</v>
      </c>
      <c r="AC1775" s="17"/>
      <c r="AD1775" s="17">
        <f t="shared" si="561"/>
        <v>13</v>
      </c>
      <c r="AH1775" s="103"/>
      <c r="AI1775" s="533"/>
    </row>
    <row r="1776" spans="1:35">
      <c r="A1776" s="533"/>
      <c r="C1776" s="67" t="str">
        <f>'Terminated loans'!F966</f>
        <v>E</v>
      </c>
      <c r="D1776" s="19">
        <f>'Terminated loans'!H966</f>
        <v>143994864</v>
      </c>
      <c r="E1776" s="19">
        <f>'Terminated loans'!I966</f>
        <v>98</v>
      </c>
      <c r="F1776" s="19" t="str">
        <f>'Terminated loans'!J966</f>
        <v xml:space="preserve">BIGNOUX D F                    </v>
      </c>
      <c r="G1776" s="547" t="str">
        <f t="shared" si="544"/>
        <v>C2</v>
      </c>
      <c r="H1776" s="21">
        <f>'Terminated loans'!L966</f>
        <v>40697</v>
      </c>
      <c r="I1776" s="21">
        <f>IF(B1776="VELS",'Terminated loans'!M966,'Terminated loans'!B966)</f>
        <v>41090</v>
      </c>
      <c r="J1776" s="34">
        <f t="shared" si="551"/>
        <v>13</v>
      </c>
      <c r="K1776" s="34">
        <f t="shared" si="548"/>
        <v>114</v>
      </c>
      <c r="L1776" s="34">
        <f t="shared" si="549"/>
        <v>13</v>
      </c>
      <c r="M1776" s="34">
        <f t="shared" si="550"/>
        <v>13</v>
      </c>
      <c r="N1776" s="52">
        <f t="shared" si="562"/>
        <v>13</v>
      </c>
      <c r="O1776" s="318">
        <f>+'Terminated loans'!S966</f>
        <v>100194</v>
      </c>
      <c r="P1776" s="26">
        <f>+'Terminated loans'!T966</f>
        <v>0.05</v>
      </c>
      <c r="Q1776" s="536">
        <f t="shared" si="545"/>
        <v>9.9000000000000005E-2</v>
      </c>
      <c r="R1776" s="222">
        <f t="shared" si="552"/>
        <v>7933.8943018187447</v>
      </c>
      <c r="S1776" s="36">
        <f t="shared" si="553"/>
        <v>97422.068903183361</v>
      </c>
      <c r="T1776" s="36">
        <f t="shared" si="554"/>
        <v>2771.9310968166392</v>
      </c>
      <c r="U1776" s="36">
        <f t="shared" si="555"/>
        <v>5718.5570204615797</v>
      </c>
      <c r="V1776" s="36">
        <f t="shared" si="556"/>
        <v>2946.625923643689</v>
      </c>
      <c r="W1776" s="37">
        <f t="shared" si="557"/>
        <v>2771.9310968178906</v>
      </c>
      <c r="X1776" s="36">
        <f t="shared" si="558"/>
        <v>2771.9310968166392</v>
      </c>
      <c r="Y1776" s="276">
        <f t="shared" si="546"/>
        <v>2771.9310968178906</v>
      </c>
      <c r="Z1776" s="36">
        <f t="shared" si="559"/>
        <v>5718.5570204615797</v>
      </c>
      <c r="AA1776" s="36">
        <f t="shared" si="560"/>
        <v>2946.625923643689</v>
      </c>
      <c r="AB1776" s="38">
        <f t="shared" si="547"/>
        <v>1.2514647096395493E-9</v>
      </c>
      <c r="AC1776" s="17"/>
      <c r="AD1776" s="17">
        <f t="shared" si="561"/>
        <v>13</v>
      </c>
      <c r="AH1776" s="103"/>
      <c r="AI1776" s="533"/>
    </row>
    <row r="1777" spans="1:35">
      <c r="A1777" s="533"/>
      <c r="C1777" s="67" t="str">
        <f>'Terminated loans'!F967</f>
        <v>E</v>
      </c>
      <c r="D1777" s="19">
        <f>'Terminated loans'!H967</f>
        <v>143995488</v>
      </c>
      <c r="E1777" s="19">
        <f>'Terminated loans'!I967</f>
        <v>98</v>
      </c>
      <c r="F1777" s="19" t="str">
        <f>'Terminated loans'!J967</f>
        <v xml:space="preserve">RAHEEMEEA M A                  </v>
      </c>
      <c r="G1777" s="547" t="str">
        <f t="shared" si="544"/>
        <v>C2</v>
      </c>
      <c r="H1777" s="21">
        <f>'Terminated loans'!L967</f>
        <v>40696</v>
      </c>
      <c r="I1777" s="21">
        <f>IF(B1777="VELS",'Terminated loans'!M967,'Terminated loans'!B967)</f>
        <v>41090</v>
      </c>
      <c r="J1777" s="34">
        <f t="shared" si="551"/>
        <v>13</v>
      </c>
      <c r="K1777" s="34">
        <f t="shared" si="548"/>
        <v>114</v>
      </c>
      <c r="L1777" s="34">
        <f t="shared" si="549"/>
        <v>13</v>
      </c>
      <c r="M1777" s="34">
        <f t="shared" si="550"/>
        <v>13</v>
      </c>
      <c r="N1777" s="52">
        <f t="shared" si="562"/>
        <v>13</v>
      </c>
      <c r="O1777" s="318">
        <f>+'Terminated loans'!S967</f>
        <v>150312</v>
      </c>
      <c r="P1777" s="26">
        <f>+'Terminated loans'!T967</f>
        <v>0.05</v>
      </c>
      <c r="Q1777" s="536">
        <f t="shared" si="545"/>
        <v>9.9000000000000005E-2</v>
      </c>
      <c r="R1777" s="222">
        <f t="shared" si="552"/>
        <v>11902.50434452142</v>
      </c>
      <c r="S1777" s="36">
        <f t="shared" si="553"/>
        <v>146153.52237634285</v>
      </c>
      <c r="T1777" s="36">
        <f t="shared" si="554"/>
        <v>4158.4776236571488</v>
      </c>
      <c r="U1777" s="36">
        <f t="shared" si="555"/>
        <v>8579.0341024374939</v>
      </c>
      <c r="V1777" s="36">
        <f t="shared" si="556"/>
        <v>4420.5564787784533</v>
      </c>
      <c r="W1777" s="37">
        <f t="shared" si="557"/>
        <v>4158.4776236590405</v>
      </c>
      <c r="X1777" s="36">
        <f t="shared" si="558"/>
        <v>4158.4776236571488</v>
      </c>
      <c r="Y1777" s="276">
        <f t="shared" si="546"/>
        <v>4158.4776236590405</v>
      </c>
      <c r="Z1777" s="36">
        <f t="shared" si="559"/>
        <v>8579.0341024374939</v>
      </c>
      <c r="AA1777" s="36">
        <f t="shared" si="560"/>
        <v>4420.5564787784533</v>
      </c>
      <c r="AB1777" s="38">
        <f t="shared" si="547"/>
        <v>1.8917489796876907E-9</v>
      </c>
      <c r="AC1777" s="17"/>
      <c r="AD1777" s="17">
        <f t="shared" si="561"/>
        <v>13</v>
      </c>
      <c r="AH1777" s="103"/>
      <c r="AI1777" s="533"/>
    </row>
    <row r="1778" spans="1:35">
      <c r="A1778" s="533"/>
      <c r="C1778" s="67" t="str">
        <f>'Terminated loans'!F968</f>
        <v>E</v>
      </c>
      <c r="D1778" s="19">
        <f>'Terminated loans'!H968</f>
        <v>143995356</v>
      </c>
      <c r="E1778" s="19">
        <f>'Terminated loans'!I968</f>
        <v>98</v>
      </c>
      <c r="F1778" s="19" t="str">
        <f>'Terminated loans'!J968</f>
        <v xml:space="preserve">LOUISE M J S                   </v>
      </c>
      <c r="G1778" s="547" t="str">
        <f t="shared" si="544"/>
        <v>C2</v>
      </c>
      <c r="H1778" s="21">
        <f>'Terminated loans'!L968</f>
        <v>40695</v>
      </c>
      <c r="I1778" s="21">
        <f>IF(B1778="VELS",'Terminated loans'!M968,'Terminated loans'!B968)</f>
        <v>41090</v>
      </c>
      <c r="J1778" s="34">
        <f t="shared" si="551"/>
        <v>13</v>
      </c>
      <c r="K1778" s="34">
        <f t="shared" si="548"/>
        <v>114</v>
      </c>
      <c r="L1778" s="34">
        <f t="shared" si="549"/>
        <v>13</v>
      </c>
      <c r="M1778" s="34">
        <f t="shared" si="550"/>
        <v>13</v>
      </c>
      <c r="N1778" s="52">
        <f t="shared" si="562"/>
        <v>13</v>
      </c>
      <c r="O1778" s="318">
        <f>+'Terminated loans'!S968</f>
        <v>60150</v>
      </c>
      <c r="P1778" s="26">
        <f>+'Terminated loans'!T968</f>
        <v>0.05</v>
      </c>
      <c r="Q1778" s="536">
        <f t="shared" si="545"/>
        <v>9.9000000000000005E-2</v>
      </c>
      <c r="R1778" s="222">
        <f t="shared" si="552"/>
        <v>4762.9972079605323</v>
      </c>
      <c r="S1778" s="36">
        <f t="shared" si="553"/>
        <v>58485.91177641855</v>
      </c>
      <c r="T1778" s="36">
        <f t="shared" si="554"/>
        <v>1664.0882235814497</v>
      </c>
      <c r="U1778" s="36">
        <f t="shared" si="555"/>
        <v>3433.0519270691366</v>
      </c>
      <c r="V1778" s="36">
        <f t="shared" si="556"/>
        <v>1768.9637034869229</v>
      </c>
      <c r="W1778" s="37">
        <f t="shared" si="557"/>
        <v>1664.0882235822137</v>
      </c>
      <c r="X1778" s="36">
        <f t="shared" si="558"/>
        <v>1664.0882235814497</v>
      </c>
      <c r="Y1778" s="276">
        <f t="shared" si="546"/>
        <v>1664.0882235822137</v>
      </c>
      <c r="Z1778" s="36">
        <f t="shared" si="559"/>
        <v>3433.0519270691366</v>
      </c>
      <c r="AA1778" s="36">
        <f t="shared" si="560"/>
        <v>1768.9637034869229</v>
      </c>
      <c r="AB1778" s="38">
        <f t="shared" si="547"/>
        <v>7.6397554948925972E-10</v>
      </c>
      <c r="AC1778" s="17"/>
      <c r="AD1778" s="17">
        <f t="shared" si="561"/>
        <v>13</v>
      </c>
      <c r="AH1778" s="103"/>
      <c r="AI1778" s="533"/>
    </row>
    <row r="1779" spans="1:35">
      <c r="A1779" s="533"/>
      <c r="C1779" s="67" t="str">
        <f>'Terminated loans'!F969</f>
        <v>E</v>
      </c>
      <c r="D1779" s="19">
        <f>'Terminated loans'!H969</f>
        <v>143994635</v>
      </c>
      <c r="E1779" s="19">
        <f>'Terminated loans'!I969</f>
        <v>98</v>
      </c>
      <c r="F1779" s="19" t="str">
        <f>'Terminated loans'!J969</f>
        <v xml:space="preserve">DHOORAH M O                    </v>
      </c>
      <c r="G1779" s="547" t="str">
        <f t="shared" si="544"/>
        <v>C2</v>
      </c>
      <c r="H1779" s="21">
        <f>'Terminated loans'!L969</f>
        <v>40781</v>
      </c>
      <c r="I1779" s="21">
        <f>IF(B1779="VELS",'Terminated loans'!M969,'Terminated loans'!B969)</f>
        <v>41090</v>
      </c>
      <c r="J1779" s="34">
        <f t="shared" si="551"/>
        <v>10</v>
      </c>
      <c r="K1779" s="34">
        <f t="shared" si="548"/>
        <v>111</v>
      </c>
      <c r="L1779" s="34">
        <f t="shared" si="549"/>
        <v>10</v>
      </c>
      <c r="M1779" s="34">
        <f t="shared" si="550"/>
        <v>10</v>
      </c>
      <c r="N1779" s="52">
        <f t="shared" si="562"/>
        <v>10</v>
      </c>
      <c r="O1779" s="318">
        <f>+'Terminated loans'!S969</f>
        <v>209684</v>
      </c>
      <c r="P1779" s="26">
        <f>+'Terminated loans'!T969</f>
        <v>0.05</v>
      </c>
      <c r="Q1779" s="536">
        <f t="shared" si="545"/>
        <v>9.9000000000000005E-2</v>
      </c>
      <c r="R1779" s="222">
        <f t="shared" si="552"/>
        <v>21451.922793050722</v>
      </c>
      <c r="S1779" s="36">
        <f t="shared" si="553"/>
        <v>205098.21601901777</v>
      </c>
      <c r="T1779" s="36">
        <f t="shared" si="554"/>
        <v>4585.7839809822326</v>
      </c>
      <c r="U1779" s="36">
        <f t="shared" si="555"/>
        <v>9421.0119114924455</v>
      </c>
      <c r="V1779" s="36">
        <f t="shared" si="556"/>
        <v>4835.2279305071861</v>
      </c>
      <c r="W1779" s="37">
        <f t="shared" si="557"/>
        <v>4585.7839809852594</v>
      </c>
      <c r="X1779" s="36">
        <f t="shared" si="558"/>
        <v>4585.7839809822326</v>
      </c>
      <c r="Y1779" s="276">
        <f t="shared" si="546"/>
        <v>4585.7839809852594</v>
      </c>
      <c r="Z1779" s="36">
        <f t="shared" si="559"/>
        <v>9421.0119114924455</v>
      </c>
      <c r="AA1779" s="36">
        <f t="shared" si="560"/>
        <v>4835.2279305071861</v>
      </c>
      <c r="AB1779" s="38">
        <f t="shared" si="547"/>
        <v>3.0267983675003052E-9</v>
      </c>
      <c r="AC1779" s="17"/>
      <c r="AD1779" s="17">
        <f t="shared" si="561"/>
        <v>10</v>
      </c>
      <c r="AH1779" s="103"/>
      <c r="AI1779" s="533"/>
    </row>
    <row r="1780" spans="1:35">
      <c r="A1780" s="533"/>
      <c r="C1780" s="67" t="str">
        <f>'Terminated loans'!F970</f>
        <v>E</v>
      </c>
      <c r="D1780" s="19">
        <f>'Terminated loans'!H970</f>
        <v>143995585</v>
      </c>
      <c r="E1780" s="19">
        <f>'Terminated loans'!I970</f>
        <v>98</v>
      </c>
      <c r="F1780" s="19" t="str">
        <f>'Terminated loans'!J970</f>
        <v xml:space="preserve">VAMBEN K                       </v>
      </c>
      <c r="G1780" s="547" t="str">
        <f t="shared" si="544"/>
        <v>C2</v>
      </c>
      <c r="H1780" s="21">
        <f>'Terminated loans'!L970</f>
        <v>40864</v>
      </c>
      <c r="I1780" s="21">
        <f>IF(B1780="VELS",'Terminated loans'!M970,'Terminated loans'!B970)</f>
        <v>41090</v>
      </c>
      <c r="J1780" s="34">
        <f t="shared" si="551"/>
        <v>7</v>
      </c>
      <c r="K1780" s="34">
        <f t="shared" si="548"/>
        <v>109</v>
      </c>
      <c r="L1780" s="34">
        <f t="shared" si="549"/>
        <v>7</v>
      </c>
      <c r="M1780" s="34">
        <f t="shared" si="550"/>
        <v>7</v>
      </c>
      <c r="N1780" s="52">
        <f t="shared" si="562"/>
        <v>7</v>
      </c>
      <c r="O1780" s="318">
        <f>+'Terminated loans'!S970</f>
        <v>219536</v>
      </c>
      <c r="P1780" s="26">
        <f>+'Terminated loans'!T970</f>
        <v>0.05</v>
      </c>
      <c r="Q1780" s="536">
        <f t="shared" si="545"/>
        <v>9.9000000000000005E-2</v>
      </c>
      <c r="R1780" s="222">
        <f t="shared" si="552"/>
        <v>31887.163856582352</v>
      </c>
      <c r="S1780" s="36">
        <f t="shared" si="553"/>
        <v>216022.82608961259</v>
      </c>
      <c r="T1780" s="36">
        <f t="shared" si="554"/>
        <v>3513.1739103874133</v>
      </c>
      <c r="U1780" s="36">
        <f t="shared" si="555"/>
        <v>7187.3209064663388</v>
      </c>
      <c r="V1780" s="36">
        <f t="shared" si="556"/>
        <v>3674.1469960764516</v>
      </c>
      <c r="W1780" s="37">
        <f t="shared" si="557"/>
        <v>3513.1739103898872</v>
      </c>
      <c r="X1780" s="36">
        <f t="shared" si="558"/>
        <v>3513.1739103874133</v>
      </c>
      <c r="Y1780" s="276">
        <f t="shared" si="546"/>
        <v>3513.1739103898872</v>
      </c>
      <c r="Z1780" s="36">
        <f t="shared" si="559"/>
        <v>7187.3209064663388</v>
      </c>
      <c r="AA1780" s="36">
        <f t="shared" si="560"/>
        <v>3674.1469960764516</v>
      </c>
      <c r="AB1780" s="38">
        <f t="shared" si="547"/>
        <v>2.4738255888223648E-9</v>
      </c>
      <c r="AC1780" s="17"/>
      <c r="AD1780" s="17">
        <f t="shared" si="561"/>
        <v>7</v>
      </c>
      <c r="AH1780" s="103"/>
      <c r="AI1780" s="533"/>
    </row>
    <row r="1781" spans="1:35">
      <c r="A1781" s="533"/>
      <c r="C1781" s="67" t="str">
        <f>'Terminated loans'!F971</f>
        <v>E</v>
      </c>
      <c r="D1781" s="19">
        <f>'Terminated loans'!H971</f>
        <v>143995127</v>
      </c>
      <c r="E1781" s="19">
        <f>'Terminated loans'!I971</f>
        <v>98</v>
      </c>
      <c r="F1781" s="19" t="str">
        <f>'Terminated loans'!J971</f>
        <v xml:space="preserve">MOOTHOOSAMY D(MUACC39555)      </v>
      </c>
      <c r="G1781" s="547" t="str">
        <f t="shared" si="544"/>
        <v>C2</v>
      </c>
      <c r="H1781" s="21">
        <f>'Terminated loans'!L971</f>
        <v>40854</v>
      </c>
      <c r="I1781" s="21">
        <f>IF(B1781="VELS",'Terminated loans'!M971,'Terminated loans'!B971)</f>
        <v>41090</v>
      </c>
      <c r="J1781" s="34">
        <f t="shared" si="551"/>
        <v>8</v>
      </c>
      <c r="K1781" s="34">
        <f t="shared" si="548"/>
        <v>109</v>
      </c>
      <c r="L1781" s="34">
        <f t="shared" si="549"/>
        <v>8</v>
      </c>
      <c r="M1781" s="34">
        <f t="shared" si="550"/>
        <v>8</v>
      </c>
      <c r="N1781" s="52">
        <f t="shared" si="562"/>
        <v>8</v>
      </c>
      <c r="O1781" s="318">
        <f>+'Terminated loans'!S971</f>
        <v>198683</v>
      </c>
      <c r="P1781" s="26">
        <f>+'Terminated loans'!T971</f>
        <v>0.05</v>
      </c>
      <c r="Q1781" s="536">
        <f t="shared" si="545"/>
        <v>9.9000000000000005E-2</v>
      </c>
      <c r="R1781" s="222">
        <f t="shared" si="552"/>
        <v>25303.297177032502</v>
      </c>
      <c r="S1781" s="36">
        <f t="shared" si="553"/>
        <v>195113.36533332802</v>
      </c>
      <c r="T1781" s="36">
        <f t="shared" si="554"/>
        <v>3569.6346666719764</v>
      </c>
      <c r="U1781" s="36">
        <f t="shared" si="555"/>
        <v>7313.0120829348161</v>
      </c>
      <c r="V1781" s="36">
        <f t="shared" si="556"/>
        <v>3743.3774162600457</v>
      </c>
      <c r="W1781" s="37">
        <f t="shared" si="557"/>
        <v>3569.6346666747704</v>
      </c>
      <c r="X1781" s="36">
        <f t="shared" si="558"/>
        <v>3569.6346666719764</v>
      </c>
      <c r="Y1781" s="276">
        <f t="shared" si="546"/>
        <v>3569.6346666747704</v>
      </c>
      <c r="Z1781" s="36">
        <f t="shared" si="559"/>
        <v>7313.0120829348161</v>
      </c>
      <c r="AA1781" s="36">
        <f t="shared" si="560"/>
        <v>3743.3774162600457</v>
      </c>
      <c r="AB1781" s="38">
        <f t="shared" si="547"/>
        <v>2.7939677238464355E-9</v>
      </c>
      <c r="AC1781" s="17"/>
      <c r="AD1781" s="17">
        <f t="shared" si="561"/>
        <v>8</v>
      </c>
      <c r="AH1781" s="103"/>
      <c r="AI1781" s="533"/>
    </row>
    <row r="1782" spans="1:35">
      <c r="A1782" s="533"/>
      <c r="C1782" s="67" t="str">
        <f>'Terminated loans'!F972</f>
        <v>E</v>
      </c>
      <c r="D1782" s="19">
        <f>'Terminated loans'!H972</f>
        <v>143997219</v>
      </c>
      <c r="E1782" s="19">
        <f>'Terminated loans'!I972</f>
        <v>98</v>
      </c>
      <c r="F1782" s="19" t="str">
        <f>'Terminated loans'!J972</f>
        <v xml:space="preserve">LIM VOON MIOW C V              </v>
      </c>
      <c r="G1782" s="547" t="str">
        <f t="shared" si="544"/>
        <v>C2</v>
      </c>
      <c r="H1782" s="21">
        <f>'Terminated loans'!L972</f>
        <v>40897</v>
      </c>
      <c r="I1782" s="21">
        <f>IF(B1782="VELS",'Terminated loans'!M972,'Terminated loans'!B972)</f>
        <v>41090</v>
      </c>
      <c r="J1782" s="34">
        <f t="shared" si="551"/>
        <v>6</v>
      </c>
      <c r="K1782" s="34">
        <f t="shared" si="548"/>
        <v>107</v>
      </c>
      <c r="L1782" s="34">
        <f t="shared" si="549"/>
        <v>6</v>
      </c>
      <c r="M1782" s="34">
        <f t="shared" si="550"/>
        <v>6</v>
      </c>
      <c r="N1782" s="52">
        <f t="shared" si="562"/>
        <v>6</v>
      </c>
      <c r="O1782" s="318">
        <f>+'Terminated loans'!S972</f>
        <v>210280</v>
      </c>
      <c r="P1782" s="26">
        <f>+'Terminated loans'!T972</f>
        <v>0.05</v>
      </c>
      <c r="Q1782" s="536">
        <f t="shared" si="545"/>
        <v>9.9000000000000005E-2</v>
      </c>
      <c r="R1782" s="222">
        <f t="shared" si="552"/>
        <v>35559.534826205447</v>
      </c>
      <c r="S1782" s="36">
        <f t="shared" si="553"/>
        <v>207329.57973682348</v>
      </c>
      <c r="T1782" s="36">
        <f t="shared" si="554"/>
        <v>2950.420263176522</v>
      </c>
      <c r="U1782" s="36">
        <f t="shared" si="555"/>
        <v>6027.6292204118217</v>
      </c>
      <c r="V1782" s="36">
        <f t="shared" si="556"/>
        <v>3077.2089572326513</v>
      </c>
      <c r="W1782" s="37">
        <f t="shared" si="557"/>
        <v>2950.4202631791704</v>
      </c>
      <c r="X1782" s="36">
        <f t="shared" si="558"/>
        <v>2950.420263176522</v>
      </c>
      <c r="Y1782" s="276">
        <f t="shared" si="546"/>
        <v>2950.4202631791704</v>
      </c>
      <c r="Z1782" s="36">
        <f t="shared" si="559"/>
        <v>6027.6292204118217</v>
      </c>
      <c r="AA1782" s="36">
        <f t="shared" si="560"/>
        <v>3077.2089572326513</v>
      </c>
      <c r="AB1782" s="38">
        <f t="shared" si="547"/>
        <v>2.648448571562767E-9</v>
      </c>
      <c r="AC1782" s="17"/>
      <c r="AD1782" s="17">
        <f t="shared" si="561"/>
        <v>6</v>
      </c>
      <c r="AH1782" s="103"/>
      <c r="AI1782" s="533"/>
    </row>
    <row r="1783" spans="1:35">
      <c r="A1783" s="533"/>
      <c r="C1783" s="67" t="str">
        <f>'Terminated loans'!F973</f>
        <v>E</v>
      </c>
      <c r="D1783" s="19">
        <f>'Terminated loans'!H973</f>
        <v>143989453</v>
      </c>
      <c r="E1783" s="19">
        <f>'Terminated loans'!I973</f>
        <v>99</v>
      </c>
      <c r="F1783" s="19" t="str">
        <f>'Terminated loans'!J973</f>
        <v xml:space="preserve">WOOMCHURN-KEESOONY(SL2637      </v>
      </c>
      <c r="G1783" s="547" t="str">
        <f t="shared" si="544"/>
        <v>C1</v>
      </c>
      <c r="H1783" s="21">
        <f>'Terminated loans'!L973</f>
        <v>40941</v>
      </c>
      <c r="I1783" s="21">
        <f>IF(B1783="VELS",'Terminated loans'!M973,'Terminated loans'!B973)</f>
        <v>41090</v>
      </c>
      <c r="J1783" s="34">
        <f t="shared" si="551"/>
        <v>5</v>
      </c>
      <c r="K1783" s="34">
        <f t="shared" si="548"/>
        <v>106</v>
      </c>
      <c r="L1783" s="34">
        <f t="shared" si="549"/>
        <v>5</v>
      </c>
      <c r="M1783" s="34">
        <f t="shared" si="550"/>
        <v>5</v>
      </c>
      <c r="N1783" s="52">
        <f t="shared" si="562"/>
        <v>5</v>
      </c>
      <c r="O1783" s="318">
        <f>+'Terminated loans'!S973</f>
        <v>1000228</v>
      </c>
      <c r="P1783" s="26">
        <f>+'Terminated loans'!T973</f>
        <v>0.03</v>
      </c>
      <c r="Q1783" s="536">
        <f t="shared" si="545"/>
        <v>8.1500000000000003E-2</v>
      </c>
      <c r="R1783" s="222">
        <f t="shared" si="552"/>
        <v>201548.43944274023</v>
      </c>
      <c r="S1783" s="36">
        <f t="shared" si="553"/>
        <v>987530.47054146789</v>
      </c>
      <c r="T1783" s="36">
        <f t="shared" si="554"/>
        <v>12697.52945853211</v>
      </c>
      <c r="U1783" s="36">
        <f t="shared" si="555"/>
        <v>20211.726672249846</v>
      </c>
      <c r="V1783" s="36">
        <f t="shared" si="556"/>
        <v>7514.1972137012053</v>
      </c>
      <c r="W1783" s="37">
        <f t="shared" si="557"/>
        <v>12697.529458548641</v>
      </c>
      <c r="X1783" s="36">
        <f t="shared" si="558"/>
        <v>12697.52945853211</v>
      </c>
      <c r="Y1783" s="276">
        <f t="shared" si="546"/>
        <v>12697.529458548641</v>
      </c>
      <c r="Z1783" s="36">
        <f t="shared" si="559"/>
        <v>20211.726672249846</v>
      </c>
      <c r="AA1783" s="36">
        <f t="shared" si="560"/>
        <v>7514.1972137012053</v>
      </c>
      <c r="AB1783" s="38">
        <f t="shared" si="547"/>
        <v>1.6530975699424744E-8</v>
      </c>
      <c r="AC1783" s="17"/>
      <c r="AD1783" s="17">
        <f t="shared" si="561"/>
        <v>5</v>
      </c>
      <c r="AH1783" s="103"/>
      <c r="AI1783" s="533"/>
    </row>
    <row r="1784" spans="1:35">
      <c r="A1784" s="533"/>
      <c r="C1784" s="67" t="str">
        <f>'Terminated loans'!F974</f>
        <v>E</v>
      </c>
      <c r="D1784" s="19">
        <f>'Terminated loans'!H974</f>
        <v>141053590</v>
      </c>
      <c r="E1784" s="19">
        <f>'Terminated loans'!I974</f>
        <v>98</v>
      </c>
      <c r="F1784" s="19" t="str">
        <f>'Terminated loans'!J974</f>
        <v xml:space="preserve">BEEHARRY R                     </v>
      </c>
      <c r="G1784" s="547" t="str">
        <f t="shared" si="544"/>
        <v>A2</v>
      </c>
      <c r="H1784" s="21">
        <f>'Terminated loans'!L974</f>
        <v>39667</v>
      </c>
      <c r="I1784" s="21">
        <f>IF(B1784="VELS",'Terminated loans'!M974,'Terminated loans'!B974)</f>
        <v>41121</v>
      </c>
      <c r="J1784" s="34">
        <f t="shared" si="551"/>
        <v>48</v>
      </c>
      <c r="K1784" s="34">
        <f t="shared" si="548"/>
        <v>148</v>
      </c>
      <c r="L1784" s="34">
        <f t="shared" si="549"/>
        <v>48</v>
      </c>
      <c r="M1784" s="34">
        <f t="shared" si="550"/>
        <v>48</v>
      </c>
      <c r="N1784" s="52">
        <f t="shared" si="562"/>
        <v>48</v>
      </c>
      <c r="O1784" s="318">
        <f>+'Terminated loans'!S974</f>
        <v>150000</v>
      </c>
      <c r="P1784" s="26">
        <f>+'Terminated loans'!T974</f>
        <v>0.05</v>
      </c>
      <c r="Q1784" s="536">
        <f t="shared" si="545"/>
        <v>0.104</v>
      </c>
      <c r="R1784" s="222">
        <f t="shared" si="552"/>
        <v>3454.3940355969776</v>
      </c>
      <c r="S1784" s="36">
        <f t="shared" si="553"/>
        <v>135174.28314892642</v>
      </c>
      <c r="T1784" s="36">
        <f t="shared" si="554"/>
        <v>14825.716851073579</v>
      </c>
      <c r="U1784" s="36">
        <f t="shared" si="555"/>
        <v>30636.630559727113</v>
      </c>
      <c r="V1784" s="36">
        <f t="shared" si="556"/>
        <v>15810.913708654931</v>
      </c>
      <c r="W1784" s="37">
        <f t="shared" si="557"/>
        <v>14825.716851072182</v>
      </c>
      <c r="X1784" s="36">
        <f t="shared" si="558"/>
        <v>14825.716851073579</v>
      </c>
      <c r="Y1784" s="276">
        <f t="shared" si="546"/>
        <v>14825.716851072182</v>
      </c>
      <c r="Z1784" s="36">
        <f t="shared" si="559"/>
        <v>30636.630559727113</v>
      </c>
      <c r="AA1784" s="36">
        <f t="shared" si="560"/>
        <v>15810.913708654931</v>
      </c>
      <c r="AB1784" s="38">
        <f t="shared" si="547"/>
        <v>-1.3969838619232178E-9</v>
      </c>
      <c r="AC1784" s="17"/>
      <c r="AD1784" s="17">
        <f t="shared" si="561"/>
        <v>48</v>
      </c>
      <c r="AH1784" s="103"/>
      <c r="AI1784" s="533"/>
    </row>
    <row r="1785" spans="1:35">
      <c r="A1785" s="533"/>
      <c r="C1785" s="67" t="str">
        <f>'Terminated loans'!F975</f>
        <v>E</v>
      </c>
      <c r="D1785" s="19">
        <f>'Terminated loans'!H975</f>
        <v>141992872</v>
      </c>
      <c r="E1785" s="19">
        <f>'Terminated loans'!I975</f>
        <v>98</v>
      </c>
      <c r="F1785" s="19" t="str">
        <f>'Terminated loans'!J975</f>
        <v xml:space="preserve">SANSFACON M V                  </v>
      </c>
      <c r="G1785" s="547" t="str">
        <f t="shared" si="544"/>
        <v>B2</v>
      </c>
      <c r="H1785" s="21">
        <f>'Terminated loans'!L975</f>
        <v>40459</v>
      </c>
      <c r="I1785" s="21">
        <f>IF(B1785="VELS",'Terminated loans'!M975,'Terminated loans'!B975)</f>
        <v>41121</v>
      </c>
      <c r="J1785" s="34">
        <f t="shared" si="551"/>
        <v>22</v>
      </c>
      <c r="K1785" s="34">
        <f t="shared" si="548"/>
        <v>122</v>
      </c>
      <c r="L1785" s="34">
        <f t="shared" si="549"/>
        <v>22</v>
      </c>
      <c r="M1785" s="34">
        <f t="shared" si="550"/>
        <v>22</v>
      </c>
      <c r="N1785" s="52">
        <f t="shared" si="562"/>
        <v>22</v>
      </c>
      <c r="O1785" s="318">
        <f>+'Terminated loans'!S975</f>
        <v>230518</v>
      </c>
      <c r="P1785" s="26">
        <f>+'Terminated loans'!T975</f>
        <v>0.05</v>
      </c>
      <c r="Q1785" s="536">
        <f t="shared" si="545"/>
        <v>9.4E-2</v>
      </c>
      <c r="R1785" s="222">
        <f t="shared" si="552"/>
        <v>10987.471795616579</v>
      </c>
      <c r="S1785" s="36">
        <f t="shared" si="553"/>
        <v>221249.44984917255</v>
      </c>
      <c r="T1785" s="36">
        <f t="shared" si="554"/>
        <v>9268.5501508274465</v>
      </c>
      <c r="U1785" s="36">
        <f t="shared" si="555"/>
        <v>20474.929654393054</v>
      </c>
      <c r="V1785" s="36">
        <f t="shared" si="556"/>
        <v>11206.379503564734</v>
      </c>
      <c r="W1785" s="37">
        <f t="shared" si="557"/>
        <v>9268.5501508283196</v>
      </c>
      <c r="X1785" s="36">
        <f t="shared" si="558"/>
        <v>9268.5501508274465</v>
      </c>
      <c r="Y1785" s="276">
        <f t="shared" si="546"/>
        <v>9268.5501508283196</v>
      </c>
      <c r="Z1785" s="36">
        <f t="shared" si="559"/>
        <v>20474.929654393054</v>
      </c>
      <c r="AA1785" s="36">
        <f t="shared" si="560"/>
        <v>11206.379503564734</v>
      </c>
      <c r="AB1785" s="38">
        <f t="shared" si="547"/>
        <v>8.7311491370201111E-10</v>
      </c>
      <c r="AC1785" s="17"/>
      <c r="AD1785" s="17">
        <f t="shared" si="561"/>
        <v>22</v>
      </c>
      <c r="AH1785" s="103"/>
      <c r="AI1785" s="533"/>
    </row>
    <row r="1786" spans="1:35">
      <c r="A1786" s="533"/>
      <c r="C1786" s="67" t="str">
        <f>'Terminated loans'!F976</f>
        <v>N</v>
      </c>
      <c r="D1786" s="19">
        <f>'Terminated loans'!H976</f>
        <v>143001229</v>
      </c>
      <c r="E1786" s="19">
        <f>'Terminated loans'!I976</f>
        <v>98</v>
      </c>
      <c r="F1786" s="19" t="str">
        <f>'Terminated loans'!J976</f>
        <v xml:space="preserve">JANKEE R K/046539              </v>
      </c>
      <c r="G1786" s="547" t="str">
        <f t="shared" si="544"/>
        <v>A2</v>
      </c>
      <c r="H1786" s="21">
        <f>'Terminated loans'!L976</f>
        <v>39295</v>
      </c>
      <c r="I1786" s="21">
        <f>IF(B1786="VELS",'Terminated loans'!M976,'Terminated loans'!B976)</f>
        <v>41113</v>
      </c>
      <c r="J1786" s="34">
        <f t="shared" si="551"/>
        <v>60</v>
      </c>
      <c r="K1786" s="34">
        <f t="shared" si="548"/>
        <v>160</v>
      </c>
      <c r="L1786" s="34">
        <f t="shared" si="549"/>
        <v>60</v>
      </c>
      <c r="M1786" s="34">
        <f t="shared" si="550"/>
        <v>60</v>
      </c>
      <c r="N1786" s="52">
        <f t="shared" si="562"/>
        <v>60</v>
      </c>
      <c r="O1786" s="318">
        <f>+'Terminated loans'!S976</f>
        <v>300529</v>
      </c>
      <c r="P1786" s="26">
        <f>+'Terminated loans'!T976</f>
        <v>0.05</v>
      </c>
      <c r="Q1786" s="536">
        <f t="shared" si="545"/>
        <v>0.104</v>
      </c>
      <c r="R1786" s="222">
        <f t="shared" si="552"/>
        <v>5671.3529758009627</v>
      </c>
      <c r="S1786" s="36">
        <f t="shared" si="553"/>
        <v>264467.83821243321</v>
      </c>
      <c r="T1786" s="36">
        <f t="shared" si="554"/>
        <v>36061.161787566787</v>
      </c>
      <c r="U1786" s="36">
        <f t="shared" si="555"/>
        <v>75813.340335621906</v>
      </c>
      <c r="V1786" s="36">
        <f t="shared" si="556"/>
        <v>39752.178548057738</v>
      </c>
      <c r="W1786" s="37">
        <f t="shared" si="557"/>
        <v>36061.161787564168</v>
      </c>
      <c r="X1786" s="36">
        <f t="shared" si="558"/>
        <v>36061.161787566787</v>
      </c>
      <c r="Y1786" s="276">
        <f t="shared" si="546"/>
        <v>36061.161787564168</v>
      </c>
      <c r="Z1786" s="36">
        <f t="shared" si="559"/>
        <v>75813.340335621906</v>
      </c>
      <c r="AA1786" s="36">
        <f t="shared" si="560"/>
        <v>39752.178548057738</v>
      </c>
      <c r="AB1786" s="38">
        <f t="shared" si="547"/>
        <v>-2.6193447411060333E-9</v>
      </c>
      <c r="AC1786" s="17"/>
      <c r="AD1786" s="17">
        <f t="shared" si="561"/>
        <v>60</v>
      </c>
      <c r="AH1786" s="103"/>
      <c r="AI1786" s="533"/>
    </row>
    <row r="1787" spans="1:35">
      <c r="A1787" s="533"/>
      <c r="C1787" s="67" t="str">
        <f>'Terminated loans'!F977</f>
        <v>E</v>
      </c>
      <c r="D1787" s="19">
        <f>'Terminated loans'!H977</f>
        <v>143005453</v>
      </c>
      <c r="E1787" s="19">
        <f>'Terminated loans'!I977</f>
        <v>98</v>
      </c>
      <c r="F1787" s="19" t="str">
        <f>'Terminated loans'!J977</f>
        <v xml:space="preserve">JOWAHEER A                     </v>
      </c>
      <c r="G1787" s="547" t="str">
        <f t="shared" si="544"/>
        <v>A2</v>
      </c>
      <c r="H1787" s="21">
        <f>'Terminated loans'!L977</f>
        <v>39853</v>
      </c>
      <c r="I1787" s="21">
        <f>IF(B1787="VELS",'Terminated loans'!M977,'Terminated loans'!B977)</f>
        <v>41121</v>
      </c>
      <c r="J1787" s="34">
        <f t="shared" si="551"/>
        <v>42</v>
      </c>
      <c r="K1787" s="34">
        <f t="shared" si="548"/>
        <v>142</v>
      </c>
      <c r="L1787" s="34">
        <f t="shared" si="549"/>
        <v>42</v>
      </c>
      <c r="M1787" s="34">
        <f t="shared" si="550"/>
        <v>42</v>
      </c>
      <c r="N1787" s="52">
        <f t="shared" si="562"/>
        <v>42</v>
      </c>
      <c r="O1787" s="318">
        <f>+'Terminated loans'!S977</f>
        <v>165000</v>
      </c>
      <c r="P1787" s="26">
        <f>+'Terminated loans'!T977</f>
        <v>0.05</v>
      </c>
      <c r="Q1787" s="536">
        <f t="shared" si="545"/>
        <v>0.104</v>
      </c>
      <c r="R1787" s="222">
        <f t="shared" si="552"/>
        <v>4290.500410474594</v>
      </c>
      <c r="S1787" s="36">
        <f t="shared" si="553"/>
        <v>150506.54668338926</v>
      </c>
      <c r="T1787" s="36">
        <f t="shared" si="554"/>
        <v>14493.453316610743</v>
      </c>
      <c r="U1787" s="36">
        <f t="shared" si="555"/>
        <v>29694.470556542219</v>
      </c>
      <c r="V1787" s="36">
        <f t="shared" si="556"/>
        <v>15201.017239932931</v>
      </c>
      <c r="W1787" s="37">
        <f t="shared" si="557"/>
        <v>14493.453316609288</v>
      </c>
      <c r="X1787" s="36">
        <f t="shared" si="558"/>
        <v>14493.453316610743</v>
      </c>
      <c r="Y1787" s="276">
        <f t="shared" si="546"/>
        <v>14493.453316609288</v>
      </c>
      <c r="Z1787" s="36">
        <f t="shared" si="559"/>
        <v>29694.470556542219</v>
      </c>
      <c r="AA1787" s="36">
        <f t="shared" si="560"/>
        <v>15201.017239932931</v>
      </c>
      <c r="AB1787" s="38">
        <f t="shared" si="547"/>
        <v>-1.4551915228366852E-9</v>
      </c>
      <c r="AC1787" s="17"/>
      <c r="AD1787" s="17">
        <f t="shared" si="561"/>
        <v>42</v>
      </c>
      <c r="AH1787" s="103"/>
      <c r="AI1787" s="533"/>
    </row>
    <row r="1788" spans="1:35">
      <c r="A1788" s="533"/>
      <c r="C1788" s="67" t="str">
        <f>'Terminated loans'!F978</f>
        <v>E</v>
      </c>
      <c r="D1788" s="19">
        <f>'Terminated loans'!H978</f>
        <v>143005720</v>
      </c>
      <c r="E1788" s="19">
        <f>'Terminated loans'!I978</f>
        <v>99</v>
      </c>
      <c r="F1788" s="19" t="str">
        <f>'Terminated loans'!J978</f>
        <v xml:space="preserve">CHENGANNA P/V                  </v>
      </c>
      <c r="G1788" s="547" t="str">
        <f t="shared" si="544"/>
        <v>A1</v>
      </c>
      <c r="H1788" s="21">
        <f>'Terminated loans'!L978</f>
        <v>39615</v>
      </c>
      <c r="I1788" s="21">
        <f>IF(B1788="VELS",'Terminated loans'!M978,'Terminated loans'!B978)</f>
        <v>41121</v>
      </c>
      <c r="J1788" s="34">
        <f t="shared" si="551"/>
        <v>50</v>
      </c>
      <c r="K1788" s="34">
        <f t="shared" si="548"/>
        <v>150</v>
      </c>
      <c r="L1788" s="34">
        <f t="shared" si="549"/>
        <v>50</v>
      </c>
      <c r="M1788" s="34">
        <f t="shared" si="550"/>
        <v>50</v>
      </c>
      <c r="N1788" s="52">
        <f t="shared" si="562"/>
        <v>50</v>
      </c>
      <c r="O1788" s="318">
        <f>+'Terminated loans'!S978</f>
        <v>3000042</v>
      </c>
      <c r="P1788" s="26">
        <f>+'Terminated loans'!T978</f>
        <v>0.03</v>
      </c>
      <c r="Q1788" s="536">
        <f t="shared" si="545"/>
        <v>8.6499999999999994E-2</v>
      </c>
      <c r="R1788" s="222">
        <f t="shared" si="552"/>
        <v>63903.870675409817</v>
      </c>
      <c r="S1788" s="36">
        <f t="shared" si="553"/>
        <v>2674761.7724821516</v>
      </c>
      <c r="T1788" s="36">
        <f t="shared" si="554"/>
        <v>325280.22751784837</v>
      </c>
      <c r="U1788" s="36">
        <f t="shared" si="555"/>
        <v>520431.76128830994</v>
      </c>
      <c r="V1788" s="36">
        <f t="shared" si="556"/>
        <v>195151.53377049137</v>
      </c>
      <c r="W1788" s="37">
        <f t="shared" si="557"/>
        <v>325280.22751781857</v>
      </c>
      <c r="X1788" s="36">
        <f t="shared" si="558"/>
        <v>325280.22751784837</v>
      </c>
      <c r="Y1788" s="276">
        <f t="shared" si="546"/>
        <v>325280.22751781857</v>
      </c>
      <c r="Z1788" s="36">
        <f t="shared" si="559"/>
        <v>520431.76128830994</v>
      </c>
      <c r="AA1788" s="36">
        <f t="shared" si="560"/>
        <v>195151.53377049137</v>
      </c>
      <c r="AB1788" s="38">
        <f t="shared" si="547"/>
        <v>-2.9802322387695313E-8</v>
      </c>
      <c r="AC1788" s="17"/>
      <c r="AD1788" s="17">
        <f t="shared" si="561"/>
        <v>50</v>
      </c>
      <c r="AH1788" s="103"/>
      <c r="AI1788" s="533"/>
    </row>
    <row r="1789" spans="1:35">
      <c r="A1789" s="533"/>
      <c r="C1789" s="67" t="str">
        <f>'Terminated loans'!F979</f>
        <v>E</v>
      </c>
      <c r="D1789" s="19">
        <f>'Terminated loans'!H979</f>
        <v>143006026</v>
      </c>
      <c r="E1789" s="19">
        <f>'Terminated loans'!I979</f>
        <v>99</v>
      </c>
      <c r="F1789" s="19" t="str">
        <f>'Terminated loans'!J979</f>
        <v xml:space="preserve">DAVIS MR G H F(DF)             </v>
      </c>
      <c r="G1789" s="547" t="str">
        <f t="shared" ref="G1789:G1852" si="563">IF(H1789&lt;$P$5,"A",IF(H1789&lt;$P$6,"B",IF(H1789&lt;$P$7,"C",IF(H1789&lt;$P$8,"D",IF(H1789&lt;$P$9,"E",IF(H1789&lt;$P$10,"F",IF(H1789&lt;$P$11,"G",IF(H1789&lt;$P$12,"I",IF(H1789&lt;$P$13,"J",IF(H1789&lt;$P$14,"K","L"))))))))))&amp;IF(OR(P1789=0,P1789&gt;=5%),2,1)</f>
        <v>A1</v>
      </c>
      <c r="H1789" s="21">
        <f>'Terminated loans'!L979</f>
        <v>39379</v>
      </c>
      <c r="I1789" s="21">
        <f>IF(B1789="VELS",'Terminated loans'!M979,'Terminated loans'!B979)</f>
        <v>41121</v>
      </c>
      <c r="J1789" s="34">
        <f t="shared" si="551"/>
        <v>57</v>
      </c>
      <c r="K1789" s="34">
        <f t="shared" si="548"/>
        <v>157</v>
      </c>
      <c r="L1789" s="34">
        <f t="shared" si="549"/>
        <v>57</v>
      </c>
      <c r="M1789" s="34">
        <f t="shared" si="550"/>
        <v>57</v>
      </c>
      <c r="N1789" s="52">
        <f t="shared" si="562"/>
        <v>57</v>
      </c>
      <c r="O1789" s="318">
        <f>+'Terminated loans'!S979</f>
        <v>1000185</v>
      </c>
      <c r="P1789" s="26">
        <f>+'Terminated loans'!T979</f>
        <v>0.03</v>
      </c>
      <c r="Q1789" s="536">
        <f t="shared" ref="Q1789:Q1852" si="564">VLOOKUP(G1789,$O$3:$Q$28,3,FALSE)</f>
        <v>8.6499999999999994E-2</v>
      </c>
      <c r="R1789" s="222">
        <f t="shared" si="552"/>
        <v>18848.907197896126</v>
      </c>
      <c r="S1789" s="36">
        <f t="shared" si="553"/>
        <v>878473.90637324448</v>
      </c>
      <c r="T1789" s="36">
        <f t="shared" si="554"/>
        <v>121711.09362675552</v>
      </c>
      <c r="U1789" s="36">
        <f t="shared" si="555"/>
        <v>195913.80390682514</v>
      </c>
      <c r="V1789" s="36">
        <f t="shared" si="556"/>
        <v>74202.710280079162</v>
      </c>
      <c r="W1789" s="37">
        <f t="shared" si="557"/>
        <v>121711.09362674598</v>
      </c>
      <c r="X1789" s="36">
        <f t="shared" si="558"/>
        <v>121711.09362675552</v>
      </c>
      <c r="Y1789" s="276">
        <f t="shared" si="546"/>
        <v>121711.09362674598</v>
      </c>
      <c r="Z1789" s="36">
        <f t="shared" si="559"/>
        <v>195913.80390682514</v>
      </c>
      <c r="AA1789" s="36">
        <f t="shared" si="560"/>
        <v>74202.710280079162</v>
      </c>
      <c r="AB1789" s="38">
        <f t="shared" si="547"/>
        <v>-9.5460563898086548E-9</v>
      </c>
      <c r="AC1789" s="17"/>
      <c r="AD1789" s="17">
        <f t="shared" si="561"/>
        <v>57</v>
      </c>
      <c r="AH1789" s="103"/>
      <c r="AI1789" s="533"/>
    </row>
    <row r="1790" spans="1:35">
      <c r="A1790" s="533"/>
      <c r="C1790" s="67" t="str">
        <f>'Terminated loans'!F980</f>
        <v>E</v>
      </c>
      <c r="D1790" s="19">
        <f>'Terminated loans'!H980</f>
        <v>143008517</v>
      </c>
      <c r="E1790" s="19">
        <f>'Terminated loans'!I980</f>
        <v>99</v>
      </c>
      <c r="F1790" s="19" t="str">
        <f>'Terminated loans'!J980</f>
        <v xml:space="preserve">DAVIS MR F &amp; MRS T W/HLN       </v>
      </c>
      <c r="G1790" s="547" t="str">
        <f t="shared" si="563"/>
        <v>A1</v>
      </c>
      <c r="H1790" s="21">
        <f>'Terminated loans'!L980</f>
        <v>38163</v>
      </c>
      <c r="I1790" s="21">
        <f>IF(B1790="VELS",'Terminated loans'!M980,'Terminated loans'!B980)</f>
        <v>41121</v>
      </c>
      <c r="J1790" s="34">
        <f t="shared" si="551"/>
        <v>97</v>
      </c>
      <c r="K1790" s="34">
        <f t="shared" si="548"/>
        <v>197</v>
      </c>
      <c r="L1790" s="34">
        <f t="shared" si="549"/>
        <v>97</v>
      </c>
      <c r="M1790" s="34">
        <f t="shared" si="550"/>
        <v>97</v>
      </c>
      <c r="N1790" s="52">
        <f t="shared" si="562"/>
        <v>97</v>
      </c>
      <c r="O1790" s="318">
        <f>+'Terminated loans'!S980</f>
        <v>2675000</v>
      </c>
      <c r="P1790" s="26">
        <f>+'Terminated loans'!T980</f>
        <v>0.03</v>
      </c>
      <c r="Q1790" s="536">
        <f t="shared" si="564"/>
        <v>8.6499999999999994E-2</v>
      </c>
      <c r="R1790" s="222">
        <f t="shared" si="552"/>
        <v>31090.369697852544</v>
      </c>
      <c r="S1790" s="36">
        <f t="shared" si="553"/>
        <v>2164206.3776532053</v>
      </c>
      <c r="T1790" s="36">
        <f t="shared" si="554"/>
        <v>510793.6223467947</v>
      </c>
      <c r="U1790" s="36">
        <f t="shared" si="555"/>
        <v>851559.48303846875</v>
      </c>
      <c r="V1790" s="36">
        <f t="shared" si="556"/>
        <v>340765.86069169687</v>
      </c>
      <c r="W1790" s="37">
        <f t="shared" si="557"/>
        <v>510793.62234677188</v>
      </c>
      <c r="X1790" s="36">
        <f t="shared" si="558"/>
        <v>510793.6223467947</v>
      </c>
      <c r="Y1790" s="276">
        <f t="shared" si="546"/>
        <v>510793.62234677188</v>
      </c>
      <c r="Z1790" s="36">
        <f t="shared" si="559"/>
        <v>851559.48303846875</v>
      </c>
      <c r="AA1790" s="36">
        <f t="shared" si="560"/>
        <v>340765.86069169687</v>
      </c>
      <c r="AB1790" s="38">
        <f t="shared" si="547"/>
        <v>-2.2817403078079224E-8</v>
      </c>
      <c r="AC1790" s="17"/>
      <c r="AD1790" s="17">
        <f t="shared" si="561"/>
        <v>97</v>
      </c>
      <c r="AH1790" s="103"/>
      <c r="AI1790" s="533"/>
    </row>
    <row r="1791" spans="1:35">
      <c r="A1791" s="533"/>
      <c r="C1791" s="67" t="str">
        <f>'Terminated loans'!F981</f>
        <v>E</v>
      </c>
      <c r="D1791" s="19">
        <f>'Terminated loans'!H981</f>
        <v>143017117</v>
      </c>
      <c r="E1791" s="19">
        <f>'Terminated loans'!I981</f>
        <v>99</v>
      </c>
      <c r="F1791" s="19" t="str">
        <f>'Terminated loans'!J981</f>
        <v xml:space="preserve">LAMALETIE J J                  </v>
      </c>
      <c r="G1791" s="547" t="str">
        <f t="shared" si="563"/>
        <v>A1</v>
      </c>
      <c r="H1791" s="21">
        <f>'Terminated loans'!L981</f>
        <v>38344</v>
      </c>
      <c r="I1791" s="21">
        <f>IF(B1791="VELS",'Terminated loans'!M981,'Terminated loans'!B981)</f>
        <v>41121</v>
      </c>
      <c r="J1791" s="34">
        <f t="shared" si="551"/>
        <v>91</v>
      </c>
      <c r="K1791" s="34">
        <f t="shared" si="548"/>
        <v>191</v>
      </c>
      <c r="L1791" s="34">
        <f t="shared" si="549"/>
        <v>91</v>
      </c>
      <c r="M1791" s="34">
        <f t="shared" si="550"/>
        <v>91</v>
      </c>
      <c r="N1791" s="52">
        <f t="shared" si="562"/>
        <v>91</v>
      </c>
      <c r="O1791" s="318">
        <f>+'Terminated loans'!S981</f>
        <v>892999</v>
      </c>
      <c r="P1791" s="26">
        <f>+'Terminated loans'!T981</f>
        <v>0.03</v>
      </c>
      <c r="Q1791" s="536">
        <f t="shared" si="564"/>
        <v>8.6499999999999994E-2</v>
      </c>
      <c r="R1791" s="222">
        <f t="shared" si="552"/>
        <v>10983.921225480213</v>
      </c>
      <c r="S1791" s="36">
        <f t="shared" si="553"/>
        <v>731160.46614990593</v>
      </c>
      <c r="T1791" s="36">
        <f t="shared" si="554"/>
        <v>161838.53385009407</v>
      </c>
      <c r="U1791" s="36">
        <f t="shared" si="555"/>
        <v>268376.36536878569</v>
      </c>
      <c r="V1791" s="36">
        <f t="shared" si="556"/>
        <v>106537.83151869942</v>
      </c>
      <c r="W1791" s="37">
        <f t="shared" si="557"/>
        <v>161838.53385008627</v>
      </c>
      <c r="X1791" s="36">
        <f t="shared" si="558"/>
        <v>161838.53385009407</v>
      </c>
      <c r="Y1791" s="276">
        <f t="shared" si="546"/>
        <v>161838.53385008627</v>
      </c>
      <c r="Z1791" s="36">
        <f t="shared" si="559"/>
        <v>268376.36536878569</v>
      </c>
      <c r="AA1791" s="36">
        <f t="shared" si="560"/>
        <v>106537.83151869942</v>
      </c>
      <c r="AB1791" s="38">
        <f t="shared" si="547"/>
        <v>-7.7998265624046326E-9</v>
      </c>
      <c r="AC1791" s="17"/>
      <c r="AD1791" s="17">
        <f t="shared" si="561"/>
        <v>91</v>
      </c>
      <c r="AH1791" s="103"/>
      <c r="AI1791" s="533"/>
    </row>
    <row r="1792" spans="1:35">
      <c r="A1792" s="533"/>
      <c r="C1792" s="67" t="str">
        <f>'Terminated loans'!F982</f>
        <v>N</v>
      </c>
      <c r="D1792" s="19">
        <f>'Terminated loans'!H982</f>
        <v>143022722</v>
      </c>
      <c r="E1792" s="19">
        <f>'Terminated loans'!I982</f>
        <v>97</v>
      </c>
      <c r="F1792" s="19" t="str">
        <f>'Terminated loans'!J982</f>
        <v xml:space="preserve">PUDDOO D/036369                </v>
      </c>
      <c r="G1792" s="547" t="str">
        <f t="shared" si="563"/>
        <v>A2</v>
      </c>
      <c r="H1792" s="21">
        <f>'Terminated loans'!L982</f>
        <v>38565</v>
      </c>
      <c r="I1792" s="21">
        <f>IF(B1792="VELS",'Terminated loans'!M982,'Terminated loans'!B982)</f>
        <v>41113</v>
      </c>
      <c r="J1792" s="34">
        <f t="shared" si="551"/>
        <v>84</v>
      </c>
      <c r="K1792" s="34">
        <f t="shared" si="548"/>
        <v>184</v>
      </c>
      <c r="L1792" s="34">
        <f t="shared" si="549"/>
        <v>60</v>
      </c>
      <c r="M1792" s="34">
        <f t="shared" si="550"/>
        <v>60</v>
      </c>
      <c r="N1792" s="52">
        <f t="shared" si="562"/>
        <v>60</v>
      </c>
      <c r="O1792" s="318">
        <f>+'Terminated loans'!S982</f>
        <v>192726</v>
      </c>
      <c r="P1792" s="26">
        <f>+'Terminated loans'!T982</f>
        <v>0</v>
      </c>
      <c r="Q1792" s="536">
        <f t="shared" si="564"/>
        <v>0.104</v>
      </c>
      <c r="R1792" s="222">
        <f t="shared" si="552"/>
        <v>3212.1</v>
      </c>
      <c r="S1792" s="36">
        <f t="shared" si="553"/>
        <v>149787.38702155682</v>
      </c>
      <c r="T1792" s="36">
        <f t="shared" si="554"/>
        <v>42938.612978443183</v>
      </c>
      <c r="U1792" s="36">
        <f t="shared" si="555"/>
        <v>42938.612978441728</v>
      </c>
      <c r="V1792" s="36">
        <f t="shared" si="556"/>
        <v>0</v>
      </c>
      <c r="W1792" s="37">
        <f t="shared" si="557"/>
        <v>42938.612978441728</v>
      </c>
      <c r="X1792" s="36">
        <f t="shared" si="558"/>
        <v>42938.612978443183</v>
      </c>
      <c r="Y1792" s="276">
        <f t="shared" si="546"/>
        <v>42938.612978441728</v>
      </c>
      <c r="Z1792" s="36">
        <f t="shared" si="559"/>
        <v>42938.612978441728</v>
      </c>
      <c r="AA1792" s="36">
        <f t="shared" si="560"/>
        <v>0</v>
      </c>
      <c r="AB1792" s="38">
        <f t="shared" si="547"/>
        <v>-1.4551915228366852E-9</v>
      </c>
      <c r="AC1792" s="17"/>
      <c r="AD1792" s="17">
        <f t="shared" si="561"/>
        <v>60</v>
      </c>
      <c r="AH1792" s="103"/>
      <c r="AI1792" s="533"/>
    </row>
    <row r="1793" spans="1:35">
      <c r="A1793" s="533"/>
      <c r="C1793" s="67" t="str">
        <f>'Terminated loans'!F983</f>
        <v>E</v>
      </c>
      <c r="D1793" s="19">
        <f>'Terminated loans'!H983</f>
        <v>143028178</v>
      </c>
      <c r="E1793" s="19">
        <f>'Terminated loans'!I983</f>
        <v>99</v>
      </c>
      <c r="F1793" s="19" t="str">
        <f>'Terminated loans'!J983</f>
        <v xml:space="preserve">JHOWRY MR D P                  </v>
      </c>
      <c r="G1793" s="547" t="str">
        <f t="shared" si="563"/>
        <v>A1</v>
      </c>
      <c r="H1793" s="21">
        <f>'Terminated loans'!L983</f>
        <v>39528</v>
      </c>
      <c r="I1793" s="21">
        <f>IF(B1793="VELS",'Terminated loans'!M983,'Terminated loans'!B983)</f>
        <v>41121</v>
      </c>
      <c r="J1793" s="34">
        <f t="shared" si="551"/>
        <v>52</v>
      </c>
      <c r="K1793" s="34">
        <f t="shared" si="548"/>
        <v>152</v>
      </c>
      <c r="L1793" s="34">
        <f t="shared" si="549"/>
        <v>52</v>
      </c>
      <c r="M1793" s="34">
        <f t="shared" si="550"/>
        <v>52</v>
      </c>
      <c r="N1793" s="52">
        <f t="shared" si="562"/>
        <v>52</v>
      </c>
      <c r="O1793" s="318">
        <f>+'Terminated loans'!S983</f>
        <v>1868707</v>
      </c>
      <c r="P1793" s="26">
        <f>+'Terminated loans'!T983</f>
        <v>0.03</v>
      </c>
      <c r="Q1793" s="536">
        <f t="shared" si="564"/>
        <v>8.6499999999999994E-2</v>
      </c>
      <c r="R1793" s="222">
        <f t="shared" si="552"/>
        <v>38367.99243453901</v>
      </c>
      <c r="S1793" s="36">
        <f t="shared" si="553"/>
        <v>1658941.4581944922</v>
      </c>
      <c r="T1793" s="36">
        <f t="shared" si="554"/>
        <v>209765.54180550785</v>
      </c>
      <c r="U1793" s="36">
        <f t="shared" si="555"/>
        <v>336194.14840151812</v>
      </c>
      <c r="V1793" s="36">
        <f t="shared" si="556"/>
        <v>126428.60659602867</v>
      </c>
      <c r="W1793" s="37">
        <f t="shared" si="557"/>
        <v>209765.54180548945</v>
      </c>
      <c r="X1793" s="36">
        <f t="shared" si="558"/>
        <v>209765.54180550785</v>
      </c>
      <c r="Y1793" s="276">
        <f t="shared" si="546"/>
        <v>209765.54180548945</v>
      </c>
      <c r="Z1793" s="36">
        <f t="shared" si="559"/>
        <v>336194.14840151812</v>
      </c>
      <c r="AA1793" s="36">
        <f t="shared" si="560"/>
        <v>126428.60659602867</v>
      </c>
      <c r="AB1793" s="38">
        <f t="shared" si="547"/>
        <v>-1.8393620848655701E-8</v>
      </c>
      <c r="AC1793" s="17"/>
      <c r="AD1793" s="17">
        <f t="shared" si="561"/>
        <v>52</v>
      </c>
      <c r="AH1793" s="103"/>
      <c r="AI1793" s="533"/>
    </row>
    <row r="1794" spans="1:35">
      <c r="A1794" s="533"/>
      <c r="C1794" s="67" t="str">
        <f>'Terminated loans'!F984</f>
        <v>E</v>
      </c>
      <c r="D1794" s="19">
        <f>'Terminated loans'!H984</f>
        <v>143034208</v>
      </c>
      <c r="E1794" s="19">
        <f>'Terminated loans'!I984</f>
        <v>99</v>
      </c>
      <c r="F1794" s="19" t="str">
        <f>'Terminated loans'!J984</f>
        <v xml:space="preserve">AUNUND J (SL 1218)             </v>
      </c>
      <c r="G1794" s="547" t="str">
        <f t="shared" si="563"/>
        <v>A1</v>
      </c>
      <c r="H1794" s="21">
        <f>'Terminated loans'!L984</f>
        <v>39836</v>
      </c>
      <c r="I1794" s="21">
        <f>IF(B1794="VELS",'Terminated loans'!M984,'Terminated loans'!B984)</f>
        <v>41121</v>
      </c>
      <c r="J1794" s="34">
        <f t="shared" si="551"/>
        <v>42</v>
      </c>
      <c r="K1794" s="34">
        <f t="shared" si="548"/>
        <v>142</v>
      </c>
      <c r="L1794" s="34">
        <f t="shared" si="549"/>
        <v>42</v>
      </c>
      <c r="M1794" s="34">
        <f t="shared" si="550"/>
        <v>42</v>
      </c>
      <c r="N1794" s="52">
        <f t="shared" si="562"/>
        <v>42</v>
      </c>
      <c r="O1794" s="318">
        <f>+'Terminated loans'!S984</f>
        <v>1560232</v>
      </c>
      <c r="P1794" s="26">
        <f>+'Terminated loans'!T984</f>
        <v>0.03</v>
      </c>
      <c r="Q1794" s="536">
        <f t="shared" si="564"/>
        <v>8.6499999999999994E-2</v>
      </c>
      <c r="R1794" s="222">
        <f t="shared" si="552"/>
        <v>39179.168341664401</v>
      </c>
      <c r="S1794" s="36">
        <f t="shared" si="553"/>
        <v>1415415.2560382979</v>
      </c>
      <c r="T1794" s="36">
        <f t="shared" si="554"/>
        <v>144816.7439617021</v>
      </c>
      <c r="U1794" s="36">
        <f t="shared" si="555"/>
        <v>230109.81431159074</v>
      </c>
      <c r="V1794" s="36">
        <f t="shared" si="556"/>
        <v>85293.070349904941</v>
      </c>
      <c r="W1794" s="37">
        <f t="shared" si="557"/>
        <v>144816.7439616858</v>
      </c>
      <c r="X1794" s="36">
        <f t="shared" si="558"/>
        <v>144816.7439617021</v>
      </c>
      <c r="Y1794" s="276">
        <f t="shared" si="546"/>
        <v>144816.7439616858</v>
      </c>
      <c r="Z1794" s="36">
        <f t="shared" si="559"/>
        <v>230109.81431159074</v>
      </c>
      <c r="AA1794" s="36">
        <f t="shared" si="560"/>
        <v>85293.070349904941</v>
      </c>
      <c r="AB1794" s="38">
        <f t="shared" si="547"/>
        <v>-1.6298145055770874E-8</v>
      </c>
      <c r="AC1794" s="17"/>
      <c r="AD1794" s="17">
        <f t="shared" si="561"/>
        <v>42</v>
      </c>
      <c r="AH1794" s="103"/>
      <c r="AI1794" s="533"/>
    </row>
    <row r="1795" spans="1:35">
      <c r="A1795" s="533"/>
      <c r="C1795" s="67" t="str">
        <f>'Terminated loans'!F985</f>
        <v>E</v>
      </c>
      <c r="D1795" s="19">
        <f>'Terminated loans'!H985</f>
        <v>143034739</v>
      </c>
      <c r="E1795" s="19">
        <f>'Terminated loans'!I985</f>
        <v>98</v>
      </c>
      <c r="F1795" s="19" t="str">
        <f>'Terminated loans'!J985</f>
        <v xml:space="preserve">BAUDA M L P                    </v>
      </c>
      <c r="G1795" s="547" t="str">
        <f t="shared" si="563"/>
        <v>A2</v>
      </c>
      <c r="H1795" s="21">
        <f>'Terminated loans'!L985</f>
        <v>39868</v>
      </c>
      <c r="I1795" s="21">
        <f>IF(B1795="VELS",'Terminated loans'!M985,'Terminated loans'!B985)</f>
        <v>41121</v>
      </c>
      <c r="J1795" s="34">
        <f t="shared" si="551"/>
        <v>41</v>
      </c>
      <c r="K1795" s="34">
        <f t="shared" si="548"/>
        <v>141</v>
      </c>
      <c r="L1795" s="34">
        <f t="shared" si="549"/>
        <v>41</v>
      </c>
      <c r="M1795" s="34">
        <f t="shared" si="550"/>
        <v>41</v>
      </c>
      <c r="N1795" s="52">
        <f t="shared" si="562"/>
        <v>41</v>
      </c>
      <c r="O1795" s="318">
        <f>+'Terminated loans'!S985</f>
        <v>80000</v>
      </c>
      <c r="P1795" s="26">
        <f>+'Terminated loans'!T985</f>
        <v>0.05</v>
      </c>
      <c r="Q1795" s="536">
        <f t="shared" si="564"/>
        <v>0.104</v>
      </c>
      <c r="R1795" s="222">
        <f t="shared" si="552"/>
        <v>2126.6816217830337</v>
      </c>
      <c r="S1795" s="36">
        <f t="shared" si="553"/>
        <v>73121.773871560741</v>
      </c>
      <c r="T1795" s="36">
        <f t="shared" si="554"/>
        <v>6878.2261284392589</v>
      </c>
      <c r="U1795" s="36">
        <f t="shared" si="555"/>
        <v>14072.172621542937</v>
      </c>
      <c r="V1795" s="36">
        <f t="shared" si="556"/>
        <v>7193.9464931043767</v>
      </c>
      <c r="W1795" s="37">
        <f t="shared" si="557"/>
        <v>6878.2261284385604</v>
      </c>
      <c r="X1795" s="36">
        <f t="shared" si="558"/>
        <v>6878.2261284392589</v>
      </c>
      <c r="Y1795" s="276">
        <f t="shared" si="546"/>
        <v>6878.2261284385604</v>
      </c>
      <c r="Z1795" s="36">
        <f t="shared" si="559"/>
        <v>14072.172621542937</v>
      </c>
      <c r="AA1795" s="36">
        <f t="shared" si="560"/>
        <v>7193.9464931043767</v>
      </c>
      <c r="AB1795" s="38">
        <f t="shared" si="547"/>
        <v>-6.9849193096160889E-10</v>
      </c>
      <c r="AC1795" s="17"/>
      <c r="AD1795" s="17">
        <f t="shared" si="561"/>
        <v>41</v>
      </c>
      <c r="AH1795" s="103"/>
      <c r="AI1795" s="533"/>
    </row>
    <row r="1796" spans="1:35">
      <c r="A1796" s="533"/>
      <c r="C1796" s="67" t="str">
        <f>'Terminated loans'!F986</f>
        <v>E</v>
      </c>
      <c r="D1796" s="19">
        <f>'Terminated loans'!H986</f>
        <v>143036235</v>
      </c>
      <c r="E1796" s="19">
        <f>'Terminated loans'!I986</f>
        <v>98</v>
      </c>
      <c r="F1796" s="19" t="str">
        <f>'Terminated loans'!J986</f>
        <v xml:space="preserve">MOCUDE M                       </v>
      </c>
      <c r="G1796" s="547" t="str">
        <f t="shared" si="563"/>
        <v>A2</v>
      </c>
      <c r="H1796" s="21">
        <f>'Terminated loans'!L986</f>
        <v>39911</v>
      </c>
      <c r="I1796" s="21">
        <f>IF(B1796="VELS",'Terminated loans'!M986,'Terminated loans'!B986)</f>
        <v>41121</v>
      </c>
      <c r="J1796" s="34">
        <f t="shared" si="551"/>
        <v>40</v>
      </c>
      <c r="K1796" s="34">
        <f t="shared" si="548"/>
        <v>140</v>
      </c>
      <c r="L1796" s="34">
        <f t="shared" si="549"/>
        <v>40</v>
      </c>
      <c r="M1796" s="34">
        <f t="shared" si="550"/>
        <v>40</v>
      </c>
      <c r="N1796" s="52">
        <f t="shared" si="562"/>
        <v>40</v>
      </c>
      <c r="O1796" s="318">
        <f>+'Terminated loans'!S986</f>
        <v>349999</v>
      </c>
      <c r="P1796" s="26">
        <f>+'Terminated loans'!T986</f>
        <v>0.05</v>
      </c>
      <c r="Q1796" s="536">
        <f t="shared" si="564"/>
        <v>0.104</v>
      </c>
      <c r="R1796" s="222">
        <f t="shared" si="552"/>
        <v>9517.5592440369037</v>
      </c>
      <c r="S1796" s="36">
        <f t="shared" si="553"/>
        <v>320561.13928967004</v>
      </c>
      <c r="T1796" s="36">
        <f t="shared" si="554"/>
        <v>29437.860710329958</v>
      </c>
      <c r="U1796" s="36">
        <f t="shared" si="555"/>
        <v>60141.23047180305</v>
      </c>
      <c r="V1796" s="36">
        <f t="shared" si="556"/>
        <v>30703.369761476177</v>
      </c>
      <c r="W1796" s="37">
        <f t="shared" si="557"/>
        <v>29437.860710326873</v>
      </c>
      <c r="X1796" s="36">
        <f t="shared" si="558"/>
        <v>29437.860710329958</v>
      </c>
      <c r="Y1796" s="276">
        <f t="shared" si="546"/>
        <v>29437.860710326873</v>
      </c>
      <c r="Z1796" s="36">
        <f t="shared" si="559"/>
        <v>60141.23047180305</v>
      </c>
      <c r="AA1796" s="36">
        <f t="shared" si="560"/>
        <v>30703.369761476177</v>
      </c>
      <c r="AB1796" s="38">
        <f t="shared" si="547"/>
        <v>-3.0850060284137726E-9</v>
      </c>
      <c r="AC1796" s="17"/>
      <c r="AD1796" s="17">
        <f t="shared" si="561"/>
        <v>40</v>
      </c>
      <c r="AH1796" s="103"/>
      <c r="AI1796" s="533"/>
    </row>
    <row r="1797" spans="1:35">
      <c r="A1797" s="533"/>
      <c r="C1797" s="67" t="str">
        <f>'Terminated loans'!F987</f>
        <v>E</v>
      </c>
      <c r="D1797" s="19">
        <f>'Terminated loans'!H987</f>
        <v>143090183</v>
      </c>
      <c r="E1797" s="19">
        <f>'Terminated loans'!I987</f>
        <v>99</v>
      </c>
      <c r="F1797" s="19" t="str">
        <f>'Terminated loans'!J987</f>
        <v xml:space="preserve">CHENGANNA V/SL2017             </v>
      </c>
      <c r="G1797" s="547" t="str">
        <f t="shared" si="563"/>
        <v>A1</v>
      </c>
      <c r="H1797" s="21">
        <f>'Terminated loans'!L987</f>
        <v>40365</v>
      </c>
      <c r="I1797" s="21">
        <f>IF(B1797="VELS",'Terminated loans'!M987,'Terminated loans'!B987)</f>
        <v>41121</v>
      </c>
      <c r="J1797" s="34">
        <f t="shared" si="551"/>
        <v>25</v>
      </c>
      <c r="K1797" s="34">
        <f t="shared" si="548"/>
        <v>125</v>
      </c>
      <c r="L1797" s="34">
        <f t="shared" si="549"/>
        <v>25</v>
      </c>
      <c r="M1797" s="34">
        <f t="shared" si="550"/>
        <v>25</v>
      </c>
      <c r="N1797" s="52">
        <f t="shared" si="562"/>
        <v>25</v>
      </c>
      <c r="O1797" s="318">
        <f>+'Terminated loans'!S987</f>
        <v>1000228</v>
      </c>
      <c r="P1797" s="26">
        <f>+'Terminated loans'!T987</f>
        <v>0.03</v>
      </c>
      <c r="Q1797" s="536">
        <f t="shared" si="564"/>
        <v>8.6499999999999994E-2</v>
      </c>
      <c r="R1797" s="222">
        <f t="shared" si="552"/>
        <v>41322.402292680948</v>
      </c>
      <c r="S1797" s="36">
        <f t="shared" si="553"/>
        <v>942229.92426201806</v>
      </c>
      <c r="T1797" s="36">
        <f t="shared" si="554"/>
        <v>57998.075737981941</v>
      </c>
      <c r="U1797" s="36">
        <f t="shared" si="555"/>
        <v>90830.133054994862</v>
      </c>
      <c r="V1797" s="36">
        <f t="shared" si="556"/>
        <v>32832.057317023864</v>
      </c>
      <c r="W1797" s="37">
        <f t="shared" si="557"/>
        <v>57998.075737970998</v>
      </c>
      <c r="X1797" s="36">
        <f t="shared" si="558"/>
        <v>57998.075737981941</v>
      </c>
      <c r="Y1797" s="276">
        <f t="shared" si="546"/>
        <v>57998.075737970998</v>
      </c>
      <c r="Z1797" s="36">
        <f t="shared" si="559"/>
        <v>90830.133054994862</v>
      </c>
      <c r="AA1797" s="36">
        <f t="shared" si="560"/>
        <v>32832.057317023864</v>
      </c>
      <c r="AB1797" s="38">
        <f t="shared" si="547"/>
        <v>-1.0943040251731873E-8</v>
      </c>
      <c r="AC1797" s="17"/>
      <c r="AD1797" s="17">
        <f t="shared" si="561"/>
        <v>25</v>
      </c>
      <c r="AH1797" s="103"/>
      <c r="AI1797" s="533"/>
    </row>
    <row r="1798" spans="1:35">
      <c r="A1798" s="533"/>
      <c r="C1798" s="67" t="str">
        <f>'Terminated loans'!F988</f>
        <v>E</v>
      </c>
      <c r="D1798" s="19">
        <f>'Terminated loans'!H988</f>
        <v>143091724</v>
      </c>
      <c r="E1798" s="19">
        <f>'Terminated loans'!I988</f>
        <v>99</v>
      </c>
      <c r="F1798" s="19" t="str">
        <f>'Terminated loans'!J988</f>
        <v xml:space="preserve">GOPAUL N                       </v>
      </c>
      <c r="G1798" s="547" t="str">
        <f t="shared" si="563"/>
        <v>A1</v>
      </c>
      <c r="H1798" s="21">
        <f>'Terminated loans'!L988</f>
        <v>40452</v>
      </c>
      <c r="I1798" s="21">
        <f>IF(B1798="VELS",'Terminated loans'!M988,'Terminated loans'!B988)</f>
        <v>41121</v>
      </c>
      <c r="J1798" s="34">
        <f t="shared" si="551"/>
        <v>22</v>
      </c>
      <c r="K1798" s="34">
        <f t="shared" si="548"/>
        <v>122</v>
      </c>
      <c r="L1798" s="34">
        <f t="shared" si="549"/>
        <v>22</v>
      </c>
      <c r="M1798" s="34">
        <f t="shared" si="550"/>
        <v>22</v>
      </c>
      <c r="N1798" s="52">
        <f t="shared" si="562"/>
        <v>22</v>
      </c>
      <c r="O1798" s="318">
        <f>+'Terminated loans'!S988</f>
        <v>1640165</v>
      </c>
      <c r="P1798" s="26">
        <f>+'Terminated loans'!T988</f>
        <v>0.03</v>
      </c>
      <c r="Q1798" s="536">
        <f t="shared" si="564"/>
        <v>8.6499999999999994E-2</v>
      </c>
      <c r="R1798" s="222">
        <f t="shared" si="552"/>
        <v>76715.082367960058</v>
      </c>
      <c r="S1798" s="36">
        <f t="shared" si="553"/>
        <v>1555543.504677403</v>
      </c>
      <c r="T1798" s="36">
        <f t="shared" si="554"/>
        <v>84621.49532259698</v>
      </c>
      <c r="U1798" s="36">
        <f t="shared" si="555"/>
        <v>132188.3074177003</v>
      </c>
      <c r="V1798" s="36">
        <f t="shared" si="556"/>
        <v>47566.812095121248</v>
      </c>
      <c r="W1798" s="37">
        <f t="shared" si="557"/>
        <v>84621.495322579052</v>
      </c>
      <c r="X1798" s="36">
        <f t="shared" si="558"/>
        <v>84621.49532259698</v>
      </c>
      <c r="Y1798" s="276">
        <f t="shared" si="546"/>
        <v>84621.495322579052</v>
      </c>
      <c r="Z1798" s="36">
        <f t="shared" si="559"/>
        <v>132188.3074177003</v>
      </c>
      <c r="AA1798" s="36">
        <f t="shared" si="560"/>
        <v>47566.812095121248</v>
      </c>
      <c r="AB1798" s="38">
        <f t="shared" si="547"/>
        <v>-1.7927959561347961E-8</v>
      </c>
      <c r="AC1798" s="17"/>
      <c r="AD1798" s="17">
        <f t="shared" si="561"/>
        <v>22</v>
      </c>
      <c r="AH1798" s="103"/>
      <c r="AI1798" s="533"/>
    </row>
    <row r="1799" spans="1:35">
      <c r="A1799" s="533"/>
      <c r="C1799" s="67" t="str">
        <f>'Terminated loans'!F989</f>
        <v>E</v>
      </c>
      <c r="D1799" s="19">
        <f>'Terminated loans'!H989</f>
        <v>143136000</v>
      </c>
      <c r="E1799" s="19">
        <f>'Terminated loans'!I989</f>
        <v>99</v>
      </c>
      <c r="F1799" s="19" t="str">
        <f>'Terminated loans'!J989</f>
        <v xml:space="preserve">SANHYE K(SL 2097)              </v>
      </c>
      <c r="G1799" s="547" t="str">
        <f t="shared" si="563"/>
        <v>A1</v>
      </c>
      <c r="H1799" s="21">
        <f>'Terminated loans'!L989</f>
        <v>40414</v>
      </c>
      <c r="I1799" s="21">
        <f>IF(B1799="VELS",'Terminated loans'!M989,'Terminated loans'!B989)</f>
        <v>41121</v>
      </c>
      <c r="J1799" s="34">
        <f t="shared" si="551"/>
        <v>23</v>
      </c>
      <c r="K1799" s="34">
        <f t="shared" si="548"/>
        <v>123</v>
      </c>
      <c r="L1799" s="34">
        <f t="shared" si="549"/>
        <v>23</v>
      </c>
      <c r="M1799" s="34">
        <f t="shared" si="550"/>
        <v>23</v>
      </c>
      <c r="N1799" s="52">
        <f t="shared" si="562"/>
        <v>23</v>
      </c>
      <c r="O1799" s="318">
        <f>+'Terminated loans'!S989</f>
        <v>3305665</v>
      </c>
      <c r="P1799" s="26">
        <f>+'Terminated loans'!T989</f>
        <v>0.03</v>
      </c>
      <c r="Q1799" s="536">
        <f t="shared" si="564"/>
        <v>8.6499999999999994E-2</v>
      </c>
      <c r="R1799" s="222">
        <f t="shared" si="552"/>
        <v>148075.774932478</v>
      </c>
      <c r="S1799" s="36">
        <f t="shared" si="553"/>
        <v>3128044.4092159281</v>
      </c>
      <c r="T1799" s="36">
        <f t="shared" si="554"/>
        <v>177620.59078407194</v>
      </c>
      <c r="U1799" s="36">
        <f t="shared" si="555"/>
        <v>277698.414231034</v>
      </c>
      <c r="V1799" s="36">
        <f t="shared" si="556"/>
        <v>100077.82344699418</v>
      </c>
      <c r="W1799" s="37">
        <f t="shared" si="557"/>
        <v>177620.59078403981</v>
      </c>
      <c r="X1799" s="36">
        <f t="shared" si="558"/>
        <v>177620.59078407194</v>
      </c>
      <c r="Y1799" s="276">
        <f t="shared" si="546"/>
        <v>177620.59078403981</v>
      </c>
      <c r="Z1799" s="36">
        <f t="shared" si="559"/>
        <v>277698.414231034</v>
      </c>
      <c r="AA1799" s="36">
        <f t="shared" si="560"/>
        <v>100077.82344699418</v>
      </c>
      <c r="AB1799" s="38">
        <f t="shared" si="547"/>
        <v>-3.2130628824234009E-8</v>
      </c>
      <c r="AC1799" s="17"/>
      <c r="AD1799" s="17">
        <f t="shared" si="561"/>
        <v>23</v>
      </c>
      <c r="AH1799" s="103"/>
      <c r="AI1799" s="533"/>
    </row>
    <row r="1800" spans="1:35">
      <c r="A1800" s="533"/>
      <c r="C1800" s="67" t="str">
        <f>'Terminated loans'!F990</f>
        <v>E</v>
      </c>
      <c r="D1800" s="19">
        <f>'Terminated loans'!H990</f>
        <v>143574547</v>
      </c>
      <c r="E1800" s="19">
        <f>'Terminated loans'!I990</f>
        <v>99</v>
      </c>
      <c r="F1800" s="19" t="str">
        <f>'Terminated loans'!J990</f>
        <v xml:space="preserve">GOPAUL  N (SL 1730)            </v>
      </c>
      <c r="G1800" s="547" t="str">
        <f t="shared" si="563"/>
        <v>A1</v>
      </c>
      <c r="H1800" s="21">
        <f>'Terminated loans'!L990</f>
        <v>40280</v>
      </c>
      <c r="I1800" s="21">
        <f>IF(B1800="VELS",'Terminated loans'!M990,'Terminated loans'!B990)</f>
        <v>41121</v>
      </c>
      <c r="J1800" s="34">
        <f t="shared" si="551"/>
        <v>28</v>
      </c>
      <c r="K1800" s="34">
        <f t="shared" si="548"/>
        <v>128</v>
      </c>
      <c r="L1800" s="34">
        <f t="shared" si="549"/>
        <v>28</v>
      </c>
      <c r="M1800" s="34">
        <f t="shared" si="550"/>
        <v>28</v>
      </c>
      <c r="N1800" s="52">
        <f t="shared" si="562"/>
        <v>28</v>
      </c>
      <c r="O1800" s="318">
        <f>+'Terminated loans'!S990</f>
        <v>1600080</v>
      </c>
      <c r="P1800" s="26">
        <f>+'Terminated loans'!T990</f>
        <v>0.03</v>
      </c>
      <c r="Q1800" s="536">
        <f t="shared" si="564"/>
        <v>8.6499999999999994E-2</v>
      </c>
      <c r="R1800" s="222">
        <f t="shared" si="552"/>
        <v>59240.520184417073</v>
      </c>
      <c r="S1800" s="36">
        <f t="shared" si="553"/>
        <v>1497192.3214579038</v>
      </c>
      <c r="T1800" s="36">
        <f t="shared" si="554"/>
        <v>102887.67854209617</v>
      </c>
      <c r="U1800" s="36">
        <f t="shared" si="555"/>
        <v>161542.24370575766</v>
      </c>
      <c r="V1800" s="36">
        <f t="shared" si="556"/>
        <v>58654.565163678024</v>
      </c>
      <c r="W1800" s="37">
        <f t="shared" si="557"/>
        <v>102887.67854207964</v>
      </c>
      <c r="X1800" s="36">
        <f t="shared" si="558"/>
        <v>102887.67854209617</v>
      </c>
      <c r="Y1800" s="276">
        <f t="shared" si="546"/>
        <v>102887.67854207964</v>
      </c>
      <c r="Z1800" s="36">
        <f t="shared" si="559"/>
        <v>161542.24370575766</v>
      </c>
      <c r="AA1800" s="36">
        <f t="shared" si="560"/>
        <v>58654.565163678024</v>
      </c>
      <c r="AB1800" s="38">
        <f t="shared" si="547"/>
        <v>-1.6530975699424744E-8</v>
      </c>
      <c r="AC1800" s="17"/>
      <c r="AD1800" s="17">
        <f t="shared" si="561"/>
        <v>28</v>
      </c>
      <c r="AH1800" s="103"/>
      <c r="AI1800" s="533"/>
    </row>
    <row r="1801" spans="1:35">
      <c r="A1801" s="533"/>
      <c r="C1801" s="67" t="str">
        <f>'Terminated loans'!F991</f>
        <v>E</v>
      </c>
      <c r="D1801" s="19">
        <f>'Terminated loans'!H991</f>
        <v>143991008</v>
      </c>
      <c r="E1801" s="19">
        <f>'Terminated loans'!I991</f>
        <v>98</v>
      </c>
      <c r="F1801" s="19" t="str">
        <f>'Terminated loans'!J991</f>
        <v xml:space="preserve">GUILLOT M O S                  </v>
      </c>
      <c r="G1801" s="547" t="str">
        <f t="shared" si="563"/>
        <v>A2</v>
      </c>
      <c r="H1801" s="21">
        <f>'Terminated loans'!L991</f>
        <v>40226</v>
      </c>
      <c r="I1801" s="21">
        <f>IF(B1801="VELS",'Terminated loans'!M991,'Terminated loans'!B991)</f>
        <v>41121</v>
      </c>
      <c r="J1801" s="34">
        <f t="shared" si="551"/>
        <v>29</v>
      </c>
      <c r="K1801" s="34">
        <f t="shared" si="548"/>
        <v>130</v>
      </c>
      <c r="L1801" s="34">
        <f t="shared" si="549"/>
        <v>29</v>
      </c>
      <c r="M1801" s="34">
        <f t="shared" si="550"/>
        <v>29</v>
      </c>
      <c r="N1801" s="52">
        <f t="shared" si="562"/>
        <v>29</v>
      </c>
      <c r="O1801" s="318">
        <f>+'Terminated loans'!S991</f>
        <v>172666</v>
      </c>
      <c r="P1801" s="26">
        <f>+'Terminated loans'!T991</f>
        <v>0.05</v>
      </c>
      <c r="Q1801" s="536">
        <f t="shared" si="564"/>
        <v>0.104</v>
      </c>
      <c r="R1801" s="222">
        <f t="shared" si="552"/>
        <v>6333.3439798149839</v>
      </c>
      <c r="S1801" s="36">
        <f t="shared" si="553"/>
        <v>161788.386535639</v>
      </c>
      <c r="T1801" s="36">
        <f t="shared" si="554"/>
        <v>10877.613464360998</v>
      </c>
      <c r="U1801" s="36">
        <f t="shared" si="555"/>
        <v>21878.588878993847</v>
      </c>
      <c r="V1801" s="36">
        <f t="shared" si="556"/>
        <v>11000.975414634537</v>
      </c>
      <c r="W1801" s="37">
        <f t="shared" si="557"/>
        <v>10877.61346435931</v>
      </c>
      <c r="X1801" s="36">
        <f t="shared" si="558"/>
        <v>10877.613464360998</v>
      </c>
      <c r="Y1801" s="276">
        <f t="shared" si="546"/>
        <v>10877.61346435931</v>
      </c>
      <c r="Z1801" s="36">
        <f t="shared" si="559"/>
        <v>21878.588878993847</v>
      </c>
      <c r="AA1801" s="36">
        <f t="shared" si="560"/>
        <v>11000.975414634537</v>
      </c>
      <c r="AB1801" s="38">
        <f t="shared" si="547"/>
        <v>-1.6880221664905548E-9</v>
      </c>
      <c r="AC1801" s="17"/>
      <c r="AD1801" s="17">
        <f t="shared" si="561"/>
        <v>29</v>
      </c>
      <c r="AH1801" s="103"/>
      <c r="AI1801" s="533"/>
    </row>
    <row r="1802" spans="1:35">
      <c r="A1802" s="533"/>
      <c r="C1802" s="67" t="str">
        <f>'Terminated loans'!F992</f>
        <v>E</v>
      </c>
      <c r="D1802" s="19">
        <f>'Terminated loans'!H992</f>
        <v>143991253</v>
      </c>
      <c r="E1802" s="19">
        <f>'Terminated loans'!I992</f>
        <v>98</v>
      </c>
      <c r="F1802" s="19" t="str">
        <f>'Terminated loans'!J992</f>
        <v xml:space="preserve">DAR MRS B                      </v>
      </c>
      <c r="G1802" s="547" t="str">
        <f t="shared" si="563"/>
        <v>A2</v>
      </c>
      <c r="H1802" s="21">
        <f>'Terminated loans'!L992</f>
        <v>40269</v>
      </c>
      <c r="I1802" s="21">
        <f>IF(B1802="VELS",'Terminated loans'!M992,'Terminated loans'!B992)</f>
        <v>41121</v>
      </c>
      <c r="J1802" s="34">
        <f t="shared" si="551"/>
        <v>28</v>
      </c>
      <c r="K1802" s="34">
        <f t="shared" si="548"/>
        <v>128</v>
      </c>
      <c r="L1802" s="34">
        <f t="shared" si="549"/>
        <v>28</v>
      </c>
      <c r="M1802" s="34">
        <f t="shared" si="550"/>
        <v>28</v>
      </c>
      <c r="N1802" s="52">
        <f t="shared" si="562"/>
        <v>28</v>
      </c>
      <c r="O1802" s="318">
        <f>+'Terminated loans'!S992</f>
        <v>222586</v>
      </c>
      <c r="P1802" s="26">
        <f>+'Terminated loans'!T992</f>
        <v>0.05</v>
      </c>
      <c r="Q1802" s="536">
        <f t="shared" si="564"/>
        <v>0.104</v>
      </c>
      <c r="R1802" s="222">
        <f t="shared" si="552"/>
        <v>8438.7668434651077</v>
      </c>
      <c r="S1802" s="36">
        <f t="shared" si="553"/>
        <v>209001.97669328048</v>
      </c>
      <c r="T1802" s="36">
        <f t="shared" si="554"/>
        <v>13584.023306719522</v>
      </c>
      <c r="U1802" s="36">
        <f t="shared" si="555"/>
        <v>27283.494923740393</v>
      </c>
      <c r="V1802" s="36">
        <f t="shared" si="556"/>
        <v>13699.471617023053</v>
      </c>
      <c r="W1802" s="37">
        <f t="shared" si="557"/>
        <v>13584.023306717339</v>
      </c>
      <c r="X1802" s="36">
        <f t="shared" si="558"/>
        <v>13584.023306719522</v>
      </c>
      <c r="Y1802" s="276">
        <f t="shared" si="546"/>
        <v>13584.023306717339</v>
      </c>
      <c r="Z1802" s="36">
        <f t="shared" si="559"/>
        <v>27283.494923740393</v>
      </c>
      <c r="AA1802" s="36">
        <f t="shared" si="560"/>
        <v>13699.471617023053</v>
      </c>
      <c r="AB1802" s="38">
        <f t="shared" si="547"/>
        <v>-2.1827872842550278E-9</v>
      </c>
      <c r="AC1802" s="17"/>
      <c r="AD1802" s="17">
        <f t="shared" si="561"/>
        <v>28</v>
      </c>
      <c r="AH1802" s="103"/>
      <c r="AI1802" s="533"/>
    </row>
    <row r="1803" spans="1:35">
      <c r="A1803" s="533"/>
      <c r="C1803" s="67" t="str">
        <f>'Terminated loans'!F993</f>
        <v>E</v>
      </c>
      <c r="D1803" s="19">
        <f>'Terminated loans'!H993</f>
        <v>143992268</v>
      </c>
      <c r="E1803" s="19">
        <f>'Terminated loans'!I993</f>
        <v>98</v>
      </c>
      <c r="F1803" s="19" t="str">
        <f>'Terminated loans'!J993</f>
        <v xml:space="preserve">MUDAUB R                       </v>
      </c>
      <c r="G1803" s="547" t="str">
        <f t="shared" si="563"/>
        <v>A2</v>
      </c>
      <c r="H1803" s="21">
        <f>'Terminated loans'!L993</f>
        <v>40389</v>
      </c>
      <c r="I1803" s="21">
        <f>IF(B1803="VELS",'Terminated loans'!M993,'Terminated loans'!B993)</f>
        <v>41121</v>
      </c>
      <c r="J1803" s="34">
        <f t="shared" si="551"/>
        <v>24</v>
      </c>
      <c r="K1803" s="34">
        <f t="shared" si="548"/>
        <v>124</v>
      </c>
      <c r="L1803" s="34">
        <f t="shared" si="549"/>
        <v>24</v>
      </c>
      <c r="M1803" s="34">
        <f t="shared" si="550"/>
        <v>24</v>
      </c>
      <c r="N1803" s="52">
        <f t="shared" si="562"/>
        <v>24</v>
      </c>
      <c r="O1803" s="318">
        <f>+'Terminated loans'!S993</f>
        <v>198542</v>
      </c>
      <c r="P1803" s="26">
        <f>+'Terminated loans'!T993</f>
        <v>0.05</v>
      </c>
      <c r="Q1803" s="536">
        <f t="shared" si="564"/>
        <v>0.104</v>
      </c>
      <c r="R1803" s="222">
        <f t="shared" si="552"/>
        <v>8710.3134605814175</v>
      </c>
      <c r="S1803" s="36">
        <f t="shared" si="553"/>
        <v>188006.85991063842</v>
      </c>
      <c r="T1803" s="36">
        <f t="shared" si="554"/>
        <v>10535.140089361579</v>
      </c>
      <c r="U1803" s="36">
        <f t="shared" si="555"/>
        <v>21040.663143313606</v>
      </c>
      <c r="V1803" s="36">
        <f t="shared" si="556"/>
        <v>10505.523053954035</v>
      </c>
      <c r="W1803" s="37">
        <f t="shared" si="557"/>
        <v>10535.140089359571</v>
      </c>
      <c r="X1803" s="36">
        <f t="shared" si="558"/>
        <v>10535.140089361579</v>
      </c>
      <c r="Y1803" s="276">
        <f t="shared" si="546"/>
        <v>10535.140089359571</v>
      </c>
      <c r="Z1803" s="36">
        <f t="shared" si="559"/>
        <v>21040.663143313606</v>
      </c>
      <c r="AA1803" s="36">
        <f t="shared" si="560"/>
        <v>10505.523053954035</v>
      </c>
      <c r="AB1803" s="38">
        <f t="shared" si="547"/>
        <v>-2.0081643015146255E-9</v>
      </c>
      <c r="AC1803" s="17"/>
      <c r="AD1803" s="17">
        <f t="shared" si="561"/>
        <v>24</v>
      </c>
      <c r="AH1803" s="103"/>
      <c r="AI1803" s="533"/>
    </row>
    <row r="1804" spans="1:35">
      <c r="A1804" s="533"/>
      <c r="C1804" s="67" t="str">
        <f>'Terminated loans'!F994</f>
        <v>E</v>
      </c>
      <c r="D1804" s="19">
        <f>'Terminated loans'!H994</f>
        <v>143993280</v>
      </c>
      <c r="E1804" s="19">
        <f>'Terminated loans'!I994</f>
        <v>98</v>
      </c>
      <c r="F1804" s="19" t="str">
        <f>'Terminated loans'!J994</f>
        <v xml:space="preserve">AHOTAR N                       </v>
      </c>
      <c r="G1804" s="547" t="str">
        <f t="shared" si="563"/>
        <v>A2</v>
      </c>
      <c r="H1804" s="21">
        <f>'Terminated loans'!L994</f>
        <v>40452</v>
      </c>
      <c r="I1804" s="21">
        <f>IF(B1804="VELS",'Terminated loans'!M994,'Terminated loans'!B994)</f>
        <v>41121</v>
      </c>
      <c r="J1804" s="34">
        <f t="shared" si="551"/>
        <v>22</v>
      </c>
      <c r="K1804" s="34">
        <f t="shared" si="548"/>
        <v>122</v>
      </c>
      <c r="L1804" s="34">
        <f t="shared" si="549"/>
        <v>22</v>
      </c>
      <c r="M1804" s="34">
        <f t="shared" si="550"/>
        <v>22</v>
      </c>
      <c r="N1804" s="52">
        <f t="shared" si="562"/>
        <v>22</v>
      </c>
      <c r="O1804" s="318">
        <f>+'Terminated loans'!S994</f>
        <v>240799</v>
      </c>
      <c r="P1804" s="26">
        <f>+'Terminated loans'!T994</f>
        <v>0.05</v>
      </c>
      <c r="Q1804" s="536">
        <f t="shared" si="564"/>
        <v>0.104</v>
      </c>
      <c r="R1804" s="222">
        <f t="shared" si="552"/>
        <v>11477.508137814297</v>
      </c>
      <c r="S1804" s="36">
        <f t="shared" si="553"/>
        <v>228993.28167711577</v>
      </c>
      <c r="T1804" s="36">
        <f t="shared" si="554"/>
        <v>11805.718322884233</v>
      </c>
      <c r="U1804" s="36">
        <f t="shared" si="555"/>
        <v>23511.897354796325</v>
      </c>
      <c r="V1804" s="36">
        <f t="shared" si="556"/>
        <v>11706.179031914566</v>
      </c>
      <c r="W1804" s="37">
        <f t="shared" si="557"/>
        <v>11805.718322881759</v>
      </c>
      <c r="X1804" s="36">
        <f t="shared" si="558"/>
        <v>11805.718322884233</v>
      </c>
      <c r="Y1804" s="276">
        <f t="shared" si="546"/>
        <v>11805.718322881759</v>
      </c>
      <c r="Z1804" s="36">
        <f t="shared" si="559"/>
        <v>23511.897354796325</v>
      </c>
      <c r="AA1804" s="36">
        <f t="shared" si="560"/>
        <v>11706.179031914566</v>
      </c>
      <c r="AB1804" s="38">
        <f t="shared" si="547"/>
        <v>-2.4738255888223648E-9</v>
      </c>
      <c r="AC1804" s="17"/>
      <c r="AD1804" s="17">
        <f t="shared" si="561"/>
        <v>22</v>
      </c>
      <c r="AH1804" s="103"/>
      <c r="AI1804" s="533"/>
    </row>
    <row r="1805" spans="1:35">
      <c r="A1805" s="533"/>
      <c r="C1805" s="67" t="str">
        <f>'Terminated loans'!F995</f>
        <v>E</v>
      </c>
      <c r="D1805" s="19">
        <f>'Terminated loans'!H995</f>
        <v>143993582</v>
      </c>
      <c r="E1805" s="19">
        <f>'Terminated loans'!I995</f>
        <v>98</v>
      </c>
      <c r="F1805" s="19" t="str">
        <f>'Terminated loans'!J995</f>
        <v xml:space="preserve">LASCIE A P                     </v>
      </c>
      <c r="G1805" s="547" t="str">
        <f t="shared" si="563"/>
        <v>B2</v>
      </c>
      <c r="H1805" s="21">
        <f>'Terminated loans'!L995</f>
        <v>40599</v>
      </c>
      <c r="I1805" s="21">
        <f>IF(B1805="VELS",'Terminated loans'!M995,'Terminated loans'!B995)</f>
        <v>41121</v>
      </c>
      <c r="J1805" s="34">
        <f t="shared" si="551"/>
        <v>17</v>
      </c>
      <c r="K1805" s="34">
        <f t="shared" si="548"/>
        <v>117</v>
      </c>
      <c r="L1805" s="34">
        <f t="shared" si="549"/>
        <v>17</v>
      </c>
      <c r="M1805" s="34">
        <f t="shared" si="550"/>
        <v>17</v>
      </c>
      <c r="N1805" s="52">
        <f t="shared" si="562"/>
        <v>17</v>
      </c>
      <c r="O1805" s="318">
        <f>+'Terminated loans'!S995</f>
        <v>237044</v>
      </c>
      <c r="P1805" s="26">
        <f>+'Terminated loans'!T995</f>
        <v>0.05</v>
      </c>
      <c r="Q1805" s="536">
        <f t="shared" si="564"/>
        <v>9.4E-2</v>
      </c>
      <c r="R1805" s="222">
        <f t="shared" si="552"/>
        <v>14472.453229437886</v>
      </c>
      <c r="S1805" s="36">
        <f t="shared" si="553"/>
        <v>229514.36033626113</v>
      </c>
      <c r="T1805" s="36">
        <f t="shared" si="554"/>
        <v>7529.639663738868</v>
      </c>
      <c r="U1805" s="36">
        <f t="shared" si="555"/>
        <v>16517.344564184023</v>
      </c>
      <c r="V1805" s="36">
        <f t="shared" si="556"/>
        <v>8987.7049004440487</v>
      </c>
      <c r="W1805" s="37">
        <f t="shared" si="557"/>
        <v>7529.6396637399739</v>
      </c>
      <c r="X1805" s="36">
        <f t="shared" si="558"/>
        <v>7529.639663738868</v>
      </c>
      <c r="Y1805" s="276">
        <f t="shared" si="546"/>
        <v>7529.6396637399739</v>
      </c>
      <c r="Z1805" s="36">
        <f t="shared" si="559"/>
        <v>16517.344564184023</v>
      </c>
      <c r="AA1805" s="36">
        <f t="shared" si="560"/>
        <v>8987.7049004440487</v>
      </c>
      <c r="AB1805" s="38">
        <f t="shared" si="547"/>
        <v>1.1059455573558807E-9</v>
      </c>
      <c r="AC1805" s="17"/>
      <c r="AD1805" s="17">
        <f t="shared" si="561"/>
        <v>17</v>
      </c>
      <c r="AH1805" s="103"/>
      <c r="AI1805" s="533"/>
    </row>
    <row r="1806" spans="1:35">
      <c r="A1806" s="533"/>
      <c r="C1806" s="67" t="str">
        <f>'Terminated loans'!F996</f>
        <v>E</v>
      </c>
      <c r="D1806" s="19">
        <f>'Terminated loans'!H996</f>
        <v>143994651</v>
      </c>
      <c r="E1806" s="19">
        <f>'Terminated loans'!I996</f>
        <v>98</v>
      </c>
      <c r="F1806" s="19" t="str">
        <f>'Terminated loans'!J996</f>
        <v xml:space="preserve">SANSFACON M V                  </v>
      </c>
      <c r="G1806" s="547" t="str">
        <f t="shared" si="563"/>
        <v>B2</v>
      </c>
      <c r="H1806" s="21">
        <f>'Terminated loans'!L996</f>
        <v>40638</v>
      </c>
      <c r="I1806" s="21">
        <f>IF(B1806="VELS",'Terminated loans'!M996,'Terminated loans'!B996)</f>
        <v>41121</v>
      </c>
      <c r="J1806" s="34">
        <f t="shared" si="551"/>
        <v>16</v>
      </c>
      <c r="K1806" s="34">
        <f t="shared" si="548"/>
        <v>116</v>
      </c>
      <c r="L1806" s="34">
        <f t="shared" si="549"/>
        <v>16</v>
      </c>
      <c r="M1806" s="34">
        <f t="shared" si="550"/>
        <v>16</v>
      </c>
      <c r="N1806" s="52">
        <f t="shared" si="562"/>
        <v>16</v>
      </c>
      <c r="O1806" s="318">
        <f>+'Terminated loans'!S996</f>
        <v>30960</v>
      </c>
      <c r="P1806" s="26">
        <f>+'Terminated loans'!T996</f>
        <v>0.05</v>
      </c>
      <c r="Q1806" s="536">
        <f t="shared" si="564"/>
        <v>9.4E-2</v>
      </c>
      <c r="R1806" s="222">
        <f t="shared" si="552"/>
        <v>2004.2435813326304</v>
      </c>
      <c r="S1806" s="36">
        <f t="shared" si="553"/>
        <v>30029.443488314366</v>
      </c>
      <c r="T1806" s="36">
        <f t="shared" si="554"/>
        <v>930.55651168563418</v>
      </c>
      <c r="U1806" s="36">
        <f t="shared" si="555"/>
        <v>2038.4538130078545</v>
      </c>
      <c r="V1806" s="36">
        <f t="shared" si="556"/>
        <v>1107.8973013220857</v>
      </c>
      <c r="W1806" s="37">
        <f t="shared" si="557"/>
        <v>930.55651168576878</v>
      </c>
      <c r="X1806" s="36">
        <f t="shared" si="558"/>
        <v>930.55651168563418</v>
      </c>
      <c r="Y1806" s="276">
        <f t="shared" si="546"/>
        <v>930.55651168576878</v>
      </c>
      <c r="Z1806" s="36">
        <f t="shared" si="559"/>
        <v>2038.4538130078545</v>
      </c>
      <c r="AA1806" s="36">
        <f t="shared" si="560"/>
        <v>1107.8973013220857</v>
      </c>
      <c r="AB1806" s="38">
        <f t="shared" si="547"/>
        <v>1.3460521586239338E-10</v>
      </c>
      <c r="AC1806" s="17"/>
      <c r="AD1806" s="17">
        <f t="shared" si="561"/>
        <v>16</v>
      </c>
      <c r="AH1806" s="103"/>
      <c r="AI1806" s="533"/>
    </row>
    <row r="1807" spans="1:35">
      <c r="A1807" s="533"/>
      <c r="C1807" s="67" t="str">
        <f>'Terminated loans'!F997</f>
        <v>E</v>
      </c>
      <c r="D1807" s="19">
        <f>'Terminated loans'!H997</f>
        <v>143125513</v>
      </c>
      <c r="E1807" s="19">
        <f>'Terminated loans'!I997</f>
        <v>99</v>
      </c>
      <c r="F1807" s="19" t="str">
        <f>'Terminated loans'!J997</f>
        <v xml:space="preserve">BASOANAH S B(SL 2427)          </v>
      </c>
      <c r="G1807" s="547" t="str">
        <f t="shared" si="563"/>
        <v>C1</v>
      </c>
      <c r="H1807" s="21">
        <f>'Terminated loans'!L997</f>
        <v>40661</v>
      </c>
      <c r="I1807" s="21">
        <f>IF(B1807="VELS",'Terminated loans'!M997,'Terminated loans'!B997)</f>
        <v>41121</v>
      </c>
      <c r="J1807" s="34">
        <f t="shared" si="551"/>
        <v>15</v>
      </c>
      <c r="K1807" s="34">
        <f t="shared" si="548"/>
        <v>115</v>
      </c>
      <c r="L1807" s="34">
        <f t="shared" si="549"/>
        <v>15</v>
      </c>
      <c r="M1807" s="34">
        <f t="shared" si="550"/>
        <v>15</v>
      </c>
      <c r="N1807" s="52">
        <f t="shared" si="562"/>
        <v>15</v>
      </c>
      <c r="O1807" s="318">
        <f>+'Terminated loans'!S997</f>
        <v>857632</v>
      </c>
      <c r="P1807" s="26">
        <f>+'Terminated loans'!T997</f>
        <v>0.03</v>
      </c>
      <c r="Q1807" s="536">
        <f t="shared" si="564"/>
        <v>8.1500000000000003E-2</v>
      </c>
      <c r="R1807" s="222">
        <f t="shared" si="552"/>
        <v>58325.637990451418</v>
      </c>
      <c r="S1807" s="36">
        <f t="shared" si="553"/>
        <v>829124.1257423003</v>
      </c>
      <c r="T1807" s="36">
        <f t="shared" si="554"/>
        <v>28507.874257699703</v>
      </c>
      <c r="U1807" s="36">
        <f t="shared" si="555"/>
        <v>45760.444114484242</v>
      </c>
      <c r="V1807" s="36">
        <f t="shared" si="556"/>
        <v>17252.569856771152</v>
      </c>
      <c r="W1807" s="37">
        <f t="shared" si="557"/>
        <v>28507.874257713091</v>
      </c>
      <c r="X1807" s="36">
        <f t="shared" si="558"/>
        <v>28507.874257699703</v>
      </c>
      <c r="Y1807" s="276">
        <f t="shared" si="546"/>
        <v>28507.874257713091</v>
      </c>
      <c r="Z1807" s="36">
        <f t="shared" si="559"/>
        <v>45760.444114484242</v>
      </c>
      <c r="AA1807" s="36">
        <f t="shared" si="560"/>
        <v>17252.569856771152</v>
      </c>
      <c r="AB1807" s="38">
        <f t="shared" si="547"/>
        <v>1.3387762010097504E-8</v>
      </c>
      <c r="AC1807" s="17"/>
      <c r="AD1807" s="17">
        <f t="shared" si="561"/>
        <v>15</v>
      </c>
      <c r="AH1807" s="103"/>
      <c r="AI1807" s="533"/>
    </row>
    <row r="1808" spans="1:35">
      <c r="A1808" s="533"/>
      <c r="C1808" s="67" t="str">
        <f>'Terminated loans'!F998</f>
        <v>E</v>
      </c>
      <c r="D1808" s="19">
        <f>'Terminated loans'!H998</f>
        <v>143995569</v>
      </c>
      <c r="E1808" s="19">
        <f>'Terminated loans'!I998</f>
        <v>98</v>
      </c>
      <c r="F1808" s="19" t="str">
        <f>'Terminated loans'!J998</f>
        <v xml:space="preserve">MARJOLIN D J                   </v>
      </c>
      <c r="G1808" s="547" t="str">
        <f t="shared" si="563"/>
        <v>C2</v>
      </c>
      <c r="H1808" s="21">
        <f>'Terminated loans'!L998</f>
        <v>40681</v>
      </c>
      <c r="I1808" s="21">
        <f>IF(B1808="VELS",'Terminated loans'!M998,'Terminated loans'!B998)</f>
        <v>41121</v>
      </c>
      <c r="J1808" s="34">
        <f t="shared" si="551"/>
        <v>14</v>
      </c>
      <c r="K1808" s="34">
        <f t="shared" si="548"/>
        <v>115</v>
      </c>
      <c r="L1808" s="34">
        <f t="shared" si="549"/>
        <v>14</v>
      </c>
      <c r="M1808" s="34">
        <f t="shared" si="550"/>
        <v>14</v>
      </c>
      <c r="N1808" s="52">
        <f t="shared" si="562"/>
        <v>14</v>
      </c>
      <c r="O1808" s="318">
        <f>+'Terminated loans'!S998</f>
        <v>234308</v>
      </c>
      <c r="P1808" s="26">
        <f>+'Terminated loans'!T998</f>
        <v>0.05</v>
      </c>
      <c r="Q1808" s="536">
        <f t="shared" si="564"/>
        <v>9.9000000000000005E-2</v>
      </c>
      <c r="R1808" s="222">
        <f t="shared" si="552"/>
        <v>17264.006174347938</v>
      </c>
      <c r="S1808" s="36">
        <f t="shared" si="553"/>
        <v>227376.75468783663</v>
      </c>
      <c r="T1808" s="36">
        <f t="shared" si="554"/>
        <v>6931.2453121633735</v>
      </c>
      <c r="U1808" s="36">
        <f t="shared" si="555"/>
        <v>14319.331753037492</v>
      </c>
      <c r="V1808" s="36">
        <f t="shared" si="556"/>
        <v>7388.0864408711204</v>
      </c>
      <c r="W1808" s="37">
        <f t="shared" si="557"/>
        <v>6931.2453121663711</v>
      </c>
      <c r="X1808" s="36">
        <f t="shared" si="558"/>
        <v>6931.2453121633735</v>
      </c>
      <c r="Y1808" s="276">
        <f t="shared" si="546"/>
        <v>6931.2453121663711</v>
      </c>
      <c r="Z1808" s="36">
        <f t="shared" si="559"/>
        <v>14319.331753037492</v>
      </c>
      <c r="AA1808" s="36">
        <f t="shared" si="560"/>
        <v>7388.0864408711204</v>
      </c>
      <c r="AB1808" s="38">
        <f t="shared" si="547"/>
        <v>2.9976945370435715E-9</v>
      </c>
      <c r="AC1808" s="17"/>
      <c r="AD1808" s="17">
        <f t="shared" si="561"/>
        <v>14</v>
      </c>
      <c r="AH1808" s="103"/>
      <c r="AI1808" s="533"/>
    </row>
    <row r="1809" spans="1:35">
      <c r="A1809" s="533"/>
      <c r="C1809" s="67" t="str">
        <f>'Terminated loans'!F999</f>
        <v>E</v>
      </c>
      <c r="D1809" s="19">
        <f>'Terminated loans'!H999</f>
        <v>143993809</v>
      </c>
      <c r="E1809" s="19">
        <f>'Terminated loans'!I999</f>
        <v>98</v>
      </c>
      <c r="F1809" s="19" t="str">
        <f>'Terminated loans'!J999</f>
        <v xml:space="preserve">CHUTTOOR V                     </v>
      </c>
      <c r="G1809" s="547" t="str">
        <f t="shared" si="563"/>
        <v>C2</v>
      </c>
      <c r="H1809" s="21">
        <f>'Terminated loans'!L999</f>
        <v>40674</v>
      </c>
      <c r="I1809" s="21">
        <f>IF(B1809="VELS",'Terminated loans'!M999,'Terminated loans'!B999)</f>
        <v>41121</v>
      </c>
      <c r="J1809" s="34">
        <f t="shared" si="551"/>
        <v>15</v>
      </c>
      <c r="K1809" s="34">
        <f t="shared" si="548"/>
        <v>115</v>
      </c>
      <c r="L1809" s="34">
        <f t="shared" si="549"/>
        <v>15</v>
      </c>
      <c r="M1809" s="34">
        <f t="shared" si="550"/>
        <v>15</v>
      </c>
      <c r="N1809" s="52">
        <f t="shared" si="562"/>
        <v>15</v>
      </c>
      <c r="O1809" s="318">
        <f>+'Terminated loans'!S999</f>
        <v>201000</v>
      </c>
      <c r="P1809" s="26">
        <f>+'Terminated loans'!T999</f>
        <v>0.05</v>
      </c>
      <c r="Q1809" s="536">
        <f t="shared" si="564"/>
        <v>9.9000000000000005E-2</v>
      </c>
      <c r="R1809" s="222">
        <f t="shared" si="552"/>
        <v>13850.999955058829</v>
      </c>
      <c r="S1809" s="36">
        <f t="shared" si="553"/>
        <v>194670.49505091528</v>
      </c>
      <c r="T1809" s="36">
        <f t="shared" si="554"/>
        <v>6329.5049490847159</v>
      </c>
      <c r="U1809" s="36">
        <f t="shared" si="555"/>
        <v>13094.504274969833</v>
      </c>
      <c r="V1809" s="36">
        <f t="shared" si="556"/>
        <v>6764.9993258824397</v>
      </c>
      <c r="W1809" s="37">
        <f t="shared" si="557"/>
        <v>6329.5049490873935</v>
      </c>
      <c r="X1809" s="36">
        <f t="shared" si="558"/>
        <v>6329.5049490847159</v>
      </c>
      <c r="Y1809" s="276">
        <f t="shared" si="546"/>
        <v>6329.5049490873935</v>
      </c>
      <c r="Z1809" s="36">
        <f t="shared" si="559"/>
        <v>13094.504274969833</v>
      </c>
      <c r="AA1809" s="36">
        <f t="shared" si="560"/>
        <v>6764.9993258824397</v>
      </c>
      <c r="AB1809" s="38">
        <f t="shared" si="547"/>
        <v>2.6775524020195007E-9</v>
      </c>
      <c r="AC1809" s="17"/>
      <c r="AD1809" s="17">
        <f t="shared" si="561"/>
        <v>15</v>
      </c>
      <c r="AH1809" s="103"/>
      <c r="AI1809" s="533"/>
    </row>
    <row r="1810" spans="1:35">
      <c r="A1810" s="533"/>
      <c r="C1810" s="67" t="str">
        <f>'Terminated loans'!F1000</f>
        <v>E</v>
      </c>
      <c r="D1810" s="19">
        <f>'Terminated loans'!H1000</f>
        <v>143995259</v>
      </c>
      <c r="E1810" s="19">
        <f>'Terminated loans'!I1000</f>
        <v>98</v>
      </c>
      <c r="F1810" s="19" t="str">
        <f>'Terminated loans'!J1000</f>
        <v xml:space="preserve">AHOTAR N                       </v>
      </c>
      <c r="G1810" s="547" t="str">
        <f t="shared" si="563"/>
        <v>C2</v>
      </c>
      <c r="H1810" s="21">
        <f>'Terminated loans'!L1000</f>
        <v>40714</v>
      </c>
      <c r="I1810" s="21">
        <f>IF(B1810="VELS",'Terminated loans'!M1000,'Terminated loans'!B1000)</f>
        <v>41121</v>
      </c>
      <c r="J1810" s="34">
        <f t="shared" si="551"/>
        <v>13</v>
      </c>
      <c r="K1810" s="34">
        <f t="shared" si="548"/>
        <v>113</v>
      </c>
      <c r="L1810" s="34">
        <f t="shared" si="549"/>
        <v>13</v>
      </c>
      <c r="M1810" s="34">
        <f t="shared" si="550"/>
        <v>13</v>
      </c>
      <c r="N1810" s="52">
        <f t="shared" si="562"/>
        <v>13</v>
      </c>
      <c r="O1810" s="318">
        <f>+'Terminated loans'!S1000</f>
        <v>25981</v>
      </c>
      <c r="P1810" s="26">
        <f>+'Terminated loans'!T1000</f>
        <v>0.05</v>
      </c>
      <c r="Q1810" s="536">
        <f t="shared" si="564"/>
        <v>9.9000000000000005E-2</v>
      </c>
      <c r="R1810" s="222">
        <f t="shared" si="552"/>
        <v>2057.3138896096852</v>
      </c>
      <c r="S1810" s="36">
        <f t="shared" si="553"/>
        <v>25262.219016843392</v>
      </c>
      <c r="T1810" s="36">
        <f t="shared" si="554"/>
        <v>718.78098315660827</v>
      </c>
      <c r="U1810" s="36">
        <f t="shared" si="555"/>
        <v>1482.8615480828448</v>
      </c>
      <c r="V1810" s="36">
        <f t="shared" si="556"/>
        <v>764.08056492590913</v>
      </c>
      <c r="W1810" s="37">
        <f t="shared" si="557"/>
        <v>718.78098315693569</v>
      </c>
      <c r="X1810" s="36">
        <f t="shared" si="558"/>
        <v>718.78098315660827</v>
      </c>
      <c r="Y1810" s="276">
        <f t="shared" si="546"/>
        <v>718.78098315693569</v>
      </c>
      <c r="Z1810" s="36">
        <f t="shared" si="559"/>
        <v>1482.8615480828448</v>
      </c>
      <c r="AA1810" s="36">
        <f t="shared" si="560"/>
        <v>764.08056492590913</v>
      </c>
      <c r="AB1810" s="38">
        <f t="shared" si="547"/>
        <v>3.2741809263825417E-10</v>
      </c>
      <c r="AC1810" s="17"/>
      <c r="AD1810" s="17">
        <f t="shared" si="561"/>
        <v>13</v>
      </c>
      <c r="AH1810" s="103"/>
      <c r="AI1810" s="533"/>
    </row>
    <row r="1811" spans="1:35">
      <c r="A1811" s="533"/>
      <c r="C1811" s="67" t="str">
        <f>'Terminated loans'!F1001</f>
        <v>E</v>
      </c>
      <c r="D1811" s="19">
        <f>'Terminated loans'!H1001</f>
        <v>143995666</v>
      </c>
      <c r="E1811" s="19">
        <f>'Terminated loans'!I1001</f>
        <v>98</v>
      </c>
      <c r="F1811" s="19" t="str">
        <f>'Terminated loans'!J1001</f>
        <v xml:space="preserve">BRUNEL J A                     </v>
      </c>
      <c r="G1811" s="547" t="str">
        <f t="shared" si="563"/>
        <v>C2</v>
      </c>
      <c r="H1811" s="21">
        <f>'Terminated loans'!L1001</f>
        <v>40708</v>
      </c>
      <c r="I1811" s="21">
        <f>IF(B1811="VELS",'Terminated loans'!M1001,'Terminated loans'!B1001)</f>
        <v>41121</v>
      </c>
      <c r="J1811" s="34">
        <f t="shared" si="551"/>
        <v>14</v>
      </c>
      <c r="K1811" s="34">
        <f t="shared" si="548"/>
        <v>114</v>
      </c>
      <c r="L1811" s="34">
        <f t="shared" si="549"/>
        <v>14</v>
      </c>
      <c r="M1811" s="34">
        <f t="shared" si="550"/>
        <v>14</v>
      </c>
      <c r="N1811" s="52">
        <f t="shared" si="562"/>
        <v>14</v>
      </c>
      <c r="O1811" s="318">
        <f>+'Terminated loans'!S1001</f>
        <v>182809</v>
      </c>
      <c r="P1811" s="26">
        <f>+'Terminated loans'!T1001</f>
        <v>0.05</v>
      </c>
      <c r="Q1811" s="536">
        <f t="shared" si="564"/>
        <v>9.9000000000000005E-2</v>
      </c>
      <c r="R1811" s="222">
        <f t="shared" si="552"/>
        <v>13469.517492899826</v>
      </c>
      <c r="S1811" s="36">
        <f t="shared" si="553"/>
        <v>177401.18624941839</v>
      </c>
      <c r="T1811" s="36">
        <f t="shared" si="554"/>
        <v>5407.8137505816121</v>
      </c>
      <c r="U1811" s="36">
        <f t="shared" si="555"/>
        <v>11172.058651181462</v>
      </c>
      <c r="V1811" s="36">
        <f t="shared" si="556"/>
        <v>5764.2449005975504</v>
      </c>
      <c r="W1811" s="37">
        <f t="shared" si="557"/>
        <v>5407.8137505839113</v>
      </c>
      <c r="X1811" s="36">
        <f t="shared" si="558"/>
        <v>5407.8137505816121</v>
      </c>
      <c r="Y1811" s="276">
        <f t="shared" si="546"/>
        <v>5407.8137505839113</v>
      </c>
      <c r="Z1811" s="36">
        <f t="shared" si="559"/>
        <v>11172.058651181462</v>
      </c>
      <c r="AA1811" s="36">
        <f t="shared" si="560"/>
        <v>5764.2449005975504</v>
      </c>
      <c r="AB1811" s="38">
        <f t="shared" si="547"/>
        <v>2.2992026060819626E-9</v>
      </c>
      <c r="AC1811" s="17"/>
      <c r="AD1811" s="17">
        <f t="shared" si="561"/>
        <v>14</v>
      </c>
      <c r="AH1811" s="103"/>
      <c r="AI1811" s="533"/>
    </row>
    <row r="1812" spans="1:35">
      <c r="A1812" s="533"/>
      <c r="C1812" s="67" t="str">
        <f>'Terminated loans'!F1002</f>
        <v>E</v>
      </c>
      <c r="D1812" s="19">
        <f>'Terminated loans'!H1002</f>
        <v>141998188</v>
      </c>
      <c r="E1812" s="19">
        <f>'Terminated loans'!I1002</f>
        <v>98</v>
      </c>
      <c r="F1812" s="19" t="str">
        <f>'Terminated loans'!J1002</f>
        <v xml:space="preserve">BEHARRY J                      </v>
      </c>
      <c r="G1812" s="547" t="str">
        <f t="shared" si="563"/>
        <v>C2</v>
      </c>
      <c r="H1812" s="21">
        <f>'Terminated loans'!L1002</f>
        <v>40704</v>
      </c>
      <c r="I1812" s="21">
        <f>IF(B1812="VELS",'Terminated loans'!M1002,'Terminated loans'!B1002)</f>
        <v>41121</v>
      </c>
      <c r="J1812" s="34">
        <f t="shared" si="551"/>
        <v>14</v>
      </c>
      <c r="K1812" s="34">
        <f t="shared" si="548"/>
        <v>114</v>
      </c>
      <c r="L1812" s="34">
        <f t="shared" si="549"/>
        <v>14</v>
      </c>
      <c r="M1812" s="34">
        <f t="shared" si="550"/>
        <v>14</v>
      </c>
      <c r="N1812" s="52">
        <f t="shared" si="562"/>
        <v>14</v>
      </c>
      <c r="O1812" s="318">
        <f>+'Terminated loans'!S1002</f>
        <v>215789</v>
      </c>
      <c r="P1812" s="26">
        <f>+'Terminated loans'!T1002</f>
        <v>0.05</v>
      </c>
      <c r="Q1812" s="536">
        <f t="shared" si="564"/>
        <v>9.9000000000000005E-2</v>
      </c>
      <c r="R1812" s="222">
        <f t="shared" si="552"/>
        <v>15899.511021204431</v>
      </c>
      <c r="S1812" s="36">
        <f t="shared" si="553"/>
        <v>209405.57948227797</v>
      </c>
      <c r="T1812" s="36">
        <f t="shared" si="554"/>
        <v>6383.4205177220283</v>
      </c>
      <c r="U1812" s="36">
        <f t="shared" si="555"/>
        <v>13187.574814586813</v>
      </c>
      <c r="V1812" s="36">
        <f t="shared" si="556"/>
        <v>6804.1542968620197</v>
      </c>
      <c r="W1812" s="37">
        <f t="shared" si="557"/>
        <v>6383.4205177247932</v>
      </c>
      <c r="X1812" s="36">
        <f t="shared" si="558"/>
        <v>6383.4205177220283</v>
      </c>
      <c r="Y1812" s="276">
        <f t="shared" si="546"/>
        <v>6383.4205177247932</v>
      </c>
      <c r="Z1812" s="36">
        <f t="shared" si="559"/>
        <v>13187.574814586813</v>
      </c>
      <c r="AA1812" s="36">
        <f t="shared" si="560"/>
        <v>6804.1542968620197</v>
      </c>
      <c r="AB1812" s="38">
        <f t="shared" si="547"/>
        <v>2.7648638933897018E-9</v>
      </c>
      <c r="AC1812" s="17"/>
      <c r="AD1812" s="17">
        <f t="shared" si="561"/>
        <v>14</v>
      </c>
      <c r="AH1812" s="103"/>
      <c r="AI1812" s="533"/>
    </row>
    <row r="1813" spans="1:35">
      <c r="A1813" s="533"/>
      <c r="C1813" s="67" t="str">
        <f>'Terminated loans'!F1003</f>
        <v>E</v>
      </c>
      <c r="D1813" s="19">
        <f>'Terminated loans'!H1003</f>
        <v>143995240</v>
      </c>
      <c r="E1813" s="19">
        <f>'Terminated loans'!I1003</f>
        <v>98</v>
      </c>
      <c r="F1813" s="19" t="str">
        <f>'Terminated loans'!J1003</f>
        <v xml:space="preserve">GOPAUL A N                     </v>
      </c>
      <c r="G1813" s="547" t="str">
        <f t="shared" si="563"/>
        <v>C2</v>
      </c>
      <c r="H1813" s="21">
        <f>'Terminated loans'!L1003</f>
        <v>40697</v>
      </c>
      <c r="I1813" s="21">
        <f>IF(B1813="VELS",'Terminated loans'!M1003,'Terminated loans'!B1003)</f>
        <v>41121</v>
      </c>
      <c r="J1813" s="34">
        <f t="shared" si="551"/>
        <v>14</v>
      </c>
      <c r="K1813" s="34">
        <f t="shared" si="548"/>
        <v>114</v>
      </c>
      <c r="L1813" s="34">
        <f t="shared" si="549"/>
        <v>14</v>
      </c>
      <c r="M1813" s="34">
        <f t="shared" si="550"/>
        <v>14</v>
      </c>
      <c r="N1813" s="52">
        <f t="shared" si="562"/>
        <v>14</v>
      </c>
      <c r="O1813" s="318">
        <f>+'Terminated loans'!S1003</f>
        <v>205369</v>
      </c>
      <c r="P1813" s="26">
        <f>+'Terminated loans'!T1003</f>
        <v>0.05</v>
      </c>
      <c r="Q1813" s="536">
        <f t="shared" si="564"/>
        <v>9.9000000000000005E-2</v>
      </c>
      <c r="R1813" s="222">
        <f t="shared" si="552"/>
        <v>15131.756850042091</v>
      </c>
      <c r="S1813" s="36">
        <f t="shared" si="553"/>
        <v>199293.82152332112</v>
      </c>
      <c r="T1813" s="36">
        <f t="shared" si="554"/>
        <v>6075.1784766788769</v>
      </c>
      <c r="U1813" s="36">
        <f t="shared" si="555"/>
        <v>12550.774377270747</v>
      </c>
      <c r="V1813" s="36">
        <f t="shared" si="556"/>
        <v>6475.5959005892801</v>
      </c>
      <c r="W1813" s="37">
        <f t="shared" si="557"/>
        <v>6075.1784766814671</v>
      </c>
      <c r="X1813" s="36">
        <f t="shared" si="558"/>
        <v>6075.1784766788769</v>
      </c>
      <c r="Y1813" s="276">
        <f t="shared" si="546"/>
        <v>6075.1784766814671</v>
      </c>
      <c r="Z1813" s="36">
        <f t="shared" si="559"/>
        <v>12550.774377270747</v>
      </c>
      <c r="AA1813" s="36">
        <f t="shared" si="560"/>
        <v>6475.5959005892801</v>
      </c>
      <c r="AB1813" s="38">
        <f t="shared" si="547"/>
        <v>2.5902409106492996E-9</v>
      </c>
      <c r="AC1813" s="17"/>
      <c r="AD1813" s="17">
        <f t="shared" si="561"/>
        <v>14</v>
      </c>
      <c r="AH1813" s="103"/>
      <c r="AI1813" s="533"/>
    </row>
    <row r="1814" spans="1:35">
      <c r="A1814" s="533"/>
      <c r="C1814" s="67" t="str">
        <f>'Terminated loans'!F1004</f>
        <v>E</v>
      </c>
      <c r="D1814" s="19">
        <f>'Terminated loans'!H1004</f>
        <v>143135357</v>
      </c>
      <c r="E1814" s="19">
        <f>'Terminated loans'!I1004</f>
        <v>99</v>
      </c>
      <c r="F1814" s="19" t="str">
        <f>'Terminated loans'!J1004</f>
        <v xml:space="preserve">RAMDHARY A(SL2484)             </v>
      </c>
      <c r="G1814" s="547" t="str">
        <f t="shared" si="563"/>
        <v>C1</v>
      </c>
      <c r="H1814" s="21">
        <f>'Terminated loans'!L1004</f>
        <v>40723</v>
      </c>
      <c r="I1814" s="21">
        <f>IF(B1814="VELS",'Terminated loans'!M1004,'Terminated loans'!B1004)</f>
        <v>41121</v>
      </c>
      <c r="J1814" s="34">
        <f t="shared" si="551"/>
        <v>13</v>
      </c>
      <c r="K1814" s="34">
        <f t="shared" si="548"/>
        <v>113</v>
      </c>
      <c r="L1814" s="34">
        <f t="shared" si="549"/>
        <v>13</v>
      </c>
      <c r="M1814" s="34">
        <f t="shared" si="550"/>
        <v>13</v>
      </c>
      <c r="N1814" s="52">
        <f t="shared" si="562"/>
        <v>13</v>
      </c>
      <c r="O1814" s="318">
        <f>+'Terminated loans'!S1004</f>
        <v>2003642</v>
      </c>
      <c r="P1814" s="26">
        <f>+'Terminated loans'!T1004</f>
        <v>0.03</v>
      </c>
      <c r="Q1814" s="536">
        <f t="shared" si="564"/>
        <v>8.1500000000000003E-2</v>
      </c>
      <c r="R1814" s="222">
        <f t="shared" si="552"/>
        <v>156836.98706140803</v>
      </c>
      <c r="S1814" s="36">
        <f t="shared" si="553"/>
        <v>1945153.2817230851</v>
      </c>
      <c r="T1814" s="36">
        <f t="shared" si="554"/>
        <v>58488.718276914908</v>
      </c>
      <c r="U1814" s="36">
        <f t="shared" si="555"/>
        <v>93727.550075251842</v>
      </c>
      <c r="V1814" s="36">
        <f t="shared" si="556"/>
        <v>35238.831798304571</v>
      </c>
      <c r="W1814" s="37">
        <f t="shared" si="557"/>
        <v>58488.718276947271</v>
      </c>
      <c r="X1814" s="36">
        <f t="shared" si="558"/>
        <v>58488.718276914908</v>
      </c>
      <c r="Y1814" s="276">
        <f t="shared" si="546"/>
        <v>58488.718276947271</v>
      </c>
      <c r="Z1814" s="36">
        <f t="shared" si="559"/>
        <v>93727.550075251842</v>
      </c>
      <c r="AA1814" s="36">
        <f t="shared" si="560"/>
        <v>35238.831798304571</v>
      </c>
      <c r="AB1814" s="38">
        <f t="shared" si="547"/>
        <v>3.2363459467887878E-8</v>
      </c>
      <c r="AC1814" s="17"/>
      <c r="AD1814" s="17">
        <f t="shared" si="561"/>
        <v>13</v>
      </c>
      <c r="AH1814" s="103"/>
      <c r="AI1814" s="533"/>
    </row>
    <row r="1815" spans="1:35">
      <c r="A1815" s="533"/>
      <c r="C1815" s="67" t="str">
        <f>'Terminated loans'!F1005</f>
        <v>E</v>
      </c>
      <c r="D1815" s="19">
        <f>'Terminated loans'!H1005</f>
        <v>283050491</v>
      </c>
      <c r="E1815" s="19">
        <f>'Terminated loans'!I1005</f>
        <v>98</v>
      </c>
      <c r="F1815" s="19" t="str">
        <f>'Terminated loans'!J1005</f>
        <v xml:space="preserve">ROUSSETY J N R                 </v>
      </c>
      <c r="G1815" s="547" t="str">
        <f t="shared" si="563"/>
        <v>C2</v>
      </c>
      <c r="H1815" s="21">
        <f>'Terminated loans'!L1005</f>
        <v>40785</v>
      </c>
      <c r="I1815" s="21">
        <f>IF(B1815="VELS",'Terminated loans'!M1005,'Terminated loans'!B1005)</f>
        <v>41121</v>
      </c>
      <c r="J1815" s="34">
        <f t="shared" si="551"/>
        <v>11</v>
      </c>
      <c r="K1815" s="34">
        <f t="shared" si="548"/>
        <v>111</v>
      </c>
      <c r="L1815" s="34">
        <f t="shared" si="549"/>
        <v>11</v>
      </c>
      <c r="M1815" s="34">
        <f t="shared" si="550"/>
        <v>11</v>
      </c>
      <c r="N1815" s="52">
        <f t="shared" si="562"/>
        <v>11</v>
      </c>
      <c r="O1815" s="318">
        <f>+'Terminated loans'!S1005</f>
        <v>135845</v>
      </c>
      <c r="P1815" s="26">
        <f>+'Terminated loans'!T1005</f>
        <v>0.05</v>
      </c>
      <c r="Q1815" s="536">
        <f t="shared" si="564"/>
        <v>9.9000000000000005E-2</v>
      </c>
      <c r="R1815" s="222">
        <f t="shared" si="552"/>
        <v>12660.423579669896</v>
      </c>
      <c r="S1815" s="36">
        <f t="shared" si="553"/>
        <v>132610.5611512193</v>
      </c>
      <c r="T1815" s="36">
        <f t="shared" si="554"/>
        <v>3234.4388487807009</v>
      </c>
      <c r="U1815" s="36">
        <f t="shared" si="555"/>
        <v>6654.0982251513633</v>
      </c>
      <c r="V1815" s="36">
        <f t="shared" si="556"/>
        <v>3419.6593763688579</v>
      </c>
      <c r="W1815" s="37">
        <f t="shared" si="557"/>
        <v>3234.4388487825054</v>
      </c>
      <c r="X1815" s="36">
        <f t="shared" si="558"/>
        <v>3234.4388487807009</v>
      </c>
      <c r="Y1815" s="276">
        <f t="shared" si="546"/>
        <v>3234.4388487825054</v>
      </c>
      <c r="Z1815" s="36">
        <f t="shared" si="559"/>
        <v>6654.0982251513633</v>
      </c>
      <c r="AA1815" s="36">
        <f t="shared" si="560"/>
        <v>3419.6593763688579</v>
      </c>
      <c r="AB1815" s="38">
        <f t="shared" si="547"/>
        <v>1.8044374883174896E-9</v>
      </c>
      <c r="AC1815" s="17"/>
      <c r="AD1815" s="17">
        <f t="shared" si="561"/>
        <v>11</v>
      </c>
      <c r="AH1815" s="103"/>
      <c r="AI1815" s="533"/>
    </row>
    <row r="1816" spans="1:35">
      <c r="A1816" s="533"/>
      <c r="C1816" s="67" t="str">
        <f>'Terminated loans'!F1006</f>
        <v>E</v>
      </c>
      <c r="D1816" s="19">
        <f>'Terminated loans'!H1006</f>
        <v>143995151</v>
      </c>
      <c r="E1816" s="19">
        <f>'Terminated loans'!I1006</f>
        <v>98</v>
      </c>
      <c r="F1816" s="19" t="str">
        <f>'Terminated loans'!J1006</f>
        <v xml:space="preserve">BASOANAH S (MUACC36568)        </v>
      </c>
      <c r="G1816" s="547" t="str">
        <f t="shared" si="563"/>
        <v>C2</v>
      </c>
      <c r="H1816" s="21">
        <f>'Terminated loans'!L1006</f>
        <v>40771</v>
      </c>
      <c r="I1816" s="21">
        <f>IF(B1816="VELS",'Terminated loans'!M1006,'Terminated loans'!B1006)</f>
        <v>41121</v>
      </c>
      <c r="J1816" s="34">
        <f t="shared" si="551"/>
        <v>12</v>
      </c>
      <c r="K1816" s="34">
        <f t="shared" si="548"/>
        <v>112</v>
      </c>
      <c r="L1816" s="34">
        <f t="shared" si="549"/>
        <v>12</v>
      </c>
      <c r="M1816" s="34">
        <f t="shared" si="550"/>
        <v>12</v>
      </c>
      <c r="N1816" s="52">
        <f t="shared" si="562"/>
        <v>12</v>
      </c>
      <c r="O1816" s="318">
        <f>+'Terminated loans'!S1006</f>
        <v>110076</v>
      </c>
      <c r="P1816" s="26">
        <f>+'Terminated loans'!T1006</f>
        <v>0.05</v>
      </c>
      <c r="Q1816" s="536">
        <f t="shared" si="564"/>
        <v>9.9000000000000005E-2</v>
      </c>
      <c r="R1816" s="222">
        <f t="shared" si="552"/>
        <v>9423.3291653473079</v>
      </c>
      <c r="S1816" s="36">
        <f t="shared" si="553"/>
        <v>107242.46191702446</v>
      </c>
      <c r="T1816" s="36">
        <f t="shared" si="554"/>
        <v>2833.538082975545</v>
      </c>
      <c r="U1816" s="36">
        <f t="shared" si="555"/>
        <v>5837.4880671448773</v>
      </c>
      <c r="V1816" s="36">
        <f t="shared" si="556"/>
        <v>3003.9499841677025</v>
      </c>
      <c r="W1816" s="37">
        <f t="shared" si="557"/>
        <v>2833.5380829771748</v>
      </c>
      <c r="X1816" s="36">
        <f t="shared" si="558"/>
        <v>2833.538082975545</v>
      </c>
      <c r="Y1816" s="276">
        <f t="shared" si="546"/>
        <v>2833.5380829771748</v>
      </c>
      <c r="Z1816" s="36">
        <f t="shared" si="559"/>
        <v>5837.4880671448773</v>
      </c>
      <c r="AA1816" s="36">
        <f t="shared" si="560"/>
        <v>3003.9499841677025</v>
      </c>
      <c r="AB1816" s="38">
        <f t="shared" si="547"/>
        <v>1.6298145055770874E-9</v>
      </c>
      <c r="AC1816" s="17"/>
      <c r="AD1816" s="17">
        <f t="shared" si="561"/>
        <v>12</v>
      </c>
      <c r="AH1816" s="103"/>
      <c r="AI1816" s="533"/>
    </row>
    <row r="1817" spans="1:35">
      <c r="A1817" s="533"/>
      <c r="C1817" s="67" t="str">
        <f>'Terminated loans'!F1007</f>
        <v>E</v>
      </c>
      <c r="D1817" s="19">
        <f>'Terminated loans'!H1007</f>
        <v>143996522</v>
      </c>
      <c r="E1817" s="19">
        <f>'Terminated loans'!I1007</f>
        <v>98</v>
      </c>
      <c r="F1817" s="19" t="str">
        <f>'Terminated loans'!J1007</f>
        <v xml:space="preserve">MOSUN ALLY M M P               </v>
      </c>
      <c r="G1817" s="547" t="str">
        <f t="shared" si="563"/>
        <v>C2</v>
      </c>
      <c r="H1817" s="21">
        <f>'Terminated loans'!L1007</f>
        <v>40816</v>
      </c>
      <c r="I1817" s="21">
        <f>IF(B1817="VELS",'Terminated loans'!M1007,'Terminated loans'!B1007)</f>
        <v>41121</v>
      </c>
      <c r="J1817" s="34">
        <f t="shared" si="551"/>
        <v>10</v>
      </c>
      <c r="K1817" s="34">
        <f t="shared" si="548"/>
        <v>110</v>
      </c>
      <c r="L1817" s="34">
        <f t="shared" si="549"/>
        <v>10</v>
      </c>
      <c r="M1817" s="34">
        <f t="shared" si="550"/>
        <v>10</v>
      </c>
      <c r="N1817" s="52">
        <f t="shared" si="562"/>
        <v>10</v>
      </c>
      <c r="O1817" s="318">
        <f>+'Terminated loans'!S1007</f>
        <v>228833</v>
      </c>
      <c r="P1817" s="26">
        <f>+'Terminated loans'!T1007</f>
        <v>0.05</v>
      </c>
      <c r="Q1817" s="536">
        <f t="shared" si="564"/>
        <v>9.9000000000000005E-2</v>
      </c>
      <c r="R1817" s="222">
        <f t="shared" si="552"/>
        <v>23410.979609804162</v>
      </c>
      <c r="S1817" s="36">
        <f t="shared" si="553"/>
        <v>223828.42785467603</v>
      </c>
      <c r="T1817" s="36">
        <f t="shared" si="554"/>
        <v>5004.5721453239676</v>
      </c>
      <c r="U1817" s="36">
        <f t="shared" si="555"/>
        <v>10281.368243368866</v>
      </c>
      <c r="V1817" s="36">
        <f t="shared" si="556"/>
        <v>5276.7960980416392</v>
      </c>
      <c r="W1817" s="37">
        <f t="shared" si="557"/>
        <v>5004.5721453272272</v>
      </c>
      <c r="X1817" s="36">
        <f t="shared" si="558"/>
        <v>5004.5721453239676</v>
      </c>
      <c r="Y1817" s="276">
        <f t="shared" ref="Y1817:Y1880" si="565">W1817</f>
        <v>5004.5721453272272</v>
      </c>
      <c r="Z1817" s="36">
        <f t="shared" si="559"/>
        <v>10281.368243368866</v>
      </c>
      <c r="AA1817" s="36">
        <f t="shared" si="560"/>
        <v>5276.7960980416392</v>
      </c>
      <c r="AB1817" s="38">
        <f t="shared" si="547"/>
        <v>3.2596290111541748E-9</v>
      </c>
      <c r="AC1817" s="17"/>
      <c r="AD1817" s="17">
        <f t="shared" si="561"/>
        <v>10</v>
      </c>
      <c r="AH1817" s="103"/>
      <c r="AI1817" s="533"/>
    </row>
    <row r="1818" spans="1:35">
      <c r="A1818" s="533"/>
      <c r="C1818" s="67" t="str">
        <f>'Terminated loans'!F1008</f>
        <v>E</v>
      </c>
      <c r="D1818" s="19">
        <f>'Terminated loans'!H1008</f>
        <v>143996654</v>
      </c>
      <c r="E1818" s="19">
        <f>'Terminated loans'!I1008</f>
        <v>98</v>
      </c>
      <c r="F1818" s="19" t="str">
        <f>'Terminated loans'!J1008</f>
        <v xml:space="preserve">AMBAJEE M R                    </v>
      </c>
      <c r="G1818" s="547" t="str">
        <f t="shared" si="563"/>
        <v>C2</v>
      </c>
      <c r="H1818" s="21">
        <f>'Terminated loans'!L1008</f>
        <v>40798</v>
      </c>
      <c r="I1818" s="21">
        <f>IF(B1818="VELS",'Terminated loans'!M1008,'Terminated loans'!B1008)</f>
        <v>41121</v>
      </c>
      <c r="J1818" s="34">
        <f t="shared" si="551"/>
        <v>11</v>
      </c>
      <c r="K1818" s="34">
        <f t="shared" si="548"/>
        <v>111</v>
      </c>
      <c r="L1818" s="34">
        <f t="shared" si="549"/>
        <v>11</v>
      </c>
      <c r="M1818" s="34">
        <f t="shared" si="550"/>
        <v>11</v>
      </c>
      <c r="N1818" s="52">
        <f t="shared" si="562"/>
        <v>11</v>
      </c>
      <c r="O1818" s="318">
        <f>+'Terminated loans'!S1008</f>
        <v>230191</v>
      </c>
      <c r="P1818" s="26">
        <f>+'Terminated loans'!T1008</f>
        <v>0.05</v>
      </c>
      <c r="Q1818" s="536">
        <f t="shared" si="564"/>
        <v>9.9000000000000005E-2</v>
      </c>
      <c r="R1818" s="222">
        <f t="shared" si="552"/>
        <v>21453.241298743367</v>
      </c>
      <c r="S1818" s="36">
        <f t="shared" si="553"/>
        <v>224710.20414413724</v>
      </c>
      <c r="T1818" s="36">
        <f t="shared" si="554"/>
        <v>5480.7958558627579</v>
      </c>
      <c r="U1818" s="36">
        <f t="shared" si="555"/>
        <v>11275.450142042886</v>
      </c>
      <c r="V1818" s="36">
        <f t="shared" si="556"/>
        <v>5794.6542861770431</v>
      </c>
      <c r="W1818" s="37">
        <f t="shared" si="557"/>
        <v>5480.7958558658429</v>
      </c>
      <c r="X1818" s="36">
        <f t="shared" si="558"/>
        <v>5480.7958558627579</v>
      </c>
      <c r="Y1818" s="276">
        <f t="shared" si="565"/>
        <v>5480.7958558658429</v>
      </c>
      <c r="Z1818" s="36">
        <f t="shared" si="559"/>
        <v>11275.450142042886</v>
      </c>
      <c r="AA1818" s="36">
        <f t="shared" si="560"/>
        <v>5794.6542861770431</v>
      </c>
      <c r="AB1818" s="38">
        <f t="shared" si="547"/>
        <v>3.0850060284137726E-9</v>
      </c>
      <c r="AC1818" s="17"/>
      <c r="AD1818" s="17">
        <f t="shared" si="561"/>
        <v>11</v>
      </c>
      <c r="AH1818" s="103"/>
      <c r="AI1818" s="533"/>
    </row>
    <row r="1819" spans="1:35">
      <c r="A1819" s="533"/>
      <c r="C1819" s="67" t="str">
        <f>'Terminated loans'!F1009</f>
        <v>E</v>
      </c>
      <c r="D1819" s="19">
        <f>'Terminated loans'!H1009</f>
        <v>143996271</v>
      </c>
      <c r="E1819" s="19">
        <f>'Terminated loans'!I1009</f>
        <v>98</v>
      </c>
      <c r="F1819" s="19" t="str">
        <f>'Terminated loans'!J1009</f>
        <v xml:space="preserve">GUNPUTRAR M                    </v>
      </c>
      <c r="G1819" s="547" t="str">
        <f t="shared" si="563"/>
        <v>C2</v>
      </c>
      <c r="H1819" s="21">
        <f>'Terminated loans'!L1009</f>
        <v>40794</v>
      </c>
      <c r="I1819" s="21">
        <f>IF(B1819="VELS",'Terminated loans'!M1009,'Terminated loans'!B1009)</f>
        <v>41121</v>
      </c>
      <c r="J1819" s="34">
        <f t="shared" si="551"/>
        <v>11</v>
      </c>
      <c r="K1819" s="34">
        <f t="shared" si="548"/>
        <v>111</v>
      </c>
      <c r="L1819" s="34">
        <f t="shared" si="549"/>
        <v>11</v>
      </c>
      <c r="M1819" s="34">
        <f t="shared" si="550"/>
        <v>11</v>
      </c>
      <c r="N1819" s="52">
        <f t="shared" si="562"/>
        <v>11</v>
      </c>
      <c r="O1819" s="318">
        <f>+'Terminated loans'!S1009</f>
        <v>107119</v>
      </c>
      <c r="P1819" s="26">
        <f>+'Terminated loans'!T1009</f>
        <v>0.05</v>
      </c>
      <c r="Q1819" s="536">
        <f t="shared" si="564"/>
        <v>9.9000000000000005E-2</v>
      </c>
      <c r="R1819" s="222">
        <f t="shared" si="552"/>
        <v>9983.2302508790126</v>
      </c>
      <c r="S1819" s="36">
        <f t="shared" si="553"/>
        <v>104568.52074023674</v>
      </c>
      <c r="T1819" s="36">
        <f t="shared" si="554"/>
        <v>2550.4792597632622</v>
      </c>
      <c r="U1819" s="36">
        <f t="shared" si="555"/>
        <v>5247.0120194338233</v>
      </c>
      <c r="V1819" s="36">
        <f t="shared" si="556"/>
        <v>2696.5327596691495</v>
      </c>
      <c r="W1819" s="37">
        <f t="shared" si="557"/>
        <v>2550.4792597646738</v>
      </c>
      <c r="X1819" s="36">
        <f t="shared" si="558"/>
        <v>2550.4792597632622</v>
      </c>
      <c r="Y1819" s="276">
        <f t="shared" si="565"/>
        <v>2550.4792597646738</v>
      </c>
      <c r="Z1819" s="36">
        <f t="shared" si="559"/>
        <v>5247.0120194338233</v>
      </c>
      <c r="AA1819" s="36">
        <f t="shared" si="560"/>
        <v>2696.5327596691495</v>
      </c>
      <c r="AB1819" s="38">
        <f t="shared" si="547"/>
        <v>1.4115357771515846E-9</v>
      </c>
      <c r="AC1819" s="17"/>
      <c r="AD1819" s="17">
        <f t="shared" si="561"/>
        <v>11</v>
      </c>
      <c r="AH1819" s="103"/>
      <c r="AI1819" s="533"/>
    </row>
    <row r="1820" spans="1:35">
      <c r="A1820" s="533"/>
      <c r="C1820" s="67" t="str">
        <f>'Terminated loans'!F1010</f>
        <v>E</v>
      </c>
      <c r="D1820" s="19">
        <f>'Terminated loans'!H1010</f>
        <v>143032027</v>
      </c>
      <c r="E1820" s="19">
        <f>'Terminated loans'!I1010</f>
        <v>98</v>
      </c>
      <c r="F1820" s="19" t="str">
        <f>'Terminated loans'!J1010</f>
        <v xml:space="preserve">SIOU M J A                     </v>
      </c>
      <c r="G1820" s="547" t="str">
        <f t="shared" si="563"/>
        <v>C2</v>
      </c>
      <c r="H1820" s="21">
        <f>'Terminated loans'!L1010</f>
        <v>40847</v>
      </c>
      <c r="I1820" s="21">
        <f>IF(B1820="VELS",'Terminated loans'!M1010,'Terminated loans'!B1010)</f>
        <v>41121</v>
      </c>
      <c r="J1820" s="34">
        <f t="shared" si="551"/>
        <v>9</v>
      </c>
      <c r="K1820" s="34">
        <f t="shared" si="548"/>
        <v>109</v>
      </c>
      <c r="L1820" s="34">
        <f t="shared" si="549"/>
        <v>9</v>
      </c>
      <c r="M1820" s="34">
        <f t="shared" si="550"/>
        <v>9</v>
      </c>
      <c r="N1820" s="52">
        <f t="shared" si="562"/>
        <v>9</v>
      </c>
      <c r="O1820" s="318">
        <f>+'Terminated loans'!S1010</f>
        <v>217646</v>
      </c>
      <c r="P1820" s="26">
        <f>+'Terminated loans'!T1010</f>
        <v>0.05</v>
      </c>
      <c r="Q1820" s="536">
        <f t="shared" si="564"/>
        <v>9.9000000000000005E-2</v>
      </c>
      <c r="R1820" s="222">
        <f t="shared" si="552"/>
        <v>24689.492138563171</v>
      </c>
      <c r="S1820" s="36">
        <f t="shared" si="553"/>
        <v>213310.00796792976</v>
      </c>
      <c r="T1820" s="36">
        <f t="shared" si="554"/>
        <v>4335.9920320702367</v>
      </c>
      <c r="U1820" s="36">
        <f t="shared" si="555"/>
        <v>8895.4212791420287</v>
      </c>
      <c r="V1820" s="36">
        <f t="shared" si="556"/>
        <v>4559.4292470685614</v>
      </c>
      <c r="W1820" s="37">
        <f t="shared" si="557"/>
        <v>4335.9920320734673</v>
      </c>
      <c r="X1820" s="36">
        <f t="shared" si="558"/>
        <v>4335.9920320702367</v>
      </c>
      <c r="Y1820" s="276">
        <f t="shared" si="565"/>
        <v>4335.9920320734673</v>
      </c>
      <c r="Z1820" s="36">
        <f t="shared" si="559"/>
        <v>8895.4212791420287</v>
      </c>
      <c r="AA1820" s="36">
        <f t="shared" si="560"/>
        <v>4559.4292470685614</v>
      </c>
      <c r="AB1820" s="38">
        <f t="shared" si="547"/>
        <v>3.2305251806974411E-9</v>
      </c>
      <c r="AC1820" s="17"/>
      <c r="AD1820" s="17">
        <f t="shared" si="561"/>
        <v>9</v>
      </c>
      <c r="AH1820" s="103"/>
      <c r="AI1820" s="533"/>
    </row>
    <row r="1821" spans="1:35">
      <c r="A1821" s="533"/>
      <c r="C1821" s="67" t="str">
        <f>'Terminated loans'!F1011</f>
        <v>E</v>
      </c>
      <c r="D1821" s="19">
        <f>'Terminated loans'!H1011</f>
        <v>143994023</v>
      </c>
      <c r="E1821" s="19">
        <f>'Terminated loans'!I1011</f>
        <v>98</v>
      </c>
      <c r="F1821" s="19" t="str">
        <f>'Terminated loans'!J1011</f>
        <v xml:space="preserve">BABOOLALL P                    </v>
      </c>
      <c r="G1821" s="547" t="str">
        <f t="shared" si="563"/>
        <v>C2</v>
      </c>
      <c r="H1821" s="21">
        <f>'Terminated loans'!L1011</f>
        <v>40841</v>
      </c>
      <c r="I1821" s="21">
        <f>IF(B1821="VELS",'Terminated loans'!M1011,'Terminated loans'!B1011)</f>
        <v>41121</v>
      </c>
      <c r="J1821" s="34">
        <f t="shared" si="551"/>
        <v>9</v>
      </c>
      <c r="K1821" s="34">
        <f t="shared" si="548"/>
        <v>109</v>
      </c>
      <c r="L1821" s="34">
        <f t="shared" si="549"/>
        <v>9</v>
      </c>
      <c r="M1821" s="34">
        <f t="shared" si="550"/>
        <v>9</v>
      </c>
      <c r="N1821" s="52">
        <f t="shared" si="562"/>
        <v>9</v>
      </c>
      <c r="O1821" s="318">
        <f>+'Terminated loans'!S1011</f>
        <v>137357</v>
      </c>
      <c r="P1821" s="26">
        <f>+'Terminated loans'!T1011</f>
        <v>0.05</v>
      </c>
      <c r="Q1821" s="536">
        <f t="shared" si="564"/>
        <v>9.9000000000000005E-2</v>
      </c>
      <c r="R1821" s="222">
        <f t="shared" si="552"/>
        <v>15581.607618226944</v>
      </c>
      <c r="S1821" s="36">
        <f t="shared" si="553"/>
        <v>134620.54328795811</v>
      </c>
      <c r="T1821" s="36">
        <f t="shared" si="554"/>
        <v>2736.4567120418942</v>
      </c>
      <c r="U1821" s="36">
        <f t="shared" si="555"/>
        <v>5613.9252760864329</v>
      </c>
      <c r="V1821" s="36">
        <f t="shared" si="556"/>
        <v>2877.4685640425014</v>
      </c>
      <c r="W1821" s="37">
        <f t="shared" si="557"/>
        <v>2736.4567120439315</v>
      </c>
      <c r="X1821" s="36">
        <f t="shared" si="558"/>
        <v>2736.4567120418942</v>
      </c>
      <c r="Y1821" s="276">
        <f t="shared" si="565"/>
        <v>2736.4567120439315</v>
      </c>
      <c r="Z1821" s="36">
        <f t="shared" si="559"/>
        <v>5613.9252760864329</v>
      </c>
      <c r="AA1821" s="36">
        <f t="shared" si="560"/>
        <v>2877.4685640425014</v>
      </c>
      <c r="AB1821" s="38">
        <f t="shared" si="547"/>
        <v>2.0372681319713593E-9</v>
      </c>
      <c r="AC1821" s="17"/>
      <c r="AD1821" s="17">
        <f t="shared" si="561"/>
        <v>9</v>
      </c>
      <c r="AH1821" s="103"/>
      <c r="AI1821" s="533"/>
    </row>
    <row r="1822" spans="1:35">
      <c r="A1822" s="533"/>
      <c r="C1822" s="67" t="str">
        <f>'Terminated loans'!F1012</f>
        <v>E</v>
      </c>
      <c r="D1822" s="19">
        <f>'Terminated loans'!H1012</f>
        <v>143995283</v>
      </c>
      <c r="E1822" s="19">
        <f>'Terminated loans'!I1012</f>
        <v>98</v>
      </c>
      <c r="F1822" s="19" t="str">
        <f>'Terminated loans'!J1012</f>
        <v xml:space="preserve">MARJOLIN A L                   </v>
      </c>
      <c r="G1822" s="547" t="str">
        <f t="shared" si="563"/>
        <v>C2</v>
      </c>
      <c r="H1822" s="21">
        <f>'Terminated loans'!L1012</f>
        <v>40833</v>
      </c>
      <c r="I1822" s="21">
        <f>IF(B1822="VELS",'Terminated loans'!M1012,'Terminated loans'!B1012)</f>
        <v>41121</v>
      </c>
      <c r="J1822" s="34">
        <f t="shared" si="551"/>
        <v>9</v>
      </c>
      <c r="K1822" s="34">
        <f t="shared" si="548"/>
        <v>110</v>
      </c>
      <c r="L1822" s="34">
        <f t="shared" si="549"/>
        <v>9</v>
      </c>
      <c r="M1822" s="34">
        <f t="shared" si="550"/>
        <v>9</v>
      </c>
      <c r="N1822" s="52">
        <f t="shared" si="562"/>
        <v>9</v>
      </c>
      <c r="O1822" s="318">
        <f>+'Terminated loans'!S1012</f>
        <v>206986</v>
      </c>
      <c r="P1822" s="26">
        <f>+'Terminated loans'!T1012</f>
        <v>0.05</v>
      </c>
      <c r="Q1822" s="536">
        <f t="shared" si="564"/>
        <v>9.9000000000000005E-2</v>
      </c>
      <c r="R1822" s="222">
        <f t="shared" si="552"/>
        <v>23480.234967757904</v>
      </c>
      <c r="S1822" s="36">
        <f t="shared" si="553"/>
        <v>202862.37885947782</v>
      </c>
      <c r="T1822" s="36">
        <f t="shared" si="554"/>
        <v>4123.6211405221839</v>
      </c>
      <c r="U1822" s="36">
        <f t="shared" si="555"/>
        <v>8459.7358503463911</v>
      </c>
      <c r="V1822" s="36">
        <f t="shared" si="556"/>
        <v>4336.1147098211222</v>
      </c>
      <c r="W1822" s="37">
        <f t="shared" si="557"/>
        <v>4123.6211405252689</v>
      </c>
      <c r="X1822" s="36">
        <f t="shared" si="558"/>
        <v>4123.6211405221839</v>
      </c>
      <c r="Y1822" s="276">
        <f t="shared" si="565"/>
        <v>4123.6211405252689</v>
      </c>
      <c r="Z1822" s="36">
        <f t="shared" si="559"/>
        <v>8459.7358503463911</v>
      </c>
      <c r="AA1822" s="36">
        <f t="shared" si="560"/>
        <v>4336.1147098211222</v>
      </c>
      <c r="AB1822" s="38">
        <f t="shared" si="547"/>
        <v>3.0850060284137726E-9</v>
      </c>
      <c r="AC1822" s="17"/>
      <c r="AD1822" s="17">
        <f t="shared" si="561"/>
        <v>9</v>
      </c>
      <c r="AH1822" s="103"/>
      <c r="AI1822" s="533"/>
    </row>
    <row r="1823" spans="1:35">
      <c r="A1823" s="533"/>
      <c r="C1823" s="67" t="str">
        <f>'Terminated loans'!F1013</f>
        <v>E</v>
      </c>
      <c r="D1823" s="19">
        <f>'Terminated loans'!H1013</f>
        <v>143996514</v>
      </c>
      <c r="E1823" s="19">
        <f>'Terminated loans'!I1013</f>
        <v>98</v>
      </c>
      <c r="F1823" s="19" t="str">
        <f>'Terminated loans'!J1013</f>
        <v xml:space="preserve">DOOKHEEA L (MUACC39688)        </v>
      </c>
      <c r="G1823" s="547" t="str">
        <f t="shared" si="563"/>
        <v>C2</v>
      </c>
      <c r="H1823" s="21">
        <f>'Terminated loans'!L1013</f>
        <v>40857</v>
      </c>
      <c r="I1823" s="21">
        <f>IF(B1823="VELS",'Terminated loans'!M1013,'Terminated loans'!B1013)</f>
        <v>41121</v>
      </c>
      <c r="J1823" s="34">
        <f t="shared" si="551"/>
        <v>9</v>
      </c>
      <c r="K1823" s="34">
        <f t="shared" si="548"/>
        <v>109</v>
      </c>
      <c r="L1823" s="34">
        <f t="shared" si="549"/>
        <v>9</v>
      </c>
      <c r="M1823" s="34">
        <f t="shared" si="550"/>
        <v>9</v>
      </c>
      <c r="N1823" s="52">
        <f t="shared" si="562"/>
        <v>9</v>
      </c>
      <c r="O1823" s="318">
        <f>+'Terminated loans'!S1013</f>
        <v>100152</v>
      </c>
      <c r="P1823" s="26">
        <f>+'Terminated loans'!T1013</f>
        <v>0.05</v>
      </c>
      <c r="Q1823" s="536">
        <f t="shared" si="564"/>
        <v>9.9000000000000005E-2</v>
      </c>
      <c r="R1823" s="222">
        <f t="shared" si="552"/>
        <v>11361.118590102178</v>
      </c>
      <c r="S1823" s="36">
        <f t="shared" si="553"/>
        <v>98156.749575016773</v>
      </c>
      <c r="T1823" s="36">
        <f t="shared" si="554"/>
        <v>1995.2504249832273</v>
      </c>
      <c r="U1823" s="36">
        <f t="shared" si="555"/>
        <v>4093.3177359043329</v>
      </c>
      <c r="V1823" s="36">
        <f t="shared" si="556"/>
        <v>2098.0673109196214</v>
      </c>
      <c r="W1823" s="37">
        <f t="shared" si="557"/>
        <v>1995.2504249847116</v>
      </c>
      <c r="X1823" s="36">
        <f t="shared" si="558"/>
        <v>1995.2504249832273</v>
      </c>
      <c r="Y1823" s="276">
        <f t="shared" si="565"/>
        <v>1995.2504249847116</v>
      </c>
      <c r="Z1823" s="36">
        <f t="shared" si="559"/>
        <v>4093.3177359043329</v>
      </c>
      <c r="AA1823" s="36">
        <f t="shared" si="560"/>
        <v>2098.0673109196214</v>
      </c>
      <c r="AB1823" s="38">
        <f t="shared" si="547"/>
        <v>1.4842953532934189E-9</v>
      </c>
      <c r="AC1823" s="17"/>
      <c r="AD1823" s="17">
        <f t="shared" si="561"/>
        <v>9</v>
      </c>
      <c r="AH1823" s="103"/>
      <c r="AI1823" s="533"/>
    </row>
    <row r="1824" spans="1:35">
      <c r="A1824" s="533"/>
      <c r="C1824" s="67" t="str">
        <f>'Terminated loans'!F1014</f>
        <v>E</v>
      </c>
      <c r="D1824" s="19">
        <f>'Terminated loans'!H1014</f>
        <v>143995372</v>
      </c>
      <c r="E1824" s="19">
        <f>'Terminated loans'!I1014</f>
        <v>98</v>
      </c>
      <c r="F1824" s="19" t="str">
        <f>'Terminated loans'!J1014</f>
        <v xml:space="preserve">BOYRO P                        </v>
      </c>
      <c r="G1824" s="547" t="str">
        <f t="shared" si="563"/>
        <v>C2</v>
      </c>
      <c r="H1824" s="21">
        <f>'Terminated loans'!L1014</f>
        <v>40878</v>
      </c>
      <c r="I1824" s="21">
        <f>IF(B1824="VELS",'Terminated loans'!M1014,'Terminated loans'!B1014)</f>
        <v>41121</v>
      </c>
      <c r="J1824" s="34">
        <f t="shared" si="551"/>
        <v>8</v>
      </c>
      <c r="K1824" s="34">
        <f t="shared" si="548"/>
        <v>108</v>
      </c>
      <c r="L1824" s="34">
        <f t="shared" si="549"/>
        <v>8</v>
      </c>
      <c r="M1824" s="34">
        <f t="shared" si="550"/>
        <v>8</v>
      </c>
      <c r="N1824" s="52">
        <f t="shared" si="562"/>
        <v>8</v>
      </c>
      <c r="O1824" s="318">
        <f>+'Terminated loans'!S1014</f>
        <v>106235</v>
      </c>
      <c r="P1824" s="26">
        <f>+'Terminated loans'!T1014</f>
        <v>0.05</v>
      </c>
      <c r="Q1824" s="536">
        <f t="shared" si="564"/>
        <v>9.9000000000000005E-2</v>
      </c>
      <c r="R1824" s="222">
        <f t="shared" si="552"/>
        <v>13529.571103728291</v>
      </c>
      <c r="S1824" s="36">
        <f t="shared" si="553"/>
        <v>104326.33071871325</v>
      </c>
      <c r="T1824" s="36">
        <f t="shared" si="554"/>
        <v>1908.669281286755</v>
      </c>
      <c r="U1824" s="36">
        <f t="shared" si="555"/>
        <v>3910.2381111145805</v>
      </c>
      <c r="V1824" s="36">
        <f t="shared" si="556"/>
        <v>2001.5688298263267</v>
      </c>
      <c r="W1824" s="37">
        <f t="shared" si="557"/>
        <v>1908.6692812882538</v>
      </c>
      <c r="X1824" s="36">
        <f t="shared" si="558"/>
        <v>1908.669281286755</v>
      </c>
      <c r="Y1824" s="276">
        <f t="shared" si="565"/>
        <v>1908.6692812882538</v>
      </c>
      <c r="Z1824" s="36">
        <f t="shared" si="559"/>
        <v>3910.2381111145805</v>
      </c>
      <c r="AA1824" s="36">
        <f t="shared" si="560"/>
        <v>2001.5688298263267</v>
      </c>
      <c r="AB1824" s="38">
        <f t="shared" si="547"/>
        <v>1.4988472685217857E-9</v>
      </c>
      <c r="AC1824" s="17"/>
      <c r="AD1824" s="17">
        <f t="shared" si="561"/>
        <v>8</v>
      </c>
      <c r="AH1824" s="103"/>
      <c r="AI1824" s="533"/>
    </row>
    <row r="1825" spans="1:35">
      <c r="A1825" s="533"/>
      <c r="C1825" s="67" t="str">
        <f>'Terminated loans'!F1015</f>
        <v>E</v>
      </c>
      <c r="D1825" s="19">
        <f>'Terminated loans'!H1015</f>
        <v>143997456</v>
      </c>
      <c r="E1825" s="19">
        <f>'Terminated loans'!I1015</f>
        <v>98</v>
      </c>
      <c r="F1825" s="19" t="str">
        <f>'Terminated loans'!J1015</f>
        <v xml:space="preserve">CALLEE POINEN L B              </v>
      </c>
      <c r="G1825" s="547" t="str">
        <f t="shared" si="563"/>
        <v>C2</v>
      </c>
      <c r="H1825" s="21">
        <f>'Terminated loans'!L1015</f>
        <v>40947</v>
      </c>
      <c r="I1825" s="21">
        <f>IF(B1825="VELS",'Terminated loans'!M1015,'Terminated loans'!B1015)</f>
        <v>41121</v>
      </c>
      <c r="J1825" s="34">
        <f t="shared" si="551"/>
        <v>6</v>
      </c>
      <c r="K1825" s="34">
        <f t="shared" si="548"/>
        <v>106</v>
      </c>
      <c r="L1825" s="34">
        <f t="shared" si="549"/>
        <v>6</v>
      </c>
      <c r="M1825" s="34">
        <f t="shared" si="550"/>
        <v>6</v>
      </c>
      <c r="N1825" s="52">
        <f t="shared" si="562"/>
        <v>6</v>
      </c>
      <c r="O1825" s="318">
        <f>+'Terminated loans'!S1015</f>
        <v>237944</v>
      </c>
      <c r="P1825" s="26">
        <f>+'Terminated loans'!T1015</f>
        <v>0.05</v>
      </c>
      <c r="Q1825" s="536">
        <f t="shared" si="564"/>
        <v>9.9000000000000005E-2</v>
      </c>
      <c r="R1825" s="222">
        <f t="shared" si="552"/>
        <v>40237.67336259572</v>
      </c>
      <c r="S1825" s="36">
        <f t="shared" si="553"/>
        <v>234605.42857570251</v>
      </c>
      <c r="T1825" s="36">
        <f t="shared" si="554"/>
        <v>3338.5714242974936</v>
      </c>
      <c r="U1825" s="36">
        <f t="shared" si="555"/>
        <v>6820.61159987477</v>
      </c>
      <c r="V1825" s="36">
        <f t="shared" si="556"/>
        <v>3482.0401755743369</v>
      </c>
      <c r="W1825" s="37">
        <f t="shared" si="557"/>
        <v>3338.5714243004331</v>
      </c>
      <c r="X1825" s="36">
        <f t="shared" si="558"/>
        <v>3338.5714242974936</v>
      </c>
      <c r="Y1825" s="276">
        <f t="shared" si="565"/>
        <v>3338.5714243004331</v>
      </c>
      <c r="Z1825" s="36">
        <f t="shared" si="559"/>
        <v>6820.61159987477</v>
      </c>
      <c r="AA1825" s="36">
        <f t="shared" si="560"/>
        <v>3482.0401755743369</v>
      </c>
      <c r="AB1825" s="38">
        <f t="shared" si="547"/>
        <v>2.9394868761301041E-9</v>
      </c>
      <c r="AC1825" s="17"/>
      <c r="AD1825" s="17">
        <f t="shared" si="561"/>
        <v>6</v>
      </c>
      <c r="AH1825" s="103"/>
      <c r="AI1825" s="533"/>
    </row>
    <row r="1826" spans="1:35">
      <c r="A1826" s="533"/>
      <c r="C1826" s="67" t="str">
        <f>'Terminated loans'!F1016</f>
        <v>E</v>
      </c>
      <c r="D1826" s="19">
        <f>'Terminated loans'!H1016</f>
        <v>143997898</v>
      </c>
      <c r="E1826" s="19">
        <f>'Terminated loans'!I1016</f>
        <v>98</v>
      </c>
      <c r="F1826" s="19" t="str">
        <f>'Terminated loans'!J1016</f>
        <v xml:space="preserve">GOPEE A K                      </v>
      </c>
      <c r="G1826" s="547" t="str">
        <f t="shared" si="563"/>
        <v>D2</v>
      </c>
      <c r="H1826" s="21">
        <f>'Terminated loans'!L1016</f>
        <v>41017</v>
      </c>
      <c r="I1826" s="21">
        <f>IF(B1826="VELS",'Terminated loans'!M1016,'Terminated loans'!B1016)</f>
        <v>41121</v>
      </c>
      <c r="J1826" s="34">
        <f t="shared" si="551"/>
        <v>3</v>
      </c>
      <c r="K1826" s="34">
        <f t="shared" si="548"/>
        <v>103</v>
      </c>
      <c r="L1826" s="34">
        <f t="shared" si="549"/>
        <v>3</v>
      </c>
      <c r="M1826" s="34">
        <f t="shared" si="550"/>
        <v>3</v>
      </c>
      <c r="N1826" s="52">
        <f t="shared" si="562"/>
        <v>3</v>
      </c>
      <c r="O1826" s="318">
        <f>+'Terminated loans'!S1016</f>
        <v>710090</v>
      </c>
      <c r="P1826" s="26">
        <f>+'Terminated loans'!T1016</f>
        <v>0.05</v>
      </c>
      <c r="Q1826" s="536">
        <f t="shared" si="564"/>
        <v>9.4E-2</v>
      </c>
      <c r="R1826" s="222">
        <f t="shared" si="552"/>
        <v>238671.872734184</v>
      </c>
      <c r="S1826" s="36">
        <f t="shared" si="553"/>
        <v>704942.78976582584</v>
      </c>
      <c r="T1826" s="36">
        <f t="shared" si="554"/>
        <v>5147.2102341741556</v>
      </c>
      <c r="U1826" s="36">
        <f t="shared" si="555"/>
        <v>11072.828436728101</v>
      </c>
      <c r="V1826" s="36">
        <f t="shared" si="556"/>
        <v>5925.6182025519665</v>
      </c>
      <c r="W1826" s="37">
        <f t="shared" si="557"/>
        <v>5147.2102341761347</v>
      </c>
      <c r="X1826" s="36">
        <f t="shared" si="558"/>
        <v>5147.2102341741556</v>
      </c>
      <c r="Y1826" s="276">
        <f t="shared" si="565"/>
        <v>5147.2102341761347</v>
      </c>
      <c r="Z1826" s="36">
        <f t="shared" si="559"/>
        <v>11072.828436728101</v>
      </c>
      <c r="AA1826" s="36">
        <f t="shared" si="560"/>
        <v>5925.6182025519665</v>
      </c>
      <c r="AB1826" s="38">
        <f t="shared" si="547"/>
        <v>1.9790604710578918E-9</v>
      </c>
      <c r="AC1826" s="17"/>
      <c r="AD1826" s="17">
        <f t="shared" si="561"/>
        <v>3</v>
      </c>
      <c r="AH1826" s="103"/>
      <c r="AI1826" s="533"/>
    </row>
    <row r="1827" spans="1:35">
      <c r="A1827" s="533"/>
      <c r="C1827" s="67" t="str">
        <f>'Terminated loans'!F1017</f>
        <v>E</v>
      </c>
      <c r="D1827" s="19">
        <f>'Terminated loans'!H1017</f>
        <v>143921670</v>
      </c>
      <c r="E1827" s="19">
        <f>'Terminated loans'!I1017</f>
        <v>99</v>
      </c>
      <c r="F1827" s="19" t="str">
        <f>'Terminated loans'!J1017</f>
        <v xml:space="preserve">TEELWAH J (SL2607)             </v>
      </c>
      <c r="G1827" s="547" t="str">
        <f t="shared" si="563"/>
        <v>D1</v>
      </c>
      <c r="H1827" s="21">
        <f>'Terminated loans'!L1017</f>
        <v>41033</v>
      </c>
      <c r="I1827" s="21">
        <f>IF(B1827="VELS",'Terminated loans'!M1017,'Terminated loans'!B1017)</f>
        <v>41121</v>
      </c>
      <c r="J1827" s="34">
        <f t="shared" si="551"/>
        <v>3</v>
      </c>
      <c r="K1827" s="34">
        <f t="shared" si="548"/>
        <v>103</v>
      </c>
      <c r="L1827" s="34">
        <f t="shared" si="549"/>
        <v>3</v>
      </c>
      <c r="M1827" s="34">
        <f t="shared" si="550"/>
        <v>3</v>
      </c>
      <c r="N1827" s="52">
        <f t="shared" si="562"/>
        <v>3</v>
      </c>
      <c r="O1827" s="318">
        <f>+'Terminated loans'!S1017</f>
        <v>1995151</v>
      </c>
      <c r="P1827" s="26">
        <f>+'Terminated loans'!T1017</f>
        <v>0.03</v>
      </c>
      <c r="Q1827" s="536">
        <f t="shared" si="564"/>
        <v>7.6499999999999999E-2</v>
      </c>
      <c r="R1827" s="222">
        <f t="shared" si="552"/>
        <v>668378.35258213815</v>
      </c>
      <c r="S1827" s="36">
        <f t="shared" si="553"/>
        <v>1979838.6443952776</v>
      </c>
      <c r="T1827" s="36">
        <f t="shared" si="554"/>
        <v>15312.355604722397</v>
      </c>
      <c r="U1827" s="36">
        <f t="shared" si="555"/>
        <v>25296.413351147203</v>
      </c>
      <c r="V1827" s="36">
        <f t="shared" si="556"/>
        <v>9984.0577464145608</v>
      </c>
      <c r="W1827" s="37">
        <f t="shared" si="557"/>
        <v>15312.355604732642</v>
      </c>
      <c r="X1827" s="36">
        <f t="shared" si="558"/>
        <v>15312.355604722397</v>
      </c>
      <c r="Y1827" s="276">
        <f t="shared" si="565"/>
        <v>15312.355604732642</v>
      </c>
      <c r="Z1827" s="36">
        <f t="shared" si="559"/>
        <v>25296.413351147203</v>
      </c>
      <c r="AA1827" s="36">
        <f t="shared" si="560"/>
        <v>9984.0577464145608</v>
      </c>
      <c r="AB1827" s="38">
        <f t="shared" si="547"/>
        <v>1.0244548320770264E-8</v>
      </c>
      <c r="AC1827" s="17"/>
      <c r="AD1827" s="17">
        <f t="shared" si="561"/>
        <v>3</v>
      </c>
      <c r="AH1827" s="103"/>
      <c r="AI1827" s="533"/>
    </row>
    <row r="1828" spans="1:35">
      <c r="A1828" s="533"/>
      <c r="C1828" s="67" t="str">
        <f>'Terminated loans'!F1018</f>
        <v>E</v>
      </c>
      <c r="D1828" s="19">
        <f>'Terminated loans'!H1018</f>
        <v>143997359</v>
      </c>
      <c r="E1828" s="19">
        <f>'Terminated loans'!I1018</f>
        <v>98</v>
      </c>
      <c r="F1828" s="19" t="str">
        <f>'Terminated loans'!J1018</f>
        <v xml:space="preserve">AUNUND J                       </v>
      </c>
      <c r="G1828" s="547" t="str">
        <f t="shared" si="563"/>
        <v>D2</v>
      </c>
      <c r="H1828" s="21">
        <f>'Terminated loans'!L1018</f>
        <v>41078</v>
      </c>
      <c r="I1828" s="21">
        <f>IF(B1828="VELS",'Terminated loans'!M1018,'Terminated loans'!B1018)</f>
        <v>41121</v>
      </c>
      <c r="J1828" s="34">
        <f t="shared" si="551"/>
        <v>1</v>
      </c>
      <c r="K1828" s="34">
        <f t="shared" si="548"/>
        <v>101</v>
      </c>
      <c r="L1828" s="34">
        <f t="shared" si="549"/>
        <v>1</v>
      </c>
      <c r="M1828" s="34">
        <f t="shared" si="550"/>
        <v>1</v>
      </c>
      <c r="N1828" s="52">
        <f t="shared" si="562"/>
        <v>1</v>
      </c>
      <c r="O1828" s="318">
        <f>+'Terminated loans'!S1018</f>
        <v>85378</v>
      </c>
      <c r="P1828" s="26">
        <f>+'Terminated loans'!T1018</f>
        <v>0.05</v>
      </c>
      <c r="Q1828" s="536">
        <f t="shared" si="564"/>
        <v>9.4E-2</v>
      </c>
      <c r="R1828" s="222">
        <f t="shared" si="552"/>
        <v>85733.741666666683</v>
      </c>
      <c r="S1828" s="36">
        <f t="shared" si="553"/>
        <v>85067.380519266051</v>
      </c>
      <c r="T1828" s="36">
        <f t="shared" si="554"/>
        <v>310.61948073394888</v>
      </c>
      <c r="U1828" s="36">
        <f t="shared" si="555"/>
        <v>666.36114740089397</v>
      </c>
      <c r="V1828" s="36">
        <f t="shared" si="556"/>
        <v>355.74166666666861</v>
      </c>
      <c r="W1828" s="37">
        <f t="shared" si="557"/>
        <v>310.61948073422536</v>
      </c>
      <c r="X1828" s="36">
        <f t="shared" si="558"/>
        <v>310.61948073394888</v>
      </c>
      <c r="Y1828" s="276">
        <f t="shared" si="565"/>
        <v>310.61948073422536</v>
      </c>
      <c r="Z1828" s="36">
        <f t="shared" si="559"/>
        <v>666.36114740089397</v>
      </c>
      <c r="AA1828" s="36">
        <f t="shared" si="560"/>
        <v>355.74166666666861</v>
      </c>
      <c r="AB1828" s="38">
        <f t="shared" si="547"/>
        <v>2.7648638933897018E-10</v>
      </c>
      <c r="AC1828" s="17"/>
      <c r="AD1828" s="17">
        <f t="shared" si="561"/>
        <v>1</v>
      </c>
      <c r="AH1828" s="103"/>
      <c r="AI1828" s="533"/>
    </row>
    <row r="1829" spans="1:35">
      <c r="A1829" s="533"/>
      <c r="C1829" s="67" t="str">
        <f>'Terminated loans'!F1019</f>
        <v>E</v>
      </c>
      <c r="D1829" s="19">
        <f>'Terminated loans'!H1019</f>
        <v>141026518</v>
      </c>
      <c r="E1829" s="19">
        <f>'Terminated loans'!I1019</f>
        <v>98</v>
      </c>
      <c r="F1829" s="19" t="str">
        <f>'Terminated loans'!J1019</f>
        <v xml:space="preserve">DALLOO H                       </v>
      </c>
      <c r="G1829" s="547" t="str">
        <f t="shared" si="563"/>
        <v>A2</v>
      </c>
      <c r="H1829" s="21">
        <f>'Terminated loans'!L1019</f>
        <v>40038</v>
      </c>
      <c r="I1829" s="21">
        <f>IF(B1829="VELS",'Terminated loans'!M1019,'Terminated loans'!B1019)</f>
        <v>41152</v>
      </c>
      <c r="J1829" s="34">
        <f t="shared" si="551"/>
        <v>37</v>
      </c>
      <c r="K1829" s="34">
        <f t="shared" si="548"/>
        <v>136</v>
      </c>
      <c r="L1829" s="34">
        <f t="shared" si="549"/>
        <v>37</v>
      </c>
      <c r="M1829" s="34">
        <f t="shared" si="550"/>
        <v>37</v>
      </c>
      <c r="N1829" s="52">
        <f t="shared" si="562"/>
        <v>37</v>
      </c>
      <c r="O1829" s="318">
        <f>+'Terminated loans'!S1019</f>
        <v>246324</v>
      </c>
      <c r="P1829" s="26">
        <f>+'Terminated loans'!T1019</f>
        <v>0.05</v>
      </c>
      <c r="Q1829" s="536">
        <f t="shared" si="564"/>
        <v>0.104</v>
      </c>
      <c r="R1829" s="222">
        <f t="shared" si="552"/>
        <v>7197.5935528784676</v>
      </c>
      <c r="S1829" s="36">
        <f t="shared" si="553"/>
        <v>226999.62489970398</v>
      </c>
      <c r="T1829" s="36">
        <f t="shared" si="554"/>
        <v>19324.37510029602</v>
      </c>
      <c r="U1829" s="36">
        <f t="shared" si="555"/>
        <v>39311.33655679709</v>
      </c>
      <c r="V1829" s="36">
        <f t="shared" si="556"/>
        <v>19986.961456503312</v>
      </c>
      <c r="W1829" s="37">
        <f t="shared" si="557"/>
        <v>19324.375100293779</v>
      </c>
      <c r="X1829" s="36">
        <f t="shared" si="558"/>
        <v>19324.37510029602</v>
      </c>
      <c r="Y1829" s="276">
        <f t="shared" si="565"/>
        <v>19324.375100293779</v>
      </c>
      <c r="Z1829" s="36">
        <f t="shared" si="559"/>
        <v>39311.33655679709</v>
      </c>
      <c r="AA1829" s="36">
        <f t="shared" si="560"/>
        <v>19986.961456503312</v>
      </c>
      <c r="AB1829" s="38">
        <f t="shared" si="547"/>
        <v>-2.2409949451684952E-9</v>
      </c>
      <c r="AC1829" s="17"/>
      <c r="AD1829" s="17">
        <f t="shared" si="561"/>
        <v>37</v>
      </c>
      <c r="AH1829" s="103"/>
      <c r="AI1829" s="533"/>
    </row>
    <row r="1830" spans="1:35">
      <c r="A1830" s="533"/>
      <c r="C1830" s="67" t="str">
        <f>'Terminated loans'!F1020</f>
        <v>E</v>
      </c>
      <c r="D1830" s="19">
        <f>'Terminated loans'!H1020</f>
        <v>141060058</v>
      </c>
      <c r="E1830" s="19">
        <f>'Terminated loans'!I1020</f>
        <v>98</v>
      </c>
      <c r="F1830" s="19" t="str">
        <f>'Terminated loans'!J1020</f>
        <v xml:space="preserve">LEBON M F                      </v>
      </c>
      <c r="G1830" s="547" t="str">
        <f t="shared" si="563"/>
        <v>A2</v>
      </c>
      <c r="H1830" s="21">
        <f>'Terminated loans'!L1020</f>
        <v>39626</v>
      </c>
      <c r="I1830" s="21">
        <f>IF(B1830="VELS",'Terminated loans'!M1020,'Terminated loans'!B1020)</f>
        <v>41152</v>
      </c>
      <c r="J1830" s="34">
        <f t="shared" si="551"/>
        <v>50</v>
      </c>
      <c r="K1830" s="34">
        <f t="shared" si="548"/>
        <v>149</v>
      </c>
      <c r="L1830" s="34">
        <f t="shared" si="549"/>
        <v>50</v>
      </c>
      <c r="M1830" s="34">
        <f t="shared" si="550"/>
        <v>50</v>
      </c>
      <c r="N1830" s="52">
        <f t="shared" si="562"/>
        <v>50</v>
      </c>
      <c r="O1830" s="318">
        <f>+'Terminated loans'!S1020</f>
        <v>262581</v>
      </c>
      <c r="P1830" s="26">
        <f>+'Terminated loans'!T1020</f>
        <v>0.05</v>
      </c>
      <c r="Q1830" s="536">
        <f t="shared" si="564"/>
        <v>0.104</v>
      </c>
      <c r="R1830" s="222">
        <f t="shared" si="552"/>
        <v>5828.5385143694721</v>
      </c>
      <c r="S1830" s="36">
        <f t="shared" si="553"/>
        <v>235681.9340590887</v>
      </c>
      <c r="T1830" s="36">
        <f t="shared" si="554"/>
        <v>26899.0659409113</v>
      </c>
      <c r="U1830" s="36">
        <f t="shared" si="555"/>
        <v>55744.991659382504</v>
      </c>
      <c r="V1830" s="36">
        <f t="shared" si="556"/>
        <v>28845.92571847362</v>
      </c>
      <c r="W1830" s="37">
        <f t="shared" si="557"/>
        <v>26899.065940908884</v>
      </c>
      <c r="X1830" s="36">
        <f t="shared" si="558"/>
        <v>26899.0659409113</v>
      </c>
      <c r="Y1830" s="276">
        <f t="shared" si="565"/>
        <v>26899.065940908884</v>
      </c>
      <c r="Z1830" s="36">
        <f t="shared" si="559"/>
        <v>55744.991659382504</v>
      </c>
      <c r="AA1830" s="36">
        <f t="shared" si="560"/>
        <v>28845.92571847362</v>
      </c>
      <c r="AB1830" s="38">
        <f t="shared" ref="AB1830:AB1893" si="566">IF(ISERROR(Z1830-AA1830-T1830),"CHECK",Z1830-AA1830-T1830)</f>
        <v>-2.4156179279088974E-9</v>
      </c>
      <c r="AC1830" s="17"/>
      <c r="AD1830" s="17">
        <f t="shared" si="561"/>
        <v>50</v>
      </c>
      <c r="AH1830" s="103"/>
      <c r="AI1830" s="533"/>
    </row>
    <row r="1831" spans="1:35">
      <c r="A1831" s="533"/>
      <c r="C1831" s="67" t="str">
        <f>'Terminated loans'!F1021</f>
        <v>E</v>
      </c>
      <c r="D1831" s="19">
        <f>'Terminated loans'!H1021</f>
        <v>141066463</v>
      </c>
      <c r="E1831" s="19">
        <f>'Terminated loans'!I1021</f>
        <v>98</v>
      </c>
      <c r="F1831" s="19" t="str">
        <f>'Terminated loans'!J1021</f>
        <v xml:space="preserve">RAMMONDHUR M                   </v>
      </c>
      <c r="G1831" s="547" t="str">
        <f t="shared" si="563"/>
        <v>A2</v>
      </c>
      <c r="H1831" s="21">
        <f>'Terminated loans'!L1021</f>
        <v>39615</v>
      </c>
      <c r="I1831" s="21">
        <f>IF(B1831="VELS",'Terminated loans'!M1021,'Terminated loans'!B1021)</f>
        <v>41152</v>
      </c>
      <c r="J1831" s="34">
        <f t="shared" si="551"/>
        <v>51</v>
      </c>
      <c r="K1831" s="34">
        <f t="shared" si="548"/>
        <v>150</v>
      </c>
      <c r="L1831" s="34">
        <f t="shared" si="549"/>
        <v>51</v>
      </c>
      <c r="M1831" s="34">
        <f t="shared" si="550"/>
        <v>51</v>
      </c>
      <c r="N1831" s="52">
        <f t="shared" si="562"/>
        <v>51</v>
      </c>
      <c r="O1831" s="318">
        <f>+'Terminated loans'!S1021</f>
        <v>440000</v>
      </c>
      <c r="P1831" s="26">
        <f>+'Terminated loans'!T1021</f>
        <v>0.05</v>
      </c>
      <c r="Q1831" s="536">
        <f t="shared" si="564"/>
        <v>0.104</v>
      </c>
      <c r="R1831" s="222">
        <f t="shared" si="552"/>
        <v>9594.4526208695515</v>
      </c>
      <c r="S1831" s="36">
        <f t="shared" si="553"/>
        <v>394138.47396427137</v>
      </c>
      <c r="T1831" s="36">
        <f t="shared" si="554"/>
        <v>45861.526035728632</v>
      </c>
      <c r="U1831" s="36">
        <f t="shared" si="555"/>
        <v>95178.609700071916</v>
      </c>
      <c r="V1831" s="36">
        <f t="shared" si="556"/>
        <v>49317.083664347185</v>
      </c>
      <c r="W1831" s="37">
        <f t="shared" si="557"/>
        <v>45861.526035724732</v>
      </c>
      <c r="X1831" s="36">
        <f t="shared" si="558"/>
        <v>45861.526035728632</v>
      </c>
      <c r="Y1831" s="276">
        <f t="shared" si="565"/>
        <v>45861.526035724732</v>
      </c>
      <c r="Z1831" s="36">
        <f t="shared" si="559"/>
        <v>95178.609700071916</v>
      </c>
      <c r="AA1831" s="36">
        <f t="shared" si="560"/>
        <v>49317.083664347185</v>
      </c>
      <c r="AB1831" s="38">
        <f t="shared" si="566"/>
        <v>-3.8999132812023163E-9</v>
      </c>
      <c r="AC1831" s="17"/>
      <c r="AD1831" s="17">
        <f t="shared" si="561"/>
        <v>51</v>
      </c>
      <c r="AH1831" s="103"/>
      <c r="AI1831" s="533"/>
    </row>
    <row r="1832" spans="1:35">
      <c r="A1832" s="533"/>
      <c r="C1832" s="67" t="str">
        <f>'Terminated loans'!F1022</f>
        <v>E</v>
      </c>
      <c r="D1832" s="19">
        <f>'Terminated loans'!H1022</f>
        <v>141076051</v>
      </c>
      <c r="E1832" s="19">
        <f>'Terminated loans'!I1022</f>
        <v>98</v>
      </c>
      <c r="F1832" s="19" t="str">
        <f>'Terminated loans'!J1022</f>
        <v xml:space="preserve">GOWRISUNKUR S A                </v>
      </c>
      <c r="G1832" s="547" t="str">
        <f t="shared" si="563"/>
        <v>A2</v>
      </c>
      <c r="H1832" s="21">
        <f>'Terminated loans'!L1022</f>
        <v>39706</v>
      </c>
      <c r="I1832" s="21">
        <f>IF(B1832="VELS",'Terminated loans'!M1022,'Terminated loans'!B1022)</f>
        <v>41152</v>
      </c>
      <c r="J1832" s="34">
        <f t="shared" si="551"/>
        <v>48</v>
      </c>
      <c r="K1832" s="34">
        <f t="shared" ref="K1832:K1895" si="567">ROUND(($I$35-H1832)/365*12,0)</f>
        <v>147</v>
      </c>
      <c r="L1832" s="34">
        <f t="shared" ref="L1832:L1895" si="568">IF(B1832="VELS",J1832,IF(J1832&gt;(IF(OR(E1832=4,E1832=99),$J$3,IF(E1832=97,$J$6,IF(E1832=98,$J$5,"Check")))),(IF(OR(E1832=4,E1832=99),$J$3,IF(E1832=97,$J$6,IF(E1832=98,$J$5,"Check")))),J1832))</f>
        <v>48</v>
      </c>
      <c r="M1832" s="34">
        <f t="shared" ref="M1832:M1895" si="569">IF(K1832&gt;L1832,L1832,K1832)</f>
        <v>48</v>
      </c>
      <c r="N1832" s="52">
        <f t="shared" si="562"/>
        <v>48</v>
      </c>
      <c r="O1832" s="318">
        <f>+'Terminated loans'!S1022</f>
        <v>300001</v>
      </c>
      <c r="P1832" s="26">
        <f>+'Terminated loans'!T1022</f>
        <v>0.05</v>
      </c>
      <c r="Q1832" s="536">
        <f t="shared" si="564"/>
        <v>0.104</v>
      </c>
      <c r="R1832" s="222">
        <f t="shared" si="552"/>
        <v>6908.8111004875263</v>
      </c>
      <c r="S1832" s="36">
        <f t="shared" si="553"/>
        <v>270349.46745974052</v>
      </c>
      <c r="T1832" s="36">
        <f t="shared" si="554"/>
        <v>29651.532540259475</v>
      </c>
      <c r="U1832" s="36">
        <f t="shared" si="555"/>
        <v>61273.465363658033</v>
      </c>
      <c r="V1832" s="36">
        <f t="shared" si="556"/>
        <v>31621.932823401294</v>
      </c>
      <c r="W1832" s="37">
        <f t="shared" si="557"/>
        <v>29651.53254025674</v>
      </c>
      <c r="X1832" s="36">
        <f t="shared" si="558"/>
        <v>29651.532540259475</v>
      </c>
      <c r="Y1832" s="276">
        <f t="shared" si="565"/>
        <v>29651.53254025674</v>
      </c>
      <c r="Z1832" s="36">
        <f t="shared" si="559"/>
        <v>61273.465363658033</v>
      </c>
      <c r="AA1832" s="36">
        <f t="shared" si="560"/>
        <v>31621.932823401294</v>
      </c>
      <c r="AB1832" s="38">
        <f t="shared" si="566"/>
        <v>-2.7357600629329681E-9</v>
      </c>
      <c r="AC1832" s="17"/>
      <c r="AD1832" s="17">
        <f t="shared" si="561"/>
        <v>48</v>
      </c>
      <c r="AH1832" s="103"/>
      <c r="AI1832" s="533"/>
    </row>
    <row r="1833" spans="1:35">
      <c r="A1833" s="533"/>
      <c r="C1833" s="67" t="str">
        <f>'Terminated loans'!F1023</f>
        <v>E</v>
      </c>
      <c r="D1833" s="19">
        <f>'Terminated loans'!H1023</f>
        <v>141994166</v>
      </c>
      <c r="E1833" s="19">
        <f>'Terminated loans'!I1023</f>
        <v>98</v>
      </c>
      <c r="F1833" s="19" t="str">
        <f>'Terminated loans'!J1023</f>
        <v xml:space="preserve">KALLOOA M                      </v>
      </c>
      <c r="G1833" s="547" t="str">
        <f t="shared" si="563"/>
        <v>A2</v>
      </c>
      <c r="H1833" s="21">
        <f>'Terminated loans'!L1023</f>
        <v>40305</v>
      </c>
      <c r="I1833" s="21">
        <f>IF(B1833="VELS",'Terminated loans'!M1023,'Terminated loans'!B1023)</f>
        <v>41152</v>
      </c>
      <c r="J1833" s="34">
        <f t="shared" si="551"/>
        <v>28</v>
      </c>
      <c r="K1833" s="34">
        <f t="shared" si="567"/>
        <v>127</v>
      </c>
      <c r="L1833" s="34">
        <f t="shared" si="568"/>
        <v>28</v>
      </c>
      <c r="M1833" s="34">
        <f t="shared" si="569"/>
        <v>28</v>
      </c>
      <c r="N1833" s="52">
        <f t="shared" si="562"/>
        <v>28</v>
      </c>
      <c r="O1833" s="318">
        <f>+'Terminated loans'!S1023</f>
        <v>195541</v>
      </c>
      <c r="P1833" s="26">
        <f>+'Terminated loans'!T1023</f>
        <v>0.05</v>
      </c>
      <c r="Q1833" s="536">
        <f t="shared" si="564"/>
        <v>0.104</v>
      </c>
      <c r="R1833" s="222">
        <f t="shared" si="552"/>
        <v>7413.4263041611348</v>
      </c>
      <c r="S1833" s="36">
        <f t="shared" si="553"/>
        <v>183607.48440863643</v>
      </c>
      <c r="T1833" s="36">
        <f t="shared" si="554"/>
        <v>11933.515591363568</v>
      </c>
      <c r="U1833" s="36">
        <f t="shared" si="555"/>
        <v>23968.452107873425</v>
      </c>
      <c r="V1833" s="36">
        <f t="shared" si="556"/>
        <v>12034.936516511778</v>
      </c>
      <c r="W1833" s="37">
        <f t="shared" si="557"/>
        <v>11933.515591361647</v>
      </c>
      <c r="X1833" s="36">
        <f t="shared" si="558"/>
        <v>11933.515591363568</v>
      </c>
      <c r="Y1833" s="276">
        <f t="shared" si="565"/>
        <v>11933.515591361647</v>
      </c>
      <c r="Z1833" s="36">
        <f t="shared" si="559"/>
        <v>23968.452107873425</v>
      </c>
      <c r="AA1833" s="36">
        <f t="shared" si="560"/>
        <v>12034.936516511778</v>
      </c>
      <c r="AB1833" s="38">
        <f t="shared" si="566"/>
        <v>-1.9208528101444244E-9</v>
      </c>
      <c r="AC1833" s="17"/>
      <c r="AD1833" s="17">
        <f t="shared" si="561"/>
        <v>28</v>
      </c>
      <c r="AH1833" s="103"/>
      <c r="AI1833" s="533"/>
    </row>
    <row r="1834" spans="1:35">
      <c r="A1834" s="533"/>
      <c r="C1834" s="67" t="str">
        <f>'Terminated loans'!F1024</f>
        <v>N</v>
      </c>
      <c r="D1834" s="19">
        <f>'Terminated loans'!H1024</f>
        <v>143001415</v>
      </c>
      <c r="E1834" s="19">
        <f>'Terminated loans'!I1024</f>
        <v>98</v>
      </c>
      <c r="F1834" s="19" t="str">
        <f>'Terminated loans'!J1024</f>
        <v xml:space="preserve">DOWLUT-BEEBEEJAUN/047363       </v>
      </c>
      <c r="G1834" s="547" t="str">
        <f t="shared" si="563"/>
        <v>A2</v>
      </c>
      <c r="H1834" s="21">
        <f>'Terminated loans'!L1024</f>
        <v>39323</v>
      </c>
      <c r="I1834" s="21">
        <f>IF(B1834="VELS",'Terminated loans'!M1024,'Terminated loans'!B1024)</f>
        <v>41144</v>
      </c>
      <c r="J1834" s="34">
        <f t="shared" si="551"/>
        <v>60</v>
      </c>
      <c r="K1834" s="34">
        <f t="shared" si="567"/>
        <v>159</v>
      </c>
      <c r="L1834" s="34">
        <f t="shared" si="568"/>
        <v>60</v>
      </c>
      <c r="M1834" s="34">
        <f t="shared" si="569"/>
        <v>60</v>
      </c>
      <c r="N1834" s="52">
        <f t="shared" si="562"/>
        <v>60</v>
      </c>
      <c r="O1834" s="318">
        <f>+'Terminated loans'!S1024</f>
        <v>300033</v>
      </c>
      <c r="P1834" s="26">
        <f>+'Terminated loans'!T1024</f>
        <v>0.05</v>
      </c>
      <c r="Q1834" s="536">
        <f t="shared" si="564"/>
        <v>0.104</v>
      </c>
      <c r="R1834" s="222">
        <f t="shared" si="552"/>
        <v>5661.9928439135329</v>
      </c>
      <c r="S1834" s="36">
        <f t="shared" si="553"/>
        <v>264031.35438640189</v>
      </c>
      <c r="T1834" s="36">
        <f t="shared" si="554"/>
        <v>36001.645613598113</v>
      </c>
      <c r="U1834" s="36">
        <f t="shared" si="555"/>
        <v>75688.216248407494</v>
      </c>
      <c r="V1834" s="36">
        <f t="shared" si="556"/>
        <v>39686.570634812</v>
      </c>
      <c r="W1834" s="37">
        <f t="shared" si="557"/>
        <v>36001.645613595494</v>
      </c>
      <c r="X1834" s="36">
        <f t="shared" si="558"/>
        <v>36001.645613598113</v>
      </c>
      <c r="Y1834" s="276">
        <f t="shared" si="565"/>
        <v>36001.645613595494</v>
      </c>
      <c r="Z1834" s="36">
        <f t="shared" si="559"/>
        <v>75688.216248407494</v>
      </c>
      <c r="AA1834" s="36">
        <f t="shared" si="560"/>
        <v>39686.570634812</v>
      </c>
      <c r="AB1834" s="38">
        <f t="shared" si="566"/>
        <v>-2.6193447411060333E-9</v>
      </c>
      <c r="AC1834" s="17"/>
      <c r="AD1834" s="17">
        <f t="shared" si="561"/>
        <v>60</v>
      </c>
      <c r="AH1834" s="103"/>
      <c r="AI1834" s="533"/>
    </row>
    <row r="1835" spans="1:35">
      <c r="A1835" s="533"/>
      <c r="C1835" s="67" t="str">
        <f>'Terminated loans'!F1025</f>
        <v>E</v>
      </c>
      <c r="D1835" s="19">
        <f>'Terminated loans'!H1025</f>
        <v>143007855</v>
      </c>
      <c r="E1835" s="19">
        <f>'Terminated loans'!I1025</f>
        <v>99</v>
      </c>
      <c r="F1835" s="19" t="str">
        <f>'Terminated loans'!J1025</f>
        <v xml:space="preserve">DOOKHEE M D J                  </v>
      </c>
      <c r="G1835" s="547" t="str">
        <f t="shared" si="563"/>
        <v>A1</v>
      </c>
      <c r="H1835" s="21">
        <f>'Terminated loans'!L1025</f>
        <v>39290</v>
      </c>
      <c r="I1835" s="21">
        <f>IF(B1835="VELS",'Terminated loans'!M1025,'Terminated loans'!B1025)</f>
        <v>41152</v>
      </c>
      <c r="J1835" s="34">
        <f t="shared" si="551"/>
        <v>61</v>
      </c>
      <c r="K1835" s="34">
        <f t="shared" si="567"/>
        <v>160</v>
      </c>
      <c r="L1835" s="34">
        <f t="shared" si="568"/>
        <v>61</v>
      </c>
      <c r="M1835" s="34">
        <f t="shared" si="569"/>
        <v>61</v>
      </c>
      <c r="N1835" s="52">
        <f t="shared" si="562"/>
        <v>61</v>
      </c>
      <c r="O1835" s="318">
        <f>+'Terminated loans'!S1025</f>
        <v>2500213</v>
      </c>
      <c r="P1835" s="26">
        <f>+'Terminated loans'!T1025</f>
        <v>0.03</v>
      </c>
      <c r="Q1835" s="536">
        <f t="shared" si="564"/>
        <v>8.6499999999999994E-2</v>
      </c>
      <c r="R1835" s="222">
        <f t="shared" si="552"/>
        <v>44242.881229350394</v>
      </c>
      <c r="S1835" s="36">
        <f t="shared" si="553"/>
        <v>2177417.7305390951</v>
      </c>
      <c r="T1835" s="36">
        <f t="shared" si="554"/>
        <v>322795.26946090488</v>
      </c>
      <c r="U1835" s="36">
        <f t="shared" si="555"/>
        <v>521398.0244512544</v>
      </c>
      <c r="V1835" s="36">
        <f t="shared" si="556"/>
        <v>198602.7549903742</v>
      </c>
      <c r="W1835" s="37">
        <f t="shared" si="557"/>
        <v>322795.2694608802</v>
      </c>
      <c r="X1835" s="36">
        <f t="shared" si="558"/>
        <v>322795.26946090488</v>
      </c>
      <c r="Y1835" s="276">
        <f t="shared" si="565"/>
        <v>322795.2694608802</v>
      </c>
      <c r="Z1835" s="36">
        <f t="shared" si="559"/>
        <v>521398.0244512544</v>
      </c>
      <c r="AA1835" s="36">
        <f t="shared" si="560"/>
        <v>198602.7549903742</v>
      </c>
      <c r="AB1835" s="38">
        <f t="shared" si="566"/>
        <v>-2.4680048227310181E-8</v>
      </c>
      <c r="AC1835" s="17"/>
      <c r="AD1835" s="17">
        <f t="shared" si="561"/>
        <v>61</v>
      </c>
      <c r="AH1835" s="103"/>
      <c r="AI1835" s="533"/>
    </row>
    <row r="1836" spans="1:35">
      <c r="A1836" s="533"/>
      <c r="C1836" s="67" t="str">
        <f>'Terminated loans'!F1026</f>
        <v>E</v>
      </c>
      <c r="D1836" s="19">
        <f>'Terminated loans'!H1026</f>
        <v>143008487</v>
      </c>
      <c r="E1836" s="19">
        <f>'Terminated loans'!I1026</f>
        <v>99</v>
      </c>
      <c r="F1836" s="19" t="str">
        <f>'Terminated loans'!J1026</f>
        <v xml:space="preserve">ROSELANE P D C/C F(SL 862      </v>
      </c>
      <c r="G1836" s="547" t="str">
        <f t="shared" si="563"/>
        <v>A1</v>
      </c>
      <c r="H1836" s="21">
        <f>'Terminated loans'!L1026</f>
        <v>39570</v>
      </c>
      <c r="I1836" s="21">
        <f>IF(B1836="VELS",'Terminated loans'!M1026,'Terminated loans'!B1026)</f>
        <v>41152</v>
      </c>
      <c r="J1836" s="34">
        <f t="shared" si="551"/>
        <v>52</v>
      </c>
      <c r="K1836" s="34">
        <f t="shared" si="567"/>
        <v>151</v>
      </c>
      <c r="L1836" s="34">
        <f t="shared" si="568"/>
        <v>52</v>
      </c>
      <c r="M1836" s="34">
        <f t="shared" si="569"/>
        <v>52</v>
      </c>
      <c r="N1836" s="52">
        <f t="shared" si="562"/>
        <v>52</v>
      </c>
      <c r="O1836" s="318">
        <f>+'Terminated loans'!S1026</f>
        <v>212574</v>
      </c>
      <c r="P1836" s="26">
        <f>+'Terminated loans'!T1026</f>
        <v>0.03</v>
      </c>
      <c r="Q1836" s="536">
        <f t="shared" si="564"/>
        <v>8.6499999999999994E-2</v>
      </c>
      <c r="R1836" s="222">
        <f t="shared" si="552"/>
        <v>4364.535276948016</v>
      </c>
      <c r="S1836" s="36">
        <f t="shared" si="553"/>
        <v>188712.20664033259</v>
      </c>
      <c r="T1836" s="36">
        <f t="shared" si="554"/>
        <v>23861.793359667412</v>
      </c>
      <c r="U1836" s="36">
        <f t="shared" si="555"/>
        <v>38243.627760962176</v>
      </c>
      <c r="V1836" s="36">
        <f t="shared" si="556"/>
        <v>14381.834401296859</v>
      </c>
      <c r="W1836" s="37">
        <f t="shared" si="557"/>
        <v>23861.793359665317</v>
      </c>
      <c r="X1836" s="36">
        <f t="shared" si="558"/>
        <v>23861.793359667412</v>
      </c>
      <c r="Y1836" s="276">
        <f t="shared" si="565"/>
        <v>23861.793359665317</v>
      </c>
      <c r="Z1836" s="36">
        <f t="shared" si="559"/>
        <v>38243.627760962176</v>
      </c>
      <c r="AA1836" s="36">
        <f t="shared" si="560"/>
        <v>14381.834401296859</v>
      </c>
      <c r="AB1836" s="38">
        <f t="shared" si="566"/>
        <v>-2.0954757928848267E-9</v>
      </c>
      <c r="AC1836" s="17"/>
      <c r="AD1836" s="17">
        <f t="shared" si="561"/>
        <v>52</v>
      </c>
      <c r="AH1836" s="103"/>
      <c r="AI1836" s="533"/>
    </row>
    <row r="1837" spans="1:35">
      <c r="A1837" s="533"/>
      <c r="C1837" s="67" t="str">
        <f>'Terminated loans'!F1027</f>
        <v>N</v>
      </c>
      <c r="D1837" s="19">
        <f>'Terminated loans'!H1027</f>
        <v>143009173</v>
      </c>
      <c r="E1837" s="19">
        <f>'Terminated loans'!I1027</f>
        <v>98</v>
      </c>
      <c r="F1837" s="19" t="str">
        <f>'Terminated loans'!J1027</f>
        <v xml:space="preserve">ANTONIO LINDSAY/040354         </v>
      </c>
      <c r="G1837" s="547" t="str">
        <f t="shared" si="563"/>
        <v>A2</v>
      </c>
      <c r="H1837" s="21">
        <f>'Terminated loans'!L1027</f>
        <v>38930</v>
      </c>
      <c r="I1837" s="21">
        <f>IF(B1837="VELS",'Terminated loans'!M1027,'Terminated loans'!B1027)</f>
        <v>41113</v>
      </c>
      <c r="J1837" s="34">
        <f t="shared" si="551"/>
        <v>72</v>
      </c>
      <c r="K1837" s="34">
        <f t="shared" si="567"/>
        <v>172</v>
      </c>
      <c r="L1837" s="34">
        <f t="shared" si="568"/>
        <v>60</v>
      </c>
      <c r="M1837" s="34">
        <f t="shared" si="569"/>
        <v>60</v>
      </c>
      <c r="N1837" s="52">
        <f t="shared" si="562"/>
        <v>60</v>
      </c>
      <c r="O1837" s="318">
        <f>+'Terminated loans'!S1027</f>
        <v>345838</v>
      </c>
      <c r="P1837" s="26">
        <f>+'Terminated loans'!T1027</f>
        <v>0.05</v>
      </c>
      <c r="Q1837" s="536">
        <f t="shared" si="564"/>
        <v>0.104</v>
      </c>
      <c r="R1837" s="222">
        <f t="shared" si="552"/>
        <v>6526.3897009774537</v>
      </c>
      <c r="S1837" s="36">
        <f t="shared" si="553"/>
        <v>304340.10771576612</v>
      </c>
      <c r="T1837" s="36">
        <f t="shared" si="554"/>
        <v>41497.89228423388</v>
      </c>
      <c r="U1837" s="36">
        <f t="shared" si="555"/>
        <v>87243.274342878256</v>
      </c>
      <c r="V1837" s="36">
        <f t="shared" si="556"/>
        <v>45745.382058647228</v>
      </c>
      <c r="W1837" s="37">
        <f t="shared" si="557"/>
        <v>41497.892284231028</v>
      </c>
      <c r="X1837" s="36">
        <f t="shared" si="558"/>
        <v>41497.89228423388</v>
      </c>
      <c r="Y1837" s="276">
        <f t="shared" si="565"/>
        <v>41497.892284231028</v>
      </c>
      <c r="Z1837" s="36">
        <f t="shared" si="559"/>
        <v>87243.274342878256</v>
      </c>
      <c r="AA1837" s="36">
        <f t="shared" si="560"/>
        <v>45745.382058647228</v>
      </c>
      <c r="AB1837" s="38">
        <f t="shared" si="566"/>
        <v>-2.852175384759903E-9</v>
      </c>
      <c r="AC1837" s="17"/>
      <c r="AD1837" s="17">
        <f t="shared" si="561"/>
        <v>60</v>
      </c>
      <c r="AH1837" s="103"/>
      <c r="AI1837" s="533"/>
    </row>
    <row r="1838" spans="1:35">
      <c r="A1838" s="533"/>
      <c r="C1838" s="67" t="str">
        <f>'Terminated loans'!F1028</f>
        <v>N</v>
      </c>
      <c r="D1838" s="19">
        <f>'Terminated loans'!H1028</f>
        <v>143011259</v>
      </c>
      <c r="E1838" s="19">
        <f>'Terminated loans'!I1028</f>
        <v>98</v>
      </c>
      <c r="F1838" s="19" t="str">
        <f>'Terminated loans'!J1028</f>
        <v xml:space="preserve">GRENADE C /036367              </v>
      </c>
      <c r="G1838" s="547" t="str">
        <f t="shared" si="563"/>
        <v>A2</v>
      </c>
      <c r="H1838" s="21">
        <f>'Terminated loans'!L1028</f>
        <v>38567</v>
      </c>
      <c r="I1838" s="21">
        <f>IF(B1838="VELS",'Terminated loans'!M1028,'Terminated loans'!B1028)</f>
        <v>41113</v>
      </c>
      <c r="J1838" s="34">
        <f t="shared" ref="J1838:J1901" si="570">ROUND((I1838-H1838)/365*12,0)</f>
        <v>84</v>
      </c>
      <c r="K1838" s="34">
        <f t="shared" si="567"/>
        <v>184</v>
      </c>
      <c r="L1838" s="34">
        <f t="shared" si="568"/>
        <v>60</v>
      </c>
      <c r="M1838" s="34">
        <f t="shared" si="569"/>
        <v>60</v>
      </c>
      <c r="N1838" s="52">
        <f t="shared" si="562"/>
        <v>60</v>
      </c>
      <c r="O1838" s="318">
        <f>+'Terminated loans'!S1028</f>
        <v>391070</v>
      </c>
      <c r="P1838" s="26">
        <f>+'Terminated loans'!T1028</f>
        <v>0.05</v>
      </c>
      <c r="Q1838" s="536">
        <f t="shared" si="564"/>
        <v>0.104</v>
      </c>
      <c r="R1838" s="222">
        <f t="shared" ref="R1838:R1901" si="571">PMT(P1838/12,L1838,-O1838,0,0)</f>
        <v>7379.9733411633561</v>
      </c>
      <c r="S1838" s="36">
        <f t="shared" ref="S1838:S1901" si="572">(-PV(Q1838/12,L1838,R1838,0,0))</f>
        <v>344144.6166251385</v>
      </c>
      <c r="T1838" s="36">
        <f t="shared" ref="T1838:T1901" si="573">O1838-S1838</f>
        <v>46925.3833748615</v>
      </c>
      <c r="U1838" s="36">
        <f t="shared" ref="U1838:U1901" si="574">-IF(OR(Q1838="",Q1838=0),0,(CUMIPMT(Q1838/12,L1838,S1838,1,M1838,0)))</f>
        <v>98653.783844659571</v>
      </c>
      <c r="V1838" s="36">
        <f t="shared" ref="V1838:V1901" si="575">-IF(OR(P1838="",P1838=0),0,(CUMIPMT(P1838/12,L1838,O1838,1,M1838,0)))</f>
        <v>51728.400469801389</v>
      </c>
      <c r="W1838" s="37">
        <f t="shared" ref="W1838:W1901" si="576">IF(ISERROR(U1838-V1838),0,U1838-V1838)</f>
        <v>46925.383374858182</v>
      </c>
      <c r="X1838" s="36">
        <f t="shared" ref="X1838:X1901" si="577">IF(C1838="O",T1838/AD1838*N1838,T1838)</f>
        <v>46925.3833748615</v>
      </c>
      <c r="Y1838" s="276">
        <f t="shared" si="565"/>
        <v>46925.383374858182</v>
      </c>
      <c r="Z1838" s="36">
        <f t="shared" ref="Z1838:Z1901" si="578">-IF(OR(Q1838="",Q1838=0),0,(CUMIPMT(Q1838/12,L1838,S1838,1,L1838,0)))</f>
        <v>98653.783844659571</v>
      </c>
      <c r="AA1838" s="36">
        <f t="shared" ref="AA1838:AA1901" si="579">-IF(OR(P1838="",P1838=0),0,(CUMIPMT(P1838/12,L1838,O1838,1,L1838,0)))</f>
        <v>51728.400469801389</v>
      </c>
      <c r="AB1838" s="38">
        <f t="shared" si="566"/>
        <v>-3.3178366720676422E-9</v>
      </c>
      <c r="AC1838" s="17"/>
      <c r="AD1838" s="17">
        <f t="shared" ref="AD1838:AD1901" si="580">IF(L1838&gt;$J$2,$J$2,L1838)</f>
        <v>60</v>
      </c>
      <c r="AH1838" s="103"/>
      <c r="AI1838" s="533"/>
    </row>
    <row r="1839" spans="1:35">
      <c r="A1839" s="533"/>
      <c r="C1839" s="67" t="str">
        <f>'Terminated loans'!F1029</f>
        <v>E</v>
      </c>
      <c r="D1839" s="19">
        <f>'Terminated loans'!H1029</f>
        <v>143012662</v>
      </c>
      <c r="E1839" s="19">
        <f>'Terminated loans'!I1029</f>
        <v>98</v>
      </c>
      <c r="F1839" s="19" t="str">
        <f>'Terminated loans'!J1029</f>
        <v xml:space="preserve">RAMCHURN R D                   </v>
      </c>
      <c r="G1839" s="547" t="str">
        <f t="shared" si="563"/>
        <v>A2</v>
      </c>
      <c r="H1839" s="21">
        <f>'Terminated loans'!L1029</f>
        <v>40042</v>
      </c>
      <c r="I1839" s="21">
        <f>IF(B1839="VELS",'Terminated loans'!M1029,'Terminated loans'!B1029)</f>
        <v>41152</v>
      </c>
      <c r="J1839" s="34">
        <f t="shared" si="570"/>
        <v>36</v>
      </c>
      <c r="K1839" s="34">
        <f t="shared" si="567"/>
        <v>136</v>
      </c>
      <c r="L1839" s="34">
        <f t="shared" si="568"/>
        <v>36</v>
      </c>
      <c r="M1839" s="34">
        <f t="shared" si="569"/>
        <v>36</v>
      </c>
      <c r="N1839" s="52">
        <f t="shared" ref="N1839:N1902" si="581">IF(C1839="O",IF(ROUND(($I$35-H1839)/365*12,0)&gt;$L1839,$L1839,ROUND(($I$35-H1839)/365*12,0)),IF(OR(C1839="E",C1839="N"),ROUND(M1839,0),"CHECK"))</f>
        <v>36</v>
      </c>
      <c r="O1839" s="318">
        <f>+'Terminated loans'!S1029</f>
        <v>375000</v>
      </c>
      <c r="P1839" s="26">
        <f>+'Terminated loans'!T1029</f>
        <v>0.05</v>
      </c>
      <c r="Q1839" s="536">
        <f t="shared" si="564"/>
        <v>0.104</v>
      </c>
      <c r="R1839" s="222">
        <f t="shared" si="571"/>
        <v>11239.086414249554</v>
      </c>
      <c r="S1839" s="36">
        <f t="shared" si="572"/>
        <v>346294.21609114506</v>
      </c>
      <c r="T1839" s="36">
        <f t="shared" si="573"/>
        <v>28705.783908854937</v>
      </c>
      <c r="U1839" s="36">
        <f t="shared" si="574"/>
        <v>58312.894821835449</v>
      </c>
      <c r="V1839" s="36">
        <f t="shared" si="575"/>
        <v>29607.110912983946</v>
      </c>
      <c r="W1839" s="37">
        <f t="shared" si="576"/>
        <v>28705.783908851503</v>
      </c>
      <c r="X1839" s="36">
        <f t="shared" si="577"/>
        <v>28705.783908854937</v>
      </c>
      <c r="Y1839" s="276">
        <f t="shared" si="565"/>
        <v>28705.783908851503</v>
      </c>
      <c r="Z1839" s="36">
        <f t="shared" si="578"/>
        <v>58312.894821835449</v>
      </c>
      <c r="AA1839" s="36">
        <f t="shared" si="579"/>
        <v>29607.110912983946</v>
      </c>
      <c r="AB1839" s="38">
        <f t="shared" si="566"/>
        <v>-3.434251993894577E-9</v>
      </c>
      <c r="AC1839" s="17"/>
      <c r="AD1839" s="17">
        <f t="shared" si="580"/>
        <v>36</v>
      </c>
      <c r="AH1839" s="103"/>
      <c r="AI1839" s="533"/>
    </row>
    <row r="1840" spans="1:35">
      <c r="A1840" s="533"/>
      <c r="C1840" s="67" t="str">
        <f>'Terminated loans'!F1030</f>
        <v>E</v>
      </c>
      <c r="D1840" s="19">
        <f>'Terminated loans'!H1030</f>
        <v>143012816</v>
      </c>
      <c r="E1840" s="19">
        <f>'Terminated loans'!I1030</f>
        <v>99</v>
      </c>
      <c r="F1840" s="19" t="str">
        <f>'Terminated loans'!J1030</f>
        <v xml:space="preserve">GOWRISUNKUR SAT/H.LN           </v>
      </c>
      <c r="G1840" s="547" t="str">
        <f t="shared" si="563"/>
        <v>A1</v>
      </c>
      <c r="H1840" s="21">
        <f>'Terminated loans'!L1030</f>
        <v>37799</v>
      </c>
      <c r="I1840" s="21">
        <f>IF(B1840="VELS",'Terminated loans'!M1030,'Terminated loans'!B1030)</f>
        <v>41152</v>
      </c>
      <c r="J1840" s="34">
        <f t="shared" si="570"/>
        <v>110</v>
      </c>
      <c r="K1840" s="34">
        <f t="shared" si="567"/>
        <v>209</v>
      </c>
      <c r="L1840" s="34">
        <f t="shared" si="568"/>
        <v>110</v>
      </c>
      <c r="M1840" s="34">
        <f t="shared" si="569"/>
        <v>110</v>
      </c>
      <c r="N1840" s="52">
        <f t="shared" si="581"/>
        <v>110</v>
      </c>
      <c r="O1840" s="318">
        <f>+'Terminated loans'!S1030</f>
        <v>2124069</v>
      </c>
      <c r="P1840" s="26">
        <f>+'Terminated loans'!T1030</f>
        <v>0.03</v>
      </c>
      <c r="Q1840" s="536">
        <f t="shared" si="564"/>
        <v>8.6499999999999994E-2</v>
      </c>
      <c r="R1840" s="222">
        <f t="shared" si="571"/>
        <v>22110.318592326799</v>
      </c>
      <c r="S1840" s="36">
        <f t="shared" si="572"/>
        <v>1675337.7971119077</v>
      </c>
      <c r="T1840" s="36">
        <f t="shared" si="573"/>
        <v>448731.20288809226</v>
      </c>
      <c r="U1840" s="36">
        <f t="shared" si="574"/>
        <v>756797.24804402213</v>
      </c>
      <c r="V1840" s="36">
        <f t="shared" si="575"/>
        <v>308066.04515594803</v>
      </c>
      <c r="W1840" s="37">
        <f t="shared" si="576"/>
        <v>448731.2028880741</v>
      </c>
      <c r="X1840" s="36">
        <f t="shared" si="577"/>
        <v>448731.20288809226</v>
      </c>
      <c r="Y1840" s="276">
        <f t="shared" si="565"/>
        <v>448731.2028880741</v>
      </c>
      <c r="Z1840" s="36">
        <f t="shared" si="578"/>
        <v>756797.24804402213</v>
      </c>
      <c r="AA1840" s="36">
        <f t="shared" si="579"/>
        <v>308066.04515594803</v>
      </c>
      <c r="AB1840" s="38">
        <f t="shared" si="566"/>
        <v>-1.8160790205001831E-8</v>
      </c>
      <c r="AC1840" s="17"/>
      <c r="AD1840" s="17">
        <f t="shared" si="580"/>
        <v>110</v>
      </c>
      <c r="AH1840" s="103"/>
      <c r="AI1840" s="533"/>
    </row>
    <row r="1841" spans="1:35">
      <c r="A1841" s="533"/>
      <c r="C1841" s="67" t="str">
        <f>'Terminated loans'!F1031</f>
        <v>E</v>
      </c>
      <c r="D1841" s="19">
        <f>'Terminated loans'!H1031</f>
        <v>143015874</v>
      </c>
      <c r="E1841" s="19">
        <f>'Terminated loans'!I1031</f>
        <v>99</v>
      </c>
      <c r="F1841" s="19" t="str">
        <f>'Terminated loans'!J1031</f>
        <v xml:space="preserve">ROSELANE P D C                 </v>
      </c>
      <c r="G1841" s="547" t="str">
        <f t="shared" si="563"/>
        <v>A1</v>
      </c>
      <c r="H1841" s="21">
        <f>'Terminated loans'!L1031</f>
        <v>38961</v>
      </c>
      <c r="I1841" s="21">
        <f>IF(B1841="VELS",'Terminated loans'!M1031,'Terminated loans'!B1031)</f>
        <v>41152</v>
      </c>
      <c r="J1841" s="34">
        <f t="shared" si="570"/>
        <v>72</v>
      </c>
      <c r="K1841" s="34">
        <f t="shared" si="567"/>
        <v>171</v>
      </c>
      <c r="L1841" s="34">
        <f t="shared" si="568"/>
        <v>72</v>
      </c>
      <c r="M1841" s="34">
        <f t="shared" si="569"/>
        <v>72</v>
      </c>
      <c r="N1841" s="52">
        <f t="shared" si="581"/>
        <v>72</v>
      </c>
      <c r="O1841" s="318">
        <f>+'Terminated loans'!S1031</f>
        <v>211650</v>
      </c>
      <c r="P1841" s="26">
        <f>+'Terminated loans'!T1031</f>
        <v>0.03</v>
      </c>
      <c r="Q1841" s="536">
        <f t="shared" si="564"/>
        <v>8.6499999999999994E-2</v>
      </c>
      <c r="R1841" s="222">
        <f t="shared" si="571"/>
        <v>3215.7414871842093</v>
      </c>
      <c r="S1841" s="36">
        <f t="shared" si="572"/>
        <v>180130.17468991134</v>
      </c>
      <c r="T1841" s="36">
        <f t="shared" si="573"/>
        <v>31519.825310088665</v>
      </c>
      <c r="U1841" s="36">
        <f t="shared" si="574"/>
        <v>51403.212387349718</v>
      </c>
      <c r="V1841" s="36">
        <f t="shared" si="575"/>
        <v>19883.387077263033</v>
      </c>
      <c r="W1841" s="37">
        <f t="shared" si="576"/>
        <v>31519.825310086686</v>
      </c>
      <c r="X1841" s="36">
        <f t="shared" si="577"/>
        <v>31519.825310088665</v>
      </c>
      <c r="Y1841" s="276">
        <f t="shared" si="565"/>
        <v>31519.825310086686</v>
      </c>
      <c r="Z1841" s="36">
        <f t="shared" si="578"/>
        <v>51403.212387349718</v>
      </c>
      <c r="AA1841" s="36">
        <f t="shared" si="579"/>
        <v>19883.387077263033</v>
      </c>
      <c r="AB1841" s="38">
        <f t="shared" si="566"/>
        <v>-1.9790604710578918E-9</v>
      </c>
      <c r="AC1841" s="17"/>
      <c r="AD1841" s="17">
        <f t="shared" si="580"/>
        <v>72</v>
      </c>
      <c r="AH1841" s="103"/>
      <c r="AI1841" s="533"/>
    </row>
    <row r="1842" spans="1:35">
      <c r="A1842" s="533"/>
      <c r="C1842" s="67" t="str">
        <f>'Terminated loans'!F1032</f>
        <v>E</v>
      </c>
      <c r="D1842" s="19">
        <f>'Terminated loans'!H1032</f>
        <v>143017567</v>
      </c>
      <c r="E1842" s="19">
        <f>'Terminated loans'!I1032</f>
        <v>98</v>
      </c>
      <c r="F1842" s="19" t="str">
        <f>'Terminated loans'!J1032</f>
        <v xml:space="preserve">KONA HERKANAIDU J              </v>
      </c>
      <c r="G1842" s="547" t="str">
        <f t="shared" si="563"/>
        <v>A2</v>
      </c>
      <c r="H1842" s="21">
        <f>'Terminated loans'!L1032</f>
        <v>39834</v>
      </c>
      <c r="I1842" s="21">
        <f>IF(B1842="VELS",'Terminated loans'!M1032,'Terminated loans'!B1032)</f>
        <v>41152</v>
      </c>
      <c r="J1842" s="34">
        <f t="shared" si="570"/>
        <v>43</v>
      </c>
      <c r="K1842" s="34">
        <f t="shared" si="567"/>
        <v>142</v>
      </c>
      <c r="L1842" s="34">
        <f t="shared" si="568"/>
        <v>43</v>
      </c>
      <c r="M1842" s="34">
        <f t="shared" si="569"/>
        <v>43</v>
      </c>
      <c r="N1842" s="52">
        <f t="shared" si="581"/>
        <v>43</v>
      </c>
      <c r="O1842" s="318">
        <f>+'Terminated loans'!S1032</f>
        <v>173340</v>
      </c>
      <c r="P1842" s="26">
        <f>+'Terminated loans'!T1032</f>
        <v>0.05</v>
      </c>
      <c r="Q1842" s="536">
        <f t="shared" si="564"/>
        <v>0.104</v>
      </c>
      <c r="R1842" s="222">
        <f t="shared" si="571"/>
        <v>4411.4356875450731</v>
      </c>
      <c r="S1842" s="36">
        <f t="shared" si="572"/>
        <v>157792.73624128723</v>
      </c>
      <c r="T1842" s="36">
        <f t="shared" si="573"/>
        <v>15547.263758712768</v>
      </c>
      <c r="U1842" s="36">
        <f t="shared" si="574"/>
        <v>31898.998323149368</v>
      </c>
      <c r="V1842" s="36">
        <f t="shared" si="575"/>
        <v>16351.734564438142</v>
      </c>
      <c r="W1842" s="37">
        <f t="shared" si="576"/>
        <v>15547.263758711226</v>
      </c>
      <c r="X1842" s="36">
        <f t="shared" si="577"/>
        <v>15547.263758712768</v>
      </c>
      <c r="Y1842" s="276">
        <f t="shared" si="565"/>
        <v>15547.263758711226</v>
      </c>
      <c r="Z1842" s="36">
        <f t="shared" si="578"/>
        <v>31898.998323149368</v>
      </c>
      <c r="AA1842" s="36">
        <f t="shared" si="579"/>
        <v>16351.734564438142</v>
      </c>
      <c r="AB1842" s="38">
        <f t="shared" si="566"/>
        <v>-1.5425030142068863E-9</v>
      </c>
      <c r="AC1842" s="17"/>
      <c r="AD1842" s="17">
        <f t="shared" si="580"/>
        <v>43</v>
      </c>
      <c r="AH1842" s="103"/>
      <c r="AI1842" s="533"/>
    </row>
    <row r="1843" spans="1:35">
      <c r="A1843" s="533"/>
      <c r="C1843" s="67" t="str">
        <f>'Terminated loans'!F1033</f>
        <v>E</v>
      </c>
      <c r="D1843" s="19">
        <f>'Terminated loans'!H1033</f>
        <v>143020606</v>
      </c>
      <c r="E1843" s="19">
        <f>'Terminated loans'!I1033</f>
        <v>99</v>
      </c>
      <c r="F1843" s="19" t="str">
        <f>'Terminated loans'!J1033</f>
        <v xml:space="preserve">ROSELANE MR P D C (RPDC)       </v>
      </c>
      <c r="G1843" s="547" t="str">
        <f t="shared" si="563"/>
        <v>A1</v>
      </c>
      <c r="H1843" s="21">
        <f>'Terminated loans'!L1033</f>
        <v>39419</v>
      </c>
      <c r="I1843" s="21">
        <f>IF(B1843="VELS",'Terminated loans'!M1033,'Terminated loans'!B1033)</f>
        <v>41152</v>
      </c>
      <c r="J1843" s="34">
        <f t="shared" si="570"/>
        <v>57</v>
      </c>
      <c r="K1843" s="34">
        <f t="shared" si="567"/>
        <v>156</v>
      </c>
      <c r="L1843" s="34">
        <f t="shared" si="568"/>
        <v>57</v>
      </c>
      <c r="M1843" s="34">
        <f t="shared" si="569"/>
        <v>57</v>
      </c>
      <c r="N1843" s="52">
        <f t="shared" si="581"/>
        <v>57</v>
      </c>
      <c r="O1843" s="318">
        <f>+'Terminated loans'!S1033</f>
        <v>41940</v>
      </c>
      <c r="P1843" s="26">
        <f>+'Terminated loans'!T1033</f>
        <v>0.03</v>
      </c>
      <c r="Q1843" s="536">
        <f t="shared" si="564"/>
        <v>8.6499999999999994E-2</v>
      </c>
      <c r="R1843" s="222">
        <f t="shared" si="571"/>
        <v>790.37694814435679</v>
      </c>
      <c r="S1843" s="36">
        <f t="shared" si="572"/>
        <v>36836.380902826852</v>
      </c>
      <c r="T1843" s="36">
        <f t="shared" si="573"/>
        <v>5103.6190971731485</v>
      </c>
      <c r="U1843" s="36">
        <f t="shared" si="574"/>
        <v>8215.1051414010872</v>
      </c>
      <c r="V1843" s="36">
        <f t="shared" si="575"/>
        <v>3111.4860442283389</v>
      </c>
      <c r="W1843" s="37">
        <f t="shared" si="576"/>
        <v>5103.6190971727483</v>
      </c>
      <c r="X1843" s="36">
        <f t="shared" si="577"/>
        <v>5103.6190971731485</v>
      </c>
      <c r="Y1843" s="276">
        <f t="shared" si="565"/>
        <v>5103.6190971727483</v>
      </c>
      <c r="Z1843" s="36">
        <f t="shared" si="578"/>
        <v>8215.1051414010872</v>
      </c>
      <c r="AA1843" s="36">
        <f t="shared" si="579"/>
        <v>3111.4860442283389</v>
      </c>
      <c r="AB1843" s="38">
        <f t="shared" si="566"/>
        <v>-4.0017766878008842E-10</v>
      </c>
      <c r="AC1843" s="17"/>
      <c r="AD1843" s="17">
        <f t="shared" si="580"/>
        <v>57</v>
      </c>
      <c r="AH1843" s="103"/>
      <c r="AI1843" s="533"/>
    </row>
    <row r="1844" spans="1:35">
      <c r="A1844" s="533"/>
      <c r="C1844" s="67" t="str">
        <f>'Terminated loans'!F1034</f>
        <v>E</v>
      </c>
      <c r="D1844" s="19">
        <f>'Terminated loans'!H1034</f>
        <v>143022285</v>
      </c>
      <c r="E1844" s="19">
        <f>'Terminated loans'!I1034</f>
        <v>98</v>
      </c>
      <c r="F1844" s="19" t="str">
        <f>'Terminated loans'!J1034</f>
        <v xml:space="preserve">MONTAIGU M E J/052674          </v>
      </c>
      <c r="G1844" s="547" t="str">
        <f t="shared" si="563"/>
        <v>A2</v>
      </c>
      <c r="H1844" s="21">
        <f>'Terminated loans'!L1034</f>
        <v>39477</v>
      </c>
      <c r="I1844" s="21">
        <f>IF(B1844="VELS",'Terminated loans'!M1034,'Terminated loans'!B1034)</f>
        <v>41152</v>
      </c>
      <c r="J1844" s="34">
        <f t="shared" si="570"/>
        <v>55</v>
      </c>
      <c r="K1844" s="34">
        <f t="shared" si="567"/>
        <v>154</v>
      </c>
      <c r="L1844" s="34">
        <f t="shared" si="568"/>
        <v>55</v>
      </c>
      <c r="M1844" s="34">
        <f t="shared" si="569"/>
        <v>55</v>
      </c>
      <c r="N1844" s="52">
        <f t="shared" si="581"/>
        <v>55</v>
      </c>
      <c r="O1844" s="318">
        <f>+'Terminated loans'!S1034</f>
        <v>397344</v>
      </c>
      <c r="P1844" s="26">
        <f>+'Terminated loans'!T1034</f>
        <v>0.05</v>
      </c>
      <c r="Q1844" s="536">
        <f t="shared" si="564"/>
        <v>0.104</v>
      </c>
      <c r="R1844" s="222">
        <f t="shared" si="571"/>
        <v>8098.8010484242914</v>
      </c>
      <c r="S1844" s="36">
        <f t="shared" si="572"/>
        <v>353114.77270769275</v>
      </c>
      <c r="T1844" s="36">
        <f t="shared" si="573"/>
        <v>44229.227292307245</v>
      </c>
      <c r="U1844" s="36">
        <f t="shared" si="574"/>
        <v>92319.284955639741</v>
      </c>
      <c r="V1844" s="36">
        <f t="shared" si="575"/>
        <v>48090.057663336047</v>
      </c>
      <c r="W1844" s="37">
        <f t="shared" si="576"/>
        <v>44229.227292303694</v>
      </c>
      <c r="X1844" s="36">
        <f t="shared" si="577"/>
        <v>44229.227292307245</v>
      </c>
      <c r="Y1844" s="276">
        <f t="shared" si="565"/>
        <v>44229.227292303694</v>
      </c>
      <c r="Z1844" s="36">
        <f t="shared" si="578"/>
        <v>92319.284955639741</v>
      </c>
      <c r="AA1844" s="36">
        <f t="shared" si="579"/>
        <v>48090.057663336047</v>
      </c>
      <c r="AB1844" s="38">
        <f t="shared" si="566"/>
        <v>-3.5506673157215118E-9</v>
      </c>
      <c r="AC1844" s="17"/>
      <c r="AD1844" s="17">
        <f t="shared" si="580"/>
        <v>55</v>
      </c>
      <c r="AH1844" s="103"/>
      <c r="AI1844" s="533"/>
    </row>
    <row r="1845" spans="1:35">
      <c r="A1845" s="533"/>
      <c r="C1845" s="67" t="str">
        <f>'Terminated loans'!F1035</f>
        <v>E</v>
      </c>
      <c r="D1845" s="19">
        <f>'Terminated loans'!H1035</f>
        <v>143022668</v>
      </c>
      <c r="E1845" s="19">
        <f>'Terminated loans'!I1035</f>
        <v>98</v>
      </c>
      <c r="F1845" s="19" t="str">
        <f>'Terminated loans'!J1035</f>
        <v xml:space="preserve">MUNGUR P/051273                </v>
      </c>
      <c r="G1845" s="547" t="str">
        <f t="shared" si="563"/>
        <v>A2</v>
      </c>
      <c r="H1845" s="21">
        <f>'Terminated loans'!L1035</f>
        <v>39444</v>
      </c>
      <c r="I1845" s="21">
        <f>IF(B1845="VELS",'Terminated loans'!M1035,'Terminated loans'!B1035)</f>
        <v>41152</v>
      </c>
      <c r="J1845" s="34">
        <f t="shared" si="570"/>
        <v>56</v>
      </c>
      <c r="K1845" s="34">
        <f t="shared" si="567"/>
        <v>155</v>
      </c>
      <c r="L1845" s="34">
        <f t="shared" si="568"/>
        <v>56</v>
      </c>
      <c r="M1845" s="34">
        <f t="shared" si="569"/>
        <v>56</v>
      </c>
      <c r="N1845" s="52">
        <f t="shared" si="581"/>
        <v>56</v>
      </c>
      <c r="O1845" s="318">
        <f>+'Terminated loans'!S1035</f>
        <v>305015</v>
      </c>
      <c r="P1845" s="26">
        <f>+'Terminated loans'!T1035</f>
        <v>0.05</v>
      </c>
      <c r="Q1845" s="536">
        <f t="shared" si="564"/>
        <v>0.104</v>
      </c>
      <c r="R1845" s="222">
        <f t="shared" si="571"/>
        <v>6118.1220331898485</v>
      </c>
      <c r="S1845" s="36">
        <f t="shared" si="572"/>
        <v>270528.98172342766</v>
      </c>
      <c r="T1845" s="36">
        <f t="shared" si="573"/>
        <v>34486.018276572344</v>
      </c>
      <c r="U1845" s="36">
        <f t="shared" si="574"/>
        <v>72085.852135201159</v>
      </c>
      <c r="V1845" s="36">
        <f t="shared" si="575"/>
        <v>37599.833858631493</v>
      </c>
      <c r="W1845" s="37">
        <f t="shared" si="576"/>
        <v>34486.018276569666</v>
      </c>
      <c r="X1845" s="36">
        <f t="shared" si="577"/>
        <v>34486.018276572344</v>
      </c>
      <c r="Y1845" s="276">
        <f t="shared" si="565"/>
        <v>34486.018276569666</v>
      </c>
      <c r="Z1845" s="36">
        <f t="shared" si="578"/>
        <v>72085.852135201159</v>
      </c>
      <c r="AA1845" s="36">
        <f t="shared" si="579"/>
        <v>37599.833858631493</v>
      </c>
      <c r="AB1845" s="38">
        <f t="shared" si="566"/>
        <v>-2.6775524020195007E-9</v>
      </c>
      <c r="AC1845" s="17"/>
      <c r="AD1845" s="17">
        <f t="shared" si="580"/>
        <v>56</v>
      </c>
      <c r="AH1845" s="103"/>
      <c r="AI1845" s="533"/>
    </row>
    <row r="1846" spans="1:35">
      <c r="A1846" s="533"/>
      <c r="C1846" s="67" t="str">
        <f>'Terminated loans'!F1036</f>
        <v>E</v>
      </c>
      <c r="D1846" s="19">
        <f>'Terminated loans'!H1036</f>
        <v>143024792</v>
      </c>
      <c r="E1846" s="19">
        <f>'Terminated loans'!I1036</f>
        <v>99</v>
      </c>
      <c r="F1846" s="19" t="str">
        <f>'Terminated loans'!J1036</f>
        <v xml:space="preserve">ROSELANE MR P D C              </v>
      </c>
      <c r="G1846" s="547" t="str">
        <f t="shared" si="563"/>
        <v>A1</v>
      </c>
      <c r="H1846" s="21">
        <f>'Terminated loans'!L1036</f>
        <v>38476</v>
      </c>
      <c r="I1846" s="21">
        <f>IF(B1846="VELS",'Terminated loans'!M1036,'Terminated loans'!B1036)</f>
        <v>41152</v>
      </c>
      <c r="J1846" s="34">
        <f t="shared" si="570"/>
        <v>88</v>
      </c>
      <c r="K1846" s="34">
        <f t="shared" si="567"/>
        <v>187</v>
      </c>
      <c r="L1846" s="34">
        <f t="shared" si="568"/>
        <v>88</v>
      </c>
      <c r="M1846" s="34">
        <f t="shared" si="569"/>
        <v>88</v>
      </c>
      <c r="N1846" s="52">
        <f t="shared" si="581"/>
        <v>88</v>
      </c>
      <c r="O1846" s="318">
        <f>+'Terminated loans'!S1036</f>
        <v>474749</v>
      </c>
      <c r="P1846" s="26">
        <f>+'Terminated loans'!T1036</f>
        <v>0.03</v>
      </c>
      <c r="Q1846" s="536">
        <f t="shared" si="564"/>
        <v>8.6499999999999994E-2</v>
      </c>
      <c r="R1846" s="222">
        <f t="shared" si="571"/>
        <v>6016.7667458603682</v>
      </c>
      <c r="S1846" s="36">
        <f t="shared" si="572"/>
        <v>391057.69323285925</v>
      </c>
      <c r="T1846" s="36">
        <f t="shared" si="573"/>
        <v>83691.306767140748</v>
      </c>
      <c r="U1846" s="36">
        <f t="shared" si="574"/>
        <v>138417.78040284885</v>
      </c>
      <c r="V1846" s="36">
        <f t="shared" si="575"/>
        <v>54726.473635712347</v>
      </c>
      <c r="W1846" s="37">
        <f t="shared" si="576"/>
        <v>83691.306767136499</v>
      </c>
      <c r="X1846" s="36">
        <f t="shared" si="577"/>
        <v>83691.306767140748</v>
      </c>
      <c r="Y1846" s="276">
        <f t="shared" si="565"/>
        <v>83691.306767136499</v>
      </c>
      <c r="Z1846" s="36">
        <f t="shared" si="578"/>
        <v>138417.78040284885</v>
      </c>
      <c r="AA1846" s="36">
        <f t="shared" si="579"/>
        <v>54726.473635712347</v>
      </c>
      <c r="AB1846" s="38">
        <f t="shared" si="566"/>
        <v>-4.2491592466831207E-9</v>
      </c>
      <c r="AC1846" s="17"/>
      <c r="AD1846" s="17">
        <f t="shared" si="580"/>
        <v>88</v>
      </c>
      <c r="AH1846" s="103"/>
      <c r="AI1846" s="533"/>
    </row>
    <row r="1847" spans="1:35">
      <c r="A1847" s="533"/>
      <c r="C1847" s="67" t="str">
        <f>'Terminated loans'!F1037</f>
        <v>E</v>
      </c>
      <c r="D1847" s="19">
        <f>'Terminated loans'!H1037</f>
        <v>143025268</v>
      </c>
      <c r="E1847" s="19">
        <f>'Terminated loans'!I1037</f>
        <v>99</v>
      </c>
      <c r="F1847" s="19" t="str">
        <f>'Terminated loans'!J1037</f>
        <v xml:space="preserve">LABROSSE J R K                 </v>
      </c>
      <c r="G1847" s="547" t="str">
        <f t="shared" si="563"/>
        <v>A1</v>
      </c>
      <c r="H1847" s="21">
        <f>'Terminated loans'!L1037</f>
        <v>39024</v>
      </c>
      <c r="I1847" s="21">
        <f>IF(B1847="VELS",'Terminated loans'!M1037,'Terminated loans'!B1037)</f>
        <v>41152</v>
      </c>
      <c r="J1847" s="34">
        <f t="shared" si="570"/>
        <v>70</v>
      </c>
      <c r="K1847" s="34">
        <f t="shared" si="567"/>
        <v>169</v>
      </c>
      <c r="L1847" s="34">
        <f t="shared" si="568"/>
        <v>70</v>
      </c>
      <c r="M1847" s="34">
        <f t="shared" si="569"/>
        <v>70</v>
      </c>
      <c r="N1847" s="52">
        <f t="shared" si="581"/>
        <v>70</v>
      </c>
      <c r="O1847" s="318">
        <f>+'Terminated loans'!S1037</f>
        <v>3592948</v>
      </c>
      <c r="P1847" s="26">
        <f>+'Terminated loans'!T1037</f>
        <v>0.03</v>
      </c>
      <c r="Q1847" s="536">
        <f t="shared" si="564"/>
        <v>8.6499999999999994E-2</v>
      </c>
      <c r="R1847" s="222">
        <f t="shared" si="571"/>
        <v>56013.909521821653</v>
      </c>
      <c r="S1847" s="36">
        <f t="shared" si="572"/>
        <v>3070591.9344691583</v>
      </c>
      <c r="T1847" s="36">
        <f t="shared" si="573"/>
        <v>522356.0655308417</v>
      </c>
      <c r="U1847" s="36">
        <f t="shared" si="574"/>
        <v>850381.73205832159</v>
      </c>
      <c r="V1847" s="36">
        <f t="shared" si="575"/>
        <v>328025.66652751574</v>
      </c>
      <c r="W1847" s="37">
        <f t="shared" si="576"/>
        <v>522356.06553080585</v>
      </c>
      <c r="X1847" s="36">
        <f t="shared" si="577"/>
        <v>522356.0655308417</v>
      </c>
      <c r="Y1847" s="276">
        <f t="shared" si="565"/>
        <v>522356.06553080585</v>
      </c>
      <c r="Z1847" s="36">
        <f t="shared" si="578"/>
        <v>850381.73205832159</v>
      </c>
      <c r="AA1847" s="36">
        <f t="shared" si="579"/>
        <v>328025.66652751574</v>
      </c>
      <c r="AB1847" s="38">
        <f t="shared" si="566"/>
        <v>-3.5855919122695923E-8</v>
      </c>
      <c r="AC1847" s="17"/>
      <c r="AD1847" s="17">
        <f t="shared" si="580"/>
        <v>70</v>
      </c>
      <c r="AH1847" s="103"/>
      <c r="AI1847" s="533"/>
    </row>
    <row r="1848" spans="1:35">
      <c r="A1848" s="533"/>
      <c r="C1848" s="67" t="str">
        <f>'Terminated loans'!F1038</f>
        <v>E</v>
      </c>
      <c r="D1848" s="19">
        <f>'Terminated loans'!H1038</f>
        <v>143025500</v>
      </c>
      <c r="E1848" s="19">
        <f>'Terminated loans'!I1038</f>
        <v>99</v>
      </c>
      <c r="F1848" s="19" t="str">
        <f>'Terminated loans'!J1038</f>
        <v xml:space="preserve">ANSEEREEGANOO S                </v>
      </c>
      <c r="G1848" s="547" t="str">
        <f t="shared" si="563"/>
        <v>A1</v>
      </c>
      <c r="H1848" s="21">
        <f>'Terminated loans'!L1038</f>
        <v>39736</v>
      </c>
      <c r="I1848" s="21">
        <f>IF(B1848="VELS",'Terminated loans'!M1038,'Terminated loans'!B1038)</f>
        <v>41152</v>
      </c>
      <c r="J1848" s="34">
        <f t="shared" si="570"/>
        <v>47</v>
      </c>
      <c r="K1848" s="34">
        <f t="shared" si="567"/>
        <v>146</v>
      </c>
      <c r="L1848" s="34">
        <f t="shared" si="568"/>
        <v>47</v>
      </c>
      <c r="M1848" s="34">
        <f t="shared" si="569"/>
        <v>47</v>
      </c>
      <c r="N1848" s="52">
        <f t="shared" si="581"/>
        <v>47</v>
      </c>
      <c r="O1848" s="318">
        <f>+'Terminated loans'!S1038</f>
        <v>183097</v>
      </c>
      <c r="P1848" s="26">
        <f>+'Terminated loans'!T1038</f>
        <v>0.03</v>
      </c>
      <c r="Q1848" s="536">
        <f t="shared" si="564"/>
        <v>8.6499999999999994E-2</v>
      </c>
      <c r="R1848" s="222">
        <f t="shared" si="571"/>
        <v>4133.8951172332463</v>
      </c>
      <c r="S1848" s="36">
        <f t="shared" si="572"/>
        <v>164305.88217557952</v>
      </c>
      <c r="T1848" s="36">
        <f t="shared" si="573"/>
        <v>18791.117824420478</v>
      </c>
      <c r="U1848" s="36">
        <f t="shared" si="574"/>
        <v>29987.188334381179</v>
      </c>
      <c r="V1848" s="36">
        <f t="shared" si="575"/>
        <v>11196.070509962563</v>
      </c>
      <c r="W1848" s="37">
        <f t="shared" si="576"/>
        <v>18791.117824418616</v>
      </c>
      <c r="X1848" s="36">
        <f t="shared" si="577"/>
        <v>18791.117824420478</v>
      </c>
      <c r="Y1848" s="276">
        <f t="shared" si="565"/>
        <v>18791.117824418616</v>
      </c>
      <c r="Z1848" s="36">
        <f t="shared" si="578"/>
        <v>29987.188334381179</v>
      </c>
      <c r="AA1848" s="36">
        <f t="shared" si="579"/>
        <v>11196.070509962563</v>
      </c>
      <c r="AB1848" s="38">
        <f t="shared" si="566"/>
        <v>-1.862645149230957E-9</v>
      </c>
      <c r="AC1848" s="17"/>
      <c r="AD1848" s="17">
        <f t="shared" si="580"/>
        <v>47</v>
      </c>
      <c r="AH1848" s="103"/>
      <c r="AI1848" s="533"/>
    </row>
    <row r="1849" spans="1:35">
      <c r="A1849" s="533"/>
      <c r="C1849" s="67" t="str">
        <f>'Terminated loans'!F1039</f>
        <v>E</v>
      </c>
      <c r="D1849" s="19">
        <f>'Terminated loans'!H1039</f>
        <v>143026868</v>
      </c>
      <c r="E1849" s="19">
        <f>'Terminated loans'!I1039</f>
        <v>98</v>
      </c>
      <c r="F1849" s="19" t="str">
        <f>'Terminated loans'!J1039</f>
        <v xml:space="preserve">ANUTH H                        </v>
      </c>
      <c r="G1849" s="547" t="str">
        <f t="shared" si="563"/>
        <v>A2</v>
      </c>
      <c r="H1849" s="21">
        <f>'Terminated loans'!L1039</f>
        <v>39868</v>
      </c>
      <c r="I1849" s="21">
        <f>IF(B1849="VELS",'Terminated loans'!M1039,'Terminated loans'!B1039)</f>
        <v>41152</v>
      </c>
      <c r="J1849" s="34">
        <f t="shared" si="570"/>
        <v>42</v>
      </c>
      <c r="K1849" s="34">
        <f t="shared" si="567"/>
        <v>141</v>
      </c>
      <c r="L1849" s="34">
        <f t="shared" si="568"/>
        <v>42</v>
      </c>
      <c r="M1849" s="34">
        <f t="shared" si="569"/>
        <v>42</v>
      </c>
      <c r="N1849" s="52">
        <f t="shared" si="581"/>
        <v>42</v>
      </c>
      <c r="O1849" s="318">
        <f>+'Terminated loans'!S1039</f>
        <v>173000</v>
      </c>
      <c r="P1849" s="26">
        <f>+'Terminated loans'!T1039</f>
        <v>0.05</v>
      </c>
      <c r="Q1849" s="536">
        <f t="shared" si="564"/>
        <v>0.104</v>
      </c>
      <c r="R1849" s="222">
        <f t="shared" si="571"/>
        <v>4498.524672800635</v>
      </c>
      <c r="S1849" s="36">
        <f t="shared" si="572"/>
        <v>157803.83379531113</v>
      </c>
      <c r="T1849" s="36">
        <f t="shared" si="573"/>
        <v>15196.166204688867</v>
      </c>
      <c r="U1849" s="36">
        <f t="shared" si="574"/>
        <v>31134.20246231393</v>
      </c>
      <c r="V1849" s="36">
        <f t="shared" si="575"/>
        <v>15938.036257626634</v>
      </c>
      <c r="W1849" s="37">
        <f t="shared" si="576"/>
        <v>15196.166204687295</v>
      </c>
      <c r="X1849" s="36">
        <f t="shared" si="577"/>
        <v>15196.166204688867</v>
      </c>
      <c r="Y1849" s="276">
        <f t="shared" si="565"/>
        <v>15196.166204687295</v>
      </c>
      <c r="Z1849" s="36">
        <f t="shared" si="578"/>
        <v>31134.20246231393</v>
      </c>
      <c r="AA1849" s="36">
        <f t="shared" si="579"/>
        <v>15938.036257626634</v>
      </c>
      <c r="AB1849" s="38">
        <f t="shared" si="566"/>
        <v>-1.57160684466362E-9</v>
      </c>
      <c r="AC1849" s="17"/>
      <c r="AD1849" s="17">
        <f t="shared" si="580"/>
        <v>42</v>
      </c>
      <c r="AH1849" s="103"/>
      <c r="AI1849" s="533"/>
    </row>
    <row r="1850" spans="1:35">
      <c r="A1850" s="533"/>
      <c r="C1850" s="67" t="str">
        <f>'Terminated loans'!F1040</f>
        <v>E</v>
      </c>
      <c r="D1850" s="19">
        <f>'Terminated loans'!H1040</f>
        <v>143028151</v>
      </c>
      <c r="E1850" s="19">
        <f>'Terminated loans'!I1040</f>
        <v>98</v>
      </c>
      <c r="F1850" s="19" t="str">
        <f>'Terminated loans'!J1040</f>
        <v xml:space="preserve">BURRUTH K/056291               </v>
      </c>
      <c r="G1850" s="547" t="str">
        <f t="shared" si="563"/>
        <v>A2</v>
      </c>
      <c r="H1850" s="21">
        <f>'Terminated loans'!L1040</f>
        <v>39546</v>
      </c>
      <c r="I1850" s="21">
        <f>IF(B1850="VELS",'Terminated loans'!M1040,'Terminated loans'!B1040)</f>
        <v>41152</v>
      </c>
      <c r="J1850" s="34">
        <f t="shared" si="570"/>
        <v>53</v>
      </c>
      <c r="K1850" s="34">
        <f t="shared" si="567"/>
        <v>152</v>
      </c>
      <c r="L1850" s="34">
        <f t="shared" si="568"/>
        <v>53</v>
      </c>
      <c r="M1850" s="34">
        <f t="shared" si="569"/>
        <v>53</v>
      </c>
      <c r="N1850" s="52">
        <f t="shared" si="581"/>
        <v>53</v>
      </c>
      <c r="O1850" s="318">
        <f>+'Terminated loans'!S1040</f>
        <v>272271</v>
      </c>
      <c r="P1850" s="26">
        <f>+'Terminated loans'!T1040</f>
        <v>0.05</v>
      </c>
      <c r="Q1850" s="536">
        <f t="shared" si="564"/>
        <v>0.104</v>
      </c>
      <c r="R1850" s="222">
        <f t="shared" si="571"/>
        <v>5735.9320324614891</v>
      </c>
      <c r="S1850" s="36">
        <f t="shared" si="572"/>
        <v>242923.75834183651</v>
      </c>
      <c r="T1850" s="36">
        <f t="shared" si="573"/>
        <v>29347.24165816349</v>
      </c>
      <c r="U1850" s="36">
        <f t="shared" si="574"/>
        <v>61080.639378619991</v>
      </c>
      <c r="V1850" s="36">
        <f t="shared" si="575"/>
        <v>31733.397720458917</v>
      </c>
      <c r="W1850" s="37">
        <f t="shared" si="576"/>
        <v>29347.241658161074</v>
      </c>
      <c r="X1850" s="36">
        <f t="shared" si="577"/>
        <v>29347.24165816349</v>
      </c>
      <c r="Y1850" s="276">
        <f t="shared" si="565"/>
        <v>29347.241658161074</v>
      </c>
      <c r="Z1850" s="36">
        <f t="shared" si="578"/>
        <v>61080.639378619991</v>
      </c>
      <c r="AA1850" s="36">
        <f t="shared" si="579"/>
        <v>31733.397720458917</v>
      </c>
      <c r="AB1850" s="38">
        <f t="shared" si="566"/>
        <v>-2.4156179279088974E-9</v>
      </c>
      <c r="AC1850" s="17"/>
      <c r="AD1850" s="17">
        <f t="shared" si="580"/>
        <v>53</v>
      </c>
      <c r="AH1850" s="103"/>
      <c r="AI1850" s="533"/>
    </row>
    <row r="1851" spans="1:35">
      <c r="A1851" s="533"/>
      <c r="C1851" s="67" t="str">
        <f>'Terminated loans'!F1041</f>
        <v>E</v>
      </c>
      <c r="D1851" s="19">
        <f>'Terminated loans'!H1041</f>
        <v>143029778</v>
      </c>
      <c r="E1851" s="19">
        <f>'Terminated loans'!I1041</f>
        <v>99</v>
      </c>
      <c r="F1851" s="19" t="str">
        <f>'Terminated loans'!J1041</f>
        <v xml:space="preserve">ANSEEREEGANOO S/D              </v>
      </c>
      <c r="G1851" s="547" t="str">
        <f t="shared" si="563"/>
        <v>A1</v>
      </c>
      <c r="H1851" s="21">
        <f>'Terminated loans'!L1041</f>
        <v>38776</v>
      </c>
      <c r="I1851" s="21">
        <f>IF(B1851="VELS",'Terminated loans'!M1041,'Terminated loans'!B1041)</f>
        <v>41152</v>
      </c>
      <c r="J1851" s="34">
        <f t="shared" si="570"/>
        <v>78</v>
      </c>
      <c r="K1851" s="34">
        <f t="shared" si="567"/>
        <v>177</v>
      </c>
      <c r="L1851" s="34">
        <f t="shared" si="568"/>
        <v>78</v>
      </c>
      <c r="M1851" s="34">
        <f t="shared" si="569"/>
        <v>78</v>
      </c>
      <c r="N1851" s="52">
        <f t="shared" si="581"/>
        <v>78</v>
      </c>
      <c r="O1851" s="318">
        <f>+'Terminated loans'!S1041</f>
        <v>1400142</v>
      </c>
      <c r="P1851" s="26">
        <f>+'Terminated loans'!T1041</f>
        <v>0.03</v>
      </c>
      <c r="Q1851" s="536">
        <f t="shared" si="564"/>
        <v>8.6499999999999994E-2</v>
      </c>
      <c r="R1851" s="222">
        <f t="shared" si="571"/>
        <v>19779.918702116505</v>
      </c>
      <c r="S1851" s="36">
        <f t="shared" si="572"/>
        <v>1176982.868004346</v>
      </c>
      <c r="T1851" s="36">
        <f t="shared" si="573"/>
        <v>223159.13199565397</v>
      </c>
      <c r="U1851" s="36">
        <f t="shared" si="574"/>
        <v>365850.79076072853</v>
      </c>
      <c r="V1851" s="36">
        <f t="shared" si="575"/>
        <v>142691.65876508737</v>
      </c>
      <c r="W1851" s="37">
        <f t="shared" si="576"/>
        <v>223159.13199564116</v>
      </c>
      <c r="X1851" s="36">
        <f t="shared" si="577"/>
        <v>223159.13199565397</v>
      </c>
      <c r="Y1851" s="276">
        <f t="shared" si="565"/>
        <v>223159.13199564116</v>
      </c>
      <c r="Z1851" s="36">
        <f t="shared" si="578"/>
        <v>365850.79076072853</v>
      </c>
      <c r="AA1851" s="36">
        <f t="shared" si="579"/>
        <v>142691.65876508737</v>
      </c>
      <c r="AB1851" s="38">
        <f t="shared" si="566"/>
        <v>-1.280568540096283E-8</v>
      </c>
      <c r="AC1851" s="17"/>
      <c r="AD1851" s="17">
        <f t="shared" si="580"/>
        <v>78</v>
      </c>
      <c r="AH1851" s="103"/>
      <c r="AI1851" s="533"/>
    </row>
    <row r="1852" spans="1:35">
      <c r="A1852" s="533"/>
      <c r="C1852" s="67" t="str">
        <f>'Terminated loans'!F1042</f>
        <v>E</v>
      </c>
      <c r="D1852" s="19">
        <f>'Terminated loans'!H1042</f>
        <v>143031403</v>
      </c>
      <c r="E1852" s="19">
        <f>'Terminated loans'!I1042</f>
        <v>99</v>
      </c>
      <c r="F1852" s="19" t="str">
        <f>'Terminated loans'!J1042</f>
        <v xml:space="preserve">ROSELANE MR P D C              </v>
      </c>
      <c r="G1852" s="547" t="str">
        <f t="shared" si="563"/>
        <v>A1</v>
      </c>
      <c r="H1852" s="21">
        <f>'Terminated loans'!L1042</f>
        <v>38757</v>
      </c>
      <c r="I1852" s="21">
        <f>IF(B1852="VELS",'Terminated loans'!M1042,'Terminated loans'!B1042)</f>
        <v>41152</v>
      </c>
      <c r="J1852" s="34">
        <f t="shared" si="570"/>
        <v>79</v>
      </c>
      <c r="K1852" s="34">
        <f t="shared" si="567"/>
        <v>178</v>
      </c>
      <c r="L1852" s="34">
        <f t="shared" si="568"/>
        <v>79</v>
      </c>
      <c r="M1852" s="34">
        <f t="shared" si="569"/>
        <v>79</v>
      </c>
      <c r="N1852" s="52">
        <f t="shared" si="581"/>
        <v>79</v>
      </c>
      <c r="O1852" s="318">
        <f>+'Terminated loans'!S1042</f>
        <v>348194</v>
      </c>
      <c r="P1852" s="26">
        <f>+'Terminated loans'!T1042</f>
        <v>0.03</v>
      </c>
      <c r="Q1852" s="536">
        <f t="shared" si="564"/>
        <v>8.6499999999999994E-2</v>
      </c>
      <c r="R1852" s="222">
        <f t="shared" si="571"/>
        <v>4862.5681765707322</v>
      </c>
      <c r="S1852" s="36">
        <f t="shared" si="572"/>
        <v>292098.93077746406</v>
      </c>
      <c r="T1852" s="36">
        <f t="shared" si="573"/>
        <v>56095.069222535938</v>
      </c>
      <c r="U1852" s="36">
        <f t="shared" si="574"/>
        <v>92043.955171620531</v>
      </c>
      <c r="V1852" s="36">
        <f t="shared" si="575"/>
        <v>35948.885949087853</v>
      </c>
      <c r="W1852" s="37">
        <f t="shared" si="576"/>
        <v>56095.069222532678</v>
      </c>
      <c r="X1852" s="36">
        <f t="shared" si="577"/>
        <v>56095.069222535938</v>
      </c>
      <c r="Y1852" s="276">
        <f t="shared" si="565"/>
        <v>56095.069222532678</v>
      </c>
      <c r="Z1852" s="36">
        <f t="shared" si="578"/>
        <v>92043.955171620531</v>
      </c>
      <c r="AA1852" s="36">
        <f t="shared" si="579"/>
        <v>35948.885949087853</v>
      </c>
      <c r="AB1852" s="38">
        <f t="shared" si="566"/>
        <v>-3.2596290111541748E-9</v>
      </c>
      <c r="AC1852" s="17"/>
      <c r="AD1852" s="17">
        <f t="shared" si="580"/>
        <v>79</v>
      </c>
      <c r="AH1852" s="103"/>
      <c r="AI1852" s="533"/>
    </row>
    <row r="1853" spans="1:35">
      <c r="A1853" s="533"/>
      <c r="C1853" s="67" t="str">
        <f>'Terminated loans'!F1043</f>
        <v>E</v>
      </c>
      <c r="D1853" s="19">
        <f>'Terminated loans'!H1043</f>
        <v>143031535</v>
      </c>
      <c r="E1853" s="19">
        <f>'Terminated loans'!I1043</f>
        <v>99</v>
      </c>
      <c r="F1853" s="19" t="str">
        <f>'Terminated loans'!J1043</f>
        <v xml:space="preserve">VALAYDEN MR A M                </v>
      </c>
      <c r="G1853" s="547" t="str">
        <f t="shared" ref="G1853:G1916" si="582">IF(H1853&lt;$P$5,"A",IF(H1853&lt;$P$6,"B",IF(H1853&lt;$P$7,"C",IF(H1853&lt;$P$8,"D",IF(H1853&lt;$P$9,"E",IF(H1853&lt;$P$10,"F",IF(H1853&lt;$P$11,"G",IF(H1853&lt;$P$12,"I",IF(H1853&lt;$P$13,"J",IF(H1853&lt;$P$14,"K","L"))))))))))&amp;IF(OR(P1853=0,P1853&gt;=5%),2,1)</f>
        <v>A1</v>
      </c>
      <c r="H1853" s="21">
        <f>'Terminated loans'!L1043</f>
        <v>39035</v>
      </c>
      <c r="I1853" s="21">
        <f>IF(B1853="VELS",'Terminated loans'!M1043,'Terminated loans'!B1043)</f>
        <v>41152</v>
      </c>
      <c r="J1853" s="34">
        <f t="shared" si="570"/>
        <v>70</v>
      </c>
      <c r="K1853" s="34">
        <f t="shared" si="567"/>
        <v>169</v>
      </c>
      <c r="L1853" s="34">
        <f t="shared" si="568"/>
        <v>70</v>
      </c>
      <c r="M1853" s="34">
        <f t="shared" si="569"/>
        <v>70</v>
      </c>
      <c r="N1853" s="52">
        <f t="shared" si="581"/>
        <v>70</v>
      </c>
      <c r="O1853" s="318">
        <f>+'Terminated loans'!S1043</f>
        <v>1471833</v>
      </c>
      <c r="P1853" s="26">
        <f>+'Terminated loans'!T1043</f>
        <v>0.03</v>
      </c>
      <c r="Q1853" s="536">
        <f t="shared" ref="Q1853:Q1916" si="583">VLOOKUP(G1853,$O$3:$Q$28,3,FALSE)</f>
        <v>8.6499999999999994E-2</v>
      </c>
      <c r="R1853" s="222">
        <f t="shared" si="571"/>
        <v>22945.815105932881</v>
      </c>
      <c r="S1853" s="36">
        <f t="shared" si="572"/>
        <v>1257852.4762077117</v>
      </c>
      <c r="T1853" s="36">
        <f t="shared" si="573"/>
        <v>213980.52379228827</v>
      </c>
      <c r="U1853" s="36">
        <f t="shared" si="574"/>
        <v>348354.58120757597</v>
      </c>
      <c r="V1853" s="36">
        <f t="shared" si="575"/>
        <v>134374.05741530191</v>
      </c>
      <c r="W1853" s="37">
        <f t="shared" si="576"/>
        <v>213980.52379227406</v>
      </c>
      <c r="X1853" s="36">
        <f t="shared" si="577"/>
        <v>213980.52379228827</v>
      </c>
      <c r="Y1853" s="276">
        <f t="shared" si="565"/>
        <v>213980.52379227406</v>
      </c>
      <c r="Z1853" s="36">
        <f t="shared" si="578"/>
        <v>348354.58120757597</v>
      </c>
      <c r="AA1853" s="36">
        <f t="shared" si="579"/>
        <v>134374.05741530191</v>
      </c>
      <c r="AB1853" s="38">
        <f t="shared" si="566"/>
        <v>-1.4202669262886047E-8</v>
      </c>
      <c r="AC1853" s="17"/>
      <c r="AD1853" s="17">
        <f t="shared" si="580"/>
        <v>70</v>
      </c>
      <c r="AH1853" s="103"/>
      <c r="AI1853" s="533"/>
    </row>
    <row r="1854" spans="1:35">
      <c r="A1854" s="533"/>
      <c r="C1854" s="67" t="str">
        <f>'Terminated loans'!F1044</f>
        <v>E</v>
      </c>
      <c r="D1854" s="19">
        <f>'Terminated loans'!H1044</f>
        <v>143032701</v>
      </c>
      <c r="E1854" s="19">
        <f>'Terminated loans'!I1044</f>
        <v>97</v>
      </c>
      <c r="F1854" s="19" t="str">
        <f>'Terminated loans'!J1044</f>
        <v xml:space="preserve">SEEBORUTH V                    </v>
      </c>
      <c r="G1854" s="547" t="str">
        <f t="shared" si="582"/>
        <v>A2</v>
      </c>
      <c r="H1854" s="21">
        <f>'Terminated loans'!L1044</f>
        <v>39954</v>
      </c>
      <c r="I1854" s="21">
        <f>IF(B1854="VELS",'Terminated loans'!M1044,'Terminated loans'!B1044)</f>
        <v>41152</v>
      </c>
      <c r="J1854" s="34">
        <f t="shared" si="570"/>
        <v>39</v>
      </c>
      <c r="K1854" s="34">
        <f t="shared" si="567"/>
        <v>138</v>
      </c>
      <c r="L1854" s="34">
        <f t="shared" si="568"/>
        <v>39</v>
      </c>
      <c r="M1854" s="34">
        <f t="shared" si="569"/>
        <v>39</v>
      </c>
      <c r="N1854" s="52">
        <f t="shared" si="581"/>
        <v>39</v>
      </c>
      <c r="O1854" s="318">
        <f>+'Terminated loans'!S1044</f>
        <v>132167</v>
      </c>
      <c r="P1854" s="26">
        <f>+'Terminated loans'!T1044</f>
        <v>0</v>
      </c>
      <c r="Q1854" s="536">
        <f t="shared" si="583"/>
        <v>0.104</v>
      </c>
      <c r="R1854" s="222">
        <f t="shared" si="571"/>
        <v>3388.897435897436</v>
      </c>
      <c r="S1854" s="36">
        <f t="shared" si="572"/>
        <v>111741.86435118725</v>
      </c>
      <c r="T1854" s="36">
        <f t="shared" si="573"/>
        <v>20425.135648812749</v>
      </c>
      <c r="U1854" s="36">
        <f t="shared" si="574"/>
        <v>20425.135648811658</v>
      </c>
      <c r="V1854" s="36">
        <f t="shared" si="575"/>
        <v>0</v>
      </c>
      <c r="W1854" s="37">
        <f t="shared" si="576"/>
        <v>20425.135648811658</v>
      </c>
      <c r="X1854" s="36">
        <f t="shared" si="577"/>
        <v>20425.135648812749</v>
      </c>
      <c r="Y1854" s="276">
        <f t="shared" si="565"/>
        <v>20425.135648811658</v>
      </c>
      <c r="Z1854" s="36">
        <f t="shared" si="578"/>
        <v>20425.135648811658</v>
      </c>
      <c r="AA1854" s="36">
        <f t="shared" si="579"/>
        <v>0</v>
      </c>
      <c r="AB1854" s="38">
        <f t="shared" si="566"/>
        <v>-1.0913936421275139E-9</v>
      </c>
      <c r="AC1854" s="17"/>
      <c r="AD1854" s="17">
        <f t="shared" si="580"/>
        <v>39</v>
      </c>
      <c r="AH1854" s="103"/>
      <c r="AI1854" s="533"/>
    </row>
    <row r="1855" spans="1:35">
      <c r="A1855" s="533"/>
      <c r="C1855" s="67" t="str">
        <f>'Terminated loans'!F1045</f>
        <v>E</v>
      </c>
      <c r="D1855" s="19">
        <f>'Terminated loans'!H1045</f>
        <v>143037428</v>
      </c>
      <c r="E1855" s="19">
        <f>'Terminated loans'!I1045</f>
        <v>97</v>
      </c>
      <c r="F1855" s="19" t="str">
        <f>'Terminated loans'!J1045</f>
        <v xml:space="preserve">RAMGOLAM A                     </v>
      </c>
      <c r="G1855" s="547" t="str">
        <f t="shared" si="582"/>
        <v>A2</v>
      </c>
      <c r="H1855" s="21">
        <f>'Terminated loans'!L1045</f>
        <v>40051</v>
      </c>
      <c r="I1855" s="21">
        <f>IF(B1855="VELS",'Terminated loans'!M1045,'Terminated loans'!B1045)</f>
        <v>41152</v>
      </c>
      <c r="J1855" s="34">
        <f t="shared" si="570"/>
        <v>36</v>
      </c>
      <c r="K1855" s="34">
        <f t="shared" si="567"/>
        <v>135</v>
      </c>
      <c r="L1855" s="34">
        <f t="shared" si="568"/>
        <v>36</v>
      </c>
      <c r="M1855" s="34">
        <f t="shared" si="569"/>
        <v>36</v>
      </c>
      <c r="N1855" s="52">
        <f t="shared" si="581"/>
        <v>36</v>
      </c>
      <c r="O1855" s="318">
        <f>+'Terminated loans'!S1045</f>
        <v>140000</v>
      </c>
      <c r="P1855" s="26">
        <f>+'Terminated loans'!T1045</f>
        <v>0</v>
      </c>
      <c r="Q1855" s="536">
        <f t="shared" si="583"/>
        <v>0.104</v>
      </c>
      <c r="R1855" s="222">
        <f t="shared" si="571"/>
        <v>3888.8888888888887</v>
      </c>
      <c r="S1855" s="36">
        <f t="shared" si="572"/>
        <v>119822.88235954118</v>
      </c>
      <c r="T1855" s="36">
        <f t="shared" si="573"/>
        <v>20177.117640458819</v>
      </c>
      <c r="U1855" s="36">
        <f t="shared" si="574"/>
        <v>20177.11764045764</v>
      </c>
      <c r="V1855" s="36">
        <f t="shared" si="575"/>
        <v>0</v>
      </c>
      <c r="W1855" s="37">
        <f t="shared" si="576"/>
        <v>20177.11764045764</v>
      </c>
      <c r="X1855" s="36">
        <f t="shared" si="577"/>
        <v>20177.117640458819</v>
      </c>
      <c r="Y1855" s="276">
        <f t="shared" si="565"/>
        <v>20177.11764045764</v>
      </c>
      <c r="Z1855" s="36">
        <f t="shared" si="578"/>
        <v>20177.11764045764</v>
      </c>
      <c r="AA1855" s="36">
        <f t="shared" si="579"/>
        <v>0</v>
      </c>
      <c r="AB1855" s="38">
        <f t="shared" si="566"/>
        <v>-1.178705133497715E-9</v>
      </c>
      <c r="AC1855" s="17"/>
      <c r="AD1855" s="17">
        <f t="shared" si="580"/>
        <v>36</v>
      </c>
      <c r="AH1855" s="103"/>
      <c r="AI1855" s="533"/>
    </row>
    <row r="1856" spans="1:35">
      <c r="A1856" s="533"/>
      <c r="C1856" s="67" t="str">
        <f>'Terminated loans'!F1046</f>
        <v>E</v>
      </c>
      <c r="D1856" s="19">
        <f>'Terminated loans'!H1046</f>
        <v>143038084</v>
      </c>
      <c r="E1856" s="19">
        <f>'Terminated loans'!I1046</f>
        <v>99</v>
      </c>
      <c r="F1856" s="19" t="str">
        <f>'Terminated loans'!J1046</f>
        <v xml:space="preserve">SOOBADAR Z (SL 1578)           </v>
      </c>
      <c r="G1856" s="547" t="str">
        <f t="shared" si="582"/>
        <v>A1</v>
      </c>
      <c r="H1856" s="21">
        <f>'Terminated loans'!L1046</f>
        <v>40032</v>
      </c>
      <c r="I1856" s="21">
        <f>IF(B1856="VELS",'Terminated loans'!M1046,'Terminated loans'!B1046)</f>
        <v>41152</v>
      </c>
      <c r="J1856" s="34">
        <f t="shared" si="570"/>
        <v>37</v>
      </c>
      <c r="K1856" s="34">
        <f t="shared" si="567"/>
        <v>136</v>
      </c>
      <c r="L1856" s="34">
        <f t="shared" si="568"/>
        <v>37</v>
      </c>
      <c r="M1856" s="34">
        <f t="shared" si="569"/>
        <v>37</v>
      </c>
      <c r="N1856" s="52">
        <f t="shared" si="581"/>
        <v>37</v>
      </c>
      <c r="O1856" s="318">
        <f>+'Terminated loans'!S1046</f>
        <v>8711086</v>
      </c>
      <c r="P1856" s="26">
        <f>+'Terminated loans'!T1046</f>
        <v>0.03</v>
      </c>
      <c r="Q1856" s="536">
        <f t="shared" si="583"/>
        <v>8.6499999999999994E-2</v>
      </c>
      <c r="R1856" s="222">
        <f t="shared" si="571"/>
        <v>246785.42178705399</v>
      </c>
      <c r="S1856" s="36">
        <f t="shared" si="572"/>
        <v>7989702.8437665077</v>
      </c>
      <c r="T1856" s="36">
        <f t="shared" si="573"/>
        <v>721383.15623349231</v>
      </c>
      <c r="U1856" s="36">
        <f t="shared" si="574"/>
        <v>1141357.7623543963</v>
      </c>
      <c r="V1856" s="36">
        <f t="shared" si="575"/>
        <v>419974.60612099804</v>
      </c>
      <c r="W1856" s="37">
        <f t="shared" si="576"/>
        <v>721383.15623339824</v>
      </c>
      <c r="X1856" s="36">
        <f t="shared" si="577"/>
        <v>721383.15623349231</v>
      </c>
      <c r="Y1856" s="276">
        <f t="shared" si="565"/>
        <v>721383.15623339824</v>
      </c>
      <c r="Z1856" s="36">
        <f t="shared" si="578"/>
        <v>1141357.7623543963</v>
      </c>
      <c r="AA1856" s="36">
        <f t="shared" si="579"/>
        <v>419974.60612099804</v>
      </c>
      <c r="AB1856" s="38">
        <f t="shared" si="566"/>
        <v>-9.406358003616333E-8</v>
      </c>
      <c r="AC1856" s="17"/>
      <c r="AD1856" s="17">
        <f t="shared" si="580"/>
        <v>37</v>
      </c>
      <c r="AH1856" s="103"/>
      <c r="AI1856" s="533"/>
    </row>
    <row r="1857" spans="1:35">
      <c r="A1857" s="533"/>
      <c r="C1857" s="67" t="str">
        <f>'Terminated loans'!F1047</f>
        <v>E</v>
      </c>
      <c r="D1857" s="19">
        <f>'Terminated loans'!H1047</f>
        <v>143039471</v>
      </c>
      <c r="E1857" s="19">
        <f>'Terminated loans'!I1047</f>
        <v>99</v>
      </c>
      <c r="F1857" s="19" t="str">
        <f>'Terminated loans'!J1047</f>
        <v xml:space="preserve">ROSELANE P                     </v>
      </c>
      <c r="G1857" s="547" t="str">
        <f t="shared" si="582"/>
        <v>A1</v>
      </c>
      <c r="H1857" s="21">
        <f>'Terminated loans'!L1047</f>
        <v>40042</v>
      </c>
      <c r="I1857" s="21">
        <f>IF(B1857="VELS",'Terminated loans'!M1047,'Terminated loans'!B1047)</f>
        <v>41152</v>
      </c>
      <c r="J1857" s="34">
        <f t="shared" si="570"/>
        <v>36</v>
      </c>
      <c r="K1857" s="34">
        <f t="shared" si="567"/>
        <v>136</v>
      </c>
      <c r="L1857" s="34">
        <f t="shared" si="568"/>
        <v>36</v>
      </c>
      <c r="M1857" s="34">
        <f t="shared" si="569"/>
        <v>36</v>
      </c>
      <c r="N1857" s="52">
        <f t="shared" si="581"/>
        <v>36</v>
      </c>
      <c r="O1857" s="318">
        <f>+'Terminated loans'!S1047</f>
        <v>287025</v>
      </c>
      <c r="P1857" s="26">
        <f>+'Terminated loans'!T1047</f>
        <v>0.03</v>
      </c>
      <c r="Q1857" s="536">
        <f t="shared" si="583"/>
        <v>8.6499999999999994E-2</v>
      </c>
      <c r="R1857" s="222">
        <f t="shared" si="571"/>
        <v>8347.0341942379855</v>
      </c>
      <c r="S1857" s="36">
        <f t="shared" si="572"/>
        <v>263836.98878994439</v>
      </c>
      <c r="T1857" s="36">
        <f t="shared" si="573"/>
        <v>23188.011210055614</v>
      </c>
      <c r="U1857" s="36">
        <f t="shared" si="574"/>
        <v>36656.24220262008</v>
      </c>
      <c r="V1857" s="36">
        <f t="shared" si="575"/>
        <v>13468.230992567551</v>
      </c>
      <c r="W1857" s="37">
        <f t="shared" si="576"/>
        <v>23188.011210052529</v>
      </c>
      <c r="X1857" s="36">
        <f t="shared" si="577"/>
        <v>23188.011210055614</v>
      </c>
      <c r="Y1857" s="276">
        <f t="shared" si="565"/>
        <v>23188.011210052529</v>
      </c>
      <c r="Z1857" s="36">
        <f t="shared" si="578"/>
        <v>36656.24220262008</v>
      </c>
      <c r="AA1857" s="36">
        <f t="shared" si="579"/>
        <v>13468.230992567551</v>
      </c>
      <c r="AB1857" s="38">
        <f t="shared" si="566"/>
        <v>-3.0850060284137726E-9</v>
      </c>
      <c r="AC1857" s="17"/>
      <c r="AD1857" s="17">
        <f t="shared" si="580"/>
        <v>36</v>
      </c>
      <c r="AH1857" s="103"/>
      <c r="AI1857" s="533"/>
    </row>
    <row r="1858" spans="1:35">
      <c r="A1858" s="533"/>
      <c r="C1858" s="67" t="str">
        <f>'Terminated loans'!F1048</f>
        <v>E</v>
      </c>
      <c r="D1858" s="19">
        <f>'Terminated loans'!H1048</f>
        <v>143040828</v>
      </c>
      <c r="E1858" s="19">
        <f>'Terminated loans'!I1048</f>
        <v>98</v>
      </c>
      <c r="F1858" s="19" t="str">
        <f>'Terminated loans'!J1048</f>
        <v xml:space="preserve">RAGOOBUR S                     </v>
      </c>
      <c r="G1858" s="547" t="str">
        <f t="shared" si="582"/>
        <v>A2</v>
      </c>
      <c r="H1858" s="21">
        <f>'Terminated loans'!L1048</f>
        <v>40126</v>
      </c>
      <c r="I1858" s="21">
        <f>IF(B1858="VELS",'Terminated loans'!M1048,'Terminated loans'!B1048)</f>
        <v>41152</v>
      </c>
      <c r="J1858" s="34">
        <f t="shared" si="570"/>
        <v>34</v>
      </c>
      <c r="K1858" s="34">
        <f t="shared" si="567"/>
        <v>133</v>
      </c>
      <c r="L1858" s="34">
        <f t="shared" si="568"/>
        <v>34</v>
      </c>
      <c r="M1858" s="34">
        <f t="shared" si="569"/>
        <v>34</v>
      </c>
      <c r="N1858" s="52">
        <f t="shared" si="581"/>
        <v>34</v>
      </c>
      <c r="O1858" s="318">
        <f>+'Terminated loans'!S1048</f>
        <v>177353</v>
      </c>
      <c r="P1858" s="26">
        <f>+'Terminated loans'!T1048</f>
        <v>0.05</v>
      </c>
      <c r="Q1858" s="536">
        <f t="shared" si="583"/>
        <v>0.104</v>
      </c>
      <c r="R1858" s="222">
        <f t="shared" si="571"/>
        <v>5605.3127477689522</v>
      </c>
      <c r="S1858" s="36">
        <f t="shared" si="572"/>
        <v>164456.0288242033</v>
      </c>
      <c r="T1858" s="36">
        <f t="shared" si="573"/>
        <v>12896.971175796702</v>
      </c>
      <c r="U1858" s="36">
        <f t="shared" si="574"/>
        <v>26124.604599939426</v>
      </c>
      <c r="V1858" s="36">
        <f t="shared" si="575"/>
        <v>13227.633424144413</v>
      </c>
      <c r="W1858" s="37">
        <f t="shared" si="576"/>
        <v>12896.971175795014</v>
      </c>
      <c r="X1858" s="36">
        <f t="shared" si="577"/>
        <v>12896.971175796702</v>
      </c>
      <c r="Y1858" s="276">
        <f t="shared" si="565"/>
        <v>12896.971175795014</v>
      </c>
      <c r="Z1858" s="36">
        <f t="shared" si="578"/>
        <v>26124.604599939426</v>
      </c>
      <c r="AA1858" s="36">
        <f t="shared" si="579"/>
        <v>13227.633424144413</v>
      </c>
      <c r="AB1858" s="38">
        <f t="shared" si="566"/>
        <v>-1.6880221664905548E-9</v>
      </c>
      <c r="AC1858" s="17"/>
      <c r="AD1858" s="17">
        <f t="shared" si="580"/>
        <v>34</v>
      </c>
      <c r="AH1858" s="103"/>
      <c r="AI1858" s="533"/>
    </row>
    <row r="1859" spans="1:35">
      <c r="A1859" s="533"/>
      <c r="C1859" s="67" t="str">
        <f>'Terminated loans'!F1049</f>
        <v>E</v>
      </c>
      <c r="D1859" s="19">
        <f>'Terminated loans'!H1049</f>
        <v>143060101</v>
      </c>
      <c r="E1859" s="19">
        <f>'Terminated loans'!I1049</f>
        <v>99</v>
      </c>
      <c r="F1859" s="19" t="str">
        <f>'Terminated loans'!J1049</f>
        <v xml:space="preserve">JAMOOKEEAH P K (SL 1602)       </v>
      </c>
      <c r="G1859" s="547" t="str">
        <f t="shared" si="582"/>
        <v>A1</v>
      </c>
      <c r="H1859" s="21">
        <f>'Terminated loans'!L1049</f>
        <v>40273</v>
      </c>
      <c r="I1859" s="21">
        <f>IF(B1859="VELS",'Terminated loans'!M1049,'Terminated loans'!B1049)</f>
        <v>41152</v>
      </c>
      <c r="J1859" s="34">
        <f t="shared" si="570"/>
        <v>29</v>
      </c>
      <c r="K1859" s="34">
        <f t="shared" si="567"/>
        <v>128</v>
      </c>
      <c r="L1859" s="34">
        <f t="shared" si="568"/>
        <v>29</v>
      </c>
      <c r="M1859" s="34">
        <f t="shared" si="569"/>
        <v>29</v>
      </c>
      <c r="N1859" s="52">
        <f t="shared" si="581"/>
        <v>29</v>
      </c>
      <c r="O1859" s="318">
        <f>+'Terminated loans'!S1049</f>
        <v>998511</v>
      </c>
      <c r="P1859" s="26">
        <f>+'Terminated loans'!T1049</f>
        <v>0.03</v>
      </c>
      <c r="Q1859" s="536">
        <f t="shared" si="583"/>
        <v>8.6499999999999994E-2</v>
      </c>
      <c r="R1859" s="222">
        <f t="shared" si="571"/>
        <v>35737.635439412574</v>
      </c>
      <c r="S1859" s="36">
        <f t="shared" si="572"/>
        <v>932219.16404495714</v>
      </c>
      <c r="T1859" s="36">
        <f t="shared" si="573"/>
        <v>66291.835955042858</v>
      </c>
      <c r="U1859" s="36">
        <f t="shared" si="574"/>
        <v>104172.26369799627</v>
      </c>
      <c r="V1859" s="36">
        <f t="shared" si="575"/>
        <v>37880.427742964705</v>
      </c>
      <c r="W1859" s="37">
        <f t="shared" si="576"/>
        <v>66291.835955031565</v>
      </c>
      <c r="X1859" s="36">
        <f t="shared" si="577"/>
        <v>66291.835955042858</v>
      </c>
      <c r="Y1859" s="276">
        <f t="shared" si="565"/>
        <v>66291.835955031565</v>
      </c>
      <c r="Z1859" s="36">
        <f t="shared" si="578"/>
        <v>104172.26369799627</v>
      </c>
      <c r="AA1859" s="36">
        <f t="shared" si="579"/>
        <v>37880.427742964705</v>
      </c>
      <c r="AB1859" s="38">
        <f t="shared" si="566"/>
        <v>-1.1292286217212677E-8</v>
      </c>
      <c r="AC1859" s="17"/>
      <c r="AD1859" s="17">
        <f t="shared" si="580"/>
        <v>29</v>
      </c>
      <c r="AH1859" s="103"/>
      <c r="AI1859" s="533"/>
    </row>
    <row r="1860" spans="1:35">
      <c r="A1860" s="533"/>
      <c r="C1860" s="67" t="str">
        <f>'Terminated loans'!F1050</f>
        <v>E</v>
      </c>
      <c r="D1860" s="19">
        <f>'Terminated loans'!H1050</f>
        <v>143105237</v>
      </c>
      <c r="E1860" s="19">
        <f>'Terminated loans'!I1050</f>
        <v>99</v>
      </c>
      <c r="F1860" s="19" t="str">
        <f>'Terminated loans'!J1050</f>
        <v xml:space="preserve">SHAM R (SL1691)                </v>
      </c>
      <c r="G1860" s="547" t="str">
        <f t="shared" si="582"/>
        <v>A1</v>
      </c>
      <c r="H1860" s="21">
        <f>'Terminated loans'!L1050</f>
        <v>40150</v>
      </c>
      <c r="I1860" s="21">
        <f>IF(B1860="VELS",'Terminated loans'!M1050,'Terminated loans'!B1050)</f>
        <v>41152</v>
      </c>
      <c r="J1860" s="34">
        <f t="shared" si="570"/>
        <v>33</v>
      </c>
      <c r="K1860" s="34">
        <f t="shared" si="567"/>
        <v>132</v>
      </c>
      <c r="L1860" s="34">
        <f t="shared" si="568"/>
        <v>33</v>
      </c>
      <c r="M1860" s="34">
        <f t="shared" si="569"/>
        <v>33</v>
      </c>
      <c r="N1860" s="52">
        <f t="shared" si="581"/>
        <v>33</v>
      </c>
      <c r="O1860" s="318">
        <f>+'Terminated loans'!S1050</f>
        <v>5000065</v>
      </c>
      <c r="P1860" s="26">
        <f>+'Terminated loans'!T1050</f>
        <v>0.03</v>
      </c>
      <c r="Q1860" s="536">
        <f t="shared" si="583"/>
        <v>8.6499999999999994E-2</v>
      </c>
      <c r="R1860" s="222">
        <f t="shared" si="571"/>
        <v>158042.34170893586</v>
      </c>
      <c r="S1860" s="36">
        <f t="shared" si="572"/>
        <v>4626731.6344317188</v>
      </c>
      <c r="T1860" s="36">
        <f t="shared" si="573"/>
        <v>373333.36556828115</v>
      </c>
      <c r="U1860" s="36">
        <f t="shared" si="574"/>
        <v>588665.64196311403</v>
      </c>
      <c r="V1860" s="36">
        <f t="shared" si="575"/>
        <v>215332.27639488317</v>
      </c>
      <c r="W1860" s="37">
        <f t="shared" si="576"/>
        <v>373333.36556823086</v>
      </c>
      <c r="X1860" s="36">
        <f t="shared" si="577"/>
        <v>373333.36556828115</v>
      </c>
      <c r="Y1860" s="276">
        <f t="shared" si="565"/>
        <v>373333.36556823086</v>
      </c>
      <c r="Z1860" s="36">
        <f t="shared" si="578"/>
        <v>588665.64196311403</v>
      </c>
      <c r="AA1860" s="36">
        <f t="shared" si="579"/>
        <v>215332.27639488317</v>
      </c>
      <c r="AB1860" s="38">
        <f t="shared" si="566"/>
        <v>-5.029141902923584E-8</v>
      </c>
      <c r="AC1860" s="17"/>
      <c r="AD1860" s="17">
        <f t="shared" si="580"/>
        <v>33</v>
      </c>
      <c r="AH1860" s="103"/>
      <c r="AI1860" s="533"/>
    </row>
    <row r="1861" spans="1:35">
      <c r="A1861" s="533"/>
      <c r="C1861" s="67" t="str">
        <f>'Terminated loans'!F1051</f>
        <v>E</v>
      </c>
      <c r="D1861" s="19">
        <f>'Terminated loans'!H1051</f>
        <v>143153533</v>
      </c>
      <c r="E1861" s="19">
        <f>'Terminated loans'!I1051</f>
        <v>99</v>
      </c>
      <c r="F1861" s="19" t="str">
        <f>'Terminated loans'!J1051</f>
        <v xml:space="preserve">ROSELANE P D C (SL2022)        </v>
      </c>
      <c r="G1861" s="547" t="str">
        <f t="shared" si="582"/>
        <v>A1</v>
      </c>
      <c r="H1861" s="21">
        <f>'Terminated loans'!L1051</f>
        <v>40331</v>
      </c>
      <c r="I1861" s="21">
        <f>IF(B1861="VELS",'Terminated loans'!M1051,'Terminated loans'!B1051)</f>
        <v>41152</v>
      </c>
      <c r="J1861" s="34">
        <f t="shared" si="570"/>
        <v>27</v>
      </c>
      <c r="K1861" s="34">
        <f t="shared" si="567"/>
        <v>126</v>
      </c>
      <c r="L1861" s="34">
        <f t="shared" si="568"/>
        <v>27</v>
      </c>
      <c r="M1861" s="34">
        <f t="shared" si="569"/>
        <v>27</v>
      </c>
      <c r="N1861" s="52">
        <f t="shared" si="581"/>
        <v>27</v>
      </c>
      <c r="O1861" s="318">
        <f>+'Terminated loans'!S1051</f>
        <v>209189</v>
      </c>
      <c r="P1861" s="26">
        <f>+'Terminated loans'!T1051</f>
        <v>0.03</v>
      </c>
      <c r="Q1861" s="536">
        <f t="shared" si="583"/>
        <v>8.6499999999999994E-2</v>
      </c>
      <c r="R1861" s="222">
        <f t="shared" si="571"/>
        <v>8021.8454631728409</v>
      </c>
      <c r="S1861" s="36">
        <f t="shared" si="572"/>
        <v>196176.55195486458</v>
      </c>
      <c r="T1861" s="36">
        <f t="shared" si="573"/>
        <v>13012.448045135417</v>
      </c>
      <c r="U1861" s="36">
        <f t="shared" si="574"/>
        <v>20413.275550799881</v>
      </c>
      <c r="V1861" s="36">
        <f t="shared" si="575"/>
        <v>7400.8275056667044</v>
      </c>
      <c r="W1861" s="37">
        <f t="shared" si="576"/>
        <v>13012.448045133176</v>
      </c>
      <c r="X1861" s="36">
        <f t="shared" si="577"/>
        <v>13012.448045135417</v>
      </c>
      <c r="Y1861" s="276">
        <f t="shared" si="565"/>
        <v>13012.448045133176</v>
      </c>
      <c r="Z1861" s="36">
        <f t="shared" si="578"/>
        <v>20413.275550799881</v>
      </c>
      <c r="AA1861" s="36">
        <f t="shared" si="579"/>
        <v>7400.8275056667044</v>
      </c>
      <c r="AB1861" s="38">
        <f t="shared" si="566"/>
        <v>-2.2409949451684952E-9</v>
      </c>
      <c r="AC1861" s="17"/>
      <c r="AD1861" s="17">
        <f t="shared" si="580"/>
        <v>27</v>
      </c>
      <c r="AH1861" s="103"/>
      <c r="AI1861" s="533"/>
    </row>
    <row r="1862" spans="1:35">
      <c r="A1862" s="533"/>
      <c r="C1862" s="67" t="str">
        <f>'Terminated loans'!F1052</f>
        <v>E</v>
      </c>
      <c r="D1862" s="19">
        <f>'Terminated loans'!H1052</f>
        <v>143517748</v>
      </c>
      <c r="E1862" s="19">
        <f>'Terminated loans'!I1052</f>
        <v>99</v>
      </c>
      <c r="F1862" s="19" t="str">
        <f>'Terminated loans'!J1052</f>
        <v xml:space="preserve">SEEBORUTH V(SL 1863)           </v>
      </c>
      <c r="G1862" s="547" t="str">
        <f t="shared" si="582"/>
        <v>A1</v>
      </c>
      <c r="H1862" s="21">
        <f>'Terminated loans'!L1052</f>
        <v>40262</v>
      </c>
      <c r="I1862" s="21">
        <f>IF(B1862="VELS",'Terminated loans'!M1052,'Terminated loans'!B1052)</f>
        <v>41152</v>
      </c>
      <c r="J1862" s="34">
        <f t="shared" si="570"/>
        <v>29</v>
      </c>
      <c r="K1862" s="34">
        <f t="shared" si="567"/>
        <v>128</v>
      </c>
      <c r="L1862" s="34">
        <f t="shared" si="568"/>
        <v>29</v>
      </c>
      <c r="M1862" s="34">
        <f t="shared" si="569"/>
        <v>29</v>
      </c>
      <c r="N1862" s="52">
        <f t="shared" si="581"/>
        <v>29</v>
      </c>
      <c r="O1862" s="318">
        <f>+'Terminated loans'!S1052</f>
        <v>2422700</v>
      </c>
      <c r="P1862" s="26">
        <f>+'Terminated loans'!T1052</f>
        <v>0.03</v>
      </c>
      <c r="Q1862" s="536">
        <f t="shared" si="583"/>
        <v>8.6499999999999994E-2</v>
      </c>
      <c r="R1862" s="222">
        <f t="shared" si="571"/>
        <v>86710.681583943326</v>
      </c>
      <c r="S1862" s="36">
        <f t="shared" si="572"/>
        <v>2261855.2712305798</v>
      </c>
      <c r="T1862" s="36">
        <f t="shared" si="573"/>
        <v>160844.72876942018</v>
      </c>
      <c r="U1862" s="36">
        <f t="shared" si="574"/>
        <v>252754.49470374966</v>
      </c>
      <c r="V1862" s="36">
        <f t="shared" si="575"/>
        <v>91909.765934356488</v>
      </c>
      <c r="W1862" s="37">
        <f t="shared" si="576"/>
        <v>160844.72876939317</v>
      </c>
      <c r="X1862" s="36">
        <f t="shared" si="577"/>
        <v>160844.72876942018</v>
      </c>
      <c r="Y1862" s="276">
        <f t="shared" si="565"/>
        <v>160844.72876939317</v>
      </c>
      <c r="Z1862" s="36">
        <f t="shared" si="578"/>
        <v>252754.49470374966</v>
      </c>
      <c r="AA1862" s="36">
        <f t="shared" si="579"/>
        <v>91909.765934356488</v>
      </c>
      <c r="AB1862" s="38">
        <f t="shared" si="566"/>
        <v>-2.7008354663848877E-8</v>
      </c>
      <c r="AC1862" s="17"/>
      <c r="AD1862" s="17">
        <f t="shared" si="580"/>
        <v>29</v>
      </c>
      <c r="AH1862" s="103"/>
      <c r="AI1862" s="533"/>
    </row>
    <row r="1863" spans="1:35">
      <c r="A1863" s="533"/>
      <c r="C1863" s="67" t="str">
        <f>'Terminated loans'!F1053</f>
        <v>E</v>
      </c>
      <c r="D1863" s="19">
        <f>'Terminated loans'!H1053</f>
        <v>143526852</v>
      </c>
      <c r="E1863" s="19">
        <f>'Terminated loans'!I1053</f>
        <v>4</v>
      </c>
      <c r="F1863" s="19" t="str">
        <f>'Terminated loans'!J1053</f>
        <v xml:space="preserve">GAREEBOO MR BASHEER            </v>
      </c>
      <c r="G1863" s="547" t="str">
        <f t="shared" si="582"/>
        <v>A1</v>
      </c>
      <c r="H1863" s="21">
        <f>'Terminated loans'!L1053</f>
        <v>34509</v>
      </c>
      <c r="I1863" s="21">
        <f>IF(B1863="VELS",'Terminated loans'!M1053,'Terminated loans'!B1053)</f>
        <v>41152</v>
      </c>
      <c r="J1863" s="34">
        <f t="shared" si="570"/>
        <v>218</v>
      </c>
      <c r="K1863" s="34">
        <f t="shared" si="567"/>
        <v>317</v>
      </c>
      <c r="L1863" s="34">
        <f t="shared" si="568"/>
        <v>180</v>
      </c>
      <c r="M1863" s="34">
        <f t="shared" si="569"/>
        <v>180</v>
      </c>
      <c r="N1863" s="52">
        <f t="shared" si="581"/>
        <v>180</v>
      </c>
      <c r="O1863" s="318">
        <f>+'Terminated loans'!S1053</f>
        <v>211658</v>
      </c>
      <c r="P1863" s="26">
        <f>+'Terminated loans'!T1053</f>
        <v>4.0500000000000008E-2</v>
      </c>
      <c r="Q1863" s="536">
        <f t="shared" si="583"/>
        <v>8.6499999999999994E-2</v>
      </c>
      <c r="R1863" s="222">
        <f t="shared" si="571"/>
        <v>1570.9172977083647</v>
      </c>
      <c r="S1863" s="36">
        <f t="shared" si="572"/>
        <v>158111.24795593409</v>
      </c>
      <c r="T1863" s="36">
        <f t="shared" si="573"/>
        <v>53546.752044065914</v>
      </c>
      <c r="U1863" s="36">
        <f t="shared" si="574"/>
        <v>124653.86563156999</v>
      </c>
      <c r="V1863" s="36">
        <f t="shared" si="575"/>
        <v>71107.113587505679</v>
      </c>
      <c r="W1863" s="37">
        <f t="shared" si="576"/>
        <v>53546.752044064313</v>
      </c>
      <c r="X1863" s="36">
        <f t="shared" si="577"/>
        <v>53546.752044065914</v>
      </c>
      <c r="Y1863" s="276">
        <f t="shared" si="565"/>
        <v>53546.752044064313</v>
      </c>
      <c r="Z1863" s="36">
        <f t="shared" si="578"/>
        <v>124653.86563156999</v>
      </c>
      <c r="AA1863" s="36">
        <f t="shared" si="579"/>
        <v>71107.113587505679</v>
      </c>
      <c r="AB1863" s="38">
        <f t="shared" si="566"/>
        <v>-1.6007106751203537E-9</v>
      </c>
      <c r="AC1863" s="17"/>
      <c r="AD1863" s="17">
        <f t="shared" si="580"/>
        <v>180</v>
      </c>
      <c r="AH1863" s="103"/>
      <c r="AI1863" s="533"/>
    </row>
    <row r="1864" spans="1:35">
      <c r="A1864" s="533"/>
      <c r="C1864" s="67" t="str">
        <f>'Terminated loans'!F1054</f>
        <v>E</v>
      </c>
      <c r="D1864" s="19">
        <f>'Terminated loans'!H1054</f>
        <v>143725952</v>
      </c>
      <c r="E1864" s="19">
        <f>'Terminated loans'!I1054</f>
        <v>99</v>
      </c>
      <c r="F1864" s="19" t="str">
        <f>'Terminated loans'!J1054</f>
        <v xml:space="preserve">DOOKHEE M D J(SL 1823)         </v>
      </c>
      <c r="G1864" s="547" t="str">
        <f t="shared" si="582"/>
        <v>A1</v>
      </c>
      <c r="H1864" s="21">
        <f>'Terminated loans'!L1054</f>
        <v>40196</v>
      </c>
      <c r="I1864" s="21">
        <f>IF(B1864="VELS",'Terminated loans'!M1054,'Terminated loans'!B1054)</f>
        <v>41152</v>
      </c>
      <c r="J1864" s="34">
        <f t="shared" si="570"/>
        <v>31</v>
      </c>
      <c r="K1864" s="34">
        <f t="shared" si="567"/>
        <v>130</v>
      </c>
      <c r="L1864" s="34">
        <f t="shared" si="568"/>
        <v>31</v>
      </c>
      <c r="M1864" s="34">
        <f t="shared" si="569"/>
        <v>31</v>
      </c>
      <c r="N1864" s="52">
        <f t="shared" si="581"/>
        <v>31</v>
      </c>
      <c r="O1864" s="318">
        <f>+'Terminated loans'!S1054</f>
        <v>1500223</v>
      </c>
      <c r="P1864" s="26">
        <f>+'Terminated loans'!T1054</f>
        <v>0.03</v>
      </c>
      <c r="Q1864" s="536">
        <f t="shared" si="583"/>
        <v>8.6499999999999994E-2</v>
      </c>
      <c r="R1864" s="222">
        <f t="shared" si="571"/>
        <v>50354.226469185436</v>
      </c>
      <c r="S1864" s="36">
        <f t="shared" si="572"/>
        <v>1394390.6501302598</v>
      </c>
      <c r="T1864" s="36">
        <f t="shared" si="573"/>
        <v>105832.3498697402</v>
      </c>
      <c r="U1864" s="36">
        <f t="shared" si="574"/>
        <v>166590.37041447312</v>
      </c>
      <c r="V1864" s="36">
        <f t="shared" si="575"/>
        <v>60758.02054474852</v>
      </c>
      <c r="W1864" s="37">
        <f t="shared" si="576"/>
        <v>105832.3498697246</v>
      </c>
      <c r="X1864" s="36">
        <f t="shared" si="577"/>
        <v>105832.3498697402</v>
      </c>
      <c r="Y1864" s="276">
        <f t="shared" si="565"/>
        <v>105832.3498697246</v>
      </c>
      <c r="Z1864" s="36">
        <f t="shared" si="578"/>
        <v>166590.37041447312</v>
      </c>
      <c r="AA1864" s="36">
        <f t="shared" si="579"/>
        <v>60758.02054474852</v>
      </c>
      <c r="AB1864" s="38">
        <f t="shared" si="566"/>
        <v>-1.5599653124809265E-8</v>
      </c>
      <c r="AC1864" s="17"/>
      <c r="AD1864" s="17">
        <f t="shared" si="580"/>
        <v>31</v>
      </c>
      <c r="AH1864" s="103"/>
      <c r="AI1864" s="533"/>
    </row>
    <row r="1865" spans="1:35">
      <c r="A1865" s="533"/>
      <c r="C1865" s="67" t="str">
        <f>'Terminated loans'!F1055</f>
        <v>E</v>
      </c>
      <c r="D1865" s="19">
        <f>'Terminated loans'!H1055</f>
        <v>143991792</v>
      </c>
      <c r="E1865" s="19">
        <f>'Terminated loans'!I1055</f>
        <v>98</v>
      </c>
      <c r="F1865" s="19" t="str">
        <f>'Terminated loans'!J1055</f>
        <v xml:space="preserve">ARTHE M P                      </v>
      </c>
      <c r="G1865" s="547" t="str">
        <f t="shared" si="582"/>
        <v>A2</v>
      </c>
      <c r="H1865" s="21">
        <f>'Terminated loans'!L1055</f>
        <v>40424</v>
      </c>
      <c r="I1865" s="21">
        <f>IF(B1865="VELS",'Terminated loans'!M1055,'Terminated loans'!B1055)</f>
        <v>41152</v>
      </c>
      <c r="J1865" s="34">
        <f t="shared" si="570"/>
        <v>24</v>
      </c>
      <c r="K1865" s="34">
        <f t="shared" si="567"/>
        <v>123</v>
      </c>
      <c r="L1865" s="34">
        <f t="shared" si="568"/>
        <v>24</v>
      </c>
      <c r="M1865" s="34">
        <f t="shared" si="569"/>
        <v>24</v>
      </c>
      <c r="N1865" s="52">
        <f t="shared" si="581"/>
        <v>24</v>
      </c>
      <c r="O1865" s="318">
        <f>+'Terminated loans'!S1055</f>
        <v>240733</v>
      </c>
      <c r="P1865" s="26">
        <f>+'Terminated loans'!T1055</f>
        <v>0.05</v>
      </c>
      <c r="Q1865" s="536">
        <f t="shared" si="583"/>
        <v>0.104</v>
      </c>
      <c r="R1865" s="222">
        <f t="shared" si="571"/>
        <v>10561.291264851498</v>
      </c>
      <c r="S1865" s="36">
        <f t="shared" si="572"/>
        <v>227959.09886506491</v>
      </c>
      <c r="T1865" s="36">
        <f t="shared" si="573"/>
        <v>12773.901134935091</v>
      </c>
      <c r="U1865" s="36">
        <f t="shared" si="574"/>
        <v>25511.891491368617</v>
      </c>
      <c r="V1865" s="36">
        <f t="shared" si="575"/>
        <v>12737.99035643597</v>
      </c>
      <c r="W1865" s="37">
        <f t="shared" si="576"/>
        <v>12773.901134932647</v>
      </c>
      <c r="X1865" s="36">
        <f t="shared" si="577"/>
        <v>12773.901134935091</v>
      </c>
      <c r="Y1865" s="276">
        <f t="shared" si="565"/>
        <v>12773.901134932647</v>
      </c>
      <c r="Z1865" s="36">
        <f t="shared" si="578"/>
        <v>25511.891491368617</v>
      </c>
      <c r="AA1865" s="36">
        <f t="shared" si="579"/>
        <v>12737.99035643597</v>
      </c>
      <c r="AB1865" s="38">
        <f t="shared" si="566"/>
        <v>-2.4447217583656311E-9</v>
      </c>
      <c r="AC1865" s="17"/>
      <c r="AD1865" s="17">
        <f t="shared" si="580"/>
        <v>24</v>
      </c>
      <c r="AH1865" s="103"/>
      <c r="AI1865" s="533"/>
    </row>
    <row r="1866" spans="1:35">
      <c r="A1866" s="533"/>
      <c r="C1866" s="67" t="str">
        <f>'Terminated loans'!F1056</f>
        <v>E</v>
      </c>
      <c r="D1866" s="19">
        <f>'Terminated loans'!H1056</f>
        <v>143991849</v>
      </c>
      <c r="E1866" s="19">
        <f>'Terminated loans'!I1056</f>
        <v>98</v>
      </c>
      <c r="F1866" s="19" t="str">
        <f>'Terminated loans'!J1056</f>
        <v xml:space="preserve">SOUDAGEER M S                  </v>
      </c>
      <c r="G1866" s="547" t="str">
        <f t="shared" si="582"/>
        <v>A2</v>
      </c>
      <c r="H1866" s="21">
        <f>'Terminated loans'!L1056</f>
        <v>40366</v>
      </c>
      <c r="I1866" s="21">
        <f>IF(B1866="VELS",'Terminated loans'!M1056,'Terminated loans'!B1056)</f>
        <v>41152</v>
      </c>
      <c r="J1866" s="34">
        <f t="shared" si="570"/>
        <v>26</v>
      </c>
      <c r="K1866" s="34">
        <f t="shared" si="567"/>
        <v>125</v>
      </c>
      <c r="L1866" s="34">
        <f t="shared" si="568"/>
        <v>26</v>
      </c>
      <c r="M1866" s="34">
        <f t="shared" si="569"/>
        <v>26</v>
      </c>
      <c r="N1866" s="52">
        <f t="shared" si="581"/>
        <v>26</v>
      </c>
      <c r="O1866" s="318">
        <f>+'Terminated loans'!S1056</f>
        <v>195677</v>
      </c>
      <c r="P1866" s="26">
        <f>+'Terminated loans'!T1056</f>
        <v>0.05</v>
      </c>
      <c r="Q1866" s="536">
        <f t="shared" si="583"/>
        <v>0.104</v>
      </c>
      <c r="R1866" s="222">
        <f t="shared" si="571"/>
        <v>7956.7110721924728</v>
      </c>
      <c r="S1866" s="36">
        <f t="shared" si="572"/>
        <v>184511.13556390838</v>
      </c>
      <c r="T1866" s="36">
        <f t="shared" si="573"/>
        <v>11165.864436091622</v>
      </c>
      <c r="U1866" s="36">
        <f t="shared" si="574"/>
        <v>22363.352313093987</v>
      </c>
      <c r="V1866" s="36">
        <f t="shared" si="575"/>
        <v>11197.487877004285</v>
      </c>
      <c r="W1866" s="37">
        <f t="shared" si="576"/>
        <v>11165.864436089701</v>
      </c>
      <c r="X1866" s="36">
        <f t="shared" si="577"/>
        <v>11165.864436091622</v>
      </c>
      <c r="Y1866" s="276">
        <f t="shared" si="565"/>
        <v>11165.864436089701</v>
      </c>
      <c r="Z1866" s="36">
        <f t="shared" si="578"/>
        <v>22363.352313093987</v>
      </c>
      <c r="AA1866" s="36">
        <f t="shared" si="579"/>
        <v>11197.487877004285</v>
      </c>
      <c r="AB1866" s="38">
        <f t="shared" si="566"/>
        <v>-1.9208528101444244E-9</v>
      </c>
      <c r="AC1866" s="17"/>
      <c r="AD1866" s="17">
        <f t="shared" si="580"/>
        <v>26</v>
      </c>
      <c r="AH1866" s="103"/>
      <c r="AI1866" s="533"/>
    </row>
    <row r="1867" spans="1:35">
      <c r="A1867" s="533"/>
      <c r="C1867" s="67" t="str">
        <f>'Terminated loans'!F1057</f>
        <v>E</v>
      </c>
      <c r="D1867" s="19">
        <f>'Terminated loans'!H1057</f>
        <v>143992977</v>
      </c>
      <c r="E1867" s="19">
        <f>'Terminated loans'!I1057</f>
        <v>98</v>
      </c>
      <c r="F1867" s="19" t="str">
        <f>'Terminated loans'!J1057</f>
        <v xml:space="preserve">RAMMONDHUR M                   </v>
      </c>
      <c r="G1867" s="547" t="str">
        <f t="shared" si="582"/>
        <v>B2</v>
      </c>
      <c r="H1867" s="21">
        <f>'Terminated loans'!L1057</f>
        <v>40459</v>
      </c>
      <c r="I1867" s="21">
        <f>IF(B1867="VELS",'Terminated loans'!M1057,'Terminated loans'!B1057)</f>
        <v>41152</v>
      </c>
      <c r="J1867" s="34">
        <f t="shared" si="570"/>
        <v>23</v>
      </c>
      <c r="K1867" s="34">
        <f t="shared" si="567"/>
        <v>122</v>
      </c>
      <c r="L1867" s="34">
        <f t="shared" si="568"/>
        <v>23</v>
      </c>
      <c r="M1867" s="34">
        <f t="shared" si="569"/>
        <v>23</v>
      </c>
      <c r="N1867" s="52">
        <f t="shared" si="581"/>
        <v>23</v>
      </c>
      <c r="O1867" s="318">
        <f>+'Terminated loans'!S1057</f>
        <v>80189</v>
      </c>
      <c r="P1867" s="26">
        <f>+'Terminated loans'!T1057</f>
        <v>0.05</v>
      </c>
      <c r="Q1867" s="536">
        <f t="shared" si="583"/>
        <v>9.4E-2</v>
      </c>
      <c r="R1867" s="222">
        <f t="shared" si="571"/>
        <v>3663.4595169753588</v>
      </c>
      <c r="S1867" s="36">
        <f t="shared" si="572"/>
        <v>76830.944381563677</v>
      </c>
      <c r="T1867" s="36">
        <f t="shared" si="573"/>
        <v>3358.0556184363231</v>
      </c>
      <c r="U1867" s="36">
        <f t="shared" si="574"/>
        <v>7428.6245088698925</v>
      </c>
      <c r="V1867" s="36">
        <f t="shared" si="575"/>
        <v>4070.5688904332637</v>
      </c>
      <c r="W1867" s="37">
        <f t="shared" si="576"/>
        <v>3358.0556184366287</v>
      </c>
      <c r="X1867" s="36">
        <f t="shared" si="577"/>
        <v>3358.0556184363231</v>
      </c>
      <c r="Y1867" s="276">
        <f t="shared" si="565"/>
        <v>3358.0556184366287</v>
      </c>
      <c r="Z1867" s="36">
        <f t="shared" si="578"/>
        <v>7428.6245088698925</v>
      </c>
      <c r="AA1867" s="36">
        <f t="shared" si="579"/>
        <v>4070.5688904332637</v>
      </c>
      <c r="AB1867" s="38">
        <f t="shared" si="566"/>
        <v>3.0559021979570389E-10</v>
      </c>
      <c r="AC1867" s="17"/>
      <c r="AD1867" s="17">
        <f t="shared" si="580"/>
        <v>23</v>
      </c>
      <c r="AH1867" s="103"/>
      <c r="AI1867" s="533"/>
    </row>
    <row r="1868" spans="1:35">
      <c r="A1868" s="533"/>
      <c r="C1868" s="67" t="str">
        <f>'Terminated loans'!F1058</f>
        <v>E</v>
      </c>
      <c r="D1868" s="19">
        <f>'Terminated loans'!H1058</f>
        <v>143993337</v>
      </c>
      <c r="E1868" s="19">
        <f>'Terminated loans'!I1058</f>
        <v>98</v>
      </c>
      <c r="F1868" s="19" t="str">
        <f>'Terminated loans'!J1058</f>
        <v xml:space="preserve">NUNKOO B M                     </v>
      </c>
      <c r="G1868" s="547" t="str">
        <f t="shared" si="582"/>
        <v>B2</v>
      </c>
      <c r="H1868" s="21">
        <f>'Terminated loans'!L1058</f>
        <v>40501</v>
      </c>
      <c r="I1868" s="21">
        <f>IF(B1868="VELS",'Terminated loans'!M1058,'Terminated loans'!B1058)</f>
        <v>41152</v>
      </c>
      <c r="J1868" s="34">
        <f t="shared" si="570"/>
        <v>21</v>
      </c>
      <c r="K1868" s="34">
        <f t="shared" si="567"/>
        <v>120</v>
      </c>
      <c r="L1868" s="34">
        <f t="shared" si="568"/>
        <v>21</v>
      </c>
      <c r="M1868" s="34">
        <f t="shared" si="569"/>
        <v>21</v>
      </c>
      <c r="N1868" s="52">
        <f t="shared" si="581"/>
        <v>21</v>
      </c>
      <c r="O1868" s="318">
        <f>+'Terminated loans'!S1058</f>
        <v>206172</v>
      </c>
      <c r="P1868" s="26">
        <f>+'Terminated loans'!T1058</f>
        <v>0.05</v>
      </c>
      <c r="Q1868" s="536">
        <f t="shared" si="583"/>
        <v>9.4E-2</v>
      </c>
      <c r="R1868" s="222">
        <f t="shared" si="571"/>
        <v>10273.928781184301</v>
      </c>
      <c r="S1868" s="36">
        <f t="shared" si="572"/>
        <v>198227.81682364174</v>
      </c>
      <c r="T1868" s="36">
        <f t="shared" si="573"/>
        <v>7944.1831763582595</v>
      </c>
      <c r="U1868" s="36">
        <f t="shared" si="574"/>
        <v>17524.687581229489</v>
      </c>
      <c r="V1868" s="36">
        <f t="shared" si="575"/>
        <v>9580.5044048703276</v>
      </c>
      <c r="W1868" s="37">
        <f t="shared" si="576"/>
        <v>7944.1831763591617</v>
      </c>
      <c r="X1868" s="36">
        <f t="shared" si="577"/>
        <v>7944.1831763582595</v>
      </c>
      <c r="Y1868" s="276">
        <f t="shared" si="565"/>
        <v>7944.1831763591617</v>
      </c>
      <c r="Z1868" s="36">
        <f t="shared" si="578"/>
        <v>17524.687581229489</v>
      </c>
      <c r="AA1868" s="36">
        <f t="shared" si="579"/>
        <v>9580.5044048703276</v>
      </c>
      <c r="AB1868" s="38">
        <f t="shared" si="566"/>
        <v>9.0221874415874481E-10</v>
      </c>
      <c r="AC1868" s="17"/>
      <c r="AD1868" s="17">
        <f t="shared" si="580"/>
        <v>21</v>
      </c>
      <c r="AH1868" s="103"/>
      <c r="AI1868" s="533"/>
    </row>
    <row r="1869" spans="1:35">
      <c r="A1869" s="533"/>
      <c r="C1869" s="67" t="str">
        <f>'Terminated loans'!F1059</f>
        <v>E</v>
      </c>
      <c r="D1869" s="19">
        <f>'Terminated loans'!H1059</f>
        <v>143993256</v>
      </c>
      <c r="E1869" s="19">
        <f>'Terminated loans'!I1059</f>
        <v>98</v>
      </c>
      <c r="F1869" s="19" t="str">
        <f>'Terminated loans'!J1059</f>
        <v xml:space="preserve">JAMOOKEEAH P K                 </v>
      </c>
      <c r="G1869" s="547" t="str">
        <f t="shared" si="582"/>
        <v>B2</v>
      </c>
      <c r="H1869" s="21">
        <f>'Terminated loans'!L1059</f>
        <v>40529</v>
      </c>
      <c r="I1869" s="21">
        <f>IF(B1869="VELS",'Terminated loans'!M1059,'Terminated loans'!B1059)</f>
        <v>41152</v>
      </c>
      <c r="J1869" s="34">
        <f t="shared" si="570"/>
        <v>20</v>
      </c>
      <c r="K1869" s="34">
        <f t="shared" si="567"/>
        <v>120</v>
      </c>
      <c r="L1869" s="34">
        <f t="shared" si="568"/>
        <v>20</v>
      </c>
      <c r="M1869" s="34">
        <f t="shared" si="569"/>
        <v>20</v>
      </c>
      <c r="N1869" s="52">
        <f t="shared" si="581"/>
        <v>20</v>
      </c>
      <c r="O1869" s="318">
        <f>+'Terminated loans'!S1059</f>
        <v>76500</v>
      </c>
      <c r="P1869" s="26">
        <f>+'Terminated loans'!T1059</f>
        <v>0.05</v>
      </c>
      <c r="Q1869" s="536">
        <f t="shared" si="583"/>
        <v>9.4E-2</v>
      </c>
      <c r="R1869" s="222">
        <f t="shared" si="571"/>
        <v>3994.5469159742861</v>
      </c>
      <c r="S1869" s="36">
        <f t="shared" si="572"/>
        <v>73680.994947862622</v>
      </c>
      <c r="T1869" s="36">
        <f t="shared" si="573"/>
        <v>2819.0050521373778</v>
      </c>
      <c r="U1869" s="36">
        <f t="shared" si="574"/>
        <v>6209.9433716233907</v>
      </c>
      <c r="V1869" s="36">
        <f t="shared" si="575"/>
        <v>3390.9383194857364</v>
      </c>
      <c r="W1869" s="37">
        <f t="shared" si="576"/>
        <v>2819.0050521376543</v>
      </c>
      <c r="X1869" s="36">
        <f t="shared" si="577"/>
        <v>2819.0050521373778</v>
      </c>
      <c r="Y1869" s="276">
        <f t="shared" si="565"/>
        <v>2819.0050521376543</v>
      </c>
      <c r="Z1869" s="36">
        <f t="shared" si="578"/>
        <v>6209.9433716233907</v>
      </c>
      <c r="AA1869" s="36">
        <f t="shared" si="579"/>
        <v>3390.9383194857364</v>
      </c>
      <c r="AB1869" s="38">
        <f t="shared" si="566"/>
        <v>2.7648638933897018E-10</v>
      </c>
      <c r="AC1869" s="17"/>
      <c r="AD1869" s="17">
        <f t="shared" si="580"/>
        <v>20</v>
      </c>
      <c r="AH1869" s="103"/>
      <c r="AI1869" s="533"/>
    </row>
    <row r="1870" spans="1:35">
      <c r="A1870" s="533"/>
      <c r="C1870" s="67" t="str">
        <f>'Terminated loans'!F1060</f>
        <v>E</v>
      </c>
      <c r="D1870" s="19">
        <f>'Terminated loans'!H1060</f>
        <v>143312623</v>
      </c>
      <c r="E1870" s="19">
        <f>'Terminated loans'!I1060</f>
        <v>99</v>
      </c>
      <c r="F1870" s="19" t="str">
        <f>'Terminated loans'!J1060</f>
        <v xml:space="preserve">LABROSSE J R K (SL2144)        </v>
      </c>
      <c r="G1870" s="547" t="str">
        <f t="shared" si="582"/>
        <v>B1</v>
      </c>
      <c r="H1870" s="21">
        <f>'Terminated loans'!L1060</f>
        <v>40522</v>
      </c>
      <c r="I1870" s="21">
        <f>IF(B1870="VELS",'Terminated loans'!M1060,'Terminated loans'!B1060)</f>
        <v>41152</v>
      </c>
      <c r="J1870" s="34">
        <f t="shared" si="570"/>
        <v>21</v>
      </c>
      <c r="K1870" s="34">
        <f t="shared" si="567"/>
        <v>120</v>
      </c>
      <c r="L1870" s="34">
        <f t="shared" si="568"/>
        <v>21</v>
      </c>
      <c r="M1870" s="34">
        <f t="shared" si="569"/>
        <v>21</v>
      </c>
      <c r="N1870" s="52">
        <f t="shared" si="581"/>
        <v>21</v>
      </c>
      <c r="O1870" s="318">
        <f>+'Terminated loans'!S1060</f>
        <v>1030046</v>
      </c>
      <c r="P1870" s="26">
        <f>+'Terminated loans'!T1060</f>
        <v>0.03</v>
      </c>
      <c r="Q1870" s="536">
        <f t="shared" si="583"/>
        <v>7.6499999999999999E-2</v>
      </c>
      <c r="R1870" s="222">
        <f t="shared" si="571"/>
        <v>50409.905324144616</v>
      </c>
      <c r="S1870" s="36">
        <f t="shared" si="572"/>
        <v>987866.8796149129</v>
      </c>
      <c r="T1870" s="36">
        <f t="shared" si="573"/>
        <v>42179.120385087095</v>
      </c>
      <c r="U1870" s="36">
        <f t="shared" si="574"/>
        <v>70741.132192128454</v>
      </c>
      <c r="V1870" s="36">
        <f t="shared" si="575"/>
        <v>28562.011807037052</v>
      </c>
      <c r="W1870" s="37">
        <f t="shared" si="576"/>
        <v>42179.120385091403</v>
      </c>
      <c r="X1870" s="36">
        <f t="shared" si="577"/>
        <v>42179.120385087095</v>
      </c>
      <c r="Y1870" s="276">
        <f t="shared" si="565"/>
        <v>42179.120385091403</v>
      </c>
      <c r="Z1870" s="36">
        <f t="shared" si="578"/>
        <v>70741.132192128454</v>
      </c>
      <c r="AA1870" s="36">
        <f t="shared" si="579"/>
        <v>28562.011807037052</v>
      </c>
      <c r="AB1870" s="38">
        <f t="shared" si="566"/>
        <v>4.3073669075965881E-9</v>
      </c>
      <c r="AC1870" s="17"/>
      <c r="AD1870" s="17">
        <f t="shared" si="580"/>
        <v>21</v>
      </c>
      <c r="AH1870" s="103"/>
      <c r="AI1870" s="533"/>
    </row>
    <row r="1871" spans="1:35">
      <c r="A1871" s="533"/>
      <c r="C1871" s="67" t="str">
        <f>'Terminated loans'!F1061</f>
        <v>E</v>
      </c>
      <c r="D1871" s="19">
        <f>'Terminated loans'!H1061</f>
        <v>143987922</v>
      </c>
      <c r="E1871" s="19">
        <f>'Terminated loans'!I1061</f>
        <v>99</v>
      </c>
      <c r="F1871" s="19" t="str">
        <f>'Terminated loans'!J1061</f>
        <v xml:space="preserve">SHAM R/ (SL 2098)              </v>
      </c>
      <c r="G1871" s="547" t="str">
        <f t="shared" si="582"/>
        <v>B1</v>
      </c>
      <c r="H1871" s="21">
        <f>'Terminated loans'!L1061</f>
        <v>40521</v>
      </c>
      <c r="I1871" s="21">
        <f>IF(B1871="VELS",'Terminated loans'!M1061,'Terminated loans'!B1061)</f>
        <v>41152</v>
      </c>
      <c r="J1871" s="34">
        <f t="shared" si="570"/>
        <v>21</v>
      </c>
      <c r="K1871" s="34">
        <f t="shared" si="567"/>
        <v>120</v>
      </c>
      <c r="L1871" s="34">
        <f t="shared" si="568"/>
        <v>21</v>
      </c>
      <c r="M1871" s="34">
        <f t="shared" si="569"/>
        <v>21</v>
      </c>
      <c r="N1871" s="52">
        <f t="shared" si="581"/>
        <v>21</v>
      </c>
      <c r="O1871" s="318">
        <f>+'Terminated loans'!S1061</f>
        <v>2000032</v>
      </c>
      <c r="P1871" s="26">
        <f>+'Terminated loans'!T1061</f>
        <v>0.03</v>
      </c>
      <c r="Q1871" s="536">
        <f t="shared" si="583"/>
        <v>7.6499999999999999E-2</v>
      </c>
      <c r="R1871" s="222">
        <f t="shared" si="571"/>
        <v>97880.506079592189</v>
      </c>
      <c r="S1871" s="36">
        <f t="shared" si="572"/>
        <v>1918133.1425683645</v>
      </c>
      <c r="T1871" s="36">
        <f t="shared" si="573"/>
        <v>81898.857431635493</v>
      </c>
      <c r="U1871" s="36">
        <f t="shared" si="574"/>
        <v>137357.48510308005</v>
      </c>
      <c r="V1871" s="36">
        <f t="shared" si="575"/>
        <v>55458.627671435941</v>
      </c>
      <c r="W1871" s="37">
        <f t="shared" si="576"/>
        <v>81898.857431644108</v>
      </c>
      <c r="X1871" s="36">
        <f t="shared" si="577"/>
        <v>81898.857431635493</v>
      </c>
      <c r="Y1871" s="276">
        <f t="shared" si="565"/>
        <v>81898.857431644108</v>
      </c>
      <c r="Z1871" s="36">
        <f t="shared" si="578"/>
        <v>137357.48510308005</v>
      </c>
      <c r="AA1871" s="36">
        <f t="shared" si="579"/>
        <v>55458.627671435941</v>
      </c>
      <c r="AB1871" s="38">
        <f t="shared" si="566"/>
        <v>8.6147338151931763E-9</v>
      </c>
      <c r="AC1871" s="17"/>
      <c r="AD1871" s="17">
        <f t="shared" si="580"/>
        <v>21</v>
      </c>
      <c r="AH1871" s="103"/>
      <c r="AI1871" s="533"/>
    </row>
    <row r="1872" spans="1:35">
      <c r="A1872" s="533"/>
      <c r="C1872" s="67" t="str">
        <f>'Terminated loans'!F1062</f>
        <v>E</v>
      </c>
      <c r="D1872" s="19">
        <f>'Terminated loans'!H1062</f>
        <v>143126471</v>
      </c>
      <c r="E1872" s="19">
        <f>'Terminated loans'!I1062</f>
        <v>99</v>
      </c>
      <c r="F1872" s="19" t="str">
        <f>'Terminated loans'!J1062</f>
        <v xml:space="preserve">COOLEN K (SL2308)              </v>
      </c>
      <c r="G1872" s="547" t="str">
        <f t="shared" si="582"/>
        <v>B1</v>
      </c>
      <c r="H1872" s="21">
        <f>'Terminated loans'!L1062</f>
        <v>40550</v>
      </c>
      <c r="I1872" s="21">
        <f>IF(B1872="VELS",'Terminated loans'!M1062,'Terminated loans'!B1062)</f>
        <v>41152</v>
      </c>
      <c r="J1872" s="34">
        <f t="shared" si="570"/>
        <v>20</v>
      </c>
      <c r="K1872" s="34">
        <f t="shared" si="567"/>
        <v>119</v>
      </c>
      <c r="L1872" s="34">
        <f t="shared" si="568"/>
        <v>20</v>
      </c>
      <c r="M1872" s="34">
        <f t="shared" si="569"/>
        <v>20</v>
      </c>
      <c r="N1872" s="52">
        <f t="shared" si="581"/>
        <v>20</v>
      </c>
      <c r="O1872" s="318">
        <f>+'Terminated loans'!S1062</f>
        <v>1715116</v>
      </c>
      <c r="P1872" s="26">
        <f>+'Terminated loans'!T1062</f>
        <v>0.03</v>
      </c>
      <c r="Q1872" s="536">
        <f t="shared" si="583"/>
        <v>7.6499999999999999E-2</v>
      </c>
      <c r="R1872" s="222">
        <f t="shared" si="571"/>
        <v>88024.687896260468</v>
      </c>
      <c r="S1872" s="36">
        <f t="shared" si="572"/>
        <v>1647963.9435774814</v>
      </c>
      <c r="T1872" s="36">
        <f t="shared" si="573"/>
        <v>67152.056422518566</v>
      </c>
      <c r="U1872" s="36">
        <f t="shared" si="574"/>
        <v>112529.81434773444</v>
      </c>
      <c r="V1872" s="36">
        <f t="shared" si="575"/>
        <v>45377.757925209356</v>
      </c>
      <c r="W1872" s="37">
        <f t="shared" si="576"/>
        <v>67152.056422525086</v>
      </c>
      <c r="X1872" s="36">
        <f t="shared" si="577"/>
        <v>67152.056422518566</v>
      </c>
      <c r="Y1872" s="276">
        <f t="shared" si="565"/>
        <v>67152.056422525086</v>
      </c>
      <c r="Z1872" s="36">
        <f t="shared" si="578"/>
        <v>112529.81434773444</v>
      </c>
      <c r="AA1872" s="36">
        <f t="shared" si="579"/>
        <v>45377.757925209356</v>
      </c>
      <c r="AB1872" s="38">
        <f t="shared" si="566"/>
        <v>6.5192580223083496E-9</v>
      </c>
      <c r="AC1872" s="17"/>
      <c r="AD1872" s="17">
        <f t="shared" si="580"/>
        <v>20</v>
      </c>
      <c r="AH1872" s="103"/>
      <c r="AI1872" s="533"/>
    </row>
    <row r="1873" spans="1:35">
      <c r="A1873" s="533"/>
      <c r="C1873" s="67" t="str">
        <f>'Terminated loans'!F1063</f>
        <v>E</v>
      </c>
      <c r="D1873" s="19">
        <f>'Terminated loans'!H1063</f>
        <v>143994511</v>
      </c>
      <c r="E1873" s="19">
        <f>'Terminated loans'!I1063</f>
        <v>98</v>
      </c>
      <c r="F1873" s="19" t="str">
        <f>'Terminated loans'!J1063</f>
        <v xml:space="preserve">RAMCHURN R D                   </v>
      </c>
      <c r="G1873" s="547" t="str">
        <f t="shared" si="582"/>
        <v>C2</v>
      </c>
      <c r="H1873" s="21">
        <f>'Terminated loans'!L1063</f>
        <v>40658</v>
      </c>
      <c r="I1873" s="21">
        <f>IF(B1873="VELS",'Terminated loans'!M1063,'Terminated loans'!B1063)</f>
        <v>41152</v>
      </c>
      <c r="J1873" s="34">
        <f t="shared" si="570"/>
        <v>16</v>
      </c>
      <c r="K1873" s="34">
        <f t="shared" si="567"/>
        <v>115</v>
      </c>
      <c r="L1873" s="34">
        <f t="shared" si="568"/>
        <v>16</v>
      </c>
      <c r="M1873" s="34">
        <f t="shared" si="569"/>
        <v>16</v>
      </c>
      <c r="N1873" s="52">
        <f t="shared" si="581"/>
        <v>16</v>
      </c>
      <c r="O1873" s="318">
        <f>+'Terminated loans'!S1063</f>
        <v>120127</v>
      </c>
      <c r="P1873" s="26">
        <f>+'Terminated loans'!T1063</f>
        <v>0.05</v>
      </c>
      <c r="Q1873" s="536">
        <f t="shared" si="583"/>
        <v>9.9000000000000005E-2</v>
      </c>
      <c r="R1873" s="222">
        <f t="shared" si="571"/>
        <v>7776.6075159801321</v>
      </c>
      <c r="S1873" s="36">
        <f t="shared" si="572"/>
        <v>116115.88916514999</v>
      </c>
      <c r="T1873" s="36">
        <f t="shared" si="573"/>
        <v>4011.1108348500129</v>
      </c>
      <c r="U1873" s="36">
        <f t="shared" si="574"/>
        <v>8309.8310905338731</v>
      </c>
      <c r="V1873" s="36">
        <f t="shared" si="575"/>
        <v>4298.7202556821139</v>
      </c>
      <c r="W1873" s="37">
        <f t="shared" si="576"/>
        <v>4011.1108348517591</v>
      </c>
      <c r="X1873" s="36">
        <f t="shared" si="577"/>
        <v>4011.1108348500129</v>
      </c>
      <c r="Y1873" s="276">
        <f t="shared" si="565"/>
        <v>4011.1108348517591</v>
      </c>
      <c r="Z1873" s="36">
        <f t="shared" si="578"/>
        <v>8309.8310905338731</v>
      </c>
      <c r="AA1873" s="36">
        <f t="shared" si="579"/>
        <v>4298.7202556821139</v>
      </c>
      <c r="AB1873" s="38">
        <f t="shared" si="566"/>
        <v>1.7462298274040222E-9</v>
      </c>
      <c r="AC1873" s="17"/>
      <c r="AD1873" s="17">
        <f t="shared" si="580"/>
        <v>16</v>
      </c>
      <c r="AH1873" s="103"/>
      <c r="AI1873" s="533"/>
    </row>
    <row r="1874" spans="1:35">
      <c r="A1874" s="533"/>
      <c r="C1874" s="67" t="str">
        <f>'Terminated loans'!F1064</f>
        <v>E</v>
      </c>
      <c r="D1874" s="19">
        <f>'Terminated loans'!H1064</f>
        <v>143994449</v>
      </c>
      <c r="E1874" s="19">
        <f>'Terminated loans'!I1064</f>
        <v>98</v>
      </c>
      <c r="F1874" s="19" t="str">
        <f>'Terminated loans'!J1064</f>
        <v xml:space="preserve">MARIMOOTOO T S(MUACC31724      </v>
      </c>
      <c r="G1874" s="547" t="str">
        <f t="shared" si="582"/>
        <v>C2</v>
      </c>
      <c r="H1874" s="21">
        <f>'Terminated loans'!L1064</f>
        <v>40652</v>
      </c>
      <c r="I1874" s="21">
        <f>IF(B1874="VELS",'Terminated loans'!M1064,'Terminated loans'!B1064)</f>
        <v>41152</v>
      </c>
      <c r="J1874" s="34">
        <f t="shared" si="570"/>
        <v>16</v>
      </c>
      <c r="K1874" s="34">
        <f t="shared" si="567"/>
        <v>115</v>
      </c>
      <c r="L1874" s="34">
        <f t="shared" si="568"/>
        <v>16</v>
      </c>
      <c r="M1874" s="34">
        <f t="shared" si="569"/>
        <v>16</v>
      </c>
      <c r="N1874" s="52">
        <f t="shared" si="581"/>
        <v>16</v>
      </c>
      <c r="O1874" s="318">
        <f>+'Terminated loans'!S1064</f>
        <v>50021</v>
      </c>
      <c r="P1874" s="26">
        <f>+'Terminated loans'!T1064</f>
        <v>0.05</v>
      </c>
      <c r="Q1874" s="536">
        <f t="shared" si="583"/>
        <v>9.9000000000000005E-2</v>
      </c>
      <c r="R1874" s="222">
        <f t="shared" si="571"/>
        <v>3238.1869567777617</v>
      </c>
      <c r="S1874" s="36">
        <f t="shared" si="572"/>
        <v>48350.76953499185</v>
      </c>
      <c r="T1874" s="36">
        <f t="shared" si="573"/>
        <v>1670.2304650081496</v>
      </c>
      <c r="U1874" s="36">
        <f t="shared" si="574"/>
        <v>3460.2217734530568</v>
      </c>
      <c r="V1874" s="36">
        <f t="shared" si="575"/>
        <v>1789.9913084441869</v>
      </c>
      <c r="W1874" s="37">
        <f t="shared" si="576"/>
        <v>1670.2304650088699</v>
      </c>
      <c r="X1874" s="36">
        <f t="shared" si="577"/>
        <v>1670.2304650081496</v>
      </c>
      <c r="Y1874" s="276">
        <f t="shared" si="565"/>
        <v>1670.2304650088699</v>
      </c>
      <c r="Z1874" s="36">
        <f t="shared" si="578"/>
        <v>3460.2217734530568</v>
      </c>
      <c r="AA1874" s="36">
        <f t="shared" si="579"/>
        <v>1789.9913084441869</v>
      </c>
      <c r="AB1874" s="38">
        <f t="shared" si="566"/>
        <v>7.2031980380415916E-10</v>
      </c>
      <c r="AC1874" s="17"/>
      <c r="AD1874" s="17">
        <f t="shared" si="580"/>
        <v>16</v>
      </c>
      <c r="AH1874" s="103"/>
      <c r="AI1874" s="533"/>
    </row>
    <row r="1875" spans="1:35">
      <c r="A1875" s="533"/>
      <c r="C1875" s="67" t="str">
        <f>'Terminated loans'!F1065</f>
        <v>E</v>
      </c>
      <c r="D1875" s="19">
        <f>'Terminated loans'!H1065</f>
        <v>143995097</v>
      </c>
      <c r="E1875" s="19">
        <f>'Terminated loans'!I1065</f>
        <v>98</v>
      </c>
      <c r="F1875" s="19" t="str">
        <f>'Terminated loans'!J1065</f>
        <v xml:space="preserve">LEE-FUN S O D                  </v>
      </c>
      <c r="G1875" s="547" t="str">
        <f t="shared" si="582"/>
        <v>C2</v>
      </c>
      <c r="H1875" s="21">
        <f>'Terminated loans'!L1065</f>
        <v>40680</v>
      </c>
      <c r="I1875" s="21">
        <f>IF(B1875="VELS",'Terminated loans'!M1065,'Terminated loans'!B1065)</f>
        <v>41152</v>
      </c>
      <c r="J1875" s="34">
        <f t="shared" si="570"/>
        <v>16</v>
      </c>
      <c r="K1875" s="34">
        <f t="shared" si="567"/>
        <v>115</v>
      </c>
      <c r="L1875" s="34">
        <f t="shared" si="568"/>
        <v>16</v>
      </c>
      <c r="M1875" s="34">
        <f t="shared" si="569"/>
        <v>16</v>
      </c>
      <c r="N1875" s="52">
        <f t="shared" si="581"/>
        <v>16</v>
      </c>
      <c r="O1875" s="318">
        <f>+'Terminated loans'!S1065</f>
        <v>244122</v>
      </c>
      <c r="P1875" s="26">
        <f>+'Terminated loans'!T1065</f>
        <v>0.05</v>
      </c>
      <c r="Q1875" s="536">
        <f t="shared" si="583"/>
        <v>9.9000000000000005E-2</v>
      </c>
      <c r="R1875" s="222">
        <f t="shared" si="571"/>
        <v>15803.616006527274</v>
      </c>
      <c r="S1875" s="36">
        <f t="shared" si="572"/>
        <v>235970.62354653611</v>
      </c>
      <c r="T1875" s="36">
        <f t="shared" si="573"/>
        <v>8151.3764534638904</v>
      </c>
      <c r="U1875" s="36">
        <f t="shared" si="574"/>
        <v>16887.23255790383</v>
      </c>
      <c r="V1875" s="36">
        <f t="shared" si="575"/>
        <v>8735.8561044363887</v>
      </c>
      <c r="W1875" s="37">
        <f t="shared" si="576"/>
        <v>8151.376453467441</v>
      </c>
      <c r="X1875" s="36">
        <f t="shared" si="577"/>
        <v>8151.3764534638904</v>
      </c>
      <c r="Y1875" s="276">
        <f t="shared" si="565"/>
        <v>8151.376453467441</v>
      </c>
      <c r="Z1875" s="36">
        <f t="shared" si="578"/>
        <v>16887.23255790383</v>
      </c>
      <c r="AA1875" s="36">
        <f t="shared" si="579"/>
        <v>8735.8561044363887</v>
      </c>
      <c r="AB1875" s="38">
        <f t="shared" si="566"/>
        <v>3.5506673157215118E-9</v>
      </c>
      <c r="AC1875" s="17"/>
      <c r="AD1875" s="17">
        <f t="shared" si="580"/>
        <v>16</v>
      </c>
      <c r="AH1875" s="103"/>
      <c r="AI1875" s="533"/>
    </row>
    <row r="1876" spans="1:35">
      <c r="A1876" s="533"/>
      <c r="C1876" s="67" t="str">
        <f>'Terminated loans'!F1066</f>
        <v>E</v>
      </c>
      <c r="D1876" s="19">
        <f>'Terminated loans'!H1066</f>
        <v>143995321</v>
      </c>
      <c r="E1876" s="19">
        <f>'Terminated loans'!I1066</f>
        <v>98</v>
      </c>
      <c r="F1876" s="19" t="str">
        <f>'Terminated loans'!J1066</f>
        <v xml:space="preserve">COURONNE J L                   </v>
      </c>
      <c r="G1876" s="547" t="str">
        <f t="shared" si="582"/>
        <v>C2</v>
      </c>
      <c r="H1876" s="21">
        <f>'Terminated loans'!L1066</f>
        <v>40730</v>
      </c>
      <c r="I1876" s="21">
        <f>IF(B1876="VELS",'Terminated loans'!M1066,'Terminated loans'!B1066)</f>
        <v>41152</v>
      </c>
      <c r="J1876" s="34">
        <f t="shared" si="570"/>
        <v>14</v>
      </c>
      <c r="K1876" s="34">
        <f t="shared" si="567"/>
        <v>113</v>
      </c>
      <c r="L1876" s="34">
        <f t="shared" si="568"/>
        <v>14</v>
      </c>
      <c r="M1876" s="34">
        <f t="shared" si="569"/>
        <v>14</v>
      </c>
      <c r="N1876" s="52">
        <f t="shared" si="581"/>
        <v>14</v>
      </c>
      <c r="O1876" s="318">
        <f>+'Terminated loans'!S1066</f>
        <v>233603</v>
      </c>
      <c r="P1876" s="26">
        <f>+'Terminated loans'!T1066</f>
        <v>0.05</v>
      </c>
      <c r="Q1876" s="536">
        <f t="shared" si="583"/>
        <v>9.9000000000000005E-2</v>
      </c>
      <c r="R1876" s="222">
        <f t="shared" si="571"/>
        <v>17212.061194437247</v>
      </c>
      <c r="S1876" s="36">
        <f t="shared" si="572"/>
        <v>226692.60983552723</v>
      </c>
      <c r="T1876" s="36">
        <f t="shared" si="573"/>
        <v>6910.3901644727739</v>
      </c>
      <c r="U1876" s="36">
        <f t="shared" si="574"/>
        <v>14276.24688659719</v>
      </c>
      <c r="V1876" s="36">
        <f t="shared" si="575"/>
        <v>7365.856722121418</v>
      </c>
      <c r="W1876" s="37">
        <f t="shared" si="576"/>
        <v>6910.3901644757716</v>
      </c>
      <c r="X1876" s="36">
        <f t="shared" si="577"/>
        <v>6910.3901644727739</v>
      </c>
      <c r="Y1876" s="276">
        <f t="shared" si="565"/>
        <v>6910.3901644757716</v>
      </c>
      <c r="Z1876" s="36">
        <f t="shared" si="578"/>
        <v>14276.24688659719</v>
      </c>
      <c r="AA1876" s="36">
        <f t="shared" si="579"/>
        <v>7365.856722121418</v>
      </c>
      <c r="AB1876" s="38">
        <f t="shared" si="566"/>
        <v>2.9976945370435715E-9</v>
      </c>
      <c r="AC1876" s="17"/>
      <c r="AD1876" s="17">
        <f t="shared" si="580"/>
        <v>14</v>
      </c>
      <c r="AH1876" s="103"/>
      <c r="AI1876" s="533"/>
    </row>
    <row r="1877" spans="1:35">
      <c r="A1877" s="533"/>
      <c r="C1877" s="67" t="str">
        <f>'Terminated loans'!F1067</f>
        <v>E</v>
      </c>
      <c r="D1877" s="19">
        <f>'Terminated loans'!H1067</f>
        <v>143121615</v>
      </c>
      <c r="E1877" s="19">
        <f>'Terminated loans'!I1067</f>
        <v>99</v>
      </c>
      <c r="F1877" s="19" t="str">
        <f>'Terminated loans'!J1067</f>
        <v xml:space="preserve">COOPOOSAMY N M (SL 2504)       </v>
      </c>
      <c r="G1877" s="547" t="str">
        <f t="shared" si="582"/>
        <v>C1</v>
      </c>
      <c r="H1877" s="21">
        <f>'Terminated loans'!L1067</f>
        <v>40746</v>
      </c>
      <c r="I1877" s="21">
        <f>IF(B1877="VELS",'Terminated loans'!M1067,'Terminated loans'!B1067)</f>
        <v>41152</v>
      </c>
      <c r="J1877" s="34">
        <f t="shared" si="570"/>
        <v>13</v>
      </c>
      <c r="K1877" s="34">
        <f t="shared" si="567"/>
        <v>112</v>
      </c>
      <c r="L1877" s="34">
        <f t="shared" si="568"/>
        <v>13</v>
      </c>
      <c r="M1877" s="34">
        <f t="shared" si="569"/>
        <v>13</v>
      </c>
      <c r="N1877" s="52">
        <f t="shared" si="581"/>
        <v>13</v>
      </c>
      <c r="O1877" s="318">
        <f>+'Terminated loans'!S1067</f>
        <v>3859132</v>
      </c>
      <c r="P1877" s="26">
        <f>+'Terminated loans'!T1067</f>
        <v>0.03</v>
      </c>
      <c r="Q1877" s="536">
        <f t="shared" si="583"/>
        <v>8.1500000000000003E-2</v>
      </c>
      <c r="R1877" s="222">
        <f t="shared" si="571"/>
        <v>302077.23513095937</v>
      </c>
      <c r="S1877" s="36">
        <f t="shared" si="572"/>
        <v>3746479.2983989017</v>
      </c>
      <c r="T1877" s="36">
        <f t="shared" si="573"/>
        <v>112652.70160109829</v>
      </c>
      <c r="U1877" s="36">
        <f t="shared" si="574"/>
        <v>180524.75830363296</v>
      </c>
      <c r="V1877" s="36">
        <f t="shared" si="575"/>
        <v>67872.05670247227</v>
      </c>
      <c r="W1877" s="37">
        <f t="shared" si="576"/>
        <v>112652.70160116069</v>
      </c>
      <c r="X1877" s="36">
        <f t="shared" si="577"/>
        <v>112652.70160109829</v>
      </c>
      <c r="Y1877" s="276">
        <f t="shared" si="565"/>
        <v>112652.70160116069</v>
      </c>
      <c r="Z1877" s="36">
        <f t="shared" si="578"/>
        <v>180524.75830363296</v>
      </c>
      <c r="AA1877" s="36">
        <f t="shared" si="579"/>
        <v>67872.05670247227</v>
      </c>
      <c r="AB1877" s="38">
        <f t="shared" si="566"/>
        <v>6.2398612499237061E-8</v>
      </c>
      <c r="AC1877" s="17"/>
      <c r="AD1877" s="17">
        <f t="shared" si="580"/>
        <v>13</v>
      </c>
      <c r="AH1877" s="103"/>
      <c r="AI1877" s="533"/>
    </row>
    <row r="1878" spans="1:35">
      <c r="A1878" s="533"/>
      <c r="C1878" s="67" t="str">
        <f>'Terminated loans'!F1068</f>
        <v>E</v>
      </c>
      <c r="D1878" s="19">
        <f>'Terminated loans'!H1068</f>
        <v>143995895</v>
      </c>
      <c r="E1878" s="19">
        <f>'Terminated loans'!I1068</f>
        <v>98</v>
      </c>
      <c r="F1878" s="19" t="str">
        <f>'Terminated loans'!J1068</f>
        <v xml:space="preserve">RAGOOBUR S                     </v>
      </c>
      <c r="G1878" s="547" t="str">
        <f t="shared" si="582"/>
        <v>C2</v>
      </c>
      <c r="H1878" s="21">
        <f>'Terminated loans'!L1068</f>
        <v>40767</v>
      </c>
      <c r="I1878" s="21">
        <f>IF(B1878="VELS",'Terminated loans'!M1068,'Terminated loans'!B1068)</f>
        <v>41152</v>
      </c>
      <c r="J1878" s="34">
        <f t="shared" si="570"/>
        <v>13</v>
      </c>
      <c r="K1878" s="34">
        <f t="shared" si="567"/>
        <v>112</v>
      </c>
      <c r="L1878" s="34">
        <f t="shared" si="568"/>
        <v>13</v>
      </c>
      <c r="M1878" s="34">
        <f t="shared" si="569"/>
        <v>13</v>
      </c>
      <c r="N1878" s="52">
        <f t="shared" si="581"/>
        <v>13</v>
      </c>
      <c r="O1878" s="318">
        <f>+'Terminated loans'!S1068</f>
        <v>93038</v>
      </c>
      <c r="P1878" s="26">
        <f>+'Terminated loans'!T1068</f>
        <v>0.05</v>
      </c>
      <c r="Q1878" s="536">
        <f t="shared" si="583"/>
        <v>9.9000000000000005E-2</v>
      </c>
      <c r="R1878" s="222">
        <f t="shared" si="571"/>
        <v>7367.2441269198998</v>
      </c>
      <c r="S1878" s="36">
        <f t="shared" si="572"/>
        <v>90464.044220356256</v>
      </c>
      <c r="T1878" s="36">
        <f t="shared" si="573"/>
        <v>2573.9557796437439</v>
      </c>
      <c r="U1878" s="36">
        <f t="shared" si="574"/>
        <v>5310.1294296036212</v>
      </c>
      <c r="V1878" s="36">
        <f t="shared" si="575"/>
        <v>2736.1736499586987</v>
      </c>
      <c r="W1878" s="37">
        <f t="shared" si="576"/>
        <v>2573.9557796449226</v>
      </c>
      <c r="X1878" s="36">
        <f t="shared" si="577"/>
        <v>2573.9557796437439</v>
      </c>
      <c r="Y1878" s="276">
        <f t="shared" si="565"/>
        <v>2573.9557796449226</v>
      </c>
      <c r="Z1878" s="36">
        <f t="shared" si="578"/>
        <v>5310.1294296036212</v>
      </c>
      <c r="AA1878" s="36">
        <f t="shared" si="579"/>
        <v>2736.1736499586987</v>
      </c>
      <c r="AB1878" s="38">
        <f t="shared" si="566"/>
        <v>1.178705133497715E-9</v>
      </c>
      <c r="AC1878" s="17"/>
      <c r="AD1878" s="17">
        <f t="shared" si="580"/>
        <v>13</v>
      </c>
      <c r="AH1878" s="103"/>
      <c r="AI1878" s="533"/>
    </row>
    <row r="1879" spans="1:35">
      <c r="A1879" s="533"/>
      <c r="C1879" s="67" t="str">
        <f>'Terminated loans'!F1069</f>
        <v>E</v>
      </c>
      <c r="D1879" s="19">
        <f>'Terminated loans'!H1069</f>
        <v>143995410</v>
      </c>
      <c r="E1879" s="19">
        <f>'Terminated loans'!I1069</f>
        <v>98</v>
      </c>
      <c r="F1879" s="19" t="str">
        <f>'Terminated loans'!J1069</f>
        <v xml:space="preserve">LOWTUN M P                     </v>
      </c>
      <c r="G1879" s="547" t="str">
        <f t="shared" si="582"/>
        <v>C2</v>
      </c>
      <c r="H1879" s="21">
        <f>'Terminated loans'!L1069</f>
        <v>40766</v>
      </c>
      <c r="I1879" s="21">
        <f>IF(B1879="VELS",'Terminated loans'!M1069,'Terminated loans'!B1069)</f>
        <v>41152</v>
      </c>
      <c r="J1879" s="34">
        <f t="shared" si="570"/>
        <v>13</v>
      </c>
      <c r="K1879" s="34">
        <f t="shared" si="567"/>
        <v>112</v>
      </c>
      <c r="L1879" s="34">
        <f t="shared" si="568"/>
        <v>13</v>
      </c>
      <c r="M1879" s="34">
        <f t="shared" si="569"/>
        <v>13</v>
      </c>
      <c r="N1879" s="52">
        <f t="shared" si="581"/>
        <v>13</v>
      </c>
      <c r="O1879" s="318">
        <f>+'Terminated loans'!S1069</f>
        <v>254802</v>
      </c>
      <c r="P1879" s="26">
        <f>+'Terminated loans'!T1069</f>
        <v>0.05</v>
      </c>
      <c r="Q1879" s="536">
        <f t="shared" si="583"/>
        <v>9.9000000000000005E-2</v>
      </c>
      <c r="R1879" s="222">
        <f t="shared" si="571"/>
        <v>20176.578796055852</v>
      </c>
      <c r="S1879" s="36">
        <f t="shared" si="572"/>
        <v>247752.73969168743</v>
      </c>
      <c r="T1879" s="36">
        <f t="shared" si="573"/>
        <v>7049.2603083125723</v>
      </c>
      <c r="U1879" s="36">
        <f t="shared" si="574"/>
        <v>14542.784657041891</v>
      </c>
      <c r="V1879" s="36">
        <f t="shared" si="575"/>
        <v>7493.5243487260886</v>
      </c>
      <c r="W1879" s="37">
        <f t="shared" si="576"/>
        <v>7049.2603083158028</v>
      </c>
      <c r="X1879" s="36">
        <f t="shared" si="577"/>
        <v>7049.2603083125723</v>
      </c>
      <c r="Y1879" s="276">
        <f t="shared" si="565"/>
        <v>7049.2603083158028</v>
      </c>
      <c r="Z1879" s="36">
        <f t="shared" si="578"/>
        <v>14542.784657041891</v>
      </c>
      <c r="AA1879" s="36">
        <f t="shared" si="579"/>
        <v>7493.5243487260886</v>
      </c>
      <c r="AB1879" s="38">
        <f t="shared" si="566"/>
        <v>3.2305251806974411E-9</v>
      </c>
      <c r="AC1879" s="17"/>
      <c r="AD1879" s="17">
        <f t="shared" si="580"/>
        <v>13</v>
      </c>
      <c r="AH1879" s="103"/>
      <c r="AI1879" s="533"/>
    </row>
    <row r="1880" spans="1:35">
      <c r="A1880" s="533"/>
      <c r="C1880" s="67" t="str">
        <f>'Terminated loans'!F1070</f>
        <v>E</v>
      </c>
      <c r="D1880" s="19">
        <f>'Terminated loans'!H1070</f>
        <v>143995933</v>
      </c>
      <c r="E1880" s="19">
        <f>'Terminated loans'!I1070</f>
        <v>98</v>
      </c>
      <c r="F1880" s="19" t="str">
        <f>'Terminated loans'!J1070</f>
        <v xml:space="preserve">BAHADOOR R I                   </v>
      </c>
      <c r="G1880" s="547" t="str">
        <f t="shared" si="582"/>
        <v>C2</v>
      </c>
      <c r="H1880" s="21">
        <f>'Terminated loans'!L1070</f>
        <v>40756</v>
      </c>
      <c r="I1880" s="21">
        <f>IF(B1880="VELS",'Terminated loans'!M1070,'Terminated loans'!B1070)</f>
        <v>41152</v>
      </c>
      <c r="J1880" s="34">
        <f t="shared" si="570"/>
        <v>13</v>
      </c>
      <c r="K1880" s="34">
        <f t="shared" si="567"/>
        <v>112</v>
      </c>
      <c r="L1880" s="34">
        <f t="shared" si="568"/>
        <v>13</v>
      </c>
      <c r="M1880" s="34">
        <f t="shared" si="569"/>
        <v>13</v>
      </c>
      <c r="N1880" s="52">
        <f t="shared" si="581"/>
        <v>13</v>
      </c>
      <c r="O1880" s="318">
        <f>+'Terminated loans'!S1070</f>
        <v>200472</v>
      </c>
      <c r="P1880" s="26">
        <f>+'Terminated loans'!T1070</f>
        <v>0.05</v>
      </c>
      <c r="Q1880" s="536">
        <f t="shared" si="583"/>
        <v>9.9000000000000005E-2</v>
      </c>
      <c r="R1880" s="222">
        <f t="shared" si="571"/>
        <v>15874.440170810702</v>
      </c>
      <c r="S1880" s="36">
        <f t="shared" si="572"/>
        <v>194925.81389263802</v>
      </c>
      <c r="T1880" s="36">
        <f t="shared" si="573"/>
        <v>5546.1861073619802</v>
      </c>
      <c r="U1880" s="36">
        <f t="shared" si="574"/>
        <v>11441.908327903628</v>
      </c>
      <c r="V1880" s="36">
        <f t="shared" si="575"/>
        <v>5895.7222205391154</v>
      </c>
      <c r="W1880" s="37">
        <f t="shared" si="576"/>
        <v>5546.1861073645123</v>
      </c>
      <c r="X1880" s="36">
        <f t="shared" si="577"/>
        <v>5546.1861073619802</v>
      </c>
      <c r="Y1880" s="276">
        <f t="shared" si="565"/>
        <v>5546.1861073645123</v>
      </c>
      <c r="Z1880" s="36">
        <f t="shared" si="578"/>
        <v>11441.908327903628</v>
      </c>
      <c r="AA1880" s="36">
        <f t="shared" si="579"/>
        <v>5895.7222205391154</v>
      </c>
      <c r="AB1880" s="38">
        <f t="shared" si="566"/>
        <v>2.5320332497358322E-9</v>
      </c>
      <c r="AC1880" s="17"/>
      <c r="AD1880" s="17">
        <f t="shared" si="580"/>
        <v>13</v>
      </c>
      <c r="AH1880" s="103"/>
      <c r="AI1880" s="533"/>
    </row>
    <row r="1881" spans="1:35">
      <c r="A1881" s="533"/>
      <c r="C1881" s="67" t="str">
        <f>'Terminated loans'!F1071</f>
        <v>E</v>
      </c>
      <c r="D1881" s="19">
        <f>'Terminated loans'!H1071</f>
        <v>143989445</v>
      </c>
      <c r="E1881" s="19">
        <f>'Terminated loans'!I1071</f>
        <v>99</v>
      </c>
      <c r="F1881" s="19" t="str">
        <f>'Terminated loans'!J1071</f>
        <v xml:space="preserve">SHAM R(SL 2548)                </v>
      </c>
      <c r="G1881" s="547" t="str">
        <f t="shared" si="582"/>
        <v>C1</v>
      </c>
      <c r="H1881" s="21">
        <f>'Terminated loans'!L1071</f>
        <v>40759</v>
      </c>
      <c r="I1881" s="21">
        <f>IF(B1881="VELS",'Terminated loans'!M1071,'Terminated loans'!B1071)</f>
        <v>41152</v>
      </c>
      <c r="J1881" s="34">
        <f t="shared" si="570"/>
        <v>13</v>
      </c>
      <c r="K1881" s="34">
        <f t="shared" si="567"/>
        <v>112</v>
      </c>
      <c r="L1881" s="34">
        <f t="shared" si="568"/>
        <v>13</v>
      </c>
      <c r="M1881" s="34">
        <f t="shared" si="569"/>
        <v>13</v>
      </c>
      <c r="N1881" s="52">
        <f t="shared" si="581"/>
        <v>13</v>
      </c>
      <c r="O1881" s="318">
        <f>+'Terminated loans'!S1071</f>
        <v>230054</v>
      </c>
      <c r="P1881" s="26">
        <f>+'Terminated loans'!T1071</f>
        <v>0.03</v>
      </c>
      <c r="Q1881" s="536">
        <f t="shared" si="583"/>
        <v>8.1500000000000003E-2</v>
      </c>
      <c r="R1881" s="222">
        <f t="shared" si="571"/>
        <v>18007.696096121545</v>
      </c>
      <c r="S1881" s="36">
        <f t="shared" si="572"/>
        <v>223338.44722436572</v>
      </c>
      <c r="T1881" s="36">
        <f t="shared" si="573"/>
        <v>6715.5527756342781</v>
      </c>
      <c r="U1881" s="36">
        <f t="shared" si="574"/>
        <v>10761.602025218075</v>
      </c>
      <c r="V1881" s="36">
        <f t="shared" si="575"/>
        <v>4046.0492495800718</v>
      </c>
      <c r="W1881" s="37">
        <f t="shared" si="576"/>
        <v>6715.5527756380034</v>
      </c>
      <c r="X1881" s="36">
        <f t="shared" si="577"/>
        <v>6715.5527756342781</v>
      </c>
      <c r="Y1881" s="276">
        <f t="shared" ref="Y1881:Y1944" si="584">W1881</f>
        <v>6715.5527756380034</v>
      </c>
      <c r="Z1881" s="36">
        <f t="shared" si="578"/>
        <v>10761.602025218075</v>
      </c>
      <c r="AA1881" s="36">
        <f t="shared" si="579"/>
        <v>4046.0492495800718</v>
      </c>
      <c r="AB1881" s="38">
        <f t="shared" si="566"/>
        <v>3.7252902984619141E-9</v>
      </c>
      <c r="AC1881" s="17"/>
      <c r="AD1881" s="17">
        <f t="shared" si="580"/>
        <v>13</v>
      </c>
      <c r="AH1881" s="103"/>
      <c r="AI1881" s="533"/>
    </row>
    <row r="1882" spans="1:35">
      <c r="A1882" s="533"/>
      <c r="C1882" s="67" t="str">
        <f>'Terminated loans'!F1072</f>
        <v>E</v>
      </c>
      <c r="D1882" s="19">
        <f>'Terminated loans'!H1072</f>
        <v>143995089</v>
      </c>
      <c r="E1882" s="19">
        <f>'Terminated loans'!I1072</f>
        <v>98</v>
      </c>
      <c r="F1882" s="19" t="str">
        <f>'Terminated loans'!J1072</f>
        <v xml:space="preserve">GOWRISUNKUR S A T              </v>
      </c>
      <c r="G1882" s="547" t="str">
        <f t="shared" si="582"/>
        <v>C2</v>
      </c>
      <c r="H1882" s="21">
        <f>'Terminated loans'!L1072</f>
        <v>40791</v>
      </c>
      <c r="I1882" s="21">
        <f>IF(B1882="VELS",'Terminated loans'!M1072,'Terminated loans'!B1072)</f>
        <v>41152</v>
      </c>
      <c r="J1882" s="34">
        <f t="shared" si="570"/>
        <v>12</v>
      </c>
      <c r="K1882" s="34">
        <f t="shared" si="567"/>
        <v>111</v>
      </c>
      <c r="L1882" s="34">
        <f t="shared" si="568"/>
        <v>12</v>
      </c>
      <c r="M1882" s="34">
        <f t="shared" si="569"/>
        <v>12</v>
      </c>
      <c r="N1882" s="52">
        <f t="shared" si="581"/>
        <v>12</v>
      </c>
      <c r="O1882" s="318">
        <f>+'Terminated loans'!S1072</f>
        <v>225468</v>
      </c>
      <c r="P1882" s="26">
        <f>+'Terminated loans'!T1072</f>
        <v>0.05</v>
      </c>
      <c r="Q1882" s="536">
        <f t="shared" si="583"/>
        <v>9.9000000000000005E-2</v>
      </c>
      <c r="R1882" s="222">
        <f t="shared" si="571"/>
        <v>19301.747703882105</v>
      </c>
      <c r="S1882" s="36">
        <f t="shared" si="572"/>
        <v>219664.08121214132</v>
      </c>
      <c r="T1882" s="36">
        <f t="shared" si="573"/>
        <v>5803.9187878586818</v>
      </c>
      <c r="U1882" s="36">
        <f t="shared" si="574"/>
        <v>11956.891234447306</v>
      </c>
      <c r="V1882" s="36">
        <f t="shared" si="575"/>
        <v>6152.9724465852778</v>
      </c>
      <c r="W1882" s="37">
        <f t="shared" si="576"/>
        <v>5803.9187878620287</v>
      </c>
      <c r="X1882" s="36">
        <f t="shared" si="577"/>
        <v>5803.9187878586818</v>
      </c>
      <c r="Y1882" s="276">
        <f t="shared" si="584"/>
        <v>5803.9187878620287</v>
      </c>
      <c r="Z1882" s="36">
        <f t="shared" si="578"/>
        <v>11956.891234447306</v>
      </c>
      <c r="AA1882" s="36">
        <f t="shared" si="579"/>
        <v>6152.9724465852778</v>
      </c>
      <c r="AB1882" s="38">
        <f t="shared" si="566"/>
        <v>3.3469405025243759E-9</v>
      </c>
      <c r="AC1882" s="17"/>
      <c r="AD1882" s="17">
        <f t="shared" si="580"/>
        <v>12</v>
      </c>
      <c r="AH1882" s="103"/>
      <c r="AI1882" s="533"/>
    </row>
    <row r="1883" spans="1:35">
      <c r="A1883" s="533"/>
      <c r="C1883" s="67" t="str">
        <f>'Terminated loans'!F1073</f>
        <v>E</v>
      </c>
      <c r="D1883" s="19">
        <f>'Terminated loans'!H1073</f>
        <v>143457079</v>
      </c>
      <c r="E1883" s="19">
        <f>'Terminated loans'!I1073</f>
        <v>99</v>
      </c>
      <c r="F1883" s="19" t="str">
        <f>'Terminated loans'!J1073</f>
        <v xml:space="preserve">DOOKHEE M (SL 2565)            </v>
      </c>
      <c r="G1883" s="547" t="str">
        <f t="shared" si="582"/>
        <v>C1</v>
      </c>
      <c r="H1883" s="21">
        <f>'Terminated loans'!L1073</f>
        <v>40802</v>
      </c>
      <c r="I1883" s="21">
        <f>IF(B1883="VELS",'Terminated loans'!M1073,'Terminated loans'!B1073)</f>
        <v>41152</v>
      </c>
      <c r="J1883" s="34">
        <f t="shared" si="570"/>
        <v>12</v>
      </c>
      <c r="K1883" s="34">
        <f t="shared" si="567"/>
        <v>111</v>
      </c>
      <c r="L1883" s="34">
        <f t="shared" si="568"/>
        <v>12</v>
      </c>
      <c r="M1883" s="34">
        <f t="shared" si="569"/>
        <v>12</v>
      </c>
      <c r="N1883" s="52">
        <f t="shared" si="581"/>
        <v>12</v>
      </c>
      <c r="O1883" s="318">
        <f>+'Terminated loans'!S1073</f>
        <v>200531</v>
      </c>
      <c r="P1883" s="26">
        <f>+'Terminated loans'!T1073</f>
        <v>0.03</v>
      </c>
      <c r="Q1883" s="536">
        <f t="shared" si="583"/>
        <v>8.1500000000000003E-2</v>
      </c>
      <c r="R1883" s="222">
        <f t="shared" si="571"/>
        <v>16983.712105738545</v>
      </c>
      <c r="S1883" s="36">
        <f t="shared" si="572"/>
        <v>195085.47476683295</v>
      </c>
      <c r="T1883" s="36">
        <f t="shared" si="573"/>
        <v>5445.525233167049</v>
      </c>
      <c r="U1883" s="36">
        <f t="shared" si="574"/>
        <v>8719.0705020330497</v>
      </c>
      <c r="V1883" s="36">
        <f t="shared" si="575"/>
        <v>3273.5452688625373</v>
      </c>
      <c r="W1883" s="37">
        <f t="shared" si="576"/>
        <v>5445.5252331705124</v>
      </c>
      <c r="X1883" s="36">
        <f t="shared" si="577"/>
        <v>5445.525233167049</v>
      </c>
      <c r="Y1883" s="276">
        <f t="shared" si="584"/>
        <v>5445.5252331705124</v>
      </c>
      <c r="Z1883" s="36">
        <f t="shared" si="578"/>
        <v>8719.0705020330497</v>
      </c>
      <c r="AA1883" s="36">
        <f t="shared" si="579"/>
        <v>3273.5452688625373</v>
      </c>
      <c r="AB1883" s="38">
        <f t="shared" si="566"/>
        <v>3.4633558243513107E-9</v>
      </c>
      <c r="AC1883" s="17"/>
      <c r="AD1883" s="17">
        <f t="shared" si="580"/>
        <v>12</v>
      </c>
      <c r="AH1883" s="103"/>
      <c r="AI1883" s="533"/>
    </row>
    <row r="1884" spans="1:35">
      <c r="A1884" s="533"/>
      <c r="C1884" s="67" t="str">
        <f>'Terminated loans'!F1074</f>
        <v>E</v>
      </c>
      <c r="D1884" s="19">
        <f>'Terminated loans'!H1074</f>
        <v>143996409</v>
      </c>
      <c r="E1884" s="19">
        <f>'Terminated loans'!I1074</f>
        <v>98</v>
      </c>
      <c r="F1884" s="19" t="str">
        <f>'Terminated loans'!J1074</f>
        <v xml:space="preserve">ANSEEREEGANOO D                </v>
      </c>
      <c r="G1884" s="547" t="str">
        <f t="shared" si="582"/>
        <v>C2</v>
      </c>
      <c r="H1884" s="21">
        <f>'Terminated loans'!L1074</f>
        <v>40836</v>
      </c>
      <c r="I1884" s="21">
        <f>IF(B1884="VELS",'Terminated loans'!M1074,'Terminated loans'!B1074)</f>
        <v>41152</v>
      </c>
      <c r="J1884" s="34">
        <f t="shared" si="570"/>
        <v>10</v>
      </c>
      <c r="K1884" s="34">
        <f t="shared" si="567"/>
        <v>109</v>
      </c>
      <c r="L1884" s="34">
        <f t="shared" si="568"/>
        <v>10</v>
      </c>
      <c r="M1884" s="34">
        <f t="shared" si="569"/>
        <v>10</v>
      </c>
      <c r="N1884" s="52">
        <f t="shared" si="581"/>
        <v>10</v>
      </c>
      <c r="O1884" s="318">
        <f>+'Terminated loans'!S1074</f>
        <v>234275</v>
      </c>
      <c r="P1884" s="26">
        <f>+'Terminated loans'!T1074</f>
        <v>0.05</v>
      </c>
      <c r="Q1884" s="536">
        <f t="shared" si="583"/>
        <v>9.9000000000000005E-2</v>
      </c>
      <c r="R1884" s="222">
        <f t="shared" si="571"/>
        <v>23967.728640916604</v>
      </c>
      <c r="S1884" s="36">
        <f t="shared" si="572"/>
        <v>229151.41144701256</v>
      </c>
      <c r="T1884" s="36">
        <f t="shared" si="573"/>
        <v>5123.5885529874358</v>
      </c>
      <c r="U1884" s="36">
        <f t="shared" si="574"/>
        <v>10525.874962156842</v>
      </c>
      <c r="V1884" s="36">
        <f t="shared" si="575"/>
        <v>5402.2864091660886</v>
      </c>
      <c r="W1884" s="37">
        <f t="shared" si="576"/>
        <v>5123.5885529907537</v>
      </c>
      <c r="X1884" s="36">
        <f t="shared" si="577"/>
        <v>5123.5885529874358</v>
      </c>
      <c r="Y1884" s="276">
        <f t="shared" si="584"/>
        <v>5123.5885529907537</v>
      </c>
      <c r="Z1884" s="36">
        <f t="shared" si="578"/>
        <v>10525.874962156842</v>
      </c>
      <c r="AA1884" s="36">
        <f t="shared" si="579"/>
        <v>5402.2864091660886</v>
      </c>
      <c r="AB1884" s="38">
        <f t="shared" si="566"/>
        <v>3.3178366720676422E-9</v>
      </c>
      <c r="AC1884" s="17"/>
      <c r="AD1884" s="17">
        <f t="shared" si="580"/>
        <v>10</v>
      </c>
      <c r="AH1884" s="103"/>
      <c r="AI1884" s="533"/>
    </row>
    <row r="1885" spans="1:35">
      <c r="A1885" s="533"/>
      <c r="C1885" s="67" t="str">
        <f>'Terminated loans'!F1075</f>
        <v>E</v>
      </c>
      <c r="D1885" s="19">
        <f>'Terminated loans'!H1075</f>
        <v>143996468</v>
      </c>
      <c r="E1885" s="19">
        <f>'Terminated loans'!I1075</f>
        <v>98</v>
      </c>
      <c r="F1885" s="19" t="str">
        <f>'Terminated loans'!J1075</f>
        <v xml:space="preserve">LEE-FUN S O D                  </v>
      </c>
      <c r="G1885" s="547" t="str">
        <f t="shared" si="582"/>
        <v>C2</v>
      </c>
      <c r="H1885" s="21">
        <f>'Terminated loans'!L1075</f>
        <v>40868</v>
      </c>
      <c r="I1885" s="21">
        <f>IF(B1885="VELS",'Terminated loans'!M1075,'Terminated loans'!B1075)</f>
        <v>41152</v>
      </c>
      <c r="J1885" s="34">
        <f t="shared" si="570"/>
        <v>9</v>
      </c>
      <c r="K1885" s="34">
        <f t="shared" si="567"/>
        <v>108</v>
      </c>
      <c r="L1885" s="34">
        <f t="shared" si="568"/>
        <v>9</v>
      </c>
      <c r="M1885" s="34">
        <f t="shared" si="569"/>
        <v>9</v>
      </c>
      <c r="N1885" s="52">
        <f t="shared" si="581"/>
        <v>9</v>
      </c>
      <c r="O1885" s="318">
        <f>+'Terminated loans'!S1075</f>
        <v>93723</v>
      </c>
      <c r="P1885" s="26">
        <f>+'Terminated loans'!T1075</f>
        <v>0.05</v>
      </c>
      <c r="Q1885" s="536">
        <f t="shared" si="583"/>
        <v>9.9000000000000005E-2</v>
      </c>
      <c r="R1885" s="222">
        <f t="shared" si="571"/>
        <v>10631.820808572435</v>
      </c>
      <c r="S1885" s="36">
        <f t="shared" si="572"/>
        <v>91855.829543287182</v>
      </c>
      <c r="T1885" s="36">
        <f t="shared" si="573"/>
        <v>1867.1704567128181</v>
      </c>
      <c r="U1885" s="36">
        <f t="shared" si="574"/>
        <v>3830.5577338661387</v>
      </c>
      <c r="V1885" s="36">
        <f t="shared" si="575"/>
        <v>1963.3872771519091</v>
      </c>
      <c r="W1885" s="37">
        <f t="shared" si="576"/>
        <v>1867.1704567142297</v>
      </c>
      <c r="X1885" s="36">
        <f t="shared" si="577"/>
        <v>1867.1704567128181</v>
      </c>
      <c r="Y1885" s="276">
        <f t="shared" si="584"/>
        <v>1867.1704567142297</v>
      </c>
      <c r="Z1885" s="36">
        <f t="shared" si="578"/>
        <v>3830.5577338661387</v>
      </c>
      <c r="AA1885" s="36">
        <f t="shared" si="579"/>
        <v>1963.3872771519091</v>
      </c>
      <c r="AB1885" s="38">
        <f t="shared" si="566"/>
        <v>1.4115357771515846E-9</v>
      </c>
      <c r="AC1885" s="17"/>
      <c r="AD1885" s="17">
        <f t="shared" si="580"/>
        <v>9</v>
      </c>
      <c r="AH1885" s="103"/>
      <c r="AI1885" s="533"/>
    </row>
    <row r="1886" spans="1:35">
      <c r="A1886" s="533"/>
      <c r="C1886" s="67" t="str">
        <f>'Terminated loans'!F1076</f>
        <v>E</v>
      </c>
      <c r="D1886" s="19">
        <f>'Terminated loans'!H1076</f>
        <v>143996778</v>
      </c>
      <c r="E1886" s="19">
        <f>'Terminated loans'!I1076</f>
        <v>99</v>
      </c>
      <c r="F1886" s="19" t="str">
        <f>'Terminated loans'!J1076</f>
        <v xml:space="preserve">RAMCHURN K (SL2539)            </v>
      </c>
      <c r="G1886" s="547" t="str">
        <f t="shared" si="582"/>
        <v>C1</v>
      </c>
      <c r="H1886" s="21">
        <f>'Terminated loans'!L1076</f>
        <v>40865</v>
      </c>
      <c r="I1886" s="21">
        <f>IF(B1886="VELS",'Terminated loans'!M1076,'Terminated loans'!B1076)</f>
        <v>41152</v>
      </c>
      <c r="J1886" s="34">
        <f t="shared" si="570"/>
        <v>9</v>
      </c>
      <c r="K1886" s="34">
        <f t="shared" si="567"/>
        <v>108</v>
      </c>
      <c r="L1886" s="34">
        <f t="shared" si="568"/>
        <v>9</v>
      </c>
      <c r="M1886" s="34">
        <f t="shared" si="569"/>
        <v>9</v>
      </c>
      <c r="N1886" s="52">
        <f t="shared" si="581"/>
        <v>9</v>
      </c>
      <c r="O1886" s="318">
        <f>+'Terminated loans'!S1076</f>
        <v>1903377</v>
      </c>
      <c r="P1886" s="26">
        <f>+'Terminated loans'!T1076</f>
        <v>0.03</v>
      </c>
      <c r="Q1886" s="536">
        <f t="shared" si="583"/>
        <v>8.1500000000000003E-2</v>
      </c>
      <c r="R1886" s="222">
        <f t="shared" si="571"/>
        <v>214138.71335898002</v>
      </c>
      <c r="S1886" s="36">
        <f t="shared" si="572"/>
        <v>1863399.4369813821</v>
      </c>
      <c r="T1886" s="36">
        <f t="shared" si="573"/>
        <v>39977.563018617919</v>
      </c>
      <c r="U1886" s="36">
        <f t="shared" si="574"/>
        <v>63848.983249470126</v>
      </c>
      <c r="V1886" s="36">
        <f t="shared" si="575"/>
        <v>23871.420230820542</v>
      </c>
      <c r="W1886" s="37">
        <f t="shared" si="576"/>
        <v>39977.563018649584</v>
      </c>
      <c r="X1886" s="36">
        <f t="shared" si="577"/>
        <v>39977.563018617919</v>
      </c>
      <c r="Y1886" s="276">
        <f t="shared" si="584"/>
        <v>39977.563018649584</v>
      </c>
      <c r="Z1886" s="36">
        <f t="shared" si="578"/>
        <v>63848.983249470126</v>
      </c>
      <c r="AA1886" s="36">
        <f t="shared" si="579"/>
        <v>23871.420230820542</v>
      </c>
      <c r="AB1886" s="38">
        <f t="shared" si="566"/>
        <v>3.166496753692627E-8</v>
      </c>
      <c r="AC1886" s="17"/>
      <c r="AD1886" s="17">
        <f t="shared" si="580"/>
        <v>9</v>
      </c>
      <c r="AH1886" s="103"/>
      <c r="AI1886" s="533"/>
    </row>
    <row r="1887" spans="1:35">
      <c r="A1887" s="533"/>
      <c r="C1887" s="67" t="str">
        <f>'Terminated loans'!F1077</f>
        <v>E</v>
      </c>
      <c r="D1887" s="19">
        <f>'Terminated loans'!H1077</f>
        <v>143996093</v>
      </c>
      <c r="E1887" s="19">
        <f>'Terminated loans'!I1077</f>
        <v>98</v>
      </c>
      <c r="F1887" s="19" t="str">
        <f>'Terminated loans'!J1077</f>
        <v xml:space="preserve">CALISTE J P M N                </v>
      </c>
      <c r="G1887" s="547" t="str">
        <f t="shared" si="582"/>
        <v>C2</v>
      </c>
      <c r="H1887" s="21">
        <f>'Terminated loans'!L1077</f>
        <v>40898</v>
      </c>
      <c r="I1887" s="21">
        <f>IF(B1887="VELS",'Terminated loans'!M1077,'Terminated loans'!B1077)</f>
        <v>41152</v>
      </c>
      <c r="J1887" s="34">
        <f t="shared" si="570"/>
        <v>8</v>
      </c>
      <c r="K1887" s="34">
        <f t="shared" si="567"/>
        <v>107</v>
      </c>
      <c r="L1887" s="34">
        <f t="shared" si="568"/>
        <v>8</v>
      </c>
      <c r="M1887" s="34">
        <f t="shared" si="569"/>
        <v>8</v>
      </c>
      <c r="N1887" s="52">
        <f t="shared" si="581"/>
        <v>8</v>
      </c>
      <c r="O1887" s="318">
        <f>+'Terminated loans'!S1077</f>
        <v>146347</v>
      </c>
      <c r="P1887" s="26">
        <f>+'Terminated loans'!T1077</f>
        <v>0.05</v>
      </c>
      <c r="Q1887" s="536">
        <f t="shared" si="583"/>
        <v>9.9000000000000005E-2</v>
      </c>
      <c r="R1887" s="222">
        <f t="shared" si="571"/>
        <v>18638.039650937302</v>
      </c>
      <c r="S1887" s="36">
        <f t="shared" si="572"/>
        <v>143717.65916780278</v>
      </c>
      <c r="T1887" s="36">
        <f t="shared" si="573"/>
        <v>2629.3408321972238</v>
      </c>
      <c r="U1887" s="36">
        <f t="shared" si="574"/>
        <v>5386.6580396976788</v>
      </c>
      <c r="V1887" s="36">
        <f t="shared" si="575"/>
        <v>2757.3172074984177</v>
      </c>
      <c r="W1887" s="37">
        <f t="shared" si="576"/>
        <v>2629.3408321992611</v>
      </c>
      <c r="X1887" s="36">
        <f t="shared" si="577"/>
        <v>2629.3408321972238</v>
      </c>
      <c r="Y1887" s="276">
        <f t="shared" si="584"/>
        <v>2629.3408321992611</v>
      </c>
      <c r="Z1887" s="36">
        <f t="shared" si="578"/>
        <v>5386.6580396976788</v>
      </c>
      <c r="AA1887" s="36">
        <f t="shared" si="579"/>
        <v>2757.3172074984177</v>
      </c>
      <c r="AB1887" s="38">
        <f t="shared" si="566"/>
        <v>2.0372681319713593E-9</v>
      </c>
      <c r="AC1887" s="17"/>
      <c r="AD1887" s="17">
        <f t="shared" si="580"/>
        <v>8</v>
      </c>
      <c r="AH1887" s="103"/>
      <c r="AI1887" s="533"/>
    </row>
    <row r="1888" spans="1:35">
      <c r="A1888" s="533"/>
      <c r="C1888" s="67" t="str">
        <f>'Terminated loans'!F1078</f>
        <v>E</v>
      </c>
      <c r="D1888" s="19">
        <f>'Terminated loans'!H1078</f>
        <v>143932524</v>
      </c>
      <c r="E1888" s="19">
        <f>'Terminated loans'!I1078</f>
        <v>99</v>
      </c>
      <c r="F1888" s="19" t="str">
        <f>'Terminated loans'!J1078</f>
        <v xml:space="preserve">FLEURANT-GILLETTE M C N        </v>
      </c>
      <c r="G1888" s="547" t="str">
        <f t="shared" si="582"/>
        <v>C1</v>
      </c>
      <c r="H1888" s="21">
        <f>'Terminated loans'!L1078</f>
        <v>40882</v>
      </c>
      <c r="I1888" s="21">
        <f>IF(B1888="VELS",'Terminated loans'!M1078,'Terminated loans'!B1078)</f>
        <v>41152</v>
      </c>
      <c r="J1888" s="34">
        <f t="shared" si="570"/>
        <v>9</v>
      </c>
      <c r="K1888" s="34">
        <f t="shared" si="567"/>
        <v>108</v>
      </c>
      <c r="L1888" s="34">
        <f t="shared" si="568"/>
        <v>9</v>
      </c>
      <c r="M1888" s="34">
        <f t="shared" si="569"/>
        <v>9</v>
      </c>
      <c r="N1888" s="52">
        <f t="shared" si="581"/>
        <v>9</v>
      </c>
      <c r="O1888" s="318">
        <f>+'Terminated loans'!S1078</f>
        <v>900154</v>
      </c>
      <c r="P1888" s="26">
        <f>+'Terminated loans'!T1078</f>
        <v>0.03</v>
      </c>
      <c r="Q1888" s="536">
        <f t="shared" si="583"/>
        <v>8.1500000000000003E-2</v>
      </c>
      <c r="R1888" s="222">
        <f t="shared" si="571"/>
        <v>101271.48714360807</v>
      </c>
      <c r="S1888" s="36">
        <f t="shared" si="572"/>
        <v>881247.62293362746</v>
      </c>
      <c r="T1888" s="36">
        <f t="shared" si="573"/>
        <v>18906.377066372545</v>
      </c>
      <c r="U1888" s="36">
        <f t="shared" si="574"/>
        <v>30195.761358860414</v>
      </c>
      <c r="V1888" s="36">
        <f t="shared" si="575"/>
        <v>11289.38429247262</v>
      </c>
      <c r="W1888" s="37">
        <f t="shared" si="576"/>
        <v>18906.377066387795</v>
      </c>
      <c r="X1888" s="36">
        <f t="shared" si="577"/>
        <v>18906.377066372545</v>
      </c>
      <c r="Y1888" s="276">
        <f t="shared" si="584"/>
        <v>18906.377066387795</v>
      </c>
      <c r="Z1888" s="36">
        <f t="shared" si="578"/>
        <v>30195.761358860414</v>
      </c>
      <c r="AA1888" s="36">
        <f t="shared" si="579"/>
        <v>11289.38429247262</v>
      </c>
      <c r="AB1888" s="38">
        <f t="shared" si="566"/>
        <v>1.5250407159328461E-8</v>
      </c>
      <c r="AC1888" s="17"/>
      <c r="AD1888" s="17">
        <f t="shared" si="580"/>
        <v>9</v>
      </c>
      <c r="AH1888" s="103"/>
      <c r="AI1888" s="533"/>
    </row>
    <row r="1889" spans="1:35">
      <c r="A1889" s="533"/>
      <c r="C1889" s="67" t="str">
        <f>'Terminated loans'!F1079</f>
        <v>E</v>
      </c>
      <c r="D1889" s="19">
        <f>'Terminated loans'!H1079</f>
        <v>143998681</v>
      </c>
      <c r="E1889" s="19">
        <f>'Terminated loans'!I1079</f>
        <v>99</v>
      </c>
      <c r="F1889" s="19" t="str">
        <f>'Terminated loans'!J1079</f>
        <v xml:space="preserve">ANSEEREEGANOO D(SL 2670)       </v>
      </c>
      <c r="G1889" s="547" t="str">
        <f t="shared" si="582"/>
        <v>C1</v>
      </c>
      <c r="H1889" s="21">
        <f>'Terminated loans'!L1079</f>
        <v>40928</v>
      </c>
      <c r="I1889" s="21">
        <f>IF(B1889="VELS",'Terminated loans'!M1079,'Terminated loans'!B1079)</f>
        <v>41152</v>
      </c>
      <c r="J1889" s="34">
        <f t="shared" si="570"/>
        <v>7</v>
      </c>
      <c r="K1889" s="34">
        <f t="shared" si="567"/>
        <v>106</v>
      </c>
      <c r="L1889" s="34">
        <f t="shared" si="568"/>
        <v>7</v>
      </c>
      <c r="M1889" s="34">
        <f t="shared" si="569"/>
        <v>7</v>
      </c>
      <c r="N1889" s="52">
        <f t="shared" si="581"/>
        <v>7</v>
      </c>
      <c r="O1889" s="318">
        <f>+'Terminated loans'!S1079</f>
        <v>300018</v>
      </c>
      <c r="P1889" s="26">
        <f>+'Terminated loans'!T1079</f>
        <v>0.03</v>
      </c>
      <c r="Q1889" s="536">
        <f t="shared" si="583"/>
        <v>8.1500000000000003E-2</v>
      </c>
      <c r="R1889" s="222">
        <f t="shared" si="571"/>
        <v>43289.381578730812</v>
      </c>
      <c r="S1889" s="36">
        <f t="shared" si="572"/>
        <v>294958.39872527617</v>
      </c>
      <c r="T1889" s="36">
        <f t="shared" si="573"/>
        <v>5059.6012747238274</v>
      </c>
      <c r="U1889" s="36">
        <f t="shared" si="574"/>
        <v>8067.2723258438054</v>
      </c>
      <c r="V1889" s="36">
        <f t="shared" si="575"/>
        <v>3007.6710511156707</v>
      </c>
      <c r="W1889" s="37">
        <f t="shared" si="576"/>
        <v>5059.6012747281347</v>
      </c>
      <c r="X1889" s="36">
        <f t="shared" si="577"/>
        <v>5059.6012747238274</v>
      </c>
      <c r="Y1889" s="276">
        <f t="shared" si="584"/>
        <v>5059.6012747281347</v>
      </c>
      <c r="Z1889" s="36">
        <f t="shared" si="578"/>
        <v>8067.2723258438054</v>
      </c>
      <c r="AA1889" s="36">
        <f t="shared" si="579"/>
        <v>3007.6710511156707</v>
      </c>
      <c r="AB1889" s="38">
        <f t="shared" si="566"/>
        <v>4.3073669075965881E-9</v>
      </c>
      <c r="AC1889" s="17"/>
      <c r="AD1889" s="17">
        <f t="shared" si="580"/>
        <v>7</v>
      </c>
      <c r="AH1889" s="103"/>
      <c r="AI1889" s="533"/>
    </row>
    <row r="1890" spans="1:35">
      <c r="A1890" s="533"/>
      <c r="C1890" s="67" t="str">
        <f>'Terminated loans'!F1080</f>
        <v>E</v>
      </c>
      <c r="D1890" s="19">
        <f>'Terminated loans'!H1080</f>
        <v>143997626</v>
      </c>
      <c r="E1890" s="19">
        <f>'Terminated loans'!I1080</f>
        <v>98</v>
      </c>
      <c r="F1890" s="19" t="str">
        <f>'Terminated loans'!J1080</f>
        <v xml:space="preserve">BURRUTH K                      </v>
      </c>
      <c r="G1890" s="547" t="str">
        <f t="shared" si="582"/>
        <v>C2</v>
      </c>
      <c r="H1890" s="21">
        <f>'Terminated loans'!L1080</f>
        <v>40952</v>
      </c>
      <c r="I1890" s="21">
        <f>IF(B1890="VELS",'Terminated loans'!M1080,'Terminated loans'!B1080)</f>
        <v>41152</v>
      </c>
      <c r="J1890" s="34">
        <f t="shared" si="570"/>
        <v>7</v>
      </c>
      <c r="K1890" s="34">
        <f t="shared" si="567"/>
        <v>106</v>
      </c>
      <c r="L1890" s="34">
        <f t="shared" si="568"/>
        <v>7</v>
      </c>
      <c r="M1890" s="34">
        <f t="shared" si="569"/>
        <v>7</v>
      </c>
      <c r="N1890" s="52">
        <f t="shared" si="581"/>
        <v>7</v>
      </c>
      <c r="O1890" s="318">
        <f>+'Terminated loans'!S1080</f>
        <v>233661</v>
      </c>
      <c r="P1890" s="26">
        <f>+'Terminated loans'!T1080</f>
        <v>0.05</v>
      </c>
      <c r="Q1890" s="536">
        <f t="shared" si="583"/>
        <v>9.9000000000000005E-2</v>
      </c>
      <c r="R1890" s="222">
        <f t="shared" si="571"/>
        <v>33938.791787647075</v>
      </c>
      <c r="S1890" s="36">
        <f t="shared" si="572"/>
        <v>229921.78761991183</v>
      </c>
      <c r="T1890" s="36">
        <f t="shared" si="573"/>
        <v>3739.2123800881673</v>
      </c>
      <c r="U1890" s="36">
        <f t="shared" si="574"/>
        <v>7649.7548936203239</v>
      </c>
      <c r="V1890" s="36">
        <f t="shared" si="575"/>
        <v>3910.5425135295372</v>
      </c>
      <c r="W1890" s="37">
        <f t="shared" si="576"/>
        <v>3739.2123800907866</v>
      </c>
      <c r="X1890" s="36">
        <f t="shared" si="577"/>
        <v>3739.2123800881673</v>
      </c>
      <c r="Y1890" s="276">
        <f t="shared" si="584"/>
        <v>3739.2123800907866</v>
      </c>
      <c r="Z1890" s="36">
        <f t="shared" si="578"/>
        <v>7649.7548936203239</v>
      </c>
      <c r="AA1890" s="36">
        <f t="shared" si="579"/>
        <v>3910.5425135295372</v>
      </c>
      <c r="AB1890" s="38">
        <f t="shared" si="566"/>
        <v>2.6193447411060333E-9</v>
      </c>
      <c r="AC1890" s="17"/>
      <c r="AD1890" s="17">
        <f t="shared" si="580"/>
        <v>7</v>
      </c>
      <c r="AH1890" s="103"/>
      <c r="AI1890" s="533"/>
    </row>
    <row r="1891" spans="1:35">
      <c r="A1891" s="533"/>
      <c r="C1891" s="67" t="str">
        <f>'Terminated loans'!F1081</f>
        <v>E</v>
      </c>
      <c r="D1891" s="19">
        <f>'Terminated loans'!H1081</f>
        <v>143996735</v>
      </c>
      <c r="E1891" s="19">
        <f>'Terminated loans'!I1081</f>
        <v>98</v>
      </c>
      <c r="F1891" s="19" t="str">
        <f>'Terminated loans'!J1081</f>
        <v xml:space="preserve">RAMGOLAM A                     </v>
      </c>
      <c r="G1891" s="547" t="str">
        <f t="shared" si="582"/>
        <v>C2</v>
      </c>
      <c r="H1891" s="21">
        <f>'Terminated loans'!L1081</f>
        <v>40983</v>
      </c>
      <c r="I1891" s="21">
        <f>IF(B1891="VELS",'Terminated loans'!M1081,'Terminated loans'!B1081)</f>
        <v>41152</v>
      </c>
      <c r="J1891" s="34">
        <f t="shared" si="570"/>
        <v>6</v>
      </c>
      <c r="K1891" s="34">
        <f t="shared" si="567"/>
        <v>105</v>
      </c>
      <c r="L1891" s="34">
        <f t="shared" si="568"/>
        <v>6</v>
      </c>
      <c r="M1891" s="34">
        <f t="shared" si="569"/>
        <v>6</v>
      </c>
      <c r="N1891" s="52">
        <f t="shared" si="581"/>
        <v>6</v>
      </c>
      <c r="O1891" s="318">
        <f>+'Terminated loans'!S1081</f>
        <v>234373</v>
      </c>
      <c r="P1891" s="26">
        <f>+'Terminated loans'!T1081</f>
        <v>0.05</v>
      </c>
      <c r="Q1891" s="536">
        <f t="shared" si="583"/>
        <v>9.9000000000000005E-2</v>
      </c>
      <c r="R1891" s="222">
        <f t="shared" si="571"/>
        <v>39633.797107771774</v>
      </c>
      <c r="S1891" s="36">
        <f t="shared" si="572"/>
        <v>231084.53296394582</v>
      </c>
      <c r="T1891" s="36">
        <f t="shared" si="573"/>
        <v>3288.4670360541786</v>
      </c>
      <c r="U1891" s="36">
        <f t="shared" si="574"/>
        <v>6718.2496826877468</v>
      </c>
      <c r="V1891" s="36">
        <f t="shared" si="575"/>
        <v>3429.7826466306578</v>
      </c>
      <c r="W1891" s="37">
        <f t="shared" si="576"/>
        <v>3288.467036057089</v>
      </c>
      <c r="X1891" s="36">
        <f t="shared" si="577"/>
        <v>3288.4670360541786</v>
      </c>
      <c r="Y1891" s="276">
        <f t="shared" si="584"/>
        <v>3288.467036057089</v>
      </c>
      <c r="Z1891" s="36">
        <f t="shared" si="578"/>
        <v>6718.2496826877468</v>
      </c>
      <c r="AA1891" s="36">
        <f t="shared" si="579"/>
        <v>3429.7826466306578</v>
      </c>
      <c r="AB1891" s="38">
        <f t="shared" si="566"/>
        <v>2.9103830456733704E-9</v>
      </c>
      <c r="AC1891" s="17"/>
      <c r="AD1891" s="17">
        <f t="shared" si="580"/>
        <v>6</v>
      </c>
      <c r="AH1891" s="103"/>
      <c r="AI1891" s="533"/>
    </row>
    <row r="1892" spans="1:35">
      <c r="A1892" s="533"/>
      <c r="C1892" s="67" t="str">
        <f>'Terminated loans'!F1082</f>
        <v>E</v>
      </c>
      <c r="D1892" s="19" t="str">
        <f>'Terminated loans'!H1082</f>
        <v>141085522</v>
      </c>
      <c r="E1892" s="19">
        <f>'Terminated loans'!I1082</f>
        <v>98</v>
      </c>
      <c r="F1892" s="19" t="str">
        <f>'Terminated loans'!J1082</f>
        <v xml:space="preserve">BALLUCK K                      </v>
      </c>
      <c r="G1892" s="547" t="str">
        <f t="shared" si="582"/>
        <v>A2</v>
      </c>
      <c r="H1892" s="21">
        <f>'Terminated loans'!L1082</f>
        <v>40079</v>
      </c>
      <c r="I1892" s="21">
        <f>IF(B1892="VELS",'Terminated loans'!M1082,'Terminated loans'!B1082)</f>
        <v>41182</v>
      </c>
      <c r="J1892" s="34">
        <f t="shared" si="570"/>
        <v>36</v>
      </c>
      <c r="K1892" s="34">
        <f t="shared" si="567"/>
        <v>134</v>
      </c>
      <c r="L1892" s="34">
        <f t="shared" si="568"/>
        <v>36</v>
      </c>
      <c r="M1892" s="34">
        <f t="shared" si="569"/>
        <v>36</v>
      </c>
      <c r="N1892" s="52">
        <f t="shared" si="581"/>
        <v>36</v>
      </c>
      <c r="O1892" s="318">
        <f>+'Terminated loans'!S1082</f>
        <v>200392</v>
      </c>
      <c r="P1892" s="26">
        <f>+'Terminated loans'!T1082</f>
        <v>0.05</v>
      </c>
      <c r="Q1892" s="536">
        <f t="shared" si="583"/>
        <v>0.104</v>
      </c>
      <c r="R1892" s="222">
        <f t="shared" si="571"/>
        <v>6005.928012598124</v>
      </c>
      <c r="S1892" s="36">
        <f t="shared" si="572"/>
        <v>185052.24146916461</v>
      </c>
      <c r="T1892" s="36">
        <f t="shared" si="573"/>
        <v>15339.758530835388</v>
      </c>
      <c r="U1892" s="36">
        <f t="shared" si="574"/>
        <v>31161.166984366049</v>
      </c>
      <c r="V1892" s="36">
        <f t="shared" si="575"/>
        <v>15821.408453532466</v>
      </c>
      <c r="W1892" s="37">
        <f t="shared" si="576"/>
        <v>15339.758530833584</v>
      </c>
      <c r="X1892" s="36">
        <f t="shared" si="577"/>
        <v>15339.758530835388</v>
      </c>
      <c r="Y1892" s="276">
        <f t="shared" si="584"/>
        <v>15339.758530833584</v>
      </c>
      <c r="Z1892" s="36">
        <f t="shared" si="578"/>
        <v>31161.166984366049</v>
      </c>
      <c r="AA1892" s="36">
        <f t="shared" si="579"/>
        <v>15821.408453532466</v>
      </c>
      <c r="AB1892" s="38">
        <f t="shared" si="566"/>
        <v>-1.8044374883174896E-9</v>
      </c>
      <c r="AC1892" s="17"/>
      <c r="AD1892" s="17">
        <f t="shared" si="580"/>
        <v>36</v>
      </c>
      <c r="AH1892" s="103"/>
      <c r="AI1892" s="533"/>
    </row>
    <row r="1893" spans="1:35">
      <c r="A1893" s="533"/>
      <c r="C1893" s="67" t="str">
        <f>'Terminated loans'!F1083</f>
        <v>E</v>
      </c>
      <c r="D1893" s="19" t="str">
        <f>'Terminated loans'!H1083</f>
        <v>143000354</v>
      </c>
      <c r="E1893" s="19">
        <f>'Terminated loans'!I1083</f>
        <v>98</v>
      </c>
      <c r="F1893" s="19" t="str">
        <f>'Terminated loans'!J1083</f>
        <v xml:space="preserve">BEESOON S                      </v>
      </c>
      <c r="G1893" s="547" t="str">
        <f t="shared" si="582"/>
        <v>A2</v>
      </c>
      <c r="H1893" s="21">
        <f>'Terminated loans'!L1083</f>
        <v>39770</v>
      </c>
      <c r="I1893" s="21">
        <f>IF(B1893="VELS",'Terminated loans'!M1083,'Terminated loans'!B1083)</f>
        <v>41182</v>
      </c>
      <c r="J1893" s="34">
        <f t="shared" si="570"/>
        <v>46</v>
      </c>
      <c r="K1893" s="34">
        <f t="shared" si="567"/>
        <v>144</v>
      </c>
      <c r="L1893" s="34">
        <f t="shared" si="568"/>
        <v>46</v>
      </c>
      <c r="M1893" s="34">
        <f t="shared" si="569"/>
        <v>46</v>
      </c>
      <c r="N1893" s="52">
        <f t="shared" si="581"/>
        <v>46</v>
      </c>
      <c r="O1893" s="318">
        <f>+'Terminated loans'!S1083</f>
        <v>350000</v>
      </c>
      <c r="P1893" s="26">
        <f>+'Terminated loans'!T1083</f>
        <v>0.05</v>
      </c>
      <c r="Q1893" s="536">
        <f t="shared" si="583"/>
        <v>0.104</v>
      </c>
      <c r="R1893" s="222">
        <f t="shared" si="571"/>
        <v>8376.9330543454307</v>
      </c>
      <c r="S1893" s="36">
        <f t="shared" si="572"/>
        <v>316678.71294384386</v>
      </c>
      <c r="T1893" s="36">
        <f t="shared" si="573"/>
        <v>33321.287056156143</v>
      </c>
      <c r="U1893" s="36">
        <f t="shared" si="574"/>
        <v>68660.207556042762</v>
      </c>
      <c r="V1893" s="36">
        <f t="shared" si="575"/>
        <v>35338.92049988982</v>
      </c>
      <c r="W1893" s="37">
        <f t="shared" si="576"/>
        <v>33321.287056152942</v>
      </c>
      <c r="X1893" s="36">
        <f t="shared" si="577"/>
        <v>33321.287056156143</v>
      </c>
      <c r="Y1893" s="276">
        <f t="shared" si="584"/>
        <v>33321.287056152942</v>
      </c>
      <c r="Z1893" s="36">
        <f t="shared" si="578"/>
        <v>68660.207556042762</v>
      </c>
      <c r="AA1893" s="36">
        <f t="shared" si="579"/>
        <v>35338.92049988982</v>
      </c>
      <c r="AB1893" s="38">
        <f t="shared" si="566"/>
        <v>-3.2014213502407074E-9</v>
      </c>
      <c r="AC1893" s="17"/>
      <c r="AD1893" s="17">
        <f t="shared" si="580"/>
        <v>46</v>
      </c>
      <c r="AH1893" s="103"/>
      <c r="AI1893" s="533"/>
    </row>
    <row r="1894" spans="1:35">
      <c r="A1894" s="533"/>
      <c r="C1894" s="67" t="str">
        <f>'Terminated loans'!F1084</f>
        <v>N</v>
      </c>
      <c r="D1894" s="19" t="str">
        <f>'Terminated loans'!H1084</f>
        <v>143011933</v>
      </c>
      <c r="E1894" s="19">
        <f>'Terminated loans'!I1084</f>
        <v>98</v>
      </c>
      <c r="F1894" s="19" t="str">
        <f>'Terminated loans'!J1084</f>
        <v xml:space="preserve">LI MUI SANG B/048237           </v>
      </c>
      <c r="G1894" s="547" t="str">
        <f t="shared" si="582"/>
        <v>A2</v>
      </c>
      <c r="H1894" s="21">
        <f>'Terminated loans'!L1084</f>
        <v>39356</v>
      </c>
      <c r="I1894" s="21">
        <f>IF(B1894="VELS",'Terminated loans'!M1084,'Terminated loans'!B1084)</f>
        <v>41175</v>
      </c>
      <c r="J1894" s="34">
        <f t="shared" si="570"/>
        <v>60</v>
      </c>
      <c r="K1894" s="34">
        <f t="shared" si="567"/>
        <v>158</v>
      </c>
      <c r="L1894" s="34">
        <f t="shared" si="568"/>
        <v>60</v>
      </c>
      <c r="M1894" s="34">
        <f t="shared" si="569"/>
        <v>60</v>
      </c>
      <c r="N1894" s="52">
        <f t="shared" si="581"/>
        <v>60</v>
      </c>
      <c r="O1894" s="318">
        <f>+'Terminated loans'!S1084</f>
        <v>197098</v>
      </c>
      <c r="P1894" s="26">
        <f>+'Terminated loans'!T1084</f>
        <v>0.05</v>
      </c>
      <c r="Q1894" s="536">
        <f t="shared" si="583"/>
        <v>0.104</v>
      </c>
      <c r="R1894" s="222">
        <f t="shared" si="571"/>
        <v>3719.4824087672673</v>
      </c>
      <c r="S1894" s="36">
        <f t="shared" si="572"/>
        <v>173447.76036919618</v>
      </c>
      <c r="T1894" s="36">
        <f t="shared" si="573"/>
        <v>23650.239630803815</v>
      </c>
      <c r="U1894" s="36">
        <f t="shared" si="574"/>
        <v>49721.184156838193</v>
      </c>
      <c r="V1894" s="36">
        <f t="shared" si="575"/>
        <v>26070.944526036037</v>
      </c>
      <c r="W1894" s="37">
        <f t="shared" si="576"/>
        <v>23650.239630802156</v>
      </c>
      <c r="X1894" s="36">
        <f t="shared" si="577"/>
        <v>23650.239630803815</v>
      </c>
      <c r="Y1894" s="276">
        <f t="shared" si="584"/>
        <v>23650.239630802156</v>
      </c>
      <c r="Z1894" s="36">
        <f t="shared" si="578"/>
        <v>49721.184156838193</v>
      </c>
      <c r="AA1894" s="36">
        <f t="shared" si="579"/>
        <v>26070.944526036037</v>
      </c>
      <c r="AB1894" s="38">
        <f t="shared" ref="AB1894:AB1957" si="585">IF(ISERROR(Z1894-AA1894-T1894),"CHECK",Z1894-AA1894-T1894)</f>
        <v>-1.6589183360338211E-9</v>
      </c>
      <c r="AC1894" s="17"/>
      <c r="AD1894" s="17">
        <f t="shared" si="580"/>
        <v>60</v>
      </c>
      <c r="AH1894" s="103"/>
      <c r="AI1894" s="533"/>
    </row>
    <row r="1895" spans="1:35">
      <c r="A1895" s="533"/>
      <c r="C1895" s="67" t="str">
        <f>'Terminated loans'!F1085</f>
        <v>E</v>
      </c>
      <c r="D1895" s="19" t="str">
        <f>'Terminated loans'!H1085</f>
        <v>143017095</v>
      </c>
      <c r="E1895" s="19">
        <f>'Terminated loans'!I1085</f>
        <v>99</v>
      </c>
      <c r="F1895" s="19" t="str">
        <f>'Terminated loans'!J1085</f>
        <v xml:space="preserve">JOGARAH V &amp;/V /H LN            </v>
      </c>
      <c r="G1895" s="547" t="str">
        <f t="shared" si="582"/>
        <v>A1</v>
      </c>
      <c r="H1895" s="21">
        <f>'Terminated loans'!L1085</f>
        <v>38335</v>
      </c>
      <c r="I1895" s="21">
        <f>IF(B1895="VELS",'Terminated loans'!M1085,'Terminated loans'!B1085)</f>
        <v>41182</v>
      </c>
      <c r="J1895" s="34">
        <f t="shared" si="570"/>
        <v>94</v>
      </c>
      <c r="K1895" s="34">
        <f t="shared" si="567"/>
        <v>192</v>
      </c>
      <c r="L1895" s="34">
        <f t="shared" si="568"/>
        <v>94</v>
      </c>
      <c r="M1895" s="34">
        <f t="shared" si="569"/>
        <v>94</v>
      </c>
      <c r="N1895" s="52">
        <f t="shared" si="581"/>
        <v>94</v>
      </c>
      <c r="O1895" s="318">
        <f>+'Terminated loans'!S1085</f>
        <v>1275000</v>
      </c>
      <c r="P1895" s="26">
        <f>+'Terminated loans'!T1085</f>
        <v>0.03</v>
      </c>
      <c r="Q1895" s="536">
        <f t="shared" si="583"/>
        <v>8.6499999999999994E-2</v>
      </c>
      <c r="R1895" s="222">
        <f t="shared" si="571"/>
        <v>15236.814331912603</v>
      </c>
      <c r="S1895" s="36">
        <f t="shared" si="572"/>
        <v>1037698.7440852935</v>
      </c>
      <c r="T1895" s="36">
        <f t="shared" si="573"/>
        <v>237301.2559147065</v>
      </c>
      <c r="U1895" s="36">
        <f t="shared" si="574"/>
        <v>394561.80311447987</v>
      </c>
      <c r="V1895" s="36">
        <f t="shared" si="575"/>
        <v>157260.54719978478</v>
      </c>
      <c r="W1895" s="37">
        <f t="shared" si="576"/>
        <v>237301.2559146951</v>
      </c>
      <c r="X1895" s="36">
        <f t="shared" si="577"/>
        <v>237301.2559147065</v>
      </c>
      <c r="Y1895" s="276">
        <f t="shared" si="584"/>
        <v>237301.2559146951</v>
      </c>
      <c r="Z1895" s="36">
        <f t="shared" si="578"/>
        <v>394561.80311447987</v>
      </c>
      <c r="AA1895" s="36">
        <f t="shared" si="579"/>
        <v>157260.54719978478</v>
      </c>
      <c r="AB1895" s="38">
        <f t="shared" si="585"/>
        <v>-1.1408701539039612E-8</v>
      </c>
      <c r="AC1895" s="17"/>
      <c r="AD1895" s="17">
        <f t="shared" si="580"/>
        <v>94</v>
      </c>
      <c r="AH1895" s="103"/>
      <c r="AI1895" s="533"/>
    </row>
    <row r="1896" spans="1:35">
      <c r="A1896" s="533"/>
      <c r="C1896" s="67" t="str">
        <f>'Terminated loans'!F1086</f>
        <v>E</v>
      </c>
      <c r="D1896" s="19" t="str">
        <f>'Terminated loans'!H1086</f>
        <v>143034089</v>
      </c>
      <c r="E1896" s="19">
        <f>'Terminated loans'!I1086</f>
        <v>98</v>
      </c>
      <c r="F1896" s="19" t="str">
        <f>'Terminated loans'!J1086</f>
        <v xml:space="preserve">DEENOO R                       </v>
      </c>
      <c r="G1896" s="547" t="str">
        <f t="shared" si="582"/>
        <v>A2</v>
      </c>
      <c r="H1896" s="21">
        <f>'Terminated loans'!L1086</f>
        <v>40025</v>
      </c>
      <c r="I1896" s="21">
        <f>IF(B1896="VELS",'Terminated loans'!M1086,'Terminated loans'!B1086)</f>
        <v>41182</v>
      </c>
      <c r="J1896" s="34">
        <f t="shared" si="570"/>
        <v>38</v>
      </c>
      <c r="K1896" s="34">
        <f t="shared" ref="K1896:K1959" si="586">ROUND(($I$35-H1896)/365*12,0)</f>
        <v>136</v>
      </c>
      <c r="L1896" s="34">
        <f t="shared" ref="L1896:L1959" si="587">IF(B1896="VELS",J1896,IF(J1896&gt;(IF(OR(E1896=4,E1896=99),$J$3,IF(E1896=97,$J$6,IF(E1896=98,$J$5,"Check")))),(IF(OR(E1896=4,E1896=99),$J$3,IF(E1896=97,$J$6,IF(E1896=98,$J$5,"Check")))),J1896))</f>
        <v>38</v>
      </c>
      <c r="M1896" s="34">
        <f t="shared" ref="M1896:M1959" si="588">IF(K1896&gt;L1896,L1896,K1896)</f>
        <v>38</v>
      </c>
      <c r="N1896" s="52">
        <f t="shared" si="581"/>
        <v>38</v>
      </c>
      <c r="O1896" s="318">
        <f>+'Terminated loans'!S1086</f>
        <v>169823</v>
      </c>
      <c r="P1896" s="26">
        <f>+'Terminated loans'!T1086</f>
        <v>0.05</v>
      </c>
      <c r="Q1896" s="536">
        <f t="shared" si="583"/>
        <v>0.104</v>
      </c>
      <c r="R1896" s="222">
        <f t="shared" si="571"/>
        <v>4841.4413144753116</v>
      </c>
      <c r="S1896" s="36">
        <f t="shared" si="572"/>
        <v>156178.56105981418</v>
      </c>
      <c r="T1896" s="36">
        <f t="shared" si="573"/>
        <v>13644.438940185821</v>
      </c>
      <c r="U1896" s="36">
        <f t="shared" si="574"/>
        <v>27796.208890245995</v>
      </c>
      <c r="V1896" s="36">
        <f t="shared" si="575"/>
        <v>14151.769950061804</v>
      </c>
      <c r="W1896" s="37">
        <f t="shared" si="576"/>
        <v>13644.438940184191</v>
      </c>
      <c r="X1896" s="36">
        <f t="shared" si="577"/>
        <v>13644.438940185821</v>
      </c>
      <c r="Y1896" s="276">
        <f t="shared" si="584"/>
        <v>13644.438940184191</v>
      </c>
      <c r="Z1896" s="36">
        <f t="shared" si="578"/>
        <v>27796.208890245995</v>
      </c>
      <c r="AA1896" s="36">
        <f t="shared" si="579"/>
        <v>14151.769950061804</v>
      </c>
      <c r="AB1896" s="38">
        <f t="shared" si="585"/>
        <v>-1.6298145055770874E-9</v>
      </c>
      <c r="AC1896" s="17"/>
      <c r="AD1896" s="17">
        <f t="shared" si="580"/>
        <v>38</v>
      </c>
      <c r="AH1896" s="103"/>
      <c r="AI1896" s="533"/>
    </row>
    <row r="1897" spans="1:35">
      <c r="A1897" s="533"/>
      <c r="C1897" s="67" t="str">
        <f>'Terminated loans'!F1087</f>
        <v>E</v>
      </c>
      <c r="D1897" s="19" t="str">
        <f>'Terminated loans'!H1087</f>
        <v>143036278</v>
      </c>
      <c r="E1897" s="19">
        <f>'Terminated loans'!I1087</f>
        <v>98</v>
      </c>
      <c r="F1897" s="19" t="str">
        <f>'Terminated loans'!J1087</f>
        <v xml:space="preserve">CASSY B B                      </v>
      </c>
      <c r="G1897" s="547" t="str">
        <f t="shared" si="582"/>
        <v>A2</v>
      </c>
      <c r="H1897" s="21">
        <f>'Terminated loans'!L1087</f>
        <v>40150</v>
      </c>
      <c r="I1897" s="21">
        <f>IF(B1897="VELS",'Terminated loans'!M1087,'Terminated loans'!B1087)</f>
        <v>41182</v>
      </c>
      <c r="J1897" s="34">
        <f t="shared" si="570"/>
        <v>34</v>
      </c>
      <c r="K1897" s="34">
        <f t="shared" si="586"/>
        <v>132</v>
      </c>
      <c r="L1897" s="34">
        <f t="shared" si="587"/>
        <v>34</v>
      </c>
      <c r="M1897" s="34">
        <f t="shared" si="588"/>
        <v>34</v>
      </c>
      <c r="N1897" s="52">
        <f t="shared" si="581"/>
        <v>34</v>
      </c>
      <c r="O1897" s="318">
        <f>+'Terminated loans'!S1087</f>
        <v>194885</v>
      </c>
      <c r="P1897" s="26">
        <f>+'Terminated loans'!T1087</f>
        <v>0.05</v>
      </c>
      <c r="Q1897" s="536">
        <f t="shared" si="583"/>
        <v>0.104</v>
      </c>
      <c r="R1897" s="222">
        <f t="shared" si="571"/>
        <v>6159.418644448936</v>
      </c>
      <c r="S1897" s="36">
        <f t="shared" si="572"/>
        <v>180713.11552330584</v>
      </c>
      <c r="T1897" s="36">
        <f t="shared" si="573"/>
        <v>14171.884476694162</v>
      </c>
      <c r="U1897" s="36">
        <f t="shared" si="574"/>
        <v>28707.11838795623</v>
      </c>
      <c r="V1897" s="36">
        <f t="shared" si="575"/>
        <v>14535.233911263844</v>
      </c>
      <c r="W1897" s="37">
        <f t="shared" si="576"/>
        <v>14171.884476692387</v>
      </c>
      <c r="X1897" s="36">
        <f t="shared" si="577"/>
        <v>14171.884476694162</v>
      </c>
      <c r="Y1897" s="276">
        <f t="shared" si="584"/>
        <v>14171.884476692387</v>
      </c>
      <c r="Z1897" s="36">
        <f t="shared" si="578"/>
        <v>28707.11838795623</v>
      </c>
      <c r="AA1897" s="36">
        <f t="shared" si="579"/>
        <v>14535.233911263844</v>
      </c>
      <c r="AB1897" s="38">
        <f t="shared" si="585"/>
        <v>-1.7753336578607559E-9</v>
      </c>
      <c r="AC1897" s="17"/>
      <c r="AD1897" s="17">
        <f t="shared" si="580"/>
        <v>34</v>
      </c>
      <c r="AH1897" s="103"/>
      <c r="AI1897" s="533"/>
    </row>
    <row r="1898" spans="1:35">
      <c r="A1898" s="533"/>
      <c r="C1898" s="67" t="str">
        <f>'Terminated loans'!F1088</f>
        <v>E</v>
      </c>
      <c r="D1898" s="19" t="str">
        <f>'Terminated loans'!H1088</f>
        <v>143060004</v>
      </c>
      <c r="E1898" s="19">
        <f>'Terminated loans'!I1088</f>
        <v>99</v>
      </c>
      <c r="F1898" s="19" t="str">
        <f>'Terminated loans'!J1088</f>
        <v xml:space="preserve">GOPYCHAND S (SL 2007)          </v>
      </c>
      <c r="G1898" s="547" t="str">
        <f t="shared" si="582"/>
        <v>A1</v>
      </c>
      <c r="H1898" s="21">
        <f>'Terminated loans'!L1088</f>
        <v>40294</v>
      </c>
      <c r="I1898" s="21">
        <f>IF(B1898="VELS",'Terminated loans'!M1088,'Terminated loans'!B1088)</f>
        <v>41182</v>
      </c>
      <c r="J1898" s="34">
        <f t="shared" si="570"/>
        <v>29</v>
      </c>
      <c r="K1898" s="34">
        <f t="shared" si="586"/>
        <v>127</v>
      </c>
      <c r="L1898" s="34">
        <f t="shared" si="587"/>
        <v>29</v>
      </c>
      <c r="M1898" s="34">
        <f t="shared" si="588"/>
        <v>29</v>
      </c>
      <c r="N1898" s="52">
        <f t="shared" si="581"/>
        <v>29</v>
      </c>
      <c r="O1898" s="318">
        <f>+'Terminated loans'!S1088</f>
        <v>765465</v>
      </c>
      <c r="P1898" s="26">
        <f>+'Terminated loans'!T1088</f>
        <v>0.03</v>
      </c>
      <c r="Q1898" s="536">
        <f t="shared" si="583"/>
        <v>8.6499999999999994E-2</v>
      </c>
      <c r="R1898" s="222">
        <f t="shared" si="571"/>
        <v>27396.702802102274</v>
      </c>
      <c r="S1898" s="36">
        <f t="shared" si="572"/>
        <v>714645.24918170471</v>
      </c>
      <c r="T1898" s="36">
        <f t="shared" si="573"/>
        <v>50819.750818295288</v>
      </c>
      <c r="U1898" s="36">
        <f t="shared" si="574"/>
        <v>79859.13207925274</v>
      </c>
      <c r="V1898" s="36">
        <f t="shared" si="575"/>
        <v>29039.381260965951</v>
      </c>
      <c r="W1898" s="37">
        <f t="shared" si="576"/>
        <v>50819.75081828679</v>
      </c>
      <c r="X1898" s="36">
        <f t="shared" si="577"/>
        <v>50819.750818295288</v>
      </c>
      <c r="Y1898" s="276">
        <f t="shared" si="584"/>
        <v>50819.75081828679</v>
      </c>
      <c r="Z1898" s="36">
        <f t="shared" si="578"/>
        <v>79859.13207925274</v>
      </c>
      <c r="AA1898" s="36">
        <f t="shared" si="579"/>
        <v>29039.381260965951</v>
      </c>
      <c r="AB1898" s="38">
        <f t="shared" si="585"/>
        <v>-8.4983184933662415E-9</v>
      </c>
      <c r="AC1898" s="17"/>
      <c r="AD1898" s="17">
        <f t="shared" si="580"/>
        <v>29</v>
      </c>
      <c r="AH1898" s="103"/>
      <c r="AI1898" s="533"/>
    </row>
    <row r="1899" spans="1:35">
      <c r="A1899" s="533"/>
      <c r="C1899" s="67" t="str">
        <f>'Terminated loans'!F1089</f>
        <v>E</v>
      </c>
      <c r="D1899" s="19" t="str">
        <f>'Terminated loans'!H1089</f>
        <v>143060349</v>
      </c>
      <c r="E1899" s="19">
        <f>'Terminated loans'!I1089</f>
        <v>99</v>
      </c>
      <c r="F1899" s="19" t="str">
        <f>'Terminated loans'!J1089</f>
        <v xml:space="preserve">GOPYCHAND SG (SL 1944)         </v>
      </c>
      <c r="G1899" s="547" t="str">
        <f t="shared" si="582"/>
        <v>A1</v>
      </c>
      <c r="H1899" s="21">
        <f>'Terminated loans'!L1089</f>
        <v>40256</v>
      </c>
      <c r="I1899" s="21">
        <f>IF(B1899="VELS",'Terminated loans'!M1089,'Terminated loans'!B1089)</f>
        <v>41182</v>
      </c>
      <c r="J1899" s="34">
        <f t="shared" si="570"/>
        <v>30</v>
      </c>
      <c r="K1899" s="34">
        <f t="shared" si="586"/>
        <v>129</v>
      </c>
      <c r="L1899" s="34">
        <f t="shared" si="587"/>
        <v>30</v>
      </c>
      <c r="M1899" s="34">
        <f t="shared" si="588"/>
        <v>30</v>
      </c>
      <c r="N1899" s="52">
        <f t="shared" si="581"/>
        <v>30</v>
      </c>
      <c r="O1899" s="318">
        <f>+'Terminated loans'!S1089</f>
        <v>300018</v>
      </c>
      <c r="P1899" s="26">
        <f>+'Terminated loans'!T1089</f>
        <v>0.03</v>
      </c>
      <c r="Q1899" s="536">
        <f t="shared" si="583"/>
        <v>8.6499999999999994E-2</v>
      </c>
      <c r="R1899" s="222">
        <f t="shared" si="571"/>
        <v>10392.799541348302</v>
      </c>
      <c r="S1899" s="36">
        <f t="shared" si="572"/>
        <v>279475.28062175284</v>
      </c>
      <c r="T1899" s="36">
        <f t="shared" si="573"/>
        <v>20542.719378247159</v>
      </c>
      <c r="U1899" s="36">
        <f t="shared" si="574"/>
        <v>32308.705618692911</v>
      </c>
      <c r="V1899" s="36">
        <f t="shared" si="575"/>
        <v>11765.98624044907</v>
      </c>
      <c r="W1899" s="37">
        <f t="shared" si="576"/>
        <v>20542.719378243841</v>
      </c>
      <c r="X1899" s="36">
        <f t="shared" si="577"/>
        <v>20542.719378247159</v>
      </c>
      <c r="Y1899" s="276">
        <f t="shared" si="584"/>
        <v>20542.719378243841</v>
      </c>
      <c r="Z1899" s="36">
        <f t="shared" si="578"/>
        <v>32308.705618692911</v>
      </c>
      <c r="AA1899" s="36">
        <f t="shared" si="579"/>
        <v>11765.98624044907</v>
      </c>
      <c r="AB1899" s="38">
        <f t="shared" si="585"/>
        <v>-3.3178366720676422E-9</v>
      </c>
      <c r="AC1899" s="17"/>
      <c r="AD1899" s="17">
        <f t="shared" si="580"/>
        <v>30</v>
      </c>
      <c r="AH1899" s="103"/>
      <c r="AI1899" s="533"/>
    </row>
    <row r="1900" spans="1:35">
      <c r="A1900" s="533"/>
      <c r="C1900" s="67" t="str">
        <f>'Terminated loans'!F1090</f>
        <v>E</v>
      </c>
      <c r="D1900" s="19" t="str">
        <f>'Terminated loans'!H1090</f>
        <v>143123677</v>
      </c>
      <c r="E1900" s="19">
        <f>'Terminated loans'!I1090</f>
        <v>99</v>
      </c>
      <c r="F1900" s="19" t="str">
        <f>'Terminated loans'!J1090</f>
        <v xml:space="preserve">LAMALETIE J J A(SL 1996)       </v>
      </c>
      <c r="G1900" s="547" t="str">
        <f t="shared" si="582"/>
        <v>A1</v>
      </c>
      <c r="H1900" s="21">
        <f>'Terminated loans'!L1090</f>
        <v>40449</v>
      </c>
      <c r="I1900" s="21">
        <f>IF(B1900="VELS",'Terminated loans'!M1090,'Terminated loans'!B1090)</f>
        <v>41182</v>
      </c>
      <c r="J1900" s="34">
        <f t="shared" si="570"/>
        <v>24</v>
      </c>
      <c r="K1900" s="34">
        <f t="shared" si="586"/>
        <v>122</v>
      </c>
      <c r="L1900" s="34">
        <f t="shared" si="587"/>
        <v>24</v>
      </c>
      <c r="M1900" s="34">
        <f t="shared" si="588"/>
        <v>24</v>
      </c>
      <c r="N1900" s="52">
        <f t="shared" si="581"/>
        <v>24</v>
      </c>
      <c r="O1900" s="318">
        <f>+'Terminated loans'!S1090</f>
        <v>4023119</v>
      </c>
      <c r="P1900" s="26">
        <f>+'Terminated loans'!T1090</f>
        <v>0.03</v>
      </c>
      <c r="Q1900" s="536">
        <f t="shared" si="583"/>
        <v>8.6499999999999994E-2</v>
      </c>
      <c r="R1900" s="222">
        <f t="shared" si="571"/>
        <v>172918.53055797977</v>
      </c>
      <c r="S1900" s="36">
        <f t="shared" si="572"/>
        <v>3798376.7351686731</v>
      </c>
      <c r="T1900" s="36">
        <f t="shared" si="573"/>
        <v>224742.2648313269</v>
      </c>
      <c r="U1900" s="36">
        <f t="shared" si="574"/>
        <v>351667.99822279951</v>
      </c>
      <c r="V1900" s="36">
        <f t="shared" si="575"/>
        <v>126925.73339151498</v>
      </c>
      <c r="W1900" s="37">
        <f t="shared" si="576"/>
        <v>224742.26483128453</v>
      </c>
      <c r="X1900" s="36">
        <f t="shared" si="577"/>
        <v>224742.2648313269</v>
      </c>
      <c r="Y1900" s="276">
        <f t="shared" si="584"/>
        <v>224742.26483128453</v>
      </c>
      <c r="Z1900" s="36">
        <f t="shared" si="578"/>
        <v>351667.99822279951</v>
      </c>
      <c r="AA1900" s="36">
        <f t="shared" si="579"/>
        <v>126925.73339151498</v>
      </c>
      <c r="AB1900" s="38">
        <f t="shared" si="585"/>
        <v>-4.2375177145004272E-8</v>
      </c>
      <c r="AC1900" s="17"/>
      <c r="AD1900" s="17">
        <f t="shared" si="580"/>
        <v>24</v>
      </c>
      <c r="AH1900" s="103"/>
      <c r="AI1900" s="533"/>
    </row>
    <row r="1901" spans="1:35">
      <c r="A1901" s="533"/>
      <c r="C1901" s="67" t="str">
        <f>'Terminated loans'!F1091</f>
        <v>E</v>
      </c>
      <c r="D1901" s="19" t="str">
        <f>'Terminated loans'!H1091</f>
        <v>143123715</v>
      </c>
      <c r="E1901" s="19">
        <f>'Terminated loans'!I1091</f>
        <v>99</v>
      </c>
      <c r="F1901" s="19" t="str">
        <f>'Terminated loans'!J1091</f>
        <v xml:space="preserve">VENCATASAMY K R (SL 1460)      </v>
      </c>
      <c r="G1901" s="547" t="str">
        <f t="shared" si="582"/>
        <v>A1</v>
      </c>
      <c r="H1901" s="21">
        <f>'Terminated loans'!L1091</f>
        <v>40345</v>
      </c>
      <c r="I1901" s="21">
        <f>IF(B1901="VELS",'Terminated loans'!M1091,'Terminated loans'!B1091)</f>
        <v>41182</v>
      </c>
      <c r="J1901" s="34">
        <f t="shared" si="570"/>
        <v>28</v>
      </c>
      <c r="K1901" s="34">
        <f t="shared" si="586"/>
        <v>126</v>
      </c>
      <c r="L1901" s="34">
        <f t="shared" si="587"/>
        <v>28</v>
      </c>
      <c r="M1901" s="34">
        <f t="shared" si="588"/>
        <v>28</v>
      </c>
      <c r="N1901" s="52">
        <f t="shared" si="581"/>
        <v>28</v>
      </c>
      <c r="O1901" s="318">
        <f>+'Terminated loans'!S1091</f>
        <v>406202</v>
      </c>
      <c r="P1901" s="26">
        <f>+'Terminated loans'!T1091</f>
        <v>0.03</v>
      </c>
      <c r="Q1901" s="536">
        <f t="shared" si="583"/>
        <v>8.6499999999999994E-2</v>
      </c>
      <c r="R1901" s="222">
        <f t="shared" si="571"/>
        <v>15039.009162011012</v>
      </c>
      <c r="S1901" s="36">
        <f t="shared" si="572"/>
        <v>380082.56797212845</v>
      </c>
      <c r="T1901" s="36">
        <f t="shared" si="573"/>
        <v>26119.432027871546</v>
      </c>
      <c r="U1901" s="36">
        <f t="shared" si="574"/>
        <v>41009.688564175565</v>
      </c>
      <c r="V1901" s="36">
        <f t="shared" si="575"/>
        <v>14890.256536308327</v>
      </c>
      <c r="W1901" s="37">
        <f t="shared" si="576"/>
        <v>26119.432027867239</v>
      </c>
      <c r="X1901" s="36">
        <f t="shared" si="577"/>
        <v>26119.432027871546</v>
      </c>
      <c r="Y1901" s="276">
        <f t="shared" si="584"/>
        <v>26119.432027867239</v>
      </c>
      <c r="Z1901" s="36">
        <f t="shared" si="578"/>
        <v>41009.688564175565</v>
      </c>
      <c r="AA1901" s="36">
        <f t="shared" si="579"/>
        <v>14890.256536308327</v>
      </c>
      <c r="AB1901" s="38">
        <f t="shared" si="585"/>
        <v>-4.3073669075965881E-9</v>
      </c>
      <c r="AC1901" s="17"/>
      <c r="AD1901" s="17">
        <f t="shared" si="580"/>
        <v>28</v>
      </c>
      <c r="AH1901" s="103"/>
      <c r="AI1901" s="533"/>
    </row>
    <row r="1902" spans="1:35">
      <c r="A1902" s="533"/>
      <c r="C1902" s="67" t="str">
        <f>'Terminated loans'!F1092</f>
        <v>E</v>
      </c>
      <c r="D1902" s="19" t="str">
        <f>'Terminated loans'!H1092</f>
        <v>143546802</v>
      </c>
      <c r="E1902" s="19">
        <f>'Terminated loans'!I1092</f>
        <v>99</v>
      </c>
      <c r="F1902" s="19" t="str">
        <f>'Terminated loans'!J1092</f>
        <v xml:space="preserve">RUGGOO N D (SL 1984)           </v>
      </c>
      <c r="G1902" s="547" t="str">
        <f t="shared" si="582"/>
        <v>A1</v>
      </c>
      <c r="H1902" s="21">
        <f>'Terminated loans'!L1092</f>
        <v>40423</v>
      </c>
      <c r="I1902" s="21">
        <f>IF(B1902="VELS",'Terminated loans'!M1092,'Terminated loans'!B1092)</f>
        <v>41182</v>
      </c>
      <c r="J1902" s="34">
        <f t="shared" ref="J1902:J1965" si="589">ROUND((I1902-H1902)/365*12,0)</f>
        <v>25</v>
      </c>
      <c r="K1902" s="34">
        <f t="shared" si="586"/>
        <v>123</v>
      </c>
      <c r="L1902" s="34">
        <f t="shared" si="587"/>
        <v>25</v>
      </c>
      <c r="M1902" s="34">
        <f t="shared" si="588"/>
        <v>25</v>
      </c>
      <c r="N1902" s="52">
        <f t="shared" si="581"/>
        <v>25</v>
      </c>
      <c r="O1902" s="318">
        <f>+'Terminated loans'!S1092</f>
        <v>2360083</v>
      </c>
      <c r="P1902" s="26">
        <f>+'Terminated loans'!T1092</f>
        <v>0.03</v>
      </c>
      <c r="Q1902" s="536">
        <f t="shared" si="583"/>
        <v>8.6499999999999994E-2</v>
      </c>
      <c r="R1902" s="222">
        <f t="shared" ref="R1902:R1965" si="590">PMT(P1902/12,L1902,-O1902,0,0)</f>
        <v>97502.068698454066</v>
      </c>
      <c r="S1902" s="36">
        <f t="shared" ref="S1902:S1965" si="591">(-PV(Q1902/12,L1902,R1902,0,0))</f>
        <v>2223233.9290062627</v>
      </c>
      <c r="T1902" s="36">
        <f t="shared" ref="T1902:T1965" si="592">O1902-S1902</f>
        <v>136849.07099373732</v>
      </c>
      <c r="U1902" s="36">
        <f t="shared" ref="U1902:U1965" si="593">-IF(OR(Q1902="",Q1902=0),0,(CUMIPMT(Q1902/12,L1902,S1902,1,M1902,0)))</f>
        <v>214317.78845506441</v>
      </c>
      <c r="V1902" s="36">
        <f t="shared" ref="V1902:V1965" si="594">-IF(OR(P1902="",P1902=0),0,(CUMIPMT(P1902/12,L1902,O1902,1,M1902,0)))</f>
        <v>77468.717461351771</v>
      </c>
      <c r="W1902" s="37">
        <f t="shared" ref="W1902:W1965" si="595">IF(ISERROR(U1902-V1902),0,U1902-V1902)</f>
        <v>136849.07099371264</v>
      </c>
      <c r="X1902" s="36">
        <f t="shared" ref="X1902:X1965" si="596">IF(C1902="O",T1902/AD1902*N1902,T1902)</f>
        <v>136849.07099373732</v>
      </c>
      <c r="Y1902" s="276">
        <f t="shared" si="584"/>
        <v>136849.07099371264</v>
      </c>
      <c r="Z1902" s="36">
        <f t="shared" ref="Z1902:Z1965" si="597">-IF(OR(Q1902="",Q1902=0),0,(CUMIPMT(Q1902/12,L1902,S1902,1,L1902,0)))</f>
        <v>214317.78845506441</v>
      </c>
      <c r="AA1902" s="36">
        <f t="shared" ref="AA1902:AA1965" si="598">-IF(OR(P1902="",P1902=0),0,(CUMIPMT(P1902/12,L1902,O1902,1,L1902,0)))</f>
        <v>77468.717461351771</v>
      </c>
      <c r="AB1902" s="38">
        <f t="shared" si="585"/>
        <v>-2.4680048227310181E-8</v>
      </c>
      <c r="AC1902" s="17"/>
      <c r="AD1902" s="17">
        <f t="shared" ref="AD1902:AD1965" si="599">IF(L1902&gt;$J$2,$J$2,L1902)</f>
        <v>25</v>
      </c>
      <c r="AH1902" s="103"/>
      <c r="AI1902" s="533"/>
    </row>
    <row r="1903" spans="1:35">
      <c r="A1903" s="533"/>
      <c r="C1903" s="67" t="str">
        <f>'Terminated loans'!F1093</f>
        <v>E</v>
      </c>
      <c r="D1903" s="19" t="str">
        <f>'Terminated loans'!H1093</f>
        <v>143990109</v>
      </c>
      <c r="E1903" s="19">
        <f>'Terminated loans'!I1093</f>
        <v>98</v>
      </c>
      <c r="F1903" s="19" t="str">
        <f>'Terminated loans'!J1093</f>
        <v xml:space="preserve">FRANCOIS P                     </v>
      </c>
      <c r="G1903" s="547" t="str">
        <f t="shared" si="582"/>
        <v>A2</v>
      </c>
      <c r="H1903" s="21">
        <f>'Terminated loans'!L1093</f>
        <v>40176</v>
      </c>
      <c r="I1903" s="21">
        <f>IF(B1903="VELS",'Terminated loans'!M1093,'Terminated loans'!B1093)</f>
        <v>41182</v>
      </c>
      <c r="J1903" s="34">
        <f t="shared" si="589"/>
        <v>33</v>
      </c>
      <c r="K1903" s="34">
        <f t="shared" si="586"/>
        <v>131</v>
      </c>
      <c r="L1903" s="34">
        <f t="shared" si="587"/>
        <v>33</v>
      </c>
      <c r="M1903" s="34">
        <f t="shared" si="588"/>
        <v>33</v>
      </c>
      <c r="N1903" s="52">
        <f t="shared" ref="N1903:N1966" si="600">IF(C1903="O",IF(ROUND(($I$35-H1903)/365*12,0)&gt;$L1903,$L1903,ROUND(($I$35-H1903)/365*12,0)),IF(OR(C1903="E",C1903="N"),ROUND(M1903,0),"CHECK"))</f>
        <v>33</v>
      </c>
      <c r="O1903" s="318">
        <f>+'Terminated loans'!S1093</f>
        <v>205199</v>
      </c>
      <c r="P1903" s="26">
        <f>+'Terminated loans'!T1093</f>
        <v>0.05</v>
      </c>
      <c r="Q1903" s="536">
        <f t="shared" si="583"/>
        <v>0.104</v>
      </c>
      <c r="R1903" s="222">
        <f t="shared" si="590"/>
        <v>6668.3683439380375</v>
      </c>
      <c r="S1903" s="36">
        <f t="shared" si="591"/>
        <v>190672.57508246735</v>
      </c>
      <c r="T1903" s="36">
        <f t="shared" si="592"/>
        <v>14526.424917532655</v>
      </c>
      <c r="U1903" s="36">
        <f t="shared" si="593"/>
        <v>29383.580267485959</v>
      </c>
      <c r="V1903" s="36">
        <f t="shared" si="594"/>
        <v>14857.155349955254</v>
      </c>
      <c r="W1903" s="37">
        <f t="shared" si="595"/>
        <v>14526.424917530705</v>
      </c>
      <c r="X1903" s="36">
        <f t="shared" si="596"/>
        <v>14526.424917532655</v>
      </c>
      <c r="Y1903" s="276">
        <f t="shared" si="584"/>
        <v>14526.424917530705</v>
      </c>
      <c r="Z1903" s="36">
        <f t="shared" si="597"/>
        <v>29383.580267485959</v>
      </c>
      <c r="AA1903" s="36">
        <f t="shared" si="598"/>
        <v>14857.155349955254</v>
      </c>
      <c r="AB1903" s="38">
        <f t="shared" si="585"/>
        <v>-1.9499566406011581E-9</v>
      </c>
      <c r="AC1903" s="17"/>
      <c r="AD1903" s="17">
        <f t="shared" si="599"/>
        <v>33</v>
      </c>
      <c r="AH1903" s="103"/>
      <c r="AI1903" s="533"/>
    </row>
    <row r="1904" spans="1:35">
      <c r="A1904" s="533"/>
      <c r="C1904" s="67" t="str">
        <f>'Terminated loans'!F1094</f>
        <v>E</v>
      </c>
      <c r="D1904" s="19" t="str">
        <f>'Terminated loans'!H1094</f>
        <v>143991210</v>
      </c>
      <c r="E1904" s="19">
        <f>'Terminated loans'!I1094</f>
        <v>98</v>
      </c>
      <c r="F1904" s="19" t="str">
        <f>'Terminated loans'!J1094</f>
        <v xml:space="preserve">CRETIN C D                     </v>
      </c>
      <c r="G1904" s="547" t="str">
        <f t="shared" si="582"/>
        <v>A2</v>
      </c>
      <c r="H1904" s="21">
        <f>'Terminated loans'!L1094</f>
        <v>40338</v>
      </c>
      <c r="I1904" s="21">
        <f>IF(B1904="VELS",'Terminated loans'!M1094,'Terminated loans'!B1094)</f>
        <v>41182</v>
      </c>
      <c r="J1904" s="34">
        <f t="shared" si="589"/>
        <v>28</v>
      </c>
      <c r="K1904" s="34">
        <f t="shared" si="586"/>
        <v>126</v>
      </c>
      <c r="L1904" s="34">
        <f t="shared" si="587"/>
        <v>28</v>
      </c>
      <c r="M1904" s="34">
        <f t="shared" si="588"/>
        <v>28</v>
      </c>
      <c r="N1904" s="52">
        <f t="shared" si="600"/>
        <v>28</v>
      </c>
      <c r="O1904" s="318">
        <f>+'Terminated loans'!S1094</f>
        <v>240500</v>
      </c>
      <c r="P1904" s="26">
        <f>+'Terminated loans'!T1094</f>
        <v>0.05</v>
      </c>
      <c r="Q1904" s="536">
        <f t="shared" si="583"/>
        <v>0.104</v>
      </c>
      <c r="R1904" s="222">
        <f t="shared" si="590"/>
        <v>9117.9293659680225</v>
      </c>
      <c r="S1904" s="36">
        <f t="shared" si="591"/>
        <v>225822.71748777528</v>
      </c>
      <c r="T1904" s="36">
        <f t="shared" si="592"/>
        <v>14677.282512224716</v>
      </c>
      <c r="U1904" s="36">
        <f t="shared" si="593"/>
        <v>29479.304759327031</v>
      </c>
      <c r="V1904" s="36">
        <f t="shared" si="594"/>
        <v>14802.022247104615</v>
      </c>
      <c r="W1904" s="37">
        <f t="shared" si="595"/>
        <v>14677.282512222417</v>
      </c>
      <c r="X1904" s="36">
        <f t="shared" si="596"/>
        <v>14677.282512224716</v>
      </c>
      <c r="Y1904" s="276">
        <f t="shared" si="584"/>
        <v>14677.282512222417</v>
      </c>
      <c r="Z1904" s="36">
        <f t="shared" si="597"/>
        <v>29479.304759327031</v>
      </c>
      <c r="AA1904" s="36">
        <f t="shared" si="598"/>
        <v>14802.022247104615</v>
      </c>
      <c r="AB1904" s="38">
        <f t="shared" si="585"/>
        <v>-2.2992026060819626E-9</v>
      </c>
      <c r="AC1904" s="17"/>
      <c r="AD1904" s="17">
        <f t="shared" si="599"/>
        <v>28</v>
      </c>
      <c r="AH1904" s="103"/>
      <c r="AI1904" s="533"/>
    </row>
    <row r="1905" spans="1:35">
      <c r="A1905" s="533"/>
      <c r="C1905" s="67" t="str">
        <f>'Terminated loans'!F1095</f>
        <v>E</v>
      </c>
      <c r="D1905" s="19" t="str">
        <f>'Terminated loans'!H1095</f>
        <v>143991970</v>
      </c>
      <c r="E1905" s="19">
        <f>'Terminated loans'!I1095</f>
        <v>97</v>
      </c>
      <c r="F1905" s="19" t="str">
        <f>'Terminated loans'!J1095</f>
        <v xml:space="preserve">GOPAUL K                       </v>
      </c>
      <c r="G1905" s="547" t="str">
        <f t="shared" si="582"/>
        <v>A2</v>
      </c>
      <c r="H1905" s="21">
        <f>'Terminated loans'!L1095</f>
        <v>40386</v>
      </c>
      <c r="I1905" s="21">
        <f>IF(B1905="VELS",'Terminated loans'!M1095,'Terminated loans'!B1095)</f>
        <v>41182</v>
      </c>
      <c r="J1905" s="34">
        <f t="shared" si="589"/>
        <v>26</v>
      </c>
      <c r="K1905" s="34">
        <f t="shared" si="586"/>
        <v>124</v>
      </c>
      <c r="L1905" s="34">
        <f t="shared" si="587"/>
        <v>26</v>
      </c>
      <c r="M1905" s="34">
        <f t="shared" si="588"/>
        <v>26</v>
      </c>
      <c r="N1905" s="52">
        <f t="shared" si="600"/>
        <v>26</v>
      </c>
      <c r="O1905" s="318">
        <f>+'Terminated loans'!S1095</f>
        <v>29192</v>
      </c>
      <c r="P1905" s="26">
        <f>+'Terminated loans'!T1095</f>
        <v>0</v>
      </c>
      <c r="Q1905" s="536">
        <f t="shared" si="583"/>
        <v>0.104</v>
      </c>
      <c r="R1905" s="222">
        <f t="shared" si="590"/>
        <v>1122.7692307692307</v>
      </c>
      <c r="S1905" s="36">
        <f t="shared" si="591"/>
        <v>26036.313731367245</v>
      </c>
      <c r="T1905" s="36">
        <f t="shared" si="592"/>
        <v>3155.6862686327549</v>
      </c>
      <c r="U1905" s="36">
        <f t="shared" si="593"/>
        <v>3155.6862686324894</v>
      </c>
      <c r="V1905" s="36">
        <f t="shared" si="594"/>
        <v>0</v>
      </c>
      <c r="W1905" s="37">
        <f t="shared" si="595"/>
        <v>3155.6862686324894</v>
      </c>
      <c r="X1905" s="36">
        <f t="shared" si="596"/>
        <v>3155.6862686327549</v>
      </c>
      <c r="Y1905" s="276">
        <f t="shared" si="584"/>
        <v>3155.6862686324894</v>
      </c>
      <c r="Z1905" s="36">
        <f t="shared" si="597"/>
        <v>3155.6862686324894</v>
      </c>
      <c r="AA1905" s="36">
        <f t="shared" si="598"/>
        <v>0</v>
      </c>
      <c r="AB1905" s="38">
        <f t="shared" si="585"/>
        <v>-2.6557245291769505E-10</v>
      </c>
      <c r="AC1905" s="17"/>
      <c r="AD1905" s="17">
        <f t="shared" si="599"/>
        <v>26</v>
      </c>
      <c r="AH1905" s="103"/>
      <c r="AI1905" s="533"/>
    </row>
    <row r="1906" spans="1:35">
      <c r="A1906" s="533"/>
      <c r="C1906" s="67" t="str">
        <f>'Terminated loans'!F1096</f>
        <v>E</v>
      </c>
      <c r="D1906" s="19" t="str">
        <f>'Terminated loans'!H1096</f>
        <v>143145840</v>
      </c>
      <c r="E1906" s="19">
        <f>'Terminated loans'!I1096</f>
        <v>99</v>
      </c>
      <c r="F1906" s="19" t="str">
        <f>'Terminated loans'!J1096</f>
        <v xml:space="preserve">DEVALET L S (SL 2155)          </v>
      </c>
      <c r="G1906" s="547" t="str">
        <f t="shared" si="582"/>
        <v>B1</v>
      </c>
      <c r="H1906" s="21">
        <f>'Terminated loans'!L1096</f>
        <v>40498</v>
      </c>
      <c r="I1906" s="21">
        <f>IF(B1906="VELS",'Terminated loans'!M1096,'Terminated loans'!B1096)</f>
        <v>41182</v>
      </c>
      <c r="J1906" s="34">
        <f t="shared" si="589"/>
        <v>22</v>
      </c>
      <c r="K1906" s="34">
        <f t="shared" si="586"/>
        <v>121</v>
      </c>
      <c r="L1906" s="34">
        <f t="shared" si="587"/>
        <v>22</v>
      </c>
      <c r="M1906" s="34">
        <f t="shared" si="588"/>
        <v>22</v>
      </c>
      <c r="N1906" s="52">
        <f t="shared" si="600"/>
        <v>22</v>
      </c>
      <c r="O1906" s="318">
        <f>+'Terminated loans'!S1096</f>
        <v>3785173</v>
      </c>
      <c r="P1906" s="26">
        <f>+'Terminated loans'!T1096</f>
        <v>0.03</v>
      </c>
      <c r="Q1906" s="536">
        <f t="shared" si="583"/>
        <v>7.6499999999999999E-2</v>
      </c>
      <c r="R1906" s="222">
        <f t="shared" si="590"/>
        <v>177043.07705138109</v>
      </c>
      <c r="S1906" s="36">
        <f t="shared" si="591"/>
        <v>3623400.7620606674</v>
      </c>
      <c r="T1906" s="36">
        <f t="shared" si="592"/>
        <v>161772.23793933261</v>
      </c>
      <c r="U1906" s="36">
        <f t="shared" si="593"/>
        <v>271546.93306973251</v>
      </c>
      <c r="V1906" s="36">
        <f t="shared" si="594"/>
        <v>109774.6951303836</v>
      </c>
      <c r="W1906" s="37">
        <f t="shared" si="595"/>
        <v>161772.23793934891</v>
      </c>
      <c r="X1906" s="36">
        <f t="shared" si="596"/>
        <v>161772.23793933261</v>
      </c>
      <c r="Y1906" s="276">
        <f t="shared" si="584"/>
        <v>161772.23793934891</v>
      </c>
      <c r="Z1906" s="36">
        <f t="shared" si="597"/>
        <v>271546.93306973251</v>
      </c>
      <c r="AA1906" s="36">
        <f t="shared" si="598"/>
        <v>109774.6951303836</v>
      </c>
      <c r="AB1906" s="38">
        <f t="shared" si="585"/>
        <v>1.6298145055770874E-8</v>
      </c>
      <c r="AC1906" s="17"/>
      <c r="AD1906" s="17">
        <f t="shared" si="599"/>
        <v>22</v>
      </c>
      <c r="AH1906" s="103"/>
      <c r="AI1906" s="533"/>
    </row>
    <row r="1907" spans="1:35">
      <c r="A1907" s="533"/>
      <c r="C1907" s="67" t="str">
        <f>'Terminated loans'!F1097</f>
        <v>E</v>
      </c>
      <c r="D1907" s="19" t="str">
        <f>'Terminated loans'!H1097</f>
        <v>143993868</v>
      </c>
      <c r="E1907" s="19">
        <f>'Terminated loans'!I1097</f>
        <v>98</v>
      </c>
      <c r="F1907" s="19" t="str">
        <f>'Terminated loans'!J1097</f>
        <v xml:space="preserve">ISSUR-GUNGAH P M               </v>
      </c>
      <c r="G1907" s="547" t="str">
        <f t="shared" si="582"/>
        <v>B2</v>
      </c>
      <c r="H1907" s="21">
        <f>'Terminated loans'!L1097</f>
        <v>40500</v>
      </c>
      <c r="I1907" s="21">
        <f>IF(B1907="VELS",'Terminated loans'!M1097,'Terminated loans'!B1097)</f>
        <v>41182</v>
      </c>
      <c r="J1907" s="34">
        <f t="shared" si="589"/>
        <v>22</v>
      </c>
      <c r="K1907" s="34">
        <f t="shared" si="586"/>
        <v>120</v>
      </c>
      <c r="L1907" s="34">
        <f t="shared" si="587"/>
        <v>22</v>
      </c>
      <c r="M1907" s="34">
        <f t="shared" si="588"/>
        <v>22</v>
      </c>
      <c r="N1907" s="52">
        <f t="shared" si="600"/>
        <v>22</v>
      </c>
      <c r="O1907" s="318">
        <f>+'Terminated loans'!S1097</f>
        <v>243717</v>
      </c>
      <c r="P1907" s="26">
        <f>+'Terminated loans'!T1097</f>
        <v>0.05</v>
      </c>
      <c r="Q1907" s="536">
        <f t="shared" si="583"/>
        <v>9.4E-2</v>
      </c>
      <c r="R1907" s="222">
        <f t="shared" si="590"/>
        <v>11616.592472658471</v>
      </c>
      <c r="S1907" s="36">
        <f t="shared" si="591"/>
        <v>233917.75119032254</v>
      </c>
      <c r="T1907" s="36">
        <f t="shared" si="592"/>
        <v>9799.2488096774614</v>
      </c>
      <c r="U1907" s="36">
        <f t="shared" si="593"/>
        <v>21647.283208164736</v>
      </c>
      <c r="V1907" s="36">
        <f t="shared" si="594"/>
        <v>11848.034398486372</v>
      </c>
      <c r="W1907" s="37">
        <f t="shared" si="595"/>
        <v>9799.2488096783636</v>
      </c>
      <c r="X1907" s="36">
        <f t="shared" si="596"/>
        <v>9799.2488096774614</v>
      </c>
      <c r="Y1907" s="276">
        <f t="shared" si="584"/>
        <v>9799.2488096783636</v>
      </c>
      <c r="Z1907" s="36">
        <f t="shared" si="597"/>
        <v>21647.283208164736</v>
      </c>
      <c r="AA1907" s="36">
        <f t="shared" si="598"/>
        <v>11848.034398486372</v>
      </c>
      <c r="AB1907" s="38">
        <f t="shared" si="585"/>
        <v>9.0221874415874481E-10</v>
      </c>
      <c r="AC1907" s="17"/>
      <c r="AD1907" s="17">
        <f t="shared" si="599"/>
        <v>22</v>
      </c>
      <c r="AH1907" s="103"/>
      <c r="AI1907" s="533"/>
    </row>
    <row r="1908" spans="1:35">
      <c r="A1908" s="533"/>
      <c r="C1908" s="67" t="str">
        <f>'Terminated loans'!F1098</f>
        <v>E</v>
      </c>
      <c r="D1908" s="19" t="str">
        <f>'Terminated loans'!H1098</f>
        <v>143979326</v>
      </c>
      <c r="E1908" s="19">
        <f>'Terminated loans'!I1098</f>
        <v>99</v>
      </c>
      <c r="F1908" s="19" t="str">
        <f>'Terminated loans'!J1098</f>
        <v xml:space="preserve">GOPYCHAND(SL2313)              </v>
      </c>
      <c r="G1908" s="547" t="str">
        <f t="shared" si="582"/>
        <v>B1</v>
      </c>
      <c r="H1908" s="21">
        <f>'Terminated loans'!L1098</f>
        <v>40513</v>
      </c>
      <c r="I1908" s="21">
        <f>IF(B1908="VELS",'Terminated loans'!M1098,'Terminated loans'!B1098)</f>
        <v>41182</v>
      </c>
      <c r="J1908" s="34">
        <f t="shared" si="589"/>
        <v>22</v>
      </c>
      <c r="K1908" s="34">
        <f t="shared" si="586"/>
        <v>120</v>
      </c>
      <c r="L1908" s="34">
        <f t="shared" si="587"/>
        <v>22</v>
      </c>
      <c r="M1908" s="34">
        <f t="shared" si="588"/>
        <v>22</v>
      </c>
      <c r="N1908" s="52">
        <f t="shared" si="600"/>
        <v>22</v>
      </c>
      <c r="O1908" s="318">
        <f>+'Terminated loans'!S1098</f>
        <v>200015</v>
      </c>
      <c r="P1908" s="26">
        <f>+'Terminated loans'!T1098</f>
        <v>0.03</v>
      </c>
      <c r="Q1908" s="536">
        <f t="shared" si="583"/>
        <v>7.6499999999999999E-2</v>
      </c>
      <c r="R1908" s="222">
        <f t="shared" si="590"/>
        <v>9355.2582818359915</v>
      </c>
      <c r="S1908" s="36">
        <f t="shared" si="591"/>
        <v>191466.67891363602</v>
      </c>
      <c r="T1908" s="36">
        <f t="shared" si="592"/>
        <v>8548.3210863639833</v>
      </c>
      <c r="U1908" s="36">
        <f t="shared" si="593"/>
        <v>14349.003286756633</v>
      </c>
      <c r="V1908" s="36">
        <f t="shared" si="594"/>
        <v>5800.682200391806</v>
      </c>
      <c r="W1908" s="37">
        <f t="shared" si="595"/>
        <v>8548.3210863648274</v>
      </c>
      <c r="X1908" s="36">
        <f t="shared" si="596"/>
        <v>8548.3210863639833</v>
      </c>
      <c r="Y1908" s="276">
        <f t="shared" si="584"/>
        <v>8548.3210863648274</v>
      </c>
      <c r="Z1908" s="36">
        <f t="shared" si="597"/>
        <v>14349.003286756633</v>
      </c>
      <c r="AA1908" s="36">
        <f t="shared" si="598"/>
        <v>5800.682200391806</v>
      </c>
      <c r="AB1908" s="38">
        <f t="shared" si="585"/>
        <v>8.440110832452774E-10</v>
      </c>
      <c r="AC1908" s="17"/>
      <c r="AD1908" s="17">
        <f t="shared" si="599"/>
        <v>22</v>
      </c>
      <c r="AH1908" s="103"/>
      <c r="AI1908" s="533"/>
    </row>
    <row r="1909" spans="1:35">
      <c r="A1909" s="533"/>
      <c r="C1909" s="67" t="str">
        <f>'Terminated loans'!F1099</f>
        <v>E</v>
      </c>
      <c r="D1909" s="19" t="str">
        <f>'Terminated loans'!H1099</f>
        <v>143121488</v>
      </c>
      <c r="E1909" s="19">
        <f>'Terminated loans'!I1099</f>
        <v>99</v>
      </c>
      <c r="F1909" s="19" t="str">
        <f>'Terminated loans'!J1099</f>
        <v xml:space="preserve">SIOU M J A (SL 2368)           </v>
      </c>
      <c r="G1909" s="547" t="str">
        <f t="shared" si="582"/>
        <v>B1</v>
      </c>
      <c r="H1909" s="21">
        <f>'Terminated loans'!L1099</f>
        <v>40595</v>
      </c>
      <c r="I1909" s="21">
        <f>IF(B1909="VELS",'Terminated loans'!M1099,'Terminated loans'!B1099)</f>
        <v>41182</v>
      </c>
      <c r="J1909" s="34">
        <f t="shared" si="589"/>
        <v>19</v>
      </c>
      <c r="K1909" s="34">
        <f t="shared" si="586"/>
        <v>117</v>
      </c>
      <c r="L1909" s="34">
        <f t="shared" si="587"/>
        <v>19</v>
      </c>
      <c r="M1909" s="34">
        <f t="shared" si="588"/>
        <v>19</v>
      </c>
      <c r="N1909" s="52">
        <f t="shared" si="600"/>
        <v>19</v>
      </c>
      <c r="O1909" s="318">
        <f>+'Terminated loans'!S1099</f>
        <v>2626608</v>
      </c>
      <c r="P1909" s="26">
        <f>+'Terminated loans'!T1099</f>
        <v>0.03</v>
      </c>
      <c r="Q1909" s="536">
        <f t="shared" si="583"/>
        <v>7.6499999999999999E-2</v>
      </c>
      <c r="R1909" s="222">
        <f t="shared" si="590"/>
        <v>141724.47662696522</v>
      </c>
      <c r="S1909" s="36">
        <f t="shared" si="591"/>
        <v>2528500.8635109542</v>
      </c>
      <c r="T1909" s="36">
        <f t="shared" si="592"/>
        <v>98107.136489045806</v>
      </c>
      <c r="U1909" s="36">
        <f t="shared" si="593"/>
        <v>164264.19240139564</v>
      </c>
      <c r="V1909" s="36">
        <f t="shared" si="594"/>
        <v>66157.055912339129</v>
      </c>
      <c r="W1909" s="37">
        <f t="shared" si="595"/>
        <v>98107.136489056516</v>
      </c>
      <c r="X1909" s="36">
        <f t="shared" si="596"/>
        <v>98107.136489045806</v>
      </c>
      <c r="Y1909" s="276">
        <f t="shared" si="584"/>
        <v>98107.136489056516</v>
      </c>
      <c r="Z1909" s="36">
        <f t="shared" si="597"/>
        <v>164264.19240139564</v>
      </c>
      <c r="AA1909" s="36">
        <f t="shared" si="598"/>
        <v>66157.055912339129</v>
      </c>
      <c r="AB1909" s="38">
        <f t="shared" si="585"/>
        <v>1.0710209608078003E-8</v>
      </c>
      <c r="AC1909" s="17"/>
      <c r="AD1909" s="17">
        <f t="shared" si="599"/>
        <v>19</v>
      </c>
      <c r="AH1909" s="103"/>
      <c r="AI1909" s="533"/>
    </row>
    <row r="1910" spans="1:35">
      <c r="A1910" s="533"/>
      <c r="C1910" s="67" t="str">
        <f>'Terminated loans'!F1100</f>
        <v>E</v>
      </c>
      <c r="D1910" s="19" t="str">
        <f>'Terminated loans'!H1100</f>
        <v>143992632</v>
      </c>
      <c r="E1910" s="19">
        <f>'Terminated loans'!I1100</f>
        <v>98</v>
      </c>
      <c r="F1910" s="19" t="str">
        <f>'Terminated loans'!J1100</f>
        <v xml:space="preserve">BABOOA B Z R                   </v>
      </c>
      <c r="G1910" s="547" t="str">
        <f t="shared" si="582"/>
        <v>B2</v>
      </c>
      <c r="H1910" s="21">
        <f>'Terminated loans'!L1100</f>
        <v>40624</v>
      </c>
      <c r="I1910" s="21">
        <f>IF(B1910="VELS",'Terminated loans'!M1100,'Terminated loans'!B1100)</f>
        <v>41182</v>
      </c>
      <c r="J1910" s="34">
        <f t="shared" si="589"/>
        <v>18</v>
      </c>
      <c r="K1910" s="34">
        <f t="shared" si="586"/>
        <v>116</v>
      </c>
      <c r="L1910" s="34">
        <f t="shared" si="587"/>
        <v>18</v>
      </c>
      <c r="M1910" s="34">
        <f t="shared" si="588"/>
        <v>18</v>
      </c>
      <c r="N1910" s="52">
        <f t="shared" si="600"/>
        <v>18</v>
      </c>
      <c r="O1910" s="318">
        <f>+'Terminated loans'!S1100</f>
        <v>127306</v>
      </c>
      <c r="P1910" s="26">
        <f>+'Terminated loans'!T1100</f>
        <v>0.05</v>
      </c>
      <c r="Q1910" s="536">
        <f t="shared" si="583"/>
        <v>9.4E-2</v>
      </c>
      <c r="R1910" s="222">
        <f t="shared" si="590"/>
        <v>7355.8087325241395</v>
      </c>
      <c r="S1910" s="36">
        <f t="shared" si="591"/>
        <v>123045.54957516049</v>
      </c>
      <c r="T1910" s="36">
        <f t="shared" si="592"/>
        <v>4260.4504248395097</v>
      </c>
      <c r="U1910" s="36">
        <f t="shared" si="593"/>
        <v>9359.007610274537</v>
      </c>
      <c r="V1910" s="36">
        <f t="shared" si="594"/>
        <v>5098.5571854344889</v>
      </c>
      <c r="W1910" s="37">
        <f t="shared" si="595"/>
        <v>4260.4504248400481</v>
      </c>
      <c r="X1910" s="36">
        <f t="shared" si="596"/>
        <v>4260.4504248395097</v>
      </c>
      <c r="Y1910" s="276">
        <f t="shared" si="584"/>
        <v>4260.4504248400481</v>
      </c>
      <c r="Z1910" s="36">
        <f t="shared" si="597"/>
        <v>9359.007610274537</v>
      </c>
      <c r="AA1910" s="36">
        <f t="shared" si="598"/>
        <v>5098.5571854344889</v>
      </c>
      <c r="AB1910" s="38">
        <f t="shared" si="585"/>
        <v>5.3842086344957352E-10</v>
      </c>
      <c r="AC1910" s="17"/>
      <c r="AD1910" s="17">
        <f t="shared" si="599"/>
        <v>18</v>
      </c>
      <c r="AH1910" s="103"/>
      <c r="AI1910" s="533"/>
    </row>
    <row r="1911" spans="1:35">
      <c r="A1911" s="533"/>
      <c r="C1911" s="67" t="str">
        <f>'Terminated loans'!F1101</f>
        <v>E</v>
      </c>
      <c r="D1911" s="19" t="str">
        <f>'Terminated loans'!H1101</f>
        <v>141999044</v>
      </c>
      <c r="E1911" s="19">
        <f>'Terminated loans'!I1101</f>
        <v>98</v>
      </c>
      <c r="F1911" s="19" t="str">
        <f>'Terminated loans'!J1101</f>
        <v xml:space="preserve">VENCATASAMY K R                </v>
      </c>
      <c r="G1911" s="547" t="str">
        <f t="shared" si="582"/>
        <v>C2</v>
      </c>
      <c r="H1911" s="21">
        <f>'Terminated loans'!L1101</f>
        <v>40737</v>
      </c>
      <c r="I1911" s="21">
        <f>IF(B1911="VELS",'Terminated loans'!M1101,'Terminated loans'!B1101)</f>
        <v>41182</v>
      </c>
      <c r="J1911" s="34">
        <f t="shared" si="589"/>
        <v>15</v>
      </c>
      <c r="K1911" s="34">
        <f t="shared" si="586"/>
        <v>113</v>
      </c>
      <c r="L1911" s="34">
        <f t="shared" si="587"/>
        <v>15</v>
      </c>
      <c r="M1911" s="34">
        <f t="shared" si="588"/>
        <v>15</v>
      </c>
      <c r="N1911" s="52">
        <f t="shared" si="600"/>
        <v>15</v>
      </c>
      <c r="O1911" s="318">
        <f>+'Terminated loans'!S1101</f>
        <v>232096</v>
      </c>
      <c r="P1911" s="26">
        <f>+'Terminated loans'!T1101</f>
        <v>0.05</v>
      </c>
      <c r="Q1911" s="536">
        <f t="shared" si="583"/>
        <v>9.9000000000000005E-2</v>
      </c>
      <c r="R1911" s="222">
        <f t="shared" si="590"/>
        <v>15993.839231688229</v>
      </c>
      <c r="S1911" s="36">
        <f t="shared" si="591"/>
        <v>224787.2796981952</v>
      </c>
      <c r="T1911" s="36">
        <f t="shared" si="592"/>
        <v>7308.7203018048021</v>
      </c>
      <c r="U1911" s="36">
        <f t="shared" si="593"/>
        <v>15120.308777131315</v>
      </c>
      <c r="V1911" s="36">
        <f t="shared" si="594"/>
        <v>7811.5884753234277</v>
      </c>
      <c r="W1911" s="37">
        <f t="shared" si="595"/>
        <v>7308.7203018078872</v>
      </c>
      <c r="X1911" s="36">
        <f t="shared" si="596"/>
        <v>7308.7203018048021</v>
      </c>
      <c r="Y1911" s="276">
        <f t="shared" si="584"/>
        <v>7308.7203018078872</v>
      </c>
      <c r="Z1911" s="36">
        <f t="shared" si="597"/>
        <v>15120.308777131315</v>
      </c>
      <c r="AA1911" s="36">
        <f t="shared" si="598"/>
        <v>7811.5884753234277</v>
      </c>
      <c r="AB1911" s="38">
        <f t="shared" si="585"/>
        <v>3.0850060284137726E-9</v>
      </c>
      <c r="AC1911" s="17"/>
      <c r="AD1911" s="17">
        <f t="shared" si="599"/>
        <v>15</v>
      </c>
      <c r="AH1911" s="103"/>
      <c r="AI1911" s="533"/>
    </row>
    <row r="1912" spans="1:35">
      <c r="A1912" s="533"/>
      <c r="C1912" s="67" t="str">
        <f>'Terminated loans'!F1102</f>
        <v>E</v>
      </c>
      <c r="D1912" s="19" t="str">
        <f>'Terminated loans'!H1102</f>
        <v>143994724</v>
      </c>
      <c r="E1912" s="19">
        <f>'Terminated loans'!I1102</f>
        <v>98</v>
      </c>
      <c r="F1912" s="19" t="str">
        <f>'Terminated loans'!J1102</f>
        <v xml:space="preserve">BATHILDE J - L K               </v>
      </c>
      <c r="G1912" s="547" t="str">
        <f t="shared" si="582"/>
        <v>C2</v>
      </c>
      <c r="H1912" s="21">
        <f>'Terminated loans'!L1102</f>
        <v>40722</v>
      </c>
      <c r="I1912" s="21">
        <f>IF(B1912="VELS",'Terminated loans'!M1102,'Terminated loans'!B1102)</f>
        <v>41182</v>
      </c>
      <c r="J1912" s="34">
        <f t="shared" si="589"/>
        <v>15</v>
      </c>
      <c r="K1912" s="34">
        <f t="shared" si="586"/>
        <v>113</v>
      </c>
      <c r="L1912" s="34">
        <f t="shared" si="587"/>
        <v>15</v>
      </c>
      <c r="M1912" s="34">
        <f t="shared" si="588"/>
        <v>15</v>
      </c>
      <c r="N1912" s="52">
        <f t="shared" si="600"/>
        <v>15</v>
      </c>
      <c r="O1912" s="318">
        <f>+'Terminated loans'!S1102</f>
        <v>208608</v>
      </c>
      <c r="P1912" s="26">
        <f>+'Terminated loans'!T1102</f>
        <v>0.05</v>
      </c>
      <c r="Q1912" s="536">
        <f t="shared" si="583"/>
        <v>9.9000000000000005E-2</v>
      </c>
      <c r="R1912" s="222">
        <f t="shared" si="590"/>
        <v>14375.270639924936</v>
      </c>
      <c r="S1912" s="36">
        <f t="shared" si="591"/>
        <v>202038.91856508126</v>
      </c>
      <c r="T1912" s="36">
        <f t="shared" si="592"/>
        <v>6569.0814349187422</v>
      </c>
      <c r="U1912" s="36">
        <f t="shared" si="593"/>
        <v>13590.141033795546</v>
      </c>
      <c r="V1912" s="36">
        <f t="shared" si="594"/>
        <v>7021.0595988740388</v>
      </c>
      <c r="W1912" s="37">
        <f t="shared" si="595"/>
        <v>6569.081434921507</v>
      </c>
      <c r="X1912" s="36">
        <f t="shared" si="596"/>
        <v>6569.0814349187422</v>
      </c>
      <c r="Y1912" s="276">
        <f t="shared" si="584"/>
        <v>6569.081434921507</v>
      </c>
      <c r="Z1912" s="36">
        <f t="shared" si="597"/>
        <v>13590.141033795546</v>
      </c>
      <c r="AA1912" s="36">
        <f t="shared" si="598"/>
        <v>7021.0595988740388</v>
      </c>
      <c r="AB1912" s="38">
        <f t="shared" si="585"/>
        <v>2.7648638933897018E-9</v>
      </c>
      <c r="AC1912" s="17"/>
      <c r="AD1912" s="17">
        <f t="shared" si="599"/>
        <v>15</v>
      </c>
      <c r="AH1912" s="103"/>
      <c r="AI1912" s="533"/>
    </row>
    <row r="1913" spans="1:35">
      <c r="A1913" s="533"/>
      <c r="C1913" s="67" t="str">
        <f>'Terminated loans'!F1103</f>
        <v>E</v>
      </c>
      <c r="D1913" s="19" t="str">
        <f>'Terminated loans'!H1103</f>
        <v>143989801</v>
      </c>
      <c r="E1913" s="19">
        <f>'Terminated loans'!I1103</f>
        <v>99</v>
      </c>
      <c r="F1913" s="19" t="str">
        <f>'Terminated loans'!J1103</f>
        <v xml:space="preserve">GOPAUL K(SL 2498)              </v>
      </c>
      <c r="G1913" s="547" t="str">
        <f t="shared" si="582"/>
        <v>C1</v>
      </c>
      <c r="H1913" s="21">
        <f>'Terminated loans'!L1103</f>
        <v>40731</v>
      </c>
      <c r="I1913" s="21">
        <f>IF(B1913="VELS",'Terminated loans'!M1103,'Terminated loans'!B1103)</f>
        <v>41182</v>
      </c>
      <c r="J1913" s="34">
        <f t="shared" si="589"/>
        <v>15</v>
      </c>
      <c r="K1913" s="34">
        <f t="shared" si="586"/>
        <v>113</v>
      </c>
      <c r="L1913" s="34">
        <f t="shared" si="587"/>
        <v>15</v>
      </c>
      <c r="M1913" s="34">
        <f t="shared" si="588"/>
        <v>15</v>
      </c>
      <c r="N1913" s="52">
        <f t="shared" si="600"/>
        <v>15</v>
      </c>
      <c r="O1913" s="318">
        <f>+'Terminated loans'!S1103</f>
        <v>1240147</v>
      </c>
      <c r="P1913" s="26">
        <f>+'Terminated loans'!T1103</f>
        <v>0.03</v>
      </c>
      <c r="Q1913" s="536">
        <f t="shared" si="583"/>
        <v>8.1500000000000003E-2</v>
      </c>
      <c r="R1913" s="222">
        <f t="shared" si="590"/>
        <v>84339.629324633817</v>
      </c>
      <c r="S1913" s="36">
        <f t="shared" si="591"/>
        <v>1198924.2439262252</v>
      </c>
      <c r="T1913" s="36">
        <f t="shared" si="592"/>
        <v>41222.75607377477</v>
      </c>
      <c r="U1913" s="36">
        <f t="shared" si="593"/>
        <v>66170.195943301078</v>
      </c>
      <c r="V1913" s="36">
        <f t="shared" si="594"/>
        <v>24947.439869507216</v>
      </c>
      <c r="W1913" s="37">
        <f t="shared" si="595"/>
        <v>41222.756073793862</v>
      </c>
      <c r="X1913" s="36">
        <f t="shared" si="596"/>
        <v>41222.75607377477</v>
      </c>
      <c r="Y1913" s="276">
        <f t="shared" si="584"/>
        <v>41222.756073793862</v>
      </c>
      <c r="Z1913" s="36">
        <f t="shared" si="597"/>
        <v>66170.195943301078</v>
      </c>
      <c r="AA1913" s="36">
        <f t="shared" si="598"/>
        <v>24947.439869507216</v>
      </c>
      <c r="AB1913" s="38">
        <f t="shared" si="585"/>
        <v>1.909211277961731E-8</v>
      </c>
      <c r="AC1913" s="17"/>
      <c r="AD1913" s="17">
        <f t="shared" si="599"/>
        <v>15</v>
      </c>
      <c r="AH1913" s="103"/>
      <c r="AI1913" s="533"/>
    </row>
    <row r="1914" spans="1:35">
      <c r="A1914" s="533"/>
      <c r="C1914" s="67" t="str">
        <f>'Terminated loans'!F1104</f>
        <v>E</v>
      </c>
      <c r="D1914" s="19" t="str">
        <f>'Terminated loans'!H1104</f>
        <v>143996026</v>
      </c>
      <c r="E1914" s="19">
        <f>'Terminated loans'!I1104</f>
        <v>98</v>
      </c>
      <c r="F1914" s="19" t="str">
        <f>'Terminated loans'!J1104</f>
        <v xml:space="preserve">CHUMMUN A C                    </v>
      </c>
      <c r="G1914" s="547" t="str">
        <f t="shared" si="582"/>
        <v>C2</v>
      </c>
      <c r="H1914" s="21">
        <f>'Terminated loans'!L1104</f>
        <v>40785</v>
      </c>
      <c r="I1914" s="21">
        <f>IF(B1914="VELS",'Terminated loans'!M1104,'Terminated loans'!B1104)</f>
        <v>41182</v>
      </c>
      <c r="J1914" s="34">
        <f t="shared" si="589"/>
        <v>13</v>
      </c>
      <c r="K1914" s="34">
        <f t="shared" si="586"/>
        <v>111</v>
      </c>
      <c r="L1914" s="34">
        <f t="shared" si="587"/>
        <v>13</v>
      </c>
      <c r="M1914" s="34">
        <f t="shared" si="588"/>
        <v>13</v>
      </c>
      <c r="N1914" s="52">
        <f t="shared" si="600"/>
        <v>13</v>
      </c>
      <c r="O1914" s="318">
        <f>+'Terminated loans'!S1104</f>
        <v>238665</v>
      </c>
      <c r="P1914" s="26">
        <f>+'Terminated loans'!T1104</f>
        <v>0.05</v>
      </c>
      <c r="Q1914" s="536">
        <f t="shared" si="583"/>
        <v>9.9000000000000005E-2</v>
      </c>
      <c r="R1914" s="222">
        <f t="shared" si="590"/>
        <v>18898.765230887788</v>
      </c>
      <c r="S1914" s="36">
        <f t="shared" si="591"/>
        <v>232062.18011835299</v>
      </c>
      <c r="T1914" s="36">
        <f t="shared" si="592"/>
        <v>6602.8198816470103</v>
      </c>
      <c r="U1914" s="36">
        <f t="shared" si="593"/>
        <v>13621.767883191293</v>
      </c>
      <c r="V1914" s="36">
        <f t="shared" si="594"/>
        <v>7018.9480015412555</v>
      </c>
      <c r="W1914" s="37">
        <f t="shared" si="595"/>
        <v>6602.8198816500371</v>
      </c>
      <c r="X1914" s="36">
        <f t="shared" si="596"/>
        <v>6602.8198816470103</v>
      </c>
      <c r="Y1914" s="276">
        <f t="shared" si="584"/>
        <v>6602.8198816500371</v>
      </c>
      <c r="Z1914" s="36">
        <f t="shared" si="597"/>
        <v>13621.767883191293</v>
      </c>
      <c r="AA1914" s="36">
        <f t="shared" si="598"/>
        <v>7018.9480015412555</v>
      </c>
      <c r="AB1914" s="38">
        <f t="shared" si="585"/>
        <v>3.0267983675003052E-9</v>
      </c>
      <c r="AC1914" s="17"/>
      <c r="AD1914" s="17">
        <f t="shared" si="599"/>
        <v>13</v>
      </c>
      <c r="AH1914" s="103"/>
      <c r="AI1914" s="533"/>
    </row>
    <row r="1915" spans="1:35">
      <c r="A1915" s="533"/>
      <c r="C1915" s="67" t="str">
        <f>'Terminated loans'!F1105</f>
        <v>E</v>
      </c>
      <c r="D1915" s="19" t="str">
        <f>'Terminated loans'!H1105</f>
        <v>143996298</v>
      </c>
      <c r="E1915" s="19">
        <f>'Terminated loans'!I1105</f>
        <v>98</v>
      </c>
      <c r="F1915" s="19" t="str">
        <f>'Terminated loans'!J1105</f>
        <v xml:space="preserve">GOPAUL K                       </v>
      </c>
      <c r="G1915" s="547" t="str">
        <f t="shared" si="582"/>
        <v>C2</v>
      </c>
      <c r="H1915" s="21">
        <f>'Terminated loans'!L1105</f>
        <v>40802</v>
      </c>
      <c r="I1915" s="21">
        <f>IF(B1915="VELS",'Terminated loans'!M1105,'Terminated loans'!B1105)</f>
        <v>41182</v>
      </c>
      <c r="J1915" s="34">
        <f t="shared" si="589"/>
        <v>12</v>
      </c>
      <c r="K1915" s="34">
        <f t="shared" si="586"/>
        <v>111</v>
      </c>
      <c r="L1915" s="34">
        <f t="shared" si="587"/>
        <v>12</v>
      </c>
      <c r="M1915" s="34">
        <f t="shared" si="588"/>
        <v>12</v>
      </c>
      <c r="N1915" s="52">
        <f t="shared" si="600"/>
        <v>12</v>
      </c>
      <c r="O1915" s="318">
        <f>+'Terminated loans'!S1105</f>
        <v>137566</v>
      </c>
      <c r="P1915" s="26">
        <f>+'Terminated loans'!T1105</f>
        <v>0.05</v>
      </c>
      <c r="Q1915" s="536">
        <f t="shared" si="583"/>
        <v>9.9000000000000005E-2</v>
      </c>
      <c r="R1915" s="222">
        <f t="shared" si="590"/>
        <v>11776.678839712269</v>
      </c>
      <c r="S1915" s="36">
        <f t="shared" si="591"/>
        <v>134024.82390418788</v>
      </c>
      <c r="T1915" s="36">
        <f t="shared" si="592"/>
        <v>3541.1760958121158</v>
      </c>
      <c r="U1915" s="36">
        <f t="shared" si="593"/>
        <v>7295.322172361397</v>
      </c>
      <c r="V1915" s="36">
        <f t="shared" si="594"/>
        <v>3754.1460765471857</v>
      </c>
      <c r="W1915" s="37">
        <f t="shared" si="595"/>
        <v>3541.1760958142113</v>
      </c>
      <c r="X1915" s="36">
        <f t="shared" si="596"/>
        <v>3541.1760958121158</v>
      </c>
      <c r="Y1915" s="276">
        <f t="shared" si="584"/>
        <v>3541.1760958142113</v>
      </c>
      <c r="Z1915" s="36">
        <f t="shared" si="597"/>
        <v>7295.322172361397</v>
      </c>
      <c r="AA1915" s="36">
        <f t="shared" si="598"/>
        <v>3754.1460765471857</v>
      </c>
      <c r="AB1915" s="38">
        <f t="shared" si="585"/>
        <v>2.0954757928848267E-9</v>
      </c>
      <c r="AC1915" s="17"/>
      <c r="AD1915" s="17">
        <f t="shared" si="599"/>
        <v>12</v>
      </c>
      <c r="AH1915" s="103"/>
      <c r="AI1915" s="533"/>
    </row>
    <row r="1916" spans="1:35">
      <c r="A1916" s="533"/>
      <c r="C1916" s="67" t="str">
        <f>'Terminated loans'!F1106</f>
        <v>E</v>
      </c>
      <c r="D1916" s="19" t="str">
        <f>'Terminated loans'!H1106</f>
        <v>143996670</v>
      </c>
      <c r="E1916" s="19">
        <f>'Terminated loans'!I1106</f>
        <v>98</v>
      </c>
      <c r="F1916" s="19" t="str">
        <f>'Terminated loans'!J1106</f>
        <v xml:space="preserve">BASSET-JULIEN B J              </v>
      </c>
      <c r="G1916" s="547" t="str">
        <f t="shared" si="582"/>
        <v>C2</v>
      </c>
      <c r="H1916" s="21">
        <f>'Terminated loans'!L1106</f>
        <v>40820</v>
      </c>
      <c r="I1916" s="21">
        <f>IF(B1916="VELS",'Terminated loans'!M1106,'Terminated loans'!B1106)</f>
        <v>41182</v>
      </c>
      <c r="J1916" s="34">
        <f t="shared" si="589"/>
        <v>12</v>
      </c>
      <c r="K1916" s="34">
        <f t="shared" si="586"/>
        <v>110</v>
      </c>
      <c r="L1916" s="34">
        <f t="shared" si="587"/>
        <v>12</v>
      </c>
      <c r="M1916" s="34">
        <f t="shared" si="588"/>
        <v>12</v>
      </c>
      <c r="N1916" s="52">
        <f t="shared" si="600"/>
        <v>12</v>
      </c>
      <c r="O1916" s="318">
        <f>+'Terminated loans'!S1106</f>
        <v>226471</v>
      </c>
      <c r="P1916" s="26">
        <f>+'Terminated loans'!T1106</f>
        <v>0.05</v>
      </c>
      <c r="Q1916" s="536">
        <f t="shared" si="583"/>
        <v>9.9000000000000005E-2</v>
      </c>
      <c r="R1916" s="222">
        <f t="shared" si="590"/>
        <v>19387.612008115939</v>
      </c>
      <c r="S1916" s="36">
        <f t="shared" si="591"/>
        <v>220641.26233520883</v>
      </c>
      <c r="T1916" s="36">
        <f t="shared" si="592"/>
        <v>5829.7376647911733</v>
      </c>
      <c r="U1916" s="36">
        <f t="shared" si="593"/>
        <v>12010.081762185815</v>
      </c>
      <c r="V1916" s="36">
        <f t="shared" si="594"/>
        <v>6180.3440973912657</v>
      </c>
      <c r="W1916" s="37">
        <f t="shared" si="595"/>
        <v>5829.7376647945493</v>
      </c>
      <c r="X1916" s="36">
        <f t="shared" si="596"/>
        <v>5829.7376647911733</v>
      </c>
      <c r="Y1916" s="276">
        <f t="shared" si="584"/>
        <v>5829.7376647945493</v>
      </c>
      <c r="Z1916" s="36">
        <f t="shared" si="597"/>
        <v>12010.081762185815</v>
      </c>
      <c r="AA1916" s="36">
        <f t="shared" si="598"/>
        <v>6180.3440973912657</v>
      </c>
      <c r="AB1916" s="38">
        <f t="shared" si="585"/>
        <v>3.3760443329811096E-9</v>
      </c>
      <c r="AC1916" s="17"/>
      <c r="AD1916" s="17">
        <f t="shared" si="599"/>
        <v>12</v>
      </c>
      <c r="AH1916" s="103"/>
      <c r="AI1916" s="533"/>
    </row>
    <row r="1917" spans="1:35">
      <c r="A1917" s="533"/>
      <c r="C1917" s="67" t="str">
        <f>'Terminated loans'!F1107</f>
        <v>E</v>
      </c>
      <c r="D1917" s="19" t="str">
        <f>'Terminated loans'!H1107</f>
        <v>143989259</v>
      </c>
      <c r="E1917" s="19">
        <f>'Terminated loans'!I1107</f>
        <v>99</v>
      </c>
      <c r="F1917" s="19" t="str">
        <f>'Terminated loans'!J1107</f>
        <v xml:space="preserve">COLLAPPEN J (SL 2594)          </v>
      </c>
      <c r="G1917" s="547" t="str">
        <f t="shared" ref="G1917:G1980" si="601">IF(H1917&lt;$P$5,"A",IF(H1917&lt;$P$6,"B",IF(H1917&lt;$P$7,"C",IF(H1917&lt;$P$8,"D",IF(H1917&lt;$P$9,"E",IF(H1917&lt;$P$10,"F",IF(H1917&lt;$P$11,"G",IF(H1917&lt;$P$12,"I",IF(H1917&lt;$P$13,"J",IF(H1917&lt;$P$14,"K","L"))))))))))&amp;IF(OR(P1917=0,P1917&gt;=5%),2,1)</f>
        <v>C1</v>
      </c>
      <c r="H1917" s="21">
        <f>'Terminated loans'!L1107</f>
        <v>40836</v>
      </c>
      <c r="I1917" s="21">
        <f>IF(B1917="VELS",'Terminated loans'!M1107,'Terminated loans'!B1107)</f>
        <v>41182</v>
      </c>
      <c r="J1917" s="34">
        <f t="shared" si="589"/>
        <v>11</v>
      </c>
      <c r="K1917" s="34">
        <f t="shared" si="586"/>
        <v>109</v>
      </c>
      <c r="L1917" s="34">
        <f t="shared" si="587"/>
        <v>11</v>
      </c>
      <c r="M1917" s="34">
        <f t="shared" si="588"/>
        <v>11</v>
      </c>
      <c r="N1917" s="52">
        <f t="shared" si="600"/>
        <v>11</v>
      </c>
      <c r="O1917" s="318">
        <f>+'Terminated loans'!S1107</f>
        <v>1502791</v>
      </c>
      <c r="P1917" s="26">
        <f>+'Terminated loans'!T1107</f>
        <v>0.03</v>
      </c>
      <c r="Q1917" s="536">
        <f t="shared" ref="Q1917:Q1980" si="602">VLOOKUP(G1917,$O$3:$Q$28,3,FALSE)</f>
        <v>8.1500000000000003E-2</v>
      </c>
      <c r="R1917" s="222">
        <f t="shared" si="590"/>
        <v>138675.15191255676</v>
      </c>
      <c r="S1917" s="36">
        <f t="shared" si="591"/>
        <v>1465052.3540133508</v>
      </c>
      <c r="T1917" s="36">
        <f t="shared" si="592"/>
        <v>37738.645986649208</v>
      </c>
      <c r="U1917" s="36">
        <f t="shared" si="593"/>
        <v>60374.317024796968</v>
      </c>
      <c r="V1917" s="36">
        <f t="shared" si="594"/>
        <v>22635.671038124245</v>
      </c>
      <c r="W1917" s="37">
        <f t="shared" si="595"/>
        <v>37738.645986672724</v>
      </c>
      <c r="X1917" s="36">
        <f t="shared" si="596"/>
        <v>37738.645986649208</v>
      </c>
      <c r="Y1917" s="276">
        <f t="shared" si="584"/>
        <v>37738.645986672724</v>
      </c>
      <c r="Z1917" s="36">
        <f t="shared" si="597"/>
        <v>60374.317024796968</v>
      </c>
      <c r="AA1917" s="36">
        <f t="shared" si="598"/>
        <v>22635.671038124245</v>
      </c>
      <c r="AB1917" s="38">
        <f t="shared" si="585"/>
        <v>2.3515895009040833E-8</v>
      </c>
      <c r="AC1917" s="17"/>
      <c r="AD1917" s="17">
        <f t="shared" si="599"/>
        <v>11</v>
      </c>
      <c r="AH1917" s="103"/>
      <c r="AI1917" s="533"/>
    </row>
    <row r="1918" spans="1:35">
      <c r="A1918" s="533"/>
      <c r="C1918" s="67" t="str">
        <f>'Terminated loans'!F1108</f>
        <v>E</v>
      </c>
      <c r="D1918" s="19" t="str">
        <f>'Terminated loans'!H1108</f>
        <v>143996360</v>
      </c>
      <c r="E1918" s="19">
        <f>'Terminated loans'!I1108</f>
        <v>98</v>
      </c>
      <c r="F1918" s="19" t="str">
        <f>'Terminated loans'!J1108</f>
        <v xml:space="preserve">COURTAUD J E                   </v>
      </c>
      <c r="G1918" s="547" t="str">
        <f t="shared" si="601"/>
        <v>C2</v>
      </c>
      <c r="H1918" s="21">
        <f>'Terminated loans'!L1108</f>
        <v>40896</v>
      </c>
      <c r="I1918" s="21">
        <f>IF(B1918="VELS",'Terminated loans'!M1108,'Terminated loans'!B1108)</f>
        <v>41182</v>
      </c>
      <c r="J1918" s="34">
        <f t="shared" si="589"/>
        <v>9</v>
      </c>
      <c r="K1918" s="34">
        <f t="shared" si="586"/>
        <v>107</v>
      </c>
      <c r="L1918" s="34">
        <f t="shared" si="587"/>
        <v>9</v>
      </c>
      <c r="M1918" s="34">
        <f t="shared" si="588"/>
        <v>9</v>
      </c>
      <c r="N1918" s="52">
        <f t="shared" si="600"/>
        <v>9</v>
      </c>
      <c r="O1918" s="318">
        <f>+'Terminated loans'!S1108</f>
        <v>178327</v>
      </c>
      <c r="P1918" s="26">
        <f>+'Terminated loans'!T1108</f>
        <v>0.05</v>
      </c>
      <c r="Q1918" s="536">
        <f t="shared" si="602"/>
        <v>9.9000000000000005E-2</v>
      </c>
      <c r="R1918" s="222">
        <f t="shared" si="590"/>
        <v>20229.193573939127</v>
      </c>
      <c r="S1918" s="36">
        <f t="shared" si="591"/>
        <v>174774.3298332936</v>
      </c>
      <c r="T1918" s="36">
        <f t="shared" si="592"/>
        <v>3552.6701667064044</v>
      </c>
      <c r="U1918" s="36">
        <f t="shared" si="593"/>
        <v>7288.4123321612424</v>
      </c>
      <c r="V1918" s="36">
        <f t="shared" si="594"/>
        <v>3735.7421654521604</v>
      </c>
      <c r="W1918" s="37">
        <f t="shared" si="595"/>
        <v>3552.670166709082</v>
      </c>
      <c r="X1918" s="36">
        <f t="shared" si="596"/>
        <v>3552.6701667064044</v>
      </c>
      <c r="Y1918" s="276">
        <f t="shared" si="584"/>
        <v>3552.670166709082</v>
      </c>
      <c r="Z1918" s="36">
        <f t="shared" si="597"/>
        <v>7288.4123321612424</v>
      </c>
      <c r="AA1918" s="36">
        <f t="shared" si="598"/>
        <v>3735.7421654521604</v>
      </c>
      <c r="AB1918" s="38">
        <f t="shared" si="585"/>
        <v>2.6775524020195007E-9</v>
      </c>
      <c r="AC1918" s="17"/>
      <c r="AD1918" s="17">
        <f t="shared" si="599"/>
        <v>9</v>
      </c>
      <c r="AH1918" s="103"/>
      <c r="AI1918" s="533"/>
    </row>
    <row r="1919" spans="1:35">
      <c r="A1919" s="533"/>
      <c r="C1919" s="67" t="str">
        <f>'Terminated loans'!F1109</f>
        <v>E</v>
      </c>
      <c r="D1919" s="19" t="str">
        <f>'Terminated loans'!H1109</f>
        <v>143996492</v>
      </c>
      <c r="E1919" s="19">
        <f>'Terminated loans'!I1109</f>
        <v>98</v>
      </c>
      <c r="F1919" s="19" t="str">
        <f>'Terminated loans'!J1109</f>
        <v xml:space="preserve">GUNGAH V                       </v>
      </c>
      <c r="G1919" s="547" t="str">
        <f t="shared" si="601"/>
        <v>C2</v>
      </c>
      <c r="H1919" s="21">
        <f>'Terminated loans'!L1109</f>
        <v>40879</v>
      </c>
      <c r="I1919" s="21">
        <f>IF(B1919="VELS",'Terminated loans'!M1109,'Terminated loans'!B1109)</f>
        <v>41182</v>
      </c>
      <c r="J1919" s="34">
        <f t="shared" si="589"/>
        <v>10</v>
      </c>
      <c r="K1919" s="34">
        <f t="shared" si="586"/>
        <v>108</v>
      </c>
      <c r="L1919" s="34">
        <f t="shared" si="587"/>
        <v>10</v>
      </c>
      <c r="M1919" s="34">
        <f t="shared" si="588"/>
        <v>10</v>
      </c>
      <c r="N1919" s="52">
        <f t="shared" si="600"/>
        <v>10</v>
      </c>
      <c r="O1919" s="318">
        <f>+'Terminated loans'!S1109</f>
        <v>220458</v>
      </c>
      <c r="P1919" s="26">
        <f>+'Terminated loans'!T1109</f>
        <v>0.05</v>
      </c>
      <c r="Q1919" s="536">
        <f t="shared" si="602"/>
        <v>9.9000000000000005E-2</v>
      </c>
      <c r="R1919" s="222">
        <f t="shared" si="590"/>
        <v>22554.167199740445</v>
      </c>
      <c r="S1919" s="36">
        <f t="shared" si="591"/>
        <v>215636.58890101587</v>
      </c>
      <c r="T1919" s="36">
        <f t="shared" si="592"/>
        <v>4821.4110989841283</v>
      </c>
      <c r="U1919" s="36">
        <f t="shared" si="593"/>
        <v>9905.0830963917542</v>
      </c>
      <c r="V1919" s="36">
        <f t="shared" si="594"/>
        <v>5083.6719974044536</v>
      </c>
      <c r="W1919" s="37">
        <f t="shared" si="595"/>
        <v>4821.4110989873006</v>
      </c>
      <c r="X1919" s="36">
        <f t="shared" si="596"/>
        <v>4821.4110989841283</v>
      </c>
      <c r="Y1919" s="276">
        <f t="shared" si="584"/>
        <v>4821.4110989873006</v>
      </c>
      <c r="Z1919" s="36">
        <f t="shared" si="597"/>
        <v>9905.0830963917542</v>
      </c>
      <c r="AA1919" s="36">
        <f t="shared" si="598"/>
        <v>5083.6719974044536</v>
      </c>
      <c r="AB1919" s="38">
        <f t="shared" si="585"/>
        <v>3.1723175197839737E-9</v>
      </c>
      <c r="AC1919" s="17"/>
      <c r="AD1919" s="17">
        <f t="shared" si="599"/>
        <v>10</v>
      </c>
      <c r="AH1919" s="103"/>
      <c r="AI1919" s="533"/>
    </row>
    <row r="1920" spans="1:35">
      <c r="A1920" s="533"/>
      <c r="C1920" s="67" t="str">
        <f>'Terminated loans'!F1110</f>
        <v>E</v>
      </c>
      <c r="D1920" s="19" t="str">
        <f>'Terminated loans'!H1110</f>
        <v>143956164</v>
      </c>
      <c r="E1920" s="19">
        <f>'Terminated loans'!I1110</f>
        <v>99</v>
      </c>
      <c r="F1920" s="19" t="str">
        <f>'Terminated loans'!J1110</f>
        <v xml:space="preserve">ABDOOL RAHEEM F Z(SL2600)      </v>
      </c>
      <c r="G1920" s="547" t="str">
        <f t="shared" si="601"/>
        <v>C1</v>
      </c>
      <c r="H1920" s="21">
        <f>'Terminated loans'!L1110</f>
        <v>40889</v>
      </c>
      <c r="I1920" s="21">
        <f>IF(B1920="VELS",'Terminated loans'!M1110,'Terminated loans'!B1110)</f>
        <v>41182</v>
      </c>
      <c r="J1920" s="34">
        <f t="shared" si="589"/>
        <v>10</v>
      </c>
      <c r="K1920" s="34">
        <f t="shared" si="586"/>
        <v>108</v>
      </c>
      <c r="L1920" s="34">
        <f t="shared" si="587"/>
        <v>10</v>
      </c>
      <c r="M1920" s="34">
        <f t="shared" si="588"/>
        <v>10</v>
      </c>
      <c r="N1920" s="52">
        <f t="shared" si="600"/>
        <v>10</v>
      </c>
      <c r="O1920" s="318">
        <f>+'Terminated loans'!S1110</f>
        <v>2100075</v>
      </c>
      <c r="P1920" s="26">
        <f>+'Terminated loans'!T1110</f>
        <v>0.03</v>
      </c>
      <c r="Q1920" s="536">
        <f t="shared" si="602"/>
        <v>8.1500000000000003E-2</v>
      </c>
      <c r="R1920" s="222">
        <f t="shared" si="590"/>
        <v>212905.91801009895</v>
      </c>
      <c r="S1920" s="36">
        <f t="shared" si="591"/>
        <v>2051643.6949880584</v>
      </c>
      <c r="T1920" s="36">
        <f t="shared" si="592"/>
        <v>48431.305011941586</v>
      </c>
      <c r="U1920" s="36">
        <f t="shared" si="593"/>
        <v>77415.48511296371</v>
      </c>
      <c r="V1920" s="36">
        <f t="shared" si="594"/>
        <v>28984.180100989528</v>
      </c>
      <c r="W1920" s="37">
        <f t="shared" si="595"/>
        <v>48431.305011974182</v>
      </c>
      <c r="X1920" s="36">
        <f t="shared" si="596"/>
        <v>48431.305011941586</v>
      </c>
      <c r="Y1920" s="276">
        <f t="shared" si="584"/>
        <v>48431.305011974182</v>
      </c>
      <c r="Z1920" s="36">
        <f t="shared" si="597"/>
        <v>77415.48511296371</v>
      </c>
      <c r="AA1920" s="36">
        <f t="shared" si="598"/>
        <v>28984.180100989528</v>
      </c>
      <c r="AB1920" s="38">
        <f t="shared" si="585"/>
        <v>3.2596290111541748E-8</v>
      </c>
      <c r="AC1920" s="17"/>
      <c r="AD1920" s="17">
        <f t="shared" si="599"/>
        <v>10</v>
      </c>
      <c r="AH1920" s="103"/>
      <c r="AI1920" s="533"/>
    </row>
    <row r="1921" spans="1:35">
      <c r="A1921" s="533"/>
      <c r="C1921" s="67" t="str">
        <f>'Terminated loans'!F1111</f>
        <v>E</v>
      </c>
      <c r="D1921" s="19" t="str">
        <f>'Terminated loans'!H1111</f>
        <v>143997634</v>
      </c>
      <c r="E1921" s="19">
        <f>'Terminated loans'!I1111</f>
        <v>98</v>
      </c>
      <c r="F1921" s="19" t="str">
        <f>'Terminated loans'!J1111</f>
        <v xml:space="preserve">OMBIKA A                       </v>
      </c>
      <c r="G1921" s="547" t="str">
        <f t="shared" si="601"/>
        <v>C2</v>
      </c>
      <c r="H1921" s="21">
        <f>'Terminated loans'!L1111</f>
        <v>40974</v>
      </c>
      <c r="I1921" s="21">
        <f>IF(B1921="VELS",'Terminated loans'!M1111,'Terminated loans'!B1111)</f>
        <v>41182</v>
      </c>
      <c r="J1921" s="34">
        <f t="shared" si="589"/>
        <v>7</v>
      </c>
      <c r="K1921" s="34">
        <f t="shared" si="586"/>
        <v>105</v>
      </c>
      <c r="L1921" s="34">
        <f t="shared" si="587"/>
        <v>7</v>
      </c>
      <c r="M1921" s="34">
        <f t="shared" si="588"/>
        <v>7</v>
      </c>
      <c r="N1921" s="52">
        <f t="shared" si="600"/>
        <v>7</v>
      </c>
      <c r="O1921" s="318">
        <f>+'Terminated loans'!S1111</f>
        <v>234222</v>
      </c>
      <c r="P1921" s="26">
        <f>+'Terminated loans'!T1111</f>
        <v>0.05</v>
      </c>
      <c r="Q1921" s="536">
        <f t="shared" si="602"/>
        <v>9.9000000000000005E-2</v>
      </c>
      <c r="R1921" s="222">
        <f t="shared" si="590"/>
        <v>34020.275912909186</v>
      </c>
      <c r="S1921" s="36">
        <f t="shared" si="591"/>
        <v>230473.81009201787</v>
      </c>
      <c r="T1921" s="36">
        <f t="shared" si="592"/>
        <v>3748.1899079821305</v>
      </c>
      <c r="U1921" s="36">
        <f t="shared" si="593"/>
        <v>7668.121298349055</v>
      </c>
      <c r="V1921" s="36">
        <f t="shared" si="594"/>
        <v>3919.9313903643051</v>
      </c>
      <c r="W1921" s="37">
        <f t="shared" si="595"/>
        <v>3748.1899079847499</v>
      </c>
      <c r="X1921" s="36">
        <f t="shared" si="596"/>
        <v>3748.1899079821305</v>
      </c>
      <c r="Y1921" s="276">
        <f t="shared" si="584"/>
        <v>3748.1899079847499</v>
      </c>
      <c r="Z1921" s="36">
        <f t="shared" si="597"/>
        <v>7668.121298349055</v>
      </c>
      <c r="AA1921" s="36">
        <f t="shared" si="598"/>
        <v>3919.9313903643051</v>
      </c>
      <c r="AB1921" s="38">
        <f t="shared" si="585"/>
        <v>2.6193447411060333E-9</v>
      </c>
      <c r="AC1921" s="17"/>
      <c r="AD1921" s="17">
        <f t="shared" si="599"/>
        <v>7</v>
      </c>
      <c r="AH1921" s="103"/>
      <c r="AI1921" s="533"/>
    </row>
    <row r="1922" spans="1:35">
      <c r="A1922" s="533"/>
      <c r="C1922" s="67" t="str">
        <f>'Terminated loans'!F1112</f>
        <v>E</v>
      </c>
      <c r="D1922" s="19" t="str">
        <f>'Terminated loans'!H1112</f>
        <v>143923398</v>
      </c>
      <c r="E1922" s="19">
        <f>'Terminated loans'!I1112</f>
        <v>99</v>
      </c>
      <c r="F1922" s="19" t="str">
        <f>'Terminated loans'!J1112</f>
        <v xml:space="preserve">BUNDHUN B A(SL2773)            </v>
      </c>
      <c r="G1922" s="547" t="str">
        <f t="shared" si="601"/>
        <v>D1</v>
      </c>
      <c r="H1922" s="21">
        <f>'Terminated loans'!L1112</f>
        <v>41109</v>
      </c>
      <c r="I1922" s="21">
        <f>IF(B1922="VELS",'Terminated loans'!M1112,'Terminated loans'!B1112)</f>
        <v>41182</v>
      </c>
      <c r="J1922" s="34">
        <f t="shared" si="589"/>
        <v>2</v>
      </c>
      <c r="K1922" s="34">
        <f t="shared" si="586"/>
        <v>100</v>
      </c>
      <c r="L1922" s="34">
        <f t="shared" si="587"/>
        <v>2</v>
      </c>
      <c r="M1922" s="34">
        <f t="shared" si="588"/>
        <v>2</v>
      </c>
      <c r="N1922" s="52">
        <f t="shared" si="600"/>
        <v>2</v>
      </c>
      <c r="O1922" s="318">
        <f>+'Terminated loans'!S1112</f>
        <v>85631</v>
      </c>
      <c r="P1922" s="26">
        <f>+'Terminated loans'!T1112</f>
        <v>0.03</v>
      </c>
      <c r="Q1922" s="536">
        <f t="shared" si="602"/>
        <v>7.6499999999999999E-2</v>
      </c>
      <c r="R1922" s="222">
        <f t="shared" si="590"/>
        <v>42976.124940699126</v>
      </c>
      <c r="S1922" s="36">
        <f t="shared" si="591"/>
        <v>85137.262548836879</v>
      </c>
      <c r="T1922" s="36">
        <f t="shared" si="592"/>
        <v>493.73745116312057</v>
      </c>
      <c r="U1922" s="36">
        <f t="shared" si="593"/>
        <v>814.98733256148989</v>
      </c>
      <c r="V1922" s="36">
        <f t="shared" si="594"/>
        <v>321.24988139825291</v>
      </c>
      <c r="W1922" s="37">
        <f t="shared" si="595"/>
        <v>493.73745116323698</v>
      </c>
      <c r="X1922" s="36">
        <f t="shared" si="596"/>
        <v>493.73745116312057</v>
      </c>
      <c r="Y1922" s="276">
        <f t="shared" si="584"/>
        <v>493.73745116323698</v>
      </c>
      <c r="Z1922" s="36">
        <f t="shared" si="597"/>
        <v>814.98733256148989</v>
      </c>
      <c r="AA1922" s="36">
        <f t="shared" si="598"/>
        <v>321.24988139825291</v>
      </c>
      <c r="AB1922" s="38">
        <f t="shared" si="585"/>
        <v>1.1641532182693481E-10</v>
      </c>
      <c r="AC1922" s="17"/>
      <c r="AD1922" s="17">
        <f t="shared" si="599"/>
        <v>2</v>
      </c>
      <c r="AH1922" s="103"/>
      <c r="AI1922" s="533"/>
    </row>
    <row r="1923" spans="1:35">
      <c r="A1923" s="533"/>
      <c r="C1923" s="67" t="str">
        <f>'Terminated loans'!F1113</f>
        <v>E</v>
      </c>
      <c r="D1923" s="19" t="str">
        <f>'Terminated loans'!H1113</f>
        <v>143998827</v>
      </c>
      <c r="E1923" s="19">
        <f>'Terminated loans'!I1113</f>
        <v>98</v>
      </c>
      <c r="F1923" s="19" t="str">
        <f>'Terminated loans'!J1113</f>
        <v xml:space="preserve">BAHADOOR R I                   </v>
      </c>
      <c r="G1923" s="547" t="str">
        <f t="shared" si="601"/>
        <v>D2</v>
      </c>
      <c r="H1923" s="21">
        <f>'Terminated loans'!L1113</f>
        <v>41145</v>
      </c>
      <c r="I1923" s="21">
        <f>IF(B1923="VELS",'Terminated loans'!M1113,'Terminated loans'!B1113)</f>
        <v>41182</v>
      </c>
      <c r="J1923" s="34">
        <f t="shared" si="589"/>
        <v>1</v>
      </c>
      <c r="K1923" s="34">
        <f t="shared" si="586"/>
        <v>99</v>
      </c>
      <c r="L1923" s="34">
        <f t="shared" si="587"/>
        <v>1</v>
      </c>
      <c r="M1923" s="34">
        <f t="shared" si="588"/>
        <v>1</v>
      </c>
      <c r="N1923" s="52">
        <f t="shared" si="600"/>
        <v>1</v>
      </c>
      <c r="O1923" s="318">
        <f>+'Terminated loans'!S1113</f>
        <v>203718</v>
      </c>
      <c r="P1923" s="26">
        <f>+'Terminated loans'!T1113</f>
        <v>0.05</v>
      </c>
      <c r="Q1923" s="536">
        <f t="shared" si="602"/>
        <v>9.4E-2</v>
      </c>
      <c r="R1923" s="222">
        <f t="shared" si="590"/>
        <v>204566.82500000004</v>
      </c>
      <c r="S1923" s="36">
        <f t="shared" si="591"/>
        <v>202976.83975525125</v>
      </c>
      <c r="T1923" s="36">
        <f t="shared" si="592"/>
        <v>741.16024474875303</v>
      </c>
      <c r="U1923" s="36">
        <f t="shared" si="593"/>
        <v>1589.9852447494341</v>
      </c>
      <c r="V1923" s="36">
        <f t="shared" si="594"/>
        <v>848.82500000004075</v>
      </c>
      <c r="W1923" s="37">
        <f t="shared" si="595"/>
        <v>741.16024474939331</v>
      </c>
      <c r="X1923" s="36">
        <f t="shared" si="596"/>
        <v>741.16024474875303</v>
      </c>
      <c r="Y1923" s="276">
        <f t="shared" si="584"/>
        <v>741.16024474939331</v>
      </c>
      <c r="Z1923" s="36">
        <f t="shared" si="597"/>
        <v>1589.9852447494341</v>
      </c>
      <c r="AA1923" s="36">
        <f t="shared" si="598"/>
        <v>848.82500000004075</v>
      </c>
      <c r="AB1923" s="38">
        <f t="shared" si="585"/>
        <v>6.4028427004814148E-10</v>
      </c>
      <c r="AC1923" s="17"/>
      <c r="AD1923" s="17">
        <f t="shared" si="599"/>
        <v>1</v>
      </c>
      <c r="AH1923" s="103"/>
      <c r="AI1923" s="533"/>
    </row>
    <row r="1924" spans="1:35">
      <c r="A1924" s="533"/>
      <c r="C1924" s="67" t="str">
        <f>'Terminated loans'!F1114</f>
        <v>N</v>
      </c>
      <c r="D1924" s="19" t="str">
        <f>'Terminated loans'!H1114</f>
        <v>143003922</v>
      </c>
      <c r="E1924" s="19">
        <f>'Terminated loans'!I1114</f>
        <v>98</v>
      </c>
      <c r="F1924" s="19" t="str">
        <f>'Terminated loans'!J1114</f>
        <v xml:space="preserve">WONG YUEN L/048742             </v>
      </c>
      <c r="G1924" s="547" t="str">
        <f t="shared" si="601"/>
        <v>A2</v>
      </c>
      <c r="H1924" s="21">
        <f>'Terminated loans'!L1114</f>
        <v>39378</v>
      </c>
      <c r="I1924" s="21">
        <f>IF(B1924="VELS",'Terminated loans'!M1114,'Terminated loans'!B1114)</f>
        <v>41205</v>
      </c>
      <c r="J1924" s="34">
        <f t="shared" si="589"/>
        <v>60</v>
      </c>
      <c r="K1924" s="34">
        <f t="shared" si="586"/>
        <v>157</v>
      </c>
      <c r="L1924" s="34">
        <f t="shared" si="587"/>
        <v>60</v>
      </c>
      <c r="M1924" s="34">
        <f t="shared" si="588"/>
        <v>60</v>
      </c>
      <c r="N1924" s="52">
        <f t="shared" si="600"/>
        <v>60</v>
      </c>
      <c r="O1924" s="318">
        <f>+'Terminated loans'!S1114</f>
        <v>80016</v>
      </c>
      <c r="P1924" s="26">
        <f>+'Terminated loans'!T1114</f>
        <v>0.05</v>
      </c>
      <c r="Q1924" s="536">
        <f t="shared" si="602"/>
        <v>0.104</v>
      </c>
      <c r="R1924" s="222">
        <f t="shared" si="590"/>
        <v>1510.000631259179</v>
      </c>
      <c r="S1924" s="36">
        <f t="shared" si="591"/>
        <v>70414.697225246346</v>
      </c>
      <c r="T1924" s="36">
        <f t="shared" si="592"/>
        <v>9601.3027747536544</v>
      </c>
      <c r="U1924" s="36">
        <f t="shared" si="593"/>
        <v>20185.34065030374</v>
      </c>
      <c r="V1924" s="36">
        <f t="shared" si="594"/>
        <v>10584.037875550741</v>
      </c>
      <c r="W1924" s="37">
        <f t="shared" si="595"/>
        <v>9601.3027747529995</v>
      </c>
      <c r="X1924" s="36">
        <f t="shared" si="596"/>
        <v>9601.3027747536544</v>
      </c>
      <c r="Y1924" s="276">
        <f t="shared" si="584"/>
        <v>9601.3027747529995</v>
      </c>
      <c r="Z1924" s="36">
        <f t="shared" si="597"/>
        <v>20185.34065030374</v>
      </c>
      <c r="AA1924" s="36">
        <f t="shared" si="598"/>
        <v>10584.037875550741</v>
      </c>
      <c r="AB1924" s="38">
        <f t="shared" si="585"/>
        <v>-6.5483618527650833E-10</v>
      </c>
      <c r="AC1924" s="17"/>
      <c r="AD1924" s="17">
        <f t="shared" si="599"/>
        <v>60</v>
      </c>
      <c r="AH1924" s="103"/>
      <c r="AI1924" s="533"/>
    </row>
    <row r="1925" spans="1:35">
      <c r="A1925" s="533"/>
      <c r="C1925" s="67" t="str">
        <f>'Terminated loans'!F1115</f>
        <v>E</v>
      </c>
      <c r="D1925" s="19" t="str">
        <f>'Terminated loans'!H1115</f>
        <v>143012964</v>
      </c>
      <c r="E1925" s="19">
        <f>'Terminated loans'!I1115</f>
        <v>99</v>
      </c>
      <c r="F1925" s="19" t="str">
        <f>'Terminated loans'!J1115</f>
        <v xml:space="preserve">NUNDHOOSINGH MR R (SL658)      </v>
      </c>
      <c r="G1925" s="547" t="str">
        <f t="shared" si="601"/>
        <v>A1</v>
      </c>
      <c r="H1925" s="21">
        <f>'Terminated loans'!L1115</f>
        <v>39393</v>
      </c>
      <c r="I1925" s="21">
        <f>IF(B1925="VELS",'Terminated loans'!M1115,'Terminated loans'!B1115)</f>
        <v>41213</v>
      </c>
      <c r="J1925" s="34">
        <f t="shared" si="589"/>
        <v>60</v>
      </c>
      <c r="K1925" s="34">
        <f t="shared" si="586"/>
        <v>157</v>
      </c>
      <c r="L1925" s="34">
        <f t="shared" si="587"/>
        <v>60</v>
      </c>
      <c r="M1925" s="34">
        <f t="shared" si="588"/>
        <v>60</v>
      </c>
      <c r="N1925" s="52">
        <f t="shared" si="600"/>
        <v>60</v>
      </c>
      <c r="O1925" s="318">
        <f>+'Terminated loans'!S1115</f>
        <v>2171207</v>
      </c>
      <c r="P1925" s="26">
        <f>+'Terminated loans'!T1115</f>
        <v>0.03</v>
      </c>
      <c r="Q1925" s="536">
        <f t="shared" si="602"/>
        <v>8.6499999999999994E-2</v>
      </c>
      <c r="R1925" s="222">
        <f t="shared" si="590"/>
        <v>39013.746950648536</v>
      </c>
      <c r="S1925" s="36">
        <f t="shared" si="591"/>
        <v>1894892.0994397185</v>
      </c>
      <c r="T1925" s="36">
        <f t="shared" si="592"/>
        <v>276314.90056028147</v>
      </c>
      <c r="U1925" s="36">
        <f t="shared" si="593"/>
        <v>445932.71759917261</v>
      </c>
      <c r="V1925" s="36">
        <f t="shared" si="594"/>
        <v>169617.81703891233</v>
      </c>
      <c r="W1925" s="37">
        <f t="shared" si="595"/>
        <v>276314.90056026028</v>
      </c>
      <c r="X1925" s="36">
        <f t="shared" si="596"/>
        <v>276314.90056028147</v>
      </c>
      <c r="Y1925" s="276">
        <f t="shared" si="584"/>
        <v>276314.90056026028</v>
      </c>
      <c r="Z1925" s="36">
        <f t="shared" si="597"/>
        <v>445932.71759917261</v>
      </c>
      <c r="AA1925" s="36">
        <f t="shared" si="598"/>
        <v>169617.81703891233</v>
      </c>
      <c r="AB1925" s="38">
        <f t="shared" si="585"/>
        <v>-2.1187588572502136E-8</v>
      </c>
      <c r="AC1925" s="17"/>
      <c r="AD1925" s="17">
        <f t="shared" si="599"/>
        <v>60</v>
      </c>
      <c r="AH1925" s="103"/>
      <c r="AI1925" s="533"/>
    </row>
    <row r="1926" spans="1:35">
      <c r="A1926" s="533"/>
      <c r="C1926" s="67" t="str">
        <f>'Terminated loans'!F1116</f>
        <v>E</v>
      </c>
      <c r="D1926" s="19" t="str">
        <f>'Terminated loans'!H1116</f>
        <v>143015750</v>
      </c>
      <c r="E1926" s="19">
        <f>'Terminated loans'!I1116</f>
        <v>99</v>
      </c>
      <c r="F1926" s="19" t="str">
        <f>'Terminated loans'!J1116</f>
        <v xml:space="preserve">JOOMUN Z                       </v>
      </c>
      <c r="G1926" s="547" t="str">
        <f t="shared" si="601"/>
        <v>A1</v>
      </c>
      <c r="H1926" s="21">
        <f>'Terminated loans'!L1116</f>
        <v>39234</v>
      </c>
      <c r="I1926" s="21">
        <f>IF(B1926="VELS",'Terminated loans'!M1116,'Terminated loans'!B1116)</f>
        <v>41213</v>
      </c>
      <c r="J1926" s="34">
        <f t="shared" si="589"/>
        <v>65</v>
      </c>
      <c r="K1926" s="34">
        <f t="shared" si="586"/>
        <v>162</v>
      </c>
      <c r="L1926" s="34">
        <f t="shared" si="587"/>
        <v>65</v>
      </c>
      <c r="M1926" s="34">
        <f t="shared" si="588"/>
        <v>65</v>
      </c>
      <c r="N1926" s="52">
        <f t="shared" si="600"/>
        <v>65</v>
      </c>
      <c r="O1926" s="318">
        <f>+'Terminated loans'!S1116</f>
        <v>518855</v>
      </c>
      <c r="P1926" s="26">
        <f>+'Terminated loans'!T1116</f>
        <v>0.03</v>
      </c>
      <c r="Q1926" s="536">
        <f t="shared" si="602"/>
        <v>8.6499999999999994E-2</v>
      </c>
      <c r="R1926" s="222">
        <f t="shared" si="590"/>
        <v>8658.4629803929747</v>
      </c>
      <c r="S1926" s="36">
        <f t="shared" si="591"/>
        <v>448077.30872235319</v>
      </c>
      <c r="T1926" s="36">
        <f t="shared" si="592"/>
        <v>70777.691277646809</v>
      </c>
      <c r="U1926" s="36">
        <f t="shared" si="593"/>
        <v>114722.78500318527</v>
      </c>
      <c r="V1926" s="36">
        <f t="shared" si="594"/>
        <v>43945.093725543411</v>
      </c>
      <c r="W1926" s="37">
        <f t="shared" si="595"/>
        <v>70777.691277641861</v>
      </c>
      <c r="X1926" s="36">
        <f t="shared" si="596"/>
        <v>70777.691277646809</v>
      </c>
      <c r="Y1926" s="276">
        <f t="shared" si="584"/>
        <v>70777.691277641861</v>
      </c>
      <c r="Z1926" s="36">
        <f t="shared" si="597"/>
        <v>114722.78500318527</v>
      </c>
      <c r="AA1926" s="36">
        <f t="shared" si="598"/>
        <v>43945.093725543411</v>
      </c>
      <c r="AB1926" s="38">
        <f t="shared" si="585"/>
        <v>-4.9476511776447296E-9</v>
      </c>
      <c r="AC1926" s="17"/>
      <c r="AD1926" s="17">
        <f t="shared" si="599"/>
        <v>65</v>
      </c>
      <c r="AH1926" s="103"/>
      <c r="AI1926" s="533"/>
    </row>
    <row r="1927" spans="1:35">
      <c r="A1927" s="533"/>
      <c r="C1927" s="67" t="str">
        <f>'Terminated loans'!F1117</f>
        <v>E</v>
      </c>
      <c r="D1927" s="19" t="str">
        <f>'Terminated loans'!H1117</f>
        <v>143018946</v>
      </c>
      <c r="E1927" s="19">
        <f>'Terminated loans'!I1117</f>
        <v>99</v>
      </c>
      <c r="F1927" s="19" t="str">
        <f>'Terminated loans'!J1117</f>
        <v xml:space="preserve">PYDIAH M                       </v>
      </c>
      <c r="G1927" s="547" t="str">
        <f t="shared" si="601"/>
        <v>A1</v>
      </c>
      <c r="H1927" s="21">
        <f>'Terminated loans'!L1117</f>
        <v>39876</v>
      </c>
      <c r="I1927" s="21">
        <f>IF(B1927="VELS",'Terminated loans'!M1117,'Terminated loans'!B1117)</f>
        <v>41213</v>
      </c>
      <c r="J1927" s="34">
        <f t="shared" si="589"/>
        <v>44</v>
      </c>
      <c r="K1927" s="34">
        <f t="shared" si="586"/>
        <v>141</v>
      </c>
      <c r="L1927" s="34">
        <f t="shared" si="587"/>
        <v>44</v>
      </c>
      <c r="M1927" s="34">
        <f t="shared" si="588"/>
        <v>44</v>
      </c>
      <c r="N1927" s="52">
        <f t="shared" si="600"/>
        <v>44</v>
      </c>
      <c r="O1927" s="318">
        <f>+'Terminated loans'!S1117</f>
        <v>2974934</v>
      </c>
      <c r="P1927" s="26">
        <f>+'Terminated loans'!T1117</f>
        <v>0.03</v>
      </c>
      <c r="Q1927" s="536">
        <f t="shared" si="602"/>
        <v>8.6499999999999994E-2</v>
      </c>
      <c r="R1927" s="222">
        <f t="shared" si="590"/>
        <v>71483.360663124535</v>
      </c>
      <c r="S1927" s="36">
        <f t="shared" si="591"/>
        <v>2687063.977683831</v>
      </c>
      <c r="T1927" s="36">
        <f t="shared" si="592"/>
        <v>287870.02231616899</v>
      </c>
      <c r="U1927" s="36">
        <f t="shared" si="593"/>
        <v>458203.89149361756</v>
      </c>
      <c r="V1927" s="36">
        <f t="shared" si="594"/>
        <v>170333.8691774793</v>
      </c>
      <c r="W1927" s="37">
        <f t="shared" si="595"/>
        <v>287870.02231613826</v>
      </c>
      <c r="X1927" s="36">
        <f t="shared" si="596"/>
        <v>287870.02231616899</v>
      </c>
      <c r="Y1927" s="276">
        <f t="shared" si="584"/>
        <v>287870.02231613826</v>
      </c>
      <c r="Z1927" s="36">
        <f t="shared" si="597"/>
        <v>458203.89149361756</v>
      </c>
      <c r="AA1927" s="36">
        <f t="shared" si="598"/>
        <v>170333.8691774793</v>
      </c>
      <c r="AB1927" s="38">
        <f t="shared" si="585"/>
        <v>-3.0733644962310791E-8</v>
      </c>
      <c r="AC1927" s="17"/>
      <c r="AD1927" s="17">
        <f t="shared" si="599"/>
        <v>44</v>
      </c>
      <c r="AH1927" s="103"/>
      <c r="AI1927" s="533"/>
    </row>
    <row r="1928" spans="1:35">
      <c r="A1928" s="533"/>
      <c r="C1928" s="67" t="str">
        <f>'Terminated loans'!F1118</f>
        <v>E</v>
      </c>
      <c r="D1928" s="19" t="str">
        <f>'Terminated loans'!H1118</f>
        <v>143018997</v>
      </c>
      <c r="E1928" s="19">
        <f>'Terminated loans'!I1118</f>
        <v>99</v>
      </c>
      <c r="F1928" s="19" t="str">
        <f>'Terminated loans'!J1118</f>
        <v xml:space="preserve">NUNDHOOSING MR Y&amp;MRS B         </v>
      </c>
      <c r="G1928" s="547" t="str">
        <f t="shared" si="601"/>
        <v>A1</v>
      </c>
      <c r="H1928" s="21">
        <f>'Terminated loans'!L1118</f>
        <v>38379</v>
      </c>
      <c r="I1928" s="21">
        <f>IF(B1928="VELS",'Terminated loans'!M1118,'Terminated loans'!B1118)</f>
        <v>41213</v>
      </c>
      <c r="J1928" s="34">
        <f t="shared" si="589"/>
        <v>93</v>
      </c>
      <c r="K1928" s="34">
        <f t="shared" si="586"/>
        <v>190</v>
      </c>
      <c r="L1928" s="34">
        <f t="shared" si="587"/>
        <v>93</v>
      </c>
      <c r="M1928" s="34">
        <f t="shared" si="588"/>
        <v>93</v>
      </c>
      <c r="N1928" s="52">
        <f t="shared" si="600"/>
        <v>93</v>
      </c>
      <c r="O1928" s="318">
        <f>+'Terminated loans'!S1118</f>
        <v>1707590</v>
      </c>
      <c r="P1928" s="26">
        <f>+'Terminated loans'!T1118</f>
        <v>0.03</v>
      </c>
      <c r="Q1928" s="536">
        <f t="shared" si="602"/>
        <v>8.6499999999999994E-2</v>
      </c>
      <c r="R1928" s="222">
        <f t="shared" si="590"/>
        <v>20601.146252410697</v>
      </c>
      <c r="S1928" s="36">
        <f t="shared" si="591"/>
        <v>1392547.384265013</v>
      </c>
      <c r="T1928" s="36">
        <f t="shared" si="592"/>
        <v>315042.61573498696</v>
      </c>
      <c r="U1928" s="36">
        <f t="shared" si="593"/>
        <v>523359.21720916685</v>
      </c>
      <c r="V1928" s="36">
        <f t="shared" si="594"/>
        <v>208316.60147419455</v>
      </c>
      <c r="W1928" s="37">
        <f t="shared" si="595"/>
        <v>315042.61573497229</v>
      </c>
      <c r="X1928" s="36">
        <f t="shared" si="596"/>
        <v>315042.61573498696</v>
      </c>
      <c r="Y1928" s="276">
        <f t="shared" si="584"/>
        <v>315042.61573497229</v>
      </c>
      <c r="Z1928" s="36">
        <f t="shared" si="597"/>
        <v>523359.21720916685</v>
      </c>
      <c r="AA1928" s="36">
        <f t="shared" si="598"/>
        <v>208316.60147419455</v>
      </c>
      <c r="AB1928" s="38">
        <f t="shared" si="585"/>
        <v>-1.4668330550193787E-8</v>
      </c>
      <c r="AC1928" s="17"/>
      <c r="AD1928" s="17">
        <f t="shared" si="599"/>
        <v>93</v>
      </c>
      <c r="AH1928" s="103"/>
      <c r="AI1928" s="533"/>
    </row>
    <row r="1929" spans="1:35">
      <c r="A1929" s="533"/>
      <c r="C1929" s="67" t="str">
        <f>'Terminated loans'!F1119</f>
        <v>E</v>
      </c>
      <c r="D1929" s="19" t="str">
        <f>'Terminated loans'!H1119</f>
        <v>143022668</v>
      </c>
      <c r="E1929" s="19">
        <f>'Terminated loans'!I1119</f>
        <v>98</v>
      </c>
      <c r="F1929" s="19" t="str">
        <f>'Terminated loans'!J1119</f>
        <v xml:space="preserve">MUNGUR P/051273                </v>
      </c>
      <c r="G1929" s="547" t="str">
        <f t="shared" si="601"/>
        <v>A2</v>
      </c>
      <c r="H1929" s="21">
        <f>'Terminated loans'!L1119</f>
        <v>39444</v>
      </c>
      <c r="I1929" s="21">
        <f>IF(B1929="VELS",'Terminated loans'!M1119,'Terminated loans'!B1119)</f>
        <v>41213</v>
      </c>
      <c r="J1929" s="34">
        <f t="shared" si="589"/>
        <v>58</v>
      </c>
      <c r="K1929" s="34">
        <f t="shared" si="586"/>
        <v>155</v>
      </c>
      <c r="L1929" s="34">
        <f t="shared" si="587"/>
        <v>58</v>
      </c>
      <c r="M1929" s="34">
        <f t="shared" si="588"/>
        <v>58</v>
      </c>
      <c r="N1929" s="52">
        <f t="shared" si="600"/>
        <v>58</v>
      </c>
      <c r="O1929" s="318">
        <f>+'Terminated loans'!S1119</f>
        <v>305015</v>
      </c>
      <c r="P1929" s="26">
        <f>+'Terminated loans'!T1119</f>
        <v>0.05</v>
      </c>
      <c r="Q1929" s="536">
        <f t="shared" si="602"/>
        <v>0.104</v>
      </c>
      <c r="R1929" s="222">
        <f t="shared" si="590"/>
        <v>5930.7921650447961</v>
      </c>
      <c r="S1929" s="36">
        <f t="shared" si="591"/>
        <v>269467.66671065561</v>
      </c>
      <c r="T1929" s="36">
        <f t="shared" si="592"/>
        <v>35547.333289344388</v>
      </c>
      <c r="U1929" s="36">
        <f t="shared" si="593"/>
        <v>74518.278861939849</v>
      </c>
      <c r="V1929" s="36">
        <f t="shared" si="594"/>
        <v>38970.945572598255</v>
      </c>
      <c r="W1929" s="37">
        <f t="shared" si="595"/>
        <v>35547.333289341594</v>
      </c>
      <c r="X1929" s="36">
        <f t="shared" si="596"/>
        <v>35547.333289344388</v>
      </c>
      <c r="Y1929" s="276">
        <f t="shared" si="584"/>
        <v>35547.333289341594</v>
      </c>
      <c r="Z1929" s="36">
        <f t="shared" si="597"/>
        <v>74518.278861939849</v>
      </c>
      <c r="AA1929" s="36">
        <f t="shared" si="598"/>
        <v>38970.945572598255</v>
      </c>
      <c r="AB1929" s="38">
        <f t="shared" si="585"/>
        <v>-2.7939677238464355E-9</v>
      </c>
      <c r="AC1929" s="17"/>
      <c r="AD1929" s="17">
        <f t="shared" si="599"/>
        <v>58</v>
      </c>
      <c r="AH1929" s="103"/>
      <c r="AI1929" s="533"/>
    </row>
    <row r="1930" spans="1:35">
      <c r="A1930" s="533"/>
      <c r="C1930" s="67" t="str">
        <f>'Terminated loans'!F1120</f>
        <v>E</v>
      </c>
      <c r="D1930" s="19" t="str">
        <f>'Terminated loans'!H1120</f>
        <v>143028151</v>
      </c>
      <c r="E1930" s="19">
        <f>'Terminated loans'!I1120</f>
        <v>98</v>
      </c>
      <c r="F1930" s="19" t="str">
        <f>'Terminated loans'!J1120</f>
        <v xml:space="preserve">BURRUTH K/056291               </v>
      </c>
      <c r="G1930" s="547" t="str">
        <f t="shared" si="601"/>
        <v>A2</v>
      </c>
      <c r="H1930" s="21">
        <f>'Terminated loans'!L1120</f>
        <v>39546</v>
      </c>
      <c r="I1930" s="21">
        <f>IF(B1930="VELS",'Terminated loans'!M1120,'Terminated loans'!B1120)</f>
        <v>41213</v>
      </c>
      <c r="J1930" s="34">
        <f t="shared" si="589"/>
        <v>55</v>
      </c>
      <c r="K1930" s="34">
        <f t="shared" si="586"/>
        <v>152</v>
      </c>
      <c r="L1930" s="34">
        <f t="shared" si="587"/>
        <v>55</v>
      </c>
      <c r="M1930" s="34">
        <f t="shared" si="588"/>
        <v>55</v>
      </c>
      <c r="N1930" s="52">
        <f t="shared" si="600"/>
        <v>55</v>
      </c>
      <c r="O1930" s="318">
        <f>+'Terminated loans'!S1120</f>
        <v>272271</v>
      </c>
      <c r="P1930" s="26">
        <f>+'Terminated loans'!T1120</f>
        <v>0.05</v>
      </c>
      <c r="Q1930" s="536">
        <f t="shared" si="602"/>
        <v>0.104</v>
      </c>
      <c r="R1930" s="222">
        <f t="shared" si="590"/>
        <v>5549.5204665366291</v>
      </c>
      <c r="S1930" s="36">
        <f t="shared" si="591"/>
        <v>241963.92113608413</v>
      </c>
      <c r="T1930" s="36">
        <f t="shared" si="592"/>
        <v>30307.078863915871</v>
      </c>
      <c r="U1930" s="36">
        <f t="shared" si="593"/>
        <v>63259.704523427994</v>
      </c>
      <c r="V1930" s="36">
        <f t="shared" si="594"/>
        <v>32952.625659514684</v>
      </c>
      <c r="W1930" s="37">
        <f t="shared" si="595"/>
        <v>30307.07886391331</v>
      </c>
      <c r="X1930" s="36">
        <f t="shared" si="596"/>
        <v>30307.078863915871</v>
      </c>
      <c r="Y1930" s="276">
        <f t="shared" si="584"/>
        <v>30307.07886391331</v>
      </c>
      <c r="Z1930" s="36">
        <f t="shared" si="597"/>
        <v>63259.704523427994</v>
      </c>
      <c r="AA1930" s="36">
        <f t="shared" si="598"/>
        <v>32952.625659514684</v>
      </c>
      <c r="AB1930" s="38">
        <f t="shared" si="585"/>
        <v>-2.5611370801925659E-9</v>
      </c>
      <c r="AC1930" s="17"/>
      <c r="AD1930" s="17">
        <f t="shared" si="599"/>
        <v>55</v>
      </c>
      <c r="AH1930" s="103"/>
      <c r="AI1930" s="533"/>
    </row>
    <row r="1931" spans="1:35">
      <c r="A1931" s="533"/>
      <c r="C1931" s="67" t="str">
        <f>'Terminated loans'!F1121</f>
        <v>E</v>
      </c>
      <c r="D1931" s="19" t="str">
        <f>'Terminated loans'!H1121</f>
        <v>143031187</v>
      </c>
      <c r="E1931" s="19">
        <f>'Terminated loans'!I1121</f>
        <v>99</v>
      </c>
      <c r="F1931" s="19" t="str">
        <f>'Terminated loans'!J1121</f>
        <v xml:space="preserve">NUNDHOOSING Y                  </v>
      </c>
      <c r="G1931" s="547" t="str">
        <f t="shared" si="601"/>
        <v>A1</v>
      </c>
      <c r="H1931" s="21">
        <f>'Terminated loans'!L1121</f>
        <v>39696</v>
      </c>
      <c r="I1931" s="21">
        <f>IF(B1931="VELS",'Terminated loans'!M1121,'Terminated loans'!B1121)</f>
        <v>41213</v>
      </c>
      <c r="J1931" s="34">
        <f t="shared" si="589"/>
        <v>50</v>
      </c>
      <c r="K1931" s="34">
        <f t="shared" si="586"/>
        <v>147</v>
      </c>
      <c r="L1931" s="34">
        <f t="shared" si="587"/>
        <v>50</v>
      </c>
      <c r="M1931" s="34">
        <f t="shared" si="588"/>
        <v>50</v>
      </c>
      <c r="N1931" s="52">
        <f t="shared" si="600"/>
        <v>50</v>
      </c>
      <c r="O1931" s="318">
        <f>+'Terminated loans'!S1121</f>
        <v>853535</v>
      </c>
      <c r="P1931" s="26">
        <f>+'Terminated loans'!T1121</f>
        <v>0.03</v>
      </c>
      <c r="Q1931" s="536">
        <f t="shared" si="602"/>
        <v>8.6499999999999994E-2</v>
      </c>
      <c r="R1931" s="222">
        <f t="shared" si="590"/>
        <v>18181.142216320946</v>
      </c>
      <c r="S1931" s="36">
        <f t="shared" si="591"/>
        <v>760990.2759613212</v>
      </c>
      <c r="T1931" s="36">
        <f t="shared" si="592"/>
        <v>92544.724038678803</v>
      </c>
      <c r="U1931" s="36">
        <f t="shared" si="593"/>
        <v>148066.83485471806</v>
      </c>
      <c r="V1931" s="36">
        <f t="shared" si="594"/>
        <v>55522.110816047294</v>
      </c>
      <c r="W1931" s="37">
        <f t="shared" si="595"/>
        <v>92544.724038670771</v>
      </c>
      <c r="X1931" s="36">
        <f t="shared" si="596"/>
        <v>92544.724038678803</v>
      </c>
      <c r="Y1931" s="276">
        <f t="shared" si="584"/>
        <v>92544.724038670771</v>
      </c>
      <c r="Z1931" s="36">
        <f t="shared" si="597"/>
        <v>148066.83485471806</v>
      </c>
      <c r="AA1931" s="36">
        <f t="shared" si="598"/>
        <v>55522.110816047294</v>
      </c>
      <c r="AB1931" s="38">
        <f t="shared" si="585"/>
        <v>-8.0326572060585022E-9</v>
      </c>
      <c r="AC1931" s="17"/>
      <c r="AD1931" s="17">
        <f t="shared" si="599"/>
        <v>50</v>
      </c>
      <c r="AH1931" s="103"/>
      <c r="AI1931" s="533"/>
    </row>
    <row r="1932" spans="1:35">
      <c r="A1932" s="533"/>
      <c r="C1932" s="67" t="str">
        <f>'Terminated loans'!F1122</f>
        <v>E</v>
      </c>
      <c r="D1932" s="19" t="str">
        <f>'Terminated loans'!H1122</f>
        <v>143034968</v>
      </c>
      <c r="E1932" s="19">
        <f>'Terminated loans'!I1122</f>
        <v>98</v>
      </c>
      <c r="F1932" s="19" t="str">
        <f>'Terminated loans'!J1122</f>
        <v xml:space="preserve">SEEGOOLAM B T                  </v>
      </c>
      <c r="G1932" s="547" t="str">
        <f t="shared" si="601"/>
        <v>A2</v>
      </c>
      <c r="H1932" s="21">
        <f>'Terminated loans'!L1122</f>
        <v>40098</v>
      </c>
      <c r="I1932" s="21">
        <f>IF(B1932="VELS",'Terminated loans'!M1122,'Terminated loans'!B1122)</f>
        <v>41213</v>
      </c>
      <c r="J1932" s="34">
        <f t="shared" si="589"/>
        <v>37</v>
      </c>
      <c r="K1932" s="34">
        <f t="shared" si="586"/>
        <v>134</v>
      </c>
      <c r="L1932" s="34">
        <f t="shared" si="587"/>
        <v>37</v>
      </c>
      <c r="M1932" s="34">
        <f t="shared" si="588"/>
        <v>37</v>
      </c>
      <c r="N1932" s="52">
        <f t="shared" si="600"/>
        <v>37</v>
      </c>
      <c r="O1932" s="318">
        <f>+'Terminated loans'!S1122</f>
        <v>246324</v>
      </c>
      <c r="P1932" s="26">
        <f>+'Terminated loans'!T1122</f>
        <v>0.05</v>
      </c>
      <c r="Q1932" s="536">
        <f t="shared" si="602"/>
        <v>0.104</v>
      </c>
      <c r="R1932" s="222">
        <f t="shared" si="590"/>
        <v>7197.5935528784676</v>
      </c>
      <c r="S1932" s="36">
        <f t="shared" si="591"/>
        <v>226999.62489970398</v>
      </c>
      <c r="T1932" s="36">
        <f t="shared" si="592"/>
        <v>19324.37510029602</v>
      </c>
      <c r="U1932" s="36">
        <f t="shared" si="593"/>
        <v>39311.33655679709</v>
      </c>
      <c r="V1932" s="36">
        <f t="shared" si="594"/>
        <v>19986.961456503312</v>
      </c>
      <c r="W1932" s="37">
        <f t="shared" si="595"/>
        <v>19324.375100293779</v>
      </c>
      <c r="X1932" s="36">
        <f t="shared" si="596"/>
        <v>19324.37510029602</v>
      </c>
      <c r="Y1932" s="276">
        <f t="shared" si="584"/>
        <v>19324.375100293779</v>
      </c>
      <c r="Z1932" s="36">
        <f t="shared" si="597"/>
        <v>39311.33655679709</v>
      </c>
      <c r="AA1932" s="36">
        <f t="shared" si="598"/>
        <v>19986.961456503312</v>
      </c>
      <c r="AB1932" s="38">
        <f t="shared" si="585"/>
        <v>-2.2409949451684952E-9</v>
      </c>
      <c r="AC1932" s="17"/>
      <c r="AD1932" s="17">
        <f t="shared" si="599"/>
        <v>37</v>
      </c>
      <c r="AH1932" s="103"/>
      <c r="AI1932" s="533"/>
    </row>
    <row r="1933" spans="1:35">
      <c r="A1933" s="533"/>
      <c r="C1933" s="67" t="str">
        <f>'Terminated loans'!F1123</f>
        <v>E</v>
      </c>
      <c r="D1933" s="19" t="str">
        <f>'Terminated loans'!H1123</f>
        <v>143037614</v>
      </c>
      <c r="E1933" s="19">
        <f>'Terminated loans'!I1123</f>
        <v>99</v>
      </c>
      <c r="F1933" s="19" t="str">
        <f>'Terminated loans'!J1123</f>
        <v xml:space="preserve">JOOMUN Z(SL 1569)              </v>
      </c>
      <c r="G1933" s="547" t="str">
        <f t="shared" si="601"/>
        <v>A1</v>
      </c>
      <c r="H1933" s="21">
        <f>'Terminated loans'!L1123</f>
        <v>40032</v>
      </c>
      <c r="I1933" s="21">
        <f>IF(B1933="VELS",'Terminated loans'!M1123,'Terminated loans'!B1123)</f>
        <v>41213</v>
      </c>
      <c r="J1933" s="34">
        <f t="shared" si="589"/>
        <v>39</v>
      </c>
      <c r="K1933" s="34">
        <f t="shared" si="586"/>
        <v>136</v>
      </c>
      <c r="L1933" s="34">
        <f t="shared" si="587"/>
        <v>39</v>
      </c>
      <c r="M1933" s="34">
        <f t="shared" si="588"/>
        <v>39</v>
      </c>
      <c r="N1933" s="52">
        <f t="shared" si="600"/>
        <v>39</v>
      </c>
      <c r="O1933" s="318">
        <f>+'Terminated loans'!S1123</f>
        <v>5665491</v>
      </c>
      <c r="P1933" s="26">
        <f>+'Terminated loans'!T1123</f>
        <v>0.03</v>
      </c>
      <c r="Q1933" s="536">
        <f t="shared" si="602"/>
        <v>8.6499999999999994E-2</v>
      </c>
      <c r="R1933" s="222">
        <f t="shared" si="590"/>
        <v>152647.29294761361</v>
      </c>
      <c r="S1933" s="36">
        <f t="shared" si="591"/>
        <v>5173512.7508882778</v>
      </c>
      <c r="T1933" s="36">
        <f t="shared" si="592"/>
        <v>491978.24911172222</v>
      </c>
      <c r="U1933" s="36">
        <f t="shared" si="593"/>
        <v>779731.67406859528</v>
      </c>
      <c r="V1933" s="36">
        <f t="shared" si="594"/>
        <v>287753.42495693173</v>
      </c>
      <c r="W1933" s="37">
        <f t="shared" si="595"/>
        <v>491978.24911166355</v>
      </c>
      <c r="X1933" s="36">
        <f t="shared" si="596"/>
        <v>491978.24911172222</v>
      </c>
      <c r="Y1933" s="276">
        <f t="shared" si="584"/>
        <v>491978.24911166355</v>
      </c>
      <c r="Z1933" s="36">
        <f t="shared" si="597"/>
        <v>779731.67406859528</v>
      </c>
      <c r="AA1933" s="36">
        <f t="shared" si="598"/>
        <v>287753.42495693173</v>
      </c>
      <c r="AB1933" s="38">
        <f t="shared" si="585"/>
        <v>-5.8673322200775146E-8</v>
      </c>
      <c r="AC1933" s="17"/>
      <c r="AD1933" s="17">
        <f t="shared" si="599"/>
        <v>39</v>
      </c>
      <c r="AH1933" s="103"/>
      <c r="AI1933" s="533"/>
    </row>
    <row r="1934" spans="1:35">
      <c r="A1934" s="533"/>
      <c r="C1934" s="67" t="str">
        <f>'Terminated loans'!F1124</f>
        <v>N</v>
      </c>
      <c r="D1934" s="19" t="str">
        <f>'Terminated loans'!H1124</f>
        <v>143039951</v>
      </c>
      <c r="E1934" s="19">
        <f>'Terminated loans'!I1124</f>
        <v>98</v>
      </c>
      <c r="F1934" s="19" t="str">
        <f>'Terminated loans'!J1124</f>
        <v xml:space="preserve">GOPAUL P D                     </v>
      </c>
      <c r="G1934" s="547" t="str">
        <f t="shared" si="601"/>
        <v>A2</v>
      </c>
      <c r="H1934" s="21">
        <f>'Terminated loans'!L1124</f>
        <v>40095</v>
      </c>
      <c r="I1934" s="21">
        <f>IF(B1934="VELS",'Terminated loans'!M1124,'Terminated loans'!B1124)</f>
        <v>41175</v>
      </c>
      <c r="J1934" s="34">
        <f t="shared" si="589"/>
        <v>36</v>
      </c>
      <c r="K1934" s="34">
        <f t="shared" si="586"/>
        <v>134</v>
      </c>
      <c r="L1934" s="34">
        <f t="shared" si="587"/>
        <v>36</v>
      </c>
      <c r="M1934" s="34">
        <f t="shared" si="588"/>
        <v>36</v>
      </c>
      <c r="N1934" s="52">
        <f t="shared" si="600"/>
        <v>36</v>
      </c>
      <c r="O1934" s="318">
        <f>+'Terminated loans'!S1124</f>
        <v>155872</v>
      </c>
      <c r="P1934" s="26">
        <f>+'Terminated loans'!T1124</f>
        <v>0.05</v>
      </c>
      <c r="Q1934" s="536">
        <f t="shared" si="602"/>
        <v>0.104</v>
      </c>
      <c r="R1934" s="222">
        <f t="shared" si="590"/>
        <v>4671.6236734984168</v>
      </c>
      <c r="S1934" s="36">
        <f t="shared" si="591"/>
        <v>143940.19213482388</v>
      </c>
      <c r="T1934" s="36">
        <f t="shared" si="592"/>
        <v>11931.807865176117</v>
      </c>
      <c r="U1934" s="36">
        <f t="shared" si="593"/>
        <v>24238.260111117706</v>
      </c>
      <c r="V1934" s="36">
        <f t="shared" si="594"/>
        <v>12306.452245943015</v>
      </c>
      <c r="W1934" s="37">
        <f t="shared" si="595"/>
        <v>11931.807865174691</v>
      </c>
      <c r="X1934" s="36">
        <f t="shared" si="596"/>
        <v>11931.807865176117</v>
      </c>
      <c r="Y1934" s="276">
        <f t="shared" si="584"/>
        <v>11931.807865174691</v>
      </c>
      <c r="Z1934" s="36">
        <f t="shared" si="597"/>
        <v>24238.260111117706</v>
      </c>
      <c r="AA1934" s="36">
        <f t="shared" si="598"/>
        <v>12306.452245943015</v>
      </c>
      <c r="AB1934" s="38">
        <f t="shared" si="585"/>
        <v>-1.4260876923799515E-9</v>
      </c>
      <c r="AC1934" s="17"/>
      <c r="AD1934" s="17">
        <f t="shared" si="599"/>
        <v>36</v>
      </c>
      <c r="AH1934" s="103"/>
      <c r="AI1934" s="533"/>
    </row>
    <row r="1935" spans="1:35">
      <c r="A1935" s="533"/>
      <c r="C1935" s="67" t="str">
        <f>'Terminated loans'!F1125</f>
        <v>E</v>
      </c>
      <c r="D1935" s="19" t="str">
        <f>'Terminated loans'!H1125</f>
        <v>143060403</v>
      </c>
      <c r="E1935" s="19">
        <f>'Terminated loans'!I1125</f>
        <v>99</v>
      </c>
      <c r="F1935" s="19" t="str">
        <f>'Terminated loans'!J1125</f>
        <v xml:space="preserve">BEEGOO D/R (SL 1869)           </v>
      </c>
      <c r="G1935" s="547" t="str">
        <f t="shared" si="601"/>
        <v>A1</v>
      </c>
      <c r="H1935" s="21">
        <f>'Terminated loans'!L1125</f>
        <v>40280</v>
      </c>
      <c r="I1935" s="21">
        <f>IF(B1935="VELS",'Terminated loans'!M1125,'Terminated loans'!B1125)</f>
        <v>41213</v>
      </c>
      <c r="J1935" s="34">
        <f t="shared" si="589"/>
        <v>31</v>
      </c>
      <c r="K1935" s="34">
        <f t="shared" si="586"/>
        <v>128</v>
      </c>
      <c r="L1935" s="34">
        <f t="shared" si="587"/>
        <v>31</v>
      </c>
      <c r="M1935" s="34">
        <f t="shared" si="588"/>
        <v>31</v>
      </c>
      <c r="N1935" s="52">
        <f t="shared" si="600"/>
        <v>31</v>
      </c>
      <c r="O1935" s="318">
        <f>+'Terminated loans'!S1125</f>
        <v>1669102</v>
      </c>
      <c r="P1935" s="26">
        <f>+'Terminated loans'!T1125</f>
        <v>0.03</v>
      </c>
      <c r="Q1935" s="536">
        <f t="shared" si="602"/>
        <v>8.6499999999999994E-2</v>
      </c>
      <c r="R1935" s="222">
        <f t="shared" si="590"/>
        <v>56022.564717492227</v>
      </c>
      <c r="S1935" s="36">
        <f t="shared" si="591"/>
        <v>1551356.1803236697</v>
      </c>
      <c r="T1935" s="36">
        <f t="shared" si="592"/>
        <v>117745.81967633031</v>
      </c>
      <c r="U1935" s="36">
        <f t="shared" si="593"/>
        <v>185343.32591857226</v>
      </c>
      <c r="V1935" s="36">
        <f t="shared" si="594"/>
        <v>67597.50624225894</v>
      </c>
      <c r="W1935" s="37">
        <f t="shared" si="595"/>
        <v>117745.81967631332</v>
      </c>
      <c r="X1935" s="36">
        <f t="shared" si="596"/>
        <v>117745.81967633031</v>
      </c>
      <c r="Y1935" s="276">
        <f t="shared" si="584"/>
        <v>117745.81967631332</v>
      </c>
      <c r="Z1935" s="36">
        <f t="shared" si="597"/>
        <v>185343.32591857226</v>
      </c>
      <c r="AA1935" s="36">
        <f t="shared" si="598"/>
        <v>67597.50624225894</v>
      </c>
      <c r="AB1935" s="38">
        <f t="shared" si="585"/>
        <v>-1.6996636986732483E-8</v>
      </c>
      <c r="AC1935" s="17"/>
      <c r="AD1935" s="17">
        <f t="shared" si="599"/>
        <v>31</v>
      </c>
      <c r="AH1935" s="103"/>
      <c r="AI1935" s="533"/>
    </row>
    <row r="1936" spans="1:35">
      <c r="A1936" s="533"/>
      <c r="C1936" s="67" t="str">
        <f>'Terminated loans'!F1126</f>
        <v>E</v>
      </c>
      <c r="D1936" s="19" t="str">
        <f>'Terminated loans'!H1126</f>
        <v>143991229</v>
      </c>
      <c r="E1936" s="19">
        <f>'Terminated loans'!I1126</f>
        <v>98</v>
      </c>
      <c r="F1936" s="19" t="str">
        <f>'Terminated loans'!J1126</f>
        <v xml:space="preserve">RAMRUCHA J (MUACC24912)        </v>
      </c>
      <c r="G1936" s="547" t="str">
        <f t="shared" si="601"/>
        <v>A2</v>
      </c>
      <c r="H1936" s="21">
        <f>'Terminated loans'!L1126</f>
        <v>40354</v>
      </c>
      <c r="I1936" s="21">
        <f>IF(B1936="VELS",'Terminated loans'!M1126,'Terminated loans'!B1126)</f>
        <v>41213</v>
      </c>
      <c r="J1936" s="34">
        <f t="shared" si="589"/>
        <v>28</v>
      </c>
      <c r="K1936" s="34">
        <f t="shared" si="586"/>
        <v>125</v>
      </c>
      <c r="L1936" s="34">
        <f t="shared" si="587"/>
        <v>28</v>
      </c>
      <c r="M1936" s="34">
        <f t="shared" si="588"/>
        <v>28</v>
      </c>
      <c r="N1936" s="52">
        <f t="shared" si="600"/>
        <v>28</v>
      </c>
      <c r="O1936" s="318">
        <f>+'Terminated loans'!S1126</f>
        <v>141546</v>
      </c>
      <c r="P1936" s="26">
        <f>+'Terminated loans'!T1126</f>
        <v>0.05</v>
      </c>
      <c r="Q1936" s="536">
        <f t="shared" si="602"/>
        <v>0.104</v>
      </c>
      <c r="R1936" s="222">
        <f t="shared" si="590"/>
        <v>5366.346902433721</v>
      </c>
      <c r="S1936" s="36">
        <f t="shared" si="591"/>
        <v>132907.70216018561</v>
      </c>
      <c r="T1936" s="36">
        <f t="shared" si="592"/>
        <v>8638.2978398143896</v>
      </c>
      <c r="U1936" s="36">
        <f t="shared" si="593"/>
        <v>17350.011107957165</v>
      </c>
      <c r="V1936" s="36">
        <f t="shared" si="594"/>
        <v>8711.7132681441726</v>
      </c>
      <c r="W1936" s="37">
        <f t="shared" si="595"/>
        <v>8638.2978398129926</v>
      </c>
      <c r="X1936" s="36">
        <f t="shared" si="596"/>
        <v>8638.2978398143896</v>
      </c>
      <c r="Y1936" s="276">
        <f t="shared" si="584"/>
        <v>8638.2978398129926</v>
      </c>
      <c r="Z1936" s="36">
        <f t="shared" si="597"/>
        <v>17350.011107957165</v>
      </c>
      <c r="AA1936" s="36">
        <f t="shared" si="598"/>
        <v>8711.7132681441726</v>
      </c>
      <c r="AB1936" s="38">
        <f t="shared" si="585"/>
        <v>-1.3969838619232178E-9</v>
      </c>
      <c r="AC1936" s="17"/>
      <c r="AD1936" s="17">
        <f t="shared" si="599"/>
        <v>28</v>
      </c>
      <c r="AH1936" s="103"/>
      <c r="AI1936" s="533"/>
    </row>
    <row r="1937" spans="1:35">
      <c r="A1937" s="533"/>
      <c r="C1937" s="67" t="str">
        <f>'Terminated loans'!F1127</f>
        <v>E</v>
      </c>
      <c r="D1937" s="19" t="str">
        <f>'Terminated loans'!H1127</f>
        <v>143991385</v>
      </c>
      <c r="E1937" s="19">
        <f>'Terminated loans'!I1127</f>
        <v>98</v>
      </c>
      <c r="F1937" s="19" t="str">
        <f>'Terminated loans'!J1127</f>
        <v xml:space="preserve">DAR MRS B                      </v>
      </c>
      <c r="G1937" s="547" t="str">
        <f t="shared" si="601"/>
        <v>A2</v>
      </c>
      <c r="H1937" s="21">
        <f>'Terminated loans'!L1127</f>
        <v>40388</v>
      </c>
      <c r="I1937" s="21">
        <f>IF(B1937="VELS",'Terminated loans'!M1127,'Terminated loans'!B1127)</f>
        <v>41213</v>
      </c>
      <c r="J1937" s="34">
        <f t="shared" si="589"/>
        <v>27</v>
      </c>
      <c r="K1937" s="34">
        <f t="shared" si="586"/>
        <v>124</v>
      </c>
      <c r="L1937" s="34">
        <f t="shared" si="587"/>
        <v>27</v>
      </c>
      <c r="M1937" s="34">
        <f t="shared" si="588"/>
        <v>27</v>
      </c>
      <c r="N1937" s="52">
        <f t="shared" si="600"/>
        <v>27</v>
      </c>
      <c r="O1937" s="318">
        <f>+'Terminated loans'!S1127</f>
        <v>175149</v>
      </c>
      <c r="P1937" s="26">
        <f>+'Terminated loans'!T1127</f>
        <v>0.05</v>
      </c>
      <c r="Q1937" s="536">
        <f t="shared" si="602"/>
        <v>0.104</v>
      </c>
      <c r="R1937" s="222">
        <f t="shared" si="590"/>
        <v>6872.2250775507109</v>
      </c>
      <c r="S1937" s="36">
        <f t="shared" si="591"/>
        <v>164806.48822861275</v>
      </c>
      <c r="T1937" s="36">
        <f t="shared" si="592"/>
        <v>10342.511771387246</v>
      </c>
      <c r="U1937" s="36">
        <f t="shared" si="593"/>
        <v>20743.588865254686</v>
      </c>
      <c r="V1937" s="36">
        <f t="shared" si="594"/>
        <v>10401.077093869186</v>
      </c>
      <c r="W1937" s="37">
        <f t="shared" si="595"/>
        <v>10342.5117713855</v>
      </c>
      <c r="X1937" s="36">
        <f t="shared" si="596"/>
        <v>10342.511771387246</v>
      </c>
      <c r="Y1937" s="276">
        <f t="shared" si="584"/>
        <v>10342.5117713855</v>
      </c>
      <c r="Z1937" s="36">
        <f t="shared" si="597"/>
        <v>20743.588865254686</v>
      </c>
      <c r="AA1937" s="36">
        <f t="shared" si="598"/>
        <v>10401.077093869186</v>
      </c>
      <c r="AB1937" s="38">
        <f t="shared" si="585"/>
        <v>-1.7462298274040222E-9</v>
      </c>
      <c r="AC1937" s="17"/>
      <c r="AD1937" s="17">
        <f t="shared" si="599"/>
        <v>27</v>
      </c>
      <c r="AH1937" s="103"/>
      <c r="AI1937" s="533"/>
    </row>
    <row r="1938" spans="1:35">
      <c r="A1938" s="533"/>
      <c r="C1938" s="67" t="str">
        <f>'Terminated loans'!F1128</f>
        <v>E</v>
      </c>
      <c r="D1938" s="19" t="str">
        <f>'Terminated loans'!H1128</f>
        <v>143992977</v>
      </c>
      <c r="E1938" s="19">
        <f>'Terminated loans'!I1128</f>
        <v>98</v>
      </c>
      <c r="F1938" s="19" t="str">
        <f>'Terminated loans'!J1128</f>
        <v xml:space="preserve">RAMMONDHUR M                   </v>
      </c>
      <c r="G1938" s="547" t="str">
        <f t="shared" si="601"/>
        <v>B2</v>
      </c>
      <c r="H1938" s="21">
        <f>'Terminated loans'!L1128</f>
        <v>40459</v>
      </c>
      <c r="I1938" s="21">
        <f>IF(B1938="VELS",'Terminated loans'!M1128,'Terminated loans'!B1128)</f>
        <v>41213</v>
      </c>
      <c r="J1938" s="34">
        <f t="shared" si="589"/>
        <v>25</v>
      </c>
      <c r="K1938" s="34">
        <f t="shared" si="586"/>
        <v>122</v>
      </c>
      <c r="L1938" s="34">
        <f t="shared" si="587"/>
        <v>25</v>
      </c>
      <c r="M1938" s="34">
        <f t="shared" si="588"/>
        <v>25</v>
      </c>
      <c r="N1938" s="52">
        <f t="shared" si="600"/>
        <v>25</v>
      </c>
      <c r="O1938" s="318">
        <f>+'Terminated loans'!S1128</f>
        <v>80189</v>
      </c>
      <c r="P1938" s="26">
        <f>+'Terminated loans'!T1128</f>
        <v>0.05</v>
      </c>
      <c r="Q1938" s="536">
        <f t="shared" si="602"/>
        <v>9.4E-2</v>
      </c>
      <c r="R1938" s="222">
        <f t="shared" si="590"/>
        <v>3384.1920100737852</v>
      </c>
      <c r="S1938" s="36">
        <f t="shared" si="591"/>
        <v>76564.760642219437</v>
      </c>
      <c r="T1938" s="36">
        <f t="shared" si="592"/>
        <v>3624.2393577805633</v>
      </c>
      <c r="U1938" s="36">
        <f t="shared" si="593"/>
        <v>8040.039609625499</v>
      </c>
      <c r="V1938" s="36">
        <f t="shared" si="594"/>
        <v>4415.8002518446301</v>
      </c>
      <c r="W1938" s="37">
        <f t="shared" si="595"/>
        <v>3624.2393577808689</v>
      </c>
      <c r="X1938" s="36">
        <f t="shared" si="596"/>
        <v>3624.2393577805633</v>
      </c>
      <c r="Y1938" s="276">
        <f t="shared" si="584"/>
        <v>3624.2393577808689</v>
      </c>
      <c r="Z1938" s="36">
        <f t="shared" si="597"/>
        <v>8040.039609625499</v>
      </c>
      <c r="AA1938" s="36">
        <f t="shared" si="598"/>
        <v>4415.8002518446301</v>
      </c>
      <c r="AB1938" s="38">
        <f t="shared" si="585"/>
        <v>3.0559021979570389E-10</v>
      </c>
      <c r="AC1938" s="17"/>
      <c r="AD1938" s="17">
        <f t="shared" si="599"/>
        <v>25</v>
      </c>
      <c r="AH1938" s="103"/>
      <c r="AI1938" s="533"/>
    </row>
    <row r="1939" spans="1:35">
      <c r="A1939" s="533"/>
      <c r="C1939" s="67" t="str">
        <f>'Terminated loans'!F1129</f>
        <v>N</v>
      </c>
      <c r="D1939" s="19" t="str">
        <f>'Terminated loans'!H1129</f>
        <v>143994287</v>
      </c>
      <c r="E1939" s="19">
        <f>'Terminated loans'!I1129</f>
        <v>98</v>
      </c>
      <c r="F1939" s="19" t="str">
        <f>'Terminated loans'!J1129</f>
        <v xml:space="preserve">JOMADAR R V K                  </v>
      </c>
      <c r="G1939" s="547" t="str">
        <f t="shared" si="601"/>
        <v>B2</v>
      </c>
      <c r="H1939" s="21">
        <f>'Terminated loans'!L1129</f>
        <v>40459</v>
      </c>
      <c r="I1939" s="21">
        <f>IF(B1939="VELS",'Terminated loans'!M1129,'Terminated loans'!B1129)</f>
        <v>41183</v>
      </c>
      <c r="J1939" s="34">
        <f t="shared" si="589"/>
        <v>24</v>
      </c>
      <c r="K1939" s="34">
        <f t="shared" si="586"/>
        <v>122</v>
      </c>
      <c r="L1939" s="34">
        <f t="shared" si="587"/>
        <v>24</v>
      </c>
      <c r="M1939" s="34">
        <f t="shared" si="588"/>
        <v>24</v>
      </c>
      <c r="N1939" s="52">
        <f t="shared" si="600"/>
        <v>24</v>
      </c>
      <c r="O1939" s="318">
        <f>+'Terminated loans'!S1129</f>
        <v>240633</v>
      </c>
      <c r="P1939" s="26">
        <f>+'Terminated loans'!T1129</f>
        <v>0.05</v>
      </c>
      <c r="Q1939" s="536">
        <f t="shared" si="602"/>
        <v>9.4E-2</v>
      </c>
      <c r="R1939" s="222">
        <f t="shared" si="590"/>
        <v>10556.904125878093</v>
      </c>
      <c r="S1939" s="36">
        <f t="shared" si="591"/>
        <v>230155.92047836157</v>
      </c>
      <c r="T1939" s="36">
        <f t="shared" si="592"/>
        <v>10477.079521638429</v>
      </c>
      <c r="U1939" s="36">
        <f t="shared" si="593"/>
        <v>23209.778542713582</v>
      </c>
      <c r="V1939" s="36">
        <f t="shared" si="594"/>
        <v>12732.699021074222</v>
      </c>
      <c r="W1939" s="37">
        <f t="shared" si="595"/>
        <v>10477.07952163936</v>
      </c>
      <c r="X1939" s="36">
        <f t="shared" si="596"/>
        <v>10477.079521638429</v>
      </c>
      <c r="Y1939" s="276">
        <f t="shared" si="584"/>
        <v>10477.07952163936</v>
      </c>
      <c r="Z1939" s="36">
        <f t="shared" si="597"/>
        <v>23209.778542713582</v>
      </c>
      <c r="AA1939" s="36">
        <f t="shared" si="598"/>
        <v>12732.699021074222</v>
      </c>
      <c r="AB1939" s="38">
        <f t="shared" si="585"/>
        <v>9.3132257461547852E-10</v>
      </c>
      <c r="AC1939" s="17"/>
      <c r="AD1939" s="17">
        <f t="shared" si="599"/>
        <v>24</v>
      </c>
      <c r="AH1939" s="103"/>
      <c r="AI1939" s="533"/>
    </row>
    <row r="1940" spans="1:35">
      <c r="A1940" s="533"/>
      <c r="C1940" s="67" t="str">
        <f>'Terminated loans'!F1130</f>
        <v>E</v>
      </c>
      <c r="D1940" s="19" t="str">
        <f>'Terminated loans'!H1130</f>
        <v>283050327</v>
      </c>
      <c r="E1940" s="19">
        <f>'Terminated loans'!I1130</f>
        <v>99</v>
      </c>
      <c r="F1940" s="19" t="str">
        <f>'Terminated loans'!J1130</f>
        <v xml:space="preserve">ANTHONY M C                    </v>
      </c>
      <c r="G1940" s="547" t="str">
        <f t="shared" si="601"/>
        <v>A1</v>
      </c>
      <c r="H1940" s="21">
        <f>'Terminated loans'!L1130</f>
        <v>39330</v>
      </c>
      <c r="I1940" s="21">
        <f>IF(B1940="VELS",'Terminated loans'!M1130,'Terminated loans'!B1130)</f>
        <v>41213</v>
      </c>
      <c r="J1940" s="34">
        <f t="shared" si="589"/>
        <v>62</v>
      </c>
      <c r="K1940" s="34">
        <f t="shared" si="586"/>
        <v>159</v>
      </c>
      <c r="L1940" s="34">
        <f t="shared" si="587"/>
        <v>62</v>
      </c>
      <c r="M1940" s="34">
        <f t="shared" si="588"/>
        <v>62</v>
      </c>
      <c r="N1940" s="52">
        <f t="shared" si="600"/>
        <v>62</v>
      </c>
      <c r="O1940" s="318">
        <f>+'Terminated loans'!S1130</f>
        <v>1450322</v>
      </c>
      <c r="P1940" s="26">
        <f>+'Terminated loans'!T1130</f>
        <v>0.03</v>
      </c>
      <c r="Q1940" s="536">
        <f t="shared" si="602"/>
        <v>8.6499999999999994E-2</v>
      </c>
      <c r="R1940" s="222">
        <f t="shared" si="590"/>
        <v>25281.177215464333</v>
      </c>
      <c r="S1940" s="36">
        <f t="shared" si="591"/>
        <v>1260411.3236345272</v>
      </c>
      <c r="T1940" s="36">
        <f t="shared" si="592"/>
        <v>189910.67636547284</v>
      </c>
      <c r="U1940" s="36">
        <f t="shared" si="593"/>
        <v>307021.66372424713</v>
      </c>
      <c r="V1940" s="36">
        <f t="shared" si="594"/>
        <v>117110.98735878896</v>
      </c>
      <c r="W1940" s="37">
        <f t="shared" si="595"/>
        <v>189910.67636545817</v>
      </c>
      <c r="X1940" s="36">
        <f t="shared" si="596"/>
        <v>189910.67636547284</v>
      </c>
      <c r="Y1940" s="276">
        <f t="shared" si="584"/>
        <v>189910.67636545817</v>
      </c>
      <c r="Z1940" s="36">
        <f t="shared" si="597"/>
        <v>307021.66372424713</v>
      </c>
      <c r="AA1940" s="36">
        <f t="shared" si="598"/>
        <v>117110.98735878896</v>
      </c>
      <c r="AB1940" s="38">
        <f t="shared" si="585"/>
        <v>-1.4668330550193787E-8</v>
      </c>
      <c r="AC1940" s="17"/>
      <c r="AD1940" s="17">
        <f t="shared" si="599"/>
        <v>62</v>
      </c>
      <c r="AH1940" s="103"/>
      <c r="AI1940" s="533"/>
    </row>
    <row r="1941" spans="1:35">
      <c r="A1941" s="533"/>
      <c r="C1941" s="67" t="str">
        <f>'Terminated loans'!F1131</f>
        <v>E</v>
      </c>
      <c r="D1941" s="19" t="str">
        <f>'Terminated loans'!H1131</f>
        <v>143097757</v>
      </c>
      <c r="E1941" s="19">
        <f>'Terminated loans'!I1131</f>
        <v>99</v>
      </c>
      <c r="F1941" s="19" t="str">
        <f>'Terminated loans'!J1131</f>
        <v xml:space="preserve">PYDIAH M                       </v>
      </c>
      <c r="G1941" s="547" t="str">
        <f t="shared" si="601"/>
        <v>B1</v>
      </c>
      <c r="H1941" s="21">
        <f>'Terminated loans'!L1131</f>
        <v>40494</v>
      </c>
      <c r="I1941" s="21">
        <f>IF(B1941="VELS",'Terminated loans'!M1131,'Terminated loans'!B1131)</f>
        <v>41213</v>
      </c>
      <c r="J1941" s="34">
        <f t="shared" si="589"/>
        <v>24</v>
      </c>
      <c r="K1941" s="34">
        <f t="shared" si="586"/>
        <v>121</v>
      </c>
      <c r="L1941" s="34">
        <f t="shared" si="587"/>
        <v>24</v>
      </c>
      <c r="M1941" s="34">
        <f t="shared" si="588"/>
        <v>24</v>
      </c>
      <c r="N1941" s="52">
        <f t="shared" si="600"/>
        <v>24</v>
      </c>
      <c r="O1941" s="318">
        <f>+'Terminated loans'!S1131</f>
        <v>105075</v>
      </c>
      <c r="P1941" s="26">
        <f>+'Terminated loans'!T1131</f>
        <v>0.03</v>
      </c>
      <c r="Q1941" s="536">
        <f t="shared" si="602"/>
        <v>7.6499999999999999E-2</v>
      </c>
      <c r="R1941" s="222">
        <f t="shared" si="590"/>
        <v>4516.2508487518571</v>
      </c>
      <c r="S1941" s="36">
        <f t="shared" si="591"/>
        <v>100210.07915617441</v>
      </c>
      <c r="T1941" s="36">
        <f t="shared" si="592"/>
        <v>4864.9208438255882</v>
      </c>
      <c r="U1941" s="36">
        <f t="shared" si="593"/>
        <v>8179.941213870552</v>
      </c>
      <c r="V1941" s="36">
        <f t="shared" si="594"/>
        <v>3315.0203700445709</v>
      </c>
      <c r="W1941" s="37">
        <f t="shared" si="595"/>
        <v>4864.9208438259811</v>
      </c>
      <c r="X1941" s="36">
        <f t="shared" si="596"/>
        <v>4864.9208438255882</v>
      </c>
      <c r="Y1941" s="276">
        <f t="shared" si="584"/>
        <v>4864.9208438259811</v>
      </c>
      <c r="Z1941" s="36">
        <f t="shared" si="597"/>
        <v>8179.941213870552</v>
      </c>
      <c r="AA1941" s="36">
        <f t="shared" si="598"/>
        <v>3315.0203700445709</v>
      </c>
      <c r="AB1941" s="38">
        <f t="shared" si="585"/>
        <v>3.92901711165905E-10</v>
      </c>
      <c r="AC1941" s="17"/>
      <c r="AD1941" s="17">
        <f t="shared" si="599"/>
        <v>24</v>
      </c>
      <c r="AH1941" s="103"/>
      <c r="AI1941" s="533"/>
    </row>
    <row r="1942" spans="1:35">
      <c r="A1942" s="533"/>
      <c r="C1942" s="67" t="str">
        <f>'Terminated loans'!F1132</f>
        <v>E</v>
      </c>
      <c r="D1942" s="19" t="str">
        <f>'Terminated loans'!H1132</f>
        <v>143993396</v>
      </c>
      <c r="E1942" s="19">
        <f>'Terminated loans'!I1132</f>
        <v>98</v>
      </c>
      <c r="F1942" s="19" t="str">
        <f>'Terminated loans'!J1132</f>
        <v xml:space="preserve">RAYAPEN L O                    </v>
      </c>
      <c r="G1942" s="547" t="str">
        <f t="shared" si="601"/>
        <v>B2</v>
      </c>
      <c r="H1942" s="21">
        <f>'Terminated loans'!L1132</f>
        <v>40511</v>
      </c>
      <c r="I1942" s="21">
        <f>IF(B1942="VELS",'Terminated loans'!M1132,'Terminated loans'!B1132)</f>
        <v>41213</v>
      </c>
      <c r="J1942" s="34">
        <f t="shared" si="589"/>
        <v>23</v>
      </c>
      <c r="K1942" s="34">
        <f t="shared" si="586"/>
        <v>120</v>
      </c>
      <c r="L1942" s="34">
        <f t="shared" si="587"/>
        <v>23</v>
      </c>
      <c r="M1942" s="34">
        <f t="shared" si="588"/>
        <v>23</v>
      </c>
      <c r="N1942" s="52">
        <f t="shared" si="600"/>
        <v>23</v>
      </c>
      <c r="O1942" s="318">
        <f>+'Terminated loans'!S1132</f>
        <v>45836</v>
      </c>
      <c r="P1942" s="26">
        <f>+'Terminated loans'!T1132</f>
        <v>0.05</v>
      </c>
      <c r="Q1942" s="536">
        <f t="shared" si="602"/>
        <v>9.4E-2</v>
      </c>
      <c r="R1942" s="222">
        <f t="shared" si="590"/>
        <v>2094.0319796989929</v>
      </c>
      <c r="S1942" s="36">
        <f t="shared" si="591"/>
        <v>43916.536765308862</v>
      </c>
      <c r="T1942" s="36">
        <f t="shared" si="592"/>
        <v>1919.4632346911385</v>
      </c>
      <c r="U1942" s="36">
        <f t="shared" si="593"/>
        <v>4246.1987677681536</v>
      </c>
      <c r="V1942" s="36">
        <f t="shared" si="594"/>
        <v>2326.7355330768405</v>
      </c>
      <c r="W1942" s="37">
        <f t="shared" si="595"/>
        <v>1919.4632346913131</v>
      </c>
      <c r="X1942" s="36">
        <f t="shared" si="596"/>
        <v>1919.4632346911385</v>
      </c>
      <c r="Y1942" s="276">
        <f t="shared" si="584"/>
        <v>1919.4632346913131</v>
      </c>
      <c r="Z1942" s="36">
        <f t="shared" si="597"/>
        <v>4246.1987677681536</v>
      </c>
      <c r="AA1942" s="36">
        <f t="shared" si="598"/>
        <v>2326.7355330768405</v>
      </c>
      <c r="AB1942" s="38">
        <f t="shared" si="585"/>
        <v>1.7462298274040222E-10</v>
      </c>
      <c r="AC1942" s="17"/>
      <c r="AD1942" s="17">
        <f t="shared" si="599"/>
        <v>23</v>
      </c>
      <c r="AH1942" s="103"/>
      <c r="AI1942" s="533"/>
    </row>
    <row r="1943" spans="1:35">
      <c r="A1943" s="533"/>
      <c r="C1943" s="67" t="str">
        <f>'Terminated loans'!F1133</f>
        <v>E</v>
      </c>
      <c r="D1943" s="19" t="str">
        <f>'Terminated loans'!H1133</f>
        <v>283050475</v>
      </c>
      <c r="E1943" s="19">
        <f>'Terminated loans'!I1133</f>
        <v>98</v>
      </c>
      <c r="F1943" s="19" t="str">
        <f>'Terminated loans'!J1133</f>
        <v xml:space="preserve">ANTHONY M                      </v>
      </c>
      <c r="G1943" s="547" t="str">
        <f t="shared" si="601"/>
        <v>B2</v>
      </c>
      <c r="H1943" s="21">
        <f>'Terminated loans'!L1133</f>
        <v>40522</v>
      </c>
      <c r="I1943" s="21">
        <f>IF(B1943="VELS",'Terminated loans'!M1133,'Terminated loans'!B1133)</f>
        <v>41213</v>
      </c>
      <c r="J1943" s="34">
        <f t="shared" si="589"/>
        <v>23</v>
      </c>
      <c r="K1943" s="34">
        <f t="shared" si="586"/>
        <v>120</v>
      </c>
      <c r="L1943" s="34">
        <f t="shared" si="587"/>
        <v>23</v>
      </c>
      <c r="M1943" s="34">
        <f t="shared" si="588"/>
        <v>23</v>
      </c>
      <c r="N1943" s="52">
        <f t="shared" si="600"/>
        <v>23</v>
      </c>
      <c r="O1943" s="318">
        <f>+'Terminated loans'!S1133</f>
        <v>247315</v>
      </c>
      <c r="P1943" s="26">
        <f>+'Terminated loans'!T1133</f>
        <v>0.05</v>
      </c>
      <c r="Q1943" s="536">
        <f t="shared" si="602"/>
        <v>9.4E-2</v>
      </c>
      <c r="R1943" s="222">
        <f t="shared" si="590"/>
        <v>11298.663039079685</v>
      </c>
      <c r="S1943" s="36">
        <f t="shared" si="591"/>
        <v>236958.24875888741</v>
      </c>
      <c r="T1943" s="36">
        <f t="shared" si="592"/>
        <v>10356.751241112594</v>
      </c>
      <c r="U1943" s="36">
        <f t="shared" si="593"/>
        <v>22911.001139946369</v>
      </c>
      <c r="V1943" s="36">
        <f t="shared" si="594"/>
        <v>12554.249898832786</v>
      </c>
      <c r="W1943" s="37">
        <f t="shared" si="595"/>
        <v>10356.751241113583</v>
      </c>
      <c r="X1943" s="36">
        <f t="shared" si="596"/>
        <v>10356.751241112594</v>
      </c>
      <c r="Y1943" s="276">
        <f t="shared" si="584"/>
        <v>10356.751241113583</v>
      </c>
      <c r="Z1943" s="36">
        <f t="shared" si="597"/>
        <v>22911.001139946369</v>
      </c>
      <c r="AA1943" s="36">
        <f t="shared" si="598"/>
        <v>12554.249898832786</v>
      </c>
      <c r="AB1943" s="38">
        <f t="shared" si="585"/>
        <v>9.8953023552894592E-10</v>
      </c>
      <c r="AC1943" s="17"/>
      <c r="AD1943" s="17">
        <f t="shared" si="599"/>
        <v>23</v>
      </c>
      <c r="AH1943" s="103"/>
    </row>
    <row r="1944" spans="1:35">
      <c r="A1944" s="533"/>
      <c r="C1944" s="67" t="str">
        <f>'Terminated loans'!F1134</f>
        <v>E</v>
      </c>
      <c r="D1944" s="19" t="str">
        <f>'Terminated loans'!H1134</f>
        <v>143994279</v>
      </c>
      <c r="E1944" s="19">
        <f>'Terminated loans'!I1134</f>
        <v>98</v>
      </c>
      <c r="F1944" s="19" t="str">
        <f>'Terminated loans'!J1134</f>
        <v xml:space="preserve">DEONARAIN M K                  </v>
      </c>
      <c r="G1944" s="547" t="str">
        <f t="shared" si="601"/>
        <v>B2</v>
      </c>
      <c r="H1944" s="21">
        <f>'Terminated loans'!L1134</f>
        <v>40590</v>
      </c>
      <c r="I1944" s="21">
        <f>IF(B1944="VELS",'Terminated loans'!M1134,'Terminated loans'!B1134)</f>
        <v>41213</v>
      </c>
      <c r="J1944" s="34">
        <f t="shared" si="589"/>
        <v>20</v>
      </c>
      <c r="K1944" s="34">
        <f t="shared" si="586"/>
        <v>118</v>
      </c>
      <c r="L1944" s="34">
        <f t="shared" si="587"/>
        <v>20</v>
      </c>
      <c r="M1944" s="34">
        <f t="shared" si="588"/>
        <v>20</v>
      </c>
      <c r="N1944" s="52">
        <f t="shared" si="600"/>
        <v>20</v>
      </c>
      <c r="O1944" s="318">
        <f>+'Terminated loans'!S1134</f>
        <v>115148</v>
      </c>
      <c r="P1944" s="26">
        <f>+'Terminated loans'!T1134</f>
        <v>0.05</v>
      </c>
      <c r="Q1944" s="536">
        <f t="shared" si="602"/>
        <v>9.4E-2</v>
      </c>
      <c r="R1944" s="222">
        <f t="shared" si="590"/>
        <v>6012.6024611844068</v>
      </c>
      <c r="S1944" s="36">
        <f t="shared" si="591"/>
        <v>110904.82622557496</v>
      </c>
      <c r="T1944" s="36">
        <f t="shared" si="592"/>
        <v>4243.1737744250422</v>
      </c>
      <c r="U1944" s="36">
        <f t="shared" si="593"/>
        <v>9347.2229981136334</v>
      </c>
      <c r="V1944" s="36">
        <f t="shared" si="594"/>
        <v>5104.04922368814</v>
      </c>
      <c r="W1944" s="37">
        <f t="shared" si="595"/>
        <v>4243.1737744254933</v>
      </c>
      <c r="X1944" s="36">
        <f t="shared" si="596"/>
        <v>4243.1737744250422</v>
      </c>
      <c r="Y1944" s="276">
        <f t="shared" si="584"/>
        <v>4243.1737744254933</v>
      </c>
      <c r="Z1944" s="36">
        <f t="shared" si="597"/>
        <v>9347.2229981136334</v>
      </c>
      <c r="AA1944" s="36">
        <f t="shared" si="598"/>
        <v>5104.04922368814</v>
      </c>
      <c r="AB1944" s="38">
        <f t="shared" si="585"/>
        <v>4.5110937207937241E-10</v>
      </c>
      <c r="AC1944" s="17"/>
      <c r="AD1944" s="17">
        <f t="shared" si="599"/>
        <v>20</v>
      </c>
      <c r="AH1944" s="103"/>
    </row>
    <row r="1945" spans="1:35">
      <c r="A1945" s="533"/>
      <c r="C1945" s="67" t="str">
        <f>'Terminated loans'!F1135</f>
        <v>E</v>
      </c>
      <c r="D1945" s="19" t="str">
        <f>'Terminated loans'!H1135</f>
        <v>143994554</v>
      </c>
      <c r="E1945" s="19">
        <f>'Terminated loans'!I1135</f>
        <v>98</v>
      </c>
      <c r="F1945" s="19" t="str">
        <f>'Terminated loans'!J1135</f>
        <v xml:space="preserve">LUBOIS E A                     </v>
      </c>
      <c r="G1945" s="547" t="str">
        <f t="shared" si="601"/>
        <v>B2</v>
      </c>
      <c r="H1945" s="21">
        <f>'Terminated loans'!L1135</f>
        <v>40631</v>
      </c>
      <c r="I1945" s="21">
        <f>IF(B1945="VELS",'Terminated loans'!M1135,'Terminated loans'!B1135)</f>
        <v>41213</v>
      </c>
      <c r="J1945" s="34">
        <f t="shared" si="589"/>
        <v>19</v>
      </c>
      <c r="K1945" s="34">
        <f t="shared" si="586"/>
        <v>116</v>
      </c>
      <c r="L1945" s="34">
        <f t="shared" si="587"/>
        <v>19</v>
      </c>
      <c r="M1945" s="34">
        <f t="shared" si="588"/>
        <v>19</v>
      </c>
      <c r="N1945" s="52">
        <f t="shared" si="600"/>
        <v>19</v>
      </c>
      <c r="O1945" s="318">
        <f>+'Terminated loans'!S1135</f>
        <v>101703</v>
      </c>
      <c r="P1945" s="26">
        <f>+'Terminated loans'!T1135</f>
        <v>0.05</v>
      </c>
      <c r="Q1945" s="536">
        <f t="shared" si="602"/>
        <v>9.4E-2</v>
      </c>
      <c r="R1945" s="222">
        <f t="shared" si="590"/>
        <v>5578.6041973790852</v>
      </c>
      <c r="S1945" s="36">
        <f t="shared" si="591"/>
        <v>98126.999235000825</v>
      </c>
      <c r="T1945" s="36">
        <f t="shared" si="592"/>
        <v>3576.0007649991749</v>
      </c>
      <c r="U1945" s="36">
        <f t="shared" si="593"/>
        <v>7866.48051520226</v>
      </c>
      <c r="V1945" s="36">
        <f t="shared" si="594"/>
        <v>4290.4797502026195</v>
      </c>
      <c r="W1945" s="37">
        <f t="shared" si="595"/>
        <v>3576.0007649996405</v>
      </c>
      <c r="X1945" s="36">
        <f t="shared" si="596"/>
        <v>3576.0007649991749</v>
      </c>
      <c r="Y1945" s="276">
        <f t="shared" ref="Y1945:Y2008" si="603">W1945</f>
        <v>3576.0007649996405</v>
      </c>
      <c r="Z1945" s="36">
        <f t="shared" si="597"/>
        <v>7866.48051520226</v>
      </c>
      <c r="AA1945" s="36">
        <f t="shared" si="598"/>
        <v>4290.4797502026195</v>
      </c>
      <c r="AB1945" s="38">
        <f t="shared" si="585"/>
        <v>4.6566128730773926E-10</v>
      </c>
      <c r="AC1945" s="17"/>
      <c r="AD1945" s="17">
        <f t="shared" si="599"/>
        <v>19</v>
      </c>
      <c r="AH1945" s="103"/>
    </row>
    <row r="1946" spans="1:35">
      <c r="A1946" s="533"/>
      <c r="C1946" s="67" t="str">
        <f>'Terminated loans'!F1136</f>
        <v>E</v>
      </c>
      <c r="D1946" s="19" t="str">
        <f>'Terminated loans'!H1136</f>
        <v>143994406</v>
      </c>
      <c r="E1946" s="19">
        <f>'Terminated loans'!I1136</f>
        <v>98</v>
      </c>
      <c r="F1946" s="19" t="str">
        <f>'Terminated loans'!J1136</f>
        <v xml:space="preserve">BAPPOO-HUNEEWOTH R A           </v>
      </c>
      <c r="G1946" s="547" t="str">
        <f t="shared" si="601"/>
        <v>C2</v>
      </c>
      <c r="H1946" s="21">
        <f>'Terminated loans'!L1136</f>
        <v>40644</v>
      </c>
      <c r="I1946" s="21">
        <f>IF(B1946="VELS",'Terminated loans'!M1136,'Terminated loans'!B1136)</f>
        <v>41213</v>
      </c>
      <c r="J1946" s="34">
        <f t="shared" si="589"/>
        <v>19</v>
      </c>
      <c r="K1946" s="34">
        <f t="shared" si="586"/>
        <v>116</v>
      </c>
      <c r="L1946" s="34">
        <f t="shared" si="587"/>
        <v>19</v>
      </c>
      <c r="M1946" s="34">
        <f t="shared" si="588"/>
        <v>19</v>
      </c>
      <c r="N1946" s="52">
        <f t="shared" si="600"/>
        <v>19</v>
      </c>
      <c r="O1946" s="318">
        <f>+'Terminated loans'!S1136</f>
        <v>241234</v>
      </c>
      <c r="P1946" s="26">
        <f>+'Terminated loans'!T1136</f>
        <v>0.05</v>
      </c>
      <c r="Q1946" s="536">
        <f t="shared" si="602"/>
        <v>9.9000000000000005E-2</v>
      </c>
      <c r="R1946" s="222">
        <f t="shared" si="590"/>
        <v>13232.146593026226</v>
      </c>
      <c r="S1946" s="36">
        <f t="shared" si="591"/>
        <v>231814.85637772919</v>
      </c>
      <c r="T1946" s="36">
        <f t="shared" si="592"/>
        <v>9419.1436222708144</v>
      </c>
      <c r="U1946" s="36">
        <f t="shared" si="593"/>
        <v>19595.92888977236</v>
      </c>
      <c r="V1946" s="36">
        <f t="shared" si="594"/>
        <v>10176.785267498286</v>
      </c>
      <c r="W1946" s="37">
        <f t="shared" si="595"/>
        <v>9419.143622274074</v>
      </c>
      <c r="X1946" s="36">
        <f t="shared" si="596"/>
        <v>9419.1436222708144</v>
      </c>
      <c r="Y1946" s="276">
        <f t="shared" si="603"/>
        <v>9419.143622274074</v>
      </c>
      <c r="Z1946" s="36">
        <f t="shared" si="597"/>
        <v>19595.92888977236</v>
      </c>
      <c r="AA1946" s="36">
        <f t="shared" si="598"/>
        <v>10176.785267498286</v>
      </c>
      <c r="AB1946" s="38">
        <f t="shared" si="585"/>
        <v>3.2596290111541748E-9</v>
      </c>
      <c r="AC1946" s="17"/>
      <c r="AD1946" s="17">
        <f t="shared" si="599"/>
        <v>19</v>
      </c>
      <c r="AH1946" s="103"/>
    </row>
    <row r="1947" spans="1:35">
      <c r="A1947" s="533"/>
      <c r="C1947" s="67" t="str">
        <f>'Terminated loans'!F1137</f>
        <v>E</v>
      </c>
      <c r="D1947" s="19" t="str">
        <f>'Terminated loans'!H1137</f>
        <v>143995542</v>
      </c>
      <c r="E1947" s="19">
        <f>'Terminated loans'!I1137</f>
        <v>98</v>
      </c>
      <c r="F1947" s="19" t="str">
        <f>'Terminated loans'!J1137</f>
        <v xml:space="preserve">SEEGOOLAM B T                  </v>
      </c>
      <c r="G1947" s="547" t="str">
        <f t="shared" si="601"/>
        <v>C2</v>
      </c>
      <c r="H1947" s="21">
        <f>'Terminated loans'!L1137</f>
        <v>40669</v>
      </c>
      <c r="I1947" s="21">
        <f>IF(B1947="VELS",'Terminated loans'!M1137,'Terminated loans'!B1137)</f>
        <v>41213</v>
      </c>
      <c r="J1947" s="34">
        <f t="shared" si="589"/>
        <v>18</v>
      </c>
      <c r="K1947" s="34">
        <f t="shared" si="586"/>
        <v>115</v>
      </c>
      <c r="L1947" s="34">
        <f t="shared" si="587"/>
        <v>18</v>
      </c>
      <c r="M1947" s="34">
        <f t="shared" si="588"/>
        <v>18</v>
      </c>
      <c r="N1947" s="52">
        <f t="shared" si="600"/>
        <v>18</v>
      </c>
      <c r="O1947" s="318">
        <f>+'Terminated loans'!S1137</f>
        <v>140310</v>
      </c>
      <c r="P1947" s="26">
        <f>+'Terminated loans'!T1137</f>
        <v>0.05</v>
      </c>
      <c r="Q1947" s="536">
        <f t="shared" si="602"/>
        <v>9.9000000000000005E-2</v>
      </c>
      <c r="R1947" s="222">
        <f t="shared" si="590"/>
        <v>8107.1868039248902</v>
      </c>
      <c r="S1947" s="36">
        <f t="shared" si="591"/>
        <v>135094.90845707434</v>
      </c>
      <c r="T1947" s="36">
        <f t="shared" si="592"/>
        <v>5215.0915429256565</v>
      </c>
      <c r="U1947" s="36">
        <f t="shared" si="593"/>
        <v>10834.454013575596</v>
      </c>
      <c r="V1947" s="36">
        <f t="shared" si="594"/>
        <v>5619.3624706480186</v>
      </c>
      <c r="W1947" s="37">
        <f t="shared" si="595"/>
        <v>5215.0915429275774</v>
      </c>
      <c r="X1947" s="36">
        <f t="shared" si="596"/>
        <v>5215.0915429256565</v>
      </c>
      <c r="Y1947" s="276">
        <f t="shared" si="603"/>
        <v>5215.0915429275774</v>
      </c>
      <c r="Z1947" s="36">
        <f t="shared" si="597"/>
        <v>10834.454013575596</v>
      </c>
      <c r="AA1947" s="36">
        <f t="shared" si="598"/>
        <v>5619.3624706480186</v>
      </c>
      <c r="AB1947" s="38">
        <f t="shared" si="585"/>
        <v>1.9208528101444244E-9</v>
      </c>
      <c r="AC1947" s="17"/>
      <c r="AD1947" s="17">
        <f t="shared" si="599"/>
        <v>18</v>
      </c>
      <c r="AH1947" s="103"/>
    </row>
    <row r="1948" spans="1:35">
      <c r="A1948" s="533"/>
      <c r="C1948" s="67" t="str">
        <f>'Terminated loans'!F1138</f>
        <v>E</v>
      </c>
      <c r="D1948" s="19" t="str">
        <f>'Terminated loans'!H1138</f>
        <v>143123685</v>
      </c>
      <c r="E1948" s="19">
        <f>'Terminated loans'!I1138</f>
        <v>99</v>
      </c>
      <c r="F1948" s="19" t="str">
        <f>'Terminated loans'!J1138</f>
        <v xml:space="preserve">HUGUES GREGOIRE BK(SL2455      </v>
      </c>
      <c r="G1948" s="547" t="str">
        <f t="shared" si="601"/>
        <v>C1</v>
      </c>
      <c r="H1948" s="21">
        <f>'Terminated loans'!L1138</f>
        <v>40690</v>
      </c>
      <c r="I1948" s="21">
        <f>IF(B1948="VELS",'Terminated loans'!M1138,'Terminated loans'!B1138)</f>
        <v>41213</v>
      </c>
      <c r="J1948" s="34">
        <f t="shared" si="589"/>
        <v>17</v>
      </c>
      <c r="K1948" s="34">
        <f t="shared" si="586"/>
        <v>114</v>
      </c>
      <c r="L1948" s="34">
        <f t="shared" si="587"/>
        <v>17</v>
      </c>
      <c r="M1948" s="34">
        <f t="shared" si="588"/>
        <v>17</v>
      </c>
      <c r="N1948" s="52">
        <f t="shared" si="600"/>
        <v>17</v>
      </c>
      <c r="O1948" s="318">
        <f>+'Terminated loans'!S1138</f>
        <v>3405930</v>
      </c>
      <c r="P1948" s="26">
        <f>+'Terminated loans'!T1138</f>
        <v>0.03</v>
      </c>
      <c r="Q1948" s="536">
        <f t="shared" si="602"/>
        <v>8.1500000000000003E-2</v>
      </c>
      <c r="R1948" s="222">
        <f t="shared" si="590"/>
        <v>204886.68597504299</v>
      </c>
      <c r="S1948" s="36">
        <f t="shared" si="591"/>
        <v>3279026.2364743538</v>
      </c>
      <c r="T1948" s="36">
        <f t="shared" si="592"/>
        <v>126903.76352564618</v>
      </c>
      <c r="U1948" s="36">
        <f t="shared" si="593"/>
        <v>204047.42510142969</v>
      </c>
      <c r="V1948" s="36">
        <f t="shared" si="594"/>
        <v>77143.661575731356</v>
      </c>
      <c r="W1948" s="37">
        <f t="shared" si="595"/>
        <v>126903.76352569833</v>
      </c>
      <c r="X1948" s="36">
        <f t="shared" si="596"/>
        <v>126903.76352564618</v>
      </c>
      <c r="Y1948" s="276">
        <f t="shared" si="603"/>
        <v>126903.76352569833</v>
      </c>
      <c r="Z1948" s="36">
        <f t="shared" si="597"/>
        <v>204047.42510142969</v>
      </c>
      <c r="AA1948" s="36">
        <f t="shared" si="598"/>
        <v>77143.661575731356</v>
      </c>
      <c r="AB1948" s="38">
        <f t="shared" si="585"/>
        <v>5.2154064178466797E-8</v>
      </c>
      <c r="AC1948" s="17"/>
      <c r="AD1948" s="17">
        <f t="shared" si="599"/>
        <v>17</v>
      </c>
      <c r="AH1948" s="103"/>
    </row>
    <row r="1949" spans="1:35">
      <c r="A1949" s="533"/>
      <c r="C1949" s="67" t="str">
        <f>'Terminated loans'!F1139</f>
        <v>E</v>
      </c>
      <c r="D1949" s="19" t="str">
        <f>'Terminated loans'!H1139</f>
        <v>143995828</v>
      </c>
      <c r="E1949" s="19">
        <f>'Terminated loans'!I1139</f>
        <v>98</v>
      </c>
      <c r="F1949" s="19" t="str">
        <f>'Terminated loans'!J1139</f>
        <v xml:space="preserve">KOOTBAULLY S                   </v>
      </c>
      <c r="G1949" s="547" t="str">
        <f t="shared" si="601"/>
        <v>C2</v>
      </c>
      <c r="H1949" s="21">
        <f>'Terminated loans'!L1139</f>
        <v>40784</v>
      </c>
      <c r="I1949" s="21">
        <f>IF(B1949="VELS",'Terminated loans'!M1139,'Terminated loans'!B1139)</f>
        <v>41213</v>
      </c>
      <c r="J1949" s="34">
        <f t="shared" si="589"/>
        <v>14</v>
      </c>
      <c r="K1949" s="34">
        <f t="shared" si="586"/>
        <v>111</v>
      </c>
      <c r="L1949" s="34">
        <f t="shared" si="587"/>
        <v>14</v>
      </c>
      <c r="M1949" s="34">
        <f t="shared" si="588"/>
        <v>14</v>
      </c>
      <c r="N1949" s="52">
        <f t="shared" si="600"/>
        <v>14</v>
      </c>
      <c r="O1949" s="318">
        <f>+'Terminated loans'!S1139</f>
        <v>210076</v>
      </c>
      <c r="P1949" s="26">
        <f>+'Terminated loans'!T1139</f>
        <v>0.05</v>
      </c>
      <c r="Q1949" s="536">
        <f t="shared" si="602"/>
        <v>9.9000000000000005E-2</v>
      </c>
      <c r="R1949" s="222">
        <f t="shared" si="590"/>
        <v>15478.572481871375</v>
      </c>
      <c r="S1949" s="36">
        <f t="shared" si="591"/>
        <v>203861.58013299579</v>
      </c>
      <c r="T1949" s="36">
        <f t="shared" si="592"/>
        <v>6214.4198670042097</v>
      </c>
      <c r="U1949" s="36">
        <f t="shared" si="593"/>
        <v>12838.434613206133</v>
      </c>
      <c r="V1949" s="36">
        <f t="shared" si="594"/>
        <v>6624.0147461992456</v>
      </c>
      <c r="W1949" s="37">
        <f t="shared" si="595"/>
        <v>6214.4198670068872</v>
      </c>
      <c r="X1949" s="36">
        <f t="shared" si="596"/>
        <v>6214.4198670042097</v>
      </c>
      <c r="Y1949" s="276">
        <f t="shared" si="603"/>
        <v>6214.4198670068872</v>
      </c>
      <c r="Z1949" s="36">
        <f t="shared" si="597"/>
        <v>12838.434613206133</v>
      </c>
      <c r="AA1949" s="36">
        <f t="shared" si="598"/>
        <v>6624.0147461992456</v>
      </c>
      <c r="AB1949" s="38">
        <f t="shared" si="585"/>
        <v>2.6775524020195007E-9</v>
      </c>
      <c r="AC1949" s="17"/>
      <c r="AD1949" s="17">
        <f t="shared" si="599"/>
        <v>14</v>
      </c>
      <c r="AH1949" s="103"/>
    </row>
    <row r="1950" spans="1:35">
      <c r="A1950" s="533"/>
      <c r="C1950" s="67" t="str">
        <f>'Terminated loans'!F1140</f>
        <v>E</v>
      </c>
      <c r="D1950" s="19" t="str">
        <f>'Terminated loans'!H1140</f>
        <v>143995526</v>
      </c>
      <c r="E1950" s="19">
        <f>'Terminated loans'!I1140</f>
        <v>98</v>
      </c>
      <c r="F1950" s="19" t="str">
        <f>'Terminated loans'!J1140</f>
        <v xml:space="preserve">LI HING FUI R S                </v>
      </c>
      <c r="G1950" s="547" t="str">
        <f t="shared" si="601"/>
        <v>C2</v>
      </c>
      <c r="H1950" s="21">
        <f>'Terminated loans'!L1140</f>
        <v>40760</v>
      </c>
      <c r="I1950" s="21">
        <f>IF(B1950="VELS",'Terminated loans'!M1140,'Terminated loans'!B1140)</f>
        <v>41213</v>
      </c>
      <c r="J1950" s="34">
        <f t="shared" si="589"/>
        <v>15</v>
      </c>
      <c r="K1950" s="34">
        <f t="shared" si="586"/>
        <v>112</v>
      </c>
      <c r="L1950" s="34">
        <f t="shared" si="587"/>
        <v>15</v>
      </c>
      <c r="M1950" s="34">
        <f t="shared" si="588"/>
        <v>15</v>
      </c>
      <c r="N1950" s="52">
        <f t="shared" si="600"/>
        <v>15</v>
      </c>
      <c r="O1950" s="318">
        <f>+'Terminated loans'!S1140</f>
        <v>223340</v>
      </c>
      <c r="P1950" s="26">
        <f>+'Terminated loans'!T1140</f>
        <v>0.05</v>
      </c>
      <c r="Q1950" s="536">
        <f t="shared" si="602"/>
        <v>9.9000000000000005E-2</v>
      </c>
      <c r="R1950" s="222">
        <f t="shared" si="590"/>
        <v>15390.459353048949</v>
      </c>
      <c r="S1950" s="36">
        <f t="shared" si="591"/>
        <v>216307.00678941002</v>
      </c>
      <c r="T1950" s="36">
        <f t="shared" si="592"/>
        <v>7032.9932105899788</v>
      </c>
      <c r="U1950" s="36">
        <f t="shared" si="593"/>
        <v>14549.883506327169</v>
      </c>
      <c r="V1950" s="36">
        <f t="shared" si="594"/>
        <v>7516.8902957342216</v>
      </c>
      <c r="W1950" s="37">
        <f t="shared" si="595"/>
        <v>7032.9932105929474</v>
      </c>
      <c r="X1950" s="36">
        <f t="shared" si="596"/>
        <v>7032.9932105899788</v>
      </c>
      <c r="Y1950" s="276">
        <f t="shared" si="603"/>
        <v>7032.9932105929474</v>
      </c>
      <c r="Z1950" s="36">
        <f t="shared" si="597"/>
        <v>14549.883506327169</v>
      </c>
      <c r="AA1950" s="36">
        <f t="shared" si="598"/>
        <v>7516.8902957342216</v>
      </c>
      <c r="AB1950" s="38">
        <f t="shared" si="585"/>
        <v>2.9685907065868378E-9</v>
      </c>
      <c r="AC1950" s="17"/>
      <c r="AD1950" s="17">
        <f t="shared" si="599"/>
        <v>15</v>
      </c>
      <c r="AH1950" s="103"/>
    </row>
    <row r="1951" spans="1:35">
      <c r="A1951" s="533"/>
      <c r="C1951" s="67" t="str">
        <f>'Terminated loans'!F1141</f>
        <v>E</v>
      </c>
      <c r="D1951" s="19" t="str">
        <f>'Terminated loans'!H1141</f>
        <v>143995607</v>
      </c>
      <c r="E1951" s="19">
        <f>'Terminated loans'!I1141</f>
        <v>98</v>
      </c>
      <c r="F1951" s="19" t="str">
        <f>'Terminated loans'!J1141</f>
        <v xml:space="preserve">RAYAPEN L O                    </v>
      </c>
      <c r="G1951" s="547" t="str">
        <f t="shared" si="601"/>
        <v>C2</v>
      </c>
      <c r="H1951" s="21">
        <f>'Terminated loans'!L1141</f>
        <v>40794</v>
      </c>
      <c r="I1951" s="21">
        <f>IF(B1951="VELS",'Terminated loans'!M1141,'Terminated loans'!B1141)</f>
        <v>41213</v>
      </c>
      <c r="J1951" s="34">
        <f t="shared" si="589"/>
        <v>14</v>
      </c>
      <c r="K1951" s="34">
        <f t="shared" si="586"/>
        <v>111</v>
      </c>
      <c r="L1951" s="34">
        <f t="shared" si="587"/>
        <v>14</v>
      </c>
      <c r="M1951" s="34">
        <f t="shared" si="588"/>
        <v>14</v>
      </c>
      <c r="N1951" s="52">
        <f t="shared" si="600"/>
        <v>14</v>
      </c>
      <c r="O1951" s="318">
        <f>+'Terminated loans'!S1141</f>
        <v>184204</v>
      </c>
      <c r="P1951" s="26">
        <f>+'Terminated loans'!T1141</f>
        <v>0.05</v>
      </c>
      <c r="Q1951" s="536">
        <f t="shared" si="602"/>
        <v>9.9000000000000005E-2</v>
      </c>
      <c r="R1951" s="222">
        <f t="shared" si="590"/>
        <v>13572.302240382693</v>
      </c>
      <c r="S1951" s="36">
        <f t="shared" si="591"/>
        <v>178754.91968058393</v>
      </c>
      <c r="T1951" s="36">
        <f t="shared" si="592"/>
        <v>5449.080319416069</v>
      </c>
      <c r="U1951" s="36">
        <f t="shared" si="593"/>
        <v>11257.311684776068</v>
      </c>
      <c r="V1951" s="36">
        <f t="shared" si="594"/>
        <v>5808.2313653576712</v>
      </c>
      <c r="W1951" s="37">
        <f t="shared" si="595"/>
        <v>5449.0803194183973</v>
      </c>
      <c r="X1951" s="36">
        <f t="shared" si="596"/>
        <v>5449.080319416069</v>
      </c>
      <c r="Y1951" s="276">
        <f t="shared" si="603"/>
        <v>5449.0803194183973</v>
      </c>
      <c r="Z1951" s="36">
        <f t="shared" si="597"/>
        <v>11257.311684776068</v>
      </c>
      <c r="AA1951" s="36">
        <f t="shared" si="598"/>
        <v>5808.2313653576712</v>
      </c>
      <c r="AB1951" s="38">
        <f t="shared" si="585"/>
        <v>2.3283064365386963E-9</v>
      </c>
      <c r="AC1951" s="17"/>
      <c r="AD1951" s="17">
        <f t="shared" si="599"/>
        <v>14</v>
      </c>
      <c r="AH1951" s="103"/>
    </row>
    <row r="1952" spans="1:35">
      <c r="A1952" s="533"/>
      <c r="C1952" s="67" t="str">
        <f>'Terminated loans'!F1142</f>
        <v>E</v>
      </c>
      <c r="D1952" s="19" t="str">
        <f>'Terminated loans'!H1142</f>
        <v>143996379</v>
      </c>
      <c r="E1952" s="19">
        <f>'Terminated loans'!I1142</f>
        <v>98</v>
      </c>
      <c r="F1952" s="19" t="str">
        <f>'Terminated loans'!J1142</f>
        <v xml:space="preserve">NG WAN A G P                   </v>
      </c>
      <c r="G1952" s="547" t="str">
        <f t="shared" si="601"/>
        <v>C2</v>
      </c>
      <c r="H1952" s="21">
        <f>'Terminated loans'!L1142</f>
        <v>40823</v>
      </c>
      <c r="I1952" s="21">
        <f>IF(B1952="VELS",'Terminated loans'!M1142,'Terminated loans'!B1142)</f>
        <v>41213</v>
      </c>
      <c r="J1952" s="34">
        <f t="shared" si="589"/>
        <v>13</v>
      </c>
      <c r="K1952" s="34">
        <f t="shared" si="586"/>
        <v>110</v>
      </c>
      <c r="L1952" s="34">
        <f t="shared" si="587"/>
        <v>13</v>
      </c>
      <c r="M1952" s="34">
        <f t="shared" si="588"/>
        <v>13</v>
      </c>
      <c r="N1952" s="52">
        <f t="shared" si="600"/>
        <v>13</v>
      </c>
      <c r="O1952" s="318">
        <f>+'Terminated loans'!S1142</f>
        <v>198219</v>
      </c>
      <c r="P1952" s="26">
        <f>+'Terminated loans'!T1142</f>
        <v>0.05</v>
      </c>
      <c r="Q1952" s="536">
        <f t="shared" si="602"/>
        <v>9.9000000000000005E-2</v>
      </c>
      <c r="R1952" s="222">
        <f t="shared" si="590"/>
        <v>15696.035636986344</v>
      </c>
      <c r="S1952" s="36">
        <f t="shared" si="591"/>
        <v>192735.14457871829</v>
      </c>
      <c r="T1952" s="36">
        <f t="shared" si="592"/>
        <v>5483.8554212817107</v>
      </c>
      <c r="U1952" s="36">
        <f t="shared" si="593"/>
        <v>11313.318702106655</v>
      </c>
      <c r="V1952" s="36">
        <f t="shared" si="594"/>
        <v>5829.4632808224997</v>
      </c>
      <c r="W1952" s="37">
        <f t="shared" si="595"/>
        <v>5483.8554212841555</v>
      </c>
      <c r="X1952" s="36">
        <f t="shared" si="596"/>
        <v>5483.8554212817107</v>
      </c>
      <c r="Y1952" s="276">
        <f t="shared" si="603"/>
        <v>5483.8554212841555</v>
      </c>
      <c r="Z1952" s="36">
        <f t="shared" si="597"/>
        <v>11313.318702106655</v>
      </c>
      <c r="AA1952" s="36">
        <f t="shared" si="598"/>
        <v>5829.4632808224997</v>
      </c>
      <c r="AB1952" s="38">
        <f t="shared" si="585"/>
        <v>2.4447217583656311E-9</v>
      </c>
      <c r="AC1952" s="17"/>
      <c r="AD1952" s="17">
        <f t="shared" si="599"/>
        <v>13</v>
      </c>
      <c r="AH1952" s="103"/>
    </row>
    <row r="1953" spans="1:34">
      <c r="A1953" s="533"/>
      <c r="C1953" s="67" t="str">
        <f>'Terminated loans'!F1143</f>
        <v>E</v>
      </c>
      <c r="D1953" s="19" t="str">
        <f>'Terminated loans'!H1143</f>
        <v>143152669</v>
      </c>
      <c r="E1953" s="19">
        <f>'Terminated loans'!I1143</f>
        <v>99</v>
      </c>
      <c r="F1953" s="19" t="str">
        <f>'Terminated loans'!J1143</f>
        <v xml:space="preserve">BEEHARRY-BOHOORUN(SL2580)      </v>
      </c>
      <c r="G1953" s="547" t="str">
        <f t="shared" si="601"/>
        <v>C1</v>
      </c>
      <c r="H1953" s="21">
        <f>'Terminated loans'!L1143</f>
        <v>40833</v>
      </c>
      <c r="I1953" s="21">
        <f>IF(B1953="VELS",'Terminated loans'!M1143,'Terminated loans'!B1143)</f>
        <v>41213</v>
      </c>
      <c r="J1953" s="34">
        <f t="shared" si="589"/>
        <v>12</v>
      </c>
      <c r="K1953" s="34">
        <f t="shared" si="586"/>
        <v>110</v>
      </c>
      <c r="L1953" s="34">
        <f t="shared" si="587"/>
        <v>12</v>
      </c>
      <c r="M1953" s="34">
        <f t="shared" si="588"/>
        <v>12</v>
      </c>
      <c r="N1953" s="52">
        <f t="shared" si="600"/>
        <v>12</v>
      </c>
      <c r="O1953" s="318">
        <f>+'Terminated loans'!S1143</f>
        <v>3425888</v>
      </c>
      <c r="P1953" s="26">
        <f>+'Terminated loans'!T1143</f>
        <v>0.03</v>
      </c>
      <c r="Q1953" s="536">
        <f t="shared" si="602"/>
        <v>8.1500000000000003E-2</v>
      </c>
      <c r="R1953" s="222">
        <f t="shared" si="590"/>
        <v>290151.12625232217</v>
      </c>
      <c r="S1953" s="36">
        <f t="shared" si="591"/>
        <v>3332856.2016745335</v>
      </c>
      <c r="T1953" s="36">
        <f t="shared" si="592"/>
        <v>93031.798325466458</v>
      </c>
      <c r="U1953" s="36">
        <f t="shared" si="593"/>
        <v>148957.3133533909</v>
      </c>
      <c r="V1953" s="36">
        <f t="shared" si="594"/>
        <v>55925.515027865767</v>
      </c>
      <c r="W1953" s="37">
        <f t="shared" si="595"/>
        <v>93031.798325525131</v>
      </c>
      <c r="X1953" s="36">
        <f t="shared" si="596"/>
        <v>93031.798325466458</v>
      </c>
      <c r="Y1953" s="276">
        <f t="shared" si="603"/>
        <v>93031.798325525131</v>
      </c>
      <c r="Z1953" s="36">
        <f t="shared" si="597"/>
        <v>148957.3133533909</v>
      </c>
      <c r="AA1953" s="36">
        <f t="shared" si="598"/>
        <v>55925.515027865767</v>
      </c>
      <c r="AB1953" s="38">
        <f t="shared" si="585"/>
        <v>5.8673322200775146E-8</v>
      </c>
      <c r="AC1953" s="17"/>
      <c r="AD1953" s="17">
        <f t="shared" si="599"/>
        <v>12</v>
      </c>
      <c r="AH1953" s="103"/>
    </row>
    <row r="1954" spans="1:34">
      <c r="A1954" s="533"/>
      <c r="C1954" s="67" t="str">
        <f>'Terminated loans'!F1144</f>
        <v>E</v>
      </c>
      <c r="D1954" s="19" t="str">
        <f>'Terminated loans'!H1144</f>
        <v>283050556</v>
      </c>
      <c r="E1954" s="19">
        <f>'Terminated loans'!I1144</f>
        <v>98</v>
      </c>
      <c r="F1954" s="19" t="str">
        <f>'Terminated loans'!J1144</f>
        <v xml:space="preserve">ANTHONY M C                    </v>
      </c>
      <c r="G1954" s="547" t="str">
        <f t="shared" si="601"/>
        <v>C2</v>
      </c>
      <c r="H1954" s="21">
        <f>'Terminated loans'!L1144</f>
        <v>40871</v>
      </c>
      <c r="I1954" s="21">
        <f>IF(B1954="VELS",'Terminated loans'!M1144,'Terminated loans'!B1144)</f>
        <v>41213</v>
      </c>
      <c r="J1954" s="34">
        <f t="shared" si="589"/>
        <v>11</v>
      </c>
      <c r="K1954" s="34">
        <f t="shared" si="586"/>
        <v>108</v>
      </c>
      <c r="L1954" s="34">
        <f t="shared" si="587"/>
        <v>11</v>
      </c>
      <c r="M1954" s="34">
        <f t="shared" si="588"/>
        <v>11</v>
      </c>
      <c r="N1954" s="52">
        <f t="shared" si="600"/>
        <v>11</v>
      </c>
      <c r="O1954" s="318">
        <f>+'Terminated loans'!S1144</f>
        <v>75323</v>
      </c>
      <c r="P1954" s="26">
        <f>+'Terminated loans'!T1144</f>
        <v>0.05</v>
      </c>
      <c r="Q1954" s="536">
        <f t="shared" si="602"/>
        <v>9.9000000000000005E-2</v>
      </c>
      <c r="R1954" s="222">
        <f t="shared" si="590"/>
        <v>7019.9203893516551</v>
      </c>
      <c r="S1954" s="36">
        <f t="shared" si="591"/>
        <v>73529.576337688486</v>
      </c>
      <c r="T1954" s="36">
        <f t="shared" si="592"/>
        <v>1793.4236623115139</v>
      </c>
      <c r="U1954" s="36">
        <f t="shared" si="593"/>
        <v>3689.5479451807187</v>
      </c>
      <c r="V1954" s="36">
        <f t="shared" si="594"/>
        <v>1896.1242828682007</v>
      </c>
      <c r="W1954" s="37">
        <f t="shared" si="595"/>
        <v>1793.423662312518</v>
      </c>
      <c r="X1954" s="36">
        <f t="shared" si="596"/>
        <v>1793.4236623115139</v>
      </c>
      <c r="Y1954" s="276">
        <f t="shared" si="603"/>
        <v>1793.423662312518</v>
      </c>
      <c r="Z1954" s="36">
        <f t="shared" si="597"/>
        <v>3689.5479451807187</v>
      </c>
      <c r="AA1954" s="36">
        <f t="shared" si="598"/>
        <v>1896.1242828682007</v>
      </c>
      <c r="AB1954" s="38">
        <f t="shared" si="585"/>
        <v>1.0040821507573128E-9</v>
      </c>
      <c r="AC1954" s="17"/>
      <c r="AD1954" s="17">
        <f t="shared" si="599"/>
        <v>11</v>
      </c>
      <c r="AH1954" s="103"/>
    </row>
    <row r="1955" spans="1:34">
      <c r="A1955" s="533"/>
      <c r="C1955" s="67" t="str">
        <f>'Terminated loans'!F1145</f>
        <v>E</v>
      </c>
      <c r="D1955" s="19" t="str">
        <f>'Terminated loans'!H1145</f>
        <v>143997405</v>
      </c>
      <c r="E1955" s="19">
        <f>'Terminated loans'!I1145</f>
        <v>98</v>
      </c>
      <c r="F1955" s="19" t="str">
        <f>'Terminated loans'!J1145</f>
        <v xml:space="preserve">BEEGOO D                       </v>
      </c>
      <c r="G1955" s="547" t="str">
        <f t="shared" si="601"/>
        <v>C2</v>
      </c>
      <c r="H1955" s="21">
        <f>'Terminated loans'!L1145</f>
        <v>40962</v>
      </c>
      <c r="I1955" s="21">
        <f>IF(B1955="VELS",'Terminated loans'!M1145,'Terminated loans'!B1145)</f>
        <v>41213</v>
      </c>
      <c r="J1955" s="34">
        <f t="shared" si="589"/>
        <v>8</v>
      </c>
      <c r="K1955" s="34">
        <f t="shared" si="586"/>
        <v>105</v>
      </c>
      <c r="L1955" s="34">
        <f t="shared" si="587"/>
        <v>8</v>
      </c>
      <c r="M1955" s="34">
        <f t="shared" si="588"/>
        <v>8</v>
      </c>
      <c r="N1955" s="52">
        <f t="shared" si="600"/>
        <v>8</v>
      </c>
      <c r="O1955" s="318">
        <f>+'Terminated loans'!S1145</f>
        <v>208810</v>
      </c>
      <c r="P1955" s="26">
        <f>+'Terminated loans'!T1145</f>
        <v>0.05</v>
      </c>
      <c r="Q1955" s="536">
        <f t="shared" si="602"/>
        <v>9.9000000000000005E-2</v>
      </c>
      <c r="R1955" s="222">
        <f t="shared" si="590"/>
        <v>26593.022470650016</v>
      </c>
      <c r="S1955" s="36">
        <f t="shared" si="591"/>
        <v>205058.4187638209</v>
      </c>
      <c r="T1955" s="36">
        <f t="shared" si="592"/>
        <v>3751.5812361791031</v>
      </c>
      <c r="U1955" s="36">
        <f t="shared" si="593"/>
        <v>7685.7610013821977</v>
      </c>
      <c r="V1955" s="36">
        <f t="shared" si="594"/>
        <v>3934.179765200126</v>
      </c>
      <c r="W1955" s="37">
        <f t="shared" si="595"/>
        <v>3751.5812361820717</v>
      </c>
      <c r="X1955" s="36">
        <f t="shared" si="596"/>
        <v>3751.5812361791031</v>
      </c>
      <c r="Y1955" s="276">
        <f t="shared" si="603"/>
        <v>3751.5812361820717</v>
      </c>
      <c r="Z1955" s="36">
        <f t="shared" si="597"/>
        <v>7685.7610013821977</v>
      </c>
      <c r="AA1955" s="36">
        <f t="shared" si="598"/>
        <v>3934.179765200126</v>
      </c>
      <c r="AB1955" s="38">
        <f t="shared" si="585"/>
        <v>2.9685907065868378E-9</v>
      </c>
      <c r="AC1955" s="17"/>
      <c r="AD1955" s="17">
        <f t="shared" si="599"/>
        <v>8</v>
      </c>
      <c r="AH1955" s="103"/>
    </row>
    <row r="1956" spans="1:34">
      <c r="A1956" s="533"/>
      <c r="C1956" s="67" t="str">
        <f>'Terminated loans'!F1146</f>
        <v>E</v>
      </c>
      <c r="D1956" s="19" t="str">
        <f>'Terminated loans'!H1146</f>
        <v>143996255</v>
      </c>
      <c r="E1956" s="19">
        <f>'Terminated loans'!I1146</f>
        <v>98</v>
      </c>
      <c r="F1956" s="19" t="str">
        <f>'Terminated loans'!J1146</f>
        <v xml:space="preserve">GUNGAH-BEEGOO R                </v>
      </c>
      <c r="G1956" s="547" t="str">
        <f t="shared" si="601"/>
        <v>D2</v>
      </c>
      <c r="H1956" s="21">
        <f>'Terminated loans'!L1146</f>
        <v>40997</v>
      </c>
      <c r="I1956" s="21">
        <f>IF(B1956="VELS",'Terminated loans'!M1146,'Terminated loans'!B1146)</f>
        <v>41213</v>
      </c>
      <c r="J1956" s="34">
        <f t="shared" si="589"/>
        <v>7</v>
      </c>
      <c r="K1956" s="34">
        <f t="shared" si="586"/>
        <v>104</v>
      </c>
      <c r="L1956" s="34">
        <f t="shared" si="587"/>
        <v>7</v>
      </c>
      <c r="M1956" s="34">
        <f t="shared" si="588"/>
        <v>7</v>
      </c>
      <c r="N1956" s="52">
        <f t="shared" si="600"/>
        <v>7</v>
      </c>
      <c r="O1956" s="318">
        <f>+'Terminated loans'!S1146</f>
        <v>234178</v>
      </c>
      <c r="P1956" s="26">
        <f>+'Terminated loans'!T1146</f>
        <v>0.05</v>
      </c>
      <c r="Q1956" s="536">
        <f t="shared" si="602"/>
        <v>9.4E-2</v>
      </c>
      <c r="R1956" s="222">
        <f t="shared" si="590"/>
        <v>34013.885001123919</v>
      </c>
      <c r="S1956" s="36">
        <f t="shared" si="591"/>
        <v>230808.76005776608</v>
      </c>
      <c r="T1956" s="36">
        <f t="shared" si="592"/>
        <v>3369.2399422339222</v>
      </c>
      <c r="U1956" s="36">
        <f t="shared" si="593"/>
        <v>7288.4349501023826</v>
      </c>
      <c r="V1956" s="36">
        <f t="shared" si="594"/>
        <v>3919.1950078674417</v>
      </c>
      <c r="W1956" s="37">
        <f t="shared" si="595"/>
        <v>3369.2399422349408</v>
      </c>
      <c r="X1956" s="36">
        <f t="shared" si="596"/>
        <v>3369.2399422339222</v>
      </c>
      <c r="Y1956" s="276">
        <f t="shared" si="603"/>
        <v>3369.2399422349408</v>
      </c>
      <c r="Z1956" s="36">
        <f t="shared" si="597"/>
        <v>7288.4349501023826</v>
      </c>
      <c r="AA1956" s="36">
        <f t="shared" si="598"/>
        <v>3919.1950078674417</v>
      </c>
      <c r="AB1956" s="38">
        <f t="shared" si="585"/>
        <v>1.0186340659856796E-9</v>
      </c>
      <c r="AC1956" s="17"/>
      <c r="AD1956" s="17">
        <f t="shared" si="599"/>
        <v>7</v>
      </c>
      <c r="AH1956" s="103"/>
    </row>
    <row r="1957" spans="1:34">
      <c r="A1957" s="533"/>
      <c r="C1957" s="67" t="str">
        <f>'Terminated loans'!F1147</f>
        <v>E</v>
      </c>
      <c r="D1957" s="19" t="str">
        <f>'Terminated loans'!H1147</f>
        <v>143996964</v>
      </c>
      <c r="E1957" s="19">
        <f>'Terminated loans'!I1147</f>
        <v>98</v>
      </c>
      <c r="F1957" s="19" t="str">
        <f>'Terminated loans'!J1147</f>
        <v xml:space="preserve">PETRONILLE A                   </v>
      </c>
      <c r="G1957" s="547" t="str">
        <f t="shared" si="601"/>
        <v>C2</v>
      </c>
      <c r="H1957" s="21">
        <f>'Terminated loans'!L1147</f>
        <v>40976</v>
      </c>
      <c r="I1957" s="21">
        <f>IF(B1957="VELS",'Terminated loans'!M1147,'Terminated loans'!B1147)</f>
        <v>41213</v>
      </c>
      <c r="J1957" s="34">
        <f t="shared" si="589"/>
        <v>8</v>
      </c>
      <c r="K1957" s="34">
        <f t="shared" si="586"/>
        <v>105</v>
      </c>
      <c r="L1957" s="34">
        <f t="shared" si="587"/>
        <v>8</v>
      </c>
      <c r="M1957" s="34">
        <f t="shared" si="588"/>
        <v>8</v>
      </c>
      <c r="N1957" s="52">
        <f t="shared" si="600"/>
        <v>8</v>
      </c>
      <c r="O1957" s="318">
        <f>+'Terminated loans'!S1147</f>
        <v>187186</v>
      </c>
      <c r="P1957" s="26">
        <f>+'Terminated loans'!T1147</f>
        <v>0.05</v>
      </c>
      <c r="Q1957" s="536">
        <f t="shared" si="602"/>
        <v>9.9000000000000005E-2</v>
      </c>
      <c r="R1957" s="222">
        <f t="shared" si="590"/>
        <v>23839.095369910894</v>
      </c>
      <c r="S1957" s="36">
        <f t="shared" si="591"/>
        <v>183822.92598402651</v>
      </c>
      <c r="T1957" s="36">
        <f t="shared" si="592"/>
        <v>3363.0740159734851</v>
      </c>
      <c r="U1957" s="36">
        <f t="shared" si="593"/>
        <v>6889.8369752632861</v>
      </c>
      <c r="V1957" s="36">
        <f t="shared" si="594"/>
        <v>3526.7629592871526</v>
      </c>
      <c r="W1957" s="37">
        <f t="shared" si="595"/>
        <v>3363.0740159761335</v>
      </c>
      <c r="X1957" s="36">
        <f t="shared" si="596"/>
        <v>3363.0740159734851</v>
      </c>
      <c r="Y1957" s="276">
        <f t="shared" si="603"/>
        <v>3363.0740159761335</v>
      </c>
      <c r="Z1957" s="36">
        <f t="shared" si="597"/>
        <v>6889.8369752632861</v>
      </c>
      <c r="AA1957" s="36">
        <f t="shared" si="598"/>
        <v>3526.7629592871526</v>
      </c>
      <c r="AB1957" s="38">
        <f t="shared" si="585"/>
        <v>2.648448571562767E-9</v>
      </c>
      <c r="AC1957" s="17"/>
      <c r="AD1957" s="17">
        <f t="shared" si="599"/>
        <v>8</v>
      </c>
      <c r="AH1957" s="103"/>
    </row>
    <row r="1958" spans="1:34">
      <c r="A1958" s="533"/>
      <c r="C1958" s="67" t="str">
        <f>'Terminated loans'!F1148</f>
        <v>E</v>
      </c>
      <c r="D1958" s="19" t="str">
        <f>'Terminated loans'!H1148</f>
        <v>143997863</v>
      </c>
      <c r="E1958" s="19">
        <f>'Terminated loans'!I1148</f>
        <v>98</v>
      </c>
      <c r="F1958" s="19" t="str">
        <f>'Terminated loans'!J1148</f>
        <v xml:space="preserve">TREEBHOWON V                   </v>
      </c>
      <c r="G1958" s="547" t="str">
        <f t="shared" si="601"/>
        <v>D2</v>
      </c>
      <c r="H1958" s="21">
        <f>'Terminated loans'!L1148</f>
        <v>41005</v>
      </c>
      <c r="I1958" s="21">
        <f>IF(B1958="VELS",'Terminated loans'!M1148,'Terminated loans'!B1148)</f>
        <v>41213</v>
      </c>
      <c r="J1958" s="34">
        <f t="shared" si="589"/>
        <v>7</v>
      </c>
      <c r="K1958" s="34">
        <f t="shared" si="586"/>
        <v>104</v>
      </c>
      <c r="L1958" s="34">
        <f t="shared" si="587"/>
        <v>7</v>
      </c>
      <c r="M1958" s="34">
        <f t="shared" si="588"/>
        <v>7</v>
      </c>
      <c r="N1958" s="52">
        <f t="shared" si="600"/>
        <v>7</v>
      </c>
      <c r="O1958" s="318">
        <f>+'Terminated loans'!S1148</f>
        <v>230351</v>
      </c>
      <c r="P1958" s="26">
        <f>+'Terminated loans'!T1148</f>
        <v>0.05</v>
      </c>
      <c r="Q1958" s="536">
        <f t="shared" si="602"/>
        <v>9.4E-2</v>
      </c>
      <c r="R1958" s="222">
        <f t="shared" si="590"/>
        <v>33458.020923801108</v>
      </c>
      <c r="S1958" s="36">
        <f t="shared" si="591"/>
        <v>227036.82108509968</v>
      </c>
      <c r="T1958" s="36">
        <f t="shared" si="592"/>
        <v>3314.1789149003162</v>
      </c>
      <c r="U1958" s="36">
        <f t="shared" si="593"/>
        <v>7169.3253815090866</v>
      </c>
      <c r="V1958" s="36">
        <f t="shared" si="594"/>
        <v>3855.1464666077518</v>
      </c>
      <c r="W1958" s="37">
        <f t="shared" si="595"/>
        <v>3314.1789149013348</v>
      </c>
      <c r="X1958" s="36">
        <f t="shared" si="596"/>
        <v>3314.1789149003162</v>
      </c>
      <c r="Y1958" s="276">
        <f t="shared" si="603"/>
        <v>3314.1789149013348</v>
      </c>
      <c r="Z1958" s="36">
        <f t="shared" si="597"/>
        <v>7169.3253815090866</v>
      </c>
      <c r="AA1958" s="36">
        <f t="shared" si="598"/>
        <v>3855.1464666077518</v>
      </c>
      <c r="AB1958" s="38">
        <f t="shared" ref="AB1958:AB2021" si="604">IF(ISERROR(Z1958-AA1958-T1958),"CHECK",Z1958-AA1958-T1958)</f>
        <v>1.0186340659856796E-9</v>
      </c>
      <c r="AC1958" s="17"/>
      <c r="AD1958" s="17">
        <f t="shared" si="599"/>
        <v>7</v>
      </c>
      <c r="AH1958" s="103"/>
    </row>
    <row r="1959" spans="1:34">
      <c r="A1959" s="533"/>
      <c r="C1959" s="67" t="str">
        <f>'Terminated loans'!F1149</f>
        <v>E</v>
      </c>
      <c r="D1959" s="19" t="str">
        <f>'Terminated loans'!H1149</f>
        <v>143997553</v>
      </c>
      <c r="E1959" s="19">
        <f>'Terminated loans'!I1149</f>
        <v>98</v>
      </c>
      <c r="F1959" s="19" t="str">
        <f>'Terminated loans'!J1149</f>
        <v xml:space="preserve">RAMRUCHA J                     </v>
      </c>
      <c r="G1959" s="547" t="str">
        <f t="shared" si="601"/>
        <v>D2</v>
      </c>
      <c r="H1959" s="21">
        <f>'Terminated loans'!L1149</f>
        <v>41005</v>
      </c>
      <c r="I1959" s="21">
        <f>IF(B1959="VELS",'Terminated loans'!M1149,'Terminated loans'!B1149)</f>
        <v>41213</v>
      </c>
      <c r="J1959" s="34">
        <f t="shared" si="589"/>
        <v>7</v>
      </c>
      <c r="K1959" s="34">
        <f t="shared" si="586"/>
        <v>104</v>
      </c>
      <c r="L1959" s="34">
        <f t="shared" si="587"/>
        <v>7</v>
      </c>
      <c r="M1959" s="34">
        <f t="shared" si="588"/>
        <v>7</v>
      </c>
      <c r="N1959" s="52">
        <f t="shared" si="600"/>
        <v>7</v>
      </c>
      <c r="O1959" s="318">
        <f>+'Terminated loans'!S1149</f>
        <v>230351</v>
      </c>
      <c r="P1959" s="26">
        <f>+'Terminated loans'!T1149</f>
        <v>0.05</v>
      </c>
      <c r="Q1959" s="536">
        <f t="shared" si="602"/>
        <v>9.4E-2</v>
      </c>
      <c r="R1959" s="222">
        <f t="shared" si="590"/>
        <v>33458.020923801108</v>
      </c>
      <c r="S1959" s="36">
        <f t="shared" si="591"/>
        <v>227036.82108509968</v>
      </c>
      <c r="T1959" s="36">
        <f t="shared" si="592"/>
        <v>3314.1789149003162</v>
      </c>
      <c r="U1959" s="36">
        <f t="shared" si="593"/>
        <v>7169.3253815090866</v>
      </c>
      <c r="V1959" s="36">
        <f t="shared" si="594"/>
        <v>3855.1464666077518</v>
      </c>
      <c r="W1959" s="37">
        <f t="shared" si="595"/>
        <v>3314.1789149013348</v>
      </c>
      <c r="X1959" s="36">
        <f t="shared" si="596"/>
        <v>3314.1789149003162</v>
      </c>
      <c r="Y1959" s="276">
        <f t="shared" si="603"/>
        <v>3314.1789149013348</v>
      </c>
      <c r="Z1959" s="36">
        <f t="shared" si="597"/>
        <v>7169.3253815090866</v>
      </c>
      <c r="AA1959" s="36">
        <f t="shared" si="598"/>
        <v>3855.1464666077518</v>
      </c>
      <c r="AB1959" s="38">
        <f t="shared" si="604"/>
        <v>1.0186340659856796E-9</v>
      </c>
      <c r="AC1959" s="17"/>
      <c r="AD1959" s="17">
        <f t="shared" si="599"/>
        <v>7</v>
      </c>
      <c r="AH1959" s="103"/>
    </row>
    <row r="1960" spans="1:34">
      <c r="A1960" s="533"/>
      <c r="C1960" s="67" t="str">
        <f>'Terminated loans'!F1150</f>
        <v>N</v>
      </c>
      <c r="D1960" s="19" t="str">
        <f>'Terminated loans'!H1150</f>
        <v>141012479</v>
      </c>
      <c r="E1960" s="19">
        <f>'Terminated loans'!I1150</f>
        <v>98</v>
      </c>
      <c r="F1960" s="19" t="str">
        <f>'Terminated loans'!J1150</f>
        <v xml:space="preserve">BAGRATEE R                     </v>
      </c>
      <c r="G1960" s="547" t="str">
        <f t="shared" si="601"/>
        <v>A2</v>
      </c>
      <c r="H1960" s="21">
        <f>'Terminated loans'!L1150</f>
        <v>40141</v>
      </c>
      <c r="I1960" s="21">
        <f>IF(B1960="VELS",'Terminated loans'!M1150,'Terminated loans'!B1150)</f>
        <v>41238</v>
      </c>
      <c r="J1960" s="34">
        <f t="shared" si="589"/>
        <v>36</v>
      </c>
      <c r="K1960" s="34">
        <f t="shared" ref="K1960:K2023" si="605">ROUND(($I$35-H1960)/365*12,0)</f>
        <v>132</v>
      </c>
      <c r="L1960" s="34">
        <f t="shared" ref="L1960:L2023" si="606">IF(B1960="VELS",J1960,IF(J1960&gt;(IF(OR(E1960=4,E1960=99),$J$3,IF(E1960=97,$J$6,IF(E1960=98,$J$5,"Check")))),(IF(OR(E1960=4,E1960=99),$J$3,IF(E1960=97,$J$6,IF(E1960=98,$J$5,"Check")))),J1960))</f>
        <v>36</v>
      </c>
      <c r="M1960" s="34">
        <f t="shared" ref="M1960:M2023" si="607">IF(K1960&gt;L1960,L1960,K1960)</f>
        <v>36</v>
      </c>
      <c r="N1960" s="52">
        <f t="shared" si="600"/>
        <v>36</v>
      </c>
      <c r="O1960" s="318">
        <f>+'Terminated loans'!S1150</f>
        <v>250000</v>
      </c>
      <c r="P1960" s="26">
        <f>+'Terminated loans'!T1150</f>
        <v>0.05</v>
      </c>
      <c r="Q1960" s="536">
        <f t="shared" si="602"/>
        <v>0.104</v>
      </c>
      <c r="R1960" s="222">
        <f t="shared" si="590"/>
        <v>7492.7242761663692</v>
      </c>
      <c r="S1960" s="36">
        <f t="shared" si="591"/>
        <v>230862.81072743004</v>
      </c>
      <c r="T1960" s="36">
        <f t="shared" si="592"/>
        <v>19137.189272569958</v>
      </c>
      <c r="U1960" s="36">
        <f t="shared" si="593"/>
        <v>38875.263214557024</v>
      </c>
      <c r="V1960" s="36">
        <f t="shared" si="594"/>
        <v>19738.073941989278</v>
      </c>
      <c r="W1960" s="37">
        <f t="shared" si="595"/>
        <v>19137.189272567746</v>
      </c>
      <c r="X1960" s="36">
        <f t="shared" si="596"/>
        <v>19137.189272569958</v>
      </c>
      <c r="Y1960" s="276">
        <f t="shared" si="603"/>
        <v>19137.189272567746</v>
      </c>
      <c r="Z1960" s="36">
        <f t="shared" si="597"/>
        <v>38875.263214557024</v>
      </c>
      <c r="AA1960" s="36">
        <f t="shared" si="598"/>
        <v>19738.073941989278</v>
      </c>
      <c r="AB1960" s="38">
        <f t="shared" si="604"/>
        <v>-2.2118911147117615E-9</v>
      </c>
      <c r="AC1960" s="17"/>
      <c r="AD1960" s="17">
        <f t="shared" si="599"/>
        <v>36</v>
      </c>
      <c r="AH1960" s="103"/>
    </row>
    <row r="1961" spans="1:34">
      <c r="A1961" s="533"/>
      <c r="C1961" s="67" t="str">
        <f>'Terminated loans'!F1151</f>
        <v>N</v>
      </c>
      <c r="D1961" s="19" t="str">
        <f>'Terminated loans'!H1151</f>
        <v>143002551</v>
      </c>
      <c r="E1961" s="19">
        <f>'Terminated loans'!I1151</f>
        <v>98</v>
      </c>
      <c r="F1961" s="19" t="str">
        <f>'Terminated loans'!J1151</f>
        <v xml:space="preserve">LI SHING FONG DFS/049590       </v>
      </c>
      <c r="G1961" s="547" t="str">
        <f t="shared" si="601"/>
        <v>A2</v>
      </c>
      <c r="H1961" s="21">
        <f>'Terminated loans'!L1151</f>
        <v>39415</v>
      </c>
      <c r="I1961" s="21">
        <f>IF(B1961="VELS",'Terminated loans'!M1151,'Terminated loans'!B1151)</f>
        <v>41236</v>
      </c>
      <c r="J1961" s="34">
        <f t="shared" si="589"/>
        <v>60</v>
      </c>
      <c r="K1961" s="34">
        <f t="shared" si="605"/>
        <v>156</v>
      </c>
      <c r="L1961" s="34">
        <f t="shared" si="606"/>
        <v>60</v>
      </c>
      <c r="M1961" s="34">
        <f t="shared" si="607"/>
        <v>60</v>
      </c>
      <c r="N1961" s="52">
        <f t="shared" si="600"/>
        <v>60</v>
      </c>
      <c r="O1961" s="318">
        <f>+'Terminated loans'!S1151</f>
        <v>350004</v>
      </c>
      <c r="P1961" s="26">
        <f>+'Terminated loans'!T1151</f>
        <v>0.05</v>
      </c>
      <c r="Q1961" s="536">
        <f t="shared" si="602"/>
        <v>0.104</v>
      </c>
      <c r="R1961" s="222">
        <f t="shared" si="590"/>
        <v>6605.0072603384033</v>
      </c>
      <c r="S1961" s="36">
        <f t="shared" si="591"/>
        <v>308006.21985134372</v>
      </c>
      <c r="T1961" s="36">
        <f t="shared" si="592"/>
        <v>41997.780148656282</v>
      </c>
      <c r="U1961" s="36">
        <f t="shared" si="593"/>
        <v>88294.215768957569</v>
      </c>
      <c r="V1961" s="36">
        <f t="shared" si="594"/>
        <v>46296.435620304197</v>
      </c>
      <c r="W1961" s="37">
        <f t="shared" si="595"/>
        <v>41997.780148653372</v>
      </c>
      <c r="X1961" s="36">
        <f t="shared" si="596"/>
        <v>41997.780148656282</v>
      </c>
      <c r="Y1961" s="276">
        <f t="shared" si="603"/>
        <v>41997.780148653372</v>
      </c>
      <c r="Z1961" s="36">
        <f t="shared" si="597"/>
        <v>88294.215768957569</v>
      </c>
      <c r="AA1961" s="36">
        <f t="shared" si="598"/>
        <v>46296.435620304197</v>
      </c>
      <c r="AB1961" s="38">
        <f t="shared" si="604"/>
        <v>-2.9103830456733704E-9</v>
      </c>
      <c r="AC1961" s="17"/>
      <c r="AD1961" s="17">
        <f t="shared" si="599"/>
        <v>60</v>
      </c>
      <c r="AH1961" s="103"/>
    </row>
    <row r="1962" spans="1:34">
      <c r="A1962" s="533"/>
      <c r="C1962" s="67" t="str">
        <f>'Terminated loans'!F1152</f>
        <v>E</v>
      </c>
      <c r="D1962" s="19" t="str">
        <f>'Terminated loans'!H1152</f>
        <v>143013464</v>
      </c>
      <c r="E1962" s="19">
        <f>'Terminated loans'!I1152</f>
        <v>98</v>
      </c>
      <c r="F1962" s="19" t="str">
        <f>'Terminated loans'!J1152</f>
        <v xml:space="preserve">SOOKAHET L A R/051170          </v>
      </c>
      <c r="G1962" s="547" t="str">
        <f t="shared" si="601"/>
        <v>A2</v>
      </c>
      <c r="H1962" s="21">
        <f>'Terminated loans'!L1152</f>
        <v>39443</v>
      </c>
      <c r="I1962" s="21">
        <f>IF(B1962="VELS",'Terminated loans'!M1152,'Terminated loans'!B1152)</f>
        <v>41243</v>
      </c>
      <c r="J1962" s="34">
        <f t="shared" si="589"/>
        <v>59</v>
      </c>
      <c r="K1962" s="34">
        <f t="shared" si="605"/>
        <v>155</v>
      </c>
      <c r="L1962" s="34">
        <f t="shared" si="606"/>
        <v>59</v>
      </c>
      <c r="M1962" s="34">
        <f t="shared" si="607"/>
        <v>59</v>
      </c>
      <c r="N1962" s="52">
        <f t="shared" si="600"/>
        <v>59</v>
      </c>
      <c r="O1962" s="318">
        <f>+'Terminated loans'!S1152</f>
        <v>125005</v>
      </c>
      <c r="P1962" s="26">
        <f>+'Terminated loans'!T1152</f>
        <v>0.05</v>
      </c>
      <c r="Q1962" s="536">
        <f t="shared" si="602"/>
        <v>0.104</v>
      </c>
      <c r="R1962" s="222">
        <f t="shared" si="590"/>
        <v>2394.2042991437925</v>
      </c>
      <c r="S1962" s="36">
        <f t="shared" si="591"/>
        <v>110220.49010105721</v>
      </c>
      <c r="T1962" s="36">
        <f t="shared" si="592"/>
        <v>14784.509898942793</v>
      </c>
      <c r="U1962" s="36">
        <f t="shared" si="593"/>
        <v>31037.563548425474</v>
      </c>
      <c r="V1962" s="36">
        <f t="shared" si="594"/>
        <v>16253.053649483758</v>
      </c>
      <c r="W1962" s="37">
        <f t="shared" si="595"/>
        <v>14784.509898941717</v>
      </c>
      <c r="X1962" s="36">
        <f t="shared" si="596"/>
        <v>14784.509898942793</v>
      </c>
      <c r="Y1962" s="276">
        <f t="shared" si="603"/>
        <v>14784.509898941717</v>
      </c>
      <c r="Z1962" s="36">
        <f t="shared" si="597"/>
        <v>31037.563548425474</v>
      </c>
      <c r="AA1962" s="36">
        <f t="shared" si="598"/>
        <v>16253.053649483758</v>
      </c>
      <c r="AB1962" s="38">
        <f t="shared" si="604"/>
        <v>-1.076841726899147E-9</v>
      </c>
      <c r="AC1962" s="17"/>
      <c r="AD1962" s="17">
        <f t="shared" si="599"/>
        <v>59</v>
      </c>
      <c r="AH1962" s="103"/>
    </row>
    <row r="1963" spans="1:34">
      <c r="A1963" s="533"/>
      <c r="C1963" s="67" t="str">
        <f>'Terminated loans'!F1153</f>
        <v>N</v>
      </c>
      <c r="D1963" s="19" t="str">
        <f>'Terminated loans'!H1153</f>
        <v>143015130</v>
      </c>
      <c r="E1963" s="19">
        <f>'Terminated loans'!I1153</f>
        <v>97</v>
      </c>
      <c r="F1963" s="19" t="str">
        <f>'Terminated loans'!J1153</f>
        <v xml:space="preserve">SANTBAKSHSINGH S/049786        </v>
      </c>
      <c r="G1963" s="547" t="str">
        <f t="shared" si="601"/>
        <v>A2</v>
      </c>
      <c r="H1963" s="21">
        <f>'Terminated loans'!L1153</f>
        <v>39415</v>
      </c>
      <c r="I1963" s="21">
        <f>IF(B1963="VELS",'Terminated loans'!M1153,'Terminated loans'!B1153)</f>
        <v>41236</v>
      </c>
      <c r="J1963" s="34">
        <f t="shared" si="589"/>
        <v>60</v>
      </c>
      <c r="K1963" s="34">
        <f t="shared" si="605"/>
        <v>156</v>
      </c>
      <c r="L1963" s="34">
        <f t="shared" si="606"/>
        <v>60</v>
      </c>
      <c r="M1963" s="34">
        <f t="shared" si="607"/>
        <v>60</v>
      </c>
      <c r="N1963" s="52">
        <f t="shared" si="600"/>
        <v>60</v>
      </c>
      <c r="O1963" s="318">
        <f>+'Terminated loans'!S1153</f>
        <v>50040</v>
      </c>
      <c r="P1963" s="26">
        <f>+'Terminated loans'!T1153</f>
        <v>0</v>
      </c>
      <c r="Q1963" s="536">
        <f t="shared" si="602"/>
        <v>0.104</v>
      </c>
      <c r="R1963" s="222">
        <f t="shared" si="590"/>
        <v>834</v>
      </c>
      <c r="S1963" s="36">
        <f t="shared" si="591"/>
        <v>38891.280089654239</v>
      </c>
      <c r="T1963" s="36">
        <f t="shared" si="592"/>
        <v>11148.719910345761</v>
      </c>
      <c r="U1963" s="36">
        <f t="shared" si="593"/>
        <v>11148.71991034539</v>
      </c>
      <c r="V1963" s="36">
        <f t="shared" si="594"/>
        <v>0</v>
      </c>
      <c r="W1963" s="37">
        <f t="shared" si="595"/>
        <v>11148.71991034539</v>
      </c>
      <c r="X1963" s="36">
        <f t="shared" si="596"/>
        <v>11148.719910345761</v>
      </c>
      <c r="Y1963" s="276">
        <f t="shared" si="603"/>
        <v>11148.71991034539</v>
      </c>
      <c r="Z1963" s="36">
        <f t="shared" si="597"/>
        <v>11148.71991034539</v>
      </c>
      <c r="AA1963" s="36">
        <f t="shared" si="598"/>
        <v>0</v>
      </c>
      <c r="AB1963" s="38">
        <f t="shared" si="604"/>
        <v>-3.7107383832335472E-10</v>
      </c>
      <c r="AC1963" s="17"/>
      <c r="AD1963" s="17">
        <f t="shared" si="599"/>
        <v>60</v>
      </c>
      <c r="AH1963" s="103"/>
    </row>
    <row r="1964" spans="1:34">
      <c r="A1964" s="533"/>
      <c r="C1964" s="67" t="str">
        <f>'Terminated loans'!F1154</f>
        <v>N</v>
      </c>
      <c r="D1964" s="19" t="str">
        <f>'Terminated loans'!H1154</f>
        <v>143017125</v>
      </c>
      <c r="E1964" s="19">
        <f>'Terminated loans'!I1154</f>
        <v>98</v>
      </c>
      <c r="F1964" s="19" t="str">
        <f>'Terminated loans'!J1154</f>
        <v xml:space="preserve">NAGAWA R S S/050170            </v>
      </c>
      <c r="G1964" s="547" t="str">
        <f t="shared" si="601"/>
        <v>A2</v>
      </c>
      <c r="H1964" s="21">
        <f>'Terminated loans'!L1154</f>
        <v>39423</v>
      </c>
      <c r="I1964" s="21">
        <f>IF(B1964="VELS",'Terminated loans'!M1154,'Terminated loans'!B1154)</f>
        <v>41236</v>
      </c>
      <c r="J1964" s="34">
        <f t="shared" si="589"/>
        <v>60</v>
      </c>
      <c r="K1964" s="34">
        <f t="shared" si="605"/>
        <v>156</v>
      </c>
      <c r="L1964" s="34">
        <f t="shared" si="606"/>
        <v>60</v>
      </c>
      <c r="M1964" s="34">
        <f t="shared" si="607"/>
        <v>60</v>
      </c>
      <c r="N1964" s="52">
        <f t="shared" si="600"/>
        <v>60</v>
      </c>
      <c r="O1964" s="318">
        <f>+'Terminated loans'!S1154</f>
        <v>98575</v>
      </c>
      <c r="P1964" s="26">
        <f>+'Terminated loans'!T1154</f>
        <v>0.05</v>
      </c>
      <c r="Q1964" s="536">
        <f t="shared" si="602"/>
        <v>0.104</v>
      </c>
      <c r="R1964" s="222">
        <f t="shared" si="590"/>
        <v>1860.2318564583779</v>
      </c>
      <c r="S1964" s="36">
        <f t="shared" si="591"/>
        <v>86746.760385156187</v>
      </c>
      <c r="T1964" s="36">
        <f t="shared" si="592"/>
        <v>11828.239614843813</v>
      </c>
      <c r="U1964" s="36">
        <f t="shared" si="593"/>
        <v>24867.151002345665</v>
      </c>
      <c r="V1964" s="36">
        <f t="shared" si="594"/>
        <v>13038.911387502681</v>
      </c>
      <c r="W1964" s="37">
        <f t="shared" si="595"/>
        <v>11828.239614842983</v>
      </c>
      <c r="X1964" s="36">
        <f t="shared" si="596"/>
        <v>11828.239614843813</v>
      </c>
      <c r="Y1964" s="276">
        <f t="shared" si="603"/>
        <v>11828.239614842983</v>
      </c>
      <c r="Z1964" s="36">
        <f t="shared" si="597"/>
        <v>24867.151002345665</v>
      </c>
      <c r="AA1964" s="36">
        <f t="shared" si="598"/>
        <v>13038.911387502681</v>
      </c>
      <c r="AB1964" s="38">
        <f t="shared" si="604"/>
        <v>-8.2945916801691055E-10</v>
      </c>
      <c r="AC1964" s="17"/>
      <c r="AD1964" s="17">
        <f t="shared" si="599"/>
        <v>60</v>
      </c>
      <c r="AH1964" s="103"/>
    </row>
    <row r="1965" spans="1:34">
      <c r="A1965" s="533"/>
      <c r="C1965" s="67" t="str">
        <f>'Terminated loans'!F1155</f>
        <v>E</v>
      </c>
      <c r="D1965" s="19" t="str">
        <f>'Terminated loans'!H1155</f>
        <v>143017648</v>
      </c>
      <c r="E1965" s="19">
        <f>'Terminated loans'!I1155</f>
        <v>98</v>
      </c>
      <c r="F1965" s="19" t="str">
        <f>'Terminated loans'!J1155</f>
        <v xml:space="preserve">RAMSURRUN-SEESURN Y            </v>
      </c>
      <c r="G1965" s="547" t="str">
        <f t="shared" si="601"/>
        <v>A2</v>
      </c>
      <c r="H1965" s="21">
        <f>'Terminated loans'!L1155</f>
        <v>39784</v>
      </c>
      <c r="I1965" s="21">
        <f>IF(B1965="VELS",'Terminated loans'!M1155,'Terminated loans'!B1155)</f>
        <v>41243</v>
      </c>
      <c r="J1965" s="34">
        <f t="shared" si="589"/>
        <v>48</v>
      </c>
      <c r="K1965" s="34">
        <f t="shared" si="605"/>
        <v>144</v>
      </c>
      <c r="L1965" s="34">
        <f t="shared" si="606"/>
        <v>48</v>
      </c>
      <c r="M1965" s="34">
        <f t="shared" si="607"/>
        <v>48</v>
      </c>
      <c r="N1965" s="52">
        <f t="shared" si="600"/>
        <v>48</v>
      </c>
      <c r="O1965" s="318">
        <f>+'Terminated loans'!S1155</f>
        <v>50000</v>
      </c>
      <c r="P1965" s="26">
        <f>+'Terminated loans'!T1155</f>
        <v>0.05</v>
      </c>
      <c r="Q1965" s="536">
        <f t="shared" si="602"/>
        <v>0.104</v>
      </c>
      <c r="R1965" s="222">
        <f t="shared" si="590"/>
        <v>1151.4646785323262</v>
      </c>
      <c r="S1965" s="36">
        <f t="shared" si="591"/>
        <v>45058.094382975476</v>
      </c>
      <c r="T1965" s="36">
        <f t="shared" si="592"/>
        <v>4941.905617024524</v>
      </c>
      <c r="U1965" s="36">
        <f t="shared" si="593"/>
        <v>10212.210186575707</v>
      </c>
      <c r="V1965" s="36">
        <f t="shared" si="594"/>
        <v>5270.3045695516485</v>
      </c>
      <c r="W1965" s="37">
        <f t="shared" si="595"/>
        <v>4941.9056170240583</v>
      </c>
      <c r="X1965" s="36">
        <f t="shared" si="596"/>
        <v>4941.905617024524</v>
      </c>
      <c r="Y1965" s="276">
        <f t="shared" si="603"/>
        <v>4941.9056170240583</v>
      </c>
      <c r="Z1965" s="36">
        <f t="shared" si="597"/>
        <v>10212.210186575707</v>
      </c>
      <c r="AA1965" s="36">
        <f t="shared" si="598"/>
        <v>5270.3045695516485</v>
      </c>
      <c r="AB1965" s="38">
        <f t="shared" si="604"/>
        <v>-4.6566128730773926E-10</v>
      </c>
      <c r="AC1965" s="17"/>
      <c r="AD1965" s="17">
        <f t="shared" si="599"/>
        <v>48</v>
      </c>
      <c r="AH1965" s="103"/>
    </row>
    <row r="1966" spans="1:34">
      <c r="A1966" s="533"/>
      <c r="C1966" s="67" t="str">
        <f>'Terminated loans'!F1156</f>
        <v>E</v>
      </c>
      <c r="D1966" s="19" t="str">
        <f>'Terminated loans'!H1156</f>
        <v>143028852</v>
      </c>
      <c r="E1966" s="19">
        <f>'Terminated loans'!I1156</f>
        <v>99</v>
      </c>
      <c r="F1966" s="19" t="str">
        <f>'Terminated loans'!J1156</f>
        <v xml:space="preserve">LAI CHOO N Y Y                 </v>
      </c>
      <c r="G1966" s="547" t="str">
        <f t="shared" si="601"/>
        <v>A1</v>
      </c>
      <c r="H1966" s="21">
        <f>'Terminated loans'!L1156</f>
        <v>37662</v>
      </c>
      <c r="I1966" s="21">
        <f>IF(B1966="VELS",'Terminated loans'!M1156,'Terminated loans'!B1156)</f>
        <v>41243</v>
      </c>
      <c r="J1966" s="34">
        <f t="shared" ref="J1966:J2029" si="608">ROUND((I1966-H1966)/365*12,0)</f>
        <v>118</v>
      </c>
      <c r="K1966" s="34">
        <f t="shared" si="605"/>
        <v>214</v>
      </c>
      <c r="L1966" s="34">
        <f t="shared" si="606"/>
        <v>118</v>
      </c>
      <c r="M1966" s="34">
        <f t="shared" si="607"/>
        <v>118</v>
      </c>
      <c r="N1966" s="52">
        <f t="shared" si="600"/>
        <v>118</v>
      </c>
      <c r="O1966" s="318">
        <f>+'Terminated loans'!S1156</f>
        <v>378938</v>
      </c>
      <c r="P1966" s="26">
        <f>+'Terminated loans'!T1156</f>
        <v>0.03</v>
      </c>
      <c r="Q1966" s="536">
        <f t="shared" si="602"/>
        <v>8.6499999999999994E-2</v>
      </c>
      <c r="R1966" s="222">
        <f t="shared" ref="R1966:R2029" si="609">PMT(P1966/12,L1966,-O1966,0,0)</f>
        <v>3712.2502386161568</v>
      </c>
      <c r="S1966" s="36">
        <f t="shared" ref="S1966:S2029" si="610">(-PV(Q1966/12,L1966,R1966,0,0))</f>
        <v>294334.1769808816</v>
      </c>
      <c r="T1966" s="36">
        <f t="shared" ref="T1966:T2029" si="611">O1966-S1966</f>
        <v>84603.823019118397</v>
      </c>
      <c r="U1966" s="36">
        <f t="shared" ref="U1966:U2029" si="612">-IF(OR(Q1966="",Q1966=0),0,(CUMIPMT(Q1966/12,L1966,S1966,1,M1966,0)))</f>
        <v>143711.35117582185</v>
      </c>
      <c r="V1966" s="36">
        <f t="shared" ref="V1966:V2029" si="613">-IF(OR(P1966="",P1966=0),0,(CUMIPMT(P1966/12,L1966,O1966,1,M1966,0)))</f>
        <v>59107.528156706481</v>
      </c>
      <c r="W1966" s="37">
        <f t="shared" ref="W1966:W2029" si="614">IF(ISERROR(U1966-V1966),0,U1966-V1966)</f>
        <v>84603.823019115371</v>
      </c>
      <c r="X1966" s="36">
        <f t="shared" ref="X1966:X2029" si="615">IF(C1966="O",T1966/AD1966*N1966,T1966)</f>
        <v>84603.823019118397</v>
      </c>
      <c r="Y1966" s="276">
        <f t="shared" si="603"/>
        <v>84603.823019115371</v>
      </c>
      <c r="Z1966" s="36">
        <f t="shared" ref="Z1966:Z2029" si="616">-IF(OR(Q1966="",Q1966=0),0,(CUMIPMT(Q1966/12,L1966,S1966,1,L1966,0)))</f>
        <v>143711.35117582185</v>
      </c>
      <c r="AA1966" s="36">
        <f t="shared" ref="AA1966:AA2029" si="617">-IF(OR(P1966="",P1966=0),0,(CUMIPMT(P1966/12,L1966,O1966,1,L1966,0)))</f>
        <v>59107.528156706481</v>
      </c>
      <c r="AB1966" s="38">
        <f t="shared" si="604"/>
        <v>-3.0267983675003052E-9</v>
      </c>
      <c r="AC1966" s="17"/>
      <c r="AD1966" s="17">
        <f t="shared" ref="AD1966:AD2029" si="618">IF(L1966&gt;$J$2,$J$2,L1966)</f>
        <v>118</v>
      </c>
      <c r="AH1966" s="103"/>
    </row>
    <row r="1967" spans="1:34">
      <c r="A1967" s="533"/>
      <c r="C1967" s="67" t="str">
        <f>'Terminated loans'!F1157</f>
        <v>E</v>
      </c>
      <c r="D1967" s="19" t="str">
        <f>'Terminated loans'!H1157</f>
        <v>143036782</v>
      </c>
      <c r="E1967" s="19">
        <f>'Terminated loans'!I1157</f>
        <v>99</v>
      </c>
      <c r="F1967" s="19" t="str">
        <f>'Terminated loans'!J1157</f>
        <v xml:space="preserve">MOOTHOOSAMY D S (SL 1639)      </v>
      </c>
      <c r="G1967" s="547" t="str">
        <f t="shared" si="601"/>
        <v>A1</v>
      </c>
      <c r="H1967" s="21">
        <f>'Terminated loans'!L1157</f>
        <v>40136</v>
      </c>
      <c r="I1967" s="21">
        <f>IF(B1967="VELS",'Terminated loans'!M1157,'Terminated loans'!B1157)</f>
        <v>41243</v>
      </c>
      <c r="J1967" s="34">
        <f t="shared" si="608"/>
        <v>36</v>
      </c>
      <c r="K1967" s="34">
        <f t="shared" si="605"/>
        <v>132</v>
      </c>
      <c r="L1967" s="34">
        <f t="shared" si="606"/>
        <v>36</v>
      </c>
      <c r="M1967" s="34">
        <f t="shared" si="607"/>
        <v>36</v>
      </c>
      <c r="N1967" s="52">
        <f t="shared" ref="N1967:N2030" si="619">IF(C1967="O",IF(ROUND(($I$35-H1967)/365*12,0)&gt;$L1967,$L1967,ROUND(($I$35-H1967)/365*12,0)),IF(OR(C1967="E",C1967="N"),ROUND(M1967,0),"CHECK"))</f>
        <v>36</v>
      </c>
      <c r="O1967" s="318">
        <f>+'Terminated loans'!S1157</f>
        <v>1220102</v>
      </c>
      <c r="P1967" s="26">
        <f>+'Terminated loans'!T1157</f>
        <v>0.03</v>
      </c>
      <c r="Q1967" s="536">
        <f t="shared" si="602"/>
        <v>8.6499999999999994E-2</v>
      </c>
      <c r="R1967" s="222">
        <f t="shared" si="609"/>
        <v>35482.042032778169</v>
      </c>
      <c r="S1967" s="36">
        <f t="shared" si="610"/>
        <v>1121533.0988470993</v>
      </c>
      <c r="T1967" s="36">
        <f t="shared" si="611"/>
        <v>98568.901152900653</v>
      </c>
      <c r="U1967" s="36">
        <f t="shared" si="612"/>
        <v>155820.41433290159</v>
      </c>
      <c r="V1967" s="36">
        <f t="shared" si="613"/>
        <v>57251.513180013979</v>
      </c>
      <c r="W1967" s="37">
        <f t="shared" si="614"/>
        <v>98568.901152887614</v>
      </c>
      <c r="X1967" s="36">
        <f t="shared" si="615"/>
        <v>98568.901152900653</v>
      </c>
      <c r="Y1967" s="276">
        <f t="shared" si="603"/>
        <v>98568.901152887614</v>
      </c>
      <c r="Z1967" s="36">
        <f t="shared" si="616"/>
        <v>155820.41433290159</v>
      </c>
      <c r="AA1967" s="36">
        <f t="shared" si="617"/>
        <v>57251.513180013979</v>
      </c>
      <c r="AB1967" s="38">
        <f t="shared" si="604"/>
        <v>-1.3038516044616699E-8</v>
      </c>
      <c r="AC1967" s="17"/>
      <c r="AD1967" s="17">
        <f t="shared" si="618"/>
        <v>36</v>
      </c>
      <c r="AH1967" s="103"/>
    </row>
    <row r="1968" spans="1:34">
      <c r="A1968" s="533"/>
      <c r="C1968" s="67" t="str">
        <f>'Terminated loans'!F1158</f>
        <v>E</v>
      </c>
      <c r="D1968" s="19" t="str">
        <f>'Terminated loans'!H1158</f>
        <v>143060195</v>
      </c>
      <c r="E1968" s="19">
        <f>'Terminated loans'!I1158</f>
        <v>99</v>
      </c>
      <c r="F1968" s="19" t="str">
        <f>'Terminated loans'!J1158</f>
        <v xml:space="preserve">MOOTHOOSAMY D S (SL1940)       </v>
      </c>
      <c r="G1968" s="547" t="str">
        <f t="shared" si="601"/>
        <v>A1</v>
      </c>
      <c r="H1968" s="21">
        <f>'Terminated loans'!L1158</f>
        <v>40294</v>
      </c>
      <c r="I1968" s="21">
        <f>IF(B1968="VELS",'Terminated loans'!M1158,'Terminated loans'!B1158)</f>
        <v>41243</v>
      </c>
      <c r="J1968" s="34">
        <f t="shared" si="608"/>
        <v>31</v>
      </c>
      <c r="K1968" s="34">
        <f t="shared" si="605"/>
        <v>127</v>
      </c>
      <c r="L1968" s="34">
        <f t="shared" si="606"/>
        <v>31</v>
      </c>
      <c r="M1968" s="34">
        <f t="shared" si="607"/>
        <v>31</v>
      </c>
      <c r="N1968" s="52">
        <f t="shared" si="619"/>
        <v>31</v>
      </c>
      <c r="O1968" s="318">
        <f>+'Terminated loans'!S1158</f>
        <v>455946</v>
      </c>
      <c r="P1968" s="26">
        <f>+'Terminated loans'!T1158</f>
        <v>0.03</v>
      </c>
      <c r="Q1968" s="536">
        <f t="shared" si="602"/>
        <v>8.6499999999999994E-2</v>
      </c>
      <c r="R1968" s="222">
        <f t="shared" si="609"/>
        <v>15303.596959731467</v>
      </c>
      <c r="S1968" s="36">
        <f t="shared" si="610"/>
        <v>423781.55738466297</v>
      </c>
      <c r="T1968" s="36">
        <f t="shared" si="611"/>
        <v>32164.44261533703</v>
      </c>
      <c r="U1968" s="36">
        <f t="shared" si="612"/>
        <v>50629.948367007659</v>
      </c>
      <c r="V1968" s="36">
        <f t="shared" si="613"/>
        <v>18465.505751675519</v>
      </c>
      <c r="W1968" s="37">
        <f t="shared" si="614"/>
        <v>32164.44261533214</v>
      </c>
      <c r="X1968" s="36">
        <f t="shared" si="615"/>
        <v>32164.44261533703</v>
      </c>
      <c r="Y1968" s="276">
        <f t="shared" si="603"/>
        <v>32164.44261533214</v>
      </c>
      <c r="Z1968" s="36">
        <f t="shared" si="616"/>
        <v>50629.948367007659</v>
      </c>
      <c r="AA1968" s="36">
        <f t="shared" si="617"/>
        <v>18465.505751675519</v>
      </c>
      <c r="AB1968" s="38">
        <f t="shared" si="604"/>
        <v>-4.8894435167312622E-9</v>
      </c>
      <c r="AC1968" s="17"/>
      <c r="AD1968" s="17">
        <f t="shared" si="618"/>
        <v>31</v>
      </c>
      <c r="AH1968" s="103"/>
    </row>
    <row r="1969" spans="1:34">
      <c r="A1969" s="533"/>
      <c r="C1969" s="67" t="str">
        <f>'Terminated loans'!F1159</f>
        <v>E</v>
      </c>
      <c r="D1969" s="19" t="str">
        <f>'Terminated loans'!H1159</f>
        <v>143536874</v>
      </c>
      <c r="E1969" s="19">
        <f>'Terminated loans'!I1159</f>
        <v>99</v>
      </c>
      <c r="F1969" s="19" t="str">
        <f>'Terminated loans'!J1159</f>
        <v xml:space="preserve">BUNJUN A (SL 1879)             </v>
      </c>
      <c r="G1969" s="547" t="str">
        <f t="shared" si="601"/>
        <v>A1</v>
      </c>
      <c r="H1969" s="21">
        <f>'Terminated loans'!L1159</f>
        <v>40281</v>
      </c>
      <c r="I1969" s="21">
        <f>IF(B1969="VELS",'Terminated loans'!M1159,'Terminated loans'!B1159)</f>
        <v>41243</v>
      </c>
      <c r="J1969" s="34">
        <f t="shared" si="608"/>
        <v>32</v>
      </c>
      <c r="K1969" s="34">
        <f t="shared" si="605"/>
        <v>128</v>
      </c>
      <c r="L1969" s="34">
        <f t="shared" si="606"/>
        <v>32</v>
      </c>
      <c r="M1969" s="34">
        <f t="shared" si="607"/>
        <v>32</v>
      </c>
      <c r="N1969" s="52">
        <f t="shared" si="619"/>
        <v>32</v>
      </c>
      <c r="O1969" s="318">
        <f>+'Terminated loans'!S1159</f>
        <v>1397726</v>
      </c>
      <c r="P1969" s="26">
        <f>+'Terminated loans'!T1159</f>
        <v>0.03</v>
      </c>
      <c r="Q1969" s="536">
        <f t="shared" si="602"/>
        <v>8.6499999999999994E-2</v>
      </c>
      <c r="R1969" s="222">
        <f t="shared" si="609"/>
        <v>45503.934838124318</v>
      </c>
      <c r="S1969" s="36">
        <f t="shared" si="610"/>
        <v>1296238.38136935</v>
      </c>
      <c r="T1969" s="36">
        <f t="shared" si="611"/>
        <v>101487.61863064999</v>
      </c>
      <c r="U1969" s="36">
        <f t="shared" si="612"/>
        <v>159887.53345061373</v>
      </c>
      <c r="V1969" s="36">
        <f t="shared" si="613"/>
        <v>58399.91481997841</v>
      </c>
      <c r="W1969" s="37">
        <f t="shared" si="614"/>
        <v>101487.61863063532</v>
      </c>
      <c r="X1969" s="36">
        <f t="shared" si="615"/>
        <v>101487.61863064999</v>
      </c>
      <c r="Y1969" s="276">
        <f t="shared" si="603"/>
        <v>101487.61863063532</v>
      </c>
      <c r="Z1969" s="36">
        <f t="shared" si="616"/>
        <v>159887.53345061373</v>
      </c>
      <c r="AA1969" s="36">
        <f t="shared" si="617"/>
        <v>58399.91481997841</v>
      </c>
      <c r="AB1969" s="38">
        <f t="shared" si="604"/>
        <v>-1.4668330550193787E-8</v>
      </c>
      <c r="AC1969" s="17"/>
      <c r="AD1969" s="17">
        <f t="shared" si="618"/>
        <v>32</v>
      </c>
      <c r="AH1969" s="103"/>
    </row>
    <row r="1970" spans="1:34">
      <c r="A1970" s="533"/>
      <c r="C1970" s="67" t="str">
        <f>'Terminated loans'!F1160</f>
        <v>E</v>
      </c>
      <c r="D1970" s="19" t="str">
        <f>'Terminated loans'!H1160</f>
        <v>143990923</v>
      </c>
      <c r="E1970" s="19">
        <f>'Terminated loans'!I1160</f>
        <v>98</v>
      </c>
      <c r="F1970" s="19" t="str">
        <f>'Terminated loans'!J1160</f>
        <v xml:space="preserve">CERVEAUX D A C-MUACC22566      </v>
      </c>
      <c r="G1970" s="547" t="str">
        <f t="shared" si="601"/>
        <v>A2</v>
      </c>
      <c r="H1970" s="21">
        <f>'Terminated loans'!L1160</f>
        <v>40232</v>
      </c>
      <c r="I1970" s="21">
        <f>IF(B1970="VELS",'Terminated loans'!M1160,'Terminated loans'!B1160)</f>
        <v>41243</v>
      </c>
      <c r="J1970" s="34">
        <f t="shared" si="608"/>
        <v>33</v>
      </c>
      <c r="K1970" s="34">
        <f t="shared" si="605"/>
        <v>129</v>
      </c>
      <c r="L1970" s="34">
        <f t="shared" si="606"/>
        <v>33</v>
      </c>
      <c r="M1970" s="34">
        <f t="shared" si="607"/>
        <v>33</v>
      </c>
      <c r="N1970" s="52">
        <f t="shared" si="619"/>
        <v>33</v>
      </c>
      <c r="O1970" s="318">
        <f>+'Terminated loans'!S1160</f>
        <v>101056</v>
      </c>
      <c r="P1970" s="26">
        <f>+'Terminated loans'!T1160</f>
        <v>0.05</v>
      </c>
      <c r="Q1970" s="536">
        <f t="shared" si="602"/>
        <v>0.104</v>
      </c>
      <c r="R1970" s="222">
        <f t="shared" si="609"/>
        <v>3284.024928800834</v>
      </c>
      <c r="S1970" s="36">
        <f t="shared" si="610"/>
        <v>93902.054822556747</v>
      </c>
      <c r="T1970" s="36">
        <f t="shared" si="611"/>
        <v>7153.9451774432528</v>
      </c>
      <c r="U1970" s="36">
        <f t="shared" si="612"/>
        <v>14470.767827869829</v>
      </c>
      <c r="V1970" s="36">
        <f t="shared" si="613"/>
        <v>7316.8226504275226</v>
      </c>
      <c r="W1970" s="37">
        <f t="shared" si="614"/>
        <v>7153.9451774423069</v>
      </c>
      <c r="X1970" s="36">
        <f t="shared" si="615"/>
        <v>7153.9451774432528</v>
      </c>
      <c r="Y1970" s="276">
        <f t="shared" si="603"/>
        <v>7153.9451774423069</v>
      </c>
      <c r="Z1970" s="36">
        <f t="shared" si="616"/>
        <v>14470.767827869829</v>
      </c>
      <c r="AA1970" s="36">
        <f t="shared" si="617"/>
        <v>7316.8226504275226</v>
      </c>
      <c r="AB1970" s="38">
        <f t="shared" si="604"/>
        <v>-9.4587448984384537E-10</v>
      </c>
      <c r="AC1970" s="17"/>
      <c r="AD1970" s="17">
        <f t="shared" si="618"/>
        <v>33</v>
      </c>
      <c r="AH1970" s="103"/>
    </row>
    <row r="1971" spans="1:34">
      <c r="A1971" s="533"/>
      <c r="C1971" s="67" t="str">
        <f>'Terminated loans'!F1161</f>
        <v>E</v>
      </c>
      <c r="D1971" s="19" t="str">
        <f>'Terminated loans'!H1161</f>
        <v>143992225</v>
      </c>
      <c r="E1971" s="19">
        <f>'Terminated loans'!I1161</f>
        <v>98</v>
      </c>
      <c r="F1971" s="19" t="str">
        <f>'Terminated loans'!J1161</f>
        <v xml:space="preserve">LUXIMON A R                    </v>
      </c>
      <c r="G1971" s="547" t="str">
        <f t="shared" si="601"/>
        <v>A2</v>
      </c>
      <c r="H1971" s="21">
        <f>'Terminated loans'!L1161</f>
        <v>40330</v>
      </c>
      <c r="I1971" s="21">
        <f>IF(B1971="VELS",'Terminated loans'!M1161,'Terminated loans'!B1161)</f>
        <v>41243</v>
      </c>
      <c r="J1971" s="34">
        <f t="shared" si="608"/>
        <v>30</v>
      </c>
      <c r="K1971" s="34">
        <f t="shared" si="605"/>
        <v>126</v>
      </c>
      <c r="L1971" s="34">
        <f t="shared" si="606"/>
        <v>30</v>
      </c>
      <c r="M1971" s="34">
        <f t="shared" si="607"/>
        <v>30</v>
      </c>
      <c r="N1971" s="52">
        <f t="shared" si="619"/>
        <v>30</v>
      </c>
      <c r="O1971" s="318">
        <f>+'Terminated loans'!S1161</f>
        <v>245748</v>
      </c>
      <c r="P1971" s="26">
        <f>+'Terminated loans'!T1161</f>
        <v>0.05</v>
      </c>
      <c r="Q1971" s="536">
        <f t="shared" si="602"/>
        <v>0.104</v>
      </c>
      <c r="R1971" s="222">
        <f t="shared" si="609"/>
        <v>8731.2702335710528</v>
      </c>
      <c r="S1971" s="36">
        <f t="shared" si="610"/>
        <v>229784.39738089475</v>
      </c>
      <c r="T1971" s="36">
        <f t="shared" si="611"/>
        <v>15963.602619105252</v>
      </c>
      <c r="U1971" s="36">
        <f t="shared" si="612"/>
        <v>32153.709626234515</v>
      </c>
      <c r="V1971" s="36">
        <f t="shared" si="613"/>
        <v>16190.107007131592</v>
      </c>
      <c r="W1971" s="37">
        <f t="shared" si="614"/>
        <v>15963.602619102923</v>
      </c>
      <c r="X1971" s="36">
        <f t="shared" si="615"/>
        <v>15963.602619105252</v>
      </c>
      <c r="Y1971" s="276">
        <f t="shared" si="603"/>
        <v>15963.602619102923</v>
      </c>
      <c r="Z1971" s="36">
        <f t="shared" si="616"/>
        <v>32153.709626234515</v>
      </c>
      <c r="AA1971" s="36">
        <f t="shared" si="617"/>
        <v>16190.107007131592</v>
      </c>
      <c r="AB1971" s="38">
        <f t="shared" si="604"/>
        <v>-2.3283064365386963E-9</v>
      </c>
      <c r="AC1971" s="17"/>
      <c r="AD1971" s="17">
        <f t="shared" si="618"/>
        <v>30</v>
      </c>
      <c r="AH1971" s="103"/>
    </row>
    <row r="1972" spans="1:34">
      <c r="A1972" s="533"/>
      <c r="C1972" s="67" t="str">
        <f>'Terminated loans'!F1162</f>
        <v>E</v>
      </c>
      <c r="D1972" s="19" t="str">
        <f>'Terminated loans'!H1162</f>
        <v>141993968</v>
      </c>
      <c r="E1972" s="19">
        <f>'Terminated loans'!I1162</f>
        <v>98</v>
      </c>
      <c r="F1972" s="19" t="str">
        <f>'Terminated loans'!J1162</f>
        <v xml:space="preserve">APPASAMY J C J                 </v>
      </c>
      <c r="G1972" s="547" t="str">
        <f t="shared" si="601"/>
        <v>B2</v>
      </c>
      <c r="H1972" s="21">
        <f>'Terminated loans'!L1162</f>
        <v>40515</v>
      </c>
      <c r="I1972" s="21">
        <f>IF(B1972="VELS",'Terminated loans'!M1162,'Terminated loans'!B1162)</f>
        <v>41243</v>
      </c>
      <c r="J1972" s="34">
        <f t="shared" si="608"/>
        <v>24</v>
      </c>
      <c r="K1972" s="34">
        <f t="shared" si="605"/>
        <v>120</v>
      </c>
      <c r="L1972" s="34">
        <f t="shared" si="606"/>
        <v>24</v>
      </c>
      <c r="M1972" s="34">
        <f t="shared" si="607"/>
        <v>24</v>
      </c>
      <c r="N1972" s="52">
        <f t="shared" si="619"/>
        <v>24</v>
      </c>
      <c r="O1972" s="318">
        <f>+'Terminated loans'!S1162</f>
        <v>70223</v>
      </c>
      <c r="P1972" s="26">
        <f>+'Terminated loans'!T1162</f>
        <v>0.05</v>
      </c>
      <c r="Q1972" s="536">
        <f t="shared" si="602"/>
        <v>9.4E-2</v>
      </c>
      <c r="R1972" s="222">
        <f t="shared" si="609"/>
        <v>3080.7806012954884</v>
      </c>
      <c r="S1972" s="36">
        <f t="shared" si="610"/>
        <v>67165.514304987199</v>
      </c>
      <c r="T1972" s="36">
        <f t="shared" si="611"/>
        <v>3057.4856950128014</v>
      </c>
      <c r="U1972" s="36">
        <f t="shared" si="612"/>
        <v>6773.2201261047885</v>
      </c>
      <c r="V1972" s="36">
        <f t="shared" si="613"/>
        <v>3715.7344310917251</v>
      </c>
      <c r="W1972" s="37">
        <f t="shared" si="614"/>
        <v>3057.4856950130634</v>
      </c>
      <c r="X1972" s="36">
        <f t="shared" si="615"/>
        <v>3057.4856950128014</v>
      </c>
      <c r="Y1972" s="276">
        <f t="shared" si="603"/>
        <v>3057.4856950130634</v>
      </c>
      <c r="Z1972" s="36">
        <f t="shared" si="616"/>
        <v>6773.2201261047885</v>
      </c>
      <c r="AA1972" s="36">
        <f t="shared" si="617"/>
        <v>3715.7344310917251</v>
      </c>
      <c r="AB1972" s="38">
        <f t="shared" si="604"/>
        <v>2.6193447411060333E-10</v>
      </c>
      <c r="AC1972" s="17"/>
      <c r="AD1972" s="17">
        <f t="shared" si="618"/>
        <v>24</v>
      </c>
      <c r="AH1972" s="103"/>
    </row>
    <row r="1973" spans="1:34">
      <c r="A1973" s="533"/>
      <c r="C1973" s="67" t="str">
        <f>'Terminated loans'!F1163</f>
        <v>E</v>
      </c>
      <c r="D1973" s="19" t="str">
        <f>'Terminated loans'!H1163</f>
        <v>143126471</v>
      </c>
      <c r="E1973" s="19">
        <f>'Terminated loans'!I1163</f>
        <v>99</v>
      </c>
      <c r="F1973" s="19" t="str">
        <f>'Terminated loans'!J1163</f>
        <v xml:space="preserve">COOLEN K (SL2308)              </v>
      </c>
      <c r="G1973" s="547" t="str">
        <f t="shared" si="601"/>
        <v>B1</v>
      </c>
      <c r="H1973" s="21">
        <f>'Terminated loans'!L1163</f>
        <v>40550</v>
      </c>
      <c r="I1973" s="21">
        <f>IF(B1973="VELS",'Terminated loans'!M1163,'Terminated loans'!B1163)</f>
        <v>41243</v>
      </c>
      <c r="J1973" s="34">
        <f t="shared" si="608"/>
        <v>23</v>
      </c>
      <c r="K1973" s="34">
        <f t="shared" si="605"/>
        <v>119</v>
      </c>
      <c r="L1973" s="34">
        <f t="shared" si="606"/>
        <v>23</v>
      </c>
      <c r="M1973" s="34">
        <f t="shared" si="607"/>
        <v>23</v>
      </c>
      <c r="N1973" s="52">
        <f t="shared" si="619"/>
        <v>23</v>
      </c>
      <c r="O1973" s="318">
        <f>+'Terminated loans'!S1163</f>
        <v>1715116</v>
      </c>
      <c r="P1973" s="26">
        <f>+'Terminated loans'!T1163</f>
        <v>0.03</v>
      </c>
      <c r="Q1973" s="536">
        <f t="shared" si="602"/>
        <v>7.6499999999999999E-2</v>
      </c>
      <c r="R1973" s="222">
        <f t="shared" si="609"/>
        <v>76827.848798681036</v>
      </c>
      <c r="S1973" s="36">
        <f t="shared" si="610"/>
        <v>1638755.6550087698</v>
      </c>
      <c r="T1973" s="36">
        <f t="shared" si="611"/>
        <v>76360.344991230173</v>
      </c>
      <c r="U1973" s="36">
        <f t="shared" si="612"/>
        <v>128284.86736090155</v>
      </c>
      <c r="V1973" s="36">
        <f t="shared" si="613"/>
        <v>51924.52236966393</v>
      </c>
      <c r="W1973" s="37">
        <f t="shared" si="614"/>
        <v>76360.344991237624</v>
      </c>
      <c r="X1973" s="36">
        <f t="shared" si="615"/>
        <v>76360.344991230173</v>
      </c>
      <c r="Y1973" s="276">
        <f t="shared" si="603"/>
        <v>76360.344991237624</v>
      </c>
      <c r="Z1973" s="36">
        <f t="shared" si="616"/>
        <v>128284.86736090155</v>
      </c>
      <c r="AA1973" s="36">
        <f t="shared" si="617"/>
        <v>51924.52236966393</v>
      </c>
      <c r="AB1973" s="38">
        <f t="shared" si="604"/>
        <v>7.4505805969238281E-9</v>
      </c>
      <c r="AC1973" s="17"/>
      <c r="AD1973" s="17">
        <f t="shared" si="618"/>
        <v>23</v>
      </c>
      <c r="AH1973" s="103"/>
    </row>
    <row r="1974" spans="1:34">
      <c r="A1974" s="533"/>
      <c r="C1974" s="67" t="str">
        <f>'Terminated loans'!F1164</f>
        <v>E</v>
      </c>
      <c r="D1974" s="19" t="str">
        <f>'Terminated loans'!H1164</f>
        <v>143987957</v>
      </c>
      <c r="E1974" s="19">
        <f>'Terminated loans'!I1164</f>
        <v>99</v>
      </c>
      <c r="F1974" s="19" t="str">
        <f>'Terminated loans'!J1164</f>
        <v xml:space="preserve">SOOBARAH M (SL 2132)           </v>
      </c>
      <c r="G1974" s="547" t="str">
        <f t="shared" si="601"/>
        <v>B1</v>
      </c>
      <c r="H1974" s="21">
        <f>'Terminated loans'!L1164</f>
        <v>40611</v>
      </c>
      <c r="I1974" s="21">
        <f>IF(B1974="VELS",'Terminated loans'!M1164,'Terminated loans'!B1164)</f>
        <v>41243</v>
      </c>
      <c r="J1974" s="34">
        <f t="shared" si="608"/>
        <v>21</v>
      </c>
      <c r="K1974" s="34">
        <f t="shared" si="605"/>
        <v>117</v>
      </c>
      <c r="L1974" s="34">
        <f t="shared" si="606"/>
        <v>21</v>
      </c>
      <c r="M1974" s="34">
        <f t="shared" si="607"/>
        <v>21</v>
      </c>
      <c r="N1974" s="52">
        <f t="shared" si="619"/>
        <v>21</v>
      </c>
      <c r="O1974" s="318">
        <f>+'Terminated loans'!S1164</f>
        <v>1662077</v>
      </c>
      <c r="P1974" s="26">
        <f>+'Terminated loans'!T1164</f>
        <v>0.03</v>
      </c>
      <c r="Q1974" s="536">
        <f t="shared" si="602"/>
        <v>7.6499999999999999E-2</v>
      </c>
      <c r="R1974" s="222">
        <f t="shared" si="609"/>
        <v>81341.167492945286</v>
      </c>
      <c r="S1974" s="36">
        <f t="shared" si="610"/>
        <v>1594016.9853285346</v>
      </c>
      <c r="T1974" s="36">
        <f t="shared" si="611"/>
        <v>68060.014671465382</v>
      </c>
      <c r="U1974" s="36">
        <f t="shared" si="612"/>
        <v>114147.5320233237</v>
      </c>
      <c r="V1974" s="36">
        <f t="shared" si="613"/>
        <v>46087.5173518511</v>
      </c>
      <c r="W1974" s="37">
        <f t="shared" si="614"/>
        <v>68060.0146714726</v>
      </c>
      <c r="X1974" s="36">
        <f t="shared" si="615"/>
        <v>68060.014671465382</v>
      </c>
      <c r="Y1974" s="276">
        <f t="shared" si="603"/>
        <v>68060.0146714726</v>
      </c>
      <c r="Z1974" s="36">
        <f t="shared" si="616"/>
        <v>114147.5320233237</v>
      </c>
      <c r="AA1974" s="36">
        <f t="shared" si="617"/>
        <v>46087.5173518511</v>
      </c>
      <c r="AB1974" s="38">
        <f t="shared" si="604"/>
        <v>7.2177499532699585E-9</v>
      </c>
      <c r="AC1974" s="17"/>
      <c r="AD1974" s="17">
        <f t="shared" si="618"/>
        <v>21</v>
      </c>
      <c r="AH1974" s="103"/>
    </row>
    <row r="1975" spans="1:34">
      <c r="A1975" s="533"/>
      <c r="C1975" s="67" t="str">
        <f>'Terminated loans'!F1165</f>
        <v>E</v>
      </c>
      <c r="D1975" s="19" t="str">
        <f>'Terminated loans'!H1165</f>
        <v>143121380</v>
      </c>
      <c r="E1975" s="19">
        <f>'Terminated loans'!I1165</f>
        <v>99</v>
      </c>
      <c r="F1975" s="19" t="str">
        <f>'Terminated loans'!J1165</f>
        <v xml:space="preserve">RAMJAN S I(SL 2448)            </v>
      </c>
      <c r="G1975" s="547" t="str">
        <f t="shared" si="601"/>
        <v>C1</v>
      </c>
      <c r="H1975" s="21">
        <f>'Terminated loans'!L1165</f>
        <v>40737</v>
      </c>
      <c r="I1975" s="21">
        <f>IF(B1975="VELS",'Terminated loans'!M1165,'Terminated loans'!B1165)</f>
        <v>41243</v>
      </c>
      <c r="J1975" s="34">
        <f t="shared" si="608"/>
        <v>17</v>
      </c>
      <c r="K1975" s="34">
        <f t="shared" si="605"/>
        <v>113</v>
      </c>
      <c r="L1975" s="34">
        <f t="shared" si="606"/>
        <v>17</v>
      </c>
      <c r="M1975" s="34">
        <f t="shared" si="607"/>
        <v>17</v>
      </c>
      <c r="N1975" s="52">
        <f t="shared" si="619"/>
        <v>17</v>
      </c>
      <c r="O1975" s="318">
        <f>+'Terminated loans'!S1165</f>
        <v>1850077</v>
      </c>
      <c r="P1975" s="26">
        <f>+'Terminated loans'!T1165</f>
        <v>0.03</v>
      </c>
      <c r="Q1975" s="536">
        <f t="shared" si="602"/>
        <v>8.1500000000000003E-2</v>
      </c>
      <c r="R1975" s="222">
        <f t="shared" si="609"/>
        <v>111292.99349330422</v>
      </c>
      <c r="S1975" s="36">
        <f t="shared" si="610"/>
        <v>1781143.7764421946</v>
      </c>
      <c r="T1975" s="36">
        <f t="shared" si="611"/>
        <v>68933.22355780541</v>
      </c>
      <c r="U1975" s="36">
        <f t="shared" si="612"/>
        <v>110837.11294400622</v>
      </c>
      <c r="V1975" s="36">
        <f t="shared" si="613"/>
        <v>41903.889386171941</v>
      </c>
      <c r="W1975" s="37">
        <f t="shared" si="614"/>
        <v>68933.223557834281</v>
      </c>
      <c r="X1975" s="36">
        <f t="shared" si="615"/>
        <v>68933.22355780541</v>
      </c>
      <c r="Y1975" s="276">
        <f t="shared" si="603"/>
        <v>68933.223557834281</v>
      </c>
      <c r="Z1975" s="36">
        <f t="shared" si="616"/>
        <v>110837.11294400622</v>
      </c>
      <c r="AA1975" s="36">
        <f t="shared" si="617"/>
        <v>41903.889386171941</v>
      </c>
      <c r="AB1975" s="38">
        <f t="shared" si="604"/>
        <v>2.8870999813079834E-8</v>
      </c>
      <c r="AC1975" s="17"/>
      <c r="AD1975" s="17">
        <f t="shared" si="618"/>
        <v>17</v>
      </c>
      <c r="AH1975" s="103"/>
    </row>
    <row r="1976" spans="1:34">
      <c r="A1976" s="533"/>
      <c r="C1976" s="67" t="str">
        <f>'Terminated loans'!F1166</f>
        <v>E</v>
      </c>
      <c r="D1976" s="19" t="str">
        <f>'Terminated loans'!H1166</f>
        <v>143994821</v>
      </c>
      <c r="E1976" s="19">
        <f>'Terminated loans'!I1166</f>
        <v>98</v>
      </c>
      <c r="F1976" s="19" t="str">
        <f>'Terminated loans'!J1166</f>
        <v xml:space="preserve">BUNDHUN A B                    </v>
      </c>
      <c r="G1976" s="547" t="str">
        <f t="shared" si="601"/>
        <v>C2</v>
      </c>
      <c r="H1976" s="21">
        <f>'Terminated loans'!L1166</f>
        <v>40764</v>
      </c>
      <c r="I1976" s="21">
        <f>IF(B1976="VELS",'Terminated loans'!M1166,'Terminated loans'!B1166)</f>
        <v>41243</v>
      </c>
      <c r="J1976" s="34">
        <f t="shared" si="608"/>
        <v>16</v>
      </c>
      <c r="K1976" s="34">
        <f t="shared" si="605"/>
        <v>112</v>
      </c>
      <c r="L1976" s="34">
        <f t="shared" si="606"/>
        <v>16</v>
      </c>
      <c r="M1976" s="34">
        <f t="shared" si="607"/>
        <v>16</v>
      </c>
      <c r="N1976" s="52">
        <f t="shared" si="619"/>
        <v>16</v>
      </c>
      <c r="O1976" s="318">
        <f>+'Terminated loans'!S1166</f>
        <v>150270</v>
      </c>
      <c r="P1976" s="26">
        <f>+'Terminated loans'!T1166</f>
        <v>0.05</v>
      </c>
      <c r="Q1976" s="536">
        <f t="shared" si="602"/>
        <v>9.9000000000000005E-2</v>
      </c>
      <c r="R1976" s="222">
        <f t="shared" si="609"/>
        <v>9727.9613361387073</v>
      </c>
      <c r="S1976" s="36">
        <f t="shared" si="610"/>
        <v>145252.39675382792</v>
      </c>
      <c r="T1976" s="36">
        <f t="shared" si="611"/>
        <v>5017.6032461720752</v>
      </c>
      <c r="U1976" s="36">
        <f t="shared" si="612"/>
        <v>10394.984624393546</v>
      </c>
      <c r="V1976" s="36">
        <f t="shared" si="613"/>
        <v>5377.3813782193174</v>
      </c>
      <c r="W1976" s="37">
        <f t="shared" si="614"/>
        <v>5017.6032461742288</v>
      </c>
      <c r="X1976" s="36">
        <f t="shared" si="615"/>
        <v>5017.6032461720752</v>
      </c>
      <c r="Y1976" s="276">
        <f t="shared" si="603"/>
        <v>5017.6032461742288</v>
      </c>
      <c r="Z1976" s="36">
        <f t="shared" si="616"/>
        <v>10394.984624393546</v>
      </c>
      <c r="AA1976" s="36">
        <f t="shared" si="617"/>
        <v>5377.3813782193174</v>
      </c>
      <c r="AB1976" s="38">
        <f t="shared" si="604"/>
        <v>2.1536834537982941E-9</v>
      </c>
      <c r="AC1976" s="17"/>
      <c r="AD1976" s="17">
        <f t="shared" si="618"/>
        <v>16</v>
      </c>
      <c r="AH1976" s="103"/>
    </row>
    <row r="1977" spans="1:34">
      <c r="A1977" s="533"/>
      <c r="C1977" s="67" t="str">
        <f>'Terminated loans'!F1167</f>
        <v>E</v>
      </c>
      <c r="D1977" s="19" t="str">
        <f>'Terminated loans'!H1167</f>
        <v>143461270</v>
      </c>
      <c r="E1977" s="19">
        <f>'Terminated loans'!I1167</f>
        <v>99</v>
      </c>
      <c r="F1977" s="19" t="str">
        <f>'Terminated loans'!J1167</f>
        <v xml:space="preserve">BUNDHUN A (SL2545)             </v>
      </c>
      <c r="G1977" s="547" t="str">
        <f t="shared" si="601"/>
        <v>C1</v>
      </c>
      <c r="H1977" s="21">
        <f>'Terminated loans'!L1167</f>
        <v>40774</v>
      </c>
      <c r="I1977" s="21">
        <f>IF(B1977="VELS",'Terminated loans'!M1167,'Terminated loans'!B1167)</f>
        <v>41243</v>
      </c>
      <c r="J1977" s="34">
        <f t="shared" si="608"/>
        <v>15</v>
      </c>
      <c r="K1977" s="34">
        <f t="shared" si="605"/>
        <v>111</v>
      </c>
      <c r="L1977" s="34">
        <f t="shared" si="606"/>
        <v>15</v>
      </c>
      <c r="M1977" s="34">
        <f t="shared" si="607"/>
        <v>15</v>
      </c>
      <c r="N1977" s="52">
        <f t="shared" si="619"/>
        <v>15</v>
      </c>
      <c r="O1977" s="318">
        <f>+'Terminated loans'!S1167</f>
        <v>2007066</v>
      </c>
      <c r="P1977" s="26">
        <f>+'Terminated loans'!T1167</f>
        <v>0.03</v>
      </c>
      <c r="Q1977" s="536">
        <f t="shared" si="602"/>
        <v>8.1500000000000003E-2</v>
      </c>
      <c r="R1977" s="222">
        <f t="shared" si="609"/>
        <v>136496.07866654155</v>
      </c>
      <c r="S1977" s="36">
        <f t="shared" si="610"/>
        <v>1940350.6895231237</v>
      </c>
      <c r="T1977" s="36">
        <f t="shared" si="611"/>
        <v>66715.31047687633</v>
      </c>
      <c r="U1977" s="36">
        <f t="shared" si="612"/>
        <v>107090.49047503062</v>
      </c>
      <c r="V1977" s="36">
        <f t="shared" si="613"/>
        <v>40375.179998123553</v>
      </c>
      <c r="W1977" s="37">
        <f t="shared" si="614"/>
        <v>66715.310476907063</v>
      </c>
      <c r="X1977" s="36">
        <f t="shared" si="615"/>
        <v>66715.31047687633</v>
      </c>
      <c r="Y1977" s="276">
        <f t="shared" si="603"/>
        <v>66715.310476907063</v>
      </c>
      <c r="Z1977" s="36">
        <f t="shared" si="616"/>
        <v>107090.49047503062</v>
      </c>
      <c r="AA1977" s="36">
        <f t="shared" si="617"/>
        <v>40375.179998123553</v>
      </c>
      <c r="AB1977" s="38">
        <f t="shared" si="604"/>
        <v>3.0733644962310791E-8</v>
      </c>
      <c r="AC1977" s="17"/>
      <c r="AD1977" s="17">
        <f t="shared" si="618"/>
        <v>15</v>
      </c>
      <c r="AH1977" s="103"/>
    </row>
    <row r="1978" spans="1:34">
      <c r="A1978" s="533"/>
      <c r="C1978" s="67" t="str">
        <f>'Terminated loans'!F1168</f>
        <v>E</v>
      </c>
      <c r="D1978" s="19" t="str">
        <f>'Terminated loans'!H1168</f>
        <v>143995852</v>
      </c>
      <c r="E1978" s="19">
        <f>'Terminated loans'!I1168</f>
        <v>98</v>
      </c>
      <c r="F1978" s="19" t="str">
        <f>'Terminated loans'!J1168</f>
        <v xml:space="preserve">RAMROOP P K (MUACC38064)       </v>
      </c>
      <c r="G1978" s="547" t="str">
        <f t="shared" si="601"/>
        <v>C2</v>
      </c>
      <c r="H1978" s="21">
        <f>'Terminated loans'!L1168</f>
        <v>40802</v>
      </c>
      <c r="I1978" s="21">
        <f>IF(B1978="VELS",'Terminated loans'!M1168,'Terminated loans'!B1168)</f>
        <v>41243</v>
      </c>
      <c r="J1978" s="34">
        <f t="shared" si="608"/>
        <v>14</v>
      </c>
      <c r="K1978" s="34">
        <f t="shared" si="605"/>
        <v>111</v>
      </c>
      <c r="L1978" s="34">
        <f t="shared" si="606"/>
        <v>14</v>
      </c>
      <c r="M1978" s="34">
        <f t="shared" si="607"/>
        <v>14</v>
      </c>
      <c r="N1978" s="52">
        <f t="shared" si="619"/>
        <v>14</v>
      </c>
      <c r="O1978" s="318">
        <f>+'Terminated loans'!S1168</f>
        <v>225969</v>
      </c>
      <c r="P1978" s="26">
        <f>+'Terminated loans'!T1168</f>
        <v>0.05</v>
      </c>
      <c r="Q1978" s="536">
        <f t="shared" si="602"/>
        <v>9.9000000000000005E-2</v>
      </c>
      <c r="R1978" s="222">
        <f t="shared" si="609"/>
        <v>16649.581794950365</v>
      </c>
      <c r="S1978" s="36">
        <f t="shared" si="610"/>
        <v>219284.43706598051</v>
      </c>
      <c r="T1978" s="36">
        <f t="shared" si="611"/>
        <v>6684.5629340194864</v>
      </c>
      <c r="U1978" s="36">
        <f t="shared" si="612"/>
        <v>13809.708063327416</v>
      </c>
      <c r="V1978" s="36">
        <f t="shared" si="613"/>
        <v>7125.1451293050777</v>
      </c>
      <c r="W1978" s="37">
        <f t="shared" si="614"/>
        <v>6684.5629340223386</v>
      </c>
      <c r="X1978" s="36">
        <f t="shared" si="615"/>
        <v>6684.5629340194864</v>
      </c>
      <c r="Y1978" s="276">
        <f t="shared" si="603"/>
        <v>6684.5629340223386</v>
      </c>
      <c r="Z1978" s="36">
        <f t="shared" si="616"/>
        <v>13809.708063327416</v>
      </c>
      <c r="AA1978" s="36">
        <f t="shared" si="617"/>
        <v>7125.1451293050777</v>
      </c>
      <c r="AB1978" s="38">
        <f t="shared" si="604"/>
        <v>2.852175384759903E-9</v>
      </c>
      <c r="AC1978" s="17"/>
      <c r="AD1978" s="17">
        <f t="shared" si="618"/>
        <v>14</v>
      </c>
      <c r="AH1978" s="103"/>
    </row>
    <row r="1979" spans="1:34">
      <c r="A1979" s="533"/>
      <c r="C1979" s="67" t="str">
        <f>'Terminated loans'!F1169</f>
        <v>E</v>
      </c>
      <c r="D1979" s="19" t="str">
        <f>'Terminated loans'!H1169</f>
        <v>143996107</v>
      </c>
      <c r="E1979" s="19">
        <f>'Terminated loans'!I1169</f>
        <v>98</v>
      </c>
      <c r="F1979" s="19" t="str">
        <f>'Terminated loans'!J1169</f>
        <v xml:space="preserve">BUNOWAREE A                    </v>
      </c>
      <c r="G1979" s="547" t="str">
        <f t="shared" si="601"/>
        <v>C2</v>
      </c>
      <c r="H1979" s="21">
        <f>'Terminated loans'!L1169</f>
        <v>40802</v>
      </c>
      <c r="I1979" s="21">
        <f>IF(B1979="VELS",'Terminated loans'!M1169,'Terminated loans'!B1169)</f>
        <v>41243</v>
      </c>
      <c r="J1979" s="34">
        <f t="shared" si="608"/>
        <v>14</v>
      </c>
      <c r="K1979" s="34">
        <f t="shared" si="605"/>
        <v>111</v>
      </c>
      <c r="L1979" s="34">
        <f t="shared" si="606"/>
        <v>14</v>
      </c>
      <c r="M1979" s="34">
        <f t="shared" si="607"/>
        <v>14</v>
      </c>
      <c r="N1979" s="52">
        <f t="shared" si="619"/>
        <v>14</v>
      </c>
      <c r="O1979" s="318">
        <f>+'Terminated loans'!S1169</f>
        <v>77444</v>
      </c>
      <c r="P1979" s="26">
        <f>+'Terminated loans'!T1169</f>
        <v>0.05</v>
      </c>
      <c r="Q1979" s="536">
        <f t="shared" si="602"/>
        <v>9.9000000000000005E-2</v>
      </c>
      <c r="R1979" s="222">
        <f t="shared" si="609"/>
        <v>5706.1376229842854</v>
      </c>
      <c r="S1979" s="36">
        <f t="shared" si="610"/>
        <v>75153.069421636566</v>
      </c>
      <c r="T1979" s="36">
        <f t="shared" si="611"/>
        <v>2290.9305783634336</v>
      </c>
      <c r="U1979" s="36">
        <f t="shared" si="612"/>
        <v>4732.857300144402</v>
      </c>
      <c r="V1979" s="36">
        <f t="shared" si="613"/>
        <v>2441.9267217799934</v>
      </c>
      <c r="W1979" s="37">
        <f t="shared" si="614"/>
        <v>2290.9305783644086</v>
      </c>
      <c r="X1979" s="36">
        <f t="shared" si="615"/>
        <v>2290.9305783634336</v>
      </c>
      <c r="Y1979" s="276">
        <f t="shared" si="603"/>
        <v>2290.9305783644086</v>
      </c>
      <c r="Z1979" s="36">
        <f t="shared" si="616"/>
        <v>4732.857300144402</v>
      </c>
      <c r="AA1979" s="36">
        <f t="shared" si="617"/>
        <v>2441.9267217799934</v>
      </c>
      <c r="AB1979" s="38">
        <f t="shared" si="604"/>
        <v>9.7497832030057907E-10</v>
      </c>
      <c r="AC1979" s="17"/>
      <c r="AD1979" s="17">
        <f t="shared" si="618"/>
        <v>14</v>
      </c>
      <c r="AH1979" s="103"/>
    </row>
    <row r="1980" spans="1:34">
      <c r="A1980" s="533"/>
      <c r="C1980" s="67" t="str">
        <f>'Terminated loans'!F1170</f>
        <v>E</v>
      </c>
      <c r="D1980" s="19" t="str">
        <f>'Terminated loans'!H1170</f>
        <v>143029433</v>
      </c>
      <c r="E1980" s="19">
        <f>'Terminated loans'!I1170</f>
        <v>99</v>
      </c>
      <c r="F1980" s="19" t="str">
        <f>'Terminated loans'!J1170</f>
        <v xml:space="preserve">BUNDHUN A B                    </v>
      </c>
      <c r="G1980" s="547" t="str">
        <f t="shared" si="601"/>
        <v>C1</v>
      </c>
      <c r="H1980" s="21">
        <f>'Terminated loans'!L1170</f>
        <v>40787</v>
      </c>
      <c r="I1980" s="21">
        <f>IF(B1980="VELS",'Terminated loans'!M1170,'Terminated loans'!B1170)</f>
        <v>41243</v>
      </c>
      <c r="J1980" s="34">
        <f t="shared" si="608"/>
        <v>15</v>
      </c>
      <c r="K1980" s="34">
        <f t="shared" si="605"/>
        <v>111</v>
      </c>
      <c r="L1980" s="34">
        <f t="shared" si="606"/>
        <v>15</v>
      </c>
      <c r="M1980" s="34">
        <f t="shared" si="607"/>
        <v>15</v>
      </c>
      <c r="N1980" s="52">
        <f t="shared" si="619"/>
        <v>15</v>
      </c>
      <c r="O1980" s="318">
        <f>+'Terminated loans'!S1170</f>
        <v>500199</v>
      </c>
      <c r="P1980" s="26">
        <f>+'Terminated loans'!T1170</f>
        <v>0.03</v>
      </c>
      <c r="Q1980" s="536">
        <f t="shared" si="602"/>
        <v>8.1500000000000003E-2</v>
      </c>
      <c r="R1980" s="222">
        <f t="shared" si="609"/>
        <v>34017.417490468884</v>
      </c>
      <c r="S1980" s="36">
        <f t="shared" si="610"/>
        <v>483572.2764217903</v>
      </c>
      <c r="T1980" s="36">
        <f t="shared" si="611"/>
        <v>16626.723578209698</v>
      </c>
      <c r="U1980" s="36">
        <f t="shared" si="612"/>
        <v>26688.985935250646</v>
      </c>
      <c r="V1980" s="36">
        <f t="shared" si="613"/>
        <v>10062.262357033265</v>
      </c>
      <c r="W1980" s="37">
        <f t="shared" si="614"/>
        <v>16626.723578217381</v>
      </c>
      <c r="X1980" s="36">
        <f t="shared" si="615"/>
        <v>16626.723578209698</v>
      </c>
      <c r="Y1980" s="276">
        <f t="shared" si="603"/>
        <v>16626.723578217381</v>
      </c>
      <c r="Z1980" s="36">
        <f t="shared" si="616"/>
        <v>26688.985935250646</v>
      </c>
      <c r="AA1980" s="36">
        <f t="shared" si="617"/>
        <v>10062.262357033265</v>
      </c>
      <c r="AB1980" s="38">
        <f t="shared" si="604"/>
        <v>7.6834112405776978E-9</v>
      </c>
      <c r="AC1980" s="17"/>
      <c r="AD1980" s="17">
        <f t="shared" si="618"/>
        <v>15</v>
      </c>
      <c r="AH1980" s="103"/>
    </row>
    <row r="1981" spans="1:34">
      <c r="A1981" s="533"/>
      <c r="C1981" s="67" t="str">
        <f>'Terminated loans'!F1171</f>
        <v>E</v>
      </c>
      <c r="D1981" s="19" t="str">
        <f>'Terminated loans'!H1171</f>
        <v>143998967</v>
      </c>
      <c r="E1981" s="19">
        <f>'Terminated loans'!I1171</f>
        <v>99</v>
      </c>
      <c r="F1981" s="19" t="str">
        <f>'Terminated loans'!J1171</f>
        <v xml:space="preserve">LAFLEUR J B L (SL2583)         </v>
      </c>
      <c r="G1981" s="547" t="str">
        <f t="shared" ref="G1981:G2044" si="620">IF(H1981&lt;$P$5,"A",IF(H1981&lt;$P$6,"B",IF(H1981&lt;$P$7,"C",IF(H1981&lt;$P$8,"D",IF(H1981&lt;$P$9,"E",IF(H1981&lt;$P$10,"F",IF(H1981&lt;$P$11,"G",IF(H1981&lt;$P$12,"I",IF(H1981&lt;$P$13,"J",IF(H1981&lt;$P$14,"K","L"))))))))))&amp;IF(OR(P1981=0,P1981&gt;=5%),2,1)</f>
        <v>C1</v>
      </c>
      <c r="H1981" s="21">
        <f>'Terminated loans'!L1171</f>
        <v>40876</v>
      </c>
      <c r="I1981" s="21">
        <f>IF(B1981="VELS",'Terminated loans'!M1171,'Terminated loans'!B1171)</f>
        <v>41243</v>
      </c>
      <c r="J1981" s="34">
        <f t="shared" si="608"/>
        <v>12</v>
      </c>
      <c r="K1981" s="34">
        <f t="shared" si="605"/>
        <v>108</v>
      </c>
      <c r="L1981" s="34">
        <f t="shared" si="606"/>
        <v>12</v>
      </c>
      <c r="M1981" s="34">
        <f t="shared" si="607"/>
        <v>12</v>
      </c>
      <c r="N1981" s="52">
        <f t="shared" si="619"/>
        <v>12</v>
      </c>
      <c r="O1981" s="318">
        <f>+'Terminated loans'!S1171</f>
        <v>341100</v>
      </c>
      <c r="P1981" s="26">
        <f>+'Terminated loans'!T1171</f>
        <v>0.03</v>
      </c>
      <c r="Q1981" s="536">
        <f t="shared" ref="Q1981:Q2044" si="621">VLOOKUP(G1981,$O$3:$Q$28,3,FALSE)</f>
        <v>8.1500000000000003E-2</v>
      </c>
      <c r="R1981" s="222">
        <f t="shared" si="609"/>
        <v>28889.020646520577</v>
      </c>
      <c r="S1981" s="36">
        <f t="shared" si="610"/>
        <v>331837.24931789463</v>
      </c>
      <c r="T1981" s="36">
        <f t="shared" si="611"/>
        <v>9262.7506821053685</v>
      </c>
      <c r="U1981" s="36">
        <f t="shared" si="612"/>
        <v>14830.998440358206</v>
      </c>
      <c r="V1981" s="36">
        <f t="shared" si="613"/>
        <v>5568.2477582469</v>
      </c>
      <c r="W1981" s="37">
        <f t="shared" si="614"/>
        <v>9262.7506821113057</v>
      </c>
      <c r="X1981" s="36">
        <f t="shared" si="615"/>
        <v>9262.7506821053685</v>
      </c>
      <c r="Y1981" s="276">
        <f t="shared" si="603"/>
        <v>9262.7506821113057</v>
      </c>
      <c r="Z1981" s="36">
        <f t="shared" si="616"/>
        <v>14830.998440358206</v>
      </c>
      <c r="AA1981" s="36">
        <f t="shared" si="617"/>
        <v>5568.2477582469</v>
      </c>
      <c r="AB1981" s="38">
        <f t="shared" si="604"/>
        <v>5.9371814131736755E-9</v>
      </c>
      <c r="AC1981" s="17"/>
      <c r="AD1981" s="17">
        <f t="shared" si="618"/>
        <v>12</v>
      </c>
      <c r="AH1981" s="103"/>
    </row>
    <row r="1982" spans="1:34">
      <c r="A1982" s="533"/>
      <c r="C1982" s="67" t="str">
        <f>'Terminated loans'!F1172</f>
        <v>E</v>
      </c>
      <c r="D1982" s="19" t="str">
        <f>'Terminated loans'!H1172</f>
        <v>143997421</v>
      </c>
      <c r="E1982" s="19">
        <f>'Terminated loans'!I1172</f>
        <v>98</v>
      </c>
      <c r="F1982" s="19" t="str">
        <f>'Terminated loans'!J1172</f>
        <v xml:space="preserve">NUNKOO-HEERWA P                </v>
      </c>
      <c r="G1982" s="547" t="str">
        <f t="shared" si="620"/>
        <v>C2</v>
      </c>
      <c r="H1982" s="21">
        <f>'Terminated loans'!L1172</f>
        <v>40884</v>
      </c>
      <c r="I1982" s="21">
        <f>IF(B1982="VELS",'Terminated loans'!M1172,'Terminated loans'!B1172)</f>
        <v>41243</v>
      </c>
      <c r="J1982" s="34">
        <f t="shared" si="608"/>
        <v>12</v>
      </c>
      <c r="K1982" s="34">
        <f t="shared" si="605"/>
        <v>108</v>
      </c>
      <c r="L1982" s="34">
        <f t="shared" si="606"/>
        <v>12</v>
      </c>
      <c r="M1982" s="34">
        <f t="shared" si="607"/>
        <v>12</v>
      </c>
      <c r="N1982" s="52">
        <f t="shared" si="619"/>
        <v>12</v>
      </c>
      <c r="O1982" s="318">
        <f>+'Terminated loans'!S1172</f>
        <v>194350</v>
      </c>
      <c r="P1982" s="26">
        <f>+'Terminated loans'!T1172</f>
        <v>0.05</v>
      </c>
      <c r="Q1982" s="536">
        <f t="shared" si="621"/>
        <v>9.9000000000000005E-2</v>
      </c>
      <c r="R1982" s="222">
        <f t="shared" si="609"/>
        <v>16637.814085588587</v>
      </c>
      <c r="S1982" s="36">
        <f t="shared" si="610"/>
        <v>189347.10993834899</v>
      </c>
      <c r="T1982" s="36">
        <f t="shared" si="611"/>
        <v>5002.8900616510073</v>
      </c>
      <c r="U1982" s="36">
        <f t="shared" si="612"/>
        <v>10306.65908871693</v>
      </c>
      <c r="V1982" s="36">
        <f t="shared" si="613"/>
        <v>5303.769027063041</v>
      </c>
      <c r="W1982" s="37">
        <f t="shared" si="614"/>
        <v>5002.8900616538886</v>
      </c>
      <c r="X1982" s="36">
        <f t="shared" si="615"/>
        <v>5002.8900616510073</v>
      </c>
      <c r="Y1982" s="276">
        <f t="shared" si="603"/>
        <v>5002.8900616538886</v>
      </c>
      <c r="Z1982" s="36">
        <f t="shared" si="616"/>
        <v>10306.65908871693</v>
      </c>
      <c r="AA1982" s="36">
        <f t="shared" si="617"/>
        <v>5303.769027063041</v>
      </c>
      <c r="AB1982" s="38">
        <f t="shared" si="604"/>
        <v>2.8812792152166367E-9</v>
      </c>
      <c r="AC1982" s="17"/>
      <c r="AD1982" s="17">
        <f t="shared" si="618"/>
        <v>12</v>
      </c>
      <c r="AH1982" s="103"/>
    </row>
    <row r="1983" spans="1:34">
      <c r="A1983" s="533"/>
      <c r="C1983" s="67" t="str">
        <f>'Terminated loans'!F1173</f>
        <v>E</v>
      </c>
      <c r="D1983" s="19" t="str">
        <f>'Terminated loans'!H1173</f>
        <v>143996875</v>
      </c>
      <c r="E1983" s="19">
        <f>'Terminated loans'!I1173</f>
        <v>98</v>
      </c>
      <c r="F1983" s="19" t="str">
        <f>'Terminated loans'!J1173</f>
        <v xml:space="preserve">JUGROOP J                      </v>
      </c>
      <c r="G1983" s="547" t="str">
        <f t="shared" si="620"/>
        <v>C2</v>
      </c>
      <c r="H1983" s="21">
        <f>'Terminated loans'!L1173</f>
        <v>40883</v>
      </c>
      <c r="I1983" s="21">
        <f>IF(B1983="VELS",'Terminated loans'!M1173,'Terminated loans'!B1173)</f>
        <v>41243</v>
      </c>
      <c r="J1983" s="34">
        <f t="shared" si="608"/>
        <v>12</v>
      </c>
      <c r="K1983" s="34">
        <f t="shared" si="605"/>
        <v>108</v>
      </c>
      <c r="L1983" s="34">
        <f t="shared" si="606"/>
        <v>12</v>
      </c>
      <c r="M1983" s="34">
        <f t="shared" si="607"/>
        <v>12</v>
      </c>
      <c r="N1983" s="52">
        <f t="shared" si="619"/>
        <v>12</v>
      </c>
      <c r="O1983" s="318">
        <f>+'Terminated loans'!S1173</f>
        <v>50097</v>
      </c>
      <c r="P1983" s="26">
        <f>+'Terminated loans'!T1173</f>
        <v>0.05</v>
      </c>
      <c r="Q1983" s="536">
        <f t="shared" si="621"/>
        <v>9.9000000000000005E-2</v>
      </c>
      <c r="R1983" s="222">
        <f t="shared" si="609"/>
        <v>4288.6780151568373</v>
      </c>
      <c r="S1983" s="36">
        <f t="shared" si="610"/>
        <v>48807.420460928573</v>
      </c>
      <c r="T1983" s="36">
        <f t="shared" si="611"/>
        <v>1289.5795390714266</v>
      </c>
      <c r="U1983" s="36">
        <f t="shared" si="612"/>
        <v>2656.7157209542274</v>
      </c>
      <c r="V1983" s="36">
        <f t="shared" si="613"/>
        <v>1367.1361818820515</v>
      </c>
      <c r="W1983" s="37">
        <f t="shared" si="614"/>
        <v>1289.579539072176</v>
      </c>
      <c r="X1983" s="36">
        <f t="shared" si="615"/>
        <v>1289.5795390714266</v>
      </c>
      <c r="Y1983" s="276">
        <f t="shared" si="603"/>
        <v>1289.579539072176</v>
      </c>
      <c r="Z1983" s="36">
        <f t="shared" si="616"/>
        <v>2656.7157209542274</v>
      </c>
      <c r="AA1983" s="36">
        <f t="shared" si="617"/>
        <v>1367.1361818820515</v>
      </c>
      <c r="AB1983" s="38">
        <f t="shared" si="604"/>
        <v>7.4942363426089287E-10</v>
      </c>
      <c r="AC1983" s="17"/>
      <c r="AD1983" s="17">
        <f t="shared" si="618"/>
        <v>12</v>
      </c>
      <c r="AH1983" s="103"/>
    </row>
    <row r="1984" spans="1:34">
      <c r="A1984" s="533"/>
      <c r="C1984" s="67" t="str">
        <f>'Terminated loans'!F1174</f>
        <v>E</v>
      </c>
      <c r="D1984" s="19" t="str">
        <f>'Terminated loans'!H1174</f>
        <v>143997677</v>
      </c>
      <c r="E1984" s="19">
        <f>'Terminated loans'!I1174</f>
        <v>98</v>
      </c>
      <c r="F1984" s="19" t="str">
        <f>'Terminated loans'!J1174</f>
        <v xml:space="preserve">MOTOO M N J                    </v>
      </c>
      <c r="G1984" s="547" t="str">
        <f t="shared" si="620"/>
        <v>C2</v>
      </c>
      <c r="H1984" s="21">
        <f>'Terminated loans'!L1174</f>
        <v>40962</v>
      </c>
      <c r="I1984" s="21">
        <f>IF(B1984="VELS",'Terminated loans'!M1174,'Terminated loans'!B1174)</f>
        <v>41243</v>
      </c>
      <c r="J1984" s="34">
        <f t="shared" si="608"/>
        <v>9</v>
      </c>
      <c r="K1984" s="34">
        <f t="shared" si="605"/>
        <v>105</v>
      </c>
      <c r="L1984" s="34">
        <f t="shared" si="606"/>
        <v>9</v>
      </c>
      <c r="M1984" s="34">
        <f t="shared" si="607"/>
        <v>9</v>
      </c>
      <c r="N1984" s="52">
        <f t="shared" si="619"/>
        <v>9</v>
      </c>
      <c r="O1984" s="318">
        <f>+'Terminated loans'!S1174</f>
        <v>238218</v>
      </c>
      <c r="P1984" s="26">
        <f>+'Terminated loans'!T1174</f>
        <v>0.05</v>
      </c>
      <c r="Q1984" s="536">
        <f t="shared" si="621"/>
        <v>9.9000000000000005E-2</v>
      </c>
      <c r="R1984" s="222">
        <f t="shared" si="609"/>
        <v>27023.154288451158</v>
      </c>
      <c r="S1984" s="36">
        <f t="shared" si="610"/>
        <v>233472.16800724244</v>
      </c>
      <c r="T1984" s="36">
        <f t="shared" si="611"/>
        <v>4745.8319927575649</v>
      </c>
      <c r="U1984" s="36">
        <f t="shared" si="612"/>
        <v>9736.2205888215685</v>
      </c>
      <c r="V1984" s="36">
        <f t="shared" si="613"/>
        <v>4990.388596060453</v>
      </c>
      <c r="W1984" s="37">
        <f t="shared" si="614"/>
        <v>4745.8319927611155</v>
      </c>
      <c r="X1984" s="36">
        <f t="shared" si="615"/>
        <v>4745.8319927575649</v>
      </c>
      <c r="Y1984" s="276">
        <f t="shared" si="603"/>
        <v>4745.8319927611155</v>
      </c>
      <c r="Z1984" s="36">
        <f t="shared" si="616"/>
        <v>9736.2205888215685</v>
      </c>
      <c r="AA1984" s="36">
        <f t="shared" si="617"/>
        <v>4990.388596060453</v>
      </c>
      <c r="AB1984" s="38">
        <f t="shared" si="604"/>
        <v>3.5506673157215118E-9</v>
      </c>
      <c r="AC1984" s="17"/>
      <c r="AD1984" s="17">
        <f t="shared" si="618"/>
        <v>9</v>
      </c>
      <c r="AH1984" s="103"/>
    </row>
    <row r="1985" spans="1:34">
      <c r="A1985" s="533"/>
      <c r="C1985" s="67" t="str">
        <f>'Terminated loans'!F1175</f>
        <v>E</v>
      </c>
      <c r="D1985" s="19" t="str">
        <f>'Terminated loans'!H1175</f>
        <v>143996840</v>
      </c>
      <c r="E1985" s="19">
        <f>'Terminated loans'!I1175</f>
        <v>98</v>
      </c>
      <c r="F1985" s="19" t="str">
        <f>'Terminated loans'!J1175</f>
        <v xml:space="preserve">THOETIS M J S                  </v>
      </c>
      <c r="G1985" s="547" t="str">
        <f t="shared" si="620"/>
        <v>C2</v>
      </c>
      <c r="H1985" s="21">
        <f>'Terminated loans'!L1175</f>
        <v>40953</v>
      </c>
      <c r="I1985" s="21">
        <f>IF(B1985="VELS",'Terminated loans'!M1175,'Terminated loans'!B1175)</f>
        <v>41243</v>
      </c>
      <c r="J1985" s="34">
        <f t="shared" si="608"/>
        <v>10</v>
      </c>
      <c r="K1985" s="34">
        <f t="shared" si="605"/>
        <v>106</v>
      </c>
      <c r="L1985" s="34">
        <f t="shared" si="606"/>
        <v>10</v>
      </c>
      <c r="M1985" s="34">
        <f t="shared" si="607"/>
        <v>10</v>
      </c>
      <c r="N1985" s="52">
        <f t="shared" si="619"/>
        <v>10</v>
      </c>
      <c r="O1985" s="318">
        <f>+'Terminated loans'!S1175</f>
        <v>84521</v>
      </c>
      <c r="P1985" s="26">
        <f>+'Terminated loans'!T1175</f>
        <v>0.05</v>
      </c>
      <c r="Q1985" s="536">
        <f t="shared" si="621"/>
        <v>9.9000000000000005E-2</v>
      </c>
      <c r="R1985" s="222">
        <f t="shared" si="609"/>
        <v>8647.0019953427072</v>
      </c>
      <c r="S1985" s="36">
        <f t="shared" si="610"/>
        <v>82672.52778535035</v>
      </c>
      <c r="T1985" s="36">
        <f t="shared" si="611"/>
        <v>1848.4722146496497</v>
      </c>
      <c r="U1985" s="36">
        <f t="shared" si="612"/>
        <v>3797.4921680779225</v>
      </c>
      <c r="V1985" s="36">
        <f t="shared" si="613"/>
        <v>1949.0199534270796</v>
      </c>
      <c r="W1985" s="37">
        <f t="shared" si="614"/>
        <v>1848.4722146508429</v>
      </c>
      <c r="X1985" s="36">
        <f t="shared" si="615"/>
        <v>1848.4722146496497</v>
      </c>
      <c r="Y1985" s="276">
        <f t="shared" si="603"/>
        <v>1848.4722146508429</v>
      </c>
      <c r="Z1985" s="36">
        <f t="shared" si="616"/>
        <v>3797.4921680779225</v>
      </c>
      <c r="AA1985" s="36">
        <f t="shared" si="617"/>
        <v>1949.0199534270796</v>
      </c>
      <c r="AB1985" s="38">
        <f t="shared" si="604"/>
        <v>1.1932570487260818E-9</v>
      </c>
      <c r="AC1985" s="17"/>
      <c r="AD1985" s="17">
        <f t="shared" si="618"/>
        <v>10</v>
      </c>
      <c r="AH1985" s="103"/>
    </row>
    <row r="1986" spans="1:34">
      <c r="A1986" s="533"/>
      <c r="C1986" s="67" t="str">
        <f>'Terminated loans'!F1176</f>
        <v>E</v>
      </c>
      <c r="D1986" s="19" t="str">
        <f>'Terminated loans'!H1176</f>
        <v>143997472</v>
      </c>
      <c r="E1986" s="19">
        <f>'Terminated loans'!I1176</f>
        <v>98</v>
      </c>
      <c r="F1986" s="19" t="str">
        <f>'Terminated loans'!J1176</f>
        <v xml:space="preserve">LOWTUN S B                     </v>
      </c>
      <c r="G1986" s="547" t="str">
        <f t="shared" si="620"/>
        <v>D2</v>
      </c>
      <c r="H1986" s="21">
        <f>'Terminated loans'!L1176</f>
        <v>41024</v>
      </c>
      <c r="I1986" s="21">
        <f>IF(B1986="VELS",'Terminated loans'!M1176,'Terminated loans'!B1176)</f>
        <v>41243</v>
      </c>
      <c r="J1986" s="34">
        <f t="shared" si="608"/>
        <v>7</v>
      </c>
      <c r="K1986" s="34">
        <f t="shared" si="605"/>
        <v>103</v>
      </c>
      <c r="L1986" s="34">
        <f t="shared" si="606"/>
        <v>7</v>
      </c>
      <c r="M1986" s="34">
        <f t="shared" si="607"/>
        <v>7</v>
      </c>
      <c r="N1986" s="52">
        <f t="shared" si="619"/>
        <v>7</v>
      </c>
      <c r="O1986" s="318">
        <f>+'Terminated loans'!S1176</f>
        <v>243715</v>
      </c>
      <c r="P1986" s="26">
        <f>+'Terminated loans'!T1176</f>
        <v>0.05</v>
      </c>
      <c r="Q1986" s="536">
        <f t="shared" si="621"/>
        <v>9.4E-2</v>
      </c>
      <c r="R1986" s="222">
        <f t="shared" si="609"/>
        <v>35399.115130579805</v>
      </c>
      <c r="S1986" s="36">
        <f t="shared" si="610"/>
        <v>240208.5463086988</v>
      </c>
      <c r="T1986" s="36">
        <f t="shared" si="611"/>
        <v>3506.453691301198</v>
      </c>
      <c r="U1986" s="36">
        <f t="shared" si="612"/>
        <v>7585.2596053608868</v>
      </c>
      <c r="V1986" s="36">
        <f t="shared" si="613"/>
        <v>4078.805914058612</v>
      </c>
      <c r="W1986" s="37">
        <f t="shared" si="614"/>
        <v>3506.4536913022748</v>
      </c>
      <c r="X1986" s="36">
        <f t="shared" si="615"/>
        <v>3506.453691301198</v>
      </c>
      <c r="Y1986" s="276">
        <f t="shared" si="603"/>
        <v>3506.4536913022748</v>
      </c>
      <c r="Z1986" s="36">
        <f t="shared" si="616"/>
        <v>7585.2596053608868</v>
      </c>
      <c r="AA1986" s="36">
        <f t="shared" si="617"/>
        <v>4078.805914058612</v>
      </c>
      <c r="AB1986" s="38">
        <f t="shared" si="604"/>
        <v>1.076841726899147E-9</v>
      </c>
      <c r="AC1986" s="17"/>
      <c r="AD1986" s="17">
        <f t="shared" si="618"/>
        <v>7</v>
      </c>
      <c r="AH1986" s="103"/>
    </row>
    <row r="1987" spans="1:34">
      <c r="A1987" s="533"/>
      <c r="C1987" s="67" t="str">
        <f>'Terminated loans'!F1177</f>
        <v>E</v>
      </c>
      <c r="D1987" s="19" t="str">
        <f>'Terminated loans'!H1177</f>
        <v>143997766</v>
      </c>
      <c r="E1987" s="19">
        <f>'Terminated loans'!I1177</f>
        <v>98</v>
      </c>
      <c r="F1987" s="19" t="str">
        <f>'Terminated loans'!J1177</f>
        <v xml:space="preserve">KONA HERKANAIDU L              </v>
      </c>
      <c r="G1987" s="547" t="str">
        <f t="shared" si="620"/>
        <v>D2</v>
      </c>
      <c r="H1987" s="21">
        <f>'Terminated loans'!L1177</f>
        <v>41012</v>
      </c>
      <c r="I1987" s="21">
        <f>IF(B1987="VELS",'Terminated loans'!M1177,'Terminated loans'!B1177)</f>
        <v>41243</v>
      </c>
      <c r="J1987" s="34">
        <f t="shared" si="608"/>
        <v>8</v>
      </c>
      <c r="K1987" s="34">
        <f t="shared" si="605"/>
        <v>104</v>
      </c>
      <c r="L1987" s="34">
        <f t="shared" si="606"/>
        <v>8</v>
      </c>
      <c r="M1987" s="34">
        <f t="shared" si="607"/>
        <v>8</v>
      </c>
      <c r="N1987" s="52">
        <f t="shared" si="619"/>
        <v>8</v>
      </c>
      <c r="O1987" s="318">
        <f>+'Terminated loans'!S1177</f>
        <v>195081</v>
      </c>
      <c r="P1987" s="26">
        <f>+'Terminated loans'!T1177</f>
        <v>0.05</v>
      </c>
      <c r="Q1987" s="536">
        <f t="shared" si="621"/>
        <v>9.4E-2</v>
      </c>
      <c r="R1987" s="222">
        <f t="shared" si="609"/>
        <v>24844.564037148011</v>
      </c>
      <c r="S1987" s="36">
        <f t="shared" si="610"/>
        <v>191929.41608760355</v>
      </c>
      <c r="T1987" s="36">
        <f t="shared" si="611"/>
        <v>3151.5839123964543</v>
      </c>
      <c r="U1987" s="36">
        <f t="shared" si="612"/>
        <v>6827.0962095813884</v>
      </c>
      <c r="V1987" s="36">
        <f t="shared" si="613"/>
        <v>3675.5122971840901</v>
      </c>
      <c r="W1987" s="37">
        <f t="shared" si="614"/>
        <v>3151.5839123972983</v>
      </c>
      <c r="X1987" s="36">
        <f t="shared" si="615"/>
        <v>3151.5839123964543</v>
      </c>
      <c r="Y1987" s="276">
        <f t="shared" si="603"/>
        <v>3151.5839123972983</v>
      </c>
      <c r="Z1987" s="36">
        <f t="shared" si="616"/>
        <v>6827.0962095813884</v>
      </c>
      <c r="AA1987" s="36">
        <f t="shared" si="617"/>
        <v>3675.5122971840901</v>
      </c>
      <c r="AB1987" s="38">
        <f t="shared" si="604"/>
        <v>8.440110832452774E-10</v>
      </c>
      <c r="AC1987" s="17"/>
      <c r="AD1987" s="17">
        <f t="shared" si="618"/>
        <v>8</v>
      </c>
      <c r="AH1987" s="103"/>
    </row>
    <row r="1988" spans="1:34">
      <c r="A1988" s="533"/>
      <c r="C1988" s="67" t="str">
        <f>'Terminated loans'!F1178</f>
        <v>E</v>
      </c>
      <c r="D1988" s="19" t="str">
        <f>'Terminated loans'!H1178</f>
        <v>143997308</v>
      </c>
      <c r="E1988" s="19">
        <f>'Terminated loans'!I1178</f>
        <v>98</v>
      </c>
      <c r="F1988" s="19" t="str">
        <f>'Terminated loans'!J1178</f>
        <v xml:space="preserve">BOOLUCK J P                    </v>
      </c>
      <c r="G1988" s="547" t="str">
        <f t="shared" si="620"/>
        <v>D2</v>
      </c>
      <c r="H1988" s="21">
        <f>'Terminated loans'!L1178</f>
        <v>41001</v>
      </c>
      <c r="I1988" s="21">
        <f>IF(B1988="VELS",'Terminated loans'!M1178,'Terminated loans'!B1178)</f>
        <v>41243</v>
      </c>
      <c r="J1988" s="34">
        <f t="shared" si="608"/>
        <v>8</v>
      </c>
      <c r="K1988" s="34">
        <f t="shared" si="605"/>
        <v>104</v>
      </c>
      <c r="L1988" s="34">
        <f t="shared" si="606"/>
        <v>8</v>
      </c>
      <c r="M1988" s="34">
        <f t="shared" si="607"/>
        <v>8</v>
      </c>
      <c r="N1988" s="52">
        <f t="shared" si="619"/>
        <v>8</v>
      </c>
      <c r="O1988" s="318">
        <f>+'Terminated loans'!S1178</f>
        <v>60125</v>
      </c>
      <c r="P1988" s="26">
        <f>+'Terminated loans'!T1178</f>
        <v>0.05</v>
      </c>
      <c r="Q1988" s="536">
        <f t="shared" si="621"/>
        <v>9.4E-2</v>
      </c>
      <c r="R1988" s="222">
        <f t="shared" si="609"/>
        <v>7657.2265506816348</v>
      </c>
      <c r="S1988" s="36">
        <f t="shared" si="610"/>
        <v>59153.665104583029</v>
      </c>
      <c r="T1988" s="36">
        <f t="shared" si="611"/>
        <v>971.33489541697054</v>
      </c>
      <c r="U1988" s="36">
        <f t="shared" si="612"/>
        <v>2104.1473008703033</v>
      </c>
      <c r="V1988" s="36">
        <f t="shared" si="613"/>
        <v>1132.8124054530781</v>
      </c>
      <c r="W1988" s="37">
        <f t="shared" si="614"/>
        <v>971.3348954172252</v>
      </c>
      <c r="X1988" s="36">
        <f t="shared" si="615"/>
        <v>971.33489541697054</v>
      </c>
      <c r="Y1988" s="276">
        <f t="shared" si="603"/>
        <v>971.3348954172252</v>
      </c>
      <c r="Z1988" s="36">
        <f t="shared" si="616"/>
        <v>2104.1473008703033</v>
      </c>
      <c r="AA1988" s="36">
        <f t="shared" si="617"/>
        <v>1132.8124054530781</v>
      </c>
      <c r="AB1988" s="38">
        <f t="shared" si="604"/>
        <v>2.5465851649641991E-10</v>
      </c>
      <c r="AC1988" s="17"/>
      <c r="AD1988" s="17">
        <f t="shared" si="618"/>
        <v>8</v>
      </c>
      <c r="AH1988" s="103"/>
    </row>
    <row r="1989" spans="1:34">
      <c r="A1989" s="533"/>
      <c r="C1989" s="67" t="str">
        <f>'Terminated loans'!F1179</f>
        <v>E</v>
      </c>
      <c r="D1989" s="19" t="str">
        <f>'Terminated loans'!H1179</f>
        <v>143014304</v>
      </c>
      <c r="E1989" s="19">
        <f>'Terminated loans'!I1179</f>
        <v>99</v>
      </c>
      <c r="F1989" s="19" t="str">
        <f>'Terminated loans'!J1179</f>
        <v xml:space="preserve">ROUSSEL M G P/M (RP)           </v>
      </c>
      <c r="G1989" s="547" t="str">
        <f t="shared" si="620"/>
        <v>A1</v>
      </c>
      <c r="H1989" s="21">
        <f>'Terminated loans'!L1179</f>
        <v>39506</v>
      </c>
      <c r="I1989" s="21">
        <f>IF(B1989="VELS",'Terminated loans'!M1179,'Terminated loans'!B1179)</f>
        <v>41274</v>
      </c>
      <c r="J1989" s="34">
        <f t="shared" si="608"/>
        <v>58</v>
      </c>
      <c r="K1989" s="34">
        <f t="shared" si="605"/>
        <v>153</v>
      </c>
      <c r="L1989" s="34">
        <f t="shared" si="606"/>
        <v>58</v>
      </c>
      <c r="M1989" s="34">
        <f t="shared" si="607"/>
        <v>58</v>
      </c>
      <c r="N1989" s="52">
        <f t="shared" si="619"/>
        <v>58</v>
      </c>
      <c r="O1989" s="318">
        <f>+'Terminated loans'!S1179</f>
        <v>2500074</v>
      </c>
      <c r="P1989" s="26">
        <f>+'Terminated loans'!T1179</f>
        <v>0.03</v>
      </c>
      <c r="Q1989" s="536">
        <f t="shared" si="621"/>
        <v>8.6499999999999994E-2</v>
      </c>
      <c r="R1989" s="222">
        <f t="shared" si="609"/>
        <v>46359.077590274283</v>
      </c>
      <c r="S1989" s="36">
        <f t="shared" si="610"/>
        <v>2191179.7670273189</v>
      </c>
      <c r="T1989" s="36">
        <f t="shared" si="611"/>
        <v>308894.23297268106</v>
      </c>
      <c r="U1989" s="36">
        <f t="shared" si="612"/>
        <v>497646.73320856364</v>
      </c>
      <c r="V1989" s="36">
        <f t="shared" si="613"/>
        <v>188752.5002359082</v>
      </c>
      <c r="W1989" s="37">
        <f t="shared" si="614"/>
        <v>308894.23297265545</v>
      </c>
      <c r="X1989" s="36">
        <f t="shared" si="615"/>
        <v>308894.23297268106</v>
      </c>
      <c r="Y1989" s="276">
        <f t="shared" si="603"/>
        <v>308894.23297265545</v>
      </c>
      <c r="Z1989" s="36">
        <f t="shared" si="616"/>
        <v>497646.73320856364</v>
      </c>
      <c r="AA1989" s="36">
        <f t="shared" si="617"/>
        <v>188752.5002359082</v>
      </c>
      <c r="AB1989" s="38">
        <f t="shared" si="604"/>
        <v>-2.5611370801925659E-8</v>
      </c>
      <c r="AC1989" s="17"/>
      <c r="AD1989" s="17">
        <f t="shared" si="618"/>
        <v>58</v>
      </c>
      <c r="AH1989" s="103"/>
    </row>
    <row r="1990" spans="1:34">
      <c r="A1990" s="533"/>
      <c r="C1990" s="67" t="str">
        <f>'Terminated loans'!F1180</f>
        <v>E</v>
      </c>
      <c r="D1990" s="19" t="str">
        <f>'Terminated loans'!H1180</f>
        <v>143022323</v>
      </c>
      <c r="E1990" s="19">
        <f>'Terminated loans'!I1180</f>
        <v>98</v>
      </c>
      <c r="F1990" s="19" t="str">
        <f>'Terminated loans'!J1180</f>
        <v xml:space="preserve">ELLIAH-ADDIVIGADOO MRS H       </v>
      </c>
      <c r="G1990" s="547" t="str">
        <f t="shared" si="620"/>
        <v>A2</v>
      </c>
      <c r="H1990" s="21">
        <f>'Terminated loans'!L1180</f>
        <v>39510</v>
      </c>
      <c r="I1990" s="21">
        <f>IF(B1990="VELS",'Terminated loans'!M1180,'Terminated loans'!B1180)</f>
        <v>41274</v>
      </c>
      <c r="J1990" s="34">
        <f t="shared" si="608"/>
        <v>58</v>
      </c>
      <c r="K1990" s="34">
        <f t="shared" si="605"/>
        <v>153</v>
      </c>
      <c r="L1990" s="34">
        <f t="shared" si="606"/>
        <v>58</v>
      </c>
      <c r="M1990" s="34">
        <f t="shared" si="607"/>
        <v>58</v>
      </c>
      <c r="N1990" s="52">
        <f t="shared" si="619"/>
        <v>58</v>
      </c>
      <c r="O1990" s="318">
        <f>+'Terminated loans'!S1180</f>
        <v>158149</v>
      </c>
      <c r="P1990" s="26">
        <f>+'Terminated loans'!T1180</f>
        <v>0.05</v>
      </c>
      <c r="Q1990" s="536">
        <f t="shared" si="621"/>
        <v>0.104</v>
      </c>
      <c r="R1990" s="222">
        <f t="shared" si="609"/>
        <v>3075.0908975285465</v>
      </c>
      <c r="S1990" s="36">
        <f t="shared" si="610"/>
        <v>139717.85657303239</v>
      </c>
      <c r="T1990" s="36">
        <f t="shared" si="611"/>
        <v>18431.14342696761</v>
      </c>
      <c r="U1990" s="36">
        <f t="shared" si="612"/>
        <v>38637.41548362188</v>
      </c>
      <c r="V1990" s="36">
        <f t="shared" si="613"/>
        <v>20206.272056655696</v>
      </c>
      <c r="W1990" s="37">
        <f t="shared" si="614"/>
        <v>18431.143426966184</v>
      </c>
      <c r="X1990" s="36">
        <f t="shared" si="615"/>
        <v>18431.14342696761</v>
      </c>
      <c r="Y1990" s="276">
        <f t="shared" si="603"/>
        <v>18431.143426966184</v>
      </c>
      <c r="Z1990" s="36">
        <f t="shared" si="616"/>
        <v>38637.41548362188</v>
      </c>
      <c r="AA1990" s="36">
        <f t="shared" si="617"/>
        <v>20206.272056655696</v>
      </c>
      <c r="AB1990" s="38">
        <f t="shared" si="604"/>
        <v>-1.4260876923799515E-9</v>
      </c>
      <c r="AC1990" s="17"/>
      <c r="AD1990" s="17">
        <f t="shared" si="618"/>
        <v>58</v>
      </c>
      <c r="AH1990" s="103"/>
    </row>
    <row r="1991" spans="1:34">
      <c r="A1991" s="533"/>
      <c r="C1991" s="67" t="str">
        <f>'Terminated loans'!F1181</f>
        <v>N</v>
      </c>
      <c r="D1991" s="19" t="str">
        <f>'Terminated loans'!H1181</f>
        <v>143034240</v>
      </c>
      <c r="E1991" s="19">
        <f>'Terminated loans'!I1181</f>
        <v>98</v>
      </c>
      <c r="F1991" s="19" t="str">
        <f>'Terminated loans'!J1181</f>
        <v xml:space="preserve">MURTHEN M P C                  </v>
      </c>
      <c r="G1991" s="547" t="str">
        <f t="shared" si="620"/>
        <v>A2</v>
      </c>
      <c r="H1991" s="21">
        <f>'Terminated loans'!L1181</f>
        <v>39800</v>
      </c>
      <c r="I1991" s="21">
        <f>IF(B1991="VELS",'Terminated loans'!M1181,'Terminated loans'!B1181)</f>
        <v>41258</v>
      </c>
      <c r="J1991" s="34">
        <f t="shared" si="608"/>
        <v>48</v>
      </c>
      <c r="K1991" s="34">
        <f t="shared" si="605"/>
        <v>144</v>
      </c>
      <c r="L1991" s="34">
        <f t="shared" si="606"/>
        <v>48</v>
      </c>
      <c r="M1991" s="34">
        <f t="shared" si="607"/>
        <v>48</v>
      </c>
      <c r="N1991" s="52">
        <f t="shared" si="619"/>
        <v>48</v>
      </c>
      <c r="O1991" s="318">
        <f>+'Terminated loans'!S1181</f>
        <v>55000</v>
      </c>
      <c r="P1991" s="26">
        <f>+'Terminated loans'!T1181</f>
        <v>0.05</v>
      </c>
      <c r="Q1991" s="536">
        <f t="shared" si="621"/>
        <v>0.104</v>
      </c>
      <c r="R1991" s="222">
        <f t="shared" si="609"/>
        <v>1266.6111463855586</v>
      </c>
      <c r="S1991" s="36">
        <f t="shared" si="610"/>
        <v>49563.903821273023</v>
      </c>
      <c r="T1991" s="36">
        <f t="shared" si="611"/>
        <v>5436.0961787269771</v>
      </c>
      <c r="U1991" s="36">
        <f t="shared" si="612"/>
        <v>11233.431205233283</v>
      </c>
      <c r="V1991" s="36">
        <f t="shared" si="613"/>
        <v>5797.3350265068148</v>
      </c>
      <c r="W1991" s="37">
        <f t="shared" si="614"/>
        <v>5436.0961787264678</v>
      </c>
      <c r="X1991" s="36">
        <f t="shared" si="615"/>
        <v>5436.0961787269771</v>
      </c>
      <c r="Y1991" s="276">
        <f t="shared" si="603"/>
        <v>5436.0961787264678</v>
      </c>
      <c r="Z1991" s="36">
        <f t="shared" si="616"/>
        <v>11233.431205233283</v>
      </c>
      <c r="AA1991" s="36">
        <f t="shared" si="617"/>
        <v>5797.3350265068148</v>
      </c>
      <c r="AB1991" s="38">
        <f t="shared" si="604"/>
        <v>-5.0931703299283981E-10</v>
      </c>
      <c r="AC1991" s="17"/>
      <c r="AD1991" s="17">
        <f t="shared" si="618"/>
        <v>48</v>
      </c>
      <c r="AH1991" s="103"/>
    </row>
    <row r="1992" spans="1:34">
      <c r="A1992" s="533"/>
      <c r="C1992" s="67" t="str">
        <f>'Terminated loans'!F1182</f>
        <v>E</v>
      </c>
      <c r="D1992" s="19" t="str">
        <f>'Terminated loans'!H1182</f>
        <v>143037886</v>
      </c>
      <c r="E1992" s="19">
        <f>'Terminated loans'!I1182</f>
        <v>99</v>
      </c>
      <c r="F1992" s="19" t="str">
        <f>'Terminated loans'!J1182</f>
        <v xml:space="preserve">LAFLEUR M J C (SL 1366)        </v>
      </c>
      <c r="G1992" s="547" t="str">
        <f t="shared" si="620"/>
        <v>A1</v>
      </c>
      <c r="H1992" s="21">
        <f>'Terminated loans'!L1182</f>
        <v>40032</v>
      </c>
      <c r="I1992" s="21">
        <f>IF(B1992="VELS",'Terminated loans'!M1182,'Terminated loans'!B1182)</f>
        <v>41274</v>
      </c>
      <c r="J1992" s="34">
        <f t="shared" si="608"/>
        <v>41</v>
      </c>
      <c r="K1992" s="34">
        <f t="shared" si="605"/>
        <v>136</v>
      </c>
      <c r="L1992" s="34">
        <f t="shared" si="606"/>
        <v>41</v>
      </c>
      <c r="M1992" s="34">
        <f t="shared" si="607"/>
        <v>41</v>
      </c>
      <c r="N1992" s="52">
        <f t="shared" si="619"/>
        <v>41</v>
      </c>
      <c r="O1992" s="318">
        <f>+'Terminated loans'!S1182</f>
        <v>797603</v>
      </c>
      <c r="P1992" s="26">
        <f>+'Terminated loans'!T1182</f>
        <v>0.03</v>
      </c>
      <c r="Q1992" s="536">
        <f t="shared" si="621"/>
        <v>8.6499999999999994E-2</v>
      </c>
      <c r="R1992" s="222">
        <f t="shared" si="609"/>
        <v>20492.050424565983</v>
      </c>
      <c r="S1992" s="36">
        <f t="shared" si="610"/>
        <v>725155.13962715748</v>
      </c>
      <c r="T1992" s="36">
        <f t="shared" si="611"/>
        <v>72447.860372842522</v>
      </c>
      <c r="U1992" s="36">
        <f t="shared" si="612"/>
        <v>115018.92778003938</v>
      </c>
      <c r="V1992" s="36">
        <f t="shared" si="613"/>
        <v>42571.067407205468</v>
      </c>
      <c r="W1992" s="37">
        <f t="shared" si="614"/>
        <v>72447.860372833908</v>
      </c>
      <c r="X1992" s="36">
        <f t="shared" si="615"/>
        <v>72447.860372842522</v>
      </c>
      <c r="Y1992" s="276">
        <f t="shared" si="603"/>
        <v>72447.860372833908</v>
      </c>
      <c r="Z1992" s="36">
        <f t="shared" si="616"/>
        <v>115018.92778003938</v>
      </c>
      <c r="AA1992" s="36">
        <f t="shared" si="617"/>
        <v>42571.067407205468</v>
      </c>
      <c r="AB1992" s="38">
        <f t="shared" si="604"/>
        <v>-8.6147338151931763E-9</v>
      </c>
      <c r="AC1992" s="17"/>
      <c r="AD1992" s="17">
        <f t="shared" si="618"/>
        <v>41</v>
      </c>
      <c r="AH1992" s="103"/>
    </row>
    <row r="1993" spans="1:34">
      <c r="A1993" s="533"/>
      <c r="C1993" s="67" t="str">
        <f>'Terminated loans'!F1183</f>
        <v>E</v>
      </c>
      <c r="D1993" s="19" t="str">
        <f>'Terminated loans'!H1183</f>
        <v>143038068</v>
      </c>
      <c r="E1993" s="19">
        <f>'Terminated loans'!I1183</f>
        <v>99</v>
      </c>
      <c r="F1993" s="19" t="str">
        <f>'Terminated loans'!J1183</f>
        <v xml:space="preserve">GEORGETTE B W(SL 1574)         </v>
      </c>
      <c r="G1993" s="547" t="str">
        <f t="shared" si="620"/>
        <v>A1</v>
      </c>
      <c r="H1993" s="21">
        <f>'Terminated loans'!L1183</f>
        <v>40038</v>
      </c>
      <c r="I1993" s="21">
        <f>IF(B1993="VELS",'Terminated loans'!M1183,'Terminated loans'!B1183)</f>
        <v>41274</v>
      </c>
      <c r="J1993" s="34">
        <f t="shared" si="608"/>
        <v>41</v>
      </c>
      <c r="K1993" s="34">
        <f t="shared" si="605"/>
        <v>136</v>
      </c>
      <c r="L1993" s="34">
        <f t="shared" si="606"/>
        <v>41</v>
      </c>
      <c r="M1993" s="34">
        <f t="shared" si="607"/>
        <v>41</v>
      </c>
      <c r="N1993" s="52">
        <f t="shared" si="619"/>
        <v>41</v>
      </c>
      <c r="O1993" s="318">
        <f>+'Terminated loans'!S1183</f>
        <v>1297717</v>
      </c>
      <c r="P1993" s="26">
        <f>+'Terminated loans'!T1183</f>
        <v>0.03</v>
      </c>
      <c r="Q1993" s="536">
        <f t="shared" si="621"/>
        <v>8.6499999999999994E-2</v>
      </c>
      <c r="R1993" s="222">
        <f t="shared" si="609"/>
        <v>33341.000724441226</v>
      </c>
      <c r="S1993" s="36">
        <f t="shared" si="610"/>
        <v>1179842.7943871024</v>
      </c>
      <c r="T1993" s="36">
        <f t="shared" si="611"/>
        <v>117874.20561289764</v>
      </c>
      <c r="U1993" s="36">
        <f t="shared" si="612"/>
        <v>187138.2353149741</v>
      </c>
      <c r="V1993" s="36">
        <f t="shared" si="613"/>
        <v>69264.029702090193</v>
      </c>
      <c r="W1993" s="37">
        <f t="shared" si="614"/>
        <v>117874.2056128839</v>
      </c>
      <c r="X1993" s="36">
        <f t="shared" si="615"/>
        <v>117874.20561289764</v>
      </c>
      <c r="Y1993" s="276">
        <f t="shared" si="603"/>
        <v>117874.2056128839</v>
      </c>
      <c r="Z1993" s="36">
        <f t="shared" si="616"/>
        <v>187138.2353149741</v>
      </c>
      <c r="AA1993" s="36">
        <f t="shared" si="617"/>
        <v>69264.029702090193</v>
      </c>
      <c r="AB1993" s="38">
        <f t="shared" si="604"/>
        <v>-1.3737007975578308E-8</v>
      </c>
      <c r="AC1993" s="17"/>
      <c r="AD1993" s="17">
        <f t="shared" si="618"/>
        <v>41</v>
      </c>
      <c r="AH1993" s="103"/>
    </row>
    <row r="1994" spans="1:34">
      <c r="A1994" s="533"/>
      <c r="C1994" s="67" t="str">
        <f>'Terminated loans'!F1184</f>
        <v>E</v>
      </c>
      <c r="D1994" s="19" t="str">
        <f>'Terminated loans'!H1184</f>
        <v>143039072</v>
      </c>
      <c r="E1994" s="19">
        <f>'Terminated loans'!I1184</f>
        <v>99</v>
      </c>
      <c r="F1994" s="19" t="str">
        <f>'Terminated loans'!J1184</f>
        <v xml:space="preserve">PATHAPERMAL D (SL 1554)        </v>
      </c>
      <c r="G1994" s="547" t="str">
        <f t="shared" si="620"/>
        <v>A1</v>
      </c>
      <c r="H1994" s="21">
        <f>'Terminated loans'!L1184</f>
        <v>40007</v>
      </c>
      <c r="I1994" s="21">
        <f>IF(B1994="VELS",'Terminated loans'!M1184,'Terminated loans'!B1184)</f>
        <v>41274</v>
      </c>
      <c r="J1994" s="34">
        <f t="shared" si="608"/>
        <v>42</v>
      </c>
      <c r="K1994" s="34">
        <f t="shared" si="605"/>
        <v>137</v>
      </c>
      <c r="L1994" s="34">
        <f t="shared" si="606"/>
        <v>42</v>
      </c>
      <c r="M1994" s="34">
        <f t="shared" si="607"/>
        <v>42</v>
      </c>
      <c r="N1994" s="52">
        <f t="shared" si="619"/>
        <v>42</v>
      </c>
      <c r="O1994" s="318">
        <f>+'Terminated loans'!S1184</f>
        <v>784223</v>
      </c>
      <c r="P1994" s="26">
        <f>+'Terminated loans'!T1184</f>
        <v>0.03</v>
      </c>
      <c r="Q1994" s="536">
        <f t="shared" si="621"/>
        <v>8.6499999999999994E-2</v>
      </c>
      <c r="R1994" s="222">
        <f t="shared" si="609"/>
        <v>19692.715528463126</v>
      </c>
      <c r="S1994" s="36">
        <f t="shared" si="610"/>
        <v>711433.4267827617</v>
      </c>
      <c r="T1994" s="36">
        <f t="shared" si="611"/>
        <v>72789.5732172383</v>
      </c>
      <c r="U1994" s="36">
        <f t="shared" si="612"/>
        <v>115660.62541268137</v>
      </c>
      <c r="V1994" s="36">
        <f t="shared" si="613"/>
        <v>42871.052195451339</v>
      </c>
      <c r="W1994" s="37">
        <f t="shared" si="614"/>
        <v>72789.573217230034</v>
      </c>
      <c r="X1994" s="36">
        <f t="shared" si="615"/>
        <v>72789.5732172383</v>
      </c>
      <c r="Y1994" s="276">
        <f t="shared" si="603"/>
        <v>72789.573217230034</v>
      </c>
      <c r="Z1994" s="36">
        <f t="shared" si="616"/>
        <v>115660.62541268137</v>
      </c>
      <c r="AA1994" s="36">
        <f t="shared" si="617"/>
        <v>42871.052195451339</v>
      </c>
      <c r="AB1994" s="38">
        <f t="shared" si="604"/>
        <v>-8.2654878497123718E-9</v>
      </c>
      <c r="AC1994" s="17"/>
      <c r="AD1994" s="17">
        <f t="shared" si="618"/>
        <v>42</v>
      </c>
      <c r="AH1994" s="103"/>
    </row>
    <row r="1995" spans="1:34">
      <c r="A1995" s="533"/>
      <c r="C1995" s="67" t="str">
        <f>'Terminated loans'!F1185</f>
        <v>E</v>
      </c>
      <c r="D1995" s="19" t="str">
        <f>'Terminated loans'!H1185</f>
        <v>143040585</v>
      </c>
      <c r="E1995" s="19">
        <f>'Terminated loans'!I1185</f>
        <v>99</v>
      </c>
      <c r="F1995" s="19" t="str">
        <f>'Terminated loans'!J1185</f>
        <v xml:space="preserve">RAMJAN S I (SL 1576)           </v>
      </c>
      <c r="G1995" s="547" t="str">
        <f t="shared" si="620"/>
        <v>A1</v>
      </c>
      <c r="H1995" s="21">
        <f>'Terminated loans'!L1185</f>
        <v>40063</v>
      </c>
      <c r="I1995" s="21">
        <f>IF(B1995="VELS",'Terminated loans'!M1185,'Terminated loans'!B1185)</f>
        <v>41274</v>
      </c>
      <c r="J1995" s="34">
        <f t="shared" si="608"/>
        <v>40</v>
      </c>
      <c r="K1995" s="34">
        <f t="shared" si="605"/>
        <v>135</v>
      </c>
      <c r="L1995" s="34">
        <f t="shared" si="606"/>
        <v>40</v>
      </c>
      <c r="M1995" s="34">
        <f t="shared" si="607"/>
        <v>40</v>
      </c>
      <c r="N1995" s="52">
        <f t="shared" si="619"/>
        <v>40</v>
      </c>
      <c r="O1995" s="318">
        <f>+'Terminated loans'!S1185</f>
        <v>782566</v>
      </c>
      <c r="P1995" s="26">
        <f>+'Terminated loans'!T1185</f>
        <v>0.03</v>
      </c>
      <c r="Q1995" s="536">
        <f t="shared" si="621"/>
        <v>8.6499999999999994E-2</v>
      </c>
      <c r="R1995" s="222">
        <f t="shared" si="609"/>
        <v>20583.082917027623</v>
      </c>
      <c r="S1995" s="36">
        <f t="shared" si="610"/>
        <v>713043.81737639371</v>
      </c>
      <c r="T1995" s="36">
        <f t="shared" si="611"/>
        <v>69522.182623606292</v>
      </c>
      <c r="U1995" s="36">
        <f t="shared" si="612"/>
        <v>110279.49930470262</v>
      </c>
      <c r="V1995" s="36">
        <f t="shared" si="613"/>
        <v>40757.316681105061</v>
      </c>
      <c r="W1995" s="37">
        <f t="shared" si="614"/>
        <v>69522.18262359756</v>
      </c>
      <c r="X1995" s="36">
        <f t="shared" si="615"/>
        <v>69522.182623606292</v>
      </c>
      <c r="Y1995" s="276">
        <f t="shared" si="603"/>
        <v>69522.18262359756</v>
      </c>
      <c r="Z1995" s="36">
        <f t="shared" si="616"/>
        <v>110279.49930470262</v>
      </c>
      <c r="AA1995" s="36">
        <f t="shared" si="617"/>
        <v>40757.316681105061</v>
      </c>
      <c r="AB1995" s="38">
        <f t="shared" si="604"/>
        <v>-8.7311491370201111E-9</v>
      </c>
      <c r="AC1995" s="17"/>
      <c r="AD1995" s="17">
        <f t="shared" si="618"/>
        <v>40</v>
      </c>
      <c r="AH1995" s="103"/>
    </row>
    <row r="1996" spans="1:34">
      <c r="A1996" s="533"/>
      <c r="C1996" s="67" t="str">
        <f>'Terminated loans'!F1186</f>
        <v>E</v>
      </c>
      <c r="D1996" s="19" t="str">
        <f>'Terminated loans'!H1186</f>
        <v>143040941</v>
      </c>
      <c r="E1996" s="19">
        <f>'Terminated loans'!I1186</f>
        <v>99</v>
      </c>
      <c r="F1996" s="19" t="str">
        <f>'Terminated loans'!J1186</f>
        <v xml:space="preserve">DAUGUET J B G (SL1710)         </v>
      </c>
      <c r="G1996" s="547" t="str">
        <f t="shared" si="620"/>
        <v>A1</v>
      </c>
      <c r="H1996" s="21">
        <f>'Terminated loans'!L1186</f>
        <v>40128</v>
      </c>
      <c r="I1996" s="21">
        <f>IF(B1996="VELS",'Terminated loans'!M1186,'Terminated loans'!B1186)</f>
        <v>41274</v>
      </c>
      <c r="J1996" s="34">
        <f t="shared" si="608"/>
        <v>38</v>
      </c>
      <c r="K1996" s="34">
        <f t="shared" si="605"/>
        <v>133</v>
      </c>
      <c r="L1996" s="34">
        <f t="shared" si="606"/>
        <v>38</v>
      </c>
      <c r="M1996" s="34">
        <f t="shared" si="607"/>
        <v>38</v>
      </c>
      <c r="N1996" s="52">
        <f t="shared" si="619"/>
        <v>38</v>
      </c>
      <c r="O1996" s="318">
        <f>+'Terminated loans'!S1186</f>
        <v>1336818</v>
      </c>
      <c r="P1996" s="26">
        <f>+'Terminated loans'!T1186</f>
        <v>0.03</v>
      </c>
      <c r="Q1996" s="536">
        <f t="shared" si="621"/>
        <v>8.6499999999999994E-2</v>
      </c>
      <c r="R1996" s="222">
        <f t="shared" si="609"/>
        <v>36920.820404173959</v>
      </c>
      <c r="S1996" s="36">
        <f t="shared" si="610"/>
        <v>1223417.293590642</v>
      </c>
      <c r="T1996" s="36">
        <f t="shared" si="611"/>
        <v>113400.70640935795</v>
      </c>
      <c r="U1996" s="36">
        <f t="shared" si="612"/>
        <v>179573.88176795468</v>
      </c>
      <c r="V1996" s="36">
        <f t="shared" si="613"/>
        <v>66173.175358610461</v>
      </c>
      <c r="W1996" s="37">
        <f t="shared" si="614"/>
        <v>113400.70640934422</v>
      </c>
      <c r="X1996" s="36">
        <f t="shared" si="615"/>
        <v>113400.70640935795</v>
      </c>
      <c r="Y1996" s="276">
        <f t="shared" si="603"/>
        <v>113400.70640934422</v>
      </c>
      <c r="Z1996" s="36">
        <f t="shared" si="616"/>
        <v>179573.88176795468</v>
      </c>
      <c r="AA1996" s="36">
        <f t="shared" si="617"/>
        <v>66173.175358610461</v>
      </c>
      <c r="AB1996" s="38">
        <f t="shared" si="604"/>
        <v>-1.3737007975578308E-8</v>
      </c>
      <c r="AC1996" s="17"/>
      <c r="AD1996" s="17">
        <f t="shared" si="618"/>
        <v>38</v>
      </c>
      <c r="AH1996" s="103"/>
    </row>
    <row r="1997" spans="1:34">
      <c r="A1997" s="533"/>
      <c r="C1997" s="67" t="str">
        <f>'Terminated loans'!F1187</f>
        <v>E</v>
      </c>
      <c r="D1997" s="19" t="str">
        <f>'Terminated loans'!H1187</f>
        <v>143050793</v>
      </c>
      <c r="E1997" s="19">
        <f>'Terminated loans'!I1187</f>
        <v>99</v>
      </c>
      <c r="F1997" s="19" t="str">
        <f>'Terminated loans'!J1187</f>
        <v xml:space="preserve">RAMJAN S J (SL 1765)           </v>
      </c>
      <c r="G1997" s="547" t="str">
        <f t="shared" si="620"/>
        <v>A1</v>
      </c>
      <c r="H1997" s="21">
        <f>'Terminated loans'!L1187</f>
        <v>40158</v>
      </c>
      <c r="I1997" s="21">
        <f>IF(B1997="VELS",'Terminated loans'!M1187,'Terminated loans'!B1187)</f>
        <v>41274</v>
      </c>
      <c r="J1997" s="34">
        <f t="shared" si="608"/>
        <v>37</v>
      </c>
      <c r="K1997" s="34">
        <f t="shared" si="605"/>
        <v>132</v>
      </c>
      <c r="L1997" s="34">
        <f t="shared" si="606"/>
        <v>37</v>
      </c>
      <c r="M1997" s="34">
        <f t="shared" si="607"/>
        <v>37</v>
      </c>
      <c r="N1997" s="52">
        <f t="shared" si="619"/>
        <v>37</v>
      </c>
      <c r="O1997" s="318">
        <f>+'Terminated loans'!S1187</f>
        <v>1100328</v>
      </c>
      <c r="P1997" s="26">
        <f>+'Terminated loans'!T1187</f>
        <v>0.03</v>
      </c>
      <c r="Q1997" s="536">
        <f t="shared" si="621"/>
        <v>8.6499999999999994E-2</v>
      </c>
      <c r="R1997" s="222">
        <f t="shared" si="609"/>
        <v>31172.337132718643</v>
      </c>
      <c r="S1997" s="36">
        <f t="shared" si="610"/>
        <v>1009207.5489411899</v>
      </c>
      <c r="T1997" s="36">
        <f t="shared" si="611"/>
        <v>91120.451058810111</v>
      </c>
      <c r="U1997" s="36">
        <f t="shared" si="612"/>
        <v>144168.9249693884</v>
      </c>
      <c r="V1997" s="36">
        <f t="shared" si="613"/>
        <v>53048.473910589702</v>
      </c>
      <c r="W1997" s="37">
        <f t="shared" si="614"/>
        <v>91120.451058798702</v>
      </c>
      <c r="X1997" s="36">
        <f t="shared" si="615"/>
        <v>91120.451058810111</v>
      </c>
      <c r="Y1997" s="276">
        <f t="shared" si="603"/>
        <v>91120.451058798702</v>
      </c>
      <c r="Z1997" s="36">
        <f t="shared" si="616"/>
        <v>144168.9249693884</v>
      </c>
      <c r="AA1997" s="36">
        <f t="shared" si="617"/>
        <v>53048.473910589702</v>
      </c>
      <c r="AB1997" s="38">
        <f t="shared" si="604"/>
        <v>-1.1408701539039612E-8</v>
      </c>
      <c r="AC1997" s="17"/>
      <c r="AD1997" s="17">
        <f t="shared" si="618"/>
        <v>37</v>
      </c>
      <c r="AH1997" s="103"/>
    </row>
    <row r="1998" spans="1:34">
      <c r="A1998" s="533"/>
      <c r="C1998" s="67" t="str">
        <f>'Terminated loans'!F1188</f>
        <v>E</v>
      </c>
      <c r="D1998" s="19" t="str">
        <f>'Terminated loans'!H1188</f>
        <v>143123529</v>
      </c>
      <c r="E1998" s="19">
        <f>'Terminated loans'!I1188</f>
        <v>99</v>
      </c>
      <c r="F1998" s="19" t="str">
        <f>'Terminated loans'!J1188</f>
        <v xml:space="preserve">GEORGETTE B W/SL2060           </v>
      </c>
      <c r="G1998" s="547" t="str">
        <f t="shared" si="620"/>
        <v>A1</v>
      </c>
      <c r="H1998" s="21">
        <f>'Terminated loans'!L1188</f>
        <v>40424</v>
      </c>
      <c r="I1998" s="21">
        <f>IF(B1998="VELS",'Terminated loans'!M1188,'Terminated loans'!B1188)</f>
        <v>41274</v>
      </c>
      <c r="J1998" s="34">
        <f t="shared" si="608"/>
        <v>28</v>
      </c>
      <c r="K1998" s="34">
        <f t="shared" si="605"/>
        <v>123</v>
      </c>
      <c r="L1998" s="34">
        <f t="shared" si="606"/>
        <v>28</v>
      </c>
      <c r="M1998" s="34">
        <f t="shared" si="607"/>
        <v>28</v>
      </c>
      <c r="N1998" s="52">
        <f t="shared" si="619"/>
        <v>28</v>
      </c>
      <c r="O1998" s="318">
        <f>+'Terminated loans'!S1188</f>
        <v>468190</v>
      </c>
      <c r="P1998" s="26">
        <f>+'Terminated loans'!T1188</f>
        <v>0.03</v>
      </c>
      <c r="Q1998" s="536">
        <f t="shared" si="621"/>
        <v>8.6499999999999994E-2</v>
      </c>
      <c r="R1998" s="222">
        <f t="shared" si="609"/>
        <v>17334.020264700655</v>
      </c>
      <c r="S1998" s="36">
        <f t="shared" si="610"/>
        <v>438084.64138254075</v>
      </c>
      <c r="T1998" s="36">
        <f t="shared" si="611"/>
        <v>30105.358617459249</v>
      </c>
      <c r="U1998" s="36">
        <f t="shared" si="612"/>
        <v>47267.926029072609</v>
      </c>
      <c r="V1998" s="36">
        <f t="shared" si="613"/>
        <v>17162.567411618365</v>
      </c>
      <c r="W1998" s="37">
        <f t="shared" si="614"/>
        <v>30105.358617454243</v>
      </c>
      <c r="X1998" s="36">
        <f t="shared" si="615"/>
        <v>30105.358617459249</v>
      </c>
      <c r="Y1998" s="276">
        <f t="shared" si="603"/>
        <v>30105.358617454243</v>
      </c>
      <c r="Z1998" s="36">
        <f t="shared" si="616"/>
        <v>47267.926029072609</v>
      </c>
      <c r="AA1998" s="36">
        <f t="shared" si="617"/>
        <v>17162.567411618365</v>
      </c>
      <c r="AB1998" s="38">
        <f t="shared" si="604"/>
        <v>-5.005858838558197E-9</v>
      </c>
      <c r="AC1998" s="17"/>
      <c r="AD1998" s="17">
        <f t="shared" si="618"/>
        <v>28</v>
      </c>
      <c r="AH1998" s="103"/>
    </row>
    <row r="1999" spans="1:34">
      <c r="A1999" s="533"/>
      <c r="C1999" s="67" t="str">
        <f>'Terminated loans'!F1189</f>
        <v>E</v>
      </c>
      <c r="D1999" s="19" t="str">
        <f>'Terminated loans'!H1189</f>
        <v>143145743</v>
      </c>
      <c r="E1999" s="19">
        <f>'Terminated loans'!I1189</f>
        <v>99</v>
      </c>
      <c r="F1999" s="19" t="str">
        <f>'Terminated loans'!J1189</f>
        <v xml:space="preserve">DAUGUET J                      </v>
      </c>
      <c r="G1999" s="547" t="str">
        <f t="shared" si="620"/>
        <v>A1</v>
      </c>
      <c r="H1999" s="21">
        <f>'Terminated loans'!L1189</f>
        <v>40420</v>
      </c>
      <c r="I1999" s="21">
        <f>IF(B1999="VELS",'Terminated loans'!M1189,'Terminated loans'!B1189)</f>
        <v>41274</v>
      </c>
      <c r="J1999" s="34">
        <f t="shared" si="608"/>
        <v>28</v>
      </c>
      <c r="K1999" s="34">
        <f t="shared" si="605"/>
        <v>123</v>
      </c>
      <c r="L1999" s="34">
        <f t="shared" si="606"/>
        <v>28</v>
      </c>
      <c r="M1999" s="34">
        <f t="shared" si="607"/>
        <v>28</v>
      </c>
      <c r="N1999" s="52">
        <f t="shared" si="619"/>
        <v>28</v>
      </c>
      <c r="O1999" s="318">
        <f>+'Terminated loans'!S1189</f>
        <v>155768</v>
      </c>
      <c r="P1999" s="26">
        <f>+'Terminated loans'!T1189</f>
        <v>0.03</v>
      </c>
      <c r="Q1999" s="536">
        <f t="shared" si="621"/>
        <v>8.6499999999999994E-2</v>
      </c>
      <c r="R1999" s="222">
        <f t="shared" si="609"/>
        <v>5767.072488929477</v>
      </c>
      <c r="S1999" s="36">
        <f t="shared" si="610"/>
        <v>145751.8708619911</v>
      </c>
      <c r="T1999" s="36">
        <f t="shared" si="611"/>
        <v>10016.129138008895</v>
      </c>
      <c r="U1999" s="36">
        <f t="shared" si="612"/>
        <v>15726.158828032581</v>
      </c>
      <c r="V1999" s="36">
        <f t="shared" si="613"/>
        <v>5710.0296900253743</v>
      </c>
      <c r="W1999" s="37">
        <f t="shared" si="614"/>
        <v>10016.129138007207</v>
      </c>
      <c r="X1999" s="36">
        <f t="shared" si="615"/>
        <v>10016.129138008895</v>
      </c>
      <c r="Y1999" s="276">
        <f t="shared" si="603"/>
        <v>10016.129138007207</v>
      </c>
      <c r="Z1999" s="36">
        <f t="shared" si="616"/>
        <v>15726.158828032581</v>
      </c>
      <c r="AA1999" s="36">
        <f t="shared" si="617"/>
        <v>5710.0296900253743</v>
      </c>
      <c r="AB1999" s="38">
        <f t="shared" si="604"/>
        <v>-1.6880221664905548E-9</v>
      </c>
      <c r="AC1999" s="17"/>
      <c r="AD1999" s="17">
        <f t="shared" si="618"/>
        <v>28</v>
      </c>
      <c r="AH1999" s="103"/>
    </row>
    <row r="2000" spans="1:34">
      <c r="A2000" s="533"/>
      <c r="C2000" s="67" t="str">
        <f>'Terminated loans'!F1190</f>
        <v>E</v>
      </c>
      <c r="D2000" s="19" t="str">
        <f>'Terminated loans'!H1190</f>
        <v>143991075</v>
      </c>
      <c r="E2000" s="19">
        <f>'Terminated loans'!I1190</f>
        <v>98</v>
      </c>
      <c r="F2000" s="19" t="str">
        <f>'Terminated loans'!J1190</f>
        <v xml:space="preserve">GOOLAMALLEE H A                </v>
      </c>
      <c r="G2000" s="547" t="str">
        <f t="shared" si="620"/>
        <v>A2</v>
      </c>
      <c r="H2000" s="21">
        <f>'Terminated loans'!L1190</f>
        <v>40238</v>
      </c>
      <c r="I2000" s="21">
        <f>IF(B2000="VELS",'Terminated loans'!M1190,'Terminated loans'!B1190)</f>
        <v>41274</v>
      </c>
      <c r="J2000" s="34">
        <f t="shared" si="608"/>
        <v>34</v>
      </c>
      <c r="K2000" s="34">
        <f t="shared" si="605"/>
        <v>129</v>
      </c>
      <c r="L2000" s="34">
        <f t="shared" si="606"/>
        <v>34</v>
      </c>
      <c r="M2000" s="34">
        <f t="shared" si="607"/>
        <v>34</v>
      </c>
      <c r="N2000" s="52">
        <f t="shared" si="619"/>
        <v>34</v>
      </c>
      <c r="O2000" s="318">
        <f>+'Terminated loans'!S1190</f>
        <v>192853</v>
      </c>
      <c r="P2000" s="26">
        <f>+'Terminated loans'!T1190</f>
        <v>0.05</v>
      </c>
      <c r="Q2000" s="536">
        <f t="shared" si="621"/>
        <v>0.104</v>
      </c>
      <c r="R2000" s="222">
        <f t="shared" si="609"/>
        <v>6095.1964688811895</v>
      </c>
      <c r="S2000" s="36">
        <f t="shared" si="610"/>
        <v>178828.88097091156</v>
      </c>
      <c r="T2000" s="36">
        <f t="shared" si="611"/>
        <v>14024.119029088441</v>
      </c>
      <c r="U2000" s="36">
        <f t="shared" si="612"/>
        <v>28407.79897104713</v>
      </c>
      <c r="V2000" s="36">
        <f t="shared" si="613"/>
        <v>14383.679941960465</v>
      </c>
      <c r="W2000" s="37">
        <f t="shared" si="614"/>
        <v>14024.119029086665</v>
      </c>
      <c r="X2000" s="36">
        <f t="shared" si="615"/>
        <v>14024.119029088441</v>
      </c>
      <c r="Y2000" s="276">
        <f t="shared" si="603"/>
        <v>14024.119029086665</v>
      </c>
      <c r="Z2000" s="36">
        <f t="shared" si="616"/>
        <v>28407.79897104713</v>
      </c>
      <c r="AA2000" s="36">
        <f t="shared" si="617"/>
        <v>14383.679941960465</v>
      </c>
      <c r="AB2000" s="38">
        <f t="shared" si="604"/>
        <v>-1.7753336578607559E-9</v>
      </c>
      <c r="AC2000" s="17"/>
      <c r="AD2000" s="17">
        <f t="shared" si="618"/>
        <v>34</v>
      </c>
      <c r="AH2000" s="103"/>
    </row>
    <row r="2001" spans="1:34">
      <c r="A2001" s="533"/>
      <c r="C2001" s="67" t="str">
        <f>'Terminated loans'!F1191</f>
        <v>E</v>
      </c>
      <c r="D2001" s="19" t="str">
        <f>'Terminated loans'!H1191</f>
        <v>143991326</v>
      </c>
      <c r="E2001" s="19">
        <f>'Terminated loans'!I1191</f>
        <v>98</v>
      </c>
      <c r="F2001" s="19" t="str">
        <f>'Terminated loans'!J1191</f>
        <v xml:space="preserve">JANKEE P                       </v>
      </c>
      <c r="G2001" s="547" t="str">
        <f t="shared" si="620"/>
        <v>A2</v>
      </c>
      <c r="H2001" s="21">
        <f>'Terminated loans'!L1191</f>
        <v>40323</v>
      </c>
      <c r="I2001" s="21">
        <f>IF(B2001="VELS",'Terminated loans'!M1191,'Terminated loans'!B1191)</f>
        <v>41274</v>
      </c>
      <c r="J2001" s="34">
        <f t="shared" si="608"/>
        <v>31</v>
      </c>
      <c r="K2001" s="34">
        <f t="shared" si="605"/>
        <v>126</v>
      </c>
      <c r="L2001" s="34">
        <f t="shared" si="606"/>
        <v>31</v>
      </c>
      <c r="M2001" s="34">
        <f t="shared" si="607"/>
        <v>31</v>
      </c>
      <c r="N2001" s="52">
        <f t="shared" si="619"/>
        <v>31</v>
      </c>
      <c r="O2001" s="318">
        <f>+'Terminated loans'!S1191</f>
        <v>20383</v>
      </c>
      <c r="P2001" s="26">
        <f>+'Terminated loans'!T1191</f>
        <v>0.05</v>
      </c>
      <c r="Q2001" s="536">
        <f t="shared" si="621"/>
        <v>0.104</v>
      </c>
      <c r="R2001" s="222">
        <f t="shared" si="609"/>
        <v>702.26160469467493</v>
      </c>
      <c r="S2001" s="36">
        <f t="shared" si="610"/>
        <v>19019.133984903823</v>
      </c>
      <c r="T2001" s="36">
        <f t="shared" si="611"/>
        <v>1363.8660150961769</v>
      </c>
      <c r="U2001" s="36">
        <f t="shared" si="612"/>
        <v>2750.9757606308995</v>
      </c>
      <c r="V2001" s="36">
        <f t="shared" si="613"/>
        <v>1387.1097455349191</v>
      </c>
      <c r="W2001" s="37">
        <f t="shared" si="614"/>
        <v>1363.8660150959804</v>
      </c>
      <c r="X2001" s="36">
        <f t="shared" si="615"/>
        <v>1363.8660150961769</v>
      </c>
      <c r="Y2001" s="276">
        <f t="shared" si="603"/>
        <v>1363.8660150959804</v>
      </c>
      <c r="Z2001" s="36">
        <f t="shared" si="616"/>
        <v>2750.9757606308995</v>
      </c>
      <c r="AA2001" s="36">
        <f t="shared" si="617"/>
        <v>1387.1097455349191</v>
      </c>
      <c r="AB2001" s="38">
        <f t="shared" si="604"/>
        <v>-1.964508555829525E-10</v>
      </c>
      <c r="AC2001" s="17"/>
      <c r="AD2001" s="17">
        <f t="shared" si="618"/>
        <v>31</v>
      </c>
      <c r="AH2001" s="103"/>
    </row>
    <row r="2002" spans="1:34">
      <c r="A2002" s="533"/>
      <c r="C2002" s="67" t="str">
        <f>'Terminated loans'!F1192</f>
        <v>E</v>
      </c>
      <c r="D2002" s="19" t="str">
        <f>'Terminated loans'!H1192</f>
        <v>143993302</v>
      </c>
      <c r="E2002" s="19">
        <f>'Terminated loans'!I1192</f>
        <v>98</v>
      </c>
      <c r="F2002" s="19" t="str">
        <f>'Terminated loans'!J1192</f>
        <v xml:space="preserve">BABOOLALL C                    </v>
      </c>
      <c r="G2002" s="547" t="str">
        <f t="shared" si="620"/>
        <v>A2</v>
      </c>
      <c r="H2002" s="21">
        <f>'Terminated loans'!L1192</f>
        <v>40437</v>
      </c>
      <c r="I2002" s="21">
        <f>IF(B2002="VELS",'Terminated loans'!M1192,'Terminated loans'!B1192)</f>
        <v>41274</v>
      </c>
      <c r="J2002" s="34">
        <f t="shared" si="608"/>
        <v>28</v>
      </c>
      <c r="K2002" s="34">
        <f t="shared" si="605"/>
        <v>123</v>
      </c>
      <c r="L2002" s="34">
        <f t="shared" si="606"/>
        <v>28</v>
      </c>
      <c r="M2002" s="34">
        <f t="shared" si="607"/>
        <v>28</v>
      </c>
      <c r="N2002" s="52">
        <f t="shared" si="619"/>
        <v>28</v>
      </c>
      <c r="O2002" s="318">
        <f>+'Terminated loans'!S1192</f>
        <v>102698</v>
      </c>
      <c r="P2002" s="26">
        <f>+'Terminated loans'!T1192</f>
        <v>0.05</v>
      </c>
      <c r="Q2002" s="536">
        <f t="shared" si="621"/>
        <v>0.104</v>
      </c>
      <c r="R2002" s="222">
        <f t="shared" si="609"/>
        <v>3893.5264450153181</v>
      </c>
      <c r="S2002" s="36">
        <f t="shared" si="610"/>
        <v>96430.525740372337</v>
      </c>
      <c r="T2002" s="36">
        <f t="shared" si="611"/>
        <v>6267.4742596276628</v>
      </c>
      <c r="U2002" s="36">
        <f t="shared" si="612"/>
        <v>12588.214720055577</v>
      </c>
      <c r="V2002" s="36">
        <f t="shared" si="613"/>
        <v>6320.740460428904</v>
      </c>
      <c r="W2002" s="37">
        <f t="shared" si="614"/>
        <v>6267.4742596266733</v>
      </c>
      <c r="X2002" s="36">
        <f t="shared" si="615"/>
        <v>6267.4742596276628</v>
      </c>
      <c r="Y2002" s="276">
        <f t="shared" si="603"/>
        <v>6267.4742596266733</v>
      </c>
      <c r="Z2002" s="36">
        <f t="shared" si="616"/>
        <v>12588.214720055577</v>
      </c>
      <c r="AA2002" s="36">
        <f t="shared" si="617"/>
        <v>6320.740460428904</v>
      </c>
      <c r="AB2002" s="38">
        <f t="shared" si="604"/>
        <v>-9.8953023552894592E-10</v>
      </c>
      <c r="AC2002" s="17"/>
      <c r="AD2002" s="17">
        <f t="shared" si="618"/>
        <v>28</v>
      </c>
      <c r="AH2002" s="103"/>
    </row>
    <row r="2003" spans="1:34">
      <c r="A2003" s="533"/>
      <c r="C2003" s="67" t="str">
        <f>'Terminated loans'!F1193</f>
        <v>E</v>
      </c>
      <c r="D2003" s="19" t="str">
        <f>'Terminated loans'!H1193</f>
        <v>143130037</v>
      </c>
      <c r="E2003" s="19">
        <f>'Terminated loans'!I1193</f>
        <v>99</v>
      </c>
      <c r="F2003" s="19" t="str">
        <f>'Terminated loans'!J1193</f>
        <v xml:space="preserve">GUNGAH V/E A (SL 1836)         </v>
      </c>
      <c r="G2003" s="547" t="str">
        <f t="shared" si="620"/>
        <v>B1</v>
      </c>
      <c r="H2003" s="21">
        <f>'Terminated loans'!L1193</f>
        <v>40501</v>
      </c>
      <c r="I2003" s="21">
        <f>IF(B2003="VELS",'Terminated loans'!M1193,'Terminated loans'!B1193)</f>
        <v>41274</v>
      </c>
      <c r="J2003" s="34">
        <f t="shared" si="608"/>
        <v>25</v>
      </c>
      <c r="K2003" s="34">
        <f t="shared" si="605"/>
        <v>120</v>
      </c>
      <c r="L2003" s="34">
        <f t="shared" si="606"/>
        <v>25</v>
      </c>
      <c r="M2003" s="34">
        <f t="shared" si="607"/>
        <v>25</v>
      </c>
      <c r="N2003" s="52">
        <f t="shared" si="619"/>
        <v>25</v>
      </c>
      <c r="O2003" s="318">
        <f>+'Terminated loans'!S1193</f>
        <v>1823307</v>
      </c>
      <c r="P2003" s="26">
        <f>+'Terminated loans'!T1193</f>
        <v>0.03</v>
      </c>
      <c r="Q2003" s="536">
        <f t="shared" si="621"/>
        <v>7.6499999999999999E-2</v>
      </c>
      <c r="R2003" s="222">
        <f t="shared" si="609"/>
        <v>75326.250971839647</v>
      </c>
      <c r="S2003" s="36">
        <f t="shared" si="610"/>
        <v>1735658.7480856362</v>
      </c>
      <c r="T2003" s="36">
        <f t="shared" si="611"/>
        <v>87648.25191436382</v>
      </c>
      <c r="U2003" s="36">
        <f t="shared" si="612"/>
        <v>147497.52621036023</v>
      </c>
      <c r="V2003" s="36">
        <f t="shared" si="613"/>
        <v>59849.274295991287</v>
      </c>
      <c r="W2003" s="37">
        <f t="shared" si="614"/>
        <v>87648.251914368942</v>
      </c>
      <c r="X2003" s="36">
        <f t="shared" si="615"/>
        <v>87648.25191436382</v>
      </c>
      <c r="Y2003" s="276">
        <f t="shared" si="603"/>
        <v>87648.251914368942</v>
      </c>
      <c r="Z2003" s="36">
        <f t="shared" si="616"/>
        <v>147497.52621036023</v>
      </c>
      <c r="AA2003" s="36">
        <f t="shared" si="617"/>
        <v>59849.274295991287</v>
      </c>
      <c r="AB2003" s="38">
        <f t="shared" si="604"/>
        <v>5.1222741603851318E-9</v>
      </c>
      <c r="AC2003" s="17"/>
      <c r="AD2003" s="17">
        <f t="shared" si="618"/>
        <v>25</v>
      </c>
      <c r="AH2003" s="103"/>
    </row>
    <row r="2004" spans="1:34">
      <c r="A2004" s="533"/>
      <c r="C2004" s="67" t="str">
        <f>'Terminated loans'!F1194</f>
        <v>E</v>
      </c>
      <c r="D2004" s="19" t="str">
        <f>'Terminated loans'!H1194</f>
        <v>143124800</v>
      </c>
      <c r="E2004" s="19">
        <f>'Terminated loans'!I1194</f>
        <v>99</v>
      </c>
      <c r="F2004" s="19" t="str">
        <f>'Terminated loans'!J1194</f>
        <v xml:space="preserve">LABELLE H (SL 2159)            </v>
      </c>
      <c r="G2004" s="547" t="str">
        <f t="shared" si="620"/>
        <v>B1</v>
      </c>
      <c r="H2004" s="21">
        <f>'Terminated loans'!L1194</f>
        <v>40513</v>
      </c>
      <c r="I2004" s="21">
        <f>IF(B2004="VELS",'Terminated loans'!M1194,'Terminated loans'!B1194)</f>
        <v>41274</v>
      </c>
      <c r="J2004" s="34">
        <f t="shared" si="608"/>
        <v>25</v>
      </c>
      <c r="K2004" s="34">
        <f t="shared" si="605"/>
        <v>120</v>
      </c>
      <c r="L2004" s="34">
        <f t="shared" si="606"/>
        <v>25</v>
      </c>
      <c r="M2004" s="34">
        <f t="shared" si="607"/>
        <v>25</v>
      </c>
      <c r="N2004" s="52">
        <f t="shared" si="619"/>
        <v>25</v>
      </c>
      <c r="O2004" s="318">
        <f>+'Terminated loans'!S1194</f>
        <v>1800044</v>
      </c>
      <c r="P2004" s="26">
        <f>+'Terminated loans'!T1194</f>
        <v>0.03</v>
      </c>
      <c r="Q2004" s="536">
        <f t="shared" si="621"/>
        <v>7.6499999999999999E-2</v>
      </c>
      <c r="R2004" s="222">
        <f t="shared" si="609"/>
        <v>74365.187049879212</v>
      </c>
      <c r="S2004" s="36">
        <f t="shared" si="610"/>
        <v>1713514.0245384132</v>
      </c>
      <c r="T2004" s="36">
        <f t="shared" si="611"/>
        <v>86529.975461586844</v>
      </c>
      <c r="U2004" s="36">
        <f t="shared" si="612"/>
        <v>145615.6517085724</v>
      </c>
      <c r="V2004" s="36">
        <f t="shared" si="613"/>
        <v>59085.676246980438</v>
      </c>
      <c r="W2004" s="37">
        <f t="shared" si="614"/>
        <v>86529.975461591966</v>
      </c>
      <c r="X2004" s="36">
        <f t="shared" si="615"/>
        <v>86529.975461586844</v>
      </c>
      <c r="Y2004" s="276">
        <f t="shared" si="603"/>
        <v>86529.975461591966</v>
      </c>
      <c r="Z2004" s="36">
        <f t="shared" si="616"/>
        <v>145615.6517085724</v>
      </c>
      <c r="AA2004" s="36">
        <f t="shared" si="617"/>
        <v>59085.676246980438</v>
      </c>
      <c r="AB2004" s="38">
        <f t="shared" si="604"/>
        <v>5.1222741603851318E-9</v>
      </c>
      <c r="AC2004" s="17"/>
      <c r="AD2004" s="17">
        <f t="shared" si="618"/>
        <v>25</v>
      </c>
      <c r="AH2004" s="103"/>
    </row>
    <row r="2005" spans="1:34">
      <c r="A2005" s="533"/>
      <c r="C2005" s="67" t="str">
        <f>'Terminated loans'!F1195</f>
        <v>E</v>
      </c>
      <c r="D2005" s="19" t="str">
        <f>'Terminated loans'!H1195</f>
        <v>143994503</v>
      </c>
      <c r="E2005" s="19">
        <f>'Terminated loans'!I1195</f>
        <v>98</v>
      </c>
      <c r="F2005" s="19" t="str">
        <f>'Terminated loans'!J1195</f>
        <v xml:space="preserve">NOORDINE J Y L                 </v>
      </c>
      <c r="G2005" s="547" t="str">
        <f t="shared" si="620"/>
        <v>C2</v>
      </c>
      <c r="H2005" s="21">
        <f>'Terminated loans'!L1195</f>
        <v>40745</v>
      </c>
      <c r="I2005" s="21">
        <f>IF(B2005="VELS",'Terminated loans'!M1195,'Terminated loans'!B1195)</f>
        <v>41274</v>
      </c>
      <c r="J2005" s="34">
        <f t="shared" si="608"/>
        <v>17</v>
      </c>
      <c r="K2005" s="34">
        <f t="shared" si="605"/>
        <v>112</v>
      </c>
      <c r="L2005" s="34">
        <f t="shared" si="606"/>
        <v>17</v>
      </c>
      <c r="M2005" s="34">
        <f t="shared" si="607"/>
        <v>17</v>
      </c>
      <c r="N2005" s="52">
        <f t="shared" si="619"/>
        <v>17</v>
      </c>
      <c r="O2005" s="318">
        <f>+'Terminated loans'!S1195</f>
        <v>201844</v>
      </c>
      <c r="P2005" s="26">
        <f>+'Terminated loans'!T1195</f>
        <v>0.05</v>
      </c>
      <c r="Q2005" s="536">
        <f t="shared" si="621"/>
        <v>9.9000000000000005E-2</v>
      </c>
      <c r="R2005" s="222">
        <f t="shared" si="609"/>
        <v>12323.357054566499</v>
      </c>
      <c r="S2005" s="36">
        <f t="shared" si="610"/>
        <v>194722.27070887995</v>
      </c>
      <c r="T2005" s="36">
        <f t="shared" si="611"/>
        <v>7121.7292911200493</v>
      </c>
      <c r="U2005" s="36">
        <f t="shared" si="612"/>
        <v>14774.799218753324</v>
      </c>
      <c r="V2005" s="36">
        <f t="shared" si="613"/>
        <v>7653.0699276304804</v>
      </c>
      <c r="W2005" s="37">
        <f t="shared" si="614"/>
        <v>7121.7292911228433</v>
      </c>
      <c r="X2005" s="36">
        <f t="shared" si="615"/>
        <v>7121.7292911200493</v>
      </c>
      <c r="Y2005" s="276">
        <f t="shared" si="603"/>
        <v>7121.7292911228433</v>
      </c>
      <c r="Z2005" s="36">
        <f t="shared" si="616"/>
        <v>14774.799218753324</v>
      </c>
      <c r="AA2005" s="36">
        <f t="shared" si="617"/>
        <v>7653.0699276304804</v>
      </c>
      <c r="AB2005" s="38">
        <f t="shared" si="604"/>
        <v>2.7939677238464355E-9</v>
      </c>
      <c r="AC2005" s="17"/>
      <c r="AD2005" s="17">
        <f t="shared" si="618"/>
        <v>17</v>
      </c>
      <c r="AH2005" s="103"/>
    </row>
    <row r="2006" spans="1:34">
      <c r="A2006" s="533"/>
      <c r="C2006" s="67" t="str">
        <f>'Terminated loans'!F1196</f>
        <v>E</v>
      </c>
      <c r="D2006" s="19" t="str">
        <f>'Terminated loans'!H1196</f>
        <v>143994309</v>
      </c>
      <c r="E2006" s="19">
        <f>'Terminated loans'!I1196</f>
        <v>98</v>
      </c>
      <c r="F2006" s="19" t="str">
        <f>'Terminated loans'!J1196</f>
        <v xml:space="preserve">LEE-FUN M L A                  </v>
      </c>
      <c r="G2006" s="547" t="str">
        <f t="shared" si="620"/>
        <v>C2</v>
      </c>
      <c r="H2006" s="21">
        <f>'Terminated loans'!L1196</f>
        <v>40717</v>
      </c>
      <c r="I2006" s="21">
        <f>IF(B2006="VELS",'Terminated loans'!M1196,'Terminated loans'!B1196)</f>
        <v>41274</v>
      </c>
      <c r="J2006" s="34">
        <f t="shared" si="608"/>
        <v>18</v>
      </c>
      <c r="K2006" s="34">
        <f t="shared" si="605"/>
        <v>113</v>
      </c>
      <c r="L2006" s="34">
        <f t="shared" si="606"/>
        <v>18</v>
      </c>
      <c r="M2006" s="34">
        <f t="shared" si="607"/>
        <v>18</v>
      </c>
      <c r="N2006" s="52">
        <f t="shared" si="619"/>
        <v>18</v>
      </c>
      <c r="O2006" s="318">
        <f>+'Terminated loans'!S1196</f>
        <v>240254</v>
      </c>
      <c r="P2006" s="26">
        <f>+'Terminated loans'!T1196</f>
        <v>0.05</v>
      </c>
      <c r="Q2006" s="536">
        <f t="shared" si="621"/>
        <v>9.9000000000000005E-2</v>
      </c>
      <c r="R2006" s="222">
        <f t="shared" si="609"/>
        <v>13882.00454985511</v>
      </c>
      <c r="S2006" s="36">
        <f t="shared" si="610"/>
        <v>231324.1546322139</v>
      </c>
      <c r="T2006" s="36">
        <f t="shared" si="611"/>
        <v>8929.8453677860962</v>
      </c>
      <c r="U2006" s="36">
        <f t="shared" si="612"/>
        <v>18551.927265181352</v>
      </c>
      <c r="V2006" s="36">
        <f t="shared" si="613"/>
        <v>9622.0818973919668</v>
      </c>
      <c r="W2006" s="37">
        <f t="shared" si="614"/>
        <v>8929.8453677893849</v>
      </c>
      <c r="X2006" s="36">
        <f t="shared" si="615"/>
        <v>8929.8453677860962</v>
      </c>
      <c r="Y2006" s="276">
        <f t="shared" si="603"/>
        <v>8929.8453677893849</v>
      </c>
      <c r="Z2006" s="36">
        <f t="shared" si="616"/>
        <v>18551.927265181352</v>
      </c>
      <c r="AA2006" s="36">
        <f t="shared" si="617"/>
        <v>9622.0818973919668</v>
      </c>
      <c r="AB2006" s="38">
        <f t="shared" si="604"/>
        <v>3.2887328416109085E-9</v>
      </c>
      <c r="AC2006" s="17"/>
      <c r="AD2006" s="17">
        <f t="shared" si="618"/>
        <v>18</v>
      </c>
      <c r="AH2006" s="103"/>
    </row>
    <row r="2007" spans="1:34">
      <c r="A2007" s="533"/>
      <c r="C2007" s="67" t="str">
        <f>'Terminated loans'!F1197</f>
        <v>E</v>
      </c>
      <c r="D2007" s="19" t="str">
        <f>'Terminated loans'!H1197</f>
        <v>143152278</v>
      </c>
      <c r="E2007" s="19">
        <f>'Terminated loans'!I1197</f>
        <v>99</v>
      </c>
      <c r="F2007" s="19" t="str">
        <f>'Terminated loans'!J1197</f>
        <v xml:space="preserve">SOORKEA S(SL 2476)             </v>
      </c>
      <c r="G2007" s="547" t="str">
        <f t="shared" si="620"/>
        <v>C1</v>
      </c>
      <c r="H2007" s="21">
        <f>'Terminated loans'!L1197</f>
        <v>40723</v>
      </c>
      <c r="I2007" s="21">
        <f>IF(B2007="VELS",'Terminated loans'!M1197,'Terminated loans'!B1197)</f>
        <v>41274</v>
      </c>
      <c r="J2007" s="34">
        <f t="shared" si="608"/>
        <v>18</v>
      </c>
      <c r="K2007" s="34">
        <f t="shared" si="605"/>
        <v>113</v>
      </c>
      <c r="L2007" s="34">
        <f t="shared" si="606"/>
        <v>18</v>
      </c>
      <c r="M2007" s="34">
        <f t="shared" si="607"/>
        <v>18</v>
      </c>
      <c r="N2007" s="52">
        <f t="shared" si="619"/>
        <v>18</v>
      </c>
      <c r="O2007" s="318">
        <f>+'Terminated loans'!S1197</f>
        <v>1290483</v>
      </c>
      <c r="P2007" s="26">
        <f>+'Terminated loans'!T1197</f>
        <v>0.03</v>
      </c>
      <c r="Q2007" s="536">
        <f t="shared" si="621"/>
        <v>8.1500000000000003E-2</v>
      </c>
      <c r="R2007" s="222">
        <f t="shared" si="609"/>
        <v>73408.266104901428</v>
      </c>
      <c r="S2007" s="36">
        <f t="shared" si="610"/>
        <v>1239820.7707655986</v>
      </c>
      <c r="T2007" s="36">
        <f t="shared" si="611"/>
        <v>50662.229234401369</v>
      </c>
      <c r="U2007" s="36">
        <f t="shared" si="612"/>
        <v>81528.019122648053</v>
      </c>
      <c r="V2007" s="36">
        <f t="shared" si="613"/>
        <v>30865.789888225729</v>
      </c>
      <c r="W2007" s="37">
        <f t="shared" si="614"/>
        <v>50662.229234422324</v>
      </c>
      <c r="X2007" s="36">
        <f t="shared" si="615"/>
        <v>50662.229234401369</v>
      </c>
      <c r="Y2007" s="276">
        <f t="shared" si="603"/>
        <v>50662.229234422324</v>
      </c>
      <c r="Z2007" s="36">
        <f t="shared" si="616"/>
        <v>81528.019122648053</v>
      </c>
      <c r="AA2007" s="36">
        <f t="shared" si="617"/>
        <v>30865.789888225729</v>
      </c>
      <c r="AB2007" s="38">
        <f t="shared" si="604"/>
        <v>2.0954757928848267E-8</v>
      </c>
      <c r="AC2007" s="17"/>
      <c r="AD2007" s="17">
        <f t="shared" si="618"/>
        <v>18</v>
      </c>
      <c r="AH2007" s="103"/>
    </row>
    <row r="2008" spans="1:34">
      <c r="A2008" s="533"/>
      <c r="C2008" s="67" t="str">
        <f>'Terminated loans'!F1198</f>
        <v>E</v>
      </c>
      <c r="D2008" s="19" t="str">
        <f>'Terminated loans'!H1198</f>
        <v>143124177</v>
      </c>
      <c r="E2008" s="19">
        <f>'Terminated loans'!I1198</f>
        <v>99</v>
      </c>
      <c r="F2008" s="19" t="str">
        <f>'Terminated loans'!J1198</f>
        <v xml:space="preserve">DAUGUET J B G(SL2475)          </v>
      </c>
      <c r="G2008" s="547" t="str">
        <f t="shared" si="620"/>
        <v>C1</v>
      </c>
      <c r="H2008" s="21">
        <f>'Terminated loans'!L1198</f>
        <v>40697</v>
      </c>
      <c r="I2008" s="21">
        <f>IF(B2008="VELS",'Terminated loans'!M1198,'Terminated loans'!B1198)</f>
        <v>41274</v>
      </c>
      <c r="J2008" s="34">
        <f t="shared" si="608"/>
        <v>19</v>
      </c>
      <c r="K2008" s="34">
        <f t="shared" si="605"/>
        <v>114</v>
      </c>
      <c r="L2008" s="34">
        <f t="shared" si="606"/>
        <v>19</v>
      </c>
      <c r="M2008" s="34">
        <f t="shared" si="607"/>
        <v>19</v>
      </c>
      <c r="N2008" s="52">
        <f t="shared" si="619"/>
        <v>19</v>
      </c>
      <c r="O2008" s="318">
        <f>+'Terminated loans'!S1198</f>
        <v>160128</v>
      </c>
      <c r="P2008" s="26">
        <f>+'Terminated loans'!T1198</f>
        <v>0.03</v>
      </c>
      <c r="Q2008" s="536">
        <f t="shared" si="621"/>
        <v>8.1500000000000003E-2</v>
      </c>
      <c r="R2008" s="222">
        <f t="shared" si="609"/>
        <v>8640.0623897142959</v>
      </c>
      <c r="S2008" s="36">
        <f t="shared" si="610"/>
        <v>153522.7626685756</v>
      </c>
      <c r="T2008" s="36">
        <f t="shared" si="611"/>
        <v>6605.2373314244032</v>
      </c>
      <c r="U2008" s="36">
        <f t="shared" si="612"/>
        <v>10638.42273599864</v>
      </c>
      <c r="V2008" s="36">
        <f t="shared" si="613"/>
        <v>4033.1854045716173</v>
      </c>
      <c r="W2008" s="37">
        <f t="shared" si="614"/>
        <v>6605.2373314270226</v>
      </c>
      <c r="X2008" s="36">
        <f t="shared" si="615"/>
        <v>6605.2373314244032</v>
      </c>
      <c r="Y2008" s="276">
        <f t="shared" si="603"/>
        <v>6605.2373314270226</v>
      </c>
      <c r="Z2008" s="36">
        <f t="shared" si="616"/>
        <v>10638.42273599864</v>
      </c>
      <c r="AA2008" s="36">
        <f t="shared" si="617"/>
        <v>4033.1854045716173</v>
      </c>
      <c r="AB2008" s="38">
        <f t="shared" si="604"/>
        <v>2.6193447411060333E-9</v>
      </c>
      <c r="AC2008" s="17"/>
      <c r="AD2008" s="17">
        <f t="shared" si="618"/>
        <v>19</v>
      </c>
      <c r="AH2008" s="103"/>
    </row>
    <row r="2009" spans="1:34">
      <c r="A2009" s="533"/>
      <c r="C2009" s="67" t="str">
        <f>'Terminated loans'!F1199</f>
        <v>E</v>
      </c>
      <c r="D2009" s="19" t="str">
        <f>'Terminated loans'!H1199</f>
        <v>143996689</v>
      </c>
      <c r="E2009" s="19">
        <f>'Terminated loans'!I1199</f>
        <v>98</v>
      </c>
      <c r="F2009" s="19" t="str">
        <f>'Terminated loans'!J1199</f>
        <v xml:space="preserve">ROUSSEL P M                    </v>
      </c>
      <c r="G2009" s="547" t="str">
        <f t="shared" si="620"/>
        <v>C2</v>
      </c>
      <c r="H2009" s="21">
        <f>'Terminated loans'!L1199</f>
        <v>40828</v>
      </c>
      <c r="I2009" s="21">
        <f>IF(B2009="VELS",'Terminated loans'!M1199,'Terminated loans'!B1199)</f>
        <v>41274</v>
      </c>
      <c r="J2009" s="34">
        <f t="shared" si="608"/>
        <v>15</v>
      </c>
      <c r="K2009" s="34">
        <f t="shared" si="605"/>
        <v>110</v>
      </c>
      <c r="L2009" s="34">
        <f t="shared" si="606"/>
        <v>15</v>
      </c>
      <c r="M2009" s="34">
        <f t="shared" si="607"/>
        <v>15</v>
      </c>
      <c r="N2009" s="52">
        <f t="shared" si="619"/>
        <v>15</v>
      </c>
      <c r="O2009" s="318">
        <f>+'Terminated loans'!S1199</f>
        <v>325360</v>
      </c>
      <c r="P2009" s="26">
        <f>+'Terminated loans'!T1199</f>
        <v>0.05</v>
      </c>
      <c r="Q2009" s="536">
        <f t="shared" si="621"/>
        <v>9.9000000000000005E-2</v>
      </c>
      <c r="R2009" s="222">
        <f t="shared" si="609"/>
        <v>22420.703210835527</v>
      </c>
      <c r="S2009" s="36">
        <f t="shared" si="610"/>
        <v>315114.38940181991</v>
      </c>
      <c r="T2009" s="36">
        <f t="shared" si="611"/>
        <v>10245.610598180094</v>
      </c>
      <c r="U2009" s="36">
        <f t="shared" si="612"/>
        <v>21196.158760717313</v>
      </c>
      <c r="V2009" s="36">
        <f t="shared" si="613"/>
        <v>10950.548162532912</v>
      </c>
      <c r="W2009" s="37">
        <f t="shared" si="614"/>
        <v>10245.610598184401</v>
      </c>
      <c r="X2009" s="36">
        <f t="shared" si="615"/>
        <v>10245.610598180094</v>
      </c>
      <c r="Y2009" s="276">
        <f t="shared" ref="Y2009:Y2072" si="622">W2009</f>
        <v>10245.610598184401</v>
      </c>
      <c r="Z2009" s="36">
        <f t="shared" si="616"/>
        <v>21196.158760717313</v>
      </c>
      <c r="AA2009" s="36">
        <f t="shared" si="617"/>
        <v>10950.548162532912</v>
      </c>
      <c r="AB2009" s="38">
        <f t="shared" si="604"/>
        <v>4.3073669075965881E-9</v>
      </c>
      <c r="AC2009" s="17"/>
      <c r="AD2009" s="17">
        <f t="shared" si="618"/>
        <v>15</v>
      </c>
      <c r="AH2009" s="103"/>
    </row>
    <row r="2010" spans="1:34">
      <c r="A2010" s="533"/>
      <c r="C2010" s="67" t="str">
        <f>'Terminated loans'!F1200</f>
        <v>E</v>
      </c>
      <c r="D2010" s="19" t="str">
        <f>'Terminated loans'!H1200</f>
        <v>143996603</v>
      </c>
      <c r="E2010" s="19">
        <f>'Terminated loans'!I1200</f>
        <v>98</v>
      </c>
      <c r="F2010" s="19" t="str">
        <f>'Terminated loans'!J1200</f>
        <v xml:space="preserve">SEWBALLUCK K                   </v>
      </c>
      <c r="G2010" s="547" t="str">
        <f t="shared" si="620"/>
        <v>C2</v>
      </c>
      <c r="H2010" s="21">
        <f>'Terminated loans'!L1200</f>
        <v>40927</v>
      </c>
      <c r="I2010" s="21">
        <f>IF(B2010="VELS",'Terminated loans'!M1200,'Terminated loans'!B1200)</f>
        <v>41274</v>
      </c>
      <c r="J2010" s="34">
        <f t="shared" si="608"/>
        <v>11</v>
      </c>
      <c r="K2010" s="34">
        <f t="shared" si="605"/>
        <v>106</v>
      </c>
      <c r="L2010" s="34">
        <f t="shared" si="606"/>
        <v>11</v>
      </c>
      <c r="M2010" s="34">
        <f t="shared" si="607"/>
        <v>11</v>
      </c>
      <c r="N2010" s="52">
        <f t="shared" si="619"/>
        <v>11</v>
      </c>
      <c r="O2010" s="318">
        <f>+'Terminated loans'!S1200</f>
        <v>101830</v>
      </c>
      <c r="P2010" s="26">
        <f>+'Terminated loans'!T1200</f>
        <v>0.05</v>
      </c>
      <c r="Q2010" s="536">
        <f t="shared" si="621"/>
        <v>9.9000000000000005E-2</v>
      </c>
      <c r="R2010" s="222">
        <f t="shared" si="609"/>
        <v>9490.3083154903416</v>
      </c>
      <c r="S2010" s="36">
        <f t="shared" si="610"/>
        <v>99405.450638806447</v>
      </c>
      <c r="T2010" s="36">
        <f t="shared" si="611"/>
        <v>2424.5493611935526</v>
      </c>
      <c r="U2010" s="36">
        <f t="shared" si="612"/>
        <v>4987.940831588654</v>
      </c>
      <c r="V2010" s="36">
        <f t="shared" si="613"/>
        <v>2563.3914703937771</v>
      </c>
      <c r="W2010" s="37">
        <f t="shared" si="614"/>
        <v>2424.5493611948768</v>
      </c>
      <c r="X2010" s="36">
        <f t="shared" si="615"/>
        <v>2424.5493611935526</v>
      </c>
      <c r="Y2010" s="276">
        <f t="shared" si="622"/>
        <v>2424.5493611948768</v>
      </c>
      <c r="Z2010" s="36">
        <f t="shared" si="616"/>
        <v>4987.940831588654</v>
      </c>
      <c r="AA2010" s="36">
        <f t="shared" si="617"/>
        <v>2563.3914703937771</v>
      </c>
      <c r="AB2010" s="38">
        <f t="shared" si="604"/>
        <v>1.3242242857813835E-9</v>
      </c>
      <c r="AC2010" s="17"/>
      <c r="AD2010" s="17">
        <f t="shared" si="618"/>
        <v>11</v>
      </c>
      <c r="AH2010" s="103"/>
    </row>
    <row r="2011" spans="1:34">
      <c r="A2011" s="533"/>
      <c r="C2011" s="67" t="str">
        <f>'Terminated loans'!F1201</f>
        <v>E</v>
      </c>
      <c r="D2011" s="19" t="str">
        <f>'Terminated loans'!H1201</f>
        <v>143256995</v>
      </c>
      <c r="E2011" s="19">
        <f>'Terminated loans'!I1201</f>
        <v>99</v>
      </c>
      <c r="F2011" s="19" t="str">
        <f>'Terminated loans'!J1201</f>
        <v xml:space="preserve">SOORKEA S(SL2626)              </v>
      </c>
      <c r="G2011" s="547" t="str">
        <f t="shared" si="620"/>
        <v>C1</v>
      </c>
      <c r="H2011" s="21">
        <f>'Terminated loans'!L1201</f>
        <v>40918</v>
      </c>
      <c r="I2011" s="21">
        <f>IF(B2011="VELS",'Terminated loans'!M1201,'Terminated loans'!B1201)</f>
        <v>41274</v>
      </c>
      <c r="J2011" s="34">
        <f t="shared" si="608"/>
        <v>12</v>
      </c>
      <c r="K2011" s="34">
        <f t="shared" si="605"/>
        <v>107</v>
      </c>
      <c r="L2011" s="34">
        <f t="shared" si="606"/>
        <v>12</v>
      </c>
      <c r="M2011" s="34">
        <f t="shared" si="607"/>
        <v>12</v>
      </c>
      <c r="N2011" s="52">
        <f t="shared" si="619"/>
        <v>12</v>
      </c>
      <c r="O2011" s="318">
        <f>+'Terminated loans'!S1201</f>
        <v>1400129</v>
      </c>
      <c r="P2011" s="26">
        <f>+'Terminated loans'!T1201</f>
        <v>0.03</v>
      </c>
      <c r="Q2011" s="536">
        <f t="shared" si="621"/>
        <v>8.1500000000000003E-2</v>
      </c>
      <c r="R2011" s="222">
        <f t="shared" si="609"/>
        <v>118582.10374902436</v>
      </c>
      <c r="S2011" s="36">
        <f t="shared" si="610"/>
        <v>1362107.7574031502</v>
      </c>
      <c r="T2011" s="36">
        <f t="shared" si="611"/>
        <v>38021.242596849799</v>
      </c>
      <c r="U2011" s="36">
        <f t="shared" si="612"/>
        <v>60877.487585166469</v>
      </c>
      <c r="V2011" s="36">
        <f t="shared" si="613"/>
        <v>22856.244988292456</v>
      </c>
      <c r="W2011" s="37">
        <f t="shared" si="614"/>
        <v>38021.242596874014</v>
      </c>
      <c r="X2011" s="36">
        <f t="shared" si="615"/>
        <v>38021.242596849799</v>
      </c>
      <c r="Y2011" s="276">
        <f t="shared" si="622"/>
        <v>38021.242596874014</v>
      </c>
      <c r="Z2011" s="36">
        <f t="shared" si="616"/>
        <v>60877.487585166469</v>
      </c>
      <c r="AA2011" s="36">
        <f t="shared" si="617"/>
        <v>22856.244988292456</v>
      </c>
      <c r="AB2011" s="38">
        <f t="shared" si="604"/>
        <v>2.4214386940002441E-8</v>
      </c>
      <c r="AC2011" s="17"/>
      <c r="AD2011" s="17">
        <f t="shared" si="618"/>
        <v>12</v>
      </c>
      <c r="AH2011" s="103"/>
    </row>
    <row r="2012" spans="1:34">
      <c r="A2012" s="533"/>
      <c r="C2012" s="67" t="str">
        <f>'Terminated loans'!F1202</f>
        <v>E</v>
      </c>
      <c r="D2012" s="19" t="str">
        <f>'Terminated loans'!H1202</f>
        <v>143251357</v>
      </c>
      <c r="E2012" s="19">
        <f>'Terminated loans'!I1202</f>
        <v>99</v>
      </c>
      <c r="F2012" s="19" t="str">
        <f>'Terminated loans'!J1202</f>
        <v xml:space="preserve">LABELLE H(SL2650)              </v>
      </c>
      <c r="G2012" s="547" t="str">
        <f t="shared" si="620"/>
        <v>C1</v>
      </c>
      <c r="H2012" s="21">
        <f>'Terminated loans'!L1202</f>
        <v>40949</v>
      </c>
      <c r="I2012" s="21">
        <f>IF(B2012="VELS",'Terminated loans'!M1202,'Terminated loans'!B1202)</f>
        <v>41274</v>
      </c>
      <c r="J2012" s="34">
        <f t="shared" si="608"/>
        <v>11</v>
      </c>
      <c r="K2012" s="34">
        <f t="shared" si="605"/>
        <v>106</v>
      </c>
      <c r="L2012" s="34">
        <f t="shared" si="606"/>
        <v>11</v>
      </c>
      <c r="M2012" s="34">
        <f t="shared" si="607"/>
        <v>11</v>
      </c>
      <c r="N2012" s="52">
        <f t="shared" si="619"/>
        <v>11</v>
      </c>
      <c r="O2012" s="318">
        <f>+'Terminated loans'!S1202</f>
        <v>725036</v>
      </c>
      <c r="P2012" s="26">
        <f>+'Terminated loans'!T1202</f>
        <v>0.03</v>
      </c>
      <c r="Q2012" s="536">
        <f t="shared" si="621"/>
        <v>8.1500000000000003E-2</v>
      </c>
      <c r="R2012" s="222">
        <f t="shared" si="609"/>
        <v>66905.163420643657</v>
      </c>
      <c r="S2012" s="36">
        <f t="shared" si="610"/>
        <v>706828.6265651203</v>
      </c>
      <c r="T2012" s="36">
        <f t="shared" si="611"/>
        <v>18207.373434879701</v>
      </c>
      <c r="U2012" s="36">
        <f t="shared" si="612"/>
        <v>29128.171061971225</v>
      </c>
      <c r="V2012" s="36">
        <f t="shared" si="613"/>
        <v>10920.797627080232</v>
      </c>
      <c r="W2012" s="37">
        <f t="shared" si="614"/>
        <v>18207.373434890993</v>
      </c>
      <c r="X2012" s="36">
        <f t="shared" si="615"/>
        <v>18207.373434879701</v>
      </c>
      <c r="Y2012" s="276">
        <f t="shared" si="622"/>
        <v>18207.373434890993</v>
      </c>
      <c r="Z2012" s="36">
        <f t="shared" si="616"/>
        <v>29128.171061971225</v>
      </c>
      <c r="AA2012" s="36">
        <f t="shared" si="617"/>
        <v>10920.797627080232</v>
      </c>
      <c r="AB2012" s="38">
        <f t="shared" si="604"/>
        <v>1.1292286217212677E-8</v>
      </c>
      <c r="AC2012" s="17"/>
      <c r="AD2012" s="17">
        <f t="shared" si="618"/>
        <v>11</v>
      </c>
      <c r="AH2012" s="103"/>
    </row>
    <row r="2013" spans="1:34">
      <c r="A2013" s="533"/>
      <c r="C2013" s="67" t="str">
        <f>'Terminated loans'!F1203</f>
        <v>E</v>
      </c>
      <c r="D2013" s="19" t="str">
        <f>'Terminated loans'!H1203</f>
        <v>143998207</v>
      </c>
      <c r="E2013" s="19">
        <f>'Terminated loans'!I1203</f>
        <v>98</v>
      </c>
      <c r="F2013" s="19" t="str">
        <f>'Terminated loans'!J1203</f>
        <v xml:space="preserve">EMRITH N                       </v>
      </c>
      <c r="G2013" s="547" t="str">
        <f t="shared" si="620"/>
        <v>D2</v>
      </c>
      <c r="H2013" s="21">
        <f>'Terminated loans'!L1203</f>
        <v>41046</v>
      </c>
      <c r="I2013" s="21">
        <f>IF(B2013="VELS",'Terminated loans'!M1203,'Terminated loans'!B1203)</f>
        <v>41274</v>
      </c>
      <c r="J2013" s="34">
        <f t="shared" si="608"/>
        <v>7</v>
      </c>
      <c r="K2013" s="34">
        <f t="shared" si="605"/>
        <v>103</v>
      </c>
      <c r="L2013" s="34">
        <f t="shared" si="606"/>
        <v>7</v>
      </c>
      <c r="M2013" s="34">
        <f t="shared" si="607"/>
        <v>7</v>
      </c>
      <c r="N2013" s="52">
        <f t="shared" si="619"/>
        <v>7</v>
      </c>
      <c r="O2013" s="318">
        <f>+'Terminated loans'!S1203</f>
        <v>216892</v>
      </c>
      <c r="P2013" s="26">
        <f>+'Terminated loans'!T1203</f>
        <v>0.05</v>
      </c>
      <c r="Q2013" s="536">
        <f t="shared" si="621"/>
        <v>9.4E-2</v>
      </c>
      <c r="R2013" s="222">
        <f t="shared" si="609"/>
        <v>31503.128157486055</v>
      </c>
      <c r="S2013" s="36">
        <f t="shared" si="610"/>
        <v>213771.46267561</v>
      </c>
      <c r="T2013" s="36">
        <f t="shared" si="611"/>
        <v>3120.5373243899958</v>
      </c>
      <c r="U2013" s="36">
        <f t="shared" si="612"/>
        <v>6750.4344267933047</v>
      </c>
      <c r="V2013" s="36">
        <f t="shared" si="613"/>
        <v>3629.8971024023776</v>
      </c>
      <c r="W2013" s="37">
        <f t="shared" si="614"/>
        <v>3120.5373243909271</v>
      </c>
      <c r="X2013" s="36">
        <f t="shared" si="615"/>
        <v>3120.5373243899958</v>
      </c>
      <c r="Y2013" s="276">
        <f t="shared" si="622"/>
        <v>3120.5373243909271</v>
      </c>
      <c r="Z2013" s="36">
        <f t="shared" si="616"/>
        <v>6750.4344267933047</v>
      </c>
      <c r="AA2013" s="36">
        <f t="shared" si="617"/>
        <v>3629.8971024023776</v>
      </c>
      <c r="AB2013" s="38">
        <f t="shared" si="604"/>
        <v>9.3132257461547852E-10</v>
      </c>
      <c r="AC2013" s="17"/>
      <c r="AD2013" s="17">
        <f t="shared" si="618"/>
        <v>7</v>
      </c>
      <c r="AH2013" s="103"/>
    </row>
    <row r="2014" spans="1:34">
      <c r="A2014" s="533"/>
      <c r="C2014" s="67" t="str">
        <f>'Terminated loans'!F1204</f>
        <v>E</v>
      </c>
      <c r="D2014" s="19" t="str">
        <f>'Terminated loans'!H1204</f>
        <v>143999319</v>
      </c>
      <c r="E2014" s="19">
        <f>'Terminated loans'!I1204</f>
        <v>99</v>
      </c>
      <c r="F2014" s="19" t="str">
        <f>'Terminated loans'!J1204</f>
        <v xml:space="preserve">DAUGUET J-B G (SL 2732)        </v>
      </c>
      <c r="G2014" s="547" t="str">
        <f t="shared" si="620"/>
        <v>D1</v>
      </c>
      <c r="H2014" s="21">
        <f>'Terminated loans'!L1204</f>
        <v>41060</v>
      </c>
      <c r="I2014" s="21">
        <f>IF(B2014="VELS",'Terminated loans'!M1204,'Terminated loans'!B1204)</f>
        <v>41274</v>
      </c>
      <c r="J2014" s="34">
        <f t="shared" si="608"/>
        <v>7</v>
      </c>
      <c r="K2014" s="34">
        <f t="shared" si="605"/>
        <v>102</v>
      </c>
      <c r="L2014" s="34">
        <f t="shared" si="606"/>
        <v>7</v>
      </c>
      <c r="M2014" s="34">
        <f t="shared" si="607"/>
        <v>7</v>
      </c>
      <c r="N2014" s="52">
        <f t="shared" si="619"/>
        <v>7</v>
      </c>
      <c r="O2014" s="318">
        <f>+'Terminated loans'!S1204</f>
        <v>200753</v>
      </c>
      <c r="P2014" s="26">
        <f>+'Terminated loans'!T1204</f>
        <v>0.03</v>
      </c>
      <c r="Q2014" s="536">
        <f t="shared" si="621"/>
        <v>7.6499999999999999E-2</v>
      </c>
      <c r="R2014" s="222">
        <f t="shared" si="609"/>
        <v>28966.506076551894</v>
      </c>
      <c r="S2014" s="36">
        <f t="shared" si="610"/>
        <v>197692.35324745535</v>
      </c>
      <c r="T2014" s="36">
        <f t="shared" si="611"/>
        <v>3060.6467525446496</v>
      </c>
      <c r="U2014" s="36">
        <f t="shared" si="612"/>
        <v>5073.1892884092231</v>
      </c>
      <c r="V2014" s="36">
        <f t="shared" si="613"/>
        <v>2012.5425358632638</v>
      </c>
      <c r="W2014" s="37">
        <f t="shared" si="614"/>
        <v>3060.6467525459593</v>
      </c>
      <c r="X2014" s="36">
        <f t="shared" si="615"/>
        <v>3060.6467525446496</v>
      </c>
      <c r="Y2014" s="276">
        <f t="shared" si="622"/>
        <v>3060.6467525459593</v>
      </c>
      <c r="Z2014" s="36">
        <f t="shared" si="616"/>
        <v>5073.1892884092231</v>
      </c>
      <c r="AA2014" s="36">
        <f t="shared" si="617"/>
        <v>2012.5425358632638</v>
      </c>
      <c r="AB2014" s="38">
        <f t="shared" si="604"/>
        <v>1.3096723705530167E-9</v>
      </c>
      <c r="AC2014" s="17"/>
      <c r="AD2014" s="17">
        <f t="shared" si="618"/>
        <v>7</v>
      </c>
      <c r="AH2014" s="103"/>
    </row>
    <row r="2015" spans="1:34">
      <c r="A2015" s="533"/>
      <c r="C2015" s="67" t="str">
        <f>'Terminated loans'!F1205</f>
        <v>E</v>
      </c>
      <c r="D2015" s="19" t="str">
        <f>'Terminated loans'!H1205</f>
        <v>143997146</v>
      </c>
      <c r="E2015" s="19">
        <f>'Terminated loans'!I1205</f>
        <v>98</v>
      </c>
      <c r="F2015" s="19" t="str">
        <f>'Terminated loans'!J1205</f>
        <v xml:space="preserve">LIM VOON MIOW C V              </v>
      </c>
      <c r="G2015" s="547" t="str">
        <f t="shared" si="620"/>
        <v>D2</v>
      </c>
      <c r="H2015" s="21">
        <f>'Terminated loans'!L1205</f>
        <v>41088</v>
      </c>
      <c r="I2015" s="21">
        <f>IF(B2015="VELS",'Terminated loans'!M1205,'Terminated loans'!B1205)</f>
        <v>41274</v>
      </c>
      <c r="J2015" s="34">
        <f t="shared" si="608"/>
        <v>6</v>
      </c>
      <c r="K2015" s="34">
        <f t="shared" si="605"/>
        <v>101</v>
      </c>
      <c r="L2015" s="34">
        <f t="shared" si="606"/>
        <v>6</v>
      </c>
      <c r="M2015" s="34">
        <f t="shared" si="607"/>
        <v>6</v>
      </c>
      <c r="N2015" s="52">
        <f t="shared" si="619"/>
        <v>6</v>
      </c>
      <c r="O2015" s="318">
        <f>+'Terminated loans'!S1205</f>
        <v>225713</v>
      </c>
      <c r="P2015" s="26">
        <f>+'Terminated loans'!T1205</f>
        <v>0.05</v>
      </c>
      <c r="Q2015" s="536">
        <f t="shared" si="621"/>
        <v>9.4E-2</v>
      </c>
      <c r="R2015" s="222">
        <f t="shared" si="609"/>
        <v>38169.34223048939</v>
      </c>
      <c r="S2015" s="36">
        <f t="shared" si="610"/>
        <v>222866.07896511452</v>
      </c>
      <c r="T2015" s="36">
        <f t="shared" si="611"/>
        <v>2846.9210348854831</v>
      </c>
      <c r="U2015" s="36">
        <f t="shared" si="612"/>
        <v>6149.9744178226683</v>
      </c>
      <c r="V2015" s="36">
        <f t="shared" si="613"/>
        <v>3303.0533829363412</v>
      </c>
      <c r="W2015" s="37">
        <f t="shared" si="614"/>
        <v>2846.9210348863271</v>
      </c>
      <c r="X2015" s="36">
        <f t="shared" si="615"/>
        <v>2846.9210348854831</v>
      </c>
      <c r="Y2015" s="276">
        <f t="shared" si="622"/>
        <v>2846.9210348863271</v>
      </c>
      <c r="Z2015" s="36">
        <f t="shared" si="616"/>
        <v>6149.9744178226683</v>
      </c>
      <c r="AA2015" s="36">
        <f t="shared" si="617"/>
        <v>3303.0533829363412</v>
      </c>
      <c r="AB2015" s="38">
        <f t="shared" si="604"/>
        <v>8.440110832452774E-10</v>
      </c>
      <c r="AC2015" s="17"/>
      <c r="AD2015" s="17">
        <f t="shared" si="618"/>
        <v>6</v>
      </c>
      <c r="AH2015" s="103"/>
    </row>
    <row r="2016" spans="1:34">
      <c r="A2016" s="533"/>
      <c r="C2016" s="67" t="str">
        <f>'Terminated loans'!F1206</f>
        <v>E</v>
      </c>
      <c r="D2016" s="19" t="str">
        <f>'Terminated loans'!H1206</f>
        <v>143999203</v>
      </c>
      <c r="E2016" s="19">
        <f>'Terminated loans'!I1206</f>
        <v>98</v>
      </c>
      <c r="F2016" s="19" t="str">
        <f>'Terminated loans'!J1206</f>
        <v xml:space="preserve">DHOORAH M O                    </v>
      </c>
      <c r="G2016" s="547" t="str">
        <f t="shared" si="620"/>
        <v>D2</v>
      </c>
      <c r="H2016" s="21">
        <f>'Terminated loans'!L1206</f>
        <v>41064</v>
      </c>
      <c r="I2016" s="21">
        <f>IF(B2016="VELS",'Terminated loans'!M1206,'Terminated loans'!B1206)</f>
        <v>41274</v>
      </c>
      <c r="J2016" s="34">
        <f t="shared" si="608"/>
        <v>7</v>
      </c>
      <c r="K2016" s="34">
        <f t="shared" si="605"/>
        <v>102</v>
      </c>
      <c r="L2016" s="34">
        <f t="shared" si="606"/>
        <v>7</v>
      </c>
      <c r="M2016" s="34">
        <f t="shared" si="607"/>
        <v>7</v>
      </c>
      <c r="N2016" s="52">
        <f t="shared" si="619"/>
        <v>7</v>
      </c>
      <c r="O2016" s="318">
        <f>+'Terminated loans'!S1206</f>
        <v>221930</v>
      </c>
      <c r="P2016" s="26">
        <f>+'Terminated loans'!T1206</f>
        <v>0.05</v>
      </c>
      <c r="Q2016" s="536">
        <f t="shared" si="621"/>
        <v>9.4E-2</v>
      </c>
      <c r="R2016" s="222">
        <f t="shared" si="609"/>
        <v>32234.887556898739</v>
      </c>
      <c r="S2016" s="36">
        <f t="shared" si="610"/>
        <v>218736.97836526076</v>
      </c>
      <c r="T2016" s="36">
        <f t="shared" si="611"/>
        <v>3193.0216347392416</v>
      </c>
      <c r="U2016" s="36">
        <f t="shared" si="612"/>
        <v>6907.2345330313838</v>
      </c>
      <c r="V2016" s="36">
        <f t="shared" si="613"/>
        <v>3714.2128982911818</v>
      </c>
      <c r="W2016" s="37">
        <f t="shared" si="614"/>
        <v>3193.021634740202</v>
      </c>
      <c r="X2016" s="36">
        <f t="shared" si="615"/>
        <v>3193.0216347392416</v>
      </c>
      <c r="Y2016" s="276">
        <f t="shared" si="622"/>
        <v>3193.021634740202</v>
      </c>
      <c r="Z2016" s="36">
        <f t="shared" si="616"/>
        <v>6907.2345330313838</v>
      </c>
      <c r="AA2016" s="36">
        <f t="shared" si="617"/>
        <v>3714.2128982911818</v>
      </c>
      <c r="AB2016" s="38">
        <f t="shared" si="604"/>
        <v>9.6042640507221222E-10</v>
      </c>
      <c r="AC2016" s="17"/>
      <c r="AD2016" s="17">
        <f t="shared" si="618"/>
        <v>7</v>
      </c>
      <c r="AH2016" s="103"/>
    </row>
    <row r="2017" spans="1:34">
      <c r="A2017" s="533"/>
      <c r="C2017" s="67" t="str">
        <f>'Terminated loans'!F1207</f>
        <v>E</v>
      </c>
      <c r="D2017" s="19" t="str">
        <f>'Terminated loans'!H1207</f>
        <v>143998096</v>
      </c>
      <c r="E2017" s="19">
        <f>'Terminated loans'!I1207</f>
        <v>98</v>
      </c>
      <c r="F2017" s="19" t="str">
        <f>'Terminated loans'!J1207</f>
        <v xml:space="preserve">KISHTO H                       </v>
      </c>
      <c r="G2017" s="547" t="str">
        <f t="shared" si="620"/>
        <v>D2</v>
      </c>
      <c r="H2017" s="21">
        <f>'Terminated loans'!L1207</f>
        <v>41115</v>
      </c>
      <c r="I2017" s="21">
        <f>IF(B2017="VELS",'Terminated loans'!M1207,'Terminated loans'!B1207)</f>
        <v>41274</v>
      </c>
      <c r="J2017" s="34">
        <f t="shared" si="608"/>
        <v>5</v>
      </c>
      <c r="K2017" s="34">
        <f t="shared" si="605"/>
        <v>100</v>
      </c>
      <c r="L2017" s="34">
        <f t="shared" si="606"/>
        <v>5</v>
      </c>
      <c r="M2017" s="34">
        <f t="shared" si="607"/>
        <v>5</v>
      </c>
      <c r="N2017" s="52">
        <f t="shared" si="619"/>
        <v>5</v>
      </c>
      <c r="O2017" s="318">
        <f>+'Terminated loans'!S1207</f>
        <v>233465</v>
      </c>
      <c r="P2017" s="26">
        <f>+'Terminated loans'!T1207</f>
        <v>0.05</v>
      </c>
      <c r="Q2017" s="536">
        <f t="shared" si="621"/>
        <v>9.4E-2</v>
      </c>
      <c r="R2017" s="222">
        <f t="shared" si="609"/>
        <v>47278.280404277764</v>
      </c>
      <c r="S2017" s="36">
        <f t="shared" si="610"/>
        <v>230936.17214644866</v>
      </c>
      <c r="T2017" s="36">
        <f t="shared" si="611"/>
        <v>2528.8278535513382</v>
      </c>
      <c r="U2017" s="36">
        <f t="shared" si="612"/>
        <v>5455.2298749413167</v>
      </c>
      <c r="V2017" s="36">
        <f t="shared" si="613"/>
        <v>2926.4020213888434</v>
      </c>
      <c r="W2017" s="37">
        <f t="shared" si="614"/>
        <v>2528.8278535524732</v>
      </c>
      <c r="X2017" s="36">
        <f t="shared" si="615"/>
        <v>2528.8278535513382</v>
      </c>
      <c r="Y2017" s="276">
        <f t="shared" si="622"/>
        <v>2528.8278535524732</v>
      </c>
      <c r="Z2017" s="36">
        <f t="shared" si="616"/>
        <v>5455.2298749413167</v>
      </c>
      <c r="AA2017" s="36">
        <f t="shared" si="617"/>
        <v>2926.4020213888434</v>
      </c>
      <c r="AB2017" s="38">
        <f t="shared" si="604"/>
        <v>1.1350493878126144E-9</v>
      </c>
      <c r="AC2017" s="17"/>
      <c r="AD2017" s="17">
        <f t="shared" si="618"/>
        <v>5</v>
      </c>
      <c r="AH2017" s="103"/>
    </row>
    <row r="2018" spans="1:34">
      <c r="A2018" s="533"/>
      <c r="C2018" s="67" t="str">
        <f>'Terminated loans'!F1208</f>
        <v>E</v>
      </c>
      <c r="D2018" s="19" t="str">
        <f>'Terminated loans'!H1208</f>
        <v>143997669</v>
      </c>
      <c r="E2018" s="19">
        <f>'Terminated loans'!I1208</f>
        <v>98</v>
      </c>
      <c r="F2018" s="19" t="str">
        <f>'Terminated loans'!J1208</f>
        <v xml:space="preserve">PYNDIAH M A S                  </v>
      </c>
      <c r="G2018" s="547" t="str">
        <f t="shared" si="620"/>
        <v>D2</v>
      </c>
      <c r="H2018" s="21">
        <f>'Terminated loans'!L1208</f>
        <v>41113</v>
      </c>
      <c r="I2018" s="21">
        <f>IF(B2018="VELS",'Terminated loans'!M1208,'Terminated loans'!B1208)</f>
        <v>41274</v>
      </c>
      <c r="J2018" s="34">
        <f t="shared" si="608"/>
        <v>5</v>
      </c>
      <c r="K2018" s="34">
        <f t="shared" si="605"/>
        <v>100</v>
      </c>
      <c r="L2018" s="34">
        <f t="shared" si="606"/>
        <v>5</v>
      </c>
      <c r="M2018" s="34">
        <f t="shared" si="607"/>
        <v>5</v>
      </c>
      <c r="N2018" s="52">
        <f t="shared" si="619"/>
        <v>5</v>
      </c>
      <c r="O2018" s="318">
        <f>+'Terminated loans'!S1208</f>
        <v>122230</v>
      </c>
      <c r="P2018" s="26">
        <f>+'Terminated loans'!T1208</f>
        <v>0.05</v>
      </c>
      <c r="Q2018" s="536">
        <f t="shared" si="621"/>
        <v>9.4E-2</v>
      </c>
      <c r="R2018" s="222">
        <f t="shared" si="609"/>
        <v>24752.422049621451</v>
      </c>
      <c r="S2018" s="36">
        <f t="shared" si="610"/>
        <v>120906.03868442989</v>
      </c>
      <c r="T2018" s="36">
        <f t="shared" si="611"/>
        <v>1323.9613155701081</v>
      </c>
      <c r="U2018" s="36">
        <f t="shared" si="612"/>
        <v>2856.0715636779496</v>
      </c>
      <c r="V2018" s="36">
        <f t="shared" si="613"/>
        <v>1532.1102481072594</v>
      </c>
      <c r="W2018" s="37">
        <f t="shared" si="614"/>
        <v>1323.9613155706902</v>
      </c>
      <c r="X2018" s="36">
        <f t="shared" si="615"/>
        <v>1323.9613155701081</v>
      </c>
      <c r="Y2018" s="276">
        <f t="shared" si="622"/>
        <v>1323.9613155706902</v>
      </c>
      <c r="Z2018" s="36">
        <f t="shared" si="616"/>
        <v>2856.0715636779496</v>
      </c>
      <c r="AA2018" s="36">
        <f t="shared" si="617"/>
        <v>1532.1102481072594</v>
      </c>
      <c r="AB2018" s="38">
        <f t="shared" si="604"/>
        <v>5.8207660913467407E-10</v>
      </c>
      <c r="AC2018" s="17"/>
      <c r="AD2018" s="17">
        <f t="shared" si="618"/>
        <v>5</v>
      </c>
      <c r="AH2018" s="103"/>
    </row>
    <row r="2019" spans="1:34">
      <c r="A2019" s="533"/>
      <c r="C2019" s="67" t="str">
        <f>'Terminated loans'!F1209</f>
        <v>E</v>
      </c>
      <c r="D2019" s="19" t="str">
        <f>'Terminated loans'!H1209</f>
        <v>143544427</v>
      </c>
      <c r="E2019" s="19">
        <f>'Terminated loans'!I1209</f>
        <v>99</v>
      </c>
      <c r="F2019" s="19" t="str">
        <f>'Terminated loans'!J1209</f>
        <v xml:space="preserve">LEBON M F(SL 2801)             </v>
      </c>
      <c r="G2019" s="547" t="str">
        <f t="shared" si="620"/>
        <v>D1</v>
      </c>
      <c r="H2019" s="21">
        <f>'Terminated loans'!L1209</f>
        <v>41151</v>
      </c>
      <c r="I2019" s="21">
        <f>IF(B2019="VELS",'Terminated loans'!M1209,'Terminated loans'!B1209)</f>
        <v>41274</v>
      </c>
      <c r="J2019" s="34">
        <f t="shared" si="608"/>
        <v>4</v>
      </c>
      <c r="K2019" s="34">
        <f t="shared" si="605"/>
        <v>99</v>
      </c>
      <c r="L2019" s="34">
        <f t="shared" si="606"/>
        <v>4</v>
      </c>
      <c r="M2019" s="34">
        <f t="shared" si="607"/>
        <v>4</v>
      </c>
      <c r="N2019" s="52">
        <f t="shared" si="619"/>
        <v>4</v>
      </c>
      <c r="O2019" s="318">
        <f>+'Terminated loans'!S1209</f>
        <v>856531</v>
      </c>
      <c r="P2019" s="26">
        <f>+'Terminated loans'!T1209</f>
        <v>0.03</v>
      </c>
      <c r="Q2019" s="536">
        <f t="shared" si="621"/>
        <v>7.6499999999999999E-2</v>
      </c>
      <c r="R2019" s="222">
        <f t="shared" si="609"/>
        <v>215472.7505089966</v>
      </c>
      <c r="S2019" s="36">
        <f t="shared" si="610"/>
        <v>848327.81898306974</v>
      </c>
      <c r="T2019" s="36">
        <f t="shared" si="611"/>
        <v>8203.1810169302626</v>
      </c>
      <c r="U2019" s="36">
        <f t="shared" si="612"/>
        <v>13563.183052920736</v>
      </c>
      <c r="V2019" s="36">
        <f t="shared" si="613"/>
        <v>5360.0020359863993</v>
      </c>
      <c r="W2019" s="37">
        <f t="shared" si="614"/>
        <v>8203.1810169343371</v>
      </c>
      <c r="X2019" s="36">
        <f t="shared" si="615"/>
        <v>8203.1810169302626</v>
      </c>
      <c r="Y2019" s="276">
        <f t="shared" si="622"/>
        <v>8203.1810169343371</v>
      </c>
      <c r="Z2019" s="36">
        <f t="shared" si="616"/>
        <v>13563.183052920736</v>
      </c>
      <c r="AA2019" s="36">
        <f t="shared" si="617"/>
        <v>5360.0020359863993</v>
      </c>
      <c r="AB2019" s="38">
        <f t="shared" si="604"/>
        <v>4.0745362639427185E-9</v>
      </c>
      <c r="AC2019" s="17"/>
      <c r="AD2019" s="17">
        <f t="shared" si="618"/>
        <v>4</v>
      </c>
      <c r="AH2019" s="103"/>
    </row>
    <row r="2020" spans="1:34">
      <c r="A2020" s="533"/>
      <c r="C2020" s="67" t="str">
        <f>'Terminated loans'!F1210</f>
        <v>E</v>
      </c>
      <c r="D2020" s="19" t="str">
        <f>'Terminated loans'!H1210</f>
        <v>143010155</v>
      </c>
      <c r="E2020" s="19">
        <f>'Terminated loans'!I1210</f>
        <v>98</v>
      </c>
      <c r="F2020" s="19" t="str">
        <f>'Terminated loans'!J1210</f>
        <v xml:space="preserve">FLORENS M L                    </v>
      </c>
      <c r="G2020" s="547" t="str">
        <f t="shared" si="620"/>
        <v>A2</v>
      </c>
      <c r="H2020" s="21">
        <f>'Terminated loans'!L1210</f>
        <v>39993</v>
      </c>
      <c r="I2020" s="21">
        <f>IF(B2020="VELS",'Terminated loans'!M1210,'Terminated loans'!B1210)</f>
        <v>41305</v>
      </c>
      <c r="J2020" s="34">
        <f t="shared" si="608"/>
        <v>43</v>
      </c>
      <c r="K2020" s="34">
        <f t="shared" si="605"/>
        <v>137</v>
      </c>
      <c r="L2020" s="34">
        <f t="shared" si="606"/>
        <v>43</v>
      </c>
      <c r="M2020" s="34">
        <f t="shared" si="607"/>
        <v>43</v>
      </c>
      <c r="N2020" s="52">
        <f t="shared" si="619"/>
        <v>43</v>
      </c>
      <c r="O2020" s="318">
        <f>+'Terminated loans'!S1210</f>
        <v>359534</v>
      </c>
      <c r="P2020" s="26">
        <f>+'Terminated loans'!T1210</f>
        <v>0.05</v>
      </c>
      <c r="Q2020" s="536">
        <f t="shared" si="621"/>
        <v>0.104</v>
      </c>
      <c r="R2020" s="222">
        <f t="shared" si="609"/>
        <v>9150.000683545808</v>
      </c>
      <c r="S2020" s="36">
        <f t="shared" si="610"/>
        <v>327286.56762302388</v>
      </c>
      <c r="T2020" s="36">
        <f t="shared" si="611"/>
        <v>32247.432376976125</v>
      </c>
      <c r="U2020" s="36">
        <f t="shared" si="612"/>
        <v>66163.461769442656</v>
      </c>
      <c r="V2020" s="36">
        <f t="shared" si="613"/>
        <v>33916.029392469733</v>
      </c>
      <c r="W2020" s="37">
        <f t="shared" si="614"/>
        <v>32247.432376972924</v>
      </c>
      <c r="X2020" s="36">
        <f t="shared" si="615"/>
        <v>32247.432376976125</v>
      </c>
      <c r="Y2020" s="276">
        <f t="shared" si="622"/>
        <v>32247.432376972924</v>
      </c>
      <c r="Z2020" s="36">
        <f t="shared" si="616"/>
        <v>66163.461769442656</v>
      </c>
      <c r="AA2020" s="36">
        <f t="shared" si="617"/>
        <v>33916.029392469733</v>
      </c>
      <c r="AB2020" s="38">
        <f t="shared" si="604"/>
        <v>-3.2014213502407074E-9</v>
      </c>
      <c r="AC2020" s="17"/>
      <c r="AD2020" s="17">
        <f t="shared" si="618"/>
        <v>43</v>
      </c>
      <c r="AH2020" s="103"/>
    </row>
    <row r="2021" spans="1:34">
      <c r="A2021" s="533"/>
      <c r="C2021" s="67" t="str">
        <f>'Terminated loans'!F1211</f>
        <v>N</v>
      </c>
      <c r="D2021" s="19" t="str">
        <f>'Terminated loans'!H1211</f>
        <v>143010740</v>
      </c>
      <c r="E2021" s="19">
        <f>'Terminated loans'!I1211</f>
        <v>98</v>
      </c>
      <c r="F2021" s="19" t="str">
        <f>'Terminated loans'!J1211</f>
        <v xml:space="preserve">HOW YIN FAT P/Y L(37892)       </v>
      </c>
      <c r="G2021" s="547" t="str">
        <f t="shared" si="620"/>
        <v>A2</v>
      </c>
      <c r="H2021" s="21">
        <f>'Terminated loans'!L1211</f>
        <v>38706</v>
      </c>
      <c r="I2021" s="21">
        <f>IF(B2021="VELS",'Terminated loans'!M1211,'Terminated loans'!B1211)</f>
        <v>41236</v>
      </c>
      <c r="J2021" s="34">
        <f t="shared" si="608"/>
        <v>83</v>
      </c>
      <c r="K2021" s="34">
        <f t="shared" si="605"/>
        <v>179</v>
      </c>
      <c r="L2021" s="34">
        <f t="shared" si="606"/>
        <v>60</v>
      </c>
      <c r="M2021" s="34">
        <f t="shared" si="607"/>
        <v>60</v>
      </c>
      <c r="N2021" s="52">
        <f t="shared" si="619"/>
        <v>60</v>
      </c>
      <c r="O2021" s="318">
        <f>+'Terminated loans'!S1211</f>
        <v>205657</v>
      </c>
      <c r="P2021" s="26">
        <f>+'Terminated loans'!T1211</f>
        <v>0.05</v>
      </c>
      <c r="Q2021" s="536">
        <f t="shared" si="621"/>
        <v>0.104</v>
      </c>
      <c r="R2021" s="222">
        <f t="shared" si="609"/>
        <v>3881.0012975263567</v>
      </c>
      <c r="S2021" s="36">
        <f t="shared" si="610"/>
        <v>180979.74639137779</v>
      </c>
      <c r="T2021" s="36">
        <f t="shared" si="611"/>
        <v>24677.25360862221</v>
      </c>
      <c r="U2021" s="36">
        <f t="shared" si="612"/>
        <v>51880.33146020188</v>
      </c>
      <c r="V2021" s="36">
        <f t="shared" si="613"/>
        <v>27203.077851581387</v>
      </c>
      <c r="W2021" s="37">
        <f t="shared" si="614"/>
        <v>24677.253608620493</v>
      </c>
      <c r="X2021" s="36">
        <f t="shared" si="615"/>
        <v>24677.25360862221</v>
      </c>
      <c r="Y2021" s="276">
        <f t="shared" si="622"/>
        <v>24677.253608620493</v>
      </c>
      <c r="Z2021" s="36">
        <f t="shared" si="616"/>
        <v>51880.33146020188</v>
      </c>
      <c r="AA2021" s="36">
        <f t="shared" si="617"/>
        <v>27203.077851581387</v>
      </c>
      <c r="AB2021" s="38">
        <f t="shared" si="604"/>
        <v>-1.7171259969472885E-9</v>
      </c>
      <c r="AC2021" s="17"/>
      <c r="AD2021" s="17">
        <f t="shared" si="618"/>
        <v>60</v>
      </c>
      <c r="AH2021" s="103"/>
    </row>
    <row r="2022" spans="1:34">
      <c r="A2022" s="533"/>
      <c r="C2022" s="67" t="str">
        <f>'Terminated loans'!F1212</f>
        <v>E</v>
      </c>
      <c r="D2022" s="19" t="str">
        <f>'Terminated loans'!H1212</f>
        <v>143021912</v>
      </c>
      <c r="E2022" s="19">
        <f>'Terminated loans'!I1212</f>
        <v>99</v>
      </c>
      <c r="F2022" s="19" t="str">
        <f>'Terminated loans'!J1212</f>
        <v xml:space="preserve">PEERALLY MR F                  </v>
      </c>
      <c r="G2022" s="547" t="str">
        <f t="shared" si="620"/>
        <v>A1</v>
      </c>
      <c r="H2022" s="21">
        <f>'Terminated loans'!L1212</f>
        <v>38036</v>
      </c>
      <c r="I2022" s="21">
        <f>IF(B2022="VELS",'Terminated loans'!M1212,'Terminated loans'!B1212)</f>
        <v>41305</v>
      </c>
      <c r="J2022" s="34">
        <f t="shared" si="608"/>
        <v>107</v>
      </c>
      <c r="K2022" s="34">
        <f t="shared" si="605"/>
        <v>202</v>
      </c>
      <c r="L2022" s="34">
        <f t="shared" si="606"/>
        <v>107</v>
      </c>
      <c r="M2022" s="34">
        <f t="shared" si="607"/>
        <v>107</v>
      </c>
      <c r="N2022" s="52">
        <f t="shared" si="619"/>
        <v>107</v>
      </c>
      <c r="O2022" s="318">
        <f>+'Terminated loans'!S1212</f>
        <v>172563</v>
      </c>
      <c r="P2022" s="26">
        <f>+'Terminated loans'!T1212</f>
        <v>0.03</v>
      </c>
      <c r="Q2022" s="536">
        <f t="shared" si="621"/>
        <v>8.6499999999999994E-2</v>
      </c>
      <c r="R2022" s="222">
        <f t="shared" si="609"/>
        <v>1840.0505361705059</v>
      </c>
      <c r="S2022" s="36">
        <f t="shared" si="610"/>
        <v>136900.65975772051</v>
      </c>
      <c r="T2022" s="36">
        <f t="shared" si="611"/>
        <v>35662.34024227949</v>
      </c>
      <c r="U2022" s="36">
        <f t="shared" si="612"/>
        <v>59984.747612522217</v>
      </c>
      <c r="V2022" s="36">
        <f t="shared" si="613"/>
        <v>24322.407370244124</v>
      </c>
      <c r="W2022" s="37">
        <f t="shared" si="614"/>
        <v>35662.340242278093</v>
      </c>
      <c r="X2022" s="36">
        <f t="shared" si="615"/>
        <v>35662.34024227949</v>
      </c>
      <c r="Y2022" s="276">
        <f t="shared" si="622"/>
        <v>35662.340242278093</v>
      </c>
      <c r="Z2022" s="36">
        <f t="shared" si="616"/>
        <v>59984.747612522217</v>
      </c>
      <c r="AA2022" s="36">
        <f t="shared" si="617"/>
        <v>24322.407370244124</v>
      </c>
      <c r="AB2022" s="38">
        <f t="shared" ref="AB2022:AB2085" si="623">IF(ISERROR(Z2022-AA2022-T2022),"CHECK",Z2022-AA2022-T2022)</f>
        <v>-1.3969838619232178E-9</v>
      </c>
      <c r="AC2022" s="17"/>
      <c r="AD2022" s="17">
        <f t="shared" si="618"/>
        <v>107</v>
      </c>
      <c r="AH2022" s="103"/>
    </row>
    <row r="2023" spans="1:34">
      <c r="A2023" s="533"/>
      <c r="C2023" s="67" t="str">
        <f>'Terminated loans'!F1213</f>
        <v>E</v>
      </c>
      <c r="D2023" s="19" t="str">
        <f>'Terminated loans'!H1213</f>
        <v>143024555</v>
      </c>
      <c r="E2023" s="19">
        <f>'Terminated loans'!I1213</f>
        <v>98</v>
      </c>
      <c r="F2023" s="19" t="str">
        <f>'Terminated loans'!J1213</f>
        <v xml:space="preserve">GONTRAN J Y/056176             </v>
      </c>
      <c r="G2023" s="547" t="str">
        <f t="shared" si="620"/>
        <v>A2</v>
      </c>
      <c r="H2023" s="21">
        <f>'Terminated loans'!L1213</f>
        <v>39541</v>
      </c>
      <c r="I2023" s="21">
        <f>IF(B2023="VELS",'Terminated loans'!M1213,'Terminated loans'!B1213)</f>
        <v>41305</v>
      </c>
      <c r="J2023" s="34">
        <f t="shared" si="608"/>
        <v>58</v>
      </c>
      <c r="K2023" s="34">
        <f t="shared" si="605"/>
        <v>152</v>
      </c>
      <c r="L2023" s="34">
        <f t="shared" si="606"/>
        <v>58</v>
      </c>
      <c r="M2023" s="34">
        <f t="shared" si="607"/>
        <v>58</v>
      </c>
      <c r="N2023" s="52">
        <f t="shared" si="619"/>
        <v>58</v>
      </c>
      <c r="O2023" s="318">
        <f>+'Terminated loans'!S1213</f>
        <v>197046</v>
      </c>
      <c r="P2023" s="26">
        <f>+'Terminated loans'!T1213</f>
        <v>0.05</v>
      </c>
      <c r="Q2023" s="536">
        <f t="shared" si="621"/>
        <v>0.104</v>
      </c>
      <c r="R2023" s="222">
        <f t="shared" si="609"/>
        <v>3831.4144319243869</v>
      </c>
      <c r="S2023" s="36">
        <f t="shared" si="610"/>
        <v>174081.68730937116</v>
      </c>
      <c r="T2023" s="36">
        <f t="shared" si="611"/>
        <v>22964.312690628838</v>
      </c>
      <c r="U2023" s="36">
        <f t="shared" si="612"/>
        <v>48140.349742241524</v>
      </c>
      <c r="V2023" s="36">
        <f t="shared" si="613"/>
        <v>25176.037051614432</v>
      </c>
      <c r="W2023" s="37">
        <f t="shared" si="614"/>
        <v>22964.312690627092</v>
      </c>
      <c r="X2023" s="36">
        <f t="shared" si="615"/>
        <v>22964.312690628838</v>
      </c>
      <c r="Y2023" s="276">
        <f t="shared" si="622"/>
        <v>22964.312690627092</v>
      </c>
      <c r="Z2023" s="36">
        <f t="shared" si="616"/>
        <v>48140.349742241524</v>
      </c>
      <c r="AA2023" s="36">
        <f t="shared" si="617"/>
        <v>25176.037051614432</v>
      </c>
      <c r="AB2023" s="38">
        <f t="shared" si="623"/>
        <v>-1.7462298274040222E-9</v>
      </c>
      <c r="AC2023" s="17"/>
      <c r="AD2023" s="17">
        <f t="shared" si="618"/>
        <v>58</v>
      </c>
      <c r="AH2023" s="103"/>
    </row>
    <row r="2024" spans="1:34">
      <c r="A2024" s="533"/>
      <c r="C2024" s="67" t="str">
        <f>'Terminated loans'!F1214</f>
        <v>E</v>
      </c>
      <c r="D2024" s="19" t="str">
        <f>'Terminated loans'!H1214</f>
        <v>143032205</v>
      </c>
      <c r="E2024" s="19">
        <f>'Terminated loans'!I1214</f>
        <v>98</v>
      </c>
      <c r="F2024" s="19" t="str">
        <f>'Terminated loans'!J1214</f>
        <v xml:space="preserve">RAMPUDARUTH D                  </v>
      </c>
      <c r="G2024" s="547" t="str">
        <f t="shared" si="620"/>
        <v>A2</v>
      </c>
      <c r="H2024" s="21">
        <f>'Terminated loans'!L1214</f>
        <v>39875</v>
      </c>
      <c r="I2024" s="21">
        <f>IF(B2024="VELS",'Terminated loans'!M1214,'Terminated loans'!B1214)</f>
        <v>41305</v>
      </c>
      <c r="J2024" s="34">
        <f t="shared" si="608"/>
        <v>47</v>
      </c>
      <c r="K2024" s="34">
        <f t="shared" ref="K2024:K2087" si="624">ROUND(($I$35-H2024)/365*12,0)</f>
        <v>141</v>
      </c>
      <c r="L2024" s="34">
        <f t="shared" ref="L2024:L2087" si="625">IF(B2024="VELS",J2024,IF(J2024&gt;(IF(OR(E2024=4,E2024=99),$J$3,IF(E2024=97,$J$6,IF(E2024=98,$J$5,"Check")))),(IF(OR(E2024=4,E2024=99),$J$3,IF(E2024=97,$J$6,IF(E2024=98,$J$5,"Check")))),J2024))</f>
        <v>47</v>
      </c>
      <c r="M2024" s="34">
        <f t="shared" ref="M2024:M2087" si="626">IF(K2024&gt;L2024,L2024,K2024)</f>
        <v>47</v>
      </c>
      <c r="N2024" s="52">
        <f t="shared" si="619"/>
        <v>47</v>
      </c>
      <c r="O2024" s="318">
        <f>+'Terminated loans'!S1214</f>
        <v>316999</v>
      </c>
      <c r="P2024" s="26">
        <f>+'Terminated loans'!T1214</f>
        <v>0.05</v>
      </c>
      <c r="Q2024" s="536">
        <f t="shared" si="621"/>
        <v>0.104</v>
      </c>
      <c r="R2024" s="222">
        <f t="shared" si="609"/>
        <v>7440.6125307051434</v>
      </c>
      <c r="S2024" s="36">
        <f t="shared" si="610"/>
        <v>286242.2186507794</v>
      </c>
      <c r="T2024" s="36">
        <f t="shared" si="611"/>
        <v>30756.781349220604</v>
      </c>
      <c r="U2024" s="36">
        <f t="shared" si="612"/>
        <v>63466.570292359393</v>
      </c>
      <c r="V2024" s="36">
        <f t="shared" si="613"/>
        <v>32709.788943141757</v>
      </c>
      <c r="W2024" s="37">
        <f t="shared" si="614"/>
        <v>30756.781349217636</v>
      </c>
      <c r="X2024" s="36">
        <f t="shared" si="615"/>
        <v>30756.781349220604</v>
      </c>
      <c r="Y2024" s="276">
        <f t="shared" si="622"/>
        <v>30756.781349217636</v>
      </c>
      <c r="Z2024" s="36">
        <f t="shared" si="616"/>
        <v>63466.570292359393</v>
      </c>
      <c r="AA2024" s="36">
        <f t="shared" si="617"/>
        <v>32709.788943141757</v>
      </c>
      <c r="AB2024" s="38">
        <f t="shared" si="623"/>
        <v>-2.9685907065868378E-9</v>
      </c>
      <c r="AC2024" s="17"/>
      <c r="AD2024" s="17">
        <f t="shared" si="618"/>
        <v>47</v>
      </c>
      <c r="AH2024" s="103"/>
    </row>
    <row r="2025" spans="1:34">
      <c r="A2025" s="533"/>
      <c r="C2025" s="67" t="str">
        <f>'Terminated loans'!F1215</f>
        <v>E</v>
      </c>
      <c r="D2025" s="19" t="str">
        <f>'Terminated loans'!H1215</f>
        <v>143036871</v>
      </c>
      <c r="E2025" s="19">
        <f>'Terminated loans'!I1215</f>
        <v>98</v>
      </c>
      <c r="F2025" s="19" t="str">
        <f>'Terminated loans'!J1215</f>
        <v xml:space="preserve">WONG CHUNG L (MUACC17227)      </v>
      </c>
      <c r="G2025" s="547" t="str">
        <f t="shared" si="620"/>
        <v>A2</v>
      </c>
      <c r="H2025" s="21">
        <f>'Terminated loans'!L1215</f>
        <v>39895</v>
      </c>
      <c r="I2025" s="21">
        <f>IF(B2025="VELS",'Terminated loans'!M1215,'Terminated loans'!B1215)</f>
        <v>41305</v>
      </c>
      <c r="J2025" s="34">
        <f t="shared" si="608"/>
        <v>46</v>
      </c>
      <c r="K2025" s="34">
        <f t="shared" si="624"/>
        <v>140</v>
      </c>
      <c r="L2025" s="34">
        <f t="shared" si="625"/>
        <v>46</v>
      </c>
      <c r="M2025" s="34">
        <f t="shared" si="626"/>
        <v>46</v>
      </c>
      <c r="N2025" s="52">
        <f t="shared" si="619"/>
        <v>46</v>
      </c>
      <c r="O2025" s="318">
        <f>+'Terminated loans'!S1215</f>
        <v>320000</v>
      </c>
      <c r="P2025" s="26">
        <f>+'Terminated loans'!T1215</f>
        <v>0.05</v>
      </c>
      <c r="Q2025" s="536">
        <f t="shared" si="621"/>
        <v>0.104</v>
      </c>
      <c r="R2025" s="222">
        <f t="shared" si="609"/>
        <v>7658.9102211158224</v>
      </c>
      <c r="S2025" s="36">
        <f t="shared" si="610"/>
        <v>289534.82326294295</v>
      </c>
      <c r="T2025" s="36">
        <f t="shared" si="611"/>
        <v>30465.176737057045</v>
      </c>
      <c r="U2025" s="36">
        <f t="shared" si="612"/>
        <v>62775.046908381977</v>
      </c>
      <c r="V2025" s="36">
        <f t="shared" si="613"/>
        <v>32309.870171327842</v>
      </c>
      <c r="W2025" s="37">
        <f t="shared" si="614"/>
        <v>30465.176737054135</v>
      </c>
      <c r="X2025" s="36">
        <f t="shared" si="615"/>
        <v>30465.176737057045</v>
      </c>
      <c r="Y2025" s="276">
        <f t="shared" si="622"/>
        <v>30465.176737054135</v>
      </c>
      <c r="Z2025" s="36">
        <f t="shared" si="616"/>
        <v>62775.046908381977</v>
      </c>
      <c r="AA2025" s="36">
        <f t="shared" si="617"/>
        <v>32309.870171327842</v>
      </c>
      <c r="AB2025" s="38">
        <f t="shared" si="623"/>
        <v>-2.9103830456733704E-9</v>
      </c>
      <c r="AC2025" s="17"/>
      <c r="AD2025" s="17">
        <f t="shared" si="618"/>
        <v>46</v>
      </c>
      <c r="AH2025" s="103"/>
    </row>
    <row r="2026" spans="1:34">
      <c r="A2026" s="533"/>
      <c r="C2026" s="67" t="str">
        <f>'Terminated loans'!F1216</f>
        <v>E</v>
      </c>
      <c r="D2026" s="19" t="str">
        <f>'Terminated loans'!H1216</f>
        <v>143039013</v>
      </c>
      <c r="E2026" s="19">
        <f>'Terminated loans'!I1216</f>
        <v>99</v>
      </c>
      <c r="F2026" s="19" t="str">
        <f>'Terminated loans'!J1216</f>
        <v xml:space="preserve">RAMBOCUS C S (SL 1607)         </v>
      </c>
      <c r="G2026" s="547" t="str">
        <f t="shared" si="620"/>
        <v>A1</v>
      </c>
      <c r="H2026" s="21">
        <f>'Terminated loans'!L1216</f>
        <v>40051</v>
      </c>
      <c r="I2026" s="21">
        <f>IF(B2026="VELS",'Terminated loans'!M1216,'Terminated loans'!B1216)</f>
        <v>41305</v>
      </c>
      <c r="J2026" s="34">
        <f t="shared" si="608"/>
        <v>41</v>
      </c>
      <c r="K2026" s="34">
        <f t="shared" si="624"/>
        <v>135</v>
      </c>
      <c r="L2026" s="34">
        <f t="shared" si="625"/>
        <v>41</v>
      </c>
      <c r="M2026" s="34">
        <f t="shared" si="626"/>
        <v>41</v>
      </c>
      <c r="N2026" s="52">
        <f t="shared" si="619"/>
        <v>41</v>
      </c>
      <c r="O2026" s="318">
        <f>+'Terminated loans'!S1216</f>
        <v>2850068</v>
      </c>
      <c r="P2026" s="26">
        <f>+'Terminated loans'!T1216</f>
        <v>0.03</v>
      </c>
      <c r="Q2026" s="536">
        <f t="shared" si="621"/>
        <v>8.6499999999999994E-2</v>
      </c>
      <c r="R2026" s="222">
        <f t="shared" si="609"/>
        <v>73224.069078779692</v>
      </c>
      <c r="S2026" s="36">
        <f t="shared" si="610"/>
        <v>2591190.6781781074</v>
      </c>
      <c r="T2026" s="36">
        <f t="shared" si="611"/>
        <v>258877.32182189263</v>
      </c>
      <c r="U2026" s="36">
        <f t="shared" si="612"/>
        <v>410996.15405182913</v>
      </c>
      <c r="V2026" s="36">
        <f t="shared" si="613"/>
        <v>152118.83222996723</v>
      </c>
      <c r="W2026" s="37">
        <f t="shared" si="614"/>
        <v>258877.3218218619</v>
      </c>
      <c r="X2026" s="36">
        <f t="shared" si="615"/>
        <v>258877.32182189263</v>
      </c>
      <c r="Y2026" s="276">
        <f t="shared" si="622"/>
        <v>258877.3218218619</v>
      </c>
      <c r="Z2026" s="36">
        <f t="shared" si="616"/>
        <v>410996.15405182913</v>
      </c>
      <c r="AA2026" s="36">
        <f t="shared" si="617"/>
        <v>152118.83222996723</v>
      </c>
      <c r="AB2026" s="38">
        <f t="shared" si="623"/>
        <v>-3.0733644962310791E-8</v>
      </c>
      <c r="AC2026" s="17"/>
      <c r="AD2026" s="17">
        <f t="shared" si="618"/>
        <v>41</v>
      </c>
      <c r="AH2026" s="103"/>
    </row>
    <row r="2027" spans="1:34">
      <c r="A2027" s="533"/>
      <c r="C2027" s="67" t="str">
        <f>'Terminated loans'!F1217</f>
        <v>E</v>
      </c>
      <c r="D2027" s="19" t="str">
        <f>'Terminated loans'!H1217</f>
        <v>143039692</v>
      </c>
      <c r="E2027" s="19">
        <f>'Terminated loans'!I1217</f>
        <v>98</v>
      </c>
      <c r="F2027" s="19" t="str">
        <f>'Terminated loans'!J1217</f>
        <v xml:space="preserve">LIN WEN YING K K Y             </v>
      </c>
      <c r="G2027" s="547" t="str">
        <f t="shared" si="620"/>
        <v>A2</v>
      </c>
      <c r="H2027" s="21">
        <f>'Terminated loans'!L1217</f>
        <v>40064</v>
      </c>
      <c r="I2027" s="21">
        <f>IF(B2027="VELS",'Terminated loans'!M1217,'Terminated loans'!B1217)</f>
        <v>41305</v>
      </c>
      <c r="J2027" s="34">
        <f t="shared" si="608"/>
        <v>41</v>
      </c>
      <c r="K2027" s="34">
        <f t="shared" si="624"/>
        <v>135</v>
      </c>
      <c r="L2027" s="34">
        <f t="shared" si="625"/>
        <v>41</v>
      </c>
      <c r="M2027" s="34">
        <f t="shared" si="626"/>
        <v>41</v>
      </c>
      <c r="N2027" s="52">
        <f t="shared" si="619"/>
        <v>41</v>
      </c>
      <c r="O2027" s="318">
        <f>+'Terminated loans'!S1217</f>
        <v>246324</v>
      </c>
      <c r="P2027" s="26">
        <f>+'Terminated loans'!T1217</f>
        <v>0.05</v>
      </c>
      <c r="Q2027" s="536">
        <f t="shared" si="621"/>
        <v>0.104</v>
      </c>
      <c r="R2027" s="222">
        <f t="shared" si="609"/>
        <v>6548.1590475510493</v>
      </c>
      <c r="S2027" s="36">
        <f t="shared" si="610"/>
        <v>225145.5978392291</v>
      </c>
      <c r="T2027" s="36">
        <f t="shared" si="611"/>
        <v>21178.4021607709</v>
      </c>
      <c r="U2027" s="36">
        <f t="shared" si="612"/>
        <v>43328.923110361793</v>
      </c>
      <c r="V2027" s="36">
        <f t="shared" si="613"/>
        <v>22150.520949593047</v>
      </c>
      <c r="W2027" s="37">
        <f t="shared" si="614"/>
        <v>21178.402160768746</v>
      </c>
      <c r="X2027" s="36">
        <f t="shared" si="615"/>
        <v>21178.4021607709</v>
      </c>
      <c r="Y2027" s="276">
        <f t="shared" si="622"/>
        <v>21178.402160768746</v>
      </c>
      <c r="Z2027" s="36">
        <f t="shared" si="616"/>
        <v>43328.923110361793</v>
      </c>
      <c r="AA2027" s="36">
        <f t="shared" si="617"/>
        <v>22150.520949593047</v>
      </c>
      <c r="AB2027" s="38">
        <f t="shared" si="623"/>
        <v>-2.1536834537982941E-9</v>
      </c>
      <c r="AC2027" s="17"/>
      <c r="AD2027" s="17">
        <f t="shared" si="618"/>
        <v>41</v>
      </c>
      <c r="AH2027" s="103"/>
    </row>
    <row r="2028" spans="1:34">
      <c r="A2028" s="533"/>
      <c r="C2028" s="67" t="str">
        <f>'Terminated loans'!F1218</f>
        <v>E</v>
      </c>
      <c r="D2028" s="19" t="str">
        <f>'Terminated loans'!H1218</f>
        <v>143147428</v>
      </c>
      <c r="E2028" s="19">
        <f>'Terminated loans'!I1218</f>
        <v>99</v>
      </c>
      <c r="F2028" s="19" t="str">
        <f>'Terminated loans'!J1218</f>
        <v xml:space="preserve">YENCADOO S (SL 1698)           </v>
      </c>
      <c r="G2028" s="547" t="str">
        <f t="shared" si="620"/>
        <v>B1</v>
      </c>
      <c r="H2028" s="21">
        <f>'Terminated loans'!L1218</f>
        <v>40465</v>
      </c>
      <c r="I2028" s="21">
        <f>IF(B2028="VELS",'Terminated loans'!M1218,'Terminated loans'!B1218)</f>
        <v>41305</v>
      </c>
      <c r="J2028" s="34">
        <f t="shared" si="608"/>
        <v>28</v>
      </c>
      <c r="K2028" s="34">
        <f t="shared" si="624"/>
        <v>122</v>
      </c>
      <c r="L2028" s="34">
        <f t="shared" si="625"/>
        <v>28</v>
      </c>
      <c r="M2028" s="34">
        <f t="shared" si="626"/>
        <v>28</v>
      </c>
      <c r="N2028" s="52">
        <f t="shared" si="619"/>
        <v>28</v>
      </c>
      <c r="O2028" s="318">
        <f>+'Terminated loans'!S1218</f>
        <v>3100065</v>
      </c>
      <c r="P2028" s="26">
        <f>+'Terminated loans'!T1218</f>
        <v>0.03</v>
      </c>
      <c r="Q2028" s="536">
        <f t="shared" si="621"/>
        <v>7.6499999999999999E-2</v>
      </c>
      <c r="R2028" s="222">
        <f t="shared" si="609"/>
        <v>114775.17574465333</v>
      </c>
      <c r="S2028" s="36">
        <f t="shared" si="610"/>
        <v>2934677.3042792887</v>
      </c>
      <c r="T2028" s="36">
        <f t="shared" si="611"/>
        <v>165387.69572071126</v>
      </c>
      <c r="U2028" s="36">
        <f t="shared" si="612"/>
        <v>279027.61657101614</v>
      </c>
      <c r="V2028" s="36">
        <f t="shared" si="613"/>
        <v>113639.92085029325</v>
      </c>
      <c r="W2028" s="37">
        <f t="shared" si="614"/>
        <v>165387.6957207229</v>
      </c>
      <c r="X2028" s="36">
        <f t="shared" si="615"/>
        <v>165387.69572071126</v>
      </c>
      <c r="Y2028" s="276">
        <f t="shared" si="622"/>
        <v>165387.6957207229</v>
      </c>
      <c r="Z2028" s="36">
        <f t="shared" si="616"/>
        <v>279027.61657101614</v>
      </c>
      <c r="AA2028" s="36">
        <f t="shared" si="617"/>
        <v>113639.92085029325</v>
      </c>
      <c r="AB2028" s="38">
        <f t="shared" si="623"/>
        <v>1.1641532182693481E-8</v>
      </c>
      <c r="AC2028" s="17"/>
      <c r="AD2028" s="17">
        <f t="shared" si="618"/>
        <v>28</v>
      </c>
      <c r="AH2028" s="103"/>
    </row>
    <row r="2029" spans="1:34">
      <c r="A2029" s="533"/>
      <c r="C2029" s="67" t="str">
        <f>'Terminated loans'!F1219</f>
        <v>E</v>
      </c>
      <c r="D2029" s="19" t="str">
        <f>'Terminated loans'!H1219</f>
        <v>143400174</v>
      </c>
      <c r="E2029" s="19">
        <f>'Terminated loans'!I1219</f>
        <v>99</v>
      </c>
      <c r="F2029" s="19" t="str">
        <f>'Terminated loans'!J1219</f>
        <v xml:space="preserve">CATHAPERMAL S (SL 1942)        </v>
      </c>
      <c r="G2029" s="547" t="str">
        <f t="shared" si="620"/>
        <v>A1</v>
      </c>
      <c r="H2029" s="21">
        <f>'Terminated loans'!L1219</f>
        <v>40267</v>
      </c>
      <c r="I2029" s="21">
        <f>IF(B2029="VELS",'Terminated loans'!M1219,'Terminated loans'!B1219)</f>
        <v>41305</v>
      </c>
      <c r="J2029" s="34">
        <f t="shared" si="608"/>
        <v>34</v>
      </c>
      <c r="K2029" s="34">
        <f t="shared" si="624"/>
        <v>128</v>
      </c>
      <c r="L2029" s="34">
        <f t="shared" si="625"/>
        <v>34</v>
      </c>
      <c r="M2029" s="34">
        <f t="shared" si="626"/>
        <v>34</v>
      </c>
      <c r="N2029" s="52">
        <f t="shared" si="619"/>
        <v>34</v>
      </c>
      <c r="O2029" s="318">
        <f>+'Terminated loans'!S1219</f>
        <v>4569785</v>
      </c>
      <c r="P2029" s="26">
        <f>+'Terminated loans'!T1219</f>
        <v>0.03</v>
      </c>
      <c r="Q2029" s="536">
        <f t="shared" si="621"/>
        <v>8.6499999999999994E-2</v>
      </c>
      <c r="R2029" s="222">
        <f t="shared" si="609"/>
        <v>140366.42189628375</v>
      </c>
      <c r="S2029" s="36">
        <f t="shared" si="610"/>
        <v>4219217.2728523519</v>
      </c>
      <c r="T2029" s="36">
        <f t="shared" si="611"/>
        <v>350567.72714764811</v>
      </c>
      <c r="U2029" s="36">
        <f t="shared" si="612"/>
        <v>553241.0716212485</v>
      </c>
      <c r="V2029" s="36">
        <f t="shared" si="613"/>
        <v>202673.34447364789</v>
      </c>
      <c r="W2029" s="37">
        <f t="shared" si="614"/>
        <v>350567.72714760061</v>
      </c>
      <c r="X2029" s="36">
        <f t="shared" si="615"/>
        <v>350567.72714764811</v>
      </c>
      <c r="Y2029" s="276">
        <f t="shared" si="622"/>
        <v>350567.72714760061</v>
      </c>
      <c r="Z2029" s="36">
        <f t="shared" si="616"/>
        <v>553241.0716212485</v>
      </c>
      <c r="AA2029" s="36">
        <f t="shared" si="617"/>
        <v>202673.34447364789</v>
      </c>
      <c r="AB2029" s="38">
        <f t="shared" si="623"/>
        <v>-4.7497451305389404E-8</v>
      </c>
      <c r="AC2029" s="17"/>
      <c r="AD2029" s="17">
        <f t="shared" si="618"/>
        <v>34</v>
      </c>
      <c r="AH2029" s="103"/>
    </row>
    <row r="2030" spans="1:34">
      <c r="A2030" s="533"/>
      <c r="C2030" s="67" t="str">
        <f>'Terminated loans'!F1220</f>
        <v>E</v>
      </c>
      <c r="D2030" s="19" t="str">
        <f>'Terminated loans'!H1220</f>
        <v>143524191</v>
      </c>
      <c r="E2030" s="19">
        <f>'Terminated loans'!I1220</f>
        <v>4</v>
      </c>
      <c r="F2030" s="19" t="str">
        <f>'Terminated loans'!J1220</f>
        <v xml:space="preserve">BABOORAM MR B OR MRS M         </v>
      </c>
      <c r="G2030" s="547" t="str">
        <f t="shared" si="620"/>
        <v>A1</v>
      </c>
      <c r="H2030" s="21">
        <f>'Terminated loans'!L1220</f>
        <v>36039</v>
      </c>
      <c r="I2030" s="21">
        <f>IF(B2030="VELS",'Terminated loans'!M1220,'Terminated loans'!B1220)</f>
        <v>41305</v>
      </c>
      <c r="J2030" s="34">
        <f t="shared" ref="J2030:J2093" si="627">ROUND((I2030-H2030)/365*12,0)</f>
        <v>173</v>
      </c>
      <c r="K2030" s="34">
        <f t="shared" si="624"/>
        <v>267</v>
      </c>
      <c r="L2030" s="34">
        <f t="shared" si="625"/>
        <v>173</v>
      </c>
      <c r="M2030" s="34">
        <f t="shared" si="626"/>
        <v>173</v>
      </c>
      <c r="N2030" s="52">
        <f t="shared" si="619"/>
        <v>173</v>
      </c>
      <c r="O2030" s="318">
        <f>+'Terminated loans'!S1220</f>
        <v>408999</v>
      </c>
      <c r="P2030" s="26">
        <f>+'Terminated loans'!T1220</f>
        <v>4.1200000000000001E-2</v>
      </c>
      <c r="Q2030" s="536">
        <f t="shared" si="621"/>
        <v>8.6499999999999994E-2</v>
      </c>
      <c r="R2030" s="222">
        <f t="shared" ref="R2030:R2093" si="628">PMT(P2030/12,L2030,-O2030,0,0)</f>
        <v>3139.3103852774725</v>
      </c>
      <c r="S2030" s="36">
        <f t="shared" ref="S2030:S2093" si="629">(-PV(Q2030/12,L2030,R2030,0,0))</f>
        <v>309804.48572920292</v>
      </c>
      <c r="T2030" s="36">
        <f t="shared" ref="T2030:T2093" si="630">O2030-S2030</f>
        <v>99194.514270797081</v>
      </c>
      <c r="U2030" s="36">
        <f t="shared" ref="U2030:U2093" si="631">-IF(OR(Q2030="",Q2030=0),0,(CUMIPMT(Q2030/12,L2030,S2030,1,M2030,0)))</f>
        <v>233296.21092379687</v>
      </c>
      <c r="V2030" s="36">
        <f t="shared" ref="V2030:V2093" si="632">-IF(OR(P2030="",P2030=0),0,(CUMIPMT(P2030/12,L2030,O2030,1,M2030,0)))</f>
        <v>134101.69665300276</v>
      </c>
      <c r="W2030" s="37">
        <f t="shared" ref="W2030:W2093" si="633">IF(ISERROR(U2030-V2030),0,U2030-V2030)</f>
        <v>99194.514270794112</v>
      </c>
      <c r="X2030" s="36">
        <f t="shared" ref="X2030:X2093" si="634">IF(C2030="O",T2030/AD2030*N2030,T2030)</f>
        <v>99194.514270797081</v>
      </c>
      <c r="Y2030" s="276">
        <f t="shared" si="622"/>
        <v>99194.514270794112</v>
      </c>
      <c r="Z2030" s="36">
        <f t="shared" ref="Z2030:Z2093" si="635">-IF(OR(Q2030="",Q2030=0),0,(CUMIPMT(Q2030/12,L2030,S2030,1,L2030,0)))</f>
        <v>233296.21092379687</v>
      </c>
      <c r="AA2030" s="36">
        <f t="shared" ref="AA2030:AA2093" si="636">-IF(OR(P2030="",P2030=0),0,(CUMIPMT(P2030/12,L2030,O2030,1,L2030,0)))</f>
        <v>134101.69665300276</v>
      </c>
      <c r="AB2030" s="38">
        <f t="shared" si="623"/>
        <v>-2.9685907065868378E-9</v>
      </c>
      <c r="AC2030" s="17"/>
      <c r="AD2030" s="17">
        <f t="shared" ref="AD2030:AD2093" si="637">IF(L2030&gt;$J$2,$J$2,L2030)</f>
        <v>173</v>
      </c>
      <c r="AH2030" s="103"/>
    </row>
    <row r="2031" spans="1:34">
      <c r="A2031" s="533"/>
      <c r="C2031" s="67" t="str">
        <f>'Terminated loans'!F1221</f>
        <v>N</v>
      </c>
      <c r="D2031" s="19" t="str">
        <f>'Terminated loans'!H1221</f>
        <v>143990605</v>
      </c>
      <c r="E2031" s="19">
        <f>'Terminated loans'!I1221</f>
        <v>98</v>
      </c>
      <c r="F2031" s="19" t="str">
        <f>'Terminated loans'!J1221</f>
        <v xml:space="preserve">SONEA S                        </v>
      </c>
      <c r="G2031" s="547" t="str">
        <f t="shared" si="620"/>
        <v>A2</v>
      </c>
      <c r="H2031" s="21">
        <f>'Terminated loans'!L1221</f>
        <v>40226</v>
      </c>
      <c r="I2031" s="21">
        <f>IF(B2031="VELS",'Terminated loans'!M1221,'Terminated loans'!B1221)</f>
        <v>41297</v>
      </c>
      <c r="J2031" s="34">
        <f t="shared" si="627"/>
        <v>35</v>
      </c>
      <c r="K2031" s="34">
        <f t="shared" si="624"/>
        <v>130</v>
      </c>
      <c r="L2031" s="34">
        <f t="shared" si="625"/>
        <v>35</v>
      </c>
      <c r="M2031" s="34">
        <f t="shared" si="626"/>
        <v>35</v>
      </c>
      <c r="N2031" s="52">
        <f t="shared" ref="N2031:N2094" si="638">IF(C2031="O",IF(ROUND(($I$35-H2031)/365*12,0)&gt;$L2031,$L2031,ROUND(($I$35-H2031)/365*12,0)),IF(OR(C2031="E",C2031="N"),ROUND(M2031,0),"CHECK"))</f>
        <v>35</v>
      </c>
      <c r="O2031" s="318">
        <f>+'Terminated loans'!S1221</f>
        <v>156261</v>
      </c>
      <c r="P2031" s="26">
        <f>+'Terminated loans'!T1221</f>
        <v>0.05</v>
      </c>
      <c r="Q2031" s="536">
        <f t="shared" si="621"/>
        <v>0.104</v>
      </c>
      <c r="R2031" s="222">
        <f t="shared" si="628"/>
        <v>4807.3318513564654</v>
      </c>
      <c r="S2031" s="36">
        <f t="shared" si="629"/>
        <v>144597.96649117331</v>
      </c>
      <c r="T2031" s="36">
        <f t="shared" si="630"/>
        <v>11663.033508826687</v>
      </c>
      <c r="U2031" s="36">
        <f t="shared" si="631"/>
        <v>23658.648306301504</v>
      </c>
      <c r="V2031" s="36">
        <f t="shared" si="632"/>
        <v>11995.614797476301</v>
      </c>
      <c r="W2031" s="37">
        <f t="shared" si="633"/>
        <v>11663.033508825203</v>
      </c>
      <c r="X2031" s="36">
        <f t="shared" si="634"/>
        <v>11663.033508826687</v>
      </c>
      <c r="Y2031" s="276">
        <f t="shared" si="622"/>
        <v>11663.033508825203</v>
      </c>
      <c r="Z2031" s="36">
        <f t="shared" si="635"/>
        <v>23658.648306301504</v>
      </c>
      <c r="AA2031" s="36">
        <f t="shared" si="636"/>
        <v>11995.614797476301</v>
      </c>
      <c r="AB2031" s="38">
        <f t="shared" si="623"/>
        <v>-1.4842953532934189E-9</v>
      </c>
      <c r="AC2031" s="17"/>
      <c r="AD2031" s="17">
        <f t="shared" si="637"/>
        <v>35</v>
      </c>
      <c r="AH2031" s="103"/>
    </row>
    <row r="2032" spans="1:34">
      <c r="A2032" s="533"/>
      <c r="C2032" s="67" t="str">
        <f>'Terminated loans'!F1222</f>
        <v>E</v>
      </c>
      <c r="D2032" s="19" t="str">
        <f>'Terminated loans'!H1222</f>
        <v>143991350</v>
      </c>
      <c r="E2032" s="19">
        <f>'Terminated loans'!I1222</f>
        <v>98</v>
      </c>
      <c r="F2032" s="19" t="str">
        <f>'Terminated loans'!J1222</f>
        <v xml:space="preserve">LOUIS K D                      </v>
      </c>
      <c r="G2032" s="547" t="str">
        <f t="shared" si="620"/>
        <v>A2</v>
      </c>
      <c r="H2032" s="21">
        <f>'Terminated loans'!L1222</f>
        <v>40438</v>
      </c>
      <c r="I2032" s="21">
        <f>IF(B2032="VELS",'Terminated loans'!M1222,'Terminated loans'!B1222)</f>
        <v>41305</v>
      </c>
      <c r="J2032" s="34">
        <f t="shared" si="627"/>
        <v>29</v>
      </c>
      <c r="K2032" s="34">
        <f t="shared" si="624"/>
        <v>123</v>
      </c>
      <c r="L2032" s="34">
        <f t="shared" si="625"/>
        <v>29</v>
      </c>
      <c r="M2032" s="34">
        <f t="shared" si="626"/>
        <v>29</v>
      </c>
      <c r="N2032" s="52">
        <f t="shared" si="638"/>
        <v>29</v>
      </c>
      <c r="O2032" s="318">
        <f>+'Terminated loans'!S1222</f>
        <v>473244</v>
      </c>
      <c r="P2032" s="26">
        <f>+'Terminated loans'!T1222</f>
        <v>0.05</v>
      </c>
      <c r="Q2032" s="536">
        <f t="shared" si="621"/>
        <v>0.104</v>
      </c>
      <c r="R2032" s="222">
        <f t="shared" si="628"/>
        <v>17358.466857305797</v>
      </c>
      <c r="S2032" s="36">
        <f t="shared" si="629"/>
        <v>443430.5723053292</v>
      </c>
      <c r="T2032" s="36">
        <f t="shared" si="630"/>
        <v>29813.427694670798</v>
      </c>
      <c r="U2032" s="36">
        <f t="shared" si="631"/>
        <v>59964.966556534346</v>
      </c>
      <c r="V2032" s="36">
        <f t="shared" si="632"/>
        <v>30151.538861868088</v>
      </c>
      <c r="W2032" s="37">
        <f t="shared" si="633"/>
        <v>29813.427694666258</v>
      </c>
      <c r="X2032" s="36">
        <f t="shared" si="634"/>
        <v>29813.427694670798</v>
      </c>
      <c r="Y2032" s="276">
        <f t="shared" si="622"/>
        <v>29813.427694666258</v>
      </c>
      <c r="Z2032" s="36">
        <f t="shared" si="635"/>
        <v>59964.966556534346</v>
      </c>
      <c r="AA2032" s="36">
        <f t="shared" si="636"/>
        <v>30151.538861868088</v>
      </c>
      <c r="AB2032" s="38">
        <f t="shared" si="623"/>
        <v>-4.5401975512504578E-9</v>
      </c>
      <c r="AC2032" s="17"/>
      <c r="AD2032" s="17">
        <f t="shared" si="637"/>
        <v>29</v>
      </c>
      <c r="AH2032" s="103"/>
    </row>
    <row r="2033" spans="1:34">
      <c r="A2033" s="533"/>
      <c r="C2033" s="67" t="str">
        <f>'Terminated loans'!F1223</f>
        <v>E</v>
      </c>
      <c r="D2033" s="19" t="str">
        <f>'Terminated loans'!H1223</f>
        <v>143992489</v>
      </c>
      <c r="E2033" s="19">
        <f>'Terminated loans'!I1223</f>
        <v>98</v>
      </c>
      <c r="F2033" s="19" t="str">
        <f>'Terminated loans'!J1223</f>
        <v xml:space="preserve">LEBON M F                      </v>
      </c>
      <c r="G2033" s="547" t="str">
        <f t="shared" si="620"/>
        <v>A2</v>
      </c>
      <c r="H2033" s="21">
        <f>'Terminated loans'!L1223</f>
        <v>40361</v>
      </c>
      <c r="I2033" s="21">
        <f>IF(B2033="VELS",'Terminated loans'!M1223,'Terminated loans'!B1223)</f>
        <v>41305</v>
      </c>
      <c r="J2033" s="34">
        <f t="shared" si="627"/>
        <v>31</v>
      </c>
      <c r="K2033" s="34">
        <f t="shared" si="624"/>
        <v>125</v>
      </c>
      <c r="L2033" s="34">
        <f t="shared" si="625"/>
        <v>31</v>
      </c>
      <c r="M2033" s="34">
        <f t="shared" si="626"/>
        <v>31</v>
      </c>
      <c r="N2033" s="52">
        <f t="shared" si="638"/>
        <v>31</v>
      </c>
      <c r="O2033" s="318">
        <f>+'Terminated loans'!S1223</f>
        <v>100305</v>
      </c>
      <c r="P2033" s="26">
        <f>+'Terminated loans'!T1223</f>
        <v>0.05</v>
      </c>
      <c r="Q2033" s="536">
        <f t="shared" si="621"/>
        <v>0.104</v>
      </c>
      <c r="R2033" s="222">
        <f t="shared" si="628"/>
        <v>3455.8382112004788</v>
      </c>
      <c r="S2033" s="36">
        <f t="shared" si="629"/>
        <v>93593.398143343846</v>
      </c>
      <c r="T2033" s="36">
        <f t="shared" si="630"/>
        <v>6711.6018566561543</v>
      </c>
      <c r="U2033" s="36">
        <f t="shared" si="631"/>
        <v>13537.586403870024</v>
      </c>
      <c r="V2033" s="36">
        <f t="shared" si="632"/>
        <v>6825.9845472148445</v>
      </c>
      <c r="W2033" s="37">
        <f t="shared" si="633"/>
        <v>6711.6018566551793</v>
      </c>
      <c r="X2033" s="36">
        <f t="shared" si="634"/>
        <v>6711.6018566561543</v>
      </c>
      <c r="Y2033" s="276">
        <f t="shared" si="622"/>
        <v>6711.6018566551793</v>
      </c>
      <c r="Z2033" s="36">
        <f t="shared" si="635"/>
        <v>13537.586403870024</v>
      </c>
      <c r="AA2033" s="36">
        <f t="shared" si="636"/>
        <v>6825.9845472148445</v>
      </c>
      <c r="AB2033" s="38">
        <f t="shared" si="623"/>
        <v>-9.7497832030057907E-10</v>
      </c>
      <c r="AC2033" s="17"/>
      <c r="AD2033" s="17">
        <f t="shared" si="637"/>
        <v>31</v>
      </c>
      <c r="AH2033" s="103"/>
    </row>
    <row r="2034" spans="1:34">
      <c r="A2034" s="533"/>
      <c r="C2034" s="67" t="str">
        <f>'Terminated loans'!F1224</f>
        <v>E</v>
      </c>
      <c r="D2034" s="19" t="str">
        <f>'Terminated loans'!H1224</f>
        <v>143993795</v>
      </c>
      <c r="E2034" s="19">
        <f>'Terminated loans'!I1224</f>
        <v>98</v>
      </c>
      <c r="F2034" s="19" t="str">
        <f>'Terminated loans'!J1224</f>
        <v xml:space="preserve">MANIKION R                     </v>
      </c>
      <c r="G2034" s="547" t="str">
        <f t="shared" si="620"/>
        <v>A2</v>
      </c>
      <c r="H2034" s="21">
        <f>'Terminated loans'!L1224</f>
        <v>40438</v>
      </c>
      <c r="I2034" s="21">
        <f>IF(B2034="VELS",'Terminated loans'!M1224,'Terminated loans'!B1224)</f>
        <v>41305</v>
      </c>
      <c r="J2034" s="34">
        <f t="shared" si="627"/>
        <v>29</v>
      </c>
      <c r="K2034" s="34">
        <f t="shared" si="624"/>
        <v>123</v>
      </c>
      <c r="L2034" s="34">
        <f t="shared" si="625"/>
        <v>29</v>
      </c>
      <c r="M2034" s="34">
        <f t="shared" si="626"/>
        <v>29</v>
      </c>
      <c r="N2034" s="52">
        <f t="shared" si="638"/>
        <v>29</v>
      </c>
      <c r="O2034" s="318">
        <f>+'Terminated loans'!S1224</f>
        <v>1117346</v>
      </c>
      <c r="P2034" s="26">
        <f>+'Terminated loans'!T1224</f>
        <v>0.05</v>
      </c>
      <c r="Q2034" s="536">
        <f t="shared" si="621"/>
        <v>0.104</v>
      </c>
      <c r="R2034" s="222">
        <f t="shared" si="628"/>
        <v>40983.960724580138</v>
      </c>
      <c r="S2034" s="36">
        <f t="shared" si="629"/>
        <v>1046955.4315386362</v>
      </c>
      <c r="T2034" s="36">
        <f t="shared" si="630"/>
        <v>70390.568461363786</v>
      </c>
      <c r="U2034" s="36">
        <f t="shared" si="631"/>
        <v>141579.42947417707</v>
      </c>
      <c r="V2034" s="36">
        <f t="shared" si="632"/>
        <v>71188.861012824113</v>
      </c>
      <c r="W2034" s="37">
        <f t="shared" si="633"/>
        <v>70390.568461352959</v>
      </c>
      <c r="X2034" s="36">
        <f t="shared" si="634"/>
        <v>70390.568461363786</v>
      </c>
      <c r="Y2034" s="276">
        <f t="shared" si="622"/>
        <v>70390.568461352959</v>
      </c>
      <c r="Z2034" s="36">
        <f t="shared" si="635"/>
        <v>141579.42947417707</v>
      </c>
      <c r="AA2034" s="36">
        <f t="shared" si="636"/>
        <v>71188.861012824113</v>
      </c>
      <c r="AB2034" s="38">
        <f t="shared" si="623"/>
        <v>-1.0826624929904938E-8</v>
      </c>
      <c r="AC2034" s="17"/>
      <c r="AD2034" s="17">
        <f t="shared" si="637"/>
        <v>29</v>
      </c>
      <c r="AH2034" s="103"/>
    </row>
    <row r="2035" spans="1:34">
      <c r="A2035" s="533"/>
      <c r="C2035" s="67" t="str">
        <f>'Terminated loans'!F1225</f>
        <v>E</v>
      </c>
      <c r="D2035" s="19" t="str">
        <f>'Terminated loans'!H1225</f>
        <v>143993078</v>
      </c>
      <c r="E2035" s="19">
        <f>'Terminated loans'!I1225</f>
        <v>98</v>
      </c>
      <c r="F2035" s="19" t="str">
        <f>'Terminated loans'!J1225</f>
        <v xml:space="preserve">VAYAVOOREE T                   </v>
      </c>
      <c r="G2035" s="547" t="str">
        <f t="shared" si="620"/>
        <v>B2</v>
      </c>
      <c r="H2035" s="21">
        <f>'Terminated loans'!L1225</f>
        <v>40493</v>
      </c>
      <c r="I2035" s="21">
        <f>IF(B2035="VELS",'Terminated loans'!M1225,'Terminated loans'!B1225)</f>
        <v>41305</v>
      </c>
      <c r="J2035" s="34">
        <f t="shared" si="627"/>
        <v>27</v>
      </c>
      <c r="K2035" s="34">
        <f t="shared" si="624"/>
        <v>121</v>
      </c>
      <c r="L2035" s="34">
        <f t="shared" si="625"/>
        <v>27</v>
      </c>
      <c r="M2035" s="34">
        <f t="shared" si="626"/>
        <v>27</v>
      </c>
      <c r="N2035" s="52">
        <f t="shared" si="638"/>
        <v>27</v>
      </c>
      <c r="O2035" s="318">
        <f>+'Terminated loans'!S1225</f>
        <v>240433</v>
      </c>
      <c r="P2035" s="26">
        <f>+'Terminated loans'!T1225</f>
        <v>0.05</v>
      </c>
      <c r="Q2035" s="536">
        <f t="shared" si="621"/>
        <v>9.4E-2</v>
      </c>
      <c r="R2035" s="222">
        <f t="shared" si="628"/>
        <v>9433.7375153198136</v>
      </c>
      <c r="S2035" s="36">
        <f t="shared" si="629"/>
        <v>228774.31319657629</v>
      </c>
      <c r="T2035" s="36">
        <f t="shared" si="630"/>
        <v>11658.686803423712</v>
      </c>
      <c r="U2035" s="36">
        <f t="shared" si="631"/>
        <v>25936.599717059522</v>
      </c>
      <c r="V2035" s="36">
        <f t="shared" si="632"/>
        <v>14277.912913634937</v>
      </c>
      <c r="W2035" s="37">
        <f t="shared" si="633"/>
        <v>11658.686803424585</v>
      </c>
      <c r="X2035" s="36">
        <f t="shared" si="634"/>
        <v>11658.686803423712</v>
      </c>
      <c r="Y2035" s="276">
        <f t="shared" si="622"/>
        <v>11658.686803424585</v>
      </c>
      <c r="Z2035" s="36">
        <f t="shared" si="635"/>
        <v>25936.599717059522</v>
      </c>
      <c r="AA2035" s="36">
        <f t="shared" si="636"/>
        <v>14277.912913634937</v>
      </c>
      <c r="AB2035" s="38">
        <f t="shared" si="623"/>
        <v>8.7311491370201111E-10</v>
      </c>
      <c r="AC2035" s="17"/>
      <c r="AD2035" s="17">
        <f t="shared" si="637"/>
        <v>27</v>
      </c>
      <c r="AH2035" s="103"/>
    </row>
    <row r="2036" spans="1:34">
      <c r="A2036" s="533"/>
      <c r="C2036" s="67" t="str">
        <f>'Terminated loans'!F1226</f>
        <v>E</v>
      </c>
      <c r="D2036" s="19" t="str">
        <f>'Terminated loans'!H1226</f>
        <v>143995216</v>
      </c>
      <c r="E2036" s="19">
        <f>'Terminated loans'!I1226</f>
        <v>98</v>
      </c>
      <c r="F2036" s="19" t="str">
        <f>'Terminated loans'!J1226</f>
        <v xml:space="preserve">FLORENS M L                    </v>
      </c>
      <c r="G2036" s="547" t="str">
        <f t="shared" si="620"/>
        <v>C2</v>
      </c>
      <c r="H2036" s="21">
        <f>'Terminated loans'!L1226</f>
        <v>40662</v>
      </c>
      <c r="I2036" s="21">
        <f>IF(B2036="VELS",'Terminated loans'!M1226,'Terminated loans'!B1226)</f>
        <v>41305</v>
      </c>
      <c r="J2036" s="34">
        <f t="shared" si="627"/>
        <v>21</v>
      </c>
      <c r="K2036" s="34">
        <f t="shared" si="624"/>
        <v>115</v>
      </c>
      <c r="L2036" s="34">
        <f t="shared" si="625"/>
        <v>21</v>
      </c>
      <c r="M2036" s="34">
        <f t="shared" si="626"/>
        <v>21</v>
      </c>
      <c r="N2036" s="52">
        <f t="shared" si="638"/>
        <v>21</v>
      </c>
      <c r="O2036" s="318">
        <f>+'Terminated loans'!S1226</f>
        <v>244089</v>
      </c>
      <c r="P2036" s="26">
        <f>+'Terminated loans'!T1226</f>
        <v>0.05</v>
      </c>
      <c r="Q2036" s="536">
        <f t="shared" si="621"/>
        <v>9.9000000000000005E-2</v>
      </c>
      <c r="R2036" s="222">
        <f t="shared" si="628"/>
        <v>12163.402412890666</v>
      </c>
      <c r="S2036" s="36">
        <f t="shared" si="629"/>
        <v>233647.52213802811</v>
      </c>
      <c r="T2036" s="36">
        <f t="shared" si="630"/>
        <v>10441.477861971885</v>
      </c>
      <c r="U2036" s="36">
        <f t="shared" si="631"/>
        <v>21783.928532679041</v>
      </c>
      <c r="V2036" s="36">
        <f t="shared" si="632"/>
        <v>11342.450670704013</v>
      </c>
      <c r="W2036" s="37">
        <f t="shared" si="633"/>
        <v>10441.477861975029</v>
      </c>
      <c r="X2036" s="36">
        <f t="shared" si="634"/>
        <v>10441.477861971885</v>
      </c>
      <c r="Y2036" s="276">
        <f t="shared" si="622"/>
        <v>10441.477861975029</v>
      </c>
      <c r="Z2036" s="36">
        <f t="shared" si="635"/>
        <v>21783.928532679041</v>
      </c>
      <c r="AA2036" s="36">
        <f t="shared" si="636"/>
        <v>11342.450670704013</v>
      </c>
      <c r="AB2036" s="38">
        <f t="shared" si="623"/>
        <v>3.14321368932724E-9</v>
      </c>
      <c r="AC2036" s="17"/>
      <c r="AD2036" s="17">
        <f t="shared" si="637"/>
        <v>21</v>
      </c>
      <c r="AH2036" s="103"/>
    </row>
    <row r="2037" spans="1:34">
      <c r="A2037" s="533"/>
      <c r="C2037" s="67" t="str">
        <f>'Terminated loans'!F1227</f>
        <v>E</v>
      </c>
      <c r="D2037" s="19" t="str">
        <f>'Terminated loans'!H1227</f>
        <v>143993833</v>
      </c>
      <c r="E2037" s="19">
        <f>'Terminated loans'!I1227</f>
        <v>98</v>
      </c>
      <c r="F2037" s="19" t="str">
        <f>'Terminated loans'!J1227</f>
        <v xml:space="preserve">PROSPER A D                    </v>
      </c>
      <c r="G2037" s="547" t="str">
        <f t="shared" si="620"/>
        <v>C2</v>
      </c>
      <c r="H2037" s="21">
        <f>'Terminated loans'!L1227</f>
        <v>40654</v>
      </c>
      <c r="I2037" s="21">
        <f>IF(B2037="VELS",'Terminated loans'!M1227,'Terminated loans'!B1227)</f>
        <v>41305</v>
      </c>
      <c r="J2037" s="34">
        <f t="shared" si="627"/>
        <v>21</v>
      </c>
      <c r="K2037" s="34">
        <f t="shared" si="624"/>
        <v>115</v>
      </c>
      <c r="L2037" s="34">
        <f t="shared" si="625"/>
        <v>21</v>
      </c>
      <c r="M2037" s="34">
        <f t="shared" si="626"/>
        <v>21</v>
      </c>
      <c r="N2037" s="52">
        <f t="shared" si="638"/>
        <v>21</v>
      </c>
      <c r="O2037" s="318">
        <f>+'Terminated loans'!S1227</f>
        <v>210178</v>
      </c>
      <c r="P2037" s="26">
        <f>+'Terminated loans'!T1227</f>
        <v>0.05</v>
      </c>
      <c r="Q2037" s="536">
        <f t="shared" si="621"/>
        <v>9.9000000000000005E-2</v>
      </c>
      <c r="R2037" s="222">
        <f t="shared" si="628"/>
        <v>10473.555106279</v>
      </c>
      <c r="S2037" s="36">
        <f t="shared" si="629"/>
        <v>201187.14447568913</v>
      </c>
      <c r="T2037" s="36">
        <f t="shared" si="630"/>
        <v>8990.8555243108713</v>
      </c>
      <c r="U2037" s="36">
        <f t="shared" si="631"/>
        <v>18757.512756172655</v>
      </c>
      <c r="V2037" s="36">
        <f t="shared" si="632"/>
        <v>9766.6572318589897</v>
      </c>
      <c r="W2037" s="37">
        <f t="shared" si="633"/>
        <v>8990.8555243136652</v>
      </c>
      <c r="X2037" s="36">
        <f t="shared" si="634"/>
        <v>8990.8555243108713</v>
      </c>
      <c r="Y2037" s="276">
        <f t="shared" si="622"/>
        <v>8990.8555243136652</v>
      </c>
      <c r="Z2037" s="36">
        <f t="shared" si="635"/>
        <v>18757.512756172655</v>
      </c>
      <c r="AA2037" s="36">
        <f t="shared" si="636"/>
        <v>9766.6572318589897</v>
      </c>
      <c r="AB2037" s="38">
        <f t="shared" si="623"/>
        <v>2.7939677238464355E-9</v>
      </c>
      <c r="AC2037" s="17"/>
      <c r="AD2037" s="17">
        <f t="shared" si="637"/>
        <v>21</v>
      </c>
      <c r="AH2037" s="103"/>
    </row>
    <row r="2038" spans="1:34">
      <c r="A2038" s="533"/>
      <c r="C2038" s="67" t="str">
        <f>'Terminated loans'!F1228</f>
        <v>E</v>
      </c>
      <c r="D2038" s="19" t="str">
        <f>'Terminated loans'!H1228</f>
        <v>143994872</v>
      </c>
      <c r="E2038" s="19">
        <f>'Terminated loans'!I1228</f>
        <v>98</v>
      </c>
      <c r="F2038" s="19" t="str">
        <f>'Terminated loans'!J1228</f>
        <v xml:space="preserve">BALLOO E                       </v>
      </c>
      <c r="G2038" s="547" t="str">
        <f t="shared" si="620"/>
        <v>C2</v>
      </c>
      <c r="H2038" s="21">
        <f>'Terminated loans'!L1228</f>
        <v>40652</v>
      </c>
      <c r="I2038" s="21">
        <f>IF(B2038="VELS",'Terminated loans'!M1228,'Terminated loans'!B1228)</f>
        <v>41305</v>
      </c>
      <c r="J2038" s="34">
        <f t="shared" si="627"/>
        <v>21</v>
      </c>
      <c r="K2038" s="34">
        <f t="shared" si="624"/>
        <v>115</v>
      </c>
      <c r="L2038" s="34">
        <f t="shared" si="625"/>
        <v>21</v>
      </c>
      <c r="M2038" s="34">
        <f t="shared" si="626"/>
        <v>21</v>
      </c>
      <c r="N2038" s="52">
        <f t="shared" si="638"/>
        <v>21</v>
      </c>
      <c r="O2038" s="318">
        <f>+'Terminated loans'!S1228</f>
        <v>244529</v>
      </c>
      <c r="P2038" s="26">
        <f>+'Terminated loans'!T1228</f>
        <v>0.05</v>
      </c>
      <c r="Q2038" s="536">
        <f t="shared" si="621"/>
        <v>9.9000000000000005E-2</v>
      </c>
      <c r="R2038" s="222">
        <f t="shared" si="628"/>
        <v>12185.328419640959</v>
      </c>
      <c r="S2038" s="36">
        <f t="shared" si="629"/>
        <v>234068.70010893524</v>
      </c>
      <c r="T2038" s="36">
        <f t="shared" si="630"/>
        <v>10460.299891064758</v>
      </c>
      <c r="U2038" s="36">
        <f t="shared" si="631"/>
        <v>21823.196703528112</v>
      </c>
      <c r="V2038" s="36">
        <f t="shared" si="632"/>
        <v>11362.896812460123</v>
      </c>
      <c r="W2038" s="37">
        <f t="shared" si="633"/>
        <v>10460.299891067989</v>
      </c>
      <c r="X2038" s="36">
        <f t="shared" si="634"/>
        <v>10460.299891064758</v>
      </c>
      <c r="Y2038" s="276">
        <f t="shared" si="622"/>
        <v>10460.299891067989</v>
      </c>
      <c r="Z2038" s="36">
        <f t="shared" si="635"/>
        <v>21823.196703528112</v>
      </c>
      <c r="AA2038" s="36">
        <f t="shared" si="636"/>
        <v>11362.896812460123</v>
      </c>
      <c r="AB2038" s="38">
        <f t="shared" si="623"/>
        <v>3.2305251806974411E-9</v>
      </c>
      <c r="AC2038" s="17"/>
      <c r="AD2038" s="17">
        <f t="shared" si="637"/>
        <v>21</v>
      </c>
      <c r="AH2038" s="103"/>
    </row>
    <row r="2039" spans="1:34">
      <c r="A2039" s="533"/>
      <c r="C2039" s="67" t="str">
        <f>'Terminated loans'!F1229</f>
        <v>E</v>
      </c>
      <c r="D2039" s="19" t="str">
        <f>'Terminated loans'!H1229</f>
        <v>143994546</v>
      </c>
      <c r="E2039" s="19">
        <f>'Terminated loans'!I1229</f>
        <v>98</v>
      </c>
      <c r="F2039" s="19" t="str">
        <f>'Terminated loans'!J1229</f>
        <v xml:space="preserve">RAMPUDARUTH D                  </v>
      </c>
      <c r="G2039" s="547" t="str">
        <f t="shared" si="620"/>
        <v>B2</v>
      </c>
      <c r="H2039" s="21">
        <f>'Terminated loans'!L1229</f>
        <v>40639</v>
      </c>
      <c r="I2039" s="21">
        <f>IF(B2039="VELS",'Terminated loans'!M1229,'Terminated loans'!B1229)</f>
        <v>41305</v>
      </c>
      <c r="J2039" s="34">
        <f t="shared" si="627"/>
        <v>22</v>
      </c>
      <c r="K2039" s="34">
        <f t="shared" si="624"/>
        <v>116</v>
      </c>
      <c r="L2039" s="34">
        <f t="shared" si="625"/>
        <v>22</v>
      </c>
      <c r="M2039" s="34">
        <f t="shared" si="626"/>
        <v>22</v>
      </c>
      <c r="N2039" s="52">
        <f t="shared" si="638"/>
        <v>22</v>
      </c>
      <c r="O2039" s="318">
        <f>+'Terminated loans'!S1229</f>
        <v>186131</v>
      </c>
      <c r="P2039" s="26">
        <f>+'Terminated loans'!T1229</f>
        <v>0.05</v>
      </c>
      <c r="Q2039" s="536">
        <f t="shared" si="621"/>
        <v>9.4E-2</v>
      </c>
      <c r="R2039" s="222">
        <f t="shared" si="628"/>
        <v>8871.7979194245527</v>
      </c>
      <c r="S2039" s="36">
        <f t="shared" si="629"/>
        <v>178647.13970221989</v>
      </c>
      <c r="T2039" s="36">
        <f t="shared" si="630"/>
        <v>7483.8602977801056</v>
      </c>
      <c r="U2039" s="36">
        <f t="shared" si="631"/>
        <v>16532.414525120927</v>
      </c>
      <c r="V2039" s="36">
        <f t="shared" si="632"/>
        <v>9048.5542273401807</v>
      </c>
      <c r="W2039" s="37">
        <f t="shared" si="633"/>
        <v>7483.8602977807459</v>
      </c>
      <c r="X2039" s="36">
        <f t="shared" si="634"/>
        <v>7483.8602977801056</v>
      </c>
      <c r="Y2039" s="276">
        <f t="shared" si="622"/>
        <v>7483.8602977807459</v>
      </c>
      <c r="Z2039" s="36">
        <f t="shared" si="635"/>
        <v>16532.414525120927</v>
      </c>
      <c r="AA2039" s="36">
        <f t="shared" si="636"/>
        <v>9048.5542273401807</v>
      </c>
      <c r="AB2039" s="38">
        <f t="shared" si="623"/>
        <v>6.4028427004814148E-10</v>
      </c>
      <c r="AC2039" s="17"/>
      <c r="AD2039" s="17">
        <f t="shared" si="637"/>
        <v>22</v>
      </c>
      <c r="AH2039" s="103"/>
    </row>
    <row r="2040" spans="1:34">
      <c r="A2040" s="533"/>
      <c r="C2040" s="67" t="str">
        <f>'Terminated loans'!F1230</f>
        <v>E</v>
      </c>
      <c r="D2040" s="19" t="str">
        <f>'Terminated loans'!H1230</f>
        <v>143125955</v>
      </c>
      <c r="E2040" s="19">
        <f>'Terminated loans'!I1230</f>
        <v>99</v>
      </c>
      <c r="F2040" s="19" t="str">
        <f>'Terminated loans'!J1230</f>
        <v xml:space="preserve">JANKEE S J (SL 2438)           </v>
      </c>
      <c r="G2040" s="547" t="str">
        <f t="shared" si="620"/>
        <v>C1</v>
      </c>
      <c r="H2040" s="21">
        <f>'Terminated loans'!L1230</f>
        <v>40660</v>
      </c>
      <c r="I2040" s="21">
        <f>IF(B2040="VELS",'Terminated loans'!M1230,'Terminated loans'!B1230)</f>
        <v>41305</v>
      </c>
      <c r="J2040" s="34">
        <f t="shared" si="627"/>
        <v>21</v>
      </c>
      <c r="K2040" s="34">
        <f t="shared" si="624"/>
        <v>115</v>
      </c>
      <c r="L2040" s="34">
        <f t="shared" si="625"/>
        <v>21</v>
      </c>
      <c r="M2040" s="34">
        <f t="shared" si="626"/>
        <v>21</v>
      </c>
      <c r="N2040" s="52">
        <f t="shared" si="638"/>
        <v>21</v>
      </c>
      <c r="O2040" s="318">
        <f>+'Terminated loans'!S1230</f>
        <v>1893398</v>
      </c>
      <c r="P2040" s="26">
        <f>+'Terminated loans'!T1230</f>
        <v>0.03</v>
      </c>
      <c r="Q2040" s="536">
        <f t="shared" si="621"/>
        <v>8.1500000000000003E-2</v>
      </c>
      <c r="R2040" s="222">
        <f t="shared" si="628"/>
        <v>92661.894634729688</v>
      </c>
      <c r="S2040" s="36">
        <f t="shared" si="629"/>
        <v>1807796.1627805147</v>
      </c>
      <c r="T2040" s="36">
        <f t="shared" si="630"/>
        <v>85601.837219485315</v>
      </c>
      <c r="U2040" s="36">
        <f t="shared" si="631"/>
        <v>138103.62454884034</v>
      </c>
      <c r="V2040" s="36">
        <f t="shared" si="632"/>
        <v>52501.787329323124</v>
      </c>
      <c r="W2040" s="37">
        <f t="shared" si="633"/>
        <v>85601.837219517212</v>
      </c>
      <c r="X2040" s="36">
        <f t="shared" si="634"/>
        <v>85601.837219485315</v>
      </c>
      <c r="Y2040" s="276">
        <f t="shared" si="622"/>
        <v>85601.837219517212</v>
      </c>
      <c r="Z2040" s="36">
        <f t="shared" si="635"/>
        <v>138103.62454884034</v>
      </c>
      <c r="AA2040" s="36">
        <f t="shared" si="636"/>
        <v>52501.787329323124</v>
      </c>
      <c r="AB2040" s="38">
        <f t="shared" si="623"/>
        <v>3.1897798180580139E-8</v>
      </c>
      <c r="AC2040" s="17"/>
      <c r="AD2040" s="17">
        <f t="shared" si="637"/>
        <v>21</v>
      </c>
      <c r="AH2040" s="103"/>
    </row>
    <row r="2041" spans="1:34">
      <c r="A2041" s="533"/>
      <c r="C2041" s="67" t="str">
        <f>'Terminated loans'!F1231</f>
        <v>E</v>
      </c>
      <c r="D2041" s="19" t="str">
        <f>'Terminated loans'!H1231</f>
        <v>143126765</v>
      </c>
      <c r="E2041" s="19">
        <f>'Terminated loans'!I1231</f>
        <v>99</v>
      </c>
      <c r="F2041" s="19" t="str">
        <f>'Terminated loans'!J1231</f>
        <v xml:space="preserve">AUGUSTIN E C(SL 2395)          </v>
      </c>
      <c r="G2041" s="547" t="str">
        <f t="shared" si="620"/>
        <v>C1</v>
      </c>
      <c r="H2041" s="21">
        <f>'Terminated loans'!L1231</f>
        <v>40659</v>
      </c>
      <c r="I2041" s="21">
        <f>IF(B2041="VELS",'Terminated loans'!M1231,'Terminated loans'!B1231)</f>
        <v>41305</v>
      </c>
      <c r="J2041" s="34">
        <f t="shared" si="627"/>
        <v>21</v>
      </c>
      <c r="K2041" s="34">
        <f t="shared" si="624"/>
        <v>115</v>
      </c>
      <c r="L2041" s="34">
        <f t="shared" si="625"/>
        <v>21</v>
      </c>
      <c r="M2041" s="34">
        <f t="shared" si="626"/>
        <v>21</v>
      </c>
      <c r="N2041" s="52">
        <f t="shared" si="638"/>
        <v>21</v>
      </c>
      <c r="O2041" s="318">
        <f>+'Terminated loans'!S1231</f>
        <v>628202</v>
      </c>
      <c r="P2041" s="26">
        <f>+'Terminated loans'!T1231</f>
        <v>0.03</v>
      </c>
      <c r="Q2041" s="536">
        <f t="shared" si="621"/>
        <v>8.1500000000000003E-2</v>
      </c>
      <c r="R2041" s="222">
        <f t="shared" si="628"/>
        <v>30743.872938138975</v>
      </c>
      <c r="S2041" s="36">
        <f t="shared" si="629"/>
        <v>599800.55173346808</v>
      </c>
      <c r="T2041" s="36">
        <f t="shared" si="630"/>
        <v>28401.448266531923</v>
      </c>
      <c r="U2041" s="36">
        <f t="shared" si="631"/>
        <v>45820.779967460781</v>
      </c>
      <c r="V2041" s="36">
        <f t="shared" si="632"/>
        <v>17419.331700918498</v>
      </c>
      <c r="W2041" s="37">
        <f t="shared" si="633"/>
        <v>28401.448266542284</v>
      </c>
      <c r="X2041" s="36">
        <f t="shared" si="634"/>
        <v>28401.448266531923</v>
      </c>
      <c r="Y2041" s="276">
        <f t="shared" si="622"/>
        <v>28401.448266542284</v>
      </c>
      <c r="Z2041" s="36">
        <f t="shared" si="635"/>
        <v>45820.779967460781</v>
      </c>
      <c r="AA2041" s="36">
        <f t="shared" si="636"/>
        <v>17419.331700918498</v>
      </c>
      <c r="AB2041" s="38">
        <f t="shared" si="623"/>
        <v>1.0360963642597198E-8</v>
      </c>
      <c r="AC2041" s="17"/>
      <c r="AD2041" s="17">
        <f t="shared" si="637"/>
        <v>21</v>
      </c>
      <c r="AH2041" s="103"/>
    </row>
    <row r="2042" spans="1:34">
      <c r="A2042" s="533"/>
      <c r="C2042" s="67" t="str">
        <f>'Terminated loans'!F1232</f>
        <v>E</v>
      </c>
      <c r="D2042" s="19" t="str">
        <f>'Terminated loans'!H1232</f>
        <v>143113701</v>
      </c>
      <c r="E2042" s="19">
        <f>'Terminated loans'!I1232</f>
        <v>99</v>
      </c>
      <c r="F2042" s="19" t="str">
        <f>'Terminated loans'!J1232</f>
        <v xml:space="preserve">CATHAPERMAL S/SL2449           </v>
      </c>
      <c r="G2042" s="547" t="str">
        <f t="shared" si="620"/>
        <v>C1</v>
      </c>
      <c r="H2042" s="21">
        <f>'Terminated loans'!L1232</f>
        <v>40690</v>
      </c>
      <c r="I2042" s="21">
        <f>IF(B2042="VELS",'Terminated loans'!M1232,'Terminated loans'!B1232)</f>
        <v>41305</v>
      </c>
      <c r="J2042" s="34">
        <f t="shared" si="627"/>
        <v>20</v>
      </c>
      <c r="K2042" s="34">
        <f t="shared" si="624"/>
        <v>114</v>
      </c>
      <c r="L2042" s="34">
        <f t="shared" si="625"/>
        <v>20</v>
      </c>
      <c r="M2042" s="34">
        <f t="shared" si="626"/>
        <v>20</v>
      </c>
      <c r="N2042" s="52">
        <f t="shared" si="638"/>
        <v>20</v>
      </c>
      <c r="O2042" s="318">
        <f>+'Terminated loans'!S1232</f>
        <v>1523608</v>
      </c>
      <c r="P2042" s="26">
        <f>+'Terminated loans'!T1232</f>
        <v>0.03</v>
      </c>
      <c r="Q2042" s="536">
        <f t="shared" si="621"/>
        <v>8.1500000000000003E-2</v>
      </c>
      <c r="R2042" s="222">
        <f t="shared" si="628"/>
        <v>78195.946324473465</v>
      </c>
      <c r="S2042" s="36">
        <f t="shared" si="629"/>
        <v>1457736.5759664241</v>
      </c>
      <c r="T2042" s="36">
        <f t="shared" si="630"/>
        <v>65871.424033575924</v>
      </c>
      <c r="U2042" s="36">
        <f t="shared" si="631"/>
        <v>106182.3505230709</v>
      </c>
      <c r="V2042" s="36">
        <f t="shared" si="632"/>
        <v>40310.92648946913</v>
      </c>
      <c r="W2042" s="37">
        <f t="shared" si="633"/>
        <v>65871.424033601768</v>
      </c>
      <c r="X2042" s="36">
        <f t="shared" si="634"/>
        <v>65871.424033575924</v>
      </c>
      <c r="Y2042" s="276">
        <f t="shared" si="622"/>
        <v>65871.424033601768</v>
      </c>
      <c r="Z2042" s="36">
        <f t="shared" si="635"/>
        <v>106182.3505230709</v>
      </c>
      <c r="AA2042" s="36">
        <f t="shared" si="636"/>
        <v>40310.92648946913</v>
      </c>
      <c r="AB2042" s="38">
        <f t="shared" si="623"/>
        <v>2.5844201445579529E-8</v>
      </c>
      <c r="AC2042" s="17"/>
      <c r="AD2042" s="17">
        <f t="shared" si="637"/>
        <v>20</v>
      </c>
      <c r="AH2042" s="103"/>
    </row>
    <row r="2043" spans="1:34">
      <c r="A2043" s="533"/>
      <c r="C2043" s="67" t="str">
        <f>'Terminated loans'!F1233</f>
        <v>E</v>
      </c>
      <c r="D2043" s="19" t="str">
        <f>'Terminated loans'!H1233</f>
        <v>143152537</v>
      </c>
      <c r="E2043" s="19">
        <f>'Terminated loans'!I1233</f>
        <v>99</v>
      </c>
      <c r="F2043" s="19" t="str">
        <f>'Terminated loans'!J1233</f>
        <v xml:space="preserve">CATHAPERMAL S/SL2444           </v>
      </c>
      <c r="G2043" s="547" t="str">
        <f t="shared" si="620"/>
        <v>C1</v>
      </c>
      <c r="H2043" s="21">
        <f>'Terminated loans'!L1233</f>
        <v>40690</v>
      </c>
      <c r="I2043" s="21">
        <f>IF(B2043="VELS",'Terminated loans'!M1233,'Terminated loans'!B1233)</f>
        <v>41305</v>
      </c>
      <c r="J2043" s="34">
        <f t="shared" si="627"/>
        <v>20</v>
      </c>
      <c r="K2043" s="34">
        <f t="shared" si="624"/>
        <v>114</v>
      </c>
      <c r="L2043" s="34">
        <f t="shared" si="625"/>
        <v>20</v>
      </c>
      <c r="M2043" s="34">
        <f t="shared" si="626"/>
        <v>20</v>
      </c>
      <c r="N2043" s="52">
        <f t="shared" si="638"/>
        <v>20</v>
      </c>
      <c r="O2043" s="318">
        <f>+'Terminated loans'!S1233</f>
        <v>523721</v>
      </c>
      <c r="P2043" s="26">
        <f>+'Terminated loans'!T1233</f>
        <v>0.03</v>
      </c>
      <c r="Q2043" s="536">
        <f t="shared" si="621"/>
        <v>8.1500000000000003E-2</v>
      </c>
      <c r="R2043" s="222">
        <f t="shared" si="628"/>
        <v>26878.868583651154</v>
      </c>
      <c r="S2043" s="36">
        <f t="shared" si="629"/>
        <v>501078.53023987246</v>
      </c>
      <c r="T2043" s="36">
        <f t="shared" si="630"/>
        <v>22642.46976012754</v>
      </c>
      <c r="U2043" s="36">
        <f t="shared" si="631"/>
        <v>36498.841433159367</v>
      </c>
      <c r="V2043" s="36">
        <f t="shared" si="632"/>
        <v>13856.371673023037</v>
      </c>
      <c r="W2043" s="37">
        <f t="shared" si="633"/>
        <v>22642.46976013633</v>
      </c>
      <c r="X2043" s="36">
        <f t="shared" si="634"/>
        <v>22642.46976012754</v>
      </c>
      <c r="Y2043" s="276">
        <f t="shared" si="622"/>
        <v>22642.46976013633</v>
      </c>
      <c r="Z2043" s="36">
        <f t="shared" si="635"/>
        <v>36498.841433159367</v>
      </c>
      <c r="AA2043" s="36">
        <f t="shared" si="636"/>
        <v>13856.371673023037</v>
      </c>
      <c r="AB2043" s="38">
        <f t="shared" si="623"/>
        <v>8.7893567979335785E-9</v>
      </c>
      <c r="AC2043" s="17"/>
      <c r="AD2043" s="17">
        <f t="shared" si="637"/>
        <v>20</v>
      </c>
      <c r="AH2043" s="103"/>
    </row>
    <row r="2044" spans="1:34">
      <c r="A2044" s="533"/>
      <c r="C2044" s="67" t="str">
        <f>'Terminated loans'!F1234</f>
        <v>E</v>
      </c>
      <c r="D2044" s="19" t="str">
        <f>'Terminated loans'!H1234</f>
        <v>143132609</v>
      </c>
      <c r="E2044" s="19">
        <f>'Terminated loans'!I1234</f>
        <v>99</v>
      </c>
      <c r="F2044" s="19" t="str">
        <f>'Terminated loans'!J1234</f>
        <v xml:space="preserve">ROMEO L Y E C(SL 2404)         </v>
      </c>
      <c r="G2044" s="547" t="str">
        <f t="shared" si="620"/>
        <v>C1</v>
      </c>
      <c r="H2044" s="21">
        <f>'Terminated loans'!L1234</f>
        <v>40689</v>
      </c>
      <c r="I2044" s="21">
        <f>IF(B2044="VELS",'Terminated loans'!M1234,'Terminated loans'!B1234)</f>
        <v>41305</v>
      </c>
      <c r="J2044" s="34">
        <f t="shared" si="627"/>
        <v>20</v>
      </c>
      <c r="K2044" s="34">
        <f t="shared" si="624"/>
        <v>114</v>
      </c>
      <c r="L2044" s="34">
        <f t="shared" si="625"/>
        <v>20</v>
      </c>
      <c r="M2044" s="34">
        <f t="shared" si="626"/>
        <v>20</v>
      </c>
      <c r="N2044" s="52">
        <f t="shared" si="638"/>
        <v>20</v>
      </c>
      <c r="O2044" s="318">
        <f>+'Terminated loans'!S1234</f>
        <v>722350</v>
      </c>
      <c r="P2044" s="26">
        <f>+'Terminated loans'!T1234</f>
        <v>0.03</v>
      </c>
      <c r="Q2044" s="536">
        <f t="shared" si="621"/>
        <v>8.1500000000000003E-2</v>
      </c>
      <c r="R2044" s="222">
        <f t="shared" si="628"/>
        <v>37073.08036416414</v>
      </c>
      <c r="S2044" s="36">
        <f t="shared" si="629"/>
        <v>691120.03589463048</v>
      </c>
      <c r="T2044" s="36">
        <f t="shared" si="630"/>
        <v>31229.964105369523</v>
      </c>
      <c r="U2044" s="36">
        <f t="shared" si="631"/>
        <v>50341.571388664423</v>
      </c>
      <c r="V2044" s="36">
        <f t="shared" si="632"/>
        <v>19111.607283282792</v>
      </c>
      <c r="W2044" s="37">
        <f t="shared" si="633"/>
        <v>31229.96410538163</v>
      </c>
      <c r="X2044" s="36">
        <f t="shared" si="634"/>
        <v>31229.964105369523</v>
      </c>
      <c r="Y2044" s="276">
        <f t="shared" si="622"/>
        <v>31229.96410538163</v>
      </c>
      <c r="Z2044" s="36">
        <f t="shared" si="635"/>
        <v>50341.571388664423</v>
      </c>
      <c r="AA2044" s="36">
        <f t="shared" si="636"/>
        <v>19111.607283282792</v>
      </c>
      <c r="AB2044" s="38">
        <f t="shared" si="623"/>
        <v>1.2107193470001221E-8</v>
      </c>
      <c r="AC2044" s="17"/>
      <c r="AD2044" s="17">
        <f t="shared" si="637"/>
        <v>20</v>
      </c>
      <c r="AH2044" s="103"/>
    </row>
    <row r="2045" spans="1:34">
      <c r="A2045" s="533"/>
      <c r="C2045" s="67" t="str">
        <f>'Terminated loans'!F1235</f>
        <v>E</v>
      </c>
      <c r="D2045" s="19" t="str">
        <f>'Terminated loans'!H1235</f>
        <v>143992586</v>
      </c>
      <c r="E2045" s="19">
        <f>'Terminated loans'!I1235</f>
        <v>98</v>
      </c>
      <c r="F2045" s="19" t="str">
        <f>'Terminated loans'!J1235</f>
        <v xml:space="preserve">HURREERAM B S (MUACC34120      </v>
      </c>
      <c r="G2045" s="547" t="str">
        <f t="shared" ref="G2045:G2108" si="639">IF(H2045&lt;$P$5,"A",IF(H2045&lt;$P$6,"B",IF(H2045&lt;$P$7,"C",IF(H2045&lt;$P$8,"D",IF(H2045&lt;$P$9,"E",IF(H2045&lt;$P$10,"F",IF(H2045&lt;$P$11,"G",IF(H2045&lt;$P$12,"I",IF(H2045&lt;$P$13,"J",IF(H2045&lt;$P$14,"K","L"))))))))))&amp;IF(OR(P2045=0,P2045&gt;=5%),2,1)</f>
        <v>C2</v>
      </c>
      <c r="H2045" s="21">
        <f>'Terminated loans'!L1235</f>
        <v>40710</v>
      </c>
      <c r="I2045" s="21">
        <f>IF(B2045="VELS",'Terminated loans'!M1235,'Terminated loans'!B1235)</f>
        <v>41305</v>
      </c>
      <c r="J2045" s="34">
        <f t="shared" si="627"/>
        <v>20</v>
      </c>
      <c r="K2045" s="34">
        <f t="shared" si="624"/>
        <v>114</v>
      </c>
      <c r="L2045" s="34">
        <f t="shared" si="625"/>
        <v>20</v>
      </c>
      <c r="M2045" s="34">
        <f t="shared" si="626"/>
        <v>20</v>
      </c>
      <c r="N2045" s="52">
        <f t="shared" si="638"/>
        <v>20</v>
      </c>
      <c r="O2045" s="318">
        <f>+'Terminated loans'!S1235</f>
        <v>236012</v>
      </c>
      <c r="P2045" s="26">
        <f>+'Terminated loans'!T1235</f>
        <v>0.05</v>
      </c>
      <c r="Q2045" s="536">
        <f t="shared" ref="Q2045:Q2108" si="640">VLOOKUP(G2045,$O$3:$Q$28,3,FALSE)</f>
        <v>9.9000000000000005E-2</v>
      </c>
      <c r="R2045" s="222">
        <f t="shared" si="628"/>
        <v>12323.673290626446</v>
      </c>
      <c r="S2045" s="36">
        <f t="shared" si="629"/>
        <v>226355.49263688424</v>
      </c>
      <c r="T2045" s="36">
        <f t="shared" si="630"/>
        <v>9656.5073631157575</v>
      </c>
      <c r="U2045" s="36">
        <f t="shared" si="631"/>
        <v>20117.973175647989</v>
      </c>
      <c r="V2045" s="36">
        <f t="shared" si="632"/>
        <v>10461.465812528942</v>
      </c>
      <c r="W2045" s="37">
        <f t="shared" si="633"/>
        <v>9656.5073631190462</v>
      </c>
      <c r="X2045" s="36">
        <f t="shared" si="634"/>
        <v>9656.5073631157575</v>
      </c>
      <c r="Y2045" s="276">
        <f t="shared" si="622"/>
        <v>9656.5073631190462</v>
      </c>
      <c r="Z2045" s="36">
        <f t="shared" si="635"/>
        <v>20117.973175647989</v>
      </c>
      <c r="AA2045" s="36">
        <f t="shared" si="636"/>
        <v>10461.465812528942</v>
      </c>
      <c r="AB2045" s="38">
        <f t="shared" si="623"/>
        <v>3.2887328416109085E-9</v>
      </c>
      <c r="AC2045" s="17"/>
      <c r="AD2045" s="17">
        <f t="shared" si="637"/>
        <v>20</v>
      </c>
      <c r="AH2045" s="103"/>
    </row>
    <row r="2046" spans="1:34">
      <c r="A2046" s="533"/>
      <c r="C2046" s="67" t="str">
        <f>'Terminated loans'!F1236</f>
        <v>E</v>
      </c>
      <c r="D2046" s="19" t="str">
        <f>'Terminated loans'!H1236</f>
        <v>143986691</v>
      </c>
      <c r="E2046" s="19">
        <f>'Terminated loans'!I1236</f>
        <v>99</v>
      </c>
      <c r="F2046" s="19" t="str">
        <f>'Terminated loans'!J1236</f>
        <v xml:space="preserve">RAMBOCUS C S(SL 2337)          </v>
      </c>
      <c r="G2046" s="547" t="str">
        <f t="shared" si="639"/>
        <v>C1</v>
      </c>
      <c r="H2046" s="21">
        <f>'Terminated loans'!L1236</f>
        <v>40728</v>
      </c>
      <c r="I2046" s="21">
        <f>IF(B2046="VELS",'Terminated loans'!M1236,'Terminated loans'!B1236)</f>
        <v>41305</v>
      </c>
      <c r="J2046" s="34">
        <f t="shared" si="627"/>
        <v>19</v>
      </c>
      <c r="K2046" s="34">
        <f t="shared" si="624"/>
        <v>113</v>
      </c>
      <c r="L2046" s="34">
        <f t="shared" si="625"/>
        <v>19</v>
      </c>
      <c r="M2046" s="34">
        <f t="shared" si="626"/>
        <v>19</v>
      </c>
      <c r="N2046" s="52">
        <f t="shared" si="638"/>
        <v>19</v>
      </c>
      <c r="O2046" s="318">
        <f>+'Terminated loans'!S1236</f>
        <v>2790099</v>
      </c>
      <c r="P2046" s="26">
        <f>+'Terminated loans'!T1236</f>
        <v>0.03</v>
      </c>
      <c r="Q2046" s="536">
        <f t="shared" si="640"/>
        <v>8.1500000000000003E-2</v>
      </c>
      <c r="R2046" s="222">
        <f t="shared" si="628"/>
        <v>150545.99716151744</v>
      </c>
      <c r="S2046" s="36">
        <f t="shared" si="629"/>
        <v>2675008.1597149158</v>
      </c>
      <c r="T2046" s="36">
        <f t="shared" si="630"/>
        <v>115090.84028508421</v>
      </c>
      <c r="U2046" s="36">
        <f t="shared" si="631"/>
        <v>185365.78635396156</v>
      </c>
      <c r="V2046" s="36">
        <f t="shared" si="632"/>
        <v>70274.946068831254</v>
      </c>
      <c r="W2046" s="37">
        <f t="shared" si="633"/>
        <v>115090.84028513031</v>
      </c>
      <c r="X2046" s="36">
        <f t="shared" si="634"/>
        <v>115090.84028508421</v>
      </c>
      <c r="Y2046" s="276">
        <f t="shared" si="622"/>
        <v>115090.84028513031</v>
      </c>
      <c r="Z2046" s="36">
        <f t="shared" si="635"/>
        <v>185365.78635396156</v>
      </c>
      <c r="AA2046" s="36">
        <f t="shared" si="636"/>
        <v>70274.946068831254</v>
      </c>
      <c r="AB2046" s="38">
        <f t="shared" si="623"/>
        <v>4.6100467443466187E-8</v>
      </c>
      <c r="AC2046" s="17"/>
      <c r="AD2046" s="17">
        <f t="shared" si="637"/>
        <v>19</v>
      </c>
      <c r="AH2046" s="103"/>
    </row>
    <row r="2047" spans="1:34">
      <c r="A2047" s="533"/>
      <c r="C2047" s="67" t="str">
        <f>'Terminated loans'!F1237</f>
        <v>E</v>
      </c>
      <c r="D2047" s="19" t="str">
        <f>'Terminated loans'!H1237</f>
        <v>143987094</v>
      </c>
      <c r="E2047" s="19">
        <f>'Terminated loans'!I1237</f>
        <v>99</v>
      </c>
      <c r="F2047" s="19" t="str">
        <f>'Terminated loans'!J1237</f>
        <v xml:space="preserve">GUNGAH V(SL 2486)              </v>
      </c>
      <c r="G2047" s="547" t="str">
        <f t="shared" si="639"/>
        <v>C1</v>
      </c>
      <c r="H2047" s="21">
        <f>'Terminated loans'!L1237</f>
        <v>40704</v>
      </c>
      <c r="I2047" s="21">
        <f>IF(B2047="VELS",'Terminated loans'!M1237,'Terminated loans'!B1237)</f>
        <v>41305</v>
      </c>
      <c r="J2047" s="34">
        <f t="shared" si="627"/>
        <v>20</v>
      </c>
      <c r="K2047" s="34">
        <f t="shared" si="624"/>
        <v>114</v>
      </c>
      <c r="L2047" s="34">
        <f t="shared" si="625"/>
        <v>20</v>
      </c>
      <c r="M2047" s="34">
        <f t="shared" si="626"/>
        <v>20</v>
      </c>
      <c r="N2047" s="52">
        <f t="shared" si="638"/>
        <v>20</v>
      </c>
      <c r="O2047" s="318">
        <f>+'Terminated loans'!S1237</f>
        <v>820049</v>
      </c>
      <c r="P2047" s="26">
        <f>+'Terminated loans'!T1237</f>
        <v>0.03</v>
      </c>
      <c r="Q2047" s="536">
        <f t="shared" si="640"/>
        <v>8.1500000000000003E-2</v>
      </c>
      <c r="R2047" s="222">
        <f t="shared" si="628"/>
        <v>42087.27414626212</v>
      </c>
      <c r="S2047" s="36">
        <f t="shared" si="629"/>
        <v>784595.1329900407</v>
      </c>
      <c r="T2047" s="36">
        <f t="shared" si="630"/>
        <v>35453.8670099593</v>
      </c>
      <c r="U2047" s="36">
        <f t="shared" si="631"/>
        <v>57150.349935215199</v>
      </c>
      <c r="V2047" s="36">
        <f t="shared" si="632"/>
        <v>21696.482925242395</v>
      </c>
      <c r="W2047" s="37">
        <f t="shared" si="633"/>
        <v>35453.867009972804</v>
      </c>
      <c r="X2047" s="36">
        <f t="shared" si="634"/>
        <v>35453.8670099593</v>
      </c>
      <c r="Y2047" s="276">
        <f t="shared" si="622"/>
        <v>35453.867009972804</v>
      </c>
      <c r="Z2047" s="36">
        <f t="shared" si="635"/>
        <v>57150.349935215199</v>
      </c>
      <c r="AA2047" s="36">
        <f t="shared" si="636"/>
        <v>21696.482925242395</v>
      </c>
      <c r="AB2047" s="38">
        <f t="shared" si="623"/>
        <v>1.3504177331924438E-8</v>
      </c>
      <c r="AC2047" s="17"/>
      <c r="AD2047" s="17">
        <f t="shared" si="637"/>
        <v>20</v>
      </c>
      <c r="AH2047" s="103"/>
    </row>
    <row r="2048" spans="1:34">
      <c r="A2048" s="533"/>
      <c r="C2048" s="67" t="str">
        <f>'Terminated loans'!F1238</f>
        <v>E</v>
      </c>
      <c r="D2048" s="19" t="str">
        <f>'Terminated loans'!H1238</f>
        <v>143995682</v>
      </c>
      <c r="E2048" s="19">
        <f>'Terminated loans'!I1238</f>
        <v>98</v>
      </c>
      <c r="F2048" s="19" t="str">
        <f>'Terminated loans'!J1238</f>
        <v xml:space="preserve">CASALEGGIO C(MUACC36656)       </v>
      </c>
      <c r="G2048" s="547" t="str">
        <f t="shared" si="639"/>
        <v>C2</v>
      </c>
      <c r="H2048" s="21">
        <f>'Terminated loans'!L1238</f>
        <v>40771</v>
      </c>
      <c r="I2048" s="21">
        <f>IF(B2048="VELS",'Terminated loans'!M1238,'Terminated loans'!B1238)</f>
        <v>41305</v>
      </c>
      <c r="J2048" s="34">
        <f t="shared" si="627"/>
        <v>18</v>
      </c>
      <c r="K2048" s="34">
        <f t="shared" si="624"/>
        <v>112</v>
      </c>
      <c r="L2048" s="34">
        <f t="shared" si="625"/>
        <v>18</v>
      </c>
      <c r="M2048" s="34">
        <f t="shared" si="626"/>
        <v>18</v>
      </c>
      <c r="N2048" s="52">
        <f t="shared" si="638"/>
        <v>18</v>
      </c>
      <c r="O2048" s="318">
        <f>+'Terminated loans'!S1238</f>
        <v>1342958</v>
      </c>
      <c r="P2048" s="26">
        <f>+'Terminated loans'!T1238</f>
        <v>0.05</v>
      </c>
      <c r="Q2048" s="536">
        <f t="shared" si="640"/>
        <v>9.9000000000000005E-2</v>
      </c>
      <c r="R2048" s="222">
        <f t="shared" si="628"/>
        <v>77596.831129822254</v>
      </c>
      <c r="S2048" s="36">
        <f t="shared" si="629"/>
        <v>1293042.4636283629</v>
      </c>
      <c r="T2048" s="36">
        <f t="shared" si="630"/>
        <v>49915.536371637136</v>
      </c>
      <c r="U2048" s="36">
        <f t="shared" si="631"/>
        <v>103700.49670845666</v>
      </c>
      <c r="V2048" s="36">
        <f t="shared" si="632"/>
        <v>53784.960336800665</v>
      </c>
      <c r="W2048" s="37">
        <f t="shared" si="633"/>
        <v>49915.536371655995</v>
      </c>
      <c r="X2048" s="36">
        <f t="shared" si="634"/>
        <v>49915.536371637136</v>
      </c>
      <c r="Y2048" s="276">
        <f t="shared" si="622"/>
        <v>49915.536371655995</v>
      </c>
      <c r="Z2048" s="36">
        <f t="shared" si="635"/>
        <v>103700.49670845666</v>
      </c>
      <c r="AA2048" s="36">
        <f t="shared" si="636"/>
        <v>53784.960336800665</v>
      </c>
      <c r="AB2048" s="38">
        <f t="shared" si="623"/>
        <v>1.885928213596344E-8</v>
      </c>
      <c r="AC2048" s="17"/>
      <c r="AD2048" s="17">
        <f t="shared" si="637"/>
        <v>18</v>
      </c>
      <c r="AH2048" s="103"/>
    </row>
    <row r="2049" spans="1:34">
      <c r="A2049" s="533"/>
      <c r="C2049" s="67" t="str">
        <f>'Terminated loans'!F1239</f>
        <v>E</v>
      </c>
      <c r="D2049" s="19" t="str">
        <f>'Terminated loans'!H1239</f>
        <v>143995380</v>
      </c>
      <c r="E2049" s="19">
        <f>'Terminated loans'!I1239</f>
        <v>98</v>
      </c>
      <c r="F2049" s="19" t="str">
        <f>'Terminated loans'!J1239</f>
        <v xml:space="preserve">BEEHARRY M                     </v>
      </c>
      <c r="G2049" s="547" t="str">
        <f t="shared" si="639"/>
        <v>C2</v>
      </c>
      <c r="H2049" s="21">
        <f>'Terminated loans'!L1239</f>
        <v>40827</v>
      </c>
      <c r="I2049" s="21">
        <f>IF(B2049="VELS",'Terminated loans'!M1239,'Terminated loans'!B1239)</f>
        <v>41305</v>
      </c>
      <c r="J2049" s="34">
        <f t="shared" si="627"/>
        <v>16</v>
      </c>
      <c r="K2049" s="34">
        <f t="shared" si="624"/>
        <v>110</v>
      </c>
      <c r="L2049" s="34">
        <f t="shared" si="625"/>
        <v>16</v>
      </c>
      <c r="M2049" s="34">
        <f t="shared" si="626"/>
        <v>16</v>
      </c>
      <c r="N2049" s="52">
        <f t="shared" si="638"/>
        <v>16</v>
      </c>
      <c r="O2049" s="318">
        <f>+'Terminated loans'!S1239</f>
        <v>205256</v>
      </c>
      <c r="P2049" s="26">
        <f>+'Terminated loans'!T1239</f>
        <v>0.05</v>
      </c>
      <c r="Q2049" s="536">
        <f t="shared" si="640"/>
        <v>9.9000000000000005E-2</v>
      </c>
      <c r="R2049" s="222">
        <f t="shared" si="628"/>
        <v>13287.565262597234</v>
      </c>
      <c r="S2049" s="36">
        <f t="shared" si="629"/>
        <v>198402.3820330319</v>
      </c>
      <c r="T2049" s="36">
        <f t="shared" si="630"/>
        <v>6853.6179669681005</v>
      </c>
      <c r="U2049" s="36">
        <f t="shared" si="631"/>
        <v>14198.662168526818</v>
      </c>
      <c r="V2049" s="36">
        <f t="shared" si="632"/>
        <v>7345.0442015557492</v>
      </c>
      <c r="W2049" s="37">
        <f t="shared" si="633"/>
        <v>6853.6179669710691</v>
      </c>
      <c r="X2049" s="36">
        <f t="shared" si="634"/>
        <v>6853.6179669681005</v>
      </c>
      <c r="Y2049" s="276">
        <f t="shared" si="622"/>
        <v>6853.6179669710691</v>
      </c>
      <c r="Z2049" s="36">
        <f t="shared" si="635"/>
        <v>14198.662168526818</v>
      </c>
      <c r="AA2049" s="36">
        <f t="shared" si="636"/>
        <v>7345.0442015557492</v>
      </c>
      <c r="AB2049" s="38">
        <f t="shared" si="623"/>
        <v>2.9685907065868378E-9</v>
      </c>
      <c r="AC2049" s="17"/>
      <c r="AD2049" s="17">
        <f t="shared" si="637"/>
        <v>16</v>
      </c>
      <c r="AH2049" s="103"/>
    </row>
    <row r="2050" spans="1:34">
      <c r="A2050" s="533"/>
      <c r="C2050" s="67" t="str">
        <f>'Terminated loans'!F1240</f>
        <v>E</v>
      </c>
      <c r="D2050" s="19" t="str">
        <f>'Terminated loans'!H1240</f>
        <v>143998622</v>
      </c>
      <c r="E2050" s="19">
        <f>'Terminated loans'!I1240</f>
        <v>98</v>
      </c>
      <c r="F2050" s="19" t="str">
        <f>'Terminated loans'!J1240</f>
        <v xml:space="preserve">MOOTHOOSAMY D                  </v>
      </c>
      <c r="G2050" s="547" t="str">
        <f t="shared" si="639"/>
        <v>D2</v>
      </c>
      <c r="H2050" s="21">
        <f>'Terminated loans'!L1240</f>
        <v>41064</v>
      </c>
      <c r="I2050" s="21">
        <f>IF(B2050="VELS",'Terminated loans'!M1240,'Terminated loans'!B1240)</f>
        <v>41305</v>
      </c>
      <c r="J2050" s="34">
        <f t="shared" si="627"/>
        <v>8</v>
      </c>
      <c r="K2050" s="34">
        <f t="shared" si="624"/>
        <v>102</v>
      </c>
      <c r="L2050" s="34">
        <f t="shared" si="625"/>
        <v>8</v>
      </c>
      <c r="M2050" s="34">
        <f t="shared" si="626"/>
        <v>8</v>
      </c>
      <c r="N2050" s="52">
        <f t="shared" si="638"/>
        <v>8</v>
      </c>
      <c r="O2050" s="318">
        <f>+'Terminated loans'!S1240</f>
        <v>213313</v>
      </c>
      <c r="P2050" s="26">
        <f>+'Terminated loans'!T1240</f>
        <v>0.05</v>
      </c>
      <c r="Q2050" s="536">
        <f t="shared" si="640"/>
        <v>9.4E-2</v>
      </c>
      <c r="R2050" s="222">
        <f t="shared" si="628"/>
        <v>27166.502573065307</v>
      </c>
      <c r="S2050" s="36">
        <f t="shared" si="629"/>
        <v>209866.87342127101</v>
      </c>
      <c r="T2050" s="36">
        <f t="shared" si="630"/>
        <v>3446.1265787289885</v>
      </c>
      <c r="U2050" s="36">
        <f t="shared" si="631"/>
        <v>7465.1471632523753</v>
      </c>
      <c r="V2050" s="36">
        <f t="shared" si="632"/>
        <v>4019.0205845224555</v>
      </c>
      <c r="W2050" s="37">
        <f t="shared" si="633"/>
        <v>3446.1265787299199</v>
      </c>
      <c r="X2050" s="36">
        <f t="shared" si="634"/>
        <v>3446.1265787289885</v>
      </c>
      <c r="Y2050" s="276">
        <f t="shared" si="622"/>
        <v>3446.1265787299199</v>
      </c>
      <c r="Z2050" s="36">
        <f t="shared" si="635"/>
        <v>7465.1471632523753</v>
      </c>
      <c r="AA2050" s="36">
        <f t="shared" si="636"/>
        <v>4019.0205845224555</v>
      </c>
      <c r="AB2050" s="38">
        <f t="shared" si="623"/>
        <v>9.3132257461547852E-10</v>
      </c>
      <c r="AC2050" s="17"/>
      <c r="AD2050" s="17">
        <f t="shared" si="637"/>
        <v>8</v>
      </c>
      <c r="AH2050" s="103"/>
    </row>
    <row r="2051" spans="1:34">
      <c r="A2051" s="533"/>
      <c r="C2051" s="67" t="str">
        <f>'Terminated loans'!F1241</f>
        <v>E</v>
      </c>
      <c r="D2051" s="19" t="str">
        <f>'Terminated loans'!H1241</f>
        <v>143999572</v>
      </c>
      <c r="E2051" s="19">
        <f>'Terminated loans'!I1241</f>
        <v>98</v>
      </c>
      <c r="F2051" s="19" t="str">
        <f>'Terminated loans'!J1241</f>
        <v xml:space="preserve">BUNDHOO T                      </v>
      </c>
      <c r="G2051" s="547" t="str">
        <f t="shared" si="639"/>
        <v>D2</v>
      </c>
      <c r="H2051" s="21">
        <f>'Terminated loans'!L1241</f>
        <v>41095</v>
      </c>
      <c r="I2051" s="21">
        <f>IF(B2051="VELS",'Terminated loans'!M1241,'Terminated loans'!B1241)</f>
        <v>41305</v>
      </c>
      <c r="J2051" s="34">
        <f t="shared" si="627"/>
        <v>7</v>
      </c>
      <c r="K2051" s="34">
        <f t="shared" si="624"/>
        <v>101</v>
      </c>
      <c r="L2051" s="34">
        <f t="shared" si="625"/>
        <v>7</v>
      </c>
      <c r="M2051" s="34">
        <f t="shared" si="626"/>
        <v>7</v>
      </c>
      <c r="N2051" s="52">
        <f t="shared" si="638"/>
        <v>7</v>
      </c>
      <c r="O2051" s="318">
        <f>+'Terminated loans'!S1241</f>
        <v>120216</v>
      </c>
      <c r="P2051" s="26">
        <f>+'Terminated loans'!T1241</f>
        <v>0.05</v>
      </c>
      <c r="Q2051" s="536">
        <f t="shared" si="640"/>
        <v>9.4E-2</v>
      </c>
      <c r="R2051" s="222">
        <f t="shared" si="628"/>
        <v>17461.132981301034</v>
      </c>
      <c r="S2051" s="36">
        <f t="shared" si="629"/>
        <v>118486.39026340822</v>
      </c>
      <c r="T2051" s="36">
        <f t="shared" si="630"/>
        <v>1729.6097365917813</v>
      </c>
      <c r="U2051" s="36">
        <f t="shared" si="631"/>
        <v>3741.5406056995416</v>
      </c>
      <c r="V2051" s="36">
        <f t="shared" si="632"/>
        <v>2011.930869107222</v>
      </c>
      <c r="W2051" s="37">
        <f t="shared" si="633"/>
        <v>1729.6097365923197</v>
      </c>
      <c r="X2051" s="36">
        <f t="shared" si="634"/>
        <v>1729.6097365917813</v>
      </c>
      <c r="Y2051" s="276">
        <f t="shared" si="622"/>
        <v>1729.6097365923197</v>
      </c>
      <c r="Z2051" s="36">
        <f t="shared" si="635"/>
        <v>3741.5406056995416</v>
      </c>
      <c r="AA2051" s="36">
        <f t="shared" si="636"/>
        <v>2011.930869107222</v>
      </c>
      <c r="AB2051" s="38">
        <f t="shared" si="623"/>
        <v>5.3842086344957352E-10</v>
      </c>
      <c r="AC2051" s="17"/>
      <c r="AD2051" s="17">
        <f t="shared" si="637"/>
        <v>7</v>
      </c>
      <c r="AH2051" s="103"/>
    </row>
    <row r="2052" spans="1:34">
      <c r="A2052" s="533"/>
      <c r="C2052" s="67" t="str">
        <f>'Terminated loans'!F1242</f>
        <v>E</v>
      </c>
      <c r="D2052" s="19" t="str">
        <f>'Terminated loans'!H1242</f>
        <v>143996956</v>
      </c>
      <c r="E2052" s="19">
        <f>'Terminated loans'!I1242</f>
        <v>98</v>
      </c>
      <c r="F2052" s="19" t="str">
        <f>'Terminated loans'!J1242</f>
        <v xml:space="preserve">GUNGAH V                       </v>
      </c>
      <c r="G2052" s="547" t="str">
        <f t="shared" si="639"/>
        <v>D2</v>
      </c>
      <c r="H2052" s="21">
        <f>'Terminated loans'!L1242</f>
        <v>41176</v>
      </c>
      <c r="I2052" s="21">
        <f>IF(B2052="VELS",'Terminated loans'!M1242,'Terminated loans'!B1242)</f>
        <v>41305</v>
      </c>
      <c r="J2052" s="34">
        <f t="shared" si="627"/>
        <v>4</v>
      </c>
      <c r="K2052" s="34">
        <f t="shared" si="624"/>
        <v>98</v>
      </c>
      <c r="L2052" s="34">
        <f t="shared" si="625"/>
        <v>4</v>
      </c>
      <c r="M2052" s="34">
        <f t="shared" si="626"/>
        <v>4</v>
      </c>
      <c r="N2052" s="52">
        <f t="shared" si="638"/>
        <v>4</v>
      </c>
      <c r="O2052" s="318">
        <f>+'Terminated loans'!S1242</f>
        <v>239335</v>
      </c>
      <c r="P2052" s="26">
        <f>+'Terminated loans'!T1242</f>
        <v>0.05</v>
      </c>
      <c r="Q2052" s="536">
        <f t="shared" si="640"/>
        <v>9.4E-2</v>
      </c>
      <c r="R2052" s="222">
        <f t="shared" si="628"/>
        <v>60458.314000630387</v>
      </c>
      <c r="S2052" s="36">
        <f t="shared" si="629"/>
        <v>237170.54602456055</v>
      </c>
      <c r="T2052" s="36">
        <f t="shared" si="630"/>
        <v>2164.45397543945</v>
      </c>
      <c r="U2052" s="36">
        <f t="shared" si="631"/>
        <v>4662.7099779619311</v>
      </c>
      <c r="V2052" s="36">
        <f t="shared" si="632"/>
        <v>2498.2560025215498</v>
      </c>
      <c r="W2052" s="37">
        <f t="shared" si="633"/>
        <v>2164.4539754403813</v>
      </c>
      <c r="X2052" s="36">
        <f t="shared" si="634"/>
        <v>2164.45397543945</v>
      </c>
      <c r="Y2052" s="276">
        <f t="shared" si="622"/>
        <v>2164.4539754403813</v>
      </c>
      <c r="Z2052" s="36">
        <f t="shared" si="635"/>
        <v>4662.7099779619311</v>
      </c>
      <c r="AA2052" s="36">
        <f t="shared" si="636"/>
        <v>2498.2560025215498</v>
      </c>
      <c r="AB2052" s="38">
        <f t="shared" si="623"/>
        <v>9.3132257461547852E-10</v>
      </c>
      <c r="AC2052" s="17"/>
      <c r="AD2052" s="17">
        <f t="shared" si="637"/>
        <v>4</v>
      </c>
      <c r="AH2052" s="103"/>
    </row>
    <row r="2053" spans="1:34">
      <c r="A2053" s="533"/>
      <c r="C2053" s="67" t="str">
        <f>'Terminated loans'!F1243</f>
        <v>E</v>
      </c>
      <c r="D2053" s="19" t="str">
        <f>'Terminated loans'!H1243</f>
        <v>143999823</v>
      </c>
      <c r="E2053" s="19">
        <f>'Terminated loans'!I1243</f>
        <v>98</v>
      </c>
      <c r="F2053" s="19" t="str">
        <f>'Terminated loans'!J1243</f>
        <v xml:space="preserve">LEBON-WONG HANG SUN M F        </v>
      </c>
      <c r="G2053" s="547" t="str">
        <f t="shared" si="639"/>
        <v>D2</v>
      </c>
      <c r="H2053" s="21">
        <f>'Terminated loans'!L1243</f>
        <v>41187</v>
      </c>
      <c r="I2053" s="21">
        <f>IF(B2053="VELS",'Terminated loans'!M1243,'Terminated loans'!B1243)</f>
        <v>41305</v>
      </c>
      <c r="J2053" s="34">
        <f t="shared" si="627"/>
        <v>4</v>
      </c>
      <c r="K2053" s="34">
        <f t="shared" si="624"/>
        <v>98</v>
      </c>
      <c r="L2053" s="34">
        <f t="shared" si="625"/>
        <v>4</v>
      </c>
      <c r="M2053" s="34">
        <f t="shared" si="626"/>
        <v>4</v>
      </c>
      <c r="N2053" s="52">
        <f t="shared" si="638"/>
        <v>4</v>
      </c>
      <c r="O2053" s="318">
        <f>+'Terminated loans'!S1243</f>
        <v>50055</v>
      </c>
      <c r="P2053" s="26">
        <f>+'Terminated loans'!T1243</f>
        <v>0.05</v>
      </c>
      <c r="Q2053" s="536">
        <f t="shared" si="640"/>
        <v>9.4E-2</v>
      </c>
      <c r="R2053" s="222">
        <f t="shared" si="628"/>
        <v>12644.372562732378</v>
      </c>
      <c r="S2053" s="36">
        <f t="shared" si="629"/>
        <v>49602.321771823496</v>
      </c>
      <c r="T2053" s="36">
        <f t="shared" si="630"/>
        <v>452.67822817650449</v>
      </c>
      <c r="U2053" s="36">
        <f t="shared" si="631"/>
        <v>975.16847910621436</v>
      </c>
      <c r="V2053" s="36">
        <f t="shared" si="632"/>
        <v>522.49025092951342</v>
      </c>
      <c r="W2053" s="37">
        <f t="shared" si="633"/>
        <v>452.67822817670094</v>
      </c>
      <c r="X2053" s="36">
        <f t="shared" si="634"/>
        <v>452.67822817650449</v>
      </c>
      <c r="Y2053" s="276">
        <f t="shared" si="622"/>
        <v>452.67822817670094</v>
      </c>
      <c r="Z2053" s="36">
        <f t="shared" si="635"/>
        <v>975.16847910621436</v>
      </c>
      <c r="AA2053" s="36">
        <f t="shared" si="636"/>
        <v>522.49025092951342</v>
      </c>
      <c r="AB2053" s="38">
        <f t="shared" si="623"/>
        <v>1.964508555829525E-10</v>
      </c>
      <c r="AC2053" s="17"/>
      <c r="AD2053" s="17">
        <f t="shared" si="637"/>
        <v>4</v>
      </c>
      <c r="AH2053" s="103"/>
    </row>
    <row r="2054" spans="1:34">
      <c r="A2054" s="533"/>
      <c r="C2054" s="67" t="str">
        <f>'Terminated loans'!F1244</f>
        <v>E</v>
      </c>
      <c r="D2054" s="19" t="str">
        <f>'Terminated loans'!H1244</f>
        <v>143980294</v>
      </c>
      <c r="E2054" s="19">
        <f>'Terminated loans'!I1244</f>
        <v>98</v>
      </c>
      <c r="F2054" s="19" t="str">
        <f>'Terminated loans'!J1244</f>
        <v xml:space="preserve">SHEIK MAHOMED A D              </v>
      </c>
      <c r="G2054" s="547" t="str">
        <f t="shared" si="639"/>
        <v>D2</v>
      </c>
      <c r="H2054" s="21">
        <f>'Terminated loans'!L1244</f>
        <v>41185</v>
      </c>
      <c r="I2054" s="21">
        <f>IF(B2054="VELS",'Terminated loans'!M1244,'Terminated loans'!B1244)</f>
        <v>41305</v>
      </c>
      <c r="J2054" s="34">
        <f t="shared" si="627"/>
        <v>4</v>
      </c>
      <c r="K2054" s="34">
        <f t="shared" si="624"/>
        <v>98</v>
      </c>
      <c r="L2054" s="34">
        <f t="shared" si="625"/>
        <v>4</v>
      </c>
      <c r="M2054" s="34">
        <f t="shared" si="626"/>
        <v>4</v>
      </c>
      <c r="N2054" s="52">
        <f t="shared" si="638"/>
        <v>4</v>
      </c>
      <c r="O2054" s="318">
        <f>+'Terminated loans'!S1244</f>
        <v>65081</v>
      </c>
      <c r="P2054" s="26">
        <f>+'Terminated loans'!T1244</f>
        <v>0.05</v>
      </c>
      <c r="Q2054" s="536">
        <f t="shared" si="640"/>
        <v>9.4E-2</v>
      </c>
      <c r="R2054" s="222">
        <f t="shared" si="628"/>
        <v>16440.084122568893</v>
      </c>
      <c r="S2054" s="36">
        <f t="shared" si="629"/>
        <v>64492.432389012982</v>
      </c>
      <c r="T2054" s="36">
        <f t="shared" si="630"/>
        <v>588.56761098701827</v>
      </c>
      <c r="U2054" s="36">
        <f t="shared" si="631"/>
        <v>1267.9041012628295</v>
      </c>
      <c r="V2054" s="36">
        <f t="shared" si="632"/>
        <v>679.33649027557112</v>
      </c>
      <c r="W2054" s="37">
        <f t="shared" si="633"/>
        <v>588.56761098725838</v>
      </c>
      <c r="X2054" s="36">
        <f t="shared" si="634"/>
        <v>588.56761098701827</v>
      </c>
      <c r="Y2054" s="276">
        <f t="shared" si="622"/>
        <v>588.56761098725838</v>
      </c>
      <c r="Z2054" s="36">
        <f t="shared" si="635"/>
        <v>1267.9041012628295</v>
      </c>
      <c r="AA2054" s="36">
        <f t="shared" si="636"/>
        <v>679.33649027557112</v>
      </c>
      <c r="AB2054" s="38">
        <f t="shared" si="623"/>
        <v>2.4010660126805305E-10</v>
      </c>
      <c r="AC2054" s="17"/>
      <c r="AD2054" s="17">
        <f t="shared" si="637"/>
        <v>4</v>
      </c>
      <c r="AH2054" s="103"/>
    </row>
    <row r="2055" spans="1:34">
      <c r="A2055" s="533"/>
      <c r="C2055" s="67" t="str">
        <f>'Terminated loans'!F1245</f>
        <v>E</v>
      </c>
      <c r="D2055" s="19">
        <f>'Terminated loans'!H1245</f>
        <v>141070363</v>
      </c>
      <c r="E2055" s="19">
        <f>'Terminated loans'!I1245</f>
        <v>98</v>
      </c>
      <c r="F2055" s="19" t="str">
        <f>'Terminated loans'!J1245</f>
        <v xml:space="preserve">BENOIT M S K                   </v>
      </c>
      <c r="G2055" s="547" t="str">
        <f t="shared" si="639"/>
        <v>A2</v>
      </c>
      <c r="H2055" s="21">
        <f>'Terminated loans'!L1245</f>
        <v>39643</v>
      </c>
      <c r="I2055" s="21">
        <f>IF(B2055="VELS",'Terminated loans'!M1245,'Terminated loans'!B1245)</f>
        <v>41333</v>
      </c>
      <c r="J2055" s="34">
        <f t="shared" si="627"/>
        <v>56</v>
      </c>
      <c r="K2055" s="34">
        <f t="shared" si="624"/>
        <v>149</v>
      </c>
      <c r="L2055" s="34">
        <f t="shared" si="625"/>
        <v>56</v>
      </c>
      <c r="M2055" s="34">
        <f t="shared" si="626"/>
        <v>56</v>
      </c>
      <c r="N2055" s="52">
        <f t="shared" si="638"/>
        <v>56</v>
      </c>
      <c r="O2055" s="318">
        <f>+'Terminated loans'!S1245</f>
        <v>75000</v>
      </c>
      <c r="P2055" s="26">
        <f>+'Terminated loans'!T1245</f>
        <v>0.05</v>
      </c>
      <c r="Q2055" s="536">
        <f t="shared" si="640"/>
        <v>0.104</v>
      </c>
      <c r="R2055" s="222">
        <f t="shared" si="628"/>
        <v>1504.3822516572584</v>
      </c>
      <c r="S2055" s="36">
        <f t="shared" si="629"/>
        <v>66520.248608288355</v>
      </c>
      <c r="T2055" s="36">
        <f t="shared" si="630"/>
        <v>8479.7513917116448</v>
      </c>
      <c r="U2055" s="36">
        <f t="shared" si="631"/>
        <v>17725.157484517447</v>
      </c>
      <c r="V2055" s="36">
        <f t="shared" si="632"/>
        <v>9245.4060928064573</v>
      </c>
      <c r="W2055" s="37">
        <f t="shared" si="633"/>
        <v>8479.75139171099</v>
      </c>
      <c r="X2055" s="36">
        <f t="shared" si="634"/>
        <v>8479.7513917116448</v>
      </c>
      <c r="Y2055" s="276">
        <f t="shared" si="622"/>
        <v>8479.75139171099</v>
      </c>
      <c r="Z2055" s="36">
        <f t="shared" si="635"/>
        <v>17725.157484517447</v>
      </c>
      <c r="AA2055" s="36">
        <f t="shared" si="636"/>
        <v>9245.4060928064573</v>
      </c>
      <c r="AB2055" s="38">
        <f t="shared" si="623"/>
        <v>-6.5483618527650833E-10</v>
      </c>
      <c r="AC2055" s="17"/>
      <c r="AD2055" s="17">
        <f t="shared" si="637"/>
        <v>56</v>
      </c>
      <c r="AH2055" s="103"/>
    </row>
    <row r="2056" spans="1:34">
      <c r="A2056" s="533"/>
      <c r="C2056" s="67" t="str">
        <f>'Terminated loans'!F1246</f>
        <v>E</v>
      </c>
      <c r="D2056" s="19">
        <f>'Terminated loans'!H1246</f>
        <v>141083058</v>
      </c>
      <c r="E2056" s="19">
        <f>'Terminated loans'!I1246</f>
        <v>98</v>
      </c>
      <c r="F2056" s="19" t="str">
        <f>'Terminated loans'!J1246</f>
        <v xml:space="preserve">BICOLE M                       </v>
      </c>
      <c r="G2056" s="547" t="str">
        <f t="shared" si="639"/>
        <v>A2</v>
      </c>
      <c r="H2056" s="21">
        <f>'Terminated loans'!L1246</f>
        <v>40105</v>
      </c>
      <c r="I2056" s="21">
        <f>IF(B2056="VELS",'Terminated loans'!M1246,'Terminated loans'!B1246)</f>
        <v>41333</v>
      </c>
      <c r="J2056" s="34">
        <f t="shared" si="627"/>
        <v>40</v>
      </c>
      <c r="K2056" s="34">
        <f t="shared" si="624"/>
        <v>133</v>
      </c>
      <c r="L2056" s="34">
        <f t="shared" si="625"/>
        <v>40</v>
      </c>
      <c r="M2056" s="34">
        <f t="shared" si="626"/>
        <v>40</v>
      </c>
      <c r="N2056" s="52">
        <f t="shared" si="638"/>
        <v>40</v>
      </c>
      <c r="O2056" s="318">
        <f>+'Terminated loans'!S1246</f>
        <v>180000</v>
      </c>
      <c r="P2056" s="26">
        <f>+'Terminated loans'!T1246</f>
        <v>0.05</v>
      </c>
      <c r="Q2056" s="536">
        <f t="shared" si="640"/>
        <v>0.104</v>
      </c>
      <c r="R2056" s="222">
        <f t="shared" si="628"/>
        <v>4894.7587391010911</v>
      </c>
      <c r="S2056" s="36">
        <f t="shared" si="629"/>
        <v>164860.48552178894</v>
      </c>
      <c r="T2056" s="36">
        <f t="shared" si="630"/>
        <v>15139.514478211058</v>
      </c>
      <c r="U2056" s="36">
        <f t="shared" si="631"/>
        <v>30929.864042253146</v>
      </c>
      <c r="V2056" s="36">
        <f t="shared" si="632"/>
        <v>15790.34956404363</v>
      </c>
      <c r="W2056" s="37">
        <f t="shared" si="633"/>
        <v>15139.514478209516</v>
      </c>
      <c r="X2056" s="36">
        <f t="shared" si="634"/>
        <v>15139.514478211058</v>
      </c>
      <c r="Y2056" s="276">
        <f t="shared" si="622"/>
        <v>15139.514478209516</v>
      </c>
      <c r="Z2056" s="36">
        <f t="shared" si="635"/>
        <v>30929.864042253146</v>
      </c>
      <c r="AA2056" s="36">
        <f t="shared" si="636"/>
        <v>15790.34956404363</v>
      </c>
      <c r="AB2056" s="38">
        <f t="shared" si="623"/>
        <v>-1.5425030142068863E-9</v>
      </c>
      <c r="AC2056" s="17"/>
      <c r="AD2056" s="17">
        <f t="shared" si="637"/>
        <v>40</v>
      </c>
      <c r="AH2056" s="103"/>
    </row>
    <row r="2057" spans="1:34">
      <c r="A2057" s="533"/>
      <c r="C2057" s="67" t="str">
        <f>'Terminated loans'!F1247</f>
        <v>E</v>
      </c>
      <c r="D2057" s="19">
        <f>'Terminated loans'!H1247</f>
        <v>143003450</v>
      </c>
      <c r="E2057" s="19">
        <f>'Terminated loans'!I1247</f>
        <v>99</v>
      </c>
      <c r="F2057" s="19" t="str">
        <f>'Terminated loans'!J1247</f>
        <v xml:space="preserve">BENOIT S/HOME LOAN             </v>
      </c>
      <c r="G2057" s="547" t="str">
        <f t="shared" si="639"/>
        <v>A1</v>
      </c>
      <c r="H2057" s="21">
        <f>'Terminated loans'!L1247</f>
        <v>37979</v>
      </c>
      <c r="I2057" s="21">
        <f>IF(B2057="VELS",'Terminated loans'!M1247,'Terminated loans'!B1247)</f>
        <v>41333</v>
      </c>
      <c r="J2057" s="34">
        <f t="shared" si="627"/>
        <v>110</v>
      </c>
      <c r="K2057" s="34">
        <f t="shared" si="624"/>
        <v>203</v>
      </c>
      <c r="L2057" s="34">
        <f t="shared" si="625"/>
        <v>110</v>
      </c>
      <c r="M2057" s="34">
        <f t="shared" si="626"/>
        <v>110</v>
      </c>
      <c r="N2057" s="52">
        <f t="shared" si="638"/>
        <v>110</v>
      </c>
      <c r="O2057" s="318">
        <f>+'Terminated loans'!S1247</f>
        <v>307975</v>
      </c>
      <c r="P2057" s="26">
        <f>+'Terminated loans'!T1247</f>
        <v>0.03</v>
      </c>
      <c r="Q2057" s="536">
        <f t="shared" si="640"/>
        <v>8.6499999999999994E-2</v>
      </c>
      <c r="R2057" s="222">
        <f t="shared" si="628"/>
        <v>3205.8400025949472</v>
      </c>
      <c r="S2057" s="36">
        <f t="shared" si="629"/>
        <v>242912.14554025314</v>
      </c>
      <c r="T2057" s="36">
        <f t="shared" si="630"/>
        <v>65062.854459746857</v>
      </c>
      <c r="U2057" s="36">
        <f t="shared" si="631"/>
        <v>109730.25474518852</v>
      </c>
      <c r="V2057" s="36">
        <f t="shared" si="632"/>
        <v>44667.400285444222</v>
      </c>
      <c r="W2057" s="37">
        <f t="shared" si="633"/>
        <v>65062.854459744296</v>
      </c>
      <c r="X2057" s="36">
        <f t="shared" si="634"/>
        <v>65062.854459746857</v>
      </c>
      <c r="Y2057" s="276">
        <f t="shared" si="622"/>
        <v>65062.854459744296</v>
      </c>
      <c r="Z2057" s="36">
        <f t="shared" si="635"/>
        <v>109730.25474518852</v>
      </c>
      <c r="AA2057" s="36">
        <f t="shared" si="636"/>
        <v>44667.400285444222</v>
      </c>
      <c r="AB2057" s="38">
        <f t="shared" si="623"/>
        <v>-2.5611370801925659E-9</v>
      </c>
      <c r="AC2057" s="17"/>
      <c r="AD2057" s="17">
        <f t="shared" si="637"/>
        <v>110</v>
      </c>
      <c r="AH2057" s="103"/>
    </row>
    <row r="2058" spans="1:34">
      <c r="A2058" s="533"/>
      <c r="C2058" s="67" t="str">
        <f>'Terminated loans'!F1248</f>
        <v>E</v>
      </c>
      <c r="D2058" s="19">
        <f>'Terminated loans'!H1248</f>
        <v>143004422</v>
      </c>
      <c r="E2058" s="19">
        <f>'Terminated loans'!I1248</f>
        <v>99</v>
      </c>
      <c r="F2058" s="19" t="str">
        <f>'Terminated loans'!J1248</f>
        <v xml:space="preserve">BENOIT MR M &amp; MRS S            </v>
      </c>
      <c r="G2058" s="547" t="str">
        <f t="shared" si="639"/>
        <v>A1</v>
      </c>
      <c r="H2058" s="21">
        <f>'Terminated loans'!L1248</f>
        <v>36502</v>
      </c>
      <c r="I2058" s="21">
        <f>IF(B2058="VELS",'Terminated loans'!M1248,'Terminated loans'!B1248)</f>
        <v>41333</v>
      </c>
      <c r="J2058" s="34">
        <f t="shared" si="627"/>
        <v>159</v>
      </c>
      <c r="K2058" s="34">
        <f t="shared" si="624"/>
        <v>252</v>
      </c>
      <c r="L2058" s="34">
        <f t="shared" si="625"/>
        <v>159</v>
      </c>
      <c r="M2058" s="34">
        <f t="shared" si="626"/>
        <v>159</v>
      </c>
      <c r="N2058" s="52">
        <f t="shared" si="638"/>
        <v>159</v>
      </c>
      <c r="O2058" s="318">
        <f>+'Terminated loans'!S1248</f>
        <v>603363</v>
      </c>
      <c r="P2058" s="26">
        <f>+'Terminated loans'!T1248</f>
        <v>0.03</v>
      </c>
      <c r="Q2058" s="536">
        <f t="shared" si="640"/>
        <v>8.6499999999999994E-2</v>
      </c>
      <c r="R2058" s="222">
        <f t="shared" si="628"/>
        <v>4603.4540894225865</v>
      </c>
      <c r="S2058" s="36">
        <f t="shared" si="629"/>
        <v>434794.53757630609</v>
      </c>
      <c r="T2058" s="36">
        <f t="shared" si="630"/>
        <v>168568.46242369391</v>
      </c>
      <c r="U2058" s="36">
        <f t="shared" si="631"/>
        <v>297154.66264188074</v>
      </c>
      <c r="V2058" s="36">
        <f t="shared" si="632"/>
        <v>128586.20021819125</v>
      </c>
      <c r="W2058" s="37">
        <f t="shared" si="633"/>
        <v>168568.46242368949</v>
      </c>
      <c r="X2058" s="36">
        <f t="shared" si="634"/>
        <v>168568.46242369391</v>
      </c>
      <c r="Y2058" s="276">
        <f t="shared" si="622"/>
        <v>168568.46242368949</v>
      </c>
      <c r="Z2058" s="36">
        <f t="shared" si="635"/>
        <v>297154.66264188074</v>
      </c>
      <c r="AA2058" s="36">
        <f t="shared" si="636"/>
        <v>128586.20021819125</v>
      </c>
      <c r="AB2058" s="38">
        <f t="shared" si="623"/>
        <v>-4.4237822294235229E-9</v>
      </c>
      <c r="AC2058" s="17"/>
      <c r="AD2058" s="17">
        <f t="shared" si="637"/>
        <v>159</v>
      </c>
      <c r="AH2058" s="103"/>
    </row>
    <row r="2059" spans="1:34">
      <c r="A2059" s="533"/>
      <c r="C2059" s="67" t="str">
        <f>'Terminated loans'!F1249</f>
        <v>E</v>
      </c>
      <c r="D2059" s="19">
        <f>'Terminated loans'!H1249</f>
        <v>143016447</v>
      </c>
      <c r="E2059" s="19">
        <f>'Terminated loans'!I1249</f>
        <v>98</v>
      </c>
      <c r="F2059" s="19" t="str">
        <f>'Terminated loans'!J1249</f>
        <v xml:space="preserve">GILLETTE J N N/052526          </v>
      </c>
      <c r="G2059" s="547" t="str">
        <f t="shared" si="639"/>
        <v>A2</v>
      </c>
      <c r="H2059" s="21">
        <f>'Terminated loans'!L1249</f>
        <v>39475</v>
      </c>
      <c r="I2059" s="21">
        <f>IF(B2059="VELS",'Terminated loans'!M1249,'Terminated loans'!B1249)</f>
        <v>41333</v>
      </c>
      <c r="J2059" s="34">
        <f t="shared" si="627"/>
        <v>61</v>
      </c>
      <c r="K2059" s="34">
        <f t="shared" si="624"/>
        <v>154</v>
      </c>
      <c r="L2059" s="34">
        <f t="shared" si="625"/>
        <v>60</v>
      </c>
      <c r="M2059" s="34">
        <f t="shared" si="626"/>
        <v>60</v>
      </c>
      <c r="N2059" s="52">
        <f t="shared" si="638"/>
        <v>60</v>
      </c>
      <c r="O2059" s="318">
        <f>+'Terminated loans'!S1249</f>
        <v>289941</v>
      </c>
      <c r="P2059" s="26">
        <f>+'Terminated loans'!T1249</f>
        <v>0.05</v>
      </c>
      <c r="Q2059" s="536">
        <f t="shared" si="640"/>
        <v>0.104</v>
      </c>
      <c r="R2059" s="222">
        <f t="shared" si="628"/>
        <v>5471.5443539781745</v>
      </c>
      <c r="S2059" s="36">
        <f t="shared" si="629"/>
        <v>255150.31653900654</v>
      </c>
      <c r="T2059" s="36">
        <f t="shared" si="630"/>
        <v>34790.683460993459</v>
      </c>
      <c r="U2059" s="36">
        <f t="shared" si="631"/>
        <v>73142.344699681533</v>
      </c>
      <c r="V2059" s="36">
        <f t="shared" si="632"/>
        <v>38351.661238690489</v>
      </c>
      <c r="W2059" s="37">
        <f t="shared" si="633"/>
        <v>34790.683460991044</v>
      </c>
      <c r="X2059" s="36">
        <f t="shared" si="634"/>
        <v>34790.683460993459</v>
      </c>
      <c r="Y2059" s="276">
        <f t="shared" si="622"/>
        <v>34790.683460991044</v>
      </c>
      <c r="Z2059" s="36">
        <f t="shared" si="635"/>
        <v>73142.344699681533</v>
      </c>
      <c r="AA2059" s="36">
        <f t="shared" si="636"/>
        <v>38351.661238690489</v>
      </c>
      <c r="AB2059" s="38">
        <f t="shared" si="623"/>
        <v>-2.4156179279088974E-9</v>
      </c>
      <c r="AC2059" s="17"/>
      <c r="AD2059" s="17">
        <f t="shared" si="637"/>
        <v>60</v>
      </c>
      <c r="AH2059" s="103"/>
    </row>
    <row r="2060" spans="1:34">
      <c r="A2060" s="533"/>
      <c r="C2060" s="67" t="str">
        <f>'Terminated loans'!F1250</f>
        <v>E</v>
      </c>
      <c r="D2060" s="19">
        <f>'Terminated loans'!H1250</f>
        <v>143016455</v>
      </c>
      <c r="E2060" s="19">
        <f>'Terminated loans'!I1250</f>
        <v>99</v>
      </c>
      <c r="F2060" s="19" t="str">
        <f>'Terminated loans'!J1250</f>
        <v xml:space="preserve">BHIM K/T(BK)                   </v>
      </c>
      <c r="G2060" s="547" t="str">
        <f t="shared" si="639"/>
        <v>A1</v>
      </c>
      <c r="H2060" s="21">
        <f>'Terminated loans'!L1250</f>
        <v>39617</v>
      </c>
      <c r="I2060" s="21">
        <f>IF(B2060="VELS",'Terminated loans'!M1250,'Terminated loans'!B1250)</f>
        <v>41333</v>
      </c>
      <c r="J2060" s="34">
        <f t="shared" si="627"/>
        <v>56</v>
      </c>
      <c r="K2060" s="34">
        <f t="shared" si="624"/>
        <v>150</v>
      </c>
      <c r="L2060" s="34">
        <f t="shared" si="625"/>
        <v>56</v>
      </c>
      <c r="M2060" s="34">
        <f t="shared" si="626"/>
        <v>56</v>
      </c>
      <c r="N2060" s="52">
        <f t="shared" si="638"/>
        <v>56</v>
      </c>
      <c r="O2060" s="318">
        <f>+'Terminated loans'!S1250</f>
        <v>700110</v>
      </c>
      <c r="P2060" s="26">
        <f>+'Terminated loans'!T1250</f>
        <v>0.03</v>
      </c>
      <c r="Q2060" s="536">
        <f t="shared" si="640"/>
        <v>8.6499999999999994E-2</v>
      </c>
      <c r="R2060" s="222">
        <f t="shared" si="628"/>
        <v>13413.110487917276</v>
      </c>
      <c r="S2060" s="36">
        <f t="shared" si="629"/>
        <v>616225.71796219971</v>
      </c>
      <c r="T2060" s="36">
        <f t="shared" si="630"/>
        <v>83884.282037800294</v>
      </c>
      <c r="U2060" s="36">
        <f t="shared" si="631"/>
        <v>134908.469361161</v>
      </c>
      <c r="V2060" s="36">
        <f t="shared" si="632"/>
        <v>51024.187323367456</v>
      </c>
      <c r="W2060" s="37">
        <f t="shared" si="633"/>
        <v>83884.282037793542</v>
      </c>
      <c r="X2060" s="36">
        <f t="shared" si="634"/>
        <v>83884.282037800294</v>
      </c>
      <c r="Y2060" s="276">
        <f t="shared" si="622"/>
        <v>83884.282037793542</v>
      </c>
      <c r="Z2060" s="36">
        <f t="shared" si="635"/>
        <v>134908.469361161</v>
      </c>
      <c r="AA2060" s="36">
        <f t="shared" si="636"/>
        <v>51024.187323367456</v>
      </c>
      <c r="AB2060" s="38">
        <f t="shared" si="623"/>
        <v>-6.7520886659622192E-9</v>
      </c>
      <c r="AC2060" s="17"/>
      <c r="AD2060" s="17">
        <f t="shared" si="637"/>
        <v>56</v>
      </c>
      <c r="AH2060" s="103"/>
    </row>
    <row r="2061" spans="1:34">
      <c r="A2061" s="533"/>
      <c r="C2061" s="67" t="str">
        <f>'Terminated loans'!F1251</f>
        <v>E</v>
      </c>
      <c r="D2061" s="19">
        <f>'Terminated loans'!H1251</f>
        <v>143019802</v>
      </c>
      <c r="E2061" s="19">
        <f>'Terminated loans'!I1251</f>
        <v>98</v>
      </c>
      <c r="F2061" s="19" t="str">
        <f>'Terminated loans'!J1251</f>
        <v xml:space="preserve">MOTOO K J                      </v>
      </c>
      <c r="G2061" s="547" t="str">
        <f t="shared" si="639"/>
        <v>A2</v>
      </c>
      <c r="H2061" s="21">
        <f>'Terminated loans'!L1251</f>
        <v>39800</v>
      </c>
      <c r="I2061" s="21">
        <f>IF(B2061="VELS",'Terminated loans'!M1251,'Terminated loans'!B1251)</f>
        <v>41333</v>
      </c>
      <c r="J2061" s="34">
        <f t="shared" si="627"/>
        <v>50</v>
      </c>
      <c r="K2061" s="34">
        <f t="shared" si="624"/>
        <v>144</v>
      </c>
      <c r="L2061" s="34">
        <f t="shared" si="625"/>
        <v>50</v>
      </c>
      <c r="M2061" s="34">
        <f t="shared" si="626"/>
        <v>50</v>
      </c>
      <c r="N2061" s="52">
        <f t="shared" si="638"/>
        <v>50</v>
      </c>
      <c r="O2061" s="318">
        <f>+'Terminated loans'!S1251</f>
        <v>159000</v>
      </c>
      <c r="P2061" s="26">
        <f>+'Terminated loans'!T1251</f>
        <v>0.05</v>
      </c>
      <c r="Q2061" s="536">
        <f t="shared" si="640"/>
        <v>0.104</v>
      </c>
      <c r="R2061" s="222">
        <f t="shared" si="628"/>
        <v>3529.3399895070324</v>
      </c>
      <c r="S2061" s="36">
        <f t="shared" si="629"/>
        <v>142711.87753643678</v>
      </c>
      <c r="T2061" s="36">
        <f t="shared" si="630"/>
        <v>16288.122463563224</v>
      </c>
      <c r="U2061" s="36">
        <f t="shared" si="631"/>
        <v>33755.121938913391</v>
      </c>
      <c r="V2061" s="36">
        <f t="shared" si="632"/>
        <v>17466.999475351622</v>
      </c>
      <c r="W2061" s="37">
        <f t="shared" si="633"/>
        <v>16288.122463561769</v>
      </c>
      <c r="X2061" s="36">
        <f t="shared" si="634"/>
        <v>16288.122463563224</v>
      </c>
      <c r="Y2061" s="276">
        <f t="shared" si="622"/>
        <v>16288.122463561769</v>
      </c>
      <c r="Z2061" s="36">
        <f t="shared" si="635"/>
        <v>33755.121938913391</v>
      </c>
      <c r="AA2061" s="36">
        <f t="shared" si="636"/>
        <v>17466.999475351622</v>
      </c>
      <c r="AB2061" s="38">
        <f t="shared" si="623"/>
        <v>-1.4551915228366852E-9</v>
      </c>
      <c r="AC2061" s="17"/>
      <c r="AD2061" s="17">
        <f t="shared" si="637"/>
        <v>50</v>
      </c>
      <c r="AH2061" s="103"/>
    </row>
    <row r="2062" spans="1:34">
      <c r="A2062" s="533"/>
      <c r="C2062" s="67" t="str">
        <f>'Terminated loans'!F1252</f>
        <v>E</v>
      </c>
      <c r="D2062" s="19">
        <f>'Terminated loans'!H1252</f>
        <v>143022498</v>
      </c>
      <c r="E2062" s="19">
        <f>'Terminated loans'!I1252</f>
        <v>99</v>
      </c>
      <c r="F2062" s="19" t="str">
        <f>'Terminated loans'!J1252</f>
        <v xml:space="preserve">BENOIT S                       </v>
      </c>
      <c r="G2062" s="547" t="str">
        <f t="shared" si="639"/>
        <v>A1</v>
      </c>
      <c r="H2062" s="21">
        <f>'Terminated loans'!L1252</f>
        <v>39051</v>
      </c>
      <c r="I2062" s="21">
        <f>IF(B2062="VELS",'Terminated loans'!M1252,'Terminated loans'!B1252)</f>
        <v>41333</v>
      </c>
      <c r="J2062" s="34">
        <f t="shared" si="627"/>
        <v>75</v>
      </c>
      <c r="K2062" s="34">
        <f t="shared" si="624"/>
        <v>168</v>
      </c>
      <c r="L2062" s="34">
        <f t="shared" si="625"/>
        <v>75</v>
      </c>
      <c r="M2062" s="34">
        <f t="shared" si="626"/>
        <v>75</v>
      </c>
      <c r="N2062" s="52">
        <f t="shared" si="638"/>
        <v>75</v>
      </c>
      <c r="O2062" s="318">
        <f>+'Terminated loans'!S1252</f>
        <v>500051</v>
      </c>
      <c r="P2062" s="26">
        <f>+'Terminated loans'!T1252</f>
        <v>0.03</v>
      </c>
      <c r="Q2062" s="536">
        <f t="shared" si="640"/>
        <v>8.6499999999999994E-2</v>
      </c>
      <c r="R2062" s="222">
        <f t="shared" si="628"/>
        <v>7320.2386050584482</v>
      </c>
      <c r="S2062" s="36">
        <f t="shared" si="629"/>
        <v>422951.10145398369</v>
      </c>
      <c r="T2062" s="36">
        <f t="shared" si="630"/>
        <v>77099.898546016309</v>
      </c>
      <c r="U2062" s="36">
        <f t="shared" si="631"/>
        <v>126066.79392539506</v>
      </c>
      <c r="V2062" s="36">
        <f t="shared" si="632"/>
        <v>48966.895379383583</v>
      </c>
      <c r="W2062" s="37">
        <f t="shared" si="633"/>
        <v>77099.898546011478</v>
      </c>
      <c r="X2062" s="36">
        <f t="shared" si="634"/>
        <v>77099.898546016309</v>
      </c>
      <c r="Y2062" s="276">
        <f t="shared" si="622"/>
        <v>77099.898546011478</v>
      </c>
      <c r="Z2062" s="36">
        <f t="shared" si="635"/>
        <v>126066.79392539506</v>
      </c>
      <c r="AA2062" s="36">
        <f t="shared" si="636"/>
        <v>48966.895379383583</v>
      </c>
      <c r="AB2062" s="38">
        <f t="shared" si="623"/>
        <v>-4.8312358558177948E-9</v>
      </c>
      <c r="AC2062" s="17"/>
      <c r="AD2062" s="17">
        <f t="shared" si="637"/>
        <v>75</v>
      </c>
      <c r="AH2062" s="103"/>
    </row>
    <row r="2063" spans="1:34">
      <c r="A2063" s="533"/>
      <c r="C2063" s="67" t="str">
        <f>'Terminated loans'!F1253</f>
        <v>N</v>
      </c>
      <c r="D2063" s="19">
        <f>'Terminated loans'!H1253</f>
        <v>143026604</v>
      </c>
      <c r="E2063" s="19">
        <f>'Terminated loans'!I1253</f>
        <v>98</v>
      </c>
      <c r="F2063" s="19" t="str">
        <f>'Terminated loans'!J1253</f>
        <v xml:space="preserve">CHAN KAN CHEONG L M C/         </v>
      </c>
      <c r="G2063" s="547" t="str">
        <f t="shared" si="639"/>
        <v>A2</v>
      </c>
      <c r="H2063" s="21">
        <f>'Terminated loans'!L1253</f>
        <v>39503</v>
      </c>
      <c r="I2063" s="21">
        <f>IF(B2063="VELS",'Terminated loans'!M1253,'Terminated loans'!B1253)</f>
        <v>41328</v>
      </c>
      <c r="J2063" s="34">
        <f t="shared" si="627"/>
        <v>60</v>
      </c>
      <c r="K2063" s="34">
        <f t="shared" si="624"/>
        <v>153</v>
      </c>
      <c r="L2063" s="34">
        <f t="shared" si="625"/>
        <v>60</v>
      </c>
      <c r="M2063" s="34">
        <f t="shared" si="626"/>
        <v>60</v>
      </c>
      <c r="N2063" s="52">
        <f t="shared" si="638"/>
        <v>60</v>
      </c>
      <c r="O2063" s="318">
        <f>+'Terminated loans'!S1253</f>
        <v>285037</v>
      </c>
      <c r="P2063" s="26">
        <f>+'Terminated loans'!T1253</f>
        <v>0.05</v>
      </c>
      <c r="Q2063" s="536">
        <f t="shared" si="640"/>
        <v>0.104</v>
      </c>
      <c r="R2063" s="222">
        <f t="shared" si="628"/>
        <v>5378.9998241879457</v>
      </c>
      <c r="S2063" s="36">
        <f t="shared" si="629"/>
        <v>250834.75871066467</v>
      </c>
      <c r="T2063" s="36">
        <f t="shared" si="630"/>
        <v>34202.241289335332</v>
      </c>
      <c r="U2063" s="36">
        <f t="shared" si="631"/>
        <v>71905.230740609695</v>
      </c>
      <c r="V2063" s="36">
        <f t="shared" si="632"/>
        <v>37702.989451276721</v>
      </c>
      <c r="W2063" s="37">
        <f t="shared" si="633"/>
        <v>34202.241289332975</v>
      </c>
      <c r="X2063" s="36">
        <f t="shared" si="634"/>
        <v>34202.241289335332</v>
      </c>
      <c r="Y2063" s="276">
        <f t="shared" si="622"/>
        <v>34202.241289332975</v>
      </c>
      <c r="Z2063" s="36">
        <f t="shared" si="635"/>
        <v>71905.230740609695</v>
      </c>
      <c r="AA2063" s="36">
        <f t="shared" si="636"/>
        <v>37702.989451276721</v>
      </c>
      <c r="AB2063" s="38">
        <f t="shared" si="623"/>
        <v>-2.35741026699543E-9</v>
      </c>
      <c r="AC2063" s="17"/>
      <c r="AD2063" s="17">
        <f t="shared" si="637"/>
        <v>60</v>
      </c>
      <c r="AH2063" s="103"/>
    </row>
    <row r="2064" spans="1:34">
      <c r="A2064" s="533"/>
      <c r="C2064" s="67" t="str">
        <f>'Terminated loans'!F1254</f>
        <v>E</v>
      </c>
      <c r="D2064" s="19">
        <f>'Terminated loans'!H1254</f>
        <v>143029476</v>
      </c>
      <c r="E2064" s="19">
        <f>'Terminated loans'!I1254</f>
        <v>98</v>
      </c>
      <c r="F2064" s="19" t="str">
        <f>'Terminated loans'!J1254</f>
        <v xml:space="preserve">HERMANCE J A C/041050          </v>
      </c>
      <c r="G2064" s="547" t="str">
        <f t="shared" si="639"/>
        <v>A2</v>
      </c>
      <c r="H2064" s="21">
        <f>'Terminated loans'!L1254</f>
        <v>38975</v>
      </c>
      <c r="I2064" s="21">
        <f>IF(B2064="VELS",'Terminated loans'!M1254,'Terminated loans'!B1254)</f>
        <v>41333</v>
      </c>
      <c r="J2064" s="34">
        <f t="shared" si="627"/>
        <v>78</v>
      </c>
      <c r="K2064" s="34">
        <f t="shared" si="624"/>
        <v>171</v>
      </c>
      <c r="L2064" s="34">
        <f t="shared" si="625"/>
        <v>60</v>
      </c>
      <c r="M2064" s="34">
        <f t="shared" si="626"/>
        <v>60</v>
      </c>
      <c r="N2064" s="52">
        <f t="shared" si="638"/>
        <v>60</v>
      </c>
      <c r="O2064" s="318">
        <f>+'Terminated loans'!S1254</f>
        <v>396044</v>
      </c>
      <c r="P2064" s="26">
        <f>+'Terminated loans'!T1254</f>
        <v>0.05</v>
      </c>
      <c r="Q2064" s="536">
        <f t="shared" si="640"/>
        <v>0.104</v>
      </c>
      <c r="R2064" s="222">
        <f t="shared" si="628"/>
        <v>7473.8388573086668</v>
      </c>
      <c r="S2064" s="36">
        <f t="shared" si="629"/>
        <v>348521.7749934445</v>
      </c>
      <c r="T2064" s="36">
        <f t="shared" si="630"/>
        <v>47522.225006555498</v>
      </c>
      <c r="U2064" s="36">
        <f t="shared" si="631"/>
        <v>99908.556445072114</v>
      </c>
      <c r="V2064" s="36">
        <f t="shared" si="632"/>
        <v>52386.331438519992</v>
      </c>
      <c r="W2064" s="37">
        <f t="shared" si="633"/>
        <v>47522.225006552122</v>
      </c>
      <c r="X2064" s="36">
        <f t="shared" si="634"/>
        <v>47522.225006555498</v>
      </c>
      <c r="Y2064" s="276">
        <f t="shared" si="622"/>
        <v>47522.225006552122</v>
      </c>
      <c r="Z2064" s="36">
        <f t="shared" si="635"/>
        <v>99908.556445072114</v>
      </c>
      <c r="AA2064" s="36">
        <f t="shared" si="636"/>
        <v>52386.331438519992</v>
      </c>
      <c r="AB2064" s="38">
        <f t="shared" si="623"/>
        <v>-3.3760443329811096E-9</v>
      </c>
      <c r="AC2064" s="17"/>
      <c r="AD2064" s="17">
        <f t="shared" si="637"/>
        <v>60</v>
      </c>
      <c r="AH2064" s="103"/>
    </row>
    <row r="2065" spans="1:34">
      <c r="A2065" s="533"/>
      <c r="C2065" s="67" t="str">
        <f>'Terminated loans'!F1255</f>
        <v>E</v>
      </c>
      <c r="D2065" s="19">
        <f>'Terminated loans'!H1255</f>
        <v>143032264</v>
      </c>
      <c r="E2065" s="19">
        <f>'Terminated loans'!I1255</f>
        <v>98</v>
      </c>
      <c r="F2065" s="19" t="str">
        <f>'Terminated loans'!J1255</f>
        <v xml:space="preserve">BENOIT S/044412                </v>
      </c>
      <c r="G2065" s="547" t="str">
        <f t="shared" si="639"/>
        <v>A2</v>
      </c>
      <c r="H2065" s="21">
        <f>'Terminated loans'!L1255</f>
        <v>39230</v>
      </c>
      <c r="I2065" s="21">
        <f>IF(B2065="VELS",'Terminated loans'!M1255,'Terminated loans'!B1255)</f>
        <v>41333</v>
      </c>
      <c r="J2065" s="34">
        <f t="shared" si="627"/>
        <v>69</v>
      </c>
      <c r="K2065" s="34">
        <f t="shared" si="624"/>
        <v>162</v>
      </c>
      <c r="L2065" s="34">
        <f t="shared" si="625"/>
        <v>60</v>
      </c>
      <c r="M2065" s="34">
        <f t="shared" si="626"/>
        <v>60</v>
      </c>
      <c r="N2065" s="52">
        <f t="shared" si="638"/>
        <v>60</v>
      </c>
      <c r="O2065" s="318">
        <f>+'Terminated loans'!S1255</f>
        <v>250037</v>
      </c>
      <c r="P2065" s="26">
        <f>+'Terminated loans'!T1255</f>
        <v>0.05</v>
      </c>
      <c r="Q2065" s="536">
        <f t="shared" si="640"/>
        <v>0.104</v>
      </c>
      <c r="R2065" s="222">
        <f t="shared" si="628"/>
        <v>4718.5066466475619</v>
      </c>
      <c r="S2065" s="36">
        <f t="shared" si="629"/>
        <v>220034.48872861575</v>
      </c>
      <c r="T2065" s="36">
        <f t="shared" si="630"/>
        <v>30002.511271384254</v>
      </c>
      <c r="U2065" s="36">
        <f t="shared" si="631"/>
        <v>63075.91007023587</v>
      </c>
      <c r="V2065" s="36">
        <f t="shared" si="632"/>
        <v>33073.398798853712</v>
      </c>
      <c r="W2065" s="37">
        <f t="shared" si="633"/>
        <v>30002.511271382158</v>
      </c>
      <c r="X2065" s="36">
        <f t="shared" si="634"/>
        <v>30002.511271384254</v>
      </c>
      <c r="Y2065" s="276">
        <f t="shared" si="622"/>
        <v>30002.511271382158</v>
      </c>
      <c r="Z2065" s="36">
        <f t="shared" si="635"/>
        <v>63075.91007023587</v>
      </c>
      <c r="AA2065" s="36">
        <f t="shared" si="636"/>
        <v>33073.398798853712</v>
      </c>
      <c r="AB2065" s="38">
        <f t="shared" si="623"/>
        <v>-2.0954757928848267E-9</v>
      </c>
      <c r="AC2065" s="17"/>
      <c r="AD2065" s="17">
        <f t="shared" si="637"/>
        <v>60</v>
      </c>
      <c r="AH2065" s="103"/>
    </row>
    <row r="2066" spans="1:34">
      <c r="A2066" s="533"/>
      <c r="C2066" s="67" t="str">
        <f>'Terminated loans'!F1256</f>
        <v>E</v>
      </c>
      <c r="D2066" s="19">
        <f>'Terminated loans'!H1256</f>
        <v>143037134</v>
      </c>
      <c r="E2066" s="19">
        <f>'Terminated loans'!I1256</f>
        <v>99</v>
      </c>
      <c r="F2066" s="19" t="str">
        <f>'Terminated loans'!J1256</f>
        <v xml:space="preserve">CARVER J C E (SL 1598)         </v>
      </c>
      <c r="G2066" s="547" t="str">
        <f t="shared" si="639"/>
        <v>A1</v>
      </c>
      <c r="H2066" s="21">
        <f>'Terminated loans'!L1256</f>
        <v>40053</v>
      </c>
      <c r="I2066" s="21">
        <f>IF(B2066="VELS",'Terminated loans'!M1256,'Terminated loans'!B1256)</f>
        <v>41333</v>
      </c>
      <c r="J2066" s="34">
        <f t="shared" si="627"/>
        <v>42</v>
      </c>
      <c r="K2066" s="34">
        <f t="shared" si="624"/>
        <v>135</v>
      </c>
      <c r="L2066" s="34">
        <f t="shared" si="625"/>
        <v>42</v>
      </c>
      <c r="M2066" s="34">
        <f t="shared" si="626"/>
        <v>42</v>
      </c>
      <c r="N2066" s="52">
        <f t="shared" si="638"/>
        <v>42</v>
      </c>
      <c r="O2066" s="318">
        <f>+'Terminated loans'!S1256</f>
        <v>1031559</v>
      </c>
      <c r="P2066" s="26">
        <f>+'Terminated loans'!T1256</f>
        <v>0.03</v>
      </c>
      <c r="Q2066" s="536">
        <f t="shared" si="640"/>
        <v>8.6499999999999994E-2</v>
      </c>
      <c r="R2066" s="222">
        <f t="shared" si="628"/>
        <v>25903.59876951568</v>
      </c>
      <c r="S2066" s="36">
        <f t="shared" si="629"/>
        <v>935812.33182219719</v>
      </c>
      <c r="T2066" s="36">
        <f t="shared" si="630"/>
        <v>95746.668177802814</v>
      </c>
      <c r="U2066" s="36">
        <f t="shared" si="631"/>
        <v>152138.81649745058</v>
      </c>
      <c r="V2066" s="36">
        <f t="shared" si="632"/>
        <v>56392.14831965859</v>
      </c>
      <c r="W2066" s="37">
        <f t="shared" si="633"/>
        <v>95746.668177791988</v>
      </c>
      <c r="X2066" s="36">
        <f t="shared" si="634"/>
        <v>95746.668177802814</v>
      </c>
      <c r="Y2066" s="276">
        <f t="shared" si="622"/>
        <v>95746.668177791988</v>
      </c>
      <c r="Z2066" s="36">
        <f t="shared" si="635"/>
        <v>152138.81649745058</v>
      </c>
      <c r="AA2066" s="36">
        <f t="shared" si="636"/>
        <v>56392.14831965859</v>
      </c>
      <c r="AB2066" s="38">
        <f t="shared" si="623"/>
        <v>-1.0826624929904938E-8</v>
      </c>
      <c r="AC2066" s="17"/>
      <c r="AD2066" s="17">
        <f t="shared" si="637"/>
        <v>42</v>
      </c>
      <c r="AH2066" s="103"/>
    </row>
    <row r="2067" spans="1:34">
      <c r="A2067" s="533"/>
      <c r="C2067" s="67" t="str">
        <f>'Terminated loans'!F1257</f>
        <v>E</v>
      </c>
      <c r="D2067" s="19">
        <f>'Terminated loans'!H1257</f>
        <v>143037908</v>
      </c>
      <c r="E2067" s="19">
        <f>'Terminated loans'!I1257</f>
        <v>99</v>
      </c>
      <c r="F2067" s="19" t="str">
        <f>'Terminated loans'!J1257</f>
        <v xml:space="preserve">CARVER J C E (SL 1640)         </v>
      </c>
      <c r="G2067" s="547" t="str">
        <f t="shared" si="639"/>
        <v>A1</v>
      </c>
      <c r="H2067" s="21">
        <f>'Terminated loans'!L1257</f>
        <v>40137</v>
      </c>
      <c r="I2067" s="21">
        <f>IF(B2067="VELS",'Terminated loans'!M1257,'Terminated loans'!B1257)</f>
        <v>41333</v>
      </c>
      <c r="J2067" s="34">
        <f t="shared" si="627"/>
        <v>39</v>
      </c>
      <c r="K2067" s="34">
        <f t="shared" si="624"/>
        <v>132</v>
      </c>
      <c r="L2067" s="34">
        <f t="shared" si="625"/>
        <v>39</v>
      </c>
      <c r="M2067" s="34">
        <f t="shared" si="626"/>
        <v>39</v>
      </c>
      <c r="N2067" s="52">
        <f t="shared" si="638"/>
        <v>39</v>
      </c>
      <c r="O2067" s="318">
        <f>+'Terminated loans'!S1257</f>
        <v>600075</v>
      </c>
      <c r="P2067" s="26">
        <f>+'Terminated loans'!T1257</f>
        <v>0.03</v>
      </c>
      <c r="Q2067" s="536">
        <f t="shared" si="640"/>
        <v>8.6499999999999994E-2</v>
      </c>
      <c r="R2067" s="222">
        <f t="shared" si="628"/>
        <v>16168.029269756007</v>
      </c>
      <c r="S2067" s="36">
        <f t="shared" si="629"/>
        <v>547965.86279799638</v>
      </c>
      <c r="T2067" s="36">
        <f t="shared" si="630"/>
        <v>52109.137202003621</v>
      </c>
      <c r="U2067" s="36">
        <f t="shared" si="631"/>
        <v>82587.278722481686</v>
      </c>
      <c r="V2067" s="36">
        <f t="shared" si="632"/>
        <v>30478.141520484351</v>
      </c>
      <c r="W2067" s="37">
        <f t="shared" si="633"/>
        <v>52109.137201997335</v>
      </c>
      <c r="X2067" s="36">
        <f t="shared" si="634"/>
        <v>52109.137202003621</v>
      </c>
      <c r="Y2067" s="276">
        <f t="shared" si="622"/>
        <v>52109.137201997335</v>
      </c>
      <c r="Z2067" s="36">
        <f t="shared" si="635"/>
        <v>82587.278722481686</v>
      </c>
      <c r="AA2067" s="36">
        <f t="shared" si="636"/>
        <v>30478.141520484351</v>
      </c>
      <c r="AB2067" s="38">
        <f t="shared" si="623"/>
        <v>-6.28642737865448E-9</v>
      </c>
      <c r="AC2067" s="17"/>
      <c r="AD2067" s="17">
        <f t="shared" si="637"/>
        <v>39</v>
      </c>
      <c r="AH2067" s="103"/>
    </row>
    <row r="2068" spans="1:34">
      <c r="A2068" s="533"/>
      <c r="C2068" s="67" t="str">
        <f>'Terminated loans'!F1258</f>
        <v>E</v>
      </c>
      <c r="D2068" s="19">
        <f>'Terminated loans'!H1258</f>
        <v>143038130</v>
      </c>
      <c r="E2068" s="19">
        <f>'Terminated loans'!I1258</f>
        <v>98</v>
      </c>
      <c r="F2068" s="19" t="str">
        <f>'Terminated loans'!J1258</f>
        <v xml:space="preserve">CARVER J C E (MUACC 19930      </v>
      </c>
      <c r="G2068" s="547" t="str">
        <f t="shared" si="639"/>
        <v>A2</v>
      </c>
      <c r="H2068" s="21">
        <f>'Terminated loans'!L1258</f>
        <v>40087</v>
      </c>
      <c r="I2068" s="21">
        <f>IF(B2068="VELS",'Terminated loans'!M1258,'Terminated loans'!B1258)</f>
        <v>41333</v>
      </c>
      <c r="J2068" s="34">
        <f t="shared" si="627"/>
        <v>41</v>
      </c>
      <c r="K2068" s="34">
        <f t="shared" si="624"/>
        <v>134</v>
      </c>
      <c r="L2068" s="34">
        <f t="shared" si="625"/>
        <v>41</v>
      </c>
      <c r="M2068" s="34">
        <f t="shared" si="626"/>
        <v>41</v>
      </c>
      <c r="N2068" s="52">
        <f t="shared" si="638"/>
        <v>41</v>
      </c>
      <c r="O2068" s="318">
        <f>+'Terminated loans'!S1258</f>
        <v>246324</v>
      </c>
      <c r="P2068" s="26">
        <f>+'Terminated loans'!T1258</f>
        <v>0.05</v>
      </c>
      <c r="Q2068" s="536">
        <f t="shared" si="640"/>
        <v>0.104</v>
      </c>
      <c r="R2068" s="222">
        <f t="shared" si="628"/>
        <v>6548.1590475510493</v>
      </c>
      <c r="S2068" s="36">
        <f t="shared" si="629"/>
        <v>225145.5978392291</v>
      </c>
      <c r="T2068" s="36">
        <f t="shared" si="630"/>
        <v>21178.4021607709</v>
      </c>
      <c r="U2068" s="36">
        <f t="shared" si="631"/>
        <v>43328.923110361793</v>
      </c>
      <c r="V2068" s="36">
        <f t="shared" si="632"/>
        <v>22150.520949593047</v>
      </c>
      <c r="W2068" s="37">
        <f t="shared" si="633"/>
        <v>21178.402160768746</v>
      </c>
      <c r="X2068" s="36">
        <f t="shared" si="634"/>
        <v>21178.4021607709</v>
      </c>
      <c r="Y2068" s="276">
        <f t="shared" si="622"/>
        <v>21178.402160768746</v>
      </c>
      <c r="Z2068" s="36">
        <f t="shared" si="635"/>
        <v>43328.923110361793</v>
      </c>
      <c r="AA2068" s="36">
        <f t="shared" si="636"/>
        <v>22150.520949593047</v>
      </c>
      <c r="AB2068" s="38">
        <f t="shared" si="623"/>
        <v>-2.1536834537982941E-9</v>
      </c>
      <c r="AC2068" s="17"/>
      <c r="AD2068" s="17">
        <f t="shared" si="637"/>
        <v>41</v>
      </c>
      <c r="AH2068" s="103"/>
    </row>
    <row r="2069" spans="1:34">
      <c r="A2069" s="533"/>
      <c r="C2069" s="67" t="str">
        <f>'Terminated loans'!F1259</f>
        <v>E</v>
      </c>
      <c r="D2069" s="19">
        <f>'Terminated loans'!H1259</f>
        <v>143039552</v>
      </c>
      <c r="E2069" s="19">
        <f>'Terminated loans'!I1259</f>
        <v>98</v>
      </c>
      <c r="F2069" s="19" t="str">
        <f>'Terminated loans'!J1259</f>
        <v xml:space="preserve">LIN WEN YING K K Y             </v>
      </c>
      <c r="G2069" s="547" t="str">
        <f t="shared" si="639"/>
        <v>A2</v>
      </c>
      <c r="H2069" s="21">
        <f>'Terminated loans'!L1259</f>
        <v>40081</v>
      </c>
      <c r="I2069" s="21">
        <f>IF(B2069="VELS",'Terminated loans'!M1259,'Terminated loans'!B1259)</f>
        <v>41333</v>
      </c>
      <c r="J2069" s="34">
        <f t="shared" si="627"/>
        <v>41</v>
      </c>
      <c r="K2069" s="34">
        <f t="shared" si="624"/>
        <v>134</v>
      </c>
      <c r="L2069" s="34">
        <f t="shared" si="625"/>
        <v>41</v>
      </c>
      <c r="M2069" s="34">
        <f t="shared" si="626"/>
        <v>41</v>
      </c>
      <c r="N2069" s="52">
        <f t="shared" si="638"/>
        <v>41</v>
      </c>
      <c r="O2069" s="318">
        <f>+'Terminated loans'!S1259</f>
        <v>1005000</v>
      </c>
      <c r="P2069" s="26">
        <f>+'Terminated loans'!T1259</f>
        <v>0.05</v>
      </c>
      <c r="Q2069" s="536">
        <f t="shared" si="640"/>
        <v>0.104</v>
      </c>
      <c r="R2069" s="222">
        <f t="shared" si="628"/>
        <v>26716.43787364936</v>
      </c>
      <c r="S2069" s="36">
        <f t="shared" si="629"/>
        <v>918592.28426148184</v>
      </c>
      <c r="T2069" s="36">
        <f t="shared" si="630"/>
        <v>86407.715738518164</v>
      </c>
      <c r="U2069" s="36">
        <f t="shared" si="631"/>
        <v>176781.66855813307</v>
      </c>
      <c r="V2069" s="36">
        <f t="shared" si="632"/>
        <v>90373.952819623752</v>
      </c>
      <c r="W2069" s="37">
        <f t="shared" si="633"/>
        <v>86407.715738509316</v>
      </c>
      <c r="X2069" s="36">
        <f t="shared" si="634"/>
        <v>86407.715738518164</v>
      </c>
      <c r="Y2069" s="276">
        <f t="shared" si="622"/>
        <v>86407.715738509316</v>
      </c>
      <c r="Z2069" s="36">
        <f t="shared" si="635"/>
        <v>176781.66855813307</v>
      </c>
      <c r="AA2069" s="36">
        <f t="shared" si="636"/>
        <v>90373.952819623752</v>
      </c>
      <c r="AB2069" s="38">
        <f t="shared" si="623"/>
        <v>-8.8475644588470459E-9</v>
      </c>
      <c r="AC2069" s="17"/>
      <c r="AD2069" s="17">
        <f t="shared" si="637"/>
        <v>41</v>
      </c>
      <c r="AH2069" s="103"/>
    </row>
    <row r="2070" spans="1:34">
      <c r="A2070" s="533"/>
      <c r="C2070" s="67" t="str">
        <f>'Terminated loans'!F1260</f>
        <v>E</v>
      </c>
      <c r="D2070" s="19">
        <f>'Terminated loans'!H1260</f>
        <v>143039870</v>
      </c>
      <c r="E2070" s="19">
        <f>'Terminated loans'!I1260</f>
        <v>97</v>
      </c>
      <c r="F2070" s="19" t="str">
        <f>'Terminated loans'!J1260</f>
        <v xml:space="preserve">LEBON M G J                    </v>
      </c>
      <c r="G2070" s="547" t="str">
        <f t="shared" si="639"/>
        <v>A2</v>
      </c>
      <c r="H2070" s="21">
        <f>'Terminated loans'!L1260</f>
        <v>40137</v>
      </c>
      <c r="I2070" s="21">
        <f>IF(B2070="VELS",'Terminated loans'!M1260,'Terminated loans'!B1260)</f>
        <v>41333</v>
      </c>
      <c r="J2070" s="34">
        <f t="shared" si="627"/>
        <v>39</v>
      </c>
      <c r="K2070" s="34">
        <f t="shared" si="624"/>
        <v>132</v>
      </c>
      <c r="L2070" s="34">
        <f t="shared" si="625"/>
        <v>39</v>
      </c>
      <c r="M2070" s="34">
        <f t="shared" si="626"/>
        <v>39</v>
      </c>
      <c r="N2070" s="52">
        <f t="shared" si="638"/>
        <v>39</v>
      </c>
      <c r="O2070" s="318">
        <f>+'Terminated loans'!S1260</f>
        <v>25311</v>
      </c>
      <c r="P2070" s="26">
        <f>+'Terminated loans'!T1260</f>
        <v>0</v>
      </c>
      <c r="Q2070" s="536">
        <f t="shared" si="640"/>
        <v>0.104</v>
      </c>
      <c r="R2070" s="222">
        <f t="shared" si="628"/>
        <v>649</v>
      </c>
      <c r="S2070" s="36">
        <f t="shared" si="629"/>
        <v>21399.428969356195</v>
      </c>
      <c r="T2070" s="36">
        <f t="shared" si="630"/>
        <v>3911.571030643805</v>
      </c>
      <c r="U2070" s="36">
        <f t="shared" si="631"/>
        <v>3911.5710306435867</v>
      </c>
      <c r="V2070" s="36">
        <f t="shared" si="632"/>
        <v>0</v>
      </c>
      <c r="W2070" s="37">
        <f t="shared" si="633"/>
        <v>3911.5710306435867</v>
      </c>
      <c r="X2070" s="36">
        <f t="shared" si="634"/>
        <v>3911.571030643805</v>
      </c>
      <c r="Y2070" s="276">
        <f t="shared" si="622"/>
        <v>3911.5710306435867</v>
      </c>
      <c r="Z2070" s="36">
        <f t="shared" si="635"/>
        <v>3911.5710306435867</v>
      </c>
      <c r="AA2070" s="36">
        <f t="shared" si="636"/>
        <v>0</v>
      </c>
      <c r="AB2070" s="38">
        <f t="shared" si="623"/>
        <v>-2.1827872842550278E-10</v>
      </c>
      <c r="AC2070" s="17"/>
      <c r="AD2070" s="17">
        <f t="shared" si="637"/>
        <v>39</v>
      </c>
      <c r="AH2070" s="103"/>
    </row>
    <row r="2071" spans="1:34">
      <c r="A2071" s="533"/>
      <c r="C2071" s="67" t="str">
        <f>'Terminated loans'!F1261</f>
        <v>E</v>
      </c>
      <c r="D2071" s="19">
        <f>'Terminated loans'!H1261</f>
        <v>143041115</v>
      </c>
      <c r="E2071" s="19">
        <f>'Terminated loans'!I1261</f>
        <v>98</v>
      </c>
      <c r="F2071" s="19" t="str">
        <f>'Terminated loans'!J1261</f>
        <v xml:space="preserve">HOSSANEE A M                   </v>
      </c>
      <c r="G2071" s="547" t="str">
        <f t="shared" si="639"/>
        <v>A2</v>
      </c>
      <c r="H2071" s="21">
        <f>'Terminated loans'!L1261</f>
        <v>40065</v>
      </c>
      <c r="I2071" s="21">
        <f>IF(B2071="VELS",'Terminated loans'!M1261,'Terminated loans'!B1261)</f>
        <v>41333</v>
      </c>
      <c r="J2071" s="34">
        <f t="shared" si="627"/>
        <v>42</v>
      </c>
      <c r="K2071" s="34">
        <f t="shared" si="624"/>
        <v>135</v>
      </c>
      <c r="L2071" s="34">
        <f t="shared" si="625"/>
        <v>42</v>
      </c>
      <c r="M2071" s="34">
        <f t="shared" si="626"/>
        <v>42</v>
      </c>
      <c r="N2071" s="52">
        <f t="shared" si="638"/>
        <v>42</v>
      </c>
      <c r="O2071" s="318">
        <f>+'Terminated loans'!S1261</f>
        <v>167500</v>
      </c>
      <c r="P2071" s="26">
        <f>+'Terminated loans'!T1261</f>
        <v>0.05</v>
      </c>
      <c r="Q2071" s="536">
        <f t="shared" si="640"/>
        <v>0.104</v>
      </c>
      <c r="R2071" s="222">
        <f t="shared" si="628"/>
        <v>4355.5079924514821</v>
      </c>
      <c r="S2071" s="36">
        <f t="shared" si="629"/>
        <v>152786.94890586485</v>
      </c>
      <c r="T2071" s="36">
        <f t="shared" si="630"/>
        <v>14713.051094135153</v>
      </c>
      <c r="U2071" s="36">
        <f t="shared" si="631"/>
        <v>30144.386777095904</v>
      </c>
      <c r="V2071" s="36">
        <f t="shared" si="632"/>
        <v>15431.335682962235</v>
      </c>
      <c r="W2071" s="37">
        <f t="shared" si="633"/>
        <v>14713.051094133669</v>
      </c>
      <c r="X2071" s="36">
        <f t="shared" si="634"/>
        <v>14713.051094135153</v>
      </c>
      <c r="Y2071" s="276">
        <f t="shared" si="622"/>
        <v>14713.051094133669</v>
      </c>
      <c r="Z2071" s="36">
        <f t="shared" si="635"/>
        <v>30144.386777095904</v>
      </c>
      <c r="AA2071" s="36">
        <f t="shared" si="636"/>
        <v>15431.335682962235</v>
      </c>
      <c r="AB2071" s="38">
        <f t="shared" si="623"/>
        <v>-1.4842953532934189E-9</v>
      </c>
      <c r="AC2071" s="17"/>
      <c r="AD2071" s="17">
        <f t="shared" si="637"/>
        <v>42</v>
      </c>
      <c r="AH2071" s="103"/>
    </row>
    <row r="2072" spans="1:34">
      <c r="A2072" s="533"/>
      <c r="C2072" s="67" t="str">
        <f>'Terminated loans'!F1262</f>
        <v>E</v>
      </c>
      <c r="D2072" s="19">
        <f>'Terminated loans'!H1262</f>
        <v>143135888</v>
      </c>
      <c r="E2072" s="19">
        <f>'Terminated loans'!I1262</f>
        <v>99</v>
      </c>
      <c r="F2072" s="19" t="str">
        <f>'Terminated loans'!J1262</f>
        <v xml:space="preserve">GUJAHDUR V (SL 2120)           </v>
      </c>
      <c r="G2072" s="547" t="str">
        <f t="shared" si="639"/>
        <v>A1</v>
      </c>
      <c r="H2072" s="21">
        <f>'Terminated loans'!L1262</f>
        <v>40445</v>
      </c>
      <c r="I2072" s="21">
        <f>IF(B2072="VELS",'Terminated loans'!M1262,'Terminated loans'!B1262)</f>
        <v>41333</v>
      </c>
      <c r="J2072" s="34">
        <f t="shared" si="627"/>
        <v>29</v>
      </c>
      <c r="K2072" s="34">
        <f t="shared" si="624"/>
        <v>122</v>
      </c>
      <c r="L2072" s="34">
        <f t="shared" si="625"/>
        <v>29</v>
      </c>
      <c r="M2072" s="34">
        <f t="shared" si="626"/>
        <v>29</v>
      </c>
      <c r="N2072" s="52">
        <f t="shared" si="638"/>
        <v>29</v>
      </c>
      <c r="O2072" s="318">
        <f>+'Terminated loans'!S1262</f>
        <v>453413</v>
      </c>
      <c r="P2072" s="26">
        <f>+'Terminated loans'!T1262</f>
        <v>0.03</v>
      </c>
      <c r="Q2072" s="536">
        <f t="shared" si="640"/>
        <v>8.6499999999999994E-2</v>
      </c>
      <c r="R2072" s="222">
        <f t="shared" si="628"/>
        <v>16228.072096842572</v>
      </c>
      <c r="S2072" s="36">
        <f t="shared" si="629"/>
        <v>423310.59730650554</v>
      </c>
      <c r="T2072" s="36">
        <f t="shared" si="630"/>
        <v>30102.402693494456</v>
      </c>
      <c r="U2072" s="36">
        <f t="shared" si="631"/>
        <v>47303.493501923978</v>
      </c>
      <c r="V2072" s="36">
        <f t="shared" si="632"/>
        <v>17201.090808434587</v>
      </c>
      <c r="W2072" s="37">
        <f t="shared" si="633"/>
        <v>30102.402693489392</v>
      </c>
      <c r="X2072" s="36">
        <f t="shared" si="634"/>
        <v>30102.402693494456</v>
      </c>
      <c r="Y2072" s="276">
        <f t="shared" si="622"/>
        <v>30102.402693489392</v>
      </c>
      <c r="Z2072" s="36">
        <f t="shared" si="635"/>
        <v>47303.493501923978</v>
      </c>
      <c r="AA2072" s="36">
        <f t="shared" si="636"/>
        <v>17201.090808434587</v>
      </c>
      <c r="AB2072" s="38">
        <f t="shared" si="623"/>
        <v>-5.0640664994716644E-9</v>
      </c>
      <c r="AC2072" s="17"/>
      <c r="AD2072" s="17">
        <f t="shared" si="637"/>
        <v>29</v>
      </c>
      <c r="AH2072" s="103"/>
    </row>
    <row r="2073" spans="1:34">
      <c r="A2073" s="533"/>
      <c r="C2073" s="67" t="str">
        <f>'Terminated loans'!F1263</f>
        <v>E</v>
      </c>
      <c r="D2073" s="19">
        <f>'Terminated loans'!H1263</f>
        <v>143990656</v>
      </c>
      <c r="E2073" s="19">
        <f>'Terminated loans'!I1263</f>
        <v>98</v>
      </c>
      <c r="F2073" s="19" t="str">
        <f>'Terminated loans'!J1263</f>
        <v xml:space="preserve">ANTHONY M D S                  </v>
      </c>
      <c r="G2073" s="547" t="str">
        <f t="shared" si="639"/>
        <v>A2</v>
      </c>
      <c r="H2073" s="21">
        <f>'Terminated loans'!L1263</f>
        <v>40259</v>
      </c>
      <c r="I2073" s="21">
        <f>IF(B2073="VELS",'Terminated loans'!M1263,'Terminated loans'!B1263)</f>
        <v>41333</v>
      </c>
      <c r="J2073" s="34">
        <f t="shared" si="627"/>
        <v>35</v>
      </c>
      <c r="K2073" s="34">
        <f t="shared" si="624"/>
        <v>128</v>
      </c>
      <c r="L2073" s="34">
        <f t="shared" si="625"/>
        <v>35</v>
      </c>
      <c r="M2073" s="34">
        <f t="shared" si="626"/>
        <v>35</v>
      </c>
      <c r="N2073" s="52">
        <f t="shared" si="638"/>
        <v>35</v>
      </c>
      <c r="O2073" s="318">
        <f>+'Terminated loans'!S1263</f>
        <v>225437</v>
      </c>
      <c r="P2073" s="26">
        <f>+'Terminated loans'!T1263</f>
        <v>0.05</v>
      </c>
      <c r="Q2073" s="536">
        <f t="shared" si="640"/>
        <v>0.104</v>
      </c>
      <c r="R2073" s="222">
        <f t="shared" si="628"/>
        <v>6935.5147514366827</v>
      </c>
      <c r="S2073" s="36">
        <f t="shared" si="629"/>
        <v>208610.79713985344</v>
      </c>
      <c r="T2073" s="36">
        <f t="shared" si="630"/>
        <v>16826.202860146557</v>
      </c>
      <c r="U2073" s="36">
        <f t="shared" si="631"/>
        <v>34132.219160428358</v>
      </c>
      <c r="V2073" s="36">
        <f t="shared" si="632"/>
        <v>17306.016300283896</v>
      </c>
      <c r="W2073" s="37">
        <f t="shared" si="633"/>
        <v>16826.202860144462</v>
      </c>
      <c r="X2073" s="36">
        <f t="shared" si="634"/>
        <v>16826.202860146557</v>
      </c>
      <c r="Y2073" s="276">
        <f t="shared" ref="Y2073:Y2136" si="641">W2073</f>
        <v>16826.202860144462</v>
      </c>
      <c r="Z2073" s="36">
        <f t="shared" si="635"/>
        <v>34132.219160428358</v>
      </c>
      <c r="AA2073" s="36">
        <f t="shared" si="636"/>
        <v>17306.016300283896</v>
      </c>
      <c r="AB2073" s="38">
        <f t="shared" si="623"/>
        <v>-2.0954757928848267E-9</v>
      </c>
      <c r="AC2073" s="17"/>
      <c r="AD2073" s="17">
        <f t="shared" si="637"/>
        <v>35</v>
      </c>
      <c r="AH2073" s="103"/>
    </row>
    <row r="2074" spans="1:34">
      <c r="A2074" s="533"/>
      <c r="C2074" s="67" t="str">
        <f>'Terminated loans'!F1264</f>
        <v>E</v>
      </c>
      <c r="D2074" s="19">
        <f>'Terminated loans'!H1264</f>
        <v>283050173</v>
      </c>
      <c r="E2074" s="19">
        <f>'Terminated loans'!I1264</f>
        <v>98</v>
      </c>
      <c r="F2074" s="19" t="str">
        <f>'Terminated loans'!J1264</f>
        <v xml:space="preserve">LEUNG KEI F J/056677           </v>
      </c>
      <c r="G2074" s="547" t="str">
        <f t="shared" si="639"/>
        <v>A2</v>
      </c>
      <c r="H2074" s="21">
        <f>'Terminated loans'!L1264</f>
        <v>39555</v>
      </c>
      <c r="I2074" s="21">
        <f>IF(B2074="VELS",'Terminated loans'!M1264,'Terminated loans'!B1264)</f>
        <v>41333</v>
      </c>
      <c r="J2074" s="34">
        <f t="shared" si="627"/>
        <v>58</v>
      </c>
      <c r="K2074" s="34">
        <f t="shared" si="624"/>
        <v>152</v>
      </c>
      <c r="L2074" s="34">
        <f t="shared" si="625"/>
        <v>58</v>
      </c>
      <c r="M2074" s="34">
        <f t="shared" si="626"/>
        <v>58</v>
      </c>
      <c r="N2074" s="52">
        <f t="shared" si="638"/>
        <v>58</v>
      </c>
      <c r="O2074" s="318">
        <f>+'Terminated loans'!S1264</f>
        <v>460028</v>
      </c>
      <c r="P2074" s="26">
        <f>+'Terminated loans'!T1264</f>
        <v>0.05</v>
      </c>
      <c r="Q2074" s="536">
        <f t="shared" si="640"/>
        <v>0.104</v>
      </c>
      <c r="R2074" s="222">
        <f t="shared" si="628"/>
        <v>8944.9058508638172</v>
      </c>
      <c r="S2074" s="36">
        <f t="shared" si="629"/>
        <v>406415.00182472816</v>
      </c>
      <c r="T2074" s="36">
        <f t="shared" si="630"/>
        <v>53612.998175271845</v>
      </c>
      <c r="U2074" s="36">
        <f t="shared" si="631"/>
        <v>112389.53752536915</v>
      </c>
      <c r="V2074" s="36">
        <f t="shared" si="632"/>
        <v>58776.539350101375</v>
      </c>
      <c r="W2074" s="37">
        <f t="shared" si="633"/>
        <v>53612.99817526777</v>
      </c>
      <c r="X2074" s="36">
        <f t="shared" si="634"/>
        <v>53612.998175271845</v>
      </c>
      <c r="Y2074" s="276">
        <f t="shared" si="641"/>
        <v>53612.99817526777</v>
      </c>
      <c r="Z2074" s="36">
        <f t="shared" si="635"/>
        <v>112389.53752536915</v>
      </c>
      <c r="AA2074" s="36">
        <f t="shared" si="636"/>
        <v>58776.539350101375</v>
      </c>
      <c r="AB2074" s="38">
        <f t="shared" si="623"/>
        <v>-4.0745362639427185E-9</v>
      </c>
      <c r="AC2074" s="17"/>
      <c r="AD2074" s="17">
        <f t="shared" si="637"/>
        <v>58</v>
      </c>
      <c r="AH2074" s="103"/>
    </row>
    <row r="2075" spans="1:34">
      <c r="A2075" s="533"/>
      <c r="C2075" s="67" t="str">
        <f>'Terminated loans'!F1265</f>
        <v>E</v>
      </c>
      <c r="D2075" s="19">
        <f>'Terminated loans'!H1265</f>
        <v>283050319</v>
      </c>
      <c r="E2075" s="19">
        <f>'Terminated loans'!I1265</f>
        <v>98</v>
      </c>
      <c r="F2075" s="19" t="str">
        <f>'Terminated loans'!J1265</f>
        <v xml:space="preserve">LEUNG KEI F J                  </v>
      </c>
      <c r="G2075" s="547" t="str">
        <f t="shared" si="639"/>
        <v>A2</v>
      </c>
      <c r="H2075" s="21">
        <f>'Terminated loans'!L1265</f>
        <v>40373</v>
      </c>
      <c r="I2075" s="21">
        <f>IF(B2075="VELS",'Terminated loans'!M1265,'Terminated loans'!B1265)</f>
        <v>41333</v>
      </c>
      <c r="J2075" s="34">
        <f t="shared" si="627"/>
        <v>32</v>
      </c>
      <c r="K2075" s="34">
        <f t="shared" si="624"/>
        <v>125</v>
      </c>
      <c r="L2075" s="34">
        <f t="shared" si="625"/>
        <v>32</v>
      </c>
      <c r="M2075" s="34">
        <f t="shared" si="626"/>
        <v>32</v>
      </c>
      <c r="N2075" s="52">
        <f t="shared" si="638"/>
        <v>32</v>
      </c>
      <c r="O2075" s="318">
        <f>+'Terminated loans'!S1265</f>
        <v>266695</v>
      </c>
      <c r="P2075" s="26">
        <f>+'Terminated loans'!T1265</f>
        <v>0.05</v>
      </c>
      <c r="Q2075" s="536">
        <f t="shared" si="640"/>
        <v>0.104</v>
      </c>
      <c r="R2075" s="222">
        <f t="shared" si="628"/>
        <v>8919.5019614999255</v>
      </c>
      <c r="S2075" s="36">
        <f t="shared" si="629"/>
        <v>248331.41118124439</v>
      </c>
      <c r="T2075" s="36">
        <f t="shared" si="630"/>
        <v>18363.588818755612</v>
      </c>
      <c r="U2075" s="36">
        <f t="shared" si="631"/>
        <v>37092.651586750697</v>
      </c>
      <c r="V2075" s="36">
        <f t="shared" si="632"/>
        <v>18729.062767997617</v>
      </c>
      <c r="W2075" s="37">
        <f t="shared" si="633"/>
        <v>18363.58881875308</v>
      </c>
      <c r="X2075" s="36">
        <f t="shared" si="634"/>
        <v>18363.588818755612</v>
      </c>
      <c r="Y2075" s="276">
        <f t="shared" si="641"/>
        <v>18363.58881875308</v>
      </c>
      <c r="Z2075" s="36">
        <f t="shared" si="635"/>
        <v>37092.651586750697</v>
      </c>
      <c r="AA2075" s="36">
        <f t="shared" si="636"/>
        <v>18729.062767997617</v>
      </c>
      <c r="AB2075" s="38">
        <f t="shared" si="623"/>
        <v>-2.5320332497358322E-9</v>
      </c>
      <c r="AC2075" s="17"/>
      <c r="AD2075" s="17">
        <f t="shared" si="637"/>
        <v>32</v>
      </c>
      <c r="AH2075" s="103"/>
    </row>
    <row r="2076" spans="1:34">
      <c r="A2076" s="533"/>
      <c r="C2076" s="67" t="str">
        <f>'Terminated loans'!F1266</f>
        <v>E</v>
      </c>
      <c r="D2076" s="19">
        <f>'Terminated loans'!H1266</f>
        <v>143992500</v>
      </c>
      <c r="E2076" s="19">
        <f>'Terminated loans'!I1266</f>
        <v>98</v>
      </c>
      <c r="F2076" s="19" t="str">
        <f>'Terminated loans'!J1266</f>
        <v xml:space="preserve">MYKOO N                        </v>
      </c>
      <c r="G2076" s="547" t="str">
        <f t="shared" si="639"/>
        <v>B2</v>
      </c>
      <c r="H2076" s="21">
        <f>'Terminated loans'!L1266</f>
        <v>40631</v>
      </c>
      <c r="I2076" s="21">
        <f>IF(B2076="VELS",'Terminated loans'!M1266,'Terminated loans'!B1266)</f>
        <v>41333</v>
      </c>
      <c r="J2076" s="34">
        <f t="shared" si="627"/>
        <v>23</v>
      </c>
      <c r="K2076" s="34">
        <f t="shared" si="624"/>
        <v>116</v>
      </c>
      <c r="L2076" s="34">
        <f t="shared" si="625"/>
        <v>23</v>
      </c>
      <c r="M2076" s="34">
        <f t="shared" si="626"/>
        <v>23</v>
      </c>
      <c r="N2076" s="52">
        <f t="shared" si="638"/>
        <v>23</v>
      </c>
      <c r="O2076" s="318">
        <f>+'Terminated loans'!S1266</f>
        <v>40676</v>
      </c>
      <c r="P2076" s="26">
        <f>+'Terminated loans'!T1266</f>
        <v>0.05</v>
      </c>
      <c r="Q2076" s="536">
        <f t="shared" si="640"/>
        <v>9.4E-2</v>
      </c>
      <c r="R2076" s="222">
        <f t="shared" si="628"/>
        <v>1858.2957676550361</v>
      </c>
      <c r="S2076" s="36">
        <f t="shared" si="629"/>
        <v>38972.620854038389</v>
      </c>
      <c r="T2076" s="36">
        <f t="shared" si="630"/>
        <v>1703.3791459616114</v>
      </c>
      <c r="U2076" s="36">
        <f t="shared" si="631"/>
        <v>3768.1818020276114</v>
      </c>
      <c r="V2076" s="36">
        <f t="shared" si="632"/>
        <v>2064.80265606584</v>
      </c>
      <c r="W2076" s="37">
        <f t="shared" si="633"/>
        <v>1703.3791459617714</v>
      </c>
      <c r="X2076" s="36">
        <f t="shared" si="634"/>
        <v>1703.3791459616114</v>
      </c>
      <c r="Y2076" s="276">
        <f t="shared" si="641"/>
        <v>1703.3791459617714</v>
      </c>
      <c r="Z2076" s="36">
        <f t="shared" si="635"/>
        <v>3768.1818020276114</v>
      </c>
      <c r="AA2076" s="36">
        <f t="shared" si="636"/>
        <v>2064.80265606584</v>
      </c>
      <c r="AB2076" s="38">
        <f t="shared" si="623"/>
        <v>1.6007106751203537E-10</v>
      </c>
      <c r="AC2076" s="17"/>
      <c r="AD2076" s="17">
        <f t="shared" si="637"/>
        <v>23</v>
      </c>
      <c r="AH2076" s="103"/>
    </row>
    <row r="2077" spans="1:34">
      <c r="A2077" s="533"/>
      <c r="C2077" s="67" t="str">
        <f>'Terminated loans'!F1267</f>
        <v>E</v>
      </c>
      <c r="D2077" s="19">
        <f>'Terminated loans'!H1267</f>
        <v>143992942</v>
      </c>
      <c r="E2077" s="19">
        <f>'Terminated loans'!I1267</f>
        <v>98</v>
      </c>
      <c r="F2077" s="19" t="str">
        <f>'Terminated loans'!J1267</f>
        <v xml:space="preserve">GAJADHUR P K                   </v>
      </c>
      <c r="G2077" s="547" t="str">
        <f t="shared" si="639"/>
        <v>B2</v>
      </c>
      <c r="H2077" s="21">
        <f>'Terminated loans'!L1267</f>
        <v>40609</v>
      </c>
      <c r="I2077" s="21">
        <f>IF(B2077="VELS",'Terminated loans'!M1267,'Terminated loans'!B1267)</f>
        <v>41333</v>
      </c>
      <c r="J2077" s="34">
        <f t="shared" si="627"/>
        <v>24</v>
      </c>
      <c r="K2077" s="34">
        <f t="shared" si="624"/>
        <v>117</v>
      </c>
      <c r="L2077" s="34">
        <f t="shared" si="625"/>
        <v>24</v>
      </c>
      <c r="M2077" s="34">
        <f t="shared" si="626"/>
        <v>24</v>
      </c>
      <c r="N2077" s="52">
        <f t="shared" si="638"/>
        <v>24</v>
      </c>
      <c r="O2077" s="318">
        <f>+'Terminated loans'!S1267</f>
        <v>110458</v>
      </c>
      <c r="P2077" s="26">
        <f>+'Terminated loans'!T1267</f>
        <v>0.05</v>
      </c>
      <c r="Q2077" s="536">
        <f t="shared" si="640"/>
        <v>9.4E-2</v>
      </c>
      <c r="R2077" s="222">
        <f t="shared" si="628"/>
        <v>4845.9459672457324</v>
      </c>
      <c r="S2077" s="36">
        <f t="shared" si="629"/>
        <v>105648.69599846598</v>
      </c>
      <c r="T2077" s="36">
        <f t="shared" si="630"/>
        <v>4809.304001534023</v>
      </c>
      <c r="U2077" s="36">
        <f t="shared" si="631"/>
        <v>10654.007215432037</v>
      </c>
      <c r="V2077" s="36">
        <f t="shared" si="632"/>
        <v>5844.7032138975774</v>
      </c>
      <c r="W2077" s="37">
        <f t="shared" si="633"/>
        <v>4809.3040015344595</v>
      </c>
      <c r="X2077" s="36">
        <f t="shared" si="634"/>
        <v>4809.304001534023</v>
      </c>
      <c r="Y2077" s="276">
        <f t="shared" si="641"/>
        <v>4809.3040015344595</v>
      </c>
      <c r="Z2077" s="36">
        <f t="shared" si="635"/>
        <v>10654.007215432037</v>
      </c>
      <c r="AA2077" s="36">
        <f t="shared" si="636"/>
        <v>5844.7032138975774</v>
      </c>
      <c r="AB2077" s="38">
        <f t="shared" si="623"/>
        <v>4.3655745685100555E-10</v>
      </c>
      <c r="AC2077" s="17"/>
      <c r="AD2077" s="17">
        <f t="shared" si="637"/>
        <v>24</v>
      </c>
      <c r="AH2077" s="103"/>
    </row>
    <row r="2078" spans="1:34">
      <c r="A2078" s="533"/>
      <c r="C2078" s="67" t="str">
        <f>'Terminated loans'!F1268</f>
        <v>E</v>
      </c>
      <c r="D2078" s="19">
        <f>'Terminated loans'!H1268</f>
        <v>141999818</v>
      </c>
      <c r="E2078" s="19">
        <f>'Terminated loans'!I1268</f>
        <v>98</v>
      </c>
      <c r="F2078" s="19" t="str">
        <f>'Terminated loans'!J1268</f>
        <v xml:space="preserve">LABONTE M C S                  </v>
      </c>
      <c r="G2078" s="547" t="str">
        <f t="shared" si="639"/>
        <v>B2</v>
      </c>
      <c r="H2078" s="21">
        <f>'Terminated loans'!L1268</f>
        <v>40640</v>
      </c>
      <c r="I2078" s="21">
        <f>IF(B2078="VELS",'Terminated loans'!M1268,'Terminated loans'!B1268)</f>
        <v>41333</v>
      </c>
      <c r="J2078" s="34">
        <f t="shared" si="627"/>
        <v>23</v>
      </c>
      <c r="K2078" s="34">
        <f t="shared" si="624"/>
        <v>116</v>
      </c>
      <c r="L2078" s="34">
        <f t="shared" si="625"/>
        <v>23</v>
      </c>
      <c r="M2078" s="34">
        <f t="shared" si="626"/>
        <v>23</v>
      </c>
      <c r="N2078" s="52">
        <f t="shared" si="638"/>
        <v>23</v>
      </c>
      <c r="O2078" s="318">
        <f>+'Terminated loans'!S1268</f>
        <v>120166</v>
      </c>
      <c r="P2078" s="26">
        <f>+'Terminated loans'!T1268</f>
        <v>0.05</v>
      </c>
      <c r="Q2078" s="536">
        <f t="shared" si="640"/>
        <v>9.4E-2</v>
      </c>
      <c r="R2078" s="222">
        <f t="shared" si="628"/>
        <v>5489.8212512546734</v>
      </c>
      <c r="S2078" s="36">
        <f t="shared" si="629"/>
        <v>115133.83709180787</v>
      </c>
      <c r="T2078" s="36">
        <f t="shared" si="630"/>
        <v>5032.1629081921274</v>
      </c>
      <c r="U2078" s="36">
        <f t="shared" si="631"/>
        <v>11132.051687050116</v>
      </c>
      <c r="V2078" s="36">
        <f t="shared" si="632"/>
        <v>6099.8887788575084</v>
      </c>
      <c r="W2078" s="37">
        <f t="shared" si="633"/>
        <v>5032.1629081926076</v>
      </c>
      <c r="X2078" s="36">
        <f t="shared" si="634"/>
        <v>5032.1629081921274</v>
      </c>
      <c r="Y2078" s="276">
        <f t="shared" si="641"/>
        <v>5032.1629081926076</v>
      </c>
      <c r="Z2078" s="36">
        <f t="shared" si="635"/>
        <v>11132.051687050116</v>
      </c>
      <c r="AA2078" s="36">
        <f t="shared" si="636"/>
        <v>6099.8887788575084</v>
      </c>
      <c r="AB2078" s="38">
        <f t="shared" si="623"/>
        <v>4.8021320253610611E-10</v>
      </c>
      <c r="AC2078" s="17"/>
      <c r="AD2078" s="17">
        <f t="shared" si="637"/>
        <v>23</v>
      </c>
      <c r="AH2078" s="103"/>
    </row>
    <row r="2079" spans="1:34">
      <c r="A2079" s="533"/>
      <c r="C2079" s="67" t="str">
        <f>'Terminated loans'!F1269</f>
        <v>E</v>
      </c>
      <c r="D2079" s="19">
        <f>'Terminated loans'!H1269</f>
        <v>143996441</v>
      </c>
      <c r="E2079" s="19">
        <f>'Terminated loans'!I1269</f>
        <v>98</v>
      </c>
      <c r="F2079" s="19" t="str">
        <f>'Terminated loans'!J1269</f>
        <v xml:space="preserve">GILLETTE N J                   </v>
      </c>
      <c r="G2079" s="547" t="str">
        <f t="shared" si="639"/>
        <v>C2</v>
      </c>
      <c r="H2079" s="21">
        <f>'Terminated loans'!L1269</f>
        <v>40772</v>
      </c>
      <c r="I2079" s="21">
        <f>IF(B2079="VELS",'Terminated loans'!M1269,'Terminated loans'!B1269)</f>
        <v>41333</v>
      </c>
      <c r="J2079" s="34">
        <f t="shared" si="627"/>
        <v>18</v>
      </c>
      <c r="K2079" s="34">
        <f t="shared" si="624"/>
        <v>112</v>
      </c>
      <c r="L2079" s="34">
        <f t="shared" si="625"/>
        <v>18</v>
      </c>
      <c r="M2079" s="34">
        <f t="shared" si="626"/>
        <v>18</v>
      </c>
      <c r="N2079" s="52">
        <f t="shared" si="638"/>
        <v>18</v>
      </c>
      <c r="O2079" s="318">
        <f>+'Terminated loans'!S1269</f>
        <v>106472</v>
      </c>
      <c r="P2079" s="26">
        <f>+'Terminated loans'!T1269</f>
        <v>0.05</v>
      </c>
      <c r="Q2079" s="536">
        <f t="shared" si="640"/>
        <v>9.9000000000000005E-2</v>
      </c>
      <c r="R2079" s="222">
        <f t="shared" si="628"/>
        <v>6152.0090755291194</v>
      </c>
      <c r="S2079" s="36">
        <f t="shared" si="629"/>
        <v>102514.61116984973</v>
      </c>
      <c r="T2079" s="36">
        <f t="shared" si="630"/>
        <v>3957.3888301502739</v>
      </c>
      <c r="U2079" s="36">
        <f t="shared" si="631"/>
        <v>8221.5521896759019</v>
      </c>
      <c r="V2079" s="36">
        <f t="shared" si="632"/>
        <v>4264.1633595241583</v>
      </c>
      <c r="W2079" s="37">
        <f t="shared" si="633"/>
        <v>3957.3888301517436</v>
      </c>
      <c r="X2079" s="36">
        <f t="shared" si="634"/>
        <v>3957.3888301502739</v>
      </c>
      <c r="Y2079" s="276">
        <f t="shared" si="641"/>
        <v>3957.3888301517436</v>
      </c>
      <c r="Z2079" s="36">
        <f t="shared" si="635"/>
        <v>8221.5521896759019</v>
      </c>
      <c r="AA2079" s="36">
        <f t="shared" si="636"/>
        <v>4264.1633595241583</v>
      </c>
      <c r="AB2079" s="38">
        <f t="shared" si="623"/>
        <v>1.469743438065052E-9</v>
      </c>
      <c r="AC2079" s="17"/>
      <c r="AD2079" s="17">
        <f t="shared" si="637"/>
        <v>18</v>
      </c>
      <c r="AH2079" s="103"/>
    </row>
    <row r="2080" spans="1:34">
      <c r="A2080" s="533"/>
      <c r="C2080" s="67" t="str">
        <f>'Terminated loans'!F1270</f>
        <v>E</v>
      </c>
      <c r="D2080" s="19">
        <f>'Terminated loans'!H1270</f>
        <v>143996115</v>
      </c>
      <c r="E2080" s="19">
        <f>'Terminated loans'!I1270</f>
        <v>98</v>
      </c>
      <c r="F2080" s="19" t="str">
        <f>'Terminated loans'!J1270</f>
        <v xml:space="preserve">GUJADHUR V                     </v>
      </c>
      <c r="G2080" s="547" t="str">
        <f t="shared" si="639"/>
        <v>C2</v>
      </c>
      <c r="H2080" s="21">
        <f>'Terminated loans'!L1270</f>
        <v>40864</v>
      </c>
      <c r="I2080" s="21">
        <f>IF(B2080="VELS",'Terminated loans'!M1270,'Terminated loans'!B1270)</f>
        <v>41333</v>
      </c>
      <c r="J2080" s="34">
        <f t="shared" si="627"/>
        <v>15</v>
      </c>
      <c r="K2080" s="34">
        <f t="shared" si="624"/>
        <v>109</v>
      </c>
      <c r="L2080" s="34">
        <f t="shared" si="625"/>
        <v>15</v>
      </c>
      <c r="M2080" s="34">
        <f t="shared" si="626"/>
        <v>15</v>
      </c>
      <c r="N2080" s="52">
        <f t="shared" si="638"/>
        <v>15</v>
      </c>
      <c r="O2080" s="318">
        <f>+'Terminated loans'!S1270</f>
        <v>229214</v>
      </c>
      <c r="P2080" s="26">
        <f>+'Terminated loans'!T1270</f>
        <v>0.05</v>
      </c>
      <c r="Q2080" s="536">
        <f t="shared" si="640"/>
        <v>9.9000000000000005E-2</v>
      </c>
      <c r="R2080" s="222">
        <f t="shared" si="628"/>
        <v>15795.239321884848</v>
      </c>
      <c r="S2080" s="36">
        <f t="shared" si="629"/>
        <v>221996.03409253978</v>
      </c>
      <c r="T2080" s="36">
        <f t="shared" si="630"/>
        <v>7217.9659074602241</v>
      </c>
      <c r="U2080" s="36">
        <f t="shared" si="631"/>
        <v>14932.555735736009</v>
      </c>
      <c r="V2080" s="36">
        <f t="shared" si="632"/>
        <v>7714.5898282727285</v>
      </c>
      <c r="W2080" s="37">
        <f t="shared" si="633"/>
        <v>7217.96590746328</v>
      </c>
      <c r="X2080" s="36">
        <f t="shared" si="634"/>
        <v>7217.9659074602241</v>
      </c>
      <c r="Y2080" s="276">
        <f t="shared" si="641"/>
        <v>7217.96590746328</v>
      </c>
      <c r="Z2080" s="36">
        <f t="shared" si="635"/>
        <v>14932.555735736009</v>
      </c>
      <c r="AA2080" s="36">
        <f t="shared" si="636"/>
        <v>7714.5898282727285</v>
      </c>
      <c r="AB2080" s="38">
        <f t="shared" si="623"/>
        <v>3.0559021979570389E-9</v>
      </c>
      <c r="AC2080" s="17"/>
      <c r="AD2080" s="17">
        <f t="shared" si="637"/>
        <v>15</v>
      </c>
      <c r="AH2080" s="103"/>
    </row>
    <row r="2081" spans="1:34">
      <c r="A2081" s="533"/>
      <c r="C2081" s="67" t="str">
        <f>'Terminated loans'!F1271</f>
        <v>E</v>
      </c>
      <c r="D2081" s="19">
        <f>'Terminated loans'!H1271</f>
        <v>143989585</v>
      </c>
      <c r="E2081" s="19">
        <f>'Terminated loans'!I1271</f>
        <v>99</v>
      </c>
      <c r="F2081" s="19" t="str">
        <f>'Terminated loans'!J1271</f>
        <v xml:space="preserve">CARVER J                       </v>
      </c>
      <c r="G2081" s="547" t="str">
        <f t="shared" si="639"/>
        <v>C1</v>
      </c>
      <c r="H2081" s="21">
        <f>'Terminated loans'!L1271</f>
        <v>40912</v>
      </c>
      <c r="I2081" s="21">
        <f>IF(B2081="VELS",'Terminated loans'!M1271,'Terminated loans'!B1271)</f>
        <v>41333</v>
      </c>
      <c r="J2081" s="34">
        <f t="shared" si="627"/>
        <v>14</v>
      </c>
      <c r="K2081" s="34">
        <f t="shared" si="624"/>
        <v>107</v>
      </c>
      <c r="L2081" s="34">
        <f t="shared" si="625"/>
        <v>14</v>
      </c>
      <c r="M2081" s="34">
        <f t="shared" si="626"/>
        <v>14</v>
      </c>
      <c r="N2081" s="52">
        <f t="shared" si="638"/>
        <v>14</v>
      </c>
      <c r="O2081" s="318">
        <f>+'Terminated loans'!S1271</f>
        <v>2300061</v>
      </c>
      <c r="P2081" s="26">
        <f>+'Terminated loans'!T1271</f>
        <v>0.03</v>
      </c>
      <c r="Q2081" s="536">
        <f t="shared" si="640"/>
        <v>8.1500000000000003E-2</v>
      </c>
      <c r="R2081" s="222">
        <f t="shared" si="628"/>
        <v>167387.174814681</v>
      </c>
      <c r="S2081" s="36">
        <f t="shared" si="629"/>
        <v>2228254.4249889003</v>
      </c>
      <c r="T2081" s="36">
        <f t="shared" si="630"/>
        <v>71806.575011099689</v>
      </c>
      <c r="U2081" s="36">
        <f t="shared" si="631"/>
        <v>115166.02241667174</v>
      </c>
      <c r="V2081" s="36">
        <f t="shared" si="632"/>
        <v>43359.447405533865</v>
      </c>
      <c r="W2081" s="37">
        <f t="shared" si="633"/>
        <v>71806.575011137873</v>
      </c>
      <c r="X2081" s="36">
        <f t="shared" si="634"/>
        <v>71806.575011099689</v>
      </c>
      <c r="Y2081" s="276">
        <f t="shared" si="641"/>
        <v>71806.575011137873</v>
      </c>
      <c r="Z2081" s="36">
        <f t="shared" si="635"/>
        <v>115166.02241667174</v>
      </c>
      <c r="AA2081" s="36">
        <f t="shared" si="636"/>
        <v>43359.447405533865</v>
      </c>
      <c r="AB2081" s="38">
        <f t="shared" si="623"/>
        <v>3.8184225559234619E-8</v>
      </c>
      <c r="AC2081" s="17"/>
      <c r="AD2081" s="17">
        <f t="shared" si="637"/>
        <v>14</v>
      </c>
      <c r="AH2081" s="103"/>
    </row>
    <row r="2082" spans="1:34">
      <c r="A2082" s="533"/>
      <c r="C2082" s="67" t="str">
        <f>'Terminated loans'!F1272</f>
        <v>E</v>
      </c>
      <c r="D2082" s="19">
        <f>'Terminated loans'!H1272</f>
        <v>143998460</v>
      </c>
      <c r="E2082" s="19">
        <f>'Terminated loans'!I1272</f>
        <v>98</v>
      </c>
      <c r="F2082" s="19" t="str">
        <f>'Terminated loans'!J1272</f>
        <v xml:space="preserve">VAMBEN K                       </v>
      </c>
      <c r="G2082" s="547" t="str">
        <f t="shared" si="639"/>
        <v>D2</v>
      </c>
      <c r="H2082" s="21">
        <f>'Terminated loans'!L1272</f>
        <v>41060</v>
      </c>
      <c r="I2082" s="21">
        <f>IF(B2082="VELS",'Terminated loans'!M1272,'Terminated loans'!B1272)</f>
        <v>41333</v>
      </c>
      <c r="J2082" s="34">
        <f t="shared" si="627"/>
        <v>9</v>
      </c>
      <c r="K2082" s="34">
        <f t="shared" si="624"/>
        <v>102</v>
      </c>
      <c r="L2082" s="34">
        <f t="shared" si="625"/>
        <v>9</v>
      </c>
      <c r="M2082" s="34">
        <f t="shared" si="626"/>
        <v>9</v>
      </c>
      <c r="N2082" s="52">
        <f t="shared" si="638"/>
        <v>9</v>
      </c>
      <c r="O2082" s="318">
        <f>+'Terminated loans'!S1272</f>
        <v>237393</v>
      </c>
      <c r="P2082" s="26">
        <f>+'Terminated loans'!T1272</f>
        <v>0.05</v>
      </c>
      <c r="Q2082" s="536">
        <f t="shared" si="640"/>
        <v>9.4E-2</v>
      </c>
      <c r="R2082" s="222">
        <f t="shared" si="628"/>
        <v>26929.567312286588</v>
      </c>
      <c r="S2082" s="36">
        <f t="shared" si="629"/>
        <v>233139.80484054808</v>
      </c>
      <c r="T2082" s="36">
        <f t="shared" si="630"/>
        <v>4253.1951594519196</v>
      </c>
      <c r="U2082" s="36">
        <f t="shared" si="631"/>
        <v>9226.3009700324037</v>
      </c>
      <c r="V2082" s="36">
        <f t="shared" si="632"/>
        <v>4973.10581057932</v>
      </c>
      <c r="W2082" s="37">
        <f t="shared" si="633"/>
        <v>4253.1951594530838</v>
      </c>
      <c r="X2082" s="36">
        <f t="shared" si="634"/>
        <v>4253.1951594519196</v>
      </c>
      <c r="Y2082" s="276">
        <f t="shared" si="641"/>
        <v>4253.1951594530838</v>
      </c>
      <c r="Z2082" s="36">
        <f t="shared" si="635"/>
        <v>9226.3009700324037</v>
      </c>
      <c r="AA2082" s="36">
        <f t="shared" si="636"/>
        <v>4973.10581057932</v>
      </c>
      <c r="AB2082" s="38">
        <f t="shared" si="623"/>
        <v>1.1641532182693481E-9</v>
      </c>
      <c r="AC2082" s="17"/>
      <c r="AD2082" s="17">
        <f t="shared" si="637"/>
        <v>9</v>
      </c>
      <c r="AH2082" s="103"/>
    </row>
    <row r="2083" spans="1:34">
      <c r="A2083" s="533"/>
      <c r="C2083" s="67" t="str">
        <f>'Terminated loans'!F1273</f>
        <v>E</v>
      </c>
      <c r="D2083" s="19">
        <f>'Terminated loans'!H1273</f>
        <v>143998452</v>
      </c>
      <c r="E2083" s="19">
        <f>'Terminated loans'!I1273</f>
        <v>98</v>
      </c>
      <c r="F2083" s="19" t="str">
        <f>'Terminated loans'!J1273</f>
        <v xml:space="preserve">KHAYALLEE B                    </v>
      </c>
      <c r="G2083" s="547" t="str">
        <f t="shared" si="639"/>
        <v>D2</v>
      </c>
      <c r="H2083" s="21">
        <f>'Terminated loans'!L1273</f>
        <v>41051</v>
      </c>
      <c r="I2083" s="21">
        <f>IF(B2083="VELS",'Terminated loans'!M1273,'Terminated loans'!B1273)</f>
        <v>41333</v>
      </c>
      <c r="J2083" s="34">
        <f t="shared" si="627"/>
        <v>9</v>
      </c>
      <c r="K2083" s="34">
        <f t="shared" si="624"/>
        <v>102</v>
      </c>
      <c r="L2083" s="34">
        <f t="shared" si="625"/>
        <v>9</v>
      </c>
      <c r="M2083" s="34">
        <f t="shared" si="626"/>
        <v>9</v>
      </c>
      <c r="N2083" s="52">
        <f t="shared" si="638"/>
        <v>9</v>
      </c>
      <c r="O2083" s="318">
        <f>+'Terminated loans'!S1273</f>
        <v>225076</v>
      </c>
      <c r="P2083" s="26">
        <f>+'Terminated loans'!T1273</f>
        <v>0.05</v>
      </c>
      <c r="Q2083" s="536">
        <f t="shared" si="640"/>
        <v>9.4E-2</v>
      </c>
      <c r="R2083" s="222">
        <f t="shared" si="628"/>
        <v>25532.342117839264</v>
      </c>
      <c r="S2083" s="36">
        <f t="shared" si="629"/>
        <v>221043.4794382783</v>
      </c>
      <c r="T2083" s="36">
        <f t="shared" si="630"/>
        <v>4032.5205617216998</v>
      </c>
      <c r="U2083" s="36">
        <f t="shared" si="631"/>
        <v>8747.5996222762333</v>
      </c>
      <c r="V2083" s="36">
        <f t="shared" si="632"/>
        <v>4715.0790605533693</v>
      </c>
      <c r="W2083" s="37">
        <f t="shared" si="633"/>
        <v>4032.5205617228639</v>
      </c>
      <c r="X2083" s="36">
        <f t="shared" si="634"/>
        <v>4032.5205617216998</v>
      </c>
      <c r="Y2083" s="276">
        <f t="shared" si="641"/>
        <v>4032.5205617228639</v>
      </c>
      <c r="Z2083" s="36">
        <f t="shared" si="635"/>
        <v>8747.5996222762333</v>
      </c>
      <c r="AA2083" s="36">
        <f t="shared" si="636"/>
        <v>4715.0790605533693</v>
      </c>
      <c r="AB2083" s="38">
        <f t="shared" si="623"/>
        <v>1.1641532182693481E-9</v>
      </c>
      <c r="AC2083" s="17"/>
      <c r="AD2083" s="17">
        <f t="shared" si="637"/>
        <v>9</v>
      </c>
      <c r="AH2083" s="103"/>
    </row>
    <row r="2084" spans="1:34">
      <c r="A2084" s="533"/>
      <c r="C2084" s="67" t="str">
        <f>'Terminated loans'!F1274</f>
        <v>E</v>
      </c>
      <c r="D2084" s="19">
        <f>'Terminated loans'!H1274</f>
        <v>143998037</v>
      </c>
      <c r="E2084" s="19">
        <f>'Terminated loans'!I1274</f>
        <v>98</v>
      </c>
      <c r="F2084" s="19" t="str">
        <f>'Terminated loans'!J1274</f>
        <v xml:space="preserve">FARO M B M                     </v>
      </c>
      <c r="G2084" s="547" t="str">
        <f t="shared" si="639"/>
        <v>D2</v>
      </c>
      <c r="H2084" s="21">
        <f>'Terminated loans'!L1274</f>
        <v>41047</v>
      </c>
      <c r="I2084" s="21">
        <f>IF(B2084="VELS",'Terminated loans'!M1274,'Terminated loans'!B1274)</f>
        <v>41333</v>
      </c>
      <c r="J2084" s="34">
        <f t="shared" si="627"/>
        <v>9</v>
      </c>
      <c r="K2084" s="34">
        <f t="shared" si="624"/>
        <v>103</v>
      </c>
      <c r="L2084" s="34">
        <f t="shared" si="625"/>
        <v>9</v>
      </c>
      <c r="M2084" s="34">
        <f t="shared" si="626"/>
        <v>9</v>
      </c>
      <c r="N2084" s="52">
        <f t="shared" si="638"/>
        <v>9</v>
      </c>
      <c r="O2084" s="318">
        <f>+'Terminated loans'!S1274</f>
        <v>240522</v>
      </c>
      <c r="P2084" s="26">
        <f>+'Terminated loans'!T1274</f>
        <v>0.05</v>
      </c>
      <c r="Q2084" s="536">
        <f t="shared" si="640"/>
        <v>9.4E-2</v>
      </c>
      <c r="R2084" s="222">
        <f t="shared" si="628"/>
        <v>27284.517189158039</v>
      </c>
      <c r="S2084" s="36">
        <f t="shared" si="629"/>
        <v>236212.74485708633</v>
      </c>
      <c r="T2084" s="36">
        <f t="shared" si="630"/>
        <v>4309.2551429136656</v>
      </c>
      <c r="U2084" s="36">
        <f t="shared" si="631"/>
        <v>9347.9098453372426</v>
      </c>
      <c r="V2084" s="36">
        <f t="shared" si="632"/>
        <v>5038.6547024223546</v>
      </c>
      <c r="W2084" s="37">
        <f t="shared" si="633"/>
        <v>4309.255142914888</v>
      </c>
      <c r="X2084" s="36">
        <f t="shared" si="634"/>
        <v>4309.2551429136656</v>
      </c>
      <c r="Y2084" s="276">
        <f t="shared" si="641"/>
        <v>4309.255142914888</v>
      </c>
      <c r="Z2084" s="36">
        <f t="shared" si="635"/>
        <v>9347.9098453372426</v>
      </c>
      <c r="AA2084" s="36">
        <f t="shared" si="636"/>
        <v>5038.6547024223546</v>
      </c>
      <c r="AB2084" s="38">
        <f t="shared" si="623"/>
        <v>1.2223608791828156E-9</v>
      </c>
      <c r="AC2084" s="17"/>
      <c r="AD2084" s="17">
        <f t="shared" si="637"/>
        <v>9</v>
      </c>
      <c r="AH2084" s="103"/>
    </row>
    <row r="2085" spans="1:34">
      <c r="A2085" s="533"/>
      <c r="C2085" s="67" t="str">
        <f>'Terminated loans'!F1275</f>
        <v>E</v>
      </c>
      <c r="D2085" s="19">
        <f>'Terminated loans'!H1275</f>
        <v>143998398</v>
      </c>
      <c r="E2085" s="19">
        <f>'Terminated loans'!I1275</f>
        <v>98</v>
      </c>
      <c r="F2085" s="19" t="str">
        <f>'Terminated loans'!J1275</f>
        <v xml:space="preserve">BOYRO P                        </v>
      </c>
      <c r="G2085" s="547" t="str">
        <f t="shared" si="639"/>
        <v>D2</v>
      </c>
      <c r="H2085" s="21">
        <f>'Terminated loans'!L1275</f>
        <v>41106</v>
      </c>
      <c r="I2085" s="21">
        <f>IF(B2085="VELS",'Terminated loans'!M1275,'Terminated loans'!B1275)</f>
        <v>41333</v>
      </c>
      <c r="J2085" s="34">
        <f t="shared" si="627"/>
        <v>7</v>
      </c>
      <c r="K2085" s="34">
        <f t="shared" si="624"/>
        <v>101</v>
      </c>
      <c r="L2085" s="34">
        <f t="shared" si="625"/>
        <v>7</v>
      </c>
      <c r="M2085" s="34">
        <f t="shared" si="626"/>
        <v>7</v>
      </c>
      <c r="N2085" s="52">
        <f t="shared" si="638"/>
        <v>7</v>
      </c>
      <c r="O2085" s="318">
        <f>+'Terminated loans'!S1275</f>
        <v>158350</v>
      </c>
      <c r="P2085" s="26">
        <f>+'Terminated loans'!T1275</f>
        <v>0.05</v>
      </c>
      <c r="Q2085" s="536">
        <f t="shared" si="640"/>
        <v>9.4E-2</v>
      </c>
      <c r="R2085" s="222">
        <f t="shared" si="628"/>
        <v>23000.020027192877</v>
      </c>
      <c r="S2085" s="36">
        <f t="shared" si="629"/>
        <v>156071.73669237617</v>
      </c>
      <c r="T2085" s="36">
        <f t="shared" si="630"/>
        <v>2278.2633076238271</v>
      </c>
      <c r="U2085" s="36">
        <f t="shared" si="631"/>
        <v>4928.4034979746502</v>
      </c>
      <c r="V2085" s="36">
        <f t="shared" si="632"/>
        <v>2650.1401903501246</v>
      </c>
      <c r="W2085" s="37">
        <f t="shared" si="633"/>
        <v>2278.2633076245256</v>
      </c>
      <c r="X2085" s="36">
        <f t="shared" si="634"/>
        <v>2278.2633076238271</v>
      </c>
      <c r="Y2085" s="276">
        <f t="shared" si="641"/>
        <v>2278.2633076245256</v>
      </c>
      <c r="Z2085" s="36">
        <f t="shared" si="635"/>
        <v>4928.4034979746502</v>
      </c>
      <c r="AA2085" s="36">
        <f t="shared" si="636"/>
        <v>2650.1401903501246</v>
      </c>
      <c r="AB2085" s="38">
        <f t="shared" si="623"/>
        <v>6.9849193096160889E-10</v>
      </c>
      <c r="AC2085" s="17"/>
      <c r="AD2085" s="17">
        <f t="shared" si="637"/>
        <v>7</v>
      </c>
      <c r="AH2085" s="103"/>
    </row>
    <row r="2086" spans="1:34">
      <c r="A2086" s="533"/>
      <c r="C2086" s="67" t="str">
        <f>'Terminated loans'!F1276</f>
        <v>E</v>
      </c>
      <c r="D2086" s="19">
        <f>'Terminated loans'!H1276</f>
        <v>143998983</v>
      </c>
      <c r="E2086" s="19">
        <f>'Terminated loans'!I1276</f>
        <v>98</v>
      </c>
      <c r="F2086" s="19" t="str">
        <f>'Terminated loans'!J1276</f>
        <v xml:space="preserve">GOPAUL A N                     </v>
      </c>
      <c r="G2086" s="547" t="str">
        <f t="shared" si="639"/>
        <v>D2</v>
      </c>
      <c r="H2086" s="21">
        <f>'Terminated loans'!L1276</f>
        <v>41103</v>
      </c>
      <c r="I2086" s="21">
        <f>IF(B2086="VELS",'Terminated loans'!M1276,'Terminated loans'!B1276)</f>
        <v>41333</v>
      </c>
      <c r="J2086" s="34">
        <f t="shared" si="627"/>
        <v>8</v>
      </c>
      <c r="K2086" s="34">
        <f t="shared" si="624"/>
        <v>101</v>
      </c>
      <c r="L2086" s="34">
        <f t="shared" si="625"/>
        <v>8</v>
      </c>
      <c r="M2086" s="34">
        <f t="shared" si="626"/>
        <v>8</v>
      </c>
      <c r="N2086" s="52">
        <f t="shared" si="638"/>
        <v>8</v>
      </c>
      <c r="O2086" s="318">
        <f>+'Terminated loans'!S1276</f>
        <v>220092</v>
      </c>
      <c r="P2086" s="26">
        <f>+'Terminated loans'!T1276</f>
        <v>0.05</v>
      </c>
      <c r="Q2086" s="536">
        <f t="shared" si="640"/>
        <v>9.4E-2</v>
      </c>
      <c r="R2086" s="222">
        <f t="shared" si="628"/>
        <v>28029.842927112226</v>
      </c>
      <c r="S2086" s="36">
        <f t="shared" si="629"/>
        <v>216536.35692636823</v>
      </c>
      <c r="T2086" s="36">
        <f t="shared" si="630"/>
        <v>3555.6430736317707</v>
      </c>
      <c r="U2086" s="36">
        <f t="shared" si="631"/>
        <v>7702.3864905305381</v>
      </c>
      <c r="V2086" s="36">
        <f t="shared" si="632"/>
        <v>4146.743416897807</v>
      </c>
      <c r="W2086" s="37">
        <f t="shared" si="633"/>
        <v>3555.6430736327311</v>
      </c>
      <c r="X2086" s="36">
        <f t="shared" si="634"/>
        <v>3555.6430736317707</v>
      </c>
      <c r="Y2086" s="276">
        <f t="shared" si="641"/>
        <v>3555.6430736327311</v>
      </c>
      <c r="Z2086" s="36">
        <f t="shared" si="635"/>
        <v>7702.3864905305381</v>
      </c>
      <c r="AA2086" s="36">
        <f t="shared" si="636"/>
        <v>4146.743416897807</v>
      </c>
      <c r="AB2086" s="38">
        <f t="shared" ref="AB2086:AB2149" si="642">IF(ISERROR(Z2086-AA2086-T2086),"CHECK",Z2086-AA2086-T2086)</f>
        <v>9.6042640507221222E-10</v>
      </c>
      <c r="AC2086" s="17"/>
      <c r="AD2086" s="17">
        <f t="shared" si="637"/>
        <v>8</v>
      </c>
      <c r="AH2086" s="103"/>
    </row>
    <row r="2087" spans="1:34">
      <c r="A2087" s="533"/>
      <c r="C2087" s="67" t="str">
        <f>'Terminated loans'!F1277</f>
        <v>E</v>
      </c>
      <c r="D2087" s="19">
        <f>'Terminated loans'!H1277</f>
        <v>143999491</v>
      </c>
      <c r="E2087" s="19">
        <f>'Terminated loans'!I1277</f>
        <v>98</v>
      </c>
      <c r="F2087" s="19" t="str">
        <f>'Terminated loans'!J1277</f>
        <v xml:space="preserve">LALSING R R                    </v>
      </c>
      <c r="G2087" s="547" t="str">
        <f t="shared" si="639"/>
        <v>D2</v>
      </c>
      <c r="H2087" s="21">
        <f>'Terminated loans'!L1277</f>
        <v>41095</v>
      </c>
      <c r="I2087" s="21">
        <f>IF(B2087="VELS",'Terminated loans'!M1277,'Terminated loans'!B1277)</f>
        <v>41333</v>
      </c>
      <c r="J2087" s="34">
        <f t="shared" si="627"/>
        <v>8</v>
      </c>
      <c r="K2087" s="34">
        <f t="shared" si="624"/>
        <v>101</v>
      </c>
      <c r="L2087" s="34">
        <f t="shared" si="625"/>
        <v>8</v>
      </c>
      <c r="M2087" s="34">
        <f t="shared" si="626"/>
        <v>8</v>
      </c>
      <c r="N2087" s="52">
        <f t="shared" si="638"/>
        <v>8</v>
      </c>
      <c r="O2087" s="318">
        <f>+'Terminated loans'!S1277</f>
        <v>225312</v>
      </c>
      <c r="P2087" s="26">
        <f>+'Terminated loans'!T1277</f>
        <v>0.05</v>
      </c>
      <c r="Q2087" s="536">
        <f t="shared" si="640"/>
        <v>9.4E-2</v>
      </c>
      <c r="R2087" s="222">
        <f t="shared" si="628"/>
        <v>28694.636650098633</v>
      </c>
      <c r="S2087" s="36">
        <f t="shared" si="629"/>
        <v>221672.02647889912</v>
      </c>
      <c r="T2087" s="36">
        <f t="shared" si="630"/>
        <v>3639.973521100881</v>
      </c>
      <c r="U2087" s="36">
        <f t="shared" si="631"/>
        <v>7885.0667218908784</v>
      </c>
      <c r="V2087" s="36">
        <f t="shared" si="632"/>
        <v>4245.0932007890951</v>
      </c>
      <c r="W2087" s="37">
        <f t="shared" si="633"/>
        <v>3639.9735211017833</v>
      </c>
      <c r="X2087" s="36">
        <f t="shared" si="634"/>
        <v>3639.973521100881</v>
      </c>
      <c r="Y2087" s="276">
        <f t="shared" si="641"/>
        <v>3639.9735211017833</v>
      </c>
      <c r="Z2087" s="36">
        <f t="shared" si="635"/>
        <v>7885.0667218908784</v>
      </c>
      <c r="AA2087" s="36">
        <f t="shared" si="636"/>
        <v>4245.0932007890951</v>
      </c>
      <c r="AB2087" s="38">
        <f t="shared" si="642"/>
        <v>9.0221874415874481E-10</v>
      </c>
      <c r="AC2087" s="17"/>
      <c r="AD2087" s="17">
        <f t="shared" si="637"/>
        <v>8</v>
      </c>
      <c r="AH2087" s="103"/>
    </row>
    <row r="2088" spans="1:34">
      <c r="A2088" s="533"/>
      <c r="C2088" s="67" t="str">
        <f>'Terminated loans'!F1278</f>
        <v>E</v>
      </c>
      <c r="D2088" s="19" t="str">
        <f>'Terminated loans'!H1278</f>
        <v>141059424</v>
      </c>
      <c r="E2088" s="19">
        <f>'Terminated loans'!I1278</f>
        <v>98</v>
      </c>
      <c r="F2088" s="19" t="str">
        <f>'Terminated loans'!J1278</f>
        <v xml:space="preserve">NASSEEVEN B R                  </v>
      </c>
      <c r="G2088" s="547" t="str">
        <f t="shared" si="639"/>
        <v>A2</v>
      </c>
      <c r="H2088" s="21">
        <f>'Terminated loans'!L1278</f>
        <v>39717</v>
      </c>
      <c r="I2088" s="21">
        <f>IF(B2088="VELS",'Terminated loans'!M1278,'Terminated loans'!B1278)</f>
        <v>41364</v>
      </c>
      <c r="J2088" s="34">
        <f t="shared" si="627"/>
        <v>54</v>
      </c>
      <c r="K2088" s="34">
        <f t="shared" ref="K2088:K2151" si="643">ROUND(($I$35-H2088)/365*12,0)</f>
        <v>146</v>
      </c>
      <c r="L2088" s="34">
        <f t="shared" ref="L2088:L2151" si="644">IF(B2088="VELS",J2088,IF(J2088&gt;(IF(OR(E2088=4,E2088=99),$J$3,IF(E2088=97,$J$6,IF(E2088=98,$J$5,"Check")))),(IF(OR(E2088=4,E2088=99),$J$3,IF(E2088=97,$J$6,IF(E2088=98,$J$5,"Check")))),J2088))</f>
        <v>54</v>
      </c>
      <c r="M2088" s="34">
        <f t="shared" ref="M2088:M2151" si="645">IF(K2088&gt;L2088,L2088,K2088)</f>
        <v>54</v>
      </c>
      <c r="N2088" s="52">
        <f t="shared" si="638"/>
        <v>54</v>
      </c>
      <c r="O2088" s="318">
        <f>+'Terminated loans'!S1278</f>
        <v>152197</v>
      </c>
      <c r="P2088" s="26">
        <f>+'Terminated loans'!T1278</f>
        <v>0.05</v>
      </c>
      <c r="Q2088" s="536">
        <f t="shared" si="640"/>
        <v>0.104</v>
      </c>
      <c r="R2088" s="222">
        <f t="shared" si="628"/>
        <v>3153.2635043801138</v>
      </c>
      <c r="S2088" s="36">
        <f t="shared" si="629"/>
        <v>135523.30597919936</v>
      </c>
      <c r="T2088" s="36">
        <f t="shared" si="630"/>
        <v>16673.694020800642</v>
      </c>
      <c r="U2088" s="36">
        <f t="shared" si="631"/>
        <v>34752.923257325398</v>
      </c>
      <c r="V2088" s="36">
        <f t="shared" si="632"/>
        <v>18079.229236526153</v>
      </c>
      <c r="W2088" s="37">
        <f t="shared" si="633"/>
        <v>16673.694020799245</v>
      </c>
      <c r="X2088" s="36">
        <f t="shared" si="634"/>
        <v>16673.694020800642</v>
      </c>
      <c r="Y2088" s="276">
        <f t="shared" si="641"/>
        <v>16673.694020799245</v>
      </c>
      <c r="Z2088" s="36">
        <f t="shared" si="635"/>
        <v>34752.923257325398</v>
      </c>
      <c r="AA2088" s="36">
        <f t="shared" si="636"/>
        <v>18079.229236526153</v>
      </c>
      <c r="AB2088" s="38">
        <f t="shared" si="642"/>
        <v>-1.3969838619232178E-9</v>
      </c>
      <c r="AC2088" s="17"/>
      <c r="AD2088" s="17">
        <f t="shared" si="637"/>
        <v>54</v>
      </c>
      <c r="AH2088" s="103"/>
    </row>
    <row r="2089" spans="1:34">
      <c r="A2089" s="533"/>
      <c r="C2089" s="67" t="str">
        <f>'Terminated loans'!F1279</f>
        <v>E</v>
      </c>
      <c r="D2089" s="19" t="str">
        <f>'Terminated loans'!H1279</f>
        <v>141083619</v>
      </c>
      <c r="E2089" s="19">
        <f>'Terminated loans'!I1279</f>
        <v>98</v>
      </c>
      <c r="F2089" s="19" t="str">
        <f>'Terminated loans'!J1279</f>
        <v xml:space="preserve">PONTON L G A                   </v>
      </c>
      <c r="G2089" s="547" t="str">
        <f t="shared" si="639"/>
        <v>A2</v>
      </c>
      <c r="H2089" s="21">
        <f>'Terminated loans'!L1279</f>
        <v>40105</v>
      </c>
      <c r="I2089" s="21">
        <f>IF(B2089="VELS",'Terminated loans'!M1279,'Terminated loans'!B1279)</f>
        <v>41364</v>
      </c>
      <c r="J2089" s="34">
        <f t="shared" si="627"/>
        <v>41</v>
      </c>
      <c r="K2089" s="34">
        <f t="shared" si="643"/>
        <v>133</v>
      </c>
      <c r="L2089" s="34">
        <f t="shared" si="644"/>
        <v>41</v>
      </c>
      <c r="M2089" s="34">
        <f t="shared" si="645"/>
        <v>41</v>
      </c>
      <c r="N2089" s="52">
        <f t="shared" si="638"/>
        <v>41</v>
      </c>
      <c r="O2089" s="318">
        <f>+'Terminated loans'!S1279</f>
        <v>250000</v>
      </c>
      <c r="P2089" s="26">
        <f>+'Terminated loans'!T1279</f>
        <v>0.05</v>
      </c>
      <c r="Q2089" s="536">
        <f t="shared" si="640"/>
        <v>0.104</v>
      </c>
      <c r="R2089" s="222">
        <f t="shared" si="628"/>
        <v>6645.8800680719796</v>
      </c>
      <c r="S2089" s="36">
        <f t="shared" si="629"/>
        <v>228505.54334862731</v>
      </c>
      <c r="T2089" s="36">
        <f t="shared" si="630"/>
        <v>21494.45665137269</v>
      </c>
      <c r="U2089" s="36">
        <f t="shared" si="631"/>
        <v>43975.539442321693</v>
      </c>
      <c r="V2089" s="36">
        <f t="shared" si="632"/>
        <v>22481.082790951215</v>
      </c>
      <c r="W2089" s="37">
        <f t="shared" si="633"/>
        <v>21494.456651370478</v>
      </c>
      <c r="X2089" s="36">
        <f t="shared" si="634"/>
        <v>21494.45665137269</v>
      </c>
      <c r="Y2089" s="276">
        <f t="shared" si="641"/>
        <v>21494.456651370478</v>
      </c>
      <c r="Z2089" s="36">
        <f t="shared" si="635"/>
        <v>43975.539442321693</v>
      </c>
      <c r="AA2089" s="36">
        <f t="shared" si="636"/>
        <v>22481.082790951215</v>
      </c>
      <c r="AB2089" s="38">
        <f t="shared" si="642"/>
        <v>-2.2118911147117615E-9</v>
      </c>
      <c r="AC2089" s="17"/>
      <c r="AD2089" s="17">
        <f t="shared" si="637"/>
        <v>41</v>
      </c>
      <c r="AH2089" s="103"/>
    </row>
    <row r="2090" spans="1:34">
      <c r="A2090" s="533"/>
      <c r="C2090" s="67" t="str">
        <f>'Terminated loans'!F1280</f>
        <v>E</v>
      </c>
      <c r="D2090" s="19" t="str">
        <f>'Terminated loans'!H1280</f>
        <v>141087487</v>
      </c>
      <c r="E2090" s="19">
        <f>'Terminated loans'!I1280</f>
        <v>98</v>
      </c>
      <c r="F2090" s="19" t="str">
        <f>'Terminated loans'!J1280</f>
        <v xml:space="preserve">FAKEERMAHAMOOD I               </v>
      </c>
      <c r="G2090" s="547" t="str">
        <f t="shared" si="639"/>
        <v>A2</v>
      </c>
      <c r="H2090" s="21">
        <f>'Terminated loans'!L1280</f>
        <v>40128</v>
      </c>
      <c r="I2090" s="21">
        <f>IF(B2090="VELS",'Terminated loans'!M1280,'Terminated loans'!B1280)</f>
        <v>41364</v>
      </c>
      <c r="J2090" s="34">
        <f t="shared" si="627"/>
        <v>41</v>
      </c>
      <c r="K2090" s="34">
        <f t="shared" si="643"/>
        <v>133</v>
      </c>
      <c r="L2090" s="34">
        <f t="shared" si="644"/>
        <v>41</v>
      </c>
      <c r="M2090" s="34">
        <f t="shared" si="645"/>
        <v>41</v>
      </c>
      <c r="N2090" s="52">
        <f t="shared" si="638"/>
        <v>41</v>
      </c>
      <c r="O2090" s="318">
        <f>+'Terminated loans'!S1280</f>
        <v>250000</v>
      </c>
      <c r="P2090" s="26">
        <f>+'Terminated loans'!T1280</f>
        <v>0.05</v>
      </c>
      <c r="Q2090" s="536">
        <f t="shared" si="640"/>
        <v>0.104</v>
      </c>
      <c r="R2090" s="222">
        <f t="shared" si="628"/>
        <v>6645.8800680719796</v>
      </c>
      <c r="S2090" s="36">
        <f t="shared" si="629"/>
        <v>228505.54334862731</v>
      </c>
      <c r="T2090" s="36">
        <f t="shared" si="630"/>
        <v>21494.45665137269</v>
      </c>
      <c r="U2090" s="36">
        <f t="shared" si="631"/>
        <v>43975.539442321693</v>
      </c>
      <c r="V2090" s="36">
        <f t="shared" si="632"/>
        <v>22481.082790951215</v>
      </c>
      <c r="W2090" s="37">
        <f t="shared" si="633"/>
        <v>21494.456651370478</v>
      </c>
      <c r="X2090" s="36">
        <f t="shared" si="634"/>
        <v>21494.45665137269</v>
      </c>
      <c r="Y2090" s="276">
        <f t="shared" si="641"/>
        <v>21494.456651370478</v>
      </c>
      <c r="Z2090" s="36">
        <f t="shared" si="635"/>
        <v>43975.539442321693</v>
      </c>
      <c r="AA2090" s="36">
        <f t="shared" si="636"/>
        <v>22481.082790951215</v>
      </c>
      <c r="AB2090" s="38">
        <f t="shared" si="642"/>
        <v>-2.2118911147117615E-9</v>
      </c>
      <c r="AC2090" s="17"/>
      <c r="AD2090" s="17">
        <f t="shared" si="637"/>
        <v>41</v>
      </c>
      <c r="AH2090" s="103"/>
    </row>
    <row r="2091" spans="1:34">
      <c r="A2091" s="533"/>
      <c r="C2091" s="67" t="str">
        <f>'Terminated loans'!F1281</f>
        <v>E</v>
      </c>
      <c r="D2091" s="19" t="str">
        <f>'Terminated loans'!H1281</f>
        <v>141995456</v>
      </c>
      <c r="E2091" s="19">
        <f>'Terminated loans'!I1281</f>
        <v>98</v>
      </c>
      <c r="F2091" s="19" t="str">
        <f>'Terminated loans'!J1281</f>
        <v xml:space="preserve">RAMDOUR B H                    </v>
      </c>
      <c r="G2091" s="547" t="str">
        <f t="shared" si="639"/>
        <v>A2</v>
      </c>
      <c r="H2091" s="21">
        <f>'Terminated loans'!L1281</f>
        <v>40394</v>
      </c>
      <c r="I2091" s="21">
        <f>IF(B2091="VELS",'Terminated loans'!M1281,'Terminated loans'!B1281)</f>
        <v>41364</v>
      </c>
      <c r="J2091" s="34">
        <f t="shared" si="627"/>
        <v>32</v>
      </c>
      <c r="K2091" s="34">
        <f t="shared" si="643"/>
        <v>124</v>
      </c>
      <c r="L2091" s="34">
        <f t="shared" si="644"/>
        <v>32</v>
      </c>
      <c r="M2091" s="34">
        <f t="shared" si="645"/>
        <v>32</v>
      </c>
      <c r="N2091" s="52">
        <f t="shared" si="638"/>
        <v>32</v>
      </c>
      <c r="O2091" s="318">
        <f>+'Terminated loans'!S1281</f>
        <v>240766</v>
      </c>
      <c r="P2091" s="26">
        <f>+'Terminated loans'!T1281</f>
        <v>0.05</v>
      </c>
      <c r="Q2091" s="536">
        <f t="shared" si="640"/>
        <v>0.104</v>
      </c>
      <c r="R2091" s="222">
        <f t="shared" si="628"/>
        <v>8052.3174760025158</v>
      </c>
      <c r="S2091" s="36">
        <f t="shared" si="629"/>
        <v>224187.78208989103</v>
      </c>
      <c r="T2091" s="36">
        <f t="shared" si="630"/>
        <v>16578.217910108971</v>
      </c>
      <c r="U2091" s="36">
        <f t="shared" si="631"/>
        <v>33486.377142187208</v>
      </c>
      <c r="V2091" s="36">
        <f t="shared" si="632"/>
        <v>16908.159232080536</v>
      </c>
      <c r="W2091" s="37">
        <f t="shared" si="633"/>
        <v>16578.217910106672</v>
      </c>
      <c r="X2091" s="36">
        <f t="shared" si="634"/>
        <v>16578.217910108971</v>
      </c>
      <c r="Y2091" s="276">
        <f t="shared" si="641"/>
        <v>16578.217910106672</v>
      </c>
      <c r="Z2091" s="36">
        <f t="shared" si="635"/>
        <v>33486.377142187208</v>
      </c>
      <c r="AA2091" s="36">
        <f t="shared" si="636"/>
        <v>16908.159232080536</v>
      </c>
      <c r="AB2091" s="38">
        <f t="shared" si="642"/>
        <v>-2.2992026060819626E-9</v>
      </c>
      <c r="AC2091" s="17"/>
      <c r="AD2091" s="17">
        <f t="shared" si="637"/>
        <v>32</v>
      </c>
      <c r="AH2091" s="103"/>
    </row>
    <row r="2092" spans="1:34">
      <c r="A2092" s="533"/>
      <c r="C2092" s="67" t="str">
        <f>'Terminated loans'!F1282</f>
        <v>E</v>
      </c>
      <c r="D2092" s="19" t="str">
        <f>'Terminated loans'!H1282</f>
        <v>143002330</v>
      </c>
      <c r="E2092" s="19">
        <f>'Terminated loans'!I1282</f>
        <v>99</v>
      </c>
      <c r="F2092" s="19" t="str">
        <f>'Terminated loans'!J1282</f>
        <v xml:space="preserve">GOREEBA R (SL 1517)            </v>
      </c>
      <c r="G2092" s="547" t="str">
        <f t="shared" si="639"/>
        <v>A1</v>
      </c>
      <c r="H2092" s="21">
        <f>'Terminated loans'!L1282</f>
        <v>40001</v>
      </c>
      <c r="I2092" s="21">
        <f>IF(B2092="VELS",'Terminated loans'!M1282,'Terminated loans'!B1282)</f>
        <v>41364</v>
      </c>
      <c r="J2092" s="34">
        <f t="shared" si="627"/>
        <v>45</v>
      </c>
      <c r="K2092" s="34">
        <f t="shared" si="643"/>
        <v>137</v>
      </c>
      <c r="L2092" s="34">
        <f t="shared" si="644"/>
        <v>45</v>
      </c>
      <c r="M2092" s="34">
        <f t="shared" si="645"/>
        <v>45</v>
      </c>
      <c r="N2092" s="52">
        <f t="shared" si="638"/>
        <v>45</v>
      </c>
      <c r="O2092" s="318">
        <f>+'Terminated loans'!S1282</f>
        <v>397196</v>
      </c>
      <c r="P2092" s="26">
        <f>+'Terminated loans'!T1282</f>
        <v>0.03</v>
      </c>
      <c r="Q2092" s="536">
        <f t="shared" si="640"/>
        <v>8.6499999999999994E-2</v>
      </c>
      <c r="R2092" s="222">
        <f t="shared" si="628"/>
        <v>9343.3971168216594</v>
      </c>
      <c r="S2092" s="36">
        <f t="shared" si="629"/>
        <v>357981.82411678735</v>
      </c>
      <c r="T2092" s="36">
        <f t="shared" si="630"/>
        <v>39214.175883212651</v>
      </c>
      <c r="U2092" s="36">
        <f t="shared" si="631"/>
        <v>62471.046140183229</v>
      </c>
      <c r="V2092" s="36">
        <f t="shared" si="632"/>
        <v>23256.870256974653</v>
      </c>
      <c r="W2092" s="37">
        <f t="shared" si="633"/>
        <v>39214.175883208576</v>
      </c>
      <c r="X2092" s="36">
        <f t="shared" si="634"/>
        <v>39214.175883212651</v>
      </c>
      <c r="Y2092" s="276">
        <f t="shared" si="641"/>
        <v>39214.175883208576</v>
      </c>
      <c r="Z2092" s="36">
        <f t="shared" si="635"/>
        <v>62471.046140183229</v>
      </c>
      <c r="AA2092" s="36">
        <f t="shared" si="636"/>
        <v>23256.870256974653</v>
      </c>
      <c r="AB2092" s="38">
        <f t="shared" si="642"/>
        <v>-4.0745362639427185E-9</v>
      </c>
      <c r="AC2092" s="17"/>
      <c r="AD2092" s="17">
        <f t="shared" si="637"/>
        <v>45</v>
      </c>
      <c r="AH2092" s="103"/>
    </row>
    <row r="2093" spans="1:34">
      <c r="A2093" s="533"/>
      <c r="C2093" s="67" t="str">
        <f>'Terminated loans'!F1283</f>
        <v>E</v>
      </c>
      <c r="D2093" s="19" t="str">
        <f>'Terminated loans'!H1283</f>
        <v>143010619</v>
      </c>
      <c r="E2093" s="19">
        <f>'Terminated loans'!I1283</f>
        <v>98</v>
      </c>
      <c r="F2093" s="19" t="str">
        <f>'Terminated loans'!J1283</f>
        <v xml:space="preserve">EMMANUEL A E M D/049014        </v>
      </c>
      <c r="G2093" s="547" t="str">
        <f t="shared" si="639"/>
        <v>A2</v>
      </c>
      <c r="H2093" s="21">
        <f>'Terminated loans'!L1283</f>
        <v>39393</v>
      </c>
      <c r="I2093" s="21">
        <f>IF(B2093="VELS",'Terminated loans'!M1283,'Terminated loans'!B1283)</f>
        <v>41364</v>
      </c>
      <c r="J2093" s="34">
        <f t="shared" si="627"/>
        <v>65</v>
      </c>
      <c r="K2093" s="34">
        <f t="shared" si="643"/>
        <v>157</v>
      </c>
      <c r="L2093" s="34">
        <f t="shared" si="644"/>
        <v>60</v>
      </c>
      <c r="M2093" s="34">
        <f t="shared" si="645"/>
        <v>60</v>
      </c>
      <c r="N2093" s="52">
        <f t="shared" si="638"/>
        <v>60</v>
      </c>
      <c r="O2093" s="318">
        <f>+'Terminated loans'!S1283</f>
        <v>361371</v>
      </c>
      <c r="P2093" s="26">
        <f>+'Terminated loans'!T1283</f>
        <v>0.05</v>
      </c>
      <c r="Q2093" s="536">
        <f t="shared" si="640"/>
        <v>0.104</v>
      </c>
      <c r="R2093" s="222">
        <f t="shared" si="628"/>
        <v>6819.5165731698762</v>
      </c>
      <c r="S2093" s="36">
        <f t="shared" si="629"/>
        <v>318009.26753379946</v>
      </c>
      <c r="T2093" s="36">
        <f t="shared" si="630"/>
        <v>43361.732466200541</v>
      </c>
      <c r="U2093" s="36">
        <f t="shared" si="631"/>
        <v>91161.726856390189</v>
      </c>
      <c r="V2093" s="36">
        <f t="shared" si="632"/>
        <v>47799.9943901925</v>
      </c>
      <c r="W2093" s="37">
        <f t="shared" si="633"/>
        <v>43361.732466197689</v>
      </c>
      <c r="X2093" s="36">
        <f t="shared" si="634"/>
        <v>43361.732466200541</v>
      </c>
      <c r="Y2093" s="276">
        <f t="shared" si="641"/>
        <v>43361.732466197689</v>
      </c>
      <c r="Z2093" s="36">
        <f t="shared" si="635"/>
        <v>91161.726856390189</v>
      </c>
      <c r="AA2093" s="36">
        <f t="shared" si="636"/>
        <v>47799.9943901925</v>
      </c>
      <c r="AB2093" s="38">
        <f t="shared" si="642"/>
        <v>-2.852175384759903E-9</v>
      </c>
      <c r="AC2093" s="17"/>
      <c r="AD2093" s="17">
        <f t="shared" si="637"/>
        <v>60</v>
      </c>
      <c r="AH2093" s="103"/>
    </row>
    <row r="2094" spans="1:34">
      <c r="A2094" s="533"/>
      <c r="C2094" s="67" t="str">
        <f>'Terminated loans'!F1284</f>
        <v>E</v>
      </c>
      <c r="D2094" s="19" t="str">
        <f>'Terminated loans'!H1284</f>
        <v>143011666</v>
      </c>
      <c r="E2094" s="19">
        <f>'Terminated loans'!I1284</f>
        <v>99</v>
      </c>
      <c r="F2094" s="19" t="str">
        <f>'Terminated loans'!J1284</f>
        <v xml:space="preserve">GOREEBA R/R/HSE.LN             </v>
      </c>
      <c r="G2094" s="547" t="str">
        <f t="shared" si="639"/>
        <v>A1</v>
      </c>
      <c r="H2094" s="21">
        <f>'Terminated loans'!L1284</f>
        <v>37753</v>
      </c>
      <c r="I2094" s="21">
        <f>IF(B2094="VELS",'Terminated loans'!M1284,'Terminated loans'!B1284)</f>
        <v>41364</v>
      </c>
      <c r="J2094" s="34">
        <f t="shared" ref="J2094:J2155" si="646">ROUND((I2094-H2094)/365*12,0)</f>
        <v>119</v>
      </c>
      <c r="K2094" s="34">
        <f t="shared" si="643"/>
        <v>211</v>
      </c>
      <c r="L2094" s="34">
        <f t="shared" si="644"/>
        <v>119</v>
      </c>
      <c r="M2094" s="34">
        <f t="shared" si="645"/>
        <v>119</v>
      </c>
      <c r="N2094" s="52">
        <f t="shared" si="638"/>
        <v>119</v>
      </c>
      <c r="O2094" s="318">
        <f>+'Terminated loans'!S1284</f>
        <v>996958</v>
      </c>
      <c r="P2094" s="26">
        <f>+'Terminated loans'!T1284</f>
        <v>0.03</v>
      </c>
      <c r="Q2094" s="536">
        <f t="shared" si="640"/>
        <v>8.6499999999999994E-2</v>
      </c>
      <c r="R2094" s="222">
        <f t="shared" ref="R2094:R2155" si="647">PMT(P2094/12,L2094,-O2094,0,0)</f>
        <v>9696.0866091427342</v>
      </c>
      <c r="S2094" s="36">
        <f t="shared" ref="S2094:S2155" si="648">(-PV(Q2094/12,L2094,R2094,0,0))</f>
        <v>772900.96960078634</v>
      </c>
      <c r="T2094" s="36">
        <f t="shared" ref="T2094:T2155" si="649">O2094-S2094</f>
        <v>224057.03039921366</v>
      </c>
      <c r="U2094" s="36">
        <f t="shared" ref="U2094:U2155" si="650">-IF(OR(Q2094="",Q2094=0),0,(CUMIPMT(Q2094/12,L2094,S2094,1,M2094,0)))</f>
        <v>380933.33688719082</v>
      </c>
      <c r="V2094" s="36">
        <f t="shared" ref="V2094:V2155" si="651">-IF(OR(P2094="",P2094=0),0,(CUMIPMT(P2094/12,L2094,O2094,1,M2094,0)))</f>
        <v>156876.30648798542</v>
      </c>
      <c r="W2094" s="37">
        <f t="shared" ref="W2094:W2155" si="652">IF(ISERROR(U2094-V2094),0,U2094-V2094)</f>
        <v>224057.0303992054</v>
      </c>
      <c r="X2094" s="36">
        <f t="shared" ref="X2094:X2155" si="653">IF(C2094="O",T2094/AD2094*N2094,T2094)</f>
        <v>224057.03039921366</v>
      </c>
      <c r="Y2094" s="276">
        <f t="shared" si="641"/>
        <v>224057.0303992054</v>
      </c>
      <c r="Z2094" s="36">
        <f t="shared" ref="Z2094:Z2155" si="654">-IF(OR(Q2094="",Q2094=0),0,(CUMIPMT(Q2094/12,L2094,S2094,1,L2094,0)))</f>
        <v>380933.33688719082</v>
      </c>
      <c r="AA2094" s="36">
        <f t="shared" ref="AA2094:AA2155" si="655">-IF(OR(P2094="",P2094=0),0,(CUMIPMT(P2094/12,L2094,O2094,1,L2094,0)))</f>
        <v>156876.30648798542</v>
      </c>
      <c r="AB2094" s="38">
        <f t="shared" si="642"/>
        <v>-8.2654878497123718E-9</v>
      </c>
      <c r="AC2094" s="17"/>
      <c r="AD2094" s="17">
        <f t="shared" ref="AD2094:AD2155" si="656">IF(L2094&gt;$J$2,$J$2,L2094)</f>
        <v>119</v>
      </c>
      <c r="AH2094" s="103"/>
    </row>
    <row r="2095" spans="1:34">
      <c r="A2095" s="533"/>
      <c r="C2095" s="67" t="str">
        <f>'Terminated loans'!F1285</f>
        <v>N</v>
      </c>
      <c r="D2095" s="19" t="str">
        <f>'Terminated loans'!H1285</f>
        <v>143014827</v>
      </c>
      <c r="E2095" s="19">
        <f>'Terminated loans'!I1285</f>
        <v>98</v>
      </c>
      <c r="F2095" s="19" t="str">
        <f>'Terminated loans'!J1285</f>
        <v xml:space="preserve">JAHUL R/056068                 </v>
      </c>
      <c r="G2095" s="547" t="str">
        <f t="shared" si="639"/>
        <v>A2</v>
      </c>
      <c r="H2095" s="21">
        <f>'Terminated loans'!L1285</f>
        <v>39539</v>
      </c>
      <c r="I2095" s="21">
        <f>IF(B2095="VELS",'Terminated loans'!M1285,'Terminated loans'!B1285)</f>
        <v>41356</v>
      </c>
      <c r="J2095" s="34">
        <f t="shared" si="646"/>
        <v>60</v>
      </c>
      <c r="K2095" s="34">
        <f t="shared" si="643"/>
        <v>152</v>
      </c>
      <c r="L2095" s="34">
        <f t="shared" si="644"/>
        <v>60</v>
      </c>
      <c r="M2095" s="34">
        <f t="shared" si="645"/>
        <v>60</v>
      </c>
      <c r="N2095" s="52">
        <f t="shared" ref="N2095:N2158" si="657">IF(C2095="O",IF(ROUND(($I$35-H2095)/365*12,0)&gt;$L2095,$L2095,ROUND(($I$35-H2095)/365*12,0)),IF(OR(C2095="E",C2095="N"),ROUND(M2095,0),"CHECK"))</f>
        <v>60</v>
      </c>
      <c r="O2095" s="318">
        <f>+'Terminated loans'!S1285</f>
        <v>280846</v>
      </c>
      <c r="P2095" s="26">
        <f>+'Terminated loans'!T1285</f>
        <v>0.05</v>
      </c>
      <c r="Q2095" s="536">
        <f t="shared" si="640"/>
        <v>0.104</v>
      </c>
      <c r="R2095" s="222">
        <f t="shared" si="647"/>
        <v>5299.9104839858946</v>
      </c>
      <c r="S2095" s="36">
        <f t="shared" si="648"/>
        <v>247146.64638224267</v>
      </c>
      <c r="T2095" s="36">
        <f t="shared" si="649"/>
        <v>33699.353617757326</v>
      </c>
      <c r="U2095" s="36">
        <f t="shared" si="650"/>
        <v>70847.982656908658</v>
      </c>
      <c r="V2095" s="36">
        <f t="shared" si="651"/>
        <v>37148.62903915369</v>
      </c>
      <c r="W2095" s="37">
        <f t="shared" si="652"/>
        <v>33699.353617754969</v>
      </c>
      <c r="X2095" s="36">
        <f t="shared" si="653"/>
        <v>33699.353617757326</v>
      </c>
      <c r="Y2095" s="276">
        <f t="shared" si="641"/>
        <v>33699.353617754969</v>
      </c>
      <c r="Z2095" s="36">
        <f t="shared" si="654"/>
        <v>70847.982656908658</v>
      </c>
      <c r="AA2095" s="36">
        <f t="shared" si="655"/>
        <v>37148.62903915369</v>
      </c>
      <c r="AB2095" s="38">
        <f t="shared" si="642"/>
        <v>-2.35741026699543E-9</v>
      </c>
      <c r="AC2095" s="17"/>
      <c r="AD2095" s="17">
        <f t="shared" si="656"/>
        <v>60</v>
      </c>
      <c r="AH2095" s="103"/>
    </row>
    <row r="2096" spans="1:34">
      <c r="A2096" s="533"/>
      <c r="C2096" s="67" t="str">
        <f>'Terminated loans'!F1286</f>
        <v>N</v>
      </c>
      <c r="D2096" s="19" t="str">
        <f>'Terminated loans'!H1286</f>
        <v>143027929</v>
      </c>
      <c r="E2096" s="19">
        <f>'Terminated loans'!I1286</f>
        <v>98</v>
      </c>
      <c r="F2096" s="19" t="str">
        <f>'Terminated loans'!J1286</f>
        <v xml:space="preserve">JHABEEMISSUR J C/055899        </v>
      </c>
      <c r="G2096" s="547" t="str">
        <f t="shared" si="639"/>
        <v>A2</v>
      </c>
      <c r="H2096" s="21">
        <f>'Terminated loans'!L1286</f>
        <v>39539</v>
      </c>
      <c r="I2096" s="21">
        <f>IF(B2096="VELS",'Terminated loans'!M1286,'Terminated loans'!B1286)</f>
        <v>41356</v>
      </c>
      <c r="J2096" s="34">
        <f t="shared" si="646"/>
        <v>60</v>
      </c>
      <c r="K2096" s="34">
        <f t="shared" si="643"/>
        <v>152</v>
      </c>
      <c r="L2096" s="34">
        <f t="shared" si="644"/>
        <v>60</v>
      </c>
      <c r="M2096" s="34">
        <f t="shared" si="645"/>
        <v>60</v>
      </c>
      <c r="N2096" s="52">
        <f t="shared" si="657"/>
        <v>60</v>
      </c>
      <c r="O2096" s="318">
        <f>+'Terminated loans'!S1286</f>
        <v>49288</v>
      </c>
      <c r="P2096" s="26">
        <f>+'Terminated loans'!T1286</f>
        <v>0.05</v>
      </c>
      <c r="Q2096" s="536">
        <f t="shared" si="640"/>
        <v>0.104</v>
      </c>
      <c r="R2096" s="222">
        <f t="shared" si="647"/>
        <v>930.12536384601094</v>
      </c>
      <c r="S2096" s="36">
        <f t="shared" si="648"/>
        <v>43373.820196434979</v>
      </c>
      <c r="T2096" s="36">
        <f t="shared" si="649"/>
        <v>5914.1798035650208</v>
      </c>
      <c r="U2096" s="36">
        <f t="shared" si="650"/>
        <v>12433.701634325269</v>
      </c>
      <c r="V2096" s="36">
        <f t="shared" si="651"/>
        <v>6519.5218307606556</v>
      </c>
      <c r="W2096" s="37">
        <f t="shared" si="652"/>
        <v>5914.1798035646134</v>
      </c>
      <c r="X2096" s="36">
        <f t="shared" si="653"/>
        <v>5914.1798035650208</v>
      </c>
      <c r="Y2096" s="276">
        <f t="shared" si="641"/>
        <v>5914.1798035646134</v>
      </c>
      <c r="Z2096" s="36">
        <f t="shared" si="654"/>
        <v>12433.701634325269</v>
      </c>
      <c r="AA2096" s="36">
        <f t="shared" si="655"/>
        <v>6519.5218307606556</v>
      </c>
      <c r="AB2096" s="38">
        <f t="shared" si="642"/>
        <v>-4.0745362639427185E-10</v>
      </c>
      <c r="AC2096" s="17"/>
      <c r="AD2096" s="17">
        <f t="shared" si="656"/>
        <v>60</v>
      </c>
      <c r="AH2096" s="103"/>
    </row>
    <row r="2097" spans="1:34">
      <c r="A2097" s="533"/>
      <c r="C2097" s="67" t="str">
        <f>'Terminated loans'!F1287</f>
        <v>N</v>
      </c>
      <c r="D2097" s="19" t="str">
        <f>'Terminated loans'!H1287</f>
        <v>143028895</v>
      </c>
      <c r="E2097" s="19">
        <f>'Terminated loans'!I1287</f>
        <v>98</v>
      </c>
      <c r="F2097" s="19" t="str">
        <f>'Terminated loans'!J1287</f>
        <v xml:space="preserve">MADHUB Y//055755               </v>
      </c>
      <c r="G2097" s="547" t="str">
        <f t="shared" si="639"/>
        <v>A2</v>
      </c>
      <c r="H2097" s="21">
        <f>'Terminated loans'!L1287</f>
        <v>39538</v>
      </c>
      <c r="I2097" s="21">
        <f>IF(B2097="VELS",'Terminated loans'!M1287,'Terminated loans'!B1287)</f>
        <v>41356</v>
      </c>
      <c r="J2097" s="34">
        <f t="shared" si="646"/>
        <v>60</v>
      </c>
      <c r="K2097" s="34">
        <f t="shared" si="643"/>
        <v>152</v>
      </c>
      <c r="L2097" s="34">
        <f t="shared" si="644"/>
        <v>60</v>
      </c>
      <c r="M2097" s="34">
        <f t="shared" si="645"/>
        <v>60</v>
      </c>
      <c r="N2097" s="52">
        <f t="shared" si="657"/>
        <v>60</v>
      </c>
      <c r="O2097" s="318">
        <f>+'Terminated loans'!S1287</f>
        <v>500020</v>
      </c>
      <c r="P2097" s="26">
        <f>+'Terminated loans'!T1287</f>
        <v>0.05</v>
      </c>
      <c r="Q2097" s="536">
        <f t="shared" si="640"/>
        <v>0.104</v>
      </c>
      <c r="R2097" s="222">
        <f t="shared" si="647"/>
        <v>9435.9942466783468</v>
      </c>
      <c r="S2097" s="36">
        <f t="shared" si="648"/>
        <v>440021.45704068773</v>
      </c>
      <c r="T2097" s="36">
        <f t="shared" si="649"/>
        <v>59998.542959312268</v>
      </c>
      <c r="U2097" s="36">
        <f t="shared" si="650"/>
        <v>126138.19776000886</v>
      </c>
      <c r="V2097" s="36">
        <f t="shared" si="651"/>
        <v>66139.654800700897</v>
      </c>
      <c r="W2097" s="37">
        <f t="shared" si="652"/>
        <v>59998.542959307961</v>
      </c>
      <c r="X2097" s="36">
        <f t="shared" si="653"/>
        <v>59998.542959312268</v>
      </c>
      <c r="Y2097" s="276">
        <f t="shared" si="641"/>
        <v>59998.542959307961</v>
      </c>
      <c r="Z2097" s="36">
        <f t="shared" si="654"/>
        <v>126138.19776000886</v>
      </c>
      <c r="AA2097" s="36">
        <f t="shared" si="655"/>
        <v>66139.654800700897</v>
      </c>
      <c r="AB2097" s="38">
        <f t="shared" si="642"/>
        <v>-4.3073669075965881E-9</v>
      </c>
      <c r="AC2097" s="17"/>
      <c r="AD2097" s="17">
        <f t="shared" si="656"/>
        <v>60</v>
      </c>
      <c r="AH2097" s="103"/>
    </row>
    <row r="2098" spans="1:34">
      <c r="A2098" s="533"/>
      <c r="C2098" s="67" t="str">
        <f>'Terminated loans'!F1288</f>
        <v>E</v>
      </c>
      <c r="D2098" s="19" t="str">
        <f>'Terminated loans'!H1288</f>
        <v>143035646</v>
      </c>
      <c r="E2098" s="19">
        <f>'Terminated loans'!I1288</f>
        <v>98</v>
      </c>
      <c r="F2098" s="19" t="str">
        <f>'Terminated loans'!J1288</f>
        <v xml:space="preserve">MUNGRA R                       </v>
      </c>
      <c r="G2098" s="547" t="str">
        <f t="shared" si="639"/>
        <v>A2</v>
      </c>
      <c r="H2098" s="21">
        <f>'Terminated loans'!L1288</f>
        <v>39805</v>
      </c>
      <c r="I2098" s="21">
        <f>IF(B2098="VELS",'Terminated loans'!M1288,'Terminated loans'!B1288)</f>
        <v>41364</v>
      </c>
      <c r="J2098" s="34">
        <f t="shared" si="646"/>
        <v>51</v>
      </c>
      <c r="K2098" s="34">
        <f t="shared" si="643"/>
        <v>143</v>
      </c>
      <c r="L2098" s="34">
        <f t="shared" si="644"/>
        <v>51</v>
      </c>
      <c r="M2098" s="34">
        <f t="shared" si="645"/>
        <v>51</v>
      </c>
      <c r="N2098" s="52">
        <f t="shared" si="657"/>
        <v>51</v>
      </c>
      <c r="O2098" s="318">
        <f>+'Terminated loans'!S1288</f>
        <v>600000</v>
      </c>
      <c r="P2098" s="26">
        <f>+'Terminated loans'!T1288</f>
        <v>0.05</v>
      </c>
      <c r="Q2098" s="536">
        <f t="shared" si="640"/>
        <v>0.104</v>
      </c>
      <c r="R2098" s="222">
        <f t="shared" si="647"/>
        <v>13083.344483003933</v>
      </c>
      <c r="S2098" s="36">
        <f t="shared" si="648"/>
        <v>537461.55540582456</v>
      </c>
      <c r="T2098" s="36">
        <f t="shared" si="649"/>
        <v>62538.444594175438</v>
      </c>
      <c r="U2098" s="36">
        <f t="shared" si="650"/>
        <v>129789.01322737092</v>
      </c>
      <c r="V2098" s="36">
        <f t="shared" si="651"/>
        <v>67250.568633200601</v>
      </c>
      <c r="W2098" s="37">
        <f t="shared" si="652"/>
        <v>62538.444594170316</v>
      </c>
      <c r="X2098" s="36">
        <f t="shared" si="653"/>
        <v>62538.444594175438</v>
      </c>
      <c r="Y2098" s="276">
        <f t="shared" si="641"/>
        <v>62538.444594170316</v>
      </c>
      <c r="Z2098" s="36">
        <f t="shared" si="654"/>
        <v>129789.01322737092</v>
      </c>
      <c r="AA2098" s="36">
        <f t="shared" si="655"/>
        <v>67250.568633200601</v>
      </c>
      <c r="AB2098" s="38">
        <f t="shared" si="642"/>
        <v>-5.1222741603851318E-9</v>
      </c>
      <c r="AC2098" s="17"/>
      <c r="AD2098" s="17">
        <f t="shared" si="656"/>
        <v>51</v>
      </c>
      <c r="AH2098" s="103"/>
    </row>
    <row r="2099" spans="1:34">
      <c r="A2099" s="533"/>
      <c r="C2099" s="67" t="str">
        <f>'Terminated loans'!F1289</f>
        <v>E</v>
      </c>
      <c r="D2099" s="19" t="str">
        <f>'Terminated loans'!H1289</f>
        <v>143036499</v>
      </c>
      <c r="E2099" s="19">
        <f>'Terminated loans'!I1289</f>
        <v>99</v>
      </c>
      <c r="F2099" s="19" t="str">
        <f>'Terminated loans'!J1289</f>
        <v xml:space="preserve">GAJADHUR P K(SL 1472)          </v>
      </c>
      <c r="G2099" s="547" t="str">
        <f t="shared" si="639"/>
        <v>A1</v>
      </c>
      <c r="H2099" s="21">
        <f>'Terminated loans'!L1289</f>
        <v>40045</v>
      </c>
      <c r="I2099" s="21">
        <f>IF(B2099="VELS",'Terminated loans'!M1289,'Terminated loans'!B1289)</f>
        <v>41364</v>
      </c>
      <c r="J2099" s="34">
        <f t="shared" si="646"/>
        <v>43</v>
      </c>
      <c r="K2099" s="34">
        <f t="shared" si="643"/>
        <v>135</v>
      </c>
      <c r="L2099" s="34">
        <f t="shared" si="644"/>
        <v>43</v>
      </c>
      <c r="M2099" s="34">
        <f t="shared" si="645"/>
        <v>43</v>
      </c>
      <c r="N2099" s="52">
        <f t="shared" si="657"/>
        <v>43</v>
      </c>
      <c r="O2099" s="318">
        <f>+'Terminated loans'!S1289</f>
        <v>4500194</v>
      </c>
      <c r="P2099" s="26">
        <f>+'Terminated loans'!T1289</f>
        <v>0.03</v>
      </c>
      <c r="Q2099" s="536">
        <f t="shared" si="640"/>
        <v>8.6499999999999994E-2</v>
      </c>
      <c r="R2099" s="222">
        <f t="shared" si="647"/>
        <v>110512.32256002998</v>
      </c>
      <c r="S2099" s="36">
        <f t="shared" si="648"/>
        <v>4073597.3693200466</v>
      </c>
      <c r="T2099" s="36">
        <f t="shared" si="649"/>
        <v>426596.63067995338</v>
      </c>
      <c r="U2099" s="36">
        <f t="shared" si="650"/>
        <v>678432.50076119555</v>
      </c>
      <c r="V2099" s="36">
        <f t="shared" si="651"/>
        <v>251835.87008128874</v>
      </c>
      <c r="W2099" s="37">
        <f t="shared" si="652"/>
        <v>426596.63067990681</v>
      </c>
      <c r="X2099" s="36">
        <f t="shared" si="653"/>
        <v>426596.63067995338</v>
      </c>
      <c r="Y2099" s="276">
        <f t="shared" si="641"/>
        <v>426596.63067990681</v>
      </c>
      <c r="Z2099" s="36">
        <f t="shared" si="654"/>
        <v>678432.50076119555</v>
      </c>
      <c r="AA2099" s="36">
        <f t="shared" si="655"/>
        <v>251835.87008128874</v>
      </c>
      <c r="AB2099" s="38">
        <f t="shared" si="642"/>
        <v>-4.6566128730773926E-8</v>
      </c>
      <c r="AC2099" s="17"/>
      <c r="AD2099" s="17">
        <f t="shared" si="656"/>
        <v>43</v>
      </c>
      <c r="AH2099" s="103"/>
    </row>
    <row r="2100" spans="1:34">
      <c r="A2100" s="533"/>
      <c r="C2100" s="67" t="str">
        <f>'Terminated loans'!F1290</f>
        <v>E</v>
      </c>
      <c r="D2100" s="19" t="str">
        <f>'Terminated loans'!H1290</f>
        <v>143038548</v>
      </c>
      <c r="E2100" s="19">
        <f>'Terminated loans'!I1290</f>
        <v>98</v>
      </c>
      <c r="F2100" s="19" t="str">
        <f>'Terminated loans'!J1290</f>
        <v xml:space="preserve">GHOORAH S K                    </v>
      </c>
      <c r="G2100" s="547" t="str">
        <f t="shared" si="639"/>
        <v>A2</v>
      </c>
      <c r="H2100" s="21">
        <f>'Terminated loans'!L1290</f>
        <v>40010</v>
      </c>
      <c r="I2100" s="21">
        <f>IF(B2100="VELS",'Terminated loans'!M1290,'Terminated loans'!B1290)</f>
        <v>41364</v>
      </c>
      <c r="J2100" s="34">
        <f t="shared" si="646"/>
        <v>45</v>
      </c>
      <c r="K2100" s="34">
        <f t="shared" si="643"/>
        <v>137</v>
      </c>
      <c r="L2100" s="34">
        <f t="shared" si="644"/>
        <v>45</v>
      </c>
      <c r="M2100" s="34">
        <f t="shared" si="645"/>
        <v>45</v>
      </c>
      <c r="N2100" s="52">
        <f t="shared" si="657"/>
        <v>45</v>
      </c>
      <c r="O2100" s="318">
        <f>+'Terminated loans'!S1290</f>
        <v>250000</v>
      </c>
      <c r="P2100" s="26">
        <f>+'Terminated loans'!T1290</f>
        <v>0.05</v>
      </c>
      <c r="Q2100" s="536">
        <f t="shared" si="640"/>
        <v>0.104</v>
      </c>
      <c r="R2100" s="222">
        <f t="shared" si="647"/>
        <v>6104.1876997218833</v>
      </c>
      <c r="S2100" s="36">
        <f t="shared" si="648"/>
        <v>226656.36236915961</v>
      </c>
      <c r="T2100" s="36">
        <f t="shared" si="649"/>
        <v>23343.637630840385</v>
      </c>
      <c r="U2100" s="36">
        <f t="shared" si="650"/>
        <v>48032.084118322906</v>
      </c>
      <c r="V2100" s="36">
        <f t="shared" si="651"/>
        <v>24688.446487484733</v>
      </c>
      <c r="W2100" s="37">
        <f t="shared" si="652"/>
        <v>23343.637630838173</v>
      </c>
      <c r="X2100" s="36">
        <f t="shared" si="653"/>
        <v>23343.637630840385</v>
      </c>
      <c r="Y2100" s="276">
        <f t="shared" si="641"/>
        <v>23343.637630838173</v>
      </c>
      <c r="Z2100" s="36">
        <f t="shared" si="654"/>
        <v>48032.084118322906</v>
      </c>
      <c r="AA2100" s="36">
        <f t="shared" si="655"/>
        <v>24688.446487484733</v>
      </c>
      <c r="AB2100" s="38">
        <f t="shared" si="642"/>
        <v>-2.2118911147117615E-9</v>
      </c>
      <c r="AC2100" s="17"/>
      <c r="AD2100" s="17">
        <f t="shared" si="656"/>
        <v>45</v>
      </c>
      <c r="AH2100" s="103"/>
    </row>
    <row r="2101" spans="1:34">
      <c r="A2101" s="533"/>
      <c r="C2101" s="67" t="str">
        <f>'Terminated loans'!F1291</f>
        <v>E</v>
      </c>
      <c r="D2101" s="19" t="str">
        <f>'Terminated loans'!H1291</f>
        <v>143042510</v>
      </c>
      <c r="E2101" s="19">
        <f>'Terminated loans'!I1291</f>
        <v>98</v>
      </c>
      <c r="F2101" s="19" t="str">
        <f>'Terminated loans'!J1291</f>
        <v xml:space="preserve">AHOTAR N/044917                </v>
      </c>
      <c r="G2101" s="547" t="str">
        <f t="shared" si="639"/>
        <v>A2</v>
      </c>
      <c r="H2101" s="21">
        <f>'Terminated loans'!L1291</f>
        <v>39241</v>
      </c>
      <c r="I2101" s="21">
        <f>IF(B2101="VELS",'Terminated loans'!M1291,'Terminated loans'!B1291)</f>
        <v>41364</v>
      </c>
      <c r="J2101" s="34">
        <f t="shared" si="646"/>
        <v>70</v>
      </c>
      <c r="K2101" s="34">
        <f t="shared" si="643"/>
        <v>162</v>
      </c>
      <c r="L2101" s="34">
        <f t="shared" si="644"/>
        <v>60</v>
      </c>
      <c r="M2101" s="34">
        <f t="shared" si="645"/>
        <v>60</v>
      </c>
      <c r="N2101" s="52">
        <f t="shared" si="657"/>
        <v>60</v>
      </c>
      <c r="O2101" s="318">
        <f>+'Terminated loans'!S1291</f>
        <v>792087</v>
      </c>
      <c r="P2101" s="26">
        <f>+'Terminated loans'!T1291</f>
        <v>0.05</v>
      </c>
      <c r="Q2101" s="536">
        <f t="shared" si="640"/>
        <v>0.104</v>
      </c>
      <c r="R2101" s="222">
        <f t="shared" si="647"/>
        <v>14947.65884338369</v>
      </c>
      <c r="S2101" s="36">
        <f t="shared" si="648"/>
        <v>697042.66997917532</v>
      </c>
      <c r="T2101" s="36">
        <f t="shared" si="649"/>
        <v>95044.33002082468</v>
      </c>
      <c r="U2101" s="36">
        <f t="shared" si="650"/>
        <v>199816.86062383931</v>
      </c>
      <c r="V2101" s="36">
        <f t="shared" si="651"/>
        <v>104772.53060302138</v>
      </c>
      <c r="W2101" s="37">
        <f t="shared" si="652"/>
        <v>95044.330020817928</v>
      </c>
      <c r="X2101" s="36">
        <f t="shared" si="653"/>
        <v>95044.33002082468</v>
      </c>
      <c r="Y2101" s="276">
        <f t="shared" si="641"/>
        <v>95044.330020817928</v>
      </c>
      <c r="Z2101" s="36">
        <f t="shared" si="654"/>
        <v>199816.86062383931</v>
      </c>
      <c r="AA2101" s="36">
        <f t="shared" si="655"/>
        <v>104772.53060302138</v>
      </c>
      <c r="AB2101" s="38">
        <f t="shared" si="642"/>
        <v>-6.7520886659622192E-9</v>
      </c>
      <c r="AC2101" s="17"/>
      <c r="AD2101" s="17">
        <f t="shared" si="656"/>
        <v>60</v>
      </c>
      <c r="AH2101" s="103"/>
    </row>
    <row r="2102" spans="1:34">
      <c r="A2102" s="533"/>
      <c r="C2102" s="67" t="str">
        <f>'Terminated loans'!F1292</f>
        <v>E</v>
      </c>
      <c r="D2102" s="19" t="str">
        <f>'Terminated loans'!H1292</f>
        <v>143992969</v>
      </c>
      <c r="E2102" s="19">
        <f>'Terminated loans'!I1292</f>
        <v>98</v>
      </c>
      <c r="F2102" s="19" t="str">
        <f>'Terminated loans'!J1292</f>
        <v xml:space="preserve">SOOBROYDOO N J                 </v>
      </c>
      <c r="G2102" s="547" t="str">
        <f t="shared" si="639"/>
        <v>B2</v>
      </c>
      <c r="H2102" s="21">
        <f>'Terminated loans'!L1292</f>
        <v>40486</v>
      </c>
      <c r="I2102" s="21">
        <f>IF(B2102="VELS",'Terminated loans'!M1292,'Terminated loans'!B1292)</f>
        <v>41364</v>
      </c>
      <c r="J2102" s="34">
        <f t="shared" si="646"/>
        <v>29</v>
      </c>
      <c r="K2102" s="34">
        <f t="shared" si="643"/>
        <v>121</v>
      </c>
      <c r="L2102" s="34">
        <f t="shared" si="644"/>
        <v>29</v>
      </c>
      <c r="M2102" s="34">
        <f t="shared" si="645"/>
        <v>29</v>
      </c>
      <c r="N2102" s="52">
        <f t="shared" si="657"/>
        <v>29</v>
      </c>
      <c r="O2102" s="318">
        <f>+'Terminated loans'!S1292</f>
        <v>244325</v>
      </c>
      <c r="P2102" s="26">
        <f>+'Terminated loans'!T1292</f>
        <v>0.05</v>
      </c>
      <c r="Q2102" s="536">
        <f t="shared" si="640"/>
        <v>9.4E-2</v>
      </c>
      <c r="R2102" s="222">
        <f t="shared" si="647"/>
        <v>8961.7774655594967</v>
      </c>
      <c r="S2102" s="36">
        <f t="shared" si="648"/>
        <v>231678.87660300441</v>
      </c>
      <c r="T2102" s="36">
        <f t="shared" si="649"/>
        <v>12646.123396995594</v>
      </c>
      <c r="U2102" s="36">
        <f t="shared" si="650"/>
        <v>28212.669898221939</v>
      </c>
      <c r="V2102" s="36">
        <f t="shared" si="651"/>
        <v>15566.546501225414</v>
      </c>
      <c r="W2102" s="37">
        <f t="shared" si="652"/>
        <v>12646.123396996525</v>
      </c>
      <c r="X2102" s="36">
        <f t="shared" si="653"/>
        <v>12646.123396995594</v>
      </c>
      <c r="Y2102" s="276">
        <f t="shared" si="641"/>
        <v>12646.123396996525</v>
      </c>
      <c r="Z2102" s="36">
        <f t="shared" si="654"/>
        <v>28212.669898221939</v>
      </c>
      <c r="AA2102" s="36">
        <f t="shared" si="655"/>
        <v>15566.546501225414</v>
      </c>
      <c r="AB2102" s="38">
        <f t="shared" si="642"/>
        <v>9.3132257461547852E-10</v>
      </c>
      <c r="AC2102" s="17"/>
      <c r="AD2102" s="17">
        <f t="shared" si="656"/>
        <v>29</v>
      </c>
      <c r="AH2102" s="103"/>
    </row>
    <row r="2103" spans="1:34">
      <c r="A2103" s="533"/>
      <c r="C2103" s="67" t="str">
        <f>'Terminated loans'!F1293</f>
        <v>E</v>
      </c>
      <c r="D2103" s="19" t="str">
        <f>'Terminated loans'!H1293</f>
        <v>143993892</v>
      </c>
      <c r="E2103" s="19">
        <f>'Terminated loans'!I1293</f>
        <v>98</v>
      </c>
      <c r="F2103" s="19" t="str">
        <f>'Terminated loans'!J1293</f>
        <v xml:space="preserve">SEERUTTUN R D                  </v>
      </c>
      <c r="G2103" s="547" t="str">
        <f t="shared" si="639"/>
        <v>B2</v>
      </c>
      <c r="H2103" s="21">
        <f>'Terminated loans'!L1293</f>
        <v>40624</v>
      </c>
      <c r="I2103" s="21">
        <f>IF(B2103="VELS",'Terminated loans'!M1293,'Terminated loans'!B1293)</f>
        <v>41364</v>
      </c>
      <c r="J2103" s="34">
        <f t="shared" si="646"/>
        <v>24</v>
      </c>
      <c r="K2103" s="34">
        <f t="shared" si="643"/>
        <v>116</v>
      </c>
      <c r="L2103" s="34">
        <f t="shared" si="644"/>
        <v>24</v>
      </c>
      <c r="M2103" s="34">
        <f t="shared" si="645"/>
        <v>24</v>
      </c>
      <c r="N2103" s="52">
        <f t="shared" si="657"/>
        <v>24</v>
      </c>
      <c r="O2103" s="318">
        <f>+'Terminated loans'!S1293</f>
        <v>118090</v>
      </c>
      <c r="P2103" s="26">
        <f>+'Terminated loans'!T1293</f>
        <v>0.05</v>
      </c>
      <c r="Q2103" s="536">
        <f t="shared" si="640"/>
        <v>9.4E-2</v>
      </c>
      <c r="R2103" s="222">
        <f t="shared" si="647"/>
        <v>5180.7724136961433</v>
      </c>
      <c r="S2103" s="36">
        <f t="shared" si="648"/>
        <v>112948.40129695312</v>
      </c>
      <c r="T2103" s="36">
        <f t="shared" si="649"/>
        <v>5141.5987030468823</v>
      </c>
      <c r="U2103" s="36">
        <f t="shared" si="650"/>
        <v>11390.13663175478</v>
      </c>
      <c r="V2103" s="36">
        <f t="shared" si="651"/>
        <v>6248.537928707432</v>
      </c>
      <c r="W2103" s="37">
        <f t="shared" si="652"/>
        <v>5141.598703047348</v>
      </c>
      <c r="X2103" s="36">
        <f t="shared" si="653"/>
        <v>5141.5987030468823</v>
      </c>
      <c r="Y2103" s="276">
        <f t="shared" si="641"/>
        <v>5141.598703047348</v>
      </c>
      <c r="Z2103" s="36">
        <f t="shared" si="654"/>
        <v>11390.13663175478</v>
      </c>
      <c r="AA2103" s="36">
        <f t="shared" si="655"/>
        <v>6248.537928707432</v>
      </c>
      <c r="AB2103" s="38">
        <f t="shared" si="642"/>
        <v>4.6566128730773926E-10</v>
      </c>
      <c r="AC2103" s="17"/>
      <c r="AD2103" s="17">
        <f t="shared" si="656"/>
        <v>24</v>
      </c>
      <c r="AH2103" s="103"/>
    </row>
    <row r="2104" spans="1:34">
      <c r="A2104" s="533"/>
      <c r="C2104" s="67" t="str">
        <f>'Terminated loans'!F1294</f>
        <v>E</v>
      </c>
      <c r="D2104" s="19" t="str">
        <f>'Terminated loans'!H1294</f>
        <v>143995860</v>
      </c>
      <c r="E2104" s="19">
        <f>'Terminated loans'!I1294</f>
        <v>98</v>
      </c>
      <c r="F2104" s="19" t="str">
        <f>'Terminated loans'!J1294</f>
        <v xml:space="preserve">MYRTLE M S S                   </v>
      </c>
      <c r="G2104" s="547" t="str">
        <f t="shared" si="639"/>
        <v>C2</v>
      </c>
      <c r="H2104" s="21">
        <f>'Terminated loans'!L1294</f>
        <v>40717</v>
      </c>
      <c r="I2104" s="21">
        <f>IF(B2104="VELS",'Terminated loans'!M1294,'Terminated loans'!B1294)</f>
        <v>41364</v>
      </c>
      <c r="J2104" s="34">
        <f t="shared" si="646"/>
        <v>21</v>
      </c>
      <c r="K2104" s="34">
        <f t="shared" si="643"/>
        <v>113</v>
      </c>
      <c r="L2104" s="34">
        <f t="shared" si="644"/>
        <v>21</v>
      </c>
      <c r="M2104" s="34">
        <f t="shared" si="645"/>
        <v>21</v>
      </c>
      <c r="N2104" s="52">
        <f t="shared" si="657"/>
        <v>21</v>
      </c>
      <c r="O2104" s="318">
        <f>+'Terminated loans'!S1294</f>
        <v>117138</v>
      </c>
      <c r="P2104" s="26">
        <f>+'Terminated loans'!T1294</f>
        <v>0.05</v>
      </c>
      <c r="Q2104" s="536">
        <f t="shared" si="640"/>
        <v>9.9000000000000005E-2</v>
      </c>
      <c r="R2104" s="222">
        <f t="shared" si="647"/>
        <v>5837.2013152628215</v>
      </c>
      <c r="S2104" s="36">
        <f t="shared" si="648"/>
        <v>112127.14808206982</v>
      </c>
      <c r="T2104" s="36">
        <f t="shared" si="649"/>
        <v>5010.8519179301802</v>
      </c>
      <c r="U2104" s="36">
        <f t="shared" si="650"/>
        <v>10454.079538450955</v>
      </c>
      <c r="V2104" s="36">
        <f t="shared" si="651"/>
        <v>5443.2276205192611</v>
      </c>
      <c r="W2104" s="37">
        <f t="shared" si="652"/>
        <v>5010.8519179316936</v>
      </c>
      <c r="X2104" s="36">
        <f t="shared" si="653"/>
        <v>5010.8519179301802</v>
      </c>
      <c r="Y2104" s="276">
        <f t="shared" si="641"/>
        <v>5010.8519179316936</v>
      </c>
      <c r="Z2104" s="36">
        <f t="shared" si="654"/>
        <v>10454.079538450955</v>
      </c>
      <c r="AA2104" s="36">
        <f t="shared" si="655"/>
        <v>5443.2276205192611</v>
      </c>
      <c r="AB2104" s="38">
        <f t="shared" si="642"/>
        <v>1.5133991837501526E-9</v>
      </c>
      <c r="AC2104" s="17"/>
      <c r="AD2104" s="17">
        <f t="shared" si="656"/>
        <v>21</v>
      </c>
      <c r="AH2104" s="103"/>
    </row>
    <row r="2105" spans="1:34">
      <c r="A2105" s="533"/>
      <c r="C2105" s="67" t="str">
        <f>'Terminated loans'!F1295</f>
        <v>E</v>
      </c>
      <c r="D2105" s="19" t="str">
        <f>'Terminated loans'!H1295</f>
        <v>143995399</v>
      </c>
      <c r="E2105" s="19">
        <f>'Terminated loans'!I1295</f>
        <v>98</v>
      </c>
      <c r="F2105" s="19" t="str">
        <f>'Terminated loans'!J1295</f>
        <v xml:space="preserve">PONTON L G A                   </v>
      </c>
      <c r="G2105" s="547" t="str">
        <f t="shared" si="639"/>
        <v>C2</v>
      </c>
      <c r="H2105" s="21">
        <f>'Terminated loans'!L1295</f>
        <v>40710</v>
      </c>
      <c r="I2105" s="21">
        <f>IF(B2105="VELS",'Terminated loans'!M1295,'Terminated loans'!B1295)</f>
        <v>41364</v>
      </c>
      <c r="J2105" s="34">
        <f t="shared" si="646"/>
        <v>22</v>
      </c>
      <c r="K2105" s="34">
        <f t="shared" si="643"/>
        <v>114</v>
      </c>
      <c r="L2105" s="34">
        <f t="shared" si="644"/>
        <v>22</v>
      </c>
      <c r="M2105" s="34">
        <f t="shared" si="645"/>
        <v>22</v>
      </c>
      <c r="N2105" s="52">
        <f t="shared" si="657"/>
        <v>22</v>
      </c>
      <c r="O2105" s="318">
        <f>+'Terminated loans'!S1295</f>
        <v>61132</v>
      </c>
      <c r="P2105" s="26">
        <f>+'Terminated loans'!T1295</f>
        <v>0.05</v>
      </c>
      <c r="Q2105" s="536">
        <f t="shared" si="640"/>
        <v>9.9000000000000005E-2</v>
      </c>
      <c r="R2105" s="222">
        <f t="shared" si="647"/>
        <v>2913.8120485586055</v>
      </c>
      <c r="S2105" s="36">
        <f t="shared" si="648"/>
        <v>58403.57194387752</v>
      </c>
      <c r="T2105" s="36">
        <f t="shared" si="649"/>
        <v>2728.4280561224805</v>
      </c>
      <c r="U2105" s="36">
        <f t="shared" si="650"/>
        <v>5700.2931244126084</v>
      </c>
      <c r="V2105" s="36">
        <f t="shared" si="651"/>
        <v>2971.8650682893203</v>
      </c>
      <c r="W2105" s="37">
        <f t="shared" si="652"/>
        <v>2728.4280561232881</v>
      </c>
      <c r="X2105" s="36">
        <f t="shared" si="653"/>
        <v>2728.4280561224805</v>
      </c>
      <c r="Y2105" s="276">
        <f t="shared" si="641"/>
        <v>2728.4280561232881</v>
      </c>
      <c r="Z2105" s="36">
        <f t="shared" si="654"/>
        <v>5700.2931244126084</v>
      </c>
      <c r="AA2105" s="36">
        <f t="shared" si="655"/>
        <v>2971.8650682893203</v>
      </c>
      <c r="AB2105" s="38">
        <f t="shared" si="642"/>
        <v>8.0763129517436028E-10</v>
      </c>
      <c r="AC2105" s="17"/>
      <c r="AD2105" s="17">
        <f t="shared" si="656"/>
        <v>22</v>
      </c>
      <c r="AH2105" s="103"/>
    </row>
    <row r="2106" spans="1:34">
      <c r="A2106" s="533"/>
      <c r="C2106" s="67" t="str">
        <f>'Terminated loans'!F1296</f>
        <v>E</v>
      </c>
      <c r="D2106" s="19" t="str">
        <f>'Terminated loans'!H1296</f>
        <v>143995224</v>
      </c>
      <c r="E2106" s="19">
        <f>'Terminated loans'!I1296</f>
        <v>98</v>
      </c>
      <c r="F2106" s="19" t="str">
        <f>'Terminated loans'!J1296</f>
        <v xml:space="preserve">BHUROSY - GUNDOLA V            </v>
      </c>
      <c r="G2106" s="547" t="str">
        <f t="shared" si="639"/>
        <v>C2</v>
      </c>
      <c r="H2106" s="21">
        <f>'Terminated loans'!L1296</f>
        <v>40781</v>
      </c>
      <c r="I2106" s="21">
        <f>IF(B2106="VELS",'Terminated loans'!M1296,'Terminated loans'!B1296)</f>
        <v>41364</v>
      </c>
      <c r="J2106" s="34">
        <f t="shared" si="646"/>
        <v>19</v>
      </c>
      <c r="K2106" s="34">
        <f t="shared" si="643"/>
        <v>111</v>
      </c>
      <c r="L2106" s="34">
        <f t="shared" si="644"/>
        <v>19</v>
      </c>
      <c r="M2106" s="34">
        <f t="shared" si="645"/>
        <v>19</v>
      </c>
      <c r="N2106" s="52">
        <f t="shared" si="657"/>
        <v>19</v>
      </c>
      <c r="O2106" s="318">
        <f>+'Terminated loans'!S1296</f>
        <v>210571</v>
      </c>
      <c r="P2106" s="26">
        <f>+'Terminated loans'!T1296</f>
        <v>0.05</v>
      </c>
      <c r="Q2106" s="536">
        <f t="shared" si="640"/>
        <v>9.9000000000000005E-2</v>
      </c>
      <c r="R2106" s="222">
        <f t="shared" si="647"/>
        <v>11550.222357711289</v>
      </c>
      <c r="S2106" s="36">
        <f t="shared" si="648"/>
        <v>202349.11381610719</v>
      </c>
      <c r="T2106" s="36">
        <f t="shared" si="649"/>
        <v>8221.8861838928133</v>
      </c>
      <c r="U2106" s="36">
        <f t="shared" si="650"/>
        <v>17105.1109804101</v>
      </c>
      <c r="V2106" s="36">
        <f t="shared" si="651"/>
        <v>8883.2247965144925</v>
      </c>
      <c r="W2106" s="37">
        <f t="shared" si="652"/>
        <v>8221.8861838956072</v>
      </c>
      <c r="X2106" s="36">
        <f t="shared" si="653"/>
        <v>8221.8861838928133</v>
      </c>
      <c r="Y2106" s="276">
        <f t="shared" si="641"/>
        <v>8221.8861838956072</v>
      </c>
      <c r="Z2106" s="36">
        <f t="shared" si="654"/>
        <v>17105.1109804101</v>
      </c>
      <c r="AA2106" s="36">
        <f t="shared" si="655"/>
        <v>8883.2247965144925</v>
      </c>
      <c r="AB2106" s="38">
        <f t="shared" si="642"/>
        <v>2.7939677238464355E-9</v>
      </c>
      <c r="AC2106" s="17"/>
      <c r="AD2106" s="17">
        <f t="shared" si="656"/>
        <v>19</v>
      </c>
      <c r="AH2106" s="103"/>
    </row>
    <row r="2107" spans="1:34">
      <c r="A2107" s="533"/>
      <c r="C2107" s="67" t="str">
        <f>'Terminated loans'!F1297</f>
        <v>E</v>
      </c>
      <c r="D2107" s="19" t="str">
        <f>'Terminated loans'!H1297</f>
        <v>143456188</v>
      </c>
      <c r="E2107" s="19">
        <f>'Terminated loans'!I1297</f>
        <v>99</v>
      </c>
      <c r="F2107" s="19" t="str">
        <f>'Terminated loans'!J1297</f>
        <v xml:space="preserve">FAKEERMAHAMOOD I               </v>
      </c>
      <c r="G2107" s="547" t="str">
        <f t="shared" si="639"/>
        <v>C1</v>
      </c>
      <c r="H2107" s="21">
        <f>'Terminated loans'!L1297</f>
        <v>40966</v>
      </c>
      <c r="I2107" s="21">
        <f>IF(B2107="VELS",'Terminated loans'!M1297,'Terminated loans'!B1297)</f>
        <v>41364</v>
      </c>
      <c r="J2107" s="34">
        <f t="shared" si="646"/>
        <v>13</v>
      </c>
      <c r="K2107" s="34">
        <f t="shared" si="643"/>
        <v>105</v>
      </c>
      <c r="L2107" s="34">
        <f t="shared" si="644"/>
        <v>13</v>
      </c>
      <c r="M2107" s="34">
        <f t="shared" si="645"/>
        <v>13</v>
      </c>
      <c r="N2107" s="52">
        <f t="shared" si="657"/>
        <v>13</v>
      </c>
      <c r="O2107" s="318">
        <f>+'Terminated loans'!S1297</f>
        <v>952334</v>
      </c>
      <c r="P2107" s="26">
        <f>+'Terminated loans'!T1297</f>
        <v>0.03</v>
      </c>
      <c r="Q2107" s="536">
        <f t="shared" si="640"/>
        <v>8.1500000000000003E-2</v>
      </c>
      <c r="R2107" s="222">
        <f t="shared" si="647"/>
        <v>74544.851443590698</v>
      </c>
      <c r="S2107" s="36">
        <f t="shared" si="648"/>
        <v>924534.22587292164</v>
      </c>
      <c r="T2107" s="36">
        <f t="shared" si="649"/>
        <v>27799.774127078359</v>
      </c>
      <c r="U2107" s="36">
        <f t="shared" si="650"/>
        <v>44548.842893772991</v>
      </c>
      <c r="V2107" s="36">
        <f t="shared" si="651"/>
        <v>16749.068766679149</v>
      </c>
      <c r="W2107" s="37">
        <f t="shared" si="652"/>
        <v>27799.774127093842</v>
      </c>
      <c r="X2107" s="36">
        <f t="shared" si="653"/>
        <v>27799.774127078359</v>
      </c>
      <c r="Y2107" s="276">
        <f t="shared" si="641"/>
        <v>27799.774127093842</v>
      </c>
      <c r="Z2107" s="36">
        <f t="shared" si="654"/>
        <v>44548.842893772991</v>
      </c>
      <c r="AA2107" s="36">
        <f t="shared" si="655"/>
        <v>16749.068766679149</v>
      </c>
      <c r="AB2107" s="38">
        <f t="shared" si="642"/>
        <v>1.548323780298233E-8</v>
      </c>
      <c r="AC2107" s="17"/>
      <c r="AD2107" s="17">
        <f t="shared" si="656"/>
        <v>13</v>
      </c>
      <c r="AH2107" s="103"/>
    </row>
    <row r="2108" spans="1:34">
      <c r="A2108" s="533"/>
      <c r="C2108" s="67" t="str">
        <f>'Terminated loans'!F1298</f>
        <v>E</v>
      </c>
      <c r="D2108" s="19" t="str">
        <f>'Terminated loans'!H1298</f>
        <v>143996484</v>
      </c>
      <c r="E2108" s="19">
        <f>'Terminated loans'!I1298</f>
        <v>99</v>
      </c>
      <c r="F2108" s="19" t="str">
        <f>'Terminated loans'!J1298</f>
        <v xml:space="preserve">SOOBROYDOO N J (SL2687)        </v>
      </c>
      <c r="G2108" s="547" t="str">
        <f t="shared" si="639"/>
        <v>D1</v>
      </c>
      <c r="H2108" s="21">
        <f>'Terminated loans'!L1298</f>
        <v>40998</v>
      </c>
      <c r="I2108" s="21">
        <f>IF(B2108="VELS",'Terminated loans'!M1298,'Terminated loans'!B1298)</f>
        <v>41364</v>
      </c>
      <c r="J2108" s="34">
        <f t="shared" si="646"/>
        <v>12</v>
      </c>
      <c r="K2108" s="34">
        <f t="shared" si="643"/>
        <v>104</v>
      </c>
      <c r="L2108" s="34">
        <f t="shared" si="644"/>
        <v>12</v>
      </c>
      <c r="M2108" s="34">
        <f t="shared" si="645"/>
        <v>12</v>
      </c>
      <c r="N2108" s="52">
        <f t="shared" si="657"/>
        <v>12</v>
      </c>
      <c r="O2108" s="318">
        <f>+'Terminated loans'!S1298</f>
        <v>2424186</v>
      </c>
      <c r="P2108" s="26">
        <f>+'Terminated loans'!T1298</f>
        <v>0.03</v>
      </c>
      <c r="Q2108" s="536">
        <f t="shared" si="640"/>
        <v>7.6499999999999999E-2</v>
      </c>
      <c r="R2108" s="222">
        <f t="shared" si="647"/>
        <v>205313.27881854627</v>
      </c>
      <c r="S2108" s="36">
        <f t="shared" si="648"/>
        <v>2364633.4016933506</v>
      </c>
      <c r="T2108" s="36">
        <f t="shared" si="649"/>
        <v>59552.598306649365</v>
      </c>
      <c r="U2108" s="36">
        <f t="shared" si="650"/>
        <v>99125.944129217416</v>
      </c>
      <c r="V2108" s="36">
        <f t="shared" si="651"/>
        <v>39573.345822555013</v>
      </c>
      <c r="W2108" s="37">
        <f t="shared" si="652"/>
        <v>59552.598306662403</v>
      </c>
      <c r="X2108" s="36">
        <f t="shared" si="653"/>
        <v>59552.598306649365</v>
      </c>
      <c r="Y2108" s="276">
        <f t="shared" si="641"/>
        <v>59552.598306662403</v>
      </c>
      <c r="Z2108" s="36">
        <f t="shared" si="654"/>
        <v>99125.944129217416</v>
      </c>
      <c r="AA2108" s="36">
        <f t="shared" si="655"/>
        <v>39573.345822555013</v>
      </c>
      <c r="AB2108" s="38">
        <f t="shared" si="642"/>
        <v>1.3038516044616699E-8</v>
      </c>
      <c r="AC2108" s="17"/>
      <c r="AD2108" s="17">
        <f t="shared" si="656"/>
        <v>12</v>
      </c>
      <c r="AH2108" s="103"/>
    </row>
    <row r="2109" spans="1:34">
      <c r="A2109" s="533"/>
      <c r="C2109" s="67" t="str">
        <f>'Terminated loans'!F1299</f>
        <v>E</v>
      </c>
      <c r="D2109" s="19" t="str">
        <f>'Terminated loans'!H1299</f>
        <v>143997987</v>
      </c>
      <c r="E2109" s="19">
        <f>'Terminated loans'!I1299</f>
        <v>98</v>
      </c>
      <c r="F2109" s="19" t="str">
        <f>'Terminated loans'!J1299</f>
        <v xml:space="preserve">CHOWRIMOOTOO S J B             </v>
      </c>
      <c r="G2109" s="547" t="str">
        <f t="shared" ref="G2109:G2172" si="658">IF(H2109&lt;$P$5,"A",IF(H2109&lt;$P$6,"B",IF(H2109&lt;$P$7,"C",IF(H2109&lt;$P$8,"D",IF(H2109&lt;$P$9,"E",IF(H2109&lt;$P$10,"F",IF(H2109&lt;$P$11,"G",IF(H2109&lt;$P$12,"I",IF(H2109&lt;$P$13,"J",IF(H2109&lt;$P$14,"K","L"))))))))))&amp;IF(OR(P2109=0,P2109&gt;=5%),2,1)</f>
        <v>D2</v>
      </c>
      <c r="H2109" s="21">
        <f>'Terminated loans'!L1299</f>
        <v>41009</v>
      </c>
      <c r="I2109" s="21">
        <f>IF(B2109="VELS",'Terminated loans'!M1299,'Terminated loans'!B1299)</f>
        <v>41364</v>
      </c>
      <c r="J2109" s="34">
        <f t="shared" si="646"/>
        <v>12</v>
      </c>
      <c r="K2109" s="34">
        <f t="shared" si="643"/>
        <v>104</v>
      </c>
      <c r="L2109" s="34">
        <f t="shared" si="644"/>
        <v>12</v>
      </c>
      <c r="M2109" s="34">
        <f t="shared" si="645"/>
        <v>12</v>
      </c>
      <c r="N2109" s="52">
        <f t="shared" si="657"/>
        <v>12</v>
      </c>
      <c r="O2109" s="318">
        <f>+'Terminated loans'!S1299</f>
        <v>138172</v>
      </c>
      <c r="P2109" s="26">
        <f>+'Terminated loans'!T1299</f>
        <v>0.05</v>
      </c>
      <c r="Q2109" s="536">
        <f t="shared" ref="Q2109:Q2172" si="659">VLOOKUP(G2109,$O$3:$Q$28,3,FALSE)</f>
        <v>9.4E-2</v>
      </c>
      <c r="R2109" s="222">
        <f t="shared" si="647"/>
        <v>11828.556973676081</v>
      </c>
      <c r="S2109" s="36">
        <f t="shared" si="648"/>
        <v>134972.06099470521</v>
      </c>
      <c r="T2109" s="36">
        <f t="shared" si="649"/>
        <v>3199.9390052947856</v>
      </c>
      <c r="U2109" s="36">
        <f t="shared" si="650"/>
        <v>6970.6226894083375</v>
      </c>
      <c r="V2109" s="36">
        <f t="shared" si="651"/>
        <v>3770.6836841129698</v>
      </c>
      <c r="W2109" s="37">
        <f t="shared" si="652"/>
        <v>3199.9390052953677</v>
      </c>
      <c r="X2109" s="36">
        <f t="shared" si="653"/>
        <v>3199.9390052947856</v>
      </c>
      <c r="Y2109" s="276">
        <f t="shared" si="641"/>
        <v>3199.9390052953677</v>
      </c>
      <c r="Z2109" s="36">
        <f t="shared" si="654"/>
        <v>6970.6226894083375</v>
      </c>
      <c r="AA2109" s="36">
        <f t="shared" si="655"/>
        <v>3770.6836841129698</v>
      </c>
      <c r="AB2109" s="38">
        <f t="shared" si="642"/>
        <v>5.8207660913467407E-10</v>
      </c>
      <c r="AC2109" s="17"/>
      <c r="AD2109" s="17">
        <f t="shared" si="656"/>
        <v>12</v>
      </c>
      <c r="AH2109" s="103"/>
    </row>
    <row r="2110" spans="1:34">
      <c r="A2110" s="533"/>
      <c r="C2110" s="67" t="str">
        <f>'Terminated loans'!F1300</f>
        <v>E</v>
      </c>
      <c r="D2110" s="19" t="str">
        <f>'Terminated loans'!H1300</f>
        <v>143998320</v>
      </c>
      <c r="E2110" s="19">
        <f>'Terminated loans'!I1300</f>
        <v>98</v>
      </c>
      <c r="F2110" s="19" t="str">
        <f>'Terminated loans'!J1300</f>
        <v xml:space="preserve">FRANCOIS P D                   </v>
      </c>
      <c r="G2110" s="547" t="str">
        <f t="shared" si="658"/>
        <v>D2</v>
      </c>
      <c r="H2110" s="21">
        <f>'Terminated loans'!L1300</f>
        <v>41051</v>
      </c>
      <c r="I2110" s="21">
        <f>IF(B2110="VELS",'Terminated loans'!M1300,'Terminated loans'!B1300)</f>
        <v>41364</v>
      </c>
      <c r="J2110" s="34">
        <f t="shared" si="646"/>
        <v>10</v>
      </c>
      <c r="K2110" s="34">
        <f t="shared" si="643"/>
        <v>102</v>
      </c>
      <c r="L2110" s="34">
        <f t="shared" si="644"/>
        <v>10</v>
      </c>
      <c r="M2110" s="34">
        <f t="shared" si="645"/>
        <v>10</v>
      </c>
      <c r="N2110" s="52">
        <f t="shared" si="657"/>
        <v>10</v>
      </c>
      <c r="O2110" s="318">
        <f>+'Terminated loans'!S1300</f>
        <v>394089</v>
      </c>
      <c r="P2110" s="26">
        <f>+'Terminated loans'!T1300</f>
        <v>0.05</v>
      </c>
      <c r="Q2110" s="536">
        <f t="shared" si="659"/>
        <v>9.4E-2</v>
      </c>
      <c r="R2110" s="222">
        <f t="shared" si="647"/>
        <v>40317.653238161074</v>
      </c>
      <c r="S2110" s="36">
        <f t="shared" si="648"/>
        <v>386337.05132540764</v>
      </c>
      <c r="T2110" s="36">
        <f t="shared" si="649"/>
        <v>7751.9486745923641</v>
      </c>
      <c r="U2110" s="36">
        <f t="shared" si="650"/>
        <v>16839.481056204706</v>
      </c>
      <c r="V2110" s="36">
        <f t="shared" si="651"/>
        <v>9087.532381610712</v>
      </c>
      <c r="W2110" s="37">
        <f t="shared" si="652"/>
        <v>7751.9486745939939</v>
      </c>
      <c r="X2110" s="36">
        <f t="shared" si="653"/>
        <v>7751.9486745923641</v>
      </c>
      <c r="Y2110" s="276">
        <f t="shared" si="641"/>
        <v>7751.9486745939939</v>
      </c>
      <c r="Z2110" s="36">
        <f t="shared" si="654"/>
        <v>16839.481056204706</v>
      </c>
      <c r="AA2110" s="36">
        <f t="shared" si="655"/>
        <v>9087.532381610712</v>
      </c>
      <c r="AB2110" s="38">
        <f t="shared" si="642"/>
        <v>1.6298145055770874E-9</v>
      </c>
      <c r="AC2110" s="17"/>
      <c r="AD2110" s="17">
        <f t="shared" si="656"/>
        <v>10</v>
      </c>
      <c r="AH2110" s="103"/>
    </row>
    <row r="2111" spans="1:34">
      <c r="A2111" s="533"/>
      <c r="C2111" s="67" t="str">
        <f>'Terminated loans'!F1301</f>
        <v>E</v>
      </c>
      <c r="D2111" s="19" t="str">
        <f>'Terminated loans'!H1301</f>
        <v>143997693</v>
      </c>
      <c r="E2111" s="19">
        <f>'Terminated loans'!I1301</f>
        <v>98</v>
      </c>
      <c r="F2111" s="19" t="str">
        <f>'Terminated loans'!J1301</f>
        <v xml:space="preserve">MOUTOU A A                     </v>
      </c>
      <c r="G2111" s="547" t="str">
        <f t="shared" si="658"/>
        <v>D2</v>
      </c>
      <c r="H2111" s="21">
        <f>'Terminated loans'!L1301</f>
        <v>41046</v>
      </c>
      <c r="I2111" s="21">
        <f>IF(B2111="VELS",'Terminated loans'!M1301,'Terminated loans'!B1301)</f>
        <v>41364</v>
      </c>
      <c r="J2111" s="34">
        <f t="shared" si="646"/>
        <v>10</v>
      </c>
      <c r="K2111" s="34">
        <f t="shared" si="643"/>
        <v>103</v>
      </c>
      <c r="L2111" s="34">
        <f t="shared" si="644"/>
        <v>10</v>
      </c>
      <c r="M2111" s="34">
        <f t="shared" si="645"/>
        <v>10</v>
      </c>
      <c r="N2111" s="52">
        <f t="shared" si="657"/>
        <v>10</v>
      </c>
      <c r="O2111" s="318">
        <f>+'Terminated loans'!S1301</f>
        <v>224152</v>
      </c>
      <c r="P2111" s="26">
        <f>+'Terminated loans'!T1301</f>
        <v>0.05</v>
      </c>
      <c r="Q2111" s="536">
        <f t="shared" si="659"/>
        <v>9.4E-2</v>
      </c>
      <c r="R2111" s="222">
        <f t="shared" si="647"/>
        <v>22932.085413803175</v>
      </c>
      <c r="S2111" s="36">
        <f t="shared" si="648"/>
        <v>219742.80613945777</v>
      </c>
      <c r="T2111" s="36">
        <f t="shared" si="649"/>
        <v>4409.1938605422329</v>
      </c>
      <c r="U2111" s="36">
        <f t="shared" si="650"/>
        <v>9578.0479985749407</v>
      </c>
      <c r="V2111" s="36">
        <f t="shared" si="651"/>
        <v>5168.8541380317474</v>
      </c>
      <c r="W2111" s="37">
        <f t="shared" si="652"/>
        <v>4409.1938605431933</v>
      </c>
      <c r="X2111" s="36">
        <f t="shared" si="653"/>
        <v>4409.1938605422329</v>
      </c>
      <c r="Y2111" s="276">
        <f t="shared" si="641"/>
        <v>4409.1938605431933</v>
      </c>
      <c r="Z2111" s="36">
        <f t="shared" si="654"/>
        <v>9578.0479985749407</v>
      </c>
      <c r="AA2111" s="36">
        <f t="shared" si="655"/>
        <v>5168.8541380317474</v>
      </c>
      <c r="AB2111" s="38">
        <f t="shared" si="642"/>
        <v>9.6042640507221222E-10</v>
      </c>
      <c r="AC2111" s="17"/>
      <c r="AD2111" s="17">
        <f t="shared" si="656"/>
        <v>10</v>
      </c>
      <c r="AH2111" s="103"/>
    </row>
    <row r="2112" spans="1:34">
      <c r="A2112" s="533"/>
      <c r="C2112" s="67" t="str">
        <f>'Terminated loans'!F1302</f>
        <v>E</v>
      </c>
      <c r="D2112" s="19" t="str">
        <f>'Terminated loans'!H1302</f>
        <v>143221288</v>
      </c>
      <c r="E2112" s="19">
        <f>'Terminated loans'!I1302</f>
        <v>99</v>
      </c>
      <c r="F2112" s="19" t="str">
        <f>'Terminated loans'!J1302</f>
        <v xml:space="preserve">ANTOINETTE M J(SL2741)         </v>
      </c>
      <c r="G2112" s="547" t="str">
        <f t="shared" si="658"/>
        <v>D1</v>
      </c>
      <c r="H2112" s="21">
        <f>'Terminated loans'!L1302</f>
        <v>41057</v>
      </c>
      <c r="I2112" s="21">
        <f>IF(B2112="VELS",'Terminated loans'!M1302,'Terminated loans'!B1302)</f>
        <v>41364</v>
      </c>
      <c r="J2112" s="34">
        <f t="shared" si="646"/>
        <v>10</v>
      </c>
      <c r="K2112" s="34">
        <f t="shared" si="643"/>
        <v>102</v>
      </c>
      <c r="L2112" s="34">
        <f t="shared" si="644"/>
        <v>10</v>
      </c>
      <c r="M2112" s="34">
        <f t="shared" si="645"/>
        <v>10</v>
      </c>
      <c r="N2112" s="52">
        <f t="shared" si="657"/>
        <v>10</v>
      </c>
      <c r="O2112" s="318">
        <f>+'Terminated loans'!S1302</f>
        <v>3456063</v>
      </c>
      <c r="P2112" s="26">
        <f>+'Terminated loans'!T1302</f>
        <v>0.03</v>
      </c>
      <c r="Q2112" s="536">
        <f t="shared" si="659"/>
        <v>7.6499999999999999E-2</v>
      </c>
      <c r="R2112" s="222">
        <f t="shared" si="647"/>
        <v>350376.18452471303</v>
      </c>
      <c r="S2112" s="36">
        <f t="shared" si="648"/>
        <v>3383980.1220252872</v>
      </c>
      <c r="T2112" s="36">
        <f t="shared" si="649"/>
        <v>72082.877974712756</v>
      </c>
      <c r="U2112" s="36">
        <f t="shared" si="650"/>
        <v>119781.72322185058</v>
      </c>
      <c r="V2112" s="36">
        <f t="shared" si="651"/>
        <v>47698.84524712991</v>
      </c>
      <c r="W2112" s="37">
        <f t="shared" si="652"/>
        <v>72082.877974720672</v>
      </c>
      <c r="X2112" s="36">
        <f t="shared" si="653"/>
        <v>72082.877974712756</v>
      </c>
      <c r="Y2112" s="276">
        <f t="shared" si="641"/>
        <v>72082.877974720672</v>
      </c>
      <c r="Z2112" s="36">
        <f t="shared" si="654"/>
        <v>119781.72322185058</v>
      </c>
      <c r="AA2112" s="36">
        <f t="shared" si="655"/>
        <v>47698.84524712991</v>
      </c>
      <c r="AB2112" s="38">
        <f t="shared" si="642"/>
        <v>7.9162418842315674E-9</v>
      </c>
      <c r="AC2112" s="17"/>
      <c r="AD2112" s="17">
        <f t="shared" si="656"/>
        <v>10</v>
      </c>
      <c r="AH2112" s="103"/>
    </row>
    <row r="2113" spans="1:34">
      <c r="A2113" s="533"/>
      <c r="C2113" s="67" t="str">
        <f>'Terminated loans'!F1303</f>
        <v>E</v>
      </c>
      <c r="D2113" s="19" t="str">
        <f>'Terminated loans'!H1303</f>
        <v>143998606</v>
      </c>
      <c r="E2113" s="19">
        <f>'Terminated loans'!I1303</f>
        <v>98</v>
      </c>
      <c r="F2113" s="19" t="str">
        <f>'Terminated loans'!J1303</f>
        <v xml:space="preserve">LOUISE M J S                   </v>
      </c>
      <c r="G2113" s="547" t="str">
        <f t="shared" si="658"/>
        <v>D2</v>
      </c>
      <c r="H2113" s="21">
        <f>'Terminated loans'!L1303</f>
        <v>41074</v>
      </c>
      <c r="I2113" s="21">
        <f>IF(B2113="VELS",'Terminated loans'!M1303,'Terminated loans'!B1303)</f>
        <v>41364</v>
      </c>
      <c r="J2113" s="34">
        <f t="shared" si="646"/>
        <v>10</v>
      </c>
      <c r="K2113" s="34">
        <f t="shared" si="643"/>
        <v>102</v>
      </c>
      <c r="L2113" s="34">
        <f t="shared" si="644"/>
        <v>10</v>
      </c>
      <c r="M2113" s="34">
        <f t="shared" si="645"/>
        <v>10</v>
      </c>
      <c r="N2113" s="52">
        <f t="shared" si="657"/>
        <v>10</v>
      </c>
      <c r="O2113" s="318">
        <f>+'Terminated loans'!S1303</f>
        <v>115511</v>
      </c>
      <c r="P2113" s="26">
        <f>+'Terminated loans'!T1303</f>
        <v>0.05</v>
      </c>
      <c r="Q2113" s="536">
        <f t="shared" si="659"/>
        <v>9.4E-2</v>
      </c>
      <c r="R2113" s="222">
        <f t="shared" si="647"/>
        <v>11817.463677476975</v>
      </c>
      <c r="S2113" s="36">
        <f t="shared" si="648"/>
        <v>113238.83471918567</v>
      </c>
      <c r="T2113" s="36">
        <f t="shared" si="649"/>
        <v>2272.1652808143263</v>
      </c>
      <c r="U2113" s="36">
        <f t="shared" si="650"/>
        <v>4935.8020555845724</v>
      </c>
      <c r="V2113" s="36">
        <f t="shared" si="651"/>
        <v>2663.6367747697368</v>
      </c>
      <c r="W2113" s="37">
        <f t="shared" si="652"/>
        <v>2272.1652808148356</v>
      </c>
      <c r="X2113" s="36">
        <f t="shared" si="653"/>
        <v>2272.1652808143263</v>
      </c>
      <c r="Y2113" s="276">
        <f t="shared" si="641"/>
        <v>2272.1652808148356</v>
      </c>
      <c r="Z2113" s="36">
        <f t="shared" si="654"/>
        <v>4935.8020555845724</v>
      </c>
      <c r="AA2113" s="36">
        <f t="shared" si="655"/>
        <v>2663.6367747697368</v>
      </c>
      <c r="AB2113" s="38">
        <f t="shared" si="642"/>
        <v>5.0931703299283981E-10</v>
      </c>
      <c r="AC2113" s="17"/>
      <c r="AD2113" s="17">
        <f t="shared" si="656"/>
        <v>10</v>
      </c>
      <c r="AH2113" s="103"/>
    </row>
    <row r="2114" spans="1:34">
      <c r="A2114" s="533"/>
      <c r="C2114" s="67" t="str">
        <f>'Terminated loans'!F1304</f>
        <v>E</v>
      </c>
      <c r="D2114" s="19" t="str">
        <f>'Terminated loans'!H1304</f>
        <v>143998541</v>
      </c>
      <c r="E2114" s="19">
        <f>'Terminated loans'!I1304</f>
        <v>98</v>
      </c>
      <c r="F2114" s="19" t="str">
        <f>'Terminated loans'!J1304</f>
        <v xml:space="preserve">AMBAJEE-ASGURALLY MRS M R      </v>
      </c>
      <c r="G2114" s="547" t="str">
        <f t="shared" si="658"/>
        <v>D2</v>
      </c>
      <c r="H2114" s="21">
        <f>'Terminated loans'!L1304</f>
        <v>41095</v>
      </c>
      <c r="I2114" s="21">
        <f>IF(B2114="VELS",'Terminated loans'!M1304,'Terminated loans'!B1304)</f>
        <v>41364</v>
      </c>
      <c r="J2114" s="34">
        <f t="shared" si="646"/>
        <v>9</v>
      </c>
      <c r="K2114" s="34">
        <f t="shared" si="643"/>
        <v>101</v>
      </c>
      <c r="L2114" s="34">
        <f t="shared" si="644"/>
        <v>9</v>
      </c>
      <c r="M2114" s="34">
        <f t="shared" si="645"/>
        <v>9</v>
      </c>
      <c r="N2114" s="52">
        <f t="shared" si="657"/>
        <v>9</v>
      </c>
      <c r="O2114" s="318">
        <f>+'Terminated loans'!S1304</f>
        <v>246409</v>
      </c>
      <c r="P2114" s="26">
        <f>+'Terminated loans'!T1304</f>
        <v>0.05</v>
      </c>
      <c r="Q2114" s="536">
        <f t="shared" si="659"/>
        <v>9.4E-2</v>
      </c>
      <c r="R2114" s="222">
        <f t="shared" si="647"/>
        <v>27952.331163316634</v>
      </c>
      <c r="S2114" s="36">
        <f t="shared" si="648"/>
        <v>241994.27182332508</v>
      </c>
      <c r="T2114" s="36">
        <f t="shared" si="649"/>
        <v>4414.728176674922</v>
      </c>
      <c r="U2114" s="36">
        <f t="shared" si="650"/>
        <v>9576.7086465258908</v>
      </c>
      <c r="V2114" s="36">
        <f t="shared" si="651"/>
        <v>5161.9804698497464</v>
      </c>
      <c r="W2114" s="37">
        <f t="shared" si="652"/>
        <v>4414.7281766761444</v>
      </c>
      <c r="X2114" s="36">
        <f t="shared" si="653"/>
        <v>4414.728176674922</v>
      </c>
      <c r="Y2114" s="276">
        <f t="shared" si="641"/>
        <v>4414.7281766761444</v>
      </c>
      <c r="Z2114" s="36">
        <f t="shared" si="654"/>
        <v>9576.7086465258908</v>
      </c>
      <c r="AA2114" s="36">
        <f t="shared" si="655"/>
        <v>5161.9804698497464</v>
      </c>
      <c r="AB2114" s="38">
        <f t="shared" si="642"/>
        <v>1.2223608791828156E-9</v>
      </c>
      <c r="AC2114" s="17"/>
      <c r="AD2114" s="17">
        <f t="shared" si="656"/>
        <v>9</v>
      </c>
      <c r="AH2114" s="103"/>
    </row>
    <row r="2115" spans="1:34">
      <c r="A2115" s="533"/>
      <c r="C2115" s="67" t="str">
        <f>'Terminated loans'!F1305</f>
        <v>E</v>
      </c>
      <c r="D2115" s="19" t="str">
        <f>'Terminated loans'!H1305</f>
        <v>143999467</v>
      </c>
      <c r="E2115" s="19">
        <f>'Terminated loans'!I1305</f>
        <v>98</v>
      </c>
      <c r="F2115" s="19" t="str">
        <f>'Terminated loans'!J1305</f>
        <v xml:space="preserve">MARJOLIN A L                   </v>
      </c>
      <c r="G2115" s="547" t="str">
        <f t="shared" si="658"/>
        <v>D2</v>
      </c>
      <c r="H2115" s="21">
        <f>'Terminated loans'!L1305</f>
        <v>41094</v>
      </c>
      <c r="I2115" s="21">
        <f>IF(B2115="VELS",'Terminated loans'!M1305,'Terminated loans'!B1305)</f>
        <v>41364</v>
      </c>
      <c r="J2115" s="34">
        <f t="shared" si="646"/>
        <v>9</v>
      </c>
      <c r="K2115" s="34">
        <f t="shared" si="643"/>
        <v>101</v>
      </c>
      <c r="L2115" s="34">
        <f t="shared" si="644"/>
        <v>9</v>
      </c>
      <c r="M2115" s="34">
        <f t="shared" si="645"/>
        <v>9</v>
      </c>
      <c r="N2115" s="52">
        <f t="shared" si="657"/>
        <v>9</v>
      </c>
      <c r="O2115" s="318">
        <f>+'Terminated loans'!S1305</f>
        <v>221899</v>
      </c>
      <c r="P2115" s="26">
        <f>+'Terminated loans'!T1305</f>
        <v>0.05</v>
      </c>
      <c r="Q2115" s="536">
        <f t="shared" si="659"/>
        <v>9.4E-2</v>
      </c>
      <c r="R2115" s="222">
        <f t="shared" si="647"/>
        <v>25171.947180536416</v>
      </c>
      <c r="S2115" s="36">
        <f t="shared" si="648"/>
        <v>217923.39940231081</v>
      </c>
      <c r="T2115" s="36">
        <f t="shared" si="649"/>
        <v>3975.6005976891902</v>
      </c>
      <c r="U2115" s="36">
        <f t="shared" si="650"/>
        <v>8624.1252225180215</v>
      </c>
      <c r="V2115" s="36">
        <f t="shared" si="651"/>
        <v>4648.5246248277545</v>
      </c>
      <c r="W2115" s="37">
        <f t="shared" si="652"/>
        <v>3975.600597690267</v>
      </c>
      <c r="X2115" s="36">
        <f t="shared" si="653"/>
        <v>3975.6005976891902</v>
      </c>
      <c r="Y2115" s="276">
        <f t="shared" si="641"/>
        <v>3975.600597690267</v>
      </c>
      <c r="Z2115" s="36">
        <f t="shared" si="654"/>
        <v>8624.1252225180215</v>
      </c>
      <c r="AA2115" s="36">
        <f t="shared" si="655"/>
        <v>4648.5246248277545</v>
      </c>
      <c r="AB2115" s="38">
        <f t="shared" si="642"/>
        <v>1.076841726899147E-9</v>
      </c>
      <c r="AC2115" s="17"/>
      <c r="AD2115" s="17">
        <f t="shared" si="656"/>
        <v>9</v>
      </c>
      <c r="AH2115" s="103"/>
    </row>
    <row r="2116" spans="1:34">
      <c r="A2116" s="533"/>
      <c r="C2116" s="67" t="str">
        <f>'Terminated loans'!F1306</f>
        <v>E</v>
      </c>
      <c r="D2116" s="19" t="str">
        <f>'Terminated loans'!H1306</f>
        <v>143999696</v>
      </c>
      <c r="E2116" s="19">
        <f>'Terminated loans'!I1306</f>
        <v>98</v>
      </c>
      <c r="F2116" s="19" t="str">
        <f>'Terminated loans'!J1306</f>
        <v xml:space="preserve">JHURRY S                       </v>
      </c>
      <c r="G2116" s="547" t="str">
        <f t="shared" si="658"/>
        <v>D2</v>
      </c>
      <c r="H2116" s="21">
        <f>'Terminated loans'!L1306</f>
        <v>41094</v>
      </c>
      <c r="I2116" s="21">
        <f>IF(B2116="VELS",'Terminated loans'!M1306,'Terminated loans'!B1306)</f>
        <v>41364</v>
      </c>
      <c r="J2116" s="34">
        <f t="shared" si="646"/>
        <v>9</v>
      </c>
      <c r="K2116" s="34">
        <f t="shared" si="643"/>
        <v>101</v>
      </c>
      <c r="L2116" s="34">
        <f t="shared" si="644"/>
        <v>9</v>
      </c>
      <c r="M2116" s="34">
        <f t="shared" si="645"/>
        <v>9</v>
      </c>
      <c r="N2116" s="52">
        <f t="shared" si="657"/>
        <v>9</v>
      </c>
      <c r="O2116" s="318">
        <f>+'Terminated loans'!S1306</f>
        <v>100180</v>
      </c>
      <c r="P2116" s="26">
        <f>+'Terminated loans'!T1306</f>
        <v>0.05</v>
      </c>
      <c r="Q2116" s="536">
        <f t="shared" si="659"/>
        <v>9.4E-2</v>
      </c>
      <c r="R2116" s="222">
        <f t="shared" si="647"/>
        <v>11364.294875353826</v>
      </c>
      <c r="S2116" s="36">
        <f t="shared" si="648"/>
        <v>98385.148883606962</v>
      </c>
      <c r="T2116" s="36">
        <f t="shared" si="649"/>
        <v>1794.851116393038</v>
      </c>
      <c r="U2116" s="36">
        <f t="shared" si="650"/>
        <v>3893.5049945779756</v>
      </c>
      <c r="V2116" s="36">
        <f t="shared" si="651"/>
        <v>2098.6538781844283</v>
      </c>
      <c r="W2116" s="37">
        <f t="shared" si="652"/>
        <v>1794.8511163935473</v>
      </c>
      <c r="X2116" s="36">
        <f t="shared" si="653"/>
        <v>1794.851116393038</v>
      </c>
      <c r="Y2116" s="276">
        <f t="shared" si="641"/>
        <v>1794.8511163935473</v>
      </c>
      <c r="Z2116" s="36">
        <f t="shared" si="654"/>
        <v>3893.5049945779756</v>
      </c>
      <c r="AA2116" s="36">
        <f t="shared" si="655"/>
        <v>2098.6538781844283</v>
      </c>
      <c r="AB2116" s="38">
        <f t="shared" si="642"/>
        <v>5.0931703299283981E-10</v>
      </c>
      <c r="AC2116" s="17"/>
      <c r="AD2116" s="17">
        <f t="shared" si="656"/>
        <v>9</v>
      </c>
      <c r="AH2116" s="103"/>
    </row>
    <row r="2117" spans="1:34">
      <c r="A2117" s="533"/>
      <c r="C2117" s="67" t="str">
        <f>'Terminated loans'!F1307</f>
        <v>E</v>
      </c>
      <c r="D2117" s="19" t="str">
        <f>'Terminated loans'!H1307</f>
        <v>143994112</v>
      </c>
      <c r="E2117" s="19">
        <f>'Terminated loans'!I1307</f>
        <v>98</v>
      </c>
      <c r="F2117" s="19" t="str">
        <f>'Terminated loans'!J1307</f>
        <v xml:space="preserve">BISMOHUN L                     </v>
      </c>
      <c r="G2117" s="547" t="str">
        <f t="shared" si="658"/>
        <v>D2</v>
      </c>
      <c r="H2117" s="21">
        <f>'Terminated loans'!L1307</f>
        <v>41149</v>
      </c>
      <c r="I2117" s="21">
        <f>IF(B2117="VELS",'Terminated loans'!M1307,'Terminated loans'!B1307)</f>
        <v>41364</v>
      </c>
      <c r="J2117" s="34">
        <f t="shared" si="646"/>
        <v>7</v>
      </c>
      <c r="K2117" s="34">
        <f t="shared" si="643"/>
        <v>99</v>
      </c>
      <c r="L2117" s="34">
        <f t="shared" si="644"/>
        <v>7</v>
      </c>
      <c r="M2117" s="34">
        <f t="shared" si="645"/>
        <v>7</v>
      </c>
      <c r="N2117" s="52">
        <f t="shared" si="657"/>
        <v>7</v>
      </c>
      <c r="O2117" s="318">
        <f>+'Terminated loans'!S1307</f>
        <v>101802</v>
      </c>
      <c r="P2117" s="26">
        <f>+'Terminated loans'!T1307</f>
        <v>0.05</v>
      </c>
      <c r="Q2117" s="536">
        <f t="shared" si="659"/>
        <v>9.4E-2</v>
      </c>
      <c r="R2117" s="222">
        <f t="shared" si="647"/>
        <v>14786.53639916823</v>
      </c>
      <c r="S2117" s="36">
        <f t="shared" si="648"/>
        <v>100337.3220003617</v>
      </c>
      <c r="T2117" s="36">
        <f t="shared" si="649"/>
        <v>1464.6779996382975</v>
      </c>
      <c r="U2117" s="36">
        <f t="shared" si="650"/>
        <v>3168.4327938163333</v>
      </c>
      <c r="V2117" s="36">
        <f t="shared" si="651"/>
        <v>1703.7547941776138</v>
      </c>
      <c r="W2117" s="37">
        <f t="shared" si="652"/>
        <v>1464.6779996387195</v>
      </c>
      <c r="X2117" s="36">
        <f t="shared" si="653"/>
        <v>1464.6779996382975</v>
      </c>
      <c r="Y2117" s="276">
        <f t="shared" si="641"/>
        <v>1464.6779996387195</v>
      </c>
      <c r="Z2117" s="36">
        <f t="shared" si="654"/>
        <v>3168.4327938163333</v>
      </c>
      <c r="AA2117" s="36">
        <f t="shared" si="655"/>
        <v>1703.7547941776138</v>
      </c>
      <c r="AB2117" s="38">
        <f t="shared" si="642"/>
        <v>4.220055416226387E-10</v>
      </c>
      <c r="AC2117" s="17"/>
      <c r="AD2117" s="17">
        <f t="shared" si="656"/>
        <v>7</v>
      </c>
      <c r="AH2117" s="103"/>
    </row>
    <row r="2118" spans="1:34">
      <c r="A2118" s="533"/>
      <c r="C2118" s="67" t="str">
        <f>'Terminated loans'!F1308</f>
        <v>E</v>
      </c>
      <c r="D2118" s="19" t="str">
        <f>'Terminated loans'!H1308</f>
        <v>143998185</v>
      </c>
      <c r="E2118" s="19">
        <f>'Terminated loans'!I1308</f>
        <v>98</v>
      </c>
      <c r="F2118" s="19" t="str">
        <f>'Terminated loans'!J1308</f>
        <v xml:space="preserve">FRANCOIS P D                   </v>
      </c>
      <c r="G2118" s="547" t="str">
        <f t="shared" si="658"/>
        <v>D2</v>
      </c>
      <c r="H2118" s="21">
        <f>'Terminated loans'!L1308</f>
        <v>41176</v>
      </c>
      <c r="I2118" s="21">
        <f>IF(B2118="VELS",'Terminated loans'!M1308,'Terminated loans'!B1308)</f>
        <v>41364</v>
      </c>
      <c r="J2118" s="34">
        <f t="shared" si="646"/>
        <v>6</v>
      </c>
      <c r="K2118" s="34">
        <f t="shared" si="643"/>
        <v>98</v>
      </c>
      <c r="L2118" s="34">
        <f t="shared" si="644"/>
        <v>6</v>
      </c>
      <c r="M2118" s="34">
        <f t="shared" si="645"/>
        <v>6</v>
      </c>
      <c r="N2118" s="52">
        <f t="shared" si="657"/>
        <v>6</v>
      </c>
      <c r="O2118" s="318">
        <f>+'Terminated loans'!S1308</f>
        <v>142589</v>
      </c>
      <c r="P2118" s="26">
        <f>+'Terminated loans'!T1308</f>
        <v>0.05</v>
      </c>
      <c r="Q2118" s="536">
        <f t="shared" si="659"/>
        <v>9.4E-2</v>
      </c>
      <c r="R2118" s="222">
        <f t="shared" si="647"/>
        <v>24112.60467630687</v>
      </c>
      <c r="S2118" s="36">
        <f t="shared" si="648"/>
        <v>140790.52306937004</v>
      </c>
      <c r="T2118" s="36">
        <f t="shared" si="649"/>
        <v>1798.4769306299568</v>
      </c>
      <c r="U2118" s="36">
        <f t="shared" si="650"/>
        <v>3885.1049884717213</v>
      </c>
      <c r="V2118" s="36">
        <f t="shared" si="651"/>
        <v>2086.6280578411825</v>
      </c>
      <c r="W2118" s="37">
        <f t="shared" si="652"/>
        <v>1798.4769306305388</v>
      </c>
      <c r="X2118" s="36">
        <f t="shared" si="653"/>
        <v>1798.4769306299568</v>
      </c>
      <c r="Y2118" s="276">
        <f t="shared" si="641"/>
        <v>1798.4769306305388</v>
      </c>
      <c r="Z2118" s="36">
        <f t="shared" si="654"/>
        <v>3885.1049884717213</v>
      </c>
      <c r="AA2118" s="36">
        <f t="shared" si="655"/>
        <v>2086.6280578411825</v>
      </c>
      <c r="AB2118" s="38">
        <f t="shared" si="642"/>
        <v>5.8207660913467407E-10</v>
      </c>
      <c r="AC2118" s="17"/>
      <c r="AD2118" s="17">
        <f t="shared" si="656"/>
        <v>6</v>
      </c>
      <c r="AH2118" s="103"/>
    </row>
    <row r="2119" spans="1:34">
      <c r="A2119" s="533"/>
      <c r="C2119" s="67" t="str">
        <f>'Terminated loans'!F1309</f>
        <v>E</v>
      </c>
      <c r="D2119" s="19" t="str">
        <f>'Terminated loans'!H1309</f>
        <v>143999483</v>
      </c>
      <c r="E2119" s="19">
        <f>'Terminated loans'!I1309</f>
        <v>98</v>
      </c>
      <c r="F2119" s="19" t="str">
        <f>'Terminated loans'!J1309</f>
        <v xml:space="preserve">GUNGAH-BEEGOO R                </v>
      </c>
      <c r="G2119" s="547" t="str">
        <f t="shared" si="658"/>
        <v>D2</v>
      </c>
      <c r="H2119" s="21">
        <f>'Terminated loans'!L1309</f>
        <v>41290</v>
      </c>
      <c r="I2119" s="21">
        <f>IF(B2119="VELS",'Terminated loans'!M1309,'Terminated loans'!B1309)</f>
        <v>41364</v>
      </c>
      <c r="J2119" s="34">
        <f t="shared" si="646"/>
        <v>2</v>
      </c>
      <c r="K2119" s="34">
        <f t="shared" si="643"/>
        <v>95</v>
      </c>
      <c r="L2119" s="34">
        <f t="shared" si="644"/>
        <v>2</v>
      </c>
      <c r="M2119" s="34">
        <f t="shared" si="645"/>
        <v>2</v>
      </c>
      <c r="N2119" s="52">
        <f t="shared" si="657"/>
        <v>2</v>
      </c>
      <c r="O2119" s="318">
        <f>+'Terminated loans'!S1309</f>
        <v>78236</v>
      </c>
      <c r="P2119" s="26">
        <f>+'Terminated loans'!T1309</f>
        <v>0.05</v>
      </c>
      <c r="Q2119" s="536">
        <f t="shared" si="659"/>
        <v>9.4E-2</v>
      </c>
      <c r="R2119" s="222">
        <f t="shared" si="647"/>
        <v>39362.656930006939</v>
      </c>
      <c r="S2119" s="36">
        <f t="shared" si="648"/>
        <v>77809.859048138387</v>
      </c>
      <c r="T2119" s="36">
        <f t="shared" si="649"/>
        <v>426.14095186161285</v>
      </c>
      <c r="U2119" s="36">
        <f t="shared" si="650"/>
        <v>915.4548118756793</v>
      </c>
      <c r="V2119" s="36">
        <f t="shared" si="651"/>
        <v>489.31386001387727</v>
      </c>
      <c r="W2119" s="37">
        <f t="shared" si="652"/>
        <v>426.14095186180202</v>
      </c>
      <c r="X2119" s="36">
        <f t="shared" si="653"/>
        <v>426.14095186161285</v>
      </c>
      <c r="Y2119" s="276">
        <f t="shared" si="641"/>
        <v>426.14095186180202</v>
      </c>
      <c r="Z2119" s="36">
        <f t="shared" si="654"/>
        <v>915.4548118756793</v>
      </c>
      <c r="AA2119" s="36">
        <f t="shared" si="655"/>
        <v>489.31386001387727</v>
      </c>
      <c r="AB2119" s="38">
        <f t="shared" si="642"/>
        <v>1.8917489796876907E-10</v>
      </c>
      <c r="AC2119" s="17"/>
      <c r="AD2119" s="17">
        <f t="shared" si="656"/>
        <v>2</v>
      </c>
      <c r="AH2119" s="103"/>
    </row>
    <row r="2120" spans="1:34">
      <c r="A2120" s="533"/>
      <c r="C2120" s="67" t="str">
        <f>'Terminated loans'!F1310</f>
        <v>E</v>
      </c>
      <c r="D2120" s="19">
        <f>'Terminated loans'!H1310</f>
        <v>141071610</v>
      </c>
      <c r="E2120" s="19">
        <f>'Terminated loans'!I1310</f>
        <v>98</v>
      </c>
      <c r="F2120" s="19" t="str">
        <f>'Terminated loans'!J1310</f>
        <v xml:space="preserve">BHOYROO L                      </v>
      </c>
      <c r="G2120" s="547" t="str">
        <f t="shared" si="658"/>
        <v>A2</v>
      </c>
      <c r="H2120" s="21">
        <f>'Terminated loans'!L1310</f>
        <v>39941</v>
      </c>
      <c r="I2120" s="21">
        <f>IF(B2120="VELS",'Terminated loans'!M1310,'Terminated loans'!B1310)</f>
        <v>41394</v>
      </c>
      <c r="J2120" s="34">
        <f t="shared" si="646"/>
        <v>48</v>
      </c>
      <c r="K2120" s="34">
        <f t="shared" si="643"/>
        <v>139</v>
      </c>
      <c r="L2120" s="34">
        <f t="shared" si="644"/>
        <v>48</v>
      </c>
      <c r="M2120" s="34">
        <f t="shared" si="645"/>
        <v>48</v>
      </c>
      <c r="N2120" s="52">
        <f t="shared" si="657"/>
        <v>48</v>
      </c>
      <c r="O2120" s="318">
        <f>+'Terminated loans'!S1310</f>
        <v>200000</v>
      </c>
      <c r="P2120" s="26">
        <f>+'Terminated loans'!T1310</f>
        <v>0.05</v>
      </c>
      <c r="Q2120" s="536">
        <f t="shared" si="659"/>
        <v>0.104</v>
      </c>
      <c r="R2120" s="222">
        <f t="shared" si="647"/>
        <v>4605.8587141293046</v>
      </c>
      <c r="S2120" s="36">
        <f t="shared" si="648"/>
        <v>180232.3775319019</v>
      </c>
      <c r="T2120" s="36">
        <f t="shared" si="649"/>
        <v>19767.622468098096</v>
      </c>
      <c r="U2120" s="36">
        <f t="shared" si="650"/>
        <v>40848.840746302827</v>
      </c>
      <c r="V2120" s="36">
        <f t="shared" si="651"/>
        <v>21081.218278206594</v>
      </c>
      <c r="W2120" s="37">
        <f t="shared" si="652"/>
        <v>19767.622468096233</v>
      </c>
      <c r="X2120" s="36">
        <f t="shared" si="653"/>
        <v>19767.622468098096</v>
      </c>
      <c r="Y2120" s="276">
        <f t="shared" si="641"/>
        <v>19767.622468096233</v>
      </c>
      <c r="Z2120" s="36">
        <f t="shared" si="654"/>
        <v>40848.840746302827</v>
      </c>
      <c r="AA2120" s="36">
        <f t="shared" si="655"/>
        <v>21081.218278206594</v>
      </c>
      <c r="AB2120" s="38">
        <f t="shared" si="642"/>
        <v>-1.862645149230957E-9</v>
      </c>
      <c r="AC2120" s="17"/>
      <c r="AD2120" s="17">
        <f t="shared" si="656"/>
        <v>48</v>
      </c>
      <c r="AH2120" s="103"/>
    </row>
    <row r="2121" spans="1:34">
      <c r="A2121" s="533"/>
      <c r="C2121" s="67" t="str">
        <f>'Terminated loans'!F1311</f>
        <v>E</v>
      </c>
      <c r="D2121" s="19">
        <f>'Terminated loans'!H1311</f>
        <v>143004643</v>
      </c>
      <c r="E2121" s="19">
        <f>'Terminated loans'!I1311</f>
        <v>99</v>
      </c>
      <c r="F2121" s="19" t="str">
        <f>'Terminated loans'!J1311</f>
        <v xml:space="preserve">BIGNOUX D F(BF)                </v>
      </c>
      <c r="G2121" s="547" t="str">
        <f t="shared" si="658"/>
        <v>A1</v>
      </c>
      <c r="H2121" s="21">
        <f>'Terminated loans'!L1311</f>
        <v>39358</v>
      </c>
      <c r="I2121" s="21">
        <f>IF(B2121="VELS",'Terminated loans'!M1311,'Terminated loans'!B1311)</f>
        <v>41394</v>
      </c>
      <c r="J2121" s="34">
        <f t="shared" si="646"/>
        <v>67</v>
      </c>
      <c r="K2121" s="34">
        <f t="shared" si="643"/>
        <v>158</v>
      </c>
      <c r="L2121" s="34">
        <f t="shared" si="644"/>
        <v>67</v>
      </c>
      <c r="M2121" s="34">
        <f t="shared" si="645"/>
        <v>67</v>
      </c>
      <c r="N2121" s="52">
        <f t="shared" si="657"/>
        <v>67</v>
      </c>
      <c r="O2121" s="318">
        <f>+'Terminated loans'!S1311</f>
        <v>1422588</v>
      </c>
      <c r="P2121" s="26">
        <f>+'Terminated loans'!T1311</f>
        <v>0.03</v>
      </c>
      <c r="Q2121" s="536">
        <f t="shared" si="659"/>
        <v>8.6499999999999994E-2</v>
      </c>
      <c r="R2121" s="222">
        <f t="shared" si="647"/>
        <v>23086.978825629958</v>
      </c>
      <c r="S2121" s="36">
        <f t="shared" si="648"/>
        <v>1223395.6076031679</v>
      </c>
      <c r="T2121" s="36">
        <f t="shared" si="649"/>
        <v>199192.39239683212</v>
      </c>
      <c r="U2121" s="36">
        <f t="shared" si="650"/>
        <v>323431.97371402592</v>
      </c>
      <c r="V2121" s="36">
        <f t="shared" si="651"/>
        <v>124239.58131720684</v>
      </c>
      <c r="W2121" s="37">
        <f t="shared" si="652"/>
        <v>199192.39239681908</v>
      </c>
      <c r="X2121" s="36">
        <f t="shared" si="653"/>
        <v>199192.39239683212</v>
      </c>
      <c r="Y2121" s="276">
        <f t="shared" si="641"/>
        <v>199192.39239681908</v>
      </c>
      <c r="Z2121" s="36">
        <f t="shared" si="654"/>
        <v>323431.97371402592</v>
      </c>
      <c r="AA2121" s="36">
        <f t="shared" si="655"/>
        <v>124239.58131720684</v>
      </c>
      <c r="AB2121" s="38">
        <f t="shared" si="642"/>
        <v>-1.3038516044616699E-8</v>
      </c>
      <c r="AC2121" s="17"/>
      <c r="AD2121" s="17">
        <f t="shared" si="656"/>
        <v>67</v>
      </c>
      <c r="AH2121" s="103"/>
    </row>
    <row r="2122" spans="1:34">
      <c r="A2122" s="533"/>
      <c r="C2122" s="67" t="str">
        <f>'Terminated loans'!F1312</f>
        <v>E</v>
      </c>
      <c r="D2122" s="19">
        <f>'Terminated loans'!H1312</f>
        <v>143008142</v>
      </c>
      <c r="E2122" s="19">
        <f>'Terminated loans'!I1312</f>
        <v>99</v>
      </c>
      <c r="F2122" s="19" t="str">
        <f>'Terminated loans'!J1312</f>
        <v xml:space="preserve">WOOMCHURN R(WR)                </v>
      </c>
      <c r="G2122" s="547" t="str">
        <f t="shared" si="658"/>
        <v>A1</v>
      </c>
      <c r="H2122" s="21">
        <f>'Terminated loans'!L1312</f>
        <v>39386</v>
      </c>
      <c r="I2122" s="21">
        <f>IF(B2122="VELS",'Terminated loans'!M1312,'Terminated loans'!B1312)</f>
        <v>41394</v>
      </c>
      <c r="J2122" s="34">
        <f t="shared" si="646"/>
        <v>66</v>
      </c>
      <c r="K2122" s="34">
        <f t="shared" si="643"/>
        <v>157</v>
      </c>
      <c r="L2122" s="34">
        <f t="shared" si="644"/>
        <v>66</v>
      </c>
      <c r="M2122" s="34">
        <f t="shared" si="645"/>
        <v>66</v>
      </c>
      <c r="N2122" s="52">
        <f t="shared" si="657"/>
        <v>66</v>
      </c>
      <c r="O2122" s="318">
        <f>+'Terminated loans'!S1312</f>
        <v>5000189</v>
      </c>
      <c r="P2122" s="26">
        <f>+'Terminated loans'!T1312</f>
        <v>0.03</v>
      </c>
      <c r="Q2122" s="536">
        <f t="shared" si="659"/>
        <v>8.6499999999999994E-2</v>
      </c>
      <c r="R2122" s="222">
        <f t="shared" si="647"/>
        <v>82276.92613687861</v>
      </c>
      <c r="S2122" s="36">
        <f t="shared" si="648"/>
        <v>4309064.2569267657</v>
      </c>
      <c r="T2122" s="36">
        <f t="shared" si="649"/>
        <v>691124.74307323433</v>
      </c>
      <c r="U2122" s="36">
        <f t="shared" si="650"/>
        <v>1121212.8681071755</v>
      </c>
      <c r="V2122" s="36">
        <f t="shared" si="651"/>
        <v>430088.12503398862</v>
      </c>
      <c r="W2122" s="37">
        <f t="shared" si="652"/>
        <v>691124.74307318684</v>
      </c>
      <c r="X2122" s="36">
        <f t="shared" si="653"/>
        <v>691124.74307323433</v>
      </c>
      <c r="Y2122" s="276">
        <f t="shared" si="641"/>
        <v>691124.74307318684</v>
      </c>
      <c r="Z2122" s="36">
        <f t="shared" si="654"/>
        <v>1121212.8681071755</v>
      </c>
      <c r="AA2122" s="36">
        <f t="shared" si="655"/>
        <v>430088.12503398862</v>
      </c>
      <c r="AB2122" s="38">
        <f t="shared" si="642"/>
        <v>-4.7497451305389404E-8</v>
      </c>
      <c r="AC2122" s="17"/>
      <c r="AD2122" s="17">
        <f t="shared" si="656"/>
        <v>66</v>
      </c>
      <c r="AH2122" s="103"/>
    </row>
    <row r="2123" spans="1:34">
      <c r="A2123" s="533"/>
      <c r="C2123" s="67" t="str">
        <f>'Terminated loans'!F1313</f>
        <v>E</v>
      </c>
      <c r="D2123" s="19">
        <f>'Terminated loans'!H1313</f>
        <v>143014630</v>
      </c>
      <c r="E2123" s="19">
        <f>'Terminated loans'!I1313</f>
        <v>98</v>
      </c>
      <c r="F2123" s="19" t="str">
        <f>'Terminated loans'!J1313</f>
        <v xml:space="preserve">SANSFACON M V/049237           </v>
      </c>
      <c r="G2123" s="547" t="str">
        <f t="shared" si="658"/>
        <v>A2</v>
      </c>
      <c r="H2123" s="21">
        <f>'Terminated loans'!L1313</f>
        <v>39422</v>
      </c>
      <c r="I2123" s="21">
        <f>IF(B2123="VELS",'Terminated loans'!M1313,'Terminated loans'!B1313)</f>
        <v>41394</v>
      </c>
      <c r="J2123" s="34">
        <f t="shared" si="646"/>
        <v>65</v>
      </c>
      <c r="K2123" s="34">
        <f t="shared" si="643"/>
        <v>156</v>
      </c>
      <c r="L2123" s="34">
        <f t="shared" si="644"/>
        <v>60</v>
      </c>
      <c r="M2123" s="34">
        <f t="shared" si="645"/>
        <v>60</v>
      </c>
      <c r="N2123" s="52">
        <f t="shared" si="657"/>
        <v>60</v>
      </c>
      <c r="O2123" s="318">
        <f>+'Terminated loans'!S1313</f>
        <v>223062</v>
      </c>
      <c r="P2123" s="26">
        <f>+'Terminated loans'!T1313</f>
        <v>0.05</v>
      </c>
      <c r="Q2123" s="536">
        <f t="shared" si="659"/>
        <v>0.104</v>
      </c>
      <c r="R2123" s="222">
        <f t="shared" si="647"/>
        <v>4209.4551191003675</v>
      </c>
      <c r="S2123" s="36">
        <f t="shared" si="648"/>
        <v>196296.28064959383</v>
      </c>
      <c r="T2123" s="36">
        <f t="shared" si="649"/>
        <v>26765.719350406172</v>
      </c>
      <c r="U2123" s="36">
        <f t="shared" si="650"/>
        <v>56271.026496426348</v>
      </c>
      <c r="V2123" s="36">
        <f t="shared" si="651"/>
        <v>29505.307146022038</v>
      </c>
      <c r="W2123" s="37">
        <f t="shared" si="652"/>
        <v>26765.71935040431</v>
      </c>
      <c r="X2123" s="36">
        <f t="shared" si="653"/>
        <v>26765.719350406172</v>
      </c>
      <c r="Y2123" s="276">
        <f t="shared" si="641"/>
        <v>26765.71935040431</v>
      </c>
      <c r="Z2123" s="36">
        <f t="shared" si="654"/>
        <v>56271.026496426348</v>
      </c>
      <c r="AA2123" s="36">
        <f t="shared" si="655"/>
        <v>29505.307146022038</v>
      </c>
      <c r="AB2123" s="38">
        <f t="shared" si="642"/>
        <v>-1.862645149230957E-9</v>
      </c>
      <c r="AC2123" s="17"/>
      <c r="AD2123" s="17">
        <f t="shared" si="656"/>
        <v>60</v>
      </c>
      <c r="AH2123" s="103"/>
    </row>
    <row r="2124" spans="1:34">
      <c r="A2124" s="533"/>
      <c r="C2124" s="67" t="str">
        <f>'Terminated loans'!F1314</f>
        <v>E</v>
      </c>
      <c r="D2124" s="19">
        <f>'Terminated loans'!H1314</f>
        <v>143020916</v>
      </c>
      <c r="E2124" s="19">
        <f>'Terminated loans'!I1314</f>
        <v>99</v>
      </c>
      <c r="F2124" s="19" t="str">
        <f>'Terminated loans'!J1314</f>
        <v xml:space="preserve">DAJEE MR R R/MRS L S (RD)      </v>
      </c>
      <c r="G2124" s="547" t="str">
        <f t="shared" si="658"/>
        <v>A1</v>
      </c>
      <c r="H2124" s="21">
        <f>'Terminated loans'!L1314</f>
        <v>39422</v>
      </c>
      <c r="I2124" s="21">
        <f>IF(B2124="VELS",'Terminated loans'!M1314,'Terminated loans'!B1314)</f>
        <v>41394</v>
      </c>
      <c r="J2124" s="34">
        <f t="shared" si="646"/>
        <v>65</v>
      </c>
      <c r="K2124" s="34">
        <f t="shared" si="643"/>
        <v>156</v>
      </c>
      <c r="L2124" s="34">
        <f t="shared" si="644"/>
        <v>65</v>
      </c>
      <c r="M2124" s="34">
        <f t="shared" si="645"/>
        <v>65</v>
      </c>
      <c r="N2124" s="52">
        <f t="shared" si="657"/>
        <v>65</v>
      </c>
      <c r="O2124" s="318">
        <f>+'Terminated loans'!S1314</f>
        <v>1603999</v>
      </c>
      <c r="P2124" s="26">
        <f>+'Terminated loans'!T1314</f>
        <v>0.03</v>
      </c>
      <c r="Q2124" s="536">
        <f t="shared" si="659"/>
        <v>8.6499999999999994E-2</v>
      </c>
      <c r="R2124" s="222">
        <f t="shared" si="647"/>
        <v>26766.950230965009</v>
      </c>
      <c r="S2124" s="36">
        <f t="shared" si="648"/>
        <v>1385195.3919945757</v>
      </c>
      <c r="T2124" s="36">
        <f t="shared" si="649"/>
        <v>218803.60800542426</v>
      </c>
      <c r="U2124" s="36">
        <f t="shared" si="650"/>
        <v>354656.37301813439</v>
      </c>
      <c r="V2124" s="36">
        <f t="shared" si="651"/>
        <v>135852.76501272572</v>
      </c>
      <c r="W2124" s="37">
        <f t="shared" si="652"/>
        <v>218803.60800540866</v>
      </c>
      <c r="X2124" s="36">
        <f t="shared" si="653"/>
        <v>218803.60800542426</v>
      </c>
      <c r="Y2124" s="276">
        <f t="shared" si="641"/>
        <v>218803.60800540866</v>
      </c>
      <c r="Z2124" s="36">
        <f t="shared" si="654"/>
        <v>354656.37301813439</v>
      </c>
      <c r="AA2124" s="36">
        <f t="shared" si="655"/>
        <v>135852.76501272572</v>
      </c>
      <c r="AB2124" s="38">
        <f t="shared" si="642"/>
        <v>-1.5599653124809265E-8</v>
      </c>
      <c r="AC2124" s="17"/>
      <c r="AD2124" s="17">
        <f t="shared" si="656"/>
        <v>65</v>
      </c>
      <c r="AH2124" s="103"/>
    </row>
    <row r="2125" spans="1:34">
      <c r="A2125" s="533"/>
      <c r="C2125" s="67" t="str">
        <f>'Terminated loans'!F1315</f>
        <v>N</v>
      </c>
      <c r="D2125" s="19">
        <f>'Terminated loans'!H1315</f>
        <v>143023419</v>
      </c>
      <c r="E2125" s="19">
        <f>'Terminated loans'!I1315</f>
        <v>99</v>
      </c>
      <c r="F2125" s="19" t="str">
        <f>'Terminated loans'!J1315</f>
        <v xml:space="preserve">RAJARAI A/HSE LN 2             </v>
      </c>
      <c r="G2125" s="547" t="str">
        <f t="shared" si="658"/>
        <v>A1</v>
      </c>
      <c r="H2125" s="21">
        <f>'Terminated loans'!L1315</f>
        <v>37743</v>
      </c>
      <c r="I2125" s="21">
        <f>IF(B2125="VELS",'Terminated loans'!M1315,'Terminated loans'!B1315)</f>
        <v>41387</v>
      </c>
      <c r="J2125" s="34">
        <f t="shared" si="646"/>
        <v>120</v>
      </c>
      <c r="K2125" s="34">
        <f t="shared" si="643"/>
        <v>211</v>
      </c>
      <c r="L2125" s="34">
        <f t="shared" si="644"/>
        <v>120</v>
      </c>
      <c r="M2125" s="34">
        <f t="shared" si="645"/>
        <v>120</v>
      </c>
      <c r="N2125" s="52">
        <f t="shared" si="657"/>
        <v>120</v>
      </c>
      <c r="O2125" s="318">
        <f>+'Terminated loans'!S1315</f>
        <v>48650</v>
      </c>
      <c r="P2125" s="26">
        <f>+'Terminated loans'!T1315</f>
        <v>0.03</v>
      </c>
      <c r="Q2125" s="536">
        <f t="shared" si="659"/>
        <v>8.6499999999999994E-2</v>
      </c>
      <c r="R2125" s="222">
        <f t="shared" si="647"/>
        <v>469.76802295766504</v>
      </c>
      <c r="S2125" s="36">
        <f t="shared" si="648"/>
        <v>37644.87544771695</v>
      </c>
      <c r="T2125" s="36">
        <f t="shared" si="649"/>
        <v>11005.12455228305</v>
      </c>
      <c r="U2125" s="36">
        <f t="shared" si="650"/>
        <v>18727.287307202467</v>
      </c>
      <c r="V2125" s="36">
        <f t="shared" si="651"/>
        <v>7722.162754919802</v>
      </c>
      <c r="W2125" s="37">
        <f t="shared" si="652"/>
        <v>11005.124552282665</v>
      </c>
      <c r="X2125" s="36">
        <f t="shared" si="653"/>
        <v>11005.12455228305</v>
      </c>
      <c r="Y2125" s="276">
        <f t="shared" si="641"/>
        <v>11005.124552282665</v>
      </c>
      <c r="Z2125" s="36">
        <f t="shared" si="654"/>
        <v>18727.287307202467</v>
      </c>
      <c r="AA2125" s="36">
        <f t="shared" si="655"/>
        <v>7722.162754919802</v>
      </c>
      <c r="AB2125" s="38">
        <f t="shared" si="642"/>
        <v>-3.8562575355172157E-10</v>
      </c>
      <c r="AC2125" s="17"/>
      <c r="AD2125" s="17">
        <f t="shared" si="656"/>
        <v>120</v>
      </c>
      <c r="AH2125" s="103"/>
    </row>
    <row r="2126" spans="1:34">
      <c r="A2126" s="533"/>
      <c r="C2126" s="67" t="str">
        <f>'Terminated loans'!F1316</f>
        <v>E</v>
      </c>
      <c r="D2126" s="19">
        <f>'Terminated loans'!H1316</f>
        <v>143025934</v>
      </c>
      <c r="E2126" s="19">
        <f>'Terminated loans'!I1316</f>
        <v>98</v>
      </c>
      <c r="F2126" s="19" t="str">
        <f>'Terminated loans'!J1316</f>
        <v xml:space="preserve">LAIGUILLE A N/054169           </v>
      </c>
      <c r="G2126" s="547" t="str">
        <f t="shared" si="658"/>
        <v>A2</v>
      </c>
      <c r="H2126" s="21">
        <f>'Terminated loans'!L1316</f>
        <v>39505</v>
      </c>
      <c r="I2126" s="21">
        <f>IF(B2126="VELS",'Terminated loans'!M1316,'Terminated loans'!B1316)</f>
        <v>41394</v>
      </c>
      <c r="J2126" s="34">
        <f t="shared" si="646"/>
        <v>62</v>
      </c>
      <c r="K2126" s="34">
        <f t="shared" si="643"/>
        <v>153</v>
      </c>
      <c r="L2126" s="34">
        <f t="shared" si="644"/>
        <v>60</v>
      </c>
      <c r="M2126" s="34">
        <f t="shared" si="645"/>
        <v>60</v>
      </c>
      <c r="N2126" s="52">
        <f t="shared" si="657"/>
        <v>60</v>
      </c>
      <c r="O2126" s="318">
        <f>+'Terminated loans'!S1316</f>
        <v>400031</v>
      </c>
      <c r="P2126" s="26">
        <f>+'Terminated loans'!T1316</f>
        <v>0.05</v>
      </c>
      <c r="Q2126" s="536">
        <f t="shared" si="659"/>
        <v>0.104</v>
      </c>
      <c r="R2126" s="222">
        <f t="shared" si="647"/>
        <v>7549.0784658473385</v>
      </c>
      <c r="S2126" s="36">
        <f t="shared" si="648"/>
        <v>352030.36574825679</v>
      </c>
      <c r="T2126" s="36">
        <f t="shared" si="649"/>
        <v>48000.634251743206</v>
      </c>
      <c r="U2126" s="36">
        <f t="shared" si="650"/>
        <v>100914.34220258018</v>
      </c>
      <c r="V2126" s="36">
        <f t="shared" si="651"/>
        <v>52913.707950840297</v>
      </c>
      <c r="W2126" s="37">
        <f t="shared" si="652"/>
        <v>48000.634251739888</v>
      </c>
      <c r="X2126" s="36">
        <f t="shared" si="653"/>
        <v>48000.634251743206</v>
      </c>
      <c r="Y2126" s="276">
        <f t="shared" si="641"/>
        <v>48000.634251739888</v>
      </c>
      <c r="Z2126" s="36">
        <f t="shared" si="654"/>
        <v>100914.34220258018</v>
      </c>
      <c r="AA2126" s="36">
        <f t="shared" si="655"/>
        <v>52913.707950840297</v>
      </c>
      <c r="AB2126" s="38">
        <f t="shared" si="642"/>
        <v>-3.3178366720676422E-9</v>
      </c>
      <c r="AC2126" s="17"/>
      <c r="AD2126" s="17">
        <f t="shared" si="656"/>
        <v>60</v>
      </c>
      <c r="AH2126" s="103"/>
    </row>
    <row r="2127" spans="1:34">
      <c r="A2127" s="533"/>
      <c r="C2127" s="67" t="str">
        <f>'Terminated loans'!F1317</f>
        <v>E</v>
      </c>
      <c r="D2127" s="19">
        <f>'Terminated loans'!H1317</f>
        <v>143031543</v>
      </c>
      <c r="E2127" s="19">
        <f>'Terminated loans'!I1317</f>
        <v>99</v>
      </c>
      <c r="F2127" s="19" t="str">
        <f>'Terminated loans'!J1317</f>
        <v xml:space="preserve">BIGNOUX MRS D F                </v>
      </c>
      <c r="G2127" s="547" t="str">
        <f t="shared" si="658"/>
        <v>A1</v>
      </c>
      <c r="H2127" s="21">
        <f>'Terminated loans'!L1317</f>
        <v>39658</v>
      </c>
      <c r="I2127" s="21">
        <f>IF(B2127="VELS",'Terminated loans'!M1317,'Terminated loans'!B1317)</f>
        <v>41394</v>
      </c>
      <c r="J2127" s="34">
        <f t="shared" si="646"/>
        <v>57</v>
      </c>
      <c r="K2127" s="34">
        <f t="shared" si="643"/>
        <v>148</v>
      </c>
      <c r="L2127" s="34">
        <f t="shared" si="644"/>
        <v>57</v>
      </c>
      <c r="M2127" s="34">
        <f t="shared" si="645"/>
        <v>57</v>
      </c>
      <c r="N2127" s="52">
        <f t="shared" si="657"/>
        <v>57</v>
      </c>
      <c r="O2127" s="318">
        <f>+'Terminated loans'!S1317</f>
        <v>130217</v>
      </c>
      <c r="P2127" s="26">
        <f>+'Terminated loans'!T1317</f>
        <v>0.03</v>
      </c>
      <c r="Q2127" s="536">
        <f t="shared" si="659"/>
        <v>8.6499999999999994E-2</v>
      </c>
      <c r="R2127" s="222">
        <f t="shared" si="647"/>
        <v>2453.9941596689005</v>
      </c>
      <c r="S2127" s="36">
        <f t="shared" si="648"/>
        <v>114371.07801677166</v>
      </c>
      <c r="T2127" s="36">
        <f t="shared" si="649"/>
        <v>15845.921983228342</v>
      </c>
      <c r="U2127" s="36">
        <f t="shared" si="650"/>
        <v>25506.589084354418</v>
      </c>
      <c r="V2127" s="36">
        <f t="shared" si="651"/>
        <v>9660.6671011273284</v>
      </c>
      <c r="W2127" s="37">
        <f t="shared" si="652"/>
        <v>15845.92198322709</v>
      </c>
      <c r="X2127" s="36">
        <f t="shared" si="653"/>
        <v>15845.921983228342</v>
      </c>
      <c r="Y2127" s="276">
        <f t="shared" si="641"/>
        <v>15845.92198322709</v>
      </c>
      <c r="Z2127" s="36">
        <f t="shared" si="654"/>
        <v>25506.589084354418</v>
      </c>
      <c r="AA2127" s="36">
        <f t="shared" si="655"/>
        <v>9660.6671011273284</v>
      </c>
      <c r="AB2127" s="38">
        <f t="shared" si="642"/>
        <v>-1.2514647096395493E-9</v>
      </c>
      <c r="AC2127" s="17"/>
      <c r="AD2127" s="17">
        <f t="shared" si="656"/>
        <v>57</v>
      </c>
      <c r="AH2127" s="103"/>
    </row>
    <row r="2128" spans="1:34">
      <c r="A2128" s="533"/>
      <c r="C2128" s="67" t="str">
        <f>'Terminated loans'!F1318</f>
        <v>E</v>
      </c>
      <c r="D2128" s="19">
        <f>'Terminated loans'!H1318</f>
        <v>143032582</v>
      </c>
      <c r="E2128" s="19">
        <f>'Terminated loans'!I1318</f>
        <v>98</v>
      </c>
      <c r="F2128" s="19" t="str">
        <f>'Terminated loans'!J1318</f>
        <v xml:space="preserve">LUCHMUNPERSAD D                </v>
      </c>
      <c r="G2128" s="547" t="str">
        <f t="shared" si="658"/>
        <v>A2</v>
      </c>
      <c r="H2128" s="21">
        <f>'Terminated loans'!L1318</f>
        <v>39917</v>
      </c>
      <c r="I2128" s="21">
        <f>IF(B2128="VELS",'Terminated loans'!M1318,'Terminated loans'!B1318)</f>
        <v>41394</v>
      </c>
      <c r="J2128" s="34">
        <f t="shared" si="646"/>
        <v>49</v>
      </c>
      <c r="K2128" s="34">
        <f t="shared" si="643"/>
        <v>140</v>
      </c>
      <c r="L2128" s="34">
        <f t="shared" si="644"/>
        <v>49</v>
      </c>
      <c r="M2128" s="34">
        <f t="shared" si="645"/>
        <v>49</v>
      </c>
      <c r="N2128" s="52">
        <f t="shared" si="657"/>
        <v>49</v>
      </c>
      <c r="O2128" s="318">
        <f>+'Terminated loans'!S1318</f>
        <v>400000</v>
      </c>
      <c r="P2128" s="26">
        <f>+'Terminated loans'!T1318</f>
        <v>0.05</v>
      </c>
      <c r="Q2128" s="536">
        <f t="shared" si="659"/>
        <v>0.104</v>
      </c>
      <c r="R2128" s="222">
        <f t="shared" si="647"/>
        <v>9041.8716671585789</v>
      </c>
      <c r="S2128" s="36">
        <f t="shared" si="648"/>
        <v>359742.60383758403</v>
      </c>
      <c r="T2128" s="36">
        <f t="shared" si="649"/>
        <v>40257.396162415971</v>
      </c>
      <c r="U2128" s="36">
        <f t="shared" si="650"/>
        <v>83309.10785318265</v>
      </c>
      <c r="V2128" s="36">
        <f t="shared" si="651"/>
        <v>43051.711690770346</v>
      </c>
      <c r="W2128" s="37">
        <f t="shared" si="652"/>
        <v>40257.396162412304</v>
      </c>
      <c r="X2128" s="36">
        <f t="shared" si="653"/>
        <v>40257.396162415971</v>
      </c>
      <c r="Y2128" s="276">
        <f t="shared" si="641"/>
        <v>40257.396162412304</v>
      </c>
      <c r="Z2128" s="36">
        <f t="shared" si="654"/>
        <v>83309.10785318265</v>
      </c>
      <c r="AA2128" s="36">
        <f t="shared" si="655"/>
        <v>43051.711690770346</v>
      </c>
      <c r="AB2128" s="38">
        <f t="shared" si="642"/>
        <v>-3.6670826375484467E-9</v>
      </c>
      <c r="AC2128" s="17"/>
      <c r="AD2128" s="17">
        <f t="shared" si="656"/>
        <v>49</v>
      </c>
      <c r="AH2128" s="103"/>
    </row>
    <row r="2129" spans="1:34">
      <c r="A2129" s="533"/>
      <c r="C2129" s="67" t="str">
        <f>'Terminated loans'!F1319</f>
        <v>E</v>
      </c>
      <c r="D2129" s="19">
        <f>'Terminated loans'!H1319</f>
        <v>143034070</v>
      </c>
      <c r="E2129" s="19">
        <f>'Terminated loans'!I1319</f>
        <v>99</v>
      </c>
      <c r="F2129" s="19" t="str">
        <f>'Terminated loans'!J1319</f>
        <v xml:space="preserve">PASNIN Y D (SL 1182)           </v>
      </c>
      <c r="G2129" s="547" t="str">
        <f t="shared" si="658"/>
        <v>A1</v>
      </c>
      <c r="H2129" s="21">
        <f>'Terminated loans'!L1319</f>
        <v>39800</v>
      </c>
      <c r="I2129" s="21">
        <f>IF(B2129="VELS",'Terminated loans'!M1319,'Terminated loans'!B1319)</f>
        <v>41394</v>
      </c>
      <c r="J2129" s="34">
        <f t="shared" si="646"/>
        <v>52</v>
      </c>
      <c r="K2129" s="34">
        <f t="shared" si="643"/>
        <v>144</v>
      </c>
      <c r="L2129" s="34">
        <f t="shared" si="644"/>
        <v>52</v>
      </c>
      <c r="M2129" s="34">
        <f t="shared" si="645"/>
        <v>52</v>
      </c>
      <c r="N2129" s="52">
        <f t="shared" si="657"/>
        <v>52</v>
      </c>
      <c r="O2129" s="318">
        <f>+'Terminated loans'!S1319</f>
        <v>1400129</v>
      </c>
      <c r="P2129" s="26">
        <f>+'Terminated loans'!T1319</f>
        <v>0.03</v>
      </c>
      <c r="Q2129" s="536">
        <f t="shared" si="659"/>
        <v>8.6499999999999994E-2</v>
      </c>
      <c r="R2129" s="222">
        <f t="shared" si="647"/>
        <v>28747.224085626407</v>
      </c>
      <c r="S2129" s="36">
        <f t="shared" si="648"/>
        <v>1242962.1363436836</v>
      </c>
      <c r="T2129" s="36">
        <f t="shared" si="649"/>
        <v>157166.86365631642</v>
      </c>
      <c r="U2129" s="36">
        <f t="shared" si="650"/>
        <v>251893.51610887586</v>
      </c>
      <c r="V2129" s="36">
        <f t="shared" si="651"/>
        <v>94726.652452573413</v>
      </c>
      <c r="W2129" s="37">
        <f t="shared" si="652"/>
        <v>157166.86365630245</v>
      </c>
      <c r="X2129" s="36">
        <f t="shared" si="653"/>
        <v>157166.86365631642</v>
      </c>
      <c r="Y2129" s="276">
        <f t="shared" si="641"/>
        <v>157166.86365630245</v>
      </c>
      <c r="Z2129" s="36">
        <f t="shared" si="654"/>
        <v>251893.51610887586</v>
      </c>
      <c r="AA2129" s="36">
        <f t="shared" si="655"/>
        <v>94726.652452573413</v>
      </c>
      <c r="AB2129" s="38">
        <f t="shared" si="642"/>
        <v>-1.3969838619232178E-8</v>
      </c>
      <c r="AC2129" s="17"/>
      <c r="AD2129" s="17">
        <f t="shared" si="656"/>
        <v>52</v>
      </c>
      <c r="AH2129" s="103"/>
    </row>
    <row r="2130" spans="1:34">
      <c r="A2130" s="533"/>
      <c r="C2130" s="67" t="str">
        <f>'Terminated loans'!F1320</f>
        <v>E</v>
      </c>
      <c r="D2130" s="19">
        <f>'Terminated loans'!H1320</f>
        <v>143034119</v>
      </c>
      <c r="E2130" s="19">
        <f>'Terminated loans'!I1320</f>
        <v>98</v>
      </c>
      <c r="F2130" s="19" t="str">
        <f>'Terminated loans'!J1320</f>
        <v xml:space="preserve">BHOBANY R                      </v>
      </c>
      <c r="G2130" s="547" t="str">
        <f t="shared" si="658"/>
        <v>A2</v>
      </c>
      <c r="H2130" s="21">
        <f>'Terminated loans'!L1320</f>
        <v>39777</v>
      </c>
      <c r="I2130" s="21">
        <f>IF(B2130="VELS",'Terminated loans'!M1320,'Terminated loans'!B1320)</f>
        <v>41394</v>
      </c>
      <c r="J2130" s="34">
        <f t="shared" si="646"/>
        <v>53</v>
      </c>
      <c r="K2130" s="34">
        <f t="shared" si="643"/>
        <v>144</v>
      </c>
      <c r="L2130" s="34">
        <f t="shared" si="644"/>
        <v>53</v>
      </c>
      <c r="M2130" s="34">
        <f t="shared" si="645"/>
        <v>53</v>
      </c>
      <c r="N2130" s="52">
        <f t="shared" si="657"/>
        <v>53</v>
      </c>
      <c r="O2130" s="318">
        <f>+'Terminated loans'!S1320</f>
        <v>237333</v>
      </c>
      <c r="P2130" s="26">
        <f>+'Terminated loans'!T1320</f>
        <v>0.05</v>
      </c>
      <c r="Q2130" s="536">
        <f t="shared" si="659"/>
        <v>0.104</v>
      </c>
      <c r="R2130" s="222">
        <f t="shared" si="647"/>
        <v>4999.8933307630359</v>
      </c>
      <c r="S2130" s="36">
        <f t="shared" si="648"/>
        <v>211751.61636216522</v>
      </c>
      <c r="T2130" s="36">
        <f t="shared" si="649"/>
        <v>25581.383637834777</v>
      </c>
      <c r="U2130" s="36">
        <f t="shared" si="650"/>
        <v>53242.730168273585</v>
      </c>
      <c r="V2130" s="36">
        <f t="shared" si="651"/>
        <v>27661.346530440933</v>
      </c>
      <c r="W2130" s="37">
        <f t="shared" si="652"/>
        <v>25581.383637832652</v>
      </c>
      <c r="X2130" s="36">
        <f t="shared" si="653"/>
        <v>25581.383637834777</v>
      </c>
      <c r="Y2130" s="276">
        <f t="shared" si="641"/>
        <v>25581.383637832652</v>
      </c>
      <c r="Z2130" s="36">
        <f t="shared" si="654"/>
        <v>53242.730168273585</v>
      </c>
      <c r="AA2130" s="36">
        <f t="shared" si="655"/>
        <v>27661.346530440933</v>
      </c>
      <c r="AB2130" s="38">
        <f t="shared" si="642"/>
        <v>-2.1245796233415604E-9</v>
      </c>
      <c r="AC2130" s="17"/>
      <c r="AD2130" s="17">
        <f t="shared" si="656"/>
        <v>53</v>
      </c>
      <c r="AH2130" s="103"/>
    </row>
    <row r="2131" spans="1:34">
      <c r="A2131" s="533"/>
      <c r="C2131" s="67" t="str">
        <f>'Terminated loans'!F1321</f>
        <v>E</v>
      </c>
      <c r="D2131" s="19">
        <f>'Terminated loans'!H1321</f>
        <v>143035077</v>
      </c>
      <c r="E2131" s="19">
        <f>'Terminated loans'!I1321</f>
        <v>99</v>
      </c>
      <c r="F2131" s="19" t="str">
        <f>'Terminated loans'!J1321</f>
        <v xml:space="preserve">MADHUB Y (SL 1645)             </v>
      </c>
      <c r="G2131" s="547" t="str">
        <f t="shared" si="658"/>
        <v>A1</v>
      </c>
      <c r="H2131" s="21">
        <f>'Terminated loans'!L1321</f>
        <v>40052</v>
      </c>
      <c r="I2131" s="21">
        <f>IF(B2131="VELS",'Terminated loans'!M1321,'Terminated loans'!B1321)</f>
        <v>41394</v>
      </c>
      <c r="J2131" s="34">
        <f t="shared" si="646"/>
        <v>44</v>
      </c>
      <c r="K2131" s="34">
        <f t="shared" si="643"/>
        <v>135</v>
      </c>
      <c r="L2131" s="34">
        <f t="shared" si="644"/>
        <v>44</v>
      </c>
      <c r="M2131" s="34">
        <f t="shared" si="645"/>
        <v>44</v>
      </c>
      <c r="N2131" s="52">
        <f t="shared" si="657"/>
        <v>44</v>
      </c>
      <c r="O2131" s="318">
        <f>+'Terminated loans'!S1321</f>
        <v>3624748</v>
      </c>
      <c r="P2131" s="26">
        <f>+'Terminated loans'!T1321</f>
        <v>0.03</v>
      </c>
      <c r="Q2131" s="536">
        <f t="shared" si="659"/>
        <v>8.6499999999999994E-2</v>
      </c>
      <c r="R2131" s="222">
        <f t="shared" si="647"/>
        <v>87097.451102088089</v>
      </c>
      <c r="S2131" s="36">
        <f t="shared" si="648"/>
        <v>3273998.6093746987</v>
      </c>
      <c r="T2131" s="36">
        <f t="shared" si="649"/>
        <v>350749.39062530128</v>
      </c>
      <c r="U2131" s="36">
        <f t="shared" si="650"/>
        <v>558289.23911713809</v>
      </c>
      <c r="V2131" s="36">
        <f t="shared" si="651"/>
        <v>207539.84849187592</v>
      </c>
      <c r="W2131" s="37">
        <f t="shared" si="652"/>
        <v>350749.39062526217</v>
      </c>
      <c r="X2131" s="36">
        <f t="shared" si="653"/>
        <v>350749.39062530128</v>
      </c>
      <c r="Y2131" s="276">
        <f t="shared" si="641"/>
        <v>350749.39062526217</v>
      </c>
      <c r="Z2131" s="36">
        <f t="shared" si="654"/>
        <v>558289.23911713809</v>
      </c>
      <c r="AA2131" s="36">
        <f t="shared" si="655"/>
        <v>207539.84849187592</v>
      </c>
      <c r="AB2131" s="38">
        <f t="shared" si="642"/>
        <v>-3.9115548133850098E-8</v>
      </c>
      <c r="AC2131" s="17"/>
      <c r="AD2131" s="17">
        <f t="shared" si="656"/>
        <v>44</v>
      </c>
      <c r="AH2131" s="103"/>
    </row>
    <row r="2132" spans="1:34">
      <c r="A2132" s="533"/>
      <c r="C2132" s="67" t="str">
        <f>'Terminated loans'!F1322</f>
        <v>E</v>
      </c>
      <c r="D2132" s="19">
        <f>'Terminated loans'!H1322</f>
        <v>143035131</v>
      </c>
      <c r="E2132" s="19">
        <f>'Terminated loans'!I1322</f>
        <v>98</v>
      </c>
      <c r="F2132" s="19" t="str">
        <f>'Terminated loans'!J1322</f>
        <v xml:space="preserve">GUIOT Y J                      </v>
      </c>
      <c r="G2132" s="547" t="str">
        <f t="shared" si="658"/>
        <v>A2</v>
      </c>
      <c r="H2132" s="21">
        <f>'Terminated loans'!L1322</f>
        <v>39993</v>
      </c>
      <c r="I2132" s="21">
        <f>IF(B2132="VELS",'Terminated loans'!M1322,'Terminated loans'!B1322)</f>
        <v>41394</v>
      </c>
      <c r="J2132" s="34">
        <f t="shared" si="646"/>
        <v>46</v>
      </c>
      <c r="K2132" s="34">
        <f t="shared" si="643"/>
        <v>137</v>
      </c>
      <c r="L2132" s="34">
        <f t="shared" si="644"/>
        <v>46</v>
      </c>
      <c r="M2132" s="34">
        <f t="shared" si="645"/>
        <v>46</v>
      </c>
      <c r="N2132" s="52">
        <f t="shared" si="657"/>
        <v>46</v>
      </c>
      <c r="O2132" s="318">
        <f>+'Terminated loans'!S1322</f>
        <v>182000</v>
      </c>
      <c r="P2132" s="26">
        <f>+'Terminated loans'!T1322</f>
        <v>0.05</v>
      </c>
      <c r="Q2132" s="536">
        <f t="shared" si="659"/>
        <v>0.104</v>
      </c>
      <c r="R2132" s="222">
        <f t="shared" si="647"/>
        <v>4356.0051882596235</v>
      </c>
      <c r="S2132" s="36">
        <f t="shared" si="648"/>
        <v>164672.93073079878</v>
      </c>
      <c r="T2132" s="36">
        <f t="shared" si="649"/>
        <v>17327.069269201224</v>
      </c>
      <c r="U2132" s="36">
        <f t="shared" si="650"/>
        <v>35703.307929142262</v>
      </c>
      <c r="V2132" s="36">
        <f t="shared" si="651"/>
        <v>18376.238659942697</v>
      </c>
      <c r="W2132" s="37">
        <f t="shared" si="652"/>
        <v>17327.069269199565</v>
      </c>
      <c r="X2132" s="36">
        <f t="shared" si="653"/>
        <v>17327.069269201224</v>
      </c>
      <c r="Y2132" s="276">
        <f t="shared" si="641"/>
        <v>17327.069269199565</v>
      </c>
      <c r="Z2132" s="36">
        <f t="shared" si="654"/>
        <v>35703.307929142262</v>
      </c>
      <c r="AA2132" s="36">
        <f t="shared" si="655"/>
        <v>18376.238659942697</v>
      </c>
      <c r="AB2132" s="38">
        <f t="shared" si="642"/>
        <v>-1.6589183360338211E-9</v>
      </c>
      <c r="AC2132" s="17"/>
      <c r="AD2132" s="17">
        <f t="shared" si="656"/>
        <v>46</v>
      </c>
      <c r="AH2132" s="103"/>
    </row>
    <row r="2133" spans="1:34">
      <c r="A2133" s="533"/>
      <c r="C2133" s="67" t="str">
        <f>'Terminated loans'!F1323</f>
        <v>E</v>
      </c>
      <c r="D2133" s="19">
        <f>'Terminated loans'!H1323</f>
        <v>143036243</v>
      </c>
      <c r="E2133" s="19">
        <f>'Terminated loans'!I1323</f>
        <v>99</v>
      </c>
      <c r="F2133" s="19" t="str">
        <f>'Terminated loans'!J1323</f>
        <v xml:space="preserve">BIGNOUX D                      </v>
      </c>
      <c r="G2133" s="547" t="str">
        <f t="shared" si="658"/>
        <v>A1</v>
      </c>
      <c r="H2133" s="21">
        <f>'Terminated loans'!L1323</f>
        <v>39965</v>
      </c>
      <c r="I2133" s="21">
        <f>IF(B2133="VELS",'Terminated loans'!M1323,'Terminated loans'!B1323)</f>
        <v>41394</v>
      </c>
      <c r="J2133" s="34">
        <f t="shared" si="646"/>
        <v>47</v>
      </c>
      <c r="K2133" s="34">
        <f t="shared" si="643"/>
        <v>138</v>
      </c>
      <c r="L2133" s="34">
        <f t="shared" si="644"/>
        <v>47</v>
      </c>
      <c r="M2133" s="34">
        <f t="shared" si="645"/>
        <v>47</v>
      </c>
      <c r="N2133" s="52">
        <f t="shared" si="657"/>
        <v>47</v>
      </c>
      <c r="O2133" s="318">
        <f>+'Terminated loans'!S1323</f>
        <v>329601</v>
      </c>
      <c r="P2133" s="26">
        <f>+'Terminated loans'!T1323</f>
        <v>0.03</v>
      </c>
      <c r="Q2133" s="536">
        <f t="shared" si="659"/>
        <v>8.6499999999999994E-2</v>
      </c>
      <c r="R2133" s="222">
        <f t="shared" si="647"/>
        <v>7441.6072602784043</v>
      </c>
      <c r="S2133" s="36">
        <f t="shared" si="648"/>
        <v>295774.27850239584</v>
      </c>
      <c r="T2133" s="36">
        <f t="shared" si="649"/>
        <v>33826.721497604158</v>
      </c>
      <c r="U2133" s="36">
        <f t="shared" si="650"/>
        <v>53981.262730685819</v>
      </c>
      <c r="V2133" s="36">
        <f t="shared" si="651"/>
        <v>20154.541233085038</v>
      </c>
      <c r="W2133" s="37">
        <f t="shared" si="652"/>
        <v>33826.721497600782</v>
      </c>
      <c r="X2133" s="36">
        <f t="shared" si="653"/>
        <v>33826.721497604158</v>
      </c>
      <c r="Y2133" s="276">
        <f t="shared" si="641"/>
        <v>33826.721497600782</v>
      </c>
      <c r="Z2133" s="36">
        <f t="shared" si="654"/>
        <v>53981.262730685819</v>
      </c>
      <c r="AA2133" s="36">
        <f t="shared" si="655"/>
        <v>20154.541233085038</v>
      </c>
      <c r="AB2133" s="38">
        <f t="shared" si="642"/>
        <v>-3.3760443329811096E-9</v>
      </c>
      <c r="AC2133" s="17"/>
      <c r="AD2133" s="17">
        <f t="shared" si="656"/>
        <v>47</v>
      </c>
      <c r="AH2133" s="103"/>
    </row>
    <row r="2134" spans="1:34">
      <c r="A2134" s="533"/>
      <c r="C2134" s="67" t="str">
        <f>'Terminated loans'!F1324</f>
        <v>E</v>
      </c>
      <c r="D2134" s="19">
        <f>'Terminated loans'!H1324</f>
        <v>143040275</v>
      </c>
      <c r="E2134" s="19">
        <f>'Terminated loans'!I1324</f>
        <v>98</v>
      </c>
      <c r="F2134" s="19" t="str">
        <f>'Terminated loans'!J1324</f>
        <v xml:space="preserve">LEE SHIM M F                   </v>
      </c>
      <c r="G2134" s="547" t="str">
        <f t="shared" si="658"/>
        <v>A2</v>
      </c>
      <c r="H2134" s="21">
        <f>'Terminated loans'!L1324</f>
        <v>40072</v>
      </c>
      <c r="I2134" s="21">
        <f>IF(B2134="VELS",'Terminated loans'!M1324,'Terminated loans'!B1324)</f>
        <v>41394</v>
      </c>
      <c r="J2134" s="34">
        <f t="shared" si="646"/>
        <v>43</v>
      </c>
      <c r="K2134" s="34">
        <f t="shared" si="643"/>
        <v>135</v>
      </c>
      <c r="L2134" s="34">
        <f t="shared" si="644"/>
        <v>43</v>
      </c>
      <c r="M2134" s="34">
        <f t="shared" si="645"/>
        <v>43</v>
      </c>
      <c r="N2134" s="52">
        <f t="shared" si="657"/>
        <v>43</v>
      </c>
      <c r="O2134" s="318">
        <f>+'Terminated loans'!S1324</f>
        <v>250000</v>
      </c>
      <c r="P2134" s="26">
        <f>+'Terminated loans'!T1324</f>
        <v>0.05</v>
      </c>
      <c r="Q2134" s="536">
        <f t="shared" si="659"/>
        <v>0.104</v>
      </c>
      <c r="R2134" s="222">
        <f t="shared" si="647"/>
        <v>6362.402918462376</v>
      </c>
      <c r="S2134" s="36">
        <f t="shared" si="648"/>
        <v>227576.92431245992</v>
      </c>
      <c r="T2134" s="36">
        <f t="shared" si="649"/>
        <v>22423.075687540084</v>
      </c>
      <c r="U2134" s="36">
        <f t="shared" si="650"/>
        <v>46006.401181419991</v>
      </c>
      <c r="V2134" s="36">
        <f t="shared" si="651"/>
        <v>23583.325493882177</v>
      </c>
      <c r="W2134" s="37">
        <f t="shared" si="652"/>
        <v>22423.075687537814</v>
      </c>
      <c r="X2134" s="36">
        <f t="shared" si="653"/>
        <v>22423.075687540084</v>
      </c>
      <c r="Y2134" s="276">
        <f t="shared" si="641"/>
        <v>22423.075687537814</v>
      </c>
      <c r="Z2134" s="36">
        <f t="shared" si="654"/>
        <v>46006.401181419991</v>
      </c>
      <c r="AA2134" s="36">
        <f t="shared" si="655"/>
        <v>23583.325493882177</v>
      </c>
      <c r="AB2134" s="38">
        <f t="shared" si="642"/>
        <v>-2.2700987756252289E-9</v>
      </c>
      <c r="AC2134" s="17"/>
      <c r="AD2134" s="17">
        <f t="shared" si="656"/>
        <v>43</v>
      </c>
      <c r="AH2134" s="103"/>
    </row>
    <row r="2135" spans="1:34">
      <c r="A2135" s="533"/>
      <c r="C2135" s="67" t="str">
        <f>'Terminated loans'!F1325</f>
        <v>E</v>
      </c>
      <c r="D2135" s="19">
        <f>'Terminated loans'!H1325</f>
        <v>143147614</v>
      </c>
      <c r="E2135" s="19">
        <f>'Terminated loans'!I1325</f>
        <v>99</v>
      </c>
      <c r="F2135" s="19" t="str">
        <f>'Terminated loans'!J1325</f>
        <v xml:space="preserve">BEEHARRY N (SL 2130)           </v>
      </c>
      <c r="G2135" s="547" t="str">
        <f t="shared" si="658"/>
        <v>B1</v>
      </c>
      <c r="H2135" s="21">
        <f>'Terminated loans'!L1325</f>
        <v>40462</v>
      </c>
      <c r="I2135" s="21">
        <f>IF(B2135="VELS",'Terminated loans'!M1325,'Terminated loans'!B1325)</f>
        <v>41394</v>
      </c>
      <c r="J2135" s="34">
        <f t="shared" si="646"/>
        <v>31</v>
      </c>
      <c r="K2135" s="34">
        <f t="shared" si="643"/>
        <v>122</v>
      </c>
      <c r="L2135" s="34">
        <f t="shared" si="644"/>
        <v>31</v>
      </c>
      <c r="M2135" s="34">
        <f t="shared" si="645"/>
        <v>31</v>
      </c>
      <c r="N2135" s="52">
        <f t="shared" si="657"/>
        <v>31</v>
      </c>
      <c r="O2135" s="318">
        <f>+'Terminated loans'!S1325</f>
        <v>5100034</v>
      </c>
      <c r="P2135" s="26">
        <f>+'Terminated loans'!T1325</f>
        <v>0.03</v>
      </c>
      <c r="Q2135" s="536">
        <f t="shared" si="659"/>
        <v>7.6499999999999999E-2</v>
      </c>
      <c r="R2135" s="222">
        <f t="shared" si="647"/>
        <v>171180.06258839232</v>
      </c>
      <c r="S2135" s="36">
        <f t="shared" si="648"/>
        <v>4801298.847847918</v>
      </c>
      <c r="T2135" s="36">
        <f t="shared" si="649"/>
        <v>298735.15215208195</v>
      </c>
      <c r="U2135" s="36">
        <f t="shared" si="650"/>
        <v>505283.09239226487</v>
      </c>
      <c r="V2135" s="36">
        <f t="shared" si="651"/>
        <v>206547.94024016149</v>
      </c>
      <c r="W2135" s="37">
        <f t="shared" si="652"/>
        <v>298735.15215210337</v>
      </c>
      <c r="X2135" s="36">
        <f t="shared" si="653"/>
        <v>298735.15215208195</v>
      </c>
      <c r="Y2135" s="276">
        <f t="shared" si="641"/>
        <v>298735.15215210337</v>
      </c>
      <c r="Z2135" s="36">
        <f t="shared" si="654"/>
        <v>505283.09239226487</v>
      </c>
      <c r="AA2135" s="36">
        <f t="shared" si="655"/>
        <v>206547.94024016149</v>
      </c>
      <c r="AB2135" s="38">
        <f t="shared" si="642"/>
        <v>2.1420419216156006E-8</v>
      </c>
      <c r="AC2135" s="17"/>
      <c r="AD2135" s="17">
        <f t="shared" si="656"/>
        <v>31</v>
      </c>
      <c r="AH2135" s="103"/>
    </row>
    <row r="2136" spans="1:34">
      <c r="A2136" s="533"/>
      <c r="C2136" s="67" t="str">
        <f>'Terminated loans'!F1326</f>
        <v>E</v>
      </c>
      <c r="D2136" s="19">
        <f>'Terminated loans'!H1326</f>
        <v>143576205</v>
      </c>
      <c r="E2136" s="19">
        <f>'Terminated loans'!I1326</f>
        <v>99</v>
      </c>
      <c r="F2136" s="19" t="str">
        <f>'Terminated loans'!J1326</f>
        <v xml:space="preserve">MYRTLE M S S (SL 1795)         </v>
      </c>
      <c r="G2136" s="547" t="str">
        <f t="shared" si="658"/>
        <v>A1</v>
      </c>
      <c r="H2136" s="21">
        <f>'Terminated loans'!L1326</f>
        <v>40203</v>
      </c>
      <c r="I2136" s="21">
        <f>IF(B2136="VELS",'Terminated loans'!M1326,'Terminated loans'!B1326)</f>
        <v>41394</v>
      </c>
      <c r="J2136" s="34">
        <f t="shared" si="646"/>
        <v>39</v>
      </c>
      <c r="K2136" s="34">
        <f t="shared" si="643"/>
        <v>130</v>
      </c>
      <c r="L2136" s="34">
        <f t="shared" si="644"/>
        <v>39</v>
      </c>
      <c r="M2136" s="34">
        <f t="shared" si="645"/>
        <v>39</v>
      </c>
      <c r="N2136" s="52">
        <f t="shared" si="657"/>
        <v>39</v>
      </c>
      <c r="O2136" s="318">
        <f>+'Terminated loans'!S1326</f>
        <v>1000009</v>
      </c>
      <c r="P2136" s="26">
        <f>+'Terminated loans'!T1326</f>
        <v>0.03</v>
      </c>
      <c r="Q2136" s="536">
        <f t="shared" si="659"/>
        <v>8.6499999999999994E-2</v>
      </c>
      <c r="R2136" s="222">
        <f t="shared" si="647"/>
        <v>26943.590021279735</v>
      </c>
      <c r="S2136" s="36">
        <f t="shared" si="648"/>
        <v>913170.51117070625</v>
      </c>
      <c r="T2136" s="36">
        <f t="shared" si="649"/>
        <v>86838.488829293754</v>
      </c>
      <c r="U2136" s="36">
        <f t="shared" si="650"/>
        <v>137629.49965919321</v>
      </c>
      <c r="V2136" s="36">
        <f t="shared" si="651"/>
        <v>50791.010829909821</v>
      </c>
      <c r="W2136" s="37">
        <f t="shared" si="652"/>
        <v>86838.488829283393</v>
      </c>
      <c r="X2136" s="36">
        <f t="shared" si="653"/>
        <v>86838.488829293754</v>
      </c>
      <c r="Y2136" s="276">
        <f t="shared" si="641"/>
        <v>86838.488829283393</v>
      </c>
      <c r="Z2136" s="36">
        <f t="shared" si="654"/>
        <v>137629.49965919321</v>
      </c>
      <c r="AA2136" s="36">
        <f t="shared" si="655"/>
        <v>50791.010829909821</v>
      </c>
      <c r="AB2136" s="38">
        <f t="shared" si="642"/>
        <v>-1.0360963642597198E-8</v>
      </c>
      <c r="AC2136" s="17"/>
      <c r="AD2136" s="17">
        <f t="shared" si="656"/>
        <v>39</v>
      </c>
      <c r="AH2136" s="103"/>
    </row>
    <row r="2137" spans="1:34">
      <c r="A2137" s="533"/>
      <c r="C2137" s="67" t="str">
        <f>'Terminated loans'!F1327</f>
        <v>E</v>
      </c>
      <c r="D2137" s="19">
        <f>'Terminated loans'!H1327</f>
        <v>143845214</v>
      </c>
      <c r="E2137" s="19">
        <f>'Terminated loans'!I1327</f>
        <v>99</v>
      </c>
      <c r="F2137" s="19" t="str">
        <f>'Terminated loans'!J1327</f>
        <v xml:space="preserve">NASTILI K N (SL 1826)          </v>
      </c>
      <c r="G2137" s="547" t="str">
        <f t="shared" si="658"/>
        <v>A1</v>
      </c>
      <c r="H2137" s="21">
        <f>'Terminated loans'!L1327</f>
        <v>40224</v>
      </c>
      <c r="I2137" s="21">
        <f>IF(B2137="VELS",'Terminated loans'!M1327,'Terminated loans'!B1327)</f>
        <v>41394</v>
      </c>
      <c r="J2137" s="34">
        <f t="shared" si="646"/>
        <v>38</v>
      </c>
      <c r="K2137" s="34">
        <f t="shared" si="643"/>
        <v>130</v>
      </c>
      <c r="L2137" s="34">
        <f t="shared" si="644"/>
        <v>38</v>
      </c>
      <c r="M2137" s="34">
        <f t="shared" si="645"/>
        <v>38</v>
      </c>
      <c r="N2137" s="52">
        <f t="shared" si="657"/>
        <v>38</v>
      </c>
      <c r="O2137" s="318">
        <f>+'Terminated loans'!S1327</f>
        <v>2495923</v>
      </c>
      <c r="P2137" s="26">
        <f>+'Terminated loans'!T1327</f>
        <v>0.03</v>
      </c>
      <c r="Q2137" s="536">
        <f t="shared" si="659"/>
        <v>8.6499999999999994E-2</v>
      </c>
      <c r="R2137" s="222">
        <f t="shared" si="647"/>
        <v>68933.485953695315</v>
      </c>
      <c r="S2137" s="36">
        <f t="shared" si="648"/>
        <v>2284196.7729867757</v>
      </c>
      <c r="T2137" s="36">
        <f t="shared" si="649"/>
        <v>211726.22701322427</v>
      </c>
      <c r="U2137" s="36">
        <f t="shared" si="650"/>
        <v>335275.69325362006</v>
      </c>
      <c r="V2137" s="36">
        <f t="shared" si="651"/>
        <v>123549.46624042187</v>
      </c>
      <c r="W2137" s="37">
        <f t="shared" si="652"/>
        <v>211726.22701319819</v>
      </c>
      <c r="X2137" s="36">
        <f t="shared" si="653"/>
        <v>211726.22701322427</v>
      </c>
      <c r="Y2137" s="276">
        <f t="shared" ref="Y2137:Y2197" si="660">W2137</f>
        <v>211726.22701319819</v>
      </c>
      <c r="Z2137" s="36">
        <f t="shared" si="654"/>
        <v>335275.69325362006</v>
      </c>
      <c r="AA2137" s="36">
        <f t="shared" si="655"/>
        <v>123549.46624042187</v>
      </c>
      <c r="AB2137" s="38">
        <f t="shared" si="642"/>
        <v>-2.6077032089233398E-8</v>
      </c>
      <c r="AC2137" s="17"/>
      <c r="AD2137" s="17">
        <f t="shared" si="656"/>
        <v>38</v>
      </c>
      <c r="AH2137" s="103"/>
    </row>
    <row r="2138" spans="1:34">
      <c r="A2138" s="533"/>
      <c r="C2138" s="67" t="str">
        <f>'Terminated loans'!F1328</f>
        <v>E</v>
      </c>
      <c r="D2138" s="19">
        <f>'Terminated loans'!H1328</f>
        <v>143992772</v>
      </c>
      <c r="E2138" s="19">
        <f>'Terminated loans'!I1328</f>
        <v>98</v>
      </c>
      <c r="F2138" s="19" t="str">
        <f>'Terminated loans'!J1328</f>
        <v xml:space="preserve">L`AIGUILLE A                   </v>
      </c>
      <c r="G2138" s="547" t="str">
        <f t="shared" si="658"/>
        <v>A2</v>
      </c>
      <c r="H2138" s="21">
        <f>'Terminated loans'!L1328</f>
        <v>40403</v>
      </c>
      <c r="I2138" s="21">
        <f>IF(B2138="VELS",'Terminated loans'!M1328,'Terminated loans'!B1328)</f>
        <v>41394</v>
      </c>
      <c r="J2138" s="34">
        <f t="shared" si="646"/>
        <v>33</v>
      </c>
      <c r="K2138" s="34">
        <f t="shared" si="643"/>
        <v>124</v>
      </c>
      <c r="L2138" s="34">
        <f t="shared" si="644"/>
        <v>33</v>
      </c>
      <c r="M2138" s="34">
        <f t="shared" si="645"/>
        <v>33</v>
      </c>
      <c r="N2138" s="52">
        <f t="shared" si="657"/>
        <v>33</v>
      </c>
      <c r="O2138" s="318">
        <f>+'Terminated loans'!S1328</f>
        <v>84128</v>
      </c>
      <c r="P2138" s="26">
        <f>+'Terminated loans'!T1328</f>
        <v>0.05</v>
      </c>
      <c r="Q2138" s="536">
        <f t="shared" si="659"/>
        <v>0.104</v>
      </c>
      <c r="R2138" s="222">
        <f t="shared" si="647"/>
        <v>2733.9143564969577</v>
      </c>
      <c r="S2138" s="36">
        <f t="shared" si="648"/>
        <v>78172.419926694638</v>
      </c>
      <c r="T2138" s="36">
        <f t="shared" si="649"/>
        <v>5955.580073305362</v>
      </c>
      <c r="U2138" s="36">
        <f t="shared" si="650"/>
        <v>12046.753837704164</v>
      </c>
      <c r="V2138" s="36">
        <f t="shared" si="651"/>
        <v>6091.1737643996021</v>
      </c>
      <c r="W2138" s="37">
        <f t="shared" si="652"/>
        <v>5955.5800733045617</v>
      </c>
      <c r="X2138" s="36">
        <f t="shared" si="653"/>
        <v>5955.580073305362</v>
      </c>
      <c r="Y2138" s="276">
        <f t="shared" si="660"/>
        <v>5955.5800733045617</v>
      </c>
      <c r="Z2138" s="36">
        <f t="shared" si="654"/>
        <v>12046.753837704164</v>
      </c>
      <c r="AA2138" s="36">
        <f t="shared" si="655"/>
        <v>6091.1737643996021</v>
      </c>
      <c r="AB2138" s="38">
        <f t="shared" si="642"/>
        <v>-8.0035533756017685E-10</v>
      </c>
      <c r="AC2138" s="17"/>
      <c r="AD2138" s="17">
        <f t="shared" si="656"/>
        <v>33</v>
      </c>
      <c r="AH2138" s="103"/>
    </row>
    <row r="2139" spans="1:34">
      <c r="A2139" s="533"/>
      <c r="C2139" s="67" t="str">
        <f>'Terminated loans'!F1329</f>
        <v>E</v>
      </c>
      <c r="D2139" s="19">
        <f>'Terminated loans'!H1329</f>
        <v>143993728</v>
      </c>
      <c r="E2139" s="19">
        <f>'Terminated loans'!I1329</f>
        <v>98</v>
      </c>
      <c r="F2139" s="19" t="str">
        <f>'Terminated loans'!J1329</f>
        <v xml:space="preserve">WOOMCHURN A P                  </v>
      </c>
      <c r="G2139" s="547" t="str">
        <f t="shared" si="658"/>
        <v>B2</v>
      </c>
      <c r="H2139" s="21">
        <f>'Terminated loans'!L1329</f>
        <v>40562</v>
      </c>
      <c r="I2139" s="21">
        <f>IF(B2139="VELS",'Terminated loans'!M1329,'Terminated loans'!B1329)</f>
        <v>41394</v>
      </c>
      <c r="J2139" s="34">
        <f t="shared" si="646"/>
        <v>27</v>
      </c>
      <c r="K2139" s="34">
        <f t="shared" si="643"/>
        <v>118</v>
      </c>
      <c r="L2139" s="34">
        <f t="shared" si="644"/>
        <v>27</v>
      </c>
      <c r="M2139" s="34">
        <f t="shared" si="645"/>
        <v>27</v>
      </c>
      <c r="N2139" s="52">
        <f t="shared" si="657"/>
        <v>27</v>
      </c>
      <c r="O2139" s="318">
        <f>+'Terminated loans'!S1329</f>
        <v>1120292</v>
      </c>
      <c r="P2139" s="26">
        <f>+'Terminated loans'!T1329</f>
        <v>0.05</v>
      </c>
      <c r="Q2139" s="536">
        <f t="shared" si="659"/>
        <v>9.4E-2</v>
      </c>
      <c r="R2139" s="222">
        <f t="shared" si="647"/>
        <v>43956.28166064003</v>
      </c>
      <c r="S2139" s="36">
        <f t="shared" si="648"/>
        <v>1065968.6186156594</v>
      </c>
      <c r="T2139" s="36">
        <f t="shared" si="649"/>
        <v>54323.381384340581</v>
      </c>
      <c r="U2139" s="36">
        <f t="shared" si="650"/>
        <v>120850.98622162547</v>
      </c>
      <c r="V2139" s="36">
        <f t="shared" si="651"/>
        <v>66527.604837280465</v>
      </c>
      <c r="W2139" s="37">
        <f t="shared" si="652"/>
        <v>54323.381384345004</v>
      </c>
      <c r="X2139" s="36">
        <f t="shared" si="653"/>
        <v>54323.381384340581</v>
      </c>
      <c r="Y2139" s="276">
        <f t="shared" si="660"/>
        <v>54323.381384345004</v>
      </c>
      <c r="Z2139" s="36">
        <f t="shared" si="654"/>
        <v>120850.98622162547</v>
      </c>
      <c r="AA2139" s="36">
        <f t="shared" si="655"/>
        <v>66527.604837280465</v>
      </c>
      <c r="AB2139" s="38">
        <f t="shared" si="642"/>
        <v>4.4237822294235229E-9</v>
      </c>
      <c r="AC2139" s="17"/>
      <c r="AD2139" s="17">
        <f t="shared" si="656"/>
        <v>27</v>
      </c>
      <c r="AH2139" s="103"/>
    </row>
    <row r="2140" spans="1:34">
      <c r="A2140" s="533"/>
      <c r="C2140" s="67" t="str">
        <f>'Terminated loans'!F1330</f>
        <v>E</v>
      </c>
      <c r="D2140" s="19">
        <f>'Terminated loans'!H1330</f>
        <v>143994155</v>
      </c>
      <c r="E2140" s="19">
        <f>'Terminated loans'!I1330</f>
        <v>98</v>
      </c>
      <c r="F2140" s="19" t="str">
        <f>'Terminated loans'!J1330</f>
        <v xml:space="preserve">PASNIN Y(MUACC30481)           </v>
      </c>
      <c r="G2140" s="547" t="str">
        <f t="shared" si="658"/>
        <v>B2</v>
      </c>
      <c r="H2140" s="21">
        <f>'Terminated loans'!L1330</f>
        <v>40618</v>
      </c>
      <c r="I2140" s="21">
        <f>IF(B2140="VELS",'Terminated loans'!M1330,'Terminated loans'!B1330)</f>
        <v>41394</v>
      </c>
      <c r="J2140" s="34">
        <f t="shared" si="646"/>
        <v>26</v>
      </c>
      <c r="K2140" s="34">
        <f t="shared" si="643"/>
        <v>117</v>
      </c>
      <c r="L2140" s="34">
        <f t="shared" si="644"/>
        <v>26</v>
      </c>
      <c r="M2140" s="34">
        <f t="shared" si="645"/>
        <v>26</v>
      </c>
      <c r="N2140" s="52">
        <f t="shared" si="657"/>
        <v>26</v>
      </c>
      <c r="O2140" s="318">
        <f>+'Terminated loans'!S1330</f>
        <v>156173</v>
      </c>
      <c r="P2140" s="26">
        <f>+'Terminated loans'!T1330</f>
        <v>0.05</v>
      </c>
      <c r="Q2140" s="536">
        <f t="shared" si="659"/>
        <v>9.4E-2</v>
      </c>
      <c r="R2140" s="222">
        <f t="shared" si="647"/>
        <v>6350.3806695601179</v>
      </c>
      <c r="S2140" s="36">
        <f t="shared" si="648"/>
        <v>148856.84993775457</v>
      </c>
      <c r="T2140" s="36">
        <f t="shared" si="649"/>
        <v>7316.1500622454332</v>
      </c>
      <c r="U2140" s="36">
        <f t="shared" si="650"/>
        <v>16253.047470809135</v>
      </c>
      <c r="V2140" s="36">
        <f t="shared" si="651"/>
        <v>8936.8974085630616</v>
      </c>
      <c r="W2140" s="37">
        <f t="shared" si="652"/>
        <v>7316.1500622460735</v>
      </c>
      <c r="X2140" s="36">
        <f t="shared" si="653"/>
        <v>7316.1500622454332</v>
      </c>
      <c r="Y2140" s="276">
        <f t="shared" si="660"/>
        <v>7316.1500622460735</v>
      </c>
      <c r="Z2140" s="36">
        <f t="shared" si="654"/>
        <v>16253.047470809135</v>
      </c>
      <c r="AA2140" s="36">
        <f t="shared" si="655"/>
        <v>8936.8974085630616</v>
      </c>
      <c r="AB2140" s="38">
        <f t="shared" si="642"/>
        <v>6.4028427004814148E-10</v>
      </c>
      <c r="AC2140" s="17"/>
      <c r="AD2140" s="17">
        <f t="shared" si="656"/>
        <v>26</v>
      </c>
      <c r="AH2140" s="103"/>
    </row>
    <row r="2141" spans="1:34">
      <c r="A2141" s="533"/>
      <c r="C2141" s="67" t="str">
        <f>'Terminated loans'!F1331</f>
        <v>E</v>
      </c>
      <c r="D2141" s="19">
        <f>'Terminated loans'!H1331</f>
        <v>143994627</v>
      </c>
      <c r="E2141" s="19">
        <f>'Terminated loans'!I1331</f>
        <v>98</v>
      </c>
      <c r="F2141" s="19" t="str">
        <f>'Terminated loans'!J1331</f>
        <v xml:space="preserve">LUCHMUNPERSAD D                </v>
      </c>
      <c r="G2141" s="547" t="str">
        <f t="shared" si="658"/>
        <v>C2</v>
      </c>
      <c r="H2141" s="21">
        <f>'Terminated loans'!L1331</f>
        <v>40697</v>
      </c>
      <c r="I2141" s="21">
        <f>IF(B2141="VELS",'Terminated loans'!M1331,'Terminated loans'!B1331)</f>
        <v>41394</v>
      </c>
      <c r="J2141" s="34">
        <f t="shared" si="646"/>
        <v>23</v>
      </c>
      <c r="K2141" s="34">
        <f t="shared" si="643"/>
        <v>114</v>
      </c>
      <c r="L2141" s="34">
        <f t="shared" si="644"/>
        <v>23</v>
      </c>
      <c r="M2141" s="34">
        <f t="shared" si="645"/>
        <v>23</v>
      </c>
      <c r="N2141" s="52">
        <f t="shared" si="657"/>
        <v>23</v>
      </c>
      <c r="O2141" s="318">
        <f>+'Terminated loans'!S1331</f>
        <v>190369</v>
      </c>
      <c r="P2141" s="26">
        <f>+'Terminated loans'!T1331</f>
        <v>0.05</v>
      </c>
      <c r="Q2141" s="536">
        <f t="shared" si="659"/>
        <v>9.9000000000000005E-2</v>
      </c>
      <c r="R2141" s="222">
        <f t="shared" si="647"/>
        <v>8697.0672384875998</v>
      </c>
      <c r="S2141" s="36">
        <f t="shared" si="648"/>
        <v>181520.91846755531</v>
      </c>
      <c r="T2141" s="36">
        <f t="shared" si="649"/>
        <v>8848.0815324446885</v>
      </c>
      <c r="U2141" s="36">
        <f t="shared" si="650"/>
        <v>18511.628017661977</v>
      </c>
      <c r="V2141" s="36">
        <f t="shared" si="651"/>
        <v>9663.5464852148143</v>
      </c>
      <c r="W2141" s="37">
        <f t="shared" si="652"/>
        <v>8848.0815324471623</v>
      </c>
      <c r="X2141" s="36">
        <f t="shared" si="653"/>
        <v>8848.0815324446885</v>
      </c>
      <c r="Y2141" s="276">
        <f t="shared" si="660"/>
        <v>8848.0815324471623</v>
      </c>
      <c r="Z2141" s="36">
        <f t="shared" si="654"/>
        <v>18511.628017661977</v>
      </c>
      <c r="AA2141" s="36">
        <f t="shared" si="655"/>
        <v>9663.5464852148143</v>
      </c>
      <c r="AB2141" s="38">
        <f t="shared" si="642"/>
        <v>2.4738255888223648E-9</v>
      </c>
      <c r="AC2141" s="17"/>
      <c r="AD2141" s="17">
        <f t="shared" si="656"/>
        <v>23</v>
      </c>
      <c r="AH2141" s="103"/>
    </row>
    <row r="2142" spans="1:34">
      <c r="A2142" s="533"/>
      <c r="C2142" s="67" t="str">
        <f>'Terminated loans'!F1332</f>
        <v>E</v>
      </c>
      <c r="D2142" s="19">
        <f>'Terminated loans'!H1332</f>
        <v>143135470</v>
      </c>
      <c r="E2142" s="19">
        <f>'Terminated loans'!I1332</f>
        <v>99</v>
      </c>
      <c r="F2142" s="19" t="str">
        <f>'Terminated loans'!J1332</f>
        <v xml:space="preserve">WOOMCHURN A P(SL 2516)         </v>
      </c>
      <c r="G2142" s="547" t="str">
        <f t="shared" si="658"/>
        <v>C1</v>
      </c>
      <c r="H2142" s="21">
        <f>'Terminated loans'!L1332</f>
        <v>40717</v>
      </c>
      <c r="I2142" s="21">
        <f>IF(B2142="VELS",'Terminated loans'!M1332,'Terminated loans'!B1332)</f>
        <v>41394</v>
      </c>
      <c r="J2142" s="34">
        <f t="shared" si="646"/>
        <v>22</v>
      </c>
      <c r="K2142" s="34">
        <f t="shared" si="643"/>
        <v>113</v>
      </c>
      <c r="L2142" s="34">
        <f t="shared" si="644"/>
        <v>22</v>
      </c>
      <c r="M2142" s="34">
        <f t="shared" si="645"/>
        <v>22</v>
      </c>
      <c r="N2142" s="52">
        <f t="shared" si="657"/>
        <v>22</v>
      </c>
      <c r="O2142" s="318">
        <f>+'Terminated loans'!S1332</f>
        <v>3592914</v>
      </c>
      <c r="P2142" s="26">
        <f>+'Terminated loans'!T1332</f>
        <v>0.03</v>
      </c>
      <c r="Q2142" s="536">
        <f t="shared" si="659"/>
        <v>8.1500000000000003E-2</v>
      </c>
      <c r="R2142" s="222">
        <f t="shared" si="647"/>
        <v>168050.58847798657</v>
      </c>
      <c r="S2142" s="36">
        <f t="shared" si="648"/>
        <v>3423399.1527457829</v>
      </c>
      <c r="T2142" s="36">
        <f t="shared" si="649"/>
        <v>169514.84725421714</v>
      </c>
      <c r="U2142" s="36">
        <f t="shared" si="650"/>
        <v>273713.79376997799</v>
      </c>
      <c r="V2142" s="36">
        <f t="shared" si="651"/>
        <v>104198.94651570404</v>
      </c>
      <c r="W2142" s="37">
        <f t="shared" si="652"/>
        <v>169514.84725427395</v>
      </c>
      <c r="X2142" s="36">
        <f t="shared" si="653"/>
        <v>169514.84725421714</v>
      </c>
      <c r="Y2142" s="276">
        <f t="shared" si="660"/>
        <v>169514.84725427395</v>
      </c>
      <c r="Z2142" s="36">
        <f t="shared" si="654"/>
        <v>273713.79376997799</v>
      </c>
      <c r="AA2142" s="36">
        <f t="shared" si="655"/>
        <v>104198.94651570404</v>
      </c>
      <c r="AB2142" s="38">
        <f t="shared" si="642"/>
        <v>5.6810677051544189E-8</v>
      </c>
      <c r="AC2142" s="17"/>
      <c r="AD2142" s="17">
        <f t="shared" si="656"/>
        <v>22</v>
      </c>
      <c r="AH2142" s="103"/>
    </row>
    <row r="2143" spans="1:34">
      <c r="A2143" s="533"/>
      <c r="C2143" s="67" t="str">
        <f>'Terminated loans'!F1333</f>
        <v>E</v>
      </c>
      <c r="D2143" s="19">
        <f>'Terminated loans'!H1333</f>
        <v>143996697</v>
      </c>
      <c r="E2143" s="19">
        <f>'Terminated loans'!I1333</f>
        <v>98</v>
      </c>
      <c r="F2143" s="19" t="str">
        <f>'Terminated loans'!J1333</f>
        <v xml:space="preserve">GAJANAH P                      </v>
      </c>
      <c r="G2143" s="547" t="str">
        <f t="shared" si="658"/>
        <v>C2</v>
      </c>
      <c r="H2143" s="21">
        <f>'Terminated loans'!L1333</f>
        <v>40858</v>
      </c>
      <c r="I2143" s="21">
        <f>IF(B2143="VELS",'Terminated loans'!M1333,'Terminated loans'!B1333)</f>
        <v>41394</v>
      </c>
      <c r="J2143" s="34">
        <f t="shared" si="646"/>
        <v>18</v>
      </c>
      <c r="K2143" s="34">
        <f t="shared" si="643"/>
        <v>109</v>
      </c>
      <c r="L2143" s="34">
        <f t="shared" si="644"/>
        <v>18</v>
      </c>
      <c r="M2143" s="34">
        <f t="shared" si="645"/>
        <v>18</v>
      </c>
      <c r="N2143" s="52">
        <f t="shared" si="657"/>
        <v>18</v>
      </c>
      <c r="O2143" s="318">
        <f>+'Terminated loans'!S1333</f>
        <v>180124</v>
      </c>
      <c r="P2143" s="26">
        <f>+'Terminated loans'!T1333</f>
        <v>0.05</v>
      </c>
      <c r="Q2143" s="536">
        <f t="shared" si="659"/>
        <v>9.9000000000000005E-2</v>
      </c>
      <c r="R2143" s="222">
        <f t="shared" si="647"/>
        <v>10407.661006843182</v>
      </c>
      <c r="S2143" s="36">
        <f t="shared" si="648"/>
        <v>173429.08766960341</v>
      </c>
      <c r="T2143" s="36">
        <f t="shared" si="649"/>
        <v>6694.9123303965898</v>
      </c>
      <c r="U2143" s="36">
        <f t="shared" si="650"/>
        <v>13908.810453576356</v>
      </c>
      <c r="V2143" s="36">
        <f t="shared" si="651"/>
        <v>7213.8981231772632</v>
      </c>
      <c r="W2143" s="37">
        <f t="shared" si="652"/>
        <v>6694.9123303990928</v>
      </c>
      <c r="X2143" s="36">
        <f t="shared" si="653"/>
        <v>6694.9123303965898</v>
      </c>
      <c r="Y2143" s="276">
        <f t="shared" si="660"/>
        <v>6694.9123303990928</v>
      </c>
      <c r="Z2143" s="36">
        <f t="shared" si="654"/>
        <v>13908.810453576356</v>
      </c>
      <c r="AA2143" s="36">
        <f t="shared" si="655"/>
        <v>7213.8981231772632</v>
      </c>
      <c r="AB2143" s="38">
        <f t="shared" si="642"/>
        <v>2.5029294192790985E-9</v>
      </c>
      <c r="AC2143" s="17"/>
      <c r="AD2143" s="17">
        <f t="shared" si="656"/>
        <v>18</v>
      </c>
      <c r="AH2143" s="103"/>
    </row>
    <row r="2144" spans="1:34">
      <c r="A2144" s="533"/>
      <c r="C2144" s="67" t="str">
        <f>'Terminated loans'!F1334</f>
        <v>E</v>
      </c>
      <c r="D2144" s="19">
        <f>'Terminated loans'!H1334</f>
        <v>143989844</v>
      </c>
      <c r="E2144" s="19">
        <f>'Terminated loans'!I1334</f>
        <v>99</v>
      </c>
      <c r="F2144" s="19" t="str">
        <f>'Terminated loans'!J1334</f>
        <v xml:space="preserve">BOKHOREE P(SL2623)             </v>
      </c>
      <c r="G2144" s="547" t="str">
        <f t="shared" si="658"/>
        <v>C1</v>
      </c>
      <c r="H2144" s="21">
        <f>'Terminated loans'!L1334</f>
        <v>40892</v>
      </c>
      <c r="I2144" s="21">
        <f>IF(B2144="VELS",'Terminated loans'!M1334,'Terminated loans'!B1334)</f>
        <v>41394</v>
      </c>
      <c r="J2144" s="34">
        <f t="shared" si="646"/>
        <v>17</v>
      </c>
      <c r="K2144" s="34">
        <f t="shared" si="643"/>
        <v>108</v>
      </c>
      <c r="L2144" s="34">
        <f t="shared" si="644"/>
        <v>17</v>
      </c>
      <c r="M2144" s="34">
        <f t="shared" si="645"/>
        <v>17</v>
      </c>
      <c r="N2144" s="52">
        <f t="shared" si="657"/>
        <v>17</v>
      </c>
      <c r="O2144" s="318">
        <f>+'Terminated loans'!S1334</f>
        <v>1932839</v>
      </c>
      <c r="P2144" s="26">
        <f>+'Terminated loans'!T1334</f>
        <v>0.03</v>
      </c>
      <c r="Q2144" s="536">
        <f t="shared" si="659"/>
        <v>8.1500000000000003E-2</v>
      </c>
      <c r="R2144" s="222">
        <f t="shared" si="647"/>
        <v>116271.61369532438</v>
      </c>
      <c r="S2144" s="36">
        <f t="shared" si="648"/>
        <v>1860822.0931965292</v>
      </c>
      <c r="T2144" s="36">
        <f t="shared" si="649"/>
        <v>72016.906803470803</v>
      </c>
      <c r="U2144" s="36">
        <f t="shared" si="650"/>
        <v>115795.33962401538</v>
      </c>
      <c r="V2144" s="36">
        <f t="shared" si="651"/>
        <v>43778.432820514543</v>
      </c>
      <c r="W2144" s="37">
        <f t="shared" si="652"/>
        <v>72016.906803500839</v>
      </c>
      <c r="X2144" s="36">
        <f t="shared" si="653"/>
        <v>72016.906803470803</v>
      </c>
      <c r="Y2144" s="276">
        <f t="shared" si="660"/>
        <v>72016.906803500839</v>
      </c>
      <c r="Z2144" s="36">
        <f t="shared" si="654"/>
        <v>115795.33962401538</v>
      </c>
      <c r="AA2144" s="36">
        <f t="shared" si="655"/>
        <v>43778.432820514543</v>
      </c>
      <c r="AB2144" s="38">
        <f t="shared" si="642"/>
        <v>3.0035153031349182E-8</v>
      </c>
      <c r="AC2144" s="17"/>
      <c r="AD2144" s="17">
        <f t="shared" si="656"/>
        <v>17</v>
      </c>
      <c r="AH2144" s="103"/>
    </row>
    <row r="2145" spans="1:34">
      <c r="A2145" s="533"/>
      <c r="C2145" s="67" t="str">
        <f>'Terminated loans'!F1335</f>
        <v>E</v>
      </c>
      <c r="D2145" s="19">
        <f>'Terminated loans'!H1335</f>
        <v>143996883</v>
      </c>
      <c r="E2145" s="19">
        <f>'Terminated loans'!I1335</f>
        <v>98</v>
      </c>
      <c r="F2145" s="19" t="str">
        <f>'Terminated loans'!J1335</f>
        <v xml:space="preserve">SHEIK MAHOMOD M N              </v>
      </c>
      <c r="G2145" s="547" t="str">
        <f t="shared" si="658"/>
        <v>C2</v>
      </c>
      <c r="H2145" s="21">
        <f>'Terminated loans'!L1335</f>
        <v>40927</v>
      </c>
      <c r="I2145" s="21">
        <f>IF(B2145="VELS",'Terminated loans'!M1335,'Terminated loans'!B1335)</f>
        <v>41394</v>
      </c>
      <c r="J2145" s="34">
        <f t="shared" si="646"/>
        <v>15</v>
      </c>
      <c r="K2145" s="34">
        <f t="shared" si="643"/>
        <v>106</v>
      </c>
      <c r="L2145" s="34">
        <f t="shared" si="644"/>
        <v>15</v>
      </c>
      <c r="M2145" s="34">
        <f t="shared" si="645"/>
        <v>15</v>
      </c>
      <c r="N2145" s="52">
        <f t="shared" si="657"/>
        <v>15</v>
      </c>
      <c r="O2145" s="318">
        <f>+'Terminated loans'!S1335</f>
        <v>202012</v>
      </c>
      <c r="P2145" s="26">
        <f>+'Terminated loans'!T1335</f>
        <v>0.05</v>
      </c>
      <c r="Q2145" s="536">
        <f t="shared" si="659"/>
        <v>9.9000000000000005E-2</v>
      </c>
      <c r="R2145" s="222">
        <f t="shared" si="647"/>
        <v>13920.737327966888</v>
      </c>
      <c r="S2145" s="36">
        <f t="shared" si="648"/>
        <v>195650.62709564925</v>
      </c>
      <c r="T2145" s="36">
        <f t="shared" si="649"/>
        <v>6361.3729043507483</v>
      </c>
      <c r="U2145" s="36">
        <f t="shared" si="650"/>
        <v>13160.43282385674</v>
      </c>
      <c r="V2145" s="36">
        <f t="shared" si="651"/>
        <v>6799.0599195032846</v>
      </c>
      <c r="W2145" s="37">
        <f t="shared" si="652"/>
        <v>6361.3729043534549</v>
      </c>
      <c r="X2145" s="36">
        <f t="shared" si="653"/>
        <v>6361.3729043507483</v>
      </c>
      <c r="Y2145" s="276">
        <f t="shared" si="660"/>
        <v>6361.3729043534549</v>
      </c>
      <c r="Z2145" s="36">
        <f t="shared" si="654"/>
        <v>13160.43282385674</v>
      </c>
      <c r="AA2145" s="36">
        <f t="shared" si="655"/>
        <v>6799.0599195032846</v>
      </c>
      <c r="AB2145" s="38">
        <f t="shared" si="642"/>
        <v>2.7066562324762344E-9</v>
      </c>
      <c r="AC2145" s="17"/>
      <c r="AD2145" s="17">
        <f t="shared" si="656"/>
        <v>15</v>
      </c>
      <c r="AH2145" s="103"/>
    </row>
    <row r="2146" spans="1:34">
      <c r="A2146" s="533"/>
      <c r="C2146" s="67" t="str">
        <f>'Terminated loans'!F1336</f>
        <v>E</v>
      </c>
      <c r="D2146" s="19">
        <f>'Terminated loans'!H1336</f>
        <v>143997200</v>
      </c>
      <c r="E2146" s="19">
        <f>'Terminated loans'!I1336</f>
        <v>98</v>
      </c>
      <c r="F2146" s="19" t="str">
        <f>'Terminated loans'!J1336</f>
        <v xml:space="preserve">NASTILI K N                    </v>
      </c>
      <c r="G2146" s="547" t="str">
        <f t="shared" si="658"/>
        <v>C2</v>
      </c>
      <c r="H2146" s="21">
        <f>'Terminated loans'!L1336</f>
        <v>40920</v>
      </c>
      <c r="I2146" s="21">
        <f>IF(B2146="VELS",'Terminated loans'!M1336,'Terminated loans'!B1336)</f>
        <v>41394</v>
      </c>
      <c r="J2146" s="34">
        <f t="shared" si="646"/>
        <v>16</v>
      </c>
      <c r="K2146" s="34">
        <f t="shared" si="643"/>
        <v>107</v>
      </c>
      <c r="L2146" s="34">
        <f t="shared" si="644"/>
        <v>16</v>
      </c>
      <c r="M2146" s="34">
        <f t="shared" si="645"/>
        <v>16</v>
      </c>
      <c r="N2146" s="52">
        <f t="shared" si="657"/>
        <v>16</v>
      </c>
      <c r="O2146" s="318">
        <f>+'Terminated loans'!S1336</f>
        <v>200332</v>
      </c>
      <c r="P2146" s="26">
        <f>+'Terminated loans'!T1336</f>
        <v>0.05</v>
      </c>
      <c r="Q2146" s="536">
        <f t="shared" si="659"/>
        <v>9.9000000000000005E-2</v>
      </c>
      <c r="R2146" s="222">
        <f t="shared" si="647"/>
        <v>12968.80249145764</v>
      </c>
      <c r="S2146" s="36">
        <f t="shared" si="648"/>
        <v>193642.79727482438</v>
      </c>
      <c r="T2146" s="36">
        <f t="shared" si="649"/>
        <v>6689.2027251756226</v>
      </c>
      <c r="U2146" s="36">
        <f t="shared" si="650"/>
        <v>13858.042588500801</v>
      </c>
      <c r="V2146" s="36">
        <f t="shared" si="651"/>
        <v>7168.8398633222387</v>
      </c>
      <c r="W2146" s="37">
        <f t="shared" si="652"/>
        <v>6689.2027251785621</v>
      </c>
      <c r="X2146" s="36">
        <f t="shared" si="653"/>
        <v>6689.2027251756226</v>
      </c>
      <c r="Y2146" s="276">
        <f t="shared" si="660"/>
        <v>6689.2027251785621</v>
      </c>
      <c r="Z2146" s="36">
        <f t="shared" si="654"/>
        <v>13858.042588500801</v>
      </c>
      <c r="AA2146" s="36">
        <f t="shared" si="655"/>
        <v>7168.8398633222387</v>
      </c>
      <c r="AB2146" s="38">
        <f t="shared" si="642"/>
        <v>2.9394868761301041E-9</v>
      </c>
      <c r="AC2146" s="17"/>
      <c r="AD2146" s="17">
        <f t="shared" si="656"/>
        <v>16</v>
      </c>
      <c r="AH2146" s="103"/>
    </row>
    <row r="2147" spans="1:34">
      <c r="A2147" s="533"/>
      <c r="C2147" s="67" t="str">
        <f>'Terminated loans'!F1337</f>
        <v>E</v>
      </c>
      <c r="D2147" s="19">
        <f>'Terminated loans'!H1337</f>
        <v>143996980</v>
      </c>
      <c r="E2147" s="19">
        <f>'Terminated loans'!I1337</f>
        <v>98</v>
      </c>
      <c r="F2147" s="19" t="str">
        <f>'Terminated loans'!J1337</f>
        <v xml:space="preserve">SAUMTALLY M A                  </v>
      </c>
      <c r="G2147" s="547" t="str">
        <f t="shared" si="658"/>
        <v>C2</v>
      </c>
      <c r="H2147" s="21">
        <f>'Terminated loans'!L1337</f>
        <v>40911</v>
      </c>
      <c r="I2147" s="21">
        <f>IF(B2147="VELS",'Terminated loans'!M1337,'Terminated loans'!B1337)</f>
        <v>41394</v>
      </c>
      <c r="J2147" s="34">
        <f t="shared" si="646"/>
        <v>16</v>
      </c>
      <c r="K2147" s="34">
        <f t="shared" si="643"/>
        <v>107</v>
      </c>
      <c r="L2147" s="34">
        <f t="shared" si="644"/>
        <v>16</v>
      </c>
      <c r="M2147" s="34">
        <f t="shared" si="645"/>
        <v>16</v>
      </c>
      <c r="N2147" s="52">
        <f t="shared" si="657"/>
        <v>16</v>
      </c>
      <c r="O2147" s="318">
        <f>+'Terminated loans'!S1337</f>
        <v>216028</v>
      </c>
      <c r="P2147" s="26">
        <f>+'Terminated loans'!T1337</f>
        <v>0.05</v>
      </c>
      <c r="Q2147" s="536">
        <f t="shared" si="659"/>
        <v>9.9000000000000005E-2</v>
      </c>
      <c r="R2147" s="222">
        <f t="shared" si="647"/>
        <v>13984.907376877438</v>
      </c>
      <c r="S2147" s="36">
        <f t="shared" si="648"/>
        <v>208814.69864867197</v>
      </c>
      <c r="T2147" s="36">
        <f t="shared" si="649"/>
        <v>7213.3013513280312</v>
      </c>
      <c r="U2147" s="36">
        <f t="shared" si="650"/>
        <v>14943.819381370151</v>
      </c>
      <c r="V2147" s="36">
        <f t="shared" si="651"/>
        <v>7730.5180300390057</v>
      </c>
      <c r="W2147" s="37">
        <f t="shared" si="652"/>
        <v>7213.3013513311453</v>
      </c>
      <c r="X2147" s="36">
        <f t="shared" si="653"/>
        <v>7213.3013513280312</v>
      </c>
      <c r="Y2147" s="276">
        <f t="shared" si="660"/>
        <v>7213.3013513311453</v>
      </c>
      <c r="Z2147" s="36">
        <f t="shared" si="654"/>
        <v>14943.819381370151</v>
      </c>
      <c r="AA2147" s="36">
        <f t="shared" si="655"/>
        <v>7730.5180300390057</v>
      </c>
      <c r="AB2147" s="38">
        <f t="shared" si="642"/>
        <v>3.1141098588705063E-9</v>
      </c>
      <c r="AC2147" s="17"/>
      <c r="AD2147" s="17">
        <f t="shared" si="656"/>
        <v>16</v>
      </c>
      <c r="AH2147" s="103"/>
    </row>
    <row r="2148" spans="1:34">
      <c r="A2148" s="533"/>
      <c r="C2148" s="67" t="str">
        <f>'Terminated loans'!F1338</f>
        <v>E</v>
      </c>
      <c r="D2148" s="19">
        <f>'Terminated loans'!H1338</f>
        <v>143995992</v>
      </c>
      <c r="E2148" s="19">
        <f>'Terminated loans'!I1338</f>
        <v>98</v>
      </c>
      <c r="F2148" s="19" t="str">
        <f>'Terminated loans'!J1338</f>
        <v xml:space="preserve">SEETUL S K                     </v>
      </c>
      <c r="G2148" s="547" t="str">
        <f t="shared" si="658"/>
        <v>C2</v>
      </c>
      <c r="H2148" s="21">
        <f>'Terminated loans'!L1338</f>
        <v>40955</v>
      </c>
      <c r="I2148" s="21">
        <f>IF(B2148="VELS",'Terminated loans'!M1338,'Terminated loans'!B1338)</f>
        <v>41394</v>
      </c>
      <c r="J2148" s="34">
        <f t="shared" si="646"/>
        <v>14</v>
      </c>
      <c r="K2148" s="34">
        <f t="shared" si="643"/>
        <v>106</v>
      </c>
      <c r="L2148" s="34">
        <f t="shared" si="644"/>
        <v>14</v>
      </c>
      <c r="M2148" s="34">
        <f t="shared" si="645"/>
        <v>14</v>
      </c>
      <c r="N2148" s="52">
        <f t="shared" si="657"/>
        <v>14</v>
      </c>
      <c r="O2148" s="318">
        <f>+'Terminated loans'!S1338</f>
        <v>251076</v>
      </c>
      <c r="P2148" s="26">
        <f>+'Terminated loans'!T1338</f>
        <v>0.05</v>
      </c>
      <c r="Q2148" s="536">
        <f t="shared" si="659"/>
        <v>9.9000000000000005E-2</v>
      </c>
      <c r="R2148" s="222">
        <f t="shared" si="647"/>
        <v>18499.486207174246</v>
      </c>
      <c r="S2148" s="36">
        <f t="shared" si="648"/>
        <v>243648.72757226927</v>
      </c>
      <c r="T2148" s="36">
        <f t="shared" si="649"/>
        <v>7427.2724277307279</v>
      </c>
      <c r="U2148" s="36">
        <f t="shared" si="650"/>
        <v>15344.079328173335</v>
      </c>
      <c r="V2148" s="36">
        <f t="shared" si="651"/>
        <v>7916.8069004394638</v>
      </c>
      <c r="W2148" s="37">
        <f t="shared" si="652"/>
        <v>7427.2724277338712</v>
      </c>
      <c r="X2148" s="36">
        <f t="shared" si="653"/>
        <v>7427.2724277307279</v>
      </c>
      <c r="Y2148" s="276">
        <f t="shared" si="660"/>
        <v>7427.2724277338712</v>
      </c>
      <c r="Z2148" s="36">
        <f t="shared" si="654"/>
        <v>15344.079328173335</v>
      </c>
      <c r="AA2148" s="36">
        <f t="shared" si="655"/>
        <v>7916.8069004394638</v>
      </c>
      <c r="AB2148" s="38">
        <f t="shared" si="642"/>
        <v>3.14321368932724E-9</v>
      </c>
      <c r="AC2148" s="17"/>
      <c r="AD2148" s="17">
        <f t="shared" si="656"/>
        <v>14</v>
      </c>
      <c r="AH2148" s="103"/>
    </row>
    <row r="2149" spans="1:34">
      <c r="A2149" s="533"/>
      <c r="C2149" s="67" t="str">
        <f>'Terminated loans'!F1339</f>
        <v>E</v>
      </c>
      <c r="D2149" s="19">
        <f>'Terminated loans'!H1339</f>
        <v>143996832</v>
      </c>
      <c r="E2149" s="19">
        <f>'Terminated loans'!I1339</f>
        <v>98</v>
      </c>
      <c r="F2149" s="19" t="str">
        <f>'Terminated loans'!J1339</f>
        <v xml:space="preserve">TAYAB N                        </v>
      </c>
      <c r="G2149" s="547" t="str">
        <f t="shared" si="658"/>
        <v>C2</v>
      </c>
      <c r="H2149" s="21">
        <f>'Terminated loans'!L1339</f>
        <v>40973</v>
      </c>
      <c r="I2149" s="21">
        <f>IF(B2149="VELS",'Terminated loans'!M1339,'Terminated loans'!B1339)</f>
        <v>41394</v>
      </c>
      <c r="J2149" s="34">
        <f t="shared" si="646"/>
        <v>14</v>
      </c>
      <c r="K2149" s="34">
        <f t="shared" si="643"/>
        <v>105</v>
      </c>
      <c r="L2149" s="34">
        <f t="shared" si="644"/>
        <v>14</v>
      </c>
      <c r="M2149" s="34">
        <f t="shared" si="645"/>
        <v>14</v>
      </c>
      <c r="N2149" s="52">
        <f t="shared" si="657"/>
        <v>14</v>
      </c>
      <c r="O2149" s="318">
        <f>+'Terminated loans'!S1339</f>
        <v>221430</v>
      </c>
      <c r="P2149" s="26">
        <f>+'Terminated loans'!T1339</f>
        <v>0.05</v>
      </c>
      <c r="Q2149" s="536">
        <f t="shared" si="659"/>
        <v>9.9000000000000005E-2</v>
      </c>
      <c r="R2149" s="222">
        <f t="shared" si="647"/>
        <v>16315.144541312564</v>
      </c>
      <c r="S2149" s="36">
        <f t="shared" si="648"/>
        <v>214879.70871898383</v>
      </c>
      <c r="T2149" s="36">
        <f t="shared" si="649"/>
        <v>6550.2912810161652</v>
      </c>
      <c r="U2149" s="36">
        <f t="shared" si="650"/>
        <v>13532.314859394857</v>
      </c>
      <c r="V2149" s="36">
        <f t="shared" si="651"/>
        <v>6982.0235783759272</v>
      </c>
      <c r="W2149" s="37">
        <f t="shared" si="652"/>
        <v>6550.29128101893</v>
      </c>
      <c r="X2149" s="36">
        <f t="shared" si="653"/>
        <v>6550.2912810161652</v>
      </c>
      <c r="Y2149" s="276">
        <f t="shared" si="660"/>
        <v>6550.29128101893</v>
      </c>
      <c r="Z2149" s="36">
        <f t="shared" si="654"/>
        <v>13532.314859394857</v>
      </c>
      <c r="AA2149" s="36">
        <f t="shared" si="655"/>
        <v>6982.0235783759272</v>
      </c>
      <c r="AB2149" s="38">
        <f t="shared" si="642"/>
        <v>2.7648638933897018E-9</v>
      </c>
      <c r="AC2149" s="17"/>
      <c r="AD2149" s="17">
        <f t="shared" si="656"/>
        <v>14</v>
      </c>
      <c r="AH2149" s="103"/>
    </row>
    <row r="2150" spans="1:34">
      <c r="A2150" s="533"/>
      <c r="C2150" s="67" t="str">
        <f>'Terminated loans'!F1340</f>
        <v>E</v>
      </c>
      <c r="D2150" s="19">
        <f>'Terminated loans'!H1340</f>
        <v>143998134</v>
      </c>
      <c r="E2150" s="19">
        <f>'Terminated loans'!I1340</f>
        <v>98</v>
      </c>
      <c r="F2150" s="19" t="str">
        <f>'Terminated loans'!J1340</f>
        <v xml:space="preserve">MUTTAROOA M                    </v>
      </c>
      <c r="G2150" s="547" t="str">
        <f t="shared" si="658"/>
        <v>D2</v>
      </c>
      <c r="H2150" s="21">
        <f>'Terminated loans'!L1340</f>
        <v>41017</v>
      </c>
      <c r="I2150" s="21">
        <f>IF(B2150="VELS",'Terminated loans'!M1340,'Terminated loans'!B1340)</f>
        <v>41394</v>
      </c>
      <c r="J2150" s="34">
        <f t="shared" si="646"/>
        <v>12</v>
      </c>
      <c r="K2150" s="34">
        <f t="shared" si="643"/>
        <v>103</v>
      </c>
      <c r="L2150" s="34">
        <f t="shared" si="644"/>
        <v>12</v>
      </c>
      <c r="M2150" s="34">
        <f t="shared" si="645"/>
        <v>12</v>
      </c>
      <c r="N2150" s="52">
        <f t="shared" si="657"/>
        <v>12</v>
      </c>
      <c r="O2150" s="318">
        <f>+'Terminated loans'!S1340</f>
        <v>129906</v>
      </c>
      <c r="P2150" s="26">
        <f>+'Terminated loans'!T1340</f>
        <v>0.05</v>
      </c>
      <c r="Q2150" s="536">
        <f t="shared" si="659"/>
        <v>9.4E-2</v>
      </c>
      <c r="R2150" s="222">
        <f t="shared" si="647"/>
        <v>11120.925529212611</v>
      </c>
      <c r="S2150" s="36">
        <f t="shared" si="648"/>
        <v>126897.49410573904</v>
      </c>
      <c r="T2150" s="36">
        <f t="shared" si="649"/>
        <v>3008.5058942609612</v>
      </c>
      <c r="U2150" s="36">
        <f t="shared" si="650"/>
        <v>6553.6122448128444</v>
      </c>
      <c r="V2150" s="36">
        <f t="shared" si="651"/>
        <v>3545.1063505513303</v>
      </c>
      <c r="W2150" s="37">
        <f t="shared" si="652"/>
        <v>3008.5058942615142</v>
      </c>
      <c r="X2150" s="36">
        <f t="shared" si="653"/>
        <v>3008.5058942609612</v>
      </c>
      <c r="Y2150" s="276">
        <f t="shared" si="660"/>
        <v>3008.5058942615142</v>
      </c>
      <c r="Z2150" s="36">
        <f t="shared" si="654"/>
        <v>6553.6122448128444</v>
      </c>
      <c r="AA2150" s="36">
        <f t="shared" si="655"/>
        <v>3545.1063505513303</v>
      </c>
      <c r="AB2150" s="38">
        <f t="shared" ref="AB2150:AB2213" si="661">IF(ISERROR(Z2150-AA2150-T2150),"CHECK",Z2150-AA2150-T2150)</f>
        <v>5.5297277867794037E-10</v>
      </c>
      <c r="AC2150" s="17"/>
      <c r="AD2150" s="17">
        <f t="shared" si="656"/>
        <v>12</v>
      </c>
      <c r="AH2150" s="103"/>
    </row>
    <row r="2151" spans="1:34">
      <c r="A2151" s="533"/>
      <c r="C2151" s="67" t="str">
        <f>'Terminated loans'!F1341</f>
        <v>E</v>
      </c>
      <c r="D2151" s="19">
        <f>'Terminated loans'!H1341</f>
        <v>143995704</v>
      </c>
      <c r="E2151" s="19">
        <f>'Terminated loans'!I1341</f>
        <v>98</v>
      </c>
      <c r="F2151" s="19" t="str">
        <f>'Terminated loans'!J1341</f>
        <v xml:space="preserve">ROWJEE M B                     </v>
      </c>
      <c r="G2151" s="547" t="str">
        <f t="shared" si="658"/>
        <v>D2</v>
      </c>
      <c r="H2151" s="21">
        <f>'Terminated loans'!L1341</f>
        <v>41011</v>
      </c>
      <c r="I2151" s="21">
        <f>IF(B2151="VELS",'Terminated loans'!M1341,'Terminated loans'!B1341)</f>
        <v>41394</v>
      </c>
      <c r="J2151" s="34">
        <f t="shared" si="646"/>
        <v>13</v>
      </c>
      <c r="K2151" s="34">
        <f t="shared" si="643"/>
        <v>104</v>
      </c>
      <c r="L2151" s="34">
        <f t="shared" si="644"/>
        <v>13</v>
      </c>
      <c r="M2151" s="34">
        <f t="shared" si="645"/>
        <v>13</v>
      </c>
      <c r="N2151" s="52">
        <f t="shared" si="657"/>
        <v>13</v>
      </c>
      <c r="O2151" s="318">
        <f>+'Terminated loans'!S1341</f>
        <v>195135</v>
      </c>
      <c r="P2151" s="26">
        <f>+'Terminated loans'!T1341</f>
        <v>0.05</v>
      </c>
      <c r="Q2151" s="536">
        <f t="shared" si="659"/>
        <v>9.4E-2</v>
      </c>
      <c r="R2151" s="222">
        <f t="shared" si="647"/>
        <v>15451.828099341285</v>
      </c>
      <c r="S2151" s="36">
        <f t="shared" si="648"/>
        <v>190277.42586417563</v>
      </c>
      <c r="T2151" s="36">
        <f t="shared" si="649"/>
        <v>4857.5741358243686</v>
      </c>
      <c r="U2151" s="36">
        <f t="shared" si="650"/>
        <v>10596.339427261759</v>
      </c>
      <c r="V2151" s="36">
        <f t="shared" si="651"/>
        <v>5738.7652914366918</v>
      </c>
      <c r="W2151" s="37">
        <f t="shared" si="652"/>
        <v>4857.5741358250671</v>
      </c>
      <c r="X2151" s="36">
        <f t="shared" si="653"/>
        <v>4857.5741358243686</v>
      </c>
      <c r="Y2151" s="276">
        <f t="shared" si="660"/>
        <v>4857.5741358250671</v>
      </c>
      <c r="Z2151" s="36">
        <f t="shared" si="654"/>
        <v>10596.339427261759</v>
      </c>
      <c r="AA2151" s="36">
        <f t="shared" si="655"/>
        <v>5738.7652914366918</v>
      </c>
      <c r="AB2151" s="38">
        <f t="shared" si="661"/>
        <v>6.9849193096160889E-10</v>
      </c>
      <c r="AC2151" s="17"/>
      <c r="AD2151" s="17">
        <f t="shared" si="656"/>
        <v>13</v>
      </c>
      <c r="AH2151" s="103"/>
    </row>
    <row r="2152" spans="1:34">
      <c r="A2152" s="533"/>
      <c r="C2152" s="67" t="str">
        <f>'Terminated loans'!F1342</f>
        <v>E</v>
      </c>
      <c r="D2152" s="19">
        <f>'Terminated loans'!H1342</f>
        <v>143998339</v>
      </c>
      <c r="E2152" s="19">
        <f>'Terminated loans'!I1342</f>
        <v>98</v>
      </c>
      <c r="F2152" s="19" t="str">
        <f>'Terminated loans'!J1342</f>
        <v xml:space="preserve">ROSE J Y R                     </v>
      </c>
      <c r="G2152" s="547" t="str">
        <f t="shared" si="658"/>
        <v>D2</v>
      </c>
      <c r="H2152" s="21">
        <f>'Terminated loans'!L1342</f>
        <v>41047</v>
      </c>
      <c r="I2152" s="21">
        <f>IF(B2152="VELS",'Terminated loans'!M1342,'Terminated loans'!B1342)</f>
        <v>41394</v>
      </c>
      <c r="J2152" s="34">
        <f t="shared" si="646"/>
        <v>11</v>
      </c>
      <c r="K2152" s="34">
        <f t="shared" ref="K2152:K2215" si="662">ROUND(($I$35-H2152)/365*12,0)</f>
        <v>103</v>
      </c>
      <c r="L2152" s="34">
        <f t="shared" ref="L2152:L2215" si="663">IF(B2152="VELS",J2152,IF(J2152&gt;(IF(OR(E2152=4,E2152=99),$J$3,IF(E2152=97,$J$6,IF(E2152=98,$J$5,"Check")))),(IF(OR(E2152=4,E2152=99),$J$3,IF(E2152=97,$J$6,IF(E2152=98,$J$5,"Check")))),J2152))</f>
        <v>11</v>
      </c>
      <c r="M2152" s="34">
        <f t="shared" ref="M2152:M2215" si="664">IF(K2152&gt;L2152,L2152,K2152)</f>
        <v>11</v>
      </c>
      <c r="N2152" s="52">
        <f t="shared" si="657"/>
        <v>11</v>
      </c>
      <c r="O2152" s="318">
        <f>+'Terminated loans'!S1342</f>
        <v>234308</v>
      </c>
      <c r="P2152" s="26">
        <f>+'Terminated loans'!T1342</f>
        <v>0.05</v>
      </c>
      <c r="Q2152" s="536">
        <f t="shared" si="659"/>
        <v>9.4E-2</v>
      </c>
      <c r="R2152" s="222">
        <f t="shared" si="647"/>
        <v>21836.935684826778</v>
      </c>
      <c r="S2152" s="36">
        <f t="shared" si="648"/>
        <v>229289.55439784753</v>
      </c>
      <c r="T2152" s="36">
        <f t="shared" si="649"/>
        <v>5018.4456021524675</v>
      </c>
      <c r="U2152" s="36">
        <f t="shared" si="650"/>
        <v>10916.738135247957</v>
      </c>
      <c r="V2152" s="36">
        <f t="shared" si="651"/>
        <v>5898.2925330945582</v>
      </c>
      <c r="W2152" s="37">
        <f t="shared" si="652"/>
        <v>5018.4456021533988</v>
      </c>
      <c r="X2152" s="36">
        <f t="shared" si="653"/>
        <v>5018.4456021524675</v>
      </c>
      <c r="Y2152" s="276">
        <f t="shared" si="660"/>
        <v>5018.4456021533988</v>
      </c>
      <c r="Z2152" s="36">
        <f t="shared" si="654"/>
        <v>10916.738135247957</v>
      </c>
      <c r="AA2152" s="36">
        <f t="shared" si="655"/>
        <v>5898.2925330945582</v>
      </c>
      <c r="AB2152" s="38">
        <f t="shared" si="661"/>
        <v>9.3132257461547852E-10</v>
      </c>
      <c r="AC2152" s="17"/>
      <c r="AD2152" s="17">
        <f t="shared" si="656"/>
        <v>11</v>
      </c>
      <c r="AH2152" s="103"/>
    </row>
    <row r="2153" spans="1:34">
      <c r="A2153" s="533"/>
      <c r="C2153" s="67" t="str">
        <f>'Terminated loans'!F1343</f>
        <v>E</v>
      </c>
      <c r="D2153" s="19">
        <f>'Terminated loans'!H1343</f>
        <v>143996972</v>
      </c>
      <c r="E2153" s="19">
        <f>'Terminated loans'!I1343</f>
        <v>98</v>
      </c>
      <c r="F2153" s="19" t="str">
        <f>'Terminated loans'!J1343</f>
        <v xml:space="preserve">JOOTUN A                       </v>
      </c>
      <c r="G2153" s="547" t="str">
        <f t="shared" si="658"/>
        <v>D2</v>
      </c>
      <c r="H2153" s="21">
        <f>'Terminated loans'!L1343</f>
        <v>41036</v>
      </c>
      <c r="I2153" s="21">
        <f>IF(B2153="VELS",'Terminated loans'!M1343,'Terminated loans'!B1343)</f>
        <v>41394</v>
      </c>
      <c r="J2153" s="34">
        <f t="shared" si="646"/>
        <v>12</v>
      </c>
      <c r="K2153" s="34">
        <f t="shared" si="662"/>
        <v>103</v>
      </c>
      <c r="L2153" s="34">
        <f t="shared" si="663"/>
        <v>12</v>
      </c>
      <c r="M2153" s="34">
        <f t="shared" si="664"/>
        <v>12</v>
      </c>
      <c r="N2153" s="52">
        <f t="shared" si="657"/>
        <v>12</v>
      </c>
      <c r="O2153" s="318">
        <f>+'Terminated loans'!S1343</f>
        <v>221868</v>
      </c>
      <c r="P2153" s="26">
        <f>+'Terminated loans'!T1343</f>
        <v>0.05</v>
      </c>
      <c r="Q2153" s="536">
        <f t="shared" si="659"/>
        <v>9.4E-2</v>
      </c>
      <c r="R2153" s="222">
        <f t="shared" si="647"/>
        <v>18993.560769443626</v>
      </c>
      <c r="S2153" s="36">
        <f t="shared" si="648"/>
        <v>216729.73705796583</v>
      </c>
      <c r="T2153" s="36">
        <f t="shared" si="649"/>
        <v>5138.2629420341691</v>
      </c>
      <c r="U2153" s="36">
        <f t="shared" si="650"/>
        <v>11192.992175358639</v>
      </c>
      <c r="V2153" s="36">
        <f t="shared" si="651"/>
        <v>6054.7292333235091</v>
      </c>
      <c r="W2153" s="37">
        <f t="shared" si="652"/>
        <v>5138.2629420351295</v>
      </c>
      <c r="X2153" s="36">
        <f t="shared" si="653"/>
        <v>5138.2629420341691</v>
      </c>
      <c r="Y2153" s="276">
        <f t="shared" si="660"/>
        <v>5138.2629420351295</v>
      </c>
      <c r="Z2153" s="36">
        <f t="shared" si="654"/>
        <v>11192.992175358639</v>
      </c>
      <c r="AA2153" s="36">
        <f t="shared" si="655"/>
        <v>6054.7292333235091</v>
      </c>
      <c r="AB2153" s="38">
        <f t="shared" si="661"/>
        <v>9.6042640507221222E-10</v>
      </c>
      <c r="AC2153" s="17"/>
      <c r="AD2153" s="17">
        <f t="shared" si="656"/>
        <v>12</v>
      </c>
      <c r="AH2153" s="103"/>
    </row>
    <row r="2154" spans="1:34">
      <c r="A2154" s="533"/>
      <c r="C2154" s="67" t="str">
        <f>'Terminated loans'!F1344</f>
        <v>E</v>
      </c>
      <c r="D2154" s="19">
        <f>'Terminated loans'!H1344</f>
        <v>143998266</v>
      </c>
      <c r="E2154" s="19">
        <f>'Terminated loans'!I1344</f>
        <v>97</v>
      </c>
      <c r="F2154" s="19" t="str">
        <f>'Terminated loans'!J1344</f>
        <v xml:space="preserve">BEEHARRY N                     </v>
      </c>
      <c r="G2154" s="547" t="str">
        <f t="shared" si="658"/>
        <v>D2</v>
      </c>
      <c r="H2154" s="21">
        <f>'Terminated loans'!L1344</f>
        <v>41078</v>
      </c>
      <c r="I2154" s="21">
        <f>IF(B2154="VELS",'Terminated loans'!M1344,'Terminated loans'!B1344)</f>
        <v>41394</v>
      </c>
      <c r="J2154" s="34">
        <f t="shared" si="646"/>
        <v>10</v>
      </c>
      <c r="K2154" s="34">
        <f t="shared" si="662"/>
        <v>101</v>
      </c>
      <c r="L2154" s="34">
        <f t="shared" si="663"/>
        <v>10</v>
      </c>
      <c r="M2154" s="34">
        <f t="shared" si="664"/>
        <v>10</v>
      </c>
      <c r="N2154" s="52">
        <f t="shared" si="657"/>
        <v>10</v>
      </c>
      <c r="O2154" s="318">
        <f>+'Terminated loans'!S1344</f>
        <v>81333</v>
      </c>
      <c r="P2154" s="26">
        <f>+'Terminated loans'!T1344</f>
        <v>0</v>
      </c>
      <c r="Q2154" s="536">
        <f t="shared" si="659"/>
        <v>9.4E-2</v>
      </c>
      <c r="R2154" s="222">
        <f t="shared" si="647"/>
        <v>8133.3</v>
      </c>
      <c r="S2154" s="36">
        <f t="shared" si="648"/>
        <v>77935.963211539754</v>
      </c>
      <c r="T2154" s="36">
        <f t="shared" si="649"/>
        <v>3397.0367884602456</v>
      </c>
      <c r="U2154" s="36">
        <f t="shared" si="650"/>
        <v>3397.0367884605657</v>
      </c>
      <c r="V2154" s="36">
        <f t="shared" si="651"/>
        <v>0</v>
      </c>
      <c r="W2154" s="37">
        <f t="shared" si="652"/>
        <v>3397.0367884605657</v>
      </c>
      <c r="X2154" s="36">
        <f t="shared" si="653"/>
        <v>3397.0367884602456</v>
      </c>
      <c r="Y2154" s="276">
        <f t="shared" si="660"/>
        <v>3397.0367884605657</v>
      </c>
      <c r="Z2154" s="36">
        <f t="shared" si="654"/>
        <v>3397.0367884605657</v>
      </c>
      <c r="AA2154" s="36">
        <f t="shared" si="655"/>
        <v>0</v>
      </c>
      <c r="AB2154" s="38">
        <f t="shared" si="661"/>
        <v>3.2014213502407074E-10</v>
      </c>
      <c r="AC2154" s="17"/>
      <c r="AD2154" s="17">
        <f t="shared" si="656"/>
        <v>10</v>
      </c>
      <c r="AH2154" s="103"/>
    </row>
    <row r="2155" spans="1:34">
      <c r="A2155" s="533"/>
      <c r="C2155" s="67" t="str">
        <f>'Terminated loans'!F1345</f>
        <v>E</v>
      </c>
      <c r="D2155" s="19">
        <f>'Terminated loans'!H1345</f>
        <v>143998436</v>
      </c>
      <c r="E2155" s="19">
        <f>'Terminated loans'!I1345</f>
        <v>98</v>
      </c>
      <c r="F2155" s="19" t="str">
        <f>'Terminated loans'!J1345</f>
        <v xml:space="preserve">BEEHARRY N                     </v>
      </c>
      <c r="G2155" s="547" t="str">
        <f t="shared" si="658"/>
        <v>D2</v>
      </c>
      <c r="H2155" s="21">
        <f>'Terminated loans'!L1345</f>
        <v>41078</v>
      </c>
      <c r="I2155" s="21">
        <f>IF(B2155="VELS",'Terminated loans'!M1345,'Terminated loans'!B1345)</f>
        <v>41394</v>
      </c>
      <c r="J2155" s="34">
        <f t="shared" si="646"/>
        <v>10</v>
      </c>
      <c r="K2155" s="34">
        <f t="shared" si="662"/>
        <v>101</v>
      </c>
      <c r="L2155" s="34">
        <f t="shared" si="663"/>
        <v>10</v>
      </c>
      <c r="M2155" s="34">
        <f t="shared" si="664"/>
        <v>10</v>
      </c>
      <c r="N2155" s="52">
        <f t="shared" si="657"/>
        <v>10</v>
      </c>
      <c r="O2155" s="318">
        <f>+'Terminated loans'!S1345</f>
        <v>71340</v>
      </c>
      <c r="P2155" s="26">
        <f>+'Terminated loans'!T1345</f>
        <v>0.05</v>
      </c>
      <c r="Q2155" s="536">
        <f t="shared" si="659"/>
        <v>9.4E-2</v>
      </c>
      <c r="R2155" s="222">
        <f t="shared" si="647"/>
        <v>7298.5071443516836</v>
      </c>
      <c r="S2155" s="36">
        <f t="shared" si="648"/>
        <v>69936.702728456206</v>
      </c>
      <c r="T2155" s="36">
        <f t="shared" si="649"/>
        <v>1403.2972715437936</v>
      </c>
      <c r="U2155" s="36">
        <f t="shared" si="650"/>
        <v>3048.3687150609185</v>
      </c>
      <c r="V2155" s="36">
        <f t="shared" si="651"/>
        <v>1645.0714435168338</v>
      </c>
      <c r="W2155" s="37">
        <f t="shared" si="652"/>
        <v>1403.2972715440847</v>
      </c>
      <c r="X2155" s="36">
        <f t="shared" si="653"/>
        <v>1403.2972715437936</v>
      </c>
      <c r="Y2155" s="276">
        <f t="shared" si="660"/>
        <v>1403.2972715440847</v>
      </c>
      <c r="Z2155" s="36">
        <f t="shared" si="654"/>
        <v>3048.3687150609185</v>
      </c>
      <c r="AA2155" s="36">
        <f t="shared" si="655"/>
        <v>1645.0714435168338</v>
      </c>
      <c r="AB2155" s="38">
        <f t="shared" si="661"/>
        <v>2.9103830456733704E-10</v>
      </c>
      <c r="AC2155" s="17"/>
      <c r="AD2155" s="17">
        <f t="shared" si="656"/>
        <v>10</v>
      </c>
      <c r="AH2155" s="103"/>
    </row>
    <row r="2156" spans="1:34">
      <c r="A2156" s="533"/>
      <c r="C2156" s="67" t="str">
        <f>'Terminated loans'!F1346</f>
        <v>E</v>
      </c>
      <c r="D2156" s="19">
        <f>'Terminated loans'!H1346</f>
        <v>143997731</v>
      </c>
      <c r="E2156" s="19">
        <f>'Terminated loans'!I1346</f>
        <v>98</v>
      </c>
      <c r="F2156" s="19" t="str">
        <f>'Terminated loans'!J1346</f>
        <v xml:space="preserve">BIGNOUX D F                    </v>
      </c>
      <c r="G2156" s="547" t="str">
        <f t="shared" si="658"/>
        <v>D2</v>
      </c>
      <c r="H2156" s="21">
        <f>'Terminated loans'!L1346</f>
        <v>41064</v>
      </c>
      <c r="I2156" s="21">
        <f>IF(B2156="VELS",'Terminated loans'!M1346,'Terminated loans'!B1346)</f>
        <v>41394</v>
      </c>
      <c r="J2156" s="34">
        <f t="shared" ref="J2156:J2217" si="665">ROUND((I2156-H2156)/365*12,0)</f>
        <v>11</v>
      </c>
      <c r="K2156" s="34">
        <f t="shared" si="662"/>
        <v>102</v>
      </c>
      <c r="L2156" s="34">
        <f t="shared" si="663"/>
        <v>11</v>
      </c>
      <c r="M2156" s="34">
        <f t="shared" si="664"/>
        <v>11</v>
      </c>
      <c r="N2156" s="52">
        <f t="shared" si="657"/>
        <v>11</v>
      </c>
      <c r="O2156" s="318">
        <f>+'Terminated loans'!S1346</f>
        <v>160333</v>
      </c>
      <c r="P2156" s="26">
        <f>+'Terminated loans'!T1346</f>
        <v>0.05</v>
      </c>
      <c r="Q2156" s="536">
        <f t="shared" si="659"/>
        <v>9.4E-2</v>
      </c>
      <c r="R2156" s="222">
        <f t="shared" ref="R2156:R2217" si="666">PMT(P2156/12,L2156,-O2156,0,0)</f>
        <v>14942.645616689708</v>
      </c>
      <c r="S2156" s="36">
        <f t="shared" ref="S2156:S2217" si="667">(-PV(Q2156/12,L2156,R2156,0,0))</f>
        <v>156898.9625845899</v>
      </c>
      <c r="T2156" s="36">
        <f t="shared" ref="T2156:T2217" si="668">O2156-S2156</f>
        <v>3434.0374154101009</v>
      </c>
      <c r="U2156" s="36">
        <f t="shared" ref="U2156:U2217" si="669">-IF(OR(Q2156="",Q2156=0),0,(CUMIPMT(Q2156/12,L2156,S2156,1,M2156,0)))</f>
        <v>7470.1391989975236</v>
      </c>
      <c r="V2156" s="36">
        <f t="shared" ref="V2156:V2217" si="670">-IF(OR(P2156="",P2156=0),0,(CUMIPMT(P2156/12,L2156,O2156,1,M2156,0)))</f>
        <v>4036.1017835867824</v>
      </c>
      <c r="W2156" s="37">
        <f t="shared" ref="W2156:W2217" si="671">IF(ISERROR(U2156-V2156),0,U2156-V2156)</f>
        <v>3434.0374154107412</v>
      </c>
      <c r="X2156" s="36">
        <f t="shared" ref="X2156:X2217" si="672">IF(C2156="O",T2156/AD2156*N2156,T2156)</f>
        <v>3434.0374154101009</v>
      </c>
      <c r="Y2156" s="276">
        <f t="shared" si="660"/>
        <v>3434.0374154107412</v>
      </c>
      <c r="Z2156" s="36">
        <f t="shared" ref="Z2156:Z2217" si="673">-IF(OR(Q2156="",Q2156=0),0,(CUMIPMT(Q2156/12,L2156,S2156,1,L2156,0)))</f>
        <v>7470.1391989975236</v>
      </c>
      <c r="AA2156" s="36">
        <f t="shared" ref="AA2156:AA2217" si="674">-IF(OR(P2156="",P2156=0),0,(CUMIPMT(P2156/12,L2156,O2156,1,L2156,0)))</f>
        <v>4036.1017835867824</v>
      </c>
      <c r="AB2156" s="38">
        <f t="shared" si="661"/>
        <v>6.4028427004814148E-10</v>
      </c>
      <c r="AC2156" s="17"/>
      <c r="AD2156" s="17">
        <f t="shared" ref="AD2156:AD2217" si="675">IF(L2156&gt;$J$2,$J$2,L2156)</f>
        <v>11</v>
      </c>
      <c r="AH2156" s="103"/>
    </row>
    <row r="2157" spans="1:34">
      <c r="A2157" s="533"/>
      <c r="C2157" s="67" t="str">
        <f>'Terminated loans'!F1347</f>
        <v>E</v>
      </c>
      <c r="D2157" s="19">
        <f>'Terminated loans'!H1347</f>
        <v>143980243</v>
      </c>
      <c r="E2157" s="19">
        <f>'Terminated loans'!I1347</f>
        <v>98</v>
      </c>
      <c r="F2157" s="19" t="str">
        <f>'Terminated loans'!J1347</f>
        <v xml:space="preserve">TEELWAH J                      </v>
      </c>
      <c r="G2157" s="547" t="str">
        <f t="shared" si="658"/>
        <v>D2</v>
      </c>
      <c r="H2157" s="21">
        <f>'Terminated loans'!L1347</f>
        <v>41135</v>
      </c>
      <c r="I2157" s="21">
        <f>IF(B2157="VELS",'Terminated loans'!M1347,'Terminated loans'!B1347)</f>
        <v>41394</v>
      </c>
      <c r="J2157" s="34">
        <f t="shared" si="665"/>
        <v>9</v>
      </c>
      <c r="K2157" s="34">
        <f t="shared" si="662"/>
        <v>100</v>
      </c>
      <c r="L2157" s="34">
        <f t="shared" si="663"/>
        <v>9</v>
      </c>
      <c r="M2157" s="34">
        <f t="shared" si="664"/>
        <v>9</v>
      </c>
      <c r="N2157" s="52">
        <f t="shared" si="657"/>
        <v>9</v>
      </c>
      <c r="O2157" s="318">
        <f>+'Terminated loans'!S1347</f>
        <v>245170</v>
      </c>
      <c r="P2157" s="26">
        <f>+'Terminated loans'!T1347</f>
        <v>0.05</v>
      </c>
      <c r="Q2157" s="536">
        <f t="shared" si="659"/>
        <v>9.4E-2</v>
      </c>
      <c r="R2157" s="222">
        <f t="shared" si="666"/>
        <v>27811.780540931293</v>
      </c>
      <c r="S2157" s="36">
        <f t="shared" si="667"/>
        <v>240777.47007180989</v>
      </c>
      <c r="T2157" s="36">
        <f t="shared" si="668"/>
        <v>4392.5299281901098</v>
      </c>
      <c r="U2157" s="36">
        <f t="shared" si="669"/>
        <v>9528.5547965729784</v>
      </c>
      <c r="V2157" s="36">
        <f t="shared" si="670"/>
        <v>5136.0248683816753</v>
      </c>
      <c r="W2157" s="37">
        <f t="shared" si="671"/>
        <v>4392.529928191303</v>
      </c>
      <c r="X2157" s="36">
        <f t="shared" si="672"/>
        <v>4392.5299281901098</v>
      </c>
      <c r="Y2157" s="276">
        <f t="shared" si="660"/>
        <v>4392.529928191303</v>
      </c>
      <c r="Z2157" s="36">
        <f t="shared" si="673"/>
        <v>9528.5547965729784</v>
      </c>
      <c r="AA2157" s="36">
        <f t="shared" si="674"/>
        <v>5136.0248683816753</v>
      </c>
      <c r="AB2157" s="38">
        <f t="shared" si="661"/>
        <v>1.1932570487260818E-9</v>
      </c>
      <c r="AC2157" s="17"/>
      <c r="AD2157" s="17">
        <f t="shared" si="675"/>
        <v>9</v>
      </c>
      <c r="AH2157" s="103"/>
    </row>
    <row r="2158" spans="1:34">
      <c r="A2158" s="533"/>
      <c r="C2158" s="67" t="str">
        <f>'Terminated loans'!F1348</f>
        <v>E</v>
      </c>
      <c r="D2158" s="19">
        <f>'Terminated loans'!H1348</f>
        <v>143008479</v>
      </c>
      <c r="E2158" s="19">
        <f>'Terminated loans'!I1348</f>
        <v>99</v>
      </c>
      <c r="F2158" s="19" t="str">
        <f>'Terminated loans'!J1348</f>
        <v xml:space="preserve">DOOKHITH MR &amp; MRS M/H.LN       </v>
      </c>
      <c r="G2158" s="547" t="str">
        <f t="shared" si="658"/>
        <v>A1</v>
      </c>
      <c r="H2158" s="21">
        <f>'Terminated loans'!L1348</f>
        <v>37543</v>
      </c>
      <c r="I2158" s="21">
        <f>IF(B2158="VELS",'Terminated loans'!M1348,'Terminated loans'!B1348)</f>
        <v>41425</v>
      </c>
      <c r="J2158" s="34">
        <f t="shared" si="665"/>
        <v>128</v>
      </c>
      <c r="K2158" s="34">
        <f t="shared" si="662"/>
        <v>218</v>
      </c>
      <c r="L2158" s="34">
        <f t="shared" si="663"/>
        <v>128</v>
      </c>
      <c r="M2158" s="34">
        <f t="shared" si="664"/>
        <v>128</v>
      </c>
      <c r="N2158" s="52">
        <f t="shared" si="657"/>
        <v>128</v>
      </c>
      <c r="O2158" s="318">
        <f>+'Terminated loans'!S1348</f>
        <v>1052495</v>
      </c>
      <c r="P2158" s="26">
        <f>+'Terminated loans'!T1348</f>
        <v>0.03</v>
      </c>
      <c r="Q2158" s="536">
        <f t="shared" si="659"/>
        <v>8.6499999999999994E-2</v>
      </c>
      <c r="R2158" s="222">
        <f t="shared" si="666"/>
        <v>9618.4696896621044</v>
      </c>
      <c r="S2158" s="36">
        <f t="shared" si="667"/>
        <v>802246.65669486288</v>
      </c>
      <c r="T2158" s="36">
        <f t="shared" si="668"/>
        <v>250248.34330513712</v>
      </c>
      <c r="U2158" s="36">
        <f t="shared" si="669"/>
        <v>428917.46358187811</v>
      </c>
      <c r="V2158" s="36">
        <f t="shared" si="670"/>
        <v>178669.12027674937</v>
      </c>
      <c r="W2158" s="37">
        <f t="shared" si="671"/>
        <v>250248.34330512874</v>
      </c>
      <c r="X2158" s="36">
        <f t="shared" si="672"/>
        <v>250248.34330513712</v>
      </c>
      <c r="Y2158" s="276">
        <f t="shared" si="660"/>
        <v>250248.34330512874</v>
      </c>
      <c r="Z2158" s="36">
        <f t="shared" si="673"/>
        <v>428917.46358187811</v>
      </c>
      <c r="AA2158" s="36">
        <f t="shared" si="674"/>
        <v>178669.12027674937</v>
      </c>
      <c r="AB2158" s="38">
        <f t="shared" si="661"/>
        <v>-8.3819031715393066E-9</v>
      </c>
      <c r="AC2158" s="17"/>
      <c r="AD2158" s="17">
        <f t="shared" si="675"/>
        <v>128</v>
      </c>
      <c r="AH2158" s="103"/>
    </row>
    <row r="2159" spans="1:34">
      <c r="A2159" s="533"/>
      <c r="C2159" s="67" t="str">
        <f>'Terminated loans'!F1349</f>
        <v>E</v>
      </c>
      <c r="D2159" s="19">
        <f>'Terminated loans'!H1349</f>
        <v>143025284</v>
      </c>
      <c r="E2159" s="19">
        <f>'Terminated loans'!I1349</f>
        <v>98</v>
      </c>
      <c r="F2159" s="19" t="str">
        <f>'Terminated loans'!J1349</f>
        <v xml:space="preserve">JAGANAH G                      </v>
      </c>
      <c r="G2159" s="547" t="str">
        <f t="shared" si="658"/>
        <v>A2</v>
      </c>
      <c r="H2159" s="21">
        <f>'Terminated loans'!L1349</f>
        <v>39681</v>
      </c>
      <c r="I2159" s="21">
        <f>IF(B2159="VELS",'Terminated loans'!M1349,'Terminated loans'!B1349)</f>
        <v>41425</v>
      </c>
      <c r="J2159" s="34">
        <f t="shared" si="665"/>
        <v>57</v>
      </c>
      <c r="K2159" s="34">
        <f t="shared" si="662"/>
        <v>147</v>
      </c>
      <c r="L2159" s="34">
        <f t="shared" si="663"/>
        <v>57</v>
      </c>
      <c r="M2159" s="34">
        <f t="shared" si="664"/>
        <v>57</v>
      </c>
      <c r="N2159" s="52">
        <f t="shared" ref="N2159:N2222" si="676">IF(C2159="O",IF(ROUND(($I$35-H2159)/365*12,0)&gt;$L2159,$L2159,ROUND(($I$35-H2159)/365*12,0)),IF(OR(C2159="E",C2159="N"),ROUND(M2159,0),"CHECK"))</f>
        <v>57</v>
      </c>
      <c r="O2159" s="318">
        <f>+'Terminated loans'!S1349</f>
        <v>353473</v>
      </c>
      <c r="P2159" s="26">
        <f>+'Terminated loans'!T1349</f>
        <v>0.05</v>
      </c>
      <c r="Q2159" s="536">
        <f t="shared" si="659"/>
        <v>0.104</v>
      </c>
      <c r="R2159" s="222">
        <f t="shared" si="666"/>
        <v>6979.6546599391595</v>
      </c>
      <c r="S2159" s="36">
        <f t="shared" si="667"/>
        <v>312891.85554463696</v>
      </c>
      <c r="T2159" s="36">
        <f t="shared" si="668"/>
        <v>40581.144455363043</v>
      </c>
      <c r="U2159" s="36">
        <f t="shared" si="669"/>
        <v>84948.46007189207</v>
      </c>
      <c r="V2159" s="36">
        <f t="shared" si="670"/>
        <v>44367.315616532171</v>
      </c>
      <c r="W2159" s="37">
        <f t="shared" si="671"/>
        <v>40581.144455359899</v>
      </c>
      <c r="X2159" s="36">
        <f t="shared" si="672"/>
        <v>40581.144455363043</v>
      </c>
      <c r="Y2159" s="276">
        <f t="shared" si="660"/>
        <v>40581.144455359899</v>
      </c>
      <c r="Z2159" s="36">
        <f t="shared" si="673"/>
        <v>84948.46007189207</v>
      </c>
      <c r="AA2159" s="36">
        <f t="shared" si="674"/>
        <v>44367.315616532171</v>
      </c>
      <c r="AB2159" s="38">
        <f t="shared" si="661"/>
        <v>-3.14321368932724E-9</v>
      </c>
      <c r="AC2159" s="17"/>
      <c r="AD2159" s="17">
        <f t="shared" si="675"/>
        <v>57</v>
      </c>
      <c r="AH2159" s="103"/>
    </row>
    <row r="2160" spans="1:34">
      <c r="A2160" s="533"/>
      <c r="C2160" s="67" t="str">
        <f>'Terminated loans'!F1350</f>
        <v>E</v>
      </c>
      <c r="D2160" s="19">
        <f>'Terminated loans'!H1350</f>
        <v>143028968</v>
      </c>
      <c r="E2160" s="19">
        <f>'Terminated loans'!I1350</f>
        <v>99</v>
      </c>
      <c r="F2160" s="19" t="str">
        <f>'Terminated loans'!J1350</f>
        <v xml:space="preserve">ILLAHIBACCUS S B W             </v>
      </c>
      <c r="G2160" s="547" t="str">
        <f t="shared" si="658"/>
        <v>A1</v>
      </c>
      <c r="H2160" s="21">
        <f>'Terminated loans'!L1350</f>
        <v>39115</v>
      </c>
      <c r="I2160" s="21">
        <f>IF(B2160="VELS",'Terminated loans'!M1350,'Terminated loans'!B1350)</f>
        <v>41425</v>
      </c>
      <c r="J2160" s="34">
        <f t="shared" si="665"/>
        <v>76</v>
      </c>
      <c r="K2160" s="34">
        <f t="shared" si="662"/>
        <v>166</v>
      </c>
      <c r="L2160" s="34">
        <f t="shared" si="663"/>
        <v>76</v>
      </c>
      <c r="M2160" s="34">
        <f t="shared" si="664"/>
        <v>76</v>
      </c>
      <c r="N2160" s="52">
        <f t="shared" si="676"/>
        <v>76</v>
      </c>
      <c r="O2160" s="318">
        <f>+'Terminated loans'!S1350</f>
        <v>1222833</v>
      </c>
      <c r="P2160" s="26">
        <f>+'Terminated loans'!T1350</f>
        <v>0.03</v>
      </c>
      <c r="Q2160" s="536">
        <f t="shared" si="659"/>
        <v>8.6499999999999994E-2</v>
      </c>
      <c r="R2160" s="222">
        <f t="shared" si="666"/>
        <v>17686.867572838641</v>
      </c>
      <c r="S2160" s="36">
        <f t="shared" si="667"/>
        <v>1032164.2093766902</v>
      </c>
      <c r="T2160" s="36">
        <f t="shared" si="668"/>
        <v>190668.79062330979</v>
      </c>
      <c r="U2160" s="36">
        <f t="shared" si="669"/>
        <v>312037.72615903534</v>
      </c>
      <c r="V2160" s="36">
        <f t="shared" si="670"/>
        <v>121368.93553573661</v>
      </c>
      <c r="W2160" s="37">
        <f t="shared" si="671"/>
        <v>190668.79062329873</v>
      </c>
      <c r="X2160" s="36">
        <f t="shared" si="672"/>
        <v>190668.79062330979</v>
      </c>
      <c r="Y2160" s="276">
        <f t="shared" si="660"/>
        <v>190668.79062329873</v>
      </c>
      <c r="Z2160" s="36">
        <f t="shared" si="673"/>
        <v>312037.72615903534</v>
      </c>
      <c r="AA2160" s="36">
        <f t="shared" si="674"/>
        <v>121368.93553573661</v>
      </c>
      <c r="AB2160" s="38">
        <f t="shared" si="661"/>
        <v>-1.1059455573558807E-8</v>
      </c>
      <c r="AC2160" s="17"/>
      <c r="AD2160" s="17">
        <f t="shared" si="675"/>
        <v>76</v>
      </c>
      <c r="AH2160" s="103"/>
    </row>
    <row r="2161" spans="1:34">
      <c r="A2161" s="533"/>
      <c r="C2161" s="67" t="str">
        <f>'Terminated loans'!F1351</f>
        <v>E</v>
      </c>
      <c r="D2161" s="19">
        <f>'Terminated loans'!H1351</f>
        <v>143036502</v>
      </c>
      <c r="E2161" s="19">
        <f>'Terminated loans'!I1351</f>
        <v>99</v>
      </c>
      <c r="F2161" s="19" t="str">
        <f>'Terminated loans'!J1351</f>
        <v xml:space="preserve">APPADU N(SL 1376)              </v>
      </c>
      <c r="G2161" s="547" t="str">
        <f t="shared" si="658"/>
        <v>A1</v>
      </c>
      <c r="H2161" s="21">
        <f>'Terminated loans'!L1351</f>
        <v>39969</v>
      </c>
      <c r="I2161" s="21">
        <f>IF(B2161="VELS",'Terminated loans'!M1351,'Terminated loans'!B1351)</f>
        <v>41425</v>
      </c>
      <c r="J2161" s="34">
        <f t="shared" si="665"/>
        <v>48</v>
      </c>
      <c r="K2161" s="34">
        <f t="shared" si="662"/>
        <v>138</v>
      </c>
      <c r="L2161" s="34">
        <f t="shared" si="663"/>
        <v>48</v>
      </c>
      <c r="M2161" s="34">
        <f t="shared" si="664"/>
        <v>48</v>
      </c>
      <c r="N2161" s="52">
        <f t="shared" si="676"/>
        <v>48</v>
      </c>
      <c r="O2161" s="318">
        <f>+'Terminated loans'!S1351</f>
        <v>1535534</v>
      </c>
      <c r="P2161" s="26">
        <f>+'Terminated loans'!T1351</f>
        <v>0.03</v>
      </c>
      <c r="Q2161" s="536">
        <f t="shared" si="659"/>
        <v>8.6499999999999994E-2</v>
      </c>
      <c r="R2161" s="222">
        <f t="shared" si="666"/>
        <v>33988.011659205462</v>
      </c>
      <c r="S2161" s="36">
        <f t="shared" si="667"/>
        <v>1374965.0308317456</v>
      </c>
      <c r="T2161" s="36">
        <f t="shared" si="668"/>
        <v>160568.96916825441</v>
      </c>
      <c r="U2161" s="36">
        <f t="shared" si="669"/>
        <v>256459.52881010133</v>
      </c>
      <c r="V2161" s="36">
        <f t="shared" si="670"/>
        <v>95890.559641862521</v>
      </c>
      <c r="W2161" s="37">
        <f t="shared" si="671"/>
        <v>160568.96916823881</v>
      </c>
      <c r="X2161" s="36">
        <f t="shared" si="672"/>
        <v>160568.96916825441</v>
      </c>
      <c r="Y2161" s="276">
        <f t="shared" si="660"/>
        <v>160568.96916823881</v>
      </c>
      <c r="Z2161" s="36">
        <f t="shared" si="673"/>
        <v>256459.52881010133</v>
      </c>
      <c r="AA2161" s="36">
        <f t="shared" si="674"/>
        <v>95890.559641862521</v>
      </c>
      <c r="AB2161" s="38">
        <f t="shared" si="661"/>
        <v>-1.5599653124809265E-8</v>
      </c>
      <c r="AC2161" s="17"/>
      <c r="AD2161" s="17">
        <f t="shared" si="675"/>
        <v>48</v>
      </c>
      <c r="AH2161" s="103"/>
    </row>
    <row r="2162" spans="1:34">
      <c r="A2162" s="533"/>
      <c r="C2162" s="67" t="str">
        <f>'Terminated loans'!F1352</f>
        <v>E</v>
      </c>
      <c r="D2162" s="19">
        <f>'Terminated loans'!H1352</f>
        <v>143037797</v>
      </c>
      <c r="E2162" s="19">
        <f>'Terminated loans'!I1352</f>
        <v>98</v>
      </c>
      <c r="F2162" s="19" t="str">
        <f>'Terminated loans'!J1352</f>
        <v xml:space="preserve">CHEUNG-CHING J M               </v>
      </c>
      <c r="G2162" s="547" t="str">
        <f t="shared" si="658"/>
        <v>A2</v>
      </c>
      <c r="H2162" s="21">
        <f>'Terminated loans'!L1352</f>
        <v>40086</v>
      </c>
      <c r="I2162" s="21">
        <f>IF(B2162="VELS",'Terminated loans'!M1352,'Terminated loans'!B1352)</f>
        <v>41425</v>
      </c>
      <c r="J2162" s="34">
        <f t="shared" si="665"/>
        <v>44</v>
      </c>
      <c r="K2162" s="34">
        <f t="shared" si="662"/>
        <v>134</v>
      </c>
      <c r="L2162" s="34">
        <f t="shared" si="663"/>
        <v>44</v>
      </c>
      <c r="M2162" s="34">
        <f t="shared" si="664"/>
        <v>44</v>
      </c>
      <c r="N2162" s="52">
        <f t="shared" si="676"/>
        <v>44</v>
      </c>
      <c r="O2162" s="318">
        <f>+'Terminated loans'!S1352</f>
        <v>368000</v>
      </c>
      <c r="P2162" s="26">
        <f>+'Terminated loans'!T1352</f>
        <v>0.05</v>
      </c>
      <c r="Q2162" s="536">
        <f t="shared" si="659"/>
        <v>0.104</v>
      </c>
      <c r="R2162" s="222">
        <f t="shared" si="666"/>
        <v>9171.0794239080296</v>
      </c>
      <c r="S2162" s="36">
        <f t="shared" si="667"/>
        <v>334314.22302309214</v>
      </c>
      <c r="T2162" s="36">
        <f t="shared" si="668"/>
        <v>33685.776976907859</v>
      </c>
      <c r="U2162" s="36">
        <f t="shared" si="669"/>
        <v>69213.271628857823</v>
      </c>
      <c r="V2162" s="36">
        <f t="shared" si="670"/>
        <v>35527.494651953282</v>
      </c>
      <c r="W2162" s="37">
        <f t="shared" si="671"/>
        <v>33685.776976904541</v>
      </c>
      <c r="X2162" s="36">
        <f t="shared" si="672"/>
        <v>33685.776976907859</v>
      </c>
      <c r="Y2162" s="276">
        <f t="shared" si="660"/>
        <v>33685.776976904541</v>
      </c>
      <c r="Z2162" s="36">
        <f t="shared" si="673"/>
        <v>69213.271628857823</v>
      </c>
      <c r="AA2162" s="36">
        <f t="shared" si="674"/>
        <v>35527.494651953282</v>
      </c>
      <c r="AB2162" s="38">
        <f t="shared" si="661"/>
        <v>-3.3178366720676422E-9</v>
      </c>
      <c r="AC2162" s="17"/>
      <c r="AD2162" s="17">
        <f t="shared" si="675"/>
        <v>44</v>
      </c>
      <c r="AH2162" s="103"/>
    </row>
    <row r="2163" spans="1:34">
      <c r="A2163" s="533"/>
      <c r="C2163" s="67" t="str">
        <f>'Terminated loans'!F1353</f>
        <v>E</v>
      </c>
      <c r="D2163" s="19">
        <f>'Terminated loans'!H1353</f>
        <v>143038319</v>
      </c>
      <c r="E2163" s="19">
        <f>'Terminated loans'!I1353</f>
        <v>98</v>
      </c>
      <c r="F2163" s="19" t="str">
        <f>'Terminated loans'!J1353</f>
        <v xml:space="preserve">LIM AH LAN K F                 </v>
      </c>
      <c r="G2163" s="547" t="str">
        <f t="shared" si="658"/>
        <v>A2</v>
      </c>
      <c r="H2163" s="21">
        <f>'Terminated loans'!L1353</f>
        <v>40154</v>
      </c>
      <c r="I2163" s="21">
        <f>IF(B2163="VELS",'Terminated loans'!M1353,'Terminated loans'!B1353)</f>
        <v>41425</v>
      </c>
      <c r="J2163" s="34">
        <f t="shared" si="665"/>
        <v>42</v>
      </c>
      <c r="K2163" s="34">
        <f t="shared" si="662"/>
        <v>132</v>
      </c>
      <c r="L2163" s="34">
        <f t="shared" si="663"/>
        <v>42</v>
      </c>
      <c r="M2163" s="34">
        <f t="shared" si="664"/>
        <v>42</v>
      </c>
      <c r="N2163" s="52">
        <f t="shared" si="676"/>
        <v>42</v>
      </c>
      <c r="O2163" s="318">
        <f>+'Terminated loans'!S1353</f>
        <v>761830</v>
      </c>
      <c r="P2163" s="26">
        <f>+'Terminated loans'!T1353</f>
        <v>0.05</v>
      </c>
      <c r="Q2163" s="536">
        <f t="shared" si="659"/>
        <v>0.104</v>
      </c>
      <c r="R2163" s="222">
        <f t="shared" si="666"/>
        <v>19809.890470980969</v>
      </c>
      <c r="S2163" s="36">
        <f t="shared" si="667"/>
        <v>694911.53005943284</v>
      </c>
      <c r="T2163" s="36">
        <f t="shared" si="668"/>
        <v>66918.469940567156</v>
      </c>
      <c r="U2163" s="36">
        <f t="shared" si="669"/>
        <v>137103.86972176097</v>
      </c>
      <c r="V2163" s="36">
        <f t="shared" si="670"/>
        <v>70185.399781200569</v>
      </c>
      <c r="W2163" s="37">
        <f t="shared" si="671"/>
        <v>66918.469940560404</v>
      </c>
      <c r="X2163" s="36">
        <f t="shared" si="672"/>
        <v>66918.469940567156</v>
      </c>
      <c r="Y2163" s="276">
        <f t="shared" si="660"/>
        <v>66918.469940560404</v>
      </c>
      <c r="Z2163" s="36">
        <f t="shared" si="673"/>
        <v>137103.86972176097</v>
      </c>
      <c r="AA2163" s="36">
        <f t="shared" si="674"/>
        <v>70185.399781200569</v>
      </c>
      <c r="AB2163" s="38">
        <f t="shared" si="661"/>
        <v>-6.7520886659622192E-9</v>
      </c>
      <c r="AC2163" s="17"/>
      <c r="AD2163" s="17">
        <f t="shared" si="675"/>
        <v>42</v>
      </c>
      <c r="AH2163" s="103"/>
    </row>
    <row r="2164" spans="1:34">
      <c r="A2164" s="533"/>
      <c r="C2164" s="67" t="str">
        <f>'Terminated loans'!F1354</f>
        <v>E</v>
      </c>
      <c r="D2164" s="19">
        <f>'Terminated loans'!H1354</f>
        <v>143047741</v>
      </c>
      <c r="E2164" s="19">
        <f>'Terminated loans'!I1354</f>
        <v>99</v>
      </c>
      <c r="F2164" s="19" t="str">
        <f>'Terminated loans'!J1354</f>
        <v xml:space="preserve">THANNOO S                      </v>
      </c>
      <c r="G2164" s="547" t="str">
        <f t="shared" si="658"/>
        <v>A1</v>
      </c>
      <c r="H2164" s="21">
        <f>'Terminated loans'!L1354</f>
        <v>39272</v>
      </c>
      <c r="I2164" s="21">
        <f>IF(B2164="VELS",'Terminated loans'!M1354,'Terminated loans'!B1354)</f>
        <v>41425</v>
      </c>
      <c r="J2164" s="34">
        <f t="shared" si="665"/>
        <v>71</v>
      </c>
      <c r="K2164" s="34">
        <f t="shared" si="662"/>
        <v>161</v>
      </c>
      <c r="L2164" s="34">
        <f t="shared" si="663"/>
        <v>71</v>
      </c>
      <c r="M2164" s="34">
        <f t="shared" si="664"/>
        <v>71</v>
      </c>
      <c r="N2164" s="52">
        <f t="shared" si="676"/>
        <v>71</v>
      </c>
      <c r="O2164" s="318">
        <f>+'Terminated loans'!S1354</f>
        <v>2683928</v>
      </c>
      <c r="P2164" s="26">
        <f>+'Terminated loans'!T1354</f>
        <v>0.03</v>
      </c>
      <c r="Q2164" s="536">
        <f t="shared" si="659"/>
        <v>8.6499999999999994E-2</v>
      </c>
      <c r="R2164" s="222">
        <f t="shared" si="666"/>
        <v>41303.01908939951</v>
      </c>
      <c r="S2164" s="36">
        <f t="shared" si="667"/>
        <v>2288968.0855088905</v>
      </c>
      <c r="T2164" s="36">
        <f t="shared" si="668"/>
        <v>394959.91449110955</v>
      </c>
      <c r="U2164" s="36">
        <f t="shared" si="669"/>
        <v>643546.26983845048</v>
      </c>
      <c r="V2164" s="36">
        <f t="shared" si="670"/>
        <v>248586.35534736514</v>
      </c>
      <c r="W2164" s="37">
        <f t="shared" si="671"/>
        <v>394959.91449108534</v>
      </c>
      <c r="X2164" s="36">
        <f t="shared" si="672"/>
        <v>394959.91449110955</v>
      </c>
      <c r="Y2164" s="276">
        <f t="shared" si="660"/>
        <v>394959.91449108534</v>
      </c>
      <c r="Z2164" s="36">
        <f t="shared" si="673"/>
        <v>643546.26983845048</v>
      </c>
      <c r="AA2164" s="36">
        <f t="shared" si="674"/>
        <v>248586.35534736514</v>
      </c>
      <c r="AB2164" s="38">
        <f t="shared" si="661"/>
        <v>-2.4214386940002441E-8</v>
      </c>
      <c r="AC2164" s="17"/>
      <c r="AD2164" s="17">
        <f t="shared" si="675"/>
        <v>71</v>
      </c>
      <c r="AH2164" s="103"/>
    </row>
    <row r="2165" spans="1:34">
      <c r="A2165" s="533"/>
      <c r="C2165" s="67" t="str">
        <f>'Terminated loans'!F1355</f>
        <v>E</v>
      </c>
      <c r="D2165" s="19">
        <f>'Terminated loans'!H1355</f>
        <v>143135802</v>
      </c>
      <c r="E2165" s="19">
        <f>'Terminated loans'!I1355</f>
        <v>99</v>
      </c>
      <c r="F2165" s="19" t="str">
        <f>'Terminated loans'!J1355</f>
        <v xml:space="preserve">ILLAHIBACCUS B W(SL 1928)      </v>
      </c>
      <c r="G2165" s="547" t="str">
        <f t="shared" si="658"/>
        <v>A1</v>
      </c>
      <c r="H2165" s="21">
        <f>'Terminated loans'!L1355</f>
        <v>40302</v>
      </c>
      <c r="I2165" s="21">
        <f>IF(B2165="VELS",'Terminated loans'!M1355,'Terminated loans'!B1355)</f>
        <v>41425</v>
      </c>
      <c r="J2165" s="34">
        <f t="shared" si="665"/>
        <v>37</v>
      </c>
      <c r="K2165" s="34">
        <f t="shared" si="662"/>
        <v>127</v>
      </c>
      <c r="L2165" s="34">
        <f t="shared" si="663"/>
        <v>37</v>
      </c>
      <c r="M2165" s="34">
        <f t="shared" si="664"/>
        <v>37</v>
      </c>
      <c r="N2165" s="52">
        <f t="shared" si="676"/>
        <v>37</v>
      </c>
      <c r="O2165" s="318">
        <f>+'Terminated loans'!S1355</f>
        <v>420066</v>
      </c>
      <c r="P2165" s="26">
        <f>+'Terminated loans'!T1355</f>
        <v>0.03</v>
      </c>
      <c r="Q2165" s="536">
        <f t="shared" si="659"/>
        <v>8.6499999999999994E-2</v>
      </c>
      <c r="R2165" s="222">
        <f t="shared" si="666"/>
        <v>11900.486918439403</v>
      </c>
      <c r="S2165" s="36">
        <f t="shared" si="667"/>
        <v>385279.46053679445</v>
      </c>
      <c r="T2165" s="36">
        <f t="shared" si="668"/>
        <v>34786.539463205554</v>
      </c>
      <c r="U2165" s="36">
        <f t="shared" si="669"/>
        <v>55038.555445459031</v>
      </c>
      <c r="V2165" s="36">
        <f t="shared" si="670"/>
        <v>20252.015982257843</v>
      </c>
      <c r="W2165" s="37">
        <f t="shared" si="671"/>
        <v>34786.539463201188</v>
      </c>
      <c r="X2165" s="36">
        <f t="shared" si="672"/>
        <v>34786.539463205554</v>
      </c>
      <c r="Y2165" s="276">
        <f t="shared" si="660"/>
        <v>34786.539463201188</v>
      </c>
      <c r="Z2165" s="36">
        <f t="shared" si="673"/>
        <v>55038.555445459031</v>
      </c>
      <c r="AA2165" s="36">
        <f t="shared" si="674"/>
        <v>20252.015982257843</v>
      </c>
      <c r="AB2165" s="38">
        <f t="shared" si="661"/>
        <v>-4.3655745685100555E-9</v>
      </c>
      <c r="AC2165" s="17"/>
      <c r="AD2165" s="17">
        <f t="shared" si="675"/>
        <v>37</v>
      </c>
      <c r="AH2165" s="103"/>
    </row>
    <row r="2166" spans="1:34">
      <c r="A2166" s="533"/>
      <c r="C2166" s="67" t="str">
        <f>'Terminated loans'!F1356</f>
        <v>E</v>
      </c>
      <c r="D2166" s="19">
        <f>'Terminated loans'!H1356</f>
        <v>143135969</v>
      </c>
      <c r="E2166" s="19">
        <f>'Terminated loans'!I1356</f>
        <v>99</v>
      </c>
      <c r="F2166" s="19" t="str">
        <f>'Terminated loans'!J1356</f>
        <v xml:space="preserve">LIM AH LAN K F (SL1780)        </v>
      </c>
      <c r="G2166" s="547" t="str">
        <f t="shared" si="658"/>
        <v>A1</v>
      </c>
      <c r="H2166" s="21">
        <f>'Terminated loans'!L1356</f>
        <v>40183</v>
      </c>
      <c r="I2166" s="21">
        <f>IF(B2166="VELS",'Terminated loans'!M1356,'Terminated loans'!B1356)</f>
        <v>41425</v>
      </c>
      <c r="J2166" s="34">
        <f t="shared" si="665"/>
        <v>41</v>
      </c>
      <c r="K2166" s="34">
        <f t="shared" si="662"/>
        <v>131</v>
      </c>
      <c r="L2166" s="34">
        <f t="shared" si="663"/>
        <v>41</v>
      </c>
      <c r="M2166" s="34">
        <f t="shared" si="664"/>
        <v>41</v>
      </c>
      <c r="N2166" s="52">
        <f t="shared" si="676"/>
        <v>41</v>
      </c>
      <c r="O2166" s="318">
        <f>+'Terminated loans'!S1356</f>
        <v>897370</v>
      </c>
      <c r="P2166" s="26">
        <f>+'Terminated loans'!T1356</f>
        <v>0.03</v>
      </c>
      <c r="Q2166" s="536">
        <f t="shared" si="659"/>
        <v>8.6499999999999994E-2</v>
      </c>
      <c r="R2166" s="222">
        <f t="shared" si="666"/>
        <v>23055.268459989216</v>
      </c>
      <c r="S2166" s="36">
        <f t="shared" si="667"/>
        <v>815860.10539983213</v>
      </c>
      <c r="T2166" s="36">
        <f t="shared" si="668"/>
        <v>81509.894600167871</v>
      </c>
      <c r="U2166" s="36">
        <f t="shared" si="669"/>
        <v>129405.90145971614</v>
      </c>
      <c r="V2166" s="36">
        <f t="shared" si="670"/>
        <v>47896.00685955782</v>
      </c>
      <c r="W2166" s="37">
        <f t="shared" si="671"/>
        <v>81509.894600158324</v>
      </c>
      <c r="X2166" s="36">
        <f t="shared" si="672"/>
        <v>81509.894600167871</v>
      </c>
      <c r="Y2166" s="276">
        <f t="shared" si="660"/>
        <v>81509.894600158324</v>
      </c>
      <c r="Z2166" s="36">
        <f t="shared" si="673"/>
        <v>129405.90145971614</v>
      </c>
      <c r="AA2166" s="36">
        <f t="shared" si="674"/>
        <v>47896.00685955782</v>
      </c>
      <c r="AB2166" s="38">
        <f t="shared" si="661"/>
        <v>-9.5460563898086548E-9</v>
      </c>
      <c r="AC2166" s="17"/>
      <c r="AD2166" s="17">
        <f t="shared" si="675"/>
        <v>41</v>
      </c>
      <c r="AH2166" s="103"/>
    </row>
    <row r="2167" spans="1:34">
      <c r="A2167" s="533"/>
      <c r="C2167" s="67" t="str">
        <f>'Terminated loans'!F1357</f>
        <v>N</v>
      </c>
      <c r="D2167" s="19">
        <f>'Terminated loans'!H1357</f>
        <v>143524574</v>
      </c>
      <c r="E2167" s="19">
        <f>'Terminated loans'!I1357</f>
        <v>4</v>
      </c>
      <c r="F2167" s="19" t="str">
        <f>'Terminated loans'!J1357</f>
        <v xml:space="preserve">GONTRAN MR J Y                 </v>
      </c>
      <c r="G2167" s="547" t="str">
        <f t="shared" si="658"/>
        <v>A1</v>
      </c>
      <c r="H2167" s="21">
        <f>'Terminated loans'!L1357</f>
        <v>34142</v>
      </c>
      <c r="I2167" s="21">
        <f>IF(B2167="VELS",'Terminated loans'!M1357,'Terminated loans'!B1357)</f>
        <v>41425</v>
      </c>
      <c r="J2167" s="34">
        <f t="shared" si="665"/>
        <v>239</v>
      </c>
      <c r="K2167" s="34">
        <f t="shared" si="662"/>
        <v>330</v>
      </c>
      <c r="L2167" s="34">
        <f t="shared" si="663"/>
        <v>180</v>
      </c>
      <c r="M2167" s="34">
        <f t="shared" si="664"/>
        <v>180</v>
      </c>
      <c r="N2167" s="52">
        <f t="shared" si="676"/>
        <v>180</v>
      </c>
      <c r="O2167" s="318">
        <f>+'Terminated loans'!S1357</f>
        <v>160155</v>
      </c>
      <c r="P2167" s="26">
        <f>+'Terminated loans'!T1357</f>
        <v>4.0500000000000008E-2</v>
      </c>
      <c r="Q2167" s="536">
        <f t="shared" si="659"/>
        <v>8.6499999999999994E-2</v>
      </c>
      <c r="R2167" s="222">
        <f t="shared" si="666"/>
        <v>1188.6640704083152</v>
      </c>
      <c r="S2167" s="36">
        <f t="shared" si="667"/>
        <v>119637.84461906768</v>
      </c>
      <c r="T2167" s="36">
        <f t="shared" si="668"/>
        <v>40517.155380932323</v>
      </c>
      <c r="U2167" s="36">
        <f t="shared" si="669"/>
        <v>94321.688054427912</v>
      </c>
      <c r="V2167" s="36">
        <f t="shared" si="670"/>
        <v>53804.532673496724</v>
      </c>
      <c r="W2167" s="37">
        <f t="shared" si="671"/>
        <v>40517.155380931188</v>
      </c>
      <c r="X2167" s="36">
        <f t="shared" si="672"/>
        <v>40517.155380932323</v>
      </c>
      <c r="Y2167" s="276">
        <f t="shared" si="660"/>
        <v>40517.155380931188</v>
      </c>
      <c r="Z2167" s="36">
        <f t="shared" si="673"/>
        <v>94321.688054427912</v>
      </c>
      <c r="AA2167" s="36">
        <f t="shared" si="674"/>
        <v>53804.532673496724</v>
      </c>
      <c r="AB2167" s="38">
        <f t="shared" si="661"/>
        <v>-1.1350493878126144E-9</v>
      </c>
      <c r="AC2167" s="17"/>
      <c r="AD2167" s="17">
        <f t="shared" si="675"/>
        <v>180</v>
      </c>
      <c r="AH2167" s="103"/>
    </row>
    <row r="2168" spans="1:34">
      <c r="A2168" s="533"/>
      <c r="C2168" s="67" t="str">
        <f>'Terminated loans'!F1358</f>
        <v>E</v>
      </c>
      <c r="D2168" s="19">
        <f>'Terminated loans'!H1358</f>
        <v>143525643</v>
      </c>
      <c r="E2168" s="19">
        <f>'Terminated loans'!I1358</f>
        <v>99</v>
      </c>
      <c r="F2168" s="19" t="str">
        <f>'Terminated loans'!J1358</f>
        <v xml:space="preserve">NOORDINE MR L OR MRS N         </v>
      </c>
      <c r="G2168" s="547" t="str">
        <f t="shared" si="658"/>
        <v>A1</v>
      </c>
      <c r="H2168" s="21">
        <f>'Terminated loans'!L1358</f>
        <v>34180</v>
      </c>
      <c r="I2168" s="21">
        <f>IF(B2168="VELS",'Terminated loans'!M1358,'Terminated loans'!B1358)</f>
        <v>41425</v>
      </c>
      <c r="J2168" s="34">
        <f t="shared" si="665"/>
        <v>238</v>
      </c>
      <c r="K2168" s="34">
        <f t="shared" si="662"/>
        <v>328</v>
      </c>
      <c r="L2168" s="34">
        <f t="shared" si="663"/>
        <v>180</v>
      </c>
      <c r="M2168" s="34">
        <f t="shared" si="664"/>
        <v>180</v>
      </c>
      <c r="N2168" s="52">
        <f t="shared" si="676"/>
        <v>180</v>
      </c>
      <c r="O2168" s="318">
        <f>+'Terminated loans'!S1358</f>
        <v>82121</v>
      </c>
      <c r="P2168" s="26">
        <f>+'Terminated loans'!T1358</f>
        <v>0.03</v>
      </c>
      <c r="Q2168" s="536">
        <f t="shared" si="659"/>
        <v>8.6499999999999994E-2</v>
      </c>
      <c r="R2168" s="222">
        <f t="shared" si="666"/>
        <v>567.11254881268815</v>
      </c>
      <c r="S2168" s="36">
        <f t="shared" si="667"/>
        <v>57079.308347453858</v>
      </c>
      <c r="T2168" s="36">
        <f t="shared" si="668"/>
        <v>25041.691652546142</v>
      </c>
      <c r="U2168" s="36">
        <f t="shared" si="669"/>
        <v>45000.950438829466</v>
      </c>
      <c r="V2168" s="36">
        <f t="shared" si="670"/>
        <v>19959.258786283885</v>
      </c>
      <c r="W2168" s="37">
        <f t="shared" si="671"/>
        <v>25041.691652545582</v>
      </c>
      <c r="X2168" s="36">
        <f t="shared" si="672"/>
        <v>25041.691652546142</v>
      </c>
      <c r="Y2168" s="276">
        <f t="shared" si="660"/>
        <v>25041.691652545582</v>
      </c>
      <c r="Z2168" s="36">
        <f t="shared" si="673"/>
        <v>45000.950438829466</v>
      </c>
      <c r="AA2168" s="36">
        <f t="shared" si="674"/>
        <v>19959.258786283885</v>
      </c>
      <c r="AB2168" s="38">
        <f t="shared" si="661"/>
        <v>-5.6024873629212379E-10</v>
      </c>
      <c r="AC2168" s="17"/>
      <c r="AD2168" s="17">
        <f t="shared" si="675"/>
        <v>180</v>
      </c>
      <c r="AH2168" s="103"/>
    </row>
    <row r="2169" spans="1:34">
      <c r="A2169" s="533"/>
      <c r="C2169" s="67" t="str">
        <f>'Terminated loans'!F1359</f>
        <v>E</v>
      </c>
      <c r="D2169" s="19">
        <f>'Terminated loans'!H1359</f>
        <v>143900185</v>
      </c>
      <c r="E2169" s="19">
        <f>'Terminated loans'!I1359</f>
        <v>99</v>
      </c>
      <c r="F2169" s="19" t="str">
        <f>'Terminated loans'!J1359</f>
        <v xml:space="preserve">DOOKHITH M(SL 2077)            </v>
      </c>
      <c r="G2169" s="547" t="str">
        <f t="shared" si="658"/>
        <v>A1</v>
      </c>
      <c r="H2169" s="21">
        <f>'Terminated loans'!L1359</f>
        <v>40414</v>
      </c>
      <c r="I2169" s="21">
        <f>IF(B2169="VELS",'Terminated loans'!M1359,'Terminated loans'!B1359)</f>
        <v>41425</v>
      </c>
      <c r="J2169" s="34">
        <f t="shared" si="665"/>
        <v>33</v>
      </c>
      <c r="K2169" s="34">
        <f t="shared" si="662"/>
        <v>123</v>
      </c>
      <c r="L2169" s="34">
        <f t="shared" si="663"/>
        <v>33</v>
      </c>
      <c r="M2169" s="34">
        <f t="shared" si="664"/>
        <v>33</v>
      </c>
      <c r="N2169" s="52">
        <f t="shared" si="676"/>
        <v>33</v>
      </c>
      <c r="O2169" s="318">
        <f>+'Terminated loans'!S1359</f>
        <v>1604647</v>
      </c>
      <c r="P2169" s="26">
        <f>+'Terminated loans'!T1359</f>
        <v>0.03</v>
      </c>
      <c r="Q2169" s="536">
        <f t="shared" si="659"/>
        <v>8.6499999999999994E-2</v>
      </c>
      <c r="R2169" s="222">
        <f t="shared" si="666"/>
        <v>50719.774542174709</v>
      </c>
      <c r="S2169" s="36">
        <f t="shared" si="667"/>
        <v>1484834.9045454315</v>
      </c>
      <c r="T2169" s="36">
        <f t="shared" si="668"/>
        <v>119812.09545456851</v>
      </c>
      <c r="U2169" s="36">
        <f t="shared" si="669"/>
        <v>188917.65534631768</v>
      </c>
      <c r="V2169" s="36">
        <f t="shared" si="670"/>
        <v>69105.559891765472</v>
      </c>
      <c r="W2169" s="37">
        <f t="shared" si="671"/>
        <v>119812.09545455221</v>
      </c>
      <c r="X2169" s="36">
        <f t="shared" si="672"/>
        <v>119812.09545456851</v>
      </c>
      <c r="Y2169" s="276">
        <f t="shared" si="660"/>
        <v>119812.09545455221</v>
      </c>
      <c r="Z2169" s="36">
        <f t="shared" si="673"/>
        <v>188917.65534631768</v>
      </c>
      <c r="AA2169" s="36">
        <f t="shared" si="674"/>
        <v>69105.559891765472</v>
      </c>
      <c r="AB2169" s="38">
        <f t="shared" si="661"/>
        <v>-1.6298145055770874E-8</v>
      </c>
      <c r="AC2169" s="17"/>
      <c r="AD2169" s="17">
        <f t="shared" si="675"/>
        <v>33</v>
      </c>
      <c r="AH2169" s="103"/>
    </row>
    <row r="2170" spans="1:34">
      <c r="A2170" s="533"/>
      <c r="C2170" s="67" t="str">
        <f>'Terminated loans'!F1360</f>
        <v>E</v>
      </c>
      <c r="D2170" s="19">
        <f>'Terminated loans'!H1360</f>
        <v>143993752</v>
      </c>
      <c r="E2170" s="19">
        <f>'Terminated loans'!I1360</f>
        <v>98</v>
      </c>
      <c r="F2170" s="19" t="str">
        <f>'Terminated loans'!J1360</f>
        <v xml:space="preserve">HOSSENY M N                    </v>
      </c>
      <c r="G2170" s="547" t="str">
        <f t="shared" si="658"/>
        <v>B2</v>
      </c>
      <c r="H2170" s="21">
        <f>'Terminated loans'!L1360</f>
        <v>40497</v>
      </c>
      <c r="I2170" s="21">
        <f>IF(B2170="VELS",'Terminated loans'!M1360,'Terminated loans'!B1360)</f>
        <v>41425</v>
      </c>
      <c r="J2170" s="34">
        <f t="shared" si="665"/>
        <v>31</v>
      </c>
      <c r="K2170" s="34">
        <f t="shared" si="662"/>
        <v>121</v>
      </c>
      <c r="L2170" s="34">
        <f t="shared" si="663"/>
        <v>31</v>
      </c>
      <c r="M2170" s="34">
        <f t="shared" si="664"/>
        <v>31</v>
      </c>
      <c r="N2170" s="52">
        <f t="shared" si="676"/>
        <v>31</v>
      </c>
      <c r="O2170" s="318">
        <f>+'Terminated loans'!S1360</f>
        <v>220366</v>
      </c>
      <c r="P2170" s="26">
        <f>+'Terminated loans'!T1360</f>
        <v>0.05</v>
      </c>
      <c r="Q2170" s="536">
        <f t="shared" si="659"/>
        <v>9.4E-2</v>
      </c>
      <c r="R2170" s="222">
        <f t="shared" si="666"/>
        <v>7592.3358082787963</v>
      </c>
      <c r="S2170" s="36">
        <f t="shared" si="667"/>
        <v>208245.08329704893</v>
      </c>
      <c r="T2170" s="36">
        <f t="shared" si="668"/>
        <v>12120.916702951072</v>
      </c>
      <c r="U2170" s="36">
        <f t="shared" si="669"/>
        <v>27117.32675959458</v>
      </c>
      <c r="V2170" s="36">
        <f t="shared" si="670"/>
        <v>14996.410056642693</v>
      </c>
      <c r="W2170" s="37">
        <f t="shared" si="671"/>
        <v>12120.916702951887</v>
      </c>
      <c r="X2170" s="36">
        <f t="shared" si="672"/>
        <v>12120.916702951072</v>
      </c>
      <c r="Y2170" s="276">
        <f t="shared" si="660"/>
        <v>12120.916702951887</v>
      </c>
      <c r="Z2170" s="36">
        <f t="shared" si="673"/>
        <v>27117.32675959458</v>
      </c>
      <c r="AA2170" s="36">
        <f t="shared" si="674"/>
        <v>14996.410056642693</v>
      </c>
      <c r="AB2170" s="38">
        <f t="shared" si="661"/>
        <v>8.149072527885437E-10</v>
      </c>
      <c r="AC2170" s="17"/>
      <c r="AD2170" s="17">
        <f t="shared" si="675"/>
        <v>31</v>
      </c>
      <c r="AH2170" s="103"/>
    </row>
    <row r="2171" spans="1:34">
      <c r="A2171" s="533"/>
      <c r="C2171" s="67" t="str">
        <f>'Terminated loans'!F1361</f>
        <v>E</v>
      </c>
      <c r="D2171" s="19">
        <f>'Terminated loans'!H1361</f>
        <v>143513858</v>
      </c>
      <c r="E2171" s="19">
        <f>'Terminated loans'!I1361</f>
        <v>99</v>
      </c>
      <c r="F2171" s="19" t="str">
        <f>'Terminated loans'!J1361</f>
        <v xml:space="preserve">BALLOO E(SL 2343)              </v>
      </c>
      <c r="G2171" s="547" t="str">
        <f t="shared" si="658"/>
        <v>B1</v>
      </c>
      <c r="H2171" s="21">
        <f>'Terminated loans'!L1361</f>
        <v>40528</v>
      </c>
      <c r="I2171" s="21">
        <f>IF(B2171="VELS",'Terminated loans'!M1361,'Terminated loans'!B1361)</f>
        <v>41425</v>
      </c>
      <c r="J2171" s="34">
        <f t="shared" si="665"/>
        <v>29</v>
      </c>
      <c r="K2171" s="34">
        <f t="shared" si="662"/>
        <v>120</v>
      </c>
      <c r="L2171" s="34">
        <f t="shared" si="663"/>
        <v>29</v>
      </c>
      <c r="M2171" s="34">
        <f t="shared" si="664"/>
        <v>29</v>
      </c>
      <c r="N2171" s="52">
        <f t="shared" si="676"/>
        <v>29</v>
      </c>
      <c r="O2171" s="318">
        <f>+'Terminated loans'!S1361</f>
        <v>6191685</v>
      </c>
      <c r="P2171" s="26">
        <f>+'Terminated loans'!T1361</f>
        <v>0.03</v>
      </c>
      <c r="Q2171" s="536">
        <f t="shared" si="659"/>
        <v>7.6499999999999999E-2</v>
      </c>
      <c r="R2171" s="222">
        <f t="shared" si="666"/>
        <v>221606.15284726882</v>
      </c>
      <c r="S2171" s="36">
        <f t="shared" si="667"/>
        <v>5850538.9945496088</v>
      </c>
      <c r="T2171" s="36">
        <f t="shared" si="668"/>
        <v>341146.00545039121</v>
      </c>
      <c r="U2171" s="36">
        <f t="shared" si="669"/>
        <v>576039.43802121002</v>
      </c>
      <c r="V2171" s="36">
        <f t="shared" si="670"/>
        <v>234893.43257079553</v>
      </c>
      <c r="W2171" s="37">
        <f t="shared" si="671"/>
        <v>341146.00545041449</v>
      </c>
      <c r="X2171" s="36">
        <f t="shared" si="672"/>
        <v>341146.00545039121</v>
      </c>
      <c r="Y2171" s="276">
        <f t="shared" si="660"/>
        <v>341146.00545041449</v>
      </c>
      <c r="Z2171" s="36">
        <f t="shared" si="673"/>
        <v>576039.43802121002</v>
      </c>
      <c r="AA2171" s="36">
        <f t="shared" si="674"/>
        <v>234893.43257079553</v>
      </c>
      <c r="AB2171" s="38">
        <f t="shared" si="661"/>
        <v>2.3283064365386963E-8</v>
      </c>
      <c r="AC2171" s="17"/>
      <c r="AD2171" s="17">
        <f t="shared" si="675"/>
        <v>29</v>
      </c>
      <c r="AH2171" s="103"/>
    </row>
    <row r="2172" spans="1:34">
      <c r="A2172" s="533"/>
      <c r="C2172" s="67" t="str">
        <f>'Terminated loans'!F1362</f>
        <v>E</v>
      </c>
      <c r="D2172" s="19">
        <f>'Terminated loans'!H1362</f>
        <v>143994740</v>
      </c>
      <c r="E2172" s="19">
        <f>'Terminated loans'!I1362</f>
        <v>98</v>
      </c>
      <c r="F2172" s="19" t="str">
        <f>'Terminated loans'!J1362</f>
        <v xml:space="preserve">NELSON M                       </v>
      </c>
      <c r="G2172" s="547" t="str">
        <f t="shared" si="658"/>
        <v>C2</v>
      </c>
      <c r="H2172" s="21">
        <f>'Terminated loans'!L1362</f>
        <v>40652</v>
      </c>
      <c r="I2172" s="21">
        <f>IF(B2172="VELS",'Terminated loans'!M1362,'Terminated loans'!B1362)</f>
        <v>41425</v>
      </c>
      <c r="J2172" s="34">
        <f t="shared" si="665"/>
        <v>25</v>
      </c>
      <c r="K2172" s="34">
        <f t="shared" si="662"/>
        <v>115</v>
      </c>
      <c r="L2172" s="34">
        <f t="shared" si="663"/>
        <v>25</v>
      </c>
      <c r="M2172" s="34">
        <f t="shared" si="664"/>
        <v>25</v>
      </c>
      <c r="N2172" s="52">
        <f t="shared" si="676"/>
        <v>25</v>
      </c>
      <c r="O2172" s="318">
        <f>+'Terminated loans'!S1362</f>
        <v>234975</v>
      </c>
      <c r="P2172" s="26">
        <f>+'Terminated loans'!T1362</f>
        <v>0.05</v>
      </c>
      <c r="Q2172" s="536">
        <f t="shared" si="659"/>
        <v>9.9000000000000005E-2</v>
      </c>
      <c r="R2172" s="222">
        <f t="shared" si="666"/>
        <v>9916.5785527577063</v>
      </c>
      <c r="S2172" s="36">
        <f t="shared" si="667"/>
        <v>223191.08505677123</v>
      </c>
      <c r="T2172" s="36">
        <f t="shared" si="668"/>
        <v>11783.914943228767</v>
      </c>
      <c r="U2172" s="36">
        <f t="shared" si="669"/>
        <v>24723.378762174776</v>
      </c>
      <c r="V2172" s="36">
        <f t="shared" si="670"/>
        <v>12939.463818942633</v>
      </c>
      <c r="W2172" s="37">
        <f t="shared" si="671"/>
        <v>11783.914943232143</v>
      </c>
      <c r="X2172" s="36">
        <f t="shared" si="672"/>
        <v>11783.914943228767</v>
      </c>
      <c r="Y2172" s="276">
        <f t="shared" si="660"/>
        <v>11783.914943232143</v>
      </c>
      <c r="Z2172" s="36">
        <f t="shared" si="673"/>
        <v>24723.378762174776</v>
      </c>
      <c r="AA2172" s="36">
        <f t="shared" si="674"/>
        <v>12939.463818942633</v>
      </c>
      <c r="AB2172" s="38">
        <f t="shared" si="661"/>
        <v>3.3760443329811096E-9</v>
      </c>
      <c r="AC2172" s="17"/>
      <c r="AD2172" s="17">
        <f t="shared" si="675"/>
        <v>25</v>
      </c>
      <c r="AH2172" s="103"/>
    </row>
    <row r="2173" spans="1:34">
      <c r="A2173" s="533"/>
      <c r="C2173" s="67" t="str">
        <f>'Terminated loans'!F1363</f>
        <v>E</v>
      </c>
      <c r="D2173" s="19">
        <f>'Terminated loans'!H1363</f>
        <v>143994899</v>
      </c>
      <c r="E2173" s="19">
        <f>'Terminated loans'!I1363</f>
        <v>98</v>
      </c>
      <c r="F2173" s="19" t="str">
        <f>'Terminated loans'!J1363</f>
        <v xml:space="preserve">RAMDEEN U N                    </v>
      </c>
      <c r="G2173" s="547" t="str">
        <f t="shared" ref="G2173:G2236" si="677">IF(H2173&lt;$P$5,"A",IF(H2173&lt;$P$6,"B",IF(H2173&lt;$P$7,"C",IF(H2173&lt;$P$8,"D",IF(H2173&lt;$P$9,"E",IF(H2173&lt;$P$10,"F",IF(H2173&lt;$P$11,"G",IF(H2173&lt;$P$12,"I",IF(H2173&lt;$P$13,"J",IF(H2173&lt;$P$14,"K","L"))))))))))&amp;IF(OR(P2173=0,P2173&gt;=5%),2,1)</f>
        <v>B2</v>
      </c>
      <c r="H2173" s="21">
        <f>'Terminated loans'!L1363</f>
        <v>40639</v>
      </c>
      <c r="I2173" s="21">
        <f>IF(B2173="VELS",'Terminated loans'!M1363,'Terminated loans'!B1363)</f>
        <v>41425</v>
      </c>
      <c r="J2173" s="34">
        <f t="shared" si="665"/>
        <v>26</v>
      </c>
      <c r="K2173" s="34">
        <f t="shared" si="662"/>
        <v>116</v>
      </c>
      <c r="L2173" s="34">
        <f t="shared" si="663"/>
        <v>26</v>
      </c>
      <c r="M2173" s="34">
        <f t="shared" si="664"/>
        <v>26</v>
      </c>
      <c r="N2173" s="52">
        <f t="shared" si="676"/>
        <v>26</v>
      </c>
      <c r="O2173" s="318">
        <f>+'Terminated loans'!S1363</f>
        <v>208404</v>
      </c>
      <c r="P2173" s="26">
        <f>+'Terminated loans'!T1363</f>
        <v>0.05</v>
      </c>
      <c r="Q2173" s="536">
        <f t="shared" ref="Q2173:Q2236" si="678">VLOOKUP(G2173,$O$3:$Q$28,3,FALSE)</f>
        <v>9.4E-2</v>
      </c>
      <c r="R2173" s="222">
        <f t="shared" si="666"/>
        <v>8474.222388370632</v>
      </c>
      <c r="S2173" s="36">
        <f t="shared" si="667"/>
        <v>198641.01319964271</v>
      </c>
      <c r="T2173" s="36">
        <f t="shared" si="668"/>
        <v>9762.9868003572919</v>
      </c>
      <c r="U2173" s="36">
        <f t="shared" si="669"/>
        <v>21688.768897994596</v>
      </c>
      <c r="V2173" s="36">
        <f t="shared" si="670"/>
        <v>11925.782097636402</v>
      </c>
      <c r="W2173" s="37">
        <f t="shared" si="671"/>
        <v>9762.9868003581942</v>
      </c>
      <c r="X2173" s="36">
        <f t="shared" si="672"/>
        <v>9762.9868003572919</v>
      </c>
      <c r="Y2173" s="276">
        <f t="shared" si="660"/>
        <v>9762.9868003581942</v>
      </c>
      <c r="Z2173" s="36">
        <f t="shared" si="673"/>
        <v>21688.768897994596</v>
      </c>
      <c r="AA2173" s="36">
        <f t="shared" si="674"/>
        <v>11925.782097636402</v>
      </c>
      <c r="AB2173" s="38">
        <f t="shared" si="661"/>
        <v>9.0221874415874481E-10</v>
      </c>
      <c r="AC2173" s="17"/>
      <c r="AD2173" s="17">
        <f t="shared" si="675"/>
        <v>26</v>
      </c>
      <c r="AH2173" s="103"/>
    </row>
    <row r="2174" spans="1:34">
      <c r="A2174" s="533"/>
      <c r="C2174" s="67" t="str">
        <f>'Terminated loans'!F1364</f>
        <v>E</v>
      </c>
      <c r="D2174" s="19">
        <f>'Terminated loans'!H1364</f>
        <v>143135446</v>
      </c>
      <c r="E2174" s="19">
        <f>'Terminated loans'!I1364</f>
        <v>99</v>
      </c>
      <c r="F2174" s="19" t="str">
        <f>'Terminated loans'!J1364</f>
        <v xml:space="preserve">BALLOO E (SL2439)              </v>
      </c>
      <c r="G2174" s="547" t="str">
        <f t="shared" si="677"/>
        <v>C1</v>
      </c>
      <c r="H2174" s="21">
        <f>'Terminated loans'!L1364</f>
        <v>40646</v>
      </c>
      <c r="I2174" s="21">
        <f>IF(B2174="VELS",'Terminated loans'!M1364,'Terminated loans'!B1364)</f>
        <v>41425</v>
      </c>
      <c r="J2174" s="34">
        <f t="shared" si="665"/>
        <v>26</v>
      </c>
      <c r="K2174" s="34">
        <f t="shared" si="662"/>
        <v>116</v>
      </c>
      <c r="L2174" s="34">
        <f t="shared" si="663"/>
        <v>26</v>
      </c>
      <c r="M2174" s="34">
        <f t="shared" si="664"/>
        <v>26</v>
      </c>
      <c r="N2174" s="52">
        <f t="shared" si="676"/>
        <v>26</v>
      </c>
      <c r="O2174" s="318">
        <f>+'Terminated loans'!S1364</f>
        <v>950043</v>
      </c>
      <c r="P2174" s="26">
        <f>+'Terminated loans'!T1364</f>
        <v>0.03</v>
      </c>
      <c r="Q2174" s="536">
        <f t="shared" si="678"/>
        <v>8.1500000000000003E-2</v>
      </c>
      <c r="R2174" s="222">
        <f t="shared" si="666"/>
        <v>37786.173479763631</v>
      </c>
      <c r="S2174" s="36">
        <f t="shared" si="667"/>
        <v>897802.82307869801</v>
      </c>
      <c r="T2174" s="36">
        <f t="shared" si="668"/>
        <v>52240.176921301987</v>
      </c>
      <c r="U2174" s="36">
        <f t="shared" si="669"/>
        <v>84637.687395171728</v>
      </c>
      <c r="V2174" s="36">
        <f t="shared" si="670"/>
        <v>32397.510473854491</v>
      </c>
      <c r="W2174" s="37">
        <f t="shared" si="671"/>
        <v>52240.176921317237</v>
      </c>
      <c r="X2174" s="36">
        <f t="shared" si="672"/>
        <v>52240.176921301987</v>
      </c>
      <c r="Y2174" s="276">
        <f t="shared" si="660"/>
        <v>52240.176921317237</v>
      </c>
      <c r="Z2174" s="36">
        <f t="shared" si="673"/>
        <v>84637.687395171728</v>
      </c>
      <c r="AA2174" s="36">
        <f t="shared" si="674"/>
        <v>32397.510473854491</v>
      </c>
      <c r="AB2174" s="38">
        <f t="shared" si="661"/>
        <v>1.5250407159328461E-8</v>
      </c>
      <c r="AC2174" s="17"/>
      <c r="AD2174" s="17">
        <f t="shared" si="675"/>
        <v>26</v>
      </c>
      <c r="AH2174" s="103"/>
    </row>
    <row r="2175" spans="1:34">
      <c r="A2175" s="533"/>
      <c r="C2175" s="67" t="str">
        <f>'Terminated loans'!F1365</f>
        <v>E</v>
      </c>
      <c r="D2175" s="19">
        <f>'Terminated loans'!H1365</f>
        <v>143994295</v>
      </c>
      <c r="E2175" s="19">
        <f>'Terminated loans'!I1365</f>
        <v>98</v>
      </c>
      <c r="F2175" s="19" t="str">
        <f>'Terminated loans'!J1365</f>
        <v xml:space="preserve">YAGAMBRON D                    </v>
      </c>
      <c r="G2175" s="547" t="str">
        <f t="shared" si="677"/>
        <v>C2</v>
      </c>
      <c r="H2175" s="21">
        <f>'Terminated loans'!L1365</f>
        <v>40731</v>
      </c>
      <c r="I2175" s="21">
        <f>IF(B2175="VELS",'Terminated loans'!M1365,'Terminated loans'!B1365)</f>
        <v>41425</v>
      </c>
      <c r="J2175" s="34">
        <f t="shared" si="665"/>
        <v>23</v>
      </c>
      <c r="K2175" s="34">
        <f t="shared" si="662"/>
        <v>113</v>
      </c>
      <c r="L2175" s="34">
        <f t="shared" si="663"/>
        <v>23</v>
      </c>
      <c r="M2175" s="34">
        <f t="shared" si="664"/>
        <v>23</v>
      </c>
      <c r="N2175" s="52">
        <f t="shared" si="676"/>
        <v>23</v>
      </c>
      <c r="O2175" s="318">
        <f>+'Terminated loans'!S1365</f>
        <v>189803</v>
      </c>
      <c r="P2175" s="26">
        <f>+'Terminated loans'!T1365</f>
        <v>0.05</v>
      </c>
      <c r="Q2175" s="536">
        <f t="shared" si="678"/>
        <v>9.9000000000000005E-2</v>
      </c>
      <c r="R2175" s="222">
        <f t="shared" si="666"/>
        <v>8671.2093516626228</v>
      </c>
      <c r="S2175" s="36">
        <f t="shared" si="667"/>
        <v>180981.22534602482</v>
      </c>
      <c r="T2175" s="36">
        <f t="shared" si="668"/>
        <v>8821.7746539751824</v>
      </c>
      <c r="U2175" s="36">
        <f t="shared" si="669"/>
        <v>18456.589742217999</v>
      </c>
      <c r="V2175" s="36">
        <f t="shared" si="670"/>
        <v>9634.8150882403133</v>
      </c>
      <c r="W2175" s="37">
        <f t="shared" si="671"/>
        <v>8821.7746539776854</v>
      </c>
      <c r="X2175" s="36">
        <f t="shared" si="672"/>
        <v>8821.7746539751824</v>
      </c>
      <c r="Y2175" s="276">
        <f t="shared" si="660"/>
        <v>8821.7746539776854</v>
      </c>
      <c r="Z2175" s="36">
        <f t="shared" si="673"/>
        <v>18456.589742217999</v>
      </c>
      <c r="AA2175" s="36">
        <f t="shared" si="674"/>
        <v>9634.8150882403133</v>
      </c>
      <c r="AB2175" s="38">
        <f t="shared" si="661"/>
        <v>2.5029294192790985E-9</v>
      </c>
      <c r="AC2175" s="17"/>
      <c r="AD2175" s="17">
        <f t="shared" si="675"/>
        <v>23</v>
      </c>
      <c r="AH2175" s="103"/>
    </row>
    <row r="2176" spans="1:34">
      <c r="A2176" s="533"/>
      <c r="C2176" s="67" t="str">
        <f>'Terminated loans'!F1366</f>
        <v>E</v>
      </c>
      <c r="D2176" s="19">
        <f>'Terminated loans'!H1366</f>
        <v>143996433</v>
      </c>
      <c r="E2176" s="19">
        <f>'Terminated loans'!I1366</f>
        <v>98</v>
      </c>
      <c r="F2176" s="19" t="str">
        <f>'Terminated loans'!J1366</f>
        <v xml:space="preserve">BOLARAM Y                      </v>
      </c>
      <c r="G2176" s="547" t="str">
        <f t="shared" si="677"/>
        <v>C2</v>
      </c>
      <c r="H2176" s="21">
        <f>'Terminated loans'!L1366</f>
        <v>40805</v>
      </c>
      <c r="I2176" s="21">
        <f>IF(B2176="VELS",'Terminated loans'!M1366,'Terminated loans'!B1366)</f>
        <v>41425</v>
      </c>
      <c r="J2176" s="34">
        <f t="shared" si="665"/>
        <v>20</v>
      </c>
      <c r="K2176" s="34">
        <f t="shared" si="662"/>
        <v>110</v>
      </c>
      <c r="L2176" s="34">
        <f t="shared" si="663"/>
        <v>20</v>
      </c>
      <c r="M2176" s="34">
        <f t="shared" si="664"/>
        <v>20</v>
      </c>
      <c r="N2176" s="52">
        <f t="shared" si="676"/>
        <v>20</v>
      </c>
      <c r="O2176" s="318">
        <f>+'Terminated loans'!S1366</f>
        <v>101901</v>
      </c>
      <c r="P2176" s="26">
        <f>+'Terminated loans'!T1366</f>
        <v>0.05</v>
      </c>
      <c r="Q2176" s="536">
        <f t="shared" si="678"/>
        <v>9.9000000000000005E-2</v>
      </c>
      <c r="R2176" s="222">
        <f t="shared" si="666"/>
        <v>5320.8931409764155</v>
      </c>
      <c r="S2176" s="36">
        <f t="shared" si="667"/>
        <v>97731.687605677449</v>
      </c>
      <c r="T2176" s="36">
        <f t="shared" si="668"/>
        <v>4169.312394322551</v>
      </c>
      <c r="U2176" s="36">
        <f t="shared" si="669"/>
        <v>8686.1752138522861</v>
      </c>
      <c r="V2176" s="36">
        <f t="shared" si="670"/>
        <v>4516.862819528309</v>
      </c>
      <c r="W2176" s="37">
        <f t="shared" si="671"/>
        <v>4169.3123943239771</v>
      </c>
      <c r="X2176" s="36">
        <f t="shared" si="672"/>
        <v>4169.312394322551</v>
      </c>
      <c r="Y2176" s="276">
        <f t="shared" si="660"/>
        <v>4169.3123943239771</v>
      </c>
      <c r="Z2176" s="36">
        <f t="shared" si="673"/>
        <v>8686.1752138522861</v>
      </c>
      <c r="AA2176" s="36">
        <f t="shared" si="674"/>
        <v>4516.862819528309</v>
      </c>
      <c r="AB2176" s="38">
        <f t="shared" si="661"/>
        <v>1.4260876923799515E-9</v>
      </c>
      <c r="AC2176" s="17"/>
      <c r="AD2176" s="17">
        <f t="shared" si="675"/>
        <v>20</v>
      </c>
      <c r="AH2176" s="103"/>
    </row>
    <row r="2177" spans="1:34">
      <c r="A2177" s="533"/>
      <c r="C2177" s="67" t="str">
        <f>'Terminated loans'!F1367</f>
        <v>E</v>
      </c>
      <c r="D2177" s="19">
        <f>'Terminated loans'!H1367</f>
        <v>143995453</v>
      </c>
      <c r="E2177" s="19">
        <f>'Terminated loans'!I1367</f>
        <v>98</v>
      </c>
      <c r="F2177" s="19" t="str">
        <f>'Terminated loans'!J1367</f>
        <v xml:space="preserve">MOHAMUD B Z                    </v>
      </c>
      <c r="G2177" s="547" t="str">
        <f t="shared" si="677"/>
        <v>C2</v>
      </c>
      <c r="H2177" s="21">
        <f>'Terminated loans'!L1367</f>
        <v>40793</v>
      </c>
      <c r="I2177" s="21">
        <f>IF(B2177="VELS",'Terminated loans'!M1367,'Terminated loans'!B1367)</f>
        <v>41425</v>
      </c>
      <c r="J2177" s="34">
        <f t="shared" si="665"/>
        <v>21</v>
      </c>
      <c r="K2177" s="34">
        <f t="shared" si="662"/>
        <v>111</v>
      </c>
      <c r="L2177" s="34">
        <f t="shared" si="663"/>
        <v>21</v>
      </c>
      <c r="M2177" s="34">
        <f t="shared" si="664"/>
        <v>21</v>
      </c>
      <c r="N2177" s="52">
        <f t="shared" si="676"/>
        <v>21</v>
      </c>
      <c r="O2177" s="318">
        <f>+'Terminated loans'!S1367</f>
        <v>65135</v>
      </c>
      <c r="P2177" s="26">
        <f>+'Terminated loans'!T1367</f>
        <v>0.05</v>
      </c>
      <c r="Q2177" s="536">
        <f t="shared" si="678"/>
        <v>9.9000000000000005E-2</v>
      </c>
      <c r="R2177" s="222">
        <f t="shared" si="666"/>
        <v>3245.7964765459874</v>
      </c>
      <c r="S2177" s="36">
        <f t="shared" si="667"/>
        <v>62348.698034161556</v>
      </c>
      <c r="T2177" s="36">
        <f t="shared" si="668"/>
        <v>2786.3019658384437</v>
      </c>
      <c r="U2177" s="36">
        <f t="shared" si="669"/>
        <v>5813.0279733050193</v>
      </c>
      <c r="V2177" s="36">
        <f t="shared" si="670"/>
        <v>3026.7260074657461</v>
      </c>
      <c r="W2177" s="37">
        <f t="shared" si="671"/>
        <v>2786.3019658392732</v>
      </c>
      <c r="X2177" s="36">
        <f t="shared" si="672"/>
        <v>2786.3019658384437</v>
      </c>
      <c r="Y2177" s="276">
        <f t="shared" si="660"/>
        <v>2786.3019658392732</v>
      </c>
      <c r="Z2177" s="36">
        <f t="shared" si="673"/>
        <v>5813.0279733050193</v>
      </c>
      <c r="AA2177" s="36">
        <f t="shared" si="674"/>
        <v>3026.7260074657461</v>
      </c>
      <c r="AB2177" s="38">
        <f t="shared" si="661"/>
        <v>8.2945916801691055E-10</v>
      </c>
      <c r="AC2177" s="17"/>
      <c r="AD2177" s="17">
        <f t="shared" si="675"/>
        <v>21</v>
      </c>
      <c r="AH2177" s="103"/>
    </row>
    <row r="2178" spans="1:34">
      <c r="A2178" s="533"/>
      <c r="C2178" s="67" t="str">
        <f>'Terminated loans'!F1368</f>
        <v>E</v>
      </c>
      <c r="D2178" s="19">
        <f>'Terminated loans'!H1368</f>
        <v>143997340</v>
      </c>
      <c r="E2178" s="19">
        <f>'Terminated loans'!I1368</f>
        <v>98</v>
      </c>
      <c r="F2178" s="19" t="str">
        <f>'Terminated loans'!J1368</f>
        <v xml:space="preserve">GUNNESS S B                    </v>
      </c>
      <c r="G2178" s="547" t="str">
        <f t="shared" si="677"/>
        <v>C2</v>
      </c>
      <c r="H2178" s="21">
        <f>'Terminated loans'!L1368</f>
        <v>40955</v>
      </c>
      <c r="I2178" s="21">
        <f>IF(B2178="VELS",'Terminated loans'!M1368,'Terminated loans'!B1368)</f>
        <v>41425</v>
      </c>
      <c r="J2178" s="34">
        <f t="shared" si="665"/>
        <v>15</v>
      </c>
      <c r="K2178" s="34">
        <f t="shared" si="662"/>
        <v>106</v>
      </c>
      <c r="L2178" s="34">
        <f t="shared" si="663"/>
        <v>15</v>
      </c>
      <c r="M2178" s="34">
        <f t="shared" si="664"/>
        <v>15</v>
      </c>
      <c r="N2178" s="52">
        <f t="shared" si="676"/>
        <v>15</v>
      </c>
      <c r="O2178" s="318">
        <f>+'Terminated loans'!S1368</f>
        <v>172632</v>
      </c>
      <c r="P2178" s="26">
        <f>+'Terminated loans'!T1368</f>
        <v>0.05</v>
      </c>
      <c r="Q2178" s="536">
        <f t="shared" si="678"/>
        <v>9.9000000000000005E-2</v>
      </c>
      <c r="R2178" s="222">
        <f t="shared" si="666"/>
        <v>11896.148379312019</v>
      </c>
      <c r="S2178" s="36">
        <f t="shared" si="667"/>
        <v>167195.80548074431</v>
      </c>
      <c r="T2178" s="36">
        <f t="shared" si="668"/>
        <v>5436.1945192556886</v>
      </c>
      <c r="U2178" s="36">
        <f t="shared" si="669"/>
        <v>11246.420208938274</v>
      </c>
      <c r="V2178" s="36">
        <f t="shared" si="670"/>
        <v>5810.2256896802573</v>
      </c>
      <c r="W2178" s="37">
        <f t="shared" si="671"/>
        <v>5436.194519258017</v>
      </c>
      <c r="X2178" s="36">
        <f t="shared" si="672"/>
        <v>5436.1945192556886</v>
      </c>
      <c r="Y2178" s="276">
        <f t="shared" si="660"/>
        <v>5436.194519258017</v>
      </c>
      <c r="Z2178" s="36">
        <f t="shared" si="673"/>
        <v>11246.420208938274</v>
      </c>
      <c r="AA2178" s="36">
        <f t="shared" si="674"/>
        <v>5810.2256896802573</v>
      </c>
      <c r="AB2178" s="38">
        <f t="shared" si="661"/>
        <v>2.3283064365386963E-9</v>
      </c>
      <c r="AC2178" s="17"/>
      <c r="AD2178" s="17">
        <f t="shared" si="675"/>
        <v>15</v>
      </c>
      <c r="AH2178" s="103"/>
    </row>
    <row r="2179" spans="1:34">
      <c r="A2179" s="533"/>
      <c r="C2179" s="67" t="str">
        <f>'Terminated loans'!F1369</f>
        <v>E</v>
      </c>
      <c r="D2179" s="19">
        <f>'Terminated loans'!H1369</f>
        <v>143997081</v>
      </c>
      <c r="E2179" s="19">
        <f>'Terminated loans'!I1369</f>
        <v>98</v>
      </c>
      <c r="F2179" s="19" t="str">
        <f>'Terminated loans'!J1369</f>
        <v xml:space="preserve">PURSOO A(MUACC40769)           </v>
      </c>
      <c r="G2179" s="547" t="str">
        <f t="shared" si="677"/>
        <v>C2</v>
      </c>
      <c r="H2179" s="21">
        <f>'Terminated loans'!L1369</f>
        <v>40948</v>
      </c>
      <c r="I2179" s="21">
        <f>IF(B2179="VELS",'Terminated loans'!M1369,'Terminated loans'!B1369)</f>
        <v>41425</v>
      </c>
      <c r="J2179" s="34">
        <f t="shared" si="665"/>
        <v>16</v>
      </c>
      <c r="K2179" s="34">
        <f t="shared" si="662"/>
        <v>106</v>
      </c>
      <c r="L2179" s="34">
        <f t="shared" si="663"/>
        <v>16</v>
      </c>
      <c r="M2179" s="34">
        <f t="shared" si="664"/>
        <v>16</v>
      </c>
      <c r="N2179" s="52">
        <f t="shared" si="676"/>
        <v>16</v>
      </c>
      <c r="O2179" s="318">
        <f>+'Terminated loans'!S1369</f>
        <v>480399</v>
      </c>
      <c r="P2179" s="26">
        <f>+'Terminated loans'!T1369</f>
        <v>0.05</v>
      </c>
      <c r="Q2179" s="536">
        <f t="shared" si="678"/>
        <v>9.9000000000000005E-2</v>
      </c>
      <c r="R2179" s="222">
        <f t="shared" si="666"/>
        <v>31099.373779993999</v>
      </c>
      <c r="S2179" s="36">
        <f t="shared" si="667"/>
        <v>464358.19623439258</v>
      </c>
      <c r="T2179" s="36">
        <f t="shared" si="668"/>
        <v>16040.803765607416</v>
      </c>
      <c r="U2179" s="36">
        <f t="shared" si="669"/>
        <v>33231.784245518327</v>
      </c>
      <c r="V2179" s="36">
        <f t="shared" si="670"/>
        <v>17190.980479903985</v>
      </c>
      <c r="W2179" s="37">
        <f t="shared" si="671"/>
        <v>16040.803765614342</v>
      </c>
      <c r="X2179" s="36">
        <f t="shared" si="672"/>
        <v>16040.803765607416</v>
      </c>
      <c r="Y2179" s="276">
        <f t="shared" si="660"/>
        <v>16040.803765614342</v>
      </c>
      <c r="Z2179" s="36">
        <f t="shared" si="673"/>
        <v>33231.784245518327</v>
      </c>
      <c r="AA2179" s="36">
        <f t="shared" si="674"/>
        <v>17190.980479903985</v>
      </c>
      <c r="AB2179" s="38">
        <f t="shared" si="661"/>
        <v>6.9267116487026215E-9</v>
      </c>
      <c r="AC2179" s="17"/>
      <c r="AD2179" s="17">
        <f t="shared" si="675"/>
        <v>16</v>
      </c>
      <c r="AH2179" s="103"/>
    </row>
    <row r="2180" spans="1:34">
      <c r="A2180" s="533"/>
      <c r="C2180" s="67" t="str">
        <f>'Terminated loans'!F1370</f>
        <v>E</v>
      </c>
      <c r="D2180" s="19">
        <f>'Terminated loans'!H1370</f>
        <v>143997650</v>
      </c>
      <c r="E2180" s="19">
        <f>'Terminated loans'!I1370</f>
        <v>98</v>
      </c>
      <c r="F2180" s="19" t="str">
        <f>'Terminated loans'!J1370</f>
        <v xml:space="preserve">MAVAC J R                      </v>
      </c>
      <c r="G2180" s="547" t="str">
        <f t="shared" si="677"/>
        <v>D2</v>
      </c>
      <c r="H2180" s="21">
        <f>'Terminated loans'!L1370</f>
        <v>40997</v>
      </c>
      <c r="I2180" s="21">
        <f>IF(B2180="VELS",'Terminated loans'!M1370,'Terminated loans'!B1370)</f>
        <v>41425</v>
      </c>
      <c r="J2180" s="34">
        <f t="shared" si="665"/>
        <v>14</v>
      </c>
      <c r="K2180" s="34">
        <f t="shared" si="662"/>
        <v>104</v>
      </c>
      <c r="L2180" s="34">
        <f t="shared" si="663"/>
        <v>14</v>
      </c>
      <c r="M2180" s="34">
        <f t="shared" si="664"/>
        <v>14</v>
      </c>
      <c r="N2180" s="52">
        <f t="shared" si="676"/>
        <v>14</v>
      </c>
      <c r="O2180" s="318">
        <f>+'Terminated loans'!S1370</f>
        <v>233983</v>
      </c>
      <c r="P2180" s="26">
        <f>+'Terminated loans'!T1370</f>
        <v>0.05</v>
      </c>
      <c r="Q2180" s="536">
        <f t="shared" si="678"/>
        <v>9.4E-2</v>
      </c>
      <c r="R2180" s="222">
        <f t="shared" si="666"/>
        <v>17240.059907013223</v>
      </c>
      <c r="S2180" s="36">
        <f t="shared" si="667"/>
        <v>227754.11665842083</v>
      </c>
      <c r="T2180" s="36">
        <f t="shared" si="668"/>
        <v>6228.8833415791742</v>
      </c>
      <c r="U2180" s="36">
        <f t="shared" si="669"/>
        <v>13606.722039765242</v>
      </c>
      <c r="V2180" s="36">
        <f t="shared" si="670"/>
        <v>7377.8386981851072</v>
      </c>
      <c r="W2180" s="37">
        <f t="shared" si="671"/>
        <v>6228.8833415801346</v>
      </c>
      <c r="X2180" s="36">
        <f t="shared" si="672"/>
        <v>6228.8833415791742</v>
      </c>
      <c r="Y2180" s="276">
        <f t="shared" si="660"/>
        <v>6228.8833415801346</v>
      </c>
      <c r="Z2180" s="36">
        <f t="shared" si="673"/>
        <v>13606.722039765242</v>
      </c>
      <c r="AA2180" s="36">
        <f t="shared" si="674"/>
        <v>7377.8386981851072</v>
      </c>
      <c r="AB2180" s="38">
        <f t="shared" si="661"/>
        <v>9.6042640507221222E-10</v>
      </c>
      <c r="AC2180" s="17"/>
      <c r="AD2180" s="17">
        <f t="shared" si="675"/>
        <v>14</v>
      </c>
      <c r="AH2180" s="103"/>
    </row>
    <row r="2181" spans="1:34">
      <c r="A2181" s="533"/>
      <c r="C2181" s="67" t="str">
        <f>'Terminated loans'!F1371</f>
        <v>E</v>
      </c>
      <c r="D2181" s="19">
        <f>'Terminated loans'!H1371</f>
        <v>143094138</v>
      </c>
      <c r="E2181" s="19">
        <f>'Terminated loans'!I1371</f>
        <v>99</v>
      </c>
      <c r="F2181" s="19" t="str">
        <f>'Terminated loans'!J1371</f>
        <v xml:space="preserve">APPADU N (SL2711)              </v>
      </c>
      <c r="G2181" s="547" t="str">
        <f t="shared" si="677"/>
        <v>D1</v>
      </c>
      <c r="H2181" s="21">
        <f>'Terminated loans'!L1371</f>
        <v>41018</v>
      </c>
      <c r="I2181" s="21">
        <f>IF(B2181="VELS",'Terminated loans'!M1371,'Terminated loans'!B1371)</f>
        <v>41425</v>
      </c>
      <c r="J2181" s="34">
        <f t="shared" si="665"/>
        <v>13</v>
      </c>
      <c r="K2181" s="34">
        <f t="shared" si="662"/>
        <v>103</v>
      </c>
      <c r="L2181" s="34">
        <f t="shared" si="663"/>
        <v>13</v>
      </c>
      <c r="M2181" s="34">
        <f t="shared" si="664"/>
        <v>13</v>
      </c>
      <c r="N2181" s="52">
        <f t="shared" si="676"/>
        <v>13</v>
      </c>
      <c r="O2181" s="318">
        <f>+'Terminated loans'!S1371</f>
        <v>1597829</v>
      </c>
      <c r="P2181" s="26">
        <f>+'Terminated loans'!T1371</f>
        <v>0.03</v>
      </c>
      <c r="Q2181" s="536">
        <f t="shared" si="678"/>
        <v>7.6499999999999999E-2</v>
      </c>
      <c r="R2181" s="222">
        <f t="shared" si="666"/>
        <v>125071.58773839966</v>
      </c>
      <c r="S2181" s="36">
        <f t="shared" si="667"/>
        <v>1555628.5239705162</v>
      </c>
      <c r="T2181" s="36">
        <f t="shared" si="668"/>
        <v>42200.476029483834</v>
      </c>
      <c r="U2181" s="36">
        <f t="shared" si="669"/>
        <v>70302.1166286855</v>
      </c>
      <c r="V2181" s="36">
        <f t="shared" si="670"/>
        <v>28101.640599195613</v>
      </c>
      <c r="W2181" s="37">
        <f t="shared" si="671"/>
        <v>42200.476029489888</v>
      </c>
      <c r="X2181" s="36">
        <f t="shared" si="672"/>
        <v>42200.476029483834</v>
      </c>
      <c r="Y2181" s="276">
        <f t="shared" si="660"/>
        <v>42200.476029489888</v>
      </c>
      <c r="Z2181" s="36">
        <f t="shared" si="673"/>
        <v>70302.1166286855</v>
      </c>
      <c r="AA2181" s="36">
        <f t="shared" si="674"/>
        <v>28101.640599195613</v>
      </c>
      <c r="AB2181" s="38">
        <f t="shared" si="661"/>
        <v>6.0535967350006104E-9</v>
      </c>
      <c r="AC2181" s="17"/>
      <c r="AD2181" s="17">
        <f t="shared" si="675"/>
        <v>13</v>
      </c>
      <c r="AH2181" s="103"/>
    </row>
    <row r="2182" spans="1:34">
      <c r="A2182" s="533"/>
      <c r="C2182" s="67" t="str">
        <f>'Terminated loans'!F1372</f>
        <v>E</v>
      </c>
      <c r="D2182" s="19">
        <f>'Terminated loans'!H1372</f>
        <v>143995631</v>
      </c>
      <c r="E2182" s="19">
        <f>'Terminated loans'!I1372</f>
        <v>98</v>
      </c>
      <c r="F2182" s="19" t="str">
        <f>'Terminated loans'!J1372</f>
        <v xml:space="preserve">CHEUNG-CHING J M               </v>
      </c>
      <c r="G2182" s="547" t="str">
        <f t="shared" si="677"/>
        <v>D2</v>
      </c>
      <c r="H2182" s="21">
        <f>'Terminated loans'!L1372</f>
        <v>41053</v>
      </c>
      <c r="I2182" s="21">
        <f>IF(B2182="VELS",'Terminated loans'!M1372,'Terminated loans'!B1372)</f>
        <v>41425</v>
      </c>
      <c r="J2182" s="34">
        <f t="shared" si="665"/>
        <v>12</v>
      </c>
      <c r="K2182" s="34">
        <f t="shared" si="662"/>
        <v>102</v>
      </c>
      <c r="L2182" s="34">
        <f t="shared" si="663"/>
        <v>12</v>
      </c>
      <c r="M2182" s="34">
        <f t="shared" si="664"/>
        <v>12</v>
      </c>
      <c r="N2182" s="52">
        <f t="shared" si="676"/>
        <v>12</v>
      </c>
      <c r="O2182" s="318">
        <f>+'Terminated loans'!S1372</f>
        <v>96699</v>
      </c>
      <c r="P2182" s="26">
        <f>+'Terminated loans'!T1372</f>
        <v>0.05</v>
      </c>
      <c r="Q2182" s="536">
        <f t="shared" si="678"/>
        <v>9.4E-2</v>
      </c>
      <c r="R2182" s="222">
        <f t="shared" si="666"/>
        <v>8278.1578814629829</v>
      </c>
      <c r="S2182" s="36">
        <f t="shared" si="667"/>
        <v>94459.53830100887</v>
      </c>
      <c r="T2182" s="36">
        <f t="shared" si="668"/>
        <v>2239.4616989911301</v>
      </c>
      <c r="U2182" s="36">
        <f t="shared" si="669"/>
        <v>4878.356276547318</v>
      </c>
      <c r="V2182" s="36">
        <f t="shared" si="670"/>
        <v>2638.894577555795</v>
      </c>
      <c r="W2182" s="37">
        <f t="shared" si="671"/>
        <v>2239.461698991523</v>
      </c>
      <c r="X2182" s="36">
        <f t="shared" si="672"/>
        <v>2239.4616989911301</v>
      </c>
      <c r="Y2182" s="276">
        <f t="shared" si="660"/>
        <v>2239.461698991523</v>
      </c>
      <c r="Z2182" s="36">
        <f t="shared" si="673"/>
        <v>4878.356276547318</v>
      </c>
      <c r="AA2182" s="36">
        <f t="shared" si="674"/>
        <v>2638.894577555795</v>
      </c>
      <c r="AB2182" s="38">
        <f t="shared" si="661"/>
        <v>3.92901711165905E-10</v>
      </c>
      <c r="AC2182" s="17"/>
      <c r="AD2182" s="17">
        <f t="shared" si="675"/>
        <v>12</v>
      </c>
      <c r="AH2182" s="103"/>
    </row>
    <row r="2183" spans="1:34">
      <c r="A2183" s="533"/>
      <c r="C2183" s="67" t="str">
        <f>'Terminated loans'!F1373</f>
        <v>E</v>
      </c>
      <c r="D2183" s="19">
        <f>'Terminated loans'!H1373</f>
        <v>143998193</v>
      </c>
      <c r="E2183" s="19">
        <f>'Terminated loans'!I1373</f>
        <v>98</v>
      </c>
      <c r="F2183" s="19" t="str">
        <f>'Terminated loans'!J1373</f>
        <v xml:space="preserve">KHAIDOO N N                    </v>
      </c>
      <c r="G2183" s="547" t="str">
        <f t="shared" si="677"/>
        <v>D2</v>
      </c>
      <c r="H2183" s="21">
        <f>'Terminated loans'!L1373</f>
        <v>41040</v>
      </c>
      <c r="I2183" s="21">
        <f>IF(B2183="VELS",'Terminated loans'!M1373,'Terminated loans'!B1373)</f>
        <v>41425</v>
      </c>
      <c r="J2183" s="34">
        <f t="shared" si="665"/>
        <v>13</v>
      </c>
      <c r="K2183" s="34">
        <f t="shared" si="662"/>
        <v>103</v>
      </c>
      <c r="L2183" s="34">
        <f t="shared" si="663"/>
        <v>13</v>
      </c>
      <c r="M2183" s="34">
        <f t="shared" si="664"/>
        <v>13</v>
      </c>
      <c r="N2183" s="52">
        <f t="shared" si="676"/>
        <v>13</v>
      </c>
      <c r="O2183" s="318">
        <f>+'Terminated loans'!S1373</f>
        <v>230160</v>
      </c>
      <c r="P2183" s="26">
        <f>+'Terminated loans'!T1373</f>
        <v>0.05</v>
      </c>
      <c r="Q2183" s="536">
        <f t="shared" si="678"/>
        <v>9.4E-2</v>
      </c>
      <c r="R2183" s="222">
        <f t="shared" si="666"/>
        <v>18225.294054600101</v>
      </c>
      <c r="S2183" s="36">
        <f t="shared" si="667"/>
        <v>224430.53443461534</v>
      </c>
      <c r="T2183" s="36">
        <f t="shared" si="668"/>
        <v>5729.4655653846567</v>
      </c>
      <c r="U2183" s="36">
        <f t="shared" si="669"/>
        <v>12498.288275186758</v>
      </c>
      <c r="V2183" s="36">
        <f t="shared" si="670"/>
        <v>6768.8227098013449</v>
      </c>
      <c r="W2183" s="37">
        <f t="shared" si="671"/>
        <v>5729.4655653854134</v>
      </c>
      <c r="X2183" s="36">
        <f t="shared" si="672"/>
        <v>5729.4655653846567</v>
      </c>
      <c r="Y2183" s="276">
        <f t="shared" si="660"/>
        <v>5729.4655653854134</v>
      </c>
      <c r="Z2183" s="36">
        <f t="shared" si="673"/>
        <v>12498.288275186758</v>
      </c>
      <c r="AA2183" s="36">
        <f t="shared" si="674"/>
        <v>6768.8227098013449</v>
      </c>
      <c r="AB2183" s="38">
        <f t="shared" si="661"/>
        <v>7.5669959187507629E-10</v>
      </c>
      <c r="AC2183" s="17"/>
      <c r="AD2183" s="17">
        <f t="shared" si="675"/>
        <v>13</v>
      </c>
      <c r="AH2183" s="103"/>
    </row>
    <row r="2184" spans="1:34">
      <c r="A2184" s="533"/>
      <c r="C2184" s="67" t="str">
        <f>'Terminated loans'!F1374</f>
        <v>E</v>
      </c>
      <c r="D2184" s="19">
        <f>'Terminated loans'!H1374</f>
        <v>143998126</v>
      </c>
      <c r="E2184" s="19">
        <f>'Terminated loans'!I1374</f>
        <v>98</v>
      </c>
      <c r="F2184" s="19" t="str">
        <f>'Terminated loans'!J1374</f>
        <v xml:space="preserve">MARJOLIN D J                   </v>
      </c>
      <c r="G2184" s="547" t="str">
        <f t="shared" si="677"/>
        <v>D2</v>
      </c>
      <c r="H2184" s="21">
        <f>'Terminated loans'!L1374</f>
        <v>41094</v>
      </c>
      <c r="I2184" s="21">
        <f>IF(B2184="VELS",'Terminated loans'!M1374,'Terminated loans'!B1374)</f>
        <v>41425</v>
      </c>
      <c r="J2184" s="34">
        <f t="shared" si="665"/>
        <v>11</v>
      </c>
      <c r="K2184" s="34">
        <f t="shared" si="662"/>
        <v>101</v>
      </c>
      <c r="L2184" s="34">
        <f t="shared" si="663"/>
        <v>11</v>
      </c>
      <c r="M2184" s="34">
        <f t="shared" si="664"/>
        <v>11</v>
      </c>
      <c r="N2184" s="52">
        <f t="shared" si="676"/>
        <v>11</v>
      </c>
      <c r="O2184" s="318">
        <f>+'Terminated loans'!S1374</f>
        <v>246409</v>
      </c>
      <c r="P2184" s="26">
        <f>+'Terminated loans'!T1374</f>
        <v>0.05</v>
      </c>
      <c r="Q2184" s="536">
        <f t="shared" si="678"/>
        <v>9.4E-2</v>
      </c>
      <c r="R2184" s="222">
        <f t="shared" si="666"/>
        <v>22964.719451160359</v>
      </c>
      <c r="S2184" s="36">
        <f t="shared" si="667"/>
        <v>241131.37327628251</v>
      </c>
      <c r="T2184" s="36">
        <f t="shared" si="668"/>
        <v>5277.6267237174907</v>
      </c>
      <c r="U2184" s="36">
        <f t="shared" si="669"/>
        <v>11480.54068648236</v>
      </c>
      <c r="V2184" s="36">
        <f t="shared" si="670"/>
        <v>6202.9139627639961</v>
      </c>
      <c r="W2184" s="37">
        <f t="shared" si="671"/>
        <v>5277.6267237183638</v>
      </c>
      <c r="X2184" s="36">
        <f t="shared" si="672"/>
        <v>5277.6267237174907</v>
      </c>
      <c r="Y2184" s="276">
        <f t="shared" si="660"/>
        <v>5277.6267237183638</v>
      </c>
      <c r="Z2184" s="36">
        <f t="shared" si="673"/>
        <v>11480.54068648236</v>
      </c>
      <c r="AA2184" s="36">
        <f t="shared" si="674"/>
        <v>6202.9139627639961</v>
      </c>
      <c r="AB2184" s="38">
        <f t="shared" si="661"/>
        <v>8.7311491370201111E-10</v>
      </c>
      <c r="AC2184" s="17"/>
      <c r="AD2184" s="17">
        <f t="shared" si="675"/>
        <v>11</v>
      </c>
      <c r="AH2184" s="103"/>
    </row>
    <row r="2185" spans="1:34">
      <c r="A2185" s="533"/>
      <c r="C2185" s="67" t="str">
        <f>'Terminated loans'!F1375</f>
        <v>E</v>
      </c>
      <c r="D2185" s="19">
        <f>'Terminated loans'!H1375</f>
        <v>143999971</v>
      </c>
      <c r="E2185" s="19">
        <f>'Terminated loans'!I1375</f>
        <v>98</v>
      </c>
      <c r="F2185" s="19" t="str">
        <f>'Terminated loans'!J1375</f>
        <v xml:space="preserve">MARIMOOTOO T S                 </v>
      </c>
      <c r="G2185" s="547" t="str">
        <f t="shared" si="677"/>
        <v>D2</v>
      </c>
      <c r="H2185" s="21">
        <f>'Terminated loans'!L1375</f>
        <v>41134</v>
      </c>
      <c r="I2185" s="21">
        <f>IF(B2185="VELS",'Terminated loans'!M1375,'Terminated loans'!B1375)</f>
        <v>41425</v>
      </c>
      <c r="J2185" s="34">
        <f t="shared" si="665"/>
        <v>10</v>
      </c>
      <c r="K2185" s="34">
        <f t="shared" si="662"/>
        <v>100</v>
      </c>
      <c r="L2185" s="34">
        <f t="shared" si="663"/>
        <v>10</v>
      </c>
      <c r="M2185" s="34">
        <f t="shared" si="664"/>
        <v>10</v>
      </c>
      <c r="N2185" s="52">
        <f t="shared" si="676"/>
        <v>10</v>
      </c>
      <c r="O2185" s="318">
        <f>+'Terminated loans'!S1375</f>
        <v>140136</v>
      </c>
      <c r="P2185" s="26">
        <f>+'Terminated loans'!T1375</f>
        <v>0.05</v>
      </c>
      <c r="Q2185" s="536">
        <f t="shared" si="678"/>
        <v>9.4E-2</v>
      </c>
      <c r="R2185" s="222">
        <f t="shared" si="666"/>
        <v>14336.747927962819</v>
      </c>
      <c r="S2185" s="36">
        <f t="shared" si="667"/>
        <v>137379.4473444763</v>
      </c>
      <c r="T2185" s="36">
        <f t="shared" si="668"/>
        <v>2756.5526555237011</v>
      </c>
      <c r="U2185" s="36">
        <f t="shared" si="669"/>
        <v>5988.0319351524813</v>
      </c>
      <c r="V2185" s="36">
        <f t="shared" si="670"/>
        <v>3231.4792796281981</v>
      </c>
      <c r="W2185" s="37">
        <f t="shared" si="671"/>
        <v>2756.5526555242832</v>
      </c>
      <c r="X2185" s="36">
        <f t="shared" si="672"/>
        <v>2756.5526555237011</v>
      </c>
      <c r="Y2185" s="276">
        <f t="shared" si="660"/>
        <v>2756.5526555242832</v>
      </c>
      <c r="Z2185" s="36">
        <f t="shared" si="673"/>
        <v>5988.0319351524813</v>
      </c>
      <c r="AA2185" s="36">
        <f t="shared" si="674"/>
        <v>3231.4792796281981</v>
      </c>
      <c r="AB2185" s="38">
        <f t="shared" si="661"/>
        <v>5.8207660913467407E-10</v>
      </c>
      <c r="AC2185" s="17"/>
      <c r="AD2185" s="17">
        <f t="shared" si="675"/>
        <v>10</v>
      </c>
      <c r="AH2185" s="103"/>
    </row>
    <row r="2186" spans="1:34">
      <c r="A2186" s="533"/>
      <c r="C2186" s="67" t="str">
        <f>'Terminated loans'!F1376</f>
        <v>E</v>
      </c>
      <c r="D2186" s="19">
        <f>'Terminated loans'!H1376</f>
        <v>143999173</v>
      </c>
      <c r="E2186" s="19">
        <f>'Terminated loans'!I1376</f>
        <v>98</v>
      </c>
      <c r="F2186" s="19" t="str">
        <f>'Terminated loans'!J1376</f>
        <v xml:space="preserve">LEE-FUN S O D                  </v>
      </c>
      <c r="G2186" s="547" t="str">
        <f t="shared" si="677"/>
        <v>D2</v>
      </c>
      <c r="H2186" s="21">
        <f>'Terminated loans'!L1376</f>
        <v>41130</v>
      </c>
      <c r="I2186" s="21">
        <f>IF(B2186="VELS",'Terminated loans'!M1376,'Terminated loans'!B1376)</f>
        <v>41425</v>
      </c>
      <c r="J2186" s="34">
        <f t="shared" si="665"/>
        <v>10</v>
      </c>
      <c r="K2186" s="34">
        <f t="shared" si="662"/>
        <v>100</v>
      </c>
      <c r="L2186" s="34">
        <f t="shared" si="663"/>
        <v>10</v>
      </c>
      <c r="M2186" s="34">
        <f t="shared" si="664"/>
        <v>10</v>
      </c>
      <c r="N2186" s="52">
        <f t="shared" si="676"/>
        <v>10</v>
      </c>
      <c r="O2186" s="318">
        <f>+'Terminated loans'!S1376</f>
        <v>368408</v>
      </c>
      <c r="P2186" s="26">
        <f>+'Terminated loans'!T1376</f>
        <v>0.05</v>
      </c>
      <c r="Q2186" s="536">
        <f t="shared" si="678"/>
        <v>9.4E-2</v>
      </c>
      <c r="R2186" s="222">
        <f t="shared" si="666"/>
        <v>37690.333894537638</v>
      </c>
      <c r="S2186" s="36">
        <f t="shared" si="667"/>
        <v>361161.2108043888</v>
      </c>
      <c r="T2186" s="36">
        <f t="shared" si="668"/>
        <v>7246.7891956111998</v>
      </c>
      <c r="U2186" s="36">
        <f t="shared" si="669"/>
        <v>15742.128140989225</v>
      </c>
      <c r="V2186" s="36">
        <f t="shared" si="670"/>
        <v>8495.3389453763957</v>
      </c>
      <c r="W2186" s="37">
        <f t="shared" si="671"/>
        <v>7246.7891956128296</v>
      </c>
      <c r="X2186" s="36">
        <f t="shared" si="672"/>
        <v>7246.7891956111998</v>
      </c>
      <c r="Y2186" s="276">
        <f t="shared" si="660"/>
        <v>7246.7891956128296</v>
      </c>
      <c r="Z2186" s="36">
        <f t="shared" si="673"/>
        <v>15742.128140989225</v>
      </c>
      <c r="AA2186" s="36">
        <f t="shared" si="674"/>
        <v>8495.3389453763957</v>
      </c>
      <c r="AB2186" s="38">
        <f t="shared" si="661"/>
        <v>1.6298145055770874E-9</v>
      </c>
      <c r="AC2186" s="17"/>
      <c r="AD2186" s="17">
        <f t="shared" si="675"/>
        <v>10</v>
      </c>
      <c r="AH2186" s="103"/>
    </row>
    <row r="2187" spans="1:34">
      <c r="A2187" s="533"/>
      <c r="C2187" s="67" t="str">
        <f>'Terminated loans'!F1377</f>
        <v>E</v>
      </c>
      <c r="D2187" s="19">
        <f>'Terminated loans'!H1377</f>
        <v>143999858</v>
      </c>
      <c r="E2187" s="19">
        <f>'Terminated loans'!I1377</f>
        <v>98</v>
      </c>
      <c r="F2187" s="19" t="str">
        <f>'Terminated loans'!J1377</f>
        <v xml:space="preserve">RAGOOBUR S                     </v>
      </c>
      <c r="G2187" s="547" t="str">
        <f t="shared" si="677"/>
        <v>D2</v>
      </c>
      <c r="H2187" s="21">
        <f>'Terminated loans'!L1377</f>
        <v>41130</v>
      </c>
      <c r="I2187" s="21">
        <f>IF(B2187="VELS",'Terminated loans'!M1377,'Terminated loans'!B1377)</f>
        <v>41425</v>
      </c>
      <c r="J2187" s="34">
        <f t="shared" si="665"/>
        <v>10</v>
      </c>
      <c r="K2187" s="34">
        <f t="shared" si="662"/>
        <v>100</v>
      </c>
      <c r="L2187" s="34">
        <f t="shared" si="663"/>
        <v>10</v>
      </c>
      <c r="M2187" s="34">
        <f t="shared" si="664"/>
        <v>10</v>
      </c>
      <c r="N2187" s="52">
        <f t="shared" si="676"/>
        <v>10</v>
      </c>
      <c r="O2187" s="318">
        <f>+'Terminated loans'!S1377</f>
        <v>238231</v>
      </c>
      <c r="P2187" s="26">
        <f>+'Terminated loans'!T1377</f>
        <v>0.05</v>
      </c>
      <c r="Q2187" s="536">
        <f t="shared" si="678"/>
        <v>9.4E-2</v>
      </c>
      <c r="R2187" s="222">
        <f t="shared" si="666"/>
        <v>24372.451016344912</v>
      </c>
      <c r="S2187" s="36">
        <f t="shared" si="667"/>
        <v>233544.8644197204</v>
      </c>
      <c r="T2187" s="36">
        <f t="shared" si="668"/>
        <v>4686.1355802796024</v>
      </c>
      <c r="U2187" s="36">
        <f t="shared" si="669"/>
        <v>10179.64574372975</v>
      </c>
      <c r="V2187" s="36">
        <f t="shared" si="670"/>
        <v>5493.5101634491293</v>
      </c>
      <c r="W2187" s="37">
        <f t="shared" si="671"/>
        <v>4686.1355802806211</v>
      </c>
      <c r="X2187" s="36">
        <f t="shared" si="672"/>
        <v>4686.1355802796024</v>
      </c>
      <c r="Y2187" s="276">
        <f t="shared" si="660"/>
        <v>4686.1355802806211</v>
      </c>
      <c r="Z2187" s="36">
        <f t="shared" si="673"/>
        <v>10179.64574372975</v>
      </c>
      <c r="AA2187" s="36">
        <f t="shared" si="674"/>
        <v>5493.5101634491293</v>
      </c>
      <c r="AB2187" s="38">
        <f t="shared" si="661"/>
        <v>1.0186340659856796E-9</v>
      </c>
      <c r="AC2187" s="17"/>
      <c r="AD2187" s="17">
        <f t="shared" si="675"/>
        <v>10</v>
      </c>
      <c r="AH2187" s="103"/>
    </row>
    <row r="2188" spans="1:34">
      <c r="A2188" s="533"/>
      <c r="C2188" s="67" t="str">
        <f>'Terminated loans'!F1378</f>
        <v>E</v>
      </c>
      <c r="D2188" s="19">
        <f>'Terminated loans'!H1378</f>
        <v>143998371</v>
      </c>
      <c r="E2188" s="19">
        <f>'Terminated loans'!I1378</f>
        <v>98</v>
      </c>
      <c r="F2188" s="19" t="str">
        <f>'Terminated loans'!J1378</f>
        <v xml:space="preserve">DOOKHITH M                     </v>
      </c>
      <c r="G2188" s="547" t="str">
        <f t="shared" si="677"/>
        <v>D2</v>
      </c>
      <c r="H2188" s="21">
        <f>'Terminated loans'!L1378</f>
        <v>41129</v>
      </c>
      <c r="I2188" s="21">
        <f>IF(B2188="VELS",'Terminated loans'!M1378,'Terminated loans'!B1378)</f>
        <v>41425</v>
      </c>
      <c r="J2188" s="34">
        <f t="shared" si="665"/>
        <v>10</v>
      </c>
      <c r="K2188" s="34">
        <f t="shared" si="662"/>
        <v>100</v>
      </c>
      <c r="L2188" s="34">
        <f t="shared" si="663"/>
        <v>10</v>
      </c>
      <c r="M2188" s="34">
        <f t="shared" si="664"/>
        <v>10</v>
      </c>
      <c r="N2188" s="52">
        <f t="shared" si="676"/>
        <v>10</v>
      </c>
      <c r="O2188" s="318">
        <f>+'Terminated loans'!S1378</f>
        <v>100111</v>
      </c>
      <c r="P2188" s="26">
        <f>+'Terminated loans'!T1378</f>
        <v>0.05</v>
      </c>
      <c r="Q2188" s="536">
        <f t="shared" si="678"/>
        <v>9.4E-2</v>
      </c>
      <c r="R2188" s="222">
        <f t="shared" si="666"/>
        <v>10241.951902553847</v>
      </c>
      <c r="S2188" s="36">
        <f t="shared" si="667"/>
        <v>98141.761239816085</v>
      </c>
      <c r="T2188" s="36">
        <f t="shared" si="668"/>
        <v>1969.2387601839146</v>
      </c>
      <c r="U2188" s="36">
        <f t="shared" si="669"/>
        <v>4277.7577857228025</v>
      </c>
      <c r="V2188" s="36">
        <f t="shared" si="670"/>
        <v>2308.5190255384805</v>
      </c>
      <c r="W2188" s="37">
        <f t="shared" si="671"/>
        <v>1969.238760184322</v>
      </c>
      <c r="X2188" s="36">
        <f t="shared" si="672"/>
        <v>1969.2387601839146</v>
      </c>
      <c r="Y2188" s="276">
        <f t="shared" si="660"/>
        <v>1969.238760184322</v>
      </c>
      <c r="Z2188" s="36">
        <f t="shared" si="673"/>
        <v>4277.7577857228025</v>
      </c>
      <c r="AA2188" s="36">
        <f t="shared" si="674"/>
        <v>2308.5190255384805</v>
      </c>
      <c r="AB2188" s="38">
        <f t="shared" si="661"/>
        <v>4.0745362639427185E-10</v>
      </c>
      <c r="AC2188" s="17"/>
      <c r="AD2188" s="17">
        <f t="shared" si="675"/>
        <v>10</v>
      </c>
      <c r="AH2188" s="103"/>
    </row>
    <row r="2189" spans="1:34">
      <c r="A2189" s="533"/>
      <c r="C2189" s="67" t="str">
        <f>'Terminated loans'!F1379</f>
        <v>E</v>
      </c>
      <c r="D2189" s="19">
        <f>'Terminated loans'!H1379</f>
        <v>143980529</v>
      </c>
      <c r="E2189" s="19">
        <f>'Terminated loans'!I1379</f>
        <v>98</v>
      </c>
      <c r="F2189" s="19" t="str">
        <f>'Terminated loans'!J1379</f>
        <v xml:space="preserve">BALLOO E                       </v>
      </c>
      <c r="G2189" s="547" t="str">
        <f t="shared" si="677"/>
        <v>D2</v>
      </c>
      <c r="H2189" s="21">
        <f>'Terminated loans'!L1379</f>
        <v>41299</v>
      </c>
      <c r="I2189" s="21">
        <f>IF(B2189="VELS",'Terminated loans'!M1379,'Terminated loans'!B1379)</f>
        <v>41425</v>
      </c>
      <c r="J2189" s="34">
        <f t="shared" si="665"/>
        <v>4</v>
      </c>
      <c r="K2189" s="34">
        <f t="shared" si="662"/>
        <v>94</v>
      </c>
      <c r="L2189" s="34">
        <f t="shared" si="663"/>
        <v>4</v>
      </c>
      <c r="M2189" s="34">
        <f t="shared" si="664"/>
        <v>4</v>
      </c>
      <c r="N2189" s="52">
        <f t="shared" si="676"/>
        <v>4</v>
      </c>
      <c r="O2189" s="318">
        <f>+'Terminated loans'!S1379</f>
        <v>248088</v>
      </c>
      <c r="P2189" s="26">
        <f>+'Terminated loans'!T1379</f>
        <v>0.05</v>
      </c>
      <c r="Q2189" s="536">
        <f t="shared" si="678"/>
        <v>9.4E-2</v>
      </c>
      <c r="R2189" s="222">
        <f t="shared" si="666"/>
        <v>62669.405660636308</v>
      </c>
      <c r="S2189" s="36">
        <f t="shared" si="667"/>
        <v>245844.38724858951</v>
      </c>
      <c r="T2189" s="36">
        <f t="shared" si="668"/>
        <v>2243.6127514104883</v>
      </c>
      <c r="U2189" s="36">
        <f t="shared" si="669"/>
        <v>4833.2353939566819</v>
      </c>
      <c r="V2189" s="36">
        <f t="shared" si="670"/>
        <v>2589.6226425452332</v>
      </c>
      <c r="W2189" s="37">
        <f t="shared" si="671"/>
        <v>2243.6127514114487</v>
      </c>
      <c r="X2189" s="36">
        <f t="shared" si="672"/>
        <v>2243.6127514104883</v>
      </c>
      <c r="Y2189" s="276">
        <f t="shared" si="660"/>
        <v>2243.6127514114487</v>
      </c>
      <c r="Z2189" s="36">
        <f t="shared" si="673"/>
        <v>4833.2353939566819</v>
      </c>
      <c r="AA2189" s="36">
        <f t="shared" si="674"/>
        <v>2589.6226425452332</v>
      </c>
      <c r="AB2189" s="38">
        <f t="shared" si="661"/>
        <v>9.6042640507221222E-10</v>
      </c>
      <c r="AC2189" s="17"/>
      <c r="AD2189" s="17">
        <f t="shared" si="675"/>
        <v>4</v>
      </c>
      <c r="AH2189" s="103"/>
    </row>
    <row r="2190" spans="1:34">
      <c r="A2190" s="533"/>
      <c r="C2190" s="67" t="str">
        <f>'Terminated loans'!F1380</f>
        <v>E</v>
      </c>
      <c r="D2190" s="19">
        <f>'Terminated loans'!H1380</f>
        <v>141009451</v>
      </c>
      <c r="E2190" s="19">
        <f>'Terminated loans'!I1380</f>
        <v>99</v>
      </c>
      <c r="F2190" s="19" t="str">
        <f>'Terminated loans'!J1380</f>
        <v xml:space="preserve">DEEGAMBER K                    </v>
      </c>
      <c r="G2190" s="547" t="str">
        <f t="shared" si="677"/>
        <v>A1</v>
      </c>
      <c r="H2190" s="21">
        <f>'Terminated loans'!L1380</f>
        <v>39119</v>
      </c>
      <c r="I2190" s="21">
        <f>IF(B2190="VELS",'Terminated loans'!M1380,'Terminated loans'!B1380)</f>
        <v>41455</v>
      </c>
      <c r="J2190" s="34">
        <f t="shared" si="665"/>
        <v>77</v>
      </c>
      <c r="K2190" s="34">
        <f t="shared" si="662"/>
        <v>166</v>
      </c>
      <c r="L2190" s="34">
        <f t="shared" si="663"/>
        <v>77</v>
      </c>
      <c r="M2190" s="34">
        <f t="shared" si="664"/>
        <v>77</v>
      </c>
      <c r="N2190" s="52">
        <f t="shared" si="676"/>
        <v>77</v>
      </c>
      <c r="O2190" s="318">
        <f>+'Terminated loans'!S1380</f>
        <v>1307986</v>
      </c>
      <c r="P2190" s="26">
        <f>+'Terminated loans'!T1380</f>
        <v>0.03</v>
      </c>
      <c r="Q2190" s="536">
        <f t="shared" si="678"/>
        <v>8.6499999999999994E-2</v>
      </c>
      <c r="R2190" s="222">
        <f t="shared" si="666"/>
        <v>18695.396352197477</v>
      </c>
      <c r="S2190" s="36">
        <f t="shared" si="667"/>
        <v>1101773.0383077017</v>
      </c>
      <c r="T2190" s="36">
        <f t="shared" si="668"/>
        <v>206212.9616922983</v>
      </c>
      <c r="U2190" s="36">
        <f t="shared" si="669"/>
        <v>337772.48081149161</v>
      </c>
      <c r="V2190" s="36">
        <f t="shared" si="670"/>
        <v>131559.51911920565</v>
      </c>
      <c r="W2190" s="37">
        <f t="shared" si="671"/>
        <v>206212.96169228596</v>
      </c>
      <c r="X2190" s="36">
        <f t="shared" si="672"/>
        <v>206212.9616922983</v>
      </c>
      <c r="Y2190" s="276">
        <f t="shared" si="660"/>
        <v>206212.96169228596</v>
      </c>
      <c r="Z2190" s="36">
        <f t="shared" si="673"/>
        <v>337772.48081149161</v>
      </c>
      <c r="AA2190" s="36">
        <f t="shared" si="674"/>
        <v>131559.51911920565</v>
      </c>
      <c r="AB2190" s="38">
        <f t="shared" si="661"/>
        <v>-1.234002411365509E-8</v>
      </c>
      <c r="AC2190" s="17"/>
      <c r="AD2190" s="17">
        <f t="shared" si="675"/>
        <v>77</v>
      </c>
      <c r="AH2190" s="103"/>
    </row>
    <row r="2191" spans="1:34">
      <c r="A2191" s="533"/>
      <c r="C2191" s="67" t="str">
        <f>'Terminated loans'!F1381</f>
        <v>E</v>
      </c>
      <c r="D2191" s="19">
        <f>'Terminated loans'!H1381</f>
        <v>141024183</v>
      </c>
      <c r="E2191" s="19">
        <f>'Terminated loans'!I1381</f>
        <v>98</v>
      </c>
      <c r="F2191" s="19" t="str">
        <f>'Terminated loans'!J1381</f>
        <v xml:space="preserve">MUNGER S N N                   </v>
      </c>
      <c r="G2191" s="547" t="str">
        <f t="shared" si="677"/>
        <v>A2</v>
      </c>
      <c r="H2191" s="21">
        <f>'Terminated loans'!L1381</f>
        <v>39645</v>
      </c>
      <c r="I2191" s="21">
        <f>IF(B2191="VELS",'Terminated loans'!M1381,'Terminated loans'!B1381)</f>
        <v>41455</v>
      </c>
      <c r="J2191" s="34">
        <f t="shared" si="665"/>
        <v>60</v>
      </c>
      <c r="K2191" s="34">
        <f t="shared" si="662"/>
        <v>149</v>
      </c>
      <c r="L2191" s="34">
        <f t="shared" si="663"/>
        <v>60</v>
      </c>
      <c r="M2191" s="34">
        <f t="shared" si="664"/>
        <v>60</v>
      </c>
      <c r="N2191" s="52">
        <f t="shared" si="676"/>
        <v>60</v>
      </c>
      <c r="O2191" s="318">
        <f>+'Terminated loans'!S1381</f>
        <v>150000</v>
      </c>
      <c r="P2191" s="26">
        <f>+'Terminated loans'!T1381</f>
        <v>0.05</v>
      </c>
      <c r="Q2191" s="536">
        <f t="shared" si="678"/>
        <v>0.104</v>
      </c>
      <c r="R2191" s="222">
        <f t="shared" si="666"/>
        <v>2830.6850466016404</v>
      </c>
      <c r="S2191" s="36">
        <f t="shared" si="667"/>
        <v>132001.1570659237</v>
      </c>
      <c r="T2191" s="36">
        <f t="shared" si="668"/>
        <v>17998.842934076296</v>
      </c>
      <c r="U2191" s="36">
        <f t="shared" si="669"/>
        <v>37839.945730173466</v>
      </c>
      <c r="V2191" s="36">
        <f t="shared" si="670"/>
        <v>19841.102796098421</v>
      </c>
      <c r="W2191" s="37">
        <f t="shared" si="671"/>
        <v>17998.842934075044</v>
      </c>
      <c r="X2191" s="36">
        <f t="shared" si="672"/>
        <v>17998.842934076296</v>
      </c>
      <c r="Y2191" s="276">
        <f t="shared" si="660"/>
        <v>17998.842934075044</v>
      </c>
      <c r="Z2191" s="36">
        <f t="shared" si="673"/>
        <v>37839.945730173466</v>
      </c>
      <c r="AA2191" s="36">
        <f t="shared" si="674"/>
        <v>19841.102796098421</v>
      </c>
      <c r="AB2191" s="38">
        <f t="shared" si="661"/>
        <v>-1.2514647096395493E-9</v>
      </c>
      <c r="AC2191" s="17"/>
      <c r="AD2191" s="17">
        <f t="shared" si="675"/>
        <v>60</v>
      </c>
      <c r="AH2191" s="103"/>
    </row>
    <row r="2192" spans="1:34">
      <c r="A2192" s="533"/>
      <c r="C2192" s="67" t="str">
        <f>'Terminated loans'!F1382</f>
        <v>E</v>
      </c>
      <c r="D2192" s="19">
        <f>'Terminated loans'!H1382</f>
        <v>141056743</v>
      </c>
      <c r="E2192" s="19">
        <f>'Terminated loans'!I1382</f>
        <v>98</v>
      </c>
      <c r="F2192" s="19" t="str">
        <f>'Terminated loans'!J1382</f>
        <v xml:space="preserve">ASSIRVADEN L N                 </v>
      </c>
      <c r="G2192" s="547" t="str">
        <f t="shared" si="677"/>
        <v>A2</v>
      </c>
      <c r="H2192" s="21">
        <f>'Terminated loans'!L1382</f>
        <v>39611</v>
      </c>
      <c r="I2192" s="21">
        <f>IF(B2192="VELS",'Terminated loans'!M1382,'Terminated loans'!B1382)</f>
        <v>41455</v>
      </c>
      <c r="J2192" s="34">
        <f t="shared" si="665"/>
        <v>61</v>
      </c>
      <c r="K2192" s="34">
        <f t="shared" si="662"/>
        <v>150</v>
      </c>
      <c r="L2192" s="34">
        <f t="shared" si="663"/>
        <v>60</v>
      </c>
      <c r="M2192" s="34">
        <f t="shared" si="664"/>
        <v>60</v>
      </c>
      <c r="N2192" s="52">
        <f t="shared" si="676"/>
        <v>60</v>
      </c>
      <c r="O2192" s="318">
        <f>+'Terminated loans'!S1382</f>
        <v>275000</v>
      </c>
      <c r="P2192" s="26">
        <f>+'Terminated loans'!T1382</f>
        <v>0.05</v>
      </c>
      <c r="Q2192" s="536">
        <f t="shared" si="678"/>
        <v>0.104</v>
      </c>
      <c r="R2192" s="222">
        <f t="shared" si="666"/>
        <v>5189.5892521030073</v>
      </c>
      <c r="S2192" s="36">
        <f t="shared" si="667"/>
        <v>242002.12128752677</v>
      </c>
      <c r="T2192" s="36">
        <f t="shared" si="668"/>
        <v>32997.878712473233</v>
      </c>
      <c r="U2192" s="36">
        <f t="shared" si="669"/>
        <v>69373.233838651358</v>
      </c>
      <c r="V2192" s="36">
        <f t="shared" si="670"/>
        <v>36375.355126180395</v>
      </c>
      <c r="W2192" s="37">
        <f t="shared" si="671"/>
        <v>32997.878712470963</v>
      </c>
      <c r="X2192" s="36">
        <f t="shared" si="672"/>
        <v>32997.878712473233</v>
      </c>
      <c r="Y2192" s="276">
        <f t="shared" si="660"/>
        <v>32997.878712470963</v>
      </c>
      <c r="Z2192" s="36">
        <f t="shared" si="673"/>
        <v>69373.233838651358</v>
      </c>
      <c r="AA2192" s="36">
        <f t="shared" si="674"/>
        <v>36375.355126180395</v>
      </c>
      <c r="AB2192" s="38">
        <f t="shared" si="661"/>
        <v>-2.2700987756252289E-9</v>
      </c>
      <c r="AC2192" s="17"/>
      <c r="AD2192" s="17">
        <f t="shared" si="675"/>
        <v>60</v>
      </c>
      <c r="AH2192" s="103"/>
    </row>
    <row r="2193" spans="1:34">
      <c r="A2193" s="533"/>
      <c r="C2193" s="67" t="str">
        <f>'Terminated loans'!F1383</f>
        <v>N</v>
      </c>
      <c r="D2193" s="19">
        <f>'Terminated loans'!H1383</f>
        <v>141060481</v>
      </c>
      <c r="E2193" s="19">
        <f>'Terminated loans'!I1383</f>
        <v>97</v>
      </c>
      <c r="F2193" s="19" t="str">
        <f>'Terminated loans'!J1383</f>
        <v xml:space="preserve">RAMPHUL B                      </v>
      </c>
      <c r="G2193" s="547" t="str">
        <f t="shared" si="677"/>
        <v>A2</v>
      </c>
      <c r="H2193" s="21">
        <f>'Terminated loans'!L1383</f>
        <v>39617</v>
      </c>
      <c r="I2193" s="21">
        <f>IF(B2193="VELS",'Terminated loans'!M1383,'Terminated loans'!B1383)</f>
        <v>41436</v>
      </c>
      <c r="J2193" s="34">
        <f t="shared" si="665"/>
        <v>60</v>
      </c>
      <c r="K2193" s="34">
        <f t="shared" si="662"/>
        <v>150</v>
      </c>
      <c r="L2193" s="34">
        <f t="shared" si="663"/>
        <v>60</v>
      </c>
      <c r="M2193" s="34">
        <f t="shared" si="664"/>
        <v>60</v>
      </c>
      <c r="N2193" s="52">
        <f t="shared" si="676"/>
        <v>60</v>
      </c>
      <c r="O2193" s="318">
        <f>+'Terminated loans'!S1383</f>
        <v>145000</v>
      </c>
      <c r="P2193" s="26">
        <f>+'Terminated loans'!T1383</f>
        <v>0</v>
      </c>
      <c r="Q2193" s="536">
        <f t="shared" si="678"/>
        <v>0.104</v>
      </c>
      <c r="R2193" s="222">
        <f t="shared" si="666"/>
        <v>2416.6666666666665</v>
      </c>
      <c r="S2193" s="36">
        <f t="shared" si="667"/>
        <v>112694.55661470552</v>
      </c>
      <c r="T2193" s="36">
        <f t="shared" si="668"/>
        <v>32305.443385294479</v>
      </c>
      <c r="U2193" s="36">
        <f t="shared" si="669"/>
        <v>32305.443385293387</v>
      </c>
      <c r="V2193" s="36">
        <f t="shared" si="670"/>
        <v>0</v>
      </c>
      <c r="W2193" s="37">
        <f t="shared" si="671"/>
        <v>32305.443385293387</v>
      </c>
      <c r="X2193" s="36">
        <f t="shared" si="672"/>
        <v>32305.443385294479</v>
      </c>
      <c r="Y2193" s="276">
        <f t="shared" si="660"/>
        <v>32305.443385293387</v>
      </c>
      <c r="Z2193" s="36">
        <f t="shared" si="673"/>
        <v>32305.443385293387</v>
      </c>
      <c r="AA2193" s="36">
        <f t="shared" si="674"/>
        <v>0</v>
      </c>
      <c r="AB2193" s="38">
        <f t="shared" si="661"/>
        <v>-1.0913936421275139E-9</v>
      </c>
      <c r="AC2193" s="17"/>
      <c r="AD2193" s="17">
        <f t="shared" si="675"/>
        <v>60</v>
      </c>
      <c r="AH2193" s="103"/>
    </row>
    <row r="2194" spans="1:34">
      <c r="A2194" s="533"/>
      <c r="C2194" s="67" t="str">
        <f>'Terminated loans'!F1384</f>
        <v>E</v>
      </c>
      <c r="D2194" s="19">
        <f>'Terminated loans'!H1384</f>
        <v>143002071</v>
      </c>
      <c r="E2194" s="19">
        <f>'Terminated loans'!I1384</f>
        <v>99</v>
      </c>
      <c r="F2194" s="19" t="str">
        <f>'Terminated loans'!J1384</f>
        <v xml:space="preserve">VURDIEN G C F                  </v>
      </c>
      <c r="G2194" s="547" t="str">
        <f t="shared" si="677"/>
        <v>A1</v>
      </c>
      <c r="H2194" s="21">
        <f>'Terminated loans'!L1384</f>
        <v>39393</v>
      </c>
      <c r="I2194" s="21">
        <f>IF(B2194="VELS",'Terminated loans'!M1384,'Terminated loans'!B1384)</f>
        <v>41455</v>
      </c>
      <c r="J2194" s="34">
        <f t="shared" si="665"/>
        <v>68</v>
      </c>
      <c r="K2194" s="34">
        <f t="shared" si="662"/>
        <v>157</v>
      </c>
      <c r="L2194" s="34">
        <f t="shared" si="663"/>
        <v>68</v>
      </c>
      <c r="M2194" s="34">
        <f t="shared" si="664"/>
        <v>68</v>
      </c>
      <c r="N2194" s="52">
        <f t="shared" si="676"/>
        <v>68</v>
      </c>
      <c r="O2194" s="318">
        <f>+'Terminated loans'!S1384</f>
        <v>1413117</v>
      </c>
      <c r="P2194" s="26">
        <f>+'Terminated loans'!T1384</f>
        <v>0.03</v>
      </c>
      <c r="Q2194" s="536">
        <f t="shared" si="678"/>
        <v>8.6499999999999994E-2</v>
      </c>
      <c r="R2194" s="222">
        <f t="shared" si="666"/>
        <v>22623.455646544346</v>
      </c>
      <c r="S2194" s="36">
        <f t="shared" si="667"/>
        <v>1212714.9828799607</v>
      </c>
      <c r="T2194" s="36">
        <f t="shared" si="668"/>
        <v>200402.01712003932</v>
      </c>
      <c r="U2194" s="36">
        <f t="shared" si="669"/>
        <v>325680.00108504132</v>
      </c>
      <c r="V2194" s="36">
        <f t="shared" si="670"/>
        <v>125277.9839650155</v>
      </c>
      <c r="W2194" s="37">
        <f t="shared" si="671"/>
        <v>200402.01712002582</v>
      </c>
      <c r="X2194" s="36">
        <f t="shared" si="672"/>
        <v>200402.01712003932</v>
      </c>
      <c r="Y2194" s="276">
        <f t="shared" si="660"/>
        <v>200402.01712002582</v>
      </c>
      <c r="Z2194" s="36">
        <f t="shared" si="673"/>
        <v>325680.00108504132</v>
      </c>
      <c r="AA2194" s="36">
        <f t="shared" si="674"/>
        <v>125277.9839650155</v>
      </c>
      <c r="AB2194" s="38">
        <f t="shared" si="661"/>
        <v>-1.3504177331924438E-8</v>
      </c>
      <c r="AC2194" s="17"/>
      <c r="AD2194" s="17">
        <f t="shared" si="675"/>
        <v>68</v>
      </c>
      <c r="AH2194" s="103"/>
    </row>
    <row r="2195" spans="1:34">
      <c r="A2195" s="533"/>
      <c r="C2195" s="67" t="str">
        <f>'Terminated loans'!F1385</f>
        <v>E</v>
      </c>
      <c r="D2195" s="19">
        <f>'Terminated loans'!H1385</f>
        <v>143003043</v>
      </c>
      <c r="E2195" s="19">
        <f>'Terminated loans'!I1385</f>
        <v>99</v>
      </c>
      <c r="F2195" s="19" t="str">
        <f>'Terminated loans'!J1385</f>
        <v xml:space="preserve">BACKORY R                      </v>
      </c>
      <c r="G2195" s="547" t="str">
        <f t="shared" si="677"/>
        <v>A1</v>
      </c>
      <c r="H2195" s="21">
        <f>'Terminated loans'!L1385</f>
        <v>38729</v>
      </c>
      <c r="I2195" s="21">
        <f>IF(B2195="VELS",'Terminated loans'!M1385,'Terminated loans'!B1385)</f>
        <v>41455</v>
      </c>
      <c r="J2195" s="34">
        <f t="shared" si="665"/>
        <v>90</v>
      </c>
      <c r="K2195" s="34">
        <f t="shared" si="662"/>
        <v>179</v>
      </c>
      <c r="L2195" s="34">
        <f t="shared" si="663"/>
        <v>90</v>
      </c>
      <c r="M2195" s="34">
        <f t="shared" si="664"/>
        <v>90</v>
      </c>
      <c r="N2195" s="52">
        <f t="shared" si="676"/>
        <v>90</v>
      </c>
      <c r="O2195" s="318">
        <f>+'Terminated loans'!S1385</f>
        <v>498922</v>
      </c>
      <c r="P2195" s="26">
        <f>+'Terminated loans'!T1385</f>
        <v>0.03</v>
      </c>
      <c r="Q2195" s="536">
        <f t="shared" si="678"/>
        <v>8.6499999999999994E-2</v>
      </c>
      <c r="R2195" s="222">
        <f t="shared" si="666"/>
        <v>6197.4950146289157</v>
      </c>
      <c r="S2195" s="36">
        <f t="shared" si="667"/>
        <v>409321.41008342116</v>
      </c>
      <c r="T2195" s="36">
        <f t="shared" si="668"/>
        <v>89600.589916578843</v>
      </c>
      <c r="U2195" s="36">
        <f t="shared" si="669"/>
        <v>148453.14123317687</v>
      </c>
      <c r="V2195" s="36">
        <f t="shared" si="670"/>
        <v>58852.551316602388</v>
      </c>
      <c r="W2195" s="37">
        <f t="shared" si="671"/>
        <v>89600.589916574478</v>
      </c>
      <c r="X2195" s="36">
        <f t="shared" si="672"/>
        <v>89600.589916578843</v>
      </c>
      <c r="Y2195" s="276">
        <f t="shared" si="660"/>
        <v>89600.589916574478</v>
      </c>
      <c r="Z2195" s="36">
        <f t="shared" si="673"/>
        <v>148453.14123317687</v>
      </c>
      <c r="AA2195" s="36">
        <f t="shared" si="674"/>
        <v>58852.551316602388</v>
      </c>
      <c r="AB2195" s="38">
        <f t="shared" si="661"/>
        <v>-4.3655745685100555E-9</v>
      </c>
      <c r="AC2195" s="17"/>
      <c r="AD2195" s="17">
        <f t="shared" si="675"/>
        <v>90</v>
      </c>
      <c r="AH2195" s="103"/>
    </row>
    <row r="2196" spans="1:34">
      <c r="A2196" s="533"/>
      <c r="C2196" s="67" t="str">
        <f>'Terminated loans'!F1386</f>
        <v>E</v>
      </c>
      <c r="D2196" s="19">
        <f>'Terminated loans'!H1386</f>
        <v>143003086</v>
      </c>
      <c r="E2196" s="19">
        <f>'Terminated loans'!I1386</f>
        <v>98</v>
      </c>
      <c r="F2196" s="19" t="str">
        <f>'Terminated loans'!J1386</f>
        <v xml:space="preserve">RAMA N                         </v>
      </c>
      <c r="G2196" s="547" t="str">
        <f t="shared" si="677"/>
        <v>A2</v>
      </c>
      <c r="H2196" s="21">
        <f>'Terminated loans'!L1386</f>
        <v>40127</v>
      </c>
      <c r="I2196" s="21">
        <f>IF(B2196="VELS",'Terminated loans'!M1386,'Terminated loans'!B1386)</f>
        <v>41455</v>
      </c>
      <c r="J2196" s="34">
        <f t="shared" si="665"/>
        <v>44</v>
      </c>
      <c r="K2196" s="34">
        <f t="shared" si="662"/>
        <v>133</v>
      </c>
      <c r="L2196" s="34">
        <f t="shared" si="663"/>
        <v>44</v>
      </c>
      <c r="M2196" s="34">
        <f t="shared" si="664"/>
        <v>44</v>
      </c>
      <c r="N2196" s="52">
        <f t="shared" si="676"/>
        <v>44</v>
      </c>
      <c r="O2196" s="318">
        <f>+'Terminated loans'!S1386</f>
        <v>68971</v>
      </c>
      <c r="P2196" s="26">
        <f>+'Terminated loans'!T1386</f>
        <v>0.05</v>
      </c>
      <c r="Q2196" s="536">
        <f t="shared" si="678"/>
        <v>0.104</v>
      </c>
      <c r="R2196" s="222">
        <f t="shared" si="666"/>
        <v>1718.8546710498931</v>
      </c>
      <c r="S2196" s="36">
        <f t="shared" si="667"/>
        <v>62657.571402515452</v>
      </c>
      <c r="T2196" s="36">
        <f t="shared" si="668"/>
        <v>6313.4285974845479</v>
      </c>
      <c r="U2196" s="36">
        <f t="shared" si="669"/>
        <v>12972.034123679216</v>
      </c>
      <c r="V2196" s="36">
        <f t="shared" si="670"/>
        <v>6658.6055261953006</v>
      </c>
      <c r="W2196" s="37">
        <f t="shared" si="671"/>
        <v>6313.4285974839149</v>
      </c>
      <c r="X2196" s="36">
        <f t="shared" si="672"/>
        <v>6313.4285974845479</v>
      </c>
      <c r="Y2196" s="276">
        <f t="shared" si="660"/>
        <v>6313.4285974839149</v>
      </c>
      <c r="Z2196" s="36">
        <f t="shared" si="673"/>
        <v>12972.034123679216</v>
      </c>
      <c r="AA2196" s="36">
        <f t="shared" si="674"/>
        <v>6658.6055261953006</v>
      </c>
      <c r="AB2196" s="38">
        <f t="shared" si="661"/>
        <v>-6.3300831243395805E-10</v>
      </c>
      <c r="AC2196" s="17"/>
      <c r="AD2196" s="17">
        <f t="shared" si="675"/>
        <v>44</v>
      </c>
      <c r="AH2196" s="103"/>
    </row>
    <row r="2197" spans="1:34">
      <c r="A2197" s="533"/>
      <c r="C2197" s="67" t="str">
        <f>'Terminated loans'!F1387</f>
        <v>E</v>
      </c>
      <c r="D2197" s="19">
        <f>'Terminated loans'!H1387</f>
        <v>143006093</v>
      </c>
      <c r="E2197" s="19">
        <f>'Terminated loans'!I1387</f>
        <v>99</v>
      </c>
      <c r="F2197" s="19" t="str">
        <f>'Terminated loans'!J1387</f>
        <v xml:space="preserve">BACKORY R                      </v>
      </c>
      <c r="G2197" s="547" t="str">
        <f t="shared" si="677"/>
        <v>A1</v>
      </c>
      <c r="H2197" s="21">
        <f>'Terminated loans'!L1387</f>
        <v>38555</v>
      </c>
      <c r="I2197" s="21">
        <f>IF(B2197="VELS",'Terminated loans'!M1387,'Terminated loans'!B1387)</f>
        <v>41455</v>
      </c>
      <c r="J2197" s="34">
        <f t="shared" si="665"/>
        <v>95</v>
      </c>
      <c r="K2197" s="34">
        <f t="shared" si="662"/>
        <v>184</v>
      </c>
      <c r="L2197" s="34">
        <f t="shared" si="663"/>
        <v>95</v>
      </c>
      <c r="M2197" s="34">
        <f t="shared" si="664"/>
        <v>95</v>
      </c>
      <c r="N2197" s="52">
        <f t="shared" si="676"/>
        <v>95</v>
      </c>
      <c r="O2197" s="318">
        <f>+'Terminated loans'!S1387</f>
        <v>1668280</v>
      </c>
      <c r="P2197" s="26">
        <f>+'Terminated loans'!T1387</f>
        <v>0.03</v>
      </c>
      <c r="Q2197" s="536">
        <f t="shared" si="678"/>
        <v>8.6499999999999994E-2</v>
      </c>
      <c r="R2197" s="222">
        <f t="shared" si="666"/>
        <v>19750.49891005654</v>
      </c>
      <c r="S2197" s="36">
        <f t="shared" si="667"/>
        <v>1355084.4985578898</v>
      </c>
      <c r="T2197" s="36">
        <f t="shared" si="668"/>
        <v>313195.50144211017</v>
      </c>
      <c r="U2197" s="36">
        <f t="shared" si="669"/>
        <v>521212.89789746702</v>
      </c>
      <c r="V2197" s="36">
        <f t="shared" si="670"/>
        <v>208017.39645537152</v>
      </c>
      <c r="W2197" s="37">
        <f t="shared" si="671"/>
        <v>313195.5014420955</v>
      </c>
      <c r="X2197" s="36">
        <f t="shared" si="672"/>
        <v>313195.50144211017</v>
      </c>
      <c r="Y2197" s="276">
        <f t="shared" si="660"/>
        <v>313195.5014420955</v>
      </c>
      <c r="Z2197" s="36">
        <f t="shared" si="673"/>
        <v>521212.89789746702</v>
      </c>
      <c r="AA2197" s="36">
        <f t="shared" si="674"/>
        <v>208017.39645537152</v>
      </c>
      <c r="AB2197" s="38">
        <f t="shared" si="661"/>
        <v>-1.4668330550193787E-8</v>
      </c>
      <c r="AC2197" s="17"/>
      <c r="AD2197" s="17">
        <f t="shared" si="675"/>
        <v>95</v>
      </c>
      <c r="AH2197" s="103"/>
    </row>
    <row r="2198" spans="1:34">
      <c r="A2198" s="533"/>
      <c r="C2198" s="67" t="str">
        <f>'Terminated loans'!F1388</f>
        <v>E</v>
      </c>
      <c r="D2198" s="19">
        <f>'Terminated loans'!H1388</f>
        <v>143020975</v>
      </c>
      <c r="E2198" s="19">
        <f>'Terminated loans'!I1388</f>
        <v>99</v>
      </c>
      <c r="F2198" s="19" t="str">
        <f>'Terminated loans'!J1388</f>
        <v xml:space="preserve">DEEGAMBER K (SL 1401)          </v>
      </c>
      <c r="G2198" s="547" t="str">
        <f t="shared" si="677"/>
        <v>A1</v>
      </c>
      <c r="H2198" s="21">
        <f>'Terminated loans'!L1388</f>
        <v>39961</v>
      </c>
      <c r="I2198" s="21">
        <f>IF(B2198="VELS",'Terminated loans'!M1388,'Terminated loans'!B1388)</f>
        <v>41455</v>
      </c>
      <c r="J2198" s="34">
        <f t="shared" si="665"/>
        <v>49</v>
      </c>
      <c r="K2198" s="34">
        <f t="shared" si="662"/>
        <v>138</v>
      </c>
      <c r="L2198" s="34">
        <f t="shared" si="663"/>
        <v>49</v>
      </c>
      <c r="M2198" s="34">
        <f t="shared" si="664"/>
        <v>49</v>
      </c>
      <c r="N2198" s="52">
        <f t="shared" si="676"/>
        <v>49</v>
      </c>
      <c r="O2198" s="318">
        <f>+'Terminated loans'!S1388</f>
        <v>260197</v>
      </c>
      <c r="P2198" s="26">
        <f>+'Terminated loans'!T1388</f>
        <v>0.03</v>
      </c>
      <c r="Q2198" s="536">
        <f t="shared" si="678"/>
        <v>8.6499999999999994E-2</v>
      </c>
      <c r="R2198" s="222">
        <f t="shared" si="666"/>
        <v>5648.6545269869976</v>
      </c>
      <c r="S2198" s="36">
        <f t="shared" si="667"/>
        <v>232485.81742309709</v>
      </c>
      <c r="T2198" s="36">
        <f t="shared" si="668"/>
        <v>27711.182576902909</v>
      </c>
      <c r="U2198" s="36">
        <f t="shared" si="669"/>
        <v>44298.2543992633</v>
      </c>
      <c r="V2198" s="36">
        <f t="shared" si="670"/>
        <v>16587.071822362865</v>
      </c>
      <c r="W2198" s="37">
        <f t="shared" si="671"/>
        <v>27711.182576900435</v>
      </c>
      <c r="X2198" s="36">
        <f t="shared" si="672"/>
        <v>27711.182576902909</v>
      </c>
      <c r="Y2198" s="276">
        <f t="shared" ref="Y2198:Y2260" si="679">W2198</f>
        <v>27711.182576900435</v>
      </c>
      <c r="Z2198" s="36">
        <f t="shared" si="673"/>
        <v>44298.2543992633</v>
      </c>
      <c r="AA2198" s="36">
        <f t="shared" si="674"/>
        <v>16587.071822362865</v>
      </c>
      <c r="AB2198" s="38">
        <f t="shared" si="661"/>
        <v>-2.4738255888223648E-9</v>
      </c>
      <c r="AC2198" s="17"/>
      <c r="AD2198" s="17">
        <f t="shared" si="675"/>
        <v>49</v>
      </c>
      <c r="AH2198" s="103"/>
    </row>
    <row r="2199" spans="1:34">
      <c r="A2199" s="533"/>
      <c r="C2199" s="67" t="str">
        <f>'Terminated loans'!F1389</f>
        <v>E</v>
      </c>
      <c r="D2199" s="19">
        <f>'Terminated loans'!H1389</f>
        <v>143022110</v>
      </c>
      <c r="E2199" s="19">
        <f>'Terminated loans'!I1389</f>
        <v>99</v>
      </c>
      <c r="F2199" s="19" t="str">
        <f>'Terminated loans'!J1389</f>
        <v xml:space="preserve">BACKORY R/S S(SL 891)          </v>
      </c>
      <c r="G2199" s="547" t="str">
        <f t="shared" si="677"/>
        <v>A1</v>
      </c>
      <c r="H2199" s="21">
        <f>'Terminated loans'!L1389</f>
        <v>39575</v>
      </c>
      <c r="I2199" s="21">
        <f>IF(B2199="VELS",'Terminated loans'!M1389,'Terminated loans'!B1389)</f>
        <v>41455</v>
      </c>
      <c r="J2199" s="34">
        <f t="shared" si="665"/>
        <v>62</v>
      </c>
      <c r="K2199" s="34">
        <f t="shared" si="662"/>
        <v>151</v>
      </c>
      <c r="L2199" s="34">
        <f t="shared" si="663"/>
        <v>62</v>
      </c>
      <c r="M2199" s="34">
        <f t="shared" si="664"/>
        <v>62</v>
      </c>
      <c r="N2199" s="52">
        <f t="shared" si="676"/>
        <v>62</v>
      </c>
      <c r="O2199" s="318">
        <f>+'Terminated loans'!S1389</f>
        <v>498922</v>
      </c>
      <c r="P2199" s="26">
        <f>+'Terminated loans'!T1389</f>
        <v>0.03</v>
      </c>
      <c r="Q2199" s="536">
        <f t="shared" si="678"/>
        <v>8.6499999999999994E-2</v>
      </c>
      <c r="R2199" s="222">
        <f t="shared" si="666"/>
        <v>8696.9207518702042</v>
      </c>
      <c r="S2199" s="36">
        <f t="shared" si="667"/>
        <v>433591.25656949676</v>
      </c>
      <c r="T2199" s="36">
        <f t="shared" si="668"/>
        <v>65330.743430503237</v>
      </c>
      <c r="U2199" s="36">
        <f t="shared" si="669"/>
        <v>105617.83004645095</v>
      </c>
      <c r="V2199" s="36">
        <f t="shared" si="670"/>
        <v>40287.086615952663</v>
      </c>
      <c r="W2199" s="37">
        <f t="shared" si="671"/>
        <v>65330.743430498289</v>
      </c>
      <c r="X2199" s="36">
        <f t="shared" si="672"/>
        <v>65330.743430503237</v>
      </c>
      <c r="Y2199" s="276">
        <f t="shared" si="679"/>
        <v>65330.743430498289</v>
      </c>
      <c r="Z2199" s="36">
        <f t="shared" si="673"/>
        <v>105617.83004645095</v>
      </c>
      <c r="AA2199" s="36">
        <f t="shared" si="674"/>
        <v>40287.086615952663</v>
      </c>
      <c r="AB2199" s="38">
        <f t="shared" si="661"/>
        <v>-4.9476511776447296E-9</v>
      </c>
      <c r="AC2199" s="17"/>
      <c r="AD2199" s="17">
        <f t="shared" si="675"/>
        <v>62</v>
      </c>
      <c r="AH2199" s="103"/>
    </row>
    <row r="2200" spans="1:34">
      <c r="A2200" s="533"/>
      <c r="C2200" s="67" t="str">
        <f>'Terminated loans'!F1390</f>
        <v>E</v>
      </c>
      <c r="D2200" s="19">
        <f>'Terminated loans'!H1390</f>
        <v>143023133</v>
      </c>
      <c r="E2200" s="19">
        <f>'Terminated loans'!I1390</f>
        <v>99</v>
      </c>
      <c r="F2200" s="19" t="str">
        <f>'Terminated loans'!J1390</f>
        <v xml:space="preserve">BACKORY R (SL 1610)            </v>
      </c>
      <c r="G2200" s="547" t="str">
        <f t="shared" si="677"/>
        <v>A1</v>
      </c>
      <c r="H2200" s="21">
        <f>'Terminated loans'!L1390</f>
        <v>40044</v>
      </c>
      <c r="I2200" s="21">
        <f>IF(B2200="VELS",'Terminated loans'!M1390,'Terminated loans'!B1390)</f>
        <v>41455</v>
      </c>
      <c r="J2200" s="34">
        <f t="shared" si="665"/>
        <v>46</v>
      </c>
      <c r="K2200" s="34">
        <f t="shared" si="662"/>
        <v>135</v>
      </c>
      <c r="L2200" s="34">
        <f t="shared" si="663"/>
        <v>46</v>
      </c>
      <c r="M2200" s="34">
        <f t="shared" si="664"/>
        <v>46</v>
      </c>
      <c r="N2200" s="52">
        <f t="shared" si="676"/>
        <v>46</v>
      </c>
      <c r="O2200" s="318">
        <f>+'Terminated loans'!S1390</f>
        <v>779897</v>
      </c>
      <c r="P2200" s="26">
        <f>+'Terminated loans'!T1390</f>
        <v>0.03</v>
      </c>
      <c r="Q2200" s="536">
        <f t="shared" si="678"/>
        <v>8.6499999999999994E-2</v>
      </c>
      <c r="R2200" s="222">
        <f t="shared" si="666"/>
        <v>17968.995505672327</v>
      </c>
      <c r="S2200" s="36">
        <f t="shared" si="667"/>
        <v>701375.24071904935</v>
      </c>
      <c r="T2200" s="36">
        <f t="shared" si="668"/>
        <v>78521.759280950646</v>
      </c>
      <c r="U2200" s="36">
        <f t="shared" si="669"/>
        <v>125198.55254186958</v>
      </c>
      <c r="V2200" s="36">
        <f t="shared" si="670"/>
        <v>46676.793260927079</v>
      </c>
      <c r="W2200" s="37">
        <f t="shared" si="671"/>
        <v>78521.759280942497</v>
      </c>
      <c r="X2200" s="36">
        <f t="shared" si="672"/>
        <v>78521.759280950646</v>
      </c>
      <c r="Y2200" s="276">
        <f t="shared" si="679"/>
        <v>78521.759280942497</v>
      </c>
      <c r="Z2200" s="36">
        <f t="shared" si="673"/>
        <v>125198.55254186958</v>
      </c>
      <c r="AA2200" s="36">
        <f t="shared" si="674"/>
        <v>46676.793260927079</v>
      </c>
      <c r="AB2200" s="38">
        <f t="shared" si="661"/>
        <v>-8.149072527885437E-9</v>
      </c>
      <c r="AC2200" s="17"/>
      <c r="AD2200" s="17">
        <f t="shared" si="675"/>
        <v>46</v>
      </c>
      <c r="AH2200" s="103"/>
    </row>
    <row r="2201" spans="1:34">
      <c r="A2201" s="533"/>
      <c r="C2201" s="67" t="str">
        <f>'Terminated loans'!F1391</f>
        <v>E</v>
      </c>
      <c r="D2201" s="19">
        <f>'Terminated loans'!H1391</f>
        <v>143024423</v>
      </c>
      <c r="E2201" s="19">
        <f>'Terminated loans'!I1391</f>
        <v>99</v>
      </c>
      <c r="F2201" s="19" t="str">
        <f>'Terminated loans'!J1391</f>
        <v xml:space="preserve">VINGTASAMY M L S(MLS)          </v>
      </c>
      <c r="G2201" s="547" t="str">
        <f t="shared" si="677"/>
        <v>A1</v>
      </c>
      <c r="H2201" s="21">
        <f>'Terminated loans'!L1391</f>
        <v>39426</v>
      </c>
      <c r="I2201" s="21">
        <f>IF(B2201="VELS",'Terminated loans'!M1391,'Terminated loans'!B1391)</f>
        <v>41455</v>
      </c>
      <c r="J2201" s="34">
        <f t="shared" si="665"/>
        <v>67</v>
      </c>
      <c r="K2201" s="34">
        <f t="shared" si="662"/>
        <v>156</v>
      </c>
      <c r="L2201" s="34">
        <f t="shared" si="663"/>
        <v>67</v>
      </c>
      <c r="M2201" s="34">
        <f t="shared" si="664"/>
        <v>67</v>
      </c>
      <c r="N2201" s="52">
        <f t="shared" si="676"/>
        <v>67</v>
      </c>
      <c r="O2201" s="318">
        <f>+'Terminated loans'!S1391</f>
        <v>2495923</v>
      </c>
      <c r="P2201" s="26">
        <f>+'Terminated loans'!T1391</f>
        <v>0.03</v>
      </c>
      <c r="Q2201" s="536">
        <f t="shared" si="678"/>
        <v>8.6499999999999994E-2</v>
      </c>
      <c r="R2201" s="222">
        <f t="shared" si="666"/>
        <v>40505.98026371852</v>
      </c>
      <c r="S2201" s="36">
        <f t="shared" si="667"/>
        <v>2146441.0181413884</v>
      </c>
      <c r="T2201" s="36">
        <f t="shared" si="668"/>
        <v>349481.98185861157</v>
      </c>
      <c r="U2201" s="36">
        <f t="shared" si="669"/>
        <v>567459.6595277288</v>
      </c>
      <c r="V2201" s="36">
        <f t="shared" si="670"/>
        <v>217977.67766914051</v>
      </c>
      <c r="W2201" s="37">
        <f t="shared" si="671"/>
        <v>349481.98185858829</v>
      </c>
      <c r="X2201" s="36">
        <f t="shared" si="672"/>
        <v>349481.98185861157</v>
      </c>
      <c r="Y2201" s="276">
        <f t="shared" si="679"/>
        <v>349481.98185858829</v>
      </c>
      <c r="Z2201" s="36">
        <f t="shared" si="673"/>
        <v>567459.6595277288</v>
      </c>
      <c r="AA2201" s="36">
        <f t="shared" si="674"/>
        <v>217977.67766914051</v>
      </c>
      <c r="AB2201" s="38">
        <f t="shared" si="661"/>
        <v>-2.3283064365386963E-8</v>
      </c>
      <c r="AC2201" s="17"/>
      <c r="AD2201" s="17">
        <f t="shared" si="675"/>
        <v>67</v>
      </c>
      <c r="AH2201" s="103"/>
    </row>
    <row r="2202" spans="1:34">
      <c r="A2202" s="533"/>
      <c r="C2202" s="67" t="str">
        <f>'Terminated loans'!F1392</f>
        <v>E</v>
      </c>
      <c r="D2202" s="19">
        <f>'Terminated loans'!H1392</f>
        <v>143025012</v>
      </c>
      <c r="E2202" s="19">
        <f>'Terminated loans'!I1392</f>
        <v>99</v>
      </c>
      <c r="F2202" s="19" t="str">
        <f>'Terminated loans'!J1392</f>
        <v xml:space="preserve">NANDHUB N                      </v>
      </c>
      <c r="G2202" s="547" t="str">
        <f t="shared" si="677"/>
        <v>A1</v>
      </c>
      <c r="H2202" s="21">
        <f>'Terminated loans'!L1392</f>
        <v>40127</v>
      </c>
      <c r="I2202" s="21">
        <f>IF(B2202="VELS",'Terminated loans'!M1392,'Terminated loans'!B1392)</f>
        <v>41455</v>
      </c>
      <c r="J2202" s="34">
        <f t="shared" si="665"/>
        <v>44</v>
      </c>
      <c r="K2202" s="34">
        <f t="shared" si="662"/>
        <v>133</v>
      </c>
      <c r="L2202" s="34">
        <f t="shared" si="663"/>
        <v>44</v>
      </c>
      <c r="M2202" s="34">
        <f t="shared" si="664"/>
        <v>44</v>
      </c>
      <c r="N2202" s="52">
        <f t="shared" si="676"/>
        <v>44</v>
      </c>
      <c r="O2202" s="318">
        <f>+'Terminated loans'!S1392</f>
        <v>1580996</v>
      </c>
      <c r="P2202" s="26">
        <f>+'Terminated loans'!T1392</f>
        <v>0.03</v>
      </c>
      <c r="Q2202" s="536">
        <f t="shared" si="678"/>
        <v>8.6499999999999994E-2</v>
      </c>
      <c r="R2202" s="222">
        <f t="shared" si="666"/>
        <v>37989.046908253171</v>
      </c>
      <c r="S2202" s="36">
        <f t="shared" si="667"/>
        <v>1428010.6383745742</v>
      </c>
      <c r="T2202" s="36">
        <f t="shared" si="668"/>
        <v>152985.36162542575</v>
      </c>
      <c r="U2202" s="36">
        <f t="shared" si="669"/>
        <v>243507.42558854842</v>
      </c>
      <c r="V2202" s="36">
        <f t="shared" si="670"/>
        <v>90522.06396313943</v>
      </c>
      <c r="W2202" s="37">
        <f t="shared" si="671"/>
        <v>152985.36162540899</v>
      </c>
      <c r="X2202" s="36">
        <f t="shared" si="672"/>
        <v>152985.36162542575</v>
      </c>
      <c r="Y2202" s="276">
        <f t="shared" si="679"/>
        <v>152985.36162540899</v>
      </c>
      <c r="Z2202" s="36">
        <f t="shared" si="673"/>
        <v>243507.42558854842</v>
      </c>
      <c r="AA2202" s="36">
        <f t="shared" si="674"/>
        <v>90522.06396313943</v>
      </c>
      <c r="AB2202" s="38">
        <f t="shared" si="661"/>
        <v>-1.6763806343078613E-8</v>
      </c>
      <c r="AC2202" s="17"/>
      <c r="AD2202" s="17">
        <f t="shared" si="675"/>
        <v>44</v>
      </c>
      <c r="AH2202" s="103"/>
    </row>
    <row r="2203" spans="1:34">
      <c r="A2203" s="533"/>
      <c r="C2203" s="67" t="str">
        <f>'Terminated loans'!F1393</f>
        <v>E</v>
      </c>
      <c r="D2203" s="19">
        <f>'Terminated loans'!H1393</f>
        <v>143026051</v>
      </c>
      <c r="E2203" s="19">
        <f>'Terminated loans'!I1393</f>
        <v>99</v>
      </c>
      <c r="F2203" s="19" t="str">
        <f>'Terminated loans'!J1393</f>
        <v xml:space="preserve">MONODEE M Y(SL 882)            </v>
      </c>
      <c r="G2203" s="547" t="str">
        <f t="shared" si="677"/>
        <v>A1</v>
      </c>
      <c r="H2203" s="21">
        <f>'Terminated loans'!L1393</f>
        <v>39597</v>
      </c>
      <c r="I2203" s="21">
        <f>IF(B2203="VELS",'Terminated loans'!M1393,'Terminated loans'!B1393)</f>
        <v>41455</v>
      </c>
      <c r="J2203" s="34">
        <f t="shared" si="665"/>
        <v>61</v>
      </c>
      <c r="K2203" s="34">
        <f t="shared" si="662"/>
        <v>150</v>
      </c>
      <c r="L2203" s="34">
        <f t="shared" si="663"/>
        <v>61</v>
      </c>
      <c r="M2203" s="34">
        <f t="shared" si="664"/>
        <v>61</v>
      </c>
      <c r="N2203" s="52">
        <f t="shared" si="676"/>
        <v>61</v>
      </c>
      <c r="O2203" s="318">
        <f>+'Terminated loans'!S1393</f>
        <v>3685054</v>
      </c>
      <c r="P2203" s="26">
        <f>+'Terminated loans'!T1393</f>
        <v>0.03</v>
      </c>
      <c r="Q2203" s="536">
        <f t="shared" si="678"/>
        <v>8.6499999999999994E-2</v>
      </c>
      <c r="R2203" s="222">
        <f t="shared" si="666"/>
        <v>65209.406736843048</v>
      </c>
      <c r="S2203" s="36">
        <f t="shared" si="667"/>
        <v>3209287.3357565985</v>
      </c>
      <c r="T2203" s="36">
        <f t="shared" si="668"/>
        <v>475766.66424340149</v>
      </c>
      <c r="U2203" s="36">
        <f t="shared" si="669"/>
        <v>768486.47519079037</v>
      </c>
      <c r="V2203" s="36">
        <f t="shared" si="670"/>
        <v>292719.81094742659</v>
      </c>
      <c r="W2203" s="37">
        <f t="shared" si="671"/>
        <v>475766.66424336378</v>
      </c>
      <c r="X2203" s="36">
        <f t="shared" si="672"/>
        <v>475766.66424340149</v>
      </c>
      <c r="Y2203" s="276">
        <f t="shared" si="679"/>
        <v>475766.66424336378</v>
      </c>
      <c r="Z2203" s="36">
        <f t="shared" si="673"/>
        <v>768486.47519079037</v>
      </c>
      <c r="AA2203" s="36">
        <f t="shared" si="674"/>
        <v>292719.81094742659</v>
      </c>
      <c r="AB2203" s="38">
        <f t="shared" si="661"/>
        <v>-3.771856427192688E-8</v>
      </c>
      <c r="AC2203" s="17"/>
      <c r="AD2203" s="17">
        <f t="shared" si="675"/>
        <v>61</v>
      </c>
      <c r="AH2203" s="103"/>
    </row>
    <row r="2204" spans="1:34">
      <c r="A2204" s="533"/>
      <c r="C2204" s="67" t="str">
        <f>'Terminated loans'!F1394</f>
        <v>N</v>
      </c>
      <c r="D2204" s="19">
        <f>'Terminated loans'!H1394</f>
        <v>143028941</v>
      </c>
      <c r="E2204" s="19">
        <f>'Terminated loans'!I1394</f>
        <v>98</v>
      </c>
      <c r="F2204" s="19" t="str">
        <f>'Terminated loans'!J1394</f>
        <v xml:space="preserve">BHUJOHARRY M A J P/057417      </v>
      </c>
      <c r="G2204" s="547" t="str">
        <f t="shared" si="677"/>
        <v>A2</v>
      </c>
      <c r="H2204" s="21">
        <f>'Terminated loans'!L1394</f>
        <v>39587</v>
      </c>
      <c r="I2204" s="21">
        <f>IF(B2204="VELS",'Terminated loans'!M1394,'Terminated loans'!B1394)</f>
        <v>41417</v>
      </c>
      <c r="J2204" s="34">
        <f t="shared" si="665"/>
        <v>60</v>
      </c>
      <c r="K2204" s="34">
        <f t="shared" si="662"/>
        <v>151</v>
      </c>
      <c r="L2204" s="34">
        <f t="shared" si="663"/>
        <v>60</v>
      </c>
      <c r="M2204" s="34">
        <f t="shared" si="664"/>
        <v>60</v>
      </c>
      <c r="N2204" s="52">
        <f t="shared" si="676"/>
        <v>60</v>
      </c>
      <c r="O2204" s="318">
        <f>+'Terminated loans'!S1394</f>
        <v>190025</v>
      </c>
      <c r="P2204" s="26">
        <f>+'Terminated loans'!T1394</f>
        <v>0.05</v>
      </c>
      <c r="Q2204" s="536">
        <f t="shared" si="678"/>
        <v>0.104</v>
      </c>
      <c r="R2204" s="222">
        <f t="shared" si="666"/>
        <v>3586.0061732031777</v>
      </c>
      <c r="S2204" s="36">
        <f t="shared" si="667"/>
        <v>167223.46580968099</v>
      </c>
      <c r="T2204" s="36">
        <f t="shared" si="668"/>
        <v>22801.534190319013</v>
      </c>
      <c r="U2204" s="36">
        <f t="shared" si="669"/>
        <v>47936.904582508054</v>
      </c>
      <c r="V2204" s="36">
        <f t="shared" si="670"/>
        <v>25135.370392190671</v>
      </c>
      <c r="W2204" s="37">
        <f t="shared" si="671"/>
        <v>22801.534190317383</v>
      </c>
      <c r="X2204" s="36">
        <f t="shared" si="672"/>
        <v>22801.534190319013</v>
      </c>
      <c r="Y2204" s="276">
        <f t="shared" si="679"/>
        <v>22801.534190317383</v>
      </c>
      <c r="Z2204" s="36">
        <f t="shared" si="673"/>
        <v>47936.904582508054</v>
      </c>
      <c r="AA2204" s="36">
        <f t="shared" si="674"/>
        <v>25135.370392190671</v>
      </c>
      <c r="AB2204" s="38">
        <f t="shared" si="661"/>
        <v>-1.6298145055770874E-9</v>
      </c>
      <c r="AC2204" s="17"/>
      <c r="AD2204" s="17">
        <f t="shared" si="675"/>
        <v>60</v>
      </c>
      <c r="AH2204" s="103"/>
    </row>
    <row r="2205" spans="1:34">
      <c r="A2205" s="533"/>
      <c r="C2205" s="67" t="str">
        <f>'Terminated loans'!F1395</f>
        <v>E</v>
      </c>
      <c r="D2205" s="19">
        <f>'Terminated loans'!H1395</f>
        <v>143030040</v>
      </c>
      <c r="E2205" s="19">
        <f>'Terminated loans'!I1395</f>
        <v>98</v>
      </c>
      <c r="F2205" s="19" t="str">
        <f>'Terminated loans'!J1395</f>
        <v xml:space="preserve">JUSTE J D S                    </v>
      </c>
      <c r="G2205" s="547" t="str">
        <f t="shared" si="677"/>
        <v>A2</v>
      </c>
      <c r="H2205" s="21">
        <f>'Terminated loans'!L1395</f>
        <v>39939</v>
      </c>
      <c r="I2205" s="21">
        <f>IF(B2205="VELS",'Terminated loans'!M1395,'Terminated loans'!B1395)</f>
        <v>41455</v>
      </c>
      <c r="J2205" s="34">
        <f t="shared" si="665"/>
        <v>50</v>
      </c>
      <c r="K2205" s="34">
        <f t="shared" si="662"/>
        <v>139</v>
      </c>
      <c r="L2205" s="34">
        <f t="shared" si="663"/>
        <v>50</v>
      </c>
      <c r="M2205" s="34">
        <f t="shared" si="664"/>
        <v>50</v>
      </c>
      <c r="N2205" s="52">
        <f t="shared" si="676"/>
        <v>50</v>
      </c>
      <c r="O2205" s="318">
        <f>+'Terminated loans'!S1395</f>
        <v>323001</v>
      </c>
      <c r="P2205" s="26">
        <f>+'Terminated loans'!T1395</f>
        <v>0.05</v>
      </c>
      <c r="Q2205" s="536">
        <f t="shared" si="678"/>
        <v>0.104</v>
      </c>
      <c r="R2205" s="222">
        <f t="shared" si="666"/>
        <v>7169.6877103821444</v>
      </c>
      <c r="S2205" s="36">
        <f t="shared" si="667"/>
        <v>289912.44752293464</v>
      </c>
      <c r="T2205" s="36">
        <f t="shared" si="668"/>
        <v>33088.552477065357</v>
      </c>
      <c r="U2205" s="36">
        <f t="shared" si="669"/>
        <v>68571.93799616961</v>
      </c>
      <c r="V2205" s="36">
        <f t="shared" si="670"/>
        <v>35483.385519107222</v>
      </c>
      <c r="W2205" s="37">
        <f t="shared" si="671"/>
        <v>33088.552477062389</v>
      </c>
      <c r="X2205" s="36">
        <f t="shared" si="672"/>
        <v>33088.552477065357</v>
      </c>
      <c r="Y2205" s="276">
        <f t="shared" si="679"/>
        <v>33088.552477062389</v>
      </c>
      <c r="Z2205" s="36">
        <f t="shared" si="673"/>
        <v>68571.93799616961</v>
      </c>
      <c r="AA2205" s="36">
        <f t="shared" si="674"/>
        <v>35483.385519107222</v>
      </c>
      <c r="AB2205" s="38">
        <f t="shared" si="661"/>
        <v>-2.9685907065868378E-9</v>
      </c>
      <c r="AC2205" s="17"/>
      <c r="AD2205" s="17">
        <f t="shared" si="675"/>
        <v>50</v>
      </c>
      <c r="AH2205" s="103"/>
    </row>
    <row r="2206" spans="1:34">
      <c r="A2206" s="533"/>
      <c r="C2206" s="67" t="str">
        <f>'Terminated loans'!F1396</f>
        <v>E</v>
      </c>
      <c r="D2206" s="19">
        <f>'Terminated loans'!H1396</f>
        <v>143030318</v>
      </c>
      <c r="E2206" s="19">
        <f>'Terminated loans'!I1396</f>
        <v>99</v>
      </c>
      <c r="F2206" s="19" t="str">
        <f>'Terminated loans'!J1396</f>
        <v xml:space="preserve">BACKORY MR R/Z S (SL889)       </v>
      </c>
      <c r="G2206" s="547" t="str">
        <f t="shared" si="677"/>
        <v>A1</v>
      </c>
      <c r="H2206" s="21">
        <f>'Terminated loans'!L1396</f>
        <v>39562</v>
      </c>
      <c r="I2206" s="21">
        <f>IF(B2206="VELS",'Terminated loans'!M1396,'Terminated loans'!B1396)</f>
        <v>41455</v>
      </c>
      <c r="J2206" s="34">
        <f t="shared" si="665"/>
        <v>62</v>
      </c>
      <c r="K2206" s="34">
        <f t="shared" si="662"/>
        <v>151</v>
      </c>
      <c r="L2206" s="34">
        <f t="shared" si="663"/>
        <v>62</v>
      </c>
      <c r="M2206" s="34">
        <f t="shared" si="664"/>
        <v>62</v>
      </c>
      <c r="N2206" s="52">
        <f t="shared" si="676"/>
        <v>62</v>
      </c>
      <c r="O2206" s="318">
        <f>+'Terminated loans'!S1396</f>
        <v>475084</v>
      </c>
      <c r="P2206" s="26">
        <f>+'Terminated loans'!T1396</f>
        <v>0.03</v>
      </c>
      <c r="Q2206" s="536">
        <f t="shared" si="678"/>
        <v>8.6499999999999994E-2</v>
      </c>
      <c r="R2206" s="222">
        <f t="shared" si="666"/>
        <v>8281.3904748267341</v>
      </c>
      <c r="S2206" s="36">
        <f t="shared" si="667"/>
        <v>412874.69491436088</v>
      </c>
      <c r="T2206" s="36">
        <f t="shared" si="668"/>
        <v>62209.30508563912</v>
      </c>
      <c r="U2206" s="36">
        <f t="shared" si="669"/>
        <v>100571.51452489191</v>
      </c>
      <c r="V2206" s="36">
        <f t="shared" si="670"/>
        <v>38362.209439257509</v>
      </c>
      <c r="W2206" s="37">
        <f t="shared" si="671"/>
        <v>62209.305085634405</v>
      </c>
      <c r="X2206" s="36">
        <f t="shared" si="672"/>
        <v>62209.30508563912</v>
      </c>
      <c r="Y2206" s="276">
        <f t="shared" si="679"/>
        <v>62209.305085634405</v>
      </c>
      <c r="Z2206" s="36">
        <f t="shared" si="673"/>
        <v>100571.51452489191</v>
      </c>
      <c r="AA2206" s="36">
        <f t="shared" si="674"/>
        <v>38362.209439257509</v>
      </c>
      <c r="AB2206" s="38">
        <f t="shared" si="661"/>
        <v>-4.71482053399086E-9</v>
      </c>
      <c r="AC2206" s="17"/>
      <c r="AD2206" s="17">
        <f t="shared" si="675"/>
        <v>62</v>
      </c>
      <c r="AH2206" s="103"/>
    </row>
    <row r="2207" spans="1:34">
      <c r="A2207" s="533"/>
      <c r="C2207" s="67" t="str">
        <f>'Terminated loans'!F1397</f>
        <v>E</v>
      </c>
      <c r="D2207" s="19">
        <f>'Terminated loans'!H1397</f>
        <v>143035247</v>
      </c>
      <c r="E2207" s="19">
        <f>'Terminated loans'!I1397</f>
        <v>98</v>
      </c>
      <c r="F2207" s="19" t="str">
        <f>'Terminated loans'!J1397</f>
        <v xml:space="preserve">REQUIN M S V                   </v>
      </c>
      <c r="G2207" s="547" t="str">
        <f t="shared" si="677"/>
        <v>A2</v>
      </c>
      <c r="H2207" s="21">
        <f>'Terminated loans'!L1397</f>
        <v>39906</v>
      </c>
      <c r="I2207" s="21">
        <f>IF(B2207="VELS",'Terminated loans'!M1397,'Terminated loans'!B1397)</f>
        <v>41455</v>
      </c>
      <c r="J2207" s="34">
        <f t="shared" si="665"/>
        <v>51</v>
      </c>
      <c r="K2207" s="34">
        <f t="shared" si="662"/>
        <v>140</v>
      </c>
      <c r="L2207" s="34">
        <f t="shared" si="663"/>
        <v>51</v>
      </c>
      <c r="M2207" s="34">
        <f t="shared" si="664"/>
        <v>51</v>
      </c>
      <c r="N2207" s="52">
        <f t="shared" si="676"/>
        <v>51</v>
      </c>
      <c r="O2207" s="318">
        <f>+'Terminated loans'!S1397</f>
        <v>91000</v>
      </c>
      <c r="P2207" s="26">
        <f>+'Terminated loans'!T1397</f>
        <v>0.05</v>
      </c>
      <c r="Q2207" s="536">
        <f t="shared" si="678"/>
        <v>0.104</v>
      </c>
      <c r="R2207" s="222">
        <f t="shared" si="666"/>
        <v>1984.30724658893</v>
      </c>
      <c r="S2207" s="36">
        <f t="shared" si="667"/>
        <v>81515.002569883392</v>
      </c>
      <c r="T2207" s="36">
        <f t="shared" si="668"/>
        <v>9484.9974301166076</v>
      </c>
      <c r="U2207" s="36">
        <f t="shared" si="669"/>
        <v>19684.667006151256</v>
      </c>
      <c r="V2207" s="36">
        <f t="shared" si="670"/>
        <v>10199.669576035449</v>
      </c>
      <c r="W2207" s="37">
        <f t="shared" si="671"/>
        <v>9484.9974301158072</v>
      </c>
      <c r="X2207" s="36">
        <f t="shared" si="672"/>
        <v>9484.9974301166076</v>
      </c>
      <c r="Y2207" s="276">
        <f t="shared" si="679"/>
        <v>9484.9974301158072</v>
      </c>
      <c r="Z2207" s="36">
        <f t="shared" si="673"/>
        <v>19684.667006151256</v>
      </c>
      <c r="AA2207" s="36">
        <f t="shared" si="674"/>
        <v>10199.669576035449</v>
      </c>
      <c r="AB2207" s="38">
        <f t="shared" si="661"/>
        <v>-8.0035533756017685E-10</v>
      </c>
      <c r="AC2207" s="17"/>
      <c r="AD2207" s="17">
        <f t="shared" si="675"/>
        <v>51</v>
      </c>
      <c r="AH2207" s="103"/>
    </row>
    <row r="2208" spans="1:34">
      <c r="A2208" s="533"/>
      <c r="C2208" s="67" t="str">
        <f>'Terminated loans'!F1398</f>
        <v>E</v>
      </c>
      <c r="D2208" s="19">
        <f>'Terminated loans'!H1398</f>
        <v>143037894</v>
      </c>
      <c r="E2208" s="19">
        <f>'Terminated loans'!I1398</f>
        <v>99</v>
      </c>
      <c r="F2208" s="19" t="str">
        <f>'Terminated loans'!J1398</f>
        <v xml:space="preserve">BACKORY R                      </v>
      </c>
      <c r="G2208" s="547" t="str">
        <f t="shared" si="677"/>
        <v>A1</v>
      </c>
      <c r="H2208" s="21">
        <f>'Terminated loans'!L1398</f>
        <v>38985</v>
      </c>
      <c r="I2208" s="21">
        <f>IF(B2208="VELS",'Terminated loans'!M1398,'Terminated loans'!B1398)</f>
        <v>41455</v>
      </c>
      <c r="J2208" s="34">
        <f t="shared" si="665"/>
        <v>81</v>
      </c>
      <c r="K2208" s="34">
        <f t="shared" si="662"/>
        <v>170</v>
      </c>
      <c r="L2208" s="34">
        <f t="shared" si="663"/>
        <v>81</v>
      </c>
      <c r="M2208" s="34">
        <f t="shared" si="664"/>
        <v>81</v>
      </c>
      <c r="N2208" s="52">
        <f t="shared" si="676"/>
        <v>81</v>
      </c>
      <c r="O2208" s="318">
        <f>+'Terminated loans'!S1398</f>
        <v>400186</v>
      </c>
      <c r="P2208" s="26">
        <f>+'Terminated loans'!T1398</f>
        <v>0.03</v>
      </c>
      <c r="Q2208" s="536">
        <f t="shared" si="678"/>
        <v>8.6499999999999994E-2</v>
      </c>
      <c r="R2208" s="222">
        <f t="shared" si="666"/>
        <v>5463.8238354894575</v>
      </c>
      <c r="S2208" s="36">
        <f t="shared" si="667"/>
        <v>334346.40907863458</v>
      </c>
      <c r="T2208" s="36">
        <f t="shared" si="668"/>
        <v>65839.590921365423</v>
      </c>
      <c r="U2208" s="36">
        <f t="shared" si="669"/>
        <v>108223.32159600791</v>
      </c>
      <c r="V2208" s="36">
        <f t="shared" si="670"/>
        <v>42383.730674646038</v>
      </c>
      <c r="W2208" s="37">
        <f t="shared" si="671"/>
        <v>65839.590921361872</v>
      </c>
      <c r="X2208" s="36">
        <f t="shared" si="672"/>
        <v>65839.590921365423</v>
      </c>
      <c r="Y2208" s="276">
        <f t="shared" si="679"/>
        <v>65839.590921361872</v>
      </c>
      <c r="Z2208" s="36">
        <f t="shared" si="673"/>
        <v>108223.32159600791</v>
      </c>
      <c r="AA2208" s="36">
        <f t="shared" si="674"/>
        <v>42383.730674646038</v>
      </c>
      <c r="AB2208" s="38">
        <f t="shared" si="661"/>
        <v>-3.5506673157215118E-9</v>
      </c>
      <c r="AC2208" s="17"/>
      <c r="AD2208" s="17">
        <f t="shared" si="675"/>
        <v>81</v>
      </c>
      <c r="AH2208" s="103"/>
    </row>
    <row r="2209" spans="1:34">
      <c r="A2209" s="533"/>
      <c r="C2209" s="67" t="str">
        <f>'Terminated loans'!F1399</f>
        <v>E</v>
      </c>
      <c r="D2209" s="19">
        <f>'Terminated loans'!H1399</f>
        <v>143098907</v>
      </c>
      <c r="E2209" s="19">
        <f>'Terminated loans'!I1399</f>
        <v>99</v>
      </c>
      <c r="F2209" s="19" t="str">
        <f>'Terminated loans'!J1399</f>
        <v xml:space="preserve">GUNNESS S B (SL 2084)          </v>
      </c>
      <c r="G2209" s="547" t="str">
        <f t="shared" si="677"/>
        <v>A1</v>
      </c>
      <c r="H2209" s="21">
        <f>'Terminated loans'!L1399</f>
        <v>40371</v>
      </c>
      <c r="I2209" s="21">
        <f>IF(B2209="VELS",'Terminated loans'!M1399,'Terminated loans'!B1399)</f>
        <v>41455</v>
      </c>
      <c r="J2209" s="34">
        <f t="shared" si="665"/>
        <v>36</v>
      </c>
      <c r="K2209" s="34">
        <f t="shared" si="662"/>
        <v>125</v>
      </c>
      <c r="L2209" s="34">
        <f t="shared" si="663"/>
        <v>36</v>
      </c>
      <c r="M2209" s="34">
        <f t="shared" si="664"/>
        <v>36</v>
      </c>
      <c r="N2209" s="52">
        <f t="shared" si="676"/>
        <v>36</v>
      </c>
      <c r="O2209" s="318">
        <f>+'Terminated loans'!S1399</f>
        <v>1500092</v>
      </c>
      <c r="P2209" s="26">
        <f>+'Terminated loans'!T1399</f>
        <v>0.03</v>
      </c>
      <c r="Q2209" s="536">
        <f t="shared" si="678"/>
        <v>8.6499999999999994E-2</v>
      </c>
      <c r="R2209" s="222">
        <f t="shared" si="666"/>
        <v>43624.489917264516</v>
      </c>
      <c r="S2209" s="36">
        <f t="shared" si="667"/>
        <v>1378903.4271853853</v>
      </c>
      <c r="T2209" s="36">
        <f t="shared" si="668"/>
        <v>121188.57281461474</v>
      </c>
      <c r="U2209" s="36">
        <f t="shared" si="669"/>
        <v>191578.20983612142</v>
      </c>
      <c r="V2209" s="36">
        <f t="shared" si="670"/>
        <v>70389.637021522503</v>
      </c>
      <c r="W2209" s="37">
        <f t="shared" si="671"/>
        <v>121188.57281459891</v>
      </c>
      <c r="X2209" s="36">
        <f t="shared" si="672"/>
        <v>121188.57281461474</v>
      </c>
      <c r="Y2209" s="276">
        <f t="shared" si="679"/>
        <v>121188.57281459891</v>
      </c>
      <c r="Z2209" s="36">
        <f t="shared" si="673"/>
        <v>191578.20983612142</v>
      </c>
      <c r="AA2209" s="36">
        <f t="shared" si="674"/>
        <v>70389.637021522503</v>
      </c>
      <c r="AB2209" s="38">
        <f t="shared" si="661"/>
        <v>-1.5832483768463135E-8</v>
      </c>
      <c r="AC2209" s="17"/>
      <c r="AD2209" s="17">
        <f t="shared" si="675"/>
        <v>36</v>
      </c>
      <c r="AH2209" s="103"/>
    </row>
    <row r="2210" spans="1:34">
      <c r="A2210" s="533"/>
      <c r="C2210" s="67" t="str">
        <f>'Terminated loans'!F1400</f>
        <v>E</v>
      </c>
      <c r="D2210" s="19">
        <f>'Terminated loans'!H1400</f>
        <v>143099040</v>
      </c>
      <c r="E2210" s="19">
        <f>'Terminated loans'!I1400</f>
        <v>99</v>
      </c>
      <c r="F2210" s="19" t="str">
        <f>'Terminated loans'!J1400</f>
        <v xml:space="preserve">MOSUN ALLY MMP (SL 2079)       </v>
      </c>
      <c r="G2210" s="547" t="str">
        <f t="shared" si="677"/>
        <v>A1</v>
      </c>
      <c r="H2210" s="21">
        <f>'Terminated loans'!L1400</f>
        <v>40381</v>
      </c>
      <c r="I2210" s="21">
        <f>IF(B2210="VELS",'Terminated loans'!M1400,'Terminated loans'!B1400)</f>
        <v>41455</v>
      </c>
      <c r="J2210" s="34">
        <f t="shared" si="665"/>
        <v>35</v>
      </c>
      <c r="K2210" s="34">
        <f t="shared" si="662"/>
        <v>124</v>
      </c>
      <c r="L2210" s="34">
        <f t="shared" si="663"/>
        <v>35</v>
      </c>
      <c r="M2210" s="34">
        <f t="shared" si="664"/>
        <v>35</v>
      </c>
      <c r="N2210" s="52">
        <f t="shared" si="676"/>
        <v>35</v>
      </c>
      <c r="O2210" s="318">
        <f>+'Terminated loans'!S1400</f>
        <v>2506403</v>
      </c>
      <c r="P2210" s="26">
        <f>+'Terminated loans'!T1400</f>
        <v>0.03</v>
      </c>
      <c r="Q2210" s="536">
        <f t="shared" si="678"/>
        <v>8.6499999999999994E-2</v>
      </c>
      <c r="R2210" s="222">
        <f t="shared" si="666"/>
        <v>74879.621991105465</v>
      </c>
      <c r="S2210" s="36">
        <f t="shared" si="667"/>
        <v>2309011.6451323838</v>
      </c>
      <c r="T2210" s="36">
        <f t="shared" si="668"/>
        <v>197391.3548676162</v>
      </c>
      <c r="U2210" s="36">
        <f t="shared" si="669"/>
        <v>311775.1245562816</v>
      </c>
      <c r="V2210" s="36">
        <f t="shared" si="670"/>
        <v>114383.76968869148</v>
      </c>
      <c r="W2210" s="37">
        <f t="shared" si="671"/>
        <v>197391.35486759013</v>
      </c>
      <c r="X2210" s="36">
        <f t="shared" si="672"/>
        <v>197391.3548676162</v>
      </c>
      <c r="Y2210" s="276">
        <f t="shared" si="679"/>
        <v>197391.35486759013</v>
      </c>
      <c r="Z2210" s="36">
        <f t="shared" si="673"/>
        <v>311775.1245562816</v>
      </c>
      <c r="AA2210" s="36">
        <f t="shared" si="674"/>
        <v>114383.76968869148</v>
      </c>
      <c r="AB2210" s="38">
        <f t="shared" si="661"/>
        <v>-2.6077032089233398E-8</v>
      </c>
      <c r="AC2210" s="17"/>
      <c r="AD2210" s="17">
        <f t="shared" si="675"/>
        <v>35</v>
      </c>
      <c r="AH2210" s="103"/>
    </row>
    <row r="2211" spans="1:34">
      <c r="A2211" s="533"/>
      <c r="C2211" s="67" t="str">
        <f>'Terminated loans'!F1401</f>
        <v>E</v>
      </c>
      <c r="D2211" s="19">
        <f>'Terminated loans'!H1401</f>
        <v>143134652</v>
      </c>
      <c r="E2211" s="19">
        <f>'Terminated loans'!I1401</f>
        <v>99</v>
      </c>
      <c r="F2211" s="19" t="str">
        <f>'Terminated loans'!J1401</f>
        <v xml:space="preserve">NANDHUB N (SL 2119)            </v>
      </c>
      <c r="G2211" s="547" t="str">
        <f t="shared" si="677"/>
        <v>A1</v>
      </c>
      <c r="H2211" s="21">
        <f>'Terminated loans'!L1401</f>
        <v>40420</v>
      </c>
      <c r="I2211" s="21">
        <f>IF(B2211="VELS",'Terminated loans'!M1401,'Terminated loans'!B1401)</f>
        <v>41455</v>
      </c>
      <c r="J2211" s="34">
        <f t="shared" si="665"/>
        <v>34</v>
      </c>
      <c r="K2211" s="34">
        <f t="shared" si="662"/>
        <v>123</v>
      </c>
      <c r="L2211" s="34">
        <f t="shared" si="663"/>
        <v>34</v>
      </c>
      <c r="M2211" s="34">
        <f t="shared" si="664"/>
        <v>34</v>
      </c>
      <c r="N2211" s="52">
        <f t="shared" si="676"/>
        <v>34</v>
      </c>
      <c r="O2211" s="318">
        <f>+'Terminated loans'!S1401</f>
        <v>1347403</v>
      </c>
      <c r="P2211" s="26">
        <f>+'Terminated loans'!T1401</f>
        <v>0.03</v>
      </c>
      <c r="Q2211" s="536">
        <f t="shared" si="678"/>
        <v>8.6499999999999994E-2</v>
      </c>
      <c r="R2211" s="222">
        <f t="shared" si="666"/>
        <v>41387.097634203456</v>
      </c>
      <c r="S2211" s="36">
        <f t="shared" si="667"/>
        <v>1244037.9604495787</v>
      </c>
      <c r="T2211" s="36">
        <f t="shared" si="668"/>
        <v>103365.03955042129</v>
      </c>
      <c r="U2211" s="36">
        <f t="shared" si="669"/>
        <v>163123.35911332467</v>
      </c>
      <c r="V2211" s="36">
        <f t="shared" si="670"/>
        <v>59758.319562917808</v>
      </c>
      <c r="W2211" s="37">
        <f t="shared" si="671"/>
        <v>103365.03955040686</v>
      </c>
      <c r="X2211" s="36">
        <f t="shared" si="672"/>
        <v>103365.03955042129</v>
      </c>
      <c r="Y2211" s="276">
        <f t="shared" si="679"/>
        <v>103365.03955040686</v>
      </c>
      <c r="Z2211" s="36">
        <f t="shared" si="673"/>
        <v>163123.35911332467</v>
      </c>
      <c r="AA2211" s="36">
        <f t="shared" si="674"/>
        <v>59758.319562917808</v>
      </c>
      <c r="AB2211" s="38">
        <f t="shared" si="661"/>
        <v>-1.4435499906539917E-8</v>
      </c>
      <c r="AC2211" s="17"/>
      <c r="AD2211" s="17">
        <f t="shared" si="675"/>
        <v>34</v>
      </c>
      <c r="AH2211" s="103"/>
    </row>
    <row r="2212" spans="1:34">
      <c r="A2212" s="533"/>
      <c r="C2212" s="67" t="str">
        <f>'Terminated loans'!F1402</f>
        <v>E</v>
      </c>
      <c r="D2212" s="19">
        <f>'Terminated loans'!H1402</f>
        <v>143518469</v>
      </c>
      <c r="E2212" s="19">
        <f>'Terminated loans'!I1402</f>
        <v>99</v>
      </c>
      <c r="F2212" s="19" t="str">
        <f>'Terminated loans'!J1402</f>
        <v xml:space="preserve">CHEUNG CHIN M J C (SL1761      </v>
      </c>
      <c r="G2212" s="547" t="str">
        <f t="shared" si="677"/>
        <v>A1</v>
      </c>
      <c r="H2212" s="21">
        <f>'Terminated loans'!L1402</f>
        <v>40185</v>
      </c>
      <c r="I2212" s="21">
        <f>IF(B2212="VELS",'Terminated loans'!M1402,'Terminated loans'!B1402)</f>
        <v>41455</v>
      </c>
      <c r="J2212" s="34">
        <f t="shared" si="665"/>
        <v>42</v>
      </c>
      <c r="K2212" s="34">
        <f t="shared" si="662"/>
        <v>131</v>
      </c>
      <c r="L2212" s="34">
        <f t="shared" si="663"/>
        <v>42</v>
      </c>
      <c r="M2212" s="34">
        <f t="shared" si="664"/>
        <v>42</v>
      </c>
      <c r="N2212" s="52">
        <f t="shared" si="676"/>
        <v>42</v>
      </c>
      <c r="O2212" s="318">
        <f>+'Terminated loans'!S1402</f>
        <v>1796941</v>
      </c>
      <c r="P2212" s="26">
        <f>+'Terminated loans'!T1402</f>
        <v>0.03</v>
      </c>
      <c r="Q2212" s="536">
        <f t="shared" si="678"/>
        <v>8.6499999999999994E-2</v>
      </c>
      <c r="R2212" s="222">
        <f t="shared" si="666"/>
        <v>45123.195742068339</v>
      </c>
      <c r="S2212" s="36">
        <f t="shared" si="667"/>
        <v>1630153.5320392831</v>
      </c>
      <c r="T2212" s="36">
        <f t="shared" si="668"/>
        <v>166787.46796071692</v>
      </c>
      <c r="U2212" s="36">
        <f t="shared" si="669"/>
        <v>265020.68912756839</v>
      </c>
      <c r="V2212" s="36">
        <f t="shared" si="670"/>
        <v>98233.221166870091</v>
      </c>
      <c r="W2212" s="37">
        <f t="shared" si="671"/>
        <v>166787.4679606983</v>
      </c>
      <c r="X2212" s="36">
        <f t="shared" si="672"/>
        <v>166787.46796071692</v>
      </c>
      <c r="Y2212" s="276">
        <f t="shared" si="679"/>
        <v>166787.4679606983</v>
      </c>
      <c r="Z2212" s="36">
        <f t="shared" si="673"/>
        <v>265020.68912756839</v>
      </c>
      <c r="AA2212" s="36">
        <f t="shared" si="674"/>
        <v>98233.221166870091</v>
      </c>
      <c r="AB2212" s="38">
        <f t="shared" si="661"/>
        <v>-1.862645149230957E-8</v>
      </c>
      <c r="AC2212" s="17"/>
      <c r="AD2212" s="17">
        <f t="shared" si="675"/>
        <v>42</v>
      </c>
      <c r="AH2212" s="103"/>
    </row>
    <row r="2213" spans="1:34">
      <c r="A2213" s="533"/>
      <c r="C2213" s="67" t="str">
        <f>'Terminated loans'!F1403</f>
        <v>E</v>
      </c>
      <c r="D2213" s="19">
        <f>'Terminated loans'!H1403</f>
        <v>143990117</v>
      </c>
      <c r="E2213" s="19">
        <f>'Terminated loans'!I1403</f>
        <v>98</v>
      </c>
      <c r="F2213" s="19" t="str">
        <f>'Terminated loans'!J1403</f>
        <v xml:space="preserve">PURUN N                        </v>
      </c>
      <c r="G2213" s="547" t="str">
        <f t="shared" si="677"/>
        <v>A2</v>
      </c>
      <c r="H2213" s="21">
        <f>'Terminated loans'!L1403</f>
        <v>40165</v>
      </c>
      <c r="I2213" s="21">
        <f>IF(B2213="VELS",'Terminated loans'!M1403,'Terminated loans'!B1403)</f>
        <v>41455</v>
      </c>
      <c r="J2213" s="34">
        <f t="shared" si="665"/>
        <v>42</v>
      </c>
      <c r="K2213" s="34">
        <f t="shared" si="662"/>
        <v>132</v>
      </c>
      <c r="L2213" s="34">
        <f t="shared" si="663"/>
        <v>42</v>
      </c>
      <c r="M2213" s="34">
        <f t="shared" si="664"/>
        <v>42</v>
      </c>
      <c r="N2213" s="52">
        <f t="shared" si="676"/>
        <v>42</v>
      </c>
      <c r="O2213" s="318">
        <f>+'Terminated loans'!S1403</f>
        <v>167803</v>
      </c>
      <c r="P2213" s="26">
        <f>+'Terminated loans'!T1403</f>
        <v>0.05</v>
      </c>
      <c r="Q2213" s="536">
        <f t="shared" si="678"/>
        <v>0.104</v>
      </c>
      <c r="R2213" s="222">
        <f t="shared" si="666"/>
        <v>4363.3869113870805</v>
      </c>
      <c r="S2213" s="36">
        <f t="shared" si="667"/>
        <v>153063.3336552289</v>
      </c>
      <c r="T2213" s="36">
        <f t="shared" si="668"/>
        <v>14739.666344771103</v>
      </c>
      <c r="U2213" s="36">
        <f t="shared" si="669"/>
        <v>30198.916623027035</v>
      </c>
      <c r="V2213" s="36">
        <f t="shared" si="670"/>
        <v>15459.250278257387</v>
      </c>
      <c r="W2213" s="37">
        <f t="shared" si="671"/>
        <v>14739.666344769648</v>
      </c>
      <c r="X2213" s="36">
        <f t="shared" si="672"/>
        <v>14739.666344771103</v>
      </c>
      <c r="Y2213" s="276">
        <f t="shared" si="679"/>
        <v>14739.666344769648</v>
      </c>
      <c r="Z2213" s="36">
        <f t="shared" si="673"/>
        <v>30198.916623027035</v>
      </c>
      <c r="AA2213" s="36">
        <f t="shared" si="674"/>
        <v>15459.250278257387</v>
      </c>
      <c r="AB2213" s="38">
        <f t="shared" si="661"/>
        <v>-1.4551915228366852E-9</v>
      </c>
      <c r="AC2213" s="17"/>
      <c r="AD2213" s="17">
        <f t="shared" si="675"/>
        <v>42</v>
      </c>
      <c r="AH2213" s="103"/>
    </row>
    <row r="2214" spans="1:34">
      <c r="A2214" s="533"/>
      <c r="C2214" s="67" t="str">
        <f>'Terminated loans'!F1404</f>
        <v>E</v>
      </c>
      <c r="D2214" s="19">
        <f>'Terminated loans'!H1404</f>
        <v>143990893</v>
      </c>
      <c r="E2214" s="19">
        <f>'Terminated loans'!I1404</f>
        <v>98</v>
      </c>
      <c r="F2214" s="19" t="str">
        <f>'Terminated loans'!J1404</f>
        <v xml:space="preserve">JUSTE J D S                    </v>
      </c>
      <c r="G2214" s="547" t="str">
        <f t="shared" si="677"/>
        <v>A2</v>
      </c>
      <c r="H2214" s="21">
        <f>'Terminated loans'!L1404</f>
        <v>40242</v>
      </c>
      <c r="I2214" s="21">
        <f>IF(B2214="VELS",'Terminated loans'!M1404,'Terminated loans'!B1404)</f>
        <v>41455</v>
      </c>
      <c r="J2214" s="34">
        <f t="shared" si="665"/>
        <v>40</v>
      </c>
      <c r="K2214" s="34">
        <f t="shared" si="662"/>
        <v>129</v>
      </c>
      <c r="L2214" s="34">
        <f t="shared" si="663"/>
        <v>40</v>
      </c>
      <c r="M2214" s="34">
        <f t="shared" si="664"/>
        <v>40</v>
      </c>
      <c r="N2214" s="52">
        <f t="shared" si="676"/>
        <v>40</v>
      </c>
      <c r="O2214" s="318">
        <f>+'Terminated loans'!S1404</f>
        <v>85465</v>
      </c>
      <c r="P2214" s="26">
        <f>+'Terminated loans'!T1404</f>
        <v>0.05</v>
      </c>
      <c r="Q2214" s="536">
        <f t="shared" si="678"/>
        <v>0.104</v>
      </c>
      <c r="R2214" s="222">
        <f t="shared" si="666"/>
        <v>2324.0586424293042</v>
      </c>
      <c r="S2214" s="36">
        <f t="shared" si="667"/>
        <v>78276.674417331626</v>
      </c>
      <c r="T2214" s="36">
        <f t="shared" si="668"/>
        <v>7188.3255826683744</v>
      </c>
      <c r="U2214" s="36">
        <f t="shared" si="669"/>
        <v>14685.671279839808</v>
      </c>
      <c r="V2214" s="36">
        <f t="shared" si="670"/>
        <v>7497.3456971721607</v>
      </c>
      <c r="W2214" s="37">
        <f t="shared" si="671"/>
        <v>7188.3255826676468</v>
      </c>
      <c r="X2214" s="36">
        <f t="shared" si="672"/>
        <v>7188.3255826683744</v>
      </c>
      <c r="Y2214" s="276">
        <f t="shared" si="679"/>
        <v>7188.3255826676468</v>
      </c>
      <c r="Z2214" s="36">
        <f t="shared" si="673"/>
        <v>14685.671279839808</v>
      </c>
      <c r="AA2214" s="36">
        <f t="shared" si="674"/>
        <v>7497.3456971721607</v>
      </c>
      <c r="AB2214" s="38">
        <f t="shared" ref="AB2214:AB2277" si="680">IF(ISERROR(Z2214-AA2214-T2214),"CHECK",Z2214-AA2214-T2214)</f>
        <v>-7.2759576141834259E-10</v>
      </c>
      <c r="AC2214" s="17"/>
      <c r="AD2214" s="17">
        <f t="shared" si="675"/>
        <v>40</v>
      </c>
      <c r="AH2214" s="103"/>
    </row>
    <row r="2215" spans="1:34">
      <c r="A2215" s="533"/>
      <c r="C2215" s="67" t="str">
        <f>'Terminated loans'!F1405</f>
        <v>E</v>
      </c>
      <c r="D2215" s="19">
        <f>'Terminated loans'!H1405</f>
        <v>143991962</v>
      </c>
      <c r="E2215" s="19">
        <f>'Terminated loans'!I1405</f>
        <v>98</v>
      </c>
      <c r="F2215" s="19" t="str">
        <f>'Terminated loans'!J1405</f>
        <v xml:space="preserve">GOPAUL P D                     </v>
      </c>
      <c r="G2215" s="547" t="str">
        <f t="shared" si="677"/>
        <v>A2</v>
      </c>
      <c r="H2215" s="21">
        <f>'Terminated loans'!L1405</f>
        <v>40336</v>
      </c>
      <c r="I2215" s="21">
        <f>IF(B2215="VELS",'Terminated loans'!M1405,'Terminated loans'!B1405)</f>
        <v>41455</v>
      </c>
      <c r="J2215" s="34">
        <f t="shared" si="665"/>
        <v>37</v>
      </c>
      <c r="K2215" s="34">
        <f t="shared" si="662"/>
        <v>126</v>
      </c>
      <c r="L2215" s="34">
        <f t="shared" si="663"/>
        <v>37</v>
      </c>
      <c r="M2215" s="34">
        <f t="shared" si="664"/>
        <v>37</v>
      </c>
      <c r="N2215" s="52">
        <f t="shared" si="676"/>
        <v>37</v>
      </c>
      <c r="O2215" s="318">
        <f>+'Terminated loans'!S1405</f>
        <v>165458</v>
      </c>
      <c r="P2215" s="26">
        <f>+'Terminated loans'!T1405</f>
        <v>0.05</v>
      </c>
      <c r="Q2215" s="536">
        <f t="shared" si="678"/>
        <v>0.104</v>
      </c>
      <c r="R2215" s="222">
        <f t="shared" si="666"/>
        <v>4834.6869735477076</v>
      </c>
      <c r="S2215" s="36">
        <f t="shared" si="667"/>
        <v>152477.64706912532</v>
      </c>
      <c r="T2215" s="36">
        <f t="shared" si="668"/>
        <v>12980.35293087468</v>
      </c>
      <c r="U2215" s="36">
        <f t="shared" si="669"/>
        <v>26405.77095213838</v>
      </c>
      <c r="V2215" s="36">
        <f t="shared" si="670"/>
        <v>13425.418021265185</v>
      </c>
      <c r="W2215" s="37">
        <f t="shared" si="671"/>
        <v>12980.352930873196</v>
      </c>
      <c r="X2215" s="36">
        <f t="shared" si="672"/>
        <v>12980.35293087468</v>
      </c>
      <c r="Y2215" s="276">
        <f t="shared" si="679"/>
        <v>12980.352930873196</v>
      </c>
      <c r="Z2215" s="36">
        <f t="shared" si="673"/>
        <v>26405.77095213838</v>
      </c>
      <c r="AA2215" s="36">
        <f t="shared" si="674"/>
        <v>13425.418021265185</v>
      </c>
      <c r="AB2215" s="38">
        <f t="shared" si="680"/>
        <v>-1.4842953532934189E-9</v>
      </c>
      <c r="AC2215" s="17"/>
      <c r="AD2215" s="17">
        <f t="shared" si="675"/>
        <v>37</v>
      </c>
      <c r="AH2215" s="103"/>
    </row>
    <row r="2216" spans="1:34">
      <c r="A2216" s="533"/>
      <c r="C2216" s="67" t="str">
        <f>'Terminated loans'!F1406</f>
        <v>E</v>
      </c>
      <c r="D2216" s="19">
        <f>'Terminated loans'!H1406</f>
        <v>143992144</v>
      </c>
      <c r="E2216" s="19">
        <f>'Terminated loans'!I1406</f>
        <v>98</v>
      </c>
      <c r="F2216" s="19" t="str">
        <f>'Terminated loans'!J1406</f>
        <v xml:space="preserve">RUGHOO D R                     </v>
      </c>
      <c r="G2216" s="547" t="str">
        <f t="shared" si="677"/>
        <v>A2</v>
      </c>
      <c r="H2216" s="21">
        <f>'Terminated loans'!L1406</f>
        <v>40359</v>
      </c>
      <c r="I2216" s="21">
        <f>IF(B2216="VELS",'Terminated loans'!M1406,'Terminated loans'!B1406)</f>
        <v>41455</v>
      </c>
      <c r="J2216" s="34">
        <f t="shared" si="665"/>
        <v>36</v>
      </c>
      <c r="K2216" s="34">
        <f t="shared" ref="K2216:K2279" si="681">ROUND(($I$35-H2216)/365*12,0)</f>
        <v>125</v>
      </c>
      <c r="L2216" s="34">
        <f t="shared" ref="L2216:L2279" si="682">IF(B2216="VELS",J2216,IF(J2216&gt;(IF(OR(E2216=4,E2216=99),$J$3,IF(E2216=97,$J$6,IF(E2216=98,$J$5,"Check")))),(IF(OR(E2216=4,E2216=99),$J$3,IF(E2216=97,$J$6,IF(E2216=98,$J$5,"Check")))),J2216))</f>
        <v>36</v>
      </c>
      <c r="M2216" s="34">
        <f t="shared" ref="M2216:M2279" si="683">IF(K2216&gt;L2216,L2216,K2216)</f>
        <v>36</v>
      </c>
      <c r="N2216" s="52">
        <f t="shared" si="676"/>
        <v>36</v>
      </c>
      <c r="O2216" s="318">
        <f>+'Terminated loans'!S1406</f>
        <v>244360</v>
      </c>
      <c r="P2216" s="26">
        <f>+'Terminated loans'!T1406</f>
        <v>0.05</v>
      </c>
      <c r="Q2216" s="536">
        <f t="shared" si="678"/>
        <v>0.104</v>
      </c>
      <c r="R2216" s="222">
        <f t="shared" si="666"/>
        <v>7323.6884164960557</v>
      </c>
      <c r="S2216" s="36">
        <f t="shared" si="667"/>
        <v>225654.54571741918</v>
      </c>
      <c r="T2216" s="36">
        <f t="shared" si="668"/>
        <v>18705.454282580817</v>
      </c>
      <c r="U2216" s="36">
        <f t="shared" si="669"/>
        <v>37998.237276436586</v>
      </c>
      <c r="V2216" s="36">
        <f t="shared" si="670"/>
        <v>19292.782993857982</v>
      </c>
      <c r="W2216" s="37">
        <f t="shared" si="671"/>
        <v>18705.454282578605</v>
      </c>
      <c r="X2216" s="36">
        <f t="shared" si="672"/>
        <v>18705.454282580817</v>
      </c>
      <c r="Y2216" s="276">
        <f t="shared" si="679"/>
        <v>18705.454282578605</v>
      </c>
      <c r="Z2216" s="36">
        <f t="shared" si="673"/>
        <v>37998.237276436586</v>
      </c>
      <c r="AA2216" s="36">
        <f t="shared" si="674"/>
        <v>19292.782993857982</v>
      </c>
      <c r="AB2216" s="38">
        <f t="shared" si="680"/>
        <v>-2.2118911147117615E-9</v>
      </c>
      <c r="AC2216" s="17"/>
      <c r="AD2216" s="17">
        <f t="shared" si="675"/>
        <v>36</v>
      </c>
      <c r="AH2216" s="103"/>
    </row>
    <row r="2217" spans="1:34">
      <c r="A2217" s="533"/>
      <c r="C2217" s="67" t="str">
        <f>'Terminated loans'!F1407</f>
        <v>E</v>
      </c>
      <c r="D2217" s="19">
        <f>'Terminated loans'!H1407</f>
        <v>143993108</v>
      </c>
      <c r="E2217" s="19">
        <f>'Terminated loans'!I1407</f>
        <v>97</v>
      </c>
      <c r="F2217" s="19" t="str">
        <f>'Terminated loans'!J1407</f>
        <v xml:space="preserve">CHUMMUN B K                    </v>
      </c>
      <c r="G2217" s="547" t="str">
        <f t="shared" si="677"/>
        <v>A2</v>
      </c>
      <c r="H2217" s="21">
        <f>'Terminated loans'!L1407</f>
        <v>40394</v>
      </c>
      <c r="I2217" s="21">
        <f>IF(B2217="VELS",'Terminated loans'!M1407,'Terminated loans'!B1407)</f>
        <v>41455</v>
      </c>
      <c r="J2217" s="34">
        <f t="shared" si="665"/>
        <v>35</v>
      </c>
      <c r="K2217" s="34">
        <f t="shared" si="681"/>
        <v>124</v>
      </c>
      <c r="L2217" s="34">
        <f t="shared" si="682"/>
        <v>35</v>
      </c>
      <c r="M2217" s="34">
        <f t="shared" si="683"/>
        <v>35</v>
      </c>
      <c r="N2217" s="52">
        <f t="shared" si="676"/>
        <v>35</v>
      </c>
      <c r="O2217" s="318">
        <f>+'Terminated loans'!S1407</f>
        <v>176666</v>
      </c>
      <c r="P2217" s="26">
        <f>+'Terminated loans'!T1407</f>
        <v>0</v>
      </c>
      <c r="Q2217" s="536">
        <f t="shared" si="678"/>
        <v>0.104</v>
      </c>
      <c r="R2217" s="222">
        <f t="shared" si="666"/>
        <v>5047.6000000000004</v>
      </c>
      <c r="S2217" s="36">
        <f t="shared" si="667"/>
        <v>151824.90375714362</v>
      </c>
      <c r="T2217" s="36">
        <f t="shared" si="668"/>
        <v>24841.09624285638</v>
      </c>
      <c r="U2217" s="36">
        <f t="shared" si="669"/>
        <v>24841.096242854866</v>
      </c>
      <c r="V2217" s="36">
        <f t="shared" si="670"/>
        <v>0</v>
      </c>
      <c r="W2217" s="37">
        <f t="shared" si="671"/>
        <v>24841.096242854866</v>
      </c>
      <c r="X2217" s="36">
        <f t="shared" si="672"/>
        <v>24841.09624285638</v>
      </c>
      <c r="Y2217" s="276">
        <f t="shared" si="679"/>
        <v>24841.096242854866</v>
      </c>
      <c r="Z2217" s="36">
        <f t="shared" si="673"/>
        <v>24841.096242854866</v>
      </c>
      <c r="AA2217" s="36">
        <f t="shared" si="674"/>
        <v>0</v>
      </c>
      <c r="AB2217" s="38">
        <f t="shared" si="680"/>
        <v>-1.5133991837501526E-9</v>
      </c>
      <c r="AC2217" s="17"/>
      <c r="AD2217" s="17">
        <f t="shared" si="675"/>
        <v>35</v>
      </c>
      <c r="AH2217" s="103"/>
    </row>
    <row r="2218" spans="1:34">
      <c r="A2218" s="533"/>
      <c r="C2218" s="67" t="str">
        <f>'Terminated loans'!F1408</f>
        <v>E</v>
      </c>
      <c r="D2218" s="19">
        <f>'Terminated loans'!H1408</f>
        <v>283050246</v>
      </c>
      <c r="E2218" s="19">
        <f>'Terminated loans'!I1408</f>
        <v>98</v>
      </c>
      <c r="F2218" s="19" t="str">
        <f>'Terminated loans'!J1408</f>
        <v xml:space="preserve">ALBERT D C                     </v>
      </c>
      <c r="G2218" s="547" t="str">
        <f t="shared" si="677"/>
        <v>A2</v>
      </c>
      <c r="H2218" s="21">
        <f>'Terminated loans'!L1408</f>
        <v>39636</v>
      </c>
      <c r="I2218" s="21">
        <f>IF(B2218="VELS",'Terminated loans'!M1408,'Terminated loans'!B1408)</f>
        <v>41455</v>
      </c>
      <c r="J2218" s="34">
        <f t="shared" ref="J2218:J2280" si="684">ROUND((I2218-H2218)/365*12,0)</f>
        <v>60</v>
      </c>
      <c r="K2218" s="34">
        <f t="shared" si="681"/>
        <v>149</v>
      </c>
      <c r="L2218" s="34">
        <f t="shared" si="682"/>
        <v>60</v>
      </c>
      <c r="M2218" s="34">
        <f t="shared" si="683"/>
        <v>60</v>
      </c>
      <c r="N2218" s="52">
        <f t="shared" si="676"/>
        <v>60</v>
      </c>
      <c r="O2218" s="318">
        <f>+'Terminated loans'!S1408</f>
        <v>265000</v>
      </c>
      <c r="P2218" s="26">
        <f>+'Terminated loans'!T1408</f>
        <v>0.05</v>
      </c>
      <c r="Q2218" s="536">
        <f t="shared" si="678"/>
        <v>0.104</v>
      </c>
      <c r="R2218" s="222">
        <f t="shared" ref="R2218:R2280" si="685">PMT(P2218/12,L2218,-O2218,0,0)</f>
        <v>5000.8769156628978</v>
      </c>
      <c r="S2218" s="36">
        <f t="shared" ref="S2218:S2280" si="686">(-PV(Q2218/12,L2218,R2218,0,0))</f>
        <v>233202.04414979852</v>
      </c>
      <c r="T2218" s="36">
        <f t="shared" ref="T2218:T2280" si="687">O2218-S2218</f>
        <v>31797.955850201484</v>
      </c>
      <c r="U2218" s="36">
        <f t="shared" ref="U2218:U2280" si="688">-IF(OR(Q2218="",Q2218=0),0,(CUMIPMT(Q2218/12,L2218,S2218,1,M2218,0)))</f>
        <v>66850.570789973164</v>
      </c>
      <c r="V2218" s="36">
        <f t="shared" ref="V2218:V2280" si="689">-IF(OR(P2218="",P2218=0),0,(CUMIPMT(P2218/12,L2218,O2218,1,M2218,0)))</f>
        <v>35052.614939773863</v>
      </c>
      <c r="W2218" s="37">
        <f t="shared" ref="W2218:W2280" si="690">IF(ISERROR(U2218-V2218),0,U2218-V2218)</f>
        <v>31797.955850199301</v>
      </c>
      <c r="X2218" s="36">
        <f t="shared" ref="X2218:X2280" si="691">IF(C2218="O",T2218/AD2218*N2218,T2218)</f>
        <v>31797.955850201484</v>
      </c>
      <c r="Y2218" s="276">
        <f t="shared" si="679"/>
        <v>31797.955850199301</v>
      </c>
      <c r="Z2218" s="36">
        <f t="shared" ref="Z2218:Z2280" si="692">-IF(OR(Q2218="",Q2218=0),0,(CUMIPMT(Q2218/12,L2218,S2218,1,L2218,0)))</f>
        <v>66850.570789973164</v>
      </c>
      <c r="AA2218" s="36">
        <f t="shared" ref="AA2218:AA2280" si="693">-IF(OR(P2218="",P2218=0),0,(CUMIPMT(P2218/12,L2218,O2218,1,L2218,0)))</f>
        <v>35052.614939773863</v>
      </c>
      <c r="AB2218" s="38">
        <f t="shared" si="680"/>
        <v>-2.1827872842550278E-9</v>
      </c>
      <c r="AC2218" s="17"/>
      <c r="AD2218" s="17">
        <f t="shared" ref="AD2218:AD2280" si="694">IF(L2218&gt;$J$2,$J$2,L2218)</f>
        <v>60</v>
      </c>
      <c r="AH2218" s="103"/>
    </row>
    <row r="2219" spans="1:34">
      <c r="A2219" s="533"/>
      <c r="C2219" s="67" t="str">
        <f>'Terminated loans'!F1409</f>
        <v>E</v>
      </c>
      <c r="D2219" s="19">
        <f>'Terminated loans'!H1409</f>
        <v>143991717</v>
      </c>
      <c r="E2219" s="19">
        <f>'Terminated loans'!I1409</f>
        <v>98</v>
      </c>
      <c r="F2219" s="19" t="str">
        <f>'Terminated loans'!J1409</f>
        <v xml:space="preserve">GOOMANEE K                     </v>
      </c>
      <c r="G2219" s="547" t="str">
        <f t="shared" si="677"/>
        <v>B2</v>
      </c>
      <c r="H2219" s="21">
        <f>'Terminated loans'!L1409</f>
        <v>40578</v>
      </c>
      <c r="I2219" s="21">
        <f>IF(B2219="VELS",'Terminated loans'!M1409,'Terminated loans'!B1409)</f>
        <v>41455</v>
      </c>
      <c r="J2219" s="34">
        <f t="shared" si="684"/>
        <v>29</v>
      </c>
      <c r="K2219" s="34">
        <f t="shared" si="681"/>
        <v>118</v>
      </c>
      <c r="L2219" s="34">
        <f t="shared" si="682"/>
        <v>29</v>
      </c>
      <c r="M2219" s="34">
        <f t="shared" si="683"/>
        <v>29</v>
      </c>
      <c r="N2219" s="52">
        <f t="shared" si="676"/>
        <v>29</v>
      </c>
      <c r="O2219" s="318">
        <f>+'Terminated loans'!S1409</f>
        <v>281731</v>
      </c>
      <c r="P2219" s="26">
        <f>+'Terminated loans'!T1409</f>
        <v>0.05</v>
      </c>
      <c r="Q2219" s="536">
        <f t="shared" si="678"/>
        <v>9.4E-2</v>
      </c>
      <c r="R2219" s="222">
        <f t="shared" si="685"/>
        <v>10333.819818477612</v>
      </c>
      <c r="S2219" s="36">
        <f t="shared" si="686"/>
        <v>267148.76326303504</v>
      </c>
      <c r="T2219" s="36">
        <f t="shared" si="687"/>
        <v>14582.236736964958</v>
      </c>
      <c r="U2219" s="36">
        <f t="shared" si="688"/>
        <v>32532.011472816754</v>
      </c>
      <c r="V2219" s="36">
        <f t="shared" si="689"/>
        <v>17949.774735850748</v>
      </c>
      <c r="W2219" s="37">
        <f t="shared" si="690"/>
        <v>14582.236736966006</v>
      </c>
      <c r="X2219" s="36">
        <f t="shared" si="691"/>
        <v>14582.236736964958</v>
      </c>
      <c r="Y2219" s="276">
        <f t="shared" si="679"/>
        <v>14582.236736966006</v>
      </c>
      <c r="Z2219" s="36">
        <f t="shared" si="692"/>
        <v>32532.011472816754</v>
      </c>
      <c r="AA2219" s="36">
        <f t="shared" si="693"/>
        <v>17949.774735850748</v>
      </c>
      <c r="AB2219" s="38">
        <f t="shared" si="680"/>
        <v>1.0477378964424133E-9</v>
      </c>
      <c r="AC2219" s="17"/>
      <c r="AD2219" s="17">
        <f t="shared" si="694"/>
        <v>29</v>
      </c>
      <c r="AH2219" s="103"/>
    </row>
    <row r="2220" spans="1:34">
      <c r="A2220" s="533"/>
      <c r="C2220" s="67" t="str">
        <f>'Terminated loans'!F1410</f>
        <v>E</v>
      </c>
      <c r="D2220" s="19">
        <f>'Terminated loans'!H1410</f>
        <v>143987590</v>
      </c>
      <c r="E2220" s="19">
        <f>'Terminated loans'!I1410</f>
        <v>99</v>
      </c>
      <c r="F2220" s="19" t="str">
        <f>'Terminated loans'!J1410</f>
        <v xml:space="preserve">DEONARAIN M K/SL2371           </v>
      </c>
      <c r="G2220" s="547" t="str">
        <f t="shared" si="677"/>
        <v>B1</v>
      </c>
      <c r="H2220" s="21">
        <f>'Terminated loans'!L1410</f>
        <v>40598</v>
      </c>
      <c r="I2220" s="21">
        <f>IF(B2220="VELS",'Terminated loans'!M1410,'Terminated loans'!B1410)</f>
        <v>41455</v>
      </c>
      <c r="J2220" s="34">
        <f t="shared" si="684"/>
        <v>28</v>
      </c>
      <c r="K2220" s="34">
        <f t="shared" si="681"/>
        <v>117</v>
      </c>
      <c r="L2220" s="34">
        <f t="shared" si="682"/>
        <v>28</v>
      </c>
      <c r="M2220" s="34">
        <f t="shared" si="683"/>
        <v>28</v>
      </c>
      <c r="N2220" s="52">
        <f t="shared" si="676"/>
        <v>28</v>
      </c>
      <c r="O2220" s="318">
        <f>+'Terminated loans'!S1410</f>
        <v>2416579</v>
      </c>
      <c r="P2220" s="26">
        <f>+'Terminated loans'!T1410</f>
        <v>0.03</v>
      </c>
      <c r="Q2220" s="536">
        <f t="shared" si="678"/>
        <v>7.6499999999999999E-2</v>
      </c>
      <c r="R2220" s="222">
        <f t="shared" si="685"/>
        <v>89470.149634229805</v>
      </c>
      <c r="S2220" s="36">
        <f t="shared" si="686"/>
        <v>2287655.1121663386</v>
      </c>
      <c r="T2220" s="36">
        <f t="shared" si="687"/>
        <v>128923.8878336614</v>
      </c>
      <c r="U2220" s="36">
        <f t="shared" si="688"/>
        <v>217509.07759210514</v>
      </c>
      <c r="V2220" s="36">
        <f t="shared" si="689"/>
        <v>88585.189758434426</v>
      </c>
      <c r="W2220" s="37">
        <f t="shared" si="690"/>
        <v>128923.88783367071</v>
      </c>
      <c r="X2220" s="36">
        <f t="shared" si="691"/>
        <v>128923.8878336614</v>
      </c>
      <c r="Y2220" s="276">
        <f t="shared" si="679"/>
        <v>128923.88783367071</v>
      </c>
      <c r="Z2220" s="36">
        <f t="shared" si="692"/>
        <v>217509.07759210514</v>
      </c>
      <c r="AA2220" s="36">
        <f t="shared" si="693"/>
        <v>88585.189758434426</v>
      </c>
      <c r="AB2220" s="38">
        <f t="shared" si="680"/>
        <v>9.3132257461547852E-9</v>
      </c>
      <c r="AC2220" s="17"/>
      <c r="AD2220" s="17">
        <f t="shared" si="694"/>
        <v>28</v>
      </c>
      <c r="AH2220" s="103"/>
    </row>
    <row r="2221" spans="1:34">
      <c r="A2221" s="533"/>
      <c r="C2221" s="67" t="str">
        <f>'Terminated loans'!F1411</f>
        <v>E</v>
      </c>
      <c r="D2221" s="19">
        <f>'Terminated loans'!H1411</f>
        <v>143995623</v>
      </c>
      <c r="E2221" s="19">
        <f>'Terminated loans'!I1411</f>
        <v>98</v>
      </c>
      <c r="F2221" s="19" t="str">
        <f>'Terminated loans'!J1411</f>
        <v xml:space="preserve">DEEGAMBER K                    </v>
      </c>
      <c r="G2221" s="547" t="str">
        <f t="shared" si="677"/>
        <v>C2</v>
      </c>
      <c r="H2221" s="21">
        <f>'Terminated loans'!L1411</f>
        <v>40703</v>
      </c>
      <c r="I2221" s="21">
        <f>IF(B2221="VELS",'Terminated loans'!M1411,'Terminated loans'!B1411)</f>
        <v>41455</v>
      </c>
      <c r="J2221" s="34">
        <f t="shared" si="684"/>
        <v>25</v>
      </c>
      <c r="K2221" s="34">
        <f t="shared" si="681"/>
        <v>114</v>
      </c>
      <c r="L2221" s="34">
        <f t="shared" si="682"/>
        <v>25</v>
      </c>
      <c r="M2221" s="34">
        <f t="shared" si="683"/>
        <v>25</v>
      </c>
      <c r="N2221" s="52">
        <f t="shared" si="676"/>
        <v>25</v>
      </c>
      <c r="O2221" s="318">
        <f>+'Terminated loans'!S1411</f>
        <v>90112</v>
      </c>
      <c r="P2221" s="26">
        <f>+'Terminated loans'!T1411</f>
        <v>0.05</v>
      </c>
      <c r="Q2221" s="536">
        <f t="shared" si="678"/>
        <v>9.9000000000000005E-2</v>
      </c>
      <c r="R2221" s="222">
        <f t="shared" si="685"/>
        <v>3802.9693650222466</v>
      </c>
      <c r="S2221" s="36">
        <f t="shared" si="686"/>
        <v>85592.914380831004</v>
      </c>
      <c r="T2221" s="36">
        <f t="shared" si="687"/>
        <v>4519.0856191689963</v>
      </c>
      <c r="U2221" s="36">
        <f t="shared" si="688"/>
        <v>9481.3197447264247</v>
      </c>
      <c r="V2221" s="36">
        <f t="shared" si="689"/>
        <v>4962.2341255561623</v>
      </c>
      <c r="W2221" s="37">
        <f t="shared" si="690"/>
        <v>4519.0856191702624</v>
      </c>
      <c r="X2221" s="36">
        <f t="shared" si="691"/>
        <v>4519.0856191689963</v>
      </c>
      <c r="Y2221" s="276">
        <f t="shared" si="679"/>
        <v>4519.0856191702624</v>
      </c>
      <c r="Z2221" s="36">
        <f t="shared" si="692"/>
        <v>9481.3197447264247</v>
      </c>
      <c r="AA2221" s="36">
        <f t="shared" si="693"/>
        <v>4962.2341255561623</v>
      </c>
      <c r="AB2221" s="38">
        <f t="shared" si="680"/>
        <v>1.2660166248679161E-9</v>
      </c>
      <c r="AC2221" s="17"/>
      <c r="AD2221" s="17">
        <f t="shared" si="694"/>
        <v>25</v>
      </c>
      <c r="AH2221" s="103"/>
    </row>
    <row r="2222" spans="1:34">
      <c r="A2222" s="533"/>
      <c r="C2222" s="67" t="str">
        <f>'Terminated loans'!F1412</f>
        <v>E</v>
      </c>
      <c r="D2222" s="19">
        <f>'Terminated loans'!H1412</f>
        <v>143124606</v>
      </c>
      <c r="E2222" s="19">
        <f>'Terminated loans'!I1412</f>
        <v>99</v>
      </c>
      <c r="F2222" s="19" t="str">
        <f>'Terminated loans'!J1412</f>
        <v xml:space="preserve">CHEUNG CHIN M                  </v>
      </c>
      <c r="G2222" s="547" t="str">
        <f t="shared" si="677"/>
        <v>C1</v>
      </c>
      <c r="H2222" s="21">
        <f>'Terminated loans'!L1412</f>
        <v>40745</v>
      </c>
      <c r="I2222" s="21">
        <f>IF(B2222="VELS",'Terminated loans'!M1412,'Terminated loans'!B1412)</f>
        <v>41455</v>
      </c>
      <c r="J2222" s="34">
        <f t="shared" si="684"/>
        <v>23</v>
      </c>
      <c r="K2222" s="34">
        <f t="shared" si="681"/>
        <v>112</v>
      </c>
      <c r="L2222" s="34">
        <f t="shared" si="682"/>
        <v>23</v>
      </c>
      <c r="M2222" s="34">
        <f t="shared" si="683"/>
        <v>23</v>
      </c>
      <c r="N2222" s="52">
        <f t="shared" si="676"/>
        <v>23</v>
      </c>
      <c r="O2222" s="318">
        <f>+'Terminated loans'!S1412</f>
        <v>981744</v>
      </c>
      <c r="P2222" s="26">
        <f>+'Terminated loans'!T1412</f>
        <v>0.03</v>
      </c>
      <c r="Q2222" s="536">
        <f t="shared" si="678"/>
        <v>8.1500000000000003E-2</v>
      </c>
      <c r="R2222" s="222">
        <f t="shared" si="685"/>
        <v>43976.780340812111</v>
      </c>
      <c r="S2222" s="36">
        <f t="shared" si="686"/>
        <v>933498.39116831869</v>
      </c>
      <c r="T2222" s="36">
        <f t="shared" si="687"/>
        <v>48245.608831681311</v>
      </c>
      <c r="U2222" s="36">
        <f t="shared" si="688"/>
        <v>77967.556670375401</v>
      </c>
      <c r="V2222" s="36">
        <f t="shared" si="689"/>
        <v>29721.94783867849</v>
      </c>
      <c r="W2222" s="37">
        <f t="shared" si="690"/>
        <v>48245.608831696911</v>
      </c>
      <c r="X2222" s="36">
        <f t="shared" si="691"/>
        <v>48245.608831681311</v>
      </c>
      <c r="Y2222" s="276">
        <f t="shared" si="679"/>
        <v>48245.608831696911</v>
      </c>
      <c r="Z2222" s="36">
        <f t="shared" si="692"/>
        <v>77967.556670375401</v>
      </c>
      <c r="AA2222" s="36">
        <f t="shared" si="693"/>
        <v>29721.94783867849</v>
      </c>
      <c r="AB2222" s="38">
        <f t="shared" si="680"/>
        <v>1.5599653124809265E-8</v>
      </c>
      <c r="AC2222" s="17"/>
      <c r="AD2222" s="17">
        <f t="shared" si="694"/>
        <v>23</v>
      </c>
      <c r="AH2222" s="103"/>
    </row>
    <row r="2223" spans="1:34">
      <c r="A2223" s="533"/>
      <c r="C2223" s="67" t="str">
        <f>'Terminated loans'!F1413</f>
        <v>E</v>
      </c>
      <c r="D2223" s="19">
        <f>'Terminated loans'!H1413</f>
        <v>143989828</v>
      </c>
      <c r="E2223" s="19">
        <f>'Terminated loans'!I1413</f>
        <v>99</v>
      </c>
      <c r="F2223" s="19" t="str">
        <f>'Terminated loans'!J1413</f>
        <v xml:space="preserve">BACKORY R/SL2523               </v>
      </c>
      <c r="G2223" s="547" t="str">
        <f t="shared" si="677"/>
        <v>C1</v>
      </c>
      <c r="H2223" s="21">
        <f>'Terminated loans'!L1413</f>
        <v>40736</v>
      </c>
      <c r="I2223" s="21">
        <f>IF(B2223="VELS",'Terminated loans'!M1413,'Terminated loans'!B1413)</f>
        <v>41455</v>
      </c>
      <c r="J2223" s="34">
        <f t="shared" si="684"/>
        <v>24</v>
      </c>
      <c r="K2223" s="34">
        <f t="shared" si="681"/>
        <v>113</v>
      </c>
      <c r="L2223" s="34">
        <f t="shared" si="682"/>
        <v>24</v>
      </c>
      <c r="M2223" s="34">
        <f t="shared" si="683"/>
        <v>24</v>
      </c>
      <c r="N2223" s="52">
        <f t="shared" ref="N2223:N2286" si="695">IF(C2223="O",IF(ROUND(($I$35-H2223)/365*12,0)&gt;$L2223,$L2223,ROUND(($I$35-H2223)/365*12,0)),IF(OR(C2223="E",C2223="N"),ROUND(M2223,0),"CHECK"))</f>
        <v>24</v>
      </c>
      <c r="O2223" s="318">
        <f>+'Terminated loans'!S1413</f>
        <v>800046</v>
      </c>
      <c r="P2223" s="26">
        <f>+'Terminated loans'!T1413</f>
        <v>0.03</v>
      </c>
      <c r="Q2223" s="536">
        <f t="shared" si="678"/>
        <v>8.1500000000000003E-2</v>
      </c>
      <c r="R2223" s="222">
        <f t="shared" si="685"/>
        <v>34386.946719395943</v>
      </c>
      <c r="S2223" s="36">
        <f t="shared" si="686"/>
        <v>759165.22829229548</v>
      </c>
      <c r="T2223" s="36">
        <f t="shared" si="687"/>
        <v>40880.771707704524</v>
      </c>
      <c r="U2223" s="36">
        <f t="shared" si="688"/>
        <v>66121.492973219836</v>
      </c>
      <c r="V2223" s="36">
        <f t="shared" si="689"/>
        <v>25240.72126550274</v>
      </c>
      <c r="W2223" s="37">
        <f t="shared" si="690"/>
        <v>40880.771707717096</v>
      </c>
      <c r="X2223" s="36">
        <f t="shared" si="691"/>
        <v>40880.771707704524</v>
      </c>
      <c r="Y2223" s="276">
        <f t="shared" si="679"/>
        <v>40880.771707717096</v>
      </c>
      <c r="Z2223" s="36">
        <f t="shared" si="692"/>
        <v>66121.492973219836</v>
      </c>
      <c r="AA2223" s="36">
        <f t="shared" si="693"/>
        <v>25240.72126550274</v>
      </c>
      <c r="AB2223" s="38">
        <f t="shared" si="680"/>
        <v>1.257285475730896E-8</v>
      </c>
      <c r="AC2223" s="17"/>
      <c r="AD2223" s="17">
        <f t="shared" si="694"/>
        <v>24</v>
      </c>
      <c r="AH2223" s="103"/>
    </row>
    <row r="2224" spans="1:34">
      <c r="A2224" s="533"/>
      <c r="C2224" s="67" t="str">
        <f>'Terminated loans'!F1414</f>
        <v>E</v>
      </c>
      <c r="D2224" s="19">
        <f>'Terminated loans'!H1414</f>
        <v>143988074</v>
      </c>
      <c r="E2224" s="19">
        <f>'Terminated loans'!I1414</f>
        <v>99</v>
      </c>
      <c r="F2224" s="19" t="str">
        <f>'Terminated loans'!J1414</f>
        <v xml:space="preserve">OODIT H(SL 2521)               </v>
      </c>
      <c r="G2224" s="547" t="str">
        <f t="shared" si="677"/>
        <v>C1</v>
      </c>
      <c r="H2224" s="21">
        <f>'Terminated loans'!L1414</f>
        <v>40732</v>
      </c>
      <c r="I2224" s="21">
        <f>IF(B2224="VELS",'Terminated loans'!M1414,'Terminated loans'!B1414)</f>
        <v>41455</v>
      </c>
      <c r="J2224" s="34">
        <f t="shared" si="684"/>
        <v>24</v>
      </c>
      <c r="K2224" s="34">
        <f t="shared" si="681"/>
        <v>113</v>
      </c>
      <c r="L2224" s="34">
        <f t="shared" si="682"/>
        <v>24</v>
      </c>
      <c r="M2224" s="34">
        <f t="shared" si="683"/>
        <v>24</v>
      </c>
      <c r="N2224" s="52">
        <f t="shared" si="695"/>
        <v>24</v>
      </c>
      <c r="O2224" s="318">
        <f>+'Terminated loans'!S1414</f>
        <v>3230045</v>
      </c>
      <c r="P2224" s="26">
        <f>+'Terminated loans'!T1414</f>
        <v>0.03</v>
      </c>
      <c r="Q2224" s="536">
        <f t="shared" si="678"/>
        <v>8.1500000000000003E-2</v>
      </c>
      <c r="R2224" s="222">
        <f t="shared" si="685"/>
        <v>138831.24884850529</v>
      </c>
      <c r="S2224" s="36">
        <f t="shared" si="686"/>
        <v>3064996.074999922</v>
      </c>
      <c r="T2224" s="36">
        <f t="shared" si="687"/>
        <v>165048.92500007804</v>
      </c>
      <c r="U2224" s="36">
        <f t="shared" si="688"/>
        <v>266953.89736425597</v>
      </c>
      <c r="V2224" s="36">
        <f t="shared" si="689"/>
        <v>101904.9723641267</v>
      </c>
      <c r="W2224" s="37">
        <f t="shared" si="690"/>
        <v>165048.92500012927</v>
      </c>
      <c r="X2224" s="36">
        <f t="shared" si="691"/>
        <v>165048.92500007804</v>
      </c>
      <c r="Y2224" s="276">
        <f t="shared" si="679"/>
        <v>165048.92500012927</v>
      </c>
      <c r="Z2224" s="36">
        <f t="shared" si="692"/>
        <v>266953.89736425597</v>
      </c>
      <c r="AA2224" s="36">
        <f t="shared" si="693"/>
        <v>101904.9723641267</v>
      </c>
      <c r="AB2224" s="38">
        <f t="shared" si="680"/>
        <v>5.1222741603851318E-8</v>
      </c>
      <c r="AC2224" s="17"/>
      <c r="AD2224" s="17">
        <f t="shared" si="694"/>
        <v>24</v>
      </c>
      <c r="AH2224" s="103"/>
    </row>
    <row r="2225" spans="1:34">
      <c r="A2225" s="533"/>
      <c r="C2225" s="67" t="str">
        <f>'Terminated loans'!F1415</f>
        <v>E</v>
      </c>
      <c r="D2225" s="19">
        <f>'Terminated loans'!H1415</f>
        <v>143997049</v>
      </c>
      <c r="E2225" s="19">
        <f>'Terminated loans'!I1415</f>
        <v>98</v>
      </c>
      <c r="F2225" s="19" t="str">
        <f>'Terminated loans'!J1415</f>
        <v xml:space="preserve">RAMSAHYE-SEETARAM V            </v>
      </c>
      <c r="G2225" s="547" t="str">
        <f t="shared" si="677"/>
        <v>C2</v>
      </c>
      <c r="H2225" s="21">
        <f>'Terminated loans'!L1415</f>
        <v>40897</v>
      </c>
      <c r="I2225" s="21">
        <f>IF(B2225="VELS",'Terminated loans'!M1415,'Terminated loans'!B1415)</f>
        <v>41455</v>
      </c>
      <c r="J2225" s="34">
        <f t="shared" si="684"/>
        <v>18</v>
      </c>
      <c r="K2225" s="34">
        <f t="shared" si="681"/>
        <v>107</v>
      </c>
      <c r="L2225" s="34">
        <f t="shared" si="682"/>
        <v>18</v>
      </c>
      <c r="M2225" s="34">
        <f t="shared" si="683"/>
        <v>18</v>
      </c>
      <c r="N2225" s="52">
        <f t="shared" si="695"/>
        <v>18</v>
      </c>
      <c r="O2225" s="318">
        <f>+'Terminated loans'!S1415</f>
        <v>58067</v>
      </c>
      <c r="P2225" s="26">
        <f>+'Terminated loans'!T1415</f>
        <v>0.05</v>
      </c>
      <c r="Q2225" s="536">
        <f t="shared" si="678"/>
        <v>9.9000000000000005E-2</v>
      </c>
      <c r="R2225" s="222">
        <f t="shared" si="685"/>
        <v>3355.1423002174224</v>
      </c>
      <c r="S2225" s="36">
        <f t="shared" si="686"/>
        <v>55908.745273871667</v>
      </c>
      <c r="T2225" s="36">
        <f t="shared" si="687"/>
        <v>2158.2547261283325</v>
      </c>
      <c r="U2225" s="36">
        <f t="shared" si="688"/>
        <v>4483.8161300427309</v>
      </c>
      <c r="V2225" s="36">
        <f t="shared" si="689"/>
        <v>2325.5614039136053</v>
      </c>
      <c r="W2225" s="37">
        <f t="shared" si="690"/>
        <v>2158.2547261291256</v>
      </c>
      <c r="X2225" s="36">
        <f t="shared" si="691"/>
        <v>2158.2547261283325</v>
      </c>
      <c r="Y2225" s="276">
        <f t="shared" si="679"/>
        <v>2158.2547261291256</v>
      </c>
      <c r="Z2225" s="36">
        <f t="shared" si="692"/>
        <v>4483.8161300427309</v>
      </c>
      <c r="AA2225" s="36">
        <f t="shared" si="693"/>
        <v>2325.5614039136053</v>
      </c>
      <c r="AB2225" s="38">
        <f t="shared" si="680"/>
        <v>7.9307937994599342E-10</v>
      </c>
      <c r="AC2225" s="17"/>
      <c r="AD2225" s="17">
        <f t="shared" si="694"/>
        <v>18</v>
      </c>
      <c r="AH2225" s="103"/>
    </row>
    <row r="2226" spans="1:34">
      <c r="A2226" s="533"/>
      <c r="C2226" s="67" t="str">
        <f>'Terminated loans'!F1416</f>
        <v>E</v>
      </c>
      <c r="D2226" s="19">
        <f>'Terminated loans'!H1416</f>
        <v>143027236</v>
      </c>
      <c r="E2226" s="19">
        <f>'Terminated loans'!I1416</f>
        <v>99</v>
      </c>
      <c r="F2226" s="19" t="str">
        <f>'Terminated loans'!J1416</f>
        <v xml:space="preserve">VURDIEN G C F(SL2648)          </v>
      </c>
      <c r="G2226" s="547" t="str">
        <f t="shared" si="677"/>
        <v>C1</v>
      </c>
      <c r="H2226" s="21">
        <f>'Terminated loans'!L1416</f>
        <v>40939</v>
      </c>
      <c r="I2226" s="21">
        <f>IF(B2226="VELS",'Terminated loans'!M1416,'Terminated loans'!B1416)</f>
        <v>41455</v>
      </c>
      <c r="J2226" s="34">
        <f t="shared" si="684"/>
        <v>17</v>
      </c>
      <c r="K2226" s="34">
        <f t="shared" si="681"/>
        <v>106</v>
      </c>
      <c r="L2226" s="34">
        <f t="shared" si="682"/>
        <v>17</v>
      </c>
      <c r="M2226" s="34">
        <f t="shared" si="683"/>
        <v>17</v>
      </c>
      <c r="N2226" s="52">
        <f t="shared" si="695"/>
        <v>17</v>
      </c>
      <c r="O2226" s="318">
        <f>+'Terminated loans'!S1416</f>
        <v>970052</v>
      </c>
      <c r="P2226" s="26">
        <f>+'Terminated loans'!T1416</f>
        <v>0.03</v>
      </c>
      <c r="Q2226" s="536">
        <f t="shared" si="678"/>
        <v>8.1500000000000003E-2</v>
      </c>
      <c r="R2226" s="222">
        <f t="shared" si="685"/>
        <v>58354.323049347004</v>
      </c>
      <c r="S2226" s="36">
        <f t="shared" si="686"/>
        <v>933908.2009155855</v>
      </c>
      <c r="T2226" s="36">
        <f t="shared" si="687"/>
        <v>36143.799084414495</v>
      </c>
      <c r="U2226" s="36">
        <f t="shared" si="688"/>
        <v>58115.290923328488</v>
      </c>
      <c r="V2226" s="36">
        <f t="shared" si="689"/>
        <v>21971.491838899092</v>
      </c>
      <c r="W2226" s="37">
        <f t="shared" si="690"/>
        <v>36143.799084429396</v>
      </c>
      <c r="X2226" s="36">
        <f t="shared" si="691"/>
        <v>36143.799084414495</v>
      </c>
      <c r="Y2226" s="276">
        <f t="shared" si="679"/>
        <v>36143.799084429396</v>
      </c>
      <c r="Z2226" s="36">
        <f t="shared" si="692"/>
        <v>58115.290923328488</v>
      </c>
      <c r="AA2226" s="36">
        <f t="shared" si="693"/>
        <v>21971.491838899092</v>
      </c>
      <c r="AB2226" s="38">
        <f t="shared" si="680"/>
        <v>1.4901161193847656E-8</v>
      </c>
      <c r="AC2226" s="17"/>
      <c r="AD2226" s="17">
        <f t="shared" si="694"/>
        <v>17</v>
      </c>
      <c r="AH2226" s="103"/>
    </row>
    <row r="2227" spans="1:34">
      <c r="A2227" s="533"/>
      <c r="C2227" s="67" t="str">
        <f>'Terminated loans'!F1417</f>
        <v>E</v>
      </c>
      <c r="D2227" s="19">
        <f>'Terminated loans'!H1417</f>
        <v>143996662</v>
      </c>
      <c r="E2227" s="19">
        <f>'Terminated loans'!I1417</f>
        <v>98</v>
      </c>
      <c r="F2227" s="19" t="str">
        <f>'Terminated loans'!J1417</f>
        <v xml:space="preserve">TOULCANON J S                  </v>
      </c>
      <c r="G2227" s="547" t="str">
        <f t="shared" si="677"/>
        <v>D2</v>
      </c>
      <c r="H2227" s="21">
        <f>'Terminated loans'!L1417</f>
        <v>41038</v>
      </c>
      <c r="I2227" s="21">
        <f>IF(B2227="VELS",'Terminated loans'!M1417,'Terminated loans'!B1417)</f>
        <v>41455</v>
      </c>
      <c r="J2227" s="34">
        <f t="shared" si="684"/>
        <v>14</v>
      </c>
      <c r="K2227" s="34">
        <f t="shared" si="681"/>
        <v>103</v>
      </c>
      <c r="L2227" s="34">
        <f t="shared" si="682"/>
        <v>14</v>
      </c>
      <c r="M2227" s="34">
        <f t="shared" si="683"/>
        <v>14</v>
      </c>
      <c r="N2227" s="52">
        <f t="shared" si="695"/>
        <v>14</v>
      </c>
      <c r="O2227" s="318">
        <f>+'Terminated loans'!S1417</f>
        <v>230223</v>
      </c>
      <c r="P2227" s="26">
        <f>+'Terminated loans'!T1417</f>
        <v>0.05</v>
      </c>
      <c r="Q2227" s="536">
        <f t="shared" si="678"/>
        <v>9.4E-2</v>
      </c>
      <c r="R2227" s="222">
        <f t="shared" si="685"/>
        <v>16963.020014156176</v>
      </c>
      <c r="S2227" s="36">
        <f t="shared" si="686"/>
        <v>224094.21197032096</v>
      </c>
      <c r="T2227" s="36">
        <f t="shared" si="687"/>
        <v>6128.788029679039</v>
      </c>
      <c r="U2227" s="36">
        <f t="shared" si="688"/>
        <v>13388.068227866461</v>
      </c>
      <c r="V2227" s="36">
        <f t="shared" si="689"/>
        <v>7259.2801981864613</v>
      </c>
      <c r="W2227" s="37">
        <f t="shared" si="690"/>
        <v>6128.7880296799995</v>
      </c>
      <c r="X2227" s="36">
        <f t="shared" si="691"/>
        <v>6128.788029679039</v>
      </c>
      <c r="Y2227" s="276">
        <f t="shared" si="679"/>
        <v>6128.7880296799995</v>
      </c>
      <c r="Z2227" s="36">
        <f t="shared" si="692"/>
        <v>13388.068227866461</v>
      </c>
      <c r="AA2227" s="36">
        <f t="shared" si="693"/>
        <v>7259.2801981864613</v>
      </c>
      <c r="AB2227" s="38">
        <f t="shared" si="680"/>
        <v>9.6042640507221222E-10</v>
      </c>
      <c r="AC2227" s="17"/>
      <c r="AD2227" s="17">
        <f t="shared" si="694"/>
        <v>14</v>
      </c>
      <c r="AH2227" s="103"/>
    </row>
    <row r="2228" spans="1:34">
      <c r="A2228" s="533"/>
      <c r="C2228" s="67" t="str">
        <f>'Terminated loans'!F1418</f>
        <v>E</v>
      </c>
      <c r="D2228" s="19">
        <f>'Terminated loans'!H1418</f>
        <v>143144232</v>
      </c>
      <c r="E2228" s="19">
        <f>'Terminated loans'!I1418</f>
        <v>99</v>
      </c>
      <c r="F2228" s="19" t="str">
        <f>'Terminated loans'!J1418</f>
        <v xml:space="preserve">MOMPLE J R D (SL2721)          </v>
      </c>
      <c r="G2228" s="547" t="str">
        <f t="shared" si="677"/>
        <v>D1</v>
      </c>
      <c r="H2228" s="21">
        <f>'Terminated loans'!L1418</f>
        <v>41052</v>
      </c>
      <c r="I2228" s="21">
        <f>IF(B2228="VELS",'Terminated loans'!M1418,'Terminated loans'!B1418)</f>
        <v>41455</v>
      </c>
      <c r="J2228" s="34">
        <f t="shared" si="684"/>
        <v>13</v>
      </c>
      <c r="K2228" s="34">
        <f t="shared" si="681"/>
        <v>102</v>
      </c>
      <c r="L2228" s="34">
        <f t="shared" si="682"/>
        <v>13</v>
      </c>
      <c r="M2228" s="34">
        <f t="shared" si="683"/>
        <v>13</v>
      </c>
      <c r="N2228" s="52">
        <f t="shared" si="695"/>
        <v>13</v>
      </c>
      <c r="O2228" s="318">
        <f>+'Terminated loans'!S1418</f>
        <v>2148813</v>
      </c>
      <c r="P2228" s="26">
        <f>+'Terminated loans'!T1418</f>
        <v>0.03</v>
      </c>
      <c r="Q2228" s="536">
        <f t="shared" si="678"/>
        <v>7.6499999999999999E-2</v>
      </c>
      <c r="R2228" s="222">
        <f t="shared" si="685"/>
        <v>168200.38543731134</v>
      </c>
      <c r="S2228" s="36">
        <f t="shared" si="686"/>
        <v>2092060.4116452113</v>
      </c>
      <c r="T2228" s="36">
        <f t="shared" si="687"/>
        <v>56752.588354788721</v>
      </c>
      <c r="U2228" s="36">
        <f t="shared" si="688"/>
        <v>94544.599039844703</v>
      </c>
      <c r="V2228" s="36">
        <f t="shared" si="689"/>
        <v>37792.010685048066</v>
      </c>
      <c r="W2228" s="37">
        <f t="shared" si="690"/>
        <v>56752.588354796637</v>
      </c>
      <c r="X2228" s="36">
        <f t="shared" si="691"/>
        <v>56752.588354788721</v>
      </c>
      <c r="Y2228" s="276">
        <f t="shared" si="679"/>
        <v>56752.588354796637</v>
      </c>
      <c r="Z2228" s="36">
        <f t="shared" si="692"/>
        <v>94544.599039844703</v>
      </c>
      <c r="AA2228" s="36">
        <f t="shared" si="693"/>
        <v>37792.010685048066</v>
      </c>
      <c r="AB2228" s="38">
        <f t="shared" si="680"/>
        <v>7.9162418842315674E-9</v>
      </c>
      <c r="AC2228" s="17"/>
      <c r="AD2228" s="17">
        <f t="shared" si="694"/>
        <v>13</v>
      </c>
      <c r="AH2228" s="103"/>
    </row>
    <row r="2229" spans="1:34">
      <c r="A2229" s="533"/>
      <c r="C2229" s="67" t="str">
        <f>'Terminated loans'!F1419</f>
        <v>E</v>
      </c>
      <c r="D2229" s="19">
        <f>'Terminated loans'!H1419</f>
        <v>143999092</v>
      </c>
      <c r="E2229" s="19">
        <f>'Terminated loans'!I1419</f>
        <v>98</v>
      </c>
      <c r="F2229" s="19" t="str">
        <f>'Terminated loans'!J1419</f>
        <v xml:space="preserve">L ETOURDI P E J                </v>
      </c>
      <c r="G2229" s="547" t="str">
        <f t="shared" si="677"/>
        <v>D2</v>
      </c>
      <c r="H2229" s="21">
        <f>'Terminated loans'!L1419</f>
        <v>41081</v>
      </c>
      <c r="I2229" s="21">
        <f>IF(B2229="VELS",'Terminated loans'!M1419,'Terminated loans'!B1419)</f>
        <v>41455</v>
      </c>
      <c r="J2229" s="34">
        <f t="shared" si="684"/>
        <v>12</v>
      </c>
      <c r="K2229" s="34">
        <f t="shared" si="681"/>
        <v>101</v>
      </c>
      <c r="L2229" s="34">
        <f t="shared" si="682"/>
        <v>12</v>
      </c>
      <c r="M2229" s="34">
        <f t="shared" si="683"/>
        <v>12</v>
      </c>
      <c r="N2229" s="52">
        <f t="shared" si="695"/>
        <v>12</v>
      </c>
      <c r="O2229" s="318">
        <f>+'Terminated loans'!S1419</f>
        <v>76383</v>
      </c>
      <c r="P2229" s="26">
        <f>+'Terminated loans'!T1419</f>
        <v>0.05</v>
      </c>
      <c r="Q2229" s="536">
        <f t="shared" si="678"/>
        <v>9.4E-2</v>
      </c>
      <c r="R2229" s="222">
        <f t="shared" si="685"/>
        <v>6538.9562814484843</v>
      </c>
      <c r="S2229" s="36">
        <f t="shared" si="686"/>
        <v>74614.038553097358</v>
      </c>
      <c r="T2229" s="36">
        <f t="shared" si="687"/>
        <v>1768.9614469026419</v>
      </c>
      <c r="U2229" s="36">
        <f t="shared" si="688"/>
        <v>3853.4368242847995</v>
      </c>
      <c r="V2229" s="36">
        <f t="shared" si="689"/>
        <v>2084.4753773818084</v>
      </c>
      <c r="W2229" s="37">
        <f t="shared" si="690"/>
        <v>1768.9614469029912</v>
      </c>
      <c r="X2229" s="36">
        <f t="shared" si="691"/>
        <v>1768.9614469026419</v>
      </c>
      <c r="Y2229" s="276">
        <f t="shared" si="679"/>
        <v>1768.9614469029912</v>
      </c>
      <c r="Z2229" s="36">
        <f t="shared" si="692"/>
        <v>3853.4368242847995</v>
      </c>
      <c r="AA2229" s="36">
        <f t="shared" si="693"/>
        <v>2084.4753773818084</v>
      </c>
      <c r="AB2229" s="38">
        <f t="shared" si="680"/>
        <v>3.4924596548080444E-10</v>
      </c>
      <c r="AC2229" s="17"/>
      <c r="AD2229" s="17">
        <f t="shared" si="694"/>
        <v>12</v>
      </c>
      <c r="AH2229" s="103"/>
    </row>
    <row r="2230" spans="1:34">
      <c r="A2230" s="533"/>
      <c r="C2230" s="67" t="str">
        <f>'Terminated loans'!F1420</f>
        <v>E</v>
      </c>
      <c r="D2230" s="19">
        <f>'Terminated loans'!H1420</f>
        <v>143562220</v>
      </c>
      <c r="E2230" s="19">
        <f>'Terminated loans'!I1420</f>
        <v>99</v>
      </c>
      <c r="F2230" s="19" t="str">
        <f>'Terminated loans'!J1420</f>
        <v xml:space="preserve">BONNAFAIRE G J L(SL2659)       </v>
      </c>
      <c r="G2230" s="547" t="str">
        <f t="shared" si="677"/>
        <v>D1</v>
      </c>
      <c r="H2230" s="21">
        <f>'Terminated loans'!L1420</f>
        <v>41073</v>
      </c>
      <c r="I2230" s="21">
        <f>IF(B2230="VELS",'Terminated loans'!M1420,'Terminated loans'!B1420)</f>
        <v>41455</v>
      </c>
      <c r="J2230" s="34">
        <f t="shared" si="684"/>
        <v>13</v>
      </c>
      <c r="K2230" s="34">
        <f t="shared" si="681"/>
        <v>102</v>
      </c>
      <c r="L2230" s="34">
        <f t="shared" si="682"/>
        <v>13</v>
      </c>
      <c r="M2230" s="34">
        <f t="shared" si="683"/>
        <v>13</v>
      </c>
      <c r="N2230" s="52">
        <f t="shared" si="695"/>
        <v>13</v>
      </c>
      <c r="O2230" s="318">
        <f>+'Terminated loans'!S1420</f>
        <v>1895143</v>
      </c>
      <c r="P2230" s="26">
        <f>+'Terminated loans'!T1420</f>
        <v>0.03</v>
      </c>
      <c r="Q2230" s="536">
        <f t="shared" si="678"/>
        <v>7.6499999999999999E-2</v>
      </c>
      <c r="R2230" s="222">
        <f t="shared" si="685"/>
        <v>148344.12443466348</v>
      </c>
      <c r="S2230" s="36">
        <f t="shared" si="686"/>
        <v>1845090.1240389652</v>
      </c>
      <c r="T2230" s="36">
        <f t="shared" si="687"/>
        <v>50052.875961034792</v>
      </c>
      <c r="U2230" s="36">
        <f t="shared" si="688"/>
        <v>83383.493611667538</v>
      </c>
      <c r="V2230" s="36">
        <f t="shared" si="689"/>
        <v>33330.617650625296</v>
      </c>
      <c r="W2230" s="37">
        <f t="shared" si="690"/>
        <v>50052.875961042242</v>
      </c>
      <c r="X2230" s="36">
        <f t="shared" si="691"/>
        <v>50052.875961034792</v>
      </c>
      <c r="Y2230" s="276">
        <f t="shared" si="679"/>
        <v>50052.875961042242</v>
      </c>
      <c r="Z2230" s="36">
        <f t="shared" si="692"/>
        <v>83383.493611667538</v>
      </c>
      <c r="AA2230" s="36">
        <f t="shared" si="693"/>
        <v>33330.617650625296</v>
      </c>
      <c r="AB2230" s="38">
        <f t="shared" si="680"/>
        <v>7.4505805969238281E-9</v>
      </c>
      <c r="AC2230" s="17"/>
      <c r="AD2230" s="17">
        <f t="shared" si="694"/>
        <v>13</v>
      </c>
      <c r="AH2230" s="103"/>
    </row>
    <row r="2231" spans="1:34">
      <c r="A2231" s="533"/>
      <c r="C2231" s="67" t="str">
        <f>'Terminated loans'!F1421</f>
        <v>E</v>
      </c>
      <c r="D2231" s="19">
        <f>'Terminated loans'!H1421</f>
        <v>143997642</v>
      </c>
      <c r="E2231" s="19">
        <f>'Terminated loans'!I1421</f>
        <v>98</v>
      </c>
      <c r="F2231" s="19" t="str">
        <f>'Terminated loans'!J1421</f>
        <v xml:space="preserve">SIOU M J A                     </v>
      </c>
      <c r="G2231" s="547" t="str">
        <f t="shared" si="677"/>
        <v>D2</v>
      </c>
      <c r="H2231" s="21">
        <f>'Terminated loans'!L1421</f>
        <v>41117</v>
      </c>
      <c r="I2231" s="21">
        <f>IF(B2231="VELS",'Terminated loans'!M1421,'Terminated loans'!B1421)</f>
        <v>41455</v>
      </c>
      <c r="J2231" s="34">
        <f t="shared" si="684"/>
        <v>11</v>
      </c>
      <c r="K2231" s="34">
        <f t="shared" si="681"/>
        <v>100</v>
      </c>
      <c r="L2231" s="34">
        <f t="shared" si="682"/>
        <v>11</v>
      </c>
      <c r="M2231" s="34">
        <f t="shared" si="683"/>
        <v>11</v>
      </c>
      <c r="N2231" s="52">
        <f t="shared" si="695"/>
        <v>11</v>
      </c>
      <c r="O2231" s="318">
        <f>+'Terminated loans'!S1421</f>
        <v>209609</v>
      </c>
      <c r="P2231" s="26">
        <f>+'Terminated loans'!T1421</f>
        <v>0.05</v>
      </c>
      <c r="Q2231" s="536">
        <f t="shared" si="678"/>
        <v>9.4E-2</v>
      </c>
      <c r="R2231" s="222">
        <f t="shared" si="685"/>
        <v>19535.048961029315</v>
      </c>
      <c r="S2231" s="36">
        <f t="shared" si="686"/>
        <v>205119.5614651588</v>
      </c>
      <c r="T2231" s="36">
        <f t="shared" si="687"/>
        <v>4489.4385348412034</v>
      </c>
      <c r="U2231" s="36">
        <f t="shared" si="688"/>
        <v>9765.9771061645006</v>
      </c>
      <c r="V2231" s="36">
        <f t="shared" si="689"/>
        <v>5276.5385713224532</v>
      </c>
      <c r="W2231" s="37">
        <f t="shared" si="690"/>
        <v>4489.4385348420474</v>
      </c>
      <c r="X2231" s="36">
        <f t="shared" si="691"/>
        <v>4489.4385348412034</v>
      </c>
      <c r="Y2231" s="276">
        <f t="shared" si="679"/>
        <v>4489.4385348420474</v>
      </c>
      <c r="Z2231" s="36">
        <f t="shared" si="692"/>
        <v>9765.9771061645006</v>
      </c>
      <c r="AA2231" s="36">
        <f t="shared" si="693"/>
        <v>5276.5385713224532</v>
      </c>
      <c r="AB2231" s="38">
        <f t="shared" si="680"/>
        <v>8.440110832452774E-10</v>
      </c>
      <c r="AC2231" s="17"/>
      <c r="AD2231" s="17">
        <f t="shared" si="694"/>
        <v>11</v>
      </c>
      <c r="AH2231" s="103"/>
    </row>
    <row r="2232" spans="1:34">
      <c r="A2232" s="533"/>
      <c r="C2232" s="67" t="str">
        <f>'Terminated loans'!F1422</f>
        <v>E</v>
      </c>
      <c r="D2232" s="19">
        <f>'Terminated loans'!H1422</f>
        <v>143998487</v>
      </c>
      <c r="E2232" s="19">
        <f>'Terminated loans'!I1422</f>
        <v>98</v>
      </c>
      <c r="F2232" s="19" t="str">
        <f>'Terminated loans'!J1422</f>
        <v xml:space="preserve">SANSFACON M V                  </v>
      </c>
      <c r="G2232" s="547" t="str">
        <f t="shared" si="677"/>
        <v>D2</v>
      </c>
      <c r="H2232" s="21">
        <f>'Terminated loans'!L1422</f>
        <v>41117</v>
      </c>
      <c r="I2232" s="21">
        <f>IF(B2232="VELS",'Terminated loans'!M1422,'Terminated loans'!B1422)</f>
        <v>41455</v>
      </c>
      <c r="J2232" s="34">
        <f t="shared" si="684"/>
        <v>11</v>
      </c>
      <c r="K2232" s="34">
        <f t="shared" si="681"/>
        <v>100</v>
      </c>
      <c r="L2232" s="34">
        <f t="shared" si="682"/>
        <v>11</v>
      </c>
      <c r="M2232" s="34">
        <f t="shared" si="683"/>
        <v>11</v>
      </c>
      <c r="N2232" s="52">
        <f t="shared" si="695"/>
        <v>11</v>
      </c>
      <c r="O2232" s="318">
        <f>+'Terminated loans'!S1422</f>
        <v>250330</v>
      </c>
      <c r="P2232" s="26">
        <f>+'Terminated loans'!T1422</f>
        <v>0.05</v>
      </c>
      <c r="Q2232" s="536">
        <f t="shared" si="678"/>
        <v>9.4E-2</v>
      </c>
      <c r="R2232" s="222">
        <f t="shared" si="685"/>
        <v>23330.147113981118</v>
      </c>
      <c r="S2232" s="36">
        <f t="shared" si="686"/>
        <v>244968.39268148411</v>
      </c>
      <c r="T2232" s="36">
        <f t="shared" si="687"/>
        <v>5361.6073185158893</v>
      </c>
      <c r="U2232" s="36">
        <f t="shared" si="688"/>
        <v>11663.225572309224</v>
      </c>
      <c r="V2232" s="36">
        <f t="shared" si="689"/>
        <v>6301.6182537922869</v>
      </c>
      <c r="W2232" s="37">
        <f t="shared" si="690"/>
        <v>5361.6073185169371</v>
      </c>
      <c r="X2232" s="36">
        <f t="shared" si="691"/>
        <v>5361.6073185158893</v>
      </c>
      <c r="Y2232" s="276">
        <f t="shared" si="679"/>
        <v>5361.6073185169371</v>
      </c>
      <c r="Z2232" s="36">
        <f t="shared" si="692"/>
        <v>11663.225572309224</v>
      </c>
      <c r="AA2232" s="36">
        <f t="shared" si="693"/>
        <v>6301.6182537922869</v>
      </c>
      <c r="AB2232" s="38">
        <f t="shared" si="680"/>
        <v>1.0477378964424133E-9</v>
      </c>
      <c r="AC2232" s="17"/>
      <c r="AD2232" s="17">
        <f t="shared" si="694"/>
        <v>11</v>
      </c>
      <c r="AH2232" s="103"/>
    </row>
    <row r="2233" spans="1:34">
      <c r="A2233" s="533"/>
      <c r="C2233" s="67" t="str">
        <f>'Terminated loans'!F1423</f>
        <v>E</v>
      </c>
      <c r="D2233" s="19">
        <f>'Terminated loans'!H1423</f>
        <v>143998762</v>
      </c>
      <c r="E2233" s="19">
        <f>'Terminated loans'!I1423</f>
        <v>98</v>
      </c>
      <c r="F2233" s="19" t="str">
        <f>'Terminated loans'!J1423</f>
        <v xml:space="preserve">AUNUND J                       </v>
      </c>
      <c r="G2233" s="547" t="str">
        <f t="shared" si="677"/>
        <v>D2</v>
      </c>
      <c r="H2233" s="21">
        <f>'Terminated loans'!L1423</f>
        <v>41109</v>
      </c>
      <c r="I2233" s="21">
        <f>IF(B2233="VELS",'Terminated loans'!M1423,'Terminated loans'!B1423)</f>
        <v>41455</v>
      </c>
      <c r="J2233" s="34">
        <f t="shared" si="684"/>
        <v>11</v>
      </c>
      <c r="K2233" s="34">
        <f t="shared" si="681"/>
        <v>100</v>
      </c>
      <c r="L2233" s="34">
        <f t="shared" si="682"/>
        <v>11</v>
      </c>
      <c r="M2233" s="34">
        <f t="shared" si="683"/>
        <v>11</v>
      </c>
      <c r="N2233" s="52">
        <f t="shared" si="695"/>
        <v>11</v>
      </c>
      <c r="O2233" s="318">
        <f>+'Terminated loans'!S1423</f>
        <v>56014</v>
      </c>
      <c r="P2233" s="26">
        <f>+'Terminated loans'!T1423</f>
        <v>0.05</v>
      </c>
      <c r="Q2233" s="536">
        <f t="shared" si="678"/>
        <v>9.4E-2</v>
      </c>
      <c r="R2233" s="222">
        <f t="shared" si="685"/>
        <v>5220.3685552771876</v>
      </c>
      <c r="S2233" s="36">
        <f t="shared" si="686"/>
        <v>54814.28333663824</v>
      </c>
      <c r="T2233" s="36">
        <f t="shared" si="687"/>
        <v>1199.7166633617599</v>
      </c>
      <c r="U2233" s="36">
        <f t="shared" si="688"/>
        <v>2609.7707714110511</v>
      </c>
      <c r="V2233" s="36">
        <f t="shared" si="689"/>
        <v>1410.054108049073</v>
      </c>
      <c r="W2233" s="37">
        <f t="shared" si="690"/>
        <v>1199.7166633619781</v>
      </c>
      <c r="X2233" s="36">
        <f t="shared" si="691"/>
        <v>1199.7166633617599</v>
      </c>
      <c r="Y2233" s="276">
        <f t="shared" si="679"/>
        <v>1199.7166633619781</v>
      </c>
      <c r="Z2233" s="36">
        <f t="shared" si="692"/>
        <v>2609.7707714110511</v>
      </c>
      <c r="AA2233" s="36">
        <f t="shared" si="693"/>
        <v>1410.054108049073</v>
      </c>
      <c r="AB2233" s="38">
        <f t="shared" si="680"/>
        <v>2.1827872842550278E-10</v>
      </c>
      <c r="AC2233" s="17"/>
      <c r="AD2233" s="17">
        <f t="shared" si="694"/>
        <v>11</v>
      </c>
      <c r="AH2233" s="103"/>
    </row>
    <row r="2234" spans="1:34">
      <c r="A2234" s="533"/>
      <c r="C2234" s="67" t="str">
        <f>'Terminated loans'!F1424</f>
        <v>E</v>
      </c>
      <c r="D2234" s="19">
        <f>'Terminated loans'!H1424</f>
        <v>143997758</v>
      </c>
      <c r="E2234" s="19">
        <f>'Terminated loans'!I1424</f>
        <v>98</v>
      </c>
      <c r="F2234" s="19" t="str">
        <f>'Terminated loans'!J1424</f>
        <v xml:space="preserve">MOSUN ALLY M M P               </v>
      </c>
      <c r="G2234" s="547" t="str">
        <f t="shared" si="677"/>
        <v>D2</v>
      </c>
      <c r="H2234" s="21">
        <f>'Terminated loans'!L1424</f>
        <v>41103</v>
      </c>
      <c r="I2234" s="21">
        <f>IF(B2234="VELS",'Terminated loans'!M1424,'Terminated loans'!B1424)</f>
        <v>41455</v>
      </c>
      <c r="J2234" s="34">
        <f t="shared" si="684"/>
        <v>12</v>
      </c>
      <c r="K2234" s="34">
        <f t="shared" si="681"/>
        <v>101</v>
      </c>
      <c r="L2234" s="34">
        <f t="shared" si="682"/>
        <v>12</v>
      </c>
      <c r="M2234" s="34">
        <f t="shared" si="683"/>
        <v>12</v>
      </c>
      <c r="N2234" s="52">
        <f t="shared" si="695"/>
        <v>12</v>
      </c>
      <c r="O2234" s="318">
        <f>+'Terminated loans'!S1424</f>
        <v>245136</v>
      </c>
      <c r="P2234" s="26">
        <f>+'Terminated loans'!T1424</f>
        <v>0.05</v>
      </c>
      <c r="Q2234" s="536">
        <f t="shared" si="678"/>
        <v>9.4E-2</v>
      </c>
      <c r="R2234" s="222">
        <f t="shared" si="685"/>
        <v>20985.475655697679</v>
      </c>
      <c r="S2234" s="36">
        <f t="shared" si="686"/>
        <v>239458.87114609368</v>
      </c>
      <c r="T2234" s="36">
        <f t="shared" si="687"/>
        <v>5677.1288539063244</v>
      </c>
      <c r="U2234" s="36">
        <f t="shared" si="688"/>
        <v>12366.836722279462</v>
      </c>
      <c r="V2234" s="36">
        <f t="shared" si="689"/>
        <v>6689.7078683721775</v>
      </c>
      <c r="W2234" s="37">
        <f t="shared" si="690"/>
        <v>5677.1288539072848</v>
      </c>
      <c r="X2234" s="36">
        <f t="shared" si="691"/>
        <v>5677.1288539063244</v>
      </c>
      <c r="Y2234" s="276">
        <f t="shared" si="679"/>
        <v>5677.1288539072848</v>
      </c>
      <c r="Z2234" s="36">
        <f t="shared" si="692"/>
        <v>12366.836722279462</v>
      </c>
      <c r="AA2234" s="36">
        <f t="shared" si="693"/>
        <v>6689.7078683721775</v>
      </c>
      <c r="AB2234" s="38">
        <f t="shared" si="680"/>
        <v>9.6042640507221222E-10</v>
      </c>
      <c r="AC2234" s="17"/>
      <c r="AD2234" s="17">
        <f t="shared" si="694"/>
        <v>12</v>
      </c>
      <c r="AH2234" s="103"/>
    </row>
    <row r="2235" spans="1:34">
      <c r="A2235" s="533"/>
      <c r="C2235" s="67" t="str">
        <f>'Terminated loans'!F1425</f>
        <v>E</v>
      </c>
      <c r="D2235" s="19">
        <f>'Terminated loans'!H1425</f>
        <v>143998363</v>
      </c>
      <c r="E2235" s="19">
        <f>'Terminated loans'!I1425</f>
        <v>98</v>
      </c>
      <c r="F2235" s="19" t="str">
        <f>'Terminated loans'!J1425</f>
        <v xml:space="preserve">JEEBODH P                      </v>
      </c>
      <c r="G2235" s="547" t="str">
        <f t="shared" si="677"/>
        <v>D2</v>
      </c>
      <c r="H2235" s="21">
        <f>'Terminated loans'!L1425</f>
        <v>41094</v>
      </c>
      <c r="I2235" s="21">
        <f>IF(B2235="VELS",'Terminated loans'!M1425,'Terminated loans'!B1425)</f>
        <v>41455</v>
      </c>
      <c r="J2235" s="34">
        <f t="shared" si="684"/>
        <v>12</v>
      </c>
      <c r="K2235" s="34">
        <f t="shared" si="681"/>
        <v>101</v>
      </c>
      <c r="L2235" s="34">
        <f t="shared" si="682"/>
        <v>12</v>
      </c>
      <c r="M2235" s="34">
        <f t="shared" si="683"/>
        <v>12</v>
      </c>
      <c r="N2235" s="52">
        <f t="shared" si="695"/>
        <v>12</v>
      </c>
      <c r="O2235" s="318">
        <f>+'Terminated loans'!S1425</f>
        <v>100166</v>
      </c>
      <c r="P2235" s="26">
        <f>+'Terminated loans'!T1425</f>
        <v>0.05</v>
      </c>
      <c r="Q2235" s="536">
        <f t="shared" si="678"/>
        <v>9.4E-2</v>
      </c>
      <c r="R2235" s="222">
        <f t="shared" si="685"/>
        <v>8574.9590208235986</v>
      </c>
      <c r="S2235" s="36">
        <f t="shared" si="686"/>
        <v>97846.245705321198</v>
      </c>
      <c r="T2235" s="36">
        <f t="shared" si="687"/>
        <v>2319.7542946788017</v>
      </c>
      <c r="U2235" s="36">
        <f t="shared" si="688"/>
        <v>5053.2625445623999</v>
      </c>
      <c r="V2235" s="36">
        <f t="shared" si="689"/>
        <v>2733.5082498832053</v>
      </c>
      <c r="W2235" s="37">
        <f t="shared" si="690"/>
        <v>2319.7542946791946</v>
      </c>
      <c r="X2235" s="36">
        <f t="shared" si="691"/>
        <v>2319.7542946788017</v>
      </c>
      <c r="Y2235" s="276">
        <f t="shared" si="679"/>
        <v>2319.7542946791946</v>
      </c>
      <c r="Z2235" s="36">
        <f t="shared" si="692"/>
        <v>5053.2625445623999</v>
      </c>
      <c r="AA2235" s="36">
        <f t="shared" si="693"/>
        <v>2733.5082498832053</v>
      </c>
      <c r="AB2235" s="38">
        <f t="shared" si="680"/>
        <v>3.92901711165905E-10</v>
      </c>
      <c r="AC2235" s="17"/>
      <c r="AD2235" s="17">
        <f t="shared" si="694"/>
        <v>12</v>
      </c>
      <c r="AH2235" s="103"/>
    </row>
    <row r="2236" spans="1:34">
      <c r="A2236" s="533"/>
      <c r="C2236" s="67" t="str">
        <f>'Terminated loans'!F1426</f>
        <v>E</v>
      </c>
      <c r="D2236" s="19">
        <f>'Terminated loans'!H1426</f>
        <v>143998754</v>
      </c>
      <c r="E2236" s="19">
        <f>'Terminated loans'!I1426</f>
        <v>98</v>
      </c>
      <c r="F2236" s="19" t="str">
        <f>'Terminated loans'!J1426</f>
        <v xml:space="preserve">REESAUL P                      </v>
      </c>
      <c r="G2236" s="547" t="str">
        <f t="shared" si="677"/>
        <v>D2</v>
      </c>
      <c r="H2236" s="21">
        <f>'Terminated loans'!L1426</f>
        <v>41134</v>
      </c>
      <c r="I2236" s="21">
        <f>IF(B2236="VELS",'Terminated loans'!M1426,'Terminated loans'!B1426)</f>
        <v>41455</v>
      </c>
      <c r="J2236" s="34">
        <f t="shared" si="684"/>
        <v>11</v>
      </c>
      <c r="K2236" s="34">
        <f t="shared" si="681"/>
        <v>100</v>
      </c>
      <c r="L2236" s="34">
        <f t="shared" si="682"/>
        <v>11</v>
      </c>
      <c r="M2236" s="34">
        <f t="shared" si="683"/>
        <v>11</v>
      </c>
      <c r="N2236" s="52">
        <f t="shared" si="695"/>
        <v>11</v>
      </c>
      <c r="O2236" s="318">
        <f>+'Terminated loans'!S1426</f>
        <v>125139</v>
      </c>
      <c r="P2236" s="26">
        <f>+'Terminated loans'!T1426</f>
        <v>0.05</v>
      </c>
      <c r="Q2236" s="536">
        <f t="shared" si="678"/>
        <v>9.4E-2</v>
      </c>
      <c r="R2236" s="222">
        <f t="shared" si="685"/>
        <v>11662.650420231226</v>
      </c>
      <c r="S2236" s="36">
        <f t="shared" si="686"/>
        <v>122458.753212832</v>
      </c>
      <c r="T2236" s="36">
        <f t="shared" si="687"/>
        <v>2680.2467871679983</v>
      </c>
      <c r="U2236" s="36">
        <f t="shared" si="688"/>
        <v>5830.4014097119943</v>
      </c>
      <c r="V2236" s="36">
        <f t="shared" si="689"/>
        <v>3150.1546225435013</v>
      </c>
      <c r="W2236" s="37">
        <f t="shared" si="690"/>
        <v>2680.246787168493</v>
      </c>
      <c r="X2236" s="36">
        <f t="shared" si="691"/>
        <v>2680.2467871679983</v>
      </c>
      <c r="Y2236" s="276">
        <f t="shared" si="679"/>
        <v>2680.246787168493</v>
      </c>
      <c r="Z2236" s="36">
        <f t="shared" si="692"/>
        <v>5830.4014097119943</v>
      </c>
      <c r="AA2236" s="36">
        <f t="shared" si="693"/>
        <v>3150.1546225435013</v>
      </c>
      <c r="AB2236" s="38">
        <f t="shared" si="680"/>
        <v>4.9476511776447296E-10</v>
      </c>
      <c r="AC2236" s="17"/>
      <c r="AD2236" s="17">
        <f t="shared" si="694"/>
        <v>11</v>
      </c>
      <c r="AH2236" s="103"/>
    </row>
    <row r="2237" spans="1:34">
      <c r="A2237" s="533"/>
      <c r="C2237" s="67" t="str">
        <f>'Terminated loans'!F1427</f>
        <v>E</v>
      </c>
      <c r="D2237" s="19">
        <f>'Terminated loans'!H1427</f>
        <v>143997979</v>
      </c>
      <c r="E2237" s="19">
        <f>'Terminated loans'!I1427</f>
        <v>98</v>
      </c>
      <c r="F2237" s="19" t="str">
        <f>'Terminated loans'!J1427</f>
        <v xml:space="preserve">NADAN M B C                    </v>
      </c>
      <c r="G2237" s="547" t="str">
        <f t="shared" ref="G2237:G2300" si="696">IF(H2237&lt;$P$5,"A",IF(H2237&lt;$P$6,"B",IF(H2237&lt;$P$7,"C",IF(H2237&lt;$P$8,"D",IF(H2237&lt;$P$9,"E",IF(H2237&lt;$P$10,"F",IF(H2237&lt;$P$11,"G",IF(H2237&lt;$P$12,"I",IF(H2237&lt;$P$13,"J",IF(H2237&lt;$P$14,"K","L"))))))))))&amp;IF(OR(P2237=0,P2237&gt;=5%),2,1)</f>
        <v>D2</v>
      </c>
      <c r="H2237" s="21">
        <f>'Terminated loans'!L1427</f>
        <v>41130</v>
      </c>
      <c r="I2237" s="21">
        <f>IF(B2237="VELS",'Terminated loans'!M1427,'Terminated loans'!B1427)</f>
        <v>41455</v>
      </c>
      <c r="J2237" s="34">
        <f t="shared" si="684"/>
        <v>11</v>
      </c>
      <c r="K2237" s="34">
        <f t="shared" si="681"/>
        <v>100</v>
      </c>
      <c r="L2237" s="34">
        <f t="shared" si="682"/>
        <v>11</v>
      </c>
      <c r="M2237" s="34">
        <f t="shared" si="683"/>
        <v>11</v>
      </c>
      <c r="N2237" s="52">
        <f t="shared" si="695"/>
        <v>11</v>
      </c>
      <c r="O2237" s="318">
        <f>+'Terminated loans'!S1427</f>
        <v>50055</v>
      </c>
      <c r="P2237" s="26">
        <f>+'Terminated loans'!T1427</f>
        <v>0.05</v>
      </c>
      <c r="Q2237" s="536">
        <f t="shared" ref="Q2237:Q2300" si="697">VLOOKUP(G2237,$O$3:$Q$28,3,FALSE)</f>
        <v>9.4E-2</v>
      </c>
      <c r="R2237" s="222">
        <f t="shared" si="685"/>
        <v>4665.004249551891</v>
      </c>
      <c r="S2237" s="36">
        <f t="shared" si="686"/>
        <v>48982.91413602719</v>
      </c>
      <c r="T2237" s="36">
        <f t="shared" si="687"/>
        <v>1072.0858639728103</v>
      </c>
      <c r="U2237" s="36">
        <f t="shared" si="688"/>
        <v>2332.132609043816</v>
      </c>
      <c r="V2237" s="36">
        <f t="shared" si="689"/>
        <v>1260.0467450707947</v>
      </c>
      <c r="W2237" s="37">
        <f t="shared" si="690"/>
        <v>1072.0858639730213</v>
      </c>
      <c r="X2237" s="36">
        <f t="shared" si="691"/>
        <v>1072.0858639728103</v>
      </c>
      <c r="Y2237" s="276">
        <f t="shared" si="679"/>
        <v>1072.0858639730213</v>
      </c>
      <c r="Z2237" s="36">
        <f t="shared" si="692"/>
        <v>2332.132609043816</v>
      </c>
      <c r="AA2237" s="36">
        <f t="shared" si="693"/>
        <v>1260.0467450707947</v>
      </c>
      <c r="AB2237" s="38">
        <f t="shared" si="680"/>
        <v>2.1100277081131935E-10</v>
      </c>
      <c r="AC2237" s="17"/>
      <c r="AD2237" s="17">
        <f t="shared" si="694"/>
        <v>11</v>
      </c>
      <c r="AH2237" s="103"/>
    </row>
    <row r="2238" spans="1:34">
      <c r="A2238" s="533"/>
      <c r="C2238" s="67" t="str">
        <f>'Terminated loans'!F1428</f>
        <v>E</v>
      </c>
      <c r="D2238" s="19">
        <f>'Terminated loans'!H1428</f>
        <v>143998924</v>
      </c>
      <c r="E2238" s="19">
        <f>'Terminated loans'!I1428</f>
        <v>98</v>
      </c>
      <c r="F2238" s="19" t="str">
        <f>'Terminated loans'!J1428</f>
        <v xml:space="preserve">SOKAPPADU A N                  </v>
      </c>
      <c r="G2238" s="547" t="str">
        <f t="shared" si="696"/>
        <v>D2</v>
      </c>
      <c r="H2238" s="21">
        <f>'Terminated loans'!L1428</f>
        <v>41170</v>
      </c>
      <c r="I2238" s="21">
        <f>IF(B2238="VELS",'Terminated loans'!M1428,'Terminated loans'!B1428)</f>
        <v>41455</v>
      </c>
      <c r="J2238" s="34">
        <f t="shared" si="684"/>
        <v>9</v>
      </c>
      <c r="K2238" s="34">
        <f t="shared" si="681"/>
        <v>98</v>
      </c>
      <c r="L2238" s="34">
        <f t="shared" si="682"/>
        <v>9</v>
      </c>
      <c r="M2238" s="34">
        <f t="shared" si="683"/>
        <v>9</v>
      </c>
      <c r="N2238" s="52">
        <f t="shared" si="695"/>
        <v>9</v>
      </c>
      <c r="O2238" s="318">
        <f>+'Terminated loans'!S1428</f>
        <v>183448</v>
      </c>
      <c r="P2238" s="26">
        <f>+'Terminated loans'!T1428</f>
        <v>0.05</v>
      </c>
      <c r="Q2238" s="536">
        <f t="shared" si="697"/>
        <v>9.4E-2</v>
      </c>
      <c r="R2238" s="222">
        <f t="shared" si="685"/>
        <v>20810.1134587134</v>
      </c>
      <c r="S2238" s="36">
        <f t="shared" si="686"/>
        <v>180161.2975883403</v>
      </c>
      <c r="T2238" s="36">
        <f t="shared" si="687"/>
        <v>3286.7024116597022</v>
      </c>
      <c r="U2238" s="36">
        <f t="shared" si="688"/>
        <v>7129.7235400812351</v>
      </c>
      <c r="V2238" s="36">
        <f t="shared" si="689"/>
        <v>3843.0211284206307</v>
      </c>
      <c r="W2238" s="37">
        <f t="shared" si="690"/>
        <v>3286.7024116606044</v>
      </c>
      <c r="X2238" s="36">
        <f t="shared" si="691"/>
        <v>3286.7024116597022</v>
      </c>
      <c r="Y2238" s="276">
        <f t="shared" si="679"/>
        <v>3286.7024116606044</v>
      </c>
      <c r="Z2238" s="36">
        <f t="shared" si="692"/>
        <v>7129.7235400812351</v>
      </c>
      <c r="AA2238" s="36">
        <f t="shared" si="693"/>
        <v>3843.0211284206307</v>
      </c>
      <c r="AB2238" s="38">
        <f t="shared" si="680"/>
        <v>9.0221874415874481E-10</v>
      </c>
      <c r="AC2238" s="17"/>
      <c r="AD2238" s="17">
        <f t="shared" si="694"/>
        <v>9</v>
      </c>
      <c r="AH2238" s="103"/>
    </row>
    <row r="2239" spans="1:34">
      <c r="A2239" s="533"/>
      <c r="C2239" s="67" t="str">
        <f>'Terminated loans'!F1429</f>
        <v>E</v>
      </c>
      <c r="D2239" s="19">
        <f>'Terminated loans'!H1429</f>
        <v>143997596</v>
      </c>
      <c r="E2239" s="19">
        <f>'Terminated loans'!I1429</f>
        <v>98</v>
      </c>
      <c r="F2239" s="19" t="str">
        <f>'Terminated loans'!J1429</f>
        <v xml:space="preserve">DEONARAIN M K                  </v>
      </c>
      <c r="G2239" s="547" t="str">
        <f t="shared" si="696"/>
        <v>D2</v>
      </c>
      <c r="H2239" s="21">
        <f>'Terminated loans'!L1429</f>
        <v>41191</v>
      </c>
      <c r="I2239" s="21">
        <f>IF(B2239="VELS",'Terminated loans'!M1429,'Terminated loans'!B1429)</f>
        <v>41455</v>
      </c>
      <c r="J2239" s="34">
        <f t="shared" si="684"/>
        <v>9</v>
      </c>
      <c r="K2239" s="34">
        <f t="shared" si="681"/>
        <v>98</v>
      </c>
      <c r="L2239" s="34">
        <f t="shared" si="682"/>
        <v>9</v>
      </c>
      <c r="M2239" s="34">
        <f t="shared" si="683"/>
        <v>9</v>
      </c>
      <c r="N2239" s="52">
        <f t="shared" si="695"/>
        <v>9</v>
      </c>
      <c r="O2239" s="318">
        <f>+'Terminated loans'!S1429</f>
        <v>151314</v>
      </c>
      <c r="P2239" s="26">
        <f>+'Terminated loans'!T1429</f>
        <v>0.05</v>
      </c>
      <c r="Q2239" s="536">
        <f t="shared" si="697"/>
        <v>9.4E-2</v>
      </c>
      <c r="R2239" s="222">
        <f t="shared" si="685"/>
        <v>17164.872377413543</v>
      </c>
      <c r="S2239" s="36">
        <f t="shared" si="686"/>
        <v>148603.01874799468</v>
      </c>
      <c r="T2239" s="36">
        <f t="shared" si="687"/>
        <v>2710.9812520053238</v>
      </c>
      <c r="U2239" s="36">
        <f t="shared" si="688"/>
        <v>5880.8326487279846</v>
      </c>
      <c r="V2239" s="36">
        <f t="shared" si="689"/>
        <v>3169.8513967219042</v>
      </c>
      <c r="W2239" s="37">
        <f t="shared" si="690"/>
        <v>2710.9812520060805</v>
      </c>
      <c r="X2239" s="36">
        <f t="shared" si="691"/>
        <v>2710.9812520053238</v>
      </c>
      <c r="Y2239" s="276">
        <f t="shared" si="679"/>
        <v>2710.9812520060805</v>
      </c>
      <c r="Z2239" s="36">
        <f t="shared" si="692"/>
        <v>5880.8326487279846</v>
      </c>
      <c r="AA2239" s="36">
        <f t="shared" si="693"/>
        <v>3169.8513967219042</v>
      </c>
      <c r="AB2239" s="38">
        <f t="shared" si="680"/>
        <v>7.5669959187507629E-10</v>
      </c>
      <c r="AC2239" s="17"/>
      <c r="AD2239" s="17">
        <f t="shared" si="694"/>
        <v>9</v>
      </c>
      <c r="AH2239" s="103"/>
    </row>
    <row r="2240" spans="1:34">
      <c r="A2240" s="533"/>
      <c r="C2240" s="67" t="str">
        <f>'Terminated loans'!F1430</f>
        <v>E</v>
      </c>
      <c r="D2240" s="19">
        <f>'Terminated loans'!H1430</f>
        <v>143235785</v>
      </c>
      <c r="E2240" s="19">
        <f>'Terminated loans'!I1430</f>
        <v>99</v>
      </c>
      <c r="F2240" s="19" t="str">
        <f>'Terminated loans'!J1430</f>
        <v xml:space="preserve">MOOTHOOSAMY D (SL2789)         </v>
      </c>
      <c r="G2240" s="547" t="str">
        <f t="shared" si="696"/>
        <v>D1</v>
      </c>
      <c r="H2240" s="21">
        <f>'Terminated loans'!L1430</f>
        <v>41219</v>
      </c>
      <c r="I2240" s="21">
        <f>IF(B2240="VELS",'Terminated loans'!M1430,'Terminated loans'!B1430)</f>
        <v>41455</v>
      </c>
      <c r="J2240" s="34">
        <f t="shared" si="684"/>
        <v>8</v>
      </c>
      <c r="K2240" s="34">
        <f t="shared" si="681"/>
        <v>97</v>
      </c>
      <c r="L2240" s="34">
        <f t="shared" si="682"/>
        <v>8</v>
      </c>
      <c r="M2240" s="34">
        <f t="shared" si="683"/>
        <v>8</v>
      </c>
      <c r="N2240" s="52">
        <f t="shared" si="695"/>
        <v>8</v>
      </c>
      <c r="O2240" s="318">
        <f>+'Terminated loans'!S1430</f>
        <v>1940209</v>
      </c>
      <c r="P2240" s="26">
        <f>+'Terminated loans'!T1430</f>
        <v>0.03</v>
      </c>
      <c r="Q2240" s="536">
        <f t="shared" si="697"/>
        <v>7.6499999999999999E-2</v>
      </c>
      <c r="R2240" s="222">
        <f t="shared" si="685"/>
        <v>245262.49181023429</v>
      </c>
      <c r="S2240" s="36">
        <f t="shared" si="686"/>
        <v>1906987.6541994961</v>
      </c>
      <c r="T2240" s="36">
        <f t="shared" si="687"/>
        <v>33221.345800503856</v>
      </c>
      <c r="U2240" s="36">
        <f t="shared" si="688"/>
        <v>55112.280282386811</v>
      </c>
      <c r="V2240" s="36">
        <f t="shared" si="689"/>
        <v>21890.934481874341</v>
      </c>
      <c r="W2240" s="37">
        <f t="shared" si="690"/>
        <v>33221.34580051247</v>
      </c>
      <c r="X2240" s="36">
        <f t="shared" si="691"/>
        <v>33221.345800503856</v>
      </c>
      <c r="Y2240" s="276">
        <f t="shared" si="679"/>
        <v>33221.34580051247</v>
      </c>
      <c r="Z2240" s="36">
        <f t="shared" si="692"/>
        <v>55112.280282386811</v>
      </c>
      <c r="AA2240" s="36">
        <f t="shared" si="693"/>
        <v>21890.934481874341</v>
      </c>
      <c r="AB2240" s="38">
        <f t="shared" si="680"/>
        <v>8.6147338151931763E-9</v>
      </c>
      <c r="AC2240" s="17"/>
      <c r="AD2240" s="17">
        <f t="shared" si="694"/>
        <v>8</v>
      </c>
      <c r="AH2240" s="103"/>
    </row>
    <row r="2241" spans="1:34">
      <c r="A2241" s="533"/>
      <c r="C2241" s="67" t="str">
        <f>'Terminated loans'!F1431</f>
        <v>E</v>
      </c>
      <c r="D2241" s="19">
        <f>'Terminated loans'!H1431</f>
        <v>143999181</v>
      </c>
      <c r="E2241" s="19">
        <f>'Terminated loans'!I1431</f>
        <v>98</v>
      </c>
      <c r="F2241" s="19" t="str">
        <f>'Terminated loans'!J1431</f>
        <v xml:space="preserve">EMRITH N                       </v>
      </c>
      <c r="G2241" s="547" t="str">
        <f t="shared" si="696"/>
        <v>D2</v>
      </c>
      <c r="H2241" s="21">
        <f>'Terminated loans'!L1431</f>
        <v>41246</v>
      </c>
      <c r="I2241" s="21">
        <f>IF(B2241="VELS",'Terminated loans'!M1431,'Terminated loans'!B1431)</f>
        <v>41455</v>
      </c>
      <c r="J2241" s="34">
        <f t="shared" si="684"/>
        <v>7</v>
      </c>
      <c r="K2241" s="34">
        <f t="shared" si="681"/>
        <v>96</v>
      </c>
      <c r="L2241" s="34">
        <f t="shared" si="682"/>
        <v>7</v>
      </c>
      <c r="M2241" s="34">
        <f t="shared" si="683"/>
        <v>7</v>
      </c>
      <c r="N2241" s="52">
        <f t="shared" si="695"/>
        <v>7</v>
      </c>
      <c r="O2241" s="318">
        <f>+'Terminated loans'!S1431</f>
        <v>212382</v>
      </c>
      <c r="P2241" s="26">
        <f>+'Terminated loans'!T1431</f>
        <v>0.05</v>
      </c>
      <c r="Q2241" s="536">
        <f t="shared" si="697"/>
        <v>9.4E-2</v>
      </c>
      <c r="R2241" s="222">
        <f t="shared" si="685"/>
        <v>30848.059699496542</v>
      </c>
      <c r="S2241" s="36">
        <f t="shared" si="686"/>
        <v>209326.3503770144</v>
      </c>
      <c r="T2241" s="36">
        <f t="shared" si="687"/>
        <v>3055.6496229855984</v>
      </c>
      <c r="U2241" s="36">
        <f t="shared" si="688"/>
        <v>6610.0675194623473</v>
      </c>
      <c r="V2241" s="36">
        <f t="shared" si="689"/>
        <v>3554.4178964757884</v>
      </c>
      <c r="W2241" s="37">
        <f t="shared" si="690"/>
        <v>3055.6496229865588</v>
      </c>
      <c r="X2241" s="36">
        <f t="shared" si="691"/>
        <v>3055.6496229855984</v>
      </c>
      <c r="Y2241" s="276">
        <f t="shared" si="679"/>
        <v>3055.6496229865588</v>
      </c>
      <c r="Z2241" s="36">
        <f t="shared" si="692"/>
        <v>6610.0675194623473</v>
      </c>
      <c r="AA2241" s="36">
        <f t="shared" si="693"/>
        <v>3554.4178964757884</v>
      </c>
      <c r="AB2241" s="38">
        <f t="shared" si="680"/>
        <v>9.6042640507221222E-10</v>
      </c>
      <c r="AC2241" s="17"/>
      <c r="AD2241" s="17">
        <f t="shared" si="694"/>
        <v>7</v>
      </c>
      <c r="AH2241" s="103"/>
    </row>
    <row r="2242" spans="1:34">
      <c r="A2242" s="533"/>
      <c r="C2242" s="67" t="str">
        <f>'Terminated loans'!F1432</f>
        <v>E</v>
      </c>
      <c r="D2242" s="19">
        <f>'Terminated loans'!H1432</f>
        <v>141040812</v>
      </c>
      <c r="E2242" s="19">
        <f>'Terminated loans'!I1432</f>
        <v>98</v>
      </c>
      <c r="F2242" s="19" t="str">
        <f>'Terminated loans'!J1432</f>
        <v xml:space="preserve">WOOSAREE S S                   </v>
      </c>
      <c r="G2242" s="547" t="str">
        <f t="shared" si="696"/>
        <v>A2</v>
      </c>
      <c r="H2242" s="21">
        <f>'Terminated loans'!L1432</f>
        <v>36533</v>
      </c>
      <c r="I2242" s="21">
        <f>IF(B2242="VELS",'Terminated loans'!M1432,'Terminated loans'!B1432)</f>
        <v>41486</v>
      </c>
      <c r="J2242" s="34">
        <f t="shared" si="684"/>
        <v>163</v>
      </c>
      <c r="K2242" s="34">
        <f t="shared" si="681"/>
        <v>251</v>
      </c>
      <c r="L2242" s="34">
        <f t="shared" si="682"/>
        <v>60</v>
      </c>
      <c r="M2242" s="34">
        <f t="shared" si="683"/>
        <v>60</v>
      </c>
      <c r="N2242" s="52">
        <f t="shared" si="695"/>
        <v>60</v>
      </c>
      <c r="O2242" s="318">
        <f>+'Terminated loans'!S1432</f>
        <v>265000</v>
      </c>
      <c r="P2242" s="26">
        <f>+'Terminated loans'!T1432</f>
        <v>0.05</v>
      </c>
      <c r="Q2242" s="536">
        <f t="shared" si="697"/>
        <v>0.104</v>
      </c>
      <c r="R2242" s="222">
        <f t="shared" si="685"/>
        <v>5000.8769156628978</v>
      </c>
      <c r="S2242" s="36">
        <f t="shared" si="686"/>
        <v>233202.04414979852</v>
      </c>
      <c r="T2242" s="36">
        <f t="shared" si="687"/>
        <v>31797.955850201484</v>
      </c>
      <c r="U2242" s="36">
        <f t="shared" si="688"/>
        <v>66850.570789973164</v>
      </c>
      <c r="V2242" s="36">
        <f t="shared" si="689"/>
        <v>35052.614939773863</v>
      </c>
      <c r="W2242" s="37">
        <f t="shared" si="690"/>
        <v>31797.955850199301</v>
      </c>
      <c r="X2242" s="36">
        <f t="shared" si="691"/>
        <v>31797.955850201484</v>
      </c>
      <c r="Y2242" s="276">
        <f t="shared" si="679"/>
        <v>31797.955850199301</v>
      </c>
      <c r="Z2242" s="36">
        <f t="shared" si="692"/>
        <v>66850.570789973164</v>
      </c>
      <c r="AA2242" s="36">
        <f t="shared" si="693"/>
        <v>35052.614939773863</v>
      </c>
      <c r="AB2242" s="38">
        <f t="shared" si="680"/>
        <v>-2.1827872842550278E-9</v>
      </c>
      <c r="AC2242" s="17"/>
      <c r="AD2242" s="17">
        <f t="shared" si="694"/>
        <v>60</v>
      </c>
      <c r="AH2242" s="103"/>
    </row>
    <row r="2243" spans="1:34">
      <c r="A2243" s="533"/>
      <c r="C2243" s="67" t="str">
        <f>'Terminated loans'!F1433</f>
        <v>N</v>
      </c>
      <c r="D2243" s="19">
        <f>'Terminated loans'!H1433</f>
        <v>141066080</v>
      </c>
      <c r="E2243" s="19">
        <f>'Terminated loans'!I1433</f>
        <v>98</v>
      </c>
      <c r="F2243" s="19" t="str">
        <f>'Terminated loans'!J1433</f>
        <v xml:space="preserve">FRONTIN G R                    </v>
      </c>
      <c r="G2243" s="547" t="str">
        <f t="shared" si="696"/>
        <v>A2</v>
      </c>
      <c r="H2243" s="21">
        <f>'Terminated loans'!L1433</f>
        <v>39645</v>
      </c>
      <c r="I2243" s="21">
        <f>IF(B2243="VELS",'Terminated loans'!M1433,'Terminated loans'!B1433)</f>
        <v>41464</v>
      </c>
      <c r="J2243" s="34">
        <f t="shared" si="684"/>
        <v>60</v>
      </c>
      <c r="K2243" s="34">
        <f t="shared" si="681"/>
        <v>149</v>
      </c>
      <c r="L2243" s="34">
        <f t="shared" si="682"/>
        <v>60</v>
      </c>
      <c r="M2243" s="34">
        <f t="shared" si="683"/>
        <v>60</v>
      </c>
      <c r="N2243" s="52">
        <f t="shared" si="695"/>
        <v>60</v>
      </c>
      <c r="O2243" s="318">
        <f>+'Terminated loans'!S1433</f>
        <v>96000</v>
      </c>
      <c r="P2243" s="26">
        <f>+'Terminated loans'!T1433</f>
        <v>0.05</v>
      </c>
      <c r="Q2243" s="536">
        <f t="shared" si="697"/>
        <v>0.104</v>
      </c>
      <c r="R2243" s="222">
        <f t="shared" si="685"/>
        <v>1811.6384298250498</v>
      </c>
      <c r="S2243" s="36">
        <f t="shared" si="686"/>
        <v>84480.740522191176</v>
      </c>
      <c r="T2243" s="36">
        <f t="shared" si="687"/>
        <v>11519.259477808824</v>
      </c>
      <c r="U2243" s="36">
        <f t="shared" si="688"/>
        <v>24217.565267311016</v>
      </c>
      <c r="V2243" s="36">
        <f t="shared" si="689"/>
        <v>12698.305789502978</v>
      </c>
      <c r="W2243" s="37">
        <f t="shared" si="690"/>
        <v>11519.259477808038</v>
      </c>
      <c r="X2243" s="36">
        <f t="shared" si="691"/>
        <v>11519.259477808824</v>
      </c>
      <c r="Y2243" s="276">
        <f t="shared" si="679"/>
        <v>11519.259477808038</v>
      </c>
      <c r="Z2243" s="36">
        <f t="shared" si="692"/>
        <v>24217.565267311016</v>
      </c>
      <c r="AA2243" s="36">
        <f t="shared" si="693"/>
        <v>12698.305789502978</v>
      </c>
      <c r="AB2243" s="38">
        <f t="shared" si="680"/>
        <v>-7.8580342233181E-10</v>
      </c>
      <c r="AC2243" s="17"/>
      <c r="AD2243" s="17">
        <f t="shared" si="694"/>
        <v>60</v>
      </c>
      <c r="AH2243" s="103"/>
    </row>
    <row r="2244" spans="1:34">
      <c r="A2244" s="533"/>
      <c r="C2244" s="67" t="str">
        <f>'Terminated loans'!F1434</f>
        <v>E</v>
      </c>
      <c r="D2244" s="19">
        <f>'Terminated loans'!H1434</f>
        <v>141066161</v>
      </c>
      <c r="E2244" s="19">
        <f>'Terminated loans'!I1434</f>
        <v>98</v>
      </c>
      <c r="F2244" s="19" t="str">
        <f>'Terminated loans'!J1434</f>
        <v xml:space="preserve">RAMPHUL N                      </v>
      </c>
      <c r="G2244" s="547" t="str">
        <f t="shared" si="696"/>
        <v>A2</v>
      </c>
      <c r="H2244" s="21">
        <f>'Terminated loans'!L1434</f>
        <v>39672</v>
      </c>
      <c r="I2244" s="21">
        <f>IF(B2244="VELS",'Terminated loans'!M1434,'Terminated loans'!B1434)</f>
        <v>41486</v>
      </c>
      <c r="J2244" s="34">
        <f t="shared" si="684"/>
        <v>60</v>
      </c>
      <c r="K2244" s="34">
        <f t="shared" si="681"/>
        <v>148</v>
      </c>
      <c r="L2244" s="34">
        <f t="shared" si="682"/>
        <v>60</v>
      </c>
      <c r="M2244" s="34">
        <f t="shared" si="683"/>
        <v>60</v>
      </c>
      <c r="N2244" s="52">
        <f t="shared" si="695"/>
        <v>60</v>
      </c>
      <c r="O2244" s="318">
        <f>+'Terminated loans'!S1434</f>
        <v>265000</v>
      </c>
      <c r="P2244" s="26">
        <f>+'Terminated loans'!T1434</f>
        <v>0.05</v>
      </c>
      <c r="Q2244" s="536">
        <f t="shared" si="697"/>
        <v>0.104</v>
      </c>
      <c r="R2244" s="222">
        <f t="shared" si="685"/>
        <v>5000.8769156628978</v>
      </c>
      <c r="S2244" s="36">
        <f t="shared" si="686"/>
        <v>233202.04414979852</v>
      </c>
      <c r="T2244" s="36">
        <f t="shared" si="687"/>
        <v>31797.955850201484</v>
      </c>
      <c r="U2244" s="36">
        <f t="shared" si="688"/>
        <v>66850.570789973164</v>
      </c>
      <c r="V2244" s="36">
        <f t="shared" si="689"/>
        <v>35052.614939773863</v>
      </c>
      <c r="W2244" s="37">
        <f t="shared" si="690"/>
        <v>31797.955850199301</v>
      </c>
      <c r="X2244" s="36">
        <f t="shared" si="691"/>
        <v>31797.955850201484</v>
      </c>
      <c r="Y2244" s="276">
        <f t="shared" si="679"/>
        <v>31797.955850199301</v>
      </c>
      <c r="Z2244" s="36">
        <f t="shared" si="692"/>
        <v>66850.570789973164</v>
      </c>
      <c r="AA2244" s="36">
        <f t="shared" si="693"/>
        <v>35052.614939773863</v>
      </c>
      <c r="AB2244" s="38">
        <f t="shared" si="680"/>
        <v>-2.1827872842550278E-9</v>
      </c>
      <c r="AC2244" s="17"/>
      <c r="AD2244" s="17">
        <f t="shared" si="694"/>
        <v>60</v>
      </c>
      <c r="AH2244" s="103"/>
    </row>
    <row r="2245" spans="1:34">
      <c r="A2245" s="533"/>
      <c r="C2245" s="67" t="str">
        <f>'Terminated loans'!F1435</f>
        <v>N</v>
      </c>
      <c r="D2245" s="19">
        <f>'Terminated loans'!H1435</f>
        <v>141069225</v>
      </c>
      <c r="E2245" s="19">
        <f>'Terminated loans'!I1435</f>
        <v>98</v>
      </c>
      <c r="F2245" s="19" t="str">
        <f>'Terminated loans'!J1435</f>
        <v xml:space="preserve">FACE P                         </v>
      </c>
      <c r="G2245" s="547" t="str">
        <f t="shared" si="696"/>
        <v>A2</v>
      </c>
      <c r="H2245" s="21">
        <f>'Terminated loans'!L1435</f>
        <v>39590</v>
      </c>
      <c r="I2245" s="21">
        <f>IF(B2245="VELS",'Terminated loans'!M1435,'Terminated loans'!B1435)</f>
        <v>41441</v>
      </c>
      <c r="J2245" s="34">
        <f t="shared" si="684"/>
        <v>61</v>
      </c>
      <c r="K2245" s="34">
        <f t="shared" si="681"/>
        <v>150</v>
      </c>
      <c r="L2245" s="34">
        <f t="shared" si="682"/>
        <v>60</v>
      </c>
      <c r="M2245" s="34">
        <f t="shared" si="683"/>
        <v>60</v>
      </c>
      <c r="N2245" s="52">
        <f t="shared" si="695"/>
        <v>60</v>
      </c>
      <c r="O2245" s="318">
        <f>+'Terminated loans'!S1435</f>
        <v>101465</v>
      </c>
      <c r="P2245" s="26">
        <f>+'Terminated loans'!T1435</f>
        <v>0.05</v>
      </c>
      <c r="Q2245" s="536">
        <f t="shared" si="697"/>
        <v>0.104</v>
      </c>
      <c r="R2245" s="222">
        <f t="shared" si="685"/>
        <v>1914.7697216895695</v>
      </c>
      <c r="S2245" s="36">
        <f t="shared" si="686"/>
        <v>89289.982677959648</v>
      </c>
      <c r="T2245" s="36">
        <f t="shared" si="687"/>
        <v>12175.017322040352</v>
      </c>
      <c r="U2245" s="36">
        <f t="shared" si="688"/>
        <v>25596.200623413664</v>
      </c>
      <c r="V2245" s="36">
        <f t="shared" si="689"/>
        <v>13421.183301374171</v>
      </c>
      <c r="W2245" s="37">
        <f t="shared" si="690"/>
        <v>12175.017322039494</v>
      </c>
      <c r="X2245" s="36">
        <f t="shared" si="691"/>
        <v>12175.017322040352</v>
      </c>
      <c r="Y2245" s="276">
        <f t="shared" si="679"/>
        <v>12175.017322039494</v>
      </c>
      <c r="Z2245" s="36">
        <f t="shared" si="692"/>
        <v>25596.200623413664</v>
      </c>
      <c r="AA2245" s="36">
        <f t="shared" si="693"/>
        <v>13421.183301374171</v>
      </c>
      <c r="AB2245" s="38">
        <f t="shared" si="680"/>
        <v>-8.5856299847364426E-10</v>
      </c>
      <c r="AC2245" s="17"/>
      <c r="AD2245" s="17">
        <f t="shared" si="694"/>
        <v>60</v>
      </c>
      <c r="AH2245" s="103"/>
    </row>
    <row r="2246" spans="1:34">
      <c r="A2246" s="533"/>
      <c r="C2246" s="67" t="str">
        <f>'Terminated loans'!F1436</f>
        <v>E</v>
      </c>
      <c r="D2246" s="19">
        <f>'Terminated loans'!H1436</f>
        <v>143014185</v>
      </c>
      <c r="E2246" s="19">
        <f>'Terminated loans'!I1436</f>
        <v>99</v>
      </c>
      <c r="F2246" s="19" t="str">
        <f>'Terminated loans'!J1436</f>
        <v xml:space="preserve">JANKEE P/H-LN                  </v>
      </c>
      <c r="G2246" s="547" t="str">
        <f t="shared" si="696"/>
        <v>A1</v>
      </c>
      <c r="H2246" s="21">
        <f>'Terminated loans'!L1436</f>
        <v>37791</v>
      </c>
      <c r="I2246" s="21">
        <f>IF(B2246="VELS",'Terminated loans'!M1436,'Terminated loans'!B1436)</f>
        <v>41486</v>
      </c>
      <c r="J2246" s="34">
        <f t="shared" si="684"/>
        <v>121</v>
      </c>
      <c r="K2246" s="34">
        <f t="shared" si="681"/>
        <v>210</v>
      </c>
      <c r="L2246" s="34">
        <f t="shared" si="682"/>
        <v>121</v>
      </c>
      <c r="M2246" s="34">
        <f t="shared" si="683"/>
        <v>121</v>
      </c>
      <c r="N2246" s="52">
        <f t="shared" si="695"/>
        <v>121</v>
      </c>
      <c r="O2246" s="318">
        <f>+'Terminated loans'!S1436</f>
        <v>759620</v>
      </c>
      <c r="P2246" s="26">
        <f>+'Terminated loans'!T1436</f>
        <v>0.03</v>
      </c>
      <c r="Q2246" s="536">
        <f t="shared" si="697"/>
        <v>8.6499999999999994E-2</v>
      </c>
      <c r="R2246" s="222">
        <f t="shared" si="685"/>
        <v>7282.9598542871681</v>
      </c>
      <c r="S2246" s="36">
        <f t="shared" si="686"/>
        <v>586674.23576163966</v>
      </c>
      <c r="T2246" s="36">
        <f t="shared" si="687"/>
        <v>172945.76423836034</v>
      </c>
      <c r="U2246" s="36">
        <f t="shared" si="688"/>
        <v>294563.90660710144</v>
      </c>
      <c r="V2246" s="36">
        <f t="shared" si="689"/>
        <v>121618.1423687475</v>
      </c>
      <c r="W2246" s="37">
        <f t="shared" si="690"/>
        <v>172945.76423835394</v>
      </c>
      <c r="X2246" s="36">
        <f t="shared" si="691"/>
        <v>172945.76423836034</v>
      </c>
      <c r="Y2246" s="276">
        <f t="shared" si="679"/>
        <v>172945.76423835394</v>
      </c>
      <c r="Z2246" s="36">
        <f t="shared" si="692"/>
        <v>294563.90660710144</v>
      </c>
      <c r="AA2246" s="36">
        <f t="shared" si="693"/>
        <v>121618.1423687475</v>
      </c>
      <c r="AB2246" s="38">
        <f t="shared" si="680"/>
        <v>-6.4028427004814148E-9</v>
      </c>
      <c r="AC2246" s="17"/>
      <c r="AD2246" s="17">
        <f t="shared" si="694"/>
        <v>121</v>
      </c>
      <c r="AH2246" s="103"/>
    </row>
    <row r="2247" spans="1:34">
      <c r="A2247" s="533"/>
      <c r="C2247" s="67" t="str">
        <f>'Terminated loans'!F1437</f>
        <v>E</v>
      </c>
      <c r="D2247" s="19">
        <f>'Terminated loans'!H1437</f>
        <v>143021920</v>
      </c>
      <c r="E2247" s="19">
        <f>'Terminated loans'!I1437</f>
        <v>99</v>
      </c>
      <c r="F2247" s="19" t="str">
        <f>'Terminated loans'!J1437</f>
        <v xml:space="preserve">PRAVINDEN J (SL 1422)          </v>
      </c>
      <c r="G2247" s="547" t="str">
        <f t="shared" si="696"/>
        <v>A1</v>
      </c>
      <c r="H2247" s="21">
        <f>'Terminated loans'!L1437</f>
        <v>39946</v>
      </c>
      <c r="I2247" s="21">
        <f>IF(B2247="VELS",'Terminated loans'!M1437,'Terminated loans'!B1437)</f>
        <v>41486</v>
      </c>
      <c r="J2247" s="34">
        <f t="shared" si="684"/>
        <v>51</v>
      </c>
      <c r="K2247" s="34">
        <f t="shared" si="681"/>
        <v>139</v>
      </c>
      <c r="L2247" s="34">
        <f t="shared" si="682"/>
        <v>51</v>
      </c>
      <c r="M2247" s="34">
        <f t="shared" si="683"/>
        <v>51</v>
      </c>
      <c r="N2247" s="52">
        <f t="shared" si="695"/>
        <v>51</v>
      </c>
      <c r="O2247" s="318">
        <f>+'Terminated loans'!S1437</f>
        <v>811940</v>
      </c>
      <c r="P2247" s="26">
        <f>+'Terminated loans'!T1437</f>
        <v>0.03</v>
      </c>
      <c r="Q2247" s="536">
        <f t="shared" si="697"/>
        <v>8.6499999999999994E-2</v>
      </c>
      <c r="R2247" s="222">
        <f t="shared" si="685"/>
        <v>16976.743788432683</v>
      </c>
      <c r="S2247" s="36">
        <f t="shared" si="686"/>
        <v>722348.76282659743</v>
      </c>
      <c r="T2247" s="36">
        <f t="shared" si="687"/>
        <v>89591.237173402566</v>
      </c>
      <c r="U2247" s="36">
        <f t="shared" si="688"/>
        <v>143465.1703834614</v>
      </c>
      <c r="V2247" s="36">
        <f t="shared" si="689"/>
        <v>53873.933210066869</v>
      </c>
      <c r="W2247" s="37">
        <f t="shared" si="690"/>
        <v>89591.237173394533</v>
      </c>
      <c r="X2247" s="36">
        <f t="shared" si="691"/>
        <v>89591.237173402566</v>
      </c>
      <c r="Y2247" s="276">
        <f t="shared" si="679"/>
        <v>89591.237173394533</v>
      </c>
      <c r="Z2247" s="36">
        <f t="shared" si="692"/>
        <v>143465.1703834614</v>
      </c>
      <c r="AA2247" s="36">
        <f t="shared" si="693"/>
        <v>53873.933210066869</v>
      </c>
      <c r="AB2247" s="38">
        <f t="shared" si="680"/>
        <v>-8.0326572060585022E-9</v>
      </c>
      <c r="AC2247" s="17"/>
      <c r="AD2247" s="17">
        <f t="shared" si="694"/>
        <v>51</v>
      </c>
      <c r="AH2247" s="103"/>
    </row>
    <row r="2248" spans="1:34">
      <c r="A2248" s="533"/>
      <c r="C2248" s="67" t="str">
        <f>'Terminated loans'!F1438</f>
        <v>E</v>
      </c>
      <c r="D2248" s="19">
        <f>'Terminated loans'!H1438</f>
        <v>143023427</v>
      </c>
      <c r="E2248" s="19">
        <f>'Terminated loans'!I1438</f>
        <v>99</v>
      </c>
      <c r="F2248" s="19" t="str">
        <f>'Terminated loans'!J1438</f>
        <v xml:space="preserve">RAJARAI ARTI HSE LOAN          </v>
      </c>
      <c r="G2248" s="547" t="str">
        <f t="shared" si="696"/>
        <v>A1</v>
      </c>
      <c r="H2248" s="21">
        <f>'Terminated loans'!L1438</f>
        <v>36216</v>
      </c>
      <c r="I2248" s="21">
        <f>IF(B2248="VELS",'Terminated loans'!M1438,'Terminated loans'!B1438)</f>
        <v>41486</v>
      </c>
      <c r="J2248" s="34">
        <f t="shared" si="684"/>
        <v>173</v>
      </c>
      <c r="K2248" s="34">
        <f t="shared" si="681"/>
        <v>261</v>
      </c>
      <c r="L2248" s="34">
        <f t="shared" si="682"/>
        <v>173</v>
      </c>
      <c r="M2248" s="34">
        <f t="shared" si="683"/>
        <v>173</v>
      </c>
      <c r="N2248" s="52">
        <f t="shared" si="695"/>
        <v>173</v>
      </c>
      <c r="O2248" s="318">
        <f>+'Terminated loans'!S1438</f>
        <v>350302</v>
      </c>
      <c r="P2248" s="26">
        <f>+'Terminated loans'!T1438</f>
        <v>0.03</v>
      </c>
      <c r="Q2248" s="536">
        <f t="shared" si="697"/>
        <v>8.6499999999999994E-2</v>
      </c>
      <c r="R2248" s="222">
        <f t="shared" si="685"/>
        <v>2496.7012617942919</v>
      </c>
      <c r="S2248" s="36">
        <f t="shared" si="686"/>
        <v>246388.26860099297</v>
      </c>
      <c r="T2248" s="36">
        <f t="shared" si="687"/>
        <v>103913.73139900703</v>
      </c>
      <c r="U2248" s="36">
        <f t="shared" si="688"/>
        <v>185541.04968941718</v>
      </c>
      <c r="V2248" s="36">
        <f t="shared" si="689"/>
        <v>81627.318290412484</v>
      </c>
      <c r="W2248" s="37">
        <f t="shared" si="690"/>
        <v>103913.7313990047</v>
      </c>
      <c r="X2248" s="36">
        <f t="shared" si="691"/>
        <v>103913.73139900703</v>
      </c>
      <c r="Y2248" s="276">
        <f t="shared" si="679"/>
        <v>103913.7313990047</v>
      </c>
      <c r="Z2248" s="36">
        <f t="shared" si="692"/>
        <v>185541.04968941718</v>
      </c>
      <c r="AA2248" s="36">
        <f t="shared" si="693"/>
        <v>81627.318290412484</v>
      </c>
      <c r="AB2248" s="38">
        <f t="shared" si="680"/>
        <v>-2.3283064365386963E-9</v>
      </c>
      <c r="AC2248" s="17"/>
      <c r="AD2248" s="17">
        <f t="shared" si="694"/>
        <v>173</v>
      </c>
      <c r="AH2248" s="103"/>
    </row>
    <row r="2249" spans="1:34">
      <c r="A2249" s="533"/>
      <c r="C2249" s="67" t="str">
        <f>'Terminated loans'!F1439</f>
        <v>E</v>
      </c>
      <c r="D2249" s="19">
        <f>'Terminated loans'!H1439</f>
        <v>143023753</v>
      </c>
      <c r="E2249" s="19">
        <f>'Terminated loans'!I1439</f>
        <v>98</v>
      </c>
      <c r="F2249" s="19" t="str">
        <f>'Terminated loans'!J1439</f>
        <v xml:space="preserve">RAJARAI A                      </v>
      </c>
      <c r="G2249" s="547" t="str">
        <f t="shared" si="696"/>
        <v>A2</v>
      </c>
      <c r="H2249" s="21">
        <f>'Terminated loans'!L1439</f>
        <v>39744</v>
      </c>
      <c r="I2249" s="21">
        <f>IF(B2249="VELS",'Terminated loans'!M1439,'Terminated loans'!B1439)</f>
        <v>41486</v>
      </c>
      <c r="J2249" s="34">
        <f t="shared" si="684"/>
        <v>57</v>
      </c>
      <c r="K2249" s="34">
        <f t="shared" si="681"/>
        <v>145</v>
      </c>
      <c r="L2249" s="34">
        <f t="shared" si="682"/>
        <v>57</v>
      </c>
      <c r="M2249" s="34">
        <f t="shared" si="683"/>
        <v>57</v>
      </c>
      <c r="N2249" s="52">
        <f t="shared" si="695"/>
        <v>57</v>
      </c>
      <c r="O2249" s="318">
        <f>+'Terminated loans'!S1439</f>
        <v>372302</v>
      </c>
      <c r="P2249" s="26">
        <f>+'Terminated loans'!T1439</f>
        <v>0.05</v>
      </c>
      <c r="Q2249" s="536">
        <f t="shared" si="697"/>
        <v>0.104</v>
      </c>
      <c r="R2249" s="222">
        <f t="shared" si="685"/>
        <v>7351.4508582117141</v>
      </c>
      <c r="S2249" s="36">
        <f t="shared" si="686"/>
        <v>329559.15615331143</v>
      </c>
      <c r="T2249" s="36">
        <f t="shared" si="687"/>
        <v>42742.843846688571</v>
      </c>
      <c r="U2249" s="36">
        <f t="shared" si="688"/>
        <v>89473.542764753045</v>
      </c>
      <c r="V2249" s="36">
        <f t="shared" si="689"/>
        <v>46730.698918067734</v>
      </c>
      <c r="W2249" s="37">
        <f t="shared" si="690"/>
        <v>42742.843846685311</v>
      </c>
      <c r="X2249" s="36">
        <f t="shared" si="691"/>
        <v>42742.843846688571</v>
      </c>
      <c r="Y2249" s="276">
        <f t="shared" si="679"/>
        <v>42742.843846685311</v>
      </c>
      <c r="Z2249" s="36">
        <f t="shared" si="692"/>
        <v>89473.542764753045</v>
      </c>
      <c r="AA2249" s="36">
        <f t="shared" si="693"/>
        <v>46730.698918067734</v>
      </c>
      <c r="AB2249" s="38">
        <f t="shared" si="680"/>
        <v>-3.2596290111541748E-9</v>
      </c>
      <c r="AC2249" s="17"/>
      <c r="AD2249" s="17">
        <f t="shared" si="694"/>
        <v>57</v>
      </c>
      <c r="AH2249" s="103"/>
    </row>
    <row r="2250" spans="1:34">
      <c r="A2250" s="533"/>
      <c r="C2250" s="67" t="str">
        <f>'Terminated loans'!F1440</f>
        <v>E</v>
      </c>
      <c r="D2250" s="19">
        <f>'Terminated loans'!H1440</f>
        <v>143026272</v>
      </c>
      <c r="E2250" s="19">
        <f>'Terminated loans'!I1440</f>
        <v>98</v>
      </c>
      <c r="F2250" s="19" t="str">
        <f>'Terminated loans'!J1440</f>
        <v xml:space="preserve">VENCATASAMY K R/054071         </v>
      </c>
      <c r="G2250" s="547" t="str">
        <f t="shared" si="696"/>
        <v>A2</v>
      </c>
      <c r="H2250" s="21">
        <f>'Terminated loans'!L1440</f>
        <v>39503</v>
      </c>
      <c r="I2250" s="21">
        <f>IF(B2250="VELS",'Terminated loans'!M1440,'Terminated loans'!B1440)</f>
        <v>41486</v>
      </c>
      <c r="J2250" s="34">
        <f t="shared" si="684"/>
        <v>65</v>
      </c>
      <c r="K2250" s="34">
        <f t="shared" si="681"/>
        <v>153</v>
      </c>
      <c r="L2250" s="34">
        <f t="shared" si="682"/>
        <v>60</v>
      </c>
      <c r="M2250" s="34">
        <f t="shared" si="683"/>
        <v>60</v>
      </c>
      <c r="N2250" s="52">
        <f t="shared" si="695"/>
        <v>60</v>
      </c>
      <c r="O2250" s="318">
        <f>+'Terminated loans'!S1440</f>
        <v>500003</v>
      </c>
      <c r="P2250" s="26">
        <f>+'Terminated loans'!T1440</f>
        <v>0.05</v>
      </c>
      <c r="Q2250" s="536">
        <f t="shared" si="697"/>
        <v>0.104</v>
      </c>
      <c r="R2250" s="222">
        <f t="shared" si="685"/>
        <v>9435.6734357063979</v>
      </c>
      <c r="S2250" s="36">
        <f t="shared" si="686"/>
        <v>440006.49690955353</v>
      </c>
      <c r="T2250" s="36">
        <f t="shared" si="687"/>
        <v>59996.503090446466</v>
      </c>
      <c r="U2250" s="36">
        <f t="shared" si="688"/>
        <v>126133.90923282609</v>
      </c>
      <c r="V2250" s="36">
        <f t="shared" si="689"/>
        <v>66137.406142383872</v>
      </c>
      <c r="W2250" s="37">
        <f t="shared" si="690"/>
        <v>59996.503090442216</v>
      </c>
      <c r="X2250" s="36">
        <f t="shared" si="691"/>
        <v>59996.503090446466</v>
      </c>
      <c r="Y2250" s="276">
        <f t="shared" si="679"/>
        <v>59996.503090442216</v>
      </c>
      <c r="Z2250" s="36">
        <f t="shared" si="692"/>
        <v>126133.90923282609</v>
      </c>
      <c r="AA2250" s="36">
        <f t="shared" si="693"/>
        <v>66137.406142383872</v>
      </c>
      <c r="AB2250" s="38">
        <f t="shared" si="680"/>
        <v>-4.2491592466831207E-9</v>
      </c>
      <c r="AC2250" s="17"/>
      <c r="AD2250" s="17">
        <f t="shared" si="694"/>
        <v>60</v>
      </c>
      <c r="AH2250" s="103"/>
    </row>
    <row r="2251" spans="1:34">
      <c r="A2251" s="533"/>
      <c r="C2251" s="67" t="str">
        <f>'Terminated loans'!F1441</f>
        <v>E</v>
      </c>
      <c r="D2251" s="19">
        <f>'Terminated loans'!H1441</f>
        <v>143143821</v>
      </c>
      <c r="E2251" s="19">
        <f>'Terminated loans'!I1441</f>
        <v>99</v>
      </c>
      <c r="F2251" s="19" t="str">
        <f>'Terminated loans'!J1441</f>
        <v xml:space="preserve">PERMALLOO A N (SL 2021)        </v>
      </c>
      <c r="G2251" s="547" t="str">
        <f t="shared" si="696"/>
        <v>A1</v>
      </c>
      <c r="H2251" s="21">
        <f>'Terminated loans'!L1441</f>
        <v>40346</v>
      </c>
      <c r="I2251" s="21">
        <f>IF(B2251="VELS",'Terminated loans'!M1441,'Terminated loans'!B1441)</f>
        <v>41486</v>
      </c>
      <c r="J2251" s="34">
        <f t="shared" si="684"/>
        <v>37</v>
      </c>
      <c r="K2251" s="34">
        <f t="shared" si="681"/>
        <v>126</v>
      </c>
      <c r="L2251" s="34">
        <f t="shared" si="682"/>
        <v>37</v>
      </c>
      <c r="M2251" s="34">
        <f t="shared" si="683"/>
        <v>37</v>
      </c>
      <c r="N2251" s="52">
        <f t="shared" si="695"/>
        <v>37</v>
      </c>
      <c r="O2251" s="318">
        <f>+'Terminated loans'!S1441</f>
        <v>2604521</v>
      </c>
      <c r="P2251" s="26">
        <f>+'Terminated loans'!T1441</f>
        <v>0.03</v>
      </c>
      <c r="Q2251" s="536">
        <f t="shared" si="697"/>
        <v>8.6499999999999994E-2</v>
      </c>
      <c r="R2251" s="222">
        <f t="shared" si="685"/>
        <v>73786.186192885667</v>
      </c>
      <c r="S2251" s="36">
        <f t="shared" si="686"/>
        <v>2388835.1969375107</v>
      </c>
      <c r="T2251" s="36">
        <f t="shared" si="687"/>
        <v>215685.80306248926</v>
      </c>
      <c r="U2251" s="36">
        <f t="shared" si="688"/>
        <v>341253.69219923206</v>
      </c>
      <c r="V2251" s="36">
        <f t="shared" si="689"/>
        <v>125567.88913676981</v>
      </c>
      <c r="W2251" s="37">
        <f t="shared" si="690"/>
        <v>215685.80306246225</v>
      </c>
      <c r="X2251" s="36">
        <f t="shared" si="691"/>
        <v>215685.80306248926</v>
      </c>
      <c r="Y2251" s="276">
        <f t="shared" si="679"/>
        <v>215685.80306246225</v>
      </c>
      <c r="Z2251" s="36">
        <f t="shared" si="692"/>
        <v>341253.69219923206</v>
      </c>
      <c r="AA2251" s="36">
        <f t="shared" si="693"/>
        <v>125567.88913676981</v>
      </c>
      <c r="AB2251" s="38">
        <f t="shared" si="680"/>
        <v>-2.7008354663848877E-8</v>
      </c>
      <c r="AC2251" s="17"/>
      <c r="AD2251" s="17">
        <f t="shared" si="694"/>
        <v>37</v>
      </c>
      <c r="AH2251" s="103"/>
    </row>
    <row r="2252" spans="1:34">
      <c r="A2252" s="533"/>
      <c r="C2252" s="67" t="str">
        <f>'Terminated loans'!F1442</f>
        <v>N</v>
      </c>
      <c r="D2252" s="19">
        <f>'Terminated loans'!H1442</f>
        <v>143525686</v>
      </c>
      <c r="E2252" s="19">
        <f>'Terminated loans'!I1442</f>
        <v>99</v>
      </c>
      <c r="F2252" s="19" t="str">
        <f>'Terminated loans'!J1442</f>
        <v xml:space="preserve">NOORDINE MR L OR MRS N         </v>
      </c>
      <c r="G2252" s="547" t="str">
        <f t="shared" si="696"/>
        <v>A1</v>
      </c>
      <c r="H2252" s="21">
        <f>'Terminated loans'!L1442</f>
        <v>35160</v>
      </c>
      <c r="I2252" s="21">
        <f>IF(B2252="VELS",'Terminated loans'!M1442,'Terminated loans'!B1442)</f>
        <v>41486</v>
      </c>
      <c r="J2252" s="34">
        <f t="shared" si="684"/>
        <v>208</v>
      </c>
      <c r="K2252" s="34">
        <f t="shared" si="681"/>
        <v>296</v>
      </c>
      <c r="L2252" s="34">
        <f t="shared" si="682"/>
        <v>180</v>
      </c>
      <c r="M2252" s="34">
        <f t="shared" si="683"/>
        <v>180</v>
      </c>
      <c r="N2252" s="52">
        <f t="shared" si="695"/>
        <v>180</v>
      </c>
      <c r="O2252" s="318">
        <f>+'Terminated loans'!S1442</f>
        <v>135266</v>
      </c>
      <c r="P2252" s="26">
        <f>+'Terminated loans'!T1442</f>
        <v>0.03</v>
      </c>
      <c r="Q2252" s="536">
        <f t="shared" si="697"/>
        <v>8.6499999999999994E-2</v>
      </c>
      <c r="R2252" s="222">
        <f t="shared" si="685"/>
        <v>934.12216153842598</v>
      </c>
      <c r="S2252" s="36">
        <f t="shared" si="686"/>
        <v>94018.457190325164</v>
      </c>
      <c r="T2252" s="36">
        <f t="shared" si="687"/>
        <v>41247.542809674836</v>
      </c>
      <c r="U2252" s="36">
        <f t="shared" si="688"/>
        <v>74123.531886590601</v>
      </c>
      <c r="V2252" s="36">
        <f t="shared" si="689"/>
        <v>32875.989076916681</v>
      </c>
      <c r="W2252" s="37">
        <f t="shared" si="690"/>
        <v>41247.54280967392</v>
      </c>
      <c r="X2252" s="36">
        <f t="shared" si="691"/>
        <v>41247.542809674836</v>
      </c>
      <c r="Y2252" s="276">
        <f t="shared" si="679"/>
        <v>41247.54280967392</v>
      </c>
      <c r="Z2252" s="36">
        <f t="shared" si="692"/>
        <v>74123.531886590601</v>
      </c>
      <c r="AA2252" s="36">
        <f t="shared" si="693"/>
        <v>32875.989076916681</v>
      </c>
      <c r="AB2252" s="38">
        <f t="shared" si="680"/>
        <v>-9.1677065938711166E-10</v>
      </c>
      <c r="AC2252" s="17"/>
      <c r="AD2252" s="17">
        <f t="shared" si="694"/>
        <v>180</v>
      </c>
      <c r="AH2252" s="103"/>
    </row>
    <row r="2253" spans="1:34">
      <c r="A2253" s="533"/>
      <c r="C2253" s="67" t="str">
        <f>'Terminated loans'!F1443</f>
        <v>N</v>
      </c>
      <c r="D2253" s="19">
        <f>'Terminated loans'!H1443</f>
        <v>143990346</v>
      </c>
      <c r="E2253" s="19">
        <f>'Terminated loans'!I1443</f>
        <v>98</v>
      </c>
      <c r="F2253" s="19" t="str">
        <f>'Terminated loans'!J1443</f>
        <v xml:space="preserve">SEETUL S                       </v>
      </c>
      <c r="G2253" s="547" t="str">
        <f t="shared" si="696"/>
        <v>A2</v>
      </c>
      <c r="H2253" s="21">
        <f>'Terminated loans'!L1443</f>
        <v>40332</v>
      </c>
      <c r="I2253" s="21">
        <f>IF(B2253="VELS",'Terminated loans'!M1443,'Terminated loans'!B1443)</f>
        <v>41417</v>
      </c>
      <c r="J2253" s="34">
        <f t="shared" si="684"/>
        <v>36</v>
      </c>
      <c r="K2253" s="34">
        <f t="shared" si="681"/>
        <v>126</v>
      </c>
      <c r="L2253" s="34">
        <f t="shared" si="682"/>
        <v>36</v>
      </c>
      <c r="M2253" s="34">
        <f t="shared" si="683"/>
        <v>36</v>
      </c>
      <c r="N2253" s="52">
        <f t="shared" si="695"/>
        <v>36</v>
      </c>
      <c r="O2253" s="318">
        <f>+'Terminated loans'!S1443</f>
        <v>146576</v>
      </c>
      <c r="P2253" s="26">
        <f>+'Terminated loans'!T1443</f>
        <v>0.05</v>
      </c>
      <c r="Q2253" s="536">
        <f t="shared" si="697"/>
        <v>0.104</v>
      </c>
      <c r="R2253" s="222">
        <f t="shared" si="685"/>
        <v>4393.0142140134467</v>
      </c>
      <c r="S2253" s="36">
        <f t="shared" si="686"/>
        <v>135355.78938073511</v>
      </c>
      <c r="T2253" s="36">
        <f t="shared" si="687"/>
        <v>11220.210619264893</v>
      </c>
      <c r="U2253" s="36">
        <f t="shared" si="688"/>
        <v>22792.722323747643</v>
      </c>
      <c r="V2253" s="36">
        <f t="shared" si="689"/>
        <v>11572.511704484088</v>
      </c>
      <c r="W2253" s="37">
        <f t="shared" si="690"/>
        <v>11220.210619263555</v>
      </c>
      <c r="X2253" s="36">
        <f t="shared" si="691"/>
        <v>11220.210619264893</v>
      </c>
      <c r="Y2253" s="276">
        <f t="shared" si="679"/>
        <v>11220.210619263555</v>
      </c>
      <c r="Z2253" s="36">
        <f t="shared" si="692"/>
        <v>22792.722323747643</v>
      </c>
      <c r="AA2253" s="36">
        <f t="shared" si="693"/>
        <v>11572.511704484088</v>
      </c>
      <c r="AB2253" s="38">
        <f t="shared" si="680"/>
        <v>-1.3387762010097504E-9</v>
      </c>
      <c r="AC2253" s="17"/>
      <c r="AD2253" s="17">
        <f t="shared" si="694"/>
        <v>36</v>
      </c>
      <c r="AH2253" s="103"/>
    </row>
    <row r="2254" spans="1:34">
      <c r="A2254" s="533"/>
      <c r="C2254" s="67" t="str">
        <f>'Terminated loans'!F1444</f>
        <v>E</v>
      </c>
      <c r="D2254" s="19">
        <f>'Terminated loans'!H1444</f>
        <v>143991148</v>
      </c>
      <c r="E2254" s="19">
        <f>'Terminated loans'!I1444</f>
        <v>98</v>
      </c>
      <c r="F2254" s="19" t="str">
        <f>'Terminated loans'!J1444</f>
        <v xml:space="preserve">CASTAGNETTE M C                </v>
      </c>
      <c r="G2254" s="547" t="str">
        <f t="shared" si="696"/>
        <v>A2</v>
      </c>
      <c r="H2254" s="21">
        <f>'Terminated loans'!L1444</f>
        <v>40255</v>
      </c>
      <c r="I2254" s="21">
        <f>IF(B2254="VELS",'Terminated loans'!M1444,'Terminated loans'!B1444)</f>
        <v>41486</v>
      </c>
      <c r="J2254" s="34">
        <f t="shared" si="684"/>
        <v>40</v>
      </c>
      <c r="K2254" s="34">
        <f t="shared" si="681"/>
        <v>129</v>
      </c>
      <c r="L2254" s="34">
        <f t="shared" si="682"/>
        <v>40</v>
      </c>
      <c r="M2254" s="34">
        <f t="shared" si="683"/>
        <v>40</v>
      </c>
      <c r="N2254" s="52">
        <f t="shared" si="695"/>
        <v>40</v>
      </c>
      <c r="O2254" s="318">
        <f>+'Terminated loans'!S1444</f>
        <v>35063</v>
      </c>
      <c r="P2254" s="26">
        <f>+'Terminated loans'!T1444</f>
        <v>0.05</v>
      </c>
      <c r="Q2254" s="536">
        <f t="shared" si="697"/>
        <v>0.104</v>
      </c>
      <c r="R2254" s="222">
        <f t="shared" si="685"/>
        <v>953.47180927278634</v>
      </c>
      <c r="S2254" s="36">
        <f t="shared" si="686"/>
        <v>32113.906688058254</v>
      </c>
      <c r="T2254" s="36">
        <f t="shared" si="687"/>
        <v>2949.0933119417459</v>
      </c>
      <c r="U2254" s="36">
        <f t="shared" si="688"/>
        <v>6024.9656828528969</v>
      </c>
      <c r="V2254" s="36">
        <f t="shared" si="689"/>
        <v>3075.8723709114565</v>
      </c>
      <c r="W2254" s="37">
        <f t="shared" si="690"/>
        <v>2949.0933119414403</v>
      </c>
      <c r="X2254" s="36">
        <f t="shared" si="691"/>
        <v>2949.0933119417459</v>
      </c>
      <c r="Y2254" s="276">
        <f t="shared" si="679"/>
        <v>2949.0933119414403</v>
      </c>
      <c r="Z2254" s="36">
        <f t="shared" si="692"/>
        <v>6024.9656828528969</v>
      </c>
      <c r="AA2254" s="36">
        <f t="shared" si="693"/>
        <v>3075.8723709114565</v>
      </c>
      <c r="AB2254" s="38">
        <f t="shared" si="680"/>
        <v>-3.0559021979570389E-10</v>
      </c>
      <c r="AC2254" s="17"/>
      <c r="AD2254" s="17">
        <f t="shared" si="694"/>
        <v>40</v>
      </c>
      <c r="AH2254" s="103"/>
    </row>
    <row r="2255" spans="1:34">
      <c r="A2255" s="533"/>
      <c r="C2255" s="67" t="str">
        <f>'Terminated loans'!F1445</f>
        <v>E</v>
      </c>
      <c r="D2255" s="19">
        <f>'Terminated loans'!H1445</f>
        <v>143991695</v>
      </c>
      <c r="E2255" s="19">
        <f>'Terminated loans'!I1445</f>
        <v>98</v>
      </c>
      <c r="F2255" s="19" t="str">
        <f>'Terminated loans'!J1445</f>
        <v xml:space="preserve">NARRAINEN P                    </v>
      </c>
      <c r="G2255" s="547" t="str">
        <f t="shared" si="696"/>
        <v>A2</v>
      </c>
      <c r="H2255" s="21">
        <f>'Terminated loans'!L1445</f>
        <v>40445</v>
      </c>
      <c r="I2255" s="21">
        <f>IF(B2255="VELS",'Terminated loans'!M1445,'Terminated loans'!B1445)</f>
        <v>41486</v>
      </c>
      <c r="J2255" s="34">
        <f t="shared" si="684"/>
        <v>34</v>
      </c>
      <c r="K2255" s="34">
        <f t="shared" si="681"/>
        <v>122</v>
      </c>
      <c r="L2255" s="34">
        <f t="shared" si="682"/>
        <v>34</v>
      </c>
      <c r="M2255" s="34">
        <f t="shared" si="683"/>
        <v>34</v>
      </c>
      <c r="N2255" s="52">
        <f t="shared" si="695"/>
        <v>34</v>
      </c>
      <c r="O2255" s="318">
        <f>+'Terminated loans'!S1445</f>
        <v>152852</v>
      </c>
      <c r="P2255" s="26">
        <f>+'Terminated loans'!T1445</f>
        <v>0.05</v>
      </c>
      <c r="Q2255" s="536">
        <f t="shared" si="697"/>
        <v>0.104</v>
      </c>
      <c r="R2255" s="222">
        <f t="shared" si="685"/>
        <v>4830.9488089966335</v>
      </c>
      <c r="S2255" s="36">
        <f t="shared" si="686"/>
        <v>141736.722343784</v>
      </c>
      <c r="T2255" s="36">
        <f t="shared" si="687"/>
        <v>11115.277656216</v>
      </c>
      <c r="U2255" s="36">
        <f t="shared" si="688"/>
        <v>22515.53716210014</v>
      </c>
      <c r="V2255" s="36">
        <f t="shared" si="689"/>
        <v>11400.259505885508</v>
      </c>
      <c r="W2255" s="37">
        <f t="shared" si="690"/>
        <v>11115.277656214632</v>
      </c>
      <c r="X2255" s="36">
        <f t="shared" si="691"/>
        <v>11115.277656216</v>
      </c>
      <c r="Y2255" s="276">
        <f t="shared" si="679"/>
        <v>11115.277656214632</v>
      </c>
      <c r="Z2255" s="36">
        <f t="shared" si="692"/>
        <v>22515.53716210014</v>
      </c>
      <c r="AA2255" s="36">
        <f t="shared" si="693"/>
        <v>11400.259505885508</v>
      </c>
      <c r="AB2255" s="38">
        <f t="shared" si="680"/>
        <v>-1.3678800314664841E-9</v>
      </c>
      <c r="AC2255" s="17"/>
      <c r="AD2255" s="17">
        <f t="shared" si="694"/>
        <v>34</v>
      </c>
      <c r="AH2255" s="103"/>
    </row>
    <row r="2256" spans="1:34">
      <c r="A2256" s="533"/>
      <c r="C2256" s="67" t="str">
        <f>'Terminated loans'!F1446</f>
        <v>E</v>
      </c>
      <c r="D2256" s="19">
        <f>'Terminated loans'!H1446</f>
        <v>143991857</v>
      </c>
      <c r="E2256" s="19">
        <f>'Terminated loans'!I1446</f>
        <v>98</v>
      </c>
      <c r="F2256" s="19" t="str">
        <f>'Terminated loans'!J1446</f>
        <v xml:space="preserve">VEEREN C A                     </v>
      </c>
      <c r="G2256" s="547" t="str">
        <f t="shared" si="696"/>
        <v>A2</v>
      </c>
      <c r="H2256" s="21">
        <f>'Terminated loans'!L1446</f>
        <v>40347</v>
      </c>
      <c r="I2256" s="21">
        <f>IF(B2256="VELS",'Terminated loans'!M1446,'Terminated loans'!B1446)</f>
        <v>41486</v>
      </c>
      <c r="J2256" s="34">
        <f t="shared" si="684"/>
        <v>37</v>
      </c>
      <c r="K2256" s="34">
        <f t="shared" si="681"/>
        <v>126</v>
      </c>
      <c r="L2256" s="34">
        <f t="shared" si="682"/>
        <v>37</v>
      </c>
      <c r="M2256" s="34">
        <f t="shared" si="683"/>
        <v>37</v>
      </c>
      <c r="N2256" s="52">
        <f t="shared" si="695"/>
        <v>37</v>
      </c>
      <c r="O2256" s="318">
        <f>+'Terminated loans'!S1446</f>
        <v>243717</v>
      </c>
      <c r="P2256" s="26">
        <f>+'Terminated loans'!T1446</f>
        <v>0.05</v>
      </c>
      <c r="Q2256" s="536">
        <f t="shared" si="697"/>
        <v>0.104</v>
      </c>
      <c r="R2256" s="222">
        <f t="shared" si="685"/>
        <v>7121.4169464886954</v>
      </c>
      <c r="S2256" s="36">
        <f t="shared" si="686"/>
        <v>224597.14677287295</v>
      </c>
      <c r="T2256" s="36">
        <f t="shared" si="687"/>
        <v>19119.853227127052</v>
      </c>
      <c r="U2256" s="36">
        <f t="shared" si="688"/>
        <v>38895.280247206596</v>
      </c>
      <c r="V2256" s="36">
        <f t="shared" si="689"/>
        <v>19775.427020081755</v>
      </c>
      <c r="W2256" s="37">
        <f t="shared" si="690"/>
        <v>19119.85322712484</v>
      </c>
      <c r="X2256" s="36">
        <f t="shared" si="691"/>
        <v>19119.853227127052</v>
      </c>
      <c r="Y2256" s="276">
        <f t="shared" si="679"/>
        <v>19119.85322712484</v>
      </c>
      <c r="Z2256" s="36">
        <f t="shared" si="692"/>
        <v>38895.280247206596</v>
      </c>
      <c r="AA2256" s="36">
        <f t="shared" si="693"/>
        <v>19775.427020081755</v>
      </c>
      <c r="AB2256" s="38">
        <f t="shared" si="680"/>
        <v>-2.2118911147117615E-9</v>
      </c>
      <c r="AC2256" s="17"/>
      <c r="AD2256" s="17">
        <f t="shared" si="694"/>
        <v>37</v>
      </c>
      <c r="AH2256" s="103"/>
    </row>
    <row r="2257" spans="1:34">
      <c r="A2257" s="533"/>
      <c r="C2257" s="67" t="str">
        <f>'Terminated loans'!F1447</f>
        <v>E</v>
      </c>
      <c r="D2257" s="19">
        <f>'Terminated loans'!H1447</f>
        <v>143993299</v>
      </c>
      <c r="E2257" s="19">
        <f>'Terminated loans'!I1447</f>
        <v>98</v>
      </c>
      <c r="F2257" s="19" t="str">
        <f>'Terminated loans'!J1447</f>
        <v xml:space="preserve">VEEREN C A                     </v>
      </c>
      <c r="G2257" s="547" t="str">
        <f t="shared" si="696"/>
        <v>B2</v>
      </c>
      <c r="H2257" s="21">
        <f>'Terminated loans'!L1447</f>
        <v>40543</v>
      </c>
      <c r="I2257" s="21">
        <f>IF(B2257="VELS",'Terminated loans'!M1447,'Terminated loans'!B1447)</f>
        <v>41486</v>
      </c>
      <c r="J2257" s="34">
        <f t="shared" si="684"/>
        <v>31</v>
      </c>
      <c r="K2257" s="34">
        <f t="shared" si="681"/>
        <v>119</v>
      </c>
      <c r="L2257" s="34">
        <f t="shared" si="682"/>
        <v>31</v>
      </c>
      <c r="M2257" s="34">
        <f t="shared" si="683"/>
        <v>31</v>
      </c>
      <c r="N2257" s="52">
        <f t="shared" si="695"/>
        <v>31</v>
      </c>
      <c r="O2257" s="318">
        <f>+'Terminated loans'!S1447</f>
        <v>21070</v>
      </c>
      <c r="P2257" s="26">
        <f>+'Terminated loans'!T1447</f>
        <v>0.05</v>
      </c>
      <c r="Q2257" s="536">
        <f t="shared" si="697"/>
        <v>9.4E-2</v>
      </c>
      <c r="R2257" s="222">
        <f t="shared" si="685"/>
        <v>725.93102148441346</v>
      </c>
      <c r="S2257" s="36">
        <f t="shared" si="686"/>
        <v>19911.074780450803</v>
      </c>
      <c r="T2257" s="36">
        <f t="shared" si="687"/>
        <v>1158.9252195491972</v>
      </c>
      <c r="U2257" s="36">
        <f t="shared" si="688"/>
        <v>2592.7868855660927</v>
      </c>
      <c r="V2257" s="36">
        <f t="shared" si="689"/>
        <v>1433.8616660168191</v>
      </c>
      <c r="W2257" s="37">
        <f t="shared" si="690"/>
        <v>1158.9252195492736</v>
      </c>
      <c r="X2257" s="36">
        <f t="shared" si="691"/>
        <v>1158.9252195491972</v>
      </c>
      <c r="Y2257" s="276">
        <f t="shared" si="679"/>
        <v>1158.9252195492736</v>
      </c>
      <c r="Z2257" s="36">
        <f t="shared" si="692"/>
        <v>2592.7868855660927</v>
      </c>
      <c r="AA2257" s="36">
        <f t="shared" si="693"/>
        <v>1433.8616660168191</v>
      </c>
      <c r="AB2257" s="38">
        <f t="shared" si="680"/>
        <v>7.6397554948925972E-11</v>
      </c>
      <c r="AC2257" s="17"/>
      <c r="AD2257" s="17">
        <f t="shared" si="694"/>
        <v>31</v>
      </c>
      <c r="AH2257" s="103"/>
    </row>
    <row r="2258" spans="1:34">
      <c r="A2258" s="533"/>
      <c r="C2258" s="67" t="str">
        <f>'Terminated loans'!F1448</f>
        <v>E</v>
      </c>
      <c r="D2258" s="19">
        <f>'Terminated loans'!H1448</f>
        <v>143995720</v>
      </c>
      <c r="E2258" s="19">
        <f>'Terminated loans'!I1448</f>
        <v>98</v>
      </c>
      <c r="F2258" s="19" t="str">
        <f>'Terminated loans'!J1448</f>
        <v xml:space="preserve">MADHEWOO R                     </v>
      </c>
      <c r="G2258" s="547" t="str">
        <f t="shared" si="696"/>
        <v>C2</v>
      </c>
      <c r="H2258" s="21">
        <f>'Terminated loans'!L1448</f>
        <v>40715</v>
      </c>
      <c r="I2258" s="21">
        <f>IF(B2258="VELS",'Terminated loans'!M1448,'Terminated loans'!B1448)</f>
        <v>41486</v>
      </c>
      <c r="J2258" s="34">
        <f t="shared" si="684"/>
        <v>25</v>
      </c>
      <c r="K2258" s="34">
        <f t="shared" si="681"/>
        <v>113</v>
      </c>
      <c r="L2258" s="34">
        <f t="shared" si="682"/>
        <v>25</v>
      </c>
      <c r="M2258" s="34">
        <f t="shared" si="683"/>
        <v>25</v>
      </c>
      <c r="N2258" s="52">
        <f t="shared" si="695"/>
        <v>25</v>
      </c>
      <c r="O2258" s="318">
        <f>+'Terminated loans'!S1448</f>
        <v>183371</v>
      </c>
      <c r="P2258" s="26">
        <f>+'Terminated loans'!T1448</f>
        <v>0.05</v>
      </c>
      <c r="Q2258" s="536">
        <f t="shared" si="697"/>
        <v>9.9000000000000005E-2</v>
      </c>
      <c r="R2258" s="222">
        <f t="shared" si="685"/>
        <v>7738.7506151621801</v>
      </c>
      <c r="S2258" s="36">
        <f t="shared" si="686"/>
        <v>174175.00780059662</v>
      </c>
      <c r="T2258" s="36">
        <f t="shared" si="687"/>
        <v>9195.9921994033793</v>
      </c>
      <c r="U2258" s="36">
        <f t="shared" si="688"/>
        <v>19293.757578460441</v>
      </c>
      <c r="V2258" s="36">
        <f t="shared" si="689"/>
        <v>10097.765379054501</v>
      </c>
      <c r="W2258" s="37">
        <f t="shared" si="690"/>
        <v>9195.9921994059405</v>
      </c>
      <c r="X2258" s="36">
        <f t="shared" si="691"/>
        <v>9195.9921994033793</v>
      </c>
      <c r="Y2258" s="276">
        <f t="shared" si="679"/>
        <v>9195.9921994059405</v>
      </c>
      <c r="Z2258" s="36">
        <f t="shared" si="692"/>
        <v>19293.757578460441</v>
      </c>
      <c r="AA2258" s="36">
        <f t="shared" si="693"/>
        <v>10097.765379054501</v>
      </c>
      <c r="AB2258" s="38">
        <f t="shared" si="680"/>
        <v>2.5611370801925659E-9</v>
      </c>
      <c r="AC2258" s="17"/>
      <c r="AD2258" s="17">
        <f t="shared" si="694"/>
        <v>25</v>
      </c>
      <c r="AH2258" s="103"/>
    </row>
    <row r="2259" spans="1:34">
      <c r="A2259" s="533"/>
      <c r="C2259" s="67" t="str">
        <f>'Terminated loans'!F1449</f>
        <v>E</v>
      </c>
      <c r="D2259" s="19">
        <f>'Terminated loans'!H1449</f>
        <v>143998835</v>
      </c>
      <c r="E2259" s="19">
        <f>'Terminated loans'!I1449</f>
        <v>99</v>
      </c>
      <c r="F2259" s="19" t="str">
        <f>'Terminated loans'!J1449</f>
        <v xml:space="preserve">RAMLOLL N (SL 2463)            </v>
      </c>
      <c r="G2259" s="547" t="str">
        <f t="shared" si="696"/>
        <v>C1</v>
      </c>
      <c r="H2259" s="21">
        <f>'Terminated loans'!L1449</f>
        <v>40763</v>
      </c>
      <c r="I2259" s="21">
        <f>IF(B2259="VELS",'Terminated loans'!M1449,'Terminated loans'!B1449)</f>
        <v>41486</v>
      </c>
      <c r="J2259" s="34">
        <f t="shared" si="684"/>
        <v>24</v>
      </c>
      <c r="K2259" s="34">
        <f t="shared" si="681"/>
        <v>112</v>
      </c>
      <c r="L2259" s="34">
        <f t="shared" si="682"/>
        <v>24</v>
      </c>
      <c r="M2259" s="34">
        <f t="shared" si="683"/>
        <v>24</v>
      </c>
      <c r="N2259" s="52">
        <f t="shared" si="695"/>
        <v>24</v>
      </c>
      <c r="O2259" s="318">
        <f>+'Terminated loans'!S1449</f>
        <v>3300016</v>
      </c>
      <c r="P2259" s="26">
        <f>+'Terminated loans'!T1449</f>
        <v>0.03</v>
      </c>
      <c r="Q2259" s="536">
        <f t="shared" si="697"/>
        <v>8.1500000000000003E-2</v>
      </c>
      <c r="R2259" s="222">
        <f t="shared" si="685"/>
        <v>141838.6872319268</v>
      </c>
      <c r="S2259" s="36">
        <f t="shared" si="686"/>
        <v>3131391.6949878223</v>
      </c>
      <c r="T2259" s="36">
        <f t="shared" si="687"/>
        <v>168624.30501217768</v>
      </c>
      <c r="U2259" s="36">
        <f t="shared" si="688"/>
        <v>272736.79857847327</v>
      </c>
      <c r="V2259" s="36">
        <f t="shared" si="689"/>
        <v>104112.49356624298</v>
      </c>
      <c r="W2259" s="37">
        <f t="shared" si="690"/>
        <v>168624.3050122303</v>
      </c>
      <c r="X2259" s="36">
        <f t="shared" si="691"/>
        <v>168624.30501217768</v>
      </c>
      <c r="Y2259" s="276">
        <f t="shared" si="679"/>
        <v>168624.3050122303</v>
      </c>
      <c r="Z2259" s="36">
        <f t="shared" si="692"/>
        <v>272736.79857847327</v>
      </c>
      <c r="AA2259" s="36">
        <f t="shared" si="693"/>
        <v>104112.49356624298</v>
      </c>
      <c r="AB2259" s="38">
        <f t="shared" si="680"/>
        <v>5.2619725465774536E-8</v>
      </c>
      <c r="AC2259" s="17"/>
      <c r="AD2259" s="17">
        <f t="shared" si="694"/>
        <v>24</v>
      </c>
      <c r="AH2259" s="103"/>
    </row>
    <row r="2260" spans="1:34">
      <c r="A2260" s="533"/>
      <c r="C2260" s="67" t="str">
        <f>'Terminated loans'!F1450</f>
        <v>E</v>
      </c>
      <c r="D2260" s="19">
        <f>'Terminated loans'!H1450</f>
        <v>143996158</v>
      </c>
      <c r="E2260" s="19">
        <f>'Terminated loans'!I1450</f>
        <v>98</v>
      </c>
      <c r="F2260" s="19" t="str">
        <f>'Terminated loans'!J1450</f>
        <v xml:space="preserve">APPADOO K                      </v>
      </c>
      <c r="G2260" s="547" t="str">
        <f t="shared" si="696"/>
        <v>C2</v>
      </c>
      <c r="H2260" s="21">
        <f>'Terminated loans'!L1450</f>
        <v>40794</v>
      </c>
      <c r="I2260" s="21">
        <f>IF(B2260="VELS",'Terminated loans'!M1450,'Terminated loans'!B1450)</f>
        <v>41486</v>
      </c>
      <c r="J2260" s="34">
        <f t="shared" si="684"/>
        <v>23</v>
      </c>
      <c r="K2260" s="34">
        <f t="shared" si="681"/>
        <v>111</v>
      </c>
      <c r="L2260" s="34">
        <f t="shared" si="682"/>
        <v>23</v>
      </c>
      <c r="M2260" s="34">
        <f t="shared" si="683"/>
        <v>23</v>
      </c>
      <c r="N2260" s="52">
        <f t="shared" si="695"/>
        <v>23</v>
      </c>
      <c r="O2260" s="318">
        <f>+'Terminated loans'!S1450</f>
        <v>234625</v>
      </c>
      <c r="P2260" s="26">
        <f>+'Terminated loans'!T1450</f>
        <v>0.05</v>
      </c>
      <c r="Q2260" s="536">
        <f t="shared" si="697"/>
        <v>9.9000000000000005E-2</v>
      </c>
      <c r="R2260" s="222">
        <f t="shared" si="685"/>
        <v>10718.916424576233</v>
      </c>
      <c r="S2260" s="36">
        <f t="shared" si="686"/>
        <v>223719.96225987512</v>
      </c>
      <c r="T2260" s="36">
        <f t="shared" si="687"/>
        <v>10905.037740124884</v>
      </c>
      <c r="U2260" s="36">
        <f t="shared" si="688"/>
        <v>22815.115505381371</v>
      </c>
      <c r="V2260" s="36">
        <f t="shared" si="689"/>
        <v>11910.077765253372</v>
      </c>
      <c r="W2260" s="37">
        <f t="shared" si="690"/>
        <v>10905.037740127998</v>
      </c>
      <c r="X2260" s="36">
        <f t="shared" si="691"/>
        <v>10905.037740124884</v>
      </c>
      <c r="Y2260" s="276">
        <f t="shared" si="679"/>
        <v>10905.037740127998</v>
      </c>
      <c r="Z2260" s="36">
        <f t="shared" si="692"/>
        <v>22815.115505381371</v>
      </c>
      <c r="AA2260" s="36">
        <f t="shared" si="693"/>
        <v>11910.077765253372</v>
      </c>
      <c r="AB2260" s="38">
        <f t="shared" si="680"/>
        <v>3.1141098588705063E-9</v>
      </c>
      <c r="AC2260" s="17"/>
      <c r="AD2260" s="17">
        <f t="shared" si="694"/>
        <v>23</v>
      </c>
      <c r="AH2260" s="103"/>
    </row>
    <row r="2261" spans="1:34">
      <c r="A2261" s="533"/>
      <c r="C2261" s="67" t="str">
        <f>'Terminated loans'!F1451</f>
        <v>E</v>
      </c>
      <c r="D2261" s="19">
        <f>'Terminated loans'!H1451</f>
        <v>143989917</v>
      </c>
      <c r="E2261" s="19">
        <f>'Terminated loans'!I1451</f>
        <v>99</v>
      </c>
      <c r="F2261" s="19" t="str">
        <f>'Terminated loans'!J1451</f>
        <v xml:space="preserve">MARJOLIN D J J (SL2561)        </v>
      </c>
      <c r="G2261" s="547" t="str">
        <f t="shared" si="696"/>
        <v>C1</v>
      </c>
      <c r="H2261" s="21">
        <f>'Terminated loans'!L1451</f>
        <v>40802</v>
      </c>
      <c r="I2261" s="21">
        <f>IF(B2261="VELS",'Terminated loans'!M1451,'Terminated loans'!B1451)</f>
        <v>41486</v>
      </c>
      <c r="J2261" s="34">
        <f t="shared" si="684"/>
        <v>22</v>
      </c>
      <c r="K2261" s="34">
        <f t="shared" si="681"/>
        <v>111</v>
      </c>
      <c r="L2261" s="34">
        <f t="shared" si="682"/>
        <v>22</v>
      </c>
      <c r="M2261" s="34">
        <f t="shared" si="683"/>
        <v>22</v>
      </c>
      <c r="N2261" s="52">
        <f t="shared" si="695"/>
        <v>22</v>
      </c>
      <c r="O2261" s="318">
        <f>+'Terminated loans'!S1451</f>
        <v>2832850</v>
      </c>
      <c r="P2261" s="26">
        <f>+'Terminated loans'!T1451</f>
        <v>0.03</v>
      </c>
      <c r="Q2261" s="536">
        <f t="shared" si="697"/>
        <v>8.1500000000000003E-2</v>
      </c>
      <c r="R2261" s="222">
        <f t="shared" si="685"/>
        <v>132500.27959752563</v>
      </c>
      <c r="S2261" s="36">
        <f t="shared" si="686"/>
        <v>2699195.2186598093</v>
      </c>
      <c r="T2261" s="36">
        <f t="shared" si="687"/>
        <v>133654.78134019068</v>
      </c>
      <c r="U2261" s="36">
        <f t="shared" si="688"/>
        <v>215810.93248579884</v>
      </c>
      <c r="V2261" s="36">
        <f t="shared" si="689"/>
        <v>82156.151145563927</v>
      </c>
      <c r="W2261" s="37">
        <f t="shared" si="690"/>
        <v>133654.78134023491</v>
      </c>
      <c r="X2261" s="36">
        <f t="shared" si="691"/>
        <v>133654.78134019068</v>
      </c>
      <c r="Y2261" s="276">
        <f t="shared" ref="Y2261:Y2323" si="698">W2261</f>
        <v>133654.78134023491</v>
      </c>
      <c r="Z2261" s="36">
        <f t="shared" si="692"/>
        <v>215810.93248579884</v>
      </c>
      <c r="AA2261" s="36">
        <f t="shared" si="693"/>
        <v>82156.151145563927</v>
      </c>
      <c r="AB2261" s="38">
        <f t="shared" si="680"/>
        <v>4.4237822294235229E-8</v>
      </c>
      <c r="AC2261" s="17"/>
      <c r="AD2261" s="17">
        <f t="shared" si="694"/>
        <v>22</v>
      </c>
      <c r="AH2261" s="103"/>
    </row>
    <row r="2262" spans="1:34">
      <c r="A2262" s="533"/>
      <c r="C2262" s="67" t="str">
        <f>'Terminated loans'!F1452</f>
        <v>E</v>
      </c>
      <c r="D2262" s="19">
        <f>'Terminated loans'!H1452</f>
        <v>143989534</v>
      </c>
      <c r="E2262" s="19">
        <f>'Terminated loans'!I1452</f>
        <v>99</v>
      </c>
      <c r="F2262" s="19" t="str">
        <f>'Terminated loans'!J1452</f>
        <v xml:space="preserve">MARJOLIN A L L (SL2560)        </v>
      </c>
      <c r="G2262" s="547" t="str">
        <f t="shared" si="696"/>
        <v>C1</v>
      </c>
      <c r="H2262" s="21">
        <f>'Terminated loans'!L1452</f>
        <v>40792</v>
      </c>
      <c r="I2262" s="21">
        <f>IF(B2262="VELS",'Terminated loans'!M1452,'Terminated loans'!B1452)</f>
        <v>41486</v>
      </c>
      <c r="J2262" s="34">
        <f t="shared" si="684"/>
        <v>23</v>
      </c>
      <c r="K2262" s="34">
        <f t="shared" si="681"/>
        <v>111</v>
      </c>
      <c r="L2262" s="34">
        <f t="shared" si="682"/>
        <v>23</v>
      </c>
      <c r="M2262" s="34">
        <f t="shared" si="683"/>
        <v>23</v>
      </c>
      <c r="N2262" s="52">
        <f t="shared" si="695"/>
        <v>23</v>
      </c>
      <c r="O2262" s="318">
        <f>+'Terminated loans'!S1452</f>
        <v>825182</v>
      </c>
      <c r="P2262" s="26">
        <f>+'Terminated loans'!T1452</f>
        <v>0.03</v>
      </c>
      <c r="Q2262" s="536">
        <f t="shared" si="697"/>
        <v>8.1500000000000003E-2</v>
      </c>
      <c r="R2262" s="222">
        <f t="shared" si="685"/>
        <v>36963.656060227535</v>
      </c>
      <c r="S2262" s="36">
        <f t="shared" si="686"/>
        <v>784630.27980925329</v>
      </c>
      <c r="T2262" s="36">
        <f t="shared" si="687"/>
        <v>40551.72019074671</v>
      </c>
      <c r="U2262" s="36">
        <f t="shared" si="688"/>
        <v>65533.809575992869</v>
      </c>
      <c r="V2262" s="36">
        <f t="shared" si="689"/>
        <v>24982.089385233237</v>
      </c>
      <c r="W2262" s="37">
        <f t="shared" si="690"/>
        <v>40551.720190759632</v>
      </c>
      <c r="X2262" s="36">
        <f t="shared" si="691"/>
        <v>40551.72019074671</v>
      </c>
      <c r="Y2262" s="276">
        <f t="shared" si="698"/>
        <v>40551.720190759632</v>
      </c>
      <c r="Z2262" s="36">
        <f t="shared" si="692"/>
        <v>65533.809575992869</v>
      </c>
      <c r="AA2262" s="36">
        <f t="shared" si="693"/>
        <v>24982.089385233237</v>
      </c>
      <c r="AB2262" s="38">
        <f t="shared" si="680"/>
        <v>1.2922100722789764E-8</v>
      </c>
      <c r="AC2262" s="17"/>
      <c r="AD2262" s="17">
        <f t="shared" si="694"/>
        <v>23</v>
      </c>
      <c r="AH2262" s="103"/>
    </row>
    <row r="2263" spans="1:34">
      <c r="A2263" s="533"/>
      <c r="C2263" s="67" t="str">
        <f>'Terminated loans'!F1453</f>
        <v>E</v>
      </c>
      <c r="D2263" s="19">
        <f>'Terminated loans'!H1453</f>
        <v>143152170</v>
      </c>
      <c r="E2263" s="19">
        <f>'Terminated loans'!I1453</f>
        <v>99</v>
      </c>
      <c r="F2263" s="19" t="str">
        <f>'Terminated loans'!J1453</f>
        <v xml:space="preserve">MOHUN A B S(SL 2663)           </v>
      </c>
      <c r="G2263" s="547" t="str">
        <f t="shared" si="696"/>
        <v>C1</v>
      </c>
      <c r="H2263" s="21">
        <f>'Terminated loans'!L1453</f>
        <v>40935</v>
      </c>
      <c r="I2263" s="21">
        <f>IF(B2263="VELS",'Terminated loans'!M1453,'Terminated loans'!B1453)</f>
        <v>41486</v>
      </c>
      <c r="J2263" s="34">
        <f t="shared" si="684"/>
        <v>18</v>
      </c>
      <c r="K2263" s="34">
        <f t="shared" si="681"/>
        <v>106</v>
      </c>
      <c r="L2263" s="34">
        <f t="shared" si="682"/>
        <v>18</v>
      </c>
      <c r="M2263" s="34">
        <f t="shared" si="683"/>
        <v>18</v>
      </c>
      <c r="N2263" s="52">
        <f t="shared" si="695"/>
        <v>18</v>
      </c>
      <c r="O2263" s="318">
        <f>+'Terminated loans'!S1453</f>
        <v>800050</v>
      </c>
      <c r="P2263" s="26">
        <f>+'Terminated loans'!T1453</f>
        <v>0.03</v>
      </c>
      <c r="Q2263" s="536">
        <f t="shared" si="697"/>
        <v>8.1500000000000003E-2</v>
      </c>
      <c r="R2263" s="222">
        <f t="shared" si="685"/>
        <v>45510.311485874969</v>
      </c>
      <c r="S2263" s="36">
        <f t="shared" si="686"/>
        <v>768641.35959250701</v>
      </c>
      <c r="T2263" s="36">
        <f t="shared" si="687"/>
        <v>31408.640407492989</v>
      </c>
      <c r="U2263" s="36">
        <f t="shared" si="688"/>
        <v>50544.24715325539</v>
      </c>
      <c r="V2263" s="36">
        <f t="shared" si="689"/>
        <v>19135.606745749479</v>
      </c>
      <c r="W2263" s="37">
        <f t="shared" si="690"/>
        <v>31408.640407505911</v>
      </c>
      <c r="X2263" s="36">
        <f t="shared" si="691"/>
        <v>31408.640407492989</v>
      </c>
      <c r="Y2263" s="276">
        <f t="shared" si="698"/>
        <v>31408.640407505911</v>
      </c>
      <c r="Z2263" s="36">
        <f t="shared" si="692"/>
        <v>50544.24715325539</v>
      </c>
      <c r="AA2263" s="36">
        <f t="shared" si="693"/>
        <v>19135.606745749479</v>
      </c>
      <c r="AB2263" s="38">
        <f t="shared" si="680"/>
        <v>1.2922100722789764E-8</v>
      </c>
      <c r="AC2263" s="17"/>
      <c r="AD2263" s="17">
        <f t="shared" si="694"/>
        <v>18</v>
      </c>
      <c r="AH2263" s="103"/>
    </row>
    <row r="2264" spans="1:34">
      <c r="A2264" s="533"/>
      <c r="C2264" s="67" t="str">
        <f>'Terminated loans'!F1454</f>
        <v>E</v>
      </c>
      <c r="D2264" s="19">
        <f>'Terminated loans'!H1454</f>
        <v>143997464</v>
      </c>
      <c r="E2264" s="19">
        <f>'Terminated loans'!I1454</f>
        <v>98</v>
      </c>
      <c r="F2264" s="19" t="str">
        <f>'Terminated loans'!J1454</f>
        <v xml:space="preserve">MOHUN A B S                    </v>
      </c>
      <c r="G2264" s="547" t="str">
        <f t="shared" si="696"/>
        <v>C2</v>
      </c>
      <c r="H2264" s="21">
        <f>'Terminated loans'!L1454</f>
        <v>40990</v>
      </c>
      <c r="I2264" s="21">
        <f>IF(B2264="VELS",'Terminated loans'!M1454,'Terminated loans'!B1454)</f>
        <v>41486</v>
      </c>
      <c r="J2264" s="34">
        <f t="shared" si="684"/>
        <v>16</v>
      </c>
      <c r="K2264" s="34">
        <f t="shared" si="681"/>
        <v>104</v>
      </c>
      <c r="L2264" s="34">
        <f t="shared" si="682"/>
        <v>16</v>
      </c>
      <c r="M2264" s="34">
        <f t="shared" si="683"/>
        <v>16</v>
      </c>
      <c r="N2264" s="52">
        <f t="shared" si="695"/>
        <v>16</v>
      </c>
      <c r="O2264" s="318">
        <f>+'Terminated loans'!S1454</f>
        <v>229278</v>
      </c>
      <c r="P2264" s="26">
        <f>+'Terminated loans'!T1454</f>
        <v>0.05</v>
      </c>
      <c r="Q2264" s="536">
        <f t="shared" si="697"/>
        <v>9.9000000000000005E-2</v>
      </c>
      <c r="R2264" s="222">
        <f t="shared" si="685"/>
        <v>14842.666661523992</v>
      </c>
      <c r="S2264" s="36">
        <f t="shared" si="686"/>
        <v>221622.27339405174</v>
      </c>
      <c r="T2264" s="36">
        <f t="shared" si="687"/>
        <v>7655.7266059482645</v>
      </c>
      <c r="U2264" s="36">
        <f t="shared" si="688"/>
        <v>15860.393190335453</v>
      </c>
      <c r="V2264" s="36">
        <f t="shared" si="689"/>
        <v>8204.6665843838709</v>
      </c>
      <c r="W2264" s="37">
        <f t="shared" si="690"/>
        <v>7655.7266059515823</v>
      </c>
      <c r="X2264" s="36">
        <f t="shared" si="691"/>
        <v>7655.7266059482645</v>
      </c>
      <c r="Y2264" s="276">
        <f t="shared" si="698"/>
        <v>7655.7266059515823</v>
      </c>
      <c r="Z2264" s="36">
        <f t="shared" si="692"/>
        <v>15860.393190335453</v>
      </c>
      <c r="AA2264" s="36">
        <f t="shared" si="693"/>
        <v>8204.6665843838709</v>
      </c>
      <c r="AB2264" s="38">
        <f t="shared" si="680"/>
        <v>3.3178366720676422E-9</v>
      </c>
      <c r="AC2264" s="17"/>
      <c r="AD2264" s="17">
        <f t="shared" si="694"/>
        <v>16</v>
      </c>
      <c r="AH2264" s="103"/>
    </row>
    <row r="2265" spans="1:34">
      <c r="A2265" s="533"/>
      <c r="C2265" s="67" t="str">
        <f>'Terminated loans'!F1455</f>
        <v>E</v>
      </c>
      <c r="D2265" s="19">
        <f>'Terminated loans'!H1455</f>
        <v>143998711</v>
      </c>
      <c r="E2265" s="19">
        <f>'Terminated loans'!I1455</f>
        <v>99</v>
      </c>
      <c r="F2265" s="19" t="str">
        <f>'Terminated loans'!J1455</f>
        <v xml:space="preserve">PERMALLOO A N(SL2664)          </v>
      </c>
      <c r="G2265" s="547" t="str">
        <f t="shared" si="696"/>
        <v>D1</v>
      </c>
      <c r="H2265" s="21">
        <f>'Terminated loans'!L1455</f>
        <v>40997</v>
      </c>
      <c r="I2265" s="21">
        <f>IF(B2265="VELS",'Terminated loans'!M1455,'Terminated loans'!B1455)</f>
        <v>41486</v>
      </c>
      <c r="J2265" s="34">
        <f t="shared" si="684"/>
        <v>16</v>
      </c>
      <c r="K2265" s="34">
        <f t="shared" si="681"/>
        <v>104</v>
      </c>
      <c r="L2265" s="34">
        <f t="shared" si="682"/>
        <v>16</v>
      </c>
      <c r="M2265" s="34">
        <f t="shared" si="683"/>
        <v>16</v>
      </c>
      <c r="N2265" s="52">
        <f t="shared" si="695"/>
        <v>16</v>
      </c>
      <c r="O2265" s="318">
        <f>+'Terminated loans'!S1455</f>
        <v>400823</v>
      </c>
      <c r="P2265" s="26">
        <f>+'Terminated loans'!T1455</f>
        <v>0.03</v>
      </c>
      <c r="Q2265" s="536">
        <f t="shared" si="697"/>
        <v>7.6499999999999999E-2</v>
      </c>
      <c r="R2265" s="222">
        <f t="shared" si="685"/>
        <v>25587.10345017249</v>
      </c>
      <c r="S2265" s="36">
        <f t="shared" si="686"/>
        <v>388033.1212992614</v>
      </c>
      <c r="T2265" s="36">
        <f t="shared" si="687"/>
        <v>12789.878700738598</v>
      </c>
      <c r="U2265" s="36">
        <f t="shared" si="688"/>
        <v>21360.533903499949</v>
      </c>
      <c r="V2265" s="36">
        <f t="shared" si="689"/>
        <v>8570.6552027598373</v>
      </c>
      <c r="W2265" s="37">
        <f t="shared" si="690"/>
        <v>12789.878700740112</v>
      </c>
      <c r="X2265" s="36">
        <f t="shared" si="691"/>
        <v>12789.878700738598</v>
      </c>
      <c r="Y2265" s="276">
        <f t="shared" si="698"/>
        <v>12789.878700740112</v>
      </c>
      <c r="Z2265" s="36">
        <f t="shared" si="692"/>
        <v>21360.533903499949</v>
      </c>
      <c r="AA2265" s="36">
        <f t="shared" si="693"/>
        <v>8570.6552027598373</v>
      </c>
      <c r="AB2265" s="38">
        <f t="shared" si="680"/>
        <v>1.5133991837501526E-9</v>
      </c>
      <c r="AC2265" s="17"/>
      <c r="AD2265" s="17">
        <f t="shared" si="694"/>
        <v>16</v>
      </c>
      <c r="AH2265" s="103"/>
    </row>
    <row r="2266" spans="1:34">
      <c r="A2266" s="533"/>
      <c r="C2266" s="67" t="str">
        <f>'Terminated loans'!F1456</f>
        <v>E</v>
      </c>
      <c r="D2266" s="19">
        <f>'Terminated loans'!H1456</f>
        <v>143998886</v>
      </c>
      <c r="E2266" s="19">
        <f>'Terminated loans'!I1456</f>
        <v>98</v>
      </c>
      <c r="F2266" s="19" t="str">
        <f>'Terminated loans'!J1456</f>
        <v xml:space="preserve">VEEREN C A                     </v>
      </c>
      <c r="G2266" s="547" t="str">
        <f t="shared" si="696"/>
        <v>D2</v>
      </c>
      <c r="H2266" s="21">
        <f>'Terminated loans'!L1456</f>
        <v>41078</v>
      </c>
      <c r="I2266" s="21">
        <f>IF(B2266="VELS",'Terminated loans'!M1456,'Terminated loans'!B1456)</f>
        <v>41486</v>
      </c>
      <c r="J2266" s="34">
        <f t="shared" si="684"/>
        <v>13</v>
      </c>
      <c r="K2266" s="34">
        <f t="shared" si="681"/>
        <v>101</v>
      </c>
      <c r="L2266" s="34">
        <f t="shared" si="682"/>
        <v>13</v>
      </c>
      <c r="M2266" s="34">
        <f t="shared" si="683"/>
        <v>13</v>
      </c>
      <c r="N2266" s="52">
        <f t="shared" si="695"/>
        <v>13</v>
      </c>
      <c r="O2266" s="318">
        <f>+'Terminated loans'!S1456</f>
        <v>63170</v>
      </c>
      <c r="P2266" s="26">
        <f>+'Terminated loans'!T1456</f>
        <v>0.05</v>
      </c>
      <c r="Q2266" s="536">
        <f t="shared" si="697"/>
        <v>9.4E-2</v>
      </c>
      <c r="R2266" s="222">
        <f t="shared" si="685"/>
        <v>5002.136884902191</v>
      </c>
      <c r="S2266" s="36">
        <f t="shared" si="686"/>
        <v>61597.48375145399</v>
      </c>
      <c r="T2266" s="36">
        <f t="shared" si="687"/>
        <v>1572.5162485460096</v>
      </c>
      <c r="U2266" s="36">
        <f t="shared" si="688"/>
        <v>3430.2957522747238</v>
      </c>
      <c r="V2266" s="36">
        <f t="shared" si="689"/>
        <v>1857.7795037284886</v>
      </c>
      <c r="W2266" s="37">
        <f t="shared" si="690"/>
        <v>1572.5162485462351</v>
      </c>
      <c r="X2266" s="36">
        <f t="shared" si="691"/>
        <v>1572.5162485460096</v>
      </c>
      <c r="Y2266" s="276">
        <f t="shared" si="698"/>
        <v>1572.5162485462351</v>
      </c>
      <c r="Z2266" s="36">
        <f t="shared" si="692"/>
        <v>3430.2957522747238</v>
      </c>
      <c r="AA2266" s="36">
        <f t="shared" si="693"/>
        <v>1857.7795037284886</v>
      </c>
      <c r="AB2266" s="38">
        <f t="shared" si="680"/>
        <v>2.255546860396862E-10</v>
      </c>
      <c r="AC2266" s="17"/>
      <c r="AD2266" s="17">
        <f t="shared" si="694"/>
        <v>13</v>
      </c>
      <c r="AH2266" s="103"/>
    </row>
    <row r="2267" spans="1:34">
      <c r="A2267" s="533"/>
      <c r="C2267" s="67" t="str">
        <f>'Terminated loans'!F1457</f>
        <v>E</v>
      </c>
      <c r="D2267" s="19">
        <f>'Terminated loans'!H1457</f>
        <v>143335534</v>
      </c>
      <c r="E2267" s="19">
        <f>'Terminated loans'!I1457</f>
        <v>99</v>
      </c>
      <c r="F2267" s="19" t="str">
        <f>'Terminated loans'!J1457</f>
        <v xml:space="preserve">RAMDHARRY A (SL 2750)          </v>
      </c>
      <c r="G2267" s="547" t="str">
        <f t="shared" si="696"/>
        <v>D1</v>
      </c>
      <c r="H2267" s="21">
        <f>'Terminated loans'!L1457</f>
        <v>41113</v>
      </c>
      <c r="I2267" s="21">
        <f>IF(B2267="VELS",'Terminated loans'!M1457,'Terminated loans'!B1457)</f>
        <v>41486</v>
      </c>
      <c r="J2267" s="34">
        <f t="shared" si="684"/>
        <v>12</v>
      </c>
      <c r="K2267" s="34">
        <f t="shared" si="681"/>
        <v>100</v>
      </c>
      <c r="L2267" s="34">
        <f t="shared" si="682"/>
        <v>12</v>
      </c>
      <c r="M2267" s="34">
        <f t="shared" si="683"/>
        <v>12</v>
      </c>
      <c r="N2267" s="52">
        <f t="shared" si="695"/>
        <v>12</v>
      </c>
      <c r="O2267" s="318">
        <f>+'Terminated loans'!S1457</f>
        <v>2200846</v>
      </c>
      <c r="P2267" s="26">
        <f>+'Terminated loans'!T1457</f>
        <v>0.03</v>
      </c>
      <c r="Q2267" s="536">
        <f t="shared" si="697"/>
        <v>7.6499999999999999E-2</v>
      </c>
      <c r="R2267" s="222">
        <f t="shared" si="685"/>
        <v>186397.78813782535</v>
      </c>
      <c r="S2267" s="36">
        <f t="shared" si="686"/>
        <v>2146779.9762820196</v>
      </c>
      <c r="T2267" s="36">
        <f t="shared" si="687"/>
        <v>54066.023717980366</v>
      </c>
      <c r="U2267" s="36">
        <f t="shared" si="688"/>
        <v>89993.48137189541</v>
      </c>
      <c r="V2267" s="36">
        <f t="shared" si="689"/>
        <v>35927.457653904334</v>
      </c>
      <c r="W2267" s="37">
        <f t="shared" si="690"/>
        <v>54066.023717991076</v>
      </c>
      <c r="X2267" s="36">
        <f t="shared" si="691"/>
        <v>54066.023717980366</v>
      </c>
      <c r="Y2267" s="276">
        <f t="shared" si="698"/>
        <v>54066.023717991076</v>
      </c>
      <c r="Z2267" s="36">
        <f t="shared" si="692"/>
        <v>89993.48137189541</v>
      </c>
      <c r="AA2267" s="36">
        <f t="shared" si="693"/>
        <v>35927.457653904334</v>
      </c>
      <c r="AB2267" s="38">
        <f t="shared" si="680"/>
        <v>1.0710209608078003E-8</v>
      </c>
      <c r="AC2267" s="17"/>
      <c r="AD2267" s="17">
        <f t="shared" si="694"/>
        <v>12</v>
      </c>
      <c r="AH2267" s="103"/>
    </row>
    <row r="2268" spans="1:34">
      <c r="A2268" s="533"/>
      <c r="C2268" s="67" t="str">
        <f>'Terminated loans'!F1458</f>
        <v>E</v>
      </c>
      <c r="D2268" s="19">
        <f>'Terminated loans'!H1458</f>
        <v>143980405</v>
      </c>
      <c r="E2268" s="19">
        <f>'Terminated loans'!I1458</f>
        <v>98</v>
      </c>
      <c r="F2268" s="19" t="str">
        <f>'Terminated loans'!J1458</f>
        <v xml:space="preserve">NG WAN A G P                   </v>
      </c>
      <c r="G2268" s="547" t="str">
        <f t="shared" si="696"/>
        <v>D2</v>
      </c>
      <c r="H2268" s="21">
        <f>'Terminated loans'!L1458</f>
        <v>41205</v>
      </c>
      <c r="I2268" s="21">
        <f>IF(B2268="VELS",'Terminated loans'!M1458,'Terminated loans'!B1458)</f>
        <v>41486</v>
      </c>
      <c r="J2268" s="34">
        <f t="shared" si="684"/>
        <v>9</v>
      </c>
      <c r="K2268" s="34">
        <f t="shared" si="681"/>
        <v>97</v>
      </c>
      <c r="L2268" s="34">
        <f t="shared" si="682"/>
        <v>9</v>
      </c>
      <c r="M2268" s="34">
        <f t="shared" si="683"/>
        <v>9</v>
      </c>
      <c r="N2268" s="52">
        <f t="shared" si="695"/>
        <v>9</v>
      </c>
      <c r="O2268" s="318">
        <f>+'Terminated loans'!S1458</f>
        <v>225511</v>
      </c>
      <c r="P2268" s="26">
        <f>+'Terminated loans'!T1458</f>
        <v>0.05</v>
      </c>
      <c r="Q2268" s="536">
        <f t="shared" si="697"/>
        <v>9.4E-2</v>
      </c>
      <c r="R2268" s="222">
        <f t="shared" si="685"/>
        <v>25581.687977998765</v>
      </c>
      <c r="S2268" s="36">
        <f t="shared" si="686"/>
        <v>221470.68586435507</v>
      </c>
      <c r="T2268" s="36">
        <f t="shared" si="687"/>
        <v>4040.3141356449341</v>
      </c>
      <c r="U2268" s="36">
        <f t="shared" si="688"/>
        <v>8764.5059376349673</v>
      </c>
      <c r="V2268" s="36">
        <f t="shared" si="689"/>
        <v>4724.191801988869</v>
      </c>
      <c r="W2268" s="37">
        <f t="shared" si="690"/>
        <v>4040.3141356460983</v>
      </c>
      <c r="X2268" s="36">
        <f t="shared" si="691"/>
        <v>4040.3141356449341</v>
      </c>
      <c r="Y2268" s="276">
        <f t="shared" si="698"/>
        <v>4040.3141356460983</v>
      </c>
      <c r="Z2268" s="36">
        <f t="shared" si="692"/>
        <v>8764.5059376349673</v>
      </c>
      <c r="AA2268" s="36">
        <f t="shared" si="693"/>
        <v>4724.191801988869</v>
      </c>
      <c r="AB2268" s="38">
        <f t="shared" si="680"/>
        <v>1.1641532182693481E-9</v>
      </c>
      <c r="AC2268" s="17"/>
      <c r="AD2268" s="17">
        <f t="shared" si="694"/>
        <v>9</v>
      </c>
      <c r="AH2268" s="103"/>
    </row>
    <row r="2269" spans="1:34">
      <c r="A2269" s="533"/>
      <c r="C2269" s="67" t="str">
        <f>'Terminated loans'!F1459</f>
        <v>E</v>
      </c>
      <c r="D2269" s="19">
        <f>'Terminated loans'!H1459</f>
        <v>141988492</v>
      </c>
      <c r="E2269" s="19">
        <f>'Terminated loans'!I1459</f>
        <v>98</v>
      </c>
      <c r="F2269" s="19" t="str">
        <f>'Terminated loans'!J1459</f>
        <v xml:space="preserve">NUNKOO-HEERWA(MUACC61759)      </v>
      </c>
      <c r="G2269" s="547" t="str">
        <f t="shared" si="696"/>
        <v>D2</v>
      </c>
      <c r="H2269" s="21">
        <f>'Terminated loans'!L1459</f>
        <v>41228</v>
      </c>
      <c r="I2269" s="21">
        <f>IF(B2269="VELS",'Terminated loans'!M1459,'Terminated loans'!B1459)</f>
        <v>41486</v>
      </c>
      <c r="J2269" s="34">
        <f t="shared" si="684"/>
        <v>8</v>
      </c>
      <c r="K2269" s="34">
        <f t="shared" si="681"/>
        <v>97</v>
      </c>
      <c r="L2269" s="34">
        <f t="shared" si="682"/>
        <v>8</v>
      </c>
      <c r="M2269" s="34">
        <f t="shared" si="683"/>
        <v>8</v>
      </c>
      <c r="N2269" s="52">
        <f t="shared" si="695"/>
        <v>8</v>
      </c>
      <c r="O2269" s="318">
        <f>+'Terminated loans'!S1459</f>
        <v>213166</v>
      </c>
      <c r="P2269" s="26">
        <f>+'Terminated loans'!T1459</f>
        <v>0.05</v>
      </c>
      <c r="Q2269" s="536">
        <f t="shared" si="697"/>
        <v>9.4E-2</v>
      </c>
      <c r="R2269" s="222">
        <f t="shared" si="685"/>
        <v>27147.781370521436</v>
      </c>
      <c r="S2269" s="36">
        <f t="shared" si="686"/>
        <v>209722.24824421699</v>
      </c>
      <c r="T2269" s="36">
        <f t="shared" si="687"/>
        <v>3443.7517557830142</v>
      </c>
      <c r="U2269" s="36">
        <f t="shared" si="688"/>
        <v>7460.0027199554315</v>
      </c>
      <c r="V2269" s="36">
        <f t="shared" si="689"/>
        <v>4016.250964171486</v>
      </c>
      <c r="W2269" s="37">
        <f t="shared" si="690"/>
        <v>3443.7517557839456</v>
      </c>
      <c r="X2269" s="36">
        <f t="shared" si="691"/>
        <v>3443.7517557830142</v>
      </c>
      <c r="Y2269" s="276">
        <f t="shared" si="698"/>
        <v>3443.7517557839456</v>
      </c>
      <c r="Z2269" s="36">
        <f t="shared" si="692"/>
        <v>7460.0027199554315</v>
      </c>
      <c r="AA2269" s="36">
        <f t="shared" si="693"/>
        <v>4016.250964171486</v>
      </c>
      <c r="AB2269" s="38">
        <f t="shared" si="680"/>
        <v>9.3132257461547852E-10</v>
      </c>
      <c r="AC2269" s="17"/>
      <c r="AD2269" s="17">
        <f t="shared" si="694"/>
        <v>8</v>
      </c>
      <c r="AH2269" s="103"/>
    </row>
    <row r="2270" spans="1:34">
      <c r="A2270" s="533"/>
      <c r="C2270" s="67" t="str">
        <f>'Terminated loans'!F1460</f>
        <v>E</v>
      </c>
      <c r="D2270" s="19">
        <f>'Terminated loans'!H1460</f>
        <v>143999432</v>
      </c>
      <c r="E2270" s="19">
        <f>'Terminated loans'!I1460</f>
        <v>98</v>
      </c>
      <c r="F2270" s="19" t="str">
        <f>'Terminated loans'!J1460</f>
        <v xml:space="preserve">LIM VOON MIOW C V              </v>
      </c>
      <c r="G2270" s="547" t="str">
        <f t="shared" si="696"/>
        <v>D2</v>
      </c>
      <c r="H2270" s="21">
        <f>'Terminated loans'!L1460</f>
        <v>41270</v>
      </c>
      <c r="I2270" s="21">
        <f>IF(B2270="VELS",'Terminated loans'!M1460,'Terminated loans'!B1460)</f>
        <v>41486</v>
      </c>
      <c r="J2270" s="34">
        <f t="shared" si="684"/>
        <v>7</v>
      </c>
      <c r="K2270" s="34">
        <f t="shared" si="681"/>
        <v>95</v>
      </c>
      <c r="L2270" s="34">
        <f t="shared" si="682"/>
        <v>7</v>
      </c>
      <c r="M2270" s="34">
        <f t="shared" si="683"/>
        <v>7</v>
      </c>
      <c r="N2270" s="52">
        <f t="shared" si="695"/>
        <v>7</v>
      </c>
      <c r="O2270" s="318">
        <f>+'Terminated loans'!S1460</f>
        <v>226092</v>
      </c>
      <c r="P2270" s="26">
        <f>+'Terminated loans'!T1460</f>
        <v>0.05</v>
      </c>
      <c r="Q2270" s="536">
        <f t="shared" si="697"/>
        <v>9.4E-2</v>
      </c>
      <c r="R2270" s="222">
        <f t="shared" si="685"/>
        <v>32839.409712586625</v>
      </c>
      <c r="S2270" s="36">
        <f t="shared" si="686"/>
        <v>222839.0975197519</v>
      </c>
      <c r="T2270" s="36">
        <f t="shared" si="687"/>
        <v>3252.9024802480999</v>
      </c>
      <c r="U2270" s="36">
        <f t="shared" si="688"/>
        <v>7036.7704683554475</v>
      </c>
      <c r="V2270" s="36">
        <f t="shared" si="689"/>
        <v>3783.8679881063872</v>
      </c>
      <c r="W2270" s="37">
        <f t="shared" si="690"/>
        <v>3252.9024802490603</v>
      </c>
      <c r="X2270" s="36">
        <f t="shared" si="691"/>
        <v>3252.9024802480999</v>
      </c>
      <c r="Y2270" s="276">
        <f t="shared" si="698"/>
        <v>3252.9024802490603</v>
      </c>
      <c r="Z2270" s="36">
        <f t="shared" si="692"/>
        <v>7036.7704683554475</v>
      </c>
      <c r="AA2270" s="36">
        <f t="shared" si="693"/>
        <v>3783.8679881063872</v>
      </c>
      <c r="AB2270" s="38">
        <f t="shared" si="680"/>
        <v>9.6042640507221222E-10</v>
      </c>
      <c r="AC2270" s="17"/>
      <c r="AD2270" s="17">
        <f t="shared" si="694"/>
        <v>7</v>
      </c>
      <c r="AH2270" s="103"/>
    </row>
    <row r="2271" spans="1:34">
      <c r="A2271" s="533"/>
      <c r="C2271" s="67" t="str">
        <f>'Terminated loans'!F1461</f>
        <v>E</v>
      </c>
      <c r="D2271" s="19">
        <f>'Terminated loans'!H1461</f>
        <v>143999327</v>
      </c>
      <c r="E2271" s="19">
        <f>'Terminated loans'!I1461</f>
        <v>98</v>
      </c>
      <c r="F2271" s="19" t="str">
        <f>'Terminated loans'!J1461</f>
        <v xml:space="preserve">NOORDINE J Y L                 </v>
      </c>
      <c r="G2271" s="547" t="str">
        <f t="shared" si="696"/>
        <v>D2</v>
      </c>
      <c r="H2271" s="21">
        <f>'Terminated loans'!L1461</f>
        <v>41267</v>
      </c>
      <c r="I2271" s="21">
        <f>IF(B2271="VELS",'Terminated loans'!M1461,'Terminated loans'!B1461)</f>
        <v>41486</v>
      </c>
      <c r="J2271" s="34">
        <f t="shared" si="684"/>
        <v>7</v>
      </c>
      <c r="K2271" s="34">
        <f t="shared" si="681"/>
        <v>95</v>
      </c>
      <c r="L2271" s="34">
        <f t="shared" si="682"/>
        <v>7</v>
      </c>
      <c r="M2271" s="34">
        <f t="shared" si="683"/>
        <v>7</v>
      </c>
      <c r="N2271" s="52">
        <f t="shared" si="695"/>
        <v>7</v>
      </c>
      <c r="O2271" s="318">
        <f>+'Terminated loans'!S1461</f>
        <v>216621</v>
      </c>
      <c r="P2271" s="26">
        <f>+'Terminated loans'!T1461</f>
        <v>0.05</v>
      </c>
      <c r="Q2271" s="536">
        <f t="shared" si="697"/>
        <v>9.4E-2</v>
      </c>
      <c r="R2271" s="222">
        <f t="shared" si="685"/>
        <v>31463.76595080864</v>
      </c>
      <c r="S2271" s="36">
        <f t="shared" si="686"/>
        <v>213504.36169270109</v>
      </c>
      <c r="T2271" s="36">
        <f t="shared" si="687"/>
        <v>3116.638307298912</v>
      </c>
      <c r="U2271" s="36">
        <f t="shared" si="688"/>
        <v>6741.9999629603699</v>
      </c>
      <c r="V2271" s="36">
        <f t="shared" si="689"/>
        <v>3625.3616556604684</v>
      </c>
      <c r="W2271" s="37">
        <f t="shared" si="690"/>
        <v>3116.6383072999015</v>
      </c>
      <c r="X2271" s="36">
        <f t="shared" si="691"/>
        <v>3116.638307298912</v>
      </c>
      <c r="Y2271" s="276">
        <f t="shared" si="698"/>
        <v>3116.6383072999015</v>
      </c>
      <c r="Z2271" s="36">
        <f t="shared" si="692"/>
        <v>6741.9999629603699</v>
      </c>
      <c r="AA2271" s="36">
        <f t="shared" si="693"/>
        <v>3625.3616556604684</v>
      </c>
      <c r="AB2271" s="38">
        <f t="shared" si="680"/>
        <v>9.8953023552894592E-10</v>
      </c>
      <c r="AC2271" s="17"/>
      <c r="AD2271" s="17">
        <f t="shared" si="694"/>
        <v>7</v>
      </c>
      <c r="AH2271" s="103"/>
    </row>
    <row r="2272" spans="1:34">
      <c r="A2272" s="533"/>
      <c r="C2272" s="67" t="str">
        <f>'Terminated loans'!F1462</f>
        <v>E</v>
      </c>
      <c r="D2272" s="19">
        <f>'Terminated loans'!H1462</f>
        <v>143999610</v>
      </c>
      <c r="E2272" s="19">
        <f>'Terminated loans'!I1462</f>
        <v>98</v>
      </c>
      <c r="F2272" s="19" t="str">
        <f>'Terminated loans'!J1462</f>
        <v xml:space="preserve">GOOLAMALLEE H A                </v>
      </c>
      <c r="G2272" s="547" t="str">
        <f t="shared" si="696"/>
        <v>D2</v>
      </c>
      <c r="H2272" s="21">
        <f>'Terminated loans'!L1462</f>
        <v>41248</v>
      </c>
      <c r="I2272" s="21">
        <f>IF(B2272="VELS",'Terminated loans'!M1462,'Terminated loans'!B1462)</f>
        <v>41486</v>
      </c>
      <c r="J2272" s="34">
        <f t="shared" si="684"/>
        <v>8</v>
      </c>
      <c r="K2272" s="34">
        <f t="shared" si="681"/>
        <v>96</v>
      </c>
      <c r="L2272" s="34">
        <f t="shared" si="682"/>
        <v>8</v>
      </c>
      <c r="M2272" s="34">
        <f t="shared" si="683"/>
        <v>8</v>
      </c>
      <c r="N2272" s="52">
        <f t="shared" si="695"/>
        <v>8</v>
      </c>
      <c r="O2272" s="318">
        <f>+'Terminated loans'!S1462</f>
        <v>122118</v>
      </c>
      <c r="P2272" s="26">
        <f>+'Terminated loans'!T1462</f>
        <v>0.05</v>
      </c>
      <c r="Q2272" s="536">
        <f t="shared" si="697"/>
        <v>9.4E-2</v>
      </c>
      <c r="R2272" s="222">
        <f t="shared" si="685"/>
        <v>15552.352464301703</v>
      </c>
      <c r="S2272" s="36">
        <f t="shared" si="686"/>
        <v>120145.15218696831</v>
      </c>
      <c r="T2272" s="36">
        <f t="shared" si="687"/>
        <v>1972.8478130316944</v>
      </c>
      <c r="U2272" s="36">
        <f t="shared" si="688"/>
        <v>4273.6675274458248</v>
      </c>
      <c r="V2272" s="36">
        <f t="shared" si="689"/>
        <v>2300.8197144136211</v>
      </c>
      <c r="W2272" s="37">
        <f t="shared" si="690"/>
        <v>1972.8478130322037</v>
      </c>
      <c r="X2272" s="36">
        <f t="shared" si="691"/>
        <v>1972.8478130316944</v>
      </c>
      <c r="Y2272" s="276">
        <f t="shared" si="698"/>
        <v>1972.8478130322037</v>
      </c>
      <c r="Z2272" s="36">
        <f t="shared" si="692"/>
        <v>4273.6675274458248</v>
      </c>
      <c r="AA2272" s="36">
        <f t="shared" si="693"/>
        <v>2300.8197144136211</v>
      </c>
      <c r="AB2272" s="38">
        <f t="shared" si="680"/>
        <v>5.0931703299283981E-10</v>
      </c>
      <c r="AC2272" s="17"/>
      <c r="AD2272" s="17">
        <f t="shared" si="694"/>
        <v>8</v>
      </c>
      <c r="AH2272" s="103"/>
    </row>
    <row r="2273" spans="1:34">
      <c r="A2273" s="533"/>
      <c r="C2273" s="67" t="str">
        <f>'Terminated loans'!F1463</f>
        <v>E</v>
      </c>
      <c r="D2273" s="19">
        <f>'Terminated loans'!H1463</f>
        <v>143980111</v>
      </c>
      <c r="E2273" s="19">
        <f>'Terminated loans'!I1463</f>
        <v>98</v>
      </c>
      <c r="F2273" s="19" t="str">
        <f>'Terminated loans'!J1463</f>
        <v xml:space="preserve">BEEHARRY M                     </v>
      </c>
      <c r="G2273" s="547" t="str">
        <f t="shared" si="696"/>
        <v>D2</v>
      </c>
      <c r="H2273" s="21">
        <f>'Terminated loans'!L1463</f>
        <v>41295</v>
      </c>
      <c r="I2273" s="21">
        <f>IF(B2273="VELS",'Terminated loans'!M1463,'Terminated loans'!B1463)</f>
        <v>41486</v>
      </c>
      <c r="J2273" s="34">
        <f t="shared" si="684"/>
        <v>6</v>
      </c>
      <c r="K2273" s="34">
        <f t="shared" si="681"/>
        <v>94</v>
      </c>
      <c r="L2273" s="34">
        <f t="shared" si="682"/>
        <v>6</v>
      </c>
      <c r="M2273" s="34">
        <f t="shared" si="683"/>
        <v>6</v>
      </c>
      <c r="N2273" s="52">
        <f t="shared" si="695"/>
        <v>6</v>
      </c>
      <c r="O2273" s="318">
        <f>+'Terminated loans'!S1463</f>
        <v>213963</v>
      </c>
      <c r="P2273" s="26">
        <f>+'Terminated loans'!T1463</f>
        <v>0.05</v>
      </c>
      <c r="Q2273" s="536">
        <f t="shared" si="697"/>
        <v>9.4E-2</v>
      </c>
      <c r="R2273" s="222">
        <f t="shared" si="685"/>
        <v>36182.350913160524</v>
      </c>
      <c r="S2273" s="36">
        <f t="shared" si="686"/>
        <v>211264.28186951039</v>
      </c>
      <c r="T2273" s="36">
        <f t="shared" si="687"/>
        <v>2698.7181304896076</v>
      </c>
      <c r="U2273" s="36">
        <f t="shared" si="688"/>
        <v>5829.8236094535678</v>
      </c>
      <c r="V2273" s="36">
        <f t="shared" si="689"/>
        <v>3131.1054789631453</v>
      </c>
      <c r="W2273" s="37">
        <f t="shared" si="690"/>
        <v>2698.7181304904225</v>
      </c>
      <c r="X2273" s="36">
        <f t="shared" si="691"/>
        <v>2698.7181304896076</v>
      </c>
      <c r="Y2273" s="276">
        <f t="shared" si="698"/>
        <v>2698.7181304904225</v>
      </c>
      <c r="Z2273" s="36">
        <f t="shared" si="692"/>
        <v>5829.8236094535678</v>
      </c>
      <c r="AA2273" s="36">
        <f t="shared" si="693"/>
        <v>3131.1054789631453</v>
      </c>
      <c r="AB2273" s="38">
        <f t="shared" si="680"/>
        <v>8.149072527885437E-10</v>
      </c>
      <c r="AC2273" s="17"/>
      <c r="AD2273" s="17">
        <f t="shared" si="694"/>
        <v>6</v>
      </c>
      <c r="AH2273" s="103"/>
    </row>
    <row r="2274" spans="1:34">
      <c r="A2274" s="533"/>
      <c r="C2274" s="67" t="str">
        <f>'Terminated loans'!F1464</f>
        <v>E</v>
      </c>
      <c r="D2274" s="19">
        <f>'Terminated loans'!H1464</f>
        <v>143998940</v>
      </c>
      <c r="E2274" s="19">
        <f>'Terminated loans'!I1464</f>
        <v>98</v>
      </c>
      <c r="F2274" s="19" t="str">
        <f>'Terminated loans'!J1464</f>
        <v xml:space="preserve">LOUISE M J S                   </v>
      </c>
      <c r="G2274" s="547" t="str">
        <f t="shared" si="696"/>
        <v>D2</v>
      </c>
      <c r="H2274" s="21">
        <f>'Terminated loans'!L1464</f>
        <v>41358</v>
      </c>
      <c r="I2274" s="21">
        <f>IF(B2274="VELS",'Terminated loans'!M1464,'Terminated loans'!B1464)</f>
        <v>41486</v>
      </c>
      <c r="J2274" s="34">
        <f t="shared" si="684"/>
        <v>4</v>
      </c>
      <c r="K2274" s="34">
        <f t="shared" si="681"/>
        <v>92</v>
      </c>
      <c r="L2274" s="34">
        <f t="shared" si="682"/>
        <v>4</v>
      </c>
      <c r="M2274" s="34">
        <f t="shared" si="683"/>
        <v>4</v>
      </c>
      <c r="N2274" s="52">
        <f t="shared" si="695"/>
        <v>4</v>
      </c>
      <c r="O2274" s="318">
        <f>+'Terminated loans'!S1464</f>
        <v>142464</v>
      </c>
      <c r="P2274" s="26">
        <f>+'Terminated loans'!T1464</f>
        <v>0.05</v>
      </c>
      <c r="Q2274" s="536">
        <f t="shared" si="697"/>
        <v>9.4E-2</v>
      </c>
      <c r="R2274" s="222">
        <f t="shared" si="685"/>
        <v>35987.771307104296</v>
      </c>
      <c r="S2274" s="36">
        <f t="shared" si="686"/>
        <v>141175.61020679379</v>
      </c>
      <c r="T2274" s="36">
        <f t="shared" si="687"/>
        <v>1288.38979320621</v>
      </c>
      <c r="U2274" s="36">
        <f t="shared" si="688"/>
        <v>2775.4750216239772</v>
      </c>
      <c r="V2274" s="36">
        <f t="shared" si="689"/>
        <v>1487.0852284172142</v>
      </c>
      <c r="W2274" s="37">
        <f t="shared" si="690"/>
        <v>1288.389793206763</v>
      </c>
      <c r="X2274" s="36">
        <f t="shared" si="691"/>
        <v>1288.38979320621</v>
      </c>
      <c r="Y2274" s="276">
        <f t="shared" si="698"/>
        <v>1288.389793206763</v>
      </c>
      <c r="Z2274" s="36">
        <f t="shared" si="692"/>
        <v>2775.4750216239772</v>
      </c>
      <c r="AA2274" s="36">
        <f t="shared" si="693"/>
        <v>1487.0852284172142</v>
      </c>
      <c r="AB2274" s="38">
        <f t="shared" si="680"/>
        <v>5.5297277867794037E-10</v>
      </c>
      <c r="AC2274" s="17"/>
      <c r="AD2274" s="17">
        <f t="shared" si="694"/>
        <v>4</v>
      </c>
      <c r="AH2274" s="103"/>
    </row>
    <row r="2275" spans="1:34">
      <c r="A2275" s="533"/>
      <c r="C2275" s="67" t="str">
        <f>'Terminated loans'!F1465</f>
        <v>E</v>
      </c>
      <c r="D2275" s="19">
        <f>'Terminated loans'!H1465</f>
        <v>143981118</v>
      </c>
      <c r="E2275" s="19">
        <f>'Terminated loans'!I1465</f>
        <v>98</v>
      </c>
      <c r="F2275" s="19" t="str">
        <f>'Terminated loans'!J1465</f>
        <v xml:space="preserve">DHOORAH M O                    </v>
      </c>
      <c r="G2275" s="547" t="str">
        <f t="shared" si="696"/>
        <v>D2</v>
      </c>
      <c r="H2275" s="21">
        <f>'Terminated loans'!L1465</f>
        <v>41352</v>
      </c>
      <c r="I2275" s="21">
        <f>IF(B2275="VELS",'Terminated loans'!M1465,'Terminated loans'!B1465)</f>
        <v>41486</v>
      </c>
      <c r="J2275" s="34">
        <f t="shared" si="684"/>
        <v>4</v>
      </c>
      <c r="K2275" s="34">
        <f t="shared" si="681"/>
        <v>92</v>
      </c>
      <c r="L2275" s="34">
        <f t="shared" si="682"/>
        <v>4</v>
      </c>
      <c r="M2275" s="34">
        <f t="shared" si="683"/>
        <v>4</v>
      </c>
      <c r="N2275" s="52">
        <f t="shared" si="695"/>
        <v>4</v>
      </c>
      <c r="O2275" s="318">
        <f>+'Terminated loans'!S1465</f>
        <v>83452</v>
      </c>
      <c r="P2275" s="26">
        <f>+'Terminated loans'!T1465</f>
        <v>0.05</v>
      </c>
      <c r="Q2275" s="536">
        <f t="shared" si="697"/>
        <v>9.4E-2</v>
      </c>
      <c r="R2275" s="222">
        <f t="shared" si="685"/>
        <v>21080.77472989996</v>
      </c>
      <c r="S2275" s="36">
        <f t="shared" si="686"/>
        <v>82697.292108724694</v>
      </c>
      <c r="T2275" s="36">
        <f t="shared" si="687"/>
        <v>754.70789127530588</v>
      </c>
      <c r="U2275" s="36">
        <f t="shared" si="688"/>
        <v>1625.8068108754669</v>
      </c>
      <c r="V2275" s="36">
        <f t="shared" si="689"/>
        <v>871.09891959984088</v>
      </c>
      <c r="W2275" s="37">
        <f t="shared" si="690"/>
        <v>754.70789127562603</v>
      </c>
      <c r="X2275" s="36">
        <f t="shared" si="691"/>
        <v>754.70789127530588</v>
      </c>
      <c r="Y2275" s="276">
        <f t="shared" si="698"/>
        <v>754.70789127562603</v>
      </c>
      <c r="Z2275" s="36">
        <f t="shared" si="692"/>
        <v>1625.8068108754669</v>
      </c>
      <c r="AA2275" s="36">
        <f t="shared" si="693"/>
        <v>871.09891959984088</v>
      </c>
      <c r="AB2275" s="38">
        <f t="shared" si="680"/>
        <v>3.2014213502407074E-10</v>
      </c>
      <c r="AC2275" s="17"/>
      <c r="AD2275" s="17">
        <f t="shared" si="694"/>
        <v>4</v>
      </c>
      <c r="AH2275" s="103"/>
    </row>
    <row r="2276" spans="1:34">
      <c r="A2276" s="533"/>
      <c r="C2276" s="67" t="str">
        <f>'Terminated loans'!F1466</f>
        <v>E</v>
      </c>
      <c r="D2276" s="19">
        <f>'Terminated loans'!H1466</f>
        <v>141048082</v>
      </c>
      <c r="E2276" s="19">
        <f>'Terminated loans'!I1466</f>
        <v>98</v>
      </c>
      <c r="F2276" s="19" t="str">
        <f>'Terminated loans'!J1466</f>
        <v xml:space="preserve">MOOTOOSAMY J F                 </v>
      </c>
      <c r="G2276" s="547" t="str">
        <f t="shared" si="696"/>
        <v>A2</v>
      </c>
      <c r="H2276" s="21">
        <f>'Terminated loans'!L1466</f>
        <v>39688</v>
      </c>
      <c r="I2276" s="21">
        <f>IF(B2276="VELS",'Terminated loans'!M1466,'Terminated loans'!B1466)</f>
        <v>41486</v>
      </c>
      <c r="J2276" s="34">
        <f t="shared" si="684"/>
        <v>59</v>
      </c>
      <c r="K2276" s="34">
        <f t="shared" si="681"/>
        <v>147</v>
      </c>
      <c r="L2276" s="34">
        <f t="shared" si="682"/>
        <v>59</v>
      </c>
      <c r="M2276" s="34">
        <f t="shared" si="683"/>
        <v>59</v>
      </c>
      <c r="N2276" s="52">
        <f t="shared" si="695"/>
        <v>59</v>
      </c>
      <c r="O2276" s="318">
        <f>+'Terminated loans'!S1466</f>
        <v>60879</v>
      </c>
      <c r="P2276" s="26">
        <f>+'Terminated loans'!T1466</f>
        <v>0.05</v>
      </c>
      <c r="Q2276" s="536">
        <f t="shared" si="697"/>
        <v>0.104</v>
      </c>
      <c r="R2276" s="222">
        <f t="shared" si="685"/>
        <v>1166.0074679218826</v>
      </c>
      <c r="S2276" s="36">
        <f t="shared" si="686"/>
        <v>53678.7585845547</v>
      </c>
      <c r="T2276" s="36">
        <f t="shared" si="687"/>
        <v>7200.2414154452999</v>
      </c>
      <c r="U2276" s="36">
        <f t="shared" si="688"/>
        <v>15115.682022835848</v>
      </c>
      <c r="V2276" s="36">
        <f t="shared" si="689"/>
        <v>7915.4406073910795</v>
      </c>
      <c r="W2276" s="37">
        <f t="shared" si="690"/>
        <v>7200.2414154447688</v>
      </c>
      <c r="X2276" s="36">
        <f t="shared" si="691"/>
        <v>7200.2414154452999</v>
      </c>
      <c r="Y2276" s="276">
        <f t="shared" si="698"/>
        <v>7200.2414154447688</v>
      </c>
      <c r="Z2276" s="36">
        <f t="shared" si="692"/>
        <v>15115.682022835848</v>
      </c>
      <c r="AA2276" s="36">
        <f t="shared" si="693"/>
        <v>7915.4406073910795</v>
      </c>
      <c r="AB2276" s="38">
        <f t="shared" si="680"/>
        <v>-5.3114490583539009E-10</v>
      </c>
      <c r="AC2276" s="17"/>
      <c r="AD2276" s="17">
        <f t="shared" si="694"/>
        <v>59</v>
      </c>
      <c r="AH2276" s="103"/>
    </row>
    <row r="2277" spans="1:34">
      <c r="A2277" s="533"/>
      <c r="C2277" s="67" t="str">
        <f>'Terminated loans'!F1467</f>
        <v>E</v>
      </c>
      <c r="D2277" s="19">
        <f>'Terminated loans'!H1467</f>
        <v>141995146</v>
      </c>
      <c r="E2277" s="19">
        <f>'Terminated loans'!I1467</f>
        <v>98</v>
      </c>
      <c r="F2277" s="19" t="str">
        <f>'Terminated loans'!J1467</f>
        <v xml:space="preserve">CAUNHYE M F                    </v>
      </c>
      <c r="G2277" s="547" t="str">
        <f t="shared" si="696"/>
        <v>A2</v>
      </c>
      <c r="H2277" s="21">
        <f>'Terminated loans'!L1467</f>
        <v>40371</v>
      </c>
      <c r="I2277" s="21">
        <f>IF(B2277="VELS",'Terminated loans'!M1467,'Terminated loans'!B1467)</f>
        <v>41486</v>
      </c>
      <c r="J2277" s="34">
        <f t="shared" si="684"/>
        <v>37</v>
      </c>
      <c r="K2277" s="34">
        <f t="shared" si="681"/>
        <v>125</v>
      </c>
      <c r="L2277" s="34">
        <f t="shared" si="682"/>
        <v>37</v>
      </c>
      <c r="M2277" s="34">
        <f t="shared" si="683"/>
        <v>37</v>
      </c>
      <c r="N2277" s="52">
        <f t="shared" si="695"/>
        <v>37</v>
      </c>
      <c r="O2277" s="318">
        <f>+'Terminated loans'!S1467</f>
        <v>240500</v>
      </c>
      <c r="P2277" s="26">
        <f>+'Terminated loans'!T1467</f>
        <v>0.05</v>
      </c>
      <c r="Q2277" s="536">
        <f t="shared" si="697"/>
        <v>0.104</v>
      </c>
      <c r="R2277" s="222">
        <f t="shared" si="685"/>
        <v>7027.4161245646847</v>
      </c>
      <c r="S2277" s="36">
        <f t="shared" si="686"/>
        <v>221632.52378322373</v>
      </c>
      <c r="T2277" s="36">
        <f t="shared" si="687"/>
        <v>18867.476216776267</v>
      </c>
      <c r="U2277" s="36">
        <f t="shared" si="688"/>
        <v>38381.872825667408</v>
      </c>
      <c r="V2277" s="36">
        <f t="shared" si="689"/>
        <v>19514.396608893352</v>
      </c>
      <c r="W2277" s="37">
        <f t="shared" si="690"/>
        <v>18867.476216774056</v>
      </c>
      <c r="X2277" s="36">
        <f t="shared" si="691"/>
        <v>18867.476216776267</v>
      </c>
      <c r="Y2277" s="276">
        <f t="shared" si="698"/>
        <v>18867.476216774056</v>
      </c>
      <c r="Z2277" s="36">
        <f t="shared" si="692"/>
        <v>38381.872825667408</v>
      </c>
      <c r="AA2277" s="36">
        <f t="shared" si="693"/>
        <v>19514.396608893352</v>
      </c>
      <c r="AB2277" s="38">
        <f t="shared" si="680"/>
        <v>-2.2118911147117615E-9</v>
      </c>
      <c r="AC2277" s="17"/>
      <c r="AD2277" s="17">
        <f t="shared" si="694"/>
        <v>37</v>
      </c>
      <c r="AH2277" s="103"/>
    </row>
    <row r="2278" spans="1:34">
      <c r="A2278" s="533"/>
      <c r="C2278" s="67" t="str">
        <f>'Terminated loans'!F1468</f>
        <v>E</v>
      </c>
      <c r="D2278" s="19">
        <f>'Terminated loans'!H1468</f>
        <v>143005844</v>
      </c>
      <c r="E2278" s="19">
        <f>'Terminated loans'!I1468</f>
        <v>99</v>
      </c>
      <c r="F2278" s="19" t="str">
        <f>'Terminated loans'!J1468</f>
        <v xml:space="preserve">RAGOOBEER D (SL 1457)          </v>
      </c>
      <c r="G2278" s="547" t="str">
        <f t="shared" si="696"/>
        <v>A1</v>
      </c>
      <c r="H2278" s="21">
        <f>'Terminated loans'!L1468</f>
        <v>39966</v>
      </c>
      <c r="I2278" s="21">
        <f>IF(B2278="VELS",'Terminated loans'!M1468,'Terminated loans'!B1468)</f>
        <v>41486</v>
      </c>
      <c r="J2278" s="34">
        <f t="shared" si="684"/>
        <v>50</v>
      </c>
      <c r="K2278" s="34">
        <f t="shared" si="681"/>
        <v>138</v>
      </c>
      <c r="L2278" s="34">
        <f t="shared" si="682"/>
        <v>50</v>
      </c>
      <c r="M2278" s="34">
        <f t="shared" si="683"/>
        <v>50</v>
      </c>
      <c r="N2278" s="52">
        <f t="shared" si="695"/>
        <v>50</v>
      </c>
      <c r="O2278" s="318">
        <f>+'Terminated loans'!S1468</f>
        <v>648966</v>
      </c>
      <c r="P2278" s="26">
        <f>+'Terminated loans'!T1468</f>
        <v>0.03</v>
      </c>
      <c r="Q2278" s="536">
        <f t="shared" si="697"/>
        <v>8.6499999999999994E-2</v>
      </c>
      <c r="R2278" s="222">
        <f t="shared" si="685"/>
        <v>13823.619581571862</v>
      </c>
      <c r="S2278" s="36">
        <f t="shared" si="686"/>
        <v>578601.71572286391</v>
      </c>
      <c r="T2278" s="36">
        <f t="shared" si="687"/>
        <v>70364.284277136088</v>
      </c>
      <c r="U2278" s="36">
        <f t="shared" si="688"/>
        <v>112579.26335572288</v>
      </c>
      <c r="V2278" s="36">
        <f t="shared" si="689"/>
        <v>42214.979078593082</v>
      </c>
      <c r="W2278" s="37">
        <f t="shared" si="690"/>
        <v>70364.284277129802</v>
      </c>
      <c r="X2278" s="36">
        <f t="shared" si="691"/>
        <v>70364.284277136088</v>
      </c>
      <c r="Y2278" s="276">
        <f t="shared" si="698"/>
        <v>70364.284277129802</v>
      </c>
      <c r="Z2278" s="36">
        <f t="shared" si="692"/>
        <v>112579.26335572288</v>
      </c>
      <c r="AA2278" s="36">
        <f t="shared" si="693"/>
        <v>42214.979078593082</v>
      </c>
      <c r="AB2278" s="38">
        <f t="shared" ref="AB2278:AB2341" si="699">IF(ISERROR(Z2278-AA2278-T2278),"CHECK",Z2278-AA2278-T2278)</f>
        <v>-6.28642737865448E-9</v>
      </c>
      <c r="AC2278" s="17"/>
      <c r="AD2278" s="17">
        <f t="shared" si="694"/>
        <v>50</v>
      </c>
      <c r="AH2278" s="103"/>
    </row>
    <row r="2279" spans="1:34">
      <c r="A2279" s="533"/>
      <c r="C2279" s="67" t="str">
        <f>'Terminated loans'!F1469</f>
        <v>E</v>
      </c>
      <c r="D2279" s="19">
        <f>'Terminated loans'!H1469</f>
        <v>143012670</v>
      </c>
      <c r="E2279" s="19">
        <f>'Terminated loans'!I1469</f>
        <v>99</v>
      </c>
      <c r="F2279" s="19" t="str">
        <f>'Terminated loans'!J1469</f>
        <v xml:space="preserve">SUMPUTH K K/SL1461             </v>
      </c>
      <c r="G2279" s="547" t="str">
        <f t="shared" si="696"/>
        <v>A1</v>
      </c>
      <c r="H2279" s="21">
        <f>'Terminated loans'!L1469</f>
        <v>40002</v>
      </c>
      <c r="I2279" s="21">
        <f>IF(B2279="VELS",'Terminated loans'!M1469,'Terminated loans'!B1469)</f>
        <v>41486</v>
      </c>
      <c r="J2279" s="34">
        <f t="shared" si="684"/>
        <v>49</v>
      </c>
      <c r="K2279" s="34">
        <f t="shared" si="681"/>
        <v>137</v>
      </c>
      <c r="L2279" s="34">
        <f t="shared" si="682"/>
        <v>49</v>
      </c>
      <c r="M2279" s="34">
        <f t="shared" si="683"/>
        <v>49</v>
      </c>
      <c r="N2279" s="52">
        <f t="shared" si="695"/>
        <v>49</v>
      </c>
      <c r="O2279" s="318">
        <f>+'Terminated loans'!S1469</f>
        <v>3603827</v>
      </c>
      <c r="P2279" s="26">
        <f>+'Terminated loans'!T1469</f>
        <v>0.03</v>
      </c>
      <c r="Q2279" s="536">
        <f t="shared" si="697"/>
        <v>8.6499999999999994E-2</v>
      </c>
      <c r="R2279" s="222">
        <f t="shared" si="685"/>
        <v>78236.004635057165</v>
      </c>
      <c r="S2279" s="36">
        <f t="shared" si="686"/>
        <v>3220016.6256583575</v>
      </c>
      <c r="T2279" s="36">
        <f t="shared" si="687"/>
        <v>383810.37434164248</v>
      </c>
      <c r="U2279" s="36">
        <f t="shared" si="688"/>
        <v>613547.60145940911</v>
      </c>
      <c r="V2279" s="36">
        <f t="shared" si="689"/>
        <v>229737.22711780109</v>
      </c>
      <c r="W2279" s="37">
        <f t="shared" si="690"/>
        <v>383810.37434160803</v>
      </c>
      <c r="X2279" s="36">
        <f t="shared" si="691"/>
        <v>383810.37434164248</v>
      </c>
      <c r="Y2279" s="276">
        <f t="shared" si="698"/>
        <v>383810.37434160803</v>
      </c>
      <c r="Z2279" s="36">
        <f t="shared" si="692"/>
        <v>613547.60145940911</v>
      </c>
      <c r="AA2279" s="36">
        <f t="shared" si="693"/>
        <v>229737.22711780109</v>
      </c>
      <c r="AB2279" s="38">
        <f t="shared" si="699"/>
        <v>-3.4458935260772705E-8</v>
      </c>
      <c r="AC2279" s="17"/>
      <c r="AD2279" s="17">
        <f t="shared" si="694"/>
        <v>49</v>
      </c>
      <c r="AH2279" s="103"/>
    </row>
    <row r="2280" spans="1:34">
      <c r="A2280" s="533"/>
      <c r="C2280" s="67" t="str">
        <f>'Terminated loans'!F1470</f>
        <v>E</v>
      </c>
      <c r="D2280" s="19">
        <f>'Terminated loans'!H1470</f>
        <v>143017516</v>
      </c>
      <c r="E2280" s="19">
        <f>'Terminated loans'!I1470</f>
        <v>99</v>
      </c>
      <c r="F2280" s="19" t="str">
        <f>'Terminated loans'!J1470</f>
        <v xml:space="preserve">YUE CHI MING C/L V (SL984      </v>
      </c>
      <c r="G2280" s="547" t="str">
        <f t="shared" si="696"/>
        <v>A1</v>
      </c>
      <c r="H2280" s="21">
        <f>'Terminated loans'!L1470</f>
        <v>39632</v>
      </c>
      <c r="I2280" s="21">
        <f>IF(B2280="VELS",'Terminated loans'!M1470,'Terminated loans'!B1470)</f>
        <v>41486</v>
      </c>
      <c r="J2280" s="34">
        <f t="shared" si="684"/>
        <v>61</v>
      </c>
      <c r="K2280" s="34">
        <f t="shared" ref="K2280:K2343" si="700">ROUND(($I$35-H2280)/365*12,0)</f>
        <v>149</v>
      </c>
      <c r="L2280" s="34">
        <f t="shared" ref="L2280:L2343" si="701">IF(B2280="VELS",J2280,IF(J2280&gt;(IF(OR(E2280=4,E2280=99),$J$3,IF(E2280=97,$J$6,IF(E2280=98,$J$5,"Check")))),(IF(OR(E2280=4,E2280=99),$J$3,IF(E2280=97,$J$6,IF(E2280=98,$J$5,"Check")))),J2280))</f>
        <v>61</v>
      </c>
      <c r="M2280" s="34">
        <f t="shared" ref="M2280:M2343" si="702">IF(K2280&gt;L2280,L2280,K2280)</f>
        <v>61</v>
      </c>
      <c r="N2280" s="52">
        <f t="shared" si="695"/>
        <v>61</v>
      </c>
      <c r="O2280" s="318">
        <f>+'Terminated loans'!S1470</f>
        <v>4982653</v>
      </c>
      <c r="P2280" s="26">
        <f>+'Terminated loans'!T1470</f>
        <v>0.03</v>
      </c>
      <c r="Q2280" s="536">
        <f t="shared" si="697"/>
        <v>8.6499999999999994E-2</v>
      </c>
      <c r="R2280" s="222">
        <f t="shared" si="685"/>
        <v>88171.257763265137</v>
      </c>
      <c r="S2280" s="36">
        <f t="shared" si="686"/>
        <v>4339357.0817061644</v>
      </c>
      <c r="T2280" s="36">
        <f t="shared" si="687"/>
        <v>643295.9182938356</v>
      </c>
      <c r="U2280" s="36">
        <f t="shared" si="688"/>
        <v>1039089.64185296</v>
      </c>
      <c r="V2280" s="36">
        <f t="shared" si="689"/>
        <v>395793.72355917376</v>
      </c>
      <c r="W2280" s="37">
        <f t="shared" si="690"/>
        <v>643295.91829378624</v>
      </c>
      <c r="X2280" s="36">
        <f t="shared" si="691"/>
        <v>643295.9182938356</v>
      </c>
      <c r="Y2280" s="276">
        <f t="shared" si="698"/>
        <v>643295.91829378624</v>
      </c>
      <c r="Z2280" s="36">
        <f t="shared" si="692"/>
        <v>1039089.64185296</v>
      </c>
      <c r="AA2280" s="36">
        <f t="shared" si="693"/>
        <v>395793.72355917376</v>
      </c>
      <c r="AB2280" s="38">
        <f t="shared" si="699"/>
        <v>-4.9360096454620361E-8</v>
      </c>
      <c r="AC2280" s="17"/>
      <c r="AD2280" s="17">
        <f t="shared" si="694"/>
        <v>61</v>
      </c>
      <c r="AH2280" s="103"/>
    </row>
    <row r="2281" spans="1:34">
      <c r="A2281" s="533"/>
      <c r="C2281" s="67" t="str">
        <f>'Terminated loans'!F1471</f>
        <v>E</v>
      </c>
      <c r="D2281" s="19">
        <f>'Terminated loans'!H1471</f>
        <v>143027961</v>
      </c>
      <c r="E2281" s="19">
        <f>'Terminated loans'!I1471</f>
        <v>99</v>
      </c>
      <c r="F2281" s="19" t="str">
        <f>'Terminated loans'!J1471</f>
        <v xml:space="preserve">SERVANSING SBDVL/C/HME LN      </v>
      </c>
      <c r="G2281" s="547" t="str">
        <f t="shared" si="696"/>
        <v>A1</v>
      </c>
      <c r="H2281" s="21">
        <f>'Terminated loans'!L1471</f>
        <v>37873</v>
      </c>
      <c r="I2281" s="21">
        <f>IF(B2281="VELS",'Terminated loans'!M1471,'Terminated loans'!B1471)</f>
        <v>41486</v>
      </c>
      <c r="J2281" s="34">
        <f t="shared" ref="J2281:J2342" si="703">ROUND((I2281-H2281)/365*12,0)</f>
        <v>119</v>
      </c>
      <c r="K2281" s="34">
        <f t="shared" si="700"/>
        <v>207</v>
      </c>
      <c r="L2281" s="34">
        <f t="shared" si="701"/>
        <v>119</v>
      </c>
      <c r="M2281" s="34">
        <f t="shared" si="702"/>
        <v>119</v>
      </c>
      <c r="N2281" s="52">
        <f t="shared" si="695"/>
        <v>119</v>
      </c>
      <c r="O2281" s="318">
        <f>+'Terminated loans'!S1471</f>
        <v>1315518</v>
      </c>
      <c r="P2281" s="26">
        <f>+'Terminated loans'!T1471</f>
        <v>0.03</v>
      </c>
      <c r="Q2281" s="536">
        <f t="shared" si="697"/>
        <v>8.6499999999999994E-2</v>
      </c>
      <c r="R2281" s="222">
        <f t="shared" ref="R2281:R2342" si="704">PMT(P2281/12,L2281,-O2281,0,0)</f>
        <v>12794.296714491717</v>
      </c>
      <c r="S2281" s="36">
        <f t="shared" ref="S2281:S2342" si="705">(-PV(Q2281/12,L2281,R2281,0,0))</f>
        <v>1019867.5748901031</v>
      </c>
      <c r="T2281" s="36">
        <f t="shared" ref="T2281:T2342" si="706">O2281-S2281</f>
        <v>295650.42510989693</v>
      </c>
      <c r="U2281" s="36">
        <f t="shared" ref="U2281:U2342" si="707">-IF(OR(Q2281="",Q2281=0),0,(CUMIPMT(Q2281/12,L2281,S2281,1,M2281,0)))</f>
        <v>502653.73413440026</v>
      </c>
      <c r="V2281" s="36">
        <f t="shared" ref="V2281:V2342" si="708">-IF(OR(P2281="",P2281=0),0,(CUMIPMT(P2281/12,L2281,O2281,1,M2281,0)))</f>
        <v>207003.30902451416</v>
      </c>
      <c r="W2281" s="37">
        <f t="shared" ref="W2281:W2342" si="709">IF(ISERROR(U2281-V2281),0,U2281-V2281)</f>
        <v>295650.4251098861</v>
      </c>
      <c r="X2281" s="36">
        <f t="shared" ref="X2281:X2342" si="710">IF(C2281="O",T2281/AD2281*N2281,T2281)</f>
        <v>295650.42510989693</v>
      </c>
      <c r="Y2281" s="276">
        <f t="shared" si="698"/>
        <v>295650.4251098861</v>
      </c>
      <c r="Z2281" s="36">
        <f t="shared" ref="Z2281:Z2342" si="711">-IF(OR(Q2281="",Q2281=0),0,(CUMIPMT(Q2281/12,L2281,S2281,1,L2281,0)))</f>
        <v>502653.73413440026</v>
      </c>
      <c r="AA2281" s="36">
        <f t="shared" ref="AA2281:AA2342" si="712">-IF(OR(P2281="",P2281=0),0,(CUMIPMT(P2281/12,L2281,O2281,1,L2281,0)))</f>
        <v>207003.30902451416</v>
      </c>
      <c r="AB2281" s="38">
        <f t="shared" si="699"/>
        <v>-1.0826624929904938E-8</v>
      </c>
      <c r="AC2281" s="17"/>
      <c r="AD2281" s="17">
        <f t="shared" ref="AD2281:AD2342" si="713">IF(L2281&gt;$J$2,$J$2,L2281)</f>
        <v>119</v>
      </c>
      <c r="AH2281" s="103"/>
    </row>
    <row r="2282" spans="1:34">
      <c r="A2282" s="533"/>
      <c r="C2282" s="67" t="str">
        <f>'Terminated loans'!F1472</f>
        <v>E</v>
      </c>
      <c r="D2282" s="19">
        <f>'Terminated loans'!H1472</f>
        <v>143032906</v>
      </c>
      <c r="E2282" s="19">
        <f>'Terminated loans'!I1472</f>
        <v>99</v>
      </c>
      <c r="F2282" s="19" t="str">
        <f>'Terminated loans'!J1472</f>
        <v xml:space="preserve">BULDAWA P (SL 1270)            </v>
      </c>
      <c r="G2282" s="547" t="str">
        <f t="shared" si="696"/>
        <v>A1</v>
      </c>
      <c r="H2282" s="21">
        <f>'Terminated loans'!L1472</f>
        <v>39836</v>
      </c>
      <c r="I2282" s="21">
        <f>IF(B2282="VELS",'Terminated loans'!M1472,'Terminated loans'!B1472)</f>
        <v>41486</v>
      </c>
      <c r="J2282" s="34">
        <f t="shared" si="703"/>
        <v>54</v>
      </c>
      <c r="K2282" s="34">
        <f t="shared" si="700"/>
        <v>142</v>
      </c>
      <c r="L2282" s="34">
        <f t="shared" si="701"/>
        <v>54</v>
      </c>
      <c r="M2282" s="34">
        <f t="shared" si="702"/>
        <v>54</v>
      </c>
      <c r="N2282" s="52">
        <f t="shared" si="695"/>
        <v>54</v>
      </c>
      <c r="O2282" s="318">
        <f>+'Terminated loans'!S1472</f>
        <v>1200149</v>
      </c>
      <c r="P2282" s="26">
        <f>+'Terminated loans'!T1472</f>
        <v>0.03</v>
      </c>
      <c r="Q2282" s="536">
        <f t="shared" si="697"/>
        <v>8.6499999999999994E-2</v>
      </c>
      <c r="R2282" s="222">
        <f t="shared" si="704"/>
        <v>23786.639255265207</v>
      </c>
      <c r="S2282" s="36">
        <f t="shared" si="705"/>
        <v>1060873.5111644224</v>
      </c>
      <c r="T2282" s="36">
        <f t="shared" si="706"/>
        <v>139275.48883557762</v>
      </c>
      <c r="U2282" s="36">
        <f t="shared" si="707"/>
        <v>223605.00861988729</v>
      </c>
      <c r="V2282" s="36">
        <f t="shared" si="708"/>
        <v>84329.519784321077</v>
      </c>
      <c r="W2282" s="37">
        <f t="shared" si="709"/>
        <v>139275.48883556621</v>
      </c>
      <c r="X2282" s="36">
        <f t="shared" si="710"/>
        <v>139275.48883557762</v>
      </c>
      <c r="Y2282" s="276">
        <f t="shared" si="698"/>
        <v>139275.48883556621</v>
      </c>
      <c r="Z2282" s="36">
        <f t="shared" si="711"/>
        <v>223605.00861988729</v>
      </c>
      <c r="AA2282" s="36">
        <f t="shared" si="712"/>
        <v>84329.519784321077</v>
      </c>
      <c r="AB2282" s="38">
        <f t="shared" si="699"/>
        <v>-1.1408701539039612E-8</v>
      </c>
      <c r="AC2282" s="17"/>
      <c r="AD2282" s="17">
        <f t="shared" si="713"/>
        <v>54</v>
      </c>
      <c r="AH2282" s="103"/>
    </row>
    <row r="2283" spans="1:34">
      <c r="A2283" s="533"/>
      <c r="C2283" s="67" t="str">
        <f>'Terminated loans'!F1473</f>
        <v>E</v>
      </c>
      <c r="D2283" s="19">
        <f>'Terminated loans'!H1473</f>
        <v>143033465</v>
      </c>
      <c r="E2283" s="19">
        <f>'Terminated loans'!I1473</f>
        <v>97</v>
      </c>
      <c r="F2283" s="19" t="str">
        <f>'Terminated loans'!J1473</f>
        <v xml:space="preserve">BYRAUB A A I                   </v>
      </c>
      <c r="G2283" s="547" t="str">
        <f t="shared" si="696"/>
        <v>A2</v>
      </c>
      <c r="H2283" s="21">
        <f>'Terminated loans'!L1473</f>
        <v>39688</v>
      </c>
      <c r="I2283" s="21">
        <f>IF(B2283="VELS",'Terminated loans'!M1473,'Terminated loans'!B1473)</f>
        <v>41486</v>
      </c>
      <c r="J2283" s="34">
        <f t="shared" si="703"/>
        <v>59</v>
      </c>
      <c r="K2283" s="34">
        <f t="shared" si="700"/>
        <v>147</v>
      </c>
      <c r="L2283" s="34">
        <f t="shared" si="701"/>
        <v>59</v>
      </c>
      <c r="M2283" s="34">
        <f t="shared" si="702"/>
        <v>59</v>
      </c>
      <c r="N2283" s="52">
        <f t="shared" si="695"/>
        <v>59</v>
      </c>
      <c r="O2283" s="318">
        <f>+'Terminated loans'!S1473</f>
        <v>61001</v>
      </c>
      <c r="P2283" s="26">
        <f>+'Terminated loans'!T1473</f>
        <v>0</v>
      </c>
      <c r="Q2283" s="536">
        <f t="shared" si="697"/>
        <v>0.104</v>
      </c>
      <c r="R2283" s="222">
        <f t="shared" si="704"/>
        <v>1033.9152542372881</v>
      </c>
      <c r="S2283" s="36">
        <f t="shared" si="705"/>
        <v>47597.711726499932</v>
      </c>
      <c r="T2283" s="36">
        <f t="shared" si="706"/>
        <v>13403.288273500068</v>
      </c>
      <c r="U2283" s="36">
        <f t="shared" si="707"/>
        <v>13403.288273499587</v>
      </c>
      <c r="V2283" s="36">
        <f t="shared" si="708"/>
        <v>0</v>
      </c>
      <c r="W2283" s="37">
        <f t="shared" si="709"/>
        <v>13403.288273499587</v>
      </c>
      <c r="X2283" s="36">
        <f t="shared" si="710"/>
        <v>13403.288273500068</v>
      </c>
      <c r="Y2283" s="276">
        <f t="shared" si="698"/>
        <v>13403.288273499587</v>
      </c>
      <c r="Z2283" s="36">
        <f t="shared" si="711"/>
        <v>13403.288273499587</v>
      </c>
      <c r="AA2283" s="36">
        <f t="shared" si="712"/>
        <v>0</v>
      </c>
      <c r="AB2283" s="38">
        <f t="shared" si="699"/>
        <v>-4.8021320253610611E-10</v>
      </c>
      <c r="AC2283" s="17"/>
      <c r="AD2283" s="17">
        <f t="shared" si="713"/>
        <v>59</v>
      </c>
      <c r="AH2283" s="103"/>
    </row>
    <row r="2284" spans="1:34">
      <c r="A2284" s="533"/>
      <c r="C2284" s="67" t="str">
        <f>'Terminated loans'!F1474</f>
        <v>E</v>
      </c>
      <c r="D2284" s="19">
        <f>'Terminated loans'!H1474</f>
        <v>143033937</v>
      </c>
      <c r="E2284" s="19">
        <f>'Terminated loans'!I1474</f>
        <v>98</v>
      </c>
      <c r="F2284" s="19" t="str">
        <f>'Terminated loans'!J1474</f>
        <v xml:space="preserve">GRENADE C M                    </v>
      </c>
      <c r="G2284" s="547" t="str">
        <f t="shared" si="696"/>
        <v>A2</v>
      </c>
      <c r="H2284" s="21">
        <f>'Terminated loans'!L1474</f>
        <v>39703</v>
      </c>
      <c r="I2284" s="21">
        <f>IF(B2284="VELS",'Terminated loans'!M1474,'Terminated loans'!B1474)</f>
        <v>41486</v>
      </c>
      <c r="J2284" s="34">
        <f t="shared" si="703"/>
        <v>59</v>
      </c>
      <c r="K2284" s="34">
        <f t="shared" si="700"/>
        <v>147</v>
      </c>
      <c r="L2284" s="34">
        <f t="shared" si="701"/>
        <v>59</v>
      </c>
      <c r="M2284" s="34">
        <f t="shared" si="702"/>
        <v>59</v>
      </c>
      <c r="N2284" s="52">
        <f t="shared" si="695"/>
        <v>59</v>
      </c>
      <c r="O2284" s="318">
        <f>+'Terminated loans'!S1474</f>
        <v>260000</v>
      </c>
      <c r="P2284" s="26">
        <f>+'Terminated loans'!T1474</f>
        <v>0.05</v>
      </c>
      <c r="Q2284" s="536">
        <f t="shared" si="697"/>
        <v>0.104</v>
      </c>
      <c r="R2284" s="222">
        <f t="shared" si="704"/>
        <v>4979.7457523889934</v>
      </c>
      <c r="S2284" s="36">
        <f t="shared" si="705"/>
        <v>229249.44943222174</v>
      </c>
      <c r="T2284" s="36">
        <f t="shared" si="706"/>
        <v>30750.550567778264</v>
      </c>
      <c r="U2284" s="36">
        <f t="shared" si="707"/>
        <v>64555.549958726653</v>
      </c>
      <c r="V2284" s="36">
        <f t="shared" si="708"/>
        <v>33804.999390950572</v>
      </c>
      <c r="W2284" s="37">
        <f t="shared" si="709"/>
        <v>30750.550567776081</v>
      </c>
      <c r="X2284" s="36">
        <f t="shared" si="710"/>
        <v>30750.550567778264</v>
      </c>
      <c r="Y2284" s="276">
        <f t="shared" si="698"/>
        <v>30750.550567776081</v>
      </c>
      <c r="Z2284" s="36">
        <f t="shared" si="711"/>
        <v>64555.549958726653</v>
      </c>
      <c r="AA2284" s="36">
        <f t="shared" si="712"/>
        <v>33804.999390950572</v>
      </c>
      <c r="AB2284" s="38">
        <f t="shared" si="699"/>
        <v>-2.1827872842550278E-9</v>
      </c>
      <c r="AC2284" s="17"/>
      <c r="AD2284" s="17">
        <f t="shared" si="713"/>
        <v>59</v>
      </c>
      <c r="AH2284" s="103"/>
    </row>
    <row r="2285" spans="1:34">
      <c r="A2285" s="533"/>
      <c r="C2285" s="67" t="str">
        <f>'Terminated loans'!F1475</f>
        <v>E</v>
      </c>
      <c r="D2285" s="19">
        <f>'Terminated loans'!H1475</f>
        <v>143123502</v>
      </c>
      <c r="E2285" s="19">
        <f>'Terminated loans'!I1475</f>
        <v>99</v>
      </c>
      <c r="F2285" s="19" t="str">
        <f>'Terminated loans'!J1475</f>
        <v xml:space="preserve">RUCHCHAN N                     </v>
      </c>
      <c r="G2285" s="547" t="str">
        <f t="shared" si="696"/>
        <v>A1</v>
      </c>
      <c r="H2285" s="21">
        <f>'Terminated loans'!L1475</f>
        <v>40393</v>
      </c>
      <c r="I2285" s="21">
        <f>IF(B2285="VELS",'Terminated loans'!M1475,'Terminated loans'!B1475)</f>
        <v>41486</v>
      </c>
      <c r="J2285" s="34">
        <f t="shared" si="703"/>
        <v>36</v>
      </c>
      <c r="K2285" s="34">
        <f t="shared" si="700"/>
        <v>124</v>
      </c>
      <c r="L2285" s="34">
        <f t="shared" si="701"/>
        <v>36</v>
      </c>
      <c r="M2285" s="34">
        <f t="shared" si="702"/>
        <v>36</v>
      </c>
      <c r="N2285" s="52">
        <f t="shared" si="695"/>
        <v>36</v>
      </c>
      <c r="O2285" s="318">
        <f>+'Terminated loans'!S1475</f>
        <v>2000218</v>
      </c>
      <c r="P2285" s="26">
        <f>+'Terminated loans'!T1475</f>
        <v>0.03</v>
      </c>
      <c r="Q2285" s="536">
        <f t="shared" si="697"/>
        <v>8.6499999999999994E-2</v>
      </c>
      <c r="R2285" s="222">
        <f t="shared" si="704"/>
        <v>58168.758965004141</v>
      </c>
      <c r="S2285" s="36">
        <f t="shared" si="705"/>
        <v>1838625.5345124812</v>
      </c>
      <c r="T2285" s="36">
        <f t="shared" si="706"/>
        <v>161592.46548751881</v>
      </c>
      <c r="U2285" s="36">
        <f t="shared" si="707"/>
        <v>255449.78822764661</v>
      </c>
      <c r="V2285" s="36">
        <f t="shared" si="708"/>
        <v>93857.322740148986</v>
      </c>
      <c r="W2285" s="37">
        <f t="shared" si="709"/>
        <v>161592.46548749763</v>
      </c>
      <c r="X2285" s="36">
        <f t="shared" si="710"/>
        <v>161592.46548751881</v>
      </c>
      <c r="Y2285" s="276">
        <f t="shared" si="698"/>
        <v>161592.46548749763</v>
      </c>
      <c r="Z2285" s="36">
        <f t="shared" si="711"/>
        <v>255449.78822764661</v>
      </c>
      <c r="AA2285" s="36">
        <f t="shared" si="712"/>
        <v>93857.322740148986</v>
      </c>
      <c r="AB2285" s="38">
        <f t="shared" si="699"/>
        <v>-2.1187588572502136E-8</v>
      </c>
      <c r="AC2285" s="17"/>
      <c r="AD2285" s="17">
        <f t="shared" si="713"/>
        <v>36</v>
      </c>
      <c r="AH2285" s="103"/>
    </row>
    <row r="2286" spans="1:34">
      <c r="A2286" s="533"/>
      <c r="C2286" s="67" t="str">
        <f>'Terminated loans'!F1476</f>
        <v>E</v>
      </c>
      <c r="D2286" s="19">
        <f>'Terminated loans'!H1476</f>
        <v>143123855</v>
      </c>
      <c r="E2286" s="19">
        <f>'Terminated loans'!I1476</f>
        <v>99</v>
      </c>
      <c r="F2286" s="19" t="str">
        <f>'Terminated loans'!J1476</f>
        <v xml:space="preserve">GOORRIAH K Y S/SL1751          </v>
      </c>
      <c r="G2286" s="547" t="str">
        <f t="shared" si="696"/>
        <v>A1</v>
      </c>
      <c r="H2286" s="21">
        <f>'Terminated loans'!L1476</f>
        <v>40325</v>
      </c>
      <c r="I2286" s="21">
        <f>IF(B2286="VELS",'Terminated loans'!M1476,'Terminated loans'!B1476)</f>
        <v>41486</v>
      </c>
      <c r="J2286" s="34">
        <f t="shared" si="703"/>
        <v>38</v>
      </c>
      <c r="K2286" s="34">
        <f t="shared" si="700"/>
        <v>126</v>
      </c>
      <c r="L2286" s="34">
        <f t="shared" si="701"/>
        <v>38</v>
      </c>
      <c r="M2286" s="34">
        <f t="shared" si="702"/>
        <v>38</v>
      </c>
      <c r="N2286" s="52">
        <f t="shared" si="695"/>
        <v>38</v>
      </c>
      <c r="O2286" s="318">
        <f>+'Terminated loans'!S1476</f>
        <v>1001940</v>
      </c>
      <c r="P2286" s="26">
        <f>+'Terminated loans'!T1476</f>
        <v>0.03</v>
      </c>
      <c r="Q2286" s="536">
        <f t="shared" si="697"/>
        <v>8.6499999999999994E-2</v>
      </c>
      <c r="R2286" s="222">
        <f t="shared" si="704"/>
        <v>27672.014287478218</v>
      </c>
      <c r="S2286" s="36">
        <f t="shared" si="705"/>
        <v>916946.60240975791</v>
      </c>
      <c r="T2286" s="36">
        <f t="shared" si="706"/>
        <v>84993.397590242093</v>
      </c>
      <c r="U2286" s="36">
        <f t="shared" si="707"/>
        <v>134589.94051440409</v>
      </c>
      <c r="V2286" s="36">
        <f t="shared" si="708"/>
        <v>49596.542924172245</v>
      </c>
      <c r="W2286" s="37">
        <f t="shared" si="709"/>
        <v>84993.397590231849</v>
      </c>
      <c r="X2286" s="36">
        <f t="shared" si="710"/>
        <v>84993.397590242093</v>
      </c>
      <c r="Y2286" s="276">
        <f t="shared" si="698"/>
        <v>84993.397590231849</v>
      </c>
      <c r="Z2286" s="36">
        <f t="shared" si="711"/>
        <v>134589.94051440409</v>
      </c>
      <c r="AA2286" s="36">
        <f t="shared" si="712"/>
        <v>49596.542924172245</v>
      </c>
      <c r="AB2286" s="38">
        <f t="shared" si="699"/>
        <v>-1.0244548320770264E-8</v>
      </c>
      <c r="AC2286" s="17"/>
      <c r="AD2286" s="17">
        <f t="shared" si="713"/>
        <v>38</v>
      </c>
      <c r="AH2286" s="103"/>
    </row>
    <row r="2287" spans="1:34">
      <c r="A2287" s="533"/>
      <c r="C2287" s="67" t="str">
        <f>'Terminated loans'!F1477</f>
        <v>E</v>
      </c>
      <c r="D2287" s="19">
        <f>'Terminated loans'!H1477</f>
        <v>143174778</v>
      </c>
      <c r="E2287" s="19">
        <f>'Terminated loans'!I1477</f>
        <v>99</v>
      </c>
      <c r="F2287" s="19" t="str">
        <f>'Terminated loans'!J1477</f>
        <v xml:space="preserve">MISS SHABINA AZRAH SAWD M      </v>
      </c>
      <c r="G2287" s="547" t="str">
        <f t="shared" si="696"/>
        <v>A1</v>
      </c>
      <c r="H2287" s="21">
        <f>'Terminated loans'!L1477</f>
        <v>40420</v>
      </c>
      <c r="I2287" s="21">
        <f>IF(B2287="VELS",'Terminated loans'!M1477,'Terminated loans'!B1477)</f>
        <v>41486</v>
      </c>
      <c r="J2287" s="34">
        <f t="shared" si="703"/>
        <v>35</v>
      </c>
      <c r="K2287" s="34">
        <f t="shared" si="700"/>
        <v>123</v>
      </c>
      <c r="L2287" s="34">
        <f t="shared" si="701"/>
        <v>35</v>
      </c>
      <c r="M2287" s="34">
        <f t="shared" si="702"/>
        <v>35</v>
      </c>
      <c r="N2287" s="52">
        <f t="shared" ref="N2287:N2350" si="714">IF(C2287="O",IF(ROUND(($I$35-H2287)/365*12,0)&gt;$L2287,$L2287,ROUND(($I$35-H2287)/365*12,0)),IF(OR(C2287="E",C2287="N"),ROUND(M2287,0),"CHECK"))</f>
        <v>35</v>
      </c>
      <c r="O2287" s="318">
        <f>+'Terminated loans'!S1477</f>
        <v>1693268</v>
      </c>
      <c r="P2287" s="26">
        <f>+'Terminated loans'!T1477</f>
        <v>0.03</v>
      </c>
      <c r="Q2287" s="536">
        <f t="shared" si="697"/>
        <v>8.6499999999999994E-2</v>
      </c>
      <c r="R2287" s="222">
        <f t="shared" si="704"/>
        <v>50586.943827323521</v>
      </c>
      <c r="S2287" s="36">
        <f t="shared" si="705"/>
        <v>1559914.9579417279</v>
      </c>
      <c r="T2287" s="36">
        <f t="shared" si="706"/>
        <v>133353.04205827205</v>
      </c>
      <c r="U2287" s="36">
        <f t="shared" si="707"/>
        <v>210628.07601457764</v>
      </c>
      <c r="V2287" s="36">
        <f t="shared" si="708"/>
        <v>77275.033956323285</v>
      </c>
      <c r="W2287" s="37">
        <f t="shared" si="709"/>
        <v>133353.04205825436</v>
      </c>
      <c r="X2287" s="36">
        <f t="shared" si="710"/>
        <v>133353.04205827205</v>
      </c>
      <c r="Y2287" s="276">
        <f t="shared" si="698"/>
        <v>133353.04205825436</v>
      </c>
      <c r="Z2287" s="36">
        <f t="shared" si="711"/>
        <v>210628.07601457764</v>
      </c>
      <c r="AA2287" s="36">
        <f t="shared" si="712"/>
        <v>77275.033956323285</v>
      </c>
      <c r="AB2287" s="38">
        <f t="shared" si="699"/>
        <v>-1.7695128917694092E-8</v>
      </c>
      <c r="AC2287" s="17"/>
      <c r="AD2287" s="17">
        <f t="shared" si="713"/>
        <v>35</v>
      </c>
      <c r="AH2287" s="103"/>
    </row>
    <row r="2288" spans="1:34">
      <c r="A2288" s="533"/>
      <c r="C2288" s="67" t="str">
        <f>'Terminated loans'!F1478</f>
        <v>E</v>
      </c>
      <c r="D2288" s="19">
        <f>'Terminated loans'!H1478</f>
        <v>143990672</v>
      </c>
      <c r="E2288" s="19">
        <f>'Terminated loans'!I1478</f>
        <v>98</v>
      </c>
      <c r="F2288" s="19" t="str">
        <f>'Terminated loans'!J1478</f>
        <v xml:space="preserve">TONTA M J S                    </v>
      </c>
      <c r="G2288" s="547" t="str">
        <f t="shared" si="696"/>
        <v>A2</v>
      </c>
      <c r="H2288" s="21">
        <f>'Terminated loans'!L1478</f>
        <v>40301</v>
      </c>
      <c r="I2288" s="21">
        <f>IF(B2288="VELS",'Terminated loans'!M1478,'Terminated loans'!B1478)</f>
        <v>41486</v>
      </c>
      <c r="J2288" s="34">
        <f t="shared" si="703"/>
        <v>39</v>
      </c>
      <c r="K2288" s="34">
        <f t="shared" si="700"/>
        <v>127</v>
      </c>
      <c r="L2288" s="34">
        <f t="shared" si="701"/>
        <v>39</v>
      </c>
      <c r="M2288" s="34">
        <f t="shared" si="702"/>
        <v>39</v>
      </c>
      <c r="N2288" s="52">
        <f t="shared" si="714"/>
        <v>39</v>
      </c>
      <c r="O2288" s="318">
        <f>+'Terminated loans'!S1478</f>
        <v>195082</v>
      </c>
      <c r="P2288" s="26">
        <f>+'Terminated loans'!T1478</f>
        <v>0.05</v>
      </c>
      <c r="Q2288" s="536">
        <f t="shared" si="697"/>
        <v>0.104</v>
      </c>
      <c r="R2288" s="222">
        <f t="shared" si="704"/>
        <v>5429.9167741304882</v>
      </c>
      <c r="S2288" s="36">
        <f t="shared" si="705"/>
        <v>179040.2439407105</v>
      </c>
      <c r="T2288" s="36">
        <f t="shared" si="706"/>
        <v>16041.756059289502</v>
      </c>
      <c r="U2288" s="36">
        <f t="shared" si="707"/>
        <v>32726.510250376799</v>
      </c>
      <c r="V2288" s="36">
        <f t="shared" si="708"/>
        <v>16684.754191089043</v>
      </c>
      <c r="W2288" s="37">
        <f t="shared" si="709"/>
        <v>16041.756059287756</v>
      </c>
      <c r="X2288" s="36">
        <f t="shared" si="710"/>
        <v>16041.756059289502</v>
      </c>
      <c r="Y2288" s="276">
        <f t="shared" si="698"/>
        <v>16041.756059287756</v>
      </c>
      <c r="Z2288" s="36">
        <f t="shared" si="711"/>
        <v>32726.510250376799</v>
      </c>
      <c r="AA2288" s="36">
        <f t="shared" si="712"/>
        <v>16684.754191089043</v>
      </c>
      <c r="AB2288" s="38">
        <f t="shared" si="699"/>
        <v>-1.7462298274040222E-9</v>
      </c>
      <c r="AC2288" s="17"/>
      <c r="AD2288" s="17">
        <f t="shared" si="713"/>
        <v>39</v>
      </c>
      <c r="AH2288" s="103"/>
    </row>
    <row r="2289" spans="1:34">
      <c r="A2289" s="533"/>
      <c r="C2289" s="67" t="str">
        <f>'Terminated loans'!F1479</f>
        <v>E</v>
      </c>
      <c r="D2289" s="19">
        <f>'Terminated loans'!H1479</f>
        <v>283050467</v>
      </c>
      <c r="E2289" s="19">
        <f>'Terminated loans'!I1479</f>
        <v>98</v>
      </c>
      <c r="F2289" s="19" t="str">
        <f>'Terminated loans'!J1479</f>
        <v xml:space="preserve">ONG TONE J E                   </v>
      </c>
      <c r="G2289" s="547" t="str">
        <f t="shared" si="696"/>
        <v>A2</v>
      </c>
      <c r="H2289" s="21">
        <f>'Terminated loans'!L1479</f>
        <v>40386</v>
      </c>
      <c r="I2289" s="21">
        <f>IF(B2289="VELS",'Terminated loans'!M1479,'Terminated loans'!B1479)</f>
        <v>41486</v>
      </c>
      <c r="J2289" s="34">
        <f t="shared" si="703"/>
        <v>36</v>
      </c>
      <c r="K2289" s="34">
        <f t="shared" si="700"/>
        <v>124</v>
      </c>
      <c r="L2289" s="34">
        <f t="shared" si="701"/>
        <v>36</v>
      </c>
      <c r="M2289" s="34">
        <f t="shared" si="702"/>
        <v>36</v>
      </c>
      <c r="N2289" s="52">
        <f t="shared" si="714"/>
        <v>36</v>
      </c>
      <c r="O2289" s="318">
        <f>+'Terminated loans'!S1479</f>
        <v>150646</v>
      </c>
      <c r="P2289" s="26">
        <f>+'Terminated loans'!T1479</f>
        <v>0.05</v>
      </c>
      <c r="Q2289" s="536">
        <f t="shared" si="697"/>
        <v>0.104</v>
      </c>
      <c r="R2289" s="222">
        <f t="shared" si="704"/>
        <v>4514.9957652294361</v>
      </c>
      <c r="S2289" s="36">
        <f t="shared" si="705"/>
        <v>139114.23593937772</v>
      </c>
      <c r="T2289" s="36">
        <f t="shared" si="706"/>
        <v>11531.764060622285</v>
      </c>
      <c r="U2289" s="36">
        <f t="shared" si="707"/>
        <v>23425.611608880601</v>
      </c>
      <c r="V2289" s="36">
        <f t="shared" si="708"/>
        <v>11893.847548259713</v>
      </c>
      <c r="W2289" s="37">
        <f t="shared" si="709"/>
        <v>11531.764060620888</v>
      </c>
      <c r="X2289" s="36">
        <f t="shared" si="710"/>
        <v>11531.764060622285</v>
      </c>
      <c r="Y2289" s="276">
        <f t="shared" si="698"/>
        <v>11531.764060620888</v>
      </c>
      <c r="Z2289" s="36">
        <f t="shared" si="711"/>
        <v>23425.611608880601</v>
      </c>
      <c r="AA2289" s="36">
        <f t="shared" si="712"/>
        <v>11893.847548259713</v>
      </c>
      <c r="AB2289" s="38">
        <f t="shared" si="699"/>
        <v>-1.3969838619232178E-9</v>
      </c>
      <c r="AC2289" s="17"/>
      <c r="AD2289" s="17">
        <f t="shared" si="713"/>
        <v>36</v>
      </c>
      <c r="AH2289" s="103"/>
    </row>
    <row r="2290" spans="1:34">
      <c r="A2290" s="533"/>
      <c r="C2290" s="67" t="str">
        <f>'Terminated loans'!F1480</f>
        <v>E</v>
      </c>
      <c r="D2290" s="19">
        <f>'Terminated loans'!H1480</f>
        <v>143314812</v>
      </c>
      <c r="E2290" s="19">
        <f>'Terminated loans'!I1480</f>
        <v>99</v>
      </c>
      <c r="F2290" s="19" t="str">
        <f>'Terminated loans'!J1480</f>
        <v xml:space="preserve">GOORRIAH K S Y (SL 2156)       </v>
      </c>
      <c r="G2290" s="547" t="str">
        <f t="shared" si="696"/>
        <v>B1</v>
      </c>
      <c r="H2290" s="21">
        <f>'Terminated loans'!L1480</f>
        <v>40494</v>
      </c>
      <c r="I2290" s="21">
        <f>IF(B2290="VELS",'Terminated loans'!M1480,'Terminated loans'!B1480)</f>
        <v>41486</v>
      </c>
      <c r="J2290" s="34">
        <f t="shared" si="703"/>
        <v>33</v>
      </c>
      <c r="K2290" s="34">
        <f t="shared" si="700"/>
        <v>121</v>
      </c>
      <c r="L2290" s="34">
        <f t="shared" si="701"/>
        <v>33</v>
      </c>
      <c r="M2290" s="34">
        <f t="shared" si="702"/>
        <v>33</v>
      </c>
      <c r="N2290" s="52">
        <f t="shared" si="714"/>
        <v>33</v>
      </c>
      <c r="O2290" s="318">
        <f>+'Terminated loans'!S1480</f>
        <v>250235</v>
      </c>
      <c r="P2290" s="26">
        <f>+'Terminated loans'!T1480</f>
        <v>0.03</v>
      </c>
      <c r="Q2290" s="536">
        <f t="shared" si="697"/>
        <v>7.6499999999999999E-2</v>
      </c>
      <c r="R2290" s="222">
        <f t="shared" si="704"/>
        <v>7909.4422527578263</v>
      </c>
      <c r="S2290" s="36">
        <f t="shared" si="705"/>
        <v>234713.08194176262</v>
      </c>
      <c r="T2290" s="36">
        <f t="shared" si="706"/>
        <v>15521.918058237381</v>
      </c>
      <c r="U2290" s="36">
        <f t="shared" si="707"/>
        <v>26298.512399246596</v>
      </c>
      <c r="V2290" s="36">
        <f t="shared" si="708"/>
        <v>10776.594341008255</v>
      </c>
      <c r="W2290" s="37">
        <f t="shared" si="709"/>
        <v>15521.918058238341</v>
      </c>
      <c r="X2290" s="36">
        <f t="shared" si="710"/>
        <v>15521.918058237381</v>
      </c>
      <c r="Y2290" s="276">
        <f t="shared" si="698"/>
        <v>15521.918058238341</v>
      </c>
      <c r="Z2290" s="36">
        <f t="shared" si="711"/>
        <v>26298.512399246596</v>
      </c>
      <c r="AA2290" s="36">
        <f t="shared" si="712"/>
        <v>10776.594341008255</v>
      </c>
      <c r="AB2290" s="38">
        <f t="shared" si="699"/>
        <v>9.6042640507221222E-10</v>
      </c>
      <c r="AC2290" s="17"/>
      <c r="AD2290" s="17">
        <f t="shared" si="713"/>
        <v>33</v>
      </c>
      <c r="AH2290" s="103"/>
    </row>
    <row r="2291" spans="1:34">
      <c r="A2291" s="533"/>
      <c r="C2291" s="67" t="str">
        <f>'Terminated loans'!F1481</f>
        <v>E</v>
      </c>
      <c r="D2291" s="19">
        <f>'Terminated loans'!H1481</f>
        <v>143996344</v>
      </c>
      <c r="E2291" s="19">
        <f>'Terminated loans'!I1481</f>
        <v>99</v>
      </c>
      <c r="F2291" s="19" t="str">
        <f>'Terminated loans'!J1481</f>
        <v xml:space="preserve">RUCHCHAN N D(SL 2465)          </v>
      </c>
      <c r="G2291" s="547" t="str">
        <f t="shared" si="696"/>
        <v>C1</v>
      </c>
      <c r="H2291" s="21">
        <f>'Terminated loans'!L1481</f>
        <v>40672</v>
      </c>
      <c r="I2291" s="21">
        <f>IF(B2291="VELS",'Terminated loans'!M1481,'Terminated loans'!B1481)</f>
        <v>41486</v>
      </c>
      <c r="J2291" s="34">
        <f t="shared" si="703"/>
        <v>27</v>
      </c>
      <c r="K2291" s="34">
        <f t="shared" si="700"/>
        <v>115</v>
      </c>
      <c r="L2291" s="34">
        <f t="shared" si="701"/>
        <v>27</v>
      </c>
      <c r="M2291" s="34">
        <f t="shared" si="702"/>
        <v>27</v>
      </c>
      <c r="N2291" s="52">
        <f t="shared" si="714"/>
        <v>27</v>
      </c>
      <c r="O2291" s="318">
        <f>+'Terminated loans'!S1481</f>
        <v>973188</v>
      </c>
      <c r="P2291" s="26">
        <f>+'Terminated loans'!T1481</f>
        <v>0.03</v>
      </c>
      <c r="Q2291" s="536">
        <f t="shared" si="697"/>
        <v>8.1500000000000003E-2</v>
      </c>
      <c r="R2291" s="222">
        <f t="shared" si="704"/>
        <v>37319.188593158586</v>
      </c>
      <c r="S2291" s="36">
        <f t="shared" si="705"/>
        <v>917793.06490768073</v>
      </c>
      <c r="T2291" s="36">
        <f t="shared" si="706"/>
        <v>55394.935092319269</v>
      </c>
      <c r="U2291" s="36">
        <f t="shared" si="707"/>
        <v>89825.027107615839</v>
      </c>
      <c r="V2291" s="36">
        <f t="shared" si="708"/>
        <v>34430.092015281785</v>
      </c>
      <c r="W2291" s="37">
        <f t="shared" si="709"/>
        <v>55394.935092334053</v>
      </c>
      <c r="X2291" s="36">
        <f t="shared" si="710"/>
        <v>55394.935092319269</v>
      </c>
      <c r="Y2291" s="276">
        <f t="shared" si="698"/>
        <v>55394.935092334053</v>
      </c>
      <c r="Z2291" s="36">
        <f t="shared" si="711"/>
        <v>89825.027107615839</v>
      </c>
      <c r="AA2291" s="36">
        <f t="shared" si="712"/>
        <v>34430.092015281785</v>
      </c>
      <c r="AB2291" s="38">
        <f t="shared" si="699"/>
        <v>1.4784745872020721E-8</v>
      </c>
      <c r="AC2291" s="17"/>
      <c r="AD2291" s="17">
        <f t="shared" si="713"/>
        <v>27</v>
      </c>
      <c r="AH2291" s="103"/>
    </row>
    <row r="2292" spans="1:34">
      <c r="A2292" s="533"/>
      <c r="C2292" s="67" t="str">
        <f>'Terminated loans'!F1482</f>
        <v>E</v>
      </c>
      <c r="D2292" s="19">
        <f>'Terminated loans'!H1482</f>
        <v>143994368</v>
      </c>
      <c r="E2292" s="19">
        <f>'Terminated loans'!I1482</f>
        <v>98</v>
      </c>
      <c r="F2292" s="19" t="str">
        <f>'Terminated loans'!J1482</f>
        <v xml:space="preserve">UMANEE J                       </v>
      </c>
      <c r="G2292" s="547" t="str">
        <f t="shared" si="696"/>
        <v>C2</v>
      </c>
      <c r="H2292" s="21">
        <f>'Terminated loans'!L1482</f>
        <v>40751</v>
      </c>
      <c r="I2292" s="21">
        <f>IF(B2292="VELS",'Terminated loans'!M1482,'Terminated loans'!B1482)</f>
        <v>41486</v>
      </c>
      <c r="J2292" s="34">
        <f t="shared" si="703"/>
        <v>24</v>
      </c>
      <c r="K2292" s="34">
        <f t="shared" si="700"/>
        <v>112</v>
      </c>
      <c r="L2292" s="34">
        <f t="shared" si="701"/>
        <v>24</v>
      </c>
      <c r="M2292" s="34">
        <f t="shared" si="702"/>
        <v>24</v>
      </c>
      <c r="N2292" s="52">
        <f t="shared" si="714"/>
        <v>24</v>
      </c>
      <c r="O2292" s="318">
        <f>+'Terminated loans'!S1482</f>
        <v>218723</v>
      </c>
      <c r="P2292" s="26">
        <f>+'Terminated loans'!T1482</f>
        <v>0.05</v>
      </c>
      <c r="Q2292" s="536">
        <f t="shared" si="697"/>
        <v>9.9000000000000005E-2</v>
      </c>
      <c r="R2292" s="222">
        <f t="shared" si="704"/>
        <v>9595.6819768046535</v>
      </c>
      <c r="S2292" s="36">
        <f t="shared" si="705"/>
        <v>208154.76933267529</v>
      </c>
      <c r="T2292" s="36">
        <f t="shared" si="706"/>
        <v>10568.230667324708</v>
      </c>
      <c r="U2292" s="36">
        <f t="shared" si="707"/>
        <v>22141.598110639403</v>
      </c>
      <c r="V2292" s="36">
        <f t="shared" si="708"/>
        <v>11573.367443311639</v>
      </c>
      <c r="W2292" s="37">
        <f t="shared" si="709"/>
        <v>10568.230667327764</v>
      </c>
      <c r="X2292" s="36">
        <f t="shared" si="710"/>
        <v>10568.230667324708</v>
      </c>
      <c r="Y2292" s="276">
        <f t="shared" si="698"/>
        <v>10568.230667327764</v>
      </c>
      <c r="Z2292" s="36">
        <f t="shared" si="711"/>
        <v>22141.598110639403</v>
      </c>
      <c r="AA2292" s="36">
        <f t="shared" si="712"/>
        <v>11573.367443311639</v>
      </c>
      <c r="AB2292" s="38">
        <f t="shared" si="699"/>
        <v>3.0559021979570389E-9</v>
      </c>
      <c r="AC2292" s="17"/>
      <c r="AD2292" s="17">
        <f t="shared" si="713"/>
        <v>24</v>
      </c>
      <c r="AH2292" s="103"/>
    </row>
    <row r="2293" spans="1:34">
      <c r="A2293" s="533"/>
      <c r="C2293" s="67" t="str">
        <f>'Terminated loans'!F1483</f>
        <v>E</v>
      </c>
      <c r="D2293" s="19">
        <f>'Terminated loans'!H1483</f>
        <v>143995143</v>
      </c>
      <c r="E2293" s="19">
        <f>'Terminated loans'!I1483</f>
        <v>98</v>
      </c>
      <c r="F2293" s="19" t="str">
        <f>'Terminated loans'!J1483</f>
        <v xml:space="preserve">SUMPUTH K K                    </v>
      </c>
      <c r="G2293" s="547" t="str">
        <f t="shared" si="696"/>
        <v>C2</v>
      </c>
      <c r="H2293" s="21">
        <f>'Terminated loans'!L1483</f>
        <v>40728</v>
      </c>
      <c r="I2293" s="21">
        <f>IF(B2293="VELS",'Terminated loans'!M1483,'Terminated loans'!B1483)</f>
        <v>41486</v>
      </c>
      <c r="J2293" s="34">
        <f t="shared" si="703"/>
        <v>25</v>
      </c>
      <c r="K2293" s="34">
        <f t="shared" si="700"/>
        <v>113</v>
      </c>
      <c r="L2293" s="34">
        <f t="shared" si="701"/>
        <v>25</v>
      </c>
      <c r="M2293" s="34">
        <f t="shared" si="702"/>
        <v>25</v>
      </c>
      <c r="N2293" s="52">
        <f t="shared" si="714"/>
        <v>25</v>
      </c>
      <c r="O2293" s="318">
        <f>+'Terminated loans'!S1483</f>
        <v>234086</v>
      </c>
      <c r="P2293" s="26">
        <f>+'Terminated loans'!T1483</f>
        <v>0.05</v>
      </c>
      <c r="Q2293" s="536">
        <f t="shared" si="697"/>
        <v>9.9000000000000005E-2</v>
      </c>
      <c r="R2293" s="222">
        <f t="shared" si="704"/>
        <v>9879.0603557861068</v>
      </c>
      <c r="S2293" s="36">
        <f t="shared" si="705"/>
        <v>222346.6680991567</v>
      </c>
      <c r="T2293" s="36">
        <f t="shared" si="706"/>
        <v>11739.331900843303</v>
      </c>
      <c r="U2293" s="36">
        <f t="shared" si="707"/>
        <v>24629.840795499273</v>
      </c>
      <c r="V2293" s="36">
        <f t="shared" si="708"/>
        <v>12890.508894652681</v>
      </c>
      <c r="W2293" s="37">
        <f t="shared" si="709"/>
        <v>11739.331900846591</v>
      </c>
      <c r="X2293" s="36">
        <f t="shared" si="710"/>
        <v>11739.331900843303</v>
      </c>
      <c r="Y2293" s="276">
        <f t="shared" si="698"/>
        <v>11739.331900846591</v>
      </c>
      <c r="Z2293" s="36">
        <f t="shared" si="711"/>
        <v>24629.840795499273</v>
      </c>
      <c r="AA2293" s="36">
        <f t="shared" si="712"/>
        <v>12890.508894652681</v>
      </c>
      <c r="AB2293" s="38">
        <f t="shared" si="699"/>
        <v>3.2887328416109085E-9</v>
      </c>
      <c r="AC2293" s="17"/>
      <c r="AD2293" s="17">
        <f t="shared" si="713"/>
        <v>25</v>
      </c>
      <c r="AH2293" s="103"/>
    </row>
    <row r="2294" spans="1:34">
      <c r="A2294" s="533"/>
      <c r="C2294" s="67" t="str">
        <f>'Terminated loans'!F1484</f>
        <v>E</v>
      </c>
      <c r="D2294" s="19">
        <f>'Terminated loans'!H1484</f>
        <v>143996387</v>
      </c>
      <c r="E2294" s="19">
        <f>'Terminated loans'!I1484</f>
        <v>98</v>
      </c>
      <c r="F2294" s="19" t="str">
        <f>'Terminated loans'!J1484</f>
        <v xml:space="preserve">RAMCHUNDER I                   </v>
      </c>
      <c r="G2294" s="547" t="str">
        <f t="shared" si="696"/>
        <v>C2</v>
      </c>
      <c r="H2294" s="21">
        <f>'Terminated loans'!L1484</f>
        <v>40816</v>
      </c>
      <c r="I2294" s="21">
        <f>IF(B2294="VELS",'Terminated loans'!M1484,'Terminated loans'!B1484)</f>
        <v>41486</v>
      </c>
      <c r="J2294" s="34">
        <f t="shared" si="703"/>
        <v>22</v>
      </c>
      <c r="K2294" s="34">
        <f t="shared" si="700"/>
        <v>110</v>
      </c>
      <c r="L2294" s="34">
        <f t="shared" si="701"/>
        <v>22</v>
      </c>
      <c r="M2294" s="34">
        <f t="shared" si="702"/>
        <v>22</v>
      </c>
      <c r="N2294" s="52">
        <f t="shared" si="714"/>
        <v>22</v>
      </c>
      <c r="O2294" s="318">
        <f>+'Terminated loans'!S1484</f>
        <v>61022</v>
      </c>
      <c r="P2294" s="26">
        <f>+'Terminated loans'!T1484</f>
        <v>0.05</v>
      </c>
      <c r="Q2294" s="536">
        <f t="shared" si="697"/>
        <v>9.9000000000000005E-2</v>
      </c>
      <c r="R2294" s="222">
        <f t="shared" si="704"/>
        <v>2908.5689790476877</v>
      </c>
      <c r="S2294" s="36">
        <f t="shared" si="705"/>
        <v>58298.481436224793</v>
      </c>
      <c r="T2294" s="36">
        <f t="shared" si="706"/>
        <v>2723.5185637752074</v>
      </c>
      <c r="U2294" s="36">
        <f t="shared" si="707"/>
        <v>5690.0361028251282</v>
      </c>
      <c r="V2294" s="36">
        <f t="shared" si="708"/>
        <v>2966.5175390491277</v>
      </c>
      <c r="W2294" s="37">
        <f t="shared" si="709"/>
        <v>2723.5185637760005</v>
      </c>
      <c r="X2294" s="36">
        <f t="shared" si="710"/>
        <v>2723.5185637752074</v>
      </c>
      <c r="Y2294" s="276">
        <f t="shared" si="698"/>
        <v>2723.5185637760005</v>
      </c>
      <c r="Z2294" s="36">
        <f t="shared" si="711"/>
        <v>5690.0361028251282</v>
      </c>
      <c r="AA2294" s="36">
        <f t="shared" si="712"/>
        <v>2966.5175390491277</v>
      </c>
      <c r="AB2294" s="38">
        <f t="shared" si="699"/>
        <v>7.9307937994599342E-10</v>
      </c>
      <c r="AC2294" s="17"/>
      <c r="AD2294" s="17">
        <f t="shared" si="713"/>
        <v>22</v>
      </c>
      <c r="AH2294" s="103"/>
    </row>
    <row r="2295" spans="1:34">
      <c r="A2295" s="533"/>
      <c r="C2295" s="67" t="str">
        <f>'Terminated loans'!F1485</f>
        <v>E</v>
      </c>
      <c r="D2295" s="19">
        <f>'Terminated loans'!H1485</f>
        <v>143994902</v>
      </c>
      <c r="E2295" s="19">
        <f>'Terminated loans'!I1485</f>
        <v>98</v>
      </c>
      <c r="F2295" s="19" t="str">
        <f>'Terminated loans'!J1485</f>
        <v xml:space="preserve">JUGROOP R D                    </v>
      </c>
      <c r="G2295" s="547" t="str">
        <f t="shared" si="696"/>
        <v>C2</v>
      </c>
      <c r="H2295" s="21">
        <f>'Terminated loans'!L1485</f>
        <v>40871</v>
      </c>
      <c r="I2295" s="21">
        <f>IF(B2295="VELS",'Terminated loans'!M1485,'Terminated loans'!B1485)</f>
        <v>41486</v>
      </c>
      <c r="J2295" s="34">
        <f t="shared" si="703"/>
        <v>20</v>
      </c>
      <c r="K2295" s="34">
        <f t="shared" si="700"/>
        <v>108</v>
      </c>
      <c r="L2295" s="34">
        <f t="shared" si="701"/>
        <v>20</v>
      </c>
      <c r="M2295" s="34">
        <f t="shared" si="702"/>
        <v>20</v>
      </c>
      <c r="N2295" s="52">
        <f t="shared" si="714"/>
        <v>20</v>
      </c>
      <c r="O2295" s="318">
        <f>+'Terminated loans'!S1485</f>
        <v>201541</v>
      </c>
      <c r="P2295" s="26">
        <f>+'Terminated loans'!T1485</f>
        <v>0.05</v>
      </c>
      <c r="Q2295" s="536">
        <f t="shared" si="697"/>
        <v>9.9000000000000005E-2</v>
      </c>
      <c r="R2295" s="222">
        <f t="shared" si="704"/>
        <v>10523.725228658477</v>
      </c>
      <c r="S2295" s="36">
        <f t="shared" si="705"/>
        <v>193294.88475810672</v>
      </c>
      <c r="T2295" s="36">
        <f t="shared" si="706"/>
        <v>8246.1152418932761</v>
      </c>
      <c r="U2295" s="36">
        <f t="shared" si="707"/>
        <v>17179.619815065613</v>
      </c>
      <c r="V2295" s="36">
        <f t="shared" si="708"/>
        <v>8933.5045731695718</v>
      </c>
      <c r="W2295" s="37">
        <f t="shared" si="709"/>
        <v>8246.115241896041</v>
      </c>
      <c r="X2295" s="36">
        <f t="shared" si="710"/>
        <v>8246.1152418932761</v>
      </c>
      <c r="Y2295" s="276">
        <f t="shared" si="698"/>
        <v>8246.115241896041</v>
      </c>
      <c r="Z2295" s="36">
        <f t="shared" si="711"/>
        <v>17179.619815065613</v>
      </c>
      <c r="AA2295" s="36">
        <f t="shared" si="712"/>
        <v>8933.5045731695718</v>
      </c>
      <c r="AB2295" s="38">
        <f t="shared" si="699"/>
        <v>2.7648638933897018E-9</v>
      </c>
      <c r="AC2295" s="17"/>
      <c r="AD2295" s="17">
        <f t="shared" si="713"/>
        <v>20</v>
      </c>
      <c r="AH2295" s="103"/>
    </row>
    <row r="2296" spans="1:34">
      <c r="A2296" s="533"/>
      <c r="C2296" s="67" t="str">
        <f>'Terminated loans'!F1486</f>
        <v>E</v>
      </c>
      <c r="D2296" s="19">
        <f>'Terminated loans'!H1486</f>
        <v>143999017</v>
      </c>
      <c r="E2296" s="19">
        <f>'Terminated loans'!I1486</f>
        <v>99</v>
      </c>
      <c r="F2296" s="19" t="str">
        <f>'Terminated loans'!J1486</f>
        <v xml:space="preserve">PATHAPERMAL D                  </v>
      </c>
      <c r="G2296" s="547" t="str">
        <f t="shared" si="696"/>
        <v>C1</v>
      </c>
      <c r="H2296" s="21">
        <f>'Terminated loans'!L1486</f>
        <v>40850</v>
      </c>
      <c r="I2296" s="21">
        <f>IF(B2296="VELS",'Terminated loans'!M1486,'Terminated loans'!B1486)</f>
        <v>41486</v>
      </c>
      <c r="J2296" s="34">
        <f t="shared" si="703"/>
        <v>21</v>
      </c>
      <c r="K2296" s="34">
        <f t="shared" si="700"/>
        <v>109</v>
      </c>
      <c r="L2296" s="34">
        <f t="shared" si="701"/>
        <v>21</v>
      </c>
      <c r="M2296" s="34">
        <f t="shared" si="702"/>
        <v>21</v>
      </c>
      <c r="N2296" s="52">
        <f t="shared" si="714"/>
        <v>21</v>
      </c>
      <c r="O2296" s="318">
        <f>+'Terminated loans'!S1486</f>
        <v>4150103</v>
      </c>
      <c r="P2296" s="26">
        <f>+'Terminated loans'!T1486</f>
        <v>0.03</v>
      </c>
      <c r="Q2296" s="536">
        <f t="shared" si="697"/>
        <v>8.1500000000000003E-2</v>
      </c>
      <c r="R2296" s="222">
        <f t="shared" si="704"/>
        <v>203103.84129975605</v>
      </c>
      <c r="S2296" s="36">
        <f t="shared" si="705"/>
        <v>3962473.9640286416</v>
      </c>
      <c r="T2296" s="36">
        <f t="shared" si="706"/>
        <v>187629.03597135842</v>
      </c>
      <c r="U2296" s="36">
        <f t="shared" si="707"/>
        <v>302706.70326630492</v>
      </c>
      <c r="V2296" s="36">
        <f t="shared" si="708"/>
        <v>115077.66729487712</v>
      </c>
      <c r="W2296" s="37">
        <f t="shared" si="709"/>
        <v>187629.0359714278</v>
      </c>
      <c r="X2296" s="36">
        <f t="shared" si="710"/>
        <v>187629.03597135842</v>
      </c>
      <c r="Y2296" s="276">
        <f t="shared" si="698"/>
        <v>187629.0359714278</v>
      </c>
      <c r="Z2296" s="36">
        <f t="shared" si="711"/>
        <v>302706.70326630492</v>
      </c>
      <c r="AA2296" s="36">
        <f t="shared" si="712"/>
        <v>115077.66729487712</v>
      </c>
      <c r="AB2296" s="38">
        <f t="shared" si="699"/>
        <v>6.9383531808853149E-8</v>
      </c>
      <c r="AC2296" s="17"/>
      <c r="AD2296" s="17">
        <f t="shared" si="713"/>
        <v>21</v>
      </c>
      <c r="AH2296" s="103"/>
    </row>
    <row r="2297" spans="1:34">
      <c r="A2297" s="533"/>
      <c r="C2297" s="67" t="str">
        <f>'Terminated loans'!F1487</f>
        <v>E</v>
      </c>
      <c r="D2297" s="19">
        <f>'Terminated loans'!H1487</f>
        <v>143996719</v>
      </c>
      <c r="E2297" s="19">
        <f>'Terminated loans'!I1487</f>
        <v>98</v>
      </c>
      <c r="F2297" s="19" t="str">
        <f>'Terminated loans'!J1487</f>
        <v xml:space="preserve">CONHYEA H D                    </v>
      </c>
      <c r="G2297" s="547" t="str">
        <f t="shared" si="696"/>
        <v>C2</v>
      </c>
      <c r="H2297" s="21">
        <f>'Terminated loans'!L1487</f>
        <v>40878</v>
      </c>
      <c r="I2297" s="21">
        <f>IF(B2297="VELS",'Terminated loans'!M1487,'Terminated loans'!B1487)</f>
        <v>41486</v>
      </c>
      <c r="J2297" s="34">
        <f t="shared" si="703"/>
        <v>20</v>
      </c>
      <c r="K2297" s="34">
        <f t="shared" si="700"/>
        <v>108</v>
      </c>
      <c r="L2297" s="34">
        <f t="shared" si="701"/>
        <v>20</v>
      </c>
      <c r="M2297" s="34">
        <f t="shared" si="702"/>
        <v>20</v>
      </c>
      <c r="N2297" s="52">
        <f t="shared" si="714"/>
        <v>20</v>
      </c>
      <c r="O2297" s="318">
        <f>+'Terminated loans'!S1487</f>
        <v>100208</v>
      </c>
      <c r="P2297" s="26">
        <f>+'Terminated loans'!T1487</f>
        <v>0.05</v>
      </c>
      <c r="Q2297" s="536">
        <f t="shared" si="697"/>
        <v>9.9000000000000005E-2</v>
      </c>
      <c r="R2297" s="222">
        <f t="shared" si="704"/>
        <v>5232.4909458294287</v>
      </c>
      <c r="S2297" s="36">
        <f t="shared" si="705"/>
        <v>96107.957248601349</v>
      </c>
      <c r="T2297" s="36">
        <f t="shared" si="706"/>
        <v>4100.0427513986506</v>
      </c>
      <c r="U2297" s="36">
        <f t="shared" si="707"/>
        <v>8541.8616679886472</v>
      </c>
      <c r="V2297" s="36">
        <f t="shared" si="708"/>
        <v>4441.8189165885706</v>
      </c>
      <c r="W2297" s="37">
        <f t="shared" si="709"/>
        <v>4100.0427514000767</v>
      </c>
      <c r="X2297" s="36">
        <f t="shared" si="710"/>
        <v>4100.0427513986506</v>
      </c>
      <c r="Y2297" s="276">
        <f t="shared" si="698"/>
        <v>4100.0427514000767</v>
      </c>
      <c r="Z2297" s="36">
        <f t="shared" si="711"/>
        <v>8541.8616679886472</v>
      </c>
      <c r="AA2297" s="36">
        <f t="shared" si="712"/>
        <v>4441.8189165885706</v>
      </c>
      <c r="AB2297" s="38">
        <f t="shared" si="699"/>
        <v>1.4260876923799515E-9</v>
      </c>
      <c r="AC2297" s="17"/>
      <c r="AD2297" s="17">
        <f t="shared" si="713"/>
        <v>20</v>
      </c>
      <c r="AH2297" s="103"/>
    </row>
    <row r="2298" spans="1:34">
      <c r="A2298" s="533"/>
      <c r="C2298" s="67" t="str">
        <f>'Terminated loans'!F1488</f>
        <v>E</v>
      </c>
      <c r="D2298" s="19">
        <f>'Terminated loans'!H1488</f>
        <v>143996727</v>
      </c>
      <c r="E2298" s="19">
        <f>'Terminated loans'!I1488</f>
        <v>98</v>
      </c>
      <c r="F2298" s="19" t="str">
        <f>'Terminated loans'!J1488</f>
        <v xml:space="preserve">SIBARTIE P                     </v>
      </c>
      <c r="G2298" s="547" t="str">
        <f t="shared" si="696"/>
        <v>C2</v>
      </c>
      <c r="H2298" s="21">
        <f>'Terminated loans'!L1488</f>
        <v>40947</v>
      </c>
      <c r="I2298" s="21">
        <f>IF(B2298="VELS",'Terminated loans'!M1488,'Terminated loans'!B1488)</f>
        <v>41486</v>
      </c>
      <c r="J2298" s="34">
        <f t="shared" si="703"/>
        <v>18</v>
      </c>
      <c r="K2298" s="34">
        <f t="shared" si="700"/>
        <v>106</v>
      </c>
      <c r="L2298" s="34">
        <f t="shared" si="701"/>
        <v>18</v>
      </c>
      <c r="M2298" s="34">
        <f t="shared" si="702"/>
        <v>18</v>
      </c>
      <c r="N2298" s="52">
        <f t="shared" si="714"/>
        <v>18</v>
      </c>
      <c r="O2298" s="318">
        <f>+'Terminated loans'!S1488</f>
        <v>230447</v>
      </c>
      <c r="P2298" s="26">
        <f>+'Terminated loans'!T1488</f>
        <v>0.05</v>
      </c>
      <c r="Q2298" s="536">
        <f t="shared" si="697"/>
        <v>9.9000000000000005E-2</v>
      </c>
      <c r="R2298" s="222">
        <f t="shared" si="704"/>
        <v>13315.35084743838</v>
      </c>
      <c r="S2298" s="36">
        <f t="shared" si="705"/>
        <v>221881.66466543658</v>
      </c>
      <c r="T2298" s="36">
        <f t="shared" si="706"/>
        <v>8565.3353345634241</v>
      </c>
      <c r="U2298" s="36">
        <f t="shared" si="707"/>
        <v>17794.650588457444</v>
      </c>
      <c r="V2298" s="36">
        <f t="shared" si="708"/>
        <v>9229.3152538908471</v>
      </c>
      <c r="W2298" s="37">
        <f t="shared" si="709"/>
        <v>8565.3353345665964</v>
      </c>
      <c r="X2298" s="36">
        <f t="shared" si="710"/>
        <v>8565.3353345634241</v>
      </c>
      <c r="Y2298" s="276">
        <f t="shared" si="698"/>
        <v>8565.3353345665964</v>
      </c>
      <c r="Z2298" s="36">
        <f t="shared" si="711"/>
        <v>17794.650588457444</v>
      </c>
      <c r="AA2298" s="36">
        <f t="shared" si="712"/>
        <v>9229.3152538908471</v>
      </c>
      <c r="AB2298" s="38">
        <f t="shared" si="699"/>
        <v>3.1723175197839737E-9</v>
      </c>
      <c r="AC2298" s="17"/>
      <c r="AD2298" s="17">
        <f t="shared" si="713"/>
        <v>18</v>
      </c>
      <c r="AH2298" s="103"/>
    </row>
    <row r="2299" spans="1:34">
      <c r="A2299" s="533"/>
      <c r="C2299" s="67" t="str">
        <f>'Terminated loans'!F1489</f>
        <v>E</v>
      </c>
      <c r="D2299" s="19">
        <f>'Terminated loans'!H1489</f>
        <v>143997448</v>
      </c>
      <c r="E2299" s="19">
        <f>'Terminated loans'!I1489</f>
        <v>98</v>
      </c>
      <c r="F2299" s="19" t="str">
        <f>'Terminated loans'!J1489</f>
        <v xml:space="preserve">PYDIAH M J I                   </v>
      </c>
      <c r="G2299" s="547" t="str">
        <f t="shared" si="696"/>
        <v>C2</v>
      </c>
      <c r="H2299" s="21">
        <f>'Terminated loans'!L1489</f>
        <v>40977</v>
      </c>
      <c r="I2299" s="21">
        <f>IF(B2299="VELS",'Terminated loans'!M1489,'Terminated loans'!B1489)</f>
        <v>41486</v>
      </c>
      <c r="J2299" s="34">
        <f t="shared" si="703"/>
        <v>17</v>
      </c>
      <c r="K2299" s="34">
        <f t="shared" si="700"/>
        <v>105</v>
      </c>
      <c r="L2299" s="34">
        <f t="shared" si="701"/>
        <v>17</v>
      </c>
      <c r="M2299" s="34">
        <f t="shared" si="702"/>
        <v>17</v>
      </c>
      <c r="N2299" s="52">
        <f t="shared" si="714"/>
        <v>17</v>
      </c>
      <c r="O2299" s="318">
        <f>+'Terminated loans'!S1489</f>
        <v>72069</v>
      </c>
      <c r="P2299" s="26">
        <f>+'Terminated loans'!T1489</f>
        <v>0.05</v>
      </c>
      <c r="Q2299" s="536">
        <f t="shared" si="697"/>
        <v>9.9000000000000005E-2</v>
      </c>
      <c r="R2299" s="222">
        <f t="shared" si="704"/>
        <v>4400.0912564433565</v>
      </c>
      <c r="S2299" s="36">
        <f t="shared" si="705"/>
        <v>69526.165393661766</v>
      </c>
      <c r="T2299" s="36">
        <f t="shared" si="706"/>
        <v>2542.8346063382342</v>
      </c>
      <c r="U2299" s="36">
        <f t="shared" si="707"/>
        <v>5275.3859658762958</v>
      </c>
      <c r="V2299" s="36">
        <f t="shared" si="708"/>
        <v>2732.5513595370576</v>
      </c>
      <c r="W2299" s="37">
        <f t="shared" si="709"/>
        <v>2542.8346063392382</v>
      </c>
      <c r="X2299" s="36">
        <f t="shared" si="710"/>
        <v>2542.8346063382342</v>
      </c>
      <c r="Y2299" s="276">
        <f t="shared" si="698"/>
        <v>2542.8346063392382</v>
      </c>
      <c r="Z2299" s="36">
        <f t="shared" si="711"/>
        <v>5275.3859658762958</v>
      </c>
      <c r="AA2299" s="36">
        <f t="shared" si="712"/>
        <v>2732.5513595370576</v>
      </c>
      <c r="AB2299" s="38">
        <f t="shared" si="699"/>
        <v>1.0040821507573128E-9</v>
      </c>
      <c r="AC2299" s="17"/>
      <c r="AD2299" s="17">
        <f t="shared" si="713"/>
        <v>17</v>
      </c>
      <c r="AH2299" s="103"/>
    </row>
    <row r="2300" spans="1:34">
      <c r="A2300" s="533"/>
      <c r="C2300" s="67" t="str">
        <f>'Terminated loans'!F1490</f>
        <v>E</v>
      </c>
      <c r="D2300" s="19">
        <f>'Terminated loans'!H1490</f>
        <v>143166139</v>
      </c>
      <c r="E2300" s="19">
        <f>'Terminated loans'!I1490</f>
        <v>99</v>
      </c>
      <c r="F2300" s="19" t="str">
        <f>'Terminated loans'!J1490</f>
        <v xml:space="preserve">SIBARTIE P                     </v>
      </c>
      <c r="G2300" s="547" t="str">
        <f t="shared" si="696"/>
        <v>C1</v>
      </c>
      <c r="H2300" s="21">
        <f>'Terminated loans'!L1490</f>
        <v>40977</v>
      </c>
      <c r="I2300" s="21">
        <f>IF(B2300="VELS",'Terminated loans'!M1490,'Terminated loans'!B1490)</f>
        <v>41486</v>
      </c>
      <c r="J2300" s="34">
        <f t="shared" si="703"/>
        <v>17</v>
      </c>
      <c r="K2300" s="34">
        <f t="shared" si="700"/>
        <v>105</v>
      </c>
      <c r="L2300" s="34">
        <f t="shared" si="701"/>
        <v>17</v>
      </c>
      <c r="M2300" s="34">
        <f t="shared" si="702"/>
        <v>17</v>
      </c>
      <c r="N2300" s="52">
        <f t="shared" si="714"/>
        <v>17</v>
      </c>
      <c r="O2300" s="318">
        <f>+'Terminated loans'!S1490</f>
        <v>1273061</v>
      </c>
      <c r="P2300" s="26">
        <f>+'Terminated loans'!T1490</f>
        <v>0.03</v>
      </c>
      <c r="Q2300" s="536">
        <f t="shared" si="697"/>
        <v>8.1500000000000003E-2</v>
      </c>
      <c r="R2300" s="222">
        <f t="shared" si="704"/>
        <v>76582.093388318084</v>
      </c>
      <c r="S2300" s="36">
        <f t="shared" si="705"/>
        <v>1225627.191290566</v>
      </c>
      <c r="T2300" s="36">
        <f t="shared" si="706"/>
        <v>47433.808709434001</v>
      </c>
      <c r="U2300" s="36">
        <f t="shared" si="707"/>
        <v>76268.396310861222</v>
      </c>
      <c r="V2300" s="36">
        <f t="shared" si="708"/>
        <v>28834.587601407664</v>
      </c>
      <c r="W2300" s="37">
        <f t="shared" si="709"/>
        <v>47433.808709453559</v>
      </c>
      <c r="X2300" s="36">
        <f t="shared" si="710"/>
        <v>47433.808709434001</v>
      </c>
      <c r="Y2300" s="276">
        <f t="shared" si="698"/>
        <v>47433.808709453559</v>
      </c>
      <c r="Z2300" s="36">
        <f t="shared" si="711"/>
        <v>76268.396310861222</v>
      </c>
      <c r="AA2300" s="36">
        <f t="shared" si="712"/>
        <v>28834.587601407664</v>
      </c>
      <c r="AB2300" s="38">
        <f t="shared" si="699"/>
        <v>1.9557774066925049E-8</v>
      </c>
      <c r="AC2300" s="17"/>
      <c r="AD2300" s="17">
        <f t="shared" si="713"/>
        <v>17</v>
      </c>
      <c r="AH2300" s="103"/>
    </row>
    <row r="2301" spans="1:34">
      <c r="A2301" s="533"/>
      <c r="C2301" s="67" t="str">
        <f>'Terminated loans'!F1491</f>
        <v>E</v>
      </c>
      <c r="D2301" s="19">
        <f>'Terminated loans'!H1491</f>
        <v>143997499</v>
      </c>
      <c r="E2301" s="19">
        <f>'Terminated loans'!I1491</f>
        <v>98</v>
      </c>
      <c r="F2301" s="19" t="str">
        <f>'Terminated loans'!J1491</f>
        <v xml:space="preserve">KASSEEAN Y                     </v>
      </c>
      <c r="G2301" s="547" t="str">
        <f t="shared" ref="G2301:G2364" si="715">IF(H2301&lt;$P$5,"A",IF(H2301&lt;$P$6,"B",IF(H2301&lt;$P$7,"C",IF(H2301&lt;$P$8,"D",IF(H2301&lt;$P$9,"E",IF(H2301&lt;$P$10,"F",IF(H2301&lt;$P$11,"G",IF(H2301&lt;$P$12,"I",IF(H2301&lt;$P$13,"J",IF(H2301&lt;$P$14,"K","L"))))))))))&amp;IF(OR(P2301=0,P2301&gt;=5%),2,1)</f>
        <v>D2</v>
      </c>
      <c r="H2301" s="21">
        <f>'Terminated loans'!L1491</f>
        <v>41046</v>
      </c>
      <c r="I2301" s="21">
        <f>IF(B2301="VELS",'Terminated loans'!M1491,'Terminated loans'!B1491)</f>
        <v>41486</v>
      </c>
      <c r="J2301" s="34">
        <f t="shared" si="703"/>
        <v>14</v>
      </c>
      <c r="K2301" s="34">
        <f t="shared" si="700"/>
        <v>103</v>
      </c>
      <c r="L2301" s="34">
        <f t="shared" si="701"/>
        <v>14</v>
      </c>
      <c r="M2301" s="34">
        <f t="shared" si="702"/>
        <v>14</v>
      </c>
      <c r="N2301" s="52">
        <f t="shared" si="714"/>
        <v>14</v>
      </c>
      <c r="O2301" s="318">
        <f>+'Terminated loans'!S1491</f>
        <v>213963</v>
      </c>
      <c r="P2301" s="26">
        <f>+'Terminated loans'!T1491</f>
        <v>0.05</v>
      </c>
      <c r="Q2301" s="536">
        <f t="shared" ref="Q2301:Q2364" si="716">VLOOKUP(G2301,$O$3:$Q$28,3,FALSE)</f>
        <v>9.4E-2</v>
      </c>
      <c r="R2301" s="222">
        <f t="shared" si="704"/>
        <v>15764.969839194599</v>
      </c>
      <c r="S2301" s="36">
        <f t="shared" si="705"/>
        <v>208267.07095210202</v>
      </c>
      <c r="T2301" s="36">
        <f t="shared" si="706"/>
        <v>5695.9290478979819</v>
      </c>
      <c r="U2301" s="36">
        <f t="shared" si="707"/>
        <v>12442.50679662326</v>
      </c>
      <c r="V2301" s="36">
        <f t="shared" si="708"/>
        <v>6746.577748724405</v>
      </c>
      <c r="W2301" s="37">
        <f t="shared" si="709"/>
        <v>5695.9290478988551</v>
      </c>
      <c r="X2301" s="36">
        <f t="shared" si="710"/>
        <v>5695.9290478979819</v>
      </c>
      <c r="Y2301" s="276">
        <f t="shared" si="698"/>
        <v>5695.9290478988551</v>
      </c>
      <c r="Z2301" s="36">
        <f t="shared" si="711"/>
        <v>12442.50679662326</v>
      </c>
      <c r="AA2301" s="36">
        <f t="shared" si="712"/>
        <v>6746.577748724405</v>
      </c>
      <c r="AB2301" s="38">
        <f t="shared" si="699"/>
        <v>8.7311491370201111E-10</v>
      </c>
      <c r="AC2301" s="17"/>
      <c r="AD2301" s="17">
        <f t="shared" si="713"/>
        <v>14</v>
      </c>
      <c r="AH2301" s="103"/>
    </row>
    <row r="2302" spans="1:34">
      <c r="A2302" s="533"/>
      <c r="C2302" s="67" t="str">
        <f>'Terminated loans'!F1492</f>
        <v>E</v>
      </c>
      <c r="D2302" s="19">
        <f>'Terminated loans'!H1492</f>
        <v>143999157</v>
      </c>
      <c r="E2302" s="19">
        <f>'Terminated loans'!I1492</f>
        <v>98</v>
      </c>
      <c r="F2302" s="19" t="str">
        <f>'Terminated loans'!J1492</f>
        <v xml:space="preserve">CALLEE POINEN L B              </v>
      </c>
      <c r="G2302" s="547" t="str">
        <f t="shared" si="715"/>
        <v>D2</v>
      </c>
      <c r="H2302" s="21">
        <f>'Terminated loans'!L1492</f>
        <v>41113</v>
      </c>
      <c r="I2302" s="21">
        <f>IF(B2302="VELS",'Terminated loans'!M1492,'Terminated loans'!B1492)</f>
        <v>41486</v>
      </c>
      <c r="J2302" s="34">
        <f t="shared" si="703"/>
        <v>12</v>
      </c>
      <c r="K2302" s="34">
        <f t="shared" si="700"/>
        <v>100</v>
      </c>
      <c r="L2302" s="34">
        <f t="shared" si="701"/>
        <v>12</v>
      </c>
      <c r="M2302" s="34">
        <f t="shared" si="702"/>
        <v>12</v>
      </c>
      <c r="N2302" s="52">
        <f t="shared" si="714"/>
        <v>12</v>
      </c>
      <c r="O2302" s="318">
        <f>+'Terminated loans'!S1492</f>
        <v>247970</v>
      </c>
      <c r="P2302" s="26">
        <f>+'Terminated loans'!T1492</f>
        <v>0.05</v>
      </c>
      <c r="Q2302" s="536">
        <f t="shared" si="716"/>
        <v>9.4E-2</v>
      </c>
      <c r="R2302" s="222">
        <f t="shared" si="704"/>
        <v>21228.087259086195</v>
      </c>
      <c r="S2302" s="36">
        <f t="shared" si="705"/>
        <v>242227.23825997341</v>
      </c>
      <c r="T2302" s="36">
        <f t="shared" si="706"/>
        <v>5742.7617400265881</v>
      </c>
      <c r="U2302" s="36">
        <f t="shared" si="707"/>
        <v>12509.808849061927</v>
      </c>
      <c r="V2302" s="36">
        <f t="shared" si="708"/>
        <v>6767.047109034349</v>
      </c>
      <c r="W2302" s="37">
        <f t="shared" si="709"/>
        <v>5742.7617400275776</v>
      </c>
      <c r="X2302" s="36">
        <f t="shared" si="710"/>
        <v>5742.7617400265881</v>
      </c>
      <c r="Y2302" s="276">
        <f t="shared" si="698"/>
        <v>5742.7617400275776</v>
      </c>
      <c r="Z2302" s="36">
        <f t="shared" si="711"/>
        <v>12509.808849061927</v>
      </c>
      <c r="AA2302" s="36">
        <f t="shared" si="712"/>
        <v>6767.047109034349</v>
      </c>
      <c r="AB2302" s="38">
        <f t="shared" si="699"/>
        <v>9.8953023552894592E-10</v>
      </c>
      <c r="AC2302" s="17"/>
      <c r="AD2302" s="17">
        <f t="shared" si="713"/>
        <v>12</v>
      </c>
      <c r="AH2302" s="103"/>
    </row>
    <row r="2303" spans="1:34">
      <c r="A2303" s="533"/>
      <c r="C2303" s="67" t="str">
        <f>'Terminated loans'!F1493</f>
        <v>E</v>
      </c>
      <c r="D2303" s="19">
        <f>'Terminated loans'!H1493</f>
        <v>143997685</v>
      </c>
      <c r="E2303" s="19">
        <f>'Terminated loans'!I1493</f>
        <v>98</v>
      </c>
      <c r="F2303" s="19" t="str">
        <f>'Terminated loans'!J1493</f>
        <v xml:space="preserve">BEHARRY J                      </v>
      </c>
      <c r="G2303" s="547" t="str">
        <f t="shared" si="715"/>
        <v>D2</v>
      </c>
      <c r="H2303" s="21">
        <f>'Terminated loans'!L1493</f>
        <v>41101</v>
      </c>
      <c r="I2303" s="21">
        <f>IF(B2303="VELS",'Terminated loans'!M1493,'Terminated loans'!B1493)</f>
        <v>41486</v>
      </c>
      <c r="J2303" s="34">
        <f t="shared" si="703"/>
        <v>13</v>
      </c>
      <c r="K2303" s="34">
        <f t="shared" si="700"/>
        <v>101</v>
      </c>
      <c r="L2303" s="34">
        <f t="shared" si="701"/>
        <v>13</v>
      </c>
      <c r="M2303" s="34">
        <f t="shared" si="702"/>
        <v>13</v>
      </c>
      <c r="N2303" s="52">
        <f t="shared" si="714"/>
        <v>13</v>
      </c>
      <c r="O2303" s="318">
        <f>+'Terminated loans'!S1493</f>
        <v>230160</v>
      </c>
      <c r="P2303" s="26">
        <f>+'Terminated loans'!T1493</f>
        <v>0.05</v>
      </c>
      <c r="Q2303" s="536">
        <f t="shared" si="716"/>
        <v>9.4E-2</v>
      </c>
      <c r="R2303" s="222">
        <f t="shared" si="704"/>
        <v>18225.294054600101</v>
      </c>
      <c r="S2303" s="36">
        <f t="shared" si="705"/>
        <v>224430.53443461534</v>
      </c>
      <c r="T2303" s="36">
        <f t="shared" si="706"/>
        <v>5729.4655653846567</v>
      </c>
      <c r="U2303" s="36">
        <f t="shared" si="707"/>
        <v>12498.288275186758</v>
      </c>
      <c r="V2303" s="36">
        <f t="shared" si="708"/>
        <v>6768.8227098013449</v>
      </c>
      <c r="W2303" s="37">
        <f t="shared" si="709"/>
        <v>5729.4655653854134</v>
      </c>
      <c r="X2303" s="36">
        <f t="shared" si="710"/>
        <v>5729.4655653846567</v>
      </c>
      <c r="Y2303" s="276">
        <f t="shared" si="698"/>
        <v>5729.4655653854134</v>
      </c>
      <c r="Z2303" s="36">
        <f t="shared" si="711"/>
        <v>12498.288275186758</v>
      </c>
      <c r="AA2303" s="36">
        <f t="shared" si="712"/>
        <v>6768.8227098013449</v>
      </c>
      <c r="AB2303" s="38">
        <f t="shared" si="699"/>
        <v>7.5669959187507629E-10</v>
      </c>
      <c r="AC2303" s="17"/>
      <c r="AD2303" s="17">
        <f t="shared" si="713"/>
        <v>13</v>
      </c>
      <c r="AH2303" s="103"/>
    </row>
    <row r="2304" spans="1:34">
      <c r="A2304" s="533"/>
      <c r="C2304" s="67" t="str">
        <f>'Terminated loans'!F1494</f>
        <v>E</v>
      </c>
      <c r="D2304" s="19">
        <f>'Terminated loans'!H1494</f>
        <v>143997995</v>
      </c>
      <c r="E2304" s="19">
        <f>'Terminated loans'!I1494</f>
        <v>98</v>
      </c>
      <c r="F2304" s="19" t="str">
        <f>'Terminated loans'!J1494</f>
        <v xml:space="preserve">CALISTE J P M N                </v>
      </c>
      <c r="G2304" s="547" t="str">
        <f t="shared" si="715"/>
        <v>D2</v>
      </c>
      <c r="H2304" s="21">
        <f>'Terminated loans'!L1494</f>
        <v>41151</v>
      </c>
      <c r="I2304" s="21">
        <f>IF(B2304="VELS",'Terminated loans'!M1494,'Terminated loans'!B1494)</f>
        <v>41486</v>
      </c>
      <c r="J2304" s="34">
        <f t="shared" si="703"/>
        <v>11</v>
      </c>
      <c r="K2304" s="34">
        <f t="shared" si="700"/>
        <v>99</v>
      </c>
      <c r="L2304" s="34">
        <f t="shared" si="701"/>
        <v>11</v>
      </c>
      <c r="M2304" s="34">
        <f t="shared" si="702"/>
        <v>11</v>
      </c>
      <c r="N2304" s="52">
        <f t="shared" si="714"/>
        <v>11</v>
      </c>
      <c r="O2304" s="318">
        <f>+'Terminated loans'!S1494</f>
        <v>162726</v>
      </c>
      <c r="P2304" s="26">
        <f>+'Terminated loans'!T1494</f>
        <v>0.05</v>
      </c>
      <c r="Q2304" s="536">
        <f t="shared" si="716"/>
        <v>9.4E-2</v>
      </c>
      <c r="R2304" s="222">
        <f t="shared" si="704"/>
        <v>15165.667396115892</v>
      </c>
      <c r="S2304" s="36">
        <f t="shared" si="705"/>
        <v>159240.70893415561</v>
      </c>
      <c r="T2304" s="36">
        <f t="shared" si="706"/>
        <v>3485.291065844387</v>
      </c>
      <c r="U2304" s="36">
        <f t="shared" si="707"/>
        <v>7581.6324231198232</v>
      </c>
      <c r="V2304" s="36">
        <f t="shared" si="708"/>
        <v>4096.3413572748541</v>
      </c>
      <c r="W2304" s="37">
        <f t="shared" si="709"/>
        <v>3485.2910658449691</v>
      </c>
      <c r="X2304" s="36">
        <f t="shared" si="710"/>
        <v>3485.291065844387</v>
      </c>
      <c r="Y2304" s="276">
        <f t="shared" si="698"/>
        <v>3485.2910658449691</v>
      </c>
      <c r="Z2304" s="36">
        <f t="shared" si="711"/>
        <v>7581.6324231198232</v>
      </c>
      <c r="AA2304" s="36">
        <f t="shared" si="712"/>
        <v>4096.3413572748541</v>
      </c>
      <c r="AB2304" s="38">
        <f t="shared" si="699"/>
        <v>5.8207660913467407E-10</v>
      </c>
      <c r="AC2304" s="17"/>
      <c r="AD2304" s="17">
        <f t="shared" si="713"/>
        <v>11</v>
      </c>
      <c r="AH2304" s="103"/>
    </row>
    <row r="2305" spans="1:34">
      <c r="A2305" s="533"/>
      <c r="C2305" s="67" t="str">
        <f>'Terminated loans'!F1495</f>
        <v>E</v>
      </c>
      <c r="D2305" s="19">
        <f>'Terminated loans'!H1495</f>
        <v>143998959</v>
      </c>
      <c r="E2305" s="19">
        <f>'Terminated loans'!I1495</f>
        <v>98</v>
      </c>
      <c r="F2305" s="19" t="str">
        <f>'Terminated loans'!J1495</f>
        <v xml:space="preserve">COURTAUD J E                   </v>
      </c>
      <c r="G2305" s="547" t="str">
        <f t="shared" si="715"/>
        <v>D2</v>
      </c>
      <c r="H2305" s="21">
        <f>'Terminated loans'!L1495</f>
        <v>41162</v>
      </c>
      <c r="I2305" s="21">
        <f>IF(B2305="VELS",'Terminated loans'!M1495,'Terminated loans'!B1495)</f>
        <v>41486</v>
      </c>
      <c r="J2305" s="34">
        <f t="shared" si="703"/>
        <v>11</v>
      </c>
      <c r="K2305" s="34">
        <f t="shared" si="700"/>
        <v>99</v>
      </c>
      <c r="L2305" s="34">
        <f t="shared" si="701"/>
        <v>11</v>
      </c>
      <c r="M2305" s="34">
        <f t="shared" si="702"/>
        <v>11</v>
      </c>
      <c r="N2305" s="52">
        <f t="shared" si="714"/>
        <v>11</v>
      </c>
      <c r="O2305" s="318">
        <f>+'Terminated loans'!S1495</f>
        <v>192996</v>
      </c>
      <c r="P2305" s="26">
        <f>+'Terminated loans'!T1495</f>
        <v>0.05</v>
      </c>
      <c r="Q2305" s="536">
        <f t="shared" si="716"/>
        <v>9.4E-2</v>
      </c>
      <c r="R2305" s="222">
        <f t="shared" si="704"/>
        <v>17986.757769384014</v>
      </c>
      <c r="S2305" s="36">
        <f t="shared" si="705"/>
        <v>188862.38131249035</v>
      </c>
      <c r="T2305" s="36">
        <f t="shared" si="706"/>
        <v>4133.6186875096464</v>
      </c>
      <c r="U2305" s="36">
        <f t="shared" si="707"/>
        <v>8991.9541507345857</v>
      </c>
      <c r="V2305" s="36">
        <f t="shared" si="708"/>
        <v>4858.3354632241535</v>
      </c>
      <c r="W2305" s="37">
        <f t="shared" si="709"/>
        <v>4133.6186875104322</v>
      </c>
      <c r="X2305" s="36">
        <f t="shared" si="710"/>
        <v>4133.6186875096464</v>
      </c>
      <c r="Y2305" s="276">
        <f t="shared" si="698"/>
        <v>4133.6186875104322</v>
      </c>
      <c r="Z2305" s="36">
        <f t="shared" si="711"/>
        <v>8991.9541507345857</v>
      </c>
      <c r="AA2305" s="36">
        <f t="shared" si="712"/>
        <v>4858.3354632241535</v>
      </c>
      <c r="AB2305" s="38">
        <f t="shared" si="699"/>
        <v>7.8580342233181E-10</v>
      </c>
      <c r="AC2305" s="17"/>
      <c r="AD2305" s="17">
        <f t="shared" si="713"/>
        <v>11</v>
      </c>
      <c r="AH2305" s="103"/>
    </row>
    <row r="2306" spans="1:34">
      <c r="A2306" s="533"/>
      <c r="C2306" s="67" t="str">
        <f>'Terminated loans'!F1496</f>
        <v>E</v>
      </c>
      <c r="D2306" s="19">
        <f>'Terminated loans'!H1496</f>
        <v>143999726</v>
      </c>
      <c r="E2306" s="19">
        <f>'Terminated loans'!I1496</f>
        <v>98</v>
      </c>
      <c r="F2306" s="19" t="str">
        <f>'Terminated loans'!J1496</f>
        <v xml:space="preserve">RAMROOP P K                    </v>
      </c>
      <c r="G2306" s="547" t="str">
        <f t="shared" si="715"/>
        <v>D2</v>
      </c>
      <c r="H2306" s="21">
        <f>'Terminated loans'!L1496</f>
        <v>41241</v>
      </c>
      <c r="I2306" s="21">
        <f>IF(B2306="VELS",'Terminated loans'!M1496,'Terminated loans'!B1496)</f>
        <v>41486</v>
      </c>
      <c r="J2306" s="34">
        <f t="shared" si="703"/>
        <v>8</v>
      </c>
      <c r="K2306" s="34">
        <f t="shared" si="700"/>
        <v>96</v>
      </c>
      <c r="L2306" s="34">
        <f t="shared" si="701"/>
        <v>8</v>
      </c>
      <c r="M2306" s="34">
        <f t="shared" si="702"/>
        <v>8</v>
      </c>
      <c r="N2306" s="52">
        <f t="shared" si="714"/>
        <v>8</v>
      </c>
      <c r="O2306" s="318">
        <f>+'Terminated loans'!S1496</f>
        <v>228739</v>
      </c>
      <c r="P2306" s="26">
        <f>+'Terminated loans'!T1496</f>
        <v>0.05</v>
      </c>
      <c r="Q2306" s="536">
        <f t="shared" si="716"/>
        <v>9.4E-2</v>
      </c>
      <c r="R2306" s="222">
        <f t="shared" si="704"/>
        <v>29131.082644097572</v>
      </c>
      <c r="S2306" s="36">
        <f t="shared" si="705"/>
        <v>225043.66240926765</v>
      </c>
      <c r="T2306" s="36">
        <f t="shared" si="706"/>
        <v>3695.3375907323498</v>
      </c>
      <c r="U2306" s="36">
        <f t="shared" si="707"/>
        <v>8004.9987435139192</v>
      </c>
      <c r="V2306" s="36">
        <f t="shared" si="708"/>
        <v>4309.6611527805799</v>
      </c>
      <c r="W2306" s="37">
        <f t="shared" si="709"/>
        <v>3695.3375907333393</v>
      </c>
      <c r="X2306" s="36">
        <f t="shared" si="710"/>
        <v>3695.3375907323498</v>
      </c>
      <c r="Y2306" s="276">
        <f t="shared" si="698"/>
        <v>3695.3375907333393</v>
      </c>
      <c r="Z2306" s="36">
        <f t="shared" si="711"/>
        <v>8004.9987435139192</v>
      </c>
      <c r="AA2306" s="36">
        <f t="shared" si="712"/>
        <v>4309.6611527805799</v>
      </c>
      <c r="AB2306" s="38">
        <f t="shared" si="699"/>
        <v>9.8953023552894592E-10</v>
      </c>
      <c r="AC2306" s="17"/>
      <c r="AD2306" s="17">
        <f t="shared" si="713"/>
        <v>8</v>
      </c>
      <c r="AH2306" s="103"/>
    </row>
    <row r="2307" spans="1:34">
      <c r="A2307" s="533"/>
      <c r="C2307" s="67" t="str">
        <f>'Terminated loans'!F1497</f>
        <v>E</v>
      </c>
      <c r="D2307" s="19">
        <f>'Terminated loans'!H1497</f>
        <v>143998428</v>
      </c>
      <c r="E2307" s="19">
        <f>'Terminated loans'!I1497</f>
        <v>98</v>
      </c>
      <c r="F2307" s="19" t="str">
        <f>'Terminated loans'!J1497</f>
        <v xml:space="preserve">MOOTHOOSAMY D                  </v>
      </c>
      <c r="G2307" s="547" t="str">
        <f t="shared" si="715"/>
        <v>D2</v>
      </c>
      <c r="H2307" s="21">
        <f>'Terminated loans'!L1497</f>
        <v>41284</v>
      </c>
      <c r="I2307" s="21">
        <f>IF(B2307="VELS",'Terminated loans'!M1497,'Terminated loans'!B1497)</f>
        <v>41486</v>
      </c>
      <c r="J2307" s="34">
        <f t="shared" si="703"/>
        <v>7</v>
      </c>
      <c r="K2307" s="34">
        <f t="shared" si="700"/>
        <v>95</v>
      </c>
      <c r="L2307" s="34">
        <f t="shared" si="701"/>
        <v>7</v>
      </c>
      <c r="M2307" s="34">
        <f t="shared" si="702"/>
        <v>7</v>
      </c>
      <c r="N2307" s="52">
        <f t="shared" si="714"/>
        <v>7</v>
      </c>
      <c r="O2307" s="318">
        <f>+'Terminated loans'!S1497</f>
        <v>213846</v>
      </c>
      <c r="P2307" s="26">
        <f>+'Terminated loans'!T1497</f>
        <v>0.05</v>
      </c>
      <c r="Q2307" s="536">
        <f t="shared" si="716"/>
        <v>9.4E-2</v>
      </c>
      <c r="R2307" s="222">
        <f t="shared" si="704"/>
        <v>31060.702764351674</v>
      </c>
      <c r="S2307" s="36">
        <f t="shared" si="705"/>
        <v>210769.28705221263</v>
      </c>
      <c r="T2307" s="36">
        <f t="shared" si="706"/>
        <v>3076.7129477873677</v>
      </c>
      <c r="U2307" s="36">
        <f t="shared" si="707"/>
        <v>6655.6322982500133</v>
      </c>
      <c r="V2307" s="36">
        <f t="shared" si="708"/>
        <v>3578.9193504617142</v>
      </c>
      <c r="W2307" s="37">
        <f t="shared" si="709"/>
        <v>3076.7129477882991</v>
      </c>
      <c r="X2307" s="36">
        <f t="shared" si="710"/>
        <v>3076.7129477873677</v>
      </c>
      <c r="Y2307" s="276">
        <f t="shared" si="698"/>
        <v>3076.7129477882991</v>
      </c>
      <c r="Z2307" s="36">
        <f t="shared" si="711"/>
        <v>6655.6322982500133</v>
      </c>
      <c r="AA2307" s="36">
        <f t="shared" si="712"/>
        <v>3578.9193504617142</v>
      </c>
      <c r="AB2307" s="38">
        <f t="shared" si="699"/>
        <v>9.3132257461547852E-10</v>
      </c>
      <c r="AC2307" s="17"/>
      <c r="AD2307" s="17">
        <f t="shared" si="713"/>
        <v>7</v>
      </c>
      <c r="AH2307" s="103"/>
    </row>
    <row r="2308" spans="1:34">
      <c r="A2308" s="533"/>
      <c r="C2308" s="67" t="str">
        <f>'Terminated loans'!F1498</f>
        <v>E</v>
      </c>
      <c r="D2308" s="19">
        <f>'Terminated loans'!H1498</f>
        <v>143980421</v>
      </c>
      <c r="E2308" s="19">
        <f>'Terminated loans'!I1498</f>
        <v>98</v>
      </c>
      <c r="F2308" s="19" t="str">
        <f>'Terminated loans'!J1498</f>
        <v xml:space="preserve">GOPAUL A N                     </v>
      </c>
      <c r="G2308" s="547" t="str">
        <f t="shared" si="715"/>
        <v>D2</v>
      </c>
      <c r="H2308" s="21">
        <f>'Terminated loans'!L1498</f>
        <v>41309</v>
      </c>
      <c r="I2308" s="21">
        <f>IF(B2308="VELS",'Terminated loans'!M1498,'Terminated loans'!B1498)</f>
        <v>41486</v>
      </c>
      <c r="J2308" s="34">
        <f t="shared" si="703"/>
        <v>6</v>
      </c>
      <c r="K2308" s="34">
        <f t="shared" si="700"/>
        <v>94</v>
      </c>
      <c r="L2308" s="34">
        <f t="shared" si="701"/>
        <v>6</v>
      </c>
      <c r="M2308" s="34">
        <f t="shared" si="702"/>
        <v>6</v>
      </c>
      <c r="N2308" s="52">
        <f t="shared" si="714"/>
        <v>6</v>
      </c>
      <c r="O2308" s="318">
        <f>+'Terminated loans'!S1498</f>
        <v>220275</v>
      </c>
      <c r="P2308" s="26">
        <f>+'Terminated loans'!T1498</f>
        <v>0.05</v>
      </c>
      <c r="Q2308" s="536">
        <f t="shared" si="716"/>
        <v>9.4E-2</v>
      </c>
      <c r="R2308" s="222">
        <f t="shared" si="704"/>
        <v>37249.745738265192</v>
      </c>
      <c r="S2308" s="36">
        <f t="shared" si="705"/>
        <v>217496.66853057026</v>
      </c>
      <c r="T2308" s="36">
        <f t="shared" si="706"/>
        <v>2778.3314694297442</v>
      </c>
      <c r="U2308" s="36">
        <f t="shared" si="707"/>
        <v>6001.8058990217396</v>
      </c>
      <c r="V2308" s="36">
        <f t="shared" si="708"/>
        <v>3223.4744295911805</v>
      </c>
      <c r="W2308" s="37">
        <f t="shared" si="709"/>
        <v>2778.3314694305591</v>
      </c>
      <c r="X2308" s="36">
        <f t="shared" si="710"/>
        <v>2778.3314694297442</v>
      </c>
      <c r="Y2308" s="276">
        <f t="shared" si="698"/>
        <v>2778.3314694305591</v>
      </c>
      <c r="Z2308" s="36">
        <f t="shared" si="711"/>
        <v>6001.8058990217396</v>
      </c>
      <c r="AA2308" s="36">
        <f t="shared" si="712"/>
        <v>3223.4744295911805</v>
      </c>
      <c r="AB2308" s="38">
        <f t="shared" si="699"/>
        <v>8.149072527885437E-10</v>
      </c>
      <c r="AC2308" s="17"/>
      <c r="AD2308" s="17">
        <f t="shared" si="713"/>
        <v>6</v>
      </c>
      <c r="AH2308" s="103"/>
    </row>
    <row r="2309" spans="1:34">
      <c r="A2309" s="533"/>
      <c r="C2309" s="67" t="str">
        <f>'Terminated loans'!F1499</f>
        <v>E</v>
      </c>
      <c r="D2309" s="19">
        <f>'Terminated loans'!H1499</f>
        <v>143003027</v>
      </c>
      <c r="E2309" s="19">
        <f>'Terminated loans'!I1499</f>
        <v>99</v>
      </c>
      <c r="F2309" s="19" t="str">
        <f>'Terminated loans'!J1499</f>
        <v xml:space="preserve">RAVAT D J P                    </v>
      </c>
      <c r="G2309" s="547" t="str">
        <f t="shared" si="715"/>
        <v>A1</v>
      </c>
      <c r="H2309" s="21">
        <f>'Terminated loans'!L1499</f>
        <v>39378</v>
      </c>
      <c r="I2309" s="21">
        <f>IF(B2309="VELS",'Terminated loans'!M1499,'Terminated loans'!B1499)</f>
        <v>41547</v>
      </c>
      <c r="J2309" s="34">
        <f t="shared" si="703"/>
        <v>71</v>
      </c>
      <c r="K2309" s="34">
        <f t="shared" si="700"/>
        <v>157</v>
      </c>
      <c r="L2309" s="34">
        <f t="shared" si="701"/>
        <v>71</v>
      </c>
      <c r="M2309" s="34">
        <f t="shared" si="702"/>
        <v>71</v>
      </c>
      <c r="N2309" s="52">
        <f t="shared" si="714"/>
        <v>71</v>
      </c>
      <c r="O2309" s="318">
        <f>+'Terminated loans'!S1499</f>
        <v>467083</v>
      </c>
      <c r="P2309" s="26">
        <f>+'Terminated loans'!T1499</f>
        <v>0.03</v>
      </c>
      <c r="Q2309" s="536">
        <f t="shared" si="716"/>
        <v>8.6499999999999994E-2</v>
      </c>
      <c r="R2309" s="222">
        <f t="shared" si="704"/>
        <v>7187.9491794615915</v>
      </c>
      <c r="S2309" s="36">
        <f t="shared" si="705"/>
        <v>398348.27174341085</v>
      </c>
      <c r="T2309" s="36">
        <f t="shared" si="706"/>
        <v>68734.728256589151</v>
      </c>
      <c r="U2309" s="36">
        <f t="shared" si="707"/>
        <v>111996.1199983579</v>
      </c>
      <c r="V2309" s="36">
        <f t="shared" si="708"/>
        <v>43261.391741772939</v>
      </c>
      <c r="W2309" s="37">
        <f t="shared" si="709"/>
        <v>68734.72825658496</v>
      </c>
      <c r="X2309" s="36">
        <f t="shared" si="710"/>
        <v>68734.728256589151</v>
      </c>
      <c r="Y2309" s="276">
        <f t="shared" si="698"/>
        <v>68734.72825658496</v>
      </c>
      <c r="Z2309" s="36">
        <f t="shared" si="711"/>
        <v>111996.1199983579</v>
      </c>
      <c r="AA2309" s="36">
        <f t="shared" si="712"/>
        <v>43261.391741772939</v>
      </c>
      <c r="AB2309" s="38">
        <f t="shared" si="699"/>
        <v>-4.1909515857696533E-9</v>
      </c>
      <c r="AC2309" s="17"/>
      <c r="AD2309" s="17">
        <f t="shared" si="713"/>
        <v>71</v>
      </c>
      <c r="AH2309" s="103"/>
    </row>
    <row r="2310" spans="1:34">
      <c r="A2310" s="533"/>
      <c r="C2310" s="67" t="str">
        <f>'Terminated loans'!F1500</f>
        <v>E</v>
      </c>
      <c r="D2310" s="19">
        <f>'Terminated loans'!H1500</f>
        <v>143011585</v>
      </c>
      <c r="E2310" s="19">
        <f>'Terminated loans'!I1500</f>
        <v>99</v>
      </c>
      <c r="F2310" s="19" t="str">
        <f>'Terminated loans'!J1500</f>
        <v xml:space="preserve">GARSEE G                       </v>
      </c>
      <c r="G2310" s="547" t="str">
        <f t="shared" si="715"/>
        <v>A1</v>
      </c>
      <c r="H2310" s="21">
        <f>'Terminated loans'!L1500</f>
        <v>35011</v>
      </c>
      <c r="I2310" s="21">
        <f>IF(B2310="VELS",'Terminated loans'!M1500,'Terminated loans'!B1500)</f>
        <v>41547</v>
      </c>
      <c r="J2310" s="34">
        <f t="shared" si="703"/>
        <v>215</v>
      </c>
      <c r="K2310" s="34">
        <f t="shared" si="700"/>
        <v>301</v>
      </c>
      <c r="L2310" s="34">
        <f t="shared" si="701"/>
        <v>180</v>
      </c>
      <c r="M2310" s="34">
        <f t="shared" si="702"/>
        <v>180</v>
      </c>
      <c r="N2310" s="52">
        <f t="shared" si="714"/>
        <v>180</v>
      </c>
      <c r="O2310" s="318">
        <f>+'Terminated loans'!S1500</f>
        <v>376343</v>
      </c>
      <c r="P2310" s="26">
        <f>+'Terminated loans'!T1500</f>
        <v>0.03</v>
      </c>
      <c r="Q2310" s="536">
        <f t="shared" si="716"/>
        <v>8.6499999999999994E-2</v>
      </c>
      <c r="R2310" s="222">
        <f t="shared" si="704"/>
        <v>2598.9556624713964</v>
      </c>
      <c r="S2310" s="36">
        <f t="shared" si="705"/>
        <v>261582.27665768596</v>
      </c>
      <c r="T2310" s="36">
        <f t="shared" si="706"/>
        <v>114760.72334231404</v>
      </c>
      <c r="U2310" s="36">
        <f t="shared" si="707"/>
        <v>206229.74258716282</v>
      </c>
      <c r="V2310" s="36">
        <f t="shared" si="708"/>
        <v>91469.01924485137</v>
      </c>
      <c r="W2310" s="37">
        <f t="shared" si="709"/>
        <v>114760.72334231145</v>
      </c>
      <c r="X2310" s="36">
        <f t="shared" si="710"/>
        <v>114760.72334231404</v>
      </c>
      <c r="Y2310" s="276">
        <f t="shared" si="698"/>
        <v>114760.72334231145</v>
      </c>
      <c r="Z2310" s="36">
        <f t="shared" si="711"/>
        <v>206229.74258716282</v>
      </c>
      <c r="AA2310" s="36">
        <f t="shared" si="712"/>
        <v>91469.01924485137</v>
      </c>
      <c r="AB2310" s="38">
        <f t="shared" si="699"/>
        <v>-2.5902409106492996E-9</v>
      </c>
      <c r="AC2310" s="17"/>
      <c r="AD2310" s="17">
        <f t="shared" si="713"/>
        <v>180</v>
      </c>
      <c r="AH2310" s="103"/>
    </row>
    <row r="2311" spans="1:34">
      <c r="A2311" s="533"/>
      <c r="C2311" s="67" t="str">
        <f>'Terminated loans'!F1501</f>
        <v>E</v>
      </c>
      <c r="D2311" s="19">
        <f>'Terminated loans'!H1501</f>
        <v>143016625</v>
      </c>
      <c r="E2311" s="19">
        <f>'Terminated loans'!I1501</f>
        <v>99</v>
      </c>
      <c r="F2311" s="19" t="str">
        <f>'Terminated loans'!J1501</f>
        <v xml:space="preserve">ROGBEER-ANSELINE T SL1349      </v>
      </c>
      <c r="G2311" s="547" t="str">
        <f t="shared" si="715"/>
        <v>A1</v>
      </c>
      <c r="H2311" s="21">
        <f>'Terminated loans'!L1501</f>
        <v>39981</v>
      </c>
      <c r="I2311" s="21">
        <f>IF(B2311="VELS",'Terminated loans'!M1501,'Terminated loans'!B1501)</f>
        <v>41547</v>
      </c>
      <c r="J2311" s="34">
        <f t="shared" si="703"/>
        <v>51</v>
      </c>
      <c r="K2311" s="34">
        <f t="shared" si="700"/>
        <v>138</v>
      </c>
      <c r="L2311" s="34">
        <f t="shared" si="701"/>
        <v>51</v>
      </c>
      <c r="M2311" s="34">
        <f t="shared" si="702"/>
        <v>51</v>
      </c>
      <c r="N2311" s="52">
        <f t="shared" si="714"/>
        <v>51</v>
      </c>
      <c r="O2311" s="318">
        <f>+'Terminated loans'!S1501</f>
        <v>4785059</v>
      </c>
      <c r="P2311" s="26">
        <f>+'Terminated loans'!T1501</f>
        <v>0.03</v>
      </c>
      <c r="Q2311" s="536">
        <f t="shared" si="716"/>
        <v>8.6499999999999994E-2</v>
      </c>
      <c r="R2311" s="222">
        <f t="shared" si="704"/>
        <v>100050.1522963937</v>
      </c>
      <c r="S2311" s="36">
        <f t="shared" si="705"/>
        <v>4257065.1140506389</v>
      </c>
      <c r="T2311" s="36">
        <f t="shared" si="706"/>
        <v>527993.88594936114</v>
      </c>
      <c r="U2311" s="36">
        <f t="shared" si="707"/>
        <v>845492.65306539368</v>
      </c>
      <c r="V2311" s="36">
        <f t="shared" si="708"/>
        <v>317498.76711608004</v>
      </c>
      <c r="W2311" s="37">
        <f t="shared" si="709"/>
        <v>527993.88594931364</v>
      </c>
      <c r="X2311" s="36">
        <f t="shared" si="710"/>
        <v>527993.88594936114</v>
      </c>
      <c r="Y2311" s="276">
        <f t="shared" si="698"/>
        <v>527993.88594931364</v>
      </c>
      <c r="Z2311" s="36">
        <f t="shared" si="711"/>
        <v>845492.65306539368</v>
      </c>
      <c r="AA2311" s="36">
        <f t="shared" si="712"/>
        <v>317498.76711608004</v>
      </c>
      <c r="AB2311" s="38">
        <f t="shared" si="699"/>
        <v>-4.7497451305389404E-8</v>
      </c>
      <c r="AC2311" s="17"/>
      <c r="AD2311" s="17">
        <f t="shared" si="713"/>
        <v>51</v>
      </c>
      <c r="AH2311" s="103"/>
    </row>
    <row r="2312" spans="1:34">
      <c r="A2312" s="533"/>
      <c r="C2312" s="67" t="str">
        <f>'Terminated loans'!F1502</f>
        <v>E</v>
      </c>
      <c r="D2312" s="19">
        <f>'Terminated loans'!H1502</f>
        <v>143017494</v>
      </c>
      <c r="E2312" s="19">
        <f>'Terminated loans'!I1502</f>
        <v>99</v>
      </c>
      <c r="F2312" s="19" t="str">
        <f>'Terminated loans'!J1502</f>
        <v xml:space="preserve">RAVAT J                        </v>
      </c>
      <c r="G2312" s="547" t="str">
        <f t="shared" si="715"/>
        <v>A1</v>
      </c>
      <c r="H2312" s="21">
        <f>'Terminated loans'!L1502</f>
        <v>39696</v>
      </c>
      <c r="I2312" s="21">
        <f>IF(B2312="VELS",'Terminated loans'!M1502,'Terminated loans'!B1502)</f>
        <v>41547</v>
      </c>
      <c r="J2312" s="34">
        <f t="shared" si="703"/>
        <v>61</v>
      </c>
      <c r="K2312" s="34">
        <f t="shared" si="700"/>
        <v>147</v>
      </c>
      <c r="L2312" s="34">
        <f t="shared" si="701"/>
        <v>61</v>
      </c>
      <c r="M2312" s="34">
        <f t="shared" si="702"/>
        <v>61</v>
      </c>
      <c r="N2312" s="52">
        <f t="shared" si="714"/>
        <v>61</v>
      </c>
      <c r="O2312" s="318">
        <f>+'Terminated loans'!S1502</f>
        <v>214388</v>
      </c>
      <c r="P2312" s="26">
        <f>+'Terminated loans'!T1502</f>
        <v>0.03</v>
      </c>
      <c r="Q2312" s="536">
        <f t="shared" si="716"/>
        <v>8.6499999999999994E-2</v>
      </c>
      <c r="R2312" s="222">
        <f t="shared" si="704"/>
        <v>3793.7339022707147</v>
      </c>
      <c r="S2312" s="36">
        <f t="shared" si="705"/>
        <v>186708.98536037348</v>
      </c>
      <c r="T2312" s="36">
        <f t="shared" si="706"/>
        <v>27679.014639626519</v>
      </c>
      <c r="U2312" s="36">
        <f t="shared" si="707"/>
        <v>44708.782678137999</v>
      </c>
      <c r="V2312" s="36">
        <f t="shared" si="708"/>
        <v>17029.768038513634</v>
      </c>
      <c r="W2312" s="37">
        <f t="shared" si="709"/>
        <v>27679.014639624365</v>
      </c>
      <c r="X2312" s="36">
        <f t="shared" si="710"/>
        <v>27679.014639626519</v>
      </c>
      <c r="Y2312" s="276">
        <f t="shared" si="698"/>
        <v>27679.014639624365</v>
      </c>
      <c r="Z2312" s="36">
        <f t="shared" si="711"/>
        <v>44708.782678137999</v>
      </c>
      <c r="AA2312" s="36">
        <f t="shared" si="712"/>
        <v>17029.768038513634</v>
      </c>
      <c r="AB2312" s="38">
        <f t="shared" si="699"/>
        <v>-2.1536834537982941E-9</v>
      </c>
      <c r="AC2312" s="17"/>
      <c r="AD2312" s="17">
        <f t="shared" si="713"/>
        <v>61</v>
      </c>
      <c r="AH2312" s="103"/>
    </row>
    <row r="2313" spans="1:34">
      <c r="A2313" s="533"/>
      <c r="C2313" s="67" t="str">
        <f>'Terminated loans'!F1503</f>
        <v>E</v>
      </c>
      <c r="D2313" s="19">
        <f>'Terminated loans'!H1503</f>
        <v>143021238</v>
      </c>
      <c r="E2313" s="19">
        <f>'Terminated loans'!I1503</f>
        <v>98</v>
      </c>
      <c r="F2313" s="19" t="str">
        <f>'Terminated loans'!J1503</f>
        <v xml:space="preserve">MUNGER S N N                   </v>
      </c>
      <c r="G2313" s="547" t="str">
        <f t="shared" si="715"/>
        <v>A2</v>
      </c>
      <c r="H2313" s="21">
        <f>'Terminated loans'!L1503</f>
        <v>39945</v>
      </c>
      <c r="I2313" s="21">
        <f>IF(B2313="VELS",'Terminated loans'!M1503,'Terminated loans'!B1503)</f>
        <v>41547</v>
      </c>
      <c r="J2313" s="34">
        <f t="shared" si="703"/>
        <v>53</v>
      </c>
      <c r="K2313" s="34">
        <f t="shared" si="700"/>
        <v>139</v>
      </c>
      <c r="L2313" s="34">
        <f t="shared" si="701"/>
        <v>53</v>
      </c>
      <c r="M2313" s="34">
        <f t="shared" si="702"/>
        <v>53</v>
      </c>
      <c r="N2313" s="52">
        <f t="shared" si="714"/>
        <v>53</v>
      </c>
      <c r="O2313" s="318">
        <f>+'Terminated loans'!S1503</f>
        <v>250000</v>
      </c>
      <c r="P2313" s="26">
        <f>+'Terminated loans'!T1503</f>
        <v>0.05</v>
      </c>
      <c r="Q2313" s="536">
        <f t="shared" si="716"/>
        <v>0.104</v>
      </c>
      <c r="R2313" s="222">
        <f t="shared" si="704"/>
        <v>5266.7489674455683</v>
      </c>
      <c r="S2313" s="36">
        <f t="shared" si="705"/>
        <v>223053.27995070769</v>
      </c>
      <c r="T2313" s="36">
        <f t="shared" si="706"/>
        <v>26946.720049292315</v>
      </c>
      <c r="U2313" s="36">
        <f t="shared" si="707"/>
        <v>56084.415323905239</v>
      </c>
      <c r="V2313" s="36">
        <f t="shared" si="708"/>
        <v>29137.695274615166</v>
      </c>
      <c r="W2313" s="37">
        <f t="shared" si="709"/>
        <v>26946.720049290074</v>
      </c>
      <c r="X2313" s="36">
        <f t="shared" si="710"/>
        <v>26946.720049292315</v>
      </c>
      <c r="Y2313" s="276">
        <f t="shared" si="698"/>
        <v>26946.720049290074</v>
      </c>
      <c r="Z2313" s="36">
        <f t="shared" si="711"/>
        <v>56084.415323905239</v>
      </c>
      <c r="AA2313" s="36">
        <f t="shared" si="712"/>
        <v>29137.695274615166</v>
      </c>
      <c r="AB2313" s="38">
        <f t="shared" si="699"/>
        <v>-2.2409949451684952E-9</v>
      </c>
      <c r="AC2313" s="17"/>
      <c r="AD2313" s="17">
        <f t="shared" si="713"/>
        <v>53</v>
      </c>
      <c r="AH2313" s="103"/>
    </row>
    <row r="2314" spans="1:34">
      <c r="A2314" s="533"/>
      <c r="C2314" s="67" t="str">
        <f>'Terminated loans'!F1504</f>
        <v>E</v>
      </c>
      <c r="D2314" s="19">
        <f>'Terminated loans'!H1504</f>
        <v>143023249</v>
      </c>
      <c r="E2314" s="19">
        <f>'Terminated loans'!I1504</f>
        <v>99</v>
      </c>
      <c r="F2314" s="19" t="str">
        <f>'Terminated loans'!J1504</f>
        <v xml:space="preserve">RAVAT MR J P/MRS N H-LOAN      </v>
      </c>
      <c r="G2314" s="547" t="str">
        <f t="shared" si="715"/>
        <v>A1</v>
      </c>
      <c r="H2314" s="21">
        <f>'Terminated loans'!L1504</f>
        <v>37862</v>
      </c>
      <c r="I2314" s="21">
        <f>IF(B2314="VELS",'Terminated loans'!M1504,'Terminated loans'!B1504)</f>
        <v>41547</v>
      </c>
      <c r="J2314" s="34">
        <f t="shared" si="703"/>
        <v>121</v>
      </c>
      <c r="K2314" s="34">
        <f t="shared" si="700"/>
        <v>207</v>
      </c>
      <c r="L2314" s="34">
        <f t="shared" si="701"/>
        <v>121</v>
      </c>
      <c r="M2314" s="34">
        <f t="shared" si="702"/>
        <v>121</v>
      </c>
      <c r="N2314" s="52">
        <f t="shared" si="714"/>
        <v>121</v>
      </c>
      <c r="O2314" s="318">
        <f>+'Terminated loans'!S1504</f>
        <v>1365273</v>
      </c>
      <c r="P2314" s="26">
        <f>+'Terminated loans'!T1504</f>
        <v>0.03</v>
      </c>
      <c r="Q2314" s="536">
        <f t="shared" si="716"/>
        <v>8.6499999999999994E-2</v>
      </c>
      <c r="R2314" s="222">
        <f t="shared" si="704"/>
        <v>13089.74019791765</v>
      </c>
      <c r="S2314" s="36">
        <f t="shared" si="705"/>
        <v>1054435.7624614954</v>
      </c>
      <c r="T2314" s="36">
        <f t="shared" si="706"/>
        <v>310837.23753850465</v>
      </c>
      <c r="U2314" s="36">
        <f t="shared" si="707"/>
        <v>529422.80148652918</v>
      </c>
      <c r="V2314" s="36">
        <f t="shared" si="708"/>
        <v>218585.56394803571</v>
      </c>
      <c r="W2314" s="37">
        <f t="shared" si="709"/>
        <v>310837.23753849347</v>
      </c>
      <c r="X2314" s="36">
        <f t="shared" si="710"/>
        <v>310837.23753850465</v>
      </c>
      <c r="Y2314" s="276">
        <f t="shared" si="698"/>
        <v>310837.23753849347</v>
      </c>
      <c r="Z2314" s="36">
        <f t="shared" si="711"/>
        <v>529422.80148652918</v>
      </c>
      <c r="AA2314" s="36">
        <f t="shared" si="712"/>
        <v>218585.56394803571</v>
      </c>
      <c r="AB2314" s="38">
        <f t="shared" si="699"/>
        <v>-1.1175870895385742E-8</v>
      </c>
      <c r="AC2314" s="17"/>
      <c r="AD2314" s="17">
        <f t="shared" si="713"/>
        <v>121</v>
      </c>
      <c r="AH2314" s="103"/>
    </row>
    <row r="2315" spans="1:34">
      <c r="A2315" s="533"/>
      <c r="C2315" s="67" t="str">
        <f>'Terminated loans'!F1505</f>
        <v>E</v>
      </c>
      <c r="D2315" s="19">
        <f>'Terminated loans'!H1505</f>
        <v>143023923</v>
      </c>
      <c r="E2315" s="19">
        <f>'Terminated loans'!I1505</f>
        <v>99</v>
      </c>
      <c r="F2315" s="19" t="str">
        <f>'Terminated loans'!J1505</f>
        <v xml:space="preserve">GARSEE G L                     </v>
      </c>
      <c r="G2315" s="547" t="str">
        <f t="shared" si="715"/>
        <v>A1</v>
      </c>
      <c r="H2315" s="21">
        <f>'Terminated loans'!L1505</f>
        <v>39073</v>
      </c>
      <c r="I2315" s="21">
        <f>IF(B2315="VELS",'Terminated loans'!M1505,'Terminated loans'!B1505)</f>
        <v>41547</v>
      </c>
      <c r="J2315" s="34">
        <f t="shared" si="703"/>
        <v>81</v>
      </c>
      <c r="K2315" s="34">
        <f t="shared" si="700"/>
        <v>167</v>
      </c>
      <c r="L2315" s="34">
        <f t="shared" si="701"/>
        <v>81</v>
      </c>
      <c r="M2315" s="34">
        <f t="shared" si="702"/>
        <v>81</v>
      </c>
      <c r="N2315" s="52">
        <f t="shared" si="714"/>
        <v>81</v>
      </c>
      <c r="O2315" s="318">
        <f>+'Terminated loans'!S1505</f>
        <v>3500067</v>
      </c>
      <c r="P2315" s="26">
        <f>+'Terminated loans'!T1505</f>
        <v>0.03</v>
      </c>
      <c r="Q2315" s="536">
        <f t="shared" si="716"/>
        <v>8.6499999999999994E-2</v>
      </c>
      <c r="R2315" s="222">
        <f t="shared" si="704"/>
        <v>47787.152725008076</v>
      </c>
      <c r="S2315" s="36">
        <f t="shared" si="705"/>
        <v>2924227.3167592809</v>
      </c>
      <c r="T2315" s="36">
        <f t="shared" si="706"/>
        <v>575839.68324071914</v>
      </c>
      <c r="U2315" s="36">
        <f t="shared" si="707"/>
        <v>946532.05396634247</v>
      </c>
      <c r="V2315" s="36">
        <f t="shared" si="708"/>
        <v>370692.37072565407</v>
      </c>
      <c r="W2315" s="37">
        <f t="shared" si="709"/>
        <v>575839.68324068841</v>
      </c>
      <c r="X2315" s="36">
        <f t="shared" si="710"/>
        <v>575839.68324071914</v>
      </c>
      <c r="Y2315" s="276">
        <f t="shared" si="698"/>
        <v>575839.68324068841</v>
      </c>
      <c r="Z2315" s="36">
        <f t="shared" si="711"/>
        <v>946532.05396634247</v>
      </c>
      <c r="AA2315" s="36">
        <f t="shared" si="712"/>
        <v>370692.37072565407</v>
      </c>
      <c r="AB2315" s="38">
        <f t="shared" si="699"/>
        <v>-3.0733644962310791E-8</v>
      </c>
      <c r="AC2315" s="17"/>
      <c r="AD2315" s="17">
        <f t="shared" si="713"/>
        <v>81</v>
      </c>
      <c r="AH2315" s="103"/>
    </row>
    <row r="2316" spans="1:34">
      <c r="A2316" s="533"/>
      <c r="C2316" s="67" t="str">
        <f>'Terminated loans'!F1506</f>
        <v>E</v>
      </c>
      <c r="D2316" s="19">
        <f>'Terminated loans'!H1506</f>
        <v>143024326</v>
      </c>
      <c r="E2316" s="19">
        <f>'Terminated loans'!I1506</f>
        <v>99</v>
      </c>
      <c r="F2316" s="19" t="str">
        <f>'Terminated loans'!J1506</f>
        <v xml:space="preserve">RAVAT DJP &amp;/AMNLN/HLN          </v>
      </c>
      <c r="G2316" s="547" t="str">
        <f t="shared" si="715"/>
        <v>A1</v>
      </c>
      <c r="H2316" s="21">
        <f>'Terminated loans'!L1506</f>
        <v>38328</v>
      </c>
      <c r="I2316" s="21">
        <f>IF(B2316="VELS",'Terminated loans'!M1506,'Terminated loans'!B1506)</f>
        <v>41547</v>
      </c>
      <c r="J2316" s="34">
        <f t="shared" si="703"/>
        <v>106</v>
      </c>
      <c r="K2316" s="34">
        <f t="shared" si="700"/>
        <v>192</v>
      </c>
      <c r="L2316" s="34">
        <f t="shared" si="701"/>
        <v>106</v>
      </c>
      <c r="M2316" s="34">
        <f t="shared" si="702"/>
        <v>106</v>
      </c>
      <c r="N2316" s="52">
        <f t="shared" si="714"/>
        <v>106</v>
      </c>
      <c r="O2316" s="318">
        <f>+'Terminated loans'!S1506</f>
        <v>199576</v>
      </c>
      <c r="P2316" s="26">
        <f>+'Terminated loans'!T1506</f>
        <v>0.03</v>
      </c>
      <c r="Q2316" s="536">
        <f t="shared" si="716"/>
        <v>8.6499999999999994E-2</v>
      </c>
      <c r="R2316" s="222">
        <f t="shared" si="704"/>
        <v>2145.6066460778002</v>
      </c>
      <c r="S2316" s="36">
        <f t="shared" si="705"/>
        <v>158639.27352726244</v>
      </c>
      <c r="T2316" s="36">
        <f t="shared" si="706"/>
        <v>40936.726472737559</v>
      </c>
      <c r="U2316" s="36">
        <f t="shared" si="707"/>
        <v>68795.030956982693</v>
      </c>
      <c r="V2316" s="36">
        <f t="shared" si="708"/>
        <v>27858.304484246823</v>
      </c>
      <c r="W2316" s="37">
        <f t="shared" si="709"/>
        <v>40936.726472735871</v>
      </c>
      <c r="X2316" s="36">
        <f t="shared" si="710"/>
        <v>40936.726472737559</v>
      </c>
      <c r="Y2316" s="276">
        <f t="shared" si="698"/>
        <v>40936.726472735871</v>
      </c>
      <c r="Z2316" s="36">
        <f t="shared" si="711"/>
        <v>68795.030956982693</v>
      </c>
      <c r="AA2316" s="36">
        <f t="shared" si="712"/>
        <v>27858.304484246823</v>
      </c>
      <c r="AB2316" s="38">
        <f t="shared" si="699"/>
        <v>-1.6880221664905548E-9</v>
      </c>
      <c r="AC2316" s="17"/>
      <c r="AD2316" s="17">
        <f t="shared" si="713"/>
        <v>106</v>
      </c>
      <c r="AH2316" s="103"/>
    </row>
    <row r="2317" spans="1:34">
      <c r="A2317" s="533"/>
      <c r="C2317" s="67" t="str">
        <f>'Terminated loans'!F1507</f>
        <v>E</v>
      </c>
      <c r="D2317" s="19">
        <f>'Terminated loans'!H1507</f>
        <v>143024652</v>
      </c>
      <c r="E2317" s="19">
        <f>'Terminated loans'!I1507</f>
        <v>99</v>
      </c>
      <c r="F2317" s="19" t="str">
        <f>'Terminated loans'!J1507</f>
        <v xml:space="preserve">RAVAT D J P &amp;/A M N L/HLN      </v>
      </c>
      <c r="G2317" s="547" t="str">
        <f t="shared" si="715"/>
        <v>A1</v>
      </c>
      <c r="H2317" s="21">
        <f>'Terminated loans'!L1507</f>
        <v>38188</v>
      </c>
      <c r="I2317" s="21">
        <f>IF(B2317="VELS",'Terminated loans'!M1507,'Terminated loans'!B1507)</f>
        <v>41547</v>
      </c>
      <c r="J2317" s="34">
        <f t="shared" si="703"/>
        <v>110</v>
      </c>
      <c r="K2317" s="34">
        <f t="shared" si="700"/>
        <v>197</v>
      </c>
      <c r="L2317" s="34">
        <f t="shared" si="701"/>
        <v>110</v>
      </c>
      <c r="M2317" s="34">
        <f t="shared" si="702"/>
        <v>110</v>
      </c>
      <c r="N2317" s="52">
        <f t="shared" si="714"/>
        <v>110</v>
      </c>
      <c r="O2317" s="318">
        <f>+'Terminated loans'!S1507</f>
        <v>500001</v>
      </c>
      <c r="P2317" s="26">
        <f>+'Terminated loans'!T1507</f>
        <v>0.03</v>
      </c>
      <c r="Q2317" s="536">
        <f t="shared" si="716"/>
        <v>8.6499999999999994E-2</v>
      </c>
      <c r="R2317" s="222">
        <f t="shared" si="704"/>
        <v>5204.718587994078</v>
      </c>
      <c r="S2317" s="36">
        <f t="shared" si="705"/>
        <v>394370.69788869907</v>
      </c>
      <c r="T2317" s="36">
        <f t="shared" si="706"/>
        <v>105630.30211130093</v>
      </c>
      <c r="U2317" s="36">
        <f t="shared" si="707"/>
        <v>178148.34679064533</v>
      </c>
      <c r="V2317" s="36">
        <f t="shared" si="708"/>
        <v>72518.04467934859</v>
      </c>
      <c r="W2317" s="37">
        <f t="shared" si="709"/>
        <v>105630.30211129674</v>
      </c>
      <c r="X2317" s="36">
        <f t="shared" si="710"/>
        <v>105630.30211130093</v>
      </c>
      <c r="Y2317" s="276">
        <f t="shared" si="698"/>
        <v>105630.30211129674</v>
      </c>
      <c r="Z2317" s="36">
        <f t="shared" si="711"/>
        <v>178148.34679064533</v>
      </c>
      <c r="AA2317" s="36">
        <f t="shared" si="712"/>
        <v>72518.04467934859</v>
      </c>
      <c r="AB2317" s="38">
        <f t="shared" si="699"/>
        <v>-4.1909515857696533E-9</v>
      </c>
      <c r="AC2317" s="17"/>
      <c r="AD2317" s="17">
        <f t="shared" si="713"/>
        <v>110</v>
      </c>
      <c r="AH2317" s="103"/>
    </row>
    <row r="2318" spans="1:34">
      <c r="A2318" s="533"/>
      <c r="C2318" s="67" t="str">
        <f>'Terminated loans'!F1508</f>
        <v>E</v>
      </c>
      <c r="D2318" s="19">
        <f>'Terminated loans'!H1508</f>
        <v>143025535</v>
      </c>
      <c r="E2318" s="19">
        <f>'Terminated loans'!I1508</f>
        <v>99</v>
      </c>
      <c r="F2318" s="19" t="str">
        <f>'Terminated loans'!J1508</f>
        <v xml:space="preserve">RAVAT MR J P D/HL              </v>
      </c>
      <c r="G2318" s="547" t="str">
        <f t="shared" si="715"/>
        <v>A1</v>
      </c>
      <c r="H2318" s="21">
        <f>'Terminated loans'!L1508</f>
        <v>38637</v>
      </c>
      <c r="I2318" s="21">
        <f>IF(B2318="VELS",'Terminated loans'!M1508,'Terminated loans'!B1508)</f>
        <v>41547</v>
      </c>
      <c r="J2318" s="34">
        <f t="shared" si="703"/>
        <v>96</v>
      </c>
      <c r="K2318" s="34">
        <f t="shared" si="700"/>
        <v>182</v>
      </c>
      <c r="L2318" s="34">
        <f t="shared" si="701"/>
        <v>96</v>
      </c>
      <c r="M2318" s="34">
        <f t="shared" si="702"/>
        <v>96</v>
      </c>
      <c r="N2318" s="52">
        <f t="shared" si="714"/>
        <v>96</v>
      </c>
      <c r="O2318" s="318">
        <f>+'Terminated loans'!S1508</f>
        <v>249539</v>
      </c>
      <c r="P2318" s="26">
        <f>+'Terminated loans'!T1508</f>
        <v>0.03</v>
      </c>
      <c r="Q2318" s="536">
        <f t="shared" si="716"/>
        <v>8.6499999999999994E-2</v>
      </c>
      <c r="R2318" s="222">
        <f t="shared" si="704"/>
        <v>2926.985649889406</v>
      </c>
      <c r="S2318" s="36">
        <f t="shared" si="705"/>
        <v>202289.70969388462</v>
      </c>
      <c r="T2318" s="36">
        <f t="shared" si="706"/>
        <v>47249.290306115377</v>
      </c>
      <c r="U2318" s="36">
        <f t="shared" si="707"/>
        <v>78700.912695496227</v>
      </c>
      <c r="V2318" s="36">
        <f t="shared" si="708"/>
        <v>31451.622389382945</v>
      </c>
      <c r="W2318" s="37">
        <f t="shared" si="709"/>
        <v>47249.290306113282</v>
      </c>
      <c r="X2318" s="36">
        <f t="shared" si="710"/>
        <v>47249.290306115377</v>
      </c>
      <c r="Y2318" s="276">
        <f t="shared" si="698"/>
        <v>47249.290306113282</v>
      </c>
      <c r="Z2318" s="36">
        <f t="shared" si="711"/>
        <v>78700.912695496227</v>
      </c>
      <c r="AA2318" s="36">
        <f t="shared" si="712"/>
        <v>31451.622389382945</v>
      </c>
      <c r="AB2318" s="38">
        <f t="shared" si="699"/>
        <v>-2.0954757928848267E-9</v>
      </c>
      <c r="AC2318" s="17"/>
      <c r="AD2318" s="17">
        <f t="shared" si="713"/>
        <v>96</v>
      </c>
      <c r="AH2318" s="103"/>
    </row>
    <row r="2319" spans="1:34">
      <c r="A2319" s="533"/>
      <c r="C2319" s="67" t="str">
        <f>'Terminated loans'!F1509</f>
        <v>E</v>
      </c>
      <c r="D2319" s="19">
        <f>'Terminated loans'!H1509</f>
        <v>143028437</v>
      </c>
      <c r="E2319" s="19">
        <f>'Terminated loans'!I1509</f>
        <v>99</v>
      </c>
      <c r="F2319" s="19" t="str">
        <f>'Terminated loans'!J1509</f>
        <v xml:space="preserve">SERVANSING L                   </v>
      </c>
      <c r="G2319" s="547" t="str">
        <f t="shared" si="715"/>
        <v>A1</v>
      </c>
      <c r="H2319" s="21">
        <f>'Terminated loans'!L1509</f>
        <v>38810</v>
      </c>
      <c r="I2319" s="21">
        <f>IF(B2319="VELS",'Terminated loans'!M1509,'Terminated loans'!B1509)</f>
        <v>41547</v>
      </c>
      <c r="J2319" s="34">
        <f t="shared" si="703"/>
        <v>90</v>
      </c>
      <c r="K2319" s="34">
        <f t="shared" si="700"/>
        <v>176</v>
      </c>
      <c r="L2319" s="34">
        <f t="shared" si="701"/>
        <v>90</v>
      </c>
      <c r="M2319" s="34">
        <f t="shared" si="702"/>
        <v>90</v>
      </c>
      <c r="N2319" s="52">
        <f t="shared" si="714"/>
        <v>90</v>
      </c>
      <c r="O2319" s="318">
        <f>+'Terminated loans'!S1509</f>
        <v>700061</v>
      </c>
      <c r="P2319" s="26">
        <f>+'Terminated loans'!T1509</f>
        <v>0.03</v>
      </c>
      <c r="Q2319" s="536">
        <f t="shared" si="716"/>
        <v>8.6499999999999994E-2</v>
      </c>
      <c r="R2319" s="222">
        <f t="shared" si="704"/>
        <v>8695.9976858830305</v>
      </c>
      <c r="S2319" s="36">
        <f t="shared" si="705"/>
        <v>574338.1844545037</v>
      </c>
      <c r="T2319" s="36">
        <f t="shared" si="706"/>
        <v>125722.8155454963</v>
      </c>
      <c r="U2319" s="36">
        <f t="shared" si="707"/>
        <v>208301.60727496282</v>
      </c>
      <c r="V2319" s="36">
        <f t="shared" si="708"/>
        <v>82578.791729472578</v>
      </c>
      <c r="W2319" s="37">
        <f t="shared" si="709"/>
        <v>125722.81554549024</v>
      </c>
      <c r="X2319" s="36">
        <f t="shared" si="710"/>
        <v>125722.8155454963</v>
      </c>
      <c r="Y2319" s="276">
        <f t="shared" si="698"/>
        <v>125722.81554549024</v>
      </c>
      <c r="Z2319" s="36">
        <f t="shared" si="711"/>
        <v>208301.60727496282</v>
      </c>
      <c r="AA2319" s="36">
        <f t="shared" si="712"/>
        <v>82578.791729472578</v>
      </c>
      <c r="AB2319" s="38">
        <f t="shared" si="699"/>
        <v>-6.0535967350006104E-9</v>
      </c>
      <c r="AC2319" s="17"/>
      <c r="AD2319" s="17">
        <f t="shared" si="713"/>
        <v>90</v>
      </c>
      <c r="AH2319" s="103"/>
    </row>
    <row r="2320" spans="1:34">
      <c r="A2320" s="533"/>
      <c r="C2320" s="67" t="str">
        <f>'Terminated loans'!F1510</f>
        <v>E</v>
      </c>
      <c r="D2320" s="19">
        <f>'Terminated loans'!H1510</f>
        <v>143030172</v>
      </c>
      <c r="E2320" s="19">
        <f>'Terminated loans'!I1510</f>
        <v>99</v>
      </c>
      <c r="F2320" s="19" t="str">
        <f>'Terminated loans'!J1510</f>
        <v xml:space="preserve">RAVAT D J P                    </v>
      </c>
      <c r="G2320" s="547" t="str">
        <f t="shared" si="715"/>
        <v>A1</v>
      </c>
      <c r="H2320" s="21">
        <f>'Terminated loans'!L1510</f>
        <v>38919</v>
      </c>
      <c r="I2320" s="21">
        <f>IF(B2320="VELS",'Terminated loans'!M1510,'Terminated loans'!B1510)</f>
        <v>41547</v>
      </c>
      <c r="J2320" s="34">
        <f t="shared" si="703"/>
        <v>86</v>
      </c>
      <c r="K2320" s="34">
        <f t="shared" si="700"/>
        <v>172</v>
      </c>
      <c r="L2320" s="34">
        <f t="shared" si="701"/>
        <v>86</v>
      </c>
      <c r="M2320" s="34">
        <f t="shared" si="702"/>
        <v>86</v>
      </c>
      <c r="N2320" s="52">
        <f t="shared" si="714"/>
        <v>86</v>
      </c>
      <c r="O2320" s="318">
        <f>+'Terminated loans'!S1510</f>
        <v>225092</v>
      </c>
      <c r="P2320" s="26">
        <f>+'Terminated loans'!T1510</f>
        <v>0.03</v>
      </c>
      <c r="Q2320" s="536">
        <f t="shared" si="716"/>
        <v>8.6499999999999994E-2</v>
      </c>
      <c r="R2320" s="222">
        <f t="shared" si="704"/>
        <v>2912.046095745216</v>
      </c>
      <c r="S2320" s="36">
        <f t="shared" si="705"/>
        <v>186160.79501958261</v>
      </c>
      <c r="T2320" s="36">
        <f t="shared" si="706"/>
        <v>38931.204980417388</v>
      </c>
      <c r="U2320" s="36">
        <f t="shared" si="707"/>
        <v>64275.169214503927</v>
      </c>
      <c r="V2320" s="36">
        <f t="shared" si="708"/>
        <v>25343.964234088606</v>
      </c>
      <c r="W2320" s="37">
        <f t="shared" si="709"/>
        <v>38931.204980415321</v>
      </c>
      <c r="X2320" s="36">
        <f t="shared" si="710"/>
        <v>38931.204980417388</v>
      </c>
      <c r="Y2320" s="276">
        <f t="shared" si="698"/>
        <v>38931.204980415321</v>
      </c>
      <c r="Z2320" s="36">
        <f t="shared" si="711"/>
        <v>64275.169214503927</v>
      </c>
      <c r="AA2320" s="36">
        <f t="shared" si="712"/>
        <v>25343.964234088606</v>
      </c>
      <c r="AB2320" s="38">
        <f t="shared" si="699"/>
        <v>-2.066371962428093E-9</v>
      </c>
      <c r="AC2320" s="17"/>
      <c r="AD2320" s="17">
        <f t="shared" si="713"/>
        <v>86</v>
      </c>
      <c r="AH2320" s="103"/>
    </row>
    <row r="2321" spans="1:34">
      <c r="A2321" s="533"/>
      <c r="C2321" s="67" t="str">
        <f>'Terminated loans'!F1511</f>
        <v>E</v>
      </c>
      <c r="D2321" s="19">
        <f>'Terminated loans'!H1511</f>
        <v>143030199</v>
      </c>
      <c r="E2321" s="19">
        <f>'Terminated loans'!I1511</f>
        <v>99</v>
      </c>
      <c r="F2321" s="19" t="str">
        <f>'Terminated loans'!J1511</f>
        <v xml:space="preserve">GARSEE G                       </v>
      </c>
      <c r="G2321" s="547" t="str">
        <f t="shared" si="715"/>
        <v>A1</v>
      </c>
      <c r="H2321" s="21">
        <f>'Terminated loans'!L1511</f>
        <v>39776</v>
      </c>
      <c r="I2321" s="21">
        <f>IF(B2321="VELS",'Terminated loans'!M1511,'Terminated loans'!B1511)</f>
        <v>41547</v>
      </c>
      <c r="J2321" s="34">
        <f t="shared" si="703"/>
        <v>58</v>
      </c>
      <c r="K2321" s="34">
        <f t="shared" si="700"/>
        <v>144</v>
      </c>
      <c r="L2321" s="34">
        <f t="shared" si="701"/>
        <v>58</v>
      </c>
      <c r="M2321" s="34">
        <f t="shared" si="702"/>
        <v>58</v>
      </c>
      <c r="N2321" s="52">
        <f t="shared" si="714"/>
        <v>58</v>
      </c>
      <c r="O2321" s="318">
        <f>+'Terminated loans'!S1511</f>
        <v>500026</v>
      </c>
      <c r="P2321" s="26">
        <f>+'Terminated loans'!T1511</f>
        <v>0.03</v>
      </c>
      <c r="Q2321" s="536">
        <f t="shared" si="716"/>
        <v>8.6499999999999994E-2</v>
      </c>
      <c r="R2321" s="222">
        <f t="shared" si="704"/>
        <v>9272.0232005750586</v>
      </c>
      <c r="S2321" s="36">
        <f t="shared" si="705"/>
        <v>438245.76960026077</v>
      </c>
      <c r="T2321" s="36">
        <f t="shared" si="706"/>
        <v>61780.23039973923</v>
      </c>
      <c r="U2321" s="36">
        <f t="shared" si="707"/>
        <v>99531.57603308768</v>
      </c>
      <c r="V2321" s="36">
        <f t="shared" si="708"/>
        <v>37751.34563335334</v>
      </c>
      <c r="W2321" s="37">
        <f t="shared" si="709"/>
        <v>61780.230399734341</v>
      </c>
      <c r="X2321" s="36">
        <f t="shared" si="710"/>
        <v>61780.23039973923</v>
      </c>
      <c r="Y2321" s="276">
        <f t="shared" si="698"/>
        <v>61780.230399734341</v>
      </c>
      <c r="Z2321" s="36">
        <f t="shared" si="711"/>
        <v>99531.57603308768</v>
      </c>
      <c r="AA2321" s="36">
        <f t="shared" si="712"/>
        <v>37751.34563335334</v>
      </c>
      <c r="AB2321" s="38">
        <f t="shared" si="699"/>
        <v>-4.8894435167312622E-9</v>
      </c>
      <c r="AC2321" s="17"/>
      <c r="AD2321" s="17">
        <f t="shared" si="713"/>
        <v>58</v>
      </c>
      <c r="AH2321" s="103"/>
    </row>
    <row r="2322" spans="1:34">
      <c r="A2322" s="533"/>
      <c r="C2322" s="67" t="str">
        <f>'Terminated loans'!F1512</f>
        <v>E</v>
      </c>
      <c r="D2322" s="19">
        <f>'Terminated loans'!H1512</f>
        <v>143034356</v>
      </c>
      <c r="E2322" s="19">
        <f>'Terminated loans'!I1512</f>
        <v>99</v>
      </c>
      <c r="F2322" s="19" t="str">
        <f>'Terminated loans'!J1512</f>
        <v xml:space="preserve">MOOSUN N S(SL 1561)            </v>
      </c>
      <c r="G2322" s="547" t="str">
        <f t="shared" si="715"/>
        <v>A1</v>
      </c>
      <c r="H2322" s="21">
        <f>'Terminated loans'!L1512</f>
        <v>40084</v>
      </c>
      <c r="I2322" s="21">
        <f>IF(B2322="VELS",'Terminated loans'!M1512,'Terminated loans'!B1512)</f>
        <v>41547</v>
      </c>
      <c r="J2322" s="34">
        <f t="shared" si="703"/>
        <v>48</v>
      </c>
      <c r="K2322" s="34">
        <f t="shared" si="700"/>
        <v>134</v>
      </c>
      <c r="L2322" s="34">
        <f t="shared" si="701"/>
        <v>48</v>
      </c>
      <c r="M2322" s="34">
        <f t="shared" si="702"/>
        <v>48</v>
      </c>
      <c r="N2322" s="52">
        <f t="shared" si="714"/>
        <v>48</v>
      </c>
      <c r="O2322" s="318">
        <f>+'Terminated loans'!S1512</f>
        <v>1300035</v>
      </c>
      <c r="P2322" s="26">
        <f>+'Terminated loans'!T1512</f>
        <v>0.03</v>
      </c>
      <c r="Q2322" s="536">
        <f t="shared" si="716"/>
        <v>8.6499999999999994E-2</v>
      </c>
      <c r="R2322" s="222">
        <f t="shared" si="704"/>
        <v>28775.399787549592</v>
      </c>
      <c r="S2322" s="36">
        <f t="shared" si="705"/>
        <v>1164091.8819494382</v>
      </c>
      <c r="T2322" s="36">
        <f t="shared" si="706"/>
        <v>135943.11805056175</v>
      </c>
      <c r="U2322" s="36">
        <f t="shared" si="707"/>
        <v>217127.30785292969</v>
      </c>
      <c r="V2322" s="36">
        <f t="shared" si="708"/>
        <v>81184.189802380512</v>
      </c>
      <c r="W2322" s="37">
        <f t="shared" si="709"/>
        <v>135943.11805054918</v>
      </c>
      <c r="X2322" s="36">
        <f t="shared" si="710"/>
        <v>135943.11805056175</v>
      </c>
      <c r="Y2322" s="276">
        <f t="shared" si="698"/>
        <v>135943.11805054918</v>
      </c>
      <c r="Z2322" s="36">
        <f t="shared" si="711"/>
        <v>217127.30785292969</v>
      </c>
      <c r="AA2322" s="36">
        <f t="shared" si="712"/>
        <v>81184.189802380512</v>
      </c>
      <c r="AB2322" s="38">
        <f t="shared" si="699"/>
        <v>-1.257285475730896E-8</v>
      </c>
      <c r="AC2322" s="17"/>
      <c r="AD2322" s="17">
        <f t="shared" si="713"/>
        <v>48</v>
      </c>
      <c r="AH2322" s="103"/>
    </row>
    <row r="2323" spans="1:34">
      <c r="A2323" s="533"/>
      <c r="C2323" s="67" t="str">
        <f>'Terminated loans'!F1513</f>
        <v>E</v>
      </c>
      <c r="D2323" s="19">
        <f>'Terminated loans'!H1513</f>
        <v>143035867</v>
      </c>
      <c r="E2323" s="19">
        <f>'Terminated loans'!I1513</f>
        <v>99</v>
      </c>
      <c r="F2323" s="19" t="str">
        <f>'Terminated loans'!J1513</f>
        <v xml:space="preserve">GUNNOO A (SL 1405)             </v>
      </c>
      <c r="G2323" s="547" t="str">
        <f t="shared" si="715"/>
        <v>A1</v>
      </c>
      <c r="H2323" s="21">
        <f>'Terminated loans'!L1513</f>
        <v>39927</v>
      </c>
      <c r="I2323" s="21">
        <f>IF(B2323="VELS",'Terminated loans'!M1513,'Terminated loans'!B1513)</f>
        <v>41547</v>
      </c>
      <c r="J2323" s="34">
        <f t="shared" si="703"/>
        <v>53</v>
      </c>
      <c r="K2323" s="34">
        <f t="shared" si="700"/>
        <v>139</v>
      </c>
      <c r="L2323" s="34">
        <f t="shared" si="701"/>
        <v>53</v>
      </c>
      <c r="M2323" s="34">
        <f t="shared" si="702"/>
        <v>53</v>
      </c>
      <c r="N2323" s="52">
        <f t="shared" si="714"/>
        <v>53</v>
      </c>
      <c r="O2323" s="318">
        <f>+'Terminated loans'!S1513</f>
        <v>800081</v>
      </c>
      <c r="P2323" s="26">
        <f>+'Terminated loans'!T1513</f>
        <v>0.03</v>
      </c>
      <c r="Q2323" s="536">
        <f t="shared" si="716"/>
        <v>8.6499999999999994E-2</v>
      </c>
      <c r="R2323" s="222">
        <f t="shared" si="704"/>
        <v>16136.88272956696</v>
      </c>
      <c r="S2323" s="36">
        <f t="shared" si="705"/>
        <v>708748.71770464676</v>
      </c>
      <c r="T2323" s="36">
        <f t="shared" si="706"/>
        <v>91332.282295353245</v>
      </c>
      <c r="U2323" s="36">
        <f t="shared" si="707"/>
        <v>146506.06696239382</v>
      </c>
      <c r="V2323" s="36">
        <f t="shared" si="708"/>
        <v>55173.784667048836</v>
      </c>
      <c r="W2323" s="37">
        <f t="shared" si="709"/>
        <v>91332.28229534498</v>
      </c>
      <c r="X2323" s="36">
        <f t="shared" si="710"/>
        <v>91332.282295353245</v>
      </c>
      <c r="Y2323" s="276">
        <f t="shared" si="698"/>
        <v>91332.28229534498</v>
      </c>
      <c r="Z2323" s="36">
        <f t="shared" si="711"/>
        <v>146506.06696239382</v>
      </c>
      <c r="AA2323" s="36">
        <f t="shared" si="712"/>
        <v>55173.784667048836</v>
      </c>
      <c r="AB2323" s="38">
        <f t="shared" si="699"/>
        <v>-8.2654878497123718E-9</v>
      </c>
      <c r="AC2323" s="17"/>
      <c r="AD2323" s="17">
        <f t="shared" si="713"/>
        <v>53</v>
      </c>
      <c r="AH2323" s="103"/>
    </row>
    <row r="2324" spans="1:34">
      <c r="A2324" s="533"/>
      <c r="C2324" s="67" t="str">
        <f>'Terminated loans'!F1514</f>
        <v>E</v>
      </c>
      <c r="D2324" s="19">
        <f>'Terminated loans'!H1514</f>
        <v>143037479</v>
      </c>
      <c r="E2324" s="19">
        <f>'Terminated loans'!I1514</f>
        <v>99</v>
      </c>
      <c r="F2324" s="19" t="str">
        <f>'Terminated loans'!J1514</f>
        <v xml:space="preserve">MYKOO N (SL 1662)              </v>
      </c>
      <c r="G2324" s="547" t="str">
        <f t="shared" si="715"/>
        <v>A1</v>
      </c>
      <c r="H2324" s="21">
        <f>'Terminated loans'!L1514</f>
        <v>40106</v>
      </c>
      <c r="I2324" s="21">
        <f>IF(B2324="VELS",'Terminated loans'!M1514,'Terminated loans'!B1514)</f>
        <v>41547</v>
      </c>
      <c r="J2324" s="34">
        <f t="shared" si="703"/>
        <v>47</v>
      </c>
      <c r="K2324" s="34">
        <f t="shared" si="700"/>
        <v>133</v>
      </c>
      <c r="L2324" s="34">
        <f t="shared" si="701"/>
        <v>47</v>
      </c>
      <c r="M2324" s="34">
        <f t="shared" si="702"/>
        <v>47</v>
      </c>
      <c r="N2324" s="52">
        <f t="shared" si="714"/>
        <v>47</v>
      </c>
      <c r="O2324" s="318">
        <f>+'Terminated loans'!S1514</f>
        <v>700183</v>
      </c>
      <c r="P2324" s="26">
        <f>+'Terminated loans'!T1514</f>
        <v>0.03</v>
      </c>
      <c r="Q2324" s="536">
        <f t="shared" si="716"/>
        <v>8.6499999999999994E-2</v>
      </c>
      <c r="R2324" s="222">
        <f t="shared" si="704"/>
        <v>15808.468106357428</v>
      </c>
      <c r="S2324" s="36">
        <f t="shared" si="705"/>
        <v>628323.70546400966</v>
      </c>
      <c r="T2324" s="36">
        <f t="shared" si="706"/>
        <v>71859.294535990339</v>
      </c>
      <c r="U2324" s="36">
        <f t="shared" si="707"/>
        <v>114674.29553478223</v>
      </c>
      <c r="V2324" s="36">
        <f t="shared" si="708"/>
        <v>42815.000998799107</v>
      </c>
      <c r="W2324" s="37">
        <f t="shared" si="709"/>
        <v>71859.294535983121</v>
      </c>
      <c r="X2324" s="36">
        <f t="shared" si="710"/>
        <v>71859.294535990339</v>
      </c>
      <c r="Y2324" s="276">
        <f t="shared" ref="Y2324:Y2382" si="717">W2324</f>
        <v>71859.294535983121</v>
      </c>
      <c r="Z2324" s="36">
        <f t="shared" si="711"/>
        <v>114674.29553478223</v>
      </c>
      <c r="AA2324" s="36">
        <f t="shared" si="712"/>
        <v>42815.000998799107</v>
      </c>
      <c r="AB2324" s="38">
        <f t="shared" si="699"/>
        <v>-7.2177499532699585E-9</v>
      </c>
      <c r="AC2324" s="17"/>
      <c r="AD2324" s="17">
        <f t="shared" si="713"/>
        <v>47</v>
      </c>
      <c r="AH2324" s="103"/>
    </row>
    <row r="2325" spans="1:34">
      <c r="A2325" s="533"/>
      <c r="C2325" s="67" t="str">
        <f>'Terminated loans'!F1515</f>
        <v>E</v>
      </c>
      <c r="D2325" s="19">
        <f>'Terminated loans'!H1515</f>
        <v>143070085</v>
      </c>
      <c r="E2325" s="19">
        <f>'Terminated loans'!I1515</f>
        <v>99</v>
      </c>
      <c r="F2325" s="19" t="str">
        <f>'Terminated loans'!J1515</f>
        <v xml:space="preserve">NEEROOA-HARRAH S (SL1511)      </v>
      </c>
      <c r="G2325" s="547" t="str">
        <f t="shared" si="715"/>
        <v>A1</v>
      </c>
      <c r="H2325" s="21">
        <f>'Terminated loans'!L1515</f>
        <v>40316</v>
      </c>
      <c r="I2325" s="21">
        <f>IF(B2325="VELS",'Terminated loans'!M1515,'Terminated loans'!B1515)</f>
        <v>41547</v>
      </c>
      <c r="J2325" s="34">
        <f t="shared" si="703"/>
        <v>40</v>
      </c>
      <c r="K2325" s="34">
        <f t="shared" si="700"/>
        <v>127</v>
      </c>
      <c r="L2325" s="34">
        <f t="shared" si="701"/>
        <v>40</v>
      </c>
      <c r="M2325" s="34">
        <f t="shared" si="702"/>
        <v>40</v>
      </c>
      <c r="N2325" s="52">
        <f t="shared" si="714"/>
        <v>40</v>
      </c>
      <c r="O2325" s="318">
        <f>+'Terminated loans'!S1515</f>
        <v>3006849</v>
      </c>
      <c r="P2325" s="26">
        <f>+'Terminated loans'!T1515</f>
        <v>0.03</v>
      </c>
      <c r="Q2325" s="536">
        <f t="shared" si="716"/>
        <v>8.6499999999999994E-2</v>
      </c>
      <c r="R2325" s="222">
        <f t="shared" si="704"/>
        <v>79086.265293894176</v>
      </c>
      <c r="S2325" s="36">
        <f t="shared" si="705"/>
        <v>2739724.3034253879</v>
      </c>
      <c r="T2325" s="36">
        <f t="shared" si="706"/>
        <v>267124.69657461205</v>
      </c>
      <c r="U2325" s="36">
        <f t="shared" si="707"/>
        <v>423726.30833034636</v>
      </c>
      <c r="V2325" s="36">
        <f t="shared" si="708"/>
        <v>156601.61175576737</v>
      </c>
      <c r="W2325" s="37">
        <f t="shared" si="709"/>
        <v>267124.69657457899</v>
      </c>
      <c r="X2325" s="36">
        <f t="shared" si="710"/>
        <v>267124.69657461205</v>
      </c>
      <c r="Y2325" s="276">
        <f t="shared" si="717"/>
        <v>267124.69657457899</v>
      </c>
      <c r="Z2325" s="36">
        <f t="shared" si="711"/>
        <v>423726.30833034636</v>
      </c>
      <c r="AA2325" s="36">
        <f t="shared" si="712"/>
        <v>156601.61175576737</v>
      </c>
      <c r="AB2325" s="38">
        <f t="shared" si="699"/>
        <v>-3.3061951398849487E-8</v>
      </c>
      <c r="AC2325" s="17"/>
      <c r="AD2325" s="17">
        <f t="shared" si="713"/>
        <v>40</v>
      </c>
      <c r="AH2325" s="103"/>
    </row>
    <row r="2326" spans="1:34">
      <c r="A2326" s="533"/>
      <c r="C2326" s="67" t="str">
        <f>'Terminated loans'!F1516</f>
        <v>E</v>
      </c>
      <c r="D2326" s="19">
        <f>'Terminated loans'!H1516</f>
        <v>143135853</v>
      </c>
      <c r="E2326" s="19">
        <f>'Terminated loans'!I1516</f>
        <v>99</v>
      </c>
      <c r="F2326" s="19" t="str">
        <f>'Terminated loans'!J1516</f>
        <v xml:space="preserve">LACHICOREE J                   </v>
      </c>
      <c r="G2326" s="547" t="str">
        <f t="shared" si="715"/>
        <v>A1</v>
      </c>
      <c r="H2326" s="21">
        <f>'Terminated loans'!L1516</f>
        <v>40415</v>
      </c>
      <c r="I2326" s="21">
        <f>IF(B2326="VELS",'Terminated loans'!M1516,'Terminated loans'!B1516)</f>
        <v>41547</v>
      </c>
      <c r="J2326" s="34">
        <f t="shared" si="703"/>
        <v>37</v>
      </c>
      <c r="K2326" s="34">
        <f t="shared" si="700"/>
        <v>123</v>
      </c>
      <c r="L2326" s="34">
        <f t="shared" si="701"/>
        <v>37</v>
      </c>
      <c r="M2326" s="34">
        <f t="shared" si="702"/>
        <v>37</v>
      </c>
      <c r="N2326" s="52">
        <f t="shared" si="714"/>
        <v>37</v>
      </c>
      <c r="O2326" s="318">
        <f>+'Terminated loans'!S1516</f>
        <v>2411809</v>
      </c>
      <c r="P2326" s="26">
        <f>+'Terminated loans'!T1516</f>
        <v>0.03</v>
      </c>
      <c r="Q2326" s="536">
        <f t="shared" si="716"/>
        <v>8.6499999999999994E-2</v>
      </c>
      <c r="R2326" s="222">
        <f t="shared" si="704"/>
        <v>68326.647370352308</v>
      </c>
      <c r="S2326" s="36">
        <f t="shared" si="705"/>
        <v>2212082.0786204678</v>
      </c>
      <c r="T2326" s="36">
        <f t="shared" si="706"/>
        <v>199726.9213795322</v>
      </c>
      <c r="U2326" s="36">
        <f t="shared" si="707"/>
        <v>316003.87408254156</v>
      </c>
      <c r="V2326" s="36">
        <f t="shared" si="708"/>
        <v>116276.9527030359</v>
      </c>
      <c r="W2326" s="37">
        <f t="shared" si="709"/>
        <v>199726.92137950566</v>
      </c>
      <c r="X2326" s="36">
        <f t="shared" si="710"/>
        <v>199726.9213795322</v>
      </c>
      <c r="Y2326" s="276">
        <f t="shared" si="717"/>
        <v>199726.92137950566</v>
      </c>
      <c r="Z2326" s="36">
        <f t="shared" si="711"/>
        <v>316003.87408254156</v>
      </c>
      <c r="AA2326" s="36">
        <f t="shared" si="712"/>
        <v>116276.9527030359</v>
      </c>
      <c r="AB2326" s="38">
        <f t="shared" si="699"/>
        <v>-2.6542693376541138E-8</v>
      </c>
      <c r="AC2326" s="17"/>
      <c r="AD2326" s="17">
        <f t="shared" si="713"/>
        <v>37</v>
      </c>
      <c r="AH2326" s="103"/>
    </row>
    <row r="2327" spans="1:34">
      <c r="A2327" s="533"/>
      <c r="C2327" s="67" t="str">
        <f>'Terminated loans'!F1517</f>
        <v>E</v>
      </c>
      <c r="D2327" s="19">
        <f>'Terminated loans'!H1517</f>
        <v>143992004</v>
      </c>
      <c r="E2327" s="19">
        <f>'Terminated loans'!I1517</f>
        <v>98</v>
      </c>
      <c r="F2327" s="19" t="str">
        <f>'Terminated loans'!J1517</f>
        <v xml:space="preserve">GOPAUL R P                     </v>
      </c>
      <c r="G2327" s="547" t="str">
        <f t="shared" si="715"/>
        <v>A2</v>
      </c>
      <c r="H2327" s="21">
        <f>'Terminated loans'!L1517</f>
        <v>40298</v>
      </c>
      <c r="I2327" s="21">
        <f>IF(B2327="VELS",'Terminated loans'!M1517,'Terminated loans'!B1517)</f>
        <v>41547</v>
      </c>
      <c r="J2327" s="34">
        <f t="shared" si="703"/>
        <v>41</v>
      </c>
      <c r="K2327" s="34">
        <f t="shared" si="700"/>
        <v>127</v>
      </c>
      <c r="L2327" s="34">
        <f t="shared" si="701"/>
        <v>41</v>
      </c>
      <c r="M2327" s="34">
        <f t="shared" si="702"/>
        <v>41</v>
      </c>
      <c r="N2327" s="52">
        <f t="shared" si="714"/>
        <v>41</v>
      </c>
      <c r="O2327" s="318">
        <f>+'Terminated loans'!S1517</f>
        <v>244529</v>
      </c>
      <c r="P2327" s="26">
        <f>+'Terminated loans'!T1517</f>
        <v>0.05</v>
      </c>
      <c r="Q2327" s="536">
        <f t="shared" si="716"/>
        <v>0.104</v>
      </c>
      <c r="R2327" s="222">
        <f t="shared" si="704"/>
        <v>6500.4416286622927</v>
      </c>
      <c r="S2327" s="36">
        <f t="shared" si="705"/>
        <v>223504.92803798596</v>
      </c>
      <c r="T2327" s="36">
        <f t="shared" si="706"/>
        <v>21024.071962014044</v>
      </c>
      <c r="U2327" s="36">
        <f t="shared" si="707"/>
        <v>43013.17873716593</v>
      </c>
      <c r="V2327" s="36">
        <f t="shared" si="708"/>
        <v>21989.10677515401</v>
      </c>
      <c r="W2327" s="37">
        <f t="shared" si="709"/>
        <v>21024.07196201192</v>
      </c>
      <c r="X2327" s="36">
        <f t="shared" si="710"/>
        <v>21024.071962014044</v>
      </c>
      <c r="Y2327" s="276">
        <f t="shared" si="717"/>
        <v>21024.07196201192</v>
      </c>
      <c r="Z2327" s="36">
        <f t="shared" si="711"/>
        <v>43013.17873716593</v>
      </c>
      <c r="AA2327" s="36">
        <f t="shared" si="712"/>
        <v>21989.10677515401</v>
      </c>
      <c r="AB2327" s="38">
        <f t="shared" si="699"/>
        <v>-2.1245796233415604E-9</v>
      </c>
      <c r="AC2327" s="17"/>
      <c r="AD2327" s="17">
        <f t="shared" si="713"/>
        <v>41</v>
      </c>
      <c r="AH2327" s="103"/>
    </row>
    <row r="2328" spans="1:34">
      <c r="A2328" s="533"/>
      <c r="C2328" s="67" t="str">
        <f>'Terminated loans'!F1518</f>
        <v>E</v>
      </c>
      <c r="D2328" s="19">
        <f>'Terminated loans'!H1518</f>
        <v>143992195</v>
      </c>
      <c r="E2328" s="19">
        <f>'Terminated loans'!I1518</f>
        <v>98</v>
      </c>
      <c r="F2328" s="19" t="str">
        <f>'Terminated loans'!J1518</f>
        <v xml:space="preserve">NG YING KWONG K K              </v>
      </c>
      <c r="G2328" s="547" t="str">
        <f t="shared" si="715"/>
        <v>A2</v>
      </c>
      <c r="H2328" s="21">
        <f>'Terminated loans'!L1518</f>
        <v>40372</v>
      </c>
      <c r="I2328" s="21">
        <f>IF(B2328="VELS",'Terminated loans'!M1518,'Terminated loans'!B1518)</f>
        <v>41547</v>
      </c>
      <c r="J2328" s="34">
        <f t="shared" si="703"/>
        <v>39</v>
      </c>
      <c r="K2328" s="34">
        <f t="shared" si="700"/>
        <v>125</v>
      </c>
      <c r="L2328" s="34">
        <f t="shared" si="701"/>
        <v>39</v>
      </c>
      <c r="M2328" s="34">
        <f t="shared" si="702"/>
        <v>39</v>
      </c>
      <c r="N2328" s="52">
        <f t="shared" si="714"/>
        <v>39</v>
      </c>
      <c r="O2328" s="318">
        <f>+'Terminated loans'!S1518</f>
        <v>200416</v>
      </c>
      <c r="P2328" s="26">
        <f>+'Terminated loans'!T1518</f>
        <v>0.05</v>
      </c>
      <c r="Q2328" s="536">
        <f t="shared" si="716"/>
        <v>0.104</v>
      </c>
      <c r="R2328" s="222">
        <f t="shared" si="704"/>
        <v>5578.3834500575958</v>
      </c>
      <c r="S2328" s="36">
        <f t="shared" si="705"/>
        <v>183935.62465845869</v>
      </c>
      <c r="T2328" s="36">
        <f t="shared" si="706"/>
        <v>16480.375341541308</v>
      </c>
      <c r="U2328" s="36">
        <f t="shared" si="707"/>
        <v>33621.329893785762</v>
      </c>
      <c r="V2328" s="36">
        <f t="shared" si="708"/>
        <v>17140.954552246229</v>
      </c>
      <c r="W2328" s="37">
        <f t="shared" si="709"/>
        <v>16480.375341539533</v>
      </c>
      <c r="X2328" s="36">
        <f t="shared" si="710"/>
        <v>16480.375341541308</v>
      </c>
      <c r="Y2328" s="276">
        <f t="shared" si="717"/>
        <v>16480.375341539533</v>
      </c>
      <c r="Z2328" s="36">
        <f t="shared" si="711"/>
        <v>33621.329893785762</v>
      </c>
      <c r="AA2328" s="36">
        <f t="shared" si="712"/>
        <v>17140.954552246229</v>
      </c>
      <c r="AB2328" s="38">
        <f t="shared" si="699"/>
        <v>-1.7753336578607559E-9</v>
      </c>
      <c r="AC2328" s="17"/>
      <c r="AD2328" s="17">
        <f t="shared" si="713"/>
        <v>39</v>
      </c>
      <c r="AH2328" s="103"/>
    </row>
    <row r="2329" spans="1:34">
      <c r="A2329" s="533"/>
      <c r="C2329" s="67" t="str">
        <f>'Terminated loans'!F1519</f>
        <v>E</v>
      </c>
      <c r="D2329" s="19">
        <f>'Terminated loans'!H1519</f>
        <v>143994163</v>
      </c>
      <c r="E2329" s="19">
        <f>'Terminated loans'!I1519</f>
        <v>98</v>
      </c>
      <c r="F2329" s="19" t="str">
        <f>'Terminated loans'!J1519</f>
        <v xml:space="preserve">RAMBAJUN N                     </v>
      </c>
      <c r="G2329" s="547" t="str">
        <f t="shared" si="715"/>
        <v>B2</v>
      </c>
      <c r="H2329" s="21">
        <f>'Terminated loans'!L1519</f>
        <v>40456</v>
      </c>
      <c r="I2329" s="21">
        <f>IF(B2329="VELS",'Terminated loans'!M1519,'Terminated loans'!B1519)</f>
        <v>41547</v>
      </c>
      <c r="J2329" s="34">
        <f t="shared" si="703"/>
        <v>36</v>
      </c>
      <c r="K2329" s="34">
        <f t="shared" si="700"/>
        <v>122</v>
      </c>
      <c r="L2329" s="34">
        <f t="shared" si="701"/>
        <v>36</v>
      </c>
      <c r="M2329" s="34">
        <f t="shared" si="702"/>
        <v>36</v>
      </c>
      <c r="N2329" s="52">
        <f t="shared" si="714"/>
        <v>36</v>
      </c>
      <c r="O2329" s="318">
        <f>+'Terminated loans'!S1519</f>
        <v>200527</v>
      </c>
      <c r="P2329" s="26">
        <f>+'Terminated loans'!T1519</f>
        <v>0.05</v>
      </c>
      <c r="Q2329" s="536">
        <f t="shared" si="716"/>
        <v>9.4E-2</v>
      </c>
      <c r="R2329" s="222">
        <f t="shared" si="704"/>
        <v>6009.974083707255</v>
      </c>
      <c r="S2329" s="36">
        <f t="shared" si="705"/>
        <v>187892.57406935844</v>
      </c>
      <c r="T2329" s="36">
        <f t="shared" si="706"/>
        <v>12634.425930641562</v>
      </c>
      <c r="U2329" s="36">
        <f t="shared" si="707"/>
        <v>28466.492944103637</v>
      </c>
      <c r="V2329" s="36">
        <f t="shared" si="708"/>
        <v>15832.067013461172</v>
      </c>
      <c r="W2329" s="37">
        <f t="shared" si="709"/>
        <v>12634.425930642465</v>
      </c>
      <c r="X2329" s="36">
        <f t="shared" si="710"/>
        <v>12634.425930641562</v>
      </c>
      <c r="Y2329" s="276">
        <f t="shared" si="717"/>
        <v>12634.425930642465</v>
      </c>
      <c r="Z2329" s="36">
        <f t="shared" si="711"/>
        <v>28466.492944103637</v>
      </c>
      <c r="AA2329" s="36">
        <f t="shared" si="712"/>
        <v>15832.067013461172</v>
      </c>
      <c r="AB2329" s="38">
        <f t="shared" si="699"/>
        <v>9.0221874415874481E-10</v>
      </c>
      <c r="AC2329" s="17"/>
      <c r="AD2329" s="17">
        <f t="shared" si="713"/>
        <v>36</v>
      </c>
      <c r="AH2329" s="103"/>
    </row>
    <row r="2330" spans="1:34">
      <c r="A2330" s="533"/>
      <c r="C2330" s="67" t="str">
        <f>'Terminated loans'!F1520</f>
        <v>E</v>
      </c>
      <c r="D2330" s="19">
        <f>'Terminated loans'!H1520</f>
        <v>283050114</v>
      </c>
      <c r="E2330" s="19">
        <f>'Terminated loans'!I1520</f>
        <v>98</v>
      </c>
      <c r="F2330" s="19" t="str">
        <f>'Terminated loans'!J1520</f>
        <v xml:space="preserve">FATEHMAMODE M B/057438         </v>
      </c>
      <c r="G2330" s="547" t="str">
        <f t="shared" si="715"/>
        <v>A2</v>
      </c>
      <c r="H2330" s="21">
        <f>'Terminated loans'!L1520</f>
        <v>39618</v>
      </c>
      <c r="I2330" s="21">
        <f>IF(B2330="VELS",'Terminated loans'!M1520,'Terminated loans'!B1520)</f>
        <v>41547</v>
      </c>
      <c r="J2330" s="34">
        <f t="shared" si="703"/>
        <v>63</v>
      </c>
      <c r="K2330" s="34">
        <f t="shared" si="700"/>
        <v>149</v>
      </c>
      <c r="L2330" s="34">
        <f t="shared" si="701"/>
        <v>60</v>
      </c>
      <c r="M2330" s="34">
        <f t="shared" si="702"/>
        <v>60</v>
      </c>
      <c r="N2330" s="52">
        <f t="shared" si="714"/>
        <v>60</v>
      </c>
      <c r="O2330" s="318">
        <f>+'Terminated loans'!S1520</f>
        <v>300059</v>
      </c>
      <c r="P2330" s="26">
        <f>+'Terminated loans'!T1520</f>
        <v>0.05</v>
      </c>
      <c r="Q2330" s="536">
        <f t="shared" si="716"/>
        <v>0.104</v>
      </c>
      <c r="R2330" s="222">
        <f t="shared" si="704"/>
        <v>5662.4834959882764</v>
      </c>
      <c r="S2330" s="36">
        <f t="shared" si="705"/>
        <v>264054.23458695994</v>
      </c>
      <c r="T2330" s="36">
        <f t="shared" si="706"/>
        <v>36004.765413040062</v>
      </c>
      <c r="U2330" s="36">
        <f t="shared" si="707"/>
        <v>75694.775172334164</v>
      </c>
      <c r="V2330" s="36">
        <f t="shared" si="708"/>
        <v>39690.009759296663</v>
      </c>
      <c r="W2330" s="37">
        <f t="shared" si="709"/>
        <v>36004.765413037501</v>
      </c>
      <c r="X2330" s="36">
        <f t="shared" si="710"/>
        <v>36004.765413040062</v>
      </c>
      <c r="Y2330" s="276">
        <f t="shared" si="717"/>
        <v>36004.765413037501</v>
      </c>
      <c r="Z2330" s="36">
        <f t="shared" si="711"/>
        <v>75694.775172334164</v>
      </c>
      <c r="AA2330" s="36">
        <f t="shared" si="712"/>
        <v>39690.009759296663</v>
      </c>
      <c r="AB2330" s="38">
        <f t="shared" si="699"/>
        <v>-2.5611370801925659E-9</v>
      </c>
      <c r="AC2330" s="17"/>
      <c r="AD2330" s="17">
        <f t="shared" si="713"/>
        <v>60</v>
      </c>
      <c r="AH2330" s="103"/>
    </row>
    <row r="2331" spans="1:34">
      <c r="A2331" s="533"/>
      <c r="C2331" s="67" t="str">
        <f>'Terminated loans'!F1521</f>
        <v>E</v>
      </c>
      <c r="D2331" s="19">
        <f>'Terminated loans'!H1521</f>
        <v>143096238</v>
      </c>
      <c r="E2331" s="19">
        <f>'Terminated loans'!I1521</f>
        <v>99</v>
      </c>
      <c r="F2331" s="19" t="str">
        <f>'Terminated loans'!J1521</f>
        <v xml:space="preserve">ROGBEER-ANSELINE T(SL2147      </v>
      </c>
      <c r="G2331" s="547" t="str">
        <f t="shared" si="715"/>
        <v>B1</v>
      </c>
      <c r="H2331" s="21">
        <f>'Terminated loans'!L1521</f>
        <v>40485</v>
      </c>
      <c r="I2331" s="21">
        <f>IF(B2331="VELS",'Terminated loans'!M1521,'Terminated loans'!B1521)</f>
        <v>41547</v>
      </c>
      <c r="J2331" s="34">
        <f t="shared" si="703"/>
        <v>35</v>
      </c>
      <c r="K2331" s="34">
        <f t="shared" si="700"/>
        <v>121</v>
      </c>
      <c r="L2331" s="34">
        <f t="shared" si="701"/>
        <v>35</v>
      </c>
      <c r="M2331" s="34">
        <f t="shared" si="702"/>
        <v>35</v>
      </c>
      <c r="N2331" s="52">
        <f t="shared" si="714"/>
        <v>35</v>
      </c>
      <c r="O2331" s="318">
        <f>+'Terminated loans'!S1521</f>
        <v>195207</v>
      </c>
      <c r="P2331" s="26">
        <f>+'Terminated loans'!T1521</f>
        <v>0.03</v>
      </c>
      <c r="Q2331" s="536">
        <f t="shared" si="716"/>
        <v>7.6499999999999999E-2</v>
      </c>
      <c r="R2331" s="222">
        <f t="shared" si="704"/>
        <v>5831.8739524401008</v>
      </c>
      <c r="S2331" s="36">
        <f t="shared" si="705"/>
        <v>182428.68831293867</v>
      </c>
      <c r="T2331" s="36">
        <f t="shared" si="706"/>
        <v>12778.31168706133</v>
      </c>
      <c r="U2331" s="36">
        <f t="shared" si="707"/>
        <v>21686.90002246559</v>
      </c>
      <c r="V2331" s="36">
        <f t="shared" si="708"/>
        <v>8908.5883354035032</v>
      </c>
      <c r="W2331" s="37">
        <f t="shared" si="709"/>
        <v>12778.311687062087</v>
      </c>
      <c r="X2331" s="36">
        <f t="shared" si="710"/>
        <v>12778.31168706133</v>
      </c>
      <c r="Y2331" s="276">
        <f t="shared" si="717"/>
        <v>12778.311687062087</v>
      </c>
      <c r="Z2331" s="36">
        <f t="shared" si="711"/>
        <v>21686.90002246559</v>
      </c>
      <c r="AA2331" s="36">
        <f t="shared" si="712"/>
        <v>8908.5883354035032</v>
      </c>
      <c r="AB2331" s="38">
        <f t="shared" si="699"/>
        <v>7.5669959187507629E-10</v>
      </c>
      <c r="AC2331" s="17"/>
      <c r="AD2331" s="17">
        <f t="shared" si="713"/>
        <v>35</v>
      </c>
      <c r="AH2331" s="103"/>
    </row>
    <row r="2332" spans="1:34">
      <c r="A2332" s="533"/>
      <c r="C2332" s="67" t="str">
        <f>'Terminated loans'!F1522</f>
        <v>E</v>
      </c>
      <c r="D2332" s="19">
        <f>'Terminated loans'!H1522</f>
        <v>143993701</v>
      </c>
      <c r="E2332" s="19">
        <f>'Terminated loans'!I1522</f>
        <v>98</v>
      </c>
      <c r="F2332" s="19" t="str">
        <f>'Terminated loans'!J1522</f>
        <v xml:space="preserve">GOPEE A K                      </v>
      </c>
      <c r="G2332" s="547" t="str">
        <f t="shared" si="715"/>
        <v>B2</v>
      </c>
      <c r="H2332" s="21">
        <f>'Terminated loans'!L1522</f>
        <v>40541</v>
      </c>
      <c r="I2332" s="21">
        <f>IF(B2332="VELS",'Terminated loans'!M1522,'Terminated loans'!B1522)</f>
        <v>41547</v>
      </c>
      <c r="J2332" s="34">
        <f t="shared" si="703"/>
        <v>33</v>
      </c>
      <c r="K2332" s="34">
        <f t="shared" si="700"/>
        <v>119</v>
      </c>
      <c r="L2332" s="34">
        <f t="shared" si="701"/>
        <v>33</v>
      </c>
      <c r="M2332" s="34">
        <f t="shared" si="702"/>
        <v>33</v>
      </c>
      <c r="N2332" s="52">
        <f t="shared" si="714"/>
        <v>33</v>
      </c>
      <c r="O2332" s="318">
        <f>+'Terminated loans'!S1522</f>
        <v>101873</v>
      </c>
      <c r="P2332" s="26">
        <f>+'Terminated loans'!T1522</f>
        <v>0.05</v>
      </c>
      <c r="Q2332" s="536">
        <f t="shared" si="716"/>
        <v>9.4E-2</v>
      </c>
      <c r="R2332" s="222">
        <f t="shared" si="704"/>
        <v>3310.5750432604432</v>
      </c>
      <c r="S2332" s="36">
        <f t="shared" si="705"/>
        <v>95941.6509458535</v>
      </c>
      <c r="T2332" s="36">
        <f t="shared" si="706"/>
        <v>5931.3490541464998</v>
      </c>
      <c r="U2332" s="36">
        <f t="shared" si="707"/>
        <v>13307.325481741602</v>
      </c>
      <c r="V2332" s="36">
        <f t="shared" si="708"/>
        <v>7375.9764275946363</v>
      </c>
      <c r="W2332" s="37">
        <f t="shared" si="709"/>
        <v>5931.3490541469655</v>
      </c>
      <c r="X2332" s="36">
        <f t="shared" si="710"/>
        <v>5931.3490541464998</v>
      </c>
      <c r="Y2332" s="276">
        <f t="shared" si="717"/>
        <v>5931.3490541469655</v>
      </c>
      <c r="Z2332" s="36">
        <f t="shared" si="711"/>
        <v>13307.325481741602</v>
      </c>
      <c r="AA2332" s="36">
        <f t="shared" si="712"/>
        <v>7375.9764275946363</v>
      </c>
      <c r="AB2332" s="38">
        <f t="shared" si="699"/>
        <v>4.6566128730773926E-10</v>
      </c>
      <c r="AC2332" s="17"/>
      <c r="AD2332" s="17">
        <f t="shared" si="713"/>
        <v>33</v>
      </c>
      <c r="AH2332" s="103"/>
    </row>
    <row r="2333" spans="1:34">
      <c r="A2333" s="533"/>
      <c r="C2333" s="67" t="str">
        <f>'Terminated loans'!F1523</f>
        <v>E</v>
      </c>
      <c r="D2333" s="19">
        <f>'Terminated loans'!H1523</f>
        <v>143175448</v>
      </c>
      <c r="E2333" s="19">
        <f>'Terminated loans'!I1523</f>
        <v>99</v>
      </c>
      <c r="F2333" s="19" t="str">
        <f>'Terminated loans'!J1523</f>
        <v xml:space="preserve">RAVAT D J P (SL2305)           </v>
      </c>
      <c r="G2333" s="547" t="str">
        <f t="shared" si="715"/>
        <v>B1</v>
      </c>
      <c r="H2333" s="21">
        <f>'Terminated loans'!L1523</f>
        <v>40536</v>
      </c>
      <c r="I2333" s="21">
        <f>IF(B2333="VELS",'Terminated loans'!M1523,'Terminated loans'!B1523)</f>
        <v>41547</v>
      </c>
      <c r="J2333" s="34">
        <f t="shared" si="703"/>
        <v>33</v>
      </c>
      <c r="K2333" s="34">
        <f t="shared" si="700"/>
        <v>119</v>
      </c>
      <c r="L2333" s="34">
        <f t="shared" si="701"/>
        <v>33</v>
      </c>
      <c r="M2333" s="34">
        <f t="shared" si="702"/>
        <v>33</v>
      </c>
      <c r="N2333" s="52">
        <f t="shared" si="714"/>
        <v>33</v>
      </c>
      <c r="O2333" s="318">
        <f>+'Terminated loans'!S1523</f>
        <v>391070</v>
      </c>
      <c r="P2333" s="26">
        <f>+'Terminated loans'!T1523</f>
        <v>0.03</v>
      </c>
      <c r="Q2333" s="536">
        <f t="shared" si="716"/>
        <v>7.6499999999999999E-2</v>
      </c>
      <c r="R2333" s="222">
        <f t="shared" si="704"/>
        <v>12360.963021903424</v>
      </c>
      <c r="S2333" s="36">
        <f t="shared" si="705"/>
        <v>366812.17637406877</v>
      </c>
      <c r="T2333" s="36">
        <f t="shared" si="706"/>
        <v>24257.823625931225</v>
      </c>
      <c r="U2333" s="36">
        <f t="shared" si="707"/>
        <v>41099.603348745673</v>
      </c>
      <c r="V2333" s="36">
        <f t="shared" si="708"/>
        <v>16841.779722812993</v>
      </c>
      <c r="W2333" s="37">
        <f t="shared" si="709"/>
        <v>24257.82362593268</v>
      </c>
      <c r="X2333" s="36">
        <f t="shared" si="710"/>
        <v>24257.823625931225</v>
      </c>
      <c r="Y2333" s="276">
        <f t="shared" si="717"/>
        <v>24257.82362593268</v>
      </c>
      <c r="Z2333" s="36">
        <f t="shared" si="711"/>
        <v>41099.603348745673</v>
      </c>
      <c r="AA2333" s="36">
        <f t="shared" si="712"/>
        <v>16841.779722812993</v>
      </c>
      <c r="AB2333" s="38">
        <f t="shared" si="699"/>
        <v>1.4551915228366852E-9</v>
      </c>
      <c r="AC2333" s="17"/>
      <c r="AD2333" s="17">
        <f t="shared" si="713"/>
        <v>33</v>
      </c>
      <c r="AH2333" s="103"/>
    </row>
    <row r="2334" spans="1:34">
      <c r="A2334" s="533"/>
      <c r="C2334" s="67" t="str">
        <f>'Terminated loans'!F1524</f>
        <v>E</v>
      </c>
      <c r="D2334" s="19">
        <f>'Terminated loans'!H1524</f>
        <v>143124746</v>
      </c>
      <c r="E2334" s="19">
        <f>'Terminated loans'!I1524</f>
        <v>99</v>
      </c>
      <c r="F2334" s="19" t="str">
        <f>'Terminated loans'!J1524</f>
        <v xml:space="preserve">JAWAHEER Z/SL2375              </v>
      </c>
      <c r="G2334" s="547" t="str">
        <f t="shared" si="715"/>
        <v>B1</v>
      </c>
      <c r="H2334" s="21">
        <f>'Terminated loans'!L1524</f>
        <v>40627</v>
      </c>
      <c r="I2334" s="21">
        <f>IF(B2334="VELS",'Terminated loans'!M1524,'Terminated loans'!B1524)</f>
        <v>41547</v>
      </c>
      <c r="J2334" s="34">
        <f t="shared" si="703"/>
        <v>30</v>
      </c>
      <c r="K2334" s="34">
        <f t="shared" si="700"/>
        <v>116</v>
      </c>
      <c r="L2334" s="34">
        <f t="shared" si="701"/>
        <v>30</v>
      </c>
      <c r="M2334" s="34">
        <f t="shared" si="702"/>
        <v>30</v>
      </c>
      <c r="N2334" s="52">
        <f t="shared" si="714"/>
        <v>30</v>
      </c>
      <c r="O2334" s="318">
        <f>+'Terminated loans'!S1524</f>
        <v>1024715</v>
      </c>
      <c r="P2334" s="26">
        <f>+'Terminated loans'!T1524</f>
        <v>0.03</v>
      </c>
      <c r="Q2334" s="536">
        <f t="shared" si="716"/>
        <v>7.6499999999999999E-2</v>
      </c>
      <c r="R2334" s="222">
        <f t="shared" si="704"/>
        <v>35496.728802980913</v>
      </c>
      <c r="S2334" s="36">
        <f t="shared" si="705"/>
        <v>966470.99062897568</v>
      </c>
      <c r="T2334" s="36">
        <f t="shared" si="706"/>
        <v>58244.009371024324</v>
      </c>
      <c r="U2334" s="36">
        <f t="shared" si="707"/>
        <v>98430.873460456147</v>
      </c>
      <c r="V2334" s="36">
        <f t="shared" si="708"/>
        <v>40186.864089427399</v>
      </c>
      <c r="W2334" s="37">
        <f t="shared" si="709"/>
        <v>58244.009371028747</v>
      </c>
      <c r="X2334" s="36">
        <f t="shared" si="710"/>
        <v>58244.009371024324</v>
      </c>
      <c r="Y2334" s="276">
        <f t="shared" si="717"/>
        <v>58244.009371028747</v>
      </c>
      <c r="Z2334" s="36">
        <f t="shared" si="711"/>
        <v>98430.873460456147</v>
      </c>
      <c r="AA2334" s="36">
        <f t="shared" si="712"/>
        <v>40186.864089427399</v>
      </c>
      <c r="AB2334" s="38">
        <f t="shared" si="699"/>
        <v>4.4237822294235229E-9</v>
      </c>
      <c r="AC2334" s="17"/>
      <c r="AD2334" s="17">
        <f t="shared" si="713"/>
        <v>30</v>
      </c>
      <c r="AH2334" s="103"/>
    </row>
    <row r="2335" spans="1:34">
      <c r="A2335" s="533"/>
      <c r="C2335" s="67" t="str">
        <f>'Terminated loans'!F1525</f>
        <v>E</v>
      </c>
      <c r="D2335" s="19">
        <f>'Terminated loans'!H1525</f>
        <v>143145344</v>
      </c>
      <c r="E2335" s="19">
        <f>'Terminated loans'!I1525</f>
        <v>99</v>
      </c>
      <c r="F2335" s="19" t="str">
        <f>'Terminated loans'!J1525</f>
        <v xml:space="preserve">PYNDIAH M A S P(SL2363)        </v>
      </c>
      <c r="G2335" s="547" t="str">
        <f t="shared" si="715"/>
        <v>B1</v>
      </c>
      <c r="H2335" s="21">
        <f>'Terminated loans'!L1525</f>
        <v>40634</v>
      </c>
      <c r="I2335" s="21">
        <f>IF(B2335="VELS",'Terminated loans'!M1525,'Terminated loans'!B1525)</f>
        <v>41547</v>
      </c>
      <c r="J2335" s="34">
        <f t="shared" si="703"/>
        <v>30</v>
      </c>
      <c r="K2335" s="34">
        <f t="shared" si="700"/>
        <v>116</v>
      </c>
      <c r="L2335" s="34">
        <f t="shared" si="701"/>
        <v>30</v>
      </c>
      <c r="M2335" s="34">
        <f t="shared" si="702"/>
        <v>30</v>
      </c>
      <c r="N2335" s="52">
        <f t="shared" si="714"/>
        <v>30</v>
      </c>
      <c r="O2335" s="318">
        <f>+'Terminated loans'!S1525</f>
        <v>800040</v>
      </c>
      <c r="P2335" s="26">
        <f>+'Terminated loans'!T1525</f>
        <v>0.03</v>
      </c>
      <c r="Q2335" s="536">
        <f t="shared" si="716"/>
        <v>7.6499999999999999E-2</v>
      </c>
      <c r="R2335" s="222">
        <f t="shared" si="704"/>
        <v>27713.85498556852</v>
      </c>
      <c r="S2335" s="36">
        <f t="shared" si="705"/>
        <v>754566.34414720745</v>
      </c>
      <c r="T2335" s="36">
        <f t="shared" si="706"/>
        <v>45473.655852792552</v>
      </c>
      <c r="U2335" s="36">
        <f t="shared" si="707"/>
        <v>76849.305419851793</v>
      </c>
      <c r="V2335" s="36">
        <f t="shared" si="708"/>
        <v>31375.649567055632</v>
      </c>
      <c r="W2335" s="37">
        <f t="shared" si="709"/>
        <v>45473.655852796161</v>
      </c>
      <c r="X2335" s="36">
        <f t="shared" si="710"/>
        <v>45473.655852792552</v>
      </c>
      <c r="Y2335" s="276">
        <f t="shared" si="717"/>
        <v>45473.655852796161</v>
      </c>
      <c r="Z2335" s="36">
        <f t="shared" si="711"/>
        <v>76849.305419851793</v>
      </c>
      <c r="AA2335" s="36">
        <f t="shared" si="712"/>
        <v>31375.649567055632</v>
      </c>
      <c r="AB2335" s="38">
        <f t="shared" si="699"/>
        <v>3.6088749766349792E-9</v>
      </c>
      <c r="AC2335" s="17"/>
      <c r="AD2335" s="17">
        <f t="shared" si="713"/>
        <v>30</v>
      </c>
      <c r="AH2335" s="103"/>
    </row>
    <row r="2336" spans="1:34">
      <c r="A2336" s="533"/>
      <c r="C2336" s="67" t="str">
        <f>'Terminated loans'!F1526</f>
        <v>E</v>
      </c>
      <c r="D2336" s="19">
        <f>'Terminated loans'!H1526</f>
        <v>143994333</v>
      </c>
      <c r="E2336" s="19">
        <f>'Terminated loans'!I1526</f>
        <v>98</v>
      </c>
      <c r="F2336" s="19" t="str">
        <f>'Terminated loans'!J1526</f>
        <v xml:space="preserve">FRANCOIS E R                   </v>
      </c>
      <c r="G2336" s="547" t="str">
        <f t="shared" si="715"/>
        <v>C2</v>
      </c>
      <c r="H2336" s="21">
        <f>'Terminated loans'!L1526</f>
        <v>40679</v>
      </c>
      <c r="I2336" s="21">
        <f>IF(B2336="VELS",'Terminated loans'!M1526,'Terminated loans'!B1526)</f>
        <v>41547</v>
      </c>
      <c r="J2336" s="34">
        <f t="shared" si="703"/>
        <v>29</v>
      </c>
      <c r="K2336" s="34">
        <f t="shared" si="700"/>
        <v>115</v>
      </c>
      <c r="L2336" s="34">
        <f t="shared" si="701"/>
        <v>29</v>
      </c>
      <c r="M2336" s="34">
        <f t="shared" si="702"/>
        <v>29</v>
      </c>
      <c r="N2336" s="52">
        <f t="shared" si="714"/>
        <v>29</v>
      </c>
      <c r="O2336" s="318">
        <f>+'Terminated loans'!S1526</f>
        <v>244699</v>
      </c>
      <c r="P2336" s="26">
        <f>+'Terminated loans'!T1526</f>
        <v>0.05</v>
      </c>
      <c r="Q2336" s="536">
        <f t="shared" si="716"/>
        <v>9.9000000000000005E-2</v>
      </c>
      <c r="R2336" s="222">
        <f t="shared" si="704"/>
        <v>8975.4956883042814</v>
      </c>
      <c r="S2336" s="36">
        <f t="shared" si="705"/>
        <v>230652.72745821174</v>
      </c>
      <c r="T2336" s="36">
        <f t="shared" si="706"/>
        <v>14046.272541788261</v>
      </c>
      <c r="U2336" s="36">
        <f t="shared" si="707"/>
        <v>29636.647502615786</v>
      </c>
      <c r="V2336" s="36">
        <f t="shared" si="708"/>
        <v>15590.374960824091</v>
      </c>
      <c r="W2336" s="37">
        <f t="shared" si="709"/>
        <v>14046.272541791695</v>
      </c>
      <c r="X2336" s="36">
        <f t="shared" si="710"/>
        <v>14046.272541788261</v>
      </c>
      <c r="Y2336" s="276">
        <f t="shared" si="717"/>
        <v>14046.272541791695</v>
      </c>
      <c r="Z2336" s="36">
        <f t="shared" si="711"/>
        <v>29636.647502615786</v>
      </c>
      <c r="AA2336" s="36">
        <f t="shared" si="712"/>
        <v>15590.374960824091</v>
      </c>
      <c r="AB2336" s="38">
        <f t="shared" si="699"/>
        <v>3.434251993894577E-9</v>
      </c>
      <c r="AC2336" s="17"/>
      <c r="AD2336" s="17">
        <f t="shared" si="713"/>
        <v>29</v>
      </c>
      <c r="AH2336" s="103"/>
    </row>
    <row r="2337" spans="1:34">
      <c r="A2337" s="533"/>
      <c r="C2337" s="67" t="str">
        <f>'Terminated loans'!F1527</f>
        <v>E</v>
      </c>
      <c r="D2337" s="19">
        <f>'Terminated loans'!H1527</f>
        <v>143135314</v>
      </c>
      <c r="E2337" s="19">
        <f>'Terminated loans'!I1527</f>
        <v>99</v>
      </c>
      <c r="F2337" s="19" t="str">
        <f>'Terminated loans'!J1527</f>
        <v xml:space="preserve">MOOSUN N S(SL2454)             </v>
      </c>
      <c r="G2337" s="547" t="str">
        <f t="shared" si="715"/>
        <v>C1</v>
      </c>
      <c r="H2337" s="21">
        <f>'Terminated loans'!L1527</f>
        <v>40694</v>
      </c>
      <c r="I2337" s="21">
        <f>IF(B2337="VELS",'Terminated loans'!M1527,'Terminated loans'!B1527)</f>
        <v>41547</v>
      </c>
      <c r="J2337" s="34">
        <f t="shared" si="703"/>
        <v>28</v>
      </c>
      <c r="K2337" s="34">
        <f t="shared" si="700"/>
        <v>114</v>
      </c>
      <c r="L2337" s="34">
        <f t="shared" si="701"/>
        <v>28</v>
      </c>
      <c r="M2337" s="34">
        <f t="shared" si="702"/>
        <v>28</v>
      </c>
      <c r="N2337" s="52">
        <f t="shared" si="714"/>
        <v>28</v>
      </c>
      <c r="O2337" s="318">
        <f>+'Terminated loans'!S1527</f>
        <v>435750</v>
      </c>
      <c r="P2337" s="26">
        <f>+'Terminated loans'!T1527</f>
        <v>0.03</v>
      </c>
      <c r="Q2337" s="536">
        <f t="shared" si="716"/>
        <v>8.1500000000000003E-2</v>
      </c>
      <c r="R2337" s="222">
        <f t="shared" si="704"/>
        <v>16132.978770036334</v>
      </c>
      <c r="S2337" s="36">
        <f t="shared" si="705"/>
        <v>410106.99259090726</v>
      </c>
      <c r="T2337" s="36">
        <f t="shared" si="706"/>
        <v>25643.007409092737</v>
      </c>
      <c r="U2337" s="36">
        <f t="shared" si="707"/>
        <v>41616.412970117293</v>
      </c>
      <c r="V2337" s="36">
        <f t="shared" si="708"/>
        <v>15973.405561017338</v>
      </c>
      <c r="W2337" s="37">
        <f t="shared" si="709"/>
        <v>25643.007409099955</v>
      </c>
      <c r="X2337" s="36">
        <f t="shared" si="710"/>
        <v>25643.007409092737</v>
      </c>
      <c r="Y2337" s="276">
        <f t="shared" si="717"/>
        <v>25643.007409099955</v>
      </c>
      <c r="Z2337" s="36">
        <f t="shared" si="711"/>
        <v>41616.412970117293</v>
      </c>
      <c r="AA2337" s="36">
        <f t="shared" si="712"/>
        <v>15973.405561017338</v>
      </c>
      <c r="AB2337" s="38">
        <f t="shared" si="699"/>
        <v>7.2177499532699585E-9</v>
      </c>
      <c r="AC2337" s="17"/>
      <c r="AD2337" s="17">
        <f t="shared" si="713"/>
        <v>28</v>
      </c>
      <c r="AH2337" s="103"/>
    </row>
    <row r="2338" spans="1:34">
      <c r="A2338" s="533"/>
      <c r="C2338" s="67" t="str">
        <f>'Terminated loans'!F1528</f>
        <v>E</v>
      </c>
      <c r="D2338" s="19">
        <f>'Terminated loans'!H1528</f>
        <v>143113647</v>
      </c>
      <c r="E2338" s="19">
        <f>'Terminated loans'!I1528</f>
        <v>99</v>
      </c>
      <c r="F2338" s="19" t="str">
        <f>'Terminated loans'!J1528</f>
        <v xml:space="preserve">LUXIMON A R (SL 2422)          </v>
      </c>
      <c r="G2338" s="547" t="str">
        <f t="shared" si="715"/>
        <v>C1</v>
      </c>
      <c r="H2338" s="21">
        <f>'Terminated loans'!L1528</f>
        <v>40675</v>
      </c>
      <c r="I2338" s="21">
        <f>IF(B2338="VELS",'Terminated loans'!M1528,'Terminated loans'!B1528)</f>
        <v>41547</v>
      </c>
      <c r="J2338" s="34">
        <f t="shared" si="703"/>
        <v>29</v>
      </c>
      <c r="K2338" s="34">
        <f t="shared" si="700"/>
        <v>115</v>
      </c>
      <c r="L2338" s="34">
        <f t="shared" si="701"/>
        <v>29</v>
      </c>
      <c r="M2338" s="34">
        <f t="shared" si="702"/>
        <v>29</v>
      </c>
      <c r="N2338" s="52">
        <f t="shared" si="714"/>
        <v>29</v>
      </c>
      <c r="O2338" s="318">
        <f>+'Terminated loans'!S1528</f>
        <v>1083955</v>
      </c>
      <c r="P2338" s="26">
        <f>+'Terminated loans'!T1528</f>
        <v>0.03</v>
      </c>
      <c r="Q2338" s="536">
        <f t="shared" si="716"/>
        <v>8.1500000000000003E-2</v>
      </c>
      <c r="R2338" s="222">
        <f t="shared" si="704"/>
        <v>38795.755502671927</v>
      </c>
      <c r="S2338" s="36">
        <f t="shared" si="705"/>
        <v>1018085.4087447994</v>
      </c>
      <c r="T2338" s="36">
        <f t="shared" si="706"/>
        <v>65869.591255200561</v>
      </c>
      <c r="U2338" s="36">
        <f t="shared" si="707"/>
        <v>106991.5008327032</v>
      </c>
      <c r="V2338" s="36">
        <f t="shared" si="708"/>
        <v>41121.909577485872</v>
      </c>
      <c r="W2338" s="37">
        <f t="shared" si="709"/>
        <v>65869.591255217325</v>
      </c>
      <c r="X2338" s="36">
        <f t="shared" si="710"/>
        <v>65869.591255200561</v>
      </c>
      <c r="Y2338" s="276">
        <f t="shared" si="717"/>
        <v>65869.591255217325</v>
      </c>
      <c r="Z2338" s="36">
        <f t="shared" si="711"/>
        <v>106991.5008327032</v>
      </c>
      <c r="AA2338" s="36">
        <f t="shared" si="712"/>
        <v>41121.909577485872</v>
      </c>
      <c r="AB2338" s="38">
        <f t="shared" si="699"/>
        <v>1.6763806343078613E-8</v>
      </c>
      <c r="AC2338" s="17"/>
      <c r="AD2338" s="17">
        <f t="shared" si="713"/>
        <v>29</v>
      </c>
      <c r="AH2338" s="103"/>
    </row>
    <row r="2339" spans="1:34">
      <c r="A2339" s="533"/>
      <c r="C2339" s="67" t="str">
        <f>'Terminated loans'!F1529</f>
        <v>E</v>
      </c>
      <c r="D2339" s="19">
        <f>'Terminated loans'!H1529</f>
        <v>143989437</v>
      </c>
      <c r="E2339" s="19">
        <f>'Terminated loans'!I1529</f>
        <v>99</v>
      </c>
      <c r="F2339" s="19" t="str">
        <f>'Terminated loans'!J1529</f>
        <v xml:space="preserve">HUET MRS M E J                 </v>
      </c>
      <c r="G2339" s="547" t="str">
        <f t="shared" si="715"/>
        <v>C1</v>
      </c>
      <c r="H2339" s="21">
        <f>'Terminated loans'!L1529</f>
        <v>40666</v>
      </c>
      <c r="I2339" s="21">
        <f>IF(B2339="VELS",'Terminated loans'!M1529,'Terminated loans'!B1529)</f>
        <v>41547</v>
      </c>
      <c r="J2339" s="34">
        <f t="shared" si="703"/>
        <v>29</v>
      </c>
      <c r="K2339" s="34">
        <f t="shared" si="700"/>
        <v>115</v>
      </c>
      <c r="L2339" s="34">
        <f t="shared" si="701"/>
        <v>29</v>
      </c>
      <c r="M2339" s="34">
        <f t="shared" si="702"/>
        <v>29</v>
      </c>
      <c r="N2339" s="52">
        <f t="shared" si="714"/>
        <v>29</v>
      </c>
      <c r="O2339" s="318">
        <f>+'Terminated loans'!S1529</f>
        <v>2000218</v>
      </c>
      <c r="P2339" s="26">
        <f>+'Terminated loans'!T1529</f>
        <v>0.03</v>
      </c>
      <c r="Q2339" s="536">
        <f t="shared" si="716"/>
        <v>8.1500000000000003E-2</v>
      </c>
      <c r="R2339" s="222">
        <f t="shared" si="704"/>
        <v>71589.658685133094</v>
      </c>
      <c r="S2339" s="36">
        <f t="shared" si="705"/>
        <v>1878669.0961420957</v>
      </c>
      <c r="T2339" s="36">
        <f t="shared" si="706"/>
        <v>121548.90385790425</v>
      </c>
      <c r="U2339" s="36">
        <f t="shared" si="707"/>
        <v>197431.00572679471</v>
      </c>
      <c r="V2339" s="36">
        <f t="shared" si="708"/>
        <v>75882.101868859958</v>
      </c>
      <c r="W2339" s="37">
        <f t="shared" si="709"/>
        <v>121548.90385793475</v>
      </c>
      <c r="X2339" s="36">
        <f t="shared" si="710"/>
        <v>121548.90385790425</v>
      </c>
      <c r="Y2339" s="276">
        <f t="shared" si="717"/>
        <v>121548.90385793475</v>
      </c>
      <c r="Z2339" s="36">
        <f t="shared" si="711"/>
        <v>197431.00572679471</v>
      </c>
      <c r="AA2339" s="36">
        <f t="shared" si="712"/>
        <v>75882.101868859958</v>
      </c>
      <c r="AB2339" s="38">
        <f t="shared" si="699"/>
        <v>3.0500814318656921E-8</v>
      </c>
      <c r="AC2339" s="17"/>
      <c r="AD2339" s="17">
        <f t="shared" si="713"/>
        <v>29</v>
      </c>
      <c r="AH2339" s="103"/>
    </row>
    <row r="2340" spans="1:34">
      <c r="A2340" s="533"/>
      <c r="C2340" s="67" t="str">
        <f>'Terminated loans'!F1530</f>
        <v>E</v>
      </c>
      <c r="D2340" s="19">
        <f>'Terminated loans'!H1530</f>
        <v>143995100</v>
      </c>
      <c r="E2340" s="19">
        <f>'Terminated loans'!I1530</f>
        <v>97</v>
      </c>
      <c r="F2340" s="19" t="str">
        <f>'Terminated loans'!J1530</f>
        <v xml:space="preserve">LUXIMON A R                    </v>
      </c>
      <c r="G2340" s="547" t="str">
        <f t="shared" si="715"/>
        <v>C2</v>
      </c>
      <c r="H2340" s="21">
        <f>'Terminated loans'!L1530</f>
        <v>40702</v>
      </c>
      <c r="I2340" s="21">
        <f>IF(B2340="VELS",'Terminated loans'!M1530,'Terminated loans'!B1530)</f>
        <v>41547</v>
      </c>
      <c r="J2340" s="34">
        <f t="shared" si="703"/>
        <v>28</v>
      </c>
      <c r="K2340" s="34">
        <f t="shared" si="700"/>
        <v>114</v>
      </c>
      <c r="L2340" s="34">
        <f t="shared" si="701"/>
        <v>28</v>
      </c>
      <c r="M2340" s="34">
        <f t="shared" si="702"/>
        <v>28</v>
      </c>
      <c r="N2340" s="52">
        <f t="shared" si="714"/>
        <v>28</v>
      </c>
      <c r="O2340" s="318">
        <f>+'Terminated loans'!S1530</f>
        <v>60000</v>
      </c>
      <c r="P2340" s="26">
        <f>+'Terminated loans'!T1530</f>
        <v>0</v>
      </c>
      <c r="Q2340" s="536">
        <f t="shared" si="716"/>
        <v>9.9000000000000005E-2</v>
      </c>
      <c r="R2340" s="222">
        <f t="shared" si="704"/>
        <v>2142.8571428571427</v>
      </c>
      <c r="S2340" s="36">
        <f t="shared" si="705"/>
        <v>53378.695379332807</v>
      </c>
      <c r="T2340" s="36">
        <f t="shared" si="706"/>
        <v>6621.3046206671934</v>
      </c>
      <c r="U2340" s="36">
        <f t="shared" si="707"/>
        <v>6621.3046206679792</v>
      </c>
      <c r="V2340" s="36">
        <f t="shared" si="708"/>
        <v>0</v>
      </c>
      <c r="W2340" s="37">
        <f t="shared" si="709"/>
        <v>6621.3046206679792</v>
      </c>
      <c r="X2340" s="36">
        <f t="shared" si="710"/>
        <v>6621.3046206671934</v>
      </c>
      <c r="Y2340" s="276">
        <f t="shared" si="717"/>
        <v>6621.3046206679792</v>
      </c>
      <c r="Z2340" s="36">
        <f t="shared" si="711"/>
        <v>6621.3046206679792</v>
      </c>
      <c r="AA2340" s="36">
        <f t="shared" si="712"/>
        <v>0</v>
      </c>
      <c r="AB2340" s="38">
        <f t="shared" si="699"/>
        <v>7.8580342233181E-10</v>
      </c>
      <c r="AC2340" s="17"/>
      <c r="AD2340" s="17">
        <f t="shared" si="713"/>
        <v>28</v>
      </c>
      <c r="AH2340" s="103"/>
    </row>
    <row r="2341" spans="1:34">
      <c r="A2341" s="533"/>
      <c r="C2341" s="67" t="str">
        <f>'Terminated loans'!F1531</f>
        <v>E</v>
      </c>
      <c r="D2341" s="19">
        <f>'Terminated loans'!H1531</f>
        <v>143995038</v>
      </c>
      <c r="E2341" s="19">
        <f>'Terminated loans'!I1531</f>
        <v>98</v>
      </c>
      <c r="F2341" s="19" t="str">
        <f>'Terminated loans'!J1531</f>
        <v xml:space="preserve">KHODABOCUS M R A M             </v>
      </c>
      <c r="G2341" s="547" t="str">
        <f t="shared" si="715"/>
        <v>C2</v>
      </c>
      <c r="H2341" s="21">
        <f>'Terminated loans'!L1531</f>
        <v>40707</v>
      </c>
      <c r="I2341" s="21">
        <f>IF(B2341="VELS",'Terminated loans'!M1531,'Terminated loans'!B1531)</f>
        <v>41547</v>
      </c>
      <c r="J2341" s="34">
        <f t="shared" si="703"/>
        <v>28</v>
      </c>
      <c r="K2341" s="34">
        <f t="shared" si="700"/>
        <v>114</v>
      </c>
      <c r="L2341" s="34">
        <f t="shared" si="701"/>
        <v>28</v>
      </c>
      <c r="M2341" s="34">
        <f t="shared" si="702"/>
        <v>28</v>
      </c>
      <c r="N2341" s="52">
        <f t="shared" si="714"/>
        <v>28</v>
      </c>
      <c r="O2341" s="318">
        <f>+'Terminated loans'!S1531</f>
        <v>150145</v>
      </c>
      <c r="P2341" s="26">
        <f>+'Terminated loans'!T1531</f>
        <v>0.05</v>
      </c>
      <c r="Q2341" s="536">
        <f t="shared" si="716"/>
        <v>9.9000000000000005E-2</v>
      </c>
      <c r="R2341" s="222">
        <f t="shared" si="704"/>
        <v>5692.3555287038198</v>
      </c>
      <c r="S2341" s="36">
        <f t="shared" si="705"/>
        <v>141796.90548685301</v>
      </c>
      <c r="T2341" s="36">
        <f t="shared" si="706"/>
        <v>8348.0945131469925</v>
      </c>
      <c r="U2341" s="36">
        <f t="shared" si="707"/>
        <v>17589.04931685605</v>
      </c>
      <c r="V2341" s="36">
        <f t="shared" si="708"/>
        <v>9240.9548037069908</v>
      </c>
      <c r="W2341" s="37">
        <f t="shared" si="709"/>
        <v>8348.0945131490589</v>
      </c>
      <c r="X2341" s="36">
        <f t="shared" si="710"/>
        <v>8348.0945131469925</v>
      </c>
      <c r="Y2341" s="276">
        <f t="shared" si="717"/>
        <v>8348.0945131490589</v>
      </c>
      <c r="Z2341" s="36">
        <f t="shared" si="711"/>
        <v>17589.04931685605</v>
      </c>
      <c r="AA2341" s="36">
        <f t="shared" si="712"/>
        <v>9240.9548037069908</v>
      </c>
      <c r="AB2341" s="38">
        <f t="shared" si="699"/>
        <v>2.066371962428093E-9</v>
      </c>
      <c r="AC2341" s="17"/>
      <c r="AD2341" s="17">
        <f t="shared" si="713"/>
        <v>28</v>
      </c>
      <c r="AH2341" s="103"/>
    </row>
    <row r="2342" spans="1:34">
      <c r="A2342" s="533"/>
      <c r="C2342" s="67" t="str">
        <f>'Terminated loans'!F1532</f>
        <v>E</v>
      </c>
      <c r="D2342" s="19">
        <f>'Terminated loans'!H1532</f>
        <v>143123766</v>
      </c>
      <c r="E2342" s="19">
        <f>'Terminated loans'!I1532</f>
        <v>99</v>
      </c>
      <c r="F2342" s="19" t="str">
        <f>'Terminated loans'!J1532</f>
        <v xml:space="preserve">GUNPUTRAR M(SL 2511)           </v>
      </c>
      <c r="G2342" s="547" t="str">
        <f t="shared" si="715"/>
        <v>C1</v>
      </c>
      <c r="H2342" s="21">
        <f>'Terminated loans'!L1532</f>
        <v>40729</v>
      </c>
      <c r="I2342" s="21">
        <f>IF(B2342="VELS",'Terminated loans'!M1532,'Terminated loans'!B1532)</f>
        <v>41547</v>
      </c>
      <c r="J2342" s="34">
        <f t="shared" si="703"/>
        <v>27</v>
      </c>
      <c r="K2342" s="34">
        <f t="shared" si="700"/>
        <v>113</v>
      </c>
      <c r="L2342" s="34">
        <f t="shared" si="701"/>
        <v>27</v>
      </c>
      <c r="M2342" s="34">
        <f t="shared" si="702"/>
        <v>27</v>
      </c>
      <c r="N2342" s="52">
        <f t="shared" si="714"/>
        <v>27</v>
      </c>
      <c r="O2342" s="318">
        <f>+'Terminated loans'!S1532</f>
        <v>2952059</v>
      </c>
      <c r="P2342" s="26">
        <f>+'Terminated loans'!T1532</f>
        <v>0.03</v>
      </c>
      <c r="Q2342" s="536">
        <f t="shared" si="716"/>
        <v>8.1500000000000003E-2</v>
      </c>
      <c r="R2342" s="222">
        <f t="shared" si="704"/>
        <v>113203.66317621173</v>
      </c>
      <c r="S2342" s="36">
        <f t="shared" si="705"/>
        <v>2784024.5434574853</v>
      </c>
      <c r="T2342" s="36">
        <f t="shared" si="706"/>
        <v>168034.45654251473</v>
      </c>
      <c r="U2342" s="36">
        <f t="shared" si="707"/>
        <v>272474.36230027676</v>
      </c>
      <c r="V2342" s="36">
        <f t="shared" si="708"/>
        <v>104439.90575771686</v>
      </c>
      <c r="W2342" s="37">
        <f t="shared" si="709"/>
        <v>168034.4565425599</v>
      </c>
      <c r="X2342" s="36">
        <f t="shared" si="710"/>
        <v>168034.45654251473</v>
      </c>
      <c r="Y2342" s="276">
        <f t="shared" si="717"/>
        <v>168034.4565425599</v>
      </c>
      <c r="Z2342" s="36">
        <f t="shared" si="711"/>
        <v>272474.36230027676</v>
      </c>
      <c r="AA2342" s="36">
        <f t="shared" si="712"/>
        <v>104439.90575771686</v>
      </c>
      <c r="AB2342" s="38">
        <f t="shared" ref="AB2342:AB2405" si="718">IF(ISERROR(Z2342-AA2342-T2342),"CHECK",Z2342-AA2342-T2342)</f>
        <v>4.5169144868850708E-8</v>
      </c>
      <c r="AC2342" s="17"/>
      <c r="AD2342" s="17">
        <f t="shared" si="713"/>
        <v>27</v>
      </c>
      <c r="AH2342" s="103"/>
    </row>
    <row r="2343" spans="1:34">
      <c r="A2343" s="533"/>
      <c r="C2343" s="67" t="str">
        <f>'Terminated loans'!F1533</f>
        <v>E</v>
      </c>
      <c r="D2343" s="19">
        <f>'Terminated loans'!H1533</f>
        <v>143996425</v>
      </c>
      <c r="E2343" s="19">
        <f>'Terminated loans'!I1533</f>
        <v>98</v>
      </c>
      <c r="F2343" s="19" t="str">
        <f>'Terminated loans'!J1533</f>
        <v xml:space="preserve">TSANG MANG KIN I K             </v>
      </c>
      <c r="G2343" s="547" t="str">
        <f t="shared" si="715"/>
        <v>C2</v>
      </c>
      <c r="H2343" s="21">
        <f>'Terminated loans'!L1533</f>
        <v>40876</v>
      </c>
      <c r="I2343" s="21">
        <f>IF(B2343="VELS",'Terminated loans'!M1533,'Terminated loans'!B1533)</f>
        <v>41547</v>
      </c>
      <c r="J2343" s="34">
        <f t="shared" ref="J2343:J2379" si="719">ROUND((I2343-H2343)/365*12,0)</f>
        <v>22</v>
      </c>
      <c r="K2343" s="34">
        <f t="shared" si="700"/>
        <v>108</v>
      </c>
      <c r="L2343" s="34">
        <f t="shared" si="701"/>
        <v>22</v>
      </c>
      <c r="M2343" s="34">
        <f t="shared" si="702"/>
        <v>22</v>
      </c>
      <c r="N2343" s="52">
        <f t="shared" si="714"/>
        <v>22</v>
      </c>
      <c r="O2343" s="318">
        <f>+'Terminated loans'!S1533</f>
        <v>236116</v>
      </c>
      <c r="P2343" s="26">
        <f>+'Terminated loans'!T1533</f>
        <v>0.05</v>
      </c>
      <c r="Q2343" s="536">
        <f t="shared" si="716"/>
        <v>9.9000000000000005E-2</v>
      </c>
      <c r="R2343" s="222">
        <f t="shared" ref="R2343:R2379" si="720">PMT(P2343/12,L2343,-O2343,0,0)</f>
        <v>11254.296369454029</v>
      </c>
      <c r="S2343" s="36">
        <f t="shared" ref="S2343:S2379" si="721">(-PV(Q2343/12,L2343,R2343,0,0))</f>
        <v>225577.73004483059</v>
      </c>
      <c r="T2343" s="36">
        <f t="shared" ref="T2343:T2400" si="722">O2343-S2343</f>
        <v>10538.26995516941</v>
      </c>
      <c r="U2343" s="36">
        <f t="shared" ref="U2343:U2379" si="723">-IF(OR(Q2343="",Q2343=0),0,(CUMIPMT(Q2343/12,L2343,S2343,1,M2343,0)))</f>
        <v>22016.790083161119</v>
      </c>
      <c r="V2343" s="36">
        <f t="shared" ref="V2343:V2379" si="724">-IF(OR(P2343="",P2343=0),0,(CUMIPMT(P2343/12,L2343,O2343,1,M2343,0)))</f>
        <v>11478.520127988653</v>
      </c>
      <c r="W2343" s="37">
        <f t="shared" ref="W2343:W2379" si="725">IF(ISERROR(U2343-V2343),0,U2343-V2343)</f>
        <v>10538.269955172465</v>
      </c>
      <c r="X2343" s="36">
        <f t="shared" ref="X2343:X2379" si="726">IF(C2343="O",T2343/AD2343*N2343,T2343)</f>
        <v>10538.26995516941</v>
      </c>
      <c r="Y2343" s="276">
        <f t="shared" si="717"/>
        <v>10538.269955172465</v>
      </c>
      <c r="Z2343" s="36">
        <f t="shared" ref="Z2343:Z2379" si="727">-IF(OR(Q2343="",Q2343=0),0,(CUMIPMT(Q2343/12,L2343,S2343,1,L2343,0)))</f>
        <v>22016.790083161119</v>
      </c>
      <c r="AA2343" s="36">
        <f t="shared" ref="AA2343:AA2379" si="728">-IF(OR(P2343="",P2343=0),0,(CUMIPMT(P2343/12,L2343,O2343,1,L2343,0)))</f>
        <v>11478.520127988653</v>
      </c>
      <c r="AB2343" s="38">
        <f t="shared" si="718"/>
        <v>3.0559021979570389E-9</v>
      </c>
      <c r="AC2343" s="17"/>
      <c r="AD2343" s="17">
        <f t="shared" ref="AD2343:AD2379" si="729">IF(L2343&gt;$J$2,$J$2,L2343)</f>
        <v>22</v>
      </c>
      <c r="AH2343" s="103"/>
    </row>
    <row r="2344" spans="1:34">
      <c r="A2344" s="533"/>
      <c r="C2344" s="67" t="str">
        <f>'Terminated loans'!F1534</f>
        <v>E</v>
      </c>
      <c r="D2344" s="19">
        <f>'Terminated loans'!H1534</f>
        <v>143997227</v>
      </c>
      <c r="E2344" s="19">
        <f>'Terminated loans'!I1534</f>
        <v>99</v>
      </c>
      <c r="F2344" s="19" t="str">
        <f>'Terminated loans'!J1534</f>
        <v xml:space="preserve">GOONRAZ V(SL 2577)             </v>
      </c>
      <c r="G2344" s="547" t="str">
        <f t="shared" si="715"/>
        <v>C1</v>
      </c>
      <c r="H2344" s="21">
        <f>'Terminated loans'!L1534</f>
        <v>40875</v>
      </c>
      <c r="I2344" s="21">
        <f>IF(B2344="VELS",'Terminated loans'!M1534,'Terminated loans'!B1534)</f>
        <v>41547</v>
      </c>
      <c r="J2344" s="34">
        <f t="shared" si="719"/>
        <v>22</v>
      </c>
      <c r="K2344" s="34">
        <f t="shared" ref="K2344:K2407" si="730">ROUND(($I$35-H2344)/365*12,0)</f>
        <v>108</v>
      </c>
      <c r="L2344" s="34">
        <f t="shared" ref="L2344:L2407" si="731">IF(B2344="VELS",J2344,IF(J2344&gt;(IF(OR(E2344=4,E2344=99),$J$3,IF(E2344=97,$J$6,IF(E2344=98,$J$5,"Check")))),(IF(OR(E2344=4,E2344=99),$J$3,IF(E2344=97,$J$6,IF(E2344=98,$J$5,"Check")))),J2344))</f>
        <v>22</v>
      </c>
      <c r="M2344" s="34">
        <f t="shared" ref="M2344:M2407" si="732">IF(K2344&gt;L2344,L2344,K2344)</f>
        <v>22</v>
      </c>
      <c r="N2344" s="52">
        <f t="shared" si="714"/>
        <v>22</v>
      </c>
      <c r="O2344" s="318">
        <f>+'Terminated loans'!S1534</f>
        <v>939690</v>
      </c>
      <c r="P2344" s="26">
        <f>+'Terminated loans'!T1534</f>
        <v>0.03</v>
      </c>
      <c r="Q2344" s="536">
        <f t="shared" si="716"/>
        <v>8.1500000000000003E-2</v>
      </c>
      <c r="R2344" s="222">
        <f t="shared" si="720"/>
        <v>43951.916880526274</v>
      </c>
      <c r="S2344" s="36">
        <f t="shared" si="721"/>
        <v>895355.12117564853</v>
      </c>
      <c r="T2344" s="36">
        <f t="shared" si="722"/>
        <v>44334.878824351472</v>
      </c>
      <c r="U2344" s="36">
        <f t="shared" si="723"/>
        <v>71587.050195944263</v>
      </c>
      <c r="V2344" s="36">
        <f t="shared" si="724"/>
        <v>27252.171371578006</v>
      </c>
      <c r="W2344" s="37">
        <f t="shared" si="725"/>
        <v>44334.878824366257</v>
      </c>
      <c r="X2344" s="36">
        <f t="shared" si="726"/>
        <v>44334.878824351472</v>
      </c>
      <c r="Y2344" s="276">
        <f t="shared" si="717"/>
        <v>44334.878824366257</v>
      </c>
      <c r="Z2344" s="36">
        <f t="shared" si="727"/>
        <v>71587.050195944263</v>
      </c>
      <c r="AA2344" s="36">
        <f t="shared" si="728"/>
        <v>27252.171371578006</v>
      </c>
      <c r="AB2344" s="38">
        <f t="shared" si="718"/>
        <v>1.4784745872020721E-8</v>
      </c>
      <c r="AC2344" s="17"/>
      <c r="AD2344" s="17">
        <f t="shared" si="729"/>
        <v>22</v>
      </c>
      <c r="AH2344" s="103"/>
    </row>
    <row r="2345" spans="1:34">
      <c r="A2345" s="533"/>
      <c r="C2345" s="67" t="str">
        <f>'Terminated loans'!F1535</f>
        <v>E</v>
      </c>
      <c r="D2345" s="19">
        <f>'Terminated loans'!H1535</f>
        <v>143996700</v>
      </c>
      <c r="E2345" s="19">
        <f>'Terminated loans'!I1535</f>
        <v>98</v>
      </c>
      <c r="F2345" s="19" t="str">
        <f>'Terminated loans'!J1535</f>
        <v xml:space="preserve">MUNBODE A                      </v>
      </c>
      <c r="G2345" s="547" t="str">
        <f t="shared" si="715"/>
        <v>C2</v>
      </c>
      <c r="H2345" s="21">
        <f>'Terminated loans'!L1535</f>
        <v>40939</v>
      </c>
      <c r="I2345" s="21">
        <f>IF(B2345="VELS",'Terminated loans'!M1535,'Terminated loans'!B1535)</f>
        <v>41547</v>
      </c>
      <c r="J2345" s="34">
        <f t="shared" si="719"/>
        <v>20</v>
      </c>
      <c r="K2345" s="34">
        <f t="shared" si="730"/>
        <v>106</v>
      </c>
      <c r="L2345" s="34">
        <f t="shared" si="731"/>
        <v>20</v>
      </c>
      <c r="M2345" s="34">
        <f t="shared" si="732"/>
        <v>20</v>
      </c>
      <c r="N2345" s="52">
        <f t="shared" si="714"/>
        <v>20</v>
      </c>
      <c r="O2345" s="318">
        <f>+'Terminated loans'!S1535</f>
        <v>236904</v>
      </c>
      <c r="P2345" s="26">
        <f>+'Terminated loans'!T1535</f>
        <v>0.05</v>
      </c>
      <c r="Q2345" s="536">
        <f t="shared" si="716"/>
        <v>9.9000000000000005E-2</v>
      </c>
      <c r="R2345" s="222">
        <f t="shared" si="720"/>
        <v>12370.250229829702</v>
      </c>
      <c r="S2345" s="36">
        <f t="shared" si="721"/>
        <v>227210.99616819664</v>
      </c>
      <c r="T2345" s="36">
        <f t="shared" si="722"/>
        <v>9693.0038318033621</v>
      </c>
      <c r="U2345" s="36">
        <f t="shared" si="723"/>
        <v>20194.008428400673</v>
      </c>
      <c r="V2345" s="36">
        <f t="shared" si="724"/>
        <v>10501.004596594081</v>
      </c>
      <c r="W2345" s="37">
        <f t="shared" si="725"/>
        <v>9693.0038318065926</v>
      </c>
      <c r="X2345" s="36">
        <f t="shared" si="726"/>
        <v>9693.0038318033621</v>
      </c>
      <c r="Y2345" s="276">
        <f t="shared" si="717"/>
        <v>9693.0038318065926</v>
      </c>
      <c r="Z2345" s="36">
        <f t="shared" si="727"/>
        <v>20194.008428400673</v>
      </c>
      <c r="AA2345" s="36">
        <f t="shared" si="728"/>
        <v>10501.004596594081</v>
      </c>
      <c r="AB2345" s="38">
        <f t="shared" si="718"/>
        <v>3.2305251806974411E-9</v>
      </c>
      <c r="AC2345" s="17"/>
      <c r="AD2345" s="17">
        <f t="shared" si="729"/>
        <v>20</v>
      </c>
      <c r="AH2345" s="103"/>
    </row>
    <row r="2346" spans="1:34">
      <c r="A2346" s="533"/>
      <c r="C2346" s="67" t="str">
        <f>'Terminated loans'!F1536</f>
        <v>E</v>
      </c>
      <c r="D2346" s="19">
        <f>'Terminated loans'!H1536</f>
        <v>143996751</v>
      </c>
      <c r="E2346" s="19">
        <f>'Terminated loans'!I1536</f>
        <v>98</v>
      </c>
      <c r="F2346" s="19" t="str">
        <f>'Terminated loans'!J1536</f>
        <v xml:space="preserve">MICHEL J H                     </v>
      </c>
      <c r="G2346" s="547" t="str">
        <f t="shared" si="715"/>
        <v>C2</v>
      </c>
      <c r="H2346" s="21">
        <f>'Terminated loans'!L1536</f>
        <v>40911</v>
      </c>
      <c r="I2346" s="21">
        <f>IF(B2346="VELS",'Terminated loans'!M1536,'Terminated loans'!B1536)</f>
        <v>41547</v>
      </c>
      <c r="J2346" s="34">
        <f t="shared" si="719"/>
        <v>21</v>
      </c>
      <c r="K2346" s="34">
        <f t="shared" si="730"/>
        <v>107</v>
      </c>
      <c r="L2346" s="34">
        <f t="shared" si="731"/>
        <v>21</v>
      </c>
      <c r="M2346" s="34">
        <f t="shared" si="732"/>
        <v>21</v>
      </c>
      <c r="N2346" s="52">
        <f t="shared" si="714"/>
        <v>21</v>
      </c>
      <c r="O2346" s="318">
        <f>+'Terminated loans'!S1536</f>
        <v>100208</v>
      </c>
      <c r="P2346" s="26">
        <f>+'Terminated loans'!T1536</f>
        <v>0.05</v>
      </c>
      <c r="Q2346" s="536">
        <f t="shared" si="716"/>
        <v>9.9000000000000005E-2</v>
      </c>
      <c r="R2346" s="222">
        <f t="shared" si="720"/>
        <v>4993.5483737118348</v>
      </c>
      <c r="S2346" s="36">
        <f t="shared" si="721"/>
        <v>95921.368428759699</v>
      </c>
      <c r="T2346" s="36">
        <f t="shared" si="722"/>
        <v>4286.6315712403011</v>
      </c>
      <c r="U2346" s="36">
        <f t="shared" si="723"/>
        <v>8943.1474191901361</v>
      </c>
      <c r="V2346" s="36">
        <f t="shared" si="724"/>
        <v>4656.5158479485253</v>
      </c>
      <c r="W2346" s="37">
        <f t="shared" si="725"/>
        <v>4286.6315712416108</v>
      </c>
      <c r="X2346" s="36">
        <f t="shared" si="726"/>
        <v>4286.6315712403011</v>
      </c>
      <c r="Y2346" s="276">
        <f t="shared" si="717"/>
        <v>4286.6315712416108</v>
      </c>
      <c r="Z2346" s="36">
        <f t="shared" si="727"/>
        <v>8943.1474191901361</v>
      </c>
      <c r="AA2346" s="36">
        <f t="shared" si="728"/>
        <v>4656.5158479485253</v>
      </c>
      <c r="AB2346" s="38">
        <f t="shared" si="718"/>
        <v>1.3096723705530167E-9</v>
      </c>
      <c r="AC2346" s="17"/>
      <c r="AD2346" s="17">
        <f t="shared" si="729"/>
        <v>21</v>
      </c>
      <c r="AH2346" s="103"/>
    </row>
    <row r="2347" spans="1:34">
      <c r="A2347" s="533"/>
      <c r="C2347" s="67" t="str">
        <f>'Terminated loans'!F1537</f>
        <v>E</v>
      </c>
      <c r="D2347" s="19">
        <f>'Terminated loans'!H1537</f>
        <v>283050564</v>
      </c>
      <c r="E2347" s="19">
        <f>'Terminated loans'!I1537</f>
        <v>98</v>
      </c>
      <c r="F2347" s="19" t="str">
        <f>'Terminated loans'!J1537</f>
        <v xml:space="preserve">FATEHMAMODE M B C L            </v>
      </c>
      <c r="G2347" s="547" t="str">
        <f t="shared" si="715"/>
        <v>C2</v>
      </c>
      <c r="H2347" s="21">
        <f>'Terminated loans'!L1537</f>
        <v>40941</v>
      </c>
      <c r="I2347" s="21">
        <f>IF(B2347="VELS",'Terminated loans'!M1537,'Terminated loans'!B1537)</f>
        <v>41547</v>
      </c>
      <c r="J2347" s="34">
        <f t="shared" si="719"/>
        <v>20</v>
      </c>
      <c r="K2347" s="34">
        <f t="shared" si="730"/>
        <v>106</v>
      </c>
      <c r="L2347" s="34">
        <f t="shared" si="731"/>
        <v>20</v>
      </c>
      <c r="M2347" s="34">
        <f t="shared" si="732"/>
        <v>20</v>
      </c>
      <c r="N2347" s="52">
        <f t="shared" si="714"/>
        <v>20</v>
      </c>
      <c r="O2347" s="318">
        <f>+'Terminated loans'!S1537</f>
        <v>196336</v>
      </c>
      <c r="P2347" s="26">
        <f>+'Terminated loans'!T1537</f>
        <v>0.05</v>
      </c>
      <c r="Q2347" s="536">
        <f t="shared" si="716"/>
        <v>9.9000000000000005E-2</v>
      </c>
      <c r="R2347" s="222">
        <f t="shared" si="720"/>
        <v>10251.93938947356</v>
      </c>
      <c r="S2347" s="36">
        <f t="shared" si="721"/>
        <v>188302.84901765716</v>
      </c>
      <c r="T2347" s="36">
        <f t="shared" si="722"/>
        <v>8033.1509823428351</v>
      </c>
      <c r="U2347" s="36">
        <f t="shared" si="723"/>
        <v>16735.938771816785</v>
      </c>
      <c r="V2347" s="36">
        <f t="shared" si="724"/>
        <v>8702.7877894712146</v>
      </c>
      <c r="W2347" s="37">
        <f t="shared" si="725"/>
        <v>8033.1509823455708</v>
      </c>
      <c r="X2347" s="36">
        <f t="shared" si="726"/>
        <v>8033.1509823428351</v>
      </c>
      <c r="Y2347" s="276">
        <f t="shared" si="717"/>
        <v>8033.1509823455708</v>
      </c>
      <c r="Z2347" s="36">
        <f t="shared" si="727"/>
        <v>16735.938771816785</v>
      </c>
      <c r="AA2347" s="36">
        <f t="shared" si="728"/>
        <v>8702.7877894712146</v>
      </c>
      <c r="AB2347" s="38">
        <f t="shared" si="718"/>
        <v>2.7357600629329681E-9</v>
      </c>
      <c r="AC2347" s="17"/>
      <c r="AD2347" s="17">
        <f t="shared" si="729"/>
        <v>20</v>
      </c>
      <c r="AH2347" s="103"/>
    </row>
    <row r="2348" spans="1:34">
      <c r="A2348" s="533"/>
      <c r="C2348" s="67" t="str">
        <f>'Terminated loans'!F1538</f>
        <v>E</v>
      </c>
      <c r="D2348" s="19">
        <f>'Terminated loans'!H1538</f>
        <v>143997154</v>
      </c>
      <c r="E2348" s="19">
        <f>'Terminated loans'!I1538</f>
        <v>98</v>
      </c>
      <c r="F2348" s="19" t="str">
        <f>'Terminated loans'!J1538</f>
        <v xml:space="preserve">RAVAT D J P                    </v>
      </c>
      <c r="G2348" s="547" t="str">
        <f t="shared" si="715"/>
        <v>C2</v>
      </c>
      <c r="H2348" s="21">
        <f>'Terminated loans'!L1538</f>
        <v>40956</v>
      </c>
      <c r="I2348" s="21">
        <f>IF(B2348="VELS",'Terminated loans'!M1538,'Terminated loans'!B1538)</f>
        <v>41547</v>
      </c>
      <c r="J2348" s="34">
        <f t="shared" si="719"/>
        <v>19</v>
      </c>
      <c r="K2348" s="34">
        <f t="shared" si="730"/>
        <v>106</v>
      </c>
      <c r="L2348" s="34">
        <f t="shared" si="731"/>
        <v>19</v>
      </c>
      <c r="M2348" s="34">
        <f t="shared" si="732"/>
        <v>19</v>
      </c>
      <c r="N2348" s="52">
        <f t="shared" si="714"/>
        <v>19</v>
      </c>
      <c r="O2348" s="318">
        <f>+'Terminated loans'!S1538</f>
        <v>234340</v>
      </c>
      <c r="P2348" s="26">
        <f>+'Terminated loans'!T1538</f>
        <v>0.05</v>
      </c>
      <c r="Q2348" s="536">
        <f t="shared" si="716"/>
        <v>9.9000000000000005E-2</v>
      </c>
      <c r="R2348" s="222">
        <f t="shared" si="720"/>
        <v>12853.997498734694</v>
      </c>
      <c r="S2348" s="36">
        <f t="shared" si="721"/>
        <v>225190.03724001197</v>
      </c>
      <c r="T2348" s="36">
        <f t="shared" si="722"/>
        <v>9149.9627599880332</v>
      </c>
      <c r="U2348" s="36">
        <f t="shared" si="723"/>
        <v>19035.915235950379</v>
      </c>
      <c r="V2348" s="36">
        <f t="shared" si="724"/>
        <v>9885.9524759592023</v>
      </c>
      <c r="W2348" s="37">
        <f t="shared" si="725"/>
        <v>9149.9627599911764</v>
      </c>
      <c r="X2348" s="36">
        <f t="shared" si="726"/>
        <v>9149.9627599880332</v>
      </c>
      <c r="Y2348" s="276">
        <f t="shared" si="717"/>
        <v>9149.9627599911764</v>
      </c>
      <c r="Z2348" s="36">
        <f t="shared" si="727"/>
        <v>19035.915235950379</v>
      </c>
      <c r="AA2348" s="36">
        <f t="shared" si="728"/>
        <v>9885.9524759592023</v>
      </c>
      <c r="AB2348" s="38">
        <f t="shared" si="718"/>
        <v>3.14321368932724E-9</v>
      </c>
      <c r="AC2348" s="17"/>
      <c r="AD2348" s="17">
        <f t="shared" si="729"/>
        <v>19</v>
      </c>
      <c r="AH2348" s="103"/>
    </row>
    <row r="2349" spans="1:34">
      <c r="A2349" s="533"/>
      <c r="C2349" s="67" t="str">
        <f>'Terminated loans'!F1539</f>
        <v>E</v>
      </c>
      <c r="D2349" s="19">
        <f>'Terminated loans'!H1539</f>
        <v>143456234</v>
      </c>
      <c r="E2349" s="19">
        <f>'Terminated loans'!I1539</f>
        <v>99</v>
      </c>
      <c r="F2349" s="19" t="str">
        <f>'Terminated loans'!J1539</f>
        <v xml:space="preserve">MARCHAND-SOOKDAWOO M J D       </v>
      </c>
      <c r="G2349" s="547" t="str">
        <f t="shared" si="715"/>
        <v>C1</v>
      </c>
      <c r="H2349" s="21">
        <f>'Terminated loans'!L1539</f>
        <v>40952</v>
      </c>
      <c r="I2349" s="21">
        <f>IF(B2349="VELS",'Terminated loans'!M1539,'Terminated loans'!B1539)</f>
        <v>41547</v>
      </c>
      <c r="J2349" s="34">
        <f t="shared" si="719"/>
        <v>20</v>
      </c>
      <c r="K2349" s="34">
        <f t="shared" si="730"/>
        <v>106</v>
      </c>
      <c r="L2349" s="34">
        <f t="shared" si="731"/>
        <v>20</v>
      </c>
      <c r="M2349" s="34">
        <f t="shared" si="732"/>
        <v>20</v>
      </c>
      <c r="N2349" s="52">
        <f t="shared" si="714"/>
        <v>20</v>
      </c>
      <c r="O2349" s="318">
        <f>+'Terminated loans'!S1539</f>
        <v>2200169</v>
      </c>
      <c r="P2349" s="26">
        <f>+'Terminated loans'!T1539</f>
        <v>0.03</v>
      </c>
      <c r="Q2349" s="536">
        <f t="shared" si="716"/>
        <v>8.1500000000000003E-2</v>
      </c>
      <c r="R2349" s="222">
        <f t="shared" si="720"/>
        <v>112919.00346333864</v>
      </c>
      <c r="S2349" s="36">
        <f t="shared" si="721"/>
        <v>2105047.246146956</v>
      </c>
      <c r="T2349" s="36">
        <f t="shared" si="722"/>
        <v>95121.753853044007</v>
      </c>
      <c r="U2349" s="36">
        <f t="shared" si="723"/>
        <v>153332.82311985362</v>
      </c>
      <c r="V2349" s="36">
        <f t="shared" si="724"/>
        <v>58211.069266772829</v>
      </c>
      <c r="W2349" s="37">
        <f t="shared" si="725"/>
        <v>95121.753853080794</v>
      </c>
      <c r="X2349" s="36">
        <f t="shared" si="726"/>
        <v>95121.753853044007</v>
      </c>
      <c r="Y2349" s="276">
        <f t="shared" si="717"/>
        <v>95121.753853080794</v>
      </c>
      <c r="Z2349" s="36">
        <f t="shared" si="727"/>
        <v>153332.82311985362</v>
      </c>
      <c r="AA2349" s="36">
        <f t="shared" si="728"/>
        <v>58211.069266772829</v>
      </c>
      <c r="AB2349" s="38">
        <f t="shared" si="718"/>
        <v>3.6787241697311401E-8</v>
      </c>
      <c r="AC2349" s="17"/>
      <c r="AD2349" s="17">
        <f t="shared" si="729"/>
        <v>20</v>
      </c>
      <c r="AH2349" s="103"/>
    </row>
    <row r="2350" spans="1:34">
      <c r="A2350" s="533"/>
      <c r="C2350" s="67" t="str">
        <f>'Terminated loans'!F1540</f>
        <v>E</v>
      </c>
      <c r="D2350" s="19">
        <f>'Terminated loans'!H1540</f>
        <v>143996557</v>
      </c>
      <c r="E2350" s="19">
        <f>'Terminated loans'!I1540</f>
        <v>98</v>
      </c>
      <c r="F2350" s="19" t="str">
        <f>'Terminated loans'!J1540</f>
        <v xml:space="preserve">GUNNOO S                       </v>
      </c>
      <c r="G2350" s="547" t="str">
        <f t="shared" si="715"/>
        <v>C2</v>
      </c>
      <c r="H2350" s="21">
        <f>'Terminated loans'!L1540</f>
        <v>40976</v>
      </c>
      <c r="I2350" s="21">
        <f>IF(B2350="VELS",'Terminated loans'!M1540,'Terminated loans'!B1540)</f>
        <v>41547</v>
      </c>
      <c r="J2350" s="34">
        <f t="shared" si="719"/>
        <v>19</v>
      </c>
      <c r="K2350" s="34">
        <f t="shared" si="730"/>
        <v>105</v>
      </c>
      <c r="L2350" s="34">
        <f t="shared" si="731"/>
        <v>19</v>
      </c>
      <c r="M2350" s="34">
        <f t="shared" si="732"/>
        <v>19</v>
      </c>
      <c r="N2350" s="52">
        <f t="shared" si="714"/>
        <v>19</v>
      </c>
      <c r="O2350" s="318">
        <f>+'Terminated loans'!S1540</f>
        <v>60075</v>
      </c>
      <c r="P2350" s="26">
        <f>+'Terminated loans'!T1540</f>
        <v>0.05</v>
      </c>
      <c r="Q2350" s="536">
        <f t="shared" si="716"/>
        <v>9.9000000000000005E-2</v>
      </c>
      <c r="R2350" s="222">
        <f t="shared" si="720"/>
        <v>3295.2287263654812</v>
      </c>
      <c r="S2350" s="36">
        <f t="shared" si="721"/>
        <v>57729.33125882785</v>
      </c>
      <c r="T2350" s="36">
        <f t="shared" si="722"/>
        <v>2345.6687411721505</v>
      </c>
      <c r="U2350" s="36">
        <f t="shared" si="723"/>
        <v>4880.0145421170891</v>
      </c>
      <c r="V2350" s="36">
        <f t="shared" si="724"/>
        <v>2534.3458009441456</v>
      </c>
      <c r="W2350" s="37">
        <f t="shared" si="725"/>
        <v>2345.6687411729436</v>
      </c>
      <c r="X2350" s="36">
        <f t="shared" si="726"/>
        <v>2345.6687411721505</v>
      </c>
      <c r="Y2350" s="276">
        <f t="shared" si="717"/>
        <v>2345.6687411729436</v>
      </c>
      <c r="Z2350" s="36">
        <f t="shared" si="727"/>
        <v>4880.0145421170891</v>
      </c>
      <c r="AA2350" s="36">
        <f t="shared" si="728"/>
        <v>2534.3458009441456</v>
      </c>
      <c r="AB2350" s="38">
        <f t="shared" si="718"/>
        <v>7.9307937994599342E-10</v>
      </c>
      <c r="AC2350" s="17"/>
      <c r="AD2350" s="17">
        <f t="shared" si="729"/>
        <v>19</v>
      </c>
      <c r="AH2350" s="103"/>
    </row>
    <row r="2351" spans="1:34">
      <c r="A2351" s="533"/>
      <c r="C2351" s="67" t="str">
        <f>'Terminated loans'!F1541</f>
        <v>E</v>
      </c>
      <c r="D2351" s="19">
        <f>'Terminated loans'!H1541</f>
        <v>143998800</v>
      </c>
      <c r="E2351" s="19">
        <f>'Terminated loans'!I1541</f>
        <v>98</v>
      </c>
      <c r="F2351" s="19" t="str">
        <f>'Terminated loans'!J1541</f>
        <v xml:space="preserve">GOONRAZ V                      </v>
      </c>
      <c r="G2351" s="547" t="str">
        <f t="shared" si="715"/>
        <v>D2</v>
      </c>
      <c r="H2351" s="21">
        <f>'Terminated loans'!L1541</f>
        <v>41051</v>
      </c>
      <c r="I2351" s="21">
        <f>IF(B2351="VELS",'Terminated loans'!M1541,'Terminated loans'!B1541)</f>
        <v>41547</v>
      </c>
      <c r="J2351" s="34">
        <f t="shared" si="719"/>
        <v>16</v>
      </c>
      <c r="K2351" s="34">
        <f t="shared" si="730"/>
        <v>102</v>
      </c>
      <c r="L2351" s="34">
        <f t="shared" si="731"/>
        <v>16</v>
      </c>
      <c r="M2351" s="34">
        <f t="shared" si="732"/>
        <v>16</v>
      </c>
      <c r="N2351" s="52">
        <f t="shared" ref="N2351:N2414" si="733">IF(C2351="O",IF(ROUND(($I$35-H2351)/365*12,0)&gt;$L2351,$L2351,ROUND(($I$35-H2351)/365*12,0)),IF(OR(C2351="E",C2351="N"),ROUND(M2351,0),"CHECK"))</f>
        <v>16</v>
      </c>
      <c r="O2351" s="318">
        <f>+'Terminated loans'!S1541</f>
        <v>216827</v>
      </c>
      <c r="P2351" s="26">
        <f>+'Terminated loans'!T1541</f>
        <v>0.05</v>
      </c>
      <c r="Q2351" s="536">
        <f t="shared" si="716"/>
        <v>9.4E-2</v>
      </c>
      <c r="R2351" s="222">
        <f t="shared" si="720"/>
        <v>14036.63188015537</v>
      </c>
      <c r="S2351" s="36">
        <f t="shared" si="721"/>
        <v>210309.88834756907</v>
      </c>
      <c r="T2351" s="36">
        <f t="shared" si="722"/>
        <v>6517.1116524309327</v>
      </c>
      <c r="U2351" s="36">
        <f t="shared" si="723"/>
        <v>14276.221734917781</v>
      </c>
      <c r="V2351" s="36">
        <f t="shared" si="724"/>
        <v>7759.1100824858877</v>
      </c>
      <c r="W2351" s="37">
        <f t="shared" si="725"/>
        <v>6517.1116524318932</v>
      </c>
      <c r="X2351" s="36">
        <f t="shared" si="726"/>
        <v>6517.1116524309327</v>
      </c>
      <c r="Y2351" s="276">
        <f t="shared" si="717"/>
        <v>6517.1116524318932</v>
      </c>
      <c r="Z2351" s="36">
        <f t="shared" si="727"/>
        <v>14276.221734917781</v>
      </c>
      <c r="AA2351" s="36">
        <f t="shared" si="728"/>
        <v>7759.1100824858877</v>
      </c>
      <c r="AB2351" s="38">
        <f t="shared" si="718"/>
        <v>9.6042640507221222E-10</v>
      </c>
      <c r="AC2351" s="17"/>
      <c r="AD2351" s="17">
        <f t="shared" si="729"/>
        <v>16</v>
      </c>
      <c r="AH2351" s="103"/>
    </row>
    <row r="2352" spans="1:34">
      <c r="A2352" s="533"/>
      <c r="C2352" s="67" t="str">
        <f>'Terminated loans'!F1542</f>
        <v>E</v>
      </c>
      <c r="D2352" s="19">
        <f>'Terminated loans'!H1542</f>
        <v>143999246</v>
      </c>
      <c r="E2352" s="19">
        <f>'Terminated loans'!I1542</f>
        <v>98</v>
      </c>
      <c r="F2352" s="19" t="str">
        <f>'Terminated loans'!J1542</f>
        <v xml:space="preserve">CHUTTOOR V                     </v>
      </c>
      <c r="G2352" s="547" t="str">
        <f t="shared" si="715"/>
        <v>D2</v>
      </c>
      <c r="H2352" s="21">
        <f>'Terminated loans'!L1542</f>
        <v>41096</v>
      </c>
      <c r="I2352" s="21">
        <f>IF(B2352="VELS",'Terminated loans'!M1542,'Terminated loans'!B1542)</f>
        <v>41547</v>
      </c>
      <c r="J2352" s="34">
        <f t="shared" si="719"/>
        <v>15</v>
      </c>
      <c r="K2352" s="34">
        <f t="shared" si="730"/>
        <v>101</v>
      </c>
      <c r="L2352" s="34">
        <f t="shared" si="731"/>
        <v>15</v>
      </c>
      <c r="M2352" s="34">
        <f t="shared" si="732"/>
        <v>15</v>
      </c>
      <c r="N2352" s="52">
        <f t="shared" si="733"/>
        <v>15</v>
      </c>
      <c r="O2352" s="318">
        <f>+'Terminated loans'!S1542</f>
        <v>230510</v>
      </c>
      <c r="P2352" s="26">
        <f>+'Terminated loans'!T1542</f>
        <v>0.05</v>
      </c>
      <c r="Q2352" s="536">
        <f t="shared" si="716"/>
        <v>9.4E-2</v>
      </c>
      <c r="R2352" s="222">
        <f t="shared" si="720"/>
        <v>15884.547261893586</v>
      </c>
      <c r="S2352" s="36">
        <f t="shared" si="721"/>
        <v>223976.84036836147</v>
      </c>
      <c r="T2352" s="36">
        <f t="shared" si="722"/>
        <v>6533.1596316385258</v>
      </c>
      <c r="U2352" s="36">
        <f t="shared" si="723"/>
        <v>14291.368560043251</v>
      </c>
      <c r="V2352" s="36">
        <f t="shared" si="724"/>
        <v>7758.2089284037647</v>
      </c>
      <c r="W2352" s="37">
        <f t="shared" si="725"/>
        <v>6533.1596316394862</v>
      </c>
      <c r="X2352" s="36">
        <f t="shared" si="726"/>
        <v>6533.1596316385258</v>
      </c>
      <c r="Y2352" s="276">
        <f t="shared" si="717"/>
        <v>6533.1596316394862</v>
      </c>
      <c r="Z2352" s="36">
        <f t="shared" si="727"/>
        <v>14291.368560043251</v>
      </c>
      <c r="AA2352" s="36">
        <f t="shared" si="728"/>
        <v>7758.2089284037647</v>
      </c>
      <c r="AB2352" s="38">
        <f t="shared" si="718"/>
        <v>9.6042640507221222E-10</v>
      </c>
      <c r="AC2352" s="17"/>
      <c r="AD2352" s="17">
        <f t="shared" si="729"/>
        <v>15</v>
      </c>
      <c r="AH2352" s="103"/>
    </row>
    <row r="2353" spans="1:34">
      <c r="A2353" s="533"/>
      <c r="C2353" s="67" t="str">
        <f>'Terminated loans'!F1543</f>
        <v>E</v>
      </c>
      <c r="D2353" s="19">
        <f>'Terminated loans'!H1543</f>
        <v>143111520</v>
      </c>
      <c r="E2353" s="19">
        <f>'Terminated loans'!I1543</f>
        <v>99</v>
      </c>
      <c r="F2353" s="19" t="str">
        <f>'Terminated loans'!J1543</f>
        <v xml:space="preserve">BASOANAH S (SL2764)            </v>
      </c>
      <c r="G2353" s="547" t="str">
        <f t="shared" si="715"/>
        <v>D1</v>
      </c>
      <c r="H2353" s="21">
        <f>'Terminated loans'!L1543</f>
        <v>41120</v>
      </c>
      <c r="I2353" s="21">
        <f>IF(B2353="VELS",'Terminated loans'!M1543,'Terminated loans'!B1543)</f>
        <v>41547</v>
      </c>
      <c r="J2353" s="34">
        <f t="shared" si="719"/>
        <v>14</v>
      </c>
      <c r="K2353" s="34">
        <f t="shared" si="730"/>
        <v>100</v>
      </c>
      <c r="L2353" s="34">
        <f t="shared" si="731"/>
        <v>14</v>
      </c>
      <c r="M2353" s="34">
        <f t="shared" si="732"/>
        <v>14</v>
      </c>
      <c r="N2353" s="52">
        <f t="shared" si="733"/>
        <v>14</v>
      </c>
      <c r="O2353" s="318">
        <f>+'Terminated loans'!S1543</f>
        <v>3009128</v>
      </c>
      <c r="P2353" s="26">
        <f>+'Terminated loans'!T1543</f>
        <v>0.03</v>
      </c>
      <c r="Q2353" s="536">
        <f t="shared" si="716"/>
        <v>7.6499999999999999E-2</v>
      </c>
      <c r="R2353" s="222">
        <f t="shared" si="720"/>
        <v>218989.59835228344</v>
      </c>
      <c r="S2353" s="36">
        <f t="shared" si="721"/>
        <v>2924120.148290481</v>
      </c>
      <c r="T2353" s="36">
        <f t="shared" si="722"/>
        <v>85007.851709519047</v>
      </c>
      <c r="U2353" s="36">
        <f t="shared" si="723"/>
        <v>141734.22864150349</v>
      </c>
      <c r="V2353" s="36">
        <f t="shared" si="724"/>
        <v>56726.376931968145</v>
      </c>
      <c r="W2353" s="37">
        <f t="shared" si="725"/>
        <v>85007.851709535345</v>
      </c>
      <c r="X2353" s="36">
        <f t="shared" si="726"/>
        <v>85007.851709519047</v>
      </c>
      <c r="Y2353" s="276">
        <f t="shared" si="717"/>
        <v>85007.851709535345</v>
      </c>
      <c r="Z2353" s="36">
        <f t="shared" si="727"/>
        <v>141734.22864150349</v>
      </c>
      <c r="AA2353" s="36">
        <f t="shared" si="728"/>
        <v>56726.376931968145</v>
      </c>
      <c r="AB2353" s="38">
        <f t="shared" si="718"/>
        <v>1.6298145055770874E-8</v>
      </c>
      <c r="AC2353" s="17"/>
      <c r="AD2353" s="17">
        <f t="shared" si="729"/>
        <v>14</v>
      </c>
      <c r="AH2353" s="103"/>
    </row>
    <row r="2354" spans="1:34">
      <c r="A2354" s="533"/>
      <c r="C2354" s="67" t="str">
        <f>'Terminated loans'!F1544</f>
        <v>E</v>
      </c>
      <c r="D2354" s="19">
        <f>'Terminated loans'!H1544</f>
        <v>143980189</v>
      </c>
      <c r="E2354" s="19">
        <f>'Terminated loans'!I1544</f>
        <v>98</v>
      </c>
      <c r="F2354" s="19" t="str">
        <f>'Terminated loans'!J1544</f>
        <v xml:space="preserve">COURONNE J L R                 </v>
      </c>
      <c r="G2354" s="547" t="str">
        <f t="shared" si="715"/>
        <v>D2</v>
      </c>
      <c r="H2354" s="21">
        <f>'Terminated loans'!L1544</f>
        <v>41129</v>
      </c>
      <c r="I2354" s="21">
        <f>IF(B2354="VELS",'Terminated loans'!M1544,'Terminated loans'!B1544)</f>
        <v>41547</v>
      </c>
      <c r="J2354" s="34">
        <f t="shared" si="719"/>
        <v>14</v>
      </c>
      <c r="K2354" s="34">
        <f t="shared" si="730"/>
        <v>100</v>
      </c>
      <c r="L2354" s="34">
        <f t="shared" si="731"/>
        <v>14</v>
      </c>
      <c r="M2354" s="34">
        <f t="shared" si="732"/>
        <v>14</v>
      </c>
      <c r="N2354" s="52">
        <f t="shared" si="733"/>
        <v>14</v>
      </c>
      <c r="O2354" s="318">
        <f>+'Terminated loans'!S1544</f>
        <v>240299</v>
      </c>
      <c r="P2354" s="26">
        <f>+'Terminated loans'!T1544</f>
        <v>0.05</v>
      </c>
      <c r="Q2354" s="536">
        <f t="shared" si="716"/>
        <v>9.4E-2</v>
      </c>
      <c r="R2354" s="222">
        <f t="shared" si="720"/>
        <v>17705.427982355002</v>
      </c>
      <c r="S2354" s="36">
        <f t="shared" si="721"/>
        <v>233901.9778313034</v>
      </c>
      <c r="T2354" s="36">
        <f t="shared" si="722"/>
        <v>6397.0221686965961</v>
      </c>
      <c r="U2354" s="36">
        <f t="shared" si="723"/>
        <v>13974.013921667647</v>
      </c>
      <c r="V2354" s="36">
        <f t="shared" si="724"/>
        <v>7576.9917529700324</v>
      </c>
      <c r="W2354" s="37">
        <f t="shared" si="725"/>
        <v>6397.0221686976147</v>
      </c>
      <c r="X2354" s="36">
        <f t="shared" si="726"/>
        <v>6397.0221686965961</v>
      </c>
      <c r="Y2354" s="276">
        <f t="shared" si="717"/>
        <v>6397.0221686976147</v>
      </c>
      <c r="Z2354" s="36">
        <f t="shared" si="727"/>
        <v>13974.013921667647</v>
      </c>
      <c r="AA2354" s="36">
        <f t="shared" si="728"/>
        <v>7576.9917529700324</v>
      </c>
      <c r="AB2354" s="38">
        <f t="shared" si="718"/>
        <v>1.0186340659856796E-9</v>
      </c>
      <c r="AC2354" s="17"/>
      <c r="AD2354" s="17">
        <f t="shared" si="729"/>
        <v>14</v>
      </c>
      <c r="AH2354" s="103"/>
    </row>
    <row r="2355" spans="1:34">
      <c r="A2355" s="533"/>
      <c r="C2355" s="67" t="str">
        <f>'Terminated loans'!F1545</f>
        <v>E</v>
      </c>
      <c r="D2355" s="19">
        <f>'Terminated loans'!H1545</f>
        <v>143999513</v>
      </c>
      <c r="E2355" s="19">
        <f>'Terminated loans'!I1545</f>
        <v>98</v>
      </c>
      <c r="F2355" s="19" t="str">
        <f>'Terminated loans'!J1545</f>
        <v xml:space="preserve">AUNUND J                       </v>
      </c>
      <c r="G2355" s="547" t="str">
        <f t="shared" si="715"/>
        <v>D2</v>
      </c>
      <c r="H2355" s="21">
        <f>'Terminated loans'!L1545</f>
        <v>41123</v>
      </c>
      <c r="I2355" s="21">
        <f>IF(B2355="VELS",'Terminated loans'!M1545,'Terminated loans'!B1545)</f>
        <v>41547</v>
      </c>
      <c r="J2355" s="34">
        <f t="shared" si="719"/>
        <v>14</v>
      </c>
      <c r="K2355" s="34">
        <f t="shared" si="730"/>
        <v>100</v>
      </c>
      <c r="L2355" s="34">
        <f t="shared" si="731"/>
        <v>14</v>
      </c>
      <c r="M2355" s="34">
        <f t="shared" si="732"/>
        <v>14</v>
      </c>
      <c r="N2355" s="52">
        <f t="shared" si="733"/>
        <v>14</v>
      </c>
      <c r="O2355" s="318">
        <f>+'Terminated loans'!S1545</f>
        <v>443911</v>
      </c>
      <c r="P2355" s="26">
        <f>+'Terminated loans'!T1545</f>
        <v>0.05</v>
      </c>
      <c r="Q2355" s="536">
        <f t="shared" si="716"/>
        <v>9.4E-2</v>
      </c>
      <c r="R2355" s="222">
        <f t="shared" si="720"/>
        <v>32707.727627144479</v>
      </c>
      <c r="S2355" s="36">
        <f t="shared" si="721"/>
        <v>432093.6037231604</v>
      </c>
      <c r="T2355" s="36">
        <f t="shared" si="722"/>
        <v>11817.396276839601</v>
      </c>
      <c r="U2355" s="36">
        <f t="shared" si="723"/>
        <v>25814.583056864154</v>
      </c>
      <c r="V2355" s="36">
        <f t="shared" si="724"/>
        <v>13997.18678002269</v>
      </c>
      <c r="W2355" s="37">
        <f t="shared" si="725"/>
        <v>11817.396276841464</v>
      </c>
      <c r="X2355" s="36">
        <f t="shared" si="726"/>
        <v>11817.396276839601</v>
      </c>
      <c r="Y2355" s="276">
        <f t="shared" si="717"/>
        <v>11817.396276841464</v>
      </c>
      <c r="Z2355" s="36">
        <f t="shared" si="727"/>
        <v>25814.583056864154</v>
      </c>
      <c r="AA2355" s="36">
        <f t="shared" si="728"/>
        <v>13997.18678002269</v>
      </c>
      <c r="AB2355" s="38">
        <f t="shared" si="718"/>
        <v>1.862645149230957E-9</v>
      </c>
      <c r="AC2355" s="17"/>
      <c r="AD2355" s="17">
        <f t="shared" si="729"/>
        <v>14</v>
      </c>
      <c r="AH2355" s="103"/>
    </row>
    <row r="2356" spans="1:34">
      <c r="A2356" s="533"/>
      <c r="C2356" s="67" t="str">
        <f>'Terminated loans'!F1546</f>
        <v>E</v>
      </c>
      <c r="D2356" s="19">
        <f>'Terminated loans'!H1546</f>
        <v>143999343</v>
      </c>
      <c r="E2356" s="19">
        <f>'Terminated loans'!I1546</f>
        <v>98</v>
      </c>
      <c r="F2356" s="19" t="str">
        <f>'Terminated loans'!J1546</f>
        <v xml:space="preserve">HABLAL B Z R                   </v>
      </c>
      <c r="G2356" s="547" t="str">
        <f t="shared" si="715"/>
        <v>D2</v>
      </c>
      <c r="H2356" s="21">
        <f>'Terminated loans'!L1546</f>
        <v>41164</v>
      </c>
      <c r="I2356" s="21">
        <f>IF(B2356="VELS",'Terminated loans'!M1546,'Terminated loans'!B1546)</f>
        <v>41547</v>
      </c>
      <c r="J2356" s="34">
        <f t="shared" si="719"/>
        <v>13</v>
      </c>
      <c r="K2356" s="34">
        <f t="shared" si="730"/>
        <v>99</v>
      </c>
      <c r="L2356" s="34">
        <f t="shared" si="731"/>
        <v>13</v>
      </c>
      <c r="M2356" s="34">
        <f t="shared" si="732"/>
        <v>13</v>
      </c>
      <c r="N2356" s="52">
        <f t="shared" si="733"/>
        <v>13</v>
      </c>
      <c r="O2356" s="318">
        <f>+'Terminated loans'!S1546</f>
        <v>150166</v>
      </c>
      <c r="P2356" s="26">
        <f>+'Terminated loans'!T1546</f>
        <v>0.05</v>
      </c>
      <c r="Q2356" s="536">
        <f t="shared" si="716"/>
        <v>9.4E-2</v>
      </c>
      <c r="R2356" s="222">
        <f t="shared" si="720"/>
        <v>11890.943287291791</v>
      </c>
      <c r="S2356" s="36">
        <f t="shared" si="721"/>
        <v>146427.8572901827</v>
      </c>
      <c r="T2356" s="36">
        <f t="shared" si="722"/>
        <v>3738.1427098173008</v>
      </c>
      <c r="U2356" s="36">
        <f t="shared" si="723"/>
        <v>8154.4054446111259</v>
      </c>
      <c r="V2356" s="36">
        <f t="shared" si="724"/>
        <v>4416.2627347933012</v>
      </c>
      <c r="W2356" s="37">
        <f t="shared" si="725"/>
        <v>3738.1427098178247</v>
      </c>
      <c r="X2356" s="36">
        <f t="shared" si="726"/>
        <v>3738.1427098173008</v>
      </c>
      <c r="Y2356" s="276">
        <f t="shared" si="717"/>
        <v>3738.1427098178247</v>
      </c>
      <c r="Z2356" s="36">
        <f t="shared" si="727"/>
        <v>8154.4054446111259</v>
      </c>
      <c r="AA2356" s="36">
        <f t="shared" si="728"/>
        <v>4416.2627347933012</v>
      </c>
      <c r="AB2356" s="38">
        <f t="shared" si="718"/>
        <v>5.2386894822120667E-10</v>
      </c>
      <c r="AC2356" s="17"/>
      <c r="AD2356" s="17">
        <f t="shared" si="729"/>
        <v>13</v>
      </c>
      <c r="AH2356" s="103"/>
    </row>
    <row r="2357" spans="1:34">
      <c r="A2357" s="533"/>
      <c r="C2357" s="67" t="str">
        <f>'Terminated loans'!F1547</f>
        <v>E</v>
      </c>
      <c r="D2357" s="19">
        <f>'Terminated loans'!H1547</f>
        <v>143999920</v>
      </c>
      <c r="E2357" s="19">
        <f>'Terminated loans'!I1547</f>
        <v>98</v>
      </c>
      <c r="F2357" s="19" t="str">
        <f>'Terminated loans'!J1547</f>
        <v xml:space="preserve">LUXIMON A R                    </v>
      </c>
      <c r="G2357" s="547" t="str">
        <f t="shared" si="715"/>
        <v>D2</v>
      </c>
      <c r="H2357" s="21">
        <f>'Terminated loans'!L1547</f>
        <v>41232</v>
      </c>
      <c r="I2357" s="21">
        <f>IF(B2357="VELS",'Terminated loans'!M1547,'Terminated loans'!B1547)</f>
        <v>41547</v>
      </c>
      <c r="J2357" s="34">
        <f t="shared" si="719"/>
        <v>10</v>
      </c>
      <c r="K2357" s="34">
        <f t="shared" si="730"/>
        <v>96</v>
      </c>
      <c r="L2357" s="34">
        <f t="shared" si="731"/>
        <v>10</v>
      </c>
      <c r="M2357" s="34">
        <f t="shared" si="732"/>
        <v>10</v>
      </c>
      <c r="N2357" s="52">
        <f t="shared" si="733"/>
        <v>10</v>
      </c>
      <c r="O2357" s="318">
        <f>+'Terminated loans'!S1547</f>
        <v>210789</v>
      </c>
      <c r="P2357" s="26">
        <f>+'Terminated loans'!T1547</f>
        <v>0.05</v>
      </c>
      <c r="Q2357" s="536">
        <f t="shared" si="716"/>
        <v>9.4E-2</v>
      </c>
      <c r="R2357" s="222">
        <f t="shared" si="720"/>
        <v>21564.970878199427</v>
      </c>
      <c r="S2357" s="36">
        <f t="shared" si="721"/>
        <v>206642.66374304116</v>
      </c>
      <c r="T2357" s="36">
        <f t="shared" si="722"/>
        <v>4146.3362569588353</v>
      </c>
      <c r="U2357" s="36">
        <f t="shared" si="723"/>
        <v>9007.0450389540347</v>
      </c>
      <c r="V2357" s="36">
        <f t="shared" si="724"/>
        <v>4860.7087819942972</v>
      </c>
      <c r="W2357" s="37">
        <f t="shared" si="725"/>
        <v>4146.3362569597375</v>
      </c>
      <c r="X2357" s="36">
        <f t="shared" si="726"/>
        <v>4146.3362569588353</v>
      </c>
      <c r="Y2357" s="276">
        <f t="shared" si="717"/>
        <v>4146.3362569597375</v>
      </c>
      <c r="Z2357" s="36">
        <f t="shared" si="727"/>
        <v>9007.0450389540347</v>
      </c>
      <c r="AA2357" s="36">
        <f t="shared" si="728"/>
        <v>4860.7087819942972</v>
      </c>
      <c r="AB2357" s="38">
        <f t="shared" si="718"/>
        <v>9.0221874415874481E-10</v>
      </c>
      <c r="AC2357" s="17"/>
      <c r="AD2357" s="17">
        <f t="shared" si="729"/>
        <v>10</v>
      </c>
      <c r="AH2357" s="103"/>
    </row>
    <row r="2358" spans="1:34">
      <c r="A2358" s="533"/>
      <c r="C2358" s="67" t="str">
        <f>'Terminated loans'!F1548</f>
        <v>E</v>
      </c>
      <c r="D2358" s="19">
        <f>'Terminated loans'!H1548</f>
        <v>143980626</v>
      </c>
      <c r="E2358" s="19">
        <f>'Terminated loans'!I1548</f>
        <v>98</v>
      </c>
      <c r="F2358" s="19" t="str">
        <f>'Terminated loans'!J1548</f>
        <v xml:space="preserve">BUNDHOO T                      </v>
      </c>
      <c r="G2358" s="547" t="str">
        <f t="shared" si="715"/>
        <v>D2</v>
      </c>
      <c r="H2358" s="21">
        <f>'Terminated loans'!L1548</f>
        <v>41303</v>
      </c>
      <c r="I2358" s="21">
        <f>IF(B2358="VELS",'Terminated loans'!M1548,'Terminated loans'!B1548)</f>
        <v>41547</v>
      </c>
      <c r="J2358" s="34">
        <f t="shared" si="719"/>
        <v>8</v>
      </c>
      <c r="K2358" s="34">
        <f t="shared" si="730"/>
        <v>94</v>
      </c>
      <c r="L2358" s="34">
        <f t="shared" si="731"/>
        <v>8</v>
      </c>
      <c r="M2358" s="34">
        <f t="shared" si="732"/>
        <v>8</v>
      </c>
      <c r="N2358" s="52">
        <f t="shared" si="733"/>
        <v>8</v>
      </c>
      <c r="O2358" s="318">
        <f>+'Terminated loans'!S1548</f>
        <v>174828</v>
      </c>
      <c r="P2358" s="26">
        <f>+'Terminated loans'!T1548</f>
        <v>0.05</v>
      </c>
      <c r="Q2358" s="536">
        <f t="shared" si="716"/>
        <v>9.4E-2</v>
      </c>
      <c r="R2358" s="222">
        <f t="shared" si="720"/>
        <v>22265.240805032328</v>
      </c>
      <c r="S2358" s="36">
        <f t="shared" si="721"/>
        <v>172003.60853062855</v>
      </c>
      <c r="T2358" s="36">
        <f t="shared" si="722"/>
        <v>2824.3914693714469</v>
      </c>
      <c r="U2358" s="36">
        <f t="shared" si="723"/>
        <v>6118.3179096308304</v>
      </c>
      <c r="V2358" s="36">
        <f t="shared" si="724"/>
        <v>3293.9264402586559</v>
      </c>
      <c r="W2358" s="37">
        <f t="shared" si="725"/>
        <v>2824.3914693721745</v>
      </c>
      <c r="X2358" s="36">
        <f t="shared" si="726"/>
        <v>2824.3914693714469</v>
      </c>
      <c r="Y2358" s="276">
        <f t="shared" si="717"/>
        <v>2824.3914693721745</v>
      </c>
      <c r="Z2358" s="36">
        <f t="shared" si="727"/>
        <v>6118.3179096308304</v>
      </c>
      <c r="AA2358" s="36">
        <f t="shared" si="728"/>
        <v>3293.9264402586559</v>
      </c>
      <c r="AB2358" s="38">
        <f t="shared" si="718"/>
        <v>7.2759576141834259E-10</v>
      </c>
      <c r="AC2358" s="17"/>
      <c r="AD2358" s="17">
        <f t="shared" si="729"/>
        <v>8</v>
      </c>
      <c r="AH2358" s="103"/>
    </row>
    <row r="2359" spans="1:34">
      <c r="A2359" s="533"/>
      <c r="C2359" s="67" t="str">
        <f>'Terminated loans'!F1549</f>
        <v>E</v>
      </c>
      <c r="D2359" s="19">
        <f>'Terminated loans'!H1549</f>
        <v>143999939</v>
      </c>
      <c r="E2359" s="19">
        <f>'Terminated loans'!I1549</f>
        <v>98</v>
      </c>
      <c r="F2359" s="19" t="str">
        <f>'Terminated loans'!J1549</f>
        <v xml:space="preserve">PROSPER A D                    </v>
      </c>
      <c r="G2359" s="547" t="str">
        <f t="shared" si="715"/>
        <v>D2</v>
      </c>
      <c r="H2359" s="21">
        <f>'Terminated loans'!L1549</f>
        <v>41295</v>
      </c>
      <c r="I2359" s="21">
        <f>IF(B2359="VELS",'Terminated loans'!M1549,'Terminated loans'!B1549)</f>
        <v>41547</v>
      </c>
      <c r="J2359" s="34">
        <f t="shared" si="719"/>
        <v>8</v>
      </c>
      <c r="K2359" s="34">
        <f t="shared" si="730"/>
        <v>94</v>
      </c>
      <c r="L2359" s="34">
        <f t="shared" si="731"/>
        <v>8</v>
      </c>
      <c r="M2359" s="34">
        <f t="shared" si="732"/>
        <v>8</v>
      </c>
      <c r="N2359" s="52">
        <f t="shared" si="733"/>
        <v>8</v>
      </c>
      <c r="O2359" s="318">
        <f>+'Terminated loans'!S1549</f>
        <v>215881</v>
      </c>
      <c r="P2359" s="26">
        <f>+'Terminated loans'!T1549</f>
        <v>0.05</v>
      </c>
      <c r="Q2359" s="536">
        <f t="shared" si="716"/>
        <v>9.4E-2</v>
      </c>
      <c r="R2359" s="222">
        <f t="shared" si="720"/>
        <v>27493.550519545977</v>
      </c>
      <c r="S2359" s="36">
        <f t="shared" si="721"/>
        <v>212393.38671837817</v>
      </c>
      <c r="T2359" s="36">
        <f t="shared" si="722"/>
        <v>3487.6132816218305</v>
      </c>
      <c r="U2359" s="36">
        <f t="shared" si="723"/>
        <v>7555.0174379905802</v>
      </c>
      <c r="V2359" s="36">
        <f t="shared" si="724"/>
        <v>4067.4041563678184</v>
      </c>
      <c r="W2359" s="37">
        <f t="shared" si="725"/>
        <v>3487.6132816227619</v>
      </c>
      <c r="X2359" s="36">
        <f t="shared" si="726"/>
        <v>3487.6132816218305</v>
      </c>
      <c r="Y2359" s="276">
        <f t="shared" si="717"/>
        <v>3487.6132816227619</v>
      </c>
      <c r="Z2359" s="36">
        <f t="shared" si="727"/>
        <v>7555.0174379905802</v>
      </c>
      <c r="AA2359" s="36">
        <f t="shared" si="728"/>
        <v>4067.4041563678184</v>
      </c>
      <c r="AB2359" s="38">
        <f t="shared" si="718"/>
        <v>9.3132257461547852E-10</v>
      </c>
      <c r="AC2359" s="17"/>
      <c r="AD2359" s="17">
        <f t="shared" si="729"/>
        <v>8</v>
      </c>
      <c r="AH2359" s="103"/>
    </row>
    <row r="2360" spans="1:34">
      <c r="A2360" s="533"/>
      <c r="C2360" s="67" t="str">
        <f>'Terminated loans'!F1550</f>
        <v>E</v>
      </c>
      <c r="D2360" s="19">
        <f>'Terminated loans'!H1550</f>
        <v>143980774</v>
      </c>
      <c r="E2360" s="19">
        <f>'Terminated loans'!I1550</f>
        <v>98</v>
      </c>
      <c r="F2360" s="19" t="str">
        <f>'Terminated loans'!J1550</f>
        <v xml:space="preserve">FARO M B M                     </v>
      </c>
      <c r="G2360" s="547" t="str">
        <f t="shared" si="715"/>
        <v>D2</v>
      </c>
      <c r="H2360" s="21">
        <f>'Terminated loans'!L1550</f>
        <v>41317</v>
      </c>
      <c r="I2360" s="21">
        <f>IF(B2360="VELS",'Terminated loans'!M1550,'Terminated loans'!B1550)</f>
        <v>41547</v>
      </c>
      <c r="J2360" s="34">
        <f t="shared" si="719"/>
        <v>8</v>
      </c>
      <c r="K2360" s="34">
        <f t="shared" si="730"/>
        <v>94</v>
      </c>
      <c r="L2360" s="34">
        <f t="shared" si="731"/>
        <v>8</v>
      </c>
      <c r="M2360" s="34">
        <f t="shared" si="732"/>
        <v>8</v>
      </c>
      <c r="N2360" s="52">
        <f t="shared" si="733"/>
        <v>8</v>
      </c>
      <c r="O2360" s="318">
        <f>+'Terminated loans'!S1550</f>
        <v>241820</v>
      </c>
      <c r="P2360" s="26">
        <f>+'Terminated loans'!T1550</f>
        <v>0.05</v>
      </c>
      <c r="Q2360" s="536">
        <f t="shared" si="716"/>
        <v>9.4E-2</v>
      </c>
      <c r="R2360" s="222">
        <f t="shared" si="720"/>
        <v>30797.014960263336</v>
      </c>
      <c r="S2360" s="36">
        <f t="shared" si="721"/>
        <v>237913.33547759283</v>
      </c>
      <c r="T2360" s="36">
        <f t="shared" si="722"/>
        <v>3906.664522407169</v>
      </c>
      <c r="U2360" s="36">
        <f t="shared" si="723"/>
        <v>8462.7842045148718</v>
      </c>
      <c r="V2360" s="36">
        <f t="shared" si="724"/>
        <v>4556.1196821066842</v>
      </c>
      <c r="W2360" s="37">
        <f t="shared" si="725"/>
        <v>3906.6645224081876</v>
      </c>
      <c r="X2360" s="36">
        <f t="shared" si="726"/>
        <v>3906.664522407169</v>
      </c>
      <c r="Y2360" s="276">
        <f t="shared" si="717"/>
        <v>3906.6645224081876</v>
      </c>
      <c r="Z2360" s="36">
        <f t="shared" si="727"/>
        <v>8462.7842045148718</v>
      </c>
      <c r="AA2360" s="36">
        <f t="shared" si="728"/>
        <v>4556.1196821066842</v>
      </c>
      <c r="AB2360" s="38">
        <f t="shared" si="718"/>
        <v>1.0186340659856796E-9</v>
      </c>
      <c r="AC2360" s="17"/>
      <c r="AD2360" s="17">
        <f t="shared" si="729"/>
        <v>8</v>
      </c>
      <c r="AH2360" s="103"/>
    </row>
    <row r="2361" spans="1:34">
      <c r="A2361" s="533"/>
      <c r="C2361" s="67" t="str">
        <f>'Terminated loans'!F1551</f>
        <v>E</v>
      </c>
      <c r="D2361" s="19">
        <f>'Terminated loans'!H1551</f>
        <v>143980650</v>
      </c>
      <c r="E2361" s="19">
        <f>'Terminated loans'!I1551</f>
        <v>98</v>
      </c>
      <c r="F2361" s="19" t="str">
        <f>'Terminated loans'!J1551</f>
        <v xml:space="preserve">LALSING R R                    </v>
      </c>
      <c r="G2361" s="547" t="str">
        <f t="shared" si="715"/>
        <v>D2</v>
      </c>
      <c r="H2361" s="21">
        <f>'Terminated loans'!L1551</f>
        <v>41316</v>
      </c>
      <c r="I2361" s="21">
        <f>IF(B2361="VELS",'Terminated loans'!M1551,'Terminated loans'!B1551)</f>
        <v>41547</v>
      </c>
      <c r="J2361" s="34">
        <f t="shared" si="719"/>
        <v>8</v>
      </c>
      <c r="K2361" s="34">
        <f t="shared" si="730"/>
        <v>94</v>
      </c>
      <c r="L2361" s="34">
        <f t="shared" si="731"/>
        <v>8</v>
      </c>
      <c r="M2361" s="34">
        <f t="shared" si="732"/>
        <v>8</v>
      </c>
      <c r="N2361" s="52">
        <f t="shared" si="733"/>
        <v>8</v>
      </c>
      <c r="O2361" s="318">
        <f>+'Terminated loans'!S1551</f>
        <v>234942</v>
      </c>
      <c r="P2361" s="26">
        <f>+'Terminated loans'!T1551</f>
        <v>0.05</v>
      </c>
      <c r="Q2361" s="536">
        <f t="shared" si="716"/>
        <v>9.4E-2</v>
      </c>
      <c r="R2361" s="222">
        <f t="shared" si="720"/>
        <v>29921.066449401158</v>
      </c>
      <c r="S2361" s="36">
        <f t="shared" si="721"/>
        <v>231146.45134305107</v>
      </c>
      <c r="T2361" s="36">
        <f t="shared" si="722"/>
        <v>3795.5486569489294</v>
      </c>
      <c r="U2361" s="36">
        <f t="shared" si="723"/>
        <v>8222.0802521592123</v>
      </c>
      <c r="V2361" s="36">
        <f t="shared" si="724"/>
        <v>4426.5315952092933</v>
      </c>
      <c r="W2361" s="37">
        <f t="shared" si="725"/>
        <v>3795.5486569499189</v>
      </c>
      <c r="X2361" s="36">
        <f t="shared" si="726"/>
        <v>3795.5486569489294</v>
      </c>
      <c r="Y2361" s="276">
        <f t="shared" si="717"/>
        <v>3795.5486569499189</v>
      </c>
      <c r="Z2361" s="36">
        <f t="shared" si="727"/>
        <v>8222.0802521592123</v>
      </c>
      <c r="AA2361" s="36">
        <f t="shared" si="728"/>
        <v>4426.5315952092933</v>
      </c>
      <c r="AB2361" s="38">
        <f t="shared" si="718"/>
        <v>9.8953023552894592E-10</v>
      </c>
      <c r="AC2361" s="17"/>
      <c r="AD2361" s="17">
        <f t="shared" si="729"/>
        <v>8</v>
      </c>
      <c r="AH2361" s="103"/>
    </row>
    <row r="2362" spans="1:34">
      <c r="A2362" s="533"/>
      <c r="C2362" s="67" t="str">
        <f>'Terminated loans'!F1552</f>
        <v>E</v>
      </c>
      <c r="D2362" s="19">
        <f>'Terminated loans'!H1552</f>
        <v>143004732</v>
      </c>
      <c r="E2362" s="19">
        <f>'Terminated loans'!I1552</f>
        <v>98</v>
      </c>
      <c r="F2362" s="19" t="str">
        <f>'Terminated loans'!J1552</f>
        <v xml:space="preserve">NARALLOO A                     </v>
      </c>
      <c r="G2362" s="547" t="str">
        <f t="shared" si="715"/>
        <v>A2</v>
      </c>
      <c r="H2362" s="21">
        <f>'Terminated loans'!L1552</f>
        <v>39763</v>
      </c>
      <c r="I2362" s="21">
        <f>IF(B2362="VELS",'Terminated loans'!M1552,'Terminated loans'!B1552)</f>
        <v>41578</v>
      </c>
      <c r="J2362" s="34">
        <f t="shared" si="719"/>
        <v>60</v>
      </c>
      <c r="K2362" s="34">
        <f t="shared" si="730"/>
        <v>145</v>
      </c>
      <c r="L2362" s="34">
        <f t="shared" si="731"/>
        <v>60</v>
      </c>
      <c r="M2362" s="34">
        <f t="shared" si="732"/>
        <v>60</v>
      </c>
      <c r="N2362" s="52">
        <f t="shared" si="733"/>
        <v>60</v>
      </c>
      <c r="O2362" s="318">
        <f>+'Terminated loans'!S1552</f>
        <v>164652</v>
      </c>
      <c r="P2362" s="26">
        <f>+'Terminated loans'!T1552</f>
        <v>0.05</v>
      </c>
      <c r="Q2362" s="536">
        <f t="shared" si="716"/>
        <v>0.104</v>
      </c>
      <c r="R2362" s="222">
        <f t="shared" si="720"/>
        <v>3107.1863619536884</v>
      </c>
      <c r="S2362" s="36">
        <f t="shared" si="721"/>
        <v>144895.03008812311</v>
      </c>
      <c r="T2362" s="36">
        <f t="shared" si="722"/>
        <v>19756.969911876891</v>
      </c>
      <c r="U2362" s="36">
        <f t="shared" si="723"/>
        <v>41536.151629096828</v>
      </c>
      <c r="V2362" s="36">
        <f t="shared" si="724"/>
        <v>21779.181717221305</v>
      </c>
      <c r="W2362" s="37">
        <f t="shared" si="725"/>
        <v>19756.969911875523</v>
      </c>
      <c r="X2362" s="36">
        <f t="shared" si="726"/>
        <v>19756.969911876891</v>
      </c>
      <c r="Y2362" s="276">
        <f t="shared" si="717"/>
        <v>19756.969911875523</v>
      </c>
      <c r="Z2362" s="36">
        <f t="shared" si="727"/>
        <v>41536.151629096828</v>
      </c>
      <c r="AA2362" s="36">
        <f t="shared" si="728"/>
        <v>21779.181717221305</v>
      </c>
      <c r="AB2362" s="38">
        <f t="shared" si="718"/>
        <v>-1.3678800314664841E-9</v>
      </c>
      <c r="AC2362" s="17"/>
      <c r="AD2362" s="17">
        <f t="shared" si="729"/>
        <v>60</v>
      </c>
      <c r="AH2362" s="103"/>
    </row>
    <row r="2363" spans="1:34">
      <c r="A2363" s="533"/>
      <c r="C2363" s="67" t="str">
        <f>'Terminated loans'!F1553</f>
        <v>E</v>
      </c>
      <c r="D2363" s="19">
        <f>'Terminated loans'!H1553</f>
        <v>143019772</v>
      </c>
      <c r="E2363" s="19">
        <f>'Terminated loans'!I1553</f>
        <v>99</v>
      </c>
      <c r="F2363" s="19" t="str">
        <f>'Terminated loans'!J1553</f>
        <v xml:space="preserve">DOUCE S/SD                     </v>
      </c>
      <c r="G2363" s="547" t="str">
        <f t="shared" si="715"/>
        <v>A1</v>
      </c>
      <c r="H2363" s="21">
        <f>'Terminated loans'!L1553</f>
        <v>39405</v>
      </c>
      <c r="I2363" s="21">
        <f>IF(B2363="VELS",'Terminated loans'!M1553,'Terminated loans'!B1553)</f>
        <v>41578</v>
      </c>
      <c r="J2363" s="34">
        <f t="shared" si="719"/>
        <v>71</v>
      </c>
      <c r="K2363" s="34">
        <f t="shared" si="730"/>
        <v>156</v>
      </c>
      <c r="L2363" s="34">
        <f t="shared" si="731"/>
        <v>71</v>
      </c>
      <c r="M2363" s="34">
        <f t="shared" si="732"/>
        <v>71</v>
      </c>
      <c r="N2363" s="52">
        <f t="shared" si="733"/>
        <v>71</v>
      </c>
      <c r="O2363" s="318">
        <f>+'Terminated loans'!S1553</f>
        <v>950181</v>
      </c>
      <c r="P2363" s="26">
        <f>+'Terminated loans'!T1553</f>
        <v>0.03</v>
      </c>
      <c r="Q2363" s="536">
        <f t="shared" si="716"/>
        <v>8.6499999999999994E-2</v>
      </c>
      <c r="R2363" s="222">
        <f t="shared" si="720"/>
        <v>14622.353498821396</v>
      </c>
      <c r="S2363" s="36">
        <f t="shared" si="721"/>
        <v>810354.8174380695</v>
      </c>
      <c r="T2363" s="36">
        <f t="shared" si="722"/>
        <v>139826.1825619305</v>
      </c>
      <c r="U2363" s="36">
        <f t="shared" si="723"/>
        <v>227832.280978241</v>
      </c>
      <c r="V2363" s="36">
        <f t="shared" si="724"/>
        <v>88006.098416319117</v>
      </c>
      <c r="W2363" s="37">
        <f t="shared" si="725"/>
        <v>139826.18256192189</v>
      </c>
      <c r="X2363" s="36">
        <f t="shared" si="726"/>
        <v>139826.1825619305</v>
      </c>
      <c r="Y2363" s="276">
        <f t="shared" si="717"/>
        <v>139826.18256192189</v>
      </c>
      <c r="Z2363" s="36">
        <f t="shared" si="727"/>
        <v>227832.280978241</v>
      </c>
      <c r="AA2363" s="36">
        <f t="shared" si="728"/>
        <v>88006.098416319117</v>
      </c>
      <c r="AB2363" s="38">
        <f t="shared" si="718"/>
        <v>-8.6147338151931763E-9</v>
      </c>
      <c r="AC2363" s="17"/>
      <c r="AD2363" s="17">
        <f t="shared" si="729"/>
        <v>71</v>
      </c>
      <c r="AH2363" s="103"/>
    </row>
    <row r="2364" spans="1:34">
      <c r="A2364" s="533"/>
      <c r="C2364" s="67" t="str">
        <f>'Terminated loans'!F1554</f>
        <v>N</v>
      </c>
      <c r="D2364" s="19">
        <f>'Terminated loans'!H1554</f>
        <v>143026140</v>
      </c>
      <c r="E2364" s="19">
        <f>'Terminated loans'!I1554</f>
        <v>98</v>
      </c>
      <c r="F2364" s="19" t="str">
        <f>'Terminated loans'!J1554</f>
        <v xml:space="preserve">MAHADOO N V                    </v>
      </c>
      <c r="G2364" s="547" t="str">
        <f t="shared" si="715"/>
        <v>A2</v>
      </c>
      <c r="H2364" s="21">
        <f>'Terminated loans'!L1554</f>
        <v>40108</v>
      </c>
      <c r="I2364" s="21">
        <f>IF(B2364="VELS",'Terminated loans'!M1554,'Terminated loans'!B1554)</f>
        <v>41572</v>
      </c>
      <c r="J2364" s="34">
        <f t="shared" si="719"/>
        <v>48</v>
      </c>
      <c r="K2364" s="34">
        <f t="shared" si="730"/>
        <v>133</v>
      </c>
      <c r="L2364" s="34">
        <f t="shared" si="731"/>
        <v>48</v>
      </c>
      <c r="M2364" s="34">
        <f t="shared" si="732"/>
        <v>48</v>
      </c>
      <c r="N2364" s="52">
        <f t="shared" si="733"/>
        <v>48</v>
      </c>
      <c r="O2364" s="318">
        <f>+'Terminated loans'!S1554</f>
        <v>240000</v>
      </c>
      <c r="P2364" s="26">
        <f>+'Terminated loans'!T1554</f>
        <v>0.05</v>
      </c>
      <c r="Q2364" s="536">
        <f t="shared" si="716"/>
        <v>0.104</v>
      </c>
      <c r="R2364" s="222">
        <f t="shared" si="720"/>
        <v>5527.0304569551645</v>
      </c>
      <c r="S2364" s="36">
        <f t="shared" si="721"/>
        <v>216278.85303828228</v>
      </c>
      <c r="T2364" s="36">
        <f t="shared" si="722"/>
        <v>23721.146961717721</v>
      </c>
      <c r="U2364" s="36">
        <f t="shared" si="723"/>
        <v>49018.608895563404</v>
      </c>
      <c r="V2364" s="36">
        <f t="shared" si="724"/>
        <v>25297.461933847866</v>
      </c>
      <c r="W2364" s="37">
        <f t="shared" si="725"/>
        <v>23721.146961715538</v>
      </c>
      <c r="X2364" s="36">
        <f t="shared" si="726"/>
        <v>23721.146961717721</v>
      </c>
      <c r="Y2364" s="276">
        <f t="shared" si="717"/>
        <v>23721.146961715538</v>
      </c>
      <c r="Z2364" s="36">
        <f t="shared" si="727"/>
        <v>49018.608895563404</v>
      </c>
      <c r="AA2364" s="36">
        <f t="shared" si="728"/>
        <v>25297.461933847866</v>
      </c>
      <c r="AB2364" s="38">
        <f t="shared" si="718"/>
        <v>-2.1827872842550278E-9</v>
      </c>
      <c r="AC2364" s="17"/>
      <c r="AD2364" s="17">
        <f t="shared" si="729"/>
        <v>48</v>
      </c>
      <c r="AH2364" s="103"/>
    </row>
    <row r="2365" spans="1:34">
      <c r="A2365" s="533"/>
      <c r="C2365" s="67" t="str">
        <f>'Terminated loans'!F1555</f>
        <v>E</v>
      </c>
      <c r="D2365" s="19">
        <f>'Terminated loans'!H1555</f>
        <v>143050181</v>
      </c>
      <c r="E2365" s="19">
        <f>'Terminated loans'!I1555</f>
        <v>98</v>
      </c>
      <c r="F2365" s="19" t="str">
        <f>'Terminated loans'!J1555</f>
        <v xml:space="preserve">BUNDHOO A                      </v>
      </c>
      <c r="G2365" s="547" t="str">
        <f t="shared" ref="G2365:G2428" si="734">IF(H2365&lt;$P$5,"A",IF(H2365&lt;$P$6,"B",IF(H2365&lt;$P$7,"C",IF(H2365&lt;$P$8,"D",IF(H2365&lt;$P$9,"E",IF(H2365&lt;$P$10,"F",IF(H2365&lt;$P$11,"G",IF(H2365&lt;$P$12,"I",IF(H2365&lt;$P$13,"J",IF(H2365&lt;$P$14,"K","L"))))))))))&amp;IF(OR(P2365=0,P2365&gt;=5%),2,1)</f>
        <v>A2</v>
      </c>
      <c r="H2365" s="21">
        <f>'Terminated loans'!L1555</f>
        <v>40227</v>
      </c>
      <c r="I2365" s="21">
        <f>IF(B2365="VELS",'Terminated loans'!M1555,'Terminated loans'!B1555)</f>
        <v>41578</v>
      </c>
      <c r="J2365" s="34">
        <f t="shared" si="719"/>
        <v>44</v>
      </c>
      <c r="K2365" s="34">
        <f t="shared" si="730"/>
        <v>129</v>
      </c>
      <c r="L2365" s="34">
        <f t="shared" si="731"/>
        <v>44</v>
      </c>
      <c r="M2365" s="34">
        <f t="shared" si="732"/>
        <v>44</v>
      </c>
      <c r="N2365" s="52">
        <f t="shared" si="733"/>
        <v>44</v>
      </c>
      <c r="O2365" s="318">
        <f>+'Terminated loans'!S1555</f>
        <v>155285</v>
      </c>
      <c r="P2365" s="26">
        <f>+'Terminated loans'!T1555</f>
        <v>0.05</v>
      </c>
      <c r="Q2365" s="536">
        <f t="shared" ref="Q2365:Q2428" si="735">VLOOKUP(G2365,$O$3:$Q$28,3,FALSE)</f>
        <v>0.104</v>
      </c>
      <c r="R2365" s="222">
        <f t="shared" si="720"/>
        <v>3869.9213813629303</v>
      </c>
      <c r="S2365" s="36">
        <f t="shared" si="721"/>
        <v>141070.6090275567</v>
      </c>
      <c r="T2365" s="36">
        <f t="shared" si="722"/>
        <v>14214.390972443303</v>
      </c>
      <c r="U2365" s="36">
        <f t="shared" si="723"/>
        <v>29205.931752410834</v>
      </c>
      <c r="V2365" s="36">
        <f t="shared" si="724"/>
        <v>14991.540779968956</v>
      </c>
      <c r="W2365" s="37">
        <f t="shared" si="725"/>
        <v>14214.390972441877</v>
      </c>
      <c r="X2365" s="36">
        <f t="shared" si="726"/>
        <v>14214.390972443303</v>
      </c>
      <c r="Y2365" s="276">
        <f t="shared" si="717"/>
        <v>14214.390972441877</v>
      </c>
      <c r="Z2365" s="36">
        <f t="shared" si="727"/>
        <v>29205.931752410834</v>
      </c>
      <c r="AA2365" s="36">
        <f t="shared" si="728"/>
        <v>14991.540779968956</v>
      </c>
      <c r="AB2365" s="38">
        <f t="shared" si="718"/>
        <v>-1.4260876923799515E-9</v>
      </c>
      <c r="AC2365" s="17"/>
      <c r="AD2365" s="17">
        <f t="shared" si="729"/>
        <v>44</v>
      </c>
      <c r="AH2365" s="103"/>
    </row>
    <row r="2366" spans="1:34">
      <c r="A2366" s="533"/>
      <c r="C2366" s="67" t="str">
        <f>'Terminated loans'!F1556</f>
        <v>E</v>
      </c>
      <c r="D2366" s="19">
        <f>'Terminated loans'!H1556</f>
        <v>143341682</v>
      </c>
      <c r="E2366" s="19">
        <f>'Terminated loans'!I1556</f>
        <v>99</v>
      </c>
      <c r="F2366" s="19" t="str">
        <f>'Terminated loans'!J1556</f>
        <v xml:space="preserve">DOUCE M R S (SL 2036)          </v>
      </c>
      <c r="G2366" s="547" t="str">
        <f t="shared" si="734"/>
        <v>A1</v>
      </c>
      <c r="H2366" s="21">
        <f>'Terminated loans'!L1556</f>
        <v>40415</v>
      </c>
      <c r="I2366" s="21">
        <f>IF(B2366="VELS",'Terminated loans'!M1556,'Terminated loans'!B1556)</f>
        <v>41578</v>
      </c>
      <c r="J2366" s="34">
        <f t="shared" si="719"/>
        <v>38</v>
      </c>
      <c r="K2366" s="34">
        <f t="shared" si="730"/>
        <v>123</v>
      </c>
      <c r="L2366" s="34">
        <f t="shared" si="731"/>
        <v>38</v>
      </c>
      <c r="M2366" s="34">
        <f t="shared" si="732"/>
        <v>38</v>
      </c>
      <c r="N2366" s="52">
        <f t="shared" si="733"/>
        <v>38</v>
      </c>
      <c r="O2366" s="318">
        <f>+'Terminated loans'!S1556</f>
        <v>375876</v>
      </c>
      <c r="P2366" s="26">
        <f>+'Terminated loans'!T1556</f>
        <v>0.03</v>
      </c>
      <c r="Q2366" s="536">
        <f t="shared" si="735"/>
        <v>8.6499999999999994E-2</v>
      </c>
      <c r="R2366" s="222">
        <f t="shared" si="720"/>
        <v>10381.106695331218</v>
      </c>
      <c r="S2366" s="36">
        <f t="shared" si="721"/>
        <v>343990.8788224546</v>
      </c>
      <c r="T2366" s="36">
        <f t="shared" si="722"/>
        <v>31885.121177545399</v>
      </c>
      <c r="U2366" s="36">
        <f t="shared" si="723"/>
        <v>50491.175600127899</v>
      </c>
      <c r="V2366" s="36">
        <f t="shared" si="724"/>
        <v>18606.054422586283</v>
      </c>
      <c r="W2366" s="37">
        <f t="shared" si="725"/>
        <v>31885.121177541616</v>
      </c>
      <c r="X2366" s="36">
        <f t="shared" si="726"/>
        <v>31885.121177545399</v>
      </c>
      <c r="Y2366" s="276">
        <f t="shared" si="717"/>
        <v>31885.121177541616</v>
      </c>
      <c r="Z2366" s="36">
        <f t="shared" si="727"/>
        <v>50491.175600127899</v>
      </c>
      <c r="AA2366" s="36">
        <f t="shared" si="728"/>
        <v>18606.054422586283</v>
      </c>
      <c r="AB2366" s="38">
        <f t="shared" si="718"/>
        <v>-3.7834979593753815E-9</v>
      </c>
      <c r="AC2366" s="17"/>
      <c r="AD2366" s="17">
        <f t="shared" si="729"/>
        <v>38</v>
      </c>
      <c r="AH2366" s="103"/>
    </row>
    <row r="2367" spans="1:34">
      <c r="A2367" s="533"/>
      <c r="C2367" s="67" t="str">
        <f>'Terminated loans'!F1557</f>
        <v>E</v>
      </c>
      <c r="D2367" s="19">
        <f>'Terminated loans'!H1557</f>
        <v>143525651</v>
      </c>
      <c r="E2367" s="19">
        <f>'Terminated loans'!I1557</f>
        <v>99</v>
      </c>
      <c r="F2367" s="19" t="str">
        <f>'Terminated loans'!J1557</f>
        <v xml:space="preserve">NOORDINE MR L OR MRS N         </v>
      </c>
      <c r="G2367" s="547" t="str">
        <f t="shared" si="734"/>
        <v>A1</v>
      </c>
      <c r="H2367" s="21">
        <f>'Terminated loans'!L1557</f>
        <v>35017</v>
      </c>
      <c r="I2367" s="21">
        <f>IF(B2367="VELS",'Terminated loans'!M1557,'Terminated loans'!B1557)</f>
        <v>41578</v>
      </c>
      <c r="J2367" s="34">
        <f t="shared" si="719"/>
        <v>216</v>
      </c>
      <c r="K2367" s="34">
        <f t="shared" si="730"/>
        <v>301</v>
      </c>
      <c r="L2367" s="34">
        <f t="shared" si="731"/>
        <v>180</v>
      </c>
      <c r="M2367" s="34">
        <f t="shared" si="732"/>
        <v>180</v>
      </c>
      <c r="N2367" s="52">
        <f t="shared" si="733"/>
        <v>180</v>
      </c>
      <c r="O2367" s="318">
        <f>+'Terminated loans'!S1557</f>
        <v>104467</v>
      </c>
      <c r="P2367" s="26">
        <f>+'Terminated loans'!T1557</f>
        <v>0.03</v>
      </c>
      <c r="Q2367" s="536">
        <f t="shared" si="735"/>
        <v>8.6499999999999994E-2</v>
      </c>
      <c r="R2367" s="222">
        <f t="shared" si="720"/>
        <v>721.42992214920787</v>
      </c>
      <c r="S2367" s="36">
        <f t="shared" si="721"/>
        <v>72611.196954901447</v>
      </c>
      <c r="T2367" s="36">
        <f t="shared" si="722"/>
        <v>31855.803045098553</v>
      </c>
      <c r="U2367" s="36">
        <f t="shared" si="723"/>
        <v>57246.189031955248</v>
      </c>
      <c r="V2367" s="36">
        <f t="shared" si="724"/>
        <v>25390.385986857422</v>
      </c>
      <c r="W2367" s="37">
        <f t="shared" si="725"/>
        <v>31855.803045097826</v>
      </c>
      <c r="X2367" s="36">
        <f t="shared" si="726"/>
        <v>31855.803045098553</v>
      </c>
      <c r="Y2367" s="276">
        <f t="shared" si="717"/>
        <v>31855.803045097826</v>
      </c>
      <c r="Z2367" s="36">
        <f t="shared" si="727"/>
        <v>57246.189031955248</v>
      </c>
      <c r="AA2367" s="36">
        <f t="shared" si="728"/>
        <v>25390.385986857422</v>
      </c>
      <c r="AB2367" s="38">
        <f t="shared" si="718"/>
        <v>-7.2759576141834259E-10</v>
      </c>
      <c r="AC2367" s="17"/>
      <c r="AD2367" s="17">
        <f t="shared" si="729"/>
        <v>180</v>
      </c>
      <c r="AH2367" s="103"/>
    </row>
    <row r="2368" spans="1:34">
      <c r="A2368" s="533"/>
      <c r="C2368" s="67" t="str">
        <f>'Terminated loans'!F1558</f>
        <v>E</v>
      </c>
      <c r="D2368" s="19">
        <f>'Terminated loans'!H1558</f>
        <v>283050947</v>
      </c>
      <c r="E2368" s="19">
        <f>'Terminated loans'!I1558</f>
        <v>99</v>
      </c>
      <c r="F2368" s="19" t="str">
        <f>'Terminated loans'!J1558</f>
        <v xml:space="preserve">FATEHMAMODE M B                </v>
      </c>
      <c r="G2368" s="547" t="str">
        <f t="shared" si="734"/>
        <v>A1</v>
      </c>
      <c r="H2368" s="21">
        <f>'Terminated loans'!L1558</f>
        <v>39073</v>
      </c>
      <c r="I2368" s="21">
        <f>IF(B2368="VELS",'Terminated loans'!M1558,'Terminated loans'!B1558)</f>
        <v>41578</v>
      </c>
      <c r="J2368" s="34">
        <f t="shared" si="719"/>
        <v>82</v>
      </c>
      <c r="K2368" s="34">
        <f t="shared" si="730"/>
        <v>167</v>
      </c>
      <c r="L2368" s="34">
        <f t="shared" si="731"/>
        <v>82</v>
      </c>
      <c r="M2368" s="34">
        <f t="shared" si="732"/>
        <v>82</v>
      </c>
      <c r="N2368" s="52">
        <f t="shared" si="733"/>
        <v>82</v>
      </c>
      <c r="O2368" s="318">
        <f>+'Terminated loans'!S1558</f>
        <v>1500006</v>
      </c>
      <c r="P2368" s="26">
        <f>+'Terminated loans'!T1558</f>
        <v>0.03</v>
      </c>
      <c r="Q2368" s="536">
        <f t="shared" si="735"/>
        <v>8.6499999999999994E-2</v>
      </c>
      <c r="R2368" s="222">
        <f t="shared" si="720"/>
        <v>20254.558179839689</v>
      </c>
      <c r="S2368" s="36">
        <f t="shared" si="721"/>
        <v>1250671.4280738723</v>
      </c>
      <c r="T2368" s="36">
        <f t="shared" si="722"/>
        <v>249334.57192612765</v>
      </c>
      <c r="U2368" s="36">
        <f t="shared" si="723"/>
        <v>410202.34267296852</v>
      </c>
      <c r="V2368" s="36">
        <f t="shared" si="724"/>
        <v>160867.77074685437</v>
      </c>
      <c r="W2368" s="37">
        <f t="shared" si="725"/>
        <v>249334.57192611415</v>
      </c>
      <c r="X2368" s="36">
        <f t="shared" si="726"/>
        <v>249334.57192612765</v>
      </c>
      <c r="Y2368" s="276">
        <f t="shared" si="717"/>
        <v>249334.57192611415</v>
      </c>
      <c r="Z2368" s="36">
        <f t="shared" si="727"/>
        <v>410202.34267296852</v>
      </c>
      <c r="AA2368" s="36">
        <f t="shared" si="728"/>
        <v>160867.77074685437</v>
      </c>
      <c r="AB2368" s="38">
        <f t="shared" si="718"/>
        <v>-1.3504177331924438E-8</v>
      </c>
      <c r="AC2368" s="17"/>
      <c r="AD2368" s="17">
        <f t="shared" si="729"/>
        <v>82</v>
      </c>
      <c r="AH2368" s="103"/>
    </row>
    <row r="2369" spans="1:34">
      <c r="A2369" s="533"/>
      <c r="C2369" s="67" t="str">
        <f>'Terminated loans'!F1559</f>
        <v>E</v>
      </c>
      <c r="D2369" s="19">
        <f>'Terminated loans'!H1559</f>
        <v>143993353</v>
      </c>
      <c r="E2369" s="19">
        <f>'Terminated loans'!I1559</f>
        <v>97</v>
      </c>
      <c r="F2369" s="19" t="str">
        <f>'Terminated loans'!J1559</f>
        <v xml:space="preserve">DOUCE S                        </v>
      </c>
      <c r="G2369" s="547" t="str">
        <f t="shared" si="734"/>
        <v>B2</v>
      </c>
      <c r="H2369" s="21">
        <f>'Terminated loans'!L1559</f>
        <v>40522</v>
      </c>
      <c r="I2369" s="21">
        <f>IF(B2369="VELS",'Terminated loans'!M1559,'Terminated loans'!B1559)</f>
        <v>41578</v>
      </c>
      <c r="J2369" s="34">
        <f t="shared" si="719"/>
        <v>35</v>
      </c>
      <c r="K2369" s="34">
        <f t="shared" si="730"/>
        <v>120</v>
      </c>
      <c r="L2369" s="34">
        <f t="shared" si="731"/>
        <v>35</v>
      </c>
      <c r="M2369" s="34">
        <f t="shared" si="732"/>
        <v>35</v>
      </c>
      <c r="N2369" s="52">
        <f t="shared" si="733"/>
        <v>35</v>
      </c>
      <c r="O2369" s="318">
        <f>+'Terminated loans'!S1559</f>
        <v>100000</v>
      </c>
      <c r="P2369" s="26">
        <f>+'Terminated loans'!T1559</f>
        <v>0</v>
      </c>
      <c r="Q2369" s="536">
        <f t="shared" si="735"/>
        <v>9.4E-2</v>
      </c>
      <c r="R2369" s="222">
        <f t="shared" si="720"/>
        <v>2857.1428571428573</v>
      </c>
      <c r="S2369" s="36">
        <f t="shared" si="721"/>
        <v>87166.729647094646</v>
      </c>
      <c r="T2369" s="36">
        <f t="shared" si="722"/>
        <v>12833.270352905354</v>
      </c>
      <c r="U2369" s="36">
        <f t="shared" si="723"/>
        <v>12833.270352905791</v>
      </c>
      <c r="V2369" s="36">
        <f t="shared" si="724"/>
        <v>0</v>
      </c>
      <c r="W2369" s="37">
        <f t="shared" si="725"/>
        <v>12833.270352905791</v>
      </c>
      <c r="X2369" s="36">
        <f t="shared" si="726"/>
        <v>12833.270352905354</v>
      </c>
      <c r="Y2369" s="276">
        <f t="shared" si="717"/>
        <v>12833.270352905791</v>
      </c>
      <c r="Z2369" s="36">
        <f t="shared" si="727"/>
        <v>12833.270352905791</v>
      </c>
      <c r="AA2369" s="36">
        <f t="shared" si="728"/>
        <v>0</v>
      </c>
      <c r="AB2369" s="38">
        <f t="shared" si="718"/>
        <v>4.3655745685100555E-10</v>
      </c>
      <c r="AC2369" s="17"/>
      <c r="AD2369" s="17">
        <f t="shared" si="729"/>
        <v>35</v>
      </c>
      <c r="AH2369" s="103"/>
    </row>
    <row r="2370" spans="1:34">
      <c r="A2370" s="533"/>
      <c r="C2370" s="67" t="str">
        <f>'Terminated loans'!F1560</f>
        <v>E</v>
      </c>
      <c r="D2370" s="19">
        <f>'Terminated loans'!H1560</f>
        <v>143314618</v>
      </c>
      <c r="E2370" s="19">
        <f>'Terminated loans'!I1560</f>
        <v>99</v>
      </c>
      <c r="F2370" s="19" t="str">
        <f>'Terminated loans'!J1560</f>
        <v xml:space="preserve">JHURRY J(SL 2182)              </v>
      </c>
      <c r="G2370" s="547" t="str">
        <f t="shared" si="734"/>
        <v>B1</v>
      </c>
      <c r="H2370" s="21">
        <f>'Terminated loans'!L1560</f>
        <v>40520</v>
      </c>
      <c r="I2370" s="21">
        <f>IF(B2370="VELS",'Terminated loans'!M1560,'Terminated loans'!B1560)</f>
        <v>41578</v>
      </c>
      <c r="J2370" s="34">
        <f t="shared" si="719"/>
        <v>35</v>
      </c>
      <c r="K2370" s="34">
        <f t="shared" si="730"/>
        <v>120</v>
      </c>
      <c r="L2370" s="34">
        <f t="shared" si="731"/>
        <v>35</v>
      </c>
      <c r="M2370" s="34">
        <f t="shared" si="732"/>
        <v>35</v>
      </c>
      <c r="N2370" s="52">
        <f t="shared" si="733"/>
        <v>35</v>
      </c>
      <c r="O2370" s="318">
        <f>+'Terminated loans'!S1560</f>
        <v>2945181</v>
      </c>
      <c r="P2370" s="26">
        <f>+'Terminated loans'!T1560</f>
        <v>0.03</v>
      </c>
      <c r="Q2370" s="536">
        <f t="shared" si="735"/>
        <v>7.6499999999999999E-2</v>
      </c>
      <c r="R2370" s="222">
        <f t="shared" si="720"/>
        <v>87988.260457470722</v>
      </c>
      <c r="S2370" s="36">
        <f t="shared" si="721"/>
        <v>2752388.5243571643</v>
      </c>
      <c r="T2370" s="36">
        <f t="shared" si="722"/>
        <v>192792.47564283572</v>
      </c>
      <c r="U2370" s="36">
        <f t="shared" si="723"/>
        <v>327200.59165432211</v>
      </c>
      <c r="V2370" s="36">
        <f t="shared" si="724"/>
        <v>134408.11601147475</v>
      </c>
      <c r="W2370" s="37">
        <f t="shared" si="725"/>
        <v>192792.47564284736</v>
      </c>
      <c r="X2370" s="36">
        <f t="shared" si="726"/>
        <v>192792.47564283572</v>
      </c>
      <c r="Y2370" s="276">
        <f t="shared" si="717"/>
        <v>192792.47564284736</v>
      </c>
      <c r="Z2370" s="36">
        <f t="shared" si="727"/>
        <v>327200.59165432211</v>
      </c>
      <c r="AA2370" s="36">
        <f t="shared" si="728"/>
        <v>134408.11601147475</v>
      </c>
      <c r="AB2370" s="38">
        <f t="shared" si="718"/>
        <v>1.1641532182693481E-8</v>
      </c>
      <c r="AC2370" s="17"/>
      <c r="AD2370" s="17">
        <f t="shared" si="729"/>
        <v>35</v>
      </c>
      <c r="AH2370" s="103"/>
    </row>
    <row r="2371" spans="1:34">
      <c r="A2371" s="533"/>
      <c r="C2371" s="67" t="str">
        <f>'Terminated loans'!F1561</f>
        <v>E</v>
      </c>
      <c r="D2371" s="19">
        <f>'Terminated loans'!H1561</f>
        <v>143995232</v>
      </c>
      <c r="E2371" s="19">
        <f>'Terminated loans'!I1561</f>
        <v>98</v>
      </c>
      <c r="F2371" s="19" t="str">
        <f>'Terminated loans'!J1561</f>
        <v xml:space="preserve">DOUCE S                        </v>
      </c>
      <c r="G2371" s="547" t="str">
        <f t="shared" si="734"/>
        <v>C2</v>
      </c>
      <c r="H2371" s="21">
        <f>'Terminated loans'!L1561</f>
        <v>40690</v>
      </c>
      <c r="I2371" s="21">
        <f>IF(B2371="VELS",'Terminated loans'!M1561,'Terminated loans'!B1561)</f>
        <v>41578</v>
      </c>
      <c r="J2371" s="34">
        <f t="shared" si="719"/>
        <v>29</v>
      </c>
      <c r="K2371" s="34">
        <f t="shared" si="730"/>
        <v>114</v>
      </c>
      <c r="L2371" s="34">
        <f t="shared" si="731"/>
        <v>29</v>
      </c>
      <c r="M2371" s="34">
        <f t="shared" si="732"/>
        <v>29</v>
      </c>
      <c r="N2371" s="52">
        <f t="shared" si="733"/>
        <v>29</v>
      </c>
      <c r="O2371" s="318">
        <f>+'Terminated loans'!S1561</f>
        <v>101717</v>
      </c>
      <c r="P2371" s="26">
        <f>+'Terminated loans'!T1561</f>
        <v>0.05</v>
      </c>
      <c r="Q2371" s="536">
        <f t="shared" si="735"/>
        <v>9.9000000000000005E-2</v>
      </c>
      <c r="R2371" s="222">
        <f t="shared" si="720"/>
        <v>3730.9531094415856</v>
      </c>
      <c r="S2371" s="36">
        <f t="shared" si="721"/>
        <v>95878.215599029514</v>
      </c>
      <c r="T2371" s="36">
        <f t="shared" si="722"/>
        <v>5838.7844009704859</v>
      </c>
      <c r="U2371" s="36">
        <f t="shared" si="723"/>
        <v>12319.424574777862</v>
      </c>
      <c r="V2371" s="36">
        <f t="shared" si="724"/>
        <v>6480.6401738059649</v>
      </c>
      <c r="W2371" s="37">
        <f t="shared" si="725"/>
        <v>5838.7844009718974</v>
      </c>
      <c r="X2371" s="36">
        <f t="shared" si="726"/>
        <v>5838.7844009704859</v>
      </c>
      <c r="Y2371" s="276">
        <f t="shared" si="717"/>
        <v>5838.7844009718974</v>
      </c>
      <c r="Z2371" s="36">
        <f t="shared" si="727"/>
        <v>12319.424574777862</v>
      </c>
      <c r="AA2371" s="36">
        <f t="shared" si="728"/>
        <v>6480.6401738059649</v>
      </c>
      <c r="AB2371" s="38">
        <f t="shared" si="718"/>
        <v>1.4115357771515846E-9</v>
      </c>
      <c r="AC2371" s="17"/>
      <c r="AD2371" s="17">
        <f t="shared" si="729"/>
        <v>29</v>
      </c>
      <c r="AH2371" s="103"/>
    </row>
    <row r="2372" spans="1:34">
      <c r="A2372" s="533"/>
      <c r="C2372" s="67" t="str">
        <f>'Terminated loans'!F1562</f>
        <v>E</v>
      </c>
      <c r="D2372" s="19">
        <f>'Terminated loans'!H1562</f>
        <v>143995070</v>
      </c>
      <c r="E2372" s="19">
        <f>'Terminated loans'!I1562</f>
        <v>98</v>
      </c>
      <c r="F2372" s="19" t="str">
        <f>'Terminated loans'!J1562</f>
        <v xml:space="preserve">DOOBOREE V S                   </v>
      </c>
      <c r="G2372" s="547" t="str">
        <f t="shared" si="734"/>
        <v>C2</v>
      </c>
      <c r="H2372" s="21">
        <f>'Terminated loans'!L1562</f>
        <v>40681</v>
      </c>
      <c r="I2372" s="21">
        <f>IF(B2372="VELS",'Terminated loans'!M1562,'Terminated loans'!B1562)</f>
        <v>41578</v>
      </c>
      <c r="J2372" s="34">
        <f t="shared" si="719"/>
        <v>29</v>
      </c>
      <c r="K2372" s="34">
        <f t="shared" si="730"/>
        <v>115</v>
      </c>
      <c r="L2372" s="34">
        <f t="shared" si="731"/>
        <v>29</v>
      </c>
      <c r="M2372" s="34">
        <f t="shared" si="732"/>
        <v>29</v>
      </c>
      <c r="N2372" s="52">
        <f t="shared" si="733"/>
        <v>29</v>
      </c>
      <c r="O2372" s="318">
        <f>+'Terminated loans'!S1562</f>
        <v>167141</v>
      </c>
      <c r="P2372" s="26">
        <f>+'Terminated loans'!T1562</f>
        <v>0.05</v>
      </c>
      <c r="Q2372" s="536">
        <f t="shared" si="735"/>
        <v>9.9000000000000005E-2</v>
      </c>
      <c r="R2372" s="222">
        <f t="shared" si="720"/>
        <v>6130.6884165397732</v>
      </c>
      <c r="S2372" s="36">
        <f t="shared" si="721"/>
        <v>157546.73096372673</v>
      </c>
      <c r="T2372" s="36">
        <f t="shared" si="722"/>
        <v>9594.2690362732683</v>
      </c>
      <c r="U2372" s="36">
        <f t="shared" si="723"/>
        <v>20243.233115928975</v>
      </c>
      <c r="V2372" s="36">
        <f t="shared" si="724"/>
        <v>10648.964079653408</v>
      </c>
      <c r="W2372" s="37">
        <f t="shared" si="725"/>
        <v>9594.2690362755675</v>
      </c>
      <c r="X2372" s="36">
        <f t="shared" si="726"/>
        <v>9594.2690362732683</v>
      </c>
      <c r="Y2372" s="276">
        <f t="shared" si="717"/>
        <v>9594.2690362755675</v>
      </c>
      <c r="Z2372" s="36">
        <f t="shared" si="727"/>
        <v>20243.233115928975</v>
      </c>
      <c r="AA2372" s="36">
        <f t="shared" si="728"/>
        <v>10648.964079653408</v>
      </c>
      <c r="AB2372" s="38">
        <f t="shared" si="718"/>
        <v>2.2992026060819626E-9</v>
      </c>
      <c r="AC2372" s="17"/>
      <c r="AD2372" s="17">
        <f t="shared" si="729"/>
        <v>29</v>
      </c>
      <c r="AH2372" s="103"/>
    </row>
    <row r="2373" spans="1:34">
      <c r="A2373" s="533"/>
      <c r="C2373" s="67" t="str">
        <f>'Terminated loans'!F1563</f>
        <v>E</v>
      </c>
      <c r="D2373" s="19">
        <f>'Terminated loans'!H1563</f>
        <v>143256529</v>
      </c>
      <c r="E2373" s="19">
        <f>'Terminated loans'!I1563</f>
        <v>99</v>
      </c>
      <c r="F2373" s="19" t="str">
        <f>'Terminated loans'!J1563</f>
        <v xml:space="preserve">BONI BANGARI R(SL2619)         </v>
      </c>
      <c r="G2373" s="547" t="str">
        <f t="shared" si="734"/>
        <v>C1</v>
      </c>
      <c r="H2373" s="21">
        <f>'Terminated loans'!L1563</f>
        <v>40921</v>
      </c>
      <c r="I2373" s="21">
        <f>IF(B2373="VELS",'Terminated loans'!M1563,'Terminated loans'!B1563)</f>
        <v>41578</v>
      </c>
      <c r="J2373" s="34">
        <f t="shared" si="719"/>
        <v>22</v>
      </c>
      <c r="K2373" s="34">
        <f t="shared" si="730"/>
        <v>107</v>
      </c>
      <c r="L2373" s="34">
        <f t="shared" si="731"/>
        <v>22</v>
      </c>
      <c r="M2373" s="34">
        <f t="shared" si="732"/>
        <v>22</v>
      </c>
      <c r="N2373" s="52">
        <f t="shared" si="733"/>
        <v>22</v>
      </c>
      <c r="O2373" s="318">
        <f>+'Terminated loans'!S1563</f>
        <v>415132</v>
      </c>
      <c r="P2373" s="26">
        <f>+'Terminated loans'!T1563</f>
        <v>0.03</v>
      </c>
      <c r="Q2373" s="536">
        <f t="shared" si="735"/>
        <v>8.1500000000000003E-2</v>
      </c>
      <c r="R2373" s="222">
        <f t="shared" si="720"/>
        <v>19416.879139340246</v>
      </c>
      <c r="S2373" s="36">
        <f t="shared" si="721"/>
        <v>395545.93766443129</v>
      </c>
      <c r="T2373" s="36">
        <f t="shared" si="722"/>
        <v>19586.062335568713</v>
      </c>
      <c r="U2373" s="36">
        <f t="shared" si="723"/>
        <v>31625.40340106067</v>
      </c>
      <c r="V2373" s="36">
        <f t="shared" si="724"/>
        <v>12039.341065485438</v>
      </c>
      <c r="W2373" s="37">
        <f t="shared" si="725"/>
        <v>19586.062335575232</v>
      </c>
      <c r="X2373" s="36">
        <f t="shared" si="726"/>
        <v>19586.062335568713</v>
      </c>
      <c r="Y2373" s="276">
        <f t="shared" si="717"/>
        <v>19586.062335575232</v>
      </c>
      <c r="Z2373" s="36">
        <f t="shared" si="727"/>
        <v>31625.40340106067</v>
      </c>
      <c r="AA2373" s="36">
        <f t="shared" si="728"/>
        <v>12039.341065485438</v>
      </c>
      <c r="AB2373" s="38">
        <f t="shared" si="718"/>
        <v>6.5192580223083496E-9</v>
      </c>
      <c r="AC2373" s="17"/>
      <c r="AD2373" s="17">
        <f t="shared" si="729"/>
        <v>22</v>
      </c>
      <c r="AH2373" s="103"/>
    </row>
    <row r="2374" spans="1:34">
      <c r="A2374" s="533"/>
      <c r="C2374" s="67" t="str">
        <f>'Terminated loans'!F1564</f>
        <v>E</v>
      </c>
      <c r="D2374" s="19">
        <f>'Terminated loans'!H1564</f>
        <v>143997774</v>
      </c>
      <c r="E2374" s="19">
        <f>'Terminated loans'!I1564</f>
        <v>98</v>
      </c>
      <c r="F2374" s="19" t="str">
        <f>'Terminated loans'!J1564</f>
        <v xml:space="preserve">ADESSAYM C K                   </v>
      </c>
      <c r="G2374" s="547" t="str">
        <f t="shared" si="734"/>
        <v>D2</v>
      </c>
      <c r="H2374" s="21">
        <f>'Terminated loans'!L1564</f>
        <v>41038</v>
      </c>
      <c r="I2374" s="21">
        <f>IF(B2374="VELS",'Terminated loans'!M1564,'Terminated loans'!B1564)</f>
        <v>41578</v>
      </c>
      <c r="J2374" s="34">
        <f t="shared" si="719"/>
        <v>18</v>
      </c>
      <c r="K2374" s="34">
        <f t="shared" si="730"/>
        <v>103</v>
      </c>
      <c r="L2374" s="34">
        <f t="shared" si="731"/>
        <v>18</v>
      </c>
      <c r="M2374" s="34">
        <f t="shared" si="732"/>
        <v>18</v>
      </c>
      <c r="N2374" s="52">
        <f t="shared" si="733"/>
        <v>18</v>
      </c>
      <c r="O2374" s="318">
        <f>+'Terminated loans'!S1564</f>
        <v>230255</v>
      </c>
      <c r="P2374" s="26">
        <f>+'Terminated loans'!T1564</f>
        <v>0.05</v>
      </c>
      <c r="Q2374" s="536">
        <f t="shared" si="735"/>
        <v>9.4E-2</v>
      </c>
      <c r="R2374" s="222">
        <f t="shared" si="720"/>
        <v>13304.256984803118</v>
      </c>
      <c r="S2374" s="36">
        <f t="shared" si="721"/>
        <v>222549.23583671296</v>
      </c>
      <c r="T2374" s="36">
        <f t="shared" si="722"/>
        <v>7705.7641632870364</v>
      </c>
      <c r="U2374" s="36">
        <f t="shared" si="723"/>
        <v>16927.389889744081</v>
      </c>
      <c r="V2374" s="36">
        <f t="shared" si="724"/>
        <v>9221.6257264561136</v>
      </c>
      <c r="W2374" s="37">
        <f t="shared" si="725"/>
        <v>7705.7641632879677</v>
      </c>
      <c r="X2374" s="36">
        <f t="shared" si="726"/>
        <v>7705.7641632870364</v>
      </c>
      <c r="Y2374" s="276">
        <f t="shared" si="717"/>
        <v>7705.7641632879677</v>
      </c>
      <c r="Z2374" s="36">
        <f t="shared" si="727"/>
        <v>16927.389889744081</v>
      </c>
      <c r="AA2374" s="36">
        <f t="shared" si="728"/>
        <v>9221.6257264561136</v>
      </c>
      <c r="AB2374" s="38">
        <f t="shared" si="718"/>
        <v>9.3132257461547852E-10</v>
      </c>
      <c r="AC2374" s="17"/>
      <c r="AD2374" s="17">
        <f t="shared" si="729"/>
        <v>18</v>
      </c>
      <c r="AH2374" s="103"/>
    </row>
    <row r="2375" spans="1:34">
      <c r="A2375" s="533"/>
      <c r="C2375" s="67" t="str">
        <f>'Terminated loans'!F1565</f>
        <v>E</v>
      </c>
      <c r="D2375" s="19">
        <f>'Terminated loans'!H1565</f>
        <v>143980944</v>
      </c>
      <c r="E2375" s="19">
        <f>'Terminated loans'!I1565</f>
        <v>98</v>
      </c>
      <c r="F2375" s="19" t="str">
        <f>'Terminated loans'!J1565</f>
        <v xml:space="preserve">APPASAMY J C J                 </v>
      </c>
      <c r="G2375" s="547" t="str">
        <f t="shared" si="734"/>
        <v>D2</v>
      </c>
      <c r="H2375" s="21">
        <f>'Terminated loans'!L1565</f>
        <v>41352</v>
      </c>
      <c r="I2375" s="21">
        <f>IF(B2375="VELS",'Terminated loans'!M1565,'Terminated loans'!B1565)</f>
        <v>41578</v>
      </c>
      <c r="J2375" s="34">
        <f t="shared" si="719"/>
        <v>7</v>
      </c>
      <c r="K2375" s="34">
        <f t="shared" si="730"/>
        <v>92</v>
      </c>
      <c r="L2375" s="34">
        <f t="shared" si="731"/>
        <v>7</v>
      </c>
      <c r="M2375" s="34">
        <f t="shared" si="732"/>
        <v>7</v>
      </c>
      <c r="N2375" s="52">
        <f t="shared" si="733"/>
        <v>7</v>
      </c>
      <c r="O2375" s="318">
        <f>+'Terminated loans'!S1565</f>
        <v>50753</v>
      </c>
      <c r="P2375" s="26">
        <f>+'Terminated loans'!T1565</f>
        <v>0.05</v>
      </c>
      <c r="Q2375" s="536">
        <f t="shared" si="735"/>
        <v>9.4E-2</v>
      </c>
      <c r="R2375" s="222">
        <f t="shared" si="720"/>
        <v>7371.77149630641</v>
      </c>
      <c r="S2375" s="36">
        <f t="shared" si="721"/>
        <v>50022.790352688142</v>
      </c>
      <c r="T2375" s="36">
        <f t="shared" si="722"/>
        <v>730.20964731185813</v>
      </c>
      <c r="U2375" s="36">
        <f t="shared" si="723"/>
        <v>1579.6101214569571</v>
      </c>
      <c r="V2375" s="36">
        <f t="shared" si="724"/>
        <v>849.40047414486617</v>
      </c>
      <c r="W2375" s="37">
        <f t="shared" si="725"/>
        <v>730.20964731209096</v>
      </c>
      <c r="X2375" s="36">
        <f t="shared" si="726"/>
        <v>730.20964731185813</v>
      </c>
      <c r="Y2375" s="276">
        <f t="shared" si="717"/>
        <v>730.20964731209096</v>
      </c>
      <c r="Z2375" s="36">
        <f t="shared" si="727"/>
        <v>1579.6101214569571</v>
      </c>
      <c r="AA2375" s="36">
        <f t="shared" si="728"/>
        <v>849.40047414486617</v>
      </c>
      <c r="AB2375" s="38">
        <f t="shared" si="718"/>
        <v>2.3283064365386963E-10</v>
      </c>
      <c r="AC2375" s="17"/>
      <c r="AD2375" s="17">
        <f t="shared" si="729"/>
        <v>7</v>
      </c>
      <c r="AH2375" s="103"/>
    </row>
    <row r="2376" spans="1:34">
      <c r="A2376" s="533"/>
      <c r="C2376" s="67" t="str">
        <f>'Terminated loans'!F1566</f>
        <v>E</v>
      </c>
      <c r="D2376" s="19">
        <f>'Terminated loans'!H1566</f>
        <v>143981223</v>
      </c>
      <c r="E2376" s="19">
        <f>'Terminated loans'!I1566</f>
        <v>98</v>
      </c>
      <c r="F2376" s="19" t="str">
        <f>'Terminated loans'!J1566</f>
        <v xml:space="preserve">AMBAJEE - ASGURALLY M R        </v>
      </c>
      <c r="G2376" s="547" t="str">
        <f t="shared" si="734"/>
        <v>D2</v>
      </c>
      <c r="H2376" s="21">
        <f>'Terminated loans'!L1566</f>
        <v>41351</v>
      </c>
      <c r="I2376" s="21">
        <f>IF(B2376="VELS",'Terminated loans'!M1566,'Terminated loans'!B1566)</f>
        <v>41578</v>
      </c>
      <c r="J2376" s="34">
        <f t="shared" si="719"/>
        <v>7</v>
      </c>
      <c r="K2376" s="34">
        <f t="shared" si="730"/>
        <v>93</v>
      </c>
      <c r="L2376" s="34">
        <f t="shared" si="731"/>
        <v>7</v>
      </c>
      <c r="M2376" s="34">
        <f t="shared" si="732"/>
        <v>7</v>
      </c>
      <c r="N2376" s="52">
        <f t="shared" si="733"/>
        <v>7</v>
      </c>
      <c r="O2376" s="318">
        <f>+'Terminated loans'!S1566</f>
        <v>234178</v>
      </c>
      <c r="P2376" s="26">
        <f>+'Terminated loans'!T1566</f>
        <v>0.05</v>
      </c>
      <c r="Q2376" s="536">
        <f t="shared" si="735"/>
        <v>9.4E-2</v>
      </c>
      <c r="R2376" s="222">
        <f t="shared" si="720"/>
        <v>34013.885001123919</v>
      </c>
      <c r="S2376" s="36">
        <f t="shared" si="721"/>
        <v>230808.76005776608</v>
      </c>
      <c r="T2376" s="36">
        <f t="shared" si="722"/>
        <v>3369.2399422339222</v>
      </c>
      <c r="U2376" s="36">
        <f t="shared" si="723"/>
        <v>7288.4349501023826</v>
      </c>
      <c r="V2376" s="36">
        <f t="shared" si="724"/>
        <v>3919.1950078674417</v>
      </c>
      <c r="W2376" s="37">
        <f t="shared" si="725"/>
        <v>3369.2399422349408</v>
      </c>
      <c r="X2376" s="36">
        <f t="shared" si="726"/>
        <v>3369.2399422339222</v>
      </c>
      <c r="Y2376" s="276">
        <f t="shared" si="717"/>
        <v>3369.2399422349408</v>
      </c>
      <c r="Z2376" s="36">
        <f t="shared" si="727"/>
        <v>7288.4349501023826</v>
      </c>
      <c r="AA2376" s="36">
        <f t="shared" si="728"/>
        <v>3919.1950078674417</v>
      </c>
      <c r="AB2376" s="38">
        <f t="shared" si="718"/>
        <v>1.0186340659856796E-9</v>
      </c>
      <c r="AC2376" s="17"/>
      <c r="AD2376" s="17">
        <f t="shared" si="729"/>
        <v>7</v>
      </c>
      <c r="AH2376" s="103"/>
    </row>
    <row r="2377" spans="1:34">
      <c r="A2377" s="533"/>
      <c r="C2377" s="67" t="str">
        <f>'Terminated loans'!F1567</f>
        <v>E</v>
      </c>
      <c r="D2377" s="19">
        <f>'Terminated loans'!H1567</f>
        <v>143980200</v>
      </c>
      <c r="E2377" s="19">
        <f>'Terminated loans'!I1567</f>
        <v>98</v>
      </c>
      <c r="F2377" s="19" t="str">
        <f>'Terminated loans'!J1567</f>
        <v xml:space="preserve">NASSEEVEN B R                  </v>
      </c>
      <c r="G2377" s="547" t="str">
        <f t="shared" si="734"/>
        <v>D2</v>
      </c>
      <c r="H2377" s="21">
        <f>'Terminated loans'!L1567</f>
        <v>41334</v>
      </c>
      <c r="I2377" s="21">
        <f>IF(B2377="VELS",'Terminated loans'!M1567,'Terminated loans'!B1567)</f>
        <v>41578</v>
      </c>
      <c r="J2377" s="34">
        <f t="shared" si="719"/>
        <v>8</v>
      </c>
      <c r="K2377" s="34">
        <f t="shared" si="730"/>
        <v>93</v>
      </c>
      <c r="L2377" s="34">
        <f t="shared" si="731"/>
        <v>8</v>
      </c>
      <c r="M2377" s="34">
        <f t="shared" si="732"/>
        <v>8</v>
      </c>
      <c r="N2377" s="52">
        <f t="shared" si="733"/>
        <v>8</v>
      </c>
      <c r="O2377" s="318">
        <f>+'Terminated loans'!S1567</f>
        <v>233452</v>
      </c>
      <c r="P2377" s="26">
        <f>+'Terminated loans'!T1567</f>
        <v>0.05</v>
      </c>
      <c r="Q2377" s="536">
        <f t="shared" si="735"/>
        <v>9.4E-2</v>
      </c>
      <c r="R2377" s="222">
        <f t="shared" si="720"/>
        <v>29731.307321575536</v>
      </c>
      <c r="S2377" s="36">
        <f t="shared" si="721"/>
        <v>229680.52267767346</v>
      </c>
      <c r="T2377" s="36">
        <f t="shared" si="722"/>
        <v>3771.4773223265365</v>
      </c>
      <c r="U2377" s="36">
        <f t="shared" si="723"/>
        <v>8169.9358949318121</v>
      </c>
      <c r="V2377" s="36">
        <f t="shared" si="724"/>
        <v>4398.458572604286</v>
      </c>
      <c r="W2377" s="37">
        <f t="shared" si="725"/>
        <v>3771.4773223275261</v>
      </c>
      <c r="X2377" s="36">
        <f t="shared" si="726"/>
        <v>3771.4773223265365</v>
      </c>
      <c r="Y2377" s="276">
        <f t="shared" si="717"/>
        <v>3771.4773223275261</v>
      </c>
      <c r="Z2377" s="36">
        <f t="shared" si="727"/>
        <v>8169.9358949318121</v>
      </c>
      <c r="AA2377" s="36">
        <f t="shared" si="728"/>
        <v>4398.458572604286</v>
      </c>
      <c r="AB2377" s="38">
        <f t="shared" si="718"/>
        <v>9.8953023552894592E-10</v>
      </c>
      <c r="AC2377" s="17"/>
      <c r="AD2377" s="17">
        <f t="shared" si="729"/>
        <v>8</v>
      </c>
      <c r="AH2377" s="103"/>
    </row>
    <row r="2378" spans="1:34">
      <c r="A2378" s="533"/>
      <c r="C2378" s="67" t="str">
        <f>'Terminated loans'!F1568</f>
        <v>E</v>
      </c>
      <c r="D2378" s="19">
        <f>'Terminated loans'!H1568</f>
        <v>143981622</v>
      </c>
      <c r="E2378" s="19">
        <f>'Terminated loans'!I1568</f>
        <v>98</v>
      </c>
      <c r="F2378" s="19" t="str">
        <f>'Terminated loans'!J1568</f>
        <v xml:space="preserve">MOHABEER A P S                 </v>
      </c>
      <c r="G2378" s="547" t="str">
        <f t="shared" si="734"/>
        <v>D2</v>
      </c>
      <c r="H2378" s="21">
        <f>'Terminated loans'!L1568</f>
        <v>41421</v>
      </c>
      <c r="I2378" s="21">
        <f>IF(B2378="VELS",'Terminated loans'!M1568,'Terminated loans'!B1568)</f>
        <v>41578</v>
      </c>
      <c r="J2378" s="34">
        <f t="shared" si="719"/>
        <v>5</v>
      </c>
      <c r="K2378" s="34">
        <f t="shared" si="730"/>
        <v>90</v>
      </c>
      <c r="L2378" s="34">
        <f t="shared" si="731"/>
        <v>5</v>
      </c>
      <c r="M2378" s="34">
        <f t="shared" si="732"/>
        <v>5</v>
      </c>
      <c r="N2378" s="52">
        <f t="shared" si="733"/>
        <v>5</v>
      </c>
      <c r="O2378" s="318">
        <f>+'Terminated loans'!S1568</f>
        <v>242390</v>
      </c>
      <c r="P2378" s="26">
        <f>+'Terminated loans'!T1568</f>
        <v>0.05</v>
      </c>
      <c r="Q2378" s="536">
        <f t="shared" si="735"/>
        <v>9.4E-2</v>
      </c>
      <c r="R2378" s="222">
        <f t="shared" si="720"/>
        <v>49085.654754215357</v>
      </c>
      <c r="S2378" s="36">
        <f t="shared" si="721"/>
        <v>239764.49903230762</v>
      </c>
      <c r="T2378" s="36">
        <f t="shared" si="722"/>
        <v>2625.5009676923801</v>
      </c>
      <c r="U2378" s="36">
        <f t="shared" si="723"/>
        <v>5663.7747387703857</v>
      </c>
      <c r="V2378" s="36">
        <f t="shared" si="724"/>
        <v>3038.2737710768124</v>
      </c>
      <c r="W2378" s="37">
        <f t="shared" si="725"/>
        <v>2625.5009676935733</v>
      </c>
      <c r="X2378" s="36">
        <f t="shared" si="726"/>
        <v>2625.5009676923801</v>
      </c>
      <c r="Y2378" s="276">
        <f t="shared" si="717"/>
        <v>2625.5009676935733</v>
      </c>
      <c r="Z2378" s="36">
        <f t="shared" si="727"/>
        <v>5663.7747387703857</v>
      </c>
      <c r="AA2378" s="36">
        <f t="shared" si="728"/>
        <v>3038.2737710768124</v>
      </c>
      <c r="AB2378" s="38">
        <f t="shared" si="718"/>
        <v>1.1932570487260818E-9</v>
      </c>
      <c r="AC2378" s="17"/>
      <c r="AD2378" s="17">
        <f t="shared" si="729"/>
        <v>5</v>
      </c>
      <c r="AH2378" s="103"/>
    </row>
    <row r="2379" spans="1:34">
      <c r="A2379" s="533"/>
      <c r="C2379" s="67" t="str">
        <f>'Terminated loans'!F1569</f>
        <v>E</v>
      </c>
      <c r="D2379" s="19">
        <f>'Terminated loans'!H1569</f>
        <v>143981568</v>
      </c>
      <c r="E2379" s="19">
        <f>'Terminated loans'!I1569</f>
        <v>97</v>
      </c>
      <c r="F2379" s="19" t="str">
        <f>'Terminated loans'!J1569</f>
        <v xml:space="preserve">DOUCE M R S                    </v>
      </c>
      <c r="G2379" s="547" t="str">
        <f t="shared" si="734"/>
        <v>E2</v>
      </c>
      <c r="H2379" s="21">
        <f>'Terminated loans'!L1569</f>
        <v>41453</v>
      </c>
      <c r="I2379" s="21">
        <f>IF(B2379="VELS",'Terminated loans'!M1569,'Terminated loans'!B1569)</f>
        <v>41578</v>
      </c>
      <c r="J2379" s="34">
        <f t="shared" si="719"/>
        <v>4</v>
      </c>
      <c r="K2379" s="34">
        <f t="shared" si="730"/>
        <v>89</v>
      </c>
      <c r="L2379" s="34">
        <f t="shared" si="731"/>
        <v>4</v>
      </c>
      <c r="M2379" s="34">
        <f t="shared" si="732"/>
        <v>4</v>
      </c>
      <c r="N2379" s="52">
        <f t="shared" si="733"/>
        <v>4</v>
      </c>
      <c r="O2379" s="318">
        <f>+'Terminated loans'!S1569</f>
        <v>77267</v>
      </c>
      <c r="P2379" s="26">
        <f>+'Terminated loans'!T1569</f>
        <v>0</v>
      </c>
      <c r="Q2379" s="536">
        <f t="shared" si="735"/>
        <v>9.1499999999999998E-2</v>
      </c>
      <c r="R2379" s="222">
        <f t="shared" si="720"/>
        <v>19316.75</v>
      </c>
      <c r="S2379" s="36">
        <f t="shared" si="721"/>
        <v>75816.263462033268</v>
      </c>
      <c r="T2379" s="36">
        <f t="shared" si="722"/>
        <v>1450.7365379667317</v>
      </c>
      <c r="U2379" s="36">
        <f t="shared" si="723"/>
        <v>1450.7365379667463</v>
      </c>
      <c r="V2379" s="36">
        <f t="shared" si="724"/>
        <v>0</v>
      </c>
      <c r="W2379" s="37">
        <f t="shared" si="725"/>
        <v>1450.7365379667463</v>
      </c>
      <c r="X2379" s="36">
        <f t="shared" si="726"/>
        <v>1450.7365379667317</v>
      </c>
      <c r="Y2379" s="276">
        <f t="shared" si="717"/>
        <v>1450.7365379667463</v>
      </c>
      <c r="Z2379" s="36">
        <f t="shared" si="727"/>
        <v>1450.7365379667463</v>
      </c>
      <c r="AA2379" s="36">
        <f t="shared" si="728"/>
        <v>0</v>
      </c>
      <c r="AB2379" s="38">
        <f t="shared" si="718"/>
        <v>1.4551915228366852E-11</v>
      </c>
      <c r="AC2379" s="17"/>
      <c r="AD2379" s="17">
        <f t="shared" si="729"/>
        <v>4</v>
      </c>
      <c r="AH2379" s="103"/>
    </row>
    <row r="2380" spans="1:34">
      <c r="A2380" s="533"/>
      <c r="C2380" s="67" t="str">
        <f>'Terminated loans'!F1570</f>
        <v>E</v>
      </c>
      <c r="D2380" s="19">
        <f>'Terminated loans'!H1570</f>
        <v>283990109</v>
      </c>
      <c r="E2380" s="19">
        <f>'Terminated loans'!I1570</f>
        <v>97</v>
      </c>
      <c r="F2380" s="19" t="str">
        <f>'Terminated loans'!J1570</f>
        <v xml:space="preserve">JHABEEMISSUR J C               </v>
      </c>
      <c r="G2380" s="547" t="str">
        <f t="shared" si="734"/>
        <v>A2</v>
      </c>
      <c r="H2380" s="21">
        <f>'Terminated loans'!L1570</f>
        <v>40218</v>
      </c>
      <c r="I2380" s="21">
        <f>IF(B2380="VELS",'Terminated loans'!M1570,'Terminated loans'!B1570)</f>
        <v>41608</v>
      </c>
      <c r="J2380" s="34">
        <f t="shared" ref="J2380:J2400" si="736">ROUND((I2380-H2380)/365*12,0)</f>
        <v>46</v>
      </c>
      <c r="K2380" s="34">
        <f t="shared" si="730"/>
        <v>130</v>
      </c>
      <c r="L2380" s="34">
        <f t="shared" si="731"/>
        <v>46</v>
      </c>
      <c r="M2380" s="34">
        <f t="shared" si="732"/>
        <v>46</v>
      </c>
      <c r="N2380" s="52">
        <f t="shared" si="733"/>
        <v>46</v>
      </c>
      <c r="O2380" s="318">
        <f>+'Terminated loans'!S1570</f>
        <v>64625</v>
      </c>
      <c r="P2380" s="26">
        <f>+'Terminated loans'!T1570</f>
        <v>0</v>
      </c>
      <c r="Q2380" s="536">
        <f t="shared" si="735"/>
        <v>0.104</v>
      </c>
      <c r="R2380" s="222">
        <f t="shared" ref="R2380:R2400" si="737">PMT(P2380/12,L2380,-O2380,0,0)</f>
        <v>1404.891304347826</v>
      </c>
      <c r="S2380" s="36">
        <f t="shared" ref="S2380:S2400" si="738">(-PV(Q2380/12,L2380,R2380,0,0))</f>
        <v>53110.030508848533</v>
      </c>
      <c r="T2380" s="36">
        <f t="shared" si="722"/>
        <v>11514.969491151467</v>
      </c>
      <c r="U2380" s="36">
        <f t="shared" ref="U2380:U2400" si="739">-IF(OR(Q2380="",Q2380=0),0,(CUMIPMT(Q2380/12,L2380,S2380,1,M2380,0)))</f>
        <v>11514.969491150929</v>
      </c>
      <c r="V2380" s="36">
        <f t="shared" ref="V2380:V2400" si="740">-IF(OR(P2380="",P2380=0),0,(CUMIPMT(P2380/12,L2380,O2380,1,M2380,0)))</f>
        <v>0</v>
      </c>
      <c r="W2380" s="37">
        <f t="shared" ref="W2380:W2400" si="741">IF(ISERROR(U2380-V2380),0,U2380-V2380)</f>
        <v>11514.969491150929</v>
      </c>
      <c r="X2380" s="36">
        <f t="shared" ref="X2380:X2400" si="742">IF(C2380="O",T2380/AD2380*N2380,T2380)</f>
        <v>11514.969491151467</v>
      </c>
      <c r="Y2380" s="276">
        <f t="shared" si="717"/>
        <v>11514.969491150929</v>
      </c>
      <c r="Z2380" s="36">
        <f t="shared" ref="Z2380:Z2400" si="743">-IF(OR(Q2380="",Q2380=0),0,(CUMIPMT(Q2380/12,L2380,S2380,1,L2380,0)))</f>
        <v>11514.969491150929</v>
      </c>
      <c r="AA2380" s="36">
        <f t="shared" ref="AA2380:AA2400" si="744">-IF(OR(P2380="",P2380=0),0,(CUMIPMT(P2380/12,L2380,O2380,1,L2380,0)))</f>
        <v>0</v>
      </c>
      <c r="AB2380" s="38">
        <f t="shared" si="718"/>
        <v>-5.3842086344957352E-10</v>
      </c>
      <c r="AC2380" s="17"/>
      <c r="AD2380" s="17">
        <f t="shared" ref="AD2380:AD2400" si="745">IF(L2380&gt;$J$2,$J$2,L2380)</f>
        <v>46</v>
      </c>
      <c r="AH2380" s="103"/>
    </row>
    <row r="2381" spans="1:34">
      <c r="A2381" s="533"/>
      <c r="C2381" s="67" t="str">
        <f>'Terminated loans'!F1571</f>
        <v>E</v>
      </c>
      <c r="D2381" s="19">
        <f>'Terminated loans'!H1571</f>
        <v>143980510</v>
      </c>
      <c r="E2381" s="19">
        <f>'Terminated loans'!I1571</f>
        <v>98</v>
      </c>
      <c r="F2381" s="19" t="str">
        <f>'Terminated loans'!J1571</f>
        <v xml:space="preserve">THANNOO S                      </v>
      </c>
      <c r="G2381" s="547" t="str">
        <f t="shared" si="734"/>
        <v>D2</v>
      </c>
      <c r="H2381" s="21">
        <f>'Terminated loans'!L1571</f>
        <v>41404</v>
      </c>
      <c r="I2381" s="21">
        <f>IF(B2381="VELS",'Terminated loans'!M1571,'Terminated loans'!B1571)</f>
        <v>41608</v>
      </c>
      <c r="J2381" s="34">
        <f t="shared" si="736"/>
        <v>7</v>
      </c>
      <c r="K2381" s="34">
        <f t="shared" si="730"/>
        <v>91</v>
      </c>
      <c r="L2381" s="34">
        <f t="shared" si="731"/>
        <v>7</v>
      </c>
      <c r="M2381" s="34">
        <f t="shared" si="732"/>
        <v>7</v>
      </c>
      <c r="N2381" s="52">
        <f t="shared" si="733"/>
        <v>7</v>
      </c>
      <c r="O2381" s="318">
        <f>+'Terminated loans'!S1571</f>
        <v>220978</v>
      </c>
      <c r="P2381" s="26">
        <f>+'Terminated loans'!T1571</f>
        <v>0.05</v>
      </c>
      <c r="Q2381" s="536">
        <f t="shared" si="735"/>
        <v>9.4E-2</v>
      </c>
      <c r="R2381" s="222">
        <f t="shared" si="737"/>
        <v>32096.611465544851</v>
      </c>
      <c r="S2381" s="36">
        <f t="shared" si="738"/>
        <v>217798.67528138866</v>
      </c>
      <c r="T2381" s="36">
        <f t="shared" si="722"/>
        <v>3179.324718611344</v>
      </c>
      <c r="U2381" s="36">
        <f t="shared" si="739"/>
        <v>6877.6049774262647</v>
      </c>
      <c r="V2381" s="36">
        <f t="shared" si="740"/>
        <v>3698.2802588139602</v>
      </c>
      <c r="W2381" s="37">
        <f t="shared" si="741"/>
        <v>3179.3247186123044</v>
      </c>
      <c r="X2381" s="36">
        <f t="shared" si="742"/>
        <v>3179.324718611344</v>
      </c>
      <c r="Y2381" s="276">
        <f t="shared" si="717"/>
        <v>3179.3247186123044</v>
      </c>
      <c r="Z2381" s="36">
        <f t="shared" si="743"/>
        <v>6877.6049774262647</v>
      </c>
      <c r="AA2381" s="36">
        <f t="shared" si="744"/>
        <v>3698.2802588139602</v>
      </c>
      <c r="AB2381" s="38">
        <f t="shared" si="718"/>
        <v>9.6042640507221222E-10</v>
      </c>
      <c r="AC2381" s="17"/>
      <c r="AD2381" s="17">
        <f t="shared" si="745"/>
        <v>7</v>
      </c>
      <c r="AH2381" s="103"/>
    </row>
    <row r="2382" spans="1:34">
      <c r="A2382" s="533"/>
      <c r="C2382" s="67" t="str">
        <f>'Terminated loans'!F1572</f>
        <v>E</v>
      </c>
      <c r="D2382" s="19">
        <f>'Terminated loans'!H1572</f>
        <v>143980871</v>
      </c>
      <c r="E2382" s="19">
        <f>'Terminated loans'!I1572</f>
        <v>98</v>
      </c>
      <c r="F2382" s="19" t="str">
        <f>'Terminated loans'!J1572</f>
        <v xml:space="preserve">KHAYALLEE B                    </v>
      </c>
      <c r="G2382" s="547" t="str">
        <f t="shared" si="734"/>
        <v>D2</v>
      </c>
      <c r="H2382" s="21">
        <f>'Terminated loans'!L1572</f>
        <v>41319</v>
      </c>
      <c r="I2382" s="21">
        <f>IF(B2382="VELS",'Terminated loans'!M1572,'Terminated loans'!B1572)</f>
        <v>41608</v>
      </c>
      <c r="J2382" s="34">
        <f t="shared" si="736"/>
        <v>10</v>
      </c>
      <c r="K2382" s="34">
        <f t="shared" si="730"/>
        <v>94</v>
      </c>
      <c r="L2382" s="34">
        <f t="shared" si="731"/>
        <v>10</v>
      </c>
      <c r="M2382" s="34">
        <f t="shared" si="732"/>
        <v>10</v>
      </c>
      <c r="N2382" s="52">
        <f t="shared" si="733"/>
        <v>10</v>
      </c>
      <c r="O2382" s="318">
        <f>+'Terminated loans'!S1572</f>
        <v>222392</v>
      </c>
      <c r="P2382" s="26">
        <f>+'Terminated loans'!T1572</f>
        <v>0.05</v>
      </c>
      <c r="Q2382" s="536">
        <f t="shared" si="735"/>
        <v>9.4E-2</v>
      </c>
      <c r="R2382" s="222">
        <f t="shared" si="737"/>
        <v>22752.026925240534</v>
      </c>
      <c r="S2382" s="36">
        <f t="shared" si="738"/>
        <v>218017.4263132441</v>
      </c>
      <c r="T2382" s="36">
        <f t="shared" si="722"/>
        <v>4374.5736867559026</v>
      </c>
      <c r="U2382" s="36">
        <f t="shared" si="739"/>
        <v>9502.8429391621903</v>
      </c>
      <c r="V2382" s="36">
        <f t="shared" si="740"/>
        <v>5128.2692524053273</v>
      </c>
      <c r="W2382" s="37">
        <f t="shared" si="741"/>
        <v>4374.573686756863</v>
      </c>
      <c r="X2382" s="36">
        <f t="shared" si="742"/>
        <v>4374.5736867559026</v>
      </c>
      <c r="Y2382" s="276">
        <f t="shared" si="717"/>
        <v>4374.573686756863</v>
      </c>
      <c r="Z2382" s="36">
        <f t="shared" si="743"/>
        <v>9502.8429391621903</v>
      </c>
      <c r="AA2382" s="36">
        <f t="shared" si="744"/>
        <v>5128.2692524053273</v>
      </c>
      <c r="AB2382" s="38">
        <f t="shared" si="718"/>
        <v>9.6042640507221222E-10</v>
      </c>
      <c r="AC2382" s="17"/>
      <c r="AD2382" s="17">
        <f t="shared" si="745"/>
        <v>10</v>
      </c>
      <c r="AH2382" s="103"/>
    </row>
    <row r="2383" spans="1:34">
      <c r="A2383" s="533"/>
      <c r="C2383" s="67" t="str">
        <f>'Terminated loans'!F1573</f>
        <v>E</v>
      </c>
      <c r="D2383" s="19">
        <f>'Terminated loans'!H1573</f>
        <v>143980383</v>
      </c>
      <c r="E2383" s="19">
        <f>'Terminated loans'!I1573</f>
        <v>98</v>
      </c>
      <c r="F2383" s="19" t="str">
        <f>'Terminated loans'!J1573</f>
        <v xml:space="preserve">RAMMONDHUR M                   </v>
      </c>
      <c r="G2383" s="547" t="str">
        <f t="shared" si="734"/>
        <v>D2</v>
      </c>
      <c r="H2383" s="21">
        <f>'Terminated loans'!L1573</f>
        <v>41194</v>
      </c>
      <c r="I2383" s="21">
        <f>IF(B2383="VELS",'Terminated loans'!M1573,'Terminated loans'!B1573)</f>
        <v>41608</v>
      </c>
      <c r="J2383" s="34">
        <f t="shared" si="736"/>
        <v>14</v>
      </c>
      <c r="K2383" s="34">
        <f t="shared" si="730"/>
        <v>98</v>
      </c>
      <c r="L2383" s="34">
        <f t="shared" si="731"/>
        <v>14</v>
      </c>
      <c r="M2383" s="34">
        <f t="shared" si="732"/>
        <v>14</v>
      </c>
      <c r="N2383" s="52">
        <f t="shared" si="733"/>
        <v>14</v>
      </c>
      <c r="O2383" s="318">
        <f>+'Terminated loans'!S1573</f>
        <v>135600</v>
      </c>
      <c r="P2383" s="26">
        <f>+'Terminated loans'!T1573</f>
        <v>0.05</v>
      </c>
      <c r="Q2383" s="536">
        <f t="shared" si="735"/>
        <v>9.4E-2</v>
      </c>
      <c r="R2383" s="222">
        <f t="shared" si="737"/>
        <v>9991.1195402699886</v>
      </c>
      <c r="S2383" s="36">
        <f t="shared" si="738"/>
        <v>131990.17970913212</v>
      </c>
      <c r="T2383" s="36">
        <f t="shared" si="722"/>
        <v>3609.8202908678795</v>
      </c>
      <c r="U2383" s="36">
        <f t="shared" si="739"/>
        <v>7885.4938546482881</v>
      </c>
      <c r="V2383" s="36">
        <f t="shared" si="740"/>
        <v>4275.6735637798556</v>
      </c>
      <c r="W2383" s="37">
        <f t="shared" si="741"/>
        <v>3609.8202908684325</v>
      </c>
      <c r="X2383" s="36">
        <f t="shared" si="742"/>
        <v>3609.8202908678795</v>
      </c>
      <c r="Y2383" s="276">
        <f t="shared" ref="Y2383:Y2440" si="746">W2383</f>
        <v>3609.8202908684325</v>
      </c>
      <c r="Z2383" s="36">
        <f t="shared" si="743"/>
        <v>7885.4938546482881</v>
      </c>
      <c r="AA2383" s="36">
        <f t="shared" si="744"/>
        <v>4275.6735637798556</v>
      </c>
      <c r="AB2383" s="38">
        <f t="shared" si="718"/>
        <v>5.5297277867794037E-10</v>
      </c>
      <c r="AC2383" s="17"/>
      <c r="AD2383" s="17">
        <f t="shared" si="745"/>
        <v>14</v>
      </c>
      <c r="AH2383" s="103"/>
    </row>
    <row r="2384" spans="1:34">
      <c r="A2384" s="533"/>
      <c r="C2384" s="67" t="str">
        <f>'Terminated loans'!F1574</f>
        <v>E</v>
      </c>
      <c r="D2384" s="19">
        <f>'Terminated loans'!H1574</f>
        <v>143997545</v>
      </c>
      <c r="E2384" s="19">
        <f>'Terminated loans'!I1574</f>
        <v>98</v>
      </c>
      <c r="F2384" s="19" t="str">
        <f>'Terminated loans'!J1574</f>
        <v xml:space="preserve">CHAN KAM M K                   </v>
      </c>
      <c r="G2384" s="547" t="str">
        <f t="shared" si="734"/>
        <v>C2</v>
      </c>
      <c r="H2384" s="21">
        <f>'Terminated loans'!L1574</f>
        <v>40963</v>
      </c>
      <c r="I2384" s="21">
        <f>IF(B2384="VELS",'Terminated loans'!M1574,'Terminated loans'!B1574)</f>
        <v>41608</v>
      </c>
      <c r="J2384" s="34">
        <f t="shared" si="736"/>
        <v>21</v>
      </c>
      <c r="K2384" s="34">
        <f t="shared" si="730"/>
        <v>105</v>
      </c>
      <c r="L2384" s="34">
        <f t="shared" si="731"/>
        <v>21</v>
      </c>
      <c r="M2384" s="34">
        <f t="shared" si="732"/>
        <v>21</v>
      </c>
      <c r="N2384" s="52">
        <f t="shared" si="733"/>
        <v>21</v>
      </c>
      <c r="O2384" s="318">
        <f>+'Terminated loans'!S1574</f>
        <v>237098</v>
      </c>
      <c r="P2384" s="26">
        <f>+'Terminated loans'!T1574</f>
        <v>0.05</v>
      </c>
      <c r="Q2384" s="536">
        <f t="shared" si="735"/>
        <v>9.9000000000000005E-2</v>
      </c>
      <c r="R2384" s="222">
        <f t="shared" si="737"/>
        <v>11815.028064728651</v>
      </c>
      <c r="S2384" s="36">
        <f t="shared" si="738"/>
        <v>226955.57851391172</v>
      </c>
      <c r="T2384" s="36">
        <f t="shared" si="722"/>
        <v>10142.421486088278</v>
      </c>
      <c r="U2384" s="36">
        <f t="shared" si="739"/>
        <v>21160.010845393001</v>
      </c>
      <c r="V2384" s="36">
        <f t="shared" si="740"/>
        <v>11017.589359301666</v>
      </c>
      <c r="W2384" s="37">
        <f t="shared" si="741"/>
        <v>10142.421486091334</v>
      </c>
      <c r="X2384" s="36">
        <f t="shared" si="742"/>
        <v>10142.421486088278</v>
      </c>
      <c r="Y2384" s="276">
        <f t="shared" si="746"/>
        <v>10142.421486091334</v>
      </c>
      <c r="Z2384" s="36">
        <f t="shared" si="743"/>
        <v>21160.010845393001</v>
      </c>
      <c r="AA2384" s="36">
        <f t="shared" si="744"/>
        <v>11017.589359301666</v>
      </c>
      <c r="AB2384" s="38">
        <f t="shared" si="718"/>
        <v>3.0559021979570389E-9</v>
      </c>
      <c r="AC2384" s="17"/>
      <c r="AD2384" s="17">
        <f t="shared" si="745"/>
        <v>21</v>
      </c>
      <c r="AH2384" s="103"/>
    </row>
    <row r="2385" spans="1:34">
      <c r="A2385" s="533"/>
      <c r="C2385" s="67" t="str">
        <f>'Terminated loans'!F1575</f>
        <v>E</v>
      </c>
      <c r="D2385" s="19">
        <f>'Terminated loans'!H1575</f>
        <v>143992551</v>
      </c>
      <c r="E2385" s="19">
        <f>'Terminated loans'!I1575</f>
        <v>98</v>
      </c>
      <c r="F2385" s="19" t="str">
        <f>'Terminated loans'!J1575</f>
        <v xml:space="preserve">UMANEE J                       </v>
      </c>
      <c r="G2385" s="547" t="str">
        <f t="shared" si="734"/>
        <v>B2</v>
      </c>
      <c r="H2385" s="21">
        <f>'Terminated loans'!L1575</f>
        <v>40493</v>
      </c>
      <c r="I2385" s="21">
        <f>IF(B2385="VELS",'Terminated loans'!M1575,'Terminated loans'!B1575)</f>
        <v>41608</v>
      </c>
      <c r="J2385" s="34">
        <f t="shared" si="736"/>
        <v>37</v>
      </c>
      <c r="K2385" s="34">
        <f t="shared" si="730"/>
        <v>121</v>
      </c>
      <c r="L2385" s="34">
        <f t="shared" si="731"/>
        <v>37</v>
      </c>
      <c r="M2385" s="34">
        <f t="shared" si="732"/>
        <v>37</v>
      </c>
      <c r="N2385" s="52">
        <f t="shared" si="733"/>
        <v>37</v>
      </c>
      <c r="O2385" s="318">
        <f>+'Terminated loans'!S1575</f>
        <v>250694</v>
      </c>
      <c r="P2385" s="26">
        <f>+'Terminated loans'!T1575</f>
        <v>0.05</v>
      </c>
      <c r="Q2385" s="536">
        <f t="shared" si="735"/>
        <v>9.4E-2</v>
      </c>
      <c r="R2385" s="222">
        <f t="shared" si="737"/>
        <v>7325.2850641647365</v>
      </c>
      <c r="S2385" s="36">
        <f t="shared" si="738"/>
        <v>234502.09601943966</v>
      </c>
      <c r="T2385" s="36">
        <f t="shared" si="722"/>
        <v>16191.903980560339</v>
      </c>
      <c r="U2385" s="36">
        <f t="shared" si="739"/>
        <v>36533.45135465666</v>
      </c>
      <c r="V2385" s="36">
        <f t="shared" si="740"/>
        <v>20341.547374095273</v>
      </c>
      <c r="W2385" s="37">
        <f t="shared" si="741"/>
        <v>16191.903980561387</v>
      </c>
      <c r="X2385" s="36">
        <f t="shared" si="742"/>
        <v>16191.903980560339</v>
      </c>
      <c r="Y2385" s="276">
        <f t="shared" si="746"/>
        <v>16191.903980561387</v>
      </c>
      <c r="Z2385" s="36">
        <f t="shared" si="743"/>
        <v>36533.45135465666</v>
      </c>
      <c r="AA2385" s="36">
        <f t="shared" si="744"/>
        <v>20341.547374095273</v>
      </c>
      <c r="AB2385" s="38">
        <f t="shared" si="718"/>
        <v>1.0477378964424133E-9</v>
      </c>
      <c r="AC2385" s="17"/>
      <c r="AD2385" s="17">
        <f t="shared" si="745"/>
        <v>37</v>
      </c>
      <c r="AH2385" s="103"/>
    </row>
    <row r="2386" spans="1:34">
      <c r="A2386" s="533"/>
      <c r="C2386" s="67" t="str">
        <f>'Terminated loans'!F1576</f>
        <v>E</v>
      </c>
      <c r="D2386" s="19">
        <f>'Terminated loans'!H1576</f>
        <v>143991660</v>
      </c>
      <c r="E2386" s="19">
        <f>'Terminated loans'!I1576</f>
        <v>98</v>
      </c>
      <c r="F2386" s="19" t="str">
        <f>'Terminated loans'!J1576</f>
        <v xml:space="preserve">JOUMONT M J N                  </v>
      </c>
      <c r="G2386" s="547" t="str">
        <f t="shared" si="734"/>
        <v>A2</v>
      </c>
      <c r="H2386" s="21">
        <f>'Terminated loans'!L1576</f>
        <v>40410</v>
      </c>
      <c r="I2386" s="21">
        <f>IF(B2386="VELS",'Terminated loans'!M1576,'Terminated loans'!B1576)</f>
        <v>41608</v>
      </c>
      <c r="J2386" s="34">
        <f t="shared" si="736"/>
        <v>39</v>
      </c>
      <c r="K2386" s="34">
        <f t="shared" si="730"/>
        <v>123</v>
      </c>
      <c r="L2386" s="34">
        <f t="shared" si="731"/>
        <v>39</v>
      </c>
      <c r="M2386" s="34">
        <f t="shared" si="732"/>
        <v>39</v>
      </c>
      <c r="N2386" s="52">
        <f t="shared" si="733"/>
        <v>39</v>
      </c>
      <c r="O2386" s="318">
        <f>+'Terminated loans'!S1576</f>
        <v>17261</v>
      </c>
      <c r="P2386" s="26">
        <f>+'Terminated loans'!T1576</f>
        <v>0.05</v>
      </c>
      <c r="Q2386" s="536">
        <f t="shared" si="735"/>
        <v>0.104</v>
      </c>
      <c r="R2386" s="222">
        <f t="shared" si="737"/>
        <v>480.44306208807762</v>
      </c>
      <c r="S2386" s="36">
        <f t="shared" si="738"/>
        <v>15841.613530005867</v>
      </c>
      <c r="T2386" s="36">
        <f t="shared" si="722"/>
        <v>1419.3864699941332</v>
      </c>
      <c r="U2386" s="36">
        <f t="shared" si="739"/>
        <v>2895.6658914290074</v>
      </c>
      <c r="V2386" s="36">
        <f t="shared" si="740"/>
        <v>1476.2794214350324</v>
      </c>
      <c r="W2386" s="37">
        <f t="shared" si="741"/>
        <v>1419.386469993975</v>
      </c>
      <c r="X2386" s="36">
        <f t="shared" si="742"/>
        <v>1419.3864699941332</v>
      </c>
      <c r="Y2386" s="276">
        <f t="shared" si="746"/>
        <v>1419.386469993975</v>
      </c>
      <c r="Z2386" s="36">
        <f t="shared" si="743"/>
        <v>2895.6658914290074</v>
      </c>
      <c r="AA2386" s="36">
        <f t="shared" si="744"/>
        <v>1476.2794214350324</v>
      </c>
      <c r="AB2386" s="38">
        <f t="shared" si="718"/>
        <v>-1.5825207810848951E-10</v>
      </c>
      <c r="AC2386" s="17"/>
      <c r="AD2386" s="17">
        <f t="shared" si="745"/>
        <v>39</v>
      </c>
      <c r="AH2386" s="103"/>
    </row>
    <row r="2387" spans="1:34">
      <c r="A2387" s="533"/>
      <c r="C2387" s="67" t="str">
        <f>'Terminated loans'!F1577</f>
        <v>E</v>
      </c>
      <c r="D2387" s="19">
        <f>'Terminated loans'!H1577</f>
        <v>143036715</v>
      </c>
      <c r="E2387" s="19">
        <f>'Terminated loans'!I1577</f>
        <v>98</v>
      </c>
      <c r="F2387" s="19" t="str">
        <f>'Terminated loans'!J1577</f>
        <v xml:space="preserve">HO NG-LI YUET HEE M W C F      </v>
      </c>
      <c r="G2387" s="547" t="str">
        <f t="shared" si="734"/>
        <v>A2</v>
      </c>
      <c r="H2387" s="21">
        <f>'Terminated loans'!L1577</f>
        <v>40116</v>
      </c>
      <c r="I2387" s="21">
        <f>IF(B2387="VELS",'Terminated loans'!M1577,'Terminated loans'!B1577)</f>
        <v>41608</v>
      </c>
      <c r="J2387" s="34">
        <f t="shared" si="736"/>
        <v>49</v>
      </c>
      <c r="K2387" s="34">
        <f t="shared" si="730"/>
        <v>133</v>
      </c>
      <c r="L2387" s="34">
        <f t="shared" si="731"/>
        <v>49</v>
      </c>
      <c r="M2387" s="34">
        <f t="shared" si="732"/>
        <v>49</v>
      </c>
      <c r="N2387" s="52">
        <f t="shared" si="733"/>
        <v>49</v>
      </c>
      <c r="O2387" s="318">
        <f>+'Terminated loans'!S1577</f>
        <v>433760</v>
      </c>
      <c r="P2387" s="26">
        <f>+'Terminated loans'!T1577</f>
        <v>0.05</v>
      </c>
      <c r="Q2387" s="536">
        <f t="shared" si="735"/>
        <v>0.104</v>
      </c>
      <c r="R2387" s="222">
        <f t="shared" si="737"/>
        <v>9805.0056358667625</v>
      </c>
      <c r="S2387" s="36">
        <f t="shared" si="738"/>
        <v>390104.87960147619</v>
      </c>
      <c r="T2387" s="36">
        <f t="shared" si="722"/>
        <v>43655.12039852381</v>
      </c>
      <c r="U2387" s="36">
        <f t="shared" si="739"/>
        <v>90340.396555991203</v>
      </c>
      <c r="V2387" s="36">
        <f t="shared" si="740"/>
        <v>46685.276157471351</v>
      </c>
      <c r="W2387" s="37">
        <f t="shared" si="741"/>
        <v>43655.120398519852</v>
      </c>
      <c r="X2387" s="36">
        <f t="shared" si="742"/>
        <v>43655.12039852381</v>
      </c>
      <c r="Y2387" s="276">
        <f t="shared" si="746"/>
        <v>43655.120398519852</v>
      </c>
      <c r="Z2387" s="36">
        <f t="shared" si="743"/>
        <v>90340.396555991203</v>
      </c>
      <c r="AA2387" s="36">
        <f t="shared" si="744"/>
        <v>46685.276157471351</v>
      </c>
      <c r="AB2387" s="38">
        <f t="shared" si="718"/>
        <v>-3.9581209421157837E-9</v>
      </c>
      <c r="AC2387" s="17"/>
      <c r="AD2387" s="17">
        <f t="shared" si="745"/>
        <v>49</v>
      </c>
      <c r="AH2387" s="103"/>
    </row>
    <row r="2388" spans="1:34">
      <c r="A2388" s="533"/>
      <c r="C2388" s="67" t="str">
        <f>'Terminated loans'!F1578</f>
        <v>E</v>
      </c>
      <c r="D2388" s="19">
        <f>'Terminated loans'!H1578</f>
        <v>143021602</v>
      </c>
      <c r="E2388" s="19">
        <f>'Terminated loans'!I1578</f>
        <v>98</v>
      </c>
      <c r="F2388" s="19" t="str">
        <f>'Terminated loans'!J1578</f>
        <v xml:space="preserve">SEEJUGUT D P                   </v>
      </c>
      <c r="G2388" s="547" t="str">
        <f t="shared" si="734"/>
        <v>A2</v>
      </c>
      <c r="H2388" s="21">
        <f>'Terminated loans'!L1578</f>
        <v>39904</v>
      </c>
      <c r="I2388" s="21">
        <f>IF(B2388="VELS",'Terminated loans'!M1578,'Terminated loans'!B1578)</f>
        <v>41608</v>
      </c>
      <c r="J2388" s="34">
        <f t="shared" si="736"/>
        <v>56</v>
      </c>
      <c r="K2388" s="34">
        <f t="shared" si="730"/>
        <v>140</v>
      </c>
      <c r="L2388" s="34">
        <f t="shared" si="731"/>
        <v>56</v>
      </c>
      <c r="M2388" s="34">
        <f t="shared" si="732"/>
        <v>56</v>
      </c>
      <c r="N2388" s="52">
        <f t="shared" si="733"/>
        <v>56</v>
      </c>
      <c r="O2388" s="318">
        <f>+'Terminated loans'!S1578</f>
        <v>147795</v>
      </c>
      <c r="P2388" s="26">
        <f>+'Terminated loans'!T1578</f>
        <v>0.05</v>
      </c>
      <c r="Q2388" s="536">
        <f t="shared" si="735"/>
        <v>0.104</v>
      </c>
      <c r="R2388" s="222">
        <f t="shared" si="737"/>
        <v>2964.5356651157931</v>
      </c>
      <c r="S2388" s="36">
        <f t="shared" si="738"/>
        <v>131084.80190749303</v>
      </c>
      <c r="T2388" s="36">
        <f t="shared" si="722"/>
        <v>16710.198092506966</v>
      </c>
      <c r="U2388" s="36">
        <f t="shared" si="739"/>
        <v>34929.195338990074</v>
      </c>
      <c r="V2388" s="36">
        <f t="shared" si="740"/>
        <v>18218.997246484418</v>
      </c>
      <c r="W2388" s="37">
        <f t="shared" si="741"/>
        <v>16710.198092505656</v>
      </c>
      <c r="X2388" s="36">
        <f t="shared" si="742"/>
        <v>16710.198092506966</v>
      </c>
      <c r="Y2388" s="276">
        <f t="shared" si="746"/>
        <v>16710.198092505656</v>
      </c>
      <c r="Z2388" s="36">
        <f t="shared" si="743"/>
        <v>34929.195338990074</v>
      </c>
      <c r="AA2388" s="36">
        <f t="shared" si="744"/>
        <v>18218.997246484418</v>
      </c>
      <c r="AB2388" s="38">
        <f t="shared" si="718"/>
        <v>-1.3096723705530167E-9</v>
      </c>
      <c r="AC2388" s="17"/>
      <c r="AD2388" s="17">
        <f t="shared" si="745"/>
        <v>56</v>
      </c>
      <c r="AH2388" s="103"/>
    </row>
    <row r="2389" spans="1:34">
      <c r="A2389" s="533"/>
      <c r="C2389" s="67" t="str">
        <f>'Terminated loans'!F1579</f>
        <v>E</v>
      </c>
      <c r="D2389" s="19">
        <f>'Terminated loans'!H1579</f>
        <v>143002276</v>
      </c>
      <c r="E2389" s="19">
        <f>'Terminated loans'!I1579</f>
        <v>98</v>
      </c>
      <c r="F2389" s="19" t="str">
        <f>'Terminated loans'!J1579</f>
        <v xml:space="preserve">MEETOO V                       </v>
      </c>
      <c r="G2389" s="547" t="str">
        <f t="shared" si="734"/>
        <v>A2</v>
      </c>
      <c r="H2389" s="21">
        <f>'Terminated loans'!L1579</f>
        <v>39794</v>
      </c>
      <c r="I2389" s="21">
        <f>IF(B2389="VELS",'Terminated loans'!M1579,'Terminated loans'!B1579)</f>
        <v>41608</v>
      </c>
      <c r="J2389" s="34">
        <f t="shared" si="736"/>
        <v>60</v>
      </c>
      <c r="K2389" s="34">
        <f t="shared" si="730"/>
        <v>144</v>
      </c>
      <c r="L2389" s="34">
        <f t="shared" si="731"/>
        <v>60</v>
      </c>
      <c r="M2389" s="34">
        <f t="shared" si="732"/>
        <v>60</v>
      </c>
      <c r="N2389" s="52">
        <f t="shared" si="733"/>
        <v>60</v>
      </c>
      <c r="O2389" s="318">
        <f>+'Terminated loans'!S1579</f>
        <v>125000</v>
      </c>
      <c r="P2389" s="26">
        <f>+'Terminated loans'!T1579</f>
        <v>0.05</v>
      </c>
      <c r="Q2389" s="536">
        <f t="shared" si="735"/>
        <v>0.104</v>
      </c>
      <c r="R2389" s="222">
        <f t="shared" si="737"/>
        <v>2358.9042055013665</v>
      </c>
      <c r="S2389" s="36">
        <f t="shared" si="738"/>
        <v>110000.96422160305</v>
      </c>
      <c r="T2389" s="36">
        <f t="shared" si="722"/>
        <v>14999.035778396952</v>
      </c>
      <c r="U2389" s="36">
        <f t="shared" si="739"/>
        <v>31533.288108477878</v>
      </c>
      <c r="V2389" s="36">
        <f t="shared" si="740"/>
        <v>16534.252330082018</v>
      </c>
      <c r="W2389" s="37">
        <f t="shared" si="741"/>
        <v>14999.035778395861</v>
      </c>
      <c r="X2389" s="36">
        <f t="shared" si="742"/>
        <v>14999.035778396952</v>
      </c>
      <c r="Y2389" s="276">
        <f t="shared" si="746"/>
        <v>14999.035778395861</v>
      </c>
      <c r="Z2389" s="36">
        <f t="shared" si="743"/>
        <v>31533.288108477878</v>
      </c>
      <c r="AA2389" s="36">
        <f t="shared" si="744"/>
        <v>16534.252330082018</v>
      </c>
      <c r="AB2389" s="38">
        <f t="shared" si="718"/>
        <v>-1.0913936421275139E-9</v>
      </c>
      <c r="AC2389" s="17"/>
      <c r="AD2389" s="17">
        <f t="shared" si="745"/>
        <v>60</v>
      </c>
      <c r="AH2389" s="103"/>
    </row>
    <row r="2390" spans="1:34">
      <c r="A2390" s="533"/>
      <c r="C2390" s="67" t="str">
        <f>'Terminated loans'!F1580</f>
        <v>E</v>
      </c>
      <c r="D2390" s="19">
        <f>'Terminated loans'!H1580</f>
        <v>143542688</v>
      </c>
      <c r="E2390" s="19">
        <f>'Terminated loans'!I1580</f>
        <v>99</v>
      </c>
      <c r="F2390" s="19" t="str">
        <f>'Terminated loans'!J1580</f>
        <v xml:space="preserve">LEBON-WONG HANG S(SL2854)      </v>
      </c>
      <c r="G2390" s="547" t="str">
        <f t="shared" si="734"/>
        <v>D1</v>
      </c>
      <c r="H2390" s="21">
        <f>'Terminated loans'!L1580</f>
        <v>41274</v>
      </c>
      <c r="I2390" s="21">
        <f>IF(B2390="VELS",'Terminated loans'!M1580,'Terminated loans'!B1580)</f>
        <v>41608</v>
      </c>
      <c r="J2390" s="34">
        <f t="shared" si="736"/>
        <v>11</v>
      </c>
      <c r="K2390" s="34">
        <f t="shared" si="730"/>
        <v>95</v>
      </c>
      <c r="L2390" s="34">
        <f t="shared" si="731"/>
        <v>11</v>
      </c>
      <c r="M2390" s="34">
        <f t="shared" si="732"/>
        <v>11</v>
      </c>
      <c r="N2390" s="52">
        <f t="shared" si="733"/>
        <v>11</v>
      </c>
      <c r="O2390" s="318">
        <f>+'Terminated loans'!S1580</f>
        <v>2101769</v>
      </c>
      <c r="P2390" s="26">
        <f>+'Terminated loans'!T1580</f>
        <v>0.03</v>
      </c>
      <c r="Q2390" s="536">
        <f t="shared" si="735"/>
        <v>7.6499999999999999E-2</v>
      </c>
      <c r="R2390" s="222">
        <f t="shared" si="737"/>
        <v>193947.88454289551</v>
      </c>
      <c r="S2390" s="36">
        <f t="shared" si="738"/>
        <v>2054028.1030643594</v>
      </c>
      <c r="T2390" s="36">
        <f t="shared" si="722"/>
        <v>47740.896935640601</v>
      </c>
      <c r="U2390" s="36">
        <f t="shared" si="739"/>
        <v>79398.626907502301</v>
      </c>
      <c r="V2390" s="36">
        <f t="shared" si="740"/>
        <v>31657.729971850757</v>
      </c>
      <c r="W2390" s="37">
        <f t="shared" si="741"/>
        <v>47740.896935651544</v>
      </c>
      <c r="X2390" s="36">
        <f t="shared" si="742"/>
        <v>47740.896935640601</v>
      </c>
      <c r="Y2390" s="276">
        <f t="shared" si="746"/>
        <v>47740.896935651544</v>
      </c>
      <c r="Z2390" s="36">
        <f t="shared" si="743"/>
        <v>79398.626907502301</v>
      </c>
      <c r="AA2390" s="36">
        <f t="shared" si="744"/>
        <v>31657.729971850757</v>
      </c>
      <c r="AB2390" s="38">
        <f t="shared" si="718"/>
        <v>1.0943040251731873E-8</v>
      </c>
      <c r="AC2390" s="17"/>
      <c r="AD2390" s="17">
        <f t="shared" si="745"/>
        <v>11</v>
      </c>
      <c r="AH2390" s="103"/>
    </row>
    <row r="2391" spans="1:34">
      <c r="A2391" s="533"/>
      <c r="C2391" s="67" t="str">
        <f>'Terminated loans'!F1581</f>
        <v>E</v>
      </c>
      <c r="D2391" s="19">
        <f>'Terminated loans'!H1581</f>
        <v>143999386</v>
      </c>
      <c r="E2391" s="19">
        <f>'Terminated loans'!I1581</f>
        <v>99</v>
      </c>
      <c r="F2391" s="19" t="str">
        <f>'Terminated loans'!J1581</f>
        <v xml:space="preserve">TEEROOVENGADUM (SL 2703)       </v>
      </c>
      <c r="G2391" s="547" t="str">
        <f t="shared" si="734"/>
        <v>D1</v>
      </c>
      <c r="H2391" s="21">
        <f>'Terminated loans'!L1581</f>
        <v>41103</v>
      </c>
      <c r="I2391" s="21">
        <f>IF(B2391="VELS",'Terminated loans'!M1581,'Terminated loans'!B1581)</f>
        <v>41608</v>
      </c>
      <c r="J2391" s="34">
        <f t="shared" si="736"/>
        <v>17</v>
      </c>
      <c r="K2391" s="34">
        <f t="shared" si="730"/>
        <v>101</v>
      </c>
      <c r="L2391" s="34">
        <f t="shared" si="731"/>
        <v>17</v>
      </c>
      <c r="M2391" s="34">
        <f t="shared" si="732"/>
        <v>17</v>
      </c>
      <c r="N2391" s="52">
        <f t="shared" si="733"/>
        <v>17</v>
      </c>
      <c r="O2391" s="318">
        <f>+'Terminated loans'!S1581</f>
        <v>1596047</v>
      </c>
      <c r="P2391" s="26">
        <f>+'Terminated loans'!T1581</f>
        <v>0.03</v>
      </c>
      <c r="Q2391" s="536">
        <f t="shared" si="735"/>
        <v>7.6499999999999999E-2</v>
      </c>
      <c r="R2391" s="222">
        <f t="shared" si="737"/>
        <v>96011.597563781252</v>
      </c>
      <c r="S2391" s="36">
        <f t="shared" si="738"/>
        <v>1542213.4901667929</v>
      </c>
      <c r="T2391" s="36">
        <f t="shared" si="722"/>
        <v>53833.509833207121</v>
      </c>
      <c r="U2391" s="36">
        <f t="shared" si="739"/>
        <v>89983.668417493114</v>
      </c>
      <c r="V2391" s="36">
        <f t="shared" si="740"/>
        <v>36150.158584281337</v>
      </c>
      <c r="W2391" s="37">
        <f t="shared" si="741"/>
        <v>53833.509833211778</v>
      </c>
      <c r="X2391" s="36">
        <f t="shared" si="742"/>
        <v>53833.509833207121</v>
      </c>
      <c r="Y2391" s="276">
        <f t="shared" si="746"/>
        <v>53833.509833211778</v>
      </c>
      <c r="Z2391" s="36">
        <f t="shared" si="743"/>
        <v>89983.668417493114</v>
      </c>
      <c r="AA2391" s="36">
        <f t="shared" si="744"/>
        <v>36150.158584281337</v>
      </c>
      <c r="AB2391" s="38">
        <f t="shared" si="718"/>
        <v>4.6566128730773926E-9</v>
      </c>
      <c r="AC2391" s="17"/>
      <c r="AD2391" s="17">
        <f t="shared" si="745"/>
        <v>17</v>
      </c>
      <c r="AH2391" s="103"/>
    </row>
    <row r="2392" spans="1:34">
      <c r="A2392" s="533"/>
      <c r="C2392" s="67" t="str">
        <f>'Terminated loans'!F1582</f>
        <v>E</v>
      </c>
      <c r="D2392" s="19">
        <f>'Terminated loans'!H1582</f>
        <v>143154386</v>
      </c>
      <c r="E2392" s="19">
        <f>'Terminated loans'!I1582</f>
        <v>99</v>
      </c>
      <c r="F2392" s="19" t="str">
        <f>'Terminated loans'!J1582</f>
        <v xml:space="preserve">SOUCIANT-POCHE N A(SL2350      </v>
      </c>
      <c r="G2392" s="547" t="str">
        <f t="shared" si="734"/>
        <v>B1</v>
      </c>
      <c r="H2392" s="21">
        <f>'Terminated loans'!L1582</f>
        <v>40606</v>
      </c>
      <c r="I2392" s="21">
        <f>IF(B2392="VELS",'Terminated loans'!M1582,'Terminated loans'!B1582)</f>
        <v>41608</v>
      </c>
      <c r="J2392" s="34">
        <f t="shared" si="736"/>
        <v>33</v>
      </c>
      <c r="K2392" s="34">
        <f t="shared" si="730"/>
        <v>117</v>
      </c>
      <c r="L2392" s="34">
        <f t="shared" si="731"/>
        <v>33</v>
      </c>
      <c r="M2392" s="34">
        <f t="shared" si="732"/>
        <v>33</v>
      </c>
      <c r="N2392" s="52">
        <f t="shared" si="733"/>
        <v>33</v>
      </c>
      <c r="O2392" s="318">
        <f>+'Terminated loans'!S1582</f>
        <v>533153</v>
      </c>
      <c r="P2392" s="26">
        <f>+'Terminated loans'!T1582</f>
        <v>0.03</v>
      </c>
      <c r="Q2392" s="536">
        <f t="shared" si="735"/>
        <v>7.6499999999999999E-2</v>
      </c>
      <c r="R2392" s="222">
        <f t="shared" si="737"/>
        <v>16851.930646730449</v>
      </c>
      <c r="S2392" s="36">
        <f t="shared" si="738"/>
        <v>500081.85815931653</v>
      </c>
      <c r="T2392" s="36">
        <f t="shared" si="722"/>
        <v>33071.141840683471</v>
      </c>
      <c r="U2392" s="36">
        <f t="shared" si="739"/>
        <v>56031.853182790219</v>
      </c>
      <c r="V2392" s="36">
        <f t="shared" si="740"/>
        <v>22960.711342104827</v>
      </c>
      <c r="W2392" s="37">
        <f t="shared" si="741"/>
        <v>33071.141840685392</v>
      </c>
      <c r="X2392" s="36">
        <f t="shared" si="742"/>
        <v>33071.141840683471</v>
      </c>
      <c r="Y2392" s="276">
        <f t="shared" si="746"/>
        <v>33071.141840685392</v>
      </c>
      <c r="Z2392" s="36">
        <f t="shared" si="743"/>
        <v>56031.853182790219</v>
      </c>
      <c r="AA2392" s="36">
        <f t="shared" si="744"/>
        <v>22960.711342104827</v>
      </c>
      <c r="AB2392" s="38">
        <f t="shared" si="718"/>
        <v>1.9208528101444244E-9</v>
      </c>
      <c r="AC2392" s="17"/>
      <c r="AD2392" s="17">
        <f t="shared" si="745"/>
        <v>33</v>
      </c>
      <c r="AH2392" s="103"/>
    </row>
    <row r="2393" spans="1:34">
      <c r="A2393" s="533"/>
      <c r="C2393" s="67" t="str">
        <f>'Terminated loans'!F1583</f>
        <v>E</v>
      </c>
      <c r="D2393" s="19">
        <f>'Terminated loans'!H1583</f>
        <v>143314286</v>
      </c>
      <c r="E2393" s="19">
        <f>'Terminated loans'!I1583</f>
        <v>99</v>
      </c>
      <c r="F2393" s="19" t="str">
        <f>'Terminated loans'!J1583</f>
        <v xml:space="preserve">BESSOONDYAL B(SL 2113)         </v>
      </c>
      <c r="G2393" s="547" t="str">
        <f t="shared" si="734"/>
        <v>B1</v>
      </c>
      <c r="H2393" s="21">
        <f>'Terminated loans'!L1583</f>
        <v>40533</v>
      </c>
      <c r="I2393" s="21">
        <f>IF(B2393="VELS",'Terminated loans'!M1583,'Terminated loans'!B1583)</f>
        <v>41608</v>
      </c>
      <c r="J2393" s="34">
        <f t="shared" si="736"/>
        <v>35</v>
      </c>
      <c r="K2393" s="34">
        <f t="shared" si="730"/>
        <v>119</v>
      </c>
      <c r="L2393" s="34">
        <f t="shared" si="731"/>
        <v>35</v>
      </c>
      <c r="M2393" s="34">
        <f t="shared" si="732"/>
        <v>35</v>
      </c>
      <c r="N2393" s="52">
        <f t="shared" si="733"/>
        <v>35</v>
      </c>
      <c r="O2393" s="318">
        <f>+'Terminated loans'!S1583</f>
        <v>3831701</v>
      </c>
      <c r="P2393" s="26">
        <f>+'Terminated loans'!T1583</f>
        <v>0.03</v>
      </c>
      <c r="Q2393" s="536">
        <f t="shared" si="735"/>
        <v>7.6499999999999999E-2</v>
      </c>
      <c r="R2393" s="222">
        <f t="shared" si="737"/>
        <v>114473.33986710868</v>
      </c>
      <c r="S2393" s="36">
        <f t="shared" si="738"/>
        <v>3580876.6460084696</v>
      </c>
      <c r="T2393" s="36">
        <f t="shared" si="722"/>
        <v>250824.35399153037</v>
      </c>
      <c r="U2393" s="36">
        <f t="shared" si="739"/>
        <v>425690.24934034888</v>
      </c>
      <c r="V2393" s="36">
        <f t="shared" si="740"/>
        <v>174865.89534880361</v>
      </c>
      <c r="W2393" s="37">
        <f t="shared" si="741"/>
        <v>250824.35399154527</v>
      </c>
      <c r="X2393" s="36">
        <f t="shared" si="742"/>
        <v>250824.35399153037</v>
      </c>
      <c r="Y2393" s="276">
        <f t="shared" si="746"/>
        <v>250824.35399154527</v>
      </c>
      <c r="Z2393" s="36">
        <f t="shared" si="743"/>
        <v>425690.24934034888</v>
      </c>
      <c r="AA2393" s="36">
        <f t="shared" si="744"/>
        <v>174865.89534880361</v>
      </c>
      <c r="AB2393" s="38">
        <f t="shared" si="718"/>
        <v>1.4901161193847656E-8</v>
      </c>
      <c r="AC2393" s="17"/>
      <c r="AD2393" s="17">
        <f t="shared" si="745"/>
        <v>35</v>
      </c>
      <c r="AH2393" s="103"/>
    </row>
    <row r="2394" spans="1:34">
      <c r="A2394" s="533"/>
      <c r="C2394" s="67" t="str">
        <f>'Terminated loans'!F1584</f>
        <v>E</v>
      </c>
      <c r="D2394" s="19">
        <f>'Terminated loans'!H1584</f>
        <v>143099407</v>
      </c>
      <c r="E2394" s="19">
        <f>'Terminated loans'!I1584</f>
        <v>99</v>
      </c>
      <c r="F2394" s="19" t="str">
        <f>'Terminated loans'!J1584</f>
        <v xml:space="preserve">RAMJATUN S (SL 2061)           </v>
      </c>
      <c r="G2394" s="547" t="str">
        <f t="shared" si="734"/>
        <v>A1</v>
      </c>
      <c r="H2394" s="21">
        <f>'Terminated loans'!L1584</f>
        <v>40407</v>
      </c>
      <c r="I2394" s="21">
        <f>IF(B2394="VELS",'Terminated loans'!M1584,'Terminated loans'!B1584)</f>
        <v>41608</v>
      </c>
      <c r="J2394" s="34">
        <f t="shared" si="736"/>
        <v>39</v>
      </c>
      <c r="K2394" s="34">
        <f t="shared" si="730"/>
        <v>124</v>
      </c>
      <c r="L2394" s="34">
        <f t="shared" si="731"/>
        <v>39</v>
      </c>
      <c r="M2394" s="34">
        <f t="shared" si="732"/>
        <v>39</v>
      </c>
      <c r="N2394" s="52">
        <f t="shared" si="733"/>
        <v>39</v>
      </c>
      <c r="O2394" s="318">
        <f>+'Terminated loans'!S1584</f>
        <v>4762879</v>
      </c>
      <c r="P2394" s="26">
        <f>+'Terminated loans'!T1584</f>
        <v>0.03</v>
      </c>
      <c r="Q2394" s="536">
        <f t="shared" si="735"/>
        <v>8.6499999999999994E-2</v>
      </c>
      <c r="R2394" s="222">
        <f t="shared" si="737"/>
        <v>128327.90414582547</v>
      </c>
      <c r="S2394" s="36">
        <f t="shared" si="738"/>
        <v>4349281.5075406544</v>
      </c>
      <c r="T2394" s="36">
        <f t="shared" si="722"/>
        <v>413597.49245934561</v>
      </c>
      <c r="U2394" s="36">
        <f t="shared" si="739"/>
        <v>655506.75414649118</v>
      </c>
      <c r="V2394" s="36">
        <f t="shared" si="740"/>
        <v>241909.261687194</v>
      </c>
      <c r="W2394" s="37">
        <f t="shared" si="741"/>
        <v>413597.49245929718</v>
      </c>
      <c r="X2394" s="36">
        <f t="shared" si="742"/>
        <v>413597.49245934561</v>
      </c>
      <c r="Y2394" s="276">
        <f t="shared" si="746"/>
        <v>413597.49245929718</v>
      </c>
      <c r="Z2394" s="36">
        <f t="shared" si="743"/>
        <v>655506.75414649118</v>
      </c>
      <c r="AA2394" s="36">
        <f t="shared" si="744"/>
        <v>241909.261687194</v>
      </c>
      <c r="AB2394" s="38">
        <f t="shared" si="718"/>
        <v>-4.8428773880004883E-8</v>
      </c>
      <c r="AC2394" s="17"/>
      <c r="AD2394" s="17">
        <f t="shared" si="745"/>
        <v>39</v>
      </c>
      <c r="AH2394" s="103"/>
    </row>
    <row r="2395" spans="1:34">
      <c r="A2395" s="533"/>
      <c r="C2395" s="67" t="str">
        <f>'Terminated loans'!F1585</f>
        <v>E</v>
      </c>
      <c r="D2395" s="19">
        <f>'Terminated loans'!H1585</f>
        <v>143040070</v>
      </c>
      <c r="E2395" s="19">
        <f>'Terminated loans'!I1585</f>
        <v>99</v>
      </c>
      <c r="F2395" s="19" t="str">
        <f>'Terminated loans'!J1585</f>
        <v xml:space="preserve">THANNOO S(SL 1588)             </v>
      </c>
      <c r="G2395" s="547" t="str">
        <f t="shared" si="734"/>
        <v>A1</v>
      </c>
      <c r="H2395" s="21">
        <f>'Terminated loans'!L1585</f>
        <v>40135</v>
      </c>
      <c r="I2395" s="21">
        <f>IF(B2395="VELS",'Terminated loans'!M1585,'Terminated loans'!B1585)</f>
        <v>41608</v>
      </c>
      <c r="J2395" s="34">
        <f t="shared" si="736"/>
        <v>48</v>
      </c>
      <c r="K2395" s="34">
        <f t="shared" si="730"/>
        <v>132</v>
      </c>
      <c r="L2395" s="34">
        <f t="shared" si="731"/>
        <v>48</v>
      </c>
      <c r="M2395" s="34">
        <f t="shared" si="732"/>
        <v>48</v>
      </c>
      <c r="N2395" s="52">
        <f t="shared" si="733"/>
        <v>48</v>
      </c>
      <c r="O2395" s="318">
        <f>+'Terminated loans'!S1585</f>
        <v>489796</v>
      </c>
      <c r="P2395" s="26">
        <f>+'Terminated loans'!T1585</f>
        <v>0.03</v>
      </c>
      <c r="Q2395" s="536">
        <f t="shared" si="735"/>
        <v>8.6499999999999994E-2</v>
      </c>
      <c r="R2395" s="222">
        <f t="shared" si="737"/>
        <v>10841.304822056822</v>
      </c>
      <c r="S2395" s="36">
        <f t="shared" si="738"/>
        <v>438578.61319988075</v>
      </c>
      <c r="T2395" s="36">
        <f t="shared" si="722"/>
        <v>51217.386800119246</v>
      </c>
      <c r="U2395" s="36">
        <f t="shared" si="739"/>
        <v>81804.018258841825</v>
      </c>
      <c r="V2395" s="36">
        <f t="shared" si="740"/>
        <v>30586.631458727352</v>
      </c>
      <c r="W2395" s="37">
        <f t="shared" si="741"/>
        <v>51217.386800114473</v>
      </c>
      <c r="X2395" s="36">
        <f t="shared" si="742"/>
        <v>51217.386800119246</v>
      </c>
      <c r="Y2395" s="276">
        <f t="shared" si="746"/>
        <v>51217.386800114473</v>
      </c>
      <c r="Z2395" s="36">
        <f t="shared" si="743"/>
        <v>81804.018258841825</v>
      </c>
      <c r="AA2395" s="36">
        <f t="shared" si="744"/>
        <v>30586.631458727352</v>
      </c>
      <c r="AB2395" s="38">
        <f t="shared" si="718"/>
        <v>-4.7730281949043274E-9</v>
      </c>
      <c r="AC2395" s="17"/>
      <c r="AD2395" s="17">
        <f t="shared" si="745"/>
        <v>48</v>
      </c>
      <c r="AH2395" s="103"/>
    </row>
    <row r="2396" spans="1:34">
      <c r="A2396" s="533"/>
      <c r="C2396" s="67" t="str">
        <f>'Terminated loans'!F1586</f>
        <v>E</v>
      </c>
      <c r="D2396" s="19">
        <f>'Terminated loans'!H1586</f>
        <v>143038327</v>
      </c>
      <c r="E2396" s="19">
        <f>'Terminated loans'!I1586</f>
        <v>99</v>
      </c>
      <c r="F2396" s="19" t="str">
        <f>'Terminated loans'!J1586</f>
        <v xml:space="preserve">AUBDOOL M J N (SL 1515)        </v>
      </c>
      <c r="G2396" s="547" t="str">
        <f t="shared" si="734"/>
        <v>A1</v>
      </c>
      <c r="H2396" s="21">
        <f>'Terminated loans'!L1586</f>
        <v>40056</v>
      </c>
      <c r="I2396" s="21">
        <f>IF(B2396="VELS",'Terminated loans'!M1586,'Terminated loans'!B1586)</f>
        <v>41608</v>
      </c>
      <c r="J2396" s="34">
        <f t="shared" si="736"/>
        <v>51</v>
      </c>
      <c r="K2396" s="34">
        <f t="shared" si="730"/>
        <v>135</v>
      </c>
      <c r="L2396" s="34">
        <f t="shared" si="731"/>
        <v>51</v>
      </c>
      <c r="M2396" s="34">
        <f t="shared" si="732"/>
        <v>51</v>
      </c>
      <c r="N2396" s="52">
        <f t="shared" si="733"/>
        <v>51</v>
      </c>
      <c r="O2396" s="318">
        <f>+'Terminated loans'!S1586</f>
        <v>1490024</v>
      </c>
      <c r="P2396" s="26">
        <f>+'Terminated loans'!T1586</f>
        <v>0.03</v>
      </c>
      <c r="Q2396" s="536">
        <f t="shared" si="735"/>
        <v>8.6499999999999994E-2</v>
      </c>
      <c r="R2396" s="222">
        <f t="shared" si="737"/>
        <v>31154.710553262084</v>
      </c>
      <c r="S2396" s="36">
        <f t="shared" si="738"/>
        <v>1325611.4897430078</v>
      </c>
      <c r="T2396" s="36">
        <f t="shared" si="722"/>
        <v>164412.51025699219</v>
      </c>
      <c r="U2396" s="36">
        <f t="shared" si="739"/>
        <v>263278.74847334344</v>
      </c>
      <c r="V2396" s="36">
        <f t="shared" si="740"/>
        <v>98866.238216366619</v>
      </c>
      <c r="W2396" s="37">
        <f t="shared" si="741"/>
        <v>164412.51025697682</v>
      </c>
      <c r="X2396" s="36">
        <f t="shared" si="742"/>
        <v>164412.51025699219</v>
      </c>
      <c r="Y2396" s="276">
        <f t="shared" si="746"/>
        <v>164412.51025697682</v>
      </c>
      <c r="Z2396" s="36">
        <f t="shared" si="743"/>
        <v>263278.74847334344</v>
      </c>
      <c r="AA2396" s="36">
        <f t="shared" si="744"/>
        <v>98866.238216366619</v>
      </c>
      <c r="AB2396" s="38">
        <f t="shared" si="718"/>
        <v>-1.5366822481155396E-8</v>
      </c>
      <c r="AC2396" s="17"/>
      <c r="AD2396" s="17">
        <f t="shared" si="745"/>
        <v>51</v>
      </c>
      <c r="AH2396" s="103"/>
    </row>
    <row r="2397" spans="1:34">
      <c r="A2397" s="533"/>
      <c r="C2397" s="67" t="str">
        <f>'Terminated loans'!F1587</f>
        <v>E</v>
      </c>
      <c r="D2397" s="19">
        <f>'Terminated loans'!H1587</f>
        <v>143029816</v>
      </c>
      <c r="E2397" s="19">
        <f>'Terminated loans'!I1587</f>
        <v>99</v>
      </c>
      <c r="F2397" s="19" t="str">
        <f>'Terminated loans'!J1587</f>
        <v xml:space="preserve">DREEPAUL-BESSOO (SL 1309)      </v>
      </c>
      <c r="G2397" s="547" t="str">
        <f t="shared" si="734"/>
        <v>A1</v>
      </c>
      <c r="H2397" s="21">
        <f>'Terminated loans'!L1587</f>
        <v>39856</v>
      </c>
      <c r="I2397" s="21">
        <f>IF(B2397="VELS",'Terminated loans'!M1587,'Terminated loans'!B1587)</f>
        <v>41608</v>
      </c>
      <c r="J2397" s="34">
        <f t="shared" si="736"/>
        <v>58</v>
      </c>
      <c r="K2397" s="34">
        <f t="shared" si="730"/>
        <v>142</v>
      </c>
      <c r="L2397" s="34">
        <f t="shared" si="731"/>
        <v>58</v>
      </c>
      <c r="M2397" s="34">
        <f t="shared" si="732"/>
        <v>58</v>
      </c>
      <c r="N2397" s="52">
        <f t="shared" si="733"/>
        <v>58</v>
      </c>
      <c r="O2397" s="318">
        <f>+'Terminated loans'!S1587</f>
        <v>1851638</v>
      </c>
      <c r="P2397" s="26">
        <f>+'Terminated loans'!T1587</f>
        <v>0.03</v>
      </c>
      <c r="Q2397" s="536">
        <f t="shared" si="735"/>
        <v>8.6499999999999994E-2</v>
      </c>
      <c r="R2397" s="222">
        <f t="shared" si="737"/>
        <v>34335.075566203355</v>
      </c>
      <c r="S2397" s="36">
        <f t="shared" si="738"/>
        <v>1622860.6519082757</v>
      </c>
      <c r="T2397" s="36">
        <f t="shared" si="722"/>
        <v>228777.34809172433</v>
      </c>
      <c r="U2397" s="36">
        <f t="shared" si="739"/>
        <v>368573.73093149997</v>
      </c>
      <c r="V2397" s="36">
        <f t="shared" si="740"/>
        <v>139796.3828397945</v>
      </c>
      <c r="W2397" s="37">
        <f t="shared" si="741"/>
        <v>228777.34809170547</v>
      </c>
      <c r="X2397" s="36">
        <f t="shared" si="742"/>
        <v>228777.34809172433</v>
      </c>
      <c r="Y2397" s="276">
        <f t="shared" si="746"/>
        <v>228777.34809170547</v>
      </c>
      <c r="Z2397" s="36">
        <f t="shared" si="743"/>
        <v>368573.73093149997</v>
      </c>
      <c r="AA2397" s="36">
        <f t="shared" si="744"/>
        <v>139796.3828397945</v>
      </c>
      <c r="AB2397" s="38">
        <f t="shared" si="718"/>
        <v>-1.885928213596344E-8</v>
      </c>
      <c r="AC2397" s="17"/>
      <c r="AD2397" s="17">
        <f t="shared" si="745"/>
        <v>58</v>
      </c>
      <c r="AH2397" s="103"/>
    </row>
    <row r="2398" spans="1:34">
      <c r="A2398" s="533"/>
      <c r="C2398" s="67" t="str">
        <f>'Terminated loans'!F1588</f>
        <v>E</v>
      </c>
      <c r="D2398" s="19">
        <f>'Terminated loans'!H1588</f>
        <v>143032310</v>
      </c>
      <c r="E2398" s="19">
        <f>'Terminated loans'!I1588</f>
        <v>99</v>
      </c>
      <c r="F2398" s="19" t="str">
        <f>'Terminated loans'!J1588</f>
        <v xml:space="preserve">BAICHOO N (SL 1100)            </v>
      </c>
      <c r="G2398" s="547" t="str">
        <f t="shared" si="734"/>
        <v>A1</v>
      </c>
      <c r="H2398" s="21">
        <f>'Terminated loans'!L1588</f>
        <v>39800</v>
      </c>
      <c r="I2398" s="21">
        <f>IF(B2398="VELS",'Terminated loans'!M1588,'Terminated loans'!B1588)</f>
        <v>41608</v>
      </c>
      <c r="J2398" s="34">
        <f t="shared" si="736"/>
        <v>59</v>
      </c>
      <c r="K2398" s="34">
        <f t="shared" si="730"/>
        <v>144</v>
      </c>
      <c r="L2398" s="34">
        <f t="shared" si="731"/>
        <v>59</v>
      </c>
      <c r="M2398" s="34">
        <f t="shared" si="732"/>
        <v>59</v>
      </c>
      <c r="N2398" s="52">
        <f t="shared" si="733"/>
        <v>59</v>
      </c>
      <c r="O2398" s="318">
        <f>+'Terminated loans'!S1588</f>
        <v>3200141</v>
      </c>
      <c r="P2398" s="26">
        <f>+'Terminated loans'!T1588</f>
        <v>0.03</v>
      </c>
      <c r="Q2398" s="536">
        <f t="shared" si="735"/>
        <v>8.6499999999999994E-2</v>
      </c>
      <c r="R2398" s="222">
        <f t="shared" si="737"/>
        <v>58405.805041559128</v>
      </c>
      <c r="S2398" s="36">
        <f t="shared" si="738"/>
        <v>2798804.1004210408</v>
      </c>
      <c r="T2398" s="36">
        <f t="shared" si="722"/>
        <v>401336.89957895922</v>
      </c>
      <c r="U2398" s="36">
        <f t="shared" si="739"/>
        <v>647138.39703091746</v>
      </c>
      <c r="V2398" s="36">
        <f t="shared" si="740"/>
        <v>245801.49745198898</v>
      </c>
      <c r="W2398" s="37">
        <f t="shared" si="741"/>
        <v>401336.89957892848</v>
      </c>
      <c r="X2398" s="36">
        <f t="shared" si="742"/>
        <v>401336.89957895922</v>
      </c>
      <c r="Y2398" s="276">
        <f t="shared" si="746"/>
        <v>401336.89957892848</v>
      </c>
      <c r="Z2398" s="36">
        <f t="shared" si="743"/>
        <v>647138.39703091746</v>
      </c>
      <c r="AA2398" s="36">
        <f t="shared" si="744"/>
        <v>245801.49745198898</v>
      </c>
      <c r="AB2398" s="38">
        <f t="shared" si="718"/>
        <v>-3.0733644962310791E-8</v>
      </c>
      <c r="AC2398" s="17"/>
      <c r="AD2398" s="17">
        <f t="shared" si="745"/>
        <v>59</v>
      </c>
      <c r="AH2398" s="103"/>
    </row>
    <row r="2399" spans="1:34">
      <c r="A2399" s="533"/>
      <c r="C2399" s="67" t="str">
        <f>'Terminated loans'!F1589</f>
        <v>E</v>
      </c>
      <c r="D2399" s="19">
        <f>'Terminated loans'!H1589</f>
        <v>143026884</v>
      </c>
      <c r="E2399" s="19">
        <f>'Terminated loans'!I1589</f>
        <v>99</v>
      </c>
      <c r="F2399" s="19" t="str">
        <f>'Terminated loans'!J1589</f>
        <v xml:space="preserve">AUBDOOL MISS M J N             </v>
      </c>
      <c r="G2399" s="547" t="str">
        <f t="shared" si="734"/>
        <v>A1</v>
      </c>
      <c r="H2399" s="21">
        <f>'Terminated loans'!L1589</f>
        <v>39626</v>
      </c>
      <c r="I2399" s="21">
        <f>IF(B2399="VELS",'Terminated loans'!M1589,'Terminated loans'!B1589)</f>
        <v>41608</v>
      </c>
      <c r="J2399" s="34">
        <f t="shared" si="736"/>
        <v>65</v>
      </c>
      <c r="K2399" s="34">
        <f t="shared" si="730"/>
        <v>149</v>
      </c>
      <c r="L2399" s="34">
        <f t="shared" si="731"/>
        <v>65</v>
      </c>
      <c r="M2399" s="34">
        <f t="shared" si="732"/>
        <v>65</v>
      </c>
      <c r="N2399" s="52">
        <f t="shared" si="733"/>
        <v>65</v>
      </c>
      <c r="O2399" s="318">
        <f>+'Terminated loans'!S1589</f>
        <v>1600080</v>
      </c>
      <c r="P2399" s="26">
        <f>+'Terminated loans'!T1589</f>
        <v>0.03</v>
      </c>
      <c r="Q2399" s="536">
        <f t="shared" si="735"/>
        <v>8.6499999999999994E-2</v>
      </c>
      <c r="R2399" s="222">
        <f t="shared" si="737"/>
        <v>26701.551388474993</v>
      </c>
      <c r="S2399" s="36">
        <f t="shared" si="738"/>
        <v>1381810.987926228</v>
      </c>
      <c r="T2399" s="36">
        <f t="shared" si="722"/>
        <v>218269.01207377203</v>
      </c>
      <c r="U2399" s="36">
        <f t="shared" si="739"/>
        <v>353789.85232463153</v>
      </c>
      <c r="V2399" s="36">
        <f t="shared" si="740"/>
        <v>135520.8402508744</v>
      </c>
      <c r="W2399" s="37">
        <f t="shared" si="741"/>
        <v>218269.01207375713</v>
      </c>
      <c r="X2399" s="36">
        <f t="shared" si="742"/>
        <v>218269.01207377203</v>
      </c>
      <c r="Y2399" s="276">
        <f t="shared" si="746"/>
        <v>218269.01207375713</v>
      </c>
      <c r="Z2399" s="36">
        <f t="shared" si="743"/>
        <v>353789.85232463153</v>
      </c>
      <c r="AA2399" s="36">
        <f t="shared" si="744"/>
        <v>135520.8402508744</v>
      </c>
      <c r="AB2399" s="38">
        <f t="shared" si="718"/>
        <v>-1.4901161193847656E-8</v>
      </c>
      <c r="AC2399" s="17"/>
      <c r="AD2399" s="17">
        <f t="shared" si="745"/>
        <v>65</v>
      </c>
      <c r="AH2399" s="103"/>
    </row>
    <row r="2400" spans="1:34">
      <c r="A2400" s="533"/>
      <c r="C2400" s="67" t="str">
        <f>'Terminated loans'!F1590</f>
        <v>E</v>
      </c>
      <c r="D2400" s="19">
        <f>'Terminated loans'!H1590</f>
        <v>143005380</v>
      </c>
      <c r="E2400" s="19">
        <f>'Terminated loans'!I1590</f>
        <v>99</v>
      </c>
      <c r="F2400" s="19" t="str">
        <f>'Terminated loans'!J1590</f>
        <v xml:space="preserve">BESSONDYAL DREEPAUL(BDB)       </v>
      </c>
      <c r="G2400" s="547" t="str">
        <f t="shared" si="734"/>
        <v>A1</v>
      </c>
      <c r="H2400" s="21">
        <f>'Terminated loans'!L1590</f>
        <v>39407</v>
      </c>
      <c r="I2400" s="21">
        <f>IF(B2400="VELS",'Terminated loans'!M1590,'Terminated loans'!B1590)</f>
        <v>41608</v>
      </c>
      <c r="J2400" s="34">
        <f t="shared" si="736"/>
        <v>72</v>
      </c>
      <c r="K2400" s="34">
        <f t="shared" si="730"/>
        <v>156</v>
      </c>
      <c r="L2400" s="34">
        <f t="shared" si="731"/>
        <v>72</v>
      </c>
      <c r="M2400" s="34">
        <f t="shared" si="732"/>
        <v>72</v>
      </c>
      <c r="N2400" s="52">
        <f t="shared" si="733"/>
        <v>72</v>
      </c>
      <c r="O2400" s="318">
        <f>+'Terminated loans'!S1590</f>
        <v>1140169</v>
      </c>
      <c r="P2400" s="26">
        <f>+'Terminated loans'!T1590</f>
        <v>0.03</v>
      </c>
      <c r="Q2400" s="536">
        <f t="shared" si="735"/>
        <v>8.6499999999999994E-2</v>
      </c>
      <c r="R2400" s="222">
        <f t="shared" si="737"/>
        <v>17323.358165373647</v>
      </c>
      <c r="S2400" s="36">
        <f t="shared" si="738"/>
        <v>970370.14479575504</v>
      </c>
      <c r="T2400" s="36">
        <f t="shared" si="722"/>
        <v>169798.85520424496</v>
      </c>
      <c r="U2400" s="36">
        <f t="shared" si="739"/>
        <v>276911.64311113697</v>
      </c>
      <c r="V2400" s="36">
        <f t="shared" si="740"/>
        <v>107112.78790690261</v>
      </c>
      <c r="W2400" s="37">
        <f t="shared" si="741"/>
        <v>169798.85520423437</v>
      </c>
      <c r="X2400" s="36">
        <f t="shared" si="742"/>
        <v>169798.85520424496</v>
      </c>
      <c r="Y2400" s="276">
        <f t="shared" si="746"/>
        <v>169798.85520423437</v>
      </c>
      <c r="Z2400" s="36">
        <f t="shared" si="743"/>
        <v>276911.64311113697</v>
      </c>
      <c r="AA2400" s="36">
        <f t="shared" si="744"/>
        <v>107112.78790690261</v>
      </c>
      <c r="AB2400" s="38">
        <f t="shared" si="718"/>
        <v>-1.0593794286251068E-8</v>
      </c>
      <c r="AC2400" s="17"/>
      <c r="AD2400" s="17">
        <f t="shared" si="745"/>
        <v>72</v>
      </c>
      <c r="AH2400" s="103"/>
    </row>
    <row r="2401" spans="1:34">
      <c r="A2401" s="533"/>
      <c r="C2401" s="67" t="str">
        <f>'Terminated loans'!F1591</f>
        <v>E</v>
      </c>
      <c r="D2401" s="19">
        <f>'Terminated loans'!H1591</f>
        <v>143524248</v>
      </c>
      <c r="E2401" s="19">
        <f>'Terminated loans'!I1591</f>
        <v>4</v>
      </c>
      <c r="F2401" s="19" t="str">
        <f>'Terminated loans'!J1591</f>
        <v xml:space="preserve">BINDAH MRS MARIE MARLYN        </v>
      </c>
      <c r="G2401" s="547" t="str">
        <f t="shared" si="734"/>
        <v>A1</v>
      </c>
      <c r="H2401" s="21">
        <f>'Terminated loans'!L1591</f>
        <v>35173</v>
      </c>
      <c r="I2401" s="21">
        <f>IF(B2401="VELS",'Terminated loans'!M1591,'Terminated loans'!B1591)</f>
        <v>41639</v>
      </c>
      <c r="J2401" s="34">
        <f t="shared" ref="J2401:J2419" si="747">ROUND((I2401-H2401)/365*12,0)</f>
        <v>213</v>
      </c>
      <c r="K2401" s="34">
        <f t="shared" si="730"/>
        <v>296</v>
      </c>
      <c r="L2401" s="34">
        <f t="shared" si="731"/>
        <v>180</v>
      </c>
      <c r="M2401" s="34">
        <f t="shared" si="732"/>
        <v>180</v>
      </c>
      <c r="N2401" s="52">
        <f t="shared" si="733"/>
        <v>180</v>
      </c>
      <c r="O2401" s="318">
        <f>+'Terminated loans'!S1591</f>
        <v>364941</v>
      </c>
      <c r="P2401" s="26">
        <f>+'Terminated loans'!T1591</f>
        <v>3.9900000000000005E-2</v>
      </c>
      <c r="Q2401" s="536">
        <f t="shared" si="735"/>
        <v>8.6499999999999994E-2</v>
      </c>
      <c r="R2401" s="222">
        <f t="shared" ref="R2401:R2419" si="748">PMT(P2401/12,L2401,-O2401,0,0)</f>
        <v>2697.5960730685661</v>
      </c>
      <c r="S2401" s="36">
        <f t="shared" ref="S2401:S2419" si="749">(-PV(Q2401/12,L2401,R2401,0,0))</f>
        <v>271510.33489547845</v>
      </c>
      <c r="T2401" s="36">
        <f t="shared" ref="T2401:T2452" si="750">O2401-S2401</f>
        <v>93430.665104521555</v>
      </c>
      <c r="U2401" s="36">
        <f t="shared" ref="U2401:U2419" si="751">-IF(OR(Q2401="",Q2401=0),0,(CUMIPMT(Q2401/12,L2401,S2401,1,M2401,0)))</f>
        <v>214056.95825686073</v>
      </c>
      <c r="V2401" s="36">
        <f t="shared" ref="V2401:V2419" si="752">-IF(OR(P2401="",P2401=0),0,(CUMIPMT(P2401/12,L2401,O2401,1,M2401,0)))</f>
        <v>120626.29315234185</v>
      </c>
      <c r="W2401" s="37">
        <f t="shared" ref="W2401:W2419" si="753">IF(ISERROR(U2401-V2401),0,U2401-V2401)</f>
        <v>93430.665104518877</v>
      </c>
      <c r="X2401" s="36">
        <f t="shared" ref="X2401:X2419" si="754">IF(C2401="O",T2401/AD2401*N2401,T2401)</f>
        <v>93430.665104521555</v>
      </c>
      <c r="Y2401" s="276">
        <f t="shared" si="746"/>
        <v>93430.665104518877</v>
      </c>
      <c r="Z2401" s="36">
        <f t="shared" ref="Z2401:Z2419" si="755">-IF(OR(Q2401="",Q2401=0),0,(CUMIPMT(Q2401/12,L2401,S2401,1,L2401,0)))</f>
        <v>214056.95825686073</v>
      </c>
      <c r="AA2401" s="36">
        <f t="shared" ref="AA2401:AA2419" si="756">-IF(OR(P2401="",P2401=0),0,(CUMIPMT(P2401/12,L2401,O2401,1,L2401,0)))</f>
        <v>120626.29315234185</v>
      </c>
      <c r="AB2401" s="38">
        <f t="shared" si="718"/>
        <v>-2.6775524020195007E-9</v>
      </c>
      <c r="AC2401" s="17"/>
      <c r="AD2401" s="17">
        <f t="shared" ref="AD2401:AD2419" si="757">IF(L2401&gt;$J$2,$J$2,L2401)</f>
        <v>180</v>
      </c>
      <c r="AH2401" s="103"/>
    </row>
    <row r="2402" spans="1:34">
      <c r="A2402" s="533"/>
      <c r="C2402" s="67" t="str">
        <f>'Terminated loans'!F1592</f>
        <v>E</v>
      </c>
      <c r="D2402" s="19">
        <f>'Terminated loans'!H1592</f>
        <v>143997944</v>
      </c>
      <c r="E2402" s="19">
        <f>'Terminated loans'!I1592</f>
        <v>98</v>
      </c>
      <c r="F2402" s="19" t="str">
        <f>'Terminated loans'!J1592</f>
        <v xml:space="preserve">TONTA M J S                    </v>
      </c>
      <c r="G2402" s="547" t="str">
        <f t="shared" si="734"/>
        <v>E2</v>
      </c>
      <c r="H2402" s="21">
        <f>'Terminated loans'!L1592</f>
        <v>41502</v>
      </c>
      <c r="I2402" s="21">
        <f>IF(B2402="VELS",'Terminated loans'!M1592,'Terminated loans'!B1592)</f>
        <v>41639</v>
      </c>
      <c r="J2402" s="34">
        <f t="shared" si="747"/>
        <v>5</v>
      </c>
      <c r="K2402" s="34">
        <f t="shared" si="730"/>
        <v>88</v>
      </c>
      <c r="L2402" s="34">
        <f t="shared" si="731"/>
        <v>5</v>
      </c>
      <c r="M2402" s="34">
        <f t="shared" si="732"/>
        <v>5</v>
      </c>
      <c r="N2402" s="52">
        <f t="shared" si="733"/>
        <v>5</v>
      </c>
      <c r="O2402" s="318">
        <f>+'Terminated loans'!S1592</f>
        <v>198597</v>
      </c>
      <c r="P2402" s="26">
        <f>+'Terminated loans'!T1592</f>
        <v>0.05</v>
      </c>
      <c r="Q2402" s="536">
        <f t="shared" si="735"/>
        <v>9.1499999999999998E-2</v>
      </c>
      <c r="R2402" s="222">
        <f t="shared" si="748"/>
        <v>40217.268770258292</v>
      </c>
      <c r="S2402" s="36">
        <f t="shared" si="749"/>
        <v>196567.10160522358</v>
      </c>
      <c r="T2402" s="36">
        <f t="shared" si="750"/>
        <v>2029.8983947764209</v>
      </c>
      <c r="U2402" s="36">
        <f t="shared" si="751"/>
        <v>4519.2422460678208</v>
      </c>
      <c r="V2402" s="36">
        <f t="shared" si="752"/>
        <v>2489.3438512914872</v>
      </c>
      <c r="W2402" s="37">
        <f t="shared" si="753"/>
        <v>2029.8983947763336</v>
      </c>
      <c r="X2402" s="36">
        <f t="shared" si="754"/>
        <v>2029.8983947764209</v>
      </c>
      <c r="Y2402" s="276">
        <f t="shared" si="746"/>
        <v>2029.8983947763336</v>
      </c>
      <c r="Z2402" s="36">
        <f t="shared" si="755"/>
        <v>4519.2422460678208</v>
      </c>
      <c r="AA2402" s="36">
        <f t="shared" si="756"/>
        <v>2489.3438512914872</v>
      </c>
      <c r="AB2402" s="38">
        <f t="shared" si="718"/>
        <v>-8.7311491370201111E-11</v>
      </c>
      <c r="AC2402" s="17"/>
      <c r="AD2402" s="17">
        <f t="shared" si="757"/>
        <v>5</v>
      </c>
      <c r="AH2402" s="103"/>
    </row>
    <row r="2403" spans="1:34">
      <c r="A2403" s="533"/>
      <c r="C2403" s="67" t="str">
        <f>'Terminated loans'!F1593</f>
        <v>E</v>
      </c>
      <c r="D2403" s="19">
        <f>'Terminated loans'!H1593</f>
        <v>143998045</v>
      </c>
      <c r="E2403" s="19">
        <f>'Terminated loans'!I1593</f>
        <v>98</v>
      </c>
      <c r="F2403" s="19" t="str">
        <f>'Terminated loans'!J1593</f>
        <v xml:space="preserve">PARSOORAMEN J D                </v>
      </c>
      <c r="G2403" s="547" t="str">
        <f t="shared" si="734"/>
        <v>D2</v>
      </c>
      <c r="H2403" s="21">
        <f>'Terminated loans'!L1593</f>
        <v>41038</v>
      </c>
      <c r="I2403" s="21">
        <f>IF(B2403="VELS",'Terminated loans'!M1593,'Terminated loans'!B1593)</f>
        <v>41639</v>
      </c>
      <c r="J2403" s="34">
        <f t="shared" si="747"/>
        <v>20</v>
      </c>
      <c r="K2403" s="34">
        <f t="shared" si="730"/>
        <v>103</v>
      </c>
      <c r="L2403" s="34">
        <f t="shared" si="731"/>
        <v>20</v>
      </c>
      <c r="M2403" s="34">
        <f t="shared" si="732"/>
        <v>20</v>
      </c>
      <c r="N2403" s="52">
        <f t="shared" si="733"/>
        <v>20</v>
      </c>
      <c r="O2403" s="318">
        <f>+'Terminated loans'!S1593</f>
        <v>483736</v>
      </c>
      <c r="P2403" s="26">
        <f>+'Terminated loans'!T1593</f>
        <v>0.05</v>
      </c>
      <c r="Q2403" s="536">
        <f t="shared" si="735"/>
        <v>9.4E-2</v>
      </c>
      <c r="R2403" s="222">
        <f t="shared" si="748"/>
        <v>25258.903881643622</v>
      </c>
      <c r="S2403" s="36">
        <f t="shared" si="749"/>
        <v>465910.45453724527</v>
      </c>
      <c r="T2403" s="36">
        <f t="shared" si="750"/>
        <v>17825.54546275473</v>
      </c>
      <c r="U2403" s="36">
        <f t="shared" si="751"/>
        <v>39267.623095629038</v>
      </c>
      <c r="V2403" s="36">
        <f t="shared" si="752"/>
        <v>21442.077632872504</v>
      </c>
      <c r="W2403" s="37">
        <f t="shared" si="753"/>
        <v>17825.545462756534</v>
      </c>
      <c r="X2403" s="36">
        <f t="shared" si="754"/>
        <v>17825.54546275473</v>
      </c>
      <c r="Y2403" s="276">
        <f t="shared" si="746"/>
        <v>17825.545462756534</v>
      </c>
      <c r="Z2403" s="36">
        <f t="shared" si="755"/>
        <v>39267.623095629038</v>
      </c>
      <c r="AA2403" s="36">
        <f t="shared" si="756"/>
        <v>21442.077632872504</v>
      </c>
      <c r="AB2403" s="38">
        <f t="shared" si="718"/>
        <v>1.8044374883174896E-9</v>
      </c>
      <c r="AC2403" s="17"/>
      <c r="AD2403" s="17">
        <f t="shared" si="757"/>
        <v>20</v>
      </c>
      <c r="AH2403" s="103"/>
    </row>
    <row r="2404" spans="1:34">
      <c r="A2404" s="533"/>
      <c r="C2404" s="67" t="str">
        <f>'Terminated loans'!F1594</f>
        <v>E</v>
      </c>
      <c r="D2404" s="19">
        <f>'Terminated loans'!H1594</f>
        <v>143991202</v>
      </c>
      <c r="E2404" s="19">
        <f>'Terminated loans'!I1594</f>
        <v>98</v>
      </c>
      <c r="F2404" s="19" t="str">
        <f>'Terminated loans'!J1594</f>
        <v xml:space="preserve">LAM CHIOU YEE M M P            </v>
      </c>
      <c r="G2404" s="547" t="str">
        <f t="shared" si="734"/>
        <v>A2</v>
      </c>
      <c r="H2404" s="21">
        <f>'Terminated loans'!L1594</f>
        <v>40301</v>
      </c>
      <c r="I2404" s="21">
        <f>IF(B2404="VELS",'Terminated loans'!M1594,'Terminated loans'!B1594)</f>
        <v>41639</v>
      </c>
      <c r="J2404" s="34">
        <f t="shared" si="747"/>
        <v>44</v>
      </c>
      <c r="K2404" s="34">
        <f t="shared" si="730"/>
        <v>127</v>
      </c>
      <c r="L2404" s="34">
        <f t="shared" si="731"/>
        <v>44</v>
      </c>
      <c r="M2404" s="34">
        <f t="shared" si="732"/>
        <v>44</v>
      </c>
      <c r="N2404" s="52">
        <f t="shared" si="733"/>
        <v>44</v>
      </c>
      <c r="O2404" s="318">
        <f>+'Terminated loans'!S1594</f>
        <v>100042</v>
      </c>
      <c r="P2404" s="26">
        <f>+'Terminated loans'!T1594</f>
        <v>0.05</v>
      </c>
      <c r="Q2404" s="536">
        <f t="shared" si="735"/>
        <v>0.104</v>
      </c>
      <c r="R2404" s="222">
        <f t="shared" si="748"/>
        <v>2493.1878470831716</v>
      </c>
      <c r="S2404" s="36">
        <f t="shared" si="749"/>
        <v>90884.411683902697</v>
      </c>
      <c r="T2404" s="36">
        <f t="shared" si="750"/>
        <v>9157.5883160973026</v>
      </c>
      <c r="U2404" s="36">
        <f t="shared" si="751"/>
        <v>18815.853587755948</v>
      </c>
      <c r="V2404" s="36">
        <f t="shared" si="752"/>
        <v>9658.2652716595476</v>
      </c>
      <c r="W2404" s="37">
        <f t="shared" si="753"/>
        <v>9157.5883160964004</v>
      </c>
      <c r="X2404" s="36">
        <f t="shared" si="754"/>
        <v>9157.5883160973026</v>
      </c>
      <c r="Y2404" s="276">
        <f t="shared" si="746"/>
        <v>9157.5883160964004</v>
      </c>
      <c r="Z2404" s="36">
        <f t="shared" si="755"/>
        <v>18815.853587755948</v>
      </c>
      <c r="AA2404" s="36">
        <f t="shared" si="756"/>
        <v>9658.2652716595476</v>
      </c>
      <c r="AB2404" s="38">
        <f t="shared" si="718"/>
        <v>-9.0221874415874481E-10</v>
      </c>
      <c r="AC2404" s="17"/>
      <c r="AD2404" s="17">
        <f t="shared" si="757"/>
        <v>44</v>
      </c>
      <c r="AH2404" s="103"/>
    </row>
    <row r="2405" spans="1:34">
      <c r="A2405" s="533"/>
      <c r="C2405" s="67" t="str">
        <f>'Terminated loans'!F1595</f>
        <v>E</v>
      </c>
      <c r="D2405" s="19">
        <f>'Terminated loans'!H1595</f>
        <v>143003477</v>
      </c>
      <c r="E2405" s="19">
        <f>'Terminated loans'!I1595</f>
        <v>98</v>
      </c>
      <c r="F2405" s="19" t="str">
        <f>'Terminated loans'!J1595</f>
        <v xml:space="preserve">NAGAWA R S S                   </v>
      </c>
      <c r="G2405" s="547" t="str">
        <f t="shared" si="734"/>
        <v>A2</v>
      </c>
      <c r="H2405" s="21">
        <f>'Terminated loans'!L1595</f>
        <v>39812</v>
      </c>
      <c r="I2405" s="21">
        <f>IF(B2405="VELS",'Terminated loans'!M1595,'Terminated loans'!B1595)</f>
        <v>41639</v>
      </c>
      <c r="J2405" s="34">
        <f t="shared" si="747"/>
        <v>60</v>
      </c>
      <c r="K2405" s="34">
        <f t="shared" si="730"/>
        <v>143</v>
      </c>
      <c r="L2405" s="34">
        <f t="shared" si="731"/>
        <v>60</v>
      </c>
      <c r="M2405" s="34">
        <f t="shared" si="732"/>
        <v>60</v>
      </c>
      <c r="N2405" s="52">
        <f t="shared" si="733"/>
        <v>60</v>
      </c>
      <c r="O2405" s="318">
        <f>+'Terminated loans'!S1595</f>
        <v>76099</v>
      </c>
      <c r="P2405" s="26">
        <f>+'Terminated loans'!T1595</f>
        <v>0.05</v>
      </c>
      <c r="Q2405" s="536">
        <f t="shared" si="735"/>
        <v>0.104</v>
      </c>
      <c r="R2405" s="222">
        <f t="shared" si="748"/>
        <v>1436.0820090755881</v>
      </c>
      <c r="S2405" s="36">
        <f t="shared" si="749"/>
        <v>66967.707010398182</v>
      </c>
      <c r="T2405" s="36">
        <f t="shared" si="750"/>
        <v>9131.2929896018177</v>
      </c>
      <c r="U2405" s="36">
        <f t="shared" si="751"/>
        <v>19197.213534136477</v>
      </c>
      <c r="V2405" s="36">
        <f t="shared" si="752"/>
        <v>10065.920544535285</v>
      </c>
      <c r="W2405" s="37">
        <f t="shared" si="753"/>
        <v>9131.2929896011919</v>
      </c>
      <c r="X2405" s="36">
        <f t="shared" si="754"/>
        <v>9131.2929896018177</v>
      </c>
      <c r="Y2405" s="276">
        <f t="shared" si="746"/>
        <v>9131.2929896011919</v>
      </c>
      <c r="Z2405" s="36">
        <f t="shared" si="755"/>
        <v>19197.213534136477</v>
      </c>
      <c r="AA2405" s="36">
        <f t="shared" si="756"/>
        <v>10065.920544535285</v>
      </c>
      <c r="AB2405" s="38">
        <f t="shared" si="718"/>
        <v>-6.2573235481977463E-10</v>
      </c>
      <c r="AC2405" s="17"/>
      <c r="AD2405" s="17">
        <f t="shared" si="757"/>
        <v>60</v>
      </c>
      <c r="AH2405" s="103"/>
    </row>
    <row r="2406" spans="1:34">
      <c r="A2406" s="533"/>
      <c r="C2406" s="67" t="str">
        <f>'Terminated loans'!F1596</f>
        <v>N</v>
      </c>
      <c r="D2406" s="19">
        <f>'Terminated loans'!H1596</f>
        <v>143026930</v>
      </c>
      <c r="E2406" s="19">
        <f>'Terminated loans'!I1596</f>
        <v>98</v>
      </c>
      <c r="F2406" s="19" t="str">
        <f>'Terminated loans'!J1596</f>
        <v xml:space="preserve">LOBIN A K                      </v>
      </c>
      <c r="G2406" s="547" t="str">
        <f t="shared" si="734"/>
        <v>A2</v>
      </c>
      <c r="H2406" s="21">
        <f>'Terminated loans'!L1596</f>
        <v>39771</v>
      </c>
      <c r="I2406" s="21">
        <f>IF(B2406="VELS",'Terminated loans'!M1596,'Terminated loans'!B1596)</f>
        <v>41584</v>
      </c>
      <c r="J2406" s="34">
        <f t="shared" si="747"/>
        <v>60</v>
      </c>
      <c r="K2406" s="34">
        <f t="shared" si="730"/>
        <v>144</v>
      </c>
      <c r="L2406" s="34">
        <f t="shared" si="731"/>
        <v>60</v>
      </c>
      <c r="M2406" s="34">
        <f t="shared" si="732"/>
        <v>60</v>
      </c>
      <c r="N2406" s="52">
        <f t="shared" si="733"/>
        <v>60</v>
      </c>
      <c r="O2406" s="318">
        <f>+'Terminated loans'!S1596</f>
        <v>138001</v>
      </c>
      <c r="P2406" s="26">
        <f>+'Terminated loans'!T1596</f>
        <v>0.05</v>
      </c>
      <c r="Q2406" s="536">
        <f t="shared" si="735"/>
        <v>0.104</v>
      </c>
      <c r="R2406" s="222">
        <f t="shared" si="748"/>
        <v>2604.2491141071528</v>
      </c>
      <c r="S2406" s="36">
        <f t="shared" si="749"/>
        <v>121441.94450836355</v>
      </c>
      <c r="T2406" s="36">
        <f t="shared" si="750"/>
        <v>16559.055491636449</v>
      </c>
      <c r="U2406" s="36">
        <f t="shared" si="751"/>
        <v>34813.002338064456</v>
      </c>
      <c r="V2406" s="36">
        <f t="shared" si="752"/>
        <v>18253.946846429171</v>
      </c>
      <c r="W2406" s="37">
        <f t="shared" si="753"/>
        <v>16559.055491635285</v>
      </c>
      <c r="X2406" s="36">
        <f t="shared" si="754"/>
        <v>16559.055491636449</v>
      </c>
      <c r="Y2406" s="276">
        <f t="shared" si="746"/>
        <v>16559.055491635285</v>
      </c>
      <c r="Z2406" s="36">
        <f t="shared" si="755"/>
        <v>34813.002338064456</v>
      </c>
      <c r="AA2406" s="36">
        <f t="shared" si="756"/>
        <v>18253.946846429171</v>
      </c>
      <c r="AB2406" s="38">
        <f t="shared" ref="AB2406:AB2469" si="758">IF(ISERROR(Z2406-AA2406-T2406),"CHECK",Z2406-AA2406-T2406)</f>
        <v>-1.1641532182693481E-9</v>
      </c>
      <c r="AC2406" s="17"/>
      <c r="AD2406" s="17">
        <f t="shared" si="757"/>
        <v>60</v>
      </c>
      <c r="AH2406" s="103"/>
    </row>
    <row r="2407" spans="1:34">
      <c r="A2407" s="533"/>
      <c r="C2407" s="67" t="str">
        <f>'Terminated loans'!F1597</f>
        <v>E</v>
      </c>
      <c r="D2407" s="19">
        <f>'Terminated loans'!H1597</f>
        <v>143033708</v>
      </c>
      <c r="E2407" s="19">
        <f>'Terminated loans'!I1597</f>
        <v>98</v>
      </c>
      <c r="F2407" s="19" t="str">
        <f>'Terminated loans'!J1597</f>
        <v xml:space="preserve">LIM AH TOCK M                  </v>
      </c>
      <c r="G2407" s="547" t="str">
        <f t="shared" si="734"/>
        <v>A2</v>
      </c>
      <c r="H2407" s="21">
        <f>'Terminated loans'!L1597</f>
        <v>39703</v>
      </c>
      <c r="I2407" s="21">
        <f>IF(B2407="VELS",'Terminated loans'!M1597,'Terminated loans'!B1597)</f>
        <v>41639</v>
      </c>
      <c r="J2407" s="34">
        <f t="shared" si="747"/>
        <v>64</v>
      </c>
      <c r="K2407" s="34">
        <f t="shared" si="730"/>
        <v>147</v>
      </c>
      <c r="L2407" s="34">
        <f t="shared" si="731"/>
        <v>60</v>
      </c>
      <c r="M2407" s="34">
        <f t="shared" si="732"/>
        <v>60</v>
      </c>
      <c r="N2407" s="52">
        <f t="shared" si="733"/>
        <v>60</v>
      </c>
      <c r="O2407" s="318">
        <f>+'Terminated loans'!S1597</f>
        <v>495017</v>
      </c>
      <c r="P2407" s="26">
        <f>+'Terminated loans'!T1597</f>
        <v>0.05</v>
      </c>
      <c r="Q2407" s="536">
        <f t="shared" si="735"/>
        <v>0.104</v>
      </c>
      <c r="R2407" s="222">
        <f t="shared" si="748"/>
        <v>9341.5814647573607</v>
      </c>
      <c r="S2407" s="36">
        <f t="shared" si="749"/>
        <v>435618.77844868228</v>
      </c>
      <c r="T2407" s="36">
        <f t="shared" si="750"/>
        <v>59398.221551317722</v>
      </c>
      <c r="U2407" s="36">
        <f t="shared" si="751"/>
        <v>124876.10943675519</v>
      </c>
      <c r="V2407" s="36">
        <f t="shared" si="752"/>
        <v>65477.887885441654</v>
      </c>
      <c r="W2407" s="37">
        <f t="shared" si="753"/>
        <v>59398.221551313531</v>
      </c>
      <c r="X2407" s="36">
        <f t="shared" si="754"/>
        <v>59398.221551317722</v>
      </c>
      <c r="Y2407" s="276">
        <f t="shared" si="746"/>
        <v>59398.221551313531</v>
      </c>
      <c r="Z2407" s="36">
        <f t="shared" si="755"/>
        <v>124876.10943675519</v>
      </c>
      <c r="AA2407" s="36">
        <f t="shared" si="756"/>
        <v>65477.887885441654</v>
      </c>
      <c r="AB2407" s="38">
        <f t="shared" si="758"/>
        <v>-4.1909515857696533E-9</v>
      </c>
      <c r="AC2407" s="17"/>
      <c r="AD2407" s="17">
        <f t="shared" si="757"/>
        <v>60</v>
      </c>
      <c r="AH2407" s="103"/>
    </row>
    <row r="2408" spans="1:34">
      <c r="A2408" s="533"/>
      <c r="C2408" s="67" t="str">
        <f>'Terminated loans'!F1598</f>
        <v>E</v>
      </c>
      <c r="D2408" s="19">
        <f>'Terminated loans'!H1598</f>
        <v>141032852</v>
      </c>
      <c r="E2408" s="19">
        <f>'Terminated loans'!I1598</f>
        <v>98</v>
      </c>
      <c r="F2408" s="19" t="str">
        <f>'Terminated loans'!J1598</f>
        <v xml:space="preserve">RAGHOONANDUN P                 </v>
      </c>
      <c r="G2408" s="547" t="str">
        <f t="shared" si="734"/>
        <v>A2</v>
      </c>
      <c r="H2408" s="21">
        <f>'Terminated loans'!L1598</f>
        <v>39604</v>
      </c>
      <c r="I2408" s="21">
        <f>IF(B2408="VELS",'Terminated loans'!M1598,'Terminated loans'!B1598)</f>
        <v>41639</v>
      </c>
      <c r="J2408" s="34">
        <f t="shared" si="747"/>
        <v>67</v>
      </c>
      <c r="K2408" s="34">
        <f t="shared" ref="K2408:K2471" si="759">ROUND(($I$35-H2408)/365*12,0)</f>
        <v>150</v>
      </c>
      <c r="L2408" s="34">
        <f t="shared" ref="L2408:L2471" si="760">IF(B2408="VELS",J2408,IF(J2408&gt;(IF(OR(E2408=4,E2408=99),$J$3,IF(E2408=97,$J$6,IF(E2408=98,$J$5,"Check")))),(IF(OR(E2408=4,E2408=99),$J$3,IF(E2408=97,$J$6,IF(E2408=98,$J$5,"Check")))),J2408))</f>
        <v>60</v>
      </c>
      <c r="M2408" s="34">
        <f t="shared" ref="M2408:M2471" si="761">IF(K2408&gt;L2408,L2408,K2408)</f>
        <v>60</v>
      </c>
      <c r="N2408" s="52">
        <f t="shared" si="733"/>
        <v>60</v>
      </c>
      <c r="O2408" s="318">
        <f>+'Terminated loans'!S1598</f>
        <v>300001</v>
      </c>
      <c r="P2408" s="26">
        <f>+'Terminated loans'!T1598</f>
        <v>0.05</v>
      </c>
      <c r="Q2408" s="536">
        <f t="shared" si="735"/>
        <v>0.104</v>
      </c>
      <c r="R2408" s="222">
        <f t="shared" si="748"/>
        <v>5661.3889644369247</v>
      </c>
      <c r="S2408" s="36">
        <f t="shared" si="749"/>
        <v>264003.19413956115</v>
      </c>
      <c r="T2408" s="36">
        <f t="shared" si="750"/>
        <v>35997.80586043885</v>
      </c>
      <c r="U2408" s="36">
        <f t="shared" si="751"/>
        <v>75680.14372665179</v>
      </c>
      <c r="V2408" s="36">
        <f t="shared" si="752"/>
        <v>39682.337866215501</v>
      </c>
      <c r="W2408" s="37">
        <f t="shared" si="753"/>
        <v>35997.805860436289</v>
      </c>
      <c r="X2408" s="36">
        <f t="shared" si="754"/>
        <v>35997.80586043885</v>
      </c>
      <c r="Y2408" s="276">
        <f t="shared" si="746"/>
        <v>35997.805860436289</v>
      </c>
      <c r="Z2408" s="36">
        <f t="shared" si="755"/>
        <v>75680.14372665179</v>
      </c>
      <c r="AA2408" s="36">
        <f t="shared" si="756"/>
        <v>39682.337866215501</v>
      </c>
      <c r="AB2408" s="38">
        <f t="shared" si="758"/>
        <v>-2.5611370801925659E-9</v>
      </c>
      <c r="AC2408" s="17"/>
      <c r="AD2408" s="17">
        <f t="shared" si="757"/>
        <v>60</v>
      </c>
      <c r="AH2408" s="103"/>
    </row>
    <row r="2409" spans="1:34">
      <c r="A2409" s="533"/>
      <c r="C2409" s="67" t="str">
        <f>'Terminated loans'!F1599</f>
        <v>E</v>
      </c>
      <c r="D2409" s="19">
        <f>'Terminated loans'!H1599</f>
        <v>143141373</v>
      </c>
      <c r="E2409" s="19">
        <f>'Terminated loans'!I1599</f>
        <v>99</v>
      </c>
      <c r="F2409" s="19" t="str">
        <f>'Terminated loans'!J1599</f>
        <v xml:space="preserve">REESAUL P (SL2932)             </v>
      </c>
      <c r="G2409" s="547" t="str">
        <f t="shared" si="734"/>
        <v>D1</v>
      </c>
      <c r="H2409" s="21">
        <f>'Terminated loans'!L1599</f>
        <v>41442</v>
      </c>
      <c r="I2409" s="21">
        <f>IF(B2409="VELS",'Terminated loans'!M1599,'Terminated loans'!B1599)</f>
        <v>41639</v>
      </c>
      <c r="J2409" s="34">
        <f t="shared" si="747"/>
        <v>6</v>
      </c>
      <c r="K2409" s="34">
        <f t="shared" si="759"/>
        <v>90</v>
      </c>
      <c r="L2409" s="34">
        <f t="shared" si="760"/>
        <v>6</v>
      </c>
      <c r="M2409" s="34">
        <f t="shared" si="761"/>
        <v>6</v>
      </c>
      <c r="N2409" s="52">
        <f t="shared" si="733"/>
        <v>6</v>
      </c>
      <c r="O2409" s="318">
        <f>+'Terminated loans'!S1599</f>
        <v>352537</v>
      </c>
      <c r="P2409" s="26">
        <f>+'Terminated loans'!T1599</f>
        <v>0.03</v>
      </c>
      <c r="Q2409" s="536">
        <f t="shared" si="735"/>
        <v>7.6499999999999999E-2</v>
      </c>
      <c r="R2409" s="222">
        <f t="shared" si="748"/>
        <v>59271.352860224499</v>
      </c>
      <c r="S2409" s="36">
        <f t="shared" si="749"/>
        <v>347826.14848345553</v>
      </c>
      <c r="T2409" s="36">
        <f t="shared" si="750"/>
        <v>4710.8515165444696</v>
      </c>
      <c r="U2409" s="36">
        <f t="shared" si="751"/>
        <v>7801.9686778933974</v>
      </c>
      <c r="V2409" s="36">
        <f t="shared" si="752"/>
        <v>3091.1171613470069</v>
      </c>
      <c r="W2409" s="37">
        <f t="shared" si="753"/>
        <v>4710.8515165463905</v>
      </c>
      <c r="X2409" s="36">
        <f t="shared" si="754"/>
        <v>4710.8515165444696</v>
      </c>
      <c r="Y2409" s="276">
        <f t="shared" si="746"/>
        <v>4710.8515165463905</v>
      </c>
      <c r="Z2409" s="36">
        <f t="shared" si="755"/>
        <v>7801.9686778933974</v>
      </c>
      <c r="AA2409" s="36">
        <f t="shared" si="756"/>
        <v>3091.1171613470069</v>
      </c>
      <c r="AB2409" s="38">
        <f t="shared" si="758"/>
        <v>1.9208528101444244E-9</v>
      </c>
      <c r="AC2409" s="17"/>
      <c r="AD2409" s="17">
        <f t="shared" si="757"/>
        <v>6</v>
      </c>
      <c r="AH2409" s="103"/>
    </row>
    <row r="2410" spans="1:34">
      <c r="A2410" s="533"/>
      <c r="C2410" s="67" t="str">
        <f>'Terminated loans'!F1600</f>
        <v>E</v>
      </c>
      <c r="D2410" s="19">
        <f>'Terminated loans'!H1600</f>
        <v>143487350</v>
      </c>
      <c r="E2410" s="19">
        <f>'Terminated loans'!I1600</f>
        <v>99</v>
      </c>
      <c r="F2410" s="19" t="str">
        <f>'Terminated loans'!J1600</f>
        <v xml:space="preserve">KOWLESSUR S (SL2904)           </v>
      </c>
      <c r="G2410" s="547" t="str">
        <f t="shared" si="734"/>
        <v>D1</v>
      </c>
      <c r="H2410" s="21">
        <f>'Terminated loans'!L1600</f>
        <v>41408</v>
      </c>
      <c r="I2410" s="21">
        <f>IF(B2410="VELS",'Terminated loans'!M1600,'Terminated loans'!B1600)</f>
        <v>41639</v>
      </c>
      <c r="J2410" s="34">
        <f t="shared" si="747"/>
        <v>8</v>
      </c>
      <c r="K2410" s="34">
        <f t="shared" si="759"/>
        <v>91</v>
      </c>
      <c r="L2410" s="34">
        <f t="shared" si="760"/>
        <v>8</v>
      </c>
      <c r="M2410" s="34">
        <f t="shared" si="761"/>
        <v>8</v>
      </c>
      <c r="N2410" s="52">
        <f t="shared" si="733"/>
        <v>8</v>
      </c>
      <c r="O2410" s="318">
        <f>+'Terminated loans'!S1600</f>
        <v>2939406</v>
      </c>
      <c r="P2410" s="26">
        <f>+'Terminated loans'!T1600</f>
        <v>0.03</v>
      </c>
      <c r="Q2410" s="536">
        <f t="shared" si="735"/>
        <v>7.6499999999999999E-2</v>
      </c>
      <c r="R2410" s="222">
        <f t="shared" si="748"/>
        <v>371571.33071847091</v>
      </c>
      <c r="S2410" s="36">
        <f t="shared" si="749"/>
        <v>2889075.8432106674</v>
      </c>
      <c r="T2410" s="36">
        <f t="shared" si="750"/>
        <v>50330.156789332628</v>
      </c>
      <c r="U2410" s="36">
        <f t="shared" si="751"/>
        <v>83494.802537112497</v>
      </c>
      <c r="V2410" s="36">
        <f t="shared" si="752"/>
        <v>33164.64574776683</v>
      </c>
      <c r="W2410" s="37">
        <f t="shared" si="753"/>
        <v>50330.156789345667</v>
      </c>
      <c r="X2410" s="36">
        <f t="shared" si="754"/>
        <v>50330.156789332628</v>
      </c>
      <c r="Y2410" s="276">
        <f t="shared" si="746"/>
        <v>50330.156789345667</v>
      </c>
      <c r="Z2410" s="36">
        <f t="shared" si="755"/>
        <v>83494.802537112497</v>
      </c>
      <c r="AA2410" s="36">
        <f t="shared" si="756"/>
        <v>33164.64574776683</v>
      </c>
      <c r="AB2410" s="38">
        <f t="shared" si="758"/>
        <v>1.3038516044616699E-8</v>
      </c>
      <c r="AC2410" s="17"/>
      <c r="AD2410" s="17">
        <f t="shared" si="757"/>
        <v>8</v>
      </c>
      <c r="AH2410" s="103"/>
    </row>
    <row r="2411" spans="1:34">
      <c r="A2411" s="533"/>
      <c r="C2411" s="67" t="str">
        <f>'Terminated loans'!F1601</f>
        <v>E</v>
      </c>
      <c r="D2411" s="19">
        <f>'Terminated loans'!H1601</f>
        <v>143918645</v>
      </c>
      <c r="E2411" s="19">
        <f>'Terminated loans'!I1601</f>
        <v>99</v>
      </c>
      <c r="F2411" s="19" t="str">
        <f>'Terminated loans'!J1601</f>
        <v xml:space="preserve">RAMJAN S I(SL2825)             </v>
      </c>
      <c r="G2411" s="547" t="str">
        <f t="shared" si="734"/>
        <v>D1</v>
      </c>
      <c r="H2411" s="21">
        <f>'Terminated loans'!L1601</f>
        <v>41243</v>
      </c>
      <c r="I2411" s="21">
        <f>IF(B2411="VELS",'Terminated loans'!M1601,'Terminated loans'!B1601)</f>
        <v>41639</v>
      </c>
      <c r="J2411" s="34">
        <f t="shared" si="747"/>
        <v>13</v>
      </c>
      <c r="K2411" s="34">
        <f t="shared" si="759"/>
        <v>96</v>
      </c>
      <c r="L2411" s="34">
        <f t="shared" si="760"/>
        <v>13</v>
      </c>
      <c r="M2411" s="34">
        <f t="shared" si="761"/>
        <v>13</v>
      </c>
      <c r="N2411" s="52">
        <f t="shared" si="733"/>
        <v>13</v>
      </c>
      <c r="O2411" s="318">
        <f>+'Terminated loans'!S1601</f>
        <v>4048150</v>
      </c>
      <c r="P2411" s="26">
        <f>+'Terminated loans'!T1601</f>
        <v>0.03</v>
      </c>
      <c r="Q2411" s="536">
        <f t="shared" si="735"/>
        <v>7.6499999999999999E-2</v>
      </c>
      <c r="R2411" s="222">
        <f t="shared" si="748"/>
        <v>316872.79921894177</v>
      </c>
      <c r="S2411" s="36">
        <f t="shared" si="749"/>
        <v>3941233.7673876518</v>
      </c>
      <c r="T2411" s="36">
        <f t="shared" si="750"/>
        <v>106916.23261234816</v>
      </c>
      <c r="U2411" s="36">
        <f t="shared" si="751"/>
        <v>178112.62245860696</v>
      </c>
      <c r="V2411" s="36">
        <f t="shared" si="752"/>
        <v>71196.389846242964</v>
      </c>
      <c r="W2411" s="37">
        <f t="shared" si="753"/>
        <v>106916.23261236399</v>
      </c>
      <c r="X2411" s="36">
        <f t="shared" si="754"/>
        <v>106916.23261234816</v>
      </c>
      <c r="Y2411" s="276">
        <f t="shared" si="746"/>
        <v>106916.23261236399</v>
      </c>
      <c r="Z2411" s="36">
        <f t="shared" si="755"/>
        <v>178112.62245860696</v>
      </c>
      <c r="AA2411" s="36">
        <f t="shared" si="756"/>
        <v>71196.389846242964</v>
      </c>
      <c r="AB2411" s="38">
        <f t="shared" si="758"/>
        <v>1.5832483768463135E-8</v>
      </c>
      <c r="AC2411" s="17"/>
      <c r="AD2411" s="17">
        <f t="shared" si="757"/>
        <v>13</v>
      </c>
      <c r="AH2411" s="103"/>
    </row>
    <row r="2412" spans="1:34">
      <c r="A2412" s="533"/>
      <c r="C2412" s="67" t="str">
        <f>'Terminated loans'!F1602</f>
        <v>E</v>
      </c>
      <c r="D2412" s="19">
        <f>'Terminated loans'!H1602</f>
        <v>143989852</v>
      </c>
      <c r="E2412" s="19">
        <f>'Terminated loans'!I1602</f>
        <v>99</v>
      </c>
      <c r="F2412" s="19" t="str">
        <f>'Terminated loans'!J1602</f>
        <v xml:space="preserve">REESAUL P(SL 2568)             </v>
      </c>
      <c r="G2412" s="547" t="str">
        <f t="shared" si="734"/>
        <v>C1</v>
      </c>
      <c r="H2412" s="21">
        <f>'Terminated loans'!L1602</f>
        <v>40864</v>
      </c>
      <c r="I2412" s="21">
        <f>IF(B2412="VELS",'Terminated loans'!M1602,'Terminated loans'!B1602)</f>
        <v>41639</v>
      </c>
      <c r="J2412" s="34">
        <f t="shared" si="747"/>
        <v>25</v>
      </c>
      <c r="K2412" s="34">
        <f t="shared" si="759"/>
        <v>109</v>
      </c>
      <c r="L2412" s="34">
        <f t="shared" si="760"/>
        <v>25</v>
      </c>
      <c r="M2412" s="34">
        <f t="shared" si="761"/>
        <v>25</v>
      </c>
      <c r="N2412" s="52">
        <f t="shared" si="733"/>
        <v>25</v>
      </c>
      <c r="O2412" s="318">
        <f>+'Terminated loans'!S1602</f>
        <v>1903377</v>
      </c>
      <c r="P2412" s="26">
        <f>+'Terminated loans'!T1602</f>
        <v>0.03</v>
      </c>
      <c r="Q2412" s="536">
        <f t="shared" si="735"/>
        <v>8.1500000000000003E-2</v>
      </c>
      <c r="R2412" s="222">
        <f t="shared" si="748"/>
        <v>78634.181515250704</v>
      </c>
      <c r="S2412" s="36">
        <f t="shared" si="749"/>
        <v>1802410.1695198931</v>
      </c>
      <c r="T2412" s="36">
        <f t="shared" si="750"/>
        <v>100966.83048010687</v>
      </c>
      <c r="U2412" s="36">
        <f t="shared" si="751"/>
        <v>163444.3683614044</v>
      </c>
      <c r="V2412" s="36">
        <f t="shared" si="752"/>
        <v>62477.537881267956</v>
      </c>
      <c r="W2412" s="37">
        <f t="shared" si="753"/>
        <v>100966.83048013644</v>
      </c>
      <c r="X2412" s="36">
        <f t="shared" si="754"/>
        <v>100966.83048010687</v>
      </c>
      <c r="Y2412" s="276">
        <f t="shared" si="746"/>
        <v>100966.83048013644</v>
      </c>
      <c r="Z2412" s="36">
        <f t="shared" si="755"/>
        <v>163444.3683614044</v>
      </c>
      <c r="AA2412" s="36">
        <f t="shared" si="756"/>
        <v>62477.537881267956</v>
      </c>
      <c r="AB2412" s="38">
        <f t="shared" si="758"/>
        <v>2.9569491744041443E-8</v>
      </c>
      <c r="AC2412" s="17"/>
      <c r="AD2412" s="17">
        <f t="shared" si="757"/>
        <v>25</v>
      </c>
      <c r="AH2412" s="103"/>
    </row>
    <row r="2413" spans="1:34">
      <c r="A2413" s="533"/>
      <c r="C2413" s="67" t="str">
        <f>'Terminated loans'!F1603</f>
        <v>E</v>
      </c>
      <c r="D2413" s="19">
        <f>'Terminated loans'!H1603</f>
        <v>143127230</v>
      </c>
      <c r="E2413" s="19">
        <f>'Terminated loans'!I1603</f>
        <v>99</v>
      </c>
      <c r="F2413" s="19" t="str">
        <f>'Terminated loans'!J1603</f>
        <v xml:space="preserve">LALSING RR (SL 2053)           </v>
      </c>
      <c r="G2413" s="547" t="str">
        <f t="shared" si="734"/>
        <v>B1</v>
      </c>
      <c r="H2413" s="21">
        <f>'Terminated loans'!L1603</f>
        <v>40480</v>
      </c>
      <c r="I2413" s="21">
        <f>IF(B2413="VELS",'Terminated loans'!M1603,'Terminated loans'!B1603)</f>
        <v>41639</v>
      </c>
      <c r="J2413" s="34">
        <f t="shared" si="747"/>
        <v>38</v>
      </c>
      <c r="K2413" s="34">
        <f t="shared" si="759"/>
        <v>121</v>
      </c>
      <c r="L2413" s="34">
        <f t="shared" si="760"/>
        <v>38</v>
      </c>
      <c r="M2413" s="34">
        <f t="shared" si="761"/>
        <v>38</v>
      </c>
      <c r="N2413" s="52">
        <f t="shared" si="733"/>
        <v>38</v>
      </c>
      <c r="O2413" s="318">
        <f>+'Terminated loans'!S1603</f>
        <v>1803111</v>
      </c>
      <c r="P2413" s="26">
        <f>+'Terminated loans'!T1603</f>
        <v>0.03</v>
      </c>
      <c r="Q2413" s="536">
        <f t="shared" si="735"/>
        <v>7.6499999999999999E-2</v>
      </c>
      <c r="R2413" s="222">
        <f t="shared" si="748"/>
        <v>49799.103093906946</v>
      </c>
      <c r="S2413" s="36">
        <f t="shared" si="749"/>
        <v>1675877.2768787697</v>
      </c>
      <c r="T2413" s="36">
        <f t="shared" si="750"/>
        <v>127233.72312123026</v>
      </c>
      <c r="U2413" s="36">
        <f t="shared" si="751"/>
        <v>216488.64068970107</v>
      </c>
      <c r="V2413" s="36">
        <f t="shared" si="752"/>
        <v>89254.917568464065</v>
      </c>
      <c r="W2413" s="37">
        <f t="shared" si="753"/>
        <v>127233.72312123701</v>
      </c>
      <c r="X2413" s="36">
        <f t="shared" si="754"/>
        <v>127233.72312123026</v>
      </c>
      <c r="Y2413" s="276">
        <f t="shared" si="746"/>
        <v>127233.72312123701</v>
      </c>
      <c r="Z2413" s="36">
        <f t="shared" si="755"/>
        <v>216488.64068970107</v>
      </c>
      <c r="AA2413" s="36">
        <f t="shared" si="756"/>
        <v>89254.917568464065</v>
      </c>
      <c r="AB2413" s="38">
        <f t="shared" si="758"/>
        <v>6.7520886659622192E-9</v>
      </c>
      <c r="AC2413" s="17"/>
      <c r="AD2413" s="17">
        <f t="shared" si="757"/>
        <v>38</v>
      </c>
      <c r="AH2413" s="103"/>
    </row>
    <row r="2414" spans="1:34">
      <c r="A2414" s="533"/>
      <c r="C2414" s="67" t="str">
        <f>'Terminated loans'!F1604</f>
        <v>E</v>
      </c>
      <c r="D2414" s="19">
        <f>'Terminated loans'!H1604</f>
        <v>143256537</v>
      </c>
      <c r="E2414" s="19">
        <f>'Terminated loans'!I1604</f>
        <v>99</v>
      </c>
      <c r="F2414" s="19" t="str">
        <f>'Terminated loans'!J1604</f>
        <v xml:space="preserve">TONTA M J S (SL 2131)          </v>
      </c>
      <c r="G2414" s="547" t="str">
        <f t="shared" si="734"/>
        <v>B1</v>
      </c>
      <c r="H2414" s="21">
        <f>'Terminated loans'!L1604</f>
        <v>40457</v>
      </c>
      <c r="I2414" s="21">
        <f>IF(B2414="VELS",'Terminated loans'!M1604,'Terminated loans'!B1604)</f>
        <v>41639</v>
      </c>
      <c r="J2414" s="34">
        <f t="shared" si="747"/>
        <v>39</v>
      </c>
      <c r="K2414" s="34">
        <f t="shared" si="759"/>
        <v>122</v>
      </c>
      <c r="L2414" s="34">
        <f t="shared" si="760"/>
        <v>39</v>
      </c>
      <c r="M2414" s="34">
        <f t="shared" si="761"/>
        <v>39</v>
      </c>
      <c r="N2414" s="52">
        <f t="shared" si="733"/>
        <v>39</v>
      </c>
      <c r="O2414" s="318">
        <f>+'Terminated loans'!S1604</f>
        <v>745961</v>
      </c>
      <c r="P2414" s="26">
        <f>+'Terminated loans'!T1604</f>
        <v>0.03</v>
      </c>
      <c r="Q2414" s="536">
        <f t="shared" si="735"/>
        <v>7.6499999999999999E-2</v>
      </c>
      <c r="R2414" s="222">
        <f t="shared" si="748"/>
        <v>20098.686467685642</v>
      </c>
      <c r="S2414" s="36">
        <f t="shared" si="749"/>
        <v>692063.06140522752</v>
      </c>
      <c r="T2414" s="36">
        <f t="shared" si="750"/>
        <v>53897.93859477248</v>
      </c>
      <c r="U2414" s="36">
        <f t="shared" si="751"/>
        <v>91785.71083451563</v>
      </c>
      <c r="V2414" s="36">
        <f t="shared" si="752"/>
        <v>37887.772239740007</v>
      </c>
      <c r="W2414" s="37">
        <f t="shared" si="753"/>
        <v>53897.938594775624</v>
      </c>
      <c r="X2414" s="36">
        <f t="shared" si="754"/>
        <v>53897.93859477248</v>
      </c>
      <c r="Y2414" s="276">
        <f t="shared" si="746"/>
        <v>53897.938594775624</v>
      </c>
      <c r="Z2414" s="36">
        <f t="shared" si="755"/>
        <v>91785.71083451563</v>
      </c>
      <c r="AA2414" s="36">
        <f t="shared" si="756"/>
        <v>37887.772239740007</v>
      </c>
      <c r="AB2414" s="38">
        <f t="shared" si="758"/>
        <v>3.14321368932724E-9</v>
      </c>
      <c r="AC2414" s="17"/>
      <c r="AD2414" s="17">
        <f t="shared" si="757"/>
        <v>39</v>
      </c>
      <c r="AH2414" s="103"/>
    </row>
    <row r="2415" spans="1:34">
      <c r="A2415" s="533"/>
      <c r="C2415" s="67" t="str">
        <f>'Terminated loans'!F1605</f>
        <v>E</v>
      </c>
      <c r="D2415" s="19">
        <f>'Terminated loans'!H1605</f>
        <v>143038874</v>
      </c>
      <c r="E2415" s="19">
        <f>'Terminated loans'!I1605</f>
        <v>99</v>
      </c>
      <c r="F2415" s="19" t="str">
        <f>'Terminated loans'!J1605</f>
        <v xml:space="preserve">BONI BANGARI (SL1620)          </v>
      </c>
      <c r="G2415" s="547" t="str">
        <f t="shared" si="734"/>
        <v>A1</v>
      </c>
      <c r="H2415" s="21">
        <f>'Terminated loans'!L1605</f>
        <v>40112</v>
      </c>
      <c r="I2415" s="21">
        <f>IF(B2415="VELS",'Terminated loans'!M1605,'Terminated loans'!B1605)</f>
        <v>41639</v>
      </c>
      <c r="J2415" s="34">
        <f t="shared" si="747"/>
        <v>50</v>
      </c>
      <c r="K2415" s="34">
        <f t="shared" si="759"/>
        <v>133</v>
      </c>
      <c r="L2415" s="34">
        <f t="shared" si="760"/>
        <v>50</v>
      </c>
      <c r="M2415" s="34">
        <f t="shared" si="761"/>
        <v>50</v>
      </c>
      <c r="N2415" s="52">
        <f t="shared" ref="N2415:N2478" si="762">IF(C2415="O",IF(ROUND(($I$35-H2415)/365*12,0)&gt;$L2415,$L2415,ROUND(($I$35-H2415)/365*12,0)),IF(OR(C2415="E",C2415="N"),ROUND(M2415,0),"CHECK"))</f>
        <v>50</v>
      </c>
      <c r="O2415" s="318">
        <f>+'Terminated loans'!S1605</f>
        <v>3620116</v>
      </c>
      <c r="P2415" s="26">
        <f>+'Terminated loans'!T1605</f>
        <v>0.03</v>
      </c>
      <c r="Q2415" s="536">
        <f t="shared" si="735"/>
        <v>8.6499999999999994E-2</v>
      </c>
      <c r="R2415" s="222">
        <f t="shared" si="748"/>
        <v>77112.061995792683</v>
      </c>
      <c r="S2415" s="36">
        <f t="shared" si="749"/>
        <v>3227604.1097927955</v>
      </c>
      <c r="T2415" s="36">
        <f t="shared" si="750"/>
        <v>392511.8902072045</v>
      </c>
      <c r="U2415" s="36">
        <f t="shared" si="751"/>
        <v>627998.98999680439</v>
      </c>
      <c r="V2415" s="36">
        <f t="shared" si="752"/>
        <v>235487.09978963435</v>
      </c>
      <c r="W2415" s="37">
        <f t="shared" si="753"/>
        <v>392511.89020717004</v>
      </c>
      <c r="X2415" s="36">
        <f t="shared" si="754"/>
        <v>392511.8902072045</v>
      </c>
      <c r="Y2415" s="276">
        <f t="shared" si="746"/>
        <v>392511.89020717004</v>
      </c>
      <c r="Z2415" s="36">
        <f t="shared" si="755"/>
        <v>627998.98999680439</v>
      </c>
      <c r="AA2415" s="36">
        <f t="shared" si="756"/>
        <v>235487.09978963435</v>
      </c>
      <c r="AB2415" s="38">
        <f t="shared" si="758"/>
        <v>-3.4458935260772705E-8</v>
      </c>
      <c r="AC2415" s="17"/>
      <c r="AD2415" s="17">
        <f t="shared" si="757"/>
        <v>50</v>
      </c>
      <c r="AH2415" s="103"/>
    </row>
    <row r="2416" spans="1:34">
      <c r="A2416" s="533"/>
      <c r="C2416" s="67" t="str">
        <f>'Terminated loans'!F1606</f>
        <v>E</v>
      </c>
      <c r="D2416" s="19">
        <f>'Terminated loans'!H1606</f>
        <v>143039706</v>
      </c>
      <c r="E2416" s="19">
        <f>'Terminated loans'!I1606</f>
        <v>99</v>
      </c>
      <c r="F2416" s="19" t="str">
        <f>'Terminated loans'!J1606</f>
        <v xml:space="preserve">LOTUN L B (SL 1670)            </v>
      </c>
      <c r="G2416" s="547" t="str">
        <f t="shared" si="734"/>
        <v>A1</v>
      </c>
      <c r="H2416" s="21">
        <f>'Terminated loans'!L1606</f>
        <v>40067</v>
      </c>
      <c r="I2416" s="21">
        <f>IF(B2416="VELS",'Terminated loans'!M1606,'Terminated loans'!B1606)</f>
        <v>41639</v>
      </c>
      <c r="J2416" s="34">
        <f t="shared" si="747"/>
        <v>52</v>
      </c>
      <c r="K2416" s="34">
        <f t="shared" si="759"/>
        <v>135</v>
      </c>
      <c r="L2416" s="34">
        <f t="shared" si="760"/>
        <v>52</v>
      </c>
      <c r="M2416" s="34">
        <f t="shared" si="761"/>
        <v>52</v>
      </c>
      <c r="N2416" s="52">
        <f t="shared" si="762"/>
        <v>52</v>
      </c>
      <c r="O2416" s="318">
        <f>+'Terminated loans'!S1606</f>
        <v>246730</v>
      </c>
      <c r="P2416" s="26">
        <f>+'Terminated loans'!T1606</f>
        <v>0.03</v>
      </c>
      <c r="Q2416" s="536">
        <f t="shared" si="735"/>
        <v>8.6499999999999994E-2</v>
      </c>
      <c r="R2416" s="222">
        <f t="shared" si="748"/>
        <v>5065.8207912603793</v>
      </c>
      <c r="S2416" s="36">
        <f t="shared" si="749"/>
        <v>219034.13749738564</v>
      </c>
      <c r="T2416" s="36">
        <f t="shared" si="750"/>
        <v>27695.862502614356</v>
      </c>
      <c r="U2416" s="36">
        <f t="shared" si="751"/>
        <v>44388.543648151681</v>
      </c>
      <c r="V2416" s="36">
        <f t="shared" si="752"/>
        <v>16692.68114553974</v>
      </c>
      <c r="W2416" s="37">
        <f t="shared" si="753"/>
        <v>27695.862502611941</v>
      </c>
      <c r="X2416" s="36">
        <f t="shared" si="754"/>
        <v>27695.862502614356</v>
      </c>
      <c r="Y2416" s="276">
        <f t="shared" si="746"/>
        <v>27695.862502611941</v>
      </c>
      <c r="Z2416" s="36">
        <f t="shared" si="755"/>
        <v>44388.543648151681</v>
      </c>
      <c r="AA2416" s="36">
        <f t="shared" si="756"/>
        <v>16692.68114553974</v>
      </c>
      <c r="AB2416" s="38">
        <f t="shared" si="758"/>
        <v>-2.4156179279088974E-9</v>
      </c>
      <c r="AC2416" s="17"/>
      <c r="AD2416" s="17">
        <f t="shared" si="757"/>
        <v>52</v>
      </c>
      <c r="AH2416" s="103"/>
    </row>
    <row r="2417" spans="1:34">
      <c r="A2417" s="533"/>
      <c r="C2417" s="67" t="str">
        <f>'Terminated loans'!F1607</f>
        <v>E</v>
      </c>
      <c r="D2417" s="19">
        <f>'Terminated loans'!H1607</f>
        <v>143001822</v>
      </c>
      <c r="E2417" s="19">
        <f>'Terminated loans'!I1607</f>
        <v>99</v>
      </c>
      <c r="F2417" s="19" t="str">
        <f>'Terminated loans'!J1607</f>
        <v xml:space="preserve">LOTUN L B                      </v>
      </c>
      <c r="G2417" s="547" t="str">
        <f t="shared" si="734"/>
        <v>A1</v>
      </c>
      <c r="H2417" s="21">
        <f>'Terminated loans'!L1607</f>
        <v>39196</v>
      </c>
      <c r="I2417" s="21">
        <f>IF(B2417="VELS",'Terminated loans'!M1607,'Terminated loans'!B1607)</f>
        <v>41639</v>
      </c>
      <c r="J2417" s="34">
        <f t="shared" si="747"/>
        <v>80</v>
      </c>
      <c r="K2417" s="34">
        <f t="shared" si="759"/>
        <v>163</v>
      </c>
      <c r="L2417" s="34">
        <f t="shared" si="760"/>
        <v>80</v>
      </c>
      <c r="M2417" s="34">
        <f t="shared" si="761"/>
        <v>80</v>
      </c>
      <c r="N2417" s="52">
        <f t="shared" si="762"/>
        <v>80</v>
      </c>
      <c r="O2417" s="318">
        <f>+'Terminated loans'!S1607</f>
        <v>600075</v>
      </c>
      <c r="P2417" s="26">
        <f>+'Terminated loans'!T1607</f>
        <v>0.03</v>
      </c>
      <c r="Q2417" s="536">
        <f t="shared" si="735"/>
        <v>8.6499999999999994E-2</v>
      </c>
      <c r="R2417" s="222">
        <f t="shared" si="748"/>
        <v>8285.3588524350016</v>
      </c>
      <c r="S2417" s="36">
        <f t="shared" si="749"/>
        <v>502373.19181448396</v>
      </c>
      <c r="T2417" s="36">
        <f t="shared" si="750"/>
        <v>97701.808185516042</v>
      </c>
      <c r="U2417" s="36">
        <f t="shared" si="751"/>
        <v>160455.51638031058</v>
      </c>
      <c r="V2417" s="36">
        <f t="shared" si="752"/>
        <v>62753.708194800187</v>
      </c>
      <c r="W2417" s="37">
        <f t="shared" si="753"/>
        <v>97701.808185510396</v>
      </c>
      <c r="X2417" s="36">
        <f t="shared" si="754"/>
        <v>97701.808185516042</v>
      </c>
      <c r="Y2417" s="276">
        <f t="shared" si="746"/>
        <v>97701.808185510396</v>
      </c>
      <c r="Z2417" s="36">
        <f t="shared" si="755"/>
        <v>160455.51638031058</v>
      </c>
      <c r="AA2417" s="36">
        <f t="shared" si="756"/>
        <v>62753.708194800187</v>
      </c>
      <c r="AB2417" s="38">
        <f t="shared" si="758"/>
        <v>-5.6461431086063385E-9</v>
      </c>
      <c r="AC2417" s="17"/>
      <c r="AD2417" s="17">
        <f t="shared" si="757"/>
        <v>80</v>
      </c>
      <c r="AH2417" s="103"/>
    </row>
    <row r="2418" spans="1:34">
      <c r="A2418" s="533"/>
      <c r="C2418" s="67" t="str">
        <f>'Terminated loans'!F1608</f>
        <v>E</v>
      </c>
      <c r="D2418" s="19">
        <f>'Terminated loans'!H1608</f>
        <v>143021904</v>
      </c>
      <c r="E2418" s="19">
        <f>'Terminated loans'!I1608</f>
        <v>99</v>
      </c>
      <c r="F2418" s="19" t="str">
        <f>'Terminated loans'!J1608</f>
        <v xml:space="preserve">LOTUN L B M A                  </v>
      </c>
      <c r="G2418" s="547" t="str">
        <f t="shared" si="734"/>
        <v>A1</v>
      </c>
      <c r="H2418" s="21">
        <f>'Terminated loans'!L1608</f>
        <v>39148</v>
      </c>
      <c r="I2418" s="21">
        <f>IF(B2418="VELS",'Terminated loans'!M1608,'Terminated loans'!B1608)</f>
        <v>41639</v>
      </c>
      <c r="J2418" s="34">
        <f t="shared" si="747"/>
        <v>82</v>
      </c>
      <c r="K2418" s="34">
        <f t="shared" si="759"/>
        <v>165</v>
      </c>
      <c r="L2418" s="34">
        <f t="shared" si="760"/>
        <v>82</v>
      </c>
      <c r="M2418" s="34">
        <f t="shared" si="761"/>
        <v>82</v>
      </c>
      <c r="N2418" s="52">
        <f t="shared" si="762"/>
        <v>82</v>
      </c>
      <c r="O2418" s="318">
        <f>+'Terminated loans'!S1608</f>
        <v>996958</v>
      </c>
      <c r="P2418" s="26">
        <f>+'Terminated loans'!T1608</f>
        <v>0.03</v>
      </c>
      <c r="Q2418" s="536">
        <f t="shared" si="735"/>
        <v>8.6499999999999994E-2</v>
      </c>
      <c r="R2418" s="222">
        <f t="shared" si="748"/>
        <v>13461.908694936297</v>
      </c>
      <c r="S2418" s="36">
        <f t="shared" si="749"/>
        <v>831241.26542805263</v>
      </c>
      <c r="T2418" s="36">
        <f t="shared" si="750"/>
        <v>165716.73457194737</v>
      </c>
      <c r="U2418" s="36">
        <f t="shared" si="751"/>
        <v>272635.24755671469</v>
      </c>
      <c r="V2418" s="36">
        <f t="shared" si="752"/>
        <v>106918.5129847764</v>
      </c>
      <c r="W2418" s="37">
        <f t="shared" si="753"/>
        <v>165716.73457193829</v>
      </c>
      <c r="X2418" s="36">
        <f t="shared" si="754"/>
        <v>165716.73457194737</v>
      </c>
      <c r="Y2418" s="276">
        <f t="shared" si="746"/>
        <v>165716.73457193829</v>
      </c>
      <c r="Z2418" s="36">
        <f t="shared" si="755"/>
        <v>272635.24755671469</v>
      </c>
      <c r="AA2418" s="36">
        <f t="shared" si="756"/>
        <v>106918.5129847764</v>
      </c>
      <c r="AB2418" s="38">
        <f t="shared" si="758"/>
        <v>-9.0803951025009155E-9</v>
      </c>
      <c r="AC2418" s="17"/>
      <c r="AD2418" s="17">
        <f t="shared" si="757"/>
        <v>82</v>
      </c>
      <c r="AH2418" s="103"/>
    </row>
    <row r="2419" spans="1:34">
      <c r="A2419" s="533"/>
      <c r="C2419" s="67" t="str">
        <f>'Terminated loans'!F1609</f>
        <v>E</v>
      </c>
      <c r="D2419" s="19">
        <f>'Terminated loans'!H1609</f>
        <v>143028801</v>
      </c>
      <c r="E2419" s="19">
        <f>'Terminated loans'!I1609</f>
        <v>99</v>
      </c>
      <c r="F2419" s="19" t="str">
        <f>'Terminated loans'!J1609</f>
        <v xml:space="preserve">LOTUN L B                      </v>
      </c>
      <c r="G2419" s="547" t="str">
        <f t="shared" si="734"/>
        <v>A1</v>
      </c>
      <c r="H2419" s="21">
        <f>'Terminated loans'!L1609</f>
        <v>38926</v>
      </c>
      <c r="I2419" s="21">
        <f>IF(B2419="VELS",'Terminated loans'!M1609,'Terminated loans'!B1609)</f>
        <v>41639</v>
      </c>
      <c r="J2419" s="34">
        <f t="shared" si="747"/>
        <v>89</v>
      </c>
      <c r="K2419" s="34">
        <f t="shared" si="759"/>
        <v>172</v>
      </c>
      <c r="L2419" s="34">
        <f t="shared" si="760"/>
        <v>89</v>
      </c>
      <c r="M2419" s="34">
        <f t="shared" si="761"/>
        <v>89</v>
      </c>
      <c r="N2419" s="52">
        <f t="shared" si="762"/>
        <v>89</v>
      </c>
      <c r="O2419" s="318">
        <f>+'Terminated loans'!S1609</f>
        <v>1200203</v>
      </c>
      <c r="P2419" s="26">
        <f>+'Terminated loans'!T1609</f>
        <v>0.03</v>
      </c>
      <c r="Q2419" s="536">
        <f t="shared" si="735"/>
        <v>8.6499999999999994E-2</v>
      </c>
      <c r="R2419" s="222">
        <f t="shared" si="748"/>
        <v>15058.049788839067</v>
      </c>
      <c r="S2419" s="36">
        <f t="shared" si="749"/>
        <v>986638.815291045</v>
      </c>
      <c r="T2419" s="36">
        <f t="shared" si="750"/>
        <v>213564.184708955</v>
      </c>
      <c r="U2419" s="36">
        <f t="shared" si="751"/>
        <v>353527.61591562093</v>
      </c>
      <c r="V2419" s="36">
        <f t="shared" si="752"/>
        <v>139963.43120667711</v>
      </c>
      <c r="W2419" s="37">
        <f t="shared" si="753"/>
        <v>213564.18470894382</v>
      </c>
      <c r="X2419" s="36">
        <f t="shared" si="754"/>
        <v>213564.184708955</v>
      </c>
      <c r="Y2419" s="276">
        <f t="shared" si="746"/>
        <v>213564.18470894382</v>
      </c>
      <c r="Z2419" s="36">
        <f t="shared" si="755"/>
        <v>353527.61591562093</v>
      </c>
      <c r="AA2419" s="36">
        <f t="shared" si="756"/>
        <v>139963.43120667711</v>
      </c>
      <c r="AB2419" s="38">
        <f t="shared" si="758"/>
        <v>-1.1175870895385742E-8</v>
      </c>
      <c r="AC2419" s="17"/>
      <c r="AD2419" s="17">
        <f t="shared" si="757"/>
        <v>89</v>
      </c>
      <c r="AH2419" s="103"/>
    </row>
    <row r="2420" spans="1:34">
      <c r="A2420" s="533"/>
      <c r="C2420" s="67" t="str">
        <f>'Terminated loans'!F1610</f>
        <v>E</v>
      </c>
      <c r="D2420" s="19">
        <f>'Terminated loans'!H1610</f>
        <v>143981509</v>
      </c>
      <c r="E2420" s="19">
        <f>'Terminated loans'!I1610</f>
        <v>98</v>
      </c>
      <c r="F2420" s="19" t="str">
        <f>'Terminated loans'!J1610</f>
        <v xml:space="preserve">EMRITH N                       </v>
      </c>
      <c r="G2420" s="547" t="str">
        <f t="shared" si="734"/>
        <v>D2</v>
      </c>
      <c r="H2420" s="21">
        <f>'Terminated loans'!L1610</f>
        <v>41431</v>
      </c>
      <c r="I2420" s="21">
        <f>IF(B2420="VELS",'Terminated loans'!M1610,'Terminated loans'!B1610)</f>
        <v>41670</v>
      </c>
      <c r="J2420" s="34">
        <f t="shared" ref="J2420:J2430" si="763">ROUND((I2420-H2420)/365*12,0)</f>
        <v>8</v>
      </c>
      <c r="K2420" s="34">
        <f t="shared" si="759"/>
        <v>90</v>
      </c>
      <c r="L2420" s="34">
        <f t="shared" si="760"/>
        <v>8</v>
      </c>
      <c r="M2420" s="34">
        <f t="shared" si="761"/>
        <v>8</v>
      </c>
      <c r="N2420" s="52">
        <f t="shared" si="762"/>
        <v>8</v>
      </c>
      <c r="O2420" s="318">
        <f>+'Terminated loans'!S1610</f>
        <v>217976</v>
      </c>
      <c r="P2420" s="26">
        <f>+'Terminated loans'!T1610</f>
        <v>0.05</v>
      </c>
      <c r="Q2420" s="536">
        <f t="shared" si="735"/>
        <v>9.4E-2</v>
      </c>
      <c r="R2420" s="222">
        <f t="shared" ref="R2420:R2430" si="764">PMT(P2420/12,L2420,-O2420,0,0)</f>
        <v>27760.359494575965</v>
      </c>
      <c r="S2420" s="36">
        <f t="shared" ref="S2420:S2430" si="765">(-PV(Q2420/12,L2420,R2420,0,0))</f>
        <v>214454.54145258359</v>
      </c>
      <c r="T2420" s="36">
        <f t="shared" si="750"/>
        <v>3521.4585474164051</v>
      </c>
      <c r="U2420" s="36">
        <f t="shared" ref="U2420:U2430" si="766">-IF(OR(Q2420="",Q2420=0),0,(CUMIPMT(Q2420/12,L2420,S2420,1,M2420,0)))</f>
        <v>7628.3345040250279</v>
      </c>
      <c r="V2420" s="36">
        <f t="shared" ref="V2420:V2430" si="767">-IF(OR(P2420="",P2420=0),0,(CUMIPMT(P2420/12,L2420,O2420,1,M2420,0)))</f>
        <v>4106.8759566077206</v>
      </c>
      <c r="W2420" s="37">
        <f t="shared" ref="W2420:W2430" si="768">IF(ISERROR(U2420-V2420),0,U2420-V2420)</f>
        <v>3521.4585474173073</v>
      </c>
      <c r="X2420" s="36">
        <f t="shared" ref="X2420:X2430" si="769">IF(C2420="O",T2420/AD2420*N2420,T2420)</f>
        <v>3521.4585474164051</v>
      </c>
      <c r="Y2420" s="276">
        <f t="shared" si="746"/>
        <v>3521.4585474173073</v>
      </c>
      <c r="Z2420" s="36">
        <f t="shared" ref="Z2420:Z2430" si="770">-IF(OR(Q2420="",Q2420=0),0,(CUMIPMT(Q2420/12,L2420,S2420,1,L2420,0)))</f>
        <v>7628.3345040250279</v>
      </c>
      <c r="AA2420" s="36">
        <f t="shared" ref="AA2420:AA2430" si="771">-IF(OR(P2420="",P2420=0),0,(CUMIPMT(P2420/12,L2420,O2420,1,L2420,0)))</f>
        <v>4106.8759566077206</v>
      </c>
      <c r="AB2420" s="38">
        <f t="shared" si="758"/>
        <v>9.0221874415874481E-10</v>
      </c>
      <c r="AC2420" s="17"/>
      <c r="AD2420" s="17">
        <f t="shared" ref="AD2420:AD2430" si="772">IF(L2420&gt;$J$2,$J$2,L2420)</f>
        <v>8</v>
      </c>
      <c r="AH2420" s="103"/>
    </row>
    <row r="2421" spans="1:34">
      <c r="A2421" s="533"/>
      <c r="C2421" s="67" t="str">
        <f>'Terminated loans'!F1611</f>
        <v>E</v>
      </c>
      <c r="D2421" s="19">
        <f>'Terminated loans'!H1611</f>
        <v>143980235</v>
      </c>
      <c r="E2421" s="19">
        <f>'Terminated loans'!I1611</f>
        <v>98</v>
      </c>
      <c r="F2421" s="19" t="str">
        <f>'Terminated loans'!J1611</f>
        <v xml:space="preserve">EMAMALLY T N B                 </v>
      </c>
      <c r="G2421" s="547" t="str">
        <f t="shared" si="734"/>
        <v>D2</v>
      </c>
      <c r="H2421" s="21">
        <f>'Terminated loans'!L1611</f>
        <v>41379</v>
      </c>
      <c r="I2421" s="21">
        <f>IF(B2421="VELS",'Terminated loans'!M1611,'Terminated loans'!B1611)</f>
        <v>41670</v>
      </c>
      <c r="J2421" s="34">
        <f t="shared" si="763"/>
        <v>10</v>
      </c>
      <c r="K2421" s="34">
        <f t="shared" si="759"/>
        <v>92</v>
      </c>
      <c r="L2421" s="34">
        <f t="shared" si="760"/>
        <v>10</v>
      </c>
      <c r="M2421" s="34">
        <f t="shared" si="761"/>
        <v>10</v>
      </c>
      <c r="N2421" s="52">
        <f t="shared" si="762"/>
        <v>10</v>
      </c>
      <c r="O2421" s="318">
        <f>+'Terminated loans'!S1611</f>
        <v>236012</v>
      </c>
      <c r="P2421" s="26">
        <f>+'Terminated loans'!T1611</f>
        <v>0.05</v>
      </c>
      <c r="Q2421" s="536">
        <f t="shared" si="735"/>
        <v>9.4E-2</v>
      </c>
      <c r="R2421" s="222">
        <f t="shared" si="764"/>
        <v>24145.434092412808</v>
      </c>
      <c r="S2421" s="36">
        <f t="shared" si="765"/>
        <v>231369.51337746577</v>
      </c>
      <c r="T2421" s="36">
        <f t="shared" si="750"/>
        <v>4642.4866225342266</v>
      </c>
      <c r="U2421" s="36">
        <f t="shared" si="766"/>
        <v>10084.827546663291</v>
      </c>
      <c r="V2421" s="36">
        <f t="shared" si="767"/>
        <v>5442.3409241280751</v>
      </c>
      <c r="W2421" s="37">
        <f t="shared" si="768"/>
        <v>4642.4866225352162</v>
      </c>
      <c r="X2421" s="36">
        <f t="shared" si="769"/>
        <v>4642.4866225342266</v>
      </c>
      <c r="Y2421" s="276">
        <f t="shared" si="746"/>
        <v>4642.4866225352162</v>
      </c>
      <c r="Z2421" s="36">
        <f t="shared" si="770"/>
        <v>10084.827546663291</v>
      </c>
      <c r="AA2421" s="36">
        <f t="shared" si="771"/>
        <v>5442.3409241280751</v>
      </c>
      <c r="AB2421" s="38">
        <f t="shared" si="758"/>
        <v>9.8953023552894592E-10</v>
      </c>
      <c r="AC2421" s="17"/>
      <c r="AD2421" s="17">
        <f t="shared" si="772"/>
        <v>10</v>
      </c>
      <c r="AH2421" s="103"/>
    </row>
    <row r="2422" spans="1:34">
      <c r="A2422" s="533"/>
      <c r="C2422" s="67" t="str">
        <f>'Terminated loans'!F1612</f>
        <v>E</v>
      </c>
      <c r="D2422" s="19">
        <f>'Terminated loans'!H1612</f>
        <v>143997529</v>
      </c>
      <c r="E2422" s="19">
        <f>'Terminated loans'!I1612</f>
        <v>98</v>
      </c>
      <c r="F2422" s="19" t="str">
        <f>'Terminated loans'!J1612</f>
        <v xml:space="preserve">KHOYRATTEE M E N               </v>
      </c>
      <c r="G2422" s="547" t="str">
        <f t="shared" si="734"/>
        <v>C2</v>
      </c>
      <c r="H2422" s="21">
        <f>'Terminated loans'!L1612</f>
        <v>40984</v>
      </c>
      <c r="I2422" s="21">
        <f>IF(B2422="VELS",'Terminated loans'!M1612,'Terminated loans'!B1612)</f>
        <v>41670</v>
      </c>
      <c r="J2422" s="34">
        <f t="shared" si="763"/>
        <v>23</v>
      </c>
      <c r="K2422" s="34">
        <f t="shared" si="759"/>
        <v>105</v>
      </c>
      <c r="L2422" s="34">
        <f t="shared" si="760"/>
        <v>23</v>
      </c>
      <c r="M2422" s="34">
        <f t="shared" si="761"/>
        <v>23</v>
      </c>
      <c r="N2422" s="52">
        <f t="shared" si="762"/>
        <v>23</v>
      </c>
      <c r="O2422" s="318">
        <f>+'Terminated loans'!S1612</f>
        <v>557851</v>
      </c>
      <c r="P2422" s="26">
        <f>+'Terminated loans'!T1612</f>
        <v>0.05</v>
      </c>
      <c r="Q2422" s="536">
        <f t="shared" si="735"/>
        <v>9.9000000000000005E-2</v>
      </c>
      <c r="R2422" s="222">
        <f t="shared" si="764"/>
        <v>25485.59721413437</v>
      </c>
      <c r="S2422" s="36">
        <f t="shared" si="765"/>
        <v>531922.87551042554</v>
      </c>
      <c r="T2422" s="36">
        <f t="shared" si="750"/>
        <v>25928.12448957446</v>
      </c>
      <c r="U2422" s="36">
        <f t="shared" si="766"/>
        <v>54245.860414672294</v>
      </c>
      <c r="V2422" s="36">
        <f t="shared" si="767"/>
        <v>28317.735925090499</v>
      </c>
      <c r="W2422" s="37">
        <f t="shared" si="768"/>
        <v>25928.124489581794</v>
      </c>
      <c r="X2422" s="36">
        <f t="shared" si="769"/>
        <v>25928.12448957446</v>
      </c>
      <c r="Y2422" s="276">
        <f t="shared" si="746"/>
        <v>25928.124489581794</v>
      </c>
      <c r="Z2422" s="36">
        <f t="shared" si="770"/>
        <v>54245.860414672294</v>
      </c>
      <c r="AA2422" s="36">
        <f t="shared" si="771"/>
        <v>28317.735925090499</v>
      </c>
      <c r="AB2422" s="38">
        <f t="shared" si="758"/>
        <v>7.3341652750968933E-9</v>
      </c>
      <c r="AC2422" s="17"/>
      <c r="AD2422" s="17">
        <f t="shared" si="772"/>
        <v>23</v>
      </c>
      <c r="AH2422" s="103"/>
    </row>
    <row r="2423" spans="1:34">
      <c r="A2423" s="533"/>
      <c r="C2423" s="67" t="str">
        <f>'Terminated loans'!F1613</f>
        <v>E</v>
      </c>
      <c r="D2423" s="19">
        <f>'Terminated loans'!H1613</f>
        <v>143990540</v>
      </c>
      <c r="E2423" s="19">
        <f>'Terminated loans'!I1613</f>
        <v>98</v>
      </c>
      <c r="F2423" s="19" t="str">
        <f>'Terminated loans'!J1613</f>
        <v xml:space="preserve">PHILIPS S E                    </v>
      </c>
      <c r="G2423" s="547" t="str">
        <f t="shared" si="734"/>
        <v>A2</v>
      </c>
      <c r="H2423" s="21">
        <f>'Terminated loans'!L1613</f>
        <v>40263</v>
      </c>
      <c r="I2423" s="21">
        <f>IF(B2423="VELS",'Terminated loans'!M1613,'Terminated loans'!B1613)</f>
        <v>41670</v>
      </c>
      <c r="J2423" s="34">
        <f t="shared" si="763"/>
        <v>46</v>
      </c>
      <c r="K2423" s="34">
        <f t="shared" si="759"/>
        <v>128</v>
      </c>
      <c r="L2423" s="34">
        <f t="shared" si="760"/>
        <v>46</v>
      </c>
      <c r="M2423" s="34">
        <f t="shared" si="761"/>
        <v>46</v>
      </c>
      <c r="N2423" s="52">
        <f t="shared" si="762"/>
        <v>46</v>
      </c>
      <c r="O2423" s="318">
        <f>+'Terminated loans'!S1613</f>
        <v>203746</v>
      </c>
      <c r="P2423" s="26">
        <f>+'Terminated loans'!T1613</f>
        <v>0.05</v>
      </c>
      <c r="Q2423" s="536">
        <f t="shared" si="735"/>
        <v>0.104</v>
      </c>
      <c r="R2423" s="222">
        <f t="shared" si="764"/>
        <v>4876.4760059733262</v>
      </c>
      <c r="S2423" s="36">
        <f t="shared" si="765"/>
        <v>184348.63156416119</v>
      </c>
      <c r="T2423" s="36">
        <f t="shared" si="750"/>
        <v>19397.368435838813</v>
      </c>
      <c r="U2423" s="36">
        <f t="shared" si="766"/>
        <v>39969.264710610005</v>
      </c>
      <c r="V2423" s="36">
        <f t="shared" si="767"/>
        <v>20571.896274772997</v>
      </c>
      <c r="W2423" s="37">
        <f t="shared" si="768"/>
        <v>19397.368435837008</v>
      </c>
      <c r="X2423" s="36">
        <f t="shared" si="769"/>
        <v>19397.368435838813</v>
      </c>
      <c r="Y2423" s="276">
        <f t="shared" si="746"/>
        <v>19397.368435837008</v>
      </c>
      <c r="Z2423" s="36">
        <f t="shared" si="770"/>
        <v>39969.264710610005</v>
      </c>
      <c r="AA2423" s="36">
        <f t="shared" si="771"/>
        <v>20571.896274772997</v>
      </c>
      <c r="AB2423" s="38">
        <f t="shared" si="758"/>
        <v>-1.8044374883174896E-9</v>
      </c>
      <c r="AC2423" s="17"/>
      <c r="AD2423" s="17">
        <f t="shared" si="772"/>
        <v>46</v>
      </c>
      <c r="AH2423" s="103"/>
    </row>
    <row r="2424" spans="1:34">
      <c r="A2424" s="533"/>
      <c r="C2424" s="67" t="str">
        <f>'Terminated loans'!F1614</f>
        <v>E</v>
      </c>
      <c r="D2424" s="19">
        <f>'Terminated loans'!H1614</f>
        <v>141004271</v>
      </c>
      <c r="E2424" s="19">
        <f>'Terminated loans'!I1614</f>
        <v>98</v>
      </c>
      <c r="F2424" s="19" t="str">
        <f>'Terminated loans'!J1614</f>
        <v xml:space="preserve">RAMUTH B                       </v>
      </c>
      <c r="G2424" s="547" t="str">
        <f t="shared" si="734"/>
        <v>A2</v>
      </c>
      <c r="H2424" s="21">
        <f>'Terminated loans'!L1614</f>
        <v>40030</v>
      </c>
      <c r="I2424" s="21">
        <f>IF(B2424="VELS",'Terminated loans'!M1614,'Terminated loans'!B1614)</f>
        <v>41670</v>
      </c>
      <c r="J2424" s="34">
        <f t="shared" si="763"/>
        <v>54</v>
      </c>
      <c r="K2424" s="34">
        <f t="shared" si="759"/>
        <v>136</v>
      </c>
      <c r="L2424" s="34">
        <f t="shared" si="760"/>
        <v>54</v>
      </c>
      <c r="M2424" s="34">
        <f t="shared" si="761"/>
        <v>54</v>
      </c>
      <c r="N2424" s="52">
        <f t="shared" si="762"/>
        <v>54</v>
      </c>
      <c r="O2424" s="318">
        <f>+'Terminated loans'!S1614</f>
        <v>425894</v>
      </c>
      <c r="P2424" s="26">
        <f>+'Terminated loans'!T1614</f>
        <v>0.05</v>
      </c>
      <c r="Q2424" s="536">
        <f t="shared" si="735"/>
        <v>0.104</v>
      </c>
      <c r="R2424" s="222">
        <f t="shared" si="764"/>
        <v>8823.8007775085207</v>
      </c>
      <c r="S2424" s="36">
        <f t="shared" si="765"/>
        <v>379235.87768947578</v>
      </c>
      <c r="T2424" s="36">
        <f t="shared" si="750"/>
        <v>46658.122310524224</v>
      </c>
      <c r="U2424" s="36">
        <f t="shared" si="766"/>
        <v>97249.364295980544</v>
      </c>
      <c r="V2424" s="36">
        <f t="shared" si="767"/>
        <v>50591.241985460045</v>
      </c>
      <c r="W2424" s="37">
        <f t="shared" si="768"/>
        <v>46658.122310520499</v>
      </c>
      <c r="X2424" s="36">
        <f t="shared" si="769"/>
        <v>46658.122310524224</v>
      </c>
      <c r="Y2424" s="276">
        <f t="shared" si="746"/>
        <v>46658.122310520499</v>
      </c>
      <c r="Z2424" s="36">
        <f t="shared" si="770"/>
        <v>97249.364295980544</v>
      </c>
      <c r="AA2424" s="36">
        <f t="shared" si="771"/>
        <v>50591.241985460045</v>
      </c>
      <c r="AB2424" s="38">
        <f t="shared" si="758"/>
        <v>-3.7252902984619141E-9</v>
      </c>
      <c r="AC2424" s="17"/>
      <c r="AD2424" s="17">
        <f t="shared" si="772"/>
        <v>54</v>
      </c>
      <c r="AH2424" s="103"/>
    </row>
    <row r="2425" spans="1:34">
      <c r="A2425" s="533"/>
      <c r="C2425" s="67" t="str">
        <f>'Terminated loans'!F1615</f>
        <v>E</v>
      </c>
      <c r="D2425" s="19">
        <f>'Terminated loans'!H1615</f>
        <v>143027198</v>
      </c>
      <c r="E2425" s="19">
        <f>'Terminated loans'!I1615</f>
        <v>98</v>
      </c>
      <c r="F2425" s="19" t="str">
        <f>'Terminated loans'!J1615</f>
        <v xml:space="preserve">LUTCHMOODOO M                  </v>
      </c>
      <c r="G2425" s="547" t="str">
        <f t="shared" si="734"/>
        <v>A2</v>
      </c>
      <c r="H2425" s="21">
        <f>'Terminated loans'!L1615</f>
        <v>39905</v>
      </c>
      <c r="I2425" s="21">
        <f>IF(B2425="VELS",'Terminated loans'!M1615,'Terminated loans'!B1615)</f>
        <v>41670</v>
      </c>
      <c r="J2425" s="34">
        <f t="shared" si="763"/>
        <v>58</v>
      </c>
      <c r="K2425" s="34">
        <f t="shared" si="759"/>
        <v>140</v>
      </c>
      <c r="L2425" s="34">
        <f t="shared" si="760"/>
        <v>58</v>
      </c>
      <c r="M2425" s="34">
        <f t="shared" si="761"/>
        <v>58</v>
      </c>
      <c r="N2425" s="52">
        <f t="shared" si="762"/>
        <v>58</v>
      </c>
      <c r="O2425" s="318">
        <f>+'Terminated loans'!S1615</f>
        <v>250000</v>
      </c>
      <c r="P2425" s="26">
        <f>+'Terminated loans'!T1615</f>
        <v>0.05</v>
      </c>
      <c r="Q2425" s="536">
        <f t="shared" si="735"/>
        <v>0.104</v>
      </c>
      <c r="R2425" s="222">
        <f t="shared" si="764"/>
        <v>4861.0659844964975</v>
      </c>
      <c r="S2425" s="36">
        <f t="shared" si="765"/>
        <v>220864.27447064538</v>
      </c>
      <c r="T2425" s="36">
        <f t="shared" si="750"/>
        <v>29135.725529354619</v>
      </c>
      <c r="U2425" s="36">
        <f t="shared" si="766"/>
        <v>61077.552630149177</v>
      </c>
      <c r="V2425" s="36">
        <f t="shared" si="767"/>
        <v>31941.827100796858</v>
      </c>
      <c r="W2425" s="37">
        <f t="shared" si="768"/>
        <v>29135.725529352319</v>
      </c>
      <c r="X2425" s="36">
        <f t="shared" si="769"/>
        <v>29135.725529354619</v>
      </c>
      <c r="Y2425" s="276">
        <f t="shared" si="746"/>
        <v>29135.725529352319</v>
      </c>
      <c r="Z2425" s="36">
        <f t="shared" si="770"/>
        <v>61077.552630149177</v>
      </c>
      <c r="AA2425" s="36">
        <f t="shared" si="771"/>
        <v>31941.827100796858</v>
      </c>
      <c r="AB2425" s="38">
        <f t="shared" si="758"/>
        <v>-2.2992026060819626E-9</v>
      </c>
      <c r="AC2425" s="17"/>
      <c r="AD2425" s="17">
        <f t="shared" si="772"/>
        <v>58</v>
      </c>
      <c r="AH2425" s="103"/>
    </row>
    <row r="2426" spans="1:34">
      <c r="A2426" s="533"/>
      <c r="C2426" s="67" t="str">
        <f>'Terminated loans'!F1616</f>
        <v>N</v>
      </c>
      <c r="D2426" s="19">
        <f>'Terminated loans'!H1616</f>
        <v>143015882</v>
      </c>
      <c r="E2426" s="19">
        <f>'Terminated loans'!I1616</f>
        <v>98</v>
      </c>
      <c r="F2426" s="19" t="str">
        <f>'Terminated loans'!J1616</f>
        <v xml:space="preserve">SOOKAHET L A R/052916          </v>
      </c>
      <c r="G2426" s="547" t="str">
        <f t="shared" si="734"/>
        <v>A2</v>
      </c>
      <c r="H2426" s="21">
        <f>'Terminated loans'!L1616</f>
        <v>39484</v>
      </c>
      <c r="I2426" s="21">
        <f>IF(B2426="VELS",'Terminated loans'!M1616,'Terminated loans'!B1616)</f>
        <v>41662</v>
      </c>
      <c r="J2426" s="34">
        <f t="shared" si="763"/>
        <v>72</v>
      </c>
      <c r="K2426" s="34">
        <f t="shared" si="759"/>
        <v>154</v>
      </c>
      <c r="L2426" s="34">
        <f t="shared" si="760"/>
        <v>60</v>
      </c>
      <c r="M2426" s="34">
        <f t="shared" si="761"/>
        <v>60</v>
      </c>
      <c r="N2426" s="52">
        <f t="shared" si="762"/>
        <v>60</v>
      </c>
      <c r="O2426" s="318">
        <f>+'Terminated loans'!S1616</f>
        <v>494064</v>
      </c>
      <c r="P2426" s="26">
        <f>+'Terminated loans'!T1616</f>
        <v>0.05</v>
      </c>
      <c r="Q2426" s="536">
        <f t="shared" si="735"/>
        <v>0.104</v>
      </c>
      <c r="R2426" s="222">
        <f t="shared" si="764"/>
        <v>9323.5971790946187</v>
      </c>
      <c r="S2426" s="36">
        <f t="shared" si="765"/>
        <v>434780.13109745679</v>
      </c>
      <c r="T2426" s="36">
        <f t="shared" si="750"/>
        <v>59283.86890254321</v>
      </c>
      <c r="U2426" s="36">
        <f t="shared" si="766"/>
        <v>124635.69964821602</v>
      </c>
      <c r="V2426" s="36">
        <f t="shared" si="767"/>
        <v>65351.830745677114</v>
      </c>
      <c r="W2426" s="37">
        <f t="shared" si="768"/>
        <v>59283.868902538903</v>
      </c>
      <c r="X2426" s="36">
        <f t="shared" si="769"/>
        <v>59283.86890254321</v>
      </c>
      <c r="Y2426" s="276">
        <f t="shared" si="746"/>
        <v>59283.868902538903</v>
      </c>
      <c r="Z2426" s="36">
        <f t="shared" si="770"/>
        <v>124635.69964821602</v>
      </c>
      <c r="AA2426" s="36">
        <f t="shared" si="771"/>
        <v>65351.830745677114</v>
      </c>
      <c r="AB2426" s="38">
        <f t="shared" si="758"/>
        <v>-4.3073669075965881E-9</v>
      </c>
      <c r="AC2426" s="17"/>
      <c r="AD2426" s="17">
        <f t="shared" si="772"/>
        <v>60</v>
      </c>
      <c r="AH2426" s="103"/>
    </row>
    <row r="2427" spans="1:34">
      <c r="A2427" s="533"/>
      <c r="C2427" s="67" t="str">
        <f>'Terminated loans'!F1617</f>
        <v>E</v>
      </c>
      <c r="D2427" s="19">
        <f>'Terminated loans'!H1617</f>
        <v>143019985</v>
      </c>
      <c r="E2427" s="19">
        <f>'Terminated loans'!I1617</f>
        <v>98</v>
      </c>
      <c r="F2427" s="19" t="str">
        <f>'Terminated loans'!J1617</f>
        <v xml:space="preserve">RETIF SUJATA/042658            </v>
      </c>
      <c r="G2427" s="547" t="str">
        <f t="shared" si="734"/>
        <v>A2</v>
      </c>
      <c r="H2427" s="21">
        <f>'Terminated loans'!L1617</f>
        <v>39143</v>
      </c>
      <c r="I2427" s="21">
        <f>IF(B2427="VELS",'Terminated loans'!M1617,'Terminated loans'!B1617)</f>
        <v>41670</v>
      </c>
      <c r="J2427" s="34">
        <f t="shared" si="763"/>
        <v>83</v>
      </c>
      <c r="K2427" s="34">
        <f t="shared" si="759"/>
        <v>165</v>
      </c>
      <c r="L2427" s="34">
        <f t="shared" si="760"/>
        <v>60</v>
      </c>
      <c r="M2427" s="34">
        <f t="shared" si="761"/>
        <v>60</v>
      </c>
      <c r="N2427" s="52">
        <f t="shared" si="762"/>
        <v>60</v>
      </c>
      <c r="O2427" s="318">
        <f>+'Terminated loans'!S1617</f>
        <v>297068</v>
      </c>
      <c r="P2427" s="26">
        <f>+'Terminated loans'!T1617</f>
        <v>0.05</v>
      </c>
      <c r="Q2427" s="536">
        <f t="shared" si="735"/>
        <v>0.104</v>
      </c>
      <c r="R2427" s="222">
        <f t="shared" si="764"/>
        <v>5606.0396361590401</v>
      </c>
      <c r="S2427" s="36">
        <f t="shared" si="765"/>
        <v>261422.13151506544</v>
      </c>
      <c r="T2427" s="36">
        <f t="shared" si="750"/>
        <v>35645.868484934559</v>
      </c>
      <c r="U2427" s="36">
        <f t="shared" si="766"/>
        <v>74940.246654474468</v>
      </c>
      <c r="V2427" s="36">
        <f t="shared" si="767"/>
        <v>39294.378169542411</v>
      </c>
      <c r="W2427" s="37">
        <f t="shared" si="768"/>
        <v>35645.868484932056</v>
      </c>
      <c r="X2427" s="36">
        <f t="shared" si="769"/>
        <v>35645.868484934559</v>
      </c>
      <c r="Y2427" s="276">
        <f t="shared" si="746"/>
        <v>35645.868484932056</v>
      </c>
      <c r="Z2427" s="36">
        <f t="shared" si="770"/>
        <v>74940.246654474468</v>
      </c>
      <c r="AA2427" s="36">
        <f t="shared" si="771"/>
        <v>39294.378169542411</v>
      </c>
      <c r="AB2427" s="38">
        <f t="shared" si="758"/>
        <v>-2.5029294192790985E-9</v>
      </c>
      <c r="AC2427" s="17"/>
      <c r="AD2427" s="17">
        <f t="shared" si="772"/>
        <v>60</v>
      </c>
      <c r="AH2427" s="103"/>
    </row>
    <row r="2428" spans="1:34">
      <c r="A2428" s="533"/>
      <c r="C2428" s="67" t="str">
        <f>'Terminated loans'!F1618</f>
        <v>E</v>
      </c>
      <c r="D2428" s="19">
        <f>'Terminated loans'!H1618</f>
        <v>143132560</v>
      </c>
      <c r="E2428" s="19">
        <f>'Terminated loans'!I1618</f>
        <v>99</v>
      </c>
      <c r="F2428" s="19" t="str">
        <f>'Terminated loans'!J1618</f>
        <v xml:space="preserve">GOOLAMHOSSEN MRS B T           </v>
      </c>
      <c r="G2428" s="547" t="str">
        <f t="shared" si="734"/>
        <v>C1</v>
      </c>
      <c r="H2428" s="21">
        <f>'Terminated loans'!L1618</f>
        <v>40730</v>
      </c>
      <c r="I2428" s="21">
        <f>IF(B2428="VELS",'Terminated loans'!M1618,'Terminated loans'!B1618)</f>
        <v>41670</v>
      </c>
      <c r="J2428" s="34">
        <f t="shared" si="763"/>
        <v>31</v>
      </c>
      <c r="K2428" s="34">
        <f t="shared" si="759"/>
        <v>113</v>
      </c>
      <c r="L2428" s="34">
        <f t="shared" si="760"/>
        <v>31</v>
      </c>
      <c r="M2428" s="34">
        <f t="shared" si="761"/>
        <v>31</v>
      </c>
      <c r="N2428" s="52">
        <f t="shared" si="762"/>
        <v>31</v>
      </c>
      <c r="O2428" s="318">
        <f>+'Terminated loans'!S1618</f>
        <v>380215</v>
      </c>
      <c r="P2428" s="26">
        <f>+'Terminated loans'!T1618</f>
        <v>0.03</v>
      </c>
      <c r="Q2428" s="536">
        <f t="shared" si="735"/>
        <v>8.1500000000000003E-2</v>
      </c>
      <c r="R2428" s="222">
        <f t="shared" si="764"/>
        <v>12761.724234984624</v>
      </c>
      <c r="S2428" s="36">
        <f t="shared" si="765"/>
        <v>355658.22569609655</v>
      </c>
      <c r="T2428" s="36">
        <f t="shared" si="750"/>
        <v>24556.774303903454</v>
      </c>
      <c r="U2428" s="36">
        <f t="shared" si="766"/>
        <v>39955.225588432746</v>
      </c>
      <c r="V2428" s="36">
        <f t="shared" si="767"/>
        <v>15398.451284523413</v>
      </c>
      <c r="W2428" s="37">
        <f t="shared" si="768"/>
        <v>24556.774303909333</v>
      </c>
      <c r="X2428" s="36">
        <f t="shared" si="769"/>
        <v>24556.774303903454</v>
      </c>
      <c r="Y2428" s="276">
        <f t="shared" si="746"/>
        <v>24556.774303909333</v>
      </c>
      <c r="Z2428" s="36">
        <f t="shared" si="770"/>
        <v>39955.225588432746</v>
      </c>
      <c r="AA2428" s="36">
        <f t="shared" si="771"/>
        <v>15398.451284523413</v>
      </c>
      <c r="AB2428" s="38">
        <f t="shared" si="758"/>
        <v>5.8789737522602081E-9</v>
      </c>
      <c r="AC2428" s="17"/>
      <c r="AD2428" s="17">
        <f t="shared" si="772"/>
        <v>31</v>
      </c>
      <c r="AH2428" s="103"/>
    </row>
    <row r="2429" spans="1:34">
      <c r="A2429" s="533"/>
      <c r="C2429" s="67" t="str">
        <f>'Terminated loans'!F1619</f>
        <v>E</v>
      </c>
      <c r="D2429" s="19">
        <f>'Terminated loans'!H1619</f>
        <v>143989712</v>
      </c>
      <c r="E2429" s="19">
        <f>'Terminated loans'!I1619</f>
        <v>99</v>
      </c>
      <c r="F2429" s="19" t="str">
        <f>'Terminated loans'!J1619</f>
        <v xml:space="preserve">EMAMALLY YEARLY(SL2435)        </v>
      </c>
      <c r="G2429" s="547" t="str">
        <f t="shared" ref="G2429:G2492" si="773">IF(H2429&lt;$P$5,"A",IF(H2429&lt;$P$6,"B",IF(H2429&lt;$P$7,"C",IF(H2429&lt;$P$8,"D",IF(H2429&lt;$P$9,"E",IF(H2429&lt;$P$10,"F",IF(H2429&lt;$P$11,"G",IF(H2429&lt;$P$12,"I",IF(H2429&lt;$P$13,"J",IF(H2429&lt;$P$14,"K","L"))))))))))&amp;IF(OR(P2429=0,P2429&gt;=5%),2,1)</f>
        <v>C1</v>
      </c>
      <c r="H2429" s="21">
        <f>'Terminated loans'!L1619</f>
        <v>40694</v>
      </c>
      <c r="I2429" s="21">
        <f>IF(B2429="VELS",'Terminated loans'!M1619,'Terminated loans'!B1619)</f>
        <v>41670</v>
      </c>
      <c r="J2429" s="34">
        <f t="shared" si="763"/>
        <v>32</v>
      </c>
      <c r="K2429" s="34">
        <f t="shared" si="759"/>
        <v>114</v>
      </c>
      <c r="L2429" s="34">
        <f t="shared" si="760"/>
        <v>32</v>
      </c>
      <c r="M2429" s="34">
        <f t="shared" si="761"/>
        <v>32</v>
      </c>
      <c r="N2429" s="52">
        <f t="shared" si="762"/>
        <v>32</v>
      </c>
      <c r="O2429" s="318">
        <f>+'Terminated loans'!S1619</f>
        <v>3520229</v>
      </c>
      <c r="P2429" s="26">
        <f>+'Terminated loans'!T1619</f>
        <v>0.03</v>
      </c>
      <c r="Q2429" s="536">
        <f t="shared" ref="Q2429:Q2492" si="774">VLOOKUP(G2429,$O$3:$Q$28,3,FALSE)</f>
        <v>8.1500000000000003E-2</v>
      </c>
      <c r="R2429" s="222">
        <f t="shared" si="764"/>
        <v>114603.48525481785</v>
      </c>
      <c r="S2429" s="36">
        <f t="shared" si="765"/>
        <v>3286184.9060312747</v>
      </c>
      <c r="T2429" s="36">
        <f t="shared" si="750"/>
        <v>234044.0939687253</v>
      </c>
      <c r="U2429" s="36">
        <f t="shared" si="766"/>
        <v>381126.62212295225</v>
      </c>
      <c r="V2429" s="36">
        <f t="shared" si="767"/>
        <v>147082.52815417154</v>
      </c>
      <c r="W2429" s="37">
        <f t="shared" si="768"/>
        <v>234044.09396878071</v>
      </c>
      <c r="X2429" s="36">
        <f t="shared" si="769"/>
        <v>234044.0939687253</v>
      </c>
      <c r="Y2429" s="276">
        <f t="shared" si="746"/>
        <v>234044.09396878071</v>
      </c>
      <c r="Z2429" s="36">
        <f t="shared" si="770"/>
        <v>381126.62212295225</v>
      </c>
      <c r="AA2429" s="36">
        <f t="shared" si="771"/>
        <v>147082.52815417154</v>
      </c>
      <c r="AB2429" s="38">
        <f t="shared" si="758"/>
        <v>5.5413693189620972E-8</v>
      </c>
      <c r="AC2429" s="17"/>
      <c r="AD2429" s="17">
        <f t="shared" si="772"/>
        <v>32</v>
      </c>
      <c r="AH2429" s="103"/>
    </row>
    <row r="2430" spans="1:34">
      <c r="A2430" s="533"/>
      <c r="C2430" s="67" t="str">
        <f>'Terminated loans'!F1620</f>
        <v>E</v>
      </c>
      <c r="D2430" s="19">
        <f>'Terminated loans'!H1620</f>
        <v>143004929</v>
      </c>
      <c r="E2430" s="19">
        <f>'Terminated loans'!I1620</f>
        <v>99</v>
      </c>
      <c r="F2430" s="19" t="str">
        <f>'Terminated loans'!J1620</f>
        <v xml:space="preserve">BOURQUIN C                     </v>
      </c>
      <c r="G2430" s="547" t="str">
        <f t="shared" si="773"/>
        <v>A1</v>
      </c>
      <c r="H2430" s="21">
        <f>'Terminated loans'!L1620</f>
        <v>35335</v>
      </c>
      <c r="I2430" s="21">
        <f>IF(B2430="VELS",'Terminated loans'!M1620,'Terminated loans'!B1620)</f>
        <v>41670</v>
      </c>
      <c r="J2430" s="34">
        <f t="shared" si="763"/>
        <v>208</v>
      </c>
      <c r="K2430" s="34">
        <f t="shared" si="759"/>
        <v>290</v>
      </c>
      <c r="L2430" s="34">
        <f t="shared" si="760"/>
        <v>180</v>
      </c>
      <c r="M2430" s="34">
        <f t="shared" si="761"/>
        <v>180</v>
      </c>
      <c r="N2430" s="52">
        <f t="shared" si="762"/>
        <v>180</v>
      </c>
      <c r="O2430" s="318">
        <f>+'Terminated loans'!S1620</f>
        <v>430712</v>
      </c>
      <c r="P2430" s="26">
        <f>+'Terminated loans'!T1620</f>
        <v>0.03</v>
      </c>
      <c r="Q2430" s="536">
        <f t="shared" si="774"/>
        <v>8.6499999999999994E-2</v>
      </c>
      <c r="R2430" s="222">
        <f t="shared" si="764"/>
        <v>2974.4179944741368</v>
      </c>
      <c r="S2430" s="36">
        <f t="shared" si="765"/>
        <v>299372.18320464372</v>
      </c>
      <c r="T2430" s="36">
        <f t="shared" si="750"/>
        <v>131339.81679535628</v>
      </c>
      <c r="U2430" s="36">
        <f t="shared" si="766"/>
        <v>236023.05580069788</v>
      </c>
      <c r="V2430" s="36">
        <f t="shared" si="767"/>
        <v>104683.23900534463</v>
      </c>
      <c r="W2430" s="37">
        <f t="shared" si="768"/>
        <v>131339.81679535325</v>
      </c>
      <c r="X2430" s="36">
        <f t="shared" si="769"/>
        <v>131339.81679535628</v>
      </c>
      <c r="Y2430" s="276">
        <f t="shared" si="746"/>
        <v>131339.81679535325</v>
      </c>
      <c r="Z2430" s="36">
        <f t="shared" si="770"/>
        <v>236023.05580069788</v>
      </c>
      <c r="AA2430" s="36">
        <f t="shared" si="771"/>
        <v>104683.23900534463</v>
      </c>
      <c r="AB2430" s="38">
        <f t="shared" si="758"/>
        <v>-3.0267983675003052E-9</v>
      </c>
      <c r="AC2430" s="17"/>
      <c r="AD2430" s="17">
        <f t="shared" si="772"/>
        <v>180</v>
      </c>
      <c r="AH2430" s="103"/>
    </row>
    <row r="2431" spans="1:34">
      <c r="A2431" s="533"/>
      <c r="C2431" s="67" t="str">
        <f>'Terminated loans'!F1621</f>
        <v>E</v>
      </c>
      <c r="D2431" s="19">
        <f>'Terminated loans'!H1621</f>
        <v>143981053</v>
      </c>
      <c r="E2431" s="19">
        <f>'Terminated loans'!I1621</f>
        <v>97</v>
      </c>
      <c r="F2431" s="19" t="str">
        <f>'Terminated loans'!J1621</f>
        <v xml:space="preserve">LUBOIS B S                     </v>
      </c>
      <c r="G2431" s="547" t="str">
        <f t="shared" si="773"/>
        <v>D2</v>
      </c>
      <c r="H2431" s="21">
        <f>'Terminated loans'!L1621</f>
        <v>41346</v>
      </c>
      <c r="I2431" s="21">
        <f>IF(B2431="VELS",'Terminated loans'!M1621,'Terminated loans'!B1621)</f>
        <v>41698</v>
      </c>
      <c r="J2431" s="34">
        <f t="shared" ref="J2431:J2442" si="775">ROUND((I2431-H2431)/365*12,0)</f>
        <v>12</v>
      </c>
      <c r="K2431" s="34">
        <f t="shared" si="759"/>
        <v>93</v>
      </c>
      <c r="L2431" s="34">
        <f t="shared" si="760"/>
        <v>12</v>
      </c>
      <c r="M2431" s="34">
        <f t="shared" si="761"/>
        <v>12</v>
      </c>
      <c r="N2431" s="52">
        <f t="shared" si="762"/>
        <v>12</v>
      </c>
      <c r="O2431" s="318">
        <f>+'Terminated loans'!S1621</f>
        <v>31600</v>
      </c>
      <c r="P2431" s="26">
        <f>+'Terminated loans'!T1621</f>
        <v>0</v>
      </c>
      <c r="Q2431" s="536">
        <f t="shared" si="774"/>
        <v>9.4E-2</v>
      </c>
      <c r="R2431" s="222">
        <f t="shared" ref="R2431:R2442" si="776">PMT(P2431/12,L2431,-O2431,0,0)</f>
        <v>2633.3333333333335</v>
      </c>
      <c r="S2431" s="36">
        <f t="shared" ref="S2431:S2442" si="777">(-PV(Q2431/12,L2431,R2431,0,0))</f>
        <v>30048.164630482195</v>
      </c>
      <c r="T2431" s="36">
        <f t="shared" si="750"/>
        <v>1551.8353695178048</v>
      </c>
      <c r="U2431" s="36">
        <f t="shared" ref="U2431:U2442" si="778">-IF(OR(Q2431="",Q2431=0),0,(CUMIPMT(Q2431/12,L2431,S2431,1,M2431,0)))</f>
        <v>1551.835369517943</v>
      </c>
      <c r="V2431" s="36">
        <f t="shared" ref="V2431:V2442" si="779">-IF(OR(P2431="",P2431=0),0,(CUMIPMT(P2431/12,L2431,O2431,1,M2431,0)))</f>
        <v>0</v>
      </c>
      <c r="W2431" s="37">
        <f t="shared" ref="W2431:W2442" si="780">IF(ISERROR(U2431-V2431),0,U2431-V2431)</f>
        <v>1551.835369517943</v>
      </c>
      <c r="X2431" s="36">
        <f t="shared" ref="X2431:X2442" si="781">IF(C2431="O",T2431/AD2431*N2431,T2431)</f>
        <v>1551.8353695178048</v>
      </c>
      <c r="Y2431" s="276">
        <f t="shared" si="746"/>
        <v>1551.835369517943</v>
      </c>
      <c r="Z2431" s="36">
        <f t="shared" ref="Z2431:Z2442" si="782">-IF(OR(Q2431="",Q2431=0),0,(CUMIPMT(Q2431/12,L2431,S2431,1,L2431,0)))</f>
        <v>1551.835369517943</v>
      </c>
      <c r="AA2431" s="36">
        <f t="shared" ref="AA2431:AA2442" si="783">-IF(OR(P2431="",P2431=0),0,(CUMIPMT(P2431/12,L2431,O2431,1,L2431,0)))</f>
        <v>0</v>
      </c>
      <c r="AB2431" s="38">
        <f t="shared" si="758"/>
        <v>1.3824319466948509E-10</v>
      </c>
      <c r="AC2431" s="17"/>
      <c r="AD2431" s="17">
        <f t="shared" ref="AD2431:AD2442" si="784">IF(L2431&gt;$J$2,$J$2,L2431)</f>
        <v>12</v>
      </c>
      <c r="AH2431" s="103"/>
    </row>
    <row r="2432" spans="1:34">
      <c r="A2432" s="533"/>
      <c r="C2432" s="67" t="str">
        <f>'Terminated loans'!F1622</f>
        <v>E</v>
      </c>
      <c r="D2432" s="19">
        <f>'Terminated loans'!H1622</f>
        <v>143999815</v>
      </c>
      <c r="E2432" s="19">
        <f>'Terminated loans'!I1622</f>
        <v>98</v>
      </c>
      <c r="F2432" s="19" t="str">
        <f>'Terminated loans'!J1622</f>
        <v xml:space="preserve">SOUDAGEER M S                  </v>
      </c>
      <c r="G2432" s="547" t="str">
        <f t="shared" si="773"/>
        <v>D2</v>
      </c>
      <c r="H2432" s="21">
        <f>'Terminated loans'!L1622</f>
        <v>41124</v>
      </c>
      <c r="I2432" s="21">
        <f>IF(B2432="VELS",'Terminated loans'!M1622,'Terminated loans'!B1622)</f>
        <v>41698</v>
      </c>
      <c r="J2432" s="34">
        <f t="shared" si="775"/>
        <v>19</v>
      </c>
      <c r="K2432" s="34">
        <f t="shared" si="759"/>
        <v>100</v>
      </c>
      <c r="L2432" s="34">
        <f t="shared" si="760"/>
        <v>19</v>
      </c>
      <c r="M2432" s="34">
        <f t="shared" si="761"/>
        <v>19</v>
      </c>
      <c r="N2432" s="52">
        <f t="shared" si="762"/>
        <v>19</v>
      </c>
      <c r="O2432" s="318">
        <f>+'Terminated loans'!S1622</f>
        <v>205369</v>
      </c>
      <c r="P2432" s="26">
        <f>+'Terminated loans'!T1622</f>
        <v>0.05</v>
      </c>
      <c r="Q2432" s="536">
        <f t="shared" si="774"/>
        <v>9.4E-2</v>
      </c>
      <c r="R2432" s="222">
        <f t="shared" si="776"/>
        <v>11264.88270170541</v>
      </c>
      <c r="S2432" s="36">
        <f t="shared" si="777"/>
        <v>198147.97701044104</v>
      </c>
      <c r="T2432" s="36">
        <f t="shared" si="750"/>
        <v>7221.0229895589582</v>
      </c>
      <c r="U2432" s="36">
        <f t="shared" si="778"/>
        <v>15884.79432196269</v>
      </c>
      <c r="V2432" s="36">
        <f t="shared" si="779"/>
        <v>8663.7713324028009</v>
      </c>
      <c r="W2432" s="37">
        <f t="shared" si="780"/>
        <v>7221.0229895598895</v>
      </c>
      <c r="X2432" s="36">
        <f t="shared" si="781"/>
        <v>7221.0229895589582</v>
      </c>
      <c r="Y2432" s="276">
        <f t="shared" si="746"/>
        <v>7221.0229895598895</v>
      </c>
      <c r="Z2432" s="36">
        <f t="shared" si="782"/>
        <v>15884.79432196269</v>
      </c>
      <c r="AA2432" s="36">
        <f t="shared" si="783"/>
        <v>8663.7713324028009</v>
      </c>
      <c r="AB2432" s="38">
        <f t="shared" si="758"/>
        <v>9.3132257461547852E-10</v>
      </c>
      <c r="AC2432" s="17"/>
      <c r="AD2432" s="17">
        <f t="shared" si="784"/>
        <v>19</v>
      </c>
      <c r="AH2432" s="103"/>
    </row>
    <row r="2433" spans="1:34">
      <c r="A2433" s="533"/>
      <c r="C2433" s="67" t="str">
        <f>'Terminated loans'!F1623</f>
        <v>N</v>
      </c>
      <c r="D2433" s="19">
        <f>'Terminated loans'!H1623</f>
        <v>141994794</v>
      </c>
      <c r="E2433" s="19">
        <f>'Terminated loans'!I1623</f>
        <v>98</v>
      </c>
      <c r="F2433" s="19" t="str">
        <f>'Terminated loans'!J1623</f>
        <v xml:space="preserve">TORUL K                        </v>
      </c>
      <c r="G2433" s="547" t="str">
        <f t="shared" si="773"/>
        <v>B2</v>
      </c>
      <c r="H2433" s="21">
        <f>'Terminated loans'!L1623</f>
        <v>40557</v>
      </c>
      <c r="I2433" s="21">
        <f>IF(B2433="VELS",'Terminated loans'!M1623,'Terminated loans'!B1623)</f>
        <v>41640</v>
      </c>
      <c r="J2433" s="34">
        <f t="shared" si="775"/>
        <v>36</v>
      </c>
      <c r="K2433" s="34">
        <f t="shared" si="759"/>
        <v>119</v>
      </c>
      <c r="L2433" s="34">
        <f t="shared" si="760"/>
        <v>36</v>
      </c>
      <c r="M2433" s="34">
        <f t="shared" si="761"/>
        <v>36</v>
      </c>
      <c r="N2433" s="52">
        <f t="shared" si="762"/>
        <v>36</v>
      </c>
      <c r="O2433" s="318">
        <f>+'Terminated loans'!S1623</f>
        <v>200777</v>
      </c>
      <c r="P2433" s="26">
        <f>+'Terminated loans'!T1623</f>
        <v>0.05</v>
      </c>
      <c r="Q2433" s="536">
        <f t="shared" si="774"/>
        <v>9.4E-2</v>
      </c>
      <c r="R2433" s="222">
        <f t="shared" si="776"/>
        <v>6017.4668079834209</v>
      </c>
      <c r="S2433" s="36">
        <f t="shared" si="777"/>
        <v>188126.82254221913</v>
      </c>
      <c r="T2433" s="36">
        <f t="shared" si="750"/>
        <v>12650.177457780868</v>
      </c>
      <c r="U2433" s="36">
        <f t="shared" si="778"/>
        <v>28501.982545184932</v>
      </c>
      <c r="V2433" s="36">
        <f t="shared" si="779"/>
        <v>15851.805087403161</v>
      </c>
      <c r="W2433" s="37">
        <f t="shared" si="780"/>
        <v>12650.17745778177</v>
      </c>
      <c r="X2433" s="36">
        <f t="shared" si="781"/>
        <v>12650.177457780868</v>
      </c>
      <c r="Y2433" s="276">
        <f t="shared" si="746"/>
        <v>12650.17745778177</v>
      </c>
      <c r="Z2433" s="36">
        <f t="shared" si="782"/>
        <v>28501.982545184932</v>
      </c>
      <c r="AA2433" s="36">
        <f t="shared" si="783"/>
        <v>15851.805087403161</v>
      </c>
      <c r="AB2433" s="38">
        <f t="shared" si="758"/>
        <v>9.0221874415874481E-10</v>
      </c>
      <c r="AC2433" s="17"/>
      <c r="AD2433" s="17">
        <f t="shared" si="784"/>
        <v>36</v>
      </c>
      <c r="AH2433" s="103"/>
    </row>
    <row r="2434" spans="1:34">
      <c r="A2434" s="533"/>
      <c r="C2434" s="67" t="str">
        <f>'Terminated loans'!F1624</f>
        <v>N</v>
      </c>
      <c r="D2434" s="19">
        <f>'Terminated loans'!H1624</f>
        <v>143035166</v>
      </c>
      <c r="E2434" s="19">
        <f>'Terminated loans'!I1624</f>
        <v>98</v>
      </c>
      <c r="F2434" s="19" t="str">
        <f>'Terminated loans'!J1624</f>
        <v xml:space="preserve">LOWTUN S B/042620              </v>
      </c>
      <c r="G2434" s="547" t="str">
        <f t="shared" si="773"/>
        <v>A2</v>
      </c>
      <c r="H2434" s="21">
        <f>'Terminated loans'!L1624</f>
        <v>39139</v>
      </c>
      <c r="I2434" s="21">
        <f>IF(B2434="VELS",'Terminated loans'!M1624,'Terminated loans'!B1624)</f>
        <v>41693</v>
      </c>
      <c r="J2434" s="34">
        <f t="shared" si="775"/>
        <v>84</v>
      </c>
      <c r="K2434" s="34">
        <f t="shared" si="759"/>
        <v>165</v>
      </c>
      <c r="L2434" s="34">
        <f t="shared" si="760"/>
        <v>60</v>
      </c>
      <c r="M2434" s="34">
        <f t="shared" si="761"/>
        <v>60</v>
      </c>
      <c r="N2434" s="52">
        <f t="shared" si="762"/>
        <v>60</v>
      </c>
      <c r="O2434" s="318">
        <f>+'Terminated loans'!S1624</f>
        <v>700019</v>
      </c>
      <c r="P2434" s="26">
        <f>+'Terminated loans'!T1624</f>
        <v>0.05</v>
      </c>
      <c r="Q2434" s="536">
        <f t="shared" si="774"/>
        <v>0.104</v>
      </c>
      <c r="R2434" s="222">
        <f t="shared" si="776"/>
        <v>13210.22210424689</v>
      </c>
      <c r="S2434" s="36">
        <f t="shared" si="777"/>
        <v>616022.11978753889</v>
      </c>
      <c r="T2434" s="36">
        <f t="shared" si="750"/>
        <v>83996.88021246111</v>
      </c>
      <c r="U2434" s="36">
        <f t="shared" si="778"/>
        <v>176591.20646726864</v>
      </c>
      <c r="V2434" s="36">
        <f t="shared" si="779"/>
        <v>92594.32625481335</v>
      </c>
      <c r="W2434" s="37">
        <f t="shared" si="780"/>
        <v>83996.880212455289</v>
      </c>
      <c r="X2434" s="36">
        <f t="shared" si="781"/>
        <v>83996.88021246111</v>
      </c>
      <c r="Y2434" s="276">
        <f t="shared" si="746"/>
        <v>83996.880212455289</v>
      </c>
      <c r="Z2434" s="36">
        <f t="shared" si="782"/>
        <v>176591.20646726864</v>
      </c>
      <c r="AA2434" s="36">
        <f t="shared" si="783"/>
        <v>92594.32625481335</v>
      </c>
      <c r="AB2434" s="38">
        <f t="shared" si="758"/>
        <v>-5.8207660913467407E-9</v>
      </c>
      <c r="AC2434" s="17"/>
      <c r="AD2434" s="17">
        <f t="shared" si="784"/>
        <v>60</v>
      </c>
      <c r="AH2434" s="103"/>
    </row>
    <row r="2435" spans="1:34">
      <c r="A2435" s="533"/>
      <c r="C2435" s="67" t="str">
        <f>'Terminated loans'!F1625</f>
        <v>E</v>
      </c>
      <c r="D2435" s="19">
        <f>'Terminated loans'!H1625</f>
        <v>143914542</v>
      </c>
      <c r="E2435" s="19">
        <f>'Terminated loans'!I1625</f>
        <v>99</v>
      </c>
      <c r="F2435" s="19" t="str">
        <f>'Terminated loans'!J1625</f>
        <v xml:space="preserve">LUQUET-REDDY M F(SL2892)       </v>
      </c>
      <c r="G2435" s="547" t="str">
        <f t="shared" si="773"/>
        <v>D1</v>
      </c>
      <c r="H2435" s="21">
        <f>'Terminated loans'!L1625</f>
        <v>41387</v>
      </c>
      <c r="I2435" s="21">
        <f>IF(B2435="VELS",'Terminated loans'!M1625,'Terminated loans'!B1625)</f>
        <v>41698</v>
      </c>
      <c r="J2435" s="34">
        <f t="shared" si="775"/>
        <v>10</v>
      </c>
      <c r="K2435" s="34">
        <f t="shared" si="759"/>
        <v>91</v>
      </c>
      <c r="L2435" s="34">
        <f t="shared" si="760"/>
        <v>10</v>
      </c>
      <c r="M2435" s="34">
        <f t="shared" si="761"/>
        <v>10</v>
      </c>
      <c r="N2435" s="52">
        <f t="shared" si="762"/>
        <v>10</v>
      </c>
      <c r="O2435" s="318">
        <f>+'Terminated loans'!S1625</f>
        <v>240447</v>
      </c>
      <c r="P2435" s="26">
        <f>+'Terminated loans'!T1625</f>
        <v>0.03</v>
      </c>
      <c r="Q2435" s="536">
        <f t="shared" si="774"/>
        <v>7.6499999999999999E-2</v>
      </c>
      <c r="R2435" s="222">
        <f t="shared" si="776"/>
        <v>24376.55286967097</v>
      </c>
      <c r="S2435" s="36">
        <f t="shared" si="777"/>
        <v>235432.01278466688</v>
      </c>
      <c r="T2435" s="36">
        <f t="shared" si="750"/>
        <v>5014.9872153331235</v>
      </c>
      <c r="U2435" s="36">
        <f t="shared" si="778"/>
        <v>8333.5159120433673</v>
      </c>
      <c r="V2435" s="36">
        <f t="shared" si="779"/>
        <v>3318.5286967096908</v>
      </c>
      <c r="W2435" s="37">
        <f t="shared" si="780"/>
        <v>5014.9872153336764</v>
      </c>
      <c r="X2435" s="36">
        <f t="shared" si="781"/>
        <v>5014.9872153331235</v>
      </c>
      <c r="Y2435" s="276">
        <f t="shared" si="746"/>
        <v>5014.9872153336764</v>
      </c>
      <c r="Z2435" s="36">
        <f t="shared" si="782"/>
        <v>8333.5159120433673</v>
      </c>
      <c r="AA2435" s="36">
        <f t="shared" si="783"/>
        <v>3318.5286967096908</v>
      </c>
      <c r="AB2435" s="38">
        <f t="shared" si="758"/>
        <v>5.5297277867794037E-10</v>
      </c>
      <c r="AC2435" s="17"/>
      <c r="AD2435" s="17">
        <f t="shared" si="784"/>
        <v>10</v>
      </c>
      <c r="AH2435" s="103"/>
    </row>
    <row r="2436" spans="1:34">
      <c r="A2436" s="533"/>
      <c r="C2436" s="67" t="str">
        <f>'Terminated loans'!F1626</f>
        <v>E</v>
      </c>
      <c r="D2436" s="19">
        <f>'Terminated loans'!H1626</f>
        <v>143988260</v>
      </c>
      <c r="E2436" s="19">
        <f>'Terminated loans'!I1626</f>
        <v>99</v>
      </c>
      <c r="F2436" s="19" t="str">
        <f>'Terminated loans'!J1626</f>
        <v xml:space="preserve">LUQUET-REDDY M F(SL 2453)      </v>
      </c>
      <c r="G2436" s="547" t="str">
        <f t="shared" si="773"/>
        <v>C1</v>
      </c>
      <c r="H2436" s="21">
        <f>'Terminated loans'!L1626</f>
        <v>40681</v>
      </c>
      <c r="I2436" s="21">
        <f>IF(B2436="VELS",'Terminated loans'!M1626,'Terminated loans'!B1626)</f>
        <v>41698</v>
      </c>
      <c r="J2436" s="34">
        <f t="shared" si="775"/>
        <v>33</v>
      </c>
      <c r="K2436" s="34">
        <f t="shared" si="759"/>
        <v>115</v>
      </c>
      <c r="L2436" s="34">
        <f t="shared" si="760"/>
        <v>33</v>
      </c>
      <c r="M2436" s="34">
        <f t="shared" si="761"/>
        <v>33</v>
      </c>
      <c r="N2436" s="52">
        <f t="shared" si="762"/>
        <v>33</v>
      </c>
      <c r="O2436" s="318">
        <f>+'Terminated loans'!S1626</f>
        <v>250663</v>
      </c>
      <c r="P2436" s="26">
        <f>+'Terminated loans'!T1626</f>
        <v>0.03</v>
      </c>
      <c r="Q2436" s="536">
        <f t="shared" si="774"/>
        <v>8.1500000000000003E-2</v>
      </c>
      <c r="R2436" s="222">
        <f t="shared" si="776"/>
        <v>7922.9705013408802</v>
      </c>
      <c r="S2436" s="36">
        <f t="shared" si="777"/>
        <v>233523.29555498419</v>
      </c>
      <c r="T2436" s="36">
        <f t="shared" si="750"/>
        <v>17139.704445015814</v>
      </c>
      <c r="U2436" s="36">
        <f t="shared" si="778"/>
        <v>27934.730989268777</v>
      </c>
      <c r="V2436" s="36">
        <f t="shared" si="779"/>
        <v>10795.026544249034</v>
      </c>
      <c r="W2436" s="37">
        <f t="shared" si="780"/>
        <v>17139.704445019743</v>
      </c>
      <c r="X2436" s="36">
        <f t="shared" si="781"/>
        <v>17139.704445015814</v>
      </c>
      <c r="Y2436" s="276">
        <f t="shared" si="746"/>
        <v>17139.704445019743</v>
      </c>
      <c r="Z2436" s="36">
        <f t="shared" si="782"/>
        <v>27934.730989268777</v>
      </c>
      <c r="AA2436" s="36">
        <f t="shared" si="783"/>
        <v>10795.026544249034</v>
      </c>
      <c r="AB2436" s="38">
        <f t="shared" si="758"/>
        <v>3.92901711165905E-9</v>
      </c>
      <c r="AC2436" s="17"/>
      <c r="AD2436" s="17">
        <f t="shared" si="784"/>
        <v>33</v>
      </c>
      <c r="AH2436" s="103"/>
    </row>
    <row r="2437" spans="1:34">
      <c r="A2437" s="533"/>
      <c r="C2437" s="67" t="str">
        <f>'Terminated loans'!F1627</f>
        <v>E</v>
      </c>
      <c r="D2437" s="19">
        <f>'Terminated loans'!H1627</f>
        <v>143124401</v>
      </c>
      <c r="E2437" s="19">
        <f>'Terminated loans'!I1627</f>
        <v>99</v>
      </c>
      <c r="F2437" s="19" t="str">
        <f>'Terminated loans'!J1627</f>
        <v xml:space="preserve">SAURAH A (SL 1890)             </v>
      </c>
      <c r="G2437" s="547" t="str">
        <f t="shared" si="773"/>
        <v>A1</v>
      </c>
      <c r="H2437" s="21">
        <f>'Terminated loans'!L1627</f>
        <v>40346</v>
      </c>
      <c r="I2437" s="21">
        <f>IF(B2437="VELS",'Terminated loans'!M1627,'Terminated loans'!B1627)</f>
        <v>41698</v>
      </c>
      <c r="J2437" s="34">
        <f t="shared" si="775"/>
        <v>44</v>
      </c>
      <c r="K2437" s="34">
        <f t="shared" si="759"/>
        <v>126</v>
      </c>
      <c r="L2437" s="34">
        <f t="shared" si="760"/>
        <v>44</v>
      </c>
      <c r="M2437" s="34">
        <f t="shared" si="761"/>
        <v>44</v>
      </c>
      <c r="N2437" s="52">
        <f t="shared" si="762"/>
        <v>44</v>
      </c>
      <c r="O2437" s="318">
        <f>+'Terminated loans'!S1627</f>
        <v>1200098</v>
      </c>
      <c r="P2437" s="26">
        <f>+'Terminated loans'!T1627</f>
        <v>0.03</v>
      </c>
      <c r="Q2437" s="536">
        <f t="shared" si="774"/>
        <v>8.6499999999999994E-2</v>
      </c>
      <c r="R2437" s="222">
        <f t="shared" si="776"/>
        <v>28836.61895191437</v>
      </c>
      <c r="S2437" s="36">
        <f t="shared" si="777"/>
        <v>1083970.3016908644</v>
      </c>
      <c r="T2437" s="36">
        <f t="shared" si="750"/>
        <v>116127.69830913562</v>
      </c>
      <c r="U2437" s="36">
        <f t="shared" si="778"/>
        <v>184840.9321933554</v>
      </c>
      <c r="V2437" s="36">
        <f t="shared" si="779"/>
        <v>68713.233884232584</v>
      </c>
      <c r="W2437" s="37">
        <f t="shared" si="780"/>
        <v>116127.69830912282</v>
      </c>
      <c r="X2437" s="36">
        <f t="shared" si="781"/>
        <v>116127.69830913562</v>
      </c>
      <c r="Y2437" s="276">
        <f t="shared" si="746"/>
        <v>116127.69830912282</v>
      </c>
      <c r="Z2437" s="36">
        <f t="shared" si="782"/>
        <v>184840.9321933554</v>
      </c>
      <c r="AA2437" s="36">
        <f t="shared" si="783"/>
        <v>68713.233884232584</v>
      </c>
      <c r="AB2437" s="38">
        <f t="shared" si="758"/>
        <v>-1.280568540096283E-8</v>
      </c>
      <c r="AC2437" s="17"/>
      <c r="AD2437" s="17">
        <f t="shared" si="784"/>
        <v>44</v>
      </c>
      <c r="AH2437" s="103"/>
    </row>
    <row r="2438" spans="1:34">
      <c r="A2438" s="533"/>
      <c r="C2438" s="67" t="str">
        <f>'Terminated loans'!F1628</f>
        <v>E</v>
      </c>
      <c r="D2438" s="19">
        <f>'Terminated loans'!H1628</f>
        <v>143038645</v>
      </c>
      <c r="E2438" s="19">
        <f>'Terminated loans'!I1628</f>
        <v>99</v>
      </c>
      <c r="F2438" s="19" t="str">
        <f>'Terminated loans'!J1628</f>
        <v xml:space="preserve">LUQUET-REDDY M                 </v>
      </c>
      <c r="G2438" s="547" t="str">
        <f t="shared" si="773"/>
        <v>A1</v>
      </c>
      <c r="H2438" s="21">
        <f>'Terminated loans'!L1628</f>
        <v>40122</v>
      </c>
      <c r="I2438" s="21">
        <f>IF(B2438="VELS",'Terminated loans'!M1628,'Terminated loans'!B1628)</f>
        <v>41698</v>
      </c>
      <c r="J2438" s="34">
        <f t="shared" si="775"/>
        <v>52</v>
      </c>
      <c r="K2438" s="34">
        <f t="shared" si="759"/>
        <v>133</v>
      </c>
      <c r="L2438" s="34">
        <f t="shared" si="760"/>
        <v>52</v>
      </c>
      <c r="M2438" s="34">
        <f t="shared" si="761"/>
        <v>52</v>
      </c>
      <c r="N2438" s="52">
        <f t="shared" si="762"/>
        <v>52</v>
      </c>
      <c r="O2438" s="318">
        <f>+'Terminated loans'!S1628</f>
        <v>499374</v>
      </c>
      <c r="P2438" s="26">
        <f>+'Terminated loans'!T1628</f>
        <v>0.03</v>
      </c>
      <c r="Q2438" s="536">
        <f t="shared" si="774"/>
        <v>8.6499999999999994E-2</v>
      </c>
      <c r="R2438" s="222">
        <f t="shared" si="776"/>
        <v>10253.06688207701</v>
      </c>
      <c r="S2438" s="36">
        <f t="shared" si="777"/>
        <v>443318.4184275096</v>
      </c>
      <c r="T2438" s="36">
        <f t="shared" si="750"/>
        <v>56055.581572490395</v>
      </c>
      <c r="U2438" s="36">
        <f t="shared" si="778"/>
        <v>89841.059440489917</v>
      </c>
      <c r="V2438" s="36">
        <f t="shared" si="779"/>
        <v>33785.477868004469</v>
      </c>
      <c r="W2438" s="37">
        <f t="shared" si="780"/>
        <v>56055.581572485447</v>
      </c>
      <c r="X2438" s="36">
        <f t="shared" si="781"/>
        <v>56055.581572490395</v>
      </c>
      <c r="Y2438" s="276">
        <f t="shared" si="746"/>
        <v>56055.581572485447</v>
      </c>
      <c r="Z2438" s="36">
        <f t="shared" si="782"/>
        <v>89841.059440489917</v>
      </c>
      <c r="AA2438" s="36">
        <f t="shared" si="783"/>
        <v>33785.477868004469</v>
      </c>
      <c r="AB2438" s="38">
        <f t="shared" si="758"/>
        <v>-4.9476511776447296E-9</v>
      </c>
      <c r="AC2438" s="17"/>
      <c r="AD2438" s="17">
        <f t="shared" si="784"/>
        <v>52</v>
      </c>
      <c r="AH2438" s="103"/>
    </row>
    <row r="2439" spans="1:34">
      <c r="A2439" s="533"/>
      <c r="C2439" s="67" t="str">
        <f>'Terminated loans'!F1629</f>
        <v>E</v>
      </c>
      <c r="D2439" s="19">
        <f>'Terminated loans'!H1629</f>
        <v>143018547</v>
      </c>
      <c r="E2439" s="19">
        <f>'Terminated loans'!I1629</f>
        <v>99</v>
      </c>
      <c r="F2439" s="19" t="str">
        <f>'Terminated loans'!J1629</f>
        <v xml:space="preserve">LUQUET M F (SL1191)            </v>
      </c>
      <c r="G2439" s="547" t="str">
        <f t="shared" si="773"/>
        <v>A1</v>
      </c>
      <c r="H2439" s="21">
        <f>'Terminated loans'!L1629</f>
        <v>39786</v>
      </c>
      <c r="I2439" s="21">
        <f>IF(B2439="VELS",'Terminated loans'!M1629,'Terminated loans'!B1629)</f>
        <v>41698</v>
      </c>
      <c r="J2439" s="34">
        <f t="shared" si="775"/>
        <v>63</v>
      </c>
      <c r="K2439" s="34">
        <f t="shared" si="759"/>
        <v>144</v>
      </c>
      <c r="L2439" s="34">
        <f t="shared" si="760"/>
        <v>63</v>
      </c>
      <c r="M2439" s="34">
        <f t="shared" si="761"/>
        <v>63</v>
      </c>
      <c r="N2439" s="52">
        <f t="shared" si="762"/>
        <v>63</v>
      </c>
      <c r="O2439" s="318">
        <f>+'Terminated loans'!S1629</f>
        <v>748943</v>
      </c>
      <c r="P2439" s="26">
        <f>+'Terminated loans'!T1629</f>
        <v>0.03</v>
      </c>
      <c r="Q2439" s="536">
        <f t="shared" si="774"/>
        <v>8.6499999999999994E-2</v>
      </c>
      <c r="R2439" s="222">
        <f t="shared" si="776"/>
        <v>12863.550581985552</v>
      </c>
      <c r="S2439" s="36">
        <f t="shared" si="777"/>
        <v>649503.30610116152</v>
      </c>
      <c r="T2439" s="36">
        <f t="shared" si="750"/>
        <v>99439.693898838479</v>
      </c>
      <c r="U2439" s="36">
        <f t="shared" si="778"/>
        <v>160900.38056392118</v>
      </c>
      <c r="V2439" s="36">
        <f t="shared" si="779"/>
        <v>61460.686665089801</v>
      </c>
      <c r="W2439" s="37">
        <f t="shared" si="780"/>
        <v>99439.693898831378</v>
      </c>
      <c r="X2439" s="36">
        <f t="shared" si="781"/>
        <v>99439.693898838479</v>
      </c>
      <c r="Y2439" s="276">
        <f t="shared" si="746"/>
        <v>99439.693898831378</v>
      </c>
      <c r="Z2439" s="36">
        <f t="shared" si="782"/>
        <v>160900.38056392118</v>
      </c>
      <c r="AA2439" s="36">
        <f t="shared" si="783"/>
        <v>61460.686665089801</v>
      </c>
      <c r="AB2439" s="38">
        <f t="shared" si="758"/>
        <v>-7.1013346314430237E-9</v>
      </c>
      <c r="AC2439" s="17"/>
      <c r="AD2439" s="17">
        <f t="shared" si="784"/>
        <v>63</v>
      </c>
      <c r="AH2439" s="103"/>
    </row>
    <row r="2440" spans="1:34">
      <c r="A2440" s="533"/>
      <c r="C2440" s="67" t="str">
        <f>'Terminated loans'!F1630</f>
        <v>E</v>
      </c>
      <c r="D2440" s="19">
        <f>'Terminated loans'!H1630</f>
        <v>143002772</v>
      </c>
      <c r="E2440" s="19">
        <f>'Terminated loans'!I1630</f>
        <v>99</v>
      </c>
      <c r="F2440" s="19" t="str">
        <f>'Terminated loans'!J1630</f>
        <v xml:space="preserve">LUQUET-REDDY M F/T             </v>
      </c>
      <c r="G2440" s="547" t="str">
        <f t="shared" si="773"/>
        <v>A1</v>
      </c>
      <c r="H2440" s="21">
        <f>'Terminated loans'!L1630</f>
        <v>39324</v>
      </c>
      <c r="I2440" s="21">
        <f>IF(B2440="VELS",'Terminated loans'!M1630,'Terminated loans'!B1630)</f>
        <v>41698</v>
      </c>
      <c r="J2440" s="34">
        <f t="shared" si="775"/>
        <v>78</v>
      </c>
      <c r="K2440" s="34">
        <f t="shared" si="759"/>
        <v>159</v>
      </c>
      <c r="L2440" s="34">
        <f t="shared" si="760"/>
        <v>78</v>
      </c>
      <c r="M2440" s="34">
        <f t="shared" si="761"/>
        <v>78</v>
      </c>
      <c r="N2440" s="52">
        <f t="shared" si="762"/>
        <v>78</v>
      </c>
      <c r="O2440" s="318">
        <f>+'Terminated loans'!S1630</f>
        <v>1200178</v>
      </c>
      <c r="P2440" s="26">
        <f>+'Terminated loans'!T1630</f>
        <v>0.03</v>
      </c>
      <c r="Q2440" s="536">
        <f t="shared" si="774"/>
        <v>8.6499999999999994E-2</v>
      </c>
      <c r="R2440" s="222">
        <f t="shared" si="776"/>
        <v>16955.01118320055</v>
      </c>
      <c r="S2440" s="36">
        <f t="shared" si="777"/>
        <v>1008889.7730056808</v>
      </c>
      <c r="T2440" s="36">
        <f t="shared" si="750"/>
        <v>191288.22699431924</v>
      </c>
      <c r="U2440" s="36">
        <f t="shared" si="778"/>
        <v>313601.09928395099</v>
      </c>
      <c r="V2440" s="36">
        <f t="shared" si="779"/>
        <v>122312.87228964292</v>
      </c>
      <c r="W2440" s="37">
        <f t="shared" si="780"/>
        <v>191288.22699430806</v>
      </c>
      <c r="X2440" s="36">
        <f t="shared" si="781"/>
        <v>191288.22699431924</v>
      </c>
      <c r="Y2440" s="276">
        <f t="shared" si="746"/>
        <v>191288.22699430806</v>
      </c>
      <c r="Z2440" s="36">
        <f t="shared" si="782"/>
        <v>313601.09928395099</v>
      </c>
      <c r="AA2440" s="36">
        <f t="shared" si="783"/>
        <v>122312.87228964292</v>
      </c>
      <c r="AB2440" s="38">
        <f t="shared" si="758"/>
        <v>-1.1175870895385742E-8</v>
      </c>
      <c r="AC2440" s="17"/>
      <c r="AD2440" s="17">
        <f t="shared" si="784"/>
        <v>78</v>
      </c>
      <c r="AH2440" s="103"/>
    </row>
    <row r="2441" spans="1:34">
      <c r="A2441" s="533"/>
      <c r="C2441" s="67" t="str">
        <f>'Terminated loans'!F1631</f>
        <v>E</v>
      </c>
      <c r="D2441" s="19">
        <f>'Terminated loans'!H1631</f>
        <v>143026892</v>
      </c>
      <c r="E2441" s="19">
        <f>'Terminated loans'!I1631</f>
        <v>99</v>
      </c>
      <c r="F2441" s="19" t="str">
        <f>'Terminated loans'!J1631</f>
        <v xml:space="preserve">LUQUET-REDDY M/REDDY T         </v>
      </c>
      <c r="G2441" s="547" t="str">
        <f t="shared" si="773"/>
        <v>A1</v>
      </c>
      <c r="H2441" s="21">
        <f>'Terminated loans'!L1631</f>
        <v>39049</v>
      </c>
      <c r="I2441" s="21">
        <f>IF(B2441="VELS",'Terminated loans'!M1631,'Terminated loans'!B1631)</f>
        <v>41698</v>
      </c>
      <c r="J2441" s="34">
        <f t="shared" si="775"/>
        <v>87</v>
      </c>
      <c r="K2441" s="34">
        <f t="shared" si="759"/>
        <v>168</v>
      </c>
      <c r="L2441" s="34">
        <f t="shared" si="760"/>
        <v>87</v>
      </c>
      <c r="M2441" s="34">
        <f t="shared" si="761"/>
        <v>87</v>
      </c>
      <c r="N2441" s="52">
        <f t="shared" si="762"/>
        <v>87</v>
      </c>
      <c r="O2441" s="318">
        <f>+'Terminated loans'!S1631</f>
        <v>643020</v>
      </c>
      <c r="P2441" s="26">
        <f>+'Terminated loans'!T1631</f>
        <v>0.03</v>
      </c>
      <c r="Q2441" s="536">
        <f t="shared" si="774"/>
        <v>8.6499999999999994E-2</v>
      </c>
      <c r="R2441" s="222">
        <f t="shared" si="776"/>
        <v>8233.1220534526055</v>
      </c>
      <c r="S2441" s="36">
        <f t="shared" si="777"/>
        <v>530733.06870758347</v>
      </c>
      <c r="T2441" s="36">
        <f t="shared" si="750"/>
        <v>112286.93129241653</v>
      </c>
      <c r="U2441" s="36">
        <f t="shared" si="778"/>
        <v>185548.5499427875</v>
      </c>
      <c r="V2441" s="36">
        <f t="shared" si="779"/>
        <v>73261.618650376564</v>
      </c>
      <c r="W2441" s="37">
        <f t="shared" si="780"/>
        <v>112286.93129241094</v>
      </c>
      <c r="X2441" s="36">
        <f t="shared" si="781"/>
        <v>112286.93129241653</v>
      </c>
      <c r="Y2441" s="276">
        <f t="shared" ref="Y2441:Y2456" si="785">W2441</f>
        <v>112286.93129241094</v>
      </c>
      <c r="Z2441" s="36">
        <f t="shared" si="782"/>
        <v>185548.5499427875</v>
      </c>
      <c r="AA2441" s="36">
        <f t="shared" si="783"/>
        <v>73261.618650376564</v>
      </c>
      <c r="AB2441" s="38">
        <f t="shared" si="758"/>
        <v>-5.5879354476928711E-9</v>
      </c>
      <c r="AC2441" s="17"/>
      <c r="AD2441" s="17">
        <f t="shared" si="784"/>
        <v>87</v>
      </c>
      <c r="AH2441" s="103"/>
    </row>
    <row r="2442" spans="1:34">
      <c r="A2442" s="533"/>
      <c r="C2442" s="67" t="str">
        <f>'Terminated loans'!F1632</f>
        <v>E</v>
      </c>
      <c r="D2442" s="19">
        <f>'Terminated loans'!H1632</f>
        <v>141977423</v>
      </c>
      <c r="E2442" s="19">
        <f>'Terminated loans'!I1632</f>
        <v>98</v>
      </c>
      <c r="F2442" s="19" t="str">
        <f>'Terminated loans'!J1632</f>
        <v xml:space="preserve">SAURAH A                       </v>
      </c>
      <c r="G2442" s="547" t="str">
        <f t="shared" si="773"/>
        <v>E2</v>
      </c>
      <c r="H2442" s="21">
        <f>'Terminated loans'!L1632</f>
        <v>41617</v>
      </c>
      <c r="I2442" s="21">
        <f>IF(B2442="VELS",'Terminated loans'!M1632,'Terminated loans'!B1632)</f>
        <v>41698</v>
      </c>
      <c r="J2442" s="34">
        <f t="shared" si="775"/>
        <v>3</v>
      </c>
      <c r="K2442" s="34">
        <f t="shared" si="759"/>
        <v>84</v>
      </c>
      <c r="L2442" s="34">
        <f t="shared" si="760"/>
        <v>3</v>
      </c>
      <c r="M2442" s="34">
        <f t="shared" si="761"/>
        <v>3</v>
      </c>
      <c r="N2442" s="52">
        <f t="shared" si="762"/>
        <v>3</v>
      </c>
      <c r="O2442" s="318">
        <f>+'Terminated loans'!S1632</f>
        <v>125208</v>
      </c>
      <c r="P2442" s="26">
        <f>+'Terminated loans'!T1632</f>
        <v>0.05</v>
      </c>
      <c r="Q2442" s="536">
        <f t="shared" si="774"/>
        <v>9.1499999999999998E-2</v>
      </c>
      <c r="R2442" s="222">
        <f t="shared" si="776"/>
        <v>42084.28205058755</v>
      </c>
      <c r="S2442" s="36">
        <f t="shared" si="777"/>
        <v>124351.68141642818</v>
      </c>
      <c r="T2442" s="36">
        <f t="shared" si="750"/>
        <v>856.31858357181773</v>
      </c>
      <c r="U2442" s="36">
        <f t="shared" si="778"/>
        <v>1901.1647353336593</v>
      </c>
      <c r="V2442" s="36">
        <f t="shared" si="779"/>
        <v>1044.846151762642</v>
      </c>
      <c r="W2442" s="37">
        <f t="shared" si="780"/>
        <v>856.31858357101737</v>
      </c>
      <c r="X2442" s="36">
        <f t="shared" si="781"/>
        <v>856.31858357181773</v>
      </c>
      <c r="Y2442" s="276">
        <f t="shared" si="785"/>
        <v>856.31858357101737</v>
      </c>
      <c r="Z2442" s="36">
        <f t="shared" si="782"/>
        <v>1901.1647353336593</v>
      </c>
      <c r="AA2442" s="36">
        <f t="shared" si="783"/>
        <v>1044.846151762642</v>
      </c>
      <c r="AB2442" s="38">
        <f t="shared" si="758"/>
        <v>-8.0035533756017685E-10</v>
      </c>
      <c r="AC2442" s="17"/>
      <c r="AD2442" s="17">
        <f t="shared" si="784"/>
        <v>3</v>
      </c>
      <c r="AH2442" s="103"/>
    </row>
    <row r="2443" spans="1:34">
      <c r="A2443" s="533"/>
      <c r="C2443" s="67" t="str">
        <f>'Terminated loans'!F1633</f>
        <v>E</v>
      </c>
      <c r="D2443" s="19">
        <f>'Terminated loans'!H1633</f>
        <v>143980766</v>
      </c>
      <c r="E2443" s="19">
        <f>'Terminated loans'!I1633</f>
        <v>98</v>
      </c>
      <c r="F2443" s="19" t="str">
        <f>'Terminated loans'!J1633</f>
        <v xml:space="preserve">MAUNICK P A                    </v>
      </c>
      <c r="G2443" s="547" t="str">
        <f t="shared" si="773"/>
        <v>D2</v>
      </c>
      <c r="H2443" s="21">
        <f>'Terminated loans'!L1633</f>
        <v>41431</v>
      </c>
      <c r="I2443" s="21">
        <f>IF(B2443="VELS",'Terminated loans'!M1633,'Terminated loans'!B1633)</f>
        <v>41726</v>
      </c>
      <c r="J2443" s="34">
        <f t="shared" ref="J2443:J2451" si="786">ROUND((I2443-H2443)/365*12,0)</f>
        <v>10</v>
      </c>
      <c r="K2443" s="34">
        <f t="shared" si="759"/>
        <v>90</v>
      </c>
      <c r="L2443" s="34">
        <f t="shared" si="760"/>
        <v>10</v>
      </c>
      <c r="M2443" s="34">
        <f t="shared" si="761"/>
        <v>10</v>
      </c>
      <c r="N2443" s="52">
        <f t="shared" si="762"/>
        <v>10</v>
      </c>
      <c r="O2443" s="318">
        <f>+'Terminated loans'!S1633</f>
        <v>76063</v>
      </c>
      <c r="P2443" s="26">
        <f>+'Terminated loans'!T1633</f>
        <v>0.05</v>
      </c>
      <c r="Q2443" s="536">
        <f t="shared" si="774"/>
        <v>9.4E-2</v>
      </c>
      <c r="R2443" s="222">
        <f t="shared" ref="R2443:R2451" si="787">PMT(P2443/12,L2443,-O2443,0,0)</f>
        <v>7781.6981906479132</v>
      </c>
      <c r="S2443" s="36">
        <f t="shared" ref="S2443:S2451" si="788">(-PV(Q2443/12,L2443,R2443,0,0))</f>
        <v>74566.798705278445</v>
      </c>
      <c r="T2443" s="36">
        <f t="shared" si="750"/>
        <v>1496.2012947215553</v>
      </c>
      <c r="U2443" s="36">
        <f t="shared" ref="U2443:U2451" si="789">-IF(OR(Q2443="",Q2443=0),0,(CUMIPMT(Q2443/12,L2443,S2443,1,M2443,0)))</f>
        <v>3250.1832012009982</v>
      </c>
      <c r="V2443" s="36">
        <f t="shared" ref="V2443:V2451" si="790">-IF(OR(P2443="",P2443=0),0,(CUMIPMT(P2443/12,L2443,O2443,1,M2443,0)))</f>
        <v>1753.9819064791373</v>
      </c>
      <c r="W2443" s="37">
        <f t="shared" ref="W2443:W2451" si="791">IF(ISERROR(U2443-V2443),0,U2443-V2443)</f>
        <v>1496.2012947218609</v>
      </c>
      <c r="X2443" s="36">
        <f t="shared" ref="X2443:X2451" si="792">IF(C2443="O",T2443/AD2443*N2443,T2443)</f>
        <v>1496.2012947215553</v>
      </c>
      <c r="Y2443" s="276">
        <f t="shared" si="785"/>
        <v>1496.2012947218609</v>
      </c>
      <c r="Z2443" s="36">
        <f t="shared" ref="Z2443:Z2451" si="793">-IF(OR(Q2443="",Q2443=0),0,(CUMIPMT(Q2443/12,L2443,S2443,1,L2443,0)))</f>
        <v>3250.1832012009982</v>
      </c>
      <c r="AA2443" s="36">
        <f t="shared" ref="AA2443:AA2451" si="794">-IF(OR(P2443="",P2443=0),0,(CUMIPMT(P2443/12,L2443,O2443,1,L2443,0)))</f>
        <v>1753.9819064791373</v>
      </c>
      <c r="AB2443" s="38">
        <f t="shared" si="758"/>
        <v>3.0559021979570389E-10</v>
      </c>
      <c r="AC2443" s="17"/>
      <c r="AD2443" s="17">
        <f t="shared" ref="AD2443:AD2451" si="795">IF(L2443&gt;$J$2,$J$2,L2443)</f>
        <v>10</v>
      </c>
      <c r="AH2443" s="103"/>
    </row>
    <row r="2444" spans="1:34">
      <c r="A2444" s="533"/>
      <c r="C2444" s="67" t="str">
        <f>'Terminated loans'!F1634</f>
        <v>E</v>
      </c>
      <c r="D2444" s="19">
        <f>'Terminated loans'!H1634</f>
        <v>143998444</v>
      </c>
      <c r="E2444" s="19">
        <f>'Terminated loans'!I1634</f>
        <v>98</v>
      </c>
      <c r="F2444" s="19" t="str">
        <f>'Terminated loans'!J1634</f>
        <v xml:space="preserve">OMBIKA A                       </v>
      </c>
      <c r="G2444" s="547" t="str">
        <f t="shared" si="773"/>
        <v>D2</v>
      </c>
      <c r="H2444" s="21">
        <f>'Terminated loans'!L1634</f>
        <v>41152</v>
      </c>
      <c r="I2444" s="21">
        <f>IF(B2444="VELS",'Terminated loans'!M1634,'Terminated loans'!B1634)</f>
        <v>41726</v>
      </c>
      <c r="J2444" s="34">
        <f t="shared" si="786"/>
        <v>19</v>
      </c>
      <c r="K2444" s="34">
        <f t="shared" si="759"/>
        <v>99</v>
      </c>
      <c r="L2444" s="34">
        <f t="shared" si="760"/>
        <v>19</v>
      </c>
      <c r="M2444" s="34">
        <f t="shared" si="761"/>
        <v>19</v>
      </c>
      <c r="N2444" s="52">
        <f t="shared" si="762"/>
        <v>19</v>
      </c>
      <c r="O2444" s="318">
        <f>+'Terminated loans'!S1634</f>
        <v>249139</v>
      </c>
      <c r="P2444" s="26">
        <f>+'Terminated loans'!T1634</f>
        <v>0.05</v>
      </c>
      <c r="Q2444" s="536">
        <f t="shared" si="774"/>
        <v>9.4E-2</v>
      </c>
      <c r="R2444" s="222">
        <f t="shared" si="787"/>
        <v>13665.750972250848</v>
      </c>
      <c r="S2444" s="36">
        <f t="shared" si="788"/>
        <v>240378.97075217916</v>
      </c>
      <c r="T2444" s="36">
        <f t="shared" si="750"/>
        <v>8760.029247820843</v>
      </c>
      <c r="U2444" s="36">
        <f t="shared" si="789"/>
        <v>19270.297720588133</v>
      </c>
      <c r="V2444" s="36">
        <f t="shared" si="790"/>
        <v>10510.268472766096</v>
      </c>
      <c r="W2444" s="37">
        <f t="shared" si="791"/>
        <v>8760.0292478220363</v>
      </c>
      <c r="X2444" s="36">
        <f t="shared" si="792"/>
        <v>8760.029247820843</v>
      </c>
      <c r="Y2444" s="276">
        <f t="shared" si="785"/>
        <v>8760.0292478220363</v>
      </c>
      <c r="Z2444" s="36">
        <f t="shared" si="793"/>
        <v>19270.297720588133</v>
      </c>
      <c r="AA2444" s="36">
        <f t="shared" si="794"/>
        <v>10510.268472766096</v>
      </c>
      <c r="AB2444" s="38">
        <f t="shared" si="758"/>
        <v>1.1932570487260818E-9</v>
      </c>
      <c r="AC2444" s="17"/>
      <c r="AD2444" s="17">
        <f t="shared" si="795"/>
        <v>19</v>
      </c>
      <c r="AH2444" s="103"/>
    </row>
    <row r="2445" spans="1:34">
      <c r="A2445" s="533"/>
      <c r="C2445" s="67" t="str">
        <f>'Terminated loans'!F1635</f>
        <v>E</v>
      </c>
      <c r="D2445" s="19">
        <f>'Terminated loans'!H1635</f>
        <v>143996581</v>
      </c>
      <c r="E2445" s="19">
        <f>'Terminated loans'!I1635</f>
        <v>98</v>
      </c>
      <c r="F2445" s="19" t="str">
        <f>'Terminated loans'!J1635</f>
        <v xml:space="preserve">PURGASS B D                    </v>
      </c>
      <c r="G2445" s="547" t="str">
        <f t="shared" si="773"/>
        <v>D2</v>
      </c>
      <c r="H2445" s="21">
        <f>'Terminated loans'!L1635</f>
        <v>41019</v>
      </c>
      <c r="I2445" s="21">
        <f>IF(B2445="VELS",'Terminated loans'!M1635,'Terminated loans'!B1635)</f>
        <v>41726</v>
      </c>
      <c r="J2445" s="34">
        <f t="shared" si="786"/>
        <v>23</v>
      </c>
      <c r="K2445" s="34">
        <f t="shared" si="759"/>
        <v>103</v>
      </c>
      <c r="L2445" s="34">
        <f t="shared" si="760"/>
        <v>23</v>
      </c>
      <c r="M2445" s="34">
        <f t="shared" si="761"/>
        <v>23</v>
      </c>
      <c r="N2445" s="52">
        <f t="shared" si="762"/>
        <v>23</v>
      </c>
      <c r="O2445" s="318">
        <f>+'Terminated loans'!S1635</f>
        <v>232206</v>
      </c>
      <c r="P2445" s="26">
        <f>+'Terminated loans'!T1635</f>
        <v>0.05</v>
      </c>
      <c r="Q2445" s="536">
        <f t="shared" si="774"/>
        <v>9.4E-2</v>
      </c>
      <c r="R2445" s="222">
        <f t="shared" si="787"/>
        <v>10608.403653852525</v>
      </c>
      <c r="S2445" s="36">
        <f t="shared" si="788"/>
        <v>222481.96474660333</v>
      </c>
      <c r="T2445" s="36">
        <f t="shared" si="750"/>
        <v>9724.0352533966652</v>
      </c>
      <c r="U2445" s="36">
        <f t="shared" si="789"/>
        <v>21511.319292005704</v>
      </c>
      <c r="V2445" s="36">
        <f t="shared" si="790"/>
        <v>11787.284038608108</v>
      </c>
      <c r="W2445" s="37">
        <f t="shared" si="791"/>
        <v>9724.0352533975965</v>
      </c>
      <c r="X2445" s="36">
        <f t="shared" si="792"/>
        <v>9724.0352533966652</v>
      </c>
      <c r="Y2445" s="276">
        <f t="shared" si="785"/>
        <v>9724.0352533975965</v>
      </c>
      <c r="Z2445" s="36">
        <f t="shared" si="793"/>
        <v>21511.319292005704</v>
      </c>
      <c r="AA2445" s="36">
        <f t="shared" si="794"/>
        <v>11787.284038608108</v>
      </c>
      <c r="AB2445" s="38">
        <f t="shared" si="758"/>
        <v>9.3132257461547852E-10</v>
      </c>
      <c r="AC2445" s="17"/>
      <c r="AD2445" s="17">
        <f t="shared" si="795"/>
        <v>23</v>
      </c>
      <c r="AH2445" s="103"/>
    </row>
    <row r="2446" spans="1:34">
      <c r="A2446" s="533"/>
      <c r="C2446" s="67" t="str">
        <f>'Terminated loans'!F1636</f>
        <v>E</v>
      </c>
      <c r="D2446" s="19">
        <f>'Terminated loans'!H1636</f>
        <v>143995771</v>
      </c>
      <c r="E2446" s="19">
        <f>'Terminated loans'!I1636</f>
        <v>98</v>
      </c>
      <c r="F2446" s="19" t="str">
        <f>'Terminated loans'!J1636</f>
        <v xml:space="preserve">OMBIKA A                       </v>
      </c>
      <c r="G2446" s="547" t="str">
        <f t="shared" si="773"/>
        <v>C2</v>
      </c>
      <c r="H2446" s="21">
        <f>'Terminated loans'!L1636</f>
        <v>40756</v>
      </c>
      <c r="I2446" s="21">
        <f>IF(B2446="VELS",'Terminated loans'!M1636,'Terminated loans'!B1636)</f>
        <v>41726</v>
      </c>
      <c r="J2446" s="34">
        <f t="shared" si="786"/>
        <v>32</v>
      </c>
      <c r="K2446" s="34">
        <f t="shared" si="759"/>
        <v>112</v>
      </c>
      <c r="L2446" s="34">
        <f t="shared" si="760"/>
        <v>32</v>
      </c>
      <c r="M2446" s="34">
        <f t="shared" si="761"/>
        <v>32</v>
      </c>
      <c r="N2446" s="52">
        <f t="shared" si="762"/>
        <v>32</v>
      </c>
      <c r="O2446" s="318">
        <f>+'Terminated loans'!S1636</f>
        <v>531250</v>
      </c>
      <c r="P2446" s="26">
        <f>+'Terminated loans'!T1636</f>
        <v>0.05</v>
      </c>
      <c r="Q2446" s="536">
        <f t="shared" si="774"/>
        <v>9.9000000000000005E-2</v>
      </c>
      <c r="R2446" s="222">
        <f t="shared" si="787"/>
        <v>17767.432524219934</v>
      </c>
      <c r="S2446" s="36">
        <f t="shared" si="788"/>
        <v>497906.47036663827</v>
      </c>
      <c r="T2446" s="36">
        <f t="shared" si="750"/>
        <v>33343.52963336173</v>
      </c>
      <c r="U2446" s="36">
        <f t="shared" si="789"/>
        <v>70651.370408406947</v>
      </c>
      <c r="V2446" s="36">
        <f t="shared" si="790"/>
        <v>37307.840775037766</v>
      </c>
      <c r="W2446" s="37">
        <f t="shared" si="791"/>
        <v>33343.52963336918</v>
      </c>
      <c r="X2446" s="36">
        <f t="shared" si="792"/>
        <v>33343.52963336173</v>
      </c>
      <c r="Y2446" s="276">
        <f t="shared" si="785"/>
        <v>33343.52963336918</v>
      </c>
      <c r="Z2446" s="36">
        <f t="shared" si="793"/>
        <v>70651.370408406947</v>
      </c>
      <c r="AA2446" s="36">
        <f t="shared" si="794"/>
        <v>37307.840775037766</v>
      </c>
      <c r="AB2446" s="38">
        <f t="shared" si="758"/>
        <v>7.4505805969238281E-9</v>
      </c>
      <c r="AC2446" s="17"/>
      <c r="AD2446" s="17">
        <f t="shared" si="795"/>
        <v>32</v>
      </c>
      <c r="AH2446" s="103"/>
    </row>
    <row r="2447" spans="1:34">
      <c r="A2447" s="533"/>
      <c r="C2447" s="67" t="str">
        <f>'Terminated loans'!F1637</f>
        <v>E</v>
      </c>
      <c r="D2447" s="19">
        <f>'Terminated loans'!H1637</f>
        <v>143992659</v>
      </c>
      <c r="E2447" s="19">
        <f>'Terminated loans'!I1637</f>
        <v>98</v>
      </c>
      <c r="F2447" s="19" t="str">
        <f>'Terminated loans'!J1637</f>
        <v xml:space="preserve">SEWOCK M                       </v>
      </c>
      <c r="G2447" s="547" t="str">
        <f t="shared" si="773"/>
        <v>B2</v>
      </c>
      <c r="H2447" s="21">
        <f>'Terminated loans'!L1637</f>
        <v>40585</v>
      </c>
      <c r="I2447" s="21">
        <f>IF(B2447="VELS",'Terminated loans'!M1637,'Terminated loans'!B1637)</f>
        <v>41726</v>
      </c>
      <c r="J2447" s="34">
        <f t="shared" si="786"/>
        <v>38</v>
      </c>
      <c r="K2447" s="34">
        <f t="shared" si="759"/>
        <v>118</v>
      </c>
      <c r="L2447" s="34">
        <f t="shared" si="760"/>
        <v>38</v>
      </c>
      <c r="M2447" s="34">
        <f t="shared" si="761"/>
        <v>38</v>
      </c>
      <c r="N2447" s="52">
        <f t="shared" si="762"/>
        <v>38</v>
      </c>
      <c r="O2447" s="318">
        <f>+'Terminated loans'!S1637</f>
        <v>240233</v>
      </c>
      <c r="P2447" s="26">
        <f>+'Terminated loans'!T1637</f>
        <v>0.05</v>
      </c>
      <c r="Q2447" s="536">
        <f t="shared" si="774"/>
        <v>9.4E-2</v>
      </c>
      <c r="R2447" s="222">
        <f t="shared" si="787"/>
        <v>6848.7423452674111</v>
      </c>
      <c r="S2447" s="36">
        <f t="shared" si="788"/>
        <v>224338.10780776935</v>
      </c>
      <c r="T2447" s="36">
        <f t="shared" si="750"/>
        <v>15894.892192230647</v>
      </c>
      <c r="U2447" s="36">
        <f t="shared" si="789"/>
        <v>35914.101312393352</v>
      </c>
      <c r="V2447" s="36">
        <f t="shared" si="790"/>
        <v>20019.209120161628</v>
      </c>
      <c r="W2447" s="37">
        <f t="shared" si="791"/>
        <v>15894.892192231724</v>
      </c>
      <c r="X2447" s="36">
        <f t="shared" si="792"/>
        <v>15894.892192230647</v>
      </c>
      <c r="Y2447" s="276">
        <f t="shared" si="785"/>
        <v>15894.892192231724</v>
      </c>
      <c r="Z2447" s="36">
        <f t="shared" si="793"/>
        <v>35914.101312393352</v>
      </c>
      <c r="AA2447" s="36">
        <f t="shared" si="794"/>
        <v>20019.209120161628</v>
      </c>
      <c r="AB2447" s="38">
        <f t="shared" si="758"/>
        <v>1.076841726899147E-9</v>
      </c>
      <c r="AC2447" s="17"/>
      <c r="AD2447" s="17">
        <f t="shared" si="795"/>
        <v>38</v>
      </c>
      <c r="AH2447" s="103"/>
    </row>
    <row r="2448" spans="1:34">
      <c r="A2448" s="533"/>
      <c r="C2448" s="67" t="str">
        <f>'Terminated loans'!F1638</f>
        <v>E</v>
      </c>
      <c r="D2448" s="19">
        <f>'Terminated loans'!H1638</f>
        <v>143033333</v>
      </c>
      <c r="E2448" s="19">
        <f>'Terminated loans'!I1638</f>
        <v>98</v>
      </c>
      <c r="F2448" s="19" t="str">
        <f>'Terminated loans'!J1638</f>
        <v xml:space="preserve">AUCHAMBIT D                    </v>
      </c>
      <c r="G2448" s="547" t="str">
        <f t="shared" si="773"/>
        <v>A2</v>
      </c>
      <c r="H2448" s="21">
        <f>'Terminated loans'!L1638</f>
        <v>39706</v>
      </c>
      <c r="I2448" s="21">
        <f>IF(B2448="VELS",'Terminated loans'!M1638,'Terminated loans'!B1638)</f>
        <v>41726</v>
      </c>
      <c r="J2448" s="34">
        <f t="shared" si="786"/>
        <v>66</v>
      </c>
      <c r="K2448" s="34">
        <f t="shared" si="759"/>
        <v>147</v>
      </c>
      <c r="L2448" s="34">
        <f t="shared" si="760"/>
        <v>60</v>
      </c>
      <c r="M2448" s="34">
        <f t="shared" si="761"/>
        <v>60</v>
      </c>
      <c r="N2448" s="52">
        <f t="shared" si="762"/>
        <v>60</v>
      </c>
      <c r="O2448" s="318">
        <f>+'Terminated loans'!S1638</f>
        <v>139501</v>
      </c>
      <c r="P2448" s="26">
        <f>+'Terminated loans'!T1638</f>
        <v>0.05</v>
      </c>
      <c r="Q2448" s="536">
        <f t="shared" si="774"/>
        <v>0.104</v>
      </c>
      <c r="R2448" s="222">
        <f t="shared" si="787"/>
        <v>2632.5559645731696</v>
      </c>
      <c r="S2448" s="36">
        <f t="shared" si="788"/>
        <v>122761.95607902281</v>
      </c>
      <c r="T2448" s="36">
        <f t="shared" si="750"/>
        <v>16739.043920977187</v>
      </c>
      <c r="U2448" s="36">
        <f t="shared" si="789"/>
        <v>35191.401795366211</v>
      </c>
      <c r="V2448" s="36">
        <f t="shared" si="790"/>
        <v>18452.357874390174</v>
      </c>
      <c r="W2448" s="37">
        <f t="shared" si="791"/>
        <v>16739.043920976037</v>
      </c>
      <c r="X2448" s="36">
        <f t="shared" si="792"/>
        <v>16739.043920977187</v>
      </c>
      <c r="Y2448" s="276">
        <f t="shared" si="785"/>
        <v>16739.043920976037</v>
      </c>
      <c r="Z2448" s="36">
        <f t="shared" si="793"/>
        <v>35191.401795366211</v>
      </c>
      <c r="AA2448" s="36">
        <f t="shared" si="794"/>
        <v>18452.357874390174</v>
      </c>
      <c r="AB2448" s="38">
        <f t="shared" si="758"/>
        <v>-1.1496013030409813E-9</v>
      </c>
      <c r="AC2448" s="17"/>
      <c r="AD2448" s="17">
        <f t="shared" si="795"/>
        <v>60</v>
      </c>
      <c r="AH2448" s="103"/>
    </row>
    <row r="2449" spans="1:34">
      <c r="A2449" s="533"/>
      <c r="C2449" s="67" t="str">
        <f>'Terminated loans'!F1639</f>
        <v>E</v>
      </c>
      <c r="D2449" s="19">
        <f>'Terminated loans'!H1639</f>
        <v>143121577</v>
      </c>
      <c r="E2449" s="19">
        <f>'Terminated loans'!I1639</f>
        <v>99</v>
      </c>
      <c r="F2449" s="19" t="str">
        <f>'Terminated loans'!J1639</f>
        <v xml:space="preserve">APPASAMY A J Y/A(SL 2057)      </v>
      </c>
      <c r="G2449" s="547" t="str">
        <f t="shared" si="773"/>
        <v>C1</v>
      </c>
      <c r="H2449" s="21">
        <f>'Terminated loans'!L1639</f>
        <v>40658</v>
      </c>
      <c r="I2449" s="21">
        <f>IF(B2449="VELS",'Terminated loans'!M1639,'Terminated loans'!B1639)</f>
        <v>41726</v>
      </c>
      <c r="J2449" s="34">
        <f t="shared" si="786"/>
        <v>35</v>
      </c>
      <c r="K2449" s="34">
        <f t="shared" si="759"/>
        <v>115</v>
      </c>
      <c r="L2449" s="34">
        <f t="shared" si="760"/>
        <v>35</v>
      </c>
      <c r="M2449" s="34">
        <f t="shared" si="761"/>
        <v>35</v>
      </c>
      <c r="N2449" s="52">
        <f t="shared" si="762"/>
        <v>35</v>
      </c>
      <c r="O2449" s="318">
        <f>+'Terminated loans'!S1639</f>
        <v>5023957</v>
      </c>
      <c r="P2449" s="26">
        <f>+'Terminated loans'!T1639</f>
        <v>0.03</v>
      </c>
      <c r="Q2449" s="536">
        <f t="shared" si="774"/>
        <v>8.1500000000000003E-2</v>
      </c>
      <c r="R2449" s="222">
        <f t="shared" si="787"/>
        <v>150092.38381041208</v>
      </c>
      <c r="S2449" s="36">
        <f t="shared" si="788"/>
        <v>4661524.5071217613</v>
      </c>
      <c r="T2449" s="36">
        <f t="shared" si="750"/>
        <v>362432.49287823867</v>
      </c>
      <c r="U2449" s="36">
        <f t="shared" si="789"/>
        <v>591708.92624273803</v>
      </c>
      <c r="V2449" s="36">
        <f t="shared" si="790"/>
        <v>229276.43336442299</v>
      </c>
      <c r="W2449" s="37">
        <f t="shared" si="791"/>
        <v>362432.49287831504</v>
      </c>
      <c r="X2449" s="36">
        <f t="shared" si="792"/>
        <v>362432.49287823867</v>
      </c>
      <c r="Y2449" s="276">
        <f t="shared" si="785"/>
        <v>362432.49287831504</v>
      </c>
      <c r="Z2449" s="36">
        <f t="shared" si="793"/>
        <v>591708.92624273803</v>
      </c>
      <c r="AA2449" s="36">
        <f t="shared" si="794"/>
        <v>229276.43336442299</v>
      </c>
      <c r="AB2449" s="38">
        <f t="shared" si="758"/>
        <v>7.6368451118469238E-8</v>
      </c>
      <c r="AC2449" s="17"/>
      <c r="AD2449" s="17">
        <f t="shared" si="795"/>
        <v>35</v>
      </c>
      <c r="AH2449" s="103"/>
    </row>
    <row r="2450" spans="1:34" ht="12" customHeight="1">
      <c r="A2450" s="533"/>
      <c r="C2450" s="67" t="str">
        <f>'Terminated loans'!F1640</f>
        <v>E</v>
      </c>
      <c r="D2450" s="19">
        <f>'Terminated loans'!H1640</f>
        <v>143093387</v>
      </c>
      <c r="E2450" s="19">
        <f>'Terminated loans'!I1640</f>
        <v>99</v>
      </c>
      <c r="F2450" s="19" t="str">
        <f>'Terminated loans'!J1640</f>
        <v xml:space="preserve">KOOLOMUTH-RAMFUL T(SL2106      </v>
      </c>
      <c r="G2450" s="547" t="str">
        <f t="shared" si="773"/>
        <v>A1</v>
      </c>
      <c r="H2450" s="21">
        <f>'Terminated loans'!L1640</f>
        <v>40452</v>
      </c>
      <c r="I2450" s="21">
        <f>IF(B2450="VELS",'Terminated loans'!M1640,'Terminated loans'!B1640)</f>
        <v>41726</v>
      </c>
      <c r="J2450" s="34">
        <f t="shared" si="786"/>
        <v>42</v>
      </c>
      <c r="K2450" s="34">
        <f t="shared" si="759"/>
        <v>122</v>
      </c>
      <c r="L2450" s="34">
        <f t="shared" si="760"/>
        <v>42</v>
      </c>
      <c r="M2450" s="34">
        <f t="shared" si="761"/>
        <v>42</v>
      </c>
      <c r="N2450" s="52">
        <f t="shared" si="762"/>
        <v>42</v>
      </c>
      <c r="O2450" s="318">
        <f>+'Terminated loans'!S1640</f>
        <v>1900124</v>
      </c>
      <c r="P2450" s="26">
        <f>+'Terminated loans'!T1640</f>
        <v>0.03</v>
      </c>
      <c r="Q2450" s="536">
        <f t="shared" si="774"/>
        <v>8.6499999999999994E-2</v>
      </c>
      <c r="R2450" s="222">
        <f t="shared" si="787"/>
        <v>47714.236130291349</v>
      </c>
      <c r="S2450" s="36">
        <f t="shared" si="788"/>
        <v>1723759.349868811</v>
      </c>
      <c r="T2450" s="36">
        <f t="shared" si="750"/>
        <v>176364.65013118903</v>
      </c>
      <c r="U2450" s="36">
        <f t="shared" si="789"/>
        <v>280238.5676034058</v>
      </c>
      <c r="V2450" s="36">
        <f t="shared" si="790"/>
        <v>103873.91747223632</v>
      </c>
      <c r="W2450" s="37">
        <f t="shared" si="791"/>
        <v>176364.65013116947</v>
      </c>
      <c r="X2450" s="36">
        <f t="shared" si="792"/>
        <v>176364.65013118903</v>
      </c>
      <c r="Y2450" s="276">
        <f t="shared" si="785"/>
        <v>176364.65013116947</v>
      </c>
      <c r="Z2450" s="36">
        <f t="shared" si="793"/>
        <v>280238.5676034058</v>
      </c>
      <c r="AA2450" s="36">
        <f t="shared" si="794"/>
        <v>103873.91747223632</v>
      </c>
      <c r="AB2450" s="38">
        <f t="shared" si="758"/>
        <v>-1.9557774066925049E-8</v>
      </c>
      <c r="AC2450" s="17"/>
      <c r="AD2450" s="17">
        <f t="shared" si="795"/>
        <v>42</v>
      </c>
      <c r="AH2450" s="103"/>
    </row>
    <row r="2451" spans="1:34">
      <c r="A2451" s="533"/>
      <c r="C2451" s="67" t="str">
        <f>'Terminated loans'!F1641</f>
        <v>E</v>
      </c>
      <c r="D2451" s="19">
        <f>'Terminated loans'!H1641</f>
        <v>143039285</v>
      </c>
      <c r="E2451" s="19">
        <f>'Terminated loans'!I1641</f>
        <v>99</v>
      </c>
      <c r="F2451" s="19" t="str">
        <f>'Terminated loans'!J1641</f>
        <v xml:space="preserve">REDDI C(SL 1609)               </v>
      </c>
      <c r="G2451" s="547" t="str">
        <f t="shared" si="773"/>
        <v>A1</v>
      </c>
      <c r="H2451" s="21">
        <f>'Terminated loans'!L1641</f>
        <v>40067</v>
      </c>
      <c r="I2451" s="21">
        <f>IF(B2451="VELS",'Terminated loans'!M1641,'Terminated loans'!B1641)</f>
        <v>41726</v>
      </c>
      <c r="J2451" s="34">
        <f t="shared" si="786"/>
        <v>55</v>
      </c>
      <c r="K2451" s="34">
        <f t="shared" si="759"/>
        <v>135</v>
      </c>
      <c r="L2451" s="34">
        <f t="shared" si="760"/>
        <v>55</v>
      </c>
      <c r="M2451" s="34">
        <f t="shared" si="761"/>
        <v>55</v>
      </c>
      <c r="N2451" s="52">
        <f t="shared" si="762"/>
        <v>55</v>
      </c>
      <c r="O2451" s="318">
        <f>+'Terminated loans'!S1641</f>
        <v>499374</v>
      </c>
      <c r="P2451" s="26">
        <f>+'Terminated loans'!T1641</f>
        <v>0.03</v>
      </c>
      <c r="Q2451" s="536">
        <f t="shared" si="774"/>
        <v>8.6499999999999994E-2</v>
      </c>
      <c r="R2451" s="222">
        <f t="shared" si="787"/>
        <v>9729.3721029998451</v>
      </c>
      <c r="S2451" s="36">
        <f t="shared" si="788"/>
        <v>440479.90637655137</v>
      </c>
      <c r="T2451" s="36">
        <f t="shared" si="750"/>
        <v>58894.093623448629</v>
      </c>
      <c r="U2451" s="36">
        <f t="shared" si="789"/>
        <v>94635.559288435557</v>
      </c>
      <c r="V2451" s="36">
        <f t="shared" si="790"/>
        <v>35741.465664991527</v>
      </c>
      <c r="W2451" s="37">
        <f t="shared" si="791"/>
        <v>58894.093623444031</v>
      </c>
      <c r="X2451" s="36">
        <f t="shared" si="792"/>
        <v>58894.093623448629</v>
      </c>
      <c r="Y2451" s="276">
        <f t="shared" si="785"/>
        <v>58894.093623444031</v>
      </c>
      <c r="Z2451" s="36">
        <f t="shared" si="793"/>
        <v>94635.559288435557</v>
      </c>
      <c r="AA2451" s="36">
        <f t="shared" si="794"/>
        <v>35741.465664991527</v>
      </c>
      <c r="AB2451" s="38">
        <f t="shared" si="758"/>
        <v>-4.5984052121639252E-9</v>
      </c>
      <c r="AC2451" s="17"/>
      <c r="AD2451" s="17">
        <f t="shared" si="795"/>
        <v>55</v>
      </c>
      <c r="AH2451" s="103"/>
    </row>
    <row r="2452" spans="1:34">
      <c r="A2452" s="533"/>
      <c r="C2452" s="67" t="str">
        <f>'Terminated loans'!F1642</f>
        <v>E</v>
      </c>
      <c r="D2452" s="19">
        <f>'Terminated loans'!H1642</f>
        <v>143001970</v>
      </c>
      <c r="E2452" s="19">
        <f>'Terminated loans'!I1642</f>
        <v>99</v>
      </c>
      <c r="F2452" s="19" t="str">
        <f>'Terminated loans'!J1642</f>
        <v xml:space="preserve">ELLAPPA REDDI C                </v>
      </c>
      <c r="G2452" s="547" t="str">
        <f t="shared" si="773"/>
        <v>A1</v>
      </c>
      <c r="H2452" s="21">
        <f>'Terminated loans'!L1642</f>
        <v>39770</v>
      </c>
      <c r="I2452" s="21">
        <f>IF(B2452="VELS",'Terminated loans'!M1642,'Terminated loans'!B1642)</f>
        <v>41726</v>
      </c>
      <c r="J2452" s="34">
        <f t="shared" ref="J2452" si="796">ROUND((I2452-H2452)/365*12,0)</f>
        <v>64</v>
      </c>
      <c r="K2452" s="34">
        <f t="shared" si="759"/>
        <v>144</v>
      </c>
      <c r="L2452" s="34">
        <f t="shared" si="760"/>
        <v>64</v>
      </c>
      <c r="M2452" s="34">
        <f t="shared" si="761"/>
        <v>64</v>
      </c>
      <c r="N2452" s="52">
        <f t="shared" si="762"/>
        <v>64</v>
      </c>
      <c r="O2452" s="318">
        <f>+'Terminated loans'!S1642</f>
        <v>2280102</v>
      </c>
      <c r="P2452" s="26">
        <f>+'Terminated loans'!T1642</f>
        <v>0.03</v>
      </c>
      <c r="Q2452" s="536">
        <f t="shared" si="774"/>
        <v>8.6499999999999994E-2</v>
      </c>
      <c r="R2452" s="222">
        <f t="shared" ref="R2452" si="797">PMT(P2452/12,L2452,-O2452,0,0)</f>
        <v>38597.112226386307</v>
      </c>
      <c r="S2452" s="36">
        <f t="shared" ref="S2452" si="798">(-PV(Q2452/12,L2452,R2452,0,0))</f>
        <v>1973209.6784570098</v>
      </c>
      <c r="T2452" s="36">
        <f t="shared" si="750"/>
        <v>306892.32154299016</v>
      </c>
      <c r="U2452" s="36">
        <f t="shared" ref="U2452" si="799">-IF(OR(Q2452="",Q2452=0),0,(CUMIPMT(Q2452/12,L2452,S2452,1,M2452,0)))</f>
        <v>497005.50403169193</v>
      </c>
      <c r="V2452" s="36">
        <f t="shared" ref="V2452" si="800">-IF(OR(P2452="",P2452=0),0,(CUMIPMT(P2452/12,L2452,O2452,1,M2452,0)))</f>
        <v>190113.18248872366</v>
      </c>
      <c r="W2452" s="37">
        <f t="shared" ref="W2452" si="801">IF(ISERROR(U2452-V2452),0,U2452-V2452)</f>
        <v>306892.32154296828</v>
      </c>
      <c r="X2452" s="36">
        <f t="shared" ref="X2452" si="802">IF(C2452="O",T2452/AD2452*N2452,T2452)</f>
        <v>306892.32154299016</v>
      </c>
      <c r="Y2452" s="276">
        <f t="shared" si="785"/>
        <v>306892.32154296828</v>
      </c>
      <c r="Z2452" s="36">
        <f t="shared" ref="Z2452" si="803">-IF(OR(Q2452="",Q2452=0),0,(CUMIPMT(Q2452/12,L2452,S2452,1,L2452,0)))</f>
        <v>497005.50403169193</v>
      </c>
      <c r="AA2452" s="36">
        <f t="shared" ref="AA2452" si="804">-IF(OR(P2452="",P2452=0),0,(CUMIPMT(P2452/12,L2452,O2452,1,L2452,0)))</f>
        <v>190113.18248872366</v>
      </c>
      <c r="AB2452" s="38">
        <f t="shared" si="758"/>
        <v>-2.1886080503463745E-8</v>
      </c>
      <c r="AC2452" s="17"/>
      <c r="AD2452" s="17">
        <f t="shared" ref="AD2452" si="805">IF(L2452&gt;$J$2,$J$2,L2452)</f>
        <v>64</v>
      </c>
      <c r="AH2452" s="103"/>
    </row>
    <row r="2453" spans="1:34">
      <c r="A2453" s="533"/>
      <c r="C2453" s="67" t="str">
        <f>'Terminated loans'!F1643</f>
        <v>E</v>
      </c>
      <c r="D2453" s="19">
        <f>'Terminated loans'!H1643</f>
        <v>143996042</v>
      </c>
      <c r="E2453" s="19">
        <f>'Terminated loans'!I1643</f>
        <v>98</v>
      </c>
      <c r="F2453" s="19" t="str">
        <f>'Terminated loans'!J1643</f>
        <v xml:space="preserve">NAYNA-MONTEZUMA M J C          </v>
      </c>
      <c r="G2453" s="547" t="str">
        <f t="shared" si="773"/>
        <v>C2</v>
      </c>
      <c r="H2453" s="21">
        <f>'Terminated loans'!L1643</f>
        <v>40870</v>
      </c>
      <c r="I2453" s="21">
        <f>IF(B2453="VELS",'Terminated loans'!M1643,'Terminated loans'!B1643)</f>
        <v>41759</v>
      </c>
      <c r="J2453" s="34">
        <f t="shared" ref="J2453:J2457" si="806">ROUND((I2453-H2453)/365*12,0)</f>
        <v>29</v>
      </c>
      <c r="K2453" s="34">
        <f t="shared" si="759"/>
        <v>108</v>
      </c>
      <c r="L2453" s="34">
        <f t="shared" si="760"/>
        <v>29</v>
      </c>
      <c r="M2453" s="34">
        <f t="shared" si="761"/>
        <v>29</v>
      </c>
      <c r="N2453" s="52">
        <f t="shared" si="762"/>
        <v>29</v>
      </c>
      <c r="O2453" s="318">
        <f>+'Terminated loans'!S1643</f>
        <v>234113</v>
      </c>
      <c r="P2453" s="26">
        <f>+'Terminated loans'!T1643</f>
        <v>0.05</v>
      </c>
      <c r="Q2453" s="536">
        <f t="shared" si="774"/>
        <v>9.9000000000000005E-2</v>
      </c>
      <c r="R2453" s="222">
        <f t="shared" ref="R2453:R2457" si="807">PMT(P2453/12,L2453,-O2453,0,0)</f>
        <v>8587.2039610949778</v>
      </c>
      <c r="S2453" s="36">
        <f t="shared" ref="S2453:S2457" si="808">(-PV(Q2453/12,L2453,R2453,0,0))</f>
        <v>220674.38764941544</v>
      </c>
      <c r="T2453" s="36">
        <f t="shared" ref="T2453:T2457" si="809">O2453-S2453</f>
        <v>13438.612350584561</v>
      </c>
      <c r="U2453" s="36">
        <f t="shared" ref="U2453:U2457" si="810">-IF(OR(Q2453="",Q2453=0),0,(CUMIPMT(Q2453/12,L2453,S2453,1,M2453,0)))</f>
        <v>28354.527222342091</v>
      </c>
      <c r="V2453" s="36">
        <f t="shared" ref="V2453:V2457" si="811">-IF(OR(P2453="",P2453=0),0,(CUMIPMT(P2453/12,L2453,O2453,1,M2453,0)))</f>
        <v>14915.914871754328</v>
      </c>
      <c r="W2453" s="37">
        <f t="shared" ref="W2453:W2457" si="812">IF(ISERROR(U2453-V2453),0,U2453-V2453)</f>
        <v>13438.612350587762</v>
      </c>
      <c r="X2453" s="36">
        <f t="shared" ref="X2453:X2457" si="813">IF(C2453="O",T2453/AD2453*N2453,T2453)</f>
        <v>13438.612350584561</v>
      </c>
      <c r="Y2453" s="276">
        <f t="shared" si="785"/>
        <v>13438.612350587762</v>
      </c>
      <c r="Z2453" s="36">
        <f t="shared" ref="Z2453:Z2457" si="814">-IF(OR(Q2453="",Q2453=0),0,(CUMIPMT(Q2453/12,L2453,S2453,1,L2453,0)))</f>
        <v>28354.527222342091</v>
      </c>
      <c r="AA2453" s="36">
        <f t="shared" ref="AA2453:AA2457" si="815">-IF(OR(P2453="",P2453=0),0,(CUMIPMT(P2453/12,L2453,O2453,1,L2453,0)))</f>
        <v>14915.914871754328</v>
      </c>
      <c r="AB2453" s="38">
        <f t="shared" si="758"/>
        <v>3.2014213502407074E-9</v>
      </c>
      <c r="AC2453" s="17"/>
      <c r="AD2453" s="17">
        <f t="shared" ref="AD2453:AD2457" si="816">IF(L2453&gt;$J$2,$J$2,L2453)</f>
        <v>29</v>
      </c>
      <c r="AH2453" s="103"/>
    </row>
    <row r="2454" spans="1:34">
      <c r="A2454" s="533"/>
      <c r="C2454" s="67" t="str">
        <f>'Terminated loans'!F1644</f>
        <v>E</v>
      </c>
      <c r="D2454" s="19">
        <f>'Terminated loans'!H1644</f>
        <v>143991288</v>
      </c>
      <c r="E2454" s="19">
        <f>'Terminated loans'!I1644</f>
        <v>98</v>
      </c>
      <c r="F2454" s="19" t="str">
        <f>'Terminated loans'!J1644</f>
        <v xml:space="preserve">PARAOUTY Z A                   </v>
      </c>
      <c r="G2454" s="547" t="str">
        <f t="shared" si="773"/>
        <v>B2</v>
      </c>
      <c r="H2454" s="21">
        <f>'Terminated loans'!L1644</f>
        <v>40459</v>
      </c>
      <c r="I2454" s="21">
        <f>IF(B2454="VELS",'Terminated loans'!M1644,'Terminated loans'!B1644)</f>
        <v>41759</v>
      </c>
      <c r="J2454" s="34">
        <f t="shared" si="806"/>
        <v>43</v>
      </c>
      <c r="K2454" s="34">
        <f t="shared" si="759"/>
        <v>122</v>
      </c>
      <c r="L2454" s="34">
        <f t="shared" si="760"/>
        <v>43</v>
      </c>
      <c r="M2454" s="34">
        <f t="shared" si="761"/>
        <v>43</v>
      </c>
      <c r="N2454" s="52">
        <f t="shared" si="762"/>
        <v>43</v>
      </c>
      <c r="O2454" s="318">
        <f>+'Terminated loans'!S1644</f>
        <v>203507</v>
      </c>
      <c r="P2454" s="26">
        <f>+'Terminated loans'!T1644</f>
        <v>0.05</v>
      </c>
      <c r="Q2454" s="536">
        <f t="shared" si="774"/>
        <v>9.4E-2</v>
      </c>
      <c r="R2454" s="222">
        <f t="shared" si="807"/>
        <v>5179.1741229100908</v>
      </c>
      <c r="S2454" s="36">
        <f t="shared" si="808"/>
        <v>188456.55900187115</v>
      </c>
      <c r="T2454" s="36">
        <f t="shared" si="809"/>
        <v>15050.440998128848</v>
      </c>
      <c r="U2454" s="36">
        <f t="shared" si="810"/>
        <v>34247.92828326358</v>
      </c>
      <c r="V2454" s="36">
        <f t="shared" si="811"/>
        <v>19197.487285133917</v>
      </c>
      <c r="W2454" s="37">
        <f t="shared" si="812"/>
        <v>15050.440998129663</v>
      </c>
      <c r="X2454" s="36">
        <f t="shared" si="813"/>
        <v>15050.440998128848</v>
      </c>
      <c r="Y2454" s="276">
        <f t="shared" si="785"/>
        <v>15050.440998129663</v>
      </c>
      <c r="Z2454" s="36">
        <f t="shared" si="814"/>
        <v>34247.92828326358</v>
      </c>
      <c r="AA2454" s="36">
        <f t="shared" si="815"/>
        <v>19197.487285133917</v>
      </c>
      <c r="AB2454" s="38">
        <f t="shared" si="758"/>
        <v>8.149072527885437E-10</v>
      </c>
      <c r="AC2454" s="17"/>
      <c r="AD2454" s="17">
        <f t="shared" si="816"/>
        <v>43</v>
      </c>
      <c r="AH2454" s="103"/>
    </row>
    <row r="2455" spans="1:34">
      <c r="A2455" s="533"/>
      <c r="C2455" s="67" t="str">
        <f>'Terminated loans'!F1645</f>
        <v>E</v>
      </c>
      <c r="D2455" s="19">
        <f>'Terminated loans'!H1645</f>
        <v>143991512</v>
      </c>
      <c r="E2455" s="19">
        <f>'Terminated loans'!I1645</f>
        <v>98</v>
      </c>
      <c r="F2455" s="19" t="str">
        <f>'Terminated loans'!J1645</f>
        <v xml:space="preserve">JHABEEMISSUR J C               </v>
      </c>
      <c r="G2455" s="547" t="str">
        <f t="shared" si="773"/>
        <v>A2</v>
      </c>
      <c r="H2455" s="21">
        <f>'Terminated loans'!L1645</f>
        <v>40333</v>
      </c>
      <c r="I2455" s="21">
        <f>IF(B2455="VELS",'Terminated loans'!M1645,'Terminated loans'!B1645)</f>
        <v>41759</v>
      </c>
      <c r="J2455" s="34">
        <f t="shared" si="806"/>
        <v>47</v>
      </c>
      <c r="K2455" s="34">
        <f t="shared" si="759"/>
        <v>126</v>
      </c>
      <c r="L2455" s="34">
        <f t="shared" si="760"/>
        <v>47</v>
      </c>
      <c r="M2455" s="34">
        <f t="shared" si="761"/>
        <v>47</v>
      </c>
      <c r="N2455" s="52">
        <f t="shared" si="762"/>
        <v>47</v>
      </c>
      <c r="O2455" s="318">
        <f>+'Terminated loans'!S1645</f>
        <v>90262</v>
      </c>
      <c r="P2455" s="26">
        <f>+'Terminated loans'!T1645</f>
        <v>0.05</v>
      </c>
      <c r="Q2455" s="536">
        <f t="shared" si="774"/>
        <v>0.104</v>
      </c>
      <c r="R2455" s="222">
        <f t="shared" si="807"/>
        <v>2118.6330816390828</v>
      </c>
      <c r="S2455" s="36">
        <f t="shared" si="808"/>
        <v>81504.342726180985</v>
      </c>
      <c r="T2455" s="36">
        <f t="shared" si="809"/>
        <v>8757.6572738190152</v>
      </c>
      <c r="U2455" s="36">
        <f t="shared" si="810"/>
        <v>18071.412110855046</v>
      </c>
      <c r="V2455" s="36">
        <f t="shared" si="811"/>
        <v>9313.7548370369041</v>
      </c>
      <c r="W2455" s="37">
        <f t="shared" si="812"/>
        <v>8757.6572738181421</v>
      </c>
      <c r="X2455" s="36">
        <f t="shared" si="813"/>
        <v>8757.6572738190152</v>
      </c>
      <c r="Y2455" s="276">
        <f t="shared" si="785"/>
        <v>8757.6572738181421</v>
      </c>
      <c r="Z2455" s="36">
        <f t="shared" si="814"/>
        <v>18071.412110855046</v>
      </c>
      <c r="AA2455" s="36">
        <f t="shared" si="815"/>
        <v>9313.7548370369041</v>
      </c>
      <c r="AB2455" s="38">
        <f t="shared" si="758"/>
        <v>-8.7311491370201111E-10</v>
      </c>
      <c r="AC2455" s="17"/>
      <c r="AD2455" s="17">
        <f t="shared" si="816"/>
        <v>47</v>
      </c>
      <c r="AH2455" s="103"/>
    </row>
    <row r="2456" spans="1:34">
      <c r="A2456" s="533"/>
      <c r="C2456" s="67" t="str">
        <f>'Terminated loans'!F1646</f>
        <v>E</v>
      </c>
      <c r="D2456" s="19">
        <f>'Terminated loans'!H1646</f>
        <v>143002225</v>
      </c>
      <c r="E2456" s="19">
        <f>'Terminated loans'!I1646</f>
        <v>98</v>
      </c>
      <c r="F2456" s="19" t="str">
        <f>'Terminated loans'!J1646</f>
        <v xml:space="preserve">MAUNICK P A                    </v>
      </c>
      <c r="G2456" s="547" t="str">
        <f t="shared" si="773"/>
        <v>A2</v>
      </c>
      <c r="H2456" s="21">
        <f>'Terminated loans'!L1646</f>
        <v>39843</v>
      </c>
      <c r="I2456" s="21">
        <f>IF(B2456="VELS",'Terminated loans'!M1646,'Terminated loans'!B1646)</f>
        <v>41759</v>
      </c>
      <c r="J2456" s="34">
        <f t="shared" si="806"/>
        <v>63</v>
      </c>
      <c r="K2456" s="34">
        <f t="shared" si="759"/>
        <v>142</v>
      </c>
      <c r="L2456" s="34">
        <f t="shared" si="760"/>
        <v>60</v>
      </c>
      <c r="M2456" s="34">
        <f t="shared" si="761"/>
        <v>60</v>
      </c>
      <c r="N2456" s="52">
        <f t="shared" si="762"/>
        <v>60</v>
      </c>
      <c r="O2456" s="318">
        <f>+'Terminated loans'!S1646</f>
        <v>706948</v>
      </c>
      <c r="P2456" s="26">
        <f>+'Terminated loans'!T1646</f>
        <v>0.05</v>
      </c>
      <c r="Q2456" s="536">
        <f t="shared" si="774"/>
        <v>0.104</v>
      </c>
      <c r="R2456" s="222">
        <f t="shared" si="807"/>
        <v>13340.980882166243</v>
      </c>
      <c r="S2456" s="36">
        <f t="shared" si="808"/>
        <v>622119.6932362708</v>
      </c>
      <c r="T2456" s="36">
        <f t="shared" si="809"/>
        <v>84828.306763729197</v>
      </c>
      <c r="U2456" s="36">
        <f t="shared" si="810"/>
        <v>178339.15969369782</v>
      </c>
      <c r="V2456" s="36">
        <f t="shared" si="811"/>
        <v>93510.852929974557</v>
      </c>
      <c r="W2456" s="37">
        <f t="shared" si="812"/>
        <v>84828.30676372326</v>
      </c>
      <c r="X2456" s="36">
        <f t="shared" si="813"/>
        <v>84828.306763729197</v>
      </c>
      <c r="Y2456" s="276">
        <f t="shared" si="785"/>
        <v>84828.30676372326</v>
      </c>
      <c r="Z2456" s="36">
        <f t="shared" si="814"/>
        <v>178339.15969369782</v>
      </c>
      <c r="AA2456" s="36">
        <f t="shared" si="815"/>
        <v>93510.852929974557</v>
      </c>
      <c r="AB2456" s="38">
        <f t="shared" si="758"/>
        <v>-5.9371814131736755E-9</v>
      </c>
      <c r="AC2456" s="17"/>
      <c r="AD2456" s="17">
        <f t="shared" si="816"/>
        <v>60</v>
      </c>
      <c r="AH2456" s="103"/>
    </row>
    <row r="2457" spans="1:34">
      <c r="A2457" s="533"/>
      <c r="C2457" s="67" t="str">
        <f>'Terminated loans'!F1647</f>
        <v>N</v>
      </c>
      <c r="D2457" s="19">
        <f>'Terminated loans'!H1647</f>
        <v>143029077</v>
      </c>
      <c r="E2457" s="19">
        <f>'Terminated loans'!I1647</f>
        <v>98</v>
      </c>
      <c r="F2457" s="19" t="str">
        <f>'Terminated loans'!J1647</f>
        <v xml:space="preserve">HURDOWAR N R/057155            </v>
      </c>
      <c r="G2457" s="547" t="str">
        <f t="shared" si="773"/>
        <v>A2</v>
      </c>
      <c r="H2457" s="21">
        <f>'Terminated loans'!L1647</f>
        <v>39563</v>
      </c>
      <c r="I2457" s="21">
        <f>IF(B2457="VELS",'Terminated loans'!M1647,'Terminated loans'!B1647)</f>
        <v>41752</v>
      </c>
      <c r="J2457" s="34">
        <f t="shared" si="806"/>
        <v>72</v>
      </c>
      <c r="K2457" s="34">
        <f t="shared" si="759"/>
        <v>151</v>
      </c>
      <c r="L2457" s="34">
        <f t="shared" si="760"/>
        <v>60</v>
      </c>
      <c r="M2457" s="34">
        <f t="shared" si="761"/>
        <v>60</v>
      </c>
      <c r="N2457" s="52">
        <f t="shared" si="762"/>
        <v>60</v>
      </c>
      <c r="O2457" s="318">
        <f>+'Terminated loans'!S1647</f>
        <v>350017</v>
      </c>
      <c r="P2457" s="26">
        <f>+'Terminated loans'!T1647</f>
        <v>0.05</v>
      </c>
      <c r="Q2457" s="536">
        <f t="shared" si="774"/>
        <v>0.104</v>
      </c>
      <c r="R2457" s="222">
        <f t="shared" si="807"/>
        <v>6605.2525863757755</v>
      </c>
      <c r="S2457" s="36">
        <f t="shared" si="808"/>
        <v>308017.65995162277</v>
      </c>
      <c r="T2457" s="36">
        <f t="shared" si="809"/>
        <v>41999.340048377228</v>
      </c>
      <c r="U2457" s="36">
        <f t="shared" si="810"/>
        <v>88297.495230920846</v>
      </c>
      <c r="V2457" s="36">
        <f t="shared" si="811"/>
        <v>46298.155182546529</v>
      </c>
      <c r="W2457" s="37">
        <f t="shared" si="812"/>
        <v>41999.340048374317</v>
      </c>
      <c r="X2457" s="36">
        <f t="shared" si="813"/>
        <v>41999.340048377228</v>
      </c>
      <c r="Y2457" s="276">
        <f>W2457</f>
        <v>41999.340048374317</v>
      </c>
      <c r="Z2457" s="36">
        <f t="shared" si="814"/>
        <v>88297.495230920846</v>
      </c>
      <c r="AA2457" s="36">
        <f t="shared" si="815"/>
        <v>46298.155182546529</v>
      </c>
      <c r="AB2457" s="38">
        <f t="shared" si="758"/>
        <v>-2.9103830456733704E-9</v>
      </c>
      <c r="AC2457" s="17"/>
      <c r="AD2457" s="17">
        <f t="shared" si="816"/>
        <v>60</v>
      </c>
      <c r="AH2457" s="103"/>
    </row>
    <row r="2458" spans="1:34">
      <c r="A2458" s="533"/>
      <c r="C2458" s="67" t="str">
        <f>'Terminated loans'!F1648</f>
        <v>E</v>
      </c>
      <c r="D2458" s="19">
        <f>'Terminated loans'!H1648</f>
        <v>143981576</v>
      </c>
      <c r="E2458" s="19">
        <f>'Terminated loans'!I1648</f>
        <v>98</v>
      </c>
      <c r="F2458" s="19" t="str">
        <f>'Terminated loans'!J1648</f>
        <v xml:space="preserve">CHAUDHARY M                    </v>
      </c>
      <c r="G2458" s="547" t="str">
        <f t="shared" si="773"/>
        <v>D2</v>
      </c>
      <c r="H2458" s="21">
        <f>'Terminated loans'!L1648</f>
        <v>41422</v>
      </c>
      <c r="I2458" s="21">
        <f>IF(B2458="VELS",'Terminated loans'!M1648,'Terminated loans'!B1648)</f>
        <v>41790</v>
      </c>
      <c r="J2458" s="34">
        <f t="shared" ref="J2458" si="817">ROUND((I2458-H2458)/365*12,0)</f>
        <v>12</v>
      </c>
      <c r="K2458" s="34">
        <f t="shared" si="759"/>
        <v>90</v>
      </c>
      <c r="L2458" s="34">
        <f t="shared" si="760"/>
        <v>12</v>
      </c>
      <c r="M2458" s="34">
        <f t="shared" si="761"/>
        <v>12</v>
      </c>
      <c r="N2458" s="52">
        <f t="shared" si="762"/>
        <v>12</v>
      </c>
      <c r="O2458" s="318">
        <f>+'Terminated loans'!S1648</f>
        <v>650102</v>
      </c>
      <c r="P2458" s="26">
        <f>+'Terminated loans'!T1648</f>
        <v>0.05</v>
      </c>
      <c r="Q2458" s="536">
        <f t="shared" si="774"/>
        <v>9.4E-2</v>
      </c>
      <c r="R2458" s="222">
        <f t="shared" ref="R2458" si="818">PMT(P2458/12,L2458,-O2458,0,0)</f>
        <v>55653.595125646061</v>
      </c>
      <c r="S2458" s="36">
        <f t="shared" ref="S2458" si="819">(-PV(Q2458/12,L2458,R2458,0,0))</f>
        <v>635046.22352415719</v>
      </c>
      <c r="T2458" s="36">
        <f t="shared" ref="T2458" si="820">O2458-S2458</f>
        <v>15055.776475842809</v>
      </c>
      <c r="U2458" s="36">
        <f t="shared" ref="U2458" si="821">-IF(OR(Q2458="",Q2458=0),0,(CUMIPMT(Q2458/12,L2458,S2458,1,M2458,0)))</f>
        <v>32796.917983598192</v>
      </c>
      <c r="V2458" s="36">
        <f t="shared" ref="V2458" si="822">-IF(OR(P2458="",P2458=0),0,(CUMIPMT(P2458/12,L2458,O2458,1,M2458,0)))</f>
        <v>17741.141507752822</v>
      </c>
      <c r="W2458" s="37">
        <f t="shared" ref="W2458" si="823">IF(ISERROR(U2458-V2458),0,U2458-V2458)</f>
        <v>15055.77647584537</v>
      </c>
      <c r="X2458" s="36">
        <f t="shared" ref="X2458" si="824">IF(C2458="O",T2458/AD2458*N2458,T2458)</f>
        <v>15055.776475842809</v>
      </c>
      <c r="Y2458" s="276">
        <f>W2458</f>
        <v>15055.77647584537</v>
      </c>
      <c r="Z2458" s="36">
        <f t="shared" ref="Z2458" si="825">-IF(OR(Q2458="",Q2458=0),0,(CUMIPMT(Q2458/12,L2458,S2458,1,L2458,0)))</f>
        <v>32796.917983598192</v>
      </c>
      <c r="AA2458" s="36">
        <f t="shared" ref="AA2458" si="826">-IF(OR(P2458="",P2458=0),0,(CUMIPMT(P2458/12,L2458,O2458,1,L2458,0)))</f>
        <v>17741.141507752822</v>
      </c>
      <c r="AB2458" s="38">
        <f t="shared" si="758"/>
        <v>2.5611370801925659E-9</v>
      </c>
      <c r="AC2458" s="17"/>
      <c r="AD2458" s="17">
        <f t="shared" ref="AD2458" si="827">IF(L2458&gt;$J$2,$J$2,L2458)</f>
        <v>12</v>
      </c>
      <c r="AH2458" s="103"/>
    </row>
    <row r="2459" spans="1:34">
      <c r="A2459" s="533"/>
      <c r="C2459" s="67" t="str">
        <f>'Terminated loans'!F1649</f>
        <v>E</v>
      </c>
      <c r="D2459" s="19">
        <f>'Terminated loans'!H1649</f>
        <v>143001555</v>
      </c>
      <c r="E2459" s="19">
        <f>'Terminated loans'!I1649</f>
        <v>98</v>
      </c>
      <c r="F2459" s="19" t="str">
        <f>'Terminated loans'!J1649</f>
        <v xml:space="preserve">NORUTHUN LATCHMUDOO T          </v>
      </c>
      <c r="G2459" s="547" t="str">
        <f t="shared" si="773"/>
        <v>A2</v>
      </c>
      <c r="H2459" s="21">
        <f>'Terminated loans'!L1649</f>
        <v>39933</v>
      </c>
      <c r="I2459" s="21">
        <f>IF(B2459="VELS",'Terminated loans'!M1649,'Terminated loans'!B1649)</f>
        <v>41790</v>
      </c>
      <c r="J2459" s="34">
        <f t="shared" ref="J2459" si="828">ROUND((I2459-H2459)/365*12,0)</f>
        <v>61</v>
      </c>
      <c r="K2459" s="34">
        <f t="shared" si="759"/>
        <v>139</v>
      </c>
      <c r="L2459" s="34">
        <f t="shared" si="760"/>
        <v>60</v>
      </c>
      <c r="M2459" s="34">
        <f t="shared" si="761"/>
        <v>60</v>
      </c>
      <c r="N2459" s="52">
        <f t="shared" si="762"/>
        <v>60</v>
      </c>
      <c r="O2459" s="318">
        <f>+'Terminated loans'!S1649</f>
        <v>500000</v>
      </c>
      <c r="P2459" s="26">
        <f>+'Terminated loans'!T1649</f>
        <v>0.05</v>
      </c>
      <c r="Q2459" s="536">
        <f t="shared" si="774"/>
        <v>0.104</v>
      </c>
      <c r="R2459" s="222">
        <f t="shared" ref="R2459" si="829">PMT(P2459/12,L2459,-O2459,0,0)</f>
        <v>9435.616822005466</v>
      </c>
      <c r="S2459" s="36">
        <f t="shared" ref="S2459" si="830">(-PV(Q2459/12,L2459,R2459,0,0))</f>
        <v>440003.85688641219</v>
      </c>
      <c r="T2459" s="36">
        <f t="shared" ref="T2459" si="831">O2459-S2459</f>
        <v>59996.143113587808</v>
      </c>
      <c r="U2459" s="36">
        <f t="shared" ref="U2459" si="832">-IF(OR(Q2459="",Q2459=0),0,(CUMIPMT(Q2459/12,L2459,S2459,1,M2459,0)))</f>
        <v>126133.15243391151</v>
      </c>
      <c r="V2459" s="36">
        <f t="shared" ref="V2459" si="833">-IF(OR(P2459="",P2459=0),0,(CUMIPMT(P2459/12,L2459,O2459,1,M2459,0)))</f>
        <v>66137.00932032807</v>
      </c>
      <c r="W2459" s="37">
        <f t="shared" ref="W2459" si="834">IF(ISERROR(U2459-V2459),0,U2459-V2459)</f>
        <v>59996.143113583443</v>
      </c>
      <c r="X2459" s="36">
        <f t="shared" ref="X2459" si="835">IF(C2459="O",T2459/AD2459*N2459,T2459)</f>
        <v>59996.143113587808</v>
      </c>
      <c r="Y2459" s="276">
        <f>W2459</f>
        <v>59996.143113583443</v>
      </c>
      <c r="Z2459" s="36">
        <f t="shared" ref="Z2459" si="836">-IF(OR(Q2459="",Q2459=0),0,(CUMIPMT(Q2459/12,L2459,S2459,1,L2459,0)))</f>
        <v>126133.15243391151</v>
      </c>
      <c r="AA2459" s="36">
        <f t="shared" ref="AA2459" si="837">-IF(OR(P2459="",P2459=0),0,(CUMIPMT(P2459/12,L2459,O2459,1,L2459,0)))</f>
        <v>66137.00932032807</v>
      </c>
      <c r="AB2459" s="38">
        <f t="shared" si="758"/>
        <v>-4.3655745685100555E-9</v>
      </c>
      <c r="AC2459" s="17"/>
      <c r="AD2459" s="17">
        <f t="shared" ref="AD2459" si="838">IF(L2459&gt;$J$2,$J$2,L2459)</f>
        <v>60</v>
      </c>
      <c r="AH2459" s="103"/>
    </row>
    <row r="2460" spans="1:34">
      <c r="A2460" s="533"/>
      <c r="C2460" s="67" t="str">
        <f>'Terminated loans'!F1650</f>
        <v>E</v>
      </c>
      <c r="D2460" s="19">
        <f>'Terminated loans'!H1650</f>
        <v>143036561</v>
      </c>
      <c r="E2460" s="19">
        <f>'Terminated loans'!I1650</f>
        <v>98</v>
      </c>
      <c r="F2460" s="19" t="str">
        <f>'Terminated loans'!J1650</f>
        <v xml:space="preserve">FOOLCHAND B                    </v>
      </c>
      <c r="G2460" s="547" t="str">
        <f t="shared" si="773"/>
        <v>A2</v>
      </c>
      <c r="H2460" s="21">
        <f>'Terminated loans'!L1650</f>
        <v>39923</v>
      </c>
      <c r="I2460" s="21">
        <f>IF(B2460="VELS",'Terminated loans'!M1650,'Terminated loans'!B1650)</f>
        <v>41790</v>
      </c>
      <c r="J2460" s="34">
        <f t="shared" ref="J2460" si="839">ROUND((I2460-H2460)/365*12,0)</f>
        <v>61</v>
      </c>
      <c r="K2460" s="34">
        <f t="shared" si="759"/>
        <v>139</v>
      </c>
      <c r="L2460" s="34">
        <f t="shared" si="760"/>
        <v>60</v>
      </c>
      <c r="M2460" s="34">
        <f t="shared" si="761"/>
        <v>60</v>
      </c>
      <c r="N2460" s="52">
        <f t="shared" si="762"/>
        <v>60</v>
      </c>
      <c r="O2460" s="318">
        <f>+'Terminated loans'!S1650</f>
        <v>449351</v>
      </c>
      <c r="P2460" s="26">
        <f>+'Terminated loans'!T1650</f>
        <v>0.05</v>
      </c>
      <c r="Q2460" s="536">
        <f t="shared" si="774"/>
        <v>0.104</v>
      </c>
      <c r="R2460" s="222">
        <f t="shared" ref="R2460" si="840">PMT(P2460/12,L2460,-O2460,0,0)</f>
        <v>8479.8077091699579</v>
      </c>
      <c r="S2460" s="36">
        <f t="shared" ref="S2460" si="841">(-PV(Q2460/12,L2460,R2460,0,0))</f>
        <v>395432.34619153256</v>
      </c>
      <c r="T2460" s="36">
        <f t="shared" ref="T2460" si="842">O2460-S2460</f>
        <v>53918.653808467439</v>
      </c>
      <c r="U2460" s="36">
        <f t="shared" ref="U2460" si="843">-IF(OR(Q2460="",Q2460=0),0,(CUMIPMT(Q2460/12,L2460,S2460,1,M2460,0)))</f>
        <v>113356.11635866115</v>
      </c>
      <c r="V2460" s="36">
        <f t="shared" ref="V2460" si="844">-IF(OR(P2460="",P2460=0),0,(CUMIPMT(P2460/12,L2460,O2460,1,M2460,0)))</f>
        <v>59437.462550197495</v>
      </c>
      <c r="W2460" s="37">
        <f t="shared" ref="W2460" si="845">IF(ISERROR(U2460-V2460),0,U2460-V2460)</f>
        <v>53918.653808463656</v>
      </c>
      <c r="X2460" s="36">
        <f t="shared" ref="X2460" si="846">IF(C2460="O",T2460/AD2460*N2460,T2460)</f>
        <v>53918.653808467439</v>
      </c>
      <c r="Y2460" s="276">
        <f>W2460</f>
        <v>53918.653808463656</v>
      </c>
      <c r="Z2460" s="36">
        <f t="shared" ref="Z2460" si="847">-IF(OR(Q2460="",Q2460=0),0,(CUMIPMT(Q2460/12,L2460,S2460,1,L2460,0)))</f>
        <v>113356.11635866115</v>
      </c>
      <c r="AA2460" s="36">
        <f t="shared" ref="AA2460" si="848">-IF(OR(P2460="",P2460=0),0,(CUMIPMT(P2460/12,L2460,O2460,1,L2460,0)))</f>
        <v>59437.462550197495</v>
      </c>
      <c r="AB2460" s="38">
        <f t="shared" si="758"/>
        <v>-3.7834979593753815E-9</v>
      </c>
      <c r="AC2460" s="17"/>
      <c r="AD2460" s="17">
        <f t="shared" ref="AD2460" si="849">IF(L2460&gt;$J$2,$J$2,L2460)</f>
        <v>60</v>
      </c>
      <c r="AH2460" s="103"/>
    </row>
    <row r="2461" spans="1:34">
      <c r="A2461" s="533"/>
      <c r="C2461" s="67" t="str">
        <f>'Terminated loans'!F1651</f>
        <v>E</v>
      </c>
      <c r="D2461" s="19">
        <f>'Terminated loans'!H1651</f>
        <v>143060152</v>
      </c>
      <c r="E2461" s="19">
        <f>'Terminated loans'!I1651</f>
        <v>99</v>
      </c>
      <c r="F2461" s="19" t="str">
        <f>'Terminated loans'!J1651</f>
        <v xml:space="preserve">MUNGROO I M (SL 1889)          </v>
      </c>
      <c r="G2461" s="547" t="str">
        <f t="shared" si="773"/>
        <v>A1</v>
      </c>
      <c r="H2461" s="21">
        <f>'Terminated loans'!L1651</f>
        <v>40247</v>
      </c>
      <c r="I2461" s="21">
        <f>IF(B2461="VELS",'Terminated loans'!M1651,'Terminated loans'!B1651)</f>
        <v>41790</v>
      </c>
      <c r="J2461" s="34">
        <f t="shared" ref="J2461" si="850">ROUND((I2461-H2461)/365*12,0)</f>
        <v>51</v>
      </c>
      <c r="K2461" s="34">
        <f t="shared" si="759"/>
        <v>129</v>
      </c>
      <c r="L2461" s="34">
        <f t="shared" si="760"/>
        <v>51</v>
      </c>
      <c r="M2461" s="34">
        <f t="shared" si="761"/>
        <v>51</v>
      </c>
      <c r="N2461" s="52">
        <f t="shared" si="762"/>
        <v>51</v>
      </c>
      <c r="O2461" s="318">
        <f>+'Terminated loans'!S1651</f>
        <v>4275066</v>
      </c>
      <c r="P2461" s="26">
        <f>+'Terminated loans'!T1651</f>
        <v>0.03</v>
      </c>
      <c r="Q2461" s="536">
        <f t="shared" si="774"/>
        <v>8.6499999999999994E-2</v>
      </c>
      <c r="R2461" s="222">
        <f t="shared" ref="R2461" si="851">PMT(P2461/12,L2461,-O2461,0,0)</f>
        <v>89386.777545926743</v>
      </c>
      <c r="S2461" s="36">
        <f t="shared" ref="S2461" si="852">(-PV(Q2461/12,L2461,R2461,0,0))</f>
        <v>3803345.8581940173</v>
      </c>
      <c r="T2461" s="36">
        <f t="shared" ref="T2461" si="853">O2461-S2461</f>
        <v>471720.14180598268</v>
      </c>
      <c r="U2461" s="36">
        <f t="shared" ref="U2461" si="854">-IF(OR(Q2461="",Q2461=0),0,(CUMIPMT(Q2461/12,L2461,S2461,1,M2461,0)))</f>
        <v>755379.79664820386</v>
      </c>
      <c r="V2461" s="36">
        <f t="shared" ref="V2461" si="855">-IF(OR(P2461="",P2461=0),0,(CUMIPMT(P2461/12,L2461,O2461,1,M2461,0)))</f>
        <v>283659.65484226402</v>
      </c>
      <c r="W2461" s="37">
        <f t="shared" ref="W2461" si="856">IF(ISERROR(U2461-V2461),0,U2461-V2461)</f>
        <v>471720.14180593984</v>
      </c>
      <c r="X2461" s="36">
        <f t="shared" ref="X2461" si="857">IF(C2461="O",T2461/AD2461*N2461,T2461)</f>
        <v>471720.14180598268</v>
      </c>
      <c r="Y2461" s="276">
        <f>W2461</f>
        <v>471720.14180593984</v>
      </c>
      <c r="Z2461" s="36">
        <f t="shared" ref="Z2461" si="858">-IF(OR(Q2461="",Q2461=0),0,(CUMIPMT(Q2461/12,L2461,S2461,1,L2461,0)))</f>
        <v>755379.79664820386</v>
      </c>
      <c r="AA2461" s="36">
        <f t="shared" ref="AA2461" si="859">-IF(OR(P2461="",P2461=0),0,(CUMIPMT(P2461/12,L2461,O2461,1,L2461,0)))</f>
        <v>283659.65484226402</v>
      </c>
      <c r="AB2461" s="38">
        <f t="shared" si="758"/>
        <v>-4.2840838432312012E-8</v>
      </c>
      <c r="AC2461" s="17"/>
      <c r="AD2461" s="17">
        <f t="shared" ref="AD2461" si="860">IF(L2461&gt;$J$2,$J$2,L2461)</f>
        <v>51</v>
      </c>
      <c r="AH2461" s="103"/>
    </row>
    <row r="2462" spans="1:34">
      <c r="A2462" s="533"/>
      <c r="C2462" s="67" t="str">
        <f>'Terminated loans'!F1652</f>
        <v>E</v>
      </c>
      <c r="D2462" s="19">
        <f>'Terminated loans'!H1652</f>
        <v>141038974</v>
      </c>
      <c r="E2462" s="19">
        <f>'Terminated loans'!I1652</f>
        <v>98</v>
      </c>
      <c r="F2462" s="19" t="str">
        <f>'Terminated loans'!J1652</f>
        <v xml:space="preserve">APPADOO MR B R                 </v>
      </c>
      <c r="G2462" s="547" t="str">
        <f t="shared" si="773"/>
        <v>A2</v>
      </c>
      <c r="H2462" s="21">
        <f>'Terminated loans'!L1652</f>
        <v>39688</v>
      </c>
      <c r="I2462" s="21">
        <f>IF(B2462="VELS",'Terminated loans'!M1652,'Terminated loans'!B1652)</f>
        <v>41820</v>
      </c>
      <c r="J2462" s="34">
        <f t="shared" ref="J2462:J2475" si="861">ROUND((I2462-H2462)/365*12,0)</f>
        <v>70</v>
      </c>
      <c r="K2462" s="34">
        <f t="shared" si="759"/>
        <v>147</v>
      </c>
      <c r="L2462" s="34">
        <f t="shared" si="760"/>
        <v>60</v>
      </c>
      <c r="M2462" s="34">
        <f t="shared" si="761"/>
        <v>60</v>
      </c>
      <c r="N2462" s="52">
        <f t="shared" si="762"/>
        <v>60</v>
      </c>
      <c r="O2462" s="318">
        <f>+'Terminated loans'!S1652</f>
        <v>297929</v>
      </c>
      <c r="P2462" s="26">
        <f>+'Terminated loans'!T1652</f>
        <v>0.05</v>
      </c>
      <c r="Q2462" s="536">
        <f t="shared" si="774"/>
        <v>0.104</v>
      </c>
      <c r="R2462" s="222">
        <f t="shared" ref="R2462:R2475" si="862">PMT(P2462/12,L2462,-O2462,0,0)</f>
        <v>5622.2877683265342</v>
      </c>
      <c r="S2462" s="36">
        <f t="shared" ref="S2462:S2475" si="863">(-PV(Q2462/12,L2462,R2462,0,0))</f>
        <v>262179.81815662386</v>
      </c>
      <c r="T2462" s="36">
        <f t="shared" ref="T2462:T2475" si="864">O2462-S2462</f>
        <v>35749.181843376136</v>
      </c>
      <c r="U2462" s="36">
        <f t="shared" ref="U2462:U2475" si="865">-IF(OR(Q2462="",Q2462=0),0,(CUMIPMT(Q2462/12,L2462,S2462,1,M2462,0)))</f>
        <v>75157.447942965664</v>
      </c>
      <c r="V2462" s="36">
        <f t="shared" ref="V2462:V2475" si="866">-IF(OR(P2462="",P2462=0),0,(CUMIPMT(P2462/12,L2462,O2462,1,M2462,0)))</f>
        <v>39408.266099592031</v>
      </c>
      <c r="W2462" s="37">
        <f t="shared" ref="W2462:W2475" si="867">IF(ISERROR(U2462-V2462),0,U2462-V2462)</f>
        <v>35749.181843373633</v>
      </c>
      <c r="X2462" s="36">
        <f t="shared" ref="X2462:X2475" si="868">IF(C2462="O",T2462/AD2462*N2462,T2462)</f>
        <v>35749.181843376136</v>
      </c>
      <c r="Y2462" s="276">
        <f t="shared" ref="Y2462:Y2475" si="869">W2462</f>
        <v>35749.181843373633</v>
      </c>
      <c r="Z2462" s="36">
        <f t="shared" ref="Z2462:Z2475" si="870">-IF(OR(Q2462="",Q2462=0),0,(CUMIPMT(Q2462/12,L2462,S2462,1,L2462,0)))</f>
        <v>75157.447942965664</v>
      </c>
      <c r="AA2462" s="36">
        <f t="shared" ref="AA2462:AA2475" si="871">-IF(OR(P2462="",P2462=0),0,(CUMIPMT(P2462/12,L2462,O2462,1,L2462,0)))</f>
        <v>39408.266099592031</v>
      </c>
      <c r="AB2462" s="38">
        <f t="shared" si="758"/>
        <v>-2.5029294192790985E-9</v>
      </c>
      <c r="AC2462" s="17"/>
      <c r="AD2462" s="17">
        <f t="shared" ref="AD2462:AD2475" si="872">IF(L2462&gt;$J$2,$J$2,L2462)</f>
        <v>60</v>
      </c>
      <c r="AH2462" s="103"/>
    </row>
    <row r="2463" spans="1:34">
      <c r="A2463" s="533"/>
      <c r="C2463" s="67" t="str">
        <f>'Terminated loans'!F1653</f>
        <v>E</v>
      </c>
      <c r="D2463" s="19">
        <f>'Terminated loans'!H1653</f>
        <v>143002500</v>
      </c>
      <c r="E2463" s="19">
        <f>'Terminated loans'!I1653</f>
        <v>98</v>
      </c>
      <c r="F2463" s="19" t="str">
        <f>'Terminated loans'!J1653</f>
        <v xml:space="preserve">CHIA YIN CHEONG L F(46398      </v>
      </c>
      <c r="G2463" s="547" t="str">
        <f t="shared" si="773"/>
        <v>A2</v>
      </c>
      <c r="H2463" s="21">
        <f>'Terminated loans'!L1653</f>
        <v>39288</v>
      </c>
      <c r="I2463" s="21">
        <f>IF(B2463="VELS",'Terminated loans'!M1653,'Terminated loans'!B1653)</f>
        <v>41820</v>
      </c>
      <c r="J2463" s="34">
        <f t="shared" si="861"/>
        <v>83</v>
      </c>
      <c r="K2463" s="34">
        <f t="shared" si="759"/>
        <v>160</v>
      </c>
      <c r="L2463" s="34">
        <f t="shared" si="760"/>
        <v>60</v>
      </c>
      <c r="M2463" s="34">
        <f t="shared" si="761"/>
        <v>60</v>
      </c>
      <c r="N2463" s="52">
        <f t="shared" si="762"/>
        <v>60</v>
      </c>
      <c r="O2463" s="318">
        <f>+'Terminated loans'!S1653</f>
        <v>400031</v>
      </c>
      <c r="P2463" s="26">
        <f>+'Terminated loans'!T1653</f>
        <v>0.05</v>
      </c>
      <c r="Q2463" s="536">
        <f t="shared" si="774"/>
        <v>0.104</v>
      </c>
      <c r="R2463" s="222">
        <f t="shared" si="862"/>
        <v>7549.0784658473385</v>
      </c>
      <c r="S2463" s="36">
        <f t="shared" si="863"/>
        <v>352030.36574825679</v>
      </c>
      <c r="T2463" s="36">
        <f t="shared" si="864"/>
        <v>48000.634251743206</v>
      </c>
      <c r="U2463" s="36">
        <f t="shared" si="865"/>
        <v>100914.34220258018</v>
      </c>
      <c r="V2463" s="36">
        <f t="shared" si="866"/>
        <v>52913.707950840297</v>
      </c>
      <c r="W2463" s="37">
        <f t="shared" si="867"/>
        <v>48000.634251739888</v>
      </c>
      <c r="X2463" s="36">
        <f t="shared" si="868"/>
        <v>48000.634251743206</v>
      </c>
      <c r="Y2463" s="276">
        <f t="shared" si="869"/>
        <v>48000.634251739888</v>
      </c>
      <c r="Z2463" s="36">
        <f t="shared" si="870"/>
        <v>100914.34220258018</v>
      </c>
      <c r="AA2463" s="36">
        <f t="shared" si="871"/>
        <v>52913.707950840297</v>
      </c>
      <c r="AB2463" s="38">
        <f t="shared" si="758"/>
        <v>-3.3178366720676422E-9</v>
      </c>
      <c r="AC2463" s="17"/>
      <c r="AD2463" s="17">
        <f t="shared" si="872"/>
        <v>60</v>
      </c>
      <c r="AH2463" s="103"/>
    </row>
    <row r="2464" spans="1:34">
      <c r="A2464" s="533"/>
      <c r="C2464" s="67" t="str">
        <f>'Terminated loans'!F1654</f>
        <v>E</v>
      </c>
      <c r="D2464" s="19">
        <f>'Terminated loans'!H1654</f>
        <v>143007391</v>
      </c>
      <c r="E2464" s="19">
        <f>'Terminated loans'!I1654</f>
        <v>98</v>
      </c>
      <c r="F2464" s="19" t="str">
        <f>'Terminated loans'!J1654</f>
        <v xml:space="preserve">JAUMEER M K/052626             </v>
      </c>
      <c r="G2464" s="547" t="str">
        <f t="shared" si="773"/>
        <v>A2</v>
      </c>
      <c r="H2464" s="21">
        <f>'Terminated loans'!L1654</f>
        <v>39476</v>
      </c>
      <c r="I2464" s="21">
        <f>IF(B2464="VELS",'Terminated loans'!M1654,'Terminated loans'!B1654)</f>
        <v>41820</v>
      </c>
      <c r="J2464" s="34">
        <f t="shared" si="861"/>
        <v>77</v>
      </c>
      <c r="K2464" s="34">
        <f t="shared" si="759"/>
        <v>154</v>
      </c>
      <c r="L2464" s="34">
        <f t="shared" si="760"/>
        <v>60</v>
      </c>
      <c r="M2464" s="34">
        <f t="shared" si="761"/>
        <v>60</v>
      </c>
      <c r="N2464" s="52">
        <f t="shared" si="762"/>
        <v>60</v>
      </c>
      <c r="O2464" s="318">
        <f>+'Terminated loans'!S1654</f>
        <v>275083</v>
      </c>
      <c r="P2464" s="26">
        <f>+'Terminated loans'!T1654</f>
        <v>0.05</v>
      </c>
      <c r="Q2464" s="536">
        <f t="shared" si="774"/>
        <v>0.104</v>
      </c>
      <c r="R2464" s="222">
        <f t="shared" si="862"/>
        <v>5191.1555644954606</v>
      </c>
      <c r="S2464" s="36">
        <f t="shared" si="863"/>
        <v>242075.16192776995</v>
      </c>
      <c r="T2464" s="36">
        <f t="shared" si="864"/>
        <v>33007.83807223005</v>
      </c>
      <c r="U2464" s="36">
        <f t="shared" si="865"/>
        <v>69394.17194195537</v>
      </c>
      <c r="V2464" s="36">
        <f t="shared" si="866"/>
        <v>36386.333869727619</v>
      </c>
      <c r="W2464" s="37">
        <f t="shared" si="867"/>
        <v>33007.838072227751</v>
      </c>
      <c r="X2464" s="36">
        <f t="shared" si="868"/>
        <v>33007.83807223005</v>
      </c>
      <c r="Y2464" s="276">
        <f t="shared" si="869"/>
        <v>33007.838072227751</v>
      </c>
      <c r="Z2464" s="36">
        <f t="shared" si="870"/>
        <v>69394.17194195537</v>
      </c>
      <c r="AA2464" s="36">
        <f t="shared" si="871"/>
        <v>36386.333869727619</v>
      </c>
      <c r="AB2464" s="38">
        <f t="shared" si="758"/>
        <v>-2.2992026060819626E-9</v>
      </c>
      <c r="AC2464" s="17"/>
      <c r="AD2464" s="17">
        <f t="shared" si="872"/>
        <v>60</v>
      </c>
      <c r="AH2464" s="103"/>
    </row>
    <row r="2465" spans="1:34">
      <c r="A2465" s="533"/>
      <c r="C2465" s="67" t="str">
        <f>'Terminated loans'!F1655</f>
        <v>E</v>
      </c>
      <c r="D2465" s="19">
        <f>'Terminated loans'!H1655</f>
        <v>143034127</v>
      </c>
      <c r="E2465" s="19">
        <f>'Terminated loans'!I1655</f>
        <v>98</v>
      </c>
      <c r="F2465" s="19" t="str">
        <f>'Terminated loans'!J1655</f>
        <v xml:space="preserve">SOOKAHET C                     </v>
      </c>
      <c r="G2465" s="547" t="str">
        <f t="shared" si="773"/>
        <v>A2</v>
      </c>
      <c r="H2465" s="21">
        <f>'Terminated loans'!L1655</f>
        <v>39804</v>
      </c>
      <c r="I2465" s="21">
        <f>IF(B2465="VELS",'Terminated loans'!M1655,'Terminated loans'!B1655)</f>
        <v>41820</v>
      </c>
      <c r="J2465" s="34">
        <f t="shared" si="861"/>
        <v>66</v>
      </c>
      <c r="K2465" s="34">
        <f t="shared" si="759"/>
        <v>143</v>
      </c>
      <c r="L2465" s="34">
        <f t="shared" si="760"/>
        <v>60</v>
      </c>
      <c r="M2465" s="34">
        <f t="shared" si="761"/>
        <v>60</v>
      </c>
      <c r="N2465" s="52">
        <f t="shared" si="762"/>
        <v>60</v>
      </c>
      <c r="O2465" s="318">
        <f>+'Terminated loans'!S1655</f>
        <v>630001</v>
      </c>
      <c r="P2465" s="26">
        <f>+'Terminated loans'!T1655</f>
        <v>0.05</v>
      </c>
      <c r="Q2465" s="536">
        <f t="shared" si="774"/>
        <v>0.104</v>
      </c>
      <c r="R2465" s="222">
        <f t="shared" si="862"/>
        <v>11888.896066960533</v>
      </c>
      <c r="S2465" s="36">
        <f t="shared" si="863"/>
        <v>554405.73968459328</v>
      </c>
      <c r="T2465" s="36">
        <f t="shared" si="864"/>
        <v>75595.260315406718</v>
      </c>
      <c r="U2465" s="36">
        <f t="shared" si="865"/>
        <v>158928.02433303336</v>
      </c>
      <c r="V2465" s="36">
        <f t="shared" si="866"/>
        <v>83332.764017631998</v>
      </c>
      <c r="W2465" s="37">
        <f t="shared" si="867"/>
        <v>75595.260315401363</v>
      </c>
      <c r="X2465" s="36">
        <f t="shared" si="868"/>
        <v>75595.260315406718</v>
      </c>
      <c r="Y2465" s="276">
        <f t="shared" si="869"/>
        <v>75595.260315401363</v>
      </c>
      <c r="Z2465" s="36">
        <f t="shared" si="870"/>
        <v>158928.02433303336</v>
      </c>
      <c r="AA2465" s="36">
        <f t="shared" si="871"/>
        <v>83332.764017631998</v>
      </c>
      <c r="AB2465" s="38">
        <f t="shared" si="758"/>
        <v>-5.3551048040390015E-9</v>
      </c>
      <c r="AC2465" s="17"/>
      <c r="AD2465" s="17">
        <f t="shared" si="872"/>
        <v>60</v>
      </c>
      <c r="AH2465" s="103"/>
    </row>
    <row r="2466" spans="1:34">
      <c r="A2466" s="533"/>
      <c r="C2466" s="67" t="str">
        <f>'Terminated loans'!F1656</f>
        <v>E</v>
      </c>
      <c r="D2466" s="19">
        <f>'Terminated loans'!H1656</f>
        <v>143039668</v>
      </c>
      <c r="E2466" s="19">
        <f>'Terminated loans'!I1656</f>
        <v>98</v>
      </c>
      <c r="F2466" s="19" t="str">
        <f>'Terminated loans'!J1656</f>
        <v xml:space="preserve">BUSAWON-BHULLAN S B            </v>
      </c>
      <c r="G2466" s="547" t="str">
        <f t="shared" si="773"/>
        <v>A2</v>
      </c>
      <c r="H2466" s="21">
        <f>'Terminated loans'!L1656</f>
        <v>40109</v>
      </c>
      <c r="I2466" s="21">
        <f>IF(B2466="VELS",'Terminated loans'!M1656,'Terminated loans'!B1656)</f>
        <v>41820</v>
      </c>
      <c r="J2466" s="34">
        <f t="shared" si="861"/>
        <v>56</v>
      </c>
      <c r="K2466" s="34">
        <f t="shared" si="759"/>
        <v>133</v>
      </c>
      <c r="L2466" s="34">
        <f t="shared" si="760"/>
        <v>56</v>
      </c>
      <c r="M2466" s="34">
        <f t="shared" si="761"/>
        <v>56</v>
      </c>
      <c r="N2466" s="52">
        <f t="shared" si="762"/>
        <v>56</v>
      </c>
      <c r="O2466" s="318">
        <f>+'Terminated loans'!S1656</f>
        <v>300001</v>
      </c>
      <c r="P2466" s="26">
        <f>+'Terminated loans'!T1656</f>
        <v>0.05</v>
      </c>
      <c r="Q2466" s="536">
        <f t="shared" si="774"/>
        <v>0.104</v>
      </c>
      <c r="R2466" s="222">
        <f t="shared" si="862"/>
        <v>6017.5490650590555</v>
      </c>
      <c r="S2466" s="36">
        <f t="shared" si="863"/>
        <v>266081.88136980153</v>
      </c>
      <c r="T2466" s="36">
        <f t="shared" si="864"/>
        <v>33919.118630198471</v>
      </c>
      <c r="U2466" s="36">
        <f t="shared" si="865"/>
        <v>70900.866273502936</v>
      </c>
      <c r="V2466" s="36">
        <f t="shared" si="866"/>
        <v>36981.747643307026</v>
      </c>
      <c r="W2466" s="37">
        <f t="shared" si="867"/>
        <v>33919.11863019591</v>
      </c>
      <c r="X2466" s="36">
        <f t="shared" si="868"/>
        <v>33919.118630198471</v>
      </c>
      <c r="Y2466" s="276">
        <f t="shared" si="869"/>
        <v>33919.11863019591</v>
      </c>
      <c r="Z2466" s="36">
        <f t="shared" si="870"/>
        <v>70900.866273502936</v>
      </c>
      <c r="AA2466" s="36">
        <f t="shared" si="871"/>
        <v>36981.747643307026</v>
      </c>
      <c r="AB2466" s="38">
        <f t="shared" si="758"/>
        <v>-2.5611370801925659E-9</v>
      </c>
      <c r="AC2466" s="17"/>
      <c r="AD2466" s="17">
        <f t="shared" si="872"/>
        <v>56</v>
      </c>
      <c r="AH2466" s="103"/>
    </row>
    <row r="2467" spans="1:34">
      <c r="A2467" s="533"/>
      <c r="C2467" s="67" t="str">
        <f>'Terminated loans'!F1657</f>
        <v>N</v>
      </c>
      <c r="D2467" s="19">
        <f>'Terminated loans'!H1657</f>
        <v>143048837</v>
      </c>
      <c r="E2467" s="19">
        <f>'Terminated loans'!I1657</f>
        <v>99</v>
      </c>
      <c r="F2467" s="19" t="str">
        <f>'Terminated loans'!J1657</f>
        <v xml:space="preserve">RAMDIN K K                     </v>
      </c>
      <c r="G2467" s="547" t="str">
        <f t="shared" si="773"/>
        <v>A1</v>
      </c>
      <c r="H2467" s="21">
        <f>'Terminated loans'!L1657</f>
        <v>39275</v>
      </c>
      <c r="I2467" s="21">
        <f>IF(B2467="VELS",'Terminated loans'!M1657,'Terminated loans'!B1657)</f>
        <v>41813</v>
      </c>
      <c r="J2467" s="34">
        <f t="shared" si="861"/>
        <v>83</v>
      </c>
      <c r="K2467" s="34">
        <f t="shared" si="759"/>
        <v>161</v>
      </c>
      <c r="L2467" s="34">
        <f t="shared" si="760"/>
        <v>83</v>
      </c>
      <c r="M2467" s="34">
        <f t="shared" si="761"/>
        <v>83</v>
      </c>
      <c r="N2467" s="52">
        <f t="shared" si="762"/>
        <v>83</v>
      </c>
      <c r="O2467" s="318">
        <f>+'Terminated loans'!S1657</f>
        <v>1187147</v>
      </c>
      <c r="P2467" s="26">
        <f>+'Terminated loans'!T1657</f>
        <v>0.03</v>
      </c>
      <c r="Q2467" s="536">
        <f t="shared" si="774"/>
        <v>8.6499999999999994E-2</v>
      </c>
      <c r="R2467" s="222">
        <f t="shared" si="862"/>
        <v>15855.999614520959</v>
      </c>
      <c r="S2467" s="36">
        <f t="shared" si="863"/>
        <v>987806.32290503208</v>
      </c>
      <c r="T2467" s="36">
        <f t="shared" si="864"/>
        <v>199340.67709496792</v>
      </c>
      <c r="U2467" s="36">
        <f t="shared" si="865"/>
        <v>328241.64510019659</v>
      </c>
      <c r="V2467" s="36">
        <f t="shared" si="866"/>
        <v>128900.9680052395</v>
      </c>
      <c r="W2467" s="37">
        <f t="shared" si="867"/>
        <v>199340.67709495709</v>
      </c>
      <c r="X2467" s="36">
        <f t="shared" si="868"/>
        <v>199340.67709496792</v>
      </c>
      <c r="Y2467" s="276">
        <f t="shared" si="869"/>
        <v>199340.67709495709</v>
      </c>
      <c r="Z2467" s="36">
        <f t="shared" si="870"/>
        <v>328241.64510019659</v>
      </c>
      <c r="AA2467" s="36">
        <f t="shared" si="871"/>
        <v>128900.9680052395</v>
      </c>
      <c r="AB2467" s="38">
        <f t="shared" si="758"/>
        <v>-1.0826624929904938E-8</v>
      </c>
      <c r="AC2467" s="17"/>
      <c r="AD2467" s="17">
        <f t="shared" si="872"/>
        <v>83</v>
      </c>
      <c r="AH2467" s="103"/>
    </row>
    <row r="2468" spans="1:34">
      <c r="A2468" s="533"/>
      <c r="C2468" s="67" t="str">
        <f>'Terminated loans'!F1658</f>
        <v>E</v>
      </c>
      <c r="D2468" s="19">
        <f>'Terminated loans'!H1658</f>
        <v>143125238</v>
      </c>
      <c r="E2468" s="19">
        <f>'Terminated loans'!I1658</f>
        <v>99</v>
      </c>
      <c r="F2468" s="19" t="str">
        <f>'Terminated loans'!J1658</f>
        <v xml:space="preserve">GAJANAH P/SL2179               </v>
      </c>
      <c r="G2468" s="547" t="str">
        <f t="shared" si="773"/>
        <v>C1</v>
      </c>
      <c r="H2468" s="21">
        <f>'Terminated loans'!L1658</f>
        <v>40694</v>
      </c>
      <c r="I2468" s="21">
        <f>IF(B2468="VELS",'Terminated loans'!M1658,'Terminated loans'!B1658)</f>
        <v>41820</v>
      </c>
      <c r="J2468" s="34">
        <f t="shared" si="861"/>
        <v>37</v>
      </c>
      <c r="K2468" s="34">
        <f t="shared" si="759"/>
        <v>114</v>
      </c>
      <c r="L2468" s="34">
        <f t="shared" si="760"/>
        <v>37</v>
      </c>
      <c r="M2468" s="34">
        <f t="shared" si="761"/>
        <v>37</v>
      </c>
      <c r="N2468" s="52">
        <f t="shared" si="762"/>
        <v>37</v>
      </c>
      <c r="O2468" s="318">
        <f>+'Terminated loans'!S1658</f>
        <v>951807</v>
      </c>
      <c r="P2468" s="26">
        <f>+'Terminated loans'!T1658</f>
        <v>0.03</v>
      </c>
      <c r="Q2468" s="536">
        <f t="shared" si="774"/>
        <v>8.1500000000000003E-2</v>
      </c>
      <c r="R2468" s="222">
        <f t="shared" si="862"/>
        <v>26964.731143151439</v>
      </c>
      <c r="S2468" s="36">
        <f t="shared" si="863"/>
        <v>879586.88389032986</v>
      </c>
      <c r="T2468" s="36">
        <f t="shared" si="864"/>
        <v>72220.11610967014</v>
      </c>
      <c r="U2468" s="36">
        <f t="shared" si="865"/>
        <v>118108.16840628861</v>
      </c>
      <c r="V2468" s="36">
        <f t="shared" si="866"/>
        <v>45888.052296603215</v>
      </c>
      <c r="W2468" s="37">
        <f t="shared" si="867"/>
        <v>72220.11610968539</v>
      </c>
      <c r="X2468" s="36">
        <f t="shared" si="868"/>
        <v>72220.11610967014</v>
      </c>
      <c r="Y2468" s="276">
        <f t="shared" si="869"/>
        <v>72220.11610968539</v>
      </c>
      <c r="Z2468" s="36">
        <f t="shared" si="870"/>
        <v>118108.16840628861</v>
      </c>
      <c r="AA2468" s="36">
        <f t="shared" si="871"/>
        <v>45888.052296603215</v>
      </c>
      <c r="AB2468" s="38">
        <f t="shared" si="758"/>
        <v>1.5250407159328461E-8</v>
      </c>
      <c r="AC2468" s="17"/>
      <c r="AD2468" s="17">
        <f t="shared" si="872"/>
        <v>37</v>
      </c>
      <c r="AH2468" s="103"/>
    </row>
    <row r="2469" spans="1:34">
      <c r="A2469" s="533"/>
      <c r="C2469" s="67" t="str">
        <f>'Terminated loans'!F1659</f>
        <v>E</v>
      </c>
      <c r="D2469" s="19">
        <f>'Terminated loans'!H1659</f>
        <v>143981045</v>
      </c>
      <c r="E2469" s="19">
        <f>'Terminated loans'!I1659</f>
        <v>98</v>
      </c>
      <c r="F2469" s="19" t="str">
        <f>'Terminated loans'!J1659</f>
        <v xml:space="preserve">HAZAREESING P                  </v>
      </c>
      <c r="G2469" s="547" t="str">
        <f t="shared" si="773"/>
        <v>E2</v>
      </c>
      <c r="H2469" s="21">
        <f>'Terminated loans'!L1659</f>
        <v>41542</v>
      </c>
      <c r="I2469" s="21">
        <f>IF(B2469="VELS",'Terminated loans'!M1659,'Terminated loans'!B1659)</f>
        <v>41820</v>
      </c>
      <c r="J2469" s="34">
        <f t="shared" si="861"/>
        <v>9</v>
      </c>
      <c r="K2469" s="34">
        <f t="shared" si="759"/>
        <v>86</v>
      </c>
      <c r="L2469" s="34">
        <f t="shared" si="760"/>
        <v>9</v>
      </c>
      <c r="M2469" s="34">
        <f t="shared" si="761"/>
        <v>9</v>
      </c>
      <c r="N2469" s="52">
        <f t="shared" si="762"/>
        <v>9</v>
      </c>
      <c r="O2469" s="318">
        <f>+'Terminated loans'!S1659</f>
        <v>101689</v>
      </c>
      <c r="P2469" s="26">
        <f>+'Terminated loans'!T1659</f>
        <v>0.05</v>
      </c>
      <c r="Q2469" s="536">
        <f t="shared" si="774"/>
        <v>9.1499999999999998E-2</v>
      </c>
      <c r="R2469" s="222">
        <f t="shared" si="862"/>
        <v>11535.473962665752</v>
      </c>
      <c r="S2469" s="36">
        <f t="shared" si="863"/>
        <v>99969.336215288087</v>
      </c>
      <c r="T2469" s="36">
        <f t="shared" si="864"/>
        <v>1719.6637847119127</v>
      </c>
      <c r="U2469" s="36">
        <f t="shared" si="865"/>
        <v>3849.9294487036968</v>
      </c>
      <c r="V2469" s="36">
        <f t="shared" si="866"/>
        <v>2130.2656639917695</v>
      </c>
      <c r="W2469" s="37">
        <f t="shared" si="867"/>
        <v>1719.6637847119273</v>
      </c>
      <c r="X2469" s="36">
        <f t="shared" si="868"/>
        <v>1719.6637847119127</v>
      </c>
      <c r="Y2469" s="276">
        <f t="shared" si="869"/>
        <v>1719.6637847119273</v>
      </c>
      <c r="Z2469" s="36">
        <f t="shared" si="870"/>
        <v>3849.9294487036968</v>
      </c>
      <c r="AA2469" s="36">
        <f t="shared" si="871"/>
        <v>2130.2656639917695</v>
      </c>
      <c r="AB2469" s="38">
        <f t="shared" si="758"/>
        <v>1.4551915228366852E-11</v>
      </c>
      <c r="AC2469" s="17"/>
      <c r="AD2469" s="17">
        <f t="shared" si="872"/>
        <v>9</v>
      </c>
      <c r="AH2469" s="103"/>
    </row>
    <row r="2470" spans="1:34">
      <c r="A2470" s="533"/>
      <c r="C2470" s="67" t="str">
        <f>'Terminated loans'!F1660</f>
        <v>E</v>
      </c>
      <c r="D2470" s="19">
        <f>'Terminated loans'!H1660</f>
        <v>143990052</v>
      </c>
      <c r="E2470" s="19">
        <f>'Terminated loans'!I1660</f>
        <v>97</v>
      </c>
      <c r="F2470" s="19" t="str">
        <f>'Terminated loans'!J1660</f>
        <v xml:space="preserve">JANKEE R K                     </v>
      </c>
      <c r="G2470" s="547" t="str">
        <f t="shared" si="773"/>
        <v>A2</v>
      </c>
      <c r="H2470" s="21">
        <f>'Terminated loans'!L1660</f>
        <v>40184</v>
      </c>
      <c r="I2470" s="21">
        <f>IF(B2470="VELS",'Terminated loans'!M1660,'Terminated loans'!B1660)</f>
        <v>41820</v>
      </c>
      <c r="J2470" s="34">
        <f t="shared" si="861"/>
        <v>54</v>
      </c>
      <c r="K2470" s="34">
        <f t="shared" si="759"/>
        <v>131</v>
      </c>
      <c r="L2470" s="34">
        <f t="shared" si="760"/>
        <v>54</v>
      </c>
      <c r="M2470" s="34">
        <f t="shared" si="761"/>
        <v>54</v>
      </c>
      <c r="N2470" s="52">
        <f t="shared" si="762"/>
        <v>54</v>
      </c>
      <c r="O2470" s="318">
        <f>+'Terminated loans'!S1660</f>
        <v>146517</v>
      </c>
      <c r="P2470" s="26">
        <f>+'Terminated loans'!T1660</f>
        <v>0</v>
      </c>
      <c r="Q2470" s="536">
        <f t="shared" si="774"/>
        <v>0.104</v>
      </c>
      <c r="R2470" s="222">
        <f t="shared" si="862"/>
        <v>2713.2777777777778</v>
      </c>
      <c r="S2470" s="36">
        <f t="shared" si="863"/>
        <v>116613.27192401158</v>
      </c>
      <c r="T2470" s="36">
        <f t="shared" si="864"/>
        <v>29903.728075988416</v>
      </c>
      <c r="U2470" s="36">
        <f t="shared" si="865"/>
        <v>29903.728075987266</v>
      </c>
      <c r="V2470" s="36">
        <f t="shared" si="866"/>
        <v>0</v>
      </c>
      <c r="W2470" s="37">
        <f t="shared" si="867"/>
        <v>29903.728075987266</v>
      </c>
      <c r="X2470" s="36">
        <f t="shared" si="868"/>
        <v>29903.728075988416</v>
      </c>
      <c r="Y2470" s="276">
        <f t="shared" si="869"/>
        <v>29903.728075987266</v>
      </c>
      <c r="Z2470" s="36">
        <f t="shared" si="870"/>
        <v>29903.728075987266</v>
      </c>
      <c r="AA2470" s="36">
        <f t="shared" si="871"/>
        <v>0</v>
      </c>
      <c r="AB2470" s="38">
        <f t="shared" ref="AB2470:AB2533" si="873">IF(ISERROR(Z2470-AA2470-T2470),"CHECK",Z2470-AA2470-T2470)</f>
        <v>-1.1496013030409813E-9</v>
      </c>
      <c r="AC2470" s="17"/>
      <c r="AD2470" s="17">
        <f t="shared" si="872"/>
        <v>54</v>
      </c>
      <c r="AH2470" s="103"/>
    </row>
    <row r="2471" spans="1:34">
      <c r="A2471" s="533"/>
      <c r="C2471" s="67" t="str">
        <f>'Terminated loans'!F1661</f>
        <v>E</v>
      </c>
      <c r="D2471" s="19">
        <f>'Terminated loans'!H1661</f>
        <v>143994996</v>
      </c>
      <c r="E2471" s="19">
        <f>'Terminated loans'!I1661</f>
        <v>98</v>
      </c>
      <c r="F2471" s="19" t="str">
        <f>'Terminated loans'!J1661</f>
        <v xml:space="preserve">NG CHIT WING T G               </v>
      </c>
      <c r="G2471" s="547" t="str">
        <f t="shared" si="773"/>
        <v>C2</v>
      </c>
      <c r="H2471" s="21">
        <f>'Terminated loans'!L1661</f>
        <v>40672</v>
      </c>
      <c r="I2471" s="21">
        <f>IF(B2471="VELS",'Terminated loans'!M1661,'Terminated loans'!B1661)</f>
        <v>41820</v>
      </c>
      <c r="J2471" s="34">
        <f t="shared" si="861"/>
        <v>38</v>
      </c>
      <c r="K2471" s="34">
        <f t="shared" si="759"/>
        <v>115</v>
      </c>
      <c r="L2471" s="34">
        <f t="shared" si="760"/>
        <v>38</v>
      </c>
      <c r="M2471" s="34">
        <f t="shared" si="761"/>
        <v>38</v>
      </c>
      <c r="N2471" s="52">
        <f t="shared" si="762"/>
        <v>38</v>
      </c>
      <c r="O2471" s="318">
        <f>+'Terminated loans'!S1661</f>
        <v>198742</v>
      </c>
      <c r="P2471" s="26">
        <f>+'Terminated loans'!T1661</f>
        <v>0.05</v>
      </c>
      <c r="Q2471" s="536">
        <f t="shared" si="774"/>
        <v>9.9000000000000005E-2</v>
      </c>
      <c r="R2471" s="222">
        <f t="shared" si="862"/>
        <v>5665.8858324340781</v>
      </c>
      <c r="S2471" s="36">
        <f t="shared" si="863"/>
        <v>184175.63663435206</v>
      </c>
      <c r="T2471" s="36">
        <f t="shared" si="864"/>
        <v>14566.363365647936</v>
      </c>
      <c r="U2471" s="36">
        <f t="shared" si="865"/>
        <v>31128.024998145527</v>
      </c>
      <c r="V2471" s="36">
        <f t="shared" si="866"/>
        <v>16561.661632494943</v>
      </c>
      <c r="W2471" s="37">
        <f t="shared" si="867"/>
        <v>14566.363365650584</v>
      </c>
      <c r="X2471" s="36">
        <f t="shared" si="868"/>
        <v>14566.363365647936</v>
      </c>
      <c r="Y2471" s="276">
        <f t="shared" si="869"/>
        <v>14566.363365650584</v>
      </c>
      <c r="Z2471" s="36">
        <f t="shared" si="870"/>
        <v>31128.024998145527</v>
      </c>
      <c r="AA2471" s="36">
        <f t="shared" si="871"/>
        <v>16561.661632494943</v>
      </c>
      <c r="AB2471" s="38">
        <f t="shared" si="873"/>
        <v>2.648448571562767E-9</v>
      </c>
      <c r="AC2471" s="17"/>
      <c r="AD2471" s="17">
        <f t="shared" si="872"/>
        <v>38</v>
      </c>
      <c r="AH2471" s="103"/>
    </row>
    <row r="2472" spans="1:34">
      <c r="A2472" s="533"/>
      <c r="C2472" s="67" t="str">
        <f>'Terminated loans'!F1662</f>
        <v>E</v>
      </c>
      <c r="D2472" s="19">
        <f>'Terminated loans'!H1662</f>
        <v>143997413</v>
      </c>
      <c r="E2472" s="19">
        <f>'Terminated loans'!I1662</f>
        <v>99</v>
      </c>
      <c r="F2472" s="19" t="str">
        <f>'Terminated loans'!J1662</f>
        <v xml:space="preserve">OBEEGADOO J D(SL2725)          </v>
      </c>
      <c r="G2472" s="547" t="str">
        <f t="shared" si="773"/>
        <v>D1</v>
      </c>
      <c r="H2472" s="21">
        <f>'Terminated loans'!L1662</f>
        <v>41052</v>
      </c>
      <c r="I2472" s="21">
        <f>IF(B2472="VELS",'Terminated loans'!M1662,'Terminated loans'!B1662)</f>
        <v>41820</v>
      </c>
      <c r="J2472" s="34">
        <f t="shared" si="861"/>
        <v>25</v>
      </c>
      <c r="K2472" s="34">
        <f t="shared" ref="K2472:K2535" si="874">ROUND(($I$35-H2472)/365*12,0)</f>
        <v>102</v>
      </c>
      <c r="L2472" s="34">
        <f t="shared" ref="L2472:L2535" si="875">IF(B2472="VELS",J2472,IF(J2472&gt;(IF(OR(E2472=4,E2472=99),$J$3,IF(E2472=97,$J$6,IF(E2472=98,$J$5,"Check")))),(IF(OR(E2472=4,E2472=99),$J$3,IF(E2472=97,$J$6,IF(E2472=98,$J$5,"Check")))),J2472))</f>
        <v>25</v>
      </c>
      <c r="M2472" s="34">
        <f t="shared" ref="M2472:M2535" si="876">IF(K2472&gt;L2472,L2472,K2472)</f>
        <v>25</v>
      </c>
      <c r="N2472" s="52">
        <f t="shared" si="762"/>
        <v>25</v>
      </c>
      <c r="O2472" s="318">
        <f>+'Terminated loans'!S1662</f>
        <v>201510</v>
      </c>
      <c r="P2472" s="26">
        <f>+'Terminated loans'!T1662</f>
        <v>0.03</v>
      </c>
      <c r="Q2472" s="536">
        <f t="shared" si="774"/>
        <v>7.6499999999999999E-2</v>
      </c>
      <c r="R2472" s="222">
        <f t="shared" si="862"/>
        <v>8324.9791907426479</v>
      </c>
      <c r="S2472" s="36">
        <f t="shared" si="863"/>
        <v>191823.20603537228</v>
      </c>
      <c r="T2472" s="36">
        <f t="shared" si="864"/>
        <v>9686.7939646277227</v>
      </c>
      <c r="U2472" s="36">
        <f t="shared" si="865"/>
        <v>16301.273733194539</v>
      </c>
      <c r="V2472" s="36">
        <f t="shared" si="866"/>
        <v>6614.4797685662052</v>
      </c>
      <c r="W2472" s="37">
        <f t="shared" si="867"/>
        <v>9686.7939646283339</v>
      </c>
      <c r="X2472" s="36">
        <f t="shared" si="868"/>
        <v>9686.7939646277227</v>
      </c>
      <c r="Y2472" s="276">
        <f t="shared" si="869"/>
        <v>9686.7939646283339</v>
      </c>
      <c r="Z2472" s="36">
        <f t="shared" si="870"/>
        <v>16301.273733194539</v>
      </c>
      <c r="AA2472" s="36">
        <f t="shared" si="871"/>
        <v>6614.4797685662052</v>
      </c>
      <c r="AB2472" s="38">
        <f t="shared" si="873"/>
        <v>6.1118043959140778E-10</v>
      </c>
      <c r="AC2472" s="17"/>
      <c r="AD2472" s="17">
        <f t="shared" si="872"/>
        <v>25</v>
      </c>
      <c r="AH2472" s="103"/>
    </row>
    <row r="2473" spans="1:34">
      <c r="A2473" s="533"/>
      <c r="C2473" s="67" t="str">
        <f>'Terminated loans'!F1663</f>
        <v>E</v>
      </c>
      <c r="D2473" s="19">
        <f>'Terminated loans'!H1663</f>
        <v>143997510</v>
      </c>
      <c r="E2473" s="19">
        <f>'Terminated loans'!I1663</f>
        <v>98</v>
      </c>
      <c r="F2473" s="19" t="str">
        <f>'Terminated loans'!J1663</f>
        <v xml:space="preserve">BYRAUB A A I                   </v>
      </c>
      <c r="G2473" s="547" t="str">
        <f t="shared" si="773"/>
        <v>D2</v>
      </c>
      <c r="H2473" s="21">
        <f>'Terminated loans'!L1663</f>
        <v>41037</v>
      </c>
      <c r="I2473" s="21">
        <f>IF(B2473="VELS",'Terminated loans'!M1663,'Terminated loans'!B1663)</f>
        <v>41820</v>
      </c>
      <c r="J2473" s="34">
        <f t="shared" si="861"/>
        <v>26</v>
      </c>
      <c r="K2473" s="34">
        <f t="shared" si="874"/>
        <v>103</v>
      </c>
      <c r="L2473" s="34">
        <f t="shared" si="875"/>
        <v>26</v>
      </c>
      <c r="M2473" s="34">
        <f t="shared" si="876"/>
        <v>26</v>
      </c>
      <c r="N2473" s="52">
        <f t="shared" si="762"/>
        <v>26</v>
      </c>
      <c r="O2473" s="318">
        <f>+'Terminated loans'!S1663</f>
        <v>158241</v>
      </c>
      <c r="P2473" s="26">
        <f>+'Terminated loans'!T1663</f>
        <v>0.05</v>
      </c>
      <c r="Q2473" s="536">
        <f t="shared" si="774"/>
        <v>9.4E-2</v>
      </c>
      <c r="R2473" s="222">
        <f t="shared" si="862"/>
        <v>6434.470667348789</v>
      </c>
      <c r="S2473" s="36">
        <f t="shared" si="863"/>
        <v>150827.97148675006</v>
      </c>
      <c r="T2473" s="36">
        <f t="shared" si="864"/>
        <v>7413.0285132499412</v>
      </c>
      <c r="U2473" s="36">
        <f t="shared" si="865"/>
        <v>16468.265864319139</v>
      </c>
      <c r="V2473" s="36">
        <f t="shared" si="866"/>
        <v>9055.2373510685284</v>
      </c>
      <c r="W2473" s="37">
        <f t="shared" si="867"/>
        <v>7413.0285132506106</v>
      </c>
      <c r="X2473" s="36">
        <f t="shared" si="868"/>
        <v>7413.0285132499412</v>
      </c>
      <c r="Y2473" s="276">
        <f t="shared" si="869"/>
        <v>7413.0285132506106</v>
      </c>
      <c r="Z2473" s="36">
        <f t="shared" si="870"/>
        <v>16468.265864319139</v>
      </c>
      <c r="AA2473" s="36">
        <f t="shared" si="871"/>
        <v>9055.2373510685284</v>
      </c>
      <c r="AB2473" s="38">
        <f t="shared" si="873"/>
        <v>6.6938810050487518E-10</v>
      </c>
      <c r="AC2473" s="17"/>
      <c r="AD2473" s="17">
        <f t="shared" si="872"/>
        <v>26</v>
      </c>
      <c r="AH2473" s="103"/>
    </row>
    <row r="2474" spans="1:34">
      <c r="A2474" s="533"/>
      <c r="C2474" s="67" t="str">
        <f>'Terminated loans'!F1664</f>
        <v>E</v>
      </c>
      <c r="D2474" s="19">
        <f>'Terminated loans'!H1664</f>
        <v>143997928</v>
      </c>
      <c r="E2474" s="19">
        <f>'Terminated loans'!I1664</f>
        <v>98</v>
      </c>
      <c r="F2474" s="19" t="str">
        <f>'Terminated loans'!J1664</f>
        <v xml:space="preserve">PARSOORAMEN J D                </v>
      </c>
      <c r="G2474" s="547" t="str">
        <f t="shared" si="773"/>
        <v>D2</v>
      </c>
      <c r="H2474" s="21">
        <f>'Terminated loans'!L1664</f>
        <v>41037</v>
      </c>
      <c r="I2474" s="21">
        <f>IF(B2474="VELS",'Terminated loans'!M1664,'Terminated loans'!B1664)</f>
        <v>41820</v>
      </c>
      <c r="J2474" s="34">
        <f t="shared" si="861"/>
        <v>26</v>
      </c>
      <c r="K2474" s="34">
        <f t="shared" si="874"/>
        <v>103</v>
      </c>
      <c r="L2474" s="34">
        <f t="shared" si="875"/>
        <v>26</v>
      </c>
      <c r="M2474" s="34">
        <f t="shared" si="876"/>
        <v>26</v>
      </c>
      <c r="N2474" s="52">
        <f t="shared" si="762"/>
        <v>26</v>
      </c>
      <c r="O2474" s="318">
        <f>+'Terminated loans'!S1664</f>
        <v>240266</v>
      </c>
      <c r="P2474" s="26">
        <f>+'Terminated loans'!T1664</f>
        <v>0.05</v>
      </c>
      <c r="Q2474" s="536">
        <f t="shared" si="774"/>
        <v>9.4E-2</v>
      </c>
      <c r="R2474" s="222">
        <f t="shared" si="862"/>
        <v>9769.810158942526</v>
      </c>
      <c r="S2474" s="36">
        <f t="shared" si="863"/>
        <v>229010.39172676799</v>
      </c>
      <c r="T2474" s="36">
        <f t="shared" si="864"/>
        <v>11255.608273232006</v>
      </c>
      <c r="U2474" s="36">
        <f t="shared" si="865"/>
        <v>25004.672405738704</v>
      </c>
      <c r="V2474" s="36">
        <f t="shared" si="866"/>
        <v>13749.064132505708</v>
      </c>
      <c r="W2474" s="37">
        <f t="shared" si="867"/>
        <v>11255.608273232996</v>
      </c>
      <c r="X2474" s="36">
        <f t="shared" si="868"/>
        <v>11255.608273232006</v>
      </c>
      <c r="Y2474" s="276">
        <f t="shared" si="869"/>
        <v>11255.608273232996</v>
      </c>
      <c r="Z2474" s="36">
        <f t="shared" si="870"/>
        <v>25004.672405738704</v>
      </c>
      <c r="AA2474" s="36">
        <f t="shared" si="871"/>
        <v>13749.064132505708</v>
      </c>
      <c r="AB2474" s="38">
        <f t="shared" si="873"/>
        <v>9.8953023552894592E-10</v>
      </c>
      <c r="AC2474" s="17"/>
      <c r="AD2474" s="17">
        <f t="shared" si="872"/>
        <v>26</v>
      </c>
      <c r="AH2474" s="103"/>
    </row>
    <row r="2475" spans="1:34">
      <c r="A2475" s="533"/>
      <c r="C2475" s="67" t="str">
        <f>'Terminated loans'!F1665</f>
        <v>E</v>
      </c>
      <c r="D2475" s="19">
        <f>'Terminated loans'!H1665</f>
        <v>143998223</v>
      </c>
      <c r="E2475" s="19">
        <f>'Terminated loans'!I1665</f>
        <v>98</v>
      </c>
      <c r="F2475" s="19" t="str">
        <f>'Terminated loans'!J1665</f>
        <v xml:space="preserve">LUBOIS E A                     </v>
      </c>
      <c r="G2475" s="547" t="str">
        <f t="shared" si="773"/>
        <v>D2</v>
      </c>
      <c r="H2475" s="21">
        <f>'Terminated loans'!L1665</f>
        <v>41180</v>
      </c>
      <c r="I2475" s="21">
        <f>IF(B2475="VELS",'Terminated loans'!M1665,'Terminated loans'!B1665)</f>
        <v>41820</v>
      </c>
      <c r="J2475" s="34">
        <f t="shared" si="861"/>
        <v>21</v>
      </c>
      <c r="K2475" s="34">
        <f t="shared" si="874"/>
        <v>98</v>
      </c>
      <c r="L2475" s="34">
        <f t="shared" si="875"/>
        <v>21</v>
      </c>
      <c r="M2475" s="34">
        <f t="shared" si="876"/>
        <v>21</v>
      </c>
      <c r="N2475" s="52">
        <f t="shared" si="762"/>
        <v>21</v>
      </c>
      <c r="O2475" s="318">
        <f>+'Terminated loans'!S1665</f>
        <v>167741</v>
      </c>
      <c r="P2475" s="26">
        <f>+'Terminated loans'!T1665</f>
        <v>0.05</v>
      </c>
      <c r="Q2475" s="536">
        <f t="shared" si="774"/>
        <v>9.4E-2</v>
      </c>
      <c r="R2475" s="222">
        <f t="shared" si="862"/>
        <v>8358.8415870469107</v>
      </c>
      <c r="S2475" s="36">
        <f t="shared" si="863"/>
        <v>161277.63334407433</v>
      </c>
      <c r="T2475" s="36">
        <f t="shared" si="864"/>
        <v>6463.3666559256671</v>
      </c>
      <c r="U2475" s="36">
        <f t="shared" si="865"/>
        <v>14258.039983911556</v>
      </c>
      <c r="V2475" s="36">
        <f t="shared" si="866"/>
        <v>7794.6733279851614</v>
      </c>
      <c r="W2475" s="37">
        <f t="shared" si="867"/>
        <v>6463.3666559263947</v>
      </c>
      <c r="X2475" s="36">
        <f t="shared" si="868"/>
        <v>6463.3666559256671</v>
      </c>
      <c r="Y2475" s="276">
        <f t="shared" si="869"/>
        <v>6463.3666559263947</v>
      </c>
      <c r="Z2475" s="36">
        <f t="shared" si="870"/>
        <v>14258.039983911556</v>
      </c>
      <c r="AA2475" s="36">
        <f t="shared" si="871"/>
        <v>7794.6733279851614</v>
      </c>
      <c r="AB2475" s="38">
        <f t="shared" si="873"/>
        <v>7.2759576141834259E-10</v>
      </c>
      <c r="AC2475" s="17"/>
      <c r="AD2475" s="17">
        <f t="shared" si="872"/>
        <v>21</v>
      </c>
      <c r="AH2475" s="103"/>
    </row>
    <row r="2476" spans="1:34">
      <c r="A2476" s="533"/>
      <c r="C2476" s="67" t="str">
        <f>'Terminated loans'!F1666</f>
        <v>E</v>
      </c>
      <c r="D2476" s="19">
        <f>'Terminated loans'!H1666</f>
        <v>143016676</v>
      </c>
      <c r="E2476" s="19">
        <f>'Terminated loans'!I1666</f>
        <v>99</v>
      </c>
      <c r="F2476" s="19" t="str">
        <f>'Terminated loans'!J1666</f>
        <v xml:space="preserve">GOKULSING MRS PREETI           </v>
      </c>
      <c r="G2476" s="547" t="str">
        <f t="shared" si="773"/>
        <v>A1</v>
      </c>
      <c r="H2476" s="21">
        <f>'Terminated loans'!L1666</f>
        <v>39521</v>
      </c>
      <c r="I2476" s="21">
        <f>IF(B2476="VELS",'Terminated loans'!M1666,'Terminated loans'!B1666)</f>
        <v>41851</v>
      </c>
      <c r="J2476" s="34">
        <f t="shared" ref="J2476:J2488" si="877">ROUND((I2476-H2476)/365*12,0)</f>
        <v>77</v>
      </c>
      <c r="K2476" s="34">
        <f t="shared" si="874"/>
        <v>153</v>
      </c>
      <c r="L2476" s="34">
        <f t="shared" si="875"/>
        <v>77</v>
      </c>
      <c r="M2476" s="34">
        <f t="shared" si="876"/>
        <v>77</v>
      </c>
      <c r="N2476" s="52">
        <f t="shared" si="762"/>
        <v>77</v>
      </c>
      <c r="O2476" s="318">
        <f>+'Terminated loans'!S1666</f>
        <v>6629791</v>
      </c>
      <c r="P2476" s="26">
        <f>+'Terminated loans'!T1666</f>
        <v>0.03</v>
      </c>
      <c r="Q2476" s="536">
        <f t="shared" si="774"/>
        <v>8.6499999999999994E-2</v>
      </c>
      <c r="R2476" s="222">
        <f t="shared" ref="R2476:R2488" si="878">PMT(P2476/12,L2476,-O2476,0,0)</f>
        <v>94761.389248227162</v>
      </c>
      <c r="S2476" s="36">
        <f t="shared" ref="S2476:S2488" si="879">(-PV(Q2476/12,L2476,R2476,0,0))</f>
        <v>5584558.9887162829</v>
      </c>
      <c r="T2476" s="36">
        <f t="shared" ref="T2476:T2488" si="880">O2476-S2476</f>
        <v>1045232.0112837171</v>
      </c>
      <c r="U2476" s="36">
        <f t="shared" ref="U2476:U2488" si="881">-IF(OR(Q2476="",Q2476=0),0,(CUMIPMT(Q2476/12,L2476,S2476,1,M2476,0)))</f>
        <v>1712067.9833971458</v>
      </c>
      <c r="V2476" s="36">
        <f t="shared" ref="V2476:V2488" si="882">-IF(OR(P2476="",P2476=0),0,(CUMIPMT(P2476/12,L2476,O2476,1,M2476,0)))</f>
        <v>666835.97211349104</v>
      </c>
      <c r="W2476" s="37">
        <f t="shared" ref="W2476:W2488" si="883">IF(ISERROR(U2476-V2476),0,U2476-V2476)</f>
        <v>1045232.0112836547</v>
      </c>
      <c r="X2476" s="36">
        <f t="shared" ref="X2476:X2488" si="884">IF(C2476="O",T2476/AD2476*N2476,T2476)</f>
        <v>1045232.0112837171</v>
      </c>
      <c r="Y2476" s="276">
        <f t="shared" ref="Y2476:Y2488" si="885">W2476</f>
        <v>1045232.0112836547</v>
      </c>
      <c r="Z2476" s="36">
        <f t="shared" ref="Z2476:Z2488" si="886">-IF(OR(Q2476="",Q2476=0),0,(CUMIPMT(Q2476/12,L2476,S2476,1,L2476,0)))</f>
        <v>1712067.9833971458</v>
      </c>
      <c r="AA2476" s="36">
        <f t="shared" ref="AA2476:AA2488" si="887">-IF(OR(P2476="",P2476=0),0,(CUMIPMT(P2476/12,L2476,O2476,1,L2476,0)))</f>
        <v>666835.97211349104</v>
      </c>
      <c r="AB2476" s="38">
        <f t="shared" si="873"/>
        <v>-6.2398612499237061E-8</v>
      </c>
      <c r="AC2476" s="17"/>
      <c r="AD2476" s="17">
        <f t="shared" ref="AD2476:AD2488" si="888">IF(L2476&gt;$J$2,$J$2,L2476)</f>
        <v>77</v>
      </c>
      <c r="AH2476" s="103"/>
    </row>
    <row r="2477" spans="1:34">
      <c r="A2477" s="533"/>
      <c r="C2477" s="67" t="str">
        <f>'Terminated loans'!F1667</f>
        <v>N</v>
      </c>
      <c r="D2477" s="19">
        <f>'Terminated loans'!H1667</f>
        <v>143037096</v>
      </c>
      <c r="E2477" s="19">
        <f>'Terminated loans'!I1667</f>
        <v>98</v>
      </c>
      <c r="F2477" s="19" t="str">
        <f>'Terminated loans'!J1667</f>
        <v xml:space="preserve">TOINETTE G C                   </v>
      </c>
      <c r="G2477" s="547" t="str">
        <f t="shared" si="773"/>
        <v>A2</v>
      </c>
      <c r="H2477" s="21">
        <f>'Terminated loans'!L1667</f>
        <v>40035</v>
      </c>
      <c r="I2477" s="21">
        <f>IF(B2477="VELS",'Terminated loans'!M1667,'Terminated loans'!B1667)</f>
        <v>41843</v>
      </c>
      <c r="J2477" s="34">
        <f t="shared" si="877"/>
        <v>59</v>
      </c>
      <c r="K2477" s="34">
        <f t="shared" si="874"/>
        <v>136</v>
      </c>
      <c r="L2477" s="34">
        <f t="shared" si="875"/>
        <v>59</v>
      </c>
      <c r="M2477" s="34">
        <f t="shared" si="876"/>
        <v>59</v>
      </c>
      <c r="N2477" s="52">
        <f t="shared" si="762"/>
        <v>59</v>
      </c>
      <c r="O2477" s="318">
        <f>+'Terminated loans'!S1667</f>
        <v>246324</v>
      </c>
      <c r="P2477" s="26">
        <f>+'Terminated loans'!T1667</f>
        <v>0.05</v>
      </c>
      <c r="Q2477" s="536">
        <f t="shared" si="774"/>
        <v>0.104</v>
      </c>
      <c r="R2477" s="222">
        <f t="shared" si="878"/>
        <v>4717.8111258133322</v>
      </c>
      <c r="S2477" s="36">
        <f t="shared" si="879"/>
        <v>217190.92839208685</v>
      </c>
      <c r="T2477" s="36">
        <f t="shared" si="880"/>
        <v>29133.071607913153</v>
      </c>
      <c r="U2477" s="36">
        <f t="shared" si="881"/>
        <v>61159.928030897601</v>
      </c>
      <c r="V2477" s="36">
        <f t="shared" si="882"/>
        <v>32026.856422986573</v>
      </c>
      <c r="W2477" s="37">
        <f t="shared" si="883"/>
        <v>29133.071607911028</v>
      </c>
      <c r="X2477" s="36">
        <f t="shared" si="884"/>
        <v>29133.071607913153</v>
      </c>
      <c r="Y2477" s="276">
        <f t="shared" si="885"/>
        <v>29133.071607911028</v>
      </c>
      <c r="Z2477" s="36">
        <f t="shared" si="886"/>
        <v>61159.928030897601</v>
      </c>
      <c r="AA2477" s="36">
        <f t="shared" si="887"/>
        <v>32026.856422986573</v>
      </c>
      <c r="AB2477" s="38">
        <f t="shared" si="873"/>
        <v>-2.1245796233415604E-9</v>
      </c>
      <c r="AC2477" s="17"/>
      <c r="AD2477" s="17">
        <f t="shared" si="888"/>
        <v>59</v>
      </c>
      <c r="AH2477" s="103"/>
    </row>
    <row r="2478" spans="1:34">
      <c r="A2478" s="533"/>
      <c r="C2478" s="67" t="str">
        <f>'Terminated loans'!F1668</f>
        <v>E</v>
      </c>
      <c r="D2478" s="19">
        <f>'Terminated loans'!H1668</f>
        <v>143038718</v>
      </c>
      <c r="E2478" s="19">
        <f>'Terminated loans'!I1668</f>
        <v>99</v>
      </c>
      <c r="F2478" s="19" t="str">
        <f>'Terminated loans'!J1668</f>
        <v xml:space="preserve">GOINDEN H (SL 1382)            </v>
      </c>
      <c r="G2478" s="547" t="str">
        <f t="shared" si="773"/>
        <v>A1</v>
      </c>
      <c r="H2478" s="21">
        <f>'Terminated loans'!L1668</f>
        <v>40056</v>
      </c>
      <c r="I2478" s="21">
        <f>IF(B2478="VELS",'Terminated loans'!M1668,'Terminated loans'!B1668)</f>
        <v>41851</v>
      </c>
      <c r="J2478" s="34">
        <f t="shared" si="877"/>
        <v>59</v>
      </c>
      <c r="K2478" s="34">
        <f t="shared" si="874"/>
        <v>135</v>
      </c>
      <c r="L2478" s="34">
        <f t="shared" si="875"/>
        <v>59</v>
      </c>
      <c r="M2478" s="34">
        <f t="shared" si="876"/>
        <v>59</v>
      </c>
      <c r="N2478" s="52">
        <f t="shared" si="762"/>
        <v>59</v>
      </c>
      <c r="O2478" s="318">
        <f>+'Terminated loans'!S1668</f>
        <v>3000042</v>
      </c>
      <c r="P2478" s="26">
        <f>+'Terminated loans'!T1668</f>
        <v>0.03</v>
      </c>
      <c r="Q2478" s="536">
        <f t="shared" si="774"/>
        <v>8.6499999999999994E-2</v>
      </c>
      <c r="R2478" s="222">
        <f t="shared" si="878"/>
        <v>54753.796213507194</v>
      </c>
      <c r="S2478" s="36">
        <f t="shared" si="879"/>
        <v>2623799.967262486</v>
      </c>
      <c r="T2478" s="36">
        <f t="shared" si="880"/>
        <v>376242.032737514</v>
      </c>
      <c r="U2478" s="36">
        <f t="shared" si="881"/>
        <v>606674.00933440961</v>
      </c>
      <c r="V2478" s="36">
        <f t="shared" si="882"/>
        <v>230431.97659692448</v>
      </c>
      <c r="W2478" s="37">
        <f t="shared" si="883"/>
        <v>376242.03273748513</v>
      </c>
      <c r="X2478" s="36">
        <f t="shared" si="884"/>
        <v>376242.032737514</v>
      </c>
      <c r="Y2478" s="276">
        <f t="shared" si="885"/>
        <v>376242.03273748513</v>
      </c>
      <c r="Z2478" s="36">
        <f t="shared" si="886"/>
        <v>606674.00933440961</v>
      </c>
      <c r="AA2478" s="36">
        <f t="shared" si="887"/>
        <v>230431.97659692448</v>
      </c>
      <c r="AB2478" s="38">
        <f t="shared" si="873"/>
        <v>-2.8870999813079834E-8</v>
      </c>
      <c r="AC2478" s="17"/>
      <c r="AD2478" s="17">
        <f t="shared" si="888"/>
        <v>59</v>
      </c>
      <c r="AH2478" s="103"/>
    </row>
    <row r="2479" spans="1:34">
      <c r="A2479" s="533"/>
      <c r="C2479" s="67" t="str">
        <f>'Terminated loans'!F1669</f>
        <v>E</v>
      </c>
      <c r="D2479" s="19">
        <f>'Terminated loans'!H1669</f>
        <v>143039420</v>
      </c>
      <c r="E2479" s="19">
        <f>'Terminated loans'!I1669</f>
        <v>98</v>
      </c>
      <c r="F2479" s="19" t="str">
        <f>'Terminated loans'!J1669</f>
        <v xml:space="preserve">TARSOO F                       </v>
      </c>
      <c r="G2479" s="547" t="str">
        <f t="shared" si="773"/>
        <v>A2</v>
      </c>
      <c r="H2479" s="21">
        <f>'Terminated loans'!L1669</f>
        <v>40079</v>
      </c>
      <c r="I2479" s="21">
        <f>IF(B2479="VELS",'Terminated loans'!M1669,'Terminated loans'!B1669)</f>
        <v>41851</v>
      </c>
      <c r="J2479" s="34">
        <f t="shared" si="877"/>
        <v>58</v>
      </c>
      <c r="K2479" s="34">
        <f t="shared" si="874"/>
        <v>134</v>
      </c>
      <c r="L2479" s="34">
        <f t="shared" si="875"/>
        <v>58</v>
      </c>
      <c r="M2479" s="34">
        <f t="shared" si="876"/>
        <v>58</v>
      </c>
      <c r="N2479" s="52">
        <f t="shared" ref="N2479:N2542" si="889">IF(C2479="O",IF(ROUND(($I$35-H2479)/365*12,0)&gt;$L2479,$L2479,ROUND(($I$35-H2479)/365*12,0)),IF(OR(C2479="E",C2479="N"),ROUND(M2479,0),"CHECK"))</f>
        <v>58</v>
      </c>
      <c r="O2479" s="318">
        <f>+'Terminated loans'!S1669</f>
        <v>23027</v>
      </c>
      <c r="P2479" s="26">
        <f>+'Terminated loans'!T1669</f>
        <v>0.05</v>
      </c>
      <c r="Q2479" s="536">
        <f t="shared" si="774"/>
        <v>0.104</v>
      </c>
      <c r="R2479" s="222">
        <f t="shared" si="878"/>
        <v>447.74306570000334</v>
      </c>
      <c r="S2479" s="36">
        <f t="shared" si="879"/>
        <v>20343.366592942206</v>
      </c>
      <c r="T2479" s="36">
        <f t="shared" si="880"/>
        <v>2683.6334070577941</v>
      </c>
      <c r="U2479" s="36">
        <f t="shared" si="881"/>
        <v>5625.7312176577871</v>
      </c>
      <c r="V2479" s="36">
        <f t="shared" si="882"/>
        <v>2942.097810600193</v>
      </c>
      <c r="W2479" s="37">
        <f t="shared" si="883"/>
        <v>2683.633407057594</v>
      </c>
      <c r="X2479" s="36">
        <f t="shared" si="884"/>
        <v>2683.6334070577941</v>
      </c>
      <c r="Y2479" s="276">
        <f t="shared" si="885"/>
        <v>2683.633407057594</v>
      </c>
      <c r="Z2479" s="36">
        <f t="shared" si="886"/>
        <v>5625.7312176577871</v>
      </c>
      <c r="AA2479" s="36">
        <f t="shared" si="887"/>
        <v>2942.097810600193</v>
      </c>
      <c r="AB2479" s="38">
        <f t="shared" si="873"/>
        <v>-2.0008883439004421E-10</v>
      </c>
      <c r="AC2479" s="17"/>
      <c r="AD2479" s="17">
        <f t="shared" si="888"/>
        <v>58</v>
      </c>
      <c r="AH2479" s="103"/>
    </row>
    <row r="2480" spans="1:34">
      <c r="A2480" s="533"/>
      <c r="C2480" s="67" t="str">
        <f>'Terminated loans'!F1670</f>
        <v>E</v>
      </c>
      <c r="D2480" s="19">
        <f>'Terminated loans'!H1670</f>
        <v>143698912</v>
      </c>
      <c r="E2480" s="19">
        <f>'Terminated loans'!I1670</f>
        <v>99</v>
      </c>
      <c r="F2480" s="19" t="str">
        <f>'Terminated loans'!J1670</f>
        <v xml:space="preserve">BABOOLALL P(SL 2535)           </v>
      </c>
      <c r="G2480" s="547" t="str">
        <f t="shared" si="773"/>
        <v>C1</v>
      </c>
      <c r="H2480" s="21">
        <f>'Terminated loans'!L1670</f>
        <v>40807</v>
      </c>
      <c r="I2480" s="21">
        <f>IF(B2480="VELS",'Terminated loans'!M1670,'Terminated loans'!B1670)</f>
        <v>41851</v>
      </c>
      <c r="J2480" s="34">
        <f t="shared" si="877"/>
        <v>34</v>
      </c>
      <c r="K2480" s="34">
        <f t="shared" si="874"/>
        <v>110</v>
      </c>
      <c r="L2480" s="34">
        <f t="shared" si="875"/>
        <v>34</v>
      </c>
      <c r="M2480" s="34">
        <f t="shared" si="876"/>
        <v>34</v>
      </c>
      <c r="N2480" s="52">
        <f t="shared" si="889"/>
        <v>34</v>
      </c>
      <c r="O2480" s="318">
        <f>+'Terminated loans'!S1670</f>
        <v>4507897</v>
      </c>
      <c r="P2480" s="26">
        <f>+'Terminated loans'!T1670</f>
        <v>0.03</v>
      </c>
      <c r="Q2480" s="536">
        <f t="shared" si="774"/>
        <v>8.1500000000000003E-2</v>
      </c>
      <c r="R2480" s="222">
        <f t="shared" si="878"/>
        <v>138465.45782066157</v>
      </c>
      <c r="S2480" s="36">
        <f t="shared" si="879"/>
        <v>4191160.4601570279</v>
      </c>
      <c r="T2480" s="36">
        <f t="shared" si="880"/>
        <v>316736.53984297207</v>
      </c>
      <c r="U2480" s="36">
        <f t="shared" si="881"/>
        <v>516665.10574553674</v>
      </c>
      <c r="V2480" s="36">
        <f t="shared" si="882"/>
        <v>199928.56590249296</v>
      </c>
      <c r="W2480" s="37">
        <f t="shared" si="883"/>
        <v>316736.53984304378</v>
      </c>
      <c r="X2480" s="36">
        <f t="shared" si="884"/>
        <v>316736.53984297207</v>
      </c>
      <c r="Y2480" s="276">
        <f t="shared" si="885"/>
        <v>316736.53984304378</v>
      </c>
      <c r="Z2480" s="36">
        <f t="shared" si="886"/>
        <v>516665.10574553674</v>
      </c>
      <c r="AA2480" s="36">
        <f t="shared" si="887"/>
        <v>199928.56590249296</v>
      </c>
      <c r="AB2480" s="38">
        <f t="shared" si="873"/>
        <v>7.1711838245391846E-8</v>
      </c>
      <c r="AC2480" s="17"/>
      <c r="AD2480" s="17">
        <f t="shared" si="888"/>
        <v>34</v>
      </c>
      <c r="AH2480" s="103"/>
    </row>
    <row r="2481" spans="1:34">
      <c r="A2481" s="533"/>
      <c r="C2481" s="67" t="str">
        <f>'Terminated loans'!F1671</f>
        <v>E</v>
      </c>
      <c r="D2481" s="19">
        <f>'Terminated loans'!H1671</f>
        <v>143964205</v>
      </c>
      <c r="E2481" s="19">
        <f>'Terminated loans'!I1671</f>
        <v>99</v>
      </c>
      <c r="F2481" s="19" t="str">
        <f>'Terminated loans'!J1671</f>
        <v xml:space="preserve">GOKULSING P (SL 3017)          </v>
      </c>
      <c r="G2481" s="547" t="str">
        <f t="shared" si="773"/>
        <v>E1</v>
      </c>
      <c r="H2481" s="21">
        <f>'Terminated loans'!L1671</f>
        <v>41572</v>
      </c>
      <c r="I2481" s="21">
        <f>IF(B2481="VELS",'Terminated loans'!M1671,'Terminated loans'!B1671)</f>
        <v>41851</v>
      </c>
      <c r="J2481" s="34">
        <f t="shared" si="877"/>
        <v>9</v>
      </c>
      <c r="K2481" s="34">
        <f t="shared" si="874"/>
        <v>85</v>
      </c>
      <c r="L2481" s="34">
        <f t="shared" si="875"/>
        <v>9</v>
      </c>
      <c r="M2481" s="34">
        <f t="shared" si="876"/>
        <v>9</v>
      </c>
      <c r="N2481" s="52">
        <f t="shared" si="889"/>
        <v>9</v>
      </c>
      <c r="O2481" s="318">
        <f>+'Terminated loans'!S1671</f>
        <v>2668209</v>
      </c>
      <c r="P2481" s="26">
        <f>+'Terminated loans'!T1671</f>
        <v>0.03</v>
      </c>
      <c r="Q2481" s="536">
        <f t="shared" si="774"/>
        <v>7.3999999999999996E-2</v>
      </c>
      <c r="R2481" s="222">
        <f t="shared" si="878"/>
        <v>300185.84979898919</v>
      </c>
      <c r="S2481" s="36">
        <f t="shared" si="879"/>
        <v>2620220.3212465281</v>
      </c>
      <c r="T2481" s="36">
        <f t="shared" si="880"/>
        <v>47988.678753471933</v>
      </c>
      <c r="U2481" s="36">
        <f t="shared" si="881"/>
        <v>81452.326944372617</v>
      </c>
      <c r="V2481" s="36">
        <f t="shared" si="882"/>
        <v>33463.648190903012</v>
      </c>
      <c r="W2481" s="37">
        <f t="shared" si="883"/>
        <v>47988.678753469605</v>
      </c>
      <c r="X2481" s="36">
        <f t="shared" si="884"/>
        <v>47988.678753471933</v>
      </c>
      <c r="Y2481" s="276">
        <f t="shared" si="885"/>
        <v>47988.678753469605</v>
      </c>
      <c r="Z2481" s="36">
        <f t="shared" si="886"/>
        <v>81452.326944372617</v>
      </c>
      <c r="AA2481" s="36">
        <f t="shared" si="887"/>
        <v>33463.648190903012</v>
      </c>
      <c r="AB2481" s="38">
        <f t="shared" si="873"/>
        <v>-2.3283064365386963E-9</v>
      </c>
      <c r="AC2481" s="17"/>
      <c r="AD2481" s="17">
        <f t="shared" si="888"/>
        <v>9</v>
      </c>
      <c r="AH2481" s="103"/>
    </row>
    <row r="2482" spans="1:34">
      <c r="A2482" s="533"/>
      <c r="C2482" s="67" t="str">
        <f>'Terminated loans'!F1672</f>
        <v>E</v>
      </c>
      <c r="D2482" s="19">
        <f>'Terminated loans'!H1672</f>
        <v>143970086</v>
      </c>
      <c r="E2482" s="19">
        <f>'Terminated loans'!I1672</f>
        <v>97</v>
      </c>
      <c r="F2482" s="19" t="str">
        <f>'Terminated loans'!J1672</f>
        <v xml:space="preserve">VENCATACHELLUM K               </v>
      </c>
      <c r="G2482" s="547" t="str">
        <f t="shared" si="773"/>
        <v>E2</v>
      </c>
      <c r="H2482" s="21">
        <f>'Terminated loans'!L1672</f>
        <v>41486</v>
      </c>
      <c r="I2482" s="21">
        <f>IF(B2482="VELS",'Terminated loans'!M1672,'Terminated loans'!B1672)</f>
        <v>41851</v>
      </c>
      <c r="J2482" s="34">
        <f t="shared" si="877"/>
        <v>12</v>
      </c>
      <c r="K2482" s="34">
        <f t="shared" si="874"/>
        <v>88</v>
      </c>
      <c r="L2482" s="34">
        <f t="shared" si="875"/>
        <v>12</v>
      </c>
      <c r="M2482" s="34">
        <f t="shared" si="876"/>
        <v>12</v>
      </c>
      <c r="N2482" s="52">
        <f t="shared" si="889"/>
        <v>12</v>
      </c>
      <c r="O2482" s="318">
        <f>+'Terminated loans'!S1672</f>
        <v>45782</v>
      </c>
      <c r="P2482" s="26">
        <f>+'Terminated loans'!T1672</f>
        <v>0</v>
      </c>
      <c r="Q2482" s="536">
        <f t="shared" si="774"/>
        <v>9.1499999999999998E-2</v>
      </c>
      <c r="R2482" s="222">
        <f t="shared" si="878"/>
        <v>3815.1666666666665</v>
      </c>
      <c r="S2482" s="36">
        <f t="shared" si="879"/>
        <v>43591.417160517092</v>
      </c>
      <c r="T2482" s="36">
        <f t="shared" si="880"/>
        <v>2190.5828394829077</v>
      </c>
      <c r="U2482" s="36">
        <f t="shared" si="881"/>
        <v>2190.5828394829223</v>
      </c>
      <c r="V2482" s="36">
        <f t="shared" si="882"/>
        <v>0</v>
      </c>
      <c r="W2482" s="37">
        <f t="shared" si="883"/>
        <v>2190.5828394829223</v>
      </c>
      <c r="X2482" s="36">
        <f t="shared" si="884"/>
        <v>2190.5828394829077</v>
      </c>
      <c r="Y2482" s="276">
        <f t="shared" si="885"/>
        <v>2190.5828394829223</v>
      </c>
      <c r="Z2482" s="36">
        <f t="shared" si="886"/>
        <v>2190.5828394829223</v>
      </c>
      <c r="AA2482" s="36">
        <f t="shared" si="887"/>
        <v>0</v>
      </c>
      <c r="AB2482" s="38">
        <f t="shared" si="873"/>
        <v>1.4551915228366852E-11</v>
      </c>
      <c r="AC2482" s="17"/>
      <c r="AD2482" s="17">
        <f t="shared" si="888"/>
        <v>12</v>
      </c>
      <c r="AH2482" s="103"/>
    </row>
    <row r="2483" spans="1:34">
      <c r="A2483" s="533"/>
      <c r="C2483" s="67" t="str">
        <f>'Terminated loans'!F1673</f>
        <v>E</v>
      </c>
      <c r="D2483" s="19">
        <f>'Terminated loans'!H1673</f>
        <v>143972518</v>
      </c>
      <c r="E2483" s="19">
        <f>'Terminated loans'!I1673</f>
        <v>99</v>
      </c>
      <c r="F2483" s="19" t="str">
        <f>'Terminated loans'!J1673</f>
        <v xml:space="preserve">BABOOLALL P(SL2777)            </v>
      </c>
      <c r="G2483" s="547" t="str">
        <f t="shared" si="773"/>
        <v>D1</v>
      </c>
      <c r="H2483" s="21">
        <f>'Terminated loans'!L1673</f>
        <v>41108</v>
      </c>
      <c r="I2483" s="21">
        <f>IF(B2483="VELS",'Terminated loans'!M1673,'Terminated loans'!B1673)</f>
        <v>41851</v>
      </c>
      <c r="J2483" s="34">
        <f t="shared" si="877"/>
        <v>24</v>
      </c>
      <c r="K2483" s="34">
        <f t="shared" si="874"/>
        <v>101</v>
      </c>
      <c r="L2483" s="34">
        <f t="shared" si="875"/>
        <v>24</v>
      </c>
      <c r="M2483" s="34">
        <f t="shared" si="876"/>
        <v>24</v>
      </c>
      <c r="N2483" s="52">
        <f t="shared" si="889"/>
        <v>24</v>
      </c>
      <c r="O2483" s="318">
        <f>+'Terminated loans'!S1673</f>
        <v>350976</v>
      </c>
      <c r="P2483" s="26">
        <f>+'Terminated loans'!T1673</f>
        <v>0.03</v>
      </c>
      <c r="Q2483" s="536">
        <f t="shared" si="774"/>
        <v>7.6499999999999999E-2</v>
      </c>
      <c r="R2483" s="222">
        <f t="shared" si="878"/>
        <v>15085.373855736685</v>
      </c>
      <c r="S2483" s="36">
        <f t="shared" si="879"/>
        <v>334725.9837441587</v>
      </c>
      <c r="T2483" s="36">
        <f t="shared" si="880"/>
        <v>16250.016255841299</v>
      </c>
      <c r="U2483" s="36">
        <f t="shared" si="881"/>
        <v>27322.988793523051</v>
      </c>
      <c r="V2483" s="36">
        <f t="shared" si="882"/>
        <v>11072.972537680354</v>
      </c>
      <c r="W2483" s="37">
        <f t="shared" si="883"/>
        <v>16250.016255842696</v>
      </c>
      <c r="X2483" s="36">
        <f t="shared" si="884"/>
        <v>16250.016255841299</v>
      </c>
      <c r="Y2483" s="276">
        <f t="shared" si="885"/>
        <v>16250.016255842696</v>
      </c>
      <c r="Z2483" s="36">
        <f t="shared" si="886"/>
        <v>27322.988793523051</v>
      </c>
      <c r="AA2483" s="36">
        <f t="shared" si="887"/>
        <v>11072.972537680354</v>
      </c>
      <c r="AB2483" s="38">
        <f t="shared" si="873"/>
        <v>1.3969838619232178E-9</v>
      </c>
      <c r="AC2483" s="17"/>
      <c r="AD2483" s="17">
        <f t="shared" si="888"/>
        <v>24</v>
      </c>
      <c r="AH2483" s="103"/>
    </row>
    <row r="2484" spans="1:34">
      <c r="A2484" s="533"/>
      <c r="C2484" s="67" t="str">
        <f>'Terminated loans'!F1674</f>
        <v>E</v>
      </c>
      <c r="D2484" s="19">
        <f>'Terminated loans'!H1674</f>
        <v>143980219</v>
      </c>
      <c r="E2484" s="19">
        <f>'Terminated loans'!I1674</f>
        <v>98</v>
      </c>
      <c r="F2484" s="19" t="str">
        <f>'Terminated loans'!J1674</f>
        <v xml:space="preserve">GOKULSING P                    </v>
      </c>
      <c r="G2484" s="547" t="str">
        <f t="shared" si="773"/>
        <v>D2</v>
      </c>
      <c r="H2484" s="21">
        <f>'Terminated loans'!L1674</f>
        <v>41324</v>
      </c>
      <c r="I2484" s="21">
        <f>IF(B2484="VELS",'Terminated loans'!M1674,'Terminated loans'!B1674)</f>
        <v>41851</v>
      </c>
      <c r="J2484" s="34">
        <f t="shared" si="877"/>
        <v>17</v>
      </c>
      <c r="K2484" s="34">
        <f t="shared" si="874"/>
        <v>93</v>
      </c>
      <c r="L2484" s="34">
        <f t="shared" si="875"/>
        <v>17</v>
      </c>
      <c r="M2484" s="34">
        <f t="shared" si="876"/>
        <v>17</v>
      </c>
      <c r="N2484" s="52">
        <f t="shared" si="889"/>
        <v>17</v>
      </c>
      <c r="O2484" s="318">
        <f>+'Terminated loans'!S1674</f>
        <v>1266974</v>
      </c>
      <c r="P2484" s="26">
        <f>+'Terminated loans'!T1674</f>
        <v>0.05</v>
      </c>
      <c r="Q2484" s="536">
        <f t="shared" si="774"/>
        <v>9.4E-2</v>
      </c>
      <c r="R2484" s="222">
        <f t="shared" si="878"/>
        <v>77353.664121065449</v>
      </c>
      <c r="S2484" s="36">
        <f t="shared" si="879"/>
        <v>1226728.9075980585</v>
      </c>
      <c r="T2484" s="36">
        <f t="shared" si="880"/>
        <v>40245.09240194154</v>
      </c>
      <c r="U2484" s="36">
        <f t="shared" si="881"/>
        <v>88283.382460059831</v>
      </c>
      <c r="V2484" s="36">
        <f t="shared" si="882"/>
        <v>48038.290058112703</v>
      </c>
      <c r="W2484" s="37">
        <f t="shared" si="883"/>
        <v>40245.092401947128</v>
      </c>
      <c r="X2484" s="36">
        <f t="shared" si="884"/>
        <v>40245.09240194154</v>
      </c>
      <c r="Y2484" s="276">
        <f t="shared" si="885"/>
        <v>40245.092401947128</v>
      </c>
      <c r="Z2484" s="36">
        <f t="shared" si="886"/>
        <v>88283.382460059831</v>
      </c>
      <c r="AA2484" s="36">
        <f t="shared" si="887"/>
        <v>48038.290058112703</v>
      </c>
      <c r="AB2484" s="38">
        <f t="shared" si="873"/>
        <v>5.5879354476928711E-9</v>
      </c>
      <c r="AC2484" s="17"/>
      <c r="AD2484" s="17">
        <f t="shared" si="888"/>
        <v>17</v>
      </c>
      <c r="AH2484" s="103"/>
    </row>
    <row r="2485" spans="1:34">
      <c r="A2485" s="533"/>
      <c r="C2485" s="67" t="str">
        <f>'Terminated loans'!F1675</f>
        <v>E</v>
      </c>
      <c r="D2485" s="19">
        <f>'Terminated loans'!H1675</f>
        <v>143994384</v>
      </c>
      <c r="E2485" s="19">
        <f>'Terminated loans'!I1675</f>
        <v>97</v>
      </c>
      <c r="F2485" s="19" t="str">
        <f>'Terminated loans'!J1675</f>
        <v xml:space="preserve">VAYAVOOREE T(MUACC36548)       </v>
      </c>
      <c r="G2485" s="547" t="str">
        <f t="shared" si="773"/>
        <v>C2</v>
      </c>
      <c r="H2485" s="21">
        <f>'Terminated loans'!L1675</f>
        <v>40771</v>
      </c>
      <c r="I2485" s="21">
        <f>IF(B2485="VELS",'Terminated loans'!M1675,'Terminated loans'!B1675)</f>
        <v>41851</v>
      </c>
      <c r="J2485" s="34">
        <f t="shared" si="877"/>
        <v>36</v>
      </c>
      <c r="K2485" s="34">
        <f t="shared" si="874"/>
        <v>112</v>
      </c>
      <c r="L2485" s="34">
        <f t="shared" si="875"/>
        <v>36</v>
      </c>
      <c r="M2485" s="34">
        <f t="shared" si="876"/>
        <v>36</v>
      </c>
      <c r="N2485" s="52">
        <f t="shared" si="889"/>
        <v>36</v>
      </c>
      <c r="O2485" s="318">
        <f>+'Terminated loans'!S1675</f>
        <v>34800</v>
      </c>
      <c r="P2485" s="26">
        <f>+'Terminated loans'!T1675</f>
        <v>0</v>
      </c>
      <c r="Q2485" s="536">
        <f t="shared" si="774"/>
        <v>9.9000000000000005E-2</v>
      </c>
      <c r="R2485" s="222">
        <f t="shared" si="878"/>
        <v>966.66666666666663</v>
      </c>
      <c r="S2485" s="36">
        <f t="shared" si="879"/>
        <v>30001.828734590767</v>
      </c>
      <c r="T2485" s="36">
        <f t="shared" si="880"/>
        <v>4798.1712654092335</v>
      </c>
      <c r="U2485" s="36">
        <f t="shared" si="881"/>
        <v>4798.1712654096773</v>
      </c>
      <c r="V2485" s="36">
        <f t="shared" si="882"/>
        <v>0</v>
      </c>
      <c r="W2485" s="37">
        <f t="shared" si="883"/>
        <v>4798.1712654096773</v>
      </c>
      <c r="X2485" s="36">
        <f t="shared" si="884"/>
        <v>4798.1712654092335</v>
      </c>
      <c r="Y2485" s="276">
        <f t="shared" si="885"/>
        <v>4798.1712654096773</v>
      </c>
      <c r="Z2485" s="36">
        <f t="shared" si="886"/>
        <v>4798.1712654096773</v>
      </c>
      <c r="AA2485" s="36">
        <f t="shared" si="887"/>
        <v>0</v>
      </c>
      <c r="AB2485" s="38">
        <f t="shared" si="873"/>
        <v>4.4383341446518898E-10</v>
      </c>
      <c r="AC2485" s="17"/>
      <c r="AD2485" s="17">
        <f t="shared" si="888"/>
        <v>36</v>
      </c>
      <c r="AH2485" s="103"/>
    </row>
    <row r="2486" spans="1:34">
      <c r="A2486" s="533"/>
      <c r="C2486" s="67" t="str">
        <f>'Terminated loans'!F1676</f>
        <v>E</v>
      </c>
      <c r="D2486" s="19">
        <f>'Terminated loans'!H1676</f>
        <v>143997715</v>
      </c>
      <c r="E2486" s="19">
        <f>'Terminated loans'!I1676</f>
        <v>98</v>
      </c>
      <c r="F2486" s="19" t="str">
        <f>'Terminated loans'!J1676</f>
        <v xml:space="preserve">RAMDAURSINGH V S               </v>
      </c>
      <c r="G2486" s="547" t="str">
        <f t="shared" si="773"/>
        <v>D2</v>
      </c>
      <c r="H2486" s="21">
        <f>'Terminated loans'!L1676</f>
        <v>41078</v>
      </c>
      <c r="I2486" s="21">
        <f>IF(B2486="VELS",'Terminated loans'!M1676,'Terminated loans'!B1676)</f>
        <v>41851</v>
      </c>
      <c r="J2486" s="34">
        <f t="shared" si="877"/>
        <v>25</v>
      </c>
      <c r="K2486" s="34">
        <f t="shared" si="874"/>
        <v>101</v>
      </c>
      <c r="L2486" s="34">
        <f t="shared" si="875"/>
        <v>25</v>
      </c>
      <c r="M2486" s="34">
        <f t="shared" si="876"/>
        <v>25</v>
      </c>
      <c r="N2486" s="52">
        <f t="shared" si="889"/>
        <v>25</v>
      </c>
      <c r="O2486" s="318">
        <f>+'Terminated loans'!S1676</f>
        <v>1468253</v>
      </c>
      <c r="P2486" s="26">
        <f>+'Terminated loans'!T1676</f>
        <v>0.05</v>
      </c>
      <c r="Q2486" s="536">
        <f t="shared" si="774"/>
        <v>9.4E-2</v>
      </c>
      <c r="R2486" s="222">
        <f t="shared" si="878"/>
        <v>61964.235385986423</v>
      </c>
      <c r="S2486" s="36">
        <f t="shared" si="879"/>
        <v>1401893.5203983169</v>
      </c>
      <c r="T2486" s="36">
        <f t="shared" si="880"/>
        <v>66359.479601683095</v>
      </c>
      <c r="U2486" s="36">
        <f t="shared" si="881"/>
        <v>147212.36425134959</v>
      </c>
      <c r="V2486" s="36">
        <f t="shared" si="882"/>
        <v>80852.884649660671</v>
      </c>
      <c r="W2486" s="37">
        <f t="shared" si="883"/>
        <v>66359.479601688916</v>
      </c>
      <c r="X2486" s="36">
        <f t="shared" si="884"/>
        <v>66359.479601683095</v>
      </c>
      <c r="Y2486" s="276">
        <f t="shared" si="885"/>
        <v>66359.479601688916</v>
      </c>
      <c r="Z2486" s="36">
        <f t="shared" si="886"/>
        <v>147212.36425134959</v>
      </c>
      <c r="AA2486" s="36">
        <f t="shared" si="887"/>
        <v>80852.884649660671</v>
      </c>
      <c r="AB2486" s="38">
        <f t="shared" si="873"/>
        <v>5.8207660913467407E-9</v>
      </c>
      <c r="AC2486" s="17"/>
      <c r="AD2486" s="17">
        <f t="shared" si="888"/>
        <v>25</v>
      </c>
      <c r="AH2486" s="103"/>
    </row>
    <row r="2487" spans="1:34">
      <c r="A2487" s="533"/>
      <c r="C2487" s="67" t="str">
        <f>'Terminated loans'!F1677</f>
        <v>E</v>
      </c>
      <c r="D2487" s="19">
        <f>'Terminated loans'!H1677</f>
        <v>143999408</v>
      </c>
      <c r="E2487" s="19">
        <f>'Terminated loans'!I1677</f>
        <v>97</v>
      </c>
      <c r="F2487" s="19" t="str">
        <f>'Terminated loans'!J1677</f>
        <v xml:space="preserve">VENCATACHELLUM K               </v>
      </c>
      <c r="G2487" s="547" t="str">
        <f t="shared" si="773"/>
        <v>D2</v>
      </c>
      <c r="H2487" s="21">
        <f>'Terminated loans'!L1677</f>
        <v>41130</v>
      </c>
      <c r="I2487" s="21">
        <f>IF(B2487="VELS",'Terminated loans'!M1677,'Terminated loans'!B1677)</f>
        <v>41851</v>
      </c>
      <c r="J2487" s="34">
        <f t="shared" si="877"/>
        <v>24</v>
      </c>
      <c r="K2487" s="34">
        <f t="shared" si="874"/>
        <v>100</v>
      </c>
      <c r="L2487" s="34">
        <f t="shared" si="875"/>
        <v>24</v>
      </c>
      <c r="M2487" s="34">
        <f t="shared" si="876"/>
        <v>24</v>
      </c>
      <c r="N2487" s="52">
        <f t="shared" si="889"/>
        <v>24</v>
      </c>
      <c r="O2487" s="318">
        <f>+'Terminated loans'!S1677</f>
        <v>37340</v>
      </c>
      <c r="P2487" s="26">
        <f>+'Terminated loans'!T1677</f>
        <v>0</v>
      </c>
      <c r="Q2487" s="536">
        <f t="shared" si="774"/>
        <v>9.4E-2</v>
      </c>
      <c r="R2487" s="222">
        <f t="shared" si="878"/>
        <v>1555.8333333333333</v>
      </c>
      <c r="S2487" s="36">
        <f t="shared" si="879"/>
        <v>33919.437808143062</v>
      </c>
      <c r="T2487" s="36">
        <f t="shared" si="880"/>
        <v>3420.5621918569377</v>
      </c>
      <c r="U2487" s="36">
        <f t="shared" si="881"/>
        <v>3420.5621918570687</v>
      </c>
      <c r="V2487" s="36">
        <f t="shared" si="882"/>
        <v>0</v>
      </c>
      <c r="W2487" s="37">
        <f t="shared" si="883"/>
        <v>3420.5621918570687</v>
      </c>
      <c r="X2487" s="36">
        <f t="shared" si="884"/>
        <v>3420.5621918569377</v>
      </c>
      <c r="Y2487" s="276">
        <f t="shared" si="885"/>
        <v>3420.5621918570687</v>
      </c>
      <c r="Z2487" s="36">
        <f t="shared" si="886"/>
        <v>3420.5621918570687</v>
      </c>
      <c r="AA2487" s="36">
        <f t="shared" si="887"/>
        <v>0</v>
      </c>
      <c r="AB2487" s="38">
        <f t="shared" si="873"/>
        <v>1.3096723705530167E-10</v>
      </c>
      <c r="AC2487" s="17"/>
      <c r="AD2487" s="17">
        <f t="shared" si="888"/>
        <v>24</v>
      </c>
      <c r="AH2487" s="103"/>
    </row>
    <row r="2488" spans="1:34">
      <c r="A2488" s="533"/>
      <c r="C2488" s="67" t="str">
        <f>'Terminated loans'!F1678</f>
        <v>E</v>
      </c>
      <c r="D2488" s="19">
        <f>'Terminated loans'!H1678</f>
        <v>143999904</v>
      </c>
      <c r="E2488" s="19">
        <f>'Terminated loans'!I1678</f>
        <v>99</v>
      </c>
      <c r="F2488" s="19" t="str">
        <f>'Terminated loans'!J1678</f>
        <v xml:space="preserve">WONG SUN THIONG C(SL2680)      </v>
      </c>
      <c r="G2488" s="547" t="str">
        <f t="shared" si="773"/>
        <v>C1</v>
      </c>
      <c r="H2488" s="21">
        <f>'Terminated loans'!L1678</f>
        <v>40969</v>
      </c>
      <c r="I2488" s="21">
        <f>IF(B2488="VELS",'Terminated loans'!M1678,'Terminated loans'!B1678)</f>
        <v>41851</v>
      </c>
      <c r="J2488" s="34">
        <f t="shared" si="877"/>
        <v>29</v>
      </c>
      <c r="K2488" s="34">
        <f t="shared" si="874"/>
        <v>105</v>
      </c>
      <c r="L2488" s="34">
        <f t="shared" si="875"/>
        <v>29</v>
      </c>
      <c r="M2488" s="34">
        <f t="shared" si="876"/>
        <v>29</v>
      </c>
      <c r="N2488" s="52">
        <f t="shared" si="889"/>
        <v>29</v>
      </c>
      <c r="O2488" s="318">
        <f>+'Terminated loans'!S1678</f>
        <v>4584289</v>
      </c>
      <c r="P2488" s="26">
        <f>+'Terminated loans'!T1678</f>
        <v>0.03</v>
      </c>
      <c r="Q2488" s="536">
        <f t="shared" si="774"/>
        <v>8.1500000000000003E-2</v>
      </c>
      <c r="R2488" s="222">
        <f t="shared" si="878"/>
        <v>164075.95813256863</v>
      </c>
      <c r="S2488" s="36">
        <f t="shared" si="879"/>
        <v>4305711.7134653088</v>
      </c>
      <c r="T2488" s="36">
        <f t="shared" si="880"/>
        <v>278577.28653469123</v>
      </c>
      <c r="U2488" s="36">
        <f t="shared" si="881"/>
        <v>452491.07237925194</v>
      </c>
      <c r="V2488" s="36">
        <f t="shared" si="882"/>
        <v>173913.78584448993</v>
      </c>
      <c r="W2488" s="37">
        <f t="shared" si="883"/>
        <v>278577.28653476201</v>
      </c>
      <c r="X2488" s="36">
        <f t="shared" si="884"/>
        <v>278577.28653469123</v>
      </c>
      <c r="Y2488" s="276">
        <f t="shared" si="885"/>
        <v>278577.28653476201</v>
      </c>
      <c r="Z2488" s="36">
        <f t="shared" si="886"/>
        <v>452491.07237925194</v>
      </c>
      <c r="AA2488" s="36">
        <f t="shared" si="887"/>
        <v>173913.78584448993</v>
      </c>
      <c r="AB2488" s="38">
        <f t="shared" si="873"/>
        <v>7.0780515670776367E-8</v>
      </c>
      <c r="AC2488" s="17"/>
      <c r="AD2488" s="17">
        <f t="shared" si="888"/>
        <v>29</v>
      </c>
      <c r="AH2488" s="103"/>
    </row>
    <row r="2489" spans="1:34">
      <c r="A2489" s="533"/>
      <c r="C2489" s="67" t="str">
        <f>'Terminated loans'!F1679</f>
        <v>E</v>
      </c>
      <c r="D2489" s="19">
        <f>'Terminated loans'!H1679</f>
        <v>141073788</v>
      </c>
      <c r="E2489" s="19">
        <f>'Terminated loans'!I1679</f>
        <v>98</v>
      </c>
      <c r="F2489" s="19" t="str">
        <f>'Terminated loans'!J1679</f>
        <v xml:space="preserve">GOOMANEE K                     </v>
      </c>
      <c r="G2489" s="547" t="str">
        <f t="shared" si="773"/>
        <v>A2</v>
      </c>
      <c r="H2489" s="21">
        <f>'Terminated loans'!L1679</f>
        <v>39647</v>
      </c>
      <c r="I2489" s="21">
        <f>IF(B2489="VELS",'Terminated loans'!M1679,'Terminated loans'!B1679)</f>
        <v>41882</v>
      </c>
      <c r="J2489" s="34">
        <f t="shared" ref="J2489:J2501" si="890">ROUND((I2489-H2489)/365*12,0)</f>
        <v>73</v>
      </c>
      <c r="K2489" s="34">
        <f t="shared" si="874"/>
        <v>149</v>
      </c>
      <c r="L2489" s="34">
        <f t="shared" si="875"/>
        <v>60</v>
      </c>
      <c r="M2489" s="34">
        <f t="shared" si="876"/>
        <v>60</v>
      </c>
      <c r="N2489" s="52">
        <f t="shared" si="889"/>
        <v>60</v>
      </c>
      <c r="O2489" s="318">
        <f>+'Terminated loans'!S1679</f>
        <v>215001</v>
      </c>
      <c r="P2489" s="26">
        <f>+'Terminated loans'!T1679</f>
        <v>0.05</v>
      </c>
      <c r="Q2489" s="536">
        <f t="shared" si="774"/>
        <v>0.104</v>
      </c>
      <c r="R2489" s="222">
        <f t="shared" ref="R2489:R2501" si="891">PMT(P2489/12,L2489,-O2489,0,0)</f>
        <v>4057.3341046959954</v>
      </c>
      <c r="S2489" s="36">
        <f t="shared" ref="S2489:S2501" si="892">(-PV(Q2489/12,L2489,R2489,0,0))</f>
        <v>189202.53846887106</v>
      </c>
      <c r="T2489" s="36">
        <f t="shared" ref="T2489:T2501" si="893">O2489-S2489</f>
        <v>25798.461531128938</v>
      </c>
      <c r="U2489" s="36">
        <f t="shared" ref="U2489:U2501" si="894">-IF(OR(Q2489="",Q2489=0),0,(CUMIPMT(Q2489/12,L2489,S2489,1,M2489,0)))</f>
        <v>54237.507812886848</v>
      </c>
      <c r="V2489" s="36">
        <f t="shared" ref="V2489:V2501" si="895">-IF(OR(P2489="",P2489=0),0,(CUMIPMT(P2489/12,L2489,O2489,1,M2489,0)))</f>
        <v>28439.046281759714</v>
      </c>
      <c r="W2489" s="37">
        <f t="shared" ref="W2489:W2501" si="896">IF(ISERROR(U2489-V2489),0,U2489-V2489)</f>
        <v>25798.461531127134</v>
      </c>
      <c r="X2489" s="36">
        <f t="shared" ref="X2489:X2501" si="897">IF(C2489="O",T2489/AD2489*N2489,T2489)</f>
        <v>25798.461531128938</v>
      </c>
      <c r="Y2489" s="276">
        <f t="shared" ref="Y2489:Y2501" si="898">W2489</f>
        <v>25798.461531127134</v>
      </c>
      <c r="Z2489" s="36">
        <f t="shared" ref="Z2489:Z2501" si="899">-IF(OR(Q2489="",Q2489=0),0,(CUMIPMT(Q2489/12,L2489,S2489,1,L2489,0)))</f>
        <v>54237.507812886848</v>
      </c>
      <c r="AA2489" s="36">
        <f t="shared" ref="AA2489:AA2501" si="900">-IF(OR(P2489="",P2489=0),0,(CUMIPMT(P2489/12,L2489,O2489,1,L2489,0)))</f>
        <v>28439.046281759714</v>
      </c>
      <c r="AB2489" s="38">
        <f t="shared" si="873"/>
        <v>-1.8044374883174896E-9</v>
      </c>
      <c r="AC2489" s="17"/>
      <c r="AD2489" s="17">
        <f t="shared" ref="AD2489:AD2511" si="901">IF(L2489&gt;$J$2,$J$2,L2489)</f>
        <v>60</v>
      </c>
      <c r="AH2489" s="103"/>
    </row>
    <row r="2490" spans="1:34">
      <c r="A2490" s="533"/>
      <c r="C2490" s="67" t="str">
        <f>'Terminated loans'!F1680</f>
        <v>N</v>
      </c>
      <c r="D2490" s="19">
        <f>'Terminated loans'!H1680</f>
        <v>143004031</v>
      </c>
      <c r="E2490" s="19">
        <f>'Terminated loans'!I1680</f>
        <v>98</v>
      </c>
      <c r="F2490" s="19" t="str">
        <f>'Terminated loans'!J1680</f>
        <v xml:space="preserve">CANDASSAMY P                   </v>
      </c>
      <c r="G2490" s="547" t="str">
        <f t="shared" si="773"/>
        <v>A2</v>
      </c>
      <c r="H2490" s="21">
        <f>'Terminated loans'!L1680</f>
        <v>40057</v>
      </c>
      <c r="I2490" s="21">
        <f>IF(B2490="VELS",'Terminated loans'!M1680,'Terminated loans'!B1680)</f>
        <v>41874</v>
      </c>
      <c r="J2490" s="34">
        <f t="shared" si="890"/>
        <v>60</v>
      </c>
      <c r="K2490" s="34">
        <f t="shared" si="874"/>
        <v>135</v>
      </c>
      <c r="L2490" s="34">
        <f t="shared" si="875"/>
        <v>60</v>
      </c>
      <c r="M2490" s="34">
        <f t="shared" si="876"/>
        <v>60</v>
      </c>
      <c r="N2490" s="52">
        <f t="shared" si="889"/>
        <v>60</v>
      </c>
      <c r="O2490" s="318">
        <f>+'Terminated loans'!S1680</f>
        <v>359633</v>
      </c>
      <c r="P2490" s="26">
        <f>+'Terminated loans'!T1680</f>
        <v>0.05</v>
      </c>
      <c r="Q2490" s="536">
        <f t="shared" si="774"/>
        <v>0.104</v>
      </c>
      <c r="R2490" s="222">
        <f t="shared" si="891"/>
        <v>6786.718369096584</v>
      </c>
      <c r="S2490" s="36">
        <f t="shared" si="892"/>
        <v>316479.81412726216</v>
      </c>
      <c r="T2490" s="36">
        <f t="shared" si="893"/>
        <v>43153.185872737842</v>
      </c>
      <c r="U2490" s="36">
        <f t="shared" si="894"/>
        <v>90723.288018529769</v>
      </c>
      <c r="V2490" s="36">
        <f t="shared" si="895"/>
        <v>47570.102145795012</v>
      </c>
      <c r="W2490" s="37">
        <f t="shared" si="896"/>
        <v>43153.185872734757</v>
      </c>
      <c r="X2490" s="36">
        <f t="shared" si="897"/>
        <v>43153.185872737842</v>
      </c>
      <c r="Y2490" s="276">
        <f t="shared" si="898"/>
        <v>43153.185872734757</v>
      </c>
      <c r="Z2490" s="36">
        <f t="shared" si="899"/>
        <v>90723.288018529769</v>
      </c>
      <c r="AA2490" s="36">
        <f t="shared" si="900"/>
        <v>47570.102145795012</v>
      </c>
      <c r="AB2490" s="38">
        <f t="shared" si="873"/>
        <v>-3.0850060284137726E-9</v>
      </c>
      <c r="AC2490" s="17"/>
      <c r="AD2490" s="17">
        <f t="shared" si="901"/>
        <v>60</v>
      </c>
      <c r="AH2490" s="103"/>
    </row>
    <row r="2491" spans="1:34">
      <c r="A2491" s="533"/>
      <c r="C2491" s="67" t="str">
        <f>'Terminated loans'!F1681</f>
        <v>N</v>
      </c>
      <c r="D2491" s="19">
        <f>'Terminated loans'!H1681</f>
        <v>143010767</v>
      </c>
      <c r="E2491" s="19">
        <f>'Terminated loans'!I1681</f>
        <v>98</v>
      </c>
      <c r="F2491" s="19" t="str">
        <f>'Terminated loans'!J1681</f>
        <v xml:space="preserve">KISTNASAMY S/047017            </v>
      </c>
      <c r="G2491" s="547" t="str">
        <f t="shared" si="773"/>
        <v>A2</v>
      </c>
      <c r="H2491" s="21">
        <f>'Terminated loans'!L1681</f>
        <v>39311</v>
      </c>
      <c r="I2491" s="21">
        <f>IF(B2491="VELS",'Terminated loans'!M1681,'Terminated loans'!B1681)</f>
        <v>41874</v>
      </c>
      <c r="J2491" s="34">
        <f t="shared" si="890"/>
        <v>84</v>
      </c>
      <c r="K2491" s="34">
        <f t="shared" si="874"/>
        <v>160</v>
      </c>
      <c r="L2491" s="34">
        <f t="shared" si="875"/>
        <v>60</v>
      </c>
      <c r="M2491" s="34">
        <f t="shared" si="876"/>
        <v>60</v>
      </c>
      <c r="N2491" s="52">
        <f t="shared" si="889"/>
        <v>60</v>
      </c>
      <c r="O2491" s="318">
        <f>+'Terminated loans'!S1681</f>
        <v>410007</v>
      </c>
      <c r="P2491" s="26">
        <f>+'Terminated loans'!T1681</f>
        <v>0.05</v>
      </c>
      <c r="Q2491" s="536">
        <f t="shared" si="774"/>
        <v>0.104</v>
      </c>
      <c r="R2491" s="222">
        <f t="shared" si="891"/>
        <v>7737.3378926799915</v>
      </c>
      <c r="S2491" s="36">
        <f t="shared" si="892"/>
        <v>360809.32270085445</v>
      </c>
      <c r="T2491" s="36">
        <f t="shared" si="893"/>
        <v>49197.677299145551</v>
      </c>
      <c r="U2491" s="36">
        <f t="shared" si="894"/>
        <v>103430.95085994154</v>
      </c>
      <c r="V2491" s="36">
        <f t="shared" si="895"/>
        <v>54233.273560799484</v>
      </c>
      <c r="W2491" s="37">
        <f t="shared" si="896"/>
        <v>49197.677299142058</v>
      </c>
      <c r="X2491" s="36">
        <f t="shared" si="897"/>
        <v>49197.677299145551</v>
      </c>
      <c r="Y2491" s="276">
        <f t="shared" si="898"/>
        <v>49197.677299142058</v>
      </c>
      <c r="Z2491" s="36">
        <f t="shared" si="899"/>
        <v>103430.95085994154</v>
      </c>
      <c r="AA2491" s="36">
        <f t="shared" si="900"/>
        <v>54233.273560799484</v>
      </c>
      <c r="AB2491" s="38">
        <f t="shared" si="873"/>
        <v>-3.4924596548080444E-9</v>
      </c>
      <c r="AC2491" s="17"/>
      <c r="AD2491" s="17">
        <f t="shared" si="901"/>
        <v>60</v>
      </c>
      <c r="AH2491" s="103"/>
    </row>
    <row r="2492" spans="1:34">
      <c r="A2492" s="533"/>
      <c r="C2492" s="67" t="str">
        <f>'Terminated loans'!F1682</f>
        <v>N</v>
      </c>
      <c r="D2492" s="19">
        <f>'Terminated loans'!H1682</f>
        <v>143037002</v>
      </c>
      <c r="E2492" s="19">
        <f>'Terminated loans'!I1682</f>
        <v>98</v>
      </c>
      <c r="F2492" s="19" t="str">
        <f>'Terminated loans'!J1682</f>
        <v xml:space="preserve">HASSEA A                       </v>
      </c>
      <c r="G2492" s="547" t="str">
        <f t="shared" si="773"/>
        <v>A2</v>
      </c>
      <c r="H2492" s="21">
        <f>'Terminated loans'!L1682</f>
        <v>40056</v>
      </c>
      <c r="I2492" s="21">
        <f>IF(B2492="VELS",'Terminated loans'!M1682,'Terminated loans'!B1682)</f>
        <v>41876</v>
      </c>
      <c r="J2492" s="34">
        <f t="shared" si="890"/>
        <v>60</v>
      </c>
      <c r="K2492" s="34">
        <f t="shared" si="874"/>
        <v>135</v>
      </c>
      <c r="L2492" s="34">
        <f t="shared" si="875"/>
        <v>60</v>
      </c>
      <c r="M2492" s="34">
        <f t="shared" si="876"/>
        <v>60</v>
      </c>
      <c r="N2492" s="52">
        <f t="shared" si="889"/>
        <v>60</v>
      </c>
      <c r="O2492" s="318">
        <f>+'Terminated loans'!S1682</f>
        <v>100000</v>
      </c>
      <c r="P2492" s="26">
        <f>+'Terminated loans'!T1682</f>
        <v>0.05</v>
      </c>
      <c r="Q2492" s="536">
        <f t="shared" si="774"/>
        <v>0.104</v>
      </c>
      <c r="R2492" s="222">
        <f t="shared" si="891"/>
        <v>1887.1233644010936</v>
      </c>
      <c r="S2492" s="36">
        <f t="shared" si="892"/>
        <v>88000.771377282465</v>
      </c>
      <c r="T2492" s="36">
        <f t="shared" si="893"/>
        <v>11999.228622717535</v>
      </c>
      <c r="U2492" s="36">
        <f t="shared" si="894"/>
        <v>25226.630486782306</v>
      </c>
      <c r="V2492" s="36">
        <f t="shared" si="895"/>
        <v>13227.401864065614</v>
      </c>
      <c r="W2492" s="37">
        <f t="shared" si="896"/>
        <v>11999.228622716691</v>
      </c>
      <c r="X2492" s="36">
        <f t="shared" si="897"/>
        <v>11999.228622717535</v>
      </c>
      <c r="Y2492" s="276">
        <f t="shared" si="898"/>
        <v>11999.228622716691</v>
      </c>
      <c r="Z2492" s="36">
        <f t="shared" si="899"/>
        <v>25226.630486782306</v>
      </c>
      <c r="AA2492" s="36">
        <f t="shared" si="900"/>
        <v>13227.401864065614</v>
      </c>
      <c r="AB2492" s="38">
        <f t="shared" si="873"/>
        <v>-8.440110832452774E-10</v>
      </c>
      <c r="AC2492" s="17"/>
      <c r="AD2492" s="17">
        <f t="shared" si="901"/>
        <v>60</v>
      </c>
      <c r="AH2492" s="103"/>
    </row>
    <row r="2493" spans="1:34">
      <c r="A2493" s="533"/>
      <c r="C2493" s="67" t="str">
        <f>'Terminated loans'!F1683</f>
        <v>E</v>
      </c>
      <c r="D2493" s="19">
        <f>'Terminated loans'!H1683</f>
        <v>143038831</v>
      </c>
      <c r="E2493" s="19">
        <f>'Terminated loans'!I1683</f>
        <v>97</v>
      </c>
      <c r="F2493" s="19" t="str">
        <f>'Terminated loans'!J1683</f>
        <v xml:space="preserve">GOPEE A K                      </v>
      </c>
      <c r="G2493" s="547" t="str">
        <f t="shared" ref="G2493:G2556" si="902">IF(H2493&lt;$P$5,"A",IF(H2493&lt;$P$6,"B",IF(H2493&lt;$P$7,"C",IF(H2493&lt;$P$8,"D",IF(H2493&lt;$P$9,"E",IF(H2493&lt;$P$10,"F",IF(H2493&lt;$P$11,"G",IF(H2493&lt;$P$12,"I",IF(H2493&lt;$P$13,"J",IF(H2493&lt;$P$14,"K","L"))))))))))&amp;IF(OR(P2493=0,P2493&gt;=5%),2,1)</f>
        <v>A2</v>
      </c>
      <c r="H2493" s="21">
        <f>'Terminated loans'!L1683</f>
        <v>40052</v>
      </c>
      <c r="I2493" s="21">
        <f>IF(B2493="VELS",'Terminated loans'!M1683,'Terminated loans'!B1683)</f>
        <v>41882</v>
      </c>
      <c r="J2493" s="34">
        <f t="shared" si="890"/>
        <v>60</v>
      </c>
      <c r="K2493" s="34">
        <f t="shared" si="874"/>
        <v>135</v>
      </c>
      <c r="L2493" s="34">
        <f t="shared" si="875"/>
        <v>60</v>
      </c>
      <c r="M2493" s="34">
        <f t="shared" si="876"/>
        <v>60</v>
      </c>
      <c r="N2493" s="52">
        <f t="shared" si="889"/>
        <v>60</v>
      </c>
      <c r="O2493" s="318">
        <f>+'Terminated loans'!S1683</f>
        <v>66084</v>
      </c>
      <c r="P2493" s="26">
        <f>+'Terminated loans'!T1683</f>
        <v>0</v>
      </c>
      <c r="Q2493" s="536">
        <f t="shared" ref="Q2493:Q2556" si="903">VLOOKUP(G2493,$O$3:$Q$28,3,FALSE)</f>
        <v>0.104</v>
      </c>
      <c r="R2493" s="222">
        <f t="shared" si="891"/>
        <v>1101.4000000000001</v>
      </c>
      <c r="S2493" s="36">
        <f t="shared" si="892"/>
        <v>51360.738478111729</v>
      </c>
      <c r="T2493" s="36">
        <f t="shared" si="893"/>
        <v>14723.261521888271</v>
      </c>
      <c r="U2493" s="36">
        <f t="shared" si="894"/>
        <v>14723.261521887798</v>
      </c>
      <c r="V2493" s="36">
        <f t="shared" si="895"/>
        <v>0</v>
      </c>
      <c r="W2493" s="37">
        <f t="shared" si="896"/>
        <v>14723.261521887798</v>
      </c>
      <c r="X2493" s="36">
        <f t="shared" si="897"/>
        <v>14723.261521888271</v>
      </c>
      <c r="Y2493" s="276">
        <f t="shared" si="898"/>
        <v>14723.261521887798</v>
      </c>
      <c r="Z2493" s="36">
        <f t="shared" si="899"/>
        <v>14723.261521887798</v>
      </c>
      <c r="AA2493" s="36">
        <f t="shared" si="900"/>
        <v>0</v>
      </c>
      <c r="AB2493" s="38">
        <f t="shared" si="873"/>
        <v>-4.7293724492192268E-10</v>
      </c>
      <c r="AC2493" s="17"/>
      <c r="AD2493" s="17">
        <f t="shared" si="901"/>
        <v>60</v>
      </c>
      <c r="AH2493" s="103"/>
    </row>
    <row r="2494" spans="1:34">
      <c r="A2494" s="533"/>
      <c r="C2494" s="67" t="str">
        <f>'Terminated loans'!F1684</f>
        <v>N</v>
      </c>
      <c r="D2494" s="19">
        <f>'Terminated loans'!H1684</f>
        <v>143040453</v>
      </c>
      <c r="E2494" s="19">
        <f>'Terminated loans'!I1684</f>
        <v>98</v>
      </c>
      <c r="F2494" s="19" t="str">
        <f>'Terminated loans'!J1684</f>
        <v xml:space="preserve">BABA M C                       </v>
      </c>
      <c r="G2494" s="547" t="str">
        <f t="shared" si="902"/>
        <v>A2</v>
      </c>
      <c r="H2494" s="21">
        <f>'Terminated loans'!L1684</f>
        <v>40070</v>
      </c>
      <c r="I2494" s="21">
        <f>IF(B2494="VELS",'Terminated loans'!M1684,'Terminated loans'!B1684)</f>
        <v>41874</v>
      </c>
      <c r="J2494" s="34">
        <f t="shared" si="890"/>
        <v>59</v>
      </c>
      <c r="K2494" s="34">
        <f t="shared" si="874"/>
        <v>135</v>
      </c>
      <c r="L2494" s="34">
        <f t="shared" si="875"/>
        <v>59</v>
      </c>
      <c r="M2494" s="34">
        <f t="shared" si="876"/>
        <v>59</v>
      </c>
      <c r="N2494" s="52">
        <f t="shared" si="889"/>
        <v>59</v>
      </c>
      <c r="O2494" s="318">
        <f>+'Terminated loans'!S1684</f>
        <v>147795</v>
      </c>
      <c r="P2494" s="26">
        <f>+'Terminated loans'!T1684</f>
        <v>0.05</v>
      </c>
      <c r="Q2494" s="536">
        <f t="shared" si="903"/>
        <v>0.104</v>
      </c>
      <c r="R2494" s="222">
        <f t="shared" si="891"/>
        <v>2830.6981672089664</v>
      </c>
      <c r="S2494" s="36">
        <f t="shared" si="892"/>
        <v>130315.0860724431</v>
      </c>
      <c r="T2494" s="36">
        <f t="shared" si="893"/>
        <v>17479.913927556903</v>
      </c>
      <c r="U2494" s="36">
        <f t="shared" si="894"/>
        <v>36696.105792884613</v>
      </c>
      <c r="V2494" s="36">
        <f t="shared" si="895"/>
        <v>19216.191865329019</v>
      </c>
      <c r="W2494" s="37">
        <f t="shared" si="896"/>
        <v>17479.913927555594</v>
      </c>
      <c r="X2494" s="36">
        <f t="shared" si="897"/>
        <v>17479.913927556903</v>
      </c>
      <c r="Y2494" s="276">
        <f t="shared" si="898"/>
        <v>17479.913927555594</v>
      </c>
      <c r="Z2494" s="36">
        <f t="shared" si="899"/>
        <v>36696.105792884613</v>
      </c>
      <c r="AA2494" s="36">
        <f t="shared" si="900"/>
        <v>19216.191865329019</v>
      </c>
      <c r="AB2494" s="38">
        <f t="shared" si="873"/>
        <v>-1.3096723705530167E-9</v>
      </c>
      <c r="AC2494" s="17"/>
      <c r="AD2494" s="17">
        <f t="shared" si="901"/>
        <v>59</v>
      </c>
      <c r="AH2494" s="103"/>
    </row>
    <row r="2495" spans="1:34">
      <c r="A2495" s="533"/>
      <c r="C2495" s="67" t="str">
        <f>'Terminated loans'!F1685</f>
        <v>E</v>
      </c>
      <c r="D2495" s="19">
        <f>'Terminated loans'!H1685</f>
        <v>143854337</v>
      </c>
      <c r="E2495" s="19">
        <f>'Terminated loans'!I1685</f>
        <v>99</v>
      </c>
      <c r="F2495" s="19" t="str">
        <f>'Terminated loans'!J1685</f>
        <v xml:space="preserve">PURGASS B D (SL 2846)          </v>
      </c>
      <c r="G2495" s="547" t="str">
        <f t="shared" si="902"/>
        <v>D1</v>
      </c>
      <c r="H2495" s="21">
        <f>'Terminated loans'!L1685</f>
        <v>41248</v>
      </c>
      <c r="I2495" s="21">
        <f>IF(B2495="VELS",'Terminated loans'!M1685,'Terminated loans'!B1685)</f>
        <v>41882</v>
      </c>
      <c r="J2495" s="34">
        <f t="shared" si="890"/>
        <v>21</v>
      </c>
      <c r="K2495" s="34">
        <f t="shared" si="874"/>
        <v>96</v>
      </c>
      <c r="L2495" s="34">
        <f t="shared" si="875"/>
        <v>21</v>
      </c>
      <c r="M2495" s="34">
        <f t="shared" si="876"/>
        <v>21</v>
      </c>
      <c r="N2495" s="52">
        <f t="shared" si="889"/>
        <v>21</v>
      </c>
      <c r="O2495" s="318">
        <f>+'Terminated loans'!S1685</f>
        <v>665079</v>
      </c>
      <c r="P2495" s="26">
        <f>+'Terminated loans'!T1685</f>
        <v>0.03</v>
      </c>
      <c r="Q2495" s="536">
        <f t="shared" si="903"/>
        <v>7.6499999999999999E-2</v>
      </c>
      <c r="R2495" s="222">
        <f t="shared" si="891"/>
        <v>32548.613773634166</v>
      </c>
      <c r="S2495" s="36">
        <f t="shared" si="892"/>
        <v>637844.83064582222</v>
      </c>
      <c r="T2495" s="36">
        <f t="shared" si="893"/>
        <v>27234.169354177779</v>
      </c>
      <c r="U2495" s="36">
        <f t="shared" si="894"/>
        <v>45676.058600498014</v>
      </c>
      <c r="V2495" s="36">
        <f t="shared" si="895"/>
        <v>18441.889246317442</v>
      </c>
      <c r="W2495" s="37">
        <f t="shared" si="896"/>
        <v>27234.169354180573</v>
      </c>
      <c r="X2495" s="36">
        <f t="shared" si="897"/>
        <v>27234.169354177779</v>
      </c>
      <c r="Y2495" s="276">
        <f t="shared" si="898"/>
        <v>27234.169354180573</v>
      </c>
      <c r="Z2495" s="36">
        <f t="shared" si="899"/>
        <v>45676.058600498014</v>
      </c>
      <c r="AA2495" s="36">
        <f t="shared" si="900"/>
        <v>18441.889246317442</v>
      </c>
      <c r="AB2495" s="38">
        <f t="shared" si="873"/>
        <v>2.7939677238464355E-9</v>
      </c>
      <c r="AC2495" s="17"/>
      <c r="AD2495" s="17">
        <f t="shared" si="901"/>
        <v>21</v>
      </c>
      <c r="AH2495" s="103"/>
    </row>
    <row r="2496" spans="1:34">
      <c r="A2496" s="533"/>
      <c r="C2496" s="67" t="str">
        <f>'Terminated loans'!F1686</f>
        <v>E</v>
      </c>
      <c r="D2496" s="19">
        <f>'Terminated loans'!H1686</f>
        <v>143980715</v>
      </c>
      <c r="E2496" s="19">
        <f>'Terminated loans'!I1686</f>
        <v>98</v>
      </c>
      <c r="F2496" s="19" t="str">
        <f>'Terminated loans'!J1686</f>
        <v xml:space="preserve">FRANCOIS P D                   </v>
      </c>
      <c r="G2496" s="547" t="str">
        <f t="shared" si="902"/>
        <v>D2</v>
      </c>
      <c r="H2496" s="21">
        <f>'Terminated loans'!L1686</f>
        <v>41341</v>
      </c>
      <c r="I2496" s="21">
        <f>IF(B2496="VELS",'Terminated loans'!M1686,'Terminated loans'!B1686)</f>
        <v>41882</v>
      </c>
      <c r="J2496" s="34">
        <f t="shared" si="890"/>
        <v>18</v>
      </c>
      <c r="K2496" s="34">
        <f t="shared" si="874"/>
        <v>93</v>
      </c>
      <c r="L2496" s="34">
        <f t="shared" si="875"/>
        <v>18</v>
      </c>
      <c r="M2496" s="34">
        <f t="shared" si="876"/>
        <v>18</v>
      </c>
      <c r="N2496" s="52">
        <f t="shared" si="889"/>
        <v>18</v>
      </c>
      <c r="O2496" s="318">
        <f>+'Terminated loans'!S1686</f>
        <v>640532</v>
      </c>
      <c r="P2496" s="26">
        <f>+'Terminated loans'!T1686</f>
        <v>0.05</v>
      </c>
      <c r="Q2496" s="536">
        <f t="shared" si="903"/>
        <v>9.4E-2</v>
      </c>
      <c r="R2496" s="222">
        <f t="shared" si="891"/>
        <v>37010.281361924426</v>
      </c>
      <c r="S2496" s="36">
        <f t="shared" si="892"/>
        <v>619095.81606897316</v>
      </c>
      <c r="T2496" s="36">
        <f t="shared" si="893"/>
        <v>21436.183931026841</v>
      </c>
      <c r="U2496" s="36">
        <f t="shared" si="894"/>
        <v>47089.248445669306</v>
      </c>
      <c r="V2496" s="36">
        <f t="shared" si="895"/>
        <v>25653.064514639787</v>
      </c>
      <c r="W2496" s="37">
        <f t="shared" si="896"/>
        <v>21436.183931029518</v>
      </c>
      <c r="X2496" s="36">
        <f t="shared" si="897"/>
        <v>21436.183931026841</v>
      </c>
      <c r="Y2496" s="276">
        <f t="shared" si="898"/>
        <v>21436.183931029518</v>
      </c>
      <c r="Z2496" s="36">
        <f t="shared" si="899"/>
        <v>47089.248445669306</v>
      </c>
      <c r="AA2496" s="36">
        <f t="shared" si="900"/>
        <v>25653.064514639787</v>
      </c>
      <c r="AB2496" s="38">
        <f t="shared" si="873"/>
        <v>2.6775524020195007E-9</v>
      </c>
      <c r="AC2496" s="17"/>
      <c r="AD2496" s="17">
        <f t="shared" si="901"/>
        <v>18</v>
      </c>
      <c r="AH2496" s="103"/>
    </row>
    <row r="2497" spans="1:34">
      <c r="A2497" s="533"/>
      <c r="C2497" s="67" t="str">
        <f>'Terminated loans'!F1687</f>
        <v>E</v>
      </c>
      <c r="D2497" s="19">
        <f>'Terminated loans'!H1687</f>
        <v>143981738</v>
      </c>
      <c r="E2497" s="19">
        <f>'Terminated loans'!I1687</f>
        <v>97</v>
      </c>
      <c r="F2497" s="19" t="str">
        <f>'Terminated loans'!J1687</f>
        <v xml:space="preserve">CHAUVIN M C                    </v>
      </c>
      <c r="G2497" s="547" t="str">
        <f t="shared" si="902"/>
        <v>E2</v>
      </c>
      <c r="H2497" s="21">
        <f>'Terminated loans'!L1687</f>
        <v>41451</v>
      </c>
      <c r="I2497" s="21">
        <f>IF(B2497="VELS",'Terminated loans'!M1687,'Terminated loans'!B1687)</f>
        <v>41882</v>
      </c>
      <c r="J2497" s="34">
        <f t="shared" si="890"/>
        <v>14</v>
      </c>
      <c r="K2497" s="34">
        <f t="shared" si="874"/>
        <v>89</v>
      </c>
      <c r="L2497" s="34">
        <f t="shared" si="875"/>
        <v>14</v>
      </c>
      <c r="M2497" s="34">
        <f t="shared" si="876"/>
        <v>14</v>
      </c>
      <c r="N2497" s="52">
        <f t="shared" si="889"/>
        <v>14</v>
      </c>
      <c r="O2497" s="318">
        <f>+'Terminated loans'!S1687</f>
        <v>57292</v>
      </c>
      <c r="P2497" s="26">
        <f>+'Terminated loans'!T1687</f>
        <v>0</v>
      </c>
      <c r="Q2497" s="536">
        <f t="shared" si="903"/>
        <v>9.1499999999999998E-2</v>
      </c>
      <c r="R2497" s="222">
        <f t="shared" si="891"/>
        <v>4092.2857142857142</v>
      </c>
      <c r="S2497" s="36">
        <f t="shared" si="892"/>
        <v>54144.651381090327</v>
      </c>
      <c r="T2497" s="36">
        <f t="shared" si="893"/>
        <v>3147.348618909673</v>
      </c>
      <c r="U2497" s="36">
        <f t="shared" si="894"/>
        <v>3147.3486189096293</v>
      </c>
      <c r="V2497" s="36">
        <f t="shared" si="895"/>
        <v>0</v>
      </c>
      <c r="W2497" s="37">
        <f t="shared" si="896"/>
        <v>3147.3486189096293</v>
      </c>
      <c r="X2497" s="36">
        <f t="shared" si="897"/>
        <v>3147.348618909673</v>
      </c>
      <c r="Y2497" s="276">
        <f t="shared" si="898"/>
        <v>3147.3486189096293</v>
      </c>
      <c r="Z2497" s="36">
        <f t="shared" si="899"/>
        <v>3147.3486189096293</v>
      </c>
      <c r="AA2497" s="36">
        <f t="shared" si="900"/>
        <v>0</v>
      </c>
      <c r="AB2497" s="38">
        <f t="shared" si="873"/>
        <v>-4.3655745685100555E-11</v>
      </c>
      <c r="AC2497" s="17"/>
      <c r="AD2497" s="17">
        <f t="shared" si="901"/>
        <v>14</v>
      </c>
      <c r="AH2497" s="103"/>
    </row>
    <row r="2498" spans="1:34">
      <c r="A2498" s="533"/>
      <c r="C2498" s="67" t="str">
        <f>'Terminated loans'!F1688</f>
        <v>E</v>
      </c>
      <c r="D2498" s="19">
        <f>'Terminated loans'!H1688</f>
        <v>143990133</v>
      </c>
      <c r="E2498" s="19">
        <f>'Terminated loans'!I1688</f>
        <v>98</v>
      </c>
      <c r="F2498" s="19" t="str">
        <f>'Terminated loans'!J1688</f>
        <v xml:space="preserve">COOWAR A                       </v>
      </c>
      <c r="G2498" s="547" t="str">
        <f t="shared" si="902"/>
        <v>A2</v>
      </c>
      <c r="H2498" s="21">
        <f>'Terminated loans'!L1688</f>
        <v>40183</v>
      </c>
      <c r="I2498" s="21">
        <f>IF(B2498="VELS",'Terminated loans'!M1688,'Terminated loans'!B1688)</f>
        <v>41882</v>
      </c>
      <c r="J2498" s="34">
        <f t="shared" si="890"/>
        <v>56</v>
      </c>
      <c r="K2498" s="34">
        <f t="shared" si="874"/>
        <v>131</v>
      </c>
      <c r="L2498" s="34">
        <f t="shared" si="875"/>
        <v>56</v>
      </c>
      <c r="M2498" s="34">
        <f t="shared" si="876"/>
        <v>56</v>
      </c>
      <c r="N2498" s="52">
        <f t="shared" si="889"/>
        <v>56</v>
      </c>
      <c r="O2498" s="318">
        <f>+'Terminated loans'!S1688</f>
        <v>496085</v>
      </c>
      <c r="P2498" s="26">
        <f>+'Terminated loans'!T1688</f>
        <v>0.05</v>
      </c>
      <c r="Q2498" s="536">
        <f t="shared" si="903"/>
        <v>0.104</v>
      </c>
      <c r="R2498" s="222">
        <f t="shared" si="891"/>
        <v>9950.6862575118794</v>
      </c>
      <c r="S2498" s="36">
        <f t="shared" si="892"/>
        <v>439995.96707790304</v>
      </c>
      <c r="T2498" s="36">
        <f t="shared" si="893"/>
        <v>56089.032922096958</v>
      </c>
      <c r="U2498" s="36">
        <f t="shared" si="894"/>
        <v>117242.46334275778</v>
      </c>
      <c r="V2498" s="36">
        <f t="shared" si="895"/>
        <v>61153.430420665245</v>
      </c>
      <c r="W2498" s="37">
        <f t="shared" si="896"/>
        <v>56089.032922092534</v>
      </c>
      <c r="X2498" s="36">
        <f t="shared" si="897"/>
        <v>56089.032922096958</v>
      </c>
      <c r="Y2498" s="276">
        <f t="shared" si="898"/>
        <v>56089.032922092534</v>
      </c>
      <c r="Z2498" s="36">
        <f t="shared" si="899"/>
        <v>117242.46334275778</v>
      </c>
      <c r="AA2498" s="36">
        <f t="shared" si="900"/>
        <v>61153.430420665245</v>
      </c>
      <c r="AB2498" s="38">
        <f t="shared" si="873"/>
        <v>-4.4237822294235229E-9</v>
      </c>
      <c r="AC2498" s="17"/>
      <c r="AD2498" s="17">
        <f t="shared" si="901"/>
        <v>56</v>
      </c>
      <c r="AH2498" s="103"/>
    </row>
    <row r="2499" spans="1:34">
      <c r="A2499" s="533"/>
      <c r="C2499" s="67" t="str">
        <f>'Terminated loans'!F1689</f>
        <v>E</v>
      </c>
      <c r="D2499" s="19">
        <f>'Terminated loans'!H1689</f>
        <v>143993620</v>
      </c>
      <c r="E2499" s="19">
        <f>'Terminated loans'!I1689</f>
        <v>98</v>
      </c>
      <c r="F2499" s="19" t="str">
        <f>'Terminated loans'!J1689</f>
        <v xml:space="preserve">CHAUVIN M C                    </v>
      </c>
      <c r="G2499" s="547" t="str">
        <f t="shared" si="902"/>
        <v>B2</v>
      </c>
      <c r="H2499" s="21">
        <f>'Terminated loans'!L1689</f>
        <v>40597</v>
      </c>
      <c r="I2499" s="21">
        <f>IF(B2499="VELS",'Terminated loans'!M1689,'Terminated loans'!B1689)</f>
        <v>41882</v>
      </c>
      <c r="J2499" s="34">
        <f t="shared" si="890"/>
        <v>42</v>
      </c>
      <c r="K2499" s="34">
        <f t="shared" si="874"/>
        <v>117</v>
      </c>
      <c r="L2499" s="34">
        <f t="shared" si="875"/>
        <v>42</v>
      </c>
      <c r="M2499" s="34">
        <f t="shared" si="876"/>
        <v>42</v>
      </c>
      <c r="N2499" s="52">
        <f t="shared" si="889"/>
        <v>42</v>
      </c>
      <c r="O2499" s="318">
        <f>+'Terminated loans'!S1689</f>
        <v>188334</v>
      </c>
      <c r="P2499" s="26">
        <f>+'Terminated loans'!T1689</f>
        <v>0.05</v>
      </c>
      <c r="Q2499" s="536">
        <f t="shared" si="903"/>
        <v>9.4E-2</v>
      </c>
      <c r="R2499" s="222">
        <f t="shared" si="891"/>
        <v>4897.2551776140745</v>
      </c>
      <c r="S2499" s="36">
        <f t="shared" si="892"/>
        <v>174696.89944074309</v>
      </c>
      <c r="T2499" s="36">
        <f t="shared" si="893"/>
        <v>13637.100559256913</v>
      </c>
      <c r="U2499" s="36">
        <f t="shared" si="894"/>
        <v>30987.818019048776</v>
      </c>
      <c r="V2499" s="36">
        <f t="shared" si="895"/>
        <v>17350.717459791107</v>
      </c>
      <c r="W2499" s="37">
        <f t="shared" si="896"/>
        <v>13637.100559257669</v>
      </c>
      <c r="X2499" s="36">
        <f t="shared" si="897"/>
        <v>13637.100559256913</v>
      </c>
      <c r="Y2499" s="276">
        <f t="shared" si="898"/>
        <v>13637.100559257669</v>
      </c>
      <c r="Z2499" s="36">
        <f t="shared" si="899"/>
        <v>30987.818019048776</v>
      </c>
      <c r="AA2499" s="36">
        <f t="shared" si="900"/>
        <v>17350.717459791107</v>
      </c>
      <c r="AB2499" s="38">
        <f t="shared" si="873"/>
        <v>7.5669959187507629E-10</v>
      </c>
      <c r="AC2499" s="17"/>
      <c r="AD2499" s="17">
        <f t="shared" si="901"/>
        <v>42</v>
      </c>
      <c r="AH2499" s="103"/>
    </row>
    <row r="2500" spans="1:34">
      <c r="A2500" s="533"/>
      <c r="C2500" s="67" t="str">
        <f>'Terminated loans'!F1690</f>
        <v>E</v>
      </c>
      <c r="D2500" s="19">
        <f>'Terminated loans'!H1690</f>
        <v>143998282</v>
      </c>
      <c r="E2500" s="19">
        <f>'Terminated loans'!I1690</f>
        <v>98</v>
      </c>
      <c r="F2500" s="19" t="str">
        <f>'Terminated loans'!J1690</f>
        <v xml:space="preserve">GNANY D H K                    </v>
      </c>
      <c r="G2500" s="547" t="str">
        <f t="shared" si="902"/>
        <v>D2</v>
      </c>
      <c r="H2500" s="21">
        <f>'Terminated loans'!L1690</f>
        <v>41159</v>
      </c>
      <c r="I2500" s="21">
        <f>IF(B2500="VELS",'Terminated loans'!M1690,'Terminated loans'!B1690)</f>
        <v>41882</v>
      </c>
      <c r="J2500" s="34">
        <f t="shared" si="890"/>
        <v>24</v>
      </c>
      <c r="K2500" s="34">
        <f t="shared" si="874"/>
        <v>99</v>
      </c>
      <c r="L2500" s="34">
        <f t="shared" si="875"/>
        <v>24</v>
      </c>
      <c r="M2500" s="34">
        <f t="shared" si="876"/>
        <v>24</v>
      </c>
      <c r="N2500" s="52">
        <f t="shared" si="889"/>
        <v>24</v>
      </c>
      <c r="O2500" s="318">
        <f>+'Terminated loans'!S1690</f>
        <v>140194</v>
      </c>
      <c r="P2500" s="26">
        <f>+'Terminated loans'!T1690</f>
        <v>0.05</v>
      </c>
      <c r="Q2500" s="536">
        <f t="shared" si="903"/>
        <v>9.4E-2</v>
      </c>
      <c r="R2500" s="222">
        <f t="shared" si="891"/>
        <v>6150.5056123779914</v>
      </c>
      <c r="S2500" s="36">
        <f t="shared" si="892"/>
        <v>134090.00060483569</v>
      </c>
      <c r="T2500" s="36">
        <f t="shared" si="893"/>
        <v>6103.9993951643119</v>
      </c>
      <c r="U2500" s="36">
        <f t="shared" si="894"/>
        <v>13522.134092236665</v>
      </c>
      <c r="V2500" s="36">
        <f t="shared" si="895"/>
        <v>7418.1346970718296</v>
      </c>
      <c r="W2500" s="37">
        <f t="shared" si="896"/>
        <v>6103.9993951648357</v>
      </c>
      <c r="X2500" s="36">
        <f t="shared" si="897"/>
        <v>6103.9993951643119</v>
      </c>
      <c r="Y2500" s="276">
        <f t="shared" si="898"/>
        <v>6103.9993951648357</v>
      </c>
      <c r="Z2500" s="36">
        <f t="shared" si="899"/>
        <v>13522.134092236665</v>
      </c>
      <c r="AA2500" s="36">
        <f t="shared" si="900"/>
        <v>7418.1346970718296</v>
      </c>
      <c r="AB2500" s="38">
        <f t="shared" si="873"/>
        <v>5.2386894822120667E-10</v>
      </c>
      <c r="AC2500" s="17"/>
      <c r="AD2500" s="17">
        <f t="shared" si="901"/>
        <v>24</v>
      </c>
      <c r="AH2500" s="103"/>
    </row>
    <row r="2501" spans="1:34">
      <c r="A2501" s="533"/>
      <c r="C2501" s="67" t="str">
        <f>'Terminated loans'!F1691</f>
        <v>E</v>
      </c>
      <c r="D2501" s="19">
        <f>'Terminated loans'!H1691</f>
        <v>143999947</v>
      </c>
      <c r="E2501" s="19">
        <f>'Terminated loans'!I1691</f>
        <v>98</v>
      </c>
      <c r="F2501" s="19" t="str">
        <f>'Terminated loans'!J1691</f>
        <v xml:space="preserve">RAMNARAIN J S                  </v>
      </c>
      <c r="G2501" s="547" t="str">
        <f t="shared" si="902"/>
        <v>D2</v>
      </c>
      <c r="H2501" s="21">
        <f>'Terminated loans'!L1691</f>
        <v>41178</v>
      </c>
      <c r="I2501" s="21">
        <f>IF(B2501="VELS",'Terminated loans'!M1691,'Terminated loans'!B1691)</f>
        <v>41882</v>
      </c>
      <c r="J2501" s="34">
        <f t="shared" si="890"/>
        <v>23</v>
      </c>
      <c r="K2501" s="34">
        <f t="shared" si="874"/>
        <v>98</v>
      </c>
      <c r="L2501" s="34">
        <f t="shared" si="875"/>
        <v>23</v>
      </c>
      <c r="M2501" s="34">
        <f t="shared" si="876"/>
        <v>23</v>
      </c>
      <c r="N2501" s="52">
        <f t="shared" si="889"/>
        <v>23</v>
      </c>
      <c r="O2501" s="318">
        <f>+'Terminated loans'!S1691</f>
        <v>204124</v>
      </c>
      <c r="P2501" s="26">
        <f>+'Terminated loans'!T1691</f>
        <v>0.05</v>
      </c>
      <c r="Q2501" s="536">
        <f t="shared" si="903"/>
        <v>9.4E-2</v>
      </c>
      <c r="R2501" s="222">
        <f t="shared" si="891"/>
        <v>9325.4687107094251</v>
      </c>
      <c r="S2501" s="36">
        <f t="shared" si="892"/>
        <v>195575.94795972394</v>
      </c>
      <c r="T2501" s="36">
        <f t="shared" si="893"/>
        <v>8548.0520402760594</v>
      </c>
      <c r="U2501" s="36">
        <f t="shared" si="894"/>
        <v>18909.832386593684</v>
      </c>
      <c r="V2501" s="36">
        <f t="shared" si="895"/>
        <v>10361.780346316838</v>
      </c>
      <c r="W2501" s="37">
        <f t="shared" si="896"/>
        <v>8548.0520402768452</v>
      </c>
      <c r="X2501" s="36">
        <f t="shared" si="897"/>
        <v>8548.0520402760594</v>
      </c>
      <c r="Y2501" s="276">
        <f t="shared" si="898"/>
        <v>8548.0520402768452</v>
      </c>
      <c r="Z2501" s="36">
        <f t="shared" si="899"/>
        <v>18909.832386593684</v>
      </c>
      <c r="AA2501" s="36">
        <f t="shared" si="900"/>
        <v>10361.780346316838</v>
      </c>
      <c r="AB2501" s="38">
        <f t="shared" si="873"/>
        <v>7.8580342233181E-10</v>
      </c>
      <c r="AC2501" s="17"/>
      <c r="AD2501" s="17">
        <f t="shared" si="901"/>
        <v>23</v>
      </c>
      <c r="AH2501" s="103"/>
    </row>
    <row r="2502" spans="1:34">
      <c r="A2502" s="533"/>
      <c r="C2502" s="67" t="str">
        <f>'Terminated loans'!F1692</f>
        <v>E</v>
      </c>
      <c r="D2502" s="19">
        <f>'Terminated loans'!H1692</f>
        <v>143000303</v>
      </c>
      <c r="E2502" s="19">
        <f>'Terminated loans'!I1692</f>
        <v>99</v>
      </c>
      <c r="F2502" s="19" t="str">
        <f>'Terminated loans'!J1692</f>
        <v xml:space="preserve">ACHARUZ R K &amp;/V /HM LN         </v>
      </c>
      <c r="G2502" s="547" t="str">
        <f t="shared" si="902"/>
        <v>A1</v>
      </c>
      <c r="H2502" s="21">
        <f>'Terminated loans'!L1692</f>
        <v>38197</v>
      </c>
      <c r="I2502" s="21">
        <f>IF(B2502="VELS",'Terminated loans'!M1692,'Terminated loans'!B1692)</f>
        <v>41912</v>
      </c>
      <c r="J2502" s="34">
        <f t="shared" ref="J2502:J2511" si="904">ROUND((I2502-H2502)/365*12,0)</f>
        <v>122</v>
      </c>
      <c r="K2502" s="34">
        <f t="shared" si="874"/>
        <v>196</v>
      </c>
      <c r="L2502" s="34">
        <f t="shared" si="875"/>
        <v>122</v>
      </c>
      <c r="M2502" s="34">
        <f t="shared" si="876"/>
        <v>122</v>
      </c>
      <c r="N2502" s="52">
        <f t="shared" si="889"/>
        <v>122</v>
      </c>
      <c r="O2502" s="318">
        <f>+'Terminated loans'!S1692</f>
        <v>410741</v>
      </c>
      <c r="P2502" s="26">
        <f>+'Terminated loans'!T1692</f>
        <v>0.03</v>
      </c>
      <c r="Q2502" s="536">
        <f t="shared" si="903"/>
        <v>8.6499999999999994E-2</v>
      </c>
      <c r="R2502" s="222">
        <f t="shared" ref="R2502:R2511" si="905">PMT(P2502/12,L2502,-O2502,0,0)</f>
        <v>3910.3887923621182</v>
      </c>
      <c r="S2502" s="36">
        <f t="shared" ref="S2502:S2511" si="906">(-PV(Q2502/12,L2502,R2502,0,0))</f>
        <v>316626.93812616839</v>
      </c>
      <c r="T2502" s="36">
        <f t="shared" ref="T2502:T2511" si="907">O2502-S2502</f>
        <v>94114.061873831612</v>
      </c>
      <c r="U2502" s="36">
        <f t="shared" ref="U2502:U2511" si="908">-IF(OR(Q2502="",Q2502=0),0,(CUMIPMT(Q2502/12,L2502,S2502,1,M2502,0)))</f>
        <v>160440.49454200652</v>
      </c>
      <c r="V2502" s="36">
        <f t="shared" ref="V2502:V2511" si="909">-IF(OR(P2502="",P2502=0),0,(CUMIPMT(P2502/12,L2502,O2502,1,M2502,0)))</f>
        <v>66326.4326681784</v>
      </c>
      <c r="W2502" s="37">
        <f t="shared" ref="W2502:W2511" si="910">IF(ISERROR(U2502-V2502),0,U2502-V2502)</f>
        <v>94114.061873828119</v>
      </c>
      <c r="X2502" s="36">
        <f t="shared" ref="X2502:X2511" si="911">IF(C2502="O",T2502/AD2502*N2502,T2502)</f>
        <v>94114.061873831612</v>
      </c>
      <c r="Y2502" s="276">
        <f t="shared" ref="Y2502:Y2511" si="912">W2502</f>
        <v>94114.061873828119</v>
      </c>
      <c r="Z2502" s="36">
        <f t="shared" ref="Z2502:Z2511" si="913">-IF(OR(Q2502="",Q2502=0),0,(CUMIPMT(Q2502/12,L2502,S2502,1,L2502,0)))</f>
        <v>160440.49454200652</v>
      </c>
      <c r="AA2502" s="36">
        <f t="shared" ref="AA2502:AA2511" si="914">-IF(OR(P2502="",P2502=0),0,(CUMIPMT(P2502/12,L2502,O2502,1,L2502,0)))</f>
        <v>66326.4326681784</v>
      </c>
      <c r="AB2502" s="38">
        <f t="shared" si="873"/>
        <v>-3.4924596548080444E-9</v>
      </c>
      <c r="AD2502" s="17">
        <f t="shared" si="901"/>
        <v>122</v>
      </c>
      <c r="AH2502" s="103"/>
    </row>
    <row r="2503" spans="1:34">
      <c r="A2503" s="533"/>
      <c r="C2503" s="67" t="str">
        <f>'Terminated loans'!F1693</f>
        <v>N</v>
      </c>
      <c r="D2503" s="19">
        <f>'Terminated loans'!H1693</f>
        <v>143032884</v>
      </c>
      <c r="E2503" s="19">
        <f>'Terminated loans'!I1693</f>
        <v>98</v>
      </c>
      <c r="F2503" s="19" t="str">
        <f>'Terminated loans'!J1693</f>
        <v xml:space="preserve">SERVANSING SBDV (18825)        </v>
      </c>
      <c r="G2503" s="547" t="str">
        <f t="shared" si="902"/>
        <v>A2</v>
      </c>
      <c r="H2503" s="21">
        <f>'Terminated loans'!L1693</f>
        <v>40086</v>
      </c>
      <c r="I2503" s="21">
        <f>IF(B2503="VELS",'Terminated loans'!M1693,'Terminated loans'!B1693)</f>
        <v>41905</v>
      </c>
      <c r="J2503" s="34">
        <f t="shared" si="904"/>
        <v>60</v>
      </c>
      <c r="K2503" s="34">
        <f t="shared" si="874"/>
        <v>134</v>
      </c>
      <c r="L2503" s="34">
        <f t="shared" si="875"/>
        <v>60</v>
      </c>
      <c r="M2503" s="34">
        <f t="shared" si="876"/>
        <v>60</v>
      </c>
      <c r="N2503" s="52">
        <f t="shared" si="889"/>
        <v>60</v>
      </c>
      <c r="O2503" s="318">
        <f>+'Terminated loans'!S1693</f>
        <v>2025000</v>
      </c>
      <c r="P2503" s="26">
        <f>+'Terminated loans'!T1693</f>
        <v>0.05</v>
      </c>
      <c r="Q2503" s="536">
        <f t="shared" si="903"/>
        <v>0.104</v>
      </c>
      <c r="R2503" s="222">
        <f t="shared" si="905"/>
        <v>38214.248129122148</v>
      </c>
      <c r="S2503" s="36">
        <f t="shared" si="906"/>
        <v>1782015.62038997</v>
      </c>
      <c r="T2503" s="36">
        <f t="shared" si="907"/>
        <v>242984.37961002998</v>
      </c>
      <c r="U2503" s="36">
        <f t="shared" si="908"/>
        <v>510839.26735734195</v>
      </c>
      <c r="V2503" s="36">
        <f t="shared" si="909"/>
        <v>267854.88774732873</v>
      </c>
      <c r="W2503" s="37">
        <f t="shared" si="910"/>
        <v>242984.37961001322</v>
      </c>
      <c r="X2503" s="36">
        <f t="shared" si="911"/>
        <v>242984.37961002998</v>
      </c>
      <c r="Y2503" s="276">
        <f t="shared" si="912"/>
        <v>242984.37961001322</v>
      </c>
      <c r="Z2503" s="36">
        <f t="shared" si="913"/>
        <v>510839.26735734195</v>
      </c>
      <c r="AA2503" s="36">
        <f t="shared" si="914"/>
        <v>267854.88774732873</v>
      </c>
      <c r="AB2503" s="38">
        <f t="shared" si="873"/>
        <v>-1.6763806343078613E-8</v>
      </c>
      <c r="AD2503" s="17">
        <f t="shared" si="901"/>
        <v>60</v>
      </c>
      <c r="AH2503" s="103"/>
    </row>
    <row r="2504" spans="1:34">
      <c r="A2504" s="533"/>
      <c r="C2504" s="67" t="str">
        <f>'Terminated loans'!F1694</f>
        <v>N</v>
      </c>
      <c r="D2504" s="19">
        <f>'Terminated loans'!H1694</f>
        <v>143035034</v>
      </c>
      <c r="E2504" s="19">
        <f>'Terminated loans'!I1694</f>
        <v>98</v>
      </c>
      <c r="F2504" s="19" t="str">
        <f>'Terminated loans'!J1694</f>
        <v xml:space="preserve">MARIE B (MUACC19968)           </v>
      </c>
      <c r="G2504" s="547" t="str">
        <f t="shared" si="902"/>
        <v>A2</v>
      </c>
      <c r="H2504" s="21">
        <f>'Terminated loans'!L1694</f>
        <v>40101</v>
      </c>
      <c r="I2504" s="21">
        <f>IF(B2504="VELS",'Terminated loans'!M1694,'Terminated loans'!B1694)</f>
        <v>41905</v>
      </c>
      <c r="J2504" s="34">
        <f t="shared" si="904"/>
        <v>59</v>
      </c>
      <c r="K2504" s="34">
        <f t="shared" si="874"/>
        <v>134</v>
      </c>
      <c r="L2504" s="34">
        <f t="shared" si="875"/>
        <v>59</v>
      </c>
      <c r="M2504" s="34">
        <f t="shared" si="876"/>
        <v>59</v>
      </c>
      <c r="N2504" s="52">
        <f t="shared" si="889"/>
        <v>59</v>
      </c>
      <c r="O2504" s="318">
        <f>+'Terminated loans'!S1694</f>
        <v>77838</v>
      </c>
      <c r="P2504" s="26">
        <f>+'Terminated loans'!T1694</f>
        <v>0.05</v>
      </c>
      <c r="Q2504" s="536">
        <f t="shared" si="903"/>
        <v>0.104</v>
      </c>
      <c r="R2504" s="222">
        <f t="shared" si="905"/>
        <v>1490.8209610555939</v>
      </c>
      <c r="S2504" s="36">
        <f t="shared" si="906"/>
        <v>68631.994788097203</v>
      </c>
      <c r="T2504" s="36">
        <f t="shared" si="907"/>
        <v>9206.0052119027969</v>
      </c>
      <c r="U2504" s="36">
        <f t="shared" si="908"/>
        <v>19326.441914182156</v>
      </c>
      <c r="V2504" s="36">
        <f t="shared" si="909"/>
        <v>10120.436702280043</v>
      </c>
      <c r="W2504" s="37">
        <f t="shared" si="910"/>
        <v>9206.0052119021129</v>
      </c>
      <c r="X2504" s="36">
        <f t="shared" si="911"/>
        <v>9206.0052119027969</v>
      </c>
      <c r="Y2504" s="276">
        <f t="shared" si="912"/>
        <v>9206.0052119021129</v>
      </c>
      <c r="Z2504" s="36">
        <f t="shared" si="913"/>
        <v>19326.441914182156</v>
      </c>
      <c r="AA2504" s="36">
        <f t="shared" si="914"/>
        <v>10120.436702280043</v>
      </c>
      <c r="AB2504" s="38">
        <f t="shared" si="873"/>
        <v>-6.8394001573324203E-10</v>
      </c>
      <c r="AD2504" s="17">
        <f t="shared" si="901"/>
        <v>59</v>
      </c>
      <c r="AH2504" s="103"/>
    </row>
    <row r="2505" spans="1:34">
      <c r="A2505" s="533"/>
      <c r="C2505" s="67" t="str">
        <f>'Terminated loans'!F1695</f>
        <v>E</v>
      </c>
      <c r="D2505" s="19">
        <f>'Terminated loans'!H1695</f>
        <v>143982971</v>
      </c>
      <c r="E2505" s="19">
        <f>'Terminated loans'!I1695</f>
        <v>98</v>
      </c>
      <c r="F2505" s="19" t="str">
        <f>'Terminated loans'!J1695</f>
        <v xml:space="preserve">GEERDHARRY G                   </v>
      </c>
      <c r="G2505" s="547" t="str">
        <f t="shared" si="902"/>
        <v>E2</v>
      </c>
      <c r="H2505" s="21">
        <f>'Terminated loans'!L1695</f>
        <v>41542</v>
      </c>
      <c r="I2505" s="21">
        <f>IF(B2505="VELS",'Terminated loans'!M1695,'Terminated loans'!B1695)</f>
        <v>41912</v>
      </c>
      <c r="J2505" s="34">
        <f t="shared" si="904"/>
        <v>12</v>
      </c>
      <c r="K2505" s="34">
        <f t="shared" si="874"/>
        <v>86</v>
      </c>
      <c r="L2505" s="34">
        <f t="shared" si="875"/>
        <v>12</v>
      </c>
      <c r="M2505" s="34">
        <f t="shared" si="876"/>
        <v>12</v>
      </c>
      <c r="N2505" s="52">
        <f t="shared" si="889"/>
        <v>12</v>
      </c>
      <c r="O2505" s="318">
        <f>+'Terminated loans'!S1695</f>
        <v>30138</v>
      </c>
      <c r="P2505" s="26">
        <f>+'Terminated loans'!T1695</f>
        <v>0.05</v>
      </c>
      <c r="Q2505" s="536">
        <f t="shared" si="903"/>
        <v>9.1499999999999998E-2</v>
      </c>
      <c r="R2505" s="222">
        <f t="shared" si="905"/>
        <v>2580.0382861408225</v>
      </c>
      <c r="S2505" s="36">
        <f t="shared" si="906"/>
        <v>29479.059513678782</v>
      </c>
      <c r="T2505" s="36">
        <f t="shared" si="907"/>
        <v>658.94048632121849</v>
      </c>
      <c r="U2505" s="36">
        <f t="shared" si="908"/>
        <v>1481.3999200110993</v>
      </c>
      <c r="V2505" s="36">
        <f t="shared" si="909"/>
        <v>822.45943368986627</v>
      </c>
      <c r="W2505" s="37">
        <f t="shared" si="910"/>
        <v>658.94048632123304</v>
      </c>
      <c r="X2505" s="36">
        <f t="shared" si="911"/>
        <v>658.94048632121849</v>
      </c>
      <c r="Y2505" s="276">
        <f t="shared" si="912"/>
        <v>658.94048632123304</v>
      </c>
      <c r="Z2505" s="36">
        <f t="shared" si="913"/>
        <v>1481.3999200110993</v>
      </c>
      <c r="AA2505" s="36">
        <f t="shared" si="914"/>
        <v>822.45943368986627</v>
      </c>
      <c r="AB2505" s="38">
        <f t="shared" si="873"/>
        <v>1.4551915228366852E-11</v>
      </c>
      <c r="AD2505" s="17">
        <f t="shared" si="901"/>
        <v>12</v>
      </c>
      <c r="AH2505" s="103"/>
    </row>
    <row r="2506" spans="1:34">
      <c r="A2506" s="533"/>
      <c r="C2506" s="67" t="str">
        <f>'Terminated loans'!F1696</f>
        <v>E</v>
      </c>
      <c r="D2506" s="19">
        <f>'Terminated loans'!H1696</f>
        <v>143983366</v>
      </c>
      <c r="E2506" s="19">
        <f>'Terminated loans'!I1696</f>
        <v>98</v>
      </c>
      <c r="F2506" s="19" t="str">
        <f>'Terminated loans'!J1696</f>
        <v xml:space="preserve">BUDALY M F                     </v>
      </c>
      <c r="G2506" s="547" t="str">
        <f t="shared" si="902"/>
        <v>E2</v>
      </c>
      <c r="H2506" s="21">
        <f>'Terminated loans'!L1696</f>
        <v>41744</v>
      </c>
      <c r="I2506" s="21">
        <f>IF(B2506="VELS",'Terminated loans'!M1696,'Terminated loans'!B1696)</f>
        <v>41912</v>
      </c>
      <c r="J2506" s="34">
        <f t="shared" si="904"/>
        <v>6</v>
      </c>
      <c r="K2506" s="34">
        <f t="shared" si="874"/>
        <v>80</v>
      </c>
      <c r="L2506" s="34">
        <f t="shared" si="875"/>
        <v>6</v>
      </c>
      <c r="M2506" s="34">
        <f t="shared" si="876"/>
        <v>6</v>
      </c>
      <c r="N2506" s="52">
        <f t="shared" si="889"/>
        <v>6</v>
      </c>
      <c r="O2506" s="318">
        <f>+'Terminated loans'!S1696</f>
        <v>160133</v>
      </c>
      <c r="P2506" s="26">
        <f>+'Terminated loans'!T1696</f>
        <v>0.05</v>
      </c>
      <c r="Q2506" s="536">
        <f t="shared" si="903"/>
        <v>9.1499999999999998E-2</v>
      </c>
      <c r="R2506" s="222">
        <f t="shared" si="905"/>
        <v>27079.394095133899</v>
      </c>
      <c r="S2506" s="36">
        <f t="shared" si="906"/>
        <v>158226.95384549064</v>
      </c>
      <c r="T2506" s="36">
        <f t="shared" si="907"/>
        <v>1906.0461545093567</v>
      </c>
      <c r="U2506" s="36">
        <f t="shared" si="908"/>
        <v>4249.4107253124821</v>
      </c>
      <c r="V2506" s="36">
        <f t="shared" si="909"/>
        <v>2343.3645708033873</v>
      </c>
      <c r="W2506" s="37">
        <f t="shared" si="910"/>
        <v>1906.0461545090948</v>
      </c>
      <c r="X2506" s="36">
        <f t="shared" si="911"/>
        <v>1906.0461545093567</v>
      </c>
      <c r="Y2506" s="276">
        <f t="shared" si="912"/>
        <v>1906.0461545090948</v>
      </c>
      <c r="Z2506" s="36">
        <f t="shared" si="913"/>
        <v>4249.4107253124821</v>
      </c>
      <c r="AA2506" s="36">
        <f t="shared" si="914"/>
        <v>2343.3645708033873</v>
      </c>
      <c r="AB2506" s="38">
        <f t="shared" si="873"/>
        <v>-2.6193447411060333E-10</v>
      </c>
      <c r="AD2506" s="17">
        <f t="shared" si="901"/>
        <v>6</v>
      </c>
      <c r="AH2506" s="103"/>
    </row>
    <row r="2507" spans="1:34">
      <c r="A2507" s="533"/>
      <c r="C2507" s="67" t="str">
        <f>'Terminated loans'!F1697</f>
        <v>E</v>
      </c>
      <c r="D2507" s="19">
        <f>'Terminated loans'!H1697</f>
        <v>143990419</v>
      </c>
      <c r="E2507" s="19">
        <f>'Terminated loans'!I1697</f>
        <v>98</v>
      </c>
      <c r="F2507" s="19" t="str">
        <f>'Terminated loans'!J1697</f>
        <v xml:space="preserve">LAU LIN L K                    </v>
      </c>
      <c r="G2507" s="547" t="str">
        <f t="shared" si="902"/>
        <v>A2</v>
      </c>
      <c r="H2507" s="21">
        <f>'Terminated loans'!L1697</f>
        <v>40360</v>
      </c>
      <c r="I2507" s="21">
        <f>IF(B2507="VELS",'Terminated loans'!M1697,'Terminated loans'!B1697)</f>
        <v>41912</v>
      </c>
      <c r="J2507" s="34">
        <f t="shared" si="904"/>
        <v>51</v>
      </c>
      <c r="K2507" s="34">
        <f t="shared" si="874"/>
        <v>125</v>
      </c>
      <c r="L2507" s="34">
        <f t="shared" si="875"/>
        <v>51</v>
      </c>
      <c r="M2507" s="34">
        <f t="shared" si="876"/>
        <v>51</v>
      </c>
      <c r="N2507" s="52">
        <f t="shared" si="889"/>
        <v>51</v>
      </c>
      <c r="O2507" s="318">
        <f>+'Terminated loans'!S1697</f>
        <v>164546</v>
      </c>
      <c r="P2507" s="26">
        <f>+'Terminated loans'!T1697</f>
        <v>0.05</v>
      </c>
      <c r="Q2507" s="536">
        <f t="shared" si="903"/>
        <v>0.104</v>
      </c>
      <c r="R2507" s="222">
        <f t="shared" si="905"/>
        <v>3588.0200021672749</v>
      </c>
      <c r="S2507" s="36">
        <f t="shared" si="906"/>
        <v>147395.24849301134</v>
      </c>
      <c r="T2507" s="36">
        <f t="shared" si="907"/>
        <v>17150.751506988658</v>
      </c>
      <c r="U2507" s="36">
        <f t="shared" si="908"/>
        <v>35593.771617518272</v>
      </c>
      <c r="V2507" s="36">
        <f t="shared" si="909"/>
        <v>18443.020110531012</v>
      </c>
      <c r="W2507" s="37">
        <f t="shared" si="910"/>
        <v>17150.751506987261</v>
      </c>
      <c r="X2507" s="36">
        <f t="shared" si="911"/>
        <v>17150.751506988658</v>
      </c>
      <c r="Y2507" s="276">
        <f t="shared" si="912"/>
        <v>17150.751506987261</v>
      </c>
      <c r="Z2507" s="36">
        <f t="shared" si="913"/>
        <v>35593.771617518272</v>
      </c>
      <c r="AA2507" s="36">
        <f t="shared" si="914"/>
        <v>18443.020110531012</v>
      </c>
      <c r="AB2507" s="38">
        <f t="shared" si="873"/>
        <v>-1.3969838619232178E-9</v>
      </c>
      <c r="AD2507" s="17">
        <f t="shared" si="901"/>
        <v>51</v>
      </c>
      <c r="AH2507" s="103"/>
    </row>
    <row r="2508" spans="1:34">
      <c r="A2508" s="533"/>
      <c r="C2508" s="67" t="str">
        <f>'Terminated loans'!F1698</f>
        <v>E</v>
      </c>
      <c r="D2508" s="19">
        <f>'Terminated loans'!H1698</f>
        <v>143994961</v>
      </c>
      <c r="E2508" s="19">
        <f>'Terminated loans'!I1698</f>
        <v>98</v>
      </c>
      <c r="F2508" s="19" t="str">
        <f>'Terminated loans'!J1698</f>
        <v xml:space="preserve">LEE-FUN S O D                  </v>
      </c>
      <c r="G2508" s="547" t="str">
        <f t="shared" si="902"/>
        <v>C2</v>
      </c>
      <c r="H2508" s="21">
        <f>'Terminated loans'!L1698</f>
        <v>40680</v>
      </c>
      <c r="I2508" s="21">
        <f>IF(B2508="VELS",'Terminated loans'!M1698,'Terminated loans'!B1698)</f>
        <v>41912</v>
      </c>
      <c r="J2508" s="34">
        <f t="shared" si="904"/>
        <v>41</v>
      </c>
      <c r="K2508" s="34">
        <f t="shared" si="874"/>
        <v>115</v>
      </c>
      <c r="L2508" s="34">
        <f t="shared" si="875"/>
        <v>41</v>
      </c>
      <c r="M2508" s="34">
        <f t="shared" si="876"/>
        <v>41</v>
      </c>
      <c r="N2508" s="52">
        <f t="shared" si="889"/>
        <v>41</v>
      </c>
      <c r="O2508" s="318">
        <f>+'Terminated loans'!S1698</f>
        <v>253112</v>
      </c>
      <c r="P2508" s="26">
        <f>+'Terminated loans'!T1698</f>
        <v>0.05</v>
      </c>
      <c r="Q2508" s="536">
        <f t="shared" si="903"/>
        <v>9.9000000000000005E-2</v>
      </c>
      <c r="R2508" s="222">
        <f t="shared" si="905"/>
        <v>6728.6079831593397</v>
      </c>
      <c r="S2508" s="36">
        <f t="shared" si="906"/>
        <v>233252.60362688592</v>
      </c>
      <c r="T2508" s="36">
        <f t="shared" si="907"/>
        <v>19859.396373114083</v>
      </c>
      <c r="U2508" s="36">
        <f t="shared" si="908"/>
        <v>42620.323682650429</v>
      </c>
      <c r="V2508" s="36">
        <f t="shared" si="909"/>
        <v>22760.927309532941</v>
      </c>
      <c r="W2508" s="37">
        <f t="shared" si="910"/>
        <v>19859.396373117488</v>
      </c>
      <c r="X2508" s="36">
        <f t="shared" si="911"/>
        <v>19859.396373114083</v>
      </c>
      <c r="Y2508" s="276">
        <f t="shared" si="912"/>
        <v>19859.396373117488</v>
      </c>
      <c r="Z2508" s="36">
        <f t="shared" si="913"/>
        <v>42620.323682650429</v>
      </c>
      <c r="AA2508" s="36">
        <f t="shared" si="914"/>
        <v>22760.927309532941</v>
      </c>
      <c r="AB2508" s="38">
        <f t="shared" si="873"/>
        <v>3.4051481634378433E-9</v>
      </c>
      <c r="AD2508" s="17">
        <f t="shared" si="901"/>
        <v>41</v>
      </c>
      <c r="AH2508" s="103"/>
    </row>
    <row r="2509" spans="1:34">
      <c r="A2509" s="533"/>
      <c r="C2509" s="67" t="str">
        <f>'Terminated loans'!F1699</f>
        <v>E</v>
      </c>
      <c r="D2509" s="19">
        <f>'Terminated loans'!H1699</f>
        <v>143998169</v>
      </c>
      <c r="E2509" s="19">
        <f>'Terminated loans'!I1699</f>
        <v>98</v>
      </c>
      <c r="F2509" s="19" t="str">
        <f>'Terminated loans'!J1699</f>
        <v xml:space="preserve">ROJOA N B H B                  </v>
      </c>
      <c r="G2509" s="547" t="str">
        <f t="shared" si="902"/>
        <v>D2</v>
      </c>
      <c r="H2509" s="21">
        <f>'Terminated loans'!L1699</f>
        <v>41059</v>
      </c>
      <c r="I2509" s="21">
        <f>IF(B2509="VELS",'Terminated loans'!M1699,'Terminated loans'!B1699)</f>
        <v>41912</v>
      </c>
      <c r="J2509" s="34">
        <f t="shared" si="904"/>
        <v>28</v>
      </c>
      <c r="K2509" s="34">
        <f t="shared" si="874"/>
        <v>102</v>
      </c>
      <c r="L2509" s="34">
        <f t="shared" si="875"/>
        <v>28</v>
      </c>
      <c r="M2509" s="34">
        <f t="shared" si="876"/>
        <v>28</v>
      </c>
      <c r="N2509" s="52">
        <f t="shared" si="889"/>
        <v>28</v>
      </c>
      <c r="O2509" s="318">
        <f>+'Terminated loans'!S1699</f>
        <v>207765</v>
      </c>
      <c r="P2509" s="26">
        <f>+'Terminated loans'!T1699</f>
        <v>0.05</v>
      </c>
      <c r="Q2509" s="536">
        <f t="shared" si="903"/>
        <v>9.4E-2</v>
      </c>
      <c r="R2509" s="222">
        <f t="shared" si="905"/>
        <v>7876.8673377145369</v>
      </c>
      <c r="S2509" s="36">
        <f t="shared" si="906"/>
        <v>197350.14957929999</v>
      </c>
      <c r="T2509" s="36">
        <f t="shared" si="907"/>
        <v>10414.850420700008</v>
      </c>
      <c r="U2509" s="36">
        <f t="shared" si="908"/>
        <v>23202.135876708024</v>
      </c>
      <c r="V2509" s="36">
        <f t="shared" si="909"/>
        <v>12787.285456007055</v>
      </c>
      <c r="W2509" s="37">
        <f t="shared" si="910"/>
        <v>10414.850420700968</v>
      </c>
      <c r="X2509" s="36">
        <f t="shared" si="911"/>
        <v>10414.850420700008</v>
      </c>
      <c r="Y2509" s="276">
        <f t="shared" si="912"/>
        <v>10414.850420700968</v>
      </c>
      <c r="Z2509" s="36">
        <f t="shared" si="913"/>
        <v>23202.135876708024</v>
      </c>
      <c r="AA2509" s="36">
        <f t="shared" si="914"/>
        <v>12787.285456007055</v>
      </c>
      <c r="AB2509" s="38">
        <f t="shared" si="873"/>
        <v>9.6042640507221222E-10</v>
      </c>
      <c r="AD2509" s="17">
        <f t="shared" si="901"/>
        <v>28</v>
      </c>
      <c r="AH2509" s="103"/>
    </row>
    <row r="2510" spans="1:34">
      <c r="A2510" s="533"/>
      <c r="C2510" s="67" t="str">
        <f>'Terminated loans'!F1700</f>
        <v>E</v>
      </c>
      <c r="D2510" s="19">
        <f>'Terminated loans'!H1700</f>
        <v>143999955</v>
      </c>
      <c r="E2510" s="19">
        <f>'Terminated loans'!I1700</f>
        <v>98</v>
      </c>
      <c r="F2510" s="19" t="str">
        <f>'Terminated loans'!J1700</f>
        <v xml:space="preserve">JOMADAR R V K                  </v>
      </c>
      <c r="G2510" s="547" t="str">
        <f t="shared" si="902"/>
        <v>D2</v>
      </c>
      <c r="H2510" s="21">
        <f>'Terminated loans'!L1700</f>
        <v>41205</v>
      </c>
      <c r="I2510" s="21">
        <f>IF(B2510="VELS",'Terminated loans'!M1700,'Terminated loans'!B1700)</f>
        <v>41912</v>
      </c>
      <c r="J2510" s="34">
        <f t="shared" si="904"/>
        <v>23</v>
      </c>
      <c r="K2510" s="34">
        <f t="shared" si="874"/>
        <v>97</v>
      </c>
      <c r="L2510" s="34">
        <f t="shared" si="875"/>
        <v>23</v>
      </c>
      <c r="M2510" s="34">
        <f t="shared" si="876"/>
        <v>23</v>
      </c>
      <c r="N2510" s="52">
        <f t="shared" si="889"/>
        <v>23</v>
      </c>
      <c r="O2510" s="318">
        <f>+'Terminated loans'!S1700</f>
        <v>135156</v>
      </c>
      <c r="P2510" s="26">
        <f>+'Terminated loans'!T1700</f>
        <v>0.05</v>
      </c>
      <c r="Q2510" s="536">
        <f t="shared" si="903"/>
        <v>9.4E-2</v>
      </c>
      <c r="R2510" s="222">
        <f t="shared" si="905"/>
        <v>6174.6440843048495</v>
      </c>
      <c r="S2510" s="36">
        <f t="shared" si="906"/>
        <v>129496.10443869632</v>
      </c>
      <c r="T2510" s="36">
        <f t="shared" si="907"/>
        <v>5659.8955613036815</v>
      </c>
      <c r="U2510" s="36">
        <f t="shared" si="908"/>
        <v>12520.709500315759</v>
      </c>
      <c r="V2510" s="36">
        <f t="shared" si="909"/>
        <v>6860.8139390115393</v>
      </c>
      <c r="W2510" s="37">
        <f t="shared" si="910"/>
        <v>5659.8955613042199</v>
      </c>
      <c r="X2510" s="36">
        <f t="shared" si="911"/>
        <v>5659.8955613036815</v>
      </c>
      <c r="Y2510" s="276">
        <f t="shared" si="912"/>
        <v>5659.8955613042199</v>
      </c>
      <c r="Z2510" s="36">
        <f t="shared" si="913"/>
        <v>12520.709500315759</v>
      </c>
      <c r="AA2510" s="36">
        <f t="shared" si="914"/>
        <v>6860.8139390115393</v>
      </c>
      <c r="AB2510" s="38">
        <f t="shared" si="873"/>
        <v>5.3842086344957352E-10</v>
      </c>
      <c r="AD2510" s="17">
        <f t="shared" si="901"/>
        <v>23</v>
      </c>
      <c r="AH2510" s="103"/>
    </row>
    <row r="2511" spans="1:34">
      <c r="A2511" s="533"/>
      <c r="C2511" s="67" t="str">
        <f>'Terminated loans'!F1701</f>
        <v>E</v>
      </c>
      <c r="D2511" s="19">
        <f>'Terminated loans'!H1701</f>
        <v>143983765</v>
      </c>
      <c r="E2511" s="19">
        <f>'Terminated loans'!I1701</f>
        <v>98</v>
      </c>
      <c r="F2511" s="19" t="str">
        <f>'Terminated loans'!J1701</f>
        <v xml:space="preserve">CASTAGNETTE M C C              </v>
      </c>
      <c r="G2511" s="547" t="str">
        <f t="shared" si="902"/>
        <v>E2</v>
      </c>
      <c r="H2511" s="21">
        <f>'Terminated loans'!L1701</f>
        <v>41845</v>
      </c>
      <c r="I2511" s="21">
        <f>IF(B2511="VELS",'Terminated loans'!M1701,'Terminated loans'!B1701)</f>
        <v>41912</v>
      </c>
      <c r="J2511" s="34">
        <f t="shared" si="904"/>
        <v>2</v>
      </c>
      <c r="K2511" s="34">
        <f t="shared" si="874"/>
        <v>76</v>
      </c>
      <c r="L2511" s="34">
        <f t="shared" si="875"/>
        <v>2</v>
      </c>
      <c r="M2511" s="34">
        <f t="shared" si="876"/>
        <v>2</v>
      </c>
      <c r="N2511" s="52">
        <f t="shared" si="889"/>
        <v>2</v>
      </c>
      <c r="O2511" s="318">
        <f>+'Terminated loans'!S1701</f>
        <v>50887</v>
      </c>
      <c r="P2511" s="26">
        <f>+'Terminated loans'!T1701</f>
        <v>0.05</v>
      </c>
      <c r="Q2511" s="536">
        <f t="shared" si="903"/>
        <v>9.1499999999999998E-2</v>
      </c>
      <c r="R2511" s="222">
        <f t="shared" si="905"/>
        <v>25602.632077269584</v>
      </c>
      <c r="S2511" s="36">
        <f t="shared" si="906"/>
        <v>50625.501921502662</v>
      </c>
      <c r="T2511" s="36">
        <f t="shared" si="907"/>
        <v>261.4980784973377</v>
      </c>
      <c r="U2511" s="36">
        <f t="shared" si="908"/>
        <v>579.76223303638835</v>
      </c>
      <c r="V2511" s="36">
        <f t="shared" si="909"/>
        <v>318.26415453915979</v>
      </c>
      <c r="W2511" s="37">
        <f t="shared" si="910"/>
        <v>261.49807849722856</v>
      </c>
      <c r="X2511" s="36">
        <f t="shared" si="911"/>
        <v>261.4980784973377</v>
      </c>
      <c r="Y2511" s="276">
        <f t="shared" si="912"/>
        <v>261.49807849722856</v>
      </c>
      <c r="Z2511" s="36">
        <f t="shared" si="913"/>
        <v>579.76223303638835</v>
      </c>
      <c r="AA2511" s="36">
        <f t="shared" si="914"/>
        <v>318.26415453915979</v>
      </c>
      <c r="AB2511" s="38">
        <f t="shared" si="873"/>
        <v>-1.0913936421275139E-10</v>
      </c>
      <c r="AD2511" s="17">
        <f t="shared" si="901"/>
        <v>2</v>
      </c>
      <c r="AH2511" s="103"/>
    </row>
    <row r="2512" spans="1:34">
      <c r="A2512" s="533"/>
      <c r="C2512" s="67" t="str">
        <f>'Terminated loans'!F1702</f>
        <v>N</v>
      </c>
      <c r="D2512" s="19">
        <f>'Terminated loans'!H1702</f>
        <v>141088777</v>
      </c>
      <c r="E2512" s="19">
        <f>'Terminated loans'!I1702</f>
        <v>98</v>
      </c>
      <c r="F2512" s="19" t="str">
        <f>'Terminated loans'!J1702</f>
        <v xml:space="preserve">YOUNG SIONG FAT Y S S          </v>
      </c>
      <c r="G2512" s="547" t="str">
        <f t="shared" si="902"/>
        <v>A2</v>
      </c>
      <c r="H2512" s="21">
        <f>'Terminated loans'!L1702</f>
        <v>40121</v>
      </c>
      <c r="I2512" s="21">
        <f>IF(B2512="VELS",'Terminated loans'!M1702,'Terminated loans'!B1702)</f>
        <v>41935</v>
      </c>
      <c r="J2512" s="34">
        <f t="shared" ref="J2512:J2525" si="915">ROUND((I2512-H2512)/365*12,0)</f>
        <v>60</v>
      </c>
      <c r="K2512" s="34">
        <f t="shared" si="874"/>
        <v>133</v>
      </c>
      <c r="L2512" s="34">
        <f t="shared" si="875"/>
        <v>60</v>
      </c>
      <c r="M2512" s="34">
        <f t="shared" si="876"/>
        <v>60</v>
      </c>
      <c r="N2512" s="52">
        <f t="shared" si="889"/>
        <v>60</v>
      </c>
      <c r="O2512" s="318">
        <f>+'Terminated loans'!S1702</f>
        <v>172427</v>
      </c>
      <c r="P2512" s="26">
        <f>+'Terminated loans'!T1702</f>
        <v>0.05</v>
      </c>
      <c r="Q2512" s="536">
        <f t="shared" si="903"/>
        <v>0.104</v>
      </c>
      <c r="R2512" s="222">
        <f t="shared" ref="R2512:R2525" si="916">PMT(P2512/12,L2512,-O2512,0,0)</f>
        <v>3253.9102035358737</v>
      </c>
      <c r="S2512" s="36">
        <f t="shared" ref="S2512:S2525" si="917">(-PV(Q2512/12,L2512,R2512,0,0))</f>
        <v>151737.09006270685</v>
      </c>
      <c r="T2512" s="36">
        <f t="shared" ref="T2512:T2525" si="918">O2512-S2512</f>
        <v>20689.909937293152</v>
      </c>
      <c r="U2512" s="36">
        <f t="shared" ref="U2512:U2525" si="919">-IF(OR(Q2512="",Q2512=0),0,(CUMIPMT(Q2512/12,L2512,S2512,1,M2512,0)))</f>
        <v>43497.52214944415</v>
      </c>
      <c r="V2512" s="36">
        <f t="shared" ref="V2512:V2525" si="920">-IF(OR(P2512="",P2512=0),0,(CUMIPMT(P2512/12,L2512,O2512,1,M2512,0)))</f>
        <v>22807.612212152395</v>
      </c>
      <c r="W2512" s="37">
        <f t="shared" ref="W2512:W2525" si="921">IF(ISERROR(U2512-V2512),0,U2512-V2512)</f>
        <v>20689.909937291755</v>
      </c>
      <c r="X2512" s="36">
        <f t="shared" ref="X2512:X2525" si="922">IF(C2512="O",T2512/AD2512*N2512,T2512)</f>
        <v>20689.909937293152</v>
      </c>
      <c r="Y2512" s="276">
        <f t="shared" ref="Y2512:Y2525" si="923">W2512</f>
        <v>20689.909937291755</v>
      </c>
      <c r="Z2512" s="36">
        <f t="shared" ref="Z2512:Z2525" si="924">-IF(OR(Q2512="",Q2512=0),0,(CUMIPMT(Q2512/12,L2512,S2512,1,L2512,0)))</f>
        <v>43497.52214944415</v>
      </c>
      <c r="AA2512" s="36">
        <f t="shared" ref="AA2512:AA2525" si="925">-IF(OR(P2512="",P2512=0),0,(CUMIPMT(P2512/12,L2512,O2512,1,L2512,0)))</f>
        <v>22807.612212152395</v>
      </c>
      <c r="AB2512" s="38">
        <f t="shared" si="873"/>
        <v>-1.3969838619232178E-9</v>
      </c>
      <c r="AD2512" s="17">
        <f t="shared" ref="AD2512:AD2525" si="926">IF(L2512&gt;$J$2,$J$2,L2512)</f>
        <v>60</v>
      </c>
      <c r="AH2512" s="103"/>
    </row>
    <row r="2513" spans="1:34">
      <c r="A2513" s="533"/>
      <c r="C2513" s="67" t="str">
        <f>'Terminated loans'!F1703</f>
        <v>E</v>
      </c>
      <c r="D2513" s="19">
        <f>'Terminated loans'!H1703</f>
        <v>143025179</v>
      </c>
      <c r="E2513" s="19">
        <f>'Terminated loans'!I1703</f>
        <v>98</v>
      </c>
      <c r="F2513" s="19" t="str">
        <f>'Terminated loans'!J1703</f>
        <v xml:space="preserve">CARPEN V                       </v>
      </c>
      <c r="G2513" s="547" t="str">
        <f t="shared" si="902"/>
        <v>A2</v>
      </c>
      <c r="H2513" s="21">
        <f>'Terminated loans'!L1703</f>
        <v>39791</v>
      </c>
      <c r="I2513" s="21">
        <f>IF(B2513="VELS",'Terminated loans'!M1703,'Terminated loans'!B1703)</f>
        <v>41943</v>
      </c>
      <c r="J2513" s="34">
        <f t="shared" si="915"/>
        <v>71</v>
      </c>
      <c r="K2513" s="34">
        <f t="shared" si="874"/>
        <v>144</v>
      </c>
      <c r="L2513" s="34">
        <f t="shared" si="875"/>
        <v>60</v>
      </c>
      <c r="M2513" s="34">
        <f t="shared" si="876"/>
        <v>60</v>
      </c>
      <c r="N2513" s="52">
        <f t="shared" si="889"/>
        <v>60</v>
      </c>
      <c r="O2513" s="318">
        <f>+'Terminated loans'!S1703</f>
        <v>485000</v>
      </c>
      <c r="P2513" s="26">
        <f>+'Terminated loans'!T1703</f>
        <v>0.05</v>
      </c>
      <c r="Q2513" s="536">
        <f t="shared" si="903"/>
        <v>0.104</v>
      </c>
      <c r="R2513" s="222">
        <f t="shared" si="916"/>
        <v>9152.5483173453031</v>
      </c>
      <c r="S2513" s="36">
        <f t="shared" si="917"/>
        <v>426803.74117981992</v>
      </c>
      <c r="T2513" s="36">
        <f t="shared" si="918"/>
        <v>58196.258820180083</v>
      </c>
      <c r="U2513" s="36">
        <f t="shared" si="919"/>
        <v>122349.15786089428</v>
      </c>
      <c r="V2513" s="36">
        <f t="shared" si="920"/>
        <v>64152.899040718214</v>
      </c>
      <c r="W2513" s="37">
        <f t="shared" si="921"/>
        <v>58196.258820176066</v>
      </c>
      <c r="X2513" s="36">
        <f t="shared" si="922"/>
        <v>58196.258820180083</v>
      </c>
      <c r="Y2513" s="276">
        <f t="shared" si="923"/>
        <v>58196.258820176066</v>
      </c>
      <c r="Z2513" s="36">
        <f t="shared" si="924"/>
        <v>122349.15786089428</v>
      </c>
      <c r="AA2513" s="36">
        <f t="shared" si="925"/>
        <v>64152.899040718214</v>
      </c>
      <c r="AB2513" s="38">
        <f t="shared" si="873"/>
        <v>-4.0163286030292511E-9</v>
      </c>
      <c r="AD2513" s="17">
        <f t="shared" si="926"/>
        <v>60</v>
      </c>
      <c r="AH2513" s="103"/>
    </row>
    <row r="2514" spans="1:34">
      <c r="A2514" s="533"/>
      <c r="C2514" s="67" t="str">
        <f>'Terminated loans'!F1704</f>
        <v>E</v>
      </c>
      <c r="D2514" s="19">
        <f>'Terminated loans'!H1704</f>
        <v>143032450</v>
      </c>
      <c r="E2514" s="19">
        <f>'Terminated loans'!I1704</f>
        <v>98</v>
      </c>
      <c r="F2514" s="19" t="str">
        <f>'Terminated loans'!J1704</f>
        <v xml:space="preserve">RUCHOYA S                      </v>
      </c>
      <c r="G2514" s="547" t="str">
        <f t="shared" si="902"/>
        <v>A2</v>
      </c>
      <c r="H2514" s="21">
        <f>'Terminated loans'!L1704</f>
        <v>39769</v>
      </c>
      <c r="I2514" s="21">
        <f>IF(B2514="VELS",'Terminated loans'!M1704,'Terminated loans'!B1704)</f>
        <v>41943</v>
      </c>
      <c r="J2514" s="34">
        <f t="shared" si="915"/>
        <v>71</v>
      </c>
      <c r="K2514" s="34">
        <f t="shared" si="874"/>
        <v>145</v>
      </c>
      <c r="L2514" s="34">
        <f t="shared" si="875"/>
        <v>60</v>
      </c>
      <c r="M2514" s="34">
        <f t="shared" si="876"/>
        <v>60</v>
      </c>
      <c r="N2514" s="52">
        <f t="shared" si="889"/>
        <v>60</v>
      </c>
      <c r="O2514" s="318">
        <f>+'Terminated loans'!S1704</f>
        <v>574000</v>
      </c>
      <c r="P2514" s="26">
        <f>+'Terminated loans'!T1704</f>
        <v>0.05</v>
      </c>
      <c r="Q2514" s="536">
        <f t="shared" si="903"/>
        <v>0.104</v>
      </c>
      <c r="R2514" s="222">
        <f t="shared" si="916"/>
        <v>10832.088111662277</v>
      </c>
      <c r="S2514" s="36">
        <f t="shared" si="917"/>
        <v>505124.42770560132</v>
      </c>
      <c r="T2514" s="36">
        <f t="shared" si="918"/>
        <v>68875.572294398677</v>
      </c>
      <c r="U2514" s="36">
        <f t="shared" si="919"/>
        <v>144800.85899413045</v>
      </c>
      <c r="V2514" s="36">
        <f t="shared" si="920"/>
        <v>75925.286699736607</v>
      </c>
      <c r="W2514" s="37">
        <f t="shared" si="921"/>
        <v>68875.572294393845</v>
      </c>
      <c r="X2514" s="36">
        <f t="shared" si="922"/>
        <v>68875.572294398677</v>
      </c>
      <c r="Y2514" s="276">
        <f t="shared" si="923"/>
        <v>68875.572294393845</v>
      </c>
      <c r="Z2514" s="36">
        <f t="shared" si="924"/>
        <v>144800.85899413045</v>
      </c>
      <c r="AA2514" s="36">
        <f t="shared" si="925"/>
        <v>75925.286699736607</v>
      </c>
      <c r="AB2514" s="38">
        <f t="shared" si="873"/>
        <v>-4.8312358558177948E-9</v>
      </c>
      <c r="AD2514" s="17">
        <f t="shared" si="926"/>
        <v>60</v>
      </c>
      <c r="AH2514" s="103"/>
    </row>
    <row r="2515" spans="1:34">
      <c r="A2515" s="533"/>
      <c r="C2515" s="67" t="str">
        <f>'Terminated loans'!F1705</f>
        <v>E</v>
      </c>
      <c r="D2515" s="19">
        <f>'Terminated loans'!H1705</f>
        <v>143038513</v>
      </c>
      <c r="E2515" s="19">
        <f>'Terminated loans'!I1705</f>
        <v>98</v>
      </c>
      <c r="F2515" s="19" t="str">
        <f>'Terminated loans'!J1705</f>
        <v xml:space="preserve">CONHYEA H D                    </v>
      </c>
      <c r="G2515" s="547" t="str">
        <f t="shared" si="902"/>
        <v>A2</v>
      </c>
      <c r="H2515" s="21">
        <f>'Terminated loans'!L1705</f>
        <v>40024</v>
      </c>
      <c r="I2515" s="21">
        <f>IF(B2515="VELS",'Terminated loans'!M1705,'Terminated loans'!B1705)</f>
        <v>41943</v>
      </c>
      <c r="J2515" s="34">
        <f t="shared" si="915"/>
        <v>63</v>
      </c>
      <c r="K2515" s="34">
        <f t="shared" si="874"/>
        <v>136</v>
      </c>
      <c r="L2515" s="34">
        <f t="shared" si="875"/>
        <v>60</v>
      </c>
      <c r="M2515" s="34">
        <f t="shared" si="876"/>
        <v>60</v>
      </c>
      <c r="N2515" s="52">
        <f t="shared" si="889"/>
        <v>60</v>
      </c>
      <c r="O2515" s="318">
        <f>+'Terminated loans'!S1705</f>
        <v>550000</v>
      </c>
      <c r="P2515" s="26">
        <f>+'Terminated loans'!T1705</f>
        <v>0.05</v>
      </c>
      <c r="Q2515" s="536">
        <f t="shared" si="903"/>
        <v>0.104</v>
      </c>
      <c r="R2515" s="222">
        <f t="shared" si="916"/>
        <v>10379.178504206015</v>
      </c>
      <c r="S2515" s="36">
        <f t="shared" si="917"/>
        <v>484004.24257505353</v>
      </c>
      <c r="T2515" s="36">
        <f t="shared" si="918"/>
        <v>65995.757424946467</v>
      </c>
      <c r="U2515" s="36">
        <f t="shared" si="919"/>
        <v>138746.46767730272</v>
      </c>
      <c r="V2515" s="36">
        <f t="shared" si="920"/>
        <v>72750.71025236079</v>
      </c>
      <c r="W2515" s="37">
        <f t="shared" si="921"/>
        <v>65995.757424941927</v>
      </c>
      <c r="X2515" s="36">
        <f t="shared" si="922"/>
        <v>65995.757424946467</v>
      </c>
      <c r="Y2515" s="276">
        <f t="shared" si="923"/>
        <v>65995.757424941927</v>
      </c>
      <c r="Z2515" s="36">
        <f t="shared" si="924"/>
        <v>138746.46767730272</v>
      </c>
      <c r="AA2515" s="36">
        <f t="shared" si="925"/>
        <v>72750.71025236079</v>
      </c>
      <c r="AB2515" s="38">
        <f t="shared" si="873"/>
        <v>-4.5401975512504578E-9</v>
      </c>
      <c r="AD2515" s="17">
        <f t="shared" si="926"/>
        <v>60</v>
      </c>
      <c r="AH2515" s="103"/>
    </row>
    <row r="2516" spans="1:34">
      <c r="A2516" s="533"/>
      <c r="C2516" s="67" t="str">
        <f>'Terminated loans'!F1706</f>
        <v>E</v>
      </c>
      <c r="D2516" s="19">
        <f>'Terminated loans'!H1706</f>
        <v>143134660</v>
      </c>
      <c r="E2516" s="19">
        <f>'Terminated loans'!I1706</f>
        <v>99</v>
      </c>
      <c r="F2516" s="19" t="str">
        <f>'Terminated loans'!J1706</f>
        <v xml:space="preserve">JEEBODH I (SL 2666)            </v>
      </c>
      <c r="G2516" s="547" t="str">
        <f t="shared" si="902"/>
        <v>C1</v>
      </c>
      <c r="H2516" s="21">
        <f>'Terminated loans'!L1706</f>
        <v>40928</v>
      </c>
      <c r="I2516" s="21">
        <f>IF(B2516="VELS",'Terminated loans'!M1706,'Terminated loans'!B1706)</f>
        <v>41943</v>
      </c>
      <c r="J2516" s="34">
        <f t="shared" si="915"/>
        <v>33</v>
      </c>
      <c r="K2516" s="34">
        <f t="shared" si="874"/>
        <v>106</v>
      </c>
      <c r="L2516" s="34">
        <f t="shared" si="875"/>
        <v>33</v>
      </c>
      <c r="M2516" s="34">
        <f t="shared" si="876"/>
        <v>33</v>
      </c>
      <c r="N2516" s="52">
        <f t="shared" si="889"/>
        <v>33</v>
      </c>
      <c r="O2516" s="318">
        <f>+'Terminated loans'!S1706</f>
        <v>3445176</v>
      </c>
      <c r="P2516" s="26">
        <f>+'Terminated loans'!T1706</f>
        <v>0.03</v>
      </c>
      <c r="Q2516" s="536">
        <f t="shared" si="903"/>
        <v>8.1500000000000003E-2</v>
      </c>
      <c r="R2516" s="222">
        <f t="shared" si="916"/>
        <v>108895.32088871341</v>
      </c>
      <c r="S2516" s="36">
        <f t="shared" si="917"/>
        <v>3209603.5445476132</v>
      </c>
      <c r="T2516" s="36">
        <f t="shared" si="918"/>
        <v>235572.45545238676</v>
      </c>
      <c r="U2516" s="36">
        <f t="shared" si="919"/>
        <v>383942.04477998335</v>
      </c>
      <c r="V2516" s="36">
        <f t="shared" si="920"/>
        <v>148369.58932754211</v>
      </c>
      <c r="W2516" s="37">
        <f t="shared" si="921"/>
        <v>235572.45545244124</v>
      </c>
      <c r="X2516" s="36">
        <f t="shared" si="922"/>
        <v>235572.45545238676</v>
      </c>
      <c r="Y2516" s="276">
        <f t="shared" si="923"/>
        <v>235572.45545244124</v>
      </c>
      <c r="Z2516" s="36">
        <f t="shared" si="924"/>
        <v>383942.04477998335</v>
      </c>
      <c r="AA2516" s="36">
        <f t="shared" si="925"/>
        <v>148369.58932754211</v>
      </c>
      <c r="AB2516" s="38">
        <f t="shared" si="873"/>
        <v>5.4482370615005493E-8</v>
      </c>
      <c r="AD2516" s="17">
        <f t="shared" si="926"/>
        <v>33</v>
      </c>
      <c r="AH2516" s="103"/>
    </row>
    <row r="2517" spans="1:34">
      <c r="A2517" s="533"/>
      <c r="C2517" s="67" t="str">
        <f>'Terminated loans'!F1707</f>
        <v>E</v>
      </c>
      <c r="D2517" s="19">
        <f>'Terminated loans'!H1707</f>
        <v>143241858</v>
      </c>
      <c r="E2517" s="19">
        <f>'Terminated loans'!I1707</f>
        <v>99</v>
      </c>
      <c r="F2517" s="19" t="str">
        <f>'Terminated loans'!J1707</f>
        <v xml:space="preserve">COOSHNEA P (SL 2324)           </v>
      </c>
      <c r="G2517" s="547" t="str">
        <f t="shared" si="902"/>
        <v>B1</v>
      </c>
      <c r="H2517" s="21">
        <f>'Terminated loans'!L1707</f>
        <v>40511</v>
      </c>
      <c r="I2517" s="21">
        <f>IF(B2517="VELS",'Terminated loans'!M1707,'Terminated loans'!B1707)</f>
        <v>41943</v>
      </c>
      <c r="J2517" s="34">
        <f t="shared" si="915"/>
        <v>47</v>
      </c>
      <c r="K2517" s="34">
        <f t="shared" si="874"/>
        <v>120</v>
      </c>
      <c r="L2517" s="34">
        <f t="shared" si="875"/>
        <v>47</v>
      </c>
      <c r="M2517" s="34">
        <f t="shared" si="876"/>
        <v>47</v>
      </c>
      <c r="N2517" s="52">
        <f t="shared" si="889"/>
        <v>47</v>
      </c>
      <c r="O2517" s="318">
        <f>+'Terminated loans'!S1707</f>
        <v>254916</v>
      </c>
      <c r="P2517" s="26">
        <f>+'Terminated loans'!T1707</f>
        <v>0.03</v>
      </c>
      <c r="Q2517" s="536">
        <f t="shared" si="903"/>
        <v>7.6499999999999999E-2</v>
      </c>
      <c r="R2517" s="222">
        <f t="shared" si="916"/>
        <v>5755.3974543800832</v>
      </c>
      <c r="S2517" s="36">
        <f t="shared" si="917"/>
        <v>233103.79108907384</v>
      </c>
      <c r="T2517" s="36">
        <f t="shared" si="918"/>
        <v>21812.208910926158</v>
      </c>
      <c r="U2517" s="36">
        <f t="shared" si="919"/>
        <v>37399.889266790997</v>
      </c>
      <c r="V2517" s="36">
        <f t="shared" si="920"/>
        <v>15587.680355863937</v>
      </c>
      <c r="W2517" s="37">
        <f t="shared" si="921"/>
        <v>21812.20891092706</v>
      </c>
      <c r="X2517" s="36">
        <f t="shared" si="922"/>
        <v>21812.208910926158</v>
      </c>
      <c r="Y2517" s="276">
        <f t="shared" si="923"/>
        <v>21812.20891092706</v>
      </c>
      <c r="Z2517" s="36">
        <f t="shared" si="924"/>
        <v>37399.889266790997</v>
      </c>
      <c r="AA2517" s="36">
        <f t="shared" si="925"/>
        <v>15587.680355863937</v>
      </c>
      <c r="AB2517" s="38">
        <f t="shared" si="873"/>
        <v>9.0221874415874481E-10</v>
      </c>
      <c r="AD2517" s="17">
        <f t="shared" si="926"/>
        <v>47</v>
      </c>
      <c r="AH2517" s="103"/>
    </row>
    <row r="2518" spans="1:34">
      <c r="A2518" s="533"/>
      <c r="C2518" s="67" t="str">
        <f>'Terminated loans'!F1708</f>
        <v>E</v>
      </c>
      <c r="D2518" s="19">
        <f>'Terminated loans'!H1708</f>
        <v>143980324</v>
      </c>
      <c r="E2518" s="19">
        <f>'Terminated loans'!I1708</f>
        <v>98</v>
      </c>
      <c r="F2518" s="19" t="str">
        <f>'Terminated loans'!J1708</f>
        <v xml:space="preserve">CHOWRIMOOTOO S J B             </v>
      </c>
      <c r="G2518" s="547" t="str">
        <f t="shared" si="902"/>
        <v>D2</v>
      </c>
      <c r="H2518" s="21">
        <f>'Terminated loans'!L1708</f>
        <v>41360</v>
      </c>
      <c r="I2518" s="21">
        <f>IF(B2518="VELS",'Terminated loans'!M1708,'Terminated loans'!B1708)</f>
        <v>41943</v>
      </c>
      <c r="J2518" s="34">
        <f t="shared" si="915"/>
        <v>19</v>
      </c>
      <c r="K2518" s="34">
        <f t="shared" si="874"/>
        <v>92</v>
      </c>
      <c r="L2518" s="34">
        <f t="shared" si="875"/>
        <v>19</v>
      </c>
      <c r="M2518" s="34">
        <f t="shared" si="876"/>
        <v>19</v>
      </c>
      <c r="N2518" s="52">
        <f t="shared" si="889"/>
        <v>19</v>
      </c>
      <c r="O2518" s="318">
        <f>+'Terminated loans'!S1708</f>
        <v>145477</v>
      </c>
      <c r="P2518" s="26">
        <f>+'Terminated loans'!T1708</f>
        <v>0.05</v>
      </c>
      <c r="Q2518" s="536">
        <f t="shared" si="903"/>
        <v>9.4E-2</v>
      </c>
      <c r="R2518" s="222">
        <f t="shared" si="916"/>
        <v>7979.6918755800434</v>
      </c>
      <c r="S2518" s="36">
        <f t="shared" si="917"/>
        <v>140361.85233189006</v>
      </c>
      <c r="T2518" s="36">
        <f t="shared" si="918"/>
        <v>5115.1476681099448</v>
      </c>
      <c r="U2518" s="36">
        <f t="shared" si="919"/>
        <v>11252.293304131425</v>
      </c>
      <c r="V2518" s="36">
        <f t="shared" si="920"/>
        <v>6137.1456360208103</v>
      </c>
      <c r="W2518" s="37">
        <f t="shared" si="921"/>
        <v>5115.1476681106142</v>
      </c>
      <c r="X2518" s="36">
        <f t="shared" si="922"/>
        <v>5115.1476681099448</v>
      </c>
      <c r="Y2518" s="276">
        <f t="shared" si="923"/>
        <v>5115.1476681106142</v>
      </c>
      <c r="Z2518" s="36">
        <f t="shared" si="924"/>
        <v>11252.293304131425</v>
      </c>
      <c r="AA2518" s="36">
        <f t="shared" si="925"/>
        <v>6137.1456360208103</v>
      </c>
      <c r="AB2518" s="38">
        <f t="shared" si="873"/>
        <v>6.6938810050487518E-10</v>
      </c>
      <c r="AD2518" s="17">
        <f t="shared" si="926"/>
        <v>19</v>
      </c>
      <c r="AH2518" s="103"/>
    </row>
    <row r="2519" spans="1:34">
      <c r="A2519" s="533"/>
      <c r="C2519" s="67" t="str">
        <f>'Terminated loans'!F1709</f>
        <v>E</v>
      </c>
      <c r="D2519" s="19">
        <f>'Terminated loans'!H1709</f>
        <v>143980790</v>
      </c>
      <c r="E2519" s="19">
        <f>'Terminated loans'!I1709</f>
        <v>98</v>
      </c>
      <c r="F2519" s="19" t="str">
        <f>'Terminated loans'!J1709</f>
        <v xml:space="preserve">RAMDEEN BOLARAM U N            </v>
      </c>
      <c r="G2519" s="547" t="str">
        <f t="shared" si="902"/>
        <v>D2</v>
      </c>
      <c r="H2519" s="21">
        <f>'Terminated loans'!L1709</f>
        <v>41397</v>
      </c>
      <c r="I2519" s="21">
        <f>IF(B2519="VELS",'Terminated loans'!M1709,'Terminated loans'!B1709)</f>
        <v>41943</v>
      </c>
      <c r="J2519" s="34">
        <f t="shared" si="915"/>
        <v>18</v>
      </c>
      <c r="K2519" s="34">
        <f t="shared" si="874"/>
        <v>91</v>
      </c>
      <c r="L2519" s="34">
        <f t="shared" si="875"/>
        <v>18</v>
      </c>
      <c r="M2519" s="34">
        <f t="shared" si="876"/>
        <v>18</v>
      </c>
      <c r="N2519" s="52">
        <f t="shared" si="889"/>
        <v>18</v>
      </c>
      <c r="O2519" s="318">
        <f>+'Terminated loans'!S1709</f>
        <v>235587</v>
      </c>
      <c r="P2519" s="26">
        <f>+'Terminated loans'!T1709</f>
        <v>0.05</v>
      </c>
      <c r="Q2519" s="536">
        <f t="shared" si="903"/>
        <v>9.4E-2</v>
      </c>
      <c r="R2519" s="222">
        <f t="shared" si="916"/>
        <v>13612.342795069866</v>
      </c>
      <c r="S2519" s="36">
        <f t="shared" si="917"/>
        <v>227702.79395914834</v>
      </c>
      <c r="T2519" s="36">
        <f t="shared" si="918"/>
        <v>7884.2060408516554</v>
      </c>
      <c r="U2519" s="36">
        <f t="shared" si="919"/>
        <v>17319.376352110237</v>
      </c>
      <c r="V2519" s="36">
        <f t="shared" si="920"/>
        <v>9435.1703112575633</v>
      </c>
      <c r="W2519" s="37">
        <f t="shared" si="921"/>
        <v>7884.2060408526741</v>
      </c>
      <c r="X2519" s="36">
        <f t="shared" si="922"/>
        <v>7884.2060408516554</v>
      </c>
      <c r="Y2519" s="276">
        <f t="shared" si="923"/>
        <v>7884.2060408526741</v>
      </c>
      <c r="Z2519" s="36">
        <f t="shared" si="924"/>
        <v>17319.376352110237</v>
      </c>
      <c r="AA2519" s="36">
        <f t="shared" si="925"/>
        <v>9435.1703112575633</v>
      </c>
      <c r="AB2519" s="38">
        <f t="shared" si="873"/>
        <v>1.0186340659856796E-9</v>
      </c>
      <c r="AD2519" s="17">
        <f t="shared" si="926"/>
        <v>18</v>
      </c>
      <c r="AH2519" s="103"/>
    </row>
    <row r="2520" spans="1:34">
      <c r="A2520" s="533"/>
      <c r="C2520" s="67" t="str">
        <f>'Terminated loans'!F1710</f>
        <v>E</v>
      </c>
      <c r="D2520" s="19">
        <f>'Terminated loans'!H1710</f>
        <v>143981665</v>
      </c>
      <c r="E2520" s="19">
        <f>'Terminated loans'!I1710</f>
        <v>98</v>
      </c>
      <c r="F2520" s="19" t="str">
        <f>'Terminated loans'!J1710</f>
        <v xml:space="preserve">JOMADAR R V K                  </v>
      </c>
      <c r="G2520" s="547" t="str">
        <f t="shared" si="902"/>
        <v>E2</v>
      </c>
      <c r="H2520" s="21">
        <f>'Terminated loans'!L1710</f>
        <v>41638</v>
      </c>
      <c r="I2520" s="21">
        <f>IF(B2520="VELS",'Terminated loans'!M1710,'Terminated loans'!B1710)</f>
        <v>41943</v>
      </c>
      <c r="J2520" s="34">
        <f t="shared" si="915"/>
        <v>10</v>
      </c>
      <c r="K2520" s="34">
        <f t="shared" si="874"/>
        <v>83</v>
      </c>
      <c r="L2520" s="34">
        <f t="shared" si="875"/>
        <v>10</v>
      </c>
      <c r="M2520" s="34">
        <f t="shared" si="876"/>
        <v>10</v>
      </c>
      <c r="N2520" s="52">
        <f t="shared" si="889"/>
        <v>10</v>
      </c>
      <c r="O2520" s="318">
        <f>+'Terminated loans'!S1710</f>
        <v>152534</v>
      </c>
      <c r="P2520" s="26">
        <f>+'Terminated loans'!T1710</f>
        <v>0.05</v>
      </c>
      <c r="Q2520" s="536">
        <f t="shared" si="903"/>
        <v>9.1499999999999998E-2</v>
      </c>
      <c r="R2520" s="222">
        <f t="shared" si="916"/>
        <v>15605.137212735348</v>
      </c>
      <c r="S2520" s="36">
        <f t="shared" si="917"/>
        <v>149701.72922660797</v>
      </c>
      <c r="T2520" s="36">
        <f t="shared" si="918"/>
        <v>2832.2707733920251</v>
      </c>
      <c r="U2520" s="36">
        <f t="shared" si="919"/>
        <v>6349.6429007456172</v>
      </c>
      <c r="V2520" s="36">
        <f t="shared" si="920"/>
        <v>3517.3721273535048</v>
      </c>
      <c r="W2520" s="37">
        <f t="shared" si="921"/>
        <v>2832.2707733921125</v>
      </c>
      <c r="X2520" s="36">
        <f t="shared" si="922"/>
        <v>2832.2707733920251</v>
      </c>
      <c r="Y2520" s="276">
        <f t="shared" si="923"/>
        <v>2832.2707733921125</v>
      </c>
      <c r="Z2520" s="36">
        <f t="shared" si="924"/>
        <v>6349.6429007456172</v>
      </c>
      <c r="AA2520" s="36">
        <f t="shared" si="925"/>
        <v>3517.3721273535048</v>
      </c>
      <c r="AB2520" s="38">
        <f t="shared" si="873"/>
        <v>8.7311491370201111E-11</v>
      </c>
      <c r="AD2520" s="17">
        <f t="shared" si="926"/>
        <v>10</v>
      </c>
      <c r="AH2520" s="103"/>
    </row>
    <row r="2521" spans="1:34">
      <c r="A2521" s="533"/>
      <c r="C2521" s="67" t="str">
        <f>'Terminated loans'!F1711</f>
        <v>E</v>
      </c>
      <c r="D2521" s="19">
        <f>'Terminated loans'!H1711</f>
        <v>143981886</v>
      </c>
      <c r="E2521" s="19">
        <f>'Terminated loans'!I1711</f>
        <v>98</v>
      </c>
      <c r="F2521" s="19" t="str">
        <f>'Terminated loans'!J1711</f>
        <v xml:space="preserve">PROSPER A D                    </v>
      </c>
      <c r="G2521" s="547" t="str">
        <f t="shared" si="902"/>
        <v>E2</v>
      </c>
      <c r="H2521" s="21">
        <f>'Terminated loans'!L1711</f>
        <v>41529</v>
      </c>
      <c r="I2521" s="21">
        <f>IF(B2521="VELS",'Terminated loans'!M1711,'Terminated loans'!B1711)</f>
        <v>41943</v>
      </c>
      <c r="J2521" s="34">
        <f t="shared" si="915"/>
        <v>14</v>
      </c>
      <c r="K2521" s="34">
        <f t="shared" si="874"/>
        <v>87</v>
      </c>
      <c r="L2521" s="34">
        <f t="shared" si="875"/>
        <v>14</v>
      </c>
      <c r="M2521" s="34">
        <f t="shared" si="876"/>
        <v>14</v>
      </c>
      <c r="N2521" s="52">
        <f t="shared" si="889"/>
        <v>14</v>
      </c>
      <c r="O2521" s="318">
        <f>+'Terminated loans'!S1711</f>
        <v>226568</v>
      </c>
      <c r="P2521" s="26">
        <f>+'Terminated loans'!T1711</f>
        <v>0.05</v>
      </c>
      <c r="Q2521" s="536">
        <f t="shared" si="903"/>
        <v>9.1499999999999998E-2</v>
      </c>
      <c r="R2521" s="222">
        <f t="shared" si="916"/>
        <v>16693.716607668812</v>
      </c>
      <c r="S2521" s="36">
        <f t="shared" si="917"/>
        <v>220873.01060666831</v>
      </c>
      <c r="T2521" s="36">
        <f t="shared" si="918"/>
        <v>5694.9893933316926</v>
      </c>
      <c r="U2521" s="36">
        <f t="shared" si="919"/>
        <v>12839.021900694876</v>
      </c>
      <c r="V2521" s="36">
        <f t="shared" si="920"/>
        <v>7144.0325073633576</v>
      </c>
      <c r="W2521" s="37">
        <f t="shared" si="921"/>
        <v>5694.9893933315179</v>
      </c>
      <c r="X2521" s="36">
        <f t="shared" si="922"/>
        <v>5694.9893933316926</v>
      </c>
      <c r="Y2521" s="276">
        <f t="shared" si="923"/>
        <v>5694.9893933315179</v>
      </c>
      <c r="Z2521" s="36">
        <f t="shared" si="924"/>
        <v>12839.021900694876</v>
      </c>
      <c r="AA2521" s="36">
        <f t="shared" si="925"/>
        <v>7144.0325073633576</v>
      </c>
      <c r="AB2521" s="38">
        <f t="shared" si="873"/>
        <v>-1.7462298274040222E-10</v>
      </c>
      <c r="AD2521" s="17">
        <f t="shared" si="926"/>
        <v>14</v>
      </c>
      <c r="AH2521" s="103"/>
    </row>
    <row r="2522" spans="1:34">
      <c r="A2522" s="533"/>
      <c r="C2522" s="67" t="str">
        <f>'Terminated loans'!F1712</f>
        <v>E</v>
      </c>
      <c r="D2522" s="19">
        <f>'Terminated loans'!H1712</f>
        <v>143983285</v>
      </c>
      <c r="E2522" s="19">
        <f>'Terminated loans'!I1712</f>
        <v>98</v>
      </c>
      <c r="F2522" s="19" t="str">
        <f>'Terminated loans'!J1712</f>
        <v xml:space="preserve">RAMDEEN BOLARAM U N            </v>
      </c>
      <c r="G2522" s="547" t="str">
        <f t="shared" si="902"/>
        <v>E2</v>
      </c>
      <c r="H2522" s="21">
        <f>'Terminated loans'!L1712</f>
        <v>41775</v>
      </c>
      <c r="I2522" s="21">
        <f>IF(B2522="VELS",'Terminated loans'!M1712,'Terminated loans'!B1712)</f>
        <v>41943</v>
      </c>
      <c r="J2522" s="34">
        <f t="shared" si="915"/>
        <v>6</v>
      </c>
      <c r="K2522" s="34">
        <f t="shared" si="874"/>
        <v>79</v>
      </c>
      <c r="L2522" s="34">
        <f t="shared" si="875"/>
        <v>6</v>
      </c>
      <c r="M2522" s="34">
        <f t="shared" si="876"/>
        <v>6</v>
      </c>
      <c r="N2522" s="52">
        <f t="shared" si="889"/>
        <v>6</v>
      </c>
      <c r="O2522" s="318">
        <f>+'Terminated loans'!S1712</f>
        <v>341227</v>
      </c>
      <c r="P2522" s="26">
        <f>+'Terminated loans'!T1712</f>
        <v>0.05</v>
      </c>
      <c r="Q2522" s="536">
        <f t="shared" si="903"/>
        <v>9.1499999999999998E-2</v>
      </c>
      <c r="R2522" s="222">
        <f t="shared" si="916"/>
        <v>57703.411594738471</v>
      </c>
      <c r="S2522" s="36">
        <f t="shared" si="917"/>
        <v>337165.41112597176</v>
      </c>
      <c r="T2522" s="36">
        <f t="shared" si="918"/>
        <v>4061.5888740282389</v>
      </c>
      <c r="U2522" s="36">
        <f t="shared" si="919"/>
        <v>9055.0584424584522</v>
      </c>
      <c r="V2522" s="36">
        <f t="shared" si="920"/>
        <v>4993.4695684307953</v>
      </c>
      <c r="W2522" s="37">
        <f t="shared" si="921"/>
        <v>4061.5888740276569</v>
      </c>
      <c r="X2522" s="36">
        <f t="shared" si="922"/>
        <v>4061.5888740282389</v>
      </c>
      <c r="Y2522" s="276">
        <f t="shared" si="923"/>
        <v>4061.5888740276569</v>
      </c>
      <c r="Z2522" s="36">
        <f t="shared" si="924"/>
        <v>9055.0584424584522</v>
      </c>
      <c r="AA2522" s="36">
        <f t="shared" si="925"/>
        <v>4993.4695684307953</v>
      </c>
      <c r="AB2522" s="38">
        <f t="shared" si="873"/>
        <v>-5.8207660913467407E-10</v>
      </c>
      <c r="AD2522" s="17">
        <f t="shared" si="926"/>
        <v>6</v>
      </c>
      <c r="AH2522" s="103"/>
    </row>
    <row r="2523" spans="1:34">
      <c r="A2523" s="533"/>
      <c r="C2523" s="67" t="str">
        <f>'Terminated loans'!F1713</f>
        <v>E</v>
      </c>
      <c r="D2523" s="19">
        <f>'Terminated loans'!H1713</f>
        <v>143997006</v>
      </c>
      <c r="E2523" s="19">
        <f>'Terminated loans'!I1713</f>
        <v>98</v>
      </c>
      <c r="F2523" s="19" t="str">
        <f>'Terminated loans'!J1713</f>
        <v xml:space="preserve">POINEN N                       </v>
      </c>
      <c r="G2523" s="547" t="str">
        <f t="shared" si="902"/>
        <v>C2</v>
      </c>
      <c r="H2523" s="21">
        <f>'Terminated loans'!L1713</f>
        <v>40939</v>
      </c>
      <c r="I2523" s="21">
        <f>IF(B2523="VELS",'Terminated loans'!M1713,'Terminated loans'!B1713)</f>
        <v>41943</v>
      </c>
      <c r="J2523" s="34">
        <f t="shared" si="915"/>
        <v>33</v>
      </c>
      <c r="K2523" s="34">
        <f t="shared" si="874"/>
        <v>106</v>
      </c>
      <c r="L2523" s="34">
        <f t="shared" si="875"/>
        <v>33</v>
      </c>
      <c r="M2523" s="34">
        <f t="shared" si="876"/>
        <v>33</v>
      </c>
      <c r="N2523" s="52">
        <f t="shared" si="889"/>
        <v>33</v>
      </c>
      <c r="O2523" s="318">
        <f>+'Terminated loans'!S1713</f>
        <v>218602</v>
      </c>
      <c r="P2523" s="26">
        <f>+'Terminated loans'!T1713</f>
        <v>0.05</v>
      </c>
      <c r="Q2523" s="536">
        <f t="shared" si="903"/>
        <v>9.9000000000000005E-2</v>
      </c>
      <c r="R2523" s="222">
        <f t="shared" si="916"/>
        <v>7103.9267088121433</v>
      </c>
      <c r="S2523" s="36">
        <f t="shared" si="917"/>
        <v>204494.07061881467</v>
      </c>
      <c r="T2523" s="36">
        <f t="shared" si="918"/>
        <v>14107.929381185328</v>
      </c>
      <c r="U2523" s="36">
        <f t="shared" si="919"/>
        <v>29935.510771989153</v>
      </c>
      <c r="V2523" s="36">
        <f t="shared" si="920"/>
        <v>15827.58139080074</v>
      </c>
      <c r="W2523" s="37">
        <f t="shared" si="921"/>
        <v>14107.929381188413</v>
      </c>
      <c r="X2523" s="36">
        <f t="shared" si="922"/>
        <v>14107.929381185328</v>
      </c>
      <c r="Y2523" s="276">
        <f t="shared" si="923"/>
        <v>14107.929381188413</v>
      </c>
      <c r="Z2523" s="36">
        <f t="shared" si="924"/>
        <v>29935.510771989153</v>
      </c>
      <c r="AA2523" s="36">
        <f t="shared" si="925"/>
        <v>15827.58139080074</v>
      </c>
      <c r="AB2523" s="38">
        <f t="shared" si="873"/>
        <v>3.0850060284137726E-9</v>
      </c>
      <c r="AD2523" s="17">
        <f t="shared" si="926"/>
        <v>33</v>
      </c>
      <c r="AH2523" s="103"/>
    </row>
    <row r="2524" spans="1:34">
      <c r="A2524" s="533"/>
      <c r="C2524" s="67" t="str">
        <f>'Terminated loans'!F1714</f>
        <v>E</v>
      </c>
      <c r="D2524" s="19">
        <f>'Terminated loans'!H1714</f>
        <v>283050181</v>
      </c>
      <c r="E2524" s="19">
        <f>'Terminated loans'!I1714</f>
        <v>99</v>
      </c>
      <c r="F2524" s="19" t="str">
        <f>'Terminated loans'!J1714</f>
        <v xml:space="preserve">LEVEQUE J F                    </v>
      </c>
      <c r="G2524" s="547" t="str">
        <f t="shared" si="902"/>
        <v>A1</v>
      </c>
      <c r="H2524" s="21">
        <f>'Terminated loans'!L1714</f>
        <v>39386</v>
      </c>
      <c r="I2524" s="21">
        <f>IF(B2524="VELS",'Terminated loans'!M1714,'Terminated loans'!B1714)</f>
        <v>41943</v>
      </c>
      <c r="J2524" s="34">
        <f t="shared" si="915"/>
        <v>84</v>
      </c>
      <c r="K2524" s="34">
        <f t="shared" si="874"/>
        <v>157</v>
      </c>
      <c r="L2524" s="34">
        <f t="shared" si="875"/>
        <v>84</v>
      </c>
      <c r="M2524" s="34">
        <f t="shared" si="876"/>
        <v>84</v>
      </c>
      <c r="N2524" s="52">
        <f t="shared" si="889"/>
        <v>84</v>
      </c>
      <c r="O2524" s="318">
        <f>+'Terminated loans'!S1714</f>
        <v>1300100</v>
      </c>
      <c r="P2524" s="26">
        <f>+'Terminated loans'!T1714</f>
        <v>0.03</v>
      </c>
      <c r="Q2524" s="536">
        <f t="shared" si="903"/>
        <v>8.6499999999999994E-2</v>
      </c>
      <c r="R2524" s="222">
        <f t="shared" si="916"/>
        <v>17178.611415106854</v>
      </c>
      <c r="S2524" s="36">
        <f t="shared" si="917"/>
        <v>1079599.6623633681</v>
      </c>
      <c r="T2524" s="36">
        <f t="shared" si="918"/>
        <v>220500.33763663191</v>
      </c>
      <c r="U2524" s="36">
        <f t="shared" si="919"/>
        <v>363403.6965055964</v>
      </c>
      <c r="V2524" s="36">
        <f t="shared" si="920"/>
        <v>142903.35886897566</v>
      </c>
      <c r="W2524" s="37">
        <f t="shared" si="921"/>
        <v>220500.33763662074</v>
      </c>
      <c r="X2524" s="36">
        <f t="shared" si="922"/>
        <v>220500.33763663191</v>
      </c>
      <c r="Y2524" s="276">
        <f t="shared" si="923"/>
        <v>220500.33763662074</v>
      </c>
      <c r="Z2524" s="36">
        <f t="shared" si="924"/>
        <v>363403.6965055964</v>
      </c>
      <c r="AA2524" s="36">
        <f t="shared" si="925"/>
        <v>142903.35886897566</v>
      </c>
      <c r="AB2524" s="38">
        <f t="shared" si="873"/>
        <v>-1.1175870895385742E-8</v>
      </c>
      <c r="AD2524" s="17">
        <f t="shared" si="926"/>
        <v>84</v>
      </c>
      <c r="AH2524" s="103"/>
    </row>
    <row r="2525" spans="1:34">
      <c r="A2525" s="533"/>
      <c r="C2525" s="67" t="str">
        <f>'Terminated loans'!F1715</f>
        <v>E</v>
      </c>
      <c r="D2525" s="19">
        <f>'Terminated loans'!H1715</f>
        <v>283050440</v>
      </c>
      <c r="E2525" s="19">
        <f>'Terminated loans'!I1715</f>
        <v>99</v>
      </c>
      <c r="F2525" s="19" t="str">
        <f>'Terminated loans'!J1715</f>
        <v xml:space="preserve">LEVEQUE J                      </v>
      </c>
      <c r="G2525" s="547" t="str">
        <f t="shared" si="902"/>
        <v>A1</v>
      </c>
      <c r="H2525" s="21">
        <f>'Terminated loans'!L1715</f>
        <v>40022</v>
      </c>
      <c r="I2525" s="21">
        <f>IF(B2525="VELS",'Terminated loans'!M1715,'Terminated loans'!B1715)</f>
        <v>41943</v>
      </c>
      <c r="J2525" s="34">
        <f t="shared" si="915"/>
        <v>63</v>
      </c>
      <c r="K2525" s="34">
        <f t="shared" si="874"/>
        <v>136</v>
      </c>
      <c r="L2525" s="34">
        <f t="shared" si="875"/>
        <v>63</v>
      </c>
      <c r="M2525" s="34">
        <f t="shared" si="876"/>
        <v>63</v>
      </c>
      <c r="N2525" s="52">
        <f t="shared" si="889"/>
        <v>63</v>
      </c>
      <c r="O2525" s="318">
        <f>+'Terminated loans'!S1715</f>
        <v>190118</v>
      </c>
      <c r="P2525" s="26">
        <f>+'Terminated loans'!T1715</f>
        <v>0.03</v>
      </c>
      <c r="Q2525" s="536">
        <f t="shared" si="903"/>
        <v>8.6499999999999994E-2</v>
      </c>
      <c r="R2525" s="222">
        <f t="shared" si="916"/>
        <v>3265.3920385742695</v>
      </c>
      <c r="S2525" s="36">
        <f t="shared" si="917"/>
        <v>164875.39044939418</v>
      </c>
      <c r="T2525" s="36">
        <f t="shared" si="918"/>
        <v>25242.609550605819</v>
      </c>
      <c r="U2525" s="36">
        <f t="shared" si="919"/>
        <v>40844.307980782964</v>
      </c>
      <c r="V2525" s="36">
        <f t="shared" si="920"/>
        <v>15601.698430178978</v>
      </c>
      <c r="W2525" s="37">
        <f t="shared" si="921"/>
        <v>25242.609550603986</v>
      </c>
      <c r="X2525" s="36">
        <f t="shared" si="922"/>
        <v>25242.609550605819</v>
      </c>
      <c r="Y2525" s="276">
        <f t="shared" si="923"/>
        <v>25242.609550603986</v>
      </c>
      <c r="Z2525" s="36">
        <f t="shared" si="924"/>
        <v>40844.307980782964</v>
      </c>
      <c r="AA2525" s="36">
        <f t="shared" si="925"/>
        <v>15601.698430178978</v>
      </c>
      <c r="AB2525" s="38">
        <f t="shared" si="873"/>
        <v>-1.8335413187742233E-9</v>
      </c>
      <c r="AD2525" s="17">
        <f t="shared" si="926"/>
        <v>63</v>
      </c>
      <c r="AH2525" s="103"/>
    </row>
    <row r="2526" spans="1:34">
      <c r="A2526" s="533"/>
      <c r="C2526" s="67" t="str">
        <f>'Terminated loans'!F1716</f>
        <v>E</v>
      </c>
      <c r="D2526" s="19">
        <f>'Terminated loans'!H1716</f>
        <v>141961586</v>
      </c>
      <c r="E2526" s="19">
        <f>'Terminated loans'!I1716</f>
        <v>98</v>
      </c>
      <c r="F2526" s="19" t="str">
        <f>'Terminated loans'!J1716</f>
        <v xml:space="preserve">GUNPUTRAR M                    </v>
      </c>
      <c r="G2526" s="547" t="str">
        <f t="shared" si="902"/>
        <v>E2</v>
      </c>
      <c r="H2526" s="21">
        <f>'Terminated loans'!L1716</f>
        <v>41795</v>
      </c>
      <c r="I2526" s="21">
        <f>IF(B2526="VELS",'Terminated loans'!M1716,'Terminated loans'!B1716)</f>
        <v>41973</v>
      </c>
      <c r="J2526" s="34">
        <f t="shared" ref="J2526" si="927">ROUND((I2526-H2526)/365*12,0)</f>
        <v>6</v>
      </c>
      <c r="K2526" s="34">
        <f t="shared" si="874"/>
        <v>78</v>
      </c>
      <c r="L2526" s="34">
        <f t="shared" si="875"/>
        <v>6</v>
      </c>
      <c r="M2526" s="34">
        <f t="shared" si="876"/>
        <v>6</v>
      </c>
      <c r="N2526" s="52">
        <f t="shared" si="889"/>
        <v>6</v>
      </c>
      <c r="O2526" s="318">
        <f>+'Terminated loans'!S1716</f>
        <v>129125</v>
      </c>
      <c r="P2526" s="26">
        <f>+'Terminated loans'!T1716</f>
        <v>0.05</v>
      </c>
      <c r="Q2526" s="536">
        <f t="shared" si="903"/>
        <v>9.1499999999999998E-2</v>
      </c>
      <c r="R2526" s="222">
        <f t="shared" ref="R2526" si="928">PMT(P2526/12,L2526,-O2526,0,0)</f>
        <v>21835.76628511403</v>
      </c>
      <c r="S2526" s="36">
        <f t="shared" ref="S2526" si="929">(-PV(Q2526/12,L2526,R2526,0,0))</f>
        <v>127588.03878837579</v>
      </c>
      <c r="T2526" s="36">
        <f t="shared" ref="T2526" si="930">O2526-S2526</f>
        <v>1536.961211624206</v>
      </c>
      <c r="U2526" s="36">
        <f t="shared" ref="U2526" si="931">-IF(OR(Q2526="",Q2526=0),0,(CUMIPMT(Q2526/12,L2526,S2526,1,M2526,0)))</f>
        <v>3426.5589223081624</v>
      </c>
      <c r="V2526" s="36">
        <f t="shared" ref="V2526" si="932">-IF(OR(P2526="",P2526=0),0,(CUMIPMT(P2526/12,L2526,O2526,1,M2526,0)))</f>
        <v>1889.5977106841747</v>
      </c>
      <c r="W2526" s="37">
        <f t="shared" ref="W2526" si="933">IF(ISERROR(U2526-V2526),0,U2526-V2526)</f>
        <v>1536.9612116239878</v>
      </c>
      <c r="X2526" s="36">
        <f t="shared" ref="X2526" si="934">IF(C2526="O",T2526/AD2526*N2526,T2526)</f>
        <v>1536.961211624206</v>
      </c>
      <c r="Y2526" s="276">
        <f t="shared" ref="Y2526" si="935">W2526</f>
        <v>1536.9612116239878</v>
      </c>
      <c r="Z2526" s="36">
        <f t="shared" ref="Z2526" si="936">-IF(OR(Q2526="",Q2526=0),0,(CUMIPMT(Q2526/12,L2526,S2526,1,L2526,0)))</f>
        <v>3426.5589223081624</v>
      </c>
      <c r="AA2526" s="36">
        <f t="shared" ref="AA2526" si="937">-IF(OR(P2526="",P2526=0),0,(CUMIPMT(P2526/12,L2526,O2526,1,L2526,0)))</f>
        <v>1889.5977106841747</v>
      </c>
      <c r="AB2526" s="38">
        <f t="shared" si="873"/>
        <v>-2.1827872842550278E-10</v>
      </c>
      <c r="AD2526" s="17">
        <f t="shared" ref="AD2526" si="938">IF(L2526&gt;$J$2,$J$2,L2526)</f>
        <v>6</v>
      </c>
      <c r="AH2526" s="103"/>
    </row>
    <row r="2527" spans="1:34">
      <c r="A2527" s="533"/>
      <c r="C2527" s="67" t="str">
        <f>'Terminated loans'!F1717</f>
        <v>E</v>
      </c>
      <c r="D2527" s="19">
        <f>'Terminated loans'!H1717</f>
        <v>141978896</v>
      </c>
      <c r="E2527" s="19">
        <f>'Terminated loans'!I1717</f>
        <v>98</v>
      </c>
      <c r="F2527" s="19" t="str">
        <f>'Terminated loans'!J1717</f>
        <v xml:space="preserve">BEEKOMSING R                   </v>
      </c>
      <c r="G2527" s="547" t="str">
        <f t="shared" si="902"/>
        <v>E2</v>
      </c>
      <c r="H2527" s="21">
        <f>'Terminated loans'!L1717</f>
        <v>41829</v>
      </c>
      <c r="I2527" s="21">
        <f>IF(B2527="VELS",'Terminated loans'!M1717,'Terminated loans'!B1717)</f>
        <v>41973</v>
      </c>
      <c r="J2527" s="34">
        <f t="shared" ref="J2527:J2556" si="939">ROUND((I2527-H2527)/365*12,0)</f>
        <v>5</v>
      </c>
      <c r="K2527" s="34">
        <f t="shared" si="874"/>
        <v>77</v>
      </c>
      <c r="L2527" s="34">
        <f t="shared" si="875"/>
        <v>5</v>
      </c>
      <c r="M2527" s="34">
        <f t="shared" si="876"/>
        <v>5</v>
      </c>
      <c r="N2527" s="52">
        <f t="shared" si="889"/>
        <v>5</v>
      </c>
      <c r="O2527" s="318">
        <f>+'Terminated loans'!S1717</f>
        <v>400832</v>
      </c>
      <c r="P2527" s="26">
        <f>+'Terminated loans'!T1717</f>
        <v>0.05</v>
      </c>
      <c r="Q2527" s="536">
        <f t="shared" si="903"/>
        <v>9.1499999999999998E-2</v>
      </c>
      <c r="R2527" s="222">
        <f t="shared" ref="R2527:R2556" si="940">PMT(P2527/12,L2527,-O2527,0,0)</f>
        <v>81171.257751729223</v>
      </c>
      <c r="S2527" s="36">
        <f t="shared" ref="S2527:S2556" si="941">(-PV(Q2527/12,L2527,R2527,0,0))</f>
        <v>396735.01850795816</v>
      </c>
      <c r="T2527" s="36">
        <f t="shared" ref="T2527:T2556" si="942">O2527-S2527</f>
        <v>4096.981492041843</v>
      </c>
      <c r="U2527" s="36">
        <f t="shared" ref="U2527:U2556" si="943">-IF(OR(Q2527="",Q2527=0),0,(CUMIPMT(Q2527/12,L2527,S2527,1,M2527,0)))</f>
        <v>9121.2702506877249</v>
      </c>
      <c r="V2527" s="36">
        <f t="shared" ref="V2527:V2556" si="944">-IF(OR(P2527="",P2527=0),0,(CUMIPMT(P2527/12,L2527,O2527,1,M2527,0)))</f>
        <v>5024.2887586461729</v>
      </c>
      <c r="W2527" s="37">
        <f t="shared" ref="W2527:W2556" si="945">IF(ISERROR(U2527-V2527),0,U2527-V2527)</f>
        <v>4096.981492041552</v>
      </c>
      <c r="X2527" s="36">
        <f t="shared" ref="X2527:X2556" si="946">IF(C2527="O",T2527/AD2527*N2527,T2527)</f>
        <v>4096.981492041843</v>
      </c>
      <c r="Y2527" s="276">
        <f t="shared" ref="Y2527:Y2556" si="947">W2527</f>
        <v>4096.981492041552</v>
      </c>
      <c r="Z2527" s="36">
        <f t="shared" ref="Z2527:Z2556" si="948">-IF(OR(Q2527="",Q2527=0),0,(CUMIPMT(Q2527/12,L2527,S2527,1,L2527,0)))</f>
        <v>9121.2702506877249</v>
      </c>
      <c r="AA2527" s="36">
        <f t="shared" ref="AA2527:AA2556" si="949">-IF(OR(P2527="",P2527=0),0,(CUMIPMT(P2527/12,L2527,O2527,1,L2527,0)))</f>
        <v>5024.2887586461729</v>
      </c>
      <c r="AB2527" s="38">
        <f t="shared" si="873"/>
        <v>-2.9103830456733704E-10</v>
      </c>
      <c r="AD2527" s="17">
        <f t="shared" ref="AD2527:AD2556" si="950">IF(L2527&gt;$J$2,$J$2,L2527)</f>
        <v>5</v>
      </c>
      <c r="AH2527" s="103"/>
    </row>
    <row r="2528" spans="1:34">
      <c r="A2528" s="533"/>
      <c r="C2528" s="67" t="str">
        <f>'Terminated loans'!F1718</f>
        <v>E</v>
      </c>
      <c r="D2528" s="19">
        <f>'Terminated loans'!H1718</f>
        <v>143002527</v>
      </c>
      <c r="E2528" s="19">
        <f>'Terminated loans'!I1718</f>
        <v>99</v>
      </c>
      <c r="F2528" s="19" t="str">
        <f>'Terminated loans'!J1718</f>
        <v xml:space="preserve">KISHTO MISS H                  </v>
      </c>
      <c r="G2528" s="547" t="str">
        <f t="shared" si="902"/>
        <v>A1</v>
      </c>
      <c r="H2528" s="21">
        <f>'Terminated loans'!L1718</f>
        <v>39336</v>
      </c>
      <c r="I2528" s="21">
        <f>IF(B2528="VELS",'Terminated loans'!M1718,'Terminated loans'!B1718)</f>
        <v>41973</v>
      </c>
      <c r="J2528" s="34">
        <f t="shared" si="939"/>
        <v>87</v>
      </c>
      <c r="K2528" s="34">
        <f t="shared" si="874"/>
        <v>159</v>
      </c>
      <c r="L2528" s="34">
        <f t="shared" si="875"/>
        <v>87</v>
      </c>
      <c r="M2528" s="34">
        <f t="shared" si="876"/>
        <v>87</v>
      </c>
      <c r="N2528" s="52">
        <f t="shared" si="889"/>
        <v>87</v>
      </c>
      <c r="O2528" s="318">
        <f>+'Terminated loans'!S1718</f>
        <v>3793490</v>
      </c>
      <c r="P2528" s="26">
        <f>+'Terminated loans'!T1718</f>
        <v>0.03</v>
      </c>
      <c r="Q2528" s="536">
        <f t="shared" si="903"/>
        <v>8.6499999999999994E-2</v>
      </c>
      <c r="R2528" s="222">
        <f t="shared" si="940"/>
        <v>48571.220457453768</v>
      </c>
      <c r="S2528" s="36">
        <f t="shared" si="941"/>
        <v>3131054.3821522361</v>
      </c>
      <c r="T2528" s="36">
        <f t="shared" si="942"/>
        <v>662435.61784776393</v>
      </c>
      <c r="U2528" s="36">
        <f t="shared" si="943"/>
        <v>1094641.7976462096</v>
      </c>
      <c r="V2528" s="36">
        <f t="shared" si="944"/>
        <v>432206.17979847826</v>
      </c>
      <c r="W2528" s="37">
        <f t="shared" si="945"/>
        <v>662435.61784773134</v>
      </c>
      <c r="X2528" s="36">
        <f t="shared" si="946"/>
        <v>662435.61784776393</v>
      </c>
      <c r="Y2528" s="276">
        <f t="shared" si="947"/>
        <v>662435.61784773134</v>
      </c>
      <c r="Z2528" s="36">
        <f t="shared" si="948"/>
        <v>1094641.7976462096</v>
      </c>
      <c r="AA2528" s="36">
        <f t="shared" si="949"/>
        <v>432206.17979847826</v>
      </c>
      <c r="AB2528" s="38">
        <f t="shared" si="873"/>
        <v>-3.2596290111541748E-8</v>
      </c>
      <c r="AD2528" s="17">
        <f t="shared" si="950"/>
        <v>87</v>
      </c>
      <c r="AH2528" s="103"/>
    </row>
    <row r="2529" spans="1:34">
      <c r="A2529" s="533"/>
      <c r="C2529" s="67" t="str">
        <f>'Terminated loans'!F1719</f>
        <v>E</v>
      </c>
      <c r="D2529" s="19">
        <f>'Terminated loans'!H1719</f>
        <v>143002586</v>
      </c>
      <c r="E2529" s="19">
        <f>'Terminated loans'!I1719</f>
        <v>98</v>
      </c>
      <c r="F2529" s="19" t="str">
        <f>'Terminated loans'!J1719</f>
        <v xml:space="preserve">BEEKOMSING R/057398            </v>
      </c>
      <c r="G2529" s="547" t="str">
        <f t="shared" si="902"/>
        <v>A2</v>
      </c>
      <c r="H2529" s="21">
        <f>'Terminated loans'!L1719</f>
        <v>39581</v>
      </c>
      <c r="I2529" s="21">
        <f>IF(B2529="VELS",'Terminated loans'!M1719,'Terminated loans'!B1719)</f>
        <v>41973</v>
      </c>
      <c r="J2529" s="34">
        <f t="shared" si="939"/>
        <v>79</v>
      </c>
      <c r="K2529" s="34">
        <f t="shared" si="874"/>
        <v>151</v>
      </c>
      <c r="L2529" s="34">
        <f t="shared" si="875"/>
        <v>60</v>
      </c>
      <c r="M2529" s="34">
        <f t="shared" si="876"/>
        <v>60</v>
      </c>
      <c r="N2529" s="52">
        <f t="shared" si="889"/>
        <v>60</v>
      </c>
      <c r="O2529" s="318">
        <f>+'Terminated loans'!S1719</f>
        <v>384136</v>
      </c>
      <c r="P2529" s="26">
        <f>+'Terminated loans'!T1719</f>
        <v>0.05</v>
      </c>
      <c r="Q2529" s="536">
        <f t="shared" si="903"/>
        <v>0.104</v>
      </c>
      <c r="R2529" s="222">
        <f t="shared" si="940"/>
        <v>7249.1202070757845</v>
      </c>
      <c r="S2529" s="36">
        <f t="shared" si="941"/>
        <v>338042.64313783776</v>
      </c>
      <c r="T2529" s="36">
        <f t="shared" si="942"/>
        <v>46093.35686216224</v>
      </c>
      <c r="U2529" s="36">
        <f t="shared" si="943"/>
        <v>96904.569286706101</v>
      </c>
      <c r="V2529" s="36">
        <f t="shared" si="944"/>
        <v>50811.21242454712</v>
      </c>
      <c r="W2529" s="37">
        <f t="shared" si="945"/>
        <v>46093.35686215898</v>
      </c>
      <c r="X2529" s="36">
        <f t="shared" si="946"/>
        <v>46093.35686216224</v>
      </c>
      <c r="Y2529" s="276">
        <f t="shared" si="947"/>
        <v>46093.35686215898</v>
      </c>
      <c r="Z2529" s="36">
        <f t="shared" si="948"/>
        <v>96904.569286706101</v>
      </c>
      <c r="AA2529" s="36">
        <f t="shared" si="949"/>
        <v>50811.21242454712</v>
      </c>
      <c r="AB2529" s="38">
        <f t="shared" si="873"/>
        <v>-3.2596290111541748E-9</v>
      </c>
      <c r="AD2529" s="17">
        <f t="shared" si="950"/>
        <v>60</v>
      </c>
      <c r="AH2529" s="103"/>
    </row>
    <row r="2530" spans="1:34">
      <c r="A2530" s="533"/>
      <c r="C2530" s="67" t="str">
        <f>'Terminated loans'!F1720</f>
        <v>E</v>
      </c>
      <c r="D2530" s="19">
        <f>'Terminated loans'!H1720</f>
        <v>143016196</v>
      </c>
      <c r="E2530" s="19">
        <f>'Terminated loans'!I1720</f>
        <v>98</v>
      </c>
      <c r="F2530" s="19" t="str">
        <f>'Terminated loans'!J1720</f>
        <v xml:space="preserve">FARO M B M/050600              </v>
      </c>
      <c r="G2530" s="547" t="str">
        <f t="shared" si="902"/>
        <v>A2</v>
      </c>
      <c r="H2530" s="21">
        <f>'Terminated loans'!L1720</f>
        <v>39433</v>
      </c>
      <c r="I2530" s="21">
        <f>IF(B2530="VELS",'Terminated loans'!M1720,'Terminated loans'!B1720)</f>
        <v>41973</v>
      </c>
      <c r="J2530" s="34">
        <f t="shared" si="939"/>
        <v>84</v>
      </c>
      <c r="K2530" s="34">
        <f t="shared" si="874"/>
        <v>156</v>
      </c>
      <c r="L2530" s="34">
        <f t="shared" si="875"/>
        <v>60</v>
      </c>
      <c r="M2530" s="34">
        <f t="shared" si="876"/>
        <v>60</v>
      </c>
      <c r="N2530" s="52">
        <f t="shared" si="889"/>
        <v>60</v>
      </c>
      <c r="O2530" s="318">
        <f>+'Terminated loans'!S1720</f>
        <v>575071</v>
      </c>
      <c r="P2530" s="26">
        <f>+'Terminated loans'!T1720</f>
        <v>0.05</v>
      </c>
      <c r="Q2530" s="536">
        <f t="shared" si="903"/>
        <v>0.104</v>
      </c>
      <c r="R2530" s="222">
        <f t="shared" si="940"/>
        <v>10852.299202895014</v>
      </c>
      <c r="S2530" s="36">
        <f t="shared" si="941"/>
        <v>506066.9159670521</v>
      </c>
      <c r="T2530" s="36">
        <f t="shared" si="942"/>
        <v>69004.084032947896</v>
      </c>
      <c r="U2530" s="36">
        <f t="shared" si="943"/>
        <v>145071.03620664397</v>
      </c>
      <c r="V2530" s="36">
        <f t="shared" si="944"/>
        <v>76066.952173700673</v>
      </c>
      <c r="W2530" s="37">
        <f t="shared" si="945"/>
        <v>69004.084032943298</v>
      </c>
      <c r="X2530" s="36">
        <f t="shared" si="946"/>
        <v>69004.084032947896</v>
      </c>
      <c r="Y2530" s="276">
        <f t="shared" si="947"/>
        <v>69004.084032943298</v>
      </c>
      <c r="Z2530" s="36">
        <f t="shared" si="948"/>
        <v>145071.03620664397</v>
      </c>
      <c r="AA2530" s="36">
        <f t="shared" si="949"/>
        <v>76066.952173700673</v>
      </c>
      <c r="AB2530" s="38">
        <f t="shared" si="873"/>
        <v>-4.5984052121639252E-9</v>
      </c>
      <c r="AD2530" s="17">
        <f t="shared" si="950"/>
        <v>60</v>
      </c>
      <c r="AH2530" s="103"/>
    </row>
    <row r="2531" spans="1:34">
      <c r="A2531" s="533"/>
      <c r="C2531" s="67" t="str">
        <f>'Terminated loans'!F1721</f>
        <v>E</v>
      </c>
      <c r="D2531" s="19">
        <f>'Terminated loans'!H1721</f>
        <v>143016501</v>
      </c>
      <c r="E2531" s="19">
        <f>'Terminated loans'!I1721</f>
        <v>99</v>
      </c>
      <c r="F2531" s="19" t="str">
        <f>'Terminated loans'!J1721</f>
        <v xml:space="preserve">MR &amp; MRS M S L AH TOK          </v>
      </c>
      <c r="G2531" s="547" t="str">
        <f t="shared" si="902"/>
        <v>A1</v>
      </c>
      <c r="H2531" s="21">
        <f>'Terminated loans'!L1721</f>
        <v>36942</v>
      </c>
      <c r="I2531" s="21">
        <f>IF(B2531="VELS",'Terminated loans'!M1721,'Terminated loans'!B1721)</f>
        <v>41973</v>
      </c>
      <c r="J2531" s="34">
        <f t="shared" si="939"/>
        <v>165</v>
      </c>
      <c r="K2531" s="34">
        <f t="shared" si="874"/>
        <v>237</v>
      </c>
      <c r="L2531" s="34">
        <f t="shared" si="875"/>
        <v>165</v>
      </c>
      <c r="M2531" s="34">
        <f t="shared" si="876"/>
        <v>165</v>
      </c>
      <c r="N2531" s="52">
        <f t="shared" si="889"/>
        <v>165</v>
      </c>
      <c r="O2531" s="318">
        <f>+'Terminated loans'!S1721</f>
        <v>800161</v>
      </c>
      <c r="P2531" s="26">
        <f>+'Terminated loans'!T1721</f>
        <v>0.03</v>
      </c>
      <c r="Q2531" s="536">
        <f t="shared" si="903"/>
        <v>8.6499999999999994E-2</v>
      </c>
      <c r="R2531" s="222">
        <f t="shared" si="940"/>
        <v>5924.2056843780119</v>
      </c>
      <c r="S2531" s="36">
        <f t="shared" si="941"/>
        <v>570603.39316763403</v>
      </c>
      <c r="T2531" s="36">
        <f t="shared" si="942"/>
        <v>229557.60683236597</v>
      </c>
      <c r="U2531" s="36">
        <f t="shared" si="943"/>
        <v>406890.54475473228</v>
      </c>
      <c r="V2531" s="36">
        <f t="shared" si="944"/>
        <v>177332.93792237202</v>
      </c>
      <c r="W2531" s="37">
        <f t="shared" si="945"/>
        <v>229557.60683236027</v>
      </c>
      <c r="X2531" s="36">
        <f t="shared" si="946"/>
        <v>229557.60683236597</v>
      </c>
      <c r="Y2531" s="276">
        <f t="shared" si="947"/>
        <v>229557.60683236027</v>
      </c>
      <c r="Z2531" s="36">
        <f t="shared" si="948"/>
        <v>406890.54475473228</v>
      </c>
      <c r="AA2531" s="36">
        <f t="shared" si="949"/>
        <v>177332.93792237202</v>
      </c>
      <c r="AB2531" s="38">
        <f t="shared" si="873"/>
        <v>-5.7043507695198059E-9</v>
      </c>
      <c r="AD2531" s="17">
        <f t="shared" si="950"/>
        <v>165</v>
      </c>
      <c r="AH2531" s="103"/>
    </row>
    <row r="2532" spans="1:34">
      <c r="A2532" s="533"/>
      <c r="C2532" s="67" t="str">
        <f>'Terminated loans'!F1722</f>
        <v>E</v>
      </c>
      <c r="D2532" s="19">
        <f>'Terminated loans'!H1722</f>
        <v>143033295</v>
      </c>
      <c r="E2532" s="19">
        <f>'Terminated loans'!I1722</f>
        <v>99</v>
      </c>
      <c r="F2532" s="19" t="str">
        <f>'Terminated loans'!J1722</f>
        <v xml:space="preserve">BEEKOMSING R                   </v>
      </c>
      <c r="G2532" s="547" t="str">
        <f t="shared" si="902"/>
        <v>A1</v>
      </c>
      <c r="H2532" s="21">
        <f>'Terminated loans'!L1722</f>
        <v>39681</v>
      </c>
      <c r="I2532" s="21">
        <f>IF(B2532="VELS",'Terminated loans'!M1722,'Terminated loans'!B1722)</f>
        <v>41973</v>
      </c>
      <c r="J2532" s="34">
        <f t="shared" si="939"/>
        <v>75</v>
      </c>
      <c r="K2532" s="34">
        <f t="shared" si="874"/>
        <v>147</v>
      </c>
      <c r="L2532" s="34">
        <f t="shared" si="875"/>
        <v>75</v>
      </c>
      <c r="M2532" s="34">
        <f t="shared" si="876"/>
        <v>75</v>
      </c>
      <c r="N2532" s="52">
        <f t="shared" si="889"/>
        <v>75</v>
      </c>
      <c r="O2532" s="318">
        <f>+'Terminated loans'!S1722</f>
        <v>2393104</v>
      </c>
      <c r="P2532" s="26">
        <f>+'Terminated loans'!T1722</f>
        <v>0.03</v>
      </c>
      <c r="Q2532" s="536">
        <f t="shared" si="903"/>
        <v>8.6499999999999994E-2</v>
      </c>
      <c r="R2532" s="222">
        <f t="shared" si="940"/>
        <v>35032.611247092384</v>
      </c>
      <c r="S2532" s="36">
        <f t="shared" si="941"/>
        <v>2024125.4845884405</v>
      </c>
      <c r="T2532" s="36">
        <f t="shared" si="942"/>
        <v>368978.51541155949</v>
      </c>
      <c r="U2532" s="36">
        <f t="shared" si="943"/>
        <v>603320.35894346493</v>
      </c>
      <c r="V2532" s="36">
        <f t="shared" si="944"/>
        <v>234341.84353192896</v>
      </c>
      <c r="W2532" s="37">
        <f t="shared" si="945"/>
        <v>368978.51541153598</v>
      </c>
      <c r="X2532" s="36">
        <f t="shared" si="946"/>
        <v>368978.51541155949</v>
      </c>
      <c r="Y2532" s="276">
        <f t="shared" si="947"/>
        <v>368978.51541153598</v>
      </c>
      <c r="Z2532" s="36">
        <f t="shared" si="948"/>
        <v>603320.35894346493</v>
      </c>
      <c r="AA2532" s="36">
        <f t="shared" si="949"/>
        <v>234341.84353192896</v>
      </c>
      <c r="AB2532" s="38">
        <f t="shared" si="873"/>
        <v>-2.3515895009040833E-8</v>
      </c>
      <c r="AD2532" s="17">
        <f t="shared" si="950"/>
        <v>75</v>
      </c>
      <c r="AH2532" s="103"/>
    </row>
    <row r="2533" spans="1:34">
      <c r="A2533" s="533"/>
      <c r="C2533" s="67" t="str">
        <f>'Terminated loans'!F1723</f>
        <v>N</v>
      </c>
      <c r="D2533" s="19">
        <f>'Terminated loans'!H1723</f>
        <v>143037630</v>
      </c>
      <c r="E2533" s="19">
        <f>'Terminated loans'!I1723</f>
        <v>98</v>
      </c>
      <c r="F2533" s="19" t="str">
        <f>'Terminated loans'!J1723</f>
        <v xml:space="preserve">BOOLUCK K                      </v>
      </c>
      <c r="G2533" s="547" t="str">
        <f t="shared" si="902"/>
        <v>A2</v>
      </c>
      <c r="H2533" s="21">
        <f>'Terminated loans'!L1723</f>
        <v>40150</v>
      </c>
      <c r="I2533" s="21">
        <f>IF(B2533="VELS",'Terminated loans'!M1723,'Terminated loans'!B1723)</f>
        <v>41968</v>
      </c>
      <c r="J2533" s="34">
        <f t="shared" si="939"/>
        <v>60</v>
      </c>
      <c r="K2533" s="34">
        <f t="shared" si="874"/>
        <v>132</v>
      </c>
      <c r="L2533" s="34">
        <f t="shared" si="875"/>
        <v>60</v>
      </c>
      <c r="M2533" s="34">
        <f t="shared" si="876"/>
        <v>60</v>
      </c>
      <c r="N2533" s="52">
        <f t="shared" si="889"/>
        <v>60</v>
      </c>
      <c r="O2533" s="318">
        <f>+'Terminated loans'!S1723</f>
        <v>19777</v>
      </c>
      <c r="P2533" s="26">
        <f>+'Terminated loans'!T1723</f>
        <v>0.05</v>
      </c>
      <c r="Q2533" s="536">
        <f t="shared" si="903"/>
        <v>0.104</v>
      </c>
      <c r="R2533" s="222">
        <f t="shared" si="940"/>
        <v>373.21638777760421</v>
      </c>
      <c r="S2533" s="36">
        <f t="shared" si="941"/>
        <v>17403.912555285151</v>
      </c>
      <c r="T2533" s="36">
        <f t="shared" si="942"/>
        <v>2373.087444714849</v>
      </c>
      <c r="U2533" s="36">
        <f t="shared" si="943"/>
        <v>4989.0707113709395</v>
      </c>
      <c r="V2533" s="36">
        <f t="shared" si="944"/>
        <v>2615.9832666562543</v>
      </c>
      <c r="W2533" s="37">
        <f t="shared" si="945"/>
        <v>2373.0874447146853</v>
      </c>
      <c r="X2533" s="36">
        <f t="shared" si="946"/>
        <v>2373.087444714849</v>
      </c>
      <c r="Y2533" s="276">
        <f t="shared" si="947"/>
        <v>2373.0874447146853</v>
      </c>
      <c r="Z2533" s="36">
        <f t="shared" si="948"/>
        <v>4989.0707113709395</v>
      </c>
      <c r="AA2533" s="36">
        <f t="shared" si="949"/>
        <v>2615.9832666562543</v>
      </c>
      <c r="AB2533" s="38">
        <f t="shared" si="873"/>
        <v>-1.6370904631912708E-10</v>
      </c>
      <c r="AD2533" s="17">
        <f t="shared" si="950"/>
        <v>60</v>
      </c>
      <c r="AH2533" s="103"/>
    </row>
    <row r="2534" spans="1:34">
      <c r="A2534" s="533"/>
      <c r="C2534" s="67" t="str">
        <f>'Terminated loans'!F1724</f>
        <v>N</v>
      </c>
      <c r="D2534" s="19">
        <f>'Terminated loans'!H1724</f>
        <v>143058514</v>
      </c>
      <c r="E2534" s="19">
        <f>'Terminated loans'!I1724</f>
        <v>98</v>
      </c>
      <c r="F2534" s="19" t="str">
        <f>'Terminated loans'!J1724</f>
        <v xml:space="preserve">LOUIS M                        </v>
      </c>
      <c r="G2534" s="547" t="str">
        <f t="shared" si="902"/>
        <v>A2</v>
      </c>
      <c r="H2534" s="21">
        <f>'Terminated loans'!L1724</f>
        <v>40157</v>
      </c>
      <c r="I2534" s="21">
        <f>IF(B2534="VELS",'Terminated loans'!M1724,'Terminated loans'!B1724)</f>
        <v>41968</v>
      </c>
      <c r="J2534" s="34">
        <f t="shared" si="939"/>
        <v>60</v>
      </c>
      <c r="K2534" s="34">
        <f t="shared" si="874"/>
        <v>132</v>
      </c>
      <c r="L2534" s="34">
        <f t="shared" si="875"/>
        <v>60</v>
      </c>
      <c r="M2534" s="34">
        <f t="shared" si="876"/>
        <v>60</v>
      </c>
      <c r="N2534" s="52">
        <f t="shared" si="889"/>
        <v>60</v>
      </c>
      <c r="O2534" s="318">
        <f>+'Terminated loans'!S1724</f>
        <v>138248</v>
      </c>
      <c r="P2534" s="26">
        <f>+'Terminated loans'!T1724</f>
        <v>0.05</v>
      </c>
      <c r="Q2534" s="536">
        <f t="shared" si="903"/>
        <v>0.104</v>
      </c>
      <c r="R2534" s="222">
        <f t="shared" si="940"/>
        <v>2608.9103088172242</v>
      </c>
      <c r="S2534" s="36">
        <f t="shared" si="941"/>
        <v>121659.30641366549</v>
      </c>
      <c r="T2534" s="36">
        <f t="shared" si="942"/>
        <v>16588.693586334513</v>
      </c>
      <c r="U2534" s="36">
        <f t="shared" si="943"/>
        <v>34875.312115366803</v>
      </c>
      <c r="V2534" s="36">
        <f t="shared" si="944"/>
        <v>18286.61852903344</v>
      </c>
      <c r="W2534" s="37">
        <f t="shared" si="945"/>
        <v>16588.693586333364</v>
      </c>
      <c r="X2534" s="36">
        <f t="shared" si="946"/>
        <v>16588.693586334513</v>
      </c>
      <c r="Y2534" s="276">
        <f t="shared" si="947"/>
        <v>16588.693586333364</v>
      </c>
      <c r="Z2534" s="36">
        <f t="shared" si="948"/>
        <v>34875.312115366803</v>
      </c>
      <c r="AA2534" s="36">
        <f t="shared" si="949"/>
        <v>18286.61852903344</v>
      </c>
      <c r="AB2534" s="38">
        <f t="shared" ref="AB2534:AB2597" si="951">IF(ISERROR(Z2534-AA2534-T2534),"CHECK",Z2534-AA2534-T2534)</f>
        <v>-1.1496013030409813E-9</v>
      </c>
      <c r="AD2534" s="17">
        <f t="shared" si="950"/>
        <v>60</v>
      </c>
      <c r="AH2534" s="103"/>
    </row>
    <row r="2535" spans="1:34">
      <c r="A2535" s="533"/>
      <c r="C2535" s="67" t="str">
        <f>'Terminated loans'!F1725</f>
        <v>E</v>
      </c>
      <c r="D2535" s="19">
        <f>'Terminated loans'!H1725</f>
        <v>143124754</v>
      </c>
      <c r="E2535" s="19">
        <f>'Terminated loans'!I1725</f>
        <v>99</v>
      </c>
      <c r="F2535" s="19" t="str">
        <f>'Terminated loans'!J1725</f>
        <v xml:space="preserve">GUNPUTRAR M (SL 3001)          </v>
      </c>
      <c r="G2535" s="547" t="str">
        <f t="shared" si="902"/>
        <v>E1</v>
      </c>
      <c r="H2535" s="21">
        <f>'Terminated loans'!L1725</f>
        <v>41521</v>
      </c>
      <c r="I2535" s="21">
        <f>IF(B2535="VELS",'Terminated loans'!M1725,'Terminated loans'!B1725)</f>
        <v>41973</v>
      </c>
      <c r="J2535" s="34">
        <f t="shared" si="939"/>
        <v>15</v>
      </c>
      <c r="K2535" s="34">
        <f t="shared" si="874"/>
        <v>87</v>
      </c>
      <c r="L2535" s="34">
        <f t="shared" si="875"/>
        <v>15</v>
      </c>
      <c r="M2535" s="34">
        <f t="shared" si="876"/>
        <v>15</v>
      </c>
      <c r="N2535" s="52">
        <f t="shared" si="889"/>
        <v>15</v>
      </c>
      <c r="O2535" s="318">
        <f>+'Terminated loans'!S1725</f>
        <v>3200129</v>
      </c>
      <c r="P2535" s="26">
        <f>+'Terminated loans'!T1725</f>
        <v>0.03</v>
      </c>
      <c r="Q2535" s="536">
        <f t="shared" si="903"/>
        <v>7.3999999999999996E-2</v>
      </c>
      <c r="R2535" s="222">
        <f t="shared" si="940"/>
        <v>217633.63024787471</v>
      </c>
      <c r="S2535" s="36">
        <f t="shared" si="941"/>
        <v>3108930.746488139</v>
      </c>
      <c r="T2535" s="36">
        <f t="shared" si="942"/>
        <v>91198.253511860967</v>
      </c>
      <c r="U2535" s="36">
        <f t="shared" si="943"/>
        <v>155573.7072299784</v>
      </c>
      <c r="V2535" s="36">
        <f t="shared" si="944"/>
        <v>64375.453718120698</v>
      </c>
      <c r="W2535" s="37">
        <f t="shared" si="945"/>
        <v>91198.253511857707</v>
      </c>
      <c r="X2535" s="36">
        <f t="shared" si="946"/>
        <v>91198.253511860967</v>
      </c>
      <c r="Y2535" s="276">
        <f t="shared" si="947"/>
        <v>91198.253511857707</v>
      </c>
      <c r="Z2535" s="36">
        <f t="shared" si="948"/>
        <v>155573.7072299784</v>
      </c>
      <c r="AA2535" s="36">
        <f t="shared" si="949"/>
        <v>64375.453718120698</v>
      </c>
      <c r="AB2535" s="38">
        <f t="shared" si="951"/>
        <v>-3.2596290111541748E-9</v>
      </c>
      <c r="AD2535" s="17">
        <f t="shared" si="950"/>
        <v>15</v>
      </c>
      <c r="AH2535" s="103"/>
    </row>
    <row r="2536" spans="1:34">
      <c r="A2536" s="533"/>
      <c r="C2536" s="67" t="str">
        <f>'Terminated loans'!F1726</f>
        <v>E</v>
      </c>
      <c r="D2536" s="19">
        <f>'Terminated loans'!H1726</f>
        <v>143157598</v>
      </c>
      <c r="E2536" s="19">
        <f>'Terminated loans'!I1726</f>
        <v>99</v>
      </c>
      <c r="F2536" s="19" t="str">
        <f>'Terminated loans'!J1726</f>
        <v xml:space="preserve">KISHTO H (SL2044)              </v>
      </c>
      <c r="G2536" s="547" t="str">
        <f t="shared" si="902"/>
        <v>A1</v>
      </c>
      <c r="H2536" s="21">
        <f>'Terminated loans'!L1726</f>
        <v>40406</v>
      </c>
      <c r="I2536" s="21">
        <f>IF(B2536="VELS",'Terminated loans'!M1726,'Terminated loans'!B1726)</f>
        <v>41973</v>
      </c>
      <c r="J2536" s="34">
        <f t="shared" si="939"/>
        <v>52</v>
      </c>
      <c r="K2536" s="34">
        <f t="shared" ref="K2536:K2599" si="952">ROUND(($I$35-H2536)/365*12,0)</f>
        <v>124</v>
      </c>
      <c r="L2536" s="34">
        <f t="shared" ref="L2536:L2599" si="953">IF(B2536="VELS",J2536,IF(J2536&gt;(IF(OR(E2536=4,E2536=99),$J$3,IF(E2536=97,$J$6,IF(E2536=98,$J$5,"Check")))),(IF(OR(E2536=4,E2536=99),$J$3,IF(E2536=97,$J$6,IF(E2536=98,$J$5,"Check")))),J2536))</f>
        <v>52</v>
      </c>
      <c r="M2536" s="34">
        <f t="shared" ref="M2536:M2599" si="954">IF(K2536&gt;L2536,L2536,K2536)</f>
        <v>52</v>
      </c>
      <c r="N2536" s="52">
        <f t="shared" si="889"/>
        <v>52</v>
      </c>
      <c r="O2536" s="318">
        <f>+'Terminated loans'!S1726</f>
        <v>1202233</v>
      </c>
      <c r="P2536" s="26">
        <f>+'Terminated loans'!T1726</f>
        <v>0.03</v>
      </c>
      <c r="Q2536" s="536">
        <f t="shared" si="903"/>
        <v>8.6499999999999994E-2</v>
      </c>
      <c r="R2536" s="222">
        <f t="shared" si="940"/>
        <v>24684.055150728891</v>
      </c>
      <c r="S2536" s="36">
        <f t="shared" si="941"/>
        <v>1067280.2992173405</v>
      </c>
      <c r="T2536" s="36">
        <f t="shared" si="942"/>
        <v>134952.70078265946</v>
      </c>
      <c r="U2536" s="36">
        <f t="shared" si="943"/>
        <v>216290.56862055021</v>
      </c>
      <c r="V2536" s="36">
        <f t="shared" si="944"/>
        <v>81337.867837902391</v>
      </c>
      <c r="W2536" s="37">
        <f t="shared" si="945"/>
        <v>134952.70078264782</v>
      </c>
      <c r="X2536" s="36">
        <f t="shared" si="946"/>
        <v>134952.70078265946</v>
      </c>
      <c r="Y2536" s="276">
        <f t="shared" si="947"/>
        <v>134952.70078264782</v>
      </c>
      <c r="Z2536" s="36">
        <f t="shared" si="948"/>
        <v>216290.56862055021</v>
      </c>
      <c r="AA2536" s="36">
        <f t="shared" si="949"/>
        <v>81337.867837902391</v>
      </c>
      <c r="AB2536" s="38">
        <f t="shared" si="951"/>
        <v>-1.1641532182693481E-8</v>
      </c>
      <c r="AD2536" s="17">
        <f t="shared" si="950"/>
        <v>52</v>
      </c>
      <c r="AH2536" s="103"/>
    </row>
    <row r="2537" spans="1:34">
      <c r="A2537" s="533"/>
      <c r="C2537" s="67" t="str">
        <f>'Terminated loans'!F1727</f>
        <v>E</v>
      </c>
      <c r="D2537" s="19">
        <f>'Terminated loans'!H1727</f>
        <v>143221539</v>
      </c>
      <c r="E2537" s="19">
        <f>'Terminated loans'!I1727</f>
        <v>99</v>
      </c>
      <c r="F2537" s="19" t="str">
        <f>'Terminated loans'!J1727</f>
        <v xml:space="preserve">MYKOO N (SL3000)               </v>
      </c>
      <c r="G2537" s="547" t="str">
        <f t="shared" si="902"/>
        <v>E1</v>
      </c>
      <c r="H2537" s="21">
        <f>'Terminated loans'!L1727</f>
        <v>41533</v>
      </c>
      <c r="I2537" s="21">
        <f>IF(B2537="VELS",'Terminated loans'!M1727,'Terminated loans'!B1727)</f>
        <v>41973</v>
      </c>
      <c r="J2537" s="34">
        <f t="shared" si="939"/>
        <v>14</v>
      </c>
      <c r="K2537" s="34">
        <f t="shared" si="952"/>
        <v>87</v>
      </c>
      <c r="L2537" s="34">
        <f t="shared" si="953"/>
        <v>14</v>
      </c>
      <c r="M2537" s="34">
        <f t="shared" si="954"/>
        <v>14</v>
      </c>
      <c r="N2537" s="52">
        <f t="shared" si="889"/>
        <v>14</v>
      </c>
      <c r="O2537" s="318">
        <f>+'Terminated loans'!S1727</f>
        <v>751514</v>
      </c>
      <c r="P2537" s="26">
        <f>+'Terminated loans'!T1727</f>
        <v>0.03</v>
      </c>
      <c r="Q2537" s="536">
        <f t="shared" si="903"/>
        <v>7.3999999999999996E-2</v>
      </c>
      <c r="R2537" s="222">
        <f t="shared" si="940"/>
        <v>54691.508309423167</v>
      </c>
      <c r="S2537" s="36">
        <f t="shared" si="941"/>
        <v>731403.19091489655</v>
      </c>
      <c r="T2537" s="36">
        <f t="shared" si="942"/>
        <v>20110.80908510345</v>
      </c>
      <c r="U2537" s="36">
        <f t="shared" si="943"/>
        <v>34277.925417028135</v>
      </c>
      <c r="V2537" s="36">
        <f t="shared" si="944"/>
        <v>14167.116331924219</v>
      </c>
      <c r="W2537" s="37">
        <f t="shared" si="945"/>
        <v>20110.809085103916</v>
      </c>
      <c r="X2537" s="36">
        <f t="shared" si="946"/>
        <v>20110.80908510345</v>
      </c>
      <c r="Y2537" s="276">
        <f t="shared" si="947"/>
        <v>20110.809085103916</v>
      </c>
      <c r="Z2537" s="36">
        <f t="shared" si="948"/>
        <v>34277.925417028135</v>
      </c>
      <c r="AA2537" s="36">
        <f t="shared" si="949"/>
        <v>14167.116331924219</v>
      </c>
      <c r="AB2537" s="38">
        <f t="shared" si="951"/>
        <v>4.6566128730773926E-10</v>
      </c>
      <c r="AD2537" s="17">
        <f t="shared" si="950"/>
        <v>14</v>
      </c>
      <c r="AH2537" s="103"/>
    </row>
    <row r="2538" spans="1:34">
      <c r="A2538" s="533"/>
      <c r="C2538" s="67" t="str">
        <f>'Terminated loans'!F1728</f>
        <v>E</v>
      </c>
      <c r="D2538" s="19">
        <f>'Terminated loans'!H1728</f>
        <v>143331377</v>
      </c>
      <c r="E2538" s="19">
        <f>'Terminated loans'!I1728</f>
        <v>99</v>
      </c>
      <c r="F2538" s="19" t="str">
        <f>'Terminated loans'!J1728</f>
        <v xml:space="preserve">KISHTO H(SL2864)               </v>
      </c>
      <c r="G2538" s="547" t="str">
        <f t="shared" si="902"/>
        <v>D1</v>
      </c>
      <c r="H2538" s="21">
        <f>'Terminated loans'!L1728</f>
        <v>41313</v>
      </c>
      <c r="I2538" s="21">
        <f>IF(B2538="VELS",'Terminated loans'!M1728,'Terminated loans'!B1728)</f>
        <v>41973</v>
      </c>
      <c r="J2538" s="34">
        <f t="shared" si="939"/>
        <v>22</v>
      </c>
      <c r="K2538" s="34">
        <f t="shared" si="952"/>
        <v>94</v>
      </c>
      <c r="L2538" s="34">
        <f t="shared" si="953"/>
        <v>22</v>
      </c>
      <c r="M2538" s="34">
        <f t="shared" si="954"/>
        <v>22</v>
      </c>
      <c r="N2538" s="52">
        <f t="shared" si="889"/>
        <v>22</v>
      </c>
      <c r="O2538" s="318">
        <f>+'Terminated loans'!S1728</f>
        <v>915077</v>
      </c>
      <c r="P2538" s="26">
        <f>+'Terminated loans'!T1728</f>
        <v>0.03</v>
      </c>
      <c r="Q2538" s="536">
        <f t="shared" si="903"/>
        <v>7.6499999999999999E-2</v>
      </c>
      <c r="R2538" s="222">
        <f t="shared" si="940"/>
        <v>42800.698361461058</v>
      </c>
      <c r="S2538" s="36">
        <f t="shared" si="941"/>
        <v>875968.07309578429</v>
      </c>
      <c r="T2538" s="36">
        <f t="shared" si="942"/>
        <v>39108.92690421571</v>
      </c>
      <c r="U2538" s="36">
        <f t="shared" si="943"/>
        <v>65647.29085636267</v>
      </c>
      <c r="V2538" s="36">
        <f t="shared" si="944"/>
        <v>26538.363952143234</v>
      </c>
      <c r="W2538" s="37">
        <f t="shared" si="945"/>
        <v>39108.926904219436</v>
      </c>
      <c r="X2538" s="36">
        <f t="shared" si="946"/>
        <v>39108.92690421571</v>
      </c>
      <c r="Y2538" s="276">
        <f t="shared" si="947"/>
        <v>39108.926904219436</v>
      </c>
      <c r="Z2538" s="36">
        <f t="shared" si="948"/>
        <v>65647.29085636267</v>
      </c>
      <c r="AA2538" s="36">
        <f t="shared" si="949"/>
        <v>26538.363952143234</v>
      </c>
      <c r="AB2538" s="38">
        <f t="shared" si="951"/>
        <v>3.7252902984619141E-9</v>
      </c>
      <c r="AD2538" s="17">
        <f t="shared" si="950"/>
        <v>22</v>
      </c>
      <c r="AH2538" s="103"/>
    </row>
    <row r="2539" spans="1:34">
      <c r="A2539" s="533"/>
      <c r="C2539" s="67" t="str">
        <f>'Terminated loans'!F1729</f>
        <v>E</v>
      </c>
      <c r="D2539" s="19">
        <f>'Terminated loans'!H1729</f>
        <v>143351467</v>
      </c>
      <c r="E2539" s="19">
        <f>'Terminated loans'!I1729</f>
        <v>99</v>
      </c>
      <c r="F2539" s="19" t="str">
        <f>'Terminated loans'!J1729</f>
        <v xml:space="preserve">ANTOINETTE M J(SL2893)         </v>
      </c>
      <c r="G2539" s="547" t="str">
        <f t="shared" si="902"/>
        <v>D1</v>
      </c>
      <c r="H2539" s="21">
        <f>'Terminated loans'!L1729</f>
        <v>41352</v>
      </c>
      <c r="I2539" s="21">
        <f>IF(B2539="VELS",'Terminated loans'!M1729,'Terminated loans'!B1729)</f>
        <v>41973</v>
      </c>
      <c r="J2539" s="34">
        <f t="shared" si="939"/>
        <v>20</v>
      </c>
      <c r="K2539" s="34">
        <f t="shared" si="952"/>
        <v>92</v>
      </c>
      <c r="L2539" s="34">
        <f t="shared" si="953"/>
        <v>20</v>
      </c>
      <c r="M2539" s="34">
        <f t="shared" si="954"/>
        <v>20</v>
      </c>
      <c r="N2539" s="52">
        <f t="shared" si="889"/>
        <v>20</v>
      </c>
      <c r="O2539" s="318">
        <f>+'Terminated loans'!S1729</f>
        <v>3456063</v>
      </c>
      <c r="P2539" s="26">
        <f>+'Terminated loans'!T1729</f>
        <v>0.03</v>
      </c>
      <c r="Q2539" s="536">
        <f t="shared" si="903"/>
        <v>7.6499999999999999E-2</v>
      </c>
      <c r="R2539" s="222">
        <f t="shared" si="940"/>
        <v>177375.09703414442</v>
      </c>
      <c r="S2539" s="36">
        <f t="shared" si="941"/>
        <v>3320747.5242095701</v>
      </c>
      <c r="T2539" s="36">
        <f t="shared" si="942"/>
        <v>135315.47579042986</v>
      </c>
      <c r="U2539" s="36">
        <f t="shared" si="943"/>
        <v>226754.41647333186</v>
      </c>
      <c r="V2539" s="36">
        <f t="shared" si="944"/>
        <v>91438.940682888962</v>
      </c>
      <c r="W2539" s="37">
        <f t="shared" si="945"/>
        <v>135315.4757904429</v>
      </c>
      <c r="X2539" s="36">
        <f t="shared" si="946"/>
        <v>135315.47579042986</v>
      </c>
      <c r="Y2539" s="276">
        <f t="shared" si="947"/>
        <v>135315.4757904429</v>
      </c>
      <c r="Z2539" s="36">
        <f t="shared" si="948"/>
        <v>226754.41647333186</v>
      </c>
      <c r="AA2539" s="36">
        <f t="shared" si="949"/>
        <v>91438.940682888962</v>
      </c>
      <c r="AB2539" s="38">
        <f t="shared" si="951"/>
        <v>1.3038516044616699E-8</v>
      </c>
      <c r="AD2539" s="17">
        <f t="shared" si="950"/>
        <v>20</v>
      </c>
      <c r="AH2539" s="103"/>
    </row>
    <row r="2540" spans="1:34">
      <c r="A2540" s="533"/>
      <c r="C2540" s="67" t="str">
        <f>'Terminated loans'!F1730</f>
        <v>E</v>
      </c>
      <c r="D2540" s="19">
        <f>'Terminated loans'!H1730</f>
        <v>143365182</v>
      </c>
      <c r="E2540" s="19">
        <f>'Terminated loans'!I1730</f>
        <v>99</v>
      </c>
      <c r="F2540" s="19" t="str">
        <f>'Terminated loans'!J1730</f>
        <v xml:space="preserve">COLLAPPEN J(SL 2799)           </v>
      </c>
      <c r="G2540" s="547" t="str">
        <f t="shared" si="902"/>
        <v>D1</v>
      </c>
      <c r="H2540" s="21">
        <f>'Terminated loans'!L1730</f>
        <v>41170</v>
      </c>
      <c r="I2540" s="21">
        <f>IF(B2540="VELS",'Terminated loans'!M1730,'Terminated loans'!B1730)</f>
        <v>41973</v>
      </c>
      <c r="J2540" s="34">
        <f t="shared" si="939"/>
        <v>26</v>
      </c>
      <c r="K2540" s="34">
        <f t="shared" si="952"/>
        <v>98</v>
      </c>
      <c r="L2540" s="34">
        <f t="shared" si="953"/>
        <v>26</v>
      </c>
      <c r="M2540" s="34">
        <f t="shared" si="954"/>
        <v>26</v>
      </c>
      <c r="N2540" s="52">
        <f t="shared" si="889"/>
        <v>26</v>
      </c>
      <c r="O2540" s="318">
        <f>+'Terminated loans'!S1730</f>
        <v>1682107</v>
      </c>
      <c r="P2540" s="26">
        <f>+'Terminated loans'!T1730</f>
        <v>0.03</v>
      </c>
      <c r="Q2540" s="536">
        <f t="shared" si="903"/>
        <v>7.6499999999999999E-2</v>
      </c>
      <c r="R2540" s="222">
        <f t="shared" si="940"/>
        <v>66902.642210431281</v>
      </c>
      <c r="S2540" s="36">
        <f t="shared" si="941"/>
        <v>1598276.5600496784</v>
      </c>
      <c r="T2540" s="36">
        <f t="shared" si="942"/>
        <v>83830.439950321568</v>
      </c>
      <c r="U2540" s="36">
        <f t="shared" si="943"/>
        <v>141192.13742154138</v>
      </c>
      <c r="V2540" s="36">
        <f t="shared" si="944"/>
        <v>57361.697471213294</v>
      </c>
      <c r="W2540" s="37">
        <f t="shared" si="945"/>
        <v>83830.439950328087</v>
      </c>
      <c r="X2540" s="36">
        <f t="shared" si="946"/>
        <v>83830.439950321568</v>
      </c>
      <c r="Y2540" s="276">
        <f t="shared" si="947"/>
        <v>83830.439950328087</v>
      </c>
      <c r="Z2540" s="36">
        <f t="shared" si="948"/>
        <v>141192.13742154138</v>
      </c>
      <c r="AA2540" s="36">
        <f t="shared" si="949"/>
        <v>57361.697471213294</v>
      </c>
      <c r="AB2540" s="38">
        <f t="shared" si="951"/>
        <v>6.5192580223083496E-9</v>
      </c>
      <c r="AD2540" s="17">
        <f t="shared" si="950"/>
        <v>26</v>
      </c>
      <c r="AH2540" s="103"/>
    </row>
    <row r="2541" spans="1:34">
      <c r="A2541" s="533"/>
      <c r="C2541" s="67" t="str">
        <f>'Terminated loans'!F1731</f>
        <v>E</v>
      </c>
      <c r="D2541" s="19">
        <f>'Terminated loans'!H1731</f>
        <v>143471284</v>
      </c>
      <c r="E2541" s="19">
        <f>'Terminated loans'!I1731</f>
        <v>99</v>
      </c>
      <c r="F2541" s="19" t="str">
        <f>'Terminated loans'!J1731</f>
        <v xml:space="preserve">BAPPOO-HUNEEWOTH R(SL2772      </v>
      </c>
      <c r="G2541" s="547" t="str">
        <f t="shared" si="902"/>
        <v>D1</v>
      </c>
      <c r="H2541" s="21">
        <f>'Terminated loans'!L1731</f>
        <v>41187</v>
      </c>
      <c r="I2541" s="21">
        <f>IF(B2541="VELS",'Terminated loans'!M1731,'Terminated loans'!B1731)</f>
        <v>41973</v>
      </c>
      <c r="J2541" s="34">
        <f t="shared" si="939"/>
        <v>26</v>
      </c>
      <c r="K2541" s="34">
        <f t="shared" si="952"/>
        <v>98</v>
      </c>
      <c r="L2541" s="34">
        <f t="shared" si="953"/>
        <v>26</v>
      </c>
      <c r="M2541" s="34">
        <f t="shared" si="954"/>
        <v>26</v>
      </c>
      <c r="N2541" s="52">
        <f t="shared" si="889"/>
        <v>26</v>
      </c>
      <c r="O2541" s="318">
        <f>+'Terminated loans'!S1731</f>
        <v>2800109</v>
      </c>
      <c r="P2541" s="26">
        <f>+'Terminated loans'!T1731</f>
        <v>0.03</v>
      </c>
      <c r="Q2541" s="536">
        <f t="shared" si="903"/>
        <v>7.6499999999999999E-2</v>
      </c>
      <c r="R2541" s="222">
        <f t="shared" si="940"/>
        <v>111369.06901713657</v>
      </c>
      <c r="S2541" s="36">
        <f t="shared" si="941"/>
        <v>2660561.1773116365</v>
      </c>
      <c r="T2541" s="36">
        <f t="shared" si="942"/>
        <v>139547.82268836349</v>
      </c>
      <c r="U2541" s="36">
        <f t="shared" si="943"/>
        <v>235034.61713392427</v>
      </c>
      <c r="V2541" s="36">
        <f t="shared" si="944"/>
        <v>95486.794445551466</v>
      </c>
      <c r="W2541" s="37">
        <f t="shared" si="945"/>
        <v>139547.82268837281</v>
      </c>
      <c r="X2541" s="36">
        <f t="shared" si="946"/>
        <v>139547.82268836349</v>
      </c>
      <c r="Y2541" s="276">
        <f t="shared" si="947"/>
        <v>139547.82268837281</v>
      </c>
      <c r="Z2541" s="36">
        <f t="shared" si="948"/>
        <v>235034.61713392427</v>
      </c>
      <c r="AA2541" s="36">
        <f t="shared" si="949"/>
        <v>95486.794445551466</v>
      </c>
      <c r="AB2541" s="38">
        <f t="shared" si="951"/>
        <v>9.3132257461547852E-9</v>
      </c>
      <c r="AD2541" s="17">
        <f t="shared" si="950"/>
        <v>26</v>
      </c>
      <c r="AH2541" s="103"/>
    </row>
    <row r="2542" spans="1:34">
      <c r="A2542" s="533"/>
      <c r="C2542" s="67" t="str">
        <f>'Terminated loans'!F1732</f>
        <v>E</v>
      </c>
      <c r="D2542" s="19">
        <f>'Terminated loans'!H1732</f>
        <v>143556808</v>
      </c>
      <c r="E2542" s="19">
        <f>'Terminated loans'!I1732</f>
        <v>99</v>
      </c>
      <c r="F2542" s="19" t="str">
        <f>'Terminated loans'!J1732</f>
        <v xml:space="preserve">JHOWRY D P (SL 2769)           </v>
      </c>
      <c r="G2542" s="547" t="str">
        <f t="shared" si="902"/>
        <v>D1</v>
      </c>
      <c r="H2542" s="21">
        <f>'Terminated loans'!L1732</f>
        <v>41115</v>
      </c>
      <c r="I2542" s="21">
        <f>IF(B2542="VELS",'Terminated loans'!M1732,'Terminated loans'!B1732)</f>
        <v>41973</v>
      </c>
      <c r="J2542" s="34">
        <f t="shared" si="939"/>
        <v>28</v>
      </c>
      <c r="K2542" s="34">
        <f t="shared" si="952"/>
        <v>100</v>
      </c>
      <c r="L2542" s="34">
        <f t="shared" si="953"/>
        <v>28</v>
      </c>
      <c r="M2542" s="34">
        <f t="shared" si="954"/>
        <v>28</v>
      </c>
      <c r="N2542" s="52">
        <f t="shared" si="889"/>
        <v>28</v>
      </c>
      <c r="O2542" s="318">
        <f>+'Terminated loans'!S1732</f>
        <v>3911975</v>
      </c>
      <c r="P2542" s="26">
        <f>+'Terminated loans'!T1732</f>
        <v>0.03</v>
      </c>
      <c r="Q2542" s="536">
        <f t="shared" si="903"/>
        <v>7.6499999999999999E-2</v>
      </c>
      <c r="R2542" s="222">
        <f t="shared" si="940"/>
        <v>144834.90447254822</v>
      </c>
      <c r="S2542" s="36">
        <f t="shared" si="941"/>
        <v>3703272.1079745004</v>
      </c>
      <c r="T2542" s="36">
        <f t="shared" si="942"/>
        <v>208702.8920254996</v>
      </c>
      <c r="U2542" s="36">
        <f t="shared" si="943"/>
        <v>352105.21725686407</v>
      </c>
      <c r="V2542" s="36">
        <f t="shared" si="944"/>
        <v>143402.32523135003</v>
      </c>
      <c r="W2542" s="37">
        <f t="shared" si="945"/>
        <v>208702.89202551404</v>
      </c>
      <c r="X2542" s="36">
        <f t="shared" si="946"/>
        <v>208702.8920254996</v>
      </c>
      <c r="Y2542" s="276">
        <f t="shared" si="947"/>
        <v>208702.89202551404</v>
      </c>
      <c r="Z2542" s="36">
        <f t="shared" si="948"/>
        <v>352105.21725686407</v>
      </c>
      <c r="AA2542" s="36">
        <f t="shared" si="949"/>
        <v>143402.32523135003</v>
      </c>
      <c r="AB2542" s="38">
        <f t="shared" si="951"/>
        <v>1.4435499906539917E-8</v>
      </c>
      <c r="AD2542" s="17">
        <f t="shared" si="950"/>
        <v>28</v>
      </c>
      <c r="AH2542" s="103"/>
    </row>
    <row r="2543" spans="1:34">
      <c r="A2543" s="533"/>
      <c r="C2543" s="67" t="str">
        <f>'Terminated loans'!F1733</f>
        <v>E</v>
      </c>
      <c r="D2543" s="19">
        <f>'Terminated loans'!H1733</f>
        <v>143933407</v>
      </c>
      <c r="E2543" s="19">
        <f>'Terminated loans'!I1733</f>
        <v>99</v>
      </c>
      <c r="F2543" s="19" t="str">
        <f>'Terminated loans'!J1733</f>
        <v xml:space="preserve">BEEHARRY-BOHOORUN(SL2800)      </v>
      </c>
      <c r="G2543" s="547" t="str">
        <f t="shared" si="902"/>
        <v>D1</v>
      </c>
      <c r="H2543" s="21">
        <f>'Terminated loans'!L1733</f>
        <v>41200</v>
      </c>
      <c r="I2543" s="21">
        <f>IF(B2543="VELS",'Terminated loans'!M1733,'Terminated loans'!B1733)</f>
        <v>41973</v>
      </c>
      <c r="J2543" s="34">
        <f t="shared" si="939"/>
        <v>25</v>
      </c>
      <c r="K2543" s="34">
        <f t="shared" si="952"/>
        <v>97</v>
      </c>
      <c r="L2543" s="34">
        <f t="shared" si="953"/>
        <v>25</v>
      </c>
      <c r="M2543" s="34">
        <f t="shared" si="954"/>
        <v>25</v>
      </c>
      <c r="N2543" s="52">
        <f t="shared" ref="N2543:N2606" si="955">IF(C2543="O",IF(ROUND(($I$35-H2543)/365*12,0)&gt;$L2543,$L2543,ROUND(($I$35-H2543)/365*12,0)),IF(OR(C2543="E",C2543="N"),ROUND(M2543,0),"CHECK"))</f>
        <v>25</v>
      </c>
      <c r="O2543" s="318">
        <f>+'Terminated loans'!S1733</f>
        <v>3524490</v>
      </c>
      <c r="P2543" s="26">
        <f>+'Terminated loans'!T1733</f>
        <v>0.03</v>
      </c>
      <c r="Q2543" s="536">
        <f t="shared" si="903"/>
        <v>7.6499999999999999E-2</v>
      </c>
      <c r="R2543" s="222">
        <f t="shared" si="940"/>
        <v>145607.19521602182</v>
      </c>
      <c r="S2543" s="36">
        <f t="shared" si="941"/>
        <v>3355064.1230688766</v>
      </c>
      <c r="T2543" s="36">
        <f t="shared" si="942"/>
        <v>169425.87693112344</v>
      </c>
      <c r="U2543" s="36">
        <f t="shared" si="943"/>
        <v>285115.75733168004</v>
      </c>
      <c r="V2543" s="36">
        <f t="shared" si="944"/>
        <v>115689.8804005459</v>
      </c>
      <c r="W2543" s="37">
        <f t="shared" si="945"/>
        <v>169425.87693113415</v>
      </c>
      <c r="X2543" s="36">
        <f t="shared" si="946"/>
        <v>169425.87693112344</v>
      </c>
      <c r="Y2543" s="276">
        <f t="shared" si="947"/>
        <v>169425.87693113415</v>
      </c>
      <c r="Z2543" s="36">
        <f t="shared" si="948"/>
        <v>285115.75733168004</v>
      </c>
      <c r="AA2543" s="36">
        <f t="shared" si="949"/>
        <v>115689.8804005459</v>
      </c>
      <c r="AB2543" s="38">
        <f t="shared" si="951"/>
        <v>1.0710209608078003E-8</v>
      </c>
      <c r="AD2543" s="17">
        <f t="shared" si="950"/>
        <v>25</v>
      </c>
      <c r="AH2543" s="103"/>
    </row>
    <row r="2544" spans="1:34">
      <c r="A2544" s="533"/>
      <c r="C2544" s="67" t="str">
        <f>'Terminated loans'!F1734</f>
        <v>E</v>
      </c>
      <c r="D2544" s="19">
        <f>'Terminated loans'!H1734</f>
        <v>143980413</v>
      </c>
      <c r="E2544" s="19">
        <f>'Terminated loans'!I1734</f>
        <v>98</v>
      </c>
      <c r="F2544" s="19" t="str">
        <f>'Terminated loans'!J1734</f>
        <v xml:space="preserve">MYKOO N                        </v>
      </c>
      <c r="G2544" s="547" t="str">
        <f t="shared" si="902"/>
        <v>D2</v>
      </c>
      <c r="H2544" s="21">
        <f>'Terminated loans'!L1734</f>
        <v>41323</v>
      </c>
      <c r="I2544" s="21">
        <f>IF(B2544="VELS",'Terminated loans'!M1734,'Terminated loans'!B1734)</f>
        <v>41973</v>
      </c>
      <c r="J2544" s="34">
        <f t="shared" si="939"/>
        <v>21</v>
      </c>
      <c r="K2544" s="34">
        <f t="shared" si="952"/>
        <v>93</v>
      </c>
      <c r="L2544" s="34">
        <f t="shared" si="953"/>
        <v>21</v>
      </c>
      <c r="M2544" s="34">
        <f t="shared" si="954"/>
        <v>21</v>
      </c>
      <c r="N2544" s="52">
        <f t="shared" si="955"/>
        <v>21</v>
      </c>
      <c r="O2544" s="318">
        <f>+'Terminated loans'!S1734</f>
        <v>53970</v>
      </c>
      <c r="P2544" s="26">
        <f>+'Terminated loans'!T1734</f>
        <v>0.05</v>
      </c>
      <c r="Q2544" s="536">
        <f t="shared" si="903"/>
        <v>9.4E-2</v>
      </c>
      <c r="R2544" s="222">
        <f t="shared" si="940"/>
        <v>2689.4240552573415</v>
      </c>
      <c r="S2544" s="36">
        <f t="shared" si="941"/>
        <v>51890.437469549419</v>
      </c>
      <c r="T2544" s="36">
        <f t="shared" si="942"/>
        <v>2079.5625304505811</v>
      </c>
      <c r="U2544" s="36">
        <f t="shared" si="943"/>
        <v>4587.4676908549955</v>
      </c>
      <c r="V2544" s="36">
        <f t="shared" si="944"/>
        <v>2507.9051604041815</v>
      </c>
      <c r="W2544" s="37">
        <f t="shared" si="945"/>
        <v>2079.5625304508139</v>
      </c>
      <c r="X2544" s="36">
        <f t="shared" si="946"/>
        <v>2079.5625304505811</v>
      </c>
      <c r="Y2544" s="276">
        <f t="shared" si="947"/>
        <v>2079.5625304508139</v>
      </c>
      <c r="Z2544" s="36">
        <f t="shared" si="948"/>
        <v>4587.4676908549955</v>
      </c>
      <c r="AA2544" s="36">
        <f t="shared" si="949"/>
        <v>2507.9051604041815</v>
      </c>
      <c r="AB2544" s="38">
        <f t="shared" si="951"/>
        <v>2.3283064365386963E-10</v>
      </c>
      <c r="AD2544" s="17">
        <f t="shared" si="950"/>
        <v>21</v>
      </c>
      <c r="AH2544" s="103"/>
    </row>
    <row r="2545" spans="1:34">
      <c r="A2545" s="533"/>
      <c r="C2545" s="67" t="str">
        <f>'Terminated loans'!F1735</f>
        <v>E</v>
      </c>
      <c r="D2545" s="19">
        <f>'Terminated loans'!H1735</f>
        <v>143982246</v>
      </c>
      <c r="E2545" s="19">
        <f>'Terminated loans'!I1735</f>
        <v>98</v>
      </c>
      <c r="F2545" s="19" t="str">
        <f>'Terminated loans'!J1735</f>
        <v xml:space="preserve">COLLAPPEN J                    </v>
      </c>
      <c r="G2545" s="547" t="str">
        <f t="shared" si="902"/>
        <v>E2</v>
      </c>
      <c r="H2545" s="21">
        <f>'Terminated loans'!L1735</f>
        <v>41717</v>
      </c>
      <c r="I2545" s="21">
        <f>IF(B2545="VELS",'Terminated loans'!M1735,'Terminated loans'!B1735)</f>
        <v>41973</v>
      </c>
      <c r="J2545" s="34">
        <f t="shared" si="939"/>
        <v>8</v>
      </c>
      <c r="K2545" s="34">
        <f t="shared" si="952"/>
        <v>80</v>
      </c>
      <c r="L2545" s="34">
        <f t="shared" si="953"/>
        <v>8</v>
      </c>
      <c r="M2545" s="34">
        <f t="shared" si="954"/>
        <v>8</v>
      </c>
      <c r="N2545" s="52">
        <f t="shared" si="955"/>
        <v>8</v>
      </c>
      <c r="O2545" s="318">
        <f>+'Terminated loans'!S1735</f>
        <v>106611</v>
      </c>
      <c r="P2545" s="26">
        <f>+'Terminated loans'!T1735</f>
        <v>0.05</v>
      </c>
      <c r="Q2545" s="536">
        <f t="shared" si="903"/>
        <v>9.1499999999999998E-2</v>
      </c>
      <c r="R2545" s="222">
        <f t="shared" si="940"/>
        <v>13577.456628602407</v>
      </c>
      <c r="S2545" s="36">
        <f t="shared" si="941"/>
        <v>104985.41882804841</v>
      </c>
      <c r="T2545" s="36">
        <f t="shared" si="942"/>
        <v>1625.5811719515914</v>
      </c>
      <c r="U2545" s="36">
        <f t="shared" si="943"/>
        <v>3634.2342007709522</v>
      </c>
      <c r="V2545" s="36">
        <f t="shared" si="944"/>
        <v>2008.6530288192589</v>
      </c>
      <c r="W2545" s="37">
        <f t="shared" si="945"/>
        <v>1625.5811719516932</v>
      </c>
      <c r="X2545" s="36">
        <f t="shared" si="946"/>
        <v>1625.5811719515914</v>
      </c>
      <c r="Y2545" s="276">
        <f t="shared" si="947"/>
        <v>1625.5811719516932</v>
      </c>
      <c r="Z2545" s="36">
        <f t="shared" si="948"/>
        <v>3634.2342007709522</v>
      </c>
      <c r="AA2545" s="36">
        <f t="shared" si="949"/>
        <v>2008.6530288192589</v>
      </c>
      <c r="AB2545" s="38">
        <f t="shared" si="951"/>
        <v>1.0186340659856796E-10</v>
      </c>
      <c r="AD2545" s="17">
        <f t="shared" si="950"/>
        <v>8</v>
      </c>
      <c r="AH2545" s="103"/>
    </row>
    <row r="2546" spans="1:34">
      <c r="A2546" s="533"/>
      <c r="C2546" s="67" t="str">
        <f>'Terminated loans'!F1736</f>
        <v>E</v>
      </c>
      <c r="D2546" s="19">
        <f>'Terminated loans'!H1736</f>
        <v>143982289</v>
      </c>
      <c r="E2546" s="19">
        <f>'Terminated loans'!I1736</f>
        <v>98</v>
      </c>
      <c r="F2546" s="19" t="str">
        <f>'Terminated loans'!J1736</f>
        <v xml:space="preserve">LIM AH TOCK M S                </v>
      </c>
      <c r="G2546" s="547" t="str">
        <f t="shared" si="902"/>
        <v>E2</v>
      </c>
      <c r="H2546" s="21">
        <f>'Terminated loans'!L1736</f>
        <v>41649</v>
      </c>
      <c r="I2546" s="21">
        <f>IF(B2546="VELS",'Terminated loans'!M1736,'Terminated loans'!B1736)</f>
        <v>41973</v>
      </c>
      <c r="J2546" s="34">
        <f t="shared" si="939"/>
        <v>11</v>
      </c>
      <c r="K2546" s="34">
        <f t="shared" si="952"/>
        <v>83</v>
      </c>
      <c r="L2546" s="34">
        <f t="shared" si="953"/>
        <v>11</v>
      </c>
      <c r="M2546" s="34">
        <f t="shared" si="954"/>
        <v>11</v>
      </c>
      <c r="N2546" s="52">
        <f t="shared" si="955"/>
        <v>11</v>
      </c>
      <c r="O2546" s="318">
        <f>+'Terminated loans'!S1736</f>
        <v>1002359</v>
      </c>
      <c r="P2546" s="26">
        <f>+'Terminated loans'!T1736</f>
        <v>0.05</v>
      </c>
      <c r="Q2546" s="536">
        <f t="shared" si="903"/>
        <v>9.1499999999999998E-2</v>
      </c>
      <c r="R2546" s="222">
        <f t="shared" si="940"/>
        <v>93417.420728730067</v>
      </c>
      <c r="S2546" s="36">
        <f t="shared" si="941"/>
        <v>982092.15026678925</v>
      </c>
      <c r="T2546" s="36">
        <f t="shared" si="942"/>
        <v>20266.849733210751</v>
      </c>
      <c r="U2546" s="36">
        <f t="shared" si="943"/>
        <v>45499.477749239304</v>
      </c>
      <c r="V2546" s="36">
        <f t="shared" si="944"/>
        <v>25232.628016030882</v>
      </c>
      <c r="W2546" s="37">
        <f t="shared" si="945"/>
        <v>20266.849733208423</v>
      </c>
      <c r="X2546" s="36">
        <f t="shared" si="946"/>
        <v>20266.849733210751</v>
      </c>
      <c r="Y2546" s="276">
        <f t="shared" si="947"/>
        <v>20266.849733208423</v>
      </c>
      <c r="Z2546" s="36">
        <f t="shared" si="948"/>
        <v>45499.477749239304</v>
      </c>
      <c r="AA2546" s="36">
        <f t="shared" si="949"/>
        <v>25232.628016030882</v>
      </c>
      <c r="AB2546" s="38">
        <f t="shared" si="951"/>
        <v>-2.3283064365386963E-9</v>
      </c>
      <c r="AD2546" s="17">
        <f t="shared" si="950"/>
        <v>11</v>
      </c>
      <c r="AH2546" s="103"/>
    </row>
    <row r="2547" spans="1:34">
      <c r="A2547" s="533"/>
      <c r="C2547" s="67" t="str">
        <f>'Terminated loans'!F1737</f>
        <v>E</v>
      </c>
      <c r="D2547" s="19">
        <f>'Terminated loans'!H1737</f>
        <v>143984265</v>
      </c>
      <c r="E2547" s="19">
        <f>'Terminated loans'!I1737</f>
        <v>98</v>
      </c>
      <c r="F2547" s="19" t="str">
        <f>'Terminated loans'!J1737</f>
        <v xml:space="preserve">ATCHA H B                      </v>
      </c>
      <c r="G2547" s="547" t="str">
        <f t="shared" si="902"/>
        <v>E2</v>
      </c>
      <c r="H2547" s="21">
        <f>'Terminated loans'!L1737</f>
        <v>41821</v>
      </c>
      <c r="I2547" s="21">
        <f>IF(B2547="VELS",'Terminated loans'!M1737,'Terminated loans'!B1737)</f>
        <v>41973</v>
      </c>
      <c r="J2547" s="34">
        <f t="shared" si="939"/>
        <v>5</v>
      </c>
      <c r="K2547" s="34">
        <f t="shared" si="952"/>
        <v>77</v>
      </c>
      <c r="L2547" s="34">
        <f t="shared" si="953"/>
        <v>5</v>
      </c>
      <c r="M2547" s="34">
        <f t="shared" si="954"/>
        <v>5</v>
      </c>
      <c r="N2547" s="52">
        <f t="shared" si="955"/>
        <v>5</v>
      </c>
      <c r="O2547" s="318">
        <f>+'Terminated loans'!S1737</f>
        <v>702624</v>
      </c>
      <c r="P2547" s="26">
        <f>+'Terminated loans'!T1737</f>
        <v>0.05</v>
      </c>
      <c r="Q2547" s="536">
        <f t="shared" si="903"/>
        <v>9.1499999999999998E-2</v>
      </c>
      <c r="R2547" s="222">
        <f t="shared" si="940"/>
        <v>142286.22915972528</v>
      </c>
      <c r="S2547" s="36">
        <f t="shared" si="941"/>
        <v>695442.34403474675</v>
      </c>
      <c r="T2547" s="36">
        <f t="shared" si="942"/>
        <v>7181.6559652532451</v>
      </c>
      <c r="U2547" s="36">
        <f t="shared" si="943"/>
        <v>15988.801763879252</v>
      </c>
      <c r="V2547" s="36">
        <f t="shared" si="944"/>
        <v>8807.1457986264722</v>
      </c>
      <c r="W2547" s="37">
        <f t="shared" si="945"/>
        <v>7181.6559652527794</v>
      </c>
      <c r="X2547" s="36">
        <f t="shared" si="946"/>
        <v>7181.6559652532451</v>
      </c>
      <c r="Y2547" s="276">
        <f t="shared" si="947"/>
        <v>7181.6559652527794</v>
      </c>
      <c r="Z2547" s="36">
        <f t="shared" si="948"/>
        <v>15988.801763879252</v>
      </c>
      <c r="AA2547" s="36">
        <f t="shared" si="949"/>
        <v>8807.1457986264722</v>
      </c>
      <c r="AB2547" s="38">
        <f t="shared" si="951"/>
        <v>-4.6566128730773926E-10</v>
      </c>
      <c r="AD2547" s="17">
        <f t="shared" si="950"/>
        <v>5</v>
      </c>
      <c r="AH2547" s="103"/>
    </row>
    <row r="2548" spans="1:34">
      <c r="A2548" s="533"/>
      <c r="C2548" s="67" t="str">
        <f>'Terminated loans'!F1738</f>
        <v>E</v>
      </c>
      <c r="D2548" s="19">
        <f>'Terminated loans'!H1738</f>
        <v>143984915</v>
      </c>
      <c r="E2548" s="19">
        <f>'Terminated loans'!I1738</f>
        <v>97</v>
      </c>
      <c r="F2548" s="19" t="str">
        <f>'Terminated loans'!J1738</f>
        <v xml:space="preserve">COLLAPPEN J                    </v>
      </c>
      <c r="G2548" s="547" t="str">
        <f t="shared" si="902"/>
        <v>E2</v>
      </c>
      <c r="H2548" s="21">
        <f>'Terminated loans'!L1738</f>
        <v>41911</v>
      </c>
      <c r="I2548" s="21">
        <f>IF(B2548="VELS",'Terminated loans'!M1738,'Terminated loans'!B1738)</f>
        <v>41973</v>
      </c>
      <c r="J2548" s="34">
        <f t="shared" si="939"/>
        <v>2</v>
      </c>
      <c r="K2548" s="34">
        <f t="shared" si="952"/>
        <v>74</v>
      </c>
      <c r="L2548" s="34">
        <f t="shared" si="953"/>
        <v>2</v>
      </c>
      <c r="M2548" s="34">
        <f t="shared" si="954"/>
        <v>2</v>
      </c>
      <c r="N2548" s="52">
        <f t="shared" si="955"/>
        <v>2</v>
      </c>
      <c r="O2548" s="318">
        <f>+'Terminated loans'!S1738</f>
        <v>20833</v>
      </c>
      <c r="P2548" s="26">
        <f>+'Terminated loans'!T1738</f>
        <v>0</v>
      </c>
      <c r="Q2548" s="536">
        <f t="shared" si="903"/>
        <v>9.1499999999999998E-2</v>
      </c>
      <c r="R2548" s="222">
        <f t="shared" si="940"/>
        <v>10416.5</v>
      </c>
      <c r="S2548" s="36">
        <f t="shared" si="941"/>
        <v>20597.12216985353</v>
      </c>
      <c r="T2548" s="36">
        <f t="shared" si="942"/>
        <v>235.87783014646993</v>
      </c>
      <c r="U2548" s="36">
        <f t="shared" si="943"/>
        <v>235.87783014642264</v>
      </c>
      <c r="V2548" s="36">
        <f t="shared" si="944"/>
        <v>0</v>
      </c>
      <c r="W2548" s="37">
        <f t="shared" si="945"/>
        <v>235.87783014642264</v>
      </c>
      <c r="X2548" s="36">
        <f t="shared" si="946"/>
        <v>235.87783014646993</v>
      </c>
      <c r="Y2548" s="276">
        <f t="shared" si="947"/>
        <v>235.87783014642264</v>
      </c>
      <c r="Z2548" s="36">
        <f t="shared" si="948"/>
        <v>235.87783014642264</v>
      </c>
      <c r="AA2548" s="36">
        <f t="shared" si="949"/>
        <v>0</v>
      </c>
      <c r="AB2548" s="38">
        <f t="shared" si="951"/>
        <v>-4.7293724492192268E-11</v>
      </c>
      <c r="AD2548" s="17">
        <f t="shared" si="950"/>
        <v>2</v>
      </c>
      <c r="AH2548" s="103"/>
    </row>
    <row r="2549" spans="1:34">
      <c r="A2549" s="533"/>
      <c r="C2549" s="67" t="str">
        <f>'Terminated loans'!F1739</f>
        <v>E</v>
      </c>
      <c r="D2549" s="19">
        <f>'Terminated loans'!H1739</f>
        <v>143992667</v>
      </c>
      <c r="E2549" s="19">
        <f>'Terminated loans'!I1739</f>
        <v>98</v>
      </c>
      <c r="F2549" s="19" t="str">
        <f>'Terminated loans'!J1739</f>
        <v xml:space="preserve">BAPPO HUNEEWOTH R A            </v>
      </c>
      <c r="G2549" s="547" t="str">
        <f t="shared" si="902"/>
        <v>B2</v>
      </c>
      <c r="H2549" s="21">
        <f>'Terminated loans'!L1739</f>
        <v>40591</v>
      </c>
      <c r="I2549" s="21">
        <f>IF(B2549="VELS",'Terminated loans'!M1739,'Terminated loans'!B1739)</f>
        <v>41973</v>
      </c>
      <c r="J2549" s="34">
        <f t="shared" si="939"/>
        <v>45</v>
      </c>
      <c r="K2549" s="34">
        <f t="shared" si="952"/>
        <v>118</v>
      </c>
      <c r="L2549" s="34">
        <f t="shared" si="953"/>
        <v>45</v>
      </c>
      <c r="M2549" s="34">
        <f t="shared" si="954"/>
        <v>45</v>
      </c>
      <c r="N2549" s="52">
        <f t="shared" si="955"/>
        <v>45</v>
      </c>
      <c r="O2549" s="318">
        <f>+'Terminated loans'!S1739</f>
        <v>740420</v>
      </c>
      <c r="P2549" s="26">
        <f>+'Terminated loans'!T1739</f>
        <v>0.05</v>
      </c>
      <c r="Q2549" s="536">
        <f t="shared" si="903"/>
        <v>9.4E-2</v>
      </c>
      <c r="R2549" s="222">
        <f t="shared" si="940"/>
        <v>18078.65062651231</v>
      </c>
      <c r="S2549" s="36">
        <f t="shared" si="941"/>
        <v>683385.28241523239</v>
      </c>
      <c r="T2549" s="36">
        <f t="shared" si="942"/>
        <v>57034.717584767612</v>
      </c>
      <c r="U2549" s="36">
        <f t="shared" si="943"/>
        <v>130153.99577782454</v>
      </c>
      <c r="V2549" s="36">
        <f t="shared" si="944"/>
        <v>73119.278193053906</v>
      </c>
      <c r="W2549" s="37">
        <f t="shared" si="945"/>
        <v>57034.717584770638</v>
      </c>
      <c r="X2549" s="36">
        <f t="shared" si="946"/>
        <v>57034.717584767612</v>
      </c>
      <c r="Y2549" s="276">
        <f t="shared" si="947"/>
        <v>57034.717584770638</v>
      </c>
      <c r="Z2549" s="36">
        <f t="shared" si="948"/>
        <v>130153.99577782454</v>
      </c>
      <c r="AA2549" s="36">
        <f t="shared" si="949"/>
        <v>73119.278193053906</v>
      </c>
      <c r="AB2549" s="38">
        <f t="shared" si="951"/>
        <v>3.0267983675003052E-9</v>
      </c>
      <c r="AD2549" s="17">
        <f t="shared" si="950"/>
        <v>45</v>
      </c>
      <c r="AH2549" s="103"/>
    </row>
    <row r="2550" spans="1:34">
      <c r="A2550" s="533"/>
      <c r="C2550" s="67" t="str">
        <f>'Terminated loans'!F1740</f>
        <v>E</v>
      </c>
      <c r="D2550" s="19">
        <f>'Terminated loans'!H1740</f>
        <v>143993671</v>
      </c>
      <c r="E2550" s="19">
        <f>'Terminated loans'!I1740</f>
        <v>97</v>
      </c>
      <c r="F2550" s="19" t="str">
        <f>'Terminated loans'!J1740</f>
        <v xml:space="preserve">JHABEEMISSUR J C               </v>
      </c>
      <c r="G2550" s="547" t="str">
        <f t="shared" si="902"/>
        <v>B2</v>
      </c>
      <c r="H2550" s="21">
        <f>'Terminated loans'!L1740</f>
        <v>40500</v>
      </c>
      <c r="I2550" s="21">
        <f>IF(B2550="VELS",'Terminated loans'!M1740,'Terminated loans'!B1740)</f>
        <v>41973</v>
      </c>
      <c r="J2550" s="34">
        <f t="shared" si="939"/>
        <v>48</v>
      </c>
      <c r="K2550" s="34">
        <f t="shared" si="952"/>
        <v>120</v>
      </c>
      <c r="L2550" s="34">
        <f t="shared" si="953"/>
        <v>48</v>
      </c>
      <c r="M2550" s="34">
        <f t="shared" si="954"/>
        <v>48</v>
      </c>
      <c r="N2550" s="52">
        <f t="shared" si="955"/>
        <v>48</v>
      </c>
      <c r="O2550" s="318">
        <f>+'Terminated loans'!S1740</f>
        <v>36239</v>
      </c>
      <c r="P2550" s="26">
        <f>+'Terminated loans'!T1740</f>
        <v>0</v>
      </c>
      <c r="Q2550" s="536">
        <f t="shared" si="903"/>
        <v>9.4E-2</v>
      </c>
      <c r="R2550" s="222">
        <f t="shared" si="940"/>
        <v>754.97916666666663</v>
      </c>
      <c r="S2550" s="36">
        <f t="shared" si="941"/>
        <v>30108.348419340662</v>
      </c>
      <c r="T2550" s="36">
        <f t="shared" si="942"/>
        <v>6130.6515806593379</v>
      </c>
      <c r="U2550" s="36">
        <f t="shared" si="943"/>
        <v>6130.6515806594725</v>
      </c>
      <c r="V2550" s="36">
        <f t="shared" si="944"/>
        <v>0</v>
      </c>
      <c r="W2550" s="37">
        <f t="shared" si="945"/>
        <v>6130.6515806594725</v>
      </c>
      <c r="X2550" s="36">
        <f t="shared" si="946"/>
        <v>6130.6515806593379</v>
      </c>
      <c r="Y2550" s="276">
        <f t="shared" si="947"/>
        <v>6130.6515806594725</v>
      </c>
      <c r="Z2550" s="36">
        <f t="shared" si="948"/>
        <v>6130.6515806594725</v>
      </c>
      <c r="AA2550" s="36">
        <f t="shared" si="949"/>
        <v>0</v>
      </c>
      <c r="AB2550" s="38">
        <f t="shared" si="951"/>
        <v>1.3460521586239338E-10</v>
      </c>
      <c r="AD2550" s="17">
        <f t="shared" si="950"/>
        <v>48</v>
      </c>
      <c r="AH2550" s="103"/>
    </row>
    <row r="2551" spans="1:34">
      <c r="A2551" s="533"/>
      <c r="C2551" s="67" t="str">
        <f>'Terminated loans'!F1741</f>
        <v>E</v>
      </c>
      <c r="D2551" s="19">
        <f>'Terminated loans'!H1741</f>
        <v>143995208</v>
      </c>
      <c r="E2551" s="19">
        <f>'Terminated loans'!I1741</f>
        <v>98</v>
      </c>
      <c r="F2551" s="19" t="str">
        <f>'Terminated loans'!J1741</f>
        <v xml:space="preserve">JAUNE M A A M                  </v>
      </c>
      <c r="G2551" s="547" t="str">
        <f t="shared" si="902"/>
        <v>C2</v>
      </c>
      <c r="H2551" s="21">
        <f>'Terminated loans'!L1741</f>
        <v>40886</v>
      </c>
      <c r="I2551" s="21">
        <f>IF(B2551="VELS",'Terminated loans'!M1741,'Terminated loans'!B1741)</f>
        <v>41973</v>
      </c>
      <c r="J2551" s="34">
        <f t="shared" si="939"/>
        <v>36</v>
      </c>
      <c r="K2551" s="34">
        <f t="shared" si="952"/>
        <v>108</v>
      </c>
      <c r="L2551" s="34">
        <f t="shared" si="953"/>
        <v>36</v>
      </c>
      <c r="M2551" s="34">
        <f t="shared" si="954"/>
        <v>36</v>
      </c>
      <c r="N2551" s="52">
        <f t="shared" si="955"/>
        <v>36</v>
      </c>
      <c r="O2551" s="318">
        <f>+'Terminated loans'!S1741</f>
        <v>150166</v>
      </c>
      <c r="P2551" s="26">
        <f>+'Terminated loans'!T1741</f>
        <v>0.05</v>
      </c>
      <c r="Q2551" s="536">
        <f t="shared" si="903"/>
        <v>9.9000000000000005E-2</v>
      </c>
      <c r="R2551" s="222">
        <f t="shared" si="940"/>
        <v>4500.6097346191964</v>
      </c>
      <c r="S2551" s="36">
        <f t="shared" si="941"/>
        <v>139682.60944063152</v>
      </c>
      <c r="T2551" s="36">
        <f t="shared" si="942"/>
        <v>10483.390559368476</v>
      </c>
      <c r="U2551" s="36">
        <f t="shared" si="943"/>
        <v>22339.341005661612</v>
      </c>
      <c r="V2551" s="36">
        <f t="shared" si="944"/>
        <v>11855.95044629107</v>
      </c>
      <c r="W2551" s="37">
        <f t="shared" si="945"/>
        <v>10483.390559370542</v>
      </c>
      <c r="X2551" s="36">
        <f t="shared" si="946"/>
        <v>10483.390559368476</v>
      </c>
      <c r="Y2551" s="276">
        <f t="shared" si="947"/>
        <v>10483.390559370542</v>
      </c>
      <c r="Z2551" s="36">
        <f t="shared" si="948"/>
        <v>22339.341005661612</v>
      </c>
      <c r="AA2551" s="36">
        <f t="shared" si="949"/>
        <v>11855.95044629107</v>
      </c>
      <c r="AB2551" s="38">
        <f t="shared" si="951"/>
        <v>2.066371962428093E-9</v>
      </c>
      <c r="AD2551" s="17">
        <f t="shared" si="950"/>
        <v>36</v>
      </c>
      <c r="AH2551" s="103"/>
    </row>
    <row r="2552" spans="1:34">
      <c r="A2552" s="533"/>
      <c r="C2552" s="67" t="str">
        <f>'Terminated loans'!F1742</f>
        <v>E</v>
      </c>
      <c r="D2552" s="19">
        <f>'Terminated loans'!H1742</f>
        <v>143995267</v>
      </c>
      <c r="E2552" s="19">
        <f>'Terminated loans'!I1742</f>
        <v>98</v>
      </c>
      <c r="F2552" s="19" t="str">
        <f>'Terminated loans'!J1742</f>
        <v xml:space="preserve">ALIPHON J A                    </v>
      </c>
      <c r="G2552" s="547" t="str">
        <f t="shared" si="902"/>
        <v>C2</v>
      </c>
      <c r="H2552" s="21">
        <f>'Terminated loans'!L1742</f>
        <v>40743</v>
      </c>
      <c r="I2552" s="21">
        <f>IF(B2552="VELS",'Terminated loans'!M1742,'Terminated loans'!B1742)</f>
        <v>41973</v>
      </c>
      <c r="J2552" s="34">
        <f t="shared" si="939"/>
        <v>40</v>
      </c>
      <c r="K2552" s="34">
        <f t="shared" si="952"/>
        <v>113</v>
      </c>
      <c r="L2552" s="34">
        <f t="shared" si="953"/>
        <v>40</v>
      </c>
      <c r="M2552" s="34">
        <f t="shared" si="954"/>
        <v>40</v>
      </c>
      <c r="N2552" s="52">
        <f t="shared" si="955"/>
        <v>40</v>
      </c>
      <c r="O2552" s="318">
        <f>+'Terminated loans'!S1742</f>
        <v>193264</v>
      </c>
      <c r="P2552" s="26">
        <f>+'Terminated loans'!T1742</f>
        <v>0.05</v>
      </c>
      <c r="Q2552" s="536">
        <f t="shared" si="903"/>
        <v>9.9000000000000005E-2</v>
      </c>
      <c r="R2552" s="222">
        <f t="shared" si="940"/>
        <v>5255.448071964629</v>
      </c>
      <c r="S2552" s="36">
        <f t="shared" si="941"/>
        <v>178431.90396424546</v>
      </c>
      <c r="T2552" s="36">
        <f t="shared" si="942"/>
        <v>14832.096035754541</v>
      </c>
      <c r="U2552" s="36">
        <f t="shared" si="943"/>
        <v>31786.018914342334</v>
      </c>
      <c r="V2552" s="36">
        <f t="shared" si="944"/>
        <v>16953.922878585145</v>
      </c>
      <c r="W2552" s="37">
        <f t="shared" si="945"/>
        <v>14832.096035757189</v>
      </c>
      <c r="X2552" s="36">
        <f t="shared" si="946"/>
        <v>14832.096035754541</v>
      </c>
      <c r="Y2552" s="276">
        <f t="shared" si="947"/>
        <v>14832.096035757189</v>
      </c>
      <c r="Z2552" s="36">
        <f t="shared" si="948"/>
        <v>31786.018914342334</v>
      </c>
      <c r="AA2552" s="36">
        <f t="shared" si="949"/>
        <v>16953.922878585145</v>
      </c>
      <c r="AB2552" s="38">
        <f t="shared" si="951"/>
        <v>2.648448571562767E-9</v>
      </c>
      <c r="AD2552" s="17">
        <f t="shared" si="950"/>
        <v>40</v>
      </c>
      <c r="AH2552" s="103"/>
    </row>
    <row r="2553" spans="1:34">
      <c r="A2553" s="533"/>
      <c r="C2553" s="67" t="str">
        <f>'Terminated loans'!F1743</f>
        <v>E</v>
      </c>
      <c r="D2553" s="19">
        <f>'Terminated loans'!H1743</f>
        <v>143997618</v>
      </c>
      <c r="E2553" s="19">
        <f>'Terminated loans'!I1743</f>
        <v>97</v>
      </c>
      <c r="F2553" s="19" t="str">
        <f>'Terminated loans'!J1743</f>
        <v xml:space="preserve">COLLAPPEN J                    </v>
      </c>
      <c r="G2553" s="547" t="str">
        <f t="shared" si="902"/>
        <v>D2</v>
      </c>
      <c r="H2553" s="21">
        <f>'Terminated loans'!L1743</f>
        <v>41022</v>
      </c>
      <c r="I2553" s="21">
        <f>IF(B2553="VELS",'Terminated loans'!M1743,'Terminated loans'!B1743)</f>
        <v>41973</v>
      </c>
      <c r="J2553" s="34">
        <f t="shared" si="939"/>
        <v>31</v>
      </c>
      <c r="K2553" s="34">
        <f t="shared" si="952"/>
        <v>103</v>
      </c>
      <c r="L2553" s="34">
        <f t="shared" si="953"/>
        <v>31</v>
      </c>
      <c r="M2553" s="34">
        <f t="shared" si="954"/>
        <v>31</v>
      </c>
      <c r="N2553" s="52">
        <f t="shared" si="955"/>
        <v>31</v>
      </c>
      <c r="O2553" s="318">
        <f>+'Terminated loans'!S1743</f>
        <v>46958</v>
      </c>
      <c r="P2553" s="26">
        <f>+'Terminated loans'!T1743</f>
        <v>0</v>
      </c>
      <c r="Q2553" s="536">
        <f t="shared" si="903"/>
        <v>9.4E-2</v>
      </c>
      <c r="R2553" s="222">
        <f t="shared" si="940"/>
        <v>1514.7741935483871</v>
      </c>
      <c r="S2553" s="36">
        <f t="shared" si="941"/>
        <v>41547.724715724355</v>
      </c>
      <c r="T2553" s="36">
        <f t="shared" si="942"/>
        <v>5410.2752842756454</v>
      </c>
      <c r="U2553" s="36">
        <f t="shared" si="943"/>
        <v>5410.2752842758055</v>
      </c>
      <c r="V2553" s="36">
        <f t="shared" si="944"/>
        <v>0</v>
      </c>
      <c r="W2553" s="37">
        <f t="shared" si="945"/>
        <v>5410.2752842758055</v>
      </c>
      <c r="X2553" s="36">
        <f t="shared" si="946"/>
        <v>5410.2752842756454</v>
      </c>
      <c r="Y2553" s="276">
        <f t="shared" si="947"/>
        <v>5410.2752842758055</v>
      </c>
      <c r="Z2553" s="36">
        <f t="shared" si="948"/>
        <v>5410.2752842758055</v>
      </c>
      <c r="AA2553" s="36">
        <f t="shared" si="949"/>
        <v>0</v>
      </c>
      <c r="AB2553" s="38">
        <f t="shared" si="951"/>
        <v>1.6007106751203537E-10</v>
      </c>
      <c r="AD2553" s="17">
        <f t="shared" si="950"/>
        <v>31</v>
      </c>
      <c r="AH2553" s="103"/>
    </row>
    <row r="2554" spans="1:34">
      <c r="A2554" s="533"/>
      <c r="C2554" s="67" t="str">
        <f>'Terminated loans'!F1744</f>
        <v>E</v>
      </c>
      <c r="D2554" s="19">
        <f>'Terminated loans'!H1744</f>
        <v>143997901</v>
      </c>
      <c r="E2554" s="19">
        <f>'Terminated loans'!I1744</f>
        <v>98</v>
      </c>
      <c r="F2554" s="19" t="str">
        <f>'Terminated loans'!J1744</f>
        <v xml:space="preserve">JHOWRY D P                     </v>
      </c>
      <c r="G2554" s="547" t="str">
        <f t="shared" si="902"/>
        <v>D2</v>
      </c>
      <c r="H2554" s="21">
        <f>'Terminated loans'!L1744</f>
        <v>41045</v>
      </c>
      <c r="I2554" s="21">
        <f>IF(B2554="VELS",'Terminated loans'!M1744,'Terminated loans'!B1744)</f>
        <v>41973</v>
      </c>
      <c r="J2554" s="34">
        <f t="shared" si="939"/>
        <v>31</v>
      </c>
      <c r="K2554" s="34">
        <f t="shared" si="952"/>
        <v>103</v>
      </c>
      <c r="L2554" s="34">
        <f t="shared" si="953"/>
        <v>31</v>
      </c>
      <c r="M2554" s="34">
        <f t="shared" si="954"/>
        <v>31</v>
      </c>
      <c r="N2554" s="52">
        <f t="shared" si="955"/>
        <v>31</v>
      </c>
      <c r="O2554" s="318">
        <f>+'Terminated loans'!S1744</f>
        <v>971481</v>
      </c>
      <c r="P2554" s="26">
        <f>+'Terminated loans'!T1744</f>
        <v>0.05</v>
      </c>
      <c r="Q2554" s="536">
        <f t="shared" si="903"/>
        <v>9.4E-2</v>
      </c>
      <c r="R2554" s="222">
        <f t="shared" si="940"/>
        <v>33470.725898561912</v>
      </c>
      <c r="S2554" s="36">
        <f t="shared" si="941"/>
        <v>918046.07682900468</v>
      </c>
      <c r="T2554" s="36">
        <f t="shared" si="942"/>
        <v>53434.923170995316</v>
      </c>
      <c r="U2554" s="36">
        <f t="shared" si="943"/>
        <v>119546.42602641834</v>
      </c>
      <c r="V2554" s="36">
        <f t="shared" si="944"/>
        <v>66111.502855419298</v>
      </c>
      <c r="W2554" s="37">
        <f t="shared" si="945"/>
        <v>53434.923170999042</v>
      </c>
      <c r="X2554" s="36">
        <f t="shared" si="946"/>
        <v>53434.923170995316</v>
      </c>
      <c r="Y2554" s="276">
        <f t="shared" si="947"/>
        <v>53434.923170999042</v>
      </c>
      <c r="Z2554" s="36">
        <f t="shared" si="948"/>
        <v>119546.42602641834</v>
      </c>
      <c r="AA2554" s="36">
        <f t="shared" si="949"/>
        <v>66111.502855419298</v>
      </c>
      <c r="AB2554" s="38">
        <f t="shared" si="951"/>
        <v>3.7252902984619141E-9</v>
      </c>
      <c r="AD2554" s="17">
        <f t="shared" si="950"/>
        <v>31</v>
      </c>
      <c r="AH2554" s="103"/>
    </row>
    <row r="2555" spans="1:34">
      <c r="A2555" s="533"/>
      <c r="C2555" s="67" t="str">
        <f>'Terminated loans'!F1745</f>
        <v>E</v>
      </c>
      <c r="D2555" s="19">
        <f>'Terminated loans'!H1745</f>
        <v>143998738</v>
      </c>
      <c r="E2555" s="19">
        <f>'Terminated loans'!I1745</f>
        <v>99</v>
      </c>
      <c r="F2555" s="19" t="str">
        <f>'Terminated loans'!J1745</f>
        <v xml:space="preserve">JOOKHUN Y                      </v>
      </c>
      <c r="G2555" s="547" t="str">
        <f t="shared" si="902"/>
        <v>C1</v>
      </c>
      <c r="H2555" s="21">
        <f>'Terminated loans'!L1745</f>
        <v>40764</v>
      </c>
      <c r="I2555" s="21">
        <f>IF(B2555="VELS",'Terminated loans'!M1745,'Terminated loans'!B1745)</f>
        <v>41973</v>
      </c>
      <c r="J2555" s="34">
        <f t="shared" si="939"/>
        <v>40</v>
      </c>
      <c r="K2555" s="34">
        <f t="shared" si="952"/>
        <v>112</v>
      </c>
      <c r="L2555" s="34">
        <f t="shared" si="953"/>
        <v>40</v>
      </c>
      <c r="M2555" s="34">
        <f t="shared" si="954"/>
        <v>40</v>
      </c>
      <c r="N2555" s="52">
        <f t="shared" si="955"/>
        <v>40</v>
      </c>
      <c r="O2555" s="318">
        <f>+'Terminated loans'!S1745</f>
        <v>357376</v>
      </c>
      <c r="P2555" s="26">
        <f>+'Terminated loans'!T1745</f>
        <v>0.03</v>
      </c>
      <c r="Q2555" s="536">
        <f t="shared" si="903"/>
        <v>8.1500000000000003E-2</v>
      </c>
      <c r="R2555" s="222">
        <f t="shared" si="940"/>
        <v>9399.7181586673378</v>
      </c>
      <c r="S2555" s="36">
        <f t="shared" si="941"/>
        <v>328274.86138501955</v>
      </c>
      <c r="T2555" s="36">
        <f t="shared" si="942"/>
        <v>29101.138614980446</v>
      </c>
      <c r="U2555" s="36">
        <f t="shared" si="943"/>
        <v>47713.864961679501</v>
      </c>
      <c r="V2555" s="36">
        <f t="shared" si="944"/>
        <v>18612.726346693526</v>
      </c>
      <c r="W2555" s="37">
        <f t="shared" si="945"/>
        <v>29101.138614985975</v>
      </c>
      <c r="X2555" s="36">
        <f t="shared" si="946"/>
        <v>29101.138614980446</v>
      </c>
      <c r="Y2555" s="276">
        <f t="shared" si="947"/>
        <v>29101.138614985975</v>
      </c>
      <c r="Z2555" s="36">
        <f t="shared" si="948"/>
        <v>47713.864961679501</v>
      </c>
      <c r="AA2555" s="36">
        <f t="shared" si="949"/>
        <v>18612.726346693526</v>
      </c>
      <c r="AB2555" s="38">
        <f t="shared" si="951"/>
        <v>5.5297277867794037E-9</v>
      </c>
      <c r="AD2555" s="17">
        <f t="shared" si="950"/>
        <v>40</v>
      </c>
      <c r="AH2555" s="103"/>
    </row>
    <row r="2556" spans="1:34">
      <c r="A2556" s="533"/>
      <c r="C2556" s="67" t="str">
        <f>'Terminated loans'!F1746</f>
        <v>E</v>
      </c>
      <c r="D2556" s="19">
        <f>'Terminated loans'!H1746</f>
        <v>143999149</v>
      </c>
      <c r="E2556" s="19">
        <f>'Terminated loans'!I1746</f>
        <v>98</v>
      </c>
      <c r="F2556" s="19" t="str">
        <f>'Terminated loans'!J1746</f>
        <v xml:space="preserve">GUNPUTRAR M                    </v>
      </c>
      <c r="G2556" s="547" t="str">
        <f t="shared" si="902"/>
        <v>D2</v>
      </c>
      <c r="H2556" s="21">
        <f>'Terminated loans'!L1746</f>
        <v>41095</v>
      </c>
      <c r="I2556" s="21">
        <f>IF(B2556="VELS",'Terminated loans'!M1746,'Terminated loans'!B1746)</f>
        <v>41973</v>
      </c>
      <c r="J2556" s="34">
        <f t="shared" si="939"/>
        <v>29</v>
      </c>
      <c r="K2556" s="34">
        <f t="shared" si="952"/>
        <v>101</v>
      </c>
      <c r="L2556" s="34">
        <f t="shared" si="953"/>
        <v>29</v>
      </c>
      <c r="M2556" s="34">
        <f t="shared" si="954"/>
        <v>29</v>
      </c>
      <c r="N2556" s="52">
        <f t="shared" si="955"/>
        <v>29</v>
      </c>
      <c r="O2556" s="318">
        <f>+'Terminated loans'!S1746</f>
        <v>133604</v>
      </c>
      <c r="P2556" s="26">
        <f>+'Terminated loans'!T1746</f>
        <v>0.05</v>
      </c>
      <c r="Q2556" s="536">
        <f t="shared" si="903"/>
        <v>9.4E-2</v>
      </c>
      <c r="R2556" s="222">
        <f t="shared" si="940"/>
        <v>4900.5599775242445</v>
      </c>
      <c r="S2556" s="36">
        <f t="shared" si="941"/>
        <v>126688.73275214489</v>
      </c>
      <c r="T2556" s="36">
        <f t="shared" si="942"/>
        <v>6915.2672478551103</v>
      </c>
      <c r="U2556" s="36">
        <f t="shared" si="943"/>
        <v>15427.506596058709</v>
      </c>
      <c r="V2556" s="36">
        <f t="shared" si="944"/>
        <v>8512.2393482030893</v>
      </c>
      <c r="W2556" s="37">
        <f t="shared" si="945"/>
        <v>6915.2672478556196</v>
      </c>
      <c r="X2556" s="36">
        <f t="shared" si="946"/>
        <v>6915.2672478551103</v>
      </c>
      <c r="Y2556" s="276">
        <f t="shared" si="947"/>
        <v>6915.2672478556196</v>
      </c>
      <c r="Z2556" s="36">
        <f t="shared" si="948"/>
        <v>15427.506596058709</v>
      </c>
      <c r="AA2556" s="36">
        <f t="shared" si="949"/>
        <v>8512.2393482030893</v>
      </c>
      <c r="AB2556" s="38">
        <f t="shared" si="951"/>
        <v>5.0931703299283981E-10</v>
      </c>
      <c r="AD2556" s="17">
        <f t="shared" si="950"/>
        <v>29</v>
      </c>
      <c r="AH2556" s="103"/>
    </row>
    <row r="2557" spans="1:34">
      <c r="A2557" s="533"/>
      <c r="C2557" s="67" t="str">
        <f>'Terminated loans'!F1747</f>
        <v>E</v>
      </c>
      <c r="D2557" s="19">
        <f>'Terminated loans'!H1747</f>
        <v>143002403</v>
      </c>
      <c r="E2557" s="19">
        <f>'Terminated loans'!I1747</f>
        <v>99</v>
      </c>
      <c r="F2557" s="19" t="str">
        <f>'Terminated loans'!J1747</f>
        <v xml:space="preserve">HUNG HAN YUN S                 </v>
      </c>
      <c r="G2557" s="547" t="str">
        <f t="shared" ref="G2557:G2620" si="956">IF(H2557&lt;$P$5,"A",IF(H2557&lt;$P$6,"B",IF(H2557&lt;$P$7,"C",IF(H2557&lt;$P$8,"D",IF(H2557&lt;$P$9,"E",IF(H2557&lt;$P$10,"F",IF(H2557&lt;$P$11,"G",IF(H2557&lt;$P$12,"I",IF(H2557&lt;$P$13,"J",IF(H2557&lt;$P$14,"K","L"))))))))))&amp;IF(OR(P2557=0,P2557&gt;=5%),2,1)</f>
        <v>A1</v>
      </c>
      <c r="H2557" s="21">
        <f>'Terminated loans'!L1747</f>
        <v>39035</v>
      </c>
      <c r="I2557" s="21">
        <f>IF(B2557="VELS",'Terminated loans'!M1747,'Terminated loans'!B1747)</f>
        <v>42004</v>
      </c>
      <c r="J2557" s="34">
        <f t="shared" ref="J2557:J2568" si="957">ROUND((I2557-H2557)/365*12,0)</f>
        <v>98</v>
      </c>
      <c r="K2557" s="34">
        <f t="shared" si="952"/>
        <v>169</v>
      </c>
      <c r="L2557" s="34">
        <f t="shared" si="953"/>
        <v>98</v>
      </c>
      <c r="M2557" s="34">
        <f t="shared" si="954"/>
        <v>98</v>
      </c>
      <c r="N2557" s="52">
        <f t="shared" si="955"/>
        <v>98</v>
      </c>
      <c r="O2557" s="318">
        <f>+'Terminated loans'!S1747</f>
        <v>996036</v>
      </c>
      <c r="P2557" s="26">
        <f>+'Terminated loans'!T1747</f>
        <v>0.03</v>
      </c>
      <c r="Q2557" s="536">
        <f t="shared" ref="Q2557:Q2620" si="958">VLOOKUP(G2557,$O$3:$Q$28,3,FALSE)</f>
        <v>8.6499999999999994E-2</v>
      </c>
      <c r="R2557" s="222">
        <f t="shared" ref="R2557:R2568" si="959">PMT(P2557/12,L2557,-O2557,0,0)</f>
        <v>11472.102202749958</v>
      </c>
      <c r="S2557" s="36">
        <f t="shared" ref="S2557:S2568" si="960">(-PV(Q2557/12,L2557,R2557,0,0))</f>
        <v>804249.95390174072</v>
      </c>
      <c r="T2557" s="36">
        <f t="shared" ref="T2557:T2568" si="961">O2557-S2557</f>
        <v>191786.04609825928</v>
      </c>
      <c r="U2557" s="36">
        <f t="shared" ref="U2557:U2568" si="962">-IF(OR(Q2557="",Q2557=0),0,(CUMIPMT(Q2557/12,L2557,S2557,1,M2557,0)))</f>
        <v>320016.06196774647</v>
      </c>
      <c r="V2557" s="36">
        <f t="shared" ref="V2557:V2568" si="963">-IF(OR(P2557="",P2557=0),0,(CUMIPMT(P2557/12,L2557,O2557,1,M2557,0)))</f>
        <v>128230.01586949604</v>
      </c>
      <c r="W2557" s="37">
        <f t="shared" ref="W2557:W2568" si="964">IF(ISERROR(U2557-V2557),0,U2557-V2557)</f>
        <v>191786.04609825043</v>
      </c>
      <c r="X2557" s="36">
        <f t="shared" ref="X2557:X2568" si="965">IF(C2557="O",T2557/AD2557*N2557,T2557)</f>
        <v>191786.04609825928</v>
      </c>
      <c r="Y2557" s="276">
        <f t="shared" ref="Y2557:Y2568" si="966">W2557</f>
        <v>191786.04609825043</v>
      </c>
      <c r="Z2557" s="36">
        <f t="shared" ref="Z2557:Z2568" si="967">-IF(OR(Q2557="",Q2557=0),0,(CUMIPMT(Q2557/12,L2557,S2557,1,L2557,0)))</f>
        <v>320016.06196774647</v>
      </c>
      <c r="AA2557" s="36">
        <f t="shared" ref="AA2557:AA2568" si="968">-IF(OR(P2557="",P2557=0),0,(CUMIPMT(P2557/12,L2557,O2557,1,L2557,0)))</f>
        <v>128230.01586949604</v>
      </c>
      <c r="AB2557" s="38">
        <f t="shared" si="951"/>
        <v>-8.8475644588470459E-9</v>
      </c>
      <c r="AD2557" s="17">
        <f t="shared" ref="AD2557:AD2568" si="969">IF(L2557&gt;$J$2,$J$2,L2557)</f>
        <v>98</v>
      </c>
      <c r="AH2557" s="103"/>
    </row>
    <row r="2558" spans="1:34">
      <c r="A2558" s="533"/>
      <c r="C2558" s="67" t="str">
        <f>'Terminated loans'!F1748</f>
        <v>E</v>
      </c>
      <c r="D2558" s="19">
        <f>'Terminated loans'!H1748</f>
        <v>143028208</v>
      </c>
      <c r="E2558" s="19">
        <f>'Terminated loans'!I1748</f>
        <v>98</v>
      </c>
      <c r="F2558" s="19" t="str">
        <f>'Terminated loans'!J1748</f>
        <v xml:space="preserve">BHOYROO V/057412               </v>
      </c>
      <c r="G2558" s="547" t="str">
        <f t="shared" si="956"/>
        <v>A2</v>
      </c>
      <c r="H2558" s="21">
        <f>'Terminated loans'!L1748</f>
        <v>39584</v>
      </c>
      <c r="I2558" s="21">
        <f>IF(B2558="VELS",'Terminated loans'!M1748,'Terminated loans'!B1748)</f>
        <v>42004</v>
      </c>
      <c r="J2558" s="34">
        <f t="shared" si="957"/>
        <v>80</v>
      </c>
      <c r="K2558" s="34">
        <f t="shared" si="952"/>
        <v>151</v>
      </c>
      <c r="L2558" s="34">
        <f t="shared" si="953"/>
        <v>60</v>
      </c>
      <c r="M2558" s="34">
        <f t="shared" si="954"/>
        <v>60</v>
      </c>
      <c r="N2558" s="52">
        <f t="shared" si="955"/>
        <v>60</v>
      </c>
      <c r="O2558" s="318">
        <f>+'Terminated loans'!S1748</f>
        <v>400031</v>
      </c>
      <c r="P2558" s="26">
        <f>+'Terminated loans'!T1748</f>
        <v>0.05</v>
      </c>
      <c r="Q2558" s="536">
        <f t="shared" si="958"/>
        <v>0.104</v>
      </c>
      <c r="R2558" s="222">
        <f t="shared" si="959"/>
        <v>7549.0784658473385</v>
      </c>
      <c r="S2558" s="36">
        <f t="shared" si="960"/>
        <v>352030.36574825679</v>
      </c>
      <c r="T2558" s="36">
        <f t="shared" si="961"/>
        <v>48000.634251743206</v>
      </c>
      <c r="U2558" s="36">
        <f t="shared" si="962"/>
        <v>100914.34220258018</v>
      </c>
      <c r="V2558" s="36">
        <f t="shared" si="963"/>
        <v>52913.707950840297</v>
      </c>
      <c r="W2558" s="37">
        <f t="shared" si="964"/>
        <v>48000.634251739888</v>
      </c>
      <c r="X2558" s="36">
        <f t="shared" si="965"/>
        <v>48000.634251743206</v>
      </c>
      <c r="Y2558" s="276">
        <f t="shared" si="966"/>
        <v>48000.634251739888</v>
      </c>
      <c r="Z2558" s="36">
        <f t="shared" si="967"/>
        <v>100914.34220258018</v>
      </c>
      <c r="AA2558" s="36">
        <f t="shared" si="968"/>
        <v>52913.707950840297</v>
      </c>
      <c r="AB2558" s="38">
        <f t="shared" si="951"/>
        <v>-3.3178366720676422E-9</v>
      </c>
      <c r="AD2558" s="17">
        <f t="shared" si="969"/>
        <v>60</v>
      </c>
      <c r="AH2558" s="103"/>
    </row>
    <row r="2559" spans="1:34">
      <c r="A2559" s="533"/>
      <c r="C2559" s="67" t="str">
        <f>'Terminated loans'!F1749</f>
        <v>E</v>
      </c>
      <c r="D2559" s="19">
        <f>'Terminated loans'!H1749</f>
        <v>143134733</v>
      </c>
      <c r="E2559" s="19">
        <f>'Terminated loans'!I1749</f>
        <v>99</v>
      </c>
      <c r="F2559" s="19" t="str">
        <f>'Terminated loans'!J1749</f>
        <v xml:space="preserve">BHUNJUN P                      </v>
      </c>
      <c r="G2559" s="547" t="str">
        <f t="shared" si="956"/>
        <v>A1</v>
      </c>
      <c r="H2559" s="21">
        <f>'Terminated loans'!L1749</f>
        <v>40316</v>
      </c>
      <c r="I2559" s="21">
        <f>IF(B2559="VELS",'Terminated loans'!M1749,'Terminated loans'!B1749)</f>
        <v>42004</v>
      </c>
      <c r="J2559" s="34">
        <f t="shared" si="957"/>
        <v>55</v>
      </c>
      <c r="K2559" s="34">
        <f t="shared" si="952"/>
        <v>127</v>
      </c>
      <c r="L2559" s="34">
        <f t="shared" si="953"/>
        <v>55</v>
      </c>
      <c r="M2559" s="34">
        <f t="shared" si="954"/>
        <v>55</v>
      </c>
      <c r="N2559" s="52">
        <f t="shared" si="955"/>
        <v>55</v>
      </c>
      <c r="O2559" s="318">
        <f>+'Terminated loans'!S1749</f>
        <v>363593</v>
      </c>
      <c r="P2559" s="26">
        <f>+'Terminated loans'!T1749</f>
        <v>0.03</v>
      </c>
      <c r="Q2559" s="536">
        <f t="shared" si="958"/>
        <v>8.6499999999999994E-2</v>
      </c>
      <c r="R2559" s="222">
        <f t="shared" si="959"/>
        <v>7083.9322652881865</v>
      </c>
      <c r="S2559" s="36">
        <f t="shared" si="960"/>
        <v>320712.35306437546</v>
      </c>
      <c r="T2559" s="36">
        <f t="shared" si="961"/>
        <v>42880.646935624536</v>
      </c>
      <c r="U2559" s="36">
        <f t="shared" si="962"/>
        <v>68903.921526471444</v>
      </c>
      <c r="V2559" s="36">
        <f t="shared" si="963"/>
        <v>26023.274590850284</v>
      </c>
      <c r="W2559" s="37">
        <f t="shared" si="964"/>
        <v>42880.64693562116</v>
      </c>
      <c r="X2559" s="36">
        <f t="shared" si="965"/>
        <v>42880.646935624536</v>
      </c>
      <c r="Y2559" s="276">
        <f t="shared" si="966"/>
        <v>42880.64693562116</v>
      </c>
      <c r="Z2559" s="36">
        <f t="shared" si="967"/>
        <v>68903.921526471444</v>
      </c>
      <c r="AA2559" s="36">
        <f t="shared" si="968"/>
        <v>26023.274590850284</v>
      </c>
      <c r="AB2559" s="38">
        <f t="shared" si="951"/>
        <v>-3.3760443329811096E-9</v>
      </c>
      <c r="AD2559" s="17">
        <f t="shared" si="969"/>
        <v>55</v>
      </c>
      <c r="AH2559" s="103"/>
    </row>
    <row r="2560" spans="1:34">
      <c r="A2560" s="533"/>
      <c r="C2560" s="67" t="str">
        <f>'Terminated loans'!F1750</f>
        <v>E</v>
      </c>
      <c r="D2560" s="19">
        <f>'Terminated loans'!H1750</f>
        <v>143981754</v>
      </c>
      <c r="E2560" s="19">
        <f>'Terminated loans'!I1750</f>
        <v>98</v>
      </c>
      <c r="F2560" s="19" t="str">
        <f>'Terminated loans'!J1750</f>
        <v xml:space="preserve">LALSING R R                    </v>
      </c>
      <c r="G2560" s="547" t="str">
        <f t="shared" si="956"/>
        <v>E2</v>
      </c>
      <c r="H2560" s="21">
        <f>'Terminated loans'!L1750</f>
        <v>41516</v>
      </c>
      <c r="I2560" s="21">
        <f>IF(B2560="VELS",'Terminated loans'!M1750,'Terminated loans'!B1750)</f>
        <v>42004</v>
      </c>
      <c r="J2560" s="34">
        <f t="shared" si="957"/>
        <v>16</v>
      </c>
      <c r="K2560" s="34">
        <f t="shared" si="952"/>
        <v>87</v>
      </c>
      <c r="L2560" s="34">
        <f t="shared" si="953"/>
        <v>16</v>
      </c>
      <c r="M2560" s="34">
        <f t="shared" si="954"/>
        <v>16</v>
      </c>
      <c r="N2560" s="52">
        <f t="shared" si="955"/>
        <v>16</v>
      </c>
      <c r="O2560" s="318">
        <f>+'Terminated loans'!S1750</f>
        <v>241820</v>
      </c>
      <c r="P2560" s="26">
        <f>+'Terminated loans'!T1750</f>
        <v>0.05</v>
      </c>
      <c r="Q2560" s="536">
        <f t="shared" si="958"/>
        <v>9.1499999999999998E-2</v>
      </c>
      <c r="R2560" s="222">
        <f t="shared" si="959"/>
        <v>15654.59246892302</v>
      </c>
      <c r="S2560" s="36">
        <f t="shared" si="960"/>
        <v>234956.26352982677</v>
      </c>
      <c r="T2560" s="36">
        <f t="shared" si="961"/>
        <v>6863.7364701732295</v>
      </c>
      <c r="U2560" s="36">
        <f t="shared" si="962"/>
        <v>15517.21597294166</v>
      </c>
      <c r="V2560" s="36">
        <f t="shared" si="963"/>
        <v>8653.479502768314</v>
      </c>
      <c r="W2560" s="37">
        <f t="shared" si="964"/>
        <v>6863.7364701733459</v>
      </c>
      <c r="X2560" s="36">
        <f t="shared" si="965"/>
        <v>6863.7364701732295</v>
      </c>
      <c r="Y2560" s="276">
        <f t="shared" si="966"/>
        <v>6863.7364701733459</v>
      </c>
      <c r="Z2560" s="36">
        <f t="shared" si="967"/>
        <v>15517.21597294166</v>
      </c>
      <c r="AA2560" s="36">
        <f t="shared" si="968"/>
        <v>8653.479502768314</v>
      </c>
      <c r="AB2560" s="38">
        <f t="shared" si="951"/>
        <v>1.1641532182693481E-10</v>
      </c>
      <c r="AD2560" s="17">
        <f t="shared" si="969"/>
        <v>16</v>
      </c>
      <c r="AH2560" s="103"/>
    </row>
    <row r="2561" spans="1:34">
      <c r="A2561" s="533"/>
      <c r="C2561" s="67" t="str">
        <f>'Terminated loans'!F1751</f>
        <v>E</v>
      </c>
      <c r="D2561" s="19">
        <f>'Terminated loans'!H1751</f>
        <v>143981797</v>
      </c>
      <c r="E2561" s="19">
        <f>'Terminated loans'!I1751</f>
        <v>98</v>
      </c>
      <c r="F2561" s="19" t="str">
        <f>'Terminated loans'!J1751</f>
        <v xml:space="preserve">JUSTE J D S                    </v>
      </c>
      <c r="G2561" s="547" t="str">
        <f t="shared" si="956"/>
        <v>D2</v>
      </c>
      <c r="H2561" s="21">
        <f>'Terminated loans'!L1751</f>
        <v>41425</v>
      </c>
      <c r="I2561" s="21">
        <f>IF(B2561="VELS",'Terminated loans'!M1751,'Terminated loans'!B1751)</f>
        <v>42004</v>
      </c>
      <c r="J2561" s="34">
        <f t="shared" si="957"/>
        <v>19</v>
      </c>
      <c r="K2561" s="34">
        <f t="shared" si="952"/>
        <v>90</v>
      </c>
      <c r="L2561" s="34">
        <f t="shared" si="953"/>
        <v>19</v>
      </c>
      <c r="M2561" s="34">
        <f t="shared" si="954"/>
        <v>19</v>
      </c>
      <c r="N2561" s="52">
        <f t="shared" si="955"/>
        <v>19</v>
      </c>
      <c r="O2561" s="318">
        <f>+'Terminated loans'!S1751</f>
        <v>203379</v>
      </c>
      <c r="P2561" s="26">
        <f>+'Terminated loans'!T1751</f>
        <v>0.05</v>
      </c>
      <c r="Q2561" s="536">
        <f t="shared" si="958"/>
        <v>9.4E-2</v>
      </c>
      <c r="R2561" s="222">
        <f t="shared" si="959"/>
        <v>11155.727393083398</v>
      </c>
      <c r="S2561" s="36">
        <f t="shared" si="960"/>
        <v>196227.94782273119</v>
      </c>
      <c r="T2561" s="36">
        <f t="shared" si="961"/>
        <v>7151.052177268808</v>
      </c>
      <c r="U2561" s="36">
        <f t="shared" si="962"/>
        <v>15730.87264585431</v>
      </c>
      <c r="V2561" s="36">
        <f t="shared" si="963"/>
        <v>8579.8204685845994</v>
      </c>
      <c r="W2561" s="37">
        <f t="shared" si="964"/>
        <v>7151.0521772697102</v>
      </c>
      <c r="X2561" s="36">
        <f t="shared" si="965"/>
        <v>7151.052177268808</v>
      </c>
      <c r="Y2561" s="276">
        <f t="shared" si="966"/>
        <v>7151.0521772697102</v>
      </c>
      <c r="Z2561" s="36">
        <f t="shared" si="967"/>
        <v>15730.87264585431</v>
      </c>
      <c r="AA2561" s="36">
        <f t="shared" si="968"/>
        <v>8579.8204685845994</v>
      </c>
      <c r="AB2561" s="38">
        <f t="shared" si="951"/>
        <v>9.0221874415874481E-10</v>
      </c>
      <c r="AD2561" s="17">
        <f t="shared" si="969"/>
        <v>19</v>
      </c>
      <c r="AH2561" s="103"/>
    </row>
    <row r="2562" spans="1:34">
      <c r="A2562" s="533"/>
      <c r="C2562" s="67" t="str">
        <f>'Terminated loans'!F1752</f>
        <v>N</v>
      </c>
      <c r="D2562" s="19">
        <f>'Terminated loans'!H1752</f>
        <v>143990249</v>
      </c>
      <c r="E2562" s="19">
        <f>'Terminated loans'!I1752</f>
        <v>98</v>
      </c>
      <c r="F2562" s="19" t="str">
        <f>'Terminated loans'!J1752</f>
        <v xml:space="preserve">LI VOON FOONG J M              </v>
      </c>
      <c r="G2562" s="547" t="str">
        <f t="shared" si="956"/>
        <v>A2</v>
      </c>
      <c r="H2562" s="21">
        <f>'Terminated loans'!L1752</f>
        <v>40183</v>
      </c>
      <c r="I2562" s="21">
        <f>IF(B2562="VELS",'Terminated loans'!M1752,'Terminated loans'!B1752)</f>
        <v>41996</v>
      </c>
      <c r="J2562" s="34">
        <f t="shared" si="957"/>
        <v>60</v>
      </c>
      <c r="K2562" s="34">
        <f t="shared" si="952"/>
        <v>131</v>
      </c>
      <c r="L2562" s="34">
        <f t="shared" si="953"/>
        <v>60</v>
      </c>
      <c r="M2562" s="34">
        <f t="shared" si="954"/>
        <v>60</v>
      </c>
      <c r="N2562" s="52">
        <f t="shared" si="955"/>
        <v>60</v>
      </c>
      <c r="O2562" s="318">
        <f>+'Terminated loans'!S1752</f>
        <v>178092</v>
      </c>
      <c r="P2562" s="26">
        <f>+'Terminated loans'!T1752</f>
        <v>0.05</v>
      </c>
      <c r="Q2562" s="536">
        <f t="shared" si="958"/>
        <v>0.104</v>
      </c>
      <c r="R2562" s="222">
        <f t="shared" si="959"/>
        <v>3360.8157421291958</v>
      </c>
      <c r="S2562" s="36">
        <f t="shared" si="960"/>
        <v>156722.33376122988</v>
      </c>
      <c r="T2562" s="36">
        <f t="shared" si="961"/>
        <v>21369.666238770122</v>
      </c>
      <c r="U2562" s="36">
        <f t="shared" si="962"/>
        <v>44926.610766520374</v>
      </c>
      <c r="V2562" s="36">
        <f t="shared" si="963"/>
        <v>23556.944527751737</v>
      </c>
      <c r="W2562" s="37">
        <f t="shared" si="964"/>
        <v>21369.666238768637</v>
      </c>
      <c r="X2562" s="36">
        <f t="shared" si="965"/>
        <v>21369.666238770122</v>
      </c>
      <c r="Y2562" s="276">
        <f t="shared" si="966"/>
        <v>21369.666238768637</v>
      </c>
      <c r="Z2562" s="36">
        <f t="shared" si="967"/>
        <v>44926.610766520374</v>
      </c>
      <c r="AA2562" s="36">
        <f t="shared" si="968"/>
        <v>23556.944527751737</v>
      </c>
      <c r="AB2562" s="38">
        <f t="shared" si="951"/>
        <v>-1.4842953532934189E-9</v>
      </c>
      <c r="AD2562" s="17">
        <f t="shared" si="969"/>
        <v>60</v>
      </c>
      <c r="AH2562" s="103"/>
    </row>
    <row r="2563" spans="1:34">
      <c r="A2563" s="533"/>
      <c r="C2563" s="67" t="str">
        <f>'Terminated loans'!F1753</f>
        <v>N</v>
      </c>
      <c r="D2563" s="19">
        <f>'Terminated loans'!H1753</f>
        <v>143990427</v>
      </c>
      <c r="E2563" s="19">
        <f>'Terminated loans'!I1753</f>
        <v>98</v>
      </c>
      <c r="F2563" s="19" t="str">
        <f>'Terminated loans'!J1753</f>
        <v xml:space="preserve">LOCHUN M C                     </v>
      </c>
      <c r="G2563" s="547" t="str">
        <f t="shared" si="956"/>
        <v>A2</v>
      </c>
      <c r="H2563" s="21">
        <f>'Terminated loans'!L1753</f>
        <v>40193</v>
      </c>
      <c r="I2563" s="21">
        <f>IF(B2563="VELS",'Terminated loans'!M1753,'Terminated loans'!B1753)</f>
        <v>41996</v>
      </c>
      <c r="J2563" s="34">
        <f t="shared" si="957"/>
        <v>59</v>
      </c>
      <c r="K2563" s="34">
        <f t="shared" si="952"/>
        <v>131</v>
      </c>
      <c r="L2563" s="34">
        <f t="shared" si="953"/>
        <v>59</v>
      </c>
      <c r="M2563" s="34">
        <f t="shared" si="954"/>
        <v>59</v>
      </c>
      <c r="N2563" s="52">
        <f t="shared" si="955"/>
        <v>59</v>
      </c>
      <c r="O2563" s="318">
        <f>+'Terminated loans'!S1753</f>
        <v>156858</v>
      </c>
      <c r="P2563" s="26">
        <f>+'Terminated loans'!T1753</f>
        <v>0.05</v>
      </c>
      <c r="Q2563" s="536">
        <f t="shared" si="958"/>
        <v>0.104</v>
      </c>
      <c r="R2563" s="222">
        <f t="shared" si="959"/>
        <v>3004.2806124162798</v>
      </c>
      <c r="S2563" s="36">
        <f t="shared" si="960"/>
        <v>138306.19284245936</v>
      </c>
      <c r="T2563" s="36">
        <f t="shared" si="961"/>
        <v>18551.807157540636</v>
      </c>
      <c r="U2563" s="36">
        <f t="shared" si="962"/>
        <v>38946.363290099776</v>
      </c>
      <c r="V2563" s="36">
        <f t="shared" si="963"/>
        <v>20394.556132560509</v>
      </c>
      <c r="W2563" s="37">
        <f t="shared" si="964"/>
        <v>18551.807157539268</v>
      </c>
      <c r="X2563" s="36">
        <f t="shared" si="965"/>
        <v>18551.807157540636</v>
      </c>
      <c r="Y2563" s="276">
        <f t="shared" si="966"/>
        <v>18551.807157539268</v>
      </c>
      <c r="Z2563" s="36">
        <f t="shared" si="967"/>
        <v>38946.363290099776</v>
      </c>
      <c r="AA2563" s="36">
        <f t="shared" si="968"/>
        <v>20394.556132560509</v>
      </c>
      <c r="AB2563" s="38">
        <f t="shared" si="951"/>
        <v>-1.3678800314664841E-9</v>
      </c>
      <c r="AD2563" s="17">
        <f t="shared" si="969"/>
        <v>59</v>
      </c>
      <c r="AH2563" s="103"/>
    </row>
    <row r="2564" spans="1:34">
      <c r="A2564" s="533"/>
      <c r="C2564" s="67" t="str">
        <f>'Terminated loans'!F1754</f>
        <v>E</v>
      </c>
      <c r="D2564" s="19">
        <f>'Terminated loans'!H1754</f>
        <v>143992462</v>
      </c>
      <c r="E2564" s="19">
        <f>'Terminated loans'!I1754</f>
        <v>98</v>
      </c>
      <c r="F2564" s="19" t="str">
        <f>'Terminated loans'!J1754</f>
        <v xml:space="preserve">JUSTE J D S                    </v>
      </c>
      <c r="G2564" s="547" t="str">
        <f t="shared" si="956"/>
        <v>B2</v>
      </c>
      <c r="H2564" s="21">
        <f>'Terminated loans'!L1754</f>
        <v>40493</v>
      </c>
      <c r="I2564" s="21">
        <f>IF(B2564="VELS",'Terminated loans'!M1754,'Terminated loans'!B1754)</f>
        <v>42004</v>
      </c>
      <c r="J2564" s="34">
        <f t="shared" si="957"/>
        <v>50</v>
      </c>
      <c r="K2564" s="34">
        <f t="shared" si="952"/>
        <v>121</v>
      </c>
      <c r="L2564" s="34">
        <f t="shared" si="953"/>
        <v>50</v>
      </c>
      <c r="M2564" s="34">
        <f t="shared" si="954"/>
        <v>50</v>
      </c>
      <c r="N2564" s="52">
        <f t="shared" si="955"/>
        <v>50</v>
      </c>
      <c r="O2564" s="318">
        <f>+'Terminated loans'!S1754</f>
        <v>40077</v>
      </c>
      <c r="P2564" s="26">
        <f>+'Terminated loans'!T1754</f>
        <v>0.05</v>
      </c>
      <c r="Q2564" s="536">
        <f t="shared" si="958"/>
        <v>9.4E-2</v>
      </c>
      <c r="R2564" s="222">
        <f t="shared" si="959"/>
        <v>889.59345131744226</v>
      </c>
      <c r="S2564" s="36">
        <f t="shared" si="960"/>
        <v>36685.88549015567</v>
      </c>
      <c r="T2564" s="36">
        <f t="shared" si="961"/>
        <v>3391.1145098443303</v>
      </c>
      <c r="U2564" s="36">
        <f t="shared" si="962"/>
        <v>7793.787075716602</v>
      </c>
      <c r="V2564" s="36">
        <f t="shared" si="963"/>
        <v>4402.6725658721189</v>
      </c>
      <c r="W2564" s="37">
        <f t="shared" si="964"/>
        <v>3391.1145098444831</v>
      </c>
      <c r="X2564" s="36">
        <f t="shared" si="965"/>
        <v>3391.1145098443303</v>
      </c>
      <c r="Y2564" s="276">
        <f t="shared" si="966"/>
        <v>3391.1145098444831</v>
      </c>
      <c r="Z2564" s="36">
        <f t="shared" si="967"/>
        <v>7793.787075716602</v>
      </c>
      <c r="AA2564" s="36">
        <f t="shared" si="968"/>
        <v>4402.6725658721189</v>
      </c>
      <c r="AB2564" s="38">
        <f t="shared" si="951"/>
        <v>1.5279510989785194E-10</v>
      </c>
      <c r="AD2564" s="17">
        <f t="shared" si="969"/>
        <v>50</v>
      </c>
      <c r="AH2564" s="103"/>
    </row>
    <row r="2565" spans="1:34">
      <c r="A2565" s="533"/>
      <c r="C2565" s="67" t="str">
        <f>'Terminated loans'!F1755</f>
        <v>E</v>
      </c>
      <c r="D2565" s="19">
        <f>'Terminated loans'!H1755</f>
        <v>143994570</v>
      </c>
      <c r="E2565" s="19">
        <f>'Terminated loans'!I1755</f>
        <v>98</v>
      </c>
      <c r="F2565" s="19" t="str">
        <f>'Terminated loans'!J1755</f>
        <v xml:space="preserve">ACHILLE L D C                  </v>
      </c>
      <c r="G2565" s="547" t="str">
        <f t="shared" si="956"/>
        <v>C2</v>
      </c>
      <c r="H2565" s="21">
        <f>'Terminated loans'!L1755</f>
        <v>40781</v>
      </c>
      <c r="I2565" s="21">
        <f>IF(B2565="VELS",'Terminated loans'!M1755,'Terminated loans'!B1755)</f>
        <v>42004</v>
      </c>
      <c r="J2565" s="34">
        <f t="shared" si="957"/>
        <v>40</v>
      </c>
      <c r="K2565" s="34">
        <f t="shared" si="952"/>
        <v>111</v>
      </c>
      <c r="L2565" s="34">
        <f t="shared" si="953"/>
        <v>40</v>
      </c>
      <c r="M2565" s="34">
        <f t="shared" si="954"/>
        <v>40</v>
      </c>
      <c r="N2565" s="52">
        <f t="shared" si="955"/>
        <v>40</v>
      </c>
      <c r="O2565" s="318">
        <f>+'Terminated loans'!S1755</f>
        <v>178832</v>
      </c>
      <c r="P2565" s="26">
        <f>+'Terminated loans'!T1755</f>
        <v>0.05</v>
      </c>
      <c r="Q2565" s="536">
        <f t="shared" si="958"/>
        <v>9.9000000000000005E-2</v>
      </c>
      <c r="R2565" s="222">
        <f t="shared" si="959"/>
        <v>4862.9971935051462</v>
      </c>
      <c r="S2565" s="36">
        <f t="shared" si="960"/>
        <v>165107.49156456426</v>
      </c>
      <c r="T2565" s="36">
        <f t="shared" si="961"/>
        <v>13724.508435435739</v>
      </c>
      <c r="U2565" s="36">
        <f t="shared" si="962"/>
        <v>29412.39617564404</v>
      </c>
      <c r="V2565" s="36">
        <f t="shared" si="963"/>
        <v>15687.887740205828</v>
      </c>
      <c r="W2565" s="37">
        <f t="shared" si="964"/>
        <v>13724.508435438212</v>
      </c>
      <c r="X2565" s="36">
        <f t="shared" si="965"/>
        <v>13724.508435435739</v>
      </c>
      <c r="Y2565" s="276">
        <f t="shared" si="966"/>
        <v>13724.508435438212</v>
      </c>
      <c r="Z2565" s="36">
        <f t="shared" si="967"/>
        <v>29412.39617564404</v>
      </c>
      <c r="AA2565" s="36">
        <f t="shared" si="968"/>
        <v>15687.887740205828</v>
      </c>
      <c r="AB2565" s="38">
        <f t="shared" si="951"/>
        <v>2.4738255888223648E-9</v>
      </c>
      <c r="AD2565" s="17">
        <f t="shared" si="969"/>
        <v>40</v>
      </c>
      <c r="AH2565" s="103"/>
    </row>
    <row r="2566" spans="1:34">
      <c r="A2566" s="533"/>
      <c r="C2566" s="67" t="str">
        <f>'Terminated loans'!F1756</f>
        <v>E</v>
      </c>
      <c r="D2566" s="19">
        <f>'Terminated loans'!H1756</f>
        <v>143995836</v>
      </c>
      <c r="E2566" s="19">
        <f>'Terminated loans'!I1756</f>
        <v>98</v>
      </c>
      <c r="F2566" s="19" t="str">
        <f>'Terminated loans'!J1756</f>
        <v xml:space="preserve">LI MUI SANG B E                </v>
      </c>
      <c r="G2566" s="547" t="str">
        <f t="shared" si="956"/>
        <v>C2</v>
      </c>
      <c r="H2566" s="21">
        <f>'Terminated loans'!L1756</f>
        <v>40898</v>
      </c>
      <c r="I2566" s="21">
        <f>IF(B2566="VELS",'Terminated loans'!M1756,'Terminated loans'!B1756)</f>
        <v>42004</v>
      </c>
      <c r="J2566" s="34">
        <f t="shared" si="957"/>
        <v>36</v>
      </c>
      <c r="K2566" s="34">
        <f t="shared" si="952"/>
        <v>107</v>
      </c>
      <c r="L2566" s="34">
        <f t="shared" si="953"/>
        <v>36</v>
      </c>
      <c r="M2566" s="34">
        <f t="shared" si="954"/>
        <v>36</v>
      </c>
      <c r="N2566" s="52">
        <f t="shared" si="955"/>
        <v>36</v>
      </c>
      <c r="O2566" s="318">
        <f>+'Terminated loans'!S1756</f>
        <v>199737</v>
      </c>
      <c r="P2566" s="26">
        <f>+'Terminated loans'!T1756</f>
        <v>0.05</v>
      </c>
      <c r="Q2566" s="536">
        <f t="shared" si="958"/>
        <v>9.9000000000000005E-2</v>
      </c>
      <c r="R2566" s="222">
        <f t="shared" si="959"/>
        <v>5986.2970749945689</v>
      </c>
      <c r="S2566" s="36">
        <f t="shared" si="960"/>
        <v>185792.95820520903</v>
      </c>
      <c r="T2566" s="36">
        <f t="shared" si="961"/>
        <v>13944.041794790974</v>
      </c>
      <c r="U2566" s="36">
        <f t="shared" si="962"/>
        <v>29713.736494598212</v>
      </c>
      <c r="V2566" s="36">
        <f t="shared" si="963"/>
        <v>15769.694699804444</v>
      </c>
      <c r="W2566" s="37">
        <f t="shared" si="964"/>
        <v>13944.041794793768</v>
      </c>
      <c r="X2566" s="36">
        <f t="shared" si="965"/>
        <v>13944.041794790974</v>
      </c>
      <c r="Y2566" s="276">
        <f t="shared" si="966"/>
        <v>13944.041794793768</v>
      </c>
      <c r="Z2566" s="36">
        <f t="shared" si="967"/>
        <v>29713.736494598212</v>
      </c>
      <c r="AA2566" s="36">
        <f t="shared" si="968"/>
        <v>15769.694699804444</v>
      </c>
      <c r="AB2566" s="38">
        <f t="shared" si="951"/>
        <v>2.7939677238464355E-9</v>
      </c>
      <c r="AD2566" s="17">
        <f t="shared" si="969"/>
        <v>36</v>
      </c>
      <c r="AH2566" s="103"/>
    </row>
    <row r="2567" spans="1:34">
      <c r="A2567" s="533"/>
      <c r="C2567" s="67" t="str">
        <f>'Terminated loans'!F1757</f>
        <v>E</v>
      </c>
      <c r="D2567" s="19">
        <f>'Terminated loans'!H1757</f>
        <v>143998053</v>
      </c>
      <c r="E2567" s="19">
        <f>'Terminated loans'!I1757</f>
        <v>98</v>
      </c>
      <c r="F2567" s="19" t="str">
        <f>'Terminated loans'!J1757</f>
        <v xml:space="preserve">BASSET-JULIEN B J              </v>
      </c>
      <c r="G2567" s="547" t="str">
        <f t="shared" si="956"/>
        <v>D2</v>
      </c>
      <c r="H2567" s="21">
        <f>'Terminated loans'!L1757</f>
        <v>40996</v>
      </c>
      <c r="I2567" s="21">
        <f>IF(B2567="VELS",'Terminated loans'!M1757,'Terminated loans'!B1757)</f>
        <v>42004</v>
      </c>
      <c r="J2567" s="34">
        <f t="shared" si="957"/>
        <v>33</v>
      </c>
      <c r="K2567" s="34">
        <f t="shared" si="952"/>
        <v>104</v>
      </c>
      <c r="L2567" s="34">
        <f t="shared" si="953"/>
        <v>33</v>
      </c>
      <c r="M2567" s="34">
        <f t="shared" si="954"/>
        <v>33</v>
      </c>
      <c r="N2567" s="52">
        <f t="shared" si="955"/>
        <v>33</v>
      </c>
      <c r="O2567" s="318">
        <f>+'Terminated loans'!S1757</f>
        <v>542260</v>
      </c>
      <c r="P2567" s="26">
        <f>+'Terminated loans'!T1757</f>
        <v>0.05</v>
      </c>
      <c r="Q2567" s="536">
        <f t="shared" si="958"/>
        <v>9.4E-2</v>
      </c>
      <c r="R2567" s="222">
        <f t="shared" si="959"/>
        <v>17621.866666912803</v>
      </c>
      <c r="S2567" s="36">
        <f t="shared" si="960"/>
        <v>510688.00999183813</v>
      </c>
      <c r="T2567" s="36">
        <f t="shared" si="961"/>
        <v>31571.990008161869</v>
      </c>
      <c r="U2567" s="36">
        <f t="shared" si="962"/>
        <v>70833.590016287053</v>
      </c>
      <c r="V2567" s="36">
        <f t="shared" si="963"/>
        <v>39261.600008122507</v>
      </c>
      <c r="W2567" s="37">
        <f t="shared" si="964"/>
        <v>31571.990008164546</v>
      </c>
      <c r="X2567" s="36">
        <f t="shared" si="965"/>
        <v>31571.990008161869</v>
      </c>
      <c r="Y2567" s="276">
        <f t="shared" si="966"/>
        <v>31571.990008164546</v>
      </c>
      <c r="Z2567" s="36">
        <f t="shared" si="967"/>
        <v>70833.590016287053</v>
      </c>
      <c r="AA2567" s="36">
        <f t="shared" si="968"/>
        <v>39261.600008122507</v>
      </c>
      <c r="AB2567" s="38">
        <f t="shared" si="951"/>
        <v>2.6775524020195007E-9</v>
      </c>
      <c r="AD2567" s="17">
        <f t="shared" si="969"/>
        <v>33</v>
      </c>
      <c r="AH2567" s="103"/>
    </row>
    <row r="2568" spans="1:34">
      <c r="A2568" s="533"/>
      <c r="C2568" s="67" t="str">
        <f>'Terminated loans'!F1758</f>
        <v>N</v>
      </c>
      <c r="D2568" s="19">
        <f>'Terminated loans'!H1758</f>
        <v>283050343</v>
      </c>
      <c r="E2568" s="19">
        <f>'Terminated loans'!I1758</f>
        <v>98</v>
      </c>
      <c r="F2568" s="19" t="str">
        <f>'Terminated loans'!J1758</f>
        <v xml:space="preserve">LAMVOHEE A K                   </v>
      </c>
      <c r="G2568" s="547" t="str">
        <f t="shared" si="956"/>
        <v>A2</v>
      </c>
      <c r="H2568" s="21">
        <f>'Terminated loans'!L1758</f>
        <v>40170</v>
      </c>
      <c r="I2568" s="21">
        <f>IF(B2568="VELS",'Terminated loans'!M1758,'Terminated loans'!B1758)</f>
        <v>41996</v>
      </c>
      <c r="J2568" s="34">
        <f t="shared" si="957"/>
        <v>60</v>
      </c>
      <c r="K2568" s="34">
        <f t="shared" si="952"/>
        <v>131</v>
      </c>
      <c r="L2568" s="34">
        <f t="shared" si="953"/>
        <v>60</v>
      </c>
      <c r="M2568" s="34">
        <f t="shared" si="954"/>
        <v>60</v>
      </c>
      <c r="N2568" s="52">
        <f t="shared" si="955"/>
        <v>60</v>
      </c>
      <c r="O2568" s="318">
        <f>+'Terminated loans'!S1758</f>
        <v>40206</v>
      </c>
      <c r="P2568" s="26">
        <f>+'Terminated loans'!T1758</f>
        <v>0.05</v>
      </c>
      <c r="Q2568" s="536">
        <f t="shared" si="958"/>
        <v>0.104</v>
      </c>
      <c r="R2568" s="222">
        <f t="shared" si="959"/>
        <v>758.73681989110355</v>
      </c>
      <c r="S2568" s="36">
        <f t="shared" si="960"/>
        <v>35381.590139950182</v>
      </c>
      <c r="T2568" s="36">
        <f t="shared" si="961"/>
        <v>4824.4098600498182</v>
      </c>
      <c r="U2568" s="36">
        <f t="shared" si="962"/>
        <v>10142.6190535157</v>
      </c>
      <c r="V2568" s="36">
        <f t="shared" si="963"/>
        <v>5318.209193466224</v>
      </c>
      <c r="W2568" s="37">
        <f t="shared" si="964"/>
        <v>4824.4098600494763</v>
      </c>
      <c r="X2568" s="36">
        <f t="shared" si="965"/>
        <v>4824.4098600498182</v>
      </c>
      <c r="Y2568" s="276">
        <f t="shared" si="966"/>
        <v>4824.4098600494763</v>
      </c>
      <c r="Z2568" s="36">
        <f t="shared" si="967"/>
        <v>10142.6190535157</v>
      </c>
      <c r="AA2568" s="36">
        <f t="shared" si="968"/>
        <v>5318.209193466224</v>
      </c>
      <c r="AB2568" s="38">
        <f t="shared" si="951"/>
        <v>-3.4197000786662102E-10</v>
      </c>
      <c r="AD2568" s="17">
        <f t="shared" si="969"/>
        <v>60</v>
      </c>
      <c r="AH2568" s="103"/>
    </row>
    <row r="2569" spans="1:34">
      <c r="A2569" s="533"/>
      <c r="C2569" s="67" t="str">
        <f>'Terminated loans'!F1759</f>
        <v>E</v>
      </c>
      <c r="D2569" s="19">
        <f>'Terminated loans'!H1759</f>
        <v>141003151</v>
      </c>
      <c r="E2569" s="19">
        <f>'Terminated loans'!I1759</f>
        <v>99</v>
      </c>
      <c r="F2569" s="19" t="str">
        <f>'Terminated loans'!J1759</f>
        <v xml:space="preserve">PAREIMA S                      </v>
      </c>
      <c r="G2569" s="547" t="str">
        <f t="shared" si="956"/>
        <v>A1</v>
      </c>
      <c r="H2569" s="21">
        <f>'Terminated loans'!L1759</f>
        <v>38881</v>
      </c>
      <c r="I2569" s="21">
        <f>IF(B2569="VELS",'Terminated loans'!M1759,'Terminated loans'!B1759)</f>
        <v>42035</v>
      </c>
      <c r="J2569" s="34">
        <f t="shared" ref="J2569:J2587" si="970">ROUND((I2569-H2569)/365*12,0)</f>
        <v>104</v>
      </c>
      <c r="K2569" s="34">
        <f t="shared" si="952"/>
        <v>174</v>
      </c>
      <c r="L2569" s="34">
        <f t="shared" si="953"/>
        <v>104</v>
      </c>
      <c r="M2569" s="34">
        <f t="shared" si="954"/>
        <v>104</v>
      </c>
      <c r="N2569" s="52">
        <f t="shared" si="955"/>
        <v>104</v>
      </c>
      <c r="O2569" s="318">
        <f>+'Terminated loans'!S1759</f>
        <v>2023742</v>
      </c>
      <c r="P2569" s="26">
        <f>+'Terminated loans'!T1759</f>
        <v>0.03</v>
      </c>
      <c r="Q2569" s="536">
        <f t="shared" si="958"/>
        <v>8.6499999999999994E-2</v>
      </c>
      <c r="R2569" s="222">
        <f t="shared" ref="R2569:R2587" si="971">PMT(P2569/12,L2569,-O2569,0,0)</f>
        <v>22122.408608758782</v>
      </c>
      <c r="S2569" s="36">
        <f t="shared" ref="S2569:S2587" si="972">(-PV(Q2569/12,L2569,R2569,0,0))</f>
        <v>1614921.4066231165</v>
      </c>
      <c r="T2569" s="36">
        <f t="shared" ref="T2569:T2587" si="973">O2569-S2569</f>
        <v>408820.59337688354</v>
      </c>
      <c r="U2569" s="36">
        <f t="shared" ref="U2569:U2587" si="974">-IF(OR(Q2569="",Q2569=0),0,(CUMIPMT(Q2569/12,L2569,S2569,1,M2569,0)))</f>
        <v>685809.08868777985</v>
      </c>
      <c r="V2569" s="36">
        <f t="shared" ref="V2569:V2587" si="975">-IF(OR(P2569="",P2569=0),0,(CUMIPMT(P2569/12,L2569,O2569,1,M2569,0)))</f>
        <v>276988.49531091331</v>
      </c>
      <c r="W2569" s="37">
        <f t="shared" ref="W2569:W2587" si="976">IF(ISERROR(U2569-V2569),0,U2569-V2569)</f>
        <v>408820.59337686654</v>
      </c>
      <c r="X2569" s="36">
        <f t="shared" ref="X2569:X2587" si="977">IF(C2569="O",T2569/AD2569*N2569,T2569)</f>
        <v>408820.59337688354</v>
      </c>
      <c r="Y2569" s="276">
        <f t="shared" ref="Y2569:Y2587" si="978">W2569</f>
        <v>408820.59337686654</v>
      </c>
      <c r="Z2569" s="36">
        <f t="shared" ref="Z2569:Z2587" si="979">-IF(OR(Q2569="",Q2569=0),0,(CUMIPMT(Q2569/12,L2569,S2569,1,L2569,0)))</f>
        <v>685809.08868777985</v>
      </c>
      <c r="AA2569" s="36">
        <f t="shared" ref="AA2569:AA2587" si="980">-IF(OR(P2569="",P2569=0),0,(CUMIPMT(P2569/12,L2569,O2569,1,L2569,0)))</f>
        <v>276988.49531091331</v>
      </c>
      <c r="AB2569" s="38">
        <f t="shared" si="951"/>
        <v>-1.6996636986732483E-8</v>
      </c>
      <c r="AD2569" s="17">
        <f t="shared" ref="AD2569:AD2587" si="981">IF(L2569&gt;$J$2,$J$2,L2569)</f>
        <v>104</v>
      </c>
      <c r="AH2569" s="103"/>
    </row>
    <row r="2570" spans="1:34">
      <c r="A2570" s="533"/>
      <c r="C2570" s="67" t="str">
        <f>'Terminated loans'!F1760</f>
        <v>N</v>
      </c>
      <c r="D2570" s="19">
        <f>'Terminated loans'!H1760</f>
        <v>141992120</v>
      </c>
      <c r="E2570" s="19">
        <f>'Terminated loans'!I1760</f>
        <v>98</v>
      </c>
      <c r="F2570" s="19" t="str">
        <f>'Terminated loans'!J1760</f>
        <v xml:space="preserve">BHUJOHARRY M A J               </v>
      </c>
      <c r="G2570" s="547" t="str">
        <f t="shared" si="956"/>
        <v>A2</v>
      </c>
      <c r="H2570" s="21">
        <f>'Terminated loans'!L1760</f>
        <v>40212</v>
      </c>
      <c r="I2570" s="21">
        <f>IF(B2570="VELS",'Terminated loans'!M1760,'Terminated loans'!B1760)</f>
        <v>42029</v>
      </c>
      <c r="J2570" s="34">
        <f t="shared" si="970"/>
        <v>60</v>
      </c>
      <c r="K2570" s="34">
        <f t="shared" si="952"/>
        <v>130</v>
      </c>
      <c r="L2570" s="34">
        <f t="shared" si="953"/>
        <v>60</v>
      </c>
      <c r="M2570" s="34">
        <f t="shared" si="954"/>
        <v>60</v>
      </c>
      <c r="N2570" s="52">
        <f t="shared" si="955"/>
        <v>60</v>
      </c>
      <c r="O2570" s="318">
        <f>+'Terminated loans'!S1760</f>
        <v>59348</v>
      </c>
      <c r="P2570" s="26">
        <f>+'Terminated loans'!T1760</f>
        <v>0.05</v>
      </c>
      <c r="Q2570" s="536">
        <f t="shared" si="958"/>
        <v>0.104</v>
      </c>
      <c r="R2570" s="222">
        <f t="shared" si="971"/>
        <v>1119.9699743047609</v>
      </c>
      <c r="S2570" s="36">
        <f t="shared" si="972"/>
        <v>52226.697796989589</v>
      </c>
      <c r="T2570" s="36">
        <f t="shared" si="973"/>
        <v>7121.3022030104112</v>
      </c>
      <c r="U2570" s="36">
        <f t="shared" si="974"/>
        <v>14971.500661295562</v>
      </c>
      <c r="V2570" s="36">
        <f t="shared" si="975"/>
        <v>7850.1984582856603</v>
      </c>
      <c r="W2570" s="37">
        <f t="shared" si="976"/>
        <v>7121.3022030099019</v>
      </c>
      <c r="X2570" s="36">
        <f t="shared" si="977"/>
        <v>7121.3022030104112</v>
      </c>
      <c r="Y2570" s="276">
        <f t="shared" si="978"/>
        <v>7121.3022030099019</v>
      </c>
      <c r="Z2570" s="36">
        <f t="shared" si="979"/>
        <v>14971.500661295562</v>
      </c>
      <c r="AA2570" s="36">
        <f t="shared" si="980"/>
        <v>7850.1984582856603</v>
      </c>
      <c r="AB2570" s="38">
        <f t="shared" si="951"/>
        <v>-5.0931703299283981E-10</v>
      </c>
      <c r="AD2570" s="17">
        <f t="shared" si="981"/>
        <v>60</v>
      </c>
      <c r="AH2570" s="103"/>
    </row>
    <row r="2571" spans="1:34">
      <c r="A2571" s="533"/>
      <c r="C2571" s="67" t="str">
        <f>'Terminated loans'!F1761</f>
        <v>N</v>
      </c>
      <c r="D2571" s="19">
        <f>'Terminated loans'!H1761</f>
        <v>143012573</v>
      </c>
      <c r="E2571" s="19">
        <f>'Terminated loans'!I1761</f>
        <v>98</v>
      </c>
      <c r="F2571" s="19" t="str">
        <f>'Terminated loans'!J1761</f>
        <v xml:space="preserve">SEERUTTUN R D/053578           </v>
      </c>
      <c r="G2571" s="547" t="str">
        <f t="shared" si="956"/>
        <v>A2</v>
      </c>
      <c r="H2571" s="21">
        <f>'Terminated loans'!L1761</f>
        <v>39491</v>
      </c>
      <c r="I2571" s="21">
        <f>IF(B2571="VELS",'Terminated loans'!M1761,'Terminated loans'!B1761)</f>
        <v>42027</v>
      </c>
      <c r="J2571" s="34">
        <f t="shared" si="970"/>
        <v>83</v>
      </c>
      <c r="K2571" s="34">
        <f t="shared" si="952"/>
        <v>154</v>
      </c>
      <c r="L2571" s="34">
        <f t="shared" si="953"/>
        <v>60</v>
      </c>
      <c r="M2571" s="34">
        <f t="shared" si="954"/>
        <v>60</v>
      </c>
      <c r="N2571" s="52">
        <f t="shared" si="955"/>
        <v>60</v>
      </c>
      <c r="O2571" s="318">
        <f>+'Terminated loans'!S1761</f>
        <v>425743</v>
      </c>
      <c r="P2571" s="26">
        <f>+'Terminated loans'!T1761</f>
        <v>0.05</v>
      </c>
      <c r="Q2571" s="536">
        <f t="shared" si="958"/>
        <v>0.104</v>
      </c>
      <c r="R2571" s="222">
        <f t="shared" si="971"/>
        <v>8034.2956253021475</v>
      </c>
      <c r="S2571" s="36">
        <f t="shared" si="972"/>
        <v>374657.12408478366</v>
      </c>
      <c r="T2571" s="36">
        <f t="shared" si="973"/>
        <v>51085.87591521634</v>
      </c>
      <c r="U2571" s="36">
        <f t="shared" si="974"/>
        <v>107400.61343334161</v>
      </c>
      <c r="V2571" s="36">
        <f t="shared" si="975"/>
        <v>56314.737518128823</v>
      </c>
      <c r="W2571" s="37">
        <f t="shared" si="976"/>
        <v>51085.87591521279</v>
      </c>
      <c r="X2571" s="36">
        <f t="shared" si="977"/>
        <v>51085.87591521634</v>
      </c>
      <c r="Y2571" s="276">
        <f t="shared" si="978"/>
        <v>51085.87591521279</v>
      </c>
      <c r="Z2571" s="36">
        <f t="shared" si="979"/>
        <v>107400.61343334161</v>
      </c>
      <c r="AA2571" s="36">
        <f t="shared" si="980"/>
        <v>56314.737518128823</v>
      </c>
      <c r="AB2571" s="38">
        <f t="shared" si="951"/>
        <v>-3.5506673157215118E-9</v>
      </c>
      <c r="AD2571" s="17">
        <f t="shared" si="981"/>
        <v>60</v>
      </c>
      <c r="AH2571" s="103"/>
    </row>
    <row r="2572" spans="1:34">
      <c r="A2572" s="533"/>
      <c r="C2572" s="67" t="str">
        <f>'Terminated loans'!F1762</f>
        <v>E</v>
      </c>
      <c r="D2572" s="19">
        <f>'Terminated loans'!H1762</f>
        <v>143031926</v>
      </c>
      <c r="E2572" s="19">
        <f>'Terminated loans'!I1762</f>
        <v>99</v>
      </c>
      <c r="F2572" s="19" t="str">
        <f>'Terminated loans'!J1762</f>
        <v xml:space="preserve">L-EVEQUE J                     </v>
      </c>
      <c r="G2572" s="547" t="str">
        <f t="shared" si="956"/>
        <v>A1</v>
      </c>
      <c r="H2572" s="21">
        <f>'Terminated loans'!L1762</f>
        <v>39674</v>
      </c>
      <c r="I2572" s="21">
        <f>IF(B2572="VELS",'Terminated loans'!M1762,'Terminated loans'!B1762)</f>
        <v>42035</v>
      </c>
      <c r="J2572" s="34">
        <f t="shared" si="970"/>
        <v>78</v>
      </c>
      <c r="K2572" s="34">
        <f t="shared" si="952"/>
        <v>148</v>
      </c>
      <c r="L2572" s="34">
        <f t="shared" si="953"/>
        <v>78</v>
      </c>
      <c r="M2572" s="34">
        <f t="shared" si="954"/>
        <v>78</v>
      </c>
      <c r="N2572" s="52">
        <f t="shared" si="955"/>
        <v>78</v>
      </c>
      <c r="O2572" s="318">
        <f>+'Terminated loans'!S1762</f>
        <v>384495</v>
      </c>
      <c r="P2572" s="26">
        <f>+'Terminated loans'!T1762</f>
        <v>0.03</v>
      </c>
      <c r="Q2572" s="536">
        <f t="shared" si="958"/>
        <v>8.6499999999999994E-2</v>
      </c>
      <c r="R2572" s="222">
        <f t="shared" si="971"/>
        <v>5431.7918049528453</v>
      </c>
      <c r="S2572" s="36">
        <f t="shared" si="972"/>
        <v>323212.95113876386</v>
      </c>
      <c r="T2572" s="36">
        <f t="shared" si="973"/>
        <v>61282.048861236137</v>
      </c>
      <c r="U2572" s="36">
        <f t="shared" si="974"/>
        <v>100466.80964755459</v>
      </c>
      <c r="V2572" s="36">
        <f t="shared" si="975"/>
        <v>39184.760786321945</v>
      </c>
      <c r="W2572" s="37">
        <f t="shared" si="976"/>
        <v>61282.048861232644</v>
      </c>
      <c r="X2572" s="36">
        <f t="shared" si="977"/>
        <v>61282.048861236137</v>
      </c>
      <c r="Y2572" s="276">
        <f t="shared" si="978"/>
        <v>61282.048861232644</v>
      </c>
      <c r="Z2572" s="36">
        <f t="shared" si="979"/>
        <v>100466.80964755459</v>
      </c>
      <c r="AA2572" s="36">
        <f t="shared" si="980"/>
        <v>39184.760786321945</v>
      </c>
      <c r="AB2572" s="38">
        <f t="shared" si="951"/>
        <v>-3.4924596548080444E-9</v>
      </c>
      <c r="AD2572" s="17">
        <f t="shared" si="981"/>
        <v>78</v>
      </c>
      <c r="AH2572" s="103"/>
    </row>
    <row r="2573" spans="1:34">
      <c r="A2573" s="533"/>
      <c r="C2573" s="67" t="str">
        <f>'Terminated loans'!F1763</f>
        <v>E</v>
      </c>
      <c r="D2573" s="19">
        <f>'Terminated loans'!H1763</f>
        <v>143036669</v>
      </c>
      <c r="E2573" s="19">
        <f>'Terminated loans'!I1763</f>
        <v>98</v>
      </c>
      <c r="F2573" s="19" t="str">
        <f>'Terminated loans'!J1763</f>
        <v xml:space="preserve">CONSTANCE J L                  </v>
      </c>
      <c r="G2573" s="547" t="str">
        <f t="shared" si="956"/>
        <v>A2</v>
      </c>
      <c r="H2573" s="21">
        <f>'Terminated loans'!L1763</f>
        <v>39890</v>
      </c>
      <c r="I2573" s="21">
        <f>IF(B2573="VELS",'Terminated loans'!M1763,'Terminated loans'!B1763)</f>
        <v>42035</v>
      </c>
      <c r="J2573" s="34">
        <f t="shared" si="970"/>
        <v>71</v>
      </c>
      <c r="K2573" s="34">
        <f t="shared" si="952"/>
        <v>141</v>
      </c>
      <c r="L2573" s="34">
        <f t="shared" si="953"/>
        <v>60</v>
      </c>
      <c r="M2573" s="34">
        <f t="shared" si="954"/>
        <v>60</v>
      </c>
      <c r="N2573" s="52">
        <f t="shared" si="955"/>
        <v>60</v>
      </c>
      <c r="O2573" s="318">
        <f>+'Terminated loans'!S1763</f>
        <v>400000</v>
      </c>
      <c r="P2573" s="26">
        <f>+'Terminated loans'!T1763</f>
        <v>0.05</v>
      </c>
      <c r="Q2573" s="536">
        <f t="shared" si="958"/>
        <v>0.104</v>
      </c>
      <c r="R2573" s="222">
        <f t="shared" si="971"/>
        <v>7548.4934576043743</v>
      </c>
      <c r="S2573" s="36">
        <f t="shared" si="972"/>
        <v>352003.08550912986</v>
      </c>
      <c r="T2573" s="36">
        <f t="shared" si="973"/>
        <v>47996.914490870142</v>
      </c>
      <c r="U2573" s="36">
        <f t="shared" si="974"/>
        <v>100906.52194712922</v>
      </c>
      <c r="V2573" s="36">
        <f t="shared" si="975"/>
        <v>52909.607456262456</v>
      </c>
      <c r="W2573" s="37">
        <f t="shared" si="976"/>
        <v>47996.914490866766</v>
      </c>
      <c r="X2573" s="36">
        <f t="shared" si="977"/>
        <v>47996.914490870142</v>
      </c>
      <c r="Y2573" s="276">
        <f t="shared" si="978"/>
        <v>47996.914490866766</v>
      </c>
      <c r="Z2573" s="36">
        <f t="shared" si="979"/>
        <v>100906.52194712922</v>
      </c>
      <c r="AA2573" s="36">
        <f t="shared" si="980"/>
        <v>52909.607456262456</v>
      </c>
      <c r="AB2573" s="38">
        <f t="shared" si="951"/>
        <v>-3.3760443329811096E-9</v>
      </c>
      <c r="AD2573" s="17">
        <f t="shared" si="981"/>
        <v>60</v>
      </c>
      <c r="AH2573" s="103"/>
    </row>
    <row r="2574" spans="1:34">
      <c r="A2574" s="533"/>
      <c r="C2574" s="67" t="str">
        <f>'Terminated loans'!F1764</f>
        <v>E</v>
      </c>
      <c r="D2574" s="19">
        <f>'Terminated loans'!H1764</f>
        <v>143039250</v>
      </c>
      <c r="E2574" s="19">
        <f>'Terminated loans'!I1764</f>
        <v>98</v>
      </c>
      <c r="F2574" s="19" t="str">
        <f>'Terminated loans'!J1764</f>
        <v xml:space="preserve">RAJCOOMAR-BOOLUCK L            </v>
      </c>
      <c r="G2574" s="547" t="str">
        <f t="shared" si="956"/>
        <v>A2</v>
      </c>
      <c r="H2574" s="21">
        <f>'Terminated loans'!L1764</f>
        <v>40105</v>
      </c>
      <c r="I2574" s="21">
        <f>IF(B2574="VELS",'Terminated loans'!M1764,'Terminated loans'!B1764)</f>
        <v>42035</v>
      </c>
      <c r="J2574" s="34">
        <f t="shared" si="970"/>
        <v>63</v>
      </c>
      <c r="K2574" s="34">
        <f t="shared" si="952"/>
        <v>133</v>
      </c>
      <c r="L2574" s="34">
        <f t="shared" si="953"/>
        <v>60</v>
      </c>
      <c r="M2574" s="34">
        <f t="shared" si="954"/>
        <v>60</v>
      </c>
      <c r="N2574" s="52">
        <f t="shared" si="955"/>
        <v>60</v>
      </c>
      <c r="O2574" s="318">
        <f>+'Terminated loans'!S1764</f>
        <v>300001</v>
      </c>
      <c r="P2574" s="26">
        <f>+'Terminated loans'!T1764</f>
        <v>0.05</v>
      </c>
      <c r="Q2574" s="536">
        <f t="shared" si="958"/>
        <v>0.104</v>
      </c>
      <c r="R2574" s="222">
        <f t="shared" si="971"/>
        <v>5661.3889644369247</v>
      </c>
      <c r="S2574" s="36">
        <f t="shared" si="972"/>
        <v>264003.19413956115</v>
      </c>
      <c r="T2574" s="36">
        <f t="shared" si="973"/>
        <v>35997.80586043885</v>
      </c>
      <c r="U2574" s="36">
        <f t="shared" si="974"/>
        <v>75680.14372665179</v>
      </c>
      <c r="V2574" s="36">
        <f t="shared" si="975"/>
        <v>39682.337866215501</v>
      </c>
      <c r="W2574" s="37">
        <f t="shared" si="976"/>
        <v>35997.805860436289</v>
      </c>
      <c r="X2574" s="36">
        <f t="shared" si="977"/>
        <v>35997.80586043885</v>
      </c>
      <c r="Y2574" s="276">
        <f t="shared" si="978"/>
        <v>35997.805860436289</v>
      </c>
      <c r="Z2574" s="36">
        <f t="shared" si="979"/>
        <v>75680.14372665179</v>
      </c>
      <c r="AA2574" s="36">
        <f t="shared" si="980"/>
        <v>39682.337866215501</v>
      </c>
      <c r="AB2574" s="38">
        <f t="shared" si="951"/>
        <v>-2.5611370801925659E-9</v>
      </c>
      <c r="AD2574" s="17">
        <f t="shared" si="981"/>
        <v>60</v>
      </c>
      <c r="AH2574" s="103"/>
    </row>
    <row r="2575" spans="1:34">
      <c r="A2575" s="533"/>
      <c r="C2575" s="67" t="str">
        <f>'Terminated loans'!F1765</f>
        <v>E</v>
      </c>
      <c r="D2575" s="19">
        <f>'Terminated loans'!H1765</f>
        <v>143132641</v>
      </c>
      <c r="E2575" s="19">
        <f>'Terminated loans'!I1765</f>
        <v>99</v>
      </c>
      <c r="F2575" s="19" t="str">
        <f>'Terminated loans'!J1765</f>
        <v xml:space="preserve">NUNDHOOSING C (SL2473)         </v>
      </c>
      <c r="G2575" s="547" t="str">
        <f t="shared" si="956"/>
        <v>C1</v>
      </c>
      <c r="H2575" s="21">
        <f>'Terminated loans'!L1765</f>
        <v>40710</v>
      </c>
      <c r="I2575" s="21">
        <f>IF(B2575="VELS",'Terminated loans'!M1765,'Terminated loans'!B1765)</f>
        <v>42035</v>
      </c>
      <c r="J2575" s="34">
        <f t="shared" si="970"/>
        <v>44</v>
      </c>
      <c r="K2575" s="34">
        <f t="shared" si="952"/>
        <v>114</v>
      </c>
      <c r="L2575" s="34">
        <f t="shared" si="953"/>
        <v>44</v>
      </c>
      <c r="M2575" s="34">
        <f t="shared" si="954"/>
        <v>44</v>
      </c>
      <c r="N2575" s="52">
        <f t="shared" si="955"/>
        <v>44</v>
      </c>
      <c r="O2575" s="318">
        <f>+'Terminated loans'!S1765</f>
        <v>1872252</v>
      </c>
      <c r="P2575" s="26">
        <f>+'Terminated loans'!T1765</f>
        <v>0.03</v>
      </c>
      <c r="Q2575" s="536">
        <f t="shared" si="958"/>
        <v>8.1500000000000003E-2</v>
      </c>
      <c r="R2575" s="222">
        <f t="shared" si="971"/>
        <v>44987.507275205513</v>
      </c>
      <c r="S2575" s="36">
        <f t="shared" si="972"/>
        <v>1706107.4260605057</v>
      </c>
      <c r="T2575" s="36">
        <f t="shared" si="973"/>
        <v>166144.57393949432</v>
      </c>
      <c r="U2575" s="36">
        <f t="shared" si="974"/>
        <v>273342.894048566</v>
      </c>
      <c r="V2575" s="36">
        <f t="shared" si="975"/>
        <v>107198.32010904257</v>
      </c>
      <c r="W2575" s="37">
        <f t="shared" si="976"/>
        <v>166144.57393952343</v>
      </c>
      <c r="X2575" s="36">
        <f t="shared" si="977"/>
        <v>166144.57393949432</v>
      </c>
      <c r="Y2575" s="276">
        <f t="shared" si="978"/>
        <v>166144.57393952343</v>
      </c>
      <c r="Z2575" s="36">
        <f t="shared" si="979"/>
        <v>273342.894048566</v>
      </c>
      <c r="AA2575" s="36">
        <f t="shared" si="980"/>
        <v>107198.32010904257</v>
      </c>
      <c r="AB2575" s="38">
        <f t="shared" si="951"/>
        <v>2.9103830456733704E-8</v>
      </c>
      <c r="AD2575" s="17">
        <f t="shared" si="981"/>
        <v>44</v>
      </c>
      <c r="AH2575" s="103"/>
    </row>
    <row r="2576" spans="1:34">
      <c r="A2576" s="533"/>
      <c r="C2576" s="67" t="str">
        <f>'Terminated loans'!F1766</f>
        <v>E</v>
      </c>
      <c r="D2576" s="19">
        <f>'Terminated loans'!H1766</f>
        <v>143451240</v>
      </c>
      <c r="E2576" s="19">
        <f>'Terminated loans'!I1766</f>
        <v>99</v>
      </c>
      <c r="F2576" s="19" t="str">
        <f>'Terminated loans'!J1766</f>
        <v xml:space="preserve">HAZAREESING P                  </v>
      </c>
      <c r="G2576" s="547" t="str">
        <f t="shared" si="956"/>
        <v>D1</v>
      </c>
      <c r="H2576" s="21">
        <f>'Terminated loans'!L1766</f>
        <v>40997</v>
      </c>
      <c r="I2576" s="21">
        <f>IF(B2576="VELS",'Terminated loans'!M1766,'Terminated loans'!B1766)</f>
        <v>42035</v>
      </c>
      <c r="J2576" s="34">
        <f t="shared" si="970"/>
        <v>34</v>
      </c>
      <c r="K2576" s="34">
        <f t="shared" si="952"/>
        <v>104</v>
      </c>
      <c r="L2576" s="34">
        <f t="shared" si="953"/>
        <v>34</v>
      </c>
      <c r="M2576" s="34">
        <f t="shared" si="954"/>
        <v>34</v>
      </c>
      <c r="N2576" s="52">
        <f t="shared" si="955"/>
        <v>34</v>
      </c>
      <c r="O2576" s="318">
        <f>+'Terminated loans'!S1766</f>
        <v>1294420</v>
      </c>
      <c r="P2576" s="26">
        <f>+'Terminated loans'!T1766</f>
        <v>0.03</v>
      </c>
      <c r="Q2576" s="536">
        <f t="shared" si="958"/>
        <v>7.6499999999999999E-2</v>
      </c>
      <c r="R2576" s="222">
        <f t="shared" si="971"/>
        <v>39759.661303756664</v>
      </c>
      <c r="S2576" s="36">
        <f t="shared" si="972"/>
        <v>1211903.6504668265</v>
      </c>
      <c r="T2576" s="36">
        <f t="shared" si="973"/>
        <v>82516.349533173488</v>
      </c>
      <c r="U2576" s="36">
        <f t="shared" si="974"/>
        <v>139924.83386090468</v>
      </c>
      <c r="V2576" s="36">
        <f t="shared" si="975"/>
        <v>57408.484327726532</v>
      </c>
      <c r="W2576" s="37">
        <f t="shared" si="976"/>
        <v>82516.349533178145</v>
      </c>
      <c r="X2576" s="36">
        <f t="shared" si="977"/>
        <v>82516.349533173488</v>
      </c>
      <c r="Y2576" s="276">
        <f t="shared" si="978"/>
        <v>82516.349533178145</v>
      </c>
      <c r="Z2576" s="36">
        <f t="shared" si="979"/>
        <v>139924.83386090468</v>
      </c>
      <c r="AA2576" s="36">
        <f t="shared" si="980"/>
        <v>57408.484327726532</v>
      </c>
      <c r="AB2576" s="38">
        <f t="shared" si="951"/>
        <v>4.6566128730773926E-9</v>
      </c>
      <c r="AD2576" s="17">
        <f t="shared" si="981"/>
        <v>34</v>
      </c>
      <c r="AH2576" s="103"/>
    </row>
    <row r="2577" spans="1:34">
      <c r="A2577" s="533"/>
      <c r="C2577" s="67" t="str">
        <f>'Terminated loans'!F1767</f>
        <v>E</v>
      </c>
      <c r="D2577" s="19">
        <f>'Terminated loans'!H1767</f>
        <v>143622169</v>
      </c>
      <c r="E2577" s="19">
        <f>'Terminated loans'!I1767</f>
        <v>99</v>
      </c>
      <c r="F2577" s="19" t="str">
        <f>'Terminated loans'!J1767</f>
        <v xml:space="preserve">PEERALLY F(SL3028)             </v>
      </c>
      <c r="G2577" s="547" t="str">
        <f t="shared" si="956"/>
        <v>E1</v>
      </c>
      <c r="H2577" s="21">
        <f>'Terminated loans'!L1767</f>
        <v>41698</v>
      </c>
      <c r="I2577" s="21">
        <f>IF(B2577="VELS",'Terminated loans'!M1767,'Terminated loans'!B1767)</f>
        <v>42035</v>
      </c>
      <c r="J2577" s="34">
        <f t="shared" si="970"/>
        <v>11</v>
      </c>
      <c r="K2577" s="34">
        <f t="shared" si="952"/>
        <v>81</v>
      </c>
      <c r="L2577" s="34">
        <f t="shared" si="953"/>
        <v>11</v>
      </c>
      <c r="M2577" s="34">
        <f t="shared" si="954"/>
        <v>11</v>
      </c>
      <c r="N2577" s="52">
        <f t="shared" si="955"/>
        <v>11</v>
      </c>
      <c r="O2577" s="318">
        <f>+'Terminated loans'!S1767</f>
        <v>502211</v>
      </c>
      <c r="P2577" s="26">
        <f>+'Terminated loans'!T1767</f>
        <v>0.03</v>
      </c>
      <c r="Q2577" s="536">
        <f t="shared" si="958"/>
        <v>7.3999999999999996E-2</v>
      </c>
      <c r="R2577" s="222">
        <f t="shared" si="971"/>
        <v>46343.228510922039</v>
      </c>
      <c r="S2577" s="36">
        <f t="shared" si="972"/>
        <v>491407.16541843326</v>
      </c>
      <c r="T2577" s="36">
        <f t="shared" si="973"/>
        <v>10803.834581566742</v>
      </c>
      <c r="U2577" s="36">
        <f t="shared" si="974"/>
        <v>18368.348201708577</v>
      </c>
      <c r="V2577" s="36">
        <f t="shared" si="975"/>
        <v>7564.5136201424757</v>
      </c>
      <c r="W2577" s="37">
        <f t="shared" si="976"/>
        <v>10803.834581566101</v>
      </c>
      <c r="X2577" s="36">
        <f t="shared" si="977"/>
        <v>10803.834581566742</v>
      </c>
      <c r="Y2577" s="276">
        <f t="shared" si="978"/>
        <v>10803.834581566101</v>
      </c>
      <c r="Z2577" s="36">
        <f t="shared" si="979"/>
        <v>18368.348201708577</v>
      </c>
      <c r="AA2577" s="36">
        <f t="shared" si="980"/>
        <v>7564.5136201424757</v>
      </c>
      <c r="AB2577" s="38">
        <f t="shared" si="951"/>
        <v>-6.4028427004814148E-10</v>
      </c>
      <c r="AD2577" s="17">
        <f t="shared" si="981"/>
        <v>11</v>
      </c>
      <c r="AH2577" s="103"/>
    </row>
    <row r="2578" spans="1:34">
      <c r="A2578" s="533"/>
      <c r="C2578" s="67" t="str">
        <f>'Terminated loans'!F1768</f>
        <v>E</v>
      </c>
      <c r="D2578" s="19">
        <f>'Terminated loans'!H1768</f>
        <v>143984257</v>
      </c>
      <c r="E2578" s="19">
        <f>'Terminated loans'!I1768</f>
        <v>98</v>
      </c>
      <c r="F2578" s="19" t="str">
        <f>'Terminated loans'!J1768</f>
        <v xml:space="preserve">NARALLOO A                     </v>
      </c>
      <c r="G2578" s="547" t="str">
        <f t="shared" si="956"/>
        <v>E2</v>
      </c>
      <c r="H2578" s="21">
        <f>'Terminated loans'!L1768</f>
        <v>41928</v>
      </c>
      <c r="I2578" s="21">
        <f>IF(B2578="VELS",'Terminated loans'!M1768,'Terminated loans'!B1768)</f>
        <v>42035</v>
      </c>
      <c r="J2578" s="34">
        <f t="shared" si="970"/>
        <v>4</v>
      </c>
      <c r="K2578" s="34">
        <f t="shared" si="952"/>
        <v>74</v>
      </c>
      <c r="L2578" s="34">
        <f t="shared" si="953"/>
        <v>4</v>
      </c>
      <c r="M2578" s="34">
        <f t="shared" si="954"/>
        <v>4</v>
      </c>
      <c r="N2578" s="52">
        <f t="shared" si="955"/>
        <v>4</v>
      </c>
      <c r="O2578" s="318">
        <f>+'Terminated loans'!S1768</f>
        <v>607385</v>
      </c>
      <c r="P2578" s="26">
        <f>+'Terminated loans'!T1768</f>
        <v>0.05</v>
      </c>
      <c r="Q2578" s="536">
        <f t="shared" si="958"/>
        <v>9.1499999999999998E-2</v>
      </c>
      <c r="R2578" s="222">
        <f t="shared" si="971"/>
        <v>153431.27018310269</v>
      </c>
      <c r="S2578" s="36">
        <f t="shared" si="972"/>
        <v>602202.0062130806</v>
      </c>
      <c r="T2578" s="36">
        <f t="shared" si="973"/>
        <v>5182.9937869193964</v>
      </c>
      <c r="U2578" s="36">
        <f t="shared" si="974"/>
        <v>11523.074519330403</v>
      </c>
      <c r="V2578" s="36">
        <f t="shared" si="975"/>
        <v>6340.0807324108901</v>
      </c>
      <c r="W2578" s="37">
        <f t="shared" si="976"/>
        <v>5182.9937869195128</v>
      </c>
      <c r="X2578" s="36">
        <f t="shared" si="977"/>
        <v>5182.9937869193964</v>
      </c>
      <c r="Y2578" s="276">
        <f t="shared" si="978"/>
        <v>5182.9937869195128</v>
      </c>
      <c r="Z2578" s="36">
        <f t="shared" si="979"/>
        <v>11523.074519330403</v>
      </c>
      <c r="AA2578" s="36">
        <f t="shared" si="980"/>
        <v>6340.0807324108901</v>
      </c>
      <c r="AB2578" s="38">
        <f t="shared" si="951"/>
        <v>1.1641532182693481E-10</v>
      </c>
      <c r="AD2578" s="17">
        <f t="shared" si="981"/>
        <v>4</v>
      </c>
      <c r="AH2578" s="103"/>
    </row>
    <row r="2579" spans="1:34">
      <c r="A2579" s="533"/>
      <c r="C2579" s="67" t="str">
        <f>'Terminated loans'!F1769</f>
        <v>E</v>
      </c>
      <c r="D2579" s="19">
        <f>'Terminated loans'!H1769</f>
        <v>143985067</v>
      </c>
      <c r="E2579" s="19">
        <f>'Terminated loans'!I1769</f>
        <v>98</v>
      </c>
      <c r="F2579" s="19" t="str">
        <f>'Terminated loans'!J1769</f>
        <v xml:space="preserve">ADESSAYM C K                   </v>
      </c>
      <c r="G2579" s="547" t="str">
        <f t="shared" si="956"/>
        <v>E2</v>
      </c>
      <c r="H2579" s="21">
        <f>'Terminated loans'!L1769</f>
        <v>41885</v>
      </c>
      <c r="I2579" s="21">
        <f>IF(B2579="VELS",'Terminated loans'!M1769,'Terminated loans'!B1769)</f>
        <v>42035</v>
      </c>
      <c r="J2579" s="34">
        <f t="shared" si="970"/>
        <v>5</v>
      </c>
      <c r="K2579" s="34">
        <f t="shared" si="952"/>
        <v>75</v>
      </c>
      <c r="L2579" s="34">
        <f t="shared" si="953"/>
        <v>5</v>
      </c>
      <c r="M2579" s="34">
        <f t="shared" si="954"/>
        <v>5</v>
      </c>
      <c r="N2579" s="52">
        <f t="shared" si="955"/>
        <v>5</v>
      </c>
      <c r="O2579" s="318">
        <f>+'Terminated loans'!S1769</f>
        <v>93299</v>
      </c>
      <c r="P2579" s="26">
        <f>+'Terminated loans'!T1769</f>
        <v>0.05</v>
      </c>
      <c r="Q2579" s="536">
        <f t="shared" si="958"/>
        <v>9.1499999999999998E-2</v>
      </c>
      <c r="R2579" s="222">
        <f t="shared" si="971"/>
        <v>18893.694058804151</v>
      </c>
      <c r="S2579" s="36">
        <f t="shared" si="972"/>
        <v>92345.372853898851</v>
      </c>
      <c r="T2579" s="36">
        <f t="shared" si="973"/>
        <v>953.62714610114926</v>
      </c>
      <c r="U2579" s="36">
        <f t="shared" si="974"/>
        <v>2123.0974401218409</v>
      </c>
      <c r="V2579" s="36">
        <f t="shared" si="975"/>
        <v>1169.4702940207499</v>
      </c>
      <c r="W2579" s="37">
        <f t="shared" si="976"/>
        <v>953.62714610109106</v>
      </c>
      <c r="X2579" s="36">
        <f t="shared" si="977"/>
        <v>953.62714610114926</v>
      </c>
      <c r="Y2579" s="276">
        <f t="shared" si="978"/>
        <v>953.62714610109106</v>
      </c>
      <c r="Z2579" s="36">
        <f t="shared" si="979"/>
        <v>2123.0974401218409</v>
      </c>
      <c r="AA2579" s="36">
        <f t="shared" si="980"/>
        <v>1169.4702940207499</v>
      </c>
      <c r="AB2579" s="38">
        <f t="shared" si="951"/>
        <v>-5.8207660913467407E-11</v>
      </c>
      <c r="AD2579" s="17">
        <f t="shared" si="981"/>
        <v>5</v>
      </c>
      <c r="AH2579" s="103"/>
    </row>
    <row r="2580" spans="1:34">
      <c r="A2580" s="533"/>
      <c r="C2580" s="67" t="str">
        <f>'Terminated loans'!F1770</f>
        <v>N</v>
      </c>
      <c r="D2580" s="19">
        <f>'Terminated loans'!H1770</f>
        <v>143990028</v>
      </c>
      <c r="E2580" s="19">
        <f>'Terminated loans'!I1770</f>
        <v>98</v>
      </c>
      <c r="F2580" s="19" t="str">
        <f>'Terminated loans'!J1770</f>
        <v xml:space="preserve">POOROOSHOTOMAH NAIK B          </v>
      </c>
      <c r="G2580" s="547" t="str">
        <f t="shared" si="956"/>
        <v>A2</v>
      </c>
      <c r="H2580" s="21">
        <f>'Terminated loans'!L1770</f>
        <v>40189</v>
      </c>
      <c r="I2580" s="21">
        <f>IF(B2580="VELS",'Terminated loans'!M1770,'Terminated loans'!B1770)</f>
        <v>41998</v>
      </c>
      <c r="J2580" s="34">
        <f t="shared" si="970"/>
        <v>59</v>
      </c>
      <c r="K2580" s="34">
        <f t="shared" si="952"/>
        <v>131</v>
      </c>
      <c r="L2580" s="34">
        <f t="shared" si="953"/>
        <v>59</v>
      </c>
      <c r="M2580" s="34">
        <f t="shared" si="954"/>
        <v>59</v>
      </c>
      <c r="N2580" s="52">
        <f t="shared" si="955"/>
        <v>59</v>
      </c>
      <c r="O2580" s="318">
        <f>+'Terminated loans'!S1770</f>
        <v>194184</v>
      </c>
      <c r="P2580" s="26">
        <f>+'Terminated loans'!T1770</f>
        <v>0.05</v>
      </c>
      <c r="Q2580" s="536">
        <f t="shared" si="958"/>
        <v>0.104</v>
      </c>
      <c r="R2580" s="222">
        <f t="shared" si="971"/>
        <v>3719.1805737765549</v>
      </c>
      <c r="S2580" s="36">
        <f t="shared" si="972"/>
        <v>171217.59649440978</v>
      </c>
      <c r="T2580" s="36">
        <f t="shared" si="973"/>
        <v>22966.40350559022</v>
      </c>
      <c r="U2580" s="36">
        <f t="shared" si="974"/>
        <v>48214.057358405262</v>
      </c>
      <c r="V2580" s="36">
        <f t="shared" si="975"/>
        <v>25247.653852816729</v>
      </c>
      <c r="W2580" s="37">
        <f t="shared" si="976"/>
        <v>22966.403505588532</v>
      </c>
      <c r="X2580" s="36">
        <f t="shared" si="977"/>
        <v>22966.40350559022</v>
      </c>
      <c r="Y2580" s="276">
        <f t="shared" si="978"/>
        <v>22966.403505588532</v>
      </c>
      <c r="Z2580" s="36">
        <f t="shared" si="979"/>
        <v>48214.057358405262</v>
      </c>
      <c r="AA2580" s="36">
        <f t="shared" si="980"/>
        <v>25247.653852816729</v>
      </c>
      <c r="AB2580" s="38">
        <f t="shared" si="951"/>
        <v>-1.6880221664905548E-9</v>
      </c>
      <c r="AD2580" s="17">
        <f t="shared" si="981"/>
        <v>59</v>
      </c>
      <c r="AH2580" s="103"/>
    </row>
    <row r="2581" spans="1:34">
      <c r="A2581" s="533"/>
      <c r="C2581" s="67" t="str">
        <f>'Terminated loans'!F1771</f>
        <v>N</v>
      </c>
      <c r="D2581" s="19">
        <f>'Terminated loans'!H1771</f>
        <v>143990222</v>
      </c>
      <c r="E2581" s="19">
        <f>'Terminated loans'!I1771</f>
        <v>98</v>
      </c>
      <c r="F2581" s="19" t="str">
        <f>'Terminated loans'!J1771</f>
        <v xml:space="preserve">LAMB L                         </v>
      </c>
      <c r="G2581" s="547" t="str">
        <f t="shared" si="956"/>
        <v>A2</v>
      </c>
      <c r="H2581" s="21">
        <f>'Terminated loans'!L1771</f>
        <v>40178</v>
      </c>
      <c r="I2581" s="21">
        <f>IF(B2581="VELS",'Terminated loans'!M1771,'Terminated loans'!B1771)</f>
        <v>41998</v>
      </c>
      <c r="J2581" s="34">
        <f t="shared" si="970"/>
        <v>60</v>
      </c>
      <c r="K2581" s="34">
        <f t="shared" si="952"/>
        <v>131</v>
      </c>
      <c r="L2581" s="34">
        <f t="shared" si="953"/>
        <v>60</v>
      </c>
      <c r="M2581" s="34">
        <f t="shared" si="954"/>
        <v>60</v>
      </c>
      <c r="N2581" s="52">
        <f t="shared" si="955"/>
        <v>60</v>
      </c>
      <c r="O2581" s="318">
        <f>+'Terminated loans'!S1771</f>
        <v>180350</v>
      </c>
      <c r="P2581" s="26">
        <f>+'Terminated loans'!T1771</f>
        <v>0.05</v>
      </c>
      <c r="Q2581" s="536">
        <f t="shared" si="958"/>
        <v>0.104</v>
      </c>
      <c r="R2581" s="222">
        <f t="shared" si="971"/>
        <v>3403.4269876973722</v>
      </c>
      <c r="S2581" s="36">
        <f t="shared" si="972"/>
        <v>158709.3911789289</v>
      </c>
      <c r="T2581" s="36">
        <f t="shared" si="973"/>
        <v>21640.608821071102</v>
      </c>
      <c r="U2581" s="36">
        <f t="shared" si="974"/>
        <v>45496.228082911868</v>
      </c>
      <c r="V2581" s="36">
        <f t="shared" si="975"/>
        <v>23855.619261842308</v>
      </c>
      <c r="W2581" s="37">
        <f t="shared" si="976"/>
        <v>21640.60882106956</v>
      </c>
      <c r="X2581" s="36">
        <f t="shared" si="977"/>
        <v>21640.608821071102</v>
      </c>
      <c r="Y2581" s="276">
        <f t="shared" si="978"/>
        <v>21640.60882106956</v>
      </c>
      <c r="Z2581" s="36">
        <f t="shared" si="979"/>
        <v>45496.228082911868</v>
      </c>
      <c r="AA2581" s="36">
        <f t="shared" si="980"/>
        <v>23855.619261842308</v>
      </c>
      <c r="AB2581" s="38">
        <f t="shared" si="951"/>
        <v>-1.5425030142068863E-9</v>
      </c>
      <c r="AD2581" s="17">
        <f t="shared" si="981"/>
        <v>60</v>
      </c>
      <c r="AH2581" s="103"/>
    </row>
    <row r="2582" spans="1:34">
      <c r="A2582" s="533"/>
      <c r="C2582" s="67" t="str">
        <f>'Terminated loans'!F1772</f>
        <v>N</v>
      </c>
      <c r="D2582" s="19">
        <f>'Terminated loans'!H1772</f>
        <v>143990710</v>
      </c>
      <c r="E2582" s="19">
        <f>'Terminated loans'!I1772</f>
        <v>97</v>
      </c>
      <c r="F2582" s="19" t="str">
        <f>'Terminated loans'!J1772</f>
        <v xml:space="preserve">KONA HERKANAIDU J              </v>
      </c>
      <c r="G2582" s="547" t="str">
        <f t="shared" si="956"/>
        <v>A2</v>
      </c>
      <c r="H2582" s="21">
        <f>'Terminated loans'!L1772</f>
        <v>40224</v>
      </c>
      <c r="I2582" s="21">
        <f>IF(B2582="VELS",'Terminated loans'!M1772,'Terminated loans'!B1772)</f>
        <v>42027</v>
      </c>
      <c r="J2582" s="34">
        <f t="shared" si="970"/>
        <v>59</v>
      </c>
      <c r="K2582" s="34">
        <f t="shared" si="952"/>
        <v>130</v>
      </c>
      <c r="L2582" s="34">
        <f t="shared" si="953"/>
        <v>59</v>
      </c>
      <c r="M2582" s="34">
        <f t="shared" si="954"/>
        <v>59</v>
      </c>
      <c r="N2582" s="52">
        <f t="shared" si="955"/>
        <v>59</v>
      </c>
      <c r="O2582" s="318">
        <f>+'Terminated loans'!S1772</f>
        <v>52125</v>
      </c>
      <c r="P2582" s="26">
        <f>+'Terminated loans'!T1772</f>
        <v>0</v>
      </c>
      <c r="Q2582" s="536">
        <f t="shared" si="958"/>
        <v>0.104</v>
      </c>
      <c r="R2582" s="222">
        <f t="shared" si="971"/>
        <v>883.47457627118649</v>
      </c>
      <c r="S2582" s="36">
        <f t="shared" si="972"/>
        <v>40671.968061897496</v>
      </c>
      <c r="T2582" s="36">
        <f t="shared" si="973"/>
        <v>11453.031938102504</v>
      </c>
      <c r="U2582" s="36">
        <f t="shared" si="974"/>
        <v>11453.031938102096</v>
      </c>
      <c r="V2582" s="36">
        <f t="shared" si="975"/>
        <v>0</v>
      </c>
      <c r="W2582" s="37">
        <f t="shared" si="976"/>
        <v>11453.031938102096</v>
      </c>
      <c r="X2582" s="36">
        <f t="shared" si="977"/>
        <v>11453.031938102504</v>
      </c>
      <c r="Y2582" s="276">
        <f t="shared" si="978"/>
        <v>11453.031938102096</v>
      </c>
      <c r="Z2582" s="36">
        <f t="shared" si="979"/>
        <v>11453.031938102096</v>
      </c>
      <c r="AA2582" s="36">
        <f t="shared" si="980"/>
        <v>0</v>
      </c>
      <c r="AB2582" s="38">
        <f t="shared" si="951"/>
        <v>-4.0745362639427185E-10</v>
      </c>
      <c r="AD2582" s="17">
        <f t="shared" si="981"/>
        <v>59</v>
      </c>
      <c r="AH2582" s="103"/>
    </row>
    <row r="2583" spans="1:34">
      <c r="A2583" s="533"/>
      <c r="C2583" s="67" t="str">
        <f>'Terminated loans'!F1773</f>
        <v>E</v>
      </c>
      <c r="D2583" s="19">
        <f>'Terminated loans'!H1773</f>
        <v>143991946</v>
      </c>
      <c r="E2583" s="19">
        <f>'Terminated loans'!I1773</f>
        <v>98</v>
      </c>
      <c r="F2583" s="19" t="str">
        <f>'Terminated loans'!J1773</f>
        <v xml:space="preserve">MUNGUR A MUACC25911            </v>
      </c>
      <c r="G2583" s="547" t="str">
        <f t="shared" si="956"/>
        <v>A2</v>
      </c>
      <c r="H2583" s="21">
        <f>'Terminated loans'!L1773</f>
        <v>40415</v>
      </c>
      <c r="I2583" s="21">
        <f>IF(B2583="VELS",'Terminated loans'!M1773,'Terminated loans'!B1773)</f>
        <v>42035</v>
      </c>
      <c r="J2583" s="34">
        <f t="shared" si="970"/>
        <v>53</v>
      </c>
      <c r="K2583" s="34">
        <f t="shared" si="952"/>
        <v>123</v>
      </c>
      <c r="L2583" s="34">
        <f t="shared" si="953"/>
        <v>53</v>
      </c>
      <c r="M2583" s="34">
        <f t="shared" si="954"/>
        <v>53</v>
      </c>
      <c r="N2583" s="52">
        <f t="shared" si="955"/>
        <v>53</v>
      </c>
      <c r="O2583" s="318">
        <f>+'Terminated loans'!S1773</f>
        <v>456994</v>
      </c>
      <c r="P2583" s="26">
        <f>+'Terminated loans'!T1773</f>
        <v>0.05</v>
      </c>
      <c r="Q2583" s="536">
        <f t="shared" si="958"/>
        <v>0.104</v>
      </c>
      <c r="R2583" s="222">
        <f t="shared" si="971"/>
        <v>9627.4907105152797</v>
      </c>
      <c r="S2583" s="36">
        <f t="shared" si="972"/>
        <v>407736.04247117479</v>
      </c>
      <c r="T2583" s="36">
        <f t="shared" si="973"/>
        <v>49257.957528825209</v>
      </c>
      <c r="U2583" s="36">
        <f t="shared" si="974"/>
        <v>102520.96518613107</v>
      </c>
      <c r="V2583" s="36">
        <f t="shared" si="975"/>
        <v>53263.007657309819</v>
      </c>
      <c r="W2583" s="37">
        <f t="shared" si="976"/>
        <v>49257.957528821251</v>
      </c>
      <c r="X2583" s="36">
        <f t="shared" si="977"/>
        <v>49257.957528825209</v>
      </c>
      <c r="Y2583" s="276">
        <f t="shared" si="978"/>
        <v>49257.957528821251</v>
      </c>
      <c r="Z2583" s="36">
        <f t="shared" si="979"/>
        <v>102520.96518613107</v>
      </c>
      <c r="AA2583" s="36">
        <f t="shared" si="980"/>
        <v>53263.007657309819</v>
      </c>
      <c r="AB2583" s="38">
        <f t="shared" si="951"/>
        <v>-3.9581209421157837E-9</v>
      </c>
      <c r="AD2583" s="17">
        <f t="shared" si="981"/>
        <v>53</v>
      </c>
      <c r="AH2583" s="103"/>
    </row>
    <row r="2584" spans="1:34">
      <c r="A2584" s="533"/>
      <c r="C2584" s="67" t="str">
        <f>'Terminated loans'!F1774</f>
        <v>E</v>
      </c>
      <c r="D2584" s="19">
        <f>'Terminated loans'!H1774</f>
        <v>143993116</v>
      </c>
      <c r="E2584" s="19">
        <f>'Terminated loans'!I1774</f>
        <v>98</v>
      </c>
      <c r="F2584" s="19" t="str">
        <f>'Terminated loans'!J1774</f>
        <v xml:space="preserve">CONSTANCE J L                  </v>
      </c>
      <c r="G2584" s="547" t="str">
        <f t="shared" si="956"/>
        <v>B2</v>
      </c>
      <c r="H2584" s="21">
        <f>'Terminated loans'!L1774</f>
        <v>40500</v>
      </c>
      <c r="I2584" s="21">
        <f>IF(B2584="VELS",'Terminated loans'!M1774,'Terminated loans'!B1774)</f>
        <v>42035</v>
      </c>
      <c r="J2584" s="34">
        <f t="shared" si="970"/>
        <v>50</v>
      </c>
      <c r="K2584" s="34">
        <f t="shared" si="952"/>
        <v>120</v>
      </c>
      <c r="L2584" s="34">
        <f t="shared" si="953"/>
        <v>50</v>
      </c>
      <c r="M2584" s="34">
        <f t="shared" si="954"/>
        <v>50</v>
      </c>
      <c r="N2584" s="52">
        <f t="shared" si="955"/>
        <v>50</v>
      </c>
      <c r="O2584" s="318">
        <f>+'Terminated loans'!S1774</f>
        <v>243751</v>
      </c>
      <c r="P2584" s="26">
        <f>+'Terminated loans'!T1774</f>
        <v>0.05</v>
      </c>
      <c r="Q2584" s="536">
        <f t="shared" si="958"/>
        <v>9.4E-2</v>
      </c>
      <c r="R2584" s="222">
        <f t="shared" si="971"/>
        <v>5410.566992341689</v>
      </c>
      <c r="S2584" s="36">
        <f t="shared" si="972"/>
        <v>223126.01427529342</v>
      </c>
      <c r="T2584" s="36">
        <f t="shared" si="973"/>
        <v>20624.985724706581</v>
      </c>
      <c r="U2584" s="36">
        <f t="shared" si="974"/>
        <v>47402.335341792001</v>
      </c>
      <c r="V2584" s="36">
        <f t="shared" si="975"/>
        <v>26777.34961708443</v>
      </c>
      <c r="W2584" s="37">
        <f t="shared" si="976"/>
        <v>20624.985724707571</v>
      </c>
      <c r="X2584" s="36">
        <f t="shared" si="977"/>
        <v>20624.985724706581</v>
      </c>
      <c r="Y2584" s="276">
        <f t="shared" si="978"/>
        <v>20624.985724707571</v>
      </c>
      <c r="Z2584" s="36">
        <f t="shared" si="979"/>
        <v>47402.335341792001</v>
      </c>
      <c r="AA2584" s="36">
        <f t="shared" si="980"/>
        <v>26777.34961708443</v>
      </c>
      <c r="AB2584" s="38">
        <f t="shared" si="951"/>
        <v>9.8953023552894592E-10</v>
      </c>
      <c r="AD2584" s="17">
        <f t="shared" si="981"/>
        <v>50</v>
      </c>
      <c r="AH2584" s="103"/>
    </row>
    <row r="2585" spans="1:34">
      <c r="A2585" s="533"/>
      <c r="C2585" s="67" t="str">
        <f>'Terminated loans'!F1775</f>
        <v>E</v>
      </c>
      <c r="D2585" s="19">
        <f>'Terminated loans'!H1775</f>
        <v>143994813</v>
      </c>
      <c r="E2585" s="19">
        <f>'Terminated loans'!I1775</f>
        <v>98</v>
      </c>
      <c r="F2585" s="19" t="str">
        <f>'Terminated loans'!J1775</f>
        <v xml:space="preserve">MUSSAI S                       </v>
      </c>
      <c r="G2585" s="547" t="str">
        <f t="shared" si="956"/>
        <v>B2</v>
      </c>
      <c r="H2585" s="21">
        <f>'Terminated loans'!L1775</f>
        <v>40619</v>
      </c>
      <c r="I2585" s="21">
        <f>IF(B2585="VELS",'Terminated loans'!M1775,'Terminated loans'!B1775)</f>
        <v>42035</v>
      </c>
      <c r="J2585" s="34">
        <f t="shared" si="970"/>
        <v>47</v>
      </c>
      <c r="K2585" s="34">
        <f t="shared" si="952"/>
        <v>117</v>
      </c>
      <c r="L2585" s="34">
        <f t="shared" si="953"/>
        <v>47</v>
      </c>
      <c r="M2585" s="34">
        <f t="shared" si="954"/>
        <v>47</v>
      </c>
      <c r="N2585" s="52">
        <f t="shared" si="955"/>
        <v>47</v>
      </c>
      <c r="O2585" s="318">
        <f>+'Terminated loans'!S1775</f>
        <v>1505550</v>
      </c>
      <c r="P2585" s="26">
        <f>+'Terminated loans'!T1775</f>
        <v>0.05</v>
      </c>
      <c r="Q2585" s="536">
        <f t="shared" si="958"/>
        <v>9.4E-2</v>
      </c>
      <c r="R2585" s="222">
        <f t="shared" si="971"/>
        <v>35338.326605456568</v>
      </c>
      <c r="S2585" s="36">
        <f t="shared" si="972"/>
        <v>1384983.1825997531</v>
      </c>
      <c r="T2585" s="36">
        <f t="shared" si="973"/>
        <v>120566.81740024686</v>
      </c>
      <c r="U2585" s="36">
        <f t="shared" si="974"/>
        <v>275918.16785671166</v>
      </c>
      <c r="V2585" s="36">
        <f t="shared" si="975"/>
        <v>155351.35045645898</v>
      </c>
      <c r="W2585" s="37">
        <f t="shared" si="976"/>
        <v>120566.81740025268</v>
      </c>
      <c r="X2585" s="36">
        <f t="shared" si="977"/>
        <v>120566.81740024686</v>
      </c>
      <c r="Y2585" s="276">
        <f t="shared" si="978"/>
        <v>120566.81740025268</v>
      </c>
      <c r="Z2585" s="36">
        <f t="shared" si="979"/>
        <v>275918.16785671166</v>
      </c>
      <c r="AA2585" s="36">
        <f t="shared" si="980"/>
        <v>155351.35045645898</v>
      </c>
      <c r="AB2585" s="38">
        <f t="shared" si="951"/>
        <v>5.8207660913467407E-9</v>
      </c>
      <c r="AD2585" s="17">
        <f t="shared" si="981"/>
        <v>47</v>
      </c>
      <c r="AH2585" s="103"/>
    </row>
    <row r="2586" spans="1:34">
      <c r="A2586" s="533"/>
      <c r="C2586" s="67" t="str">
        <f>'Terminated loans'!F1776</f>
        <v>E</v>
      </c>
      <c r="D2586" s="19">
        <f>'Terminated loans'!H1776</f>
        <v>143996867</v>
      </c>
      <c r="E2586" s="19">
        <f>'Terminated loans'!I1776</f>
        <v>98</v>
      </c>
      <c r="F2586" s="19" t="str">
        <f>'Terminated loans'!J1776</f>
        <v xml:space="preserve">GOORIAH N                      </v>
      </c>
      <c r="G2586" s="547" t="str">
        <f t="shared" si="956"/>
        <v>C2</v>
      </c>
      <c r="H2586" s="21">
        <f>'Terminated loans'!L1776</f>
        <v>40896</v>
      </c>
      <c r="I2586" s="21">
        <f>IF(B2586="VELS",'Terminated loans'!M1776,'Terminated loans'!B1776)</f>
        <v>42035</v>
      </c>
      <c r="J2586" s="34">
        <f t="shared" si="970"/>
        <v>37</v>
      </c>
      <c r="K2586" s="34">
        <f t="shared" si="952"/>
        <v>107</v>
      </c>
      <c r="L2586" s="34">
        <f t="shared" si="953"/>
        <v>37</v>
      </c>
      <c r="M2586" s="34">
        <f t="shared" si="954"/>
        <v>37</v>
      </c>
      <c r="N2586" s="52">
        <f t="shared" si="955"/>
        <v>37</v>
      </c>
      <c r="O2586" s="318">
        <f>+'Terminated loans'!S1776</f>
        <v>157925</v>
      </c>
      <c r="P2586" s="26">
        <f>+'Terminated loans'!T1776</f>
        <v>0.05</v>
      </c>
      <c r="Q2586" s="536">
        <f t="shared" si="958"/>
        <v>9.9000000000000005E-2</v>
      </c>
      <c r="R2586" s="222">
        <f t="shared" si="971"/>
        <v>4614.5725217125901</v>
      </c>
      <c r="S2586" s="36">
        <f t="shared" si="972"/>
        <v>146624.52140608113</v>
      </c>
      <c r="T2586" s="36">
        <f t="shared" si="973"/>
        <v>11300.478593918873</v>
      </c>
      <c r="U2586" s="36">
        <f t="shared" si="974"/>
        <v>24114.661897286802</v>
      </c>
      <c r="V2586" s="36">
        <f t="shared" si="975"/>
        <v>12814.183303365833</v>
      </c>
      <c r="W2586" s="37">
        <f t="shared" si="976"/>
        <v>11300.478593920969</v>
      </c>
      <c r="X2586" s="36">
        <f t="shared" si="977"/>
        <v>11300.478593918873</v>
      </c>
      <c r="Y2586" s="276">
        <f t="shared" si="978"/>
        <v>11300.478593920969</v>
      </c>
      <c r="Z2586" s="36">
        <f t="shared" si="979"/>
        <v>24114.661897286802</v>
      </c>
      <c r="AA2586" s="36">
        <f t="shared" si="980"/>
        <v>12814.183303365833</v>
      </c>
      <c r="AB2586" s="38">
        <f t="shared" si="951"/>
        <v>2.0954757928848267E-9</v>
      </c>
      <c r="AD2586" s="17">
        <f t="shared" si="981"/>
        <v>37</v>
      </c>
      <c r="AH2586" s="103"/>
    </row>
    <row r="2587" spans="1:34">
      <c r="A2587" s="533"/>
      <c r="C2587" s="67" t="str">
        <f>'Terminated loans'!F1777</f>
        <v>E</v>
      </c>
      <c r="D2587" s="19">
        <f>'Terminated loans'!H1777</f>
        <v>143999459</v>
      </c>
      <c r="E2587" s="19">
        <f>'Terminated loans'!I1777</f>
        <v>98</v>
      </c>
      <c r="F2587" s="19" t="str">
        <f>'Terminated loans'!J1777</f>
        <v xml:space="preserve">PURSOO A                       </v>
      </c>
      <c r="G2587" s="547" t="str">
        <f t="shared" si="956"/>
        <v>D2</v>
      </c>
      <c r="H2587" s="21">
        <f>'Terminated loans'!L1777</f>
        <v>41411</v>
      </c>
      <c r="I2587" s="21">
        <f>IF(B2587="VELS",'Terminated loans'!M1777,'Terminated loans'!B1777)</f>
        <v>42035</v>
      </c>
      <c r="J2587" s="34">
        <f t="shared" si="970"/>
        <v>21</v>
      </c>
      <c r="K2587" s="34">
        <f t="shared" si="952"/>
        <v>91</v>
      </c>
      <c r="L2587" s="34">
        <f t="shared" si="953"/>
        <v>21</v>
      </c>
      <c r="M2587" s="34">
        <f t="shared" si="954"/>
        <v>21</v>
      </c>
      <c r="N2587" s="52">
        <f t="shared" si="955"/>
        <v>21</v>
      </c>
      <c r="O2587" s="318">
        <f>+'Terminated loans'!S1777</f>
        <v>244393</v>
      </c>
      <c r="P2587" s="26">
        <f>+'Terminated loans'!T1777</f>
        <v>0.05</v>
      </c>
      <c r="Q2587" s="536">
        <f t="shared" si="958"/>
        <v>9.4E-2</v>
      </c>
      <c r="R2587" s="222">
        <f t="shared" si="971"/>
        <v>12178.551290281777</v>
      </c>
      <c r="S2587" s="36">
        <f t="shared" si="972"/>
        <v>234976.091986207</v>
      </c>
      <c r="T2587" s="36">
        <f t="shared" si="973"/>
        <v>9416.9080137929996</v>
      </c>
      <c r="U2587" s="36">
        <f t="shared" si="974"/>
        <v>20773.485109711386</v>
      </c>
      <c r="V2587" s="36">
        <f t="shared" si="975"/>
        <v>11356.577095917339</v>
      </c>
      <c r="W2587" s="37">
        <f t="shared" si="976"/>
        <v>9416.9080137940473</v>
      </c>
      <c r="X2587" s="36">
        <f t="shared" si="977"/>
        <v>9416.9080137929996</v>
      </c>
      <c r="Y2587" s="276">
        <f t="shared" si="978"/>
        <v>9416.9080137940473</v>
      </c>
      <c r="Z2587" s="36">
        <f t="shared" si="979"/>
        <v>20773.485109711386</v>
      </c>
      <c r="AA2587" s="36">
        <f t="shared" si="980"/>
        <v>11356.577095917339</v>
      </c>
      <c r="AB2587" s="38">
        <f t="shared" si="951"/>
        <v>1.0477378964424133E-9</v>
      </c>
      <c r="AD2587" s="17">
        <f t="shared" si="981"/>
        <v>21</v>
      </c>
      <c r="AH2587" s="103"/>
    </row>
    <row r="2588" spans="1:34">
      <c r="A2588" s="533"/>
      <c r="C2588" s="67" t="str">
        <f>'Terminated loans'!F1778</f>
        <v>E</v>
      </c>
      <c r="D2588" s="19">
        <f>'Terminated loans'!H1778</f>
        <v>143013898</v>
      </c>
      <c r="E2588" s="19">
        <f>'Terminated loans'!I1778</f>
        <v>98</v>
      </c>
      <c r="F2588" s="19" t="str">
        <f>'Terminated loans'!J1778</f>
        <v xml:space="preserve">BHEEPATHEE F K                 </v>
      </c>
      <c r="G2588" s="547" t="str">
        <f t="shared" si="956"/>
        <v>A2</v>
      </c>
      <c r="H2588" s="21">
        <f>'Terminated loans'!L1778</f>
        <v>39780</v>
      </c>
      <c r="I2588" s="21">
        <f>IF(B2588="VELS",'Terminated loans'!M1778,'Terminated loans'!B1778)</f>
        <v>42063</v>
      </c>
      <c r="J2588" s="34">
        <f t="shared" ref="J2588:J2601" si="982">ROUND((I2588-H2588)/365*12,0)</f>
        <v>75</v>
      </c>
      <c r="K2588" s="34">
        <f t="shared" si="952"/>
        <v>144</v>
      </c>
      <c r="L2588" s="34">
        <f t="shared" si="953"/>
        <v>60</v>
      </c>
      <c r="M2588" s="34">
        <f t="shared" si="954"/>
        <v>60</v>
      </c>
      <c r="N2588" s="52">
        <f t="shared" si="955"/>
        <v>60</v>
      </c>
      <c r="O2588" s="318">
        <f>+'Terminated loans'!S1778</f>
        <v>424169</v>
      </c>
      <c r="P2588" s="26">
        <f>+'Terminated loans'!T1778</f>
        <v>0.05</v>
      </c>
      <c r="Q2588" s="536">
        <f t="shared" si="958"/>
        <v>0.104</v>
      </c>
      <c r="R2588" s="222">
        <f t="shared" ref="R2588:R2601" si="983">PMT(P2588/12,L2588,-O2588,0,0)</f>
        <v>8004.5923035464739</v>
      </c>
      <c r="S2588" s="36">
        <f t="shared" ref="S2588:S2601" si="984">(-PV(Q2588/12,L2588,R2588,0,0))</f>
        <v>373271.99194330524</v>
      </c>
      <c r="T2588" s="36">
        <f t="shared" ref="T2588:T2601" si="985">O2588-S2588</f>
        <v>50897.008056694758</v>
      </c>
      <c r="U2588" s="36">
        <f t="shared" ref="U2588:U2601" si="986">-IF(OR(Q2588="",Q2588=0),0,(CUMIPMT(Q2588/12,L2588,S2588,1,M2588,0)))</f>
        <v>107003.54626947967</v>
      </c>
      <c r="V2588" s="36">
        <f t="shared" ref="V2588:V2601" si="987">-IF(OR(P2588="",P2588=0),0,(CUMIPMT(P2588/12,L2588,O2588,1,M2588,0)))</f>
        <v>56106.538212788408</v>
      </c>
      <c r="W2588" s="37">
        <f t="shared" ref="W2588:W2601" si="988">IF(ISERROR(U2588-V2588),0,U2588-V2588)</f>
        <v>50897.008056691266</v>
      </c>
      <c r="X2588" s="36">
        <f t="shared" ref="X2588:X2601" si="989">IF(C2588="O",T2588/AD2588*N2588,T2588)</f>
        <v>50897.008056694758</v>
      </c>
      <c r="Y2588" s="276">
        <f t="shared" ref="Y2588:Y2601" si="990">W2588</f>
        <v>50897.008056691266</v>
      </c>
      <c r="Z2588" s="36">
        <f t="shared" ref="Z2588:Z2601" si="991">-IF(OR(Q2588="",Q2588=0),0,(CUMIPMT(Q2588/12,L2588,S2588,1,L2588,0)))</f>
        <v>107003.54626947967</v>
      </c>
      <c r="AA2588" s="36">
        <f t="shared" ref="AA2588:AA2601" si="992">-IF(OR(P2588="",P2588=0),0,(CUMIPMT(P2588/12,L2588,O2588,1,L2588,0)))</f>
        <v>56106.538212788408</v>
      </c>
      <c r="AB2588" s="38">
        <f t="shared" si="951"/>
        <v>-3.4924596548080444E-9</v>
      </c>
      <c r="AD2588" s="17">
        <f t="shared" ref="AD2588:AD2601" si="993">IF(L2588&gt;$J$2,$J$2,L2588)</f>
        <v>60</v>
      </c>
      <c r="AH2588" s="103"/>
    </row>
    <row r="2589" spans="1:34">
      <c r="A2589" s="533"/>
      <c r="C2589" s="67" t="str">
        <f>'Terminated loans'!F1779</f>
        <v>E</v>
      </c>
      <c r="D2589" s="19">
        <f>'Terminated loans'!H1779</f>
        <v>143026299</v>
      </c>
      <c r="E2589" s="19">
        <f>'Terminated loans'!I1779</f>
        <v>99</v>
      </c>
      <c r="F2589" s="19" t="str">
        <f>'Terminated loans'!J1779</f>
        <v xml:space="preserve">SAILESH/BHUMIKA S              </v>
      </c>
      <c r="G2589" s="547" t="str">
        <f t="shared" si="956"/>
        <v>A1</v>
      </c>
      <c r="H2589" s="21">
        <f>'Terminated loans'!L1779</f>
        <v>39751</v>
      </c>
      <c r="I2589" s="21">
        <f>IF(B2589="VELS",'Terminated loans'!M1779,'Terminated loans'!B1779)</f>
        <v>42063</v>
      </c>
      <c r="J2589" s="34">
        <f t="shared" si="982"/>
        <v>76</v>
      </c>
      <c r="K2589" s="34">
        <f t="shared" si="952"/>
        <v>145</v>
      </c>
      <c r="L2589" s="34">
        <f t="shared" si="953"/>
        <v>76</v>
      </c>
      <c r="M2589" s="34">
        <f t="shared" si="954"/>
        <v>76</v>
      </c>
      <c r="N2589" s="52">
        <f t="shared" si="955"/>
        <v>76</v>
      </c>
      <c r="O2589" s="318">
        <f>+'Terminated loans'!S1779</f>
        <v>950168</v>
      </c>
      <c r="P2589" s="26">
        <f>+'Terminated loans'!T1779</f>
        <v>0.03</v>
      </c>
      <c r="Q2589" s="536">
        <f t="shared" si="958"/>
        <v>8.6499999999999994E-2</v>
      </c>
      <c r="R2589" s="222">
        <f t="shared" si="983"/>
        <v>13743.083142137109</v>
      </c>
      <c r="S2589" s="36">
        <f t="shared" si="984"/>
        <v>802014.17732023192</v>
      </c>
      <c r="T2589" s="36">
        <f t="shared" si="985"/>
        <v>148153.82267976808</v>
      </c>
      <c r="U2589" s="36">
        <f t="shared" si="986"/>
        <v>242460.14148217952</v>
      </c>
      <c r="V2589" s="36">
        <f t="shared" si="987"/>
        <v>94306.318802420166</v>
      </c>
      <c r="W2589" s="37">
        <f t="shared" si="988"/>
        <v>148153.82267975935</v>
      </c>
      <c r="X2589" s="36">
        <f t="shared" si="989"/>
        <v>148153.82267976808</v>
      </c>
      <c r="Y2589" s="276">
        <f t="shared" si="990"/>
        <v>148153.82267975935</v>
      </c>
      <c r="Z2589" s="36">
        <f t="shared" si="991"/>
        <v>242460.14148217952</v>
      </c>
      <c r="AA2589" s="36">
        <f t="shared" si="992"/>
        <v>94306.318802420166</v>
      </c>
      <c r="AB2589" s="38">
        <f t="shared" si="951"/>
        <v>-8.7311491370201111E-9</v>
      </c>
      <c r="AD2589" s="17">
        <f t="shared" si="993"/>
        <v>76</v>
      </c>
      <c r="AH2589" s="103"/>
    </row>
    <row r="2590" spans="1:34">
      <c r="A2590" s="533"/>
      <c r="C2590" s="67" t="str">
        <f>'Terminated loans'!F1780</f>
        <v>E</v>
      </c>
      <c r="D2590" s="19">
        <f>'Terminated loans'!H1780</f>
        <v>143039498</v>
      </c>
      <c r="E2590" s="19">
        <f>'Terminated loans'!I1780</f>
        <v>99</v>
      </c>
      <c r="F2590" s="19" t="str">
        <f>'Terminated loans'!J1780</f>
        <v xml:space="preserve">SEETUL S (SL 1514)             </v>
      </c>
      <c r="G2590" s="547" t="str">
        <f t="shared" si="956"/>
        <v>A1</v>
      </c>
      <c r="H2590" s="21">
        <f>'Terminated loans'!L1780</f>
        <v>40088</v>
      </c>
      <c r="I2590" s="21">
        <f>IF(B2590="VELS",'Terminated loans'!M1780,'Terminated loans'!B1780)</f>
        <v>42063</v>
      </c>
      <c r="J2590" s="34">
        <f t="shared" si="982"/>
        <v>65</v>
      </c>
      <c r="K2590" s="34">
        <f t="shared" si="952"/>
        <v>134</v>
      </c>
      <c r="L2590" s="34">
        <f t="shared" si="953"/>
        <v>65</v>
      </c>
      <c r="M2590" s="34">
        <f t="shared" si="954"/>
        <v>65</v>
      </c>
      <c r="N2590" s="52">
        <f t="shared" si="955"/>
        <v>65</v>
      </c>
      <c r="O2590" s="318">
        <f>+'Terminated loans'!S1780</f>
        <v>3490750</v>
      </c>
      <c r="P2590" s="26">
        <f>+'Terminated loans'!T1780</f>
        <v>0.03</v>
      </c>
      <c r="Q2590" s="536">
        <f t="shared" si="958"/>
        <v>8.6499999999999994E-2</v>
      </c>
      <c r="R2590" s="222">
        <f t="shared" si="983"/>
        <v>58252.362700189406</v>
      </c>
      <c r="S2590" s="36">
        <f t="shared" si="984"/>
        <v>3014572.2127040392</v>
      </c>
      <c r="T2590" s="36">
        <f t="shared" si="985"/>
        <v>476177.78729596082</v>
      </c>
      <c r="U2590" s="36">
        <f t="shared" si="986"/>
        <v>771831.36280824011</v>
      </c>
      <c r="V2590" s="36">
        <f t="shared" si="987"/>
        <v>295653.57551231189</v>
      </c>
      <c r="W2590" s="37">
        <f t="shared" si="988"/>
        <v>476177.78729592822</v>
      </c>
      <c r="X2590" s="36">
        <f t="shared" si="989"/>
        <v>476177.78729596082</v>
      </c>
      <c r="Y2590" s="276">
        <f t="shared" si="990"/>
        <v>476177.78729592822</v>
      </c>
      <c r="Z2590" s="36">
        <f t="shared" si="991"/>
        <v>771831.36280824011</v>
      </c>
      <c r="AA2590" s="36">
        <f t="shared" si="992"/>
        <v>295653.57551231189</v>
      </c>
      <c r="AB2590" s="38">
        <f t="shared" si="951"/>
        <v>-3.2596290111541748E-8</v>
      </c>
      <c r="AD2590" s="17">
        <f t="shared" si="993"/>
        <v>65</v>
      </c>
      <c r="AH2590" s="103"/>
    </row>
    <row r="2591" spans="1:34">
      <c r="A2591" s="533"/>
      <c r="C2591" s="67" t="str">
        <f>'Terminated loans'!F1781</f>
        <v>E</v>
      </c>
      <c r="D2591" s="19">
        <f>'Terminated loans'!H1781</f>
        <v>143040062</v>
      </c>
      <c r="E2591" s="19">
        <f>'Terminated loans'!I1781</f>
        <v>99</v>
      </c>
      <c r="F2591" s="19" t="str">
        <f>'Terminated loans'!J1781</f>
        <v xml:space="preserve">SAUPIN A E (SL 1722)           </v>
      </c>
      <c r="G2591" s="547" t="str">
        <f t="shared" si="956"/>
        <v>A1</v>
      </c>
      <c r="H2591" s="21">
        <f>'Terminated loans'!L1781</f>
        <v>40129</v>
      </c>
      <c r="I2591" s="21">
        <f>IF(B2591="VELS",'Terminated loans'!M1781,'Terminated loans'!B1781)</f>
        <v>42063</v>
      </c>
      <c r="J2591" s="34">
        <f t="shared" si="982"/>
        <v>64</v>
      </c>
      <c r="K2591" s="34">
        <f t="shared" si="952"/>
        <v>133</v>
      </c>
      <c r="L2591" s="34">
        <f t="shared" si="953"/>
        <v>64</v>
      </c>
      <c r="M2591" s="34">
        <f t="shared" si="954"/>
        <v>64</v>
      </c>
      <c r="N2591" s="52">
        <f t="shared" si="955"/>
        <v>64</v>
      </c>
      <c r="O2591" s="318">
        <f>+'Terminated loans'!S1781</f>
        <v>748943</v>
      </c>
      <c r="P2591" s="26">
        <f>+'Terminated loans'!T1781</f>
        <v>0.03</v>
      </c>
      <c r="Q2591" s="536">
        <f t="shared" si="958"/>
        <v>8.6499999999999994E-2</v>
      </c>
      <c r="R2591" s="222">
        <f t="shared" si="983"/>
        <v>12677.95783792411</v>
      </c>
      <c r="S2591" s="36">
        <f t="shared" si="984"/>
        <v>648138.36232441722</v>
      </c>
      <c r="T2591" s="36">
        <f t="shared" si="985"/>
        <v>100804.63767558278</v>
      </c>
      <c r="U2591" s="36">
        <f t="shared" si="986"/>
        <v>163250.93930271873</v>
      </c>
      <c r="V2591" s="36">
        <f t="shared" si="987"/>
        <v>62446.301627142937</v>
      </c>
      <c r="W2591" s="37">
        <f t="shared" si="988"/>
        <v>100804.6376755758</v>
      </c>
      <c r="X2591" s="36">
        <f t="shared" si="989"/>
        <v>100804.63767558278</v>
      </c>
      <c r="Y2591" s="276">
        <f t="shared" si="990"/>
        <v>100804.6376755758</v>
      </c>
      <c r="Z2591" s="36">
        <f t="shared" si="991"/>
        <v>163250.93930271873</v>
      </c>
      <c r="AA2591" s="36">
        <f t="shared" si="992"/>
        <v>62446.301627142937</v>
      </c>
      <c r="AB2591" s="38">
        <f t="shared" si="951"/>
        <v>-6.9849193096160889E-9</v>
      </c>
      <c r="AD2591" s="17">
        <f t="shared" si="993"/>
        <v>64</v>
      </c>
      <c r="AH2591" s="103"/>
    </row>
    <row r="2592" spans="1:34">
      <c r="A2592" s="533"/>
      <c r="C2592" s="67" t="str">
        <f>'Terminated loans'!F1782</f>
        <v>E</v>
      </c>
      <c r="D2592" s="19">
        <f>'Terminated loans'!H1782</f>
        <v>143321657</v>
      </c>
      <c r="E2592" s="19">
        <f>'Terminated loans'!I1782</f>
        <v>99</v>
      </c>
      <c r="F2592" s="19" t="str">
        <f>'Terminated loans'!J1782</f>
        <v xml:space="preserve">SEETUL S                       </v>
      </c>
      <c r="G2592" s="547" t="str">
        <f t="shared" si="956"/>
        <v>B1</v>
      </c>
      <c r="H2592" s="21">
        <f>'Terminated loans'!L1782</f>
        <v>40465</v>
      </c>
      <c r="I2592" s="21">
        <f>IF(B2592="VELS",'Terminated loans'!M1782,'Terminated loans'!B1782)</f>
        <v>42063</v>
      </c>
      <c r="J2592" s="34">
        <f t="shared" si="982"/>
        <v>53</v>
      </c>
      <c r="K2592" s="34">
        <f t="shared" si="952"/>
        <v>122</v>
      </c>
      <c r="L2592" s="34">
        <f t="shared" si="953"/>
        <v>53</v>
      </c>
      <c r="M2592" s="34">
        <f t="shared" si="954"/>
        <v>53</v>
      </c>
      <c r="N2592" s="52">
        <f t="shared" si="955"/>
        <v>53</v>
      </c>
      <c r="O2592" s="318">
        <f>+'Terminated loans'!S1782</f>
        <v>1330158</v>
      </c>
      <c r="P2592" s="26">
        <f>+'Terminated loans'!T1782</f>
        <v>0.03</v>
      </c>
      <c r="Q2592" s="536">
        <f t="shared" si="958"/>
        <v>7.6499999999999999E-2</v>
      </c>
      <c r="R2592" s="222">
        <f t="shared" si="983"/>
        <v>26828.03823337303</v>
      </c>
      <c r="S2592" s="36">
        <f t="shared" si="984"/>
        <v>1203369.8893761211</v>
      </c>
      <c r="T2592" s="36">
        <f t="shared" si="985"/>
        <v>126788.11062387889</v>
      </c>
      <c r="U2592" s="36">
        <f t="shared" si="986"/>
        <v>218516.13699265476</v>
      </c>
      <c r="V2592" s="36">
        <f t="shared" si="987"/>
        <v>91728.026368770283</v>
      </c>
      <c r="W2592" s="37">
        <f t="shared" si="988"/>
        <v>126788.11062388448</v>
      </c>
      <c r="X2592" s="36">
        <f t="shared" si="989"/>
        <v>126788.11062387889</v>
      </c>
      <c r="Y2592" s="276">
        <f t="shared" si="990"/>
        <v>126788.11062388448</v>
      </c>
      <c r="Z2592" s="36">
        <f t="shared" si="991"/>
        <v>218516.13699265476</v>
      </c>
      <c r="AA2592" s="36">
        <f t="shared" si="992"/>
        <v>91728.026368770283</v>
      </c>
      <c r="AB2592" s="38">
        <f t="shared" si="951"/>
        <v>5.5879354476928711E-9</v>
      </c>
      <c r="AD2592" s="17">
        <f t="shared" si="993"/>
        <v>53</v>
      </c>
      <c r="AH2592" s="103"/>
    </row>
    <row r="2593" spans="1:34">
      <c r="A2593" s="533"/>
      <c r="C2593" s="67" t="str">
        <f>'Terminated loans'!F1783</f>
        <v>E</v>
      </c>
      <c r="D2593" s="19">
        <f>'Terminated loans'!H1783</f>
        <v>143325520</v>
      </c>
      <c r="E2593" s="19">
        <f>'Terminated loans'!I1783</f>
        <v>99</v>
      </c>
      <c r="F2593" s="19" t="str">
        <f>'Terminated loans'!J1783</f>
        <v xml:space="preserve">FLORENS M L D(SL 3030)         </v>
      </c>
      <c r="G2593" s="547" t="str">
        <f t="shared" si="956"/>
        <v>E1</v>
      </c>
      <c r="H2593" s="21">
        <f>'Terminated loans'!L1783</f>
        <v>41673</v>
      </c>
      <c r="I2593" s="21">
        <f>IF(B2593="VELS",'Terminated loans'!M1783,'Terminated loans'!B1783)</f>
        <v>42063</v>
      </c>
      <c r="J2593" s="34">
        <f t="shared" si="982"/>
        <v>13</v>
      </c>
      <c r="K2593" s="34">
        <f t="shared" si="952"/>
        <v>82</v>
      </c>
      <c r="L2593" s="34">
        <f t="shared" si="953"/>
        <v>13</v>
      </c>
      <c r="M2593" s="34">
        <f t="shared" si="954"/>
        <v>13</v>
      </c>
      <c r="N2593" s="52">
        <f t="shared" si="955"/>
        <v>13</v>
      </c>
      <c r="O2593" s="318">
        <f>+'Terminated loans'!S1783</f>
        <v>4350053</v>
      </c>
      <c r="P2593" s="26">
        <f>+'Terminated loans'!T1783</f>
        <v>0.03</v>
      </c>
      <c r="Q2593" s="536">
        <f t="shared" si="958"/>
        <v>7.3999999999999996E-2</v>
      </c>
      <c r="R2593" s="222">
        <f t="shared" si="983"/>
        <v>340504.54426361556</v>
      </c>
      <c r="S2593" s="36">
        <f t="shared" si="984"/>
        <v>4241228.5672816215</v>
      </c>
      <c r="T2593" s="36">
        <f t="shared" si="985"/>
        <v>108824.43271837849</v>
      </c>
      <c r="U2593" s="36">
        <f t="shared" si="986"/>
        <v>185330.50814537145</v>
      </c>
      <c r="V2593" s="36">
        <f t="shared" si="987"/>
        <v>76506.075427002273</v>
      </c>
      <c r="W2593" s="37">
        <f t="shared" si="988"/>
        <v>108824.43271836918</v>
      </c>
      <c r="X2593" s="36">
        <f t="shared" si="989"/>
        <v>108824.43271837849</v>
      </c>
      <c r="Y2593" s="276">
        <f t="shared" si="990"/>
        <v>108824.43271836918</v>
      </c>
      <c r="Z2593" s="36">
        <f t="shared" si="991"/>
        <v>185330.50814537145</v>
      </c>
      <c r="AA2593" s="36">
        <f t="shared" si="992"/>
        <v>76506.075427002273</v>
      </c>
      <c r="AB2593" s="38">
        <f t="shared" si="951"/>
        <v>-9.3132257461547852E-9</v>
      </c>
      <c r="AD2593" s="17">
        <f t="shared" si="993"/>
        <v>13</v>
      </c>
      <c r="AH2593" s="103"/>
    </row>
    <row r="2594" spans="1:34">
      <c r="A2594" s="533"/>
      <c r="C2594" s="67" t="str">
        <f>'Terminated loans'!F1784</f>
        <v>E</v>
      </c>
      <c r="D2594" s="19">
        <f>'Terminated loans'!H1784</f>
        <v>143864359</v>
      </c>
      <c r="E2594" s="19">
        <f>'Terminated loans'!I1784</f>
        <v>99</v>
      </c>
      <c r="F2594" s="19" t="str">
        <f>'Terminated loans'!J1784</f>
        <v xml:space="preserve">SOOBROYDOO N J(SL 2891)        </v>
      </c>
      <c r="G2594" s="547" t="str">
        <f t="shared" si="956"/>
        <v>D1</v>
      </c>
      <c r="H2594" s="21">
        <f>'Terminated loans'!L1784</f>
        <v>41362</v>
      </c>
      <c r="I2594" s="21">
        <f>IF(B2594="VELS",'Terminated loans'!M1784,'Terminated loans'!B1784)</f>
        <v>42063</v>
      </c>
      <c r="J2594" s="34">
        <f t="shared" si="982"/>
        <v>23</v>
      </c>
      <c r="K2594" s="34">
        <f t="shared" si="952"/>
        <v>92</v>
      </c>
      <c r="L2594" s="34">
        <f t="shared" si="953"/>
        <v>23</v>
      </c>
      <c r="M2594" s="34">
        <f t="shared" si="954"/>
        <v>23</v>
      </c>
      <c r="N2594" s="52">
        <f t="shared" si="955"/>
        <v>23</v>
      </c>
      <c r="O2594" s="318">
        <f>+'Terminated loans'!S1784</f>
        <v>3806516</v>
      </c>
      <c r="P2594" s="26">
        <f>+'Terminated loans'!T1784</f>
        <v>0.03</v>
      </c>
      <c r="Q2594" s="536">
        <f t="shared" si="958"/>
        <v>7.6499999999999999E-2</v>
      </c>
      <c r="R2594" s="222">
        <f t="shared" si="983"/>
        <v>170511.16991373186</v>
      </c>
      <c r="S2594" s="36">
        <f t="shared" si="984"/>
        <v>3637042.4046428134</v>
      </c>
      <c r="T2594" s="36">
        <f t="shared" si="985"/>
        <v>169473.59535718663</v>
      </c>
      <c r="U2594" s="36">
        <f t="shared" si="986"/>
        <v>284714.50337303756</v>
      </c>
      <c r="V2594" s="36">
        <f t="shared" si="987"/>
        <v>115240.90801583277</v>
      </c>
      <c r="W2594" s="37">
        <f t="shared" si="988"/>
        <v>169473.59535720479</v>
      </c>
      <c r="X2594" s="36">
        <f t="shared" si="989"/>
        <v>169473.59535718663</v>
      </c>
      <c r="Y2594" s="276">
        <f t="shared" si="990"/>
        <v>169473.59535720479</v>
      </c>
      <c r="Z2594" s="36">
        <f t="shared" si="991"/>
        <v>284714.50337303756</v>
      </c>
      <c r="AA2594" s="36">
        <f t="shared" si="992"/>
        <v>115240.90801583277</v>
      </c>
      <c r="AB2594" s="38">
        <f t="shared" si="951"/>
        <v>1.8160790205001831E-8</v>
      </c>
      <c r="AD2594" s="17">
        <f t="shared" si="993"/>
        <v>23</v>
      </c>
      <c r="AH2594" s="103"/>
    </row>
    <row r="2595" spans="1:34">
      <c r="A2595" s="533"/>
      <c r="C2595" s="67" t="str">
        <f>'Terminated loans'!F1785</f>
        <v>E</v>
      </c>
      <c r="D2595" s="19">
        <f>'Terminated loans'!H1785</f>
        <v>143980022</v>
      </c>
      <c r="E2595" s="19">
        <f>'Terminated loans'!I1785</f>
        <v>98</v>
      </c>
      <c r="F2595" s="19" t="str">
        <f>'Terminated loans'!J1785</f>
        <v xml:space="preserve">FLORENS M L D                  </v>
      </c>
      <c r="G2595" s="547" t="str">
        <f t="shared" si="956"/>
        <v>D2</v>
      </c>
      <c r="H2595" s="21">
        <f>'Terminated loans'!L1785</f>
        <v>41292</v>
      </c>
      <c r="I2595" s="21">
        <f>IF(B2595="VELS",'Terminated loans'!M1785,'Terminated loans'!B1785)</f>
        <v>42063</v>
      </c>
      <c r="J2595" s="34">
        <f t="shared" si="982"/>
        <v>25</v>
      </c>
      <c r="K2595" s="34">
        <f t="shared" si="952"/>
        <v>94</v>
      </c>
      <c r="L2595" s="34">
        <f t="shared" si="953"/>
        <v>25</v>
      </c>
      <c r="M2595" s="34">
        <f t="shared" si="954"/>
        <v>25</v>
      </c>
      <c r="N2595" s="52">
        <f t="shared" si="955"/>
        <v>25</v>
      </c>
      <c r="O2595" s="318">
        <f>+'Terminated loans'!S1785</f>
        <v>244292</v>
      </c>
      <c r="P2595" s="26">
        <f>+'Terminated loans'!T1785</f>
        <v>0.05</v>
      </c>
      <c r="Q2595" s="536">
        <f t="shared" si="958"/>
        <v>9.4E-2</v>
      </c>
      <c r="R2595" s="222">
        <f t="shared" si="983"/>
        <v>10309.781073775021</v>
      </c>
      <c r="S2595" s="36">
        <f t="shared" si="984"/>
        <v>233250.92602238551</v>
      </c>
      <c r="T2595" s="36">
        <f t="shared" si="985"/>
        <v>11041.073977614491</v>
      </c>
      <c r="U2595" s="36">
        <f t="shared" si="986"/>
        <v>24493.600821990985</v>
      </c>
      <c r="V2595" s="36">
        <f t="shared" si="987"/>
        <v>13452.526844375505</v>
      </c>
      <c r="W2595" s="37">
        <f t="shared" si="988"/>
        <v>11041.073977615481</v>
      </c>
      <c r="X2595" s="36">
        <f t="shared" si="989"/>
        <v>11041.073977614491</v>
      </c>
      <c r="Y2595" s="276">
        <f t="shared" si="990"/>
        <v>11041.073977615481</v>
      </c>
      <c r="Z2595" s="36">
        <f t="shared" si="991"/>
        <v>24493.600821990985</v>
      </c>
      <c r="AA2595" s="36">
        <f t="shared" si="992"/>
        <v>13452.526844375505</v>
      </c>
      <c r="AB2595" s="38">
        <f t="shared" si="951"/>
        <v>9.8953023552894592E-10</v>
      </c>
      <c r="AD2595" s="17">
        <f t="shared" si="993"/>
        <v>25</v>
      </c>
      <c r="AH2595" s="103"/>
    </row>
    <row r="2596" spans="1:34">
      <c r="A2596" s="533"/>
      <c r="C2596" s="67" t="str">
        <f>'Terminated loans'!F1786</f>
        <v>E</v>
      </c>
      <c r="D2596" s="19">
        <f>'Terminated loans'!H1786</f>
        <v>143980782</v>
      </c>
      <c r="E2596" s="19">
        <f>'Terminated loans'!I1786</f>
        <v>98</v>
      </c>
      <c r="F2596" s="19" t="str">
        <f>'Terminated loans'!J1786</f>
        <v xml:space="preserve">ADESSAYM C K                   </v>
      </c>
      <c r="G2596" s="547" t="str">
        <f t="shared" si="956"/>
        <v>E2</v>
      </c>
      <c r="H2596" s="21">
        <f>'Terminated loans'!L1786</f>
        <v>41551</v>
      </c>
      <c r="I2596" s="21">
        <f>IF(B2596="VELS",'Terminated loans'!M1786,'Terminated loans'!B1786)</f>
        <v>42063</v>
      </c>
      <c r="J2596" s="34">
        <f t="shared" si="982"/>
        <v>17</v>
      </c>
      <c r="K2596" s="34">
        <f t="shared" si="952"/>
        <v>86</v>
      </c>
      <c r="L2596" s="34">
        <f t="shared" si="953"/>
        <v>17</v>
      </c>
      <c r="M2596" s="34">
        <f t="shared" si="954"/>
        <v>17</v>
      </c>
      <c r="N2596" s="52">
        <f t="shared" si="955"/>
        <v>17</v>
      </c>
      <c r="O2596" s="318">
        <f>+'Terminated loans'!S1786</f>
        <v>240299</v>
      </c>
      <c r="P2596" s="26">
        <f>+'Terminated loans'!T1786</f>
        <v>0.05</v>
      </c>
      <c r="Q2596" s="536">
        <f t="shared" si="958"/>
        <v>9.1499999999999998E-2</v>
      </c>
      <c r="R2596" s="222">
        <f t="shared" si="983"/>
        <v>14671.183571744887</v>
      </c>
      <c r="S2596" s="36">
        <f t="shared" si="984"/>
        <v>233090.36969409077</v>
      </c>
      <c r="T2596" s="36">
        <f t="shared" si="985"/>
        <v>7208.6303059092315</v>
      </c>
      <c r="U2596" s="36">
        <f t="shared" si="986"/>
        <v>16319.751025572448</v>
      </c>
      <c r="V2596" s="36">
        <f t="shared" si="987"/>
        <v>9111.1207196630712</v>
      </c>
      <c r="W2596" s="37">
        <f t="shared" si="988"/>
        <v>7208.6303059093771</v>
      </c>
      <c r="X2596" s="36">
        <f t="shared" si="989"/>
        <v>7208.6303059092315</v>
      </c>
      <c r="Y2596" s="276">
        <f t="shared" si="990"/>
        <v>7208.6303059093771</v>
      </c>
      <c r="Z2596" s="36">
        <f t="shared" si="991"/>
        <v>16319.751025572448</v>
      </c>
      <c r="AA2596" s="36">
        <f t="shared" si="992"/>
        <v>9111.1207196630712</v>
      </c>
      <c r="AB2596" s="38">
        <f t="shared" si="951"/>
        <v>1.4551915228366852E-10</v>
      </c>
      <c r="AD2596" s="17">
        <f t="shared" si="993"/>
        <v>17</v>
      </c>
      <c r="AH2596" s="103"/>
    </row>
    <row r="2597" spans="1:34">
      <c r="A2597" s="533"/>
      <c r="C2597" s="67" t="str">
        <f>'Terminated loans'!F1787</f>
        <v>E</v>
      </c>
      <c r="D2597" s="19">
        <f>'Terminated loans'!H1787</f>
        <v>143983056</v>
      </c>
      <c r="E2597" s="19">
        <f>'Terminated loans'!I1787</f>
        <v>98</v>
      </c>
      <c r="F2597" s="19" t="str">
        <f>'Terminated loans'!J1787</f>
        <v xml:space="preserve">MAUNICK P A                    </v>
      </c>
      <c r="G2597" s="547" t="str">
        <f t="shared" si="956"/>
        <v>E2</v>
      </c>
      <c r="H2597" s="21">
        <f>'Terminated loans'!L1787</f>
        <v>41722</v>
      </c>
      <c r="I2597" s="21">
        <f>IF(B2597="VELS",'Terminated loans'!M1787,'Terminated loans'!B1787)</f>
        <v>42063</v>
      </c>
      <c r="J2597" s="34">
        <f t="shared" si="982"/>
        <v>11</v>
      </c>
      <c r="K2597" s="34">
        <f t="shared" si="952"/>
        <v>80</v>
      </c>
      <c r="L2597" s="34">
        <f t="shared" si="953"/>
        <v>11</v>
      </c>
      <c r="M2597" s="34">
        <f t="shared" si="954"/>
        <v>11</v>
      </c>
      <c r="N2597" s="52">
        <f t="shared" si="955"/>
        <v>11</v>
      </c>
      <c r="O2597" s="318">
        <f>+'Terminated loans'!S1787</f>
        <v>329474</v>
      </c>
      <c r="P2597" s="26">
        <f>+'Terminated loans'!T1787</f>
        <v>0.05</v>
      </c>
      <c r="Q2597" s="536">
        <f t="shared" si="958"/>
        <v>9.1499999999999998E-2</v>
      </c>
      <c r="R2597" s="222">
        <f t="shared" si="983"/>
        <v>30706.175409386869</v>
      </c>
      <c r="S2597" s="36">
        <f t="shared" si="984"/>
        <v>322812.31486623071</v>
      </c>
      <c r="T2597" s="36">
        <f t="shared" si="985"/>
        <v>6661.6851337692933</v>
      </c>
      <c r="U2597" s="36">
        <f t="shared" si="986"/>
        <v>14955.614637024119</v>
      </c>
      <c r="V2597" s="36">
        <f t="shared" si="987"/>
        <v>8293.9295032555819</v>
      </c>
      <c r="W2597" s="37">
        <f t="shared" si="988"/>
        <v>6661.6851337685366</v>
      </c>
      <c r="X2597" s="36">
        <f t="shared" si="989"/>
        <v>6661.6851337692933</v>
      </c>
      <c r="Y2597" s="276">
        <f t="shared" si="990"/>
        <v>6661.6851337685366</v>
      </c>
      <c r="Z2597" s="36">
        <f t="shared" si="991"/>
        <v>14955.614637024119</v>
      </c>
      <c r="AA2597" s="36">
        <f t="shared" si="992"/>
        <v>8293.9295032555819</v>
      </c>
      <c r="AB2597" s="38">
        <f t="shared" si="951"/>
        <v>-7.5669959187507629E-10</v>
      </c>
      <c r="AD2597" s="17">
        <f t="shared" si="993"/>
        <v>11</v>
      </c>
      <c r="AH2597" s="103"/>
    </row>
    <row r="2598" spans="1:34">
      <c r="A2598" s="533"/>
      <c r="C2598" s="67" t="str">
        <f>'Terminated loans'!F1788</f>
        <v>E</v>
      </c>
      <c r="D2598" s="19">
        <f>'Terminated loans'!H1788</f>
        <v>143984737</v>
      </c>
      <c r="E2598" s="19">
        <f>'Terminated loans'!I1788</f>
        <v>98</v>
      </c>
      <c r="F2598" s="19" t="str">
        <f>'Terminated loans'!J1788</f>
        <v xml:space="preserve">FLORENS M L D                  </v>
      </c>
      <c r="G2598" s="547" t="str">
        <f t="shared" si="956"/>
        <v>E2</v>
      </c>
      <c r="H2598" s="21">
        <f>'Terminated loans'!L1788</f>
        <v>41934</v>
      </c>
      <c r="I2598" s="21">
        <f>IF(B2598="VELS",'Terminated loans'!M1788,'Terminated loans'!B1788)</f>
        <v>42063</v>
      </c>
      <c r="J2598" s="34">
        <f t="shared" si="982"/>
        <v>4</v>
      </c>
      <c r="K2598" s="34">
        <f t="shared" si="952"/>
        <v>73</v>
      </c>
      <c r="L2598" s="34">
        <f t="shared" si="953"/>
        <v>4</v>
      </c>
      <c r="M2598" s="34">
        <f t="shared" si="954"/>
        <v>4</v>
      </c>
      <c r="N2598" s="52">
        <f t="shared" si="955"/>
        <v>4</v>
      </c>
      <c r="O2598" s="318">
        <f>+'Terminated loans'!S1788</f>
        <v>132251</v>
      </c>
      <c r="P2598" s="26">
        <f>+'Terminated loans'!T1788</f>
        <v>0.05</v>
      </c>
      <c r="Q2598" s="536">
        <f t="shared" si="958"/>
        <v>9.1499999999999998E-2</v>
      </c>
      <c r="R2598" s="222">
        <f t="shared" si="983"/>
        <v>33407.869659253214</v>
      </c>
      <c r="S2598" s="36">
        <f t="shared" si="984"/>
        <v>131122.46355060811</v>
      </c>
      <c r="T2598" s="36">
        <f t="shared" si="985"/>
        <v>1128.5364493918896</v>
      </c>
      <c r="U2598" s="36">
        <f t="shared" si="986"/>
        <v>2509.0150864047755</v>
      </c>
      <c r="V2598" s="36">
        <f t="shared" si="987"/>
        <v>1380.4786370128568</v>
      </c>
      <c r="W2598" s="37">
        <f t="shared" si="988"/>
        <v>1128.5364493919187</v>
      </c>
      <c r="X2598" s="36">
        <f t="shared" si="989"/>
        <v>1128.5364493918896</v>
      </c>
      <c r="Y2598" s="276">
        <f t="shared" si="990"/>
        <v>1128.5364493919187</v>
      </c>
      <c r="Z2598" s="36">
        <f t="shared" si="991"/>
        <v>2509.0150864047755</v>
      </c>
      <c r="AA2598" s="36">
        <f t="shared" si="992"/>
        <v>1380.4786370128568</v>
      </c>
      <c r="AB2598" s="38">
        <f t="shared" ref="AB2598:AB2661" si="994">IF(ISERROR(Z2598-AA2598-T2598),"CHECK",Z2598-AA2598-T2598)</f>
        <v>2.9103830456733704E-11</v>
      </c>
      <c r="AD2598" s="17">
        <f t="shared" si="993"/>
        <v>4</v>
      </c>
      <c r="AH2598" s="103"/>
    </row>
    <row r="2599" spans="1:34">
      <c r="A2599" s="533"/>
      <c r="C2599" s="67" t="str">
        <f>'Terminated loans'!F1789</f>
        <v>E</v>
      </c>
      <c r="D2599" s="19">
        <f>'Terminated loans'!H1789</f>
        <v>143989771</v>
      </c>
      <c r="E2599" s="19">
        <f>'Terminated loans'!I1789</f>
        <v>98</v>
      </c>
      <c r="F2599" s="19" t="str">
        <f>'Terminated loans'!J1789</f>
        <v xml:space="preserve">BHURTAH H (MUACC39968)         </v>
      </c>
      <c r="G2599" s="547" t="str">
        <f t="shared" si="956"/>
        <v>C2</v>
      </c>
      <c r="H2599" s="21">
        <f>'Terminated loans'!L1789</f>
        <v>40857</v>
      </c>
      <c r="I2599" s="21">
        <f>IF(B2599="VELS",'Terminated loans'!M1789,'Terminated loans'!B1789)</f>
        <v>42063</v>
      </c>
      <c r="J2599" s="34">
        <f t="shared" si="982"/>
        <v>40</v>
      </c>
      <c r="K2599" s="34">
        <f t="shared" si="952"/>
        <v>109</v>
      </c>
      <c r="L2599" s="34">
        <f t="shared" si="953"/>
        <v>40</v>
      </c>
      <c r="M2599" s="34">
        <f t="shared" si="954"/>
        <v>40</v>
      </c>
      <c r="N2599" s="52">
        <f t="shared" si="955"/>
        <v>40</v>
      </c>
      <c r="O2599" s="318">
        <f>+'Terminated loans'!S1789</f>
        <v>221319</v>
      </c>
      <c r="P2599" s="26">
        <f>+'Terminated loans'!T1789</f>
        <v>0.05</v>
      </c>
      <c r="Q2599" s="536">
        <f t="shared" si="958"/>
        <v>9.9000000000000005E-2</v>
      </c>
      <c r="R2599" s="222">
        <f t="shared" si="983"/>
        <v>6018.3506076617468</v>
      </c>
      <c r="S2599" s="36">
        <f t="shared" si="984"/>
        <v>204333.81567939633</v>
      </c>
      <c r="T2599" s="36">
        <f t="shared" si="985"/>
        <v>16985.184320603672</v>
      </c>
      <c r="U2599" s="36">
        <f t="shared" si="986"/>
        <v>36400.208627076558</v>
      </c>
      <c r="V2599" s="36">
        <f t="shared" si="987"/>
        <v>19415.024306469859</v>
      </c>
      <c r="W2599" s="37">
        <f t="shared" si="988"/>
        <v>16985.184320606699</v>
      </c>
      <c r="X2599" s="36">
        <f t="shared" si="989"/>
        <v>16985.184320603672</v>
      </c>
      <c r="Y2599" s="276">
        <f t="shared" si="990"/>
        <v>16985.184320606699</v>
      </c>
      <c r="Z2599" s="36">
        <f t="shared" si="991"/>
        <v>36400.208627076558</v>
      </c>
      <c r="AA2599" s="36">
        <f t="shared" si="992"/>
        <v>19415.024306469859</v>
      </c>
      <c r="AB2599" s="38">
        <f t="shared" si="994"/>
        <v>3.0267983675003052E-9</v>
      </c>
      <c r="AD2599" s="17">
        <f t="shared" si="993"/>
        <v>40</v>
      </c>
      <c r="AH2599" s="103"/>
    </row>
    <row r="2600" spans="1:34">
      <c r="A2600" s="533"/>
      <c r="C2600" s="67" t="str">
        <f>'Terminated loans'!F1790</f>
        <v>N</v>
      </c>
      <c r="D2600" s="19">
        <f>'Terminated loans'!H1790</f>
        <v>143990125</v>
      </c>
      <c r="E2600" s="19">
        <f>'Terminated loans'!I1790</f>
        <v>98</v>
      </c>
      <c r="F2600" s="19" t="str">
        <f>'Terminated loans'!J1790</f>
        <v xml:space="preserve">DABY V(MUACC22330)             </v>
      </c>
      <c r="G2600" s="547" t="str">
        <f t="shared" si="956"/>
        <v>A2</v>
      </c>
      <c r="H2600" s="21">
        <f>'Terminated loans'!L1790</f>
        <v>40225</v>
      </c>
      <c r="I2600" s="21">
        <f>IF(B2600="VELS",'Terminated loans'!M1790,'Terminated loans'!B1790)</f>
        <v>42050</v>
      </c>
      <c r="J2600" s="34">
        <f t="shared" si="982"/>
        <v>60</v>
      </c>
      <c r="K2600" s="34">
        <f t="shared" ref="K2600:K2663" si="995">ROUND(($I$35-H2600)/365*12,0)</f>
        <v>130</v>
      </c>
      <c r="L2600" s="34">
        <f t="shared" ref="L2600:L2663" si="996">IF(B2600="VELS",J2600,IF(J2600&gt;(IF(OR(E2600=4,E2600=99),$J$3,IF(E2600=97,$J$6,IF(E2600=98,$J$5,"Check")))),(IF(OR(E2600=4,E2600=99),$J$3,IF(E2600=97,$J$6,IF(E2600=98,$J$5,"Check")))),J2600))</f>
        <v>60</v>
      </c>
      <c r="M2600" s="34">
        <f t="shared" ref="M2600:M2663" si="997">IF(K2600&gt;L2600,L2600,K2600)</f>
        <v>60</v>
      </c>
      <c r="N2600" s="52">
        <f t="shared" si="955"/>
        <v>60</v>
      </c>
      <c r="O2600" s="318">
        <f>+'Terminated loans'!S1790</f>
        <v>250486</v>
      </c>
      <c r="P2600" s="26">
        <f>+'Terminated loans'!T1790</f>
        <v>0.05</v>
      </c>
      <c r="Q2600" s="536">
        <f t="shared" si="958"/>
        <v>0.104</v>
      </c>
      <c r="R2600" s="222">
        <f t="shared" si="983"/>
        <v>4726.9798305537233</v>
      </c>
      <c r="S2600" s="36">
        <f t="shared" si="984"/>
        <v>220429.61219209974</v>
      </c>
      <c r="T2600" s="36">
        <f t="shared" si="985"/>
        <v>30056.387807900261</v>
      </c>
      <c r="U2600" s="36">
        <f t="shared" si="986"/>
        <v>63189.177641121554</v>
      </c>
      <c r="V2600" s="36">
        <f t="shared" si="987"/>
        <v>33132.789833223389</v>
      </c>
      <c r="W2600" s="37">
        <f t="shared" si="988"/>
        <v>30056.387807898165</v>
      </c>
      <c r="X2600" s="36">
        <f t="shared" si="989"/>
        <v>30056.387807900261</v>
      </c>
      <c r="Y2600" s="276">
        <f t="shared" si="990"/>
        <v>30056.387807898165</v>
      </c>
      <c r="Z2600" s="36">
        <f t="shared" si="991"/>
        <v>63189.177641121554</v>
      </c>
      <c r="AA2600" s="36">
        <f t="shared" si="992"/>
        <v>33132.789833223389</v>
      </c>
      <c r="AB2600" s="38">
        <f t="shared" si="994"/>
        <v>-2.0954757928848267E-9</v>
      </c>
      <c r="AD2600" s="17">
        <f t="shared" si="993"/>
        <v>60</v>
      </c>
      <c r="AH2600" s="103"/>
    </row>
    <row r="2601" spans="1:34">
      <c r="A2601" s="533"/>
      <c r="C2601" s="67" t="str">
        <f>'Terminated loans'!F1791</f>
        <v>E</v>
      </c>
      <c r="D2601" s="19">
        <f>'Terminated loans'!H1791</f>
        <v>143993035</v>
      </c>
      <c r="E2601" s="19">
        <f>'Terminated loans'!I1791</f>
        <v>98</v>
      </c>
      <c r="F2601" s="19" t="str">
        <f>'Terminated loans'!J1791</f>
        <v xml:space="preserve">NEWK SEE M Y                   </v>
      </c>
      <c r="G2601" s="547" t="str">
        <f t="shared" si="956"/>
        <v>A2</v>
      </c>
      <c r="H2601" s="21">
        <f>'Terminated loans'!L1791</f>
        <v>40407</v>
      </c>
      <c r="I2601" s="21">
        <f>IF(B2601="VELS",'Terminated loans'!M1791,'Terminated loans'!B1791)</f>
        <v>42063</v>
      </c>
      <c r="J2601" s="34">
        <f t="shared" si="982"/>
        <v>54</v>
      </c>
      <c r="K2601" s="34">
        <f t="shared" si="995"/>
        <v>124</v>
      </c>
      <c r="L2601" s="34">
        <f t="shared" si="996"/>
        <v>54</v>
      </c>
      <c r="M2601" s="34">
        <f t="shared" si="997"/>
        <v>54</v>
      </c>
      <c r="N2601" s="52">
        <f t="shared" si="955"/>
        <v>54</v>
      </c>
      <c r="O2601" s="318">
        <f>+'Terminated loans'!S1791</f>
        <v>204023</v>
      </c>
      <c r="P2601" s="26">
        <f>+'Terminated loans'!T1791</f>
        <v>0.05</v>
      </c>
      <c r="Q2601" s="536">
        <f t="shared" si="958"/>
        <v>0.104</v>
      </c>
      <c r="R2601" s="222">
        <f t="shared" si="983"/>
        <v>4227.0102561426565</v>
      </c>
      <c r="S2601" s="36">
        <f t="shared" si="984"/>
        <v>181671.59310495076</v>
      </c>
      <c r="T2601" s="36">
        <f t="shared" si="985"/>
        <v>22351.406895049236</v>
      </c>
      <c r="U2601" s="36">
        <f t="shared" si="986"/>
        <v>46586.960726750811</v>
      </c>
      <c r="V2601" s="36">
        <f t="shared" si="987"/>
        <v>24235.553831703466</v>
      </c>
      <c r="W2601" s="37">
        <f t="shared" si="988"/>
        <v>22351.406895047345</v>
      </c>
      <c r="X2601" s="36">
        <f t="shared" si="989"/>
        <v>22351.406895049236</v>
      </c>
      <c r="Y2601" s="276">
        <f t="shared" si="990"/>
        <v>22351.406895047345</v>
      </c>
      <c r="Z2601" s="36">
        <f t="shared" si="991"/>
        <v>46586.960726750811</v>
      </c>
      <c r="AA2601" s="36">
        <f t="shared" si="992"/>
        <v>24235.553831703466</v>
      </c>
      <c r="AB2601" s="38">
        <f t="shared" si="994"/>
        <v>-1.8917489796876907E-9</v>
      </c>
      <c r="AD2601" s="17">
        <f t="shared" si="993"/>
        <v>54</v>
      </c>
      <c r="AH2601" s="103"/>
    </row>
    <row r="2602" spans="1:34">
      <c r="A2602" s="533"/>
      <c r="C2602" s="67" t="str">
        <f>'Terminated loans'!F1792</f>
        <v>E</v>
      </c>
      <c r="D2602" s="19">
        <f>'Terminated loans'!H1792</f>
        <v>141071300</v>
      </c>
      <c r="E2602" s="19">
        <f>'Terminated loans'!I1792</f>
        <v>98</v>
      </c>
      <c r="F2602" s="19" t="str">
        <f>'Terminated loans'!J1792</f>
        <v xml:space="preserve">DALLOO H                       </v>
      </c>
      <c r="G2602" s="547" t="str">
        <f t="shared" si="956"/>
        <v>A2</v>
      </c>
      <c r="H2602" s="21">
        <f>'Terminated loans'!L1792</f>
        <v>39666</v>
      </c>
      <c r="I2602" s="21">
        <f>IF(B2602="VELS",'Terminated loans'!M1792,'Terminated loans'!B1792)</f>
        <v>42094</v>
      </c>
      <c r="J2602" s="34">
        <f t="shared" ref="J2602:J2622" si="998">ROUND((I2602-H2602)/365*12,0)</f>
        <v>80</v>
      </c>
      <c r="K2602" s="34">
        <f t="shared" si="995"/>
        <v>148</v>
      </c>
      <c r="L2602" s="34">
        <f t="shared" si="996"/>
        <v>60</v>
      </c>
      <c r="M2602" s="34">
        <f t="shared" si="997"/>
        <v>60</v>
      </c>
      <c r="N2602" s="52">
        <f t="shared" si="955"/>
        <v>60</v>
      </c>
      <c r="O2602" s="318">
        <f>+'Terminated loans'!S1792</f>
        <v>425001</v>
      </c>
      <c r="P2602" s="26">
        <f>+'Terminated loans'!T1792</f>
        <v>0.05</v>
      </c>
      <c r="Q2602" s="536">
        <f t="shared" si="958"/>
        <v>0.104</v>
      </c>
      <c r="R2602" s="222">
        <f t="shared" ref="R2602:R2622" si="999">PMT(P2602/12,L2602,-O2602,0,0)</f>
        <v>8020.2931699382916</v>
      </c>
      <c r="S2602" s="36">
        <f t="shared" ref="S2602:S2622" si="1000">(-PV(Q2602/12,L2602,R2602,0,0))</f>
        <v>374004.15836116421</v>
      </c>
      <c r="T2602" s="36">
        <f t="shared" ref="T2602:T2622" si="1001">O2602-S2602</f>
        <v>50996.841638835787</v>
      </c>
      <c r="U2602" s="36">
        <f t="shared" ref="U2602:U2622" si="1002">-IF(OR(Q2602="",Q2602=0),0,(CUMIPMT(Q2602/12,L2602,S2602,1,M2602,0)))</f>
        <v>107213.43183512968</v>
      </c>
      <c r="V2602" s="36">
        <f t="shared" ref="V2602:V2622" si="1003">-IF(OR(P2602="",P2602=0),0,(CUMIPMT(P2602/12,L2602,O2602,1,M2602,0)))</f>
        <v>56216.590196297504</v>
      </c>
      <c r="W2602" s="37">
        <f t="shared" ref="W2602:W2622" si="1004">IF(ISERROR(U2602-V2602),0,U2602-V2602)</f>
        <v>50996.841638832178</v>
      </c>
      <c r="X2602" s="36">
        <f t="shared" ref="X2602:X2622" si="1005">IF(C2602="O",T2602/AD2602*N2602,T2602)</f>
        <v>50996.841638835787</v>
      </c>
      <c r="Y2602" s="276">
        <f t="shared" ref="Y2602:Y2622" si="1006">W2602</f>
        <v>50996.841638832178</v>
      </c>
      <c r="Z2602" s="36">
        <f t="shared" ref="Z2602:Z2622" si="1007">-IF(OR(Q2602="",Q2602=0),0,(CUMIPMT(Q2602/12,L2602,S2602,1,L2602,0)))</f>
        <v>107213.43183512968</v>
      </c>
      <c r="AA2602" s="36">
        <f t="shared" ref="AA2602:AA2622" si="1008">-IF(OR(P2602="",P2602=0),0,(CUMIPMT(P2602/12,L2602,O2602,1,L2602,0)))</f>
        <v>56216.590196297504</v>
      </c>
      <c r="AB2602" s="38">
        <f t="shared" si="994"/>
        <v>-3.6088749766349792E-9</v>
      </c>
      <c r="AD2602" s="17">
        <f t="shared" ref="AD2602:AD2622" si="1009">IF(L2602&gt;$J$2,$J$2,L2602)</f>
        <v>60</v>
      </c>
      <c r="AH2602" s="103"/>
    </row>
    <row r="2603" spans="1:34">
      <c r="A2603" s="533"/>
      <c r="C2603" s="67" t="str">
        <f>'Terminated loans'!F1793</f>
        <v>E</v>
      </c>
      <c r="D2603" s="19">
        <f>'Terminated loans'!H1793</f>
        <v>141992287</v>
      </c>
      <c r="E2603" s="19">
        <f>'Terminated loans'!I1793</f>
        <v>98</v>
      </c>
      <c r="F2603" s="19" t="str">
        <f>'Terminated loans'!J1793</f>
        <v xml:space="preserve">NG FOONG LIN J K               </v>
      </c>
      <c r="G2603" s="547" t="str">
        <f t="shared" si="956"/>
        <v>A2</v>
      </c>
      <c r="H2603" s="21">
        <f>'Terminated loans'!L1793</f>
        <v>40263</v>
      </c>
      <c r="I2603" s="21">
        <f>IF(B2603="VELS",'Terminated loans'!M1793,'Terminated loans'!B1793)</f>
        <v>42094</v>
      </c>
      <c r="J2603" s="34">
        <f t="shared" si="998"/>
        <v>60</v>
      </c>
      <c r="K2603" s="34">
        <f t="shared" si="995"/>
        <v>128</v>
      </c>
      <c r="L2603" s="34">
        <f t="shared" si="996"/>
        <v>60</v>
      </c>
      <c r="M2603" s="34">
        <f t="shared" si="997"/>
        <v>60</v>
      </c>
      <c r="N2603" s="52">
        <f t="shared" si="955"/>
        <v>60</v>
      </c>
      <c r="O2603" s="318">
        <f>+'Terminated loans'!S1793</f>
        <v>198653</v>
      </c>
      <c r="P2603" s="26">
        <f>+'Terminated loans'!T1793</f>
        <v>0.05</v>
      </c>
      <c r="Q2603" s="536">
        <f t="shared" si="958"/>
        <v>0.104</v>
      </c>
      <c r="R2603" s="222">
        <f t="shared" si="999"/>
        <v>3748.8271770837041</v>
      </c>
      <c r="S2603" s="36">
        <f t="shared" si="1000"/>
        <v>174816.17236411292</v>
      </c>
      <c r="T2603" s="36">
        <f t="shared" si="1001"/>
        <v>23836.827635887079</v>
      </c>
      <c r="U2603" s="36">
        <f t="shared" si="1002"/>
        <v>50113.458260907646</v>
      </c>
      <c r="V2603" s="36">
        <f t="shared" si="1003"/>
        <v>26276.630625022255</v>
      </c>
      <c r="W2603" s="37">
        <f t="shared" si="1004"/>
        <v>23836.827635885391</v>
      </c>
      <c r="X2603" s="36">
        <f t="shared" si="1005"/>
        <v>23836.827635887079</v>
      </c>
      <c r="Y2603" s="276">
        <f t="shared" si="1006"/>
        <v>23836.827635885391</v>
      </c>
      <c r="Z2603" s="36">
        <f t="shared" si="1007"/>
        <v>50113.458260907646</v>
      </c>
      <c r="AA2603" s="36">
        <f t="shared" si="1008"/>
        <v>26276.630625022255</v>
      </c>
      <c r="AB2603" s="38">
        <f t="shared" si="994"/>
        <v>-1.6880221664905548E-9</v>
      </c>
      <c r="AD2603" s="17">
        <f t="shared" si="1009"/>
        <v>60</v>
      </c>
      <c r="AH2603" s="103"/>
    </row>
    <row r="2604" spans="1:34">
      <c r="A2604" s="533"/>
      <c r="C2604" s="67" t="str">
        <f>'Terminated loans'!F1794</f>
        <v>N</v>
      </c>
      <c r="D2604" s="19">
        <f>'Terminated loans'!H1794</f>
        <v>143000915</v>
      </c>
      <c r="E2604" s="19">
        <f>'Terminated loans'!I1794</f>
        <v>98</v>
      </c>
      <c r="F2604" s="19" t="str">
        <f>'Terminated loans'!J1794</f>
        <v xml:space="preserve">DOOKHITH M/055289              </v>
      </c>
      <c r="G2604" s="547" t="str">
        <f t="shared" si="956"/>
        <v>A2</v>
      </c>
      <c r="H2604" s="21">
        <f>'Terminated loans'!L1794</f>
        <v>39532</v>
      </c>
      <c r="I2604" s="21">
        <f>IF(B2604="VELS",'Terminated loans'!M1794,'Terminated loans'!B1794)</f>
        <v>42086</v>
      </c>
      <c r="J2604" s="34">
        <f t="shared" si="998"/>
        <v>84</v>
      </c>
      <c r="K2604" s="34">
        <f t="shared" si="995"/>
        <v>152</v>
      </c>
      <c r="L2604" s="34">
        <f t="shared" si="996"/>
        <v>60</v>
      </c>
      <c r="M2604" s="34">
        <f t="shared" si="997"/>
        <v>60</v>
      </c>
      <c r="N2604" s="52">
        <f t="shared" si="955"/>
        <v>60</v>
      </c>
      <c r="O2604" s="318">
        <f>+'Terminated loans'!S1794</f>
        <v>400031</v>
      </c>
      <c r="P2604" s="26">
        <f>+'Terminated loans'!T1794</f>
        <v>0.05</v>
      </c>
      <c r="Q2604" s="536">
        <f t="shared" si="958"/>
        <v>0.104</v>
      </c>
      <c r="R2604" s="222">
        <f t="shared" si="999"/>
        <v>7549.0784658473385</v>
      </c>
      <c r="S2604" s="36">
        <f t="shared" si="1000"/>
        <v>352030.36574825679</v>
      </c>
      <c r="T2604" s="36">
        <f t="shared" si="1001"/>
        <v>48000.634251743206</v>
      </c>
      <c r="U2604" s="36">
        <f t="shared" si="1002"/>
        <v>100914.34220258018</v>
      </c>
      <c r="V2604" s="36">
        <f t="shared" si="1003"/>
        <v>52913.707950840297</v>
      </c>
      <c r="W2604" s="37">
        <f t="shared" si="1004"/>
        <v>48000.634251739888</v>
      </c>
      <c r="X2604" s="36">
        <f t="shared" si="1005"/>
        <v>48000.634251743206</v>
      </c>
      <c r="Y2604" s="276">
        <f t="shared" si="1006"/>
        <v>48000.634251739888</v>
      </c>
      <c r="Z2604" s="36">
        <f t="shared" si="1007"/>
        <v>100914.34220258018</v>
      </c>
      <c r="AA2604" s="36">
        <f t="shared" si="1008"/>
        <v>52913.707950840297</v>
      </c>
      <c r="AB2604" s="38">
        <f t="shared" si="994"/>
        <v>-3.3178366720676422E-9</v>
      </c>
      <c r="AD2604" s="17">
        <f t="shared" si="1009"/>
        <v>60</v>
      </c>
      <c r="AH2604" s="103"/>
    </row>
    <row r="2605" spans="1:34">
      <c r="A2605" s="533"/>
      <c r="C2605" s="67" t="str">
        <f>'Terminated loans'!F1795</f>
        <v>E</v>
      </c>
      <c r="D2605" s="19">
        <f>'Terminated loans'!H1795</f>
        <v>143003930</v>
      </c>
      <c r="E2605" s="19">
        <f>'Terminated loans'!I1795</f>
        <v>99</v>
      </c>
      <c r="F2605" s="19" t="str">
        <f>'Terminated loans'!J1795</f>
        <v xml:space="preserve">BAILLACHE MR J L F             </v>
      </c>
      <c r="G2605" s="547" t="str">
        <f t="shared" si="956"/>
        <v>A1</v>
      </c>
      <c r="H2605" s="21">
        <f>'Terminated loans'!L1795</f>
        <v>38132</v>
      </c>
      <c r="I2605" s="21">
        <f>IF(B2605="VELS",'Terminated loans'!M1795,'Terminated loans'!B1795)</f>
        <v>42094</v>
      </c>
      <c r="J2605" s="34">
        <f t="shared" si="998"/>
        <v>130</v>
      </c>
      <c r="K2605" s="34">
        <f t="shared" si="995"/>
        <v>198</v>
      </c>
      <c r="L2605" s="34">
        <f t="shared" si="996"/>
        <v>130</v>
      </c>
      <c r="M2605" s="34">
        <f t="shared" si="997"/>
        <v>130</v>
      </c>
      <c r="N2605" s="52">
        <f t="shared" si="955"/>
        <v>130</v>
      </c>
      <c r="O2605" s="318">
        <f>+'Terminated loans'!S1795</f>
        <v>480071</v>
      </c>
      <c r="P2605" s="26">
        <f>+'Terminated loans'!T1795</f>
        <v>0.03</v>
      </c>
      <c r="Q2605" s="536">
        <f t="shared" si="958"/>
        <v>8.6499999999999994E-2</v>
      </c>
      <c r="R2605" s="222">
        <f t="shared" si="999"/>
        <v>4329.9641209637157</v>
      </c>
      <c r="S2605" s="36">
        <f t="shared" si="1000"/>
        <v>364565.22898533195</v>
      </c>
      <c r="T2605" s="36">
        <f t="shared" si="1001"/>
        <v>115505.77101466805</v>
      </c>
      <c r="U2605" s="36">
        <f t="shared" si="1002"/>
        <v>198330.10673994734</v>
      </c>
      <c r="V2605" s="36">
        <f t="shared" si="1003"/>
        <v>82824.335725283017</v>
      </c>
      <c r="W2605" s="37">
        <f t="shared" si="1004"/>
        <v>115505.77101466432</v>
      </c>
      <c r="X2605" s="36">
        <f t="shared" si="1005"/>
        <v>115505.77101466805</v>
      </c>
      <c r="Y2605" s="276">
        <f t="shared" si="1006"/>
        <v>115505.77101466432</v>
      </c>
      <c r="Z2605" s="36">
        <f t="shared" si="1007"/>
        <v>198330.10673994734</v>
      </c>
      <c r="AA2605" s="36">
        <f t="shared" si="1008"/>
        <v>82824.335725283017</v>
      </c>
      <c r="AB2605" s="38">
        <f t="shared" si="994"/>
        <v>-3.7252902984619141E-9</v>
      </c>
      <c r="AD2605" s="17">
        <f t="shared" si="1009"/>
        <v>130</v>
      </c>
      <c r="AH2605" s="103"/>
    </row>
    <row r="2606" spans="1:34">
      <c r="A2606" s="533"/>
      <c r="C2606" s="67" t="str">
        <f>'Terminated loans'!F1796</f>
        <v>E</v>
      </c>
      <c r="D2606" s="19">
        <f>'Terminated loans'!H1796</f>
        <v>143007863</v>
      </c>
      <c r="E2606" s="19">
        <f>'Terminated loans'!I1796</f>
        <v>98</v>
      </c>
      <c r="F2606" s="19" t="str">
        <f>'Terminated loans'!J1796</f>
        <v xml:space="preserve">CASTAGNETTE M C                </v>
      </c>
      <c r="G2606" s="547" t="str">
        <f t="shared" si="956"/>
        <v>A2</v>
      </c>
      <c r="H2606" s="21">
        <f>'Terminated loans'!L1796</f>
        <v>39913</v>
      </c>
      <c r="I2606" s="21">
        <f>IF(B2606="VELS",'Terminated loans'!M1796,'Terminated loans'!B1796)</f>
        <v>42094</v>
      </c>
      <c r="J2606" s="34">
        <f t="shared" si="998"/>
        <v>72</v>
      </c>
      <c r="K2606" s="34">
        <f t="shared" si="995"/>
        <v>140</v>
      </c>
      <c r="L2606" s="34">
        <f t="shared" si="996"/>
        <v>60</v>
      </c>
      <c r="M2606" s="34">
        <f t="shared" si="997"/>
        <v>60</v>
      </c>
      <c r="N2606" s="52">
        <f t="shared" si="955"/>
        <v>60</v>
      </c>
      <c r="O2606" s="318">
        <f>+'Terminated loans'!S1796</f>
        <v>546000</v>
      </c>
      <c r="P2606" s="26">
        <f>+'Terminated loans'!T1796</f>
        <v>0.05</v>
      </c>
      <c r="Q2606" s="536">
        <f t="shared" si="958"/>
        <v>0.104</v>
      </c>
      <c r="R2606" s="222">
        <f t="shared" si="999"/>
        <v>10303.693569629972</v>
      </c>
      <c r="S2606" s="36">
        <f t="shared" si="1000"/>
        <v>480484.2117199623</v>
      </c>
      <c r="T2606" s="36">
        <f t="shared" si="1001"/>
        <v>65515.788280037697</v>
      </c>
      <c r="U2606" s="36">
        <f t="shared" si="1002"/>
        <v>137737.40245783143</v>
      </c>
      <c r="V2606" s="36">
        <f t="shared" si="1003"/>
        <v>72221.614177798154</v>
      </c>
      <c r="W2606" s="37">
        <f t="shared" si="1004"/>
        <v>65515.788280033274</v>
      </c>
      <c r="X2606" s="36">
        <f t="shared" si="1005"/>
        <v>65515.788280037697</v>
      </c>
      <c r="Y2606" s="276">
        <f t="shared" si="1006"/>
        <v>65515.788280033274</v>
      </c>
      <c r="Z2606" s="36">
        <f t="shared" si="1007"/>
        <v>137737.40245783143</v>
      </c>
      <c r="AA2606" s="36">
        <f t="shared" si="1008"/>
        <v>72221.614177798154</v>
      </c>
      <c r="AB2606" s="38">
        <f t="shared" si="994"/>
        <v>-4.4237822294235229E-9</v>
      </c>
      <c r="AD2606" s="17">
        <f t="shared" si="1009"/>
        <v>60</v>
      </c>
      <c r="AH2606" s="103"/>
    </row>
    <row r="2607" spans="1:34">
      <c r="A2607" s="533"/>
      <c r="C2607" s="67" t="str">
        <f>'Terminated loans'!F1797</f>
        <v>E</v>
      </c>
      <c r="D2607" s="19">
        <f>'Terminated loans'!H1797</f>
        <v>143023486</v>
      </c>
      <c r="E2607" s="19">
        <f>'Terminated loans'!I1797</f>
        <v>99</v>
      </c>
      <c r="F2607" s="19" t="str">
        <f>'Terminated loans'!J1797</f>
        <v xml:space="preserve">RAMGATI C HOUSE LOAN           </v>
      </c>
      <c r="G2607" s="547" t="str">
        <f t="shared" si="956"/>
        <v>A1</v>
      </c>
      <c r="H2607" s="21">
        <f>'Terminated loans'!L1797</f>
        <v>36061</v>
      </c>
      <c r="I2607" s="21">
        <f>IF(B2607="VELS",'Terminated loans'!M1797,'Terminated loans'!B1797)</f>
        <v>42094</v>
      </c>
      <c r="J2607" s="34">
        <f t="shared" si="998"/>
        <v>198</v>
      </c>
      <c r="K2607" s="34">
        <f t="shared" si="995"/>
        <v>266</v>
      </c>
      <c r="L2607" s="34">
        <f t="shared" si="996"/>
        <v>180</v>
      </c>
      <c r="M2607" s="34">
        <f t="shared" si="997"/>
        <v>180</v>
      </c>
      <c r="N2607" s="52">
        <f t="shared" ref="N2607:N2670" si="1010">IF(C2607="O",IF(ROUND(($I$35-H2607)/365*12,0)&gt;$L2607,$L2607,ROUND(($I$35-H2607)/365*12,0)),IF(OR(C2607="E",C2607="N"),ROUND(M2607,0),"CHECK"))</f>
        <v>180</v>
      </c>
      <c r="O2607" s="318">
        <f>+'Terminated loans'!S1797</f>
        <v>433875</v>
      </c>
      <c r="P2607" s="26">
        <f>+'Terminated loans'!T1797</f>
        <v>0.03</v>
      </c>
      <c r="Q2607" s="536">
        <f t="shared" si="958"/>
        <v>8.6499999999999994E-2</v>
      </c>
      <c r="R2607" s="222">
        <f t="shared" si="999"/>
        <v>2996.2610917561292</v>
      </c>
      <c r="S2607" s="36">
        <f t="shared" si="1000"/>
        <v>301570.66900368413</v>
      </c>
      <c r="T2607" s="36">
        <f t="shared" si="1001"/>
        <v>132304.33099631587</v>
      </c>
      <c r="U2607" s="36">
        <f t="shared" si="1002"/>
        <v>237756.32751241623</v>
      </c>
      <c r="V2607" s="36">
        <f t="shared" si="1003"/>
        <v>105451.99651610327</v>
      </c>
      <c r="W2607" s="37">
        <f t="shared" si="1004"/>
        <v>132304.33099631296</v>
      </c>
      <c r="X2607" s="36">
        <f t="shared" si="1005"/>
        <v>132304.33099631587</v>
      </c>
      <c r="Y2607" s="276">
        <f t="shared" si="1006"/>
        <v>132304.33099631296</v>
      </c>
      <c r="Z2607" s="36">
        <f t="shared" si="1007"/>
        <v>237756.32751241623</v>
      </c>
      <c r="AA2607" s="36">
        <f t="shared" si="1008"/>
        <v>105451.99651610327</v>
      </c>
      <c r="AB2607" s="38">
        <f t="shared" si="994"/>
        <v>-2.9103830456733704E-9</v>
      </c>
      <c r="AD2607" s="17">
        <f t="shared" si="1009"/>
        <v>180</v>
      </c>
      <c r="AH2607" s="103"/>
    </row>
    <row r="2608" spans="1:34">
      <c r="A2608" s="533"/>
      <c r="C2608" s="67" t="str">
        <f>'Terminated loans'!F1798</f>
        <v>E</v>
      </c>
      <c r="D2608" s="19">
        <f>'Terminated loans'!H1798</f>
        <v>143025276</v>
      </c>
      <c r="E2608" s="19">
        <f>'Terminated loans'!I1798</f>
        <v>99</v>
      </c>
      <c r="F2608" s="19" t="str">
        <f>'Terminated loans'!J1798</f>
        <v xml:space="preserve">RAMGATI MR V/MRS S             </v>
      </c>
      <c r="G2608" s="547" t="str">
        <f t="shared" si="956"/>
        <v>A1</v>
      </c>
      <c r="H2608" s="21">
        <f>'Terminated loans'!L1798</f>
        <v>38677</v>
      </c>
      <c r="I2608" s="21">
        <f>IF(B2608="VELS",'Terminated loans'!M1798,'Terminated loans'!B1798)</f>
        <v>42094</v>
      </c>
      <c r="J2608" s="34">
        <f t="shared" si="998"/>
        <v>112</v>
      </c>
      <c r="K2608" s="34">
        <f t="shared" si="995"/>
        <v>180</v>
      </c>
      <c r="L2608" s="34">
        <f t="shared" si="996"/>
        <v>112</v>
      </c>
      <c r="M2608" s="34">
        <f t="shared" si="997"/>
        <v>112</v>
      </c>
      <c r="N2608" s="52">
        <f t="shared" si="1010"/>
        <v>112</v>
      </c>
      <c r="O2608" s="318">
        <f>+'Terminated loans'!S1798</f>
        <v>1444215</v>
      </c>
      <c r="P2608" s="26">
        <f>+'Terminated loans'!T1798</f>
        <v>0.03</v>
      </c>
      <c r="Q2608" s="536">
        <f t="shared" si="958"/>
        <v>8.6499999999999994E-2</v>
      </c>
      <c r="R2608" s="222">
        <f t="shared" si="999"/>
        <v>14800.188576023644</v>
      </c>
      <c r="S2608" s="36">
        <f t="shared" si="1000"/>
        <v>1134725.5076874983</v>
      </c>
      <c r="T2608" s="36">
        <f t="shared" si="1001"/>
        <v>309489.49231250165</v>
      </c>
      <c r="U2608" s="36">
        <f t="shared" si="1002"/>
        <v>522895.61282713828</v>
      </c>
      <c r="V2608" s="36">
        <f t="shared" si="1003"/>
        <v>213406.12051464804</v>
      </c>
      <c r="W2608" s="37">
        <f t="shared" si="1004"/>
        <v>309489.49231249024</v>
      </c>
      <c r="X2608" s="36">
        <f t="shared" si="1005"/>
        <v>309489.49231250165</v>
      </c>
      <c r="Y2608" s="276">
        <f t="shared" si="1006"/>
        <v>309489.49231249024</v>
      </c>
      <c r="Z2608" s="36">
        <f t="shared" si="1007"/>
        <v>522895.61282713828</v>
      </c>
      <c r="AA2608" s="36">
        <f t="shared" si="1008"/>
        <v>213406.12051464804</v>
      </c>
      <c r="AB2608" s="38">
        <f t="shared" si="994"/>
        <v>-1.1408701539039612E-8</v>
      </c>
      <c r="AD2608" s="17">
        <f t="shared" si="1009"/>
        <v>112</v>
      </c>
      <c r="AH2608" s="103"/>
    </row>
    <row r="2609" spans="1:34">
      <c r="A2609" s="533"/>
      <c r="C2609" s="67" t="str">
        <f>'Terminated loans'!F1799</f>
        <v>E</v>
      </c>
      <c r="D2609" s="19">
        <f>'Terminated loans'!H1799</f>
        <v>143145727</v>
      </c>
      <c r="E2609" s="19">
        <f>'Terminated loans'!I1799</f>
        <v>99</v>
      </c>
      <c r="F2609" s="19" t="str">
        <f>'Terminated loans'!J1799</f>
        <v xml:space="preserve">FREDERIC M F T F(SL 2419)      </v>
      </c>
      <c r="G2609" s="547" t="str">
        <f t="shared" si="956"/>
        <v>C1</v>
      </c>
      <c r="H2609" s="21">
        <f>'Terminated loans'!L1799</f>
        <v>40688</v>
      </c>
      <c r="I2609" s="21">
        <f>IF(B2609="VELS",'Terminated loans'!M1799,'Terminated loans'!B1799)</f>
        <v>42094</v>
      </c>
      <c r="J2609" s="34">
        <f t="shared" si="998"/>
        <v>46</v>
      </c>
      <c r="K2609" s="34">
        <f t="shared" si="995"/>
        <v>114</v>
      </c>
      <c r="L2609" s="34">
        <f t="shared" si="996"/>
        <v>46</v>
      </c>
      <c r="M2609" s="34">
        <f t="shared" si="997"/>
        <v>46</v>
      </c>
      <c r="N2609" s="52">
        <f t="shared" si="1010"/>
        <v>46</v>
      </c>
      <c r="O2609" s="318">
        <f>+'Terminated loans'!S1799</f>
        <v>562569</v>
      </c>
      <c r="P2609" s="26">
        <f>+'Terminated loans'!T1799</f>
        <v>0.03</v>
      </c>
      <c r="Q2609" s="536">
        <f t="shared" si="958"/>
        <v>8.1500000000000003E-2</v>
      </c>
      <c r="R2609" s="222">
        <f t="shared" si="999"/>
        <v>12961.71139603124</v>
      </c>
      <c r="S2609" s="36">
        <f t="shared" si="1000"/>
        <v>510612.3722463423</v>
      </c>
      <c r="T2609" s="36">
        <f t="shared" si="1001"/>
        <v>51956.627753657696</v>
      </c>
      <c r="U2609" s="36">
        <f t="shared" si="1002"/>
        <v>85626.351971103344</v>
      </c>
      <c r="V2609" s="36">
        <f t="shared" si="1003"/>
        <v>33669.724217437091</v>
      </c>
      <c r="W2609" s="37">
        <f t="shared" si="1004"/>
        <v>51956.627753666253</v>
      </c>
      <c r="X2609" s="36">
        <f t="shared" si="1005"/>
        <v>51956.627753657696</v>
      </c>
      <c r="Y2609" s="276">
        <f t="shared" si="1006"/>
        <v>51956.627753666253</v>
      </c>
      <c r="Z2609" s="36">
        <f t="shared" si="1007"/>
        <v>85626.351971103344</v>
      </c>
      <c r="AA2609" s="36">
        <f t="shared" si="1008"/>
        <v>33669.724217437091</v>
      </c>
      <c r="AB2609" s="38">
        <f t="shared" si="994"/>
        <v>8.5565261542797089E-9</v>
      </c>
      <c r="AD2609" s="17">
        <f t="shared" si="1009"/>
        <v>46</v>
      </c>
      <c r="AH2609" s="103"/>
    </row>
    <row r="2610" spans="1:34">
      <c r="A2610" s="533"/>
      <c r="C2610" s="67" t="str">
        <f>'Terminated loans'!F1800</f>
        <v>E</v>
      </c>
      <c r="D2610" s="19">
        <f>'Terminated loans'!H1800</f>
        <v>143156338</v>
      </c>
      <c r="E2610" s="19">
        <f>'Terminated loans'!I1800</f>
        <v>99</v>
      </c>
      <c r="F2610" s="19" t="str">
        <f>'Terminated loans'!J1800</f>
        <v xml:space="preserve">NEWK SEE M Y(SL 3035)          </v>
      </c>
      <c r="G2610" s="547" t="str">
        <f t="shared" si="956"/>
        <v>E1</v>
      </c>
      <c r="H2610" s="21">
        <f>'Terminated loans'!L1800</f>
        <v>41751</v>
      </c>
      <c r="I2610" s="21">
        <f>IF(B2610="VELS",'Terminated loans'!M1800,'Terminated loans'!B1800)</f>
        <v>42094</v>
      </c>
      <c r="J2610" s="34">
        <f t="shared" si="998"/>
        <v>11</v>
      </c>
      <c r="K2610" s="34">
        <f t="shared" si="995"/>
        <v>79</v>
      </c>
      <c r="L2610" s="34">
        <f t="shared" si="996"/>
        <v>11</v>
      </c>
      <c r="M2610" s="34">
        <f t="shared" si="997"/>
        <v>11</v>
      </c>
      <c r="N2610" s="52">
        <f t="shared" si="1010"/>
        <v>11</v>
      </c>
      <c r="O2610" s="318">
        <f>+'Terminated loans'!S1800</f>
        <v>971765</v>
      </c>
      <c r="P2610" s="26">
        <f>+'Terminated loans'!T1800</f>
        <v>0.03</v>
      </c>
      <c r="Q2610" s="536">
        <f t="shared" si="958"/>
        <v>7.3999999999999996E-2</v>
      </c>
      <c r="R2610" s="222">
        <f t="shared" si="999"/>
        <v>89672.921250064523</v>
      </c>
      <c r="S2610" s="36">
        <f t="shared" si="1000"/>
        <v>950859.86587877164</v>
      </c>
      <c r="T2610" s="36">
        <f t="shared" si="1001"/>
        <v>20905.134121228359</v>
      </c>
      <c r="U2610" s="36">
        <f t="shared" si="1002"/>
        <v>35542.267871936783</v>
      </c>
      <c r="V2610" s="36">
        <f t="shared" si="1003"/>
        <v>14637.133750709821</v>
      </c>
      <c r="W2610" s="37">
        <f t="shared" si="1004"/>
        <v>20905.134121226962</v>
      </c>
      <c r="X2610" s="36">
        <f t="shared" si="1005"/>
        <v>20905.134121228359</v>
      </c>
      <c r="Y2610" s="276">
        <f t="shared" si="1006"/>
        <v>20905.134121226962</v>
      </c>
      <c r="Z2610" s="36">
        <f t="shared" si="1007"/>
        <v>35542.267871936783</v>
      </c>
      <c r="AA2610" s="36">
        <f t="shared" si="1008"/>
        <v>14637.133750709821</v>
      </c>
      <c r="AB2610" s="38">
        <f t="shared" si="994"/>
        <v>-1.3969838619232178E-9</v>
      </c>
      <c r="AD2610" s="17">
        <f t="shared" si="1009"/>
        <v>11</v>
      </c>
      <c r="AH2610" s="103"/>
    </row>
    <row r="2611" spans="1:34">
      <c r="A2611" s="533"/>
      <c r="C2611" s="67" t="str">
        <f>'Terminated loans'!F1801</f>
        <v>E</v>
      </c>
      <c r="D2611" s="19">
        <f>'Terminated loans'!H1801</f>
        <v>143931722</v>
      </c>
      <c r="E2611" s="19">
        <f>'Terminated loans'!I1801</f>
        <v>99</v>
      </c>
      <c r="F2611" s="19" t="str">
        <f>'Terminated loans'!J1801</f>
        <v xml:space="preserve">BAILLACHE J L F(SL2820)        </v>
      </c>
      <c r="G2611" s="547" t="str">
        <f t="shared" si="956"/>
        <v>D1</v>
      </c>
      <c r="H2611" s="21">
        <f>'Terminated loans'!L1801</f>
        <v>41211</v>
      </c>
      <c r="I2611" s="21">
        <f>IF(B2611="VELS",'Terminated loans'!M1801,'Terminated loans'!B1801)</f>
        <v>42094</v>
      </c>
      <c r="J2611" s="34">
        <f t="shared" si="998"/>
        <v>29</v>
      </c>
      <c r="K2611" s="34">
        <f t="shared" si="995"/>
        <v>97</v>
      </c>
      <c r="L2611" s="34">
        <f t="shared" si="996"/>
        <v>29</v>
      </c>
      <c r="M2611" s="34">
        <f t="shared" si="997"/>
        <v>29</v>
      </c>
      <c r="N2611" s="52">
        <f t="shared" si="1010"/>
        <v>29</v>
      </c>
      <c r="O2611" s="318">
        <f>+'Terminated loans'!S1801</f>
        <v>1097872</v>
      </c>
      <c r="P2611" s="26">
        <f>+'Terminated loans'!T1801</f>
        <v>0.03</v>
      </c>
      <c r="Q2611" s="536">
        <f t="shared" si="958"/>
        <v>7.6499999999999999E-2</v>
      </c>
      <c r="R2611" s="222">
        <f t="shared" si="999"/>
        <v>39293.857849476633</v>
      </c>
      <c r="S2611" s="36">
        <f t="shared" si="1000"/>
        <v>1037382.0611068181</v>
      </c>
      <c r="T2611" s="36">
        <f t="shared" si="1001"/>
        <v>60489.938893181854</v>
      </c>
      <c r="U2611" s="36">
        <f t="shared" si="1002"/>
        <v>102139.81652800855</v>
      </c>
      <c r="V2611" s="36">
        <f t="shared" si="1003"/>
        <v>41649.877634822391</v>
      </c>
      <c r="W2611" s="37">
        <f t="shared" si="1004"/>
        <v>60489.938893186161</v>
      </c>
      <c r="X2611" s="36">
        <f t="shared" si="1005"/>
        <v>60489.938893181854</v>
      </c>
      <c r="Y2611" s="276">
        <f t="shared" si="1006"/>
        <v>60489.938893186161</v>
      </c>
      <c r="Z2611" s="36">
        <f t="shared" si="1007"/>
        <v>102139.81652800855</v>
      </c>
      <c r="AA2611" s="36">
        <f t="shared" si="1008"/>
        <v>41649.877634822391</v>
      </c>
      <c r="AB2611" s="38">
        <f t="shared" si="994"/>
        <v>4.3073669075965881E-9</v>
      </c>
      <c r="AD2611" s="17">
        <f t="shared" si="1009"/>
        <v>29</v>
      </c>
      <c r="AH2611" s="103"/>
    </row>
    <row r="2612" spans="1:34">
      <c r="A2612" s="533"/>
      <c r="C2612" s="67" t="str">
        <f>'Terminated loans'!F1802</f>
        <v>E</v>
      </c>
      <c r="D2612" s="19">
        <f>'Terminated loans'!H1802</f>
        <v>143980170</v>
      </c>
      <c r="E2612" s="19">
        <f>'Terminated loans'!I1802</f>
        <v>97</v>
      </c>
      <c r="F2612" s="19" t="str">
        <f>'Terminated loans'!J1802</f>
        <v xml:space="preserve">WONG SAI CHUN-JULES M L W      </v>
      </c>
      <c r="G2612" s="547" t="str">
        <f t="shared" si="956"/>
        <v>D2</v>
      </c>
      <c r="H2612" s="21">
        <f>'Terminated loans'!L1802</f>
        <v>41290</v>
      </c>
      <c r="I2612" s="21">
        <f>IF(B2612="VELS",'Terminated loans'!M1802,'Terminated loans'!B1802)</f>
        <v>42094</v>
      </c>
      <c r="J2612" s="34">
        <f t="shared" si="998"/>
        <v>26</v>
      </c>
      <c r="K2612" s="34">
        <f t="shared" si="995"/>
        <v>95</v>
      </c>
      <c r="L2612" s="34">
        <f t="shared" si="996"/>
        <v>26</v>
      </c>
      <c r="M2612" s="34">
        <f t="shared" si="997"/>
        <v>26</v>
      </c>
      <c r="N2612" s="52">
        <f t="shared" si="1010"/>
        <v>26</v>
      </c>
      <c r="O2612" s="318">
        <f>+'Terminated loans'!S1802</f>
        <v>48291</v>
      </c>
      <c r="P2612" s="26">
        <f>+'Terminated loans'!T1802</f>
        <v>0</v>
      </c>
      <c r="Q2612" s="536">
        <f t="shared" si="958"/>
        <v>9.4E-2</v>
      </c>
      <c r="R2612" s="222">
        <f t="shared" si="999"/>
        <v>1857.3461538461538</v>
      </c>
      <c r="S2612" s="36">
        <f t="shared" si="1000"/>
        <v>43537.342419614957</v>
      </c>
      <c r="T2612" s="36">
        <f t="shared" si="1001"/>
        <v>4753.6575803850428</v>
      </c>
      <c r="U2612" s="36">
        <f t="shared" si="1002"/>
        <v>4753.6575803852465</v>
      </c>
      <c r="V2612" s="36">
        <f t="shared" si="1003"/>
        <v>0</v>
      </c>
      <c r="W2612" s="37">
        <f t="shared" si="1004"/>
        <v>4753.6575803852465</v>
      </c>
      <c r="X2612" s="36">
        <f t="shared" si="1005"/>
        <v>4753.6575803850428</v>
      </c>
      <c r="Y2612" s="276">
        <f t="shared" si="1006"/>
        <v>4753.6575803852465</v>
      </c>
      <c r="Z2612" s="36">
        <f t="shared" si="1007"/>
        <v>4753.6575803852465</v>
      </c>
      <c r="AA2612" s="36">
        <f t="shared" si="1008"/>
        <v>0</v>
      </c>
      <c r="AB2612" s="38">
        <f t="shared" si="994"/>
        <v>2.0372681319713593E-10</v>
      </c>
      <c r="AD2612" s="17">
        <f t="shared" si="1009"/>
        <v>26</v>
      </c>
      <c r="AH2612" s="103"/>
    </row>
    <row r="2613" spans="1:34">
      <c r="A2613" s="533"/>
      <c r="C2613" s="67" t="str">
        <f>'Terminated loans'!F1803</f>
        <v>E</v>
      </c>
      <c r="D2613" s="19">
        <f>'Terminated loans'!H1803</f>
        <v>143982599</v>
      </c>
      <c r="E2613" s="19">
        <f>'Terminated loans'!I1803</f>
        <v>98</v>
      </c>
      <c r="F2613" s="19" t="str">
        <f>'Terminated loans'!J1803</f>
        <v xml:space="preserve">TOOLSY A D                     </v>
      </c>
      <c r="G2613" s="547" t="str">
        <f t="shared" si="956"/>
        <v>E2</v>
      </c>
      <c r="H2613" s="21">
        <f>'Terminated loans'!L1803</f>
        <v>41771</v>
      </c>
      <c r="I2613" s="21">
        <f>IF(B2613="VELS",'Terminated loans'!M1803,'Terminated loans'!B1803)</f>
        <v>42094</v>
      </c>
      <c r="J2613" s="34">
        <f t="shared" si="998"/>
        <v>11</v>
      </c>
      <c r="K2613" s="34">
        <f t="shared" si="995"/>
        <v>79</v>
      </c>
      <c r="L2613" s="34">
        <f t="shared" si="996"/>
        <v>11</v>
      </c>
      <c r="M2613" s="34">
        <f t="shared" si="997"/>
        <v>11</v>
      </c>
      <c r="N2613" s="52">
        <f t="shared" si="1010"/>
        <v>11</v>
      </c>
      <c r="O2613" s="318">
        <f>+'Terminated loans'!S1803</f>
        <v>400221</v>
      </c>
      <c r="P2613" s="26">
        <f>+'Terminated loans'!T1803</f>
        <v>0.05</v>
      </c>
      <c r="Q2613" s="536">
        <f t="shared" si="958"/>
        <v>9.1499999999999998E-2</v>
      </c>
      <c r="R2613" s="222">
        <f t="shared" si="999"/>
        <v>37299.623729096144</v>
      </c>
      <c r="S2613" s="36">
        <f t="shared" si="1000"/>
        <v>392128.87046649429</v>
      </c>
      <c r="T2613" s="36">
        <f t="shared" si="1001"/>
        <v>8092.1295335057075</v>
      </c>
      <c r="U2613" s="36">
        <f t="shared" si="1002"/>
        <v>18166.990553562413</v>
      </c>
      <c r="V2613" s="36">
        <f t="shared" si="1003"/>
        <v>10074.861020057579</v>
      </c>
      <c r="W2613" s="37">
        <f t="shared" si="1004"/>
        <v>8092.1295335048344</v>
      </c>
      <c r="X2613" s="36">
        <f t="shared" si="1005"/>
        <v>8092.1295335057075</v>
      </c>
      <c r="Y2613" s="276">
        <f t="shared" si="1006"/>
        <v>8092.1295335048344</v>
      </c>
      <c r="Z2613" s="36">
        <f t="shared" si="1007"/>
        <v>18166.990553562413</v>
      </c>
      <c r="AA2613" s="36">
        <f t="shared" si="1008"/>
        <v>10074.861020057579</v>
      </c>
      <c r="AB2613" s="38">
        <f t="shared" si="994"/>
        <v>-8.7311491370201111E-10</v>
      </c>
      <c r="AD2613" s="17">
        <f t="shared" si="1009"/>
        <v>11</v>
      </c>
      <c r="AH2613" s="103"/>
    </row>
    <row r="2614" spans="1:34">
      <c r="A2614" s="533"/>
      <c r="C2614" s="67" t="str">
        <f>'Terminated loans'!F1804</f>
        <v>E</v>
      </c>
      <c r="D2614" s="19">
        <f>'Terminated loans'!H1804</f>
        <v>143982785</v>
      </c>
      <c r="E2614" s="19">
        <f>'Terminated loans'!I1804</f>
        <v>98</v>
      </c>
      <c r="F2614" s="19" t="str">
        <f>'Terminated loans'!J1804</f>
        <v xml:space="preserve">COURONNE J L R                 </v>
      </c>
      <c r="G2614" s="547" t="str">
        <f t="shared" si="956"/>
        <v>E2</v>
      </c>
      <c r="H2614" s="21">
        <f>'Terminated loans'!L1804</f>
        <v>41530</v>
      </c>
      <c r="I2614" s="21">
        <f>IF(B2614="VELS",'Terminated loans'!M1804,'Terminated loans'!B1804)</f>
        <v>42094</v>
      </c>
      <c r="J2614" s="34">
        <f t="shared" si="998"/>
        <v>19</v>
      </c>
      <c r="K2614" s="34">
        <f t="shared" si="995"/>
        <v>87</v>
      </c>
      <c r="L2614" s="34">
        <f t="shared" si="996"/>
        <v>19</v>
      </c>
      <c r="M2614" s="34">
        <f t="shared" si="997"/>
        <v>19</v>
      </c>
      <c r="N2614" s="52">
        <f t="shared" si="1010"/>
        <v>19</v>
      </c>
      <c r="O2614" s="318">
        <f>+'Terminated loans'!S1804</f>
        <v>240133</v>
      </c>
      <c r="P2614" s="26">
        <f>+'Terminated loans'!T1804</f>
        <v>0.05</v>
      </c>
      <c r="Q2614" s="536">
        <f t="shared" si="958"/>
        <v>9.1499999999999998E-2</v>
      </c>
      <c r="R2614" s="222">
        <f t="shared" si="999"/>
        <v>13171.754635843896</v>
      </c>
      <c r="S2614" s="36">
        <f t="shared" si="1000"/>
        <v>232158.03025751543</v>
      </c>
      <c r="T2614" s="36">
        <f t="shared" si="1001"/>
        <v>7974.9697424845654</v>
      </c>
      <c r="U2614" s="36">
        <f t="shared" si="1002"/>
        <v>18105.307823518437</v>
      </c>
      <c r="V2614" s="36">
        <f t="shared" si="1003"/>
        <v>10130.338081034017</v>
      </c>
      <c r="W2614" s="37">
        <f t="shared" si="1004"/>
        <v>7974.9697424844198</v>
      </c>
      <c r="X2614" s="36">
        <f t="shared" si="1005"/>
        <v>7974.9697424845654</v>
      </c>
      <c r="Y2614" s="276">
        <f t="shared" si="1006"/>
        <v>7974.9697424844198</v>
      </c>
      <c r="Z2614" s="36">
        <f t="shared" si="1007"/>
        <v>18105.307823518437</v>
      </c>
      <c r="AA2614" s="36">
        <f t="shared" si="1008"/>
        <v>10130.338081034017</v>
      </c>
      <c r="AB2614" s="38">
        <f t="shared" si="994"/>
        <v>-1.4551915228366852E-10</v>
      </c>
      <c r="AD2614" s="17">
        <f t="shared" si="1009"/>
        <v>19</v>
      </c>
      <c r="AH2614" s="103"/>
    </row>
    <row r="2615" spans="1:34">
      <c r="A2615" s="533"/>
      <c r="C2615" s="67" t="str">
        <f>'Terminated loans'!F1805</f>
        <v>E</v>
      </c>
      <c r="D2615" s="19">
        <f>'Terminated loans'!H1805</f>
        <v>143983390</v>
      </c>
      <c r="E2615" s="19">
        <f>'Terminated loans'!I1805</f>
        <v>98</v>
      </c>
      <c r="F2615" s="19" t="str">
        <f>'Terminated loans'!J1805</f>
        <v xml:space="preserve">HAZAREESING P                  </v>
      </c>
      <c r="G2615" s="547" t="str">
        <f t="shared" si="956"/>
        <v>E2</v>
      </c>
      <c r="H2615" s="21">
        <f>'Terminated loans'!L1805</f>
        <v>41810</v>
      </c>
      <c r="I2615" s="21">
        <f>IF(B2615="VELS",'Terminated loans'!M1805,'Terminated loans'!B1805)</f>
        <v>42094</v>
      </c>
      <c r="J2615" s="34">
        <f t="shared" si="998"/>
        <v>9</v>
      </c>
      <c r="K2615" s="34">
        <f t="shared" si="995"/>
        <v>77</v>
      </c>
      <c r="L2615" s="34">
        <f t="shared" si="996"/>
        <v>9</v>
      </c>
      <c r="M2615" s="34">
        <f t="shared" si="997"/>
        <v>9</v>
      </c>
      <c r="N2615" s="52">
        <f t="shared" si="1010"/>
        <v>9</v>
      </c>
      <c r="O2615" s="318">
        <f>+'Terminated loans'!S1805</f>
        <v>154696</v>
      </c>
      <c r="P2615" s="26">
        <f>+'Terminated loans'!T1805</f>
        <v>0.05</v>
      </c>
      <c r="Q2615" s="536">
        <f t="shared" si="958"/>
        <v>9.1499999999999998E-2</v>
      </c>
      <c r="R2615" s="222">
        <f t="shared" si="999"/>
        <v>17548.522260308797</v>
      </c>
      <c r="S2615" s="36">
        <f t="shared" si="1000"/>
        <v>152079.93426191824</v>
      </c>
      <c r="T2615" s="36">
        <f t="shared" si="1001"/>
        <v>2616.0657380817574</v>
      </c>
      <c r="U2615" s="36">
        <f t="shared" si="1002"/>
        <v>5856.7660808609216</v>
      </c>
      <c r="V2615" s="36">
        <f t="shared" si="1003"/>
        <v>3240.7003427791642</v>
      </c>
      <c r="W2615" s="37">
        <f t="shared" si="1004"/>
        <v>2616.0657380817574</v>
      </c>
      <c r="X2615" s="36">
        <f t="shared" si="1005"/>
        <v>2616.0657380817574</v>
      </c>
      <c r="Y2615" s="276">
        <f t="shared" si="1006"/>
        <v>2616.0657380817574</v>
      </c>
      <c r="Z2615" s="36">
        <f t="shared" si="1007"/>
        <v>5856.7660808609216</v>
      </c>
      <c r="AA2615" s="36">
        <f t="shared" si="1008"/>
        <v>3240.7003427791642</v>
      </c>
      <c r="AB2615" s="38">
        <f t="shared" si="994"/>
        <v>0</v>
      </c>
      <c r="AD2615" s="17">
        <f t="shared" si="1009"/>
        <v>9</v>
      </c>
      <c r="AH2615" s="103"/>
    </row>
    <row r="2616" spans="1:34">
      <c r="A2616" s="533"/>
      <c r="C2616" s="67" t="str">
        <f>'Terminated loans'!F1806</f>
        <v>E</v>
      </c>
      <c r="D2616" s="19">
        <f>'Terminated loans'!H1806</f>
        <v>143984354</v>
      </c>
      <c r="E2616" s="19">
        <f>'Terminated loans'!I1806</f>
        <v>98</v>
      </c>
      <c r="F2616" s="19" t="str">
        <f>'Terminated loans'!J1806</f>
        <v xml:space="preserve">RAMGATI C                      </v>
      </c>
      <c r="G2616" s="547" t="str">
        <f t="shared" si="956"/>
        <v>E2</v>
      </c>
      <c r="H2616" s="21">
        <f>'Terminated loans'!L1806</f>
        <v>41801</v>
      </c>
      <c r="I2616" s="21">
        <f>IF(B2616="VELS",'Terminated loans'!M1806,'Terminated loans'!B1806)</f>
        <v>42094</v>
      </c>
      <c r="J2616" s="34">
        <f t="shared" si="998"/>
        <v>10</v>
      </c>
      <c r="K2616" s="34">
        <f t="shared" si="995"/>
        <v>78</v>
      </c>
      <c r="L2616" s="34">
        <f t="shared" si="996"/>
        <v>10</v>
      </c>
      <c r="M2616" s="34">
        <f t="shared" si="997"/>
        <v>10</v>
      </c>
      <c r="N2616" s="52">
        <f t="shared" si="1010"/>
        <v>10</v>
      </c>
      <c r="O2616" s="318">
        <f>+'Terminated loans'!S1806</f>
        <v>400277</v>
      </c>
      <c r="P2616" s="26">
        <f>+'Terminated loans'!T1806</f>
        <v>0.05</v>
      </c>
      <c r="Q2616" s="536">
        <f t="shared" si="958"/>
        <v>9.1499999999999998E-2</v>
      </c>
      <c r="R2616" s="222">
        <f t="shared" si="999"/>
        <v>40950.722514993824</v>
      </c>
      <c r="S2616" s="36">
        <f t="shared" si="1000"/>
        <v>392844.60559376254</v>
      </c>
      <c r="T2616" s="36">
        <f t="shared" si="1001"/>
        <v>7432.3944062374649</v>
      </c>
      <c r="U2616" s="36">
        <f t="shared" si="1002"/>
        <v>16662.619556175952</v>
      </c>
      <c r="V2616" s="36">
        <f t="shared" si="1003"/>
        <v>9230.2251499382546</v>
      </c>
      <c r="W2616" s="37">
        <f t="shared" si="1004"/>
        <v>7432.3944062376977</v>
      </c>
      <c r="X2616" s="36">
        <f t="shared" si="1005"/>
        <v>7432.3944062374649</v>
      </c>
      <c r="Y2616" s="276">
        <f t="shared" si="1006"/>
        <v>7432.3944062376977</v>
      </c>
      <c r="Z2616" s="36">
        <f t="shared" si="1007"/>
        <v>16662.619556175952</v>
      </c>
      <c r="AA2616" s="36">
        <f t="shared" si="1008"/>
        <v>9230.2251499382546</v>
      </c>
      <c r="AB2616" s="38">
        <f t="shared" si="994"/>
        <v>2.3283064365386963E-10</v>
      </c>
      <c r="AD2616" s="17">
        <f t="shared" si="1009"/>
        <v>10</v>
      </c>
      <c r="AH2616" s="103"/>
    </row>
    <row r="2617" spans="1:34">
      <c r="A2617" s="533"/>
      <c r="C2617" s="67" t="str">
        <f>'Terminated loans'!F1807</f>
        <v>E</v>
      </c>
      <c r="D2617" s="19">
        <f>'Terminated loans'!H1807</f>
        <v>143990095</v>
      </c>
      <c r="E2617" s="19">
        <f>'Terminated loans'!I1807</f>
        <v>98</v>
      </c>
      <c r="F2617" s="19" t="str">
        <f>'Terminated loans'!J1807</f>
        <v xml:space="preserve">BABA M C                       </v>
      </c>
      <c r="G2617" s="547" t="str">
        <f t="shared" si="956"/>
        <v>A2</v>
      </c>
      <c r="H2617" s="21">
        <f>'Terminated loans'!L1807</f>
        <v>40270</v>
      </c>
      <c r="I2617" s="21">
        <f>IF(B2617="VELS",'Terminated loans'!M1807,'Terminated loans'!B1807)</f>
        <v>42094</v>
      </c>
      <c r="J2617" s="34">
        <f t="shared" si="998"/>
        <v>60</v>
      </c>
      <c r="K2617" s="34">
        <f t="shared" si="995"/>
        <v>128</v>
      </c>
      <c r="L2617" s="34">
        <f t="shared" si="996"/>
        <v>60</v>
      </c>
      <c r="M2617" s="34">
        <f t="shared" si="997"/>
        <v>60</v>
      </c>
      <c r="N2617" s="52">
        <f t="shared" si="1010"/>
        <v>60</v>
      </c>
      <c r="O2617" s="318">
        <f>+'Terminated loans'!S1807</f>
        <v>125139</v>
      </c>
      <c r="P2617" s="26">
        <f>+'Terminated loans'!T1807</f>
        <v>0.05</v>
      </c>
      <c r="Q2617" s="536">
        <f t="shared" si="958"/>
        <v>0.104</v>
      </c>
      <c r="R2617" s="222">
        <f t="shared" si="999"/>
        <v>2361.5273069778846</v>
      </c>
      <c r="S2617" s="36">
        <f t="shared" si="1000"/>
        <v>110123.28529381751</v>
      </c>
      <c r="T2617" s="36">
        <f t="shared" si="1001"/>
        <v>15015.714706182494</v>
      </c>
      <c r="U2617" s="36">
        <f t="shared" si="1002"/>
        <v>31568.353124854533</v>
      </c>
      <c r="V2617" s="36">
        <f t="shared" si="1003"/>
        <v>16552.638418673057</v>
      </c>
      <c r="W2617" s="37">
        <f t="shared" si="1004"/>
        <v>15015.714706181476</v>
      </c>
      <c r="X2617" s="36">
        <f t="shared" si="1005"/>
        <v>15015.714706182494</v>
      </c>
      <c r="Y2617" s="276">
        <f t="shared" si="1006"/>
        <v>15015.714706181476</v>
      </c>
      <c r="Z2617" s="36">
        <f t="shared" si="1007"/>
        <v>31568.353124854533</v>
      </c>
      <c r="AA2617" s="36">
        <f t="shared" si="1008"/>
        <v>16552.638418673057</v>
      </c>
      <c r="AB2617" s="38">
        <f t="shared" si="994"/>
        <v>-1.0186340659856796E-9</v>
      </c>
      <c r="AD2617" s="17">
        <f t="shared" si="1009"/>
        <v>60</v>
      </c>
      <c r="AH2617" s="103"/>
    </row>
    <row r="2618" spans="1:34">
      <c r="A2618" s="533"/>
      <c r="C2618" s="67" t="str">
        <f>'Terminated loans'!F1808</f>
        <v>E</v>
      </c>
      <c r="D2618" s="19">
        <f>'Terminated loans'!H1808</f>
        <v>143990761</v>
      </c>
      <c r="E2618" s="19">
        <f>'Terminated loans'!I1808</f>
        <v>98</v>
      </c>
      <c r="F2618" s="19" t="str">
        <f>'Terminated loans'!J1808</f>
        <v xml:space="preserve">OODUNT G S                     </v>
      </c>
      <c r="G2618" s="547" t="str">
        <f t="shared" si="956"/>
        <v>A2</v>
      </c>
      <c r="H2618" s="21">
        <f>'Terminated loans'!L1808</f>
        <v>40275</v>
      </c>
      <c r="I2618" s="21">
        <f>IF(B2618="VELS",'Terminated loans'!M1808,'Terminated loans'!B1808)</f>
        <v>42094</v>
      </c>
      <c r="J2618" s="34">
        <f t="shared" si="998"/>
        <v>60</v>
      </c>
      <c r="K2618" s="34">
        <f t="shared" si="995"/>
        <v>128</v>
      </c>
      <c r="L2618" s="34">
        <f t="shared" si="996"/>
        <v>60</v>
      </c>
      <c r="M2618" s="34">
        <f t="shared" si="997"/>
        <v>60</v>
      </c>
      <c r="N2618" s="52">
        <f t="shared" si="1010"/>
        <v>60</v>
      </c>
      <c r="O2618" s="318">
        <f>+'Terminated loans'!S1808</f>
        <v>196003</v>
      </c>
      <c r="P2618" s="26">
        <f>+'Terminated loans'!T1808</f>
        <v>0.05</v>
      </c>
      <c r="Q2618" s="536">
        <f t="shared" si="958"/>
        <v>0.104</v>
      </c>
      <c r="R2618" s="222">
        <f t="shared" si="999"/>
        <v>3698.818407927075</v>
      </c>
      <c r="S2618" s="36">
        <f t="shared" si="1000"/>
        <v>172484.15192261492</v>
      </c>
      <c r="T2618" s="36">
        <f t="shared" si="1001"/>
        <v>23518.848077385075</v>
      </c>
      <c r="U2618" s="36">
        <f t="shared" si="1002"/>
        <v>49444.952553007926</v>
      </c>
      <c r="V2618" s="36">
        <f t="shared" si="1003"/>
        <v>25926.10447562451</v>
      </c>
      <c r="W2618" s="37">
        <f t="shared" si="1004"/>
        <v>23518.848077383416</v>
      </c>
      <c r="X2618" s="36">
        <f t="shared" si="1005"/>
        <v>23518.848077385075</v>
      </c>
      <c r="Y2618" s="276">
        <f t="shared" si="1006"/>
        <v>23518.848077383416</v>
      </c>
      <c r="Z2618" s="36">
        <f t="shared" si="1007"/>
        <v>49444.952553007926</v>
      </c>
      <c r="AA2618" s="36">
        <f t="shared" si="1008"/>
        <v>25926.10447562451</v>
      </c>
      <c r="AB2618" s="38">
        <f t="shared" si="994"/>
        <v>-1.6589183360338211E-9</v>
      </c>
      <c r="AD2618" s="17">
        <f t="shared" si="1009"/>
        <v>60</v>
      </c>
      <c r="AH2618" s="103"/>
    </row>
    <row r="2619" spans="1:34">
      <c r="A2619" s="533"/>
      <c r="C2619" s="67" t="str">
        <f>'Terminated loans'!F1809</f>
        <v>E</v>
      </c>
      <c r="D2619" s="19">
        <f>'Terminated loans'!H1809</f>
        <v>143991520</v>
      </c>
      <c r="E2619" s="19">
        <f>'Terminated loans'!I1809</f>
        <v>98</v>
      </c>
      <c r="F2619" s="19" t="str">
        <f>'Terminated loans'!J1809</f>
        <v xml:space="preserve">BUNDHUN K                      </v>
      </c>
      <c r="G2619" s="547" t="str">
        <f t="shared" si="956"/>
        <v>A2</v>
      </c>
      <c r="H2619" s="21">
        <f>'Terminated loans'!L1809</f>
        <v>40283</v>
      </c>
      <c r="I2619" s="21">
        <f>IF(B2619="VELS",'Terminated loans'!M1809,'Terminated loans'!B1809)</f>
        <v>42094</v>
      </c>
      <c r="J2619" s="34">
        <f t="shared" si="998"/>
        <v>60</v>
      </c>
      <c r="K2619" s="34">
        <f t="shared" si="995"/>
        <v>128</v>
      </c>
      <c r="L2619" s="34">
        <f t="shared" si="996"/>
        <v>60</v>
      </c>
      <c r="M2619" s="34">
        <f t="shared" si="997"/>
        <v>60</v>
      </c>
      <c r="N2619" s="52">
        <f t="shared" si="1010"/>
        <v>60</v>
      </c>
      <c r="O2619" s="318">
        <f>+'Terminated loans'!S1809</f>
        <v>225875</v>
      </c>
      <c r="P2619" s="26">
        <f>+'Terminated loans'!T1809</f>
        <v>0.05</v>
      </c>
      <c r="Q2619" s="536">
        <f t="shared" si="958"/>
        <v>0.104</v>
      </c>
      <c r="R2619" s="222">
        <f t="shared" si="999"/>
        <v>4262.5398993409699</v>
      </c>
      <c r="S2619" s="36">
        <f t="shared" si="1000"/>
        <v>198771.74234843676</v>
      </c>
      <c r="T2619" s="36">
        <f t="shared" si="1001"/>
        <v>27103.257651563239</v>
      </c>
      <c r="U2619" s="36">
        <f t="shared" si="1002"/>
        <v>56980.651612019545</v>
      </c>
      <c r="V2619" s="36">
        <f t="shared" si="1003"/>
        <v>29877.393960458197</v>
      </c>
      <c r="W2619" s="37">
        <f t="shared" si="1004"/>
        <v>27103.257651561347</v>
      </c>
      <c r="X2619" s="36">
        <f t="shared" si="1005"/>
        <v>27103.257651563239</v>
      </c>
      <c r="Y2619" s="276">
        <f t="shared" si="1006"/>
        <v>27103.257651561347</v>
      </c>
      <c r="Z2619" s="36">
        <f t="shared" si="1007"/>
        <v>56980.651612019545</v>
      </c>
      <c r="AA2619" s="36">
        <f t="shared" si="1008"/>
        <v>29877.393960458197</v>
      </c>
      <c r="AB2619" s="38">
        <f t="shared" si="994"/>
        <v>-1.8917489796876907E-9</v>
      </c>
      <c r="AD2619" s="17">
        <f t="shared" si="1009"/>
        <v>60</v>
      </c>
      <c r="AH2619" s="103"/>
    </row>
    <row r="2620" spans="1:34">
      <c r="A2620" s="533"/>
      <c r="C2620" s="67" t="str">
        <f>'Terminated loans'!F1810</f>
        <v>E</v>
      </c>
      <c r="D2620" s="19">
        <f>'Terminated loans'!H1810</f>
        <v>143997243</v>
      </c>
      <c r="E2620" s="19">
        <f>'Terminated loans'!I1810</f>
        <v>98</v>
      </c>
      <c r="F2620" s="19" t="str">
        <f>'Terminated loans'!J1810</f>
        <v xml:space="preserve">FREDERIC M F T                 </v>
      </c>
      <c r="G2620" s="547" t="str">
        <f t="shared" si="956"/>
        <v>D2</v>
      </c>
      <c r="H2620" s="21">
        <f>'Terminated loans'!L1810</f>
        <v>41102</v>
      </c>
      <c r="I2620" s="21">
        <f>IF(B2620="VELS",'Terminated loans'!M1810,'Terminated loans'!B1810)</f>
        <v>42094</v>
      </c>
      <c r="J2620" s="34">
        <f t="shared" si="998"/>
        <v>33</v>
      </c>
      <c r="K2620" s="34">
        <f t="shared" si="995"/>
        <v>101</v>
      </c>
      <c r="L2620" s="34">
        <f t="shared" si="996"/>
        <v>33</v>
      </c>
      <c r="M2620" s="34">
        <f t="shared" si="997"/>
        <v>33</v>
      </c>
      <c r="N2620" s="52">
        <f t="shared" si="1010"/>
        <v>33</v>
      </c>
      <c r="O2620" s="318">
        <f>+'Terminated loans'!S1810</f>
        <v>110091</v>
      </c>
      <c r="P2620" s="26">
        <f>+'Terminated loans'!T1810</f>
        <v>0.05</v>
      </c>
      <c r="Q2620" s="536">
        <f t="shared" si="958"/>
        <v>9.4E-2</v>
      </c>
      <c r="R2620" s="222">
        <f t="shared" si="999"/>
        <v>3577.6360477023886</v>
      </c>
      <c r="S2620" s="36">
        <f t="shared" si="1000"/>
        <v>103681.17454359798</v>
      </c>
      <c r="T2620" s="36">
        <f t="shared" si="1001"/>
        <v>6409.8254564020172</v>
      </c>
      <c r="U2620" s="36">
        <f t="shared" si="1002"/>
        <v>14380.815030581361</v>
      </c>
      <c r="V2620" s="36">
        <f t="shared" si="1003"/>
        <v>7970.989574178835</v>
      </c>
      <c r="W2620" s="37">
        <f t="shared" si="1004"/>
        <v>6409.8254564025265</v>
      </c>
      <c r="X2620" s="36">
        <f t="shared" si="1005"/>
        <v>6409.8254564020172</v>
      </c>
      <c r="Y2620" s="276">
        <f t="shared" si="1006"/>
        <v>6409.8254564025265</v>
      </c>
      <c r="Z2620" s="36">
        <f t="shared" si="1007"/>
        <v>14380.815030581361</v>
      </c>
      <c r="AA2620" s="36">
        <f t="shared" si="1008"/>
        <v>7970.989574178835</v>
      </c>
      <c r="AB2620" s="38">
        <f t="shared" si="994"/>
        <v>5.0931703299283981E-10</v>
      </c>
      <c r="AD2620" s="17">
        <f t="shared" si="1009"/>
        <v>33</v>
      </c>
      <c r="AH2620" s="103"/>
    </row>
    <row r="2621" spans="1:34">
      <c r="A2621" s="533"/>
      <c r="C2621" s="67" t="str">
        <f>'Terminated loans'!F1811</f>
        <v>E</v>
      </c>
      <c r="D2621" s="19">
        <f>'Terminated loans'!H1811</f>
        <v>143997286</v>
      </c>
      <c r="E2621" s="19">
        <f>'Terminated loans'!I1811</f>
        <v>98</v>
      </c>
      <c r="F2621" s="19" t="str">
        <f>'Terminated loans'!J1811</f>
        <v xml:space="preserve">BAILLACHE J L F                </v>
      </c>
      <c r="G2621" s="547" t="str">
        <f t="shared" ref="G2621:G2684" si="1011">IF(H2621&lt;$P$5,"A",IF(H2621&lt;$P$6,"B",IF(H2621&lt;$P$7,"C",IF(H2621&lt;$P$8,"D",IF(H2621&lt;$P$9,"E",IF(H2621&lt;$P$10,"F",IF(H2621&lt;$P$11,"G",IF(H2621&lt;$P$12,"I",IF(H2621&lt;$P$13,"J",IF(H2621&lt;$P$14,"K","L"))))))))))&amp;IF(OR(P2621=0,P2621&gt;=5%),2,1)</f>
        <v>C2</v>
      </c>
      <c r="H2621" s="21">
        <f>'Terminated loans'!L1811</f>
        <v>40962</v>
      </c>
      <c r="I2621" s="21">
        <f>IF(B2621="VELS",'Terminated loans'!M1811,'Terminated loans'!B1811)</f>
        <v>42094</v>
      </c>
      <c r="J2621" s="34">
        <f t="shared" si="998"/>
        <v>37</v>
      </c>
      <c r="K2621" s="34">
        <f t="shared" si="995"/>
        <v>105</v>
      </c>
      <c r="L2621" s="34">
        <f t="shared" si="996"/>
        <v>37</v>
      </c>
      <c r="M2621" s="34">
        <f t="shared" si="997"/>
        <v>37</v>
      </c>
      <c r="N2621" s="52">
        <f t="shared" si="1010"/>
        <v>37</v>
      </c>
      <c r="O2621" s="318">
        <f>+'Terminated loans'!S1811</f>
        <v>472791</v>
      </c>
      <c r="P2621" s="26">
        <f>+'Terminated loans'!T1811</f>
        <v>0.05</v>
      </c>
      <c r="Q2621" s="536">
        <f t="shared" ref="Q2621:Q2684" si="1012">VLOOKUP(G2621,$O$3:$Q$28,3,FALSE)</f>
        <v>9.9000000000000005E-2</v>
      </c>
      <c r="R2621" s="222">
        <f t="shared" si="999"/>
        <v>13814.965060079259</v>
      </c>
      <c r="S2621" s="36">
        <f t="shared" si="1000"/>
        <v>438959.97530538228</v>
      </c>
      <c r="T2621" s="36">
        <f t="shared" si="1001"/>
        <v>33831.024694617721</v>
      </c>
      <c r="U2621" s="36">
        <f t="shared" si="1002"/>
        <v>72193.731917556492</v>
      </c>
      <c r="V2621" s="36">
        <f t="shared" si="1003"/>
        <v>38362.707222932659</v>
      </c>
      <c r="W2621" s="37">
        <f t="shared" si="1004"/>
        <v>33831.024694623833</v>
      </c>
      <c r="X2621" s="36">
        <f t="shared" si="1005"/>
        <v>33831.024694617721</v>
      </c>
      <c r="Y2621" s="276">
        <f t="shared" si="1006"/>
        <v>33831.024694623833</v>
      </c>
      <c r="Z2621" s="36">
        <f t="shared" si="1007"/>
        <v>72193.731917556492</v>
      </c>
      <c r="AA2621" s="36">
        <f t="shared" si="1008"/>
        <v>38362.707222932659</v>
      </c>
      <c r="AB2621" s="38">
        <f t="shared" si="994"/>
        <v>6.1118043959140778E-9</v>
      </c>
      <c r="AD2621" s="17">
        <f t="shared" si="1009"/>
        <v>37</v>
      </c>
      <c r="AH2621" s="103"/>
    </row>
    <row r="2622" spans="1:34">
      <c r="A2622" s="533"/>
      <c r="C2622" s="67" t="str">
        <f>'Terminated loans'!F1812</f>
        <v>E</v>
      </c>
      <c r="D2622" s="19">
        <f>'Terminated loans'!H1812</f>
        <v>143999165</v>
      </c>
      <c r="E2622" s="19">
        <f>'Terminated loans'!I1812</f>
        <v>98</v>
      </c>
      <c r="F2622" s="19" t="str">
        <f>'Terminated loans'!J1812</f>
        <v xml:space="preserve">LOUIS H K                      </v>
      </c>
      <c r="G2622" s="547" t="str">
        <f t="shared" si="1011"/>
        <v>D2</v>
      </c>
      <c r="H2622" s="21">
        <f>'Terminated loans'!L1812</f>
        <v>41288</v>
      </c>
      <c r="I2622" s="21">
        <f>IF(B2622="VELS",'Terminated loans'!M1812,'Terminated loans'!B1812)</f>
        <v>42094</v>
      </c>
      <c r="J2622" s="34">
        <f t="shared" si="998"/>
        <v>26</v>
      </c>
      <c r="K2622" s="34">
        <f t="shared" si="995"/>
        <v>95</v>
      </c>
      <c r="L2622" s="34">
        <f t="shared" si="996"/>
        <v>26</v>
      </c>
      <c r="M2622" s="34">
        <f t="shared" si="997"/>
        <v>26</v>
      </c>
      <c r="N2622" s="52">
        <f t="shared" si="1010"/>
        <v>26</v>
      </c>
      <c r="O2622" s="318">
        <f>+'Terminated loans'!S1812</f>
        <v>70058</v>
      </c>
      <c r="P2622" s="26">
        <f>+'Terminated loans'!T1812</f>
        <v>0.05</v>
      </c>
      <c r="Q2622" s="536">
        <f t="shared" si="1012"/>
        <v>9.4E-2</v>
      </c>
      <c r="R2622" s="222">
        <f t="shared" si="999"/>
        <v>2848.7316562276624</v>
      </c>
      <c r="S2622" s="36">
        <f t="shared" si="1000"/>
        <v>66776.03166321457</v>
      </c>
      <c r="T2622" s="36">
        <f t="shared" si="1001"/>
        <v>3281.9683367854304</v>
      </c>
      <c r="U2622" s="36">
        <f t="shared" si="1002"/>
        <v>7290.9913987049513</v>
      </c>
      <c r="V2622" s="36">
        <f t="shared" si="1003"/>
        <v>4009.0230619192153</v>
      </c>
      <c r="W2622" s="37">
        <f t="shared" si="1004"/>
        <v>3281.968336785736</v>
      </c>
      <c r="X2622" s="36">
        <f t="shared" si="1005"/>
        <v>3281.9683367854304</v>
      </c>
      <c r="Y2622" s="276">
        <f t="shared" si="1006"/>
        <v>3281.968336785736</v>
      </c>
      <c r="Z2622" s="36">
        <f t="shared" si="1007"/>
        <v>7290.9913987049513</v>
      </c>
      <c r="AA2622" s="36">
        <f t="shared" si="1008"/>
        <v>4009.0230619192153</v>
      </c>
      <c r="AB2622" s="38">
        <f t="shared" si="994"/>
        <v>3.0559021979570389E-10</v>
      </c>
      <c r="AD2622" s="17">
        <f t="shared" si="1009"/>
        <v>26</v>
      </c>
      <c r="AH2622" s="103"/>
    </row>
    <row r="2623" spans="1:34">
      <c r="A2623" s="533"/>
      <c r="C2623" s="67" t="str">
        <f>'Terminated loans'!F1813</f>
        <v>E</v>
      </c>
      <c r="D2623" s="19">
        <f>'Terminated loans'!H1813</f>
        <v>141961179</v>
      </c>
      <c r="E2623" s="19">
        <f>'Terminated loans'!I1813</f>
        <v>98</v>
      </c>
      <c r="F2623" s="19" t="str">
        <f>'Terminated loans'!J1813</f>
        <v xml:space="preserve">BALLAH S                       </v>
      </c>
      <c r="G2623" s="547" t="str">
        <f t="shared" si="1011"/>
        <v>E2</v>
      </c>
      <c r="H2623" s="21">
        <f>'Terminated loans'!L1813</f>
        <v>41789</v>
      </c>
      <c r="I2623" s="21">
        <f>IF(B2623="VELS",'Terminated loans'!M1813,'Terminated loans'!B1813)</f>
        <v>42124</v>
      </c>
      <c r="J2623" s="34">
        <f t="shared" ref="J2623:J2639" si="1013">ROUND((I2623-H2623)/365*12,0)</f>
        <v>11</v>
      </c>
      <c r="K2623" s="34">
        <f t="shared" si="995"/>
        <v>78</v>
      </c>
      <c r="L2623" s="34">
        <f t="shared" si="996"/>
        <v>11</v>
      </c>
      <c r="M2623" s="34">
        <f t="shared" si="997"/>
        <v>11</v>
      </c>
      <c r="N2623" s="52">
        <f t="shared" si="1010"/>
        <v>11</v>
      </c>
      <c r="O2623" s="318">
        <f>+'Terminated loans'!S1813</f>
        <v>99587</v>
      </c>
      <c r="P2623" s="26">
        <f>+'Terminated loans'!T1813</f>
        <v>0.05</v>
      </c>
      <c r="Q2623" s="536">
        <f t="shared" si="1012"/>
        <v>9.1499999999999998E-2</v>
      </c>
      <c r="R2623" s="222">
        <f t="shared" ref="R2623:R2639" si="1014">PMT(P2623/12,L2623,-O2623,0,0)</f>
        <v>9281.2661712141471</v>
      </c>
      <c r="S2623" s="36">
        <f t="shared" ref="S2623:S2639" si="1015">(-PV(Q2623/12,L2623,R2623,0,0))</f>
        <v>97573.435234899633</v>
      </c>
      <c r="T2623" s="36">
        <f t="shared" ref="T2623:T2639" si="1016">O2623-S2623</f>
        <v>2013.5647651003674</v>
      </c>
      <c r="U2623" s="36">
        <f t="shared" ref="U2623:U2639" si="1017">-IF(OR(Q2623="",Q2623=0),0,(CUMIPMT(Q2623/12,L2623,S2623,1,M2623,0)))</f>
        <v>4520.4926484557654</v>
      </c>
      <c r="V2623" s="36">
        <f t="shared" ref="V2623:V2639" si="1018">-IF(OR(P2623="",P2623=0),0,(CUMIPMT(P2623/12,L2623,O2623,1,M2623,0)))</f>
        <v>2506.9278833556164</v>
      </c>
      <c r="W2623" s="37">
        <f t="shared" ref="W2623:W2639" si="1019">IF(ISERROR(U2623-V2623),0,U2623-V2623)</f>
        <v>2013.5647651001491</v>
      </c>
      <c r="X2623" s="36">
        <f t="shared" ref="X2623:X2639" si="1020">IF(C2623="O",T2623/AD2623*N2623,T2623)</f>
        <v>2013.5647651003674</v>
      </c>
      <c r="Y2623" s="276">
        <f t="shared" ref="Y2623:Y2639" si="1021">W2623</f>
        <v>2013.5647651001491</v>
      </c>
      <c r="Z2623" s="36">
        <f t="shared" ref="Z2623:Z2639" si="1022">-IF(OR(Q2623="",Q2623=0),0,(CUMIPMT(Q2623/12,L2623,S2623,1,L2623,0)))</f>
        <v>4520.4926484557654</v>
      </c>
      <c r="AA2623" s="36">
        <f t="shared" ref="AA2623:AA2639" si="1023">-IF(OR(P2623="",P2623=0),0,(CUMIPMT(P2623/12,L2623,O2623,1,L2623,0)))</f>
        <v>2506.9278833556164</v>
      </c>
      <c r="AB2623" s="38">
        <f t="shared" si="994"/>
        <v>-2.1827872842550278E-10</v>
      </c>
      <c r="AD2623" s="17">
        <f t="shared" ref="AD2623:AD2639" si="1024">IF(L2623&gt;$J$2,$J$2,L2623)</f>
        <v>11</v>
      </c>
      <c r="AH2623" s="103"/>
    </row>
    <row r="2624" spans="1:34">
      <c r="A2624" s="533"/>
      <c r="C2624" s="67" t="str">
        <f>'Terminated loans'!F1814</f>
        <v>N</v>
      </c>
      <c r="D2624" s="19">
        <f>'Terminated loans'!H1814</f>
        <v>143024989</v>
      </c>
      <c r="E2624" s="19">
        <f>'Terminated loans'!I1814</f>
        <v>98</v>
      </c>
      <c r="F2624" s="19" t="str">
        <f>'Terminated loans'!J1814</f>
        <v xml:space="preserve">SEWBALLUCK K/057380            </v>
      </c>
      <c r="G2624" s="547" t="str">
        <f t="shared" si="1011"/>
        <v>A2</v>
      </c>
      <c r="H2624" s="21">
        <f>'Terminated loans'!L1814</f>
        <v>39573</v>
      </c>
      <c r="I2624" s="21">
        <f>IF(B2624="VELS",'Terminated loans'!M1814,'Terminated loans'!B1814)</f>
        <v>42117</v>
      </c>
      <c r="J2624" s="34">
        <f t="shared" si="1013"/>
        <v>84</v>
      </c>
      <c r="K2624" s="34">
        <f t="shared" si="995"/>
        <v>151</v>
      </c>
      <c r="L2624" s="34">
        <f t="shared" si="996"/>
        <v>60</v>
      </c>
      <c r="M2624" s="34">
        <f t="shared" si="997"/>
        <v>60</v>
      </c>
      <c r="N2624" s="52">
        <f t="shared" si="1010"/>
        <v>60</v>
      </c>
      <c r="O2624" s="318">
        <f>+'Terminated loans'!S1814</f>
        <v>440593</v>
      </c>
      <c r="P2624" s="26">
        <f>+'Terminated loans'!T1814</f>
        <v>0.05</v>
      </c>
      <c r="Q2624" s="536">
        <f t="shared" si="1012"/>
        <v>0.104</v>
      </c>
      <c r="R2624" s="222">
        <f t="shared" si="1014"/>
        <v>8314.533444915709</v>
      </c>
      <c r="S2624" s="36">
        <f t="shared" si="1015"/>
        <v>387725.23863431008</v>
      </c>
      <c r="T2624" s="36">
        <f t="shared" si="1016"/>
        <v>52867.761365689919</v>
      </c>
      <c r="U2624" s="36">
        <f t="shared" si="1017"/>
        <v>111146.76806062885</v>
      </c>
      <c r="V2624" s="36">
        <f t="shared" si="1018"/>
        <v>58279.006694942538</v>
      </c>
      <c r="W2624" s="37">
        <f t="shared" si="1019"/>
        <v>52867.76136568631</v>
      </c>
      <c r="X2624" s="36">
        <f t="shared" si="1020"/>
        <v>52867.761365689919</v>
      </c>
      <c r="Y2624" s="276">
        <f t="shared" si="1021"/>
        <v>52867.76136568631</v>
      </c>
      <c r="Z2624" s="36">
        <f t="shared" si="1022"/>
        <v>111146.76806062885</v>
      </c>
      <c r="AA2624" s="36">
        <f t="shared" si="1023"/>
        <v>58279.006694942538</v>
      </c>
      <c r="AB2624" s="38">
        <f t="shared" si="994"/>
        <v>-3.6088749766349792E-9</v>
      </c>
      <c r="AD2624" s="17">
        <f t="shared" si="1024"/>
        <v>60</v>
      </c>
      <c r="AH2624" s="103"/>
    </row>
    <row r="2625" spans="1:34">
      <c r="A2625" s="533"/>
      <c r="C2625" s="67" t="str">
        <f>'Terminated loans'!F1815</f>
        <v>N</v>
      </c>
      <c r="D2625" s="19">
        <f>'Terminated loans'!H1815</f>
        <v>143028402</v>
      </c>
      <c r="E2625" s="19">
        <f>'Terminated loans'!I1815</f>
        <v>98</v>
      </c>
      <c r="F2625" s="19" t="str">
        <f>'Terminated loans'!J1815</f>
        <v xml:space="preserve">LOTUN L/057387                 </v>
      </c>
      <c r="G2625" s="547" t="str">
        <f t="shared" si="1011"/>
        <v>A2</v>
      </c>
      <c r="H2625" s="21">
        <f>'Terminated loans'!L1815</f>
        <v>39576</v>
      </c>
      <c r="I2625" s="21">
        <f>IF(B2625="VELS",'Terminated loans'!M1815,'Terminated loans'!B1815)</f>
        <v>42117</v>
      </c>
      <c r="J2625" s="34">
        <f t="shared" si="1013"/>
        <v>84</v>
      </c>
      <c r="K2625" s="34">
        <f t="shared" si="995"/>
        <v>151</v>
      </c>
      <c r="L2625" s="34">
        <f t="shared" si="996"/>
        <v>60</v>
      </c>
      <c r="M2625" s="34">
        <f t="shared" si="997"/>
        <v>60</v>
      </c>
      <c r="N2625" s="52">
        <f t="shared" si="1010"/>
        <v>60</v>
      </c>
      <c r="O2625" s="318">
        <f>+'Terminated loans'!S1815</f>
        <v>247545</v>
      </c>
      <c r="P2625" s="26">
        <f>+'Terminated loans'!T1815</f>
        <v>0.05</v>
      </c>
      <c r="Q2625" s="536">
        <f t="shared" si="1012"/>
        <v>0.104</v>
      </c>
      <c r="R2625" s="222">
        <f t="shared" si="1014"/>
        <v>4671.4795324066863</v>
      </c>
      <c r="S2625" s="36">
        <f t="shared" si="1015"/>
        <v>217841.50950589383</v>
      </c>
      <c r="T2625" s="36">
        <f t="shared" si="1016"/>
        <v>29703.490494106169</v>
      </c>
      <c r="U2625" s="36">
        <f t="shared" si="1017"/>
        <v>62447.262438505248</v>
      </c>
      <c r="V2625" s="36">
        <f t="shared" si="1018"/>
        <v>32743.771944401204</v>
      </c>
      <c r="W2625" s="37">
        <f t="shared" si="1019"/>
        <v>29703.490494104044</v>
      </c>
      <c r="X2625" s="36">
        <f t="shared" si="1020"/>
        <v>29703.490494106169</v>
      </c>
      <c r="Y2625" s="276">
        <f t="shared" si="1021"/>
        <v>29703.490494104044</v>
      </c>
      <c r="Z2625" s="36">
        <f t="shared" si="1022"/>
        <v>62447.262438505248</v>
      </c>
      <c r="AA2625" s="36">
        <f t="shared" si="1023"/>
        <v>32743.771944401204</v>
      </c>
      <c r="AB2625" s="38">
        <f t="shared" si="994"/>
        <v>-2.1245796233415604E-9</v>
      </c>
      <c r="AD2625" s="17">
        <f t="shared" si="1024"/>
        <v>60</v>
      </c>
      <c r="AH2625" s="103"/>
    </row>
    <row r="2626" spans="1:34">
      <c r="A2626" s="533"/>
      <c r="C2626" s="67" t="str">
        <f>'Terminated loans'!F1816</f>
        <v>E</v>
      </c>
      <c r="D2626" s="19">
        <f>'Terminated loans'!H1816</f>
        <v>143032787</v>
      </c>
      <c r="E2626" s="19">
        <f>'Terminated loans'!I1816</f>
        <v>99</v>
      </c>
      <c r="F2626" s="19" t="str">
        <f>'Terminated loans'!J1816</f>
        <v xml:space="preserve">RAMCHARITAR C                  </v>
      </c>
      <c r="G2626" s="547" t="str">
        <f t="shared" si="1011"/>
        <v>A1</v>
      </c>
      <c r="H2626" s="21">
        <f>'Terminated loans'!L1816</f>
        <v>39710</v>
      </c>
      <c r="I2626" s="21">
        <f>IF(B2626="VELS",'Terminated loans'!M1816,'Terminated loans'!B1816)</f>
        <v>42124</v>
      </c>
      <c r="J2626" s="34">
        <f t="shared" si="1013"/>
        <v>79</v>
      </c>
      <c r="K2626" s="34">
        <f t="shared" si="995"/>
        <v>146</v>
      </c>
      <c r="L2626" s="34">
        <f t="shared" si="996"/>
        <v>79</v>
      </c>
      <c r="M2626" s="34">
        <f t="shared" si="997"/>
        <v>79</v>
      </c>
      <c r="N2626" s="52">
        <f t="shared" si="1010"/>
        <v>79</v>
      </c>
      <c r="O2626" s="318">
        <f>+'Terminated loans'!S1816</f>
        <v>750013</v>
      </c>
      <c r="P2626" s="26">
        <f>+'Terminated loans'!T1816</f>
        <v>0.03</v>
      </c>
      <c r="Q2626" s="536">
        <f t="shared" si="1012"/>
        <v>8.6499999999999994E-2</v>
      </c>
      <c r="R2626" s="222">
        <f t="shared" si="1014"/>
        <v>10474.015479342967</v>
      </c>
      <c r="S2626" s="36">
        <f t="shared" si="1015"/>
        <v>629183.7176091437</v>
      </c>
      <c r="T2626" s="36">
        <f t="shared" si="1016"/>
        <v>120829.2823908563</v>
      </c>
      <c r="U2626" s="36">
        <f t="shared" si="1017"/>
        <v>198263.505258944</v>
      </c>
      <c r="V2626" s="36">
        <f t="shared" si="1018"/>
        <v>77434.222868094337</v>
      </c>
      <c r="W2626" s="37">
        <f t="shared" si="1019"/>
        <v>120829.28239084966</v>
      </c>
      <c r="X2626" s="36">
        <f t="shared" si="1020"/>
        <v>120829.2823908563</v>
      </c>
      <c r="Y2626" s="276">
        <f t="shared" si="1021"/>
        <v>120829.28239084966</v>
      </c>
      <c r="Z2626" s="36">
        <f t="shared" si="1022"/>
        <v>198263.505258944</v>
      </c>
      <c r="AA2626" s="36">
        <f t="shared" si="1023"/>
        <v>77434.222868094337</v>
      </c>
      <c r="AB2626" s="38">
        <f t="shared" si="994"/>
        <v>-6.6356733441352844E-9</v>
      </c>
      <c r="AD2626" s="17">
        <f t="shared" si="1024"/>
        <v>79</v>
      </c>
      <c r="AH2626" s="103"/>
    </row>
    <row r="2627" spans="1:34">
      <c r="A2627" s="533"/>
      <c r="C2627" s="67" t="str">
        <f>'Terminated loans'!F1817</f>
        <v>E</v>
      </c>
      <c r="D2627" s="19">
        <f>'Terminated loans'!H1817</f>
        <v>143980960</v>
      </c>
      <c r="E2627" s="19">
        <f>'Terminated loans'!I1817</f>
        <v>98</v>
      </c>
      <c r="F2627" s="19" t="str">
        <f>'Terminated loans'!J1817</f>
        <v xml:space="preserve">DOOKHITH B N                   </v>
      </c>
      <c r="G2627" s="547" t="str">
        <f t="shared" si="1011"/>
        <v>D2</v>
      </c>
      <c r="H2627" s="21">
        <f>'Terminated loans'!L1817</f>
        <v>41334</v>
      </c>
      <c r="I2627" s="21">
        <f>IF(B2627="VELS",'Terminated loans'!M1817,'Terminated loans'!B1817)</f>
        <v>42124</v>
      </c>
      <c r="J2627" s="34">
        <f t="shared" si="1013"/>
        <v>26</v>
      </c>
      <c r="K2627" s="34">
        <f t="shared" si="995"/>
        <v>93</v>
      </c>
      <c r="L2627" s="34">
        <f t="shared" si="996"/>
        <v>26</v>
      </c>
      <c r="M2627" s="34">
        <f t="shared" si="997"/>
        <v>26</v>
      </c>
      <c r="N2627" s="52">
        <f t="shared" si="1010"/>
        <v>26</v>
      </c>
      <c r="O2627" s="318">
        <f>+'Terminated loans'!S1817</f>
        <v>270711</v>
      </c>
      <c r="P2627" s="26">
        <f>+'Terminated loans'!T1817</f>
        <v>0.05</v>
      </c>
      <c r="Q2627" s="536">
        <f t="shared" si="1012"/>
        <v>9.4E-2</v>
      </c>
      <c r="R2627" s="222">
        <f t="shared" si="1014"/>
        <v>11007.779202789785</v>
      </c>
      <c r="S2627" s="36">
        <f t="shared" si="1015"/>
        <v>258029.15166833883</v>
      </c>
      <c r="T2627" s="36">
        <f t="shared" si="1016"/>
        <v>12681.848331661167</v>
      </c>
      <c r="U2627" s="36">
        <f t="shared" si="1017"/>
        <v>28173.107604196732</v>
      </c>
      <c r="V2627" s="36">
        <f t="shared" si="1018"/>
        <v>15491.2592725344</v>
      </c>
      <c r="W2627" s="37">
        <f t="shared" si="1019"/>
        <v>12681.848331662331</v>
      </c>
      <c r="X2627" s="36">
        <f t="shared" si="1020"/>
        <v>12681.848331661167</v>
      </c>
      <c r="Y2627" s="276">
        <f t="shared" si="1021"/>
        <v>12681.848331662331</v>
      </c>
      <c r="Z2627" s="36">
        <f t="shared" si="1022"/>
        <v>28173.107604196732</v>
      </c>
      <c r="AA2627" s="36">
        <f t="shared" si="1023"/>
        <v>15491.2592725344</v>
      </c>
      <c r="AB2627" s="38">
        <f t="shared" si="994"/>
        <v>1.1641532182693481E-9</v>
      </c>
      <c r="AD2627" s="17">
        <f t="shared" si="1024"/>
        <v>26</v>
      </c>
      <c r="AH2627" s="103"/>
    </row>
    <row r="2628" spans="1:34">
      <c r="A2628" s="533"/>
      <c r="C2628" s="67" t="str">
        <f>'Terminated loans'!F1818</f>
        <v>E</v>
      </c>
      <c r="D2628" s="19">
        <f>'Terminated loans'!H1818</f>
        <v>143981096</v>
      </c>
      <c r="E2628" s="19">
        <f>'Terminated loans'!I1818</f>
        <v>98</v>
      </c>
      <c r="F2628" s="19" t="str">
        <f>'Terminated loans'!J1818</f>
        <v xml:space="preserve">BALLAH S                       </v>
      </c>
      <c r="G2628" s="547" t="str">
        <f t="shared" si="1011"/>
        <v>D2</v>
      </c>
      <c r="H2628" s="21">
        <f>'Terminated loans'!L1818</f>
        <v>41396</v>
      </c>
      <c r="I2628" s="21">
        <f>IF(B2628="VELS",'Terminated loans'!M1818,'Terminated loans'!B1818)</f>
        <v>42124</v>
      </c>
      <c r="J2628" s="34">
        <f t="shared" si="1013"/>
        <v>24</v>
      </c>
      <c r="K2628" s="34">
        <f t="shared" si="995"/>
        <v>91</v>
      </c>
      <c r="L2628" s="34">
        <f t="shared" si="996"/>
        <v>24</v>
      </c>
      <c r="M2628" s="34">
        <f t="shared" si="997"/>
        <v>24</v>
      </c>
      <c r="N2628" s="52">
        <f t="shared" si="1010"/>
        <v>24</v>
      </c>
      <c r="O2628" s="318">
        <f>+'Terminated loans'!S1818</f>
        <v>243370</v>
      </c>
      <c r="P2628" s="26">
        <f>+'Terminated loans'!T1818</f>
        <v>0.05</v>
      </c>
      <c r="Q2628" s="536">
        <f t="shared" si="1012"/>
        <v>9.4E-2</v>
      </c>
      <c r="R2628" s="222">
        <f t="shared" si="1014"/>
        <v>10676.980119580237</v>
      </c>
      <c r="S2628" s="36">
        <f t="shared" si="1015"/>
        <v>232773.75242306275</v>
      </c>
      <c r="T2628" s="36">
        <f t="shared" si="1016"/>
        <v>10596.247576937254</v>
      </c>
      <c r="U2628" s="36">
        <f t="shared" si="1017"/>
        <v>23473.770446863899</v>
      </c>
      <c r="V2628" s="36">
        <f t="shared" si="1018"/>
        <v>12877.522869925713</v>
      </c>
      <c r="W2628" s="37">
        <f t="shared" si="1019"/>
        <v>10596.247576938185</v>
      </c>
      <c r="X2628" s="36">
        <f t="shared" si="1020"/>
        <v>10596.247576937254</v>
      </c>
      <c r="Y2628" s="276">
        <f t="shared" si="1021"/>
        <v>10596.247576938185</v>
      </c>
      <c r="Z2628" s="36">
        <f t="shared" si="1022"/>
        <v>23473.770446863899</v>
      </c>
      <c r="AA2628" s="36">
        <f t="shared" si="1023"/>
        <v>12877.522869925713</v>
      </c>
      <c r="AB2628" s="38">
        <f t="shared" si="994"/>
        <v>9.3132257461547852E-10</v>
      </c>
      <c r="AD2628" s="17">
        <f t="shared" si="1024"/>
        <v>24</v>
      </c>
      <c r="AH2628" s="103"/>
    </row>
    <row r="2629" spans="1:34">
      <c r="A2629" s="533"/>
      <c r="C2629" s="67" t="str">
        <f>'Terminated loans'!F1819</f>
        <v>E</v>
      </c>
      <c r="D2629" s="19">
        <f>'Terminated loans'!H1819</f>
        <v>143981258</v>
      </c>
      <c r="E2629" s="19">
        <f>'Terminated loans'!I1819</f>
        <v>98</v>
      </c>
      <c r="F2629" s="19" t="str">
        <f>'Terminated loans'!J1819</f>
        <v xml:space="preserve">MOHAMUD B Z                    </v>
      </c>
      <c r="G2629" s="547" t="str">
        <f t="shared" si="1011"/>
        <v>D2</v>
      </c>
      <c r="H2629" s="21">
        <f>'Terminated loans'!L1819</f>
        <v>41396</v>
      </c>
      <c r="I2629" s="21">
        <f>IF(B2629="VELS",'Terminated loans'!M1819,'Terminated loans'!B1819)</f>
        <v>42124</v>
      </c>
      <c r="J2629" s="34">
        <f t="shared" si="1013"/>
        <v>24</v>
      </c>
      <c r="K2629" s="34">
        <f t="shared" si="995"/>
        <v>91</v>
      </c>
      <c r="L2629" s="34">
        <f t="shared" si="996"/>
        <v>24</v>
      </c>
      <c r="M2629" s="34">
        <f t="shared" si="997"/>
        <v>24</v>
      </c>
      <c r="N2629" s="52">
        <f t="shared" si="1010"/>
        <v>24</v>
      </c>
      <c r="O2629" s="318">
        <f>+'Terminated loans'!S1819</f>
        <v>125191</v>
      </c>
      <c r="P2629" s="26">
        <f>+'Terminated loans'!T1819</f>
        <v>0.05</v>
      </c>
      <c r="Q2629" s="536">
        <f t="shared" si="1012"/>
        <v>9.4E-2</v>
      </c>
      <c r="R2629" s="222">
        <f t="shared" si="1014"/>
        <v>5492.3031521977628</v>
      </c>
      <c r="S2629" s="36">
        <f t="shared" si="1015"/>
        <v>119740.22615604079</v>
      </c>
      <c r="T2629" s="36">
        <f t="shared" si="1016"/>
        <v>5450.7738439592067</v>
      </c>
      <c r="U2629" s="36">
        <f t="shared" si="1017"/>
        <v>12075.049496706008</v>
      </c>
      <c r="V2629" s="36">
        <f t="shared" si="1018"/>
        <v>6624.2756527463353</v>
      </c>
      <c r="W2629" s="37">
        <f t="shared" si="1019"/>
        <v>5450.7738439596724</v>
      </c>
      <c r="X2629" s="36">
        <f t="shared" si="1020"/>
        <v>5450.7738439592067</v>
      </c>
      <c r="Y2629" s="276">
        <f t="shared" si="1021"/>
        <v>5450.7738439596724</v>
      </c>
      <c r="Z2629" s="36">
        <f t="shared" si="1022"/>
        <v>12075.049496706008</v>
      </c>
      <c r="AA2629" s="36">
        <f t="shared" si="1023"/>
        <v>6624.2756527463353</v>
      </c>
      <c r="AB2629" s="38">
        <f t="shared" si="994"/>
        <v>4.6566128730773926E-10</v>
      </c>
      <c r="AD2629" s="17">
        <f t="shared" si="1024"/>
        <v>24</v>
      </c>
      <c r="AH2629" s="103"/>
    </row>
    <row r="2630" spans="1:34">
      <c r="A2630" s="533"/>
      <c r="C2630" s="67" t="str">
        <f>'Terminated loans'!F1820</f>
        <v>E</v>
      </c>
      <c r="D2630" s="19">
        <f>'Terminated loans'!H1820</f>
        <v>143983714</v>
      </c>
      <c r="E2630" s="19">
        <f>'Terminated loans'!I1820</f>
        <v>98</v>
      </c>
      <c r="F2630" s="19" t="str">
        <f>'Terminated loans'!J1820</f>
        <v xml:space="preserve">SEEBORUTH N                    </v>
      </c>
      <c r="G2630" s="547" t="str">
        <f t="shared" si="1011"/>
        <v>E2</v>
      </c>
      <c r="H2630" s="21">
        <f>'Terminated loans'!L1820</f>
        <v>41858</v>
      </c>
      <c r="I2630" s="21">
        <f>IF(B2630="VELS",'Terminated loans'!M1820,'Terminated loans'!B1820)</f>
        <v>42124</v>
      </c>
      <c r="J2630" s="34">
        <f t="shared" si="1013"/>
        <v>9</v>
      </c>
      <c r="K2630" s="34">
        <f t="shared" si="995"/>
        <v>76</v>
      </c>
      <c r="L2630" s="34">
        <f t="shared" si="996"/>
        <v>9</v>
      </c>
      <c r="M2630" s="34">
        <f t="shared" si="997"/>
        <v>9</v>
      </c>
      <c r="N2630" s="52">
        <f t="shared" si="1010"/>
        <v>9</v>
      </c>
      <c r="O2630" s="318">
        <f>+'Terminated loans'!S1820</f>
        <v>400221</v>
      </c>
      <c r="P2630" s="26">
        <f>+'Terminated loans'!T1820</f>
        <v>0.05</v>
      </c>
      <c r="Q2630" s="536">
        <f t="shared" si="1012"/>
        <v>9.1499999999999998E-2</v>
      </c>
      <c r="R2630" s="222">
        <f t="shared" si="1014"/>
        <v>45400.573560680605</v>
      </c>
      <c r="S2630" s="36">
        <f t="shared" si="1015"/>
        <v>393452.8583172104</v>
      </c>
      <c r="T2630" s="36">
        <f t="shared" si="1016"/>
        <v>6768.1416827896028</v>
      </c>
      <c r="U2630" s="36">
        <f t="shared" si="1017"/>
        <v>15152.303728915111</v>
      </c>
      <c r="V2630" s="36">
        <f t="shared" si="1018"/>
        <v>8384.1620461255079</v>
      </c>
      <c r="W2630" s="37">
        <f t="shared" si="1019"/>
        <v>6768.1416827896028</v>
      </c>
      <c r="X2630" s="36">
        <f t="shared" si="1020"/>
        <v>6768.1416827896028</v>
      </c>
      <c r="Y2630" s="276">
        <f t="shared" si="1021"/>
        <v>6768.1416827896028</v>
      </c>
      <c r="Z2630" s="36">
        <f t="shared" si="1022"/>
        <v>15152.303728915111</v>
      </c>
      <c r="AA2630" s="36">
        <f t="shared" si="1023"/>
        <v>8384.1620461255079</v>
      </c>
      <c r="AB2630" s="38">
        <f t="shared" si="994"/>
        <v>0</v>
      </c>
      <c r="AD2630" s="17">
        <f t="shared" si="1024"/>
        <v>9</v>
      </c>
      <c r="AH2630" s="103"/>
    </row>
    <row r="2631" spans="1:34">
      <c r="A2631" s="533"/>
      <c r="C2631" s="67" t="str">
        <f>'Terminated loans'!F1821</f>
        <v>E</v>
      </c>
      <c r="D2631" s="19">
        <f>'Terminated loans'!H1821</f>
        <v>143990583</v>
      </c>
      <c r="E2631" s="19">
        <f>'Terminated loans'!I1821</f>
        <v>98</v>
      </c>
      <c r="F2631" s="19" t="str">
        <f>'Terminated loans'!J1821</f>
        <v xml:space="preserve">GEERDHARRY G                   </v>
      </c>
      <c r="G2631" s="547" t="str">
        <f t="shared" si="1011"/>
        <v>A2</v>
      </c>
      <c r="H2631" s="21">
        <f>'Terminated loans'!L1821</f>
        <v>40308</v>
      </c>
      <c r="I2631" s="21">
        <f>IF(B2631="VELS",'Terminated loans'!M1821,'Terminated loans'!B1821)</f>
        <v>42124</v>
      </c>
      <c r="J2631" s="34">
        <f t="shared" si="1013"/>
        <v>60</v>
      </c>
      <c r="K2631" s="34">
        <f t="shared" si="995"/>
        <v>127</v>
      </c>
      <c r="L2631" s="34">
        <f t="shared" si="996"/>
        <v>60</v>
      </c>
      <c r="M2631" s="34">
        <f t="shared" si="997"/>
        <v>60</v>
      </c>
      <c r="N2631" s="52">
        <f t="shared" si="1010"/>
        <v>60</v>
      </c>
      <c r="O2631" s="318">
        <f>+'Terminated loans'!S1821</f>
        <v>225531</v>
      </c>
      <c r="P2631" s="26">
        <f>+'Terminated loans'!T1821</f>
        <v>0.05</v>
      </c>
      <c r="Q2631" s="536">
        <f t="shared" si="1012"/>
        <v>0.104</v>
      </c>
      <c r="R2631" s="222">
        <f t="shared" si="1014"/>
        <v>4256.0481949674304</v>
      </c>
      <c r="S2631" s="36">
        <f t="shared" si="1015"/>
        <v>198469.01969489892</v>
      </c>
      <c r="T2631" s="36">
        <f t="shared" si="1016"/>
        <v>27061.980305101082</v>
      </c>
      <c r="U2631" s="36">
        <f t="shared" si="1017"/>
        <v>56893.872003145021</v>
      </c>
      <c r="V2631" s="36">
        <f t="shared" si="1018"/>
        <v>29831.89169804586</v>
      </c>
      <c r="W2631" s="37">
        <f t="shared" si="1019"/>
        <v>27061.980305099161</v>
      </c>
      <c r="X2631" s="36">
        <f t="shared" si="1020"/>
        <v>27061.980305101082</v>
      </c>
      <c r="Y2631" s="276">
        <f t="shared" si="1021"/>
        <v>27061.980305099161</v>
      </c>
      <c r="Z2631" s="36">
        <f t="shared" si="1022"/>
        <v>56893.872003145021</v>
      </c>
      <c r="AA2631" s="36">
        <f t="shared" si="1023"/>
        <v>29831.89169804586</v>
      </c>
      <c r="AB2631" s="38">
        <f t="shared" si="994"/>
        <v>-1.9208528101444244E-9</v>
      </c>
      <c r="AD2631" s="17">
        <f t="shared" si="1024"/>
        <v>60</v>
      </c>
      <c r="AH2631" s="103"/>
    </row>
    <row r="2632" spans="1:34">
      <c r="A2632" s="533"/>
      <c r="C2632" s="67" t="str">
        <f>'Terminated loans'!F1822</f>
        <v>E</v>
      </c>
      <c r="D2632" s="19">
        <f>'Terminated loans'!H1822</f>
        <v>143990869</v>
      </c>
      <c r="E2632" s="19">
        <f>'Terminated loans'!I1822</f>
        <v>98</v>
      </c>
      <c r="F2632" s="19" t="str">
        <f>'Terminated loans'!J1822</f>
        <v xml:space="preserve">BHEEPATHEE F K                 </v>
      </c>
      <c r="G2632" s="547" t="str">
        <f t="shared" si="1011"/>
        <v>A2</v>
      </c>
      <c r="H2632" s="21">
        <f>'Terminated loans'!L1822</f>
        <v>40284</v>
      </c>
      <c r="I2632" s="21">
        <f>IF(B2632="VELS",'Terminated loans'!M1822,'Terminated loans'!B1822)</f>
        <v>42124</v>
      </c>
      <c r="J2632" s="34">
        <f t="shared" si="1013"/>
        <v>60</v>
      </c>
      <c r="K2632" s="34">
        <f t="shared" si="995"/>
        <v>128</v>
      </c>
      <c r="L2632" s="34">
        <f t="shared" si="996"/>
        <v>60</v>
      </c>
      <c r="M2632" s="34">
        <f t="shared" si="997"/>
        <v>60</v>
      </c>
      <c r="N2632" s="52">
        <f t="shared" si="1010"/>
        <v>60</v>
      </c>
      <c r="O2632" s="318">
        <f>+'Terminated loans'!S1822</f>
        <v>89773</v>
      </c>
      <c r="P2632" s="26">
        <f>+'Terminated loans'!T1822</f>
        <v>0.05</v>
      </c>
      <c r="Q2632" s="536">
        <f t="shared" si="1012"/>
        <v>0.104</v>
      </c>
      <c r="R2632" s="222">
        <f t="shared" si="1014"/>
        <v>1694.1272579237936</v>
      </c>
      <c r="S2632" s="36">
        <f t="shared" si="1015"/>
        <v>79000.932488527789</v>
      </c>
      <c r="T2632" s="36">
        <f t="shared" si="1016"/>
        <v>10772.067511472211</v>
      </c>
      <c r="U2632" s="36">
        <f t="shared" si="1017"/>
        <v>22646.702986899065</v>
      </c>
      <c r="V2632" s="36">
        <f t="shared" si="1018"/>
        <v>11874.635475427625</v>
      </c>
      <c r="W2632" s="37">
        <f t="shared" si="1019"/>
        <v>10772.06751147144</v>
      </c>
      <c r="X2632" s="36">
        <f t="shared" si="1020"/>
        <v>10772.067511472211</v>
      </c>
      <c r="Y2632" s="276">
        <f t="shared" si="1021"/>
        <v>10772.06751147144</v>
      </c>
      <c r="Z2632" s="36">
        <f t="shared" si="1022"/>
        <v>22646.702986899065</v>
      </c>
      <c r="AA2632" s="36">
        <f t="shared" si="1023"/>
        <v>11874.635475427625</v>
      </c>
      <c r="AB2632" s="38">
        <f t="shared" si="994"/>
        <v>-7.7125150710344315E-10</v>
      </c>
      <c r="AD2632" s="17">
        <f t="shared" si="1024"/>
        <v>60</v>
      </c>
      <c r="AH2632" s="103"/>
    </row>
    <row r="2633" spans="1:34">
      <c r="A2633" s="533"/>
      <c r="C2633" s="67" t="str">
        <f>'Terminated loans'!F1823</f>
        <v>E</v>
      </c>
      <c r="D2633" s="19">
        <f>'Terminated loans'!H1823</f>
        <v>143991091</v>
      </c>
      <c r="E2633" s="19">
        <f>'Terminated loans'!I1823</f>
        <v>97</v>
      </c>
      <c r="F2633" s="19" t="str">
        <f>'Terminated loans'!J1823</f>
        <v xml:space="preserve">ROWJEE M B                     </v>
      </c>
      <c r="G2633" s="547" t="str">
        <f t="shared" si="1011"/>
        <v>A2</v>
      </c>
      <c r="H2633" s="21">
        <f>'Terminated loans'!L1823</f>
        <v>40311</v>
      </c>
      <c r="I2633" s="21">
        <f>IF(B2633="VELS",'Terminated loans'!M1823,'Terminated loans'!B1823)</f>
        <v>42124</v>
      </c>
      <c r="J2633" s="34">
        <f t="shared" si="1013"/>
        <v>60</v>
      </c>
      <c r="K2633" s="34">
        <f t="shared" si="995"/>
        <v>127</v>
      </c>
      <c r="L2633" s="34">
        <f t="shared" si="996"/>
        <v>60</v>
      </c>
      <c r="M2633" s="34">
        <f t="shared" si="997"/>
        <v>60</v>
      </c>
      <c r="N2633" s="52">
        <f t="shared" si="1010"/>
        <v>60</v>
      </c>
      <c r="O2633" s="318">
        <f>+'Terminated loans'!S1823</f>
        <v>67000</v>
      </c>
      <c r="P2633" s="26">
        <f>+'Terminated loans'!T1823</f>
        <v>0</v>
      </c>
      <c r="Q2633" s="536">
        <f t="shared" si="1012"/>
        <v>0.104</v>
      </c>
      <c r="R2633" s="222">
        <f t="shared" si="1014"/>
        <v>1116.6666666666667</v>
      </c>
      <c r="S2633" s="36">
        <f t="shared" si="1015"/>
        <v>52072.65719438118</v>
      </c>
      <c r="T2633" s="36">
        <f t="shared" si="1016"/>
        <v>14927.34280561882</v>
      </c>
      <c r="U2633" s="36">
        <f t="shared" si="1017"/>
        <v>14927.34280561834</v>
      </c>
      <c r="V2633" s="36">
        <f t="shared" si="1018"/>
        <v>0</v>
      </c>
      <c r="W2633" s="37">
        <f t="shared" si="1019"/>
        <v>14927.34280561834</v>
      </c>
      <c r="X2633" s="36">
        <f t="shared" si="1020"/>
        <v>14927.34280561882</v>
      </c>
      <c r="Y2633" s="276">
        <f t="shared" si="1021"/>
        <v>14927.34280561834</v>
      </c>
      <c r="Z2633" s="36">
        <f t="shared" si="1022"/>
        <v>14927.34280561834</v>
      </c>
      <c r="AA2633" s="36">
        <f t="shared" si="1023"/>
        <v>0</v>
      </c>
      <c r="AB2633" s="38">
        <f t="shared" si="994"/>
        <v>-4.8021320253610611E-10</v>
      </c>
      <c r="AD2633" s="17">
        <f t="shared" si="1024"/>
        <v>60</v>
      </c>
      <c r="AH2633" s="103"/>
    </row>
    <row r="2634" spans="1:34">
      <c r="A2634" s="533"/>
      <c r="C2634" s="67" t="str">
        <f>'Terminated loans'!F1824</f>
        <v>E</v>
      </c>
      <c r="D2634" s="19">
        <f>'Terminated loans'!H1824</f>
        <v>143992128</v>
      </c>
      <c r="E2634" s="19">
        <f>'Terminated loans'!I1824</f>
        <v>98</v>
      </c>
      <c r="F2634" s="19" t="str">
        <f>'Terminated loans'!J1824</f>
        <v xml:space="preserve">CHATUN V                       </v>
      </c>
      <c r="G2634" s="547" t="str">
        <f t="shared" si="1011"/>
        <v>A2</v>
      </c>
      <c r="H2634" s="21">
        <f>'Terminated loans'!L1824</f>
        <v>40442</v>
      </c>
      <c r="I2634" s="21">
        <f>IF(B2634="VELS",'Terminated loans'!M1824,'Terminated loans'!B1824)</f>
        <v>42124</v>
      </c>
      <c r="J2634" s="34">
        <f t="shared" si="1013"/>
        <v>55</v>
      </c>
      <c r="K2634" s="34">
        <f t="shared" si="995"/>
        <v>122</v>
      </c>
      <c r="L2634" s="34">
        <f t="shared" si="996"/>
        <v>55</v>
      </c>
      <c r="M2634" s="34">
        <f t="shared" si="997"/>
        <v>55</v>
      </c>
      <c r="N2634" s="52">
        <f t="shared" si="1010"/>
        <v>55</v>
      </c>
      <c r="O2634" s="318">
        <f>+'Terminated loans'!S1824</f>
        <v>304604</v>
      </c>
      <c r="P2634" s="26">
        <f>+'Terminated loans'!T1824</f>
        <v>0.05</v>
      </c>
      <c r="Q2634" s="536">
        <f t="shared" si="1012"/>
        <v>0.104</v>
      </c>
      <c r="R2634" s="222">
        <f t="shared" si="1014"/>
        <v>6208.542709979849</v>
      </c>
      <c r="S2634" s="36">
        <f t="shared" si="1015"/>
        <v>270697.86438414583</v>
      </c>
      <c r="T2634" s="36">
        <f t="shared" si="1016"/>
        <v>33906.135615854175</v>
      </c>
      <c r="U2634" s="36">
        <f t="shared" si="1017"/>
        <v>70771.984664743068</v>
      </c>
      <c r="V2634" s="36">
        <f t="shared" si="1018"/>
        <v>36865.849048891687</v>
      </c>
      <c r="W2634" s="37">
        <f t="shared" si="1019"/>
        <v>33906.135615851381</v>
      </c>
      <c r="X2634" s="36">
        <f t="shared" si="1020"/>
        <v>33906.135615854175</v>
      </c>
      <c r="Y2634" s="276">
        <f t="shared" si="1021"/>
        <v>33906.135615851381</v>
      </c>
      <c r="Z2634" s="36">
        <f t="shared" si="1022"/>
        <v>70771.984664743068</v>
      </c>
      <c r="AA2634" s="36">
        <f t="shared" si="1023"/>
        <v>36865.849048891687</v>
      </c>
      <c r="AB2634" s="38">
        <f t="shared" si="994"/>
        <v>-2.7939677238464355E-9</v>
      </c>
      <c r="AD2634" s="17">
        <f t="shared" si="1024"/>
        <v>55</v>
      </c>
      <c r="AH2634" s="103"/>
    </row>
    <row r="2635" spans="1:34">
      <c r="A2635" s="533"/>
      <c r="C2635" s="67" t="str">
        <f>'Terminated loans'!F1825</f>
        <v>E</v>
      </c>
      <c r="D2635" s="19">
        <f>'Terminated loans'!H1825</f>
        <v>143993477</v>
      </c>
      <c r="E2635" s="19">
        <f>'Terminated loans'!I1825</f>
        <v>98</v>
      </c>
      <c r="F2635" s="19" t="str">
        <f>'Terminated loans'!J1825</f>
        <v xml:space="preserve">CHATUN V                       </v>
      </c>
      <c r="G2635" s="547" t="str">
        <f t="shared" si="1011"/>
        <v>B2</v>
      </c>
      <c r="H2635" s="21">
        <f>'Terminated loans'!L1825</f>
        <v>40632</v>
      </c>
      <c r="I2635" s="21">
        <f>IF(B2635="VELS",'Terminated loans'!M1825,'Terminated loans'!B1825)</f>
        <v>42124</v>
      </c>
      <c r="J2635" s="34">
        <f t="shared" si="1013"/>
        <v>49</v>
      </c>
      <c r="K2635" s="34">
        <f t="shared" si="995"/>
        <v>116</v>
      </c>
      <c r="L2635" s="34">
        <f t="shared" si="996"/>
        <v>49</v>
      </c>
      <c r="M2635" s="34">
        <f t="shared" si="997"/>
        <v>49</v>
      </c>
      <c r="N2635" s="52">
        <f t="shared" si="1010"/>
        <v>49</v>
      </c>
      <c r="O2635" s="318">
        <f>+'Terminated loans'!S1825</f>
        <v>155585</v>
      </c>
      <c r="P2635" s="26">
        <f>+'Terminated loans'!T1825</f>
        <v>0.05</v>
      </c>
      <c r="Q2635" s="536">
        <f t="shared" si="1012"/>
        <v>9.4E-2</v>
      </c>
      <c r="R2635" s="222">
        <f t="shared" si="1014"/>
        <v>3516.9490083371688</v>
      </c>
      <c r="S2635" s="36">
        <f t="shared" si="1015"/>
        <v>142654.38777401636</v>
      </c>
      <c r="T2635" s="36">
        <f t="shared" si="1016"/>
        <v>12930.612225983641</v>
      </c>
      <c r="U2635" s="36">
        <f t="shared" si="1017"/>
        <v>29676.113634505542</v>
      </c>
      <c r="V2635" s="36">
        <f t="shared" si="1018"/>
        <v>16745.501408521261</v>
      </c>
      <c r="W2635" s="37">
        <f t="shared" si="1019"/>
        <v>12930.612225984281</v>
      </c>
      <c r="X2635" s="36">
        <f t="shared" si="1020"/>
        <v>12930.612225983641</v>
      </c>
      <c r="Y2635" s="276">
        <f t="shared" si="1021"/>
        <v>12930.612225984281</v>
      </c>
      <c r="Z2635" s="36">
        <f t="shared" si="1022"/>
        <v>29676.113634505542</v>
      </c>
      <c r="AA2635" s="36">
        <f t="shared" si="1023"/>
        <v>16745.501408521261</v>
      </c>
      <c r="AB2635" s="38">
        <f t="shared" si="994"/>
        <v>6.4028427004814148E-10</v>
      </c>
      <c r="AD2635" s="17">
        <f t="shared" si="1024"/>
        <v>49</v>
      </c>
      <c r="AH2635" s="103"/>
    </row>
    <row r="2636" spans="1:34">
      <c r="A2636" s="533"/>
      <c r="C2636" s="67" t="str">
        <f>'Terminated loans'!F1826</f>
        <v>E</v>
      </c>
      <c r="D2636" s="19">
        <f>'Terminated loans'!H1826</f>
        <v>143995909</v>
      </c>
      <c r="E2636" s="19">
        <f>'Terminated loans'!I1826</f>
        <v>99</v>
      </c>
      <c r="F2636" s="19" t="str">
        <f>'Terminated loans'!J1826</f>
        <v xml:space="preserve">CHEDEE R/(SL 2065)             </v>
      </c>
      <c r="G2636" s="547" t="str">
        <f t="shared" si="1011"/>
        <v>C1</v>
      </c>
      <c r="H2636" s="21">
        <f>'Terminated loans'!L1826</f>
        <v>40679</v>
      </c>
      <c r="I2636" s="21">
        <f>IF(B2636="VELS",'Terminated loans'!M1826,'Terminated loans'!B1826)</f>
        <v>42124</v>
      </c>
      <c r="J2636" s="34">
        <f t="shared" si="1013"/>
        <v>48</v>
      </c>
      <c r="K2636" s="34">
        <f t="shared" si="995"/>
        <v>115</v>
      </c>
      <c r="L2636" s="34">
        <f t="shared" si="996"/>
        <v>48</v>
      </c>
      <c r="M2636" s="34">
        <f t="shared" si="997"/>
        <v>48</v>
      </c>
      <c r="N2636" s="52">
        <f t="shared" si="1010"/>
        <v>48</v>
      </c>
      <c r="O2636" s="318">
        <f>+'Terminated loans'!S1826</f>
        <v>1703084</v>
      </c>
      <c r="P2636" s="26">
        <f>+'Terminated loans'!T1826</f>
        <v>0.03</v>
      </c>
      <c r="Q2636" s="536">
        <f t="shared" si="1012"/>
        <v>8.1500000000000003E-2</v>
      </c>
      <c r="R2636" s="222">
        <f t="shared" si="1014"/>
        <v>37696.618146264613</v>
      </c>
      <c r="S2636" s="36">
        <f t="shared" si="1015"/>
        <v>1539681.0712284616</v>
      </c>
      <c r="T2636" s="36">
        <f t="shared" si="1016"/>
        <v>163402.92877153843</v>
      </c>
      <c r="U2636" s="36">
        <f t="shared" si="1017"/>
        <v>269756.59979226533</v>
      </c>
      <c r="V2636" s="36">
        <f t="shared" si="1018"/>
        <v>106353.67102070153</v>
      </c>
      <c r="W2636" s="37">
        <f t="shared" si="1019"/>
        <v>163402.92877156381</v>
      </c>
      <c r="X2636" s="36">
        <f t="shared" si="1020"/>
        <v>163402.92877153843</v>
      </c>
      <c r="Y2636" s="276">
        <f t="shared" si="1021"/>
        <v>163402.92877156381</v>
      </c>
      <c r="Z2636" s="36">
        <f t="shared" si="1022"/>
        <v>269756.59979226533</v>
      </c>
      <c r="AA2636" s="36">
        <f t="shared" si="1023"/>
        <v>106353.67102070153</v>
      </c>
      <c r="AB2636" s="38">
        <f t="shared" si="994"/>
        <v>2.537854015827179E-8</v>
      </c>
      <c r="AD2636" s="17">
        <f t="shared" si="1024"/>
        <v>48</v>
      </c>
      <c r="AH2636" s="103"/>
    </row>
    <row r="2637" spans="1:34">
      <c r="A2637" s="533"/>
      <c r="C2637" s="67" t="str">
        <f>'Terminated loans'!F1827</f>
        <v>E</v>
      </c>
      <c r="D2637" s="19">
        <f>'Terminated loans'!H1827</f>
        <v>143996204</v>
      </c>
      <c r="E2637" s="19">
        <f>'Terminated loans'!I1827</f>
        <v>98</v>
      </c>
      <c r="F2637" s="19" t="str">
        <f>'Terminated loans'!J1827</f>
        <v xml:space="preserve">DOOKHITH B N                   </v>
      </c>
      <c r="G2637" s="547" t="str">
        <f t="shared" si="1011"/>
        <v>C2</v>
      </c>
      <c r="H2637" s="21">
        <f>'Terminated loans'!L1827</f>
        <v>40772</v>
      </c>
      <c r="I2637" s="21">
        <f>IF(B2637="VELS",'Terminated loans'!M1827,'Terminated loans'!B1827)</f>
        <v>42124</v>
      </c>
      <c r="J2637" s="34">
        <f t="shared" si="1013"/>
        <v>44</v>
      </c>
      <c r="K2637" s="34">
        <f t="shared" si="995"/>
        <v>112</v>
      </c>
      <c r="L2637" s="34">
        <f t="shared" si="996"/>
        <v>44</v>
      </c>
      <c r="M2637" s="34">
        <f t="shared" si="997"/>
        <v>44</v>
      </c>
      <c r="N2637" s="52">
        <f t="shared" si="1010"/>
        <v>44</v>
      </c>
      <c r="O2637" s="318">
        <f>+'Terminated loans'!S1827</f>
        <v>172561</v>
      </c>
      <c r="P2637" s="26">
        <f>+'Terminated loans'!T1827</f>
        <v>0.05</v>
      </c>
      <c r="Q2637" s="536">
        <f t="shared" si="1012"/>
        <v>9.9000000000000005E-2</v>
      </c>
      <c r="R2637" s="222">
        <f t="shared" si="1014"/>
        <v>4300.4636860570481</v>
      </c>
      <c r="S2637" s="36">
        <f t="shared" si="1015"/>
        <v>158140.78662449692</v>
      </c>
      <c r="T2637" s="36">
        <f t="shared" si="1016"/>
        <v>14420.213375503081</v>
      </c>
      <c r="U2637" s="36">
        <f t="shared" si="1017"/>
        <v>31079.615562015475</v>
      </c>
      <c r="V2637" s="36">
        <f t="shared" si="1018"/>
        <v>16659.402186510124</v>
      </c>
      <c r="W2637" s="37">
        <f t="shared" si="1019"/>
        <v>14420.213375505351</v>
      </c>
      <c r="X2637" s="36">
        <f t="shared" si="1020"/>
        <v>14420.213375503081</v>
      </c>
      <c r="Y2637" s="276">
        <f t="shared" si="1021"/>
        <v>14420.213375505351</v>
      </c>
      <c r="Z2637" s="36">
        <f t="shared" si="1022"/>
        <v>31079.615562015475</v>
      </c>
      <c r="AA2637" s="36">
        <f t="shared" si="1023"/>
        <v>16659.402186510124</v>
      </c>
      <c r="AB2637" s="38">
        <f t="shared" si="994"/>
        <v>2.2700987756252289E-9</v>
      </c>
      <c r="AD2637" s="17">
        <f t="shared" si="1024"/>
        <v>44</v>
      </c>
      <c r="AH2637" s="103"/>
    </row>
    <row r="2638" spans="1:34">
      <c r="A2638" s="533"/>
      <c r="C2638" s="67" t="str">
        <f>'Terminated loans'!F1828</f>
        <v>E</v>
      </c>
      <c r="D2638" s="19">
        <f>'Terminated loans'!H1828</f>
        <v>143997561</v>
      </c>
      <c r="E2638" s="19">
        <f>'Terminated loans'!I1828</f>
        <v>98</v>
      </c>
      <c r="F2638" s="19" t="str">
        <f>'Terminated loans'!J1828</f>
        <v xml:space="preserve">BHOYROO H                      </v>
      </c>
      <c r="G2638" s="547" t="str">
        <f t="shared" si="1011"/>
        <v>D2</v>
      </c>
      <c r="H2638" s="21">
        <f>'Terminated loans'!L1828</f>
        <v>41032</v>
      </c>
      <c r="I2638" s="21">
        <f>IF(B2638="VELS",'Terminated loans'!M1828,'Terminated loans'!B1828)</f>
        <v>42124</v>
      </c>
      <c r="J2638" s="34">
        <f t="shared" si="1013"/>
        <v>36</v>
      </c>
      <c r="K2638" s="34">
        <f t="shared" si="995"/>
        <v>103</v>
      </c>
      <c r="L2638" s="34">
        <f t="shared" si="996"/>
        <v>36</v>
      </c>
      <c r="M2638" s="34">
        <f t="shared" si="997"/>
        <v>36</v>
      </c>
      <c r="N2638" s="52">
        <f t="shared" si="1010"/>
        <v>36</v>
      </c>
      <c r="O2638" s="318">
        <f>+'Terminated loans'!S1828</f>
        <v>900623</v>
      </c>
      <c r="P2638" s="26">
        <f>+'Terminated loans'!T1828</f>
        <v>0.05</v>
      </c>
      <c r="Q2638" s="536">
        <f t="shared" si="1012"/>
        <v>9.4E-2</v>
      </c>
      <c r="R2638" s="222">
        <f t="shared" si="1014"/>
        <v>26992.479263095138</v>
      </c>
      <c r="S2638" s="36">
        <f t="shared" si="1015"/>
        <v>843878.24949292513</v>
      </c>
      <c r="T2638" s="36">
        <f t="shared" si="1016"/>
        <v>56744.750507074874</v>
      </c>
      <c r="U2638" s="36">
        <f t="shared" si="1017"/>
        <v>127851.00397850387</v>
      </c>
      <c r="V2638" s="36">
        <f t="shared" si="1018"/>
        <v>71106.253471424803</v>
      </c>
      <c r="W2638" s="37">
        <f t="shared" si="1019"/>
        <v>56744.750507079065</v>
      </c>
      <c r="X2638" s="36">
        <f t="shared" si="1020"/>
        <v>56744.750507074874</v>
      </c>
      <c r="Y2638" s="276">
        <f t="shared" si="1021"/>
        <v>56744.750507079065</v>
      </c>
      <c r="Z2638" s="36">
        <f t="shared" si="1022"/>
        <v>127851.00397850387</v>
      </c>
      <c r="AA2638" s="36">
        <f t="shared" si="1023"/>
        <v>71106.253471424803</v>
      </c>
      <c r="AB2638" s="38">
        <f t="shared" si="994"/>
        <v>4.1909515857696533E-9</v>
      </c>
      <c r="AD2638" s="17">
        <f t="shared" si="1024"/>
        <v>36</v>
      </c>
      <c r="AH2638" s="103"/>
    </row>
    <row r="2639" spans="1:34">
      <c r="A2639" s="533"/>
      <c r="C2639" s="67" t="str">
        <f>'Terminated loans'!F1829</f>
        <v>E</v>
      </c>
      <c r="D2639" s="19">
        <f>'Terminated loans'!H1829</f>
        <v>143999297</v>
      </c>
      <c r="E2639" s="19">
        <f>'Terminated loans'!I1829</f>
        <v>98</v>
      </c>
      <c r="F2639" s="19" t="str">
        <f>'Terminated loans'!J1829</f>
        <v xml:space="preserve">SAUMTALLY M A                  </v>
      </c>
      <c r="G2639" s="547" t="str">
        <f t="shared" si="1011"/>
        <v>D2</v>
      </c>
      <c r="H2639" s="21">
        <f>'Terminated loans'!L1829</f>
        <v>41387</v>
      </c>
      <c r="I2639" s="21">
        <f>IF(B2639="VELS",'Terminated loans'!M1829,'Terminated loans'!B1829)</f>
        <v>42124</v>
      </c>
      <c r="J2639" s="34">
        <f t="shared" si="1013"/>
        <v>24</v>
      </c>
      <c r="K2639" s="34">
        <f t="shared" si="995"/>
        <v>91</v>
      </c>
      <c r="L2639" s="34">
        <f t="shared" si="996"/>
        <v>24</v>
      </c>
      <c r="M2639" s="34">
        <f t="shared" si="997"/>
        <v>24</v>
      </c>
      <c r="N2639" s="52">
        <f t="shared" si="1010"/>
        <v>24</v>
      </c>
      <c r="O2639" s="318">
        <f>+'Terminated loans'!S1829</f>
        <v>244258</v>
      </c>
      <c r="P2639" s="26">
        <f>+'Terminated loans'!T1829</f>
        <v>0.05</v>
      </c>
      <c r="Q2639" s="536">
        <f t="shared" si="1012"/>
        <v>9.4E-2</v>
      </c>
      <c r="R2639" s="222">
        <f t="shared" si="1014"/>
        <v>10715.937913664091</v>
      </c>
      <c r="S2639" s="36">
        <f t="shared" si="1015"/>
        <v>233623.08920307542</v>
      </c>
      <c r="T2639" s="36">
        <f t="shared" si="1016"/>
        <v>10634.910796924582</v>
      </c>
      <c r="U2639" s="36">
        <f t="shared" si="1017"/>
        <v>23559.420724863739</v>
      </c>
      <c r="V2639" s="36">
        <f t="shared" si="1018"/>
        <v>12924.509927938168</v>
      </c>
      <c r="W2639" s="37">
        <f t="shared" si="1019"/>
        <v>10634.910796925571</v>
      </c>
      <c r="X2639" s="36">
        <f t="shared" si="1020"/>
        <v>10634.910796924582</v>
      </c>
      <c r="Y2639" s="276">
        <f t="shared" si="1021"/>
        <v>10634.910796925571</v>
      </c>
      <c r="Z2639" s="36">
        <f t="shared" si="1022"/>
        <v>23559.420724863739</v>
      </c>
      <c r="AA2639" s="36">
        <f t="shared" si="1023"/>
        <v>12924.509927938168</v>
      </c>
      <c r="AB2639" s="38">
        <f t="shared" si="994"/>
        <v>9.8953023552894592E-10</v>
      </c>
      <c r="AD2639" s="17">
        <f t="shared" si="1024"/>
        <v>24</v>
      </c>
      <c r="AH2639" s="103"/>
    </row>
    <row r="2640" spans="1:34">
      <c r="A2640" s="533"/>
      <c r="C2640" s="67" t="str">
        <f>'Terminated loans'!F1830</f>
        <v>E</v>
      </c>
      <c r="D2640" s="19">
        <f>'Terminated loans'!H1830</f>
        <v>143099407</v>
      </c>
      <c r="E2640" s="19">
        <f>'Terminated loans'!I1830</f>
        <v>99</v>
      </c>
      <c r="F2640" s="19" t="str">
        <f>'Terminated loans'!J1830</f>
        <v xml:space="preserve">RAMJATUN S (SL 2061)           </v>
      </c>
      <c r="G2640" s="547" t="str">
        <f t="shared" si="1011"/>
        <v>A1</v>
      </c>
      <c r="H2640" s="21">
        <f>'Terminated loans'!L1830</f>
        <v>40407</v>
      </c>
      <c r="I2640" s="21">
        <f>IF(B2640="VELS",'Terminated loans'!M1830,'Terminated loans'!B1830)</f>
        <v>42155</v>
      </c>
      <c r="J2640" s="34">
        <f t="shared" ref="J2640:J2650" si="1025">ROUND((I2640-H2640)/365*12,0)</f>
        <v>57</v>
      </c>
      <c r="K2640" s="34">
        <f t="shared" si="995"/>
        <v>124</v>
      </c>
      <c r="L2640" s="34">
        <f t="shared" si="996"/>
        <v>57</v>
      </c>
      <c r="M2640" s="34">
        <f t="shared" si="997"/>
        <v>57</v>
      </c>
      <c r="N2640" s="52">
        <f t="shared" si="1010"/>
        <v>57</v>
      </c>
      <c r="O2640" s="318">
        <f>+'Terminated loans'!S1830</f>
        <v>4762879</v>
      </c>
      <c r="P2640" s="26">
        <f>+'Terminated loans'!T1830</f>
        <v>0.03</v>
      </c>
      <c r="Q2640" s="536">
        <f t="shared" si="1012"/>
        <v>8.6499999999999994E-2</v>
      </c>
      <c r="R2640" s="222">
        <f t="shared" ref="R2640:R2650" si="1026">PMT(P2640/12,L2640,-O2640,0,0)</f>
        <v>89758.458950902379</v>
      </c>
      <c r="S2640" s="36">
        <f t="shared" ref="S2640:S2650" si="1027">(-PV(Q2640/12,L2640,R2640,0,0))</f>
        <v>4183291.0118758953</v>
      </c>
      <c r="T2640" s="36">
        <f t="shared" ref="T2640:T2650" si="1028">O2640-S2640</f>
        <v>579587.98812410468</v>
      </c>
      <c r="U2640" s="36">
        <f t="shared" ref="U2640:U2650" si="1029">-IF(OR(Q2640="",Q2640=0),0,(CUMIPMT(Q2640/12,L2640,S2640,1,M2640,0)))</f>
        <v>932941.14832549496</v>
      </c>
      <c r="V2640" s="36">
        <f t="shared" ref="V2640:V2650" si="1030">-IF(OR(P2640="",P2640=0),0,(CUMIPMT(P2640/12,L2640,O2640,1,M2640,0)))</f>
        <v>353353.16020143591</v>
      </c>
      <c r="W2640" s="37">
        <f t="shared" ref="W2640:W2650" si="1031">IF(ISERROR(U2640-V2640),0,U2640-V2640)</f>
        <v>579587.98812405905</v>
      </c>
      <c r="X2640" s="36">
        <f t="shared" ref="X2640:X2650" si="1032">IF(C2640="O",T2640/AD2640*N2640,T2640)</f>
        <v>579587.98812410468</v>
      </c>
      <c r="Y2640" s="276">
        <f t="shared" ref="Y2640:Y2650" si="1033">W2640</f>
        <v>579587.98812405905</v>
      </c>
      <c r="Z2640" s="36">
        <f t="shared" ref="Z2640:Z2650" si="1034">-IF(OR(Q2640="",Q2640=0),0,(CUMIPMT(Q2640/12,L2640,S2640,1,L2640,0)))</f>
        <v>932941.14832549496</v>
      </c>
      <c r="AA2640" s="36">
        <f t="shared" ref="AA2640:AA2650" si="1035">-IF(OR(P2640="",P2640=0),0,(CUMIPMT(P2640/12,L2640,O2640,1,L2640,0)))</f>
        <v>353353.16020143591</v>
      </c>
      <c r="AB2640" s="38">
        <f t="shared" si="994"/>
        <v>-4.5634806156158447E-8</v>
      </c>
      <c r="AD2640" s="17">
        <f t="shared" ref="AD2640:AD2650" si="1036">IF(L2640&gt;$J$2,$J$2,L2640)</f>
        <v>57</v>
      </c>
      <c r="AH2640" s="103"/>
    </row>
    <row r="2641" spans="1:34">
      <c r="A2641" s="533"/>
      <c r="C2641" s="67" t="str">
        <f>'Terminated loans'!F1831</f>
        <v>E</v>
      </c>
      <c r="D2641" s="19">
        <f>'Terminated loans'!H1831</f>
        <v>143132722</v>
      </c>
      <c r="E2641" s="19">
        <f>'Terminated loans'!I1831</f>
        <v>99</v>
      </c>
      <c r="F2641" s="19" t="str">
        <f>'Terminated loans'!J1831</f>
        <v xml:space="preserve">SOOPRAYEN A C/SL2482           </v>
      </c>
      <c r="G2641" s="547" t="str">
        <f t="shared" si="1011"/>
        <v>C1</v>
      </c>
      <c r="H2641" s="21">
        <f>'Terminated loans'!L1831</f>
        <v>40682</v>
      </c>
      <c r="I2641" s="21">
        <f>IF(B2641="VELS",'Terminated loans'!M1831,'Terminated loans'!B1831)</f>
        <v>42155</v>
      </c>
      <c r="J2641" s="34">
        <f t="shared" si="1025"/>
        <v>48</v>
      </c>
      <c r="K2641" s="34">
        <f t="shared" si="995"/>
        <v>115</v>
      </c>
      <c r="L2641" s="34">
        <f t="shared" si="996"/>
        <v>48</v>
      </c>
      <c r="M2641" s="34">
        <f t="shared" si="997"/>
        <v>48</v>
      </c>
      <c r="N2641" s="52">
        <f t="shared" si="1010"/>
        <v>48</v>
      </c>
      <c r="O2641" s="318">
        <f>+'Terminated loans'!S1831</f>
        <v>1808101</v>
      </c>
      <c r="P2641" s="26">
        <f>+'Terminated loans'!T1831</f>
        <v>0.03</v>
      </c>
      <c r="Q2641" s="536">
        <f t="shared" si="1012"/>
        <v>8.1500000000000003E-2</v>
      </c>
      <c r="R2641" s="222">
        <f t="shared" si="1026"/>
        <v>40021.098763701135</v>
      </c>
      <c r="S2641" s="36">
        <f t="shared" si="1027"/>
        <v>1634622.1822113602</v>
      </c>
      <c r="T2641" s="36">
        <f t="shared" si="1028"/>
        <v>173478.8177886398</v>
      </c>
      <c r="U2641" s="36">
        <f t="shared" si="1029"/>
        <v>286390.55844632117</v>
      </c>
      <c r="V2641" s="36">
        <f t="shared" si="1030"/>
        <v>112911.74065765482</v>
      </c>
      <c r="W2641" s="37">
        <f t="shared" si="1031"/>
        <v>173478.81778866635</v>
      </c>
      <c r="X2641" s="36">
        <f t="shared" si="1032"/>
        <v>173478.8177886398</v>
      </c>
      <c r="Y2641" s="276">
        <f t="shared" si="1033"/>
        <v>173478.81778866635</v>
      </c>
      <c r="Z2641" s="36">
        <f t="shared" si="1034"/>
        <v>286390.55844632117</v>
      </c>
      <c r="AA2641" s="36">
        <f t="shared" si="1035"/>
        <v>112911.74065765482</v>
      </c>
      <c r="AB2641" s="38">
        <f t="shared" si="994"/>
        <v>2.6542693376541138E-8</v>
      </c>
      <c r="AD2641" s="17">
        <f t="shared" si="1036"/>
        <v>48</v>
      </c>
      <c r="AH2641" s="103"/>
    </row>
    <row r="2642" spans="1:34">
      <c r="A2642" s="533"/>
      <c r="C2642" s="67" t="str">
        <f>'Terminated loans'!F1832</f>
        <v>E</v>
      </c>
      <c r="D2642" s="19">
        <f>'Terminated loans'!H1832</f>
        <v>143201473</v>
      </c>
      <c r="E2642" s="19">
        <f>'Terminated loans'!I1832</f>
        <v>99</v>
      </c>
      <c r="F2642" s="19" t="str">
        <f>'Terminated loans'!J1832</f>
        <v xml:space="preserve">LAI KIN M M (SL 2729)          </v>
      </c>
      <c r="G2642" s="547" t="str">
        <f t="shared" si="1011"/>
        <v>D1</v>
      </c>
      <c r="H2642" s="21">
        <f>'Terminated loans'!L1832</f>
        <v>41050</v>
      </c>
      <c r="I2642" s="21">
        <f>IF(B2642="VELS",'Terminated loans'!M1832,'Terminated loans'!B1832)</f>
        <v>42155</v>
      </c>
      <c r="J2642" s="34">
        <f t="shared" si="1025"/>
        <v>36</v>
      </c>
      <c r="K2642" s="34">
        <f t="shared" si="995"/>
        <v>102</v>
      </c>
      <c r="L2642" s="34">
        <f t="shared" si="996"/>
        <v>36</v>
      </c>
      <c r="M2642" s="34">
        <f t="shared" si="997"/>
        <v>36</v>
      </c>
      <c r="N2642" s="52">
        <f t="shared" si="1010"/>
        <v>36</v>
      </c>
      <c r="O2642" s="318">
        <f>+'Terminated loans'!S1832</f>
        <v>1513865</v>
      </c>
      <c r="P2642" s="26">
        <f>+'Terminated loans'!T1832</f>
        <v>0.03</v>
      </c>
      <c r="Q2642" s="536">
        <f t="shared" si="1012"/>
        <v>7.6499999999999999E-2</v>
      </c>
      <c r="R2642" s="222">
        <f t="shared" si="1026"/>
        <v>44025.025417507488</v>
      </c>
      <c r="S2642" s="36">
        <f t="shared" si="1027"/>
        <v>1412183.062714725</v>
      </c>
      <c r="T2642" s="36">
        <f t="shared" si="1028"/>
        <v>101681.93728527497</v>
      </c>
      <c r="U2642" s="36">
        <f t="shared" si="1029"/>
        <v>172717.85231554997</v>
      </c>
      <c r="V2642" s="36">
        <f t="shared" si="1030"/>
        <v>71035.915030269651</v>
      </c>
      <c r="W2642" s="37">
        <f t="shared" si="1031"/>
        <v>101681.93728528032</v>
      </c>
      <c r="X2642" s="36">
        <f t="shared" si="1032"/>
        <v>101681.93728527497</v>
      </c>
      <c r="Y2642" s="276">
        <f t="shared" si="1033"/>
        <v>101681.93728528032</v>
      </c>
      <c r="Z2642" s="36">
        <f t="shared" si="1034"/>
        <v>172717.85231554997</v>
      </c>
      <c r="AA2642" s="36">
        <f t="shared" si="1035"/>
        <v>71035.915030269651</v>
      </c>
      <c r="AB2642" s="38">
        <f t="shared" si="994"/>
        <v>5.3551048040390015E-9</v>
      </c>
      <c r="AD2642" s="17">
        <f t="shared" si="1036"/>
        <v>36</v>
      </c>
      <c r="AH2642" s="103"/>
    </row>
    <row r="2643" spans="1:34">
      <c r="A2643" s="533"/>
      <c r="C2643" s="67" t="str">
        <f>'Terminated loans'!F1833</f>
        <v>E</v>
      </c>
      <c r="D2643" s="19">
        <f>'Terminated loans'!H1833</f>
        <v>143222268</v>
      </c>
      <c r="E2643" s="19">
        <f>'Terminated loans'!I1833</f>
        <v>99</v>
      </c>
      <c r="F2643" s="19" t="str">
        <f>'Terminated loans'!J1833</f>
        <v xml:space="preserve">DALLOO H (SL3047)              </v>
      </c>
      <c r="G2643" s="547" t="str">
        <f t="shared" si="1011"/>
        <v>E1</v>
      </c>
      <c r="H2643" s="21">
        <f>'Terminated loans'!L1833</f>
        <v>41837</v>
      </c>
      <c r="I2643" s="21">
        <f>IF(B2643="VELS",'Terminated loans'!M1833,'Terminated loans'!B1833)</f>
        <v>42155</v>
      </c>
      <c r="J2643" s="34">
        <f t="shared" si="1025"/>
        <v>10</v>
      </c>
      <c r="K2643" s="34">
        <f t="shared" si="995"/>
        <v>77</v>
      </c>
      <c r="L2643" s="34">
        <f t="shared" si="996"/>
        <v>10</v>
      </c>
      <c r="M2643" s="34">
        <f t="shared" si="997"/>
        <v>10</v>
      </c>
      <c r="N2643" s="52">
        <f t="shared" si="1010"/>
        <v>10</v>
      </c>
      <c r="O2643" s="318">
        <f>+'Terminated loans'!S1833</f>
        <v>1275887</v>
      </c>
      <c r="P2643" s="26">
        <f>+'Terminated loans'!T1833</f>
        <v>0.03</v>
      </c>
      <c r="Q2643" s="536">
        <f t="shared" si="1012"/>
        <v>7.3999999999999996E-2</v>
      </c>
      <c r="R2643" s="222">
        <f t="shared" si="1026"/>
        <v>129349.61513857893</v>
      </c>
      <c r="S2643" s="36">
        <f t="shared" si="1027"/>
        <v>1250685.9074714787</v>
      </c>
      <c r="T2643" s="36">
        <f t="shared" si="1028"/>
        <v>25201.092528521316</v>
      </c>
      <c r="U2643" s="36">
        <f t="shared" si="1029"/>
        <v>42810.243914311752</v>
      </c>
      <c r="V2643" s="36">
        <f t="shared" si="1030"/>
        <v>17609.151385789271</v>
      </c>
      <c r="W2643" s="37">
        <f t="shared" si="1031"/>
        <v>25201.09252852248</v>
      </c>
      <c r="X2643" s="36">
        <f t="shared" si="1032"/>
        <v>25201.092528521316</v>
      </c>
      <c r="Y2643" s="276">
        <f t="shared" si="1033"/>
        <v>25201.09252852248</v>
      </c>
      <c r="Z2643" s="36">
        <f t="shared" si="1034"/>
        <v>42810.243914311752</v>
      </c>
      <c r="AA2643" s="36">
        <f t="shared" si="1035"/>
        <v>17609.151385789271</v>
      </c>
      <c r="AB2643" s="38">
        <f t="shared" si="994"/>
        <v>1.1641532182693481E-9</v>
      </c>
      <c r="AD2643" s="17">
        <f t="shared" si="1036"/>
        <v>10</v>
      </c>
      <c r="AH2643" s="103"/>
    </row>
    <row r="2644" spans="1:34">
      <c r="A2644" s="533"/>
      <c r="C2644" s="67" t="str">
        <f>'Terminated loans'!F1834</f>
        <v>E</v>
      </c>
      <c r="D2644" s="19">
        <f>'Terminated loans'!H1834</f>
        <v>143433609</v>
      </c>
      <c r="E2644" s="19">
        <f>'Terminated loans'!I1834</f>
        <v>99</v>
      </c>
      <c r="F2644" s="19" t="str">
        <f>'Terminated loans'!J1834</f>
        <v xml:space="preserve">NUNDHOOSING Y (SL 2808)        </v>
      </c>
      <c r="G2644" s="547" t="str">
        <f t="shared" si="1011"/>
        <v>D1</v>
      </c>
      <c r="H2644" s="21">
        <f>'Terminated loans'!L1834</f>
        <v>41212</v>
      </c>
      <c r="I2644" s="21">
        <f>IF(B2644="VELS",'Terminated loans'!M1834,'Terminated loans'!B1834)</f>
        <v>42155</v>
      </c>
      <c r="J2644" s="34">
        <f t="shared" si="1025"/>
        <v>31</v>
      </c>
      <c r="K2644" s="34">
        <f t="shared" si="995"/>
        <v>97</v>
      </c>
      <c r="L2644" s="34">
        <f t="shared" si="996"/>
        <v>31</v>
      </c>
      <c r="M2644" s="34">
        <f t="shared" si="997"/>
        <v>31</v>
      </c>
      <c r="N2644" s="52">
        <f t="shared" si="1010"/>
        <v>31</v>
      </c>
      <c r="O2644" s="318">
        <f>+'Terminated loans'!S1834</f>
        <v>4670725</v>
      </c>
      <c r="P2644" s="26">
        <f>+'Terminated loans'!T1834</f>
        <v>0.03</v>
      </c>
      <c r="Q2644" s="536">
        <f t="shared" si="1012"/>
        <v>7.6499999999999999E-2</v>
      </c>
      <c r="R2644" s="222">
        <f t="shared" si="1026"/>
        <v>156770.52306576163</v>
      </c>
      <c r="S2644" s="36">
        <f t="shared" si="1027"/>
        <v>4397136.6781308632</v>
      </c>
      <c r="T2644" s="36">
        <f t="shared" si="1028"/>
        <v>273588.32186913677</v>
      </c>
      <c r="U2644" s="36">
        <f t="shared" si="1029"/>
        <v>462749.53690776601</v>
      </c>
      <c r="V2644" s="36">
        <f t="shared" si="1030"/>
        <v>189161.21503861155</v>
      </c>
      <c r="W2644" s="37">
        <f t="shared" si="1031"/>
        <v>273588.32186915446</v>
      </c>
      <c r="X2644" s="36">
        <f t="shared" si="1032"/>
        <v>273588.32186913677</v>
      </c>
      <c r="Y2644" s="276">
        <f t="shared" si="1033"/>
        <v>273588.32186915446</v>
      </c>
      <c r="Z2644" s="36">
        <f t="shared" si="1034"/>
        <v>462749.53690776601</v>
      </c>
      <c r="AA2644" s="36">
        <f t="shared" si="1035"/>
        <v>189161.21503861155</v>
      </c>
      <c r="AB2644" s="38">
        <f t="shared" si="994"/>
        <v>1.7695128917694092E-8</v>
      </c>
      <c r="AD2644" s="17">
        <f t="shared" si="1036"/>
        <v>31</v>
      </c>
      <c r="AH2644" s="103"/>
    </row>
    <row r="2645" spans="1:34">
      <c r="A2645" s="533"/>
      <c r="C2645" s="67" t="str">
        <f>'Terminated loans'!F1835</f>
        <v>E</v>
      </c>
      <c r="D2645" s="19">
        <f>'Terminated loans'!H1835</f>
        <v>143897451</v>
      </c>
      <c r="E2645" s="19">
        <f>'Terminated loans'!I1835</f>
        <v>99</v>
      </c>
      <c r="F2645" s="19" t="str">
        <f>'Terminated loans'!J1835</f>
        <v xml:space="preserve">THOETIS M H S (SL 2788)        </v>
      </c>
      <c r="G2645" s="547" t="str">
        <f t="shared" si="1011"/>
        <v>D1</v>
      </c>
      <c r="H2645" s="21">
        <f>'Terminated loans'!L1835</f>
        <v>41214</v>
      </c>
      <c r="I2645" s="21">
        <f>IF(B2645="VELS",'Terminated loans'!M1835,'Terminated loans'!B1835)</f>
        <v>42155</v>
      </c>
      <c r="J2645" s="34">
        <f t="shared" si="1025"/>
        <v>31</v>
      </c>
      <c r="K2645" s="34">
        <f t="shared" si="995"/>
        <v>97</v>
      </c>
      <c r="L2645" s="34">
        <f t="shared" si="996"/>
        <v>31</v>
      </c>
      <c r="M2645" s="34">
        <f t="shared" si="997"/>
        <v>31</v>
      </c>
      <c r="N2645" s="52">
        <f t="shared" si="1010"/>
        <v>31</v>
      </c>
      <c r="O2645" s="318">
        <f>+'Terminated loans'!S1835</f>
        <v>570203</v>
      </c>
      <c r="P2645" s="26">
        <f>+'Terminated loans'!T1835</f>
        <v>0.03</v>
      </c>
      <c r="Q2645" s="536">
        <f t="shared" si="1012"/>
        <v>7.6499999999999999E-2</v>
      </c>
      <c r="R2645" s="222">
        <f t="shared" si="1026"/>
        <v>19138.57539539718</v>
      </c>
      <c r="S2645" s="36">
        <f t="shared" si="1027"/>
        <v>536803.2854172003</v>
      </c>
      <c r="T2645" s="36">
        <f t="shared" si="1028"/>
        <v>33399.714582799701</v>
      </c>
      <c r="U2645" s="36">
        <f t="shared" si="1029"/>
        <v>56492.551840114524</v>
      </c>
      <c r="V2645" s="36">
        <f t="shared" si="1030"/>
        <v>23092.837257312611</v>
      </c>
      <c r="W2645" s="37">
        <f t="shared" si="1031"/>
        <v>33399.714582801913</v>
      </c>
      <c r="X2645" s="36">
        <f t="shared" si="1032"/>
        <v>33399.714582799701</v>
      </c>
      <c r="Y2645" s="276">
        <f t="shared" si="1033"/>
        <v>33399.714582801913</v>
      </c>
      <c r="Z2645" s="36">
        <f t="shared" si="1034"/>
        <v>56492.551840114524</v>
      </c>
      <c r="AA2645" s="36">
        <f t="shared" si="1035"/>
        <v>23092.837257312611</v>
      </c>
      <c r="AB2645" s="38">
        <f t="shared" si="994"/>
        <v>2.2118911147117615E-9</v>
      </c>
      <c r="AD2645" s="17">
        <f t="shared" si="1036"/>
        <v>31</v>
      </c>
      <c r="AH2645" s="103"/>
    </row>
    <row r="2646" spans="1:34">
      <c r="A2646" s="533"/>
      <c r="C2646" s="67" t="str">
        <f>'Terminated loans'!F1836</f>
        <v>E</v>
      </c>
      <c r="D2646" s="19">
        <f>'Terminated loans'!H1836</f>
        <v>143981231</v>
      </c>
      <c r="E2646" s="19">
        <f>'Terminated loans'!I1836</f>
        <v>98</v>
      </c>
      <c r="F2646" s="19" t="str">
        <f>'Terminated loans'!J1836</f>
        <v xml:space="preserve">FRONTIN G R                    </v>
      </c>
      <c r="G2646" s="547" t="str">
        <f t="shared" si="1011"/>
        <v>E2</v>
      </c>
      <c r="H2646" s="21">
        <f>'Terminated loans'!L1836</f>
        <v>41585</v>
      </c>
      <c r="I2646" s="21">
        <f>IF(B2646="VELS",'Terminated loans'!M1836,'Terminated loans'!B1836)</f>
        <v>42155</v>
      </c>
      <c r="J2646" s="34">
        <f t="shared" si="1025"/>
        <v>19</v>
      </c>
      <c r="K2646" s="34">
        <f t="shared" si="995"/>
        <v>85</v>
      </c>
      <c r="L2646" s="34">
        <f t="shared" si="996"/>
        <v>19</v>
      </c>
      <c r="M2646" s="34">
        <f t="shared" si="997"/>
        <v>19</v>
      </c>
      <c r="N2646" s="52">
        <f t="shared" si="1010"/>
        <v>19</v>
      </c>
      <c r="O2646" s="318">
        <f>+'Terminated loans'!S1836</f>
        <v>50076</v>
      </c>
      <c r="P2646" s="26">
        <f>+'Terminated loans'!T1836</f>
        <v>0.05</v>
      </c>
      <c r="Q2646" s="536">
        <f t="shared" si="1012"/>
        <v>9.1499999999999998E-2</v>
      </c>
      <c r="R2646" s="222">
        <f t="shared" si="1026"/>
        <v>2746.7644394752865</v>
      </c>
      <c r="S2646" s="36">
        <f t="shared" si="1027"/>
        <v>48412.944173334545</v>
      </c>
      <c r="T2646" s="36">
        <f t="shared" si="1028"/>
        <v>1663.0558266654552</v>
      </c>
      <c r="U2646" s="36">
        <f t="shared" si="1029"/>
        <v>3775.5801766958684</v>
      </c>
      <c r="V2646" s="36">
        <f t="shared" si="1030"/>
        <v>2112.5243500304423</v>
      </c>
      <c r="W2646" s="37">
        <f t="shared" si="1031"/>
        <v>1663.0558266654261</v>
      </c>
      <c r="X2646" s="36">
        <f t="shared" si="1032"/>
        <v>1663.0558266654552</v>
      </c>
      <c r="Y2646" s="276">
        <f t="shared" si="1033"/>
        <v>1663.0558266654261</v>
      </c>
      <c r="Z2646" s="36">
        <f t="shared" si="1034"/>
        <v>3775.5801766958684</v>
      </c>
      <c r="AA2646" s="36">
        <f t="shared" si="1035"/>
        <v>2112.5243500304423</v>
      </c>
      <c r="AB2646" s="38">
        <f t="shared" si="994"/>
        <v>-2.9103830456733704E-11</v>
      </c>
      <c r="AD2646" s="17">
        <f t="shared" si="1036"/>
        <v>19</v>
      </c>
      <c r="AH2646" s="103"/>
    </row>
    <row r="2647" spans="1:34">
      <c r="A2647" s="533"/>
      <c r="C2647" s="67" t="str">
        <f>'Terminated loans'!F1837</f>
        <v>E</v>
      </c>
      <c r="D2647" s="19">
        <f>'Terminated loans'!H1837</f>
        <v>143981282</v>
      </c>
      <c r="E2647" s="19">
        <f>'Terminated loans'!I1837</f>
        <v>98</v>
      </c>
      <c r="F2647" s="19" t="str">
        <f>'Terminated loans'!J1837</f>
        <v xml:space="preserve">LIM VOON MIOW C V              </v>
      </c>
      <c r="G2647" s="547" t="str">
        <f t="shared" si="1011"/>
        <v>E2</v>
      </c>
      <c r="H2647" s="21">
        <f>'Terminated loans'!L1837</f>
        <v>41652</v>
      </c>
      <c r="I2647" s="21">
        <f>IF(B2647="VELS",'Terminated loans'!M1837,'Terminated loans'!B1837)</f>
        <v>42155</v>
      </c>
      <c r="J2647" s="34">
        <f t="shared" si="1025"/>
        <v>17</v>
      </c>
      <c r="K2647" s="34">
        <f t="shared" si="995"/>
        <v>83</v>
      </c>
      <c r="L2647" s="34">
        <f t="shared" si="996"/>
        <v>17</v>
      </c>
      <c r="M2647" s="34">
        <f t="shared" si="997"/>
        <v>17</v>
      </c>
      <c r="N2647" s="52">
        <f t="shared" si="1010"/>
        <v>17</v>
      </c>
      <c r="O2647" s="318">
        <f>+'Terminated loans'!S1837</f>
        <v>27116</v>
      </c>
      <c r="P2647" s="26">
        <f>+'Terminated loans'!T1837</f>
        <v>0.05</v>
      </c>
      <c r="Q2647" s="536">
        <f t="shared" si="1012"/>
        <v>9.1499999999999998E-2</v>
      </c>
      <c r="R2647" s="222">
        <f t="shared" si="1026"/>
        <v>1655.5367010742214</v>
      </c>
      <c r="S2647" s="36">
        <f t="shared" si="1027"/>
        <v>26302.558332015386</v>
      </c>
      <c r="T2647" s="36">
        <f t="shared" si="1028"/>
        <v>813.44166798461447</v>
      </c>
      <c r="U2647" s="36">
        <f t="shared" si="1029"/>
        <v>1841.5655862463973</v>
      </c>
      <c r="V2647" s="36">
        <f t="shared" si="1030"/>
        <v>1028.1239182617646</v>
      </c>
      <c r="W2647" s="37">
        <f t="shared" si="1031"/>
        <v>813.44166798463266</v>
      </c>
      <c r="X2647" s="36">
        <f t="shared" si="1032"/>
        <v>813.44166798461447</v>
      </c>
      <c r="Y2647" s="276">
        <f t="shared" si="1033"/>
        <v>813.44166798463266</v>
      </c>
      <c r="Z2647" s="36">
        <f t="shared" si="1034"/>
        <v>1841.5655862463973</v>
      </c>
      <c r="AA2647" s="36">
        <f t="shared" si="1035"/>
        <v>1028.1239182617646</v>
      </c>
      <c r="AB2647" s="38">
        <f t="shared" si="994"/>
        <v>1.8189894035458565E-11</v>
      </c>
      <c r="AD2647" s="17">
        <f t="shared" si="1036"/>
        <v>17</v>
      </c>
      <c r="AH2647" s="103"/>
    </row>
    <row r="2648" spans="1:34">
      <c r="A2648" s="533"/>
      <c r="C2648" s="67" t="str">
        <f>'Terminated loans'!F1838</f>
        <v>E</v>
      </c>
      <c r="D2648" s="19">
        <f>'Terminated loans'!H1838</f>
        <v>143981363</v>
      </c>
      <c r="E2648" s="19">
        <f>'Terminated loans'!I1838</f>
        <v>98</v>
      </c>
      <c r="F2648" s="19" t="str">
        <f>'Terminated loans'!J1838</f>
        <v xml:space="preserve">SIOU M J A                     </v>
      </c>
      <c r="G2648" s="547" t="str">
        <f t="shared" si="1011"/>
        <v>E2</v>
      </c>
      <c r="H2648" s="21">
        <f>'Terminated loans'!L1838</f>
        <v>41453</v>
      </c>
      <c r="I2648" s="21">
        <f>IF(B2648="VELS",'Terminated loans'!M1838,'Terminated loans'!B1838)</f>
        <v>42155</v>
      </c>
      <c r="J2648" s="34">
        <f t="shared" si="1025"/>
        <v>23</v>
      </c>
      <c r="K2648" s="34">
        <f t="shared" si="995"/>
        <v>89</v>
      </c>
      <c r="L2648" s="34">
        <f t="shared" si="996"/>
        <v>23</v>
      </c>
      <c r="M2648" s="34">
        <f t="shared" si="997"/>
        <v>23</v>
      </c>
      <c r="N2648" s="52">
        <f t="shared" si="1010"/>
        <v>23</v>
      </c>
      <c r="O2648" s="318">
        <f>+'Terminated loans'!S1838</f>
        <v>226705</v>
      </c>
      <c r="P2648" s="26">
        <f>+'Terminated loans'!T1838</f>
        <v>0.05</v>
      </c>
      <c r="Q2648" s="536">
        <f t="shared" si="1012"/>
        <v>9.1499999999999998E-2</v>
      </c>
      <c r="R2648" s="222">
        <f t="shared" si="1026"/>
        <v>10357.088750276205</v>
      </c>
      <c r="S2648" s="36">
        <f t="shared" si="1027"/>
        <v>217735.61905305984</v>
      </c>
      <c r="T2648" s="36">
        <f t="shared" si="1028"/>
        <v>8969.3809469401604</v>
      </c>
      <c r="U2648" s="36">
        <f t="shared" si="1029"/>
        <v>20477.422203292808</v>
      </c>
      <c r="V2648" s="36">
        <f t="shared" si="1030"/>
        <v>11508.041256352764</v>
      </c>
      <c r="W2648" s="37">
        <f t="shared" si="1031"/>
        <v>8969.3809469400439</v>
      </c>
      <c r="X2648" s="36">
        <f t="shared" si="1032"/>
        <v>8969.3809469401604</v>
      </c>
      <c r="Y2648" s="276">
        <f t="shared" si="1033"/>
        <v>8969.3809469400439</v>
      </c>
      <c r="Z2648" s="36">
        <f t="shared" si="1034"/>
        <v>20477.422203292808</v>
      </c>
      <c r="AA2648" s="36">
        <f t="shared" si="1035"/>
        <v>11508.041256352764</v>
      </c>
      <c r="AB2648" s="38">
        <f t="shared" si="994"/>
        <v>-1.1641532182693481E-10</v>
      </c>
      <c r="AD2648" s="17">
        <f t="shared" si="1036"/>
        <v>23</v>
      </c>
      <c r="AH2648" s="103"/>
    </row>
    <row r="2649" spans="1:34">
      <c r="A2649" s="533"/>
      <c r="C2649" s="67" t="str">
        <f>'Terminated loans'!F1839</f>
        <v>E</v>
      </c>
      <c r="D2649" s="19">
        <f>'Terminated loans'!H1839</f>
        <v>143992179</v>
      </c>
      <c r="E2649" s="19">
        <f>'Terminated loans'!I1839</f>
        <v>98</v>
      </c>
      <c r="F2649" s="19" t="str">
        <f>'Terminated loans'!J1839</f>
        <v xml:space="preserve">NUNDHOOSING Y (24283)          </v>
      </c>
      <c r="G2649" s="547" t="str">
        <f t="shared" si="1011"/>
        <v>A2</v>
      </c>
      <c r="H2649" s="21">
        <f>'Terminated loans'!L1839</f>
        <v>40351</v>
      </c>
      <c r="I2649" s="21">
        <f>IF(B2649="VELS",'Terminated loans'!M1839,'Terminated loans'!B1839)</f>
        <v>42155</v>
      </c>
      <c r="J2649" s="34">
        <f t="shared" si="1025"/>
        <v>59</v>
      </c>
      <c r="K2649" s="34">
        <f t="shared" si="995"/>
        <v>125</v>
      </c>
      <c r="L2649" s="34">
        <f t="shared" si="996"/>
        <v>59</v>
      </c>
      <c r="M2649" s="34">
        <f t="shared" si="997"/>
        <v>59</v>
      </c>
      <c r="N2649" s="52">
        <f t="shared" si="1010"/>
        <v>59</v>
      </c>
      <c r="O2649" s="318">
        <f>+'Terminated loans'!S1839</f>
        <v>1955626</v>
      </c>
      <c r="P2649" s="26">
        <f>+'Terminated loans'!T1839</f>
        <v>0.05</v>
      </c>
      <c r="Q2649" s="536">
        <f t="shared" si="1012"/>
        <v>0.104</v>
      </c>
      <c r="R2649" s="222">
        <f t="shared" si="1026"/>
        <v>37455.847179851837</v>
      </c>
      <c r="S2649" s="36">
        <f t="shared" si="1027"/>
        <v>1724331.4761359156</v>
      </c>
      <c r="T2649" s="36">
        <f t="shared" si="1028"/>
        <v>231294.52386408439</v>
      </c>
      <c r="U2649" s="36">
        <f t="shared" si="1029"/>
        <v>485563.50747532584</v>
      </c>
      <c r="V2649" s="36">
        <f t="shared" si="1030"/>
        <v>254268.98361125821</v>
      </c>
      <c r="W2649" s="37">
        <f t="shared" si="1031"/>
        <v>231294.52386406763</v>
      </c>
      <c r="X2649" s="36">
        <f t="shared" si="1032"/>
        <v>231294.52386408439</v>
      </c>
      <c r="Y2649" s="276">
        <f t="shared" si="1033"/>
        <v>231294.52386406763</v>
      </c>
      <c r="Z2649" s="36">
        <f t="shared" si="1034"/>
        <v>485563.50747532584</v>
      </c>
      <c r="AA2649" s="36">
        <f t="shared" si="1035"/>
        <v>254268.98361125821</v>
      </c>
      <c r="AB2649" s="38">
        <f t="shared" si="994"/>
        <v>-1.6763806343078613E-8</v>
      </c>
      <c r="AD2649" s="17">
        <f t="shared" si="1036"/>
        <v>59</v>
      </c>
      <c r="AH2649" s="103"/>
    </row>
    <row r="2650" spans="1:34">
      <c r="A2650" s="533"/>
      <c r="C2650" s="67" t="str">
        <f>'Terminated loans'!F1840</f>
        <v>E</v>
      </c>
      <c r="D2650" s="19">
        <f>'Terminated loans'!H1840</f>
        <v>143993272</v>
      </c>
      <c r="E2650" s="19">
        <f>'Terminated loans'!I1840</f>
        <v>98</v>
      </c>
      <c r="F2650" s="19" t="str">
        <f>'Terminated loans'!J1840</f>
        <v xml:space="preserve">IMRITH G                       </v>
      </c>
      <c r="G2650" s="547" t="str">
        <f t="shared" si="1011"/>
        <v>B2</v>
      </c>
      <c r="H2650" s="21">
        <f>'Terminated loans'!L1840</f>
        <v>40494</v>
      </c>
      <c r="I2650" s="21">
        <f>IF(B2650="VELS",'Terminated loans'!M1840,'Terminated loans'!B1840)</f>
        <v>42155</v>
      </c>
      <c r="J2650" s="34">
        <f t="shared" si="1025"/>
        <v>55</v>
      </c>
      <c r="K2650" s="34">
        <f t="shared" si="995"/>
        <v>121</v>
      </c>
      <c r="L2650" s="34">
        <f t="shared" si="996"/>
        <v>55</v>
      </c>
      <c r="M2650" s="34">
        <f t="shared" si="997"/>
        <v>55</v>
      </c>
      <c r="N2650" s="52">
        <f t="shared" si="1010"/>
        <v>55</v>
      </c>
      <c r="O2650" s="318">
        <f>+'Terminated loans'!S1840</f>
        <v>100208</v>
      </c>
      <c r="P2650" s="26">
        <f>+'Terminated loans'!T1840</f>
        <v>0.05</v>
      </c>
      <c r="Q2650" s="536">
        <f t="shared" si="1012"/>
        <v>9.4E-2</v>
      </c>
      <c r="R2650" s="222">
        <f t="shared" si="1026"/>
        <v>2042.4736637787444</v>
      </c>
      <c r="S2650" s="36">
        <f t="shared" si="1027"/>
        <v>90983.277506286424</v>
      </c>
      <c r="T2650" s="36">
        <f t="shared" si="1028"/>
        <v>9224.7224937135761</v>
      </c>
      <c r="U2650" s="36">
        <f t="shared" si="1029"/>
        <v>21352.774001544938</v>
      </c>
      <c r="V2650" s="36">
        <f t="shared" si="1030"/>
        <v>12128.05150783094</v>
      </c>
      <c r="W2650" s="37">
        <f t="shared" si="1031"/>
        <v>9224.7224937139981</v>
      </c>
      <c r="X2650" s="36">
        <f t="shared" si="1032"/>
        <v>9224.7224937135761</v>
      </c>
      <c r="Y2650" s="276">
        <f t="shared" si="1033"/>
        <v>9224.7224937139981</v>
      </c>
      <c r="Z2650" s="36">
        <f t="shared" si="1034"/>
        <v>21352.774001544938</v>
      </c>
      <c r="AA2650" s="36">
        <f t="shared" si="1035"/>
        <v>12128.05150783094</v>
      </c>
      <c r="AB2650" s="38">
        <f t="shared" si="994"/>
        <v>4.220055416226387E-10</v>
      </c>
      <c r="AD2650" s="17">
        <f t="shared" si="1036"/>
        <v>55</v>
      </c>
      <c r="AH2650" s="103"/>
    </row>
    <row r="2651" spans="1:34">
      <c r="A2651" s="533"/>
      <c r="C2651" s="67" t="str">
        <f>'Terminated loans'!F1841</f>
        <v>E</v>
      </c>
      <c r="D2651" s="19">
        <f>'Terminated loans'!H1841</f>
        <v>141995006</v>
      </c>
      <c r="E2651" s="19">
        <f>'Terminated loans'!I1841</f>
        <v>98</v>
      </c>
      <c r="F2651" s="19" t="str">
        <f>'Terminated loans'!J1841</f>
        <v xml:space="preserve">JHEENGOOR M A(MUACC24859)      </v>
      </c>
      <c r="G2651" s="547" t="str">
        <f t="shared" si="1011"/>
        <v>A2</v>
      </c>
      <c r="H2651" s="21">
        <f>'Terminated loans'!L1841</f>
        <v>40367</v>
      </c>
      <c r="I2651" s="21">
        <f>IF(B2651="VELS",'Terminated loans'!M1841,'Terminated loans'!B1841)</f>
        <v>42185</v>
      </c>
      <c r="J2651" s="34">
        <f t="shared" ref="J2651:J2666" si="1037">ROUND((I2651-H2651)/365*12,0)</f>
        <v>60</v>
      </c>
      <c r="K2651" s="34">
        <f t="shared" si="995"/>
        <v>125</v>
      </c>
      <c r="L2651" s="34">
        <f t="shared" si="996"/>
        <v>60</v>
      </c>
      <c r="M2651" s="34">
        <f t="shared" si="997"/>
        <v>60</v>
      </c>
      <c r="N2651" s="52">
        <f t="shared" si="1010"/>
        <v>60</v>
      </c>
      <c r="O2651" s="318">
        <f>+'Terminated loans'!S1841</f>
        <v>100152</v>
      </c>
      <c r="P2651" s="26">
        <f>+'Terminated loans'!T1841</f>
        <v>0.05</v>
      </c>
      <c r="Q2651" s="536">
        <f t="shared" si="1012"/>
        <v>0.104</v>
      </c>
      <c r="R2651" s="222">
        <f t="shared" ref="R2651:R2666" si="1038">PMT(P2651/12,L2651,-O2651,0,0)</f>
        <v>1889.991791914983</v>
      </c>
      <c r="S2651" s="36">
        <f t="shared" ref="S2651:S2666" si="1039">(-PV(Q2651/12,L2651,R2651,0,0))</f>
        <v>88134.532549775933</v>
      </c>
      <c r="T2651" s="36">
        <f t="shared" ref="T2651:T2666" si="1040">O2651-S2651</f>
        <v>12017.467450224067</v>
      </c>
      <c r="U2651" s="36">
        <f t="shared" ref="U2651:U2666" si="1041">-IF(OR(Q2651="",Q2651=0),0,(CUMIPMT(Q2651/12,L2651,S2651,1,M2651,0)))</f>
        <v>25264.974965122223</v>
      </c>
      <c r="V2651" s="36">
        <f t="shared" ref="V2651:V2666" si="1042">-IF(OR(P2651="",P2651=0),0,(CUMIPMT(P2651/12,L2651,O2651,1,M2651,0)))</f>
        <v>13247.507514899</v>
      </c>
      <c r="W2651" s="37">
        <f t="shared" ref="W2651:W2666" si="1043">IF(ISERROR(U2651-V2651),0,U2651-V2651)</f>
        <v>12017.467450223223</v>
      </c>
      <c r="X2651" s="36">
        <f t="shared" ref="X2651:X2666" si="1044">IF(C2651="O",T2651/AD2651*N2651,T2651)</f>
        <v>12017.467450224067</v>
      </c>
      <c r="Y2651" s="276">
        <f t="shared" ref="Y2651:Y2666" si="1045">W2651</f>
        <v>12017.467450223223</v>
      </c>
      <c r="Z2651" s="36">
        <f t="shared" ref="Z2651:Z2666" si="1046">-IF(OR(Q2651="",Q2651=0),0,(CUMIPMT(Q2651/12,L2651,S2651,1,L2651,0)))</f>
        <v>25264.974965122223</v>
      </c>
      <c r="AA2651" s="36">
        <f t="shared" ref="AA2651:AA2666" si="1047">-IF(OR(P2651="",P2651=0),0,(CUMIPMT(P2651/12,L2651,O2651,1,L2651,0)))</f>
        <v>13247.507514899</v>
      </c>
      <c r="AB2651" s="38">
        <f t="shared" si="994"/>
        <v>-8.440110832452774E-10</v>
      </c>
      <c r="AD2651" s="17">
        <f t="shared" ref="AD2651:AD2666" si="1048">IF(L2651&gt;$J$2,$J$2,L2651)</f>
        <v>60</v>
      </c>
      <c r="AH2651" s="103"/>
    </row>
    <row r="2652" spans="1:34">
      <c r="A2652" s="533"/>
      <c r="C2652" s="67" t="str">
        <f>'Terminated loans'!F1842</f>
        <v>E</v>
      </c>
      <c r="D2652" s="19">
        <f>'Terminated loans'!H1842</f>
        <v>143009866</v>
      </c>
      <c r="E2652" s="19">
        <f>'Terminated loans'!I1842</f>
        <v>98</v>
      </c>
      <c r="F2652" s="19" t="str">
        <f>'Terminated loans'!J1842</f>
        <v xml:space="preserve">WEILCHE M E B                  </v>
      </c>
      <c r="G2652" s="547" t="str">
        <f t="shared" si="1011"/>
        <v>A2</v>
      </c>
      <c r="H2652" s="21">
        <f>'Terminated loans'!L1842</f>
        <v>39898</v>
      </c>
      <c r="I2652" s="21">
        <f>IF(B2652="VELS",'Terminated loans'!M1842,'Terminated loans'!B1842)</f>
        <v>42185</v>
      </c>
      <c r="J2652" s="34">
        <f t="shared" si="1037"/>
        <v>75</v>
      </c>
      <c r="K2652" s="34">
        <f t="shared" si="995"/>
        <v>140</v>
      </c>
      <c r="L2652" s="34">
        <f t="shared" si="996"/>
        <v>60</v>
      </c>
      <c r="M2652" s="34">
        <f t="shared" si="997"/>
        <v>60</v>
      </c>
      <c r="N2652" s="52">
        <f t="shared" si="1010"/>
        <v>60</v>
      </c>
      <c r="O2652" s="318">
        <f>+'Terminated loans'!S1842</f>
        <v>600000</v>
      </c>
      <c r="P2652" s="26">
        <f>+'Terminated loans'!T1842</f>
        <v>0.05</v>
      </c>
      <c r="Q2652" s="536">
        <f t="shared" si="1012"/>
        <v>0.104</v>
      </c>
      <c r="R2652" s="222">
        <f t="shared" si="1038"/>
        <v>11322.740186406561</v>
      </c>
      <c r="S2652" s="36">
        <f t="shared" si="1039"/>
        <v>528004.62826369482</v>
      </c>
      <c r="T2652" s="36">
        <f t="shared" si="1040"/>
        <v>71995.371736305184</v>
      </c>
      <c r="U2652" s="36">
        <f t="shared" si="1041"/>
        <v>151359.78292069386</v>
      </c>
      <c r="V2652" s="36">
        <f t="shared" si="1042"/>
        <v>79364.411184393684</v>
      </c>
      <c r="W2652" s="37">
        <f t="shared" si="1043"/>
        <v>71995.371736300178</v>
      </c>
      <c r="X2652" s="36">
        <f t="shared" si="1044"/>
        <v>71995.371736305184</v>
      </c>
      <c r="Y2652" s="276">
        <f t="shared" si="1045"/>
        <v>71995.371736300178</v>
      </c>
      <c r="Z2652" s="36">
        <f t="shared" si="1046"/>
        <v>151359.78292069386</v>
      </c>
      <c r="AA2652" s="36">
        <f t="shared" si="1047"/>
        <v>79364.411184393684</v>
      </c>
      <c r="AB2652" s="38">
        <f t="shared" si="994"/>
        <v>-5.005858838558197E-9</v>
      </c>
      <c r="AD2652" s="17">
        <f t="shared" si="1048"/>
        <v>60</v>
      </c>
      <c r="AH2652" s="103"/>
    </row>
    <row r="2653" spans="1:34">
      <c r="A2653" s="533"/>
      <c r="C2653" s="67" t="str">
        <f>'Terminated loans'!F1843</f>
        <v>E</v>
      </c>
      <c r="D2653" s="19">
        <f>'Terminated loans'!H1843</f>
        <v>143033260</v>
      </c>
      <c r="E2653" s="19">
        <f>'Terminated loans'!I1843</f>
        <v>99</v>
      </c>
      <c r="F2653" s="19" t="str">
        <f>'Terminated loans'!J1843</f>
        <v xml:space="preserve">VICTOR M A C                   </v>
      </c>
      <c r="G2653" s="547" t="str">
        <f t="shared" si="1011"/>
        <v>A1</v>
      </c>
      <c r="H2653" s="21">
        <f>'Terminated loans'!L1843</f>
        <v>38573</v>
      </c>
      <c r="I2653" s="21">
        <f>IF(B2653="VELS",'Terminated loans'!M1843,'Terminated loans'!B1843)</f>
        <v>42185</v>
      </c>
      <c r="J2653" s="34">
        <f t="shared" si="1037"/>
        <v>119</v>
      </c>
      <c r="K2653" s="34">
        <f t="shared" si="995"/>
        <v>184</v>
      </c>
      <c r="L2653" s="34">
        <f t="shared" si="996"/>
        <v>119</v>
      </c>
      <c r="M2653" s="34">
        <f t="shared" si="997"/>
        <v>119</v>
      </c>
      <c r="N2653" s="52">
        <f t="shared" si="1010"/>
        <v>119</v>
      </c>
      <c r="O2653" s="318">
        <f>+'Terminated loans'!S1843</f>
        <v>1212595</v>
      </c>
      <c r="P2653" s="26">
        <f>+'Terminated loans'!T1843</f>
        <v>0.03</v>
      </c>
      <c r="Q2653" s="536">
        <f t="shared" si="1012"/>
        <v>8.6499999999999994E-2</v>
      </c>
      <c r="R2653" s="222">
        <f t="shared" si="1038"/>
        <v>11793.301364564439</v>
      </c>
      <c r="S2653" s="36">
        <f t="shared" si="1039"/>
        <v>940075.56108990102</v>
      </c>
      <c r="T2653" s="36">
        <f t="shared" si="1040"/>
        <v>272519.43891009898</v>
      </c>
      <c r="U2653" s="36">
        <f t="shared" si="1041"/>
        <v>463327.30129325716</v>
      </c>
      <c r="V2653" s="36">
        <f t="shared" si="1042"/>
        <v>190807.86238316819</v>
      </c>
      <c r="W2653" s="37">
        <f t="shared" si="1043"/>
        <v>272519.43891008897</v>
      </c>
      <c r="X2653" s="36">
        <f t="shared" si="1044"/>
        <v>272519.43891009898</v>
      </c>
      <c r="Y2653" s="276">
        <f t="shared" si="1045"/>
        <v>272519.43891008897</v>
      </c>
      <c r="Z2653" s="36">
        <f t="shared" si="1046"/>
        <v>463327.30129325716</v>
      </c>
      <c r="AA2653" s="36">
        <f t="shared" si="1047"/>
        <v>190807.86238316819</v>
      </c>
      <c r="AB2653" s="38">
        <f t="shared" si="994"/>
        <v>-1.0011717677116394E-8</v>
      </c>
      <c r="AD2653" s="17">
        <f t="shared" si="1048"/>
        <v>119</v>
      </c>
      <c r="AH2653" s="103"/>
    </row>
    <row r="2654" spans="1:34">
      <c r="A2654" s="533"/>
      <c r="C2654" s="67" t="str">
        <f>'Terminated loans'!F1844</f>
        <v>E</v>
      </c>
      <c r="D2654" s="19">
        <f>'Terminated loans'!H1844</f>
        <v>143415147</v>
      </c>
      <c r="E2654" s="19">
        <f>'Terminated loans'!I1844</f>
        <v>99</v>
      </c>
      <c r="F2654" s="19" t="str">
        <f>'Terminated loans'!J1844</f>
        <v xml:space="preserve">CHUMMUN A(SL 2696)             </v>
      </c>
      <c r="G2654" s="547" t="str">
        <f t="shared" si="1011"/>
        <v>D1</v>
      </c>
      <c r="H2654" s="21">
        <f>'Terminated loans'!L1844</f>
        <v>41057</v>
      </c>
      <c r="I2654" s="21">
        <f>IF(B2654="VELS",'Terminated loans'!M1844,'Terminated loans'!B1844)</f>
        <v>42185</v>
      </c>
      <c r="J2654" s="34">
        <f t="shared" si="1037"/>
        <v>37</v>
      </c>
      <c r="K2654" s="34">
        <f t="shared" si="995"/>
        <v>102</v>
      </c>
      <c r="L2654" s="34">
        <f t="shared" si="996"/>
        <v>37</v>
      </c>
      <c r="M2654" s="34">
        <f t="shared" si="997"/>
        <v>37</v>
      </c>
      <c r="N2654" s="52">
        <f t="shared" si="1010"/>
        <v>37</v>
      </c>
      <c r="O2654" s="318">
        <f>+'Terminated loans'!S1844</f>
        <v>2379280</v>
      </c>
      <c r="P2654" s="26">
        <f>+'Terminated loans'!T1844</f>
        <v>0.03</v>
      </c>
      <c r="Q2654" s="536">
        <f t="shared" si="1012"/>
        <v>7.6499999999999999E-2</v>
      </c>
      <c r="R2654" s="222">
        <f t="shared" si="1038"/>
        <v>67405.099473188733</v>
      </c>
      <c r="S2654" s="36">
        <f t="shared" si="1039"/>
        <v>2215423.3962282548</v>
      </c>
      <c r="T2654" s="36">
        <f t="shared" si="1040"/>
        <v>163856.60377174523</v>
      </c>
      <c r="U2654" s="36">
        <f t="shared" si="1041"/>
        <v>278565.28427973809</v>
      </c>
      <c r="V2654" s="36">
        <f t="shared" si="1042"/>
        <v>114708.68050798308</v>
      </c>
      <c r="W2654" s="37">
        <f t="shared" si="1043"/>
        <v>163856.60377175501</v>
      </c>
      <c r="X2654" s="36">
        <f t="shared" si="1044"/>
        <v>163856.60377174523</v>
      </c>
      <c r="Y2654" s="276">
        <f t="shared" si="1045"/>
        <v>163856.60377175501</v>
      </c>
      <c r="Z2654" s="36">
        <f t="shared" si="1046"/>
        <v>278565.28427973809</v>
      </c>
      <c r="AA2654" s="36">
        <f t="shared" si="1047"/>
        <v>114708.68050798308</v>
      </c>
      <c r="AB2654" s="38">
        <f t="shared" si="994"/>
        <v>9.7788870334625244E-9</v>
      </c>
      <c r="AD2654" s="17">
        <f t="shared" si="1048"/>
        <v>37</v>
      </c>
      <c r="AH2654" s="103"/>
    </row>
    <row r="2655" spans="1:34">
      <c r="A2655" s="533"/>
      <c r="C2655" s="67" t="str">
        <f>'Terminated loans'!F1845</f>
        <v>E</v>
      </c>
      <c r="D2655" s="19">
        <f>'Terminated loans'!H1845</f>
        <v>143980227</v>
      </c>
      <c r="E2655" s="19">
        <f>'Terminated loans'!I1845</f>
        <v>98</v>
      </c>
      <c r="F2655" s="19" t="str">
        <f>'Terminated loans'!J1845</f>
        <v xml:space="preserve">LOUIS K D                      </v>
      </c>
      <c r="G2655" s="547" t="str">
        <f t="shared" si="1011"/>
        <v>D2</v>
      </c>
      <c r="H2655" s="21">
        <f>'Terminated loans'!L1845</f>
        <v>41319</v>
      </c>
      <c r="I2655" s="21">
        <f>IF(B2655="VELS",'Terminated loans'!M1845,'Terminated loans'!B1845)</f>
        <v>42185</v>
      </c>
      <c r="J2655" s="34">
        <f t="shared" si="1037"/>
        <v>28</v>
      </c>
      <c r="K2655" s="34">
        <f t="shared" si="995"/>
        <v>94</v>
      </c>
      <c r="L2655" s="34">
        <f t="shared" si="996"/>
        <v>28</v>
      </c>
      <c r="M2655" s="34">
        <f t="shared" si="997"/>
        <v>28</v>
      </c>
      <c r="N2655" s="52">
        <f t="shared" si="1010"/>
        <v>28</v>
      </c>
      <c r="O2655" s="318">
        <f>+'Terminated loans'!S1845</f>
        <v>568697</v>
      </c>
      <c r="P2655" s="26">
        <f>+'Terminated loans'!T1845</f>
        <v>0.05</v>
      </c>
      <c r="Q2655" s="536">
        <f t="shared" si="1012"/>
        <v>9.4E-2</v>
      </c>
      <c r="R2655" s="222">
        <f t="shared" si="1038"/>
        <v>21560.661441321899</v>
      </c>
      <c r="S2655" s="36">
        <f t="shared" si="1039"/>
        <v>540189.33899020124</v>
      </c>
      <c r="T2655" s="36">
        <f t="shared" si="1040"/>
        <v>28507.661009798758</v>
      </c>
      <c r="U2655" s="36">
        <f t="shared" si="1041"/>
        <v>63509.181366814533</v>
      </c>
      <c r="V2655" s="36">
        <f t="shared" si="1042"/>
        <v>35001.520357013214</v>
      </c>
      <c r="W2655" s="37">
        <f t="shared" si="1043"/>
        <v>28507.661009801319</v>
      </c>
      <c r="X2655" s="36">
        <f t="shared" si="1044"/>
        <v>28507.661009798758</v>
      </c>
      <c r="Y2655" s="276">
        <f t="shared" si="1045"/>
        <v>28507.661009801319</v>
      </c>
      <c r="Z2655" s="36">
        <f t="shared" si="1046"/>
        <v>63509.181366814533</v>
      </c>
      <c r="AA2655" s="36">
        <f t="shared" si="1047"/>
        <v>35001.520357013214</v>
      </c>
      <c r="AB2655" s="38">
        <f t="shared" si="994"/>
        <v>2.5611370801925659E-9</v>
      </c>
      <c r="AD2655" s="17">
        <f t="shared" si="1048"/>
        <v>28</v>
      </c>
      <c r="AH2655" s="103"/>
    </row>
    <row r="2656" spans="1:34">
      <c r="A2656" s="533"/>
      <c r="C2656" s="67" t="str">
        <f>'Terminated loans'!F1846</f>
        <v>E</v>
      </c>
      <c r="D2656" s="19">
        <f>'Terminated loans'!H1846</f>
        <v>143982440</v>
      </c>
      <c r="E2656" s="19">
        <f>'Terminated loans'!I1846</f>
        <v>98</v>
      </c>
      <c r="F2656" s="19" t="str">
        <f>'Terminated loans'!J1846</f>
        <v xml:space="preserve">FRANCOIS E R                   </v>
      </c>
      <c r="G2656" s="547" t="str">
        <f t="shared" si="1011"/>
        <v>E2</v>
      </c>
      <c r="H2656" s="21">
        <f>'Terminated loans'!L1846</f>
        <v>41526</v>
      </c>
      <c r="I2656" s="21">
        <f>IF(B2656="VELS",'Terminated loans'!M1846,'Terminated loans'!B1846)</f>
        <v>42185</v>
      </c>
      <c r="J2656" s="34">
        <f t="shared" si="1037"/>
        <v>22</v>
      </c>
      <c r="K2656" s="34">
        <f t="shared" si="995"/>
        <v>87</v>
      </c>
      <c r="L2656" s="34">
        <f t="shared" si="996"/>
        <v>22</v>
      </c>
      <c r="M2656" s="34">
        <f t="shared" si="997"/>
        <v>22</v>
      </c>
      <c r="N2656" s="52">
        <f t="shared" si="1010"/>
        <v>22</v>
      </c>
      <c r="O2656" s="318">
        <f>+'Terminated loans'!S1846</f>
        <v>239391</v>
      </c>
      <c r="P2656" s="26">
        <f>+'Terminated loans'!T1846</f>
        <v>0.05</v>
      </c>
      <c r="Q2656" s="536">
        <f t="shared" si="1012"/>
        <v>9.1499999999999998E-2</v>
      </c>
      <c r="R2656" s="222">
        <f t="shared" si="1038"/>
        <v>11410.396848074544</v>
      </c>
      <c r="S2656" s="36">
        <f t="shared" si="1039"/>
        <v>230297.84874146691</v>
      </c>
      <c r="T2656" s="36">
        <f t="shared" si="1040"/>
        <v>9093.1512585330929</v>
      </c>
      <c r="U2656" s="36">
        <f t="shared" si="1041"/>
        <v>20730.881916173064</v>
      </c>
      <c r="V2656" s="36">
        <f t="shared" si="1042"/>
        <v>11637.730657640001</v>
      </c>
      <c r="W2656" s="37">
        <f t="shared" si="1043"/>
        <v>9093.1512585330638</v>
      </c>
      <c r="X2656" s="36">
        <f t="shared" si="1044"/>
        <v>9093.1512585330929</v>
      </c>
      <c r="Y2656" s="276">
        <f t="shared" si="1045"/>
        <v>9093.1512585330638</v>
      </c>
      <c r="Z2656" s="36">
        <f t="shared" si="1046"/>
        <v>20730.881916173064</v>
      </c>
      <c r="AA2656" s="36">
        <f t="shared" si="1047"/>
        <v>11637.730657640001</v>
      </c>
      <c r="AB2656" s="38">
        <f t="shared" si="994"/>
        <v>-2.9103830456733704E-11</v>
      </c>
      <c r="AD2656" s="17">
        <f t="shared" si="1048"/>
        <v>22</v>
      </c>
      <c r="AH2656" s="103"/>
    </row>
    <row r="2657" spans="1:34">
      <c r="A2657" s="533"/>
      <c r="C2657" s="67" t="str">
        <f>'Terminated loans'!F1847</f>
        <v>E</v>
      </c>
      <c r="D2657" s="19">
        <f>'Terminated loans'!H1847</f>
        <v>143983250</v>
      </c>
      <c r="E2657" s="19">
        <f>'Terminated loans'!I1847</f>
        <v>98</v>
      </c>
      <c r="F2657" s="19" t="str">
        <f>'Terminated loans'!J1847</f>
        <v xml:space="preserve">FRANCOIS E R                   </v>
      </c>
      <c r="G2657" s="547" t="str">
        <f t="shared" si="1011"/>
        <v>E2</v>
      </c>
      <c r="H2657" s="21">
        <f>'Terminated loans'!L1847</f>
        <v>41806</v>
      </c>
      <c r="I2657" s="21">
        <f>IF(B2657="VELS",'Terminated loans'!M1847,'Terminated loans'!B1847)</f>
        <v>42185</v>
      </c>
      <c r="J2657" s="34">
        <f t="shared" si="1037"/>
        <v>12</v>
      </c>
      <c r="K2657" s="34">
        <f t="shared" si="995"/>
        <v>78</v>
      </c>
      <c r="L2657" s="34">
        <f t="shared" si="996"/>
        <v>12</v>
      </c>
      <c r="M2657" s="34">
        <f t="shared" si="997"/>
        <v>12</v>
      </c>
      <c r="N2657" s="52">
        <f t="shared" si="1010"/>
        <v>12</v>
      </c>
      <c r="O2657" s="318">
        <f>+'Terminated loans'!S1847</f>
        <v>86604</v>
      </c>
      <c r="P2657" s="26">
        <f>+'Terminated loans'!T1847</f>
        <v>0.05</v>
      </c>
      <c r="Q2657" s="536">
        <f t="shared" si="1012"/>
        <v>9.1499999999999998E-2</v>
      </c>
      <c r="R2657" s="222">
        <f t="shared" si="1038"/>
        <v>7413.9503528084069</v>
      </c>
      <c r="S2657" s="36">
        <f t="shared" si="1039"/>
        <v>84710.480792442657</v>
      </c>
      <c r="T2657" s="36">
        <f t="shared" si="1040"/>
        <v>1893.5192075573432</v>
      </c>
      <c r="U2657" s="36">
        <f t="shared" si="1041"/>
        <v>4256.9234412582591</v>
      </c>
      <c r="V2657" s="36">
        <f t="shared" si="1042"/>
        <v>2363.4042337008868</v>
      </c>
      <c r="W2657" s="37">
        <f t="shared" si="1043"/>
        <v>1893.5192075573723</v>
      </c>
      <c r="X2657" s="36">
        <f t="shared" si="1044"/>
        <v>1893.5192075573432</v>
      </c>
      <c r="Y2657" s="276">
        <f t="shared" si="1045"/>
        <v>1893.5192075573723</v>
      </c>
      <c r="Z2657" s="36">
        <f t="shared" si="1046"/>
        <v>4256.9234412582591</v>
      </c>
      <c r="AA2657" s="36">
        <f t="shared" si="1047"/>
        <v>2363.4042337008868</v>
      </c>
      <c r="AB2657" s="38">
        <f t="shared" si="994"/>
        <v>2.9103830456733704E-11</v>
      </c>
      <c r="AD2657" s="17">
        <f t="shared" si="1048"/>
        <v>12</v>
      </c>
      <c r="AH2657" s="103"/>
    </row>
    <row r="2658" spans="1:34">
      <c r="A2658" s="533"/>
      <c r="C2658" s="67" t="str">
        <f>'Terminated loans'!F1848</f>
        <v>E</v>
      </c>
      <c r="D2658" s="19">
        <f>'Terminated loans'!H1848</f>
        <v>143984494</v>
      </c>
      <c r="E2658" s="19">
        <f>'Terminated loans'!I1848</f>
        <v>98</v>
      </c>
      <c r="F2658" s="19" t="str">
        <f>'Terminated loans'!J1848</f>
        <v xml:space="preserve">FRANCOIS E R                   </v>
      </c>
      <c r="G2658" s="547" t="str">
        <f t="shared" si="1011"/>
        <v>E2</v>
      </c>
      <c r="H2658" s="21">
        <f>'Terminated loans'!L1848</f>
        <v>41939</v>
      </c>
      <c r="I2658" s="21">
        <f>IF(B2658="VELS",'Terminated loans'!M1848,'Terminated loans'!B1848)</f>
        <v>42185</v>
      </c>
      <c r="J2658" s="34">
        <f t="shared" si="1037"/>
        <v>8</v>
      </c>
      <c r="K2658" s="34">
        <f t="shared" si="995"/>
        <v>73</v>
      </c>
      <c r="L2658" s="34">
        <f t="shared" si="996"/>
        <v>8</v>
      </c>
      <c r="M2658" s="34">
        <f t="shared" si="997"/>
        <v>8</v>
      </c>
      <c r="N2658" s="52">
        <f t="shared" si="1010"/>
        <v>8</v>
      </c>
      <c r="O2658" s="318">
        <f>+'Terminated loans'!S1848</f>
        <v>76299</v>
      </c>
      <c r="P2658" s="26">
        <f>+'Terminated loans'!T1848</f>
        <v>0.05</v>
      </c>
      <c r="Q2658" s="536">
        <f t="shared" si="1012"/>
        <v>9.1499999999999998E-2</v>
      </c>
      <c r="R2658" s="222">
        <f t="shared" si="1038"/>
        <v>9717.0682509847484</v>
      </c>
      <c r="S2658" s="36">
        <f t="shared" si="1039"/>
        <v>75135.609563377744</v>
      </c>
      <c r="T2658" s="36">
        <f t="shared" si="1040"/>
        <v>1163.3904366222559</v>
      </c>
      <c r="U2658" s="36">
        <f t="shared" si="1041"/>
        <v>2600.9364445003303</v>
      </c>
      <c r="V2658" s="36">
        <f t="shared" si="1042"/>
        <v>1437.5460078780015</v>
      </c>
      <c r="W2658" s="37">
        <f t="shared" si="1043"/>
        <v>1163.3904366223287</v>
      </c>
      <c r="X2658" s="36">
        <f t="shared" si="1044"/>
        <v>1163.3904366222559</v>
      </c>
      <c r="Y2658" s="276">
        <f t="shared" si="1045"/>
        <v>1163.3904366223287</v>
      </c>
      <c r="Z2658" s="36">
        <f t="shared" si="1046"/>
        <v>2600.9364445003303</v>
      </c>
      <c r="AA2658" s="36">
        <f t="shared" si="1047"/>
        <v>1437.5460078780015</v>
      </c>
      <c r="AB2658" s="38">
        <f t="shared" si="994"/>
        <v>7.2759576141834259E-11</v>
      </c>
      <c r="AD2658" s="17">
        <f t="shared" si="1048"/>
        <v>8</v>
      </c>
      <c r="AH2658" s="103"/>
    </row>
    <row r="2659" spans="1:34">
      <c r="A2659" s="533"/>
      <c r="C2659" s="67" t="str">
        <f>'Terminated loans'!F1849</f>
        <v>E</v>
      </c>
      <c r="D2659" s="19">
        <f>'Terminated loans'!H1849</f>
        <v>143991105</v>
      </c>
      <c r="E2659" s="19">
        <f>'Terminated loans'!I1849</f>
        <v>98</v>
      </c>
      <c r="F2659" s="19" t="str">
        <f>'Terminated loans'!J1849</f>
        <v xml:space="preserve">THANAY P                       </v>
      </c>
      <c r="G2659" s="547" t="str">
        <f t="shared" si="1011"/>
        <v>A2</v>
      </c>
      <c r="H2659" s="21">
        <f>'Terminated loans'!L1849</f>
        <v>40360</v>
      </c>
      <c r="I2659" s="21">
        <f>IF(B2659="VELS",'Terminated loans'!M1849,'Terminated loans'!B1849)</f>
        <v>42185</v>
      </c>
      <c r="J2659" s="34">
        <f t="shared" si="1037"/>
        <v>60</v>
      </c>
      <c r="K2659" s="34">
        <f t="shared" si="995"/>
        <v>125</v>
      </c>
      <c r="L2659" s="34">
        <f t="shared" si="996"/>
        <v>60</v>
      </c>
      <c r="M2659" s="34">
        <f t="shared" si="997"/>
        <v>60</v>
      </c>
      <c r="N2659" s="52">
        <f t="shared" si="1010"/>
        <v>60</v>
      </c>
      <c r="O2659" s="318">
        <f>+'Terminated loans'!S1849</f>
        <v>195650</v>
      </c>
      <c r="P2659" s="26">
        <f>+'Terminated loans'!T1849</f>
        <v>0.05</v>
      </c>
      <c r="Q2659" s="536">
        <f t="shared" si="1012"/>
        <v>0.104</v>
      </c>
      <c r="R2659" s="222">
        <f t="shared" si="1038"/>
        <v>3692.1568624507395</v>
      </c>
      <c r="S2659" s="36">
        <f t="shared" si="1039"/>
        <v>172173.50919965314</v>
      </c>
      <c r="T2659" s="36">
        <f t="shared" si="1040"/>
        <v>23476.490800346859</v>
      </c>
      <c r="U2659" s="36">
        <f t="shared" si="1041"/>
        <v>49355.902547389618</v>
      </c>
      <c r="V2659" s="36">
        <f t="shared" si="1042"/>
        <v>25879.41174704436</v>
      </c>
      <c r="W2659" s="37">
        <f t="shared" si="1043"/>
        <v>23476.490800345258</v>
      </c>
      <c r="X2659" s="36">
        <f t="shared" si="1044"/>
        <v>23476.490800346859</v>
      </c>
      <c r="Y2659" s="276">
        <f t="shared" si="1045"/>
        <v>23476.490800345258</v>
      </c>
      <c r="Z2659" s="36">
        <f t="shared" si="1046"/>
        <v>49355.902547389618</v>
      </c>
      <c r="AA2659" s="36">
        <f t="shared" si="1047"/>
        <v>25879.41174704436</v>
      </c>
      <c r="AB2659" s="38">
        <f t="shared" si="994"/>
        <v>-1.6007106751203537E-9</v>
      </c>
      <c r="AD2659" s="17">
        <f t="shared" si="1048"/>
        <v>60</v>
      </c>
      <c r="AH2659" s="103"/>
    </row>
    <row r="2660" spans="1:34">
      <c r="A2660" s="533"/>
      <c r="C2660" s="67" t="str">
        <f>'Terminated loans'!F1850</f>
        <v>N</v>
      </c>
      <c r="D2660" s="19">
        <f>'Terminated loans'!H1850</f>
        <v>143992047</v>
      </c>
      <c r="E2660" s="19">
        <f>'Terminated loans'!I1850</f>
        <v>98</v>
      </c>
      <c r="F2660" s="19" t="str">
        <f>'Terminated loans'!J1850</f>
        <v xml:space="preserve">MUNGROO I                      </v>
      </c>
      <c r="G2660" s="547" t="str">
        <f t="shared" si="1011"/>
        <v>A2</v>
      </c>
      <c r="H2660" s="21">
        <f>'Terminated loans'!L1850</f>
        <v>40340</v>
      </c>
      <c r="I2660" s="21">
        <f>IF(B2660="VELS",'Terminated loans'!M1850,'Terminated loans'!B1850)</f>
        <v>42156</v>
      </c>
      <c r="J2660" s="34">
        <f t="shared" si="1037"/>
        <v>60</v>
      </c>
      <c r="K2660" s="34">
        <f t="shared" si="995"/>
        <v>126</v>
      </c>
      <c r="L2660" s="34">
        <f t="shared" si="996"/>
        <v>60</v>
      </c>
      <c r="M2660" s="34">
        <f t="shared" si="997"/>
        <v>60</v>
      </c>
      <c r="N2660" s="52">
        <f t="shared" si="1010"/>
        <v>60</v>
      </c>
      <c r="O2660" s="318">
        <f>+'Terminated loans'!S1850</f>
        <v>2249021</v>
      </c>
      <c r="P2660" s="26">
        <f>+'Terminated loans'!T1850</f>
        <v>0.05</v>
      </c>
      <c r="Q2660" s="536">
        <f t="shared" si="1012"/>
        <v>0.104</v>
      </c>
      <c r="R2660" s="222">
        <f t="shared" si="1038"/>
        <v>42441.800761287115</v>
      </c>
      <c r="S2660" s="36">
        <f t="shared" si="1039"/>
        <v>1979155.8284370715</v>
      </c>
      <c r="T2660" s="36">
        <f t="shared" si="1040"/>
        <v>269865.17156292847</v>
      </c>
      <c r="U2660" s="36">
        <f t="shared" si="1041"/>
        <v>567352.21724013658</v>
      </c>
      <c r="V2660" s="36">
        <f t="shared" si="1042"/>
        <v>297487.04567722697</v>
      </c>
      <c r="W2660" s="37">
        <f t="shared" si="1043"/>
        <v>269865.17156290961</v>
      </c>
      <c r="X2660" s="36">
        <f t="shared" si="1044"/>
        <v>269865.17156292847</v>
      </c>
      <c r="Y2660" s="276">
        <f t="shared" si="1045"/>
        <v>269865.17156290961</v>
      </c>
      <c r="Z2660" s="36">
        <f t="shared" si="1046"/>
        <v>567352.21724013658</v>
      </c>
      <c r="AA2660" s="36">
        <f t="shared" si="1047"/>
        <v>297487.04567722697</v>
      </c>
      <c r="AB2660" s="38">
        <f t="shared" si="994"/>
        <v>-1.885928213596344E-8</v>
      </c>
      <c r="AD2660" s="17">
        <f t="shared" si="1048"/>
        <v>60</v>
      </c>
      <c r="AH2660" s="103"/>
    </row>
    <row r="2661" spans="1:34">
      <c r="A2661" s="533"/>
      <c r="C2661" s="67" t="str">
        <f>'Terminated loans'!F1851</f>
        <v>E</v>
      </c>
      <c r="D2661" s="19">
        <f>'Terminated loans'!H1851</f>
        <v>143992233</v>
      </c>
      <c r="E2661" s="19">
        <f>'Terminated loans'!I1851</f>
        <v>98</v>
      </c>
      <c r="F2661" s="19" t="str">
        <f>'Terminated loans'!J1851</f>
        <v xml:space="preserve">YUE CHI MING C H               </v>
      </c>
      <c r="G2661" s="547" t="str">
        <f t="shared" si="1011"/>
        <v>B2</v>
      </c>
      <c r="H2661" s="21">
        <f>'Terminated loans'!L1851</f>
        <v>40494</v>
      </c>
      <c r="I2661" s="21">
        <f>IF(B2661="VELS",'Terminated loans'!M1851,'Terminated loans'!B1851)</f>
        <v>42185</v>
      </c>
      <c r="J2661" s="34">
        <f t="shared" si="1037"/>
        <v>56</v>
      </c>
      <c r="K2661" s="34">
        <f t="shared" si="995"/>
        <v>121</v>
      </c>
      <c r="L2661" s="34">
        <f t="shared" si="996"/>
        <v>56</v>
      </c>
      <c r="M2661" s="34">
        <f t="shared" si="997"/>
        <v>56</v>
      </c>
      <c r="N2661" s="52">
        <f t="shared" si="1010"/>
        <v>56</v>
      </c>
      <c r="O2661" s="318">
        <f>+'Terminated loans'!S1851</f>
        <v>1304512</v>
      </c>
      <c r="P2661" s="26">
        <f>+'Terminated loans'!T1851</f>
        <v>0.05</v>
      </c>
      <c r="Q2661" s="536">
        <f t="shared" si="1012"/>
        <v>9.4E-2</v>
      </c>
      <c r="R2661" s="222">
        <f t="shared" si="1038"/>
        <v>26166.462664985513</v>
      </c>
      <c r="S2661" s="36">
        <f t="shared" si="1039"/>
        <v>1182505.088292985</v>
      </c>
      <c r="T2661" s="36">
        <f t="shared" si="1040"/>
        <v>122006.91170701501</v>
      </c>
      <c r="U2661" s="36">
        <f t="shared" si="1041"/>
        <v>282816.8209462089</v>
      </c>
      <c r="V2661" s="36">
        <f t="shared" si="1042"/>
        <v>160809.90923918854</v>
      </c>
      <c r="W2661" s="37">
        <f t="shared" si="1043"/>
        <v>122006.91170702036</v>
      </c>
      <c r="X2661" s="36">
        <f t="shared" si="1044"/>
        <v>122006.91170701501</v>
      </c>
      <c r="Y2661" s="276">
        <f t="shared" si="1045"/>
        <v>122006.91170702036</v>
      </c>
      <c r="Z2661" s="36">
        <f t="shared" si="1046"/>
        <v>282816.8209462089</v>
      </c>
      <c r="AA2661" s="36">
        <f t="shared" si="1047"/>
        <v>160809.90923918854</v>
      </c>
      <c r="AB2661" s="38">
        <f t="shared" si="994"/>
        <v>5.3551048040390015E-9</v>
      </c>
      <c r="AD2661" s="17">
        <f t="shared" si="1048"/>
        <v>56</v>
      </c>
      <c r="AH2661" s="103"/>
    </row>
    <row r="2662" spans="1:34">
      <c r="A2662" s="533"/>
      <c r="C2662" s="67" t="str">
        <f>'Terminated loans'!F1852</f>
        <v>E</v>
      </c>
      <c r="D2662" s="19">
        <f>'Terminated loans'!H1852</f>
        <v>143992381</v>
      </c>
      <c r="E2662" s="19">
        <f>'Terminated loans'!I1852</f>
        <v>98</v>
      </c>
      <c r="F2662" s="19" t="str">
        <f>'Terminated loans'!J1852</f>
        <v xml:space="preserve">FRONTIN P S                    </v>
      </c>
      <c r="G2662" s="547" t="str">
        <f t="shared" si="1011"/>
        <v>A2</v>
      </c>
      <c r="H2662" s="21">
        <f>'Terminated loans'!L1852</f>
        <v>40347</v>
      </c>
      <c r="I2662" s="21">
        <f>IF(B2662="VELS",'Terminated loans'!M1852,'Terminated loans'!B1852)</f>
        <v>42185</v>
      </c>
      <c r="J2662" s="34">
        <f t="shared" si="1037"/>
        <v>60</v>
      </c>
      <c r="K2662" s="34">
        <f t="shared" si="995"/>
        <v>126</v>
      </c>
      <c r="L2662" s="34">
        <f t="shared" si="996"/>
        <v>60</v>
      </c>
      <c r="M2662" s="34">
        <f t="shared" si="997"/>
        <v>60</v>
      </c>
      <c r="N2662" s="52">
        <f t="shared" si="1010"/>
        <v>60</v>
      </c>
      <c r="O2662" s="318">
        <f>+'Terminated loans'!S1852</f>
        <v>246560</v>
      </c>
      <c r="P2662" s="26">
        <f>+'Terminated loans'!T1852</f>
        <v>0.05</v>
      </c>
      <c r="Q2662" s="536">
        <f t="shared" si="1012"/>
        <v>0.104</v>
      </c>
      <c r="R2662" s="222">
        <f t="shared" si="1038"/>
        <v>4652.8913672673361</v>
      </c>
      <c r="S2662" s="36">
        <f t="shared" si="1039"/>
        <v>216974.70190782761</v>
      </c>
      <c r="T2662" s="36">
        <f t="shared" si="1040"/>
        <v>29585.298092172394</v>
      </c>
      <c r="U2662" s="36">
        <f t="shared" si="1041"/>
        <v>62198.780128210463</v>
      </c>
      <c r="V2662" s="36">
        <f t="shared" si="1042"/>
        <v>32613.482036040194</v>
      </c>
      <c r="W2662" s="37">
        <f t="shared" si="1043"/>
        <v>29585.298092170269</v>
      </c>
      <c r="X2662" s="36">
        <f t="shared" si="1044"/>
        <v>29585.298092172394</v>
      </c>
      <c r="Y2662" s="276">
        <f t="shared" si="1045"/>
        <v>29585.298092170269</v>
      </c>
      <c r="Z2662" s="36">
        <f t="shared" si="1046"/>
        <v>62198.780128210463</v>
      </c>
      <c r="AA2662" s="36">
        <f t="shared" si="1047"/>
        <v>32613.482036040194</v>
      </c>
      <c r="AB2662" s="38">
        <f t="shared" ref="AB2662:AB2725" si="1049">IF(ISERROR(Z2662-AA2662-T2662),"CHECK",Z2662-AA2662-T2662)</f>
        <v>-2.1245796233415604E-9</v>
      </c>
      <c r="AD2662" s="17">
        <f t="shared" si="1048"/>
        <v>60</v>
      </c>
      <c r="AH2662" s="103"/>
    </row>
    <row r="2663" spans="1:34">
      <c r="A2663" s="533"/>
      <c r="C2663" s="67" t="str">
        <f>'Terminated loans'!F1853</f>
        <v>E</v>
      </c>
      <c r="D2663" s="19">
        <f>'Terminated loans'!H1853</f>
        <v>143996417</v>
      </c>
      <c r="E2663" s="19">
        <f>'Terminated loans'!I1853</f>
        <v>98</v>
      </c>
      <c r="F2663" s="19" t="str">
        <f>'Terminated loans'!J1853</f>
        <v xml:space="preserve">DUSORUTH P                     </v>
      </c>
      <c r="G2663" s="547" t="str">
        <f t="shared" si="1011"/>
        <v>C2</v>
      </c>
      <c r="H2663" s="21">
        <f>'Terminated loans'!L1853</f>
        <v>40794</v>
      </c>
      <c r="I2663" s="21">
        <f>IF(B2663="VELS",'Terminated loans'!M1853,'Terminated loans'!B1853)</f>
        <v>42185</v>
      </c>
      <c r="J2663" s="34">
        <f t="shared" si="1037"/>
        <v>46</v>
      </c>
      <c r="K2663" s="34">
        <f t="shared" si="995"/>
        <v>111</v>
      </c>
      <c r="L2663" s="34">
        <f t="shared" si="996"/>
        <v>46</v>
      </c>
      <c r="M2663" s="34">
        <f t="shared" si="997"/>
        <v>46</v>
      </c>
      <c r="N2663" s="52">
        <f t="shared" si="1010"/>
        <v>46</v>
      </c>
      <c r="O2663" s="318">
        <f>+'Terminated loans'!S1853</f>
        <v>325360</v>
      </c>
      <c r="P2663" s="26">
        <f>+'Terminated loans'!T1853</f>
        <v>0.05</v>
      </c>
      <c r="Q2663" s="536">
        <f t="shared" si="1012"/>
        <v>9.9000000000000005E-2</v>
      </c>
      <c r="R2663" s="222">
        <f t="shared" si="1038"/>
        <v>7787.1969673195126</v>
      </c>
      <c r="S2663" s="36">
        <f t="shared" si="1039"/>
        <v>297074.977712286</v>
      </c>
      <c r="T2663" s="36">
        <f t="shared" si="1040"/>
        <v>28285.022287714004</v>
      </c>
      <c r="U2663" s="36">
        <f t="shared" si="1041"/>
        <v>61136.082784415805</v>
      </c>
      <c r="V2663" s="36">
        <f t="shared" si="1042"/>
        <v>32851.060496697552</v>
      </c>
      <c r="W2663" s="37">
        <f t="shared" si="1043"/>
        <v>28285.022287718253</v>
      </c>
      <c r="X2663" s="36">
        <f t="shared" si="1044"/>
        <v>28285.022287714004</v>
      </c>
      <c r="Y2663" s="276">
        <f t="shared" si="1045"/>
        <v>28285.022287718253</v>
      </c>
      <c r="Z2663" s="36">
        <f t="shared" si="1046"/>
        <v>61136.082784415805</v>
      </c>
      <c r="AA2663" s="36">
        <f t="shared" si="1047"/>
        <v>32851.060496697552</v>
      </c>
      <c r="AB2663" s="38">
        <f t="shared" si="1049"/>
        <v>4.2491592466831207E-9</v>
      </c>
      <c r="AD2663" s="17">
        <f t="shared" si="1048"/>
        <v>46</v>
      </c>
      <c r="AH2663" s="103"/>
    </row>
    <row r="2664" spans="1:34">
      <c r="A2664" s="533"/>
      <c r="C2664" s="67" t="str">
        <f>'Terminated loans'!F1854</f>
        <v>E</v>
      </c>
      <c r="D2664" s="19">
        <f>'Terminated loans'!H1854</f>
        <v>143997839</v>
      </c>
      <c r="E2664" s="19">
        <f>'Terminated loans'!I1854</f>
        <v>98</v>
      </c>
      <c r="F2664" s="19" t="str">
        <f>'Terminated loans'!J1854</f>
        <v xml:space="preserve">LI - YING J K S                </v>
      </c>
      <c r="G2664" s="547" t="str">
        <f t="shared" si="1011"/>
        <v>D2</v>
      </c>
      <c r="H2664" s="21">
        <f>'Terminated loans'!L1854</f>
        <v>41054</v>
      </c>
      <c r="I2664" s="21">
        <f>IF(B2664="VELS",'Terminated loans'!M1854,'Terminated loans'!B1854)</f>
        <v>42185</v>
      </c>
      <c r="J2664" s="34">
        <f t="shared" si="1037"/>
        <v>37</v>
      </c>
      <c r="K2664" s="34">
        <f t="shared" ref="K2664:K2727" si="1050">ROUND(($I$35-H2664)/365*12,0)</f>
        <v>102</v>
      </c>
      <c r="L2664" s="34">
        <f t="shared" ref="L2664:L2727" si="1051">IF(B2664="VELS",J2664,IF(J2664&gt;(IF(OR(E2664=4,E2664=99),$J$3,IF(E2664=97,$J$6,IF(E2664=98,$J$5,"Check")))),(IF(OR(E2664=4,E2664=99),$J$3,IF(E2664=97,$J$6,IF(E2664=98,$J$5,"Check")))),J2664))</f>
        <v>37</v>
      </c>
      <c r="M2664" s="34">
        <f t="shared" ref="M2664:M2727" si="1052">IF(K2664&gt;L2664,L2664,K2664)</f>
        <v>37</v>
      </c>
      <c r="N2664" s="52">
        <f t="shared" si="1010"/>
        <v>37</v>
      </c>
      <c r="O2664" s="318">
        <f>+'Terminated loans'!S1854</f>
        <v>436925</v>
      </c>
      <c r="P2664" s="26">
        <f>+'Terminated loans'!T1854</f>
        <v>0.05</v>
      </c>
      <c r="Q2664" s="536">
        <f t="shared" si="1012"/>
        <v>9.4E-2</v>
      </c>
      <c r="R2664" s="222">
        <f t="shared" si="1038"/>
        <v>12766.959626716944</v>
      </c>
      <c r="S2664" s="36">
        <f t="shared" si="1039"/>
        <v>408704.74883042136</v>
      </c>
      <c r="T2664" s="36">
        <f t="shared" si="1040"/>
        <v>28220.251169578638</v>
      </c>
      <c r="U2664" s="36">
        <f t="shared" si="1041"/>
        <v>63672.757358107367</v>
      </c>
      <c r="V2664" s="36">
        <f t="shared" si="1042"/>
        <v>35452.506188526924</v>
      </c>
      <c r="W2664" s="37">
        <f t="shared" si="1043"/>
        <v>28220.251169580442</v>
      </c>
      <c r="X2664" s="36">
        <f t="shared" si="1044"/>
        <v>28220.251169578638</v>
      </c>
      <c r="Y2664" s="276">
        <f t="shared" si="1045"/>
        <v>28220.251169580442</v>
      </c>
      <c r="Z2664" s="36">
        <f t="shared" si="1046"/>
        <v>63672.757358107367</v>
      </c>
      <c r="AA2664" s="36">
        <f t="shared" si="1047"/>
        <v>35452.506188526924</v>
      </c>
      <c r="AB2664" s="38">
        <f t="shared" si="1049"/>
        <v>1.8044374883174896E-9</v>
      </c>
      <c r="AD2664" s="17">
        <f t="shared" si="1048"/>
        <v>37</v>
      </c>
      <c r="AH2664" s="103"/>
    </row>
    <row r="2665" spans="1:34">
      <c r="A2665" s="533"/>
      <c r="C2665" s="67" t="str">
        <f>'Terminated loans'!F1855</f>
        <v>E</v>
      </c>
      <c r="D2665" s="19">
        <f>'Terminated loans'!H1855</f>
        <v>143998576</v>
      </c>
      <c r="E2665" s="19">
        <f>'Terminated loans'!I1855</f>
        <v>98</v>
      </c>
      <c r="F2665" s="19" t="str">
        <f>'Terminated loans'!J1855</f>
        <v xml:space="preserve">CHUMMUN A C                    </v>
      </c>
      <c r="G2665" s="547" t="str">
        <f t="shared" si="1011"/>
        <v>D2</v>
      </c>
      <c r="H2665" s="21">
        <f>'Terminated loans'!L1855</f>
        <v>41050</v>
      </c>
      <c r="I2665" s="21">
        <f>IF(B2665="VELS",'Terminated loans'!M1855,'Terminated loans'!B1855)</f>
        <v>42185</v>
      </c>
      <c r="J2665" s="34">
        <f t="shared" si="1037"/>
        <v>37</v>
      </c>
      <c r="K2665" s="34">
        <f t="shared" si="1050"/>
        <v>102</v>
      </c>
      <c r="L2665" s="34">
        <f t="shared" si="1051"/>
        <v>37</v>
      </c>
      <c r="M2665" s="34">
        <f t="shared" si="1052"/>
        <v>37</v>
      </c>
      <c r="N2665" s="52">
        <f t="shared" si="1010"/>
        <v>37</v>
      </c>
      <c r="O2665" s="318">
        <f>+'Terminated loans'!S1855</f>
        <v>245038</v>
      </c>
      <c r="P2665" s="26">
        <f>+'Terminated loans'!T1855</f>
        <v>0.05</v>
      </c>
      <c r="Q2665" s="536">
        <f t="shared" si="1012"/>
        <v>9.4E-2</v>
      </c>
      <c r="R2665" s="222">
        <f t="shared" si="1038"/>
        <v>7160.0166001292364</v>
      </c>
      <c r="S2665" s="36">
        <f t="shared" si="1039"/>
        <v>229211.40755028624</v>
      </c>
      <c r="T2665" s="36">
        <f t="shared" si="1040"/>
        <v>15826.59244971376</v>
      </c>
      <c r="U2665" s="36">
        <f t="shared" si="1041"/>
        <v>35709.206654496578</v>
      </c>
      <c r="V2665" s="36">
        <f t="shared" si="1042"/>
        <v>19882.614204781799</v>
      </c>
      <c r="W2665" s="37">
        <f t="shared" si="1043"/>
        <v>15826.592449714779</v>
      </c>
      <c r="X2665" s="36">
        <f t="shared" si="1044"/>
        <v>15826.59244971376</v>
      </c>
      <c r="Y2665" s="276">
        <f t="shared" si="1045"/>
        <v>15826.592449714779</v>
      </c>
      <c r="Z2665" s="36">
        <f t="shared" si="1046"/>
        <v>35709.206654496578</v>
      </c>
      <c r="AA2665" s="36">
        <f t="shared" si="1047"/>
        <v>19882.614204781799</v>
      </c>
      <c r="AB2665" s="38">
        <f t="shared" si="1049"/>
        <v>1.0186340659856796E-9</v>
      </c>
      <c r="AD2665" s="17">
        <f t="shared" si="1048"/>
        <v>37</v>
      </c>
      <c r="AH2665" s="103"/>
    </row>
    <row r="2666" spans="1:34">
      <c r="A2666" s="533"/>
      <c r="C2666" s="67" t="str">
        <f>'Terminated loans'!F1856</f>
        <v>E</v>
      </c>
      <c r="D2666" s="19">
        <f>'Terminated loans'!H1856</f>
        <v>283990044</v>
      </c>
      <c r="E2666" s="19">
        <f>'Terminated loans'!I1856</f>
        <v>97</v>
      </c>
      <c r="F2666" s="19" t="str">
        <f>'Terminated loans'!J1856</f>
        <v xml:space="preserve">JHABEEMISSUR J C               </v>
      </c>
      <c r="G2666" s="547" t="str">
        <f t="shared" si="1011"/>
        <v>C2</v>
      </c>
      <c r="H2666" s="21">
        <f>'Terminated loans'!L1856</f>
        <v>40711</v>
      </c>
      <c r="I2666" s="21">
        <f>IF(B2666="VELS",'Terminated loans'!M1856,'Terminated loans'!B1856)</f>
        <v>42185</v>
      </c>
      <c r="J2666" s="34">
        <f t="shared" si="1037"/>
        <v>48</v>
      </c>
      <c r="K2666" s="34">
        <f t="shared" si="1050"/>
        <v>114</v>
      </c>
      <c r="L2666" s="34">
        <f t="shared" si="1051"/>
        <v>48</v>
      </c>
      <c r="M2666" s="34">
        <f t="shared" si="1052"/>
        <v>48</v>
      </c>
      <c r="N2666" s="52">
        <f t="shared" si="1010"/>
        <v>48</v>
      </c>
      <c r="O2666" s="318">
        <f>+'Terminated loans'!S1856</f>
        <v>50480</v>
      </c>
      <c r="P2666" s="26">
        <f>+'Terminated loans'!T1856</f>
        <v>0</v>
      </c>
      <c r="Q2666" s="536">
        <f t="shared" si="1012"/>
        <v>9.9000000000000005E-2</v>
      </c>
      <c r="R2666" s="222">
        <f t="shared" si="1038"/>
        <v>1051.6666666666667</v>
      </c>
      <c r="S2666" s="36">
        <f t="shared" si="1039"/>
        <v>41543.901437217864</v>
      </c>
      <c r="T2666" s="36">
        <f t="shared" si="1040"/>
        <v>8936.0985627821356</v>
      </c>
      <c r="U2666" s="36">
        <f t="shared" si="1041"/>
        <v>8936.0985627827395</v>
      </c>
      <c r="V2666" s="36">
        <f t="shared" si="1042"/>
        <v>0</v>
      </c>
      <c r="W2666" s="37">
        <f t="shared" si="1043"/>
        <v>8936.0985627827395</v>
      </c>
      <c r="X2666" s="36">
        <f t="shared" si="1044"/>
        <v>8936.0985627821356</v>
      </c>
      <c r="Y2666" s="276">
        <f t="shared" si="1045"/>
        <v>8936.0985627827395</v>
      </c>
      <c r="Z2666" s="36">
        <f t="shared" si="1046"/>
        <v>8936.0985627827395</v>
      </c>
      <c r="AA2666" s="36">
        <f t="shared" si="1047"/>
        <v>0</v>
      </c>
      <c r="AB2666" s="38">
        <f t="shared" si="1049"/>
        <v>6.0390448197722435E-10</v>
      </c>
      <c r="AD2666" s="17">
        <f t="shared" si="1048"/>
        <v>48</v>
      </c>
      <c r="AH2666" s="103"/>
    </row>
    <row r="2667" spans="1:34">
      <c r="A2667" s="533"/>
      <c r="C2667" s="67" t="str">
        <f>'Terminated loans'!F1857</f>
        <v>E</v>
      </c>
      <c r="D2667" s="19">
        <f>'Terminated loans'!H1857</f>
        <v>141996991</v>
      </c>
      <c r="E2667" s="19">
        <f>'Terminated loans'!I1857</f>
        <v>98</v>
      </c>
      <c r="F2667" s="19" t="str">
        <f>'Terminated loans'!J1857</f>
        <v xml:space="preserve">TANY V B P S                   </v>
      </c>
      <c r="G2667" s="547" t="str">
        <f t="shared" si="1011"/>
        <v>B2</v>
      </c>
      <c r="H2667" s="21">
        <f>'Terminated loans'!L1857</f>
        <v>40529</v>
      </c>
      <c r="I2667" s="21">
        <f>IF(B2667="VELS",'Terminated loans'!M1857,'Terminated loans'!B1857)</f>
        <v>42216</v>
      </c>
      <c r="J2667" s="34">
        <f t="shared" ref="J2667:J2687" si="1053">ROUND((I2667-H2667)/365*12,0)</f>
        <v>55</v>
      </c>
      <c r="K2667" s="34">
        <f t="shared" si="1050"/>
        <v>120</v>
      </c>
      <c r="L2667" s="34">
        <f t="shared" si="1051"/>
        <v>55</v>
      </c>
      <c r="M2667" s="34">
        <f t="shared" si="1052"/>
        <v>55</v>
      </c>
      <c r="N2667" s="52">
        <f t="shared" si="1010"/>
        <v>55</v>
      </c>
      <c r="O2667" s="318">
        <f>+'Terminated loans'!S1857</f>
        <v>243785</v>
      </c>
      <c r="P2667" s="26">
        <f>+'Terminated loans'!T1857</f>
        <v>0.05</v>
      </c>
      <c r="Q2667" s="536">
        <f t="shared" si="1012"/>
        <v>9.4E-2</v>
      </c>
      <c r="R2667" s="222">
        <f t="shared" ref="R2667:R2687" si="1054">PMT(P2667/12,L2667,-O2667,0,0)</f>
        <v>4968.9090903351153</v>
      </c>
      <c r="S2667" s="36">
        <f t="shared" ref="S2667:S2687" si="1055">(-PV(Q2667/12,L2667,R2667,0,0))</f>
        <v>221343.18923509138</v>
      </c>
      <c r="T2667" s="36">
        <f t="shared" ref="T2667:T2687" si="1056">O2667-S2667</f>
        <v>22441.810764908616</v>
      </c>
      <c r="U2667" s="36">
        <f t="shared" ref="U2667:U2687" si="1057">-IF(OR(Q2667="",Q2667=0),0,(CUMIPMT(Q2667/12,L2667,S2667,1,M2667,0)))</f>
        <v>51946.810733341001</v>
      </c>
      <c r="V2667" s="36">
        <f t="shared" ref="V2667:V2687" si="1058">-IF(OR(P2667="",P2667=0),0,(CUMIPMT(P2667/12,L2667,O2667,1,M2667,0)))</f>
        <v>29504.999968431366</v>
      </c>
      <c r="W2667" s="37">
        <f t="shared" ref="W2667:W2687" si="1059">IF(ISERROR(U2667-V2667),0,U2667-V2667)</f>
        <v>22441.810764909635</v>
      </c>
      <c r="X2667" s="36">
        <f t="shared" ref="X2667:X2687" si="1060">IF(C2667="O",T2667/AD2667*N2667,T2667)</f>
        <v>22441.810764908616</v>
      </c>
      <c r="Y2667" s="276">
        <f t="shared" ref="Y2667:Y2687" si="1061">W2667</f>
        <v>22441.810764909635</v>
      </c>
      <c r="Z2667" s="36">
        <f t="shared" ref="Z2667:Z2687" si="1062">-IF(OR(Q2667="",Q2667=0),0,(CUMIPMT(Q2667/12,L2667,S2667,1,L2667,0)))</f>
        <v>51946.810733341001</v>
      </c>
      <c r="AA2667" s="36">
        <f t="shared" ref="AA2667:AA2687" si="1063">-IF(OR(P2667="",P2667=0),0,(CUMIPMT(P2667/12,L2667,O2667,1,L2667,0)))</f>
        <v>29504.999968431366</v>
      </c>
      <c r="AB2667" s="38">
        <f t="shared" si="1049"/>
        <v>1.0186340659856796E-9</v>
      </c>
      <c r="AD2667" s="17">
        <f t="shared" ref="AD2667:AD2687" si="1064">IF(L2667&gt;$J$2,$J$2,L2667)</f>
        <v>55</v>
      </c>
      <c r="AH2667" s="103"/>
    </row>
    <row r="2668" spans="1:34">
      <c r="A2668" s="533"/>
      <c r="C2668" s="67" t="str">
        <f>'Terminated loans'!F1858</f>
        <v>E</v>
      </c>
      <c r="D2668" s="19">
        <f>'Terminated loans'!H1858</f>
        <v>143036839</v>
      </c>
      <c r="E2668" s="19">
        <f>'Terminated loans'!I1858</f>
        <v>99</v>
      </c>
      <c r="F2668" s="19" t="str">
        <f>'Terminated loans'!J1858</f>
        <v xml:space="preserve">RAMGOLAM A(SL 1392)            </v>
      </c>
      <c r="G2668" s="547" t="str">
        <f t="shared" si="1011"/>
        <v>A1</v>
      </c>
      <c r="H2668" s="21">
        <f>'Terminated loans'!L1858</f>
        <v>39909</v>
      </c>
      <c r="I2668" s="21">
        <f>IF(B2668="VELS",'Terminated loans'!M1858,'Terminated loans'!B1858)</f>
        <v>42216</v>
      </c>
      <c r="J2668" s="34">
        <f t="shared" si="1053"/>
        <v>76</v>
      </c>
      <c r="K2668" s="34">
        <f t="shared" si="1050"/>
        <v>140</v>
      </c>
      <c r="L2668" s="34">
        <f t="shared" si="1051"/>
        <v>76</v>
      </c>
      <c r="M2668" s="34">
        <f t="shared" si="1052"/>
        <v>76</v>
      </c>
      <c r="N2668" s="52">
        <f t="shared" si="1010"/>
        <v>76</v>
      </c>
      <c r="O2668" s="318">
        <f>+'Terminated loans'!S1858</f>
        <v>549098</v>
      </c>
      <c r="P2668" s="26">
        <f>+'Terminated loans'!T1858</f>
        <v>0.03</v>
      </c>
      <c r="Q2668" s="536">
        <f t="shared" si="1012"/>
        <v>8.6499999999999994E-2</v>
      </c>
      <c r="R2668" s="222">
        <f t="shared" si="1054"/>
        <v>7942.068631211745</v>
      </c>
      <c r="S2668" s="36">
        <f t="shared" si="1055"/>
        <v>463480.54316519247</v>
      </c>
      <c r="T2668" s="36">
        <f t="shared" si="1056"/>
        <v>85617.456834807526</v>
      </c>
      <c r="U2668" s="36">
        <f t="shared" si="1057"/>
        <v>140116.67280689511</v>
      </c>
      <c r="V2668" s="36">
        <f t="shared" si="1058"/>
        <v>54499.215972092585</v>
      </c>
      <c r="W2668" s="37">
        <f t="shared" si="1059"/>
        <v>85617.45683480252</v>
      </c>
      <c r="X2668" s="36">
        <f t="shared" si="1060"/>
        <v>85617.456834807526</v>
      </c>
      <c r="Y2668" s="276">
        <f t="shared" si="1061"/>
        <v>85617.45683480252</v>
      </c>
      <c r="Z2668" s="36">
        <f t="shared" si="1062"/>
        <v>140116.67280689511</v>
      </c>
      <c r="AA2668" s="36">
        <f t="shared" si="1063"/>
        <v>54499.215972092585</v>
      </c>
      <c r="AB2668" s="38">
        <f t="shared" si="1049"/>
        <v>-5.005858838558197E-9</v>
      </c>
      <c r="AD2668" s="17">
        <f t="shared" si="1064"/>
        <v>76</v>
      </c>
      <c r="AH2668" s="103"/>
    </row>
    <row r="2669" spans="1:34">
      <c r="A2669" s="533"/>
      <c r="C2669" s="67" t="str">
        <f>'Terminated loans'!F1859</f>
        <v>E</v>
      </c>
      <c r="D2669" s="19">
        <f>'Terminated loans'!H1859</f>
        <v>143982033</v>
      </c>
      <c r="E2669" s="19">
        <f>'Terminated loans'!I1859</f>
        <v>98</v>
      </c>
      <c r="F2669" s="19" t="str">
        <f>'Terminated loans'!J1859</f>
        <v xml:space="preserve">DHOORAH M O                    </v>
      </c>
      <c r="G2669" s="547" t="str">
        <f t="shared" si="1011"/>
        <v>E2</v>
      </c>
      <c r="H2669" s="21">
        <f>'Terminated loans'!L1859</f>
        <v>41479</v>
      </c>
      <c r="I2669" s="21">
        <f>IF(B2669="VELS",'Terminated loans'!M1859,'Terminated loans'!B1859)</f>
        <v>42216</v>
      </c>
      <c r="J2669" s="34">
        <f t="shared" si="1053"/>
        <v>24</v>
      </c>
      <c r="K2669" s="34">
        <f t="shared" si="1050"/>
        <v>88</v>
      </c>
      <c r="L2669" s="34">
        <f t="shared" si="1051"/>
        <v>24</v>
      </c>
      <c r="M2669" s="34">
        <f t="shared" si="1052"/>
        <v>24</v>
      </c>
      <c r="N2669" s="52">
        <f t="shared" si="1010"/>
        <v>24</v>
      </c>
      <c r="O2669" s="318">
        <f>+'Terminated loans'!S1859</f>
        <v>238020</v>
      </c>
      <c r="P2669" s="26">
        <f>+'Terminated loans'!T1859</f>
        <v>0.05</v>
      </c>
      <c r="Q2669" s="536">
        <f t="shared" si="1012"/>
        <v>9.1499999999999998E-2</v>
      </c>
      <c r="R2669" s="222">
        <f t="shared" si="1054"/>
        <v>10442.268184502971</v>
      </c>
      <c r="S2669" s="36">
        <f t="shared" si="1055"/>
        <v>228228.36123998571</v>
      </c>
      <c r="T2669" s="36">
        <f t="shared" si="1056"/>
        <v>9791.6387600142916</v>
      </c>
      <c r="U2669" s="36">
        <f t="shared" si="1057"/>
        <v>22386.075188085815</v>
      </c>
      <c r="V2669" s="36">
        <f t="shared" si="1058"/>
        <v>12594.436428071291</v>
      </c>
      <c r="W2669" s="37">
        <f t="shared" si="1059"/>
        <v>9791.6387600145245</v>
      </c>
      <c r="X2669" s="36">
        <f t="shared" si="1060"/>
        <v>9791.6387600142916</v>
      </c>
      <c r="Y2669" s="276">
        <f t="shared" si="1061"/>
        <v>9791.6387600145245</v>
      </c>
      <c r="Z2669" s="36">
        <f t="shared" si="1062"/>
        <v>22386.075188085815</v>
      </c>
      <c r="AA2669" s="36">
        <f t="shared" si="1063"/>
        <v>12594.436428071291</v>
      </c>
      <c r="AB2669" s="38">
        <f t="shared" si="1049"/>
        <v>2.3283064365386963E-10</v>
      </c>
      <c r="AD2669" s="17">
        <f t="shared" si="1064"/>
        <v>24</v>
      </c>
      <c r="AH2669" s="103"/>
    </row>
    <row r="2670" spans="1:34">
      <c r="A2670" s="533"/>
      <c r="C2670" s="67" t="str">
        <f>'Terminated loans'!F1860</f>
        <v>E</v>
      </c>
      <c r="D2670" s="19">
        <f>'Terminated loans'!H1860</f>
        <v>143982173</v>
      </c>
      <c r="E2670" s="19">
        <f>'Terminated loans'!I1860</f>
        <v>98</v>
      </c>
      <c r="F2670" s="19" t="str">
        <f>'Terminated loans'!J1860</f>
        <v xml:space="preserve">DOOKHEEA L(MUACC87579)         </v>
      </c>
      <c r="G2670" s="547" t="str">
        <f t="shared" si="1011"/>
        <v>E2</v>
      </c>
      <c r="H2670" s="21">
        <f>'Terminated loans'!L1860</f>
        <v>41558</v>
      </c>
      <c r="I2670" s="21">
        <f>IF(B2670="VELS",'Terminated loans'!M1860,'Terminated loans'!B1860)</f>
        <v>42216</v>
      </c>
      <c r="J2670" s="34">
        <f t="shared" si="1053"/>
        <v>22</v>
      </c>
      <c r="K2670" s="34">
        <f t="shared" si="1050"/>
        <v>86</v>
      </c>
      <c r="L2670" s="34">
        <f t="shared" si="1051"/>
        <v>22</v>
      </c>
      <c r="M2670" s="34">
        <f t="shared" si="1052"/>
        <v>22</v>
      </c>
      <c r="N2670" s="52">
        <f t="shared" si="1010"/>
        <v>22</v>
      </c>
      <c r="O2670" s="318">
        <f>+'Terminated loans'!S1860</f>
        <v>180174</v>
      </c>
      <c r="P2670" s="26">
        <f>+'Terminated loans'!T1860</f>
        <v>0.05</v>
      </c>
      <c r="Q2670" s="536">
        <f t="shared" si="1012"/>
        <v>9.1499999999999998E-2</v>
      </c>
      <c r="R2670" s="222">
        <f t="shared" si="1054"/>
        <v>8587.8618732741961</v>
      </c>
      <c r="S2670" s="36">
        <f t="shared" si="1055"/>
        <v>173330.17782266275</v>
      </c>
      <c r="T2670" s="36">
        <f t="shared" si="1056"/>
        <v>6843.8221773372497</v>
      </c>
      <c r="U2670" s="36">
        <f t="shared" si="1057"/>
        <v>15602.78338936955</v>
      </c>
      <c r="V2670" s="36">
        <f t="shared" si="1058"/>
        <v>8758.9612120323</v>
      </c>
      <c r="W2670" s="37">
        <f t="shared" si="1059"/>
        <v>6843.8221773372497</v>
      </c>
      <c r="X2670" s="36">
        <f t="shared" si="1060"/>
        <v>6843.8221773372497</v>
      </c>
      <c r="Y2670" s="276">
        <f t="shared" si="1061"/>
        <v>6843.8221773372497</v>
      </c>
      <c r="Z2670" s="36">
        <f t="shared" si="1062"/>
        <v>15602.78338936955</v>
      </c>
      <c r="AA2670" s="36">
        <f t="shared" si="1063"/>
        <v>8758.9612120323</v>
      </c>
      <c r="AB2670" s="38">
        <f t="shared" si="1049"/>
        <v>0</v>
      </c>
      <c r="AD2670" s="17">
        <f t="shared" si="1064"/>
        <v>22</v>
      </c>
      <c r="AH2670" s="103"/>
    </row>
    <row r="2671" spans="1:34">
      <c r="A2671" s="533"/>
      <c r="C2671" s="67" t="str">
        <f>'Terminated loans'!F1861</f>
        <v>E</v>
      </c>
      <c r="D2671" s="19">
        <f>'Terminated loans'!H1861</f>
        <v>143982513</v>
      </c>
      <c r="E2671" s="19">
        <f>'Terminated loans'!I1861</f>
        <v>98</v>
      </c>
      <c r="F2671" s="19" t="str">
        <f>'Terminated loans'!J1861</f>
        <v xml:space="preserve">GUILLOT M O S                  </v>
      </c>
      <c r="G2671" s="547" t="str">
        <f t="shared" si="1011"/>
        <v>E2</v>
      </c>
      <c r="H2671" s="21">
        <f>'Terminated loans'!L1861</f>
        <v>41558</v>
      </c>
      <c r="I2671" s="21">
        <f>IF(B2671="VELS",'Terminated loans'!M1861,'Terminated loans'!B1861)</f>
        <v>42216</v>
      </c>
      <c r="J2671" s="34">
        <f t="shared" si="1053"/>
        <v>22</v>
      </c>
      <c r="K2671" s="34">
        <f t="shared" si="1050"/>
        <v>86</v>
      </c>
      <c r="L2671" s="34">
        <f t="shared" si="1051"/>
        <v>22</v>
      </c>
      <c r="M2671" s="34">
        <f t="shared" si="1052"/>
        <v>22</v>
      </c>
      <c r="N2671" s="52">
        <f t="shared" ref="N2671:N2734" si="1065">IF(C2671="O",IF(ROUND(($I$35-H2671)/365*12,0)&gt;$L2671,$L2671,ROUND(($I$35-H2671)/365*12,0)),IF(OR(C2671="E",C2671="N"),ROUND(M2671,0),"CHECK"))</f>
        <v>22</v>
      </c>
      <c r="O2671" s="318">
        <f>+'Terminated loans'!S1861</f>
        <v>100416</v>
      </c>
      <c r="P2671" s="26">
        <f>+'Terminated loans'!T1861</f>
        <v>0.05</v>
      </c>
      <c r="Q2671" s="536">
        <f t="shared" si="1012"/>
        <v>9.1499999999999998E-2</v>
      </c>
      <c r="R2671" s="222">
        <f t="shared" si="1054"/>
        <v>4786.2551637123097</v>
      </c>
      <c r="S2671" s="36">
        <f t="shared" si="1055"/>
        <v>96601.746846051625</v>
      </c>
      <c r="T2671" s="36">
        <f t="shared" si="1056"/>
        <v>3814.2531539483753</v>
      </c>
      <c r="U2671" s="36">
        <f t="shared" si="1057"/>
        <v>8695.8667556192086</v>
      </c>
      <c r="V2671" s="36">
        <f t="shared" si="1058"/>
        <v>4881.6136016708333</v>
      </c>
      <c r="W2671" s="37">
        <f t="shared" si="1059"/>
        <v>3814.2531539483753</v>
      </c>
      <c r="X2671" s="36">
        <f t="shared" si="1060"/>
        <v>3814.2531539483753</v>
      </c>
      <c r="Y2671" s="276">
        <f t="shared" si="1061"/>
        <v>3814.2531539483753</v>
      </c>
      <c r="Z2671" s="36">
        <f t="shared" si="1062"/>
        <v>8695.8667556192086</v>
      </c>
      <c r="AA2671" s="36">
        <f t="shared" si="1063"/>
        <v>4881.6136016708333</v>
      </c>
      <c r="AB2671" s="38">
        <f t="shared" si="1049"/>
        <v>0</v>
      </c>
      <c r="AD2671" s="17">
        <f t="shared" si="1064"/>
        <v>22</v>
      </c>
      <c r="AH2671" s="103"/>
    </row>
    <row r="2672" spans="1:34">
      <c r="A2672" s="533"/>
      <c r="C2672" s="67" t="str">
        <f>'Terminated loans'!F1862</f>
        <v>E</v>
      </c>
      <c r="D2672" s="19">
        <f>'Terminated loans'!H1862</f>
        <v>143984168</v>
      </c>
      <c r="E2672" s="19">
        <f>'Terminated loans'!I1862</f>
        <v>98</v>
      </c>
      <c r="F2672" s="19" t="str">
        <f>'Terminated loans'!J1862</f>
        <v xml:space="preserve">HURREERAM B S                  </v>
      </c>
      <c r="G2672" s="547" t="str">
        <f t="shared" si="1011"/>
        <v>E2</v>
      </c>
      <c r="H2672" s="21">
        <f>'Terminated loans'!L1862</f>
        <v>41806</v>
      </c>
      <c r="I2672" s="21">
        <f>IF(B2672="VELS",'Terminated loans'!M1862,'Terminated loans'!B1862)</f>
        <v>42216</v>
      </c>
      <c r="J2672" s="34">
        <f t="shared" si="1053"/>
        <v>13</v>
      </c>
      <c r="K2672" s="34">
        <f t="shared" si="1050"/>
        <v>78</v>
      </c>
      <c r="L2672" s="34">
        <f t="shared" si="1051"/>
        <v>13</v>
      </c>
      <c r="M2672" s="34">
        <f t="shared" si="1052"/>
        <v>13</v>
      </c>
      <c r="N2672" s="52">
        <f t="shared" si="1065"/>
        <v>13</v>
      </c>
      <c r="O2672" s="318">
        <f>+'Terminated loans'!S1862</f>
        <v>142582</v>
      </c>
      <c r="P2672" s="26">
        <f>+'Terminated loans'!T1862</f>
        <v>0.05</v>
      </c>
      <c r="Q2672" s="536">
        <f t="shared" si="1012"/>
        <v>9.1499999999999998E-2</v>
      </c>
      <c r="R2672" s="222">
        <f t="shared" si="1054"/>
        <v>11290.40179393896</v>
      </c>
      <c r="S2672" s="36">
        <f t="shared" si="1055"/>
        <v>139230.89314197746</v>
      </c>
      <c r="T2672" s="36">
        <f t="shared" si="1056"/>
        <v>3351.1068580225401</v>
      </c>
      <c r="U2672" s="36">
        <f t="shared" si="1057"/>
        <v>7544.3301792290004</v>
      </c>
      <c r="V2672" s="36">
        <f t="shared" si="1058"/>
        <v>4193.2233212064893</v>
      </c>
      <c r="W2672" s="37">
        <f t="shared" si="1059"/>
        <v>3351.106858022511</v>
      </c>
      <c r="X2672" s="36">
        <f t="shared" si="1060"/>
        <v>3351.1068580225401</v>
      </c>
      <c r="Y2672" s="276">
        <f t="shared" si="1061"/>
        <v>3351.106858022511</v>
      </c>
      <c r="Z2672" s="36">
        <f t="shared" si="1062"/>
        <v>7544.3301792290004</v>
      </c>
      <c r="AA2672" s="36">
        <f t="shared" si="1063"/>
        <v>4193.2233212064893</v>
      </c>
      <c r="AB2672" s="38">
        <f t="shared" si="1049"/>
        <v>-2.9103830456733704E-11</v>
      </c>
      <c r="AD2672" s="17">
        <f t="shared" si="1064"/>
        <v>13</v>
      </c>
      <c r="AH2672" s="103"/>
    </row>
    <row r="2673" spans="1:34">
      <c r="A2673" s="533"/>
      <c r="C2673" s="67" t="str">
        <f>'Terminated loans'!F1863</f>
        <v>E</v>
      </c>
      <c r="D2673" s="19">
        <f>'Terminated loans'!H1863</f>
        <v>143984281</v>
      </c>
      <c r="E2673" s="19">
        <f>'Terminated loans'!I1863</f>
        <v>98</v>
      </c>
      <c r="F2673" s="19" t="str">
        <f>'Terminated loans'!J1863</f>
        <v xml:space="preserve">BURRUTH K                      </v>
      </c>
      <c r="G2673" s="547" t="str">
        <f t="shared" si="1011"/>
        <v>E2</v>
      </c>
      <c r="H2673" s="21">
        <f>'Terminated loans'!L1863</f>
        <v>41943</v>
      </c>
      <c r="I2673" s="21">
        <f>IF(B2673="VELS",'Terminated loans'!M1863,'Terminated loans'!B1863)</f>
        <v>42216</v>
      </c>
      <c r="J2673" s="34">
        <f t="shared" si="1053"/>
        <v>9</v>
      </c>
      <c r="K2673" s="34">
        <f t="shared" si="1050"/>
        <v>73</v>
      </c>
      <c r="L2673" s="34">
        <f t="shared" si="1051"/>
        <v>9</v>
      </c>
      <c r="M2673" s="34">
        <f t="shared" si="1052"/>
        <v>9</v>
      </c>
      <c r="N2673" s="52">
        <f t="shared" si="1065"/>
        <v>9</v>
      </c>
      <c r="O2673" s="318">
        <f>+'Terminated loans'!S1863</f>
        <v>406420</v>
      </c>
      <c r="P2673" s="26">
        <f>+'Terminated loans'!T1863</f>
        <v>0.05</v>
      </c>
      <c r="Q2673" s="536">
        <f t="shared" si="1012"/>
        <v>9.1499999999999998E-2</v>
      </c>
      <c r="R2673" s="222">
        <f t="shared" si="1054"/>
        <v>46103.780427643251</v>
      </c>
      <c r="S2673" s="36">
        <f t="shared" si="1055"/>
        <v>399547.02696080576</v>
      </c>
      <c r="T2673" s="36">
        <f t="shared" si="1056"/>
        <v>6872.973039194243</v>
      </c>
      <c r="U2673" s="36">
        <f t="shared" si="1057"/>
        <v>15386.99688798358</v>
      </c>
      <c r="V2673" s="36">
        <f t="shared" si="1058"/>
        <v>8514.0238487893366</v>
      </c>
      <c r="W2673" s="37">
        <f t="shared" si="1059"/>
        <v>6872.973039194243</v>
      </c>
      <c r="X2673" s="36">
        <f t="shared" si="1060"/>
        <v>6872.973039194243</v>
      </c>
      <c r="Y2673" s="276">
        <f t="shared" si="1061"/>
        <v>6872.973039194243</v>
      </c>
      <c r="Z2673" s="36">
        <f t="shared" si="1062"/>
        <v>15386.99688798358</v>
      </c>
      <c r="AA2673" s="36">
        <f t="shared" si="1063"/>
        <v>8514.0238487893366</v>
      </c>
      <c r="AB2673" s="38">
        <f t="shared" si="1049"/>
        <v>0</v>
      </c>
      <c r="AD2673" s="17">
        <f t="shared" si="1064"/>
        <v>9</v>
      </c>
      <c r="AH2673" s="103"/>
    </row>
    <row r="2674" spans="1:34">
      <c r="A2674" s="533"/>
      <c r="C2674" s="67" t="str">
        <f>'Terminated loans'!F1864</f>
        <v>E</v>
      </c>
      <c r="D2674" s="19">
        <f>'Terminated loans'!H1864</f>
        <v>143990850</v>
      </c>
      <c r="E2674" s="19">
        <f>'Terminated loans'!I1864</f>
        <v>97</v>
      </c>
      <c r="F2674" s="19" t="str">
        <f>'Terminated loans'!J1864</f>
        <v xml:space="preserve">RAMCHUNDER I                   </v>
      </c>
      <c r="G2674" s="547" t="str">
        <f t="shared" si="1011"/>
        <v>A2</v>
      </c>
      <c r="H2674" s="21">
        <f>'Terminated loans'!L1864</f>
        <v>40402</v>
      </c>
      <c r="I2674" s="21">
        <f>IF(B2674="VELS",'Terminated loans'!M1864,'Terminated loans'!B1864)</f>
        <v>42216</v>
      </c>
      <c r="J2674" s="34">
        <f t="shared" si="1053"/>
        <v>60</v>
      </c>
      <c r="K2674" s="34">
        <f t="shared" si="1050"/>
        <v>124</v>
      </c>
      <c r="L2674" s="34">
        <f t="shared" si="1051"/>
        <v>60</v>
      </c>
      <c r="M2674" s="34">
        <f t="shared" si="1052"/>
        <v>60</v>
      </c>
      <c r="N2674" s="52">
        <f t="shared" si="1065"/>
        <v>60</v>
      </c>
      <c r="O2674" s="318">
        <f>+'Terminated loans'!S1864</f>
        <v>87670</v>
      </c>
      <c r="P2674" s="26">
        <f>+'Terminated loans'!T1864</f>
        <v>0</v>
      </c>
      <c r="Q2674" s="536">
        <f t="shared" si="1012"/>
        <v>0.104</v>
      </c>
      <c r="R2674" s="222">
        <f t="shared" si="1054"/>
        <v>1461.1666666666667</v>
      </c>
      <c r="S2674" s="36">
        <f t="shared" si="1055"/>
        <v>68137.460540767133</v>
      </c>
      <c r="T2674" s="36">
        <f t="shared" si="1056"/>
        <v>19532.539459232867</v>
      </c>
      <c r="U2674" s="36">
        <f t="shared" si="1057"/>
        <v>19532.539459232226</v>
      </c>
      <c r="V2674" s="36">
        <f t="shared" si="1058"/>
        <v>0</v>
      </c>
      <c r="W2674" s="37">
        <f t="shared" si="1059"/>
        <v>19532.539459232226</v>
      </c>
      <c r="X2674" s="36">
        <f t="shared" si="1060"/>
        <v>19532.539459232867</v>
      </c>
      <c r="Y2674" s="276">
        <f t="shared" si="1061"/>
        <v>19532.539459232226</v>
      </c>
      <c r="Z2674" s="36">
        <f t="shared" si="1062"/>
        <v>19532.539459232226</v>
      </c>
      <c r="AA2674" s="36">
        <f t="shared" si="1063"/>
        <v>0</v>
      </c>
      <c r="AB2674" s="38">
        <f t="shared" si="1049"/>
        <v>-6.4028427004814148E-10</v>
      </c>
      <c r="AD2674" s="17">
        <f t="shared" si="1064"/>
        <v>60</v>
      </c>
      <c r="AH2674" s="103"/>
    </row>
    <row r="2675" spans="1:34">
      <c r="A2675" s="533"/>
      <c r="C2675" s="67" t="str">
        <f>'Terminated loans'!F1865</f>
        <v>E</v>
      </c>
      <c r="D2675" s="19">
        <f>'Terminated loans'!H1865</f>
        <v>143991423</v>
      </c>
      <c r="E2675" s="19">
        <f>'Terminated loans'!I1865</f>
        <v>98</v>
      </c>
      <c r="F2675" s="19" t="str">
        <f>'Terminated loans'!J1865</f>
        <v xml:space="preserve">BOLAKY N D B(MUACC25757)       </v>
      </c>
      <c r="G2675" s="547" t="str">
        <f t="shared" si="1011"/>
        <v>A2</v>
      </c>
      <c r="H2675" s="21">
        <f>'Terminated loans'!L1865</f>
        <v>40389</v>
      </c>
      <c r="I2675" s="21">
        <f>IF(B2675="VELS",'Terminated loans'!M1865,'Terminated loans'!B1865)</f>
        <v>42216</v>
      </c>
      <c r="J2675" s="34">
        <f t="shared" si="1053"/>
        <v>60</v>
      </c>
      <c r="K2675" s="34">
        <f t="shared" si="1050"/>
        <v>124</v>
      </c>
      <c r="L2675" s="34">
        <f t="shared" si="1051"/>
        <v>60</v>
      </c>
      <c r="M2675" s="34">
        <f t="shared" si="1052"/>
        <v>60</v>
      </c>
      <c r="N2675" s="52">
        <f t="shared" si="1065"/>
        <v>60</v>
      </c>
      <c r="O2675" s="318">
        <f>+'Terminated loans'!S1865</f>
        <v>152260</v>
      </c>
      <c r="P2675" s="26">
        <f>+'Terminated loans'!T1865</f>
        <v>0.05</v>
      </c>
      <c r="Q2675" s="536">
        <f t="shared" si="1012"/>
        <v>0.104</v>
      </c>
      <c r="R2675" s="222">
        <f t="shared" si="1054"/>
        <v>2873.3340346371051</v>
      </c>
      <c r="S2675" s="36">
        <f t="shared" si="1055"/>
        <v>133989.97449905029</v>
      </c>
      <c r="T2675" s="36">
        <f t="shared" si="1056"/>
        <v>18270.025500949705</v>
      </c>
      <c r="U2675" s="36">
        <f t="shared" si="1057"/>
        <v>38410.067579174764</v>
      </c>
      <c r="V2675" s="36">
        <f t="shared" si="1058"/>
        <v>20140.04207822631</v>
      </c>
      <c r="W2675" s="37">
        <f t="shared" si="1059"/>
        <v>18270.025500948454</v>
      </c>
      <c r="X2675" s="36">
        <f t="shared" si="1060"/>
        <v>18270.025500949705</v>
      </c>
      <c r="Y2675" s="276">
        <f t="shared" si="1061"/>
        <v>18270.025500948454</v>
      </c>
      <c r="Z2675" s="36">
        <f t="shared" si="1062"/>
        <v>38410.067579174764</v>
      </c>
      <c r="AA2675" s="36">
        <f t="shared" si="1063"/>
        <v>20140.04207822631</v>
      </c>
      <c r="AB2675" s="38">
        <f t="shared" si="1049"/>
        <v>-1.2514647096395493E-9</v>
      </c>
      <c r="AD2675" s="17">
        <f t="shared" si="1064"/>
        <v>60</v>
      </c>
      <c r="AH2675" s="103"/>
    </row>
    <row r="2676" spans="1:34">
      <c r="A2676" s="533"/>
      <c r="C2676" s="67" t="str">
        <f>'Terminated loans'!F1866</f>
        <v>E</v>
      </c>
      <c r="D2676" s="19">
        <f>'Terminated loans'!H1866</f>
        <v>143992446</v>
      </c>
      <c r="E2676" s="19">
        <f>'Terminated loans'!I1866</f>
        <v>98</v>
      </c>
      <c r="F2676" s="19" t="str">
        <f>'Terminated loans'!J1866</f>
        <v xml:space="preserve">HOSSENBUX M G                  </v>
      </c>
      <c r="G2676" s="547" t="str">
        <f t="shared" si="1011"/>
        <v>A2</v>
      </c>
      <c r="H2676" s="21">
        <f>'Terminated loans'!L1866</f>
        <v>40403</v>
      </c>
      <c r="I2676" s="21">
        <f>IF(B2676="VELS",'Terminated loans'!M1866,'Terminated loans'!B1866)</f>
        <v>42216</v>
      </c>
      <c r="J2676" s="34">
        <f t="shared" si="1053"/>
        <v>60</v>
      </c>
      <c r="K2676" s="34">
        <f t="shared" si="1050"/>
        <v>124</v>
      </c>
      <c r="L2676" s="34">
        <f t="shared" si="1051"/>
        <v>60</v>
      </c>
      <c r="M2676" s="34">
        <f t="shared" si="1052"/>
        <v>60</v>
      </c>
      <c r="N2676" s="52">
        <f t="shared" si="1065"/>
        <v>60</v>
      </c>
      <c r="O2676" s="318">
        <f>+'Terminated loans'!S1866</f>
        <v>240399</v>
      </c>
      <c r="P2676" s="26">
        <f>+'Terminated loans'!T1866</f>
        <v>0.05</v>
      </c>
      <c r="Q2676" s="536">
        <f t="shared" si="1012"/>
        <v>0.104</v>
      </c>
      <c r="R2676" s="222">
        <f t="shared" si="1054"/>
        <v>4536.6256967865847</v>
      </c>
      <c r="S2676" s="36">
        <f t="shared" si="1055"/>
        <v>211552.97438327328</v>
      </c>
      <c r="T2676" s="36">
        <f t="shared" si="1056"/>
        <v>28846.025616726722</v>
      </c>
      <c r="U2676" s="36">
        <f t="shared" si="1057"/>
        <v>60644.567423919827</v>
      </c>
      <c r="V2676" s="36">
        <f t="shared" si="1058"/>
        <v>31798.541807195026</v>
      </c>
      <c r="W2676" s="37">
        <f t="shared" si="1059"/>
        <v>28846.025616724801</v>
      </c>
      <c r="X2676" s="36">
        <f t="shared" si="1060"/>
        <v>28846.025616726722</v>
      </c>
      <c r="Y2676" s="276">
        <f t="shared" si="1061"/>
        <v>28846.025616724801</v>
      </c>
      <c r="Z2676" s="36">
        <f t="shared" si="1062"/>
        <v>60644.567423919827</v>
      </c>
      <c r="AA2676" s="36">
        <f t="shared" si="1063"/>
        <v>31798.541807195026</v>
      </c>
      <c r="AB2676" s="38">
        <f t="shared" si="1049"/>
        <v>-1.9208528101444244E-9</v>
      </c>
      <c r="AD2676" s="17">
        <f t="shared" si="1064"/>
        <v>60</v>
      </c>
      <c r="AH2676" s="103"/>
    </row>
    <row r="2677" spans="1:34">
      <c r="A2677" s="533"/>
      <c r="C2677" s="67" t="str">
        <f>'Terminated loans'!F1867</f>
        <v>E</v>
      </c>
      <c r="D2677" s="19">
        <f>'Terminated loans'!H1867</f>
        <v>143992594</v>
      </c>
      <c r="E2677" s="19">
        <f>'Terminated loans'!I1867</f>
        <v>98</v>
      </c>
      <c r="F2677" s="19" t="str">
        <f>'Terminated loans'!J1867</f>
        <v xml:space="preserve">RAMDHARRY M                    </v>
      </c>
      <c r="G2677" s="547" t="str">
        <f t="shared" si="1011"/>
        <v>A2</v>
      </c>
      <c r="H2677" s="21">
        <f>'Terminated loans'!L1867</f>
        <v>40393</v>
      </c>
      <c r="I2677" s="21">
        <f>IF(B2677="VELS",'Terminated loans'!M1867,'Terminated loans'!B1867)</f>
        <v>42216</v>
      </c>
      <c r="J2677" s="34">
        <f t="shared" si="1053"/>
        <v>60</v>
      </c>
      <c r="K2677" s="34">
        <f t="shared" si="1050"/>
        <v>124</v>
      </c>
      <c r="L2677" s="34">
        <f t="shared" si="1051"/>
        <v>60</v>
      </c>
      <c r="M2677" s="34">
        <f t="shared" si="1052"/>
        <v>60</v>
      </c>
      <c r="N2677" s="52">
        <f t="shared" si="1065"/>
        <v>60</v>
      </c>
      <c r="O2677" s="318">
        <f>+'Terminated loans'!S1867</f>
        <v>100319</v>
      </c>
      <c r="P2677" s="26">
        <f>+'Terminated loans'!T1867</f>
        <v>0.05</v>
      </c>
      <c r="Q2677" s="536">
        <f t="shared" si="1012"/>
        <v>0.104</v>
      </c>
      <c r="R2677" s="222">
        <f t="shared" si="1054"/>
        <v>1893.143287933533</v>
      </c>
      <c r="S2677" s="36">
        <f t="shared" si="1055"/>
        <v>88281.493837975999</v>
      </c>
      <c r="T2677" s="36">
        <f t="shared" si="1056"/>
        <v>12037.506162024001</v>
      </c>
      <c r="U2677" s="36">
        <f t="shared" si="1057"/>
        <v>25307.103438035148</v>
      </c>
      <c r="V2677" s="36">
        <f t="shared" si="1058"/>
        <v>13269.597276011977</v>
      </c>
      <c r="W2677" s="37">
        <f t="shared" si="1059"/>
        <v>12037.506162023172</v>
      </c>
      <c r="X2677" s="36">
        <f t="shared" si="1060"/>
        <v>12037.506162024001</v>
      </c>
      <c r="Y2677" s="276">
        <f t="shared" si="1061"/>
        <v>12037.506162023172</v>
      </c>
      <c r="Z2677" s="36">
        <f t="shared" si="1062"/>
        <v>25307.103438035148</v>
      </c>
      <c r="AA2677" s="36">
        <f t="shared" si="1063"/>
        <v>13269.597276011977</v>
      </c>
      <c r="AB2677" s="38">
        <f t="shared" si="1049"/>
        <v>-8.2945916801691055E-10</v>
      </c>
      <c r="AD2677" s="17">
        <f t="shared" si="1064"/>
        <v>60</v>
      </c>
      <c r="AH2677" s="103"/>
    </row>
    <row r="2678" spans="1:34">
      <c r="A2678" s="533"/>
      <c r="C2678" s="67" t="str">
        <f>'Terminated loans'!F1868</f>
        <v>E</v>
      </c>
      <c r="D2678" s="19">
        <f>'Terminated loans'!H1868</f>
        <v>143992608</v>
      </c>
      <c r="E2678" s="19">
        <f>'Terminated loans'!I1868</f>
        <v>97</v>
      </c>
      <c r="F2678" s="19" t="str">
        <f>'Terminated loans'!J1868</f>
        <v xml:space="preserve">MOTAH S V                      </v>
      </c>
      <c r="G2678" s="547" t="str">
        <f t="shared" si="1011"/>
        <v>A2</v>
      </c>
      <c r="H2678" s="21">
        <f>'Terminated loans'!L1868</f>
        <v>40403</v>
      </c>
      <c r="I2678" s="21">
        <f>IF(B2678="VELS",'Terminated loans'!M1868,'Terminated loans'!B1868)</f>
        <v>42216</v>
      </c>
      <c r="J2678" s="34">
        <f t="shared" si="1053"/>
        <v>60</v>
      </c>
      <c r="K2678" s="34">
        <f t="shared" si="1050"/>
        <v>124</v>
      </c>
      <c r="L2678" s="34">
        <f t="shared" si="1051"/>
        <v>60</v>
      </c>
      <c r="M2678" s="34">
        <f t="shared" si="1052"/>
        <v>60</v>
      </c>
      <c r="N2678" s="52">
        <f t="shared" si="1065"/>
        <v>60</v>
      </c>
      <c r="O2678" s="318">
        <f>+'Terminated loans'!S1868</f>
        <v>70000</v>
      </c>
      <c r="P2678" s="26">
        <f>+'Terminated loans'!T1868</f>
        <v>0</v>
      </c>
      <c r="Q2678" s="536">
        <f t="shared" si="1012"/>
        <v>0.104</v>
      </c>
      <c r="R2678" s="222">
        <f t="shared" si="1054"/>
        <v>1166.6666666666667</v>
      </c>
      <c r="S2678" s="36">
        <f t="shared" si="1055"/>
        <v>54404.268710547498</v>
      </c>
      <c r="T2678" s="36">
        <f t="shared" si="1056"/>
        <v>15595.731289452502</v>
      </c>
      <c r="U2678" s="36">
        <f t="shared" si="1057"/>
        <v>15595.731289451986</v>
      </c>
      <c r="V2678" s="36">
        <f t="shared" si="1058"/>
        <v>0</v>
      </c>
      <c r="W2678" s="37">
        <f t="shared" si="1059"/>
        <v>15595.731289451986</v>
      </c>
      <c r="X2678" s="36">
        <f t="shared" si="1060"/>
        <v>15595.731289452502</v>
      </c>
      <c r="Y2678" s="276">
        <f t="shared" si="1061"/>
        <v>15595.731289451986</v>
      </c>
      <c r="Z2678" s="36">
        <f t="shared" si="1062"/>
        <v>15595.731289451986</v>
      </c>
      <c r="AA2678" s="36">
        <f t="shared" si="1063"/>
        <v>0</v>
      </c>
      <c r="AB2678" s="38">
        <f t="shared" si="1049"/>
        <v>-5.1659299060702324E-10</v>
      </c>
      <c r="AD2678" s="17">
        <f t="shared" si="1064"/>
        <v>60</v>
      </c>
      <c r="AH2678" s="103"/>
    </row>
    <row r="2679" spans="1:34">
      <c r="A2679" s="533"/>
      <c r="C2679" s="67" t="str">
        <f>'Terminated loans'!F1869</f>
        <v>E</v>
      </c>
      <c r="D2679" s="19">
        <f>'Terminated loans'!H1869</f>
        <v>143992993</v>
      </c>
      <c r="E2679" s="19">
        <f>'Terminated loans'!I1869</f>
        <v>98</v>
      </c>
      <c r="F2679" s="19" t="str">
        <f>'Terminated loans'!J1869</f>
        <v xml:space="preserve">SOOBARAH M                     </v>
      </c>
      <c r="G2679" s="547" t="str">
        <f t="shared" si="1011"/>
        <v>A2</v>
      </c>
      <c r="H2679" s="21">
        <f>'Terminated loans'!L1869</f>
        <v>40399</v>
      </c>
      <c r="I2679" s="21">
        <f>IF(B2679="VELS",'Terminated loans'!M1869,'Terminated loans'!B1869)</f>
        <v>42216</v>
      </c>
      <c r="J2679" s="34">
        <f t="shared" si="1053"/>
        <v>60</v>
      </c>
      <c r="K2679" s="34">
        <f t="shared" si="1050"/>
        <v>124</v>
      </c>
      <c r="L2679" s="34">
        <f t="shared" si="1051"/>
        <v>60</v>
      </c>
      <c r="M2679" s="34">
        <f t="shared" si="1052"/>
        <v>60</v>
      </c>
      <c r="N2679" s="52">
        <f t="shared" si="1065"/>
        <v>60</v>
      </c>
      <c r="O2679" s="318">
        <f>+'Terminated loans'!S1869</f>
        <v>240666</v>
      </c>
      <c r="P2679" s="26">
        <f>+'Terminated loans'!T1869</f>
        <v>0.05</v>
      </c>
      <c r="Q2679" s="536">
        <f t="shared" si="1012"/>
        <v>0.104</v>
      </c>
      <c r="R2679" s="222">
        <f t="shared" si="1054"/>
        <v>4541.6643161695356</v>
      </c>
      <c r="S2679" s="36">
        <f t="shared" si="1055"/>
        <v>211787.93644285059</v>
      </c>
      <c r="T2679" s="36">
        <f t="shared" si="1056"/>
        <v>28878.063557149406</v>
      </c>
      <c r="U2679" s="36">
        <f t="shared" si="1057"/>
        <v>60711.922527319519</v>
      </c>
      <c r="V2679" s="36">
        <f t="shared" si="1058"/>
        <v>31833.858970172121</v>
      </c>
      <c r="W2679" s="37">
        <f t="shared" si="1059"/>
        <v>28878.063557147398</v>
      </c>
      <c r="X2679" s="36">
        <f t="shared" si="1060"/>
        <v>28878.063557149406</v>
      </c>
      <c r="Y2679" s="276">
        <f t="shared" si="1061"/>
        <v>28878.063557147398</v>
      </c>
      <c r="Z2679" s="36">
        <f t="shared" si="1062"/>
        <v>60711.922527319519</v>
      </c>
      <c r="AA2679" s="36">
        <f t="shared" si="1063"/>
        <v>31833.858970172121</v>
      </c>
      <c r="AB2679" s="38">
        <f t="shared" si="1049"/>
        <v>-2.0081643015146255E-9</v>
      </c>
      <c r="AD2679" s="17">
        <f t="shared" si="1064"/>
        <v>60</v>
      </c>
      <c r="AH2679" s="103"/>
    </row>
    <row r="2680" spans="1:34">
      <c r="A2680" s="533"/>
      <c r="C2680" s="67" t="str">
        <f>'Terminated loans'!F1870</f>
        <v>E</v>
      </c>
      <c r="D2680" s="19">
        <f>'Terminated loans'!H1870</f>
        <v>143994392</v>
      </c>
      <c r="E2680" s="19">
        <f>'Terminated loans'!I1870</f>
        <v>98</v>
      </c>
      <c r="F2680" s="19" t="str">
        <f>'Terminated loans'!J1870</f>
        <v xml:space="preserve">BROWN M A                      </v>
      </c>
      <c r="G2680" s="547" t="str">
        <f t="shared" si="1011"/>
        <v>B2</v>
      </c>
      <c r="H2680" s="21">
        <f>'Terminated loans'!L1870</f>
        <v>40590</v>
      </c>
      <c r="I2680" s="21">
        <f>IF(B2680="VELS",'Terminated loans'!M1870,'Terminated loans'!B1870)</f>
        <v>42216</v>
      </c>
      <c r="J2680" s="34">
        <f t="shared" si="1053"/>
        <v>53</v>
      </c>
      <c r="K2680" s="34">
        <f t="shared" si="1050"/>
        <v>118</v>
      </c>
      <c r="L2680" s="34">
        <f t="shared" si="1051"/>
        <v>53</v>
      </c>
      <c r="M2680" s="34">
        <f t="shared" si="1052"/>
        <v>53</v>
      </c>
      <c r="N2680" s="52">
        <f t="shared" si="1065"/>
        <v>53</v>
      </c>
      <c r="O2680" s="318">
        <f>+'Terminated loans'!S1870</f>
        <v>244563</v>
      </c>
      <c r="P2680" s="26">
        <f>+'Terminated loans'!T1870</f>
        <v>0.05</v>
      </c>
      <c r="Q2680" s="536">
        <f t="shared" si="1012"/>
        <v>9.4E-2</v>
      </c>
      <c r="R2680" s="222">
        <f t="shared" si="1054"/>
        <v>5152.2077109015627</v>
      </c>
      <c r="S2680" s="36">
        <f t="shared" si="1055"/>
        <v>222773.28108583033</v>
      </c>
      <c r="T2680" s="36">
        <f t="shared" si="1056"/>
        <v>21789.718914169673</v>
      </c>
      <c r="U2680" s="36">
        <f t="shared" si="1057"/>
        <v>50293.727591953619</v>
      </c>
      <c r="V2680" s="36">
        <f t="shared" si="1058"/>
        <v>28504.00867778284</v>
      </c>
      <c r="W2680" s="37">
        <f t="shared" si="1059"/>
        <v>21789.718914170779</v>
      </c>
      <c r="X2680" s="36">
        <f t="shared" si="1060"/>
        <v>21789.718914169673</v>
      </c>
      <c r="Y2680" s="276">
        <f t="shared" si="1061"/>
        <v>21789.718914170779</v>
      </c>
      <c r="Z2680" s="36">
        <f t="shared" si="1062"/>
        <v>50293.727591953619</v>
      </c>
      <c r="AA2680" s="36">
        <f t="shared" si="1063"/>
        <v>28504.00867778284</v>
      </c>
      <c r="AB2680" s="38">
        <f t="shared" si="1049"/>
        <v>1.1059455573558807E-9</v>
      </c>
      <c r="AD2680" s="17">
        <f t="shared" si="1064"/>
        <v>53</v>
      </c>
      <c r="AH2680" s="103"/>
    </row>
    <row r="2681" spans="1:34">
      <c r="A2681" s="533"/>
      <c r="C2681" s="67" t="str">
        <f>'Terminated loans'!F1871</f>
        <v>E</v>
      </c>
      <c r="D2681" s="19">
        <f>'Terminated loans'!H1871</f>
        <v>143995011</v>
      </c>
      <c r="E2681" s="19">
        <f>'Terminated loans'!I1871</f>
        <v>98</v>
      </c>
      <c r="F2681" s="19" t="str">
        <f>'Terminated loans'!J1871</f>
        <v xml:space="preserve">BOURQUIN C                     </v>
      </c>
      <c r="G2681" s="547" t="str">
        <f t="shared" si="1011"/>
        <v>C2</v>
      </c>
      <c r="H2681" s="21">
        <f>'Terminated loans'!L1871</f>
        <v>40746</v>
      </c>
      <c r="I2681" s="21">
        <f>IF(B2681="VELS",'Terminated loans'!M1871,'Terminated loans'!B1871)</f>
        <v>42216</v>
      </c>
      <c r="J2681" s="34">
        <f t="shared" si="1053"/>
        <v>48</v>
      </c>
      <c r="K2681" s="34">
        <f t="shared" si="1050"/>
        <v>112</v>
      </c>
      <c r="L2681" s="34">
        <f t="shared" si="1051"/>
        <v>48</v>
      </c>
      <c r="M2681" s="34">
        <f t="shared" si="1052"/>
        <v>48</v>
      </c>
      <c r="N2681" s="52">
        <f t="shared" si="1065"/>
        <v>48</v>
      </c>
      <c r="O2681" s="318">
        <f>+'Terminated loans'!S1871</f>
        <v>435836</v>
      </c>
      <c r="P2681" s="26">
        <f>+'Terminated loans'!T1871</f>
        <v>0.05</v>
      </c>
      <c r="Q2681" s="536">
        <f t="shared" si="1012"/>
        <v>9.9000000000000005E-2</v>
      </c>
      <c r="R2681" s="222">
        <f t="shared" si="1054"/>
        <v>10036.995192656295</v>
      </c>
      <c r="S2681" s="36">
        <f t="shared" si="1055"/>
        <v>396490.59176818631</v>
      </c>
      <c r="T2681" s="36">
        <f t="shared" si="1056"/>
        <v>39345.408231813693</v>
      </c>
      <c r="U2681" s="36">
        <f t="shared" si="1057"/>
        <v>85285.177479321545</v>
      </c>
      <c r="V2681" s="36">
        <f t="shared" si="1058"/>
        <v>45939.769247502205</v>
      </c>
      <c r="W2681" s="37">
        <f t="shared" si="1059"/>
        <v>39345.40823181934</v>
      </c>
      <c r="X2681" s="36">
        <f t="shared" si="1060"/>
        <v>39345.408231813693</v>
      </c>
      <c r="Y2681" s="276">
        <f t="shared" si="1061"/>
        <v>39345.40823181934</v>
      </c>
      <c r="Z2681" s="36">
        <f t="shared" si="1062"/>
        <v>85285.177479321545</v>
      </c>
      <c r="AA2681" s="36">
        <f t="shared" si="1063"/>
        <v>45939.769247502205</v>
      </c>
      <c r="AB2681" s="38">
        <f t="shared" si="1049"/>
        <v>5.6461431086063385E-9</v>
      </c>
      <c r="AD2681" s="17">
        <f t="shared" si="1064"/>
        <v>48</v>
      </c>
      <c r="AH2681" s="103"/>
    </row>
    <row r="2682" spans="1:34">
      <c r="A2682" s="533"/>
      <c r="C2682" s="67" t="str">
        <f>'Terminated loans'!F1872</f>
        <v>E</v>
      </c>
      <c r="D2682" s="19">
        <f>'Terminated loans'!H1872</f>
        <v>143995054</v>
      </c>
      <c r="E2682" s="19">
        <f>'Terminated loans'!I1872</f>
        <v>98</v>
      </c>
      <c r="F2682" s="19" t="str">
        <f>'Terminated loans'!J1872</f>
        <v xml:space="preserve">CHINNIAH B K                   </v>
      </c>
      <c r="G2682" s="547" t="str">
        <f t="shared" si="1011"/>
        <v>C2</v>
      </c>
      <c r="H2682" s="21">
        <f>'Terminated loans'!L1872</f>
        <v>40738</v>
      </c>
      <c r="I2682" s="21">
        <f>IF(B2682="VELS",'Terminated loans'!M1872,'Terminated loans'!B1872)</f>
        <v>42216</v>
      </c>
      <c r="J2682" s="34">
        <f t="shared" si="1053"/>
        <v>49</v>
      </c>
      <c r="K2682" s="34">
        <f t="shared" si="1050"/>
        <v>113</v>
      </c>
      <c r="L2682" s="34">
        <f t="shared" si="1051"/>
        <v>49</v>
      </c>
      <c r="M2682" s="34">
        <f t="shared" si="1052"/>
        <v>49</v>
      </c>
      <c r="N2682" s="52">
        <f t="shared" si="1065"/>
        <v>49</v>
      </c>
      <c r="O2682" s="318">
        <f>+'Terminated loans'!S1872</f>
        <v>232128</v>
      </c>
      <c r="P2682" s="26">
        <f>+'Terminated loans'!T1872</f>
        <v>0.05</v>
      </c>
      <c r="Q2682" s="536">
        <f t="shared" si="1012"/>
        <v>9.9000000000000005E-2</v>
      </c>
      <c r="R2682" s="222">
        <f t="shared" si="1054"/>
        <v>5247.1789658854668</v>
      </c>
      <c r="S2682" s="36">
        <f t="shared" si="1055"/>
        <v>210787.06282800323</v>
      </c>
      <c r="T2682" s="36">
        <f t="shared" si="1056"/>
        <v>21340.937171996775</v>
      </c>
      <c r="U2682" s="36">
        <f t="shared" si="1057"/>
        <v>46324.706500387692</v>
      </c>
      <c r="V2682" s="36">
        <f t="shared" si="1058"/>
        <v>24983.769328387862</v>
      </c>
      <c r="W2682" s="37">
        <f t="shared" si="1059"/>
        <v>21340.937171999831</v>
      </c>
      <c r="X2682" s="36">
        <f t="shared" si="1060"/>
        <v>21340.937171996775</v>
      </c>
      <c r="Y2682" s="276">
        <f t="shared" si="1061"/>
        <v>21340.937171999831</v>
      </c>
      <c r="Z2682" s="36">
        <f t="shared" si="1062"/>
        <v>46324.706500387692</v>
      </c>
      <c r="AA2682" s="36">
        <f t="shared" si="1063"/>
        <v>24983.769328387862</v>
      </c>
      <c r="AB2682" s="38">
        <f t="shared" si="1049"/>
        <v>3.0559021979570389E-9</v>
      </c>
      <c r="AD2682" s="17">
        <f t="shared" si="1064"/>
        <v>49</v>
      </c>
      <c r="AH2682" s="103"/>
    </row>
    <row r="2683" spans="1:34">
      <c r="A2683" s="533"/>
      <c r="C2683" s="67" t="str">
        <f>'Terminated loans'!F1873</f>
        <v>E</v>
      </c>
      <c r="D2683" s="19">
        <f>'Terminated loans'!H1873</f>
        <v>143995275</v>
      </c>
      <c r="E2683" s="19">
        <f>'Terminated loans'!I1873</f>
        <v>97</v>
      </c>
      <c r="F2683" s="19" t="str">
        <f>'Terminated loans'!J1873</f>
        <v xml:space="preserve">VENCATACHELLUM K               </v>
      </c>
      <c r="G2683" s="547" t="str">
        <f t="shared" si="1011"/>
        <v>C2</v>
      </c>
      <c r="H2683" s="21">
        <f>'Terminated loans'!L1873</f>
        <v>40767</v>
      </c>
      <c r="I2683" s="21">
        <f>IF(B2683="VELS",'Terminated loans'!M1873,'Terminated loans'!B1873)</f>
        <v>42216</v>
      </c>
      <c r="J2683" s="34">
        <f t="shared" si="1053"/>
        <v>48</v>
      </c>
      <c r="K2683" s="34">
        <f t="shared" si="1050"/>
        <v>112</v>
      </c>
      <c r="L2683" s="34">
        <f t="shared" si="1051"/>
        <v>48</v>
      </c>
      <c r="M2683" s="34">
        <f t="shared" si="1052"/>
        <v>48</v>
      </c>
      <c r="N2683" s="52">
        <f t="shared" si="1065"/>
        <v>48</v>
      </c>
      <c r="O2683" s="318">
        <f>+'Terminated loans'!S1873</f>
        <v>47600</v>
      </c>
      <c r="P2683" s="26">
        <f>+'Terminated loans'!T1873</f>
        <v>0</v>
      </c>
      <c r="Q2683" s="536">
        <f t="shared" si="1012"/>
        <v>9.9000000000000005E-2</v>
      </c>
      <c r="R2683" s="222">
        <f t="shared" si="1054"/>
        <v>991.66666666666663</v>
      </c>
      <c r="S2683" s="36">
        <f t="shared" si="1055"/>
        <v>39173.726394840931</v>
      </c>
      <c r="T2683" s="36">
        <f t="shared" si="1056"/>
        <v>8426.2736051590691</v>
      </c>
      <c r="U2683" s="36">
        <f t="shared" si="1057"/>
        <v>8426.2736051596366</v>
      </c>
      <c r="V2683" s="36">
        <f t="shared" si="1058"/>
        <v>0</v>
      </c>
      <c r="W2683" s="37">
        <f t="shared" si="1059"/>
        <v>8426.2736051596366</v>
      </c>
      <c r="X2683" s="36">
        <f t="shared" si="1060"/>
        <v>8426.2736051590691</v>
      </c>
      <c r="Y2683" s="276">
        <f t="shared" si="1061"/>
        <v>8426.2736051596366</v>
      </c>
      <c r="Z2683" s="36">
        <f t="shared" si="1062"/>
        <v>8426.2736051596366</v>
      </c>
      <c r="AA2683" s="36">
        <f t="shared" si="1063"/>
        <v>0</v>
      </c>
      <c r="AB2683" s="38">
        <f t="shared" si="1049"/>
        <v>5.6752469390630722E-10</v>
      </c>
      <c r="AD2683" s="17">
        <f t="shared" si="1064"/>
        <v>48</v>
      </c>
      <c r="AH2683" s="103"/>
    </row>
    <row r="2684" spans="1:34">
      <c r="A2684" s="533"/>
      <c r="C2684" s="67" t="str">
        <f>'Terminated loans'!F1874</f>
        <v>E</v>
      </c>
      <c r="D2684" s="19">
        <f>'Terminated loans'!H1874</f>
        <v>143997707</v>
      </c>
      <c r="E2684" s="19">
        <f>'Terminated loans'!I1874</f>
        <v>98</v>
      </c>
      <c r="F2684" s="19" t="str">
        <f>'Terminated loans'!J1874</f>
        <v xml:space="preserve">SAUPIN A E                     </v>
      </c>
      <c r="G2684" s="547" t="str">
        <f t="shared" si="1011"/>
        <v>C2</v>
      </c>
      <c r="H2684" s="21">
        <f>'Terminated loans'!L1874</f>
        <v>40988</v>
      </c>
      <c r="I2684" s="21">
        <f>IF(B2684="VELS",'Terminated loans'!M1874,'Terminated loans'!B1874)</f>
        <v>42216</v>
      </c>
      <c r="J2684" s="34">
        <f t="shared" si="1053"/>
        <v>40</v>
      </c>
      <c r="K2684" s="34">
        <f t="shared" si="1050"/>
        <v>104</v>
      </c>
      <c r="L2684" s="34">
        <f t="shared" si="1051"/>
        <v>40</v>
      </c>
      <c r="M2684" s="34">
        <f t="shared" si="1052"/>
        <v>40</v>
      </c>
      <c r="N2684" s="52">
        <f t="shared" si="1065"/>
        <v>40</v>
      </c>
      <c r="O2684" s="318">
        <f>+'Terminated loans'!S1874</f>
        <v>203774</v>
      </c>
      <c r="P2684" s="26">
        <f>+'Terminated loans'!T1874</f>
        <v>0.05</v>
      </c>
      <c r="Q2684" s="536">
        <f t="shared" si="1012"/>
        <v>9.9000000000000005E-2</v>
      </c>
      <c r="R2684" s="222">
        <f t="shared" si="1054"/>
        <v>5541.2475961199207</v>
      </c>
      <c r="S2684" s="36">
        <f t="shared" si="1055"/>
        <v>188135.31127582042</v>
      </c>
      <c r="T2684" s="36">
        <f t="shared" si="1056"/>
        <v>15638.688724179578</v>
      </c>
      <c r="U2684" s="36">
        <f t="shared" si="1057"/>
        <v>33514.592568979162</v>
      </c>
      <c r="V2684" s="36">
        <f t="shared" si="1058"/>
        <v>17875.90384479682</v>
      </c>
      <c r="W2684" s="37">
        <f t="shared" si="1059"/>
        <v>15638.688724182342</v>
      </c>
      <c r="X2684" s="36">
        <f t="shared" si="1060"/>
        <v>15638.688724179578</v>
      </c>
      <c r="Y2684" s="276">
        <f t="shared" si="1061"/>
        <v>15638.688724182342</v>
      </c>
      <c r="Z2684" s="36">
        <f t="shared" si="1062"/>
        <v>33514.592568979162</v>
      </c>
      <c r="AA2684" s="36">
        <f t="shared" si="1063"/>
        <v>17875.90384479682</v>
      </c>
      <c r="AB2684" s="38">
        <f t="shared" si="1049"/>
        <v>2.7648638933897018E-9</v>
      </c>
      <c r="AD2684" s="17">
        <f t="shared" si="1064"/>
        <v>40</v>
      </c>
      <c r="AH2684" s="103"/>
    </row>
    <row r="2685" spans="1:34">
      <c r="A2685" s="533"/>
      <c r="C2685" s="67" t="str">
        <f>'Terminated loans'!F1875</f>
        <v>E</v>
      </c>
      <c r="D2685" s="19">
        <f>'Terminated loans'!H1875</f>
        <v>143998177</v>
      </c>
      <c r="E2685" s="19">
        <f>'Terminated loans'!I1875</f>
        <v>98</v>
      </c>
      <c r="F2685" s="19" t="str">
        <f>'Terminated loans'!J1875</f>
        <v xml:space="preserve">KALLOOA M                      </v>
      </c>
      <c r="G2685" s="547" t="str">
        <f t="shared" ref="G2685:G2748" si="1066">IF(H2685&lt;$P$5,"A",IF(H2685&lt;$P$6,"B",IF(H2685&lt;$P$7,"C",IF(H2685&lt;$P$8,"D",IF(H2685&lt;$P$9,"E",IF(H2685&lt;$P$10,"F",IF(H2685&lt;$P$11,"G",IF(H2685&lt;$P$12,"I",IF(H2685&lt;$P$13,"J",IF(H2685&lt;$P$14,"K","L"))))))))))&amp;IF(OR(P2685=0,P2685&gt;=5%),2,1)</f>
        <v>D2</v>
      </c>
      <c r="H2685" s="21">
        <f>'Terminated loans'!L1875</f>
        <v>41124</v>
      </c>
      <c r="I2685" s="21">
        <f>IF(B2685="VELS",'Terminated loans'!M1875,'Terminated loans'!B1875)</f>
        <v>42216</v>
      </c>
      <c r="J2685" s="34">
        <f t="shared" si="1053"/>
        <v>36</v>
      </c>
      <c r="K2685" s="34">
        <f t="shared" si="1050"/>
        <v>100</v>
      </c>
      <c r="L2685" s="34">
        <f t="shared" si="1051"/>
        <v>36</v>
      </c>
      <c r="M2685" s="34">
        <f t="shared" si="1052"/>
        <v>36</v>
      </c>
      <c r="N2685" s="52">
        <f t="shared" si="1065"/>
        <v>36</v>
      </c>
      <c r="O2685" s="318">
        <f>+'Terminated loans'!S1875</f>
        <v>200388</v>
      </c>
      <c r="P2685" s="26">
        <f>+'Terminated loans'!T1875</f>
        <v>0.05</v>
      </c>
      <c r="Q2685" s="536">
        <f t="shared" ref="Q2685:Q2748" si="1067">VLOOKUP(G2685,$O$3:$Q$28,3,FALSE)</f>
        <v>9.4E-2</v>
      </c>
      <c r="R2685" s="222">
        <f t="shared" si="1054"/>
        <v>6005.8081290097061</v>
      </c>
      <c r="S2685" s="36">
        <f t="shared" si="1055"/>
        <v>187762.33191844786</v>
      </c>
      <c r="T2685" s="36">
        <f t="shared" si="1056"/>
        <v>12625.668081552139</v>
      </c>
      <c r="U2685" s="36">
        <f t="shared" si="1057"/>
        <v>28446.760725902423</v>
      </c>
      <c r="V2685" s="36">
        <f t="shared" si="1058"/>
        <v>15821.09264434941</v>
      </c>
      <c r="W2685" s="37">
        <f t="shared" si="1059"/>
        <v>12625.668081553013</v>
      </c>
      <c r="X2685" s="36">
        <f t="shared" si="1060"/>
        <v>12625.668081552139</v>
      </c>
      <c r="Y2685" s="276">
        <f t="shared" si="1061"/>
        <v>12625.668081553013</v>
      </c>
      <c r="Z2685" s="36">
        <f t="shared" si="1062"/>
        <v>28446.760725902423</v>
      </c>
      <c r="AA2685" s="36">
        <f t="shared" si="1063"/>
        <v>15821.09264434941</v>
      </c>
      <c r="AB2685" s="38">
        <f t="shared" si="1049"/>
        <v>8.7311491370201111E-10</v>
      </c>
      <c r="AD2685" s="17">
        <f t="shared" si="1064"/>
        <v>36</v>
      </c>
      <c r="AH2685" s="103"/>
    </row>
    <row r="2686" spans="1:34">
      <c r="A2686" s="533"/>
      <c r="C2686" s="67" t="str">
        <f>'Terminated loans'!F1876</f>
        <v>E</v>
      </c>
      <c r="D2686" s="19">
        <f>'Terminated loans'!H1876</f>
        <v>143999238</v>
      </c>
      <c r="E2686" s="19">
        <f>'Terminated loans'!I1876</f>
        <v>98</v>
      </c>
      <c r="F2686" s="19" t="str">
        <f>'Terminated loans'!J1876</f>
        <v xml:space="preserve">GUILLOT M O S                  </v>
      </c>
      <c r="G2686" s="547" t="str">
        <f t="shared" si="1066"/>
        <v>D2</v>
      </c>
      <c r="H2686" s="21">
        <f>'Terminated loans'!L1876</f>
        <v>41106</v>
      </c>
      <c r="I2686" s="21">
        <f>IF(B2686="VELS",'Terminated loans'!M1876,'Terminated loans'!B1876)</f>
        <v>42216</v>
      </c>
      <c r="J2686" s="34">
        <f t="shared" si="1053"/>
        <v>36</v>
      </c>
      <c r="K2686" s="34">
        <f t="shared" si="1050"/>
        <v>101</v>
      </c>
      <c r="L2686" s="34">
        <f t="shared" si="1051"/>
        <v>36</v>
      </c>
      <c r="M2686" s="34">
        <f t="shared" si="1052"/>
        <v>36</v>
      </c>
      <c r="N2686" s="52">
        <f t="shared" si="1065"/>
        <v>36</v>
      </c>
      <c r="O2686" s="318">
        <f>+'Terminated loans'!S1876</f>
        <v>203831</v>
      </c>
      <c r="P2686" s="26">
        <f>+'Terminated loans'!T1876</f>
        <v>0.05</v>
      </c>
      <c r="Q2686" s="536">
        <f t="shared" si="1067"/>
        <v>9.4E-2</v>
      </c>
      <c r="R2686" s="222">
        <f t="shared" si="1054"/>
        <v>6108.9979277410694</v>
      </c>
      <c r="S2686" s="36">
        <f t="shared" si="1055"/>
        <v>190988.40188668558</v>
      </c>
      <c r="T2686" s="36">
        <f t="shared" si="1056"/>
        <v>12842.598113314423</v>
      </c>
      <c r="U2686" s="36">
        <f t="shared" si="1057"/>
        <v>28935.523511993844</v>
      </c>
      <c r="V2686" s="36">
        <f t="shared" si="1058"/>
        <v>16092.92539867849</v>
      </c>
      <c r="W2686" s="37">
        <f t="shared" si="1059"/>
        <v>12842.598113315355</v>
      </c>
      <c r="X2686" s="36">
        <f t="shared" si="1060"/>
        <v>12842.598113314423</v>
      </c>
      <c r="Y2686" s="276">
        <f t="shared" si="1061"/>
        <v>12842.598113315355</v>
      </c>
      <c r="Z2686" s="36">
        <f t="shared" si="1062"/>
        <v>28935.523511993844</v>
      </c>
      <c r="AA2686" s="36">
        <f t="shared" si="1063"/>
        <v>16092.92539867849</v>
      </c>
      <c r="AB2686" s="38">
        <f t="shared" si="1049"/>
        <v>9.3132257461547852E-10</v>
      </c>
      <c r="AD2686" s="17">
        <f t="shared" si="1064"/>
        <v>36</v>
      </c>
      <c r="AH2686" s="103"/>
    </row>
    <row r="2687" spans="1:34">
      <c r="A2687" s="533"/>
      <c r="C2687" s="67" t="str">
        <f>'Terminated loans'!F1877</f>
        <v>E</v>
      </c>
      <c r="D2687" s="19">
        <f>'Terminated loans'!H1877</f>
        <v>143999270</v>
      </c>
      <c r="E2687" s="19">
        <f>'Terminated loans'!I1877</f>
        <v>98</v>
      </c>
      <c r="F2687" s="19" t="str">
        <f>'Terminated loans'!J1877</f>
        <v xml:space="preserve">DOOKHEEA L                     </v>
      </c>
      <c r="G2687" s="547" t="str">
        <f t="shared" si="1066"/>
        <v>D2</v>
      </c>
      <c r="H2687" s="21">
        <f>'Terminated loans'!L1877</f>
        <v>41096</v>
      </c>
      <c r="I2687" s="21">
        <f>IF(B2687="VELS",'Terminated loans'!M1877,'Terminated loans'!B1877)</f>
        <v>42216</v>
      </c>
      <c r="J2687" s="34">
        <f t="shared" si="1053"/>
        <v>37</v>
      </c>
      <c r="K2687" s="34">
        <f t="shared" si="1050"/>
        <v>101</v>
      </c>
      <c r="L2687" s="34">
        <f t="shared" si="1051"/>
        <v>37</v>
      </c>
      <c r="M2687" s="34">
        <f t="shared" si="1052"/>
        <v>37</v>
      </c>
      <c r="N2687" s="52">
        <f t="shared" si="1065"/>
        <v>37</v>
      </c>
      <c r="O2687" s="318">
        <f>+'Terminated loans'!S1877</f>
        <v>245373</v>
      </c>
      <c r="P2687" s="26">
        <f>+'Terminated loans'!T1877</f>
        <v>0.05</v>
      </c>
      <c r="Q2687" s="536">
        <f t="shared" si="1067"/>
        <v>9.4E-2</v>
      </c>
      <c r="R2687" s="222">
        <f t="shared" si="1054"/>
        <v>7169.805308660334</v>
      </c>
      <c r="S2687" s="36">
        <f t="shared" si="1055"/>
        <v>229524.77046350518</v>
      </c>
      <c r="T2687" s="36">
        <f t="shared" si="1056"/>
        <v>15848.229536494822</v>
      </c>
      <c r="U2687" s="36">
        <f t="shared" si="1057"/>
        <v>35758.025956928264</v>
      </c>
      <c r="V2687" s="36">
        <f t="shared" si="1058"/>
        <v>19909.796420432365</v>
      </c>
      <c r="W2687" s="37">
        <f t="shared" si="1059"/>
        <v>15848.229536495899</v>
      </c>
      <c r="X2687" s="36">
        <f t="shared" si="1060"/>
        <v>15848.229536494822</v>
      </c>
      <c r="Y2687" s="276">
        <f t="shared" si="1061"/>
        <v>15848.229536495899</v>
      </c>
      <c r="Z2687" s="36">
        <f t="shared" si="1062"/>
        <v>35758.025956928264</v>
      </c>
      <c r="AA2687" s="36">
        <f t="shared" si="1063"/>
        <v>19909.796420432365</v>
      </c>
      <c r="AB2687" s="38">
        <f t="shared" si="1049"/>
        <v>1.076841726899147E-9</v>
      </c>
      <c r="AD2687" s="17">
        <f t="shared" si="1064"/>
        <v>37</v>
      </c>
      <c r="AH2687" s="103"/>
    </row>
    <row r="2688" spans="1:34">
      <c r="A2688" s="533"/>
      <c r="C2688" s="67" t="str">
        <f>'Terminated loans'!F1878</f>
        <v>E</v>
      </c>
      <c r="D2688" s="19">
        <f>'Terminated loans'!H1878</f>
        <v>141997564</v>
      </c>
      <c r="E2688" s="19">
        <f>'Terminated loans'!I1878</f>
        <v>98</v>
      </c>
      <c r="F2688" s="19" t="str">
        <f>'Terminated loans'!J1878</f>
        <v>CHOKUPERMAL A</v>
      </c>
      <c r="G2688" s="547" t="str">
        <f t="shared" si="1066"/>
        <v>C2</v>
      </c>
      <c r="H2688" s="21">
        <f>'Terminated loans'!L1878</f>
        <v>40729</v>
      </c>
      <c r="I2688" s="21">
        <f>IF(B2688="VELS",'Terminated loans'!M1878,'Terminated loans'!B1878)</f>
        <v>42247</v>
      </c>
      <c r="J2688" s="34">
        <f t="shared" ref="J2688:J2703" si="1068">ROUND((I2688-H2688)/365*12,0)</f>
        <v>50</v>
      </c>
      <c r="K2688" s="34">
        <f t="shared" si="1050"/>
        <v>113</v>
      </c>
      <c r="L2688" s="34">
        <f t="shared" si="1051"/>
        <v>50</v>
      </c>
      <c r="M2688" s="34">
        <f t="shared" si="1052"/>
        <v>50</v>
      </c>
      <c r="N2688" s="52">
        <f t="shared" si="1065"/>
        <v>50</v>
      </c>
      <c r="O2688" s="318">
        <f>+'Terminated loans'!S1878</f>
        <v>207215</v>
      </c>
      <c r="P2688" s="26">
        <f>+'Terminated loans'!T1878</f>
        <v>0.05</v>
      </c>
      <c r="Q2688" s="536">
        <f t="shared" si="1067"/>
        <v>9.9000000000000005E-2</v>
      </c>
      <c r="R2688" s="222">
        <f t="shared" ref="R2688:R2703" si="1069">PMT(P2688/12,L2688,-O2688,0,0)</f>
        <v>4599.5734963880486</v>
      </c>
      <c r="S2688" s="36">
        <f t="shared" ref="S2688:S2703" si="1070">(-PV(Q2688/12,L2688,R2688,0,0))</f>
        <v>187821.8215740413</v>
      </c>
      <c r="T2688" s="36">
        <f t="shared" ref="T2688:T2703" si="1071">O2688-S2688</f>
        <v>19393.1784259587</v>
      </c>
      <c r="U2688" s="36">
        <f t="shared" ref="U2688:U2703" si="1072">-IF(OR(Q2688="",Q2688=0),0,(CUMIPMT(Q2688/12,L2688,S2688,1,M2688,0)))</f>
        <v>42156.853245363891</v>
      </c>
      <c r="V2688" s="36">
        <f t="shared" ref="V2688:V2703" si="1073">-IF(OR(P2688="",P2688=0),0,(CUMIPMT(P2688/12,L2688,O2688,1,M2688,0)))</f>
        <v>22763.674819402455</v>
      </c>
      <c r="W2688" s="37">
        <f t="shared" ref="W2688:W2703" si="1074">IF(ISERROR(U2688-V2688),0,U2688-V2688)</f>
        <v>19393.178425961436</v>
      </c>
      <c r="X2688" s="36">
        <f t="shared" ref="X2688:X2703" si="1075">IF(C2688="O",T2688/AD2688*N2688,T2688)</f>
        <v>19393.1784259587</v>
      </c>
      <c r="Y2688" s="276">
        <f t="shared" ref="Y2688:Y2703" si="1076">W2688</f>
        <v>19393.178425961436</v>
      </c>
      <c r="Z2688" s="36">
        <f t="shared" ref="Z2688:Z2703" si="1077">-IF(OR(Q2688="",Q2688=0),0,(CUMIPMT(Q2688/12,L2688,S2688,1,L2688,0)))</f>
        <v>42156.853245363891</v>
      </c>
      <c r="AA2688" s="36">
        <f t="shared" ref="AA2688:AA2703" si="1078">-IF(OR(P2688="",P2688=0),0,(CUMIPMT(P2688/12,L2688,O2688,1,L2688,0)))</f>
        <v>22763.674819402455</v>
      </c>
      <c r="AB2688" s="38">
        <f t="shared" si="1049"/>
        <v>2.7357600629329681E-9</v>
      </c>
      <c r="AD2688" s="17">
        <f t="shared" ref="AD2688:AD2703" si="1079">IF(L2688&gt;$J$2,$J$2,L2688)</f>
        <v>50</v>
      </c>
      <c r="AH2688" s="103"/>
    </row>
    <row r="2689" spans="1:34">
      <c r="A2689" s="533"/>
      <c r="C2689" s="67" t="str">
        <f>'Terminated loans'!F1879</f>
        <v>E</v>
      </c>
      <c r="D2689" s="19">
        <f>'Terminated loans'!H1879</f>
        <v>143980723</v>
      </c>
      <c r="E2689" s="19">
        <f>'Terminated loans'!I1879</f>
        <v>98</v>
      </c>
      <c r="F2689" s="19" t="str">
        <f>'Terminated loans'!J1879</f>
        <v>MOUTOU A A</v>
      </c>
      <c r="G2689" s="547" t="str">
        <f t="shared" si="1066"/>
        <v>D2</v>
      </c>
      <c r="H2689" s="21">
        <f>'Terminated loans'!L1879</f>
        <v>41340</v>
      </c>
      <c r="I2689" s="21">
        <f>IF(B2689="VELS",'Terminated loans'!M1879,'Terminated loans'!B1879)</f>
        <v>42247</v>
      </c>
      <c r="J2689" s="34">
        <f t="shared" si="1068"/>
        <v>30</v>
      </c>
      <c r="K2689" s="34">
        <f t="shared" si="1050"/>
        <v>93</v>
      </c>
      <c r="L2689" s="34">
        <f t="shared" si="1051"/>
        <v>30</v>
      </c>
      <c r="M2689" s="34">
        <f t="shared" si="1052"/>
        <v>30</v>
      </c>
      <c r="N2689" s="52">
        <f t="shared" si="1065"/>
        <v>30</v>
      </c>
      <c r="O2689" s="318">
        <f>+'Terminated loans'!S1879</f>
        <v>235391</v>
      </c>
      <c r="P2689" s="26">
        <f>+'Terminated loans'!T1879</f>
        <v>0.05</v>
      </c>
      <c r="Q2689" s="536">
        <f t="shared" si="1067"/>
        <v>9.4E-2</v>
      </c>
      <c r="R2689" s="222">
        <f t="shared" si="1069"/>
        <v>8363.2926068595625</v>
      </c>
      <c r="S2689" s="36">
        <f t="shared" si="1070"/>
        <v>222824.74455415085</v>
      </c>
      <c r="T2689" s="36">
        <f t="shared" si="1071"/>
        <v>12566.25544584915</v>
      </c>
      <c r="U2689" s="36">
        <f t="shared" si="1072"/>
        <v>28074.033651636913</v>
      </c>
      <c r="V2689" s="36">
        <f t="shared" si="1073"/>
        <v>15507.77820578689</v>
      </c>
      <c r="W2689" s="37">
        <f t="shared" si="1074"/>
        <v>12566.255445850024</v>
      </c>
      <c r="X2689" s="36">
        <f t="shared" si="1075"/>
        <v>12566.25544584915</v>
      </c>
      <c r="Y2689" s="276">
        <f t="shared" si="1076"/>
        <v>12566.255445850024</v>
      </c>
      <c r="Z2689" s="36">
        <f t="shared" si="1077"/>
        <v>28074.033651636913</v>
      </c>
      <c r="AA2689" s="36">
        <f t="shared" si="1078"/>
        <v>15507.77820578689</v>
      </c>
      <c r="AB2689" s="38">
        <f t="shared" si="1049"/>
        <v>8.7311491370201111E-10</v>
      </c>
      <c r="AD2689" s="17">
        <f t="shared" si="1079"/>
        <v>30</v>
      </c>
      <c r="AH2689" s="103"/>
    </row>
    <row r="2690" spans="1:34">
      <c r="A2690" s="533"/>
      <c r="C2690" s="67" t="str">
        <f>'Terminated loans'!F1880</f>
        <v>E</v>
      </c>
      <c r="D2690" s="19">
        <f>'Terminated loans'!H1880</f>
        <v>143980863</v>
      </c>
      <c r="E2690" s="19">
        <f>'Terminated loans'!I1880</f>
        <v>98</v>
      </c>
      <c r="F2690" s="19" t="str">
        <f>'Terminated loans'!J1880</f>
        <v>JOOTUN A</v>
      </c>
      <c r="G2690" s="547" t="str">
        <f t="shared" si="1066"/>
        <v>D2</v>
      </c>
      <c r="H2690" s="21">
        <f>'Terminated loans'!L1880</f>
        <v>41367</v>
      </c>
      <c r="I2690" s="21">
        <f>IF(B2690="VELS",'Terminated loans'!M1880,'Terminated loans'!B1880)</f>
        <v>42247</v>
      </c>
      <c r="J2690" s="34">
        <f t="shared" si="1068"/>
        <v>29</v>
      </c>
      <c r="K2690" s="34">
        <f t="shared" si="1050"/>
        <v>92</v>
      </c>
      <c r="L2690" s="34">
        <f t="shared" si="1051"/>
        <v>29</v>
      </c>
      <c r="M2690" s="34">
        <f t="shared" si="1052"/>
        <v>29</v>
      </c>
      <c r="N2690" s="52">
        <f t="shared" si="1065"/>
        <v>29</v>
      </c>
      <c r="O2690" s="318">
        <f>+'Terminated loans'!S1880</f>
        <v>235391</v>
      </c>
      <c r="P2690" s="26">
        <f>+'Terminated loans'!T1880</f>
        <v>0.05</v>
      </c>
      <c r="Q2690" s="536">
        <f t="shared" si="1067"/>
        <v>9.4E-2</v>
      </c>
      <c r="R2690" s="222">
        <f t="shared" si="1069"/>
        <v>8634.0806687629811</v>
      </c>
      <c r="S2690" s="36">
        <f t="shared" si="1070"/>
        <v>223207.29537484006</v>
      </c>
      <c r="T2690" s="36">
        <f t="shared" si="1071"/>
        <v>12183.704625159939</v>
      </c>
      <c r="U2690" s="36">
        <f t="shared" si="1072"/>
        <v>27181.044019287277</v>
      </c>
      <c r="V2690" s="36">
        <f t="shared" si="1073"/>
        <v>14997.339394126437</v>
      </c>
      <c r="W2690" s="37">
        <f t="shared" si="1074"/>
        <v>12183.704625160841</v>
      </c>
      <c r="X2690" s="36">
        <f t="shared" si="1075"/>
        <v>12183.704625159939</v>
      </c>
      <c r="Y2690" s="276">
        <f t="shared" si="1076"/>
        <v>12183.704625160841</v>
      </c>
      <c r="Z2690" s="36">
        <f t="shared" si="1077"/>
        <v>27181.044019287277</v>
      </c>
      <c r="AA2690" s="36">
        <f t="shared" si="1078"/>
        <v>14997.339394126437</v>
      </c>
      <c r="AB2690" s="38">
        <f t="shared" si="1049"/>
        <v>9.0221874415874481E-10</v>
      </c>
      <c r="AD2690" s="17">
        <f t="shared" si="1079"/>
        <v>29</v>
      </c>
      <c r="AH2690" s="103"/>
    </row>
    <row r="2691" spans="1:34">
      <c r="A2691" s="533"/>
      <c r="C2691" s="67" t="str">
        <f>'Terminated loans'!F1881</f>
        <v>E</v>
      </c>
      <c r="D2691" s="19">
        <f>'Terminated loans'!H1881</f>
        <v>143981304</v>
      </c>
      <c r="E2691" s="19">
        <f>'Terminated loans'!I1881</f>
        <v>98</v>
      </c>
      <c r="F2691" s="19" t="str">
        <f>'Terminated loans'!J1881</f>
        <v>ROWJEE M B</v>
      </c>
      <c r="G2691" s="547" t="str">
        <f t="shared" si="1066"/>
        <v>D2</v>
      </c>
      <c r="H2691" s="21">
        <f>'Terminated loans'!L1881</f>
        <v>41366</v>
      </c>
      <c r="I2691" s="21">
        <f>IF(B2691="VELS",'Terminated loans'!M1881,'Terminated loans'!B1881)</f>
        <v>42247</v>
      </c>
      <c r="J2691" s="34">
        <f t="shared" si="1068"/>
        <v>29</v>
      </c>
      <c r="K2691" s="34">
        <f t="shared" si="1050"/>
        <v>92</v>
      </c>
      <c r="L2691" s="34">
        <f t="shared" si="1051"/>
        <v>29</v>
      </c>
      <c r="M2691" s="34">
        <f t="shared" si="1052"/>
        <v>29</v>
      </c>
      <c r="N2691" s="52">
        <f t="shared" si="1065"/>
        <v>29</v>
      </c>
      <c r="O2691" s="318">
        <f>+'Terminated loans'!S1881</f>
        <v>209819</v>
      </c>
      <c r="P2691" s="26">
        <f>+'Terminated loans'!T1881</f>
        <v>0.05</v>
      </c>
      <c r="Q2691" s="536">
        <f t="shared" si="1067"/>
        <v>9.4E-2</v>
      </c>
      <c r="R2691" s="222">
        <f t="shared" si="1069"/>
        <v>7696.1063585233933</v>
      </c>
      <c r="S2691" s="36">
        <f t="shared" si="1070"/>
        <v>198958.88758811328</v>
      </c>
      <c r="T2691" s="36">
        <f t="shared" si="1071"/>
        <v>10860.112411886716</v>
      </c>
      <c r="U2691" s="36">
        <f t="shared" si="1072"/>
        <v>24228.196809065907</v>
      </c>
      <c r="V2691" s="36">
        <f t="shared" si="1073"/>
        <v>13368.084397178405</v>
      </c>
      <c r="W2691" s="37">
        <f t="shared" si="1074"/>
        <v>10860.112411887501</v>
      </c>
      <c r="X2691" s="36">
        <f t="shared" si="1075"/>
        <v>10860.112411886716</v>
      </c>
      <c r="Y2691" s="276">
        <f t="shared" si="1076"/>
        <v>10860.112411887501</v>
      </c>
      <c r="Z2691" s="36">
        <f t="shared" si="1077"/>
        <v>24228.196809065907</v>
      </c>
      <c r="AA2691" s="36">
        <f t="shared" si="1078"/>
        <v>13368.084397178405</v>
      </c>
      <c r="AB2691" s="38">
        <f t="shared" si="1049"/>
        <v>7.8580342233181E-10</v>
      </c>
      <c r="AD2691" s="17">
        <f t="shared" si="1079"/>
        <v>29</v>
      </c>
      <c r="AH2691" s="103"/>
    </row>
    <row r="2692" spans="1:34">
      <c r="A2692" s="533"/>
      <c r="C2692" s="67" t="str">
        <f>'Terminated loans'!F1882</f>
        <v>E</v>
      </c>
      <c r="D2692" s="19">
        <f>'Terminated loans'!H1882</f>
        <v>143981673</v>
      </c>
      <c r="E2692" s="19">
        <f>'Terminated loans'!I1882</f>
        <v>98</v>
      </c>
      <c r="F2692" s="19" t="str">
        <f>'Terminated loans'!J1882</f>
        <v>VURDIEN G C F</v>
      </c>
      <c r="G2692" s="547" t="str">
        <f t="shared" si="1066"/>
        <v>D2</v>
      </c>
      <c r="H2692" s="21">
        <f>'Terminated loans'!L1882</f>
        <v>41423</v>
      </c>
      <c r="I2692" s="21">
        <f>IF(B2692="VELS",'Terminated loans'!M1882,'Terminated loans'!B1882)</f>
        <v>42247</v>
      </c>
      <c r="J2692" s="34">
        <f t="shared" si="1068"/>
        <v>27</v>
      </c>
      <c r="K2692" s="34">
        <f t="shared" si="1050"/>
        <v>90</v>
      </c>
      <c r="L2692" s="34">
        <f t="shared" si="1051"/>
        <v>27</v>
      </c>
      <c r="M2692" s="34">
        <f t="shared" si="1052"/>
        <v>27</v>
      </c>
      <c r="N2692" s="52">
        <f t="shared" si="1065"/>
        <v>27</v>
      </c>
      <c r="O2692" s="318">
        <f>+'Terminated loans'!S1882</f>
        <v>228801</v>
      </c>
      <c r="P2692" s="26">
        <f>+'Terminated loans'!T1882</f>
        <v>0.05</v>
      </c>
      <c r="Q2692" s="536">
        <f t="shared" si="1067"/>
        <v>9.4E-2</v>
      </c>
      <c r="R2692" s="222">
        <f t="shared" si="1069"/>
        <v>8977.3391225110063</v>
      </c>
      <c r="S2692" s="36">
        <f t="shared" si="1070"/>
        <v>217706.35326136532</v>
      </c>
      <c r="T2692" s="36">
        <f t="shared" si="1071"/>
        <v>11094.646738634678</v>
      </c>
      <c r="U2692" s="36">
        <f t="shared" si="1072"/>
        <v>24681.803046432644</v>
      </c>
      <c r="V2692" s="36">
        <f t="shared" si="1073"/>
        <v>13587.156307797151</v>
      </c>
      <c r="W2692" s="37">
        <f t="shared" si="1074"/>
        <v>11094.646738635493</v>
      </c>
      <c r="X2692" s="36">
        <f t="shared" si="1075"/>
        <v>11094.646738634678</v>
      </c>
      <c r="Y2692" s="276">
        <f t="shared" si="1076"/>
        <v>11094.646738635493</v>
      </c>
      <c r="Z2692" s="36">
        <f t="shared" si="1077"/>
        <v>24681.803046432644</v>
      </c>
      <c r="AA2692" s="36">
        <f t="shared" si="1078"/>
        <v>13587.156307797151</v>
      </c>
      <c r="AB2692" s="38">
        <f t="shared" si="1049"/>
        <v>8.149072527885437E-10</v>
      </c>
      <c r="AD2692" s="17">
        <f t="shared" si="1079"/>
        <v>27</v>
      </c>
      <c r="AH2692" s="103"/>
    </row>
    <row r="2693" spans="1:34">
      <c r="A2693" s="533"/>
      <c r="C2693" s="67" t="str">
        <f>'Terminated loans'!F1883</f>
        <v>E</v>
      </c>
      <c r="D2693" s="19">
        <f>'Terminated loans'!H1883</f>
        <v>143983234</v>
      </c>
      <c r="E2693" s="19">
        <f>'Terminated loans'!I1883</f>
        <v>98</v>
      </c>
      <c r="F2693" s="19" t="str">
        <f>'Terminated loans'!J1883</f>
        <v>GRENADE T M E</v>
      </c>
      <c r="G2693" s="547" t="str">
        <f t="shared" si="1066"/>
        <v>E2</v>
      </c>
      <c r="H2693" s="21">
        <f>'Terminated loans'!L1883</f>
        <v>41858</v>
      </c>
      <c r="I2693" s="21">
        <f>IF(B2693="VELS",'Terminated loans'!M1883,'Terminated loans'!B1883)</f>
        <v>42247</v>
      </c>
      <c r="J2693" s="34">
        <f t="shared" si="1068"/>
        <v>13</v>
      </c>
      <c r="K2693" s="34">
        <f t="shared" si="1050"/>
        <v>76</v>
      </c>
      <c r="L2693" s="34">
        <f t="shared" si="1051"/>
        <v>13</v>
      </c>
      <c r="M2693" s="34">
        <f t="shared" si="1052"/>
        <v>13</v>
      </c>
      <c r="N2693" s="52">
        <f t="shared" si="1065"/>
        <v>13</v>
      </c>
      <c r="O2693" s="318">
        <f>+'Terminated loans'!S1883</f>
        <v>414710</v>
      </c>
      <c r="P2693" s="26">
        <f>+'Terminated loans'!T1883</f>
        <v>0.05</v>
      </c>
      <c r="Q2693" s="536">
        <f t="shared" si="1067"/>
        <v>9.1499999999999998E-2</v>
      </c>
      <c r="R2693" s="222">
        <f t="shared" si="1069"/>
        <v>32838.945504793221</v>
      </c>
      <c r="S2693" s="36">
        <f t="shared" si="1070"/>
        <v>404963.06472703058</v>
      </c>
      <c r="T2693" s="36">
        <f t="shared" si="1071"/>
        <v>9746.9352729694219</v>
      </c>
      <c r="U2693" s="36">
        <f t="shared" si="1072"/>
        <v>21943.226835281181</v>
      </c>
      <c r="V2693" s="36">
        <f t="shared" si="1073"/>
        <v>12196.291562311933</v>
      </c>
      <c r="W2693" s="37">
        <f t="shared" si="1074"/>
        <v>9746.9352729692473</v>
      </c>
      <c r="X2693" s="36">
        <f t="shared" si="1075"/>
        <v>9746.9352729694219</v>
      </c>
      <c r="Y2693" s="276">
        <f t="shared" si="1076"/>
        <v>9746.9352729692473</v>
      </c>
      <c r="Z2693" s="36">
        <f t="shared" si="1077"/>
        <v>21943.226835281181</v>
      </c>
      <c r="AA2693" s="36">
        <f t="shared" si="1078"/>
        <v>12196.291562311933</v>
      </c>
      <c r="AB2693" s="38">
        <f t="shared" si="1049"/>
        <v>-1.7462298274040222E-10</v>
      </c>
      <c r="AD2693" s="17">
        <f t="shared" si="1079"/>
        <v>13</v>
      </c>
      <c r="AH2693" s="103"/>
    </row>
    <row r="2694" spans="1:34">
      <c r="A2694" s="533"/>
      <c r="C2694" s="67" t="str">
        <f>'Terminated loans'!F1884</f>
        <v>E</v>
      </c>
      <c r="D2694" s="19">
        <f>'Terminated loans'!H1884</f>
        <v>143983447</v>
      </c>
      <c r="E2694" s="19">
        <f>'Terminated loans'!I1884</f>
        <v>98</v>
      </c>
      <c r="F2694" s="19" t="str">
        <f>'Terminated loans'!J1884</f>
        <v>ANSEEREEGANOO D</v>
      </c>
      <c r="G2694" s="547" t="str">
        <f t="shared" si="1066"/>
        <v>E2</v>
      </c>
      <c r="H2694" s="21">
        <f>'Terminated loans'!L1884</f>
        <v>41753</v>
      </c>
      <c r="I2694" s="21">
        <f>IF(B2694="VELS",'Terminated loans'!M1884,'Terminated loans'!B1884)</f>
        <v>42247</v>
      </c>
      <c r="J2694" s="34">
        <f t="shared" si="1068"/>
        <v>16</v>
      </c>
      <c r="K2694" s="34">
        <f t="shared" si="1050"/>
        <v>79</v>
      </c>
      <c r="L2694" s="34">
        <f t="shared" si="1051"/>
        <v>16</v>
      </c>
      <c r="M2694" s="34">
        <f t="shared" si="1052"/>
        <v>16</v>
      </c>
      <c r="N2694" s="52">
        <f t="shared" si="1065"/>
        <v>16</v>
      </c>
      <c r="O2694" s="318">
        <f>+'Terminated loans'!S1884</f>
        <v>101731</v>
      </c>
      <c r="P2694" s="26">
        <f>+'Terminated loans'!T1884</f>
        <v>0.05</v>
      </c>
      <c r="Q2694" s="536">
        <f t="shared" si="1067"/>
        <v>9.1499999999999998E-2</v>
      </c>
      <c r="R2694" s="222">
        <f t="shared" si="1069"/>
        <v>6585.7139461417901</v>
      </c>
      <c r="S2694" s="36">
        <f t="shared" si="1070"/>
        <v>98843.501964902855</v>
      </c>
      <c r="T2694" s="36">
        <f t="shared" si="1071"/>
        <v>2887.4980350971455</v>
      </c>
      <c r="U2694" s="36">
        <f t="shared" si="1072"/>
        <v>6527.9211733658449</v>
      </c>
      <c r="V2694" s="36">
        <f t="shared" si="1073"/>
        <v>3640.4231382686266</v>
      </c>
      <c r="W2694" s="37">
        <f t="shared" si="1074"/>
        <v>2887.4980350972182</v>
      </c>
      <c r="X2694" s="36">
        <f t="shared" si="1075"/>
        <v>2887.4980350971455</v>
      </c>
      <c r="Y2694" s="276">
        <f t="shared" si="1076"/>
        <v>2887.4980350972182</v>
      </c>
      <c r="Z2694" s="36">
        <f t="shared" si="1077"/>
        <v>6527.9211733658449</v>
      </c>
      <c r="AA2694" s="36">
        <f t="shared" si="1078"/>
        <v>3640.4231382686266</v>
      </c>
      <c r="AB2694" s="38">
        <f t="shared" si="1049"/>
        <v>7.2759576141834259E-11</v>
      </c>
      <c r="AD2694" s="17">
        <f t="shared" si="1079"/>
        <v>16</v>
      </c>
      <c r="AH2694" s="103"/>
    </row>
    <row r="2695" spans="1:34">
      <c r="A2695" s="533"/>
      <c r="C2695" s="67" t="str">
        <f>'Terminated loans'!F1885</f>
        <v>E</v>
      </c>
      <c r="D2695" s="19">
        <f>'Terminated loans'!H1885</f>
        <v>143983668</v>
      </c>
      <c r="E2695" s="19">
        <f>'Terminated loans'!I1885</f>
        <v>98</v>
      </c>
      <c r="F2695" s="19" t="str">
        <f>'Terminated loans'!J1885</f>
        <v>MOUTOU A A M L</v>
      </c>
      <c r="G2695" s="547" t="str">
        <f t="shared" si="1066"/>
        <v>E2</v>
      </c>
      <c r="H2695" s="21">
        <f>'Terminated loans'!L1885</f>
        <v>41823</v>
      </c>
      <c r="I2695" s="21">
        <f>IF(B2695="VELS",'Terminated loans'!M1885,'Terminated loans'!B1885)</f>
        <v>42247</v>
      </c>
      <c r="J2695" s="34">
        <f t="shared" si="1068"/>
        <v>14</v>
      </c>
      <c r="K2695" s="34">
        <f t="shared" si="1050"/>
        <v>77</v>
      </c>
      <c r="L2695" s="34">
        <f t="shared" si="1051"/>
        <v>14</v>
      </c>
      <c r="M2695" s="34">
        <f t="shared" si="1052"/>
        <v>14</v>
      </c>
      <c r="N2695" s="52">
        <f t="shared" si="1065"/>
        <v>14</v>
      </c>
      <c r="O2695" s="318">
        <f>+'Terminated loans'!S1885</f>
        <v>96226</v>
      </c>
      <c r="P2695" s="26">
        <f>+'Terminated loans'!T1885</f>
        <v>0.05</v>
      </c>
      <c r="Q2695" s="536">
        <f t="shared" si="1067"/>
        <v>9.1499999999999998E-2</v>
      </c>
      <c r="R2695" s="222">
        <f t="shared" si="1069"/>
        <v>7090.0108324632747</v>
      </c>
      <c r="S2695" s="36">
        <f t="shared" si="1070"/>
        <v>93807.273395348268</v>
      </c>
      <c r="T2695" s="36">
        <f t="shared" si="1071"/>
        <v>2418.7266046517325</v>
      </c>
      <c r="U2695" s="36">
        <f t="shared" si="1072"/>
        <v>5452.8782591375202</v>
      </c>
      <c r="V2695" s="36">
        <f t="shared" si="1073"/>
        <v>3034.1516544858314</v>
      </c>
      <c r="W2695" s="37">
        <f t="shared" si="1074"/>
        <v>2418.7266046516888</v>
      </c>
      <c r="X2695" s="36">
        <f t="shared" si="1075"/>
        <v>2418.7266046517325</v>
      </c>
      <c r="Y2695" s="276">
        <f t="shared" si="1076"/>
        <v>2418.7266046516888</v>
      </c>
      <c r="Z2695" s="36">
        <f t="shared" si="1077"/>
        <v>5452.8782591375202</v>
      </c>
      <c r="AA2695" s="36">
        <f t="shared" si="1078"/>
        <v>3034.1516544858314</v>
      </c>
      <c r="AB2695" s="38">
        <f t="shared" si="1049"/>
        <v>-4.3655745685100555E-11</v>
      </c>
      <c r="AD2695" s="17">
        <f t="shared" si="1079"/>
        <v>14</v>
      </c>
      <c r="AH2695" s="103"/>
    </row>
    <row r="2696" spans="1:34">
      <c r="A2696" s="533"/>
      <c r="C2696" s="67" t="str">
        <f>'Terminated loans'!F1886</f>
        <v>E</v>
      </c>
      <c r="D2696" s="19">
        <f>'Terminated loans'!H1886</f>
        <v>143984516</v>
      </c>
      <c r="E2696" s="19">
        <f>'Terminated loans'!I1886</f>
        <v>98</v>
      </c>
      <c r="F2696" s="19" t="str">
        <f>'Terminated loans'!J1886</f>
        <v>VURDIEN G C F</v>
      </c>
      <c r="G2696" s="547" t="str">
        <f t="shared" si="1066"/>
        <v>E2</v>
      </c>
      <c r="H2696" s="21">
        <f>'Terminated loans'!L1886</f>
        <v>41824</v>
      </c>
      <c r="I2696" s="21">
        <f>IF(B2696="VELS",'Terminated loans'!M1886,'Terminated loans'!B1886)</f>
        <v>42247</v>
      </c>
      <c r="J2696" s="34">
        <f t="shared" si="1068"/>
        <v>14</v>
      </c>
      <c r="K2696" s="34">
        <f t="shared" si="1050"/>
        <v>77</v>
      </c>
      <c r="L2696" s="34">
        <f t="shared" si="1051"/>
        <v>14</v>
      </c>
      <c r="M2696" s="34">
        <f t="shared" si="1052"/>
        <v>14</v>
      </c>
      <c r="N2696" s="52">
        <f t="shared" si="1065"/>
        <v>14</v>
      </c>
      <c r="O2696" s="318">
        <f>+'Terminated loans'!S1886</f>
        <v>220305</v>
      </c>
      <c r="P2696" s="26">
        <f>+'Terminated loans'!T1886</f>
        <v>0.05</v>
      </c>
      <c r="Q2696" s="536">
        <f t="shared" si="1067"/>
        <v>9.1499999999999998E-2</v>
      </c>
      <c r="R2696" s="222">
        <f t="shared" si="1069"/>
        <v>16232.253615923155</v>
      </c>
      <c r="S2696" s="36">
        <f t="shared" si="1070"/>
        <v>214767.4367152557</v>
      </c>
      <c r="T2696" s="36">
        <f t="shared" si="1071"/>
        <v>5537.5632847443048</v>
      </c>
      <c r="U2696" s="36">
        <f t="shared" si="1072"/>
        <v>12484.113907668274</v>
      </c>
      <c r="V2696" s="36">
        <f t="shared" si="1073"/>
        <v>6946.5506229242019</v>
      </c>
      <c r="W2696" s="37">
        <f t="shared" si="1074"/>
        <v>5537.563284744072</v>
      </c>
      <c r="X2696" s="36">
        <f t="shared" si="1075"/>
        <v>5537.5632847443048</v>
      </c>
      <c r="Y2696" s="276">
        <f t="shared" si="1076"/>
        <v>5537.563284744072</v>
      </c>
      <c r="Z2696" s="36">
        <f t="shared" si="1077"/>
        <v>12484.113907668274</v>
      </c>
      <c r="AA2696" s="36">
        <f t="shared" si="1078"/>
        <v>6946.5506229242019</v>
      </c>
      <c r="AB2696" s="38">
        <f t="shared" si="1049"/>
        <v>-2.3283064365386963E-10</v>
      </c>
      <c r="AD2696" s="17">
        <f t="shared" si="1079"/>
        <v>14</v>
      </c>
      <c r="AH2696" s="103"/>
    </row>
    <row r="2697" spans="1:34">
      <c r="A2697" s="533"/>
      <c r="C2697" s="67" t="str">
        <f>'Terminated loans'!F1887</f>
        <v>E</v>
      </c>
      <c r="D2697" s="19">
        <f>'Terminated loans'!H1887</f>
        <v>143992497</v>
      </c>
      <c r="E2697" s="19">
        <f>'Terminated loans'!I1887</f>
        <v>97</v>
      </c>
      <c r="F2697" s="19" t="str">
        <f>'Terminated loans'!J1887</f>
        <v>GOPEE A K</v>
      </c>
      <c r="G2697" s="547" t="str">
        <f t="shared" si="1066"/>
        <v>A2</v>
      </c>
      <c r="H2697" s="21">
        <f>'Terminated loans'!L1887</f>
        <v>40434</v>
      </c>
      <c r="I2697" s="21">
        <f>IF(B2697="VELS",'Terminated loans'!M1887,'Terminated loans'!B1887)</f>
        <v>42247</v>
      </c>
      <c r="J2697" s="34">
        <f t="shared" si="1068"/>
        <v>60</v>
      </c>
      <c r="K2697" s="34">
        <f t="shared" si="1050"/>
        <v>123</v>
      </c>
      <c r="L2697" s="34">
        <f t="shared" si="1051"/>
        <v>60</v>
      </c>
      <c r="M2697" s="34">
        <f t="shared" si="1052"/>
        <v>60</v>
      </c>
      <c r="N2697" s="52">
        <f t="shared" si="1065"/>
        <v>60</v>
      </c>
      <c r="O2697" s="318">
        <f>+'Terminated loans'!S1887</f>
        <v>57000</v>
      </c>
      <c r="P2697" s="26">
        <f>+'Terminated loans'!T1887</f>
        <v>0</v>
      </c>
      <c r="Q2697" s="536">
        <f t="shared" si="1067"/>
        <v>0.104</v>
      </c>
      <c r="R2697" s="222">
        <f t="shared" si="1069"/>
        <v>950</v>
      </c>
      <c r="S2697" s="36">
        <f t="shared" si="1070"/>
        <v>44300.618807160106</v>
      </c>
      <c r="T2697" s="36">
        <f t="shared" si="1071"/>
        <v>12699.381192839894</v>
      </c>
      <c r="U2697" s="36">
        <f t="shared" si="1072"/>
        <v>12699.381192839472</v>
      </c>
      <c r="V2697" s="36">
        <f t="shared" si="1073"/>
        <v>0</v>
      </c>
      <c r="W2697" s="37">
        <f t="shared" si="1074"/>
        <v>12699.381192839472</v>
      </c>
      <c r="X2697" s="36">
        <f t="shared" si="1075"/>
        <v>12699.381192839894</v>
      </c>
      <c r="Y2697" s="276">
        <f t="shared" si="1076"/>
        <v>12699.381192839472</v>
      </c>
      <c r="Z2697" s="36">
        <f t="shared" si="1077"/>
        <v>12699.381192839472</v>
      </c>
      <c r="AA2697" s="36">
        <f t="shared" si="1078"/>
        <v>0</v>
      </c>
      <c r="AB2697" s="38">
        <f t="shared" si="1049"/>
        <v>-4.220055416226387E-10</v>
      </c>
      <c r="AD2697" s="17">
        <f t="shared" si="1079"/>
        <v>60</v>
      </c>
      <c r="AH2697" s="103"/>
    </row>
    <row r="2698" spans="1:34">
      <c r="A2698" s="533"/>
      <c r="C2698" s="67" t="str">
        <f>'Terminated loans'!F1888</f>
        <v>E</v>
      </c>
      <c r="D2698" s="19">
        <f>'Terminated loans'!H1888</f>
        <v>143992845</v>
      </c>
      <c r="E2698" s="19">
        <f>'Terminated loans'!I1888</f>
        <v>98</v>
      </c>
      <c r="F2698" s="19" t="str">
        <f>'Terminated loans'!J1888</f>
        <v>CHADY G</v>
      </c>
      <c r="G2698" s="547" t="str">
        <f t="shared" si="1066"/>
        <v>A2</v>
      </c>
      <c r="H2698" s="21">
        <f>'Terminated loans'!L1888</f>
        <v>40435</v>
      </c>
      <c r="I2698" s="21">
        <f>IF(B2698="VELS",'Terminated loans'!M1888,'Terminated loans'!B1888)</f>
        <v>42247</v>
      </c>
      <c r="J2698" s="34">
        <f t="shared" si="1068"/>
        <v>60</v>
      </c>
      <c r="K2698" s="34">
        <f t="shared" si="1050"/>
        <v>123</v>
      </c>
      <c r="L2698" s="34">
        <f t="shared" si="1051"/>
        <v>60</v>
      </c>
      <c r="M2698" s="34">
        <f t="shared" si="1052"/>
        <v>60</v>
      </c>
      <c r="N2698" s="52">
        <f t="shared" si="1065"/>
        <v>60</v>
      </c>
      <c r="O2698" s="318">
        <f>+'Terminated loans'!S1888</f>
        <v>190369</v>
      </c>
      <c r="P2698" s="26">
        <f>+'Terminated loans'!T1888</f>
        <v>0.05</v>
      </c>
      <c r="Q2698" s="536">
        <f t="shared" si="1067"/>
        <v>0.104</v>
      </c>
      <c r="R2698" s="222">
        <f t="shared" si="1069"/>
        <v>3592.4978775767177</v>
      </c>
      <c r="S2698" s="36">
        <f t="shared" si="1070"/>
        <v>167526.18846321886</v>
      </c>
      <c r="T2698" s="36">
        <f t="shared" si="1071"/>
        <v>22842.811536781141</v>
      </c>
      <c r="U2698" s="36">
        <f t="shared" si="1072"/>
        <v>48023.684191382607</v>
      </c>
      <c r="V2698" s="36">
        <f t="shared" si="1073"/>
        <v>25180.872654603067</v>
      </c>
      <c r="W2698" s="37">
        <f t="shared" si="1074"/>
        <v>22842.81153677954</v>
      </c>
      <c r="X2698" s="36">
        <f t="shared" si="1075"/>
        <v>22842.811536781141</v>
      </c>
      <c r="Y2698" s="276">
        <f t="shared" si="1076"/>
        <v>22842.81153677954</v>
      </c>
      <c r="Z2698" s="36">
        <f t="shared" si="1077"/>
        <v>48023.684191382607</v>
      </c>
      <c r="AA2698" s="36">
        <f t="shared" si="1078"/>
        <v>25180.872654603067</v>
      </c>
      <c r="AB2698" s="38">
        <f t="shared" si="1049"/>
        <v>-1.6007106751203537E-9</v>
      </c>
      <c r="AD2698" s="17">
        <f t="shared" si="1079"/>
        <v>60</v>
      </c>
      <c r="AH2698" s="103"/>
    </row>
    <row r="2699" spans="1:34">
      <c r="A2699" s="533"/>
      <c r="C2699" s="67" t="str">
        <f>'Terminated loans'!F1889</f>
        <v>E</v>
      </c>
      <c r="D2699" s="19">
        <f>'Terminated loans'!H1889</f>
        <v>143992918</v>
      </c>
      <c r="E2699" s="19">
        <f>'Terminated loans'!I1889</f>
        <v>98</v>
      </c>
      <c r="F2699" s="19" t="str">
        <f>'Terminated loans'!J1889</f>
        <v>MUNGRAH K</v>
      </c>
      <c r="G2699" s="547" t="str">
        <f t="shared" si="1066"/>
        <v>A2</v>
      </c>
      <c r="H2699" s="21">
        <f>'Terminated loans'!L1889</f>
        <v>40410</v>
      </c>
      <c r="I2699" s="21">
        <f>IF(B2699="VELS",'Terminated loans'!M1889,'Terminated loans'!B1889)</f>
        <v>42247</v>
      </c>
      <c r="J2699" s="34">
        <f t="shared" si="1068"/>
        <v>60</v>
      </c>
      <c r="K2699" s="34">
        <f t="shared" si="1050"/>
        <v>123</v>
      </c>
      <c r="L2699" s="34">
        <f t="shared" si="1051"/>
        <v>60</v>
      </c>
      <c r="M2699" s="34">
        <f t="shared" si="1052"/>
        <v>60</v>
      </c>
      <c r="N2699" s="52">
        <f t="shared" si="1065"/>
        <v>60</v>
      </c>
      <c r="O2699" s="318">
        <f>+'Terminated loans'!S1889</f>
        <v>86376</v>
      </c>
      <c r="P2699" s="26">
        <f>+'Terminated loans'!T1889</f>
        <v>0.05</v>
      </c>
      <c r="Q2699" s="536">
        <f t="shared" si="1067"/>
        <v>0.104</v>
      </c>
      <c r="R2699" s="222">
        <f t="shared" si="1069"/>
        <v>1630.0216772350884</v>
      </c>
      <c r="S2699" s="36">
        <f t="shared" si="1070"/>
        <v>76011.54628484149</v>
      </c>
      <c r="T2699" s="36">
        <f t="shared" si="1071"/>
        <v>10364.45371515851</v>
      </c>
      <c r="U2699" s="36">
        <f t="shared" si="1072"/>
        <v>21789.754349263079</v>
      </c>
      <c r="V2699" s="36">
        <f t="shared" si="1073"/>
        <v>11425.300634105311</v>
      </c>
      <c r="W2699" s="37">
        <f t="shared" si="1074"/>
        <v>10364.453715157768</v>
      </c>
      <c r="X2699" s="36">
        <f t="shared" si="1075"/>
        <v>10364.45371515851</v>
      </c>
      <c r="Y2699" s="276">
        <f t="shared" si="1076"/>
        <v>10364.453715157768</v>
      </c>
      <c r="Z2699" s="36">
        <f t="shared" si="1077"/>
        <v>21789.754349263079</v>
      </c>
      <c r="AA2699" s="36">
        <f t="shared" si="1078"/>
        <v>11425.300634105311</v>
      </c>
      <c r="AB2699" s="38">
        <f t="shared" si="1049"/>
        <v>-7.4214767664670944E-10</v>
      </c>
      <c r="AD2699" s="17">
        <f t="shared" si="1079"/>
        <v>60</v>
      </c>
      <c r="AH2699" s="103"/>
    </row>
    <row r="2700" spans="1:34">
      <c r="A2700" s="533"/>
      <c r="C2700" s="67" t="str">
        <f>'Terminated loans'!F1890</f>
        <v>E</v>
      </c>
      <c r="D2700" s="19">
        <f>'Terminated loans'!H1890</f>
        <v>143993655</v>
      </c>
      <c r="E2700" s="19">
        <f>'Terminated loans'!I1890</f>
        <v>97</v>
      </c>
      <c r="F2700" s="19" t="str">
        <f>'Terminated loans'!J1890</f>
        <v>GOPEE A K</v>
      </c>
      <c r="G2700" s="547" t="str">
        <f t="shared" si="1066"/>
        <v>B2</v>
      </c>
      <c r="H2700" s="21">
        <f>'Terminated loans'!L1890</f>
        <v>40562</v>
      </c>
      <c r="I2700" s="21">
        <f>IF(B2700="VELS",'Terminated loans'!M1890,'Terminated loans'!B1890)</f>
        <v>42247</v>
      </c>
      <c r="J2700" s="34">
        <f t="shared" si="1068"/>
        <v>55</v>
      </c>
      <c r="K2700" s="34">
        <f t="shared" si="1050"/>
        <v>118</v>
      </c>
      <c r="L2700" s="34">
        <f t="shared" si="1051"/>
        <v>55</v>
      </c>
      <c r="M2700" s="34">
        <f t="shared" si="1052"/>
        <v>55</v>
      </c>
      <c r="N2700" s="52">
        <f t="shared" si="1065"/>
        <v>55</v>
      </c>
      <c r="O2700" s="318">
        <f>+'Terminated loans'!S1890</f>
        <v>37616</v>
      </c>
      <c r="P2700" s="26">
        <f>+'Terminated loans'!T1890</f>
        <v>0</v>
      </c>
      <c r="Q2700" s="536">
        <f t="shared" si="1067"/>
        <v>9.4E-2</v>
      </c>
      <c r="R2700" s="222">
        <f t="shared" si="1069"/>
        <v>683.92727272727268</v>
      </c>
      <c r="S2700" s="36">
        <f t="shared" si="1070"/>
        <v>30465.971704888459</v>
      </c>
      <c r="T2700" s="36">
        <f t="shared" si="1071"/>
        <v>7150.0282951115405</v>
      </c>
      <c r="U2700" s="36">
        <f t="shared" si="1072"/>
        <v>7150.0282951116824</v>
      </c>
      <c r="V2700" s="36">
        <f t="shared" si="1073"/>
        <v>0</v>
      </c>
      <c r="W2700" s="37">
        <f t="shared" si="1074"/>
        <v>7150.0282951116824</v>
      </c>
      <c r="X2700" s="36">
        <f t="shared" si="1075"/>
        <v>7150.0282951115405</v>
      </c>
      <c r="Y2700" s="276">
        <f t="shared" si="1076"/>
        <v>7150.0282951116824</v>
      </c>
      <c r="Z2700" s="36">
        <f t="shared" si="1077"/>
        <v>7150.0282951116824</v>
      </c>
      <c r="AA2700" s="36">
        <f t="shared" si="1078"/>
        <v>0</v>
      </c>
      <c r="AB2700" s="38">
        <f t="shared" si="1049"/>
        <v>1.4188117347657681E-10</v>
      </c>
      <c r="AD2700" s="17">
        <f t="shared" si="1079"/>
        <v>55</v>
      </c>
      <c r="AH2700" s="103"/>
    </row>
    <row r="2701" spans="1:34">
      <c r="A2701" s="533"/>
      <c r="C2701" s="67" t="str">
        <f>'Terminated loans'!F1891</f>
        <v>E</v>
      </c>
      <c r="D2701" s="19">
        <f>'Terminated loans'!H1891</f>
        <v>143993760</v>
      </c>
      <c r="E2701" s="19">
        <f>'Terminated loans'!I1891</f>
        <v>98</v>
      </c>
      <c r="F2701" s="19" t="str">
        <f>'Terminated loans'!J1891</f>
        <v>TIRVENGADUM S D J</v>
      </c>
      <c r="G2701" s="547" t="str">
        <f t="shared" si="1066"/>
        <v>A2</v>
      </c>
      <c r="H2701" s="21">
        <f>'Terminated loans'!L1891</f>
        <v>40420</v>
      </c>
      <c r="I2701" s="21">
        <f>IF(B2701="VELS",'Terminated loans'!M1891,'Terminated loans'!B1891)</f>
        <v>42247</v>
      </c>
      <c r="J2701" s="34">
        <f t="shared" si="1068"/>
        <v>60</v>
      </c>
      <c r="K2701" s="34">
        <f t="shared" si="1050"/>
        <v>123</v>
      </c>
      <c r="L2701" s="34">
        <f t="shared" si="1051"/>
        <v>60</v>
      </c>
      <c r="M2701" s="34">
        <f t="shared" si="1052"/>
        <v>60</v>
      </c>
      <c r="N2701" s="52">
        <f t="shared" si="1065"/>
        <v>60</v>
      </c>
      <c r="O2701" s="318">
        <f>+'Terminated loans'!S1891</f>
        <v>244089</v>
      </c>
      <c r="P2701" s="26">
        <f>+'Terminated loans'!T1891</f>
        <v>0.05</v>
      </c>
      <c r="Q2701" s="536">
        <f t="shared" si="1067"/>
        <v>0.104</v>
      </c>
      <c r="R2701" s="222">
        <f t="shared" si="1069"/>
        <v>4606.2605489329853</v>
      </c>
      <c r="S2701" s="36">
        <f t="shared" si="1070"/>
        <v>214800.202847095</v>
      </c>
      <c r="T2701" s="36">
        <f t="shared" si="1071"/>
        <v>29288.797152904997</v>
      </c>
      <c r="U2701" s="36">
        <f t="shared" si="1072"/>
        <v>61575.430088882073</v>
      </c>
      <c r="V2701" s="36">
        <f t="shared" si="1073"/>
        <v>32286.632935979113</v>
      </c>
      <c r="W2701" s="37">
        <f t="shared" si="1074"/>
        <v>29288.79715290296</v>
      </c>
      <c r="X2701" s="36">
        <f t="shared" si="1075"/>
        <v>29288.797152904997</v>
      </c>
      <c r="Y2701" s="276">
        <f t="shared" si="1076"/>
        <v>29288.79715290296</v>
      </c>
      <c r="Z2701" s="36">
        <f t="shared" si="1077"/>
        <v>61575.430088882073</v>
      </c>
      <c r="AA2701" s="36">
        <f t="shared" si="1078"/>
        <v>32286.632935979113</v>
      </c>
      <c r="AB2701" s="38">
        <f t="shared" si="1049"/>
        <v>-2.0372681319713593E-9</v>
      </c>
      <c r="AD2701" s="17">
        <f t="shared" si="1079"/>
        <v>60</v>
      </c>
      <c r="AH2701" s="103"/>
    </row>
    <row r="2702" spans="1:34">
      <c r="A2702" s="533"/>
      <c r="C2702" s="67" t="str">
        <f>'Terminated loans'!F1892</f>
        <v>E</v>
      </c>
      <c r="D2702" s="19">
        <f>'Terminated loans'!H1892</f>
        <v>143997235</v>
      </c>
      <c r="E2702" s="19">
        <f>'Terminated loans'!I1892</f>
        <v>98</v>
      </c>
      <c r="F2702" s="19" t="str">
        <f>'Terminated loans'!J1892</f>
        <v>ARTHE M P M</v>
      </c>
      <c r="G2702" s="547" t="str">
        <f t="shared" si="1066"/>
        <v>D2</v>
      </c>
      <c r="H2702" s="21">
        <f>'Terminated loans'!L1892</f>
        <v>41121</v>
      </c>
      <c r="I2702" s="21">
        <f>IF(B2702="VELS",'Terminated loans'!M1892,'Terminated loans'!B1892)</f>
        <v>42247</v>
      </c>
      <c r="J2702" s="34">
        <f t="shared" si="1068"/>
        <v>37</v>
      </c>
      <c r="K2702" s="34">
        <f t="shared" si="1050"/>
        <v>100</v>
      </c>
      <c r="L2702" s="34">
        <f t="shared" si="1051"/>
        <v>37</v>
      </c>
      <c r="M2702" s="34">
        <f t="shared" si="1052"/>
        <v>37</v>
      </c>
      <c r="N2702" s="52">
        <f t="shared" si="1065"/>
        <v>37</v>
      </c>
      <c r="O2702" s="318">
        <f>+'Terminated loans'!S1892</f>
        <v>249070</v>
      </c>
      <c r="P2702" s="26">
        <f>+'Terminated loans'!T1892</f>
        <v>0.05</v>
      </c>
      <c r="Q2702" s="536">
        <f t="shared" si="1067"/>
        <v>9.4E-2</v>
      </c>
      <c r="R2702" s="222">
        <f t="shared" si="1069"/>
        <v>7277.8317428080081</v>
      </c>
      <c r="S2702" s="36">
        <f t="shared" si="1070"/>
        <v>232982.98744908866</v>
      </c>
      <c r="T2702" s="36">
        <f t="shared" si="1071"/>
        <v>16087.012550911342</v>
      </c>
      <c r="U2702" s="36">
        <f t="shared" si="1072"/>
        <v>36296.787034808716</v>
      </c>
      <c r="V2702" s="36">
        <f t="shared" si="1073"/>
        <v>20209.774483896355</v>
      </c>
      <c r="W2702" s="37">
        <f t="shared" si="1074"/>
        <v>16087.012550912361</v>
      </c>
      <c r="X2702" s="36">
        <f t="shared" si="1075"/>
        <v>16087.012550911342</v>
      </c>
      <c r="Y2702" s="276">
        <f t="shared" si="1076"/>
        <v>16087.012550912361</v>
      </c>
      <c r="Z2702" s="36">
        <f t="shared" si="1077"/>
        <v>36296.787034808716</v>
      </c>
      <c r="AA2702" s="36">
        <f t="shared" si="1078"/>
        <v>20209.774483896355</v>
      </c>
      <c r="AB2702" s="38">
        <f t="shared" si="1049"/>
        <v>1.0186340659856796E-9</v>
      </c>
      <c r="AD2702" s="17">
        <f t="shared" si="1079"/>
        <v>37</v>
      </c>
      <c r="AH2702" s="103"/>
    </row>
    <row r="2703" spans="1:34">
      <c r="A2703" s="533"/>
      <c r="C2703" s="67" t="str">
        <f>'Terminated loans'!F1893</f>
        <v>E</v>
      </c>
      <c r="D2703" s="19">
        <f>'Terminated loans'!H1893</f>
        <v>143998495</v>
      </c>
      <c r="E2703" s="19">
        <f>'Terminated loans'!I1893</f>
        <v>97</v>
      </c>
      <c r="F2703" s="19" t="str">
        <f>'Terminated loans'!J1893</f>
        <v>MAVAC J R</v>
      </c>
      <c r="G2703" s="547" t="str">
        <f t="shared" si="1066"/>
        <v>D2</v>
      </c>
      <c r="H2703" s="21">
        <f>'Terminated loans'!L1893</f>
        <v>41155</v>
      </c>
      <c r="I2703" s="21">
        <f>IF(B2703="VELS",'Terminated loans'!M1893,'Terminated loans'!B1893)</f>
        <v>42247</v>
      </c>
      <c r="J2703" s="34">
        <f t="shared" si="1068"/>
        <v>36</v>
      </c>
      <c r="K2703" s="34">
        <f t="shared" si="1050"/>
        <v>99</v>
      </c>
      <c r="L2703" s="34">
        <f t="shared" si="1051"/>
        <v>36</v>
      </c>
      <c r="M2703" s="34">
        <f t="shared" si="1052"/>
        <v>36</v>
      </c>
      <c r="N2703" s="52">
        <f t="shared" si="1065"/>
        <v>36</v>
      </c>
      <c r="O2703" s="318">
        <f>+'Terminated loans'!S1893</f>
        <v>18200</v>
      </c>
      <c r="P2703" s="26">
        <f>+'Terminated loans'!T1893</f>
        <v>0</v>
      </c>
      <c r="Q2703" s="536">
        <f t="shared" si="1067"/>
        <v>9.4E-2</v>
      </c>
      <c r="R2703" s="222">
        <f t="shared" si="1069"/>
        <v>505.55555555555554</v>
      </c>
      <c r="S2703" s="36">
        <f t="shared" si="1070"/>
        <v>15805.415022655667</v>
      </c>
      <c r="T2703" s="36">
        <f t="shared" si="1071"/>
        <v>2394.5849773443333</v>
      </c>
      <c r="U2703" s="36">
        <f t="shared" si="1072"/>
        <v>2394.5849773444079</v>
      </c>
      <c r="V2703" s="36">
        <f t="shared" si="1073"/>
        <v>0</v>
      </c>
      <c r="W2703" s="37">
        <f t="shared" si="1074"/>
        <v>2394.5849773444079</v>
      </c>
      <c r="X2703" s="36">
        <f t="shared" si="1075"/>
        <v>2394.5849773443333</v>
      </c>
      <c r="Y2703" s="276">
        <f t="shared" si="1076"/>
        <v>2394.5849773444079</v>
      </c>
      <c r="Z2703" s="36">
        <f t="shared" si="1077"/>
        <v>2394.5849773444079</v>
      </c>
      <c r="AA2703" s="36">
        <f t="shared" si="1078"/>
        <v>0</v>
      </c>
      <c r="AB2703" s="38">
        <f t="shared" si="1049"/>
        <v>7.4578565545380116E-11</v>
      </c>
      <c r="AD2703" s="17">
        <f t="shared" si="1079"/>
        <v>36</v>
      </c>
      <c r="AH2703" s="103"/>
    </row>
    <row r="2704" spans="1:34">
      <c r="A2704" s="533"/>
      <c r="C2704" s="67" t="str">
        <f>'Terminated loans'!F1894</f>
        <v>E</v>
      </c>
      <c r="D2704" s="19">
        <f>'Terminated loans'!H1894</f>
        <v>141046705</v>
      </c>
      <c r="E2704" s="19">
        <f>'Terminated loans'!I1894</f>
        <v>99</v>
      </c>
      <c r="F2704" s="19" t="str">
        <f>'Terminated loans'!J1894</f>
        <v>LOBIN A B</v>
      </c>
      <c r="G2704" s="547" t="str">
        <f t="shared" si="1066"/>
        <v>A1</v>
      </c>
      <c r="H2704" s="21">
        <f>'Terminated loans'!L1894</f>
        <v>39078</v>
      </c>
      <c r="I2704" s="21">
        <f>IF(B2704="VELS",'Terminated loans'!M1894,'Terminated loans'!B1894)</f>
        <v>42277</v>
      </c>
      <c r="J2704" s="34">
        <f t="shared" ref="J2704:J2736" si="1080">ROUND((I2704-H2704)/365*12,0)</f>
        <v>105</v>
      </c>
      <c r="K2704" s="34">
        <f t="shared" si="1050"/>
        <v>167</v>
      </c>
      <c r="L2704" s="34">
        <f t="shared" si="1051"/>
        <v>105</v>
      </c>
      <c r="M2704" s="34">
        <f t="shared" si="1052"/>
        <v>105</v>
      </c>
      <c r="N2704" s="52">
        <f t="shared" si="1065"/>
        <v>105</v>
      </c>
      <c r="O2704" s="318">
        <f>+'Terminated loans'!S1894</f>
        <v>850090</v>
      </c>
      <c r="P2704" s="26">
        <f>+'Terminated loans'!T1894</f>
        <v>0.03</v>
      </c>
      <c r="Q2704" s="536">
        <f t="shared" si="1067"/>
        <v>8.6499999999999994E-2</v>
      </c>
      <c r="R2704" s="222">
        <f t="shared" ref="R2704:R2736" si="1081">PMT(P2704/12,L2704,-O2704,0,0)</f>
        <v>9215.2018240914931</v>
      </c>
      <c r="S2704" s="36">
        <f t="shared" ref="S2704:S2736" si="1082">(-PV(Q2704/12,L2704,R2704,0,0))</f>
        <v>677038.60753917135</v>
      </c>
      <c r="T2704" s="36">
        <f t="shared" ref="T2704:T2736" si="1083">O2704-S2704</f>
        <v>173051.39246082865</v>
      </c>
      <c r="U2704" s="36">
        <f t="shared" ref="U2704:U2736" si="1084">-IF(OR(Q2704="",Q2704=0),0,(CUMIPMT(Q2704/12,L2704,S2704,1,M2704,0)))</f>
        <v>290557.58399042813</v>
      </c>
      <c r="V2704" s="36">
        <f t="shared" ref="V2704:V2736" si="1085">-IF(OR(P2704="",P2704=0),0,(CUMIPMT(P2704/12,L2704,O2704,1,M2704,0)))</f>
        <v>117506.19152960693</v>
      </c>
      <c r="W2704" s="37">
        <f t="shared" ref="W2704:W2736" si="1086">IF(ISERROR(U2704-V2704),0,U2704-V2704)</f>
        <v>173051.3924608212</v>
      </c>
      <c r="X2704" s="36">
        <f t="shared" ref="X2704:X2736" si="1087">IF(C2704="O",T2704/AD2704*N2704,T2704)</f>
        <v>173051.39246082865</v>
      </c>
      <c r="Y2704" s="276">
        <f t="shared" ref="Y2704:Y2736" si="1088">W2704</f>
        <v>173051.3924608212</v>
      </c>
      <c r="Z2704" s="36">
        <f t="shared" ref="Z2704:Z2736" si="1089">-IF(OR(Q2704="",Q2704=0),0,(CUMIPMT(Q2704/12,L2704,S2704,1,L2704,0)))</f>
        <v>290557.58399042813</v>
      </c>
      <c r="AA2704" s="36">
        <f t="shared" ref="AA2704:AA2736" si="1090">-IF(OR(P2704="",P2704=0),0,(CUMIPMT(P2704/12,L2704,O2704,1,L2704,0)))</f>
        <v>117506.19152960693</v>
      </c>
      <c r="AB2704" s="38">
        <f t="shared" si="1049"/>
        <v>-7.4505805969238281E-9</v>
      </c>
      <c r="AD2704" s="142">
        <f t="shared" ref="AD2704:AD2736" si="1091">IF(L2704&gt;$J$2,$J$2,L2704)</f>
        <v>105</v>
      </c>
      <c r="AH2704" s="103"/>
    </row>
    <row r="2705" spans="1:34">
      <c r="A2705" s="533"/>
      <c r="C2705" s="67" t="str">
        <f>'Terminated loans'!F1895</f>
        <v>E</v>
      </c>
      <c r="D2705" s="19">
        <f>'Terminated loans'!H1895</f>
        <v>143006700</v>
      </c>
      <c r="E2705" s="19">
        <f>'Terminated loans'!I1895</f>
        <v>99</v>
      </c>
      <c r="F2705" s="19" t="str">
        <f>'Terminated loans'!J1895</f>
        <v>DESIRE C M S/S L C</v>
      </c>
      <c r="G2705" s="547" t="str">
        <f t="shared" si="1066"/>
        <v>A1</v>
      </c>
      <c r="H2705" s="21">
        <f>'Terminated loans'!L1895</f>
        <v>39022</v>
      </c>
      <c r="I2705" s="21">
        <f>IF(B2705="VELS",'Terminated loans'!M1895,'Terminated loans'!B1895)</f>
        <v>42277</v>
      </c>
      <c r="J2705" s="34">
        <f t="shared" si="1080"/>
        <v>107</v>
      </c>
      <c r="K2705" s="34">
        <f t="shared" si="1050"/>
        <v>169</v>
      </c>
      <c r="L2705" s="34">
        <f t="shared" si="1051"/>
        <v>107</v>
      </c>
      <c r="M2705" s="34">
        <f t="shared" si="1052"/>
        <v>107</v>
      </c>
      <c r="N2705" s="52">
        <f t="shared" si="1065"/>
        <v>107</v>
      </c>
      <c r="O2705" s="318">
        <f>+'Terminated loans'!S1895</f>
        <v>973404</v>
      </c>
      <c r="P2705" s="26">
        <f>+'Terminated loans'!T1895</f>
        <v>0.03</v>
      </c>
      <c r="Q2705" s="536">
        <f t="shared" si="1067"/>
        <v>8.6499999999999994E-2</v>
      </c>
      <c r="R2705" s="222">
        <f t="shared" si="1081"/>
        <v>10379.470408549429</v>
      </c>
      <c r="S2705" s="36">
        <f t="shared" si="1082"/>
        <v>772237.6744192217</v>
      </c>
      <c r="T2705" s="36">
        <f t="shared" si="1083"/>
        <v>201166.3255807783</v>
      </c>
      <c r="U2705" s="36">
        <f t="shared" si="1084"/>
        <v>338365.65929555893</v>
      </c>
      <c r="V2705" s="36">
        <f t="shared" si="1085"/>
        <v>137199.33371478866</v>
      </c>
      <c r="W2705" s="37">
        <f t="shared" si="1086"/>
        <v>201166.32558077027</v>
      </c>
      <c r="X2705" s="36">
        <f t="shared" si="1087"/>
        <v>201166.3255807783</v>
      </c>
      <c r="Y2705" s="276">
        <f t="shared" si="1088"/>
        <v>201166.32558077027</v>
      </c>
      <c r="Z2705" s="36">
        <f t="shared" si="1089"/>
        <v>338365.65929555893</v>
      </c>
      <c r="AA2705" s="36">
        <f t="shared" si="1090"/>
        <v>137199.33371478866</v>
      </c>
      <c r="AB2705" s="38">
        <f t="shared" si="1049"/>
        <v>-8.0326572060585022E-9</v>
      </c>
      <c r="AD2705" s="142">
        <f t="shared" si="1091"/>
        <v>107</v>
      </c>
      <c r="AH2705" s="103"/>
    </row>
    <row r="2706" spans="1:34">
      <c r="A2706" s="533"/>
      <c r="C2706" s="67" t="str">
        <f>'Terminated loans'!F1896</f>
        <v>E</v>
      </c>
      <c r="D2706" s="19">
        <f>'Terminated loans'!H1896</f>
        <v>143022250</v>
      </c>
      <c r="E2706" s="19">
        <f>'Terminated loans'!I1896</f>
        <v>98</v>
      </c>
      <c r="F2706" s="19" t="str">
        <f>'Terminated loans'!J1896</f>
        <v>LUTCHMAN B J</v>
      </c>
      <c r="G2706" s="547" t="str">
        <f t="shared" si="1066"/>
        <v>A2</v>
      </c>
      <c r="H2706" s="21">
        <f>'Terminated loans'!L1896</f>
        <v>39727</v>
      </c>
      <c r="I2706" s="21">
        <f>IF(B2706="VELS",'Terminated loans'!M1896,'Terminated loans'!B1896)</f>
        <v>42277</v>
      </c>
      <c r="J2706" s="34">
        <f t="shared" si="1080"/>
        <v>84</v>
      </c>
      <c r="K2706" s="34">
        <f t="shared" si="1050"/>
        <v>146</v>
      </c>
      <c r="L2706" s="34">
        <f t="shared" si="1051"/>
        <v>60</v>
      </c>
      <c r="M2706" s="34">
        <f t="shared" si="1052"/>
        <v>60</v>
      </c>
      <c r="N2706" s="52">
        <f t="shared" si="1065"/>
        <v>60</v>
      </c>
      <c r="O2706" s="318">
        <f>+'Terminated loans'!S1896</f>
        <v>400000</v>
      </c>
      <c r="P2706" s="26">
        <f>+'Terminated loans'!T1896</f>
        <v>0.05</v>
      </c>
      <c r="Q2706" s="536">
        <f t="shared" si="1067"/>
        <v>0.104</v>
      </c>
      <c r="R2706" s="222">
        <f t="shared" si="1081"/>
        <v>7548.4934576043743</v>
      </c>
      <c r="S2706" s="36">
        <f t="shared" si="1082"/>
        <v>352003.08550912986</v>
      </c>
      <c r="T2706" s="36">
        <f t="shared" si="1083"/>
        <v>47996.914490870142</v>
      </c>
      <c r="U2706" s="36">
        <f t="shared" si="1084"/>
        <v>100906.52194712922</v>
      </c>
      <c r="V2706" s="36">
        <f t="shared" si="1085"/>
        <v>52909.607456262456</v>
      </c>
      <c r="W2706" s="37">
        <f t="shared" si="1086"/>
        <v>47996.914490866766</v>
      </c>
      <c r="X2706" s="36">
        <f t="shared" si="1087"/>
        <v>47996.914490870142</v>
      </c>
      <c r="Y2706" s="276">
        <f t="shared" si="1088"/>
        <v>47996.914490866766</v>
      </c>
      <c r="Z2706" s="36">
        <f t="shared" si="1089"/>
        <v>100906.52194712922</v>
      </c>
      <c r="AA2706" s="36">
        <f t="shared" si="1090"/>
        <v>52909.607456262456</v>
      </c>
      <c r="AB2706" s="38">
        <f t="shared" si="1049"/>
        <v>-3.3760443329811096E-9</v>
      </c>
      <c r="AD2706" s="142">
        <f t="shared" si="1091"/>
        <v>60</v>
      </c>
      <c r="AH2706" s="103"/>
    </row>
    <row r="2707" spans="1:34">
      <c r="A2707" s="533"/>
      <c r="C2707" s="67" t="str">
        <f>'Terminated loans'!F1897</f>
        <v>N</v>
      </c>
      <c r="D2707" s="19">
        <f>'Terminated loans'!H1897</f>
        <v>143026442</v>
      </c>
      <c r="E2707" s="19">
        <f>'Terminated loans'!I1897</f>
        <v>99</v>
      </c>
      <c r="F2707" s="19" t="str">
        <f>'Terminated loans'!J1897</f>
        <v>AMIDE S</v>
      </c>
      <c r="G2707" s="547" t="str">
        <f t="shared" si="1066"/>
        <v>A1</v>
      </c>
      <c r="H2707" s="21">
        <f>'Terminated loans'!L1897</f>
        <v>39715</v>
      </c>
      <c r="I2707" s="21">
        <f>IF(B2707="VELS",'Terminated loans'!M1897,'Terminated loans'!B1897)</f>
        <v>42270</v>
      </c>
      <c r="J2707" s="34">
        <f t="shared" si="1080"/>
        <v>84</v>
      </c>
      <c r="K2707" s="34">
        <f t="shared" si="1050"/>
        <v>146</v>
      </c>
      <c r="L2707" s="34">
        <f t="shared" si="1051"/>
        <v>84</v>
      </c>
      <c r="M2707" s="34">
        <f t="shared" si="1052"/>
        <v>84</v>
      </c>
      <c r="N2707" s="52">
        <f t="shared" si="1065"/>
        <v>84</v>
      </c>
      <c r="O2707" s="318">
        <f>+'Terminated loans'!S1897</f>
        <v>2300031</v>
      </c>
      <c r="P2707" s="26">
        <f>+'Terminated loans'!T1897</f>
        <v>0.03</v>
      </c>
      <c r="Q2707" s="536">
        <f t="shared" si="1067"/>
        <v>8.6499999999999994E-2</v>
      </c>
      <c r="R2707" s="222">
        <f t="shared" si="1081"/>
        <v>30390.99976286411</v>
      </c>
      <c r="S2707" s="36">
        <f t="shared" si="1082"/>
        <v>1909939.7669604488</v>
      </c>
      <c r="T2707" s="36">
        <f t="shared" si="1083"/>
        <v>390091.23303955118</v>
      </c>
      <c r="U2707" s="36">
        <f t="shared" si="1084"/>
        <v>642904.21312011639</v>
      </c>
      <c r="V2707" s="36">
        <f t="shared" si="1085"/>
        <v>252812.98008058546</v>
      </c>
      <c r="W2707" s="37">
        <f t="shared" si="1086"/>
        <v>390091.23303953093</v>
      </c>
      <c r="X2707" s="36">
        <f t="shared" si="1087"/>
        <v>390091.23303955118</v>
      </c>
      <c r="Y2707" s="276">
        <f t="shared" si="1088"/>
        <v>390091.23303953093</v>
      </c>
      <c r="Z2707" s="36">
        <f t="shared" si="1089"/>
        <v>642904.21312011639</v>
      </c>
      <c r="AA2707" s="36">
        <f t="shared" si="1090"/>
        <v>252812.98008058546</v>
      </c>
      <c r="AB2707" s="38">
        <f t="shared" si="1049"/>
        <v>-2.0256265997886658E-8</v>
      </c>
      <c r="AD2707" s="142">
        <f t="shared" si="1091"/>
        <v>84</v>
      </c>
      <c r="AH2707" s="103"/>
    </row>
    <row r="2708" spans="1:34">
      <c r="A2708" s="533"/>
      <c r="C2708" s="67" t="str">
        <f>'Terminated loans'!F1898</f>
        <v>E</v>
      </c>
      <c r="D2708" s="19">
        <f>'Terminated loans'!H1898</f>
        <v>143040224</v>
      </c>
      <c r="E2708" s="19">
        <f>'Terminated loans'!I1898</f>
        <v>99</v>
      </c>
      <c r="F2708" s="19" t="str">
        <f>'Terminated loans'!J1898</f>
        <v>DHUNNOOKCHAND S K(SL 1504</v>
      </c>
      <c r="G2708" s="547" t="str">
        <f t="shared" si="1066"/>
        <v>A1</v>
      </c>
      <c r="H2708" s="21">
        <f>'Terminated loans'!L1898</f>
        <v>40060</v>
      </c>
      <c r="I2708" s="21">
        <f>IF(B2708="VELS",'Terminated loans'!M1898,'Terminated loans'!B1898)</f>
        <v>42277</v>
      </c>
      <c r="J2708" s="34">
        <f t="shared" si="1080"/>
        <v>73</v>
      </c>
      <c r="K2708" s="34">
        <f t="shared" si="1050"/>
        <v>135</v>
      </c>
      <c r="L2708" s="34">
        <f t="shared" si="1051"/>
        <v>73</v>
      </c>
      <c r="M2708" s="34">
        <f t="shared" si="1052"/>
        <v>73</v>
      </c>
      <c r="N2708" s="52">
        <f t="shared" si="1065"/>
        <v>73</v>
      </c>
      <c r="O2708" s="318">
        <f>+'Terminated loans'!S1898</f>
        <v>1229111</v>
      </c>
      <c r="P2708" s="26">
        <f>+'Terminated loans'!T1898</f>
        <v>0.03</v>
      </c>
      <c r="Q2708" s="536">
        <f t="shared" si="1067"/>
        <v>8.6499999999999994E-2</v>
      </c>
      <c r="R2708" s="222">
        <f t="shared" si="1081"/>
        <v>18441.211082402569</v>
      </c>
      <c r="S2708" s="36">
        <f t="shared" si="1082"/>
        <v>1043903.2289446229</v>
      </c>
      <c r="T2708" s="36">
        <f t="shared" si="1083"/>
        <v>185207.77105537709</v>
      </c>
      <c r="U2708" s="36">
        <f t="shared" si="1084"/>
        <v>302305.18007075333</v>
      </c>
      <c r="V2708" s="36">
        <f t="shared" si="1085"/>
        <v>117097.40901538753</v>
      </c>
      <c r="W2708" s="37">
        <f t="shared" si="1086"/>
        <v>185207.7710553658</v>
      </c>
      <c r="X2708" s="36">
        <f t="shared" si="1087"/>
        <v>185207.77105537709</v>
      </c>
      <c r="Y2708" s="276">
        <f t="shared" si="1088"/>
        <v>185207.7710553658</v>
      </c>
      <c r="Z2708" s="36">
        <f t="shared" si="1089"/>
        <v>302305.18007075333</v>
      </c>
      <c r="AA2708" s="36">
        <f t="shared" si="1090"/>
        <v>117097.40901538753</v>
      </c>
      <c r="AB2708" s="38">
        <f t="shared" si="1049"/>
        <v>-1.1292286217212677E-8</v>
      </c>
      <c r="AD2708" s="142">
        <f t="shared" si="1091"/>
        <v>73</v>
      </c>
      <c r="AH2708" s="103"/>
    </row>
    <row r="2709" spans="1:34">
      <c r="A2709" s="533"/>
      <c r="C2709" s="67" t="str">
        <f>'Terminated loans'!F1899</f>
        <v>E</v>
      </c>
      <c r="D2709" s="19">
        <f>'Terminated loans'!H1899</f>
        <v>143121658</v>
      </c>
      <c r="E2709" s="19">
        <f>'Terminated loans'!I1899</f>
        <v>99</v>
      </c>
      <c r="F2709" s="19" t="str">
        <f>'Terminated loans'!J1899</f>
        <v>LOBIN S L(SL 2121)</v>
      </c>
      <c r="G2709" s="547" t="str">
        <f t="shared" si="1066"/>
        <v>A1</v>
      </c>
      <c r="H2709" s="21">
        <f>'Terminated loans'!L1899</f>
        <v>40438</v>
      </c>
      <c r="I2709" s="21">
        <f>IF(B2709="VELS",'Terminated loans'!M1899,'Terminated loans'!B1899)</f>
        <v>42277</v>
      </c>
      <c r="J2709" s="34">
        <f t="shared" si="1080"/>
        <v>60</v>
      </c>
      <c r="K2709" s="34">
        <f t="shared" si="1050"/>
        <v>123</v>
      </c>
      <c r="L2709" s="34">
        <f t="shared" si="1051"/>
        <v>60</v>
      </c>
      <c r="M2709" s="34">
        <f t="shared" si="1052"/>
        <v>60</v>
      </c>
      <c r="N2709" s="52">
        <f t="shared" si="1065"/>
        <v>60</v>
      </c>
      <c r="O2709" s="318">
        <f>+'Terminated loans'!S1899</f>
        <v>1600315</v>
      </c>
      <c r="P2709" s="26">
        <f>+'Terminated loans'!T1899</f>
        <v>0.03</v>
      </c>
      <c r="Q2709" s="536">
        <f t="shared" si="1067"/>
        <v>8.6499999999999994E-2</v>
      </c>
      <c r="R2709" s="222">
        <f t="shared" si="1081"/>
        <v>28755.565200060202</v>
      </c>
      <c r="S2709" s="36">
        <f t="shared" si="1082"/>
        <v>1396653.6816226519</v>
      </c>
      <c r="T2709" s="36">
        <f t="shared" si="1083"/>
        <v>203661.31837734813</v>
      </c>
      <c r="U2709" s="36">
        <f t="shared" si="1084"/>
        <v>328680.23038094467</v>
      </c>
      <c r="V2709" s="36">
        <f t="shared" si="1085"/>
        <v>125018.91200361238</v>
      </c>
      <c r="W2709" s="37">
        <f t="shared" si="1086"/>
        <v>203661.3183773323</v>
      </c>
      <c r="X2709" s="36">
        <f t="shared" si="1087"/>
        <v>203661.31837734813</v>
      </c>
      <c r="Y2709" s="276">
        <f t="shared" si="1088"/>
        <v>203661.3183773323</v>
      </c>
      <c r="Z2709" s="36">
        <f t="shared" si="1089"/>
        <v>328680.23038094467</v>
      </c>
      <c r="AA2709" s="36">
        <f t="shared" si="1090"/>
        <v>125018.91200361238</v>
      </c>
      <c r="AB2709" s="38">
        <f t="shared" si="1049"/>
        <v>-1.5832483768463135E-8</v>
      </c>
      <c r="AD2709" s="142">
        <f t="shared" si="1091"/>
        <v>60</v>
      </c>
      <c r="AH2709" s="103"/>
    </row>
    <row r="2710" spans="1:34">
      <c r="A2710" s="533"/>
      <c r="C2710" s="67" t="str">
        <f>'Terminated loans'!F1900</f>
        <v>E</v>
      </c>
      <c r="D2710" s="19">
        <f>'Terminated loans'!H1900</f>
        <v>143145328</v>
      </c>
      <c r="E2710" s="19">
        <f>'Terminated loans'!I1900</f>
        <v>99</v>
      </c>
      <c r="F2710" s="19" t="str">
        <f>'Terminated loans'!J1900</f>
        <v>NULLAH A</v>
      </c>
      <c r="G2710" s="547" t="str">
        <f t="shared" si="1066"/>
        <v>C1</v>
      </c>
      <c r="H2710" s="21">
        <f>'Terminated loans'!L1900</f>
        <v>40976</v>
      </c>
      <c r="I2710" s="21">
        <f>IF(B2710="VELS",'Terminated loans'!M1900,'Terminated loans'!B1900)</f>
        <v>42277</v>
      </c>
      <c r="J2710" s="34">
        <f t="shared" si="1080"/>
        <v>43</v>
      </c>
      <c r="K2710" s="34">
        <f t="shared" si="1050"/>
        <v>105</v>
      </c>
      <c r="L2710" s="34">
        <f t="shared" si="1051"/>
        <v>43</v>
      </c>
      <c r="M2710" s="34">
        <f t="shared" si="1052"/>
        <v>43</v>
      </c>
      <c r="N2710" s="52">
        <f t="shared" si="1065"/>
        <v>43</v>
      </c>
      <c r="O2710" s="318">
        <f>+'Terminated loans'!S1900</f>
        <v>1382340</v>
      </c>
      <c r="P2710" s="26">
        <f>+'Terminated loans'!T1900</f>
        <v>0.03</v>
      </c>
      <c r="Q2710" s="536">
        <f t="shared" si="1067"/>
        <v>8.1500000000000003E-2</v>
      </c>
      <c r="R2710" s="222">
        <f t="shared" si="1081"/>
        <v>33946.448523692947</v>
      </c>
      <c r="S2710" s="36">
        <f t="shared" si="1082"/>
        <v>1262183.0676114915</v>
      </c>
      <c r="T2710" s="36">
        <f t="shared" si="1083"/>
        <v>120156.93238850846</v>
      </c>
      <c r="U2710" s="36">
        <f t="shared" si="1084"/>
        <v>197514.21890732623</v>
      </c>
      <c r="V2710" s="36">
        <f t="shared" si="1085"/>
        <v>77357.286518796813</v>
      </c>
      <c r="W2710" s="37">
        <f t="shared" si="1086"/>
        <v>120156.93238852941</v>
      </c>
      <c r="X2710" s="36">
        <f t="shared" si="1087"/>
        <v>120156.93238850846</v>
      </c>
      <c r="Y2710" s="276">
        <f t="shared" si="1088"/>
        <v>120156.93238852941</v>
      </c>
      <c r="Z2710" s="36">
        <f t="shared" si="1089"/>
        <v>197514.21890732623</v>
      </c>
      <c r="AA2710" s="36">
        <f t="shared" si="1090"/>
        <v>77357.286518796813</v>
      </c>
      <c r="AB2710" s="38">
        <f t="shared" si="1049"/>
        <v>2.0954757928848267E-8</v>
      </c>
      <c r="AD2710" s="142">
        <f t="shared" si="1091"/>
        <v>43</v>
      </c>
      <c r="AH2710" s="103"/>
    </row>
    <row r="2711" spans="1:34">
      <c r="A2711" s="533"/>
      <c r="C2711" s="67" t="str">
        <f>'Terminated loans'!F1901</f>
        <v>E</v>
      </c>
      <c r="D2711" s="19">
        <f>'Terminated loans'!H1901</f>
        <v>143256251</v>
      </c>
      <c r="E2711" s="19">
        <f>'Terminated loans'!I1901</f>
        <v>99</v>
      </c>
      <c r="F2711" s="19" t="str">
        <f>'Terminated loans'!J1901</f>
        <v>GOORIAH N (SL2651)</v>
      </c>
      <c r="G2711" s="547" t="str">
        <f t="shared" si="1066"/>
        <v>C1</v>
      </c>
      <c r="H2711" s="21">
        <f>'Terminated loans'!L1901</f>
        <v>40926</v>
      </c>
      <c r="I2711" s="21">
        <f>IF(B2711="VELS",'Terminated loans'!M1901,'Terminated loans'!B1901)</f>
        <v>42277</v>
      </c>
      <c r="J2711" s="34">
        <f t="shared" si="1080"/>
        <v>44</v>
      </c>
      <c r="K2711" s="34">
        <f t="shared" si="1050"/>
        <v>106</v>
      </c>
      <c r="L2711" s="34">
        <f t="shared" si="1051"/>
        <v>44</v>
      </c>
      <c r="M2711" s="34">
        <f t="shared" si="1052"/>
        <v>44</v>
      </c>
      <c r="N2711" s="52">
        <f t="shared" si="1065"/>
        <v>44</v>
      </c>
      <c r="O2711" s="318">
        <f>+'Terminated loans'!S1901</f>
        <v>4275101</v>
      </c>
      <c r="P2711" s="26">
        <f>+'Terminated loans'!T1901</f>
        <v>0.03</v>
      </c>
      <c r="Q2711" s="536">
        <f t="shared" si="1067"/>
        <v>8.1500000000000003E-2</v>
      </c>
      <c r="R2711" s="222">
        <f t="shared" si="1081"/>
        <v>102724.49293136735</v>
      </c>
      <c r="S2711" s="36">
        <f t="shared" si="1082"/>
        <v>3895726.4103650013</v>
      </c>
      <c r="T2711" s="36">
        <f t="shared" si="1083"/>
        <v>379374.5896349987</v>
      </c>
      <c r="U2711" s="36">
        <f t="shared" si="1084"/>
        <v>624151.27861522883</v>
      </c>
      <c r="V2711" s="36">
        <f t="shared" si="1085"/>
        <v>244776.68898016308</v>
      </c>
      <c r="W2711" s="37">
        <f t="shared" si="1086"/>
        <v>379374.58963506576</v>
      </c>
      <c r="X2711" s="36">
        <f t="shared" si="1087"/>
        <v>379374.5896349987</v>
      </c>
      <c r="Y2711" s="276">
        <f t="shared" si="1088"/>
        <v>379374.58963506576</v>
      </c>
      <c r="Z2711" s="36">
        <f t="shared" si="1089"/>
        <v>624151.27861522883</v>
      </c>
      <c r="AA2711" s="36">
        <f t="shared" si="1090"/>
        <v>244776.68898016308</v>
      </c>
      <c r="AB2711" s="38">
        <f t="shared" si="1049"/>
        <v>6.7055225372314453E-8</v>
      </c>
      <c r="AD2711" s="142">
        <f t="shared" si="1091"/>
        <v>44</v>
      </c>
      <c r="AH2711" s="103"/>
    </row>
    <row r="2712" spans="1:34">
      <c r="A2712" s="533"/>
      <c r="C2712" s="67" t="str">
        <f>'Terminated loans'!F1902</f>
        <v>E</v>
      </c>
      <c r="D2712" s="19">
        <f>'Terminated loans'!H1902</f>
        <v>143362205</v>
      </c>
      <c r="E2712" s="19">
        <f>'Terminated loans'!I1902</f>
        <v>99</v>
      </c>
      <c r="F2712" s="19" t="str">
        <f>'Terminated loans'!J1902</f>
        <v>ROSELANE C (SL2783)</v>
      </c>
      <c r="G2712" s="547" t="str">
        <f t="shared" si="1066"/>
        <v>D1</v>
      </c>
      <c r="H2712" s="21">
        <f>'Terminated loans'!L1902</f>
        <v>41143</v>
      </c>
      <c r="I2712" s="21">
        <f>IF(B2712="VELS",'Terminated loans'!M1902,'Terminated loans'!B1902)</f>
        <v>42277</v>
      </c>
      <c r="J2712" s="34">
        <f t="shared" si="1080"/>
        <v>37</v>
      </c>
      <c r="K2712" s="34">
        <f t="shared" si="1050"/>
        <v>99</v>
      </c>
      <c r="L2712" s="34">
        <f t="shared" si="1051"/>
        <v>37</v>
      </c>
      <c r="M2712" s="34">
        <f t="shared" si="1052"/>
        <v>37</v>
      </c>
      <c r="N2712" s="52">
        <f t="shared" si="1065"/>
        <v>37</v>
      </c>
      <c r="O2712" s="318">
        <f>+'Terminated loans'!S1902</f>
        <v>1983918</v>
      </c>
      <c r="P2712" s="26">
        <f>+'Terminated loans'!T1902</f>
        <v>0.03</v>
      </c>
      <c r="Q2712" s="536">
        <f t="shared" si="1067"/>
        <v>7.6499999999999999E-2</v>
      </c>
      <c r="R2712" s="222">
        <f t="shared" si="1081"/>
        <v>56204.477882657629</v>
      </c>
      <c r="S2712" s="36">
        <f t="shared" si="1082"/>
        <v>1847289.2443925752</v>
      </c>
      <c r="T2712" s="36">
        <f t="shared" si="1083"/>
        <v>136628.75560742477</v>
      </c>
      <c r="U2712" s="36">
        <f t="shared" si="1084"/>
        <v>232276.43726576539</v>
      </c>
      <c r="V2712" s="36">
        <f t="shared" si="1085"/>
        <v>95647.681658332469</v>
      </c>
      <c r="W2712" s="37">
        <f t="shared" si="1086"/>
        <v>136628.75560743292</v>
      </c>
      <c r="X2712" s="36">
        <f t="shared" si="1087"/>
        <v>136628.75560742477</v>
      </c>
      <c r="Y2712" s="276">
        <f t="shared" si="1088"/>
        <v>136628.75560743292</v>
      </c>
      <c r="Z2712" s="36">
        <f t="shared" si="1089"/>
        <v>232276.43726576539</v>
      </c>
      <c r="AA2712" s="36">
        <f t="shared" si="1090"/>
        <v>95647.681658332469</v>
      </c>
      <c r="AB2712" s="38">
        <f t="shared" si="1049"/>
        <v>8.149072527885437E-9</v>
      </c>
      <c r="AD2712" s="142">
        <f t="shared" si="1091"/>
        <v>37</v>
      </c>
      <c r="AH2712" s="103"/>
    </row>
    <row r="2713" spans="1:34">
      <c r="A2713" s="533"/>
      <c r="C2713" s="67" t="str">
        <f>'Terminated loans'!F1903</f>
        <v>E</v>
      </c>
      <c r="D2713" s="19">
        <f>'Terminated loans'!H1903</f>
        <v>143424200</v>
      </c>
      <c r="E2713" s="19">
        <f>'Terminated loans'!I1903</f>
        <v>99</v>
      </c>
      <c r="F2713" s="19" t="str">
        <f>'Terminated loans'!J1903</f>
        <v>GUNNOO S (SL 2984)</v>
      </c>
      <c r="G2713" s="547" t="str">
        <f t="shared" si="1066"/>
        <v>E1</v>
      </c>
      <c r="H2713" s="21">
        <f>'Terminated loans'!L1903</f>
        <v>41544</v>
      </c>
      <c r="I2713" s="21">
        <f>IF(B2713="VELS",'Terminated loans'!M1903,'Terminated loans'!B1903)</f>
        <v>42277</v>
      </c>
      <c r="J2713" s="34">
        <f t="shared" si="1080"/>
        <v>24</v>
      </c>
      <c r="K2713" s="34">
        <f t="shared" si="1050"/>
        <v>86</v>
      </c>
      <c r="L2713" s="34">
        <f t="shared" si="1051"/>
        <v>24</v>
      </c>
      <c r="M2713" s="34">
        <f t="shared" si="1052"/>
        <v>24</v>
      </c>
      <c r="N2713" s="52">
        <f t="shared" si="1065"/>
        <v>24</v>
      </c>
      <c r="O2713" s="318">
        <f>+'Terminated loans'!S1903</f>
        <v>1304901</v>
      </c>
      <c r="P2713" s="26">
        <f>+'Terminated loans'!T1903</f>
        <v>0.03</v>
      </c>
      <c r="Q2713" s="536">
        <f t="shared" si="1067"/>
        <v>7.3999999999999996E-2</v>
      </c>
      <c r="R2713" s="222">
        <f t="shared" si="1081"/>
        <v>56086.226493334747</v>
      </c>
      <c r="S2713" s="36">
        <f t="shared" si="1082"/>
        <v>1247632.2003951573</v>
      </c>
      <c r="T2713" s="36">
        <f t="shared" si="1083"/>
        <v>57268.799604842672</v>
      </c>
      <c r="U2713" s="36">
        <f t="shared" si="1084"/>
        <v>98437.235444876133</v>
      </c>
      <c r="V2713" s="36">
        <f t="shared" si="1085"/>
        <v>41168.435840033693</v>
      </c>
      <c r="W2713" s="37">
        <f t="shared" si="1086"/>
        <v>57268.799604842439</v>
      </c>
      <c r="X2713" s="36">
        <f t="shared" si="1087"/>
        <v>57268.799604842672</v>
      </c>
      <c r="Y2713" s="276">
        <f t="shared" si="1088"/>
        <v>57268.799604842439</v>
      </c>
      <c r="Z2713" s="36">
        <f t="shared" si="1089"/>
        <v>98437.235444876133</v>
      </c>
      <c r="AA2713" s="36">
        <f t="shared" si="1090"/>
        <v>41168.435840033693</v>
      </c>
      <c r="AB2713" s="38">
        <f t="shared" si="1049"/>
        <v>-2.3283064365386963E-10</v>
      </c>
      <c r="AD2713" s="142">
        <f t="shared" si="1091"/>
        <v>24</v>
      </c>
      <c r="AH2713" s="103"/>
    </row>
    <row r="2714" spans="1:34">
      <c r="A2714" s="533"/>
      <c r="C2714" s="67" t="str">
        <f>'Terminated loans'!F1904</f>
        <v>E</v>
      </c>
      <c r="D2714" s="19">
        <f>'Terminated loans'!H1904</f>
        <v>143445577</v>
      </c>
      <c r="E2714" s="19">
        <f>'Terminated loans'!I1904</f>
        <v>99</v>
      </c>
      <c r="F2714" s="19" t="str">
        <f>'Terminated loans'!J1904</f>
        <v>BOURQUIN M A C (SL3025)</v>
      </c>
      <c r="G2714" s="547" t="str">
        <f t="shared" si="1066"/>
        <v>E1</v>
      </c>
      <c r="H2714" s="21">
        <f>'Terminated loans'!L1904</f>
        <v>41649</v>
      </c>
      <c r="I2714" s="21">
        <f>IF(B2714="VELS",'Terminated loans'!M1904,'Terminated loans'!B1904)</f>
        <v>42277</v>
      </c>
      <c r="J2714" s="34">
        <f t="shared" si="1080"/>
        <v>21</v>
      </c>
      <c r="K2714" s="34">
        <f t="shared" si="1050"/>
        <v>83</v>
      </c>
      <c r="L2714" s="34">
        <f t="shared" si="1051"/>
        <v>21</v>
      </c>
      <c r="M2714" s="34">
        <f t="shared" si="1052"/>
        <v>21</v>
      </c>
      <c r="N2714" s="52">
        <f t="shared" si="1065"/>
        <v>21</v>
      </c>
      <c r="O2714" s="318">
        <f>+'Terminated loans'!S1904</f>
        <v>850461</v>
      </c>
      <c r="P2714" s="26">
        <f>+'Terminated loans'!T1904</f>
        <v>0.03</v>
      </c>
      <c r="Q2714" s="536">
        <f t="shared" si="1067"/>
        <v>7.3999999999999996E-2</v>
      </c>
      <c r="R2714" s="222">
        <f t="shared" si="1081"/>
        <v>41621.110602708381</v>
      </c>
      <c r="S2714" s="36">
        <f t="shared" si="1082"/>
        <v>817456.5165924544</v>
      </c>
      <c r="T2714" s="36">
        <f t="shared" si="1083"/>
        <v>33004.483407545602</v>
      </c>
      <c r="U2714" s="36">
        <f t="shared" si="1084"/>
        <v>56586.806064421777</v>
      </c>
      <c r="V2714" s="36">
        <f t="shared" si="1085"/>
        <v>23582.322656875942</v>
      </c>
      <c r="W2714" s="37">
        <f t="shared" si="1086"/>
        <v>33004.483407545835</v>
      </c>
      <c r="X2714" s="36">
        <f t="shared" si="1087"/>
        <v>33004.483407545602</v>
      </c>
      <c r="Y2714" s="276">
        <f t="shared" si="1088"/>
        <v>33004.483407545835</v>
      </c>
      <c r="Z2714" s="36">
        <f t="shared" si="1089"/>
        <v>56586.806064421777</v>
      </c>
      <c r="AA2714" s="36">
        <f t="shared" si="1090"/>
        <v>23582.322656875942</v>
      </c>
      <c r="AB2714" s="38">
        <f t="shared" si="1049"/>
        <v>2.3283064365386963E-10</v>
      </c>
      <c r="AD2714" s="142">
        <f t="shared" si="1091"/>
        <v>21</v>
      </c>
      <c r="AH2714" s="103"/>
    </row>
    <row r="2715" spans="1:34">
      <c r="A2715" s="533"/>
      <c r="C2715" s="67" t="str">
        <f>'Terminated loans'!F1905</f>
        <v>E</v>
      </c>
      <c r="D2715" s="19">
        <f>'Terminated loans'!H1905</f>
        <v>143970019</v>
      </c>
      <c r="E2715" s="19">
        <f>'Terminated loans'!I1905</f>
        <v>98</v>
      </c>
      <c r="F2715" s="19" t="str">
        <f>'Terminated loans'!J1905</f>
        <v>CALLEE POINEN L B</v>
      </c>
      <c r="G2715" s="547" t="str">
        <f t="shared" si="1066"/>
        <v>E2</v>
      </c>
      <c r="H2715" s="21">
        <f>'Terminated loans'!L1905</f>
        <v>41514</v>
      </c>
      <c r="I2715" s="21">
        <f>IF(B2715="VELS",'Terminated loans'!M1905,'Terminated loans'!B1905)</f>
        <v>42277</v>
      </c>
      <c r="J2715" s="34">
        <f t="shared" si="1080"/>
        <v>25</v>
      </c>
      <c r="K2715" s="34">
        <f t="shared" si="1050"/>
        <v>87</v>
      </c>
      <c r="L2715" s="34">
        <f t="shared" si="1051"/>
        <v>25</v>
      </c>
      <c r="M2715" s="34">
        <f t="shared" si="1052"/>
        <v>25</v>
      </c>
      <c r="N2715" s="52">
        <f t="shared" si="1065"/>
        <v>25</v>
      </c>
      <c r="O2715" s="318">
        <f>+'Terminated loans'!S1905</f>
        <v>246835</v>
      </c>
      <c r="P2715" s="26">
        <f>+'Terminated loans'!T1905</f>
        <v>0.05</v>
      </c>
      <c r="Q2715" s="536">
        <f t="shared" si="1067"/>
        <v>9.1499999999999998E-2</v>
      </c>
      <c r="R2715" s="222">
        <f t="shared" si="1081"/>
        <v>10417.102530354074</v>
      </c>
      <c r="S2715" s="36">
        <f t="shared" si="1082"/>
        <v>236293.69860524323</v>
      </c>
      <c r="T2715" s="36">
        <f t="shared" si="1083"/>
        <v>10541.301394756767</v>
      </c>
      <c r="U2715" s="36">
        <f t="shared" si="1084"/>
        <v>24133.864653608704</v>
      </c>
      <c r="V2715" s="36">
        <f t="shared" si="1085"/>
        <v>13592.563258851849</v>
      </c>
      <c r="W2715" s="37">
        <f t="shared" si="1086"/>
        <v>10541.301394756854</v>
      </c>
      <c r="X2715" s="36">
        <f t="shared" si="1087"/>
        <v>10541.301394756767</v>
      </c>
      <c r="Y2715" s="276">
        <f t="shared" si="1088"/>
        <v>10541.301394756854</v>
      </c>
      <c r="Z2715" s="36">
        <f t="shared" si="1089"/>
        <v>24133.864653608704</v>
      </c>
      <c r="AA2715" s="36">
        <f t="shared" si="1090"/>
        <v>13592.563258851849</v>
      </c>
      <c r="AB2715" s="38">
        <f t="shared" si="1049"/>
        <v>8.7311491370201111E-11</v>
      </c>
      <c r="AD2715" s="142">
        <f t="shared" si="1091"/>
        <v>25</v>
      </c>
      <c r="AH2715" s="103"/>
    </row>
    <row r="2716" spans="1:34">
      <c r="A2716" s="533"/>
      <c r="C2716" s="67" t="str">
        <f>'Terminated loans'!F1906</f>
        <v>E</v>
      </c>
      <c r="D2716" s="19">
        <f>'Terminated loans'!H1906</f>
        <v>143980065</v>
      </c>
      <c r="E2716" s="19">
        <f>'Terminated loans'!I1906</f>
        <v>97</v>
      </c>
      <c r="F2716" s="19" t="str">
        <f>'Terminated loans'!J1906</f>
        <v>ERRIAH L</v>
      </c>
      <c r="G2716" s="547" t="str">
        <f t="shared" si="1066"/>
        <v>D2</v>
      </c>
      <c r="H2716" s="21">
        <f>'Terminated loans'!L1906</f>
        <v>41127</v>
      </c>
      <c r="I2716" s="21">
        <f>IF(B2716="VELS",'Terminated loans'!M1906,'Terminated loans'!B1906)</f>
        <v>42277</v>
      </c>
      <c r="J2716" s="34">
        <f t="shared" si="1080"/>
        <v>38</v>
      </c>
      <c r="K2716" s="34">
        <f t="shared" si="1050"/>
        <v>100</v>
      </c>
      <c r="L2716" s="34">
        <f t="shared" si="1051"/>
        <v>38</v>
      </c>
      <c r="M2716" s="34">
        <f t="shared" si="1052"/>
        <v>38</v>
      </c>
      <c r="N2716" s="52">
        <f t="shared" si="1065"/>
        <v>38</v>
      </c>
      <c r="O2716" s="318">
        <f>+'Terminated loans'!S1906</f>
        <v>47600</v>
      </c>
      <c r="P2716" s="26">
        <f>+'Terminated loans'!T1906</f>
        <v>0</v>
      </c>
      <c r="Q2716" s="536">
        <f t="shared" si="1067"/>
        <v>9.4E-2</v>
      </c>
      <c r="R2716" s="222">
        <f t="shared" si="1081"/>
        <v>1252.6315789473683</v>
      </c>
      <c r="S2716" s="36">
        <f t="shared" si="1082"/>
        <v>41031.328678249294</v>
      </c>
      <c r="T2716" s="36">
        <f t="shared" si="1083"/>
        <v>6568.6713217507058</v>
      </c>
      <c r="U2716" s="36">
        <f t="shared" si="1084"/>
        <v>6568.6713217509023</v>
      </c>
      <c r="V2716" s="36">
        <f t="shared" si="1085"/>
        <v>0</v>
      </c>
      <c r="W2716" s="37">
        <f t="shared" si="1086"/>
        <v>6568.6713217509023</v>
      </c>
      <c r="X2716" s="36">
        <f t="shared" si="1087"/>
        <v>6568.6713217507058</v>
      </c>
      <c r="Y2716" s="276">
        <f t="shared" si="1088"/>
        <v>6568.6713217509023</v>
      </c>
      <c r="Z2716" s="36">
        <f t="shared" si="1089"/>
        <v>6568.6713217509023</v>
      </c>
      <c r="AA2716" s="36">
        <f t="shared" si="1090"/>
        <v>0</v>
      </c>
      <c r="AB2716" s="38">
        <f t="shared" si="1049"/>
        <v>1.964508555829525E-10</v>
      </c>
      <c r="AD2716" s="142">
        <f t="shared" si="1091"/>
        <v>38</v>
      </c>
      <c r="AH2716" s="103"/>
    </row>
    <row r="2717" spans="1:34">
      <c r="A2717" s="533"/>
      <c r="C2717" s="67" t="str">
        <f>'Terminated loans'!F1907</f>
        <v>E</v>
      </c>
      <c r="D2717" s="19">
        <f>'Terminated loans'!H1907</f>
        <v>143981088</v>
      </c>
      <c r="E2717" s="19">
        <f>'Terminated loans'!I1907</f>
        <v>98</v>
      </c>
      <c r="F2717" s="19" t="str">
        <f>'Terminated loans'!J1907</f>
        <v>CHEUNG-CHING J M</v>
      </c>
      <c r="G2717" s="547" t="str">
        <f t="shared" si="1066"/>
        <v>D2</v>
      </c>
      <c r="H2717" s="21">
        <f>'Terminated loans'!L1907</f>
        <v>41411</v>
      </c>
      <c r="I2717" s="21">
        <f>IF(B2717="VELS",'Terminated loans'!M1907,'Terminated loans'!B1907)</f>
        <v>42277</v>
      </c>
      <c r="J2717" s="34">
        <f t="shared" si="1080"/>
        <v>28</v>
      </c>
      <c r="K2717" s="34">
        <f t="shared" si="1050"/>
        <v>91</v>
      </c>
      <c r="L2717" s="34">
        <f t="shared" si="1051"/>
        <v>28</v>
      </c>
      <c r="M2717" s="34">
        <f t="shared" si="1052"/>
        <v>28</v>
      </c>
      <c r="N2717" s="52">
        <f t="shared" si="1065"/>
        <v>28</v>
      </c>
      <c r="O2717" s="318">
        <f>+'Terminated loans'!S1907</f>
        <v>247654</v>
      </c>
      <c r="P2717" s="26">
        <f>+'Terminated loans'!T1907</f>
        <v>0.05</v>
      </c>
      <c r="Q2717" s="536">
        <f t="shared" si="1067"/>
        <v>9.4E-2</v>
      </c>
      <c r="R2717" s="222">
        <f t="shared" si="1081"/>
        <v>9389.1545912658821</v>
      </c>
      <c r="S2717" s="36">
        <f t="shared" si="1082"/>
        <v>235239.5925392244</v>
      </c>
      <c r="T2717" s="36">
        <f t="shared" si="1083"/>
        <v>12414.407460775605</v>
      </c>
      <c r="U2717" s="36">
        <f t="shared" si="1084"/>
        <v>27656.736016221461</v>
      </c>
      <c r="V2717" s="36">
        <f t="shared" si="1085"/>
        <v>15242.32855544475</v>
      </c>
      <c r="W2717" s="37">
        <f t="shared" si="1086"/>
        <v>12414.407460776711</v>
      </c>
      <c r="X2717" s="36">
        <f t="shared" si="1087"/>
        <v>12414.407460775605</v>
      </c>
      <c r="Y2717" s="276">
        <f t="shared" si="1088"/>
        <v>12414.407460776711</v>
      </c>
      <c r="Z2717" s="36">
        <f t="shared" si="1089"/>
        <v>27656.736016221461</v>
      </c>
      <c r="AA2717" s="36">
        <f t="shared" si="1090"/>
        <v>15242.32855544475</v>
      </c>
      <c r="AB2717" s="38">
        <f t="shared" si="1049"/>
        <v>1.1059455573558807E-9</v>
      </c>
      <c r="AD2717" s="142">
        <f t="shared" si="1091"/>
        <v>28</v>
      </c>
      <c r="AH2717" s="103"/>
    </row>
    <row r="2718" spans="1:34">
      <c r="A2718" s="533"/>
      <c r="C2718" s="67" t="str">
        <f>'Terminated loans'!F1908</f>
        <v>E</v>
      </c>
      <c r="D2718" s="19">
        <f>'Terminated loans'!H1908</f>
        <v>143981312</v>
      </c>
      <c r="E2718" s="19">
        <f>'Terminated loans'!I1908</f>
        <v>98</v>
      </c>
      <c r="F2718" s="19" t="str">
        <f>'Terminated loans'!J1908</f>
        <v>NADAN M B C</v>
      </c>
      <c r="G2718" s="547" t="str">
        <f t="shared" si="1066"/>
        <v>D2</v>
      </c>
      <c r="H2718" s="21">
        <f>'Terminated loans'!L1908</f>
        <v>41438</v>
      </c>
      <c r="I2718" s="21">
        <f>IF(B2718="VELS",'Terminated loans'!M1908,'Terminated loans'!B1908)</f>
        <v>42277</v>
      </c>
      <c r="J2718" s="34">
        <f t="shared" si="1080"/>
        <v>28</v>
      </c>
      <c r="K2718" s="34">
        <f t="shared" si="1050"/>
        <v>90</v>
      </c>
      <c r="L2718" s="34">
        <f t="shared" si="1051"/>
        <v>28</v>
      </c>
      <c r="M2718" s="34">
        <f t="shared" si="1052"/>
        <v>28</v>
      </c>
      <c r="N2718" s="52">
        <f t="shared" si="1065"/>
        <v>28</v>
      </c>
      <c r="O2718" s="318">
        <f>+'Terminated loans'!S1908</f>
        <v>68283</v>
      </c>
      <c r="P2718" s="26">
        <f>+'Terminated loans'!T1908</f>
        <v>0.05</v>
      </c>
      <c r="Q2718" s="536">
        <f t="shared" si="1067"/>
        <v>9.4E-2</v>
      </c>
      <c r="R2718" s="222">
        <f t="shared" si="1081"/>
        <v>2588.7716045588127</v>
      </c>
      <c r="S2718" s="36">
        <f t="shared" si="1082"/>
        <v>64860.107639512622</v>
      </c>
      <c r="T2718" s="36">
        <f t="shared" si="1083"/>
        <v>3422.892360487378</v>
      </c>
      <c r="U2718" s="36">
        <f t="shared" si="1084"/>
        <v>7625.4972881344511</v>
      </c>
      <c r="V2718" s="36">
        <f t="shared" si="1085"/>
        <v>4202.6049276467529</v>
      </c>
      <c r="W2718" s="37">
        <f t="shared" si="1086"/>
        <v>3422.8923604876982</v>
      </c>
      <c r="X2718" s="36">
        <f t="shared" si="1087"/>
        <v>3422.892360487378</v>
      </c>
      <c r="Y2718" s="276">
        <f t="shared" si="1088"/>
        <v>3422.8923604876982</v>
      </c>
      <c r="Z2718" s="36">
        <f t="shared" si="1089"/>
        <v>7625.4972881344511</v>
      </c>
      <c r="AA2718" s="36">
        <f t="shared" si="1090"/>
        <v>4202.6049276467529</v>
      </c>
      <c r="AB2718" s="38">
        <f t="shared" si="1049"/>
        <v>3.2014213502407074E-10</v>
      </c>
      <c r="AD2718" s="142">
        <f t="shared" si="1091"/>
        <v>28</v>
      </c>
      <c r="AH2718" s="103"/>
    </row>
    <row r="2719" spans="1:34">
      <c r="A2719" s="533"/>
      <c r="C2719" s="67" t="str">
        <f>'Terminated loans'!F1909</f>
        <v>E</v>
      </c>
      <c r="D2719" s="19">
        <f>'Terminated loans'!H1909</f>
        <v>143981983</v>
      </c>
      <c r="E2719" s="19">
        <f>'Terminated loans'!I1909</f>
        <v>97</v>
      </c>
      <c r="F2719" s="19" t="str">
        <f>'Terminated loans'!J1909</f>
        <v>ERRIAH L</v>
      </c>
      <c r="G2719" s="547" t="str">
        <f t="shared" si="1066"/>
        <v>E2</v>
      </c>
      <c r="H2719" s="21">
        <f>'Terminated loans'!L1909</f>
        <v>41507</v>
      </c>
      <c r="I2719" s="21">
        <f>IF(B2719="VELS",'Terminated loans'!M1909,'Terminated loans'!B1909)</f>
        <v>42277</v>
      </c>
      <c r="J2719" s="34">
        <f t="shared" si="1080"/>
        <v>25</v>
      </c>
      <c r="K2719" s="34">
        <f t="shared" si="1050"/>
        <v>87</v>
      </c>
      <c r="L2719" s="34">
        <f t="shared" si="1051"/>
        <v>25</v>
      </c>
      <c r="M2719" s="34">
        <f t="shared" si="1052"/>
        <v>25</v>
      </c>
      <c r="N2719" s="52">
        <f t="shared" si="1065"/>
        <v>25</v>
      </c>
      <c r="O2719" s="318">
        <f>+'Terminated loans'!S1909</f>
        <v>48393</v>
      </c>
      <c r="P2719" s="26">
        <f>+'Terminated loans'!T1909</f>
        <v>0</v>
      </c>
      <c r="Q2719" s="536">
        <f t="shared" si="1067"/>
        <v>9.1499999999999998E-2</v>
      </c>
      <c r="R2719" s="222">
        <f t="shared" si="1081"/>
        <v>1935.72</v>
      </c>
      <c r="S2719" s="36">
        <f t="shared" si="1082"/>
        <v>43908.412817416574</v>
      </c>
      <c r="T2719" s="36">
        <f t="shared" si="1083"/>
        <v>4484.5871825834256</v>
      </c>
      <c r="U2719" s="36">
        <f t="shared" si="1084"/>
        <v>4484.5871825834474</v>
      </c>
      <c r="V2719" s="36">
        <f t="shared" si="1085"/>
        <v>0</v>
      </c>
      <c r="W2719" s="37">
        <f t="shared" si="1086"/>
        <v>4484.5871825834474</v>
      </c>
      <c r="X2719" s="36">
        <f t="shared" si="1087"/>
        <v>4484.5871825834256</v>
      </c>
      <c r="Y2719" s="276">
        <f t="shared" si="1088"/>
        <v>4484.5871825834474</v>
      </c>
      <c r="Z2719" s="36">
        <f t="shared" si="1089"/>
        <v>4484.5871825834474</v>
      </c>
      <c r="AA2719" s="36">
        <f t="shared" si="1090"/>
        <v>0</v>
      </c>
      <c r="AB2719" s="38">
        <f t="shared" si="1049"/>
        <v>2.1827872842550278E-11</v>
      </c>
      <c r="AD2719" s="142">
        <f t="shared" si="1091"/>
        <v>25</v>
      </c>
      <c r="AH2719" s="103"/>
    </row>
    <row r="2720" spans="1:34">
      <c r="A2720" s="533"/>
      <c r="C2720" s="67" t="str">
        <f>'Terminated loans'!F1910</f>
        <v>E</v>
      </c>
      <c r="D2720" s="19">
        <f>'Terminated loans'!H1910</f>
        <v>143982343</v>
      </c>
      <c r="E2720" s="19">
        <f>'Terminated loans'!I1910</f>
        <v>98</v>
      </c>
      <c r="F2720" s="19" t="str">
        <f>'Terminated loans'!J1910</f>
        <v>HOW YIN FAT P</v>
      </c>
      <c r="G2720" s="547" t="str">
        <f t="shared" si="1066"/>
        <v>E2</v>
      </c>
      <c r="H2720" s="21">
        <f>'Terminated loans'!L1910</f>
        <v>41547</v>
      </c>
      <c r="I2720" s="21">
        <f>IF(B2720="VELS",'Terminated loans'!M1910,'Terminated loans'!B1910)</f>
        <v>42277</v>
      </c>
      <c r="J2720" s="34">
        <f t="shared" si="1080"/>
        <v>24</v>
      </c>
      <c r="K2720" s="34">
        <f t="shared" si="1050"/>
        <v>86</v>
      </c>
      <c r="L2720" s="34">
        <f t="shared" si="1051"/>
        <v>24</v>
      </c>
      <c r="M2720" s="34">
        <f t="shared" si="1052"/>
        <v>24</v>
      </c>
      <c r="N2720" s="52">
        <f t="shared" si="1065"/>
        <v>24</v>
      </c>
      <c r="O2720" s="318">
        <f>+'Terminated loans'!S1910</f>
        <v>253064</v>
      </c>
      <c r="P2720" s="26">
        <f>+'Terminated loans'!T1910</f>
        <v>0.05</v>
      </c>
      <c r="Q2720" s="536">
        <f t="shared" si="1067"/>
        <v>9.1499999999999998E-2</v>
      </c>
      <c r="R2720" s="222">
        <f t="shared" si="1081"/>
        <v>11102.269371662296</v>
      </c>
      <c r="S2720" s="36">
        <f t="shared" si="1082"/>
        <v>242653.48293771842</v>
      </c>
      <c r="T2720" s="36">
        <f t="shared" si="1083"/>
        <v>10410.517062281579</v>
      </c>
      <c r="U2720" s="36">
        <f t="shared" si="1084"/>
        <v>23800.98198217692</v>
      </c>
      <c r="V2720" s="36">
        <f t="shared" si="1085"/>
        <v>13390.464919895137</v>
      </c>
      <c r="W2720" s="37">
        <f t="shared" si="1086"/>
        <v>10410.517062281782</v>
      </c>
      <c r="X2720" s="36">
        <f t="shared" si="1087"/>
        <v>10410.517062281579</v>
      </c>
      <c r="Y2720" s="276">
        <f t="shared" si="1088"/>
        <v>10410.517062281782</v>
      </c>
      <c r="Z2720" s="36">
        <f t="shared" si="1089"/>
        <v>23800.98198217692</v>
      </c>
      <c r="AA2720" s="36">
        <f t="shared" si="1090"/>
        <v>13390.464919895137</v>
      </c>
      <c r="AB2720" s="38">
        <f t="shared" si="1049"/>
        <v>2.0372681319713593E-10</v>
      </c>
      <c r="AD2720" s="142">
        <f t="shared" si="1091"/>
        <v>24</v>
      </c>
      <c r="AH2720" s="103"/>
    </row>
    <row r="2721" spans="1:34">
      <c r="A2721" s="533"/>
      <c r="C2721" s="67" t="str">
        <f>'Terminated loans'!F1911</f>
        <v>E</v>
      </c>
      <c r="D2721" s="19">
        <f>'Terminated loans'!H1911</f>
        <v>143983021</v>
      </c>
      <c r="E2721" s="19">
        <f>'Terminated loans'!I1911</f>
        <v>98</v>
      </c>
      <c r="F2721" s="19" t="str">
        <f>'Terminated loans'!J1911</f>
        <v>LOBIN S</v>
      </c>
      <c r="G2721" s="547" t="str">
        <f t="shared" si="1066"/>
        <v>E2</v>
      </c>
      <c r="H2721" s="21">
        <f>'Terminated loans'!L1911</f>
        <v>41842</v>
      </c>
      <c r="I2721" s="21">
        <f>IF(B2721="VELS",'Terminated loans'!M1911,'Terminated loans'!B1911)</f>
        <v>42277</v>
      </c>
      <c r="J2721" s="34">
        <f t="shared" si="1080"/>
        <v>14</v>
      </c>
      <c r="K2721" s="34">
        <f t="shared" si="1050"/>
        <v>76</v>
      </c>
      <c r="L2721" s="34">
        <f t="shared" si="1051"/>
        <v>14</v>
      </c>
      <c r="M2721" s="34">
        <f t="shared" si="1052"/>
        <v>14</v>
      </c>
      <c r="N2721" s="52">
        <f t="shared" si="1065"/>
        <v>14</v>
      </c>
      <c r="O2721" s="318">
        <f>+'Terminated loans'!S1911</f>
        <v>127359</v>
      </c>
      <c r="P2721" s="26">
        <f>+'Terminated loans'!T1911</f>
        <v>0.05</v>
      </c>
      <c r="Q2721" s="536">
        <f t="shared" si="1067"/>
        <v>9.1499999999999998E-2</v>
      </c>
      <c r="R2721" s="222">
        <f t="shared" si="1081"/>
        <v>9383.9158814841121</v>
      </c>
      <c r="S2721" s="36">
        <f t="shared" si="1082"/>
        <v>124157.71758524889</v>
      </c>
      <c r="T2721" s="36">
        <f t="shared" si="1083"/>
        <v>3201.2824147511128</v>
      </c>
      <c r="U2721" s="36">
        <f t="shared" si="1084"/>
        <v>7217.1047555285913</v>
      </c>
      <c r="V2721" s="36">
        <f t="shared" si="1085"/>
        <v>4015.8223407775804</v>
      </c>
      <c r="W2721" s="37">
        <f t="shared" si="1086"/>
        <v>3201.2824147510109</v>
      </c>
      <c r="X2721" s="36">
        <f t="shared" si="1087"/>
        <v>3201.2824147511128</v>
      </c>
      <c r="Y2721" s="276">
        <f t="shared" si="1088"/>
        <v>3201.2824147510109</v>
      </c>
      <c r="Z2721" s="36">
        <f t="shared" si="1089"/>
        <v>7217.1047555285913</v>
      </c>
      <c r="AA2721" s="36">
        <f t="shared" si="1090"/>
        <v>4015.8223407775804</v>
      </c>
      <c r="AB2721" s="38">
        <f t="shared" si="1049"/>
        <v>-1.0186340659856796E-10</v>
      </c>
      <c r="AD2721" s="142">
        <f t="shared" si="1091"/>
        <v>14</v>
      </c>
      <c r="AH2721" s="103"/>
    </row>
    <row r="2722" spans="1:34">
      <c r="A2722" s="533"/>
      <c r="C2722" s="67" t="str">
        <f>'Terminated loans'!F1912</f>
        <v>E</v>
      </c>
      <c r="D2722" s="19">
        <f>'Terminated loans'!H1912</f>
        <v>143983129</v>
      </c>
      <c r="E2722" s="19">
        <f>'Terminated loans'!I1912</f>
        <v>98</v>
      </c>
      <c r="F2722" s="19" t="str">
        <f>'Terminated loans'!J1912</f>
        <v>LOBIN A K</v>
      </c>
      <c r="G2722" s="547" t="str">
        <f t="shared" si="1066"/>
        <v>E2</v>
      </c>
      <c r="H2722" s="21">
        <f>'Terminated loans'!L1912</f>
        <v>41845</v>
      </c>
      <c r="I2722" s="21">
        <f>IF(B2722="VELS",'Terminated loans'!M1912,'Terminated loans'!B1912)</f>
        <v>42277</v>
      </c>
      <c r="J2722" s="34">
        <f t="shared" si="1080"/>
        <v>14</v>
      </c>
      <c r="K2722" s="34">
        <f t="shared" si="1050"/>
        <v>76</v>
      </c>
      <c r="L2722" s="34">
        <f t="shared" si="1051"/>
        <v>14</v>
      </c>
      <c r="M2722" s="34">
        <f t="shared" si="1052"/>
        <v>14</v>
      </c>
      <c r="N2722" s="52">
        <f t="shared" si="1065"/>
        <v>14</v>
      </c>
      <c r="O2722" s="318">
        <f>+'Terminated loans'!S1912</f>
        <v>235920</v>
      </c>
      <c r="P2722" s="26">
        <f>+'Terminated loans'!T1912</f>
        <v>0.05</v>
      </c>
      <c r="Q2722" s="536">
        <f t="shared" si="1067"/>
        <v>9.1499999999999998E-2</v>
      </c>
      <c r="R2722" s="222">
        <f t="shared" si="1081"/>
        <v>17382.779660328142</v>
      </c>
      <c r="S2722" s="36">
        <f t="shared" si="1082"/>
        <v>229989.9397193125</v>
      </c>
      <c r="T2722" s="36">
        <f t="shared" si="1083"/>
        <v>5930.0602806874958</v>
      </c>
      <c r="U2722" s="36">
        <f t="shared" si="1084"/>
        <v>13368.975525281334</v>
      </c>
      <c r="V2722" s="36">
        <f t="shared" si="1085"/>
        <v>7438.9152445939835</v>
      </c>
      <c r="W2722" s="37">
        <f t="shared" si="1086"/>
        <v>5930.0602806873503</v>
      </c>
      <c r="X2722" s="36">
        <f t="shared" si="1087"/>
        <v>5930.0602806874958</v>
      </c>
      <c r="Y2722" s="276">
        <f t="shared" si="1088"/>
        <v>5930.0602806873503</v>
      </c>
      <c r="Z2722" s="36">
        <f t="shared" si="1089"/>
        <v>13368.975525281334</v>
      </c>
      <c r="AA2722" s="36">
        <f t="shared" si="1090"/>
        <v>7438.9152445939835</v>
      </c>
      <c r="AB2722" s="38">
        <f t="shared" si="1049"/>
        <v>-1.4551915228366852E-10</v>
      </c>
      <c r="AD2722" s="142">
        <f t="shared" si="1091"/>
        <v>14</v>
      </c>
      <c r="AH2722" s="103"/>
    </row>
    <row r="2723" spans="1:34">
      <c r="A2723" s="533"/>
      <c r="C2723" s="67" t="str">
        <f>'Terminated loans'!F1913</f>
        <v>E</v>
      </c>
      <c r="D2723" s="19">
        <f>'Terminated loans'!H1913</f>
        <v>143983463</v>
      </c>
      <c r="E2723" s="19">
        <f>'Terminated loans'!I1913</f>
        <v>98</v>
      </c>
      <c r="F2723" s="19" t="str">
        <f>'Terminated loans'!J1913</f>
        <v>NADAN M B C</v>
      </c>
      <c r="G2723" s="547" t="str">
        <f t="shared" si="1066"/>
        <v>E2</v>
      </c>
      <c r="H2723" s="21">
        <f>'Terminated loans'!L1913</f>
        <v>41730</v>
      </c>
      <c r="I2723" s="21">
        <f>IF(B2723="VELS",'Terminated loans'!M1913,'Terminated loans'!B1913)</f>
        <v>42277</v>
      </c>
      <c r="J2723" s="34">
        <f t="shared" si="1080"/>
        <v>18</v>
      </c>
      <c r="K2723" s="34">
        <f t="shared" si="1050"/>
        <v>80</v>
      </c>
      <c r="L2723" s="34">
        <f t="shared" si="1051"/>
        <v>18</v>
      </c>
      <c r="M2723" s="34">
        <f t="shared" si="1052"/>
        <v>18</v>
      </c>
      <c r="N2723" s="52">
        <f t="shared" si="1065"/>
        <v>18</v>
      </c>
      <c r="O2723" s="318">
        <f>+'Terminated loans'!S1913</f>
        <v>100180</v>
      </c>
      <c r="P2723" s="26">
        <f>+'Terminated loans'!T1913</f>
        <v>0.05</v>
      </c>
      <c r="Q2723" s="536">
        <f t="shared" si="1067"/>
        <v>9.1499999999999998E-2</v>
      </c>
      <c r="R2723" s="222">
        <f t="shared" si="1081"/>
        <v>5788.4539520860617</v>
      </c>
      <c r="S2723" s="36">
        <f t="shared" si="1082"/>
        <v>97013.553464938072</v>
      </c>
      <c r="T2723" s="36">
        <f t="shared" si="1083"/>
        <v>3166.4465350619284</v>
      </c>
      <c r="U2723" s="36">
        <f t="shared" si="1084"/>
        <v>7178.6176726111007</v>
      </c>
      <c r="V2723" s="36">
        <f t="shared" si="1085"/>
        <v>4012.1711375491286</v>
      </c>
      <c r="W2723" s="37">
        <f t="shared" si="1086"/>
        <v>3166.4465350619721</v>
      </c>
      <c r="X2723" s="36">
        <f t="shared" si="1087"/>
        <v>3166.4465350619284</v>
      </c>
      <c r="Y2723" s="276">
        <f t="shared" si="1088"/>
        <v>3166.4465350619721</v>
      </c>
      <c r="Z2723" s="36">
        <f t="shared" si="1089"/>
        <v>7178.6176726111007</v>
      </c>
      <c r="AA2723" s="36">
        <f t="shared" si="1090"/>
        <v>4012.1711375491286</v>
      </c>
      <c r="AB2723" s="38">
        <f t="shared" si="1049"/>
        <v>4.3655745685100555E-11</v>
      </c>
      <c r="AD2723" s="142">
        <f t="shared" si="1091"/>
        <v>18</v>
      </c>
      <c r="AH2723" s="103"/>
    </row>
    <row r="2724" spans="1:34">
      <c r="A2724" s="533"/>
      <c r="C2724" s="67" t="str">
        <f>'Terminated loans'!F1914</f>
        <v>E</v>
      </c>
      <c r="D2724" s="19">
        <f>'Terminated loans'!H1914</f>
        <v>143983919</v>
      </c>
      <c r="E2724" s="19">
        <f>'Terminated loans'!I1914</f>
        <v>98</v>
      </c>
      <c r="F2724" s="19" t="str">
        <f>'Terminated loans'!J1914</f>
        <v>ROSELANE P D C</v>
      </c>
      <c r="G2724" s="547" t="str">
        <f t="shared" si="1066"/>
        <v>E2</v>
      </c>
      <c r="H2724" s="21">
        <f>'Terminated loans'!L1914</f>
        <v>41898</v>
      </c>
      <c r="I2724" s="21">
        <f>IF(B2724="VELS",'Terminated loans'!M1914,'Terminated loans'!B1914)</f>
        <v>42277</v>
      </c>
      <c r="J2724" s="34">
        <f t="shared" si="1080"/>
        <v>12</v>
      </c>
      <c r="K2724" s="34">
        <f t="shared" si="1050"/>
        <v>75</v>
      </c>
      <c r="L2724" s="34">
        <f t="shared" si="1051"/>
        <v>12</v>
      </c>
      <c r="M2724" s="34">
        <f t="shared" si="1052"/>
        <v>12</v>
      </c>
      <c r="N2724" s="52">
        <f t="shared" si="1065"/>
        <v>12</v>
      </c>
      <c r="O2724" s="318">
        <f>+'Terminated loans'!S1914</f>
        <v>38728</v>
      </c>
      <c r="P2724" s="26">
        <f>+'Terminated loans'!T1914</f>
        <v>0.05</v>
      </c>
      <c r="Q2724" s="536">
        <f t="shared" si="1067"/>
        <v>9.1499999999999998E-2</v>
      </c>
      <c r="R2724" s="222">
        <f t="shared" si="1081"/>
        <v>3315.4065547037549</v>
      </c>
      <c r="S2724" s="36">
        <f t="shared" si="1082"/>
        <v>37881.24682612488</v>
      </c>
      <c r="T2724" s="36">
        <f t="shared" si="1083"/>
        <v>846.75317387512041</v>
      </c>
      <c r="U2724" s="36">
        <f t="shared" si="1084"/>
        <v>1903.6318303201915</v>
      </c>
      <c r="V2724" s="36">
        <f t="shared" si="1085"/>
        <v>1056.8786564450565</v>
      </c>
      <c r="W2724" s="37">
        <f t="shared" si="1086"/>
        <v>846.75317387513496</v>
      </c>
      <c r="X2724" s="36">
        <f t="shared" si="1087"/>
        <v>846.75317387512041</v>
      </c>
      <c r="Y2724" s="276">
        <f t="shared" si="1088"/>
        <v>846.75317387513496</v>
      </c>
      <c r="Z2724" s="36">
        <f t="shared" si="1089"/>
        <v>1903.6318303201915</v>
      </c>
      <c r="AA2724" s="36">
        <f t="shared" si="1090"/>
        <v>1056.8786564450565</v>
      </c>
      <c r="AB2724" s="38">
        <f t="shared" si="1049"/>
        <v>1.4551915228366852E-11</v>
      </c>
      <c r="AD2724" s="142">
        <f t="shared" si="1091"/>
        <v>12</v>
      </c>
      <c r="AH2724" s="103"/>
    </row>
    <row r="2725" spans="1:34">
      <c r="A2725" s="533"/>
      <c r="C2725" s="67" t="str">
        <f>'Terminated loans'!F1915</f>
        <v>E</v>
      </c>
      <c r="D2725" s="19">
        <f>'Terminated loans'!H1915</f>
        <v>143984109</v>
      </c>
      <c r="E2725" s="19">
        <f>'Terminated loans'!I1915</f>
        <v>97</v>
      </c>
      <c r="F2725" s="19" t="str">
        <f>'Terminated loans'!J1915</f>
        <v>AMBAJEE - ASGURALLY M R</v>
      </c>
      <c r="G2725" s="547" t="str">
        <f t="shared" si="1066"/>
        <v>E2</v>
      </c>
      <c r="H2725" s="21">
        <f>'Terminated loans'!L1915</f>
        <v>41870</v>
      </c>
      <c r="I2725" s="21">
        <f>IF(B2725="VELS",'Terminated loans'!M1915,'Terminated loans'!B1915)</f>
        <v>42277</v>
      </c>
      <c r="J2725" s="34">
        <f t="shared" si="1080"/>
        <v>13</v>
      </c>
      <c r="K2725" s="34">
        <f t="shared" si="1050"/>
        <v>75</v>
      </c>
      <c r="L2725" s="34">
        <f t="shared" si="1051"/>
        <v>13</v>
      </c>
      <c r="M2725" s="34">
        <f t="shared" si="1052"/>
        <v>13</v>
      </c>
      <c r="N2725" s="52">
        <f t="shared" si="1065"/>
        <v>13</v>
      </c>
      <c r="O2725" s="318">
        <f>+'Terminated loans'!S1915</f>
        <v>45833</v>
      </c>
      <c r="P2725" s="26">
        <f>+'Terminated loans'!T1915</f>
        <v>0</v>
      </c>
      <c r="Q2725" s="536">
        <f t="shared" si="1067"/>
        <v>9.1499999999999998E-2</v>
      </c>
      <c r="R2725" s="222">
        <f t="shared" si="1081"/>
        <v>3525.6153846153848</v>
      </c>
      <c r="S2725" s="36">
        <f t="shared" si="1082"/>
        <v>43477.157663123486</v>
      </c>
      <c r="T2725" s="36">
        <f t="shared" si="1083"/>
        <v>2355.8423368765143</v>
      </c>
      <c r="U2725" s="36">
        <f t="shared" si="1084"/>
        <v>2355.8423368765216</v>
      </c>
      <c r="V2725" s="36">
        <f t="shared" si="1085"/>
        <v>0</v>
      </c>
      <c r="W2725" s="37">
        <f t="shared" si="1086"/>
        <v>2355.8423368765216</v>
      </c>
      <c r="X2725" s="36">
        <f t="shared" si="1087"/>
        <v>2355.8423368765143</v>
      </c>
      <c r="Y2725" s="276">
        <f t="shared" si="1088"/>
        <v>2355.8423368765216</v>
      </c>
      <c r="Z2725" s="36">
        <f t="shared" si="1089"/>
        <v>2355.8423368765216</v>
      </c>
      <c r="AA2725" s="36">
        <f t="shared" si="1090"/>
        <v>0</v>
      </c>
      <c r="AB2725" s="38">
        <f t="shared" si="1049"/>
        <v>7.2759576141834259E-12</v>
      </c>
      <c r="AD2725" s="142">
        <f t="shared" si="1091"/>
        <v>13</v>
      </c>
      <c r="AH2725" s="103"/>
    </row>
    <row r="2726" spans="1:34">
      <c r="A2726" s="533"/>
      <c r="C2726" s="67" t="str">
        <f>'Terminated loans'!F1916</f>
        <v>E</v>
      </c>
      <c r="D2726" s="19">
        <f>'Terminated loans'!H1916</f>
        <v>143984400</v>
      </c>
      <c r="E2726" s="19">
        <f>'Terminated loans'!I1916</f>
        <v>98</v>
      </c>
      <c r="F2726" s="19" t="str">
        <f>'Terminated loans'!J1916</f>
        <v>CHEUNG-CHIN J M</v>
      </c>
      <c r="G2726" s="547" t="str">
        <f t="shared" si="1066"/>
        <v>E2</v>
      </c>
      <c r="H2726" s="21">
        <f>'Terminated loans'!L1916</f>
        <v>41822</v>
      </c>
      <c r="I2726" s="21">
        <f>IF(B2726="VELS",'Terminated loans'!M1916,'Terminated loans'!B1916)</f>
        <v>42277</v>
      </c>
      <c r="J2726" s="34">
        <f t="shared" si="1080"/>
        <v>15</v>
      </c>
      <c r="K2726" s="34">
        <f t="shared" si="1050"/>
        <v>77</v>
      </c>
      <c r="L2726" s="34">
        <f t="shared" si="1051"/>
        <v>15</v>
      </c>
      <c r="M2726" s="34">
        <f t="shared" si="1052"/>
        <v>15</v>
      </c>
      <c r="N2726" s="52">
        <f t="shared" si="1065"/>
        <v>15</v>
      </c>
      <c r="O2726" s="318">
        <f>+'Terminated loans'!S1916</f>
        <v>97876</v>
      </c>
      <c r="P2726" s="26">
        <f>+'Terminated loans'!T1916</f>
        <v>0.05</v>
      </c>
      <c r="Q2726" s="536">
        <f t="shared" si="1067"/>
        <v>9.1499999999999998E-2</v>
      </c>
      <c r="R2726" s="222">
        <f t="shared" si="1081"/>
        <v>6744.6789631907359</v>
      </c>
      <c r="S2726" s="36">
        <f t="shared" si="1082"/>
        <v>95256.567214226132</v>
      </c>
      <c r="T2726" s="36">
        <f t="shared" si="1083"/>
        <v>2619.4327857738681</v>
      </c>
      <c r="U2726" s="36">
        <f t="shared" si="1084"/>
        <v>5913.61723363481</v>
      </c>
      <c r="V2726" s="36">
        <f t="shared" si="1085"/>
        <v>3294.1844478610292</v>
      </c>
      <c r="W2726" s="37">
        <f t="shared" si="1086"/>
        <v>2619.4327857737808</v>
      </c>
      <c r="X2726" s="36">
        <f t="shared" si="1087"/>
        <v>2619.4327857738681</v>
      </c>
      <c r="Y2726" s="276">
        <f t="shared" si="1088"/>
        <v>2619.4327857737808</v>
      </c>
      <c r="Z2726" s="36">
        <f t="shared" si="1089"/>
        <v>5913.61723363481</v>
      </c>
      <c r="AA2726" s="36">
        <f t="shared" si="1090"/>
        <v>3294.1844478610292</v>
      </c>
      <c r="AB2726" s="38">
        <f t="shared" ref="AB2726:AB2789" si="1092">IF(ISERROR(Z2726-AA2726-T2726),"CHECK",Z2726-AA2726-T2726)</f>
        <v>-8.7311491370201111E-11</v>
      </c>
      <c r="AD2726" s="142">
        <f t="shared" si="1091"/>
        <v>15</v>
      </c>
      <c r="AH2726" s="103"/>
    </row>
    <row r="2727" spans="1:34">
      <c r="A2727" s="533"/>
      <c r="C2727" s="67" t="str">
        <f>'Terminated loans'!F1917</f>
        <v>E</v>
      </c>
      <c r="D2727" s="19">
        <f>'Terminated loans'!H1917</f>
        <v>143989763</v>
      </c>
      <c r="E2727" s="19">
        <f>'Terminated loans'!I1917</f>
        <v>99</v>
      </c>
      <c r="F2727" s="19" t="str">
        <f>'Terminated loans'!J1917</f>
        <v>DHUNNOOKCHAND S D (SL2497</v>
      </c>
      <c r="G2727" s="547" t="str">
        <f t="shared" si="1066"/>
        <v>C1</v>
      </c>
      <c r="H2727" s="21">
        <f>'Terminated loans'!L1917</f>
        <v>40714</v>
      </c>
      <c r="I2727" s="21">
        <f>IF(B2727="VELS",'Terminated loans'!M1917,'Terminated loans'!B1917)</f>
        <v>42277</v>
      </c>
      <c r="J2727" s="34">
        <f t="shared" si="1080"/>
        <v>51</v>
      </c>
      <c r="K2727" s="34">
        <f t="shared" si="1050"/>
        <v>113</v>
      </c>
      <c r="L2727" s="34">
        <f t="shared" si="1051"/>
        <v>51</v>
      </c>
      <c r="M2727" s="34">
        <f t="shared" si="1052"/>
        <v>51</v>
      </c>
      <c r="N2727" s="52">
        <f t="shared" si="1065"/>
        <v>51</v>
      </c>
      <c r="O2727" s="318">
        <f>+'Terminated loans'!S1917</f>
        <v>3204945</v>
      </c>
      <c r="P2727" s="26">
        <f>+'Terminated loans'!T1917</f>
        <v>0.03</v>
      </c>
      <c r="Q2727" s="536">
        <f t="shared" si="1067"/>
        <v>8.1500000000000003E-2</v>
      </c>
      <c r="R2727" s="222">
        <f t="shared" si="1081"/>
        <v>67011.762101902088</v>
      </c>
      <c r="S2727" s="36">
        <f t="shared" si="1082"/>
        <v>2880346.3221607101</v>
      </c>
      <c r="T2727" s="36">
        <f t="shared" si="1083"/>
        <v>324598.67783928989</v>
      </c>
      <c r="U2727" s="36">
        <f t="shared" si="1084"/>
        <v>537253.54503634525</v>
      </c>
      <c r="V2727" s="36">
        <f t="shared" si="1085"/>
        <v>212654.86719700648</v>
      </c>
      <c r="W2727" s="37">
        <f t="shared" si="1086"/>
        <v>324598.67783933878</v>
      </c>
      <c r="X2727" s="36">
        <f t="shared" si="1087"/>
        <v>324598.67783928989</v>
      </c>
      <c r="Y2727" s="276">
        <f t="shared" si="1088"/>
        <v>324598.67783933878</v>
      </c>
      <c r="Z2727" s="36">
        <f t="shared" si="1089"/>
        <v>537253.54503634525</v>
      </c>
      <c r="AA2727" s="36">
        <f t="shared" si="1090"/>
        <v>212654.86719700648</v>
      </c>
      <c r="AB2727" s="38">
        <f t="shared" si="1092"/>
        <v>4.8894435167312622E-8</v>
      </c>
      <c r="AD2727" s="142">
        <f t="shared" si="1091"/>
        <v>51</v>
      </c>
      <c r="AH2727" s="103"/>
    </row>
    <row r="2728" spans="1:34">
      <c r="A2728" s="533"/>
      <c r="C2728" s="67" t="str">
        <f>'Terminated loans'!F1918</f>
        <v>E</v>
      </c>
      <c r="D2728" s="19">
        <f>'Terminated loans'!H1918</f>
        <v>143992810</v>
      </c>
      <c r="E2728" s="19">
        <f>'Terminated loans'!I1918</f>
        <v>98</v>
      </c>
      <c r="F2728" s="19" t="str">
        <f>'Terminated loans'!J1918</f>
        <v>AULUM M</v>
      </c>
      <c r="G2728" s="547" t="str">
        <f t="shared" si="1066"/>
        <v>B2</v>
      </c>
      <c r="H2728" s="21">
        <f>'Terminated loans'!L1918</f>
        <v>40581</v>
      </c>
      <c r="I2728" s="21">
        <f>IF(B2728="VELS",'Terminated loans'!M1918,'Terminated loans'!B1918)</f>
        <v>42277</v>
      </c>
      <c r="J2728" s="34">
        <f t="shared" si="1080"/>
        <v>56</v>
      </c>
      <c r="K2728" s="34">
        <f t="shared" ref="K2728:K2791" si="1093">ROUND(($I$35-H2728)/365*12,0)</f>
        <v>118</v>
      </c>
      <c r="L2728" s="34">
        <f t="shared" ref="L2728:L2791" si="1094">IF(B2728="VELS",J2728,IF(J2728&gt;(IF(OR(E2728=4,E2728=99),$J$3,IF(E2728=97,$J$6,IF(E2728=98,$J$5,"Check")))),(IF(OR(E2728=4,E2728=99),$J$3,IF(E2728=97,$J$6,IF(E2728=98,$J$5,"Check")))),J2728))</f>
        <v>56</v>
      </c>
      <c r="M2728" s="34">
        <f t="shared" ref="M2728:M2791" si="1095">IF(K2728&gt;L2728,L2728,K2728)</f>
        <v>56</v>
      </c>
      <c r="N2728" s="52">
        <f t="shared" si="1065"/>
        <v>56</v>
      </c>
      <c r="O2728" s="318">
        <f>+'Terminated loans'!S1918</f>
        <v>201139</v>
      </c>
      <c r="P2728" s="26">
        <f>+'Terminated loans'!T1918</f>
        <v>0.05</v>
      </c>
      <c r="Q2728" s="536">
        <f t="shared" si="1067"/>
        <v>9.4E-2</v>
      </c>
      <c r="R2728" s="222">
        <f t="shared" si="1081"/>
        <v>4034.5325562145235</v>
      </c>
      <c r="S2728" s="36">
        <f t="shared" si="1082"/>
        <v>182327.10082710066</v>
      </c>
      <c r="T2728" s="36">
        <f t="shared" si="1083"/>
        <v>18811.899172899342</v>
      </c>
      <c r="U2728" s="36">
        <f t="shared" si="1084"/>
        <v>43606.722320913512</v>
      </c>
      <c r="V2728" s="36">
        <f t="shared" si="1085"/>
        <v>24794.823148013325</v>
      </c>
      <c r="W2728" s="37">
        <f t="shared" si="1086"/>
        <v>18811.899172900186</v>
      </c>
      <c r="X2728" s="36">
        <f t="shared" si="1087"/>
        <v>18811.899172899342</v>
      </c>
      <c r="Y2728" s="276">
        <f t="shared" si="1088"/>
        <v>18811.899172900186</v>
      </c>
      <c r="Z2728" s="36">
        <f t="shared" si="1089"/>
        <v>43606.722320913512</v>
      </c>
      <c r="AA2728" s="36">
        <f t="shared" si="1090"/>
        <v>24794.823148013325</v>
      </c>
      <c r="AB2728" s="38">
        <f t="shared" si="1092"/>
        <v>8.440110832452774E-10</v>
      </c>
      <c r="AD2728" s="142">
        <f t="shared" si="1091"/>
        <v>56</v>
      </c>
      <c r="AH2728" s="103"/>
    </row>
    <row r="2729" spans="1:34">
      <c r="A2729" s="533"/>
      <c r="C2729" s="67" t="str">
        <f>'Terminated loans'!F1919</f>
        <v>E</v>
      </c>
      <c r="D2729" s="19">
        <f>'Terminated loans'!H1919</f>
        <v>143992950</v>
      </c>
      <c r="E2729" s="19">
        <f>'Terminated loans'!I1919</f>
        <v>98</v>
      </c>
      <c r="F2729" s="19" t="str">
        <f>'Terminated loans'!J1919</f>
        <v>MIGALE M D G</v>
      </c>
      <c r="G2729" s="547" t="str">
        <f t="shared" si="1066"/>
        <v>A2</v>
      </c>
      <c r="H2729" s="21">
        <f>'Terminated loans'!L1919</f>
        <v>40451</v>
      </c>
      <c r="I2729" s="21">
        <f>IF(B2729="VELS",'Terminated loans'!M1919,'Terminated loans'!B1919)</f>
        <v>42277</v>
      </c>
      <c r="J2729" s="34">
        <f t="shared" si="1080"/>
        <v>60</v>
      </c>
      <c r="K2729" s="34">
        <f t="shared" si="1093"/>
        <v>122</v>
      </c>
      <c r="L2729" s="34">
        <f t="shared" si="1094"/>
        <v>60</v>
      </c>
      <c r="M2729" s="34">
        <f t="shared" si="1095"/>
        <v>60</v>
      </c>
      <c r="N2729" s="52">
        <f t="shared" si="1065"/>
        <v>60</v>
      </c>
      <c r="O2729" s="318">
        <f>+'Terminated loans'!S1919</f>
        <v>25454</v>
      </c>
      <c r="P2729" s="26">
        <f>+'Terminated loans'!T1919</f>
        <v>0.05</v>
      </c>
      <c r="Q2729" s="536">
        <f t="shared" si="1067"/>
        <v>0.104</v>
      </c>
      <c r="R2729" s="222">
        <f t="shared" si="1081"/>
        <v>480.34838117465438</v>
      </c>
      <c r="S2729" s="36">
        <f t="shared" si="1082"/>
        <v>22399.71634637348</v>
      </c>
      <c r="T2729" s="36">
        <f t="shared" si="1083"/>
        <v>3054.2836536265204</v>
      </c>
      <c r="U2729" s="36">
        <f t="shared" si="1084"/>
        <v>6421.1865241055675</v>
      </c>
      <c r="V2729" s="36">
        <f t="shared" si="1085"/>
        <v>3366.9028704792618</v>
      </c>
      <c r="W2729" s="37">
        <f t="shared" si="1086"/>
        <v>3054.2836536263057</v>
      </c>
      <c r="X2729" s="36">
        <f t="shared" si="1087"/>
        <v>3054.2836536265204</v>
      </c>
      <c r="Y2729" s="276">
        <f t="shared" si="1088"/>
        <v>3054.2836536263057</v>
      </c>
      <c r="Z2729" s="36">
        <f t="shared" si="1089"/>
        <v>6421.1865241055675</v>
      </c>
      <c r="AA2729" s="36">
        <f t="shared" si="1090"/>
        <v>3366.9028704792618</v>
      </c>
      <c r="AB2729" s="38">
        <f t="shared" si="1092"/>
        <v>-2.1464074961841106E-10</v>
      </c>
      <c r="AD2729" s="142">
        <f t="shared" si="1091"/>
        <v>60</v>
      </c>
      <c r="AH2729" s="103"/>
    </row>
    <row r="2730" spans="1:34">
      <c r="A2730" s="533"/>
      <c r="C2730" s="67" t="str">
        <f>'Terminated loans'!F1920</f>
        <v>E</v>
      </c>
      <c r="D2730" s="19">
        <f>'Terminated loans'!H1920</f>
        <v>143993000</v>
      </c>
      <c r="E2730" s="19">
        <f>'Terminated loans'!I1920</f>
        <v>98</v>
      </c>
      <c r="F2730" s="19" t="str">
        <f>'Terminated loans'!J1920</f>
        <v>ERRIAH L</v>
      </c>
      <c r="G2730" s="547" t="str">
        <f t="shared" si="1066"/>
        <v>B2</v>
      </c>
      <c r="H2730" s="21">
        <f>'Terminated loans'!L1920</f>
        <v>40624</v>
      </c>
      <c r="I2730" s="21">
        <f>IF(B2730="VELS",'Terminated loans'!M1920,'Terminated loans'!B1920)</f>
        <v>42277</v>
      </c>
      <c r="J2730" s="34">
        <f t="shared" si="1080"/>
        <v>54</v>
      </c>
      <c r="K2730" s="34">
        <f t="shared" si="1093"/>
        <v>116</v>
      </c>
      <c r="L2730" s="34">
        <f t="shared" si="1094"/>
        <v>54</v>
      </c>
      <c r="M2730" s="34">
        <f t="shared" si="1095"/>
        <v>54</v>
      </c>
      <c r="N2730" s="52">
        <f t="shared" si="1065"/>
        <v>54</v>
      </c>
      <c r="O2730" s="318">
        <f>+'Terminated loans'!S1920</f>
        <v>210733</v>
      </c>
      <c r="P2730" s="26">
        <f>+'Terminated loans'!T1920</f>
        <v>0.05</v>
      </c>
      <c r="Q2730" s="536">
        <f t="shared" si="1067"/>
        <v>9.4E-2</v>
      </c>
      <c r="R2730" s="222">
        <f t="shared" si="1081"/>
        <v>4366.0300667459578</v>
      </c>
      <c r="S2730" s="36">
        <f t="shared" si="1082"/>
        <v>191645.01874647415</v>
      </c>
      <c r="T2730" s="36">
        <f t="shared" si="1083"/>
        <v>19087.981253525853</v>
      </c>
      <c r="U2730" s="36">
        <f t="shared" si="1084"/>
        <v>44120.604857808357</v>
      </c>
      <c r="V2730" s="36">
        <f t="shared" si="1085"/>
        <v>25032.623604281718</v>
      </c>
      <c r="W2730" s="37">
        <f t="shared" si="1086"/>
        <v>19087.981253526639</v>
      </c>
      <c r="X2730" s="36">
        <f t="shared" si="1087"/>
        <v>19087.981253525853</v>
      </c>
      <c r="Y2730" s="276">
        <f t="shared" si="1088"/>
        <v>19087.981253526639</v>
      </c>
      <c r="Z2730" s="36">
        <f t="shared" si="1089"/>
        <v>44120.604857808357</v>
      </c>
      <c r="AA2730" s="36">
        <f t="shared" si="1090"/>
        <v>25032.623604281718</v>
      </c>
      <c r="AB2730" s="38">
        <f t="shared" si="1092"/>
        <v>7.8580342233181E-10</v>
      </c>
      <c r="AD2730" s="142">
        <f t="shared" si="1091"/>
        <v>54</v>
      </c>
      <c r="AH2730" s="103"/>
    </row>
    <row r="2731" spans="1:34">
      <c r="A2731" s="533"/>
      <c r="C2731" s="67" t="str">
        <f>'Terminated loans'!F1921</f>
        <v>E</v>
      </c>
      <c r="D2731" s="19">
        <f>'Terminated loans'!H1921</f>
        <v>143993426</v>
      </c>
      <c r="E2731" s="19">
        <f>'Terminated loans'!I1921</f>
        <v>98</v>
      </c>
      <c r="F2731" s="19" t="str">
        <f>'Terminated loans'!J1921</f>
        <v>ESTHER M N</v>
      </c>
      <c r="G2731" s="547" t="str">
        <f t="shared" si="1066"/>
        <v>A2</v>
      </c>
      <c r="H2731" s="21">
        <f>'Terminated loans'!L1921</f>
        <v>40451</v>
      </c>
      <c r="I2731" s="21">
        <f>IF(B2731="VELS",'Terminated loans'!M1921,'Terminated loans'!B1921)</f>
        <v>42277</v>
      </c>
      <c r="J2731" s="34">
        <f t="shared" si="1080"/>
        <v>60</v>
      </c>
      <c r="K2731" s="34">
        <f t="shared" si="1093"/>
        <v>122</v>
      </c>
      <c r="L2731" s="34">
        <f t="shared" si="1094"/>
        <v>60</v>
      </c>
      <c r="M2731" s="34">
        <f t="shared" si="1095"/>
        <v>60</v>
      </c>
      <c r="N2731" s="52">
        <f t="shared" si="1065"/>
        <v>60</v>
      </c>
      <c r="O2731" s="318">
        <f>+'Terminated loans'!S1921</f>
        <v>162883</v>
      </c>
      <c r="P2731" s="26">
        <f>+'Terminated loans'!T1921</f>
        <v>0.05</v>
      </c>
      <c r="Q2731" s="536">
        <f t="shared" si="1067"/>
        <v>0.104</v>
      </c>
      <c r="R2731" s="222">
        <f t="shared" si="1081"/>
        <v>3073.8031496374329</v>
      </c>
      <c r="S2731" s="36">
        <f t="shared" si="1082"/>
        <v>143338.29644245896</v>
      </c>
      <c r="T2731" s="36">
        <f t="shared" si="1083"/>
        <v>19544.703557541041</v>
      </c>
      <c r="U2731" s="36">
        <f t="shared" si="1084"/>
        <v>41089.892535785621</v>
      </c>
      <c r="V2731" s="36">
        <f t="shared" si="1085"/>
        <v>21545.188978246006</v>
      </c>
      <c r="W2731" s="37">
        <f t="shared" si="1086"/>
        <v>19544.703557539615</v>
      </c>
      <c r="X2731" s="36">
        <f t="shared" si="1087"/>
        <v>19544.703557541041</v>
      </c>
      <c r="Y2731" s="276">
        <f t="shared" si="1088"/>
        <v>19544.703557539615</v>
      </c>
      <c r="Z2731" s="36">
        <f t="shared" si="1089"/>
        <v>41089.892535785621</v>
      </c>
      <c r="AA2731" s="36">
        <f t="shared" si="1090"/>
        <v>21545.188978246006</v>
      </c>
      <c r="AB2731" s="38">
        <f t="shared" si="1092"/>
        <v>-1.4260876923799515E-9</v>
      </c>
      <c r="AD2731" s="142">
        <f t="shared" si="1091"/>
        <v>60</v>
      </c>
      <c r="AH2731" s="103"/>
    </row>
    <row r="2732" spans="1:34">
      <c r="A2732" s="533"/>
      <c r="C2732" s="67" t="str">
        <f>'Terminated loans'!F1922</f>
        <v>E</v>
      </c>
      <c r="D2732" s="19">
        <f>'Terminated loans'!H1922</f>
        <v>143998010</v>
      </c>
      <c r="E2732" s="19">
        <f>'Terminated loans'!I1922</f>
        <v>98</v>
      </c>
      <c r="F2732" s="19" t="str">
        <f>'Terminated loans'!J1922</f>
        <v>MUNGUR M Z Y B I</v>
      </c>
      <c r="G2732" s="547" t="str">
        <f t="shared" si="1066"/>
        <v>D2</v>
      </c>
      <c r="H2732" s="21">
        <f>'Terminated loans'!L1922</f>
        <v>41033</v>
      </c>
      <c r="I2732" s="21">
        <f>IF(B2732="VELS",'Terminated loans'!M1922,'Terminated loans'!B1922)</f>
        <v>42277</v>
      </c>
      <c r="J2732" s="34">
        <f t="shared" si="1080"/>
        <v>41</v>
      </c>
      <c r="K2732" s="34">
        <f t="shared" si="1093"/>
        <v>103</v>
      </c>
      <c r="L2732" s="34">
        <f t="shared" si="1094"/>
        <v>41</v>
      </c>
      <c r="M2732" s="34">
        <f t="shared" si="1095"/>
        <v>41</v>
      </c>
      <c r="N2732" s="52">
        <f t="shared" si="1065"/>
        <v>41</v>
      </c>
      <c r="O2732" s="318">
        <f>+'Terminated loans'!S1922</f>
        <v>135281</v>
      </c>
      <c r="P2732" s="26">
        <f>+'Terminated loans'!T1922</f>
        <v>0.05</v>
      </c>
      <c r="Q2732" s="536">
        <f t="shared" si="1067"/>
        <v>9.4E-2</v>
      </c>
      <c r="R2732" s="222">
        <f t="shared" si="1081"/>
        <v>3596.2452059553825</v>
      </c>
      <c r="S2732" s="36">
        <f t="shared" si="1082"/>
        <v>125695.4045912023</v>
      </c>
      <c r="T2732" s="36">
        <f t="shared" si="1083"/>
        <v>9585.5954087977007</v>
      </c>
      <c r="U2732" s="36">
        <f t="shared" si="1084"/>
        <v>21750.648852968967</v>
      </c>
      <c r="V2732" s="36">
        <f t="shared" si="1085"/>
        <v>12165.053444170684</v>
      </c>
      <c r="W2732" s="37">
        <f t="shared" si="1086"/>
        <v>9585.5954087982827</v>
      </c>
      <c r="X2732" s="36">
        <f t="shared" si="1087"/>
        <v>9585.5954087977007</v>
      </c>
      <c r="Y2732" s="276">
        <f t="shared" si="1088"/>
        <v>9585.5954087982827</v>
      </c>
      <c r="Z2732" s="36">
        <f t="shared" si="1089"/>
        <v>21750.648852968967</v>
      </c>
      <c r="AA2732" s="36">
        <f t="shared" si="1090"/>
        <v>12165.053444170684</v>
      </c>
      <c r="AB2732" s="38">
        <f t="shared" si="1092"/>
        <v>5.8207660913467407E-10</v>
      </c>
      <c r="AD2732" s="142">
        <f t="shared" si="1091"/>
        <v>41</v>
      </c>
      <c r="AH2732" s="103"/>
    </row>
    <row r="2733" spans="1:34">
      <c r="A2733" s="533"/>
      <c r="C2733" s="67" t="str">
        <f>'Terminated loans'!F1923</f>
        <v>E</v>
      </c>
      <c r="D2733" s="19">
        <f>'Terminated loans'!H1923</f>
        <v>143999211</v>
      </c>
      <c r="E2733" s="19">
        <f>'Terminated loans'!I1923</f>
        <v>98</v>
      </c>
      <c r="F2733" s="19" t="str">
        <f>'Terminated loans'!J1923</f>
        <v>LASCIE A P</v>
      </c>
      <c r="G2733" s="547" t="str">
        <f t="shared" si="1066"/>
        <v>D2</v>
      </c>
      <c r="H2733" s="21">
        <f>'Terminated loans'!L1923</f>
        <v>41117</v>
      </c>
      <c r="I2733" s="21">
        <f>IF(B2733="VELS",'Terminated loans'!M1923,'Terminated loans'!B1923)</f>
        <v>42277</v>
      </c>
      <c r="J2733" s="34">
        <f t="shared" si="1080"/>
        <v>38</v>
      </c>
      <c r="K2733" s="34">
        <f t="shared" si="1093"/>
        <v>100</v>
      </c>
      <c r="L2733" s="34">
        <f t="shared" si="1094"/>
        <v>38</v>
      </c>
      <c r="M2733" s="34">
        <f t="shared" si="1095"/>
        <v>38</v>
      </c>
      <c r="N2733" s="52">
        <f t="shared" si="1065"/>
        <v>38</v>
      </c>
      <c r="O2733" s="318">
        <f>+'Terminated loans'!S1923</f>
        <v>243082</v>
      </c>
      <c r="P2733" s="26">
        <f>+'Terminated loans'!T1923</f>
        <v>0.05</v>
      </c>
      <c r="Q2733" s="536">
        <f t="shared" si="1067"/>
        <v>9.4E-2</v>
      </c>
      <c r="R2733" s="222">
        <f t="shared" si="1081"/>
        <v>6929.9637717228388</v>
      </c>
      <c r="S2733" s="36">
        <f t="shared" si="1082"/>
        <v>226998.60519632269</v>
      </c>
      <c r="T2733" s="36">
        <f t="shared" si="1083"/>
        <v>16083.394803677307</v>
      </c>
      <c r="U2733" s="36">
        <f t="shared" si="1084"/>
        <v>36340.01812914628</v>
      </c>
      <c r="V2733" s="36">
        <f t="shared" si="1085"/>
        <v>20256.623325467837</v>
      </c>
      <c r="W2733" s="37">
        <f t="shared" si="1086"/>
        <v>16083.394803678442</v>
      </c>
      <c r="X2733" s="36">
        <f t="shared" si="1087"/>
        <v>16083.394803677307</v>
      </c>
      <c r="Y2733" s="276">
        <f t="shared" si="1088"/>
        <v>16083.394803678442</v>
      </c>
      <c r="Z2733" s="36">
        <f t="shared" si="1089"/>
        <v>36340.01812914628</v>
      </c>
      <c r="AA2733" s="36">
        <f t="shared" si="1090"/>
        <v>20256.623325467837</v>
      </c>
      <c r="AB2733" s="38">
        <f t="shared" si="1092"/>
        <v>1.1350493878126144E-9</v>
      </c>
      <c r="AD2733" s="142">
        <f t="shared" si="1091"/>
        <v>38</v>
      </c>
      <c r="AH2733" s="103"/>
    </row>
    <row r="2734" spans="1:34">
      <c r="A2734" s="533"/>
      <c r="C2734" s="67" t="str">
        <f>'Terminated loans'!F1924</f>
        <v>E</v>
      </c>
      <c r="D2734" s="19">
        <f>'Terminated loans'!H1924</f>
        <v>143999254</v>
      </c>
      <c r="E2734" s="19">
        <f>'Terminated loans'!I1924</f>
        <v>98</v>
      </c>
      <c r="F2734" s="19" t="str">
        <f>'Terminated loans'!J1924</f>
        <v>SUNGKUR A</v>
      </c>
      <c r="G2734" s="547" t="str">
        <f t="shared" si="1066"/>
        <v>D2</v>
      </c>
      <c r="H2734" s="21">
        <f>'Terminated loans'!L1924</f>
        <v>41127</v>
      </c>
      <c r="I2734" s="21">
        <f>IF(B2734="VELS",'Terminated loans'!M1924,'Terminated loans'!B1924)</f>
        <v>42277</v>
      </c>
      <c r="J2734" s="34">
        <f t="shared" si="1080"/>
        <v>38</v>
      </c>
      <c r="K2734" s="34">
        <f t="shared" si="1093"/>
        <v>100</v>
      </c>
      <c r="L2734" s="34">
        <f t="shared" si="1094"/>
        <v>38</v>
      </c>
      <c r="M2734" s="34">
        <f t="shared" si="1095"/>
        <v>38</v>
      </c>
      <c r="N2734" s="52">
        <f t="shared" si="1065"/>
        <v>38</v>
      </c>
      <c r="O2734" s="318">
        <f>+'Terminated loans'!S1924</f>
        <v>55107</v>
      </c>
      <c r="P2734" s="26">
        <f>+'Terminated loans'!T1924</f>
        <v>0.05</v>
      </c>
      <c r="Q2734" s="536">
        <f t="shared" si="1067"/>
        <v>9.4E-2</v>
      </c>
      <c r="R2734" s="222">
        <f t="shared" si="1081"/>
        <v>1571.0316418670675</v>
      </c>
      <c r="S2734" s="36">
        <f t="shared" si="1082"/>
        <v>51460.873847317998</v>
      </c>
      <c r="T2734" s="36">
        <f t="shared" si="1083"/>
        <v>3646.1261526820017</v>
      </c>
      <c r="U2734" s="36">
        <f t="shared" si="1084"/>
        <v>8238.3285436307997</v>
      </c>
      <c r="V2734" s="36">
        <f t="shared" si="1085"/>
        <v>4592.2023909485579</v>
      </c>
      <c r="W2734" s="37">
        <f t="shared" si="1086"/>
        <v>3646.1261526822418</v>
      </c>
      <c r="X2734" s="36">
        <f t="shared" si="1087"/>
        <v>3646.1261526820017</v>
      </c>
      <c r="Y2734" s="276">
        <f t="shared" si="1088"/>
        <v>3646.1261526822418</v>
      </c>
      <c r="Z2734" s="36">
        <f t="shared" si="1089"/>
        <v>8238.3285436307997</v>
      </c>
      <c r="AA2734" s="36">
        <f t="shared" si="1090"/>
        <v>4592.2023909485579</v>
      </c>
      <c r="AB2734" s="38">
        <f t="shared" si="1092"/>
        <v>2.4010660126805305E-10</v>
      </c>
      <c r="AD2734" s="142">
        <f t="shared" si="1091"/>
        <v>38</v>
      </c>
      <c r="AH2734" s="103"/>
    </row>
    <row r="2735" spans="1:34">
      <c r="A2735" s="533"/>
      <c r="C2735" s="67" t="str">
        <f>'Terminated loans'!F1925</f>
        <v>E</v>
      </c>
      <c r="D2735" s="19">
        <f>'Terminated loans'!H1925</f>
        <v>143999777</v>
      </c>
      <c r="E2735" s="19">
        <f>'Terminated loans'!I1925</f>
        <v>98</v>
      </c>
      <c r="F2735" s="19" t="str">
        <f>'Terminated loans'!J1925</f>
        <v>GILLETTE N J</v>
      </c>
      <c r="G2735" s="547" t="str">
        <f t="shared" si="1066"/>
        <v>D2</v>
      </c>
      <c r="H2735" s="21">
        <f>'Terminated loans'!L1925</f>
        <v>41319</v>
      </c>
      <c r="I2735" s="21">
        <f>IF(B2735="VELS",'Terminated loans'!M1925,'Terminated loans'!B1925)</f>
        <v>42277</v>
      </c>
      <c r="J2735" s="34">
        <f t="shared" si="1080"/>
        <v>31</v>
      </c>
      <c r="K2735" s="34">
        <f t="shared" si="1093"/>
        <v>94</v>
      </c>
      <c r="L2735" s="34">
        <f t="shared" si="1094"/>
        <v>31</v>
      </c>
      <c r="M2735" s="34">
        <f t="shared" si="1095"/>
        <v>31</v>
      </c>
      <c r="N2735" s="52">
        <f t="shared" ref="N2735:N2798" si="1096">IF(C2735="O",IF(ROUND(($I$35-H2735)/365*12,0)&gt;$L2735,$L2735,ROUND(($I$35-H2735)/365*12,0)),IF(OR(C2735="E",C2735="N"),ROUND(M2735,0),"CHECK"))</f>
        <v>31</v>
      </c>
      <c r="O2735" s="318">
        <f>+'Terminated loans'!S1925</f>
        <v>225305</v>
      </c>
      <c r="P2735" s="26">
        <f>+'Terminated loans'!T1925</f>
        <v>0.05</v>
      </c>
      <c r="Q2735" s="536">
        <f t="shared" si="1067"/>
        <v>9.4E-2</v>
      </c>
      <c r="R2735" s="222">
        <f t="shared" si="1081"/>
        <v>7762.5006547482562</v>
      </c>
      <c r="S2735" s="36">
        <f t="shared" si="1082"/>
        <v>212912.4206649012</v>
      </c>
      <c r="T2735" s="36">
        <f t="shared" si="1083"/>
        <v>12392.579335098795</v>
      </c>
      <c r="U2735" s="36">
        <f t="shared" si="1084"/>
        <v>27725.099632295605</v>
      </c>
      <c r="V2735" s="36">
        <f t="shared" si="1085"/>
        <v>15332.520297195937</v>
      </c>
      <c r="W2735" s="37">
        <f t="shared" si="1086"/>
        <v>12392.579335099668</v>
      </c>
      <c r="X2735" s="36">
        <f t="shared" si="1087"/>
        <v>12392.579335098795</v>
      </c>
      <c r="Y2735" s="276">
        <f t="shared" si="1088"/>
        <v>12392.579335099668</v>
      </c>
      <c r="Z2735" s="36">
        <f t="shared" si="1089"/>
        <v>27725.099632295605</v>
      </c>
      <c r="AA2735" s="36">
        <f t="shared" si="1090"/>
        <v>15332.520297195937</v>
      </c>
      <c r="AB2735" s="38">
        <f t="shared" si="1092"/>
        <v>8.7311491370201111E-10</v>
      </c>
      <c r="AD2735" s="142">
        <f t="shared" si="1091"/>
        <v>31</v>
      </c>
      <c r="AH2735" s="103"/>
    </row>
    <row r="2736" spans="1:34">
      <c r="A2736" s="533"/>
      <c r="C2736" s="67" t="str">
        <f>'Terminated loans'!F1926</f>
        <v>E</v>
      </c>
      <c r="D2736" s="19">
        <f>'Terminated loans'!H1926</f>
        <v>143985237</v>
      </c>
      <c r="E2736" s="19">
        <f>'Terminated loans'!I1926</f>
        <v>98</v>
      </c>
      <c r="F2736" s="19" t="str">
        <f>'Terminated loans'!J1926</f>
        <v>CALLEE POINEN L B</v>
      </c>
      <c r="G2736" s="547" t="str">
        <f t="shared" si="1066"/>
        <v>E2</v>
      </c>
      <c r="H2736" s="21">
        <f>'Terminated loans'!L1926</f>
        <v>42076</v>
      </c>
      <c r="I2736" s="21">
        <f>IF(B2736="VELS",'Terminated loans'!M1926,'Terminated loans'!B1926)</f>
        <v>42277</v>
      </c>
      <c r="J2736" s="34">
        <f t="shared" si="1080"/>
        <v>7</v>
      </c>
      <c r="K2736" s="34">
        <f t="shared" si="1093"/>
        <v>69</v>
      </c>
      <c r="L2736" s="34">
        <f t="shared" si="1094"/>
        <v>7</v>
      </c>
      <c r="M2736" s="34">
        <f t="shared" si="1095"/>
        <v>7</v>
      </c>
      <c r="N2736" s="52">
        <f t="shared" si="1096"/>
        <v>7</v>
      </c>
      <c r="O2736" s="318">
        <f>+'Terminated loans'!S1926</f>
        <v>62125</v>
      </c>
      <c r="P2736" s="26">
        <f>+'Terminated loans'!T1926</f>
        <v>0.05</v>
      </c>
      <c r="Q2736" s="536">
        <f t="shared" si="1067"/>
        <v>9.1499999999999998E-2</v>
      </c>
      <c r="R2736" s="222">
        <f t="shared" si="1081"/>
        <v>9023.5316968068037</v>
      </c>
      <c r="S2736" s="36">
        <f t="shared" si="1082"/>
        <v>61281.440907714852</v>
      </c>
      <c r="T2736" s="36">
        <f t="shared" si="1083"/>
        <v>843.55909228514793</v>
      </c>
      <c r="U2736" s="36">
        <f t="shared" si="1084"/>
        <v>1883.2809699326754</v>
      </c>
      <c r="V2736" s="36">
        <f t="shared" si="1085"/>
        <v>1039.7218776476293</v>
      </c>
      <c r="W2736" s="37">
        <f t="shared" si="1086"/>
        <v>843.55909228504606</v>
      </c>
      <c r="X2736" s="36">
        <f t="shared" si="1087"/>
        <v>843.55909228514793</v>
      </c>
      <c r="Y2736" s="276">
        <f t="shared" si="1088"/>
        <v>843.55909228504606</v>
      </c>
      <c r="Z2736" s="36">
        <f t="shared" si="1089"/>
        <v>1883.2809699326754</v>
      </c>
      <c r="AA2736" s="36">
        <f t="shared" si="1090"/>
        <v>1039.7218776476293</v>
      </c>
      <c r="AB2736" s="38">
        <f t="shared" si="1092"/>
        <v>-1.0186340659856796E-10</v>
      </c>
      <c r="AD2736" s="142">
        <f t="shared" si="1091"/>
        <v>7</v>
      </c>
      <c r="AH2736" s="103"/>
    </row>
    <row r="2737" spans="1:34">
      <c r="A2737" s="533"/>
      <c r="C2737" s="67" t="str">
        <f>'Terminated loans'!F1927</f>
        <v>E</v>
      </c>
      <c r="D2737" s="19">
        <f>'Terminated loans'!H1927</f>
        <v>141006118</v>
      </c>
      <c r="E2737" s="19">
        <f>'Terminated loans'!I1927</f>
        <v>98</v>
      </c>
      <c r="F2737" s="19" t="str">
        <f>'Terminated loans'!J1927</f>
        <v>RUZOWAN H</v>
      </c>
      <c r="G2737" s="547" t="str">
        <f t="shared" si="1066"/>
        <v>A2</v>
      </c>
      <c r="H2737" s="21">
        <f>'Terminated loans'!L1927</f>
        <v>40130</v>
      </c>
      <c r="I2737" s="21">
        <f>IF(B2737="VELS",'Terminated loans'!M1927,'Terminated loans'!B1927)</f>
        <v>42308</v>
      </c>
      <c r="J2737" s="34">
        <f t="shared" ref="J2737:J2758" si="1097">ROUND((I2737-H2737)/365*12,0)</f>
        <v>72</v>
      </c>
      <c r="K2737" s="34">
        <f t="shared" si="1093"/>
        <v>133</v>
      </c>
      <c r="L2737" s="34">
        <f t="shared" si="1094"/>
        <v>60</v>
      </c>
      <c r="M2737" s="34">
        <f t="shared" si="1095"/>
        <v>60</v>
      </c>
      <c r="N2737" s="52">
        <f t="shared" si="1096"/>
        <v>60</v>
      </c>
      <c r="O2737" s="318">
        <f>+'Terminated loans'!S1927</f>
        <v>598690</v>
      </c>
      <c r="P2737" s="26">
        <f>+'Terminated loans'!T1927</f>
        <v>0.05</v>
      </c>
      <c r="Q2737" s="536">
        <f t="shared" si="1067"/>
        <v>0.104</v>
      </c>
      <c r="R2737" s="222">
        <f t="shared" ref="R2737:R2758" si="1098">PMT(P2737/12,L2737,-O2737,0,0)</f>
        <v>11298.018870332908</v>
      </c>
      <c r="S2737" s="36">
        <f t="shared" ref="S2737:S2758" si="1099">(-PV(Q2737/12,L2737,R2737,0,0))</f>
        <v>526851.8181586524</v>
      </c>
      <c r="T2737" s="36">
        <f t="shared" ref="T2737:T2758" si="1100">O2737-S2737</f>
        <v>71838.181841347599</v>
      </c>
      <c r="U2737" s="36">
        <f t="shared" ref="U2737:U2758" si="1101">-IF(OR(Q2737="",Q2737=0),0,(CUMIPMT(Q2737/12,L2737,S2737,1,M2737,0)))</f>
        <v>151029.31406131701</v>
      </c>
      <c r="V2737" s="36">
        <f t="shared" ref="V2737:V2758" si="1102">-IF(OR(P2737="",P2737=0),0,(CUMIPMT(P2737/12,L2737,O2737,1,M2737,0)))</f>
        <v>79191.132219974417</v>
      </c>
      <c r="W2737" s="37">
        <f t="shared" ref="W2737:W2758" si="1103">IF(ISERROR(U2737-V2737),0,U2737-V2737)</f>
        <v>71838.181841342594</v>
      </c>
      <c r="X2737" s="36">
        <f t="shared" ref="X2737:X2758" si="1104">IF(C2737="O",T2737/AD2737*N2737,T2737)</f>
        <v>71838.181841347599</v>
      </c>
      <c r="Y2737" s="276">
        <f t="shared" ref="Y2737:Y2758" si="1105">W2737</f>
        <v>71838.181841342594</v>
      </c>
      <c r="Z2737" s="36">
        <f t="shared" ref="Z2737:Z2758" si="1106">-IF(OR(Q2737="",Q2737=0),0,(CUMIPMT(Q2737/12,L2737,S2737,1,L2737,0)))</f>
        <v>151029.31406131701</v>
      </c>
      <c r="AA2737" s="36">
        <f t="shared" ref="AA2737:AA2758" si="1107">-IF(OR(P2737="",P2737=0),0,(CUMIPMT(P2737/12,L2737,O2737,1,L2737,0)))</f>
        <v>79191.132219974417</v>
      </c>
      <c r="AB2737" s="38">
        <f t="shared" si="1092"/>
        <v>-5.005858838558197E-9</v>
      </c>
      <c r="AD2737" s="142">
        <f t="shared" ref="AD2737:AD2758" si="1108">IF(L2737&gt;$J$2,$J$2,L2737)</f>
        <v>60</v>
      </c>
      <c r="AH2737" s="103"/>
    </row>
    <row r="2738" spans="1:34">
      <c r="A2738" s="533"/>
      <c r="C2738" s="67" t="str">
        <f>'Terminated loans'!F1928</f>
        <v>E</v>
      </c>
      <c r="D2738" s="19">
        <f>'Terminated loans'!H1928</f>
        <v>141961055</v>
      </c>
      <c r="E2738" s="19">
        <f>'Terminated loans'!I1928</f>
        <v>98</v>
      </c>
      <c r="F2738" s="19" t="str">
        <f>'Terminated loans'!J1928</f>
        <v>MOONEESAMY M M N</v>
      </c>
      <c r="G2738" s="547" t="str">
        <f t="shared" si="1066"/>
        <v>E2</v>
      </c>
      <c r="H2738" s="21">
        <f>'Terminated loans'!L1928</f>
        <v>41764</v>
      </c>
      <c r="I2738" s="21">
        <f>IF(B2738="VELS",'Terminated loans'!M1928,'Terminated loans'!B1928)</f>
        <v>42308</v>
      </c>
      <c r="J2738" s="34">
        <f t="shared" si="1097"/>
        <v>18</v>
      </c>
      <c r="K2738" s="34">
        <f t="shared" si="1093"/>
        <v>79</v>
      </c>
      <c r="L2738" s="34">
        <f t="shared" si="1094"/>
        <v>18</v>
      </c>
      <c r="M2738" s="34">
        <f t="shared" si="1095"/>
        <v>18</v>
      </c>
      <c r="N2738" s="52">
        <f t="shared" si="1096"/>
        <v>18</v>
      </c>
      <c r="O2738" s="318">
        <f>+'Terminated loans'!S1928</f>
        <v>138287</v>
      </c>
      <c r="P2738" s="26">
        <f>+'Terminated loans'!T1928</f>
        <v>0.05</v>
      </c>
      <c r="Q2738" s="536">
        <f t="shared" si="1067"/>
        <v>9.1499999999999998E-2</v>
      </c>
      <c r="R2738" s="222">
        <f t="shared" si="1098"/>
        <v>7990.2967825127298</v>
      </c>
      <c r="S2738" s="36">
        <f t="shared" si="1099"/>
        <v>133916.08372934611</v>
      </c>
      <c r="T2738" s="36">
        <f t="shared" si="1100"/>
        <v>4370.9162706538918</v>
      </c>
      <c r="U2738" s="36">
        <f t="shared" si="1101"/>
        <v>9909.2583558831248</v>
      </c>
      <c r="V2738" s="36">
        <f t="shared" si="1102"/>
        <v>5538.3420852291456</v>
      </c>
      <c r="W2738" s="37">
        <f t="shared" si="1103"/>
        <v>4370.9162706539792</v>
      </c>
      <c r="X2738" s="36">
        <f t="shared" si="1104"/>
        <v>4370.9162706538918</v>
      </c>
      <c r="Y2738" s="276">
        <f t="shared" si="1105"/>
        <v>4370.9162706539792</v>
      </c>
      <c r="Z2738" s="36">
        <f t="shared" si="1106"/>
        <v>9909.2583558831248</v>
      </c>
      <c r="AA2738" s="36">
        <f t="shared" si="1107"/>
        <v>5538.3420852291456</v>
      </c>
      <c r="AB2738" s="38">
        <f t="shared" si="1092"/>
        <v>8.7311491370201111E-11</v>
      </c>
      <c r="AD2738" s="142">
        <f t="shared" si="1108"/>
        <v>18</v>
      </c>
      <c r="AH2738" s="103"/>
    </row>
    <row r="2739" spans="1:34">
      <c r="A2739" s="533"/>
      <c r="C2739" s="67" t="str">
        <f>'Terminated loans'!F1929</f>
        <v>N</v>
      </c>
      <c r="D2739" s="19">
        <f>'Terminated loans'!H1929</f>
        <v>143001237</v>
      </c>
      <c r="E2739" s="19">
        <f>'Terminated loans'!I1929</f>
        <v>99</v>
      </c>
      <c r="F2739" s="19" t="str">
        <f>'Terminated loans'!J1929</f>
        <v>AMMEER I &amp;/A /HM LN</v>
      </c>
      <c r="G2739" s="547" t="str">
        <f t="shared" si="1066"/>
        <v>A1</v>
      </c>
      <c r="H2739" s="21">
        <f>'Terminated loans'!L1929</f>
        <v>38294</v>
      </c>
      <c r="I2739" s="21">
        <f>IF(B2739="VELS",'Terminated loans'!M1929,'Terminated loans'!B1929)</f>
        <v>42300</v>
      </c>
      <c r="J2739" s="34">
        <f t="shared" si="1097"/>
        <v>132</v>
      </c>
      <c r="K2739" s="34">
        <f t="shared" si="1093"/>
        <v>193</v>
      </c>
      <c r="L2739" s="34">
        <f t="shared" si="1094"/>
        <v>132</v>
      </c>
      <c r="M2739" s="34">
        <f t="shared" si="1095"/>
        <v>132</v>
      </c>
      <c r="N2739" s="52">
        <f t="shared" si="1096"/>
        <v>132</v>
      </c>
      <c r="O2739" s="318">
        <f>+'Terminated loans'!S1929</f>
        <v>326967</v>
      </c>
      <c r="P2739" s="26">
        <f>+'Terminated loans'!T1929</f>
        <v>0.03</v>
      </c>
      <c r="Q2739" s="536">
        <f t="shared" si="1067"/>
        <v>8.6499999999999994E-2</v>
      </c>
      <c r="R2739" s="222">
        <f t="shared" si="1098"/>
        <v>2911.2368544882211</v>
      </c>
      <c r="S2739" s="36">
        <f t="shared" si="1099"/>
        <v>247378.44153654834</v>
      </c>
      <c r="T2739" s="36">
        <f t="shared" si="1100"/>
        <v>79588.558463451656</v>
      </c>
      <c r="U2739" s="36">
        <f t="shared" si="1101"/>
        <v>136904.82325589433</v>
      </c>
      <c r="V2739" s="36">
        <f t="shared" si="1102"/>
        <v>57316.264792445174</v>
      </c>
      <c r="W2739" s="37">
        <f t="shared" si="1103"/>
        <v>79588.558463449153</v>
      </c>
      <c r="X2739" s="36">
        <f t="shared" si="1104"/>
        <v>79588.558463451656</v>
      </c>
      <c r="Y2739" s="276">
        <f t="shared" si="1105"/>
        <v>79588.558463449153</v>
      </c>
      <c r="Z2739" s="36">
        <f t="shared" si="1106"/>
        <v>136904.82325589433</v>
      </c>
      <c r="AA2739" s="36">
        <f t="shared" si="1107"/>
        <v>57316.264792445174</v>
      </c>
      <c r="AB2739" s="38">
        <f t="shared" si="1092"/>
        <v>-2.5029294192790985E-9</v>
      </c>
      <c r="AD2739" s="142">
        <f t="shared" si="1108"/>
        <v>132</v>
      </c>
      <c r="AH2739" s="103"/>
    </row>
    <row r="2740" spans="1:34">
      <c r="A2740" s="533"/>
      <c r="C2740" s="67" t="str">
        <f>'Terminated loans'!F1930</f>
        <v>E</v>
      </c>
      <c r="D2740" s="19">
        <f>'Terminated loans'!H1930</f>
        <v>143010120</v>
      </c>
      <c r="E2740" s="19">
        <f>'Terminated loans'!I1930</f>
        <v>99</v>
      </c>
      <c r="F2740" s="19" t="str">
        <f>'Terminated loans'!J1930</f>
        <v>TOINETTE G C D EL</v>
      </c>
      <c r="G2740" s="547" t="str">
        <f t="shared" si="1066"/>
        <v>A1</v>
      </c>
      <c r="H2740" s="21">
        <f>'Terminated loans'!L1930</f>
        <v>38917</v>
      </c>
      <c r="I2740" s="21">
        <f>IF(B2740="VELS",'Terminated loans'!M1930,'Terminated loans'!B1930)</f>
        <v>42308</v>
      </c>
      <c r="J2740" s="34">
        <f t="shared" si="1097"/>
        <v>111</v>
      </c>
      <c r="K2740" s="34">
        <f t="shared" si="1093"/>
        <v>173</v>
      </c>
      <c r="L2740" s="34">
        <f t="shared" si="1094"/>
        <v>111</v>
      </c>
      <c r="M2740" s="34">
        <f t="shared" si="1095"/>
        <v>111</v>
      </c>
      <c r="N2740" s="52">
        <f t="shared" si="1096"/>
        <v>111</v>
      </c>
      <c r="O2740" s="318">
        <f>+'Terminated loans'!S1930</f>
        <v>1160056</v>
      </c>
      <c r="P2740" s="26">
        <f>+'Terminated loans'!T1930</f>
        <v>0.03</v>
      </c>
      <c r="Q2740" s="536">
        <f t="shared" si="1067"/>
        <v>8.6499999999999994E-2</v>
      </c>
      <c r="R2740" s="222">
        <f t="shared" si="1098"/>
        <v>11980.979660715353</v>
      </c>
      <c r="S2740" s="36">
        <f t="shared" si="1099"/>
        <v>913218.13774901838</v>
      </c>
      <c r="T2740" s="36">
        <f t="shared" si="1100"/>
        <v>246837.86225098162</v>
      </c>
      <c r="U2740" s="36">
        <f t="shared" si="1101"/>
        <v>416670.60459037614</v>
      </c>
      <c r="V2740" s="36">
        <f t="shared" si="1102"/>
        <v>169832.74233940453</v>
      </c>
      <c r="W2740" s="37">
        <f t="shared" si="1103"/>
        <v>246837.86225097161</v>
      </c>
      <c r="X2740" s="36">
        <f t="shared" si="1104"/>
        <v>246837.86225098162</v>
      </c>
      <c r="Y2740" s="276">
        <f t="shared" si="1105"/>
        <v>246837.86225097161</v>
      </c>
      <c r="Z2740" s="36">
        <f t="shared" si="1106"/>
        <v>416670.60459037614</v>
      </c>
      <c r="AA2740" s="36">
        <f t="shared" si="1107"/>
        <v>169832.74233940453</v>
      </c>
      <c r="AB2740" s="38">
        <f t="shared" si="1092"/>
        <v>-1.0011717677116394E-8</v>
      </c>
      <c r="AD2740" s="142">
        <f t="shared" si="1108"/>
        <v>111</v>
      </c>
      <c r="AH2740" s="103"/>
    </row>
    <row r="2741" spans="1:34">
      <c r="A2741" s="533"/>
      <c r="C2741" s="67" t="str">
        <f>'Terminated loans'!F1931</f>
        <v>E</v>
      </c>
      <c r="D2741" s="19">
        <f>'Terminated loans'!H1931</f>
        <v>143011038</v>
      </c>
      <c r="E2741" s="19">
        <f>'Terminated loans'!I1931</f>
        <v>98</v>
      </c>
      <c r="F2741" s="19" t="str">
        <f>'Terminated loans'!J1931</f>
        <v>RAMSAMY VALAYDON L L</v>
      </c>
      <c r="G2741" s="547" t="str">
        <f t="shared" si="1066"/>
        <v>A2</v>
      </c>
      <c r="H2741" s="21">
        <f>'Terminated loans'!L1931</f>
        <v>39763</v>
      </c>
      <c r="I2741" s="21">
        <f>IF(B2741="VELS",'Terminated loans'!M1931,'Terminated loans'!B1931)</f>
        <v>42308</v>
      </c>
      <c r="J2741" s="34">
        <f t="shared" si="1097"/>
        <v>84</v>
      </c>
      <c r="K2741" s="34">
        <f t="shared" si="1093"/>
        <v>145</v>
      </c>
      <c r="L2741" s="34">
        <f t="shared" si="1094"/>
        <v>60</v>
      </c>
      <c r="M2741" s="34">
        <f t="shared" si="1095"/>
        <v>60</v>
      </c>
      <c r="N2741" s="52">
        <f t="shared" si="1096"/>
        <v>60</v>
      </c>
      <c r="O2741" s="318">
        <f>+'Terminated loans'!S1931</f>
        <v>443001</v>
      </c>
      <c r="P2741" s="26">
        <f>+'Terminated loans'!T1931</f>
        <v>0.05</v>
      </c>
      <c r="Q2741" s="536">
        <f t="shared" si="1067"/>
        <v>0.104</v>
      </c>
      <c r="R2741" s="222">
        <f t="shared" si="1098"/>
        <v>8359.9753755304882</v>
      </c>
      <c r="S2741" s="36">
        <f t="shared" si="1099"/>
        <v>389844.29720907513</v>
      </c>
      <c r="T2741" s="36">
        <f t="shared" si="1100"/>
        <v>53156.702790924872</v>
      </c>
      <c r="U2741" s="36">
        <f t="shared" si="1101"/>
        <v>111754.22532275046</v>
      </c>
      <c r="V2741" s="36">
        <f t="shared" si="1102"/>
        <v>58597.522531829251</v>
      </c>
      <c r="W2741" s="37">
        <f t="shared" si="1103"/>
        <v>53156.702790921205</v>
      </c>
      <c r="X2741" s="36">
        <f t="shared" si="1104"/>
        <v>53156.702790924872</v>
      </c>
      <c r="Y2741" s="276">
        <f t="shared" si="1105"/>
        <v>53156.702790921205</v>
      </c>
      <c r="Z2741" s="36">
        <f t="shared" si="1106"/>
        <v>111754.22532275046</v>
      </c>
      <c r="AA2741" s="36">
        <f t="shared" si="1107"/>
        <v>58597.522531829251</v>
      </c>
      <c r="AB2741" s="38">
        <f t="shared" si="1092"/>
        <v>-3.6670826375484467E-9</v>
      </c>
      <c r="AD2741" s="142">
        <f t="shared" si="1108"/>
        <v>60</v>
      </c>
      <c r="AH2741" s="103"/>
    </row>
    <row r="2742" spans="1:34">
      <c r="A2742" s="533"/>
      <c r="C2742" s="67" t="str">
        <f>'Terminated loans'!F1932</f>
        <v>E</v>
      </c>
      <c r="D2742" s="19">
        <f>'Terminated loans'!H1932</f>
        <v>143018806</v>
      </c>
      <c r="E2742" s="19">
        <f>'Terminated loans'!I1932</f>
        <v>98</v>
      </c>
      <c r="F2742" s="19" t="str">
        <f>'Terminated loans'!J1932</f>
        <v>DOUCE S</v>
      </c>
      <c r="G2742" s="547" t="str">
        <f t="shared" si="1066"/>
        <v>A2</v>
      </c>
      <c r="H2742" s="21">
        <f>'Terminated loans'!L1932</f>
        <v>39792</v>
      </c>
      <c r="I2742" s="21">
        <f>IF(B2742="VELS",'Terminated loans'!M1932,'Terminated loans'!B1932)</f>
        <v>42308</v>
      </c>
      <c r="J2742" s="34">
        <f t="shared" si="1097"/>
        <v>83</v>
      </c>
      <c r="K2742" s="34">
        <f t="shared" si="1093"/>
        <v>144</v>
      </c>
      <c r="L2742" s="34">
        <f t="shared" si="1094"/>
        <v>60</v>
      </c>
      <c r="M2742" s="34">
        <f t="shared" si="1095"/>
        <v>60</v>
      </c>
      <c r="N2742" s="52">
        <f t="shared" si="1096"/>
        <v>60</v>
      </c>
      <c r="O2742" s="318">
        <f>+'Terminated loans'!S1932</f>
        <v>310001</v>
      </c>
      <c r="P2742" s="26">
        <f>+'Terminated loans'!T1932</f>
        <v>0.05</v>
      </c>
      <c r="Q2742" s="536">
        <f t="shared" si="1067"/>
        <v>0.104</v>
      </c>
      <c r="R2742" s="222">
        <f t="shared" si="1098"/>
        <v>5850.1013008770342</v>
      </c>
      <c r="S2742" s="36">
        <f t="shared" si="1099"/>
        <v>272803.27127728943</v>
      </c>
      <c r="T2742" s="36">
        <f t="shared" si="1100"/>
        <v>37197.72872271057</v>
      </c>
      <c r="U2742" s="36">
        <f t="shared" si="1101"/>
        <v>78202.806775330042</v>
      </c>
      <c r="V2742" s="36">
        <f t="shared" si="1102"/>
        <v>41005.078052622033</v>
      </c>
      <c r="W2742" s="37">
        <f t="shared" si="1103"/>
        <v>37197.728722708009</v>
      </c>
      <c r="X2742" s="36">
        <f t="shared" si="1104"/>
        <v>37197.72872271057</v>
      </c>
      <c r="Y2742" s="276">
        <f t="shared" si="1105"/>
        <v>37197.728722708009</v>
      </c>
      <c r="Z2742" s="36">
        <f t="shared" si="1106"/>
        <v>78202.806775330042</v>
      </c>
      <c r="AA2742" s="36">
        <f t="shared" si="1107"/>
        <v>41005.078052622033</v>
      </c>
      <c r="AB2742" s="38">
        <f t="shared" si="1092"/>
        <v>-2.5611370801925659E-9</v>
      </c>
      <c r="AD2742" s="142">
        <f t="shared" si="1108"/>
        <v>60</v>
      </c>
      <c r="AH2742" s="103"/>
    </row>
    <row r="2743" spans="1:34">
      <c r="A2743" s="533"/>
      <c r="C2743" s="67" t="str">
        <f>'Terminated loans'!F1933</f>
        <v>E</v>
      </c>
      <c r="D2743" s="19">
        <f>'Terminated loans'!H1933</f>
        <v>143024598</v>
      </c>
      <c r="E2743" s="19">
        <f>'Terminated loans'!I1933</f>
        <v>99</v>
      </c>
      <c r="F2743" s="19" t="str">
        <f>'Terminated loans'!J1933</f>
        <v>TOINETTE G/ M M</v>
      </c>
      <c r="G2743" s="547" t="str">
        <f t="shared" si="1066"/>
        <v>A1</v>
      </c>
      <c r="H2743" s="21">
        <f>'Terminated loans'!L1933</f>
        <v>39521</v>
      </c>
      <c r="I2743" s="21">
        <f>IF(B2743="VELS",'Terminated loans'!M1933,'Terminated loans'!B1933)</f>
        <v>42308</v>
      </c>
      <c r="J2743" s="34">
        <f t="shared" si="1097"/>
        <v>92</v>
      </c>
      <c r="K2743" s="34">
        <f t="shared" si="1093"/>
        <v>153</v>
      </c>
      <c r="L2743" s="34">
        <f t="shared" si="1094"/>
        <v>92</v>
      </c>
      <c r="M2743" s="34">
        <f t="shared" si="1095"/>
        <v>92</v>
      </c>
      <c r="N2743" s="52">
        <f t="shared" si="1096"/>
        <v>92</v>
      </c>
      <c r="O2743" s="318">
        <f>+'Terminated loans'!S1933</f>
        <v>293639</v>
      </c>
      <c r="P2743" s="26">
        <f>+'Terminated loans'!T1933</f>
        <v>0.03</v>
      </c>
      <c r="Q2743" s="536">
        <f t="shared" si="1067"/>
        <v>8.6499999999999994E-2</v>
      </c>
      <c r="R2743" s="222">
        <f t="shared" si="1098"/>
        <v>3576.8053111637355</v>
      </c>
      <c r="S2743" s="36">
        <f t="shared" si="1099"/>
        <v>239942.39484466109</v>
      </c>
      <c r="T2743" s="36">
        <f t="shared" si="1100"/>
        <v>53696.605155338912</v>
      </c>
      <c r="U2743" s="36">
        <f t="shared" si="1101"/>
        <v>89123.693782399932</v>
      </c>
      <c r="V2743" s="36">
        <f t="shared" si="1102"/>
        <v>35427.088627063669</v>
      </c>
      <c r="W2743" s="37">
        <f t="shared" si="1103"/>
        <v>53696.605155336263</v>
      </c>
      <c r="X2743" s="36">
        <f t="shared" si="1104"/>
        <v>53696.605155338912</v>
      </c>
      <c r="Y2743" s="276">
        <f t="shared" si="1105"/>
        <v>53696.605155336263</v>
      </c>
      <c r="Z2743" s="36">
        <f t="shared" si="1106"/>
        <v>89123.693782399932</v>
      </c>
      <c r="AA2743" s="36">
        <f t="shared" si="1107"/>
        <v>35427.088627063669</v>
      </c>
      <c r="AB2743" s="38">
        <f t="shared" si="1092"/>
        <v>-2.648448571562767E-9</v>
      </c>
      <c r="AD2743" s="142">
        <f t="shared" si="1108"/>
        <v>92</v>
      </c>
      <c r="AH2743" s="103"/>
    </row>
    <row r="2744" spans="1:34">
      <c r="A2744" s="533"/>
      <c r="C2744" s="67" t="str">
        <f>'Terminated loans'!F1934</f>
        <v>E</v>
      </c>
      <c r="D2744" s="19">
        <f>'Terminated loans'!H1934</f>
        <v>143036480</v>
      </c>
      <c r="E2744" s="19">
        <f>'Terminated loans'!I1934</f>
        <v>99</v>
      </c>
      <c r="F2744" s="19" t="str">
        <f>'Terminated loans'!J1934</f>
        <v>IMRITH G (SL 1442)</v>
      </c>
      <c r="G2744" s="547" t="str">
        <f t="shared" si="1066"/>
        <v>A1</v>
      </c>
      <c r="H2744" s="21">
        <f>'Terminated loans'!L1934</f>
        <v>39987</v>
      </c>
      <c r="I2744" s="21">
        <f>IF(B2744="VELS",'Terminated loans'!M1934,'Terminated loans'!B1934)</f>
        <v>42308</v>
      </c>
      <c r="J2744" s="34">
        <f t="shared" si="1097"/>
        <v>76</v>
      </c>
      <c r="K2744" s="34">
        <f t="shared" si="1093"/>
        <v>137</v>
      </c>
      <c r="L2744" s="34">
        <f t="shared" si="1094"/>
        <v>76</v>
      </c>
      <c r="M2744" s="34">
        <f t="shared" si="1095"/>
        <v>76</v>
      </c>
      <c r="N2744" s="52">
        <f t="shared" si="1096"/>
        <v>76</v>
      </c>
      <c r="O2744" s="318">
        <f>+'Terminated loans'!S1934</f>
        <v>700156</v>
      </c>
      <c r="P2744" s="26">
        <f>+'Terminated loans'!T1934</f>
        <v>0.03</v>
      </c>
      <c r="Q2744" s="536">
        <f t="shared" si="1067"/>
        <v>8.6499999999999994E-2</v>
      </c>
      <c r="R2744" s="222">
        <f t="shared" si="1098"/>
        <v>10126.948203334727</v>
      </c>
      <c r="S2744" s="36">
        <f t="shared" si="1099"/>
        <v>590985.00300559937</v>
      </c>
      <c r="T2744" s="36">
        <f t="shared" si="1100"/>
        <v>109170.99699440063</v>
      </c>
      <c r="U2744" s="36">
        <f t="shared" si="1101"/>
        <v>178663.0604478335</v>
      </c>
      <c r="V2744" s="36">
        <f t="shared" si="1102"/>
        <v>69492.063453439274</v>
      </c>
      <c r="W2744" s="37">
        <f t="shared" si="1103"/>
        <v>109170.99699439423</v>
      </c>
      <c r="X2744" s="36">
        <f t="shared" si="1104"/>
        <v>109170.99699440063</v>
      </c>
      <c r="Y2744" s="276">
        <f t="shared" si="1105"/>
        <v>109170.99699439423</v>
      </c>
      <c r="Z2744" s="36">
        <f t="shared" si="1106"/>
        <v>178663.0604478335</v>
      </c>
      <c r="AA2744" s="36">
        <f t="shared" si="1107"/>
        <v>69492.063453439274</v>
      </c>
      <c r="AB2744" s="38">
        <f t="shared" si="1092"/>
        <v>-6.4028427004814148E-9</v>
      </c>
      <c r="AD2744" s="142">
        <f t="shared" si="1108"/>
        <v>76</v>
      </c>
      <c r="AH2744" s="103"/>
    </row>
    <row r="2745" spans="1:34">
      <c r="A2745" s="533"/>
      <c r="C2745" s="67" t="str">
        <f>'Terminated loans'!F1935</f>
        <v>E</v>
      </c>
      <c r="D2745" s="19">
        <f>'Terminated loans'!H1935</f>
        <v>143037037</v>
      </c>
      <c r="E2745" s="19">
        <f>'Terminated loans'!I1935</f>
        <v>99</v>
      </c>
      <c r="F2745" s="19" t="str">
        <f>'Terminated loans'!J1935</f>
        <v>TOINETTE G C D(SL 1533)</v>
      </c>
      <c r="G2745" s="547" t="str">
        <f t="shared" si="1066"/>
        <v>A1</v>
      </c>
      <c r="H2745" s="21">
        <f>'Terminated loans'!L1935</f>
        <v>40002</v>
      </c>
      <c r="I2745" s="21">
        <f>IF(B2745="VELS",'Terminated loans'!M1935,'Terminated loans'!B1935)</f>
        <v>42308</v>
      </c>
      <c r="J2745" s="34">
        <f t="shared" si="1097"/>
        <v>76</v>
      </c>
      <c r="K2745" s="34">
        <f t="shared" si="1093"/>
        <v>137</v>
      </c>
      <c r="L2745" s="34">
        <f t="shared" si="1094"/>
        <v>76</v>
      </c>
      <c r="M2745" s="34">
        <f t="shared" si="1095"/>
        <v>76</v>
      </c>
      <c r="N2745" s="52">
        <f t="shared" si="1096"/>
        <v>76</v>
      </c>
      <c r="O2745" s="318">
        <f>+'Terminated loans'!S1935</f>
        <v>198896</v>
      </c>
      <c r="P2745" s="26">
        <f>+'Terminated loans'!T1935</f>
        <v>0.03</v>
      </c>
      <c r="Q2745" s="536">
        <f t="shared" si="1067"/>
        <v>8.6499999999999994E-2</v>
      </c>
      <c r="R2745" s="222">
        <f t="shared" si="1098"/>
        <v>2876.8010127035454</v>
      </c>
      <c r="S2745" s="36">
        <f t="shared" si="1099"/>
        <v>167883.37621587428</v>
      </c>
      <c r="T2745" s="36">
        <f t="shared" si="1100"/>
        <v>31012.623784125724</v>
      </c>
      <c r="U2745" s="36">
        <f t="shared" si="1101"/>
        <v>50753.50074959331</v>
      </c>
      <c r="V2745" s="36">
        <f t="shared" si="1102"/>
        <v>19740.876965469419</v>
      </c>
      <c r="W2745" s="37">
        <f t="shared" si="1103"/>
        <v>31012.623784123891</v>
      </c>
      <c r="X2745" s="36">
        <f t="shared" si="1104"/>
        <v>31012.623784125724</v>
      </c>
      <c r="Y2745" s="276">
        <f t="shared" si="1105"/>
        <v>31012.623784123891</v>
      </c>
      <c r="Z2745" s="36">
        <f t="shared" si="1106"/>
        <v>50753.50074959331</v>
      </c>
      <c r="AA2745" s="36">
        <f t="shared" si="1107"/>
        <v>19740.876965469419</v>
      </c>
      <c r="AB2745" s="38">
        <f t="shared" si="1092"/>
        <v>-1.8335413187742233E-9</v>
      </c>
      <c r="AD2745" s="142">
        <f t="shared" si="1108"/>
        <v>76</v>
      </c>
      <c r="AH2745" s="103"/>
    </row>
    <row r="2746" spans="1:34">
      <c r="A2746" s="533"/>
      <c r="C2746" s="67" t="str">
        <f>'Terminated loans'!F1936</f>
        <v>E</v>
      </c>
      <c r="D2746" s="19">
        <f>'Terminated loans'!H1936</f>
        <v>143055523</v>
      </c>
      <c r="E2746" s="19">
        <f>'Terminated loans'!I1936</f>
        <v>99</v>
      </c>
      <c r="F2746" s="19" t="str">
        <f>'Terminated loans'!J1936</f>
        <v>TOINETTE G/M M</v>
      </c>
      <c r="G2746" s="547" t="str">
        <f t="shared" si="1066"/>
        <v>A1</v>
      </c>
      <c r="H2746" s="21">
        <f>'Terminated loans'!L1936</f>
        <v>39279</v>
      </c>
      <c r="I2746" s="21">
        <f>IF(B2746="VELS",'Terminated loans'!M1936,'Terminated loans'!B1936)</f>
        <v>42308</v>
      </c>
      <c r="J2746" s="34">
        <f t="shared" si="1097"/>
        <v>100</v>
      </c>
      <c r="K2746" s="34">
        <f t="shared" si="1093"/>
        <v>161</v>
      </c>
      <c r="L2746" s="34">
        <f t="shared" si="1094"/>
        <v>100</v>
      </c>
      <c r="M2746" s="34">
        <f t="shared" si="1095"/>
        <v>100</v>
      </c>
      <c r="N2746" s="52">
        <f t="shared" si="1096"/>
        <v>100</v>
      </c>
      <c r="O2746" s="318">
        <f>+'Terminated loans'!S1936</f>
        <v>1100087</v>
      </c>
      <c r="P2746" s="26">
        <f>+'Terminated loans'!T1936</f>
        <v>0.03</v>
      </c>
      <c r="Q2746" s="536">
        <f t="shared" si="1067"/>
        <v>8.6499999999999994E-2</v>
      </c>
      <c r="R2746" s="222">
        <f t="shared" si="1098"/>
        <v>12446.889439591283</v>
      </c>
      <c r="S2746" s="36">
        <f t="shared" si="1099"/>
        <v>884769.36517135578</v>
      </c>
      <c r="T2746" s="36">
        <f t="shared" si="1100"/>
        <v>215317.63482864422</v>
      </c>
      <c r="U2746" s="36">
        <f t="shared" si="1101"/>
        <v>359919.57878776302</v>
      </c>
      <c r="V2746" s="36">
        <f t="shared" si="1102"/>
        <v>144601.94395912834</v>
      </c>
      <c r="W2746" s="37">
        <f t="shared" si="1103"/>
        <v>215317.63482863468</v>
      </c>
      <c r="X2746" s="36">
        <f t="shared" si="1104"/>
        <v>215317.63482864422</v>
      </c>
      <c r="Y2746" s="276">
        <f t="shared" si="1105"/>
        <v>215317.63482863468</v>
      </c>
      <c r="Z2746" s="36">
        <f t="shared" si="1106"/>
        <v>359919.57878776302</v>
      </c>
      <c r="AA2746" s="36">
        <f t="shared" si="1107"/>
        <v>144601.94395912834</v>
      </c>
      <c r="AB2746" s="38">
        <f t="shared" si="1092"/>
        <v>-9.5460563898086548E-9</v>
      </c>
      <c r="AD2746" s="142">
        <f t="shared" si="1108"/>
        <v>100</v>
      </c>
      <c r="AH2746" s="103"/>
    </row>
    <row r="2747" spans="1:34">
      <c r="A2747" s="533"/>
      <c r="C2747" s="67" t="str">
        <f>'Terminated loans'!F1937</f>
        <v>E</v>
      </c>
      <c r="D2747" s="19">
        <f>'Terminated loans'!H1937</f>
        <v>143157652</v>
      </c>
      <c r="E2747" s="19">
        <f>'Terminated loans'!I1937</f>
        <v>99</v>
      </c>
      <c r="F2747" s="19" t="str">
        <f>'Terminated loans'!J1937</f>
        <v>BALLACK K(SL 1903)</v>
      </c>
      <c r="G2747" s="547" t="str">
        <f t="shared" si="1066"/>
        <v>A1</v>
      </c>
      <c r="H2747" s="21">
        <f>'Terminated loans'!L1937</f>
        <v>40269</v>
      </c>
      <c r="I2747" s="21">
        <f>IF(B2747="VELS",'Terminated loans'!M1937,'Terminated loans'!B1937)</f>
        <v>42308</v>
      </c>
      <c r="J2747" s="34">
        <f t="shared" si="1097"/>
        <v>67</v>
      </c>
      <c r="K2747" s="34">
        <f t="shared" si="1093"/>
        <v>128</v>
      </c>
      <c r="L2747" s="34">
        <f t="shared" si="1094"/>
        <v>67</v>
      </c>
      <c r="M2747" s="34">
        <f t="shared" si="1095"/>
        <v>67</v>
      </c>
      <c r="N2747" s="52">
        <f t="shared" si="1096"/>
        <v>67</v>
      </c>
      <c r="O2747" s="318">
        <f>+'Terminated loans'!S1937</f>
        <v>629975</v>
      </c>
      <c r="P2747" s="26">
        <f>+'Terminated loans'!T1937</f>
        <v>0.03</v>
      </c>
      <c r="Q2747" s="536">
        <f t="shared" si="1067"/>
        <v>8.6499999999999994E-2</v>
      </c>
      <c r="R2747" s="222">
        <f t="shared" si="1098"/>
        <v>10223.774898759328</v>
      </c>
      <c r="S2747" s="36">
        <f t="shared" si="1099"/>
        <v>541765.18282159395</v>
      </c>
      <c r="T2747" s="36">
        <f t="shared" si="1100"/>
        <v>88209.817178406054</v>
      </c>
      <c r="U2747" s="36">
        <f t="shared" si="1101"/>
        <v>143227.73539527506</v>
      </c>
      <c r="V2747" s="36">
        <f t="shared" si="1102"/>
        <v>55017.918216874823</v>
      </c>
      <c r="W2747" s="37">
        <f t="shared" si="1103"/>
        <v>88209.817178400233</v>
      </c>
      <c r="X2747" s="36">
        <f t="shared" si="1104"/>
        <v>88209.817178406054</v>
      </c>
      <c r="Y2747" s="276">
        <f t="shared" si="1105"/>
        <v>88209.817178400233</v>
      </c>
      <c r="Z2747" s="36">
        <f t="shared" si="1106"/>
        <v>143227.73539527506</v>
      </c>
      <c r="AA2747" s="36">
        <f t="shared" si="1107"/>
        <v>55017.918216874823</v>
      </c>
      <c r="AB2747" s="38">
        <f t="shared" si="1092"/>
        <v>-5.8207660913467407E-9</v>
      </c>
      <c r="AD2747" s="142">
        <f t="shared" si="1108"/>
        <v>67</v>
      </c>
      <c r="AH2747" s="103"/>
    </row>
    <row r="2748" spans="1:34">
      <c r="A2748" s="533"/>
      <c r="C2748" s="67" t="str">
        <f>'Terminated loans'!F1938</f>
        <v>E</v>
      </c>
      <c r="D2748" s="19">
        <f>'Terminated loans'!H1938</f>
        <v>143256928</v>
      </c>
      <c r="E2748" s="19">
        <f>'Terminated loans'!I1938</f>
        <v>99</v>
      </c>
      <c r="F2748" s="19" t="str">
        <f>'Terminated loans'!J1938</f>
        <v>MOONEESAMY M M N(SL2596)</v>
      </c>
      <c r="G2748" s="547" t="str">
        <f t="shared" si="1066"/>
        <v>C1</v>
      </c>
      <c r="H2748" s="21">
        <f>'Terminated loans'!L1938</f>
        <v>40864</v>
      </c>
      <c r="I2748" s="21">
        <f>IF(B2748="VELS",'Terminated loans'!M1938,'Terminated loans'!B1938)</f>
        <v>42308</v>
      </c>
      <c r="J2748" s="34">
        <f t="shared" si="1097"/>
        <v>47</v>
      </c>
      <c r="K2748" s="34">
        <f t="shared" si="1093"/>
        <v>109</v>
      </c>
      <c r="L2748" s="34">
        <f t="shared" si="1094"/>
        <v>47</v>
      </c>
      <c r="M2748" s="34">
        <f t="shared" si="1095"/>
        <v>47</v>
      </c>
      <c r="N2748" s="52">
        <f t="shared" si="1096"/>
        <v>47</v>
      </c>
      <c r="O2748" s="318">
        <f>+'Terminated loans'!S1938</f>
        <v>2033579</v>
      </c>
      <c r="P2748" s="26">
        <f>+'Terminated loans'!T1938</f>
        <v>0.03</v>
      </c>
      <c r="Q2748" s="536">
        <f t="shared" si="1067"/>
        <v>8.1500000000000003E-2</v>
      </c>
      <c r="R2748" s="222">
        <f t="shared" si="1098"/>
        <v>45913.38087793938</v>
      </c>
      <c r="S2748" s="36">
        <f t="shared" si="1099"/>
        <v>1842109.5560737504</v>
      </c>
      <c r="T2748" s="36">
        <f t="shared" si="1100"/>
        <v>191469.44392624963</v>
      </c>
      <c r="U2748" s="36">
        <f t="shared" si="1101"/>
        <v>315819.34518943075</v>
      </c>
      <c r="V2748" s="36">
        <f t="shared" si="1102"/>
        <v>124349.90126315109</v>
      </c>
      <c r="W2748" s="37">
        <f t="shared" si="1103"/>
        <v>191469.44392627967</v>
      </c>
      <c r="X2748" s="36">
        <f t="shared" si="1104"/>
        <v>191469.44392624963</v>
      </c>
      <c r="Y2748" s="276">
        <f t="shared" si="1105"/>
        <v>191469.44392627967</v>
      </c>
      <c r="Z2748" s="36">
        <f t="shared" si="1106"/>
        <v>315819.34518943075</v>
      </c>
      <c r="AA2748" s="36">
        <f t="shared" si="1107"/>
        <v>124349.90126315109</v>
      </c>
      <c r="AB2748" s="38">
        <f t="shared" si="1092"/>
        <v>3.0035153031349182E-8</v>
      </c>
      <c r="AD2748" s="142">
        <f t="shared" si="1108"/>
        <v>47</v>
      </c>
      <c r="AH2748" s="103"/>
    </row>
    <row r="2749" spans="1:34">
      <c r="A2749" s="533"/>
      <c r="C2749" s="67" t="str">
        <f>'Terminated loans'!F1939</f>
        <v>E</v>
      </c>
      <c r="D2749" s="19">
        <f>'Terminated loans'!H1939</f>
        <v>143980308</v>
      </c>
      <c r="E2749" s="19">
        <f>'Terminated loans'!I1939</f>
        <v>98</v>
      </c>
      <c r="F2749" s="19" t="str">
        <f>'Terminated loans'!J1939</f>
        <v>ISMAEL M Z</v>
      </c>
      <c r="G2749" s="547" t="str">
        <f t="shared" ref="G2749:G2812" si="1109">IF(H2749&lt;$P$5,"A",IF(H2749&lt;$P$6,"B",IF(H2749&lt;$P$7,"C",IF(H2749&lt;$P$8,"D",IF(H2749&lt;$P$9,"E",IF(H2749&lt;$P$10,"F",IF(H2749&lt;$P$11,"G",IF(H2749&lt;$P$12,"I",IF(H2749&lt;$P$13,"J",IF(H2749&lt;$P$14,"K","L"))))))))))&amp;IF(OR(P2749=0,P2749&gt;=5%),2,1)</f>
        <v>D2</v>
      </c>
      <c r="H2749" s="21">
        <f>'Terminated loans'!L1939</f>
        <v>41292</v>
      </c>
      <c r="I2749" s="21">
        <f>IF(B2749="VELS",'Terminated loans'!M1939,'Terminated loans'!B1939)</f>
        <v>42308</v>
      </c>
      <c r="J2749" s="34">
        <f t="shared" si="1097"/>
        <v>33</v>
      </c>
      <c r="K2749" s="34">
        <f t="shared" si="1093"/>
        <v>94</v>
      </c>
      <c r="L2749" s="34">
        <f t="shared" si="1094"/>
        <v>33</v>
      </c>
      <c r="M2749" s="34">
        <f t="shared" si="1095"/>
        <v>33</v>
      </c>
      <c r="N2749" s="52">
        <f t="shared" si="1096"/>
        <v>33</v>
      </c>
      <c r="O2749" s="318">
        <f>+'Terminated loans'!S1939</f>
        <v>127341</v>
      </c>
      <c r="P2749" s="26">
        <f>+'Terminated loans'!T1939</f>
        <v>0.05</v>
      </c>
      <c r="Q2749" s="536">
        <f t="shared" ref="Q2749:Q2812" si="1110">VLOOKUP(G2749,$O$3:$Q$28,3,FALSE)</f>
        <v>9.4E-2</v>
      </c>
      <c r="R2749" s="222">
        <f t="shared" si="1098"/>
        <v>4138.2106798055238</v>
      </c>
      <c r="S2749" s="36">
        <f t="shared" si="1099"/>
        <v>119926.82823806044</v>
      </c>
      <c r="T2749" s="36">
        <f t="shared" si="1100"/>
        <v>7414.171761939564</v>
      </c>
      <c r="U2749" s="36">
        <f t="shared" si="1101"/>
        <v>16634.124195522469</v>
      </c>
      <c r="V2749" s="36">
        <f t="shared" si="1102"/>
        <v>9219.9524335822935</v>
      </c>
      <c r="W2749" s="37">
        <f t="shared" si="1103"/>
        <v>7414.1717619401752</v>
      </c>
      <c r="X2749" s="36">
        <f t="shared" si="1104"/>
        <v>7414.171761939564</v>
      </c>
      <c r="Y2749" s="276">
        <f t="shared" si="1105"/>
        <v>7414.1717619401752</v>
      </c>
      <c r="Z2749" s="36">
        <f t="shared" si="1106"/>
        <v>16634.124195522469</v>
      </c>
      <c r="AA2749" s="36">
        <f t="shared" si="1107"/>
        <v>9219.9524335822935</v>
      </c>
      <c r="AB2749" s="38">
        <f t="shared" si="1092"/>
        <v>6.1118043959140778E-10</v>
      </c>
      <c r="AD2749" s="142">
        <f t="shared" si="1108"/>
        <v>33</v>
      </c>
      <c r="AH2749" s="103"/>
    </row>
    <row r="2750" spans="1:34">
      <c r="A2750" s="533"/>
      <c r="C2750" s="67" t="str">
        <f>'Terminated loans'!F1940</f>
        <v>E</v>
      </c>
      <c r="D2750" s="19">
        <f>'Terminated loans'!H1940</f>
        <v>143982688</v>
      </c>
      <c r="E2750" s="19">
        <f>'Terminated loans'!I1940</f>
        <v>98</v>
      </c>
      <c r="F2750" s="19" t="str">
        <f>'Terminated loans'!J1940</f>
        <v>GEORGETTE B W</v>
      </c>
      <c r="G2750" s="547" t="str">
        <f t="shared" si="1109"/>
        <v>E2</v>
      </c>
      <c r="H2750" s="21">
        <f>'Terminated loans'!L1940</f>
        <v>41701</v>
      </c>
      <c r="I2750" s="21">
        <f>IF(B2750="VELS",'Terminated loans'!M1940,'Terminated loans'!B1940)</f>
        <v>42308</v>
      </c>
      <c r="J2750" s="34">
        <f t="shared" si="1097"/>
        <v>20</v>
      </c>
      <c r="K2750" s="34">
        <f t="shared" si="1093"/>
        <v>81</v>
      </c>
      <c r="L2750" s="34">
        <f t="shared" si="1094"/>
        <v>20</v>
      </c>
      <c r="M2750" s="34">
        <f t="shared" si="1095"/>
        <v>20</v>
      </c>
      <c r="N2750" s="52">
        <f t="shared" si="1096"/>
        <v>20</v>
      </c>
      <c r="O2750" s="318">
        <f>+'Terminated loans'!S1940</f>
        <v>224373</v>
      </c>
      <c r="P2750" s="26">
        <f>+'Terminated loans'!T1940</f>
        <v>0.05</v>
      </c>
      <c r="Q2750" s="536">
        <f t="shared" si="1110"/>
        <v>9.1499999999999998E-2</v>
      </c>
      <c r="R2750" s="222">
        <f t="shared" si="1098"/>
        <v>11715.927780103249</v>
      </c>
      <c r="S2750" s="36">
        <f t="shared" si="1099"/>
        <v>216563.06919244211</v>
      </c>
      <c r="T2750" s="36">
        <f t="shared" si="1100"/>
        <v>7809.9308075578883</v>
      </c>
      <c r="U2750" s="36">
        <f t="shared" si="1101"/>
        <v>17755.486409623001</v>
      </c>
      <c r="V2750" s="36">
        <f t="shared" si="1102"/>
        <v>9945.5556020649965</v>
      </c>
      <c r="W2750" s="37">
        <f t="shared" si="1103"/>
        <v>7809.9308075580047</v>
      </c>
      <c r="X2750" s="36">
        <f t="shared" si="1104"/>
        <v>7809.9308075578883</v>
      </c>
      <c r="Y2750" s="276">
        <f t="shared" si="1105"/>
        <v>7809.9308075580047</v>
      </c>
      <c r="Z2750" s="36">
        <f t="shared" si="1106"/>
        <v>17755.486409623001</v>
      </c>
      <c r="AA2750" s="36">
        <f t="shared" si="1107"/>
        <v>9945.5556020649965</v>
      </c>
      <c r="AB2750" s="38">
        <f t="shared" si="1092"/>
        <v>1.1641532182693481E-10</v>
      </c>
      <c r="AD2750" s="142">
        <f t="shared" si="1108"/>
        <v>20</v>
      </c>
      <c r="AH2750" s="103"/>
    </row>
    <row r="2751" spans="1:34">
      <c r="A2751" s="533"/>
      <c r="C2751" s="67" t="str">
        <f>'Terminated loans'!F1941</f>
        <v>E</v>
      </c>
      <c r="D2751" s="19">
        <f>'Terminated loans'!H1941</f>
        <v>143984192</v>
      </c>
      <c r="E2751" s="19">
        <f>'Terminated loans'!I1941</f>
        <v>98</v>
      </c>
      <c r="F2751" s="19" t="str">
        <f>'Terminated loans'!J1941</f>
        <v>ISMAEL M Z</v>
      </c>
      <c r="G2751" s="547" t="str">
        <f t="shared" si="1109"/>
        <v>E2</v>
      </c>
      <c r="H2751" s="21">
        <f>'Terminated loans'!L1941</f>
        <v>41928</v>
      </c>
      <c r="I2751" s="21">
        <f>IF(B2751="VELS",'Terminated loans'!M1941,'Terminated loans'!B1941)</f>
        <v>42308</v>
      </c>
      <c r="J2751" s="34">
        <f t="shared" si="1097"/>
        <v>12</v>
      </c>
      <c r="K2751" s="34">
        <f t="shared" si="1093"/>
        <v>74</v>
      </c>
      <c r="L2751" s="34">
        <f t="shared" si="1094"/>
        <v>12</v>
      </c>
      <c r="M2751" s="34">
        <f t="shared" si="1095"/>
        <v>12</v>
      </c>
      <c r="N2751" s="52">
        <f t="shared" si="1096"/>
        <v>12</v>
      </c>
      <c r="O2751" s="318">
        <f>+'Terminated loans'!S1941</f>
        <v>51463</v>
      </c>
      <c r="P2751" s="26">
        <f>+'Terminated loans'!T1941</f>
        <v>0.05</v>
      </c>
      <c r="Q2751" s="536">
        <f t="shared" si="1110"/>
        <v>9.1499999999999998E-2</v>
      </c>
      <c r="R2751" s="222">
        <f t="shared" si="1098"/>
        <v>4405.6178352798843</v>
      </c>
      <c r="S2751" s="36">
        <f t="shared" si="1099"/>
        <v>50337.807410991147</v>
      </c>
      <c r="T2751" s="36">
        <f t="shared" si="1100"/>
        <v>1125.1925890088532</v>
      </c>
      <c r="U2751" s="36">
        <f t="shared" si="1101"/>
        <v>2529.60661236749</v>
      </c>
      <c r="V2751" s="36">
        <f t="shared" si="1102"/>
        <v>1404.4140233586077</v>
      </c>
      <c r="W2751" s="37">
        <f t="shared" si="1103"/>
        <v>1125.1925890088824</v>
      </c>
      <c r="X2751" s="36">
        <f t="shared" si="1104"/>
        <v>1125.1925890088532</v>
      </c>
      <c r="Y2751" s="276">
        <f t="shared" si="1105"/>
        <v>1125.1925890088824</v>
      </c>
      <c r="Z2751" s="36">
        <f t="shared" si="1106"/>
        <v>2529.60661236749</v>
      </c>
      <c r="AA2751" s="36">
        <f t="shared" si="1107"/>
        <v>1404.4140233586077</v>
      </c>
      <c r="AB2751" s="38">
        <f t="shared" si="1092"/>
        <v>2.9103830456733704E-11</v>
      </c>
      <c r="AD2751" s="142">
        <f t="shared" si="1108"/>
        <v>12</v>
      </c>
      <c r="AH2751" s="103"/>
    </row>
    <row r="2752" spans="1:34">
      <c r="A2752" s="533"/>
      <c r="C2752" s="67" t="str">
        <f>'Terminated loans'!F1942</f>
        <v>E</v>
      </c>
      <c r="D2752" s="19">
        <f>'Terminated loans'!H1942</f>
        <v>143984621</v>
      </c>
      <c r="E2752" s="19">
        <f>'Terminated loans'!I1942</f>
        <v>98</v>
      </c>
      <c r="F2752" s="19" t="str">
        <f>'Terminated loans'!J1942</f>
        <v>DESIRE C M S (MUACC107868</v>
      </c>
      <c r="G2752" s="547" t="str">
        <f t="shared" si="1109"/>
        <v>E2</v>
      </c>
      <c r="H2752" s="21">
        <f>'Terminated loans'!L1942</f>
        <v>41834</v>
      </c>
      <c r="I2752" s="21">
        <f>IF(B2752="VELS",'Terminated loans'!M1942,'Terminated loans'!B1942)</f>
        <v>42308</v>
      </c>
      <c r="J2752" s="34">
        <f t="shared" si="1097"/>
        <v>16</v>
      </c>
      <c r="K2752" s="34">
        <f t="shared" si="1093"/>
        <v>77</v>
      </c>
      <c r="L2752" s="34">
        <f t="shared" si="1094"/>
        <v>16</v>
      </c>
      <c r="M2752" s="34">
        <f t="shared" si="1095"/>
        <v>16</v>
      </c>
      <c r="N2752" s="52">
        <f t="shared" si="1096"/>
        <v>16</v>
      </c>
      <c r="O2752" s="318">
        <f>+'Terminated loans'!S1942</f>
        <v>170235</v>
      </c>
      <c r="P2752" s="26">
        <f>+'Terminated loans'!T1942</f>
        <v>0.05</v>
      </c>
      <c r="Q2752" s="536">
        <f t="shared" si="1110"/>
        <v>9.1499999999999998E-2</v>
      </c>
      <c r="R2752" s="222">
        <f t="shared" si="1098"/>
        <v>11020.426552589159</v>
      </c>
      <c r="S2752" s="36">
        <f t="shared" si="1099"/>
        <v>165403.10777437792</v>
      </c>
      <c r="T2752" s="36">
        <f t="shared" si="1100"/>
        <v>4831.8922256220831</v>
      </c>
      <c r="U2752" s="36">
        <f t="shared" si="1101"/>
        <v>10923.71706704871</v>
      </c>
      <c r="V2752" s="36">
        <f t="shared" si="1102"/>
        <v>6091.8248414265399</v>
      </c>
      <c r="W2752" s="37">
        <f t="shared" si="1103"/>
        <v>4831.8922256221704</v>
      </c>
      <c r="X2752" s="36">
        <f t="shared" si="1104"/>
        <v>4831.8922256220831</v>
      </c>
      <c r="Y2752" s="276">
        <f t="shared" si="1105"/>
        <v>4831.8922256221704</v>
      </c>
      <c r="Z2752" s="36">
        <f t="shared" si="1106"/>
        <v>10923.71706704871</v>
      </c>
      <c r="AA2752" s="36">
        <f t="shared" si="1107"/>
        <v>6091.8248414265399</v>
      </c>
      <c r="AB2752" s="38">
        <f t="shared" si="1092"/>
        <v>8.7311491370201111E-11</v>
      </c>
      <c r="AD2752" s="142">
        <f t="shared" si="1108"/>
        <v>16</v>
      </c>
      <c r="AH2752" s="103"/>
    </row>
    <row r="2753" spans="1:34">
      <c r="A2753" s="533"/>
      <c r="C2753" s="67" t="str">
        <f>'Terminated loans'!F1943</f>
        <v>E</v>
      </c>
      <c r="D2753" s="19">
        <f>'Terminated loans'!H1943</f>
        <v>143984931</v>
      </c>
      <c r="E2753" s="19">
        <f>'Terminated loans'!I1943</f>
        <v>98</v>
      </c>
      <c r="F2753" s="19" t="str">
        <f>'Terminated loans'!J1943</f>
        <v>ISMAEL M Z</v>
      </c>
      <c r="G2753" s="547" t="str">
        <f t="shared" si="1109"/>
        <v>E2</v>
      </c>
      <c r="H2753" s="21">
        <f>'Terminated loans'!L1943</f>
        <v>41999</v>
      </c>
      <c r="I2753" s="21">
        <f>IF(B2753="VELS",'Terminated loans'!M1943,'Terminated loans'!B1943)</f>
        <v>42308</v>
      </c>
      <c r="J2753" s="34">
        <f t="shared" si="1097"/>
        <v>10</v>
      </c>
      <c r="K2753" s="34">
        <f t="shared" si="1093"/>
        <v>71</v>
      </c>
      <c r="L2753" s="34">
        <f t="shared" si="1094"/>
        <v>10</v>
      </c>
      <c r="M2753" s="34">
        <f t="shared" si="1095"/>
        <v>10</v>
      </c>
      <c r="N2753" s="52">
        <f t="shared" si="1096"/>
        <v>10</v>
      </c>
      <c r="O2753" s="318">
        <f>+'Terminated loans'!S1943</f>
        <v>61263</v>
      </c>
      <c r="P2753" s="26">
        <f>+'Terminated loans'!T1943</f>
        <v>0.05</v>
      </c>
      <c r="Q2753" s="536">
        <f t="shared" si="1110"/>
        <v>9.1499999999999998E-2</v>
      </c>
      <c r="R2753" s="222">
        <f t="shared" si="1098"/>
        <v>6267.5699913711414</v>
      </c>
      <c r="S2753" s="36">
        <f t="shared" si="1099"/>
        <v>60125.460799622932</v>
      </c>
      <c r="T2753" s="36">
        <f t="shared" si="1100"/>
        <v>1137.5392003770685</v>
      </c>
      <c r="U2753" s="36">
        <f t="shared" si="1101"/>
        <v>2550.2391140885084</v>
      </c>
      <c r="V2753" s="36">
        <f t="shared" si="1102"/>
        <v>1412.699913711418</v>
      </c>
      <c r="W2753" s="37">
        <f t="shared" si="1103"/>
        <v>1137.5392003770903</v>
      </c>
      <c r="X2753" s="36">
        <f t="shared" si="1104"/>
        <v>1137.5392003770685</v>
      </c>
      <c r="Y2753" s="276">
        <f t="shared" si="1105"/>
        <v>1137.5392003770903</v>
      </c>
      <c r="Z2753" s="36">
        <f t="shared" si="1106"/>
        <v>2550.2391140885084</v>
      </c>
      <c r="AA2753" s="36">
        <f t="shared" si="1107"/>
        <v>1412.699913711418</v>
      </c>
      <c r="AB2753" s="38">
        <f t="shared" si="1092"/>
        <v>2.1827872842550278E-11</v>
      </c>
      <c r="AD2753" s="142">
        <f t="shared" si="1108"/>
        <v>10</v>
      </c>
      <c r="AH2753" s="103"/>
    </row>
    <row r="2754" spans="1:34">
      <c r="A2754" s="533"/>
      <c r="C2754" s="67" t="str">
        <f>'Terminated loans'!F1944</f>
        <v>E</v>
      </c>
      <c r="D2754" s="19">
        <f>'Terminated loans'!H1944</f>
        <v>143992896</v>
      </c>
      <c r="E2754" s="19">
        <f>'Terminated loans'!I1944</f>
        <v>98</v>
      </c>
      <c r="F2754" s="19" t="str">
        <f>'Terminated loans'!J1944</f>
        <v>MIAVE YAN C K K</v>
      </c>
      <c r="G2754" s="547" t="str">
        <f t="shared" si="1109"/>
        <v>B2</v>
      </c>
      <c r="H2754" s="21">
        <f>'Terminated loans'!L1944</f>
        <v>40469</v>
      </c>
      <c r="I2754" s="21">
        <f>IF(B2754="VELS",'Terminated loans'!M1944,'Terminated loans'!B1944)</f>
        <v>42308</v>
      </c>
      <c r="J2754" s="34">
        <f t="shared" si="1097"/>
        <v>60</v>
      </c>
      <c r="K2754" s="34">
        <f t="shared" si="1093"/>
        <v>122</v>
      </c>
      <c r="L2754" s="34">
        <f t="shared" si="1094"/>
        <v>60</v>
      </c>
      <c r="M2754" s="34">
        <f t="shared" si="1095"/>
        <v>60</v>
      </c>
      <c r="N2754" s="52">
        <f t="shared" si="1096"/>
        <v>60</v>
      </c>
      <c r="O2754" s="318">
        <f>+'Terminated loans'!S1944</f>
        <v>981849</v>
      </c>
      <c r="P2754" s="26">
        <f>+'Terminated loans'!T1944</f>
        <v>0.05</v>
      </c>
      <c r="Q2754" s="536">
        <f t="shared" si="1110"/>
        <v>9.4E-2</v>
      </c>
      <c r="R2754" s="222">
        <f t="shared" si="1098"/>
        <v>18528.701882138492</v>
      </c>
      <c r="S2754" s="36">
        <f t="shared" si="1099"/>
        <v>884297.19430236623</v>
      </c>
      <c r="T2754" s="36">
        <f t="shared" si="1100"/>
        <v>97551.805697633768</v>
      </c>
      <c r="U2754" s="36">
        <f t="shared" si="1101"/>
        <v>227424.91862594732</v>
      </c>
      <c r="V2754" s="36">
        <f t="shared" si="1102"/>
        <v>129873.11292830948</v>
      </c>
      <c r="W2754" s="37">
        <f t="shared" si="1103"/>
        <v>97551.805697637843</v>
      </c>
      <c r="X2754" s="36">
        <f t="shared" si="1104"/>
        <v>97551.805697633768</v>
      </c>
      <c r="Y2754" s="276">
        <f t="shared" si="1105"/>
        <v>97551.805697637843</v>
      </c>
      <c r="Z2754" s="36">
        <f t="shared" si="1106"/>
        <v>227424.91862594732</v>
      </c>
      <c r="AA2754" s="36">
        <f t="shared" si="1107"/>
        <v>129873.11292830948</v>
      </c>
      <c r="AB2754" s="38">
        <f t="shared" si="1092"/>
        <v>4.0745362639427185E-9</v>
      </c>
      <c r="AD2754" s="142">
        <f t="shared" si="1108"/>
        <v>60</v>
      </c>
      <c r="AH2754" s="103"/>
    </row>
    <row r="2755" spans="1:34">
      <c r="A2755" s="533"/>
      <c r="C2755" s="67" t="str">
        <f>'Terminated loans'!F1945</f>
        <v>E</v>
      </c>
      <c r="D2755" s="19">
        <f>'Terminated loans'!H1945</f>
        <v>143993094</v>
      </c>
      <c r="E2755" s="19">
        <f>'Terminated loans'!I1945</f>
        <v>98</v>
      </c>
      <c r="F2755" s="19" t="str">
        <f>'Terminated loans'!J1945</f>
        <v>THESEE I H</v>
      </c>
      <c r="G2755" s="547" t="str">
        <f t="shared" si="1109"/>
        <v>B2</v>
      </c>
      <c r="H2755" s="21">
        <f>'Terminated loans'!L1945</f>
        <v>40491</v>
      </c>
      <c r="I2755" s="21">
        <f>IF(B2755="VELS",'Terminated loans'!M1945,'Terminated loans'!B1945)</f>
        <v>42308</v>
      </c>
      <c r="J2755" s="34">
        <f t="shared" si="1097"/>
        <v>60</v>
      </c>
      <c r="K2755" s="34">
        <f t="shared" si="1093"/>
        <v>121</v>
      </c>
      <c r="L2755" s="34">
        <f t="shared" si="1094"/>
        <v>60</v>
      </c>
      <c r="M2755" s="34">
        <f t="shared" si="1095"/>
        <v>60</v>
      </c>
      <c r="N2755" s="52">
        <f t="shared" si="1096"/>
        <v>60</v>
      </c>
      <c r="O2755" s="318">
        <f>+'Terminated loans'!S1945</f>
        <v>228601</v>
      </c>
      <c r="P2755" s="26">
        <f>+'Terminated loans'!T1945</f>
        <v>0.05</v>
      </c>
      <c r="Q2755" s="536">
        <f t="shared" si="1110"/>
        <v>9.4E-2</v>
      </c>
      <c r="R2755" s="222">
        <f t="shared" si="1098"/>
        <v>4313.9828822545442</v>
      </c>
      <c r="S2755" s="36">
        <f t="shared" si="1099"/>
        <v>205888.30147478406</v>
      </c>
      <c r="T2755" s="36">
        <f t="shared" si="1100"/>
        <v>22712.698525215936</v>
      </c>
      <c r="U2755" s="36">
        <f t="shared" si="1101"/>
        <v>52950.671460489568</v>
      </c>
      <c r="V2755" s="36">
        <f t="shared" si="1102"/>
        <v>30237.972935272643</v>
      </c>
      <c r="W2755" s="37">
        <f t="shared" si="1103"/>
        <v>22712.698525216925</v>
      </c>
      <c r="X2755" s="36">
        <f t="shared" si="1104"/>
        <v>22712.698525215936</v>
      </c>
      <c r="Y2755" s="276">
        <f t="shared" si="1105"/>
        <v>22712.698525216925</v>
      </c>
      <c r="Z2755" s="36">
        <f t="shared" si="1106"/>
        <v>52950.671460489568</v>
      </c>
      <c r="AA2755" s="36">
        <f t="shared" si="1107"/>
        <v>30237.972935272643</v>
      </c>
      <c r="AB2755" s="38">
        <f t="shared" si="1092"/>
        <v>9.8953023552894592E-10</v>
      </c>
      <c r="AD2755" s="142">
        <f t="shared" si="1108"/>
        <v>60</v>
      </c>
      <c r="AH2755" s="103"/>
    </row>
    <row r="2756" spans="1:34">
      <c r="A2756" s="533"/>
      <c r="C2756" s="67" t="str">
        <f>'Terminated loans'!F1946</f>
        <v>E</v>
      </c>
      <c r="D2756" s="19">
        <f>'Terminated loans'!H1946</f>
        <v>143995461</v>
      </c>
      <c r="E2756" s="19">
        <f>'Terminated loans'!I1946</f>
        <v>98</v>
      </c>
      <c r="F2756" s="19" t="str">
        <f>'Terminated loans'!J1946</f>
        <v>REETOO V S</v>
      </c>
      <c r="G2756" s="547" t="str">
        <f t="shared" si="1109"/>
        <v>C2</v>
      </c>
      <c r="H2756" s="21">
        <f>'Terminated loans'!L1946</f>
        <v>40808</v>
      </c>
      <c r="I2756" s="21">
        <f>IF(B2756="VELS",'Terminated loans'!M1946,'Terminated loans'!B1946)</f>
        <v>42308</v>
      </c>
      <c r="J2756" s="34">
        <f t="shared" si="1097"/>
        <v>49</v>
      </c>
      <c r="K2756" s="34">
        <f t="shared" si="1093"/>
        <v>110</v>
      </c>
      <c r="L2756" s="34">
        <f t="shared" si="1094"/>
        <v>49</v>
      </c>
      <c r="M2756" s="34">
        <f t="shared" si="1095"/>
        <v>49</v>
      </c>
      <c r="N2756" s="52">
        <f t="shared" si="1096"/>
        <v>49</v>
      </c>
      <c r="O2756" s="318">
        <f>+'Terminated loans'!S1946</f>
        <v>233872</v>
      </c>
      <c r="P2756" s="26">
        <f>+'Terminated loans'!T1946</f>
        <v>0.05</v>
      </c>
      <c r="Q2756" s="536">
        <f t="shared" si="1110"/>
        <v>9.9000000000000005E-2</v>
      </c>
      <c r="R2756" s="222">
        <f t="shared" si="1098"/>
        <v>5286.6015263542786</v>
      </c>
      <c r="S2756" s="36">
        <f t="shared" si="1099"/>
        <v>212370.72631354583</v>
      </c>
      <c r="T2756" s="36">
        <f t="shared" si="1100"/>
        <v>21501.273686454166</v>
      </c>
      <c r="U2756" s="36">
        <f t="shared" si="1101"/>
        <v>46672.748477816873</v>
      </c>
      <c r="V2756" s="36">
        <f t="shared" si="1102"/>
        <v>25171.474791359622</v>
      </c>
      <c r="W2756" s="37">
        <f t="shared" si="1103"/>
        <v>21501.273686457251</v>
      </c>
      <c r="X2756" s="36">
        <f t="shared" si="1104"/>
        <v>21501.273686454166</v>
      </c>
      <c r="Y2756" s="276">
        <f t="shared" si="1105"/>
        <v>21501.273686457251</v>
      </c>
      <c r="Z2756" s="36">
        <f t="shared" si="1106"/>
        <v>46672.748477816873</v>
      </c>
      <c r="AA2756" s="36">
        <f t="shared" si="1107"/>
        <v>25171.474791359622</v>
      </c>
      <c r="AB2756" s="38">
        <f t="shared" si="1092"/>
        <v>3.0850060284137726E-9</v>
      </c>
      <c r="AD2756" s="142">
        <f t="shared" si="1108"/>
        <v>49</v>
      </c>
      <c r="AH2756" s="103"/>
    </row>
    <row r="2757" spans="1:34">
      <c r="A2757" s="533"/>
      <c r="C2757" s="67" t="str">
        <f>'Terminated loans'!F1947</f>
        <v>E</v>
      </c>
      <c r="D2757" s="19">
        <f>'Terminated loans'!H1947</f>
        <v>143997294</v>
      </c>
      <c r="E2757" s="19">
        <f>'Terminated loans'!I1947</f>
        <v>98</v>
      </c>
      <c r="F2757" s="19" t="str">
        <f>'Terminated loans'!J1947</f>
        <v>GEORGETTE B W</v>
      </c>
      <c r="G2757" s="547" t="str">
        <f t="shared" si="1109"/>
        <v>C2</v>
      </c>
      <c r="H2757" s="21">
        <f>'Terminated loans'!L1947</f>
        <v>40947</v>
      </c>
      <c r="I2757" s="21">
        <f>IF(B2757="VELS",'Terminated loans'!M1947,'Terminated loans'!B1947)</f>
        <v>42308</v>
      </c>
      <c r="J2757" s="34">
        <f t="shared" si="1097"/>
        <v>45</v>
      </c>
      <c r="K2757" s="34">
        <f t="shared" si="1093"/>
        <v>106</v>
      </c>
      <c r="L2757" s="34">
        <f t="shared" si="1094"/>
        <v>45</v>
      </c>
      <c r="M2757" s="34">
        <f t="shared" si="1095"/>
        <v>45</v>
      </c>
      <c r="N2757" s="52">
        <f t="shared" si="1096"/>
        <v>45</v>
      </c>
      <c r="O2757" s="318">
        <f>+'Terminated loans'!S1947</f>
        <v>165206</v>
      </c>
      <c r="P2757" s="26">
        <f>+'Terminated loans'!T1947</f>
        <v>0.05</v>
      </c>
      <c r="Q2757" s="536">
        <f t="shared" si="1110"/>
        <v>9.9000000000000005E-2</v>
      </c>
      <c r="R2757" s="222">
        <f t="shared" si="1098"/>
        <v>4033.7937324810141</v>
      </c>
      <c r="S2757" s="36">
        <f t="shared" si="1099"/>
        <v>151121.58329271621</v>
      </c>
      <c r="T2757" s="36">
        <f t="shared" si="1100"/>
        <v>14084.416707283788</v>
      </c>
      <c r="U2757" s="36">
        <f t="shared" si="1101"/>
        <v>30399.134668931598</v>
      </c>
      <c r="V2757" s="36">
        <f t="shared" si="1102"/>
        <v>16314.717961645627</v>
      </c>
      <c r="W2757" s="37">
        <f t="shared" si="1103"/>
        <v>14084.416707285971</v>
      </c>
      <c r="X2757" s="36">
        <f t="shared" si="1104"/>
        <v>14084.416707283788</v>
      </c>
      <c r="Y2757" s="276">
        <f t="shared" si="1105"/>
        <v>14084.416707285971</v>
      </c>
      <c r="Z2757" s="36">
        <f t="shared" si="1106"/>
        <v>30399.134668931598</v>
      </c>
      <c r="AA2757" s="36">
        <f t="shared" si="1107"/>
        <v>16314.717961645627</v>
      </c>
      <c r="AB2757" s="38">
        <f t="shared" si="1092"/>
        <v>2.1827872842550278E-9</v>
      </c>
      <c r="AD2757" s="142">
        <f t="shared" si="1108"/>
        <v>45</v>
      </c>
      <c r="AH2757" s="103"/>
    </row>
    <row r="2758" spans="1:34">
      <c r="A2758" s="533"/>
      <c r="C2758" s="67" t="str">
        <f>'Terminated loans'!F1948</f>
        <v>E</v>
      </c>
      <c r="D2758" s="19">
        <f>'Terminated loans'!H1948</f>
        <v>143999505</v>
      </c>
      <c r="E2758" s="19">
        <f>'Terminated loans'!I1948</f>
        <v>98</v>
      </c>
      <c r="F2758" s="19" t="str">
        <f>'Terminated loans'!J1948</f>
        <v>RAMMA L</v>
      </c>
      <c r="G2758" s="547" t="str">
        <f t="shared" si="1109"/>
        <v>D2</v>
      </c>
      <c r="H2758" s="21">
        <f>'Terminated loans'!L1948</f>
        <v>41213</v>
      </c>
      <c r="I2758" s="21">
        <f>IF(B2758="VELS",'Terminated loans'!M1948,'Terminated loans'!B1948)</f>
        <v>42308</v>
      </c>
      <c r="J2758" s="34">
        <f t="shared" si="1097"/>
        <v>36</v>
      </c>
      <c r="K2758" s="34">
        <f t="shared" si="1093"/>
        <v>97</v>
      </c>
      <c r="L2758" s="34">
        <f t="shared" si="1094"/>
        <v>36</v>
      </c>
      <c r="M2758" s="34">
        <f t="shared" si="1095"/>
        <v>36</v>
      </c>
      <c r="N2758" s="52">
        <f t="shared" si="1096"/>
        <v>36</v>
      </c>
      <c r="O2758" s="318">
        <f>+'Terminated loans'!S1948</f>
        <v>61661</v>
      </c>
      <c r="P2758" s="26">
        <f>+'Terminated loans'!T1948</f>
        <v>0.05</v>
      </c>
      <c r="Q2758" s="536">
        <f t="shared" si="1110"/>
        <v>9.4E-2</v>
      </c>
      <c r="R2758" s="222">
        <f t="shared" si="1098"/>
        <v>1848.035486370778</v>
      </c>
      <c r="S2758" s="36">
        <f t="shared" si="1099"/>
        <v>57775.980340256967</v>
      </c>
      <c r="T2758" s="36">
        <f t="shared" si="1100"/>
        <v>3885.0196597430331</v>
      </c>
      <c r="U2758" s="36">
        <f t="shared" si="1101"/>
        <v>8753.2971690913182</v>
      </c>
      <c r="V2758" s="36">
        <f t="shared" si="1102"/>
        <v>4868.2775093480013</v>
      </c>
      <c r="W2758" s="37">
        <f t="shared" si="1103"/>
        <v>3885.0196597433169</v>
      </c>
      <c r="X2758" s="36">
        <f t="shared" si="1104"/>
        <v>3885.0196597430331</v>
      </c>
      <c r="Y2758" s="276">
        <f t="shared" si="1105"/>
        <v>3885.0196597433169</v>
      </c>
      <c r="Z2758" s="36">
        <f t="shared" si="1106"/>
        <v>8753.2971690913182</v>
      </c>
      <c r="AA2758" s="36">
        <f t="shared" si="1107"/>
        <v>4868.2775093480013</v>
      </c>
      <c r="AB2758" s="38">
        <f t="shared" si="1092"/>
        <v>2.8376234695315361E-10</v>
      </c>
      <c r="AD2758" s="142">
        <f t="shared" si="1108"/>
        <v>36</v>
      </c>
      <c r="AH2758" s="103"/>
    </row>
    <row r="2759" spans="1:34">
      <c r="A2759" s="533"/>
      <c r="C2759" s="67" t="str">
        <f>'Terminated loans'!F1949</f>
        <v>N</v>
      </c>
      <c r="D2759" s="19">
        <f>'Terminated loans'!H1949</f>
        <v>141090356</v>
      </c>
      <c r="E2759" s="19">
        <f>'Terminated loans'!I1949</f>
        <v>98</v>
      </c>
      <c r="F2759" s="19" t="str">
        <f>'Terminated loans'!J1949</f>
        <v>CHAN KAN CHEONG L</v>
      </c>
      <c r="G2759" s="547" t="str">
        <f t="shared" si="1109"/>
        <v>A2</v>
      </c>
      <c r="H2759" s="21">
        <f>'Terminated loans'!L1949</f>
        <v>40156</v>
      </c>
      <c r="I2759" s="21">
        <f>IF(B2759="VELS",'Terminated loans'!M1949,'Terminated loans'!B1949)</f>
        <v>42333</v>
      </c>
      <c r="J2759" s="34">
        <f t="shared" ref="J2759:J2773" si="1111">ROUND((I2759-H2759)/365*12,0)</f>
        <v>72</v>
      </c>
      <c r="K2759" s="34">
        <f t="shared" si="1093"/>
        <v>132</v>
      </c>
      <c r="L2759" s="34">
        <f t="shared" si="1094"/>
        <v>60</v>
      </c>
      <c r="M2759" s="34">
        <f t="shared" si="1095"/>
        <v>60</v>
      </c>
      <c r="N2759" s="52">
        <f t="shared" si="1096"/>
        <v>60</v>
      </c>
      <c r="O2759" s="318">
        <f>+'Terminated loans'!S1949</f>
        <v>592837</v>
      </c>
      <c r="P2759" s="26">
        <f>+'Terminated loans'!T1949</f>
        <v>0.05</v>
      </c>
      <c r="Q2759" s="536">
        <f t="shared" si="1110"/>
        <v>0.104</v>
      </c>
      <c r="R2759" s="222">
        <f t="shared" ref="R2759:R2773" si="1112">PMT(P2759/12,L2759,-O2759,0,0)</f>
        <v>11187.56553981451</v>
      </c>
      <c r="S2759" s="36">
        <f t="shared" ref="S2759:S2773" si="1113">(-PV(Q2759/12,L2759,R2759,0,0))</f>
        <v>521701.13300993998</v>
      </c>
      <c r="T2759" s="36">
        <f t="shared" ref="T2759:T2773" si="1114">O2759-S2759</f>
        <v>71135.866990060022</v>
      </c>
      <c r="U2759" s="36">
        <f t="shared" ref="U2759:U2773" si="1115">-IF(OR(Q2759="",Q2759=0),0,(CUMIPMT(Q2759/12,L2759,S2759,1,M2759,0)))</f>
        <v>149552.7993789257</v>
      </c>
      <c r="V2759" s="36">
        <f t="shared" ref="V2759:V2773" si="1116">-IF(OR(P2759="",P2759=0),0,(CUMIPMT(P2759/12,L2759,O2759,1,M2759,0)))</f>
        <v>78416.932388870628</v>
      </c>
      <c r="W2759" s="37">
        <f t="shared" ref="W2759:W2773" si="1117">IF(ISERROR(U2759-V2759),0,U2759-V2759)</f>
        <v>71135.866990055074</v>
      </c>
      <c r="X2759" s="36">
        <f t="shared" ref="X2759:X2773" si="1118">IF(C2759="O",T2759/AD2759*N2759,T2759)</f>
        <v>71135.866990060022</v>
      </c>
      <c r="Y2759" s="276">
        <f t="shared" ref="Y2759:Y2773" si="1119">W2759</f>
        <v>71135.866990055074</v>
      </c>
      <c r="Z2759" s="36">
        <f t="shared" ref="Z2759:Z2773" si="1120">-IF(OR(Q2759="",Q2759=0),0,(CUMIPMT(Q2759/12,L2759,S2759,1,L2759,0)))</f>
        <v>149552.7993789257</v>
      </c>
      <c r="AA2759" s="36">
        <f t="shared" ref="AA2759:AA2773" si="1121">-IF(OR(P2759="",P2759=0),0,(CUMIPMT(P2759/12,L2759,O2759,1,L2759,0)))</f>
        <v>78416.932388870628</v>
      </c>
      <c r="AB2759" s="38">
        <f t="shared" si="1092"/>
        <v>-4.9476511776447296E-9</v>
      </c>
      <c r="AD2759" s="142">
        <f t="shared" ref="AD2759:AD2773" si="1122">IF(L2759&gt;$J$2,$J$2,L2759)</f>
        <v>60</v>
      </c>
      <c r="AH2759" s="103"/>
    </row>
    <row r="2760" spans="1:34">
      <c r="A2760" s="533"/>
      <c r="C2760" s="67" t="str">
        <f>'Terminated loans'!F1950</f>
        <v>E</v>
      </c>
      <c r="D2760" s="19">
        <f>'Terminated loans'!H1950</f>
        <v>141996975</v>
      </c>
      <c r="E2760" s="19">
        <f>'Terminated loans'!I1950</f>
        <v>98</v>
      </c>
      <c r="F2760" s="19" t="str">
        <f>'Terminated loans'!J1950</f>
        <v>KUNDASAWMY P</v>
      </c>
      <c r="G2760" s="547" t="str">
        <f t="shared" si="1109"/>
        <v>B2</v>
      </c>
      <c r="H2760" s="21">
        <f>'Terminated loans'!L1950</f>
        <v>40498</v>
      </c>
      <c r="I2760" s="21">
        <f>IF(B2760="VELS",'Terminated loans'!M1950,'Terminated loans'!B1950)</f>
        <v>42338</v>
      </c>
      <c r="J2760" s="34">
        <f t="shared" si="1111"/>
        <v>60</v>
      </c>
      <c r="K2760" s="34">
        <f t="shared" si="1093"/>
        <v>121</v>
      </c>
      <c r="L2760" s="34">
        <f t="shared" si="1094"/>
        <v>60</v>
      </c>
      <c r="M2760" s="34">
        <f t="shared" si="1095"/>
        <v>60</v>
      </c>
      <c r="N2760" s="52">
        <f t="shared" si="1096"/>
        <v>60</v>
      </c>
      <c r="O2760" s="318">
        <f>+'Terminated loans'!S1950</f>
        <v>127024</v>
      </c>
      <c r="P2760" s="26">
        <f>+'Terminated loans'!T1950</f>
        <v>0.05</v>
      </c>
      <c r="Q2760" s="536">
        <f t="shared" si="1110"/>
        <v>9.4E-2</v>
      </c>
      <c r="R2760" s="222">
        <f t="shared" si="1112"/>
        <v>2397.0995823968451</v>
      </c>
      <c r="S2760" s="36">
        <f t="shared" si="1113"/>
        <v>114403.50482514499</v>
      </c>
      <c r="T2760" s="36">
        <f t="shared" si="1114"/>
        <v>12620.495174855008</v>
      </c>
      <c r="U2760" s="36">
        <f t="shared" si="1115"/>
        <v>29422.470118666242</v>
      </c>
      <c r="V2760" s="36">
        <f t="shared" si="1116"/>
        <v>16801.974943810696</v>
      </c>
      <c r="W2760" s="37">
        <f t="shared" si="1117"/>
        <v>12620.495174855547</v>
      </c>
      <c r="X2760" s="36">
        <f t="shared" si="1118"/>
        <v>12620.495174855008</v>
      </c>
      <c r="Y2760" s="276">
        <f t="shared" si="1119"/>
        <v>12620.495174855547</v>
      </c>
      <c r="Z2760" s="36">
        <f t="shared" si="1120"/>
        <v>29422.470118666242</v>
      </c>
      <c r="AA2760" s="36">
        <f t="shared" si="1121"/>
        <v>16801.974943810696</v>
      </c>
      <c r="AB2760" s="38">
        <f t="shared" si="1092"/>
        <v>5.3842086344957352E-10</v>
      </c>
      <c r="AD2760" s="142">
        <f t="shared" si="1122"/>
        <v>60</v>
      </c>
      <c r="AH2760" s="103"/>
    </row>
    <row r="2761" spans="1:34">
      <c r="A2761" s="533"/>
      <c r="C2761" s="67" t="str">
        <f>'Terminated loans'!F1951</f>
        <v>E</v>
      </c>
      <c r="D2761" s="19">
        <f>'Terminated loans'!H1951</f>
        <v>143023680</v>
      </c>
      <c r="E2761" s="19">
        <f>'Terminated loans'!I1951</f>
        <v>99</v>
      </c>
      <c r="F2761" s="19" t="str">
        <f>'Terminated loans'!J1951</f>
        <v>CHAUVIN C/D</v>
      </c>
      <c r="G2761" s="547" t="str">
        <f t="shared" si="1109"/>
        <v>A1</v>
      </c>
      <c r="H2761" s="21">
        <f>'Terminated loans'!L1951</f>
        <v>38975</v>
      </c>
      <c r="I2761" s="21">
        <f>IF(B2761="VELS",'Terminated loans'!M1951,'Terminated loans'!B1951)</f>
        <v>42338</v>
      </c>
      <c r="J2761" s="34">
        <f t="shared" si="1111"/>
        <v>111</v>
      </c>
      <c r="K2761" s="34">
        <f t="shared" si="1093"/>
        <v>171</v>
      </c>
      <c r="L2761" s="34">
        <f t="shared" si="1094"/>
        <v>111</v>
      </c>
      <c r="M2761" s="34">
        <f t="shared" si="1095"/>
        <v>111</v>
      </c>
      <c r="N2761" s="52">
        <f t="shared" si="1096"/>
        <v>111</v>
      </c>
      <c r="O2761" s="318">
        <f>+'Terminated loans'!S1951</f>
        <v>1300065</v>
      </c>
      <c r="P2761" s="26">
        <f>+'Terminated loans'!T1951</f>
        <v>0.03</v>
      </c>
      <c r="Q2761" s="536">
        <f t="shared" si="1110"/>
        <v>8.6499999999999994E-2</v>
      </c>
      <c r="R2761" s="222">
        <f t="shared" si="1112"/>
        <v>13426.983113408238</v>
      </c>
      <c r="S2761" s="36">
        <f t="shared" si="1113"/>
        <v>1023435.8843475468</v>
      </c>
      <c r="T2761" s="36">
        <f t="shared" si="1114"/>
        <v>276629.11565245315</v>
      </c>
      <c r="U2761" s="36">
        <f t="shared" si="1115"/>
        <v>466959.24124075682</v>
      </c>
      <c r="V2761" s="36">
        <f t="shared" si="1116"/>
        <v>190330.12558831461</v>
      </c>
      <c r="W2761" s="37">
        <f t="shared" si="1117"/>
        <v>276629.11565244221</v>
      </c>
      <c r="X2761" s="36">
        <f t="shared" si="1118"/>
        <v>276629.11565245315</v>
      </c>
      <c r="Y2761" s="276">
        <f t="shared" si="1119"/>
        <v>276629.11565244221</v>
      </c>
      <c r="Z2761" s="36">
        <f t="shared" si="1120"/>
        <v>466959.24124075682</v>
      </c>
      <c r="AA2761" s="36">
        <f t="shared" si="1121"/>
        <v>190330.12558831461</v>
      </c>
      <c r="AB2761" s="38">
        <f t="shared" si="1092"/>
        <v>-1.0943040251731873E-8</v>
      </c>
      <c r="AD2761" s="142">
        <f t="shared" si="1122"/>
        <v>111</v>
      </c>
      <c r="AH2761" s="103"/>
    </row>
    <row r="2762" spans="1:34">
      <c r="A2762" s="533"/>
      <c r="C2762" s="67" t="str">
        <f>'Terminated loans'!F1952</f>
        <v>E</v>
      </c>
      <c r="D2762" s="19">
        <f>'Terminated loans'!H1952</f>
        <v>143028534</v>
      </c>
      <c r="E2762" s="19">
        <f>'Terminated loans'!I1952</f>
        <v>99</v>
      </c>
      <c r="F2762" s="19" t="str">
        <f>'Terminated loans'!J1952</f>
        <v>BHOYROO H</v>
      </c>
      <c r="G2762" s="547" t="str">
        <f t="shared" si="1109"/>
        <v>A1</v>
      </c>
      <c r="H2762" s="21">
        <f>'Terminated loans'!L1952</f>
        <v>39955</v>
      </c>
      <c r="I2762" s="21">
        <f>IF(B2762="VELS",'Terminated loans'!M1952,'Terminated loans'!B1952)</f>
        <v>42338</v>
      </c>
      <c r="J2762" s="34">
        <f t="shared" si="1111"/>
        <v>78</v>
      </c>
      <c r="K2762" s="34">
        <f t="shared" si="1093"/>
        <v>138</v>
      </c>
      <c r="L2762" s="34">
        <f t="shared" si="1094"/>
        <v>78</v>
      </c>
      <c r="M2762" s="34">
        <f t="shared" si="1095"/>
        <v>78</v>
      </c>
      <c r="N2762" s="52">
        <f t="shared" si="1096"/>
        <v>78</v>
      </c>
      <c r="O2762" s="318">
        <f>+'Terminated loans'!S1952</f>
        <v>2350096</v>
      </c>
      <c r="P2762" s="26">
        <f>+'Terminated loans'!T1952</f>
        <v>0.03</v>
      </c>
      <c r="Q2762" s="536">
        <f t="shared" si="1110"/>
        <v>8.6499999999999994E-2</v>
      </c>
      <c r="R2762" s="222">
        <f t="shared" si="1112"/>
        <v>33199.995302025935</v>
      </c>
      <c r="S2762" s="36">
        <f t="shared" si="1113"/>
        <v>1975530.1463462575</v>
      </c>
      <c r="T2762" s="36">
        <f t="shared" si="1114"/>
        <v>374565.85365374247</v>
      </c>
      <c r="U2762" s="36">
        <f t="shared" si="1115"/>
        <v>614069.48721174384</v>
      </c>
      <c r="V2762" s="36">
        <f t="shared" si="1116"/>
        <v>239503.63355802279</v>
      </c>
      <c r="W2762" s="37">
        <f t="shared" si="1117"/>
        <v>374565.85365372105</v>
      </c>
      <c r="X2762" s="36">
        <f t="shared" si="1118"/>
        <v>374565.85365374247</v>
      </c>
      <c r="Y2762" s="276">
        <f t="shared" si="1119"/>
        <v>374565.85365372105</v>
      </c>
      <c r="Z2762" s="36">
        <f t="shared" si="1120"/>
        <v>614069.48721174384</v>
      </c>
      <c r="AA2762" s="36">
        <f t="shared" si="1121"/>
        <v>239503.63355802279</v>
      </c>
      <c r="AB2762" s="38">
        <f t="shared" si="1092"/>
        <v>-2.1420419216156006E-8</v>
      </c>
      <c r="AD2762" s="142">
        <f t="shared" si="1122"/>
        <v>78</v>
      </c>
      <c r="AH2762" s="103"/>
    </row>
    <row r="2763" spans="1:34">
      <c r="A2763" s="533"/>
      <c r="C2763" s="67" t="str">
        <f>'Terminated loans'!F1953</f>
        <v>E</v>
      </c>
      <c r="D2763" s="19">
        <f>'Terminated loans'!H1953</f>
        <v>143956334</v>
      </c>
      <c r="E2763" s="19">
        <f>'Terminated loans'!I1953</f>
        <v>99</v>
      </c>
      <c r="F2763" s="19" t="str">
        <f>'Terminated loans'!J1953</f>
        <v>PARAOUTY Z A(SL3034)</v>
      </c>
      <c r="G2763" s="547" t="str">
        <f t="shared" si="1109"/>
        <v>E1</v>
      </c>
      <c r="H2763" s="21">
        <f>'Terminated loans'!L1953</f>
        <v>41757</v>
      </c>
      <c r="I2763" s="21">
        <f>IF(B2763="VELS",'Terminated loans'!M1953,'Terminated loans'!B1953)</f>
        <v>42338</v>
      </c>
      <c r="J2763" s="34">
        <f t="shared" si="1111"/>
        <v>19</v>
      </c>
      <c r="K2763" s="34">
        <f t="shared" si="1093"/>
        <v>79</v>
      </c>
      <c r="L2763" s="34">
        <f t="shared" si="1094"/>
        <v>19</v>
      </c>
      <c r="M2763" s="34">
        <f t="shared" si="1095"/>
        <v>19</v>
      </c>
      <c r="N2763" s="52">
        <f t="shared" si="1096"/>
        <v>19</v>
      </c>
      <c r="O2763" s="318">
        <f>+'Terminated loans'!S1953</f>
        <v>723240</v>
      </c>
      <c r="P2763" s="26">
        <f>+'Terminated loans'!T1953</f>
        <v>0.03</v>
      </c>
      <c r="Q2763" s="536">
        <f t="shared" si="1110"/>
        <v>7.3999999999999996E-2</v>
      </c>
      <c r="R2763" s="222">
        <f t="shared" si="1112"/>
        <v>39024.02279886695</v>
      </c>
      <c r="S2763" s="36">
        <f t="shared" si="1113"/>
        <v>697641.91352570732</v>
      </c>
      <c r="T2763" s="36">
        <f t="shared" si="1114"/>
        <v>25598.086474292679</v>
      </c>
      <c r="U2763" s="36">
        <f t="shared" si="1115"/>
        <v>43814.519652764779</v>
      </c>
      <c r="V2763" s="36">
        <f t="shared" si="1116"/>
        <v>18216.433178471983</v>
      </c>
      <c r="W2763" s="37">
        <f t="shared" si="1117"/>
        <v>25598.086474292795</v>
      </c>
      <c r="X2763" s="36">
        <f t="shared" si="1118"/>
        <v>25598.086474292679</v>
      </c>
      <c r="Y2763" s="276">
        <f t="shared" si="1119"/>
        <v>25598.086474292795</v>
      </c>
      <c r="Z2763" s="36">
        <f t="shared" si="1120"/>
        <v>43814.519652764779</v>
      </c>
      <c r="AA2763" s="36">
        <f t="shared" si="1121"/>
        <v>18216.433178471983</v>
      </c>
      <c r="AB2763" s="38">
        <f t="shared" si="1092"/>
        <v>1.1641532182693481E-10</v>
      </c>
      <c r="AD2763" s="142">
        <f t="shared" si="1122"/>
        <v>19</v>
      </c>
      <c r="AH2763" s="103"/>
    </row>
    <row r="2764" spans="1:34">
      <c r="A2764" s="533"/>
      <c r="C2764" s="67" t="str">
        <f>'Terminated loans'!F1954</f>
        <v>E</v>
      </c>
      <c r="D2764" s="19">
        <f>'Terminated loans'!H1954</f>
        <v>143981371</v>
      </c>
      <c r="E2764" s="19">
        <f>'Terminated loans'!I1954</f>
        <v>98</v>
      </c>
      <c r="F2764" s="19" t="str">
        <f>'Terminated loans'!J1954</f>
        <v>LEE-FUN O S D</v>
      </c>
      <c r="G2764" s="547" t="str">
        <f t="shared" si="1109"/>
        <v>D2</v>
      </c>
      <c r="H2764" s="21">
        <f>'Terminated loans'!L1954</f>
        <v>41410</v>
      </c>
      <c r="I2764" s="21">
        <f>IF(B2764="VELS",'Terminated loans'!M1954,'Terminated loans'!B1954)</f>
        <v>42338</v>
      </c>
      <c r="J2764" s="34">
        <f t="shared" si="1111"/>
        <v>31</v>
      </c>
      <c r="K2764" s="34">
        <f t="shared" si="1093"/>
        <v>91</v>
      </c>
      <c r="L2764" s="34">
        <f t="shared" si="1094"/>
        <v>31</v>
      </c>
      <c r="M2764" s="34">
        <f t="shared" si="1095"/>
        <v>31</v>
      </c>
      <c r="N2764" s="52">
        <f t="shared" si="1096"/>
        <v>31</v>
      </c>
      <c r="O2764" s="318">
        <f>+'Terminated loans'!S1954</f>
        <v>401945</v>
      </c>
      <c r="P2764" s="26">
        <f>+'Terminated loans'!T1954</f>
        <v>0.05</v>
      </c>
      <c r="Q2764" s="536">
        <f t="shared" si="1110"/>
        <v>9.4E-2</v>
      </c>
      <c r="R2764" s="222">
        <f t="shared" si="1112"/>
        <v>13848.331486974494</v>
      </c>
      <c r="S2764" s="36">
        <f t="shared" si="1113"/>
        <v>379836.59006304218</v>
      </c>
      <c r="T2764" s="36">
        <f t="shared" si="1114"/>
        <v>22108.409936957818</v>
      </c>
      <c r="U2764" s="36">
        <f t="shared" si="1115"/>
        <v>49461.686033168575</v>
      </c>
      <c r="V2764" s="36">
        <f t="shared" si="1116"/>
        <v>27353.276096209302</v>
      </c>
      <c r="W2764" s="37">
        <f t="shared" si="1117"/>
        <v>22108.409936959273</v>
      </c>
      <c r="X2764" s="36">
        <f t="shared" si="1118"/>
        <v>22108.409936957818</v>
      </c>
      <c r="Y2764" s="276">
        <f t="shared" si="1119"/>
        <v>22108.409936959273</v>
      </c>
      <c r="Z2764" s="36">
        <f t="shared" si="1120"/>
        <v>49461.686033168575</v>
      </c>
      <c r="AA2764" s="36">
        <f t="shared" si="1121"/>
        <v>27353.276096209302</v>
      </c>
      <c r="AB2764" s="38">
        <f t="shared" si="1092"/>
        <v>1.4551915228366852E-9</v>
      </c>
      <c r="AD2764" s="142">
        <f t="shared" si="1122"/>
        <v>31</v>
      </c>
      <c r="AH2764" s="103"/>
    </row>
    <row r="2765" spans="1:34">
      <c r="A2765" s="533"/>
      <c r="C2765" s="67" t="str">
        <f>'Terminated loans'!F1955</f>
        <v>E</v>
      </c>
      <c r="D2765" s="19">
        <f>'Terminated loans'!H1955</f>
        <v>143981444</v>
      </c>
      <c r="E2765" s="19">
        <f>'Terminated loans'!I1955</f>
        <v>98</v>
      </c>
      <c r="F2765" s="19" t="str">
        <f>'Terminated loans'!J1955</f>
        <v>VYDELINGUM V</v>
      </c>
      <c r="G2765" s="547" t="str">
        <f t="shared" si="1109"/>
        <v>D2</v>
      </c>
      <c r="H2765" s="21">
        <f>'Terminated loans'!L1955</f>
        <v>41422</v>
      </c>
      <c r="I2765" s="21">
        <f>IF(B2765="VELS",'Terminated loans'!M1955,'Terminated loans'!B1955)</f>
        <v>42338</v>
      </c>
      <c r="J2765" s="34">
        <f t="shared" si="1111"/>
        <v>30</v>
      </c>
      <c r="K2765" s="34">
        <f t="shared" si="1093"/>
        <v>90</v>
      </c>
      <c r="L2765" s="34">
        <f t="shared" si="1094"/>
        <v>30</v>
      </c>
      <c r="M2765" s="34">
        <f t="shared" si="1095"/>
        <v>30</v>
      </c>
      <c r="N2765" s="52">
        <f t="shared" si="1096"/>
        <v>30</v>
      </c>
      <c r="O2765" s="318">
        <f>+'Terminated loans'!S1955</f>
        <v>1132165</v>
      </c>
      <c r="P2765" s="26">
        <f>+'Terminated loans'!T1955</f>
        <v>0.05</v>
      </c>
      <c r="Q2765" s="536">
        <f t="shared" si="1110"/>
        <v>9.4E-2</v>
      </c>
      <c r="R2765" s="222">
        <f t="shared" si="1112"/>
        <v>40225.102804462178</v>
      </c>
      <c r="S2765" s="36">
        <f t="shared" si="1113"/>
        <v>1071724.8192078294</v>
      </c>
      <c r="T2765" s="36">
        <f t="shared" si="1114"/>
        <v>60440.180792170577</v>
      </c>
      <c r="U2765" s="36">
        <f t="shared" si="1115"/>
        <v>135028.26492603985</v>
      </c>
      <c r="V2765" s="36">
        <f t="shared" si="1116"/>
        <v>74588.084133865312</v>
      </c>
      <c r="W2765" s="37">
        <f t="shared" si="1117"/>
        <v>60440.180792174535</v>
      </c>
      <c r="X2765" s="36">
        <f t="shared" si="1118"/>
        <v>60440.180792170577</v>
      </c>
      <c r="Y2765" s="276">
        <f t="shared" si="1119"/>
        <v>60440.180792174535</v>
      </c>
      <c r="Z2765" s="36">
        <f t="shared" si="1120"/>
        <v>135028.26492603985</v>
      </c>
      <c r="AA2765" s="36">
        <f t="shared" si="1121"/>
        <v>74588.084133865312</v>
      </c>
      <c r="AB2765" s="38">
        <f t="shared" si="1092"/>
        <v>3.9581209421157837E-9</v>
      </c>
      <c r="AD2765" s="142">
        <f t="shared" si="1122"/>
        <v>30</v>
      </c>
      <c r="AH2765" s="103"/>
    </row>
    <row r="2766" spans="1:34">
      <c r="A2766" s="533"/>
      <c r="C2766" s="67" t="str">
        <f>'Terminated loans'!F1956</f>
        <v>E</v>
      </c>
      <c r="D2766" s="19">
        <f>'Terminated loans'!H1956</f>
        <v>143981819</v>
      </c>
      <c r="E2766" s="19">
        <f>'Terminated loans'!I1956</f>
        <v>98</v>
      </c>
      <c r="F2766" s="19" t="str">
        <f>'Terminated loans'!J1956</f>
        <v>AUNUND J</v>
      </c>
      <c r="G2766" s="547" t="str">
        <f t="shared" si="1109"/>
        <v>E2</v>
      </c>
      <c r="H2766" s="21">
        <f>'Terminated loans'!L1956</f>
        <v>41789</v>
      </c>
      <c r="I2766" s="21">
        <f>IF(B2766="VELS",'Terminated loans'!M1956,'Terminated loans'!B1956)</f>
        <v>42338</v>
      </c>
      <c r="J2766" s="34">
        <f t="shared" si="1111"/>
        <v>18</v>
      </c>
      <c r="K2766" s="34">
        <f t="shared" si="1093"/>
        <v>78</v>
      </c>
      <c r="L2766" s="34">
        <f t="shared" si="1094"/>
        <v>18</v>
      </c>
      <c r="M2766" s="34">
        <f t="shared" si="1095"/>
        <v>18</v>
      </c>
      <c r="N2766" s="52">
        <f t="shared" si="1096"/>
        <v>18</v>
      </c>
      <c r="O2766" s="318">
        <f>+'Terminated loans'!S1956</f>
        <v>65063</v>
      </c>
      <c r="P2766" s="26">
        <f>+'Terminated loans'!T1956</f>
        <v>0.05</v>
      </c>
      <c r="Q2766" s="536">
        <f t="shared" si="1110"/>
        <v>9.1499999999999998E-2</v>
      </c>
      <c r="R2766" s="222">
        <f t="shared" si="1112"/>
        <v>3759.3749199897734</v>
      </c>
      <c r="S2766" s="36">
        <f t="shared" si="1113"/>
        <v>63006.516561082717</v>
      </c>
      <c r="T2766" s="36">
        <f t="shared" si="1114"/>
        <v>2056.4834389172829</v>
      </c>
      <c r="U2766" s="36">
        <f t="shared" si="1115"/>
        <v>4662.2319987332448</v>
      </c>
      <c r="V2766" s="36">
        <f t="shared" si="1116"/>
        <v>2605.7485598159255</v>
      </c>
      <c r="W2766" s="37">
        <f t="shared" si="1117"/>
        <v>2056.4834389173193</v>
      </c>
      <c r="X2766" s="36">
        <f t="shared" si="1118"/>
        <v>2056.4834389172829</v>
      </c>
      <c r="Y2766" s="276">
        <f t="shared" si="1119"/>
        <v>2056.4834389173193</v>
      </c>
      <c r="Z2766" s="36">
        <f t="shared" si="1120"/>
        <v>4662.2319987332448</v>
      </c>
      <c r="AA2766" s="36">
        <f t="shared" si="1121"/>
        <v>2605.7485598159255</v>
      </c>
      <c r="AB2766" s="38">
        <f t="shared" si="1092"/>
        <v>3.637978807091713E-11</v>
      </c>
      <c r="AD2766" s="142">
        <f t="shared" si="1122"/>
        <v>18</v>
      </c>
      <c r="AH2766" s="103"/>
    </row>
    <row r="2767" spans="1:34">
      <c r="A2767" s="533"/>
      <c r="C2767" s="67" t="str">
        <f>'Terminated loans'!F1957</f>
        <v>E</v>
      </c>
      <c r="D2767" s="19">
        <f>'Terminated loans'!H1957</f>
        <v>143982742</v>
      </c>
      <c r="E2767" s="19">
        <f>'Terminated loans'!I1957</f>
        <v>97</v>
      </c>
      <c r="F2767" s="19" t="str">
        <f>'Terminated loans'!J1957</f>
        <v>LOTUN L B</v>
      </c>
      <c r="G2767" s="547" t="str">
        <f t="shared" si="1109"/>
        <v>E2</v>
      </c>
      <c r="H2767" s="21">
        <f>'Terminated loans'!L1957</f>
        <v>41554</v>
      </c>
      <c r="I2767" s="21">
        <f>IF(B2767="VELS",'Terminated loans'!M1957,'Terminated loans'!B1957)</f>
        <v>42338</v>
      </c>
      <c r="J2767" s="34">
        <f t="shared" si="1111"/>
        <v>26</v>
      </c>
      <c r="K2767" s="34">
        <f t="shared" si="1093"/>
        <v>86</v>
      </c>
      <c r="L2767" s="34">
        <f t="shared" si="1094"/>
        <v>26</v>
      </c>
      <c r="M2767" s="34">
        <f t="shared" si="1095"/>
        <v>26</v>
      </c>
      <c r="N2767" s="52">
        <f t="shared" si="1096"/>
        <v>26</v>
      </c>
      <c r="O2767" s="318">
        <f>+'Terminated loans'!S1957</f>
        <v>225000</v>
      </c>
      <c r="P2767" s="26">
        <f>+'Terminated loans'!T1957</f>
        <v>0</v>
      </c>
      <c r="Q2767" s="536">
        <f t="shared" si="1110"/>
        <v>9.1499999999999998E-2</v>
      </c>
      <c r="R2767" s="222">
        <f t="shared" si="1112"/>
        <v>8653.8461538461543</v>
      </c>
      <c r="S2767" s="36">
        <f t="shared" si="1113"/>
        <v>203400.23989861214</v>
      </c>
      <c r="T2767" s="36">
        <f t="shared" si="1114"/>
        <v>21599.760101387859</v>
      </c>
      <c r="U2767" s="36">
        <f t="shared" si="1115"/>
        <v>21599.760101387918</v>
      </c>
      <c r="V2767" s="36">
        <f t="shared" si="1116"/>
        <v>0</v>
      </c>
      <c r="W2767" s="37">
        <f t="shared" si="1117"/>
        <v>21599.760101387918</v>
      </c>
      <c r="X2767" s="36">
        <f t="shared" si="1118"/>
        <v>21599.760101387859</v>
      </c>
      <c r="Y2767" s="276">
        <f t="shared" si="1119"/>
        <v>21599.760101387918</v>
      </c>
      <c r="Z2767" s="36">
        <f t="shared" si="1120"/>
        <v>21599.760101387918</v>
      </c>
      <c r="AA2767" s="36">
        <f t="shared" si="1121"/>
        <v>0</v>
      </c>
      <c r="AB2767" s="38">
        <f t="shared" si="1092"/>
        <v>5.8207660913467407E-11</v>
      </c>
      <c r="AD2767" s="142">
        <f t="shared" si="1122"/>
        <v>26</v>
      </c>
      <c r="AH2767" s="103"/>
    </row>
    <row r="2768" spans="1:34">
      <c r="A2768" s="533"/>
      <c r="C2768" s="67" t="str">
        <f>'Terminated loans'!F1958</f>
        <v>E</v>
      </c>
      <c r="D2768" s="19">
        <f>'Terminated loans'!H1958</f>
        <v>143983099</v>
      </c>
      <c r="E2768" s="19">
        <f>'Terminated loans'!I1958</f>
        <v>98</v>
      </c>
      <c r="F2768" s="19" t="str">
        <f>'Terminated loans'!J1958</f>
        <v>CHAUVIN M C</v>
      </c>
      <c r="G2768" s="547" t="str">
        <f t="shared" si="1109"/>
        <v>E2</v>
      </c>
      <c r="H2768" s="21">
        <f>'Terminated loans'!L1958</f>
        <v>41865</v>
      </c>
      <c r="I2768" s="21">
        <f>IF(B2768="VELS",'Terminated loans'!M1958,'Terminated loans'!B1958)</f>
        <v>42338</v>
      </c>
      <c r="J2768" s="34">
        <f t="shared" si="1111"/>
        <v>16</v>
      </c>
      <c r="K2768" s="34">
        <f t="shared" si="1093"/>
        <v>76</v>
      </c>
      <c r="L2768" s="34">
        <f t="shared" si="1094"/>
        <v>16</v>
      </c>
      <c r="M2768" s="34">
        <f t="shared" si="1095"/>
        <v>16</v>
      </c>
      <c r="N2768" s="52">
        <f t="shared" si="1096"/>
        <v>16</v>
      </c>
      <c r="O2768" s="318">
        <f>+'Terminated loans'!S1958</f>
        <v>254647</v>
      </c>
      <c r="P2768" s="26">
        <f>+'Terminated loans'!T1958</f>
        <v>0.05</v>
      </c>
      <c r="Q2768" s="536">
        <f t="shared" si="1110"/>
        <v>9.1499999999999998E-2</v>
      </c>
      <c r="R2768" s="222">
        <f t="shared" si="1112"/>
        <v>16484.968193010671</v>
      </c>
      <c r="S2768" s="36">
        <f t="shared" si="1113"/>
        <v>247419.18633313957</v>
      </c>
      <c r="T2768" s="36">
        <f t="shared" si="1114"/>
        <v>7227.8136668604275</v>
      </c>
      <c r="U2768" s="36">
        <f t="shared" si="1115"/>
        <v>16340.304755031335</v>
      </c>
      <c r="V2768" s="36">
        <f t="shared" si="1116"/>
        <v>9112.4910881707328</v>
      </c>
      <c r="W2768" s="37">
        <f t="shared" si="1117"/>
        <v>7227.8136668606021</v>
      </c>
      <c r="X2768" s="36">
        <f t="shared" si="1118"/>
        <v>7227.8136668604275</v>
      </c>
      <c r="Y2768" s="276">
        <f t="shared" si="1119"/>
        <v>7227.8136668606021</v>
      </c>
      <c r="Z2768" s="36">
        <f t="shared" si="1120"/>
        <v>16340.304755031335</v>
      </c>
      <c r="AA2768" s="36">
        <f t="shared" si="1121"/>
        <v>9112.4910881707328</v>
      </c>
      <c r="AB2768" s="38">
        <f t="shared" si="1092"/>
        <v>1.7462298274040222E-10</v>
      </c>
      <c r="AD2768" s="142">
        <f t="shared" si="1122"/>
        <v>16</v>
      </c>
      <c r="AH2768" s="103"/>
    </row>
    <row r="2769" spans="1:34">
      <c r="A2769" s="533"/>
      <c r="C2769" s="67" t="str">
        <f>'Terminated loans'!F1959</f>
        <v>E</v>
      </c>
      <c r="D2769" s="19">
        <f>'Terminated loans'!H1959</f>
        <v>143983730</v>
      </c>
      <c r="E2769" s="19">
        <f>'Terminated loans'!I1959</f>
        <v>98</v>
      </c>
      <c r="F2769" s="19" t="str">
        <f>'Terminated loans'!J1959</f>
        <v>SREENEEBUS D</v>
      </c>
      <c r="G2769" s="547" t="str">
        <f t="shared" si="1109"/>
        <v>E2</v>
      </c>
      <c r="H2769" s="21">
        <f>'Terminated loans'!L1959</f>
        <v>41800</v>
      </c>
      <c r="I2769" s="21">
        <f>IF(B2769="VELS",'Terminated loans'!M1959,'Terminated loans'!B1959)</f>
        <v>42338</v>
      </c>
      <c r="J2769" s="34">
        <f t="shared" si="1111"/>
        <v>18</v>
      </c>
      <c r="K2769" s="34">
        <f t="shared" si="1093"/>
        <v>78</v>
      </c>
      <c r="L2769" s="34">
        <f t="shared" si="1094"/>
        <v>18</v>
      </c>
      <c r="M2769" s="34">
        <f t="shared" si="1095"/>
        <v>18</v>
      </c>
      <c r="N2769" s="52">
        <f t="shared" si="1096"/>
        <v>18</v>
      </c>
      <c r="O2769" s="318">
        <f>+'Terminated loans'!S1959</f>
        <v>280972</v>
      </c>
      <c r="P2769" s="26">
        <f>+'Terminated loans'!T1959</f>
        <v>0.05</v>
      </c>
      <c r="Q2769" s="536">
        <f t="shared" si="1110"/>
        <v>9.1499999999999998E-2</v>
      </c>
      <c r="R2769" s="222">
        <f t="shared" si="1112"/>
        <v>16234.712356014425</v>
      </c>
      <c r="S2769" s="36">
        <f t="shared" si="1113"/>
        <v>272091.15735826094</v>
      </c>
      <c r="T2769" s="36">
        <f t="shared" si="1114"/>
        <v>8880.8426417390583</v>
      </c>
      <c r="U2769" s="36">
        <f t="shared" si="1115"/>
        <v>20133.665049998905</v>
      </c>
      <c r="V2769" s="36">
        <f t="shared" si="1116"/>
        <v>11252.822408259672</v>
      </c>
      <c r="W2769" s="37">
        <f t="shared" si="1117"/>
        <v>8880.8426417392329</v>
      </c>
      <c r="X2769" s="36">
        <f t="shared" si="1118"/>
        <v>8880.8426417390583</v>
      </c>
      <c r="Y2769" s="276">
        <f t="shared" si="1119"/>
        <v>8880.8426417392329</v>
      </c>
      <c r="Z2769" s="36">
        <f t="shared" si="1120"/>
        <v>20133.665049998905</v>
      </c>
      <c r="AA2769" s="36">
        <f t="shared" si="1121"/>
        <v>11252.822408259672</v>
      </c>
      <c r="AB2769" s="38">
        <f t="shared" si="1092"/>
        <v>1.7462298274040222E-10</v>
      </c>
      <c r="AD2769" s="142">
        <f t="shared" si="1122"/>
        <v>18</v>
      </c>
      <c r="AH2769" s="103"/>
    </row>
    <row r="2770" spans="1:34">
      <c r="A2770" s="533"/>
      <c r="C2770" s="67" t="str">
        <f>'Terminated loans'!F1960</f>
        <v>E</v>
      </c>
      <c r="D2770" s="19">
        <f>'Terminated loans'!H1960</f>
        <v>143994007</v>
      </c>
      <c r="E2770" s="19">
        <f>'Terminated loans'!I1960</f>
        <v>98</v>
      </c>
      <c r="F2770" s="19" t="str">
        <f>'Terminated loans'!J1960</f>
        <v>WEILCHE M E B</v>
      </c>
      <c r="G2770" s="547" t="str">
        <f t="shared" si="1109"/>
        <v>B2</v>
      </c>
      <c r="H2770" s="21">
        <f>'Terminated loans'!L1960</f>
        <v>40501</v>
      </c>
      <c r="I2770" s="21">
        <f>IF(B2770="VELS",'Terminated loans'!M1960,'Terminated loans'!B1960)</f>
        <v>42338</v>
      </c>
      <c r="J2770" s="34">
        <f t="shared" si="1111"/>
        <v>60</v>
      </c>
      <c r="K2770" s="34">
        <f t="shared" si="1093"/>
        <v>120</v>
      </c>
      <c r="L2770" s="34">
        <f t="shared" si="1094"/>
        <v>60</v>
      </c>
      <c r="M2770" s="34">
        <f t="shared" si="1095"/>
        <v>60</v>
      </c>
      <c r="N2770" s="52">
        <f t="shared" si="1096"/>
        <v>60</v>
      </c>
      <c r="O2770" s="318">
        <f>+'Terminated loans'!S1960</f>
        <v>243683</v>
      </c>
      <c r="P2770" s="26">
        <f>+'Terminated loans'!T1960</f>
        <v>0.05</v>
      </c>
      <c r="Q2770" s="536">
        <f t="shared" si="1110"/>
        <v>9.4E-2</v>
      </c>
      <c r="R2770" s="222">
        <f t="shared" si="1112"/>
        <v>4598.5988280735164</v>
      </c>
      <c r="S2770" s="36">
        <f t="shared" si="1113"/>
        <v>219471.82631869413</v>
      </c>
      <c r="T2770" s="36">
        <f t="shared" si="1114"/>
        <v>24211.173681305867</v>
      </c>
      <c r="U2770" s="36">
        <f t="shared" si="1115"/>
        <v>56444.103365717892</v>
      </c>
      <c r="V2770" s="36">
        <f t="shared" si="1116"/>
        <v>32232.929684411007</v>
      </c>
      <c r="W2770" s="37">
        <f t="shared" si="1117"/>
        <v>24211.173681306886</v>
      </c>
      <c r="X2770" s="36">
        <f t="shared" si="1118"/>
        <v>24211.173681305867</v>
      </c>
      <c r="Y2770" s="276">
        <f t="shared" si="1119"/>
        <v>24211.173681306886</v>
      </c>
      <c r="Z2770" s="36">
        <f t="shared" si="1120"/>
        <v>56444.103365717892</v>
      </c>
      <c r="AA2770" s="36">
        <f t="shared" si="1121"/>
        <v>32232.929684411007</v>
      </c>
      <c r="AB2770" s="38">
        <f t="shared" si="1092"/>
        <v>1.0186340659856796E-9</v>
      </c>
      <c r="AD2770" s="142">
        <f t="shared" si="1122"/>
        <v>60</v>
      </c>
      <c r="AH2770" s="103"/>
    </row>
    <row r="2771" spans="1:34">
      <c r="A2771" s="533"/>
      <c r="C2771" s="67" t="str">
        <f>'Terminated loans'!F1961</f>
        <v>E</v>
      </c>
      <c r="D2771" s="19">
        <f>'Terminated loans'!H1961</f>
        <v>143994139</v>
      </c>
      <c r="E2771" s="19">
        <f>'Terminated loans'!I1961</f>
        <v>97</v>
      </c>
      <c r="F2771" s="19" t="str">
        <f>'Terminated loans'!J1961</f>
        <v>MATABUDUL G J</v>
      </c>
      <c r="G2771" s="547" t="str">
        <f t="shared" si="1109"/>
        <v>B2</v>
      </c>
      <c r="H2771" s="21">
        <f>'Terminated loans'!L1961</f>
        <v>40514</v>
      </c>
      <c r="I2771" s="21">
        <f>IF(B2771="VELS",'Terminated loans'!M1961,'Terminated loans'!B1961)</f>
        <v>42338</v>
      </c>
      <c r="J2771" s="34">
        <f t="shared" si="1111"/>
        <v>60</v>
      </c>
      <c r="K2771" s="34">
        <f t="shared" si="1093"/>
        <v>120</v>
      </c>
      <c r="L2771" s="34">
        <f t="shared" si="1094"/>
        <v>60</v>
      </c>
      <c r="M2771" s="34">
        <f t="shared" si="1095"/>
        <v>60</v>
      </c>
      <c r="N2771" s="52">
        <f t="shared" si="1096"/>
        <v>60</v>
      </c>
      <c r="O2771" s="318">
        <f>+'Terminated loans'!S1961</f>
        <v>112000</v>
      </c>
      <c r="P2771" s="26">
        <f>+'Terminated loans'!T1961</f>
        <v>0</v>
      </c>
      <c r="Q2771" s="536">
        <f t="shared" si="1110"/>
        <v>9.4E-2</v>
      </c>
      <c r="R2771" s="222">
        <f t="shared" si="1112"/>
        <v>1866.6666666666667</v>
      </c>
      <c r="S2771" s="36">
        <f t="shared" si="1113"/>
        <v>89088.167456692303</v>
      </c>
      <c r="T2771" s="36">
        <f t="shared" si="1114"/>
        <v>22911.832543307697</v>
      </c>
      <c r="U2771" s="36">
        <f t="shared" si="1115"/>
        <v>22911.832543308105</v>
      </c>
      <c r="V2771" s="36">
        <f t="shared" si="1116"/>
        <v>0</v>
      </c>
      <c r="W2771" s="37">
        <f t="shared" si="1117"/>
        <v>22911.832543308105</v>
      </c>
      <c r="X2771" s="36">
        <f t="shared" si="1118"/>
        <v>22911.832543307697</v>
      </c>
      <c r="Y2771" s="276">
        <f t="shared" si="1119"/>
        <v>22911.832543308105</v>
      </c>
      <c r="Z2771" s="36">
        <f t="shared" si="1120"/>
        <v>22911.832543308105</v>
      </c>
      <c r="AA2771" s="36">
        <f t="shared" si="1121"/>
        <v>0</v>
      </c>
      <c r="AB2771" s="38">
        <f t="shared" si="1092"/>
        <v>4.0745362639427185E-10</v>
      </c>
      <c r="AD2771" s="142">
        <f t="shared" si="1122"/>
        <v>60</v>
      </c>
      <c r="AH2771" s="103"/>
    </row>
    <row r="2772" spans="1:34">
      <c r="A2772" s="533"/>
      <c r="C2772" s="67" t="str">
        <f>'Terminated loans'!F1962</f>
        <v>E</v>
      </c>
      <c r="D2772" s="19">
        <f>'Terminated loans'!H1962</f>
        <v>143999599</v>
      </c>
      <c r="E2772" s="19">
        <f>'Terminated loans'!I1962</f>
        <v>97</v>
      </c>
      <c r="F2772" s="19" t="str">
        <f>'Terminated loans'!J1962</f>
        <v>SUNGKUR J</v>
      </c>
      <c r="G2772" s="547" t="str">
        <f t="shared" si="1109"/>
        <v>D2</v>
      </c>
      <c r="H2772" s="21">
        <f>'Terminated loans'!L1962</f>
        <v>41100</v>
      </c>
      <c r="I2772" s="21">
        <f>IF(B2772="VELS",'Terminated loans'!M1962,'Terminated loans'!B1962)</f>
        <v>42338</v>
      </c>
      <c r="J2772" s="34">
        <f t="shared" si="1111"/>
        <v>41</v>
      </c>
      <c r="K2772" s="34">
        <f t="shared" si="1093"/>
        <v>101</v>
      </c>
      <c r="L2772" s="34">
        <f t="shared" si="1094"/>
        <v>41</v>
      </c>
      <c r="M2772" s="34">
        <f t="shared" si="1095"/>
        <v>41</v>
      </c>
      <c r="N2772" s="52">
        <f t="shared" si="1096"/>
        <v>41</v>
      </c>
      <c r="O2772" s="318">
        <f>+'Terminated loans'!S1962</f>
        <v>144000</v>
      </c>
      <c r="P2772" s="26">
        <f>+'Terminated loans'!T1962</f>
        <v>0</v>
      </c>
      <c r="Q2772" s="536">
        <f t="shared" si="1110"/>
        <v>9.4E-2</v>
      </c>
      <c r="R2772" s="222">
        <f t="shared" si="1112"/>
        <v>3512.1951219512193</v>
      </c>
      <c r="S2772" s="36">
        <f t="shared" si="1113"/>
        <v>122757.69909288627</v>
      </c>
      <c r="T2772" s="36">
        <f t="shared" si="1114"/>
        <v>21242.300907113735</v>
      </c>
      <c r="U2772" s="36">
        <f t="shared" si="1115"/>
        <v>21242.300907114302</v>
      </c>
      <c r="V2772" s="36">
        <f t="shared" si="1116"/>
        <v>0</v>
      </c>
      <c r="W2772" s="37">
        <f t="shared" si="1117"/>
        <v>21242.300907114302</v>
      </c>
      <c r="X2772" s="36">
        <f t="shared" si="1118"/>
        <v>21242.300907113735</v>
      </c>
      <c r="Y2772" s="276">
        <f t="shared" si="1119"/>
        <v>21242.300907114302</v>
      </c>
      <c r="Z2772" s="36">
        <f t="shared" si="1120"/>
        <v>21242.300907114302</v>
      </c>
      <c r="AA2772" s="36">
        <f t="shared" si="1121"/>
        <v>0</v>
      </c>
      <c r="AB2772" s="38">
        <f t="shared" si="1092"/>
        <v>5.6752469390630722E-10</v>
      </c>
      <c r="AD2772" s="142">
        <f t="shared" si="1122"/>
        <v>41</v>
      </c>
      <c r="AH2772" s="103"/>
    </row>
    <row r="2773" spans="1:34">
      <c r="A2773" s="533"/>
      <c r="C2773" s="67" t="str">
        <f>'Terminated loans'!F1963</f>
        <v>E</v>
      </c>
      <c r="D2773" s="19">
        <f>'Terminated loans'!H1963</f>
        <v>143985563</v>
      </c>
      <c r="E2773" s="19">
        <f>'Terminated loans'!I1963</f>
        <v>97</v>
      </c>
      <c r="F2773" s="19" t="str">
        <f>'Terminated loans'!J1963</f>
        <v>CHAUVIN M C</v>
      </c>
      <c r="G2773" s="547" t="str">
        <f t="shared" si="1109"/>
        <v>E2</v>
      </c>
      <c r="H2773" s="21">
        <f>'Terminated loans'!L1963</f>
        <v>42104</v>
      </c>
      <c r="I2773" s="21">
        <f>IF(B2773="VELS",'Terminated loans'!M1963,'Terminated loans'!B1963)</f>
        <v>42338</v>
      </c>
      <c r="J2773" s="34">
        <f t="shared" si="1111"/>
        <v>8</v>
      </c>
      <c r="K2773" s="34">
        <f t="shared" si="1093"/>
        <v>68</v>
      </c>
      <c r="L2773" s="34">
        <f t="shared" si="1094"/>
        <v>8</v>
      </c>
      <c r="M2773" s="34">
        <f t="shared" si="1095"/>
        <v>8</v>
      </c>
      <c r="N2773" s="52">
        <f t="shared" si="1096"/>
        <v>8</v>
      </c>
      <c r="O2773" s="318">
        <f>+'Terminated loans'!S1963</f>
        <v>155000</v>
      </c>
      <c r="P2773" s="26">
        <f>+'Terminated loans'!T1963</f>
        <v>0</v>
      </c>
      <c r="Q2773" s="536">
        <f t="shared" si="1110"/>
        <v>9.1499999999999998E-2</v>
      </c>
      <c r="R2773" s="222">
        <f t="shared" si="1112"/>
        <v>19375</v>
      </c>
      <c r="S2773" s="36">
        <f t="shared" si="1113"/>
        <v>149813.95598851689</v>
      </c>
      <c r="T2773" s="36">
        <f t="shared" si="1114"/>
        <v>5186.0440114831144</v>
      </c>
      <c r="U2773" s="36">
        <f t="shared" si="1115"/>
        <v>5186.04401148326</v>
      </c>
      <c r="V2773" s="36">
        <f t="shared" si="1116"/>
        <v>0</v>
      </c>
      <c r="W2773" s="37">
        <f t="shared" si="1117"/>
        <v>5186.04401148326</v>
      </c>
      <c r="X2773" s="36">
        <f t="shared" si="1118"/>
        <v>5186.0440114831144</v>
      </c>
      <c r="Y2773" s="276">
        <f t="shared" si="1119"/>
        <v>5186.04401148326</v>
      </c>
      <c r="Z2773" s="36">
        <f t="shared" si="1120"/>
        <v>5186.04401148326</v>
      </c>
      <c r="AA2773" s="36">
        <f t="shared" si="1121"/>
        <v>0</v>
      </c>
      <c r="AB2773" s="38">
        <f t="shared" si="1092"/>
        <v>1.4551915228366852E-10</v>
      </c>
      <c r="AD2773" s="142">
        <f t="shared" si="1122"/>
        <v>8</v>
      </c>
      <c r="AH2773" s="103"/>
    </row>
    <row r="2774" spans="1:34">
      <c r="A2774" s="533"/>
      <c r="C2774" s="67" t="str">
        <f>'Terminated loans'!F1964</f>
        <v>E</v>
      </c>
      <c r="D2774" s="19">
        <f>'Terminated loans'!H1964</f>
        <v>141969412</v>
      </c>
      <c r="E2774" s="19">
        <f>'Terminated loans'!I1964</f>
        <v>98</v>
      </c>
      <c r="F2774" s="19" t="str">
        <f>'Terminated loans'!J1964</f>
        <v>KOOLOMUTH-RAMFUL T</v>
      </c>
      <c r="G2774" s="547" t="str">
        <f t="shared" si="1109"/>
        <v>E2</v>
      </c>
      <c r="H2774" s="21">
        <f>'Terminated loans'!L1964</f>
        <v>42067</v>
      </c>
      <c r="I2774" s="21">
        <f>IF(B2774="VELS",'Terminated loans'!M1964,'Terminated loans'!B1964)</f>
        <v>42369</v>
      </c>
      <c r="J2774" s="34">
        <f t="shared" ref="J2774:J2792" si="1123">ROUND((I2774-H2774)/365*12,0)</f>
        <v>10</v>
      </c>
      <c r="K2774" s="34">
        <f t="shared" si="1093"/>
        <v>69</v>
      </c>
      <c r="L2774" s="34">
        <f t="shared" si="1094"/>
        <v>10</v>
      </c>
      <c r="M2774" s="34">
        <f t="shared" si="1095"/>
        <v>10</v>
      </c>
      <c r="N2774" s="52">
        <f t="shared" si="1096"/>
        <v>10</v>
      </c>
      <c r="O2774" s="318">
        <f>+'Terminated loans'!S1964</f>
        <v>155172</v>
      </c>
      <c r="P2774" s="26">
        <f>+'Terminated loans'!T1964</f>
        <v>0.05</v>
      </c>
      <c r="Q2774" s="536">
        <f t="shared" si="1110"/>
        <v>9.1499999999999998E-2</v>
      </c>
      <c r="R2774" s="222">
        <f t="shared" ref="R2774:R2792" si="1124">PMT(P2774/12,L2774,-O2774,0,0)</f>
        <v>15875.020333660492</v>
      </c>
      <c r="S2774" s="36">
        <f t="shared" ref="S2774:S2792" si="1125">(-PV(Q2774/12,L2774,R2774,0,0))</f>
        <v>152290.74650603282</v>
      </c>
      <c r="T2774" s="36">
        <f t="shared" ref="T2774:T2792" si="1126">O2774-S2774</f>
        <v>2881.253493967175</v>
      </c>
      <c r="U2774" s="36">
        <f t="shared" ref="U2774:U2792" si="1127">-IF(OR(Q2774="",Q2774=0),0,(CUMIPMT(Q2774/12,L2774,S2774,1,M2774,0)))</f>
        <v>6459.4568305721623</v>
      </c>
      <c r="V2774" s="36">
        <f t="shared" ref="V2774:V2792" si="1128">-IF(OR(P2774="",P2774=0),0,(CUMIPMT(P2774/12,L2774,O2774,1,M2774,0)))</f>
        <v>3578.2033366049291</v>
      </c>
      <c r="W2774" s="37">
        <f t="shared" ref="W2774:W2792" si="1129">IF(ISERROR(U2774-V2774),0,U2774-V2774)</f>
        <v>2881.2534939672332</v>
      </c>
      <c r="X2774" s="36">
        <f t="shared" ref="X2774:X2792" si="1130">IF(C2774="O",T2774/AD2774*N2774,T2774)</f>
        <v>2881.253493967175</v>
      </c>
      <c r="Y2774" s="276">
        <f t="shared" ref="Y2774:Y2792" si="1131">W2774</f>
        <v>2881.2534939672332</v>
      </c>
      <c r="Z2774" s="36">
        <f t="shared" ref="Z2774:Z2792" si="1132">-IF(OR(Q2774="",Q2774=0),0,(CUMIPMT(Q2774/12,L2774,S2774,1,L2774,0)))</f>
        <v>6459.4568305721623</v>
      </c>
      <c r="AA2774" s="36">
        <f t="shared" ref="AA2774:AA2792" si="1133">-IF(OR(P2774="",P2774=0),0,(CUMIPMT(P2774/12,L2774,O2774,1,L2774,0)))</f>
        <v>3578.2033366049291</v>
      </c>
      <c r="AB2774" s="38">
        <f t="shared" si="1092"/>
        <v>5.8207660913467407E-11</v>
      </c>
      <c r="AD2774" s="142">
        <f t="shared" ref="AD2774:AD2792" si="1134">IF(L2774&gt;$J$2,$J$2,L2774)</f>
        <v>10</v>
      </c>
      <c r="AH2774" s="103"/>
    </row>
    <row r="2775" spans="1:34">
      <c r="A2775" s="533"/>
      <c r="C2775" s="67" t="str">
        <f>'Terminated loans'!F1965</f>
        <v>E</v>
      </c>
      <c r="D2775" s="19">
        <f>'Terminated loans'!H1965</f>
        <v>143018393</v>
      </c>
      <c r="E2775" s="19">
        <f>'Terminated loans'!I1965</f>
        <v>98</v>
      </c>
      <c r="F2775" s="19" t="str">
        <f>'Terminated loans'!J1965</f>
        <v>MOOTOOSAMY J F</v>
      </c>
      <c r="G2775" s="547" t="str">
        <f t="shared" si="1109"/>
        <v>A2</v>
      </c>
      <c r="H2775" s="21">
        <f>'Terminated loans'!L1965</f>
        <v>39821</v>
      </c>
      <c r="I2775" s="21">
        <f>IF(B2775="VELS",'Terminated loans'!M1965,'Terminated loans'!B1965)</f>
        <v>42369</v>
      </c>
      <c r="J2775" s="34">
        <f t="shared" si="1123"/>
        <v>84</v>
      </c>
      <c r="K2775" s="34">
        <f t="shared" si="1093"/>
        <v>143</v>
      </c>
      <c r="L2775" s="34">
        <f t="shared" si="1094"/>
        <v>60</v>
      </c>
      <c r="M2775" s="34">
        <f t="shared" si="1095"/>
        <v>60</v>
      </c>
      <c r="N2775" s="52">
        <f t="shared" si="1096"/>
        <v>60</v>
      </c>
      <c r="O2775" s="318">
        <f>+'Terminated loans'!S1965</f>
        <v>400000</v>
      </c>
      <c r="P2775" s="26">
        <f>+'Terminated loans'!T1965</f>
        <v>0.05</v>
      </c>
      <c r="Q2775" s="536">
        <f t="shared" si="1110"/>
        <v>0.104</v>
      </c>
      <c r="R2775" s="222">
        <f t="shared" si="1124"/>
        <v>7548.4934576043743</v>
      </c>
      <c r="S2775" s="36">
        <f t="shared" si="1125"/>
        <v>352003.08550912986</v>
      </c>
      <c r="T2775" s="36">
        <f t="shared" si="1126"/>
        <v>47996.914490870142</v>
      </c>
      <c r="U2775" s="36">
        <f t="shared" si="1127"/>
        <v>100906.52194712922</v>
      </c>
      <c r="V2775" s="36">
        <f t="shared" si="1128"/>
        <v>52909.607456262456</v>
      </c>
      <c r="W2775" s="37">
        <f t="shared" si="1129"/>
        <v>47996.914490866766</v>
      </c>
      <c r="X2775" s="36">
        <f t="shared" si="1130"/>
        <v>47996.914490870142</v>
      </c>
      <c r="Y2775" s="276">
        <f t="shared" si="1131"/>
        <v>47996.914490866766</v>
      </c>
      <c r="Z2775" s="36">
        <f t="shared" si="1132"/>
        <v>100906.52194712922</v>
      </c>
      <c r="AA2775" s="36">
        <f t="shared" si="1133"/>
        <v>52909.607456262456</v>
      </c>
      <c r="AB2775" s="38">
        <f t="shared" si="1092"/>
        <v>-3.3760443329811096E-9</v>
      </c>
      <c r="AD2775" s="142">
        <f t="shared" si="1134"/>
        <v>60</v>
      </c>
      <c r="AH2775" s="103"/>
    </row>
    <row r="2776" spans="1:34">
      <c r="A2776" s="533"/>
      <c r="C2776" s="67" t="str">
        <f>'Terminated loans'!F1966</f>
        <v>E</v>
      </c>
      <c r="D2776" s="19">
        <f>'Terminated loans'!H1966</f>
        <v>143093387</v>
      </c>
      <c r="E2776" s="19">
        <f>'Terminated loans'!I1966</f>
        <v>99</v>
      </c>
      <c r="F2776" s="19" t="str">
        <f>'Terminated loans'!J1966</f>
        <v>KOOLOMUTH-RAMFUL T(SL2106</v>
      </c>
      <c r="G2776" s="547" t="str">
        <f t="shared" si="1109"/>
        <v>A1</v>
      </c>
      <c r="H2776" s="21">
        <f>'Terminated loans'!L1966</f>
        <v>40452</v>
      </c>
      <c r="I2776" s="21">
        <f>IF(B2776="VELS",'Terminated loans'!M1966,'Terminated loans'!B1966)</f>
        <v>42369</v>
      </c>
      <c r="J2776" s="34">
        <f t="shared" si="1123"/>
        <v>63</v>
      </c>
      <c r="K2776" s="34">
        <f t="shared" si="1093"/>
        <v>122</v>
      </c>
      <c r="L2776" s="34">
        <f t="shared" si="1094"/>
        <v>63</v>
      </c>
      <c r="M2776" s="34">
        <f t="shared" si="1095"/>
        <v>63</v>
      </c>
      <c r="N2776" s="52">
        <f t="shared" si="1096"/>
        <v>63</v>
      </c>
      <c r="O2776" s="318">
        <f>+'Terminated loans'!S1966</f>
        <v>1900124</v>
      </c>
      <c r="P2776" s="26">
        <f>+'Terminated loans'!T1966</f>
        <v>0.03</v>
      </c>
      <c r="Q2776" s="536">
        <f t="shared" si="1110"/>
        <v>8.6499999999999994E-2</v>
      </c>
      <c r="R2776" s="222">
        <f t="shared" si="1124"/>
        <v>32635.782944823186</v>
      </c>
      <c r="S2776" s="36">
        <f t="shared" si="1125"/>
        <v>1647838.1131837314</v>
      </c>
      <c r="T2776" s="36">
        <f t="shared" si="1126"/>
        <v>252285.88681626855</v>
      </c>
      <c r="U2776" s="36">
        <f t="shared" si="1127"/>
        <v>408216.21234011138</v>
      </c>
      <c r="V2776" s="36">
        <f t="shared" si="1128"/>
        <v>155930.32552386075</v>
      </c>
      <c r="W2776" s="37">
        <f t="shared" si="1129"/>
        <v>252285.88681625063</v>
      </c>
      <c r="X2776" s="36">
        <f t="shared" si="1130"/>
        <v>252285.88681626855</v>
      </c>
      <c r="Y2776" s="276">
        <f t="shared" si="1131"/>
        <v>252285.88681625063</v>
      </c>
      <c r="Z2776" s="36">
        <f t="shared" si="1132"/>
        <v>408216.21234011138</v>
      </c>
      <c r="AA2776" s="36">
        <f t="shared" si="1133"/>
        <v>155930.32552386075</v>
      </c>
      <c r="AB2776" s="38">
        <f t="shared" si="1092"/>
        <v>-1.7927959561347961E-8</v>
      </c>
      <c r="AD2776" s="142">
        <f t="shared" si="1134"/>
        <v>63</v>
      </c>
      <c r="AH2776" s="103"/>
    </row>
    <row r="2777" spans="1:34">
      <c r="A2777" s="533"/>
      <c r="C2777" s="67" t="str">
        <f>'Terminated loans'!F1967</f>
        <v>E</v>
      </c>
      <c r="D2777" s="19">
        <f>'Terminated loans'!H1967</f>
        <v>143134660</v>
      </c>
      <c r="E2777" s="19">
        <f>'Terminated loans'!I1967</f>
        <v>99</v>
      </c>
      <c r="F2777" s="19" t="str">
        <f>'Terminated loans'!J1967</f>
        <v>JEEBODH I (SL 2666)</v>
      </c>
      <c r="G2777" s="547" t="str">
        <f t="shared" si="1109"/>
        <v>C1</v>
      </c>
      <c r="H2777" s="21">
        <f>'Terminated loans'!L1967</f>
        <v>40928</v>
      </c>
      <c r="I2777" s="21">
        <f>IF(B2777="VELS",'Terminated loans'!M1967,'Terminated loans'!B1967)</f>
        <v>42369</v>
      </c>
      <c r="J2777" s="34">
        <f t="shared" si="1123"/>
        <v>47</v>
      </c>
      <c r="K2777" s="34">
        <f t="shared" si="1093"/>
        <v>106</v>
      </c>
      <c r="L2777" s="34">
        <f t="shared" si="1094"/>
        <v>47</v>
      </c>
      <c r="M2777" s="34">
        <f t="shared" si="1095"/>
        <v>47</v>
      </c>
      <c r="N2777" s="52">
        <f t="shared" si="1096"/>
        <v>47</v>
      </c>
      <c r="O2777" s="318">
        <f>+'Terminated loans'!S1967</f>
        <v>3445176</v>
      </c>
      <c r="P2777" s="26">
        <f>+'Terminated loans'!T1967</f>
        <v>0.03</v>
      </c>
      <c r="Q2777" s="536">
        <f t="shared" si="1110"/>
        <v>8.1500000000000003E-2</v>
      </c>
      <c r="R2777" s="222">
        <f t="shared" si="1124"/>
        <v>77783.886379400894</v>
      </c>
      <c r="S2777" s="36">
        <f t="shared" si="1125"/>
        <v>3120799.1585062291</v>
      </c>
      <c r="T2777" s="36">
        <f t="shared" si="1126"/>
        <v>324376.84149377095</v>
      </c>
      <c r="U2777" s="36">
        <f t="shared" si="1127"/>
        <v>535043.50132566411</v>
      </c>
      <c r="V2777" s="36">
        <f t="shared" si="1128"/>
        <v>210666.65983184194</v>
      </c>
      <c r="W2777" s="37">
        <f t="shared" si="1129"/>
        <v>324376.84149382217</v>
      </c>
      <c r="X2777" s="36">
        <f t="shared" si="1130"/>
        <v>324376.84149377095</v>
      </c>
      <c r="Y2777" s="276">
        <f t="shared" si="1131"/>
        <v>324376.84149382217</v>
      </c>
      <c r="Z2777" s="36">
        <f t="shared" si="1132"/>
        <v>535043.50132566411</v>
      </c>
      <c r="AA2777" s="36">
        <f t="shared" si="1133"/>
        <v>210666.65983184194</v>
      </c>
      <c r="AB2777" s="38">
        <f t="shared" si="1092"/>
        <v>5.1222741603851318E-8</v>
      </c>
      <c r="AD2777" s="142">
        <f t="shared" si="1134"/>
        <v>47</v>
      </c>
      <c r="AH2777" s="103"/>
    </row>
    <row r="2778" spans="1:34">
      <c r="A2778" s="533"/>
      <c r="C2778" s="67" t="str">
        <f>'Terminated loans'!F1968</f>
        <v>E</v>
      </c>
      <c r="D2778" s="19">
        <f>'Terminated loans'!H1968</f>
        <v>143445658</v>
      </c>
      <c r="E2778" s="19">
        <f>'Terminated loans'!I1968</f>
        <v>99</v>
      </c>
      <c r="F2778" s="19" t="str">
        <f>'Terminated loans'!J1968</f>
        <v>TEELWAH J (SL 2837)</v>
      </c>
      <c r="G2778" s="547" t="str">
        <f t="shared" si="1109"/>
        <v>D1</v>
      </c>
      <c r="H2778" s="21">
        <f>'Terminated loans'!L1968</f>
        <v>41379</v>
      </c>
      <c r="I2778" s="21">
        <f>IF(B2778="VELS",'Terminated loans'!M1968,'Terminated loans'!B1968)</f>
        <v>42369</v>
      </c>
      <c r="J2778" s="34">
        <f t="shared" si="1123"/>
        <v>33</v>
      </c>
      <c r="K2778" s="34">
        <f t="shared" si="1093"/>
        <v>92</v>
      </c>
      <c r="L2778" s="34">
        <f t="shared" si="1094"/>
        <v>33</v>
      </c>
      <c r="M2778" s="34">
        <f t="shared" si="1095"/>
        <v>33</v>
      </c>
      <c r="N2778" s="52">
        <f t="shared" si="1096"/>
        <v>33</v>
      </c>
      <c r="O2778" s="318">
        <f>+'Terminated loans'!S1968</f>
        <v>2833972</v>
      </c>
      <c r="P2778" s="26">
        <f>+'Terminated loans'!T1968</f>
        <v>0.03</v>
      </c>
      <c r="Q2778" s="536">
        <f t="shared" si="1110"/>
        <v>7.6499999999999999E-2</v>
      </c>
      <c r="R2778" s="222">
        <f t="shared" si="1124"/>
        <v>89576.349750964509</v>
      </c>
      <c r="S2778" s="36">
        <f t="shared" si="1125"/>
        <v>2658182.5174602312</v>
      </c>
      <c r="T2778" s="36">
        <f t="shared" si="1126"/>
        <v>175789.4825397688</v>
      </c>
      <c r="U2778" s="36">
        <f t="shared" si="1127"/>
        <v>297837.02432160871</v>
      </c>
      <c r="V2778" s="36">
        <f t="shared" si="1128"/>
        <v>122047.54178182827</v>
      </c>
      <c r="W2778" s="37">
        <f>IF(ISERROR(U2778-V2778),0,U2778-V2778)</f>
        <v>175789.48253978044</v>
      </c>
      <c r="X2778" s="36">
        <f t="shared" si="1130"/>
        <v>175789.4825397688</v>
      </c>
      <c r="Y2778" s="276">
        <f t="shared" si="1131"/>
        <v>175789.48253978044</v>
      </c>
      <c r="Z2778" s="36">
        <f t="shared" si="1132"/>
        <v>297837.02432160871</v>
      </c>
      <c r="AA2778" s="36">
        <f t="shared" si="1133"/>
        <v>122047.54178182827</v>
      </c>
      <c r="AB2778" s="38">
        <f t="shared" si="1092"/>
        <v>1.1641532182693481E-8</v>
      </c>
      <c r="AD2778" s="142">
        <f t="shared" si="1134"/>
        <v>33</v>
      </c>
      <c r="AH2778" s="103"/>
    </row>
    <row r="2779" spans="1:34">
      <c r="A2779" s="533"/>
      <c r="C2779" s="67" t="str">
        <f>'Terminated loans'!F1969</f>
        <v>E</v>
      </c>
      <c r="D2779" s="19">
        <f>'Terminated loans'!H1969</f>
        <v>143960102</v>
      </c>
      <c r="E2779" s="19">
        <f>'Terminated loans'!I1969</f>
        <v>98</v>
      </c>
      <c r="F2779" s="19" t="str">
        <f>'Terminated loans'!J1969</f>
        <v>GOOMANEE K</v>
      </c>
      <c r="G2779" s="547" t="str">
        <f t="shared" si="1109"/>
        <v>E2</v>
      </c>
      <c r="H2779" s="21">
        <f>'Terminated loans'!L1969</f>
        <v>42045</v>
      </c>
      <c r="I2779" s="21">
        <f>IF(B2779="VELS",'Terminated loans'!M1969,'Terminated loans'!B1969)</f>
        <v>42369</v>
      </c>
      <c r="J2779" s="34">
        <f t="shared" si="1123"/>
        <v>11</v>
      </c>
      <c r="K2779" s="34">
        <f t="shared" si="1093"/>
        <v>70</v>
      </c>
      <c r="L2779" s="34">
        <f t="shared" si="1094"/>
        <v>11</v>
      </c>
      <c r="M2779" s="34">
        <f t="shared" si="1095"/>
        <v>11</v>
      </c>
      <c r="N2779" s="52">
        <f t="shared" si="1096"/>
        <v>11</v>
      </c>
      <c r="O2779" s="318">
        <f>+'Terminated loans'!S1969</f>
        <v>250347</v>
      </c>
      <c r="P2779" s="26">
        <f>+'Terminated loans'!T1969</f>
        <v>0.05</v>
      </c>
      <c r="Q2779" s="536">
        <f t="shared" si="1110"/>
        <v>9.1499999999999998E-2</v>
      </c>
      <c r="R2779" s="222">
        <f t="shared" si="1124"/>
        <v>23331.731472631451</v>
      </c>
      <c r="S2779" s="36">
        <f t="shared" si="1125"/>
        <v>245285.19576602784</v>
      </c>
      <c r="T2779" s="36">
        <f t="shared" si="1126"/>
        <v>5061.8042339721578</v>
      </c>
      <c r="U2779" s="36">
        <f t="shared" si="1127"/>
        <v>11363.850432917534</v>
      </c>
      <c r="V2779" s="36">
        <f t="shared" si="1128"/>
        <v>6302.0461989459582</v>
      </c>
      <c r="W2779" s="37">
        <f t="shared" si="1129"/>
        <v>5061.8042339715757</v>
      </c>
      <c r="X2779" s="36">
        <f t="shared" si="1130"/>
        <v>5061.8042339721578</v>
      </c>
      <c r="Y2779" s="276">
        <f t="shared" si="1131"/>
        <v>5061.8042339715757</v>
      </c>
      <c r="Z2779" s="36">
        <f t="shared" si="1132"/>
        <v>11363.850432917534</v>
      </c>
      <c r="AA2779" s="36">
        <f t="shared" si="1133"/>
        <v>6302.0461989459582</v>
      </c>
      <c r="AB2779" s="38">
        <f t="shared" si="1092"/>
        <v>-5.8207660913467407E-10</v>
      </c>
      <c r="AD2779" s="142">
        <f t="shared" si="1134"/>
        <v>11</v>
      </c>
      <c r="AH2779" s="103"/>
    </row>
    <row r="2780" spans="1:34">
      <c r="A2780" s="533"/>
      <c r="C2780" s="67" t="str">
        <f>'Terminated loans'!F1970</f>
        <v>E</v>
      </c>
      <c r="D2780" s="19">
        <f>'Terminated loans'!H1970</f>
        <v>143980340</v>
      </c>
      <c r="E2780" s="19">
        <f>'Terminated loans'!I1970</f>
        <v>98</v>
      </c>
      <c r="F2780" s="19" t="str">
        <f>'Terminated loans'!J1970</f>
        <v>GOOMANEE K</v>
      </c>
      <c r="G2780" s="547" t="str">
        <f t="shared" si="1109"/>
        <v>D2</v>
      </c>
      <c r="H2780" s="21">
        <f>'Terminated loans'!L1970</f>
        <v>41439</v>
      </c>
      <c r="I2780" s="21">
        <f>IF(B2780="VELS",'Terminated loans'!M1970,'Terminated loans'!B1970)</f>
        <v>42369</v>
      </c>
      <c r="J2780" s="34">
        <f t="shared" si="1123"/>
        <v>31</v>
      </c>
      <c r="K2780" s="34">
        <f t="shared" si="1093"/>
        <v>90</v>
      </c>
      <c r="L2780" s="34">
        <f t="shared" si="1094"/>
        <v>31</v>
      </c>
      <c r="M2780" s="34">
        <f t="shared" si="1095"/>
        <v>31</v>
      </c>
      <c r="N2780" s="52">
        <f t="shared" si="1096"/>
        <v>31</v>
      </c>
      <c r="O2780" s="318">
        <f>+'Terminated loans'!S1970</f>
        <v>243945</v>
      </c>
      <c r="P2780" s="26">
        <f>+'Terminated loans'!T1970</f>
        <v>0.05</v>
      </c>
      <c r="Q2780" s="536">
        <f t="shared" si="1110"/>
        <v>9.4E-2</v>
      </c>
      <c r="R2780" s="222">
        <f t="shared" si="1124"/>
        <v>8404.710158330101</v>
      </c>
      <c r="S2780" s="36">
        <f t="shared" si="1125"/>
        <v>230527.15412041152</v>
      </c>
      <c r="T2780" s="36">
        <f t="shared" si="1126"/>
        <v>13417.84587958848</v>
      </c>
      <c r="U2780" s="36">
        <f t="shared" si="1127"/>
        <v>30018.860787822545</v>
      </c>
      <c r="V2780" s="36">
        <f t="shared" si="1128"/>
        <v>16601.014908233163</v>
      </c>
      <c r="W2780" s="37">
        <f t="shared" si="1129"/>
        <v>13417.845879589382</v>
      </c>
      <c r="X2780" s="36">
        <f t="shared" si="1130"/>
        <v>13417.84587958848</v>
      </c>
      <c r="Y2780" s="276">
        <f t="shared" si="1131"/>
        <v>13417.845879589382</v>
      </c>
      <c r="Z2780" s="36">
        <f t="shared" si="1132"/>
        <v>30018.860787822545</v>
      </c>
      <c r="AA2780" s="36">
        <f t="shared" si="1133"/>
        <v>16601.014908233163</v>
      </c>
      <c r="AB2780" s="38">
        <f t="shared" si="1092"/>
        <v>9.0221874415874481E-10</v>
      </c>
      <c r="AD2780" s="142">
        <f t="shared" si="1134"/>
        <v>31</v>
      </c>
      <c r="AH2780" s="103"/>
    </row>
    <row r="2781" spans="1:34">
      <c r="A2781" s="533"/>
      <c r="C2781" s="67" t="str">
        <f>'Terminated loans'!F1971</f>
        <v>E</v>
      </c>
      <c r="D2781" s="19">
        <f>'Terminated loans'!H1971</f>
        <v>143980537</v>
      </c>
      <c r="E2781" s="19">
        <f>'Terminated loans'!I1971</f>
        <v>98</v>
      </c>
      <c r="F2781" s="19" t="str">
        <f>'Terminated loans'!J1971</f>
        <v>HOSSANEE A M</v>
      </c>
      <c r="G2781" s="547" t="str">
        <f t="shared" si="1109"/>
        <v>D2</v>
      </c>
      <c r="H2781" s="21">
        <f>'Terminated loans'!L1971</f>
        <v>41330</v>
      </c>
      <c r="I2781" s="21">
        <f>IF(B2781="VELS",'Terminated loans'!M1971,'Terminated loans'!B1971)</f>
        <v>42369</v>
      </c>
      <c r="J2781" s="34">
        <f t="shared" si="1123"/>
        <v>34</v>
      </c>
      <c r="K2781" s="34">
        <f t="shared" si="1093"/>
        <v>93</v>
      </c>
      <c r="L2781" s="34">
        <f t="shared" si="1094"/>
        <v>34</v>
      </c>
      <c r="M2781" s="34">
        <f t="shared" si="1095"/>
        <v>34</v>
      </c>
      <c r="N2781" s="52">
        <f t="shared" si="1096"/>
        <v>34</v>
      </c>
      <c r="O2781" s="318">
        <f>+'Terminated loans'!S1971</f>
        <v>207561</v>
      </c>
      <c r="P2781" s="26">
        <f>+'Terminated loans'!T1971</f>
        <v>0.05</v>
      </c>
      <c r="Q2781" s="536">
        <f t="shared" si="1110"/>
        <v>9.4E-2</v>
      </c>
      <c r="R2781" s="222">
        <f t="shared" si="1124"/>
        <v>6560.0487121146607</v>
      </c>
      <c r="S2781" s="36">
        <f t="shared" si="1125"/>
        <v>195143.98301372366</v>
      </c>
      <c r="T2781" s="36">
        <f t="shared" si="1126"/>
        <v>12417.016986276343</v>
      </c>
      <c r="U2781" s="36">
        <f t="shared" si="1127"/>
        <v>27897.673198175762</v>
      </c>
      <c r="V2781" s="36">
        <f t="shared" si="1128"/>
        <v>15480.656211898458</v>
      </c>
      <c r="W2781" s="37">
        <f t="shared" si="1129"/>
        <v>12417.016986277304</v>
      </c>
      <c r="X2781" s="36">
        <f t="shared" si="1130"/>
        <v>12417.016986276343</v>
      </c>
      <c r="Y2781" s="276">
        <f t="shared" si="1131"/>
        <v>12417.016986277304</v>
      </c>
      <c r="Z2781" s="36">
        <f t="shared" si="1132"/>
        <v>27897.673198175762</v>
      </c>
      <c r="AA2781" s="36">
        <f t="shared" si="1133"/>
        <v>15480.656211898458</v>
      </c>
      <c r="AB2781" s="38">
        <f t="shared" si="1092"/>
        <v>9.6042640507221222E-10</v>
      </c>
      <c r="AD2781" s="142">
        <f t="shared" si="1134"/>
        <v>34</v>
      </c>
      <c r="AH2781" s="103"/>
    </row>
    <row r="2782" spans="1:34">
      <c r="A2782" s="533"/>
      <c r="C2782" s="67" t="str">
        <f>'Terminated loans'!F1972</f>
        <v>E</v>
      </c>
      <c r="D2782" s="19">
        <f>'Terminated loans'!H1972</f>
        <v>143980561</v>
      </c>
      <c r="E2782" s="19">
        <f>'Terminated loans'!I1972</f>
        <v>98</v>
      </c>
      <c r="F2782" s="19" t="str">
        <f>'Terminated loans'!J1972</f>
        <v>MARJOLIN D J J</v>
      </c>
      <c r="G2782" s="547" t="str">
        <f t="shared" si="1109"/>
        <v>D2</v>
      </c>
      <c r="H2782" s="21">
        <f>'Terminated loans'!L1972</f>
        <v>41423</v>
      </c>
      <c r="I2782" s="21">
        <f>IF(B2782="VELS",'Terminated loans'!M1972,'Terminated loans'!B1972)</f>
        <v>42369</v>
      </c>
      <c r="J2782" s="34">
        <f t="shared" si="1123"/>
        <v>31</v>
      </c>
      <c r="K2782" s="34">
        <f t="shared" si="1093"/>
        <v>90</v>
      </c>
      <c r="L2782" s="34">
        <f t="shared" si="1094"/>
        <v>31</v>
      </c>
      <c r="M2782" s="34">
        <f t="shared" si="1095"/>
        <v>31</v>
      </c>
      <c r="N2782" s="52">
        <f t="shared" si="1096"/>
        <v>31</v>
      </c>
      <c r="O2782" s="318">
        <f>+'Terminated loans'!S1972</f>
        <v>240532</v>
      </c>
      <c r="P2782" s="26">
        <f>+'Terminated loans'!T1972</f>
        <v>0.05</v>
      </c>
      <c r="Q2782" s="536">
        <f t="shared" si="1110"/>
        <v>9.4E-2</v>
      </c>
      <c r="R2782" s="222">
        <f t="shared" si="1124"/>
        <v>8287.1210469714733</v>
      </c>
      <c r="S2782" s="36">
        <f t="shared" si="1125"/>
        <v>227301.88130476474</v>
      </c>
      <c r="T2782" s="36">
        <f t="shared" si="1126"/>
        <v>13230.118695235258</v>
      </c>
      <c r="U2782" s="36">
        <f t="shared" si="1127"/>
        <v>29598.871151351865</v>
      </c>
      <c r="V2782" s="36">
        <f t="shared" si="1128"/>
        <v>16368.752456115646</v>
      </c>
      <c r="W2782" s="37">
        <f t="shared" si="1129"/>
        <v>13230.118695236219</v>
      </c>
      <c r="X2782" s="36">
        <f t="shared" si="1130"/>
        <v>13230.118695235258</v>
      </c>
      <c r="Y2782" s="276">
        <f t="shared" si="1131"/>
        <v>13230.118695236219</v>
      </c>
      <c r="Z2782" s="36">
        <f t="shared" si="1132"/>
        <v>29598.871151351865</v>
      </c>
      <c r="AA2782" s="36">
        <f t="shared" si="1133"/>
        <v>16368.752456115646</v>
      </c>
      <c r="AB2782" s="38">
        <f t="shared" si="1092"/>
        <v>9.6042640507221222E-10</v>
      </c>
      <c r="AD2782" s="142">
        <f t="shared" si="1134"/>
        <v>31</v>
      </c>
      <c r="AH2782" s="103"/>
    </row>
    <row r="2783" spans="1:34">
      <c r="A2783" s="533"/>
      <c r="C2783" s="67" t="str">
        <f>'Terminated loans'!F1973</f>
        <v>E</v>
      </c>
      <c r="D2783" s="19">
        <f>'Terminated loans'!H1973</f>
        <v>143985938</v>
      </c>
      <c r="E2783" s="19">
        <f>'Terminated loans'!I1973</f>
        <v>99</v>
      </c>
      <c r="F2783" s="19" t="str">
        <f>'Terminated loans'!J1973</f>
        <v>ROSUNALLY B M N (SL2418)</v>
      </c>
      <c r="G2783" s="547" t="str">
        <f t="shared" si="1109"/>
        <v>B1</v>
      </c>
      <c r="H2783" s="21">
        <f>'Terminated loans'!L1973</f>
        <v>40633</v>
      </c>
      <c r="I2783" s="21">
        <f>IF(B2783="VELS",'Terminated loans'!M1973,'Terminated loans'!B1973)</f>
        <v>42369</v>
      </c>
      <c r="J2783" s="34">
        <f t="shared" si="1123"/>
        <v>57</v>
      </c>
      <c r="K2783" s="34">
        <f t="shared" si="1093"/>
        <v>116</v>
      </c>
      <c r="L2783" s="34">
        <f t="shared" si="1094"/>
        <v>57</v>
      </c>
      <c r="M2783" s="34">
        <f t="shared" si="1095"/>
        <v>57</v>
      </c>
      <c r="N2783" s="52">
        <f t="shared" si="1096"/>
        <v>57</v>
      </c>
      <c r="O2783" s="318">
        <f>+'Terminated loans'!S1973</f>
        <v>1402526</v>
      </c>
      <c r="P2783" s="26">
        <f>+'Terminated loans'!T1973</f>
        <v>0.03</v>
      </c>
      <c r="Q2783" s="536">
        <f t="shared" si="1110"/>
        <v>7.6499999999999999E-2</v>
      </c>
      <c r="R2783" s="222">
        <f t="shared" si="1124"/>
        <v>26431.192645996951</v>
      </c>
      <c r="S2783" s="36">
        <f t="shared" si="1125"/>
        <v>1259874.1626216006</v>
      </c>
      <c r="T2783" s="36">
        <f t="shared" si="1126"/>
        <v>142651.83737839945</v>
      </c>
      <c r="U2783" s="36">
        <f t="shared" si="1127"/>
        <v>246703.81820023037</v>
      </c>
      <c r="V2783" s="36">
        <f t="shared" si="1128"/>
        <v>104051.98082182626</v>
      </c>
      <c r="W2783" s="37">
        <f t="shared" si="1129"/>
        <v>142651.8373784041</v>
      </c>
      <c r="X2783" s="36">
        <f t="shared" si="1130"/>
        <v>142651.83737839945</v>
      </c>
      <c r="Y2783" s="276">
        <f t="shared" si="1131"/>
        <v>142651.8373784041</v>
      </c>
      <c r="Z2783" s="36">
        <f t="shared" si="1132"/>
        <v>246703.81820023037</v>
      </c>
      <c r="AA2783" s="36">
        <f t="shared" si="1133"/>
        <v>104051.98082182626</v>
      </c>
      <c r="AB2783" s="38">
        <f t="shared" si="1092"/>
        <v>4.6566128730773926E-9</v>
      </c>
      <c r="AD2783" s="142">
        <f t="shared" si="1134"/>
        <v>57</v>
      </c>
      <c r="AH2783" s="103"/>
    </row>
    <row r="2784" spans="1:34">
      <c r="A2784" s="533"/>
      <c r="C2784" s="67" t="str">
        <f>'Terminated loans'!F1974</f>
        <v>E</v>
      </c>
      <c r="D2784" s="19">
        <f>'Terminated loans'!H1974</f>
        <v>143993558</v>
      </c>
      <c r="E2784" s="19">
        <f>'Terminated loans'!I1974</f>
        <v>97</v>
      </c>
      <c r="F2784" s="19" t="str">
        <f>'Terminated loans'!J1974</f>
        <v>NOHUR F</v>
      </c>
      <c r="G2784" s="547" t="str">
        <f t="shared" si="1109"/>
        <v>B2</v>
      </c>
      <c r="H2784" s="21">
        <f>'Terminated loans'!L1974</f>
        <v>40533</v>
      </c>
      <c r="I2784" s="21">
        <f>IF(B2784="VELS",'Terminated loans'!M1974,'Terminated loans'!B1974)</f>
        <v>42369</v>
      </c>
      <c r="J2784" s="34">
        <f t="shared" si="1123"/>
        <v>60</v>
      </c>
      <c r="K2784" s="34">
        <f t="shared" si="1093"/>
        <v>119</v>
      </c>
      <c r="L2784" s="34">
        <f t="shared" si="1094"/>
        <v>60</v>
      </c>
      <c r="M2784" s="34">
        <f t="shared" si="1095"/>
        <v>60</v>
      </c>
      <c r="N2784" s="52">
        <f t="shared" si="1096"/>
        <v>60</v>
      </c>
      <c r="O2784" s="318">
        <f>+'Terminated loans'!S1974</f>
        <v>244000</v>
      </c>
      <c r="P2784" s="26">
        <f>+'Terminated loans'!T1974</f>
        <v>0</v>
      </c>
      <c r="Q2784" s="536">
        <f t="shared" si="1110"/>
        <v>9.4E-2</v>
      </c>
      <c r="R2784" s="222">
        <f t="shared" si="1124"/>
        <v>4066.6666666666665</v>
      </c>
      <c r="S2784" s="36">
        <f t="shared" si="1125"/>
        <v>194084.93624493678</v>
      </c>
      <c r="T2784" s="36">
        <f t="shared" si="1126"/>
        <v>49915.063755063224</v>
      </c>
      <c r="U2784" s="36">
        <f t="shared" si="1127"/>
        <v>49915.063755064126</v>
      </c>
      <c r="V2784" s="36">
        <f t="shared" si="1128"/>
        <v>0</v>
      </c>
      <c r="W2784" s="37">
        <f t="shared" si="1129"/>
        <v>49915.063755064126</v>
      </c>
      <c r="X2784" s="36">
        <f t="shared" si="1130"/>
        <v>49915.063755063224</v>
      </c>
      <c r="Y2784" s="276">
        <f t="shared" si="1131"/>
        <v>49915.063755064126</v>
      </c>
      <c r="Z2784" s="36">
        <f t="shared" si="1132"/>
        <v>49915.063755064126</v>
      </c>
      <c r="AA2784" s="36">
        <f t="shared" si="1133"/>
        <v>0</v>
      </c>
      <c r="AB2784" s="38">
        <f t="shared" si="1092"/>
        <v>9.0221874415874481E-10</v>
      </c>
      <c r="AD2784" s="142">
        <f t="shared" si="1134"/>
        <v>60</v>
      </c>
      <c r="AH2784" s="103"/>
    </row>
    <row r="2785" spans="1:34">
      <c r="A2785" s="533"/>
      <c r="C2785" s="67" t="str">
        <f>'Terminated loans'!F1975</f>
        <v>E</v>
      </c>
      <c r="D2785" s="19">
        <f>'Terminated loans'!H1975</f>
        <v>143994619</v>
      </c>
      <c r="E2785" s="19">
        <f>'Terminated loans'!I1975</f>
        <v>98</v>
      </c>
      <c r="F2785" s="19" t="str">
        <f>'Terminated loans'!J1975</f>
        <v>RETIF S</v>
      </c>
      <c r="G2785" s="547" t="str">
        <f t="shared" si="1109"/>
        <v>C2</v>
      </c>
      <c r="H2785" s="21">
        <f>'Terminated loans'!L1975</f>
        <v>40814</v>
      </c>
      <c r="I2785" s="21">
        <f>IF(B2785="VELS",'Terminated loans'!M1975,'Terminated loans'!B1975)</f>
        <v>42369</v>
      </c>
      <c r="J2785" s="34">
        <f t="shared" si="1123"/>
        <v>51</v>
      </c>
      <c r="K2785" s="34">
        <f t="shared" si="1093"/>
        <v>110</v>
      </c>
      <c r="L2785" s="34">
        <f t="shared" si="1094"/>
        <v>51</v>
      </c>
      <c r="M2785" s="34">
        <f t="shared" si="1095"/>
        <v>51</v>
      </c>
      <c r="N2785" s="52">
        <f t="shared" si="1096"/>
        <v>51</v>
      </c>
      <c r="O2785" s="318">
        <f>+'Terminated loans'!S1975</f>
        <v>152576</v>
      </c>
      <c r="P2785" s="26">
        <f>+'Terminated loans'!T1975</f>
        <v>0.05</v>
      </c>
      <c r="Q2785" s="536">
        <f t="shared" si="1110"/>
        <v>9.9000000000000005E-2</v>
      </c>
      <c r="R2785" s="222">
        <f t="shared" si="1124"/>
        <v>3327.0072797313469</v>
      </c>
      <c r="S2785" s="36">
        <f t="shared" si="1125"/>
        <v>138045.20201512834</v>
      </c>
      <c r="T2785" s="36">
        <f t="shared" si="1126"/>
        <v>14530.797984871664</v>
      </c>
      <c r="U2785" s="36">
        <f t="shared" si="1127"/>
        <v>31632.169251172367</v>
      </c>
      <c r="V2785" s="36">
        <f t="shared" si="1128"/>
        <v>17101.371266298724</v>
      </c>
      <c r="W2785" s="37">
        <f t="shared" si="1129"/>
        <v>14530.797984873643</v>
      </c>
      <c r="X2785" s="36">
        <f t="shared" si="1130"/>
        <v>14530.797984871664</v>
      </c>
      <c r="Y2785" s="276">
        <f t="shared" si="1131"/>
        <v>14530.797984873643</v>
      </c>
      <c r="Z2785" s="36">
        <f t="shared" si="1132"/>
        <v>31632.169251172367</v>
      </c>
      <c r="AA2785" s="36">
        <f t="shared" si="1133"/>
        <v>17101.371266298724</v>
      </c>
      <c r="AB2785" s="38">
        <f t="shared" si="1092"/>
        <v>1.9790604710578918E-9</v>
      </c>
      <c r="AD2785" s="142">
        <f t="shared" si="1134"/>
        <v>51</v>
      </c>
      <c r="AH2785" s="103"/>
    </row>
    <row r="2786" spans="1:34">
      <c r="A2786" s="533"/>
      <c r="C2786" s="67" t="str">
        <f>'Terminated loans'!F1976</f>
        <v>E</v>
      </c>
      <c r="D2786" s="19">
        <f>'Terminated loans'!H1976</f>
        <v>143995003</v>
      </c>
      <c r="E2786" s="19">
        <f>'Terminated loans'!I1976</f>
        <v>98</v>
      </c>
      <c r="F2786" s="19" t="str">
        <f>'Terminated loans'!J1976</f>
        <v>LOWTUN B N</v>
      </c>
      <c r="G2786" s="547" t="str">
        <f t="shared" si="1109"/>
        <v>B2</v>
      </c>
      <c r="H2786" s="21">
        <f>'Terminated loans'!L1976</f>
        <v>40639</v>
      </c>
      <c r="I2786" s="21">
        <f>IF(B2786="VELS",'Terminated loans'!M1976,'Terminated loans'!B1976)</f>
        <v>42369</v>
      </c>
      <c r="J2786" s="34">
        <f t="shared" si="1123"/>
        <v>57</v>
      </c>
      <c r="K2786" s="34">
        <f t="shared" si="1093"/>
        <v>116</v>
      </c>
      <c r="L2786" s="34">
        <f t="shared" si="1094"/>
        <v>57</v>
      </c>
      <c r="M2786" s="34">
        <f t="shared" si="1095"/>
        <v>57</v>
      </c>
      <c r="N2786" s="52">
        <f t="shared" si="1096"/>
        <v>57</v>
      </c>
      <c r="O2786" s="318">
        <f>+'Terminated loans'!S1976</f>
        <v>240332</v>
      </c>
      <c r="P2786" s="26">
        <f>+'Terminated loans'!T1976</f>
        <v>0.05</v>
      </c>
      <c r="Q2786" s="536">
        <f t="shared" si="1110"/>
        <v>9.4E-2</v>
      </c>
      <c r="R2786" s="222">
        <f t="shared" si="1124"/>
        <v>4745.5798992638711</v>
      </c>
      <c r="S2786" s="36">
        <f t="shared" si="1125"/>
        <v>217502.30084719893</v>
      </c>
      <c r="T2786" s="36">
        <f t="shared" si="1126"/>
        <v>22829.699152801069</v>
      </c>
      <c r="U2786" s="36">
        <f t="shared" si="1127"/>
        <v>52995.753410842735</v>
      </c>
      <c r="V2786" s="36">
        <f t="shared" si="1128"/>
        <v>30166.054258040676</v>
      </c>
      <c r="W2786" s="37">
        <f t="shared" si="1129"/>
        <v>22829.699152802059</v>
      </c>
      <c r="X2786" s="36">
        <f t="shared" si="1130"/>
        <v>22829.699152801069</v>
      </c>
      <c r="Y2786" s="276">
        <f t="shared" si="1131"/>
        <v>22829.699152802059</v>
      </c>
      <c r="Z2786" s="36">
        <f t="shared" si="1132"/>
        <v>52995.753410842735</v>
      </c>
      <c r="AA2786" s="36">
        <f t="shared" si="1133"/>
        <v>30166.054258040676</v>
      </c>
      <c r="AB2786" s="38">
        <f t="shared" si="1092"/>
        <v>9.8953023552894592E-10</v>
      </c>
      <c r="AD2786" s="142">
        <f t="shared" si="1134"/>
        <v>57</v>
      </c>
      <c r="AH2786" s="103"/>
    </row>
    <row r="2787" spans="1:34">
      <c r="A2787" s="533"/>
      <c r="C2787" s="67" t="str">
        <f>'Terminated loans'!F1977</f>
        <v>E</v>
      </c>
      <c r="D2787" s="19">
        <f>'Terminated loans'!H1977</f>
        <v>143995763</v>
      </c>
      <c r="E2787" s="19">
        <f>'Terminated loans'!I1977</f>
        <v>98</v>
      </c>
      <c r="F2787" s="19" t="str">
        <f>'Terminated loans'!J1977</f>
        <v>LOLLMUN J B</v>
      </c>
      <c r="G2787" s="547" t="str">
        <f t="shared" si="1109"/>
        <v>C2</v>
      </c>
      <c r="H2787" s="21">
        <f>'Terminated loans'!L1977</f>
        <v>40746</v>
      </c>
      <c r="I2787" s="21">
        <f>IF(B2787="VELS",'Terminated loans'!M1977,'Terminated loans'!B1977)</f>
        <v>42369</v>
      </c>
      <c r="J2787" s="34">
        <f t="shared" si="1123"/>
        <v>53</v>
      </c>
      <c r="K2787" s="34">
        <f t="shared" si="1093"/>
        <v>112</v>
      </c>
      <c r="L2787" s="34">
        <f t="shared" si="1094"/>
        <v>53</v>
      </c>
      <c r="M2787" s="34">
        <f t="shared" si="1095"/>
        <v>53</v>
      </c>
      <c r="N2787" s="52">
        <f t="shared" si="1096"/>
        <v>53</v>
      </c>
      <c r="O2787" s="318">
        <f>+'Terminated loans'!S1977</f>
        <v>66181</v>
      </c>
      <c r="P2787" s="26">
        <f>+'Terminated loans'!T1977</f>
        <v>0.05</v>
      </c>
      <c r="Q2787" s="536">
        <f t="shared" si="1110"/>
        <v>9.9000000000000005E-2</v>
      </c>
      <c r="R2787" s="222">
        <f t="shared" si="1124"/>
        <v>1394.2348536580607</v>
      </c>
      <c r="S2787" s="36">
        <f t="shared" si="1125"/>
        <v>59661.51474366898</v>
      </c>
      <c r="T2787" s="36">
        <f t="shared" si="1126"/>
        <v>6519.4852563310196</v>
      </c>
      <c r="U2787" s="36">
        <f t="shared" si="1127"/>
        <v>14232.932500209092</v>
      </c>
      <c r="V2787" s="36">
        <f t="shared" si="1128"/>
        <v>7713.4472438772209</v>
      </c>
      <c r="W2787" s="37">
        <f t="shared" si="1129"/>
        <v>6519.4852563318709</v>
      </c>
      <c r="X2787" s="36">
        <f t="shared" si="1130"/>
        <v>6519.4852563310196</v>
      </c>
      <c r="Y2787" s="276">
        <f t="shared" si="1131"/>
        <v>6519.4852563318709</v>
      </c>
      <c r="Z2787" s="36">
        <f t="shared" si="1132"/>
        <v>14232.932500209092</v>
      </c>
      <c r="AA2787" s="36">
        <f t="shared" si="1133"/>
        <v>7713.4472438772209</v>
      </c>
      <c r="AB2787" s="38">
        <f t="shared" si="1092"/>
        <v>8.5128704085946083E-10</v>
      </c>
      <c r="AD2787" s="142">
        <f t="shared" si="1134"/>
        <v>53</v>
      </c>
      <c r="AH2787" s="103"/>
    </row>
    <row r="2788" spans="1:34">
      <c r="A2788" s="533"/>
      <c r="C2788" s="67" t="str">
        <f>'Terminated loans'!F1978</f>
        <v>E</v>
      </c>
      <c r="D2788" s="19">
        <f>'Terminated loans'!H1978</f>
        <v>143998150</v>
      </c>
      <c r="E2788" s="19">
        <f>'Terminated loans'!I1978</f>
        <v>98</v>
      </c>
      <c r="F2788" s="19" t="str">
        <f>'Terminated loans'!J1978</f>
        <v>KOOLOMUTH-RAMFUL T</v>
      </c>
      <c r="G2788" s="547" t="str">
        <f t="shared" si="1109"/>
        <v>D2</v>
      </c>
      <c r="H2788" s="21">
        <f>'Terminated loans'!L1978</f>
        <v>41086</v>
      </c>
      <c r="I2788" s="21">
        <f>IF(B2788="VELS",'Terminated loans'!M1978,'Terminated loans'!B1978)</f>
        <v>42369</v>
      </c>
      <c r="J2788" s="34">
        <f t="shared" si="1123"/>
        <v>42</v>
      </c>
      <c r="K2788" s="34">
        <f t="shared" si="1093"/>
        <v>101</v>
      </c>
      <c r="L2788" s="34">
        <f t="shared" si="1094"/>
        <v>42</v>
      </c>
      <c r="M2788" s="34">
        <f t="shared" si="1095"/>
        <v>42</v>
      </c>
      <c r="N2788" s="52">
        <f t="shared" si="1096"/>
        <v>42</v>
      </c>
      <c r="O2788" s="318">
        <f>+'Terminated loans'!S1978</f>
        <v>249381</v>
      </c>
      <c r="P2788" s="26">
        <f>+'Terminated loans'!T1978</f>
        <v>0.05</v>
      </c>
      <c r="Q2788" s="536">
        <f t="shared" si="1110"/>
        <v>9.4E-2</v>
      </c>
      <c r="R2788" s="222">
        <f t="shared" si="1124"/>
        <v>6484.6623203913023</v>
      </c>
      <c r="S2788" s="36">
        <f t="shared" si="1125"/>
        <v>231323.53945348132</v>
      </c>
      <c r="T2788" s="36">
        <f t="shared" si="1126"/>
        <v>18057.460546518676</v>
      </c>
      <c r="U2788" s="36">
        <f t="shared" si="1127"/>
        <v>41032.278002954321</v>
      </c>
      <c r="V2788" s="36">
        <f t="shared" si="1128"/>
        <v>22974.817456434685</v>
      </c>
      <c r="W2788" s="37">
        <f t="shared" si="1129"/>
        <v>18057.460546519636</v>
      </c>
      <c r="X2788" s="36">
        <f t="shared" si="1130"/>
        <v>18057.460546518676</v>
      </c>
      <c r="Y2788" s="276">
        <f t="shared" si="1131"/>
        <v>18057.460546519636</v>
      </c>
      <c r="Z2788" s="36">
        <f t="shared" si="1132"/>
        <v>41032.278002954321</v>
      </c>
      <c r="AA2788" s="36">
        <f t="shared" si="1133"/>
        <v>22974.817456434685</v>
      </c>
      <c r="AB2788" s="38">
        <f t="shared" si="1092"/>
        <v>9.6042640507221222E-10</v>
      </c>
      <c r="AD2788" s="142">
        <f t="shared" si="1134"/>
        <v>42</v>
      </c>
      <c r="AH2788" s="103"/>
    </row>
    <row r="2789" spans="1:34">
      <c r="A2789" s="533"/>
      <c r="C2789" s="67" t="str">
        <f>'Terminated loans'!F1979</f>
        <v>E</v>
      </c>
      <c r="D2789" s="19">
        <f>'Terminated loans'!H1979</f>
        <v>143998533</v>
      </c>
      <c r="E2789" s="19">
        <f>'Terminated loans'!I1979</f>
        <v>98</v>
      </c>
      <c r="F2789" s="19" t="str">
        <f>'Terminated loans'!J1979</f>
        <v>LOLLMUN J B</v>
      </c>
      <c r="G2789" s="547" t="str">
        <f t="shared" si="1109"/>
        <v>D2</v>
      </c>
      <c r="H2789" s="21">
        <f>'Terminated loans'!L1979</f>
        <v>41205</v>
      </c>
      <c r="I2789" s="21">
        <f>IF(B2789="VELS",'Terminated loans'!M1979,'Terminated loans'!B1979)</f>
        <v>42369</v>
      </c>
      <c r="J2789" s="34">
        <f t="shared" si="1123"/>
        <v>38</v>
      </c>
      <c r="K2789" s="34">
        <f t="shared" si="1093"/>
        <v>97</v>
      </c>
      <c r="L2789" s="34">
        <f t="shared" si="1094"/>
        <v>38</v>
      </c>
      <c r="M2789" s="34">
        <f t="shared" si="1095"/>
        <v>38</v>
      </c>
      <c r="N2789" s="52">
        <f t="shared" si="1096"/>
        <v>38</v>
      </c>
      <c r="O2789" s="318">
        <f>+'Terminated loans'!S1979</f>
        <v>61081</v>
      </c>
      <c r="P2789" s="26">
        <f>+'Terminated loans'!T1979</f>
        <v>0.05</v>
      </c>
      <c r="Q2789" s="536">
        <f t="shared" si="1110"/>
        <v>9.4E-2</v>
      </c>
      <c r="R2789" s="222">
        <f t="shared" si="1124"/>
        <v>1741.3429095556344</v>
      </c>
      <c r="S2789" s="36">
        <f t="shared" si="1125"/>
        <v>57039.607227176777</v>
      </c>
      <c r="T2789" s="36">
        <f t="shared" si="1126"/>
        <v>4041.3927728232229</v>
      </c>
      <c r="U2789" s="36">
        <f t="shared" si="1127"/>
        <v>9131.4233359376012</v>
      </c>
      <c r="V2789" s="36">
        <f t="shared" si="1128"/>
        <v>5090.0305631141091</v>
      </c>
      <c r="W2789" s="37">
        <f t="shared" si="1129"/>
        <v>4041.3927728234921</v>
      </c>
      <c r="X2789" s="36">
        <f t="shared" si="1130"/>
        <v>4041.3927728232229</v>
      </c>
      <c r="Y2789" s="276">
        <f t="shared" si="1131"/>
        <v>4041.3927728234921</v>
      </c>
      <c r="Z2789" s="36">
        <f t="shared" si="1132"/>
        <v>9131.4233359376012</v>
      </c>
      <c r="AA2789" s="36">
        <f t="shared" si="1133"/>
        <v>5090.0305631141091</v>
      </c>
      <c r="AB2789" s="38">
        <f t="shared" si="1092"/>
        <v>2.6921043172478676E-10</v>
      </c>
      <c r="AD2789" s="142">
        <f t="shared" si="1134"/>
        <v>38</v>
      </c>
      <c r="AH2789" s="103"/>
    </row>
    <row r="2790" spans="1:34">
      <c r="A2790" s="533"/>
      <c r="C2790" s="67" t="str">
        <f>'Terminated loans'!F1980</f>
        <v>E</v>
      </c>
      <c r="D2790" s="19">
        <f>'Terminated loans'!H1980</f>
        <v>143998630</v>
      </c>
      <c r="E2790" s="19">
        <f>'Terminated loans'!I1980</f>
        <v>98</v>
      </c>
      <c r="F2790" s="19" t="str">
        <f>'Terminated loans'!J1980</f>
        <v>ELLIAH H</v>
      </c>
      <c r="G2790" s="547" t="str">
        <f t="shared" si="1109"/>
        <v>D2</v>
      </c>
      <c r="H2790" s="21">
        <f>'Terminated loans'!L1980</f>
        <v>41213</v>
      </c>
      <c r="I2790" s="21">
        <f>IF(B2790="VELS",'Terminated loans'!M1980,'Terminated loans'!B1980)</f>
        <v>42369</v>
      </c>
      <c r="J2790" s="34">
        <f t="shared" si="1123"/>
        <v>38</v>
      </c>
      <c r="K2790" s="34">
        <f t="shared" si="1093"/>
        <v>97</v>
      </c>
      <c r="L2790" s="34">
        <f t="shared" si="1094"/>
        <v>38</v>
      </c>
      <c r="M2790" s="34">
        <f t="shared" si="1095"/>
        <v>38</v>
      </c>
      <c r="N2790" s="52">
        <f t="shared" si="1096"/>
        <v>38</v>
      </c>
      <c r="O2790" s="318">
        <f>+'Terminated loans'!S1980</f>
        <v>233918</v>
      </c>
      <c r="P2790" s="26">
        <f>+'Terminated loans'!T1980</f>
        <v>0.05</v>
      </c>
      <c r="Q2790" s="536">
        <f t="shared" si="1110"/>
        <v>9.4E-2</v>
      </c>
      <c r="R2790" s="222">
        <f t="shared" si="1124"/>
        <v>6668.7095941034841</v>
      </c>
      <c r="S2790" s="36">
        <f t="shared" si="1125"/>
        <v>218440.93651653934</v>
      </c>
      <c r="T2790" s="36">
        <f t="shared" si="1126"/>
        <v>15477.063483460661</v>
      </c>
      <c r="U2790" s="36">
        <f t="shared" si="1127"/>
        <v>34970.028059394099</v>
      </c>
      <c r="V2790" s="36">
        <f t="shared" si="1128"/>
        <v>19492.964575932361</v>
      </c>
      <c r="W2790" s="37">
        <f t="shared" si="1129"/>
        <v>15477.063483461738</v>
      </c>
      <c r="X2790" s="36">
        <f t="shared" si="1130"/>
        <v>15477.063483460661</v>
      </c>
      <c r="Y2790" s="276">
        <f t="shared" si="1131"/>
        <v>15477.063483461738</v>
      </c>
      <c r="Z2790" s="36">
        <f t="shared" si="1132"/>
        <v>34970.028059394099</v>
      </c>
      <c r="AA2790" s="36">
        <f t="shared" si="1133"/>
        <v>19492.964575932361</v>
      </c>
      <c r="AB2790" s="38">
        <f t="shared" ref="AB2790:AB2853" si="1135">IF(ISERROR(Z2790-AA2790-T2790),"CHECK",Z2790-AA2790-T2790)</f>
        <v>1.076841726899147E-9</v>
      </c>
      <c r="AD2790" s="142">
        <f t="shared" si="1134"/>
        <v>38</v>
      </c>
      <c r="AH2790" s="103"/>
    </row>
    <row r="2791" spans="1:34">
      <c r="A2791" s="533"/>
      <c r="C2791" s="67" t="str">
        <f>'Terminated loans'!F1981</f>
        <v>E</v>
      </c>
      <c r="D2791" s="19">
        <f>'Terminated loans'!H1981</f>
        <v>143999300</v>
      </c>
      <c r="E2791" s="19">
        <f>'Terminated loans'!I1981</f>
        <v>98</v>
      </c>
      <c r="F2791" s="19" t="str">
        <f>'Terminated loans'!J1981</f>
        <v>SREENEEBUS D</v>
      </c>
      <c r="G2791" s="547" t="str">
        <f t="shared" si="1109"/>
        <v>D2</v>
      </c>
      <c r="H2791" s="21">
        <f>'Terminated loans'!L1981</f>
        <v>41213</v>
      </c>
      <c r="I2791" s="21">
        <f>IF(B2791="VELS",'Terminated loans'!M1981,'Terminated loans'!B1981)</f>
        <v>42369</v>
      </c>
      <c r="J2791" s="34">
        <f t="shared" si="1123"/>
        <v>38</v>
      </c>
      <c r="K2791" s="34">
        <f t="shared" si="1093"/>
        <v>97</v>
      </c>
      <c r="L2791" s="34">
        <f t="shared" si="1094"/>
        <v>38</v>
      </c>
      <c r="M2791" s="34">
        <f t="shared" si="1095"/>
        <v>38</v>
      </c>
      <c r="N2791" s="52">
        <f t="shared" si="1096"/>
        <v>38</v>
      </c>
      <c r="O2791" s="318">
        <f>+'Terminated loans'!S1981</f>
        <v>20338</v>
      </c>
      <c r="P2791" s="26">
        <f>+'Terminated loans'!T1981</f>
        <v>0.05</v>
      </c>
      <c r="Q2791" s="536">
        <f t="shared" si="1110"/>
        <v>9.4E-2</v>
      </c>
      <c r="R2791" s="222">
        <f t="shared" si="1124"/>
        <v>579.81094111986533</v>
      </c>
      <c r="S2791" s="36">
        <f t="shared" si="1125"/>
        <v>18992.346749174398</v>
      </c>
      <c r="T2791" s="36">
        <f t="shared" si="1126"/>
        <v>1345.6532508256023</v>
      </c>
      <c r="U2791" s="36">
        <f t="shared" si="1127"/>
        <v>3040.4690133805743</v>
      </c>
      <c r="V2791" s="36">
        <f t="shared" si="1128"/>
        <v>1694.8157625548811</v>
      </c>
      <c r="W2791" s="37">
        <f t="shared" si="1129"/>
        <v>1345.6532508256932</v>
      </c>
      <c r="X2791" s="36">
        <f t="shared" si="1130"/>
        <v>1345.6532508256023</v>
      </c>
      <c r="Y2791" s="276">
        <f t="shared" si="1131"/>
        <v>1345.6532508256932</v>
      </c>
      <c r="Z2791" s="36">
        <f t="shared" si="1132"/>
        <v>3040.4690133805743</v>
      </c>
      <c r="AA2791" s="36">
        <f t="shared" si="1133"/>
        <v>1694.8157625548811</v>
      </c>
      <c r="AB2791" s="38">
        <f t="shared" si="1135"/>
        <v>9.0949470177292824E-11</v>
      </c>
      <c r="AD2791" s="142">
        <f t="shared" si="1134"/>
        <v>38</v>
      </c>
      <c r="AH2791" s="103"/>
    </row>
    <row r="2792" spans="1:34">
      <c r="A2792" s="533"/>
      <c r="C2792" s="67" t="str">
        <f>'Terminated loans'!F1982</f>
        <v>E</v>
      </c>
      <c r="D2792" s="19">
        <f>'Terminated loans'!H1982</f>
        <v>143999998</v>
      </c>
      <c r="E2792" s="19">
        <f>'Terminated loans'!I1982</f>
        <v>98</v>
      </c>
      <c r="F2792" s="19" t="str">
        <f>'Terminated loans'!J1982</f>
        <v>MARJOLIN A L</v>
      </c>
      <c r="G2792" s="547" t="str">
        <f t="shared" si="1109"/>
        <v>D2</v>
      </c>
      <c r="H2792" s="21">
        <f>'Terminated loans'!L1982</f>
        <v>41360</v>
      </c>
      <c r="I2792" s="21">
        <f>IF(B2792="VELS",'Terminated loans'!M1982,'Terminated loans'!B1982)</f>
        <v>42369</v>
      </c>
      <c r="J2792" s="34">
        <f t="shared" si="1123"/>
        <v>33</v>
      </c>
      <c r="K2792" s="34">
        <f t="shared" ref="K2792:K2855" si="1136">ROUND(($I$35-H2792)/365*12,0)</f>
        <v>92</v>
      </c>
      <c r="L2792" s="34">
        <f t="shared" ref="L2792:L2855" si="1137">IF(B2792="VELS",J2792,IF(J2792&gt;(IF(OR(E2792=4,E2792=99),$J$3,IF(E2792=97,$J$6,IF(E2792=98,$J$5,"Check")))),(IF(OR(E2792=4,E2792=99),$J$3,IF(E2792=97,$J$6,IF(E2792=98,$J$5,"Check")))),J2792))</f>
        <v>33</v>
      </c>
      <c r="M2792" s="34">
        <f t="shared" ref="M2792:M2855" si="1138">IF(K2792&gt;L2792,L2792,K2792)</f>
        <v>33</v>
      </c>
      <c r="N2792" s="52">
        <f t="shared" si="1096"/>
        <v>33</v>
      </c>
      <c r="O2792" s="318">
        <f>+'Terminated loans'!S1982</f>
        <v>238905</v>
      </c>
      <c r="P2792" s="26">
        <f>+'Terminated loans'!T1982</f>
        <v>0.05</v>
      </c>
      <c r="Q2792" s="536">
        <f t="shared" si="1110"/>
        <v>9.4E-2</v>
      </c>
      <c r="R2792" s="222">
        <f t="shared" si="1124"/>
        <v>7763.7149265275011</v>
      </c>
      <c r="S2792" s="36">
        <f t="shared" si="1125"/>
        <v>224995.24034061164</v>
      </c>
      <c r="T2792" s="36">
        <f t="shared" si="1126"/>
        <v>13909.759659388365</v>
      </c>
      <c r="U2792" s="36">
        <f t="shared" si="1127"/>
        <v>31207.352234797028</v>
      </c>
      <c r="V2792" s="36">
        <f t="shared" si="1128"/>
        <v>17297.592575407558</v>
      </c>
      <c r="W2792" s="37">
        <f t="shared" si="1129"/>
        <v>13909.75965938947</v>
      </c>
      <c r="X2792" s="36">
        <f t="shared" si="1130"/>
        <v>13909.759659388365</v>
      </c>
      <c r="Y2792" s="276">
        <f t="shared" si="1131"/>
        <v>13909.75965938947</v>
      </c>
      <c r="Z2792" s="36">
        <f t="shared" si="1132"/>
        <v>31207.352234797028</v>
      </c>
      <c r="AA2792" s="36">
        <f t="shared" si="1133"/>
        <v>17297.592575407558</v>
      </c>
      <c r="AB2792" s="38">
        <f t="shared" si="1135"/>
        <v>1.1059455573558807E-9</v>
      </c>
      <c r="AD2792" s="142">
        <f t="shared" si="1134"/>
        <v>33</v>
      </c>
      <c r="AH2792" s="103"/>
    </row>
    <row r="2793" spans="1:34">
      <c r="A2793" s="533"/>
      <c r="C2793" s="67" t="str">
        <f>'Terminated loans'!F1983</f>
        <v>E</v>
      </c>
      <c r="D2793" s="19">
        <f>'Terminated loans'!H1983</f>
        <v>141999125</v>
      </c>
      <c r="E2793" s="19">
        <f>'Terminated loans'!I1983</f>
        <v>98</v>
      </c>
      <c r="F2793" s="19" t="str">
        <f>'Terminated loans'!J1983</f>
        <v>JAGANAH G</v>
      </c>
      <c r="G2793" s="547" t="str">
        <f t="shared" si="1109"/>
        <v>C2</v>
      </c>
      <c r="H2793" s="21">
        <f>'Terminated loans'!L1983</f>
        <v>40751</v>
      </c>
      <c r="I2793" s="21">
        <f>IF(B2793="VELS",'Terminated loans'!M1983,'Terminated loans'!B1983)</f>
        <v>42400</v>
      </c>
      <c r="J2793" s="34">
        <f t="shared" ref="J2793:J2804" si="1139">ROUND((I2793-H2793)/365*12,0)</f>
        <v>54</v>
      </c>
      <c r="K2793" s="34">
        <f t="shared" si="1136"/>
        <v>112</v>
      </c>
      <c r="L2793" s="34">
        <f t="shared" si="1137"/>
        <v>54</v>
      </c>
      <c r="M2793" s="34">
        <f t="shared" si="1138"/>
        <v>54</v>
      </c>
      <c r="N2793" s="52">
        <f t="shared" si="1096"/>
        <v>54</v>
      </c>
      <c r="O2793" s="318">
        <f>+'Terminated loans'!S1983</f>
        <v>350653</v>
      </c>
      <c r="P2793" s="26">
        <f>+'Terminated loans'!T1983</f>
        <v>0.05</v>
      </c>
      <c r="Q2793" s="536">
        <f t="shared" si="1110"/>
        <v>9.9000000000000005E-2</v>
      </c>
      <c r="R2793" s="222">
        <f t="shared" ref="R2793:R2804" si="1140">PMT(P2793/12,L2793,-O2793,0,0)</f>
        <v>7264.9349698180649</v>
      </c>
      <c r="S2793" s="36">
        <f t="shared" ref="S2793:S2804" si="1141">(-PV(Q2793/12,L2793,R2793,0,0))</f>
        <v>315539.79049612849</v>
      </c>
      <c r="T2793" s="36">
        <f t="shared" ref="T2793:T2804" si="1142">O2793-S2793</f>
        <v>35113.209503871505</v>
      </c>
      <c r="U2793" s="36">
        <f t="shared" ref="U2793:U2804" si="1143">-IF(OR(Q2793="",Q2793=0),0,(CUMIPMT(Q2793/12,L2793,S2793,1,M2793,0)))</f>
        <v>76766.697874051519</v>
      </c>
      <c r="V2793" s="36">
        <f t="shared" ref="V2793:V2804" si="1144">-IF(OR(P2793="",P2793=0),0,(CUMIPMT(P2793/12,L2793,O2793,1,M2793,0)))</f>
        <v>41653.488370175532</v>
      </c>
      <c r="W2793" s="37">
        <f t="shared" ref="W2793:W2804" si="1145">IF(ISERROR(U2793-V2793),0,U2793-V2793)</f>
        <v>35113.209503875987</v>
      </c>
      <c r="X2793" s="36">
        <f t="shared" ref="X2793:X2804" si="1146">IF(C2793="O",T2793/AD2793*N2793,T2793)</f>
        <v>35113.209503871505</v>
      </c>
      <c r="Y2793" s="276">
        <f t="shared" ref="Y2793:Y2804" si="1147">W2793</f>
        <v>35113.209503875987</v>
      </c>
      <c r="Z2793" s="36">
        <f t="shared" ref="Z2793:Z2804" si="1148">-IF(OR(Q2793="",Q2793=0),0,(CUMIPMT(Q2793/12,L2793,S2793,1,L2793,0)))</f>
        <v>76766.697874051519</v>
      </c>
      <c r="AA2793" s="36">
        <f t="shared" ref="AA2793:AA2804" si="1149">-IF(OR(P2793="",P2793=0),0,(CUMIPMT(P2793/12,L2793,O2793,1,L2793,0)))</f>
        <v>41653.488370175532</v>
      </c>
      <c r="AB2793" s="38">
        <f t="shared" si="1135"/>
        <v>4.4819898903369904E-9</v>
      </c>
      <c r="AD2793" s="142">
        <f t="shared" ref="AD2793:AD2804" si="1150">IF(L2793&gt;$J$2,$J$2,L2793)</f>
        <v>54</v>
      </c>
      <c r="AH2793" s="103"/>
    </row>
    <row r="2794" spans="1:34">
      <c r="A2794" s="533"/>
      <c r="C2794" s="67" t="str">
        <f>'Terminated loans'!F1984</f>
        <v>E</v>
      </c>
      <c r="D2794" s="19">
        <f>'Terminated loans'!H1984</f>
        <v>143006956</v>
      </c>
      <c r="E2794" s="19">
        <f>'Terminated loans'!I1984</f>
        <v>99</v>
      </c>
      <c r="F2794" s="19" t="str">
        <f>'Terminated loans'!J1984</f>
        <v>BASTIEN M A F D L(SL 1487</v>
      </c>
      <c r="G2794" s="547" t="str">
        <f t="shared" si="1109"/>
        <v>A1</v>
      </c>
      <c r="H2794" s="21">
        <f>'Terminated loans'!L1984</f>
        <v>40022</v>
      </c>
      <c r="I2794" s="21">
        <f>IF(B2794="VELS",'Terminated loans'!M1984,'Terminated loans'!B1984)</f>
        <v>42400</v>
      </c>
      <c r="J2794" s="34">
        <f t="shared" si="1139"/>
        <v>78</v>
      </c>
      <c r="K2794" s="34">
        <f t="shared" si="1136"/>
        <v>136</v>
      </c>
      <c r="L2794" s="34">
        <f t="shared" si="1137"/>
        <v>78</v>
      </c>
      <c r="M2794" s="34">
        <f t="shared" si="1138"/>
        <v>78</v>
      </c>
      <c r="N2794" s="52">
        <f t="shared" si="1096"/>
        <v>78</v>
      </c>
      <c r="O2794" s="318">
        <f>+'Terminated loans'!S1984</f>
        <v>500020</v>
      </c>
      <c r="P2794" s="26">
        <f>+'Terminated loans'!T1984</f>
        <v>0.03</v>
      </c>
      <c r="Q2794" s="536">
        <f t="shared" si="1110"/>
        <v>8.6499999999999994E-2</v>
      </c>
      <c r="R2794" s="222">
        <f t="shared" si="1140"/>
        <v>7063.8227761414882</v>
      </c>
      <c r="S2794" s="36">
        <f t="shared" si="1141"/>
        <v>420325.20534312457</v>
      </c>
      <c r="T2794" s="36">
        <f t="shared" si="1142"/>
        <v>79694.794656875427</v>
      </c>
      <c r="U2794" s="36">
        <f t="shared" si="1143"/>
        <v>130652.97119590692</v>
      </c>
      <c r="V2794" s="36">
        <f t="shared" si="1144"/>
        <v>50958.176539036096</v>
      </c>
      <c r="W2794" s="37">
        <f t="shared" si="1145"/>
        <v>79694.794656870828</v>
      </c>
      <c r="X2794" s="36">
        <f t="shared" si="1146"/>
        <v>79694.794656875427</v>
      </c>
      <c r="Y2794" s="276">
        <f t="shared" si="1147"/>
        <v>79694.794656870828</v>
      </c>
      <c r="Z2794" s="36">
        <f t="shared" si="1148"/>
        <v>130652.97119590692</v>
      </c>
      <c r="AA2794" s="36">
        <f t="shared" si="1149"/>
        <v>50958.176539036096</v>
      </c>
      <c r="AB2794" s="38">
        <f t="shared" si="1135"/>
        <v>-4.5984052121639252E-9</v>
      </c>
      <c r="AD2794" s="142">
        <f t="shared" si="1150"/>
        <v>78</v>
      </c>
      <c r="AH2794" s="103"/>
    </row>
    <row r="2795" spans="1:34">
      <c r="A2795" s="533"/>
      <c r="C2795" s="67" t="str">
        <f>'Terminated loans'!F1985</f>
        <v>E</v>
      </c>
      <c r="D2795" s="19">
        <f>'Terminated loans'!H1985</f>
        <v>143012913</v>
      </c>
      <c r="E2795" s="19">
        <f>'Terminated loans'!I1985</f>
        <v>99</v>
      </c>
      <c r="F2795" s="19" t="str">
        <f>'Terminated loans'!J1985</f>
        <v>BASTIEN M A F D L</v>
      </c>
      <c r="G2795" s="547" t="str">
        <f t="shared" si="1109"/>
        <v>A1</v>
      </c>
      <c r="H2795" s="21">
        <f>'Terminated loans'!L1985</f>
        <v>39289</v>
      </c>
      <c r="I2795" s="21">
        <f>IF(B2795="VELS",'Terminated loans'!M1985,'Terminated loans'!B1985)</f>
        <v>42400</v>
      </c>
      <c r="J2795" s="34">
        <f t="shared" si="1139"/>
        <v>102</v>
      </c>
      <c r="K2795" s="34">
        <f t="shared" si="1136"/>
        <v>160</v>
      </c>
      <c r="L2795" s="34">
        <f t="shared" si="1137"/>
        <v>102</v>
      </c>
      <c r="M2795" s="34">
        <f t="shared" si="1138"/>
        <v>102</v>
      </c>
      <c r="N2795" s="52">
        <f t="shared" si="1096"/>
        <v>102</v>
      </c>
      <c r="O2795" s="318">
        <f>+'Terminated loans'!S1985</f>
        <v>1000102</v>
      </c>
      <c r="P2795" s="26">
        <f>+'Terminated loans'!T1985</f>
        <v>0.03</v>
      </c>
      <c r="Q2795" s="536">
        <f t="shared" si="1110"/>
        <v>8.6499999999999994E-2</v>
      </c>
      <c r="R2795" s="222">
        <f t="shared" si="1140"/>
        <v>11120.30696009335</v>
      </c>
      <c r="S2795" s="36">
        <f t="shared" si="1141"/>
        <v>801199.65761369013</v>
      </c>
      <c r="T2795" s="36">
        <f t="shared" si="1142"/>
        <v>198902.34238630987</v>
      </c>
      <c r="U2795" s="36">
        <f t="shared" si="1143"/>
        <v>333071.6523158229</v>
      </c>
      <c r="V2795" s="36">
        <f t="shared" si="1144"/>
        <v>134169.30992952187</v>
      </c>
      <c r="W2795" s="37">
        <f t="shared" si="1145"/>
        <v>198902.34238630102</v>
      </c>
      <c r="X2795" s="36">
        <f t="shared" si="1146"/>
        <v>198902.34238630987</v>
      </c>
      <c r="Y2795" s="276">
        <f t="shared" si="1147"/>
        <v>198902.34238630102</v>
      </c>
      <c r="Z2795" s="36">
        <f t="shared" si="1148"/>
        <v>333071.6523158229</v>
      </c>
      <c r="AA2795" s="36">
        <f t="shared" si="1149"/>
        <v>134169.30992952187</v>
      </c>
      <c r="AB2795" s="38">
        <f t="shared" si="1135"/>
        <v>-8.8475644588470459E-9</v>
      </c>
      <c r="AD2795" s="142">
        <f t="shared" si="1150"/>
        <v>102</v>
      </c>
      <c r="AH2795" s="103"/>
    </row>
    <row r="2796" spans="1:34">
      <c r="A2796" s="533"/>
      <c r="C2796" s="67" t="str">
        <f>'Terminated loans'!F1986</f>
        <v>E</v>
      </c>
      <c r="D2796" s="19">
        <f>'Terminated loans'!H1986</f>
        <v>143033627</v>
      </c>
      <c r="E2796" s="19">
        <f>'Terminated loans'!I1986</f>
        <v>99</v>
      </c>
      <c r="F2796" s="19" t="str">
        <f>'Terminated loans'!J1986</f>
        <v>WONG PING LUN K L</v>
      </c>
      <c r="G2796" s="547" t="str">
        <f t="shared" si="1109"/>
        <v>A1</v>
      </c>
      <c r="H2796" s="21">
        <f>'Terminated loans'!L1986</f>
        <v>33494</v>
      </c>
      <c r="I2796" s="21">
        <f>IF(B2796="VELS",'Terminated loans'!M1986,'Terminated loans'!B1986)</f>
        <v>42400</v>
      </c>
      <c r="J2796" s="34">
        <f t="shared" si="1139"/>
        <v>293</v>
      </c>
      <c r="K2796" s="34">
        <f t="shared" si="1136"/>
        <v>351</v>
      </c>
      <c r="L2796" s="34">
        <f t="shared" si="1137"/>
        <v>180</v>
      </c>
      <c r="M2796" s="34">
        <f t="shared" si="1138"/>
        <v>180</v>
      </c>
      <c r="N2796" s="52">
        <f t="shared" si="1096"/>
        <v>180</v>
      </c>
      <c r="O2796" s="318">
        <f>+'Terminated loans'!S1986</f>
        <v>501620</v>
      </c>
      <c r="P2796" s="26">
        <f>+'Terminated loans'!T1986</f>
        <v>0.03</v>
      </c>
      <c r="Q2796" s="536">
        <f t="shared" si="1110"/>
        <v>8.6499999999999994E-2</v>
      </c>
      <c r="R2796" s="222">
        <f t="shared" si="1140"/>
        <v>3464.0956239624538</v>
      </c>
      <c r="S2796" s="36">
        <f t="shared" si="1141"/>
        <v>348657.74470902456</v>
      </c>
      <c r="T2796" s="36">
        <f t="shared" si="1142"/>
        <v>152962.25529097544</v>
      </c>
      <c r="U2796" s="36">
        <f t="shared" si="1143"/>
        <v>274879.4676042138</v>
      </c>
      <c r="V2796" s="36">
        <f t="shared" si="1144"/>
        <v>121917.21231324167</v>
      </c>
      <c r="W2796" s="37">
        <f t="shared" si="1145"/>
        <v>152962.25529097213</v>
      </c>
      <c r="X2796" s="36">
        <f t="shared" si="1146"/>
        <v>152962.25529097544</v>
      </c>
      <c r="Y2796" s="276">
        <f t="shared" si="1147"/>
        <v>152962.25529097213</v>
      </c>
      <c r="Z2796" s="36">
        <f t="shared" si="1148"/>
        <v>274879.4676042138</v>
      </c>
      <c r="AA2796" s="36">
        <f t="shared" si="1149"/>
        <v>121917.21231324167</v>
      </c>
      <c r="AB2796" s="38">
        <f t="shared" si="1135"/>
        <v>-3.3178366720676422E-9</v>
      </c>
      <c r="AD2796" s="142">
        <f t="shared" si="1150"/>
        <v>180</v>
      </c>
      <c r="AH2796" s="103"/>
    </row>
    <row r="2797" spans="1:34">
      <c r="A2797" s="533"/>
      <c r="C2797" s="67" t="str">
        <f>'Terminated loans'!F1987</f>
        <v>E</v>
      </c>
      <c r="D2797" s="19">
        <f>'Terminated loans'!H1987</f>
        <v>143035158</v>
      </c>
      <c r="E2797" s="19">
        <f>'Terminated loans'!I1987</f>
        <v>99</v>
      </c>
      <c r="F2797" s="19" t="str">
        <f>'Terminated loans'!J1987</f>
        <v>JAGANAH G(SL 1087)</v>
      </c>
      <c r="G2797" s="547" t="str">
        <f t="shared" si="1109"/>
        <v>A1</v>
      </c>
      <c r="H2797" s="21">
        <f>'Terminated loans'!L1987</f>
        <v>39801</v>
      </c>
      <c r="I2797" s="21">
        <f>IF(B2797="VELS",'Terminated loans'!M1987,'Terminated loans'!B1987)</f>
        <v>42400</v>
      </c>
      <c r="J2797" s="34">
        <f t="shared" si="1139"/>
        <v>85</v>
      </c>
      <c r="K2797" s="34">
        <f t="shared" si="1136"/>
        <v>143</v>
      </c>
      <c r="L2797" s="34">
        <f t="shared" si="1137"/>
        <v>85</v>
      </c>
      <c r="M2797" s="34">
        <f t="shared" si="1138"/>
        <v>85</v>
      </c>
      <c r="N2797" s="52">
        <f t="shared" si="1096"/>
        <v>85</v>
      </c>
      <c r="O2797" s="318">
        <f>+'Terminated loans'!S1987</f>
        <v>1150023</v>
      </c>
      <c r="P2797" s="26">
        <f>+'Terminated loans'!T1987</f>
        <v>0.03</v>
      </c>
      <c r="Q2797" s="536">
        <f t="shared" si="1110"/>
        <v>8.6499999999999994E-2</v>
      </c>
      <c r="R2797" s="222">
        <f t="shared" si="1140"/>
        <v>15034.926977025758</v>
      </c>
      <c r="S2797" s="36">
        <f t="shared" si="1141"/>
        <v>953043.65804674674</v>
      </c>
      <c r="T2797" s="36">
        <f t="shared" si="1142"/>
        <v>196979.34195325326</v>
      </c>
      <c r="U2797" s="36">
        <f t="shared" si="1143"/>
        <v>324925.13500043238</v>
      </c>
      <c r="V2797" s="36">
        <f t="shared" si="1144"/>
        <v>127945.79304718948</v>
      </c>
      <c r="W2797" s="37">
        <f t="shared" si="1145"/>
        <v>196979.3419532429</v>
      </c>
      <c r="X2797" s="36">
        <f t="shared" si="1146"/>
        <v>196979.34195325326</v>
      </c>
      <c r="Y2797" s="276">
        <f t="shared" si="1147"/>
        <v>196979.3419532429</v>
      </c>
      <c r="Z2797" s="36">
        <f t="shared" si="1148"/>
        <v>324925.13500043238</v>
      </c>
      <c r="AA2797" s="36">
        <f t="shared" si="1149"/>
        <v>127945.79304718948</v>
      </c>
      <c r="AB2797" s="38">
        <f t="shared" si="1135"/>
        <v>-1.0360963642597198E-8</v>
      </c>
      <c r="AD2797" s="142">
        <f t="shared" si="1150"/>
        <v>85</v>
      </c>
      <c r="AH2797" s="103"/>
    </row>
    <row r="2798" spans="1:34">
      <c r="A2798" s="533"/>
      <c r="C2798" s="67" t="str">
        <f>'Terminated loans'!F1988</f>
        <v>E</v>
      </c>
      <c r="D2798" s="19">
        <f>'Terminated loans'!H1988</f>
        <v>143035697</v>
      </c>
      <c r="E2798" s="19">
        <f>'Terminated loans'!I1988</f>
        <v>99</v>
      </c>
      <c r="F2798" s="19" t="str">
        <f>'Terminated loans'!J1988</f>
        <v>SIVRAM I(SL 1491)</v>
      </c>
      <c r="G2798" s="547" t="str">
        <f t="shared" si="1109"/>
        <v>A1</v>
      </c>
      <c r="H2798" s="21">
        <f>'Terminated loans'!L1988</f>
        <v>39983</v>
      </c>
      <c r="I2798" s="21">
        <f>IF(B2798="VELS",'Terminated loans'!M1988,'Terminated loans'!B1988)</f>
        <v>42400</v>
      </c>
      <c r="J2798" s="34">
        <f t="shared" si="1139"/>
        <v>79</v>
      </c>
      <c r="K2798" s="34">
        <f t="shared" si="1136"/>
        <v>137</v>
      </c>
      <c r="L2798" s="34">
        <f t="shared" si="1137"/>
        <v>79</v>
      </c>
      <c r="M2798" s="34">
        <f t="shared" si="1138"/>
        <v>79</v>
      </c>
      <c r="N2798" s="52">
        <f t="shared" si="1096"/>
        <v>79</v>
      </c>
      <c r="O2798" s="318">
        <f>+'Terminated loans'!S1988</f>
        <v>330021</v>
      </c>
      <c r="P2798" s="26">
        <f>+'Terminated loans'!T1988</f>
        <v>0.03</v>
      </c>
      <c r="Q2798" s="536">
        <f t="shared" si="1110"/>
        <v>8.6499999999999994E-2</v>
      </c>
      <c r="R2798" s="222">
        <f t="shared" si="1140"/>
        <v>4608.7801978208972</v>
      </c>
      <c r="S2798" s="36">
        <f t="shared" si="1141"/>
        <v>276853.65409544524</v>
      </c>
      <c r="T2798" s="36">
        <f t="shared" si="1142"/>
        <v>53167.345904554764</v>
      </c>
      <c r="U2798" s="36">
        <f t="shared" si="1143"/>
        <v>87239.981532402628</v>
      </c>
      <c r="V2798" s="36">
        <f t="shared" si="1144"/>
        <v>34072.63562785089</v>
      </c>
      <c r="W2798" s="37">
        <f t="shared" si="1145"/>
        <v>53167.345904551737</v>
      </c>
      <c r="X2798" s="36">
        <f t="shared" si="1146"/>
        <v>53167.345904554764</v>
      </c>
      <c r="Y2798" s="276">
        <f t="shared" si="1147"/>
        <v>53167.345904551737</v>
      </c>
      <c r="Z2798" s="36">
        <f t="shared" si="1148"/>
        <v>87239.981532402628</v>
      </c>
      <c r="AA2798" s="36">
        <f t="shared" si="1149"/>
        <v>34072.63562785089</v>
      </c>
      <c r="AB2798" s="38">
        <f t="shared" si="1135"/>
        <v>-3.0267983675003052E-9</v>
      </c>
      <c r="AD2798" s="142">
        <f t="shared" si="1150"/>
        <v>79</v>
      </c>
      <c r="AH2798" s="103"/>
    </row>
    <row r="2799" spans="1:34">
      <c r="A2799" s="533"/>
      <c r="C2799" s="67" t="str">
        <f>'Terminated loans'!F1989</f>
        <v>E</v>
      </c>
      <c r="D2799" s="19">
        <f>'Terminated loans'!H1989</f>
        <v>143980057</v>
      </c>
      <c r="E2799" s="19">
        <f>'Terminated loans'!I1989</f>
        <v>98</v>
      </c>
      <c r="F2799" s="19" t="str">
        <f>'Terminated loans'!J1989</f>
        <v>JOHN CHUAN Y M</v>
      </c>
      <c r="G2799" s="547" t="str">
        <f t="shared" si="1109"/>
        <v>D2</v>
      </c>
      <c r="H2799" s="21">
        <f>'Terminated loans'!L1989</f>
        <v>41304</v>
      </c>
      <c r="I2799" s="21">
        <f>IF(B2799="VELS",'Terminated loans'!M1989,'Terminated loans'!B1989)</f>
        <v>42400</v>
      </c>
      <c r="J2799" s="34">
        <f t="shared" si="1139"/>
        <v>36</v>
      </c>
      <c r="K2799" s="34">
        <f t="shared" si="1136"/>
        <v>94</v>
      </c>
      <c r="L2799" s="34">
        <f t="shared" si="1137"/>
        <v>36</v>
      </c>
      <c r="M2799" s="34">
        <f t="shared" si="1138"/>
        <v>36</v>
      </c>
      <c r="N2799" s="52">
        <f t="shared" ref="N2799:N2862" si="1151">IF(C2799="O",IF(ROUND(($I$35-H2799)/365*12,0)&gt;$L2799,$L2799,ROUND(($I$35-H2799)/365*12,0)),IF(OR(C2799="E",C2799="N"),ROUND(M2799,0),"CHECK"))</f>
        <v>36</v>
      </c>
      <c r="O2799" s="318">
        <f>+'Terminated loans'!S1989</f>
        <v>668184</v>
      </c>
      <c r="P2799" s="26">
        <f>+'Terminated loans'!T1989</f>
        <v>0.05</v>
      </c>
      <c r="Q2799" s="536">
        <f t="shared" si="1110"/>
        <v>9.4E-2</v>
      </c>
      <c r="R2799" s="222">
        <f t="shared" si="1140"/>
        <v>20026.0739109838</v>
      </c>
      <c r="S2799" s="36">
        <f t="shared" si="1141"/>
        <v>626084.32635984279</v>
      </c>
      <c r="T2799" s="36">
        <f t="shared" si="1142"/>
        <v>42099.673640157213</v>
      </c>
      <c r="U2799" s="36">
        <f t="shared" si="1143"/>
        <v>94854.334435577039</v>
      </c>
      <c r="V2799" s="36">
        <f t="shared" si="1144"/>
        <v>52754.660795416799</v>
      </c>
      <c r="W2799" s="37">
        <f t="shared" si="1145"/>
        <v>42099.673640160239</v>
      </c>
      <c r="X2799" s="36">
        <f t="shared" si="1146"/>
        <v>42099.673640157213</v>
      </c>
      <c r="Y2799" s="276">
        <f t="shared" si="1147"/>
        <v>42099.673640160239</v>
      </c>
      <c r="Z2799" s="36">
        <f t="shared" si="1148"/>
        <v>94854.334435577039</v>
      </c>
      <c r="AA2799" s="36">
        <f t="shared" si="1149"/>
        <v>52754.660795416799</v>
      </c>
      <c r="AB2799" s="38">
        <f t="shared" si="1135"/>
        <v>3.0267983675003052E-9</v>
      </c>
      <c r="AD2799" s="142">
        <f t="shared" si="1150"/>
        <v>36</v>
      </c>
      <c r="AH2799" s="103"/>
    </row>
    <row r="2800" spans="1:34">
      <c r="A2800" s="533"/>
      <c r="C2800" s="67" t="str">
        <f>'Terminated loans'!F1990</f>
        <v>E</v>
      </c>
      <c r="D2800" s="19">
        <f>'Terminated loans'!H1990</f>
        <v>143980677</v>
      </c>
      <c r="E2800" s="19">
        <f>'Terminated loans'!I1990</f>
        <v>98</v>
      </c>
      <c r="F2800" s="19" t="str">
        <f>'Terminated loans'!J1990</f>
        <v>JAGANAH G</v>
      </c>
      <c r="G2800" s="547" t="str">
        <f t="shared" si="1109"/>
        <v>E2</v>
      </c>
      <c r="H2800" s="21">
        <f>'Terminated loans'!L1990</f>
        <v>41502</v>
      </c>
      <c r="I2800" s="21">
        <f>IF(B2800="VELS",'Terminated loans'!M1990,'Terminated loans'!B1990)</f>
        <v>42400</v>
      </c>
      <c r="J2800" s="34">
        <f t="shared" si="1139"/>
        <v>30</v>
      </c>
      <c r="K2800" s="34">
        <f t="shared" si="1136"/>
        <v>88</v>
      </c>
      <c r="L2800" s="34">
        <f t="shared" si="1137"/>
        <v>30</v>
      </c>
      <c r="M2800" s="34">
        <f t="shared" si="1138"/>
        <v>30</v>
      </c>
      <c r="N2800" s="52">
        <f t="shared" si="1151"/>
        <v>30</v>
      </c>
      <c r="O2800" s="318">
        <f>+'Terminated loans'!S1990</f>
        <v>709599</v>
      </c>
      <c r="P2800" s="26">
        <f>+'Terminated loans'!T1990</f>
        <v>0.05</v>
      </c>
      <c r="Q2800" s="536">
        <f t="shared" si="1110"/>
        <v>9.1499999999999998E-2</v>
      </c>
      <c r="R2800" s="222">
        <f t="shared" si="1140"/>
        <v>25211.601422887616</v>
      </c>
      <c r="S2800" s="36">
        <f t="shared" si="1141"/>
        <v>673792.95884199184</v>
      </c>
      <c r="T2800" s="36">
        <f t="shared" si="1142"/>
        <v>35806.041158008156</v>
      </c>
      <c r="U2800" s="36">
        <f t="shared" si="1143"/>
        <v>82555.083844636683</v>
      </c>
      <c r="V2800" s="36">
        <f t="shared" si="1144"/>
        <v>46749.042686628294</v>
      </c>
      <c r="W2800" s="37">
        <f t="shared" si="1145"/>
        <v>35806.041158008389</v>
      </c>
      <c r="X2800" s="36">
        <f t="shared" si="1146"/>
        <v>35806.041158008156</v>
      </c>
      <c r="Y2800" s="276">
        <f t="shared" si="1147"/>
        <v>35806.041158008389</v>
      </c>
      <c r="Z2800" s="36">
        <f t="shared" si="1148"/>
        <v>82555.083844636683</v>
      </c>
      <c r="AA2800" s="36">
        <f t="shared" si="1149"/>
        <v>46749.042686628294</v>
      </c>
      <c r="AB2800" s="38">
        <f t="shared" si="1135"/>
        <v>2.3283064365386963E-10</v>
      </c>
      <c r="AD2800" s="142">
        <f t="shared" si="1150"/>
        <v>30</v>
      </c>
      <c r="AH2800" s="103"/>
    </row>
    <row r="2801" spans="1:34">
      <c r="A2801" s="533"/>
      <c r="C2801" s="67" t="str">
        <f>'Terminated loans'!F1991</f>
        <v>E</v>
      </c>
      <c r="D2801" s="19">
        <f>'Terminated loans'!H1991</f>
        <v>143982165</v>
      </c>
      <c r="E2801" s="19">
        <f>'Terminated loans'!I1991</f>
        <v>98</v>
      </c>
      <c r="F2801" s="19" t="str">
        <f>'Terminated loans'!J1991</f>
        <v>APPASAMY J C J C P</v>
      </c>
      <c r="G2801" s="547" t="str">
        <f t="shared" si="1109"/>
        <v>E2</v>
      </c>
      <c r="H2801" s="21">
        <f>'Terminated loans'!L1991</f>
        <v>41550</v>
      </c>
      <c r="I2801" s="21">
        <f>IF(B2801="VELS",'Terminated loans'!M1991,'Terminated loans'!B1991)</f>
        <v>42400</v>
      </c>
      <c r="J2801" s="34">
        <f t="shared" si="1139"/>
        <v>28</v>
      </c>
      <c r="K2801" s="34">
        <f t="shared" si="1136"/>
        <v>86</v>
      </c>
      <c r="L2801" s="34">
        <f t="shared" si="1137"/>
        <v>28</v>
      </c>
      <c r="M2801" s="34">
        <f t="shared" si="1138"/>
        <v>28</v>
      </c>
      <c r="N2801" s="52">
        <f t="shared" si="1151"/>
        <v>28</v>
      </c>
      <c r="O2801" s="318">
        <f>+'Terminated loans'!S1991</f>
        <v>125242</v>
      </c>
      <c r="P2801" s="26">
        <f>+'Terminated loans'!T1991</f>
        <v>0.05</v>
      </c>
      <c r="Q2801" s="536">
        <f t="shared" si="1110"/>
        <v>9.1499999999999998E-2</v>
      </c>
      <c r="R2801" s="222">
        <f t="shared" si="1140"/>
        <v>4748.2233249586989</v>
      </c>
      <c r="S2801" s="36">
        <f t="shared" si="1141"/>
        <v>119308.63120674084</v>
      </c>
      <c r="T2801" s="36">
        <f t="shared" si="1142"/>
        <v>5933.3687932591565</v>
      </c>
      <c r="U2801" s="36">
        <f t="shared" si="1143"/>
        <v>13641.621892102849</v>
      </c>
      <c r="V2801" s="36">
        <f t="shared" si="1144"/>
        <v>7708.2530988435756</v>
      </c>
      <c r="W2801" s="37">
        <f t="shared" si="1145"/>
        <v>5933.3687932592729</v>
      </c>
      <c r="X2801" s="36">
        <f t="shared" si="1146"/>
        <v>5933.3687932591565</v>
      </c>
      <c r="Y2801" s="276">
        <f t="shared" si="1147"/>
        <v>5933.3687932592729</v>
      </c>
      <c r="Z2801" s="36">
        <f t="shared" si="1148"/>
        <v>13641.621892102849</v>
      </c>
      <c r="AA2801" s="36">
        <f t="shared" si="1149"/>
        <v>7708.2530988435756</v>
      </c>
      <c r="AB2801" s="38">
        <f t="shared" si="1135"/>
        <v>1.1641532182693481E-10</v>
      </c>
      <c r="AD2801" s="142">
        <f t="shared" si="1150"/>
        <v>28</v>
      </c>
      <c r="AH2801" s="103"/>
    </row>
    <row r="2802" spans="1:34">
      <c r="A2802" s="533"/>
      <c r="C2802" s="67" t="str">
        <f>'Terminated loans'!F1992</f>
        <v>E</v>
      </c>
      <c r="D2802" s="19">
        <f>'Terminated loans'!H1992</f>
        <v>143982580</v>
      </c>
      <c r="E2802" s="19">
        <f>'Terminated loans'!I1992</f>
        <v>98</v>
      </c>
      <c r="F2802" s="19" t="str">
        <f>'Terminated loans'!J1992</f>
        <v>MURTHEN J P C</v>
      </c>
      <c r="G2802" s="547" t="str">
        <f t="shared" si="1109"/>
        <v>E2</v>
      </c>
      <c r="H2802" s="21">
        <f>'Terminated loans'!L1992</f>
        <v>41775</v>
      </c>
      <c r="I2802" s="21">
        <f>IF(B2802="VELS",'Terminated loans'!M1992,'Terminated loans'!B1992)</f>
        <v>42400</v>
      </c>
      <c r="J2802" s="34">
        <f t="shared" si="1139"/>
        <v>21</v>
      </c>
      <c r="K2802" s="34">
        <f t="shared" si="1136"/>
        <v>79</v>
      </c>
      <c r="L2802" s="34">
        <f t="shared" si="1137"/>
        <v>21</v>
      </c>
      <c r="M2802" s="34">
        <f t="shared" si="1138"/>
        <v>21</v>
      </c>
      <c r="N2802" s="52">
        <f t="shared" si="1151"/>
        <v>21</v>
      </c>
      <c r="O2802" s="318">
        <f>+'Terminated loans'!S1992</f>
        <v>203689</v>
      </c>
      <c r="P2802" s="26">
        <f>+'Terminated loans'!T1992</f>
        <v>0.05</v>
      </c>
      <c r="Q2802" s="536">
        <f t="shared" si="1110"/>
        <v>9.1499999999999998E-2</v>
      </c>
      <c r="R2802" s="222">
        <f t="shared" si="1140"/>
        <v>10150.196338545724</v>
      </c>
      <c r="S2802" s="36">
        <f t="shared" si="1141"/>
        <v>196274.90625319458</v>
      </c>
      <c r="T2802" s="36">
        <f t="shared" si="1142"/>
        <v>7414.093746805418</v>
      </c>
      <c r="U2802" s="36">
        <f t="shared" si="1143"/>
        <v>16879.216856265673</v>
      </c>
      <c r="V2802" s="36">
        <f t="shared" si="1144"/>
        <v>9465.1231094601972</v>
      </c>
      <c r="W2802" s="37">
        <f t="shared" si="1145"/>
        <v>7414.0937468054763</v>
      </c>
      <c r="X2802" s="36">
        <f t="shared" si="1146"/>
        <v>7414.093746805418</v>
      </c>
      <c r="Y2802" s="276">
        <f t="shared" si="1147"/>
        <v>7414.0937468054763</v>
      </c>
      <c r="Z2802" s="36">
        <f t="shared" si="1148"/>
        <v>16879.216856265673</v>
      </c>
      <c r="AA2802" s="36">
        <f t="shared" si="1149"/>
        <v>9465.1231094601972</v>
      </c>
      <c r="AB2802" s="38">
        <f t="shared" si="1135"/>
        <v>5.8207660913467407E-11</v>
      </c>
      <c r="AD2802" s="142">
        <f t="shared" si="1150"/>
        <v>21</v>
      </c>
      <c r="AH2802" s="103"/>
    </row>
    <row r="2803" spans="1:34">
      <c r="A2803" s="533"/>
      <c r="C2803" s="67" t="str">
        <f>'Terminated loans'!F1993</f>
        <v>E</v>
      </c>
      <c r="D2803" s="19">
        <f>'Terminated loans'!H1993</f>
        <v>143995577</v>
      </c>
      <c r="E2803" s="19">
        <f>'Terminated loans'!I1993</f>
        <v>98</v>
      </c>
      <c r="F2803" s="19" t="str">
        <f>'Terminated loans'!J1993</f>
        <v>BUNDHOO K</v>
      </c>
      <c r="G2803" s="547" t="str">
        <f t="shared" si="1109"/>
        <v>C2</v>
      </c>
      <c r="H2803" s="21">
        <f>'Terminated loans'!L1993</f>
        <v>40728</v>
      </c>
      <c r="I2803" s="21">
        <f>IF(B2803="VELS",'Terminated loans'!M1993,'Terminated loans'!B1993)</f>
        <v>42400</v>
      </c>
      <c r="J2803" s="34">
        <f t="shared" si="1139"/>
        <v>55</v>
      </c>
      <c r="K2803" s="34">
        <f t="shared" si="1136"/>
        <v>113</v>
      </c>
      <c r="L2803" s="34">
        <f t="shared" si="1137"/>
        <v>55</v>
      </c>
      <c r="M2803" s="34">
        <f t="shared" si="1138"/>
        <v>55</v>
      </c>
      <c r="N2803" s="52">
        <f t="shared" si="1151"/>
        <v>55</v>
      </c>
      <c r="O2803" s="318">
        <f>+'Terminated loans'!S1993</f>
        <v>602416</v>
      </c>
      <c r="P2803" s="26">
        <f>+'Terminated loans'!T1993</f>
        <v>0.05</v>
      </c>
      <c r="Q2803" s="536">
        <f t="shared" si="1110"/>
        <v>9.9000000000000005E-2</v>
      </c>
      <c r="R2803" s="222">
        <f t="shared" si="1140"/>
        <v>12278.648557389992</v>
      </c>
      <c r="S2803" s="36">
        <f t="shared" si="1141"/>
        <v>541116.14361840417</v>
      </c>
      <c r="T2803" s="36">
        <f t="shared" si="1142"/>
        <v>61299.856381595833</v>
      </c>
      <c r="U2803" s="36">
        <f t="shared" si="1143"/>
        <v>134209.52703805303</v>
      </c>
      <c r="V2803" s="36">
        <f t="shared" si="1144"/>
        <v>72909.670656449511</v>
      </c>
      <c r="W2803" s="37">
        <f t="shared" si="1145"/>
        <v>61299.856381603517</v>
      </c>
      <c r="X2803" s="36">
        <f t="shared" si="1146"/>
        <v>61299.856381595833</v>
      </c>
      <c r="Y2803" s="276">
        <f t="shared" si="1147"/>
        <v>61299.856381603517</v>
      </c>
      <c r="Z2803" s="36">
        <f t="shared" si="1148"/>
        <v>134209.52703805303</v>
      </c>
      <c r="AA2803" s="36">
        <f t="shared" si="1149"/>
        <v>72909.670656449511</v>
      </c>
      <c r="AB2803" s="38">
        <f t="shared" si="1135"/>
        <v>7.6834112405776978E-9</v>
      </c>
      <c r="AD2803" s="142">
        <f t="shared" si="1150"/>
        <v>55</v>
      </c>
      <c r="AH2803" s="103"/>
    </row>
    <row r="2804" spans="1:34">
      <c r="A2804" s="533"/>
      <c r="C2804" s="67" t="str">
        <f>'Terminated loans'!F1994</f>
        <v>E</v>
      </c>
      <c r="D2804" s="19">
        <f>'Terminated loans'!H1994</f>
        <v>143999416</v>
      </c>
      <c r="E2804" s="19">
        <f>'Terminated loans'!I1994</f>
        <v>98</v>
      </c>
      <c r="F2804" s="19" t="str">
        <f>'Terminated loans'!J1994</f>
        <v>HEERAH D B</v>
      </c>
      <c r="G2804" s="547" t="str">
        <f t="shared" si="1109"/>
        <v>D2</v>
      </c>
      <c r="H2804" s="21">
        <f>'Terminated loans'!L1994</f>
        <v>41130</v>
      </c>
      <c r="I2804" s="21">
        <f>IF(B2804="VELS",'Terminated loans'!M1994,'Terminated loans'!B1994)</f>
        <v>42400</v>
      </c>
      <c r="J2804" s="34">
        <f t="shared" si="1139"/>
        <v>42</v>
      </c>
      <c r="K2804" s="34">
        <f t="shared" si="1136"/>
        <v>100</v>
      </c>
      <c r="L2804" s="34">
        <f t="shared" si="1137"/>
        <v>42</v>
      </c>
      <c r="M2804" s="34">
        <f t="shared" si="1138"/>
        <v>42</v>
      </c>
      <c r="N2804" s="52">
        <f t="shared" si="1151"/>
        <v>42</v>
      </c>
      <c r="O2804" s="318">
        <f>+'Terminated loans'!S1994</f>
        <v>186361</v>
      </c>
      <c r="P2804" s="26">
        <f>+'Terminated loans'!T1994</f>
        <v>0.05</v>
      </c>
      <c r="Q2804" s="536">
        <f t="shared" si="1110"/>
        <v>9.4E-2</v>
      </c>
      <c r="R2804" s="222">
        <f t="shared" si="1140"/>
        <v>4845.9511939179138</v>
      </c>
      <c r="S2804" s="36">
        <f t="shared" si="1141"/>
        <v>172866.76264867905</v>
      </c>
      <c r="T2804" s="36">
        <f t="shared" si="1142"/>
        <v>13494.237351320946</v>
      </c>
      <c r="U2804" s="36">
        <f t="shared" si="1143"/>
        <v>30663.187495874095</v>
      </c>
      <c r="V2804" s="36">
        <f t="shared" si="1144"/>
        <v>17168.950144552364</v>
      </c>
      <c r="W2804" s="37">
        <f t="shared" si="1145"/>
        <v>13494.237351321732</v>
      </c>
      <c r="X2804" s="36">
        <f t="shared" si="1146"/>
        <v>13494.237351320946</v>
      </c>
      <c r="Y2804" s="276">
        <f t="shared" si="1147"/>
        <v>13494.237351321732</v>
      </c>
      <c r="Z2804" s="36">
        <f t="shared" si="1148"/>
        <v>30663.187495874095</v>
      </c>
      <c r="AA2804" s="36">
        <f t="shared" si="1149"/>
        <v>17168.950144552364</v>
      </c>
      <c r="AB2804" s="38">
        <f t="shared" si="1135"/>
        <v>7.8580342233181E-10</v>
      </c>
      <c r="AD2804" s="142">
        <f t="shared" si="1150"/>
        <v>42</v>
      </c>
      <c r="AH2804" s="103"/>
    </row>
    <row r="2805" spans="1:34">
      <c r="A2805" s="533"/>
      <c r="C2805" s="67" t="str">
        <f>'Terminated loans'!F1995</f>
        <v>E</v>
      </c>
      <c r="D2805" s="19">
        <f>'Terminated loans'!H1995</f>
        <v>143084906</v>
      </c>
      <c r="E2805" s="19">
        <f>'Terminated loans'!I1995</f>
        <v>99</v>
      </c>
      <c r="F2805" s="19" t="str">
        <f>'Terminated loans'!J1995</f>
        <v>RAMSAMY K (SL2669)</v>
      </c>
      <c r="G2805" s="547" t="str">
        <f t="shared" si="1109"/>
        <v>D1</v>
      </c>
      <c r="H2805" s="21">
        <f>'Terminated loans'!L1995</f>
        <v>41005</v>
      </c>
      <c r="I2805" s="21">
        <f>IF(B2805="VELS",'Terminated loans'!M1995,'Terminated loans'!B1995)</f>
        <v>42429</v>
      </c>
      <c r="J2805" s="34">
        <f t="shared" ref="J2805:J2817" si="1152">ROUND((I2805-H2805)/365*12,0)</f>
        <v>47</v>
      </c>
      <c r="K2805" s="34">
        <f t="shared" si="1136"/>
        <v>104</v>
      </c>
      <c r="L2805" s="34">
        <f t="shared" si="1137"/>
        <v>47</v>
      </c>
      <c r="M2805" s="34">
        <f t="shared" si="1138"/>
        <v>47</v>
      </c>
      <c r="N2805" s="52">
        <f t="shared" si="1151"/>
        <v>47</v>
      </c>
      <c r="O2805" s="318">
        <f>+'Terminated loans'!S1995</f>
        <v>1361704</v>
      </c>
      <c r="P2805" s="26">
        <f>+'Terminated loans'!T1995</f>
        <v>0.03</v>
      </c>
      <c r="Q2805" s="536">
        <f t="shared" si="1110"/>
        <v>7.6499999999999999E-2</v>
      </c>
      <c r="R2805" s="222">
        <f t="shared" ref="R2805:R2817" si="1153">PMT(P2805/12,L2805,-O2805,0,0)</f>
        <v>30744.040135649298</v>
      </c>
      <c r="S2805" s="36">
        <f t="shared" ref="S2805:S2817" si="1154">(-PV(Q2805/12,L2805,R2805,0,0))</f>
        <v>1245188.0805487148</v>
      </c>
      <c r="T2805" s="36">
        <f t="shared" ref="T2805:T2817" si="1155">O2805-S2805</f>
        <v>116515.91945128515</v>
      </c>
      <c r="U2805" s="36">
        <f t="shared" ref="U2805:U2817" si="1156">-IF(OR(Q2805="",Q2805=0),0,(CUMIPMT(Q2805/12,L2805,S2805,1,M2805,0)))</f>
        <v>199781.80582680739</v>
      </c>
      <c r="V2805" s="36">
        <f t="shared" ref="V2805:V2817" si="1157">-IF(OR(P2805="",P2805=0),0,(CUMIPMT(P2805/12,L2805,O2805,1,M2805,0)))</f>
        <v>83265.886375517119</v>
      </c>
      <c r="W2805" s="37">
        <f t="shared" ref="W2805:W2817" si="1158">IF(ISERROR(U2805-V2805),0,U2805-V2805)</f>
        <v>116515.91945129028</v>
      </c>
      <c r="X2805" s="36">
        <f t="shared" ref="X2805:X2817" si="1159">IF(C2805="O",T2805/AD2805*N2805,T2805)</f>
        <v>116515.91945128515</v>
      </c>
      <c r="Y2805" s="276">
        <f t="shared" ref="Y2805:Y2817" si="1160">W2805</f>
        <v>116515.91945129028</v>
      </c>
      <c r="Z2805" s="36">
        <f t="shared" ref="Z2805:Z2817" si="1161">-IF(OR(Q2805="",Q2805=0),0,(CUMIPMT(Q2805/12,L2805,S2805,1,L2805,0)))</f>
        <v>199781.80582680739</v>
      </c>
      <c r="AA2805" s="36">
        <f t="shared" ref="AA2805:AA2817" si="1162">-IF(OR(P2805="",P2805=0),0,(CUMIPMT(P2805/12,L2805,O2805,1,L2805,0)))</f>
        <v>83265.886375517119</v>
      </c>
      <c r="AB2805" s="38">
        <f t="shared" si="1135"/>
        <v>5.1222741603851318E-9</v>
      </c>
      <c r="AD2805" s="142">
        <f t="shared" ref="AD2805:AD2817" si="1163">IF(L2805&gt;$J$2,$J$2,L2805)</f>
        <v>47</v>
      </c>
      <c r="AH2805" s="103"/>
    </row>
    <row r="2806" spans="1:34">
      <c r="A2806" s="533"/>
      <c r="C2806" s="67" t="str">
        <f>'Terminated loans'!F1996</f>
        <v>E</v>
      </c>
      <c r="D2806" s="19">
        <f>'Terminated loans'!H1996</f>
        <v>143515346</v>
      </c>
      <c r="E2806" s="19">
        <f>'Terminated loans'!I1996</f>
        <v>99</v>
      </c>
      <c r="F2806" s="19" t="str">
        <f>'Terminated loans'!J1996</f>
        <v>AH KIM Y NEWK (SL 3021)</v>
      </c>
      <c r="G2806" s="547" t="str">
        <f t="shared" si="1109"/>
        <v>E1</v>
      </c>
      <c r="H2806" s="21">
        <f>'Terminated loans'!L1996</f>
        <v>41845</v>
      </c>
      <c r="I2806" s="21">
        <f>IF(B2806="VELS",'Terminated loans'!M1996,'Terminated loans'!B1996)</f>
        <v>42429</v>
      </c>
      <c r="J2806" s="34">
        <f t="shared" si="1152"/>
        <v>19</v>
      </c>
      <c r="K2806" s="34">
        <f t="shared" si="1136"/>
        <v>76</v>
      </c>
      <c r="L2806" s="34">
        <f t="shared" si="1137"/>
        <v>19</v>
      </c>
      <c r="M2806" s="34">
        <f t="shared" si="1138"/>
        <v>19</v>
      </c>
      <c r="N2806" s="52">
        <f t="shared" si="1151"/>
        <v>19</v>
      </c>
      <c r="O2806" s="318">
        <f>+'Terminated loans'!S1996</f>
        <v>1005780</v>
      </c>
      <c r="P2806" s="26">
        <f>+'Terminated loans'!T1996</f>
        <v>0.03</v>
      </c>
      <c r="Q2806" s="536">
        <f t="shared" si="1110"/>
        <v>7.3999999999999996E-2</v>
      </c>
      <c r="R2806" s="222">
        <f t="shared" si="1153"/>
        <v>54269.096912013163</v>
      </c>
      <c r="S2806" s="36">
        <f t="shared" si="1154"/>
        <v>970181.79827703931</v>
      </c>
      <c r="T2806" s="36">
        <f t="shared" si="1155"/>
        <v>35598.201722960686</v>
      </c>
      <c r="U2806" s="36">
        <f t="shared" si="1156"/>
        <v>60931.043051210931</v>
      </c>
      <c r="V2806" s="36">
        <f t="shared" si="1157"/>
        <v>25332.841328250128</v>
      </c>
      <c r="W2806" s="37">
        <f t="shared" si="1158"/>
        <v>35598.201722960803</v>
      </c>
      <c r="X2806" s="36">
        <f t="shared" si="1159"/>
        <v>35598.201722960686</v>
      </c>
      <c r="Y2806" s="276">
        <f t="shared" si="1160"/>
        <v>35598.201722960803</v>
      </c>
      <c r="Z2806" s="36">
        <f t="shared" si="1161"/>
        <v>60931.043051210931</v>
      </c>
      <c r="AA2806" s="36">
        <f t="shared" si="1162"/>
        <v>25332.841328250128</v>
      </c>
      <c r="AB2806" s="38">
        <f t="shared" si="1135"/>
        <v>1.1641532182693481E-10</v>
      </c>
      <c r="AD2806" s="142">
        <f t="shared" si="1163"/>
        <v>19</v>
      </c>
      <c r="AH2806" s="103"/>
    </row>
    <row r="2807" spans="1:34">
      <c r="A2807" s="533"/>
      <c r="C2807" s="67" t="str">
        <f>'Terminated loans'!F1997</f>
        <v>E</v>
      </c>
      <c r="D2807" s="19">
        <f>'Terminated loans'!H1997</f>
        <v>143980154</v>
      </c>
      <c r="E2807" s="19">
        <f>'Terminated loans'!I1997</f>
        <v>98</v>
      </c>
      <c r="F2807" s="19" t="str">
        <f>'Terminated loans'!J1997</f>
        <v>MOTOO M N J</v>
      </c>
      <c r="G2807" s="547" t="str">
        <f t="shared" si="1109"/>
        <v>D2</v>
      </c>
      <c r="H2807" s="21">
        <f>'Terminated loans'!L1997</f>
        <v>41214</v>
      </c>
      <c r="I2807" s="21">
        <f>IF(B2807="VELS",'Terminated loans'!M1997,'Terminated loans'!B1997)</f>
        <v>42429</v>
      </c>
      <c r="J2807" s="34">
        <f t="shared" si="1152"/>
        <v>40</v>
      </c>
      <c r="K2807" s="34">
        <f t="shared" si="1136"/>
        <v>97</v>
      </c>
      <c r="L2807" s="34">
        <f t="shared" si="1137"/>
        <v>40</v>
      </c>
      <c r="M2807" s="34">
        <f t="shared" si="1138"/>
        <v>40</v>
      </c>
      <c r="N2807" s="52">
        <f t="shared" si="1151"/>
        <v>40</v>
      </c>
      <c r="O2807" s="318">
        <f>+'Terminated loans'!S1997</f>
        <v>250312</v>
      </c>
      <c r="P2807" s="26">
        <f>+'Terminated loans'!T1997</f>
        <v>0.05</v>
      </c>
      <c r="Q2807" s="536">
        <f t="shared" si="1110"/>
        <v>9.4E-2</v>
      </c>
      <c r="R2807" s="222">
        <f t="shared" si="1153"/>
        <v>6806.7602750104015</v>
      </c>
      <c r="S2807" s="36">
        <f t="shared" si="1154"/>
        <v>232965.68815930301</v>
      </c>
      <c r="T2807" s="36">
        <f t="shared" si="1155"/>
        <v>17346.311840696988</v>
      </c>
      <c r="U2807" s="36">
        <f t="shared" si="1156"/>
        <v>39304.722841114126</v>
      </c>
      <c r="V2807" s="36">
        <f t="shared" si="1157"/>
        <v>21958.411000416003</v>
      </c>
      <c r="W2807" s="37">
        <f t="shared" si="1158"/>
        <v>17346.311840698123</v>
      </c>
      <c r="X2807" s="36">
        <f t="shared" si="1159"/>
        <v>17346.311840696988</v>
      </c>
      <c r="Y2807" s="276">
        <f t="shared" si="1160"/>
        <v>17346.311840698123</v>
      </c>
      <c r="Z2807" s="36">
        <f t="shared" si="1161"/>
        <v>39304.722841114126</v>
      </c>
      <c r="AA2807" s="36">
        <f t="shared" si="1162"/>
        <v>21958.411000416003</v>
      </c>
      <c r="AB2807" s="38">
        <f t="shared" si="1135"/>
        <v>1.1350493878126144E-9</v>
      </c>
      <c r="AD2807" s="142">
        <f t="shared" si="1163"/>
        <v>40</v>
      </c>
      <c r="AH2807" s="103"/>
    </row>
    <row r="2808" spans="1:34">
      <c r="A2808" s="533"/>
      <c r="C2808" s="67" t="str">
        <f>'Terminated loans'!F1998</f>
        <v>E</v>
      </c>
      <c r="D2808" s="19">
        <f>'Terminated loans'!H1998</f>
        <v>143984303</v>
      </c>
      <c r="E2808" s="19">
        <f>'Terminated loans'!I1998</f>
        <v>98</v>
      </c>
      <c r="F2808" s="19" t="str">
        <f>'Terminated loans'!J1998</f>
        <v>FRANCOIS P D</v>
      </c>
      <c r="G2808" s="547" t="str">
        <f t="shared" si="1109"/>
        <v>E2</v>
      </c>
      <c r="H2808" s="21">
        <f>'Terminated loans'!L1998</f>
        <v>41879</v>
      </c>
      <c r="I2808" s="21">
        <f>IF(B2808="VELS",'Terminated loans'!M1998,'Terminated loans'!B1998)</f>
        <v>42429</v>
      </c>
      <c r="J2808" s="34">
        <f t="shared" si="1152"/>
        <v>18</v>
      </c>
      <c r="K2808" s="34">
        <f t="shared" si="1136"/>
        <v>75</v>
      </c>
      <c r="L2808" s="34">
        <f t="shared" si="1137"/>
        <v>18</v>
      </c>
      <c r="M2808" s="34">
        <f t="shared" si="1138"/>
        <v>18</v>
      </c>
      <c r="N2808" s="52">
        <f t="shared" si="1151"/>
        <v>18</v>
      </c>
      <c r="O2808" s="318">
        <f>+'Terminated loans'!S1998</f>
        <v>160714</v>
      </c>
      <c r="P2808" s="26">
        <f>+'Terminated loans'!T1998</f>
        <v>0.05</v>
      </c>
      <c r="Q2808" s="536">
        <f t="shared" si="1110"/>
        <v>9.1499999999999998E-2</v>
      </c>
      <c r="R2808" s="222">
        <f t="shared" si="1153"/>
        <v>9286.1408310596871</v>
      </c>
      <c r="S2808" s="36">
        <f t="shared" si="1154"/>
        <v>155634.22071834758</v>
      </c>
      <c r="T2808" s="36">
        <f t="shared" si="1155"/>
        <v>5079.7792816524161</v>
      </c>
      <c r="U2808" s="36">
        <f t="shared" si="1156"/>
        <v>11516.314240726875</v>
      </c>
      <c r="V2808" s="36">
        <f t="shared" si="1157"/>
        <v>6436.5349590744008</v>
      </c>
      <c r="W2808" s="37">
        <f t="shared" si="1158"/>
        <v>5079.7792816524743</v>
      </c>
      <c r="X2808" s="36">
        <f t="shared" si="1159"/>
        <v>5079.7792816524161</v>
      </c>
      <c r="Y2808" s="276">
        <f t="shared" si="1160"/>
        <v>5079.7792816524743</v>
      </c>
      <c r="Z2808" s="36">
        <f t="shared" si="1161"/>
        <v>11516.314240726875</v>
      </c>
      <c r="AA2808" s="36">
        <f t="shared" si="1162"/>
        <v>6436.5349590744008</v>
      </c>
      <c r="AB2808" s="38">
        <f t="shared" si="1135"/>
        <v>5.8207660913467407E-11</v>
      </c>
      <c r="AD2808" s="142">
        <f t="shared" si="1163"/>
        <v>18</v>
      </c>
      <c r="AH2808" s="103"/>
    </row>
    <row r="2809" spans="1:34">
      <c r="A2809" s="533"/>
      <c r="C2809" s="67" t="str">
        <f>'Terminated loans'!F1999</f>
        <v>N</v>
      </c>
      <c r="D2809" s="19">
        <f>'Terminated loans'!H1999</f>
        <v>143991482</v>
      </c>
      <c r="E2809" s="19">
        <f>'Terminated loans'!I1999</f>
        <v>98</v>
      </c>
      <c r="F2809" s="19" t="str">
        <f>'Terminated loans'!J1999</f>
        <v>WONG PING LUN K L</v>
      </c>
      <c r="G2809" s="547" t="str">
        <f t="shared" si="1109"/>
        <v>A2</v>
      </c>
      <c r="H2809" s="21">
        <f>'Terminated loans'!L1999</f>
        <v>40248</v>
      </c>
      <c r="I2809" s="21">
        <f>IF(B2809="VELS",'Terminated loans'!M1999,'Terminated loans'!B1999)</f>
        <v>42423</v>
      </c>
      <c r="J2809" s="34">
        <f t="shared" si="1152"/>
        <v>72</v>
      </c>
      <c r="K2809" s="34">
        <f t="shared" si="1136"/>
        <v>129</v>
      </c>
      <c r="L2809" s="34">
        <f t="shared" si="1137"/>
        <v>60</v>
      </c>
      <c r="M2809" s="34">
        <f t="shared" si="1138"/>
        <v>60</v>
      </c>
      <c r="N2809" s="52">
        <f t="shared" si="1151"/>
        <v>60</v>
      </c>
      <c r="O2809" s="318">
        <f>+'Terminated loans'!S1999</f>
        <v>485360</v>
      </c>
      <c r="P2809" s="26">
        <f>+'Terminated loans'!T1999</f>
        <v>0.05</v>
      </c>
      <c r="Q2809" s="536">
        <f t="shared" si="1110"/>
        <v>0.104</v>
      </c>
      <c r="R2809" s="222">
        <f t="shared" si="1153"/>
        <v>9159.3419614571467</v>
      </c>
      <c r="S2809" s="36">
        <f t="shared" si="1154"/>
        <v>427120.54395677813</v>
      </c>
      <c r="T2809" s="36">
        <f t="shared" si="1155"/>
        <v>58239.456043221871</v>
      </c>
      <c r="U2809" s="36">
        <f t="shared" si="1156"/>
        <v>122439.9737306466</v>
      </c>
      <c r="V2809" s="36">
        <f t="shared" si="1157"/>
        <v>64200.517687428743</v>
      </c>
      <c r="W2809" s="37">
        <f t="shared" si="1158"/>
        <v>58239.456043217855</v>
      </c>
      <c r="X2809" s="36">
        <f t="shared" si="1159"/>
        <v>58239.456043221871</v>
      </c>
      <c r="Y2809" s="276">
        <f t="shared" si="1160"/>
        <v>58239.456043217855</v>
      </c>
      <c r="Z2809" s="36">
        <f t="shared" si="1161"/>
        <v>122439.9737306466</v>
      </c>
      <c r="AA2809" s="36">
        <f t="shared" si="1162"/>
        <v>64200.517687428743</v>
      </c>
      <c r="AB2809" s="38">
        <f t="shared" si="1135"/>
        <v>-4.0163286030292511E-9</v>
      </c>
      <c r="AD2809" s="142">
        <f t="shared" si="1163"/>
        <v>60</v>
      </c>
      <c r="AH2809" s="103"/>
    </row>
    <row r="2810" spans="1:34">
      <c r="A2810" s="533"/>
      <c r="C2810" s="67" t="str">
        <f>'Terminated loans'!F2000</f>
        <v>E</v>
      </c>
      <c r="D2810" s="19">
        <f>'Terminated loans'!H2000</f>
        <v>143993469</v>
      </c>
      <c r="E2810" s="19">
        <f>'Terminated loans'!I2000</f>
        <v>98</v>
      </c>
      <c r="F2810" s="19" t="str">
        <f>'Terminated loans'!J2000</f>
        <v>APPADOO L L</v>
      </c>
      <c r="G2810" s="547" t="str">
        <f t="shared" si="1109"/>
        <v>B2</v>
      </c>
      <c r="H2810" s="21">
        <f>'Terminated loans'!L2000</f>
        <v>40605</v>
      </c>
      <c r="I2810" s="21">
        <f>IF(B2810="VELS",'Terminated loans'!M2000,'Terminated loans'!B2000)</f>
        <v>42429</v>
      </c>
      <c r="J2810" s="34">
        <f t="shared" si="1152"/>
        <v>60</v>
      </c>
      <c r="K2810" s="34">
        <f t="shared" si="1136"/>
        <v>117</v>
      </c>
      <c r="L2810" s="34">
        <f t="shared" si="1137"/>
        <v>60</v>
      </c>
      <c r="M2810" s="34">
        <f t="shared" si="1138"/>
        <v>60</v>
      </c>
      <c r="N2810" s="52">
        <f t="shared" si="1151"/>
        <v>60</v>
      </c>
      <c r="O2810" s="318">
        <f>+'Terminated loans'!S2000</f>
        <v>1100915</v>
      </c>
      <c r="P2810" s="26">
        <f>+'Terminated loans'!T2000</f>
        <v>0.05</v>
      </c>
      <c r="Q2810" s="536">
        <f t="shared" si="1110"/>
        <v>9.4E-2</v>
      </c>
      <c r="R2810" s="222">
        <f t="shared" si="1153"/>
        <v>20775.624187196299</v>
      </c>
      <c r="S2810" s="36">
        <f t="shared" si="1154"/>
        <v>991533.36782477715</v>
      </c>
      <c r="T2810" s="36">
        <f t="shared" si="1155"/>
        <v>109381.63217522285</v>
      </c>
      <c r="U2810" s="36">
        <f t="shared" si="1156"/>
        <v>255004.08340700541</v>
      </c>
      <c r="V2810" s="36">
        <f t="shared" si="1157"/>
        <v>145622.4512317779</v>
      </c>
      <c r="W2810" s="37">
        <f t="shared" si="1158"/>
        <v>109381.63217522751</v>
      </c>
      <c r="X2810" s="36">
        <f t="shared" si="1159"/>
        <v>109381.63217522285</v>
      </c>
      <c r="Y2810" s="276">
        <f t="shared" si="1160"/>
        <v>109381.63217522751</v>
      </c>
      <c r="Z2810" s="36">
        <f t="shared" si="1161"/>
        <v>255004.08340700541</v>
      </c>
      <c r="AA2810" s="36">
        <f t="shared" si="1162"/>
        <v>145622.4512317779</v>
      </c>
      <c r="AB2810" s="38">
        <f t="shared" si="1135"/>
        <v>4.6566128730773926E-9</v>
      </c>
      <c r="AD2810" s="142">
        <f t="shared" si="1163"/>
        <v>60</v>
      </c>
      <c r="AH2810" s="103"/>
    </row>
    <row r="2811" spans="1:34">
      <c r="A2811" s="533"/>
      <c r="C2811" s="67" t="str">
        <f>'Terminated loans'!F2001</f>
        <v>E</v>
      </c>
      <c r="D2811" s="19">
        <f>'Terminated loans'!H2001</f>
        <v>143994457</v>
      </c>
      <c r="E2811" s="19">
        <f>'Terminated loans'!I2001</f>
        <v>98</v>
      </c>
      <c r="F2811" s="19" t="str">
        <f>'Terminated loans'!J2001</f>
        <v>DAVIS G H F</v>
      </c>
      <c r="G2811" s="547" t="str">
        <f t="shared" si="1109"/>
        <v>C2</v>
      </c>
      <c r="H2811" s="21">
        <f>'Terminated loans'!L2001</f>
        <v>40759</v>
      </c>
      <c r="I2811" s="21">
        <f>IF(B2811="VELS",'Terminated loans'!M2001,'Terminated loans'!B2001)</f>
        <v>42429</v>
      </c>
      <c r="J2811" s="34">
        <f t="shared" si="1152"/>
        <v>55</v>
      </c>
      <c r="K2811" s="34">
        <f t="shared" si="1136"/>
        <v>112</v>
      </c>
      <c r="L2811" s="34">
        <f t="shared" si="1137"/>
        <v>55</v>
      </c>
      <c r="M2811" s="34">
        <f t="shared" si="1138"/>
        <v>55</v>
      </c>
      <c r="N2811" s="52">
        <f t="shared" si="1151"/>
        <v>55</v>
      </c>
      <c r="O2811" s="318">
        <f>+'Terminated loans'!S2001</f>
        <v>1750728</v>
      </c>
      <c r="P2811" s="26">
        <f>+'Terminated loans'!T2001</f>
        <v>0.05</v>
      </c>
      <c r="Q2811" s="536">
        <f t="shared" si="1110"/>
        <v>9.9000000000000005E-2</v>
      </c>
      <c r="R2811" s="222">
        <f t="shared" si="1153"/>
        <v>35683.935738065164</v>
      </c>
      <c r="S2811" s="36">
        <f t="shared" si="1154"/>
        <v>1572579.7188068733</v>
      </c>
      <c r="T2811" s="36">
        <f t="shared" si="1155"/>
        <v>178148.28119312669</v>
      </c>
      <c r="U2811" s="36">
        <f t="shared" si="1156"/>
        <v>390036.74678673269</v>
      </c>
      <c r="V2811" s="36">
        <f t="shared" si="1157"/>
        <v>211888.46559358388</v>
      </c>
      <c r="W2811" s="37">
        <f t="shared" si="1158"/>
        <v>178148.28119314881</v>
      </c>
      <c r="X2811" s="36">
        <f t="shared" si="1159"/>
        <v>178148.28119312669</v>
      </c>
      <c r="Y2811" s="276">
        <f t="shared" si="1160"/>
        <v>178148.28119314881</v>
      </c>
      <c r="Z2811" s="36">
        <f t="shared" si="1161"/>
        <v>390036.74678673269</v>
      </c>
      <c r="AA2811" s="36">
        <f t="shared" si="1162"/>
        <v>211888.46559358388</v>
      </c>
      <c r="AB2811" s="38">
        <f t="shared" si="1135"/>
        <v>2.2118911147117615E-8</v>
      </c>
      <c r="AD2811" s="142">
        <f t="shared" si="1163"/>
        <v>55</v>
      </c>
      <c r="AH2811" s="103"/>
    </row>
    <row r="2812" spans="1:34">
      <c r="A2812" s="533"/>
      <c r="C2812" s="67" t="str">
        <f>'Terminated loans'!F2002</f>
        <v>E</v>
      </c>
      <c r="D2812" s="19">
        <f>'Terminated loans'!H2002</f>
        <v>143995925</v>
      </c>
      <c r="E2812" s="19">
        <f>'Terminated loans'!I2002</f>
        <v>98</v>
      </c>
      <c r="F2812" s="19" t="str">
        <f>'Terminated loans'!J2002</f>
        <v>FRANCOIS P D</v>
      </c>
      <c r="G2812" s="547" t="str">
        <f t="shared" si="1109"/>
        <v>C2</v>
      </c>
      <c r="H2812" s="21">
        <f>'Terminated loans'!L2002</f>
        <v>40759</v>
      </c>
      <c r="I2812" s="21">
        <f>IF(B2812="VELS",'Terminated loans'!M2002,'Terminated loans'!B2002)</f>
        <v>42429</v>
      </c>
      <c r="J2812" s="34">
        <f t="shared" si="1152"/>
        <v>55</v>
      </c>
      <c r="K2812" s="34">
        <f t="shared" si="1136"/>
        <v>112</v>
      </c>
      <c r="L2812" s="34">
        <f t="shared" si="1137"/>
        <v>55</v>
      </c>
      <c r="M2812" s="34">
        <f t="shared" si="1138"/>
        <v>55</v>
      </c>
      <c r="N2812" s="52">
        <f t="shared" si="1151"/>
        <v>55</v>
      </c>
      <c r="O2812" s="318">
        <f>+'Terminated loans'!S2002</f>
        <v>152485</v>
      </c>
      <c r="P2812" s="26">
        <f>+'Terminated loans'!T2002</f>
        <v>0.05</v>
      </c>
      <c r="Q2812" s="536">
        <f t="shared" si="1110"/>
        <v>9.9000000000000005E-2</v>
      </c>
      <c r="R2812" s="222">
        <f t="shared" si="1153"/>
        <v>3108.0013234602216</v>
      </c>
      <c r="S2812" s="36">
        <f t="shared" si="1154"/>
        <v>136968.63157627344</v>
      </c>
      <c r="T2812" s="36">
        <f t="shared" si="1155"/>
        <v>15516.368423726555</v>
      </c>
      <c r="U2812" s="36">
        <f t="shared" si="1156"/>
        <v>33971.44121404062</v>
      </c>
      <c r="V2812" s="36">
        <f t="shared" si="1157"/>
        <v>18455.072790312173</v>
      </c>
      <c r="W2812" s="37">
        <f t="shared" si="1158"/>
        <v>15516.368423728447</v>
      </c>
      <c r="X2812" s="36">
        <f t="shared" si="1159"/>
        <v>15516.368423726555</v>
      </c>
      <c r="Y2812" s="276">
        <f t="shared" si="1160"/>
        <v>15516.368423728447</v>
      </c>
      <c r="Z2812" s="36">
        <f t="shared" si="1161"/>
        <v>33971.44121404062</v>
      </c>
      <c r="AA2812" s="36">
        <f t="shared" si="1162"/>
        <v>18455.072790312173</v>
      </c>
      <c r="AB2812" s="38">
        <f t="shared" si="1135"/>
        <v>1.8917489796876907E-9</v>
      </c>
      <c r="AD2812" s="142">
        <f t="shared" si="1163"/>
        <v>55</v>
      </c>
      <c r="AH2812" s="103"/>
    </row>
    <row r="2813" spans="1:34">
      <c r="A2813" s="533"/>
      <c r="C2813" s="67" t="str">
        <f>'Terminated loans'!F2003</f>
        <v>E</v>
      </c>
      <c r="D2813" s="19">
        <f>'Terminated loans'!H2003</f>
        <v>143996239</v>
      </c>
      <c r="E2813" s="19">
        <f>'Terminated loans'!I2003</f>
        <v>97</v>
      </c>
      <c r="F2813" s="19" t="str">
        <f>'Terminated loans'!J2003</f>
        <v>JHABEEMISSUR J C</v>
      </c>
      <c r="G2813" s="547" t="str">
        <f t="shared" ref="G2813:G2876" si="1164">IF(H2813&lt;$P$5,"A",IF(H2813&lt;$P$6,"B",IF(H2813&lt;$P$7,"C",IF(H2813&lt;$P$8,"D",IF(H2813&lt;$P$9,"E",IF(H2813&lt;$P$10,"F",IF(H2813&lt;$P$11,"G",IF(H2813&lt;$P$12,"I",IF(H2813&lt;$P$13,"J",IF(H2813&lt;$P$14,"K","L"))))))))))&amp;IF(OR(P2813=0,P2813&gt;=5%),2,1)</f>
        <v>C2</v>
      </c>
      <c r="H2813" s="21">
        <f>'Terminated loans'!L2003</f>
        <v>40938</v>
      </c>
      <c r="I2813" s="21">
        <f>IF(B2813="VELS",'Terminated loans'!M2003,'Terminated loans'!B2003)</f>
        <v>42429</v>
      </c>
      <c r="J2813" s="34">
        <f t="shared" si="1152"/>
        <v>49</v>
      </c>
      <c r="K2813" s="34">
        <f t="shared" si="1136"/>
        <v>106</v>
      </c>
      <c r="L2813" s="34">
        <f t="shared" si="1137"/>
        <v>49</v>
      </c>
      <c r="M2813" s="34">
        <f t="shared" si="1138"/>
        <v>49</v>
      </c>
      <c r="N2813" s="52">
        <f t="shared" si="1151"/>
        <v>49</v>
      </c>
      <c r="O2813" s="318">
        <f>+'Terminated loans'!S2003</f>
        <v>61000</v>
      </c>
      <c r="P2813" s="26">
        <f>+'Terminated loans'!T2003</f>
        <v>0</v>
      </c>
      <c r="Q2813" s="536">
        <f t="shared" ref="Q2813:Q2876" si="1165">VLOOKUP(G2813,$O$3:$Q$28,3,FALSE)</f>
        <v>9.9000000000000005E-2</v>
      </c>
      <c r="R2813" s="222">
        <f t="shared" si="1153"/>
        <v>1244.8979591836735</v>
      </c>
      <c r="S2813" s="36">
        <f t="shared" si="1154"/>
        <v>50009.421451593327</v>
      </c>
      <c r="T2813" s="36">
        <f t="shared" si="1155"/>
        <v>10990.578548406673</v>
      </c>
      <c r="U2813" s="36">
        <f t="shared" si="1156"/>
        <v>10990.578548407393</v>
      </c>
      <c r="V2813" s="36">
        <f t="shared" si="1157"/>
        <v>0</v>
      </c>
      <c r="W2813" s="37">
        <f t="shared" si="1158"/>
        <v>10990.578548407393</v>
      </c>
      <c r="X2813" s="36">
        <f t="shared" si="1159"/>
        <v>10990.578548406673</v>
      </c>
      <c r="Y2813" s="276">
        <f t="shared" si="1160"/>
        <v>10990.578548407393</v>
      </c>
      <c r="Z2813" s="36">
        <f t="shared" si="1161"/>
        <v>10990.578548407393</v>
      </c>
      <c r="AA2813" s="36">
        <f t="shared" si="1162"/>
        <v>0</v>
      </c>
      <c r="AB2813" s="38">
        <f t="shared" si="1135"/>
        <v>7.2031980380415916E-10</v>
      </c>
      <c r="AD2813" s="142">
        <f t="shared" si="1163"/>
        <v>49</v>
      </c>
      <c r="AH2813" s="103"/>
    </row>
    <row r="2814" spans="1:34">
      <c r="A2814" s="533"/>
      <c r="C2814" s="67" t="str">
        <f>'Terminated loans'!F2004</f>
        <v>E</v>
      </c>
      <c r="D2814" s="19">
        <f>'Terminated loans'!H2004</f>
        <v>143997952</v>
      </c>
      <c r="E2814" s="19">
        <f>'Terminated loans'!I2004</f>
        <v>97</v>
      </c>
      <c r="F2814" s="19" t="str">
        <f>'Terminated loans'!J2004</f>
        <v>JHABEEMISSUR J C</v>
      </c>
      <c r="G2814" s="547" t="str">
        <f t="shared" si="1164"/>
        <v>D2</v>
      </c>
      <c r="H2814" s="21">
        <f>'Terminated loans'!L2004</f>
        <v>41085</v>
      </c>
      <c r="I2814" s="21">
        <f>IF(B2814="VELS",'Terminated loans'!M2004,'Terminated loans'!B2004)</f>
        <v>42429</v>
      </c>
      <c r="J2814" s="34">
        <f t="shared" si="1152"/>
        <v>44</v>
      </c>
      <c r="K2814" s="34">
        <f t="shared" si="1136"/>
        <v>101</v>
      </c>
      <c r="L2814" s="34">
        <f t="shared" si="1137"/>
        <v>44</v>
      </c>
      <c r="M2814" s="34">
        <f t="shared" si="1138"/>
        <v>44</v>
      </c>
      <c r="N2814" s="52">
        <f t="shared" si="1151"/>
        <v>44</v>
      </c>
      <c r="O2814" s="318">
        <f>+'Terminated loans'!S2004</f>
        <v>50833</v>
      </c>
      <c r="P2814" s="26">
        <f>+'Terminated loans'!T2004</f>
        <v>0</v>
      </c>
      <c r="Q2814" s="536">
        <f t="shared" si="1165"/>
        <v>9.4E-2</v>
      </c>
      <c r="R2814" s="222">
        <f t="shared" si="1153"/>
        <v>1155.2954545454545</v>
      </c>
      <c r="S2814" s="36">
        <f t="shared" si="1154"/>
        <v>42857.747160266728</v>
      </c>
      <c r="T2814" s="36">
        <f t="shared" si="1155"/>
        <v>7975.2528397332717</v>
      </c>
      <c r="U2814" s="36">
        <f t="shared" si="1156"/>
        <v>7975.2528397334609</v>
      </c>
      <c r="V2814" s="36">
        <f t="shared" si="1157"/>
        <v>0</v>
      </c>
      <c r="W2814" s="37">
        <f t="shared" si="1158"/>
        <v>7975.2528397334609</v>
      </c>
      <c r="X2814" s="36">
        <f t="shared" si="1159"/>
        <v>7975.2528397332717</v>
      </c>
      <c r="Y2814" s="276">
        <f t="shared" si="1160"/>
        <v>7975.2528397334609</v>
      </c>
      <c r="Z2814" s="36">
        <f t="shared" si="1161"/>
        <v>7975.2528397334609</v>
      </c>
      <c r="AA2814" s="36">
        <f t="shared" si="1162"/>
        <v>0</v>
      </c>
      <c r="AB2814" s="38">
        <f t="shared" si="1135"/>
        <v>1.8917489796876907E-10</v>
      </c>
      <c r="AD2814" s="142">
        <f t="shared" si="1163"/>
        <v>44</v>
      </c>
      <c r="AH2814" s="103"/>
    </row>
    <row r="2815" spans="1:34">
      <c r="A2815" s="533"/>
      <c r="C2815" s="67" t="str">
        <f>'Terminated loans'!F2005</f>
        <v>E</v>
      </c>
      <c r="D2815" s="19">
        <f>'Terminated loans'!H2005</f>
        <v>143998614</v>
      </c>
      <c r="E2815" s="19">
        <f>'Terminated loans'!I2005</f>
        <v>99</v>
      </c>
      <c r="F2815" s="19" t="str">
        <f>'Terminated loans'!J2005</f>
        <v>RAMSAMY K(SL2515)</v>
      </c>
      <c r="G2815" s="547" t="str">
        <f t="shared" si="1164"/>
        <v>C1</v>
      </c>
      <c r="H2815" s="21">
        <f>'Terminated loans'!L2005</f>
        <v>40703</v>
      </c>
      <c r="I2815" s="21">
        <f>IF(B2815="VELS",'Terminated loans'!M2005,'Terminated loans'!B2005)</f>
        <v>42429</v>
      </c>
      <c r="J2815" s="34">
        <f t="shared" si="1152"/>
        <v>57</v>
      </c>
      <c r="K2815" s="34">
        <f t="shared" si="1136"/>
        <v>114</v>
      </c>
      <c r="L2815" s="34">
        <f t="shared" si="1137"/>
        <v>57</v>
      </c>
      <c r="M2815" s="34">
        <f t="shared" si="1138"/>
        <v>57</v>
      </c>
      <c r="N2815" s="52">
        <f t="shared" si="1151"/>
        <v>57</v>
      </c>
      <c r="O2815" s="318">
        <f>+'Terminated loans'!S2005</f>
        <v>1615022</v>
      </c>
      <c r="P2815" s="26">
        <f>+'Terminated loans'!T2005</f>
        <v>0.03</v>
      </c>
      <c r="Q2815" s="536">
        <f t="shared" si="1165"/>
        <v>8.1500000000000003E-2</v>
      </c>
      <c r="R2815" s="222">
        <f t="shared" si="1153"/>
        <v>30435.769183261687</v>
      </c>
      <c r="S2815" s="36">
        <f t="shared" si="1154"/>
        <v>1434497.6091048052</v>
      </c>
      <c r="T2815" s="36">
        <f t="shared" si="1155"/>
        <v>180524.39089519484</v>
      </c>
      <c r="U2815" s="36">
        <f t="shared" si="1156"/>
        <v>300341.23434113478</v>
      </c>
      <c r="V2815" s="36">
        <f t="shared" si="1157"/>
        <v>119816.84344591619</v>
      </c>
      <c r="W2815" s="37">
        <f t="shared" si="1158"/>
        <v>180524.39089521859</v>
      </c>
      <c r="X2815" s="36">
        <f t="shared" si="1159"/>
        <v>180524.39089519484</v>
      </c>
      <c r="Y2815" s="276">
        <f t="shared" si="1160"/>
        <v>180524.39089521859</v>
      </c>
      <c r="Z2815" s="36">
        <f t="shared" si="1161"/>
        <v>300341.23434113478</v>
      </c>
      <c r="AA2815" s="36">
        <f t="shared" si="1162"/>
        <v>119816.84344591619</v>
      </c>
      <c r="AB2815" s="38">
        <f t="shared" si="1135"/>
        <v>2.3748725652694702E-8</v>
      </c>
      <c r="AD2815" s="142">
        <f t="shared" si="1163"/>
        <v>57</v>
      </c>
      <c r="AH2815" s="103"/>
    </row>
    <row r="2816" spans="1:34">
      <c r="A2816" s="533"/>
      <c r="C2816" s="67" t="str">
        <f>'Terminated loans'!F2006</f>
        <v>E</v>
      </c>
      <c r="D2816" s="19">
        <f>'Terminated loans'!H2006</f>
        <v>143999602</v>
      </c>
      <c r="E2816" s="19">
        <f>'Terminated loans'!I2006</f>
        <v>98</v>
      </c>
      <c r="F2816" s="19" t="str">
        <f>'Terminated loans'!J2006</f>
        <v>NG YAN HING M S P S</v>
      </c>
      <c r="G2816" s="547" t="str">
        <f t="shared" si="1164"/>
        <v>D2</v>
      </c>
      <c r="H2816" s="21">
        <f>'Terminated loans'!L2006</f>
        <v>41100</v>
      </c>
      <c r="I2816" s="21">
        <f>IF(B2816="VELS",'Terminated loans'!M2006,'Terminated loans'!B2006)</f>
        <v>42429</v>
      </c>
      <c r="J2816" s="34">
        <f t="shared" si="1152"/>
        <v>44</v>
      </c>
      <c r="K2816" s="34">
        <f t="shared" si="1136"/>
        <v>101</v>
      </c>
      <c r="L2816" s="34">
        <f t="shared" si="1137"/>
        <v>44</v>
      </c>
      <c r="M2816" s="34">
        <f t="shared" si="1138"/>
        <v>44</v>
      </c>
      <c r="N2816" s="52">
        <f t="shared" si="1151"/>
        <v>44</v>
      </c>
      <c r="O2816" s="318">
        <f>+'Terminated loans'!S2006</f>
        <v>246307</v>
      </c>
      <c r="P2816" s="26">
        <f>+'Terminated loans'!T2006</f>
        <v>0.05</v>
      </c>
      <c r="Q2816" s="536">
        <f t="shared" si="1165"/>
        <v>9.4E-2</v>
      </c>
      <c r="R2816" s="222">
        <f t="shared" si="1153"/>
        <v>6138.3180969144432</v>
      </c>
      <c r="S2816" s="36">
        <f t="shared" si="1154"/>
        <v>227711.86708282711</v>
      </c>
      <c r="T2816" s="36">
        <f t="shared" si="1155"/>
        <v>18595.132917172887</v>
      </c>
      <c r="U2816" s="36">
        <f t="shared" si="1156"/>
        <v>42374.1291814094</v>
      </c>
      <c r="V2816" s="36">
        <f t="shared" si="1157"/>
        <v>23778.996264235524</v>
      </c>
      <c r="W2816" s="37">
        <f t="shared" si="1158"/>
        <v>18595.132917173876</v>
      </c>
      <c r="X2816" s="36">
        <f t="shared" si="1159"/>
        <v>18595.132917172887</v>
      </c>
      <c r="Y2816" s="276">
        <f t="shared" si="1160"/>
        <v>18595.132917173876</v>
      </c>
      <c r="Z2816" s="36">
        <f t="shared" si="1161"/>
        <v>42374.1291814094</v>
      </c>
      <c r="AA2816" s="36">
        <f t="shared" si="1162"/>
        <v>23778.996264235524</v>
      </c>
      <c r="AB2816" s="38">
        <f t="shared" si="1135"/>
        <v>9.8953023552894592E-10</v>
      </c>
      <c r="AD2816" s="142">
        <f t="shared" si="1163"/>
        <v>44</v>
      </c>
      <c r="AH2816" s="103"/>
    </row>
    <row r="2817" spans="1:34">
      <c r="A2817" s="533"/>
      <c r="C2817" s="67" t="str">
        <f>'Terminated loans'!F2007</f>
        <v>E</v>
      </c>
      <c r="D2817" s="19">
        <f>'Terminated loans'!H2007</f>
        <v>283990117</v>
      </c>
      <c r="E2817" s="19">
        <f>'Terminated loans'!I2007</f>
        <v>98</v>
      </c>
      <c r="F2817" s="19" t="str">
        <f>'Terminated loans'!J2007</f>
        <v>JHABEEMISSUR J C</v>
      </c>
      <c r="G2817" s="547" t="str">
        <f t="shared" si="1164"/>
        <v>D2</v>
      </c>
      <c r="H2817" s="21">
        <f>'Terminated loans'!L2007</f>
        <v>41284</v>
      </c>
      <c r="I2817" s="21">
        <f>IF(B2817="VELS",'Terminated loans'!M2007,'Terminated loans'!B2007)</f>
        <v>42429</v>
      </c>
      <c r="J2817" s="34">
        <f t="shared" si="1152"/>
        <v>38</v>
      </c>
      <c r="K2817" s="34">
        <f t="shared" si="1136"/>
        <v>95</v>
      </c>
      <c r="L2817" s="34">
        <f t="shared" si="1137"/>
        <v>38</v>
      </c>
      <c r="M2817" s="34">
        <f t="shared" si="1138"/>
        <v>38</v>
      </c>
      <c r="N2817" s="52">
        <f t="shared" si="1151"/>
        <v>38</v>
      </c>
      <c r="O2817" s="318">
        <f>+'Terminated loans'!S2007</f>
        <v>50097</v>
      </c>
      <c r="P2817" s="26">
        <f>+'Terminated loans'!T2007</f>
        <v>0.05</v>
      </c>
      <c r="Q2817" s="536">
        <f t="shared" si="1165"/>
        <v>9.4E-2</v>
      </c>
      <c r="R2817" s="222">
        <f t="shared" si="1153"/>
        <v>1428.2028084020992</v>
      </c>
      <c r="S2817" s="36">
        <f t="shared" si="1154"/>
        <v>46782.357906057128</v>
      </c>
      <c r="T2817" s="36">
        <f t="shared" si="1155"/>
        <v>3314.6420939428717</v>
      </c>
      <c r="U2817" s="36">
        <f t="shared" si="1156"/>
        <v>7489.348813222874</v>
      </c>
      <c r="V2817" s="36">
        <f t="shared" si="1157"/>
        <v>4174.7067192797695</v>
      </c>
      <c r="W2817" s="37">
        <f t="shared" si="1158"/>
        <v>3314.6420939431046</v>
      </c>
      <c r="X2817" s="36">
        <f t="shared" si="1159"/>
        <v>3314.6420939428717</v>
      </c>
      <c r="Y2817" s="276">
        <f t="shared" si="1160"/>
        <v>3314.6420939431046</v>
      </c>
      <c r="Z2817" s="36">
        <f t="shared" si="1161"/>
        <v>7489.348813222874</v>
      </c>
      <c r="AA2817" s="36">
        <f t="shared" si="1162"/>
        <v>4174.7067192797695</v>
      </c>
      <c r="AB2817" s="38">
        <f t="shared" si="1135"/>
        <v>2.3283064365386963E-10</v>
      </c>
      <c r="AD2817" s="142">
        <f t="shared" si="1163"/>
        <v>38</v>
      </c>
      <c r="AH2817" s="103"/>
    </row>
    <row r="2818" spans="1:34">
      <c r="A2818" s="533"/>
      <c r="C2818" s="67" t="str">
        <f>'Terminated loans'!F2008</f>
        <v>E</v>
      </c>
      <c r="D2818" s="19">
        <f>'Terminated loans'!H2008</f>
        <v>143007952</v>
      </c>
      <c r="E2818" s="19">
        <f>'Terminated loans'!I2008</f>
        <v>99</v>
      </c>
      <c r="F2818" s="19" t="str">
        <f>'Terminated loans'!J2008</f>
        <v>CAUNHYE M F/ (SL 1292)</v>
      </c>
      <c r="G2818" s="547" t="str">
        <f t="shared" si="1164"/>
        <v>A1</v>
      </c>
      <c r="H2818" s="21">
        <f>'Terminated loans'!L2008</f>
        <v>39827</v>
      </c>
      <c r="I2818" s="21">
        <f>IF(B2818="VELS",'Terminated loans'!M2008,'Terminated loans'!B2008)</f>
        <v>42460</v>
      </c>
      <c r="J2818" s="34">
        <f t="shared" ref="J2818:J2835" si="1166">ROUND((I2818-H2818)/365*12,0)</f>
        <v>87</v>
      </c>
      <c r="K2818" s="34">
        <f t="shared" si="1136"/>
        <v>143</v>
      </c>
      <c r="L2818" s="34">
        <f t="shared" si="1137"/>
        <v>87</v>
      </c>
      <c r="M2818" s="34">
        <f t="shared" si="1138"/>
        <v>87</v>
      </c>
      <c r="N2818" s="52">
        <f t="shared" si="1151"/>
        <v>87</v>
      </c>
      <c r="O2818" s="318">
        <f>+'Terminated loans'!S2008</f>
        <v>3491719</v>
      </c>
      <c r="P2818" s="26">
        <f>+'Terminated loans'!T2008</f>
        <v>0.03</v>
      </c>
      <c r="Q2818" s="536">
        <f t="shared" si="1165"/>
        <v>8.6499999999999994E-2</v>
      </c>
      <c r="R2818" s="222">
        <f t="shared" ref="R2818:R2835" si="1167">PMT(P2818/12,L2818,-O2818,0,0)</f>
        <v>44707.394331995085</v>
      </c>
      <c r="S2818" s="36">
        <f t="shared" ref="S2818:S2835" si="1168">(-PV(Q2818/12,L2818,R2818,0,0))</f>
        <v>2881979.9383138549</v>
      </c>
      <c r="T2818" s="36">
        <f t="shared" ref="T2818:T2835" si="1169">O2818-S2818</f>
        <v>609739.06168614514</v>
      </c>
      <c r="U2818" s="36">
        <f t="shared" ref="U2818:U2835" si="1170">-IF(OR(Q2818="",Q2818=0),0,(CUMIPMT(Q2818/12,L2818,S2818,1,M2818,0)))</f>
        <v>1007563.3685696879</v>
      </c>
      <c r="V2818" s="36">
        <f t="shared" ref="V2818:V2835" si="1171">-IF(OR(P2818="",P2818=0),0,(CUMIPMT(P2818/12,L2818,O2818,1,M2818,0)))</f>
        <v>397824.3068835726</v>
      </c>
      <c r="W2818" s="37">
        <f t="shared" ref="W2818:W2835" si="1172">IF(ISERROR(U2818-V2818),0,U2818-V2818)</f>
        <v>609739.06168611534</v>
      </c>
      <c r="X2818" s="36">
        <f t="shared" ref="X2818:X2835" si="1173">IF(C2818="O",T2818/AD2818*N2818,T2818)</f>
        <v>609739.06168614514</v>
      </c>
      <c r="Y2818" s="276">
        <f t="shared" ref="Y2818:Y2835" si="1174">W2818</f>
        <v>609739.06168611534</v>
      </c>
      <c r="Z2818" s="36">
        <f t="shared" ref="Z2818:Z2835" si="1175">-IF(OR(Q2818="",Q2818=0),0,(CUMIPMT(Q2818/12,L2818,S2818,1,L2818,0)))</f>
        <v>1007563.3685696879</v>
      </c>
      <c r="AA2818" s="36">
        <f t="shared" ref="AA2818:AA2835" si="1176">-IF(OR(P2818="",P2818=0),0,(CUMIPMT(P2818/12,L2818,O2818,1,L2818,0)))</f>
        <v>397824.3068835726</v>
      </c>
      <c r="AB2818" s="38">
        <f t="shared" si="1135"/>
        <v>-2.9802322387695313E-8</v>
      </c>
      <c r="AD2818" s="142">
        <f t="shared" ref="AD2818:AD2881" si="1177">IF(L2818&gt;$J$2,$J$2,L2818)</f>
        <v>87</v>
      </c>
      <c r="AH2818" s="103"/>
    </row>
    <row r="2819" spans="1:34">
      <c r="A2819" s="533"/>
      <c r="C2819" s="67" t="str">
        <f>'Terminated loans'!F2009</f>
        <v>E</v>
      </c>
      <c r="D2819" s="19">
        <f>'Terminated loans'!H2009</f>
        <v>143544524</v>
      </c>
      <c r="E2819" s="19">
        <f>'Terminated loans'!I2009</f>
        <v>99</v>
      </c>
      <c r="F2819" s="19" t="str">
        <f>'Terminated loans'!J2009</f>
        <v>NG CHIT WING T G (SL3059)</v>
      </c>
      <c r="G2819" s="547" t="str">
        <f t="shared" si="1164"/>
        <v>E1</v>
      </c>
      <c r="H2819" s="21">
        <f>'Terminated loans'!L2009</f>
        <v>41885</v>
      </c>
      <c r="I2819" s="21">
        <f>IF(B2819="VELS",'Terminated loans'!M2009,'Terminated loans'!B2009)</f>
        <v>42460</v>
      </c>
      <c r="J2819" s="34">
        <f t="shared" si="1166"/>
        <v>19</v>
      </c>
      <c r="K2819" s="34">
        <f t="shared" si="1136"/>
        <v>75</v>
      </c>
      <c r="L2819" s="34">
        <f t="shared" si="1137"/>
        <v>19</v>
      </c>
      <c r="M2819" s="34">
        <f t="shared" si="1138"/>
        <v>19</v>
      </c>
      <c r="N2819" s="52">
        <f t="shared" si="1151"/>
        <v>19</v>
      </c>
      <c r="O2819" s="318">
        <f>+'Terminated loans'!S2009</f>
        <v>1200178</v>
      </c>
      <c r="P2819" s="26">
        <f>+'Terminated loans'!T2009</f>
        <v>0.03</v>
      </c>
      <c r="Q2819" s="536">
        <f t="shared" si="1165"/>
        <v>7.3999999999999996E-2</v>
      </c>
      <c r="R2819" s="222">
        <f t="shared" si="1167"/>
        <v>64758.273373566917</v>
      </c>
      <c r="S2819" s="36">
        <f t="shared" si="1168"/>
        <v>1157699.3480607495</v>
      </c>
      <c r="T2819" s="36">
        <f t="shared" si="1169"/>
        <v>42478.651939250529</v>
      </c>
      <c r="U2819" s="36">
        <f t="shared" si="1170"/>
        <v>72707.846037022071</v>
      </c>
      <c r="V2819" s="36">
        <f t="shared" si="1171"/>
        <v>30229.194097771309</v>
      </c>
      <c r="W2819" s="37">
        <f t="shared" si="1172"/>
        <v>42478.651939250762</v>
      </c>
      <c r="X2819" s="36">
        <f t="shared" si="1173"/>
        <v>42478.651939250529</v>
      </c>
      <c r="Y2819" s="276">
        <f t="shared" si="1174"/>
        <v>42478.651939250762</v>
      </c>
      <c r="Z2819" s="36">
        <f t="shared" si="1175"/>
        <v>72707.846037022071</v>
      </c>
      <c r="AA2819" s="36">
        <f t="shared" si="1176"/>
        <v>30229.194097771309</v>
      </c>
      <c r="AB2819" s="38">
        <f t="shared" si="1135"/>
        <v>2.3283064365386963E-10</v>
      </c>
      <c r="AD2819" s="142">
        <f t="shared" si="1177"/>
        <v>19</v>
      </c>
      <c r="AH2819" s="103"/>
    </row>
    <row r="2820" spans="1:34">
      <c r="A2820" s="533"/>
      <c r="C2820" s="67" t="str">
        <f>'Terminated loans'!F2010</f>
        <v>E</v>
      </c>
      <c r="D2820" s="19">
        <f>'Terminated loans'!H2010</f>
        <v>143741362</v>
      </c>
      <c r="E2820" s="19">
        <f>'Terminated loans'!I2010</f>
        <v>99</v>
      </c>
      <c r="F2820" s="19" t="str">
        <f>'Terminated loans'!J2010</f>
        <v>JAHANGEER Z A L(SL2916)</v>
      </c>
      <c r="G2820" s="547" t="str">
        <f t="shared" si="1164"/>
        <v>D1</v>
      </c>
      <c r="H2820" s="21">
        <f>'Terminated loans'!L2010</f>
        <v>41393</v>
      </c>
      <c r="I2820" s="21">
        <f>IF(B2820="VELS",'Terminated loans'!M2010,'Terminated loans'!B2010)</f>
        <v>42460</v>
      </c>
      <c r="J2820" s="34">
        <f t="shared" si="1166"/>
        <v>35</v>
      </c>
      <c r="K2820" s="34">
        <f t="shared" si="1136"/>
        <v>91</v>
      </c>
      <c r="L2820" s="34">
        <f t="shared" si="1137"/>
        <v>35</v>
      </c>
      <c r="M2820" s="34">
        <f t="shared" si="1138"/>
        <v>35</v>
      </c>
      <c r="N2820" s="52">
        <f t="shared" si="1151"/>
        <v>35</v>
      </c>
      <c r="O2820" s="318">
        <f>+'Terminated loans'!S2010</f>
        <v>2007681</v>
      </c>
      <c r="P2820" s="26">
        <f>+'Terminated loans'!T2010</f>
        <v>0.03</v>
      </c>
      <c r="Q2820" s="536">
        <f t="shared" si="1165"/>
        <v>7.6499999999999999E-2</v>
      </c>
      <c r="R2820" s="222">
        <f t="shared" si="1167"/>
        <v>59980.136617584882</v>
      </c>
      <c r="S2820" s="36">
        <f t="shared" si="1168"/>
        <v>1876257.5695585147</v>
      </c>
      <c r="T2820" s="36">
        <f t="shared" si="1169"/>
        <v>131423.43044148525</v>
      </c>
      <c r="U2820" s="36">
        <f t="shared" si="1170"/>
        <v>223047.2120569644</v>
      </c>
      <c r="V2820" s="36">
        <f t="shared" si="1171"/>
        <v>91623.781615471002</v>
      </c>
      <c r="W2820" s="37">
        <f t="shared" si="1172"/>
        <v>131423.4304414934</v>
      </c>
      <c r="X2820" s="36">
        <f t="shared" si="1173"/>
        <v>131423.43044148525</v>
      </c>
      <c r="Y2820" s="276">
        <f t="shared" si="1174"/>
        <v>131423.4304414934</v>
      </c>
      <c r="Z2820" s="36">
        <f t="shared" si="1175"/>
        <v>223047.2120569644</v>
      </c>
      <c r="AA2820" s="36">
        <f t="shared" si="1176"/>
        <v>91623.781615471002</v>
      </c>
      <c r="AB2820" s="38">
        <f t="shared" si="1135"/>
        <v>8.149072527885437E-9</v>
      </c>
      <c r="AD2820" s="142">
        <f t="shared" si="1177"/>
        <v>35</v>
      </c>
      <c r="AH2820" s="103"/>
    </row>
    <row r="2821" spans="1:34">
      <c r="A2821" s="533"/>
      <c r="C2821" s="67" t="str">
        <f>'Terminated loans'!F2011</f>
        <v>E</v>
      </c>
      <c r="D2821" s="19">
        <f>'Terminated loans'!H2011</f>
        <v>143980731</v>
      </c>
      <c r="E2821" s="19">
        <f>'Terminated loans'!I2011</f>
        <v>98</v>
      </c>
      <c r="F2821" s="19" t="str">
        <f>'Terminated loans'!J2011</f>
        <v>SOKAPPADU A N</v>
      </c>
      <c r="G2821" s="547" t="str">
        <f t="shared" si="1164"/>
        <v>E2</v>
      </c>
      <c r="H2821" s="21">
        <f>'Terminated loans'!L2011</f>
        <v>41452</v>
      </c>
      <c r="I2821" s="21">
        <f>IF(B2821="VELS",'Terminated loans'!M2011,'Terminated loans'!B2011)</f>
        <v>42460</v>
      </c>
      <c r="J2821" s="34">
        <f t="shared" si="1166"/>
        <v>33</v>
      </c>
      <c r="K2821" s="34">
        <f t="shared" si="1136"/>
        <v>89</v>
      </c>
      <c r="L2821" s="34">
        <f t="shared" si="1137"/>
        <v>33</v>
      </c>
      <c r="M2821" s="34">
        <f t="shared" si="1138"/>
        <v>33</v>
      </c>
      <c r="N2821" s="52">
        <f t="shared" si="1151"/>
        <v>33</v>
      </c>
      <c r="O2821" s="318">
        <f>+'Terminated loans'!S2011</f>
        <v>203697</v>
      </c>
      <c r="P2821" s="26">
        <f>+'Terminated loans'!T2011</f>
        <v>0.05</v>
      </c>
      <c r="Q2821" s="536">
        <f t="shared" si="1165"/>
        <v>9.1499999999999998E-2</v>
      </c>
      <c r="R2821" s="222">
        <f t="shared" si="1167"/>
        <v>6619.5577295949124</v>
      </c>
      <c r="S2821" s="36">
        <f t="shared" si="1168"/>
        <v>192484.80188795354</v>
      </c>
      <c r="T2821" s="36">
        <f t="shared" si="1169"/>
        <v>11212.198112046462</v>
      </c>
      <c r="U2821" s="36">
        <f t="shared" si="1170"/>
        <v>25960.603188678564</v>
      </c>
      <c r="V2821" s="36">
        <f t="shared" si="1171"/>
        <v>14748.405076632102</v>
      </c>
      <c r="W2821" s="37">
        <f t="shared" si="1172"/>
        <v>11212.198112046462</v>
      </c>
      <c r="X2821" s="36">
        <f t="shared" si="1173"/>
        <v>11212.198112046462</v>
      </c>
      <c r="Y2821" s="276">
        <f t="shared" si="1174"/>
        <v>11212.198112046462</v>
      </c>
      <c r="Z2821" s="36">
        <f t="shared" si="1175"/>
        <v>25960.603188678564</v>
      </c>
      <c r="AA2821" s="36">
        <f t="shared" si="1176"/>
        <v>14748.405076632102</v>
      </c>
      <c r="AB2821" s="38">
        <f t="shared" si="1135"/>
        <v>0</v>
      </c>
      <c r="AD2821" s="142">
        <f t="shared" si="1177"/>
        <v>33</v>
      </c>
      <c r="AH2821" s="103"/>
    </row>
    <row r="2822" spans="1:34">
      <c r="A2822" s="533"/>
      <c r="C2822" s="67" t="str">
        <f>'Terminated loans'!F2012</f>
        <v>E</v>
      </c>
      <c r="D2822" s="19">
        <f>'Terminated loans'!H2012</f>
        <v>143981703</v>
      </c>
      <c r="E2822" s="19">
        <f>'Terminated loans'!I2012</f>
        <v>98</v>
      </c>
      <c r="F2822" s="19" t="str">
        <f>'Terminated loans'!J2012</f>
        <v>LIM VOON MIOW C V</v>
      </c>
      <c r="G2822" s="547" t="str">
        <f t="shared" si="1164"/>
        <v>E2</v>
      </c>
      <c r="H2822" s="21">
        <f>'Terminated loans'!L2012</f>
        <v>41456</v>
      </c>
      <c r="I2822" s="21">
        <f>IF(B2822="VELS",'Terminated loans'!M2012,'Terminated loans'!B2012)</f>
        <v>42460</v>
      </c>
      <c r="J2822" s="34">
        <f t="shared" si="1166"/>
        <v>33</v>
      </c>
      <c r="K2822" s="34">
        <f t="shared" si="1136"/>
        <v>89</v>
      </c>
      <c r="L2822" s="34">
        <f t="shared" si="1137"/>
        <v>33</v>
      </c>
      <c r="M2822" s="34">
        <f t="shared" si="1138"/>
        <v>33</v>
      </c>
      <c r="N2822" s="52">
        <f t="shared" si="1151"/>
        <v>33</v>
      </c>
      <c r="O2822" s="318">
        <f>+'Terminated loans'!S2012</f>
        <v>235456</v>
      </c>
      <c r="P2822" s="26">
        <f>+'Terminated loans'!T2012</f>
        <v>0.05</v>
      </c>
      <c r="Q2822" s="536">
        <f t="shared" si="1165"/>
        <v>9.1499999999999998E-2</v>
      </c>
      <c r="R2822" s="222">
        <f t="shared" si="1167"/>
        <v>7651.6324971869963</v>
      </c>
      <c r="S2822" s="36">
        <f t="shared" si="1168"/>
        <v>222495.67501401584</v>
      </c>
      <c r="T2822" s="36">
        <f t="shared" si="1169"/>
        <v>12960.32498598416</v>
      </c>
      <c r="U2822" s="36">
        <f t="shared" si="1170"/>
        <v>30008.197393155016</v>
      </c>
      <c r="V2822" s="36">
        <f t="shared" si="1171"/>
        <v>17047.872407170915</v>
      </c>
      <c r="W2822" s="37">
        <f t="shared" si="1172"/>
        <v>12960.324985984102</v>
      </c>
      <c r="X2822" s="36">
        <f t="shared" si="1173"/>
        <v>12960.32498598416</v>
      </c>
      <c r="Y2822" s="276">
        <f t="shared" si="1174"/>
        <v>12960.324985984102</v>
      </c>
      <c r="Z2822" s="36">
        <f t="shared" si="1175"/>
        <v>30008.197393155016</v>
      </c>
      <c r="AA2822" s="36">
        <f t="shared" si="1176"/>
        <v>17047.872407170915</v>
      </c>
      <c r="AB2822" s="38">
        <f t="shared" si="1135"/>
        <v>-5.8207660913467407E-11</v>
      </c>
      <c r="AD2822" s="142">
        <f t="shared" si="1177"/>
        <v>33</v>
      </c>
      <c r="AH2822" s="103"/>
    </row>
    <row r="2823" spans="1:34">
      <c r="A2823" s="533"/>
      <c r="C2823" s="67" t="str">
        <f>'Terminated loans'!F2013</f>
        <v>E</v>
      </c>
      <c r="D2823" s="19">
        <f>'Terminated loans'!H2013</f>
        <v>143982076</v>
      </c>
      <c r="E2823" s="19">
        <f>'Terminated loans'!I2013</f>
        <v>98</v>
      </c>
      <c r="F2823" s="19" t="str">
        <f>'Terminated loans'!J2013</f>
        <v>CAUNHYE M F</v>
      </c>
      <c r="G2823" s="547" t="str">
        <f t="shared" si="1164"/>
        <v>E2</v>
      </c>
      <c r="H2823" s="21">
        <f>'Terminated loans'!L2013</f>
        <v>41488</v>
      </c>
      <c r="I2823" s="21">
        <f>IF(B2823="VELS",'Terminated loans'!M2013,'Terminated loans'!B2013)</f>
        <v>42460</v>
      </c>
      <c r="J2823" s="34">
        <f t="shared" si="1166"/>
        <v>32</v>
      </c>
      <c r="K2823" s="34">
        <f t="shared" si="1136"/>
        <v>88</v>
      </c>
      <c r="L2823" s="34">
        <f t="shared" si="1137"/>
        <v>32</v>
      </c>
      <c r="M2823" s="34">
        <f t="shared" si="1138"/>
        <v>32</v>
      </c>
      <c r="N2823" s="52">
        <f t="shared" si="1151"/>
        <v>32</v>
      </c>
      <c r="O2823" s="318">
        <f>+'Terminated loans'!S2013</f>
        <v>212294</v>
      </c>
      <c r="P2823" s="26">
        <f>+'Terminated loans'!T2013</f>
        <v>0.05</v>
      </c>
      <c r="Q2823" s="536">
        <f t="shared" si="1165"/>
        <v>9.1499999999999998E-2</v>
      </c>
      <c r="R2823" s="222">
        <f t="shared" si="1167"/>
        <v>7100.083426440935</v>
      </c>
      <c r="S2823" s="36">
        <f t="shared" si="1168"/>
        <v>200931.77857797296</v>
      </c>
      <c r="T2823" s="36">
        <f t="shared" si="1169"/>
        <v>11362.22142202704</v>
      </c>
      <c r="U2823" s="36">
        <f t="shared" si="1170"/>
        <v>26270.891068137047</v>
      </c>
      <c r="V2823" s="36">
        <f t="shared" si="1171"/>
        <v>14908.66964610992</v>
      </c>
      <c r="W2823" s="37">
        <f t="shared" si="1172"/>
        <v>11362.221422027127</v>
      </c>
      <c r="X2823" s="36">
        <f t="shared" si="1173"/>
        <v>11362.22142202704</v>
      </c>
      <c r="Y2823" s="276">
        <f t="shared" si="1174"/>
        <v>11362.221422027127</v>
      </c>
      <c r="Z2823" s="36">
        <f t="shared" si="1175"/>
        <v>26270.891068137047</v>
      </c>
      <c r="AA2823" s="36">
        <f t="shared" si="1176"/>
        <v>14908.66964610992</v>
      </c>
      <c r="AB2823" s="38">
        <f t="shared" si="1135"/>
        <v>8.7311491370201111E-11</v>
      </c>
      <c r="AD2823" s="142">
        <f t="shared" si="1177"/>
        <v>32</v>
      </c>
      <c r="AH2823" s="103"/>
    </row>
    <row r="2824" spans="1:34">
      <c r="A2824" s="533"/>
      <c r="C2824" s="67" t="str">
        <f>'Terminated loans'!F2014</f>
        <v>E</v>
      </c>
      <c r="D2824" s="19">
        <f>'Terminated loans'!H2014</f>
        <v>143982904</v>
      </c>
      <c r="E2824" s="19">
        <f>'Terminated loans'!I2014</f>
        <v>98</v>
      </c>
      <c r="F2824" s="19" t="str">
        <f>'Terminated loans'!J2014</f>
        <v>TOULCANON J S</v>
      </c>
      <c r="G2824" s="547" t="str">
        <f t="shared" si="1164"/>
        <v>E2</v>
      </c>
      <c r="H2824" s="21">
        <f>'Terminated loans'!L2014</f>
        <v>41635</v>
      </c>
      <c r="I2824" s="21">
        <f>IF(B2824="VELS",'Terminated loans'!M2014,'Terminated loans'!B2014)</f>
        <v>42460</v>
      </c>
      <c r="J2824" s="34">
        <f t="shared" si="1166"/>
        <v>27</v>
      </c>
      <c r="K2824" s="34">
        <f t="shared" si="1136"/>
        <v>83</v>
      </c>
      <c r="L2824" s="34">
        <f t="shared" si="1137"/>
        <v>27</v>
      </c>
      <c r="M2824" s="34">
        <f t="shared" si="1138"/>
        <v>27</v>
      </c>
      <c r="N2824" s="52">
        <f t="shared" si="1151"/>
        <v>27</v>
      </c>
      <c r="O2824" s="318">
        <f>+'Terminated loans'!S2014</f>
        <v>32527</v>
      </c>
      <c r="P2824" s="26">
        <f>+'Terminated loans'!T2014</f>
        <v>0.05</v>
      </c>
      <c r="Q2824" s="536">
        <f t="shared" si="1165"/>
        <v>9.1499999999999998E-2</v>
      </c>
      <c r="R2824" s="222">
        <f t="shared" si="1167"/>
        <v>1276.2440270711904</v>
      </c>
      <c r="S2824" s="36">
        <f t="shared" si="1168"/>
        <v>31036.465965910982</v>
      </c>
      <c r="T2824" s="36">
        <f t="shared" si="1169"/>
        <v>1490.534034089018</v>
      </c>
      <c r="U2824" s="36">
        <f t="shared" si="1170"/>
        <v>3422.1227650111286</v>
      </c>
      <c r="V2824" s="36">
        <f t="shared" si="1171"/>
        <v>1931.5887309221434</v>
      </c>
      <c r="W2824" s="37">
        <f t="shared" si="1172"/>
        <v>1490.5340340889852</v>
      </c>
      <c r="X2824" s="36">
        <f t="shared" si="1173"/>
        <v>1490.534034089018</v>
      </c>
      <c r="Y2824" s="276">
        <f t="shared" si="1174"/>
        <v>1490.5340340889852</v>
      </c>
      <c r="Z2824" s="36">
        <f t="shared" si="1175"/>
        <v>3422.1227650111286</v>
      </c>
      <c r="AA2824" s="36">
        <f t="shared" si="1176"/>
        <v>1931.5887309221434</v>
      </c>
      <c r="AB2824" s="38">
        <f t="shared" si="1135"/>
        <v>-3.2741809263825417E-11</v>
      </c>
      <c r="AD2824" s="142">
        <f t="shared" si="1177"/>
        <v>27</v>
      </c>
      <c r="AH2824" s="103"/>
    </row>
    <row r="2825" spans="1:34">
      <c r="A2825" s="533"/>
      <c r="C2825" s="67" t="str">
        <f>'Terminated loans'!F2015</f>
        <v>E</v>
      </c>
      <c r="D2825" s="19">
        <f>'Terminated loans'!H2015</f>
        <v>143983617</v>
      </c>
      <c r="E2825" s="19">
        <f>'Terminated loans'!I2015</f>
        <v>98</v>
      </c>
      <c r="F2825" s="19" t="str">
        <f>'Terminated loans'!J2015</f>
        <v>THESEE I H (MUACC101219)</v>
      </c>
      <c r="G2825" s="547" t="str">
        <f t="shared" si="1164"/>
        <v>E2</v>
      </c>
      <c r="H2825" s="21">
        <f>'Terminated loans'!L2015</f>
        <v>41740</v>
      </c>
      <c r="I2825" s="21">
        <f>IF(B2825="VELS",'Terminated loans'!M2015,'Terminated loans'!B2015)</f>
        <v>42460</v>
      </c>
      <c r="J2825" s="34">
        <f t="shared" si="1166"/>
        <v>24</v>
      </c>
      <c r="K2825" s="34">
        <f t="shared" si="1136"/>
        <v>80</v>
      </c>
      <c r="L2825" s="34">
        <f t="shared" si="1137"/>
        <v>24</v>
      </c>
      <c r="M2825" s="34">
        <f t="shared" si="1138"/>
        <v>24</v>
      </c>
      <c r="N2825" s="52">
        <f t="shared" si="1151"/>
        <v>24</v>
      </c>
      <c r="O2825" s="318">
        <f>+'Terminated loans'!S2015</f>
        <v>185077</v>
      </c>
      <c r="P2825" s="26">
        <f>+'Terminated loans'!T2015</f>
        <v>0.05</v>
      </c>
      <c r="Q2825" s="536">
        <f t="shared" si="1165"/>
        <v>9.1499999999999998E-2</v>
      </c>
      <c r="R2825" s="222">
        <f t="shared" si="1167"/>
        <v>8119.5851978121855</v>
      </c>
      <c r="S2825" s="36">
        <f t="shared" si="1168"/>
        <v>177463.32414592401</v>
      </c>
      <c r="T2825" s="36">
        <f t="shared" si="1169"/>
        <v>7613.6758540759911</v>
      </c>
      <c r="U2825" s="36">
        <f t="shared" si="1170"/>
        <v>17406.72060156861</v>
      </c>
      <c r="V2825" s="36">
        <f t="shared" si="1171"/>
        <v>9793.0447474924731</v>
      </c>
      <c r="W2825" s="37">
        <f t="shared" si="1172"/>
        <v>7613.6758540761366</v>
      </c>
      <c r="X2825" s="36">
        <f t="shared" si="1173"/>
        <v>7613.6758540759911</v>
      </c>
      <c r="Y2825" s="276">
        <f t="shared" si="1174"/>
        <v>7613.6758540761366</v>
      </c>
      <c r="Z2825" s="36">
        <f t="shared" si="1175"/>
        <v>17406.72060156861</v>
      </c>
      <c r="AA2825" s="36">
        <f t="shared" si="1176"/>
        <v>9793.0447474924731</v>
      </c>
      <c r="AB2825" s="38">
        <f t="shared" si="1135"/>
        <v>1.4551915228366852E-10</v>
      </c>
      <c r="AD2825" s="142">
        <f t="shared" si="1177"/>
        <v>24</v>
      </c>
      <c r="AH2825" s="103"/>
    </row>
    <row r="2826" spans="1:34">
      <c r="A2826" s="533"/>
      <c r="C2826" s="67" t="str">
        <f>'Terminated loans'!F2016</f>
        <v>E</v>
      </c>
      <c r="D2826" s="19">
        <f>'Terminated loans'!H2016</f>
        <v>143983625</v>
      </c>
      <c r="E2826" s="19">
        <f>'Terminated loans'!I2016</f>
        <v>98</v>
      </c>
      <c r="F2826" s="19" t="str">
        <f>'Terminated loans'!J2016</f>
        <v>LIM VOON MIOW C V</v>
      </c>
      <c r="G2826" s="547" t="str">
        <f t="shared" si="1164"/>
        <v>E2</v>
      </c>
      <c r="H2826" s="21">
        <f>'Terminated loans'!L2016</f>
        <v>41820</v>
      </c>
      <c r="I2826" s="21">
        <f>IF(B2826="VELS",'Terminated loans'!M2016,'Terminated loans'!B2016)</f>
        <v>42460</v>
      </c>
      <c r="J2826" s="34">
        <f t="shared" si="1166"/>
        <v>21</v>
      </c>
      <c r="K2826" s="34">
        <f t="shared" si="1136"/>
        <v>77</v>
      </c>
      <c r="L2826" s="34">
        <f t="shared" si="1137"/>
        <v>21</v>
      </c>
      <c r="M2826" s="34">
        <f t="shared" si="1138"/>
        <v>21</v>
      </c>
      <c r="N2826" s="52">
        <f t="shared" si="1151"/>
        <v>21</v>
      </c>
      <c r="O2826" s="318">
        <f>+'Terminated loans'!S2016</f>
        <v>61246</v>
      </c>
      <c r="P2826" s="26">
        <f>+'Terminated loans'!T2016</f>
        <v>0.05</v>
      </c>
      <c r="Q2826" s="536">
        <f t="shared" si="1165"/>
        <v>9.1499999999999998E-2</v>
      </c>
      <c r="R2826" s="222">
        <f t="shared" si="1167"/>
        <v>3052.0004759735252</v>
      </c>
      <c r="S2826" s="36">
        <f t="shared" si="1168"/>
        <v>59016.701483060722</v>
      </c>
      <c r="T2826" s="36">
        <f t="shared" si="1169"/>
        <v>2229.2985169392778</v>
      </c>
      <c r="U2826" s="36">
        <f t="shared" si="1170"/>
        <v>5075.3085123833225</v>
      </c>
      <c r="V2826" s="36">
        <f t="shared" si="1171"/>
        <v>2846.0099954440302</v>
      </c>
      <c r="W2826" s="37">
        <f t="shared" si="1172"/>
        <v>2229.2985169392923</v>
      </c>
      <c r="X2826" s="36">
        <f t="shared" si="1173"/>
        <v>2229.2985169392778</v>
      </c>
      <c r="Y2826" s="276">
        <f t="shared" si="1174"/>
        <v>2229.2985169392923</v>
      </c>
      <c r="Z2826" s="36">
        <f t="shared" si="1175"/>
        <v>5075.3085123833225</v>
      </c>
      <c r="AA2826" s="36">
        <f t="shared" si="1176"/>
        <v>2846.0099954440302</v>
      </c>
      <c r="AB2826" s="38">
        <f t="shared" si="1135"/>
        <v>1.4551915228366852E-11</v>
      </c>
      <c r="AD2826" s="142">
        <f t="shared" si="1177"/>
        <v>21</v>
      </c>
      <c r="AH2826" s="103"/>
    </row>
    <row r="2827" spans="1:34">
      <c r="A2827" s="533"/>
      <c r="C2827" s="67" t="str">
        <f>'Terminated loans'!F2017</f>
        <v>E</v>
      </c>
      <c r="D2827" s="19">
        <f>'Terminated loans'!H2017</f>
        <v>143983706</v>
      </c>
      <c r="E2827" s="19">
        <f>'Terminated loans'!I2017</f>
        <v>98</v>
      </c>
      <c r="F2827" s="19" t="str">
        <f>'Terminated loans'!J2017</f>
        <v>TOULCANON J S</v>
      </c>
      <c r="G2827" s="547" t="str">
        <f t="shared" si="1164"/>
        <v>E2</v>
      </c>
      <c r="H2827" s="21">
        <f>'Terminated loans'!L2017</f>
        <v>41788</v>
      </c>
      <c r="I2827" s="21">
        <f>IF(B2827="VELS",'Terminated loans'!M2017,'Terminated loans'!B2017)</f>
        <v>42460</v>
      </c>
      <c r="J2827" s="34">
        <f t="shared" si="1166"/>
        <v>22</v>
      </c>
      <c r="K2827" s="34">
        <f t="shared" si="1136"/>
        <v>78</v>
      </c>
      <c r="L2827" s="34">
        <f t="shared" si="1137"/>
        <v>22</v>
      </c>
      <c r="M2827" s="34">
        <f t="shared" si="1138"/>
        <v>22</v>
      </c>
      <c r="N2827" s="52">
        <f t="shared" si="1151"/>
        <v>22</v>
      </c>
      <c r="O2827" s="318">
        <f>+'Terminated loans'!S2017</f>
        <v>68094</v>
      </c>
      <c r="P2827" s="26">
        <f>+'Terminated loans'!T2017</f>
        <v>0.05</v>
      </c>
      <c r="Q2827" s="536">
        <f t="shared" si="1165"/>
        <v>9.1499999999999998E-2</v>
      </c>
      <c r="R2827" s="222">
        <f t="shared" si="1167"/>
        <v>3245.6506843314414</v>
      </c>
      <c r="S2827" s="36">
        <f t="shared" si="1168"/>
        <v>65507.482370688318</v>
      </c>
      <c r="T2827" s="36">
        <f t="shared" si="1169"/>
        <v>2586.517629311682</v>
      </c>
      <c r="U2827" s="36">
        <f t="shared" si="1170"/>
        <v>5896.8326846033742</v>
      </c>
      <c r="V2827" s="36">
        <f t="shared" si="1171"/>
        <v>3310.3150552917214</v>
      </c>
      <c r="W2827" s="37">
        <f t="shared" si="1172"/>
        <v>2586.5176293116529</v>
      </c>
      <c r="X2827" s="36">
        <f t="shared" si="1173"/>
        <v>2586.517629311682</v>
      </c>
      <c r="Y2827" s="276">
        <f t="shared" si="1174"/>
        <v>2586.5176293116529</v>
      </c>
      <c r="Z2827" s="36">
        <f t="shared" si="1175"/>
        <v>5896.8326846033742</v>
      </c>
      <c r="AA2827" s="36">
        <f t="shared" si="1176"/>
        <v>3310.3150552917214</v>
      </c>
      <c r="AB2827" s="38">
        <f t="shared" si="1135"/>
        <v>-2.9103830456733704E-11</v>
      </c>
      <c r="AD2827" s="142">
        <f t="shared" si="1177"/>
        <v>22</v>
      </c>
      <c r="AH2827" s="103"/>
    </row>
    <row r="2828" spans="1:34">
      <c r="A2828" s="533"/>
      <c r="C2828" s="67" t="str">
        <f>'Terminated loans'!F2018</f>
        <v>E</v>
      </c>
      <c r="D2828" s="19">
        <f>'Terminated loans'!H2018</f>
        <v>143985741</v>
      </c>
      <c r="E2828" s="19">
        <f>'Terminated loans'!I2018</f>
        <v>98</v>
      </c>
      <c r="F2828" s="19" t="str">
        <f>'Terminated loans'!J2018</f>
        <v>ATCHA H B</v>
      </c>
      <c r="G2828" s="547" t="str">
        <f t="shared" si="1164"/>
        <v>E2</v>
      </c>
      <c r="H2828" s="21">
        <f>'Terminated loans'!L2018</f>
        <v>42209</v>
      </c>
      <c r="I2828" s="21">
        <f>IF(B2828="VELS",'Terminated loans'!M2018,'Terminated loans'!B2018)</f>
        <v>42460</v>
      </c>
      <c r="J2828" s="34">
        <f t="shared" si="1166"/>
        <v>8</v>
      </c>
      <c r="K2828" s="34">
        <f t="shared" si="1136"/>
        <v>64</v>
      </c>
      <c r="L2828" s="34">
        <f t="shared" si="1137"/>
        <v>8</v>
      </c>
      <c r="M2828" s="34">
        <f t="shared" si="1138"/>
        <v>8</v>
      </c>
      <c r="N2828" s="52">
        <f t="shared" si="1151"/>
        <v>8</v>
      </c>
      <c r="O2828" s="318">
        <f>+'Terminated loans'!S2018</f>
        <v>1017037</v>
      </c>
      <c r="P2828" s="26">
        <f>+'Terminated loans'!T2018</f>
        <v>0.05</v>
      </c>
      <c r="Q2828" s="536">
        <f t="shared" si="1165"/>
        <v>9.1499999999999998E-2</v>
      </c>
      <c r="R2828" s="222">
        <f t="shared" si="1167"/>
        <v>129524.86851435505</v>
      </c>
      <c r="S2828" s="36">
        <f t="shared" si="1168"/>
        <v>1001529.4426337043</v>
      </c>
      <c r="T2828" s="36">
        <f t="shared" si="1169"/>
        <v>15507.557366295718</v>
      </c>
      <c r="U2828" s="36">
        <f t="shared" si="1170"/>
        <v>34669.505481136963</v>
      </c>
      <c r="V2828" s="36">
        <f t="shared" si="1171"/>
        <v>19161.948114840547</v>
      </c>
      <c r="W2828" s="37">
        <f t="shared" si="1172"/>
        <v>15507.557366296416</v>
      </c>
      <c r="X2828" s="36">
        <f t="shared" si="1173"/>
        <v>15507.557366295718</v>
      </c>
      <c r="Y2828" s="276">
        <f t="shared" si="1174"/>
        <v>15507.557366296416</v>
      </c>
      <c r="Z2828" s="36">
        <f t="shared" si="1175"/>
        <v>34669.505481136963</v>
      </c>
      <c r="AA2828" s="36">
        <f t="shared" si="1176"/>
        <v>19161.948114840547</v>
      </c>
      <c r="AB2828" s="38">
        <f t="shared" si="1135"/>
        <v>6.9849193096160889E-10</v>
      </c>
      <c r="AD2828" s="142">
        <f t="shared" si="1177"/>
        <v>8</v>
      </c>
      <c r="AH2828" s="103"/>
    </row>
    <row r="2829" spans="1:34">
      <c r="A2829" s="533"/>
      <c r="C2829" s="67" t="str">
        <f>'Terminated loans'!F2019</f>
        <v>E</v>
      </c>
      <c r="D2829" s="19">
        <f>'Terminated loans'!H2019</f>
        <v>143994414</v>
      </c>
      <c r="E2829" s="19">
        <f>'Terminated loans'!I2019</f>
        <v>98</v>
      </c>
      <c r="F2829" s="19" t="str">
        <f>'Terminated loans'!J2019</f>
        <v>PHILOGENE P A</v>
      </c>
      <c r="G2829" s="547" t="str">
        <f t="shared" si="1164"/>
        <v>B2</v>
      </c>
      <c r="H2829" s="21">
        <f>'Terminated loans'!L2019</f>
        <v>40638</v>
      </c>
      <c r="I2829" s="21">
        <f>IF(B2829="VELS",'Terminated loans'!M2019,'Terminated loans'!B2019)</f>
        <v>42460</v>
      </c>
      <c r="J2829" s="34">
        <f t="shared" si="1166"/>
        <v>60</v>
      </c>
      <c r="K2829" s="34">
        <f t="shared" si="1136"/>
        <v>116</v>
      </c>
      <c r="L2829" s="34">
        <f t="shared" si="1137"/>
        <v>60</v>
      </c>
      <c r="M2829" s="34">
        <f t="shared" si="1138"/>
        <v>60</v>
      </c>
      <c r="N2829" s="52">
        <f t="shared" si="1151"/>
        <v>60</v>
      </c>
      <c r="O2829" s="318">
        <f>+'Terminated loans'!S2019</f>
        <v>200388</v>
      </c>
      <c r="P2829" s="26">
        <f>+'Terminated loans'!T2019</f>
        <v>0.05</v>
      </c>
      <c r="Q2829" s="536">
        <f t="shared" si="1165"/>
        <v>9.4E-2</v>
      </c>
      <c r="R2829" s="222">
        <f t="shared" si="1167"/>
        <v>3781.5687674560631</v>
      </c>
      <c r="S2829" s="36">
        <f t="shared" si="1168"/>
        <v>180478.40978792316</v>
      </c>
      <c r="T2829" s="36">
        <f t="shared" si="1169"/>
        <v>19909.590212076844</v>
      </c>
      <c r="U2829" s="36">
        <f t="shared" si="1170"/>
        <v>46415.716259441484</v>
      </c>
      <c r="V2829" s="36">
        <f t="shared" si="1171"/>
        <v>26506.126047363796</v>
      </c>
      <c r="W2829" s="37">
        <f t="shared" si="1172"/>
        <v>19909.590212077688</v>
      </c>
      <c r="X2829" s="36">
        <f t="shared" si="1173"/>
        <v>19909.590212076844</v>
      </c>
      <c r="Y2829" s="276">
        <f t="shared" si="1174"/>
        <v>19909.590212077688</v>
      </c>
      <c r="Z2829" s="36">
        <f t="shared" si="1175"/>
        <v>46415.716259441484</v>
      </c>
      <c r="AA2829" s="36">
        <f t="shared" si="1176"/>
        <v>26506.126047363796</v>
      </c>
      <c r="AB2829" s="38">
        <f t="shared" si="1135"/>
        <v>8.440110832452774E-10</v>
      </c>
      <c r="AD2829" s="142">
        <f t="shared" si="1177"/>
        <v>60</v>
      </c>
      <c r="AH2829" s="103"/>
    </row>
    <row r="2830" spans="1:34">
      <c r="A2830" s="533"/>
      <c r="C2830" s="67" t="str">
        <f>'Terminated loans'!F2020</f>
        <v>N</v>
      </c>
      <c r="D2830" s="19">
        <f>'Terminated loans'!H2020</f>
        <v>143994600</v>
      </c>
      <c r="E2830" s="19">
        <f>'Terminated loans'!I2020</f>
        <v>98</v>
      </c>
      <c r="F2830" s="19" t="str">
        <f>'Terminated loans'!J2020</f>
        <v>HUNGLEY J O G</v>
      </c>
      <c r="G2830" s="547" t="str">
        <f t="shared" si="1164"/>
        <v>B2</v>
      </c>
      <c r="H2830" s="21">
        <f>'Terminated loans'!L2020</f>
        <v>40616</v>
      </c>
      <c r="I2830" s="21">
        <f>IF(B2830="VELS",'Terminated loans'!M2020,'Terminated loans'!B2020)</f>
        <v>42430</v>
      </c>
      <c r="J2830" s="34">
        <f t="shared" si="1166"/>
        <v>60</v>
      </c>
      <c r="K2830" s="34">
        <f t="shared" si="1136"/>
        <v>117</v>
      </c>
      <c r="L2830" s="34">
        <f t="shared" si="1137"/>
        <v>60</v>
      </c>
      <c r="M2830" s="34">
        <f t="shared" si="1138"/>
        <v>60</v>
      </c>
      <c r="N2830" s="52">
        <f t="shared" si="1151"/>
        <v>60</v>
      </c>
      <c r="O2830" s="318">
        <f>+'Terminated loans'!S2020</f>
        <v>147081</v>
      </c>
      <c r="P2830" s="26">
        <f>+'Terminated loans'!T2020</f>
        <v>0.05</v>
      </c>
      <c r="Q2830" s="536">
        <f t="shared" si="1165"/>
        <v>9.4E-2</v>
      </c>
      <c r="R2830" s="222">
        <f t="shared" si="1167"/>
        <v>2775.5999155947725</v>
      </c>
      <c r="S2830" s="36">
        <f t="shared" si="1168"/>
        <v>132467.73753926149</v>
      </c>
      <c r="T2830" s="36">
        <f t="shared" si="1169"/>
        <v>14613.262460738508</v>
      </c>
      <c r="U2830" s="36">
        <f t="shared" si="1170"/>
        <v>34068.25739642547</v>
      </c>
      <c r="V2830" s="36">
        <f t="shared" si="1171"/>
        <v>19454.994935686351</v>
      </c>
      <c r="W2830" s="37">
        <f t="shared" si="1172"/>
        <v>14613.262460739119</v>
      </c>
      <c r="X2830" s="36">
        <f t="shared" si="1173"/>
        <v>14613.262460738508</v>
      </c>
      <c r="Y2830" s="276">
        <f t="shared" si="1174"/>
        <v>14613.262460739119</v>
      </c>
      <c r="Z2830" s="36">
        <f t="shared" si="1175"/>
        <v>34068.25739642547</v>
      </c>
      <c r="AA2830" s="36">
        <f t="shared" si="1176"/>
        <v>19454.994935686351</v>
      </c>
      <c r="AB2830" s="38">
        <f t="shared" si="1135"/>
        <v>6.1118043959140778E-10</v>
      </c>
      <c r="AD2830" s="142">
        <f t="shared" si="1177"/>
        <v>60</v>
      </c>
      <c r="AH2830" s="103"/>
    </row>
    <row r="2831" spans="1:34">
      <c r="A2831" s="533"/>
      <c r="C2831" s="67" t="str">
        <f>'Terminated loans'!F2021</f>
        <v>E</v>
      </c>
      <c r="D2831" s="19">
        <f>'Terminated loans'!H2021</f>
        <v>143994716</v>
      </c>
      <c r="E2831" s="19">
        <f>'Terminated loans'!I2021</f>
        <v>98</v>
      </c>
      <c r="F2831" s="19" t="str">
        <f>'Terminated loans'!J2021</f>
        <v>MUSSAI S</v>
      </c>
      <c r="G2831" s="547" t="str">
        <f t="shared" si="1164"/>
        <v>B2</v>
      </c>
      <c r="H2831" s="21">
        <f>'Terminated loans'!L2021</f>
        <v>40618</v>
      </c>
      <c r="I2831" s="21">
        <f>IF(B2831="VELS",'Terminated loans'!M2021,'Terminated loans'!B2021)</f>
        <v>42460</v>
      </c>
      <c r="J2831" s="34">
        <f t="shared" si="1166"/>
        <v>61</v>
      </c>
      <c r="K2831" s="34">
        <f t="shared" si="1136"/>
        <v>117</v>
      </c>
      <c r="L2831" s="34">
        <f t="shared" si="1137"/>
        <v>60</v>
      </c>
      <c r="M2831" s="34">
        <f t="shared" si="1138"/>
        <v>60</v>
      </c>
      <c r="N2831" s="52">
        <f t="shared" si="1151"/>
        <v>60</v>
      </c>
      <c r="O2831" s="318">
        <f>+'Terminated loans'!S2021</f>
        <v>243650</v>
      </c>
      <c r="P2831" s="26">
        <f>+'Terminated loans'!T2021</f>
        <v>0.05</v>
      </c>
      <c r="Q2831" s="536">
        <f t="shared" si="1165"/>
        <v>9.4E-2</v>
      </c>
      <c r="R2831" s="222">
        <f t="shared" si="1167"/>
        <v>4597.9760773632643</v>
      </c>
      <c r="S2831" s="36">
        <f t="shared" si="1168"/>
        <v>219442.10504035908</v>
      </c>
      <c r="T2831" s="36">
        <f t="shared" si="1169"/>
        <v>24207.894959640922</v>
      </c>
      <c r="U2831" s="36">
        <f t="shared" si="1170"/>
        <v>56436.45960143776</v>
      </c>
      <c r="V2831" s="36">
        <f t="shared" si="1171"/>
        <v>32228.564641795878</v>
      </c>
      <c r="W2831" s="37">
        <f t="shared" si="1172"/>
        <v>24207.894959641882</v>
      </c>
      <c r="X2831" s="36">
        <f t="shared" si="1173"/>
        <v>24207.894959640922</v>
      </c>
      <c r="Y2831" s="276">
        <f t="shared" si="1174"/>
        <v>24207.894959641882</v>
      </c>
      <c r="Z2831" s="36">
        <f t="shared" si="1175"/>
        <v>56436.45960143776</v>
      </c>
      <c r="AA2831" s="36">
        <f t="shared" si="1176"/>
        <v>32228.564641795878</v>
      </c>
      <c r="AB2831" s="38">
        <f t="shared" si="1135"/>
        <v>9.6042640507221222E-10</v>
      </c>
      <c r="AD2831" s="142">
        <f t="shared" si="1177"/>
        <v>60</v>
      </c>
      <c r="AH2831" s="103"/>
    </row>
    <row r="2832" spans="1:34">
      <c r="A2832" s="533"/>
      <c r="C2832" s="67" t="str">
        <f>'Terminated loans'!F2022</f>
        <v>E</v>
      </c>
      <c r="D2832" s="19">
        <f>'Terminated loans'!H2022</f>
        <v>143995968</v>
      </c>
      <c r="E2832" s="19">
        <f>'Terminated loans'!I2022</f>
        <v>99</v>
      </c>
      <c r="F2832" s="19" t="str">
        <f>'Terminated loans'!J2022</f>
        <v>CAUNHYE M F (SL 2524)</v>
      </c>
      <c r="G2832" s="547" t="str">
        <f t="shared" si="1164"/>
        <v>C1</v>
      </c>
      <c r="H2832" s="21">
        <f>'Terminated loans'!L2022</f>
        <v>40813</v>
      </c>
      <c r="I2832" s="21">
        <f>IF(B2832="VELS",'Terminated loans'!M2022,'Terminated loans'!B2022)</f>
        <v>42460</v>
      </c>
      <c r="J2832" s="34">
        <f t="shared" si="1166"/>
        <v>54</v>
      </c>
      <c r="K2832" s="34">
        <f t="shared" si="1136"/>
        <v>110</v>
      </c>
      <c r="L2832" s="34">
        <f t="shared" si="1137"/>
        <v>54</v>
      </c>
      <c r="M2832" s="34">
        <f t="shared" si="1138"/>
        <v>54</v>
      </c>
      <c r="N2832" s="52">
        <f t="shared" si="1151"/>
        <v>54</v>
      </c>
      <c r="O2832" s="318">
        <f>+'Terminated loans'!S2022</f>
        <v>901940</v>
      </c>
      <c r="P2832" s="26">
        <f>+'Terminated loans'!T2022</f>
        <v>0.03</v>
      </c>
      <c r="Q2832" s="536">
        <f t="shared" si="1165"/>
        <v>8.1500000000000003E-2</v>
      </c>
      <c r="R2832" s="222">
        <f t="shared" si="1167"/>
        <v>17876.214878230872</v>
      </c>
      <c r="S2832" s="36">
        <f t="shared" si="1168"/>
        <v>805831.06818644062</v>
      </c>
      <c r="T2832" s="36">
        <f t="shared" si="1169"/>
        <v>96108.931813559378</v>
      </c>
      <c r="U2832" s="36">
        <f t="shared" si="1170"/>
        <v>159484.53523803991</v>
      </c>
      <c r="V2832" s="36">
        <f t="shared" si="1171"/>
        <v>63375.603424467146</v>
      </c>
      <c r="W2832" s="37">
        <f t="shared" si="1172"/>
        <v>96108.931813572766</v>
      </c>
      <c r="X2832" s="36">
        <f t="shared" si="1173"/>
        <v>96108.931813559378</v>
      </c>
      <c r="Y2832" s="276">
        <f t="shared" si="1174"/>
        <v>96108.931813572766</v>
      </c>
      <c r="Z2832" s="36">
        <f t="shared" si="1175"/>
        <v>159484.53523803991</v>
      </c>
      <c r="AA2832" s="36">
        <f t="shared" si="1176"/>
        <v>63375.603424467146</v>
      </c>
      <c r="AB2832" s="38">
        <f t="shared" si="1135"/>
        <v>1.3387762010097504E-8</v>
      </c>
      <c r="AD2832" s="142">
        <f t="shared" si="1177"/>
        <v>54</v>
      </c>
      <c r="AH2832" s="103"/>
    </row>
    <row r="2833" spans="1:34">
      <c r="A2833" s="533"/>
      <c r="C2833" s="67" t="str">
        <f>'Terminated loans'!F2023</f>
        <v>E</v>
      </c>
      <c r="D2833" s="19">
        <f>'Terminated loans'!H2023</f>
        <v>143999475</v>
      </c>
      <c r="E2833" s="19">
        <f>'Terminated loans'!I2023</f>
        <v>98</v>
      </c>
      <c r="F2833" s="19" t="str">
        <f>'Terminated loans'!J2023</f>
        <v>PETRONILLE A</v>
      </c>
      <c r="G2833" s="547" t="str">
        <f t="shared" si="1164"/>
        <v>D2</v>
      </c>
      <c r="H2833" s="21">
        <f>'Terminated loans'!L2023</f>
        <v>41205</v>
      </c>
      <c r="I2833" s="21">
        <f>IF(B2833="VELS",'Terminated loans'!M2023,'Terminated loans'!B2023)</f>
        <v>42460</v>
      </c>
      <c r="J2833" s="34">
        <f t="shared" si="1166"/>
        <v>41</v>
      </c>
      <c r="K2833" s="34">
        <f t="shared" si="1136"/>
        <v>97</v>
      </c>
      <c r="L2833" s="34">
        <f t="shared" si="1137"/>
        <v>41</v>
      </c>
      <c r="M2833" s="34">
        <f t="shared" si="1138"/>
        <v>41</v>
      </c>
      <c r="N2833" s="52">
        <f t="shared" si="1151"/>
        <v>41</v>
      </c>
      <c r="O2833" s="318">
        <f>+'Terminated loans'!S2023</f>
        <v>189300</v>
      </c>
      <c r="P2833" s="26">
        <f>+'Terminated loans'!T2023</f>
        <v>0.05</v>
      </c>
      <c r="Q2833" s="536">
        <f t="shared" si="1165"/>
        <v>9.4E-2</v>
      </c>
      <c r="R2833" s="222">
        <f t="shared" si="1167"/>
        <v>5032.2603875441027</v>
      </c>
      <c r="S2833" s="36">
        <f t="shared" si="1168"/>
        <v>175886.78446429723</v>
      </c>
      <c r="T2833" s="36">
        <f t="shared" si="1169"/>
        <v>13413.215535702766</v>
      </c>
      <c r="U2833" s="36">
        <f t="shared" si="1170"/>
        <v>30435.891425011825</v>
      </c>
      <c r="V2833" s="36">
        <f t="shared" si="1171"/>
        <v>17022.675889308244</v>
      </c>
      <c r="W2833" s="37">
        <f t="shared" si="1172"/>
        <v>13413.215535703581</v>
      </c>
      <c r="X2833" s="36">
        <f t="shared" si="1173"/>
        <v>13413.215535702766</v>
      </c>
      <c r="Y2833" s="276">
        <f t="shared" si="1174"/>
        <v>13413.215535703581</v>
      </c>
      <c r="Z2833" s="36">
        <f t="shared" si="1175"/>
        <v>30435.891425011825</v>
      </c>
      <c r="AA2833" s="36">
        <f t="shared" si="1176"/>
        <v>17022.675889308244</v>
      </c>
      <c r="AB2833" s="38">
        <f t="shared" si="1135"/>
        <v>8.149072527885437E-10</v>
      </c>
      <c r="AD2833" s="142">
        <f t="shared" si="1177"/>
        <v>41</v>
      </c>
      <c r="AH2833" s="103"/>
    </row>
    <row r="2834" spans="1:34">
      <c r="A2834" s="533"/>
      <c r="C2834" s="67" t="str">
        <f>'Terminated loans'!F2024</f>
        <v>E</v>
      </c>
      <c r="D2834" s="19">
        <f>'Terminated loans'!H2024</f>
        <v>143999750</v>
      </c>
      <c r="E2834" s="19">
        <f>'Terminated loans'!I2024</f>
        <v>98</v>
      </c>
      <c r="F2834" s="19" t="str">
        <f>'Terminated loans'!J2024</f>
        <v>BALLUCK K</v>
      </c>
      <c r="G2834" s="547" t="str">
        <f t="shared" si="1164"/>
        <v>D2</v>
      </c>
      <c r="H2834" s="21">
        <f>'Terminated loans'!L2024</f>
        <v>41164</v>
      </c>
      <c r="I2834" s="21">
        <f>IF(B2834="VELS",'Terminated loans'!M2024,'Terminated loans'!B2024)</f>
        <v>42460</v>
      </c>
      <c r="J2834" s="34">
        <f t="shared" si="1166"/>
        <v>43</v>
      </c>
      <c r="K2834" s="34">
        <f t="shared" si="1136"/>
        <v>99</v>
      </c>
      <c r="L2834" s="34">
        <f t="shared" si="1137"/>
        <v>43</v>
      </c>
      <c r="M2834" s="34">
        <f t="shared" si="1138"/>
        <v>43</v>
      </c>
      <c r="N2834" s="52">
        <f t="shared" si="1151"/>
        <v>43</v>
      </c>
      <c r="O2834" s="318">
        <f>+'Terminated loans'!S2024</f>
        <v>206142</v>
      </c>
      <c r="P2834" s="26">
        <f>+'Terminated loans'!T2024</f>
        <v>0.05</v>
      </c>
      <c r="Q2834" s="536">
        <f t="shared" si="1165"/>
        <v>9.4E-2</v>
      </c>
      <c r="R2834" s="222">
        <f t="shared" si="1167"/>
        <v>5246.2338496706843</v>
      </c>
      <c r="S2834" s="36">
        <f t="shared" si="1168"/>
        <v>190896.68653050618</v>
      </c>
      <c r="T2834" s="36">
        <f t="shared" si="1169"/>
        <v>15245.31346949382</v>
      </c>
      <c r="U2834" s="36">
        <f t="shared" si="1170"/>
        <v>34691.36900533404</v>
      </c>
      <c r="V2834" s="36">
        <f t="shared" si="1171"/>
        <v>19446.055535839434</v>
      </c>
      <c r="W2834" s="37">
        <f t="shared" si="1172"/>
        <v>15245.313469494606</v>
      </c>
      <c r="X2834" s="36">
        <f t="shared" si="1173"/>
        <v>15245.31346949382</v>
      </c>
      <c r="Y2834" s="276">
        <f t="shared" si="1174"/>
        <v>15245.313469494606</v>
      </c>
      <c r="Z2834" s="36">
        <f t="shared" si="1175"/>
        <v>34691.36900533404</v>
      </c>
      <c r="AA2834" s="36">
        <f t="shared" si="1176"/>
        <v>19446.055535839434</v>
      </c>
      <c r="AB2834" s="38">
        <f t="shared" si="1135"/>
        <v>7.8580342233181E-10</v>
      </c>
      <c r="AD2834" s="142">
        <f t="shared" si="1177"/>
        <v>43</v>
      </c>
      <c r="AH2834" s="103"/>
    </row>
    <row r="2835" spans="1:34">
      <c r="A2835" s="533"/>
      <c r="C2835" s="67" t="str">
        <f>'Terminated loans'!F2025</f>
        <v>E</v>
      </c>
      <c r="D2835" s="19">
        <f>'Terminated loans'!H2025</f>
        <v>143999882</v>
      </c>
      <c r="E2835" s="19">
        <f>'Terminated loans'!I2025</f>
        <v>98</v>
      </c>
      <c r="F2835" s="19" t="str">
        <f>'Terminated loans'!J2025</f>
        <v>FORGET M D N</v>
      </c>
      <c r="G2835" s="547" t="str">
        <f t="shared" si="1164"/>
        <v>D2</v>
      </c>
      <c r="H2835" s="21">
        <f>'Terminated loans'!L2025</f>
        <v>41164</v>
      </c>
      <c r="I2835" s="21">
        <f>IF(B2835="VELS",'Terminated loans'!M2025,'Terminated loans'!B2025)</f>
        <v>42460</v>
      </c>
      <c r="J2835" s="34">
        <f t="shared" si="1166"/>
        <v>43</v>
      </c>
      <c r="K2835" s="34">
        <f t="shared" si="1136"/>
        <v>99</v>
      </c>
      <c r="L2835" s="34">
        <f t="shared" si="1137"/>
        <v>43</v>
      </c>
      <c r="M2835" s="34">
        <f t="shared" si="1138"/>
        <v>43</v>
      </c>
      <c r="N2835" s="52">
        <f t="shared" si="1151"/>
        <v>43</v>
      </c>
      <c r="O2835" s="318">
        <f>+'Terminated loans'!S2025</f>
        <v>150104</v>
      </c>
      <c r="P2835" s="26">
        <f>+'Terminated loans'!T2025</f>
        <v>0.05</v>
      </c>
      <c r="Q2835" s="536">
        <f t="shared" si="1165"/>
        <v>9.4E-2</v>
      </c>
      <c r="R2835" s="222">
        <f t="shared" si="1167"/>
        <v>3820.0885106915061</v>
      </c>
      <c r="S2835" s="36">
        <f t="shared" si="1168"/>
        <v>139002.99907333343</v>
      </c>
      <c r="T2835" s="36">
        <f t="shared" si="1169"/>
        <v>11101.000926666573</v>
      </c>
      <c r="U2835" s="36">
        <f t="shared" si="1170"/>
        <v>25260.80688640193</v>
      </c>
      <c r="V2835" s="36">
        <f t="shared" si="1171"/>
        <v>14159.805959734746</v>
      </c>
      <c r="W2835" s="37">
        <f t="shared" si="1172"/>
        <v>11101.000926667184</v>
      </c>
      <c r="X2835" s="36">
        <f t="shared" si="1173"/>
        <v>11101.000926666573</v>
      </c>
      <c r="Y2835" s="276">
        <f t="shared" si="1174"/>
        <v>11101.000926667184</v>
      </c>
      <c r="Z2835" s="36">
        <f t="shared" si="1175"/>
        <v>25260.80688640193</v>
      </c>
      <c r="AA2835" s="36">
        <f t="shared" si="1176"/>
        <v>14159.805959734746</v>
      </c>
      <c r="AB2835" s="38">
        <f t="shared" si="1135"/>
        <v>6.1118043959140778E-10</v>
      </c>
      <c r="AD2835" s="142">
        <f t="shared" si="1177"/>
        <v>43</v>
      </c>
      <c r="AH2835" s="103"/>
    </row>
    <row r="2836" spans="1:34">
      <c r="A2836" s="533"/>
      <c r="C2836" s="67" t="str">
        <f>'Terminated loans'!F2026</f>
        <v>E</v>
      </c>
      <c r="D2836" s="19">
        <f>'Terminated loans'!H2026</f>
        <v>143015602</v>
      </c>
      <c r="E2836" s="19">
        <f>'Terminated loans'!I2026</f>
        <v>99</v>
      </c>
      <c r="F2836" s="19" t="str">
        <f>'Terminated loans'!J2026</f>
        <v>KONA HERKANAIDU L</v>
      </c>
      <c r="G2836" s="547" t="str">
        <f t="shared" si="1164"/>
        <v>A1</v>
      </c>
      <c r="H2836" s="21">
        <f>'Terminated loans'!L2026</f>
        <v>38281</v>
      </c>
      <c r="I2836" s="21">
        <f>IF(B2836="VELS",'Terminated loans'!M2026,'Terminated loans'!B2026)</f>
        <v>42490</v>
      </c>
      <c r="J2836" s="34">
        <f t="shared" ref="J2836:J2848" si="1178">ROUND((I2836-H2836)/365*12,0)</f>
        <v>138</v>
      </c>
      <c r="K2836" s="34">
        <f t="shared" si="1136"/>
        <v>193</v>
      </c>
      <c r="L2836" s="34">
        <f t="shared" si="1137"/>
        <v>138</v>
      </c>
      <c r="M2836" s="34">
        <f t="shared" si="1138"/>
        <v>138</v>
      </c>
      <c r="N2836" s="52">
        <f t="shared" si="1151"/>
        <v>138</v>
      </c>
      <c r="O2836" s="318">
        <f>+'Terminated loans'!S2026</f>
        <v>470731</v>
      </c>
      <c r="P2836" s="26">
        <f>+'Terminated loans'!T2026</f>
        <v>0.03</v>
      </c>
      <c r="Q2836" s="536">
        <f t="shared" si="1165"/>
        <v>8.6499999999999994E-2</v>
      </c>
      <c r="R2836" s="222">
        <f t="shared" ref="R2836:R2848" si="1179">PMT(P2836/12,L2836,-O2836,0,0)</f>
        <v>4037.4949366409001</v>
      </c>
      <c r="S2836" s="36">
        <f t="shared" ref="S2836:S2848" si="1180">(-PV(Q2836/12,L2836,R2836,0,0))</f>
        <v>352235.0983600053</v>
      </c>
      <c r="T2836" s="36">
        <f t="shared" ref="T2836:T2848" si="1181">O2836-S2836</f>
        <v>118495.9016399947</v>
      </c>
      <c r="U2836" s="36">
        <f t="shared" ref="U2836:U2848" si="1182">-IF(OR(Q2836="",Q2836=0),0,(CUMIPMT(Q2836/12,L2836,S2836,1,M2836,0)))</f>
        <v>204939.20289643534</v>
      </c>
      <c r="V2836" s="36">
        <f t="shared" ref="V2836:V2848" si="1183">-IF(OR(P2836="",P2836=0),0,(CUMIPMT(P2836/12,L2836,O2836,1,M2836,0)))</f>
        <v>86443.301256444131</v>
      </c>
      <c r="W2836" s="37">
        <f t="shared" ref="W2836:W2848" si="1184">IF(ISERROR(U2836-V2836),0,U2836-V2836)</f>
        <v>118495.90163999121</v>
      </c>
      <c r="X2836" s="36">
        <f t="shared" ref="X2836:X2848" si="1185">IF(C2836="O",T2836/AD2836*N2836,T2836)</f>
        <v>118495.9016399947</v>
      </c>
      <c r="Y2836" s="276">
        <f t="shared" ref="Y2836:Y2848" si="1186">W2836</f>
        <v>118495.90163999121</v>
      </c>
      <c r="Z2836" s="36">
        <f t="shared" ref="Z2836:Z2848" si="1187">-IF(OR(Q2836="",Q2836=0),0,(CUMIPMT(Q2836/12,L2836,S2836,1,L2836,0)))</f>
        <v>204939.20289643534</v>
      </c>
      <c r="AA2836" s="36">
        <f t="shared" ref="AA2836:AA2848" si="1188">-IF(OR(P2836="",P2836=0),0,(CUMIPMT(P2836/12,L2836,O2836,1,L2836,0)))</f>
        <v>86443.301256444131</v>
      </c>
      <c r="AB2836" s="38">
        <f t="shared" si="1135"/>
        <v>-3.4924596548080444E-9</v>
      </c>
      <c r="AD2836" s="142">
        <f t="shared" si="1177"/>
        <v>138</v>
      </c>
      <c r="AH2836" s="103"/>
    </row>
    <row r="2837" spans="1:34">
      <c r="A2837" s="533"/>
      <c r="C2837" s="67" t="str">
        <f>'Terminated loans'!F2027</f>
        <v>E</v>
      </c>
      <c r="D2837" s="19">
        <f>'Terminated loans'!H2027</f>
        <v>143021637</v>
      </c>
      <c r="E2837" s="19">
        <f>'Terminated loans'!I2027</f>
        <v>98</v>
      </c>
      <c r="F2837" s="19" t="str">
        <f>'Terminated loans'!J2027</f>
        <v>WOOMCHURN J R</v>
      </c>
      <c r="G2837" s="547" t="str">
        <f t="shared" si="1164"/>
        <v>E2</v>
      </c>
      <c r="H2837" s="21">
        <f>'Terminated loans'!L2027</f>
        <v>41838</v>
      </c>
      <c r="I2837" s="21">
        <f>IF(B2837="VELS",'Terminated loans'!M2027,'Terminated loans'!B2027)</f>
        <v>42490</v>
      </c>
      <c r="J2837" s="34">
        <f t="shared" si="1178"/>
        <v>21</v>
      </c>
      <c r="K2837" s="34">
        <f t="shared" si="1136"/>
        <v>77</v>
      </c>
      <c r="L2837" s="34">
        <f t="shared" si="1137"/>
        <v>21</v>
      </c>
      <c r="M2837" s="34">
        <f t="shared" si="1138"/>
        <v>21</v>
      </c>
      <c r="N2837" s="52">
        <f t="shared" si="1151"/>
        <v>21</v>
      </c>
      <c r="O2837" s="318">
        <f>+'Terminated loans'!S2027</f>
        <v>367624</v>
      </c>
      <c r="P2837" s="26">
        <f>+'Terminated loans'!T2027</f>
        <v>0.05</v>
      </c>
      <c r="Q2837" s="536">
        <f t="shared" si="1165"/>
        <v>9.1499999999999998E-2</v>
      </c>
      <c r="R2837" s="222">
        <f t="shared" si="1179"/>
        <v>18319.377967202614</v>
      </c>
      <c r="S2837" s="36">
        <f t="shared" si="1180"/>
        <v>354242.82183340489</v>
      </c>
      <c r="T2837" s="36">
        <f t="shared" si="1181"/>
        <v>13381.178166595113</v>
      </c>
      <c r="U2837" s="36">
        <f t="shared" si="1182"/>
        <v>30464.115477850079</v>
      </c>
      <c r="V2837" s="36">
        <f t="shared" si="1183"/>
        <v>17082.937311254907</v>
      </c>
      <c r="W2837" s="37">
        <f t="shared" si="1184"/>
        <v>13381.178166595171</v>
      </c>
      <c r="X2837" s="36">
        <f t="shared" si="1185"/>
        <v>13381.178166595113</v>
      </c>
      <c r="Y2837" s="276">
        <f t="shared" si="1186"/>
        <v>13381.178166595171</v>
      </c>
      <c r="Z2837" s="36">
        <f t="shared" si="1187"/>
        <v>30464.115477850079</v>
      </c>
      <c r="AA2837" s="36">
        <f t="shared" si="1188"/>
        <v>17082.937311254907</v>
      </c>
      <c r="AB2837" s="38">
        <f t="shared" si="1135"/>
        <v>5.8207660913467407E-11</v>
      </c>
      <c r="AD2837" s="142">
        <f t="shared" si="1177"/>
        <v>21</v>
      </c>
      <c r="AH2837" s="103"/>
    </row>
    <row r="2838" spans="1:34">
      <c r="A2838" s="533"/>
      <c r="C2838" s="67" t="str">
        <f>'Terminated loans'!F2028</f>
        <v>E</v>
      </c>
      <c r="D2838" s="19">
        <f>'Terminated loans'!H2028</f>
        <v>143034186</v>
      </c>
      <c r="E2838" s="19">
        <f>'Terminated loans'!I2028</f>
        <v>99</v>
      </c>
      <c r="F2838" s="19" t="str">
        <f>'Terminated loans'!J2028</f>
        <v>GUJADHUR G/S</v>
      </c>
      <c r="G2838" s="547" t="str">
        <f t="shared" si="1164"/>
        <v>A1</v>
      </c>
      <c r="H2838" s="21">
        <f>'Terminated loans'!L2028</f>
        <v>38674</v>
      </c>
      <c r="I2838" s="21">
        <f>IF(B2838="VELS",'Terminated loans'!M2028,'Terminated loans'!B2028)</f>
        <v>42490</v>
      </c>
      <c r="J2838" s="34">
        <f t="shared" si="1178"/>
        <v>125</v>
      </c>
      <c r="K2838" s="34">
        <f t="shared" si="1136"/>
        <v>181</v>
      </c>
      <c r="L2838" s="34">
        <f t="shared" si="1137"/>
        <v>125</v>
      </c>
      <c r="M2838" s="34">
        <f t="shared" si="1138"/>
        <v>125</v>
      </c>
      <c r="N2838" s="52">
        <f t="shared" si="1151"/>
        <v>125</v>
      </c>
      <c r="O2838" s="318">
        <f>+'Terminated loans'!S2028</f>
        <v>902500</v>
      </c>
      <c r="P2838" s="26">
        <f>+'Terminated loans'!T2028</f>
        <v>0.03</v>
      </c>
      <c r="Q2838" s="536">
        <f t="shared" si="1165"/>
        <v>8.6499999999999994E-2</v>
      </c>
      <c r="R2838" s="222">
        <f t="shared" si="1179"/>
        <v>8415.7343769109539</v>
      </c>
      <c r="S2838" s="36">
        <f t="shared" si="1180"/>
        <v>691789.53387500369</v>
      </c>
      <c r="T2838" s="36">
        <f t="shared" si="1181"/>
        <v>210710.46612499631</v>
      </c>
      <c r="U2838" s="36">
        <f t="shared" si="1182"/>
        <v>360177.26323885797</v>
      </c>
      <c r="V2838" s="36">
        <f t="shared" si="1183"/>
        <v>149466.79711386922</v>
      </c>
      <c r="W2838" s="37">
        <f t="shared" si="1184"/>
        <v>210710.46612498874</v>
      </c>
      <c r="X2838" s="36">
        <f t="shared" si="1185"/>
        <v>210710.46612499631</v>
      </c>
      <c r="Y2838" s="276">
        <f t="shared" si="1186"/>
        <v>210710.46612498874</v>
      </c>
      <c r="Z2838" s="36">
        <f t="shared" si="1187"/>
        <v>360177.26323885797</v>
      </c>
      <c r="AA2838" s="36">
        <f t="shared" si="1188"/>
        <v>149466.79711386922</v>
      </c>
      <c r="AB2838" s="38">
        <f t="shared" si="1135"/>
        <v>-7.5669959187507629E-9</v>
      </c>
      <c r="AD2838" s="142">
        <f t="shared" si="1177"/>
        <v>125</v>
      </c>
      <c r="AH2838" s="103"/>
    </row>
    <row r="2839" spans="1:34">
      <c r="A2839" s="533"/>
      <c r="C2839" s="67" t="str">
        <f>'Terminated loans'!F2029</f>
        <v>E</v>
      </c>
      <c r="D2839" s="19">
        <f>'Terminated loans'!H2029</f>
        <v>143111911</v>
      </c>
      <c r="E2839" s="19">
        <f>'Terminated loans'!I2029</f>
        <v>99</v>
      </c>
      <c r="F2839" s="19" t="str">
        <f>'Terminated loans'!J2029</f>
        <v>SEEBORUTH V(SL2746)</v>
      </c>
      <c r="G2839" s="547" t="str">
        <f t="shared" si="1164"/>
        <v>D1</v>
      </c>
      <c r="H2839" s="21">
        <f>'Terminated loans'!L2029</f>
        <v>41124</v>
      </c>
      <c r="I2839" s="21">
        <f>IF(B2839="VELS",'Terminated loans'!M2029,'Terminated loans'!B2029)</f>
        <v>42490</v>
      </c>
      <c r="J2839" s="34">
        <f t="shared" si="1178"/>
        <v>45</v>
      </c>
      <c r="K2839" s="34">
        <f t="shared" si="1136"/>
        <v>100</v>
      </c>
      <c r="L2839" s="34">
        <f t="shared" si="1137"/>
        <v>45</v>
      </c>
      <c r="M2839" s="34">
        <f t="shared" si="1138"/>
        <v>45</v>
      </c>
      <c r="N2839" s="52">
        <f t="shared" si="1151"/>
        <v>45</v>
      </c>
      <c r="O2839" s="318">
        <f>+'Terminated loans'!S2029</f>
        <v>3499967</v>
      </c>
      <c r="P2839" s="26">
        <f>+'Terminated loans'!T2029</f>
        <v>0.03</v>
      </c>
      <c r="Q2839" s="536">
        <f t="shared" si="1165"/>
        <v>7.6499999999999999E-2</v>
      </c>
      <c r="R2839" s="222">
        <f t="shared" si="1179"/>
        <v>82331.09491729764</v>
      </c>
      <c r="S2839" s="36">
        <f t="shared" si="1180"/>
        <v>3212019.218516476</v>
      </c>
      <c r="T2839" s="36">
        <f t="shared" si="1181"/>
        <v>287947.78148352401</v>
      </c>
      <c r="U2839" s="36">
        <f t="shared" si="1182"/>
        <v>492880.05276193237</v>
      </c>
      <c r="V2839" s="36">
        <f t="shared" si="1183"/>
        <v>204932.27127839392</v>
      </c>
      <c r="W2839" s="37">
        <f t="shared" si="1184"/>
        <v>287947.78148353845</v>
      </c>
      <c r="X2839" s="36">
        <f t="shared" si="1185"/>
        <v>287947.78148352401</v>
      </c>
      <c r="Y2839" s="276">
        <f t="shared" si="1186"/>
        <v>287947.78148353845</v>
      </c>
      <c r="Z2839" s="36">
        <f t="shared" si="1187"/>
        <v>492880.05276193237</v>
      </c>
      <c r="AA2839" s="36">
        <f t="shared" si="1188"/>
        <v>204932.27127839392</v>
      </c>
      <c r="AB2839" s="38">
        <f t="shared" si="1135"/>
        <v>1.4435499906539917E-8</v>
      </c>
      <c r="AD2839" s="142">
        <f t="shared" si="1177"/>
        <v>45</v>
      </c>
      <c r="AH2839" s="103"/>
    </row>
    <row r="2840" spans="1:34">
      <c r="A2840" s="533"/>
      <c r="C2840" s="67" t="str">
        <f>'Terminated loans'!F2030</f>
        <v>E</v>
      </c>
      <c r="D2840" s="19">
        <f>'Terminated loans'!H2030</f>
        <v>143175707</v>
      </c>
      <c r="E2840" s="19">
        <f>'Terminated loans'!I2030</f>
        <v>99</v>
      </c>
      <c r="F2840" s="19" t="str">
        <f>'Terminated loans'!J2030</f>
        <v>BUNDHOO K (SL 2088)</v>
      </c>
      <c r="G2840" s="547" t="str">
        <f t="shared" si="1164"/>
        <v>B1</v>
      </c>
      <c r="H2840" s="21">
        <f>'Terminated loans'!L2030</f>
        <v>40511</v>
      </c>
      <c r="I2840" s="21">
        <f>IF(B2840="VELS",'Terminated loans'!M2030,'Terminated loans'!B2030)</f>
        <v>42490</v>
      </c>
      <c r="J2840" s="34">
        <f t="shared" si="1178"/>
        <v>65</v>
      </c>
      <c r="K2840" s="34">
        <f t="shared" si="1136"/>
        <v>120</v>
      </c>
      <c r="L2840" s="34">
        <f t="shared" si="1137"/>
        <v>65</v>
      </c>
      <c r="M2840" s="34">
        <f t="shared" si="1138"/>
        <v>65</v>
      </c>
      <c r="N2840" s="52">
        <f t="shared" si="1151"/>
        <v>65</v>
      </c>
      <c r="O2840" s="318">
        <f>+'Terminated loans'!S2030</f>
        <v>1204586</v>
      </c>
      <c r="P2840" s="26">
        <f>+'Terminated loans'!T2030</f>
        <v>0.03</v>
      </c>
      <c r="Q2840" s="536">
        <f t="shared" si="1165"/>
        <v>7.6499999999999999E-2</v>
      </c>
      <c r="R2840" s="222">
        <f t="shared" si="1179"/>
        <v>20101.691778434535</v>
      </c>
      <c r="S2840" s="36">
        <f t="shared" si="1180"/>
        <v>1066973.3975951667</v>
      </c>
      <c r="T2840" s="36">
        <f t="shared" si="1181"/>
        <v>137612.60240483331</v>
      </c>
      <c r="U2840" s="36">
        <f t="shared" si="1182"/>
        <v>239636.56800308265</v>
      </c>
      <c r="V2840" s="36">
        <f t="shared" si="1183"/>
        <v>102023.96559824492</v>
      </c>
      <c r="W2840" s="37">
        <f t="shared" si="1184"/>
        <v>137612.60240483773</v>
      </c>
      <c r="X2840" s="36">
        <f t="shared" si="1185"/>
        <v>137612.60240483331</v>
      </c>
      <c r="Y2840" s="276">
        <f t="shared" si="1186"/>
        <v>137612.60240483773</v>
      </c>
      <c r="Z2840" s="36">
        <f t="shared" si="1187"/>
        <v>239636.56800308265</v>
      </c>
      <c r="AA2840" s="36">
        <f t="shared" si="1188"/>
        <v>102023.96559824492</v>
      </c>
      <c r="AB2840" s="38">
        <f t="shared" si="1135"/>
        <v>4.4237822294235229E-9</v>
      </c>
      <c r="AD2840" s="142">
        <f t="shared" si="1177"/>
        <v>65</v>
      </c>
      <c r="AH2840" s="103"/>
    </row>
    <row r="2841" spans="1:34">
      <c r="A2841" s="533"/>
      <c r="C2841" s="67" t="str">
        <f>'Terminated loans'!F2031</f>
        <v>E</v>
      </c>
      <c r="D2841" s="19">
        <f>'Terminated loans'!H2031</f>
        <v>143234576</v>
      </c>
      <c r="E2841" s="19">
        <f>'Terminated loans'!I2031</f>
        <v>99</v>
      </c>
      <c r="F2841" s="19" t="str">
        <f>'Terminated loans'!J2031</f>
        <v>KONAHERKANAIDU L (SL 2095</v>
      </c>
      <c r="G2841" s="547" t="str">
        <f t="shared" si="1164"/>
        <v>A1</v>
      </c>
      <c r="H2841" s="21">
        <f>'Terminated loans'!L2031</f>
        <v>40408</v>
      </c>
      <c r="I2841" s="21">
        <f>IF(B2841="VELS",'Terminated loans'!M2031,'Terminated loans'!B2031)</f>
        <v>42490</v>
      </c>
      <c r="J2841" s="34">
        <f t="shared" si="1178"/>
        <v>68</v>
      </c>
      <c r="K2841" s="34">
        <f t="shared" si="1136"/>
        <v>124</v>
      </c>
      <c r="L2841" s="34">
        <f t="shared" si="1137"/>
        <v>68</v>
      </c>
      <c r="M2841" s="34">
        <f t="shared" si="1138"/>
        <v>68</v>
      </c>
      <c r="N2841" s="52">
        <f t="shared" si="1151"/>
        <v>68</v>
      </c>
      <c r="O2841" s="318">
        <f>+'Terminated loans'!S2031</f>
        <v>196332</v>
      </c>
      <c r="P2841" s="26">
        <f>+'Terminated loans'!T2031</f>
        <v>0.03</v>
      </c>
      <c r="Q2841" s="536">
        <f t="shared" si="1165"/>
        <v>8.6499999999999994E-2</v>
      </c>
      <c r="R2841" s="222">
        <f t="shared" si="1179"/>
        <v>3143.1992496002413</v>
      </c>
      <c r="S2841" s="36">
        <f t="shared" si="1180"/>
        <v>168489.06213624805</v>
      </c>
      <c r="T2841" s="36">
        <f t="shared" si="1181"/>
        <v>27842.937863751955</v>
      </c>
      <c r="U2841" s="36">
        <f t="shared" si="1182"/>
        <v>45248.486836566473</v>
      </c>
      <c r="V2841" s="36">
        <f t="shared" si="1183"/>
        <v>17405.54897281641</v>
      </c>
      <c r="W2841" s="37">
        <f t="shared" si="1184"/>
        <v>27842.937863750063</v>
      </c>
      <c r="X2841" s="36">
        <f t="shared" si="1185"/>
        <v>27842.937863751955</v>
      </c>
      <c r="Y2841" s="276">
        <f t="shared" si="1186"/>
        <v>27842.937863750063</v>
      </c>
      <c r="Z2841" s="36">
        <f t="shared" si="1187"/>
        <v>45248.486836566473</v>
      </c>
      <c r="AA2841" s="36">
        <f t="shared" si="1188"/>
        <v>17405.54897281641</v>
      </c>
      <c r="AB2841" s="38">
        <f t="shared" si="1135"/>
        <v>-1.8917489796876907E-9</v>
      </c>
      <c r="AD2841" s="142">
        <f t="shared" si="1177"/>
        <v>68</v>
      </c>
      <c r="AH2841" s="103"/>
    </row>
    <row r="2842" spans="1:34">
      <c r="A2842" s="533"/>
      <c r="C2842" s="67" t="str">
        <f>'Terminated loans'!F2032</f>
        <v>E</v>
      </c>
      <c r="D2842" s="19">
        <f>'Terminated loans'!H2032</f>
        <v>143315495</v>
      </c>
      <c r="E2842" s="19">
        <f>'Terminated loans'!I2032</f>
        <v>99</v>
      </c>
      <c r="F2842" s="19" t="str">
        <f>'Terminated loans'!J2032</f>
        <v>RUCHOYA S (SL 2142)</v>
      </c>
      <c r="G2842" s="547" t="str">
        <f t="shared" si="1164"/>
        <v>B1</v>
      </c>
      <c r="H2842" s="21">
        <f>'Terminated loans'!L2032</f>
        <v>40463</v>
      </c>
      <c r="I2842" s="21">
        <f>IF(B2842="VELS",'Terminated loans'!M2032,'Terminated loans'!B2032)</f>
        <v>42490</v>
      </c>
      <c r="J2842" s="34">
        <f t="shared" si="1178"/>
        <v>67</v>
      </c>
      <c r="K2842" s="34">
        <f t="shared" si="1136"/>
        <v>122</v>
      </c>
      <c r="L2842" s="34">
        <f t="shared" si="1137"/>
        <v>67</v>
      </c>
      <c r="M2842" s="34">
        <f t="shared" si="1138"/>
        <v>67</v>
      </c>
      <c r="N2842" s="52">
        <f t="shared" si="1151"/>
        <v>67</v>
      </c>
      <c r="O2842" s="318">
        <f>+'Terminated loans'!S2032</f>
        <v>3040219</v>
      </c>
      <c r="P2842" s="26">
        <f>+'Terminated loans'!T2032</f>
        <v>0.03</v>
      </c>
      <c r="Q2842" s="536">
        <f t="shared" si="1165"/>
        <v>7.6499999999999999E-2</v>
      </c>
      <c r="R2842" s="222">
        <f t="shared" si="1179"/>
        <v>49339.282826987081</v>
      </c>
      <c r="S2842" s="36">
        <f t="shared" si="1180"/>
        <v>2683538.1693793349</v>
      </c>
      <c r="T2842" s="36">
        <f t="shared" si="1181"/>
        <v>356680.8306206651</v>
      </c>
      <c r="U2842" s="36">
        <f t="shared" si="1182"/>
        <v>622193.78002881026</v>
      </c>
      <c r="V2842" s="36">
        <f t="shared" si="1183"/>
        <v>265512.94940813398</v>
      </c>
      <c r="W2842" s="37">
        <f t="shared" si="1184"/>
        <v>356680.83062067628</v>
      </c>
      <c r="X2842" s="36">
        <f t="shared" si="1185"/>
        <v>356680.8306206651</v>
      </c>
      <c r="Y2842" s="276">
        <f t="shared" si="1186"/>
        <v>356680.83062067628</v>
      </c>
      <c r="Z2842" s="36">
        <f t="shared" si="1187"/>
        <v>622193.78002881026</v>
      </c>
      <c r="AA2842" s="36">
        <f t="shared" si="1188"/>
        <v>265512.94940813398</v>
      </c>
      <c r="AB2842" s="38">
        <f t="shared" si="1135"/>
        <v>1.1175870895385742E-8</v>
      </c>
      <c r="AD2842" s="142">
        <f t="shared" si="1177"/>
        <v>67</v>
      </c>
      <c r="AH2842" s="103"/>
    </row>
    <row r="2843" spans="1:34">
      <c r="A2843" s="533"/>
      <c r="C2843" s="67" t="str">
        <f>'Terminated loans'!F2033</f>
        <v>E</v>
      </c>
      <c r="D2843" s="19">
        <f>'Terminated loans'!H2033</f>
        <v>143938166</v>
      </c>
      <c r="E2843" s="19">
        <f>'Terminated loans'!I2033</f>
        <v>99</v>
      </c>
      <c r="F2843" s="19" t="str">
        <f>'Terminated loans'!J2033</f>
        <v>RUCHOYA S (SL2941)</v>
      </c>
      <c r="G2843" s="547" t="str">
        <f t="shared" si="1164"/>
        <v>E1</v>
      </c>
      <c r="H2843" s="21">
        <f>'Terminated loans'!L2033</f>
        <v>41460</v>
      </c>
      <c r="I2843" s="21">
        <f>IF(B2843="VELS",'Terminated loans'!M2033,'Terminated loans'!B2033)</f>
        <v>42490</v>
      </c>
      <c r="J2843" s="34">
        <f t="shared" si="1178"/>
        <v>34</v>
      </c>
      <c r="K2843" s="34">
        <f t="shared" si="1136"/>
        <v>89</v>
      </c>
      <c r="L2843" s="34">
        <f t="shared" si="1137"/>
        <v>34</v>
      </c>
      <c r="M2843" s="34">
        <f t="shared" si="1138"/>
        <v>34</v>
      </c>
      <c r="N2843" s="52">
        <f t="shared" si="1151"/>
        <v>34</v>
      </c>
      <c r="O2843" s="318">
        <f>+'Terminated loans'!S2033</f>
        <v>566040</v>
      </c>
      <c r="P2843" s="26">
        <f>+'Terminated loans'!T2033</f>
        <v>0.03</v>
      </c>
      <c r="Q2843" s="536">
        <f t="shared" si="1165"/>
        <v>7.3999999999999996E-2</v>
      </c>
      <c r="R2843" s="222">
        <f t="shared" si="1179"/>
        <v>17386.596842121122</v>
      </c>
      <c r="S2843" s="36">
        <f t="shared" si="1180"/>
        <v>531813.60142537812</v>
      </c>
      <c r="T2843" s="36">
        <f t="shared" si="1181"/>
        <v>34226.398574621882</v>
      </c>
      <c r="U2843" s="36">
        <f t="shared" si="1182"/>
        <v>59330.691206740448</v>
      </c>
      <c r="V2843" s="36">
        <f t="shared" si="1183"/>
        <v>25104.2926321181</v>
      </c>
      <c r="W2843" s="37">
        <f t="shared" si="1184"/>
        <v>34226.398574622348</v>
      </c>
      <c r="X2843" s="36">
        <f t="shared" si="1185"/>
        <v>34226.398574621882</v>
      </c>
      <c r="Y2843" s="276">
        <f t="shared" si="1186"/>
        <v>34226.398574622348</v>
      </c>
      <c r="Z2843" s="36">
        <f t="shared" si="1187"/>
        <v>59330.691206740448</v>
      </c>
      <c r="AA2843" s="36">
        <f t="shared" si="1188"/>
        <v>25104.2926321181</v>
      </c>
      <c r="AB2843" s="38">
        <f t="shared" si="1135"/>
        <v>4.6566128730773926E-10</v>
      </c>
      <c r="AD2843" s="142">
        <f t="shared" si="1177"/>
        <v>34</v>
      </c>
      <c r="AH2843" s="103"/>
    </row>
    <row r="2844" spans="1:34">
      <c r="A2844" s="533"/>
      <c r="C2844" s="67" t="str">
        <f>'Terminated loans'!F2034</f>
        <v>E</v>
      </c>
      <c r="D2844" s="19">
        <f>'Terminated loans'!H2034</f>
        <v>143983609</v>
      </c>
      <c r="E2844" s="19">
        <f>'Terminated loans'!I2034</f>
        <v>98</v>
      </c>
      <c r="F2844" s="19" t="str">
        <f>'Terminated loans'!J2034</f>
        <v>LOLLMUN J B</v>
      </c>
      <c r="G2844" s="547" t="str">
        <f t="shared" si="1164"/>
        <v>E2</v>
      </c>
      <c r="H2844" s="21">
        <f>'Terminated loans'!L2034</f>
        <v>41908</v>
      </c>
      <c r="I2844" s="21">
        <f>IF(B2844="VELS",'Terminated loans'!M2034,'Terminated loans'!B2034)</f>
        <v>42490</v>
      </c>
      <c r="J2844" s="34">
        <f t="shared" si="1178"/>
        <v>19</v>
      </c>
      <c r="K2844" s="34">
        <f t="shared" si="1136"/>
        <v>74</v>
      </c>
      <c r="L2844" s="34">
        <f t="shared" si="1137"/>
        <v>19</v>
      </c>
      <c r="M2844" s="34">
        <f t="shared" si="1138"/>
        <v>19</v>
      </c>
      <c r="N2844" s="52">
        <f t="shared" si="1151"/>
        <v>19</v>
      </c>
      <c r="O2844" s="318">
        <f>+'Terminated loans'!S2034</f>
        <v>104199</v>
      </c>
      <c r="P2844" s="26">
        <f>+'Terminated loans'!T2034</f>
        <v>0.05</v>
      </c>
      <c r="Q2844" s="536">
        <f t="shared" si="1165"/>
        <v>9.1499999999999998E-2</v>
      </c>
      <c r="R2844" s="222">
        <f t="shared" si="1179"/>
        <v>5715.514574424582</v>
      </c>
      <c r="S2844" s="36">
        <f t="shared" si="1180"/>
        <v>100738.48490129576</v>
      </c>
      <c r="T2844" s="36">
        <f t="shared" si="1181"/>
        <v>3460.5150987042434</v>
      </c>
      <c r="U2844" s="36">
        <f t="shared" si="1182"/>
        <v>7856.2920127712277</v>
      </c>
      <c r="V2844" s="36">
        <f t="shared" si="1183"/>
        <v>4395.7769140670571</v>
      </c>
      <c r="W2844" s="37">
        <f t="shared" si="1184"/>
        <v>3460.5150987041707</v>
      </c>
      <c r="X2844" s="36">
        <f t="shared" si="1185"/>
        <v>3460.5150987042434</v>
      </c>
      <c r="Y2844" s="276">
        <f t="shared" si="1186"/>
        <v>3460.5150987041707</v>
      </c>
      <c r="Z2844" s="36">
        <f t="shared" si="1187"/>
        <v>7856.2920127712277</v>
      </c>
      <c r="AA2844" s="36">
        <f t="shared" si="1188"/>
        <v>4395.7769140670571</v>
      </c>
      <c r="AB2844" s="38">
        <f t="shared" si="1135"/>
        <v>-7.2759576141834259E-11</v>
      </c>
      <c r="AD2844" s="142">
        <f t="shared" si="1177"/>
        <v>19</v>
      </c>
      <c r="AH2844" s="103"/>
    </row>
    <row r="2845" spans="1:34">
      <c r="A2845" s="533"/>
      <c r="C2845" s="67" t="str">
        <f>'Terminated loans'!F2035</f>
        <v>E</v>
      </c>
      <c r="D2845" s="19">
        <f>'Terminated loans'!H2035</f>
        <v>143983854</v>
      </c>
      <c r="E2845" s="19">
        <f>'Terminated loans'!I2035</f>
        <v>98</v>
      </c>
      <c r="F2845" s="19" t="str">
        <f>'Terminated loans'!J2035</f>
        <v>RUCHOYA S</v>
      </c>
      <c r="G2845" s="547" t="str">
        <f t="shared" si="1164"/>
        <v>E2</v>
      </c>
      <c r="H2845" s="21">
        <f>'Terminated loans'!L2035</f>
        <v>41789</v>
      </c>
      <c r="I2845" s="21">
        <f>IF(B2845="VELS",'Terminated loans'!M2035,'Terminated loans'!B2035)</f>
        <v>42490</v>
      </c>
      <c r="J2845" s="34">
        <f t="shared" si="1178"/>
        <v>23</v>
      </c>
      <c r="K2845" s="34">
        <f t="shared" si="1136"/>
        <v>78</v>
      </c>
      <c r="L2845" s="34">
        <f t="shared" si="1137"/>
        <v>23</v>
      </c>
      <c r="M2845" s="34">
        <f t="shared" si="1138"/>
        <v>23</v>
      </c>
      <c r="N2845" s="52">
        <f t="shared" si="1151"/>
        <v>23</v>
      </c>
      <c r="O2845" s="318">
        <f>+'Terminated loans'!S2035</f>
        <v>266759</v>
      </c>
      <c r="P2845" s="26">
        <f>+'Terminated loans'!T2035</f>
        <v>0.05</v>
      </c>
      <c r="Q2845" s="536">
        <f t="shared" si="1165"/>
        <v>9.1499999999999998E-2</v>
      </c>
      <c r="R2845" s="222">
        <f t="shared" si="1179"/>
        <v>12186.968253611216</v>
      </c>
      <c r="S2845" s="36">
        <f t="shared" si="1180"/>
        <v>256204.91829900182</v>
      </c>
      <c r="T2845" s="36">
        <f t="shared" si="1181"/>
        <v>10554.081700998184</v>
      </c>
      <c r="U2845" s="36">
        <f t="shared" si="1182"/>
        <v>24095.351534056157</v>
      </c>
      <c r="V2845" s="36">
        <f t="shared" si="1183"/>
        <v>13541.269833057944</v>
      </c>
      <c r="W2845" s="37">
        <f t="shared" si="1184"/>
        <v>10554.081700998213</v>
      </c>
      <c r="X2845" s="36">
        <f t="shared" si="1185"/>
        <v>10554.081700998184</v>
      </c>
      <c r="Y2845" s="276">
        <f t="shared" si="1186"/>
        <v>10554.081700998213</v>
      </c>
      <c r="Z2845" s="36">
        <f t="shared" si="1187"/>
        <v>24095.351534056157</v>
      </c>
      <c r="AA2845" s="36">
        <f t="shared" si="1188"/>
        <v>13541.269833057944</v>
      </c>
      <c r="AB2845" s="38">
        <f t="shared" si="1135"/>
        <v>2.9103830456733704E-11</v>
      </c>
      <c r="AD2845" s="142">
        <f t="shared" si="1177"/>
        <v>23</v>
      </c>
      <c r="AH2845" s="103"/>
    </row>
    <row r="2846" spans="1:34">
      <c r="A2846" s="533"/>
      <c r="C2846" s="67" t="str">
        <f>'Terminated loans'!F2036</f>
        <v>E</v>
      </c>
      <c r="D2846" s="19">
        <f>'Terminated loans'!H2036</f>
        <v>143983897</v>
      </c>
      <c r="E2846" s="19">
        <f>'Terminated loans'!I2036</f>
        <v>98</v>
      </c>
      <c r="F2846" s="19" t="str">
        <f>'Terminated loans'!J2036</f>
        <v>ROSE J Y R</v>
      </c>
      <c r="G2846" s="547" t="str">
        <f t="shared" si="1164"/>
        <v>E2</v>
      </c>
      <c r="H2846" s="21">
        <f>'Terminated loans'!L2036</f>
        <v>41808</v>
      </c>
      <c r="I2846" s="21">
        <f>IF(B2846="VELS",'Terminated loans'!M2036,'Terminated loans'!B2036)</f>
        <v>42490</v>
      </c>
      <c r="J2846" s="34">
        <f t="shared" si="1178"/>
        <v>22</v>
      </c>
      <c r="K2846" s="34">
        <f t="shared" si="1136"/>
        <v>77</v>
      </c>
      <c r="L2846" s="34">
        <f t="shared" si="1137"/>
        <v>22</v>
      </c>
      <c r="M2846" s="34">
        <f t="shared" si="1138"/>
        <v>22</v>
      </c>
      <c r="N2846" s="52">
        <f t="shared" si="1151"/>
        <v>22</v>
      </c>
      <c r="O2846" s="318">
        <f>+'Terminated loans'!S2036</f>
        <v>219027</v>
      </c>
      <c r="P2846" s="26">
        <f>+'Terminated loans'!T2036</f>
        <v>0.05</v>
      </c>
      <c r="Q2846" s="536">
        <f t="shared" si="1165"/>
        <v>9.1499999999999998E-2</v>
      </c>
      <c r="R2846" s="222">
        <f t="shared" si="1179"/>
        <v>10439.761688798757</v>
      </c>
      <c r="S2846" s="36">
        <f t="shared" si="1180"/>
        <v>210707.3654243362</v>
      </c>
      <c r="T2846" s="36">
        <f t="shared" si="1181"/>
        <v>8319.6345756638038</v>
      </c>
      <c r="U2846" s="36">
        <f t="shared" si="1182"/>
        <v>18967.391729236435</v>
      </c>
      <c r="V2846" s="36">
        <f t="shared" si="1183"/>
        <v>10647.757153572689</v>
      </c>
      <c r="W2846" s="37">
        <f t="shared" si="1184"/>
        <v>8319.6345756637456</v>
      </c>
      <c r="X2846" s="36">
        <f t="shared" si="1185"/>
        <v>8319.6345756638038</v>
      </c>
      <c r="Y2846" s="276">
        <f t="shared" si="1186"/>
        <v>8319.6345756637456</v>
      </c>
      <c r="Z2846" s="36">
        <f t="shared" si="1187"/>
        <v>18967.391729236435</v>
      </c>
      <c r="AA2846" s="36">
        <f t="shared" si="1188"/>
        <v>10647.757153572689</v>
      </c>
      <c r="AB2846" s="38">
        <f t="shared" si="1135"/>
        <v>-5.8207660913467407E-11</v>
      </c>
      <c r="AD2846" s="142">
        <f t="shared" si="1177"/>
        <v>22</v>
      </c>
      <c r="AH2846" s="103"/>
    </row>
    <row r="2847" spans="1:34">
      <c r="A2847" s="533"/>
      <c r="C2847" s="67" t="str">
        <f>'Terminated loans'!F2037</f>
        <v>E</v>
      </c>
      <c r="D2847" s="19">
        <f>'Terminated loans'!H2037</f>
        <v>143984753</v>
      </c>
      <c r="E2847" s="19">
        <f>'Terminated loans'!I2037</f>
        <v>98</v>
      </c>
      <c r="F2847" s="19" t="str">
        <f>'Terminated loans'!J2037</f>
        <v>JOGANAH-SUSTY T</v>
      </c>
      <c r="G2847" s="547" t="str">
        <f t="shared" si="1164"/>
        <v>E2</v>
      </c>
      <c r="H2847" s="21">
        <f>'Terminated loans'!L2037</f>
        <v>42023</v>
      </c>
      <c r="I2847" s="21">
        <f>IF(B2847="VELS",'Terminated loans'!M2037,'Terminated loans'!B2037)</f>
        <v>42490</v>
      </c>
      <c r="J2847" s="34">
        <f t="shared" si="1178"/>
        <v>15</v>
      </c>
      <c r="K2847" s="34">
        <f t="shared" si="1136"/>
        <v>70</v>
      </c>
      <c r="L2847" s="34">
        <f t="shared" si="1137"/>
        <v>15</v>
      </c>
      <c r="M2847" s="34">
        <f t="shared" si="1138"/>
        <v>15</v>
      </c>
      <c r="N2847" s="52">
        <f t="shared" si="1151"/>
        <v>15</v>
      </c>
      <c r="O2847" s="318">
        <f>+'Terminated loans'!S2037</f>
        <v>285205</v>
      </c>
      <c r="P2847" s="26">
        <f>+'Terminated loans'!T2037</f>
        <v>0.05</v>
      </c>
      <c r="Q2847" s="536">
        <f t="shared" si="1165"/>
        <v>9.1499999999999998E-2</v>
      </c>
      <c r="R2847" s="222">
        <f t="shared" si="1179"/>
        <v>19653.604189962953</v>
      </c>
      <c r="S2847" s="36">
        <f t="shared" si="1180"/>
        <v>277572.12444657896</v>
      </c>
      <c r="T2847" s="36">
        <f t="shared" si="1181"/>
        <v>7632.8755534210359</v>
      </c>
      <c r="U2847" s="36">
        <f t="shared" si="1182"/>
        <v>17231.938402865024</v>
      </c>
      <c r="V2847" s="36">
        <f t="shared" si="1183"/>
        <v>9599.062849444279</v>
      </c>
      <c r="W2847" s="37">
        <f t="shared" si="1184"/>
        <v>7632.8755534207448</v>
      </c>
      <c r="X2847" s="36">
        <f t="shared" si="1185"/>
        <v>7632.8755534210359</v>
      </c>
      <c r="Y2847" s="276">
        <f t="shared" si="1186"/>
        <v>7632.8755534207448</v>
      </c>
      <c r="Z2847" s="36">
        <f t="shared" si="1187"/>
        <v>17231.938402865024</v>
      </c>
      <c r="AA2847" s="36">
        <f t="shared" si="1188"/>
        <v>9599.062849444279</v>
      </c>
      <c r="AB2847" s="38">
        <f t="shared" si="1135"/>
        <v>-2.9103830456733704E-10</v>
      </c>
      <c r="AD2847" s="142">
        <f t="shared" si="1177"/>
        <v>15</v>
      </c>
      <c r="AH2847" s="103"/>
    </row>
    <row r="2848" spans="1:34">
      <c r="A2848" s="533"/>
      <c r="C2848" s="67" t="str">
        <f>'Terminated loans'!F2038</f>
        <v>E</v>
      </c>
      <c r="D2848" s="19">
        <f>'Terminated loans'!H2038</f>
        <v>143985024</v>
      </c>
      <c r="E2848" s="19">
        <f>'Terminated loans'!I2038</f>
        <v>98</v>
      </c>
      <c r="F2848" s="19" t="str">
        <f>'Terminated loans'!J2038</f>
        <v>RUCHOYA S</v>
      </c>
      <c r="G2848" s="547" t="str">
        <f t="shared" si="1164"/>
        <v>E2</v>
      </c>
      <c r="H2848" s="21">
        <f>'Terminated loans'!L2038</f>
        <v>41977</v>
      </c>
      <c r="I2848" s="21">
        <f>IF(B2848="VELS",'Terminated loans'!M2038,'Terminated loans'!B2038)</f>
        <v>42490</v>
      </c>
      <c r="J2848" s="34">
        <f t="shared" si="1178"/>
        <v>17</v>
      </c>
      <c r="K2848" s="34">
        <f t="shared" si="1136"/>
        <v>72</v>
      </c>
      <c r="L2848" s="34">
        <f t="shared" si="1137"/>
        <v>17</v>
      </c>
      <c r="M2848" s="34">
        <f t="shared" si="1138"/>
        <v>17</v>
      </c>
      <c r="N2848" s="52">
        <f t="shared" si="1151"/>
        <v>17</v>
      </c>
      <c r="O2848" s="318">
        <f>+'Terminated loans'!S2038</f>
        <v>89160</v>
      </c>
      <c r="P2848" s="26">
        <f>+'Terminated loans'!T2038</f>
        <v>0.05</v>
      </c>
      <c r="Q2848" s="536">
        <f t="shared" si="1165"/>
        <v>9.1499999999999998E-2</v>
      </c>
      <c r="R2848" s="222">
        <f t="shared" si="1179"/>
        <v>5443.5629247594625</v>
      </c>
      <c r="S2848" s="36">
        <f t="shared" si="1180"/>
        <v>86485.326039330714</v>
      </c>
      <c r="T2848" s="36">
        <f t="shared" si="1181"/>
        <v>2674.6739606692863</v>
      </c>
      <c r="U2848" s="36">
        <f t="shared" si="1182"/>
        <v>6055.2436815801921</v>
      </c>
      <c r="V2848" s="36">
        <f t="shared" si="1183"/>
        <v>3380.5697209108621</v>
      </c>
      <c r="W2848" s="37">
        <f t="shared" si="1184"/>
        <v>2674.67396066933</v>
      </c>
      <c r="X2848" s="36">
        <f t="shared" si="1185"/>
        <v>2674.6739606692863</v>
      </c>
      <c r="Y2848" s="276">
        <f t="shared" si="1186"/>
        <v>2674.67396066933</v>
      </c>
      <c r="Z2848" s="36">
        <f t="shared" si="1187"/>
        <v>6055.2436815801921</v>
      </c>
      <c r="AA2848" s="36">
        <f t="shared" si="1188"/>
        <v>3380.5697209108621</v>
      </c>
      <c r="AB2848" s="38">
        <f t="shared" si="1135"/>
        <v>4.3655745685100555E-11</v>
      </c>
      <c r="AD2848" s="142">
        <f t="shared" si="1177"/>
        <v>17</v>
      </c>
      <c r="AH2848" s="103"/>
    </row>
    <row r="2849" spans="1:34">
      <c r="A2849" s="533"/>
      <c r="C2849" s="67" t="str">
        <f>'Terminated loans'!F2039</f>
        <v>E</v>
      </c>
      <c r="D2849" s="19">
        <f>'Terminated loans'!H2039</f>
        <v>143985040</v>
      </c>
      <c r="E2849" s="19">
        <f>'Terminated loans'!I2039</f>
        <v>98</v>
      </c>
      <c r="F2849" s="19" t="str">
        <f>'Terminated loans'!J2039</f>
        <v>THAUNOO D</v>
      </c>
      <c r="G2849" s="547" t="str">
        <f t="shared" si="1164"/>
        <v>E2</v>
      </c>
      <c r="H2849" s="21">
        <f>'Terminated loans'!L2039</f>
        <v>42066</v>
      </c>
      <c r="I2849" s="21">
        <f>IF(B2849="VELS",'Terminated loans'!M2039,'Terminated loans'!B2039)</f>
        <v>42490</v>
      </c>
      <c r="J2849" s="34">
        <f t="shared" ref="J2849:J2859" si="1189">ROUND((I2849-H2849)/365*12,0)</f>
        <v>14</v>
      </c>
      <c r="K2849" s="34">
        <f t="shared" si="1136"/>
        <v>69</v>
      </c>
      <c r="L2849" s="34">
        <f t="shared" si="1137"/>
        <v>14</v>
      </c>
      <c r="M2849" s="34">
        <f t="shared" si="1138"/>
        <v>14</v>
      </c>
      <c r="N2849" s="52">
        <f t="shared" si="1151"/>
        <v>14</v>
      </c>
      <c r="O2849" s="318">
        <f>+'Terminated loans'!S2039</f>
        <v>931677</v>
      </c>
      <c r="P2849" s="26">
        <f>+'Terminated loans'!T2039</f>
        <v>0.05</v>
      </c>
      <c r="Q2849" s="536">
        <f t="shared" si="1165"/>
        <v>9.1499999999999998E-2</v>
      </c>
      <c r="R2849" s="222">
        <f t="shared" ref="R2849:R2859" si="1190">PMT(P2849/12,L2849,-O2849,0,0)</f>
        <v>68646.727728024503</v>
      </c>
      <c r="S2849" s="36">
        <f t="shared" ref="S2849:S2859" si="1191">(-PV(Q2849/12,L2849,R2849,0,0))</f>
        <v>908258.46502148977</v>
      </c>
      <c r="T2849" s="36">
        <f t="shared" ref="T2849:T2859" si="1192">O2849-S2849</f>
        <v>23418.53497851023</v>
      </c>
      <c r="U2849" s="36">
        <f t="shared" ref="U2849:U2859" si="1193">-IF(OR(Q2849="",Q2849=0),0,(CUMIPMT(Q2849/12,L2849,S2849,1,M2849,0)))</f>
        <v>52795.723170852405</v>
      </c>
      <c r="V2849" s="36">
        <f t="shared" ref="V2849:V2859" si="1194">-IF(OR(P2849="",P2849=0),0,(CUMIPMT(P2849/12,L2849,O2849,1,M2849,0)))</f>
        <v>29377.188192343223</v>
      </c>
      <c r="W2849" s="37">
        <f t="shared" ref="W2849:W2859" si="1195">IF(ISERROR(U2849-V2849),0,U2849-V2849)</f>
        <v>23418.534978509182</v>
      </c>
      <c r="X2849" s="36">
        <f t="shared" ref="X2849:X2859" si="1196">IF(C2849="O",T2849/AD2849*N2849,T2849)</f>
        <v>23418.53497851023</v>
      </c>
      <c r="Y2849" s="276">
        <f t="shared" ref="Y2849:Y2859" si="1197">W2849</f>
        <v>23418.534978509182</v>
      </c>
      <c r="Z2849" s="36">
        <f t="shared" ref="Z2849:Z2859" si="1198">-IF(OR(Q2849="",Q2849=0),0,(CUMIPMT(Q2849/12,L2849,S2849,1,L2849,0)))</f>
        <v>52795.723170852405</v>
      </c>
      <c r="AA2849" s="36">
        <f t="shared" ref="AA2849:AA2859" si="1199">-IF(OR(P2849="",P2849=0),0,(CUMIPMT(P2849/12,L2849,O2849,1,L2849,0)))</f>
        <v>29377.188192343223</v>
      </c>
      <c r="AB2849" s="38">
        <f t="shared" si="1135"/>
        <v>-1.0477378964424133E-9</v>
      </c>
      <c r="AD2849" s="142">
        <f t="shared" si="1177"/>
        <v>14</v>
      </c>
      <c r="AH2849" s="103"/>
    </row>
    <row r="2850" spans="1:34">
      <c r="A2850" s="533"/>
      <c r="C2850" s="67" t="str">
        <f>'Terminated loans'!F2040</f>
        <v>E</v>
      </c>
      <c r="D2850" s="19">
        <f>'Terminated loans'!H2040</f>
        <v>143986276</v>
      </c>
      <c r="E2850" s="19">
        <f>'Terminated loans'!I2040</f>
        <v>98</v>
      </c>
      <c r="F2850" s="19" t="str">
        <f>'Terminated loans'!J2040</f>
        <v>GUJADHUR V</v>
      </c>
      <c r="G2850" s="547" t="str">
        <f t="shared" si="1164"/>
        <v>E2</v>
      </c>
      <c r="H2850" s="21">
        <f>'Terminated loans'!L2040</f>
        <v>42242</v>
      </c>
      <c r="I2850" s="21">
        <f>IF(B2850="VELS",'Terminated loans'!M2040,'Terminated loans'!B2040)</f>
        <v>42490</v>
      </c>
      <c r="J2850" s="34">
        <f t="shared" si="1189"/>
        <v>8</v>
      </c>
      <c r="K2850" s="34">
        <f t="shared" si="1136"/>
        <v>63</v>
      </c>
      <c r="L2850" s="34">
        <f t="shared" si="1137"/>
        <v>8</v>
      </c>
      <c r="M2850" s="34">
        <f t="shared" si="1138"/>
        <v>8</v>
      </c>
      <c r="N2850" s="52">
        <f t="shared" si="1151"/>
        <v>8</v>
      </c>
      <c r="O2850" s="318">
        <f>+'Terminated loans'!S2040</f>
        <v>47814</v>
      </c>
      <c r="P2850" s="26">
        <f>+'Terminated loans'!T2040</f>
        <v>0.05</v>
      </c>
      <c r="Q2850" s="536">
        <f t="shared" si="1165"/>
        <v>9.1499999999999998E-2</v>
      </c>
      <c r="R2850" s="222">
        <f t="shared" si="1190"/>
        <v>6089.3576764123354</v>
      </c>
      <c r="S2850" s="36">
        <f t="shared" si="1191"/>
        <v>47084.942602961288</v>
      </c>
      <c r="T2850" s="36">
        <f t="shared" si="1192"/>
        <v>729.05739703871222</v>
      </c>
      <c r="U2850" s="36">
        <f t="shared" si="1193"/>
        <v>1629.9188083374393</v>
      </c>
      <c r="V2850" s="36">
        <f t="shared" si="1194"/>
        <v>900.86141129868338</v>
      </c>
      <c r="W2850" s="37">
        <f>IF(ISERROR(U2850-V2850),0,U2850-V2850)</f>
        <v>729.05739703875588</v>
      </c>
      <c r="X2850" s="36">
        <f t="shared" si="1196"/>
        <v>729.05739703871222</v>
      </c>
      <c r="Y2850" s="276">
        <f t="shared" si="1197"/>
        <v>729.05739703875588</v>
      </c>
      <c r="Z2850" s="36">
        <f t="shared" si="1198"/>
        <v>1629.9188083374393</v>
      </c>
      <c r="AA2850" s="36">
        <f t="shared" si="1199"/>
        <v>900.86141129868338</v>
      </c>
      <c r="AB2850" s="38">
        <f t="shared" si="1135"/>
        <v>4.3655745685100555E-11</v>
      </c>
      <c r="AD2850" s="142">
        <f t="shared" si="1177"/>
        <v>8</v>
      </c>
      <c r="AH2850" s="103"/>
    </row>
    <row r="2851" spans="1:34">
      <c r="A2851" s="533"/>
      <c r="C2851" s="67" t="str">
        <f>'Terminated loans'!F2041</f>
        <v>E</v>
      </c>
      <c r="D2851" s="19">
        <f>'Terminated loans'!H2041</f>
        <v>143993744</v>
      </c>
      <c r="E2851" s="19">
        <f>'Terminated loans'!I2041</f>
        <v>98</v>
      </c>
      <c r="F2851" s="19" t="str">
        <f>'Terminated loans'!J2041</f>
        <v>HARDOWAR N L</v>
      </c>
      <c r="G2851" s="547" t="str">
        <f t="shared" si="1164"/>
        <v>C2</v>
      </c>
      <c r="H2851" s="21">
        <f>'Terminated loans'!L2041</f>
        <v>40686</v>
      </c>
      <c r="I2851" s="21">
        <f>IF(B2851="VELS",'Terminated loans'!M2041,'Terminated loans'!B2041)</f>
        <v>42490</v>
      </c>
      <c r="J2851" s="34">
        <f t="shared" si="1189"/>
        <v>59</v>
      </c>
      <c r="K2851" s="34">
        <f t="shared" si="1136"/>
        <v>114</v>
      </c>
      <c r="L2851" s="34">
        <f t="shared" si="1137"/>
        <v>59</v>
      </c>
      <c r="M2851" s="34">
        <f t="shared" si="1138"/>
        <v>59</v>
      </c>
      <c r="N2851" s="52">
        <f t="shared" si="1151"/>
        <v>59</v>
      </c>
      <c r="O2851" s="318">
        <f>+'Terminated loans'!S2041</f>
        <v>751614</v>
      </c>
      <c r="P2851" s="26">
        <f>+'Terminated loans'!T2041</f>
        <v>0.05</v>
      </c>
      <c r="Q2851" s="536">
        <f t="shared" si="1165"/>
        <v>9.9000000000000005E-2</v>
      </c>
      <c r="R2851" s="222">
        <f t="shared" si="1190"/>
        <v>14395.563938215773</v>
      </c>
      <c r="S2851" s="36">
        <f t="shared" si="1191"/>
        <v>670311.17987275159</v>
      </c>
      <c r="T2851" s="36">
        <f t="shared" si="1192"/>
        <v>81302.820127248415</v>
      </c>
      <c r="U2851" s="36">
        <f t="shared" si="1193"/>
        <v>179027.0924819886</v>
      </c>
      <c r="V2851" s="36">
        <f t="shared" si="1194"/>
        <v>97724.272354730521</v>
      </c>
      <c r="W2851" s="37">
        <f t="shared" si="1195"/>
        <v>81302.820127258077</v>
      </c>
      <c r="X2851" s="36">
        <f t="shared" si="1196"/>
        <v>81302.820127248415</v>
      </c>
      <c r="Y2851" s="276">
        <f t="shared" si="1197"/>
        <v>81302.820127258077</v>
      </c>
      <c r="Z2851" s="36">
        <f t="shared" si="1198"/>
        <v>179027.0924819886</v>
      </c>
      <c r="AA2851" s="36">
        <f t="shared" si="1199"/>
        <v>97724.272354730521</v>
      </c>
      <c r="AB2851" s="38">
        <f t="shared" si="1135"/>
        <v>9.6624717116355896E-9</v>
      </c>
      <c r="AD2851" s="142">
        <f t="shared" si="1177"/>
        <v>59</v>
      </c>
      <c r="AH2851" s="103"/>
    </row>
    <row r="2852" spans="1:34">
      <c r="A2852" s="533"/>
      <c r="C2852" s="67" t="str">
        <f>'Terminated loans'!F2042</f>
        <v>E</v>
      </c>
      <c r="D2852" s="19">
        <f>'Terminated loans'!H2042</f>
        <v>143994260</v>
      </c>
      <c r="E2852" s="19">
        <f>'Terminated loans'!I2042</f>
        <v>98</v>
      </c>
      <c r="F2852" s="19" t="str">
        <f>'Terminated loans'!J2042</f>
        <v>RAMRUTTUN K</v>
      </c>
      <c r="G2852" s="547" t="str">
        <f t="shared" si="1164"/>
        <v>C2</v>
      </c>
      <c r="H2852" s="21">
        <f>'Terminated loans'!L2042</f>
        <v>40669</v>
      </c>
      <c r="I2852" s="21">
        <f>IF(B2852="VELS",'Terminated loans'!M2042,'Terminated loans'!B2042)</f>
        <v>42490</v>
      </c>
      <c r="J2852" s="34">
        <f t="shared" si="1189"/>
        <v>60</v>
      </c>
      <c r="K2852" s="34">
        <f t="shared" si="1136"/>
        <v>115</v>
      </c>
      <c r="L2852" s="34">
        <f t="shared" si="1137"/>
        <v>60</v>
      </c>
      <c r="M2852" s="34">
        <f t="shared" si="1138"/>
        <v>60</v>
      </c>
      <c r="N2852" s="52">
        <f t="shared" si="1151"/>
        <v>60</v>
      </c>
      <c r="O2852" s="318">
        <f>+'Terminated loans'!S2042</f>
        <v>1203331</v>
      </c>
      <c r="P2852" s="26">
        <f>+'Terminated loans'!T2042</f>
        <v>0.05</v>
      </c>
      <c r="Q2852" s="536">
        <f t="shared" si="1165"/>
        <v>9.9000000000000005E-2</v>
      </c>
      <c r="R2852" s="222">
        <f t="shared" si="1190"/>
        <v>22708.34045208132</v>
      </c>
      <c r="S2852" s="36">
        <f t="shared" si="1191"/>
        <v>1071255.5589599316</v>
      </c>
      <c r="T2852" s="36">
        <f t="shared" si="1192"/>
        <v>132075.4410400684</v>
      </c>
      <c r="U2852" s="36">
        <f t="shared" si="1193"/>
        <v>291244.86816496309</v>
      </c>
      <c r="V2852" s="36">
        <f t="shared" si="1194"/>
        <v>159169.42712487932</v>
      </c>
      <c r="W2852" s="37">
        <f t="shared" si="1195"/>
        <v>132075.44104008377</v>
      </c>
      <c r="X2852" s="36">
        <f t="shared" si="1196"/>
        <v>132075.4410400684</v>
      </c>
      <c r="Y2852" s="276">
        <f t="shared" si="1197"/>
        <v>132075.44104008377</v>
      </c>
      <c r="Z2852" s="36">
        <f t="shared" si="1198"/>
        <v>291244.86816496309</v>
      </c>
      <c r="AA2852" s="36">
        <f t="shared" si="1199"/>
        <v>159169.42712487932</v>
      </c>
      <c r="AB2852" s="38">
        <f t="shared" si="1135"/>
        <v>1.5366822481155396E-8</v>
      </c>
      <c r="AD2852" s="142">
        <f t="shared" si="1177"/>
        <v>60</v>
      </c>
      <c r="AH2852" s="103"/>
    </row>
    <row r="2853" spans="1:34">
      <c r="A2853" s="533"/>
      <c r="C2853" s="67" t="str">
        <f>'Terminated loans'!F2043</f>
        <v>N</v>
      </c>
      <c r="D2853" s="19">
        <f>'Terminated loans'!H2043</f>
        <v>143994422</v>
      </c>
      <c r="E2853" s="19">
        <f>'Terminated loans'!I2043</f>
        <v>98</v>
      </c>
      <c r="F2853" s="19" t="str">
        <f>'Terminated loans'!J2043</f>
        <v>TSE YUEN CHONG F</v>
      </c>
      <c r="G2853" s="547" t="str">
        <f t="shared" si="1164"/>
        <v>B2</v>
      </c>
      <c r="H2853" s="21">
        <f>'Terminated loans'!L2043</f>
        <v>40631</v>
      </c>
      <c r="I2853" s="21">
        <f>IF(B2853="VELS",'Terminated loans'!M2043,'Terminated loans'!B2043)</f>
        <v>42490</v>
      </c>
      <c r="J2853" s="34">
        <f t="shared" si="1189"/>
        <v>61</v>
      </c>
      <c r="K2853" s="34">
        <f t="shared" si="1136"/>
        <v>116</v>
      </c>
      <c r="L2853" s="34">
        <f t="shared" si="1137"/>
        <v>60</v>
      </c>
      <c r="M2853" s="34">
        <f t="shared" si="1138"/>
        <v>60</v>
      </c>
      <c r="N2853" s="52">
        <f t="shared" si="1151"/>
        <v>60</v>
      </c>
      <c r="O2853" s="318">
        <f>+'Terminated loans'!S2043</f>
        <v>244190</v>
      </c>
      <c r="P2853" s="26">
        <f>+'Terminated loans'!T2043</f>
        <v>0.05</v>
      </c>
      <c r="Q2853" s="536">
        <f t="shared" si="1165"/>
        <v>9.4E-2</v>
      </c>
      <c r="R2853" s="222">
        <f t="shared" si="1190"/>
        <v>4608.1665435310297</v>
      </c>
      <c r="S2853" s="36">
        <f t="shared" si="1191"/>
        <v>219928.45323129604</v>
      </c>
      <c r="T2853" s="36">
        <f t="shared" si="1192"/>
        <v>24261.546768703964</v>
      </c>
      <c r="U2853" s="36">
        <f t="shared" si="1193"/>
        <v>56561.53938056677</v>
      </c>
      <c r="V2853" s="36">
        <f t="shared" si="1194"/>
        <v>32299.992611861817</v>
      </c>
      <c r="W2853" s="37">
        <f>IF(ISERROR(U2853-V2853),0,U2853-V2853)</f>
        <v>24261.546768704953</v>
      </c>
      <c r="X2853" s="36">
        <f t="shared" si="1196"/>
        <v>24261.546768703964</v>
      </c>
      <c r="Y2853" s="276">
        <f t="shared" si="1197"/>
        <v>24261.546768704953</v>
      </c>
      <c r="Z2853" s="36">
        <f t="shared" si="1198"/>
        <v>56561.53938056677</v>
      </c>
      <c r="AA2853" s="36">
        <f t="shared" si="1199"/>
        <v>32299.992611861817</v>
      </c>
      <c r="AB2853" s="38">
        <f t="shared" si="1135"/>
        <v>9.8953023552894592E-10</v>
      </c>
      <c r="AD2853" s="142">
        <f t="shared" si="1177"/>
        <v>60</v>
      </c>
      <c r="AH2853" s="103"/>
    </row>
    <row r="2854" spans="1:34">
      <c r="A2854" s="533"/>
      <c r="C2854" s="67" t="str">
        <f>'Terminated loans'!F2044</f>
        <v>N</v>
      </c>
      <c r="D2854" s="19">
        <f>'Terminated loans'!H2044</f>
        <v>143994643</v>
      </c>
      <c r="E2854" s="19">
        <f>'Terminated loans'!I2044</f>
        <v>98</v>
      </c>
      <c r="F2854" s="19" t="str">
        <f>'Terminated loans'!J2044</f>
        <v>SHEIK MAHOMED A D</v>
      </c>
      <c r="G2854" s="547" t="str">
        <f t="shared" si="1164"/>
        <v>C2</v>
      </c>
      <c r="H2854" s="21">
        <f>'Terminated loans'!L2044</f>
        <v>40662</v>
      </c>
      <c r="I2854" s="21">
        <f>IF(B2854="VELS",'Terminated loans'!M2044,'Terminated loans'!B2044)</f>
        <v>42490</v>
      </c>
      <c r="J2854" s="34">
        <f t="shared" si="1189"/>
        <v>60</v>
      </c>
      <c r="K2854" s="34">
        <f t="shared" si="1136"/>
        <v>115</v>
      </c>
      <c r="L2854" s="34">
        <f t="shared" si="1137"/>
        <v>60</v>
      </c>
      <c r="M2854" s="34">
        <f t="shared" si="1138"/>
        <v>60</v>
      </c>
      <c r="N2854" s="52">
        <f t="shared" si="1151"/>
        <v>60</v>
      </c>
      <c r="O2854" s="318">
        <f>+'Terminated loans'!S2044</f>
        <v>227848</v>
      </c>
      <c r="P2854" s="26">
        <f>+'Terminated loans'!T2044</f>
        <v>0.05</v>
      </c>
      <c r="Q2854" s="536">
        <f t="shared" si="1165"/>
        <v>9.9000000000000005E-2</v>
      </c>
      <c r="R2854" s="222">
        <f t="shared" si="1190"/>
        <v>4299.7728433206039</v>
      </c>
      <c r="S2854" s="36">
        <f t="shared" si="1191"/>
        <v>202839.81431368637</v>
      </c>
      <c r="T2854" s="36">
        <f t="shared" si="1192"/>
        <v>25008.185686313635</v>
      </c>
      <c r="U2854" s="36">
        <f t="shared" si="1193"/>
        <v>55146.556285552797</v>
      </c>
      <c r="V2854" s="36">
        <f t="shared" si="1194"/>
        <v>30138.370599236223</v>
      </c>
      <c r="W2854" s="37">
        <f t="shared" si="1195"/>
        <v>25008.185686316574</v>
      </c>
      <c r="X2854" s="36">
        <f t="shared" si="1196"/>
        <v>25008.185686313635</v>
      </c>
      <c r="Y2854" s="276">
        <f t="shared" si="1197"/>
        <v>25008.185686316574</v>
      </c>
      <c r="Z2854" s="36">
        <f t="shared" si="1198"/>
        <v>55146.556285552797</v>
      </c>
      <c r="AA2854" s="36">
        <f t="shared" si="1199"/>
        <v>30138.370599236223</v>
      </c>
      <c r="AB2854" s="38">
        <f t="shared" ref="AB2854:AB2917" si="1200">IF(ISERROR(Z2854-AA2854-T2854),"CHECK",Z2854-AA2854-T2854)</f>
        <v>2.9394868761301041E-9</v>
      </c>
      <c r="AD2854" s="142">
        <f t="shared" si="1177"/>
        <v>60</v>
      </c>
      <c r="AH2854" s="103"/>
    </row>
    <row r="2855" spans="1:34">
      <c r="A2855" s="533"/>
      <c r="C2855" s="67" t="str">
        <f>'Terminated loans'!F2045</f>
        <v>N</v>
      </c>
      <c r="D2855" s="19">
        <f>'Terminated loans'!H2045</f>
        <v>143994945</v>
      </c>
      <c r="E2855" s="19">
        <f>'Terminated loans'!I2045</f>
        <v>97</v>
      </c>
      <c r="F2855" s="19" t="str">
        <f>'Terminated loans'!J2045</f>
        <v>DAYAL A</v>
      </c>
      <c r="G2855" s="547" t="str">
        <f t="shared" si="1164"/>
        <v>C2</v>
      </c>
      <c r="H2855" s="21">
        <f>'Terminated loans'!L2045</f>
        <v>40651</v>
      </c>
      <c r="I2855" s="21">
        <f>IF(B2855="VELS",'Terminated loans'!M2045,'Terminated loans'!B2045)</f>
        <v>42490</v>
      </c>
      <c r="J2855" s="34">
        <f t="shared" si="1189"/>
        <v>60</v>
      </c>
      <c r="K2855" s="34">
        <f t="shared" si="1136"/>
        <v>116</v>
      </c>
      <c r="L2855" s="34">
        <f t="shared" si="1137"/>
        <v>60</v>
      </c>
      <c r="M2855" s="34">
        <f t="shared" si="1138"/>
        <v>60</v>
      </c>
      <c r="N2855" s="52">
        <f t="shared" si="1151"/>
        <v>60</v>
      </c>
      <c r="O2855" s="318">
        <f>+'Terminated loans'!S2045</f>
        <v>152500</v>
      </c>
      <c r="P2855" s="26">
        <f>+'Terminated loans'!T2045</f>
        <v>0</v>
      </c>
      <c r="Q2855" s="536">
        <f t="shared" si="1165"/>
        <v>9.9000000000000005E-2</v>
      </c>
      <c r="R2855" s="222">
        <f t="shared" si="1190"/>
        <v>2541.6666666666665</v>
      </c>
      <c r="S2855" s="36">
        <f t="shared" si="1191"/>
        <v>119901.96075470021</v>
      </c>
      <c r="T2855" s="36">
        <f t="shared" si="1192"/>
        <v>32598.039245299791</v>
      </c>
      <c r="U2855" s="36">
        <f t="shared" si="1193"/>
        <v>32598.039245301523</v>
      </c>
      <c r="V2855" s="36">
        <f t="shared" si="1194"/>
        <v>0</v>
      </c>
      <c r="W2855" s="37">
        <f t="shared" si="1195"/>
        <v>32598.039245301523</v>
      </c>
      <c r="X2855" s="36">
        <f t="shared" si="1196"/>
        <v>32598.039245299791</v>
      </c>
      <c r="Y2855" s="276">
        <f t="shared" si="1197"/>
        <v>32598.039245301523</v>
      </c>
      <c r="Z2855" s="36">
        <f t="shared" si="1198"/>
        <v>32598.039245301523</v>
      </c>
      <c r="AA2855" s="36">
        <f t="shared" si="1199"/>
        <v>0</v>
      </c>
      <c r="AB2855" s="38">
        <f t="shared" si="1200"/>
        <v>1.7316779121756554E-9</v>
      </c>
      <c r="AD2855" s="142">
        <f t="shared" si="1177"/>
        <v>60</v>
      </c>
      <c r="AH2855" s="103"/>
    </row>
    <row r="2856" spans="1:34">
      <c r="A2856" s="533"/>
      <c r="C2856" s="67" t="str">
        <f>'Terminated loans'!F2046</f>
        <v>N</v>
      </c>
      <c r="D2856" s="19">
        <f>'Terminated loans'!H2046</f>
        <v>143995658</v>
      </c>
      <c r="E2856" s="19">
        <f>'Terminated loans'!I2046</f>
        <v>98</v>
      </c>
      <c r="F2856" s="19" t="str">
        <f>'Terminated loans'!J2046</f>
        <v>GOPEE M</v>
      </c>
      <c r="G2856" s="547" t="str">
        <f t="shared" si="1164"/>
        <v>C2</v>
      </c>
      <c r="H2856" s="21">
        <f>'Terminated loans'!L2046</f>
        <v>40675</v>
      </c>
      <c r="I2856" s="21">
        <f>IF(B2856="VELS",'Terminated loans'!M2046,'Terminated loans'!B2046)</f>
        <v>42490</v>
      </c>
      <c r="J2856" s="34">
        <f t="shared" si="1189"/>
        <v>60</v>
      </c>
      <c r="K2856" s="34">
        <f t="shared" ref="K2856:K2919" si="1201">ROUND(($I$35-H2856)/365*12,0)</f>
        <v>115</v>
      </c>
      <c r="L2856" s="34">
        <f t="shared" ref="L2856:L2919" si="1202">IF(B2856="VELS",J2856,IF(J2856&gt;(IF(OR(E2856=4,E2856=99),$J$3,IF(E2856=97,$J$6,IF(E2856=98,$J$5,"Check")))),(IF(OR(E2856=4,E2856=99),$J$3,IF(E2856=97,$J$6,IF(E2856=98,$J$5,"Check")))),J2856))</f>
        <v>60</v>
      </c>
      <c r="M2856" s="34">
        <f t="shared" ref="M2856:M2919" si="1203">IF(K2856&gt;L2856,L2856,K2856)</f>
        <v>60</v>
      </c>
      <c r="N2856" s="52">
        <f t="shared" si="1151"/>
        <v>60</v>
      </c>
      <c r="O2856" s="318">
        <f>+'Terminated loans'!S2046</f>
        <v>240533</v>
      </c>
      <c r="P2856" s="26">
        <f>+'Terminated loans'!T2046</f>
        <v>0.05</v>
      </c>
      <c r="Q2856" s="536">
        <f t="shared" si="1165"/>
        <v>9.9000000000000005E-2</v>
      </c>
      <c r="R2856" s="222">
        <f t="shared" si="1190"/>
        <v>4539.1544420948821</v>
      </c>
      <c r="S2856" s="36">
        <f t="shared" si="1191"/>
        <v>214132.53158383621</v>
      </c>
      <c r="T2856" s="36">
        <f t="shared" si="1192"/>
        <v>26400.468416163785</v>
      </c>
      <c r="U2856" s="36">
        <f t="shared" si="1193"/>
        <v>58216.734941859817</v>
      </c>
      <c r="V2856" s="36">
        <f t="shared" si="1194"/>
        <v>31816.266525692947</v>
      </c>
      <c r="W2856" s="37">
        <f t="shared" si="1195"/>
        <v>26400.46841616687</v>
      </c>
      <c r="X2856" s="36">
        <f t="shared" si="1196"/>
        <v>26400.468416163785</v>
      </c>
      <c r="Y2856" s="276">
        <f t="shared" si="1197"/>
        <v>26400.46841616687</v>
      </c>
      <c r="Z2856" s="36">
        <f t="shared" si="1198"/>
        <v>58216.734941859817</v>
      </c>
      <c r="AA2856" s="36">
        <f t="shared" si="1199"/>
        <v>31816.266525692947</v>
      </c>
      <c r="AB2856" s="38">
        <f t="shared" si="1200"/>
        <v>3.0850060284137726E-9</v>
      </c>
      <c r="AD2856" s="142">
        <f t="shared" si="1177"/>
        <v>60</v>
      </c>
      <c r="AH2856" s="103"/>
    </row>
    <row r="2857" spans="1:34">
      <c r="A2857" s="533"/>
      <c r="C2857" s="67" t="str">
        <f>'Terminated loans'!F2047</f>
        <v>N</v>
      </c>
      <c r="D2857" s="19">
        <f>'Terminated loans'!H2047</f>
        <v>143998797</v>
      </c>
      <c r="E2857" s="19">
        <f>'Terminated loans'!I2047</f>
        <v>98</v>
      </c>
      <c r="F2857" s="19" t="str">
        <f>'Terminated loans'!J2047</f>
        <v>GOPEE A K</v>
      </c>
      <c r="G2857" s="547" t="str">
        <f t="shared" si="1164"/>
        <v>D2</v>
      </c>
      <c r="H2857" s="21">
        <f>'Terminated loans'!L2047</f>
        <v>41095</v>
      </c>
      <c r="I2857" s="21">
        <f>IF(B2857="VELS",'Terminated loans'!M2047,'Terminated loans'!B2047)</f>
        <v>42490</v>
      </c>
      <c r="J2857" s="34">
        <f t="shared" si="1189"/>
        <v>46</v>
      </c>
      <c r="K2857" s="34">
        <f t="shared" si="1201"/>
        <v>101</v>
      </c>
      <c r="L2857" s="34">
        <f t="shared" si="1202"/>
        <v>46</v>
      </c>
      <c r="M2857" s="34">
        <f t="shared" si="1203"/>
        <v>46</v>
      </c>
      <c r="N2857" s="52">
        <f t="shared" si="1151"/>
        <v>46</v>
      </c>
      <c r="O2857" s="318">
        <f>+'Terminated loans'!S2047</f>
        <v>776720</v>
      </c>
      <c r="P2857" s="26">
        <f>+'Terminated loans'!T2047</f>
        <v>0.05</v>
      </c>
      <c r="Q2857" s="536">
        <f t="shared" si="1165"/>
        <v>9.4E-2</v>
      </c>
      <c r="R2857" s="222">
        <f t="shared" si="1190"/>
        <v>18590.08983420338</v>
      </c>
      <c r="S2857" s="36">
        <f t="shared" si="1191"/>
        <v>715701.79124636517</v>
      </c>
      <c r="T2857" s="36">
        <f t="shared" si="1192"/>
        <v>61018.208753634826</v>
      </c>
      <c r="U2857" s="36">
        <f t="shared" si="1193"/>
        <v>139442.34112699365</v>
      </c>
      <c r="V2857" s="36">
        <f t="shared" si="1194"/>
        <v>78424.132373355445</v>
      </c>
      <c r="W2857" s="37">
        <f t="shared" si="1195"/>
        <v>61018.208753638202</v>
      </c>
      <c r="X2857" s="36">
        <f t="shared" si="1196"/>
        <v>61018.208753634826</v>
      </c>
      <c r="Y2857" s="276">
        <f t="shared" si="1197"/>
        <v>61018.208753638202</v>
      </c>
      <c r="Z2857" s="36">
        <f t="shared" si="1198"/>
        <v>139442.34112699365</v>
      </c>
      <c r="AA2857" s="36">
        <f t="shared" si="1199"/>
        <v>78424.132373355445</v>
      </c>
      <c r="AB2857" s="38">
        <f t="shared" si="1200"/>
        <v>3.3760443329811096E-9</v>
      </c>
      <c r="AD2857" s="142">
        <f t="shared" si="1177"/>
        <v>46</v>
      </c>
      <c r="AH2857" s="103"/>
    </row>
    <row r="2858" spans="1:34">
      <c r="A2858" s="533"/>
      <c r="C2858" s="67" t="str">
        <f>'Terminated loans'!F2048</f>
        <v>E</v>
      </c>
      <c r="D2858" s="19">
        <f>'Terminated loans'!H2048</f>
        <v>143986462</v>
      </c>
      <c r="E2858" s="19">
        <f>'Terminated loans'!I2048</f>
        <v>98</v>
      </c>
      <c r="F2858" s="19" t="str">
        <f>'Terminated loans'!J2048</f>
        <v>BUNDHOO K</v>
      </c>
      <c r="G2858" s="547" t="str">
        <f t="shared" si="1164"/>
        <v>F2</v>
      </c>
      <c r="H2858" s="21">
        <f>'Terminated loans'!L2048</f>
        <v>42374</v>
      </c>
      <c r="I2858" s="21">
        <f>IF(B2858="VELS",'Terminated loans'!M2048,'Terminated loans'!B2048)</f>
        <v>42490</v>
      </c>
      <c r="J2858" s="34">
        <f t="shared" si="1189"/>
        <v>4</v>
      </c>
      <c r="K2858" s="34">
        <f t="shared" si="1201"/>
        <v>59</v>
      </c>
      <c r="L2858" s="34">
        <f t="shared" si="1202"/>
        <v>4</v>
      </c>
      <c r="M2858" s="34">
        <f t="shared" si="1203"/>
        <v>4</v>
      </c>
      <c r="N2858" s="52">
        <f t="shared" si="1151"/>
        <v>4</v>
      </c>
      <c r="O2858" s="318">
        <f>+'Terminated loans'!S2048</f>
        <v>300374</v>
      </c>
      <c r="P2858" s="26">
        <f>+'Terminated loans'!T2048</f>
        <v>0.05</v>
      </c>
      <c r="Q2858" s="536">
        <f t="shared" si="1165"/>
        <v>8.8999999999999996E-2</v>
      </c>
      <c r="R2858" s="222">
        <f t="shared" si="1190"/>
        <v>75877.350197945765</v>
      </c>
      <c r="S2858" s="36">
        <f t="shared" si="1191"/>
        <v>297964.23554714274</v>
      </c>
      <c r="T2858" s="36">
        <f t="shared" si="1192"/>
        <v>2409.7644528572564</v>
      </c>
      <c r="U2858" s="36">
        <f t="shared" si="1193"/>
        <v>5545.1652446388034</v>
      </c>
      <c r="V2858" s="36">
        <f t="shared" si="1194"/>
        <v>3135.4007917830604</v>
      </c>
      <c r="W2858" s="37">
        <f t="shared" si="1195"/>
        <v>2409.764452855743</v>
      </c>
      <c r="X2858" s="36">
        <f t="shared" si="1196"/>
        <v>2409.7644528572564</v>
      </c>
      <c r="Y2858" s="276">
        <f t="shared" si="1197"/>
        <v>2409.764452855743</v>
      </c>
      <c r="Z2858" s="36">
        <f t="shared" si="1198"/>
        <v>5545.1652446388034</v>
      </c>
      <c r="AA2858" s="36">
        <f t="shared" si="1199"/>
        <v>3135.4007917830604</v>
      </c>
      <c r="AB2858" s="38">
        <f t="shared" si="1200"/>
        <v>-1.5133991837501526E-9</v>
      </c>
      <c r="AD2858" s="142">
        <f t="shared" si="1177"/>
        <v>4</v>
      </c>
      <c r="AH2858" s="103"/>
    </row>
    <row r="2859" spans="1:34">
      <c r="A2859" s="533"/>
      <c r="C2859" s="67" t="str">
        <f>'Terminated loans'!F2049</f>
        <v>E</v>
      </c>
      <c r="D2859" s="19">
        <f>'Terminated loans'!H2049</f>
        <v>143985903</v>
      </c>
      <c r="E2859" s="19">
        <f>'Terminated loans'!I2049</f>
        <v>98</v>
      </c>
      <c r="F2859" s="19" t="str">
        <f>'Terminated loans'!J2049</f>
        <v>SEEBORUTH V</v>
      </c>
      <c r="G2859" s="547" t="str">
        <f t="shared" si="1164"/>
        <v>F2</v>
      </c>
      <c r="H2859" s="21">
        <f>'Terminated loans'!L2049</f>
        <v>42426</v>
      </c>
      <c r="I2859" s="21">
        <f>IF(B2859="VELS",'Terminated loans'!M2049,'Terminated loans'!B2049)</f>
        <v>42490</v>
      </c>
      <c r="J2859" s="34">
        <f t="shared" si="1189"/>
        <v>2</v>
      </c>
      <c r="K2859" s="34">
        <f t="shared" si="1201"/>
        <v>57</v>
      </c>
      <c r="L2859" s="34">
        <f t="shared" si="1202"/>
        <v>2</v>
      </c>
      <c r="M2859" s="34">
        <f t="shared" si="1203"/>
        <v>2</v>
      </c>
      <c r="N2859" s="52">
        <f t="shared" si="1151"/>
        <v>2</v>
      </c>
      <c r="O2859" s="318">
        <f>+'Terminated loans'!S2049</f>
        <v>254224</v>
      </c>
      <c r="P2859" s="26">
        <f>+'Terminated loans'!T2049</f>
        <v>0.05</v>
      </c>
      <c r="Q2859" s="536">
        <f t="shared" si="1165"/>
        <v>8.8999999999999996E-2</v>
      </c>
      <c r="R2859" s="222">
        <f t="shared" si="1190"/>
        <v>127907.00055440057</v>
      </c>
      <c r="S2859" s="36">
        <f t="shared" si="1191"/>
        <v>252995.95483180849</v>
      </c>
      <c r="T2859" s="36">
        <f t="shared" si="1192"/>
        <v>1228.0451681915147</v>
      </c>
      <c r="U2859" s="36">
        <f t="shared" si="1193"/>
        <v>2818.0462769921578</v>
      </c>
      <c r="V2859" s="36">
        <f t="shared" si="1194"/>
        <v>1590.0011088011379</v>
      </c>
      <c r="W2859" s="37">
        <f t="shared" si="1195"/>
        <v>1228.0451681910199</v>
      </c>
      <c r="X2859" s="36">
        <f t="shared" si="1196"/>
        <v>1228.0451681915147</v>
      </c>
      <c r="Y2859" s="276">
        <f t="shared" si="1197"/>
        <v>1228.0451681910199</v>
      </c>
      <c r="Z2859" s="36">
        <f t="shared" si="1198"/>
        <v>2818.0462769921578</v>
      </c>
      <c r="AA2859" s="36">
        <f t="shared" si="1199"/>
        <v>1590.0011088011379</v>
      </c>
      <c r="AB2859" s="38">
        <f t="shared" si="1200"/>
        <v>-4.9476511776447296E-10</v>
      </c>
      <c r="AD2859" s="142">
        <f t="shared" si="1177"/>
        <v>2</v>
      </c>
      <c r="AH2859" s="103"/>
    </row>
    <row r="2860" spans="1:34">
      <c r="A2860" s="533"/>
      <c r="C2860" s="67" t="str">
        <f>'Terminated loans'!F2050</f>
        <v>E</v>
      </c>
      <c r="D2860" s="19">
        <f>'Terminated loans'!H2050</f>
        <v>141986635</v>
      </c>
      <c r="E2860" s="19">
        <f>'Terminated loans'!I2050</f>
        <v>98</v>
      </c>
      <c r="F2860" s="19" t="str">
        <f>'Terminated loans'!J2050</f>
        <v>REEGA-JOGHEE A</v>
      </c>
      <c r="G2860" s="547" t="str">
        <f t="shared" si="1164"/>
        <v>D2</v>
      </c>
      <c r="H2860" s="21">
        <f>'Terminated loans'!L2050</f>
        <v>41059</v>
      </c>
      <c r="I2860" s="21">
        <f>IF(B2860="VELS",'Terminated loans'!M2050,'Terminated loans'!B2050)</f>
        <v>42521</v>
      </c>
      <c r="J2860" s="34">
        <f t="shared" ref="J2860:J2883" si="1204">ROUND((I2860-H2860)/365*12,0)</f>
        <v>48</v>
      </c>
      <c r="K2860" s="34">
        <f t="shared" si="1201"/>
        <v>102</v>
      </c>
      <c r="L2860" s="34">
        <f t="shared" si="1202"/>
        <v>48</v>
      </c>
      <c r="M2860" s="34">
        <f t="shared" si="1203"/>
        <v>48</v>
      </c>
      <c r="N2860" s="52">
        <f t="shared" si="1151"/>
        <v>48</v>
      </c>
      <c r="O2860" s="318">
        <f>+'Terminated loans'!S2050</f>
        <v>242328</v>
      </c>
      <c r="P2860" s="26">
        <f>+'Terminated loans'!T2050</f>
        <v>0.05</v>
      </c>
      <c r="Q2860" s="536">
        <f t="shared" si="1165"/>
        <v>9.4E-2</v>
      </c>
      <c r="R2860" s="222">
        <f t="shared" ref="R2860:R2883" si="1205">PMT(P2860/12,L2860,-O2860,0,0)</f>
        <v>5580.6426523876298</v>
      </c>
      <c r="S2860" s="36">
        <f t="shared" ref="S2860:S2883" si="1206">(-PV(Q2860/12,L2860,R2860,0,0))</f>
        <v>222554.39726074587</v>
      </c>
      <c r="T2860" s="36">
        <f t="shared" ref="T2860:T2883" si="1207">O2860-S2860</f>
        <v>19773.602739254129</v>
      </c>
      <c r="U2860" s="36">
        <f t="shared" ref="U2860:U2883" si="1208">-IF(OR(Q2860="",Q2860=0),0,(CUMIPMT(Q2860/12,L2860,S2860,1,M2860,0)))</f>
        <v>45316.450053861452</v>
      </c>
      <c r="V2860" s="36">
        <f t="shared" ref="V2860:V2883" si="1209">-IF(OR(P2860="",P2860=0),0,(CUMIPMT(P2860/12,L2860,O2860,1,M2860,0)))</f>
        <v>25542.847314606217</v>
      </c>
      <c r="W2860" s="37">
        <f t="shared" ref="W2860:W2883" si="1210">IF(ISERROR(U2860-V2860),0,U2860-V2860)</f>
        <v>19773.602739255235</v>
      </c>
      <c r="X2860" s="36">
        <f t="shared" ref="X2860:X2883" si="1211">IF(C2860="O",T2860/AD2860*N2860,T2860)</f>
        <v>19773.602739254129</v>
      </c>
      <c r="Y2860" s="276">
        <f t="shared" ref="Y2860:Y2883" si="1212">W2860</f>
        <v>19773.602739255235</v>
      </c>
      <c r="Z2860" s="36">
        <f t="shared" ref="Z2860:Z2883" si="1213">-IF(OR(Q2860="",Q2860=0),0,(CUMIPMT(Q2860/12,L2860,S2860,1,L2860,0)))</f>
        <v>45316.450053861452</v>
      </c>
      <c r="AA2860" s="36">
        <f t="shared" ref="AA2860:AA2883" si="1214">-IF(OR(P2860="",P2860=0),0,(CUMIPMT(P2860/12,L2860,O2860,1,L2860,0)))</f>
        <v>25542.847314606217</v>
      </c>
      <c r="AB2860" s="38">
        <f t="shared" si="1200"/>
        <v>1.1059455573558807E-9</v>
      </c>
      <c r="AD2860" s="142">
        <f t="shared" si="1177"/>
        <v>48</v>
      </c>
      <c r="AH2860" s="103"/>
    </row>
    <row r="2861" spans="1:34">
      <c r="A2861" s="533"/>
      <c r="C2861" s="67" t="str">
        <f>'Terminated loans'!F2051</f>
        <v>E</v>
      </c>
      <c r="D2861" s="19">
        <f>'Terminated loans'!H2051</f>
        <v>141997599</v>
      </c>
      <c r="E2861" s="19">
        <f>'Terminated loans'!I2051</f>
        <v>98</v>
      </c>
      <c r="F2861" s="19" t="str">
        <f>'Terminated loans'!J2051</f>
        <v>IMRIT S</v>
      </c>
      <c r="G2861" s="547" t="str">
        <f t="shared" si="1164"/>
        <v>C2</v>
      </c>
      <c r="H2861" s="21">
        <f>'Terminated loans'!L2051</f>
        <v>40704</v>
      </c>
      <c r="I2861" s="21">
        <f>IF(B2861="VELS",'Terminated loans'!M2051,'Terminated loans'!B2051)</f>
        <v>42521</v>
      </c>
      <c r="J2861" s="34">
        <f t="shared" si="1204"/>
        <v>60</v>
      </c>
      <c r="K2861" s="34">
        <f t="shared" si="1201"/>
        <v>114</v>
      </c>
      <c r="L2861" s="34">
        <f t="shared" si="1202"/>
        <v>60</v>
      </c>
      <c r="M2861" s="34">
        <f t="shared" si="1203"/>
        <v>60</v>
      </c>
      <c r="N2861" s="52">
        <f t="shared" si="1151"/>
        <v>60</v>
      </c>
      <c r="O2861" s="318">
        <f>+'Terminated loans'!S2051</f>
        <v>30154</v>
      </c>
      <c r="P2861" s="26">
        <f>+'Terminated loans'!T2051</f>
        <v>0.05</v>
      </c>
      <c r="Q2861" s="536">
        <f t="shared" si="1165"/>
        <v>9.9000000000000005E-2</v>
      </c>
      <c r="R2861" s="222">
        <f t="shared" si="1205"/>
        <v>569.04317930150569</v>
      </c>
      <c r="S2861" s="36">
        <f t="shared" si="1206"/>
        <v>26844.351325510412</v>
      </c>
      <c r="T2861" s="36">
        <f t="shared" si="1207"/>
        <v>3309.6486744895883</v>
      </c>
      <c r="U2861" s="36">
        <f t="shared" si="1208"/>
        <v>7298.2394325803143</v>
      </c>
      <c r="V2861" s="36">
        <f t="shared" si="1209"/>
        <v>3988.590758090344</v>
      </c>
      <c r="W2861" s="37">
        <f t="shared" si="1210"/>
        <v>3309.6486744899703</v>
      </c>
      <c r="X2861" s="36">
        <f t="shared" si="1211"/>
        <v>3309.6486744895883</v>
      </c>
      <c r="Y2861" s="276">
        <f t="shared" si="1212"/>
        <v>3309.6486744899703</v>
      </c>
      <c r="Z2861" s="36">
        <f t="shared" si="1213"/>
        <v>7298.2394325803143</v>
      </c>
      <c r="AA2861" s="36">
        <f t="shared" si="1214"/>
        <v>3988.590758090344</v>
      </c>
      <c r="AB2861" s="38">
        <f t="shared" si="1200"/>
        <v>3.8198777474462986E-10</v>
      </c>
      <c r="AD2861" s="142">
        <f t="shared" si="1177"/>
        <v>60</v>
      </c>
      <c r="AH2861" s="103"/>
    </row>
    <row r="2862" spans="1:34">
      <c r="A2862" s="533"/>
      <c r="C2862" s="67" t="str">
        <f>'Terminated loans'!F2052</f>
        <v>E</v>
      </c>
      <c r="D2862" s="19">
        <f>'Terminated loans'!H2052</f>
        <v>143002446</v>
      </c>
      <c r="E2862" s="19">
        <f>'Terminated loans'!I2052</f>
        <v>99</v>
      </c>
      <c r="F2862" s="19" t="str">
        <f>'Terminated loans'!J2052</f>
        <v>AUCHAMBIT D</v>
      </c>
      <c r="G2862" s="547" t="str">
        <f t="shared" si="1164"/>
        <v>A1</v>
      </c>
      <c r="H2862" s="21">
        <f>'Terminated loans'!L2052</f>
        <v>34138</v>
      </c>
      <c r="I2862" s="21">
        <f>IF(B2862="VELS",'Terminated loans'!M2052,'Terminated loans'!B2052)</f>
        <v>42521</v>
      </c>
      <c r="J2862" s="34">
        <f t="shared" si="1204"/>
        <v>276</v>
      </c>
      <c r="K2862" s="34">
        <f t="shared" si="1201"/>
        <v>330</v>
      </c>
      <c r="L2862" s="34">
        <f t="shared" si="1202"/>
        <v>180</v>
      </c>
      <c r="M2862" s="34">
        <f t="shared" si="1203"/>
        <v>180</v>
      </c>
      <c r="N2862" s="52">
        <f t="shared" si="1151"/>
        <v>180</v>
      </c>
      <c r="O2862" s="318">
        <f>+'Terminated loans'!S2052</f>
        <v>97112</v>
      </c>
      <c r="P2862" s="26">
        <f>+'Terminated loans'!T2052</f>
        <v>0.03</v>
      </c>
      <c r="Q2862" s="536">
        <f t="shared" si="1165"/>
        <v>8.6499999999999994E-2</v>
      </c>
      <c r="R2862" s="222">
        <f t="shared" si="1205"/>
        <v>670.63764250676161</v>
      </c>
      <c r="S2862" s="36">
        <f t="shared" si="1206"/>
        <v>67499.005032061687</v>
      </c>
      <c r="T2862" s="36">
        <f t="shared" si="1207"/>
        <v>29612.994967938313</v>
      </c>
      <c r="U2862" s="36">
        <f t="shared" si="1208"/>
        <v>53215.770619154719</v>
      </c>
      <c r="V2862" s="36">
        <f t="shared" si="1209"/>
        <v>23602.775651217104</v>
      </c>
      <c r="W2862" s="37">
        <f t="shared" si="1210"/>
        <v>29612.994967937615</v>
      </c>
      <c r="X2862" s="36">
        <f t="shared" si="1211"/>
        <v>29612.994967938313</v>
      </c>
      <c r="Y2862" s="276">
        <f t="shared" si="1212"/>
        <v>29612.994967937615</v>
      </c>
      <c r="Z2862" s="36">
        <f t="shared" si="1213"/>
        <v>53215.770619154719</v>
      </c>
      <c r="AA2862" s="36">
        <f t="shared" si="1214"/>
        <v>23602.775651217104</v>
      </c>
      <c r="AB2862" s="38">
        <f t="shared" si="1200"/>
        <v>-6.9849193096160889E-10</v>
      </c>
      <c r="AD2862" s="142">
        <f t="shared" si="1177"/>
        <v>180</v>
      </c>
      <c r="AH2862" s="103"/>
    </row>
    <row r="2863" spans="1:34">
      <c r="A2863" s="533"/>
      <c r="C2863" s="67" t="str">
        <f>'Terminated loans'!F2053</f>
        <v>E</v>
      </c>
      <c r="D2863" s="19">
        <f>'Terminated loans'!H2053</f>
        <v>143020932</v>
      </c>
      <c r="E2863" s="19">
        <f>'Terminated loans'!I2053</f>
        <v>99</v>
      </c>
      <c r="F2863" s="19" t="str">
        <f>'Terminated loans'!J2053</f>
        <v>NG YAN HING M S (SL 1149)</v>
      </c>
      <c r="G2863" s="547" t="str">
        <f t="shared" si="1164"/>
        <v>A1</v>
      </c>
      <c r="H2863" s="21">
        <f>'Terminated loans'!L2053</f>
        <v>39811</v>
      </c>
      <c r="I2863" s="21">
        <f>IF(B2863="VELS",'Terminated loans'!M2053,'Terminated loans'!B2053)</f>
        <v>42521</v>
      </c>
      <c r="J2863" s="34">
        <f t="shared" si="1204"/>
        <v>89</v>
      </c>
      <c r="K2863" s="34">
        <f t="shared" si="1201"/>
        <v>143</v>
      </c>
      <c r="L2863" s="34">
        <f t="shared" si="1202"/>
        <v>89</v>
      </c>
      <c r="M2863" s="34">
        <f t="shared" si="1203"/>
        <v>89</v>
      </c>
      <c r="N2863" s="52">
        <f t="shared" ref="N2863:N2926" si="1215">IF(C2863="O",IF(ROUND(($I$35-H2863)/365*12,0)&gt;$L2863,$L2863,ROUND(($I$35-H2863)/365*12,0)),IF(OR(C2863="E",C2863="N"),ROUND(M2863,0),"CHECK"))</f>
        <v>89</v>
      </c>
      <c r="O2863" s="318">
        <f>+'Terminated loans'!S2053</f>
        <v>950135</v>
      </c>
      <c r="P2863" s="26">
        <f>+'Terminated loans'!T2053</f>
        <v>0.03</v>
      </c>
      <c r="Q2863" s="536">
        <f t="shared" si="1165"/>
        <v>8.6499999999999994E-2</v>
      </c>
      <c r="R2863" s="222">
        <f t="shared" si="1205"/>
        <v>11920.633539591725</v>
      </c>
      <c r="S2863" s="36">
        <f t="shared" si="1206"/>
        <v>781067.92831425776</v>
      </c>
      <c r="T2863" s="36">
        <f t="shared" si="1207"/>
        <v>169067.07168574224</v>
      </c>
      <c r="U2863" s="36">
        <f t="shared" si="1208"/>
        <v>279868.45670939703</v>
      </c>
      <c r="V2863" s="36">
        <f t="shared" si="1209"/>
        <v>110801.38502366352</v>
      </c>
      <c r="W2863" s="37">
        <f t="shared" si="1210"/>
        <v>169067.07168573351</v>
      </c>
      <c r="X2863" s="36">
        <f t="shared" si="1211"/>
        <v>169067.07168574224</v>
      </c>
      <c r="Y2863" s="276">
        <f t="shared" si="1212"/>
        <v>169067.07168573351</v>
      </c>
      <c r="Z2863" s="36">
        <f t="shared" si="1213"/>
        <v>279868.45670939703</v>
      </c>
      <c r="AA2863" s="36">
        <f t="shared" si="1214"/>
        <v>110801.38502366352</v>
      </c>
      <c r="AB2863" s="38">
        <f t="shared" si="1200"/>
        <v>-8.7311491370201111E-9</v>
      </c>
      <c r="AD2863" s="142">
        <f t="shared" si="1177"/>
        <v>89</v>
      </c>
      <c r="AH2863" s="103"/>
    </row>
    <row r="2864" spans="1:34">
      <c r="A2864" s="533"/>
      <c r="C2864" s="67" t="str">
        <f>'Terminated loans'!F2054</f>
        <v>E</v>
      </c>
      <c r="D2864" s="19">
        <f>'Terminated loans'!H2054</f>
        <v>143037568</v>
      </c>
      <c r="E2864" s="19">
        <f>'Terminated loans'!I2054</f>
        <v>99</v>
      </c>
      <c r="F2864" s="19" t="str">
        <f>'Terminated loans'!J2054</f>
        <v>MOOSLADOO A J C (SL 1480)</v>
      </c>
      <c r="G2864" s="547" t="str">
        <f t="shared" si="1164"/>
        <v>A1</v>
      </c>
      <c r="H2864" s="21">
        <f>'Terminated loans'!L2054</f>
        <v>40059</v>
      </c>
      <c r="I2864" s="21">
        <f>IF(B2864="VELS",'Terminated loans'!M2054,'Terminated loans'!B2054)</f>
        <v>42521</v>
      </c>
      <c r="J2864" s="34">
        <f t="shared" si="1204"/>
        <v>81</v>
      </c>
      <c r="K2864" s="34">
        <f t="shared" si="1201"/>
        <v>135</v>
      </c>
      <c r="L2864" s="34">
        <f t="shared" si="1202"/>
        <v>81</v>
      </c>
      <c r="M2864" s="34">
        <f t="shared" si="1203"/>
        <v>81</v>
      </c>
      <c r="N2864" s="52">
        <f t="shared" si="1215"/>
        <v>81</v>
      </c>
      <c r="O2864" s="318">
        <f>+'Terminated loans'!S2054</f>
        <v>3444236</v>
      </c>
      <c r="P2864" s="26">
        <f>+'Terminated loans'!T2054</f>
        <v>0.03</v>
      </c>
      <c r="Q2864" s="536">
        <f t="shared" si="1165"/>
        <v>8.6499999999999994E-2</v>
      </c>
      <c r="R2864" s="222">
        <f t="shared" si="1205"/>
        <v>47024.880310282897</v>
      </c>
      <c r="S2864" s="36">
        <f t="shared" si="1206"/>
        <v>2877581.7710248744</v>
      </c>
      <c r="T2864" s="36">
        <f t="shared" si="1207"/>
        <v>566654.22897512559</v>
      </c>
      <c r="U2864" s="36">
        <f t="shared" si="1208"/>
        <v>931433.53410801012</v>
      </c>
      <c r="V2864" s="36">
        <f t="shared" si="1209"/>
        <v>364779.30513291433</v>
      </c>
      <c r="W2864" s="37">
        <f t="shared" si="1210"/>
        <v>566654.22897509579</v>
      </c>
      <c r="X2864" s="36">
        <f t="shared" si="1211"/>
        <v>566654.22897512559</v>
      </c>
      <c r="Y2864" s="276">
        <f t="shared" si="1212"/>
        <v>566654.22897509579</v>
      </c>
      <c r="Z2864" s="36">
        <f t="shared" si="1213"/>
        <v>931433.53410801012</v>
      </c>
      <c r="AA2864" s="36">
        <f t="shared" si="1214"/>
        <v>364779.30513291433</v>
      </c>
      <c r="AB2864" s="38">
        <f t="shared" si="1200"/>
        <v>-2.9802322387695313E-8</v>
      </c>
      <c r="AD2864" s="142">
        <f t="shared" si="1177"/>
        <v>81</v>
      </c>
      <c r="AH2864" s="103"/>
    </row>
    <row r="2865" spans="1:34">
      <c r="A2865" s="533"/>
      <c r="C2865" s="67" t="str">
        <f>'Terminated loans'!F2055</f>
        <v>E</v>
      </c>
      <c r="D2865" s="19">
        <f>'Terminated loans'!H2055</f>
        <v>143038947</v>
      </c>
      <c r="E2865" s="19">
        <f>'Terminated loans'!I2055</f>
        <v>99</v>
      </c>
      <c r="F2865" s="19" t="str">
        <f>'Terminated loans'!J2055</f>
        <v>NG YAN HING M S</v>
      </c>
      <c r="G2865" s="547" t="str">
        <f t="shared" si="1164"/>
        <v>A1</v>
      </c>
      <c r="H2865" s="21">
        <f>'Terminated loans'!L2055</f>
        <v>39202</v>
      </c>
      <c r="I2865" s="21">
        <f>IF(B2865="VELS",'Terminated loans'!M2055,'Terminated loans'!B2055)</f>
        <v>42521</v>
      </c>
      <c r="J2865" s="34">
        <f t="shared" si="1204"/>
        <v>109</v>
      </c>
      <c r="K2865" s="34">
        <f t="shared" si="1201"/>
        <v>163</v>
      </c>
      <c r="L2865" s="34">
        <f t="shared" si="1202"/>
        <v>109</v>
      </c>
      <c r="M2865" s="34">
        <f t="shared" si="1203"/>
        <v>109</v>
      </c>
      <c r="N2865" s="52">
        <f t="shared" si="1215"/>
        <v>109</v>
      </c>
      <c r="O2865" s="318">
        <f>+'Terminated loans'!S2055</f>
        <v>4120081</v>
      </c>
      <c r="P2865" s="26">
        <f>+'Terminated loans'!T2055</f>
        <v>0.03</v>
      </c>
      <c r="Q2865" s="536">
        <f t="shared" si="1165"/>
        <v>8.6499999999999994E-2</v>
      </c>
      <c r="R2865" s="222">
        <f t="shared" si="1205"/>
        <v>43229.559136351025</v>
      </c>
      <c r="S2865" s="36">
        <f t="shared" si="1206"/>
        <v>3255961.7766549429</v>
      </c>
      <c r="T2865" s="36">
        <f t="shared" si="1207"/>
        <v>864119.22334505711</v>
      </c>
      <c r="U2865" s="36">
        <f t="shared" si="1208"/>
        <v>1456060.1692072833</v>
      </c>
      <c r="V2865" s="36">
        <f t="shared" si="1209"/>
        <v>591940.94586226158</v>
      </c>
      <c r="W2865" s="37">
        <f t="shared" si="1210"/>
        <v>864119.22334502172</v>
      </c>
      <c r="X2865" s="36">
        <f t="shared" si="1211"/>
        <v>864119.22334505711</v>
      </c>
      <c r="Y2865" s="276">
        <f t="shared" si="1212"/>
        <v>864119.22334502172</v>
      </c>
      <c r="Z2865" s="36">
        <f t="shared" si="1213"/>
        <v>1456060.1692072833</v>
      </c>
      <c r="AA2865" s="36">
        <f t="shared" si="1214"/>
        <v>591940.94586226158</v>
      </c>
      <c r="AB2865" s="38">
        <f t="shared" si="1200"/>
        <v>-3.5390257835388184E-8</v>
      </c>
      <c r="AD2865" s="142">
        <f t="shared" si="1177"/>
        <v>109</v>
      </c>
      <c r="AH2865" s="103"/>
    </row>
    <row r="2866" spans="1:34">
      <c r="A2866" s="533"/>
      <c r="C2866" s="67" t="str">
        <f>'Terminated loans'!F2056</f>
        <v>E</v>
      </c>
      <c r="D2866" s="19">
        <f>'Terminated loans'!H2056</f>
        <v>143098168</v>
      </c>
      <c r="E2866" s="19">
        <f>'Terminated loans'!I2056</f>
        <v>99</v>
      </c>
      <c r="F2866" s="19" t="str">
        <f>'Terminated loans'!J2056</f>
        <v>MUNGRAH K(SL 2049)</v>
      </c>
      <c r="G2866" s="547" t="str">
        <f t="shared" si="1164"/>
        <v>A1</v>
      </c>
      <c r="H2866" s="21">
        <f>'Terminated loans'!L2056</f>
        <v>40385</v>
      </c>
      <c r="I2866" s="21">
        <f>IF(B2866="VELS",'Terminated loans'!M2056,'Terminated loans'!B2056)</f>
        <v>42521</v>
      </c>
      <c r="J2866" s="34">
        <f t="shared" si="1204"/>
        <v>70</v>
      </c>
      <c r="K2866" s="34">
        <f t="shared" si="1201"/>
        <v>124</v>
      </c>
      <c r="L2866" s="34">
        <f t="shared" si="1202"/>
        <v>70</v>
      </c>
      <c r="M2866" s="34">
        <f t="shared" si="1203"/>
        <v>70</v>
      </c>
      <c r="N2866" s="52">
        <f t="shared" si="1215"/>
        <v>70</v>
      </c>
      <c r="O2866" s="318">
        <f>+'Terminated loans'!S2056</f>
        <v>478429</v>
      </c>
      <c r="P2866" s="26">
        <f>+'Terminated loans'!T2056</f>
        <v>0.03</v>
      </c>
      <c r="Q2866" s="536">
        <f t="shared" si="1165"/>
        <v>8.6499999999999994E-2</v>
      </c>
      <c r="R2866" s="222">
        <f t="shared" si="1205"/>
        <v>7458.6881632062623</v>
      </c>
      <c r="S2866" s="36">
        <f t="shared" si="1206"/>
        <v>408873.22294008854</v>
      </c>
      <c r="T2866" s="36">
        <f t="shared" si="1207"/>
        <v>69555.777059911459</v>
      </c>
      <c r="U2866" s="36">
        <f t="shared" si="1208"/>
        <v>113234.94848434522</v>
      </c>
      <c r="V2866" s="36">
        <f t="shared" si="1209"/>
        <v>43679.17142443842</v>
      </c>
      <c r="W2866" s="37">
        <f t="shared" si="1210"/>
        <v>69555.777059906803</v>
      </c>
      <c r="X2866" s="36">
        <f t="shared" si="1211"/>
        <v>69555.777059911459</v>
      </c>
      <c r="Y2866" s="276">
        <f t="shared" si="1212"/>
        <v>69555.777059906803</v>
      </c>
      <c r="Z2866" s="36">
        <f t="shared" si="1213"/>
        <v>113234.94848434522</v>
      </c>
      <c r="AA2866" s="36">
        <f t="shared" si="1214"/>
        <v>43679.17142443842</v>
      </c>
      <c r="AB2866" s="38">
        <f t="shared" si="1200"/>
        <v>-4.6566128730773926E-9</v>
      </c>
      <c r="AD2866" s="142">
        <f t="shared" si="1177"/>
        <v>70</v>
      </c>
      <c r="AH2866" s="103"/>
    </row>
    <row r="2867" spans="1:34">
      <c r="A2867" s="533"/>
      <c r="C2867" s="67" t="str">
        <f>'Terminated loans'!F2057</f>
        <v>E</v>
      </c>
      <c r="D2867" s="19">
        <f>'Terminated loans'!H2057</f>
        <v>143900002</v>
      </c>
      <c r="E2867" s="19">
        <f>'Terminated loans'!I2057</f>
        <v>98</v>
      </c>
      <c r="F2867" s="19" t="str">
        <f>'Terminated loans'!J2057</f>
        <v>TREEBHOWON V</v>
      </c>
      <c r="G2867" s="547" t="str">
        <f t="shared" si="1164"/>
        <v>E2</v>
      </c>
      <c r="H2867" s="21">
        <f>'Terminated loans'!L2057</f>
        <v>41733</v>
      </c>
      <c r="I2867" s="21">
        <f>IF(B2867="VELS",'Terminated loans'!M2057,'Terminated loans'!B2057)</f>
        <v>42521</v>
      </c>
      <c r="J2867" s="34">
        <f t="shared" si="1204"/>
        <v>26</v>
      </c>
      <c r="K2867" s="34">
        <f t="shared" si="1201"/>
        <v>80</v>
      </c>
      <c r="L2867" s="34">
        <f t="shared" si="1202"/>
        <v>26</v>
      </c>
      <c r="M2867" s="34">
        <f t="shared" si="1203"/>
        <v>26</v>
      </c>
      <c r="N2867" s="52">
        <f t="shared" si="1215"/>
        <v>26</v>
      </c>
      <c r="O2867" s="318">
        <f>+'Terminated loans'!S2057</f>
        <v>470464</v>
      </c>
      <c r="P2867" s="26">
        <f>+'Terminated loans'!T2057</f>
        <v>0.05</v>
      </c>
      <c r="Q2867" s="536">
        <f t="shared" si="1165"/>
        <v>9.1499999999999998E-2</v>
      </c>
      <c r="R2867" s="222">
        <f t="shared" si="1205"/>
        <v>19130.230522074438</v>
      </c>
      <c r="S2867" s="36">
        <f t="shared" si="1206"/>
        <v>449637.46851176902</v>
      </c>
      <c r="T2867" s="36">
        <f t="shared" si="1207"/>
        <v>20826.531488230976</v>
      </c>
      <c r="U2867" s="36">
        <f t="shared" si="1208"/>
        <v>47748.525062166504</v>
      </c>
      <c r="V2867" s="36">
        <f t="shared" si="1209"/>
        <v>26921.993573935353</v>
      </c>
      <c r="W2867" s="37">
        <f t="shared" si="1210"/>
        <v>20826.53148823115</v>
      </c>
      <c r="X2867" s="36">
        <f t="shared" si="1211"/>
        <v>20826.531488230976</v>
      </c>
      <c r="Y2867" s="276">
        <f t="shared" si="1212"/>
        <v>20826.53148823115</v>
      </c>
      <c r="Z2867" s="36">
        <f t="shared" si="1213"/>
        <v>47748.525062166504</v>
      </c>
      <c r="AA2867" s="36">
        <f t="shared" si="1214"/>
        <v>26921.993573935353</v>
      </c>
      <c r="AB2867" s="38">
        <f t="shared" si="1200"/>
        <v>1.7462298274040222E-10</v>
      </c>
      <c r="AD2867" s="142">
        <f t="shared" si="1177"/>
        <v>26</v>
      </c>
      <c r="AH2867" s="103"/>
    </row>
    <row r="2868" spans="1:34">
      <c r="A2868" s="533"/>
      <c r="C2868" s="67" t="str">
        <f>'Terminated loans'!F2058</f>
        <v>E</v>
      </c>
      <c r="D2868" s="19">
        <f>'Terminated loans'!H2058</f>
        <v>143980855</v>
      </c>
      <c r="E2868" s="19">
        <f>'Terminated loans'!I2058</f>
        <v>98</v>
      </c>
      <c r="F2868" s="19" t="str">
        <f>'Terminated loans'!J2058</f>
        <v>WONG CHUNG LUNG L E</v>
      </c>
      <c r="G2868" s="547" t="str">
        <f t="shared" si="1164"/>
        <v>D2</v>
      </c>
      <c r="H2868" s="21">
        <f>'Terminated loans'!L2058</f>
        <v>41428</v>
      </c>
      <c r="I2868" s="21">
        <f>IF(B2868="VELS",'Terminated loans'!M2058,'Terminated loans'!B2058)</f>
        <v>42521</v>
      </c>
      <c r="J2868" s="34">
        <f t="shared" si="1204"/>
        <v>36</v>
      </c>
      <c r="K2868" s="34">
        <f t="shared" si="1201"/>
        <v>90</v>
      </c>
      <c r="L2868" s="34">
        <f t="shared" si="1202"/>
        <v>36</v>
      </c>
      <c r="M2868" s="34">
        <f t="shared" si="1203"/>
        <v>36</v>
      </c>
      <c r="N2868" s="52">
        <f t="shared" si="1215"/>
        <v>36</v>
      </c>
      <c r="O2868" s="318">
        <f>+'Terminated loans'!S2058</f>
        <v>210817</v>
      </c>
      <c r="P2868" s="26">
        <f>+'Terminated loans'!T2058</f>
        <v>0.05</v>
      </c>
      <c r="Q2868" s="536">
        <f t="shared" si="1165"/>
        <v>9.4E-2</v>
      </c>
      <c r="R2868" s="222">
        <f t="shared" si="1205"/>
        <v>6318.3746149142626</v>
      </c>
      <c r="S2868" s="36">
        <f t="shared" si="1206"/>
        <v>197534.24121230526</v>
      </c>
      <c r="T2868" s="36">
        <f t="shared" si="1207"/>
        <v>13282.758787694736</v>
      </c>
      <c r="U2868" s="36">
        <f t="shared" si="1208"/>
        <v>29927.244924609142</v>
      </c>
      <c r="V2868" s="36">
        <f t="shared" si="1209"/>
        <v>16644.486136913445</v>
      </c>
      <c r="W2868" s="37">
        <f t="shared" si="1210"/>
        <v>13282.758787695697</v>
      </c>
      <c r="X2868" s="36">
        <f t="shared" si="1211"/>
        <v>13282.758787694736</v>
      </c>
      <c r="Y2868" s="276">
        <f t="shared" si="1212"/>
        <v>13282.758787695697</v>
      </c>
      <c r="Z2868" s="36">
        <f t="shared" si="1213"/>
        <v>29927.244924609142</v>
      </c>
      <c r="AA2868" s="36">
        <f t="shared" si="1214"/>
        <v>16644.486136913445</v>
      </c>
      <c r="AB2868" s="38">
        <f t="shared" si="1200"/>
        <v>9.6042640507221222E-10</v>
      </c>
      <c r="AD2868" s="142">
        <f t="shared" si="1177"/>
        <v>36</v>
      </c>
      <c r="AH2868" s="103"/>
    </row>
    <row r="2869" spans="1:34">
      <c r="A2869" s="533"/>
      <c r="C2869" s="67" t="str">
        <f>'Terminated loans'!F2059</f>
        <v>E</v>
      </c>
      <c r="D2869" s="19">
        <f>'Terminated loans'!H2059</f>
        <v>143981061</v>
      </c>
      <c r="E2869" s="19">
        <f>'Terminated loans'!I2059</f>
        <v>97</v>
      </c>
      <c r="F2869" s="19" t="str">
        <f>'Terminated loans'!J2059</f>
        <v>BYRAUB A A I</v>
      </c>
      <c r="G2869" s="547" t="str">
        <f t="shared" si="1164"/>
        <v>D2</v>
      </c>
      <c r="H2869" s="21">
        <f>'Terminated loans'!L2059</f>
        <v>41327</v>
      </c>
      <c r="I2869" s="21">
        <f>IF(B2869="VELS",'Terminated loans'!M2059,'Terminated loans'!B2059)</f>
        <v>42521</v>
      </c>
      <c r="J2869" s="34">
        <f t="shared" si="1204"/>
        <v>39</v>
      </c>
      <c r="K2869" s="34">
        <f t="shared" si="1201"/>
        <v>93</v>
      </c>
      <c r="L2869" s="34">
        <f t="shared" si="1202"/>
        <v>39</v>
      </c>
      <c r="M2869" s="34">
        <f t="shared" si="1203"/>
        <v>39</v>
      </c>
      <c r="N2869" s="52">
        <f t="shared" si="1215"/>
        <v>39</v>
      </c>
      <c r="O2869" s="318">
        <f>+'Terminated loans'!S2059</f>
        <v>92516</v>
      </c>
      <c r="P2869" s="26">
        <f>+'Terminated loans'!T2059</f>
        <v>0</v>
      </c>
      <c r="Q2869" s="536">
        <f t="shared" si="1165"/>
        <v>9.4E-2</v>
      </c>
      <c r="R2869" s="222">
        <f t="shared" si="1205"/>
        <v>2372.2051282051284</v>
      </c>
      <c r="S2869" s="36">
        <f t="shared" si="1206"/>
        <v>79454.010248679406</v>
      </c>
      <c r="T2869" s="36">
        <f t="shared" si="1207"/>
        <v>13061.989751320594</v>
      </c>
      <c r="U2869" s="36">
        <f t="shared" si="1208"/>
        <v>13061.989751320987</v>
      </c>
      <c r="V2869" s="36">
        <f t="shared" si="1209"/>
        <v>0</v>
      </c>
      <c r="W2869" s="37">
        <f t="shared" si="1210"/>
        <v>13061.989751320987</v>
      </c>
      <c r="X2869" s="36">
        <f t="shared" si="1211"/>
        <v>13061.989751320594</v>
      </c>
      <c r="Y2869" s="276">
        <f t="shared" si="1212"/>
        <v>13061.989751320987</v>
      </c>
      <c r="Z2869" s="36">
        <f t="shared" si="1213"/>
        <v>13061.989751320987</v>
      </c>
      <c r="AA2869" s="36">
        <f t="shared" si="1214"/>
        <v>0</v>
      </c>
      <c r="AB2869" s="38">
        <f t="shared" si="1200"/>
        <v>3.92901711165905E-10</v>
      </c>
      <c r="AD2869" s="142">
        <f t="shared" si="1177"/>
        <v>39</v>
      </c>
      <c r="AH2869" s="103"/>
    </row>
    <row r="2870" spans="1:34">
      <c r="A2870" s="533"/>
      <c r="C2870" s="67" t="str">
        <f>'Terminated loans'!F2060</f>
        <v>E</v>
      </c>
      <c r="D2870" s="19">
        <f>'Terminated loans'!H2060</f>
        <v>143981630</v>
      </c>
      <c r="E2870" s="19">
        <f>'Terminated loans'!I2060</f>
        <v>98</v>
      </c>
      <c r="F2870" s="19" t="str">
        <f>'Terminated loans'!J2060</f>
        <v>GOPEE A K</v>
      </c>
      <c r="G2870" s="547" t="str">
        <f t="shared" si="1164"/>
        <v>E2</v>
      </c>
      <c r="H2870" s="21">
        <f>'Terminated loans'!L2060</f>
        <v>41522</v>
      </c>
      <c r="I2870" s="21">
        <f>IF(B2870="VELS",'Terminated loans'!M2060,'Terminated loans'!B2060)</f>
        <v>42521</v>
      </c>
      <c r="J2870" s="34">
        <f t="shared" si="1204"/>
        <v>33</v>
      </c>
      <c r="K2870" s="34">
        <f t="shared" si="1201"/>
        <v>87</v>
      </c>
      <c r="L2870" s="34">
        <f t="shared" si="1202"/>
        <v>33</v>
      </c>
      <c r="M2870" s="34">
        <f t="shared" si="1203"/>
        <v>33</v>
      </c>
      <c r="N2870" s="52">
        <f t="shared" si="1215"/>
        <v>33</v>
      </c>
      <c r="O2870" s="318">
        <f>+'Terminated loans'!S2060</f>
        <v>148123</v>
      </c>
      <c r="P2870" s="26">
        <f>+'Terminated loans'!T2060</f>
        <v>0.05</v>
      </c>
      <c r="Q2870" s="536">
        <f t="shared" si="1165"/>
        <v>9.1499999999999998E-2</v>
      </c>
      <c r="R2870" s="222">
        <f t="shared" si="1205"/>
        <v>4813.5649988992827</v>
      </c>
      <c r="S2870" s="36">
        <f t="shared" si="1206"/>
        <v>139969.78998242164</v>
      </c>
      <c r="T2870" s="36">
        <f t="shared" si="1207"/>
        <v>8153.2100175783562</v>
      </c>
      <c r="U2870" s="36">
        <f t="shared" si="1208"/>
        <v>18877.85498125467</v>
      </c>
      <c r="V2870" s="36">
        <f t="shared" si="1209"/>
        <v>10724.644963676372</v>
      </c>
      <c r="W2870" s="37">
        <f t="shared" si="1210"/>
        <v>8153.210017578298</v>
      </c>
      <c r="X2870" s="36">
        <f t="shared" si="1211"/>
        <v>8153.2100175783562</v>
      </c>
      <c r="Y2870" s="276">
        <f t="shared" si="1212"/>
        <v>8153.210017578298</v>
      </c>
      <c r="Z2870" s="36">
        <f t="shared" si="1213"/>
        <v>18877.85498125467</v>
      </c>
      <c r="AA2870" s="36">
        <f t="shared" si="1214"/>
        <v>10724.644963676372</v>
      </c>
      <c r="AB2870" s="38">
        <f t="shared" si="1200"/>
        <v>-5.8207660913467407E-11</v>
      </c>
      <c r="AD2870" s="142">
        <f t="shared" si="1177"/>
        <v>33</v>
      </c>
      <c r="AH2870" s="103"/>
    </row>
    <row r="2871" spans="1:34">
      <c r="A2871" s="533"/>
      <c r="C2871" s="67" t="str">
        <f>'Terminated loans'!F2061</f>
        <v>E</v>
      </c>
      <c r="D2871" s="19">
        <f>'Terminated loans'!H2061</f>
        <v>143982041</v>
      </c>
      <c r="E2871" s="19">
        <f>'Terminated loans'!I2061</f>
        <v>98</v>
      </c>
      <c r="F2871" s="19" t="str">
        <f>'Terminated loans'!J2061</f>
        <v>BOODHOO Y R</v>
      </c>
      <c r="G2871" s="547" t="str">
        <f t="shared" si="1164"/>
        <v>E2</v>
      </c>
      <c r="H2871" s="21">
        <f>'Terminated loans'!L2061</f>
        <v>41702</v>
      </c>
      <c r="I2871" s="21">
        <f>IF(B2871="VELS",'Terminated loans'!M2061,'Terminated loans'!B2061)</f>
        <v>42521</v>
      </c>
      <c r="J2871" s="34">
        <f t="shared" si="1204"/>
        <v>27</v>
      </c>
      <c r="K2871" s="34">
        <f t="shared" si="1201"/>
        <v>81</v>
      </c>
      <c r="L2871" s="34">
        <f t="shared" si="1202"/>
        <v>27</v>
      </c>
      <c r="M2871" s="34">
        <f t="shared" si="1203"/>
        <v>27</v>
      </c>
      <c r="N2871" s="52">
        <f t="shared" si="1215"/>
        <v>27</v>
      </c>
      <c r="O2871" s="318">
        <f>+'Terminated loans'!S2061</f>
        <v>469487</v>
      </c>
      <c r="P2871" s="26">
        <f>+'Terminated loans'!T2061</f>
        <v>0.05</v>
      </c>
      <c r="Q2871" s="536">
        <f t="shared" si="1165"/>
        <v>9.1499999999999998E-2</v>
      </c>
      <c r="R2871" s="222">
        <f t="shared" si="1205"/>
        <v>18421.003459820215</v>
      </c>
      <c r="S2871" s="36">
        <f t="shared" si="1206"/>
        <v>447972.98542557418</v>
      </c>
      <c r="T2871" s="36">
        <f t="shared" si="1207"/>
        <v>21514.014574425819</v>
      </c>
      <c r="U2871" s="36">
        <f t="shared" si="1208"/>
        <v>49394.107989571174</v>
      </c>
      <c r="V2871" s="36">
        <f t="shared" si="1209"/>
        <v>27880.093415145762</v>
      </c>
      <c r="W2871" s="37">
        <f t="shared" si="1210"/>
        <v>21514.014574425411</v>
      </c>
      <c r="X2871" s="36">
        <f t="shared" si="1211"/>
        <v>21514.014574425819</v>
      </c>
      <c r="Y2871" s="276">
        <f t="shared" si="1212"/>
        <v>21514.014574425411</v>
      </c>
      <c r="Z2871" s="36">
        <f t="shared" si="1213"/>
        <v>49394.107989571174</v>
      </c>
      <c r="AA2871" s="36">
        <f t="shared" si="1214"/>
        <v>27880.093415145762</v>
      </c>
      <c r="AB2871" s="38">
        <f t="shared" si="1200"/>
        <v>-4.0745362639427185E-10</v>
      </c>
      <c r="AD2871" s="142">
        <f t="shared" si="1177"/>
        <v>27</v>
      </c>
      <c r="AH2871" s="103"/>
    </row>
    <row r="2872" spans="1:34">
      <c r="A2872" s="533"/>
      <c r="C2872" s="67" t="str">
        <f>'Terminated loans'!F2062</f>
        <v>E</v>
      </c>
      <c r="D2872" s="19">
        <f>'Terminated loans'!H2062</f>
        <v>143982394</v>
      </c>
      <c r="E2872" s="19">
        <f>'Terminated loans'!I2062</f>
        <v>98</v>
      </c>
      <c r="F2872" s="19" t="str">
        <f>'Terminated loans'!J2062</f>
        <v>GOPEE A K</v>
      </c>
      <c r="G2872" s="547" t="str">
        <f t="shared" si="1164"/>
        <v>E2</v>
      </c>
      <c r="H2872" s="21">
        <f>'Terminated loans'!L2062</f>
        <v>41583</v>
      </c>
      <c r="I2872" s="21">
        <f>IF(B2872="VELS",'Terminated loans'!M2062,'Terminated loans'!B2062)</f>
        <v>42521</v>
      </c>
      <c r="J2872" s="34">
        <f t="shared" si="1204"/>
        <v>31</v>
      </c>
      <c r="K2872" s="34">
        <f t="shared" si="1201"/>
        <v>85</v>
      </c>
      <c r="L2872" s="34">
        <f t="shared" si="1202"/>
        <v>31</v>
      </c>
      <c r="M2872" s="34">
        <f t="shared" si="1203"/>
        <v>31</v>
      </c>
      <c r="N2872" s="52">
        <f t="shared" si="1215"/>
        <v>31</v>
      </c>
      <c r="O2872" s="318">
        <f>+'Terminated loans'!S2062</f>
        <v>150125</v>
      </c>
      <c r="P2872" s="26">
        <f>+'Terminated loans'!T2062</f>
        <v>0.05</v>
      </c>
      <c r="Q2872" s="536">
        <f t="shared" si="1165"/>
        <v>9.1499999999999998E-2</v>
      </c>
      <c r="R2872" s="222">
        <f t="shared" si="1205"/>
        <v>5172.3015947008817</v>
      </c>
      <c r="S2872" s="36">
        <f t="shared" si="1206"/>
        <v>142319.52406831793</v>
      </c>
      <c r="T2872" s="36">
        <f t="shared" si="1207"/>
        <v>7805.475931682071</v>
      </c>
      <c r="U2872" s="36">
        <f t="shared" si="1208"/>
        <v>18021.825367409328</v>
      </c>
      <c r="V2872" s="36">
        <f t="shared" si="1209"/>
        <v>10216.349435727345</v>
      </c>
      <c r="W2872" s="37">
        <f t="shared" si="1210"/>
        <v>7805.4759316819836</v>
      </c>
      <c r="X2872" s="36">
        <f t="shared" si="1211"/>
        <v>7805.475931682071</v>
      </c>
      <c r="Y2872" s="276">
        <f t="shared" si="1212"/>
        <v>7805.4759316819836</v>
      </c>
      <c r="Z2872" s="36">
        <f t="shared" si="1213"/>
        <v>18021.825367409328</v>
      </c>
      <c r="AA2872" s="36">
        <f t="shared" si="1214"/>
        <v>10216.349435727345</v>
      </c>
      <c r="AB2872" s="38">
        <f t="shared" si="1200"/>
        <v>-8.7311491370201111E-11</v>
      </c>
      <c r="AD2872" s="142">
        <f t="shared" si="1177"/>
        <v>31</v>
      </c>
      <c r="AH2872" s="103"/>
    </row>
    <row r="2873" spans="1:34">
      <c r="A2873" s="533"/>
      <c r="C2873" s="67" t="str">
        <f>'Terminated loans'!F2063</f>
        <v>E</v>
      </c>
      <c r="D2873" s="19">
        <f>'Terminated loans'!H2063</f>
        <v>143982726</v>
      </c>
      <c r="E2873" s="19">
        <f>'Terminated loans'!I2063</f>
        <v>98</v>
      </c>
      <c r="F2873" s="19" t="str">
        <f>'Terminated loans'!J2063</f>
        <v>MRS R DWARKA DAVAY</v>
      </c>
      <c r="G2873" s="547" t="str">
        <f t="shared" si="1164"/>
        <v>E2</v>
      </c>
      <c r="H2873" s="21">
        <f>'Terminated loans'!L2063</f>
        <v>41695</v>
      </c>
      <c r="I2873" s="21">
        <f>IF(B2873="VELS",'Terminated loans'!M2063,'Terminated loans'!B2063)</f>
        <v>42521</v>
      </c>
      <c r="J2873" s="34">
        <f t="shared" si="1204"/>
        <v>27</v>
      </c>
      <c r="K2873" s="34">
        <f t="shared" si="1201"/>
        <v>81</v>
      </c>
      <c r="L2873" s="34">
        <f t="shared" si="1202"/>
        <v>27</v>
      </c>
      <c r="M2873" s="34">
        <f t="shared" si="1203"/>
        <v>27</v>
      </c>
      <c r="N2873" s="52">
        <f t="shared" si="1215"/>
        <v>27</v>
      </c>
      <c r="O2873" s="318">
        <f>+'Terminated loans'!S2063</f>
        <v>709795</v>
      </c>
      <c r="P2873" s="26">
        <f>+'Terminated loans'!T2063</f>
        <v>0.05</v>
      </c>
      <c r="Q2873" s="536">
        <f t="shared" si="1165"/>
        <v>9.1499999999999998E-2</v>
      </c>
      <c r="R2873" s="222">
        <f t="shared" si="1205"/>
        <v>27849.836418821153</v>
      </c>
      <c r="S2873" s="36">
        <f t="shared" si="1206"/>
        <v>677268.98761871015</v>
      </c>
      <c r="T2873" s="36">
        <f t="shared" si="1207"/>
        <v>32526.012381289853</v>
      </c>
      <c r="U2873" s="36">
        <f t="shared" si="1208"/>
        <v>74676.595689460286</v>
      </c>
      <c r="V2873" s="36">
        <f t="shared" si="1209"/>
        <v>42150.583308171132</v>
      </c>
      <c r="W2873" s="37">
        <f t="shared" si="1210"/>
        <v>32526.012381289154</v>
      </c>
      <c r="X2873" s="36">
        <f t="shared" si="1211"/>
        <v>32526.012381289853</v>
      </c>
      <c r="Y2873" s="276">
        <f t="shared" si="1212"/>
        <v>32526.012381289154</v>
      </c>
      <c r="Z2873" s="36">
        <f t="shared" si="1213"/>
        <v>74676.595689460286</v>
      </c>
      <c r="AA2873" s="36">
        <f t="shared" si="1214"/>
        <v>42150.583308171132</v>
      </c>
      <c r="AB2873" s="38">
        <f t="shared" si="1200"/>
        <v>-6.9849193096160889E-10</v>
      </c>
      <c r="AD2873" s="142">
        <f t="shared" si="1177"/>
        <v>27</v>
      </c>
      <c r="AH2873" s="103"/>
    </row>
    <row r="2874" spans="1:34">
      <c r="A2874" s="533"/>
      <c r="C2874" s="67" t="str">
        <f>'Terminated loans'!F2064</f>
        <v>E</v>
      </c>
      <c r="D2874" s="19">
        <f>'Terminated loans'!H2064</f>
        <v>143983676</v>
      </c>
      <c r="E2874" s="19">
        <f>'Terminated loans'!I2064</f>
        <v>98</v>
      </c>
      <c r="F2874" s="19" t="str">
        <f>'Terminated loans'!J2064</f>
        <v>MOOSLADOO A J</v>
      </c>
      <c r="G2874" s="547" t="str">
        <f t="shared" si="1164"/>
        <v>E2</v>
      </c>
      <c r="H2874" s="21">
        <f>'Terminated loans'!L2064</f>
        <v>41873</v>
      </c>
      <c r="I2874" s="21">
        <f>IF(B2874="VELS",'Terminated loans'!M2064,'Terminated loans'!B2064)</f>
        <v>42521</v>
      </c>
      <c r="J2874" s="34">
        <f t="shared" si="1204"/>
        <v>21</v>
      </c>
      <c r="K2874" s="34">
        <f t="shared" si="1201"/>
        <v>75</v>
      </c>
      <c r="L2874" s="34">
        <f t="shared" si="1202"/>
        <v>21</v>
      </c>
      <c r="M2874" s="34">
        <f t="shared" si="1203"/>
        <v>21</v>
      </c>
      <c r="N2874" s="52">
        <f t="shared" si="1215"/>
        <v>21</v>
      </c>
      <c r="O2874" s="318">
        <f>+'Terminated loans'!S2064</f>
        <v>146226</v>
      </c>
      <c r="P2874" s="26">
        <f>+'Terminated loans'!T2064</f>
        <v>0.05</v>
      </c>
      <c r="Q2874" s="536">
        <f t="shared" si="1165"/>
        <v>9.1499999999999998E-2</v>
      </c>
      <c r="R2874" s="222">
        <f t="shared" si="1205"/>
        <v>7286.7096887911812</v>
      </c>
      <c r="S2874" s="36">
        <f t="shared" si="1206"/>
        <v>140903.50702187957</v>
      </c>
      <c r="T2874" s="36">
        <f t="shared" si="1207"/>
        <v>5322.4929781204264</v>
      </c>
      <c r="U2874" s="36">
        <f t="shared" si="1208"/>
        <v>12117.396442735248</v>
      </c>
      <c r="V2874" s="36">
        <f t="shared" si="1209"/>
        <v>6794.903464614792</v>
      </c>
      <c r="W2874" s="37">
        <f t="shared" si="1210"/>
        <v>5322.4929781204555</v>
      </c>
      <c r="X2874" s="36">
        <f t="shared" si="1211"/>
        <v>5322.4929781204264</v>
      </c>
      <c r="Y2874" s="276">
        <f t="shared" si="1212"/>
        <v>5322.4929781204555</v>
      </c>
      <c r="Z2874" s="36">
        <f t="shared" si="1213"/>
        <v>12117.396442735248</v>
      </c>
      <c r="AA2874" s="36">
        <f t="shared" si="1214"/>
        <v>6794.903464614792</v>
      </c>
      <c r="AB2874" s="38">
        <f t="shared" si="1200"/>
        <v>2.9103830456733704E-11</v>
      </c>
      <c r="AD2874" s="142">
        <f t="shared" si="1177"/>
        <v>21</v>
      </c>
      <c r="AH2874" s="103"/>
    </row>
    <row r="2875" spans="1:34">
      <c r="A2875" s="533"/>
      <c r="C2875" s="67" t="str">
        <f>'Terminated loans'!F2065</f>
        <v>E</v>
      </c>
      <c r="D2875" s="19">
        <f>'Terminated loans'!H2065</f>
        <v>143985636</v>
      </c>
      <c r="E2875" s="19">
        <f>'Terminated loans'!I2065</f>
        <v>98</v>
      </c>
      <c r="F2875" s="19" t="str">
        <f>'Terminated loans'!J2065</f>
        <v>GOPEE A K</v>
      </c>
      <c r="G2875" s="547" t="str">
        <f t="shared" si="1164"/>
        <v>E2</v>
      </c>
      <c r="H2875" s="21">
        <f>'Terminated loans'!L2065</f>
        <v>42233</v>
      </c>
      <c r="I2875" s="21">
        <f>IF(B2875="VELS",'Terminated loans'!M2065,'Terminated loans'!B2065)</f>
        <v>42521</v>
      </c>
      <c r="J2875" s="34">
        <f t="shared" si="1204"/>
        <v>9</v>
      </c>
      <c r="K2875" s="34">
        <f t="shared" si="1201"/>
        <v>64</v>
      </c>
      <c r="L2875" s="34">
        <f t="shared" si="1202"/>
        <v>9</v>
      </c>
      <c r="M2875" s="34">
        <f t="shared" si="1203"/>
        <v>9</v>
      </c>
      <c r="N2875" s="52">
        <f t="shared" si="1215"/>
        <v>9</v>
      </c>
      <c r="O2875" s="318">
        <f>+'Terminated loans'!S2065</f>
        <v>103867</v>
      </c>
      <c r="P2875" s="26">
        <f>+'Terminated loans'!T2065</f>
        <v>0.05</v>
      </c>
      <c r="Q2875" s="536">
        <f t="shared" si="1165"/>
        <v>9.1499999999999998E-2</v>
      </c>
      <c r="R2875" s="222">
        <f t="shared" si="1205"/>
        <v>11782.543579740224</v>
      </c>
      <c r="S2875" s="36">
        <f t="shared" si="1206"/>
        <v>102110.50403360567</v>
      </c>
      <c r="T2875" s="36">
        <f t="shared" si="1207"/>
        <v>1756.49596639433</v>
      </c>
      <c r="U2875" s="36">
        <f t="shared" si="1208"/>
        <v>3932.3881840563554</v>
      </c>
      <c r="V2875" s="36">
        <f t="shared" si="1209"/>
        <v>2175.8922176620108</v>
      </c>
      <c r="W2875" s="37">
        <f t="shared" si="1210"/>
        <v>1756.4959663943446</v>
      </c>
      <c r="X2875" s="36">
        <f t="shared" si="1211"/>
        <v>1756.49596639433</v>
      </c>
      <c r="Y2875" s="276">
        <f t="shared" si="1212"/>
        <v>1756.4959663943446</v>
      </c>
      <c r="Z2875" s="36">
        <f t="shared" si="1213"/>
        <v>3932.3881840563554</v>
      </c>
      <c r="AA2875" s="36">
        <f t="shared" si="1214"/>
        <v>2175.8922176620108</v>
      </c>
      <c r="AB2875" s="38">
        <f t="shared" si="1200"/>
        <v>1.4551915228366852E-11</v>
      </c>
      <c r="AD2875" s="142">
        <f t="shared" si="1177"/>
        <v>9</v>
      </c>
      <c r="AH2875" s="103"/>
    </row>
    <row r="2876" spans="1:34">
      <c r="A2876" s="533"/>
      <c r="C2876" s="67" t="str">
        <f>'Terminated loans'!F2066</f>
        <v>E</v>
      </c>
      <c r="D2876" s="19">
        <f>'Terminated loans'!H2066</f>
        <v>143994473</v>
      </c>
      <c r="E2876" s="19">
        <f>'Terminated loans'!I2066</f>
        <v>98</v>
      </c>
      <c r="F2876" s="19" t="str">
        <f>'Terminated loans'!J2066</f>
        <v>CHONG LEUNG P</v>
      </c>
      <c r="G2876" s="547" t="str">
        <f t="shared" si="1164"/>
        <v>C2</v>
      </c>
      <c r="H2876" s="21">
        <f>'Terminated loans'!L2066</f>
        <v>40689</v>
      </c>
      <c r="I2876" s="21">
        <f>IF(B2876="VELS",'Terminated loans'!M2066,'Terminated loans'!B2066)</f>
        <v>42521</v>
      </c>
      <c r="J2876" s="34">
        <f t="shared" si="1204"/>
        <v>60</v>
      </c>
      <c r="K2876" s="34">
        <f t="shared" si="1201"/>
        <v>114</v>
      </c>
      <c r="L2876" s="34">
        <f t="shared" si="1202"/>
        <v>60</v>
      </c>
      <c r="M2876" s="34">
        <f t="shared" si="1203"/>
        <v>60</v>
      </c>
      <c r="N2876" s="52">
        <f t="shared" si="1215"/>
        <v>60</v>
      </c>
      <c r="O2876" s="318">
        <f>+'Terminated loans'!S2066</f>
        <v>240578</v>
      </c>
      <c r="P2876" s="26">
        <f>+'Terminated loans'!T2066</f>
        <v>0.05</v>
      </c>
      <c r="Q2876" s="536">
        <f t="shared" si="1165"/>
        <v>9.9000000000000005E-2</v>
      </c>
      <c r="R2876" s="222">
        <f t="shared" si="1205"/>
        <v>4540.0036476088626</v>
      </c>
      <c r="S2876" s="36">
        <f t="shared" si="1206"/>
        <v>214172.59246496801</v>
      </c>
      <c r="T2876" s="36">
        <f t="shared" si="1207"/>
        <v>26405.407535031991</v>
      </c>
      <c r="U2876" s="36">
        <f t="shared" si="1208"/>
        <v>58227.626391566882</v>
      </c>
      <c r="V2876" s="36">
        <f t="shared" si="1209"/>
        <v>31822.218856531748</v>
      </c>
      <c r="W2876" s="37">
        <f t="shared" si="1210"/>
        <v>26405.407535035134</v>
      </c>
      <c r="X2876" s="36">
        <f t="shared" si="1211"/>
        <v>26405.407535031991</v>
      </c>
      <c r="Y2876" s="276">
        <f t="shared" si="1212"/>
        <v>26405.407535035134</v>
      </c>
      <c r="Z2876" s="36">
        <f t="shared" si="1213"/>
        <v>58227.626391566882</v>
      </c>
      <c r="AA2876" s="36">
        <f t="shared" si="1214"/>
        <v>31822.218856531748</v>
      </c>
      <c r="AB2876" s="38">
        <f t="shared" si="1200"/>
        <v>3.14321368932724E-9</v>
      </c>
      <c r="AD2876" s="142">
        <f t="shared" si="1177"/>
        <v>60</v>
      </c>
      <c r="AH2876" s="103"/>
    </row>
    <row r="2877" spans="1:34">
      <c r="A2877" s="533"/>
      <c r="C2877" s="67" t="str">
        <f>'Terminated loans'!F2067</f>
        <v>E</v>
      </c>
      <c r="D2877" s="19">
        <f>'Terminated loans'!H2067</f>
        <v>143994759</v>
      </c>
      <c r="E2877" s="19">
        <f>'Terminated loans'!I2067</f>
        <v>98</v>
      </c>
      <c r="F2877" s="19" t="str">
        <f>'Terminated loans'!J2067</f>
        <v>SOOMARY V K</v>
      </c>
      <c r="G2877" s="547" t="str">
        <f t="shared" ref="G2877:G2940" si="1216">IF(H2877&lt;$P$5,"A",IF(H2877&lt;$P$6,"B",IF(H2877&lt;$P$7,"C",IF(H2877&lt;$P$8,"D",IF(H2877&lt;$P$9,"E",IF(H2877&lt;$P$10,"F",IF(H2877&lt;$P$11,"G",IF(H2877&lt;$P$12,"I",IF(H2877&lt;$P$13,"J",IF(H2877&lt;$P$14,"K","L"))))))))))&amp;IF(OR(P2877=0,P2877&gt;=5%),2,1)</f>
        <v>C2</v>
      </c>
      <c r="H2877" s="21">
        <f>'Terminated loans'!L2067</f>
        <v>40689</v>
      </c>
      <c r="I2877" s="21">
        <f>IF(B2877="VELS",'Terminated loans'!M2067,'Terminated loans'!B2067)</f>
        <v>42521</v>
      </c>
      <c r="J2877" s="34">
        <f t="shared" si="1204"/>
        <v>60</v>
      </c>
      <c r="K2877" s="34">
        <f t="shared" si="1201"/>
        <v>114</v>
      </c>
      <c r="L2877" s="34">
        <f t="shared" si="1202"/>
        <v>60</v>
      </c>
      <c r="M2877" s="34">
        <f t="shared" si="1203"/>
        <v>60</v>
      </c>
      <c r="N2877" s="52">
        <f t="shared" si="1215"/>
        <v>60</v>
      </c>
      <c r="O2877" s="318">
        <f>+'Terminated loans'!S2067</f>
        <v>240578</v>
      </c>
      <c r="P2877" s="26">
        <f>+'Terminated loans'!T2067</f>
        <v>0.05</v>
      </c>
      <c r="Q2877" s="536">
        <f t="shared" ref="Q2877:Q2940" si="1217">VLOOKUP(G2877,$O$3:$Q$28,3,FALSE)</f>
        <v>9.9000000000000005E-2</v>
      </c>
      <c r="R2877" s="222">
        <f t="shared" si="1205"/>
        <v>4540.0036476088626</v>
      </c>
      <c r="S2877" s="36">
        <f t="shared" si="1206"/>
        <v>214172.59246496801</v>
      </c>
      <c r="T2877" s="36">
        <f t="shared" si="1207"/>
        <v>26405.407535031991</v>
      </c>
      <c r="U2877" s="36">
        <f t="shared" si="1208"/>
        <v>58227.626391566882</v>
      </c>
      <c r="V2877" s="36">
        <f t="shared" si="1209"/>
        <v>31822.218856531748</v>
      </c>
      <c r="W2877" s="37">
        <f t="shared" si="1210"/>
        <v>26405.407535035134</v>
      </c>
      <c r="X2877" s="36">
        <f t="shared" si="1211"/>
        <v>26405.407535031991</v>
      </c>
      <c r="Y2877" s="276">
        <f t="shared" si="1212"/>
        <v>26405.407535035134</v>
      </c>
      <c r="Z2877" s="36">
        <f t="shared" si="1213"/>
        <v>58227.626391566882</v>
      </c>
      <c r="AA2877" s="36">
        <f t="shared" si="1214"/>
        <v>31822.218856531748</v>
      </c>
      <c r="AB2877" s="38">
        <f t="shared" si="1200"/>
        <v>3.14321368932724E-9</v>
      </c>
      <c r="AD2877" s="142">
        <f t="shared" si="1177"/>
        <v>60</v>
      </c>
      <c r="AH2877" s="103"/>
    </row>
    <row r="2878" spans="1:34">
      <c r="A2878" s="533"/>
      <c r="C2878" s="67" t="str">
        <f>'Terminated loans'!F2068</f>
        <v>E</v>
      </c>
      <c r="D2878" s="19">
        <f>'Terminated loans'!H2068</f>
        <v>143994791</v>
      </c>
      <c r="E2878" s="19">
        <f>'Terminated loans'!I2068</f>
        <v>98</v>
      </c>
      <c r="F2878" s="19" t="str">
        <f>'Terminated loans'!J2068</f>
        <v>NEELAMBUR P N(MUACC33877)</v>
      </c>
      <c r="G2878" s="547" t="str">
        <f t="shared" si="1216"/>
        <v>C2</v>
      </c>
      <c r="H2878" s="21">
        <f>'Terminated loans'!L2068</f>
        <v>40710</v>
      </c>
      <c r="I2878" s="21">
        <f>IF(B2878="VELS",'Terminated loans'!M2068,'Terminated loans'!B2068)</f>
        <v>42521</v>
      </c>
      <c r="J2878" s="34">
        <f t="shared" si="1204"/>
        <v>60</v>
      </c>
      <c r="K2878" s="34">
        <f t="shared" si="1201"/>
        <v>114</v>
      </c>
      <c r="L2878" s="34">
        <f t="shared" si="1202"/>
        <v>60</v>
      </c>
      <c r="M2878" s="34">
        <f t="shared" si="1203"/>
        <v>60</v>
      </c>
      <c r="N2878" s="52">
        <f t="shared" si="1215"/>
        <v>60</v>
      </c>
      <c r="O2878" s="318">
        <f>+'Terminated loans'!S2068</f>
        <v>205227</v>
      </c>
      <c r="P2878" s="26">
        <f>+'Terminated loans'!T2068</f>
        <v>0.05</v>
      </c>
      <c r="Q2878" s="536">
        <f t="shared" si="1217"/>
        <v>9.9000000000000005E-2</v>
      </c>
      <c r="R2878" s="222">
        <f t="shared" si="1205"/>
        <v>3872.8866670594321</v>
      </c>
      <c r="S2878" s="36">
        <f t="shared" si="1206"/>
        <v>182701.65448963738</v>
      </c>
      <c r="T2878" s="36">
        <f t="shared" si="1207"/>
        <v>22525.345510362618</v>
      </c>
      <c r="U2878" s="36">
        <f t="shared" si="1208"/>
        <v>49671.545533931174</v>
      </c>
      <c r="V2878" s="36">
        <f t="shared" si="1209"/>
        <v>27146.200023565907</v>
      </c>
      <c r="W2878" s="37">
        <f t="shared" si="1210"/>
        <v>22525.345510365267</v>
      </c>
      <c r="X2878" s="36">
        <f t="shared" si="1211"/>
        <v>22525.345510362618</v>
      </c>
      <c r="Y2878" s="276">
        <f t="shared" si="1212"/>
        <v>22525.345510365267</v>
      </c>
      <c r="Z2878" s="36">
        <f t="shared" si="1213"/>
        <v>49671.545533931174</v>
      </c>
      <c r="AA2878" s="36">
        <f t="shared" si="1214"/>
        <v>27146.200023565907</v>
      </c>
      <c r="AB2878" s="38">
        <f t="shared" si="1200"/>
        <v>2.648448571562767E-9</v>
      </c>
      <c r="AD2878" s="142">
        <f t="shared" si="1177"/>
        <v>60</v>
      </c>
      <c r="AH2878" s="103"/>
    </row>
    <row r="2879" spans="1:34">
      <c r="A2879" s="533"/>
      <c r="C2879" s="67" t="str">
        <f>'Terminated loans'!F2069</f>
        <v>E</v>
      </c>
      <c r="D2879" s="19">
        <f>'Terminated loans'!H2069</f>
        <v>143995437</v>
      </c>
      <c r="E2879" s="19">
        <f>'Terminated loans'!I2069</f>
        <v>98</v>
      </c>
      <c r="F2879" s="19" t="str">
        <f>'Terminated loans'!J2069</f>
        <v>BALLACK K</v>
      </c>
      <c r="G2879" s="547" t="str">
        <f t="shared" si="1216"/>
        <v>C2</v>
      </c>
      <c r="H2879" s="21">
        <f>'Terminated loans'!L2069</f>
        <v>40682</v>
      </c>
      <c r="I2879" s="21">
        <f>IF(B2879="VELS",'Terminated loans'!M2069,'Terminated loans'!B2069)</f>
        <v>42521</v>
      </c>
      <c r="J2879" s="34">
        <f t="shared" si="1204"/>
        <v>60</v>
      </c>
      <c r="K2879" s="34">
        <f t="shared" si="1201"/>
        <v>115</v>
      </c>
      <c r="L2879" s="34">
        <f t="shared" si="1202"/>
        <v>60</v>
      </c>
      <c r="M2879" s="34">
        <f t="shared" si="1203"/>
        <v>60</v>
      </c>
      <c r="N2879" s="52">
        <f t="shared" si="1215"/>
        <v>60</v>
      </c>
      <c r="O2879" s="318">
        <f>+'Terminated loans'!S2069</f>
        <v>234405</v>
      </c>
      <c r="P2879" s="26">
        <f>+'Terminated loans'!T2069</f>
        <v>0.05</v>
      </c>
      <c r="Q2879" s="536">
        <f t="shared" si="1217"/>
        <v>9.9000000000000005E-2</v>
      </c>
      <c r="R2879" s="222">
        <f t="shared" si="1205"/>
        <v>4423.5115223243829</v>
      </c>
      <c r="S2879" s="36">
        <f t="shared" si="1206"/>
        <v>208677.12981548946</v>
      </c>
      <c r="T2879" s="36">
        <f t="shared" si="1207"/>
        <v>25727.870184510539</v>
      </c>
      <c r="U2879" s="36">
        <f t="shared" si="1208"/>
        <v>56733.561523976532</v>
      </c>
      <c r="V2879" s="36">
        <f t="shared" si="1209"/>
        <v>31005.691339462996</v>
      </c>
      <c r="W2879" s="37">
        <f t="shared" si="1210"/>
        <v>25727.870184513537</v>
      </c>
      <c r="X2879" s="36">
        <f t="shared" si="1211"/>
        <v>25727.870184510539</v>
      </c>
      <c r="Y2879" s="276">
        <f t="shared" si="1212"/>
        <v>25727.870184513537</v>
      </c>
      <c r="Z2879" s="36">
        <f t="shared" si="1213"/>
        <v>56733.561523976532</v>
      </c>
      <c r="AA2879" s="36">
        <f t="shared" si="1214"/>
        <v>31005.691339462996</v>
      </c>
      <c r="AB2879" s="38">
        <f t="shared" si="1200"/>
        <v>2.9976945370435715E-9</v>
      </c>
      <c r="AD2879" s="142">
        <f t="shared" si="1177"/>
        <v>60</v>
      </c>
      <c r="AH2879" s="103"/>
    </row>
    <row r="2880" spans="1:34">
      <c r="A2880" s="533"/>
      <c r="C2880" s="67" t="str">
        <f>'Terminated loans'!F2070</f>
        <v>E</v>
      </c>
      <c r="D2880" s="19">
        <f>'Terminated loans'!H2070</f>
        <v>143995518</v>
      </c>
      <c r="E2880" s="19">
        <f>'Terminated loans'!I2070</f>
        <v>98</v>
      </c>
      <c r="F2880" s="19" t="str">
        <f>'Terminated loans'!J2070</f>
        <v>LOCHUN T A</v>
      </c>
      <c r="G2880" s="547" t="str">
        <f t="shared" si="1216"/>
        <v>C2</v>
      </c>
      <c r="H2880" s="21">
        <f>'Terminated loans'!L2070</f>
        <v>40708</v>
      </c>
      <c r="I2880" s="21">
        <f>IF(B2880="VELS",'Terminated loans'!M2070,'Terminated loans'!B2070)</f>
        <v>42521</v>
      </c>
      <c r="J2880" s="34">
        <f t="shared" si="1204"/>
        <v>60</v>
      </c>
      <c r="K2880" s="34">
        <f t="shared" si="1201"/>
        <v>114</v>
      </c>
      <c r="L2880" s="34">
        <f t="shared" si="1202"/>
        <v>60</v>
      </c>
      <c r="M2880" s="34">
        <f t="shared" si="1203"/>
        <v>60</v>
      </c>
      <c r="N2880" s="52">
        <f t="shared" si="1215"/>
        <v>60</v>
      </c>
      <c r="O2880" s="318">
        <f>+'Terminated loans'!S2070</f>
        <v>235163</v>
      </c>
      <c r="P2880" s="26">
        <f>+'Terminated loans'!T2070</f>
        <v>0.05</v>
      </c>
      <c r="Q2880" s="536">
        <f t="shared" si="1217"/>
        <v>9.9000000000000005E-2</v>
      </c>
      <c r="R2880" s="222">
        <f t="shared" si="1205"/>
        <v>4437.8159174265438</v>
      </c>
      <c r="S2880" s="36">
        <f t="shared" si="1206"/>
        <v>209351.93310210938</v>
      </c>
      <c r="T2880" s="36">
        <f t="shared" si="1207"/>
        <v>25811.066897890618</v>
      </c>
      <c r="U2880" s="36">
        <f t="shared" si="1208"/>
        <v>56917.021943486267</v>
      </c>
      <c r="V2880" s="36">
        <f t="shared" si="1209"/>
        <v>31105.955045592622</v>
      </c>
      <c r="W2880" s="37">
        <f t="shared" si="1210"/>
        <v>25811.066897893645</v>
      </c>
      <c r="X2880" s="36">
        <f t="shared" si="1211"/>
        <v>25811.066897890618</v>
      </c>
      <c r="Y2880" s="276">
        <f t="shared" si="1212"/>
        <v>25811.066897893645</v>
      </c>
      <c r="Z2880" s="36">
        <f t="shared" si="1213"/>
        <v>56917.021943486267</v>
      </c>
      <c r="AA2880" s="36">
        <f t="shared" si="1214"/>
        <v>31105.955045592622</v>
      </c>
      <c r="AB2880" s="38">
        <f t="shared" si="1200"/>
        <v>3.0267983675003052E-9</v>
      </c>
      <c r="AD2880" s="142">
        <f t="shared" si="1177"/>
        <v>60</v>
      </c>
      <c r="AH2880" s="103"/>
    </row>
    <row r="2881" spans="1:34">
      <c r="A2881" s="533"/>
      <c r="C2881" s="67" t="str">
        <f>'Terminated loans'!F2071</f>
        <v>E</v>
      </c>
      <c r="D2881" s="19">
        <f>'Terminated loans'!H2071</f>
        <v>143995747</v>
      </c>
      <c r="E2881" s="19">
        <f>'Terminated loans'!I2071</f>
        <v>98</v>
      </c>
      <c r="F2881" s="19" t="str">
        <f>'Terminated loans'!J2071</f>
        <v>KHOOSY N</v>
      </c>
      <c r="G2881" s="547" t="str">
        <f t="shared" si="1216"/>
        <v>C2</v>
      </c>
      <c r="H2881" s="21">
        <f>'Terminated loans'!L2071</f>
        <v>40694</v>
      </c>
      <c r="I2881" s="21">
        <f>IF(B2881="VELS",'Terminated loans'!M2071,'Terminated loans'!B2071)</f>
        <v>42521</v>
      </c>
      <c r="J2881" s="34">
        <f t="shared" si="1204"/>
        <v>60</v>
      </c>
      <c r="K2881" s="34">
        <f t="shared" si="1201"/>
        <v>114</v>
      </c>
      <c r="L2881" s="34">
        <f t="shared" si="1202"/>
        <v>60</v>
      </c>
      <c r="M2881" s="34">
        <f t="shared" si="1203"/>
        <v>60</v>
      </c>
      <c r="N2881" s="52">
        <f t="shared" si="1215"/>
        <v>60</v>
      </c>
      <c r="O2881" s="318">
        <f>+'Terminated loans'!S2071</f>
        <v>213518</v>
      </c>
      <c r="P2881" s="26">
        <f>+'Terminated loans'!T2071</f>
        <v>0.05</v>
      </c>
      <c r="Q2881" s="536">
        <f t="shared" si="1217"/>
        <v>9.9000000000000005E-2</v>
      </c>
      <c r="R2881" s="222">
        <f t="shared" si="1205"/>
        <v>4029.3480652019271</v>
      </c>
      <c r="S2881" s="36">
        <f t="shared" si="1206"/>
        <v>190082.64927771885</v>
      </c>
      <c r="T2881" s="36">
        <f t="shared" si="1207"/>
        <v>23435.350722281146</v>
      </c>
      <c r="U2881" s="36">
        <f t="shared" si="1208"/>
        <v>51678.23463439956</v>
      </c>
      <c r="V2881" s="36">
        <f t="shared" si="1209"/>
        <v>28242.88391211562</v>
      </c>
      <c r="W2881" s="37">
        <f t="shared" si="1210"/>
        <v>23435.35072228394</v>
      </c>
      <c r="X2881" s="36">
        <f t="shared" si="1211"/>
        <v>23435.350722281146</v>
      </c>
      <c r="Y2881" s="276">
        <f t="shared" si="1212"/>
        <v>23435.35072228394</v>
      </c>
      <c r="Z2881" s="36">
        <f t="shared" si="1213"/>
        <v>51678.23463439956</v>
      </c>
      <c r="AA2881" s="36">
        <f t="shared" si="1214"/>
        <v>28242.88391211562</v>
      </c>
      <c r="AB2881" s="38">
        <f t="shared" si="1200"/>
        <v>2.7939677238464355E-9</v>
      </c>
      <c r="AD2881" s="142">
        <f t="shared" si="1177"/>
        <v>60</v>
      </c>
      <c r="AH2881" s="103"/>
    </row>
    <row r="2882" spans="1:34">
      <c r="A2882" s="533"/>
      <c r="C2882" s="67" t="str">
        <f>'Terminated loans'!F2072</f>
        <v>E</v>
      </c>
      <c r="D2882" s="19">
        <f>'Terminated loans'!H2072</f>
        <v>143996123</v>
      </c>
      <c r="E2882" s="19">
        <f>'Terminated loans'!I2072</f>
        <v>98</v>
      </c>
      <c r="F2882" s="19" t="str">
        <f>'Terminated loans'!J2072</f>
        <v>MOOTOOSAMY J F</v>
      </c>
      <c r="G2882" s="547" t="str">
        <f t="shared" si="1216"/>
        <v>C2</v>
      </c>
      <c r="H2882" s="21">
        <f>'Terminated loans'!L2072</f>
        <v>40794</v>
      </c>
      <c r="I2882" s="21">
        <f>IF(B2882="VELS",'Terminated loans'!M2072,'Terminated loans'!B2072)</f>
        <v>42521</v>
      </c>
      <c r="J2882" s="34">
        <f t="shared" si="1204"/>
        <v>57</v>
      </c>
      <c r="K2882" s="34">
        <f t="shared" si="1201"/>
        <v>111</v>
      </c>
      <c r="L2882" s="34">
        <f t="shared" si="1202"/>
        <v>57</v>
      </c>
      <c r="M2882" s="34">
        <f t="shared" si="1203"/>
        <v>57</v>
      </c>
      <c r="N2882" s="52">
        <f t="shared" si="1215"/>
        <v>57</v>
      </c>
      <c r="O2882" s="318">
        <f>+'Terminated loans'!S2072</f>
        <v>150166</v>
      </c>
      <c r="P2882" s="26">
        <f>+'Terminated loans'!T2072</f>
        <v>0.05</v>
      </c>
      <c r="Q2882" s="536">
        <f t="shared" si="1217"/>
        <v>9.9000000000000005E-2</v>
      </c>
      <c r="R2882" s="222">
        <f t="shared" si="1205"/>
        <v>2965.1679807635205</v>
      </c>
      <c r="S2882" s="36">
        <f t="shared" si="1206"/>
        <v>134402.02889382385</v>
      </c>
      <c r="T2882" s="36">
        <f t="shared" si="1207"/>
        <v>15763.971106176148</v>
      </c>
      <c r="U2882" s="36">
        <f t="shared" si="1208"/>
        <v>34612.546009698766</v>
      </c>
      <c r="V2882" s="36">
        <f t="shared" si="1209"/>
        <v>18848.574903520668</v>
      </c>
      <c r="W2882" s="37">
        <f t="shared" si="1210"/>
        <v>15763.971106178098</v>
      </c>
      <c r="X2882" s="36">
        <f t="shared" si="1211"/>
        <v>15763.971106176148</v>
      </c>
      <c r="Y2882" s="276">
        <f t="shared" si="1212"/>
        <v>15763.971106178098</v>
      </c>
      <c r="Z2882" s="36">
        <f t="shared" si="1213"/>
        <v>34612.546009698766</v>
      </c>
      <c r="AA2882" s="36">
        <f t="shared" si="1214"/>
        <v>18848.574903520668</v>
      </c>
      <c r="AB2882" s="38">
        <f t="shared" si="1200"/>
        <v>1.9499566406011581E-9</v>
      </c>
      <c r="AD2882" s="142">
        <f t="shared" ref="AD2882" si="1218">IF(L2882&gt;$J$2,$J$2,L2882)</f>
        <v>57</v>
      </c>
      <c r="AH2882" s="103"/>
    </row>
    <row r="2883" spans="1:34">
      <c r="A2883" s="533"/>
      <c r="C2883" s="67" t="str">
        <f>'Terminated loans'!F2073</f>
        <v>E</v>
      </c>
      <c r="D2883" s="19">
        <f>'Terminated loans'!H2073</f>
        <v>143985652</v>
      </c>
      <c r="E2883" s="19">
        <f>'Terminated loans'!I2073</f>
        <v>97</v>
      </c>
      <c r="F2883" s="19" t="str">
        <f>'Terminated loans'!J2073</f>
        <v>MOOTOOSAMY J</v>
      </c>
      <c r="G2883" s="547" t="str">
        <f t="shared" si="1216"/>
        <v>F2</v>
      </c>
      <c r="H2883" s="21">
        <f>'Terminated loans'!L2073</f>
        <v>42391</v>
      </c>
      <c r="I2883" s="21">
        <f>IF(B2883="VELS",'Terminated loans'!M2073,'Terminated loans'!B2073)</f>
        <v>42521</v>
      </c>
      <c r="J2883" s="34">
        <f t="shared" si="1204"/>
        <v>4</v>
      </c>
      <c r="K2883" s="34">
        <f t="shared" si="1201"/>
        <v>58</v>
      </c>
      <c r="L2883" s="34">
        <f t="shared" si="1202"/>
        <v>4</v>
      </c>
      <c r="M2883" s="34">
        <f t="shared" si="1203"/>
        <v>4</v>
      </c>
      <c r="N2883" s="52">
        <f t="shared" si="1215"/>
        <v>4</v>
      </c>
      <c r="O2883" s="318">
        <f>+'Terminated loans'!S2073</f>
        <v>270688</v>
      </c>
      <c r="P2883" s="26">
        <f>+'Terminated loans'!T2073</f>
        <v>0</v>
      </c>
      <c r="Q2883" s="536">
        <f t="shared" si="1217"/>
        <v>8.8999999999999996E-2</v>
      </c>
      <c r="R2883" s="222">
        <f t="shared" si="1205"/>
        <v>67672</v>
      </c>
      <c r="S2883" s="36">
        <f t="shared" si="1206"/>
        <v>265742.4869917524</v>
      </c>
      <c r="T2883" s="36">
        <f t="shared" si="1207"/>
        <v>4945.5130082475953</v>
      </c>
      <c r="U2883" s="36">
        <f t="shared" si="1208"/>
        <v>4945.5130082462565</v>
      </c>
      <c r="V2883" s="36">
        <f t="shared" si="1209"/>
        <v>0</v>
      </c>
      <c r="W2883" s="37">
        <f t="shared" si="1210"/>
        <v>4945.5130082462565</v>
      </c>
      <c r="X2883" s="36">
        <f t="shared" si="1211"/>
        <v>4945.5130082475953</v>
      </c>
      <c r="Y2883" s="276">
        <f t="shared" si="1212"/>
        <v>4945.5130082462565</v>
      </c>
      <c r="Z2883" s="36">
        <f t="shared" si="1213"/>
        <v>4945.5130082462565</v>
      </c>
      <c r="AA2883" s="36">
        <f t="shared" si="1214"/>
        <v>0</v>
      </c>
      <c r="AB2883" s="38">
        <f t="shared" si="1200"/>
        <v>-1.3387762010097504E-9</v>
      </c>
      <c r="AD2883" s="142">
        <f t="shared" ref="AD2883" si="1219">IF(L2883&gt;$J$2,$J$2,L2883)</f>
        <v>4</v>
      </c>
      <c r="AH2883" s="103"/>
    </row>
    <row r="2884" spans="1:34">
      <c r="A2884" s="533"/>
      <c r="C2884" s="67" t="str">
        <f>'Terminated loans'!F2074</f>
        <v>E</v>
      </c>
      <c r="D2884" s="19">
        <f>'Terminated loans'!H2074</f>
        <v>141958496</v>
      </c>
      <c r="E2884" s="19">
        <f>'Terminated loans'!I2074</f>
        <v>98</v>
      </c>
      <c r="F2884" s="19" t="str">
        <f>'Terminated loans'!J2074</f>
        <v>POINEN N</v>
      </c>
      <c r="G2884" s="547" t="str">
        <f t="shared" si="1216"/>
        <v>E2</v>
      </c>
      <c r="H2884" s="21">
        <f>'Terminated loans'!L2074</f>
        <v>42205</v>
      </c>
      <c r="I2884" s="21">
        <f>IF(B2884="VELS",'Terminated loans'!M2074,'Terminated loans'!B2074)</f>
        <v>42551</v>
      </c>
      <c r="J2884" s="34">
        <f t="shared" ref="J2884:J2905" si="1220">ROUND((I2884-H2884)/365*12,0)</f>
        <v>11</v>
      </c>
      <c r="K2884" s="34">
        <f t="shared" si="1201"/>
        <v>64</v>
      </c>
      <c r="L2884" s="34">
        <f t="shared" si="1202"/>
        <v>11</v>
      </c>
      <c r="M2884" s="34">
        <f t="shared" si="1203"/>
        <v>11</v>
      </c>
      <c r="N2884" s="52">
        <f t="shared" si="1215"/>
        <v>11</v>
      </c>
      <c r="O2884" s="318">
        <f>+'Terminated loans'!S2074</f>
        <v>152682</v>
      </c>
      <c r="P2884" s="26">
        <f>+'Terminated loans'!T2074</f>
        <v>0.05</v>
      </c>
      <c r="Q2884" s="536">
        <f t="shared" si="1217"/>
        <v>9.1499999999999998E-2</v>
      </c>
      <c r="R2884" s="222">
        <f t="shared" ref="R2884:R2905" si="1221">PMT(P2884/12,L2884,-O2884,0,0)</f>
        <v>14229.591026472515</v>
      </c>
      <c r="S2884" s="36">
        <f t="shared" ref="S2884:S2905" si="1222">(-PV(Q2884/12,L2884,R2884,0,0))</f>
        <v>149594.89931953914</v>
      </c>
      <c r="T2884" s="36">
        <f t="shared" ref="T2884:T2905" si="1223">O2884-S2884</f>
        <v>3087.1006804608623</v>
      </c>
      <c r="U2884" s="36">
        <f t="shared" ref="U2884:U2905" si="1224">-IF(OR(Q2884="",Q2884=0),0,(CUMIPMT(Q2884/12,L2884,S2884,1,M2884,0)))</f>
        <v>6930.6019716582086</v>
      </c>
      <c r="V2884" s="36">
        <f t="shared" ref="V2884:V2905" si="1225">-IF(OR(P2884="",P2884=0),0,(CUMIPMT(P2884/12,L2884,O2884,1,M2884,0)))</f>
        <v>3843.5012911976955</v>
      </c>
      <c r="W2884" s="37">
        <f t="shared" ref="W2884:W2905" si="1226">IF(ISERROR(U2884-V2884),0,U2884-V2884)</f>
        <v>3087.1006804605131</v>
      </c>
      <c r="X2884" s="36">
        <f t="shared" ref="X2884:X2905" si="1227">IF(C2884="O",T2884/AD2884*N2884,T2884)</f>
        <v>3087.1006804608623</v>
      </c>
      <c r="Y2884" s="276">
        <f t="shared" ref="Y2884:Y2905" si="1228">W2884</f>
        <v>3087.1006804605131</v>
      </c>
      <c r="Z2884" s="36">
        <f t="shared" ref="Z2884:Z2905" si="1229">-IF(OR(Q2884="",Q2884=0),0,(CUMIPMT(Q2884/12,L2884,S2884,1,L2884,0)))</f>
        <v>6930.6019716582086</v>
      </c>
      <c r="AA2884" s="36">
        <f t="shared" ref="AA2884:AA2905" si="1230">-IF(OR(P2884="",P2884=0),0,(CUMIPMT(P2884/12,L2884,O2884,1,L2884,0)))</f>
        <v>3843.5012911976955</v>
      </c>
      <c r="AB2884" s="38">
        <f t="shared" si="1200"/>
        <v>-3.4924596548080444E-10</v>
      </c>
      <c r="AD2884" s="142">
        <f t="shared" ref="AD2884:AD2905" si="1231">IF(L2884&gt;$J$2,$J$2,L2884)</f>
        <v>11</v>
      </c>
      <c r="AH2884" s="103"/>
    </row>
    <row r="2885" spans="1:34">
      <c r="A2885" s="533"/>
      <c r="C2885" s="67" t="str">
        <f>'Terminated loans'!F2075</f>
        <v>E</v>
      </c>
      <c r="D2885" s="19">
        <f>'Terminated loans'!H2075</f>
        <v>143017001</v>
      </c>
      <c r="E2885" s="19">
        <f>'Terminated loans'!I2075</f>
        <v>99</v>
      </c>
      <c r="F2885" s="19" t="str">
        <f>'Terminated loans'!J2075</f>
        <v>VYDELINGUM V/MRS N C D</v>
      </c>
      <c r="G2885" s="547" t="str">
        <f t="shared" si="1216"/>
        <v>A1</v>
      </c>
      <c r="H2885" s="21">
        <f>'Terminated loans'!L2075</f>
        <v>39624</v>
      </c>
      <c r="I2885" s="21">
        <f>IF(B2885="VELS",'Terminated loans'!M2075,'Terminated loans'!B2075)</f>
        <v>42551</v>
      </c>
      <c r="J2885" s="34">
        <f t="shared" si="1220"/>
        <v>96</v>
      </c>
      <c r="K2885" s="34">
        <f t="shared" si="1201"/>
        <v>149</v>
      </c>
      <c r="L2885" s="34">
        <f t="shared" si="1202"/>
        <v>96</v>
      </c>
      <c r="M2885" s="34">
        <f t="shared" si="1203"/>
        <v>96</v>
      </c>
      <c r="N2885" s="52">
        <f t="shared" si="1215"/>
        <v>96</v>
      </c>
      <c r="O2885" s="318">
        <f>+'Terminated loans'!S2075</f>
        <v>5490060</v>
      </c>
      <c r="P2885" s="26">
        <f>+'Terminated loans'!T2075</f>
        <v>0.03</v>
      </c>
      <c r="Q2885" s="536">
        <f t="shared" si="1217"/>
        <v>8.6499999999999994E-2</v>
      </c>
      <c r="R2885" s="222">
        <f t="shared" si="1221"/>
        <v>64396.053671096837</v>
      </c>
      <c r="S2885" s="36">
        <f t="shared" si="1222"/>
        <v>4450537.365309664</v>
      </c>
      <c r="T2885" s="36">
        <f t="shared" si="1223"/>
        <v>1039522.634690336</v>
      </c>
      <c r="U2885" s="36">
        <f t="shared" si="1224"/>
        <v>1731483.7871155841</v>
      </c>
      <c r="V2885" s="36">
        <f t="shared" si="1225"/>
        <v>691961.1524252966</v>
      </c>
      <c r="W2885" s="37">
        <f t="shared" si="1226"/>
        <v>1039522.6346902875</v>
      </c>
      <c r="X2885" s="36">
        <f t="shared" si="1227"/>
        <v>1039522.634690336</v>
      </c>
      <c r="Y2885" s="276">
        <f t="shared" si="1228"/>
        <v>1039522.6346902875</v>
      </c>
      <c r="Z2885" s="36">
        <f t="shared" si="1229"/>
        <v>1731483.7871155841</v>
      </c>
      <c r="AA2885" s="36">
        <f t="shared" si="1230"/>
        <v>691961.1524252966</v>
      </c>
      <c r="AB2885" s="38">
        <f t="shared" si="1200"/>
        <v>-4.8428773880004883E-8</v>
      </c>
      <c r="AD2885" s="142">
        <f t="shared" si="1231"/>
        <v>96</v>
      </c>
      <c r="AH2885" s="103"/>
    </row>
    <row r="2886" spans="1:34">
      <c r="A2886" s="533"/>
      <c r="C2886" s="67" t="str">
        <f>'Terminated loans'!F2076</f>
        <v>E</v>
      </c>
      <c r="D2886" s="19">
        <f>'Terminated loans'!H2076</f>
        <v>143026973</v>
      </c>
      <c r="E2886" s="19">
        <f>'Terminated loans'!I2076</f>
        <v>99</v>
      </c>
      <c r="F2886" s="19" t="str">
        <f>'Terminated loans'!J2076</f>
        <v>SEEGOOLAM R H/LOAN</v>
      </c>
      <c r="G2886" s="547" t="str">
        <f t="shared" si="1216"/>
        <v>A1</v>
      </c>
      <c r="H2886" s="21">
        <f>'Terminated loans'!L2076</f>
        <v>34999</v>
      </c>
      <c r="I2886" s="21">
        <f>IF(B2886="VELS",'Terminated loans'!M2076,'Terminated loans'!B2076)</f>
        <v>42551</v>
      </c>
      <c r="J2886" s="34">
        <f t="shared" si="1220"/>
        <v>248</v>
      </c>
      <c r="K2886" s="34">
        <f t="shared" si="1201"/>
        <v>301</v>
      </c>
      <c r="L2886" s="34">
        <f t="shared" si="1202"/>
        <v>180</v>
      </c>
      <c r="M2886" s="34">
        <f t="shared" si="1203"/>
        <v>180</v>
      </c>
      <c r="N2886" s="52">
        <f t="shared" si="1215"/>
        <v>180</v>
      </c>
      <c r="O2886" s="318">
        <f>+'Terminated loans'!S2076</f>
        <v>401328</v>
      </c>
      <c r="P2886" s="26">
        <f>+'Terminated loans'!T2076</f>
        <v>0.03</v>
      </c>
      <c r="Q2886" s="536">
        <f t="shared" si="1217"/>
        <v>8.6499999999999994E-2</v>
      </c>
      <c r="R2886" s="222">
        <f t="shared" si="1221"/>
        <v>2771.4974852948521</v>
      </c>
      <c r="S2886" s="36">
        <f t="shared" si="1222"/>
        <v>278948.43779869901</v>
      </c>
      <c r="T2886" s="36">
        <f t="shared" si="1223"/>
        <v>122379.56220130099</v>
      </c>
      <c r="U2886" s="36">
        <f t="shared" si="1224"/>
        <v>219921.10955437162</v>
      </c>
      <c r="V2886" s="36">
        <f t="shared" si="1225"/>
        <v>97541.547353073373</v>
      </c>
      <c r="W2886" s="37">
        <f t="shared" si="1226"/>
        <v>122379.56220129825</v>
      </c>
      <c r="X2886" s="36">
        <f t="shared" si="1227"/>
        <v>122379.56220130099</v>
      </c>
      <c r="Y2886" s="276">
        <f t="shared" si="1228"/>
        <v>122379.56220129825</v>
      </c>
      <c r="Z2886" s="36">
        <f t="shared" si="1229"/>
        <v>219921.10955437162</v>
      </c>
      <c r="AA2886" s="36">
        <f t="shared" si="1230"/>
        <v>97541.547353073373</v>
      </c>
      <c r="AB2886" s="38">
        <f t="shared" si="1200"/>
        <v>-2.7357600629329681E-9</v>
      </c>
      <c r="AD2886" s="142">
        <f t="shared" si="1231"/>
        <v>180</v>
      </c>
      <c r="AH2886" s="103"/>
    </row>
    <row r="2887" spans="1:34">
      <c r="A2887" s="533"/>
      <c r="C2887" s="67" t="str">
        <f>'Terminated loans'!F2077</f>
        <v>E</v>
      </c>
      <c r="D2887" s="19">
        <f>'Terminated loans'!H2077</f>
        <v>143028461</v>
      </c>
      <c r="E2887" s="19">
        <f>'Terminated loans'!I2077</f>
        <v>99</v>
      </c>
      <c r="F2887" s="19" t="str">
        <f>'Terminated loans'!J2077</f>
        <v>GOPAL MR S (SL 830)</v>
      </c>
      <c r="G2887" s="547" t="str">
        <f t="shared" si="1216"/>
        <v>A1</v>
      </c>
      <c r="H2887" s="21">
        <f>'Terminated loans'!L2077</f>
        <v>39622</v>
      </c>
      <c r="I2887" s="21">
        <f>IF(B2887="VELS",'Terminated loans'!M2077,'Terminated loans'!B2077)</f>
        <v>42551</v>
      </c>
      <c r="J2887" s="34">
        <f t="shared" si="1220"/>
        <v>96</v>
      </c>
      <c r="K2887" s="34">
        <f t="shared" si="1201"/>
        <v>149</v>
      </c>
      <c r="L2887" s="34">
        <f t="shared" si="1202"/>
        <v>96</v>
      </c>
      <c r="M2887" s="34">
        <f t="shared" si="1203"/>
        <v>96</v>
      </c>
      <c r="N2887" s="52">
        <f t="shared" si="1215"/>
        <v>96</v>
      </c>
      <c r="O2887" s="318">
        <f>+'Terminated loans'!S2077</f>
        <v>900015</v>
      </c>
      <c r="P2887" s="26">
        <f>+'Terminated loans'!T2077</f>
        <v>0.03</v>
      </c>
      <c r="Q2887" s="536">
        <f t="shared" si="1217"/>
        <v>8.6499999999999994E-2</v>
      </c>
      <c r="R2887" s="222">
        <f t="shared" si="1221"/>
        <v>10556.790680756169</v>
      </c>
      <c r="S2887" s="36">
        <f t="shared" si="1222"/>
        <v>729600.47555749421</v>
      </c>
      <c r="T2887" s="36">
        <f t="shared" si="1223"/>
        <v>170414.52444250579</v>
      </c>
      <c r="U2887" s="36">
        <f t="shared" si="1224"/>
        <v>283851.42979509023</v>
      </c>
      <c r="V2887" s="36">
        <f t="shared" si="1225"/>
        <v>113436.90535259224</v>
      </c>
      <c r="W2887" s="37">
        <f t="shared" si="1226"/>
        <v>170414.52444249799</v>
      </c>
      <c r="X2887" s="36">
        <f t="shared" si="1227"/>
        <v>170414.52444250579</v>
      </c>
      <c r="Y2887" s="276">
        <f t="shared" si="1228"/>
        <v>170414.52444249799</v>
      </c>
      <c r="Z2887" s="36">
        <f t="shared" si="1229"/>
        <v>283851.42979509023</v>
      </c>
      <c r="AA2887" s="36">
        <f t="shared" si="1230"/>
        <v>113436.90535259224</v>
      </c>
      <c r="AB2887" s="38">
        <f t="shared" si="1200"/>
        <v>-7.7998265624046326E-9</v>
      </c>
      <c r="AD2887" s="142">
        <f t="shared" si="1231"/>
        <v>96</v>
      </c>
      <c r="AH2887" s="103"/>
    </row>
    <row r="2888" spans="1:34">
      <c r="A2888" s="533"/>
      <c r="C2888" s="67" t="str">
        <f>'Terminated loans'!F2078</f>
        <v>E</v>
      </c>
      <c r="D2888" s="19">
        <f>'Terminated loans'!H2078</f>
        <v>143033694</v>
      </c>
      <c r="E2888" s="19">
        <f>'Terminated loans'!I2078</f>
        <v>99</v>
      </c>
      <c r="F2888" s="19" t="str">
        <f>'Terminated loans'!J2078</f>
        <v>WONG PING LUN JP/LG</v>
      </c>
      <c r="G2888" s="547" t="str">
        <f t="shared" si="1216"/>
        <v>A1</v>
      </c>
      <c r="H2888" s="21">
        <f>'Terminated loans'!L2078</f>
        <v>33689</v>
      </c>
      <c r="I2888" s="21">
        <f>IF(B2888="VELS",'Terminated loans'!M2078,'Terminated loans'!B2078)</f>
        <v>42551</v>
      </c>
      <c r="J2888" s="34">
        <f t="shared" si="1220"/>
        <v>291</v>
      </c>
      <c r="K2888" s="34">
        <f t="shared" si="1201"/>
        <v>344</v>
      </c>
      <c r="L2888" s="34">
        <f t="shared" si="1202"/>
        <v>180</v>
      </c>
      <c r="M2888" s="34">
        <f t="shared" si="1203"/>
        <v>180</v>
      </c>
      <c r="N2888" s="52">
        <f t="shared" si="1215"/>
        <v>180</v>
      </c>
      <c r="O2888" s="318">
        <f>+'Terminated loans'!S2078</f>
        <v>115782</v>
      </c>
      <c r="P2888" s="26">
        <f>+'Terminated loans'!T2078</f>
        <v>0.03</v>
      </c>
      <c r="Q2888" s="536">
        <f t="shared" si="1217"/>
        <v>8.6499999999999994E-2</v>
      </c>
      <c r="R2888" s="222">
        <f t="shared" si="1221"/>
        <v>799.56923474666246</v>
      </c>
      <c r="S2888" s="36">
        <f t="shared" si="1222"/>
        <v>80475.840273315014</v>
      </c>
      <c r="T2888" s="36">
        <f t="shared" si="1223"/>
        <v>35306.159726684986</v>
      </c>
      <c r="U2888" s="36">
        <f t="shared" si="1224"/>
        <v>63446.621981083445</v>
      </c>
      <c r="V2888" s="36">
        <f t="shared" si="1225"/>
        <v>28140.462254399245</v>
      </c>
      <c r="W2888" s="37">
        <f t="shared" si="1226"/>
        <v>35306.1597266842</v>
      </c>
      <c r="X2888" s="36">
        <f t="shared" si="1227"/>
        <v>35306.159726684986</v>
      </c>
      <c r="Y2888" s="276">
        <f t="shared" si="1228"/>
        <v>35306.1597266842</v>
      </c>
      <c r="Z2888" s="36">
        <f t="shared" si="1229"/>
        <v>63446.621981083445</v>
      </c>
      <c r="AA2888" s="36">
        <f t="shared" si="1230"/>
        <v>28140.462254399245</v>
      </c>
      <c r="AB2888" s="38">
        <f t="shared" si="1200"/>
        <v>-7.8580342233181E-10</v>
      </c>
      <c r="AD2888" s="142">
        <f t="shared" si="1231"/>
        <v>180</v>
      </c>
      <c r="AH2888" s="103"/>
    </row>
    <row r="2889" spans="1:34">
      <c r="A2889" s="533"/>
      <c r="C2889" s="67" t="str">
        <f>'Terminated loans'!F2079</f>
        <v>E</v>
      </c>
      <c r="D2889" s="19">
        <f>'Terminated loans'!H2079</f>
        <v>143040097</v>
      </c>
      <c r="E2889" s="19">
        <f>'Terminated loans'!I2079</f>
        <v>99</v>
      </c>
      <c r="F2889" s="19" t="str">
        <f>'Terminated loans'!J2079</f>
        <v>MOORAJEE M (SL 1685)</v>
      </c>
      <c r="G2889" s="547" t="str">
        <f t="shared" si="1216"/>
        <v>A1</v>
      </c>
      <c r="H2889" s="21">
        <f>'Terminated loans'!L2079</f>
        <v>40143</v>
      </c>
      <c r="I2889" s="21">
        <f>IF(B2889="VELS",'Terminated loans'!M2079,'Terminated loans'!B2079)</f>
        <v>42551</v>
      </c>
      <c r="J2889" s="34">
        <f t="shared" si="1220"/>
        <v>79</v>
      </c>
      <c r="K2889" s="34">
        <f t="shared" si="1201"/>
        <v>132</v>
      </c>
      <c r="L2889" s="34">
        <f t="shared" si="1202"/>
        <v>79</v>
      </c>
      <c r="M2889" s="34">
        <f t="shared" si="1203"/>
        <v>79</v>
      </c>
      <c r="N2889" s="52">
        <f t="shared" si="1215"/>
        <v>79</v>
      </c>
      <c r="O2889" s="318">
        <f>+'Terminated loans'!S2079</f>
        <v>1800077</v>
      </c>
      <c r="P2889" s="26">
        <f>+'Terminated loans'!T2079</f>
        <v>0.03</v>
      </c>
      <c r="Q2889" s="536">
        <f t="shared" si="1217"/>
        <v>8.6499999999999994E-2</v>
      </c>
      <c r="R2889" s="222">
        <f t="shared" si="1221"/>
        <v>25138.27675254862</v>
      </c>
      <c r="S2889" s="36">
        <f t="shared" si="1222"/>
        <v>1510079.3437483278</v>
      </c>
      <c r="T2889" s="36">
        <f t="shared" si="1223"/>
        <v>289997.65625167219</v>
      </c>
      <c r="U2889" s="36">
        <f t="shared" si="1224"/>
        <v>475844.51970299706</v>
      </c>
      <c r="V2889" s="36">
        <f t="shared" si="1225"/>
        <v>185846.86345134093</v>
      </c>
      <c r="W2889" s="37">
        <f t="shared" si="1226"/>
        <v>289997.65625165612</v>
      </c>
      <c r="X2889" s="36">
        <f t="shared" si="1227"/>
        <v>289997.65625167219</v>
      </c>
      <c r="Y2889" s="276">
        <f t="shared" si="1228"/>
        <v>289997.65625165612</v>
      </c>
      <c r="Z2889" s="36">
        <f t="shared" si="1229"/>
        <v>475844.51970299706</v>
      </c>
      <c r="AA2889" s="36">
        <f t="shared" si="1230"/>
        <v>185846.86345134093</v>
      </c>
      <c r="AB2889" s="38">
        <f t="shared" si="1200"/>
        <v>-1.6065314412117004E-8</v>
      </c>
      <c r="AD2889" s="142">
        <f t="shared" si="1231"/>
        <v>79</v>
      </c>
      <c r="AH2889" s="103"/>
    </row>
    <row r="2890" spans="1:34">
      <c r="A2890" s="533"/>
      <c r="C2890" s="67" t="str">
        <f>'Terminated loans'!F2080</f>
        <v>E</v>
      </c>
      <c r="D2890" s="19">
        <f>'Terminated loans'!H2080</f>
        <v>143046931</v>
      </c>
      <c r="E2890" s="19">
        <f>'Terminated loans'!I2080</f>
        <v>99</v>
      </c>
      <c r="F2890" s="19" t="str">
        <f>'Terminated loans'!J2080</f>
        <v>VYDELINGUM V/N</v>
      </c>
      <c r="G2890" s="547" t="str">
        <f t="shared" si="1216"/>
        <v>A1</v>
      </c>
      <c r="H2890" s="21">
        <f>'Terminated loans'!L2080</f>
        <v>37925</v>
      </c>
      <c r="I2890" s="21">
        <f>IF(B2890="VELS",'Terminated loans'!M2080,'Terminated loans'!B2080)</f>
        <v>42551</v>
      </c>
      <c r="J2890" s="34">
        <f t="shared" si="1220"/>
        <v>152</v>
      </c>
      <c r="K2890" s="34">
        <f t="shared" si="1201"/>
        <v>205</v>
      </c>
      <c r="L2890" s="34">
        <f t="shared" si="1202"/>
        <v>152</v>
      </c>
      <c r="M2890" s="34">
        <f t="shared" si="1203"/>
        <v>152</v>
      </c>
      <c r="N2890" s="52">
        <f t="shared" si="1215"/>
        <v>152</v>
      </c>
      <c r="O2890" s="318">
        <f>+'Terminated loans'!S2080</f>
        <v>2675182</v>
      </c>
      <c r="P2890" s="26">
        <f>+'Terminated loans'!T2080</f>
        <v>0.03</v>
      </c>
      <c r="Q2890" s="536">
        <f t="shared" si="1217"/>
        <v>8.6499999999999994E-2</v>
      </c>
      <c r="R2890" s="222">
        <f t="shared" si="1221"/>
        <v>21176.864670814481</v>
      </c>
      <c r="S2890" s="36">
        <f t="shared" si="1222"/>
        <v>1951797.5302025622</v>
      </c>
      <c r="T2890" s="36">
        <f t="shared" si="1223"/>
        <v>723384.46979743778</v>
      </c>
      <c r="U2890" s="36">
        <f t="shared" si="1224"/>
        <v>1267085.8997612186</v>
      </c>
      <c r="V2890" s="36">
        <f t="shared" si="1225"/>
        <v>543701.42996380152</v>
      </c>
      <c r="W2890" s="37">
        <f t="shared" si="1226"/>
        <v>723384.46979741706</v>
      </c>
      <c r="X2890" s="36">
        <f t="shared" si="1227"/>
        <v>723384.46979743778</v>
      </c>
      <c r="Y2890" s="276">
        <f t="shared" si="1228"/>
        <v>723384.46979741706</v>
      </c>
      <c r="Z2890" s="36">
        <f t="shared" si="1229"/>
        <v>1267085.8997612186</v>
      </c>
      <c r="AA2890" s="36">
        <f t="shared" si="1230"/>
        <v>543701.42996380152</v>
      </c>
      <c r="AB2890" s="38">
        <f t="shared" si="1200"/>
        <v>-2.0721927285194397E-8</v>
      </c>
      <c r="AD2890" s="142">
        <f t="shared" si="1231"/>
        <v>152</v>
      </c>
      <c r="AH2890" s="103"/>
    </row>
    <row r="2891" spans="1:34">
      <c r="A2891" s="533"/>
      <c r="C2891" s="67" t="str">
        <f>'Terminated loans'!F2081</f>
        <v>E</v>
      </c>
      <c r="D2891" s="19">
        <f>'Terminated loans'!H2081</f>
        <v>143124371</v>
      </c>
      <c r="E2891" s="19">
        <f>'Terminated loans'!I2081</f>
        <v>99</v>
      </c>
      <c r="F2891" s="19" t="str">
        <f>'Terminated loans'!J2081</f>
        <v>APPADOO K(SL 2180)</v>
      </c>
      <c r="G2891" s="547" t="str">
        <f t="shared" si="1216"/>
        <v>B1</v>
      </c>
      <c r="H2891" s="21">
        <f>'Terminated loans'!L2081</f>
        <v>40494</v>
      </c>
      <c r="I2891" s="21">
        <f>IF(B2891="VELS",'Terminated loans'!M2081,'Terminated loans'!B2081)</f>
        <v>42551</v>
      </c>
      <c r="J2891" s="34">
        <f t="shared" si="1220"/>
        <v>68</v>
      </c>
      <c r="K2891" s="34">
        <f t="shared" si="1201"/>
        <v>121</v>
      </c>
      <c r="L2891" s="34">
        <f t="shared" si="1202"/>
        <v>68</v>
      </c>
      <c r="M2891" s="34">
        <f t="shared" si="1203"/>
        <v>68</v>
      </c>
      <c r="N2891" s="52">
        <f t="shared" si="1215"/>
        <v>68</v>
      </c>
      <c r="O2891" s="318">
        <f>+'Terminated loans'!S2081</f>
        <v>1710135</v>
      </c>
      <c r="P2891" s="26">
        <f>+'Terminated loans'!T2081</f>
        <v>0.03</v>
      </c>
      <c r="Q2891" s="536">
        <f t="shared" si="1217"/>
        <v>7.6499999999999999E-2</v>
      </c>
      <c r="R2891" s="222">
        <f t="shared" si="1221"/>
        <v>27378.598744550603</v>
      </c>
      <c r="S2891" s="36">
        <f t="shared" si="1222"/>
        <v>1506880.1160571016</v>
      </c>
      <c r="T2891" s="36">
        <f t="shared" si="1223"/>
        <v>203254.88394289836</v>
      </c>
      <c r="U2891" s="36">
        <f t="shared" si="1224"/>
        <v>354864.59857234568</v>
      </c>
      <c r="V2891" s="36">
        <f t="shared" si="1225"/>
        <v>151609.71462944103</v>
      </c>
      <c r="W2891" s="37">
        <f t="shared" si="1226"/>
        <v>203254.88394290465</v>
      </c>
      <c r="X2891" s="36">
        <f t="shared" si="1227"/>
        <v>203254.88394289836</v>
      </c>
      <c r="Y2891" s="276">
        <f t="shared" si="1228"/>
        <v>203254.88394290465</v>
      </c>
      <c r="Z2891" s="36">
        <f t="shared" si="1229"/>
        <v>354864.59857234568</v>
      </c>
      <c r="AA2891" s="36">
        <f t="shared" si="1230"/>
        <v>151609.71462944103</v>
      </c>
      <c r="AB2891" s="38">
        <f t="shared" si="1200"/>
        <v>6.28642737865448E-9</v>
      </c>
      <c r="AD2891" s="142">
        <f t="shared" si="1231"/>
        <v>68</v>
      </c>
      <c r="AH2891" s="103"/>
    </row>
    <row r="2892" spans="1:34">
      <c r="A2892" s="533"/>
      <c r="C2892" s="67" t="str">
        <f>'Terminated loans'!F2082</f>
        <v>E</v>
      </c>
      <c r="D2892" s="19">
        <f>'Terminated loans'!H2082</f>
        <v>143125769</v>
      </c>
      <c r="E2892" s="19">
        <f>'Terminated loans'!I2082</f>
        <v>99</v>
      </c>
      <c r="F2892" s="19" t="str">
        <f>'Terminated loans'!J2082</f>
        <v>GOPAL S (SL 2468)</v>
      </c>
      <c r="G2892" s="547" t="str">
        <f t="shared" si="1216"/>
        <v>C1</v>
      </c>
      <c r="H2892" s="21">
        <f>'Terminated loans'!L2082</f>
        <v>40676</v>
      </c>
      <c r="I2892" s="21">
        <f>IF(B2892="VELS",'Terminated loans'!M2082,'Terminated loans'!B2082)</f>
        <v>42551</v>
      </c>
      <c r="J2892" s="34">
        <f t="shared" si="1220"/>
        <v>62</v>
      </c>
      <c r="K2892" s="34">
        <f t="shared" si="1201"/>
        <v>115</v>
      </c>
      <c r="L2892" s="34">
        <f t="shared" si="1202"/>
        <v>62</v>
      </c>
      <c r="M2892" s="34">
        <f t="shared" si="1203"/>
        <v>62</v>
      </c>
      <c r="N2892" s="52">
        <f t="shared" si="1215"/>
        <v>62</v>
      </c>
      <c r="O2892" s="318">
        <f>+'Terminated loans'!S2082</f>
        <v>500051</v>
      </c>
      <c r="P2892" s="26">
        <f>+'Terminated loans'!T2082</f>
        <v>0.03</v>
      </c>
      <c r="Q2892" s="536">
        <f t="shared" si="1217"/>
        <v>8.1500000000000003E-2</v>
      </c>
      <c r="R2892" s="222">
        <f t="shared" si="1221"/>
        <v>8716.6008291745948</v>
      </c>
      <c r="S2892" s="36">
        <f t="shared" si="1222"/>
        <v>439868.09948519192</v>
      </c>
      <c r="T2892" s="36">
        <f t="shared" si="1223"/>
        <v>60182.900514808076</v>
      </c>
      <c r="U2892" s="36">
        <f t="shared" si="1224"/>
        <v>100561.15192364028</v>
      </c>
      <c r="V2892" s="36">
        <f t="shared" si="1225"/>
        <v>40378.25140882493</v>
      </c>
      <c r="W2892" s="37">
        <f t="shared" si="1226"/>
        <v>60182.900514815352</v>
      </c>
      <c r="X2892" s="36">
        <f t="shared" si="1227"/>
        <v>60182.900514808076</v>
      </c>
      <c r="Y2892" s="276">
        <f t="shared" si="1228"/>
        <v>60182.900514815352</v>
      </c>
      <c r="Z2892" s="36">
        <f t="shared" si="1229"/>
        <v>100561.15192364028</v>
      </c>
      <c r="AA2892" s="36">
        <f t="shared" si="1230"/>
        <v>40378.25140882493</v>
      </c>
      <c r="AB2892" s="38">
        <f t="shared" si="1200"/>
        <v>7.2759576141834259E-9</v>
      </c>
      <c r="AD2892" s="142">
        <f t="shared" si="1231"/>
        <v>62</v>
      </c>
      <c r="AH2892" s="103"/>
    </row>
    <row r="2893" spans="1:34">
      <c r="A2893" s="533"/>
      <c r="C2893" s="67" t="str">
        <f>'Terminated loans'!F2083</f>
        <v>E</v>
      </c>
      <c r="D2893" s="19">
        <f>'Terminated loans'!H2083</f>
        <v>143981002</v>
      </c>
      <c r="E2893" s="19">
        <f>'Terminated loans'!I2083</f>
        <v>98</v>
      </c>
      <c r="F2893" s="19" t="str">
        <f>'Terminated loans'!J2083</f>
        <v>APPADOO K</v>
      </c>
      <c r="G2893" s="547" t="str">
        <f t="shared" si="1216"/>
        <v>E2</v>
      </c>
      <c r="H2893" s="21">
        <f>'Terminated loans'!L2083</f>
        <v>41473</v>
      </c>
      <c r="I2893" s="21">
        <f>IF(B2893="VELS",'Terminated loans'!M2083,'Terminated loans'!B2083)</f>
        <v>42551</v>
      </c>
      <c r="J2893" s="34">
        <f t="shared" si="1220"/>
        <v>35</v>
      </c>
      <c r="K2893" s="34">
        <f t="shared" si="1201"/>
        <v>89</v>
      </c>
      <c r="L2893" s="34">
        <f t="shared" si="1202"/>
        <v>35</v>
      </c>
      <c r="M2893" s="34">
        <f t="shared" si="1203"/>
        <v>35</v>
      </c>
      <c r="N2893" s="52">
        <f t="shared" si="1215"/>
        <v>35</v>
      </c>
      <c r="O2893" s="318">
        <f>+'Terminated loans'!S2083</f>
        <v>234145</v>
      </c>
      <c r="P2893" s="26">
        <f>+'Terminated loans'!T2083</f>
        <v>0.05</v>
      </c>
      <c r="Q2893" s="536">
        <f t="shared" si="1217"/>
        <v>9.1499999999999998E-2</v>
      </c>
      <c r="R2893" s="222">
        <f t="shared" si="1221"/>
        <v>7203.4142641853023</v>
      </c>
      <c r="S2893" s="36">
        <f t="shared" si="1222"/>
        <v>220547.87375558642</v>
      </c>
      <c r="T2893" s="36">
        <f t="shared" si="1223"/>
        <v>13597.126244413579</v>
      </c>
      <c r="U2893" s="36">
        <f t="shared" si="1224"/>
        <v>31571.625490898994</v>
      </c>
      <c r="V2893" s="36">
        <f t="shared" si="1225"/>
        <v>17974.49924648559</v>
      </c>
      <c r="W2893" s="37">
        <f t="shared" si="1226"/>
        <v>13597.126244413404</v>
      </c>
      <c r="X2893" s="36">
        <f t="shared" si="1227"/>
        <v>13597.126244413579</v>
      </c>
      <c r="Y2893" s="276">
        <f t="shared" si="1228"/>
        <v>13597.126244413404</v>
      </c>
      <c r="Z2893" s="36">
        <f t="shared" si="1229"/>
        <v>31571.625490898994</v>
      </c>
      <c r="AA2893" s="36">
        <f t="shared" si="1230"/>
        <v>17974.49924648559</v>
      </c>
      <c r="AB2893" s="38">
        <f t="shared" si="1200"/>
        <v>-1.7462298274040222E-10</v>
      </c>
      <c r="AD2893" s="142">
        <f t="shared" si="1231"/>
        <v>35</v>
      </c>
      <c r="AH2893" s="103"/>
    </row>
    <row r="2894" spans="1:34">
      <c r="A2894" s="533"/>
      <c r="C2894" s="67" t="str">
        <f>'Terminated loans'!F2084</f>
        <v>E</v>
      </c>
      <c r="D2894" s="19">
        <f>'Terminated loans'!H2084</f>
        <v>143982149</v>
      </c>
      <c r="E2894" s="19">
        <f>'Terminated loans'!I2084</f>
        <v>98</v>
      </c>
      <c r="F2894" s="19" t="str">
        <f>'Terminated loans'!J2084</f>
        <v>SULHUNT M N</v>
      </c>
      <c r="G2894" s="547" t="str">
        <f t="shared" si="1216"/>
        <v>E2</v>
      </c>
      <c r="H2894" s="21">
        <f>'Terminated loans'!L2084</f>
        <v>41500</v>
      </c>
      <c r="I2894" s="21">
        <f>IF(B2894="VELS",'Terminated loans'!M2084,'Terminated loans'!B2084)</f>
        <v>42551</v>
      </c>
      <c r="J2894" s="34">
        <f t="shared" si="1220"/>
        <v>35</v>
      </c>
      <c r="K2894" s="34">
        <f t="shared" si="1201"/>
        <v>88</v>
      </c>
      <c r="L2894" s="34">
        <f t="shared" si="1202"/>
        <v>35</v>
      </c>
      <c r="M2894" s="34">
        <f t="shared" si="1203"/>
        <v>35</v>
      </c>
      <c r="N2894" s="52">
        <f t="shared" si="1215"/>
        <v>35</v>
      </c>
      <c r="O2894" s="318">
        <f>+'Terminated loans'!S2084</f>
        <v>230351</v>
      </c>
      <c r="P2894" s="26">
        <f>+'Terminated loans'!T2084</f>
        <v>0.05</v>
      </c>
      <c r="Q2894" s="536">
        <f t="shared" si="1217"/>
        <v>9.1499999999999998E-2</v>
      </c>
      <c r="R2894" s="222">
        <f t="shared" si="1221"/>
        <v>7086.6927722964347</v>
      </c>
      <c r="S2894" s="36">
        <f t="shared" si="1222"/>
        <v>216974.19661950113</v>
      </c>
      <c r="T2894" s="36">
        <f t="shared" si="1223"/>
        <v>13376.803380498866</v>
      </c>
      <c r="U2894" s="36">
        <f t="shared" si="1224"/>
        <v>31060.050410873955</v>
      </c>
      <c r="V2894" s="36">
        <f t="shared" si="1225"/>
        <v>17683.247030375205</v>
      </c>
      <c r="W2894" s="37">
        <f t="shared" si="1226"/>
        <v>13376.80338049875</v>
      </c>
      <c r="X2894" s="36">
        <f t="shared" si="1227"/>
        <v>13376.803380498866</v>
      </c>
      <c r="Y2894" s="276">
        <f t="shared" si="1228"/>
        <v>13376.80338049875</v>
      </c>
      <c r="Z2894" s="36">
        <f t="shared" si="1229"/>
        <v>31060.050410873955</v>
      </c>
      <c r="AA2894" s="36">
        <f t="shared" si="1230"/>
        <v>17683.247030375205</v>
      </c>
      <c r="AB2894" s="38">
        <f t="shared" si="1200"/>
        <v>-1.1641532182693481E-10</v>
      </c>
      <c r="AD2894" s="142">
        <f t="shared" si="1231"/>
        <v>35</v>
      </c>
      <c r="AH2894" s="103"/>
    </row>
    <row r="2895" spans="1:34">
      <c r="A2895" s="533"/>
      <c r="C2895" s="67" t="str">
        <f>'Terminated loans'!F2085</f>
        <v>E</v>
      </c>
      <c r="D2895" s="19">
        <f>'Terminated loans'!H2085</f>
        <v>143983269</v>
      </c>
      <c r="E2895" s="19">
        <f>'Terminated loans'!I2085</f>
        <v>98</v>
      </c>
      <c r="F2895" s="19" t="str">
        <f>'Terminated loans'!J2085</f>
        <v>RAMSAMY D L</v>
      </c>
      <c r="G2895" s="547" t="str">
        <f t="shared" si="1216"/>
        <v>E2</v>
      </c>
      <c r="H2895" s="21">
        <f>'Terminated loans'!L2085</f>
        <v>41757</v>
      </c>
      <c r="I2895" s="21">
        <f>IF(B2895="VELS",'Terminated loans'!M2085,'Terminated loans'!B2085)</f>
        <v>42551</v>
      </c>
      <c r="J2895" s="34">
        <f t="shared" si="1220"/>
        <v>26</v>
      </c>
      <c r="K2895" s="34">
        <f t="shared" si="1201"/>
        <v>79</v>
      </c>
      <c r="L2895" s="34">
        <f t="shared" si="1202"/>
        <v>26</v>
      </c>
      <c r="M2895" s="34">
        <f t="shared" si="1203"/>
        <v>26</v>
      </c>
      <c r="N2895" s="52">
        <f t="shared" si="1215"/>
        <v>26</v>
      </c>
      <c r="O2895" s="318">
        <f>+'Terminated loans'!S2085</f>
        <v>154196</v>
      </c>
      <c r="P2895" s="26">
        <f>+'Terminated loans'!T2085</f>
        <v>0.05</v>
      </c>
      <c r="Q2895" s="536">
        <f t="shared" si="1217"/>
        <v>9.1499999999999998E-2</v>
      </c>
      <c r="R2895" s="222">
        <f t="shared" si="1221"/>
        <v>6269.9909569739439</v>
      </c>
      <c r="S2895" s="36">
        <f t="shared" si="1222"/>
        <v>147370.04126700602</v>
      </c>
      <c r="T2895" s="36">
        <f t="shared" si="1223"/>
        <v>6825.9587329939823</v>
      </c>
      <c r="U2895" s="36">
        <f t="shared" si="1224"/>
        <v>15649.723614316579</v>
      </c>
      <c r="V2895" s="36">
        <f t="shared" si="1225"/>
        <v>8823.7648813225387</v>
      </c>
      <c r="W2895" s="37">
        <f t="shared" si="1226"/>
        <v>6825.9587329940405</v>
      </c>
      <c r="X2895" s="36">
        <f t="shared" si="1227"/>
        <v>6825.9587329939823</v>
      </c>
      <c r="Y2895" s="276">
        <f t="shared" si="1228"/>
        <v>6825.9587329940405</v>
      </c>
      <c r="Z2895" s="36">
        <f t="shared" si="1229"/>
        <v>15649.723614316579</v>
      </c>
      <c r="AA2895" s="36">
        <f t="shared" si="1230"/>
        <v>8823.7648813225387</v>
      </c>
      <c r="AB2895" s="38">
        <f t="shared" si="1200"/>
        <v>5.8207660913467407E-11</v>
      </c>
      <c r="AD2895" s="142">
        <f t="shared" si="1231"/>
        <v>26</v>
      </c>
      <c r="AH2895" s="103"/>
    </row>
    <row r="2896" spans="1:34">
      <c r="A2896" s="533"/>
      <c r="C2896" s="67" t="str">
        <f>'Terminated loans'!F2086</f>
        <v>E</v>
      </c>
      <c r="D2896" s="19">
        <f>'Terminated loans'!H2086</f>
        <v>143983722</v>
      </c>
      <c r="E2896" s="19">
        <f>'Terminated loans'!I2086</f>
        <v>98</v>
      </c>
      <c r="F2896" s="19" t="str">
        <f>'Terminated loans'!J2086</f>
        <v>BASOANAH S</v>
      </c>
      <c r="G2896" s="547" t="str">
        <f t="shared" si="1216"/>
        <v>E2</v>
      </c>
      <c r="H2896" s="21">
        <f>'Terminated loans'!L2086</f>
        <v>41737</v>
      </c>
      <c r="I2896" s="21">
        <f>IF(B2896="VELS",'Terminated loans'!M2086,'Terminated loans'!B2086)</f>
        <v>42551</v>
      </c>
      <c r="J2896" s="34">
        <f t="shared" si="1220"/>
        <v>27</v>
      </c>
      <c r="K2896" s="34">
        <f t="shared" si="1201"/>
        <v>80</v>
      </c>
      <c r="L2896" s="34">
        <f t="shared" si="1202"/>
        <v>27</v>
      </c>
      <c r="M2896" s="34">
        <f t="shared" si="1203"/>
        <v>27</v>
      </c>
      <c r="N2896" s="52">
        <f t="shared" si="1215"/>
        <v>27</v>
      </c>
      <c r="O2896" s="318">
        <f>+'Terminated loans'!S2086</f>
        <v>230510</v>
      </c>
      <c r="P2896" s="26">
        <f>+'Terminated loans'!T2086</f>
        <v>0.05</v>
      </c>
      <c r="Q2896" s="536">
        <f t="shared" si="1217"/>
        <v>9.1499999999999998E-2</v>
      </c>
      <c r="R2896" s="222">
        <f t="shared" si="1221"/>
        <v>9044.3942165026019</v>
      </c>
      <c r="S2896" s="36">
        <f t="shared" si="1222"/>
        <v>219946.99080155382</v>
      </c>
      <c r="T2896" s="36">
        <f t="shared" si="1223"/>
        <v>10563.009198446176</v>
      </c>
      <c r="U2896" s="36">
        <f t="shared" si="1224"/>
        <v>24251.653044016188</v>
      </c>
      <c r="V2896" s="36">
        <f t="shared" si="1225"/>
        <v>13688.643845570245</v>
      </c>
      <c r="W2896" s="37">
        <f t="shared" si="1226"/>
        <v>10563.009198445943</v>
      </c>
      <c r="X2896" s="36">
        <f t="shared" si="1227"/>
        <v>10563.009198446176</v>
      </c>
      <c r="Y2896" s="276">
        <f t="shared" si="1228"/>
        <v>10563.009198445943</v>
      </c>
      <c r="Z2896" s="36">
        <f t="shared" si="1229"/>
        <v>24251.653044016188</v>
      </c>
      <c r="AA2896" s="36">
        <f t="shared" si="1230"/>
        <v>13688.643845570245</v>
      </c>
      <c r="AB2896" s="38">
        <f t="shared" si="1200"/>
        <v>-2.3283064365386963E-10</v>
      </c>
      <c r="AD2896" s="142">
        <f t="shared" si="1231"/>
        <v>27</v>
      </c>
      <c r="AH2896" s="103"/>
    </row>
    <row r="2897" spans="1:34">
      <c r="A2897" s="533"/>
      <c r="C2897" s="67" t="str">
        <f>'Terminated loans'!F2087</f>
        <v>E</v>
      </c>
      <c r="D2897" s="19">
        <f>'Terminated loans'!H2087</f>
        <v>143984249</v>
      </c>
      <c r="E2897" s="19">
        <f>'Terminated loans'!I2087</f>
        <v>98</v>
      </c>
      <c r="F2897" s="19" t="str">
        <f>'Terminated loans'!J2087</f>
        <v>PATHAPERMAL D</v>
      </c>
      <c r="G2897" s="547" t="str">
        <f t="shared" si="1216"/>
        <v>E2</v>
      </c>
      <c r="H2897" s="21">
        <f>'Terminated loans'!L2087</f>
        <v>41859</v>
      </c>
      <c r="I2897" s="21">
        <f>IF(B2897="VELS",'Terminated loans'!M2087,'Terminated loans'!B2087)</f>
        <v>42551</v>
      </c>
      <c r="J2897" s="34">
        <f t="shared" si="1220"/>
        <v>23</v>
      </c>
      <c r="K2897" s="34">
        <f t="shared" si="1201"/>
        <v>76</v>
      </c>
      <c r="L2897" s="34">
        <f t="shared" si="1202"/>
        <v>23</v>
      </c>
      <c r="M2897" s="34">
        <f t="shared" si="1203"/>
        <v>23</v>
      </c>
      <c r="N2897" s="52">
        <f t="shared" si="1215"/>
        <v>23</v>
      </c>
      <c r="O2897" s="318">
        <f>+'Terminated loans'!S2087</f>
        <v>150062</v>
      </c>
      <c r="P2897" s="26">
        <f>+'Terminated loans'!T2087</f>
        <v>0.05</v>
      </c>
      <c r="Q2897" s="536">
        <f t="shared" si="1217"/>
        <v>9.1499999999999998E-2</v>
      </c>
      <c r="R2897" s="222">
        <f t="shared" si="1221"/>
        <v>6855.6293511124513</v>
      </c>
      <c r="S2897" s="36">
        <f t="shared" si="1222"/>
        <v>144124.93092935876</v>
      </c>
      <c r="T2897" s="36">
        <f t="shared" si="1223"/>
        <v>5937.0690706412424</v>
      </c>
      <c r="U2897" s="36">
        <f t="shared" si="1224"/>
        <v>13554.544146227621</v>
      </c>
      <c r="V2897" s="36">
        <f t="shared" si="1225"/>
        <v>7617.4750755863788</v>
      </c>
      <c r="W2897" s="37">
        <f t="shared" si="1226"/>
        <v>5937.0690706412424</v>
      </c>
      <c r="X2897" s="36">
        <f t="shared" si="1227"/>
        <v>5937.0690706412424</v>
      </c>
      <c r="Y2897" s="276">
        <f t="shared" si="1228"/>
        <v>5937.0690706412424</v>
      </c>
      <c r="Z2897" s="36">
        <f t="shared" si="1229"/>
        <v>13554.544146227621</v>
      </c>
      <c r="AA2897" s="36">
        <f t="shared" si="1230"/>
        <v>7617.4750755863788</v>
      </c>
      <c r="AB2897" s="38">
        <f t="shared" si="1200"/>
        <v>0</v>
      </c>
      <c r="AD2897" s="142">
        <f t="shared" si="1231"/>
        <v>23</v>
      </c>
      <c r="AH2897" s="103"/>
    </row>
    <row r="2898" spans="1:34">
      <c r="A2898" s="533"/>
      <c r="C2898" s="67" t="str">
        <f>'Terminated loans'!F2088</f>
        <v>E</v>
      </c>
      <c r="D2898" s="19">
        <f>'Terminated loans'!H2088</f>
        <v>143985105</v>
      </c>
      <c r="E2898" s="19">
        <f>'Terminated loans'!I2088</f>
        <v>98</v>
      </c>
      <c r="F2898" s="19" t="str">
        <f>'Terminated loans'!J2088</f>
        <v>BYRAUB A A I</v>
      </c>
      <c r="G2898" s="547" t="str">
        <f t="shared" si="1216"/>
        <v>E2</v>
      </c>
      <c r="H2898" s="21">
        <f>'Terminated loans'!L2088</f>
        <v>41800</v>
      </c>
      <c r="I2898" s="21">
        <f>IF(B2898="VELS",'Terminated loans'!M2088,'Terminated loans'!B2088)</f>
        <v>42551</v>
      </c>
      <c r="J2898" s="34">
        <f t="shared" si="1220"/>
        <v>25</v>
      </c>
      <c r="K2898" s="34">
        <f t="shared" si="1201"/>
        <v>78</v>
      </c>
      <c r="L2898" s="34">
        <f t="shared" si="1202"/>
        <v>25</v>
      </c>
      <c r="M2898" s="34">
        <f t="shared" si="1203"/>
        <v>25</v>
      </c>
      <c r="N2898" s="52">
        <f t="shared" si="1215"/>
        <v>25</v>
      </c>
      <c r="O2898" s="318">
        <f>+'Terminated loans'!S2088</f>
        <v>236012</v>
      </c>
      <c r="P2898" s="26">
        <f>+'Terminated loans'!T2088</f>
        <v>0.05</v>
      </c>
      <c r="Q2898" s="536">
        <f t="shared" si="1217"/>
        <v>9.1499999999999998E-2</v>
      </c>
      <c r="R2898" s="222">
        <f t="shared" si="1221"/>
        <v>9960.342748775196</v>
      </c>
      <c r="S2898" s="36">
        <f t="shared" si="1222"/>
        <v>225932.90414738859</v>
      </c>
      <c r="T2898" s="36">
        <f t="shared" si="1223"/>
        <v>10079.095852611412</v>
      </c>
      <c r="U2898" s="36">
        <f t="shared" si="1224"/>
        <v>23075.664571991394</v>
      </c>
      <c r="V2898" s="36">
        <f t="shared" si="1225"/>
        <v>12996.568719379895</v>
      </c>
      <c r="W2898" s="37">
        <f t="shared" si="1226"/>
        <v>10079.095852611499</v>
      </c>
      <c r="X2898" s="36">
        <f t="shared" si="1227"/>
        <v>10079.095852611412</v>
      </c>
      <c r="Y2898" s="276">
        <f t="shared" si="1228"/>
        <v>10079.095852611499</v>
      </c>
      <c r="Z2898" s="36">
        <f t="shared" si="1229"/>
        <v>23075.664571991394</v>
      </c>
      <c r="AA2898" s="36">
        <f t="shared" si="1230"/>
        <v>12996.568719379895</v>
      </c>
      <c r="AB2898" s="38">
        <f t="shared" si="1200"/>
        <v>8.7311491370201111E-11</v>
      </c>
      <c r="AD2898" s="142">
        <f t="shared" si="1231"/>
        <v>25</v>
      </c>
      <c r="AH2898" s="103"/>
    </row>
    <row r="2899" spans="1:34">
      <c r="A2899" s="533"/>
      <c r="C2899" s="67" t="str">
        <f>'Terminated loans'!F2089</f>
        <v>E</v>
      </c>
      <c r="D2899" s="19">
        <f>'Terminated loans'!H2089</f>
        <v>143985415</v>
      </c>
      <c r="E2899" s="19">
        <f>'Terminated loans'!I2089</f>
        <v>98</v>
      </c>
      <c r="F2899" s="19" t="str">
        <f>'Terminated loans'!J2089</f>
        <v>STOCKDALE J J</v>
      </c>
      <c r="G2899" s="547" t="str">
        <f t="shared" si="1216"/>
        <v>E2</v>
      </c>
      <c r="H2899" s="21">
        <f>'Terminated loans'!L2089</f>
        <v>42300</v>
      </c>
      <c r="I2899" s="21">
        <f>IF(B2899="VELS",'Terminated loans'!M2089,'Terminated loans'!B2089)</f>
        <v>42551</v>
      </c>
      <c r="J2899" s="34">
        <f t="shared" si="1220"/>
        <v>8</v>
      </c>
      <c r="K2899" s="34">
        <f t="shared" si="1201"/>
        <v>61</v>
      </c>
      <c r="L2899" s="34">
        <f t="shared" si="1202"/>
        <v>8</v>
      </c>
      <c r="M2899" s="34">
        <f t="shared" si="1203"/>
        <v>8</v>
      </c>
      <c r="N2899" s="52">
        <f t="shared" si="1215"/>
        <v>8</v>
      </c>
      <c r="O2899" s="318">
        <f>+'Terminated loans'!S2089</f>
        <v>281448</v>
      </c>
      <c r="P2899" s="26">
        <f>+'Terminated loans'!T2089</f>
        <v>0.05</v>
      </c>
      <c r="Q2899" s="536">
        <f t="shared" si="1217"/>
        <v>9.1499999999999998E-2</v>
      </c>
      <c r="R2899" s="222">
        <f t="shared" si="1221"/>
        <v>35843.843629708856</v>
      </c>
      <c r="S2899" s="36">
        <f t="shared" si="1222"/>
        <v>277156.54255486367</v>
      </c>
      <c r="T2899" s="36">
        <f t="shared" si="1223"/>
        <v>4291.4574451363296</v>
      </c>
      <c r="U2899" s="36">
        <f t="shared" si="1224"/>
        <v>9594.2064828074072</v>
      </c>
      <c r="V2899" s="36">
        <f t="shared" si="1225"/>
        <v>5302.7490376708447</v>
      </c>
      <c r="W2899" s="37">
        <f t="shared" si="1226"/>
        <v>4291.4574451365625</v>
      </c>
      <c r="X2899" s="36">
        <f t="shared" si="1227"/>
        <v>4291.4574451363296</v>
      </c>
      <c r="Y2899" s="276">
        <f t="shared" si="1228"/>
        <v>4291.4574451365625</v>
      </c>
      <c r="Z2899" s="36">
        <f t="shared" si="1229"/>
        <v>9594.2064828074072</v>
      </c>
      <c r="AA2899" s="36">
        <f t="shared" si="1230"/>
        <v>5302.7490376708447</v>
      </c>
      <c r="AB2899" s="38">
        <f t="shared" si="1200"/>
        <v>2.3283064365386963E-10</v>
      </c>
      <c r="AD2899" s="142">
        <f t="shared" si="1231"/>
        <v>8</v>
      </c>
      <c r="AH2899" s="103"/>
    </row>
    <row r="2900" spans="1:34">
      <c r="A2900" s="533"/>
      <c r="C2900" s="67" t="str">
        <f>'Terminated loans'!F2090</f>
        <v>E</v>
      </c>
      <c r="D2900" s="19">
        <f>'Terminated loans'!H2090</f>
        <v>143992039</v>
      </c>
      <c r="E2900" s="19">
        <f>'Terminated loans'!I2090</f>
        <v>98</v>
      </c>
      <c r="F2900" s="19" t="str">
        <f>'Terminated loans'!J2090</f>
        <v>DEENOO R</v>
      </c>
      <c r="G2900" s="547" t="str">
        <f t="shared" si="1216"/>
        <v>A2</v>
      </c>
      <c r="H2900" s="21">
        <f>'Terminated loans'!L2090</f>
        <v>40350</v>
      </c>
      <c r="I2900" s="21">
        <f>IF(B2900="VELS",'Terminated loans'!M2090,'Terminated loans'!B2090)</f>
        <v>42551</v>
      </c>
      <c r="J2900" s="34">
        <f t="shared" si="1220"/>
        <v>72</v>
      </c>
      <c r="K2900" s="34">
        <f t="shared" si="1201"/>
        <v>125</v>
      </c>
      <c r="L2900" s="34">
        <f t="shared" si="1202"/>
        <v>60</v>
      </c>
      <c r="M2900" s="34">
        <f t="shared" si="1203"/>
        <v>60</v>
      </c>
      <c r="N2900" s="52">
        <f t="shared" si="1215"/>
        <v>60</v>
      </c>
      <c r="O2900" s="318">
        <f>+'Terminated loans'!S2090</f>
        <v>163738</v>
      </c>
      <c r="P2900" s="26">
        <f>+'Terminated loans'!T2090</f>
        <v>0.05</v>
      </c>
      <c r="Q2900" s="536">
        <f t="shared" si="1217"/>
        <v>0.104</v>
      </c>
      <c r="R2900" s="222">
        <f t="shared" si="1221"/>
        <v>3089.9380544030628</v>
      </c>
      <c r="S2900" s="36">
        <f t="shared" si="1222"/>
        <v>144090.70303773475</v>
      </c>
      <c r="T2900" s="36">
        <f t="shared" si="1223"/>
        <v>19647.296962265245</v>
      </c>
      <c r="U2900" s="36">
        <f t="shared" si="1224"/>
        <v>41305.580226447608</v>
      </c>
      <c r="V2900" s="36">
        <f t="shared" si="1225"/>
        <v>21658.283264183759</v>
      </c>
      <c r="W2900" s="37">
        <f t="shared" si="1226"/>
        <v>19647.296962263848</v>
      </c>
      <c r="X2900" s="36">
        <f t="shared" si="1227"/>
        <v>19647.296962265245</v>
      </c>
      <c r="Y2900" s="276">
        <f t="shared" si="1228"/>
        <v>19647.296962263848</v>
      </c>
      <c r="Z2900" s="36">
        <f t="shared" si="1229"/>
        <v>41305.580226447608</v>
      </c>
      <c r="AA2900" s="36">
        <f t="shared" si="1230"/>
        <v>21658.283264183759</v>
      </c>
      <c r="AB2900" s="38">
        <f t="shared" si="1200"/>
        <v>-1.3969838619232178E-9</v>
      </c>
      <c r="AD2900" s="142">
        <f t="shared" si="1231"/>
        <v>60</v>
      </c>
      <c r="AH2900" s="103"/>
    </row>
    <row r="2901" spans="1:34">
      <c r="A2901" s="533"/>
      <c r="C2901" s="67" t="str">
        <f>'Terminated loans'!F2091</f>
        <v>E</v>
      </c>
      <c r="D2901" s="19">
        <f>'Terminated loans'!H2091</f>
        <v>143993787</v>
      </c>
      <c r="E2901" s="19">
        <f>'Terminated loans'!I2091</f>
        <v>99</v>
      </c>
      <c r="F2901" s="19" t="str">
        <f>'Terminated loans'!J2091</f>
        <v>GOPAL S(SL 2164)</v>
      </c>
      <c r="G2901" s="547" t="str">
        <f t="shared" si="1216"/>
        <v>B1</v>
      </c>
      <c r="H2901" s="21">
        <f>'Terminated loans'!L2091</f>
        <v>40529</v>
      </c>
      <c r="I2901" s="21">
        <f>IF(B2901="VELS",'Terminated loans'!M2091,'Terminated loans'!B2091)</f>
        <v>42551</v>
      </c>
      <c r="J2901" s="34">
        <f t="shared" si="1220"/>
        <v>66</v>
      </c>
      <c r="K2901" s="34">
        <f t="shared" si="1201"/>
        <v>120</v>
      </c>
      <c r="L2901" s="34">
        <f t="shared" si="1202"/>
        <v>66</v>
      </c>
      <c r="M2901" s="34">
        <f t="shared" si="1203"/>
        <v>66</v>
      </c>
      <c r="N2901" s="52">
        <f t="shared" si="1215"/>
        <v>66</v>
      </c>
      <c r="O2901" s="318">
        <f>+'Terminated loans'!S2091</f>
        <v>502465</v>
      </c>
      <c r="P2901" s="26">
        <f>+'Terminated loans'!T2091</f>
        <v>0.03</v>
      </c>
      <c r="Q2901" s="536">
        <f t="shared" si="1217"/>
        <v>7.6499999999999999E-2</v>
      </c>
      <c r="R2901" s="222">
        <f t="shared" si="1221"/>
        <v>8267.9426100426826</v>
      </c>
      <c r="S2901" s="36">
        <f t="shared" si="1222"/>
        <v>444287.96389520977</v>
      </c>
      <c r="T2901" s="36">
        <f t="shared" si="1223"/>
        <v>58177.036104790226</v>
      </c>
      <c r="U2901" s="36">
        <f t="shared" si="1224"/>
        <v>101396.24836760917</v>
      </c>
      <c r="V2901" s="36">
        <f t="shared" si="1225"/>
        <v>43219.212262817076</v>
      </c>
      <c r="W2901" s="37">
        <f t="shared" si="1226"/>
        <v>58177.036104792089</v>
      </c>
      <c r="X2901" s="36">
        <f t="shared" si="1227"/>
        <v>58177.036104790226</v>
      </c>
      <c r="Y2901" s="276">
        <f t="shared" si="1228"/>
        <v>58177.036104792089</v>
      </c>
      <c r="Z2901" s="36">
        <f t="shared" si="1229"/>
        <v>101396.24836760917</v>
      </c>
      <c r="AA2901" s="36">
        <f t="shared" si="1230"/>
        <v>43219.212262817076</v>
      </c>
      <c r="AB2901" s="38">
        <f t="shared" si="1200"/>
        <v>1.862645149230957E-9</v>
      </c>
      <c r="AD2901" s="142">
        <f t="shared" si="1231"/>
        <v>66</v>
      </c>
      <c r="AH2901" s="103"/>
    </row>
    <row r="2902" spans="1:34">
      <c r="A2902" s="533"/>
      <c r="C2902" s="67" t="str">
        <f>'Terminated loans'!F2092</f>
        <v>E</v>
      </c>
      <c r="D2902" s="19">
        <f>'Terminated loans'!H2092</f>
        <v>143997065</v>
      </c>
      <c r="E2902" s="19">
        <f>'Terminated loans'!I2092</f>
        <v>98</v>
      </c>
      <c r="F2902" s="19" t="str">
        <f>'Terminated loans'!J2092</f>
        <v>MOOSAFER M N</v>
      </c>
      <c r="G2902" s="547" t="str">
        <f t="shared" si="1216"/>
        <v>C2</v>
      </c>
      <c r="H2902" s="21">
        <f>'Terminated loans'!L2092</f>
        <v>40949</v>
      </c>
      <c r="I2902" s="21">
        <f>IF(B2902="VELS",'Terminated loans'!M2092,'Terminated loans'!B2092)</f>
        <v>42551</v>
      </c>
      <c r="J2902" s="34">
        <f t="shared" si="1220"/>
        <v>53</v>
      </c>
      <c r="K2902" s="34">
        <f t="shared" si="1201"/>
        <v>106</v>
      </c>
      <c r="L2902" s="34">
        <f t="shared" si="1202"/>
        <v>53</v>
      </c>
      <c r="M2902" s="34">
        <f t="shared" si="1203"/>
        <v>53</v>
      </c>
      <c r="N2902" s="52">
        <f t="shared" si="1215"/>
        <v>53</v>
      </c>
      <c r="O2902" s="318">
        <f>+'Terminated loans'!S2092</f>
        <v>230415</v>
      </c>
      <c r="P2902" s="26">
        <f>+'Terminated loans'!T2092</f>
        <v>0.05</v>
      </c>
      <c r="Q2902" s="536">
        <f t="shared" si="1217"/>
        <v>9.9000000000000005E-2</v>
      </c>
      <c r="R2902" s="222">
        <f t="shared" si="1221"/>
        <v>4854.1518533358822</v>
      </c>
      <c r="S2902" s="36">
        <f t="shared" si="1222"/>
        <v>207716.83594479511</v>
      </c>
      <c r="T2902" s="36">
        <f t="shared" si="1223"/>
        <v>22698.164055204892</v>
      </c>
      <c r="U2902" s="36">
        <f t="shared" si="1224"/>
        <v>49553.212282009568</v>
      </c>
      <c r="V2902" s="36">
        <f t="shared" si="1225"/>
        <v>26855.048226801795</v>
      </c>
      <c r="W2902" s="37">
        <f t="shared" si="1226"/>
        <v>22698.164055207773</v>
      </c>
      <c r="X2902" s="36">
        <f t="shared" si="1227"/>
        <v>22698.164055204892</v>
      </c>
      <c r="Y2902" s="276">
        <f t="shared" si="1228"/>
        <v>22698.164055207773</v>
      </c>
      <c r="Z2902" s="36">
        <f t="shared" si="1229"/>
        <v>49553.212282009568</v>
      </c>
      <c r="AA2902" s="36">
        <f t="shared" si="1230"/>
        <v>26855.048226801795</v>
      </c>
      <c r="AB2902" s="38">
        <f t="shared" si="1200"/>
        <v>2.8812792152166367E-9</v>
      </c>
      <c r="AD2902" s="142">
        <f t="shared" si="1231"/>
        <v>53</v>
      </c>
      <c r="AH2902" s="103"/>
    </row>
    <row r="2903" spans="1:34">
      <c r="A2903" s="533"/>
      <c r="C2903" s="67" t="str">
        <f>'Terminated loans'!F2093</f>
        <v>E</v>
      </c>
      <c r="D2903" s="19">
        <f>'Terminated loans'!H2093</f>
        <v>143997324</v>
      </c>
      <c r="E2903" s="19">
        <f>'Terminated loans'!I2093</f>
        <v>98</v>
      </c>
      <c r="F2903" s="19" t="str">
        <f>'Terminated loans'!J2093</f>
        <v>JEAN PIERRE A K D</v>
      </c>
      <c r="G2903" s="547" t="str">
        <f t="shared" si="1216"/>
        <v>D2</v>
      </c>
      <c r="H2903" s="21">
        <f>'Terminated loans'!L2093</f>
        <v>41081</v>
      </c>
      <c r="I2903" s="21">
        <f>IF(B2903="VELS",'Terminated loans'!M2093,'Terminated loans'!B2093)</f>
        <v>42551</v>
      </c>
      <c r="J2903" s="34">
        <f t="shared" si="1220"/>
        <v>48</v>
      </c>
      <c r="K2903" s="34">
        <f t="shared" si="1201"/>
        <v>101</v>
      </c>
      <c r="L2903" s="34">
        <f t="shared" si="1202"/>
        <v>48</v>
      </c>
      <c r="M2903" s="34">
        <f t="shared" si="1203"/>
        <v>48</v>
      </c>
      <c r="N2903" s="52">
        <f t="shared" si="1215"/>
        <v>48</v>
      </c>
      <c r="O2903" s="318">
        <f>+'Terminated loans'!S2093</f>
        <v>204492</v>
      </c>
      <c r="P2903" s="26">
        <f>+'Terminated loans'!T2093</f>
        <v>0.05</v>
      </c>
      <c r="Q2903" s="536">
        <f t="shared" si="1217"/>
        <v>9.4E-2</v>
      </c>
      <c r="R2903" s="222">
        <f t="shared" si="1221"/>
        <v>4709.3063008486479</v>
      </c>
      <c r="S2903" s="36">
        <f t="shared" si="1222"/>
        <v>187805.75833021541</v>
      </c>
      <c r="T2903" s="36">
        <f t="shared" si="1223"/>
        <v>16686.241669784591</v>
      </c>
      <c r="U2903" s="36">
        <f t="shared" si="1224"/>
        <v>38240.944110520591</v>
      </c>
      <c r="V2903" s="36">
        <f t="shared" si="1225"/>
        <v>21554.702440735098</v>
      </c>
      <c r="W2903" s="37">
        <f t="shared" si="1226"/>
        <v>16686.241669785493</v>
      </c>
      <c r="X2903" s="36">
        <f t="shared" si="1227"/>
        <v>16686.241669784591</v>
      </c>
      <c r="Y2903" s="276">
        <f t="shared" si="1228"/>
        <v>16686.241669785493</v>
      </c>
      <c r="Z2903" s="36">
        <f t="shared" si="1229"/>
        <v>38240.944110520591</v>
      </c>
      <c r="AA2903" s="36">
        <f t="shared" si="1230"/>
        <v>21554.702440735098</v>
      </c>
      <c r="AB2903" s="38">
        <f t="shared" si="1200"/>
        <v>9.0221874415874481E-10</v>
      </c>
      <c r="AD2903" s="142">
        <f t="shared" si="1231"/>
        <v>48</v>
      </c>
      <c r="AH2903" s="103"/>
    </row>
    <row r="2904" spans="1:34">
      <c r="A2904" s="533"/>
      <c r="C2904" s="67" t="str">
        <f>'Terminated loans'!F2094</f>
        <v>E</v>
      </c>
      <c r="D2904" s="19">
        <f>'Terminated loans'!H2094</f>
        <v>143999289</v>
      </c>
      <c r="E2904" s="19">
        <f>'Terminated loans'!I2094</f>
        <v>98</v>
      </c>
      <c r="F2904" s="19" t="str">
        <f>'Terminated loans'!J2094</f>
        <v>APPASSAMY J J G</v>
      </c>
      <c r="G2904" s="547" t="str">
        <f t="shared" si="1216"/>
        <v>D2</v>
      </c>
      <c r="H2904" s="21">
        <f>'Terminated loans'!L2094</f>
        <v>41229</v>
      </c>
      <c r="I2904" s="21">
        <f>IF(B2904="VELS",'Terminated loans'!M2094,'Terminated loans'!B2094)</f>
        <v>42551</v>
      </c>
      <c r="J2904" s="34">
        <f t="shared" si="1220"/>
        <v>43</v>
      </c>
      <c r="K2904" s="34">
        <f t="shared" si="1201"/>
        <v>97</v>
      </c>
      <c r="L2904" s="34">
        <f t="shared" si="1202"/>
        <v>43</v>
      </c>
      <c r="M2904" s="34">
        <f t="shared" si="1203"/>
        <v>43</v>
      </c>
      <c r="N2904" s="52">
        <f t="shared" si="1215"/>
        <v>43</v>
      </c>
      <c r="O2904" s="318">
        <f>+'Terminated loans'!S2094</f>
        <v>1589109</v>
      </c>
      <c r="P2904" s="26">
        <f>+'Terminated loans'!T2094</f>
        <v>0.05</v>
      </c>
      <c r="Q2904" s="536">
        <f t="shared" si="1217"/>
        <v>9.4E-2</v>
      </c>
      <c r="R2904" s="222">
        <f t="shared" si="1221"/>
        <v>40442.206957419308</v>
      </c>
      <c r="S2904" s="36">
        <f t="shared" si="1222"/>
        <v>1471585.8128659185</v>
      </c>
      <c r="T2904" s="36">
        <f t="shared" si="1223"/>
        <v>117523.1871340815</v>
      </c>
      <c r="U2904" s="36">
        <f t="shared" si="1224"/>
        <v>267429.08630311838</v>
      </c>
      <c r="V2904" s="36">
        <f t="shared" si="1225"/>
        <v>149905.89916903037</v>
      </c>
      <c r="W2904" s="37">
        <f t="shared" si="1226"/>
        <v>117523.18713408802</v>
      </c>
      <c r="X2904" s="36">
        <f t="shared" si="1227"/>
        <v>117523.1871340815</v>
      </c>
      <c r="Y2904" s="276">
        <f t="shared" si="1228"/>
        <v>117523.18713408802</v>
      </c>
      <c r="Z2904" s="36">
        <f t="shared" si="1229"/>
        <v>267429.08630311838</v>
      </c>
      <c r="AA2904" s="36">
        <f t="shared" si="1230"/>
        <v>149905.89916903037</v>
      </c>
      <c r="AB2904" s="38">
        <f t="shared" si="1200"/>
        <v>6.5192580223083496E-9</v>
      </c>
      <c r="AD2904" s="142">
        <f t="shared" si="1231"/>
        <v>43</v>
      </c>
      <c r="AH2904" s="103"/>
    </row>
    <row r="2905" spans="1:34">
      <c r="A2905" s="533"/>
      <c r="C2905" s="67" t="str">
        <f>'Terminated loans'!F2095</f>
        <v>E</v>
      </c>
      <c r="D2905" s="19">
        <f>'Terminated loans'!H2095</f>
        <v>143986411</v>
      </c>
      <c r="E2905" s="19">
        <f>'Terminated loans'!I2095</f>
        <v>98</v>
      </c>
      <c r="F2905" s="19" t="str">
        <f>'Terminated loans'!J2095</f>
        <v>VYDELINGUM V</v>
      </c>
      <c r="G2905" s="547" t="str">
        <f t="shared" si="1216"/>
        <v>F2</v>
      </c>
      <c r="H2905" s="21">
        <f>'Terminated loans'!L2095</f>
        <v>42356</v>
      </c>
      <c r="I2905" s="21">
        <f>IF(B2905="VELS",'Terminated loans'!M2095,'Terminated loans'!B2095)</f>
        <v>42551</v>
      </c>
      <c r="J2905" s="34">
        <f t="shared" si="1220"/>
        <v>6</v>
      </c>
      <c r="K2905" s="34">
        <f t="shared" si="1201"/>
        <v>59</v>
      </c>
      <c r="L2905" s="34">
        <f t="shared" si="1202"/>
        <v>6</v>
      </c>
      <c r="M2905" s="34">
        <f t="shared" si="1203"/>
        <v>6</v>
      </c>
      <c r="N2905" s="52">
        <f t="shared" si="1215"/>
        <v>6</v>
      </c>
      <c r="O2905" s="318">
        <f>+'Terminated loans'!S2095</f>
        <v>2541887</v>
      </c>
      <c r="P2905" s="26">
        <f>+'Terminated loans'!T2095</f>
        <v>0.05</v>
      </c>
      <c r="Q2905" s="536">
        <f t="shared" si="1217"/>
        <v>8.8999999999999996E-2</v>
      </c>
      <c r="R2905" s="222">
        <f t="shared" si="1221"/>
        <v>429847.43818137189</v>
      </c>
      <c r="S2905" s="36">
        <f t="shared" si="1222"/>
        <v>2513438.2153456029</v>
      </c>
      <c r="T2905" s="36">
        <f t="shared" si="1223"/>
        <v>28448.784654397052</v>
      </c>
      <c r="U2905" s="36">
        <f t="shared" si="1224"/>
        <v>65646.413742616307</v>
      </c>
      <c r="V2905" s="36">
        <f t="shared" si="1225"/>
        <v>37197.629088230897</v>
      </c>
      <c r="W2905" s="37">
        <f t="shared" si="1226"/>
        <v>28448.78465438541</v>
      </c>
      <c r="X2905" s="36">
        <f t="shared" si="1227"/>
        <v>28448.784654397052</v>
      </c>
      <c r="Y2905" s="276">
        <f t="shared" si="1228"/>
        <v>28448.78465438541</v>
      </c>
      <c r="Z2905" s="36">
        <f t="shared" si="1229"/>
        <v>65646.413742616307</v>
      </c>
      <c r="AA2905" s="36">
        <f t="shared" si="1230"/>
        <v>37197.629088230897</v>
      </c>
      <c r="AB2905" s="38">
        <f t="shared" si="1200"/>
        <v>-1.1641532182693481E-8</v>
      </c>
      <c r="AD2905" s="142">
        <f t="shared" si="1231"/>
        <v>6</v>
      </c>
      <c r="AH2905" s="103"/>
    </row>
    <row r="2906" spans="1:34">
      <c r="A2906" s="533"/>
      <c r="C2906" s="67" t="str">
        <f>'Terminated loans'!F2096</f>
        <v>E</v>
      </c>
      <c r="D2906" s="19">
        <f>'Terminated loans'!H2096</f>
        <v>143013685</v>
      </c>
      <c r="E2906" s="19">
        <f>'Terminated loans'!I2096</f>
        <v>99</v>
      </c>
      <c r="F2906" s="19" t="str">
        <f>'Terminated loans'!J2096</f>
        <v>HOW YIN FAT P</v>
      </c>
      <c r="G2906" s="547" t="str">
        <f t="shared" si="1216"/>
        <v>A1</v>
      </c>
      <c r="H2906" s="21">
        <f>'Terminated loans'!L2096</f>
        <v>35152</v>
      </c>
      <c r="I2906" s="21">
        <f>IF(B2906="VELS",'Terminated loans'!M2096,'Terminated loans'!B2096)</f>
        <v>42582</v>
      </c>
      <c r="J2906" s="34">
        <f t="shared" ref="J2906" si="1232">ROUND((I2906-H2906)/365*12,0)</f>
        <v>244</v>
      </c>
      <c r="K2906" s="34">
        <f t="shared" si="1201"/>
        <v>296</v>
      </c>
      <c r="L2906" s="34">
        <f t="shared" si="1202"/>
        <v>180</v>
      </c>
      <c r="M2906" s="34">
        <f t="shared" si="1203"/>
        <v>180</v>
      </c>
      <c r="N2906" s="52">
        <f t="shared" si="1215"/>
        <v>180</v>
      </c>
      <c r="O2906" s="318">
        <f>+'Terminated loans'!S2096</f>
        <v>278986</v>
      </c>
      <c r="P2906" s="26">
        <f>+'Terminated loans'!T2096</f>
        <v>0.03</v>
      </c>
      <c r="Q2906" s="536">
        <f t="shared" si="1217"/>
        <v>8.6499999999999994E-2</v>
      </c>
      <c r="R2906" s="222">
        <f t="shared" ref="R2906" si="1233">PMT(P2906/12,L2906,-O2906,0,0)</f>
        <v>1926.6260949459534</v>
      </c>
      <c r="S2906" s="36">
        <f t="shared" ref="S2906" si="1234">(-PV(Q2906/12,L2906,R2906,0,0))</f>
        <v>193912.98107211021</v>
      </c>
      <c r="T2906" s="36">
        <f t="shared" ref="T2906" si="1235">O2906-S2906</f>
        <v>85073.018927889789</v>
      </c>
      <c r="U2906" s="36">
        <f t="shared" ref="U2906" si="1236">-IF(OR(Q2906="",Q2906=0),0,(CUMIPMT(Q2906/12,L2906,S2906,1,M2906,0)))</f>
        <v>152879.71601815952</v>
      </c>
      <c r="V2906" s="36">
        <f t="shared" ref="V2906" si="1237">-IF(OR(P2906="",P2906=0),0,(CUMIPMT(P2906/12,L2906,O2906,1,M2906,0)))</f>
        <v>67806.697090271628</v>
      </c>
      <c r="W2906" s="37">
        <f t="shared" ref="W2906" si="1238">IF(ISERROR(U2906-V2906),0,U2906-V2906)</f>
        <v>85073.018927887897</v>
      </c>
      <c r="X2906" s="36">
        <f t="shared" ref="X2906" si="1239">IF(C2906="O",T2906/AD2906*N2906,T2906)</f>
        <v>85073.018927889789</v>
      </c>
      <c r="Y2906" s="276">
        <f t="shared" ref="Y2906" si="1240">W2906</f>
        <v>85073.018927887897</v>
      </c>
      <c r="Z2906" s="36">
        <f t="shared" ref="Z2906" si="1241">-IF(OR(Q2906="",Q2906=0),0,(CUMIPMT(Q2906/12,L2906,S2906,1,L2906,0)))</f>
        <v>152879.71601815952</v>
      </c>
      <c r="AA2906" s="36">
        <f t="shared" ref="AA2906" si="1242">-IF(OR(P2906="",P2906=0),0,(CUMIPMT(P2906/12,L2906,O2906,1,L2906,0)))</f>
        <v>67806.697090271628</v>
      </c>
      <c r="AB2906" s="38">
        <f t="shared" si="1200"/>
        <v>-1.8917489796876907E-9</v>
      </c>
      <c r="AD2906" s="142">
        <f t="shared" ref="AD2906" si="1243">IF(L2906&gt;$J$2,$J$2,L2906)</f>
        <v>180</v>
      </c>
      <c r="AH2906" s="103"/>
    </row>
    <row r="2907" spans="1:34">
      <c r="A2907" s="533"/>
      <c r="C2907" s="67" t="str">
        <f>'Terminated loans'!F2097</f>
        <v>N</v>
      </c>
      <c r="D2907" s="19">
        <f>'Terminated loans'!H2097</f>
        <v>143037517</v>
      </c>
      <c r="E2907" s="19">
        <f>'Terminated loans'!I2097</f>
        <v>98</v>
      </c>
      <c r="F2907" s="19" t="str">
        <f>'Terminated loans'!J2097</f>
        <v>LI HING FUI R S</v>
      </c>
      <c r="G2907" s="547" t="str">
        <f t="shared" si="1216"/>
        <v>A2</v>
      </c>
      <c r="H2907" s="21">
        <f>'Terminated loans'!L2097</f>
        <v>40022</v>
      </c>
      <c r="I2907" s="21">
        <f>IF(B2907="VELS",'Terminated loans'!M2097,'Terminated loans'!B2097)</f>
        <v>42574</v>
      </c>
      <c r="J2907" s="34">
        <f t="shared" ref="J2907:J2932" si="1244">ROUND((I2907-H2907)/365*12,0)</f>
        <v>84</v>
      </c>
      <c r="K2907" s="34">
        <f t="shared" si="1201"/>
        <v>136</v>
      </c>
      <c r="L2907" s="34">
        <f t="shared" si="1202"/>
        <v>60</v>
      </c>
      <c r="M2907" s="34">
        <f t="shared" si="1203"/>
        <v>60</v>
      </c>
      <c r="N2907" s="52">
        <f t="shared" si="1215"/>
        <v>60</v>
      </c>
      <c r="O2907" s="318">
        <f>+'Terminated loans'!S2097</f>
        <v>711000</v>
      </c>
      <c r="P2907" s="26">
        <f>+'Terminated loans'!T2097</f>
        <v>0.05</v>
      </c>
      <c r="Q2907" s="536">
        <f t="shared" si="1217"/>
        <v>0.104</v>
      </c>
      <c r="R2907" s="222">
        <f t="shared" ref="R2907:R2932" si="1245">PMT(P2907/12,L2907,-O2907,0,0)</f>
        <v>13417.447120891775</v>
      </c>
      <c r="S2907" s="36">
        <f t="shared" ref="S2907:S2932" si="1246">(-PV(Q2907/12,L2907,R2907,0,0))</f>
        <v>625685.48449247831</v>
      </c>
      <c r="T2907" s="36">
        <f t="shared" ref="T2907:T2932" si="1247">O2907-S2907</f>
        <v>85314.51550752169</v>
      </c>
      <c r="U2907" s="36">
        <f t="shared" ref="U2907:U2932" si="1248">-IF(OR(Q2907="",Q2907=0),0,(CUMIPMT(Q2907/12,L2907,S2907,1,M2907,0)))</f>
        <v>179361.34276102204</v>
      </c>
      <c r="V2907" s="36">
        <f t="shared" ref="V2907:V2932" si="1249">-IF(OR(P2907="",P2907=0),0,(CUMIPMT(P2907/12,L2907,O2907,1,M2907,0)))</f>
        <v>94046.827253506519</v>
      </c>
      <c r="W2907" s="37">
        <f t="shared" ref="W2907:W2932" si="1250">IF(ISERROR(U2907-V2907),0,U2907-V2907)</f>
        <v>85314.51550751552</v>
      </c>
      <c r="X2907" s="36">
        <f t="shared" ref="X2907:X2932" si="1251">IF(C2907="O",T2907/AD2907*N2907,T2907)</f>
        <v>85314.51550752169</v>
      </c>
      <c r="Y2907" s="276">
        <f t="shared" ref="Y2907:Y2932" si="1252">W2907</f>
        <v>85314.51550751552</v>
      </c>
      <c r="Z2907" s="36">
        <f t="shared" ref="Z2907:Z2932" si="1253">-IF(OR(Q2907="",Q2907=0),0,(CUMIPMT(Q2907/12,L2907,S2907,1,L2907,0)))</f>
        <v>179361.34276102204</v>
      </c>
      <c r="AA2907" s="36">
        <f t="shared" ref="AA2907:AA2932" si="1254">-IF(OR(P2907="",P2907=0),0,(CUMIPMT(P2907/12,L2907,O2907,1,L2907,0)))</f>
        <v>94046.827253506519</v>
      </c>
      <c r="AB2907" s="38">
        <f t="shared" si="1200"/>
        <v>-6.1700120568275452E-9</v>
      </c>
      <c r="AD2907" s="142">
        <f t="shared" ref="AD2907:AD2932" si="1255">IF(L2907&gt;$J$2,$J$2,L2907)</f>
        <v>60</v>
      </c>
      <c r="AH2907" s="103"/>
    </row>
    <row r="2908" spans="1:34">
      <c r="A2908" s="533"/>
      <c r="C2908" s="67" t="str">
        <f>'Terminated loans'!F2098</f>
        <v>E</v>
      </c>
      <c r="D2908" s="19">
        <f>'Terminated loans'!H2098</f>
        <v>143851214</v>
      </c>
      <c r="E2908" s="19">
        <f>'Terminated loans'!I2098</f>
        <v>99</v>
      </c>
      <c r="F2908" s="19" t="str">
        <f>'Terminated loans'!J2098</f>
        <v>DOOKHITH M (SL 2907)</v>
      </c>
      <c r="G2908" s="547" t="str">
        <f t="shared" si="1216"/>
        <v>D1</v>
      </c>
      <c r="H2908" s="21">
        <f>'Terminated loans'!L2098</f>
        <v>41396</v>
      </c>
      <c r="I2908" s="21">
        <f>IF(B2908="VELS",'Terminated loans'!M2098,'Terminated loans'!B2098)</f>
        <v>42582</v>
      </c>
      <c r="J2908" s="34">
        <f t="shared" si="1244"/>
        <v>39</v>
      </c>
      <c r="K2908" s="34">
        <f t="shared" si="1201"/>
        <v>91</v>
      </c>
      <c r="L2908" s="34">
        <f t="shared" si="1202"/>
        <v>39</v>
      </c>
      <c r="M2908" s="34">
        <f t="shared" si="1203"/>
        <v>39</v>
      </c>
      <c r="N2908" s="52">
        <f t="shared" si="1215"/>
        <v>39</v>
      </c>
      <c r="O2908" s="318">
        <f>+'Terminated loans'!S2098</f>
        <v>2415008</v>
      </c>
      <c r="P2908" s="26">
        <f>+'Terminated loans'!T2098</f>
        <v>0.03</v>
      </c>
      <c r="Q2908" s="536">
        <f t="shared" si="1217"/>
        <v>7.6499999999999999E-2</v>
      </c>
      <c r="R2908" s="222">
        <f t="shared" si="1245"/>
        <v>65068.399834512216</v>
      </c>
      <c r="S2908" s="36">
        <f t="shared" si="1246"/>
        <v>2240516.3672070196</v>
      </c>
      <c r="T2908" s="36">
        <f t="shared" si="1247"/>
        <v>174491.63279298041</v>
      </c>
      <c r="U2908" s="36">
        <f t="shared" si="1248"/>
        <v>297151.22633896675</v>
      </c>
      <c r="V2908" s="36">
        <f t="shared" si="1249"/>
        <v>122659.59354597656</v>
      </c>
      <c r="W2908" s="37">
        <f t="shared" si="1250"/>
        <v>174491.63279299019</v>
      </c>
      <c r="X2908" s="36">
        <f t="shared" si="1251"/>
        <v>174491.63279298041</v>
      </c>
      <c r="Y2908" s="276">
        <f t="shared" si="1252"/>
        <v>174491.63279299019</v>
      </c>
      <c r="Z2908" s="36">
        <f t="shared" si="1253"/>
        <v>297151.22633896675</v>
      </c>
      <c r="AA2908" s="36">
        <f t="shared" si="1254"/>
        <v>122659.59354597656</v>
      </c>
      <c r="AB2908" s="38">
        <f t="shared" si="1200"/>
        <v>9.7788870334625244E-9</v>
      </c>
      <c r="AD2908" s="142">
        <f t="shared" si="1255"/>
        <v>39</v>
      </c>
      <c r="AH2908" s="103"/>
    </row>
    <row r="2909" spans="1:34">
      <c r="A2909" s="533"/>
      <c r="C2909" s="67" t="str">
        <f>'Terminated loans'!F2099</f>
        <v>E</v>
      </c>
      <c r="D2909" s="19">
        <f>'Terminated loans'!H2099</f>
        <v>143946134</v>
      </c>
      <c r="E2909" s="19">
        <f>'Terminated loans'!I2099</f>
        <v>99</v>
      </c>
      <c r="F2909" s="19" t="str">
        <f>'Terminated loans'!J2099</f>
        <v>GEORGETTE B W (SL3119)</v>
      </c>
      <c r="G2909" s="547" t="str">
        <f t="shared" si="1216"/>
        <v>E1</v>
      </c>
      <c r="H2909" s="21">
        <f>'Terminated loans'!L2099</f>
        <v>42328</v>
      </c>
      <c r="I2909" s="21">
        <f>IF(B2909="VELS",'Terminated loans'!M2099,'Terminated loans'!B2099)</f>
        <v>42582</v>
      </c>
      <c r="J2909" s="34">
        <f t="shared" si="1244"/>
        <v>8</v>
      </c>
      <c r="K2909" s="34">
        <f t="shared" si="1201"/>
        <v>60</v>
      </c>
      <c r="L2909" s="34">
        <f t="shared" si="1202"/>
        <v>8</v>
      </c>
      <c r="M2909" s="34">
        <f t="shared" si="1203"/>
        <v>8</v>
      </c>
      <c r="N2909" s="52">
        <f t="shared" si="1215"/>
        <v>8</v>
      </c>
      <c r="O2909" s="318">
        <f>+'Terminated loans'!S2099</f>
        <v>1282561</v>
      </c>
      <c r="P2909" s="26">
        <f>+'Terminated loans'!T2099</f>
        <v>0.03</v>
      </c>
      <c r="Q2909" s="536">
        <f t="shared" si="1217"/>
        <v>7.3999999999999996E-2</v>
      </c>
      <c r="R2909" s="222">
        <f t="shared" si="1245"/>
        <v>162128.98031017583</v>
      </c>
      <c r="S2909" s="36">
        <f t="shared" si="1246"/>
        <v>1261766.6940727488</v>
      </c>
      <c r="T2909" s="36">
        <f t="shared" si="1247"/>
        <v>20794.305927251233</v>
      </c>
      <c r="U2909" s="36">
        <f t="shared" si="1248"/>
        <v>35265.148408656707</v>
      </c>
      <c r="V2909" s="36">
        <f t="shared" si="1249"/>
        <v>14470.842481406638</v>
      </c>
      <c r="W2909" s="37">
        <f t="shared" si="1250"/>
        <v>20794.305927250069</v>
      </c>
      <c r="X2909" s="36">
        <f t="shared" si="1251"/>
        <v>20794.305927251233</v>
      </c>
      <c r="Y2909" s="276">
        <f t="shared" si="1252"/>
        <v>20794.305927250069</v>
      </c>
      <c r="Z2909" s="36">
        <f t="shared" si="1253"/>
        <v>35265.148408656707</v>
      </c>
      <c r="AA2909" s="36">
        <f t="shared" si="1254"/>
        <v>14470.842481406638</v>
      </c>
      <c r="AB2909" s="38">
        <f t="shared" si="1200"/>
        <v>-1.1641532182693481E-9</v>
      </c>
      <c r="AD2909" s="142">
        <f t="shared" si="1255"/>
        <v>8</v>
      </c>
      <c r="AH2909" s="103"/>
    </row>
    <row r="2910" spans="1:34">
      <c r="A2910" s="533"/>
      <c r="C2910" s="67" t="str">
        <f>'Terminated loans'!F2100</f>
        <v>E</v>
      </c>
      <c r="D2910" s="19">
        <f>'Terminated loans'!H2100</f>
        <v>143969274</v>
      </c>
      <c r="E2910" s="19">
        <f>'Terminated loans'!I2100</f>
        <v>99</v>
      </c>
      <c r="F2910" s="19" t="str">
        <f>'Terminated loans'!J2100</f>
        <v>RAMPHUL B(SL2952)</v>
      </c>
      <c r="G2910" s="547" t="str">
        <f t="shared" si="1216"/>
        <v>E1</v>
      </c>
      <c r="H2910" s="21">
        <f>'Terminated loans'!L2100</f>
        <v>41653</v>
      </c>
      <c r="I2910" s="21">
        <f>IF(B2910="VELS",'Terminated loans'!M2100,'Terminated loans'!B2100)</f>
        <v>42582</v>
      </c>
      <c r="J2910" s="34">
        <f t="shared" si="1244"/>
        <v>31</v>
      </c>
      <c r="K2910" s="34">
        <f t="shared" si="1201"/>
        <v>83</v>
      </c>
      <c r="L2910" s="34">
        <f t="shared" si="1202"/>
        <v>31</v>
      </c>
      <c r="M2910" s="34">
        <f t="shared" si="1203"/>
        <v>31</v>
      </c>
      <c r="N2910" s="52">
        <f t="shared" si="1215"/>
        <v>31</v>
      </c>
      <c r="O2910" s="318">
        <f>+'Terminated loans'!S2100</f>
        <v>4000163</v>
      </c>
      <c r="P2910" s="26">
        <f>+'Terminated loans'!T2100</f>
        <v>0.03</v>
      </c>
      <c r="Q2910" s="536">
        <f t="shared" si="1217"/>
        <v>7.3999999999999996E-2</v>
      </c>
      <c r="R2910" s="222">
        <f t="shared" si="1245"/>
        <v>134263.4485777489</v>
      </c>
      <c r="S2910" s="36">
        <f t="shared" si="1246"/>
        <v>3777957.297165229</v>
      </c>
      <c r="T2910" s="36">
        <f t="shared" si="1247"/>
        <v>222205.70283477101</v>
      </c>
      <c r="U2910" s="36">
        <f t="shared" si="1248"/>
        <v>384209.60874498636</v>
      </c>
      <c r="V2910" s="36">
        <f t="shared" si="1249"/>
        <v>162003.90591021627</v>
      </c>
      <c r="W2910" s="37">
        <f t="shared" si="1250"/>
        <v>222205.70283477008</v>
      </c>
      <c r="X2910" s="36">
        <f t="shared" si="1251"/>
        <v>222205.70283477101</v>
      </c>
      <c r="Y2910" s="276">
        <f t="shared" si="1252"/>
        <v>222205.70283477008</v>
      </c>
      <c r="Z2910" s="36">
        <f t="shared" si="1253"/>
        <v>384209.60874498636</v>
      </c>
      <c r="AA2910" s="36">
        <f t="shared" si="1254"/>
        <v>162003.90591021627</v>
      </c>
      <c r="AB2910" s="38">
        <f t="shared" si="1200"/>
        <v>-9.3132257461547852E-10</v>
      </c>
      <c r="AD2910" s="142">
        <f t="shared" si="1255"/>
        <v>31</v>
      </c>
      <c r="AH2910" s="103"/>
    </row>
    <row r="2911" spans="1:34">
      <c r="A2911" s="533"/>
      <c r="C2911" s="67" t="str">
        <f>'Terminated loans'!F2101</f>
        <v>E</v>
      </c>
      <c r="D2911" s="19">
        <f>'Terminated loans'!H2101</f>
        <v>143970027</v>
      </c>
      <c r="E2911" s="19">
        <f>'Terminated loans'!I2101</f>
        <v>98</v>
      </c>
      <c r="F2911" s="19" t="str">
        <f>'Terminated loans'!J2101</f>
        <v>VEEREN C A</v>
      </c>
      <c r="G2911" s="547" t="str">
        <f t="shared" si="1216"/>
        <v>E2</v>
      </c>
      <c r="H2911" s="21">
        <f>'Terminated loans'!L2101</f>
        <v>41467</v>
      </c>
      <c r="I2911" s="21">
        <f>IF(B2911="VELS",'Terminated loans'!M2101,'Terminated loans'!B2101)</f>
        <v>42582</v>
      </c>
      <c r="J2911" s="34">
        <f t="shared" si="1244"/>
        <v>37</v>
      </c>
      <c r="K2911" s="34">
        <f t="shared" si="1201"/>
        <v>89</v>
      </c>
      <c r="L2911" s="34">
        <f t="shared" si="1202"/>
        <v>37</v>
      </c>
      <c r="M2911" s="34">
        <f t="shared" si="1203"/>
        <v>37</v>
      </c>
      <c r="N2911" s="52">
        <f t="shared" si="1215"/>
        <v>37</v>
      </c>
      <c r="O2911" s="318">
        <f>+'Terminated loans'!S2101</f>
        <v>238926</v>
      </c>
      <c r="P2911" s="26">
        <f>+'Terminated loans'!T2101</f>
        <v>0.05</v>
      </c>
      <c r="Q2911" s="536">
        <f t="shared" si="1217"/>
        <v>9.1499999999999998E-2</v>
      </c>
      <c r="R2911" s="222">
        <f t="shared" si="1245"/>
        <v>6981.4238044812555</v>
      </c>
      <c r="S2911" s="36">
        <f t="shared" si="1246"/>
        <v>224333.12090997305</v>
      </c>
      <c r="T2911" s="36">
        <f t="shared" si="1247"/>
        <v>14592.879090026952</v>
      </c>
      <c r="U2911" s="36">
        <f t="shared" si="1248"/>
        <v>33979.559855833533</v>
      </c>
      <c r="V2911" s="36">
        <f t="shared" si="1249"/>
        <v>19386.680765806464</v>
      </c>
      <c r="W2911" s="37">
        <f t="shared" si="1250"/>
        <v>14592.879090027069</v>
      </c>
      <c r="X2911" s="36">
        <f t="shared" si="1251"/>
        <v>14592.879090026952</v>
      </c>
      <c r="Y2911" s="276">
        <f t="shared" si="1252"/>
        <v>14592.879090027069</v>
      </c>
      <c r="Z2911" s="36">
        <f t="shared" si="1253"/>
        <v>33979.559855833533</v>
      </c>
      <c r="AA2911" s="36">
        <f t="shared" si="1254"/>
        <v>19386.680765806464</v>
      </c>
      <c r="AB2911" s="38">
        <f t="shared" si="1200"/>
        <v>1.1641532182693481E-10</v>
      </c>
      <c r="AD2911" s="142">
        <f t="shared" si="1255"/>
        <v>37</v>
      </c>
      <c r="AH2911" s="103"/>
    </row>
    <row r="2912" spans="1:34">
      <c r="A2912" s="533"/>
      <c r="C2912" s="67" t="str">
        <f>'Terminated loans'!F2102</f>
        <v>E</v>
      </c>
      <c r="D2912" s="19">
        <f>'Terminated loans'!H2102</f>
        <v>143981215</v>
      </c>
      <c r="E2912" s="19">
        <f>'Terminated loans'!I2102</f>
        <v>98</v>
      </c>
      <c r="F2912" s="19" t="str">
        <f>'Terminated loans'!J2102</f>
        <v>LUBOIS B S N K</v>
      </c>
      <c r="G2912" s="547" t="str">
        <f t="shared" si="1216"/>
        <v>E2</v>
      </c>
      <c r="H2912" s="21">
        <f>'Terminated loans'!L2102</f>
        <v>41502</v>
      </c>
      <c r="I2912" s="21">
        <f>IF(B2912="VELS",'Terminated loans'!M2102,'Terminated loans'!B2102)</f>
        <v>42582</v>
      </c>
      <c r="J2912" s="34">
        <f t="shared" si="1244"/>
        <v>36</v>
      </c>
      <c r="K2912" s="34">
        <f t="shared" si="1201"/>
        <v>88</v>
      </c>
      <c r="L2912" s="34">
        <f t="shared" si="1202"/>
        <v>36</v>
      </c>
      <c r="M2912" s="34">
        <f t="shared" si="1203"/>
        <v>36</v>
      </c>
      <c r="N2912" s="52">
        <f t="shared" si="1215"/>
        <v>36</v>
      </c>
      <c r="O2912" s="318">
        <f>+'Terminated loans'!S2102</f>
        <v>198569</v>
      </c>
      <c r="P2912" s="26">
        <f>+'Terminated loans'!T2102</f>
        <v>0.05</v>
      </c>
      <c r="Q2912" s="536">
        <f t="shared" si="1217"/>
        <v>9.1499999999999998E-2</v>
      </c>
      <c r="R2912" s="222">
        <f t="shared" si="1245"/>
        <v>5951.2910671763193</v>
      </c>
      <c r="S2912" s="36">
        <f t="shared" si="1246"/>
        <v>186738.86181842937</v>
      </c>
      <c r="T2912" s="36">
        <f t="shared" si="1247"/>
        <v>11830.138181570626</v>
      </c>
      <c r="U2912" s="36">
        <f t="shared" si="1248"/>
        <v>27507.61659991811</v>
      </c>
      <c r="V2912" s="36">
        <f t="shared" si="1249"/>
        <v>15677.478418347513</v>
      </c>
      <c r="W2912" s="37">
        <f t="shared" si="1250"/>
        <v>11830.138181570597</v>
      </c>
      <c r="X2912" s="36">
        <f t="shared" si="1251"/>
        <v>11830.138181570626</v>
      </c>
      <c r="Y2912" s="276">
        <f t="shared" si="1252"/>
        <v>11830.138181570597</v>
      </c>
      <c r="Z2912" s="36">
        <f t="shared" si="1253"/>
        <v>27507.61659991811</v>
      </c>
      <c r="AA2912" s="36">
        <f t="shared" si="1254"/>
        <v>15677.478418347513</v>
      </c>
      <c r="AB2912" s="38">
        <f t="shared" si="1200"/>
        <v>-2.9103830456733704E-11</v>
      </c>
      <c r="AD2912" s="142">
        <f t="shared" si="1255"/>
        <v>36</v>
      </c>
      <c r="AH2912" s="103"/>
    </row>
    <row r="2913" spans="1:34">
      <c r="A2913" s="533"/>
      <c r="C2913" s="67" t="str">
        <f>'Terminated loans'!F2103</f>
        <v>E</v>
      </c>
      <c r="D2913" s="19">
        <f>'Terminated loans'!H2103</f>
        <v>143982416</v>
      </c>
      <c r="E2913" s="19">
        <f>'Terminated loans'!I2103</f>
        <v>97</v>
      </c>
      <c r="F2913" s="19" t="str">
        <f>'Terminated loans'!J2103</f>
        <v>LUBOIS B S N K</v>
      </c>
      <c r="G2913" s="547" t="str">
        <f t="shared" si="1216"/>
        <v>E2</v>
      </c>
      <c r="H2913" s="21">
        <f>'Terminated loans'!L2103</f>
        <v>41673</v>
      </c>
      <c r="I2913" s="21">
        <f>IF(B2913="VELS",'Terminated loans'!M2103,'Terminated loans'!B2103)</f>
        <v>42582</v>
      </c>
      <c r="J2913" s="34">
        <f t="shared" si="1244"/>
        <v>30</v>
      </c>
      <c r="K2913" s="34">
        <f t="shared" si="1201"/>
        <v>82</v>
      </c>
      <c r="L2913" s="34">
        <f t="shared" si="1202"/>
        <v>30</v>
      </c>
      <c r="M2913" s="34">
        <f t="shared" si="1203"/>
        <v>30</v>
      </c>
      <c r="N2913" s="52">
        <f t="shared" si="1215"/>
        <v>30</v>
      </c>
      <c r="O2913" s="318">
        <f>+'Terminated loans'!S2103</f>
        <v>65307</v>
      </c>
      <c r="P2913" s="26">
        <f>+'Terminated loans'!T2103</f>
        <v>0</v>
      </c>
      <c r="Q2913" s="536">
        <f t="shared" si="1217"/>
        <v>9.1499999999999998E-2</v>
      </c>
      <c r="R2913" s="222">
        <f t="shared" si="1245"/>
        <v>2176.9</v>
      </c>
      <c r="S2913" s="36">
        <f t="shared" si="1246"/>
        <v>58178.767286538117</v>
      </c>
      <c r="T2913" s="36">
        <f t="shared" si="1247"/>
        <v>7128.2327134618827</v>
      </c>
      <c r="U2913" s="36">
        <f t="shared" si="1248"/>
        <v>7128.2327134618827</v>
      </c>
      <c r="V2913" s="36">
        <f t="shared" si="1249"/>
        <v>0</v>
      </c>
      <c r="W2913" s="37">
        <f t="shared" si="1250"/>
        <v>7128.2327134618827</v>
      </c>
      <c r="X2913" s="36">
        <f t="shared" si="1251"/>
        <v>7128.2327134618827</v>
      </c>
      <c r="Y2913" s="276">
        <f t="shared" si="1252"/>
        <v>7128.2327134618827</v>
      </c>
      <c r="Z2913" s="36">
        <f t="shared" si="1253"/>
        <v>7128.2327134618827</v>
      </c>
      <c r="AA2913" s="36">
        <f t="shared" si="1254"/>
        <v>0</v>
      </c>
      <c r="AB2913" s="38">
        <f t="shared" si="1200"/>
        <v>0</v>
      </c>
      <c r="AD2913" s="142">
        <f t="shared" si="1255"/>
        <v>30</v>
      </c>
      <c r="AH2913" s="103"/>
    </row>
    <row r="2914" spans="1:34">
      <c r="A2914" s="533"/>
      <c r="C2914" s="67" t="str">
        <f>'Terminated loans'!F2104</f>
        <v>E</v>
      </c>
      <c r="D2914" s="19">
        <f>'Terminated loans'!H2104</f>
        <v>143982998</v>
      </c>
      <c r="E2914" s="19">
        <f>'Terminated loans'!I2104</f>
        <v>98</v>
      </c>
      <c r="F2914" s="19" t="str">
        <f>'Terminated loans'!J2104</f>
        <v>CLORIDOR M S V</v>
      </c>
      <c r="G2914" s="547" t="str">
        <f t="shared" si="1216"/>
        <v>E2</v>
      </c>
      <c r="H2914" s="21">
        <f>'Terminated loans'!L2104</f>
        <v>41627</v>
      </c>
      <c r="I2914" s="21">
        <f>IF(B2914="VELS",'Terminated loans'!M2104,'Terminated loans'!B2104)</f>
        <v>42582</v>
      </c>
      <c r="J2914" s="34">
        <f t="shared" si="1244"/>
        <v>31</v>
      </c>
      <c r="K2914" s="34">
        <f t="shared" si="1201"/>
        <v>83</v>
      </c>
      <c r="L2914" s="34">
        <f t="shared" si="1202"/>
        <v>31</v>
      </c>
      <c r="M2914" s="34">
        <f t="shared" si="1203"/>
        <v>31</v>
      </c>
      <c r="N2914" s="52">
        <f t="shared" si="1215"/>
        <v>31</v>
      </c>
      <c r="O2914" s="318">
        <f>+'Terminated loans'!S2104</f>
        <v>101802</v>
      </c>
      <c r="P2914" s="26">
        <f>+'Terminated loans'!T2104</f>
        <v>0.05</v>
      </c>
      <c r="Q2914" s="536">
        <f t="shared" si="1217"/>
        <v>9.1499999999999998E-2</v>
      </c>
      <c r="R2914" s="222">
        <f t="shared" si="1245"/>
        <v>3507.4148006244072</v>
      </c>
      <c r="S2914" s="36">
        <f t="shared" si="1246"/>
        <v>96508.990435989341</v>
      </c>
      <c r="T2914" s="36">
        <f t="shared" si="1247"/>
        <v>5293.0095640106592</v>
      </c>
      <c r="U2914" s="36">
        <f t="shared" si="1248"/>
        <v>12220.868383367211</v>
      </c>
      <c r="V2914" s="36">
        <f t="shared" si="1249"/>
        <v>6927.8588193566247</v>
      </c>
      <c r="W2914" s="37">
        <f t="shared" si="1250"/>
        <v>5293.0095640105865</v>
      </c>
      <c r="X2914" s="36">
        <f t="shared" si="1251"/>
        <v>5293.0095640106592</v>
      </c>
      <c r="Y2914" s="276">
        <f t="shared" si="1252"/>
        <v>5293.0095640105865</v>
      </c>
      <c r="Z2914" s="36">
        <f t="shared" si="1253"/>
        <v>12220.868383367211</v>
      </c>
      <c r="AA2914" s="36">
        <f t="shared" si="1254"/>
        <v>6927.8588193566247</v>
      </c>
      <c r="AB2914" s="38">
        <f t="shared" si="1200"/>
        <v>-7.2759576141834259E-11</v>
      </c>
      <c r="AD2914" s="142">
        <f t="shared" si="1255"/>
        <v>31</v>
      </c>
      <c r="AH2914" s="103"/>
    </row>
    <row r="2915" spans="1:34">
      <c r="A2915" s="533"/>
      <c r="C2915" s="67" t="str">
        <f>'Terminated loans'!F2105</f>
        <v>E</v>
      </c>
      <c r="D2915" s="19">
        <f>'Terminated loans'!H2105</f>
        <v>143983277</v>
      </c>
      <c r="E2915" s="19">
        <f>'Terminated loans'!I2105</f>
        <v>98</v>
      </c>
      <c r="F2915" s="19" t="str">
        <f>'Terminated loans'!J2105</f>
        <v>LUBOIS B S N K</v>
      </c>
      <c r="G2915" s="547" t="str">
        <f t="shared" si="1216"/>
        <v>E2</v>
      </c>
      <c r="H2915" s="21">
        <f>'Terminated loans'!L2105</f>
        <v>41793</v>
      </c>
      <c r="I2915" s="21">
        <f>IF(B2915="VELS",'Terminated loans'!M2105,'Terminated loans'!B2105)</f>
        <v>42582</v>
      </c>
      <c r="J2915" s="34">
        <f t="shared" si="1244"/>
        <v>26</v>
      </c>
      <c r="K2915" s="34">
        <f t="shared" si="1201"/>
        <v>78</v>
      </c>
      <c r="L2915" s="34">
        <f t="shared" si="1202"/>
        <v>26</v>
      </c>
      <c r="M2915" s="34">
        <f t="shared" si="1203"/>
        <v>26</v>
      </c>
      <c r="N2915" s="52">
        <f t="shared" si="1215"/>
        <v>26</v>
      </c>
      <c r="O2915" s="318">
        <f>+'Terminated loans'!S2105</f>
        <v>80133</v>
      </c>
      <c r="P2915" s="26">
        <f>+'Terminated loans'!T2105</f>
        <v>0.05</v>
      </c>
      <c r="Q2915" s="536">
        <f t="shared" si="1217"/>
        <v>9.1499999999999998E-2</v>
      </c>
      <c r="R2915" s="222">
        <f t="shared" si="1245"/>
        <v>3258.4060893615469</v>
      </c>
      <c r="S2915" s="36">
        <f t="shared" si="1246"/>
        <v>76585.667052640754</v>
      </c>
      <c r="T2915" s="36">
        <f t="shared" si="1247"/>
        <v>3547.3329473592457</v>
      </c>
      <c r="U2915" s="36">
        <f t="shared" si="1248"/>
        <v>8132.8912707594864</v>
      </c>
      <c r="V2915" s="36">
        <f t="shared" si="1249"/>
        <v>4585.5583234002261</v>
      </c>
      <c r="W2915" s="37">
        <f t="shared" si="1250"/>
        <v>3547.3329473592603</v>
      </c>
      <c r="X2915" s="36">
        <f t="shared" si="1251"/>
        <v>3547.3329473592457</v>
      </c>
      <c r="Y2915" s="276">
        <f t="shared" si="1252"/>
        <v>3547.3329473592603</v>
      </c>
      <c r="Z2915" s="36">
        <f t="shared" si="1253"/>
        <v>8132.8912707594864</v>
      </c>
      <c r="AA2915" s="36">
        <f t="shared" si="1254"/>
        <v>4585.5583234002261</v>
      </c>
      <c r="AB2915" s="38">
        <f t="shared" si="1200"/>
        <v>1.4551915228366852E-11</v>
      </c>
      <c r="AD2915" s="142">
        <f t="shared" si="1255"/>
        <v>26</v>
      </c>
      <c r="AH2915" s="103"/>
    </row>
    <row r="2916" spans="1:34">
      <c r="A2916" s="533"/>
      <c r="C2916" s="67" t="str">
        <f>'Terminated loans'!F2106</f>
        <v>E</v>
      </c>
      <c r="D2916" s="19">
        <f>'Terminated loans'!H2106</f>
        <v>143983838</v>
      </c>
      <c r="E2916" s="19">
        <f>'Terminated loans'!I2106</f>
        <v>98</v>
      </c>
      <c r="F2916" s="19" t="str">
        <f>'Terminated loans'!J2106</f>
        <v>DOOBOREE V S</v>
      </c>
      <c r="G2916" s="547" t="str">
        <f t="shared" si="1216"/>
        <v>E2</v>
      </c>
      <c r="H2916" s="21">
        <f>'Terminated loans'!L2106</f>
        <v>41788</v>
      </c>
      <c r="I2916" s="21">
        <f>IF(B2916="VELS",'Terminated loans'!M2106,'Terminated loans'!B2106)</f>
        <v>42582</v>
      </c>
      <c r="J2916" s="34">
        <f t="shared" si="1244"/>
        <v>26</v>
      </c>
      <c r="K2916" s="34">
        <f t="shared" si="1201"/>
        <v>78</v>
      </c>
      <c r="L2916" s="34">
        <f t="shared" si="1202"/>
        <v>26</v>
      </c>
      <c r="M2916" s="34">
        <f t="shared" si="1203"/>
        <v>26</v>
      </c>
      <c r="N2916" s="52">
        <f t="shared" si="1215"/>
        <v>26</v>
      </c>
      <c r="O2916" s="318">
        <f>+'Terminated loans'!S2106</f>
        <v>193103</v>
      </c>
      <c r="P2916" s="26">
        <f>+'Terminated loans'!T2106</f>
        <v>0.05</v>
      </c>
      <c r="Q2916" s="536">
        <f t="shared" si="1217"/>
        <v>9.1499999999999998E-2</v>
      </c>
      <c r="R2916" s="222">
        <f t="shared" si="1245"/>
        <v>7852.045862178913</v>
      </c>
      <c r="S2916" s="36">
        <f t="shared" si="1246"/>
        <v>184554.70361606439</v>
      </c>
      <c r="T2916" s="36">
        <f t="shared" si="1247"/>
        <v>8548.2963839356089</v>
      </c>
      <c r="U2916" s="36">
        <f t="shared" si="1248"/>
        <v>19598.488800587395</v>
      </c>
      <c r="V2916" s="36">
        <f t="shared" si="1249"/>
        <v>11050.192416651698</v>
      </c>
      <c r="W2916" s="37">
        <f t="shared" si="1250"/>
        <v>8548.2963839356962</v>
      </c>
      <c r="X2916" s="36">
        <f t="shared" si="1251"/>
        <v>8548.2963839356089</v>
      </c>
      <c r="Y2916" s="276">
        <f t="shared" si="1252"/>
        <v>8548.2963839356962</v>
      </c>
      <c r="Z2916" s="36">
        <f t="shared" si="1253"/>
        <v>19598.488800587395</v>
      </c>
      <c r="AA2916" s="36">
        <f t="shared" si="1254"/>
        <v>11050.192416651698</v>
      </c>
      <c r="AB2916" s="38">
        <f t="shared" si="1200"/>
        <v>8.7311491370201111E-11</v>
      </c>
      <c r="AD2916" s="142">
        <f t="shared" si="1255"/>
        <v>26</v>
      </c>
      <c r="AH2916" s="103"/>
    </row>
    <row r="2917" spans="1:34">
      <c r="A2917" s="533"/>
      <c r="C2917" s="67" t="str">
        <f>'Terminated loans'!F2107</f>
        <v>E</v>
      </c>
      <c r="D2917" s="19">
        <f>'Terminated loans'!H2107</f>
        <v>143983943</v>
      </c>
      <c r="E2917" s="19">
        <f>'Terminated loans'!I2107</f>
        <v>98</v>
      </c>
      <c r="F2917" s="19" t="str">
        <f>'Terminated loans'!J2107</f>
        <v>CLORIDOR M S V</v>
      </c>
      <c r="G2917" s="547" t="str">
        <f t="shared" si="1216"/>
        <v>E2</v>
      </c>
      <c r="H2917" s="21">
        <f>'Terminated loans'!L2107</f>
        <v>41843</v>
      </c>
      <c r="I2917" s="21">
        <f>IF(B2917="VELS",'Terminated loans'!M2107,'Terminated loans'!B2107)</f>
        <v>42582</v>
      </c>
      <c r="J2917" s="34">
        <f t="shared" si="1244"/>
        <v>24</v>
      </c>
      <c r="K2917" s="34">
        <f t="shared" si="1201"/>
        <v>76</v>
      </c>
      <c r="L2917" s="34">
        <f t="shared" si="1202"/>
        <v>24</v>
      </c>
      <c r="M2917" s="34">
        <f t="shared" si="1203"/>
        <v>24</v>
      </c>
      <c r="N2917" s="52">
        <f t="shared" si="1215"/>
        <v>24</v>
      </c>
      <c r="O2917" s="318">
        <f>+'Terminated loans'!S2107</f>
        <v>172944</v>
      </c>
      <c r="P2917" s="26">
        <f>+'Terminated loans'!T2107</f>
        <v>0.05</v>
      </c>
      <c r="Q2917" s="536">
        <f t="shared" si="1217"/>
        <v>9.1499999999999998E-2</v>
      </c>
      <c r="R2917" s="222">
        <f t="shared" si="1245"/>
        <v>7587.2936261687328</v>
      </c>
      <c r="S2917" s="36">
        <f t="shared" si="1246"/>
        <v>165829.45007263293</v>
      </c>
      <c r="T2917" s="36">
        <f t="shared" si="1247"/>
        <v>7114.5499273670721</v>
      </c>
      <c r="U2917" s="36">
        <f t="shared" si="1248"/>
        <v>16265.596955416811</v>
      </c>
      <c r="V2917" s="36">
        <f t="shared" si="1249"/>
        <v>9151.0470280496229</v>
      </c>
      <c r="W2917" s="37">
        <f t="shared" si="1250"/>
        <v>7114.5499273671885</v>
      </c>
      <c r="X2917" s="36">
        <f t="shared" si="1251"/>
        <v>7114.5499273670721</v>
      </c>
      <c r="Y2917" s="276">
        <f t="shared" si="1252"/>
        <v>7114.5499273671885</v>
      </c>
      <c r="Z2917" s="36">
        <f t="shared" si="1253"/>
        <v>16265.596955416811</v>
      </c>
      <c r="AA2917" s="36">
        <f t="shared" si="1254"/>
        <v>9151.0470280496229</v>
      </c>
      <c r="AB2917" s="38">
        <f t="shared" si="1200"/>
        <v>1.1641532182693481E-10</v>
      </c>
      <c r="AD2917" s="142">
        <f t="shared" si="1255"/>
        <v>24</v>
      </c>
      <c r="AH2917" s="103"/>
    </row>
    <row r="2918" spans="1:34">
      <c r="A2918" s="533"/>
      <c r="C2918" s="67" t="str">
        <f>'Terminated loans'!F2108</f>
        <v>E</v>
      </c>
      <c r="D2918" s="19">
        <f>'Terminated loans'!H2108</f>
        <v>143984338</v>
      </c>
      <c r="E2918" s="19">
        <f>'Terminated loans'!I2108</f>
        <v>98</v>
      </c>
      <c r="F2918" s="19" t="str">
        <f>'Terminated loans'!J2108</f>
        <v>SANASHEE D P</v>
      </c>
      <c r="G2918" s="547" t="str">
        <f t="shared" si="1216"/>
        <v>E2</v>
      </c>
      <c r="H2918" s="21">
        <f>'Terminated loans'!L2108</f>
        <v>41975</v>
      </c>
      <c r="I2918" s="21">
        <f>IF(B2918="VELS",'Terminated loans'!M2108,'Terminated loans'!B2108)</f>
        <v>42582</v>
      </c>
      <c r="J2918" s="34">
        <f t="shared" si="1244"/>
        <v>20</v>
      </c>
      <c r="K2918" s="34">
        <f t="shared" si="1201"/>
        <v>72</v>
      </c>
      <c r="L2918" s="34">
        <f t="shared" si="1202"/>
        <v>20</v>
      </c>
      <c r="M2918" s="34">
        <f t="shared" si="1203"/>
        <v>20</v>
      </c>
      <c r="N2918" s="52">
        <f t="shared" si="1215"/>
        <v>20</v>
      </c>
      <c r="O2918" s="318">
        <f>+'Terminated loans'!S2108</f>
        <v>274695</v>
      </c>
      <c r="P2918" s="26">
        <f>+'Terminated loans'!T2108</f>
        <v>0.05</v>
      </c>
      <c r="Q2918" s="536">
        <f t="shared" si="1217"/>
        <v>9.1499999999999998E-2</v>
      </c>
      <c r="R2918" s="222">
        <f t="shared" si="1245"/>
        <v>14343.556406321</v>
      </c>
      <c r="S2918" s="36">
        <f t="shared" si="1246"/>
        <v>265133.47101397172</v>
      </c>
      <c r="T2918" s="36">
        <f t="shared" si="1247"/>
        <v>9561.5289860282792</v>
      </c>
      <c r="U2918" s="36">
        <f t="shared" si="1248"/>
        <v>21737.657112448418</v>
      </c>
      <c r="V2918" s="36">
        <f t="shared" si="1249"/>
        <v>12176.128126420022</v>
      </c>
      <c r="W2918" s="37">
        <f t="shared" si="1250"/>
        <v>9561.5289860283956</v>
      </c>
      <c r="X2918" s="36">
        <f t="shared" si="1251"/>
        <v>9561.5289860282792</v>
      </c>
      <c r="Y2918" s="276">
        <f t="shared" si="1252"/>
        <v>9561.5289860283956</v>
      </c>
      <c r="Z2918" s="36">
        <f t="shared" si="1253"/>
        <v>21737.657112448418</v>
      </c>
      <c r="AA2918" s="36">
        <f t="shared" si="1254"/>
        <v>12176.128126420022</v>
      </c>
      <c r="AB2918" s="38">
        <f t="shared" ref="AB2918:AB2981" si="1256">IF(ISERROR(Z2918-AA2918-T2918),"CHECK",Z2918-AA2918-T2918)</f>
        <v>1.1641532182693481E-10</v>
      </c>
      <c r="AD2918" s="142">
        <f t="shared" si="1255"/>
        <v>20</v>
      </c>
      <c r="AH2918" s="103"/>
    </row>
    <row r="2919" spans="1:34">
      <c r="A2919" s="533"/>
      <c r="C2919" s="67" t="str">
        <f>'Terminated loans'!F2109</f>
        <v>E</v>
      </c>
      <c r="D2919" s="19">
        <f>'Terminated loans'!H2109</f>
        <v>143984427</v>
      </c>
      <c r="E2919" s="19">
        <f>'Terminated loans'!I2109</f>
        <v>98</v>
      </c>
      <c r="F2919" s="19" t="str">
        <f>'Terminated loans'!J2109</f>
        <v>MOHUN A B S</v>
      </c>
      <c r="G2919" s="547" t="str">
        <f t="shared" si="1216"/>
        <v>E2</v>
      </c>
      <c r="H2919" s="21">
        <f>'Terminated loans'!L2109</f>
        <v>41928</v>
      </c>
      <c r="I2919" s="21">
        <f>IF(B2919="VELS",'Terminated loans'!M2109,'Terminated loans'!B2109)</f>
        <v>42582</v>
      </c>
      <c r="J2919" s="34">
        <f t="shared" si="1244"/>
        <v>22</v>
      </c>
      <c r="K2919" s="34">
        <f t="shared" si="1201"/>
        <v>74</v>
      </c>
      <c r="L2919" s="34">
        <f t="shared" si="1202"/>
        <v>22</v>
      </c>
      <c r="M2919" s="34">
        <f t="shared" si="1203"/>
        <v>22</v>
      </c>
      <c r="N2919" s="52">
        <f t="shared" si="1215"/>
        <v>22</v>
      </c>
      <c r="O2919" s="318">
        <f>+'Terminated loans'!S2109</f>
        <v>86604</v>
      </c>
      <c r="P2919" s="26">
        <f>+'Terminated loans'!T2109</f>
        <v>0.05</v>
      </c>
      <c r="Q2919" s="536">
        <f t="shared" si="1217"/>
        <v>9.1499999999999998E-2</v>
      </c>
      <c r="R2919" s="222">
        <f t="shared" si="1245"/>
        <v>4127.9162902141179</v>
      </c>
      <c r="S2919" s="36">
        <f t="shared" si="1246"/>
        <v>83314.388980396092</v>
      </c>
      <c r="T2919" s="36">
        <f t="shared" si="1247"/>
        <v>3289.6110196039081</v>
      </c>
      <c r="U2919" s="36">
        <f t="shared" si="1248"/>
        <v>7499.769404314502</v>
      </c>
      <c r="V2919" s="36">
        <f t="shared" si="1249"/>
        <v>4210.158384710594</v>
      </c>
      <c r="W2919" s="37">
        <f t="shared" si="1250"/>
        <v>3289.6110196039081</v>
      </c>
      <c r="X2919" s="36">
        <f t="shared" si="1251"/>
        <v>3289.6110196039081</v>
      </c>
      <c r="Y2919" s="276">
        <f t="shared" si="1252"/>
        <v>3289.6110196039081</v>
      </c>
      <c r="Z2919" s="36">
        <f t="shared" si="1253"/>
        <v>7499.769404314502</v>
      </c>
      <c r="AA2919" s="36">
        <f t="shared" si="1254"/>
        <v>4210.158384710594</v>
      </c>
      <c r="AB2919" s="38">
        <f t="shared" si="1256"/>
        <v>0</v>
      </c>
      <c r="AD2919" s="142">
        <f t="shared" si="1255"/>
        <v>22</v>
      </c>
      <c r="AH2919" s="103"/>
    </row>
    <row r="2920" spans="1:34">
      <c r="A2920" s="533"/>
      <c r="C2920" s="67" t="str">
        <f>'Terminated loans'!F2110</f>
        <v>N</v>
      </c>
      <c r="D2920" s="19">
        <f>'Terminated loans'!H2110</f>
        <v>143984826</v>
      </c>
      <c r="E2920" s="19">
        <f>'Terminated loans'!I2110</f>
        <v>98</v>
      </c>
      <c r="F2920" s="19" t="str">
        <f>'Terminated loans'!J2110</f>
        <v>STOCKDALE J J</v>
      </c>
      <c r="G2920" s="547" t="str">
        <f t="shared" si="1216"/>
        <v>E2</v>
      </c>
      <c r="H2920" s="21">
        <f>'Terminated loans'!L2110</f>
        <v>42059</v>
      </c>
      <c r="I2920" s="21">
        <f>IF(B2920="VELS",'Terminated loans'!M2110,'Terminated loans'!B2110)</f>
        <v>42552</v>
      </c>
      <c r="J2920" s="34">
        <f t="shared" si="1244"/>
        <v>16</v>
      </c>
      <c r="K2920" s="34">
        <f t="shared" ref="K2920:K2983" si="1257">ROUND(($I$35-H2920)/365*12,0)</f>
        <v>69</v>
      </c>
      <c r="L2920" s="34">
        <f t="shared" ref="L2920:L2983" si="1258">IF(B2920="VELS",J2920,IF(J2920&gt;(IF(OR(E2920=4,E2920=99),$J$3,IF(E2920=97,$J$6,IF(E2920=98,$J$5,"Check")))),(IF(OR(E2920=4,E2920=99),$J$3,IF(E2920=97,$J$6,IF(E2920=98,$J$5,"Check")))),J2920))</f>
        <v>16</v>
      </c>
      <c r="M2920" s="34">
        <f t="shared" ref="M2920:M2983" si="1259">IF(K2920&gt;L2920,L2920,K2920)</f>
        <v>16</v>
      </c>
      <c r="N2920" s="52">
        <f t="shared" si="1215"/>
        <v>16</v>
      </c>
      <c r="O2920" s="318">
        <f>+'Terminated loans'!S2110</f>
        <v>729355</v>
      </c>
      <c r="P2920" s="26">
        <f>+'Terminated loans'!T2110</f>
        <v>0.05</v>
      </c>
      <c r="Q2920" s="536">
        <f t="shared" si="1217"/>
        <v>9.1499999999999998E-2</v>
      </c>
      <c r="R2920" s="222">
        <f t="shared" si="1245"/>
        <v>47215.92626818025</v>
      </c>
      <c r="S2920" s="36">
        <f t="shared" si="1246"/>
        <v>708653.23623685725</v>
      </c>
      <c r="T2920" s="36">
        <f t="shared" si="1247"/>
        <v>20701.76376314275</v>
      </c>
      <c r="U2920" s="36">
        <f t="shared" si="1248"/>
        <v>46801.584054027218</v>
      </c>
      <c r="V2920" s="36">
        <f t="shared" si="1249"/>
        <v>26099.820290884003</v>
      </c>
      <c r="W2920" s="37">
        <f t="shared" si="1250"/>
        <v>20701.763763143215</v>
      </c>
      <c r="X2920" s="36">
        <f t="shared" si="1251"/>
        <v>20701.76376314275</v>
      </c>
      <c r="Y2920" s="276">
        <f t="shared" si="1252"/>
        <v>20701.763763143215</v>
      </c>
      <c r="Z2920" s="36">
        <f t="shared" si="1253"/>
        <v>46801.584054027218</v>
      </c>
      <c r="AA2920" s="36">
        <f t="shared" si="1254"/>
        <v>26099.820290884003</v>
      </c>
      <c r="AB2920" s="38">
        <f t="shared" si="1256"/>
        <v>4.6566128730773926E-10</v>
      </c>
      <c r="AD2920" s="142">
        <f t="shared" si="1255"/>
        <v>16</v>
      </c>
      <c r="AH2920" s="103"/>
    </row>
    <row r="2921" spans="1:34">
      <c r="A2921" s="533"/>
      <c r="C2921" s="67" t="str">
        <f>'Terminated loans'!F2111</f>
        <v>E</v>
      </c>
      <c r="D2921" s="19">
        <f>'Terminated loans'!H2111</f>
        <v>143984974</v>
      </c>
      <c r="E2921" s="19">
        <f>'Terminated loans'!I2111</f>
        <v>98</v>
      </c>
      <c r="F2921" s="19" t="str">
        <f>'Terminated loans'!J2111</f>
        <v>SOOBROYDOO N J</v>
      </c>
      <c r="G2921" s="547" t="str">
        <f t="shared" si="1216"/>
        <v>E2</v>
      </c>
      <c r="H2921" s="21">
        <f>'Terminated loans'!L2111</f>
        <v>42090</v>
      </c>
      <c r="I2921" s="21">
        <f>IF(B2921="VELS",'Terminated loans'!M2111,'Terminated loans'!B2111)</f>
        <v>42582</v>
      </c>
      <c r="J2921" s="34">
        <f t="shared" si="1244"/>
        <v>16</v>
      </c>
      <c r="K2921" s="34">
        <f t="shared" si="1257"/>
        <v>68</v>
      </c>
      <c r="L2921" s="34">
        <f t="shared" si="1258"/>
        <v>16</v>
      </c>
      <c r="M2921" s="34">
        <f t="shared" si="1259"/>
        <v>16</v>
      </c>
      <c r="N2921" s="52">
        <f t="shared" si="1215"/>
        <v>16</v>
      </c>
      <c r="O2921" s="318">
        <f>+'Terminated loans'!S2111</f>
        <v>366032</v>
      </c>
      <c r="P2921" s="26">
        <f>+'Terminated loans'!T2111</f>
        <v>0.05</v>
      </c>
      <c r="Q2921" s="536">
        <f t="shared" si="1217"/>
        <v>9.1499999999999998E-2</v>
      </c>
      <c r="R2921" s="222">
        <f t="shared" si="1245"/>
        <v>23695.64879077343</v>
      </c>
      <c r="S2921" s="36">
        <f t="shared" si="1246"/>
        <v>355642.67245202861</v>
      </c>
      <c r="T2921" s="36">
        <f t="shared" si="1247"/>
        <v>10389.327547971392</v>
      </c>
      <c r="U2921" s="36">
        <f t="shared" si="1248"/>
        <v>23487.708200346446</v>
      </c>
      <c r="V2921" s="36">
        <f t="shared" si="1249"/>
        <v>13098.380652374879</v>
      </c>
      <c r="W2921" s="37">
        <f t="shared" si="1250"/>
        <v>10389.327547971567</v>
      </c>
      <c r="X2921" s="36">
        <f t="shared" si="1251"/>
        <v>10389.327547971392</v>
      </c>
      <c r="Y2921" s="276">
        <f t="shared" si="1252"/>
        <v>10389.327547971567</v>
      </c>
      <c r="Z2921" s="36">
        <f t="shared" si="1253"/>
        <v>23487.708200346446</v>
      </c>
      <c r="AA2921" s="36">
        <f t="shared" si="1254"/>
        <v>13098.380652374879</v>
      </c>
      <c r="AB2921" s="38">
        <f t="shared" si="1256"/>
        <v>1.7462298274040222E-10</v>
      </c>
      <c r="AD2921" s="142">
        <f t="shared" si="1255"/>
        <v>16</v>
      </c>
      <c r="AH2921" s="103"/>
    </row>
    <row r="2922" spans="1:34">
      <c r="A2922" s="533"/>
      <c r="C2922" s="67" t="str">
        <f>'Terminated loans'!F2112</f>
        <v>E</v>
      </c>
      <c r="D2922" s="19">
        <f>'Terminated loans'!H2112</f>
        <v>143985016</v>
      </c>
      <c r="E2922" s="19">
        <f>'Terminated loans'!I2112</f>
        <v>98</v>
      </c>
      <c r="F2922" s="19" t="str">
        <f>'Terminated loans'!J2112</f>
        <v>RAMPHUL B</v>
      </c>
      <c r="G2922" s="547" t="str">
        <f t="shared" si="1216"/>
        <v>E2</v>
      </c>
      <c r="H2922" s="21">
        <f>'Terminated loans'!L2112</f>
        <v>41985</v>
      </c>
      <c r="I2922" s="21">
        <f>IF(B2922="VELS",'Terminated loans'!M2112,'Terminated loans'!B2112)</f>
        <v>42582</v>
      </c>
      <c r="J2922" s="34">
        <f t="shared" si="1244"/>
        <v>20</v>
      </c>
      <c r="K2922" s="34">
        <f t="shared" si="1257"/>
        <v>72</v>
      </c>
      <c r="L2922" s="34">
        <f t="shared" si="1258"/>
        <v>20</v>
      </c>
      <c r="M2922" s="34">
        <f t="shared" si="1259"/>
        <v>20</v>
      </c>
      <c r="N2922" s="52">
        <f t="shared" si="1215"/>
        <v>20</v>
      </c>
      <c r="O2922" s="318">
        <f>+'Terminated loans'!S2112</f>
        <v>264132</v>
      </c>
      <c r="P2922" s="26">
        <f>+'Terminated loans'!T2112</f>
        <v>0.05</v>
      </c>
      <c r="Q2922" s="536">
        <f t="shared" si="1217"/>
        <v>9.1499999999999998E-2</v>
      </c>
      <c r="R2922" s="222">
        <f t="shared" si="1245"/>
        <v>13791.995634119217</v>
      </c>
      <c r="S2922" s="36">
        <f t="shared" si="1246"/>
        <v>254938.14581940838</v>
      </c>
      <c r="T2922" s="36">
        <f t="shared" si="1247"/>
        <v>9193.8541805916175</v>
      </c>
      <c r="U2922" s="36">
        <f t="shared" si="1248"/>
        <v>20901.766862976103</v>
      </c>
      <c r="V2922" s="36">
        <f t="shared" si="1249"/>
        <v>11707.912682384369</v>
      </c>
      <c r="W2922" s="37">
        <f t="shared" si="1250"/>
        <v>9193.8541805917339</v>
      </c>
      <c r="X2922" s="36">
        <f t="shared" si="1251"/>
        <v>9193.8541805916175</v>
      </c>
      <c r="Y2922" s="276">
        <f t="shared" si="1252"/>
        <v>9193.8541805917339</v>
      </c>
      <c r="Z2922" s="36">
        <f t="shared" si="1253"/>
        <v>20901.766862976103</v>
      </c>
      <c r="AA2922" s="36">
        <f t="shared" si="1254"/>
        <v>11707.912682384369</v>
      </c>
      <c r="AB2922" s="38">
        <f t="shared" si="1256"/>
        <v>1.1641532182693481E-10</v>
      </c>
      <c r="AD2922" s="142">
        <f t="shared" si="1255"/>
        <v>20</v>
      </c>
      <c r="AH2922" s="103"/>
    </row>
    <row r="2923" spans="1:34">
      <c r="A2923" s="533"/>
      <c r="C2923" s="67" t="str">
        <f>'Terminated loans'!F2113</f>
        <v>E</v>
      </c>
      <c r="D2923" s="19">
        <f>'Terminated loans'!H2113</f>
        <v>143985083</v>
      </c>
      <c r="E2923" s="19">
        <f>'Terminated loans'!I2113</f>
        <v>98</v>
      </c>
      <c r="F2923" s="19" t="str">
        <f>'Terminated loans'!J2113</f>
        <v>VEEREN C A</v>
      </c>
      <c r="G2923" s="547" t="str">
        <f t="shared" si="1216"/>
        <v>E2</v>
      </c>
      <c r="H2923" s="21">
        <f>'Terminated loans'!L2113</f>
        <v>42041</v>
      </c>
      <c r="I2923" s="21">
        <f>IF(B2923="VELS",'Terminated loans'!M2113,'Terminated loans'!B2113)</f>
        <v>42582</v>
      </c>
      <c r="J2923" s="34">
        <f t="shared" si="1244"/>
        <v>18</v>
      </c>
      <c r="K2923" s="34">
        <f t="shared" si="1257"/>
        <v>70</v>
      </c>
      <c r="L2923" s="34">
        <f t="shared" si="1258"/>
        <v>18</v>
      </c>
      <c r="M2923" s="34">
        <f t="shared" si="1259"/>
        <v>18</v>
      </c>
      <c r="N2923" s="52">
        <f t="shared" si="1215"/>
        <v>18</v>
      </c>
      <c r="O2923" s="318">
        <f>+'Terminated loans'!S2113</f>
        <v>50027</v>
      </c>
      <c r="P2923" s="26">
        <f>+'Terminated loans'!T2113</f>
        <v>0.05</v>
      </c>
      <c r="Q2923" s="536">
        <f t="shared" si="1217"/>
        <v>9.1499999999999998E-2</v>
      </c>
      <c r="R2923" s="222">
        <f t="shared" si="1245"/>
        <v>2890.5868023658359</v>
      </c>
      <c r="S2923" s="36">
        <f t="shared" si="1246"/>
        <v>48445.768009487496</v>
      </c>
      <c r="T2923" s="36">
        <f t="shared" si="1247"/>
        <v>1581.2319905125041</v>
      </c>
      <c r="U2923" s="36">
        <f t="shared" si="1248"/>
        <v>3584.7944330975733</v>
      </c>
      <c r="V2923" s="36">
        <f t="shared" si="1249"/>
        <v>2003.5624425850474</v>
      </c>
      <c r="W2923" s="37">
        <f t="shared" si="1250"/>
        <v>1581.231990512526</v>
      </c>
      <c r="X2923" s="36">
        <f t="shared" si="1251"/>
        <v>1581.2319905125041</v>
      </c>
      <c r="Y2923" s="276">
        <f t="shared" si="1252"/>
        <v>1581.231990512526</v>
      </c>
      <c r="Z2923" s="36">
        <f t="shared" si="1253"/>
        <v>3584.7944330975733</v>
      </c>
      <c r="AA2923" s="36">
        <f t="shared" si="1254"/>
        <v>2003.5624425850474</v>
      </c>
      <c r="AB2923" s="38">
        <f t="shared" si="1256"/>
        <v>2.1827872842550278E-11</v>
      </c>
      <c r="AD2923" s="142">
        <f t="shared" si="1255"/>
        <v>18</v>
      </c>
      <c r="AH2923" s="103"/>
    </row>
    <row r="2924" spans="1:34">
      <c r="A2924" s="533"/>
      <c r="C2924" s="67" t="str">
        <f>'Terminated loans'!F2114</f>
        <v>E</v>
      </c>
      <c r="D2924" s="19">
        <f>'Terminated loans'!H2114</f>
        <v>143986586</v>
      </c>
      <c r="E2924" s="19">
        <f>'Terminated loans'!I2114</f>
        <v>99</v>
      </c>
      <c r="F2924" s="19" t="str">
        <f>'Terminated loans'!J2114</f>
        <v>DALLOO H (SL 3098)</v>
      </c>
      <c r="G2924" s="547" t="str">
        <f t="shared" si="1216"/>
        <v>E1</v>
      </c>
      <c r="H2924" s="21">
        <f>'Terminated loans'!L2114</f>
        <v>42149</v>
      </c>
      <c r="I2924" s="21">
        <f>IF(B2924="VELS",'Terminated loans'!M2114,'Terminated loans'!B2114)</f>
        <v>42582</v>
      </c>
      <c r="J2924" s="34">
        <f t="shared" si="1244"/>
        <v>14</v>
      </c>
      <c r="K2924" s="34">
        <f t="shared" si="1257"/>
        <v>66</v>
      </c>
      <c r="L2924" s="34">
        <f t="shared" si="1258"/>
        <v>14</v>
      </c>
      <c r="M2924" s="34">
        <f t="shared" si="1259"/>
        <v>14</v>
      </c>
      <c r="N2924" s="52">
        <f t="shared" si="1215"/>
        <v>14</v>
      </c>
      <c r="O2924" s="318">
        <f>+'Terminated loans'!S2114</f>
        <v>4808218</v>
      </c>
      <c r="P2924" s="26">
        <f>+'Terminated loans'!T2114</f>
        <v>0.03</v>
      </c>
      <c r="Q2924" s="536">
        <f t="shared" si="1217"/>
        <v>7.3999999999999996E-2</v>
      </c>
      <c r="R2924" s="222">
        <f t="shared" si="1245"/>
        <v>349918.55733960785</v>
      </c>
      <c r="S2924" s="36">
        <f t="shared" si="1246"/>
        <v>4679548.2024479145</v>
      </c>
      <c r="T2924" s="36">
        <f t="shared" si="1247"/>
        <v>128669.79755208548</v>
      </c>
      <c r="U2924" s="36">
        <f t="shared" si="1248"/>
        <v>219311.60030659847</v>
      </c>
      <c r="V2924" s="36">
        <f t="shared" si="1249"/>
        <v>90641.802754509263</v>
      </c>
      <c r="W2924" s="37">
        <f t="shared" si="1250"/>
        <v>128669.79755208921</v>
      </c>
      <c r="X2924" s="36">
        <f t="shared" si="1251"/>
        <v>128669.79755208548</v>
      </c>
      <c r="Y2924" s="276">
        <f t="shared" si="1252"/>
        <v>128669.79755208921</v>
      </c>
      <c r="Z2924" s="36">
        <f t="shared" si="1253"/>
        <v>219311.60030659847</v>
      </c>
      <c r="AA2924" s="36">
        <f t="shared" si="1254"/>
        <v>90641.802754509263</v>
      </c>
      <c r="AB2924" s="38">
        <f t="shared" si="1256"/>
        <v>3.7252902984619141E-9</v>
      </c>
      <c r="AD2924" s="142">
        <f t="shared" si="1255"/>
        <v>14</v>
      </c>
      <c r="AH2924" s="103"/>
    </row>
    <row r="2925" spans="1:34">
      <c r="A2925" s="533"/>
      <c r="C2925" s="67" t="str">
        <f>'Terminated loans'!F2115</f>
        <v>E</v>
      </c>
      <c r="D2925" s="19">
        <f>'Terminated loans'!H2115</f>
        <v>143996050</v>
      </c>
      <c r="E2925" s="19">
        <f>'Terminated loans'!I2115</f>
        <v>98</v>
      </c>
      <c r="F2925" s="19" t="str">
        <f>'Terminated loans'!J2115</f>
        <v>KHADOO V</v>
      </c>
      <c r="G2925" s="547" t="str">
        <f t="shared" si="1216"/>
        <v>C2</v>
      </c>
      <c r="H2925" s="21">
        <f>'Terminated loans'!L2115</f>
        <v>40751</v>
      </c>
      <c r="I2925" s="21">
        <f>IF(B2925="VELS",'Terminated loans'!M2115,'Terminated loans'!B2115)</f>
        <v>42582</v>
      </c>
      <c r="J2925" s="34">
        <f t="shared" si="1244"/>
        <v>60</v>
      </c>
      <c r="K2925" s="34">
        <f t="shared" si="1257"/>
        <v>112</v>
      </c>
      <c r="L2925" s="34">
        <f t="shared" si="1258"/>
        <v>60</v>
      </c>
      <c r="M2925" s="34">
        <f t="shared" si="1259"/>
        <v>60</v>
      </c>
      <c r="N2925" s="52">
        <f t="shared" si="1215"/>
        <v>60</v>
      </c>
      <c r="O2925" s="318">
        <f>+'Terminated loans'!S2115</f>
        <v>239001</v>
      </c>
      <c r="P2925" s="26">
        <f>+'Terminated loans'!T2115</f>
        <v>0.05</v>
      </c>
      <c r="Q2925" s="536">
        <f t="shared" si="1217"/>
        <v>9.9000000000000005E-2</v>
      </c>
      <c r="R2925" s="222">
        <f t="shared" si="1245"/>
        <v>4510.2437121522571</v>
      </c>
      <c r="S2925" s="36">
        <f t="shared" si="1246"/>
        <v>212768.68114174949</v>
      </c>
      <c r="T2925" s="36">
        <f t="shared" si="1247"/>
        <v>26232.31885825051</v>
      </c>
      <c r="U2925" s="36">
        <f t="shared" si="1248"/>
        <v>57845.941587388981</v>
      </c>
      <c r="V2925" s="36">
        <f t="shared" si="1249"/>
        <v>31613.622729135444</v>
      </c>
      <c r="W2925" s="37">
        <f t="shared" si="1250"/>
        <v>26232.318858253537</v>
      </c>
      <c r="X2925" s="36">
        <f t="shared" si="1251"/>
        <v>26232.31885825051</v>
      </c>
      <c r="Y2925" s="276">
        <f t="shared" si="1252"/>
        <v>26232.318858253537</v>
      </c>
      <c r="Z2925" s="36">
        <f t="shared" si="1253"/>
        <v>57845.941587388981</v>
      </c>
      <c r="AA2925" s="36">
        <f t="shared" si="1254"/>
        <v>31613.622729135444</v>
      </c>
      <c r="AB2925" s="38">
        <f t="shared" si="1256"/>
        <v>3.0267983675003052E-9</v>
      </c>
      <c r="AD2925" s="142">
        <f t="shared" si="1255"/>
        <v>60</v>
      </c>
      <c r="AH2925" s="103"/>
    </row>
    <row r="2926" spans="1:34">
      <c r="A2926" s="533"/>
      <c r="C2926" s="67" t="str">
        <f>'Terminated loans'!F2116</f>
        <v>E</v>
      </c>
      <c r="D2926" s="19">
        <f>'Terminated loans'!H2116</f>
        <v>143997138</v>
      </c>
      <c r="E2926" s="19">
        <f>'Terminated loans'!I2116</f>
        <v>98</v>
      </c>
      <c r="F2926" s="19" t="str">
        <f>'Terminated loans'!J2116</f>
        <v>RAMPHUL B</v>
      </c>
      <c r="G2926" s="547" t="str">
        <f t="shared" si="1216"/>
        <v>C2</v>
      </c>
      <c r="H2926" s="21">
        <f>'Terminated loans'!L2116</f>
        <v>40961</v>
      </c>
      <c r="I2926" s="21">
        <f>IF(B2926="VELS",'Terminated loans'!M2116,'Terminated loans'!B2116)</f>
        <v>42582</v>
      </c>
      <c r="J2926" s="34">
        <f t="shared" si="1244"/>
        <v>53</v>
      </c>
      <c r="K2926" s="34">
        <f t="shared" si="1257"/>
        <v>105</v>
      </c>
      <c r="L2926" s="34">
        <f t="shared" si="1258"/>
        <v>53</v>
      </c>
      <c r="M2926" s="34">
        <f t="shared" si="1259"/>
        <v>53</v>
      </c>
      <c r="N2926" s="52">
        <f t="shared" si="1215"/>
        <v>53</v>
      </c>
      <c r="O2926" s="318">
        <f>+'Terminated loans'!S2116</f>
        <v>505453</v>
      </c>
      <c r="P2926" s="26">
        <f>+'Terminated loans'!T2116</f>
        <v>0.05</v>
      </c>
      <c r="Q2926" s="536">
        <f t="shared" si="1217"/>
        <v>9.9000000000000005E-2</v>
      </c>
      <c r="R2926" s="222">
        <f t="shared" si="1245"/>
        <v>10648.376263369059</v>
      </c>
      <c r="S2926" s="36">
        <f t="shared" si="1246"/>
        <v>455660.86356706172</v>
      </c>
      <c r="T2926" s="36">
        <f t="shared" si="1247"/>
        <v>49792.136432938278</v>
      </c>
      <c r="U2926" s="36">
        <f t="shared" si="1248"/>
        <v>108703.07839150488</v>
      </c>
      <c r="V2926" s="36">
        <f t="shared" si="1249"/>
        <v>58910.941958560143</v>
      </c>
      <c r="W2926" s="37">
        <f t="shared" si="1250"/>
        <v>49792.136432944739</v>
      </c>
      <c r="X2926" s="36">
        <f t="shared" si="1251"/>
        <v>49792.136432938278</v>
      </c>
      <c r="Y2926" s="276">
        <f t="shared" si="1252"/>
        <v>49792.136432944739</v>
      </c>
      <c r="Z2926" s="36">
        <f t="shared" si="1253"/>
        <v>108703.07839150488</v>
      </c>
      <c r="AA2926" s="36">
        <f t="shared" si="1254"/>
        <v>58910.941958560143</v>
      </c>
      <c r="AB2926" s="38">
        <f t="shared" si="1256"/>
        <v>6.4610503613948822E-9</v>
      </c>
      <c r="AD2926" s="142">
        <f t="shared" si="1255"/>
        <v>53</v>
      </c>
      <c r="AH2926" s="103"/>
    </row>
    <row r="2927" spans="1:34">
      <c r="A2927" s="533"/>
      <c r="C2927" s="67" t="str">
        <f>'Terminated loans'!F2117</f>
        <v>E</v>
      </c>
      <c r="D2927" s="19">
        <f>'Terminated loans'!H2117</f>
        <v>143997197</v>
      </c>
      <c r="E2927" s="19">
        <f>'Terminated loans'!I2117</f>
        <v>98</v>
      </c>
      <c r="F2927" s="19" t="str">
        <f>'Terminated loans'!J2117</f>
        <v>GOPAL S</v>
      </c>
      <c r="G2927" s="547" t="str">
        <f t="shared" si="1216"/>
        <v>C2</v>
      </c>
      <c r="H2927" s="21">
        <f>'Terminated loans'!L2117</f>
        <v>40917</v>
      </c>
      <c r="I2927" s="21">
        <f>IF(B2927="VELS",'Terminated loans'!M2117,'Terminated loans'!B2117)</f>
        <v>42582</v>
      </c>
      <c r="J2927" s="34">
        <f t="shared" si="1244"/>
        <v>55</v>
      </c>
      <c r="K2927" s="34">
        <f t="shared" si="1257"/>
        <v>107</v>
      </c>
      <c r="L2927" s="34">
        <f t="shared" si="1258"/>
        <v>55</v>
      </c>
      <c r="M2927" s="34">
        <f t="shared" si="1259"/>
        <v>55</v>
      </c>
      <c r="N2927" s="52">
        <f t="shared" ref="N2927:N2990" si="1260">IF(C2927="O",IF(ROUND(($I$35-H2927)/365*12,0)&gt;$L2927,$L2927,ROUND(($I$35-H2927)/365*12,0)),IF(OR(C2927="E",C2927="N"),ROUND(M2927,0),"CHECK"))</f>
        <v>55</v>
      </c>
      <c r="O2927" s="318">
        <f>+'Terminated loans'!S2117</f>
        <v>596569</v>
      </c>
      <c r="P2927" s="26">
        <f>+'Terminated loans'!T2117</f>
        <v>0.05</v>
      </c>
      <c r="Q2927" s="536">
        <f t="shared" si="1217"/>
        <v>9.9000000000000005E-2</v>
      </c>
      <c r="R2927" s="222">
        <f t="shared" si="1245"/>
        <v>12159.4730074128</v>
      </c>
      <c r="S2927" s="36">
        <f t="shared" si="1246"/>
        <v>535864.11496754363</v>
      </c>
      <c r="T2927" s="36">
        <f t="shared" si="1247"/>
        <v>60704.885032456368</v>
      </c>
      <c r="U2927" s="36">
        <f t="shared" si="1248"/>
        <v>132906.90044016798</v>
      </c>
      <c r="V2927" s="36">
        <f t="shared" si="1249"/>
        <v>72202.015407703933</v>
      </c>
      <c r="W2927" s="37">
        <f t="shared" si="1250"/>
        <v>60704.885032464052</v>
      </c>
      <c r="X2927" s="36">
        <f t="shared" si="1251"/>
        <v>60704.885032456368</v>
      </c>
      <c r="Y2927" s="276">
        <f t="shared" si="1252"/>
        <v>60704.885032464052</v>
      </c>
      <c r="Z2927" s="36">
        <f t="shared" si="1253"/>
        <v>132906.90044016798</v>
      </c>
      <c r="AA2927" s="36">
        <f t="shared" si="1254"/>
        <v>72202.015407703933</v>
      </c>
      <c r="AB2927" s="38">
        <f t="shared" si="1256"/>
        <v>7.6834112405776978E-9</v>
      </c>
      <c r="AD2927" s="142">
        <f t="shared" si="1255"/>
        <v>55</v>
      </c>
      <c r="AH2927" s="103"/>
    </row>
    <row r="2928" spans="1:34">
      <c r="A2928" s="533"/>
      <c r="C2928" s="67" t="str">
        <f>'Terminated loans'!F2118</f>
        <v>E</v>
      </c>
      <c r="D2928" s="19">
        <f>'Terminated loans'!H2118</f>
        <v>143997871</v>
      </c>
      <c r="E2928" s="19">
        <f>'Terminated loans'!I2118</f>
        <v>98</v>
      </c>
      <c r="F2928" s="19" t="str">
        <f>'Terminated loans'!J2118</f>
        <v>DALLOO H</v>
      </c>
      <c r="G2928" s="547" t="str">
        <f t="shared" si="1216"/>
        <v>D2</v>
      </c>
      <c r="H2928" s="21">
        <f>'Terminated loans'!L2118</f>
        <v>41138</v>
      </c>
      <c r="I2928" s="21">
        <f>IF(B2928="VELS",'Terminated loans'!M2118,'Terminated loans'!B2118)</f>
        <v>42582</v>
      </c>
      <c r="J2928" s="34">
        <f t="shared" si="1244"/>
        <v>47</v>
      </c>
      <c r="K2928" s="34">
        <f t="shared" si="1257"/>
        <v>100</v>
      </c>
      <c r="L2928" s="34">
        <f t="shared" si="1258"/>
        <v>47</v>
      </c>
      <c r="M2928" s="34">
        <f t="shared" si="1259"/>
        <v>47</v>
      </c>
      <c r="N2928" s="52">
        <f t="shared" si="1260"/>
        <v>47</v>
      </c>
      <c r="O2928" s="318">
        <f>+'Terminated loans'!S2118</f>
        <v>249589</v>
      </c>
      <c r="P2928" s="26">
        <f>+'Terminated loans'!T2118</f>
        <v>0.05</v>
      </c>
      <c r="Q2928" s="536">
        <f t="shared" si="1217"/>
        <v>9.4E-2</v>
      </c>
      <c r="R2928" s="222">
        <f t="shared" si="1245"/>
        <v>5858.3624583237361</v>
      </c>
      <c r="S2928" s="36">
        <f t="shared" si="1246"/>
        <v>229601.51941940808</v>
      </c>
      <c r="T2928" s="36">
        <f t="shared" si="1247"/>
        <v>19987.480580591917</v>
      </c>
      <c r="U2928" s="36">
        <f t="shared" si="1248"/>
        <v>45741.516121808498</v>
      </c>
      <c r="V2928" s="36">
        <f t="shared" si="1249"/>
        <v>25754.03554121565</v>
      </c>
      <c r="W2928" s="37">
        <f t="shared" si="1250"/>
        <v>19987.480580592848</v>
      </c>
      <c r="X2928" s="36">
        <f t="shared" si="1251"/>
        <v>19987.480580591917</v>
      </c>
      <c r="Y2928" s="276">
        <f t="shared" si="1252"/>
        <v>19987.480580592848</v>
      </c>
      <c r="Z2928" s="36">
        <f t="shared" si="1253"/>
        <v>45741.516121808498</v>
      </c>
      <c r="AA2928" s="36">
        <f t="shared" si="1254"/>
        <v>25754.03554121565</v>
      </c>
      <c r="AB2928" s="38">
        <f t="shared" si="1256"/>
        <v>9.3132257461547852E-10</v>
      </c>
      <c r="AD2928" s="142">
        <f t="shared" si="1255"/>
        <v>47</v>
      </c>
      <c r="AH2928" s="103"/>
    </row>
    <row r="2929" spans="1:34">
      <c r="A2929" s="533"/>
      <c r="C2929" s="67" t="str">
        <f>'Terminated loans'!F2119</f>
        <v>E</v>
      </c>
      <c r="D2929" s="19">
        <f>'Terminated loans'!H2119</f>
        <v>143999718</v>
      </c>
      <c r="E2929" s="19">
        <f>'Terminated loans'!I2119</f>
        <v>97</v>
      </c>
      <c r="F2929" s="19" t="str">
        <f>'Terminated loans'!J2119</f>
        <v>KHODADIN B N</v>
      </c>
      <c r="G2929" s="547" t="str">
        <f t="shared" si="1216"/>
        <v>D2</v>
      </c>
      <c r="H2929" s="21">
        <f>'Terminated loans'!L2119</f>
        <v>41127</v>
      </c>
      <c r="I2929" s="21">
        <f>IF(B2929="VELS",'Terminated loans'!M2119,'Terminated loans'!B2119)</f>
        <v>42582</v>
      </c>
      <c r="J2929" s="34">
        <f t="shared" si="1244"/>
        <v>48</v>
      </c>
      <c r="K2929" s="34">
        <f t="shared" si="1257"/>
        <v>100</v>
      </c>
      <c r="L2929" s="34">
        <f t="shared" si="1258"/>
        <v>48</v>
      </c>
      <c r="M2929" s="34">
        <f t="shared" si="1259"/>
        <v>48</v>
      </c>
      <c r="N2929" s="52">
        <f t="shared" si="1260"/>
        <v>48</v>
      </c>
      <c r="O2929" s="318">
        <f>+'Terminated loans'!S2119</f>
        <v>47600</v>
      </c>
      <c r="P2929" s="26">
        <f>+'Terminated loans'!T2119</f>
        <v>0</v>
      </c>
      <c r="Q2929" s="536">
        <f t="shared" si="1217"/>
        <v>9.4E-2</v>
      </c>
      <c r="R2929" s="222">
        <f t="shared" si="1245"/>
        <v>991.66666666666663</v>
      </c>
      <c r="S2929" s="36">
        <f t="shared" si="1246"/>
        <v>39547.376714606238</v>
      </c>
      <c r="T2929" s="36">
        <f t="shared" si="1247"/>
        <v>8052.6232853937618</v>
      </c>
      <c r="U2929" s="36">
        <f t="shared" si="1248"/>
        <v>8052.6232853939437</v>
      </c>
      <c r="V2929" s="36">
        <f t="shared" si="1249"/>
        <v>0</v>
      </c>
      <c r="W2929" s="37">
        <f t="shared" si="1250"/>
        <v>8052.6232853939437</v>
      </c>
      <c r="X2929" s="36">
        <f t="shared" si="1251"/>
        <v>8052.6232853937618</v>
      </c>
      <c r="Y2929" s="276">
        <f t="shared" si="1252"/>
        <v>8052.6232853939437</v>
      </c>
      <c r="Z2929" s="36">
        <f t="shared" si="1253"/>
        <v>8052.6232853939437</v>
      </c>
      <c r="AA2929" s="36">
        <f t="shared" si="1254"/>
        <v>0</v>
      </c>
      <c r="AB2929" s="38">
        <f t="shared" si="1256"/>
        <v>1.8189894035458565E-10</v>
      </c>
      <c r="AD2929" s="142">
        <f t="shared" si="1255"/>
        <v>48</v>
      </c>
      <c r="AH2929" s="103"/>
    </row>
    <row r="2930" spans="1:34">
      <c r="A2930" s="533"/>
      <c r="C2930" s="67" t="str">
        <f>'Terminated loans'!F2120</f>
        <v>E</v>
      </c>
      <c r="D2930" s="19">
        <f>'Terminated loans'!H2120</f>
        <v>143999769</v>
      </c>
      <c r="E2930" s="19">
        <f>'Terminated loans'!I2120</f>
        <v>98</v>
      </c>
      <c r="F2930" s="19" t="str">
        <f>'Terminated loans'!J2120</f>
        <v>GEORGETTE B W</v>
      </c>
      <c r="G2930" s="547" t="str">
        <f t="shared" si="1216"/>
        <v>D2</v>
      </c>
      <c r="H2930" s="21">
        <f>'Terminated loans'!L2120</f>
        <v>41207</v>
      </c>
      <c r="I2930" s="21">
        <f>IF(B2930="VELS",'Terminated loans'!M2120,'Terminated loans'!B2120)</f>
        <v>42582</v>
      </c>
      <c r="J2930" s="34">
        <f t="shared" si="1244"/>
        <v>45</v>
      </c>
      <c r="K2930" s="34">
        <f t="shared" si="1257"/>
        <v>97</v>
      </c>
      <c r="L2930" s="34">
        <f t="shared" si="1258"/>
        <v>45</v>
      </c>
      <c r="M2930" s="34">
        <f t="shared" si="1259"/>
        <v>45</v>
      </c>
      <c r="N2930" s="52">
        <f t="shared" si="1260"/>
        <v>45</v>
      </c>
      <c r="O2930" s="318">
        <f>+'Terminated loans'!S2120</f>
        <v>101774</v>
      </c>
      <c r="P2930" s="26">
        <f>+'Terminated loans'!T2120</f>
        <v>0.05</v>
      </c>
      <c r="Q2930" s="536">
        <f t="shared" si="1217"/>
        <v>9.4E-2</v>
      </c>
      <c r="R2930" s="222">
        <f t="shared" si="1245"/>
        <v>2484.9903958059799</v>
      </c>
      <c r="S2930" s="36">
        <f t="shared" si="1246"/>
        <v>93934.326102114821</v>
      </c>
      <c r="T2930" s="36">
        <f t="shared" si="1247"/>
        <v>7839.673897885179</v>
      </c>
      <c r="U2930" s="36">
        <f t="shared" si="1248"/>
        <v>17890.241709154696</v>
      </c>
      <c r="V2930" s="36">
        <f t="shared" si="1249"/>
        <v>10050.567811269095</v>
      </c>
      <c r="W2930" s="37">
        <f t="shared" si="1250"/>
        <v>7839.673897885601</v>
      </c>
      <c r="X2930" s="36">
        <f t="shared" si="1251"/>
        <v>7839.673897885179</v>
      </c>
      <c r="Y2930" s="276">
        <f t="shared" si="1252"/>
        <v>7839.673897885601</v>
      </c>
      <c r="Z2930" s="36">
        <f t="shared" si="1253"/>
        <v>17890.241709154696</v>
      </c>
      <c r="AA2930" s="36">
        <f t="shared" si="1254"/>
        <v>10050.567811269095</v>
      </c>
      <c r="AB2930" s="38">
        <f t="shared" si="1256"/>
        <v>4.220055416226387E-10</v>
      </c>
      <c r="AD2930" s="142">
        <f t="shared" si="1255"/>
        <v>45</v>
      </c>
      <c r="AH2930" s="103"/>
    </row>
    <row r="2931" spans="1:34">
      <c r="A2931" s="533"/>
      <c r="C2931" s="67" t="str">
        <f>'Terminated loans'!F2121</f>
        <v>E</v>
      </c>
      <c r="D2931" s="19">
        <f>'Terminated loans'!H2121</f>
        <v>283050505</v>
      </c>
      <c r="E2931" s="19">
        <f>'Terminated loans'!I2121</f>
        <v>98</v>
      </c>
      <c r="F2931" s="19" t="str">
        <f>'Terminated loans'!J2121</f>
        <v>ONG TONE J E</v>
      </c>
      <c r="G2931" s="547" t="str">
        <f t="shared" si="1216"/>
        <v>E2</v>
      </c>
      <c r="H2931" s="21">
        <f>'Terminated loans'!L2121</f>
        <v>41494</v>
      </c>
      <c r="I2931" s="21">
        <f>IF(B2931="VELS",'Terminated loans'!M2121,'Terminated loans'!B2121)</f>
        <v>42582</v>
      </c>
      <c r="J2931" s="34">
        <f t="shared" si="1244"/>
        <v>36</v>
      </c>
      <c r="K2931" s="34">
        <f t="shared" si="1257"/>
        <v>88</v>
      </c>
      <c r="L2931" s="34">
        <f t="shared" si="1258"/>
        <v>36</v>
      </c>
      <c r="M2931" s="34">
        <f t="shared" si="1259"/>
        <v>36</v>
      </c>
      <c r="N2931" s="52">
        <f t="shared" si="1260"/>
        <v>36</v>
      </c>
      <c r="O2931" s="318">
        <f>+'Terminated loans'!S2121</f>
        <v>276950</v>
      </c>
      <c r="P2931" s="26">
        <f>+'Terminated loans'!T2121</f>
        <v>0.05</v>
      </c>
      <c r="Q2931" s="536">
        <f t="shared" si="1217"/>
        <v>9.1499999999999998E-2</v>
      </c>
      <c r="R2931" s="222">
        <f t="shared" si="1245"/>
        <v>8300.4399531371037</v>
      </c>
      <c r="S2931" s="36">
        <f t="shared" si="1246"/>
        <v>260450.15979641341</v>
      </c>
      <c r="T2931" s="36">
        <f t="shared" si="1247"/>
        <v>16499.840203586587</v>
      </c>
      <c r="U2931" s="36">
        <f t="shared" si="1248"/>
        <v>38365.67851652237</v>
      </c>
      <c r="V2931" s="36">
        <f t="shared" si="1249"/>
        <v>21865.838312935724</v>
      </c>
      <c r="W2931" s="37">
        <f t="shared" si="1250"/>
        <v>16499.840203586646</v>
      </c>
      <c r="X2931" s="36">
        <f t="shared" si="1251"/>
        <v>16499.840203586587</v>
      </c>
      <c r="Y2931" s="276">
        <f t="shared" si="1252"/>
        <v>16499.840203586646</v>
      </c>
      <c r="Z2931" s="36">
        <f t="shared" si="1253"/>
        <v>38365.67851652237</v>
      </c>
      <c r="AA2931" s="36">
        <f t="shared" si="1254"/>
        <v>21865.838312935724</v>
      </c>
      <c r="AB2931" s="38">
        <f t="shared" si="1256"/>
        <v>5.8207660913467407E-11</v>
      </c>
      <c r="AD2931" s="142">
        <f t="shared" si="1255"/>
        <v>36</v>
      </c>
      <c r="AH2931" s="103"/>
    </row>
    <row r="2932" spans="1:34">
      <c r="A2932" s="533"/>
      <c r="C2932" s="67" t="str">
        <f>'Terminated loans'!F2122</f>
        <v>E</v>
      </c>
      <c r="D2932" s="19">
        <f>'Terminated loans'!H2122</f>
        <v>143986896</v>
      </c>
      <c r="E2932" s="19">
        <f>'Terminated loans'!I2122</f>
        <v>98</v>
      </c>
      <c r="F2932" s="19" t="str">
        <f>'Terminated loans'!J2122</f>
        <v>VEEREN C A</v>
      </c>
      <c r="G2932" s="547" t="str">
        <f t="shared" si="1216"/>
        <v>F2</v>
      </c>
      <c r="H2932" s="21">
        <f>'Terminated loans'!L2122</f>
        <v>42466</v>
      </c>
      <c r="I2932" s="21">
        <f>IF(B2932="VELS",'Terminated loans'!M2122,'Terminated loans'!B2122)</f>
        <v>42582</v>
      </c>
      <c r="J2932" s="34">
        <f t="shared" si="1244"/>
        <v>4</v>
      </c>
      <c r="K2932" s="34">
        <f t="shared" si="1257"/>
        <v>56</v>
      </c>
      <c r="L2932" s="34">
        <f t="shared" si="1258"/>
        <v>4</v>
      </c>
      <c r="M2932" s="34">
        <f t="shared" si="1259"/>
        <v>4</v>
      </c>
      <c r="N2932" s="52">
        <f t="shared" si="1260"/>
        <v>4</v>
      </c>
      <c r="O2932" s="318">
        <f>+'Terminated loans'!S2122</f>
        <v>100083</v>
      </c>
      <c r="P2932" s="26">
        <f>+'Terminated loans'!T2122</f>
        <v>0.05</v>
      </c>
      <c r="Q2932" s="536">
        <f t="shared" si="1217"/>
        <v>8.8999999999999996E-2</v>
      </c>
      <c r="R2932" s="222">
        <f t="shared" si="1245"/>
        <v>25281.924666785428</v>
      </c>
      <c r="S2932" s="36">
        <f t="shared" si="1246"/>
        <v>99280.079455161525</v>
      </c>
      <c r="T2932" s="36">
        <f t="shared" si="1247"/>
        <v>802.9205448384746</v>
      </c>
      <c r="U2932" s="36">
        <f t="shared" si="1248"/>
        <v>1847.619211979676</v>
      </c>
      <c r="V2932" s="36">
        <f t="shared" si="1249"/>
        <v>1044.6986671417108</v>
      </c>
      <c r="W2932" s="37">
        <f t="shared" si="1250"/>
        <v>802.92054483796528</v>
      </c>
      <c r="X2932" s="36">
        <f t="shared" si="1251"/>
        <v>802.9205448384746</v>
      </c>
      <c r="Y2932" s="276">
        <f t="shared" si="1252"/>
        <v>802.92054483796528</v>
      </c>
      <c r="Z2932" s="36">
        <f t="shared" si="1253"/>
        <v>1847.619211979676</v>
      </c>
      <c r="AA2932" s="36">
        <f t="shared" si="1254"/>
        <v>1044.6986671417108</v>
      </c>
      <c r="AB2932" s="38">
        <f t="shared" si="1256"/>
        <v>-5.0931703299283981E-10</v>
      </c>
      <c r="AD2932" s="142">
        <f t="shared" si="1255"/>
        <v>4</v>
      </c>
      <c r="AH2932" s="103"/>
    </row>
    <row r="2933" spans="1:34">
      <c r="A2933" s="533"/>
      <c r="C2933" s="67" t="str">
        <f>'Terminated loans'!F2123</f>
        <v>E</v>
      </c>
      <c r="D2933" s="19">
        <f>'Terminated loans'!H2123</f>
        <v>141062913</v>
      </c>
      <c r="E2933" s="19">
        <f>'Terminated loans'!I2123</f>
        <v>99</v>
      </c>
      <c r="F2933" s="19" t="str">
        <f>'Terminated loans'!J2123</f>
        <v>RAMNARAIN-PURMAH J</v>
      </c>
      <c r="G2933" s="547" t="str">
        <f t="shared" si="1216"/>
        <v>A1</v>
      </c>
      <c r="H2933" s="21">
        <f>'Terminated loans'!L2123</f>
        <v>39735</v>
      </c>
      <c r="I2933" s="21">
        <f>IF(B2933="VELS",'Terminated loans'!M2123,'Terminated loans'!B2123)</f>
        <v>42613</v>
      </c>
      <c r="J2933" s="34">
        <f t="shared" ref="J2933:J2957" si="1261">ROUND((I2933-H2933)/365*12,0)</f>
        <v>95</v>
      </c>
      <c r="K2933" s="34">
        <f t="shared" si="1257"/>
        <v>146</v>
      </c>
      <c r="L2933" s="34">
        <f t="shared" si="1258"/>
        <v>95</v>
      </c>
      <c r="M2933" s="34">
        <f t="shared" si="1259"/>
        <v>95</v>
      </c>
      <c r="N2933" s="52">
        <f t="shared" si="1260"/>
        <v>95</v>
      </c>
      <c r="O2933" s="318">
        <f>+'Terminated loans'!S2123</f>
        <v>1995679</v>
      </c>
      <c r="P2933" s="26">
        <f>+'Terminated loans'!T2123</f>
        <v>0.03</v>
      </c>
      <c r="Q2933" s="536">
        <f t="shared" si="1217"/>
        <v>8.6499999999999994E-2</v>
      </c>
      <c r="R2933" s="222">
        <f t="shared" ref="R2933:R2957" si="1262">PMT(P2933/12,L2933,-O2933,0,0)</f>
        <v>23626.523074257755</v>
      </c>
      <c r="S2933" s="36">
        <f t="shared" ref="S2933:S2957" si="1263">(-PV(Q2933/12,L2933,R2933,0,0))</f>
        <v>1621019.0597486699</v>
      </c>
      <c r="T2933" s="36">
        <f t="shared" ref="T2933:T2957" si="1264">O2933-S2933</f>
        <v>374659.94025133015</v>
      </c>
      <c r="U2933" s="36">
        <f t="shared" ref="U2933:U2957" si="1265">-IF(OR(Q2933="",Q2933=0),0,(CUMIPMT(Q2933/12,L2933,S2933,1,M2933,0)))</f>
        <v>623500.63230579928</v>
      </c>
      <c r="V2933" s="36">
        <f t="shared" ref="V2933:V2957" si="1266">-IF(OR(P2933="",P2933=0),0,(CUMIPMT(P2933/12,L2933,O2933,1,M2933,0)))</f>
        <v>248840.69205448683</v>
      </c>
      <c r="W2933" s="37">
        <f t="shared" ref="W2933:W2957" si="1267">IF(ISERROR(U2933-V2933),0,U2933-V2933)</f>
        <v>374659.94025131245</v>
      </c>
      <c r="X2933" s="36">
        <f t="shared" ref="X2933:X2957" si="1268">IF(C2933="O",T2933/AD2933*N2933,T2933)</f>
        <v>374659.94025133015</v>
      </c>
      <c r="Y2933" s="276">
        <f t="shared" ref="Y2933:Y2957" si="1269">W2933</f>
        <v>374659.94025131245</v>
      </c>
      <c r="Z2933" s="36">
        <f t="shared" ref="Z2933:Z2957" si="1270">-IF(OR(Q2933="",Q2933=0),0,(CUMIPMT(Q2933/12,L2933,S2933,1,L2933,0)))</f>
        <v>623500.63230579928</v>
      </c>
      <c r="AA2933" s="36">
        <f t="shared" ref="AA2933:AA2957" si="1271">-IF(OR(P2933="",P2933=0),0,(CUMIPMT(P2933/12,L2933,O2933,1,L2933,0)))</f>
        <v>248840.69205448683</v>
      </c>
      <c r="AB2933" s="38">
        <f t="shared" si="1256"/>
        <v>-1.7695128917694092E-8</v>
      </c>
      <c r="AD2933" s="142">
        <f t="shared" ref="AD2933:AD2957" si="1272">IF(L2933&gt;$J$2,$J$2,L2933)</f>
        <v>95</v>
      </c>
      <c r="AH2933" s="103"/>
    </row>
    <row r="2934" spans="1:34">
      <c r="A2934" s="533"/>
      <c r="C2934" s="67" t="str">
        <f>'Terminated loans'!F2124</f>
        <v>E</v>
      </c>
      <c r="D2934" s="19">
        <f>'Terminated loans'!H2124</f>
        <v>143007170</v>
      </c>
      <c r="E2934" s="19">
        <f>'Terminated loans'!I2124</f>
        <v>99</v>
      </c>
      <c r="F2934" s="19" t="str">
        <f>'Terminated loans'!J2124</f>
        <v>RAMNARAIN J S</v>
      </c>
      <c r="G2934" s="547" t="str">
        <f t="shared" si="1216"/>
        <v>A1</v>
      </c>
      <c r="H2934" s="21">
        <f>'Terminated loans'!L2124</f>
        <v>39366</v>
      </c>
      <c r="I2934" s="21">
        <f>IF(B2934="VELS",'Terminated loans'!M2124,'Terminated loans'!B2124)</f>
        <v>42613</v>
      </c>
      <c r="J2934" s="34">
        <f t="shared" si="1261"/>
        <v>107</v>
      </c>
      <c r="K2934" s="34">
        <f t="shared" si="1257"/>
        <v>158</v>
      </c>
      <c r="L2934" s="34">
        <f t="shared" si="1258"/>
        <v>107</v>
      </c>
      <c r="M2934" s="34">
        <f t="shared" si="1259"/>
        <v>107</v>
      </c>
      <c r="N2934" s="52">
        <f t="shared" si="1260"/>
        <v>107</v>
      </c>
      <c r="O2934" s="318">
        <f>+'Terminated loans'!S2124</f>
        <v>997944</v>
      </c>
      <c r="P2934" s="26">
        <f>+'Terminated loans'!T2124</f>
        <v>0.03</v>
      </c>
      <c r="Q2934" s="536">
        <f t="shared" si="1217"/>
        <v>8.6499999999999994E-2</v>
      </c>
      <c r="R2934" s="222">
        <f t="shared" si="1262"/>
        <v>10641.142030841718</v>
      </c>
      <c r="S2934" s="36">
        <f t="shared" si="1263"/>
        <v>791706.1710868415</v>
      </c>
      <c r="T2934" s="36">
        <f t="shared" si="1264"/>
        <v>206237.8289131585</v>
      </c>
      <c r="U2934" s="36">
        <f t="shared" si="1265"/>
        <v>346896.02621321392</v>
      </c>
      <c r="V2934" s="36">
        <f t="shared" si="1266"/>
        <v>140658.19730006391</v>
      </c>
      <c r="W2934" s="37">
        <f t="shared" si="1267"/>
        <v>206237.82891315001</v>
      </c>
      <c r="X2934" s="36">
        <f t="shared" si="1268"/>
        <v>206237.8289131585</v>
      </c>
      <c r="Y2934" s="276">
        <f t="shared" si="1269"/>
        <v>206237.82891315001</v>
      </c>
      <c r="Z2934" s="36">
        <f t="shared" si="1270"/>
        <v>346896.02621321392</v>
      </c>
      <c r="AA2934" s="36">
        <f t="shared" si="1271"/>
        <v>140658.19730006391</v>
      </c>
      <c r="AB2934" s="38">
        <f t="shared" si="1256"/>
        <v>-8.4983184933662415E-9</v>
      </c>
      <c r="AD2934" s="142">
        <f t="shared" si="1272"/>
        <v>107</v>
      </c>
      <c r="AH2934" s="103"/>
    </row>
    <row r="2935" spans="1:34">
      <c r="A2935" s="533"/>
      <c r="C2935" s="67" t="str">
        <f>'Terminated loans'!F2125</f>
        <v>E</v>
      </c>
      <c r="D2935" s="19">
        <f>'Terminated loans'!H2125</f>
        <v>143020053</v>
      </c>
      <c r="E2935" s="19">
        <f>'Terminated loans'!I2125</f>
        <v>99</v>
      </c>
      <c r="F2935" s="19" t="str">
        <f>'Terminated loans'!J2125</f>
        <v>MUNEESAMYMRSSV/HLOAN</v>
      </c>
      <c r="G2935" s="547" t="str">
        <f t="shared" si="1216"/>
        <v>A1</v>
      </c>
      <c r="H2935" s="21">
        <f>'Terminated loans'!L2125</f>
        <v>35227</v>
      </c>
      <c r="I2935" s="21">
        <f>IF(B2935="VELS",'Terminated loans'!M2125,'Terminated loans'!B2125)</f>
        <v>42613</v>
      </c>
      <c r="J2935" s="34">
        <f t="shared" si="1261"/>
        <v>243</v>
      </c>
      <c r="K2935" s="34">
        <f t="shared" si="1257"/>
        <v>294</v>
      </c>
      <c r="L2935" s="34">
        <f t="shared" si="1258"/>
        <v>180</v>
      </c>
      <c r="M2935" s="34">
        <f t="shared" si="1259"/>
        <v>180</v>
      </c>
      <c r="N2935" s="52">
        <f t="shared" si="1260"/>
        <v>180</v>
      </c>
      <c r="O2935" s="318">
        <f>+'Terminated loans'!S2125</f>
        <v>442503</v>
      </c>
      <c r="P2935" s="26">
        <f>+'Terminated loans'!T2125</f>
        <v>0.03</v>
      </c>
      <c r="Q2935" s="536">
        <f t="shared" si="1217"/>
        <v>8.6499999999999994E-2</v>
      </c>
      <c r="R2935" s="222">
        <f t="shared" si="1262"/>
        <v>3055.8444756793142</v>
      </c>
      <c r="S2935" s="36">
        <f t="shared" si="1263"/>
        <v>307567.67674131313</v>
      </c>
      <c r="T2935" s="36">
        <f t="shared" si="1264"/>
        <v>134935.32325868687</v>
      </c>
      <c r="U2935" s="36">
        <f t="shared" si="1265"/>
        <v>242484.32888096041</v>
      </c>
      <c r="V2935" s="36">
        <f t="shared" si="1266"/>
        <v>107549.00562227663</v>
      </c>
      <c r="W2935" s="37">
        <f t="shared" si="1267"/>
        <v>134935.32325868378</v>
      </c>
      <c r="X2935" s="36">
        <f t="shared" si="1268"/>
        <v>134935.32325868687</v>
      </c>
      <c r="Y2935" s="276">
        <f t="shared" si="1269"/>
        <v>134935.32325868378</v>
      </c>
      <c r="Z2935" s="36">
        <f t="shared" si="1270"/>
        <v>242484.32888096041</v>
      </c>
      <c r="AA2935" s="36">
        <f t="shared" si="1271"/>
        <v>107549.00562227663</v>
      </c>
      <c r="AB2935" s="38">
        <f t="shared" si="1256"/>
        <v>-3.0850060284137726E-9</v>
      </c>
      <c r="AD2935" s="142">
        <f t="shared" si="1272"/>
        <v>180</v>
      </c>
      <c r="AH2935" s="103"/>
    </row>
    <row r="2936" spans="1:34">
      <c r="A2936" s="533"/>
      <c r="C2936" s="67" t="str">
        <f>'Terminated loans'!F2126</f>
        <v>E</v>
      </c>
      <c r="D2936" s="19">
        <f>'Terminated loans'!H2126</f>
        <v>143022714</v>
      </c>
      <c r="E2936" s="19">
        <f>'Terminated loans'!I2126</f>
        <v>99</v>
      </c>
      <c r="F2936" s="19" t="str">
        <f>'Terminated loans'!J2126</f>
        <v>PUDDOO D/D/HLN</v>
      </c>
      <c r="G2936" s="547" t="str">
        <f t="shared" si="1216"/>
        <v>A1</v>
      </c>
      <c r="H2936" s="21">
        <f>'Terminated loans'!L2126</f>
        <v>37972</v>
      </c>
      <c r="I2936" s="21">
        <f>IF(B2936="VELS",'Terminated loans'!M2126,'Terminated loans'!B2126)</f>
        <v>42613</v>
      </c>
      <c r="J2936" s="34">
        <f t="shared" si="1261"/>
        <v>153</v>
      </c>
      <c r="K2936" s="34">
        <f t="shared" si="1257"/>
        <v>204</v>
      </c>
      <c r="L2936" s="34">
        <f t="shared" si="1258"/>
        <v>153</v>
      </c>
      <c r="M2936" s="34">
        <f t="shared" si="1259"/>
        <v>153</v>
      </c>
      <c r="N2936" s="52">
        <f t="shared" si="1260"/>
        <v>153</v>
      </c>
      <c r="O2936" s="318">
        <f>+'Terminated loans'!S2126</f>
        <v>1520756</v>
      </c>
      <c r="P2936" s="26">
        <f>+'Terminated loans'!T2126</f>
        <v>0.03</v>
      </c>
      <c r="Q2936" s="536">
        <f t="shared" si="1217"/>
        <v>8.6499999999999994E-2</v>
      </c>
      <c r="R2936" s="222">
        <f t="shared" si="1262"/>
        <v>11973.686641779426</v>
      </c>
      <c r="S2936" s="36">
        <f t="shared" si="1263"/>
        <v>1107562.8129551727</v>
      </c>
      <c r="T2936" s="36">
        <f t="shared" si="1264"/>
        <v>413193.18704482727</v>
      </c>
      <c r="U2936" s="36">
        <f t="shared" si="1265"/>
        <v>724411.24323706841</v>
      </c>
      <c r="V2936" s="36">
        <f t="shared" si="1266"/>
        <v>311218.05619225232</v>
      </c>
      <c r="W2936" s="37">
        <f t="shared" si="1267"/>
        <v>413193.18704481609</v>
      </c>
      <c r="X2936" s="36">
        <f t="shared" si="1268"/>
        <v>413193.18704482727</v>
      </c>
      <c r="Y2936" s="276">
        <f t="shared" si="1269"/>
        <v>413193.18704481609</v>
      </c>
      <c r="Z2936" s="36">
        <f t="shared" si="1270"/>
        <v>724411.24323706841</v>
      </c>
      <c r="AA2936" s="36">
        <f t="shared" si="1271"/>
        <v>311218.05619225232</v>
      </c>
      <c r="AB2936" s="38">
        <f t="shared" si="1256"/>
        <v>-1.1175870895385742E-8</v>
      </c>
      <c r="AD2936" s="142">
        <f t="shared" si="1272"/>
        <v>153</v>
      </c>
      <c r="AH2936" s="103"/>
    </row>
    <row r="2937" spans="1:34">
      <c r="A2937" s="533"/>
      <c r="C2937" s="67" t="str">
        <f>'Terminated loans'!F2127</f>
        <v>E</v>
      </c>
      <c r="D2937" s="19">
        <f>'Terminated loans'!H2127</f>
        <v>143023257</v>
      </c>
      <c r="E2937" s="19">
        <f>'Terminated loans'!I2127</f>
        <v>99</v>
      </c>
      <c r="F2937" s="19" t="str">
        <f>'Terminated loans'!J2127</f>
        <v>RAMNARAIN-PURMAH(SL 1471)</v>
      </c>
      <c r="G2937" s="547" t="str">
        <f t="shared" si="1216"/>
        <v>A1</v>
      </c>
      <c r="H2937" s="21">
        <f>'Terminated loans'!L2127</f>
        <v>40036</v>
      </c>
      <c r="I2937" s="21">
        <f>IF(B2937="VELS",'Terminated loans'!M2127,'Terminated loans'!B2127)</f>
        <v>42613</v>
      </c>
      <c r="J2937" s="34">
        <f t="shared" si="1261"/>
        <v>85</v>
      </c>
      <c r="K2937" s="34">
        <f t="shared" si="1257"/>
        <v>136</v>
      </c>
      <c r="L2937" s="34">
        <f t="shared" si="1258"/>
        <v>85</v>
      </c>
      <c r="M2937" s="34">
        <f t="shared" si="1259"/>
        <v>85</v>
      </c>
      <c r="N2937" s="52">
        <f t="shared" si="1260"/>
        <v>85</v>
      </c>
      <c r="O2937" s="318">
        <f>+'Terminated loans'!S2127</f>
        <v>1497648</v>
      </c>
      <c r="P2937" s="26">
        <f>+'Terminated loans'!T2127</f>
        <v>0.03</v>
      </c>
      <c r="Q2937" s="536">
        <f t="shared" si="1217"/>
        <v>8.6499999999999994E-2</v>
      </c>
      <c r="R2937" s="222">
        <f t="shared" si="1262"/>
        <v>19579.633031068657</v>
      </c>
      <c r="S2937" s="36">
        <f t="shared" si="1263"/>
        <v>1241126.4195467345</v>
      </c>
      <c r="T2937" s="36">
        <f t="shared" si="1264"/>
        <v>256521.58045326546</v>
      </c>
      <c r="U2937" s="36">
        <f t="shared" si="1265"/>
        <v>423142.3880940876</v>
      </c>
      <c r="V2937" s="36">
        <f t="shared" si="1266"/>
        <v>166620.80764083588</v>
      </c>
      <c r="W2937" s="37">
        <f t="shared" si="1267"/>
        <v>256521.58045325172</v>
      </c>
      <c r="X2937" s="36">
        <f t="shared" si="1268"/>
        <v>256521.58045326546</v>
      </c>
      <c r="Y2937" s="276">
        <f t="shared" si="1269"/>
        <v>256521.58045325172</v>
      </c>
      <c r="Z2937" s="36">
        <f t="shared" si="1270"/>
        <v>423142.3880940876</v>
      </c>
      <c r="AA2937" s="36">
        <f t="shared" si="1271"/>
        <v>166620.80764083588</v>
      </c>
      <c r="AB2937" s="38">
        <f t="shared" si="1256"/>
        <v>-1.3737007975578308E-8</v>
      </c>
      <c r="AD2937" s="142">
        <f t="shared" si="1272"/>
        <v>85</v>
      </c>
      <c r="AH2937" s="103"/>
    </row>
    <row r="2938" spans="1:34">
      <c r="A2938" s="533"/>
      <c r="C2938" s="67" t="str">
        <f>'Terminated loans'!F2128</f>
        <v>E</v>
      </c>
      <c r="D2938" s="19">
        <f>'Terminated loans'!H2128</f>
        <v>143124185</v>
      </c>
      <c r="E2938" s="19">
        <f>'Terminated loans'!I2128</f>
        <v>99</v>
      </c>
      <c r="F2938" s="19" t="str">
        <f>'Terminated loans'!J2128</f>
        <v>GOORRIAH K Y S/SL2031</v>
      </c>
      <c r="G2938" s="547" t="str">
        <f t="shared" si="1216"/>
        <v>A1</v>
      </c>
      <c r="H2938" s="21">
        <f>'Terminated loans'!L2128</f>
        <v>40347</v>
      </c>
      <c r="I2938" s="21">
        <f>IF(B2938="VELS",'Terminated loans'!M2128,'Terminated loans'!B2128)</f>
        <v>42613</v>
      </c>
      <c r="J2938" s="34">
        <f t="shared" si="1261"/>
        <v>74</v>
      </c>
      <c r="K2938" s="34">
        <f t="shared" si="1257"/>
        <v>126</v>
      </c>
      <c r="L2938" s="34">
        <f t="shared" si="1258"/>
        <v>74</v>
      </c>
      <c r="M2938" s="34">
        <f t="shared" si="1259"/>
        <v>74</v>
      </c>
      <c r="N2938" s="52">
        <f t="shared" si="1260"/>
        <v>74</v>
      </c>
      <c r="O2938" s="318">
        <f>+'Terminated loans'!S2128</f>
        <v>3330850</v>
      </c>
      <c r="P2938" s="26">
        <f>+'Terminated loans'!T2128</f>
        <v>0.03</v>
      </c>
      <c r="Q2938" s="536">
        <f t="shared" si="1217"/>
        <v>8.6499999999999994E-2</v>
      </c>
      <c r="R2938" s="222">
        <f t="shared" si="1262"/>
        <v>49359.433342054981</v>
      </c>
      <c r="S2938" s="36">
        <f t="shared" si="1263"/>
        <v>2823103.271460983</v>
      </c>
      <c r="T2938" s="36">
        <f t="shared" si="1264"/>
        <v>507746.72853901703</v>
      </c>
      <c r="U2938" s="36">
        <f t="shared" si="1265"/>
        <v>829494.7958510546</v>
      </c>
      <c r="V2938" s="36">
        <f t="shared" si="1266"/>
        <v>321748.06731206924</v>
      </c>
      <c r="W2938" s="37">
        <f t="shared" si="1267"/>
        <v>507746.72853898536</v>
      </c>
      <c r="X2938" s="36">
        <f t="shared" si="1268"/>
        <v>507746.72853901703</v>
      </c>
      <c r="Y2938" s="276">
        <f t="shared" si="1269"/>
        <v>507746.72853898536</v>
      </c>
      <c r="Z2938" s="36">
        <f t="shared" si="1270"/>
        <v>829494.7958510546</v>
      </c>
      <c r="AA2938" s="36">
        <f t="shared" si="1271"/>
        <v>321748.06731206924</v>
      </c>
      <c r="AB2938" s="38">
        <f t="shared" si="1256"/>
        <v>-3.166496753692627E-8</v>
      </c>
      <c r="AD2938" s="142">
        <f t="shared" si="1272"/>
        <v>74</v>
      </c>
      <c r="AH2938" s="103"/>
    </row>
    <row r="2939" spans="1:34">
      <c r="A2939" s="533"/>
      <c r="C2939" s="67" t="str">
        <f>'Terminated loans'!F2129</f>
        <v>E</v>
      </c>
      <c r="D2939" s="19">
        <f>'Terminated loans'!H2129</f>
        <v>143412377</v>
      </c>
      <c r="E2939" s="19">
        <f>'Terminated loans'!I2129</f>
        <v>99</v>
      </c>
      <c r="F2939" s="19" t="str">
        <f>'Terminated loans'!J2129</f>
        <v>DE TENERMONT MARCEL M G M</v>
      </c>
      <c r="G2939" s="547" t="str">
        <f t="shared" si="1216"/>
        <v>D1</v>
      </c>
      <c r="H2939" s="21">
        <f>'Terminated loans'!L2129</f>
        <v>41431</v>
      </c>
      <c r="I2939" s="21">
        <f>IF(B2939="VELS",'Terminated loans'!M2129,'Terminated loans'!B2129)</f>
        <v>42613</v>
      </c>
      <c r="J2939" s="34">
        <f t="shared" si="1261"/>
        <v>39</v>
      </c>
      <c r="K2939" s="34">
        <f t="shared" si="1257"/>
        <v>90</v>
      </c>
      <c r="L2939" s="34">
        <f t="shared" si="1258"/>
        <v>39</v>
      </c>
      <c r="M2939" s="34">
        <f t="shared" si="1259"/>
        <v>39</v>
      </c>
      <c r="N2939" s="52">
        <f t="shared" si="1260"/>
        <v>39</v>
      </c>
      <c r="O2939" s="318">
        <f>+'Terminated loans'!S2129</f>
        <v>812374</v>
      </c>
      <c r="P2939" s="26">
        <f>+'Terminated loans'!T2129</f>
        <v>0.03</v>
      </c>
      <c r="Q2939" s="536">
        <f t="shared" si="1217"/>
        <v>7.6499999999999999E-2</v>
      </c>
      <c r="R2939" s="222">
        <f t="shared" si="1262"/>
        <v>21888.075007272037</v>
      </c>
      <c r="S2939" s="36">
        <f t="shared" si="1263"/>
        <v>753677.5212725735</v>
      </c>
      <c r="T2939" s="36">
        <f t="shared" si="1264"/>
        <v>58696.478727426496</v>
      </c>
      <c r="U2939" s="36">
        <f t="shared" si="1265"/>
        <v>99957.404011039296</v>
      </c>
      <c r="V2939" s="36">
        <f t="shared" si="1266"/>
        <v>41260.92528360954</v>
      </c>
      <c r="W2939" s="37">
        <f t="shared" si="1267"/>
        <v>58696.478727429756</v>
      </c>
      <c r="X2939" s="36">
        <f t="shared" si="1268"/>
        <v>58696.478727426496</v>
      </c>
      <c r="Y2939" s="276">
        <f t="shared" si="1269"/>
        <v>58696.478727429756</v>
      </c>
      <c r="Z2939" s="36">
        <f t="shared" si="1270"/>
        <v>99957.404011039296</v>
      </c>
      <c r="AA2939" s="36">
        <f t="shared" si="1271"/>
        <v>41260.92528360954</v>
      </c>
      <c r="AB2939" s="38">
        <f t="shared" si="1256"/>
        <v>3.2596290111541748E-9</v>
      </c>
      <c r="AD2939" s="142">
        <f t="shared" si="1272"/>
        <v>39</v>
      </c>
      <c r="AH2939" s="103"/>
    </row>
    <row r="2940" spans="1:34">
      <c r="A2940" s="533"/>
      <c r="C2940" s="67" t="str">
        <f>'Terminated loans'!F2130</f>
        <v>E</v>
      </c>
      <c r="D2940" s="19">
        <f>'Terminated loans'!H2130</f>
        <v>143674266</v>
      </c>
      <c r="E2940" s="19">
        <f>'Terminated loans'!I2130</f>
        <v>99</v>
      </c>
      <c r="F2940" s="19" t="str">
        <f>'Terminated loans'!J2130</f>
        <v>GOORRIAH K S Y(SL2913)</v>
      </c>
      <c r="G2940" s="547" t="str">
        <f t="shared" si="1216"/>
        <v>D1</v>
      </c>
      <c r="H2940" s="21">
        <f>'Terminated loans'!L2130</f>
        <v>41390</v>
      </c>
      <c r="I2940" s="21">
        <f>IF(B2940="VELS",'Terminated loans'!M2130,'Terminated loans'!B2130)</f>
        <v>42613</v>
      </c>
      <c r="J2940" s="34">
        <f t="shared" si="1261"/>
        <v>40</v>
      </c>
      <c r="K2940" s="34">
        <f t="shared" si="1257"/>
        <v>91</v>
      </c>
      <c r="L2940" s="34">
        <f t="shared" si="1258"/>
        <v>40</v>
      </c>
      <c r="M2940" s="34">
        <f t="shared" si="1259"/>
        <v>40</v>
      </c>
      <c r="N2940" s="52">
        <f t="shared" si="1260"/>
        <v>40</v>
      </c>
      <c r="O2940" s="318">
        <f>+'Terminated loans'!S2130</f>
        <v>1445099</v>
      </c>
      <c r="P2940" s="26">
        <f>+'Terminated loans'!T2130</f>
        <v>0.03</v>
      </c>
      <c r="Q2940" s="536">
        <f t="shared" si="1217"/>
        <v>7.6499999999999999E-2</v>
      </c>
      <c r="R2940" s="222">
        <f t="shared" si="1262"/>
        <v>38009.052962067995</v>
      </c>
      <c r="S2940" s="36">
        <f t="shared" si="1263"/>
        <v>1338252.8488864487</v>
      </c>
      <c r="T2940" s="36">
        <f t="shared" si="1264"/>
        <v>106846.15111355134</v>
      </c>
      <c r="U2940" s="36">
        <f t="shared" si="1265"/>
        <v>182109.26959627611</v>
      </c>
      <c r="V2940" s="36">
        <f t="shared" si="1266"/>
        <v>75263.118482719874</v>
      </c>
      <c r="W2940" s="37">
        <f t="shared" si="1267"/>
        <v>106846.15111355623</v>
      </c>
      <c r="X2940" s="36">
        <f t="shared" si="1268"/>
        <v>106846.15111355134</v>
      </c>
      <c r="Y2940" s="276">
        <f t="shared" si="1269"/>
        <v>106846.15111355623</v>
      </c>
      <c r="Z2940" s="36">
        <f t="shared" si="1270"/>
        <v>182109.26959627611</v>
      </c>
      <c r="AA2940" s="36">
        <f t="shared" si="1271"/>
        <v>75263.118482719874</v>
      </c>
      <c r="AB2940" s="38">
        <f t="shared" si="1256"/>
        <v>4.8894435167312622E-9</v>
      </c>
      <c r="AD2940" s="142">
        <f t="shared" si="1272"/>
        <v>40</v>
      </c>
      <c r="AH2940" s="103"/>
    </row>
    <row r="2941" spans="1:34">
      <c r="A2941" s="533"/>
      <c r="C2941" s="67" t="str">
        <f>'Terminated loans'!F2131</f>
        <v>E</v>
      </c>
      <c r="D2941" s="19">
        <f>'Terminated loans'!H2131</f>
        <v>143980367</v>
      </c>
      <c r="E2941" s="19">
        <f>'Terminated loans'!I2131</f>
        <v>98</v>
      </c>
      <c r="F2941" s="19" t="str">
        <f>'Terminated loans'!J2131</f>
        <v>DE TENERMONT-MARCEL M G M</v>
      </c>
      <c r="G2941" s="547" t="str">
        <f t="shared" ref="G2941:G3004" si="1273">IF(H2941&lt;$P$5,"A",IF(H2941&lt;$P$6,"B",IF(H2941&lt;$P$7,"C",IF(H2941&lt;$P$8,"D",IF(H2941&lt;$P$9,"E",IF(H2941&lt;$P$10,"F",IF(H2941&lt;$P$11,"G",IF(H2941&lt;$P$12,"I",IF(H2941&lt;$P$13,"J",IF(H2941&lt;$P$14,"K","L"))))))))))&amp;IF(OR(P2941=0,P2941&gt;=5%),2,1)</f>
        <v>D2</v>
      </c>
      <c r="H2941" s="21">
        <f>'Terminated loans'!L2131</f>
        <v>41304</v>
      </c>
      <c r="I2941" s="21">
        <f>IF(B2941="VELS",'Terminated loans'!M2131,'Terminated loans'!B2131)</f>
        <v>42613</v>
      </c>
      <c r="J2941" s="34">
        <f t="shared" si="1261"/>
        <v>43</v>
      </c>
      <c r="K2941" s="34">
        <f t="shared" si="1257"/>
        <v>94</v>
      </c>
      <c r="L2941" s="34">
        <f t="shared" si="1258"/>
        <v>43</v>
      </c>
      <c r="M2941" s="34">
        <f t="shared" si="1259"/>
        <v>43</v>
      </c>
      <c r="N2941" s="52">
        <f t="shared" si="1260"/>
        <v>43</v>
      </c>
      <c r="O2941" s="318">
        <f>+'Terminated loans'!S2131</f>
        <v>506505</v>
      </c>
      <c r="P2941" s="26">
        <f>+'Terminated loans'!T2131</f>
        <v>0.05</v>
      </c>
      <c r="Q2941" s="536">
        <f t="shared" ref="Q2941:Q3004" si="1274">VLOOKUP(G2941,$O$3:$Q$28,3,FALSE)</f>
        <v>9.4E-2</v>
      </c>
      <c r="R2941" s="222">
        <f t="shared" si="1262"/>
        <v>12890.355560863141</v>
      </c>
      <c r="S2941" s="36">
        <f t="shared" si="1263"/>
        <v>469046.2215906221</v>
      </c>
      <c r="T2941" s="36">
        <f t="shared" si="1264"/>
        <v>37458.778409377905</v>
      </c>
      <c r="U2941" s="36">
        <f t="shared" si="1265"/>
        <v>85239.06752649491</v>
      </c>
      <c r="V2941" s="36">
        <f t="shared" si="1266"/>
        <v>47780.289117115084</v>
      </c>
      <c r="W2941" s="37">
        <f t="shared" si="1267"/>
        <v>37458.778409379825</v>
      </c>
      <c r="X2941" s="36">
        <f t="shared" si="1268"/>
        <v>37458.778409377905</v>
      </c>
      <c r="Y2941" s="276">
        <f t="shared" si="1269"/>
        <v>37458.778409379825</v>
      </c>
      <c r="Z2941" s="36">
        <f t="shared" si="1270"/>
        <v>85239.06752649491</v>
      </c>
      <c r="AA2941" s="36">
        <f t="shared" si="1271"/>
        <v>47780.289117115084</v>
      </c>
      <c r="AB2941" s="38">
        <f t="shared" si="1256"/>
        <v>1.9208528101444244E-9</v>
      </c>
      <c r="AD2941" s="142">
        <f t="shared" si="1272"/>
        <v>43</v>
      </c>
      <c r="AH2941" s="103"/>
    </row>
    <row r="2942" spans="1:34">
      <c r="A2942" s="533"/>
      <c r="C2942" s="67" t="str">
        <f>'Terminated loans'!F2132</f>
        <v>E</v>
      </c>
      <c r="D2942" s="19">
        <f>'Terminated loans'!H2132</f>
        <v>143980502</v>
      </c>
      <c r="E2942" s="19">
        <f>'Terminated loans'!I2132</f>
        <v>98</v>
      </c>
      <c r="F2942" s="19" t="str">
        <f>'Terminated loans'!J2132</f>
        <v>DE TENERMONT-MARCEL M G M</v>
      </c>
      <c r="G2942" s="547" t="str">
        <f t="shared" si="1273"/>
        <v>D2</v>
      </c>
      <c r="H2942" s="21">
        <f>'Terminated loans'!L2132</f>
        <v>41303</v>
      </c>
      <c r="I2942" s="21">
        <f>IF(B2942="VELS",'Terminated loans'!M2132,'Terminated loans'!B2132)</f>
        <v>42613</v>
      </c>
      <c r="J2942" s="34">
        <f t="shared" si="1261"/>
        <v>43</v>
      </c>
      <c r="K2942" s="34">
        <f t="shared" si="1257"/>
        <v>94</v>
      </c>
      <c r="L2942" s="34">
        <f t="shared" si="1258"/>
        <v>43</v>
      </c>
      <c r="M2942" s="34">
        <f t="shared" si="1259"/>
        <v>43</v>
      </c>
      <c r="N2942" s="52">
        <f t="shared" si="1260"/>
        <v>43</v>
      </c>
      <c r="O2942" s="318">
        <f>+'Terminated loans'!S2132</f>
        <v>152661</v>
      </c>
      <c r="P2942" s="26">
        <f>+'Terminated loans'!T2132</f>
        <v>0.05</v>
      </c>
      <c r="Q2942" s="536">
        <f t="shared" si="1274"/>
        <v>9.4E-2</v>
      </c>
      <c r="R2942" s="222">
        <f t="shared" si="1262"/>
        <v>3885.1631677415389</v>
      </c>
      <c r="S2942" s="36">
        <f t="shared" si="1263"/>
        <v>141370.89512294246</v>
      </c>
      <c r="T2942" s="36">
        <f t="shared" si="1264"/>
        <v>11290.104877057543</v>
      </c>
      <c r="U2942" s="36">
        <f t="shared" si="1265"/>
        <v>25691.121089944325</v>
      </c>
      <c r="V2942" s="36">
        <f t="shared" si="1266"/>
        <v>14401.016212886141</v>
      </c>
      <c r="W2942" s="37">
        <f t="shared" si="1267"/>
        <v>11290.104877058184</v>
      </c>
      <c r="X2942" s="36">
        <f t="shared" si="1268"/>
        <v>11290.104877057543</v>
      </c>
      <c r="Y2942" s="276">
        <f t="shared" si="1269"/>
        <v>11290.104877058184</v>
      </c>
      <c r="Z2942" s="36">
        <f t="shared" si="1270"/>
        <v>25691.121089944325</v>
      </c>
      <c r="AA2942" s="36">
        <f t="shared" si="1271"/>
        <v>14401.016212886141</v>
      </c>
      <c r="AB2942" s="38">
        <f t="shared" si="1256"/>
        <v>6.4028427004814148E-10</v>
      </c>
      <c r="AD2942" s="142">
        <f t="shared" si="1272"/>
        <v>43</v>
      </c>
      <c r="AH2942" s="103"/>
    </row>
    <row r="2943" spans="1:34">
      <c r="A2943" s="533"/>
      <c r="C2943" s="67" t="str">
        <f>'Terminated loans'!F2133</f>
        <v>E</v>
      </c>
      <c r="D2943" s="19">
        <f>'Terminated loans'!H2133</f>
        <v>143980669</v>
      </c>
      <c r="E2943" s="19">
        <f>'Terminated loans'!I2133</f>
        <v>98</v>
      </c>
      <c r="F2943" s="19" t="str">
        <f>'Terminated loans'!J2133</f>
        <v>BISMOHUN L</v>
      </c>
      <c r="G2943" s="547" t="str">
        <f t="shared" si="1273"/>
        <v>D2</v>
      </c>
      <c r="H2943" s="21">
        <f>'Terminated loans'!L2133</f>
        <v>41360</v>
      </c>
      <c r="I2943" s="21">
        <f>IF(B2943="VELS",'Terminated loans'!M2133,'Terminated loans'!B2133)</f>
        <v>42613</v>
      </c>
      <c r="J2943" s="34">
        <f t="shared" si="1261"/>
        <v>41</v>
      </c>
      <c r="K2943" s="34">
        <f t="shared" si="1257"/>
        <v>92</v>
      </c>
      <c r="L2943" s="34">
        <f t="shared" si="1258"/>
        <v>41</v>
      </c>
      <c r="M2943" s="34">
        <f t="shared" si="1259"/>
        <v>41</v>
      </c>
      <c r="N2943" s="52">
        <f t="shared" si="1260"/>
        <v>41</v>
      </c>
      <c r="O2943" s="318">
        <f>+'Terminated loans'!S2133</f>
        <v>204198</v>
      </c>
      <c r="P2943" s="26">
        <f>+'Terminated loans'!T2133</f>
        <v>0.05</v>
      </c>
      <c r="Q2943" s="536">
        <f t="shared" si="1274"/>
        <v>9.4E-2</v>
      </c>
      <c r="R2943" s="222">
        <f t="shared" si="1262"/>
        <v>5428.3016725606485</v>
      </c>
      <c r="S2943" s="36">
        <f t="shared" si="1263"/>
        <v>189729.15802451436</v>
      </c>
      <c r="T2943" s="36">
        <f t="shared" si="1264"/>
        <v>14468.841975485644</v>
      </c>
      <c r="U2943" s="36">
        <f t="shared" si="1265"/>
        <v>32831.210550473159</v>
      </c>
      <c r="V2943" s="36">
        <f t="shared" si="1266"/>
        <v>18362.368574986584</v>
      </c>
      <c r="W2943" s="37">
        <f t="shared" si="1267"/>
        <v>14468.841975486575</v>
      </c>
      <c r="X2943" s="36">
        <f t="shared" si="1268"/>
        <v>14468.841975485644</v>
      </c>
      <c r="Y2943" s="276">
        <f t="shared" si="1269"/>
        <v>14468.841975486575</v>
      </c>
      <c r="Z2943" s="36">
        <f t="shared" si="1270"/>
        <v>32831.210550473159</v>
      </c>
      <c r="AA2943" s="36">
        <f t="shared" si="1271"/>
        <v>18362.368574986584</v>
      </c>
      <c r="AB2943" s="38">
        <f t="shared" si="1256"/>
        <v>9.3132257461547852E-10</v>
      </c>
      <c r="AD2943" s="142">
        <f t="shared" si="1272"/>
        <v>41</v>
      </c>
      <c r="AH2943" s="103"/>
    </row>
    <row r="2944" spans="1:34">
      <c r="A2944" s="533"/>
      <c r="C2944" s="67" t="str">
        <f>'Terminated loans'!F2134</f>
        <v>E</v>
      </c>
      <c r="D2944" s="19">
        <f>'Terminated loans'!H2134</f>
        <v>143981134</v>
      </c>
      <c r="E2944" s="19">
        <f>'Terminated loans'!I2134</f>
        <v>98</v>
      </c>
      <c r="F2944" s="19" t="str">
        <f>'Terminated loans'!J2134</f>
        <v>DE TENERMONT-MARCEL M G M</v>
      </c>
      <c r="G2944" s="547" t="str">
        <f t="shared" si="1273"/>
        <v>E2</v>
      </c>
      <c r="H2944" s="21">
        <f>'Terminated loans'!L2134</f>
        <v>41451</v>
      </c>
      <c r="I2944" s="21">
        <f>IF(B2944="VELS",'Terminated loans'!M2134,'Terminated loans'!B2134)</f>
        <v>42613</v>
      </c>
      <c r="J2944" s="34">
        <f t="shared" si="1261"/>
        <v>38</v>
      </c>
      <c r="K2944" s="34">
        <f t="shared" si="1257"/>
        <v>89</v>
      </c>
      <c r="L2944" s="34">
        <f t="shared" si="1258"/>
        <v>38</v>
      </c>
      <c r="M2944" s="34">
        <f t="shared" si="1259"/>
        <v>38</v>
      </c>
      <c r="N2944" s="52">
        <f t="shared" si="1260"/>
        <v>38</v>
      </c>
      <c r="O2944" s="318">
        <f>+'Terminated loans'!S2134</f>
        <v>88494</v>
      </c>
      <c r="P2944" s="26">
        <f>+'Terminated loans'!T2134</f>
        <v>0.05</v>
      </c>
      <c r="Q2944" s="536">
        <f t="shared" si="1274"/>
        <v>9.1499999999999998E-2</v>
      </c>
      <c r="R2944" s="222">
        <f t="shared" si="1262"/>
        <v>2522.8532512273259</v>
      </c>
      <c r="S2944" s="36">
        <f t="shared" si="1263"/>
        <v>82956.800570913227</v>
      </c>
      <c r="T2944" s="36">
        <f t="shared" si="1264"/>
        <v>5537.1994290867733</v>
      </c>
      <c r="U2944" s="36">
        <f t="shared" si="1265"/>
        <v>12911.622975725142</v>
      </c>
      <c r="V2944" s="36">
        <f t="shared" si="1266"/>
        <v>7374.4235466383834</v>
      </c>
      <c r="W2944" s="37">
        <f t="shared" si="1267"/>
        <v>5537.1994290867588</v>
      </c>
      <c r="X2944" s="36">
        <f t="shared" si="1268"/>
        <v>5537.1994290867733</v>
      </c>
      <c r="Y2944" s="276">
        <f t="shared" si="1269"/>
        <v>5537.1994290867588</v>
      </c>
      <c r="Z2944" s="36">
        <f t="shared" si="1270"/>
        <v>12911.622975725142</v>
      </c>
      <c r="AA2944" s="36">
        <f t="shared" si="1271"/>
        <v>7374.4235466383834</v>
      </c>
      <c r="AB2944" s="38">
        <f t="shared" si="1256"/>
        <v>-1.4551915228366852E-11</v>
      </c>
      <c r="AD2944" s="142">
        <f t="shared" si="1272"/>
        <v>38</v>
      </c>
      <c r="AH2944" s="103"/>
    </row>
    <row r="2945" spans="1:34">
      <c r="A2945" s="533"/>
      <c r="C2945" s="67" t="str">
        <f>'Terminated loans'!F2135</f>
        <v>E</v>
      </c>
      <c r="D2945" s="19">
        <f>'Terminated loans'!H2135</f>
        <v>143981584</v>
      </c>
      <c r="E2945" s="19">
        <f>'Terminated loans'!I2135</f>
        <v>98</v>
      </c>
      <c r="F2945" s="19" t="str">
        <f>'Terminated loans'!J2135</f>
        <v>COURTAUD J E</v>
      </c>
      <c r="G2945" s="547" t="str">
        <f t="shared" si="1273"/>
        <v>E2</v>
      </c>
      <c r="H2945" s="21">
        <f>'Terminated loans'!L2135</f>
        <v>41493</v>
      </c>
      <c r="I2945" s="21">
        <f>IF(B2945="VELS",'Terminated loans'!M2135,'Terminated loans'!B2135)</f>
        <v>42613</v>
      </c>
      <c r="J2945" s="34">
        <f t="shared" si="1261"/>
        <v>37</v>
      </c>
      <c r="K2945" s="34">
        <f t="shared" si="1257"/>
        <v>88</v>
      </c>
      <c r="L2945" s="34">
        <f t="shared" si="1258"/>
        <v>37</v>
      </c>
      <c r="M2945" s="34">
        <f t="shared" si="1259"/>
        <v>37</v>
      </c>
      <c r="N2945" s="52">
        <f t="shared" si="1260"/>
        <v>37</v>
      </c>
      <c r="O2945" s="318">
        <f>+'Terminated loans'!S2135</f>
        <v>215119</v>
      </c>
      <c r="P2945" s="26">
        <f>+'Terminated loans'!T2135</f>
        <v>0.05</v>
      </c>
      <c r="Q2945" s="536">
        <f t="shared" si="1274"/>
        <v>9.1499999999999998E-2</v>
      </c>
      <c r="R2945" s="222">
        <f t="shared" si="1262"/>
        <v>6285.7826582130165</v>
      </c>
      <c r="S2945" s="36">
        <f t="shared" si="1263"/>
        <v>201980.18062928473</v>
      </c>
      <c r="T2945" s="36">
        <f t="shared" si="1264"/>
        <v>13138.819370715268</v>
      </c>
      <c r="U2945" s="36">
        <f t="shared" si="1265"/>
        <v>30593.777724596963</v>
      </c>
      <c r="V2945" s="36">
        <f t="shared" si="1266"/>
        <v>17454.958353881637</v>
      </c>
      <c r="W2945" s="37">
        <f t="shared" si="1267"/>
        <v>13138.819370715326</v>
      </c>
      <c r="X2945" s="36">
        <f t="shared" si="1268"/>
        <v>13138.819370715268</v>
      </c>
      <c r="Y2945" s="276">
        <f t="shared" si="1269"/>
        <v>13138.819370715326</v>
      </c>
      <c r="Z2945" s="36">
        <f t="shared" si="1270"/>
        <v>30593.777724596963</v>
      </c>
      <c r="AA2945" s="36">
        <f t="shared" si="1271"/>
        <v>17454.958353881637</v>
      </c>
      <c r="AB2945" s="38">
        <f t="shared" si="1256"/>
        <v>5.8207660913467407E-11</v>
      </c>
      <c r="AD2945" s="142">
        <f t="shared" si="1272"/>
        <v>37</v>
      </c>
      <c r="AH2945" s="103"/>
    </row>
    <row r="2946" spans="1:34">
      <c r="A2946" s="533"/>
      <c r="C2946" s="67" t="str">
        <f>'Terminated loans'!F2136</f>
        <v>E</v>
      </c>
      <c r="D2946" s="19">
        <f>'Terminated loans'!H2136</f>
        <v>143982157</v>
      </c>
      <c r="E2946" s="19">
        <f>'Terminated loans'!I2136</f>
        <v>98</v>
      </c>
      <c r="F2946" s="19" t="str">
        <f>'Terminated loans'!J2136</f>
        <v>MUDHOO B N (MUACC 85240)</v>
      </c>
      <c r="G2946" s="547" t="str">
        <f t="shared" si="1273"/>
        <v>E2</v>
      </c>
      <c r="H2946" s="21">
        <f>'Terminated loans'!L2136</f>
        <v>41529</v>
      </c>
      <c r="I2946" s="21">
        <f>IF(B2946="VELS",'Terminated loans'!M2136,'Terminated loans'!B2136)</f>
        <v>42613</v>
      </c>
      <c r="J2946" s="34">
        <f t="shared" si="1261"/>
        <v>36</v>
      </c>
      <c r="K2946" s="34">
        <f t="shared" si="1257"/>
        <v>87</v>
      </c>
      <c r="L2946" s="34">
        <f t="shared" si="1258"/>
        <v>36</v>
      </c>
      <c r="M2946" s="34">
        <f t="shared" si="1259"/>
        <v>36</v>
      </c>
      <c r="N2946" s="52">
        <f t="shared" si="1260"/>
        <v>36</v>
      </c>
      <c r="O2946" s="318">
        <f>+'Terminated loans'!S2136</f>
        <v>240166</v>
      </c>
      <c r="P2946" s="26">
        <f>+'Terminated loans'!T2136</f>
        <v>0.05</v>
      </c>
      <c r="Q2946" s="536">
        <f t="shared" si="1274"/>
        <v>9.1499999999999998E-2</v>
      </c>
      <c r="R2946" s="222">
        <f t="shared" si="1262"/>
        <v>7197.9904740390893</v>
      </c>
      <c r="S2946" s="36">
        <f t="shared" si="1263"/>
        <v>225857.63884334872</v>
      </c>
      <c r="T2946" s="36">
        <f t="shared" si="1264"/>
        <v>14308.361156651285</v>
      </c>
      <c r="U2946" s="36">
        <f t="shared" si="1265"/>
        <v>33270.018222058541</v>
      </c>
      <c r="V2946" s="36">
        <f t="shared" si="1266"/>
        <v>18961.657065407227</v>
      </c>
      <c r="W2946" s="37">
        <f t="shared" si="1267"/>
        <v>14308.361156651314</v>
      </c>
      <c r="X2946" s="36">
        <f t="shared" si="1268"/>
        <v>14308.361156651285</v>
      </c>
      <c r="Y2946" s="276">
        <f t="shared" si="1269"/>
        <v>14308.361156651314</v>
      </c>
      <c r="Z2946" s="36">
        <f t="shared" si="1270"/>
        <v>33270.018222058541</v>
      </c>
      <c r="AA2946" s="36">
        <f t="shared" si="1271"/>
        <v>18961.657065407227</v>
      </c>
      <c r="AB2946" s="38">
        <f t="shared" si="1256"/>
        <v>2.9103830456733704E-11</v>
      </c>
      <c r="AD2946" s="142">
        <f t="shared" si="1272"/>
        <v>36</v>
      </c>
      <c r="AH2946" s="103"/>
    </row>
    <row r="2947" spans="1:34">
      <c r="A2947" s="533"/>
      <c r="C2947" s="67" t="str">
        <f>'Terminated loans'!F2137</f>
        <v>E</v>
      </c>
      <c r="D2947" s="19">
        <f>'Terminated loans'!H2137</f>
        <v>143982483</v>
      </c>
      <c r="E2947" s="19">
        <f>'Terminated loans'!I2137</f>
        <v>98</v>
      </c>
      <c r="F2947" s="19" t="str">
        <f>'Terminated loans'!J2137</f>
        <v>NULLAH A M</v>
      </c>
      <c r="G2947" s="547" t="str">
        <f t="shared" si="1273"/>
        <v>E2</v>
      </c>
      <c r="H2947" s="21">
        <f>'Terminated loans'!L2137</f>
        <v>41621</v>
      </c>
      <c r="I2947" s="21">
        <f>IF(B2947="VELS",'Terminated loans'!M2137,'Terminated loans'!B2137)</f>
        <v>42613</v>
      </c>
      <c r="J2947" s="34">
        <f t="shared" si="1261"/>
        <v>33</v>
      </c>
      <c r="K2947" s="34">
        <f t="shared" si="1257"/>
        <v>84</v>
      </c>
      <c r="L2947" s="34">
        <f t="shared" si="1258"/>
        <v>33</v>
      </c>
      <c r="M2947" s="34">
        <f t="shared" si="1259"/>
        <v>33</v>
      </c>
      <c r="N2947" s="52">
        <f t="shared" si="1260"/>
        <v>33</v>
      </c>
      <c r="O2947" s="318">
        <f>+'Terminated loans'!S2137</f>
        <v>361400</v>
      </c>
      <c r="P2947" s="26">
        <f>+'Terminated loans'!T2137</f>
        <v>0.05</v>
      </c>
      <c r="Q2947" s="536">
        <f t="shared" si="1274"/>
        <v>9.1499999999999998E-2</v>
      </c>
      <c r="R2947" s="222">
        <f t="shared" si="1262"/>
        <v>11744.444756062197</v>
      </c>
      <c r="S2947" s="36">
        <f t="shared" si="1263"/>
        <v>341507.27503255528</v>
      </c>
      <c r="T2947" s="36">
        <f t="shared" si="1264"/>
        <v>19892.724967444723</v>
      </c>
      <c r="U2947" s="36">
        <f t="shared" si="1265"/>
        <v>46059.401917497162</v>
      </c>
      <c r="V2947" s="36">
        <f t="shared" si="1266"/>
        <v>26166.676950052555</v>
      </c>
      <c r="W2947" s="37">
        <f t="shared" si="1267"/>
        <v>19892.724967444607</v>
      </c>
      <c r="X2947" s="36">
        <f t="shared" si="1268"/>
        <v>19892.724967444723</v>
      </c>
      <c r="Y2947" s="276">
        <f t="shared" si="1269"/>
        <v>19892.724967444607</v>
      </c>
      <c r="Z2947" s="36">
        <f t="shared" si="1270"/>
        <v>46059.401917497162</v>
      </c>
      <c r="AA2947" s="36">
        <f t="shared" si="1271"/>
        <v>26166.676950052555</v>
      </c>
      <c r="AB2947" s="38">
        <f t="shared" si="1256"/>
        <v>-1.1641532182693481E-10</v>
      </c>
      <c r="AD2947" s="142">
        <f t="shared" si="1272"/>
        <v>33</v>
      </c>
      <c r="AH2947" s="103"/>
    </row>
    <row r="2948" spans="1:34">
      <c r="A2948" s="533"/>
      <c r="C2948" s="67" t="str">
        <f>'Terminated loans'!F2138</f>
        <v>E</v>
      </c>
      <c r="D2948" s="19">
        <f>'Terminated loans'!H2138</f>
        <v>143983757</v>
      </c>
      <c r="E2948" s="19">
        <f>'Terminated loans'!I2138</f>
        <v>98</v>
      </c>
      <c r="F2948" s="19" t="str">
        <f>'Terminated loans'!J2138</f>
        <v>RAMNARAIN-PURMAH J S</v>
      </c>
      <c r="G2948" s="547" t="str">
        <f t="shared" si="1273"/>
        <v>E2</v>
      </c>
      <c r="H2948" s="21">
        <f>'Terminated loans'!L2138</f>
        <v>41856</v>
      </c>
      <c r="I2948" s="21">
        <f>IF(B2948="VELS",'Terminated loans'!M2138,'Terminated loans'!B2138)</f>
        <v>42613</v>
      </c>
      <c r="J2948" s="34">
        <f t="shared" si="1261"/>
        <v>25</v>
      </c>
      <c r="K2948" s="34">
        <f t="shared" si="1257"/>
        <v>76</v>
      </c>
      <c r="L2948" s="34">
        <f t="shared" si="1258"/>
        <v>25</v>
      </c>
      <c r="M2948" s="34">
        <f t="shared" si="1259"/>
        <v>25</v>
      </c>
      <c r="N2948" s="52">
        <f t="shared" si="1260"/>
        <v>25</v>
      </c>
      <c r="O2948" s="318">
        <f>+'Terminated loans'!S2138</f>
        <v>400499</v>
      </c>
      <c r="P2948" s="26">
        <f>+'Terminated loans'!T2138</f>
        <v>0.05</v>
      </c>
      <c r="Q2948" s="536">
        <f t="shared" si="1274"/>
        <v>9.1499999999999998E-2</v>
      </c>
      <c r="R2948" s="222">
        <f t="shared" si="1262"/>
        <v>16902.137647838739</v>
      </c>
      <c r="S2948" s="36">
        <f t="shared" si="1263"/>
        <v>383395.34505925531</v>
      </c>
      <c r="T2948" s="36">
        <f t="shared" si="1264"/>
        <v>17103.654940744687</v>
      </c>
      <c r="U2948" s="36">
        <f t="shared" si="1265"/>
        <v>39158.096136713342</v>
      </c>
      <c r="V2948" s="36">
        <f t="shared" si="1266"/>
        <v>22054.44119596848</v>
      </c>
      <c r="W2948" s="37">
        <f t="shared" si="1267"/>
        <v>17103.654940744862</v>
      </c>
      <c r="X2948" s="36">
        <f t="shared" si="1268"/>
        <v>17103.654940744687</v>
      </c>
      <c r="Y2948" s="276">
        <f t="shared" si="1269"/>
        <v>17103.654940744862</v>
      </c>
      <c r="Z2948" s="36">
        <f t="shared" si="1270"/>
        <v>39158.096136713342</v>
      </c>
      <c r="AA2948" s="36">
        <f t="shared" si="1271"/>
        <v>22054.44119596848</v>
      </c>
      <c r="AB2948" s="38">
        <f t="shared" si="1256"/>
        <v>1.7462298274040222E-10</v>
      </c>
      <c r="AD2948" s="142">
        <f t="shared" si="1272"/>
        <v>25</v>
      </c>
      <c r="AH2948" s="103"/>
    </row>
    <row r="2949" spans="1:34">
      <c r="A2949" s="533"/>
      <c r="C2949" s="67" t="str">
        <f>'Terminated loans'!F2139</f>
        <v>E</v>
      </c>
      <c r="D2949" s="19">
        <f>'Terminated loans'!H2139</f>
        <v>143983927</v>
      </c>
      <c r="E2949" s="19">
        <f>'Terminated loans'!I2139</f>
        <v>98</v>
      </c>
      <c r="F2949" s="19" t="str">
        <f>'Terminated loans'!J2139</f>
        <v>CANDASSAMY P P</v>
      </c>
      <c r="G2949" s="547" t="str">
        <f t="shared" si="1273"/>
        <v>E2</v>
      </c>
      <c r="H2949" s="21">
        <f>'Terminated loans'!L2139</f>
        <v>41936</v>
      </c>
      <c r="I2949" s="21">
        <f>IF(B2949="VELS",'Terminated loans'!M2139,'Terminated loans'!B2139)</f>
        <v>42613</v>
      </c>
      <c r="J2949" s="34">
        <f t="shared" si="1261"/>
        <v>22</v>
      </c>
      <c r="K2949" s="34">
        <f t="shared" si="1257"/>
        <v>73</v>
      </c>
      <c r="L2949" s="34">
        <f t="shared" si="1258"/>
        <v>22</v>
      </c>
      <c r="M2949" s="34">
        <f t="shared" si="1259"/>
        <v>22</v>
      </c>
      <c r="N2949" s="52">
        <f t="shared" si="1260"/>
        <v>22</v>
      </c>
      <c r="O2949" s="318">
        <f>+'Terminated loans'!S2139</f>
        <v>208456</v>
      </c>
      <c r="P2949" s="26">
        <f>+'Terminated loans'!T2139</f>
        <v>0.05</v>
      </c>
      <c r="Q2949" s="536">
        <f t="shared" si="1274"/>
        <v>9.1499999999999998E-2</v>
      </c>
      <c r="R2949" s="222">
        <f t="shared" si="1262"/>
        <v>9935.9027087995255</v>
      </c>
      <c r="S2949" s="36">
        <f t="shared" si="1263"/>
        <v>200537.89974247664</v>
      </c>
      <c r="T2949" s="36">
        <f t="shared" si="1264"/>
        <v>7918.1002575233579</v>
      </c>
      <c r="U2949" s="36">
        <f t="shared" si="1265"/>
        <v>18051.959851112915</v>
      </c>
      <c r="V2949" s="36">
        <f t="shared" si="1266"/>
        <v>10133.859593589586</v>
      </c>
      <c r="W2949" s="37">
        <f t="shared" si="1267"/>
        <v>7918.1002575233288</v>
      </c>
      <c r="X2949" s="36">
        <f t="shared" si="1268"/>
        <v>7918.1002575233579</v>
      </c>
      <c r="Y2949" s="276">
        <f t="shared" si="1269"/>
        <v>7918.1002575233288</v>
      </c>
      <c r="Z2949" s="36">
        <f t="shared" si="1270"/>
        <v>18051.959851112915</v>
      </c>
      <c r="AA2949" s="36">
        <f t="shared" si="1271"/>
        <v>10133.859593589586</v>
      </c>
      <c r="AB2949" s="38">
        <f t="shared" si="1256"/>
        <v>-2.9103830456733704E-11</v>
      </c>
      <c r="AD2949" s="142">
        <f t="shared" si="1272"/>
        <v>22</v>
      </c>
      <c r="AH2949" s="103"/>
    </row>
    <row r="2950" spans="1:34">
      <c r="A2950" s="533"/>
      <c r="C2950" s="67" t="str">
        <f>'Terminated loans'!F2140</f>
        <v>E</v>
      </c>
      <c r="D2950" s="19">
        <f>'Terminated loans'!H2140</f>
        <v>143984117</v>
      </c>
      <c r="E2950" s="19">
        <f>'Terminated loans'!I2140</f>
        <v>98</v>
      </c>
      <c r="F2950" s="19" t="str">
        <f>'Terminated loans'!J2140</f>
        <v>GOORRIAH S K Y</v>
      </c>
      <c r="G2950" s="547" t="str">
        <f t="shared" si="1273"/>
        <v>E2</v>
      </c>
      <c r="H2950" s="21">
        <f>'Terminated loans'!L2140</f>
        <v>41817</v>
      </c>
      <c r="I2950" s="21">
        <f>IF(B2950="VELS",'Terminated loans'!M2140,'Terminated loans'!B2140)</f>
        <v>42613</v>
      </c>
      <c r="J2950" s="34">
        <f t="shared" si="1261"/>
        <v>26</v>
      </c>
      <c r="K2950" s="34">
        <f t="shared" si="1257"/>
        <v>77</v>
      </c>
      <c r="L2950" s="34">
        <f t="shared" si="1258"/>
        <v>26</v>
      </c>
      <c r="M2950" s="34">
        <f t="shared" si="1259"/>
        <v>26</v>
      </c>
      <c r="N2950" s="52">
        <f t="shared" si="1260"/>
        <v>26</v>
      </c>
      <c r="O2950" s="318">
        <f>+'Terminated loans'!S2140</f>
        <v>167741</v>
      </c>
      <c r="P2950" s="26">
        <f>+'Terminated loans'!T2140</f>
        <v>0.05</v>
      </c>
      <c r="Q2950" s="536">
        <f t="shared" si="1274"/>
        <v>9.1499999999999998E-2</v>
      </c>
      <c r="R2950" s="222">
        <f t="shared" si="1262"/>
        <v>6820.7641774998474</v>
      </c>
      <c r="S2950" s="36">
        <f t="shared" si="1263"/>
        <v>160315.43031057133</v>
      </c>
      <c r="T2950" s="36">
        <f t="shared" si="1264"/>
        <v>7425.5696894286666</v>
      </c>
      <c r="U2950" s="36">
        <f t="shared" si="1265"/>
        <v>17024.438304424722</v>
      </c>
      <c r="V2950" s="36">
        <f t="shared" si="1266"/>
        <v>9598.8686149960267</v>
      </c>
      <c r="W2950" s="37">
        <f t="shared" si="1267"/>
        <v>7425.5696894286957</v>
      </c>
      <c r="X2950" s="36">
        <f t="shared" si="1268"/>
        <v>7425.5696894286666</v>
      </c>
      <c r="Y2950" s="276">
        <f t="shared" si="1269"/>
        <v>7425.5696894286957</v>
      </c>
      <c r="Z2950" s="36">
        <f t="shared" si="1270"/>
        <v>17024.438304424722</v>
      </c>
      <c r="AA2950" s="36">
        <f t="shared" si="1271"/>
        <v>9598.8686149960267</v>
      </c>
      <c r="AB2950" s="38">
        <f t="shared" si="1256"/>
        <v>2.9103830456733704E-11</v>
      </c>
      <c r="AD2950" s="142">
        <f t="shared" si="1272"/>
        <v>26</v>
      </c>
      <c r="AH2950" s="103"/>
    </row>
    <row r="2951" spans="1:34">
      <c r="A2951" s="533"/>
      <c r="C2951" s="67" t="str">
        <f>'Terminated loans'!F2141</f>
        <v>E</v>
      </c>
      <c r="D2951" s="19">
        <f>'Terminated loans'!H2141</f>
        <v>143984583</v>
      </c>
      <c r="E2951" s="19">
        <f>'Terminated loans'!I2141</f>
        <v>98</v>
      </c>
      <c r="F2951" s="19" t="str">
        <f>'Terminated loans'!J2141</f>
        <v>GOORRIAH S K Y</v>
      </c>
      <c r="G2951" s="547" t="str">
        <f t="shared" si="1273"/>
        <v>E2</v>
      </c>
      <c r="H2951" s="21">
        <f>'Terminated loans'!L2141</f>
        <v>41925</v>
      </c>
      <c r="I2951" s="21">
        <f>IF(B2951="VELS",'Terminated loans'!M2141,'Terminated loans'!B2141)</f>
        <v>42613</v>
      </c>
      <c r="J2951" s="34">
        <f t="shared" si="1261"/>
        <v>23</v>
      </c>
      <c r="K2951" s="34">
        <f t="shared" si="1257"/>
        <v>74</v>
      </c>
      <c r="L2951" s="34">
        <f t="shared" si="1258"/>
        <v>23</v>
      </c>
      <c r="M2951" s="34">
        <f t="shared" si="1259"/>
        <v>23</v>
      </c>
      <c r="N2951" s="52">
        <f t="shared" si="1260"/>
        <v>23</v>
      </c>
      <c r="O2951" s="318">
        <f>+'Terminated loans'!S2141</f>
        <v>235130</v>
      </c>
      <c r="P2951" s="26">
        <f>+'Terminated loans'!T2141</f>
        <v>0.05</v>
      </c>
      <c r="Q2951" s="536">
        <f t="shared" si="1274"/>
        <v>9.1499999999999998E-2</v>
      </c>
      <c r="R2951" s="222">
        <f t="shared" si="1262"/>
        <v>10741.987507344102</v>
      </c>
      <c r="S2951" s="36">
        <f t="shared" si="1263"/>
        <v>225827.29144900187</v>
      </c>
      <c r="T2951" s="36">
        <f t="shared" si="1264"/>
        <v>9302.7085509981262</v>
      </c>
      <c r="U2951" s="36">
        <f t="shared" si="1265"/>
        <v>21238.421219912387</v>
      </c>
      <c r="V2951" s="36">
        <f t="shared" si="1266"/>
        <v>11935.712668914377</v>
      </c>
      <c r="W2951" s="37">
        <f t="shared" si="1267"/>
        <v>9302.7085509980097</v>
      </c>
      <c r="X2951" s="36">
        <f t="shared" si="1268"/>
        <v>9302.7085509981262</v>
      </c>
      <c r="Y2951" s="276">
        <f t="shared" si="1269"/>
        <v>9302.7085509980097</v>
      </c>
      <c r="Z2951" s="36">
        <f t="shared" si="1270"/>
        <v>21238.421219912387</v>
      </c>
      <c r="AA2951" s="36">
        <f t="shared" si="1271"/>
        <v>11935.712668914377</v>
      </c>
      <c r="AB2951" s="38">
        <f t="shared" si="1256"/>
        <v>-1.1641532182693481E-10</v>
      </c>
      <c r="AD2951" s="142">
        <f t="shared" si="1272"/>
        <v>23</v>
      </c>
      <c r="AH2951" s="103"/>
    </row>
    <row r="2952" spans="1:34">
      <c r="A2952" s="533"/>
      <c r="C2952" s="67" t="str">
        <f>'Terminated loans'!F2142</f>
        <v>E</v>
      </c>
      <c r="D2952" s="19">
        <f>'Terminated loans'!H2142</f>
        <v>143985059</v>
      </c>
      <c r="E2952" s="19">
        <f>'Terminated loans'!I2142</f>
        <v>98</v>
      </c>
      <c r="F2952" s="19" t="str">
        <f>'Terminated loans'!J2142</f>
        <v>BISMOHUN L</v>
      </c>
      <c r="G2952" s="547" t="str">
        <f t="shared" si="1273"/>
        <v>E2</v>
      </c>
      <c r="H2952" s="21">
        <f>'Terminated loans'!L2142</f>
        <v>42031</v>
      </c>
      <c r="I2952" s="21">
        <f>IF(B2952="VELS",'Terminated loans'!M2142,'Terminated loans'!B2142)</f>
        <v>42613</v>
      </c>
      <c r="J2952" s="34">
        <f t="shared" si="1261"/>
        <v>19</v>
      </c>
      <c r="K2952" s="34">
        <f t="shared" si="1257"/>
        <v>70</v>
      </c>
      <c r="L2952" s="34">
        <f t="shared" si="1258"/>
        <v>19</v>
      </c>
      <c r="M2952" s="34">
        <f t="shared" si="1259"/>
        <v>19</v>
      </c>
      <c r="N2952" s="52">
        <f t="shared" si="1260"/>
        <v>19</v>
      </c>
      <c r="O2952" s="318">
        <f>+'Terminated loans'!S2142</f>
        <v>76246</v>
      </c>
      <c r="P2952" s="26">
        <f>+'Terminated loans'!T2142</f>
        <v>0.05</v>
      </c>
      <c r="Q2952" s="536">
        <f t="shared" si="1274"/>
        <v>9.1499999999999998E-2</v>
      </c>
      <c r="R2952" s="222">
        <f t="shared" si="1262"/>
        <v>4182.2390257255511</v>
      </c>
      <c r="S2952" s="36">
        <f t="shared" si="1263"/>
        <v>73713.821819635472</v>
      </c>
      <c r="T2952" s="36">
        <f t="shared" si="1264"/>
        <v>2532.1781803645281</v>
      </c>
      <c r="U2952" s="36">
        <f t="shared" si="1265"/>
        <v>5748.7196691499557</v>
      </c>
      <c r="V2952" s="36">
        <f t="shared" si="1266"/>
        <v>3216.5414887854713</v>
      </c>
      <c r="W2952" s="37">
        <f t="shared" si="1267"/>
        <v>2532.1781803644844</v>
      </c>
      <c r="X2952" s="36">
        <f t="shared" si="1268"/>
        <v>2532.1781803645281</v>
      </c>
      <c r="Y2952" s="276">
        <f t="shared" si="1269"/>
        <v>2532.1781803644844</v>
      </c>
      <c r="Z2952" s="36">
        <f t="shared" si="1270"/>
        <v>5748.7196691499557</v>
      </c>
      <c r="AA2952" s="36">
        <f t="shared" si="1271"/>
        <v>3216.5414887854713</v>
      </c>
      <c r="AB2952" s="38">
        <f t="shared" si="1256"/>
        <v>-4.3655745685100555E-11</v>
      </c>
      <c r="AD2952" s="142">
        <f t="shared" si="1272"/>
        <v>19</v>
      </c>
      <c r="AH2952" s="103"/>
    </row>
    <row r="2953" spans="1:34">
      <c r="A2953" s="533"/>
      <c r="C2953" s="67" t="str">
        <f>'Terminated loans'!F2143</f>
        <v>E</v>
      </c>
      <c r="D2953" s="19">
        <f>'Terminated loans'!H2143</f>
        <v>143985644</v>
      </c>
      <c r="E2953" s="19">
        <f>'Terminated loans'!I2143</f>
        <v>98</v>
      </c>
      <c r="F2953" s="19" t="str">
        <f>'Terminated loans'!J2143</f>
        <v>COURTAUD J E</v>
      </c>
      <c r="G2953" s="547" t="str">
        <f t="shared" si="1273"/>
        <v>E2</v>
      </c>
      <c r="H2953" s="21">
        <f>'Terminated loans'!L2143</f>
        <v>42195</v>
      </c>
      <c r="I2953" s="21">
        <f>IF(B2953="VELS",'Terminated loans'!M2143,'Terminated loans'!B2143)</f>
        <v>42613</v>
      </c>
      <c r="J2953" s="34">
        <f t="shared" si="1261"/>
        <v>14</v>
      </c>
      <c r="K2953" s="34">
        <f t="shared" si="1257"/>
        <v>65</v>
      </c>
      <c r="L2953" s="34">
        <f t="shared" si="1258"/>
        <v>14</v>
      </c>
      <c r="M2953" s="34">
        <f t="shared" si="1259"/>
        <v>14</v>
      </c>
      <c r="N2953" s="52">
        <f t="shared" si="1260"/>
        <v>14</v>
      </c>
      <c r="O2953" s="318">
        <f>+'Terminated loans'!S2143</f>
        <v>125555</v>
      </c>
      <c r="P2953" s="26">
        <f>+'Terminated loans'!T2143</f>
        <v>0.05</v>
      </c>
      <c r="Q2953" s="536">
        <f t="shared" si="1274"/>
        <v>9.1499999999999998E-2</v>
      </c>
      <c r="R2953" s="222">
        <f t="shared" si="1262"/>
        <v>9250.9956775707851</v>
      </c>
      <c r="S2953" s="36">
        <f t="shared" si="1263"/>
        <v>122399.06273931111</v>
      </c>
      <c r="T2953" s="36">
        <f t="shared" si="1264"/>
        <v>3155.9372606888937</v>
      </c>
      <c r="U2953" s="36">
        <f t="shared" si="1265"/>
        <v>7114.8767466798017</v>
      </c>
      <c r="V2953" s="36">
        <f t="shared" si="1266"/>
        <v>3958.9394859909953</v>
      </c>
      <c r="W2953" s="37">
        <f t="shared" si="1267"/>
        <v>3155.9372606888064</v>
      </c>
      <c r="X2953" s="36">
        <f t="shared" si="1268"/>
        <v>3155.9372606888937</v>
      </c>
      <c r="Y2953" s="276">
        <f t="shared" si="1269"/>
        <v>3155.9372606888064</v>
      </c>
      <c r="Z2953" s="36">
        <f t="shared" si="1270"/>
        <v>7114.8767466798017</v>
      </c>
      <c r="AA2953" s="36">
        <f t="shared" si="1271"/>
        <v>3958.9394859909953</v>
      </c>
      <c r="AB2953" s="38">
        <f t="shared" si="1256"/>
        <v>-8.7311491370201111E-11</v>
      </c>
      <c r="AD2953" s="142">
        <f t="shared" si="1272"/>
        <v>14</v>
      </c>
      <c r="AH2953" s="103"/>
    </row>
    <row r="2954" spans="1:34">
      <c r="A2954" s="533"/>
      <c r="C2954" s="67" t="str">
        <f>'Terminated loans'!F2144</f>
        <v>E</v>
      </c>
      <c r="D2954" s="19">
        <f>'Terminated loans'!H2144</f>
        <v>143995798</v>
      </c>
      <c r="E2954" s="19">
        <f>'Terminated loans'!I2144</f>
        <v>98</v>
      </c>
      <c r="F2954" s="19" t="str">
        <f>'Terminated loans'!J2144</f>
        <v>DAUGUET J G</v>
      </c>
      <c r="G2954" s="547" t="str">
        <f t="shared" si="1273"/>
        <v>C2</v>
      </c>
      <c r="H2954" s="21">
        <f>'Terminated loans'!L2144</f>
        <v>40791</v>
      </c>
      <c r="I2954" s="21">
        <f>IF(B2954="VELS",'Terminated loans'!M2144,'Terminated loans'!B2144)</f>
        <v>42613</v>
      </c>
      <c r="J2954" s="34">
        <f t="shared" si="1261"/>
        <v>60</v>
      </c>
      <c r="K2954" s="34">
        <f t="shared" si="1257"/>
        <v>111</v>
      </c>
      <c r="L2954" s="34">
        <f t="shared" si="1258"/>
        <v>60</v>
      </c>
      <c r="M2954" s="34">
        <f t="shared" si="1259"/>
        <v>60</v>
      </c>
      <c r="N2954" s="52">
        <f t="shared" si="1260"/>
        <v>60</v>
      </c>
      <c r="O2954" s="318">
        <f>+'Terminated loans'!S2144</f>
        <v>30062</v>
      </c>
      <c r="P2954" s="26">
        <f>+'Terminated loans'!T2144</f>
        <v>0.05</v>
      </c>
      <c r="Q2954" s="536">
        <f t="shared" si="1274"/>
        <v>9.9000000000000005E-2</v>
      </c>
      <c r="R2954" s="222">
        <f t="shared" si="1262"/>
        <v>567.30702580625666</v>
      </c>
      <c r="S2954" s="36">
        <f t="shared" si="1263"/>
        <v>26762.449079640981</v>
      </c>
      <c r="T2954" s="36">
        <f t="shared" si="1264"/>
        <v>3299.5509203590191</v>
      </c>
      <c r="U2954" s="36">
        <f t="shared" si="1265"/>
        <v>7275.9724687348062</v>
      </c>
      <c r="V2954" s="36">
        <f t="shared" si="1266"/>
        <v>3976.4215483754051</v>
      </c>
      <c r="W2954" s="37">
        <f t="shared" si="1267"/>
        <v>3299.5509203594011</v>
      </c>
      <c r="X2954" s="36">
        <f t="shared" si="1268"/>
        <v>3299.5509203590191</v>
      </c>
      <c r="Y2954" s="276">
        <f t="shared" si="1269"/>
        <v>3299.5509203594011</v>
      </c>
      <c r="Z2954" s="36">
        <f t="shared" si="1270"/>
        <v>7275.9724687348062</v>
      </c>
      <c r="AA2954" s="36">
        <f t="shared" si="1271"/>
        <v>3976.4215483754051</v>
      </c>
      <c r="AB2954" s="38">
        <f t="shared" si="1256"/>
        <v>3.8198777474462986E-10</v>
      </c>
      <c r="AD2954" s="142">
        <f t="shared" si="1272"/>
        <v>60</v>
      </c>
      <c r="AH2954" s="103"/>
    </row>
    <row r="2955" spans="1:34">
      <c r="A2955" s="533"/>
      <c r="C2955" s="67" t="str">
        <f>'Terminated loans'!F2145</f>
        <v>E</v>
      </c>
      <c r="D2955" s="19">
        <f>'Terminated loans'!H2145</f>
        <v>143996085</v>
      </c>
      <c r="E2955" s="19">
        <f>'Terminated loans'!I2145</f>
        <v>98</v>
      </c>
      <c r="F2955" s="19" t="str">
        <f>'Terminated loans'!J2145</f>
        <v>RAMHEET M</v>
      </c>
      <c r="G2955" s="547" t="str">
        <f t="shared" si="1273"/>
        <v>C2</v>
      </c>
      <c r="H2955" s="21">
        <f>'Terminated loans'!L2145</f>
        <v>40934</v>
      </c>
      <c r="I2955" s="21">
        <f>IF(B2955="VELS",'Terminated loans'!M2145,'Terminated loans'!B2145)</f>
        <v>42613</v>
      </c>
      <c r="J2955" s="34">
        <f t="shared" si="1261"/>
        <v>55</v>
      </c>
      <c r="K2955" s="34">
        <f t="shared" si="1257"/>
        <v>106</v>
      </c>
      <c r="L2955" s="34">
        <f t="shared" si="1258"/>
        <v>55</v>
      </c>
      <c r="M2955" s="34">
        <f t="shared" si="1259"/>
        <v>55</v>
      </c>
      <c r="N2955" s="52">
        <f t="shared" si="1260"/>
        <v>55</v>
      </c>
      <c r="O2955" s="318">
        <f>+'Terminated loans'!S2145</f>
        <v>233497</v>
      </c>
      <c r="P2955" s="26">
        <f>+'Terminated loans'!T2145</f>
        <v>0.05</v>
      </c>
      <c r="Q2955" s="536">
        <f t="shared" si="1274"/>
        <v>9.9000000000000005E-2</v>
      </c>
      <c r="R2955" s="222">
        <f t="shared" si="1262"/>
        <v>4759.2155623437793</v>
      </c>
      <c r="S2955" s="36">
        <f t="shared" si="1263"/>
        <v>209737.11884555937</v>
      </c>
      <c r="T2955" s="36">
        <f t="shared" si="1264"/>
        <v>23759.881154440634</v>
      </c>
      <c r="U2955" s="36">
        <f t="shared" si="1265"/>
        <v>52019.737083351443</v>
      </c>
      <c r="V2955" s="36">
        <f t="shared" si="1266"/>
        <v>28259.855928907869</v>
      </c>
      <c r="W2955" s="37">
        <f t="shared" si="1267"/>
        <v>23759.881154443574</v>
      </c>
      <c r="X2955" s="36">
        <f t="shared" si="1268"/>
        <v>23759.881154440634</v>
      </c>
      <c r="Y2955" s="276">
        <f t="shared" si="1269"/>
        <v>23759.881154443574</v>
      </c>
      <c r="Z2955" s="36">
        <f t="shared" si="1270"/>
        <v>52019.737083351443</v>
      </c>
      <c r="AA2955" s="36">
        <f t="shared" si="1271"/>
        <v>28259.855928907869</v>
      </c>
      <c r="AB2955" s="38">
        <f t="shared" si="1256"/>
        <v>2.9394868761301041E-9</v>
      </c>
      <c r="AD2955" s="142">
        <f t="shared" si="1272"/>
        <v>55</v>
      </c>
      <c r="AH2955" s="103"/>
    </row>
    <row r="2956" spans="1:34">
      <c r="A2956" s="533"/>
      <c r="C2956" s="67" t="str">
        <f>'Terminated loans'!F2146</f>
        <v>E</v>
      </c>
      <c r="D2956" s="19">
        <f>'Terminated loans'!H2146</f>
        <v>143996247</v>
      </c>
      <c r="E2956" s="19">
        <f>'Terminated loans'!I2146</f>
        <v>98</v>
      </c>
      <c r="F2956" s="19" t="str">
        <f>'Terminated loans'!J2146</f>
        <v>GUNNOO N U</v>
      </c>
      <c r="G2956" s="547" t="str">
        <f t="shared" si="1273"/>
        <v>C2</v>
      </c>
      <c r="H2956" s="21">
        <f>'Terminated loans'!L2146</f>
        <v>40941</v>
      </c>
      <c r="I2956" s="21">
        <f>IF(B2956="VELS",'Terminated loans'!M2146,'Terminated loans'!B2146)</f>
        <v>42613</v>
      </c>
      <c r="J2956" s="34">
        <f t="shared" si="1261"/>
        <v>55</v>
      </c>
      <c r="K2956" s="34">
        <f t="shared" si="1257"/>
        <v>106</v>
      </c>
      <c r="L2956" s="34">
        <f t="shared" si="1258"/>
        <v>55</v>
      </c>
      <c r="M2956" s="34">
        <f t="shared" si="1259"/>
        <v>55</v>
      </c>
      <c r="N2956" s="52">
        <f t="shared" si="1260"/>
        <v>55</v>
      </c>
      <c r="O2956" s="318">
        <f>+'Terminated loans'!S2146</f>
        <v>230447</v>
      </c>
      <c r="P2956" s="26">
        <f>+'Terminated loans'!T2146</f>
        <v>0.05</v>
      </c>
      <c r="Q2956" s="536">
        <f t="shared" si="1274"/>
        <v>9.9000000000000005E-2</v>
      </c>
      <c r="R2956" s="222">
        <f t="shared" si="1262"/>
        <v>4697.0494211721652</v>
      </c>
      <c r="S2956" s="36">
        <f t="shared" si="1263"/>
        <v>206997.47674104004</v>
      </c>
      <c r="T2956" s="36">
        <f t="shared" si="1264"/>
        <v>23449.523258959962</v>
      </c>
      <c r="U2956" s="36">
        <f t="shared" si="1265"/>
        <v>51340.241423431988</v>
      </c>
      <c r="V2956" s="36">
        <f t="shared" si="1266"/>
        <v>27890.718164469086</v>
      </c>
      <c r="W2956" s="37">
        <f t="shared" si="1267"/>
        <v>23449.523258962901</v>
      </c>
      <c r="X2956" s="36">
        <f t="shared" si="1268"/>
        <v>23449.523258959962</v>
      </c>
      <c r="Y2956" s="276">
        <f t="shared" si="1269"/>
        <v>23449.523258962901</v>
      </c>
      <c r="Z2956" s="36">
        <f t="shared" si="1270"/>
        <v>51340.241423431988</v>
      </c>
      <c r="AA2956" s="36">
        <f t="shared" si="1271"/>
        <v>27890.718164469086</v>
      </c>
      <c r="AB2956" s="38">
        <f t="shared" si="1256"/>
        <v>2.9394868761301041E-9</v>
      </c>
      <c r="AD2956" s="142">
        <f t="shared" si="1272"/>
        <v>55</v>
      </c>
      <c r="AH2956" s="103"/>
    </row>
    <row r="2957" spans="1:34">
      <c r="A2957" s="533"/>
      <c r="C2957" s="67" t="str">
        <f>'Terminated loans'!F2147</f>
        <v>E</v>
      </c>
      <c r="D2957" s="19">
        <f>'Terminated loans'!H2147</f>
        <v>143996530</v>
      </c>
      <c r="E2957" s="19">
        <f>'Terminated loans'!I2147</f>
        <v>98</v>
      </c>
      <c r="F2957" s="19" t="str">
        <f>'Terminated loans'!J2147</f>
        <v>KHODADIN B N</v>
      </c>
      <c r="G2957" s="547" t="str">
        <f t="shared" si="1273"/>
        <v>C2</v>
      </c>
      <c r="H2957" s="21">
        <f>'Terminated loans'!L2147</f>
        <v>40795</v>
      </c>
      <c r="I2957" s="21">
        <f>IF(B2957="VELS",'Terminated loans'!M2147,'Terminated loans'!B2147)</f>
        <v>42613</v>
      </c>
      <c r="J2957" s="34">
        <f t="shared" si="1261"/>
        <v>60</v>
      </c>
      <c r="K2957" s="34">
        <f t="shared" si="1257"/>
        <v>111</v>
      </c>
      <c r="L2957" s="34">
        <f t="shared" si="1258"/>
        <v>60</v>
      </c>
      <c r="M2957" s="34">
        <f t="shared" si="1259"/>
        <v>60</v>
      </c>
      <c r="N2957" s="52">
        <f t="shared" si="1260"/>
        <v>60</v>
      </c>
      <c r="O2957" s="318">
        <f>+'Terminated loans'!S2147</f>
        <v>207100</v>
      </c>
      <c r="P2957" s="26">
        <f>+'Terminated loans'!T2147</f>
        <v>0.05</v>
      </c>
      <c r="Q2957" s="536">
        <f t="shared" si="1274"/>
        <v>9.9000000000000005E-2</v>
      </c>
      <c r="R2957" s="222">
        <f t="shared" si="1262"/>
        <v>3908.2324876746648</v>
      </c>
      <c r="S2957" s="36">
        <f t="shared" si="1263"/>
        <v>184369.07738652275</v>
      </c>
      <c r="T2957" s="36">
        <f t="shared" si="1264"/>
        <v>22730.922613477247</v>
      </c>
      <c r="U2957" s="36">
        <f t="shared" si="1265"/>
        <v>50124.871873959783</v>
      </c>
      <c r="V2957" s="36">
        <f t="shared" si="1266"/>
        <v>27393.949260479887</v>
      </c>
      <c r="W2957" s="37">
        <f t="shared" si="1267"/>
        <v>22730.922613479896</v>
      </c>
      <c r="X2957" s="36">
        <f t="shared" si="1268"/>
        <v>22730.922613477247</v>
      </c>
      <c r="Y2957" s="276">
        <f t="shared" si="1269"/>
        <v>22730.922613479896</v>
      </c>
      <c r="Z2957" s="36">
        <f t="shared" si="1270"/>
        <v>50124.871873959783</v>
      </c>
      <c r="AA2957" s="36">
        <f t="shared" si="1271"/>
        <v>27393.949260479887</v>
      </c>
      <c r="AB2957" s="38">
        <f t="shared" si="1256"/>
        <v>2.648448571562767E-9</v>
      </c>
      <c r="AD2957" s="142">
        <f t="shared" si="1272"/>
        <v>60</v>
      </c>
      <c r="AH2957" s="103"/>
    </row>
    <row r="2958" spans="1:34">
      <c r="A2958" s="533"/>
      <c r="C2958" s="67" t="str">
        <f>'Terminated loans'!F2148</f>
        <v>E</v>
      </c>
      <c r="D2958" s="19">
        <f>'Terminated loans'!H2148</f>
        <v>143996921</v>
      </c>
      <c r="E2958" s="19">
        <f>'Terminated loans'!I2148</f>
        <v>98</v>
      </c>
      <c r="F2958" s="19" t="str">
        <f>'Terminated loans'!J2148</f>
        <v>SAHADUN S</v>
      </c>
      <c r="G2958" s="547" t="str">
        <f t="shared" si="1273"/>
        <v>C2</v>
      </c>
      <c r="H2958" s="21">
        <f>'Terminated loans'!L2148</f>
        <v>40863</v>
      </c>
      <c r="I2958" s="21">
        <f>IF(B2958="VELS",'Terminated loans'!M2148,'Terminated loans'!B2148)</f>
        <v>42613</v>
      </c>
      <c r="J2958" s="34">
        <f t="shared" ref="J2958" si="1275">ROUND((I2958-H2958)/365*12,0)</f>
        <v>58</v>
      </c>
      <c r="K2958" s="34">
        <f t="shared" si="1257"/>
        <v>109</v>
      </c>
      <c r="L2958" s="34">
        <f t="shared" si="1258"/>
        <v>58</v>
      </c>
      <c r="M2958" s="34">
        <f t="shared" si="1259"/>
        <v>58</v>
      </c>
      <c r="N2958" s="52">
        <f t="shared" si="1260"/>
        <v>58</v>
      </c>
      <c r="O2958" s="318">
        <f>+'Terminated loans'!S2148</f>
        <v>60913</v>
      </c>
      <c r="P2958" s="26">
        <f>+'Terminated loans'!T2148</f>
        <v>0.05</v>
      </c>
      <c r="Q2958" s="536">
        <f t="shared" si="1274"/>
        <v>9.9000000000000005E-2</v>
      </c>
      <c r="R2958" s="222">
        <f t="shared" ref="R2958" si="1276">PMT(P2958/12,L2958,-O2958,0,0)</f>
        <v>1184.4084492545405</v>
      </c>
      <c r="S2958" s="36">
        <f t="shared" ref="S2958" si="1277">(-PV(Q2958/12,L2958,R2958,0,0))</f>
        <v>54421.060489888398</v>
      </c>
      <c r="T2958" s="36">
        <f t="shared" ref="T2958" si="1278">O2958-S2958</f>
        <v>6491.9395101116024</v>
      </c>
      <c r="U2958" s="36">
        <f t="shared" ref="U2958" si="1279">-IF(OR(Q2958="",Q2958=0),0,(CUMIPMT(Q2958/12,L2958,S2958,1,M2958,0)))</f>
        <v>14274.629566875745</v>
      </c>
      <c r="V2958" s="36">
        <f t="shared" ref="V2958" si="1280">-IF(OR(P2958="",P2958=0),0,(CUMIPMT(P2958/12,L2958,O2958,1,M2958,0)))</f>
        <v>7782.6900567633566</v>
      </c>
      <c r="W2958" s="37">
        <f t="shared" ref="W2958" si="1281">IF(ISERROR(U2958-V2958),0,U2958-V2958)</f>
        <v>6491.9395101123882</v>
      </c>
      <c r="X2958" s="36">
        <f t="shared" ref="X2958" si="1282">IF(C2958="O",T2958/AD2958*N2958,T2958)</f>
        <v>6491.9395101116024</v>
      </c>
      <c r="Y2958" s="276">
        <f t="shared" ref="Y2958" si="1283">W2958</f>
        <v>6491.9395101123882</v>
      </c>
      <c r="Z2958" s="36">
        <f t="shared" ref="Z2958" si="1284">-IF(OR(Q2958="",Q2958=0),0,(CUMIPMT(Q2958/12,L2958,S2958,1,L2958,0)))</f>
        <v>14274.629566875745</v>
      </c>
      <c r="AA2958" s="36">
        <f t="shared" ref="AA2958" si="1285">-IF(OR(P2958="",P2958=0),0,(CUMIPMT(P2958/12,L2958,O2958,1,L2958,0)))</f>
        <v>7782.6900567633566</v>
      </c>
      <c r="AB2958" s="38">
        <f t="shared" si="1256"/>
        <v>7.8580342233181E-10</v>
      </c>
      <c r="AD2958" s="142">
        <f t="shared" ref="AD2958" si="1286">IF(L2958&gt;$J$2,$J$2,L2958)</f>
        <v>58</v>
      </c>
      <c r="AH2958" s="103"/>
    </row>
    <row r="2959" spans="1:34">
      <c r="A2959" s="533"/>
      <c r="C2959" s="67" t="str">
        <f>'Terminated loans'!F2149</f>
        <v>N</v>
      </c>
      <c r="D2959" s="19">
        <f>'Terminated loans'!H2149</f>
        <v>143007561</v>
      </c>
      <c r="E2959" s="19">
        <f>'Terminated loans'!I2149</f>
        <v>98</v>
      </c>
      <c r="F2959" s="19" t="str">
        <f>'Terminated loans'!J2149</f>
        <v>BOODHOO S N</v>
      </c>
      <c r="G2959" s="547" t="str">
        <f t="shared" si="1273"/>
        <v>A2</v>
      </c>
      <c r="H2959" s="21">
        <f>'Terminated loans'!L2149</f>
        <v>40044</v>
      </c>
      <c r="I2959" s="21">
        <f>IF(B2959="VELS",'Terminated loans'!M2149,'Terminated loans'!B2149)</f>
        <v>42636</v>
      </c>
      <c r="J2959" s="34">
        <f t="shared" ref="J2959:J2979" si="1287">ROUND((I2959-H2959)/365*12,0)</f>
        <v>85</v>
      </c>
      <c r="K2959" s="34">
        <f t="shared" si="1257"/>
        <v>135</v>
      </c>
      <c r="L2959" s="34">
        <f t="shared" si="1258"/>
        <v>60</v>
      </c>
      <c r="M2959" s="34">
        <f t="shared" si="1259"/>
        <v>60</v>
      </c>
      <c r="N2959" s="52">
        <f t="shared" si="1260"/>
        <v>60</v>
      </c>
      <c r="O2959" s="318">
        <f>+'Terminated loans'!S2149</f>
        <v>1014976</v>
      </c>
      <c r="P2959" s="26">
        <f>+'Terminated loans'!T2149</f>
        <v>0.05</v>
      </c>
      <c r="Q2959" s="536">
        <f t="shared" si="1274"/>
        <v>0.104</v>
      </c>
      <c r="R2959" s="222">
        <f t="shared" ref="R2959:R2979" si="1288">PMT(P2959/12,L2959,-O2959,0,0)</f>
        <v>19153.849239063642</v>
      </c>
      <c r="S2959" s="36">
        <f t="shared" ref="S2959:S2979" si="1289">(-PV(Q2959/12,L2959,R2959,0,0))</f>
        <v>893186.70929428632</v>
      </c>
      <c r="T2959" s="36">
        <f t="shared" ref="T2959:T2979" si="1290">O2959-S2959</f>
        <v>121789.29070571368</v>
      </c>
      <c r="U2959" s="36">
        <f t="shared" ref="U2959:U2979" si="1291">-IF(OR(Q2959="",Q2959=0),0,(CUMIPMT(Q2959/12,L2959,S2959,1,M2959,0)))</f>
        <v>256044.24504952354</v>
      </c>
      <c r="V2959" s="36">
        <f t="shared" ref="V2959:V2979" si="1292">-IF(OR(P2959="",P2959=0),0,(CUMIPMT(P2959/12,L2959,O2959,1,M2959,0)))</f>
        <v>134254.95434381859</v>
      </c>
      <c r="W2959" s="37">
        <f t="shared" ref="W2959:W2979" si="1293">IF(ISERROR(U2959-V2959),0,U2959-V2959)</f>
        <v>121789.29070570495</v>
      </c>
      <c r="X2959" s="36">
        <f t="shared" ref="X2959:X2979" si="1294">IF(C2959="O",T2959/AD2959*N2959,T2959)</f>
        <v>121789.29070571368</v>
      </c>
      <c r="Y2959" s="276">
        <f t="shared" ref="Y2959:Y2979" si="1295">W2959</f>
        <v>121789.29070570495</v>
      </c>
      <c r="Z2959" s="36">
        <f t="shared" ref="Z2959:Z2979" si="1296">-IF(OR(Q2959="",Q2959=0),0,(CUMIPMT(Q2959/12,L2959,S2959,1,L2959,0)))</f>
        <v>256044.24504952354</v>
      </c>
      <c r="AA2959" s="36">
        <f t="shared" ref="AA2959:AA2979" si="1297">-IF(OR(P2959="",P2959=0),0,(CUMIPMT(P2959/12,L2959,O2959,1,L2959,0)))</f>
        <v>134254.95434381859</v>
      </c>
      <c r="AB2959" s="38">
        <f t="shared" si="1256"/>
        <v>-8.7311491370201111E-9</v>
      </c>
      <c r="AD2959" s="142">
        <f t="shared" ref="AD2959:AD2979" si="1298">IF(L2959&gt;$J$2,$J$2,L2959)</f>
        <v>60</v>
      </c>
      <c r="AH2959" s="103"/>
    </row>
    <row r="2960" spans="1:34">
      <c r="A2960" s="533"/>
      <c r="C2960" s="67" t="str">
        <f>'Terminated loans'!F2150</f>
        <v>N</v>
      </c>
      <c r="D2960" s="19">
        <f>'Terminated loans'!H2150</f>
        <v>143021947</v>
      </c>
      <c r="E2960" s="19">
        <f>'Terminated loans'!I2150</f>
        <v>99</v>
      </c>
      <c r="F2960" s="19" t="str">
        <f>'Terminated loans'!J2150</f>
        <v>NANDOO T &amp; S</v>
      </c>
      <c r="G2960" s="547" t="str">
        <f t="shared" si="1273"/>
        <v>A1</v>
      </c>
      <c r="H2960" s="21">
        <f>'Terminated loans'!L2150</f>
        <v>38261</v>
      </c>
      <c r="I2960" s="21">
        <f>IF(B2960="VELS",'Terminated loans'!M2150,'Terminated loans'!B2150)</f>
        <v>42636</v>
      </c>
      <c r="J2960" s="34">
        <f t="shared" si="1287"/>
        <v>144</v>
      </c>
      <c r="K2960" s="34">
        <f t="shared" si="1257"/>
        <v>194</v>
      </c>
      <c r="L2960" s="34">
        <f t="shared" si="1258"/>
        <v>144</v>
      </c>
      <c r="M2960" s="34">
        <f t="shared" si="1259"/>
        <v>144</v>
      </c>
      <c r="N2960" s="52">
        <f t="shared" si="1260"/>
        <v>144</v>
      </c>
      <c r="O2960" s="318">
        <f>+'Terminated loans'!S2150</f>
        <v>660723</v>
      </c>
      <c r="P2960" s="26">
        <f>+'Terminated loans'!T2150</f>
        <v>0.03</v>
      </c>
      <c r="Q2960" s="536">
        <f t="shared" si="1274"/>
        <v>8.6499999999999994E-2</v>
      </c>
      <c r="R2960" s="222">
        <f t="shared" si="1288"/>
        <v>5469.3770481217698</v>
      </c>
      <c r="S2960" s="36">
        <f t="shared" si="1289"/>
        <v>489031.81863027532</v>
      </c>
      <c r="T2960" s="36">
        <f t="shared" si="1290"/>
        <v>171691.18136972468</v>
      </c>
      <c r="U2960" s="36">
        <f t="shared" si="1291"/>
        <v>298558.47629925451</v>
      </c>
      <c r="V2960" s="36">
        <f t="shared" si="1292"/>
        <v>126867.29492953478</v>
      </c>
      <c r="W2960" s="37">
        <f t="shared" si="1293"/>
        <v>171691.18136971974</v>
      </c>
      <c r="X2960" s="36">
        <f t="shared" si="1294"/>
        <v>171691.18136972468</v>
      </c>
      <c r="Y2960" s="276">
        <f t="shared" si="1295"/>
        <v>171691.18136971974</v>
      </c>
      <c r="Z2960" s="36">
        <f t="shared" si="1296"/>
        <v>298558.47629925451</v>
      </c>
      <c r="AA2960" s="36">
        <f t="shared" si="1297"/>
        <v>126867.29492953478</v>
      </c>
      <c r="AB2960" s="38">
        <f t="shared" si="1256"/>
        <v>-4.9476511776447296E-9</v>
      </c>
      <c r="AD2960" s="142">
        <f t="shared" si="1298"/>
        <v>144</v>
      </c>
      <c r="AH2960" s="103"/>
    </row>
    <row r="2961" spans="1:34">
      <c r="A2961" s="533"/>
      <c r="C2961" s="67" t="str">
        <f>'Terminated loans'!F2151</f>
        <v>E</v>
      </c>
      <c r="D2961" s="19">
        <f>'Terminated loans'!H2151</f>
        <v>143113612</v>
      </c>
      <c r="E2961" s="19">
        <f>'Terminated loans'!I2151</f>
        <v>99</v>
      </c>
      <c r="F2961" s="19" t="str">
        <f>'Terminated loans'!J2151</f>
        <v>BEEGUN V K (SL 2445)</v>
      </c>
      <c r="G2961" s="547" t="str">
        <f t="shared" si="1273"/>
        <v>C1</v>
      </c>
      <c r="H2961" s="21">
        <f>'Terminated loans'!L2151</f>
        <v>40662</v>
      </c>
      <c r="I2961" s="21">
        <f>IF(B2961="VELS",'Terminated loans'!M2151,'Terminated loans'!B2151)</f>
        <v>42643</v>
      </c>
      <c r="J2961" s="34">
        <f t="shared" si="1287"/>
        <v>65</v>
      </c>
      <c r="K2961" s="34">
        <f t="shared" si="1257"/>
        <v>115</v>
      </c>
      <c r="L2961" s="34">
        <f t="shared" si="1258"/>
        <v>65</v>
      </c>
      <c r="M2961" s="34">
        <f t="shared" si="1259"/>
        <v>65</v>
      </c>
      <c r="N2961" s="52">
        <f t="shared" si="1260"/>
        <v>65</v>
      </c>
      <c r="O2961" s="318">
        <f>+'Terminated loans'!S2151</f>
        <v>4529124</v>
      </c>
      <c r="P2961" s="26">
        <f>+'Terminated loans'!T2151</f>
        <v>0.03</v>
      </c>
      <c r="Q2961" s="536">
        <f t="shared" si="1274"/>
        <v>8.1500000000000003E-2</v>
      </c>
      <c r="R2961" s="222">
        <f t="shared" si="1288"/>
        <v>75580.369250772084</v>
      </c>
      <c r="S2961" s="36">
        <f t="shared" si="1289"/>
        <v>3961060.4366905433</v>
      </c>
      <c r="T2961" s="36">
        <f t="shared" si="1290"/>
        <v>568063.56330945669</v>
      </c>
      <c r="U2961" s="36">
        <f t="shared" si="1291"/>
        <v>951663.5646097092</v>
      </c>
      <c r="V2961" s="36">
        <f t="shared" si="1292"/>
        <v>383600.00130018592</v>
      </c>
      <c r="W2961" s="37">
        <f t="shared" si="1293"/>
        <v>568063.56330952328</v>
      </c>
      <c r="X2961" s="36">
        <f t="shared" si="1294"/>
        <v>568063.56330945669</v>
      </c>
      <c r="Y2961" s="276">
        <f t="shared" si="1295"/>
        <v>568063.56330952328</v>
      </c>
      <c r="Z2961" s="36">
        <f t="shared" si="1296"/>
        <v>951663.5646097092</v>
      </c>
      <c r="AA2961" s="36">
        <f t="shared" si="1297"/>
        <v>383600.00130018592</v>
      </c>
      <c r="AB2961" s="38">
        <f t="shared" si="1256"/>
        <v>6.6589564085006714E-8</v>
      </c>
      <c r="AD2961" s="142">
        <f t="shared" si="1298"/>
        <v>65</v>
      </c>
      <c r="AH2961" s="103"/>
    </row>
    <row r="2962" spans="1:34">
      <c r="A2962" s="533"/>
      <c r="C2962" s="67" t="str">
        <f>'Terminated loans'!F2152</f>
        <v>E</v>
      </c>
      <c r="D2962" s="19">
        <f>'Terminated loans'!H2152</f>
        <v>143134970</v>
      </c>
      <c r="E2962" s="19">
        <f>'Terminated loans'!I2152</f>
        <v>99</v>
      </c>
      <c r="F2962" s="19" t="str">
        <f>'Terminated loans'!J2152</f>
        <v>LAFLEUR J B L (SL 1790)</v>
      </c>
      <c r="G2962" s="547" t="str">
        <f t="shared" si="1273"/>
        <v>A1</v>
      </c>
      <c r="H2962" s="21">
        <f>'Terminated loans'!L2152</f>
        <v>40184</v>
      </c>
      <c r="I2962" s="21">
        <f>IF(B2962="VELS",'Terminated loans'!M2152,'Terminated loans'!B2152)</f>
        <v>42643</v>
      </c>
      <c r="J2962" s="34">
        <f t="shared" si="1287"/>
        <v>81</v>
      </c>
      <c r="K2962" s="34">
        <f t="shared" si="1257"/>
        <v>131</v>
      </c>
      <c r="L2962" s="34">
        <f t="shared" si="1258"/>
        <v>81</v>
      </c>
      <c r="M2962" s="34">
        <f t="shared" si="1259"/>
        <v>81</v>
      </c>
      <c r="N2962" s="52">
        <f t="shared" si="1260"/>
        <v>81</v>
      </c>
      <c r="O2962" s="318">
        <f>+'Terminated loans'!S2152</f>
        <v>3144378</v>
      </c>
      <c r="P2962" s="26">
        <f>+'Terminated loans'!T2152</f>
        <v>0.03</v>
      </c>
      <c r="Q2962" s="536">
        <f t="shared" si="1274"/>
        <v>8.6499999999999994E-2</v>
      </c>
      <c r="R2962" s="222">
        <f t="shared" si="1288"/>
        <v>42930.855812518857</v>
      </c>
      <c r="S2962" s="36">
        <f t="shared" si="1289"/>
        <v>2627057.1511393678</v>
      </c>
      <c r="T2962" s="36">
        <f t="shared" si="1290"/>
        <v>517320.84886063216</v>
      </c>
      <c r="U2962" s="36">
        <f t="shared" si="1291"/>
        <v>850342.16967463214</v>
      </c>
      <c r="V2962" s="36">
        <f t="shared" si="1292"/>
        <v>333021.32081402699</v>
      </c>
      <c r="W2962" s="37">
        <f t="shared" si="1293"/>
        <v>517320.84886060515</v>
      </c>
      <c r="X2962" s="36">
        <f t="shared" si="1294"/>
        <v>517320.84886063216</v>
      </c>
      <c r="Y2962" s="276">
        <f t="shared" si="1295"/>
        <v>517320.84886060515</v>
      </c>
      <c r="Z2962" s="36">
        <f t="shared" si="1296"/>
        <v>850342.16967463214</v>
      </c>
      <c r="AA2962" s="36">
        <f t="shared" si="1297"/>
        <v>333021.32081402699</v>
      </c>
      <c r="AB2962" s="38">
        <f t="shared" si="1256"/>
        <v>-2.7008354663848877E-8</v>
      </c>
      <c r="AD2962" s="142">
        <f t="shared" si="1298"/>
        <v>81</v>
      </c>
      <c r="AH2962" s="103"/>
    </row>
    <row r="2963" spans="1:34">
      <c r="A2963" s="533"/>
      <c r="C2963" s="67" t="str">
        <f>'Terminated loans'!F2153</f>
        <v>E</v>
      </c>
      <c r="D2963" s="19">
        <f>'Terminated loans'!H2153</f>
        <v>143365220</v>
      </c>
      <c r="E2963" s="19">
        <f>'Terminated loans'!I2153</f>
        <v>99</v>
      </c>
      <c r="F2963" s="19" t="str">
        <f>'Terminated loans'!J2153</f>
        <v>DAUGUET J B G (SL2903)</v>
      </c>
      <c r="G2963" s="547" t="str">
        <f t="shared" si="1273"/>
        <v>D1</v>
      </c>
      <c r="H2963" s="21">
        <f>'Terminated loans'!L2153</f>
        <v>41408</v>
      </c>
      <c r="I2963" s="21">
        <f>IF(B2963="VELS",'Terminated loans'!M2153,'Terminated loans'!B2153)</f>
        <v>42643</v>
      </c>
      <c r="J2963" s="34">
        <f t="shared" si="1287"/>
        <v>41</v>
      </c>
      <c r="K2963" s="34">
        <f t="shared" si="1257"/>
        <v>91</v>
      </c>
      <c r="L2963" s="34">
        <f t="shared" si="1258"/>
        <v>41</v>
      </c>
      <c r="M2963" s="34">
        <f t="shared" si="1259"/>
        <v>41</v>
      </c>
      <c r="N2963" s="52">
        <f t="shared" si="1260"/>
        <v>41</v>
      </c>
      <c r="O2963" s="318">
        <f>+'Terminated loans'!S2153</f>
        <v>2500011</v>
      </c>
      <c r="P2963" s="26">
        <f>+'Terminated loans'!T2153</f>
        <v>0.03</v>
      </c>
      <c r="Q2963" s="536">
        <f t="shared" si="1274"/>
        <v>7.6499999999999999E-2</v>
      </c>
      <c r="R2963" s="222">
        <f t="shared" si="1288"/>
        <v>64230.389647443197</v>
      </c>
      <c r="S2963" s="36">
        <f t="shared" si="1289"/>
        <v>2310972.3851242326</v>
      </c>
      <c r="T2963" s="36">
        <f t="shared" si="1290"/>
        <v>189038.61487576738</v>
      </c>
      <c r="U2963" s="36">
        <f t="shared" si="1291"/>
        <v>322473.59042094788</v>
      </c>
      <c r="V2963" s="36">
        <f t="shared" si="1292"/>
        <v>133434.97554517118</v>
      </c>
      <c r="W2963" s="37">
        <f t="shared" si="1293"/>
        <v>189038.61487577669</v>
      </c>
      <c r="X2963" s="36">
        <f t="shared" si="1294"/>
        <v>189038.61487576738</v>
      </c>
      <c r="Y2963" s="276">
        <f t="shared" si="1295"/>
        <v>189038.61487577669</v>
      </c>
      <c r="Z2963" s="36">
        <f t="shared" si="1296"/>
        <v>322473.59042094788</v>
      </c>
      <c r="AA2963" s="36">
        <f t="shared" si="1297"/>
        <v>133434.97554517118</v>
      </c>
      <c r="AB2963" s="38">
        <f t="shared" si="1256"/>
        <v>9.3132257461547852E-9</v>
      </c>
      <c r="AD2963" s="142">
        <f t="shared" si="1298"/>
        <v>41</v>
      </c>
      <c r="AH2963" s="103"/>
    </row>
    <row r="2964" spans="1:34">
      <c r="A2964" s="533"/>
      <c r="C2964" s="67" t="str">
        <f>'Terminated loans'!F2154</f>
        <v>E</v>
      </c>
      <c r="D2964" s="19">
        <f>'Terminated loans'!H2154</f>
        <v>143512207</v>
      </c>
      <c r="E2964" s="19">
        <f>'Terminated loans'!I2154</f>
        <v>99</v>
      </c>
      <c r="F2964" s="19" t="str">
        <f>'Terminated loans'!J2154</f>
        <v>JHURRY J (SL 2709)</v>
      </c>
      <c r="G2964" s="547" t="str">
        <f t="shared" si="1273"/>
        <v>D1</v>
      </c>
      <c r="H2964" s="21">
        <f>'Terminated loans'!L2154</f>
        <v>41059</v>
      </c>
      <c r="I2964" s="21">
        <f>IF(B2964="VELS",'Terminated loans'!M2154,'Terminated loans'!B2154)</f>
        <v>42643</v>
      </c>
      <c r="J2964" s="34">
        <f t="shared" si="1287"/>
        <v>52</v>
      </c>
      <c r="K2964" s="34">
        <f t="shared" si="1257"/>
        <v>102</v>
      </c>
      <c r="L2964" s="34">
        <f t="shared" si="1258"/>
        <v>52</v>
      </c>
      <c r="M2964" s="34">
        <f t="shared" si="1259"/>
        <v>52</v>
      </c>
      <c r="N2964" s="52">
        <f t="shared" si="1260"/>
        <v>52</v>
      </c>
      <c r="O2964" s="318">
        <f>+'Terminated loans'!S2154</f>
        <v>601116</v>
      </c>
      <c r="P2964" s="26">
        <f>+'Terminated loans'!T2154</f>
        <v>0.03</v>
      </c>
      <c r="Q2964" s="536">
        <f t="shared" si="1274"/>
        <v>7.6499999999999999E-2</v>
      </c>
      <c r="R2964" s="222">
        <f t="shared" si="1288"/>
        <v>12342.017309444633</v>
      </c>
      <c r="S2964" s="36">
        <f t="shared" si="1289"/>
        <v>544787.55924972205</v>
      </c>
      <c r="T2964" s="36">
        <f t="shared" si="1290"/>
        <v>56328.44075027795</v>
      </c>
      <c r="U2964" s="36">
        <f t="shared" si="1291"/>
        <v>96997.340841401019</v>
      </c>
      <c r="V2964" s="36">
        <f t="shared" si="1292"/>
        <v>40668.900091120857</v>
      </c>
      <c r="W2964" s="37">
        <f t="shared" si="1293"/>
        <v>56328.440750280162</v>
      </c>
      <c r="X2964" s="36">
        <f t="shared" si="1294"/>
        <v>56328.44075027795</v>
      </c>
      <c r="Y2964" s="276">
        <f t="shared" si="1295"/>
        <v>56328.440750280162</v>
      </c>
      <c r="Z2964" s="36">
        <f t="shared" si="1296"/>
        <v>96997.340841401019</v>
      </c>
      <c r="AA2964" s="36">
        <f t="shared" si="1297"/>
        <v>40668.900091120857</v>
      </c>
      <c r="AB2964" s="38">
        <f t="shared" si="1256"/>
        <v>2.2118911147117615E-9</v>
      </c>
      <c r="AD2964" s="142">
        <f t="shared" si="1298"/>
        <v>52</v>
      </c>
      <c r="AH2964" s="103"/>
    </row>
    <row r="2965" spans="1:34">
      <c r="A2965" s="533"/>
      <c r="C2965" s="67" t="str">
        <f>'Terminated loans'!F2155</f>
        <v>E</v>
      </c>
      <c r="D2965" s="19">
        <f>'Terminated loans'!H2155</f>
        <v>143964337</v>
      </c>
      <c r="E2965" s="19">
        <f>'Terminated loans'!I2155</f>
        <v>99</v>
      </c>
      <c r="F2965" s="19" t="str">
        <f>'Terminated loans'!J2155</f>
        <v>GUNNOO N U Z (SL2841)</v>
      </c>
      <c r="G2965" s="547" t="str">
        <f t="shared" si="1273"/>
        <v>D1</v>
      </c>
      <c r="H2965" s="21">
        <f>'Terminated loans'!L2155</f>
        <v>41262</v>
      </c>
      <c r="I2965" s="21">
        <f>IF(B2965="VELS",'Terminated loans'!M2155,'Terminated loans'!B2155)</f>
        <v>42643</v>
      </c>
      <c r="J2965" s="34">
        <f t="shared" si="1287"/>
        <v>45</v>
      </c>
      <c r="K2965" s="34">
        <f t="shared" si="1257"/>
        <v>95</v>
      </c>
      <c r="L2965" s="34">
        <f t="shared" si="1258"/>
        <v>45</v>
      </c>
      <c r="M2965" s="34">
        <f t="shared" si="1259"/>
        <v>45</v>
      </c>
      <c r="N2965" s="52">
        <f t="shared" si="1260"/>
        <v>45</v>
      </c>
      <c r="O2965" s="318">
        <f>+'Terminated loans'!S2155</f>
        <v>4009062</v>
      </c>
      <c r="P2965" s="26">
        <f>+'Terminated loans'!T2155</f>
        <v>0.03</v>
      </c>
      <c r="Q2965" s="536">
        <f t="shared" si="1274"/>
        <v>7.6499999999999999E-2</v>
      </c>
      <c r="R2965" s="222">
        <f t="shared" si="1288"/>
        <v>94306.736049605926</v>
      </c>
      <c r="S2965" s="36">
        <f t="shared" si="1289"/>
        <v>3679230.1733770915</v>
      </c>
      <c r="T2965" s="36">
        <f t="shared" si="1290"/>
        <v>329831.82662290847</v>
      </c>
      <c r="U2965" s="36">
        <f t="shared" si="1291"/>
        <v>564572.948855191</v>
      </c>
      <c r="V2965" s="36">
        <f t="shared" si="1292"/>
        <v>234741.12223226763</v>
      </c>
      <c r="W2965" s="37">
        <f t="shared" si="1293"/>
        <v>329831.82662292337</v>
      </c>
      <c r="X2965" s="36">
        <f t="shared" si="1294"/>
        <v>329831.82662290847</v>
      </c>
      <c r="Y2965" s="276">
        <f t="shared" si="1295"/>
        <v>329831.82662292337</v>
      </c>
      <c r="Z2965" s="36">
        <f t="shared" si="1296"/>
        <v>564572.948855191</v>
      </c>
      <c r="AA2965" s="36">
        <f t="shared" si="1297"/>
        <v>234741.12223226763</v>
      </c>
      <c r="AB2965" s="38">
        <f t="shared" si="1256"/>
        <v>1.4901161193847656E-8</v>
      </c>
      <c r="AD2965" s="142">
        <f t="shared" si="1298"/>
        <v>45</v>
      </c>
      <c r="AH2965" s="103"/>
    </row>
    <row r="2966" spans="1:34">
      <c r="A2966" s="533"/>
      <c r="C2966" s="67" t="str">
        <f>'Terminated loans'!F2156</f>
        <v>E</v>
      </c>
      <c r="D2966" s="19">
        <f>'Terminated loans'!H2156</f>
        <v>143965112</v>
      </c>
      <c r="E2966" s="19">
        <f>'Terminated loans'!I2156</f>
        <v>99</v>
      </c>
      <c r="F2966" s="19" t="str">
        <f>'Terminated loans'!J2156</f>
        <v>JHURRY J(SL 3004)</v>
      </c>
      <c r="G2966" s="547" t="str">
        <f t="shared" si="1273"/>
        <v>E1</v>
      </c>
      <c r="H2966" s="21">
        <f>'Terminated loans'!L2156</f>
        <v>41562</v>
      </c>
      <c r="I2966" s="21">
        <f>IF(B2966="VELS",'Terminated loans'!M2156,'Terminated loans'!B2156)</f>
        <v>42643</v>
      </c>
      <c r="J2966" s="34">
        <f t="shared" si="1287"/>
        <v>36</v>
      </c>
      <c r="K2966" s="34">
        <f t="shared" si="1257"/>
        <v>86</v>
      </c>
      <c r="L2966" s="34">
        <f t="shared" si="1258"/>
        <v>36</v>
      </c>
      <c r="M2966" s="34">
        <f t="shared" si="1259"/>
        <v>36</v>
      </c>
      <c r="N2966" s="52">
        <f t="shared" si="1260"/>
        <v>36</v>
      </c>
      <c r="O2966" s="318">
        <f>+'Terminated loans'!S2156</f>
        <v>3650107</v>
      </c>
      <c r="P2966" s="26">
        <f>+'Terminated loans'!T2156</f>
        <v>0.03</v>
      </c>
      <c r="Q2966" s="536">
        <f t="shared" si="1274"/>
        <v>7.3999999999999996E-2</v>
      </c>
      <c r="R2966" s="222">
        <f t="shared" si="1288"/>
        <v>106149.52684131148</v>
      </c>
      <c r="S2966" s="36">
        <f t="shared" si="1289"/>
        <v>3417529.3408805435</v>
      </c>
      <c r="T2966" s="36">
        <f t="shared" si="1290"/>
        <v>232577.65911945654</v>
      </c>
      <c r="U2966" s="36">
        <f t="shared" si="1291"/>
        <v>403853.62540667132</v>
      </c>
      <c r="V2966" s="36">
        <f t="shared" si="1292"/>
        <v>171275.96628721384</v>
      </c>
      <c r="W2966" s="37">
        <f t="shared" si="1293"/>
        <v>232577.65911945747</v>
      </c>
      <c r="X2966" s="36">
        <f t="shared" si="1294"/>
        <v>232577.65911945654</v>
      </c>
      <c r="Y2966" s="276">
        <f t="shared" si="1295"/>
        <v>232577.65911945747</v>
      </c>
      <c r="Z2966" s="36">
        <f t="shared" si="1296"/>
        <v>403853.62540667132</v>
      </c>
      <c r="AA2966" s="36">
        <f t="shared" si="1297"/>
        <v>171275.96628721384</v>
      </c>
      <c r="AB2966" s="38">
        <f t="shared" si="1256"/>
        <v>9.3132257461547852E-10</v>
      </c>
      <c r="AD2966" s="142">
        <f t="shared" si="1298"/>
        <v>36</v>
      </c>
      <c r="AH2966" s="103"/>
    </row>
    <row r="2967" spans="1:34">
      <c r="A2967" s="533"/>
      <c r="C2967" s="67" t="str">
        <f>'Terminated loans'!F2157</f>
        <v>E</v>
      </c>
      <c r="D2967" s="19">
        <f>'Terminated loans'!H2157</f>
        <v>143981770</v>
      </c>
      <c r="E2967" s="19">
        <f>'Terminated loans'!I2157</f>
        <v>98</v>
      </c>
      <c r="F2967" s="19" t="str">
        <f>'Terminated loans'!J2157</f>
        <v>BOLARAM Y</v>
      </c>
      <c r="G2967" s="547" t="str">
        <f t="shared" si="1273"/>
        <v>E2</v>
      </c>
      <c r="H2967" s="21">
        <f>'Terminated loans'!L2157</f>
        <v>41942</v>
      </c>
      <c r="I2967" s="21">
        <f>IF(B2967="VELS",'Terminated loans'!M2157,'Terminated loans'!B2157)</f>
        <v>42643</v>
      </c>
      <c r="J2967" s="34">
        <f t="shared" si="1287"/>
        <v>23</v>
      </c>
      <c r="K2967" s="34">
        <f t="shared" si="1257"/>
        <v>73</v>
      </c>
      <c r="L2967" s="34">
        <f t="shared" si="1258"/>
        <v>23</v>
      </c>
      <c r="M2967" s="34">
        <f t="shared" si="1259"/>
        <v>23</v>
      </c>
      <c r="N2967" s="52">
        <f t="shared" si="1260"/>
        <v>23</v>
      </c>
      <c r="O2967" s="318">
        <f>+'Terminated loans'!S2157</f>
        <v>71433</v>
      </c>
      <c r="P2967" s="26">
        <f>+'Terminated loans'!T2157</f>
        <v>0.05</v>
      </c>
      <c r="Q2967" s="536">
        <f t="shared" si="1274"/>
        <v>9.1499999999999998E-2</v>
      </c>
      <c r="R2967" s="222">
        <f t="shared" si="1288"/>
        <v>3263.4389214992184</v>
      </c>
      <c r="S2967" s="36">
        <f t="shared" si="1289"/>
        <v>68606.81712276848</v>
      </c>
      <c r="T2967" s="36">
        <f t="shared" si="1290"/>
        <v>2826.1828772315203</v>
      </c>
      <c r="U2967" s="36">
        <f t="shared" si="1291"/>
        <v>6452.278071713532</v>
      </c>
      <c r="V2967" s="36">
        <f t="shared" si="1292"/>
        <v>3626.0951944820263</v>
      </c>
      <c r="W2967" s="37">
        <f t="shared" si="1293"/>
        <v>2826.1828772315057</v>
      </c>
      <c r="X2967" s="36">
        <f t="shared" si="1294"/>
        <v>2826.1828772315203</v>
      </c>
      <c r="Y2967" s="276">
        <f t="shared" si="1295"/>
        <v>2826.1828772315057</v>
      </c>
      <c r="Z2967" s="36">
        <f t="shared" si="1296"/>
        <v>6452.278071713532</v>
      </c>
      <c r="AA2967" s="36">
        <f t="shared" si="1297"/>
        <v>3626.0951944820263</v>
      </c>
      <c r="AB2967" s="38">
        <f t="shared" si="1256"/>
        <v>-1.4551915228366852E-11</v>
      </c>
      <c r="AD2967" s="142">
        <f t="shared" si="1298"/>
        <v>23</v>
      </c>
      <c r="AH2967" s="103"/>
    </row>
    <row r="2968" spans="1:34">
      <c r="A2968" s="533"/>
      <c r="C2968" s="67" t="str">
        <f>'Terminated loans'!F2158</f>
        <v>E</v>
      </c>
      <c r="D2968" s="19">
        <f>'Terminated loans'!H2158</f>
        <v>143982122</v>
      </c>
      <c r="E2968" s="19">
        <f>'Terminated loans'!I2158</f>
        <v>98</v>
      </c>
      <c r="F2968" s="19" t="str">
        <f>'Terminated loans'!J2158</f>
        <v>GUNNOO N U</v>
      </c>
      <c r="G2968" s="547" t="str">
        <f t="shared" si="1273"/>
        <v>E2</v>
      </c>
      <c r="H2968" s="21">
        <f>'Terminated loans'!L2158</f>
        <v>41593</v>
      </c>
      <c r="I2968" s="21">
        <f>IF(B2968="VELS",'Terminated loans'!M2158,'Terminated loans'!B2158)</f>
        <v>42643</v>
      </c>
      <c r="J2968" s="34">
        <f t="shared" si="1287"/>
        <v>35</v>
      </c>
      <c r="K2968" s="34">
        <f t="shared" si="1257"/>
        <v>85</v>
      </c>
      <c r="L2968" s="34">
        <f t="shared" si="1258"/>
        <v>35</v>
      </c>
      <c r="M2968" s="34">
        <f t="shared" si="1259"/>
        <v>35</v>
      </c>
      <c r="N2968" s="52">
        <f t="shared" si="1260"/>
        <v>35</v>
      </c>
      <c r="O2968" s="318">
        <f>+'Terminated loans'!S2158</f>
        <v>250347</v>
      </c>
      <c r="P2968" s="26">
        <f>+'Terminated loans'!T2158</f>
        <v>0.05</v>
      </c>
      <c r="Q2968" s="536">
        <f t="shared" si="1274"/>
        <v>9.1499999999999998E-2</v>
      </c>
      <c r="R2968" s="222">
        <f t="shared" si="1288"/>
        <v>7701.8648734587459</v>
      </c>
      <c r="S2968" s="36">
        <f t="shared" si="1289"/>
        <v>235809.00105101452</v>
      </c>
      <c r="T2968" s="36">
        <f t="shared" si="1290"/>
        <v>14537.998948985478</v>
      </c>
      <c r="U2968" s="36">
        <f t="shared" si="1291"/>
        <v>33756.269520041416</v>
      </c>
      <c r="V2968" s="36">
        <f t="shared" si="1292"/>
        <v>19218.270571056113</v>
      </c>
      <c r="W2968" s="37">
        <f t="shared" si="1293"/>
        <v>14537.998948985303</v>
      </c>
      <c r="X2968" s="36">
        <f t="shared" si="1294"/>
        <v>14537.998948985478</v>
      </c>
      <c r="Y2968" s="276">
        <f t="shared" si="1295"/>
        <v>14537.998948985303</v>
      </c>
      <c r="Z2968" s="36">
        <f t="shared" si="1296"/>
        <v>33756.269520041416</v>
      </c>
      <c r="AA2968" s="36">
        <f t="shared" si="1297"/>
        <v>19218.270571056113</v>
      </c>
      <c r="AB2968" s="38">
        <f t="shared" si="1256"/>
        <v>-1.7462298274040222E-10</v>
      </c>
      <c r="AD2968" s="142">
        <f t="shared" si="1298"/>
        <v>35</v>
      </c>
      <c r="AH2968" s="103"/>
    </row>
    <row r="2969" spans="1:34">
      <c r="A2969" s="533"/>
      <c r="C2969" s="67" t="str">
        <f>'Terminated loans'!F2159</f>
        <v>E</v>
      </c>
      <c r="D2969" s="19">
        <f>'Terminated loans'!H2159</f>
        <v>143982963</v>
      </c>
      <c r="E2969" s="19">
        <f>'Terminated loans'!I2159</f>
        <v>98</v>
      </c>
      <c r="F2969" s="19" t="str">
        <f>'Terminated loans'!J2159</f>
        <v>NULLAH A M</v>
      </c>
      <c r="G2969" s="547" t="str">
        <f t="shared" si="1273"/>
        <v>E2</v>
      </c>
      <c r="H2969" s="21">
        <f>'Terminated loans'!L2159</f>
        <v>41684</v>
      </c>
      <c r="I2969" s="21">
        <f>IF(B2969="VELS",'Terminated loans'!M2159,'Terminated loans'!B2159)</f>
        <v>42643</v>
      </c>
      <c r="J2969" s="34">
        <f t="shared" si="1287"/>
        <v>32</v>
      </c>
      <c r="K2969" s="34">
        <f t="shared" si="1257"/>
        <v>82</v>
      </c>
      <c r="L2969" s="34">
        <f t="shared" si="1258"/>
        <v>32</v>
      </c>
      <c r="M2969" s="34">
        <f t="shared" si="1259"/>
        <v>32</v>
      </c>
      <c r="N2969" s="52">
        <f t="shared" si="1260"/>
        <v>32</v>
      </c>
      <c r="O2969" s="318">
        <f>+'Terminated loans'!S2159</f>
        <v>130487</v>
      </c>
      <c r="P2969" s="26">
        <f>+'Terminated loans'!T2159</f>
        <v>0.05</v>
      </c>
      <c r="Q2969" s="536">
        <f t="shared" si="1274"/>
        <v>9.1499999999999998E-2</v>
      </c>
      <c r="R2969" s="222">
        <f t="shared" si="1288"/>
        <v>4364.0827628948455</v>
      </c>
      <c r="S2969" s="36">
        <f t="shared" si="1289"/>
        <v>123503.18422237068</v>
      </c>
      <c r="T2969" s="36">
        <f t="shared" si="1290"/>
        <v>6983.8157776293228</v>
      </c>
      <c r="U2969" s="36">
        <f t="shared" si="1291"/>
        <v>16147.464190264451</v>
      </c>
      <c r="V2969" s="36">
        <f t="shared" si="1292"/>
        <v>9163.6484126350551</v>
      </c>
      <c r="W2969" s="37">
        <f t="shared" si="1293"/>
        <v>6983.8157776293956</v>
      </c>
      <c r="X2969" s="36">
        <f t="shared" si="1294"/>
        <v>6983.8157776293228</v>
      </c>
      <c r="Y2969" s="276">
        <f t="shared" si="1295"/>
        <v>6983.8157776293956</v>
      </c>
      <c r="Z2969" s="36">
        <f t="shared" si="1296"/>
        <v>16147.464190264451</v>
      </c>
      <c r="AA2969" s="36">
        <f t="shared" si="1297"/>
        <v>9163.6484126350551</v>
      </c>
      <c r="AB2969" s="38">
        <f t="shared" si="1256"/>
        <v>7.2759576141834259E-11</v>
      </c>
      <c r="AD2969" s="142">
        <f t="shared" si="1298"/>
        <v>32</v>
      </c>
      <c r="AH2969" s="103"/>
    </row>
    <row r="2970" spans="1:34">
      <c r="A2970" s="533"/>
      <c r="C2970" s="67" t="str">
        <f>'Terminated loans'!F2160</f>
        <v>E</v>
      </c>
      <c r="D2970" s="19">
        <f>'Terminated loans'!H2160</f>
        <v>143984648</v>
      </c>
      <c r="E2970" s="19">
        <f>'Terminated loans'!I2160</f>
        <v>98</v>
      </c>
      <c r="F2970" s="19" t="str">
        <f>'Terminated loans'!J2160</f>
        <v>JHURRY J</v>
      </c>
      <c r="G2970" s="547" t="str">
        <f t="shared" si="1273"/>
        <v>E2</v>
      </c>
      <c r="H2970" s="21">
        <f>'Terminated loans'!L2160</f>
        <v>41911</v>
      </c>
      <c r="I2970" s="21">
        <f>IF(B2970="VELS",'Terminated loans'!M2160,'Terminated loans'!B2160)</f>
        <v>42643</v>
      </c>
      <c r="J2970" s="34">
        <f t="shared" si="1287"/>
        <v>24</v>
      </c>
      <c r="K2970" s="34">
        <f t="shared" si="1257"/>
        <v>74</v>
      </c>
      <c r="L2970" s="34">
        <f t="shared" si="1258"/>
        <v>24</v>
      </c>
      <c r="M2970" s="34">
        <f t="shared" si="1259"/>
        <v>24</v>
      </c>
      <c r="N2970" s="52">
        <f t="shared" si="1260"/>
        <v>24</v>
      </c>
      <c r="O2970" s="318">
        <f>+'Terminated loans'!S2160</f>
        <v>152661</v>
      </c>
      <c r="P2970" s="26">
        <f>+'Terminated loans'!T2160</f>
        <v>0.05</v>
      </c>
      <c r="Q2970" s="536">
        <f t="shared" si="1274"/>
        <v>9.1499999999999998E-2</v>
      </c>
      <c r="R2970" s="222">
        <f t="shared" si="1288"/>
        <v>6697.4502281926234</v>
      </c>
      <c r="S2970" s="36">
        <f t="shared" si="1289"/>
        <v>146380.84974059937</v>
      </c>
      <c r="T2970" s="36">
        <f t="shared" si="1290"/>
        <v>6280.1502594006306</v>
      </c>
      <c r="U2970" s="36">
        <f t="shared" si="1291"/>
        <v>14357.955736023752</v>
      </c>
      <c r="V2970" s="36">
        <f t="shared" si="1292"/>
        <v>8077.805476622947</v>
      </c>
      <c r="W2970" s="37">
        <f t="shared" si="1293"/>
        <v>6280.1502594008052</v>
      </c>
      <c r="X2970" s="36">
        <f t="shared" si="1294"/>
        <v>6280.1502594006306</v>
      </c>
      <c r="Y2970" s="276">
        <f t="shared" si="1295"/>
        <v>6280.1502594008052</v>
      </c>
      <c r="Z2970" s="36">
        <f t="shared" si="1296"/>
        <v>14357.955736023752</v>
      </c>
      <c r="AA2970" s="36">
        <f t="shared" si="1297"/>
        <v>8077.805476622947</v>
      </c>
      <c r="AB2970" s="38">
        <f t="shared" si="1256"/>
        <v>1.7462298274040222E-10</v>
      </c>
      <c r="AD2970" s="142">
        <f t="shared" si="1298"/>
        <v>24</v>
      </c>
      <c r="AH2970" s="103"/>
    </row>
    <row r="2971" spans="1:34">
      <c r="A2971" s="533"/>
      <c r="C2971" s="67" t="str">
        <f>'Terminated loans'!F2161</f>
        <v>E</v>
      </c>
      <c r="D2971" s="19">
        <f>'Terminated loans'!H2161</f>
        <v>143984907</v>
      </c>
      <c r="E2971" s="19">
        <f>'Terminated loans'!I2161</f>
        <v>98</v>
      </c>
      <c r="F2971" s="19" t="str">
        <f>'Terminated loans'!J2161</f>
        <v>LAFLEUR J B L</v>
      </c>
      <c r="G2971" s="547" t="str">
        <f t="shared" si="1273"/>
        <v>E2</v>
      </c>
      <c r="H2971" s="21">
        <f>'Terminated loans'!L2161</f>
        <v>41976</v>
      </c>
      <c r="I2971" s="21">
        <f>IF(B2971="VELS",'Terminated loans'!M2161,'Terminated loans'!B2161)</f>
        <v>42643</v>
      </c>
      <c r="J2971" s="34">
        <f t="shared" si="1287"/>
        <v>22</v>
      </c>
      <c r="K2971" s="34">
        <f t="shared" si="1257"/>
        <v>72</v>
      </c>
      <c r="L2971" s="34">
        <f t="shared" si="1258"/>
        <v>22</v>
      </c>
      <c r="M2971" s="34">
        <f t="shared" si="1259"/>
        <v>22</v>
      </c>
      <c r="N2971" s="52">
        <f t="shared" si="1260"/>
        <v>22</v>
      </c>
      <c r="O2971" s="318">
        <f>+'Terminated loans'!S2161</f>
        <v>100124</v>
      </c>
      <c r="P2971" s="26">
        <f>+'Terminated loans'!T2161</f>
        <v>0.05</v>
      </c>
      <c r="Q2971" s="536">
        <f t="shared" si="1274"/>
        <v>9.1499999999999998E-2</v>
      </c>
      <c r="R2971" s="222">
        <f t="shared" si="1288"/>
        <v>4772.337197374236</v>
      </c>
      <c r="S2971" s="36">
        <f t="shared" si="1289"/>
        <v>96320.838324709926</v>
      </c>
      <c r="T2971" s="36">
        <f t="shared" si="1290"/>
        <v>3803.1616752900736</v>
      </c>
      <c r="U2971" s="36">
        <f t="shared" si="1291"/>
        <v>8670.5800175232725</v>
      </c>
      <c r="V2971" s="36">
        <f t="shared" si="1292"/>
        <v>4867.4183422332135</v>
      </c>
      <c r="W2971" s="37">
        <f t="shared" si="1293"/>
        <v>3803.1616752900591</v>
      </c>
      <c r="X2971" s="36">
        <f t="shared" si="1294"/>
        <v>3803.1616752900736</v>
      </c>
      <c r="Y2971" s="276">
        <f t="shared" si="1295"/>
        <v>3803.1616752900591</v>
      </c>
      <c r="Z2971" s="36">
        <f t="shared" si="1296"/>
        <v>8670.5800175232725</v>
      </c>
      <c r="AA2971" s="36">
        <f t="shared" si="1297"/>
        <v>4867.4183422332135</v>
      </c>
      <c r="AB2971" s="38">
        <f t="shared" si="1256"/>
        <v>-1.4551915228366852E-11</v>
      </c>
      <c r="AD2971" s="142">
        <f t="shared" si="1298"/>
        <v>22</v>
      </c>
      <c r="AH2971" s="103"/>
    </row>
    <row r="2972" spans="1:34">
      <c r="A2972" s="533"/>
      <c r="C2972" s="67" t="str">
        <f>'Terminated loans'!F2162</f>
        <v>E</v>
      </c>
      <c r="D2972" s="19">
        <f>'Terminated loans'!H2162</f>
        <v>143984990</v>
      </c>
      <c r="E2972" s="19">
        <f>'Terminated loans'!I2162</f>
        <v>98</v>
      </c>
      <c r="F2972" s="19" t="str">
        <f>'Terminated loans'!J2162</f>
        <v>GUNNOO N UL-Z(MUACC129405</v>
      </c>
      <c r="G2972" s="547" t="str">
        <f t="shared" si="1273"/>
        <v>E2</v>
      </c>
      <c r="H2972" s="21">
        <f>'Terminated loans'!L2162</f>
        <v>42108</v>
      </c>
      <c r="I2972" s="21">
        <f>IF(B2972="VELS",'Terminated loans'!M2162,'Terminated loans'!B2162)</f>
        <v>42643</v>
      </c>
      <c r="J2972" s="34">
        <f t="shared" si="1287"/>
        <v>18</v>
      </c>
      <c r="K2972" s="34">
        <f t="shared" si="1257"/>
        <v>68</v>
      </c>
      <c r="L2972" s="34">
        <f t="shared" si="1258"/>
        <v>18</v>
      </c>
      <c r="M2972" s="34">
        <f t="shared" si="1259"/>
        <v>18</v>
      </c>
      <c r="N2972" s="52">
        <f t="shared" si="1260"/>
        <v>18</v>
      </c>
      <c r="O2972" s="318">
        <f>+'Terminated loans'!S2162</f>
        <v>340424</v>
      </c>
      <c r="P2972" s="26">
        <f>+'Terminated loans'!T2162</f>
        <v>0.05</v>
      </c>
      <c r="Q2972" s="536">
        <f t="shared" si="1274"/>
        <v>9.1499999999999998E-2</v>
      </c>
      <c r="R2972" s="222">
        <f t="shared" si="1288"/>
        <v>19669.880696595585</v>
      </c>
      <c r="S2972" s="36">
        <f t="shared" si="1289"/>
        <v>329664.02400427312</v>
      </c>
      <c r="T2972" s="36">
        <f t="shared" si="1290"/>
        <v>10759.975995726883</v>
      </c>
      <c r="U2972" s="36">
        <f t="shared" si="1291"/>
        <v>24393.828534447646</v>
      </c>
      <c r="V2972" s="36">
        <f t="shared" si="1292"/>
        <v>13633.85253872053</v>
      </c>
      <c r="W2972" s="37">
        <f t="shared" si="1293"/>
        <v>10759.975995727116</v>
      </c>
      <c r="X2972" s="36">
        <f t="shared" si="1294"/>
        <v>10759.975995726883</v>
      </c>
      <c r="Y2972" s="276">
        <f t="shared" si="1295"/>
        <v>10759.975995727116</v>
      </c>
      <c r="Z2972" s="36">
        <f t="shared" si="1296"/>
        <v>24393.828534447646</v>
      </c>
      <c r="AA2972" s="36">
        <f t="shared" si="1297"/>
        <v>13633.85253872053</v>
      </c>
      <c r="AB2972" s="38">
        <f t="shared" si="1256"/>
        <v>2.3283064365386963E-10</v>
      </c>
      <c r="AD2972" s="142">
        <f t="shared" si="1298"/>
        <v>18</v>
      </c>
      <c r="AH2972" s="103"/>
    </row>
    <row r="2973" spans="1:34">
      <c r="A2973" s="533"/>
      <c r="C2973" s="67" t="str">
        <f>'Terminated loans'!F2163</f>
        <v>E</v>
      </c>
      <c r="D2973" s="19">
        <f>'Terminated loans'!H2163</f>
        <v>143985601</v>
      </c>
      <c r="E2973" s="19">
        <f>'Terminated loans'!I2163</f>
        <v>98</v>
      </c>
      <c r="F2973" s="19" t="str">
        <f>'Terminated loans'!J2163</f>
        <v>JHURRY J</v>
      </c>
      <c r="G2973" s="547" t="str">
        <f t="shared" si="1273"/>
        <v>E2</v>
      </c>
      <c r="H2973" s="21">
        <f>'Terminated loans'!L2163</f>
        <v>42250</v>
      </c>
      <c r="I2973" s="21">
        <f>IF(B2973="VELS",'Terminated loans'!M2163,'Terminated loans'!B2163)</f>
        <v>42643</v>
      </c>
      <c r="J2973" s="34">
        <f t="shared" si="1287"/>
        <v>13</v>
      </c>
      <c r="K2973" s="34">
        <f t="shared" si="1257"/>
        <v>63</v>
      </c>
      <c r="L2973" s="34">
        <f t="shared" si="1258"/>
        <v>13</v>
      </c>
      <c r="M2973" s="34">
        <f t="shared" si="1259"/>
        <v>13</v>
      </c>
      <c r="N2973" s="52">
        <f t="shared" si="1260"/>
        <v>13</v>
      </c>
      <c r="O2973" s="318">
        <f>+'Terminated loans'!S2163</f>
        <v>80222</v>
      </c>
      <c r="P2973" s="26">
        <f>+'Terminated loans'!T2163</f>
        <v>0.05</v>
      </c>
      <c r="Q2973" s="536">
        <f t="shared" si="1274"/>
        <v>9.1499999999999998E-2</v>
      </c>
      <c r="R2973" s="222">
        <f t="shared" si="1288"/>
        <v>6352.405021064169</v>
      </c>
      <c r="S2973" s="36">
        <f t="shared" si="1289"/>
        <v>78336.541145696625</v>
      </c>
      <c r="T2973" s="36">
        <f t="shared" si="1290"/>
        <v>1885.4588543033751</v>
      </c>
      <c r="U2973" s="36">
        <f t="shared" si="1291"/>
        <v>4244.7241281375609</v>
      </c>
      <c r="V2973" s="36">
        <f t="shared" si="1292"/>
        <v>2359.2652738342149</v>
      </c>
      <c r="W2973" s="37">
        <f t="shared" si="1293"/>
        <v>1885.458854303346</v>
      </c>
      <c r="X2973" s="36">
        <f t="shared" si="1294"/>
        <v>1885.4588543033751</v>
      </c>
      <c r="Y2973" s="276">
        <f t="shared" si="1295"/>
        <v>1885.458854303346</v>
      </c>
      <c r="Z2973" s="36">
        <f t="shared" si="1296"/>
        <v>4244.7241281375609</v>
      </c>
      <c r="AA2973" s="36">
        <f t="shared" si="1297"/>
        <v>2359.2652738342149</v>
      </c>
      <c r="AB2973" s="38">
        <f t="shared" si="1256"/>
        <v>-2.9103830456733704E-11</v>
      </c>
      <c r="AD2973" s="142">
        <f t="shared" si="1298"/>
        <v>13</v>
      </c>
      <c r="AH2973" s="103"/>
    </row>
    <row r="2974" spans="1:34">
      <c r="A2974" s="533"/>
      <c r="C2974" s="67" t="str">
        <f>'Terminated loans'!F2164</f>
        <v>E</v>
      </c>
      <c r="D2974" s="19">
        <f>'Terminated loans'!H2164</f>
        <v>143985660</v>
      </c>
      <c r="E2974" s="19">
        <f>'Terminated loans'!I2164</f>
        <v>98</v>
      </c>
      <c r="F2974" s="19" t="str">
        <f>'Terminated loans'!J2164</f>
        <v>LOTUN L B</v>
      </c>
      <c r="G2974" s="547" t="str">
        <f t="shared" si="1273"/>
        <v>E2</v>
      </c>
      <c r="H2974" s="21">
        <f>'Terminated loans'!L2164</f>
        <v>42331</v>
      </c>
      <c r="I2974" s="21">
        <f>IF(B2974="VELS",'Terminated loans'!M2164,'Terminated loans'!B2164)</f>
        <v>42643</v>
      </c>
      <c r="J2974" s="34">
        <f t="shared" si="1287"/>
        <v>10</v>
      </c>
      <c r="K2974" s="34">
        <f t="shared" si="1257"/>
        <v>60</v>
      </c>
      <c r="L2974" s="34">
        <f t="shared" si="1258"/>
        <v>10</v>
      </c>
      <c r="M2974" s="34">
        <f t="shared" si="1259"/>
        <v>10</v>
      </c>
      <c r="N2974" s="52">
        <f t="shared" si="1260"/>
        <v>10</v>
      </c>
      <c r="O2974" s="318">
        <f>+'Terminated loans'!S2164</f>
        <v>709697</v>
      </c>
      <c r="P2974" s="26">
        <f>+'Terminated loans'!T2164</f>
        <v>0.05</v>
      </c>
      <c r="Q2974" s="536">
        <f t="shared" si="1274"/>
        <v>9.1499999999999998E-2</v>
      </c>
      <c r="R2974" s="222">
        <f t="shared" si="1288"/>
        <v>72606.232475819401</v>
      </c>
      <c r="S2974" s="36">
        <f t="shared" si="1289"/>
        <v>696519.25555571856</v>
      </c>
      <c r="T2974" s="36">
        <f t="shared" si="1290"/>
        <v>13177.744444281445</v>
      </c>
      <c r="U2974" s="36">
        <f t="shared" si="1291"/>
        <v>29543.069202475715</v>
      </c>
      <c r="V2974" s="36">
        <f t="shared" si="1292"/>
        <v>16365.324758194154</v>
      </c>
      <c r="W2974" s="37">
        <f t="shared" si="1293"/>
        <v>13177.744444281561</v>
      </c>
      <c r="X2974" s="36">
        <f t="shared" si="1294"/>
        <v>13177.744444281445</v>
      </c>
      <c r="Y2974" s="276">
        <f t="shared" si="1295"/>
        <v>13177.744444281561</v>
      </c>
      <c r="Z2974" s="36">
        <f t="shared" si="1296"/>
        <v>29543.069202475715</v>
      </c>
      <c r="AA2974" s="36">
        <f t="shared" si="1297"/>
        <v>16365.324758194154</v>
      </c>
      <c r="AB2974" s="38">
        <f t="shared" si="1256"/>
        <v>1.1641532182693481E-10</v>
      </c>
      <c r="AD2974" s="142">
        <f t="shared" si="1298"/>
        <v>10</v>
      </c>
      <c r="AH2974" s="103"/>
    </row>
    <row r="2975" spans="1:34">
      <c r="A2975" s="533"/>
      <c r="C2975" s="67" t="str">
        <f>'Terminated loans'!F2165</f>
        <v>E</v>
      </c>
      <c r="D2975" s="19">
        <f>'Terminated loans'!H2165</f>
        <v>143987752</v>
      </c>
      <c r="E2975" s="19">
        <f>'Terminated loans'!I2165</f>
        <v>99</v>
      </c>
      <c r="F2975" s="19" t="str">
        <f>'Terminated loans'!J2165</f>
        <v>LOTUN L B (SL 3011)</v>
      </c>
      <c r="G2975" s="547" t="str">
        <f t="shared" si="1273"/>
        <v>E1</v>
      </c>
      <c r="H2975" s="21">
        <f>'Terminated loans'!L2165</f>
        <v>41617</v>
      </c>
      <c r="I2975" s="21">
        <f>IF(B2975="VELS",'Terminated loans'!M2165,'Terminated loans'!B2165)</f>
        <v>42643</v>
      </c>
      <c r="J2975" s="34">
        <f t="shared" si="1287"/>
        <v>34</v>
      </c>
      <c r="K2975" s="34">
        <f t="shared" si="1257"/>
        <v>84</v>
      </c>
      <c r="L2975" s="34">
        <f t="shared" si="1258"/>
        <v>34</v>
      </c>
      <c r="M2975" s="34">
        <f t="shared" si="1259"/>
        <v>34</v>
      </c>
      <c r="N2975" s="52">
        <f t="shared" si="1260"/>
        <v>34</v>
      </c>
      <c r="O2975" s="318">
        <f>+'Terminated loans'!S2165</f>
        <v>2309062</v>
      </c>
      <c r="P2975" s="26">
        <f>+'Terminated loans'!T2165</f>
        <v>0.03</v>
      </c>
      <c r="Q2975" s="536">
        <f t="shared" si="1274"/>
        <v>7.3999999999999996E-2</v>
      </c>
      <c r="R2975" s="222">
        <f t="shared" si="1288"/>
        <v>70925.606101091587</v>
      </c>
      <c r="S2975" s="36">
        <f t="shared" si="1289"/>
        <v>2169441.3436055519</v>
      </c>
      <c r="T2975" s="36">
        <f t="shared" si="1290"/>
        <v>139620.65639444813</v>
      </c>
      <c r="U2975" s="36">
        <f t="shared" si="1291"/>
        <v>242029.26383156376</v>
      </c>
      <c r="V2975" s="36">
        <f t="shared" si="1292"/>
        <v>102408.60743711377</v>
      </c>
      <c r="W2975" s="37">
        <f t="shared" si="1293"/>
        <v>139620.65639444999</v>
      </c>
      <c r="X2975" s="36">
        <f t="shared" si="1294"/>
        <v>139620.65639444813</v>
      </c>
      <c r="Y2975" s="276">
        <f t="shared" si="1295"/>
        <v>139620.65639444999</v>
      </c>
      <c r="Z2975" s="36">
        <f t="shared" si="1296"/>
        <v>242029.26383156376</v>
      </c>
      <c r="AA2975" s="36">
        <f t="shared" si="1297"/>
        <v>102408.60743711377</v>
      </c>
      <c r="AB2975" s="38">
        <f t="shared" si="1256"/>
        <v>1.862645149230957E-9</v>
      </c>
      <c r="AD2975" s="142">
        <f t="shared" si="1298"/>
        <v>34</v>
      </c>
      <c r="AH2975" s="103"/>
    </row>
    <row r="2976" spans="1:34">
      <c r="A2976" s="533"/>
      <c r="C2976" s="67" t="str">
        <f>'Terminated loans'!F2166</f>
        <v>E</v>
      </c>
      <c r="D2976" s="19">
        <f>'Terminated loans'!H2166</f>
        <v>143993647</v>
      </c>
      <c r="E2976" s="19">
        <f>'Terminated loans'!I2166</f>
        <v>98</v>
      </c>
      <c r="F2976" s="19" t="str">
        <f>'Terminated loans'!J2166</f>
        <v>SEEGOOLAM T J</v>
      </c>
      <c r="G2976" s="547" t="str">
        <f t="shared" si="1273"/>
        <v>C2</v>
      </c>
      <c r="H2976" s="21">
        <f>'Terminated loans'!L2166</f>
        <v>40802</v>
      </c>
      <c r="I2976" s="21">
        <f>IF(B2976="VELS",'Terminated loans'!M2166,'Terminated loans'!B2166)</f>
        <v>42643</v>
      </c>
      <c r="J2976" s="34">
        <f t="shared" si="1287"/>
        <v>61</v>
      </c>
      <c r="K2976" s="34">
        <f t="shared" si="1257"/>
        <v>111</v>
      </c>
      <c r="L2976" s="34">
        <f t="shared" si="1258"/>
        <v>60</v>
      </c>
      <c r="M2976" s="34">
        <f t="shared" si="1259"/>
        <v>60</v>
      </c>
      <c r="N2976" s="52">
        <f t="shared" si="1260"/>
        <v>60</v>
      </c>
      <c r="O2976" s="318">
        <f>+'Terminated loans'!S2166</f>
        <v>234405</v>
      </c>
      <c r="P2976" s="26">
        <f>+'Terminated loans'!T2166</f>
        <v>0.05</v>
      </c>
      <c r="Q2976" s="536">
        <f t="shared" si="1274"/>
        <v>9.9000000000000005E-2</v>
      </c>
      <c r="R2976" s="222">
        <f t="shared" si="1288"/>
        <v>4423.5115223243829</v>
      </c>
      <c r="S2976" s="36">
        <f t="shared" si="1289"/>
        <v>208677.12981548946</v>
      </c>
      <c r="T2976" s="36">
        <f t="shared" si="1290"/>
        <v>25727.870184510539</v>
      </c>
      <c r="U2976" s="36">
        <f t="shared" si="1291"/>
        <v>56733.561523976532</v>
      </c>
      <c r="V2976" s="36">
        <f t="shared" si="1292"/>
        <v>31005.691339462996</v>
      </c>
      <c r="W2976" s="37">
        <f t="shared" si="1293"/>
        <v>25727.870184513537</v>
      </c>
      <c r="X2976" s="36">
        <f t="shared" si="1294"/>
        <v>25727.870184510539</v>
      </c>
      <c r="Y2976" s="276">
        <f t="shared" si="1295"/>
        <v>25727.870184513537</v>
      </c>
      <c r="Z2976" s="36">
        <f t="shared" si="1296"/>
        <v>56733.561523976532</v>
      </c>
      <c r="AA2976" s="36">
        <f t="shared" si="1297"/>
        <v>31005.691339462996</v>
      </c>
      <c r="AB2976" s="38">
        <f t="shared" si="1256"/>
        <v>2.9976945370435715E-9</v>
      </c>
      <c r="AD2976" s="142">
        <f t="shared" si="1298"/>
        <v>60</v>
      </c>
      <c r="AH2976" s="103"/>
    </row>
    <row r="2977" spans="1:34">
      <c r="A2977" s="533"/>
      <c r="C2977" s="67" t="str">
        <f>'Terminated loans'!F2167</f>
        <v>E</v>
      </c>
      <c r="D2977" s="19">
        <f>'Terminated loans'!H2167</f>
        <v>143997383</v>
      </c>
      <c r="E2977" s="19">
        <f>'Terminated loans'!I2167</f>
        <v>98</v>
      </c>
      <c r="F2977" s="19" t="str">
        <f>'Terminated loans'!J2167</f>
        <v>HOW KING FAT J M N H C</v>
      </c>
      <c r="G2977" s="547" t="str">
        <f t="shared" si="1273"/>
        <v>C2</v>
      </c>
      <c r="H2977" s="21">
        <f>'Terminated loans'!L2167</f>
        <v>40899</v>
      </c>
      <c r="I2977" s="21">
        <f>IF(B2977="VELS",'Terminated loans'!M2167,'Terminated loans'!B2167)</f>
        <v>42643</v>
      </c>
      <c r="J2977" s="34">
        <f t="shared" si="1287"/>
        <v>57</v>
      </c>
      <c r="K2977" s="34">
        <f t="shared" si="1257"/>
        <v>107</v>
      </c>
      <c r="L2977" s="34">
        <f t="shared" si="1258"/>
        <v>57</v>
      </c>
      <c r="M2977" s="34">
        <f t="shared" si="1259"/>
        <v>57</v>
      </c>
      <c r="N2977" s="52">
        <f t="shared" si="1260"/>
        <v>57</v>
      </c>
      <c r="O2977" s="318">
        <f>+'Terminated loans'!S2167</f>
        <v>277506</v>
      </c>
      <c r="P2977" s="26">
        <f>+'Terminated loans'!T2167</f>
        <v>0.05</v>
      </c>
      <c r="Q2977" s="536">
        <f t="shared" si="1274"/>
        <v>9.9000000000000005E-2</v>
      </c>
      <c r="R2977" s="222">
        <f t="shared" si="1288"/>
        <v>5479.6152635733888</v>
      </c>
      <c r="S2977" s="36">
        <f t="shared" si="1289"/>
        <v>248374.26201809652</v>
      </c>
      <c r="T2977" s="36">
        <f t="shared" si="1290"/>
        <v>29131.737981903483</v>
      </c>
      <c r="U2977" s="36">
        <f t="shared" si="1291"/>
        <v>63963.808005590225</v>
      </c>
      <c r="V2977" s="36">
        <f t="shared" si="1292"/>
        <v>34832.070023683074</v>
      </c>
      <c r="W2977" s="37">
        <f t="shared" si="1293"/>
        <v>29131.73798190715</v>
      </c>
      <c r="X2977" s="36">
        <f t="shared" si="1294"/>
        <v>29131.737981903483</v>
      </c>
      <c r="Y2977" s="276">
        <f t="shared" si="1295"/>
        <v>29131.73798190715</v>
      </c>
      <c r="Z2977" s="36">
        <f t="shared" si="1296"/>
        <v>63963.808005590225</v>
      </c>
      <c r="AA2977" s="36">
        <f t="shared" si="1297"/>
        <v>34832.070023683074</v>
      </c>
      <c r="AB2977" s="38">
        <f t="shared" si="1256"/>
        <v>3.6670826375484467E-9</v>
      </c>
      <c r="AD2977" s="142">
        <f t="shared" si="1298"/>
        <v>57</v>
      </c>
      <c r="AH2977" s="103"/>
    </row>
    <row r="2978" spans="1:34">
      <c r="A2978" s="533"/>
      <c r="C2978" s="67" t="str">
        <f>'Terminated loans'!F2168</f>
        <v>E</v>
      </c>
      <c r="D2978" s="19">
        <f>'Terminated loans'!H2168</f>
        <v>143998029</v>
      </c>
      <c r="E2978" s="19">
        <f>'Terminated loans'!I2168</f>
        <v>98</v>
      </c>
      <c r="F2978" s="19" t="str">
        <f>'Terminated loans'!J2168</f>
        <v>KOOTBAULLY S(MUACC59709)</v>
      </c>
      <c r="G2978" s="547" t="str">
        <f t="shared" si="1273"/>
        <v>D2</v>
      </c>
      <c r="H2978" s="21">
        <f>'Terminated loans'!L2168</f>
        <v>41198</v>
      </c>
      <c r="I2978" s="21">
        <f>IF(B2978="VELS",'Terminated loans'!M2168,'Terminated loans'!B2168)</f>
        <v>42643</v>
      </c>
      <c r="J2978" s="34">
        <f t="shared" si="1287"/>
        <v>48</v>
      </c>
      <c r="K2978" s="34">
        <f t="shared" si="1257"/>
        <v>98</v>
      </c>
      <c r="L2978" s="34">
        <f t="shared" si="1258"/>
        <v>48</v>
      </c>
      <c r="M2978" s="34">
        <f t="shared" si="1259"/>
        <v>48</v>
      </c>
      <c r="N2978" s="52">
        <f t="shared" si="1260"/>
        <v>48</v>
      </c>
      <c r="O2978" s="318">
        <f>+'Terminated loans'!S2168</f>
        <v>213136</v>
      </c>
      <c r="P2978" s="26">
        <f>+'Terminated loans'!T2168</f>
        <v>0.05</v>
      </c>
      <c r="Q2978" s="536">
        <f t="shared" si="1274"/>
        <v>9.4E-2</v>
      </c>
      <c r="R2978" s="222">
        <f t="shared" si="1288"/>
        <v>4908.371514473316</v>
      </c>
      <c r="S2978" s="36">
        <f t="shared" si="1289"/>
        <v>195744.4208451616</v>
      </c>
      <c r="T2978" s="36">
        <f t="shared" si="1290"/>
        <v>17391.5791548384</v>
      </c>
      <c r="U2978" s="36">
        <f t="shared" si="1291"/>
        <v>39857.41184955847</v>
      </c>
      <c r="V2978" s="36">
        <f t="shared" si="1292"/>
        <v>22465.832694719167</v>
      </c>
      <c r="W2978" s="37">
        <f t="shared" si="1293"/>
        <v>17391.579154839303</v>
      </c>
      <c r="X2978" s="36">
        <f t="shared" si="1294"/>
        <v>17391.5791548384</v>
      </c>
      <c r="Y2978" s="276">
        <f t="shared" si="1295"/>
        <v>17391.579154839303</v>
      </c>
      <c r="Z2978" s="36">
        <f t="shared" si="1296"/>
        <v>39857.41184955847</v>
      </c>
      <c r="AA2978" s="36">
        <f t="shared" si="1297"/>
        <v>22465.832694719167</v>
      </c>
      <c r="AB2978" s="38">
        <f t="shared" si="1256"/>
        <v>9.0221874415874481E-10</v>
      </c>
      <c r="AD2978" s="142">
        <f t="shared" si="1298"/>
        <v>48</v>
      </c>
      <c r="AH2978" s="103"/>
    </row>
    <row r="2979" spans="1:34">
      <c r="A2979" s="533"/>
      <c r="C2979" s="67" t="str">
        <f>'Terminated loans'!F2169</f>
        <v>E</v>
      </c>
      <c r="D2979" s="19">
        <f>'Terminated loans'!H2169</f>
        <v>143999912</v>
      </c>
      <c r="E2979" s="19">
        <f>'Terminated loans'!I2169</f>
        <v>98</v>
      </c>
      <c r="F2979" s="19" t="str">
        <f>'Terminated loans'!J2169</f>
        <v>BOLARAM Y</v>
      </c>
      <c r="G2979" s="547" t="str">
        <f t="shared" si="1273"/>
        <v>D2</v>
      </c>
      <c r="H2979" s="21">
        <f>'Terminated loans'!L2169</f>
        <v>41397</v>
      </c>
      <c r="I2979" s="21">
        <f>IF(B2979="VELS",'Terminated loans'!M2169,'Terminated loans'!B2169)</f>
        <v>42643</v>
      </c>
      <c r="J2979" s="34">
        <f t="shared" si="1287"/>
        <v>41</v>
      </c>
      <c r="K2979" s="34">
        <f t="shared" si="1257"/>
        <v>91</v>
      </c>
      <c r="L2979" s="34">
        <f t="shared" si="1258"/>
        <v>41</v>
      </c>
      <c r="M2979" s="34">
        <f t="shared" si="1259"/>
        <v>41</v>
      </c>
      <c r="N2979" s="52">
        <f t="shared" si="1260"/>
        <v>41</v>
      </c>
      <c r="O2979" s="318">
        <f>+'Terminated loans'!S2169</f>
        <v>128302</v>
      </c>
      <c r="P2979" s="26">
        <f>+'Terminated loans'!T2169</f>
        <v>0.05</v>
      </c>
      <c r="Q2979" s="536">
        <f t="shared" si="1274"/>
        <v>9.4E-2</v>
      </c>
      <c r="R2979" s="222">
        <f t="shared" si="1288"/>
        <v>3410.7188179750847</v>
      </c>
      <c r="S2979" s="36">
        <f t="shared" si="1289"/>
        <v>119210.91505725445</v>
      </c>
      <c r="T2979" s="36">
        <f t="shared" si="1290"/>
        <v>9091.0849427455541</v>
      </c>
      <c r="U2979" s="36">
        <f t="shared" si="1291"/>
        <v>20628.556479724633</v>
      </c>
      <c r="V2979" s="36">
        <f t="shared" si="1292"/>
        <v>11537.471536978468</v>
      </c>
      <c r="W2979" s="37">
        <f t="shared" si="1293"/>
        <v>9091.0849427461653</v>
      </c>
      <c r="X2979" s="36">
        <f t="shared" si="1294"/>
        <v>9091.0849427455541</v>
      </c>
      <c r="Y2979" s="276">
        <f t="shared" si="1295"/>
        <v>9091.0849427461653</v>
      </c>
      <c r="Z2979" s="36">
        <f t="shared" si="1296"/>
        <v>20628.556479724633</v>
      </c>
      <c r="AA2979" s="36">
        <f t="shared" si="1297"/>
        <v>11537.471536978468</v>
      </c>
      <c r="AB2979" s="38">
        <f t="shared" si="1256"/>
        <v>6.1118043959140778E-10</v>
      </c>
      <c r="AD2979" s="142">
        <f t="shared" si="1298"/>
        <v>41</v>
      </c>
      <c r="AH2979" s="103"/>
    </row>
    <row r="2980" spans="1:34">
      <c r="A2980" s="533"/>
      <c r="C2980" s="67" t="str">
        <f>'Terminated loans'!F2170</f>
        <v>E</v>
      </c>
      <c r="D2980" s="19">
        <f>'Terminated loans'!H2170</f>
        <v>143003744</v>
      </c>
      <c r="E2980" s="19">
        <f>'Terminated loans'!I2170</f>
        <v>99</v>
      </c>
      <c r="F2980" s="19" t="str">
        <f>'Terminated loans'!J2170</f>
        <v>SAMBOO P D</v>
      </c>
      <c r="G2980" s="547" t="str">
        <f t="shared" si="1273"/>
        <v>A1</v>
      </c>
      <c r="H2980" s="21">
        <f>'Terminated loans'!L2170</f>
        <v>39316</v>
      </c>
      <c r="I2980" s="21">
        <f>IF(B2980="VELS",'Terminated loans'!M2170,'Terminated loans'!B2170)</f>
        <v>42674</v>
      </c>
      <c r="J2980" s="34">
        <f t="shared" ref="J2980:J2990" si="1299">ROUND((I2980-H2980)/365*12,0)</f>
        <v>110</v>
      </c>
      <c r="K2980" s="34">
        <f t="shared" si="1257"/>
        <v>159</v>
      </c>
      <c r="L2980" s="34">
        <f t="shared" si="1258"/>
        <v>110</v>
      </c>
      <c r="M2980" s="34">
        <f t="shared" si="1259"/>
        <v>110</v>
      </c>
      <c r="N2980" s="52">
        <f t="shared" si="1260"/>
        <v>110</v>
      </c>
      <c r="O2980" s="318">
        <f>+'Terminated loans'!S2170</f>
        <v>800000</v>
      </c>
      <c r="P2980" s="26">
        <f>+'Terminated loans'!T2170</f>
        <v>0.03</v>
      </c>
      <c r="Q2980" s="536">
        <f t="shared" si="1274"/>
        <v>8.6499999999999994E-2</v>
      </c>
      <c r="R2980" s="222">
        <f t="shared" ref="R2980:R2990" si="1300">PMT(P2980/12,L2980,-O2980,0,0)</f>
        <v>8327.5330857243534</v>
      </c>
      <c r="S2980" s="36">
        <f t="shared" ref="S2980:S2990" si="1301">(-PV(Q2980/12,L2980,R2980,0,0))</f>
        <v>630991.85463820933</v>
      </c>
      <c r="T2980" s="36">
        <f t="shared" ref="T2980:T2990" si="1302">O2980-S2980</f>
        <v>169008.14536179067</v>
      </c>
      <c r="U2980" s="36">
        <f t="shared" ref="U2980:U2990" si="1303">-IF(OR(Q2980="",Q2980=0),0,(CUMIPMT(Q2980/12,L2980,S2980,1,M2980,0)))</f>
        <v>285036.78479146305</v>
      </c>
      <c r="V2980" s="36">
        <f t="shared" ref="V2980:V2990" si="1304">-IF(OR(P2980="",P2980=0),0,(CUMIPMT(P2980/12,L2980,O2980,1,M2980,0)))</f>
        <v>116028.63942967891</v>
      </c>
      <c r="W2980" s="37">
        <f t="shared" ref="W2980:W2990" si="1305">IF(ISERROR(U2980-V2980),0,U2980-V2980)</f>
        <v>169008.14536178415</v>
      </c>
      <c r="X2980" s="36">
        <f t="shared" ref="X2980:X2990" si="1306">IF(C2980="O",T2980/AD2980*N2980,T2980)</f>
        <v>169008.14536179067</v>
      </c>
      <c r="Y2980" s="276">
        <f t="shared" ref="Y2980:Y2990" si="1307">W2980</f>
        <v>169008.14536178415</v>
      </c>
      <c r="Z2980" s="36">
        <f t="shared" ref="Z2980:Z2990" si="1308">-IF(OR(Q2980="",Q2980=0),0,(CUMIPMT(Q2980/12,L2980,S2980,1,L2980,0)))</f>
        <v>285036.78479146305</v>
      </c>
      <c r="AA2980" s="36">
        <f t="shared" ref="AA2980:AA2990" si="1309">-IF(OR(P2980="",P2980=0),0,(CUMIPMT(P2980/12,L2980,O2980,1,L2980,0)))</f>
        <v>116028.63942967891</v>
      </c>
      <c r="AB2980" s="38">
        <f t="shared" si="1256"/>
        <v>-6.5192580223083496E-9</v>
      </c>
      <c r="AD2980" s="142">
        <f t="shared" ref="AD2980:AD2990" si="1310">IF(L2980&gt;$J$2,$J$2,L2980)</f>
        <v>110</v>
      </c>
      <c r="AH2980" s="103"/>
    </row>
    <row r="2981" spans="1:34">
      <c r="A2981" s="533"/>
      <c r="C2981" s="67" t="str">
        <f>'Terminated loans'!F2171</f>
        <v>E</v>
      </c>
      <c r="D2981" s="19">
        <f>'Terminated loans'!H2171</f>
        <v>143018318</v>
      </c>
      <c r="E2981" s="19">
        <f>'Terminated loans'!I2171</f>
        <v>99</v>
      </c>
      <c r="F2981" s="19" t="str">
        <f>'Terminated loans'!J2171</f>
        <v>KHADAROO A W</v>
      </c>
      <c r="G2981" s="547" t="str">
        <f t="shared" si="1273"/>
        <v>A1</v>
      </c>
      <c r="H2981" s="21">
        <f>'Terminated loans'!L2171</f>
        <v>38778</v>
      </c>
      <c r="I2981" s="21">
        <f>IF(B2981="VELS",'Terminated loans'!M2171,'Terminated loans'!B2171)</f>
        <v>42674</v>
      </c>
      <c r="J2981" s="34">
        <f t="shared" si="1299"/>
        <v>128</v>
      </c>
      <c r="K2981" s="34">
        <f t="shared" si="1257"/>
        <v>177</v>
      </c>
      <c r="L2981" s="34">
        <f t="shared" si="1258"/>
        <v>128</v>
      </c>
      <c r="M2981" s="34">
        <f t="shared" si="1259"/>
        <v>128</v>
      </c>
      <c r="N2981" s="52">
        <f t="shared" si="1260"/>
        <v>128</v>
      </c>
      <c r="O2981" s="318">
        <f>+'Terminated loans'!S2171</f>
        <v>3793490</v>
      </c>
      <c r="P2981" s="26">
        <f>+'Terminated loans'!T2171</f>
        <v>0.03</v>
      </c>
      <c r="Q2981" s="536">
        <f t="shared" si="1274"/>
        <v>8.6499999999999994E-2</v>
      </c>
      <c r="R2981" s="222">
        <f t="shared" si="1300"/>
        <v>34667.688286439654</v>
      </c>
      <c r="S2981" s="36">
        <f t="shared" si="1301"/>
        <v>2891524.1114735897</v>
      </c>
      <c r="T2981" s="36">
        <f t="shared" si="1302"/>
        <v>901965.88852641033</v>
      </c>
      <c r="U2981" s="36">
        <f t="shared" si="1303"/>
        <v>1545939.9891906558</v>
      </c>
      <c r="V2981" s="36">
        <f t="shared" si="1304"/>
        <v>643974.1006642757</v>
      </c>
      <c r="W2981" s="37">
        <f t="shared" si="1305"/>
        <v>901965.88852638006</v>
      </c>
      <c r="X2981" s="36">
        <f t="shared" si="1306"/>
        <v>901965.88852641033</v>
      </c>
      <c r="Y2981" s="276">
        <f t="shared" si="1307"/>
        <v>901965.88852638006</v>
      </c>
      <c r="Z2981" s="36">
        <f t="shared" si="1308"/>
        <v>1545939.9891906558</v>
      </c>
      <c r="AA2981" s="36">
        <f t="shared" si="1309"/>
        <v>643974.1006642757</v>
      </c>
      <c r="AB2981" s="38">
        <f t="shared" si="1256"/>
        <v>-3.0267983675003052E-8</v>
      </c>
      <c r="AD2981" s="142">
        <f t="shared" si="1310"/>
        <v>128</v>
      </c>
      <c r="AH2981" s="103"/>
    </row>
    <row r="2982" spans="1:34">
      <c r="A2982" s="533"/>
      <c r="C2982" s="67" t="str">
        <f>'Terminated loans'!F2172</f>
        <v>E</v>
      </c>
      <c r="D2982" s="19">
        <f>'Terminated loans'!H2172</f>
        <v>143027619</v>
      </c>
      <c r="E2982" s="19">
        <f>'Terminated loans'!I2172</f>
        <v>99</v>
      </c>
      <c r="F2982" s="19" t="str">
        <f>'Terminated loans'!J2172</f>
        <v>KHADAROO A/R B(SL 944)</v>
      </c>
      <c r="G2982" s="547" t="str">
        <f t="shared" si="1273"/>
        <v>A1</v>
      </c>
      <c r="H2982" s="21">
        <f>'Terminated loans'!L2172</f>
        <v>39645</v>
      </c>
      <c r="I2982" s="21">
        <f>IF(B2982="VELS",'Terminated loans'!M2172,'Terminated loans'!B2172)</f>
        <v>42674</v>
      </c>
      <c r="J2982" s="34">
        <f t="shared" si="1299"/>
        <v>100</v>
      </c>
      <c r="K2982" s="34">
        <f t="shared" si="1257"/>
        <v>149</v>
      </c>
      <c r="L2982" s="34">
        <f t="shared" si="1258"/>
        <v>100</v>
      </c>
      <c r="M2982" s="34">
        <f t="shared" si="1259"/>
        <v>100</v>
      </c>
      <c r="N2982" s="52">
        <f t="shared" si="1260"/>
        <v>100</v>
      </c>
      <c r="O2982" s="318">
        <f>+'Terminated loans'!S2172</f>
        <v>1200203</v>
      </c>
      <c r="P2982" s="26">
        <f>+'Terminated loans'!T2172</f>
        <v>0.03</v>
      </c>
      <c r="Q2982" s="536">
        <f t="shared" si="1274"/>
        <v>8.6499999999999994E-2</v>
      </c>
      <c r="R2982" s="222">
        <f t="shared" si="1300"/>
        <v>13579.64783336752</v>
      </c>
      <c r="S2982" s="36">
        <f t="shared" si="1301"/>
        <v>965289.87833394681</v>
      </c>
      <c r="T2982" s="36">
        <f t="shared" si="1302"/>
        <v>234913.12166605319</v>
      </c>
      <c r="U2982" s="36">
        <f t="shared" si="1303"/>
        <v>392674.90500279481</v>
      </c>
      <c r="V2982" s="36">
        <f t="shared" si="1304"/>
        <v>157761.78333675209</v>
      </c>
      <c r="W2982" s="37">
        <f t="shared" si="1305"/>
        <v>234913.12166604272</v>
      </c>
      <c r="X2982" s="36">
        <f t="shared" si="1306"/>
        <v>234913.12166605319</v>
      </c>
      <c r="Y2982" s="276">
        <f t="shared" si="1307"/>
        <v>234913.12166604272</v>
      </c>
      <c r="Z2982" s="36">
        <f t="shared" si="1308"/>
        <v>392674.90500279481</v>
      </c>
      <c r="AA2982" s="36">
        <f t="shared" si="1309"/>
        <v>157761.78333675209</v>
      </c>
      <c r="AB2982" s="38">
        <f t="shared" ref="AB2982:AB3045" si="1311">IF(ISERROR(Z2982-AA2982-T2982),"CHECK",Z2982-AA2982-T2982)</f>
        <v>-1.0477378964424133E-8</v>
      </c>
      <c r="AD2982" s="142">
        <f t="shared" si="1310"/>
        <v>100</v>
      </c>
      <c r="AH2982" s="103"/>
    </row>
    <row r="2983" spans="1:34">
      <c r="A2983" s="533"/>
      <c r="C2983" s="67" t="str">
        <f>'Terminated loans'!F2173</f>
        <v>E</v>
      </c>
      <c r="D2983" s="19">
        <f>'Terminated loans'!H2173</f>
        <v>143098915</v>
      </c>
      <c r="E2983" s="19">
        <f>'Terminated loans'!I2173</f>
        <v>99</v>
      </c>
      <c r="F2983" s="19" t="str">
        <f>'Terminated loans'!J2173</f>
        <v>BEEKAWOO B (SL 2043)</v>
      </c>
      <c r="G2983" s="547" t="str">
        <f t="shared" si="1273"/>
        <v>A1</v>
      </c>
      <c r="H2983" s="21">
        <f>'Terminated loans'!L2173</f>
        <v>40387</v>
      </c>
      <c r="I2983" s="21">
        <f>IF(B2983="VELS",'Terminated loans'!M2173,'Terminated loans'!B2173)</f>
        <v>42674</v>
      </c>
      <c r="J2983" s="34">
        <f t="shared" si="1299"/>
        <v>75</v>
      </c>
      <c r="K2983" s="34">
        <f t="shared" si="1257"/>
        <v>124</v>
      </c>
      <c r="L2983" s="34">
        <f t="shared" si="1258"/>
        <v>75</v>
      </c>
      <c r="M2983" s="34">
        <f t="shared" si="1259"/>
        <v>75</v>
      </c>
      <c r="N2983" s="52">
        <f t="shared" si="1260"/>
        <v>75</v>
      </c>
      <c r="O2983" s="318">
        <f>+'Terminated loans'!S2173</f>
        <v>1522749</v>
      </c>
      <c r="P2983" s="26">
        <f>+'Terminated loans'!T2173</f>
        <v>0.03</v>
      </c>
      <c r="Q2983" s="536">
        <f t="shared" si="1274"/>
        <v>8.6499999999999994E-2</v>
      </c>
      <c r="R2983" s="222">
        <f t="shared" si="1300"/>
        <v>22291.498298401857</v>
      </c>
      <c r="S2983" s="36">
        <f t="shared" si="1301"/>
        <v>1287965.3611090712</v>
      </c>
      <c r="T2983" s="36">
        <f t="shared" si="1302"/>
        <v>234783.63889092882</v>
      </c>
      <c r="U2983" s="36">
        <f t="shared" si="1303"/>
        <v>383897.01127105323</v>
      </c>
      <c r="V2983" s="36">
        <f t="shared" si="1304"/>
        <v>149113.37238013954</v>
      </c>
      <c r="W2983" s="37">
        <f t="shared" si="1305"/>
        <v>234783.63889091369</v>
      </c>
      <c r="X2983" s="36">
        <f t="shared" si="1306"/>
        <v>234783.63889092882</v>
      </c>
      <c r="Y2983" s="276">
        <f t="shared" si="1307"/>
        <v>234783.63889091369</v>
      </c>
      <c r="Z2983" s="36">
        <f t="shared" si="1308"/>
        <v>383897.01127105323</v>
      </c>
      <c r="AA2983" s="36">
        <f t="shared" si="1309"/>
        <v>149113.37238013954</v>
      </c>
      <c r="AB2983" s="38">
        <f t="shared" si="1311"/>
        <v>-1.5133991837501526E-8</v>
      </c>
      <c r="AD2983" s="142">
        <f t="shared" si="1310"/>
        <v>75</v>
      </c>
      <c r="AH2983" s="103"/>
    </row>
    <row r="2984" spans="1:34">
      <c r="A2984" s="533"/>
      <c r="C2984" s="67" t="str">
        <f>'Terminated loans'!F2174</f>
        <v>E</v>
      </c>
      <c r="D2984" s="19">
        <f>'Terminated loans'!H2174</f>
        <v>143980901</v>
      </c>
      <c r="E2984" s="19">
        <f>'Terminated loans'!I2174</f>
        <v>98</v>
      </c>
      <c r="F2984" s="19" t="str">
        <f>'Terminated loans'!J2174</f>
        <v>KHADAROO A W</v>
      </c>
      <c r="G2984" s="547" t="str">
        <f t="shared" si="1273"/>
        <v>D2</v>
      </c>
      <c r="H2984" s="21">
        <f>'Terminated loans'!L2174</f>
        <v>41415</v>
      </c>
      <c r="I2984" s="21">
        <f>IF(B2984="VELS",'Terminated loans'!M2174,'Terminated loans'!B2174)</f>
        <v>42674</v>
      </c>
      <c r="J2984" s="34">
        <f t="shared" si="1299"/>
        <v>41</v>
      </c>
      <c r="K2984" s="34">
        <f t="shared" ref="K2984:K3047" si="1312">ROUND(($I$35-H2984)/365*12,0)</f>
        <v>90</v>
      </c>
      <c r="L2984" s="34">
        <f t="shared" ref="L2984:L3047" si="1313">IF(B2984="VELS",J2984,IF(J2984&gt;(IF(OR(E2984=4,E2984=99),$J$3,IF(E2984=97,$J$6,IF(E2984=98,$J$5,"Check")))),(IF(OR(E2984=4,E2984=99),$J$3,IF(E2984=97,$J$6,IF(E2984=98,$J$5,"Check")))),J2984))</f>
        <v>41</v>
      </c>
      <c r="M2984" s="34">
        <f t="shared" ref="M2984:M3047" si="1314">IF(K2984&gt;L2984,L2984,K2984)</f>
        <v>41</v>
      </c>
      <c r="N2984" s="52">
        <f t="shared" si="1260"/>
        <v>41</v>
      </c>
      <c r="O2984" s="318">
        <f>+'Terminated loans'!S2174</f>
        <v>804450</v>
      </c>
      <c r="P2984" s="26">
        <f>+'Terminated loans'!T2174</f>
        <v>0.05</v>
      </c>
      <c r="Q2984" s="536">
        <f t="shared" si="1274"/>
        <v>9.4E-2</v>
      </c>
      <c r="R2984" s="222">
        <f t="shared" si="1300"/>
        <v>21385.112883042017</v>
      </c>
      <c r="S2984" s="36">
        <f t="shared" si="1301"/>
        <v>747449.14824249293</v>
      </c>
      <c r="T2984" s="36">
        <f t="shared" si="1302"/>
        <v>57000.851757507073</v>
      </c>
      <c r="U2984" s="36">
        <f t="shared" si="1303"/>
        <v>129340.47996223334</v>
      </c>
      <c r="V2984" s="36">
        <f t="shared" si="1304"/>
        <v>72339.628204722772</v>
      </c>
      <c r="W2984" s="37">
        <f t="shared" si="1305"/>
        <v>57000.851757510565</v>
      </c>
      <c r="X2984" s="36">
        <f t="shared" si="1306"/>
        <v>57000.851757507073</v>
      </c>
      <c r="Y2984" s="276">
        <f t="shared" si="1307"/>
        <v>57000.851757510565</v>
      </c>
      <c r="Z2984" s="36">
        <f t="shared" si="1308"/>
        <v>129340.47996223334</v>
      </c>
      <c r="AA2984" s="36">
        <f t="shared" si="1309"/>
        <v>72339.628204722772</v>
      </c>
      <c r="AB2984" s="38">
        <f t="shared" si="1311"/>
        <v>3.4924596548080444E-9</v>
      </c>
      <c r="AD2984" s="142">
        <f t="shared" si="1310"/>
        <v>41</v>
      </c>
      <c r="AH2984" s="103"/>
    </row>
    <row r="2985" spans="1:34">
      <c r="A2985" s="533"/>
      <c r="C2985" s="67" t="str">
        <f>'Terminated loans'!F2175</f>
        <v>E</v>
      </c>
      <c r="D2985" s="19">
        <f>'Terminated loans'!H2175</f>
        <v>143984613</v>
      </c>
      <c r="E2985" s="19">
        <f>'Terminated loans'!I2175</f>
        <v>98</v>
      </c>
      <c r="F2985" s="19" t="str">
        <f>'Terminated loans'!J2175</f>
        <v>AHOTAR N</v>
      </c>
      <c r="G2985" s="547" t="str">
        <f t="shared" si="1273"/>
        <v>E2</v>
      </c>
      <c r="H2985" s="21">
        <f>'Terminated loans'!L2175</f>
        <v>41975</v>
      </c>
      <c r="I2985" s="21">
        <f>IF(B2985="VELS",'Terminated loans'!M2175,'Terminated loans'!B2175)</f>
        <v>42674</v>
      </c>
      <c r="J2985" s="34">
        <f t="shared" si="1299"/>
        <v>23</v>
      </c>
      <c r="K2985" s="34">
        <f t="shared" si="1312"/>
        <v>72</v>
      </c>
      <c r="L2985" s="34">
        <f t="shared" si="1313"/>
        <v>23</v>
      </c>
      <c r="M2985" s="34">
        <f t="shared" si="1314"/>
        <v>23</v>
      </c>
      <c r="N2985" s="52">
        <f t="shared" si="1260"/>
        <v>23</v>
      </c>
      <c r="O2985" s="318">
        <f>+'Terminated loans'!S2175</f>
        <v>150479</v>
      </c>
      <c r="P2985" s="26">
        <f>+'Terminated loans'!T2175</f>
        <v>0.05</v>
      </c>
      <c r="Q2985" s="536">
        <f t="shared" si="1274"/>
        <v>9.1499999999999998E-2</v>
      </c>
      <c r="R2985" s="222">
        <f t="shared" si="1300"/>
        <v>6874.6801263880961</v>
      </c>
      <c r="S2985" s="36">
        <f t="shared" si="1301"/>
        <v>144525.43269661188</v>
      </c>
      <c r="T2985" s="36">
        <f t="shared" si="1302"/>
        <v>5953.5673033881176</v>
      </c>
      <c r="U2985" s="36">
        <f t="shared" si="1303"/>
        <v>13592.210210314282</v>
      </c>
      <c r="V2985" s="36">
        <f t="shared" si="1304"/>
        <v>7638.6429069262231</v>
      </c>
      <c r="W2985" s="37">
        <f t="shared" si="1305"/>
        <v>5953.5673033880594</v>
      </c>
      <c r="X2985" s="36">
        <f t="shared" si="1306"/>
        <v>5953.5673033881176</v>
      </c>
      <c r="Y2985" s="276">
        <f t="shared" si="1307"/>
        <v>5953.5673033880594</v>
      </c>
      <c r="Z2985" s="36">
        <f t="shared" si="1308"/>
        <v>13592.210210314282</v>
      </c>
      <c r="AA2985" s="36">
        <f t="shared" si="1309"/>
        <v>7638.6429069262231</v>
      </c>
      <c r="AB2985" s="38">
        <f t="shared" si="1311"/>
        <v>-5.8207660913467407E-11</v>
      </c>
      <c r="AD2985" s="142">
        <f t="shared" si="1310"/>
        <v>23</v>
      </c>
      <c r="AH2985" s="103"/>
    </row>
    <row r="2986" spans="1:34">
      <c r="A2986" s="533"/>
      <c r="C2986" s="67" t="str">
        <f>'Terminated loans'!F2176</f>
        <v>E</v>
      </c>
      <c r="D2986" s="19">
        <f>'Terminated loans'!H2176</f>
        <v>143984729</v>
      </c>
      <c r="E2986" s="19">
        <f>'Terminated loans'!I2176</f>
        <v>98</v>
      </c>
      <c r="F2986" s="19" t="str">
        <f>'Terminated loans'!J2176</f>
        <v>MUNGER S N</v>
      </c>
      <c r="G2986" s="547" t="str">
        <f t="shared" si="1273"/>
        <v>E2</v>
      </c>
      <c r="H2986" s="21">
        <f>'Terminated loans'!L2176</f>
        <v>41974</v>
      </c>
      <c r="I2986" s="21">
        <f>IF(B2986="VELS",'Terminated loans'!M2176,'Terminated loans'!B2176)</f>
        <v>42674</v>
      </c>
      <c r="J2986" s="34">
        <f t="shared" si="1299"/>
        <v>23</v>
      </c>
      <c r="K2986" s="34">
        <f t="shared" si="1312"/>
        <v>72</v>
      </c>
      <c r="L2986" s="34">
        <f t="shared" si="1313"/>
        <v>23</v>
      </c>
      <c r="M2986" s="34">
        <f t="shared" si="1314"/>
        <v>23</v>
      </c>
      <c r="N2986" s="52">
        <f t="shared" si="1260"/>
        <v>23</v>
      </c>
      <c r="O2986" s="318">
        <f>+'Terminated loans'!S2176</f>
        <v>215959</v>
      </c>
      <c r="P2986" s="26">
        <f>+'Terminated loans'!T2176</f>
        <v>0.05</v>
      </c>
      <c r="Q2986" s="536">
        <f t="shared" si="1274"/>
        <v>9.1499999999999998E-2</v>
      </c>
      <c r="R2986" s="222">
        <f t="shared" si="1300"/>
        <v>9866.154383100944</v>
      </c>
      <c r="S2986" s="36">
        <f t="shared" si="1301"/>
        <v>207414.77495017651</v>
      </c>
      <c r="T2986" s="36">
        <f t="shared" si="1302"/>
        <v>8544.2250498234935</v>
      </c>
      <c r="U2986" s="36">
        <f t="shared" si="1303"/>
        <v>19506.775861145201</v>
      </c>
      <c r="V2986" s="36">
        <f t="shared" si="1304"/>
        <v>10962.550811321737</v>
      </c>
      <c r="W2986" s="37">
        <f t="shared" si="1305"/>
        <v>8544.2250498234644</v>
      </c>
      <c r="X2986" s="36">
        <f t="shared" si="1306"/>
        <v>8544.2250498234935</v>
      </c>
      <c r="Y2986" s="276">
        <f t="shared" si="1307"/>
        <v>8544.2250498234644</v>
      </c>
      <c r="Z2986" s="36">
        <f t="shared" si="1308"/>
        <v>19506.775861145201</v>
      </c>
      <c r="AA2986" s="36">
        <f t="shared" si="1309"/>
        <v>10962.550811321737</v>
      </c>
      <c r="AB2986" s="38">
        <f t="shared" si="1311"/>
        <v>-2.9103830456733704E-11</v>
      </c>
      <c r="AD2986" s="142">
        <f t="shared" si="1310"/>
        <v>23</v>
      </c>
      <c r="AH2986" s="103"/>
    </row>
    <row r="2987" spans="1:34">
      <c r="A2987" s="533"/>
      <c r="C2987" s="67" t="str">
        <f>'Terminated loans'!F2177</f>
        <v>E</v>
      </c>
      <c r="D2987" s="19">
        <f>'Terminated loans'!H2177</f>
        <v>143985091</v>
      </c>
      <c r="E2987" s="19">
        <f>'Terminated loans'!I2177</f>
        <v>98</v>
      </c>
      <c r="F2987" s="19" t="str">
        <f>'Terminated loans'!J2177</f>
        <v>LI HING FUI R S</v>
      </c>
      <c r="G2987" s="547" t="str">
        <f t="shared" si="1273"/>
        <v>E2</v>
      </c>
      <c r="H2987" s="21">
        <f>'Terminated loans'!L2177</f>
        <v>42249</v>
      </c>
      <c r="I2987" s="21">
        <f>IF(B2987="VELS",'Terminated loans'!M2177,'Terminated loans'!B2177)</f>
        <v>42674</v>
      </c>
      <c r="J2987" s="34">
        <f t="shared" si="1299"/>
        <v>14</v>
      </c>
      <c r="K2987" s="34">
        <f t="shared" si="1312"/>
        <v>63</v>
      </c>
      <c r="L2987" s="34">
        <f t="shared" si="1313"/>
        <v>14</v>
      </c>
      <c r="M2987" s="34">
        <f t="shared" si="1314"/>
        <v>14</v>
      </c>
      <c r="N2987" s="52">
        <f t="shared" si="1260"/>
        <v>14</v>
      </c>
      <c r="O2987" s="318">
        <f>+'Terminated loans'!S2177</f>
        <v>150187</v>
      </c>
      <c r="P2987" s="26">
        <f>+'Terminated loans'!T2177</f>
        <v>0.05</v>
      </c>
      <c r="Q2987" s="536">
        <f t="shared" si="1274"/>
        <v>9.1499999999999998E-2</v>
      </c>
      <c r="R2987" s="222">
        <f t="shared" si="1300"/>
        <v>11065.901699074697</v>
      </c>
      <c r="S2987" s="36">
        <f t="shared" si="1301"/>
        <v>146411.91538074086</v>
      </c>
      <c r="T2987" s="36">
        <f t="shared" si="1302"/>
        <v>3775.0846192591416</v>
      </c>
      <c r="U2987" s="36">
        <f t="shared" si="1303"/>
        <v>8510.708406304766</v>
      </c>
      <c r="V2987" s="36">
        <f t="shared" si="1304"/>
        <v>4735.6237870457699</v>
      </c>
      <c r="W2987" s="37">
        <f t="shared" si="1305"/>
        <v>3775.0846192589961</v>
      </c>
      <c r="X2987" s="36">
        <f t="shared" si="1306"/>
        <v>3775.0846192591416</v>
      </c>
      <c r="Y2987" s="276">
        <f t="shared" si="1307"/>
        <v>3775.0846192589961</v>
      </c>
      <c r="Z2987" s="36">
        <f t="shared" si="1308"/>
        <v>8510.708406304766</v>
      </c>
      <c r="AA2987" s="36">
        <f t="shared" si="1309"/>
        <v>4735.6237870457699</v>
      </c>
      <c r="AB2987" s="38">
        <f t="shared" si="1311"/>
        <v>-1.4551915228366852E-10</v>
      </c>
      <c r="AD2987" s="142">
        <f t="shared" si="1310"/>
        <v>14</v>
      </c>
      <c r="AH2987" s="103"/>
    </row>
    <row r="2988" spans="1:34">
      <c r="A2988" s="533"/>
      <c r="C2988" s="67" t="str">
        <f>'Terminated loans'!F2178</f>
        <v>E</v>
      </c>
      <c r="D2988" s="19">
        <f>'Terminated loans'!H2178</f>
        <v>143985830</v>
      </c>
      <c r="E2988" s="19">
        <f>'Terminated loans'!I2178</f>
        <v>99</v>
      </c>
      <c r="F2988" s="19" t="str">
        <f>'Terminated loans'!J2178</f>
        <v>KHADAROO A W(SL2736)</v>
      </c>
      <c r="G2988" s="547" t="str">
        <f t="shared" si="1273"/>
        <v>D1</v>
      </c>
      <c r="H2988" s="21">
        <f>'Terminated loans'!L2178</f>
        <v>41074</v>
      </c>
      <c r="I2988" s="21">
        <f>IF(B2988="VELS",'Terminated loans'!M2178,'Terminated loans'!B2178)</f>
        <v>42674</v>
      </c>
      <c r="J2988" s="34">
        <f t="shared" si="1299"/>
        <v>53</v>
      </c>
      <c r="K2988" s="34">
        <f t="shared" si="1312"/>
        <v>102</v>
      </c>
      <c r="L2988" s="34">
        <f t="shared" si="1313"/>
        <v>53</v>
      </c>
      <c r="M2988" s="34">
        <f t="shared" si="1314"/>
        <v>53</v>
      </c>
      <c r="N2988" s="52">
        <f t="shared" si="1260"/>
        <v>53</v>
      </c>
      <c r="O2988" s="318">
        <f>+'Terminated loans'!S2178</f>
        <v>735115</v>
      </c>
      <c r="P2988" s="26">
        <f>+'Terminated loans'!T2178</f>
        <v>0.03</v>
      </c>
      <c r="Q2988" s="536">
        <f t="shared" si="1274"/>
        <v>7.6499999999999999E-2</v>
      </c>
      <c r="R2988" s="222">
        <f t="shared" si="1300"/>
        <v>14826.579493508301</v>
      </c>
      <c r="S2988" s="36">
        <f t="shared" si="1301"/>
        <v>665045.2474282959</v>
      </c>
      <c r="T2988" s="36">
        <f t="shared" si="1302"/>
        <v>70069.752571704099</v>
      </c>
      <c r="U2988" s="36">
        <f t="shared" si="1303"/>
        <v>120763.46572764684</v>
      </c>
      <c r="V2988" s="36">
        <f t="shared" si="1304"/>
        <v>50693.713155939826</v>
      </c>
      <c r="W2988" s="37">
        <f t="shared" si="1305"/>
        <v>70069.752571707009</v>
      </c>
      <c r="X2988" s="36">
        <f t="shared" si="1306"/>
        <v>70069.752571704099</v>
      </c>
      <c r="Y2988" s="276">
        <f t="shared" si="1307"/>
        <v>70069.752571707009</v>
      </c>
      <c r="Z2988" s="36">
        <f t="shared" si="1308"/>
        <v>120763.46572764684</v>
      </c>
      <c r="AA2988" s="36">
        <f t="shared" si="1309"/>
        <v>50693.713155939826</v>
      </c>
      <c r="AB2988" s="38">
        <f t="shared" si="1311"/>
        <v>2.9103830456733704E-9</v>
      </c>
      <c r="AD2988" s="142">
        <f t="shared" si="1310"/>
        <v>53</v>
      </c>
      <c r="AH2988" s="103"/>
    </row>
    <row r="2989" spans="1:34">
      <c r="A2989" s="533"/>
      <c r="C2989" s="67" t="str">
        <f>'Terminated loans'!F2179</f>
        <v>E</v>
      </c>
      <c r="D2989" s="19">
        <f>'Terminated loans'!H2179</f>
        <v>143999394</v>
      </c>
      <c r="E2989" s="19">
        <f>'Terminated loans'!I2179</f>
        <v>98</v>
      </c>
      <c r="F2989" s="19" t="str">
        <f>'Terminated loans'!J2179</f>
        <v>AHOTAR N</v>
      </c>
      <c r="G2989" s="547" t="str">
        <f t="shared" si="1273"/>
        <v>D2</v>
      </c>
      <c r="H2989" s="21">
        <f>'Terminated loans'!L2179</f>
        <v>41095</v>
      </c>
      <c r="I2989" s="21">
        <f>IF(B2989="VELS",'Terminated loans'!M2179,'Terminated loans'!B2179)</f>
        <v>42674</v>
      </c>
      <c r="J2989" s="34">
        <f t="shared" si="1299"/>
        <v>52</v>
      </c>
      <c r="K2989" s="34">
        <f t="shared" si="1312"/>
        <v>101</v>
      </c>
      <c r="L2989" s="34">
        <f t="shared" si="1313"/>
        <v>52</v>
      </c>
      <c r="M2989" s="34">
        <f t="shared" si="1314"/>
        <v>52</v>
      </c>
      <c r="N2989" s="52">
        <f t="shared" si="1260"/>
        <v>52</v>
      </c>
      <c r="O2989" s="318">
        <f>+'Terminated loans'!S2179</f>
        <v>245340</v>
      </c>
      <c r="P2989" s="26">
        <f>+'Terminated loans'!T2179</f>
        <v>0.05</v>
      </c>
      <c r="Q2989" s="536">
        <f t="shared" si="1274"/>
        <v>9.4E-2</v>
      </c>
      <c r="R2989" s="222">
        <f t="shared" si="1300"/>
        <v>5257.4290483718914</v>
      </c>
      <c r="S2989" s="36">
        <f t="shared" si="1301"/>
        <v>223846.15153601146</v>
      </c>
      <c r="T2989" s="36">
        <f t="shared" si="1302"/>
        <v>21493.848463988543</v>
      </c>
      <c r="U2989" s="36">
        <f t="shared" si="1303"/>
        <v>49540.158979327913</v>
      </c>
      <c r="V2989" s="36">
        <f t="shared" si="1304"/>
        <v>28046.31051533838</v>
      </c>
      <c r="W2989" s="37">
        <f t="shared" si="1305"/>
        <v>21493.848463989532</v>
      </c>
      <c r="X2989" s="36">
        <f t="shared" si="1306"/>
        <v>21493.848463988543</v>
      </c>
      <c r="Y2989" s="276">
        <f t="shared" si="1307"/>
        <v>21493.848463989532</v>
      </c>
      <c r="Z2989" s="36">
        <f t="shared" si="1308"/>
        <v>49540.158979327913</v>
      </c>
      <c r="AA2989" s="36">
        <f t="shared" si="1309"/>
        <v>28046.31051533838</v>
      </c>
      <c r="AB2989" s="38">
        <f t="shared" si="1311"/>
        <v>9.8953023552894592E-10</v>
      </c>
      <c r="AD2989" s="142">
        <f t="shared" si="1310"/>
        <v>52</v>
      </c>
      <c r="AH2989" s="103"/>
    </row>
    <row r="2990" spans="1:34">
      <c r="A2990" s="533"/>
      <c r="C2990" s="67" t="str">
        <f>'Terminated loans'!F2180</f>
        <v>E</v>
      </c>
      <c r="D2990" s="19">
        <f>'Terminated loans'!H2180</f>
        <v>143999653</v>
      </c>
      <c r="E2990" s="19">
        <f>'Terminated loans'!I2180</f>
        <v>98</v>
      </c>
      <c r="F2990" s="19" t="str">
        <f>'Terminated loans'!J2180</f>
        <v>LI HING FUI R S</v>
      </c>
      <c r="G2990" s="547" t="str">
        <f t="shared" si="1273"/>
        <v>D2</v>
      </c>
      <c r="H2990" s="21">
        <f>'Terminated loans'!L2180</f>
        <v>41194</v>
      </c>
      <c r="I2990" s="21">
        <f>IF(B2990="VELS",'Terminated loans'!M2180,'Terminated loans'!B2180)</f>
        <v>42674</v>
      </c>
      <c r="J2990" s="34">
        <f t="shared" si="1299"/>
        <v>49</v>
      </c>
      <c r="K2990" s="34">
        <f t="shared" si="1312"/>
        <v>98</v>
      </c>
      <c r="L2990" s="34">
        <f t="shared" si="1313"/>
        <v>49</v>
      </c>
      <c r="M2990" s="34">
        <f t="shared" si="1314"/>
        <v>49</v>
      </c>
      <c r="N2990" s="52">
        <f t="shared" si="1260"/>
        <v>49</v>
      </c>
      <c r="O2990" s="318">
        <f>+'Terminated loans'!S2180</f>
        <v>254447</v>
      </c>
      <c r="P2990" s="26">
        <f>+'Terminated loans'!T2180</f>
        <v>0.05</v>
      </c>
      <c r="Q2990" s="536">
        <f t="shared" si="1274"/>
        <v>9.4E-2</v>
      </c>
      <c r="R2990" s="222">
        <f t="shared" si="1300"/>
        <v>5751.6928002337481</v>
      </c>
      <c r="S2990" s="36">
        <f t="shared" si="1301"/>
        <v>233300.0032518247</v>
      </c>
      <c r="T2990" s="36">
        <f t="shared" si="1302"/>
        <v>21146.996748175297</v>
      </c>
      <c r="U2990" s="36">
        <f t="shared" si="1303"/>
        <v>48532.943959630007</v>
      </c>
      <c r="V2990" s="36">
        <f t="shared" si="1304"/>
        <v>27385.947211453633</v>
      </c>
      <c r="W2990" s="37">
        <f t="shared" si="1305"/>
        <v>21146.996748176374</v>
      </c>
      <c r="X2990" s="36">
        <f t="shared" si="1306"/>
        <v>21146.996748175297</v>
      </c>
      <c r="Y2990" s="276">
        <f t="shared" si="1307"/>
        <v>21146.996748176374</v>
      </c>
      <c r="Z2990" s="36">
        <f t="shared" si="1308"/>
        <v>48532.943959630007</v>
      </c>
      <c r="AA2990" s="36">
        <f t="shared" si="1309"/>
        <v>27385.947211453633</v>
      </c>
      <c r="AB2990" s="38">
        <f t="shared" si="1311"/>
        <v>1.076841726899147E-9</v>
      </c>
      <c r="AD2990" s="142">
        <f t="shared" si="1310"/>
        <v>49</v>
      </c>
      <c r="AH2990" s="103"/>
    </row>
    <row r="2991" spans="1:34">
      <c r="A2991" s="533"/>
      <c r="C2991" s="67" t="str">
        <f>'Terminated loans'!F2181</f>
        <v>E</v>
      </c>
      <c r="D2991" s="19">
        <f>'Terminated loans'!H2181</f>
        <v>143981169</v>
      </c>
      <c r="E2991" s="19">
        <f>'Terminated loans'!I2181</f>
        <v>98</v>
      </c>
      <c r="F2991" s="19" t="str">
        <f>'Terminated loans'!J2181</f>
        <v>LAMARQUE J M D D</v>
      </c>
      <c r="G2991" s="547" t="str">
        <f t="shared" si="1273"/>
        <v>D2</v>
      </c>
      <c r="H2991" s="21">
        <f>'Terminated loans'!L2181</f>
        <v>41437</v>
      </c>
      <c r="I2991" s="21">
        <f>IF(B2991="VELS",'Terminated loans'!M2181,'Terminated loans'!B2181)</f>
        <v>42704</v>
      </c>
      <c r="J2991" s="34">
        <f t="shared" ref="J2991:J3006" si="1315">ROUND((I2991-H2991)/365*12,0)</f>
        <v>42</v>
      </c>
      <c r="K2991" s="34">
        <f t="shared" si="1312"/>
        <v>90</v>
      </c>
      <c r="L2991" s="34">
        <f t="shared" si="1313"/>
        <v>42</v>
      </c>
      <c r="M2991" s="34">
        <f t="shared" si="1314"/>
        <v>42</v>
      </c>
      <c r="N2991" s="52">
        <f t="shared" ref="N2991:N3054" si="1316">IF(C2991="O",IF(ROUND(($I$35-H2991)/365*12,0)&gt;$L2991,$L2991,ROUND(($I$35-H2991)/365*12,0)),IF(OR(C2991="E",C2991="N"),ROUND(M2991,0),"CHECK"))</f>
        <v>42</v>
      </c>
      <c r="O2991" s="318">
        <f>+'Terminated loans'!S2181</f>
        <v>230287</v>
      </c>
      <c r="P2991" s="26">
        <f>+'Terminated loans'!T2181</f>
        <v>0.05</v>
      </c>
      <c r="Q2991" s="536">
        <f t="shared" si="1274"/>
        <v>9.4E-2</v>
      </c>
      <c r="R2991" s="222">
        <f t="shared" ref="R2991:R3006" si="1317">PMT(P2991/12,L2991,-O2991,0,0)</f>
        <v>5988.1604122846229</v>
      </c>
      <c r="S2991" s="36">
        <f t="shared" ref="S2991:S3006" si="1318">(-PV(Q2991/12,L2991,R2991,0,0))</f>
        <v>213612.1193279514</v>
      </c>
      <c r="T2991" s="36">
        <f t="shared" ref="T2991:T3006" si="1319">O2991-S2991</f>
        <v>16674.880672048603</v>
      </c>
      <c r="U2991" s="36">
        <f t="shared" ref="U2991:U3006" si="1320">-IF(OR(Q2991="",Q2991=0),0,(CUMIPMT(Q2991/12,L2991,S2991,1,M2991,0)))</f>
        <v>37890.617988003709</v>
      </c>
      <c r="V2991" s="36">
        <f t="shared" ref="V2991:V3006" si="1321">-IF(OR(P2991="",P2991=0),0,(CUMIPMT(P2991/12,L2991,O2991,1,M2991,0)))</f>
        <v>21215.737315954146</v>
      </c>
      <c r="W2991" s="37">
        <f t="shared" ref="W2991:W3006" si="1322">IF(ISERROR(U2991-V2991),0,U2991-V2991)</f>
        <v>16674.880672049563</v>
      </c>
      <c r="X2991" s="36">
        <f t="shared" ref="X2991:X3006" si="1323">IF(C2991="O",T2991/AD2991*N2991,T2991)</f>
        <v>16674.880672048603</v>
      </c>
      <c r="Y2991" s="276">
        <f t="shared" ref="Y2991:Y3006" si="1324">W2991</f>
        <v>16674.880672049563</v>
      </c>
      <c r="Z2991" s="36">
        <f t="shared" ref="Z2991:Z3006" si="1325">-IF(OR(Q2991="",Q2991=0),0,(CUMIPMT(Q2991/12,L2991,S2991,1,L2991,0)))</f>
        <v>37890.617988003709</v>
      </c>
      <c r="AA2991" s="36">
        <f t="shared" ref="AA2991:AA3006" si="1326">-IF(OR(P2991="",P2991=0),0,(CUMIPMT(P2991/12,L2991,O2991,1,L2991,0)))</f>
        <v>21215.737315954146</v>
      </c>
      <c r="AB2991" s="38">
        <f t="shared" si="1311"/>
        <v>9.6042640507221222E-10</v>
      </c>
      <c r="AD2991" s="142">
        <f t="shared" ref="AD2991:AD3006" si="1327">IF(L2991&gt;$J$2,$J$2,L2991)</f>
        <v>42</v>
      </c>
      <c r="AH2991" s="103"/>
    </row>
    <row r="2992" spans="1:34">
      <c r="A2992" s="533"/>
      <c r="C2992" s="67" t="str">
        <f>'Terminated loans'!F2182</f>
        <v>E</v>
      </c>
      <c r="D2992" s="19">
        <f>'Terminated loans'!H2182</f>
        <v>143981479</v>
      </c>
      <c r="E2992" s="19">
        <f>'Terminated loans'!I2182</f>
        <v>98</v>
      </c>
      <c r="F2992" s="19" t="str">
        <f>'Terminated loans'!J2182</f>
        <v>AMBAJEE - ASGURALLY M R</v>
      </c>
      <c r="G2992" s="547" t="str">
        <f t="shared" si="1273"/>
        <v>E2</v>
      </c>
      <c r="H2992" s="21">
        <f>'Terminated loans'!L2182</f>
        <v>41596</v>
      </c>
      <c r="I2992" s="21">
        <f>IF(B2992="VELS",'Terminated loans'!M2182,'Terminated loans'!B2182)</f>
        <v>42704</v>
      </c>
      <c r="J2992" s="34">
        <f t="shared" si="1315"/>
        <v>36</v>
      </c>
      <c r="K2992" s="34">
        <f t="shared" si="1312"/>
        <v>84</v>
      </c>
      <c r="L2992" s="34">
        <f t="shared" si="1313"/>
        <v>36</v>
      </c>
      <c r="M2992" s="34">
        <f t="shared" si="1314"/>
        <v>36</v>
      </c>
      <c r="N2992" s="52">
        <f t="shared" si="1316"/>
        <v>36</v>
      </c>
      <c r="O2992" s="318">
        <f>+'Terminated loans'!S2182</f>
        <v>142543</v>
      </c>
      <c r="P2992" s="26">
        <f>+'Terminated loans'!T2182</f>
        <v>0.05</v>
      </c>
      <c r="Q2992" s="536">
        <f t="shared" si="1274"/>
        <v>9.1499999999999998E-2</v>
      </c>
      <c r="R2992" s="222">
        <f t="shared" si="1317"/>
        <v>4272.1415859903309</v>
      </c>
      <c r="S2992" s="36">
        <f t="shared" si="1318"/>
        <v>134050.72080830531</v>
      </c>
      <c r="T2992" s="36">
        <f t="shared" si="1319"/>
        <v>8492.2791916946881</v>
      </c>
      <c r="U2992" s="36">
        <f t="shared" si="1320"/>
        <v>19746.376287346648</v>
      </c>
      <c r="V2992" s="36">
        <f t="shared" si="1321"/>
        <v>11254.097095651901</v>
      </c>
      <c r="W2992" s="37">
        <f t="shared" si="1322"/>
        <v>8492.2791916947463</v>
      </c>
      <c r="X2992" s="36">
        <f t="shared" si="1323"/>
        <v>8492.2791916946881</v>
      </c>
      <c r="Y2992" s="276">
        <f t="shared" si="1324"/>
        <v>8492.2791916947463</v>
      </c>
      <c r="Z2992" s="36">
        <f t="shared" si="1325"/>
        <v>19746.376287346648</v>
      </c>
      <c r="AA2992" s="36">
        <f t="shared" si="1326"/>
        <v>11254.097095651901</v>
      </c>
      <c r="AB2992" s="38">
        <f t="shared" si="1311"/>
        <v>5.8207660913467407E-11</v>
      </c>
      <c r="AD2992" s="142">
        <f t="shared" si="1327"/>
        <v>36</v>
      </c>
      <c r="AH2992" s="103"/>
    </row>
    <row r="2993" spans="1:34">
      <c r="A2993" s="533"/>
      <c r="C2993" s="67" t="str">
        <f>'Terminated loans'!F2183</f>
        <v>E</v>
      </c>
      <c r="D2993" s="19">
        <f>'Terminated loans'!H2183</f>
        <v>143981495</v>
      </c>
      <c r="E2993" s="19">
        <f>'Terminated loans'!I2183</f>
        <v>98</v>
      </c>
      <c r="F2993" s="19" t="str">
        <f>'Terminated loans'!J2183</f>
        <v>NAGDAN A</v>
      </c>
      <c r="G2993" s="547" t="str">
        <f t="shared" si="1273"/>
        <v>E2</v>
      </c>
      <c r="H2993" s="21">
        <f>'Terminated loans'!L2183</f>
        <v>41592</v>
      </c>
      <c r="I2993" s="21">
        <f>IF(B2993="VELS",'Terminated loans'!M2183,'Terminated loans'!B2183)</f>
        <v>42704</v>
      </c>
      <c r="J2993" s="34">
        <f t="shared" si="1315"/>
        <v>37</v>
      </c>
      <c r="K2993" s="34">
        <f t="shared" si="1312"/>
        <v>85</v>
      </c>
      <c r="L2993" s="34">
        <f t="shared" si="1313"/>
        <v>37</v>
      </c>
      <c r="M2993" s="34">
        <f t="shared" si="1314"/>
        <v>37</v>
      </c>
      <c r="N2993" s="52">
        <f t="shared" si="1316"/>
        <v>37</v>
      </c>
      <c r="O2993" s="318">
        <f>+'Terminated loans'!S2183</f>
        <v>200138</v>
      </c>
      <c r="P2993" s="26">
        <f>+'Terminated loans'!T2183</f>
        <v>0.05</v>
      </c>
      <c r="Q2993" s="536">
        <f t="shared" si="1274"/>
        <v>9.1499999999999998E-2</v>
      </c>
      <c r="R2993" s="222">
        <f t="shared" si="1317"/>
        <v>5848.0374567073886</v>
      </c>
      <c r="S2993" s="36">
        <f t="shared" si="1318"/>
        <v>187914.17490218804</v>
      </c>
      <c r="T2993" s="36">
        <f t="shared" si="1319"/>
        <v>12223.825097811961</v>
      </c>
      <c r="U2993" s="36">
        <f t="shared" si="1320"/>
        <v>28463.210995985428</v>
      </c>
      <c r="V2993" s="36">
        <f t="shared" si="1321"/>
        <v>16239.385898173379</v>
      </c>
      <c r="W2993" s="37">
        <f t="shared" si="1322"/>
        <v>12223.825097812049</v>
      </c>
      <c r="X2993" s="36">
        <f t="shared" si="1323"/>
        <v>12223.825097811961</v>
      </c>
      <c r="Y2993" s="276">
        <f t="shared" si="1324"/>
        <v>12223.825097812049</v>
      </c>
      <c r="Z2993" s="36">
        <f t="shared" si="1325"/>
        <v>28463.210995985428</v>
      </c>
      <c r="AA2993" s="36">
        <f t="shared" si="1326"/>
        <v>16239.385898173379</v>
      </c>
      <c r="AB2993" s="38">
        <f t="shared" si="1311"/>
        <v>8.7311491370201111E-11</v>
      </c>
      <c r="AD2993" s="142">
        <f t="shared" si="1327"/>
        <v>37</v>
      </c>
      <c r="AH2993" s="103"/>
    </row>
    <row r="2994" spans="1:34">
      <c r="A2994" s="533"/>
      <c r="C2994" s="67" t="str">
        <f>'Terminated loans'!F2184</f>
        <v>E</v>
      </c>
      <c r="D2994" s="19">
        <f>'Terminated loans'!H2184</f>
        <v>143981940</v>
      </c>
      <c r="E2994" s="19">
        <f>'Terminated loans'!I2184</f>
        <v>98</v>
      </c>
      <c r="F2994" s="19" t="str">
        <f>'Terminated loans'!J2184</f>
        <v>MURTHEN J P C</v>
      </c>
      <c r="G2994" s="547" t="str">
        <f t="shared" si="1273"/>
        <v>E2</v>
      </c>
      <c r="H2994" s="21">
        <f>'Terminated loans'!L2184</f>
        <v>41457</v>
      </c>
      <c r="I2994" s="21">
        <f>IF(B2994="VELS",'Terminated loans'!M2184,'Terminated loans'!B2184)</f>
        <v>42704</v>
      </c>
      <c r="J2994" s="34">
        <f t="shared" si="1315"/>
        <v>41</v>
      </c>
      <c r="K2994" s="34">
        <f t="shared" si="1312"/>
        <v>89</v>
      </c>
      <c r="L2994" s="34">
        <f t="shared" si="1313"/>
        <v>41</v>
      </c>
      <c r="M2994" s="34">
        <f t="shared" si="1314"/>
        <v>41</v>
      </c>
      <c r="N2994" s="52">
        <f t="shared" si="1316"/>
        <v>41</v>
      </c>
      <c r="O2994" s="318">
        <f>+'Terminated loans'!S2184</f>
        <v>75124</v>
      </c>
      <c r="P2994" s="26">
        <f>+'Terminated loans'!T2184</f>
        <v>0.05</v>
      </c>
      <c r="Q2994" s="536">
        <f t="shared" si="1274"/>
        <v>9.1499999999999998E-2</v>
      </c>
      <c r="R2994" s="222">
        <f t="shared" si="1317"/>
        <v>1997.0603769353579</v>
      </c>
      <c r="S2994" s="36">
        <f t="shared" si="1318"/>
        <v>70089.045375416768</v>
      </c>
      <c r="T2994" s="36">
        <f t="shared" si="1319"/>
        <v>5034.9546245832316</v>
      </c>
      <c r="U2994" s="36">
        <f t="shared" si="1320"/>
        <v>11790.430078932914</v>
      </c>
      <c r="V2994" s="36">
        <f t="shared" si="1321"/>
        <v>6755.4754543496674</v>
      </c>
      <c r="W2994" s="37">
        <f t="shared" si="1322"/>
        <v>5034.9546245832462</v>
      </c>
      <c r="X2994" s="36">
        <f t="shared" si="1323"/>
        <v>5034.9546245832316</v>
      </c>
      <c r="Y2994" s="276">
        <f t="shared" si="1324"/>
        <v>5034.9546245832462</v>
      </c>
      <c r="Z2994" s="36">
        <f t="shared" si="1325"/>
        <v>11790.430078932914</v>
      </c>
      <c r="AA2994" s="36">
        <f t="shared" si="1326"/>
        <v>6755.4754543496674</v>
      </c>
      <c r="AB2994" s="38">
        <f t="shared" si="1311"/>
        <v>1.4551915228366852E-11</v>
      </c>
      <c r="AD2994" s="142">
        <f t="shared" si="1327"/>
        <v>41</v>
      </c>
      <c r="AH2994" s="103"/>
    </row>
    <row r="2995" spans="1:34">
      <c r="A2995" s="533"/>
      <c r="C2995" s="67" t="str">
        <f>'Terminated loans'!F2185</f>
        <v>E</v>
      </c>
      <c r="D2995" s="19">
        <f>'Terminated loans'!H2185</f>
        <v>143982327</v>
      </c>
      <c r="E2995" s="19">
        <f>'Terminated loans'!I2185</f>
        <v>98</v>
      </c>
      <c r="F2995" s="19" t="str">
        <f>'Terminated loans'!J2185</f>
        <v>MUNGRA R</v>
      </c>
      <c r="G2995" s="547" t="str">
        <f t="shared" si="1273"/>
        <v>E2</v>
      </c>
      <c r="H2995" s="21">
        <f>'Terminated loans'!L2185</f>
        <v>41487</v>
      </c>
      <c r="I2995" s="21">
        <f>IF(B2995="VELS",'Terminated loans'!M2185,'Terminated loans'!B2185)</f>
        <v>42704</v>
      </c>
      <c r="J2995" s="34">
        <f t="shared" si="1315"/>
        <v>40</v>
      </c>
      <c r="K2995" s="34">
        <f t="shared" si="1312"/>
        <v>88</v>
      </c>
      <c r="L2995" s="34">
        <f t="shared" si="1313"/>
        <v>40</v>
      </c>
      <c r="M2995" s="34">
        <f t="shared" si="1314"/>
        <v>40</v>
      </c>
      <c r="N2995" s="52">
        <f t="shared" si="1316"/>
        <v>40</v>
      </c>
      <c r="O2995" s="318">
        <f>+'Terminated loans'!S2185</f>
        <v>235294</v>
      </c>
      <c r="P2995" s="26">
        <f>+'Terminated loans'!T2185</f>
        <v>0.05</v>
      </c>
      <c r="Q2995" s="536">
        <f t="shared" si="1274"/>
        <v>9.1499999999999998E-2</v>
      </c>
      <c r="R2995" s="222">
        <f t="shared" si="1317"/>
        <v>6398.3742375447337</v>
      </c>
      <c r="S2995" s="36">
        <f t="shared" si="1318"/>
        <v>219871.90984739229</v>
      </c>
      <c r="T2995" s="36">
        <f t="shared" si="1319"/>
        <v>15422.090152607707</v>
      </c>
      <c r="U2995" s="36">
        <f t="shared" si="1320"/>
        <v>36063.059654397104</v>
      </c>
      <c r="V2995" s="36">
        <f t="shared" si="1321"/>
        <v>20640.96950178931</v>
      </c>
      <c r="W2995" s="37">
        <f t="shared" si="1322"/>
        <v>15422.090152607794</v>
      </c>
      <c r="X2995" s="36">
        <f t="shared" si="1323"/>
        <v>15422.090152607707</v>
      </c>
      <c r="Y2995" s="276">
        <f t="shared" si="1324"/>
        <v>15422.090152607794</v>
      </c>
      <c r="Z2995" s="36">
        <f t="shared" si="1325"/>
        <v>36063.059654397104</v>
      </c>
      <c r="AA2995" s="36">
        <f t="shared" si="1326"/>
        <v>20640.96950178931</v>
      </c>
      <c r="AB2995" s="38">
        <f t="shared" si="1311"/>
        <v>8.7311491370201111E-11</v>
      </c>
      <c r="AD2995" s="142">
        <f t="shared" si="1327"/>
        <v>40</v>
      </c>
      <c r="AH2995" s="103"/>
    </row>
    <row r="2996" spans="1:34">
      <c r="A2996" s="533"/>
      <c r="C2996" s="67" t="str">
        <f>'Terminated loans'!F2186</f>
        <v>E</v>
      </c>
      <c r="D2996" s="19">
        <f>'Terminated loans'!H2186</f>
        <v>143982351</v>
      </c>
      <c r="E2996" s="19">
        <f>'Terminated loans'!I2186</f>
        <v>98</v>
      </c>
      <c r="F2996" s="19" t="str">
        <f>'Terminated loans'!J2186</f>
        <v>AMBAJEE - ASGURALLY M R</v>
      </c>
      <c r="G2996" s="547" t="str">
        <f t="shared" si="1273"/>
        <v>E2</v>
      </c>
      <c r="H2996" s="21">
        <f>'Terminated loans'!L2186</f>
        <v>41550</v>
      </c>
      <c r="I2996" s="21">
        <f>IF(B2996="VELS",'Terminated loans'!M2186,'Terminated loans'!B2186)</f>
        <v>42704</v>
      </c>
      <c r="J2996" s="34">
        <f t="shared" si="1315"/>
        <v>38</v>
      </c>
      <c r="K2996" s="34">
        <f t="shared" si="1312"/>
        <v>86</v>
      </c>
      <c r="L2996" s="34">
        <f t="shared" si="1313"/>
        <v>38</v>
      </c>
      <c r="M2996" s="34">
        <f t="shared" si="1314"/>
        <v>38</v>
      </c>
      <c r="N2996" s="52">
        <f t="shared" si="1316"/>
        <v>38</v>
      </c>
      <c r="O2996" s="318">
        <f>+'Terminated loans'!S2186</f>
        <v>244243</v>
      </c>
      <c r="P2996" s="26">
        <f>+'Terminated loans'!T2186</f>
        <v>0.05</v>
      </c>
      <c r="Q2996" s="536">
        <f t="shared" si="1274"/>
        <v>9.1499999999999998E-2</v>
      </c>
      <c r="R2996" s="222">
        <f t="shared" si="1317"/>
        <v>6963.0624295377747</v>
      </c>
      <c r="S2996" s="36">
        <f t="shared" si="1318"/>
        <v>228960.3571071662</v>
      </c>
      <c r="T2996" s="36">
        <f t="shared" si="1319"/>
        <v>15282.642892833799</v>
      </c>
      <c r="U2996" s="36">
        <f t="shared" si="1320"/>
        <v>35636.015215269232</v>
      </c>
      <c r="V2996" s="36">
        <f t="shared" si="1321"/>
        <v>20353.372322435433</v>
      </c>
      <c r="W2996" s="37">
        <f t="shared" si="1322"/>
        <v>15282.642892833799</v>
      </c>
      <c r="X2996" s="36">
        <f t="shared" si="1323"/>
        <v>15282.642892833799</v>
      </c>
      <c r="Y2996" s="276">
        <f t="shared" si="1324"/>
        <v>15282.642892833799</v>
      </c>
      <c r="Z2996" s="36">
        <f t="shared" si="1325"/>
        <v>35636.015215269232</v>
      </c>
      <c r="AA2996" s="36">
        <f t="shared" si="1326"/>
        <v>20353.372322435433</v>
      </c>
      <c r="AB2996" s="38">
        <f t="shared" si="1311"/>
        <v>0</v>
      </c>
      <c r="AD2996" s="142">
        <f t="shared" si="1327"/>
        <v>38</v>
      </c>
      <c r="AH2996" s="103"/>
    </row>
    <row r="2997" spans="1:34">
      <c r="A2997" s="533"/>
      <c r="C2997" s="67" t="str">
        <f>'Terminated loans'!F2187</f>
        <v>E</v>
      </c>
      <c r="D2997" s="19">
        <f>'Terminated loans'!H2187</f>
        <v>143982564</v>
      </c>
      <c r="E2997" s="19">
        <f>'Terminated loans'!I2187</f>
        <v>98</v>
      </c>
      <c r="F2997" s="19" t="str">
        <f>'Terminated loans'!J2187</f>
        <v>MUNGER S N</v>
      </c>
      <c r="G2997" s="547" t="str">
        <f t="shared" si="1273"/>
        <v>E2</v>
      </c>
      <c r="H2997" s="21">
        <f>'Terminated loans'!L2187</f>
        <v>41523</v>
      </c>
      <c r="I2997" s="21">
        <f>IF(B2997="VELS",'Terminated loans'!M2187,'Terminated loans'!B2187)</f>
        <v>42704</v>
      </c>
      <c r="J2997" s="34">
        <f t="shared" si="1315"/>
        <v>39</v>
      </c>
      <c r="K2997" s="34">
        <f t="shared" si="1312"/>
        <v>87</v>
      </c>
      <c r="L2997" s="34">
        <f t="shared" si="1313"/>
        <v>39</v>
      </c>
      <c r="M2997" s="34">
        <f t="shared" si="1314"/>
        <v>39</v>
      </c>
      <c r="N2997" s="52">
        <f t="shared" si="1316"/>
        <v>39</v>
      </c>
      <c r="O2997" s="318">
        <f>+'Terminated loans'!S2187</f>
        <v>240166</v>
      </c>
      <c r="P2997" s="26">
        <f>+'Terminated loans'!T2187</f>
        <v>0.05</v>
      </c>
      <c r="Q2997" s="536">
        <f t="shared" si="1274"/>
        <v>9.1499999999999998E-2</v>
      </c>
      <c r="R2997" s="222">
        <f t="shared" si="1317"/>
        <v>6684.7858437776049</v>
      </c>
      <c r="S2997" s="36">
        <f t="shared" si="1318"/>
        <v>224780.86069634155</v>
      </c>
      <c r="T2997" s="36">
        <f t="shared" si="1319"/>
        <v>15385.139303658449</v>
      </c>
      <c r="U2997" s="36">
        <f t="shared" si="1320"/>
        <v>35925.78721098497</v>
      </c>
      <c r="V2997" s="36">
        <f t="shared" si="1321"/>
        <v>20540.64790732658</v>
      </c>
      <c r="W2997" s="37">
        <f t="shared" si="1322"/>
        <v>15385.13930365839</v>
      </c>
      <c r="X2997" s="36">
        <f t="shared" si="1323"/>
        <v>15385.139303658449</v>
      </c>
      <c r="Y2997" s="276">
        <f t="shared" si="1324"/>
        <v>15385.13930365839</v>
      </c>
      <c r="Z2997" s="36">
        <f t="shared" si="1325"/>
        <v>35925.78721098497</v>
      </c>
      <c r="AA2997" s="36">
        <f t="shared" si="1326"/>
        <v>20540.64790732658</v>
      </c>
      <c r="AB2997" s="38">
        <f t="shared" si="1311"/>
        <v>-5.8207660913467407E-11</v>
      </c>
      <c r="AD2997" s="142">
        <f t="shared" si="1327"/>
        <v>39</v>
      </c>
      <c r="AH2997" s="103"/>
    </row>
    <row r="2998" spans="1:34">
      <c r="A2998" s="533"/>
      <c r="C2998" s="67" t="str">
        <f>'Terminated loans'!F2188</f>
        <v>E</v>
      </c>
      <c r="D2998" s="19">
        <f>'Terminated loans'!H2188</f>
        <v>143983323</v>
      </c>
      <c r="E2998" s="19">
        <f>'Terminated loans'!I2188</f>
        <v>98</v>
      </c>
      <c r="F2998" s="19" t="str">
        <f>'Terminated loans'!J2188</f>
        <v>LASCIE A P</v>
      </c>
      <c r="G2998" s="547" t="str">
        <f t="shared" si="1273"/>
        <v>E2</v>
      </c>
      <c r="H2998" s="21">
        <f>'Terminated loans'!L2188</f>
        <v>41740</v>
      </c>
      <c r="I2998" s="21">
        <f>IF(B2998="VELS",'Terminated loans'!M2188,'Terminated loans'!B2188)</f>
        <v>42704</v>
      </c>
      <c r="J2998" s="34">
        <f t="shared" si="1315"/>
        <v>32</v>
      </c>
      <c r="K2998" s="34">
        <f t="shared" si="1312"/>
        <v>80</v>
      </c>
      <c r="L2998" s="34">
        <f t="shared" si="1313"/>
        <v>32</v>
      </c>
      <c r="M2998" s="34">
        <f t="shared" si="1314"/>
        <v>32</v>
      </c>
      <c r="N2998" s="52">
        <f t="shared" si="1316"/>
        <v>32</v>
      </c>
      <c r="O2998" s="318">
        <f>+'Terminated loans'!S2188</f>
        <v>67280</v>
      </c>
      <c r="P2998" s="26">
        <f>+'Terminated loans'!T2188</f>
        <v>0.05</v>
      </c>
      <c r="Q2998" s="536">
        <f t="shared" si="1274"/>
        <v>9.1499999999999998E-2</v>
      </c>
      <c r="R2998" s="222">
        <f t="shared" si="1317"/>
        <v>2250.1512663143853</v>
      </c>
      <c r="S2998" s="36">
        <f t="shared" si="1318"/>
        <v>63679.096266149863</v>
      </c>
      <c r="T2998" s="36">
        <f t="shared" si="1319"/>
        <v>3600.9037338501366</v>
      </c>
      <c r="U2998" s="36">
        <f t="shared" si="1320"/>
        <v>8325.744255910482</v>
      </c>
      <c r="V2998" s="36">
        <f t="shared" si="1321"/>
        <v>4724.8405220603308</v>
      </c>
      <c r="W2998" s="37">
        <f t="shared" si="1322"/>
        <v>3600.9037338501512</v>
      </c>
      <c r="X2998" s="36">
        <f t="shared" si="1323"/>
        <v>3600.9037338501366</v>
      </c>
      <c r="Y2998" s="276">
        <f t="shared" si="1324"/>
        <v>3600.9037338501512</v>
      </c>
      <c r="Z2998" s="36">
        <f t="shared" si="1325"/>
        <v>8325.744255910482</v>
      </c>
      <c r="AA2998" s="36">
        <f t="shared" si="1326"/>
        <v>4724.8405220603308</v>
      </c>
      <c r="AB2998" s="38">
        <f t="shared" si="1311"/>
        <v>1.4551915228366852E-11</v>
      </c>
      <c r="AD2998" s="142">
        <f t="shared" si="1327"/>
        <v>32</v>
      </c>
      <c r="AH2998" s="103"/>
    </row>
    <row r="2999" spans="1:34">
      <c r="A2999" s="533"/>
      <c r="C2999" s="67" t="str">
        <f>'Terminated loans'!F2189</f>
        <v>E</v>
      </c>
      <c r="D2999" s="19">
        <f>'Terminated loans'!H2189</f>
        <v>143984125</v>
      </c>
      <c r="E2999" s="19">
        <f>'Terminated loans'!I2189</f>
        <v>98</v>
      </c>
      <c r="F2999" s="19" t="str">
        <f>'Terminated loans'!J2189</f>
        <v>LOWTUN S B</v>
      </c>
      <c r="G2999" s="547" t="str">
        <f t="shared" si="1273"/>
        <v>E2</v>
      </c>
      <c r="H2999" s="21">
        <f>'Terminated loans'!L2189</f>
        <v>41799</v>
      </c>
      <c r="I2999" s="21">
        <f>IF(B2999="VELS",'Terminated loans'!M2189,'Terminated loans'!B2189)</f>
        <v>42704</v>
      </c>
      <c r="J2999" s="34">
        <f t="shared" si="1315"/>
        <v>30</v>
      </c>
      <c r="K2999" s="34">
        <f t="shared" si="1312"/>
        <v>78</v>
      </c>
      <c r="L2999" s="34">
        <f t="shared" si="1313"/>
        <v>30</v>
      </c>
      <c r="M2999" s="34">
        <f t="shared" si="1314"/>
        <v>30</v>
      </c>
      <c r="N2999" s="52">
        <f t="shared" si="1316"/>
        <v>30</v>
      </c>
      <c r="O2999" s="318">
        <f>+'Terminated loans'!S2189</f>
        <v>190132</v>
      </c>
      <c r="P2999" s="26">
        <f>+'Terminated loans'!T2189</f>
        <v>0.05</v>
      </c>
      <c r="Q2999" s="536">
        <f t="shared" si="1274"/>
        <v>9.1499999999999998E-2</v>
      </c>
      <c r="R2999" s="222">
        <f t="shared" si="1317"/>
        <v>6755.2691051375041</v>
      </c>
      <c r="S2999" s="36">
        <f t="shared" si="1318"/>
        <v>180538.02619584522</v>
      </c>
      <c r="T2999" s="36">
        <f t="shared" si="1319"/>
        <v>9593.9738041547826</v>
      </c>
      <c r="U2999" s="36">
        <f t="shared" si="1320"/>
        <v>22120.046958279912</v>
      </c>
      <c r="V2999" s="36">
        <f t="shared" si="1321"/>
        <v>12526.073154125159</v>
      </c>
      <c r="W2999" s="37">
        <f t="shared" si="1322"/>
        <v>9593.9738041547535</v>
      </c>
      <c r="X2999" s="36">
        <f t="shared" si="1323"/>
        <v>9593.9738041547826</v>
      </c>
      <c r="Y2999" s="276">
        <f t="shared" si="1324"/>
        <v>9593.9738041547535</v>
      </c>
      <c r="Z2999" s="36">
        <f t="shared" si="1325"/>
        <v>22120.046958279912</v>
      </c>
      <c r="AA2999" s="36">
        <f t="shared" si="1326"/>
        <v>12526.073154125159</v>
      </c>
      <c r="AB2999" s="38">
        <f t="shared" si="1311"/>
        <v>-2.9103830456733704E-11</v>
      </c>
      <c r="AD2999" s="142">
        <f t="shared" si="1327"/>
        <v>30</v>
      </c>
      <c r="AH2999" s="103"/>
    </row>
    <row r="3000" spans="1:34">
      <c r="A3000" s="533"/>
      <c r="C3000" s="67" t="str">
        <f>'Terminated loans'!F2190</f>
        <v>E</v>
      </c>
      <c r="D3000" s="19">
        <f>'Terminated loans'!H2190</f>
        <v>143997170</v>
      </c>
      <c r="E3000" s="19">
        <f>'Terminated loans'!I2190</f>
        <v>98</v>
      </c>
      <c r="F3000" s="19" t="str">
        <f>'Terminated loans'!J2190</f>
        <v>CHENGADOO G</v>
      </c>
      <c r="G3000" s="547" t="str">
        <f t="shared" si="1273"/>
        <v>C2</v>
      </c>
      <c r="H3000" s="21">
        <f>'Terminated loans'!L2190</f>
        <v>40869</v>
      </c>
      <c r="I3000" s="21">
        <f>IF(B3000="VELS",'Terminated loans'!M2190,'Terminated loans'!B2190)</f>
        <v>42704</v>
      </c>
      <c r="J3000" s="34">
        <f t="shared" si="1315"/>
        <v>60</v>
      </c>
      <c r="K3000" s="34">
        <f t="shared" si="1312"/>
        <v>108</v>
      </c>
      <c r="L3000" s="34">
        <f t="shared" si="1313"/>
        <v>60</v>
      </c>
      <c r="M3000" s="34">
        <f t="shared" si="1314"/>
        <v>60</v>
      </c>
      <c r="N3000" s="52">
        <f t="shared" si="1316"/>
        <v>60</v>
      </c>
      <c r="O3000" s="318">
        <f>+'Terminated loans'!S2190</f>
        <v>101901</v>
      </c>
      <c r="P3000" s="26">
        <f>+'Terminated loans'!T2190</f>
        <v>0.05</v>
      </c>
      <c r="Q3000" s="536">
        <f t="shared" si="1274"/>
        <v>9.9000000000000005E-2</v>
      </c>
      <c r="R3000" s="222">
        <f t="shared" si="1317"/>
        <v>1922.9975795583584</v>
      </c>
      <c r="S3000" s="36">
        <f t="shared" si="1318"/>
        <v>90716.529960232045</v>
      </c>
      <c r="T3000" s="36">
        <f t="shared" si="1319"/>
        <v>11184.470039767955</v>
      </c>
      <c r="U3000" s="36">
        <f t="shared" si="1320"/>
        <v>24663.324813270767</v>
      </c>
      <c r="V3000" s="36">
        <f t="shared" si="1321"/>
        <v>13478.854773501502</v>
      </c>
      <c r="W3000" s="37">
        <f t="shared" si="1322"/>
        <v>11184.470039769265</v>
      </c>
      <c r="X3000" s="36">
        <f t="shared" si="1323"/>
        <v>11184.470039767955</v>
      </c>
      <c r="Y3000" s="276">
        <f t="shared" si="1324"/>
        <v>11184.470039769265</v>
      </c>
      <c r="Z3000" s="36">
        <f t="shared" si="1325"/>
        <v>24663.324813270767</v>
      </c>
      <c r="AA3000" s="36">
        <f t="shared" si="1326"/>
        <v>13478.854773501502</v>
      </c>
      <c r="AB3000" s="38">
        <f t="shared" si="1311"/>
        <v>1.3096723705530167E-9</v>
      </c>
      <c r="AD3000" s="142">
        <f t="shared" si="1327"/>
        <v>60</v>
      </c>
      <c r="AH3000" s="103"/>
    </row>
    <row r="3001" spans="1:34">
      <c r="A3001" s="533"/>
      <c r="C3001" s="67" t="str">
        <f>'Terminated loans'!F2191</f>
        <v>E</v>
      </c>
      <c r="D3001" s="19">
        <f>'Terminated loans'!H2191</f>
        <v>143997251</v>
      </c>
      <c r="E3001" s="19">
        <f>'Terminated loans'!I2191</f>
        <v>98</v>
      </c>
      <c r="F3001" s="19" t="str">
        <f>'Terminated loans'!J2191</f>
        <v>PAQUET G M</v>
      </c>
      <c r="G3001" s="547" t="str">
        <f t="shared" si="1273"/>
        <v>C2</v>
      </c>
      <c r="H3001" s="21">
        <f>'Terminated loans'!L2191</f>
        <v>40890</v>
      </c>
      <c r="I3001" s="21">
        <f>IF(B3001="VELS",'Terminated loans'!M2191,'Terminated loans'!B2191)</f>
        <v>42704</v>
      </c>
      <c r="J3001" s="34">
        <f t="shared" si="1315"/>
        <v>60</v>
      </c>
      <c r="K3001" s="34">
        <f t="shared" si="1312"/>
        <v>108</v>
      </c>
      <c r="L3001" s="34">
        <f t="shared" si="1313"/>
        <v>60</v>
      </c>
      <c r="M3001" s="34">
        <f t="shared" si="1314"/>
        <v>60</v>
      </c>
      <c r="N3001" s="52">
        <f t="shared" si="1316"/>
        <v>60</v>
      </c>
      <c r="O3001" s="318">
        <f>+'Terminated loans'!S2191</f>
        <v>29024</v>
      </c>
      <c r="P3001" s="26">
        <f>+'Terminated loans'!T2191</f>
        <v>0.05</v>
      </c>
      <c r="Q3001" s="536">
        <f t="shared" si="1274"/>
        <v>9.9000000000000005E-2</v>
      </c>
      <c r="R3001" s="222">
        <f t="shared" si="1317"/>
        <v>547.71868528377331</v>
      </c>
      <c r="S3001" s="36">
        <f t="shared" si="1318"/>
        <v>25838.37808820104</v>
      </c>
      <c r="T3001" s="36">
        <f t="shared" si="1319"/>
        <v>3185.6219117989604</v>
      </c>
      <c r="U3001" s="36">
        <f t="shared" si="1320"/>
        <v>7024.7430288257237</v>
      </c>
      <c r="V3001" s="36">
        <f t="shared" si="1321"/>
        <v>3839.1211170264032</v>
      </c>
      <c r="W3001" s="37">
        <f t="shared" si="1322"/>
        <v>3185.6219117993205</v>
      </c>
      <c r="X3001" s="36">
        <f t="shared" si="1323"/>
        <v>3185.6219117989604</v>
      </c>
      <c r="Y3001" s="276">
        <f t="shared" si="1324"/>
        <v>3185.6219117993205</v>
      </c>
      <c r="Z3001" s="36">
        <f t="shared" si="1325"/>
        <v>7024.7430288257237</v>
      </c>
      <c r="AA3001" s="36">
        <f t="shared" si="1326"/>
        <v>3839.1211170264032</v>
      </c>
      <c r="AB3001" s="38">
        <f t="shared" si="1311"/>
        <v>3.6015990190207958E-10</v>
      </c>
      <c r="AD3001" s="142">
        <f t="shared" si="1327"/>
        <v>60</v>
      </c>
      <c r="AH3001" s="103"/>
    </row>
    <row r="3002" spans="1:34">
      <c r="A3002" s="533"/>
      <c r="C3002" s="67" t="str">
        <f>'Terminated loans'!F2192</f>
        <v>E</v>
      </c>
      <c r="D3002" s="19">
        <f>'Terminated loans'!H2192</f>
        <v>143998088</v>
      </c>
      <c r="E3002" s="19">
        <f>'Terminated loans'!I2192</f>
        <v>98</v>
      </c>
      <c r="F3002" s="19" t="str">
        <f>'Terminated loans'!J2192</f>
        <v>GOPAUL D A</v>
      </c>
      <c r="G3002" s="547" t="str">
        <f t="shared" si="1273"/>
        <v>D2</v>
      </c>
      <c r="H3002" s="21">
        <f>'Terminated loans'!L2192</f>
        <v>41100</v>
      </c>
      <c r="I3002" s="21">
        <f>IF(B3002="VELS",'Terminated loans'!M2192,'Terminated loans'!B2192)</f>
        <v>42704</v>
      </c>
      <c r="J3002" s="34">
        <f t="shared" si="1315"/>
        <v>53</v>
      </c>
      <c r="K3002" s="34">
        <f t="shared" si="1312"/>
        <v>101</v>
      </c>
      <c r="L3002" s="34">
        <f t="shared" si="1313"/>
        <v>53</v>
      </c>
      <c r="M3002" s="34">
        <f t="shared" si="1314"/>
        <v>53</v>
      </c>
      <c r="N3002" s="52">
        <f t="shared" si="1316"/>
        <v>53</v>
      </c>
      <c r="O3002" s="318">
        <f>+'Terminated loans'!S2192</f>
        <v>401778</v>
      </c>
      <c r="P3002" s="26">
        <f>+'Terminated loans'!T2192</f>
        <v>0.05</v>
      </c>
      <c r="Q3002" s="536">
        <f t="shared" si="1274"/>
        <v>9.4E-2</v>
      </c>
      <c r="R3002" s="222">
        <f t="shared" si="1317"/>
        <v>8464.2554665693824</v>
      </c>
      <c r="S3002" s="36">
        <f t="shared" si="1318"/>
        <v>365980.96739123552</v>
      </c>
      <c r="T3002" s="36">
        <f t="shared" si="1319"/>
        <v>35797.032608764479</v>
      </c>
      <c r="U3002" s="36">
        <f t="shared" si="1320"/>
        <v>82624.572336943587</v>
      </c>
      <c r="V3002" s="36">
        <f t="shared" si="1321"/>
        <v>46827.539728177246</v>
      </c>
      <c r="W3002" s="37">
        <f t="shared" si="1322"/>
        <v>35797.032608766342</v>
      </c>
      <c r="X3002" s="36">
        <f t="shared" si="1323"/>
        <v>35797.032608764479</v>
      </c>
      <c r="Y3002" s="276">
        <f t="shared" si="1324"/>
        <v>35797.032608766342</v>
      </c>
      <c r="Z3002" s="36">
        <f t="shared" si="1325"/>
        <v>82624.572336943587</v>
      </c>
      <c r="AA3002" s="36">
        <f t="shared" si="1326"/>
        <v>46827.539728177246</v>
      </c>
      <c r="AB3002" s="38">
        <f t="shared" si="1311"/>
        <v>1.862645149230957E-9</v>
      </c>
      <c r="AD3002" s="142">
        <f t="shared" si="1327"/>
        <v>53</v>
      </c>
      <c r="AH3002" s="103"/>
    </row>
    <row r="3003" spans="1:34">
      <c r="A3003" s="533"/>
      <c r="C3003" s="67" t="str">
        <f>'Terminated loans'!F2193</f>
        <v>E</v>
      </c>
      <c r="D3003" s="19">
        <f>'Terminated loans'!H2193</f>
        <v>143998142</v>
      </c>
      <c r="E3003" s="19">
        <f>'Terminated loans'!I2193</f>
        <v>98</v>
      </c>
      <c r="F3003" s="19" t="str">
        <f>'Terminated loans'!J2193</f>
        <v>JOWAHEER A</v>
      </c>
      <c r="G3003" s="547" t="str">
        <f t="shared" si="1273"/>
        <v>D2</v>
      </c>
      <c r="H3003" s="21">
        <f>'Terminated loans'!L2193</f>
        <v>41094</v>
      </c>
      <c r="I3003" s="21">
        <f>IF(B3003="VELS",'Terminated loans'!M2193,'Terminated loans'!B2193)</f>
        <v>42704</v>
      </c>
      <c r="J3003" s="34">
        <f t="shared" si="1315"/>
        <v>53</v>
      </c>
      <c r="K3003" s="34">
        <f t="shared" si="1312"/>
        <v>101</v>
      </c>
      <c r="L3003" s="34">
        <f t="shared" si="1313"/>
        <v>53</v>
      </c>
      <c r="M3003" s="34">
        <f t="shared" si="1314"/>
        <v>53</v>
      </c>
      <c r="N3003" s="52">
        <f t="shared" si="1316"/>
        <v>53</v>
      </c>
      <c r="O3003" s="318">
        <f>+'Terminated loans'!S2193</f>
        <v>221552</v>
      </c>
      <c r="P3003" s="26">
        <f>+'Terminated loans'!T2193</f>
        <v>0.05</v>
      </c>
      <c r="Q3003" s="536">
        <f t="shared" si="1274"/>
        <v>9.4E-2</v>
      </c>
      <c r="R3003" s="222">
        <f t="shared" si="1317"/>
        <v>4667.4350689420016</v>
      </c>
      <c r="S3003" s="36">
        <f t="shared" si="1318"/>
        <v>201812.48173733504</v>
      </c>
      <c r="T3003" s="36">
        <f t="shared" si="1319"/>
        <v>19739.518262664962</v>
      </c>
      <c r="U3003" s="36">
        <f t="shared" si="1320"/>
        <v>45561.576916592021</v>
      </c>
      <c r="V3003" s="36">
        <f t="shared" si="1321"/>
        <v>25822.058653926128</v>
      </c>
      <c r="W3003" s="37">
        <f t="shared" si="1322"/>
        <v>19739.518262665893</v>
      </c>
      <c r="X3003" s="36">
        <f t="shared" si="1323"/>
        <v>19739.518262664962</v>
      </c>
      <c r="Y3003" s="276">
        <f t="shared" si="1324"/>
        <v>19739.518262665893</v>
      </c>
      <c r="Z3003" s="36">
        <f t="shared" si="1325"/>
        <v>45561.576916592021</v>
      </c>
      <c r="AA3003" s="36">
        <f t="shared" si="1326"/>
        <v>25822.058653926128</v>
      </c>
      <c r="AB3003" s="38">
        <f t="shared" si="1311"/>
        <v>9.3132257461547852E-10</v>
      </c>
      <c r="AD3003" s="142">
        <f t="shared" si="1327"/>
        <v>53</v>
      </c>
      <c r="AH3003" s="103"/>
    </row>
    <row r="3004" spans="1:34">
      <c r="A3004" s="533"/>
      <c r="C3004" s="67" t="str">
        <f>'Terminated loans'!F2194</f>
        <v>N</v>
      </c>
      <c r="D3004" s="19">
        <f>'Terminated loans'!H2194</f>
        <v>143999106</v>
      </c>
      <c r="E3004" s="19">
        <f>'Terminated loans'!I2194</f>
        <v>98</v>
      </c>
      <c r="F3004" s="19" t="str">
        <f>'Terminated loans'!J2194</f>
        <v>ACHILLE L D C</v>
      </c>
      <c r="G3004" s="547" t="str">
        <f t="shared" si="1273"/>
        <v>D2</v>
      </c>
      <c r="H3004" s="21">
        <f>'Terminated loans'!L2194</f>
        <v>41229</v>
      </c>
      <c r="I3004" s="21">
        <f>IF(B3004="VELS",'Terminated loans'!M2194,'Terminated loans'!B2194)</f>
        <v>42684</v>
      </c>
      <c r="J3004" s="34">
        <f t="shared" si="1315"/>
        <v>48</v>
      </c>
      <c r="K3004" s="34">
        <f t="shared" si="1312"/>
        <v>97</v>
      </c>
      <c r="L3004" s="34">
        <f t="shared" si="1313"/>
        <v>48</v>
      </c>
      <c r="M3004" s="34">
        <f t="shared" si="1314"/>
        <v>48</v>
      </c>
      <c r="N3004" s="52">
        <f t="shared" si="1316"/>
        <v>48</v>
      </c>
      <c r="O3004" s="318">
        <f>+'Terminated loans'!S2194</f>
        <v>401778</v>
      </c>
      <c r="P3004" s="26">
        <f>+'Terminated loans'!T2194</f>
        <v>0.05</v>
      </c>
      <c r="Q3004" s="536">
        <f t="shared" si="1274"/>
        <v>9.4E-2</v>
      </c>
      <c r="R3004" s="222">
        <f t="shared" si="1317"/>
        <v>9252.6635122272164</v>
      </c>
      <c r="S3004" s="36">
        <f t="shared" si="1318"/>
        <v>368993.51549399138</v>
      </c>
      <c r="T3004" s="36">
        <f t="shared" si="1319"/>
        <v>32784.484506008623</v>
      </c>
      <c r="U3004" s="36">
        <f t="shared" si="1320"/>
        <v>75134.333092916757</v>
      </c>
      <c r="V3004" s="36">
        <f t="shared" si="1321"/>
        <v>42349.848586906388</v>
      </c>
      <c r="W3004" s="37">
        <f t="shared" si="1322"/>
        <v>32784.484506010369</v>
      </c>
      <c r="X3004" s="36">
        <f t="shared" si="1323"/>
        <v>32784.484506008623</v>
      </c>
      <c r="Y3004" s="276">
        <f t="shared" si="1324"/>
        <v>32784.484506010369</v>
      </c>
      <c r="Z3004" s="36">
        <f t="shared" si="1325"/>
        <v>75134.333092916757</v>
      </c>
      <c r="AA3004" s="36">
        <f t="shared" si="1326"/>
        <v>42349.848586906388</v>
      </c>
      <c r="AB3004" s="38">
        <f t="shared" si="1311"/>
        <v>1.7462298274040222E-9</v>
      </c>
      <c r="AD3004" s="142">
        <f t="shared" si="1327"/>
        <v>48</v>
      </c>
      <c r="AH3004" s="103"/>
    </row>
    <row r="3005" spans="1:34">
      <c r="A3005" s="533"/>
      <c r="C3005" s="67" t="str">
        <f>'Terminated loans'!F2195</f>
        <v>E</v>
      </c>
      <c r="D3005" s="19">
        <f>'Terminated loans'!H2195</f>
        <v>143999440</v>
      </c>
      <c r="E3005" s="19">
        <f>'Terminated loans'!I2195</f>
        <v>98</v>
      </c>
      <c r="F3005" s="19" t="str">
        <f>'Terminated loans'!J2195</f>
        <v>LOWTUN S B(MUACC62431)</v>
      </c>
      <c r="G3005" s="547" t="str">
        <f t="shared" ref="G3005:G3068" si="1328">IF(H3005&lt;$P$5,"A",IF(H3005&lt;$P$6,"B",IF(H3005&lt;$P$7,"C",IF(H3005&lt;$P$8,"D",IF(H3005&lt;$P$9,"E",IF(H3005&lt;$P$10,"F",IF(H3005&lt;$P$11,"G",IF(H3005&lt;$P$12,"I",IF(H3005&lt;$P$13,"J",IF(H3005&lt;$P$14,"K","L"))))))))))&amp;IF(OR(P3005=0,P3005&gt;=5%),2,1)</f>
        <v>D2</v>
      </c>
      <c r="H3005" s="21">
        <f>'Terminated loans'!L2195</f>
        <v>41227</v>
      </c>
      <c r="I3005" s="21">
        <f>IF(B3005="VELS",'Terminated loans'!M2195,'Terminated loans'!B2195)</f>
        <v>42704</v>
      </c>
      <c r="J3005" s="34">
        <f t="shared" si="1315"/>
        <v>49</v>
      </c>
      <c r="K3005" s="34">
        <f t="shared" si="1312"/>
        <v>97</v>
      </c>
      <c r="L3005" s="34">
        <f t="shared" si="1313"/>
        <v>49</v>
      </c>
      <c r="M3005" s="34">
        <f t="shared" si="1314"/>
        <v>49</v>
      </c>
      <c r="N3005" s="52">
        <f t="shared" si="1316"/>
        <v>49</v>
      </c>
      <c r="O3005" s="318">
        <f>+'Terminated loans'!S2195</f>
        <v>254591</v>
      </c>
      <c r="P3005" s="26">
        <f>+'Terminated loans'!T2195</f>
        <v>0.05</v>
      </c>
      <c r="Q3005" s="536">
        <f t="shared" ref="Q3005:Q3068" si="1329">VLOOKUP(G3005,$O$3:$Q$28,3,FALSE)</f>
        <v>9.4E-2</v>
      </c>
      <c r="R3005" s="222">
        <f t="shared" si="1317"/>
        <v>5754.9478740339246</v>
      </c>
      <c r="S3005" s="36">
        <f t="shared" si="1318"/>
        <v>233432.03546469516</v>
      </c>
      <c r="T3005" s="36">
        <f t="shared" si="1319"/>
        <v>21158.96453530484</v>
      </c>
      <c r="U3005" s="36">
        <f t="shared" si="1320"/>
        <v>48560.410362968163</v>
      </c>
      <c r="V3005" s="36">
        <f t="shared" si="1321"/>
        <v>27401.445827662305</v>
      </c>
      <c r="W3005" s="37">
        <f t="shared" si="1322"/>
        <v>21158.964535305859</v>
      </c>
      <c r="X3005" s="36">
        <f t="shared" si="1323"/>
        <v>21158.96453530484</v>
      </c>
      <c r="Y3005" s="276">
        <f t="shared" si="1324"/>
        <v>21158.964535305859</v>
      </c>
      <c r="Z3005" s="36">
        <f t="shared" si="1325"/>
        <v>48560.410362968163</v>
      </c>
      <c r="AA3005" s="36">
        <f t="shared" si="1326"/>
        <v>27401.445827662305</v>
      </c>
      <c r="AB3005" s="38">
        <f t="shared" si="1311"/>
        <v>1.0186340659856796E-9</v>
      </c>
      <c r="AD3005" s="142">
        <f t="shared" si="1327"/>
        <v>49</v>
      </c>
      <c r="AH3005" s="103"/>
    </row>
    <row r="3006" spans="1:34">
      <c r="A3006" s="533"/>
      <c r="C3006" s="67" t="str">
        <f>'Terminated loans'!F2196</f>
        <v>E</v>
      </c>
      <c r="D3006" s="19">
        <f>'Terminated loans'!H2196</f>
        <v>143988120</v>
      </c>
      <c r="E3006" s="19">
        <f>'Terminated loans'!I2196</f>
        <v>98</v>
      </c>
      <c r="F3006" s="19" t="str">
        <f>'Terminated loans'!J2196</f>
        <v>MURTHEN J P C</v>
      </c>
      <c r="G3006" s="547" t="str">
        <f t="shared" si="1328"/>
        <v>F2</v>
      </c>
      <c r="H3006" s="21">
        <f>'Terminated loans'!L2196</f>
        <v>42562</v>
      </c>
      <c r="I3006" s="21">
        <f>IF(B3006="VELS",'Terminated loans'!M2196,'Terminated loans'!B2196)</f>
        <v>42704</v>
      </c>
      <c r="J3006" s="34">
        <f t="shared" si="1315"/>
        <v>5</v>
      </c>
      <c r="K3006" s="34">
        <f t="shared" si="1312"/>
        <v>53</v>
      </c>
      <c r="L3006" s="34">
        <f t="shared" si="1313"/>
        <v>5</v>
      </c>
      <c r="M3006" s="34">
        <f t="shared" si="1314"/>
        <v>5</v>
      </c>
      <c r="N3006" s="52">
        <f t="shared" si="1316"/>
        <v>5</v>
      </c>
      <c r="O3006" s="318">
        <f>+'Terminated loans'!S2196</f>
        <v>60266</v>
      </c>
      <c r="P3006" s="26">
        <f>+'Terminated loans'!T2196</f>
        <v>0.05</v>
      </c>
      <c r="Q3006" s="536">
        <f t="shared" si="1329"/>
        <v>8.8999999999999996E-2</v>
      </c>
      <c r="R3006" s="222">
        <f t="shared" si="1317"/>
        <v>12204.282641270442</v>
      </c>
      <c r="S3006" s="36">
        <f t="shared" si="1318"/>
        <v>59686.839041778665</v>
      </c>
      <c r="T3006" s="36">
        <f t="shared" si="1319"/>
        <v>579.16095822133502</v>
      </c>
      <c r="U3006" s="36">
        <f t="shared" si="1320"/>
        <v>1334.5741645734088</v>
      </c>
      <c r="V3006" s="36">
        <f t="shared" si="1321"/>
        <v>755.41320635221928</v>
      </c>
      <c r="W3006" s="37">
        <f t="shared" si="1322"/>
        <v>579.1609582211895</v>
      </c>
      <c r="X3006" s="36">
        <f t="shared" si="1323"/>
        <v>579.16095822133502</v>
      </c>
      <c r="Y3006" s="276">
        <f t="shared" si="1324"/>
        <v>579.1609582211895</v>
      </c>
      <c r="Z3006" s="36">
        <f t="shared" si="1325"/>
        <v>1334.5741645734088</v>
      </c>
      <c r="AA3006" s="36">
        <f t="shared" si="1326"/>
        <v>755.41320635221928</v>
      </c>
      <c r="AB3006" s="38">
        <f t="shared" si="1311"/>
        <v>-1.4551915228366852E-10</v>
      </c>
      <c r="AD3006" s="142">
        <f t="shared" si="1327"/>
        <v>5</v>
      </c>
      <c r="AH3006" s="103"/>
    </row>
    <row r="3007" spans="1:34">
      <c r="A3007" s="533"/>
      <c r="C3007" s="67" t="str">
        <f>'Terminated loans'!F2197</f>
        <v>E</v>
      </c>
      <c r="D3007" s="19">
        <f>'Terminated loans'!H2197</f>
        <v>141997467</v>
      </c>
      <c r="E3007" s="19">
        <f>'Terminated loans'!I2197</f>
        <v>98</v>
      </c>
      <c r="F3007" s="19" t="str">
        <f>'Terminated loans'!J2197</f>
        <v>NOHUR F</v>
      </c>
      <c r="G3007" s="547" t="str">
        <f t="shared" si="1328"/>
        <v>B2</v>
      </c>
      <c r="H3007" s="21">
        <f>'Terminated loans'!L2197</f>
        <v>40576</v>
      </c>
      <c r="I3007" s="21">
        <f>IF(B3007="VELS",'Terminated loans'!M2197,'Terminated loans'!B2197)</f>
        <v>42735</v>
      </c>
      <c r="J3007" s="34">
        <f t="shared" ref="J3007:J3040" si="1330">ROUND((I3007-H3007)/365*12,0)</f>
        <v>71</v>
      </c>
      <c r="K3007" s="34">
        <f t="shared" si="1312"/>
        <v>118</v>
      </c>
      <c r="L3007" s="34">
        <f t="shared" si="1313"/>
        <v>60</v>
      </c>
      <c r="M3007" s="34">
        <f t="shared" si="1314"/>
        <v>60</v>
      </c>
      <c r="N3007" s="52">
        <f t="shared" si="1316"/>
        <v>60</v>
      </c>
      <c r="O3007" s="318">
        <f>+'Terminated loans'!S2197</f>
        <v>700679</v>
      </c>
      <c r="P3007" s="26">
        <f>+'Terminated loans'!T2197</f>
        <v>0.05</v>
      </c>
      <c r="Q3007" s="536">
        <f t="shared" si="1329"/>
        <v>9.4E-2</v>
      </c>
      <c r="R3007" s="222">
        <f t="shared" ref="R3007:R3040" si="1331">PMT(P3007/12,L3007,-O3007,0,0)</f>
        <v>13222.677118451938</v>
      </c>
      <c r="S3007" s="36">
        <f t="shared" ref="S3007:S3040" si="1332">(-PV(Q3007/12,L3007,R3007,0,0))</f>
        <v>631062.89643986779</v>
      </c>
      <c r="T3007" s="36">
        <f t="shared" ref="T3007:T3040" si="1333">O3007-S3007</f>
        <v>69616.103560132207</v>
      </c>
      <c r="U3007" s="36">
        <f t="shared" ref="U3007:U3040" si="1334">-IF(OR(Q3007="",Q3007=0),0,(CUMIPMT(Q3007/12,L3007,S3007,1,M3007,0)))</f>
        <v>162297.73066725151</v>
      </c>
      <c r="V3007" s="36">
        <f t="shared" ref="V3007:V3040" si="1335">-IF(OR(P3007="",P3007=0),0,(CUMIPMT(P3007/12,L3007,O3007,1,M3007,0)))</f>
        <v>92681.627107116277</v>
      </c>
      <c r="W3007" s="37">
        <f t="shared" ref="W3007:W3040" si="1336">IF(ISERROR(U3007-V3007),0,U3007-V3007)</f>
        <v>69616.103560135234</v>
      </c>
      <c r="X3007" s="36">
        <f t="shared" ref="X3007:X3040" si="1337">IF(C3007="O",T3007/AD3007*N3007,T3007)</f>
        <v>69616.103560132207</v>
      </c>
      <c r="Y3007" s="276">
        <f t="shared" ref="Y3007:Y3040" si="1338">W3007</f>
        <v>69616.103560135234</v>
      </c>
      <c r="Z3007" s="36">
        <f t="shared" ref="Z3007:Z3040" si="1339">-IF(OR(Q3007="",Q3007=0),0,(CUMIPMT(Q3007/12,L3007,S3007,1,L3007,0)))</f>
        <v>162297.73066725151</v>
      </c>
      <c r="AA3007" s="36">
        <f t="shared" ref="AA3007:AA3040" si="1340">-IF(OR(P3007="",P3007=0),0,(CUMIPMT(P3007/12,L3007,O3007,1,L3007,0)))</f>
        <v>92681.627107116277</v>
      </c>
      <c r="AB3007" s="38">
        <f t="shared" si="1311"/>
        <v>3.0267983675003052E-9</v>
      </c>
      <c r="AD3007" s="142">
        <f t="shared" ref="AD3007:AD3040" si="1341">IF(L3007&gt;$J$2,$J$2,L3007)</f>
        <v>60</v>
      </c>
      <c r="AH3007" s="103"/>
    </row>
    <row r="3008" spans="1:34">
      <c r="A3008" s="533"/>
      <c r="C3008" s="67" t="str">
        <f>'Terminated loans'!F2198</f>
        <v>E</v>
      </c>
      <c r="D3008" s="19">
        <f>'Terminated loans'!H2198</f>
        <v>143007316</v>
      </c>
      <c r="E3008" s="19">
        <f>'Terminated loans'!I2198</f>
        <v>99</v>
      </c>
      <c r="F3008" s="19" t="str">
        <f>'Terminated loans'!J2198</f>
        <v>JHEENGOOR M A/N B</v>
      </c>
      <c r="G3008" s="547" t="str">
        <f t="shared" si="1328"/>
        <v>A1</v>
      </c>
      <c r="H3008" s="21">
        <f>'Terminated loans'!L2198</f>
        <v>38965</v>
      </c>
      <c r="I3008" s="21">
        <f>IF(B3008="VELS",'Terminated loans'!M2198,'Terminated loans'!B2198)</f>
        <v>42735</v>
      </c>
      <c r="J3008" s="34">
        <f t="shared" si="1330"/>
        <v>124</v>
      </c>
      <c r="K3008" s="34">
        <f t="shared" si="1312"/>
        <v>171</v>
      </c>
      <c r="L3008" s="34">
        <f t="shared" si="1313"/>
        <v>124</v>
      </c>
      <c r="M3008" s="34">
        <f t="shared" si="1314"/>
        <v>124</v>
      </c>
      <c r="N3008" s="52">
        <f t="shared" si="1316"/>
        <v>124</v>
      </c>
      <c r="O3008" s="318">
        <f>+'Terminated loans'!S2198</f>
        <v>794645</v>
      </c>
      <c r="P3008" s="26">
        <f>+'Terminated loans'!T2198</f>
        <v>0.03</v>
      </c>
      <c r="Q3008" s="536">
        <f t="shared" si="1329"/>
        <v>8.6499999999999994E-2</v>
      </c>
      <c r="R3008" s="222">
        <f t="shared" si="1331"/>
        <v>7460.9159436373238</v>
      </c>
      <c r="S3008" s="36">
        <f t="shared" si="1332"/>
        <v>610261.59088533954</v>
      </c>
      <c r="T3008" s="36">
        <f t="shared" si="1333"/>
        <v>184383.40911466046</v>
      </c>
      <c r="U3008" s="36">
        <f t="shared" si="1334"/>
        <v>314891.98612568213</v>
      </c>
      <c r="V3008" s="36">
        <f t="shared" si="1335"/>
        <v>130508.57701102819</v>
      </c>
      <c r="W3008" s="37">
        <f t="shared" si="1336"/>
        <v>184383.40911465394</v>
      </c>
      <c r="X3008" s="36">
        <f t="shared" si="1337"/>
        <v>184383.40911466046</v>
      </c>
      <c r="Y3008" s="276">
        <f t="shared" si="1338"/>
        <v>184383.40911465394</v>
      </c>
      <c r="Z3008" s="36">
        <f t="shared" si="1339"/>
        <v>314891.98612568213</v>
      </c>
      <c r="AA3008" s="36">
        <f t="shared" si="1340"/>
        <v>130508.57701102819</v>
      </c>
      <c r="AB3008" s="38">
        <f t="shared" si="1311"/>
        <v>-6.5192580223083496E-9</v>
      </c>
      <c r="AD3008" s="142">
        <f t="shared" si="1341"/>
        <v>124</v>
      </c>
      <c r="AH3008" s="103"/>
    </row>
    <row r="3009" spans="1:34">
      <c r="A3009" s="533"/>
      <c r="C3009" s="67" t="str">
        <f>'Terminated loans'!F2199</f>
        <v>E</v>
      </c>
      <c r="D3009" s="19">
        <f>'Terminated loans'!H2199</f>
        <v>143022854</v>
      </c>
      <c r="E3009" s="19">
        <f>'Terminated loans'!I2199</f>
        <v>99</v>
      </c>
      <c r="F3009" s="19" t="str">
        <f>'Terminated loans'!J2199</f>
        <v>PONTON G L / M M</v>
      </c>
      <c r="G3009" s="547" t="str">
        <f t="shared" si="1328"/>
        <v>A1</v>
      </c>
      <c r="H3009" s="21">
        <f>'Terminated loans'!L2199</f>
        <v>33885</v>
      </c>
      <c r="I3009" s="21">
        <f>IF(B3009="VELS",'Terminated loans'!M2199,'Terminated loans'!B2199)</f>
        <v>42735</v>
      </c>
      <c r="J3009" s="34">
        <f t="shared" si="1330"/>
        <v>291</v>
      </c>
      <c r="K3009" s="34">
        <f t="shared" si="1312"/>
        <v>338</v>
      </c>
      <c r="L3009" s="34">
        <f t="shared" si="1313"/>
        <v>180</v>
      </c>
      <c r="M3009" s="34">
        <f t="shared" si="1314"/>
        <v>180</v>
      </c>
      <c r="N3009" s="52">
        <f t="shared" si="1316"/>
        <v>180</v>
      </c>
      <c r="O3009" s="318">
        <f>+'Terminated loans'!S2199</f>
        <v>386675</v>
      </c>
      <c r="P3009" s="26">
        <f>+'Terminated loans'!T2199</f>
        <v>0.03</v>
      </c>
      <c r="Q3009" s="536">
        <f t="shared" si="1329"/>
        <v>8.6499999999999994E-2</v>
      </c>
      <c r="R3009" s="222">
        <f t="shared" si="1331"/>
        <v>2670.3065575449182</v>
      </c>
      <c r="S3009" s="36">
        <f t="shared" si="1332"/>
        <v>268763.67257159221</v>
      </c>
      <c r="T3009" s="36">
        <f t="shared" si="1333"/>
        <v>117911.32742840779</v>
      </c>
      <c r="U3009" s="36">
        <f t="shared" si="1334"/>
        <v>211891.50778649043</v>
      </c>
      <c r="V3009" s="36">
        <f t="shared" si="1335"/>
        <v>93980.180358085257</v>
      </c>
      <c r="W3009" s="37">
        <f t="shared" si="1336"/>
        <v>117911.32742840517</v>
      </c>
      <c r="X3009" s="36">
        <f t="shared" si="1337"/>
        <v>117911.32742840779</v>
      </c>
      <c r="Y3009" s="276">
        <f t="shared" si="1338"/>
        <v>117911.32742840517</v>
      </c>
      <c r="Z3009" s="36">
        <f t="shared" si="1339"/>
        <v>211891.50778649043</v>
      </c>
      <c r="AA3009" s="36">
        <f t="shared" si="1340"/>
        <v>93980.180358085257</v>
      </c>
      <c r="AB3009" s="38">
        <f t="shared" si="1311"/>
        <v>-2.6193447411060333E-9</v>
      </c>
      <c r="AD3009" s="142">
        <f t="shared" si="1341"/>
        <v>180</v>
      </c>
      <c r="AH3009" s="103"/>
    </row>
    <row r="3010" spans="1:34">
      <c r="A3010" s="533"/>
      <c r="C3010" s="67" t="str">
        <f>'Terminated loans'!F2200</f>
        <v>E</v>
      </c>
      <c r="D3010" s="19">
        <f>'Terminated loans'!H2200</f>
        <v>143026884</v>
      </c>
      <c r="E3010" s="19">
        <f>'Terminated loans'!I2200</f>
        <v>99</v>
      </c>
      <c r="F3010" s="19" t="str">
        <f>'Terminated loans'!J2200</f>
        <v>AUBDOOL MISS M J N</v>
      </c>
      <c r="G3010" s="547" t="str">
        <f t="shared" si="1328"/>
        <v>A1</v>
      </c>
      <c r="H3010" s="21">
        <f>'Terminated loans'!L2200</f>
        <v>39626</v>
      </c>
      <c r="I3010" s="21">
        <f>IF(B3010="VELS",'Terminated loans'!M2200,'Terminated loans'!B2200)</f>
        <v>42735</v>
      </c>
      <c r="J3010" s="34">
        <f t="shared" si="1330"/>
        <v>102</v>
      </c>
      <c r="K3010" s="34">
        <f t="shared" si="1312"/>
        <v>149</v>
      </c>
      <c r="L3010" s="34">
        <f t="shared" si="1313"/>
        <v>102</v>
      </c>
      <c r="M3010" s="34">
        <f t="shared" si="1314"/>
        <v>102</v>
      </c>
      <c r="N3010" s="52">
        <f t="shared" si="1316"/>
        <v>102</v>
      </c>
      <c r="O3010" s="318">
        <f>+'Terminated loans'!S2200</f>
        <v>1600080</v>
      </c>
      <c r="P3010" s="26">
        <f>+'Terminated loans'!T2200</f>
        <v>0.03</v>
      </c>
      <c r="Q3010" s="536">
        <f t="shared" si="1329"/>
        <v>8.6499999999999994E-2</v>
      </c>
      <c r="R3010" s="222">
        <f t="shared" si="1331"/>
        <v>17791.56602097203</v>
      </c>
      <c r="S3010" s="36">
        <f t="shared" si="1332"/>
        <v>1281852.7991689981</v>
      </c>
      <c r="T3010" s="36">
        <f t="shared" si="1333"/>
        <v>318227.20083100186</v>
      </c>
      <c r="U3010" s="36">
        <f t="shared" si="1334"/>
        <v>532886.9349701351</v>
      </c>
      <c r="V3010" s="36">
        <f t="shared" si="1335"/>
        <v>214659.73413914721</v>
      </c>
      <c r="W3010" s="37">
        <f t="shared" si="1336"/>
        <v>318227.20083098789</v>
      </c>
      <c r="X3010" s="36">
        <f t="shared" si="1337"/>
        <v>318227.20083100186</v>
      </c>
      <c r="Y3010" s="276">
        <f t="shared" si="1338"/>
        <v>318227.20083098789</v>
      </c>
      <c r="Z3010" s="36">
        <f t="shared" si="1339"/>
        <v>532886.9349701351</v>
      </c>
      <c r="AA3010" s="36">
        <f t="shared" si="1340"/>
        <v>214659.73413914721</v>
      </c>
      <c r="AB3010" s="38">
        <f t="shared" si="1311"/>
        <v>-1.3969838619232178E-8</v>
      </c>
      <c r="AD3010" s="142">
        <f t="shared" si="1341"/>
        <v>102</v>
      </c>
      <c r="AH3010" s="103"/>
    </row>
    <row r="3011" spans="1:34">
      <c r="A3011" s="533"/>
      <c r="C3011" s="67" t="str">
        <f>'Terminated loans'!F2201</f>
        <v>E</v>
      </c>
      <c r="D3011" s="19">
        <f>'Terminated loans'!H2201</f>
        <v>143038327</v>
      </c>
      <c r="E3011" s="19">
        <f>'Terminated loans'!I2201</f>
        <v>99</v>
      </c>
      <c r="F3011" s="19" t="str">
        <f>'Terminated loans'!J2201</f>
        <v>AUBDOOL M J N (SL 1515)</v>
      </c>
      <c r="G3011" s="547" t="str">
        <f t="shared" si="1328"/>
        <v>A1</v>
      </c>
      <c r="H3011" s="21">
        <f>'Terminated loans'!L2201</f>
        <v>40056</v>
      </c>
      <c r="I3011" s="21">
        <f>IF(B3011="VELS",'Terminated loans'!M2201,'Terminated loans'!B2201)</f>
        <v>42735</v>
      </c>
      <c r="J3011" s="34">
        <f t="shared" si="1330"/>
        <v>88</v>
      </c>
      <c r="K3011" s="34">
        <f t="shared" si="1312"/>
        <v>135</v>
      </c>
      <c r="L3011" s="34">
        <f t="shared" si="1313"/>
        <v>88</v>
      </c>
      <c r="M3011" s="34">
        <f t="shared" si="1314"/>
        <v>88</v>
      </c>
      <c r="N3011" s="52">
        <f t="shared" si="1316"/>
        <v>88</v>
      </c>
      <c r="O3011" s="318">
        <f>+'Terminated loans'!S2201</f>
        <v>1490024</v>
      </c>
      <c r="P3011" s="26">
        <f>+'Terminated loans'!T2201</f>
        <v>0.03</v>
      </c>
      <c r="Q3011" s="536">
        <f t="shared" si="1329"/>
        <v>8.6499999999999994E-2</v>
      </c>
      <c r="R3011" s="222">
        <f t="shared" si="1331"/>
        <v>18883.929937153844</v>
      </c>
      <c r="S3011" s="36">
        <f t="shared" si="1332"/>
        <v>1227354.5564110675</v>
      </c>
      <c r="T3011" s="36">
        <f t="shared" si="1333"/>
        <v>262669.44358893251</v>
      </c>
      <c r="U3011" s="36">
        <f t="shared" si="1334"/>
        <v>434431.27805845719</v>
      </c>
      <c r="V3011" s="36">
        <f t="shared" si="1335"/>
        <v>171761.83446953818</v>
      </c>
      <c r="W3011" s="37">
        <f t="shared" si="1336"/>
        <v>262669.44358891901</v>
      </c>
      <c r="X3011" s="36">
        <f t="shared" si="1337"/>
        <v>262669.44358893251</v>
      </c>
      <c r="Y3011" s="276">
        <f t="shared" si="1338"/>
        <v>262669.44358891901</v>
      </c>
      <c r="Z3011" s="36">
        <f t="shared" si="1339"/>
        <v>434431.27805845719</v>
      </c>
      <c r="AA3011" s="36">
        <f t="shared" si="1340"/>
        <v>171761.83446953818</v>
      </c>
      <c r="AB3011" s="38">
        <f t="shared" si="1311"/>
        <v>-1.3504177331924438E-8</v>
      </c>
      <c r="AD3011" s="142">
        <f t="shared" si="1341"/>
        <v>88</v>
      </c>
      <c r="AH3011" s="103"/>
    </row>
    <row r="3012" spans="1:34">
      <c r="A3012" s="533"/>
      <c r="C3012" s="67" t="str">
        <f>'Terminated loans'!F2202</f>
        <v>E</v>
      </c>
      <c r="D3012" s="19">
        <f>'Terminated loans'!H2202</f>
        <v>143040143</v>
      </c>
      <c r="E3012" s="19">
        <f>'Terminated loans'!I2202</f>
        <v>99</v>
      </c>
      <c r="F3012" s="19" t="str">
        <f>'Terminated loans'!J2202</f>
        <v>RAMROOP P K K</v>
      </c>
      <c r="G3012" s="547" t="str">
        <f t="shared" si="1328"/>
        <v>A1</v>
      </c>
      <c r="H3012" s="21">
        <f>'Terminated loans'!L2202</f>
        <v>39094</v>
      </c>
      <c r="I3012" s="21">
        <f>IF(B3012="VELS",'Terminated loans'!M2202,'Terminated loans'!B2202)</f>
        <v>42735</v>
      </c>
      <c r="J3012" s="34">
        <f t="shared" si="1330"/>
        <v>120</v>
      </c>
      <c r="K3012" s="34">
        <f t="shared" si="1312"/>
        <v>167</v>
      </c>
      <c r="L3012" s="34">
        <f t="shared" si="1313"/>
        <v>120</v>
      </c>
      <c r="M3012" s="34">
        <f t="shared" si="1314"/>
        <v>120</v>
      </c>
      <c r="N3012" s="52">
        <f t="shared" si="1316"/>
        <v>120</v>
      </c>
      <c r="O3012" s="318">
        <f>+'Terminated loans'!S2202</f>
        <v>300018</v>
      </c>
      <c r="P3012" s="26">
        <f>+'Terminated loans'!T2202</f>
        <v>0.03</v>
      </c>
      <c r="Q3012" s="536">
        <f t="shared" si="1329"/>
        <v>8.6499999999999994E-2</v>
      </c>
      <c r="R3012" s="222">
        <f t="shared" si="1331"/>
        <v>2896.9961502921428</v>
      </c>
      <c r="S3012" s="36">
        <f t="shared" si="1332"/>
        <v>232150.87856265457</v>
      </c>
      <c r="T3012" s="36">
        <f t="shared" si="1333"/>
        <v>67867.121437345428</v>
      </c>
      <c r="U3012" s="36">
        <f t="shared" si="1334"/>
        <v>115488.65947240015</v>
      </c>
      <c r="V3012" s="36">
        <f t="shared" si="1335"/>
        <v>47621.538035057136</v>
      </c>
      <c r="W3012" s="37">
        <f t="shared" si="1336"/>
        <v>67867.121437343012</v>
      </c>
      <c r="X3012" s="36">
        <f t="shared" si="1337"/>
        <v>67867.121437345428</v>
      </c>
      <c r="Y3012" s="276">
        <f t="shared" si="1338"/>
        <v>67867.121437343012</v>
      </c>
      <c r="Z3012" s="36">
        <f t="shared" si="1339"/>
        <v>115488.65947240015</v>
      </c>
      <c r="AA3012" s="36">
        <f t="shared" si="1340"/>
        <v>47621.538035057136</v>
      </c>
      <c r="AB3012" s="38">
        <f t="shared" si="1311"/>
        <v>-2.4156179279088974E-9</v>
      </c>
      <c r="AD3012" s="142">
        <f t="shared" si="1341"/>
        <v>120</v>
      </c>
      <c r="AH3012" s="103"/>
    </row>
    <row r="3013" spans="1:34">
      <c r="A3013" s="533"/>
      <c r="C3013" s="67" t="str">
        <f>'Terminated loans'!F2203</f>
        <v>E</v>
      </c>
      <c r="D3013" s="19">
        <f>'Terminated loans'!H2203</f>
        <v>143075869</v>
      </c>
      <c r="E3013" s="19">
        <f>'Terminated loans'!I2203</f>
        <v>99</v>
      </c>
      <c r="F3013" s="19" t="str">
        <f>'Terminated loans'!J2203</f>
        <v>RAMBACCUSSING S</v>
      </c>
      <c r="G3013" s="547" t="str">
        <f t="shared" si="1328"/>
        <v>A1</v>
      </c>
      <c r="H3013" s="21">
        <f>'Terminated loans'!L2203</f>
        <v>40162</v>
      </c>
      <c r="I3013" s="21">
        <f>IF(B3013="VELS",'Terminated loans'!M2203,'Terminated loans'!B2203)</f>
        <v>42735</v>
      </c>
      <c r="J3013" s="34">
        <f t="shared" si="1330"/>
        <v>85</v>
      </c>
      <c r="K3013" s="34">
        <f t="shared" si="1312"/>
        <v>132</v>
      </c>
      <c r="L3013" s="34">
        <f t="shared" si="1313"/>
        <v>85</v>
      </c>
      <c r="M3013" s="34">
        <f t="shared" si="1314"/>
        <v>85</v>
      </c>
      <c r="N3013" s="52">
        <f t="shared" si="1316"/>
        <v>85</v>
      </c>
      <c r="O3013" s="318">
        <f>+'Terminated loans'!S2203</f>
        <v>7781522</v>
      </c>
      <c r="P3013" s="26">
        <f>+'Terminated loans'!T2203</f>
        <v>0.03</v>
      </c>
      <c r="Q3013" s="536">
        <f t="shared" si="1329"/>
        <v>8.6499999999999994E-2</v>
      </c>
      <c r="R3013" s="222">
        <f t="shared" si="1331"/>
        <v>101732.41321270914</v>
      </c>
      <c r="S3013" s="36">
        <f t="shared" si="1332"/>
        <v>6448679.8890554672</v>
      </c>
      <c r="T3013" s="36">
        <f t="shared" si="1333"/>
        <v>1332842.1109445328</v>
      </c>
      <c r="U3013" s="36">
        <f t="shared" si="1334"/>
        <v>2198575.2340247408</v>
      </c>
      <c r="V3013" s="36">
        <f t="shared" si="1335"/>
        <v>865733.12308027782</v>
      </c>
      <c r="W3013" s="37">
        <f t="shared" si="1336"/>
        <v>1332842.1109444629</v>
      </c>
      <c r="X3013" s="36">
        <f t="shared" si="1337"/>
        <v>1332842.1109445328</v>
      </c>
      <c r="Y3013" s="276">
        <f t="shared" si="1338"/>
        <v>1332842.1109444629</v>
      </c>
      <c r="Z3013" s="36">
        <f t="shared" si="1339"/>
        <v>2198575.2340247408</v>
      </c>
      <c r="AA3013" s="36">
        <f t="shared" si="1340"/>
        <v>865733.12308027782</v>
      </c>
      <c r="AB3013" s="38">
        <f t="shared" si="1311"/>
        <v>-6.9849193096160889E-8</v>
      </c>
      <c r="AD3013" s="142">
        <f t="shared" si="1341"/>
        <v>85</v>
      </c>
      <c r="AH3013" s="103"/>
    </row>
    <row r="3014" spans="1:34">
      <c r="A3014" s="533"/>
      <c r="C3014" s="67" t="str">
        <f>'Terminated loans'!F2204</f>
        <v>E</v>
      </c>
      <c r="D3014" s="19">
        <f>'Terminated loans'!H2204</f>
        <v>143124754</v>
      </c>
      <c r="E3014" s="19">
        <f>'Terminated loans'!I2204</f>
        <v>99</v>
      </c>
      <c r="F3014" s="19" t="str">
        <f>'Terminated loans'!J2204</f>
        <v>GUNPUTRAR M (SL 3001)</v>
      </c>
      <c r="G3014" s="547" t="str">
        <f t="shared" si="1328"/>
        <v>E1</v>
      </c>
      <c r="H3014" s="21">
        <f>'Terminated loans'!L2204</f>
        <v>41521</v>
      </c>
      <c r="I3014" s="21">
        <f>IF(B3014="VELS",'Terminated loans'!M2204,'Terminated loans'!B2204)</f>
        <v>42735</v>
      </c>
      <c r="J3014" s="34">
        <f t="shared" si="1330"/>
        <v>40</v>
      </c>
      <c r="K3014" s="34">
        <f t="shared" si="1312"/>
        <v>87</v>
      </c>
      <c r="L3014" s="34">
        <f t="shared" si="1313"/>
        <v>40</v>
      </c>
      <c r="M3014" s="34">
        <f t="shared" si="1314"/>
        <v>40</v>
      </c>
      <c r="N3014" s="52">
        <f t="shared" si="1316"/>
        <v>40</v>
      </c>
      <c r="O3014" s="318">
        <f>+'Terminated loans'!S2204</f>
        <v>3200129</v>
      </c>
      <c r="P3014" s="26">
        <f>+'Terminated loans'!T2204</f>
        <v>0.03</v>
      </c>
      <c r="Q3014" s="536">
        <f t="shared" si="1329"/>
        <v>7.3999999999999996E-2</v>
      </c>
      <c r="R3014" s="222">
        <f t="shared" si="1331"/>
        <v>84169.923753631883</v>
      </c>
      <c r="S3014" s="36">
        <f t="shared" si="1332"/>
        <v>2975613.2482671365</v>
      </c>
      <c r="T3014" s="36">
        <f t="shared" si="1333"/>
        <v>224515.75173286349</v>
      </c>
      <c r="U3014" s="36">
        <f t="shared" si="1334"/>
        <v>391183.70187813835</v>
      </c>
      <c r="V3014" s="36">
        <f t="shared" si="1335"/>
        <v>166667.95014527533</v>
      </c>
      <c r="W3014" s="37">
        <f t="shared" si="1336"/>
        <v>224515.75173286302</v>
      </c>
      <c r="X3014" s="36">
        <f t="shared" si="1337"/>
        <v>224515.75173286349</v>
      </c>
      <c r="Y3014" s="276">
        <f t="shared" si="1338"/>
        <v>224515.75173286302</v>
      </c>
      <c r="Z3014" s="36">
        <f t="shared" si="1339"/>
        <v>391183.70187813835</v>
      </c>
      <c r="AA3014" s="36">
        <f t="shared" si="1340"/>
        <v>166667.95014527533</v>
      </c>
      <c r="AB3014" s="38">
        <f t="shared" si="1311"/>
        <v>-4.6566128730773926E-10</v>
      </c>
      <c r="AD3014" s="142">
        <f t="shared" si="1341"/>
        <v>40</v>
      </c>
      <c r="AH3014" s="103"/>
    </row>
    <row r="3015" spans="1:34">
      <c r="A3015" s="533"/>
      <c r="C3015" s="67" t="str">
        <f>'Terminated loans'!F2205</f>
        <v>E</v>
      </c>
      <c r="D3015" s="19">
        <f>'Terminated loans'!H2205</f>
        <v>143134210</v>
      </c>
      <c r="E3015" s="19">
        <f>'Terminated loans'!I2205</f>
        <v>99</v>
      </c>
      <c r="F3015" s="19" t="str">
        <f>'Terminated loans'!J2205</f>
        <v>GUNPUTRAR J(SL 2446)</v>
      </c>
      <c r="G3015" s="547" t="str">
        <f t="shared" si="1328"/>
        <v>C1</v>
      </c>
      <c r="H3015" s="21">
        <f>'Terminated loans'!L2205</f>
        <v>40659</v>
      </c>
      <c r="I3015" s="21">
        <f>IF(B3015="VELS",'Terminated loans'!M2205,'Terminated loans'!B2205)</f>
        <v>42735</v>
      </c>
      <c r="J3015" s="34">
        <f t="shared" si="1330"/>
        <v>68</v>
      </c>
      <c r="K3015" s="34">
        <f t="shared" si="1312"/>
        <v>115</v>
      </c>
      <c r="L3015" s="34">
        <f t="shared" si="1313"/>
        <v>68</v>
      </c>
      <c r="M3015" s="34">
        <f t="shared" si="1314"/>
        <v>68</v>
      </c>
      <c r="N3015" s="52">
        <f t="shared" si="1316"/>
        <v>68</v>
      </c>
      <c r="O3015" s="318">
        <f>+'Terminated loans'!S2205</f>
        <v>1074882</v>
      </c>
      <c r="P3015" s="26">
        <f>+'Terminated loans'!T2205</f>
        <v>0.03</v>
      </c>
      <c r="Q3015" s="536">
        <f t="shared" si="1329"/>
        <v>8.1500000000000003E-2</v>
      </c>
      <c r="R3015" s="222">
        <f t="shared" si="1331"/>
        <v>17208.444348393572</v>
      </c>
      <c r="S3015" s="36">
        <f t="shared" si="1332"/>
        <v>934673.41573566035</v>
      </c>
      <c r="T3015" s="36">
        <f t="shared" si="1333"/>
        <v>140208.58426433965</v>
      </c>
      <c r="U3015" s="36">
        <f t="shared" si="1334"/>
        <v>235500.79995511868</v>
      </c>
      <c r="V3015" s="36">
        <f t="shared" si="1335"/>
        <v>95292.215690762969</v>
      </c>
      <c r="W3015" s="37">
        <f t="shared" si="1336"/>
        <v>140208.58426435571</v>
      </c>
      <c r="X3015" s="36">
        <f t="shared" si="1337"/>
        <v>140208.58426433965</v>
      </c>
      <c r="Y3015" s="276">
        <f t="shared" si="1338"/>
        <v>140208.58426435571</v>
      </c>
      <c r="Z3015" s="36">
        <f t="shared" si="1339"/>
        <v>235500.79995511868</v>
      </c>
      <c r="AA3015" s="36">
        <f t="shared" si="1340"/>
        <v>95292.215690762969</v>
      </c>
      <c r="AB3015" s="38">
        <f t="shared" si="1311"/>
        <v>1.6065314412117004E-8</v>
      </c>
      <c r="AD3015" s="142">
        <f t="shared" si="1341"/>
        <v>68</v>
      </c>
      <c r="AH3015" s="103"/>
    </row>
    <row r="3016" spans="1:34">
      <c r="A3016" s="533"/>
      <c r="C3016" s="67" t="str">
        <f>'Terminated loans'!F2206</f>
        <v>E</v>
      </c>
      <c r="D3016" s="19">
        <f>'Terminated loans'!H2206</f>
        <v>143135101</v>
      </c>
      <c r="E3016" s="19">
        <f>'Terminated loans'!I2206</f>
        <v>99</v>
      </c>
      <c r="F3016" s="19" t="str">
        <f>'Terminated loans'!J2206</f>
        <v>PURJAN D(SL 2126)</v>
      </c>
      <c r="G3016" s="547" t="str">
        <f t="shared" si="1328"/>
        <v>A1</v>
      </c>
      <c r="H3016" s="21">
        <f>'Terminated loans'!L2206</f>
        <v>40455</v>
      </c>
      <c r="I3016" s="21">
        <f>IF(B3016="VELS",'Terminated loans'!M2206,'Terminated loans'!B2206)</f>
        <v>42735</v>
      </c>
      <c r="J3016" s="34">
        <f t="shared" si="1330"/>
        <v>75</v>
      </c>
      <c r="K3016" s="34">
        <f t="shared" si="1312"/>
        <v>122</v>
      </c>
      <c r="L3016" s="34">
        <f t="shared" si="1313"/>
        <v>75</v>
      </c>
      <c r="M3016" s="34">
        <f t="shared" si="1314"/>
        <v>75</v>
      </c>
      <c r="N3016" s="52">
        <f t="shared" si="1316"/>
        <v>75</v>
      </c>
      <c r="O3016" s="318">
        <f>+'Terminated loans'!S2206</f>
        <v>1350156</v>
      </c>
      <c r="P3016" s="26">
        <f>+'Terminated loans'!T2206</f>
        <v>0.03</v>
      </c>
      <c r="Q3016" s="536">
        <f t="shared" si="1329"/>
        <v>8.6499999999999994E-2</v>
      </c>
      <c r="R3016" s="222">
        <f t="shared" si="1331"/>
        <v>19764.912127065629</v>
      </c>
      <c r="S3016" s="36">
        <f t="shared" si="1332"/>
        <v>1141983.4523572694</v>
      </c>
      <c r="T3016" s="36">
        <f t="shared" si="1333"/>
        <v>208172.54764273064</v>
      </c>
      <c r="U3016" s="36">
        <f t="shared" si="1334"/>
        <v>340384.9571726399</v>
      </c>
      <c r="V3016" s="36">
        <f t="shared" si="1335"/>
        <v>132212.40952992206</v>
      </c>
      <c r="W3016" s="37">
        <f t="shared" si="1336"/>
        <v>208172.54764271784</v>
      </c>
      <c r="X3016" s="36">
        <f t="shared" si="1337"/>
        <v>208172.54764273064</v>
      </c>
      <c r="Y3016" s="276">
        <f t="shared" si="1338"/>
        <v>208172.54764271784</v>
      </c>
      <c r="Z3016" s="36">
        <f t="shared" si="1339"/>
        <v>340384.9571726399</v>
      </c>
      <c r="AA3016" s="36">
        <f t="shared" si="1340"/>
        <v>132212.40952992206</v>
      </c>
      <c r="AB3016" s="38">
        <f t="shared" si="1311"/>
        <v>-1.280568540096283E-8</v>
      </c>
      <c r="AD3016" s="142">
        <f t="shared" si="1341"/>
        <v>75</v>
      </c>
      <c r="AH3016" s="103"/>
    </row>
    <row r="3017" spans="1:34">
      <c r="A3017" s="533"/>
      <c r="C3017" s="67" t="str">
        <f>'Terminated loans'!F2207</f>
        <v>E</v>
      </c>
      <c r="D3017" s="19">
        <f>'Terminated loans'!H2207</f>
        <v>143143546</v>
      </c>
      <c r="E3017" s="19">
        <f>'Terminated loans'!I2207</f>
        <v>99</v>
      </c>
      <c r="F3017" s="19" t="str">
        <f>'Terminated loans'!J2207</f>
        <v>LIM POO CHIAO C S(SL1694)</v>
      </c>
      <c r="G3017" s="547" t="str">
        <f t="shared" si="1328"/>
        <v>A1</v>
      </c>
      <c r="H3017" s="21">
        <f>'Terminated loans'!L2207</f>
        <v>40416</v>
      </c>
      <c r="I3017" s="21">
        <f>IF(B3017="VELS",'Terminated loans'!M2207,'Terminated loans'!B2207)</f>
        <v>42735</v>
      </c>
      <c r="J3017" s="34">
        <f t="shared" si="1330"/>
        <v>76</v>
      </c>
      <c r="K3017" s="34">
        <f t="shared" si="1312"/>
        <v>123</v>
      </c>
      <c r="L3017" s="34">
        <f t="shared" si="1313"/>
        <v>76</v>
      </c>
      <c r="M3017" s="34">
        <f t="shared" si="1314"/>
        <v>76</v>
      </c>
      <c r="N3017" s="52">
        <f t="shared" si="1316"/>
        <v>76</v>
      </c>
      <c r="O3017" s="318">
        <f>+'Terminated loans'!S2207</f>
        <v>2885534</v>
      </c>
      <c r="P3017" s="26">
        <f>+'Terminated loans'!T2207</f>
        <v>0.03</v>
      </c>
      <c r="Q3017" s="536">
        <f t="shared" si="1329"/>
        <v>8.6499999999999994E-2</v>
      </c>
      <c r="R3017" s="222">
        <f t="shared" si="1331"/>
        <v>41735.917933947952</v>
      </c>
      <c r="S3017" s="36">
        <f t="shared" si="1332"/>
        <v>2435610.5206022067</v>
      </c>
      <c r="T3017" s="36">
        <f t="shared" si="1333"/>
        <v>449923.4793977933</v>
      </c>
      <c r="U3017" s="36">
        <f t="shared" si="1334"/>
        <v>736319.24237781111</v>
      </c>
      <c r="V3017" s="36">
        <f t="shared" si="1335"/>
        <v>286395.76298004435</v>
      </c>
      <c r="W3017" s="37">
        <f t="shared" si="1336"/>
        <v>449923.47939776676</v>
      </c>
      <c r="X3017" s="36">
        <f t="shared" si="1337"/>
        <v>449923.4793977933</v>
      </c>
      <c r="Y3017" s="276">
        <f t="shared" si="1338"/>
        <v>449923.47939776676</v>
      </c>
      <c r="Z3017" s="36">
        <f t="shared" si="1339"/>
        <v>736319.24237781111</v>
      </c>
      <c r="AA3017" s="36">
        <f t="shared" si="1340"/>
        <v>286395.76298004435</v>
      </c>
      <c r="AB3017" s="38">
        <f t="shared" si="1311"/>
        <v>-2.6542693376541138E-8</v>
      </c>
      <c r="AD3017" s="142">
        <f t="shared" si="1341"/>
        <v>76</v>
      </c>
      <c r="AH3017" s="103"/>
    </row>
    <row r="3018" spans="1:34">
      <c r="A3018" s="533"/>
      <c r="C3018" s="67" t="str">
        <f>'Terminated loans'!F2208</f>
        <v>E</v>
      </c>
      <c r="D3018" s="19">
        <f>'Terminated loans'!H2208</f>
        <v>143352293</v>
      </c>
      <c r="E3018" s="19">
        <f>'Terminated loans'!I2208</f>
        <v>99</v>
      </c>
      <c r="F3018" s="19" t="str">
        <f>'Terminated loans'!J2208</f>
        <v>LALSING R R(SL3027)</v>
      </c>
      <c r="G3018" s="547" t="str">
        <f t="shared" si="1328"/>
        <v>E1</v>
      </c>
      <c r="H3018" s="21">
        <f>'Terminated loans'!L2208</f>
        <v>41607</v>
      </c>
      <c r="I3018" s="21">
        <f>IF(B3018="VELS",'Terminated loans'!M2208,'Terminated loans'!B2208)</f>
        <v>42735</v>
      </c>
      <c r="J3018" s="34">
        <f t="shared" si="1330"/>
        <v>37</v>
      </c>
      <c r="K3018" s="34">
        <f t="shared" si="1312"/>
        <v>84</v>
      </c>
      <c r="L3018" s="34">
        <f t="shared" si="1313"/>
        <v>37</v>
      </c>
      <c r="M3018" s="34">
        <f t="shared" si="1314"/>
        <v>37</v>
      </c>
      <c r="N3018" s="52">
        <f t="shared" si="1316"/>
        <v>37</v>
      </c>
      <c r="O3018" s="318">
        <f>+'Terminated loans'!S2208</f>
        <v>3305665</v>
      </c>
      <c r="P3018" s="26">
        <f>+'Terminated loans'!T2208</f>
        <v>0.03</v>
      </c>
      <c r="Q3018" s="536">
        <f t="shared" si="1329"/>
        <v>7.3999999999999996E-2</v>
      </c>
      <c r="R3018" s="222">
        <f t="shared" si="1331"/>
        <v>93649.624319137918</v>
      </c>
      <c r="S3018" s="36">
        <f t="shared" si="1332"/>
        <v>3089686.2013229402</v>
      </c>
      <c r="T3018" s="36">
        <f t="shared" si="1333"/>
        <v>215978.79867705982</v>
      </c>
      <c r="U3018" s="36">
        <f t="shared" si="1334"/>
        <v>375349.89848516276</v>
      </c>
      <c r="V3018" s="36">
        <f t="shared" si="1335"/>
        <v>159371.09980810294</v>
      </c>
      <c r="W3018" s="37">
        <f t="shared" si="1336"/>
        <v>215978.79867705982</v>
      </c>
      <c r="X3018" s="36">
        <f t="shared" si="1337"/>
        <v>215978.79867705982</v>
      </c>
      <c r="Y3018" s="276">
        <f t="shared" si="1338"/>
        <v>215978.79867705982</v>
      </c>
      <c r="Z3018" s="36">
        <f t="shared" si="1339"/>
        <v>375349.89848516276</v>
      </c>
      <c r="AA3018" s="36">
        <f t="shared" si="1340"/>
        <v>159371.09980810294</v>
      </c>
      <c r="AB3018" s="38">
        <f t="shared" si="1311"/>
        <v>0</v>
      </c>
      <c r="AD3018" s="142">
        <f t="shared" si="1341"/>
        <v>37</v>
      </c>
      <c r="AH3018" s="103"/>
    </row>
    <row r="3019" spans="1:34">
      <c r="A3019" s="533"/>
      <c r="C3019" s="67" t="str">
        <f>'Terminated loans'!F2209</f>
        <v>E</v>
      </c>
      <c r="D3019" s="19">
        <f>'Terminated loans'!H2209</f>
        <v>143914836</v>
      </c>
      <c r="E3019" s="19">
        <f>'Terminated loans'!I2209</f>
        <v>99</v>
      </c>
      <c r="F3019" s="19" t="str">
        <f>'Terminated loans'!J2209</f>
        <v>RAMBACCUSING S K S(SL2306</v>
      </c>
      <c r="G3019" s="547" t="str">
        <f t="shared" si="1328"/>
        <v>B1</v>
      </c>
      <c r="H3019" s="21">
        <f>'Terminated loans'!L2209</f>
        <v>40508</v>
      </c>
      <c r="I3019" s="21">
        <f>IF(B3019="VELS",'Terminated loans'!M2209,'Terminated loans'!B2209)</f>
        <v>42735</v>
      </c>
      <c r="J3019" s="34">
        <f t="shared" si="1330"/>
        <v>73</v>
      </c>
      <c r="K3019" s="34">
        <f t="shared" si="1312"/>
        <v>120</v>
      </c>
      <c r="L3019" s="34">
        <f t="shared" si="1313"/>
        <v>73</v>
      </c>
      <c r="M3019" s="34">
        <f t="shared" si="1314"/>
        <v>73</v>
      </c>
      <c r="N3019" s="52">
        <f t="shared" si="1316"/>
        <v>73</v>
      </c>
      <c r="O3019" s="318">
        <f>+'Terminated loans'!S2209</f>
        <v>358058</v>
      </c>
      <c r="P3019" s="26">
        <f>+'Terminated loans'!T2209</f>
        <v>0.03</v>
      </c>
      <c r="Q3019" s="536">
        <f t="shared" si="1329"/>
        <v>7.6499999999999999E-2</v>
      </c>
      <c r="R3019" s="222">
        <f t="shared" si="1331"/>
        <v>5372.1943402531579</v>
      </c>
      <c r="S3019" s="36">
        <f t="shared" si="1332"/>
        <v>312785.78949857416</v>
      </c>
      <c r="T3019" s="36">
        <f t="shared" si="1333"/>
        <v>45272.210501425841</v>
      </c>
      <c r="U3019" s="36">
        <f t="shared" si="1334"/>
        <v>79384.397339907533</v>
      </c>
      <c r="V3019" s="36">
        <f t="shared" si="1335"/>
        <v>34112.186838480469</v>
      </c>
      <c r="W3019" s="37">
        <f t="shared" si="1336"/>
        <v>45272.210501427064</v>
      </c>
      <c r="X3019" s="36">
        <f t="shared" si="1337"/>
        <v>45272.210501425841</v>
      </c>
      <c r="Y3019" s="276">
        <f t="shared" si="1338"/>
        <v>45272.210501427064</v>
      </c>
      <c r="Z3019" s="36">
        <f t="shared" si="1339"/>
        <v>79384.397339907533</v>
      </c>
      <c r="AA3019" s="36">
        <f t="shared" si="1340"/>
        <v>34112.186838480469</v>
      </c>
      <c r="AB3019" s="38">
        <f t="shared" si="1311"/>
        <v>1.2223608791828156E-9</v>
      </c>
      <c r="AD3019" s="142">
        <f t="shared" si="1341"/>
        <v>73</v>
      </c>
      <c r="AH3019" s="103"/>
    </row>
    <row r="3020" spans="1:34">
      <c r="A3020" s="533"/>
      <c r="C3020" s="67" t="str">
        <f>'Terminated loans'!F2210</f>
        <v>E</v>
      </c>
      <c r="D3020" s="19">
        <f>'Terminated loans'!H2210</f>
        <v>143970191</v>
      </c>
      <c r="E3020" s="19">
        <f>'Terminated loans'!I2210</f>
        <v>98</v>
      </c>
      <c r="F3020" s="19" t="str">
        <f>'Terminated loans'!J2210</f>
        <v>MOSUN ALLY M M P</v>
      </c>
      <c r="G3020" s="547" t="str">
        <f t="shared" si="1328"/>
        <v>E2</v>
      </c>
      <c r="H3020" s="21">
        <f>'Terminated loans'!L2210</f>
        <v>41526</v>
      </c>
      <c r="I3020" s="21">
        <f>IF(B3020="VELS",'Terminated loans'!M2210,'Terminated loans'!B2210)</f>
        <v>42735</v>
      </c>
      <c r="J3020" s="34">
        <f t="shared" si="1330"/>
        <v>40</v>
      </c>
      <c r="K3020" s="34">
        <f t="shared" si="1312"/>
        <v>87</v>
      </c>
      <c r="L3020" s="34">
        <f t="shared" si="1313"/>
        <v>40</v>
      </c>
      <c r="M3020" s="34">
        <f t="shared" si="1314"/>
        <v>40</v>
      </c>
      <c r="N3020" s="52">
        <f t="shared" si="1316"/>
        <v>40</v>
      </c>
      <c r="O3020" s="318">
        <f>+'Terminated loans'!S2210</f>
        <v>238330</v>
      </c>
      <c r="P3020" s="26">
        <f>+'Terminated loans'!T2210</f>
        <v>0.05</v>
      </c>
      <c r="Q3020" s="536">
        <f t="shared" si="1329"/>
        <v>9.1499999999999998E-2</v>
      </c>
      <c r="R3020" s="222">
        <f t="shared" si="1331"/>
        <v>6480.932501610906</v>
      </c>
      <c r="S3020" s="36">
        <f t="shared" si="1332"/>
        <v>222708.91851865753</v>
      </c>
      <c r="T3020" s="36">
        <f t="shared" si="1333"/>
        <v>15621.081481342466</v>
      </c>
      <c r="U3020" s="36">
        <f t="shared" si="1334"/>
        <v>36528.381545778713</v>
      </c>
      <c r="V3020" s="36">
        <f t="shared" si="1335"/>
        <v>20907.300064436247</v>
      </c>
      <c r="W3020" s="37">
        <f t="shared" si="1336"/>
        <v>15621.081481342466</v>
      </c>
      <c r="X3020" s="36">
        <f t="shared" si="1337"/>
        <v>15621.081481342466</v>
      </c>
      <c r="Y3020" s="276">
        <f t="shared" si="1338"/>
        <v>15621.081481342466</v>
      </c>
      <c r="Z3020" s="36">
        <f t="shared" si="1339"/>
        <v>36528.381545778713</v>
      </c>
      <c r="AA3020" s="36">
        <f t="shared" si="1340"/>
        <v>20907.300064436247</v>
      </c>
      <c r="AB3020" s="38">
        <f t="shared" si="1311"/>
        <v>0</v>
      </c>
      <c r="AD3020" s="142">
        <f t="shared" si="1341"/>
        <v>40</v>
      </c>
      <c r="AH3020" s="103"/>
    </row>
    <row r="3021" spans="1:34">
      <c r="A3021" s="533"/>
      <c r="C3021" s="67" t="str">
        <f>'Terminated loans'!F2211</f>
        <v>E</v>
      </c>
      <c r="D3021" s="19">
        <f>'Terminated loans'!H2211</f>
        <v>143980588</v>
      </c>
      <c r="E3021" s="19">
        <f>'Terminated loans'!I2211</f>
        <v>98</v>
      </c>
      <c r="F3021" s="19" t="str">
        <f>'Terminated loans'!J2211</f>
        <v>BOYRO P</v>
      </c>
      <c r="G3021" s="547" t="str">
        <f t="shared" si="1328"/>
        <v>D2</v>
      </c>
      <c r="H3021" s="21">
        <f>'Terminated loans'!L2211</f>
        <v>41317</v>
      </c>
      <c r="I3021" s="21">
        <f>IF(B3021="VELS",'Terminated loans'!M2211,'Terminated loans'!B2211)</f>
        <v>42735</v>
      </c>
      <c r="J3021" s="34">
        <f t="shared" si="1330"/>
        <v>47</v>
      </c>
      <c r="K3021" s="34">
        <f t="shared" si="1312"/>
        <v>94</v>
      </c>
      <c r="L3021" s="34">
        <f t="shared" si="1313"/>
        <v>47</v>
      </c>
      <c r="M3021" s="34">
        <f t="shared" si="1314"/>
        <v>47</v>
      </c>
      <c r="N3021" s="52">
        <f t="shared" si="1316"/>
        <v>47</v>
      </c>
      <c r="O3021" s="318">
        <f>+'Terminated loans'!S2211</f>
        <v>242201</v>
      </c>
      <c r="P3021" s="26">
        <f>+'Terminated loans'!T2211</f>
        <v>0.05</v>
      </c>
      <c r="Q3021" s="536">
        <f t="shared" si="1329"/>
        <v>9.4E-2</v>
      </c>
      <c r="R3021" s="222">
        <f t="shared" si="1331"/>
        <v>5684.9510425878834</v>
      </c>
      <c r="S3021" s="36">
        <f t="shared" si="1332"/>
        <v>222805.16210610265</v>
      </c>
      <c r="T3021" s="36">
        <f t="shared" si="1333"/>
        <v>19395.837893897347</v>
      </c>
      <c r="U3021" s="36">
        <f t="shared" si="1334"/>
        <v>44387.536895528872</v>
      </c>
      <c r="V3021" s="36">
        <f t="shared" si="1335"/>
        <v>24991.699001630535</v>
      </c>
      <c r="W3021" s="37">
        <f t="shared" si="1336"/>
        <v>19395.837893898337</v>
      </c>
      <c r="X3021" s="36">
        <f t="shared" si="1337"/>
        <v>19395.837893897347</v>
      </c>
      <c r="Y3021" s="276">
        <f t="shared" si="1338"/>
        <v>19395.837893898337</v>
      </c>
      <c r="Z3021" s="36">
        <f t="shared" si="1339"/>
        <v>44387.536895528872</v>
      </c>
      <c r="AA3021" s="36">
        <f t="shared" si="1340"/>
        <v>24991.699001630535</v>
      </c>
      <c r="AB3021" s="38">
        <f t="shared" si="1311"/>
        <v>9.8953023552894592E-10</v>
      </c>
      <c r="AD3021" s="142">
        <f t="shared" si="1341"/>
        <v>47</v>
      </c>
      <c r="AH3021" s="103"/>
    </row>
    <row r="3022" spans="1:34">
      <c r="A3022" s="533"/>
      <c r="C3022" s="67" t="str">
        <f>'Terminated loans'!F2212</f>
        <v>E</v>
      </c>
      <c r="D3022" s="19">
        <f>'Terminated loans'!H2212</f>
        <v>143980928</v>
      </c>
      <c r="E3022" s="19">
        <f>'Terminated loans'!I2212</f>
        <v>98</v>
      </c>
      <c r="F3022" s="19" t="str">
        <f>'Terminated loans'!J2212</f>
        <v>SAUPIN A E</v>
      </c>
      <c r="G3022" s="547" t="str">
        <f t="shared" si="1328"/>
        <v>E2</v>
      </c>
      <c r="H3022" s="21">
        <f>'Terminated loans'!L2212</f>
        <v>41520</v>
      </c>
      <c r="I3022" s="21">
        <f>IF(B3022="VELS",'Terminated loans'!M2212,'Terminated loans'!B2212)</f>
        <v>42735</v>
      </c>
      <c r="J3022" s="34">
        <f t="shared" si="1330"/>
        <v>40</v>
      </c>
      <c r="K3022" s="34">
        <f t="shared" si="1312"/>
        <v>87</v>
      </c>
      <c r="L3022" s="34">
        <f t="shared" si="1313"/>
        <v>40</v>
      </c>
      <c r="M3022" s="34">
        <f t="shared" si="1314"/>
        <v>40</v>
      </c>
      <c r="N3022" s="52">
        <f t="shared" si="1316"/>
        <v>40</v>
      </c>
      <c r="O3022" s="318">
        <f>+'Terminated loans'!S2212</f>
        <v>85130</v>
      </c>
      <c r="P3022" s="26">
        <f>+'Terminated loans'!T2212</f>
        <v>0.05</v>
      </c>
      <c r="Q3022" s="536">
        <f t="shared" si="1329"/>
        <v>9.1499999999999998E-2</v>
      </c>
      <c r="R3022" s="222">
        <f t="shared" si="1331"/>
        <v>2314.9489525537551</v>
      </c>
      <c r="S3022" s="36">
        <f t="shared" si="1332"/>
        <v>79550.246437684371</v>
      </c>
      <c r="T3022" s="36">
        <f t="shared" si="1333"/>
        <v>5579.7535623156291</v>
      </c>
      <c r="U3022" s="36">
        <f t="shared" si="1334"/>
        <v>13047.711664465838</v>
      </c>
      <c r="V3022" s="36">
        <f t="shared" si="1335"/>
        <v>7467.9581021501945</v>
      </c>
      <c r="W3022" s="37">
        <f t="shared" si="1336"/>
        <v>5579.7535623156436</v>
      </c>
      <c r="X3022" s="36">
        <f t="shared" si="1337"/>
        <v>5579.7535623156291</v>
      </c>
      <c r="Y3022" s="276">
        <f t="shared" si="1338"/>
        <v>5579.7535623156436</v>
      </c>
      <c r="Z3022" s="36">
        <f t="shared" si="1339"/>
        <v>13047.711664465838</v>
      </c>
      <c r="AA3022" s="36">
        <f t="shared" si="1340"/>
        <v>7467.9581021501945</v>
      </c>
      <c r="AB3022" s="38">
        <f t="shared" si="1311"/>
        <v>1.4551915228366852E-11</v>
      </c>
      <c r="AD3022" s="142">
        <f t="shared" si="1341"/>
        <v>40</v>
      </c>
      <c r="AH3022" s="103"/>
    </row>
    <row r="3023" spans="1:34">
      <c r="A3023" s="533"/>
      <c r="C3023" s="67" t="str">
        <f>'Terminated loans'!F2213</f>
        <v>E</v>
      </c>
      <c r="D3023" s="19">
        <f>'Terminated loans'!H2213</f>
        <v>143982130</v>
      </c>
      <c r="E3023" s="19">
        <f>'Terminated loans'!I2213</f>
        <v>98</v>
      </c>
      <c r="F3023" s="19" t="str">
        <f>'Terminated loans'!J2213</f>
        <v>BEHARRY J</v>
      </c>
      <c r="G3023" s="547" t="str">
        <f t="shared" si="1328"/>
        <v>E2</v>
      </c>
      <c r="H3023" s="21">
        <f>'Terminated loans'!L2213</f>
        <v>41501</v>
      </c>
      <c r="I3023" s="21">
        <f>IF(B3023="VELS",'Terminated loans'!M2213,'Terminated loans'!B2213)</f>
        <v>42735</v>
      </c>
      <c r="J3023" s="34">
        <f t="shared" si="1330"/>
        <v>41</v>
      </c>
      <c r="K3023" s="34">
        <f t="shared" si="1312"/>
        <v>88</v>
      </c>
      <c r="L3023" s="34">
        <f t="shared" si="1313"/>
        <v>41</v>
      </c>
      <c r="M3023" s="34">
        <f t="shared" si="1314"/>
        <v>41</v>
      </c>
      <c r="N3023" s="52">
        <f t="shared" si="1316"/>
        <v>41</v>
      </c>
      <c r="O3023" s="318">
        <f>+'Terminated loans'!S2213</f>
        <v>231022</v>
      </c>
      <c r="P3023" s="26">
        <f>+'Terminated loans'!T2213</f>
        <v>0.05</v>
      </c>
      <c r="Q3023" s="536">
        <f t="shared" si="1329"/>
        <v>9.1499999999999998E-2</v>
      </c>
      <c r="R3023" s="222">
        <f t="shared" si="1331"/>
        <v>6141.3780203445003</v>
      </c>
      <c r="S3023" s="36">
        <f t="shared" si="1332"/>
        <v>215538.46228528212</v>
      </c>
      <c r="T3023" s="36">
        <f t="shared" si="1333"/>
        <v>15483.537714717881</v>
      </c>
      <c r="U3023" s="36">
        <f t="shared" si="1334"/>
        <v>36258.036548842414</v>
      </c>
      <c r="V3023" s="36">
        <f t="shared" si="1335"/>
        <v>20774.498834124504</v>
      </c>
      <c r="W3023" s="37">
        <f t="shared" si="1336"/>
        <v>15483.53771471791</v>
      </c>
      <c r="X3023" s="36">
        <f t="shared" si="1337"/>
        <v>15483.537714717881</v>
      </c>
      <c r="Y3023" s="276">
        <f t="shared" si="1338"/>
        <v>15483.53771471791</v>
      </c>
      <c r="Z3023" s="36">
        <f t="shared" si="1339"/>
        <v>36258.036548842414</v>
      </c>
      <c r="AA3023" s="36">
        <f t="shared" si="1340"/>
        <v>20774.498834124504</v>
      </c>
      <c r="AB3023" s="38">
        <f t="shared" si="1311"/>
        <v>2.9103830456733704E-11</v>
      </c>
      <c r="AD3023" s="142">
        <f t="shared" si="1341"/>
        <v>41</v>
      </c>
      <c r="AH3023" s="103"/>
    </row>
    <row r="3024" spans="1:34">
      <c r="A3024" s="533"/>
      <c r="C3024" s="67" t="str">
        <f>'Terminated loans'!F2214</f>
        <v>E</v>
      </c>
      <c r="D3024" s="19">
        <f>'Terminated loans'!H2214</f>
        <v>143982696</v>
      </c>
      <c r="E3024" s="19">
        <f>'Terminated loans'!I2214</f>
        <v>98</v>
      </c>
      <c r="F3024" s="19" t="str">
        <f>'Terminated loans'!J2214</f>
        <v>RAMROOP P K</v>
      </c>
      <c r="G3024" s="547" t="str">
        <f t="shared" si="1328"/>
        <v>E2</v>
      </c>
      <c r="H3024" s="21">
        <f>'Terminated loans'!L2214</f>
        <v>41625</v>
      </c>
      <c r="I3024" s="21">
        <f>IF(B3024="VELS",'Terminated loans'!M2214,'Terminated loans'!B2214)</f>
        <v>42735</v>
      </c>
      <c r="J3024" s="34">
        <f t="shared" si="1330"/>
        <v>36</v>
      </c>
      <c r="K3024" s="34">
        <f t="shared" si="1312"/>
        <v>84</v>
      </c>
      <c r="L3024" s="34">
        <f t="shared" si="1313"/>
        <v>36</v>
      </c>
      <c r="M3024" s="34">
        <f t="shared" si="1314"/>
        <v>36</v>
      </c>
      <c r="N3024" s="52">
        <f t="shared" si="1316"/>
        <v>36</v>
      </c>
      <c r="O3024" s="318">
        <f>+'Terminated loans'!S2214</f>
        <v>72068</v>
      </c>
      <c r="P3024" s="26">
        <f>+'Terminated loans'!T2214</f>
        <v>0.05</v>
      </c>
      <c r="Q3024" s="536">
        <f t="shared" si="1329"/>
        <v>9.1499999999999998E-2</v>
      </c>
      <c r="R3024" s="222">
        <f t="shared" si="1331"/>
        <v>2159.9426125390319</v>
      </c>
      <c r="S3024" s="36">
        <f t="shared" si="1332"/>
        <v>67774.407352258262</v>
      </c>
      <c r="T3024" s="36">
        <f t="shared" si="1333"/>
        <v>4293.5926477417379</v>
      </c>
      <c r="U3024" s="36">
        <f t="shared" si="1334"/>
        <v>9983.5266991468961</v>
      </c>
      <c r="V3024" s="36">
        <f t="shared" si="1335"/>
        <v>5689.9340514051437</v>
      </c>
      <c r="W3024" s="37">
        <f t="shared" si="1336"/>
        <v>4293.5926477417524</v>
      </c>
      <c r="X3024" s="36">
        <f t="shared" si="1337"/>
        <v>4293.5926477417379</v>
      </c>
      <c r="Y3024" s="276">
        <f t="shared" si="1338"/>
        <v>4293.5926477417524</v>
      </c>
      <c r="Z3024" s="36">
        <f t="shared" si="1339"/>
        <v>9983.5266991468961</v>
      </c>
      <c r="AA3024" s="36">
        <f t="shared" si="1340"/>
        <v>5689.9340514051437</v>
      </c>
      <c r="AB3024" s="38">
        <f t="shared" si="1311"/>
        <v>1.4551915228366852E-11</v>
      </c>
      <c r="AD3024" s="142">
        <f t="shared" si="1341"/>
        <v>36</v>
      </c>
      <c r="AH3024" s="103"/>
    </row>
    <row r="3025" spans="1:34">
      <c r="A3025" s="533"/>
      <c r="C3025" s="67" t="str">
        <f>'Terminated loans'!F2215</f>
        <v>E</v>
      </c>
      <c r="D3025" s="19">
        <f>'Terminated loans'!H2215</f>
        <v>143983315</v>
      </c>
      <c r="E3025" s="19">
        <f>'Terminated loans'!I2215</f>
        <v>98</v>
      </c>
      <c r="F3025" s="19" t="str">
        <f>'Terminated loans'!J2215</f>
        <v>GRENADE S A S</v>
      </c>
      <c r="G3025" s="547" t="str">
        <f t="shared" si="1328"/>
        <v>E2</v>
      </c>
      <c r="H3025" s="21">
        <f>'Terminated loans'!L2215</f>
        <v>41795</v>
      </c>
      <c r="I3025" s="21">
        <f>IF(B3025="VELS",'Terminated loans'!M2215,'Terminated loans'!B2215)</f>
        <v>42735</v>
      </c>
      <c r="J3025" s="34">
        <f t="shared" si="1330"/>
        <v>31</v>
      </c>
      <c r="K3025" s="34">
        <f t="shared" si="1312"/>
        <v>78</v>
      </c>
      <c r="L3025" s="34">
        <f t="shared" si="1313"/>
        <v>31</v>
      </c>
      <c r="M3025" s="34">
        <f t="shared" si="1314"/>
        <v>31</v>
      </c>
      <c r="N3025" s="52">
        <f t="shared" si="1316"/>
        <v>31</v>
      </c>
      <c r="O3025" s="318">
        <f>+'Terminated loans'!S2215</f>
        <v>200166</v>
      </c>
      <c r="P3025" s="26">
        <f>+'Terminated loans'!T2215</f>
        <v>0.05</v>
      </c>
      <c r="Q3025" s="536">
        <f t="shared" si="1329"/>
        <v>9.1499999999999998E-2</v>
      </c>
      <c r="R3025" s="222">
        <f t="shared" si="1331"/>
        <v>6896.3791574014758</v>
      </c>
      <c r="S3025" s="36">
        <f t="shared" si="1332"/>
        <v>189758.73341987625</v>
      </c>
      <c r="T3025" s="36">
        <f t="shared" si="1333"/>
        <v>10407.266580123745</v>
      </c>
      <c r="U3025" s="36">
        <f t="shared" si="1334"/>
        <v>24029.020459569379</v>
      </c>
      <c r="V3025" s="36">
        <f t="shared" si="1335"/>
        <v>13621.75387944575</v>
      </c>
      <c r="W3025" s="37">
        <f t="shared" si="1336"/>
        <v>10407.266580123629</v>
      </c>
      <c r="X3025" s="36">
        <f t="shared" si="1337"/>
        <v>10407.266580123745</v>
      </c>
      <c r="Y3025" s="276">
        <f t="shared" si="1338"/>
        <v>10407.266580123629</v>
      </c>
      <c r="Z3025" s="36">
        <f t="shared" si="1339"/>
        <v>24029.020459569379</v>
      </c>
      <c r="AA3025" s="36">
        <f t="shared" si="1340"/>
        <v>13621.75387944575</v>
      </c>
      <c r="AB3025" s="38">
        <f t="shared" si="1311"/>
        <v>-1.1641532182693481E-10</v>
      </c>
      <c r="AD3025" s="142">
        <f t="shared" si="1341"/>
        <v>31</v>
      </c>
      <c r="AH3025" s="103"/>
    </row>
    <row r="3026" spans="1:34">
      <c r="A3026" s="533"/>
      <c r="C3026" s="67" t="str">
        <f>'Terminated loans'!F2216</f>
        <v>E</v>
      </c>
      <c r="D3026" s="19">
        <f>'Terminated loans'!H2216</f>
        <v>143983749</v>
      </c>
      <c r="E3026" s="19">
        <f>'Terminated loans'!I2216</f>
        <v>98</v>
      </c>
      <c r="F3026" s="19" t="str">
        <f>'Terminated loans'!J2216</f>
        <v>PURJAN D</v>
      </c>
      <c r="G3026" s="547" t="str">
        <f t="shared" si="1328"/>
        <v>E2</v>
      </c>
      <c r="H3026" s="21">
        <f>'Terminated loans'!L2216</f>
        <v>41806</v>
      </c>
      <c r="I3026" s="21">
        <f>IF(B3026="VELS",'Terminated loans'!M2216,'Terminated loans'!B2216)</f>
        <v>42735</v>
      </c>
      <c r="J3026" s="34">
        <f t="shared" si="1330"/>
        <v>31</v>
      </c>
      <c r="K3026" s="34">
        <f t="shared" si="1312"/>
        <v>78</v>
      </c>
      <c r="L3026" s="34">
        <f t="shared" si="1313"/>
        <v>31</v>
      </c>
      <c r="M3026" s="34">
        <f t="shared" si="1314"/>
        <v>31</v>
      </c>
      <c r="N3026" s="52">
        <f t="shared" si="1316"/>
        <v>31</v>
      </c>
      <c r="O3026" s="318">
        <f>+'Terminated loans'!S2216</f>
        <v>129964</v>
      </c>
      <c r="P3026" s="26">
        <f>+'Terminated loans'!T2216</f>
        <v>0.05</v>
      </c>
      <c r="Q3026" s="536">
        <f t="shared" si="1329"/>
        <v>9.1499999999999998E-2</v>
      </c>
      <c r="R3026" s="222">
        <f t="shared" si="1331"/>
        <v>4477.688622505947</v>
      </c>
      <c r="S3026" s="36">
        <f t="shared" si="1332"/>
        <v>123206.75854131469</v>
      </c>
      <c r="T3026" s="36">
        <f t="shared" si="1333"/>
        <v>6757.241458685312</v>
      </c>
      <c r="U3026" s="36">
        <f t="shared" si="1334"/>
        <v>15601.588756369572</v>
      </c>
      <c r="V3026" s="36">
        <f t="shared" si="1335"/>
        <v>8844.3472976843477</v>
      </c>
      <c r="W3026" s="37">
        <f t="shared" si="1336"/>
        <v>6757.2414586852246</v>
      </c>
      <c r="X3026" s="36">
        <f t="shared" si="1337"/>
        <v>6757.241458685312</v>
      </c>
      <c r="Y3026" s="276">
        <f t="shared" si="1338"/>
        <v>6757.2414586852246</v>
      </c>
      <c r="Z3026" s="36">
        <f t="shared" si="1339"/>
        <v>15601.588756369572</v>
      </c>
      <c r="AA3026" s="36">
        <f t="shared" si="1340"/>
        <v>8844.3472976843477</v>
      </c>
      <c r="AB3026" s="38">
        <f t="shared" si="1311"/>
        <v>-8.7311491370201111E-11</v>
      </c>
      <c r="AD3026" s="142">
        <f t="shared" si="1341"/>
        <v>31</v>
      </c>
      <c r="AH3026" s="103"/>
    </row>
    <row r="3027" spans="1:34">
      <c r="A3027" s="533"/>
      <c r="C3027" s="67" t="str">
        <f>'Terminated loans'!F2217</f>
        <v>E</v>
      </c>
      <c r="D3027" s="19">
        <f>'Terminated loans'!H2217</f>
        <v>143984486</v>
      </c>
      <c r="E3027" s="19">
        <f>'Terminated loans'!I2217</f>
        <v>98</v>
      </c>
      <c r="F3027" s="19" t="str">
        <f>'Terminated loans'!J2217</f>
        <v>KHODADIN B N</v>
      </c>
      <c r="G3027" s="547" t="str">
        <f t="shared" si="1328"/>
        <v>E2</v>
      </c>
      <c r="H3027" s="21">
        <f>'Terminated loans'!L2217</f>
        <v>41905</v>
      </c>
      <c r="I3027" s="21">
        <f>IF(B3027="VELS",'Terminated loans'!M2217,'Terminated loans'!B2217)</f>
        <v>42735</v>
      </c>
      <c r="J3027" s="34">
        <f t="shared" si="1330"/>
        <v>27</v>
      </c>
      <c r="K3027" s="34">
        <f t="shared" si="1312"/>
        <v>74</v>
      </c>
      <c r="L3027" s="34">
        <f t="shared" si="1313"/>
        <v>27</v>
      </c>
      <c r="M3027" s="34">
        <f t="shared" si="1314"/>
        <v>27</v>
      </c>
      <c r="N3027" s="52">
        <f t="shared" si="1316"/>
        <v>27</v>
      </c>
      <c r="O3027" s="318">
        <f>+'Terminated loans'!S2217</f>
        <v>148175</v>
      </c>
      <c r="P3027" s="26">
        <f>+'Terminated loans'!T2217</f>
        <v>0.05</v>
      </c>
      <c r="Q3027" s="536">
        <f t="shared" si="1329"/>
        <v>9.1499999999999998E-2</v>
      </c>
      <c r="R3027" s="222">
        <f t="shared" si="1331"/>
        <v>5813.8610603890211</v>
      </c>
      <c r="S3027" s="36">
        <f t="shared" si="1332"/>
        <v>141384.95233187385</v>
      </c>
      <c r="T3027" s="36">
        <f t="shared" si="1333"/>
        <v>6790.0476681261498</v>
      </c>
      <c r="U3027" s="36">
        <f t="shared" si="1334"/>
        <v>15589.296298629575</v>
      </c>
      <c r="V3027" s="36">
        <f t="shared" si="1335"/>
        <v>8799.2486305035418</v>
      </c>
      <c r="W3027" s="37">
        <f t="shared" si="1336"/>
        <v>6790.0476681260334</v>
      </c>
      <c r="X3027" s="36">
        <f t="shared" si="1337"/>
        <v>6790.0476681261498</v>
      </c>
      <c r="Y3027" s="276">
        <f t="shared" si="1338"/>
        <v>6790.0476681260334</v>
      </c>
      <c r="Z3027" s="36">
        <f t="shared" si="1339"/>
        <v>15589.296298629575</v>
      </c>
      <c r="AA3027" s="36">
        <f t="shared" si="1340"/>
        <v>8799.2486305035418</v>
      </c>
      <c r="AB3027" s="38">
        <f t="shared" si="1311"/>
        <v>-1.1641532182693481E-10</v>
      </c>
      <c r="AD3027" s="142">
        <f t="shared" si="1341"/>
        <v>27</v>
      </c>
      <c r="AH3027" s="103"/>
    </row>
    <row r="3028" spans="1:34">
      <c r="A3028" s="533"/>
      <c r="C3028" s="67" t="str">
        <f>'Terminated loans'!F2218</f>
        <v>E</v>
      </c>
      <c r="D3028" s="19">
        <f>'Terminated loans'!H2218</f>
        <v>143985164</v>
      </c>
      <c r="E3028" s="19">
        <f>'Terminated loans'!I2218</f>
        <v>98</v>
      </c>
      <c r="F3028" s="19" t="str">
        <f>'Terminated loans'!J2218</f>
        <v>RAMDIN K K</v>
      </c>
      <c r="G3028" s="547" t="str">
        <f t="shared" si="1328"/>
        <v>E2</v>
      </c>
      <c r="H3028" s="21">
        <f>'Terminated loans'!L2218</f>
        <v>41996</v>
      </c>
      <c r="I3028" s="21">
        <f>IF(B3028="VELS",'Terminated loans'!M2218,'Terminated loans'!B2218)</f>
        <v>42735</v>
      </c>
      <c r="J3028" s="34">
        <f t="shared" si="1330"/>
        <v>24</v>
      </c>
      <c r="K3028" s="34">
        <f t="shared" si="1312"/>
        <v>71</v>
      </c>
      <c r="L3028" s="34">
        <f t="shared" si="1313"/>
        <v>24</v>
      </c>
      <c r="M3028" s="34">
        <f t="shared" si="1314"/>
        <v>24</v>
      </c>
      <c r="N3028" s="52">
        <f t="shared" si="1316"/>
        <v>24</v>
      </c>
      <c r="O3028" s="318">
        <f>+'Terminated loans'!S2218</f>
        <v>415827</v>
      </c>
      <c r="P3028" s="26">
        <f>+'Terminated loans'!T2218</f>
        <v>0.05</v>
      </c>
      <c r="Q3028" s="536">
        <f t="shared" si="1329"/>
        <v>9.1499999999999998E-2</v>
      </c>
      <c r="R3028" s="222">
        <f t="shared" si="1331"/>
        <v>18242.908378948479</v>
      </c>
      <c r="S3028" s="36">
        <f t="shared" si="1332"/>
        <v>398720.7577906879</v>
      </c>
      <c r="T3028" s="36">
        <f t="shared" si="1333"/>
        <v>17106.242209312099</v>
      </c>
      <c r="U3028" s="36">
        <f t="shared" si="1334"/>
        <v>39109.043304075894</v>
      </c>
      <c r="V3028" s="36">
        <f t="shared" si="1335"/>
        <v>22002.801094763505</v>
      </c>
      <c r="W3028" s="37">
        <f t="shared" si="1336"/>
        <v>17106.24220931239</v>
      </c>
      <c r="X3028" s="36">
        <f t="shared" si="1337"/>
        <v>17106.242209312099</v>
      </c>
      <c r="Y3028" s="276">
        <f t="shared" si="1338"/>
        <v>17106.24220931239</v>
      </c>
      <c r="Z3028" s="36">
        <f t="shared" si="1339"/>
        <v>39109.043304075894</v>
      </c>
      <c r="AA3028" s="36">
        <f t="shared" si="1340"/>
        <v>22002.801094763505</v>
      </c>
      <c r="AB3028" s="38">
        <f t="shared" si="1311"/>
        <v>2.9103830456733704E-10</v>
      </c>
      <c r="AD3028" s="142">
        <f t="shared" si="1341"/>
        <v>24</v>
      </c>
      <c r="AH3028" s="103"/>
    </row>
    <row r="3029" spans="1:34">
      <c r="A3029" s="533"/>
      <c r="C3029" s="67" t="str">
        <f>'Terminated loans'!F2219</f>
        <v>E</v>
      </c>
      <c r="D3029" s="19">
        <f>'Terminated loans'!H2219</f>
        <v>143985326</v>
      </c>
      <c r="E3029" s="19">
        <f>'Terminated loans'!I2219</f>
        <v>98</v>
      </c>
      <c r="F3029" s="19" t="str">
        <f>'Terminated loans'!J2219</f>
        <v>BHEEPATHEE F K</v>
      </c>
      <c r="G3029" s="547" t="str">
        <f t="shared" si="1328"/>
        <v>E2</v>
      </c>
      <c r="H3029" s="21">
        <f>'Terminated loans'!L2219</f>
        <v>42079</v>
      </c>
      <c r="I3029" s="21">
        <f>IF(B3029="VELS",'Terminated loans'!M2219,'Terminated loans'!B2219)</f>
        <v>42735</v>
      </c>
      <c r="J3029" s="34">
        <f t="shared" si="1330"/>
        <v>22</v>
      </c>
      <c r="K3029" s="34">
        <f t="shared" si="1312"/>
        <v>69</v>
      </c>
      <c r="L3029" s="34">
        <f t="shared" si="1313"/>
        <v>22</v>
      </c>
      <c r="M3029" s="34">
        <f t="shared" si="1314"/>
        <v>22</v>
      </c>
      <c r="N3029" s="52">
        <f t="shared" si="1316"/>
        <v>22</v>
      </c>
      <c r="O3029" s="318">
        <f>+'Terminated loans'!S2219</f>
        <v>320772</v>
      </c>
      <c r="P3029" s="26">
        <f>+'Terminated loans'!T2219</f>
        <v>0.05</v>
      </c>
      <c r="Q3029" s="536">
        <f t="shared" si="1329"/>
        <v>9.1499999999999998E-2</v>
      </c>
      <c r="R3029" s="222">
        <f t="shared" si="1331"/>
        <v>15289.362665056615</v>
      </c>
      <c r="S3029" s="36">
        <f t="shared" si="1332"/>
        <v>308587.63084868615</v>
      </c>
      <c r="T3029" s="36">
        <f t="shared" si="1333"/>
        <v>12184.369151313847</v>
      </c>
      <c r="U3029" s="36">
        <f t="shared" si="1334"/>
        <v>27778.347782559344</v>
      </c>
      <c r="V3029" s="36">
        <f t="shared" si="1335"/>
        <v>15593.978631245554</v>
      </c>
      <c r="W3029" s="37">
        <f t="shared" si="1336"/>
        <v>12184.369151313789</v>
      </c>
      <c r="X3029" s="36">
        <f t="shared" si="1337"/>
        <v>12184.369151313847</v>
      </c>
      <c r="Y3029" s="276">
        <f t="shared" si="1338"/>
        <v>12184.369151313789</v>
      </c>
      <c r="Z3029" s="36">
        <f t="shared" si="1339"/>
        <v>27778.347782559344</v>
      </c>
      <c r="AA3029" s="36">
        <f t="shared" si="1340"/>
        <v>15593.978631245554</v>
      </c>
      <c r="AB3029" s="38">
        <f t="shared" si="1311"/>
        <v>-5.8207660913467407E-11</v>
      </c>
      <c r="AD3029" s="142">
        <f t="shared" si="1341"/>
        <v>22</v>
      </c>
      <c r="AH3029" s="103"/>
    </row>
    <row r="3030" spans="1:34">
      <c r="A3030" s="533"/>
      <c r="C3030" s="67" t="str">
        <f>'Terminated loans'!F2220</f>
        <v>E</v>
      </c>
      <c r="D3030" s="19">
        <f>'Terminated loans'!H2220</f>
        <v>143992837</v>
      </c>
      <c r="E3030" s="19">
        <f>'Terminated loans'!I2220</f>
        <v>98</v>
      </c>
      <c r="F3030" s="19" t="str">
        <f>'Terminated loans'!J2220</f>
        <v>BAPPOO N S</v>
      </c>
      <c r="G3030" s="547" t="str">
        <f t="shared" si="1328"/>
        <v>B2</v>
      </c>
      <c r="H3030" s="21">
        <f>'Terminated loans'!L2220</f>
        <v>40542</v>
      </c>
      <c r="I3030" s="21">
        <f>IF(B3030="VELS",'Terminated loans'!M2220,'Terminated loans'!B2220)</f>
        <v>42735</v>
      </c>
      <c r="J3030" s="34">
        <f t="shared" si="1330"/>
        <v>72</v>
      </c>
      <c r="K3030" s="34">
        <f t="shared" si="1312"/>
        <v>119</v>
      </c>
      <c r="L3030" s="34">
        <f t="shared" si="1313"/>
        <v>60</v>
      </c>
      <c r="M3030" s="34">
        <f t="shared" si="1314"/>
        <v>60</v>
      </c>
      <c r="N3030" s="52">
        <f t="shared" si="1316"/>
        <v>60</v>
      </c>
      <c r="O3030" s="318">
        <f>+'Terminated loans'!S2220</f>
        <v>465253</v>
      </c>
      <c r="P3030" s="26">
        <f>+'Terminated loans'!T2220</f>
        <v>0.05</v>
      </c>
      <c r="Q3030" s="536">
        <f t="shared" si="1329"/>
        <v>9.4E-2</v>
      </c>
      <c r="R3030" s="222">
        <f t="shared" si="1331"/>
        <v>8779.8980665770196</v>
      </c>
      <c r="S3030" s="36">
        <f t="shared" si="1332"/>
        <v>419027.69421851914</v>
      </c>
      <c r="T3030" s="36">
        <f t="shared" si="1333"/>
        <v>46225.305781480856</v>
      </c>
      <c r="U3030" s="36">
        <f t="shared" si="1334"/>
        <v>107766.18977610394</v>
      </c>
      <c r="V3030" s="36">
        <f t="shared" si="1335"/>
        <v>61540.883994621166</v>
      </c>
      <c r="W3030" s="37">
        <f t="shared" si="1336"/>
        <v>46225.305781482777</v>
      </c>
      <c r="X3030" s="36">
        <f t="shared" si="1337"/>
        <v>46225.305781480856</v>
      </c>
      <c r="Y3030" s="276">
        <f t="shared" si="1338"/>
        <v>46225.305781482777</v>
      </c>
      <c r="Z3030" s="36">
        <f t="shared" si="1339"/>
        <v>107766.18977610394</v>
      </c>
      <c r="AA3030" s="36">
        <f t="shared" si="1340"/>
        <v>61540.883994621166</v>
      </c>
      <c r="AB3030" s="38">
        <f t="shared" si="1311"/>
        <v>1.9208528101444244E-9</v>
      </c>
      <c r="AD3030" s="142">
        <f t="shared" si="1341"/>
        <v>60</v>
      </c>
      <c r="AH3030" s="103"/>
    </row>
    <row r="3031" spans="1:34">
      <c r="A3031" s="533"/>
      <c r="C3031" s="67" t="str">
        <f>'Terminated loans'!F2221</f>
        <v>E</v>
      </c>
      <c r="D3031" s="19">
        <f>'Terminated loans'!H2221</f>
        <v>143995402</v>
      </c>
      <c r="E3031" s="19">
        <f>'Terminated loans'!I2221</f>
        <v>98</v>
      </c>
      <c r="F3031" s="19" t="str">
        <f>'Terminated loans'!J2221</f>
        <v>RUMJAN M N</v>
      </c>
      <c r="G3031" s="547" t="str">
        <f t="shared" si="1328"/>
        <v>C2</v>
      </c>
      <c r="H3031" s="21">
        <f>'Terminated loans'!L2221</f>
        <v>40920</v>
      </c>
      <c r="I3031" s="21">
        <f>IF(B3031="VELS",'Terminated loans'!M2221,'Terminated loans'!B2221)</f>
        <v>42735</v>
      </c>
      <c r="J3031" s="34">
        <f t="shared" si="1330"/>
        <v>60</v>
      </c>
      <c r="K3031" s="34">
        <f t="shared" si="1312"/>
        <v>107</v>
      </c>
      <c r="L3031" s="34">
        <f t="shared" si="1313"/>
        <v>60</v>
      </c>
      <c r="M3031" s="34">
        <f t="shared" si="1314"/>
        <v>60</v>
      </c>
      <c r="N3031" s="52">
        <f t="shared" si="1316"/>
        <v>60</v>
      </c>
      <c r="O3031" s="318">
        <f>+'Terminated loans'!S2221</f>
        <v>130198</v>
      </c>
      <c r="P3031" s="26">
        <f>+'Terminated loans'!T2221</f>
        <v>0.05</v>
      </c>
      <c r="Q3031" s="536">
        <f t="shared" si="1329"/>
        <v>9.9000000000000005E-2</v>
      </c>
      <c r="R3031" s="222">
        <f t="shared" si="1331"/>
        <v>2456.996877982936</v>
      </c>
      <c r="S3031" s="36">
        <f t="shared" si="1332"/>
        <v>115907.70225770396</v>
      </c>
      <c r="T3031" s="36">
        <f t="shared" si="1333"/>
        <v>14290.297742296039</v>
      </c>
      <c r="U3031" s="36">
        <f t="shared" si="1334"/>
        <v>31512.110421273857</v>
      </c>
      <c r="V3031" s="36">
        <f t="shared" si="1335"/>
        <v>17221.812678976145</v>
      </c>
      <c r="W3031" s="37">
        <f t="shared" si="1336"/>
        <v>14290.297742297713</v>
      </c>
      <c r="X3031" s="36">
        <f t="shared" si="1337"/>
        <v>14290.297742296039</v>
      </c>
      <c r="Y3031" s="276">
        <f t="shared" si="1338"/>
        <v>14290.297742297713</v>
      </c>
      <c r="Z3031" s="36">
        <f t="shared" si="1339"/>
        <v>31512.110421273857</v>
      </c>
      <c r="AA3031" s="36">
        <f t="shared" si="1340"/>
        <v>17221.812678976145</v>
      </c>
      <c r="AB3031" s="38">
        <f t="shared" si="1311"/>
        <v>1.673470251262188E-9</v>
      </c>
      <c r="AD3031" s="142">
        <f t="shared" si="1341"/>
        <v>60</v>
      </c>
      <c r="AH3031" s="103"/>
    </row>
    <row r="3032" spans="1:34">
      <c r="A3032" s="533"/>
      <c r="C3032" s="67" t="str">
        <f>'Terminated loans'!F2222</f>
        <v>E</v>
      </c>
      <c r="D3032" s="19">
        <f>'Terminated loans'!H2222</f>
        <v>143995917</v>
      </c>
      <c r="E3032" s="19">
        <f>'Terminated loans'!I2222</f>
        <v>98</v>
      </c>
      <c r="F3032" s="19" t="str">
        <f>'Terminated loans'!J2222</f>
        <v>ALLET M J G K</v>
      </c>
      <c r="G3032" s="547" t="str">
        <f t="shared" si="1328"/>
        <v>C2</v>
      </c>
      <c r="H3032" s="21">
        <f>'Terminated loans'!L2222</f>
        <v>40913</v>
      </c>
      <c r="I3032" s="21">
        <f>IF(B3032="VELS",'Terminated loans'!M2222,'Terminated loans'!B2222)</f>
        <v>42735</v>
      </c>
      <c r="J3032" s="34">
        <f t="shared" si="1330"/>
        <v>60</v>
      </c>
      <c r="K3032" s="34">
        <f t="shared" si="1312"/>
        <v>107</v>
      </c>
      <c r="L3032" s="34">
        <f t="shared" si="1313"/>
        <v>60</v>
      </c>
      <c r="M3032" s="34">
        <f t="shared" si="1314"/>
        <v>60</v>
      </c>
      <c r="N3032" s="52">
        <f t="shared" si="1316"/>
        <v>60</v>
      </c>
      <c r="O3032" s="318">
        <f>+'Terminated loans'!S2222</f>
        <v>150354</v>
      </c>
      <c r="P3032" s="26">
        <f>+'Terminated loans'!T2222</f>
        <v>0.05</v>
      </c>
      <c r="Q3032" s="536">
        <f t="shared" si="1329"/>
        <v>9.9000000000000005E-2</v>
      </c>
      <c r="R3032" s="222">
        <f t="shared" si="1331"/>
        <v>2837.3654633116198</v>
      </c>
      <c r="S3032" s="36">
        <f t="shared" si="1332"/>
        <v>133851.41603753375</v>
      </c>
      <c r="T3032" s="36">
        <f t="shared" si="1333"/>
        <v>16502.583962466248</v>
      </c>
      <c r="U3032" s="36">
        <f t="shared" si="1334"/>
        <v>36390.51176116537</v>
      </c>
      <c r="V3032" s="36">
        <f t="shared" si="1335"/>
        <v>19887.927798697201</v>
      </c>
      <c r="W3032" s="37">
        <f t="shared" si="1336"/>
        <v>16502.583962468168</v>
      </c>
      <c r="X3032" s="36">
        <f t="shared" si="1337"/>
        <v>16502.583962466248</v>
      </c>
      <c r="Y3032" s="276">
        <f t="shared" si="1338"/>
        <v>16502.583962468168</v>
      </c>
      <c r="Z3032" s="36">
        <f t="shared" si="1339"/>
        <v>36390.51176116537</v>
      </c>
      <c r="AA3032" s="36">
        <f t="shared" si="1340"/>
        <v>19887.927798697201</v>
      </c>
      <c r="AB3032" s="38">
        <f t="shared" si="1311"/>
        <v>1.9208528101444244E-9</v>
      </c>
      <c r="AD3032" s="142">
        <f t="shared" si="1341"/>
        <v>60</v>
      </c>
      <c r="AH3032" s="103"/>
    </row>
    <row r="3033" spans="1:34">
      <c r="A3033" s="533"/>
      <c r="C3033" s="67" t="str">
        <f>'Terminated loans'!F2223</f>
        <v>E</v>
      </c>
      <c r="D3033" s="19">
        <f>'Terminated loans'!H2223</f>
        <v>143996220</v>
      </c>
      <c r="E3033" s="19">
        <f>'Terminated loans'!I2223</f>
        <v>98</v>
      </c>
      <c r="F3033" s="19" t="str">
        <f>'Terminated loans'!J2223</f>
        <v>BOODSING A</v>
      </c>
      <c r="G3033" s="547" t="str">
        <f t="shared" si="1328"/>
        <v>C2</v>
      </c>
      <c r="H3033" s="21">
        <f>'Terminated loans'!L2223</f>
        <v>40897</v>
      </c>
      <c r="I3033" s="21">
        <f>IF(B3033="VELS",'Terminated loans'!M2223,'Terminated loans'!B2223)</f>
        <v>42735</v>
      </c>
      <c r="J3033" s="34">
        <f t="shared" si="1330"/>
        <v>60</v>
      </c>
      <c r="K3033" s="34">
        <f t="shared" si="1312"/>
        <v>107</v>
      </c>
      <c r="L3033" s="34">
        <f t="shared" si="1313"/>
        <v>60</v>
      </c>
      <c r="M3033" s="34">
        <f t="shared" si="1314"/>
        <v>60</v>
      </c>
      <c r="N3033" s="52">
        <f t="shared" si="1316"/>
        <v>60</v>
      </c>
      <c r="O3033" s="318">
        <f>+'Terminated loans'!S2223</f>
        <v>233886</v>
      </c>
      <c r="P3033" s="26">
        <f>+'Terminated loans'!T2223</f>
        <v>0.05</v>
      </c>
      <c r="Q3033" s="536">
        <f t="shared" si="1329"/>
        <v>9.9000000000000005E-2</v>
      </c>
      <c r="R3033" s="222">
        <f t="shared" si="1331"/>
        <v>4413.7173520631422</v>
      </c>
      <c r="S3033" s="36">
        <f t="shared" si="1332"/>
        <v>208215.09431976953</v>
      </c>
      <c r="T3033" s="36">
        <f t="shared" si="1333"/>
        <v>25670.905680230469</v>
      </c>
      <c r="U3033" s="36">
        <f t="shared" si="1334"/>
        <v>56607.946804022009</v>
      </c>
      <c r="V3033" s="36">
        <f t="shared" si="1335"/>
        <v>30937.041123788484</v>
      </c>
      <c r="W3033" s="37">
        <f t="shared" si="1336"/>
        <v>25670.905680233525</v>
      </c>
      <c r="X3033" s="36">
        <f t="shared" si="1337"/>
        <v>25670.905680230469</v>
      </c>
      <c r="Y3033" s="276">
        <f t="shared" si="1338"/>
        <v>25670.905680233525</v>
      </c>
      <c r="Z3033" s="36">
        <f t="shared" si="1339"/>
        <v>56607.946804022009</v>
      </c>
      <c r="AA3033" s="36">
        <f t="shared" si="1340"/>
        <v>30937.041123788484</v>
      </c>
      <c r="AB3033" s="38">
        <f t="shared" si="1311"/>
        <v>3.0559021979570389E-9</v>
      </c>
      <c r="AD3033" s="142">
        <f t="shared" si="1341"/>
        <v>60</v>
      </c>
      <c r="AH3033" s="103"/>
    </row>
    <row r="3034" spans="1:34">
      <c r="A3034" s="533"/>
      <c r="C3034" s="67" t="str">
        <f>'Terminated loans'!F2224</f>
        <v>E</v>
      </c>
      <c r="D3034" s="19">
        <f>'Terminated loans'!H2224</f>
        <v>143996506</v>
      </c>
      <c r="E3034" s="19">
        <f>'Terminated loans'!I2224</f>
        <v>98</v>
      </c>
      <c r="F3034" s="19" t="str">
        <f>'Terminated loans'!J2224</f>
        <v>ARNASSALON M</v>
      </c>
      <c r="G3034" s="547" t="str">
        <f t="shared" si="1328"/>
        <v>C2</v>
      </c>
      <c r="H3034" s="21">
        <f>'Terminated loans'!L2224</f>
        <v>40906</v>
      </c>
      <c r="I3034" s="21">
        <f>IF(B3034="VELS",'Terminated loans'!M2224,'Terminated loans'!B2224)</f>
        <v>42735</v>
      </c>
      <c r="J3034" s="34">
        <f t="shared" si="1330"/>
        <v>60</v>
      </c>
      <c r="K3034" s="34">
        <f t="shared" si="1312"/>
        <v>107</v>
      </c>
      <c r="L3034" s="34">
        <f t="shared" si="1313"/>
        <v>60</v>
      </c>
      <c r="M3034" s="34">
        <f t="shared" si="1314"/>
        <v>60</v>
      </c>
      <c r="N3034" s="52">
        <f t="shared" si="1316"/>
        <v>60</v>
      </c>
      <c r="O3034" s="318">
        <f>+'Terminated loans'!S2224</f>
        <v>53903</v>
      </c>
      <c r="P3034" s="26">
        <f>+'Terminated loans'!T2224</f>
        <v>0.05</v>
      </c>
      <c r="Q3034" s="536">
        <f t="shared" si="1329"/>
        <v>9.9000000000000005E-2</v>
      </c>
      <c r="R3034" s="222">
        <f t="shared" si="1331"/>
        <v>1017.2161071131214</v>
      </c>
      <c r="S3034" s="36">
        <f t="shared" si="1332"/>
        <v>47986.703903262853</v>
      </c>
      <c r="T3034" s="36">
        <f t="shared" si="1333"/>
        <v>5916.2960967371473</v>
      </c>
      <c r="U3034" s="36">
        <f t="shared" si="1334"/>
        <v>13046.262523525133</v>
      </c>
      <c r="V3034" s="36">
        <f t="shared" si="1335"/>
        <v>7129.9664267872795</v>
      </c>
      <c r="W3034" s="37">
        <f t="shared" si="1336"/>
        <v>5916.2960967378531</v>
      </c>
      <c r="X3034" s="36">
        <f t="shared" si="1337"/>
        <v>5916.2960967371473</v>
      </c>
      <c r="Y3034" s="276">
        <f t="shared" si="1338"/>
        <v>5916.2960967378531</v>
      </c>
      <c r="Z3034" s="36">
        <f t="shared" si="1339"/>
        <v>13046.262523525133</v>
      </c>
      <c r="AA3034" s="36">
        <f t="shared" si="1340"/>
        <v>7129.9664267872795</v>
      </c>
      <c r="AB3034" s="38">
        <f t="shared" si="1311"/>
        <v>7.0576788857579231E-10</v>
      </c>
      <c r="AD3034" s="142">
        <f t="shared" si="1341"/>
        <v>60</v>
      </c>
      <c r="AH3034" s="103"/>
    </row>
    <row r="3035" spans="1:34">
      <c r="A3035" s="533"/>
      <c r="C3035" s="67" t="str">
        <f>'Terminated loans'!F2225</f>
        <v>E</v>
      </c>
      <c r="D3035" s="19">
        <f>'Terminated loans'!H2225</f>
        <v>143996549</v>
      </c>
      <c r="E3035" s="19">
        <f>'Terminated loans'!I2225</f>
        <v>98</v>
      </c>
      <c r="F3035" s="19" t="str">
        <f>'Terminated loans'!J2225</f>
        <v>MANIKUM N</v>
      </c>
      <c r="G3035" s="547" t="str">
        <f t="shared" si="1328"/>
        <v>C2</v>
      </c>
      <c r="H3035" s="21">
        <f>'Terminated loans'!L2225</f>
        <v>40921</v>
      </c>
      <c r="I3035" s="21">
        <f>IF(B3035="VELS",'Terminated loans'!M2225,'Terminated loans'!B2225)</f>
        <v>42735</v>
      </c>
      <c r="J3035" s="34">
        <f t="shared" si="1330"/>
        <v>60</v>
      </c>
      <c r="K3035" s="34">
        <f t="shared" si="1312"/>
        <v>107</v>
      </c>
      <c r="L3035" s="34">
        <f t="shared" si="1313"/>
        <v>60</v>
      </c>
      <c r="M3035" s="34">
        <f t="shared" si="1314"/>
        <v>60</v>
      </c>
      <c r="N3035" s="52">
        <f t="shared" si="1316"/>
        <v>60</v>
      </c>
      <c r="O3035" s="318">
        <f>+'Terminated loans'!S2225</f>
        <v>186643</v>
      </c>
      <c r="P3035" s="26">
        <f>+'Terminated loans'!T2225</f>
        <v>0.05</v>
      </c>
      <c r="Q3035" s="536">
        <f t="shared" si="1329"/>
        <v>9.9000000000000005E-2</v>
      </c>
      <c r="R3035" s="222">
        <f t="shared" si="1331"/>
        <v>3522.1836610191331</v>
      </c>
      <c r="S3035" s="36">
        <f t="shared" si="1332"/>
        <v>166157.40082401145</v>
      </c>
      <c r="T3035" s="36">
        <f t="shared" si="1333"/>
        <v>20485.599175988551</v>
      </c>
      <c r="U3035" s="36">
        <f t="shared" si="1334"/>
        <v>45173.618837138958</v>
      </c>
      <c r="V3035" s="36">
        <f t="shared" si="1335"/>
        <v>24688.019661147991</v>
      </c>
      <c r="W3035" s="37">
        <f t="shared" si="1336"/>
        <v>20485.599175990967</v>
      </c>
      <c r="X3035" s="36">
        <f t="shared" si="1337"/>
        <v>20485.599175988551</v>
      </c>
      <c r="Y3035" s="276">
        <f t="shared" si="1338"/>
        <v>20485.599175990967</v>
      </c>
      <c r="Z3035" s="36">
        <f t="shared" si="1339"/>
        <v>45173.618837138958</v>
      </c>
      <c r="AA3035" s="36">
        <f t="shared" si="1340"/>
        <v>24688.019661147991</v>
      </c>
      <c r="AB3035" s="38">
        <f t="shared" si="1311"/>
        <v>2.4156179279088974E-9</v>
      </c>
      <c r="AD3035" s="142">
        <f t="shared" si="1341"/>
        <v>60</v>
      </c>
      <c r="AH3035" s="103"/>
    </row>
    <row r="3036" spans="1:34">
      <c r="A3036" s="533"/>
      <c r="C3036" s="67" t="str">
        <f>'Terminated loans'!F2226</f>
        <v>N</v>
      </c>
      <c r="D3036" s="19">
        <f>'Terminated loans'!H2226</f>
        <v>143996913</v>
      </c>
      <c r="E3036" s="19">
        <f>'Terminated loans'!I2226</f>
        <v>98</v>
      </c>
      <c r="F3036" s="19" t="str">
        <f>'Terminated loans'!J2226</f>
        <v>CEFFUE M P V</v>
      </c>
      <c r="G3036" s="547" t="str">
        <f t="shared" si="1328"/>
        <v>C2</v>
      </c>
      <c r="H3036" s="21">
        <f>'Terminated loans'!L2226</f>
        <v>40892</v>
      </c>
      <c r="I3036" s="21">
        <f>IF(B3036="VELS",'Terminated loans'!M2226,'Terminated loans'!B2226)</f>
        <v>42705</v>
      </c>
      <c r="J3036" s="34">
        <f t="shared" si="1330"/>
        <v>60</v>
      </c>
      <c r="K3036" s="34">
        <f t="shared" si="1312"/>
        <v>108</v>
      </c>
      <c r="L3036" s="34">
        <f t="shared" si="1313"/>
        <v>60</v>
      </c>
      <c r="M3036" s="34">
        <f t="shared" si="1314"/>
        <v>60</v>
      </c>
      <c r="N3036" s="52">
        <f t="shared" si="1316"/>
        <v>60</v>
      </c>
      <c r="O3036" s="318">
        <f>+'Terminated loans'!S2226</f>
        <v>220213</v>
      </c>
      <c r="P3036" s="26">
        <f>+'Terminated loans'!T2226</f>
        <v>0.05</v>
      </c>
      <c r="Q3036" s="536">
        <f t="shared" si="1329"/>
        <v>9.9000000000000005E-2</v>
      </c>
      <c r="R3036" s="222">
        <f t="shared" si="1331"/>
        <v>4155.6909744485802</v>
      </c>
      <c r="S3036" s="36">
        <f t="shared" si="1332"/>
        <v>196042.8181483261</v>
      </c>
      <c r="T3036" s="36">
        <f t="shared" si="1333"/>
        <v>24170.1818516739</v>
      </c>
      <c r="U3036" s="36">
        <f t="shared" si="1334"/>
        <v>53298.640318591526</v>
      </c>
      <c r="V3036" s="36">
        <f t="shared" si="1335"/>
        <v>29128.458466914803</v>
      </c>
      <c r="W3036" s="37">
        <f t="shared" si="1336"/>
        <v>24170.181851676723</v>
      </c>
      <c r="X3036" s="36">
        <f t="shared" si="1337"/>
        <v>24170.1818516739</v>
      </c>
      <c r="Y3036" s="276">
        <f t="shared" si="1338"/>
        <v>24170.181851676723</v>
      </c>
      <c r="Z3036" s="36">
        <f t="shared" si="1339"/>
        <v>53298.640318591526</v>
      </c>
      <c r="AA3036" s="36">
        <f t="shared" si="1340"/>
        <v>29128.458466914803</v>
      </c>
      <c r="AB3036" s="38">
        <f t="shared" si="1311"/>
        <v>2.8230715543031693E-9</v>
      </c>
      <c r="AD3036" s="142">
        <f t="shared" si="1341"/>
        <v>60</v>
      </c>
      <c r="AH3036" s="103"/>
    </row>
    <row r="3037" spans="1:34">
      <c r="A3037" s="533"/>
      <c r="C3037" s="67" t="str">
        <f>'Terminated loans'!F2227</f>
        <v>E</v>
      </c>
      <c r="D3037" s="19">
        <f>'Terminated loans'!H2227</f>
        <v>143997367</v>
      </c>
      <c r="E3037" s="19">
        <f>'Terminated loans'!I2227</f>
        <v>98</v>
      </c>
      <c r="F3037" s="19" t="str">
        <f>'Terminated loans'!J2227</f>
        <v>SANASSY A D</v>
      </c>
      <c r="G3037" s="547" t="str">
        <f t="shared" si="1328"/>
        <v>C2</v>
      </c>
      <c r="H3037" s="21">
        <f>'Terminated loans'!L2227</f>
        <v>40912</v>
      </c>
      <c r="I3037" s="21">
        <f>IF(B3037="VELS",'Terminated loans'!M2227,'Terminated loans'!B2227)</f>
        <v>42735</v>
      </c>
      <c r="J3037" s="34">
        <f t="shared" si="1330"/>
        <v>60</v>
      </c>
      <c r="K3037" s="34">
        <f t="shared" si="1312"/>
        <v>107</v>
      </c>
      <c r="L3037" s="34">
        <f t="shared" si="1313"/>
        <v>60</v>
      </c>
      <c r="M3037" s="34">
        <f t="shared" si="1314"/>
        <v>60</v>
      </c>
      <c r="N3037" s="52">
        <f t="shared" si="1316"/>
        <v>60</v>
      </c>
      <c r="O3037" s="318">
        <f>+'Terminated loans'!S2227</f>
        <v>230733</v>
      </c>
      <c r="P3037" s="26">
        <f>+'Terminated loans'!T2227</f>
        <v>0.05</v>
      </c>
      <c r="Q3037" s="536">
        <f t="shared" si="1329"/>
        <v>9.9000000000000005E-2</v>
      </c>
      <c r="R3037" s="222">
        <f t="shared" si="1331"/>
        <v>4354.2163523835752</v>
      </c>
      <c r="S3037" s="36">
        <f t="shared" si="1332"/>
        <v>205408.16191513545</v>
      </c>
      <c r="T3037" s="36">
        <f t="shared" si="1333"/>
        <v>25324.838084864547</v>
      </c>
      <c r="U3037" s="36">
        <f t="shared" si="1334"/>
        <v>55844.819227882021</v>
      </c>
      <c r="V3037" s="36">
        <f t="shared" si="1335"/>
        <v>30519.981143014506</v>
      </c>
      <c r="W3037" s="37">
        <f t="shared" si="1336"/>
        <v>25324.838084867515</v>
      </c>
      <c r="X3037" s="36">
        <f t="shared" si="1337"/>
        <v>25324.838084864547</v>
      </c>
      <c r="Y3037" s="276">
        <f t="shared" si="1338"/>
        <v>25324.838084867515</v>
      </c>
      <c r="Z3037" s="36">
        <f t="shared" si="1339"/>
        <v>55844.819227882021</v>
      </c>
      <c r="AA3037" s="36">
        <f t="shared" si="1340"/>
        <v>30519.981143014506</v>
      </c>
      <c r="AB3037" s="38">
        <f t="shared" si="1311"/>
        <v>2.9685907065868378E-9</v>
      </c>
      <c r="AD3037" s="142">
        <f t="shared" si="1341"/>
        <v>60</v>
      </c>
      <c r="AH3037" s="103"/>
    </row>
    <row r="3038" spans="1:34">
      <c r="A3038" s="533"/>
      <c r="C3038" s="67" t="str">
        <f>'Terminated loans'!F2228</f>
        <v>E</v>
      </c>
      <c r="D3038" s="19">
        <f>'Terminated loans'!H2228</f>
        <v>143997391</v>
      </c>
      <c r="E3038" s="19">
        <f>'Terminated loans'!I2228</f>
        <v>98</v>
      </c>
      <c r="F3038" s="19" t="str">
        <f>'Terminated loans'!J2228</f>
        <v>GUNPUTRAR J</v>
      </c>
      <c r="G3038" s="547" t="str">
        <f t="shared" si="1328"/>
        <v>D2</v>
      </c>
      <c r="H3038" s="21">
        <f>'Terminated loans'!L2228</f>
        <v>41068</v>
      </c>
      <c r="I3038" s="21">
        <f>IF(B3038="VELS",'Terminated loans'!M2228,'Terminated loans'!B2228)</f>
        <v>42735</v>
      </c>
      <c r="J3038" s="34">
        <f t="shared" si="1330"/>
        <v>55</v>
      </c>
      <c r="K3038" s="34">
        <f t="shared" si="1312"/>
        <v>102</v>
      </c>
      <c r="L3038" s="34">
        <f t="shared" si="1313"/>
        <v>55</v>
      </c>
      <c r="M3038" s="34">
        <f t="shared" si="1314"/>
        <v>55</v>
      </c>
      <c r="N3038" s="52">
        <f t="shared" si="1316"/>
        <v>55</v>
      </c>
      <c r="O3038" s="318">
        <f>+'Terminated loans'!S2228</f>
        <v>43554</v>
      </c>
      <c r="P3038" s="26">
        <f>+'Terminated loans'!T2228</f>
        <v>0.05</v>
      </c>
      <c r="Q3038" s="536">
        <f t="shared" si="1329"/>
        <v>9.4E-2</v>
      </c>
      <c r="R3038" s="222">
        <f t="shared" si="1331"/>
        <v>887.73249593065862</v>
      </c>
      <c r="S3038" s="36">
        <f t="shared" si="1332"/>
        <v>39544.603908957361</v>
      </c>
      <c r="T3038" s="36">
        <f t="shared" si="1333"/>
        <v>4009.3960910426395</v>
      </c>
      <c r="U3038" s="36">
        <f t="shared" si="1334"/>
        <v>9280.6833672290522</v>
      </c>
      <c r="V3038" s="36">
        <f t="shared" si="1335"/>
        <v>5271.2872761862236</v>
      </c>
      <c r="W3038" s="37">
        <f t="shared" si="1336"/>
        <v>4009.3960910428286</v>
      </c>
      <c r="X3038" s="36">
        <f t="shared" si="1337"/>
        <v>4009.3960910426395</v>
      </c>
      <c r="Y3038" s="276">
        <f t="shared" si="1338"/>
        <v>4009.3960910428286</v>
      </c>
      <c r="Z3038" s="36">
        <f t="shared" si="1339"/>
        <v>9280.6833672290522</v>
      </c>
      <c r="AA3038" s="36">
        <f t="shared" si="1340"/>
        <v>5271.2872761862236</v>
      </c>
      <c r="AB3038" s="38">
        <f t="shared" si="1311"/>
        <v>1.8917489796876907E-10</v>
      </c>
      <c r="AD3038" s="142">
        <f t="shared" si="1341"/>
        <v>55</v>
      </c>
      <c r="AH3038" s="103"/>
    </row>
    <row r="3039" spans="1:34">
      <c r="A3039" s="533"/>
      <c r="C3039" s="67" t="str">
        <f>'Terminated loans'!F2229</f>
        <v>E</v>
      </c>
      <c r="D3039" s="19">
        <f>'Terminated loans'!H2229</f>
        <v>143997804</v>
      </c>
      <c r="E3039" s="19">
        <f>'Terminated loans'!I2229</f>
        <v>98</v>
      </c>
      <c r="F3039" s="19" t="str">
        <f>'Terminated loans'!J2229</f>
        <v>GRENADE S A S</v>
      </c>
      <c r="G3039" s="547" t="str">
        <f t="shared" si="1328"/>
        <v>D2</v>
      </c>
      <c r="H3039" s="21">
        <f>'Terminated loans'!L2229</f>
        <v>41053</v>
      </c>
      <c r="I3039" s="21">
        <f>IF(B3039="VELS",'Terminated loans'!M2229,'Terminated loans'!B2229)</f>
        <v>42735</v>
      </c>
      <c r="J3039" s="34">
        <f t="shared" si="1330"/>
        <v>55</v>
      </c>
      <c r="K3039" s="34">
        <f t="shared" si="1312"/>
        <v>102</v>
      </c>
      <c r="L3039" s="34">
        <f t="shared" si="1313"/>
        <v>55</v>
      </c>
      <c r="M3039" s="34">
        <f t="shared" si="1314"/>
        <v>55</v>
      </c>
      <c r="N3039" s="52">
        <f t="shared" si="1316"/>
        <v>55</v>
      </c>
      <c r="O3039" s="318">
        <f>+'Terminated loans'!S2229</f>
        <v>242019</v>
      </c>
      <c r="P3039" s="26">
        <f>+'Terminated loans'!T2229</f>
        <v>0.05</v>
      </c>
      <c r="Q3039" s="536">
        <f t="shared" si="1329"/>
        <v>9.4E-2</v>
      </c>
      <c r="R3039" s="222">
        <f t="shared" si="1331"/>
        <v>4932.9138754796822</v>
      </c>
      <c r="S3039" s="36">
        <f t="shared" si="1332"/>
        <v>219739.75968778876</v>
      </c>
      <c r="T3039" s="36">
        <f t="shared" si="1333"/>
        <v>22279.240312211245</v>
      </c>
      <c r="U3039" s="36">
        <f t="shared" si="1334"/>
        <v>51570.503463594796</v>
      </c>
      <c r="V3039" s="36">
        <f t="shared" si="1335"/>
        <v>29291.263151382504</v>
      </c>
      <c r="W3039" s="37">
        <f t="shared" si="1336"/>
        <v>22279.240312212292</v>
      </c>
      <c r="X3039" s="36">
        <f t="shared" si="1337"/>
        <v>22279.240312211245</v>
      </c>
      <c r="Y3039" s="276">
        <f t="shared" si="1338"/>
        <v>22279.240312212292</v>
      </c>
      <c r="Z3039" s="36">
        <f t="shared" si="1339"/>
        <v>51570.503463594796</v>
      </c>
      <c r="AA3039" s="36">
        <f t="shared" si="1340"/>
        <v>29291.263151382504</v>
      </c>
      <c r="AB3039" s="38">
        <f t="shared" si="1311"/>
        <v>1.0477378964424133E-9</v>
      </c>
      <c r="AD3039" s="142">
        <f t="shared" si="1341"/>
        <v>55</v>
      </c>
      <c r="AH3039" s="103"/>
    </row>
    <row r="3040" spans="1:34">
      <c r="A3040" s="533"/>
      <c r="C3040" s="67" t="str">
        <f>'Terminated loans'!F2230</f>
        <v>E</v>
      </c>
      <c r="D3040" s="19">
        <f>'Terminated loans'!H2230</f>
        <v>143998746</v>
      </c>
      <c r="E3040" s="19">
        <f>'Terminated loans'!I2230</f>
        <v>98</v>
      </c>
      <c r="F3040" s="19" t="str">
        <f>'Terminated loans'!J2230</f>
        <v>BABOOLALL C</v>
      </c>
      <c r="G3040" s="547" t="str">
        <f t="shared" si="1328"/>
        <v>D2</v>
      </c>
      <c r="H3040" s="21">
        <f>'Terminated loans'!L2230</f>
        <v>41260</v>
      </c>
      <c r="I3040" s="21">
        <f>IF(B3040="VELS",'Terminated loans'!M2230,'Terminated loans'!B2230)</f>
        <v>42735</v>
      </c>
      <c r="J3040" s="34">
        <f t="shared" si="1330"/>
        <v>48</v>
      </c>
      <c r="K3040" s="34">
        <f t="shared" si="1312"/>
        <v>96</v>
      </c>
      <c r="L3040" s="34">
        <f t="shared" si="1313"/>
        <v>48</v>
      </c>
      <c r="M3040" s="34">
        <f t="shared" si="1314"/>
        <v>48</v>
      </c>
      <c r="N3040" s="52">
        <f t="shared" si="1316"/>
        <v>48</v>
      </c>
      <c r="O3040" s="318">
        <f>+'Terminated loans'!S2230</f>
        <v>153433</v>
      </c>
      <c r="P3040" s="26">
        <f>+'Terminated loans'!T2230</f>
        <v>0.05</v>
      </c>
      <c r="Q3040" s="536">
        <f t="shared" si="1329"/>
        <v>9.4E-2</v>
      </c>
      <c r="R3040" s="222">
        <f t="shared" si="1331"/>
        <v>3533.4536004250072</v>
      </c>
      <c r="S3040" s="36">
        <f t="shared" si="1332"/>
        <v>140913.09644328355</v>
      </c>
      <c r="T3040" s="36">
        <f t="shared" si="1333"/>
        <v>12519.903556716454</v>
      </c>
      <c r="U3040" s="36">
        <f t="shared" si="1334"/>
        <v>28692.67637711743</v>
      </c>
      <c r="V3040" s="36">
        <f t="shared" si="1335"/>
        <v>16172.772820400336</v>
      </c>
      <c r="W3040" s="37">
        <f t="shared" si="1336"/>
        <v>12519.903556717094</v>
      </c>
      <c r="X3040" s="36">
        <f t="shared" si="1337"/>
        <v>12519.903556716454</v>
      </c>
      <c r="Y3040" s="276">
        <f t="shared" si="1338"/>
        <v>12519.903556717094</v>
      </c>
      <c r="Z3040" s="36">
        <f t="shared" si="1339"/>
        <v>28692.67637711743</v>
      </c>
      <c r="AA3040" s="36">
        <f t="shared" si="1340"/>
        <v>16172.772820400336</v>
      </c>
      <c r="AB3040" s="38">
        <f t="shared" si="1311"/>
        <v>6.4028427004814148E-10</v>
      </c>
      <c r="AD3040" s="142">
        <f t="shared" si="1341"/>
        <v>48</v>
      </c>
      <c r="AH3040" s="103"/>
    </row>
    <row r="3041" spans="1:34">
      <c r="A3041" s="533"/>
      <c r="C3041" s="67" t="str">
        <f>'Terminated loans'!F2231</f>
        <v>E</v>
      </c>
      <c r="D3041" s="19">
        <f>'Terminated loans'!H2231</f>
        <v>143999637</v>
      </c>
      <c r="E3041" s="19">
        <f>'Terminated loans'!I2231</f>
        <v>98</v>
      </c>
      <c r="F3041" s="19" t="str">
        <f>'Terminated loans'!J2231</f>
        <v>DEENOO R</v>
      </c>
      <c r="G3041" s="547" t="str">
        <f t="shared" si="1328"/>
        <v>D2</v>
      </c>
      <c r="H3041" s="21">
        <f>'Terminated loans'!L2231</f>
        <v>41176</v>
      </c>
      <c r="I3041" s="21">
        <f>IF(B3041="VELS",'Terminated loans'!M2231,'Terminated loans'!B2231)</f>
        <v>42735</v>
      </c>
      <c r="J3041" s="34">
        <f t="shared" ref="J3041:J3043" si="1342">ROUND((I3041-H3041)/365*12,0)</f>
        <v>51</v>
      </c>
      <c r="K3041" s="34">
        <f t="shared" si="1312"/>
        <v>98</v>
      </c>
      <c r="L3041" s="34">
        <f t="shared" si="1313"/>
        <v>51</v>
      </c>
      <c r="M3041" s="34">
        <f t="shared" si="1314"/>
        <v>51</v>
      </c>
      <c r="N3041" s="52">
        <f t="shared" si="1316"/>
        <v>51</v>
      </c>
      <c r="O3041" s="318">
        <f>+'Terminated loans'!S2231</f>
        <v>218784</v>
      </c>
      <c r="P3041" s="26">
        <f>+'Terminated loans'!T2231</f>
        <v>0.05</v>
      </c>
      <c r="Q3041" s="536">
        <f t="shared" si="1329"/>
        <v>9.4E-2</v>
      </c>
      <c r="R3041" s="222">
        <f t="shared" ref="R3041:R3043" si="1343">PMT(P3041/12,L3041,-O3041,0,0)</f>
        <v>4770.7107322825541</v>
      </c>
      <c r="S3041" s="36">
        <f t="shared" ref="S3041:S3043" si="1344">(-PV(Q3041/12,L3041,R3041,0,0))</f>
        <v>199943.51085861953</v>
      </c>
      <c r="T3041" s="36">
        <f t="shared" ref="T3041:T3043" si="1345">O3041-S3041</f>
        <v>18840.489141380473</v>
      </c>
      <c r="U3041" s="36">
        <f t="shared" ref="U3041:U3043" si="1346">-IF(OR(Q3041="",Q3041=0),0,(CUMIPMT(Q3041/12,L3041,S3041,1,M3041,0)))</f>
        <v>43362.73648779167</v>
      </c>
      <c r="V3041" s="36">
        <f t="shared" ref="V3041:V3043" si="1347">-IF(OR(P3041="",P3041=0),0,(CUMIPMT(P3041/12,L3041,O3041,1,M3041,0)))</f>
        <v>24522.247346410266</v>
      </c>
      <c r="W3041" s="37">
        <f t="shared" ref="W3041:W3043" si="1348">IF(ISERROR(U3041-V3041),0,U3041-V3041)</f>
        <v>18840.489141381404</v>
      </c>
      <c r="X3041" s="36">
        <f t="shared" ref="X3041:X3043" si="1349">IF(C3041="O",T3041/AD3041*N3041,T3041)</f>
        <v>18840.489141380473</v>
      </c>
      <c r="Y3041" s="276">
        <f t="shared" ref="Y3041:Y3043" si="1350">W3041</f>
        <v>18840.489141381404</v>
      </c>
      <c r="Z3041" s="36">
        <f t="shared" ref="Z3041:Z3043" si="1351">-IF(OR(Q3041="",Q3041=0),0,(CUMIPMT(Q3041/12,L3041,S3041,1,L3041,0)))</f>
        <v>43362.73648779167</v>
      </c>
      <c r="AA3041" s="36">
        <f t="shared" ref="AA3041:AA3043" si="1352">-IF(OR(P3041="",P3041=0),0,(CUMIPMT(P3041/12,L3041,O3041,1,L3041,0)))</f>
        <v>24522.247346410266</v>
      </c>
      <c r="AB3041" s="38">
        <f t="shared" si="1311"/>
        <v>9.3132257461547852E-10</v>
      </c>
      <c r="AD3041" s="142">
        <f t="shared" ref="AD3041:AD3043" si="1353">IF(L3041&gt;$J$2,$J$2,L3041)</f>
        <v>51</v>
      </c>
      <c r="AH3041" s="103"/>
    </row>
    <row r="3042" spans="1:34">
      <c r="A3042" s="533"/>
      <c r="C3042" s="67" t="str">
        <f>'Terminated loans'!F2232</f>
        <v>E</v>
      </c>
      <c r="D3042" s="19">
        <f>'Terminated loans'!H2232</f>
        <v>143986365</v>
      </c>
      <c r="E3042" s="19">
        <f>'Terminated loans'!I2232</f>
        <v>98</v>
      </c>
      <c r="F3042" s="19" t="str">
        <f>'Terminated loans'!J2232</f>
        <v>LALSING R R</v>
      </c>
      <c r="G3042" s="547" t="str">
        <f t="shared" si="1328"/>
        <v>F2</v>
      </c>
      <c r="H3042" s="21">
        <f>'Terminated loans'!L2232</f>
        <v>42452</v>
      </c>
      <c r="I3042" s="21">
        <f>IF(B3042="VELS",'Terminated loans'!M2232,'Terminated loans'!B2232)</f>
        <v>42735</v>
      </c>
      <c r="J3042" s="34">
        <f t="shared" si="1342"/>
        <v>9</v>
      </c>
      <c r="K3042" s="34">
        <f t="shared" si="1312"/>
        <v>56</v>
      </c>
      <c r="L3042" s="34">
        <f t="shared" si="1313"/>
        <v>9</v>
      </c>
      <c r="M3042" s="34">
        <f t="shared" si="1314"/>
        <v>9</v>
      </c>
      <c r="N3042" s="52">
        <f t="shared" si="1316"/>
        <v>9</v>
      </c>
      <c r="O3042" s="318">
        <f>+'Terminated loans'!S2232</f>
        <v>167811</v>
      </c>
      <c r="P3042" s="26">
        <f>+'Terminated loans'!T2232</f>
        <v>0.05</v>
      </c>
      <c r="Q3042" s="536">
        <f t="shared" si="1329"/>
        <v>8.8999999999999996E-2</v>
      </c>
      <c r="R3042" s="222">
        <f t="shared" si="1343"/>
        <v>19036.271584428036</v>
      </c>
      <c r="S3042" s="36">
        <f t="shared" si="1344"/>
        <v>165142.09319756096</v>
      </c>
      <c r="T3042" s="36">
        <f t="shared" si="1345"/>
        <v>2668.9068024390435</v>
      </c>
      <c r="U3042" s="36">
        <f t="shared" si="1346"/>
        <v>6184.3510622906033</v>
      </c>
      <c r="V3042" s="36">
        <f t="shared" si="1347"/>
        <v>3515.4442598523456</v>
      </c>
      <c r="W3042" s="37">
        <f t="shared" si="1348"/>
        <v>2668.9068024382577</v>
      </c>
      <c r="X3042" s="36">
        <f t="shared" si="1349"/>
        <v>2668.9068024390435</v>
      </c>
      <c r="Y3042" s="276">
        <f t="shared" si="1350"/>
        <v>2668.9068024382577</v>
      </c>
      <c r="Z3042" s="36">
        <f t="shared" si="1351"/>
        <v>6184.3510622906033</v>
      </c>
      <c r="AA3042" s="36">
        <f t="shared" si="1352"/>
        <v>3515.4442598523456</v>
      </c>
      <c r="AB3042" s="38">
        <f t="shared" si="1311"/>
        <v>-7.8580342233181E-10</v>
      </c>
      <c r="AD3042" s="142">
        <f t="shared" si="1353"/>
        <v>9</v>
      </c>
      <c r="AH3042" s="103"/>
    </row>
    <row r="3043" spans="1:34">
      <c r="A3043" s="533"/>
      <c r="C3043" s="67" t="str">
        <f>'Terminated loans'!F2233</f>
        <v>E</v>
      </c>
      <c r="D3043" s="19">
        <f>'Terminated loans'!H2233</f>
        <v>143987280</v>
      </c>
      <c r="E3043" s="19">
        <f>'Terminated loans'!I2233</f>
        <v>98</v>
      </c>
      <c r="F3043" s="19" t="str">
        <f>'Terminated loans'!J2233</f>
        <v>LOLLMUN J B</v>
      </c>
      <c r="G3043" s="547" t="str">
        <f t="shared" si="1328"/>
        <v>F2</v>
      </c>
      <c r="H3043" s="21">
        <f>'Terminated loans'!L2233</f>
        <v>42506</v>
      </c>
      <c r="I3043" s="21">
        <f>IF(B3043="VELS",'Terminated loans'!M2233,'Terminated loans'!B2233)</f>
        <v>42735</v>
      </c>
      <c r="J3043" s="34">
        <f t="shared" si="1342"/>
        <v>8</v>
      </c>
      <c r="K3043" s="34">
        <f t="shared" si="1312"/>
        <v>55</v>
      </c>
      <c r="L3043" s="34">
        <f t="shared" si="1313"/>
        <v>8</v>
      </c>
      <c r="M3043" s="34">
        <f t="shared" si="1314"/>
        <v>8</v>
      </c>
      <c r="N3043" s="52">
        <f t="shared" si="1316"/>
        <v>8</v>
      </c>
      <c r="O3043" s="318">
        <f>+'Terminated loans'!S2233</f>
        <v>101859</v>
      </c>
      <c r="P3043" s="26">
        <f>+'Terminated loans'!T2233</f>
        <v>0.05</v>
      </c>
      <c r="Q3043" s="536">
        <f t="shared" si="1329"/>
        <v>8.8999999999999996E-2</v>
      </c>
      <c r="R3043" s="222">
        <f t="shared" si="1343"/>
        <v>12972.265101469948</v>
      </c>
      <c r="S3043" s="36">
        <f t="shared" si="1344"/>
        <v>100398.43793459999</v>
      </c>
      <c r="T3043" s="36">
        <f t="shared" si="1345"/>
        <v>1460.5620654000086</v>
      </c>
      <c r="U3043" s="36">
        <f t="shared" si="1346"/>
        <v>3379.6828771592118</v>
      </c>
      <c r="V3043" s="36">
        <f t="shared" si="1347"/>
        <v>1919.1208117595961</v>
      </c>
      <c r="W3043" s="37">
        <f t="shared" si="1348"/>
        <v>1460.5620653996157</v>
      </c>
      <c r="X3043" s="36">
        <f t="shared" si="1349"/>
        <v>1460.5620654000086</v>
      </c>
      <c r="Y3043" s="276">
        <f t="shared" si="1350"/>
        <v>1460.5620653996157</v>
      </c>
      <c r="Z3043" s="36">
        <f t="shared" si="1351"/>
        <v>3379.6828771592118</v>
      </c>
      <c r="AA3043" s="36">
        <f t="shared" si="1352"/>
        <v>1919.1208117595961</v>
      </c>
      <c r="AB3043" s="38">
        <f t="shared" si="1311"/>
        <v>-3.92901711165905E-10</v>
      </c>
      <c r="AD3043" s="142">
        <f t="shared" si="1353"/>
        <v>8</v>
      </c>
      <c r="AH3043" s="103"/>
    </row>
    <row r="3044" spans="1:34">
      <c r="A3044" s="533"/>
      <c r="C3044" s="67" t="str">
        <f>'Terminated loans'!F2234</f>
        <v>E</v>
      </c>
      <c r="D3044" s="19">
        <f>'Terminated loans'!H2234</f>
        <v>143011852</v>
      </c>
      <c r="E3044" s="19">
        <f>'Terminated loans'!I2234</f>
        <v>99</v>
      </c>
      <c r="F3044" s="19" t="str">
        <f>'Terminated loans'!J2234</f>
        <v>GOBURDHUN MR S/MRS F/H-LN</v>
      </c>
      <c r="G3044" s="547" t="str">
        <f t="shared" si="1328"/>
        <v>A1</v>
      </c>
      <c r="H3044" s="21">
        <f>'Terminated loans'!L2234</f>
        <v>37879</v>
      </c>
      <c r="I3044" s="21">
        <f>IF(B3044="VELS",'Terminated loans'!M2234,'Terminated loans'!B2234)</f>
        <v>42766</v>
      </c>
      <c r="J3044" s="34">
        <f t="shared" ref="J3044:J3055" si="1354">ROUND((I3044-H3044)/365*12,0)</f>
        <v>161</v>
      </c>
      <c r="K3044" s="34">
        <f t="shared" si="1312"/>
        <v>207</v>
      </c>
      <c r="L3044" s="34">
        <f t="shared" si="1313"/>
        <v>161</v>
      </c>
      <c r="M3044" s="34">
        <f t="shared" si="1314"/>
        <v>161</v>
      </c>
      <c r="N3044" s="52">
        <f t="shared" si="1316"/>
        <v>161</v>
      </c>
      <c r="O3044" s="318">
        <f>+'Terminated loans'!S2234</f>
        <v>865827</v>
      </c>
      <c r="P3044" s="26">
        <f>+'Terminated loans'!T2234</f>
        <v>0.03</v>
      </c>
      <c r="Q3044" s="536">
        <f t="shared" si="1329"/>
        <v>8.6499999999999994E-2</v>
      </c>
      <c r="R3044" s="222">
        <f t="shared" ref="R3044:R3055" si="1355">PMT(P3044/12,L3044,-O3044,0,0)</f>
        <v>6539.1287090504493</v>
      </c>
      <c r="S3044" s="36">
        <f t="shared" ref="S3044:S3055" si="1356">(-PV(Q3044/12,L3044,R3044,0,0))</f>
        <v>621747.84621377371</v>
      </c>
      <c r="T3044" s="36">
        <f t="shared" ref="T3044:T3055" si="1357">O3044-S3044</f>
        <v>244079.15378622629</v>
      </c>
      <c r="U3044" s="36">
        <f t="shared" ref="U3044:U3055" si="1358">-IF(OR(Q3044="",Q3044=0),0,(CUMIPMT(Q3044/12,L3044,S3044,1,M3044,0)))</f>
        <v>431051.87594334234</v>
      </c>
      <c r="V3044" s="36">
        <f t="shared" ref="V3044:V3055" si="1359">-IF(OR(P3044="",P3044=0),0,(CUMIPMT(P3044/12,L3044,O3044,1,M3044,0)))</f>
        <v>186972.72215712233</v>
      </c>
      <c r="W3044" s="37">
        <f t="shared" ref="W3044:W3055" si="1360">IF(ISERROR(U3044-V3044),0,U3044-V3044)</f>
        <v>244079.15378622001</v>
      </c>
      <c r="X3044" s="36">
        <f t="shared" ref="X3044:X3055" si="1361">IF(C3044="O",T3044/AD3044*N3044,T3044)</f>
        <v>244079.15378622629</v>
      </c>
      <c r="Y3044" s="276">
        <f t="shared" ref="Y3044:Y3055" si="1362">W3044</f>
        <v>244079.15378622001</v>
      </c>
      <c r="Z3044" s="36">
        <f t="shared" ref="Z3044:Z3055" si="1363">-IF(OR(Q3044="",Q3044=0),0,(CUMIPMT(Q3044/12,L3044,S3044,1,L3044,0)))</f>
        <v>431051.87594334234</v>
      </c>
      <c r="AA3044" s="36">
        <f t="shared" ref="AA3044:AA3055" si="1364">-IF(OR(P3044="",P3044=0),0,(CUMIPMT(P3044/12,L3044,O3044,1,L3044,0)))</f>
        <v>186972.72215712233</v>
      </c>
      <c r="AB3044" s="38">
        <f t="shared" si="1311"/>
        <v>-6.28642737865448E-9</v>
      </c>
      <c r="AD3044" s="142">
        <f t="shared" ref="AD3044:AD3055" si="1365">IF(L3044&gt;$J$2,$J$2,L3044)</f>
        <v>161</v>
      </c>
      <c r="AH3044" s="103"/>
    </row>
    <row r="3045" spans="1:34">
      <c r="A3045" s="533"/>
      <c r="C3045" s="67" t="str">
        <f>'Terminated loans'!F2235</f>
        <v>E</v>
      </c>
      <c r="D3045" s="19">
        <f>'Terminated loans'!H2235</f>
        <v>143586510</v>
      </c>
      <c r="E3045" s="19">
        <f>'Terminated loans'!I2235</f>
        <v>99</v>
      </c>
      <c r="F3045" s="19" t="str">
        <f>'Terminated loans'!J2235</f>
        <v>MOHAMUD B Z (SL3101)</v>
      </c>
      <c r="G3045" s="547" t="str">
        <f t="shared" si="1328"/>
        <v>E1</v>
      </c>
      <c r="H3045" s="21">
        <f>'Terminated loans'!L2235</f>
        <v>42178</v>
      </c>
      <c r="I3045" s="21">
        <f>IF(B3045="VELS",'Terminated loans'!M2235,'Terminated loans'!B2235)</f>
        <v>42766</v>
      </c>
      <c r="J3045" s="34">
        <f t="shared" si="1354"/>
        <v>19</v>
      </c>
      <c r="K3045" s="34">
        <f t="shared" si="1312"/>
        <v>65</v>
      </c>
      <c r="L3045" s="34">
        <f t="shared" si="1313"/>
        <v>19</v>
      </c>
      <c r="M3045" s="34">
        <f t="shared" si="1314"/>
        <v>19</v>
      </c>
      <c r="N3045" s="52">
        <f t="shared" si="1316"/>
        <v>19</v>
      </c>
      <c r="O3045" s="318">
        <f>+'Terminated loans'!S2235</f>
        <v>805725</v>
      </c>
      <c r="P3045" s="26">
        <f>+'Terminated loans'!T2235</f>
        <v>0.03</v>
      </c>
      <c r="Q3045" s="536">
        <f t="shared" si="1329"/>
        <v>7.3999999999999996E-2</v>
      </c>
      <c r="R3045" s="222">
        <f t="shared" si="1355"/>
        <v>43474.684433406714</v>
      </c>
      <c r="S3045" s="36">
        <f t="shared" si="1356"/>
        <v>777207.47023878724</v>
      </c>
      <c r="T3045" s="36">
        <f t="shared" si="1357"/>
        <v>28517.529761212762</v>
      </c>
      <c r="U3045" s="36">
        <f t="shared" si="1358"/>
        <v>48811.53399594035</v>
      </c>
      <c r="V3045" s="36">
        <f t="shared" si="1359"/>
        <v>20294.004234727588</v>
      </c>
      <c r="W3045" s="37">
        <f t="shared" si="1360"/>
        <v>28517.529761212762</v>
      </c>
      <c r="X3045" s="36">
        <f t="shared" si="1361"/>
        <v>28517.529761212762</v>
      </c>
      <c r="Y3045" s="276">
        <f t="shared" si="1362"/>
        <v>28517.529761212762</v>
      </c>
      <c r="Z3045" s="36">
        <f t="shared" si="1363"/>
        <v>48811.53399594035</v>
      </c>
      <c r="AA3045" s="36">
        <f t="shared" si="1364"/>
        <v>20294.004234727588</v>
      </c>
      <c r="AB3045" s="38">
        <f t="shared" si="1311"/>
        <v>0</v>
      </c>
      <c r="AD3045" s="142">
        <f t="shared" si="1365"/>
        <v>19</v>
      </c>
      <c r="AH3045" s="103"/>
    </row>
    <row r="3046" spans="1:34">
      <c r="A3046" s="533"/>
      <c r="C3046" s="67" t="str">
        <f>'Terminated loans'!F2236</f>
        <v>E</v>
      </c>
      <c r="D3046" s="19">
        <f>'Terminated loans'!H2236</f>
        <v>143981398</v>
      </c>
      <c r="E3046" s="19">
        <f>'Terminated loans'!I2236</f>
        <v>98</v>
      </c>
      <c r="F3046" s="19" t="str">
        <f>'Terminated loans'!J2236</f>
        <v>GUJADHUR V</v>
      </c>
      <c r="G3046" s="547" t="str">
        <f t="shared" si="1328"/>
        <v>E2</v>
      </c>
      <c r="H3046" s="21">
        <f>'Terminated loans'!L2236</f>
        <v>41474</v>
      </c>
      <c r="I3046" s="21">
        <f>IF(B3046="VELS",'Terminated loans'!M2236,'Terminated loans'!B2236)</f>
        <v>42766</v>
      </c>
      <c r="J3046" s="34">
        <f t="shared" si="1354"/>
        <v>42</v>
      </c>
      <c r="K3046" s="34">
        <f t="shared" si="1312"/>
        <v>88</v>
      </c>
      <c r="L3046" s="34">
        <f t="shared" si="1313"/>
        <v>42</v>
      </c>
      <c r="M3046" s="34">
        <f t="shared" si="1314"/>
        <v>42</v>
      </c>
      <c r="N3046" s="52">
        <f t="shared" si="1316"/>
        <v>42</v>
      </c>
      <c r="O3046" s="318">
        <f>+'Terminated loans'!S2236</f>
        <v>101788</v>
      </c>
      <c r="P3046" s="26">
        <f>+'Terminated loans'!T2236</f>
        <v>0.05</v>
      </c>
      <c r="Q3046" s="536">
        <f t="shared" si="1329"/>
        <v>9.1499999999999998E-2</v>
      </c>
      <c r="R3046" s="222">
        <f t="shared" si="1355"/>
        <v>2646.796701705382</v>
      </c>
      <c r="S3046" s="36">
        <f t="shared" si="1356"/>
        <v>94816.085231228149</v>
      </c>
      <c r="T3046" s="36">
        <f t="shared" si="1357"/>
        <v>6971.9147687718505</v>
      </c>
      <c r="U3046" s="36">
        <f t="shared" si="1358"/>
        <v>16349.376240397949</v>
      </c>
      <c r="V3046" s="36">
        <f t="shared" si="1359"/>
        <v>9377.4614716260112</v>
      </c>
      <c r="W3046" s="37">
        <f t="shared" si="1360"/>
        <v>6971.9147687719378</v>
      </c>
      <c r="X3046" s="36">
        <f t="shared" si="1361"/>
        <v>6971.9147687718505</v>
      </c>
      <c r="Y3046" s="276">
        <f t="shared" si="1362"/>
        <v>6971.9147687719378</v>
      </c>
      <c r="Z3046" s="36">
        <f t="shared" si="1363"/>
        <v>16349.376240397949</v>
      </c>
      <c r="AA3046" s="36">
        <f t="shared" si="1364"/>
        <v>9377.4614716260112</v>
      </c>
      <c r="AB3046" s="38">
        <f t="shared" ref="AB3046:AB3109" si="1366">IF(ISERROR(Z3046-AA3046-T3046),"CHECK",Z3046-AA3046-T3046)</f>
        <v>8.7311491370201111E-11</v>
      </c>
      <c r="AD3046" s="142">
        <f t="shared" si="1365"/>
        <v>42</v>
      </c>
      <c r="AH3046" s="103"/>
    </row>
    <row r="3047" spans="1:34">
      <c r="A3047" s="533"/>
      <c r="C3047" s="67" t="str">
        <f>'Terminated loans'!F2237</f>
        <v>E</v>
      </c>
      <c r="D3047" s="19">
        <f>'Terminated loans'!H2237</f>
        <v>143981533</v>
      </c>
      <c r="E3047" s="19">
        <f>'Terminated loans'!I2237</f>
        <v>98</v>
      </c>
      <c r="F3047" s="19" t="str">
        <f>'Terminated loans'!J2237</f>
        <v>CHOONEE S B</v>
      </c>
      <c r="G3047" s="547" t="str">
        <f t="shared" si="1328"/>
        <v>E2</v>
      </c>
      <c r="H3047" s="21">
        <f>'Terminated loans'!L2237</f>
        <v>41485</v>
      </c>
      <c r="I3047" s="21">
        <f>IF(B3047="VELS",'Terminated loans'!M2237,'Terminated loans'!B2237)</f>
        <v>42766</v>
      </c>
      <c r="J3047" s="34">
        <f t="shared" si="1354"/>
        <v>42</v>
      </c>
      <c r="K3047" s="34">
        <f t="shared" si="1312"/>
        <v>88</v>
      </c>
      <c r="L3047" s="34">
        <f t="shared" si="1313"/>
        <v>42</v>
      </c>
      <c r="M3047" s="34">
        <f t="shared" si="1314"/>
        <v>42</v>
      </c>
      <c r="N3047" s="52">
        <f t="shared" si="1316"/>
        <v>42</v>
      </c>
      <c r="O3047" s="318">
        <f>+'Terminated loans'!S2237</f>
        <v>233918</v>
      </c>
      <c r="P3047" s="26">
        <f>+'Terminated loans'!T2237</f>
        <v>0.05</v>
      </c>
      <c r="Q3047" s="536">
        <f t="shared" si="1329"/>
        <v>9.1499999999999998E-2</v>
      </c>
      <c r="R3047" s="222">
        <f t="shared" si="1355"/>
        <v>6082.5774243478554</v>
      </c>
      <c r="S3047" s="36">
        <f t="shared" si="1356"/>
        <v>217895.91135613652</v>
      </c>
      <c r="T3047" s="36">
        <f t="shared" si="1357"/>
        <v>16022.088643863477</v>
      </c>
      <c r="U3047" s="36">
        <f t="shared" si="1358"/>
        <v>37572.340466473543</v>
      </c>
      <c r="V3047" s="36">
        <f t="shared" si="1359"/>
        <v>21550.251822609891</v>
      </c>
      <c r="W3047" s="37">
        <f t="shared" si="1360"/>
        <v>16022.088643863652</v>
      </c>
      <c r="X3047" s="36">
        <f t="shared" si="1361"/>
        <v>16022.088643863477</v>
      </c>
      <c r="Y3047" s="276">
        <f t="shared" si="1362"/>
        <v>16022.088643863652</v>
      </c>
      <c r="Z3047" s="36">
        <f t="shared" si="1363"/>
        <v>37572.340466473543</v>
      </c>
      <c r="AA3047" s="36">
        <f t="shared" si="1364"/>
        <v>21550.251822609891</v>
      </c>
      <c r="AB3047" s="38">
        <f t="shared" si="1366"/>
        <v>1.7462298274040222E-10</v>
      </c>
      <c r="AD3047" s="142">
        <f t="shared" si="1365"/>
        <v>42</v>
      </c>
      <c r="AH3047" s="103"/>
    </row>
    <row r="3048" spans="1:34">
      <c r="A3048" s="533"/>
      <c r="C3048" s="67" t="str">
        <f>'Terminated loans'!F2238</f>
        <v>E</v>
      </c>
      <c r="D3048" s="19">
        <f>'Terminated loans'!H2238</f>
        <v>143984567</v>
      </c>
      <c r="E3048" s="19">
        <f>'Terminated loans'!I2238</f>
        <v>98</v>
      </c>
      <c r="F3048" s="19" t="str">
        <f>'Terminated loans'!J2238</f>
        <v>MARJOLIN D J J</v>
      </c>
      <c r="G3048" s="547" t="str">
        <f t="shared" si="1328"/>
        <v>E2</v>
      </c>
      <c r="H3048" s="21">
        <f>'Terminated loans'!L2238</f>
        <v>41799</v>
      </c>
      <c r="I3048" s="21">
        <f>IF(B3048="VELS",'Terminated loans'!M2238,'Terminated loans'!B2238)</f>
        <v>42766</v>
      </c>
      <c r="J3048" s="34">
        <f t="shared" si="1354"/>
        <v>32</v>
      </c>
      <c r="K3048" s="34">
        <f t="shared" ref="K3048:K3111" si="1367">ROUND(($I$35-H3048)/365*12,0)</f>
        <v>78</v>
      </c>
      <c r="L3048" s="34">
        <f t="shared" ref="L3048:L3111" si="1368">IF(B3048="VELS",J3048,IF(J3048&gt;(IF(OR(E3048=4,E3048=99),$J$3,IF(E3048=97,$J$6,IF(E3048=98,$J$5,"Check")))),(IF(OR(E3048=4,E3048=99),$J$3,IF(E3048=97,$J$6,IF(E3048=98,$J$5,"Check")))),J3048))</f>
        <v>32</v>
      </c>
      <c r="M3048" s="34">
        <f t="shared" ref="M3048:M3111" si="1369">IF(K3048&gt;L3048,L3048,K3048)</f>
        <v>32</v>
      </c>
      <c r="N3048" s="52">
        <f t="shared" si="1316"/>
        <v>32</v>
      </c>
      <c r="O3048" s="318">
        <f>+'Terminated loans'!S2238</f>
        <v>75041</v>
      </c>
      <c r="P3048" s="26">
        <f>+'Terminated loans'!T2238</f>
        <v>0.05</v>
      </c>
      <c r="Q3048" s="536">
        <f t="shared" si="1329"/>
        <v>9.1499999999999998E-2</v>
      </c>
      <c r="R3048" s="222">
        <f t="shared" si="1355"/>
        <v>2509.7146429176246</v>
      </c>
      <c r="S3048" s="36">
        <f t="shared" si="1356"/>
        <v>71024.718533117601</v>
      </c>
      <c r="T3048" s="36">
        <f t="shared" si="1357"/>
        <v>4016.2814668823994</v>
      </c>
      <c r="U3048" s="36">
        <f t="shared" si="1358"/>
        <v>9286.1500402464153</v>
      </c>
      <c r="V3048" s="36">
        <f t="shared" si="1359"/>
        <v>5269.8685733639722</v>
      </c>
      <c r="W3048" s="37">
        <f t="shared" si="1360"/>
        <v>4016.2814668824431</v>
      </c>
      <c r="X3048" s="36">
        <f t="shared" si="1361"/>
        <v>4016.2814668823994</v>
      </c>
      <c r="Y3048" s="276">
        <f t="shared" si="1362"/>
        <v>4016.2814668824431</v>
      </c>
      <c r="Z3048" s="36">
        <f t="shared" si="1363"/>
        <v>9286.1500402464153</v>
      </c>
      <c r="AA3048" s="36">
        <f t="shared" si="1364"/>
        <v>5269.8685733639722</v>
      </c>
      <c r="AB3048" s="38">
        <f t="shared" si="1366"/>
        <v>4.3655745685100555E-11</v>
      </c>
      <c r="AD3048" s="142">
        <f t="shared" si="1365"/>
        <v>32</v>
      </c>
      <c r="AH3048" s="103"/>
    </row>
    <row r="3049" spans="1:34">
      <c r="A3049" s="533"/>
      <c r="C3049" s="67" t="str">
        <f>'Terminated loans'!F2239</f>
        <v>E</v>
      </c>
      <c r="D3049" s="19">
        <f>'Terminated loans'!H2239</f>
        <v>143984591</v>
      </c>
      <c r="E3049" s="19">
        <f>'Terminated loans'!I2239</f>
        <v>98</v>
      </c>
      <c r="F3049" s="19" t="str">
        <f>'Terminated loans'!J2239</f>
        <v>MANIKUM N</v>
      </c>
      <c r="G3049" s="547" t="str">
        <f t="shared" si="1328"/>
        <v>E2</v>
      </c>
      <c r="H3049" s="21">
        <f>'Terminated loans'!L2239</f>
        <v>41929</v>
      </c>
      <c r="I3049" s="21">
        <f>IF(B3049="VELS",'Terminated loans'!M2239,'Terminated loans'!B2239)</f>
        <v>42766</v>
      </c>
      <c r="J3049" s="34">
        <f t="shared" si="1354"/>
        <v>28</v>
      </c>
      <c r="K3049" s="34">
        <f t="shared" si="1367"/>
        <v>74</v>
      </c>
      <c r="L3049" s="34">
        <f t="shared" si="1368"/>
        <v>28</v>
      </c>
      <c r="M3049" s="34">
        <f t="shared" si="1369"/>
        <v>28</v>
      </c>
      <c r="N3049" s="52">
        <f t="shared" si="1316"/>
        <v>28</v>
      </c>
      <c r="O3049" s="318">
        <f>+'Terminated loans'!S2239</f>
        <v>106937</v>
      </c>
      <c r="P3049" s="26">
        <f>+'Terminated loans'!T2239</f>
        <v>0.05</v>
      </c>
      <c r="Q3049" s="536">
        <f t="shared" si="1329"/>
        <v>9.1499999999999998E-2</v>
      </c>
      <c r="R3049" s="222">
        <f t="shared" si="1355"/>
        <v>4054.2370586632951</v>
      </c>
      <c r="S3049" s="36">
        <f t="shared" si="1356"/>
        <v>101870.83482661765</v>
      </c>
      <c r="T3049" s="36">
        <f t="shared" si="1357"/>
        <v>5066.1651733823528</v>
      </c>
      <c r="U3049" s="36">
        <f t="shared" si="1358"/>
        <v>11647.802815954739</v>
      </c>
      <c r="V3049" s="36">
        <f t="shared" si="1359"/>
        <v>6581.6376425722701</v>
      </c>
      <c r="W3049" s="37">
        <f t="shared" si="1360"/>
        <v>5066.1651733824692</v>
      </c>
      <c r="X3049" s="36">
        <f t="shared" si="1361"/>
        <v>5066.1651733823528</v>
      </c>
      <c r="Y3049" s="276">
        <f t="shared" si="1362"/>
        <v>5066.1651733824692</v>
      </c>
      <c r="Z3049" s="36">
        <f t="shared" si="1363"/>
        <v>11647.802815954739</v>
      </c>
      <c r="AA3049" s="36">
        <f t="shared" si="1364"/>
        <v>6581.6376425722701</v>
      </c>
      <c r="AB3049" s="38">
        <f t="shared" si="1366"/>
        <v>1.1641532182693481E-10</v>
      </c>
      <c r="AD3049" s="142">
        <f t="shared" si="1365"/>
        <v>28</v>
      </c>
      <c r="AH3049" s="103"/>
    </row>
    <row r="3050" spans="1:34">
      <c r="A3050" s="533"/>
      <c r="C3050" s="67" t="str">
        <f>'Terminated loans'!F2240</f>
        <v>E</v>
      </c>
      <c r="D3050" s="19">
        <f>'Terminated loans'!H2240</f>
        <v>143985075</v>
      </c>
      <c r="E3050" s="19">
        <f>'Terminated loans'!I2240</f>
        <v>98</v>
      </c>
      <c r="F3050" s="19" t="str">
        <f>'Terminated loans'!J2240</f>
        <v>VEERABADEN S</v>
      </c>
      <c r="G3050" s="547" t="str">
        <f t="shared" si="1328"/>
        <v>E2</v>
      </c>
      <c r="H3050" s="21">
        <f>'Terminated loans'!L2240</f>
        <v>42067</v>
      </c>
      <c r="I3050" s="21">
        <f>IF(B3050="VELS",'Terminated loans'!M2240,'Terminated loans'!B2240)</f>
        <v>42766</v>
      </c>
      <c r="J3050" s="34">
        <f t="shared" si="1354"/>
        <v>23</v>
      </c>
      <c r="K3050" s="34">
        <f t="shared" si="1367"/>
        <v>69</v>
      </c>
      <c r="L3050" s="34">
        <f t="shared" si="1368"/>
        <v>23</v>
      </c>
      <c r="M3050" s="34">
        <f t="shared" si="1369"/>
        <v>23</v>
      </c>
      <c r="N3050" s="52">
        <f t="shared" si="1316"/>
        <v>23</v>
      </c>
      <c r="O3050" s="318">
        <f>+'Terminated loans'!S2240</f>
        <v>253772</v>
      </c>
      <c r="P3050" s="26">
        <f>+'Terminated loans'!T2240</f>
        <v>0.05</v>
      </c>
      <c r="Q3050" s="536">
        <f t="shared" si="1329"/>
        <v>9.1499999999999998E-2</v>
      </c>
      <c r="R3050" s="222">
        <f t="shared" si="1355"/>
        <v>11593.653101321514</v>
      </c>
      <c r="S3050" s="36">
        <f t="shared" si="1356"/>
        <v>243731.73736059249</v>
      </c>
      <c r="T3050" s="36">
        <f t="shared" si="1357"/>
        <v>10040.262639407505</v>
      </c>
      <c r="U3050" s="36">
        <f t="shared" si="1358"/>
        <v>22922.283969802287</v>
      </c>
      <c r="V3050" s="36">
        <f t="shared" si="1359"/>
        <v>12882.021330394782</v>
      </c>
      <c r="W3050" s="37">
        <f t="shared" si="1360"/>
        <v>10040.262639407505</v>
      </c>
      <c r="X3050" s="36">
        <f t="shared" si="1361"/>
        <v>10040.262639407505</v>
      </c>
      <c r="Y3050" s="276">
        <f t="shared" si="1362"/>
        <v>10040.262639407505</v>
      </c>
      <c r="Z3050" s="36">
        <f t="shared" si="1363"/>
        <v>22922.283969802287</v>
      </c>
      <c r="AA3050" s="36">
        <f t="shared" si="1364"/>
        <v>12882.021330394782</v>
      </c>
      <c r="AB3050" s="38">
        <f t="shared" si="1366"/>
        <v>0</v>
      </c>
      <c r="AD3050" s="142">
        <f t="shared" si="1365"/>
        <v>23</v>
      </c>
      <c r="AH3050" s="103"/>
    </row>
    <row r="3051" spans="1:34">
      <c r="A3051" s="533"/>
      <c r="C3051" s="67" t="str">
        <f>'Terminated loans'!F2241</f>
        <v>E</v>
      </c>
      <c r="D3051" s="19">
        <f>'Terminated loans'!H2241</f>
        <v>143986136</v>
      </c>
      <c r="E3051" s="19">
        <f>'Terminated loans'!I2241</f>
        <v>98</v>
      </c>
      <c r="F3051" s="19" t="str">
        <f>'Terminated loans'!J2241</f>
        <v>MARJOLIN D J J</v>
      </c>
      <c r="G3051" s="547" t="str">
        <f t="shared" si="1328"/>
        <v>E2</v>
      </c>
      <c r="H3051" s="21">
        <f>'Terminated loans'!L2241</f>
        <v>42178</v>
      </c>
      <c r="I3051" s="21">
        <f>IF(B3051="VELS",'Terminated loans'!M2241,'Terminated loans'!B2241)</f>
        <v>42766</v>
      </c>
      <c r="J3051" s="34">
        <f t="shared" si="1354"/>
        <v>19</v>
      </c>
      <c r="K3051" s="34">
        <f t="shared" si="1367"/>
        <v>65</v>
      </c>
      <c r="L3051" s="34">
        <f t="shared" si="1368"/>
        <v>19</v>
      </c>
      <c r="M3051" s="34">
        <f t="shared" si="1369"/>
        <v>19</v>
      </c>
      <c r="N3051" s="52">
        <f t="shared" si="1316"/>
        <v>19</v>
      </c>
      <c r="O3051" s="318">
        <f>+'Terminated loans'!S2241</f>
        <v>56578</v>
      </c>
      <c r="P3051" s="26">
        <f>+'Terminated loans'!T2241</f>
        <v>0.05</v>
      </c>
      <c r="Q3051" s="536">
        <f t="shared" si="1329"/>
        <v>9.1499999999999998E-2</v>
      </c>
      <c r="R3051" s="222">
        <f t="shared" si="1355"/>
        <v>3103.4115835256962</v>
      </c>
      <c r="S3051" s="36">
        <f t="shared" si="1356"/>
        <v>54699.0086156826</v>
      </c>
      <c r="T3051" s="36">
        <f t="shared" si="1357"/>
        <v>1878.9913843173999</v>
      </c>
      <c r="U3051" s="36">
        <f t="shared" si="1358"/>
        <v>4265.8114713055838</v>
      </c>
      <c r="V3051" s="36">
        <f t="shared" si="1359"/>
        <v>2386.8200869882276</v>
      </c>
      <c r="W3051" s="37">
        <f t="shared" si="1360"/>
        <v>1878.9913843173563</v>
      </c>
      <c r="X3051" s="36">
        <f t="shared" si="1361"/>
        <v>1878.9913843173999</v>
      </c>
      <c r="Y3051" s="276">
        <f t="shared" si="1362"/>
        <v>1878.9913843173563</v>
      </c>
      <c r="Z3051" s="36">
        <f t="shared" si="1363"/>
        <v>4265.8114713055838</v>
      </c>
      <c r="AA3051" s="36">
        <f t="shared" si="1364"/>
        <v>2386.8200869882276</v>
      </c>
      <c r="AB3051" s="38">
        <f t="shared" si="1366"/>
        <v>-4.3655745685100555E-11</v>
      </c>
      <c r="AD3051" s="142">
        <f t="shared" si="1365"/>
        <v>19</v>
      </c>
      <c r="AH3051" s="103"/>
    </row>
    <row r="3052" spans="1:34">
      <c r="A3052" s="533"/>
      <c r="C3052" s="67" t="str">
        <f>'Terminated loans'!F2242</f>
        <v>E</v>
      </c>
      <c r="D3052" s="19">
        <f>'Terminated loans'!H2242</f>
        <v>143996573</v>
      </c>
      <c r="E3052" s="19">
        <f>'Terminated loans'!I2242</f>
        <v>98</v>
      </c>
      <c r="F3052" s="19" t="str">
        <f>'Terminated loans'!J2242</f>
        <v>MAUREE K P</v>
      </c>
      <c r="G3052" s="547" t="str">
        <f t="shared" si="1328"/>
        <v>C2</v>
      </c>
      <c r="H3052" s="21">
        <f>'Terminated loans'!L2242</f>
        <v>40924</v>
      </c>
      <c r="I3052" s="21">
        <f>IF(B3052="VELS",'Terminated loans'!M2242,'Terminated loans'!B2242)</f>
        <v>42766</v>
      </c>
      <c r="J3052" s="34">
        <f t="shared" si="1354"/>
        <v>61</v>
      </c>
      <c r="K3052" s="34">
        <f t="shared" si="1367"/>
        <v>107</v>
      </c>
      <c r="L3052" s="34">
        <f t="shared" si="1368"/>
        <v>60</v>
      </c>
      <c r="M3052" s="34">
        <f t="shared" si="1369"/>
        <v>60</v>
      </c>
      <c r="N3052" s="52">
        <f t="shared" si="1316"/>
        <v>60</v>
      </c>
      <c r="O3052" s="318">
        <f>+'Terminated loans'!S2242</f>
        <v>50957</v>
      </c>
      <c r="P3052" s="26">
        <f>+'Terminated loans'!T2242</f>
        <v>0.05</v>
      </c>
      <c r="Q3052" s="536">
        <f t="shared" si="1329"/>
        <v>9.9000000000000005E-2</v>
      </c>
      <c r="R3052" s="222">
        <f t="shared" si="1355"/>
        <v>961.62145279786523</v>
      </c>
      <c r="S3052" s="36">
        <f t="shared" si="1356"/>
        <v>45364.051551835066</v>
      </c>
      <c r="T3052" s="36">
        <f t="shared" si="1357"/>
        <v>5592.9484481649342</v>
      </c>
      <c r="U3052" s="36">
        <f t="shared" si="1358"/>
        <v>12333.235616037513</v>
      </c>
      <c r="V3052" s="36">
        <f t="shared" si="1359"/>
        <v>6740.2871678719166</v>
      </c>
      <c r="W3052" s="37">
        <f t="shared" si="1360"/>
        <v>5592.9484481655963</v>
      </c>
      <c r="X3052" s="36">
        <f t="shared" si="1361"/>
        <v>5592.9484481649342</v>
      </c>
      <c r="Y3052" s="276">
        <f t="shared" si="1362"/>
        <v>5592.9484481655963</v>
      </c>
      <c r="Z3052" s="36">
        <f t="shared" si="1363"/>
        <v>12333.235616037513</v>
      </c>
      <c r="AA3052" s="36">
        <f t="shared" si="1364"/>
        <v>6740.2871678719166</v>
      </c>
      <c r="AB3052" s="38">
        <f t="shared" si="1366"/>
        <v>6.6211214289069176E-10</v>
      </c>
      <c r="AD3052" s="142">
        <f t="shared" si="1365"/>
        <v>60</v>
      </c>
      <c r="AH3052" s="103"/>
    </row>
    <row r="3053" spans="1:34">
      <c r="A3053" s="533"/>
      <c r="C3053" s="67" t="str">
        <f>'Terminated loans'!F2243</f>
        <v>E</v>
      </c>
      <c r="D3053" s="19">
        <f>'Terminated loans'!H2243</f>
        <v>143997723</v>
      </c>
      <c r="E3053" s="19">
        <f>'Terminated loans'!I2243</f>
        <v>98</v>
      </c>
      <c r="F3053" s="19" t="str">
        <f>'Terminated loans'!J2243</f>
        <v>NUNKOO K</v>
      </c>
      <c r="G3053" s="547" t="str">
        <f t="shared" si="1328"/>
        <v>C2</v>
      </c>
      <c r="H3053" s="21">
        <f>'Terminated loans'!L2243</f>
        <v>40952</v>
      </c>
      <c r="I3053" s="21">
        <f>IF(B3053="VELS",'Terminated loans'!M2243,'Terminated loans'!B2243)</f>
        <v>42766</v>
      </c>
      <c r="J3053" s="34">
        <f t="shared" si="1354"/>
        <v>60</v>
      </c>
      <c r="K3053" s="34">
        <f t="shared" si="1367"/>
        <v>106</v>
      </c>
      <c r="L3053" s="34">
        <f t="shared" si="1368"/>
        <v>60</v>
      </c>
      <c r="M3053" s="34">
        <f t="shared" si="1369"/>
        <v>60</v>
      </c>
      <c r="N3053" s="52">
        <f t="shared" si="1316"/>
        <v>60</v>
      </c>
      <c r="O3053" s="318">
        <f>+'Terminated loans'!S2243</f>
        <v>702040</v>
      </c>
      <c r="P3053" s="26">
        <f>+'Terminated loans'!T2243</f>
        <v>0.05</v>
      </c>
      <c r="Q3053" s="536">
        <f t="shared" si="1329"/>
        <v>9.9000000000000005E-2</v>
      </c>
      <c r="R3053" s="222">
        <f t="shared" si="1355"/>
        <v>13248.360867441437</v>
      </c>
      <c r="S3053" s="36">
        <f t="shared" si="1356"/>
        <v>624985.35532802728</v>
      </c>
      <c r="T3053" s="36">
        <f t="shared" si="1357"/>
        <v>77054.644671972725</v>
      </c>
      <c r="U3053" s="36">
        <f t="shared" si="1358"/>
        <v>169916.29671846807</v>
      </c>
      <c r="V3053" s="36">
        <f t="shared" si="1359"/>
        <v>92861.652046486153</v>
      </c>
      <c r="W3053" s="37">
        <f t="shared" si="1360"/>
        <v>77054.644671981921</v>
      </c>
      <c r="X3053" s="36">
        <f t="shared" si="1361"/>
        <v>77054.644671972725</v>
      </c>
      <c r="Y3053" s="276">
        <f t="shared" si="1362"/>
        <v>77054.644671981921</v>
      </c>
      <c r="Z3053" s="36">
        <f t="shared" si="1363"/>
        <v>169916.29671846807</v>
      </c>
      <c r="AA3053" s="36">
        <f t="shared" si="1364"/>
        <v>92861.652046486153</v>
      </c>
      <c r="AB3053" s="38">
        <f t="shared" si="1366"/>
        <v>9.1968104243278503E-9</v>
      </c>
      <c r="AD3053" s="142">
        <f t="shared" si="1365"/>
        <v>60</v>
      </c>
      <c r="AH3053" s="103"/>
    </row>
    <row r="3054" spans="1:34">
      <c r="A3054" s="533"/>
      <c r="C3054" s="67" t="str">
        <f>'Terminated loans'!F2244</f>
        <v>E</v>
      </c>
      <c r="D3054" s="19">
        <f>'Terminated loans'!H2244</f>
        <v>143998290</v>
      </c>
      <c r="E3054" s="19">
        <f>'Terminated loans'!I2244</f>
        <v>98</v>
      </c>
      <c r="F3054" s="19" t="str">
        <f>'Terminated loans'!J2244</f>
        <v>RAJCOOMAR-BOOLUCK L</v>
      </c>
      <c r="G3054" s="547" t="str">
        <f t="shared" si="1328"/>
        <v>D2</v>
      </c>
      <c r="H3054" s="21">
        <f>'Terminated loans'!L2244</f>
        <v>41183</v>
      </c>
      <c r="I3054" s="21">
        <f>IF(B3054="VELS",'Terminated loans'!M2244,'Terminated loans'!B2244)</f>
        <v>42766</v>
      </c>
      <c r="J3054" s="34">
        <f t="shared" si="1354"/>
        <v>52</v>
      </c>
      <c r="K3054" s="34">
        <f t="shared" si="1367"/>
        <v>98</v>
      </c>
      <c r="L3054" s="34">
        <f t="shared" si="1368"/>
        <v>52</v>
      </c>
      <c r="M3054" s="34">
        <f t="shared" si="1369"/>
        <v>52</v>
      </c>
      <c r="N3054" s="52">
        <f t="shared" si="1316"/>
        <v>52</v>
      </c>
      <c r="O3054" s="318">
        <f>+'Terminated loans'!S2244</f>
        <v>90262</v>
      </c>
      <c r="P3054" s="26">
        <f>+'Terminated loans'!T2244</f>
        <v>0.05</v>
      </c>
      <c r="Q3054" s="536">
        <f t="shared" si="1329"/>
        <v>9.4E-2</v>
      </c>
      <c r="R3054" s="222">
        <f t="shared" si="1355"/>
        <v>1934.2384477221146</v>
      </c>
      <c r="S3054" s="36">
        <f t="shared" si="1356"/>
        <v>82354.289271800211</v>
      </c>
      <c r="T3054" s="36">
        <f t="shared" si="1357"/>
        <v>7907.7107281997887</v>
      </c>
      <c r="U3054" s="36">
        <f t="shared" si="1358"/>
        <v>18226.110009750104</v>
      </c>
      <c r="V3054" s="36">
        <f t="shared" si="1359"/>
        <v>10318.399281549981</v>
      </c>
      <c r="W3054" s="37">
        <f t="shared" si="1360"/>
        <v>7907.7107282001234</v>
      </c>
      <c r="X3054" s="36">
        <f t="shared" si="1361"/>
        <v>7907.7107281997887</v>
      </c>
      <c r="Y3054" s="276">
        <f t="shared" si="1362"/>
        <v>7907.7107282001234</v>
      </c>
      <c r="Z3054" s="36">
        <f t="shared" si="1363"/>
        <v>18226.110009750104</v>
      </c>
      <c r="AA3054" s="36">
        <f t="shared" si="1364"/>
        <v>10318.399281549981</v>
      </c>
      <c r="AB3054" s="38">
        <f t="shared" si="1366"/>
        <v>3.3469405025243759E-10</v>
      </c>
      <c r="AD3054" s="142">
        <f t="shared" si="1365"/>
        <v>52</v>
      </c>
      <c r="AH3054" s="103"/>
    </row>
    <row r="3055" spans="1:34">
      <c r="A3055" s="533"/>
      <c r="C3055" s="67" t="str">
        <f>'Terminated loans'!F2245</f>
        <v>E</v>
      </c>
      <c r="D3055" s="19">
        <f>'Terminated loans'!H2245</f>
        <v>143999378</v>
      </c>
      <c r="E3055" s="19">
        <f>'Terminated loans'!I2245</f>
        <v>98</v>
      </c>
      <c r="F3055" s="19" t="str">
        <f>'Terminated loans'!J2245</f>
        <v>RAJCOOMAR-BOOLUCK L</v>
      </c>
      <c r="G3055" s="547" t="str">
        <f t="shared" si="1328"/>
        <v>D2</v>
      </c>
      <c r="H3055" s="21">
        <f>'Terminated loans'!L2245</f>
        <v>41379</v>
      </c>
      <c r="I3055" s="21">
        <f>IF(B3055="VELS",'Terminated loans'!M2245,'Terminated loans'!B2245)</f>
        <v>42766</v>
      </c>
      <c r="J3055" s="34">
        <f t="shared" si="1354"/>
        <v>46</v>
      </c>
      <c r="K3055" s="34">
        <f t="shared" si="1367"/>
        <v>92</v>
      </c>
      <c r="L3055" s="34">
        <f t="shared" si="1368"/>
        <v>46</v>
      </c>
      <c r="M3055" s="34">
        <f t="shared" si="1369"/>
        <v>46</v>
      </c>
      <c r="N3055" s="52">
        <f t="shared" ref="N3055:N3118" si="1370">IF(C3055="O",IF(ROUND(($I$35-H3055)/365*12,0)&gt;$L3055,$L3055,ROUND(($I$35-H3055)/365*12,0)),IF(OR(C3055="E",C3055="N"),ROUND(M3055,0),"CHECK"))</f>
        <v>46</v>
      </c>
      <c r="O3055" s="318">
        <f>+'Terminated loans'!S2245</f>
        <v>100083</v>
      </c>
      <c r="P3055" s="26">
        <f>+'Terminated loans'!T2245</f>
        <v>0.05</v>
      </c>
      <c r="Q3055" s="536">
        <f t="shared" si="1329"/>
        <v>9.4E-2</v>
      </c>
      <c r="R3055" s="222">
        <f t="shared" si="1355"/>
        <v>2395.3959739372963</v>
      </c>
      <c r="S3055" s="36">
        <f t="shared" si="1356"/>
        <v>92220.597349508142</v>
      </c>
      <c r="T3055" s="36">
        <f t="shared" si="1357"/>
        <v>7862.4026504918584</v>
      </c>
      <c r="U3055" s="36">
        <f t="shared" si="1358"/>
        <v>17967.617451607905</v>
      </c>
      <c r="V3055" s="36">
        <f t="shared" si="1359"/>
        <v>10105.214801115624</v>
      </c>
      <c r="W3055" s="37">
        <f t="shared" si="1360"/>
        <v>7862.4026504922804</v>
      </c>
      <c r="X3055" s="36">
        <f t="shared" si="1361"/>
        <v>7862.4026504918584</v>
      </c>
      <c r="Y3055" s="276">
        <f t="shared" si="1362"/>
        <v>7862.4026504922804</v>
      </c>
      <c r="Z3055" s="36">
        <f t="shared" si="1363"/>
        <v>17967.617451607905</v>
      </c>
      <c r="AA3055" s="36">
        <f t="shared" si="1364"/>
        <v>10105.214801115624</v>
      </c>
      <c r="AB3055" s="38">
        <f t="shared" si="1366"/>
        <v>4.220055416226387E-10</v>
      </c>
      <c r="AD3055" s="142">
        <f t="shared" si="1365"/>
        <v>46</v>
      </c>
      <c r="AH3055" s="103"/>
    </row>
    <row r="3056" spans="1:34">
      <c r="A3056" s="533"/>
      <c r="C3056" s="67" t="str">
        <f>'Terminated loans'!F2246</f>
        <v>E</v>
      </c>
      <c r="D3056" s="109">
        <f>'Terminated loans'!H2246</f>
        <v>143002470</v>
      </c>
      <c r="E3056" s="109">
        <f>'Terminated loans'!I2246</f>
        <v>99</v>
      </c>
      <c r="F3056" s="109" t="str">
        <f>'Terminated loans'!J2246</f>
        <v>GOBURDHUN S/F</v>
      </c>
      <c r="G3056" s="547" t="str">
        <f t="shared" si="1328"/>
        <v>A1</v>
      </c>
      <c r="H3056" s="111">
        <f>'Terminated loans'!L2246</f>
        <v>39112</v>
      </c>
      <c r="I3056" s="111">
        <f>IF(B3056="VELS",'Terminated loans'!M2246,'Terminated loans'!B2246)</f>
        <v>42794</v>
      </c>
      <c r="J3056" s="34">
        <f t="shared" ref="J3056:J3065" si="1371">ROUND((I3056-H3056)/365*12,0)</f>
        <v>121</v>
      </c>
      <c r="K3056" s="34">
        <f t="shared" si="1367"/>
        <v>166</v>
      </c>
      <c r="L3056" s="34">
        <f t="shared" si="1368"/>
        <v>121</v>
      </c>
      <c r="M3056" s="34">
        <f t="shared" si="1369"/>
        <v>121</v>
      </c>
      <c r="N3056" s="52">
        <f t="shared" si="1370"/>
        <v>121</v>
      </c>
      <c r="O3056" s="352">
        <f>+'Terminated loans'!S2246</f>
        <v>175070</v>
      </c>
      <c r="P3056" s="112">
        <f>+'Terminated loans'!T2246</f>
        <v>0.03</v>
      </c>
      <c r="Q3056" s="536">
        <f t="shared" si="1329"/>
        <v>8.6499999999999994E-2</v>
      </c>
      <c r="R3056" s="222">
        <f t="shared" ref="R3056:R3065" si="1372">PMT(P3056/12,L3056,-O3056,0,0)</f>
        <v>1678.5073874964517</v>
      </c>
      <c r="S3056" s="36">
        <f t="shared" ref="S3056:S3065" si="1373">(-PV(Q3056/12,L3056,R3056,0,0))</f>
        <v>135211.10351858861</v>
      </c>
      <c r="T3056" s="36">
        <f t="shared" ref="T3056:T3065" si="1374">O3056-S3056</f>
        <v>39858.896481411386</v>
      </c>
      <c r="U3056" s="36">
        <f t="shared" ref="U3056:U3065" si="1375">-IF(OR(Q3056="",Q3056=0),0,(CUMIPMT(Q3056/12,L3056,S3056,1,M3056,0)))</f>
        <v>67888.290368480637</v>
      </c>
      <c r="V3056" s="36">
        <f t="shared" ref="V3056:V3065" si="1376">-IF(OR(P3056="",P3056=0),0,(CUMIPMT(P3056/12,L3056,O3056,1,M3056,0)))</f>
        <v>28029.393887070677</v>
      </c>
      <c r="W3056" s="37">
        <f t="shared" ref="W3056:W3065" si="1377">IF(ISERROR(U3056-V3056),0,U3056-V3056)</f>
        <v>39858.89648140996</v>
      </c>
      <c r="X3056" s="36">
        <f t="shared" ref="X3056:X3065" si="1378">IF(C3056="O",T3056/AD3056*N3056,T3056)</f>
        <v>39858.896481411386</v>
      </c>
      <c r="Y3056" s="276">
        <f t="shared" ref="Y3056:Y3065" si="1379">W3056</f>
        <v>39858.89648140996</v>
      </c>
      <c r="Z3056" s="36">
        <f t="shared" ref="Z3056:Z3065" si="1380">-IF(OR(Q3056="",Q3056=0),0,(CUMIPMT(Q3056/12,L3056,S3056,1,L3056,0)))</f>
        <v>67888.290368480637</v>
      </c>
      <c r="AA3056" s="36">
        <f t="shared" ref="AA3056:AA3065" si="1381">-IF(OR(P3056="",P3056=0),0,(CUMIPMT(P3056/12,L3056,O3056,1,L3056,0)))</f>
        <v>28029.393887070677</v>
      </c>
      <c r="AB3056" s="38">
        <f t="shared" si="1366"/>
        <v>-1.4260876923799515E-9</v>
      </c>
      <c r="AD3056" s="353">
        <f t="shared" ref="AD3056:AD3065" si="1382">IF(L3056&gt;$J$2,$J$2,L3056)</f>
        <v>121</v>
      </c>
      <c r="AH3056" s="107"/>
    </row>
    <row r="3057" spans="1:34">
      <c r="A3057" s="533"/>
      <c r="C3057" s="67" t="str">
        <f>'Terminated loans'!F2247</f>
        <v>E</v>
      </c>
      <c r="D3057" s="109">
        <f>'Terminated loans'!H2247</f>
        <v>143012352</v>
      </c>
      <c r="E3057" s="109">
        <f>'Terminated loans'!I2247</f>
        <v>99</v>
      </c>
      <c r="F3057" s="109" t="str">
        <f>'Terminated loans'!J2247</f>
        <v>GUJADHUR K (SL 1243)</v>
      </c>
      <c r="G3057" s="547" t="str">
        <f t="shared" si="1328"/>
        <v>A1</v>
      </c>
      <c r="H3057" s="111">
        <f>'Terminated loans'!L2247</f>
        <v>39821</v>
      </c>
      <c r="I3057" s="111">
        <f>IF(B3057="VELS",'Terminated loans'!M2247,'Terminated loans'!B2247)</f>
        <v>42794</v>
      </c>
      <c r="J3057" s="34">
        <f t="shared" si="1371"/>
        <v>98</v>
      </c>
      <c r="K3057" s="34">
        <f t="shared" si="1367"/>
        <v>143</v>
      </c>
      <c r="L3057" s="34">
        <f t="shared" si="1368"/>
        <v>98</v>
      </c>
      <c r="M3057" s="34">
        <f t="shared" si="1369"/>
        <v>98</v>
      </c>
      <c r="N3057" s="52">
        <f t="shared" si="1370"/>
        <v>98</v>
      </c>
      <c r="O3057" s="352">
        <f>+'Terminated loans'!S2247</f>
        <v>1443662</v>
      </c>
      <c r="P3057" s="112">
        <f>+'Terminated loans'!T2247</f>
        <v>0.03</v>
      </c>
      <c r="Q3057" s="536">
        <f t="shared" si="1329"/>
        <v>8.6499999999999994E-2</v>
      </c>
      <c r="R3057" s="222">
        <f t="shared" si="1372"/>
        <v>16627.750412862999</v>
      </c>
      <c r="S3057" s="36">
        <f t="shared" si="1373"/>
        <v>1165685.8757612123</v>
      </c>
      <c r="T3057" s="36">
        <f t="shared" si="1374"/>
        <v>277976.12423878768</v>
      </c>
      <c r="U3057" s="36">
        <f t="shared" si="1375"/>
        <v>463833.66469934885</v>
      </c>
      <c r="V3057" s="36">
        <f t="shared" si="1376"/>
        <v>185857.54046057397</v>
      </c>
      <c r="W3057" s="37">
        <f t="shared" si="1377"/>
        <v>277976.12423877488</v>
      </c>
      <c r="X3057" s="36">
        <f t="shared" si="1378"/>
        <v>277976.12423878768</v>
      </c>
      <c r="Y3057" s="276">
        <f t="shared" si="1379"/>
        <v>277976.12423877488</v>
      </c>
      <c r="Z3057" s="36">
        <f t="shared" si="1380"/>
        <v>463833.66469934885</v>
      </c>
      <c r="AA3057" s="36">
        <f t="shared" si="1381"/>
        <v>185857.54046057397</v>
      </c>
      <c r="AB3057" s="38">
        <f t="shared" si="1366"/>
        <v>-1.280568540096283E-8</v>
      </c>
      <c r="AD3057" s="353">
        <f t="shared" si="1382"/>
        <v>98</v>
      </c>
      <c r="AH3057" s="107"/>
    </row>
    <row r="3058" spans="1:34">
      <c r="A3058" s="533"/>
      <c r="C3058" s="67" t="str">
        <f>'Terminated loans'!F2248</f>
        <v>E</v>
      </c>
      <c r="D3058" s="109">
        <f>'Terminated loans'!H2248</f>
        <v>143333663</v>
      </c>
      <c r="E3058" s="109">
        <f>'Terminated loans'!I2248</f>
        <v>99</v>
      </c>
      <c r="F3058" s="109" t="str">
        <f>'Terminated loans'!J2248</f>
        <v>KASSEEAN Y (SL3097)</v>
      </c>
      <c r="G3058" s="547" t="str">
        <f t="shared" si="1328"/>
        <v>E1</v>
      </c>
      <c r="H3058" s="111">
        <f>'Terminated loans'!L2248</f>
        <v>42184</v>
      </c>
      <c r="I3058" s="111">
        <f>IF(B3058="VELS",'Terminated loans'!M2248,'Terminated loans'!B2248)</f>
        <v>42794</v>
      </c>
      <c r="J3058" s="34">
        <f t="shared" si="1371"/>
        <v>20</v>
      </c>
      <c r="K3058" s="34">
        <f t="shared" si="1367"/>
        <v>65</v>
      </c>
      <c r="L3058" s="34">
        <f t="shared" si="1368"/>
        <v>20</v>
      </c>
      <c r="M3058" s="34">
        <f t="shared" si="1369"/>
        <v>20</v>
      </c>
      <c r="N3058" s="52">
        <f t="shared" si="1370"/>
        <v>20</v>
      </c>
      <c r="O3058" s="352">
        <f>+'Terminated loans'!S2248</f>
        <v>725379</v>
      </c>
      <c r="P3058" s="112">
        <f>+'Terminated loans'!T2248</f>
        <v>0.03</v>
      </c>
      <c r="Q3058" s="536">
        <f t="shared" si="1329"/>
        <v>7.3999999999999996E-2</v>
      </c>
      <c r="R3058" s="222">
        <f t="shared" si="1372"/>
        <v>37228.537359281545</v>
      </c>
      <c r="S3058" s="36">
        <f t="shared" si="1373"/>
        <v>698464.92217022821</v>
      </c>
      <c r="T3058" s="36">
        <f t="shared" si="1374"/>
        <v>26914.077829771792</v>
      </c>
      <c r="U3058" s="36">
        <f t="shared" si="1375"/>
        <v>46105.825015402632</v>
      </c>
      <c r="V3058" s="36">
        <f t="shared" si="1376"/>
        <v>19191.747185630957</v>
      </c>
      <c r="W3058" s="37">
        <f t="shared" si="1377"/>
        <v>26914.077829771675</v>
      </c>
      <c r="X3058" s="36">
        <f t="shared" si="1378"/>
        <v>26914.077829771792</v>
      </c>
      <c r="Y3058" s="276">
        <f t="shared" si="1379"/>
        <v>26914.077829771675</v>
      </c>
      <c r="Z3058" s="36">
        <f t="shared" si="1380"/>
        <v>46105.825015402632</v>
      </c>
      <c r="AA3058" s="36">
        <f t="shared" si="1381"/>
        <v>19191.747185630957</v>
      </c>
      <c r="AB3058" s="38">
        <f t="shared" si="1366"/>
        <v>-1.1641532182693481E-10</v>
      </c>
      <c r="AD3058" s="353">
        <f t="shared" si="1382"/>
        <v>20</v>
      </c>
      <c r="AH3058" s="107"/>
    </row>
    <row r="3059" spans="1:34">
      <c r="A3059" s="533"/>
      <c r="C3059" s="67" t="str">
        <f>'Terminated loans'!F2249</f>
        <v>E</v>
      </c>
      <c r="D3059" s="109">
        <f>'Terminated loans'!H2249</f>
        <v>143624560</v>
      </c>
      <c r="E3059" s="109">
        <f>'Terminated loans'!I2249</f>
        <v>99</v>
      </c>
      <c r="F3059" s="109" t="str">
        <f>'Terminated loans'!J2249</f>
        <v>LOWTUN S B(SL 2972)</v>
      </c>
      <c r="G3059" s="547" t="str">
        <f t="shared" si="1328"/>
        <v>E1</v>
      </c>
      <c r="H3059" s="111">
        <f>'Terminated loans'!L2249</f>
        <v>41513</v>
      </c>
      <c r="I3059" s="111">
        <f>IF(B3059="VELS",'Terminated loans'!M2249,'Terminated loans'!B2249)</f>
        <v>42794</v>
      </c>
      <c r="J3059" s="34">
        <f t="shared" si="1371"/>
        <v>42</v>
      </c>
      <c r="K3059" s="34">
        <f t="shared" si="1367"/>
        <v>87</v>
      </c>
      <c r="L3059" s="34">
        <f t="shared" si="1368"/>
        <v>42</v>
      </c>
      <c r="M3059" s="34">
        <f t="shared" si="1369"/>
        <v>42</v>
      </c>
      <c r="N3059" s="52">
        <f t="shared" si="1370"/>
        <v>42</v>
      </c>
      <c r="O3059" s="352">
        <f>+'Terminated loans'!S2249</f>
        <v>1705317</v>
      </c>
      <c r="P3059" s="112">
        <f>+'Terminated loans'!T2249</f>
        <v>0.03</v>
      </c>
      <c r="Q3059" s="536">
        <f t="shared" si="1329"/>
        <v>7.3999999999999996E-2</v>
      </c>
      <c r="R3059" s="222">
        <f t="shared" si="1372"/>
        <v>42822.414755563346</v>
      </c>
      <c r="S3059" s="36">
        <f t="shared" si="1373"/>
        <v>1580236.6154065933</v>
      </c>
      <c r="T3059" s="36">
        <f t="shared" si="1374"/>
        <v>125080.38459340669</v>
      </c>
      <c r="U3059" s="36">
        <f t="shared" si="1375"/>
        <v>218304.80432706745</v>
      </c>
      <c r="V3059" s="36">
        <f t="shared" si="1376"/>
        <v>93224.419733660528</v>
      </c>
      <c r="W3059" s="37">
        <f t="shared" si="1377"/>
        <v>125080.38459340692</v>
      </c>
      <c r="X3059" s="36">
        <f t="shared" si="1378"/>
        <v>125080.38459340669</v>
      </c>
      <c r="Y3059" s="276">
        <f t="shared" si="1379"/>
        <v>125080.38459340692</v>
      </c>
      <c r="Z3059" s="36">
        <f t="shared" si="1380"/>
        <v>218304.80432706745</v>
      </c>
      <c r="AA3059" s="36">
        <f t="shared" si="1381"/>
        <v>93224.419733660528</v>
      </c>
      <c r="AB3059" s="38">
        <f t="shared" si="1366"/>
        <v>2.3283064365386963E-10</v>
      </c>
      <c r="AD3059" s="353">
        <f t="shared" si="1382"/>
        <v>42</v>
      </c>
      <c r="AH3059" s="107"/>
    </row>
    <row r="3060" spans="1:34">
      <c r="A3060" s="533"/>
      <c r="C3060" s="67" t="str">
        <f>'Terminated loans'!F2250</f>
        <v>E</v>
      </c>
      <c r="D3060" s="109">
        <f>'Terminated loans'!H2250</f>
        <v>143980839</v>
      </c>
      <c r="E3060" s="109">
        <f>'Terminated loans'!I2250</f>
        <v>98</v>
      </c>
      <c r="F3060" s="109" t="str">
        <f>'Terminated loans'!J2250</f>
        <v>RAMDOUR B H</v>
      </c>
      <c r="G3060" s="547" t="str">
        <f t="shared" si="1328"/>
        <v>D2</v>
      </c>
      <c r="H3060" s="111">
        <f>'Terminated loans'!L2250</f>
        <v>41333</v>
      </c>
      <c r="I3060" s="111">
        <f>IF(B3060="VELS",'Terminated loans'!M2250,'Terminated loans'!B2250)</f>
        <v>42794</v>
      </c>
      <c r="J3060" s="34">
        <f t="shared" si="1371"/>
        <v>48</v>
      </c>
      <c r="K3060" s="34">
        <f t="shared" si="1367"/>
        <v>93</v>
      </c>
      <c r="L3060" s="34">
        <f t="shared" si="1368"/>
        <v>48</v>
      </c>
      <c r="M3060" s="34">
        <f t="shared" si="1369"/>
        <v>48</v>
      </c>
      <c r="N3060" s="52">
        <f t="shared" si="1370"/>
        <v>48</v>
      </c>
      <c r="O3060" s="352">
        <f>+'Terminated loans'!S2250</f>
        <v>234938</v>
      </c>
      <c r="P3060" s="112">
        <f>+'Terminated loans'!T2250</f>
        <v>0.05</v>
      </c>
      <c r="Q3060" s="536">
        <f t="shared" si="1329"/>
        <v>9.4E-2</v>
      </c>
      <c r="R3060" s="222">
        <f t="shared" si="1372"/>
        <v>5410.4561729005518</v>
      </c>
      <c r="S3060" s="36">
        <f t="shared" si="1373"/>
        <v>215767.41021939318</v>
      </c>
      <c r="T3060" s="36">
        <f t="shared" si="1374"/>
        <v>19170.589780606824</v>
      </c>
      <c r="U3060" s="36">
        <f t="shared" si="1375"/>
        <v>43934.486079834373</v>
      </c>
      <c r="V3060" s="36">
        <f t="shared" si="1376"/>
        <v>24763.896299226501</v>
      </c>
      <c r="W3060" s="37">
        <f t="shared" si="1377"/>
        <v>19170.589780607872</v>
      </c>
      <c r="X3060" s="36">
        <f t="shared" si="1378"/>
        <v>19170.589780606824</v>
      </c>
      <c r="Y3060" s="276">
        <f t="shared" si="1379"/>
        <v>19170.589780607872</v>
      </c>
      <c r="Z3060" s="36">
        <f t="shared" si="1380"/>
        <v>43934.486079834373</v>
      </c>
      <c r="AA3060" s="36">
        <f t="shared" si="1381"/>
        <v>24763.896299226501</v>
      </c>
      <c r="AB3060" s="38">
        <f t="shared" si="1366"/>
        <v>1.0477378964424133E-9</v>
      </c>
      <c r="AD3060" s="353">
        <f t="shared" si="1382"/>
        <v>48</v>
      </c>
      <c r="AH3060" s="107"/>
    </row>
    <row r="3061" spans="1:34">
      <c r="A3061" s="533"/>
      <c r="C3061" s="67" t="str">
        <f>'Terminated loans'!F2251</f>
        <v>E</v>
      </c>
      <c r="D3061" s="109">
        <f>'Terminated loans'!H2251</f>
        <v>143982823</v>
      </c>
      <c r="E3061" s="109">
        <f>'Terminated loans'!I2251</f>
        <v>98</v>
      </c>
      <c r="F3061" s="109" t="str">
        <f>'Terminated loans'!J2251</f>
        <v>PASNIN Y D</v>
      </c>
      <c r="G3061" s="547" t="str">
        <f t="shared" si="1328"/>
        <v>E2</v>
      </c>
      <c r="H3061" s="111">
        <f>'Terminated loans'!L2251</f>
        <v>41724</v>
      </c>
      <c r="I3061" s="111">
        <f>IF(B3061="VELS",'Terminated loans'!M2251,'Terminated loans'!B2251)</f>
        <v>42794</v>
      </c>
      <c r="J3061" s="34">
        <f t="shared" si="1371"/>
        <v>35</v>
      </c>
      <c r="K3061" s="34">
        <f t="shared" si="1367"/>
        <v>80</v>
      </c>
      <c r="L3061" s="34">
        <f t="shared" si="1368"/>
        <v>35</v>
      </c>
      <c r="M3061" s="34">
        <f t="shared" si="1369"/>
        <v>35</v>
      </c>
      <c r="N3061" s="52">
        <f t="shared" si="1370"/>
        <v>35</v>
      </c>
      <c r="O3061" s="352">
        <f>+'Terminated loans'!S2251</f>
        <v>203463</v>
      </c>
      <c r="P3061" s="112">
        <f>+'Terminated loans'!T2251</f>
        <v>0.05</v>
      </c>
      <c r="Q3061" s="536">
        <f t="shared" si="1329"/>
        <v>9.1499999999999998E-2</v>
      </c>
      <c r="R3061" s="222">
        <f t="shared" si="1372"/>
        <v>6259.4899589311508</v>
      </c>
      <c r="S3061" s="36">
        <f t="shared" si="1373"/>
        <v>191647.62022649593</v>
      </c>
      <c r="T3061" s="36">
        <f t="shared" si="1374"/>
        <v>11815.379773504072</v>
      </c>
      <c r="U3061" s="36">
        <f t="shared" si="1375"/>
        <v>27434.528336094227</v>
      </c>
      <c r="V3061" s="36">
        <f t="shared" si="1376"/>
        <v>15619.148562590271</v>
      </c>
      <c r="W3061" s="37">
        <f t="shared" si="1377"/>
        <v>11815.379773503955</v>
      </c>
      <c r="X3061" s="36">
        <f t="shared" si="1378"/>
        <v>11815.379773504072</v>
      </c>
      <c r="Y3061" s="276">
        <f t="shared" si="1379"/>
        <v>11815.379773503955</v>
      </c>
      <c r="Z3061" s="36">
        <f t="shared" si="1380"/>
        <v>27434.528336094227</v>
      </c>
      <c r="AA3061" s="36">
        <f t="shared" si="1381"/>
        <v>15619.148562590271</v>
      </c>
      <c r="AB3061" s="38">
        <f t="shared" si="1366"/>
        <v>-1.1641532182693481E-10</v>
      </c>
      <c r="AD3061" s="353">
        <f t="shared" si="1382"/>
        <v>35</v>
      </c>
      <c r="AH3061" s="107"/>
    </row>
    <row r="3062" spans="1:34">
      <c r="A3062" s="533"/>
      <c r="C3062" s="67" t="str">
        <f>'Terminated loans'!F2252</f>
        <v>E</v>
      </c>
      <c r="D3062" s="109">
        <f>'Terminated loans'!H2252</f>
        <v>143983242</v>
      </c>
      <c r="E3062" s="109">
        <f>'Terminated loans'!I2252</f>
        <v>98</v>
      </c>
      <c r="F3062" s="109" t="str">
        <f>'Terminated loans'!J2252</f>
        <v>RAMMONDHUR M(MUACC101042)</v>
      </c>
      <c r="G3062" s="547" t="str">
        <f t="shared" si="1328"/>
        <v>E2</v>
      </c>
      <c r="H3062" s="111">
        <f>'Terminated loans'!L2252</f>
        <v>41743</v>
      </c>
      <c r="I3062" s="111">
        <f>IF(B3062="VELS",'Terminated loans'!M2252,'Terminated loans'!B2252)</f>
        <v>42794</v>
      </c>
      <c r="J3062" s="34">
        <f t="shared" si="1371"/>
        <v>35</v>
      </c>
      <c r="K3062" s="34">
        <f t="shared" si="1367"/>
        <v>80</v>
      </c>
      <c r="L3062" s="34">
        <f t="shared" si="1368"/>
        <v>35</v>
      </c>
      <c r="M3062" s="34">
        <f t="shared" si="1369"/>
        <v>35</v>
      </c>
      <c r="N3062" s="52">
        <f t="shared" si="1370"/>
        <v>35</v>
      </c>
      <c r="O3062" s="352">
        <f>+'Terminated loans'!S2252</f>
        <v>92076</v>
      </c>
      <c r="P3062" s="112">
        <f>+'Terminated loans'!T2252</f>
        <v>0.05</v>
      </c>
      <c r="Q3062" s="536">
        <f t="shared" si="1329"/>
        <v>9.1499999999999998E-2</v>
      </c>
      <c r="R3062" s="222">
        <f t="shared" si="1372"/>
        <v>2832.6958585027478</v>
      </c>
      <c r="S3062" s="36">
        <f t="shared" si="1373"/>
        <v>86729.01844549051</v>
      </c>
      <c r="T3062" s="36">
        <f t="shared" si="1374"/>
        <v>5346.9815545094898</v>
      </c>
      <c r="U3062" s="36">
        <f t="shared" si="1375"/>
        <v>12415.336602105614</v>
      </c>
      <c r="V3062" s="36">
        <f t="shared" si="1376"/>
        <v>7068.3550475961674</v>
      </c>
      <c r="W3062" s="37">
        <f t="shared" si="1377"/>
        <v>5346.9815545094461</v>
      </c>
      <c r="X3062" s="36">
        <f t="shared" si="1378"/>
        <v>5346.9815545094898</v>
      </c>
      <c r="Y3062" s="276">
        <f t="shared" si="1379"/>
        <v>5346.9815545094461</v>
      </c>
      <c r="Z3062" s="36">
        <f t="shared" si="1380"/>
        <v>12415.336602105614</v>
      </c>
      <c r="AA3062" s="36">
        <f t="shared" si="1381"/>
        <v>7068.3550475961674</v>
      </c>
      <c r="AB3062" s="38">
        <f t="shared" si="1366"/>
        <v>-4.3655745685100555E-11</v>
      </c>
      <c r="AD3062" s="353">
        <f t="shared" si="1382"/>
        <v>35</v>
      </c>
      <c r="AH3062" s="107"/>
    </row>
    <row r="3063" spans="1:34">
      <c r="A3063" s="533"/>
      <c r="C3063" s="67" t="str">
        <f>'Terminated loans'!F2253</f>
        <v>E</v>
      </c>
      <c r="D3063" s="109">
        <f>'Terminated loans'!H2253</f>
        <v>143993493</v>
      </c>
      <c r="E3063" s="109">
        <f>'Terminated loans'!I2253</f>
        <v>98</v>
      </c>
      <c r="F3063" s="109" t="str">
        <f>'Terminated loans'!J2253</f>
        <v>LOLLMUN J B</v>
      </c>
      <c r="G3063" s="547" t="str">
        <f t="shared" si="1328"/>
        <v>B2</v>
      </c>
      <c r="H3063" s="111">
        <f>'Terminated loans'!L2253</f>
        <v>40483</v>
      </c>
      <c r="I3063" s="111">
        <f>IF(B3063="VELS",'Terminated loans'!M2253,'Terminated loans'!B2253)</f>
        <v>42794</v>
      </c>
      <c r="J3063" s="34">
        <f t="shared" si="1371"/>
        <v>76</v>
      </c>
      <c r="K3063" s="34">
        <f t="shared" si="1367"/>
        <v>121</v>
      </c>
      <c r="L3063" s="34">
        <f t="shared" si="1368"/>
        <v>60</v>
      </c>
      <c r="M3063" s="34">
        <f t="shared" si="1369"/>
        <v>60</v>
      </c>
      <c r="N3063" s="52">
        <f t="shared" si="1370"/>
        <v>60</v>
      </c>
      <c r="O3063" s="352">
        <f>+'Terminated loans'!S2253</f>
        <v>470782</v>
      </c>
      <c r="P3063" s="112">
        <f>+'Terminated loans'!T2253</f>
        <v>0.05</v>
      </c>
      <c r="Q3063" s="536">
        <f t="shared" si="1329"/>
        <v>9.4E-2</v>
      </c>
      <c r="R3063" s="222">
        <f t="shared" si="1372"/>
        <v>8884.2371173947558</v>
      </c>
      <c r="S3063" s="36">
        <f t="shared" si="1373"/>
        <v>424007.35930683493</v>
      </c>
      <c r="T3063" s="36">
        <f t="shared" si="1374"/>
        <v>46774.640693165071</v>
      </c>
      <c r="U3063" s="36">
        <f t="shared" si="1375"/>
        <v>109046.86773685238</v>
      </c>
      <c r="V3063" s="36">
        <f t="shared" si="1376"/>
        <v>62272.227043685387</v>
      </c>
      <c r="W3063" s="37">
        <f t="shared" si="1377"/>
        <v>46774.640693166992</v>
      </c>
      <c r="X3063" s="36">
        <f t="shared" si="1378"/>
        <v>46774.640693165071</v>
      </c>
      <c r="Y3063" s="276">
        <f t="shared" si="1379"/>
        <v>46774.640693166992</v>
      </c>
      <c r="Z3063" s="36">
        <f t="shared" si="1380"/>
        <v>109046.86773685238</v>
      </c>
      <c r="AA3063" s="36">
        <f t="shared" si="1381"/>
        <v>62272.227043685387</v>
      </c>
      <c r="AB3063" s="38">
        <f t="shared" si="1366"/>
        <v>1.9208528101444244E-9</v>
      </c>
      <c r="AD3063" s="353">
        <f t="shared" si="1382"/>
        <v>60</v>
      </c>
      <c r="AH3063" s="107"/>
    </row>
    <row r="3064" spans="1:34">
      <c r="A3064" s="533"/>
      <c r="C3064" s="67" t="str">
        <f>'Terminated loans'!F2254</f>
        <v>E</v>
      </c>
      <c r="D3064" s="109">
        <f>'Terminated loans'!H2254</f>
        <v>143997111</v>
      </c>
      <c r="E3064" s="109">
        <f>'Terminated loans'!I2254</f>
        <v>98</v>
      </c>
      <c r="F3064" s="109" t="str">
        <f>'Terminated loans'!J2254</f>
        <v>SOOKUN H D</v>
      </c>
      <c r="G3064" s="547" t="str">
        <f t="shared" si="1328"/>
        <v>C2</v>
      </c>
      <c r="H3064" s="111">
        <f>'Terminated loans'!L2254</f>
        <v>40976</v>
      </c>
      <c r="I3064" s="111">
        <f>IF(B3064="VELS",'Terminated loans'!M2254,'Terminated loans'!B2254)</f>
        <v>42794</v>
      </c>
      <c r="J3064" s="34">
        <f t="shared" si="1371"/>
        <v>60</v>
      </c>
      <c r="K3064" s="34">
        <f t="shared" si="1367"/>
        <v>105</v>
      </c>
      <c r="L3064" s="34">
        <f t="shared" si="1368"/>
        <v>60</v>
      </c>
      <c r="M3064" s="34">
        <f t="shared" si="1369"/>
        <v>60</v>
      </c>
      <c r="N3064" s="52">
        <f t="shared" si="1370"/>
        <v>60</v>
      </c>
      <c r="O3064" s="352">
        <f>+'Terminated loans'!S2254</f>
        <v>200249</v>
      </c>
      <c r="P3064" s="112">
        <f>+'Terminated loans'!T2254</f>
        <v>0.05</v>
      </c>
      <c r="Q3064" s="536">
        <f t="shared" si="1329"/>
        <v>9.9000000000000005E-2</v>
      </c>
      <c r="R3064" s="222">
        <f t="shared" si="1372"/>
        <v>3778.945665979546</v>
      </c>
      <c r="S3064" s="36">
        <f t="shared" si="1373"/>
        <v>178270.03079465864</v>
      </c>
      <c r="T3064" s="36">
        <f t="shared" si="1374"/>
        <v>21978.96920534136</v>
      </c>
      <c r="U3064" s="36">
        <f t="shared" si="1375"/>
        <v>48466.709164116735</v>
      </c>
      <c r="V3064" s="36">
        <f t="shared" si="1376"/>
        <v>26487.739958772756</v>
      </c>
      <c r="W3064" s="37">
        <f t="shared" si="1377"/>
        <v>21978.969205343979</v>
      </c>
      <c r="X3064" s="36">
        <f t="shared" si="1378"/>
        <v>21978.96920534136</v>
      </c>
      <c r="Y3064" s="276">
        <f t="shared" si="1379"/>
        <v>21978.969205343979</v>
      </c>
      <c r="Z3064" s="36">
        <f t="shared" si="1380"/>
        <v>48466.709164116735</v>
      </c>
      <c r="AA3064" s="36">
        <f t="shared" si="1381"/>
        <v>26487.739958772756</v>
      </c>
      <c r="AB3064" s="38">
        <f t="shared" si="1366"/>
        <v>2.6193447411060333E-9</v>
      </c>
      <c r="AD3064" s="353">
        <f t="shared" si="1382"/>
        <v>60</v>
      </c>
      <c r="AH3064" s="107"/>
    </row>
    <row r="3065" spans="1:34">
      <c r="A3065" s="533"/>
      <c r="C3065" s="67" t="str">
        <f>'Terminated loans'!F2255</f>
        <v>E</v>
      </c>
      <c r="D3065" s="109">
        <f>'Terminated loans'!H2255</f>
        <v>143997588</v>
      </c>
      <c r="E3065" s="109">
        <f>'Terminated loans'!I2255</f>
        <v>98</v>
      </c>
      <c r="F3065" s="109" t="str">
        <f>'Terminated loans'!J2255</f>
        <v>YIN HONG LUN M J</v>
      </c>
      <c r="G3065" s="547" t="str">
        <f t="shared" si="1328"/>
        <v>C2</v>
      </c>
      <c r="H3065" s="111">
        <f>'Terminated loans'!L2255</f>
        <v>40981</v>
      </c>
      <c r="I3065" s="111">
        <f>IF(B3065="VELS",'Terminated loans'!M2255,'Terminated loans'!B2255)</f>
        <v>42794</v>
      </c>
      <c r="J3065" s="34">
        <f t="shared" si="1371"/>
        <v>60</v>
      </c>
      <c r="K3065" s="34">
        <f t="shared" si="1367"/>
        <v>105</v>
      </c>
      <c r="L3065" s="34">
        <f t="shared" si="1368"/>
        <v>60</v>
      </c>
      <c r="M3065" s="34">
        <f t="shared" si="1369"/>
        <v>60</v>
      </c>
      <c r="N3065" s="52">
        <f t="shared" si="1370"/>
        <v>60</v>
      </c>
      <c r="O3065" s="352">
        <f>+'Terminated loans'!S2255</f>
        <v>230223</v>
      </c>
      <c r="P3065" s="112">
        <f>+'Terminated loans'!T2255</f>
        <v>0.05</v>
      </c>
      <c r="Q3065" s="536">
        <f t="shared" si="1329"/>
        <v>9.9000000000000005E-2</v>
      </c>
      <c r="R3065" s="222">
        <f t="shared" si="1372"/>
        <v>4344.5920232251292</v>
      </c>
      <c r="S3065" s="36">
        <f t="shared" si="1373"/>
        <v>204954.13859564188</v>
      </c>
      <c r="T3065" s="36">
        <f t="shared" si="1374"/>
        <v>25268.861404358118</v>
      </c>
      <c r="U3065" s="36">
        <f t="shared" si="1375"/>
        <v>55721.382797868893</v>
      </c>
      <c r="V3065" s="36">
        <f t="shared" si="1376"/>
        <v>30452.521393507748</v>
      </c>
      <c r="W3065" s="37">
        <f t="shared" si="1377"/>
        <v>25268.861404361145</v>
      </c>
      <c r="X3065" s="36">
        <f t="shared" si="1378"/>
        <v>25268.861404358118</v>
      </c>
      <c r="Y3065" s="276">
        <f t="shared" si="1379"/>
        <v>25268.861404361145</v>
      </c>
      <c r="Z3065" s="36">
        <f t="shared" si="1380"/>
        <v>55721.382797868893</v>
      </c>
      <c r="AA3065" s="36">
        <f t="shared" si="1381"/>
        <v>30452.521393507748</v>
      </c>
      <c r="AB3065" s="38">
        <f t="shared" si="1366"/>
        <v>3.0267983675003052E-9</v>
      </c>
      <c r="AD3065" s="353">
        <f t="shared" si="1382"/>
        <v>60</v>
      </c>
      <c r="AH3065" s="107"/>
    </row>
    <row r="3066" spans="1:34">
      <c r="A3066" s="533"/>
      <c r="C3066" s="67" t="str">
        <f>'Terminated loans'!F2256</f>
        <v>E</v>
      </c>
      <c r="D3066" s="109">
        <f>'Terminated loans'!H2256</f>
        <v>143997790</v>
      </c>
      <c r="E3066" s="109">
        <f>'Terminated loans'!I2256</f>
        <v>98</v>
      </c>
      <c r="F3066" s="109" t="str">
        <f>'Terminated loans'!J2256</f>
        <v>CHIA YIN CHEONG L F</v>
      </c>
      <c r="G3066" s="547" t="str">
        <f t="shared" si="1328"/>
        <v>C2</v>
      </c>
      <c r="H3066" s="111">
        <f>'Terminated loans'!L2256</f>
        <v>40973</v>
      </c>
      <c r="I3066" s="111">
        <f>IF(B3066="VELS",'Terminated loans'!M2256,'Terminated loans'!B2256)</f>
        <v>42794</v>
      </c>
      <c r="J3066" s="34">
        <f t="shared" ref="J3066:J3068" si="1383">ROUND((I3066-H3066)/365*12,0)</f>
        <v>60</v>
      </c>
      <c r="K3066" s="34">
        <f t="shared" si="1367"/>
        <v>105</v>
      </c>
      <c r="L3066" s="34">
        <f t="shared" si="1368"/>
        <v>60</v>
      </c>
      <c r="M3066" s="34">
        <f t="shared" si="1369"/>
        <v>60</v>
      </c>
      <c r="N3066" s="52">
        <f t="shared" si="1370"/>
        <v>60</v>
      </c>
      <c r="O3066" s="352">
        <f>+'Terminated loans'!S2256</f>
        <v>200583</v>
      </c>
      <c r="P3066" s="112">
        <f>+'Terminated loans'!T2256</f>
        <v>0.05</v>
      </c>
      <c r="Q3066" s="536">
        <f t="shared" si="1329"/>
        <v>9.9000000000000005E-2</v>
      </c>
      <c r="R3066" s="222">
        <f t="shared" ref="R3066:R3068" si="1384">PMT(P3066/12,L3066,-O3066,0,0)</f>
        <v>3785.2486580166455</v>
      </c>
      <c r="S3066" s="36">
        <f t="shared" ref="S3066:S3068" si="1385">(-PV(Q3066/12,L3066,R3066,0,0))</f>
        <v>178567.37155683676</v>
      </c>
      <c r="T3066" s="36">
        <f t="shared" ref="T3066:T3068" si="1386">O3066-S3066</f>
        <v>22015.628443163238</v>
      </c>
      <c r="U3066" s="36">
        <f t="shared" ref="U3066:U3068" si="1387">-IF(OR(Q3066="",Q3066=0),0,(CUMIPMT(Q3066/12,L3066,S3066,1,M3066,0)))</f>
        <v>48547.547924164537</v>
      </c>
      <c r="V3066" s="36">
        <f t="shared" ref="V3066:V3068" si="1388">-IF(OR(P3066="",P3066=0),0,(CUMIPMT(P3066/12,L3066,O3066,1,M3066,0)))</f>
        <v>26531.919480998738</v>
      </c>
      <c r="W3066" s="37">
        <f t="shared" ref="W3066:W3068" si="1389">IF(ISERROR(U3066-V3066),0,U3066-V3066)</f>
        <v>22015.628443165799</v>
      </c>
      <c r="X3066" s="36">
        <f t="shared" ref="X3066:X3068" si="1390">IF(C3066="O",T3066/AD3066*N3066,T3066)</f>
        <v>22015.628443163238</v>
      </c>
      <c r="Y3066" s="276">
        <f t="shared" ref="Y3066:Y3068" si="1391">W3066</f>
        <v>22015.628443165799</v>
      </c>
      <c r="Z3066" s="36">
        <f t="shared" ref="Z3066:Z3068" si="1392">-IF(OR(Q3066="",Q3066=0),0,(CUMIPMT(Q3066/12,L3066,S3066,1,L3066,0)))</f>
        <v>48547.547924164537</v>
      </c>
      <c r="AA3066" s="36">
        <f t="shared" ref="AA3066:AA3068" si="1393">-IF(OR(P3066="",P3066=0),0,(CUMIPMT(P3066/12,L3066,O3066,1,L3066,0)))</f>
        <v>26531.919480998738</v>
      </c>
      <c r="AB3066" s="38">
        <f t="shared" si="1366"/>
        <v>2.5611370801925659E-9</v>
      </c>
      <c r="AD3066" s="353">
        <f>IF(L3066&gt;$J$2,$J$2,L3066)</f>
        <v>60</v>
      </c>
      <c r="AH3066" s="107"/>
    </row>
    <row r="3067" spans="1:34">
      <c r="A3067" s="533"/>
      <c r="C3067" s="67" t="str">
        <f>'Terminated loans'!F2257</f>
        <v>E</v>
      </c>
      <c r="D3067" s="109">
        <f>'Terminated loans'!H2257</f>
        <v>143999262</v>
      </c>
      <c r="E3067" s="109">
        <f>'Terminated loans'!I2257</f>
        <v>98</v>
      </c>
      <c r="F3067" s="109" t="str">
        <f>'Terminated loans'!J2257</f>
        <v>NUNKOO B M</v>
      </c>
      <c r="G3067" s="547" t="str">
        <f t="shared" si="1328"/>
        <v>D2</v>
      </c>
      <c r="H3067" s="111">
        <f>'Terminated loans'!L2257</f>
        <v>41151</v>
      </c>
      <c r="I3067" s="111">
        <f>IF(B3067="VELS",'Terminated loans'!M2257,'Terminated loans'!B2257)</f>
        <v>42794</v>
      </c>
      <c r="J3067" s="34">
        <f t="shared" si="1383"/>
        <v>54</v>
      </c>
      <c r="K3067" s="34">
        <f t="shared" si="1367"/>
        <v>99</v>
      </c>
      <c r="L3067" s="34">
        <f t="shared" si="1368"/>
        <v>54</v>
      </c>
      <c r="M3067" s="34">
        <f t="shared" si="1369"/>
        <v>54</v>
      </c>
      <c r="N3067" s="52">
        <f t="shared" si="1370"/>
        <v>54</v>
      </c>
      <c r="O3067" s="352">
        <f>+'Terminated loans'!S2257</f>
        <v>243443</v>
      </c>
      <c r="P3067" s="112">
        <f>+'Terminated loans'!T2257</f>
        <v>0.05</v>
      </c>
      <c r="Q3067" s="536">
        <f t="shared" si="1329"/>
        <v>9.4E-2</v>
      </c>
      <c r="R3067" s="222">
        <f t="shared" si="1384"/>
        <v>5043.7257455587696</v>
      </c>
      <c r="S3067" s="36">
        <f t="shared" si="1385"/>
        <v>221392.18014595672</v>
      </c>
      <c r="T3067" s="36">
        <f t="shared" si="1386"/>
        <v>22050.819854043279</v>
      </c>
      <c r="U3067" s="36">
        <f t="shared" si="1387"/>
        <v>50969.010114217701</v>
      </c>
      <c r="V3067" s="36">
        <f t="shared" si="1388"/>
        <v>28918.190260173578</v>
      </c>
      <c r="W3067" s="37">
        <f t="shared" si="1389"/>
        <v>22050.819854044123</v>
      </c>
      <c r="X3067" s="36">
        <f t="shared" si="1390"/>
        <v>22050.819854043279</v>
      </c>
      <c r="Y3067" s="276">
        <f t="shared" si="1391"/>
        <v>22050.819854044123</v>
      </c>
      <c r="Z3067" s="36">
        <f t="shared" si="1392"/>
        <v>50969.010114217701</v>
      </c>
      <c r="AA3067" s="36">
        <f t="shared" si="1393"/>
        <v>28918.190260173578</v>
      </c>
      <c r="AB3067" s="38">
        <f t="shared" si="1366"/>
        <v>8.440110832452774E-10</v>
      </c>
      <c r="AD3067" s="353">
        <f>IF(L3067&gt;$J$2,$J$2,L3067)</f>
        <v>54</v>
      </c>
      <c r="AH3067" s="107"/>
    </row>
    <row r="3068" spans="1:34">
      <c r="A3068" s="533"/>
      <c r="C3068" s="67" t="str">
        <f>'Terminated loans'!F2258</f>
        <v>E</v>
      </c>
      <c r="D3068" s="109">
        <f>'Terminated loans'!H2258</f>
        <v>143986829</v>
      </c>
      <c r="E3068" s="109">
        <f>'Terminated loans'!I2258</f>
        <v>98</v>
      </c>
      <c r="F3068" s="109" t="str">
        <f>'Terminated loans'!J2258</f>
        <v>PASNIN Y D</v>
      </c>
      <c r="G3068" s="547" t="str">
        <f t="shared" si="1328"/>
        <v>F2</v>
      </c>
      <c r="H3068" s="111">
        <f>'Terminated loans'!L2258</f>
        <v>42550</v>
      </c>
      <c r="I3068" s="111">
        <f>IF(B3068="VELS",'Terminated loans'!M2258,'Terminated loans'!B2258)</f>
        <v>42794</v>
      </c>
      <c r="J3068" s="34">
        <f t="shared" si="1383"/>
        <v>8</v>
      </c>
      <c r="K3068" s="34">
        <f t="shared" si="1367"/>
        <v>53</v>
      </c>
      <c r="L3068" s="34">
        <f t="shared" si="1368"/>
        <v>8</v>
      </c>
      <c r="M3068" s="34">
        <f t="shared" si="1369"/>
        <v>8</v>
      </c>
      <c r="N3068" s="52">
        <f t="shared" si="1370"/>
        <v>8</v>
      </c>
      <c r="O3068" s="352">
        <f>+'Terminated loans'!S2258</f>
        <v>71143</v>
      </c>
      <c r="P3068" s="112">
        <f>+'Terminated loans'!T2258</f>
        <v>0.05</v>
      </c>
      <c r="Q3068" s="536">
        <f t="shared" si="1329"/>
        <v>8.8999999999999996E-2</v>
      </c>
      <c r="R3068" s="222">
        <f t="shared" si="1384"/>
        <v>9060.4252556364827</v>
      </c>
      <c r="S3068" s="36">
        <f t="shared" si="1385"/>
        <v>70122.876427033916</v>
      </c>
      <c r="T3068" s="36">
        <f t="shared" si="1386"/>
        <v>1020.1235729660839</v>
      </c>
      <c r="U3068" s="36">
        <f t="shared" si="1387"/>
        <v>2360.5256180576835</v>
      </c>
      <c r="V3068" s="36">
        <f t="shared" si="1388"/>
        <v>1340.4020450918615</v>
      </c>
      <c r="W3068" s="37">
        <f t="shared" si="1389"/>
        <v>1020.1235729658219</v>
      </c>
      <c r="X3068" s="36">
        <f t="shared" si="1390"/>
        <v>1020.1235729660839</v>
      </c>
      <c r="Y3068" s="276">
        <f t="shared" si="1391"/>
        <v>1020.1235729658219</v>
      </c>
      <c r="Z3068" s="36">
        <f t="shared" si="1392"/>
        <v>2360.5256180576835</v>
      </c>
      <c r="AA3068" s="36">
        <f t="shared" si="1393"/>
        <v>1340.4020450918615</v>
      </c>
      <c r="AB3068" s="38">
        <f t="shared" si="1366"/>
        <v>-2.6193447411060333E-10</v>
      </c>
      <c r="AD3068" s="353">
        <f>IF(L3068&gt;$J$2,$J$2,L3068)</f>
        <v>8</v>
      </c>
      <c r="AH3068" s="107"/>
    </row>
    <row r="3069" spans="1:34">
      <c r="A3069" s="533"/>
      <c r="C3069" s="67" t="str">
        <f>'Terminated loans'!F2259</f>
        <v>E</v>
      </c>
      <c r="D3069" s="109">
        <f>'Terminated loans'!H2259</f>
        <v>143989712</v>
      </c>
      <c r="E3069" s="109">
        <f>'Terminated loans'!I2259</f>
        <v>99</v>
      </c>
      <c r="F3069" s="109" t="str">
        <f>'Terminated loans'!J2259</f>
        <v>EMAMALLY YEARLY(SL2435)</v>
      </c>
      <c r="G3069" s="547" t="str">
        <f t="shared" ref="G3069:G3132" si="1394">IF(H3069&lt;$P$5,"A",IF(H3069&lt;$P$6,"B",IF(H3069&lt;$P$7,"C",IF(H3069&lt;$P$8,"D",IF(H3069&lt;$P$9,"E",IF(H3069&lt;$P$10,"F",IF(H3069&lt;$P$11,"G",IF(H3069&lt;$P$12,"I",IF(H3069&lt;$P$13,"J",IF(H3069&lt;$P$14,"K","L"))))))))))&amp;IF(OR(P3069=0,P3069&gt;=5%),2,1)</f>
        <v>C1</v>
      </c>
      <c r="H3069" s="111">
        <f>'Terminated loans'!L2259</f>
        <v>40694</v>
      </c>
      <c r="I3069" s="111">
        <f>IF(B3069="VELS",'Terminated loans'!M2259,'Terminated loans'!B2259)</f>
        <v>42794</v>
      </c>
      <c r="J3069" s="34">
        <f t="shared" ref="J3069" si="1395">ROUND((I3069-H3069)/365*12,0)</f>
        <v>69</v>
      </c>
      <c r="K3069" s="34">
        <f t="shared" si="1367"/>
        <v>114</v>
      </c>
      <c r="L3069" s="34">
        <f t="shared" si="1368"/>
        <v>69</v>
      </c>
      <c r="M3069" s="34">
        <f t="shared" si="1369"/>
        <v>69</v>
      </c>
      <c r="N3069" s="52">
        <f t="shared" si="1370"/>
        <v>69</v>
      </c>
      <c r="O3069" s="352">
        <f>+'Terminated loans'!S2259</f>
        <v>3520229</v>
      </c>
      <c r="P3069" s="112">
        <f>+'Terminated loans'!T2259</f>
        <v>0.03</v>
      </c>
      <c r="Q3069" s="536">
        <f t="shared" ref="Q3069:Q3132" si="1396">VLOOKUP(G3069,$O$3:$Q$28,3,FALSE)</f>
        <v>8.1500000000000003E-2</v>
      </c>
      <c r="R3069" s="222">
        <f t="shared" ref="R3069" si="1397">PMT(P3069/12,L3069,-O3069,0,0)</f>
        <v>55608.131466104009</v>
      </c>
      <c r="S3069" s="36">
        <f t="shared" ref="S3069" si="1398">(-PV(Q3069/12,L3069,R3069,0,0))</f>
        <v>3055203.4021399007</v>
      </c>
      <c r="T3069" s="36">
        <f t="shared" ref="T3069" si="1399">O3069-S3069</f>
        <v>465025.59786009928</v>
      </c>
      <c r="U3069" s="36">
        <f t="shared" ref="U3069" si="1400">-IF(OR(Q3069="",Q3069=0),0,(CUMIPMT(Q3069/12,L3069,S3069,1,M3069,0)))</f>
        <v>781757.66902132612</v>
      </c>
      <c r="V3069" s="36">
        <f t="shared" ref="V3069" si="1401">-IF(OR(P3069="",P3069=0),0,(CUMIPMT(P3069/12,L3069,O3069,1,M3069,0)))</f>
        <v>316732.07116117654</v>
      </c>
      <c r="W3069" s="37">
        <f t="shared" ref="W3069" si="1402">IF(ISERROR(U3069-V3069),0,U3069-V3069)</f>
        <v>465025.59786014957</v>
      </c>
      <c r="X3069" s="36">
        <f t="shared" ref="X3069" si="1403">IF(C3069="O",T3069/AD3069*N3069,T3069)</f>
        <v>465025.59786009928</v>
      </c>
      <c r="Y3069" s="276">
        <f t="shared" ref="Y3069" si="1404">W3069</f>
        <v>465025.59786014957</v>
      </c>
      <c r="Z3069" s="36">
        <f t="shared" ref="Z3069" si="1405">-IF(OR(Q3069="",Q3069=0),0,(CUMIPMT(Q3069/12,L3069,S3069,1,L3069,0)))</f>
        <v>781757.66902132612</v>
      </c>
      <c r="AA3069" s="36">
        <f t="shared" ref="AA3069" si="1406">-IF(OR(P3069="",P3069=0),0,(CUMIPMT(P3069/12,L3069,O3069,1,L3069,0)))</f>
        <v>316732.07116117654</v>
      </c>
      <c r="AB3069" s="38">
        <f t="shared" si="1366"/>
        <v>5.029141902923584E-8</v>
      </c>
      <c r="AD3069" s="353">
        <f t="shared" ref="AD3069" si="1407">IF(L3069&gt;$J$2,$J$2,L3069)</f>
        <v>69</v>
      </c>
      <c r="AH3069" s="107"/>
    </row>
    <row r="3070" spans="1:34">
      <c r="A3070" s="533"/>
      <c r="C3070" s="67" t="str">
        <f>'Terminated loans'!F2260</f>
        <v>N</v>
      </c>
      <c r="D3070" s="109">
        <f>'Terminated loans'!H2260</f>
        <v>143004414</v>
      </c>
      <c r="E3070" s="109">
        <f>'Terminated loans'!I2260</f>
        <v>99</v>
      </c>
      <c r="F3070" s="109" t="str">
        <f>'Terminated loans'!J2260</f>
        <v>BEESOON V OR S</v>
      </c>
      <c r="G3070" s="547" t="str">
        <f t="shared" si="1394"/>
        <v>A1</v>
      </c>
      <c r="H3070" s="111">
        <f>'Terminated loans'!L2260</f>
        <v>36865</v>
      </c>
      <c r="I3070" s="111">
        <f>IF(B3070="VELS",'Terminated loans'!M2260,'Terminated loans'!B2260)</f>
        <v>42825</v>
      </c>
      <c r="J3070" s="34">
        <f t="shared" ref="J3070:J3097" si="1408">ROUND((I3070-H3070)/365*12,0)</f>
        <v>196</v>
      </c>
      <c r="K3070" s="34">
        <f t="shared" si="1367"/>
        <v>240</v>
      </c>
      <c r="L3070" s="34">
        <f t="shared" si="1368"/>
        <v>180</v>
      </c>
      <c r="M3070" s="34">
        <f t="shared" si="1369"/>
        <v>180</v>
      </c>
      <c r="N3070" s="52">
        <f t="shared" si="1370"/>
        <v>180</v>
      </c>
      <c r="O3070" s="352">
        <f>+'Terminated loans'!S2260</f>
        <v>521292</v>
      </c>
      <c r="P3070" s="112">
        <f>+'Terminated loans'!T2260</f>
        <v>0.03</v>
      </c>
      <c r="Q3070" s="536">
        <f t="shared" si="1396"/>
        <v>8.6499999999999994E-2</v>
      </c>
      <c r="R3070" s="222">
        <f t="shared" ref="R3070:R3097" si="1409">PMT(P3070/12,L3070,-O3070,0,0)</f>
        <v>3599.9468442379398</v>
      </c>
      <c r="S3070" s="36">
        <f t="shared" ref="S3070:S3097" si="1410">(-PV(Q3070/12,L3070,R3070,0,0))</f>
        <v>362331.0335609761</v>
      </c>
      <c r="T3070" s="36">
        <f t="shared" ref="T3070:T3097" si="1411">O3070-S3070</f>
        <v>158960.9664390239</v>
      </c>
      <c r="U3070" s="36">
        <f t="shared" ref="U3070:U3097" si="1412">-IF(OR(Q3070="",Q3070=0),0,(CUMIPMT(Q3070/12,L3070,S3070,1,M3070,0)))</f>
        <v>285659.39840184955</v>
      </c>
      <c r="V3070" s="36">
        <f t="shared" ref="V3070:V3097" si="1413">-IF(OR(P3070="",P3070=0),0,(CUMIPMT(P3070/12,L3070,O3070,1,M3070,0)))</f>
        <v>126698.43196282926</v>
      </c>
      <c r="W3070" s="37">
        <f t="shared" ref="W3070:W3097" si="1414">IF(ISERROR(U3070-V3070),0,U3070-V3070)</f>
        <v>158960.9664390203</v>
      </c>
      <c r="X3070" s="36">
        <f t="shared" ref="X3070:X3097" si="1415">IF(C3070="O",T3070/AD3070*N3070,T3070)</f>
        <v>158960.9664390239</v>
      </c>
      <c r="Y3070" s="276">
        <f t="shared" ref="Y3070:Y3097" si="1416">W3070</f>
        <v>158960.9664390203</v>
      </c>
      <c r="Z3070" s="36">
        <f t="shared" ref="Z3070:Z3097" si="1417">-IF(OR(Q3070="",Q3070=0),0,(CUMIPMT(Q3070/12,L3070,S3070,1,L3070,0)))</f>
        <v>285659.39840184955</v>
      </c>
      <c r="AA3070" s="36">
        <f t="shared" ref="AA3070:AA3097" si="1418">-IF(OR(P3070="",P3070=0),0,(CUMIPMT(P3070/12,L3070,O3070,1,L3070,0)))</f>
        <v>126698.43196282926</v>
      </c>
      <c r="AB3070" s="38">
        <f t="shared" si="1366"/>
        <v>-3.6088749766349792E-9</v>
      </c>
      <c r="AD3070" s="353">
        <f t="shared" ref="AD3070:AD3097" si="1419">IF(L3070&gt;$J$2,$J$2,L3070)</f>
        <v>180</v>
      </c>
      <c r="AH3070" s="107"/>
    </row>
    <row r="3071" spans="1:34">
      <c r="A3071" s="533"/>
      <c r="C3071" s="67" t="str">
        <f>'Terminated loans'!F2261</f>
        <v>E</v>
      </c>
      <c r="D3071" s="109">
        <f>'Terminated loans'!H2261</f>
        <v>143030644</v>
      </c>
      <c r="E3071" s="109">
        <f>'Terminated loans'!I2261</f>
        <v>99</v>
      </c>
      <c r="F3071" s="109" t="str">
        <f>'Terminated loans'!J2261</f>
        <v>GUNGAH Y/P ISSUR H/LOAN</v>
      </c>
      <c r="G3071" s="547" t="str">
        <f t="shared" si="1394"/>
        <v>A1</v>
      </c>
      <c r="H3071" s="111">
        <f>'Terminated loans'!L2261</f>
        <v>39029</v>
      </c>
      <c r="I3071" s="111">
        <f>IF(B3071="VELS",'Terminated loans'!M2261,'Terminated loans'!B2261)</f>
        <v>42825</v>
      </c>
      <c r="J3071" s="34">
        <f t="shared" si="1408"/>
        <v>125</v>
      </c>
      <c r="K3071" s="34">
        <f t="shared" si="1367"/>
        <v>169</v>
      </c>
      <c r="L3071" s="34">
        <f t="shared" si="1368"/>
        <v>125</v>
      </c>
      <c r="M3071" s="34">
        <f t="shared" si="1369"/>
        <v>125</v>
      </c>
      <c r="N3071" s="52">
        <f t="shared" si="1370"/>
        <v>125</v>
      </c>
      <c r="O3071" s="352">
        <f>+'Terminated loans'!S2261</f>
        <v>2495923</v>
      </c>
      <c r="P3071" s="112">
        <f>+'Terminated loans'!T2261</f>
        <v>0.03</v>
      </c>
      <c r="Q3071" s="536">
        <f t="shared" si="1396"/>
        <v>8.6499999999999994E-2</v>
      </c>
      <c r="R3071" s="222">
        <f t="shared" si="1409"/>
        <v>23274.265920468384</v>
      </c>
      <c r="S3071" s="36">
        <f t="shared" si="1410"/>
        <v>1913189.3725849316</v>
      </c>
      <c r="T3071" s="36">
        <f t="shared" si="1411"/>
        <v>582733.62741506845</v>
      </c>
      <c r="U3071" s="36">
        <f t="shared" si="1412"/>
        <v>996093.86747359554</v>
      </c>
      <c r="V3071" s="36">
        <f t="shared" si="1413"/>
        <v>413360.24005854735</v>
      </c>
      <c r="W3071" s="37">
        <f t="shared" si="1414"/>
        <v>582733.62741504819</v>
      </c>
      <c r="X3071" s="36">
        <f t="shared" si="1415"/>
        <v>582733.62741506845</v>
      </c>
      <c r="Y3071" s="276">
        <f t="shared" si="1416"/>
        <v>582733.62741504819</v>
      </c>
      <c r="Z3071" s="36">
        <f t="shared" si="1417"/>
        <v>996093.86747359554</v>
      </c>
      <c r="AA3071" s="36">
        <f t="shared" si="1418"/>
        <v>413360.24005854735</v>
      </c>
      <c r="AB3071" s="38">
        <f t="shared" si="1366"/>
        <v>-2.0256265997886658E-8</v>
      </c>
      <c r="AD3071" s="353">
        <f t="shared" si="1419"/>
        <v>125</v>
      </c>
      <c r="AH3071" s="107"/>
    </row>
    <row r="3072" spans="1:34">
      <c r="A3072" s="533"/>
      <c r="C3072" s="67" t="str">
        <f>'Terminated loans'!F2262</f>
        <v>E</v>
      </c>
      <c r="D3072" s="109">
        <f>'Terminated loans'!H2262</f>
        <v>143035255</v>
      </c>
      <c r="E3072" s="109">
        <f>'Terminated loans'!I2262</f>
        <v>99</v>
      </c>
      <c r="F3072" s="109" t="str">
        <f>'Terminated loans'!J2262</f>
        <v>BHOYROO H(SL 1354)</v>
      </c>
      <c r="G3072" s="547" t="str">
        <f t="shared" si="1394"/>
        <v>A1</v>
      </c>
      <c r="H3072" s="111">
        <f>'Terminated loans'!L2262</f>
        <v>39878</v>
      </c>
      <c r="I3072" s="111">
        <f>IF(B3072="VELS",'Terminated loans'!M2262,'Terminated loans'!B2262)</f>
        <v>42825</v>
      </c>
      <c r="J3072" s="34">
        <f t="shared" si="1408"/>
        <v>97</v>
      </c>
      <c r="K3072" s="34">
        <f t="shared" si="1367"/>
        <v>141</v>
      </c>
      <c r="L3072" s="34">
        <f t="shared" si="1368"/>
        <v>97</v>
      </c>
      <c r="M3072" s="34">
        <f t="shared" si="1369"/>
        <v>97</v>
      </c>
      <c r="N3072" s="52">
        <f t="shared" si="1370"/>
        <v>97</v>
      </c>
      <c r="O3072" s="352">
        <f>+'Terminated loans'!S2262</f>
        <v>609970</v>
      </c>
      <c r="P3072" s="112">
        <f>+'Terminated loans'!T2262</f>
        <v>0.03</v>
      </c>
      <c r="Q3072" s="536">
        <f t="shared" si="1396"/>
        <v>8.6499999999999994E-2</v>
      </c>
      <c r="R3072" s="222">
        <f t="shared" si="1409"/>
        <v>7089.4178708781747</v>
      </c>
      <c r="S3072" s="36">
        <f t="shared" si="1410"/>
        <v>493495.68754285073</v>
      </c>
      <c r="T3072" s="36">
        <f t="shared" si="1411"/>
        <v>116474.31245714927</v>
      </c>
      <c r="U3072" s="36">
        <f t="shared" si="1412"/>
        <v>194177.84593232692</v>
      </c>
      <c r="V3072" s="36">
        <f t="shared" si="1413"/>
        <v>77703.533475183067</v>
      </c>
      <c r="W3072" s="37">
        <f t="shared" si="1414"/>
        <v>116474.31245714385</v>
      </c>
      <c r="X3072" s="36">
        <f t="shared" si="1415"/>
        <v>116474.31245714927</v>
      </c>
      <c r="Y3072" s="276">
        <f t="shared" si="1416"/>
        <v>116474.31245714385</v>
      </c>
      <c r="Z3072" s="36">
        <f t="shared" si="1417"/>
        <v>194177.84593232692</v>
      </c>
      <c r="AA3072" s="36">
        <f t="shared" si="1418"/>
        <v>77703.533475183067</v>
      </c>
      <c r="AB3072" s="38">
        <f t="shared" si="1366"/>
        <v>-5.4133124649524689E-9</v>
      </c>
      <c r="AD3072" s="353">
        <f t="shared" si="1419"/>
        <v>97</v>
      </c>
      <c r="AH3072" s="107"/>
    </row>
    <row r="3073" spans="1:34">
      <c r="A3073" s="533"/>
      <c r="C3073" s="67" t="str">
        <f>'Terminated loans'!F2263</f>
        <v>N</v>
      </c>
      <c r="D3073" s="109">
        <f>'Terminated loans'!H2263</f>
        <v>143122271</v>
      </c>
      <c r="E3073" s="109">
        <f>'Terminated loans'!I2263</f>
        <v>99</v>
      </c>
      <c r="F3073" s="109" t="str">
        <f>'Terminated loans'!J2263</f>
        <v>BOCUS M Y B(SL 2423)</v>
      </c>
      <c r="G3073" s="547" t="str">
        <f t="shared" si="1394"/>
        <v>C1</v>
      </c>
      <c r="H3073" s="111">
        <f>'Terminated loans'!L2263</f>
        <v>40686</v>
      </c>
      <c r="I3073" s="111">
        <f>IF(B3073="VELS",'Terminated loans'!M2263,'Terminated loans'!B2263)</f>
        <v>42825</v>
      </c>
      <c r="J3073" s="34">
        <f t="shared" si="1408"/>
        <v>70</v>
      </c>
      <c r="K3073" s="34">
        <f t="shared" si="1367"/>
        <v>114</v>
      </c>
      <c r="L3073" s="34">
        <f t="shared" si="1368"/>
        <v>70</v>
      </c>
      <c r="M3073" s="34">
        <f t="shared" si="1369"/>
        <v>70</v>
      </c>
      <c r="N3073" s="52">
        <f t="shared" si="1370"/>
        <v>70</v>
      </c>
      <c r="O3073" s="352">
        <f>+'Terminated loans'!S2263</f>
        <v>1728031</v>
      </c>
      <c r="P3073" s="112">
        <f>+'Terminated loans'!T2263</f>
        <v>0.03</v>
      </c>
      <c r="Q3073" s="536">
        <f t="shared" si="1396"/>
        <v>8.1500000000000003E-2</v>
      </c>
      <c r="R3073" s="222">
        <f t="shared" si="1409"/>
        <v>26939.931244455249</v>
      </c>
      <c r="S3073" s="36">
        <f t="shared" si="1410"/>
        <v>1496898.2099345922</v>
      </c>
      <c r="T3073" s="36">
        <f t="shared" si="1411"/>
        <v>231132.79006540775</v>
      </c>
      <c r="U3073" s="36">
        <f t="shared" si="1412"/>
        <v>388896.97717730026</v>
      </c>
      <c r="V3073" s="36">
        <f t="shared" si="1413"/>
        <v>157764.18711186736</v>
      </c>
      <c r="W3073" s="37">
        <f t="shared" si="1414"/>
        <v>231132.7900654329</v>
      </c>
      <c r="X3073" s="36">
        <f t="shared" si="1415"/>
        <v>231132.79006540775</v>
      </c>
      <c r="Y3073" s="276">
        <f t="shared" si="1416"/>
        <v>231132.7900654329</v>
      </c>
      <c r="Z3073" s="36">
        <f t="shared" si="1417"/>
        <v>388896.97717730026</v>
      </c>
      <c r="AA3073" s="36">
        <f t="shared" si="1418"/>
        <v>157764.18711186736</v>
      </c>
      <c r="AB3073" s="38">
        <f t="shared" si="1366"/>
        <v>2.514570951461792E-8</v>
      </c>
      <c r="AD3073" s="353">
        <f t="shared" si="1419"/>
        <v>70</v>
      </c>
      <c r="AH3073" s="107"/>
    </row>
    <row r="3074" spans="1:34">
      <c r="A3074" s="533"/>
      <c r="C3074" s="67" t="str">
        <f>'Terminated loans'!F2264</f>
        <v>E</v>
      </c>
      <c r="D3074" s="109">
        <f>'Terminated loans'!H2264</f>
        <v>143126579</v>
      </c>
      <c r="E3074" s="109">
        <f>'Terminated loans'!I2264</f>
        <v>99</v>
      </c>
      <c r="F3074" s="109" t="str">
        <f>'Terminated loans'!J2264</f>
        <v>BRUNEL J P A (SL 2644)</v>
      </c>
      <c r="G3074" s="547" t="str">
        <f t="shared" si="1394"/>
        <v>C1</v>
      </c>
      <c r="H3074" s="111">
        <f>'Terminated loans'!L2264</f>
        <v>40914</v>
      </c>
      <c r="I3074" s="111">
        <f>IF(B3074="VELS",'Terminated loans'!M2264,'Terminated loans'!B2264)</f>
        <v>42825</v>
      </c>
      <c r="J3074" s="34">
        <f t="shared" si="1408"/>
        <v>63</v>
      </c>
      <c r="K3074" s="34">
        <f t="shared" si="1367"/>
        <v>107</v>
      </c>
      <c r="L3074" s="34">
        <f t="shared" si="1368"/>
        <v>63</v>
      </c>
      <c r="M3074" s="34">
        <f t="shared" si="1369"/>
        <v>63</v>
      </c>
      <c r="N3074" s="52">
        <f t="shared" si="1370"/>
        <v>63</v>
      </c>
      <c r="O3074" s="352">
        <f>+'Terminated loans'!S2264</f>
        <v>1140169</v>
      </c>
      <c r="P3074" s="112">
        <f>+'Terminated loans'!T2264</f>
        <v>0.03</v>
      </c>
      <c r="Q3074" s="536">
        <f t="shared" si="1396"/>
        <v>8.1500000000000003E-2</v>
      </c>
      <c r="R3074" s="222">
        <f t="shared" si="1409"/>
        <v>19583.094579309618</v>
      </c>
      <c r="S3074" s="36">
        <f t="shared" si="1410"/>
        <v>1001011.3648358047</v>
      </c>
      <c r="T3074" s="36">
        <f t="shared" si="1411"/>
        <v>139157.63516419532</v>
      </c>
      <c r="U3074" s="36">
        <f t="shared" si="1412"/>
        <v>232723.59366071783</v>
      </c>
      <c r="V3074" s="36">
        <f t="shared" si="1413"/>
        <v>93565.95849650586</v>
      </c>
      <c r="W3074" s="37">
        <f t="shared" si="1414"/>
        <v>139157.63516421197</v>
      </c>
      <c r="X3074" s="36">
        <f t="shared" si="1415"/>
        <v>139157.63516419532</v>
      </c>
      <c r="Y3074" s="276">
        <f t="shared" si="1416"/>
        <v>139157.63516421197</v>
      </c>
      <c r="Z3074" s="36">
        <f t="shared" si="1417"/>
        <v>232723.59366071783</v>
      </c>
      <c r="AA3074" s="36">
        <f t="shared" si="1418"/>
        <v>93565.95849650586</v>
      </c>
      <c r="AB3074" s="38">
        <f t="shared" si="1366"/>
        <v>1.6647391021251678E-8</v>
      </c>
      <c r="AD3074" s="353">
        <f t="shared" si="1419"/>
        <v>63</v>
      </c>
      <c r="AH3074" s="107"/>
    </row>
    <row r="3075" spans="1:34">
      <c r="A3075" s="533"/>
      <c r="C3075" s="67" t="str">
        <f>'Terminated loans'!F2265</f>
        <v>E</v>
      </c>
      <c r="D3075" s="109">
        <f>'Terminated loans'!H2265</f>
        <v>143789349</v>
      </c>
      <c r="E3075" s="109">
        <f>'Terminated loans'!I2265</f>
        <v>99</v>
      </c>
      <c r="F3075" s="109" t="str">
        <f>'Terminated loans'!J2265</f>
        <v>BHOYROO H(SL3110)</v>
      </c>
      <c r="G3075" s="547" t="str">
        <f t="shared" si="1394"/>
        <v>E1</v>
      </c>
      <c r="H3075" s="111">
        <f>'Terminated loans'!L2265</f>
        <v>42332</v>
      </c>
      <c r="I3075" s="111">
        <f>IF(B3075="VELS",'Terminated loans'!M2265,'Terminated loans'!B2265)</f>
        <v>42825</v>
      </c>
      <c r="J3075" s="34">
        <f t="shared" si="1408"/>
        <v>16</v>
      </c>
      <c r="K3075" s="34">
        <f t="shared" si="1367"/>
        <v>60</v>
      </c>
      <c r="L3075" s="34">
        <f t="shared" si="1368"/>
        <v>16</v>
      </c>
      <c r="M3075" s="34">
        <f t="shared" si="1369"/>
        <v>16</v>
      </c>
      <c r="N3075" s="52">
        <f t="shared" si="1370"/>
        <v>16</v>
      </c>
      <c r="O3075" s="352">
        <f>+'Terminated loans'!S2265</f>
        <v>9200616</v>
      </c>
      <c r="P3075" s="112">
        <f>+'Terminated loans'!T2265</f>
        <v>0.03</v>
      </c>
      <c r="Q3075" s="536">
        <f t="shared" si="1396"/>
        <v>7.3999999999999996E-2</v>
      </c>
      <c r="R3075" s="222">
        <f t="shared" si="1409"/>
        <v>587334.3430823884</v>
      </c>
      <c r="S3075" s="36">
        <f t="shared" si="1410"/>
        <v>8922476.1676995605</v>
      </c>
      <c r="T3075" s="36">
        <f t="shared" si="1411"/>
        <v>278139.83230043948</v>
      </c>
      <c r="U3075" s="36">
        <f t="shared" si="1412"/>
        <v>474873.32161864825</v>
      </c>
      <c r="V3075" s="36">
        <f t="shared" si="1413"/>
        <v>196733.48931821622</v>
      </c>
      <c r="W3075" s="37">
        <f t="shared" si="1414"/>
        <v>278139.83230043203</v>
      </c>
      <c r="X3075" s="36">
        <f t="shared" si="1415"/>
        <v>278139.83230043948</v>
      </c>
      <c r="Y3075" s="276">
        <f t="shared" si="1416"/>
        <v>278139.83230043203</v>
      </c>
      <c r="Z3075" s="36">
        <f t="shared" si="1417"/>
        <v>474873.32161864825</v>
      </c>
      <c r="AA3075" s="36">
        <f t="shared" si="1418"/>
        <v>196733.48931821622</v>
      </c>
      <c r="AB3075" s="38">
        <f t="shared" si="1366"/>
        <v>-7.4505805969238281E-9</v>
      </c>
      <c r="AD3075" s="353">
        <f t="shared" si="1419"/>
        <v>16</v>
      </c>
      <c r="AH3075" s="107"/>
    </row>
    <row r="3076" spans="1:34">
      <c r="A3076" s="533"/>
      <c r="C3076" s="67" t="str">
        <f>'Terminated loans'!F2266</f>
        <v>E</v>
      </c>
      <c r="D3076" s="109">
        <f>'Terminated loans'!H2266</f>
        <v>143955532</v>
      </c>
      <c r="E3076" s="109">
        <f>'Terminated loans'!I2266</f>
        <v>99</v>
      </c>
      <c r="F3076" s="109" t="str">
        <f>'Terminated loans'!J2266</f>
        <v>BRUNEL J P A (SL 2693)</v>
      </c>
      <c r="G3076" s="547" t="str">
        <f t="shared" si="1394"/>
        <v>D1</v>
      </c>
      <c r="H3076" s="111">
        <f>'Terminated loans'!L2266</f>
        <v>41114</v>
      </c>
      <c r="I3076" s="111">
        <f>IF(B3076="VELS",'Terminated loans'!M2266,'Terminated loans'!B2266)</f>
        <v>42825</v>
      </c>
      <c r="J3076" s="34">
        <f t="shared" si="1408"/>
        <v>56</v>
      </c>
      <c r="K3076" s="34">
        <f t="shared" si="1367"/>
        <v>100</v>
      </c>
      <c r="L3076" s="34">
        <f t="shared" si="1368"/>
        <v>56</v>
      </c>
      <c r="M3076" s="34">
        <f t="shared" si="1369"/>
        <v>56</v>
      </c>
      <c r="N3076" s="52">
        <f t="shared" si="1370"/>
        <v>56</v>
      </c>
      <c r="O3076" s="352">
        <f>+'Terminated loans'!S2266</f>
        <v>941828</v>
      </c>
      <c r="P3076" s="112">
        <f>+'Terminated loans'!T2266</f>
        <v>0.03</v>
      </c>
      <c r="Q3076" s="536">
        <f t="shared" si="1396"/>
        <v>7.6499999999999999E-2</v>
      </c>
      <c r="R3076" s="222">
        <f t="shared" si="1409"/>
        <v>18044.083107817562</v>
      </c>
      <c r="S3076" s="36">
        <f t="shared" si="1410"/>
        <v>847531.64117042383</v>
      </c>
      <c r="T3076" s="36">
        <f t="shared" si="1411"/>
        <v>94296.358829576173</v>
      </c>
      <c r="U3076" s="36">
        <f t="shared" si="1412"/>
        <v>162937.0128673627</v>
      </c>
      <c r="V3076" s="36">
        <f t="shared" si="1413"/>
        <v>68640.654037783272</v>
      </c>
      <c r="W3076" s="37">
        <f t="shared" si="1414"/>
        <v>94296.358829579432</v>
      </c>
      <c r="X3076" s="36">
        <f t="shared" si="1415"/>
        <v>94296.358829576173</v>
      </c>
      <c r="Y3076" s="276">
        <f t="shared" si="1416"/>
        <v>94296.358829579432</v>
      </c>
      <c r="Z3076" s="36">
        <f t="shared" si="1417"/>
        <v>162937.0128673627</v>
      </c>
      <c r="AA3076" s="36">
        <f t="shared" si="1418"/>
        <v>68640.654037783272</v>
      </c>
      <c r="AB3076" s="38">
        <f t="shared" si="1366"/>
        <v>3.2596290111541748E-9</v>
      </c>
      <c r="AD3076" s="353">
        <f t="shared" si="1419"/>
        <v>56</v>
      </c>
      <c r="AH3076" s="107"/>
    </row>
    <row r="3077" spans="1:34">
      <c r="A3077" s="533"/>
      <c r="C3077" s="67" t="str">
        <f>'Terminated loans'!F2267</f>
        <v>E</v>
      </c>
      <c r="D3077" s="109">
        <f>'Terminated loans'!H2267</f>
        <v>143980103</v>
      </c>
      <c r="E3077" s="109">
        <f>'Terminated loans'!I2267</f>
        <v>98</v>
      </c>
      <c r="F3077" s="109" t="str">
        <f>'Terminated loans'!J2267</f>
        <v>ISSUR-GUNGAH P M</v>
      </c>
      <c r="G3077" s="547" t="str">
        <f t="shared" si="1394"/>
        <v>D2</v>
      </c>
      <c r="H3077" s="111">
        <f>'Terminated loans'!L2267</f>
        <v>41158</v>
      </c>
      <c r="I3077" s="111">
        <f>IF(B3077="VELS",'Terminated loans'!M2267,'Terminated loans'!B2267)</f>
        <v>42825</v>
      </c>
      <c r="J3077" s="34">
        <f t="shared" si="1408"/>
        <v>55</v>
      </c>
      <c r="K3077" s="34">
        <f t="shared" si="1367"/>
        <v>99</v>
      </c>
      <c r="L3077" s="34">
        <f t="shared" si="1368"/>
        <v>55</v>
      </c>
      <c r="M3077" s="34">
        <f t="shared" si="1369"/>
        <v>55</v>
      </c>
      <c r="N3077" s="52">
        <f t="shared" si="1370"/>
        <v>55</v>
      </c>
      <c r="O3077" s="352">
        <f>+'Terminated loans'!S2267</f>
        <v>246055</v>
      </c>
      <c r="P3077" s="112">
        <f>+'Terminated loans'!T2267</f>
        <v>0.05</v>
      </c>
      <c r="Q3077" s="536">
        <f t="shared" si="1396"/>
        <v>9.4E-2</v>
      </c>
      <c r="R3077" s="222">
        <f t="shared" si="1409"/>
        <v>5015.1770052398906</v>
      </c>
      <c r="S3077" s="36">
        <f t="shared" si="1410"/>
        <v>223404.22268490845</v>
      </c>
      <c r="T3077" s="36">
        <f t="shared" si="1411"/>
        <v>22650.777315091545</v>
      </c>
      <c r="U3077" s="36">
        <f t="shared" si="1412"/>
        <v>52430.512603286566</v>
      </c>
      <c r="V3077" s="36">
        <f t="shared" si="1413"/>
        <v>29779.735288193973</v>
      </c>
      <c r="W3077" s="37">
        <f t="shared" si="1414"/>
        <v>22650.777315092593</v>
      </c>
      <c r="X3077" s="36">
        <f t="shared" si="1415"/>
        <v>22650.777315091545</v>
      </c>
      <c r="Y3077" s="276">
        <f t="shared" si="1416"/>
        <v>22650.777315092593</v>
      </c>
      <c r="Z3077" s="36">
        <f t="shared" si="1417"/>
        <v>52430.512603286566</v>
      </c>
      <c r="AA3077" s="36">
        <f t="shared" si="1418"/>
        <v>29779.735288193973</v>
      </c>
      <c r="AB3077" s="38">
        <f t="shared" si="1366"/>
        <v>1.0477378964424133E-9</v>
      </c>
      <c r="AD3077" s="353">
        <f t="shared" si="1419"/>
        <v>55</v>
      </c>
      <c r="AH3077" s="107"/>
    </row>
    <row r="3078" spans="1:34">
      <c r="A3078" s="533"/>
      <c r="C3078" s="67" t="str">
        <f>'Terminated loans'!F2268</f>
        <v>E</v>
      </c>
      <c r="D3078" s="109">
        <f>'Terminated loans'!H2268</f>
        <v>143980162</v>
      </c>
      <c r="E3078" s="109">
        <f>'Terminated loans'!I2268</f>
        <v>98</v>
      </c>
      <c r="F3078" s="109" t="str">
        <f>'Terminated loans'!J2268</f>
        <v>ISSUR-GUNGAH P M</v>
      </c>
      <c r="G3078" s="547" t="str">
        <f t="shared" si="1394"/>
        <v>D2</v>
      </c>
      <c r="H3078" s="111">
        <f>'Terminated loans'!L2268</f>
        <v>41407</v>
      </c>
      <c r="I3078" s="111">
        <f>IF(B3078="VELS",'Terminated loans'!M2268,'Terminated loans'!B2268)</f>
        <v>42825</v>
      </c>
      <c r="J3078" s="34">
        <f t="shared" si="1408"/>
        <v>47</v>
      </c>
      <c r="K3078" s="34">
        <f t="shared" si="1367"/>
        <v>91</v>
      </c>
      <c r="L3078" s="34">
        <f t="shared" si="1368"/>
        <v>47</v>
      </c>
      <c r="M3078" s="34">
        <f t="shared" si="1369"/>
        <v>47</v>
      </c>
      <c r="N3078" s="52">
        <f t="shared" si="1370"/>
        <v>47</v>
      </c>
      <c r="O3078" s="352">
        <f>+'Terminated loans'!S2268</f>
        <v>400388</v>
      </c>
      <c r="P3078" s="112">
        <f>+'Terminated loans'!T2268</f>
        <v>0.05</v>
      </c>
      <c r="Q3078" s="536">
        <f t="shared" si="1396"/>
        <v>9.4E-2</v>
      </c>
      <c r="R3078" s="222">
        <f t="shared" si="1409"/>
        <v>9397.9222961080977</v>
      </c>
      <c r="S3078" s="36">
        <f t="shared" si="1410"/>
        <v>368324.29777473345</v>
      </c>
      <c r="T3078" s="36">
        <f t="shared" si="1411"/>
        <v>32063.702225266548</v>
      </c>
      <c r="U3078" s="36">
        <f t="shared" si="1412"/>
        <v>73378.050142348686</v>
      </c>
      <c r="V3078" s="36">
        <f t="shared" si="1413"/>
        <v>41314.347917080566</v>
      </c>
      <c r="W3078" s="37">
        <f t="shared" si="1414"/>
        <v>32063.70222526812</v>
      </c>
      <c r="X3078" s="36">
        <f t="shared" si="1415"/>
        <v>32063.702225266548</v>
      </c>
      <c r="Y3078" s="276">
        <f t="shared" si="1416"/>
        <v>32063.70222526812</v>
      </c>
      <c r="Z3078" s="36">
        <f t="shared" si="1417"/>
        <v>73378.050142348686</v>
      </c>
      <c r="AA3078" s="36">
        <f t="shared" si="1418"/>
        <v>41314.347917080566</v>
      </c>
      <c r="AB3078" s="38">
        <f t="shared" si="1366"/>
        <v>1.57160684466362E-9</v>
      </c>
      <c r="AD3078" s="353">
        <f t="shared" si="1419"/>
        <v>47</v>
      </c>
      <c r="AH3078" s="107"/>
    </row>
    <row r="3079" spans="1:34">
      <c r="A3079" s="533"/>
      <c r="C3079" s="67" t="str">
        <f>'Terminated loans'!F2269</f>
        <v>N</v>
      </c>
      <c r="D3079" s="109">
        <f>'Terminated loans'!H2269</f>
        <v>143980693</v>
      </c>
      <c r="E3079" s="109">
        <f>'Terminated loans'!I2269</f>
        <v>98</v>
      </c>
      <c r="F3079" s="109" t="str">
        <f>'Terminated loans'!J2269</f>
        <v>ROSE J Y R</v>
      </c>
      <c r="G3079" s="547" t="str">
        <f t="shared" si="1394"/>
        <v>D2</v>
      </c>
      <c r="H3079" s="111">
        <f>'Terminated loans'!L2269</f>
        <v>41369</v>
      </c>
      <c r="I3079" s="111">
        <f>IF(B3079="VELS",'Terminated loans'!M2269,'Terminated loans'!B2269)</f>
        <v>42825</v>
      </c>
      <c r="J3079" s="34">
        <f t="shared" si="1408"/>
        <v>48</v>
      </c>
      <c r="K3079" s="34">
        <f t="shared" si="1367"/>
        <v>92</v>
      </c>
      <c r="L3079" s="34">
        <f t="shared" si="1368"/>
        <v>48</v>
      </c>
      <c r="M3079" s="34">
        <f t="shared" si="1369"/>
        <v>48</v>
      </c>
      <c r="N3079" s="52">
        <f t="shared" si="1370"/>
        <v>48</v>
      </c>
      <c r="O3079" s="352">
        <f>+'Terminated loans'!S2269</f>
        <v>235391</v>
      </c>
      <c r="P3079" s="112">
        <f>+'Terminated loans'!T2269</f>
        <v>0.05</v>
      </c>
      <c r="Q3079" s="536">
        <f t="shared" si="1396"/>
        <v>9.4E-2</v>
      </c>
      <c r="R3079" s="222">
        <f t="shared" si="1409"/>
        <v>5420.8884428880547</v>
      </c>
      <c r="S3079" s="36">
        <f t="shared" si="1410"/>
        <v>216183.44609621767</v>
      </c>
      <c r="T3079" s="36">
        <f t="shared" si="1411"/>
        <v>19207.553903782333</v>
      </c>
      <c r="U3079" s="36">
        <f t="shared" si="1412"/>
        <v>44019.199162410019</v>
      </c>
      <c r="V3079" s="36">
        <f t="shared" si="1413"/>
        <v>24811.64525862661</v>
      </c>
      <c r="W3079" s="37">
        <f t="shared" si="1414"/>
        <v>19207.55390378341</v>
      </c>
      <c r="X3079" s="36">
        <f t="shared" si="1415"/>
        <v>19207.553903782333</v>
      </c>
      <c r="Y3079" s="276">
        <f t="shared" si="1416"/>
        <v>19207.55390378341</v>
      </c>
      <c r="Z3079" s="36">
        <f t="shared" si="1417"/>
        <v>44019.199162410019</v>
      </c>
      <c r="AA3079" s="36">
        <f t="shared" si="1418"/>
        <v>24811.64525862661</v>
      </c>
      <c r="AB3079" s="38">
        <f t="shared" si="1366"/>
        <v>1.076841726899147E-9</v>
      </c>
      <c r="AD3079" s="353">
        <f t="shared" si="1419"/>
        <v>48</v>
      </c>
      <c r="AH3079" s="107"/>
    </row>
    <row r="3080" spans="1:34">
      <c r="A3080" s="533"/>
      <c r="C3080" s="67" t="str">
        <f>'Terminated loans'!F2270</f>
        <v>N</v>
      </c>
      <c r="D3080" s="109">
        <f>'Terminated loans'!H2270</f>
        <v>143981320</v>
      </c>
      <c r="E3080" s="109">
        <f>'Terminated loans'!I2270</f>
        <v>98</v>
      </c>
      <c r="F3080" s="109" t="str">
        <f>'Terminated loans'!J2270</f>
        <v>MARIMOOTOO T S</v>
      </c>
      <c r="G3080" s="547" t="str">
        <f t="shared" si="1394"/>
        <v>D2</v>
      </c>
      <c r="H3080" s="111">
        <f>'Terminated loans'!L2270</f>
        <v>41421</v>
      </c>
      <c r="I3080" s="111">
        <f>IF(B3080="VELS",'Terminated loans'!M2270,'Terminated loans'!B2270)</f>
        <v>42825</v>
      </c>
      <c r="J3080" s="34">
        <f t="shared" si="1408"/>
        <v>46</v>
      </c>
      <c r="K3080" s="34">
        <f t="shared" si="1367"/>
        <v>90</v>
      </c>
      <c r="L3080" s="34">
        <f t="shared" si="1368"/>
        <v>46</v>
      </c>
      <c r="M3080" s="34">
        <f t="shared" si="1369"/>
        <v>46</v>
      </c>
      <c r="N3080" s="52">
        <f t="shared" si="1370"/>
        <v>46</v>
      </c>
      <c r="O3080" s="352">
        <f>+'Terminated loans'!S2270</f>
        <v>203492</v>
      </c>
      <c r="P3080" s="112">
        <f>+'Terminated loans'!T2270</f>
        <v>0.05</v>
      </c>
      <c r="Q3080" s="536">
        <f t="shared" si="1396"/>
        <v>9.4E-2</v>
      </c>
      <c r="R3080" s="222">
        <f t="shared" si="1409"/>
        <v>4870.3967459853156</v>
      </c>
      <c r="S3080" s="36">
        <f t="shared" si="1410"/>
        <v>187505.90805477565</v>
      </c>
      <c r="T3080" s="36">
        <f t="shared" si="1411"/>
        <v>15986.091945224354</v>
      </c>
      <c r="U3080" s="36">
        <f t="shared" si="1412"/>
        <v>36532.342260549718</v>
      </c>
      <c r="V3080" s="36">
        <f t="shared" si="1413"/>
        <v>20546.250315324491</v>
      </c>
      <c r="W3080" s="37">
        <f t="shared" si="1414"/>
        <v>15986.091945225227</v>
      </c>
      <c r="X3080" s="36">
        <f t="shared" si="1415"/>
        <v>15986.091945224354</v>
      </c>
      <c r="Y3080" s="276">
        <f t="shared" si="1416"/>
        <v>15986.091945225227</v>
      </c>
      <c r="Z3080" s="36">
        <f t="shared" si="1417"/>
        <v>36532.342260549718</v>
      </c>
      <c r="AA3080" s="36">
        <f t="shared" si="1418"/>
        <v>20546.250315324491</v>
      </c>
      <c r="AB3080" s="38">
        <f t="shared" si="1366"/>
        <v>8.7311491370201111E-10</v>
      </c>
      <c r="AD3080" s="353">
        <f t="shared" si="1419"/>
        <v>46</v>
      </c>
      <c r="AH3080" s="107"/>
    </row>
    <row r="3081" spans="1:34">
      <c r="A3081" s="533"/>
      <c r="C3081" s="67" t="str">
        <f>'Terminated loans'!F2271</f>
        <v>E</v>
      </c>
      <c r="D3081" s="109">
        <f>'Terminated loans'!H2271</f>
        <v>143981924</v>
      </c>
      <c r="E3081" s="109">
        <f>'Terminated loans'!I2271</f>
        <v>97</v>
      </c>
      <c r="F3081" s="109" t="str">
        <f>'Terminated loans'!J2271</f>
        <v>ISSUR-GUNGAH P M K I</v>
      </c>
      <c r="G3081" s="547" t="str">
        <f t="shared" si="1394"/>
        <v>E2</v>
      </c>
      <c r="H3081" s="111">
        <f>'Terminated loans'!L2271</f>
        <v>41487</v>
      </c>
      <c r="I3081" s="111">
        <f>IF(B3081="VELS",'Terminated loans'!M2271,'Terminated loans'!B2271)</f>
        <v>42825</v>
      </c>
      <c r="J3081" s="34">
        <f t="shared" si="1408"/>
        <v>44</v>
      </c>
      <c r="K3081" s="34">
        <f t="shared" si="1367"/>
        <v>88</v>
      </c>
      <c r="L3081" s="34">
        <f t="shared" si="1368"/>
        <v>44</v>
      </c>
      <c r="M3081" s="34">
        <f t="shared" si="1369"/>
        <v>44</v>
      </c>
      <c r="N3081" s="52">
        <f t="shared" si="1370"/>
        <v>44</v>
      </c>
      <c r="O3081" s="352">
        <f>+'Terminated loans'!S2271</f>
        <v>41750</v>
      </c>
      <c r="P3081" s="112">
        <f>+'Terminated loans'!T2271</f>
        <v>0</v>
      </c>
      <c r="Q3081" s="536">
        <f t="shared" si="1396"/>
        <v>9.1499999999999998E-2</v>
      </c>
      <c r="R3081" s="222">
        <f t="shared" si="1409"/>
        <v>948.86363636363637</v>
      </c>
      <c r="S3081" s="36">
        <f t="shared" si="1410"/>
        <v>35354.846920030199</v>
      </c>
      <c r="T3081" s="36">
        <f t="shared" si="1411"/>
        <v>6395.1530799698012</v>
      </c>
      <c r="U3081" s="36">
        <f t="shared" si="1412"/>
        <v>6395.153079969823</v>
      </c>
      <c r="V3081" s="36">
        <f t="shared" si="1413"/>
        <v>0</v>
      </c>
      <c r="W3081" s="37">
        <f t="shared" si="1414"/>
        <v>6395.153079969823</v>
      </c>
      <c r="X3081" s="36">
        <f t="shared" si="1415"/>
        <v>6395.1530799698012</v>
      </c>
      <c r="Y3081" s="276">
        <f t="shared" si="1416"/>
        <v>6395.153079969823</v>
      </c>
      <c r="Z3081" s="36">
        <f t="shared" si="1417"/>
        <v>6395.153079969823</v>
      </c>
      <c r="AA3081" s="36">
        <f t="shared" si="1418"/>
        <v>0</v>
      </c>
      <c r="AB3081" s="38">
        <f t="shared" si="1366"/>
        <v>2.1827872842550278E-11</v>
      </c>
      <c r="AD3081" s="353">
        <f t="shared" si="1419"/>
        <v>44</v>
      </c>
      <c r="AH3081" s="107"/>
    </row>
    <row r="3082" spans="1:34">
      <c r="A3082" s="533"/>
      <c r="C3082" s="67" t="str">
        <f>'Terminated loans'!F2272</f>
        <v>N</v>
      </c>
      <c r="D3082" s="109">
        <f>'Terminated loans'!H2272</f>
        <v>143982300</v>
      </c>
      <c r="E3082" s="109">
        <f>'Terminated loans'!I2272</f>
        <v>98</v>
      </c>
      <c r="F3082" s="109" t="str">
        <f>'Terminated loans'!J2272</f>
        <v>BUNDHOO A</v>
      </c>
      <c r="G3082" s="547" t="str">
        <f t="shared" si="1394"/>
        <v>E2</v>
      </c>
      <c r="H3082" s="111">
        <f>'Terminated loans'!L2272</f>
        <v>41543</v>
      </c>
      <c r="I3082" s="111">
        <f>IF(B3082="VELS",'Terminated loans'!M2272,'Terminated loans'!B2272)</f>
        <v>42825</v>
      </c>
      <c r="J3082" s="34">
        <f t="shared" si="1408"/>
        <v>42</v>
      </c>
      <c r="K3082" s="34">
        <f t="shared" si="1367"/>
        <v>86</v>
      </c>
      <c r="L3082" s="34">
        <f t="shared" si="1368"/>
        <v>42</v>
      </c>
      <c r="M3082" s="34">
        <f t="shared" si="1369"/>
        <v>42</v>
      </c>
      <c r="N3082" s="52">
        <f t="shared" si="1370"/>
        <v>42</v>
      </c>
      <c r="O3082" s="352">
        <f>+'Terminated loans'!S2272</f>
        <v>218299</v>
      </c>
      <c r="P3082" s="112">
        <f>+'Terminated loans'!T2272</f>
        <v>0.05</v>
      </c>
      <c r="Q3082" s="536">
        <f t="shared" si="1396"/>
        <v>9.1499999999999998E-2</v>
      </c>
      <c r="R3082" s="222">
        <f t="shared" si="1409"/>
        <v>5676.4360551890513</v>
      </c>
      <c r="S3082" s="36">
        <f t="shared" si="1410"/>
        <v>203346.72643034419</v>
      </c>
      <c r="T3082" s="36">
        <f t="shared" si="1411"/>
        <v>14952.273569655808</v>
      </c>
      <c r="U3082" s="36">
        <f t="shared" si="1412"/>
        <v>35063.587887596077</v>
      </c>
      <c r="V3082" s="36">
        <f t="shared" si="1413"/>
        <v>20111.314317940152</v>
      </c>
      <c r="W3082" s="37">
        <f t="shared" si="1414"/>
        <v>14952.273569655925</v>
      </c>
      <c r="X3082" s="36">
        <f t="shared" si="1415"/>
        <v>14952.273569655808</v>
      </c>
      <c r="Y3082" s="276">
        <f t="shared" si="1416"/>
        <v>14952.273569655925</v>
      </c>
      <c r="Z3082" s="36">
        <f t="shared" si="1417"/>
        <v>35063.587887596077</v>
      </c>
      <c r="AA3082" s="36">
        <f t="shared" si="1418"/>
        <v>20111.314317940152</v>
      </c>
      <c r="AB3082" s="38">
        <f t="shared" si="1366"/>
        <v>1.1641532182693481E-10</v>
      </c>
      <c r="AD3082" s="353">
        <f t="shared" si="1419"/>
        <v>42</v>
      </c>
      <c r="AH3082" s="107"/>
    </row>
    <row r="3083" spans="1:34">
      <c r="A3083" s="533"/>
      <c r="C3083" s="67" t="str">
        <f>'Terminated loans'!F2273</f>
        <v>N</v>
      </c>
      <c r="D3083" s="109">
        <f>'Terminated loans'!H2273</f>
        <v>143982424</v>
      </c>
      <c r="E3083" s="109">
        <f>'Terminated loans'!I2273</f>
        <v>98</v>
      </c>
      <c r="F3083" s="109" t="str">
        <f>'Terminated loans'!J2273</f>
        <v>RAMDHARY A</v>
      </c>
      <c r="G3083" s="547" t="str">
        <f t="shared" si="1394"/>
        <v>E2</v>
      </c>
      <c r="H3083" s="111">
        <f>'Terminated loans'!L2273</f>
        <v>41705</v>
      </c>
      <c r="I3083" s="111">
        <f>IF(B3083="VELS",'Terminated loans'!M2273,'Terminated loans'!B2273)</f>
        <v>42825</v>
      </c>
      <c r="J3083" s="34">
        <f t="shared" si="1408"/>
        <v>37</v>
      </c>
      <c r="K3083" s="34">
        <f t="shared" si="1367"/>
        <v>81</v>
      </c>
      <c r="L3083" s="34">
        <f t="shared" si="1368"/>
        <v>37</v>
      </c>
      <c r="M3083" s="34">
        <f t="shared" si="1369"/>
        <v>37</v>
      </c>
      <c r="N3083" s="52">
        <f t="shared" si="1370"/>
        <v>37</v>
      </c>
      <c r="O3083" s="352">
        <f>+'Terminated loans'!S2273</f>
        <v>93064</v>
      </c>
      <c r="P3083" s="112">
        <f>+'Terminated loans'!T2273</f>
        <v>0.05</v>
      </c>
      <c r="Q3083" s="536">
        <f t="shared" si="1396"/>
        <v>9.1499999999999998E-2</v>
      </c>
      <c r="R3083" s="222">
        <f t="shared" si="1409"/>
        <v>2719.3324499646064</v>
      </c>
      <c r="S3083" s="36">
        <f t="shared" si="1410"/>
        <v>87379.931712604448</v>
      </c>
      <c r="T3083" s="36">
        <f t="shared" si="1411"/>
        <v>5684.068287395552</v>
      </c>
      <c r="U3083" s="36">
        <f t="shared" si="1412"/>
        <v>13235.36893608603</v>
      </c>
      <c r="V3083" s="36">
        <f t="shared" si="1413"/>
        <v>7551.3006486904342</v>
      </c>
      <c r="W3083" s="37">
        <f t="shared" si="1414"/>
        <v>5684.0682873955957</v>
      </c>
      <c r="X3083" s="36">
        <f t="shared" si="1415"/>
        <v>5684.068287395552</v>
      </c>
      <c r="Y3083" s="276">
        <f t="shared" si="1416"/>
        <v>5684.0682873955957</v>
      </c>
      <c r="Z3083" s="36">
        <f t="shared" si="1417"/>
        <v>13235.36893608603</v>
      </c>
      <c r="AA3083" s="36">
        <f t="shared" si="1418"/>
        <v>7551.3006486904342</v>
      </c>
      <c r="AB3083" s="38">
        <f t="shared" si="1366"/>
        <v>4.3655745685100555E-11</v>
      </c>
      <c r="AD3083" s="353">
        <f t="shared" si="1419"/>
        <v>37</v>
      </c>
      <c r="AH3083" s="107"/>
    </row>
    <row r="3084" spans="1:34">
      <c r="A3084" s="533"/>
      <c r="C3084" s="67" t="str">
        <f>'Terminated loans'!F2274</f>
        <v>N</v>
      </c>
      <c r="D3084" s="109">
        <f>'Terminated loans'!H2274</f>
        <v>143982793</v>
      </c>
      <c r="E3084" s="109">
        <f>'Terminated loans'!I2274</f>
        <v>98</v>
      </c>
      <c r="F3084" s="109" t="str">
        <f>'Terminated loans'!J2274</f>
        <v>RAMBOCUS C S</v>
      </c>
      <c r="G3084" s="547" t="str">
        <f t="shared" si="1394"/>
        <v>E2</v>
      </c>
      <c r="H3084" s="111">
        <f>'Terminated loans'!L2274</f>
        <v>41691</v>
      </c>
      <c r="I3084" s="111">
        <f>IF(B3084="VELS",'Terminated loans'!M2274,'Terminated loans'!B2274)</f>
        <v>42825</v>
      </c>
      <c r="J3084" s="34">
        <f t="shared" si="1408"/>
        <v>37</v>
      </c>
      <c r="K3084" s="34">
        <f t="shared" si="1367"/>
        <v>81</v>
      </c>
      <c r="L3084" s="34">
        <f t="shared" si="1368"/>
        <v>37</v>
      </c>
      <c r="M3084" s="34">
        <f t="shared" si="1369"/>
        <v>37</v>
      </c>
      <c r="N3084" s="52">
        <f t="shared" si="1370"/>
        <v>37</v>
      </c>
      <c r="O3084" s="352">
        <f>+'Terminated loans'!S2274</f>
        <v>1013852</v>
      </c>
      <c r="P3084" s="112">
        <f>+'Terminated loans'!T2274</f>
        <v>0.05</v>
      </c>
      <c r="Q3084" s="536">
        <f t="shared" si="1396"/>
        <v>9.1499999999999998E-2</v>
      </c>
      <c r="R3084" s="222">
        <f t="shared" si="1409"/>
        <v>29624.781258719977</v>
      </c>
      <c r="S3084" s="36">
        <f t="shared" si="1410"/>
        <v>951928.9792689702</v>
      </c>
      <c r="T3084" s="36">
        <f t="shared" si="1411"/>
        <v>61923.020731029799</v>
      </c>
      <c r="U3084" s="36">
        <f t="shared" si="1412"/>
        <v>144187.92730366951</v>
      </c>
      <c r="V3084" s="36">
        <f t="shared" si="1413"/>
        <v>82264.90657263936</v>
      </c>
      <c r="W3084" s="37">
        <f t="shared" si="1414"/>
        <v>61923.020731030148</v>
      </c>
      <c r="X3084" s="36">
        <f t="shared" si="1415"/>
        <v>61923.020731029799</v>
      </c>
      <c r="Y3084" s="276">
        <f t="shared" si="1416"/>
        <v>61923.020731030148</v>
      </c>
      <c r="Z3084" s="36">
        <f t="shared" si="1417"/>
        <v>144187.92730366951</v>
      </c>
      <c r="AA3084" s="36">
        <f t="shared" si="1418"/>
        <v>82264.90657263936</v>
      </c>
      <c r="AB3084" s="38">
        <f t="shared" si="1366"/>
        <v>3.4924596548080444E-10</v>
      </c>
      <c r="AD3084" s="353">
        <f t="shared" si="1419"/>
        <v>37</v>
      </c>
      <c r="AH3084" s="107"/>
    </row>
    <row r="3085" spans="1:34">
      <c r="A3085" s="533"/>
      <c r="C3085" s="67" t="str">
        <f>'Terminated loans'!F2275</f>
        <v>N</v>
      </c>
      <c r="D3085" s="109">
        <f>'Terminated loans'!H2275</f>
        <v>143983293</v>
      </c>
      <c r="E3085" s="109">
        <f>'Terminated loans'!I2275</f>
        <v>98</v>
      </c>
      <c r="F3085" s="109" t="str">
        <f>'Terminated loans'!J2275</f>
        <v>LUXIMON A R</v>
      </c>
      <c r="G3085" s="547" t="str">
        <f t="shared" si="1394"/>
        <v>E2</v>
      </c>
      <c r="H3085" s="111">
        <f>'Terminated loans'!L2275</f>
        <v>41750</v>
      </c>
      <c r="I3085" s="111">
        <f>IF(B3085="VELS",'Terminated loans'!M2275,'Terminated loans'!B2275)</f>
        <v>42825</v>
      </c>
      <c r="J3085" s="34">
        <f t="shared" si="1408"/>
        <v>35</v>
      </c>
      <c r="K3085" s="34">
        <f t="shared" si="1367"/>
        <v>79</v>
      </c>
      <c r="L3085" s="34">
        <f t="shared" si="1368"/>
        <v>35</v>
      </c>
      <c r="M3085" s="34">
        <f t="shared" si="1369"/>
        <v>35</v>
      </c>
      <c r="N3085" s="52">
        <f t="shared" si="1370"/>
        <v>35</v>
      </c>
      <c r="O3085" s="352">
        <f>+'Terminated loans'!S2275</f>
        <v>152682</v>
      </c>
      <c r="P3085" s="112">
        <f>+'Terminated loans'!T2275</f>
        <v>0.05</v>
      </c>
      <c r="Q3085" s="536">
        <f t="shared" si="1396"/>
        <v>9.1499999999999998E-2</v>
      </c>
      <c r="R3085" s="222">
        <f t="shared" si="1409"/>
        <v>4697.2247824396873</v>
      </c>
      <c r="S3085" s="36">
        <f t="shared" si="1410"/>
        <v>143815.54361934037</v>
      </c>
      <c r="T3085" s="36">
        <f t="shared" si="1411"/>
        <v>8866.456380659627</v>
      </c>
      <c r="U3085" s="36">
        <f t="shared" si="1412"/>
        <v>20587.32376604859</v>
      </c>
      <c r="V3085" s="36">
        <f t="shared" si="1413"/>
        <v>11720.86738538905</v>
      </c>
      <c r="W3085" s="37">
        <f t="shared" si="1414"/>
        <v>8866.4563806595397</v>
      </c>
      <c r="X3085" s="36">
        <f t="shared" si="1415"/>
        <v>8866.456380659627</v>
      </c>
      <c r="Y3085" s="276">
        <f t="shared" si="1416"/>
        <v>8866.4563806595397</v>
      </c>
      <c r="Z3085" s="36">
        <f t="shared" si="1417"/>
        <v>20587.32376604859</v>
      </c>
      <c r="AA3085" s="36">
        <f t="shared" si="1418"/>
        <v>11720.86738538905</v>
      </c>
      <c r="AB3085" s="38">
        <f t="shared" si="1366"/>
        <v>-8.7311491370201111E-11</v>
      </c>
      <c r="AD3085" s="353">
        <f t="shared" si="1419"/>
        <v>35</v>
      </c>
      <c r="AH3085" s="107"/>
    </row>
    <row r="3086" spans="1:34">
      <c r="A3086" s="533"/>
      <c r="C3086" s="67" t="str">
        <f>'Terminated loans'!F2276</f>
        <v>E</v>
      </c>
      <c r="D3086" s="109">
        <f>'Terminated loans'!H2276</f>
        <v>143983412</v>
      </c>
      <c r="E3086" s="109">
        <f>'Terminated loans'!I2276</f>
        <v>98</v>
      </c>
      <c r="F3086" s="109" t="str">
        <f>'Terminated loans'!J2276</f>
        <v>BHOYROO H</v>
      </c>
      <c r="G3086" s="547" t="str">
        <f t="shared" si="1394"/>
        <v>E2</v>
      </c>
      <c r="H3086" s="111">
        <f>'Terminated loans'!L2276</f>
        <v>41856</v>
      </c>
      <c r="I3086" s="111">
        <f>IF(B3086="VELS",'Terminated loans'!M2276,'Terminated loans'!B2276)</f>
        <v>42825</v>
      </c>
      <c r="J3086" s="34">
        <f t="shared" si="1408"/>
        <v>32</v>
      </c>
      <c r="K3086" s="34">
        <f t="shared" si="1367"/>
        <v>76</v>
      </c>
      <c r="L3086" s="34">
        <f t="shared" si="1368"/>
        <v>32</v>
      </c>
      <c r="M3086" s="34">
        <f t="shared" si="1369"/>
        <v>32</v>
      </c>
      <c r="N3086" s="52">
        <f t="shared" si="1370"/>
        <v>32</v>
      </c>
      <c r="O3086" s="352">
        <f>+'Terminated loans'!S2276</f>
        <v>400888</v>
      </c>
      <c r="P3086" s="112">
        <f>+'Terminated loans'!T2276</f>
        <v>0.05</v>
      </c>
      <c r="Q3086" s="536">
        <f t="shared" si="1396"/>
        <v>9.1499999999999998E-2</v>
      </c>
      <c r="R3086" s="222">
        <f t="shared" si="1409"/>
        <v>13407.53033368373</v>
      </c>
      <c r="S3086" s="36">
        <f t="shared" si="1410"/>
        <v>379432.00867931469</v>
      </c>
      <c r="T3086" s="36">
        <f t="shared" si="1411"/>
        <v>21455.991320685309</v>
      </c>
      <c r="U3086" s="36">
        <f t="shared" si="1412"/>
        <v>49608.96199856489</v>
      </c>
      <c r="V3086" s="36">
        <f t="shared" si="1413"/>
        <v>28152.970677879348</v>
      </c>
      <c r="W3086" s="37">
        <f t="shared" si="1414"/>
        <v>21455.991320685542</v>
      </c>
      <c r="X3086" s="36">
        <f t="shared" si="1415"/>
        <v>21455.991320685309</v>
      </c>
      <c r="Y3086" s="276">
        <f t="shared" si="1416"/>
        <v>21455.991320685542</v>
      </c>
      <c r="Z3086" s="36">
        <f t="shared" si="1417"/>
        <v>49608.96199856489</v>
      </c>
      <c r="AA3086" s="36">
        <f t="shared" si="1418"/>
        <v>28152.970677879348</v>
      </c>
      <c r="AB3086" s="38">
        <f t="shared" si="1366"/>
        <v>2.3283064365386963E-10</v>
      </c>
      <c r="AD3086" s="353">
        <f t="shared" si="1419"/>
        <v>32</v>
      </c>
      <c r="AH3086" s="107"/>
    </row>
    <row r="3087" spans="1:34">
      <c r="A3087" s="533"/>
      <c r="C3087" s="67" t="str">
        <f>'Terminated loans'!F2277</f>
        <v>E</v>
      </c>
      <c r="D3087" s="109">
        <f>'Terminated loans'!H2277</f>
        <v>143984079</v>
      </c>
      <c r="E3087" s="109">
        <f>'Terminated loans'!I2277</f>
        <v>98</v>
      </c>
      <c r="F3087" s="109" t="str">
        <f>'Terminated loans'!J2277</f>
        <v>SEWOCK M</v>
      </c>
      <c r="G3087" s="547" t="str">
        <f t="shared" si="1394"/>
        <v>E2</v>
      </c>
      <c r="H3087" s="111">
        <f>'Terminated loans'!L2277</f>
        <v>41856</v>
      </c>
      <c r="I3087" s="111">
        <f>IF(B3087="VELS",'Terminated loans'!M2277,'Terminated loans'!B2277)</f>
        <v>42825</v>
      </c>
      <c r="J3087" s="34">
        <f t="shared" si="1408"/>
        <v>32</v>
      </c>
      <c r="K3087" s="34">
        <f t="shared" si="1367"/>
        <v>76</v>
      </c>
      <c r="L3087" s="34">
        <f t="shared" si="1368"/>
        <v>32</v>
      </c>
      <c r="M3087" s="34">
        <f t="shared" si="1369"/>
        <v>32</v>
      </c>
      <c r="N3087" s="52">
        <f t="shared" si="1370"/>
        <v>32</v>
      </c>
      <c r="O3087" s="352">
        <f>+'Terminated loans'!S2277</f>
        <v>400499</v>
      </c>
      <c r="P3087" s="112">
        <f>+'Terminated loans'!T2277</f>
        <v>0.05</v>
      </c>
      <c r="Q3087" s="536">
        <f t="shared" si="1396"/>
        <v>9.1499999999999998E-2</v>
      </c>
      <c r="R3087" s="222">
        <f t="shared" si="1409"/>
        <v>13394.520392503642</v>
      </c>
      <c r="S3087" s="36">
        <f t="shared" si="1410"/>
        <v>379063.82841106952</v>
      </c>
      <c r="T3087" s="36">
        <f t="shared" si="1411"/>
        <v>21435.171588930476</v>
      </c>
      <c r="U3087" s="36">
        <f t="shared" si="1412"/>
        <v>49560.824149047199</v>
      </c>
      <c r="V3087" s="36">
        <f t="shared" si="1413"/>
        <v>28125.652560116549</v>
      </c>
      <c r="W3087" s="37">
        <f t="shared" si="1414"/>
        <v>21435.171588930651</v>
      </c>
      <c r="X3087" s="36">
        <f t="shared" si="1415"/>
        <v>21435.171588930476</v>
      </c>
      <c r="Y3087" s="276">
        <f t="shared" si="1416"/>
        <v>21435.171588930651</v>
      </c>
      <c r="Z3087" s="36">
        <f t="shared" si="1417"/>
        <v>49560.824149047199</v>
      </c>
      <c r="AA3087" s="36">
        <f t="shared" si="1418"/>
        <v>28125.652560116549</v>
      </c>
      <c r="AB3087" s="38">
        <f t="shared" si="1366"/>
        <v>1.7462298274040222E-10</v>
      </c>
      <c r="AD3087" s="353">
        <f t="shared" si="1419"/>
        <v>32</v>
      </c>
      <c r="AH3087" s="107"/>
    </row>
    <row r="3088" spans="1:34">
      <c r="A3088" s="533"/>
      <c r="C3088" s="67" t="str">
        <f>'Terminated loans'!F2278</f>
        <v>N</v>
      </c>
      <c r="D3088" s="109">
        <f>'Terminated loans'!H2278</f>
        <v>143984508</v>
      </c>
      <c r="E3088" s="109">
        <f>'Terminated loans'!I2278</f>
        <v>98</v>
      </c>
      <c r="F3088" s="109" t="str">
        <f>'Terminated loans'!J2278</f>
        <v>ISSUR GUNGAH P M K I</v>
      </c>
      <c r="G3088" s="547" t="str">
        <f t="shared" si="1394"/>
        <v>E2</v>
      </c>
      <c r="H3088" s="111">
        <f>'Terminated loans'!L2278</f>
        <v>42122</v>
      </c>
      <c r="I3088" s="111">
        <f>IF(B3088="VELS",'Terminated loans'!M2278,'Terminated loans'!B2278)</f>
        <v>42825</v>
      </c>
      <c r="J3088" s="34">
        <f t="shared" si="1408"/>
        <v>23</v>
      </c>
      <c r="K3088" s="34">
        <f t="shared" si="1367"/>
        <v>67</v>
      </c>
      <c r="L3088" s="34">
        <f t="shared" si="1368"/>
        <v>23</v>
      </c>
      <c r="M3088" s="34">
        <f t="shared" si="1369"/>
        <v>23</v>
      </c>
      <c r="N3088" s="52">
        <f t="shared" si="1370"/>
        <v>23</v>
      </c>
      <c r="O3088" s="352">
        <f>+'Terminated loans'!S2278</f>
        <v>157662</v>
      </c>
      <c r="P3088" s="112">
        <f>+'Terminated loans'!T2278</f>
        <v>0.05</v>
      </c>
      <c r="Q3088" s="536">
        <f t="shared" si="1396"/>
        <v>9.1499999999999998E-2</v>
      </c>
      <c r="R3088" s="222">
        <f t="shared" si="1409"/>
        <v>7202.8377254407587</v>
      </c>
      <c r="S3088" s="36">
        <f t="shared" si="1410"/>
        <v>151424.24371382868</v>
      </c>
      <c r="T3088" s="36">
        <f t="shared" si="1411"/>
        <v>6237.7562861713232</v>
      </c>
      <c r="U3088" s="36">
        <f t="shared" si="1412"/>
        <v>14241.02397130875</v>
      </c>
      <c r="V3088" s="36">
        <f t="shared" si="1413"/>
        <v>8003.2676851374563</v>
      </c>
      <c r="W3088" s="37">
        <f t="shared" si="1414"/>
        <v>6237.7562861712941</v>
      </c>
      <c r="X3088" s="36">
        <f t="shared" si="1415"/>
        <v>6237.7562861713232</v>
      </c>
      <c r="Y3088" s="276">
        <f t="shared" si="1416"/>
        <v>6237.7562861712941</v>
      </c>
      <c r="Z3088" s="36">
        <f t="shared" si="1417"/>
        <v>14241.02397130875</v>
      </c>
      <c r="AA3088" s="36">
        <f t="shared" si="1418"/>
        <v>8003.2676851374563</v>
      </c>
      <c r="AB3088" s="38">
        <f t="shared" si="1366"/>
        <v>-2.9103830456733704E-11</v>
      </c>
      <c r="AD3088" s="353">
        <f t="shared" si="1419"/>
        <v>23</v>
      </c>
      <c r="AH3088" s="107"/>
    </row>
    <row r="3089" spans="1:34">
      <c r="A3089" s="533"/>
      <c r="C3089" s="67" t="str">
        <f>'Terminated loans'!F2279</f>
        <v>N</v>
      </c>
      <c r="D3089" s="109">
        <f>'Terminated loans'!H2279</f>
        <v>143984559</v>
      </c>
      <c r="E3089" s="109">
        <f>'Terminated loans'!I2279</f>
        <v>98</v>
      </c>
      <c r="F3089" s="109" t="str">
        <f>'Terminated loans'!J2279</f>
        <v>GAJADHUR P K</v>
      </c>
      <c r="G3089" s="547" t="str">
        <f t="shared" si="1394"/>
        <v>E2</v>
      </c>
      <c r="H3089" s="111">
        <f>'Terminated loans'!L2279</f>
        <v>41885</v>
      </c>
      <c r="I3089" s="111">
        <f>IF(B3089="VELS",'Terminated loans'!M2279,'Terminated loans'!B2279)</f>
        <v>42825</v>
      </c>
      <c r="J3089" s="34">
        <f t="shared" si="1408"/>
        <v>31</v>
      </c>
      <c r="K3089" s="34">
        <f t="shared" si="1367"/>
        <v>75</v>
      </c>
      <c r="L3089" s="34">
        <f t="shared" si="1368"/>
        <v>31</v>
      </c>
      <c r="M3089" s="34">
        <f t="shared" si="1369"/>
        <v>31</v>
      </c>
      <c r="N3089" s="52">
        <f t="shared" si="1370"/>
        <v>31</v>
      </c>
      <c r="O3089" s="352">
        <f>+'Terminated loans'!S2279</f>
        <v>260396</v>
      </c>
      <c r="P3089" s="112">
        <f>+'Terminated loans'!T2279</f>
        <v>0.05</v>
      </c>
      <c r="Q3089" s="536">
        <f t="shared" si="1396"/>
        <v>9.1499999999999998E-2</v>
      </c>
      <c r="R3089" s="222">
        <f t="shared" si="1409"/>
        <v>8971.5013892005372</v>
      </c>
      <c r="S3089" s="36">
        <f t="shared" si="1410"/>
        <v>246857.18427506217</v>
      </c>
      <c r="T3089" s="36">
        <f t="shared" si="1411"/>
        <v>13538.815724937827</v>
      </c>
      <c r="U3089" s="36">
        <f t="shared" si="1412"/>
        <v>31259.358790154336</v>
      </c>
      <c r="V3089" s="36">
        <f t="shared" si="1413"/>
        <v>17720.543065216625</v>
      </c>
      <c r="W3089" s="37">
        <f t="shared" si="1414"/>
        <v>13538.815724937711</v>
      </c>
      <c r="X3089" s="36">
        <f t="shared" si="1415"/>
        <v>13538.815724937827</v>
      </c>
      <c r="Y3089" s="276">
        <f t="shared" si="1416"/>
        <v>13538.815724937711</v>
      </c>
      <c r="Z3089" s="36">
        <f t="shared" si="1417"/>
        <v>31259.358790154336</v>
      </c>
      <c r="AA3089" s="36">
        <f t="shared" si="1418"/>
        <v>17720.543065216625</v>
      </c>
      <c r="AB3089" s="38">
        <f t="shared" si="1366"/>
        <v>-1.1641532182693481E-10</v>
      </c>
      <c r="AD3089" s="353">
        <f t="shared" si="1419"/>
        <v>31</v>
      </c>
      <c r="AH3089" s="107"/>
    </row>
    <row r="3090" spans="1:34">
      <c r="A3090" s="533"/>
      <c r="C3090" s="67" t="str">
        <f>'Terminated loans'!F2280</f>
        <v>N</v>
      </c>
      <c r="D3090" s="109">
        <f>'Terminated loans'!H2280</f>
        <v>143984672</v>
      </c>
      <c r="E3090" s="109">
        <f>'Terminated loans'!I2280</f>
        <v>98</v>
      </c>
      <c r="F3090" s="109" t="str">
        <f>'Terminated loans'!J2280</f>
        <v>PYDIAH M J I</v>
      </c>
      <c r="G3090" s="547" t="str">
        <f t="shared" si="1394"/>
        <v>E2</v>
      </c>
      <c r="H3090" s="111">
        <f>'Terminated loans'!L2280</f>
        <v>41800</v>
      </c>
      <c r="I3090" s="111">
        <f>IF(B3090="VELS",'Terminated loans'!M2280,'Terminated loans'!B2280)</f>
        <v>42825</v>
      </c>
      <c r="J3090" s="34">
        <f t="shared" si="1408"/>
        <v>34</v>
      </c>
      <c r="K3090" s="34">
        <f t="shared" si="1367"/>
        <v>78</v>
      </c>
      <c r="L3090" s="34">
        <f t="shared" si="1368"/>
        <v>34</v>
      </c>
      <c r="M3090" s="34">
        <f t="shared" si="1369"/>
        <v>34</v>
      </c>
      <c r="N3090" s="52">
        <f t="shared" si="1370"/>
        <v>34</v>
      </c>
      <c r="O3090" s="352">
        <f>+'Terminated loans'!S2280</f>
        <v>213118</v>
      </c>
      <c r="P3090" s="112">
        <f>+'Terminated loans'!T2280</f>
        <v>0.05</v>
      </c>
      <c r="Q3090" s="536">
        <f t="shared" si="1396"/>
        <v>9.1499999999999998E-2</v>
      </c>
      <c r="R3090" s="222">
        <f t="shared" si="1409"/>
        <v>6735.6799274837385</v>
      </c>
      <c r="S3090" s="36">
        <f t="shared" si="1410"/>
        <v>201063.99298319116</v>
      </c>
      <c r="T3090" s="36">
        <f t="shared" si="1411"/>
        <v>12054.007016808842</v>
      </c>
      <c r="U3090" s="36">
        <f t="shared" si="1412"/>
        <v>27949.124551256042</v>
      </c>
      <c r="V3090" s="36">
        <f t="shared" si="1413"/>
        <v>15895.117534447112</v>
      </c>
      <c r="W3090" s="37">
        <f t="shared" si="1414"/>
        <v>12054.00701680893</v>
      </c>
      <c r="X3090" s="36">
        <f t="shared" si="1415"/>
        <v>12054.007016808842</v>
      </c>
      <c r="Y3090" s="276">
        <f t="shared" si="1416"/>
        <v>12054.00701680893</v>
      </c>
      <c r="Z3090" s="36">
        <f t="shared" si="1417"/>
        <v>27949.124551256042</v>
      </c>
      <c r="AA3090" s="36">
        <f t="shared" si="1418"/>
        <v>15895.117534447112</v>
      </c>
      <c r="AB3090" s="38">
        <f t="shared" si="1366"/>
        <v>8.7311491370201111E-11</v>
      </c>
      <c r="AD3090" s="353">
        <f t="shared" si="1419"/>
        <v>34</v>
      </c>
      <c r="AH3090" s="107"/>
    </row>
    <row r="3091" spans="1:34">
      <c r="A3091" s="533"/>
      <c r="C3091" s="67" t="str">
        <f>'Terminated loans'!F2281</f>
        <v>N</v>
      </c>
      <c r="D3091" s="109">
        <f>'Terminated loans'!H2281</f>
        <v>143985210</v>
      </c>
      <c r="E3091" s="109">
        <f>'Terminated loans'!I2281</f>
        <v>98</v>
      </c>
      <c r="F3091" s="109" t="str">
        <f>'Terminated loans'!J2281</f>
        <v>COLLAPPEN J</v>
      </c>
      <c r="G3091" s="547" t="str">
        <f t="shared" si="1394"/>
        <v>E2</v>
      </c>
      <c r="H3091" s="111">
        <f>'Terminated loans'!L2281</f>
        <v>42201</v>
      </c>
      <c r="I3091" s="111">
        <f>IF(B3091="VELS",'Terminated loans'!M2281,'Terminated loans'!B2281)</f>
        <v>42825</v>
      </c>
      <c r="J3091" s="34">
        <f t="shared" si="1408"/>
        <v>21</v>
      </c>
      <c r="K3091" s="34">
        <f t="shared" si="1367"/>
        <v>65</v>
      </c>
      <c r="L3091" s="34">
        <f t="shared" si="1368"/>
        <v>21</v>
      </c>
      <c r="M3091" s="34">
        <f t="shared" si="1369"/>
        <v>21</v>
      </c>
      <c r="N3091" s="52">
        <f t="shared" si="1370"/>
        <v>21</v>
      </c>
      <c r="O3091" s="352">
        <f>+'Terminated loans'!S2281</f>
        <v>30545</v>
      </c>
      <c r="P3091" s="112">
        <f>+'Terminated loans'!T2281</f>
        <v>0.05</v>
      </c>
      <c r="Q3091" s="536">
        <f t="shared" si="1396"/>
        <v>9.1499999999999998E-2</v>
      </c>
      <c r="R3091" s="222">
        <f t="shared" si="1409"/>
        <v>1522.1133549719382</v>
      </c>
      <c r="S3091" s="36">
        <f t="shared" si="1410"/>
        <v>29433.189870360344</v>
      </c>
      <c r="T3091" s="36">
        <f t="shared" si="1411"/>
        <v>1111.8101296396562</v>
      </c>
      <c r="U3091" s="36">
        <f t="shared" si="1412"/>
        <v>2531.1905840503605</v>
      </c>
      <c r="V3091" s="36">
        <f t="shared" si="1413"/>
        <v>1419.3804544107006</v>
      </c>
      <c r="W3091" s="37">
        <f t="shared" si="1414"/>
        <v>1111.8101296396599</v>
      </c>
      <c r="X3091" s="36">
        <f t="shared" si="1415"/>
        <v>1111.8101296396562</v>
      </c>
      <c r="Y3091" s="276">
        <f t="shared" si="1416"/>
        <v>1111.8101296396599</v>
      </c>
      <c r="Z3091" s="36">
        <f t="shared" si="1417"/>
        <v>2531.1905840503605</v>
      </c>
      <c r="AA3091" s="36">
        <f t="shared" si="1418"/>
        <v>1419.3804544107006</v>
      </c>
      <c r="AB3091" s="38">
        <f t="shared" si="1366"/>
        <v>3.637978807091713E-12</v>
      </c>
      <c r="AD3091" s="353">
        <f t="shared" si="1419"/>
        <v>21</v>
      </c>
      <c r="AH3091" s="107"/>
    </row>
    <row r="3092" spans="1:34">
      <c r="A3092" s="533"/>
      <c r="C3092" s="67" t="str">
        <f>'Terminated loans'!F2282</f>
        <v>N</v>
      </c>
      <c r="D3092" s="109">
        <f>'Terminated loans'!H2282</f>
        <v>143986187</v>
      </c>
      <c r="E3092" s="109">
        <f>'Terminated loans'!I2282</f>
        <v>98</v>
      </c>
      <c r="F3092" s="109" t="str">
        <f>'Terminated loans'!J2282</f>
        <v>COLLAPPEN J</v>
      </c>
      <c r="G3092" s="547" t="str">
        <f t="shared" si="1394"/>
        <v>E2</v>
      </c>
      <c r="H3092" s="111">
        <f>'Terminated loans'!L2282</f>
        <v>42334</v>
      </c>
      <c r="I3092" s="111">
        <f>IF(B3092="VELS",'Terminated loans'!M2282,'Terminated loans'!B2282)</f>
        <v>42825</v>
      </c>
      <c r="J3092" s="34">
        <f t="shared" si="1408"/>
        <v>16</v>
      </c>
      <c r="K3092" s="34">
        <f t="shared" si="1367"/>
        <v>60</v>
      </c>
      <c r="L3092" s="34">
        <f t="shared" si="1368"/>
        <v>16</v>
      </c>
      <c r="M3092" s="34">
        <f t="shared" si="1369"/>
        <v>16</v>
      </c>
      <c r="N3092" s="52">
        <f t="shared" si="1370"/>
        <v>16</v>
      </c>
      <c r="O3092" s="352">
        <f>+'Terminated loans'!S2282</f>
        <v>45760</v>
      </c>
      <c r="P3092" s="112">
        <f>+'Terminated loans'!T2282</f>
        <v>0.05</v>
      </c>
      <c r="Q3092" s="536">
        <f t="shared" si="1396"/>
        <v>9.1499999999999998E-2</v>
      </c>
      <c r="R3092" s="222">
        <f t="shared" si="1409"/>
        <v>2962.3445181453867</v>
      </c>
      <c r="S3092" s="36">
        <f t="shared" si="1410"/>
        <v>44461.163754548317</v>
      </c>
      <c r="T3092" s="36">
        <f t="shared" si="1411"/>
        <v>1298.8362454516828</v>
      </c>
      <c r="U3092" s="36">
        <f t="shared" si="1412"/>
        <v>2936.3485357778918</v>
      </c>
      <c r="V3092" s="36">
        <f t="shared" si="1413"/>
        <v>1637.5122903261872</v>
      </c>
      <c r="W3092" s="37">
        <f t="shared" si="1414"/>
        <v>1298.8362454517046</v>
      </c>
      <c r="X3092" s="36">
        <f t="shared" si="1415"/>
        <v>1298.8362454516828</v>
      </c>
      <c r="Y3092" s="276">
        <f t="shared" si="1416"/>
        <v>1298.8362454517046</v>
      </c>
      <c r="Z3092" s="36">
        <f t="shared" si="1417"/>
        <v>2936.3485357778918</v>
      </c>
      <c r="AA3092" s="36">
        <f t="shared" si="1418"/>
        <v>1637.5122903261872</v>
      </c>
      <c r="AB3092" s="38">
        <f t="shared" si="1366"/>
        <v>2.1827872842550278E-11</v>
      </c>
      <c r="AD3092" s="353">
        <f t="shared" si="1419"/>
        <v>16</v>
      </c>
      <c r="AH3092" s="107"/>
    </row>
    <row r="3093" spans="1:34">
      <c r="A3093" s="533"/>
      <c r="C3093" s="67" t="str">
        <f>'Terminated loans'!F2283</f>
        <v>N</v>
      </c>
      <c r="D3093" s="109">
        <f>'Terminated loans'!H2283</f>
        <v>143995291</v>
      </c>
      <c r="E3093" s="109">
        <f>'Terminated loans'!I2283</f>
        <v>98</v>
      </c>
      <c r="F3093" s="109" t="str">
        <f>'Terminated loans'!J2283</f>
        <v>SEWOCK M</v>
      </c>
      <c r="G3093" s="547" t="str">
        <f t="shared" si="1394"/>
        <v>C2</v>
      </c>
      <c r="H3093" s="111">
        <f>'Terminated loans'!L2283</f>
        <v>40752</v>
      </c>
      <c r="I3093" s="111">
        <f>IF(B3093="VELS",'Terminated loans'!M2283,'Terminated loans'!B2283)</f>
        <v>42825</v>
      </c>
      <c r="J3093" s="34">
        <f t="shared" si="1408"/>
        <v>68</v>
      </c>
      <c r="K3093" s="34">
        <f t="shared" si="1367"/>
        <v>112</v>
      </c>
      <c r="L3093" s="34">
        <f t="shared" si="1368"/>
        <v>60</v>
      </c>
      <c r="M3093" s="34">
        <f t="shared" si="1369"/>
        <v>60</v>
      </c>
      <c r="N3093" s="52">
        <f t="shared" si="1370"/>
        <v>60</v>
      </c>
      <c r="O3093" s="352">
        <f>+'Terminated loans'!S2283</f>
        <v>669211</v>
      </c>
      <c r="P3093" s="112">
        <f>+'Terminated loans'!T2283</f>
        <v>0.05</v>
      </c>
      <c r="Q3093" s="536">
        <f t="shared" si="1396"/>
        <v>9.9000000000000005E-2</v>
      </c>
      <c r="R3093" s="222">
        <f t="shared" si="1409"/>
        <v>12628.837138142202</v>
      </c>
      <c r="S3093" s="36">
        <f t="shared" si="1410"/>
        <v>595759.6071796827</v>
      </c>
      <c r="T3093" s="36">
        <f t="shared" si="1411"/>
        <v>73451.392820317298</v>
      </c>
      <c r="U3093" s="36">
        <f t="shared" si="1412"/>
        <v>161970.62110885803</v>
      </c>
      <c r="V3093" s="36">
        <f t="shared" si="1413"/>
        <v>88519.228288532118</v>
      </c>
      <c r="W3093" s="37">
        <f t="shared" si="1414"/>
        <v>73451.392820325913</v>
      </c>
      <c r="X3093" s="36">
        <f t="shared" si="1415"/>
        <v>73451.392820317298</v>
      </c>
      <c r="Y3093" s="276">
        <f t="shared" si="1416"/>
        <v>73451.392820325913</v>
      </c>
      <c r="Z3093" s="36">
        <f t="shared" si="1417"/>
        <v>161970.62110885803</v>
      </c>
      <c r="AA3093" s="36">
        <f t="shared" si="1418"/>
        <v>88519.228288532118</v>
      </c>
      <c r="AB3093" s="38">
        <f t="shared" si="1366"/>
        <v>8.6147338151931763E-9</v>
      </c>
      <c r="AD3093" s="353">
        <f t="shared" si="1419"/>
        <v>60</v>
      </c>
      <c r="AH3093" s="107"/>
    </row>
    <row r="3094" spans="1:34">
      <c r="A3094" s="533"/>
      <c r="C3094" s="67" t="str">
        <f>'Terminated loans'!F2284</f>
        <v>N</v>
      </c>
      <c r="D3094" s="109">
        <f>'Terminated loans'!H2284</f>
        <v>143998894</v>
      </c>
      <c r="E3094" s="109">
        <f>'Terminated loans'!I2284</f>
        <v>98</v>
      </c>
      <c r="F3094" s="109" t="str">
        <f>'Terminated loans'!J2284</f>
        <v>BANYMANDHUB-GROODOYAL S</v>
      </c>
      <c r="G3094" s="547" t="str">
        <f t="shared" si="1394"/>
        <v>D2</v>
      </c>
      <c r="H3094" s="111">
        <f>'Terminated loans'!L2284</f>
        <v>41095</v>
      </c>
      <c r="I3094" s="111">
        <f>IF(B3094="VELS",'Terminated loans'!M2284,'Terminated loans'!B2284)</f>
        <v>42825</v>
      </c>
      <c r="J3094" s="34">
        <f t="shared" si="1408"/>
        <v>57</v>
      </c>
      <c r="K3094" s="34">
        <f t="shared" si="1367"/>
        <v>101</v>
      </c>
      <c r="L3094" s="34">
        <f t="shared" si="1368"/>
        <v>57</v>
      </c>
      <c r="M3094" s="34">
        <f t="shared" si="1369"/>
        <v>57</v>
      </c>
      <c r="N3094" s="52">
        <f t="shared" si="1370"/>
        <v>57</v>
      </c>
      <c r="O3094" s="352">
        <f>+'Terminated loans'!S2284</f>
        <v>220335</v>
      </c>
      <c r="P3094" s="112">
        <f>+'Terminated loans'!T2284</f>
        <v>0.05</v>
      </c>
      <c r="Q3094" s="536">
        <f t="shared" si="1396"/>
        <v>9.4E-2</v>
      </c>
      <c r="R3094" s="222">
        <f t="shared" si="1409"/>
        <v>4350.7204496459271</v>
      </c>
      <c r="S3094" s="36">
        <f t="shared" si="1410"/>
        <v>199404.86267816011</v>
      </c>
      <c r="T3094" s="36">
        <f t="shared" si="1411"/>
        <v>20930.137321839895</v>
      </c>
      <c r="U3094" s="36">
        <f t="shared" si="1412"/>
        <v>48586.202951658634</v>
      </c>
      <c r="V3094" s="36">
        <f t="shared" si="1413"/>
        <v>27656.065629817836</v>
      </c>
      <c r="W3094" s="37">
        <f t="shared" si="1414"/>
        <v>20930.137321840797</v>
      </c>
      <c r="X3094" s="36">
        <f t="shared" si="1415"/>
        <v>20930.137321839895</v>
      </c>
      <c r="Y3094" s="276">
        <f t="shared" si="1416"/>
        <v>20930.137321840797</v>
      </c>
      <c r="Z3094" s="36">
        <f t="shared" si="1417"/>
        <v>48586.202951658634</v>
      </c>
      <c r="AA3094" s="36">
        <f t="shared" si="1418"/>
        <v>27656.065629817836</v>
      </c>
      <c r="AB3094" s="38">
        <f t="shared" si="1366"/>
        <v>9.0221874415874481E-10</v>
      </c>
      <c r="AD3094" s="353">
        <f t="shared" si="1419"/>
        <v>57</v>
      </c>
      <c r="AH3094" s="107"/>
    </row>
    <row r="3095" spans="1:34">
      <c r="A3095" s="533"/>
      <c r="C3095" s="67" t="str">
        <f>'Terminated loans'!F2285</f>
        <v>N</v>
      </c>
      <c r="D3095" s="109">
        <f>'Terminated loans'!H2285</f>
        <v>143999645</v>
      </c>
      <c r="E3095" s="109">
        <f>'Terminated loans'!I2285</f>
        <v>98</v>
      </c>
      <c r="F3095" s="109" t="str">
        <f>'Terminated loans'!J2285</f>
        <v>RAYAPEN L O</v>
      </c>
      <c r="G3095" s="547" t="str">
        <f t="shared" si="1394"/>
        <v>D2</v>
      </c>
      <c r="H3095" s="111">
        <f>'Terminated loans'!L2285</f>
        <v>41187</v>
      </c>
      <c r="I3095" s="111">
        <f>IF(B3095="VELS",'Terminated loans'!M2285,'Terminated loans'!B2285)</f>
        <v>42825</v>
      </c>
      <c r="J3095" s="34">
        <f t="shared" si="1408"/>
        <v>54</v>
      </c>
      <c r="K3095" s="34">
        <f t="shared" si="1367"/>
        <v>98</v>
      </c>
      <c r="L3095" s="34">
        <f t="shared" si="1368"/>
        <v>54</v>
      </c>
      <c r="M3095" s="34">
        <f t="shared" si="1369"/>
        <v>54</v>
      </c>
      <c r="N3095" s="52">
        <f t="shared" si="1370"/>
        <v>54</v>
      </c>
      <c r="O3095" s="352">
        <f>+'Terminated loans'!S2285</f>
        <v>243494</v>
      </c>
      <c r="P3095" s="112">
        <f>+'Terminated loans'!T2285</f>
        <v>0.05</v>
      </c>
      <c r="Q3095" s="536">
        <f t="shared" si="1396"/>
        <v>9.4E-2</v>
      </c>
      <c r="R3095" s="222">
        <f t="shared" si="1409"/>
        <v>5044.7823789925651</v>
      </c>
      <c r="S3095" s="36">
        <f t="shared" si="1410"/>
        <v>221438.56061771992</v>
      </c>
      <c r="T3095" s="36">
        <f t="shared" si="1411"/>
        <v>22055.439382280078</v>
      </c>
      <c r="U3095" s="36">
        <f t="shared" si="1412"/>
        <v>50979.687847879453</v>
      </c>
      <c r="V3095" s="36">
        <f t="shared" si="1413"/>
        <v>28924.248465598474</v>
      </c>
      <c r="W3095" s="37">
        <f t="shared" si="1414"/>
        <v>22055.43938228098</v>
      </c>
      <c r="X3095" s="36">
        <f t="shared" si="1415"/>
        <v>22055.439382280078</v>
      </c>
      <c r="Y3095" s="276">
        <f t="shared" si="1416"/>
        <v>22055.43938228098</v>
      </c>
      <c r="Z3095" s="36">
        <f t="shared" si="1417"/>
        <v>50979.687847879453</v>
      </c>
      <c r="AA3095" s="36">
        <f t="shared" si="1418"/>
        <v>28924.248465598474</v>
      </c>
      <c r="AB3095" s="38">
        <f t="shared" si="1366"/>
        <v>9.0221874415874481E-10</v>
      </c>
      <c r="AD3095" s="353">
        <f t="shared" si="1419"/>
        <v>54</v>
      </c>
      <c r="AH3095" s="107"/>
    </row>
    <row r="3096" spans="1:34">
      <c r="A3096" s="533"/>
      <c r="C3096" s="67" t="str">
        <f>'Terminated loans'!F2286</f>
        <v>N</v>
      </c>
      <c r="D3096" s="109">
        <f>'Terminated loans'!H2286</f>
        <v>143986721</v>
      </c>
      <c r="E3096" s="109">
        <f>'Terminated loans'!I2286</f>
        <v>98</v>
      </c>
      <c r="F3096" s="109" t="str">
        <f>'Terminated loans'!J2286</f>
        <v>MOTOO M N J</v>
      </c>
      <c r="G3096" s="547" t="str">
        <f t="shared" si="1394"/>
        <v>F2</v>
      </c>
      <c r="H3096" s="111">
        <f>'Terminated loans'!L2286</f>
        <v>42431</v>
      </c>
      <c r="I3096" s="111">
        <f>IF(B3096="VELS",'Terminated loans'!M2286,'Terminated loans'!B2286)</f>
        <v>42825</v>
      </c>
      <c r="J3096" s="34">
        <f t="shared" si="1408"/>
        <v>13</v>
      </c>
      <c r="K3096" s="34">
        <f t="shared" si="1367"/>
        <v>57</v>
      </c>
      <c r="L3096" s="34">
        <f t="shared" si="1368"/>
        <v>13</v>
      </c>
      <c r="M3096" s="34">
        <f t="shared" si="1369"/>
        <v>13</v>
      </c>
      <c r="N3096" s="52">
        <f t="shared" si="1370"/>
        <v>13</v>
      </c>
      <c r="O3096" s="352">
        <f>+'Terminated loans'!S2286</f>
        <v>1404471</v>
      </c>
      <c r="P3096" s="112">
        <f>+'Terminated loans'!T2286</f>
        <v>0.05</v>
      </c>
      <c r="Q3096" s="536">
        <f t="shared" si="1396"/>
        <v>8.8999999999999996E-2</v>
      </c>
      <c r="R3096" s="222">
        <f t="shared" si="1409"/>
        <v>111213.49046818845</v>
      </c>
      <c r="S3096" s="36">
        <f t="shared" si="1410"/>
        <v>1373418.467449178</v>
      </c>
      <c r="T3096" s="36">
        <f t="shared" si="1411"/>
        <v>31052.532550822012</v>
      </c>
      <c r="U3096" s="36">
        <f t="shared" si="1412"/>
        <v>72356.908637267537</v>
      </c>
      <c r="V3096" s="36">
        <f t="shared" si="1413"/>
        <v>41304.376086450182</v>
      </c>
      <c r="W3096" s="37">
        <f t="shared" si="1414"/>
        <v>31052.532550817356</v>
      </c>
      <c r="X3096" s="36">
        <f t="shared" si="1415"/>
        <v>31052.532550822012</v>
      </c>
      <c r="Y3096" s="276">
        <f t="shared" si="1416"/>
        <v>31052.532550817356</v>
      </c>
      <c r="Z3096" s="36">
        <f t="shared" si="1417"/>
        <v>72356.908637267537</v>
      </c>
      <c r="AA3096" s="36">
        <f t="shared" si="1418"/>
        <v>41304.376086450182</v>
      </c>
      <c r="AB3096" s="38">
        <f t="shared" si="1366"/>
        <v>-4.6566128730773926E-9</v>
      </c>
      <c r="AD3096" s="353">
        <f t="shared" si="1419"/>
        <v>13</v>
      </c>
      <c r="AH3096" s="107"/>
    </row>
    <row r="3097" spans="1:34">
      <c r="A3097" s="533"/>
      <c r="C3097" s="67" t="str">
        <f>'Terminated loans'!F2287</f>
        <v>E</v>
      </c>
      <c r="D3097" s="109">
        <f>'Terminated loans'!H2287</f>
        <v>143242218</v>
      </c>
      <c r="E3097" s="109">
        <f>'Terminated loans'!I2287</f>
        <v>99</v>
      </c>
      <c r="F3097" s="109" t="str">
        <f>'Terminated loans'!J2287</f>
        <v>MEGNATH A(SL3117)</v>
      </c>
      <c r="G3097" s="547" t="str">
        <f t="shared" si="1394"/>
        <v>F1</v>
      </c>
      <c r="H3097" s="111">
        <f>'Terminated loans'!L2287</f>
        <v>42445</v>
      </c>
      <c r="I3097" s="111">
        <f>IF(B3097="VELS",'Terminated loans'!M2287,'Terminated loans'!B2287)</f>
        <v>42825</v>
      </c>
      <c r="J3097" s="34">
        <f t="shared" si="1408"/>
        <v>12</v>
      </c>
      <c r="K3097" s="34">
        <f t="shared" si="1367"/>
        <v>57</v>
      </c>
      <c r="L3097" s="34">
        <f t="shared" si="1368"/>
        <v>12</v>
      </c>
      <c r="M3097" s="34">
        <f t="shared" si="1369"/>
        <v>12</v>
      </c>
      <c r="N3097" s="52">
        <f t="shared" si="1370"/>
        <v>12</v>
      </c>
      <c r="O3097" s="352">
        <f>+'Terminated loans'!S2287</f>
        <v>2885121</v>
      </c>
      <c r="P3097" s="112">
        <f>+'Terminated loans'!T2287</f>
        <v>0.03</v>
      </c>
      <c r="Q3097" s="536">
        <f t="shared" si="1396"/>
        <v>7.1499999999999994E-2</v>
      </c>
      <c r="R3097" s="222">
        <f t="shared" si="1409"/>
        <v>244351.56885579039</v>
      </c>
      <c r="S3097" s="36">
        <f t="shared" si="1410"/>
        <v>2821744.8688112688</v>
      </c>
      <c r="T3097" s="36">
        <f t="shared" si="1411"/>
        <v>63376.131188731175</v>
      </c>
      <c r="U3097" s="36">
        <f t="shared" si="1412"/>
        <v>110473.95745818736</v>
      </c>
      <c r="V3097" s="36">
        <f t="shared" si="1413"/>
        <v>47097.826269484591</v>
      </c>
      <c r="W3097" s="37">
        <f t="shared" si="1414"/>
        <v>63376.13118870277</v>
      </c>
      <c r="X3097" s="36">
        <f t="shared" si="1415"/>
        <v>63376.131188731175</v>
      </c>
      <c r="Y3097" s="276">
        <f t="shared" si="1416"/>
        <v>63376.13118870277</v>
      </c>
      <c r="Z3097" s="36">
        <f t="shared" si="1417"/>
        <v>110473.95745818736</v>
      </c>
      <c r="AA3097" s="36">
        <f t="shared" si="1418"/>
        <v>47097.826269484591</v>
      </c>
      <c r="AB3097" s="38">
        <f t="shared" si="1366"/>
        <v>-2.8405338525772095E-8</v>
      </c>
      <c r="AD3097" s="353">
        <f t="shared" si="1419"/>
        <v>12</v>
      </c>
      <c r="AH3097" s="107"/>
    </row>
    <row r="3098" spans="1:34">
      <c r="A3098" s="533"/>
      <c r="C3098" s="67" t="str">
        <f>'Terminated loans'!F2288</f>
        <v>E</v>
      </c>
      <c r="D3098" s="109">
        <f>'Terminated loans'!H2288</f>
        <v>143001466</v>
      </c>
      <c r="E3098" s="109">
        <f>'Terminated loans'!I2288</f>
        <v>99</v>
      </c>
      <c r="F3098" s="109" t="str">
        <f>'Terminated loans'!J2288</f>
        <v>ANTONIO  L/HSE LN</v>
      </c>
      <c r="G3098" s="547" t="str">
        <f t="shared" si="1394"/>
        <v>A1</v>
      </c>
      <c r="H3098" s="111">
        <f>'Terminated loans'!L2288</f>
        <v>37481</v>
      </c>
      <c r="I3098" s="111">
        <f>IF(B3098="VELS",'Terminated loans'!M2288,'Terminated loans'!B2288)</f>
        <v>42855</v>
      </c>
      <c r="J3098" s="34">
        <f t="shared" ref="J3098:J3127" si="1420">ROUND((I3098-H3098)/365*12,0)</f>
        <v>177</v>
      </c>
      <c r="K3098" s="34">
        <f t="shared" si="1367"/>
        <v>220</v>
      </c>
      <c r="L3098" s="34">
        <f t="shared" si="1368"/>
        <v>177</v>
      </c>
      <c r="M3098" s="34">
        <f t="shared" si="1369"/>
        <v>177</v>
      </c>
      <c r="N3098" s="52">
        <f t="shared" si="1370"/>
        <v>177</v>
      </c>
      <c r="O3098" s="352">
        <f>+'Terminated loans'!S2288</f>
        <v>930095</v>
      </c>
      <c r="P3098" s="112">
        <f>+'Terminated loans'!T2288</f>
        <v>0.03</v>
      </c>
      <c r="Q3098" s="536">
        <f t="shared" si="1396"/>
        <v>8.6499999999999994E-2</v>
      </c>
      <c r="R3098" s="222">
        <f t="shared" ref="R3098:R3127" si="1421">PMT(P3098/12,L3098,-O3098,0,0)</f>
        <v>6509.3171465741552</v>
      </c>
      <c r="S3098" s="36">
        <f t="shared" ref="S3098:S3127" si="1422">(-PV(Q3098/12,L3098,R3098,0,0))</f>
        <v>649757.30303821154</v>
      </c>
      <c r="T3098" s="36">
        <f t="shared" ref="T3098:T3127" si="1423">O3098-S3098</f>
        <v>280337.69696178846</v>
      </c>
      <c r="U3098" s="36">
        <f t="shared" ref="U3098:U3127" si="1424">-IF(OR(Q3098="",Q3098=0),0,(CUMIPMT(Q3098/12,L3098,S3098,1,M3098,0)))</f>
        <v>502391.8319054076</v>
      </c>
      <c r="V3098" s="36">
        <f t="shared" ref="V3098:V3127" si="1425">-IF(OR(P3098="",P3098=0),0,(CUMIPMT(P3098/12,L3098,O3098,1,M3098,0)))</f>
        <v>222054.13494362554</v>
      </c>
      <c r="W3098" s="37">
        <f t="shared" ref="W3098:W3127" si="1426">IF(ISERROR(U3098-V3098),0,U3098-V3098)</f>
        <v>280337.69696178206</v>
      </c>
      <c r="X3098" s="36">
        <f t="shared" ref="X3098:X3127" si="1427">IF(C3098="O",T3098/AD3098*N3098,T3098)</f>
        <v>280337.69696178846</v>
      </c>
      <c r="Y3098" s="276">
        <f t="shared" ref="Y3098:Y3127" si="1428">W3098</f>
        <v>280337.69696178206</v>
      </c>
      <c r="Z3098" s="36">
        <f t="shared" ref="Z3098:Z3127" si="1429">-IF(OR(Q3098="",Q3098=0),0,(CUMIPMT(Q3098/12,L3098,S3098,1,L3098,0)))</f>
        <v>502391.8319054076</v>
      </c>
      <c r="AA3098" s="36">
        <f t="shared" ref="AA3098:AA3127" si="1430">-IF(OR(P3098="",P3098=0),0,(CUMIPMT(P3098/12,L3098,O3098,1,L3098,0)))</f>
        <v>222054.13494362554</v>
      </c>
      <c r="AB3098" s="38">
        <f t="shared" si="1366"/>
        <v>-6.4028427004814148E-9</v>
      </c>
      <c r="AD3098" s="353">
        <f t="shared" ref="AD3098:AD3127" si="1431">IF(L3098&gt;$J$2,$J$2,L3098)</f>
        <v>177</v>
      </c>
      <c r="AH3098" s="107"/>
    </row>
    <row r="3099" spans="1:34">
      <c r="A3099" s="533"/>
      <c r="C3099" s="67" t="str">
        <f>'Terminated loans'!F2289</f>
        <v>E</v>
      </c>
      <c r="D3099" s="109">
        <f>'Terminated loans'!H2289</f>
        <v>143004511</v>
      </c>
      <c r="E3099" s="109">
        <f>'Terminated loans'!I2289</f>
        <v>99</v>
      </c>
      <c r="F3099" s="109" t="str">
        <f>'Terminated loans'!J2289</f>
        <v>MARIE B(SL 1230)</v>
      </c>
      <c r="G3099" s="547" t="str">
        <f t="shared" si="1394"/>
        <v>A1</v>
      </c>
      <c r="H3099" s="111">
        <f>'Terminated loans'!L2289</f>
        <v>39833</v>
      </c>
      <c r="I3099" s="111">
        <f>IF(B3099="VELS",'Terminated loans'!M2289,'Terminated loans'!B2289)</f>
        <v>42855</v>
      </c>
      <c r="J3099" s="34">
        <f t="shared" si="1420"/>
        <v>99</v>
      </c>
      <c r="K3099" s="34">
        <f t="shared" si="1367"/>
        <v>142</v>
      </c>
      <c r="L3099" s="34">
        <f t="shared" si="1368"/>
        <v>99</v>
      </c>
      <c r="M3099" s="34">
        <f t="shared" si="1369"/>
        <v>99</v>
      </c>
      <c r="N3099" s="52">
        <f t="shared" si="1370"/>
        <v>99</v>
      </c>
      <c r="O3099" s="352">
        <f>+'Terminated loans'!S2289</f>
        <v>501475</v>
      </c>
      <c r="P3099" s="112">
        <f>+'Terminated loans'!T2289</f>
        <v>0.03</v>
      </c>
      <c r="Q3099" s="536">
        <f t="shared" si="1396"/>
        <v>8.6499999999999994E-2</v>
      </c>
      <c r="R3099" s="222">
        <f t="shared" si="1421"/>
        <v>5724.3756855602223</v>
      </c>
      <c r="S3099" s="36">
        <f t="shared" si="1422"/>
        <v>404117.83336431155</v>
      </c>
      <c r="T3099" s="36">
        <f t="shared" si="1423"/>
        <v>97357.166635688453</v>
      </c>
      <c r="U3099" s="36">
        <f t="shared" si="1424"/>
        <v>162595.35950614611</v>
      </c>
      <c r="V3099" s="36">
        <f t="shared" si="1425"/>
        <v>65238.192870461964</v>
      </c>
      <c r="W3099" s="37">
        <f t="shared" si="1426"/>
        <v>97357.166635684145</v>
      </c>
      <c r="X3099" s="36">
        <f t="shared" si="1427"/>
        <v>97357.166635688453</v>
      </c>
      <c r="Y3099" s="276">
        <f t="shared" si="1428"/>
        <v>97357.166635684145</v>
      </c>
      <c r="Z3099" s="36">
        <f t="shared" si="1429"/>
        <v>162595.35950614611</v>
      </c>
      <c r="AA3099" s="36">
        <f t="shared" si="1430"/>
        <v>65238.192870461964</v>
      </c>
      <c r="AB3099" s="38">
        <f t="shared" si="1366"/>
        <v>-4.3073669075965881E-9</v>
      </c>
      <c r="AD3099" s="353">
        <f t="shared" si="1431"/>
        <v>99</v>
      </c>
      <c r="AH3099" s="107"/>
    </row>
    <row r="3100" spans="1:34">
      <c r="A3100" s="533"/>
      <c r="C3100" s="67" t="str">
        <f>'Terminated loans'!F2290</f>
        <v>E</v>
      </c>
      <c r="D3100" s="109">
        <f>'Terminated loans'!H2290</f>
        <v>143007812</v>
      </c>
      <c r="E3100" s="109">
        <f>'Terminated loans'!I2290</f>
        <v>99</v>
      </c>
      <c r="F3100" s="109" t="str">
        <f>'Terminated loans'!J2290</f>
        <v>MUSSAI MR S</v>
      </c>
      <c r="G3100" s="547" t="str">
        <f t="shared" si="1394"/>
        <v>A1</v>
      </c>
      <c r="H3100" s="111">
        <f>'Terminated loans'!L2290</f>
        <v>39413</v>
      </c>
      <c r="I3100" s="111">
        <f>IF(B3100="VELS",'Terminated loans'!M2290,'Terminated loans'!B2290)</f>
        <v>42855</v>
      </c>
      <c r="J3100" s="34">
        <f t="shared" si="1420"/>
        <v>113</v>
      </c>
      <c r="K3100" s="34">
        <f t="shared" si="1367"/>
        <v>156</v>
      </c>
      <c r="L3100" s="34">
        <f t="shared" si="1368"/>
        <v>113</v>
      </c>
      <c r="M3100" s="34">
        <f t="shared" si="1369"/>
        <v>113</v>
      </c>
      <c r="N3100" s="52">
        <f t="shared" si="1370"/>
        <v>113</v>
      </c>
      <c r="O3100" s="352">
        <f>+'Terminated loans'!S2290</f>
        <v>240005</v>
      </c>
      <c r="P3100" s="112">
        <f>+'Terminated loans'!T2290</f>
        <v>0.03</v>
      </c>
      <c r="Q3100" s="536">
        <f t="shared" si="1396"/>
        <v>8.6499999999999994E-2</v>
      </c>
      <c r="R3100" s="222">
        <f t="shared" si="1421"/>
        <v>2440.6871053974478</v>
      </c>
      <c r="S3100" s="36">
        <f t="shared" si="1422"/>
        <v>188210.66588718825</v>
      </c>
      <c r="T3100" s="36">
        <f t="shared" si="1423"/>
        <v>51794.334112811746</v>
      </c>
      <c r="U3100" s="36">
        <f t="shared" si="1424"/>
        <v>87586.97702272149</v>
      </c>
      <c r="V3100" s="36">
        <f t="shared" si="1425"/>
        <v>35792.642909911578</v>
      </c>
      <c r="W3100" s="37">
        <f t="shared" si="1426"/>
        <v>51794.334112809913</v>
      </c>
      <c r="X3100" s="36">
        <f t="shared" si="1427"/>
        <v>51794.334112811746</v>
      </c>
      <c r="Y3100" s="276">
        <f t="shared" si="1428"/>
        <v>51794.334112809913</v>
      </c>
      <c r="Z3100" s="36">
        <f t="shared" si="1429"/>
        <v>87586.97702272149</v>
      </c>
      <c r="AA3100" s="36">
        <f t="shared" si="1430"/>
        <v>35792.642909911578</v>
      </c>
      <c r="AB3100" s="38">
        <f t="shared" si="1366"/>
        <v>-1.8335413187742233E-9</v>
      </c>
      <c r="AD3100" s="353">
        <f t="shared" si="1431"/>
        <v>113</v>
      </c>
      <c r="AH3100" s="107"/>
    </row>
    <row r="3101" spans="1:34">
      <c r="A3101" s="533"/>
      <c r="C3101" s="67" t="str">
        <f>'Terminated loans'!F2291</f>
        <v>E</v>
      </c>
      <c r="D3101" s="109">
        <f>'Terminated loans'!H2291</f>
        <v>143009297</v>
      </c>
      <c r="E3101" s="109">
        <f>'Terminated loans'!I2291</f>
        <v>99</v>
      </c>
      <c r="F3101" s="109" t="str">
        <f>'Terminated loans'!J2291</f>
        <v>SREENEEBUS MRS D</v>
      </c>
      <c r="G3101" s="547" t="str">
        <f t="shared" si="1394"/>
        <v>A1</v>
      </c>
      <c r="H3101" s="111">
        <f>'Terminated loans'!L2291</f>
        <v>38555</v>
      </c>
      <c r="I3101" s="111">
        <f>IF(B3101="VELS",'Terminated loans'!M2291,'Terminated loans'!B2291)</f>
        <v>42855</v>
      </c>
      <c r="J3101" s="34">
        <f t="shared" si="1420"/>
        <v>141</v>
      </c>
      <c r="K3101" s="34">
        <f t="shared" si="1367"/>
        <v>184</v>
      </c>
      <c r="L3101" s="34">
        <f t="shared" si="1368"/>
        <v>141</v>
      </c>
      <c r="M3101" s="34">
        <f t="shared" si="1369"/>
        <v>141</v>
      </c>
      <c r="N3101" s="52">
        <f t="shared" si="1370"/>
        <v>141</v>
      </c>
      <c r="O3101" s="352">
        <f>+'Terminated loans'!S2291</f>
        <v>2040157</v>
      </c>
      <c r="P3101" s="112">
        <f>+'Terminated loans'!T2291</f>
        <v>0.03</v>
      </c>
      <c r="Q3101" s="536">
        <f t="shared" si="1396"/>
        <v>8.6499999999999994E-2</v>
      </c>
      <c r="R3101" s="222">
        <f t="shared" si="1421"/>
        <v>17186.802657716245</v>
      </c>
      <c r="S3101" s="36">
        <f t="shared" si="1422"/>
        <v>1518257.2787357194</v>
      </c>
      <c r="T3101" s="36">
        <f t="shared" si="1423"/>
        <v>521899.72126428061</v>
      </c>
      <c r="U3101" s="36">
        <f t="shared" si="1424"/>
        <v>905081.89600225515</v>
      </c>
      <c r="V3101" s="36">
        <f t="shared" si="1425"/>
        <v>383182.17473799083</v>
      </c>
      <c r="W3101" s="37">
        <f t="shared" si="1426"/>
        <v>521899.72126426431</v>
      </c>
      <c r="X3101" s="36">
        <f t="shared" si="1427"/>
        <v>521899.72126428061</v>
      </c>
      <c r="Y3101" s="276">
        <f t="shared" si="1428"/>
        <v>521899.72126426431</v>
      </c>
      <c r="Z3101" s="36">
        <f t="shared" si="1429"/>
        <v>905081.89600225515</v>
      </c>
      <c r="AA3101" s="36">
        <f t="shared" si="1430"/>
        <v>383182.17473799083</v>
      </c>
      <c r="AB3101" s="38">
        <f t="shared" si="1366"/>
        <v>-1.6298145055770874E-8</v>
      </c>
      <c r="AD3101" s="353">
        <f t="shared" si="1431"/>
        <v>141</v>
      </c>
      <c r="AH3101" s="107"/>
    </row>
    <row r="3102" spans="1:34">
      <c r="A3102" s="533"/>
      <c r="C3102" s="67" t="str">
        <f>'Terminated loans'!F2292</f>
        <v>E</v>
      </c>
      <c r="D3102" s="109">
        <f>'Terminated loans'!H2292</f>
        <v>143012638</v>
      </c>
      <c r="E3102" s="109">
        <f>'Terminated loans'!I2292</f>
        <v>99</v>
      </c>
      <c r="F3102" s="109" t="str">
        <f>'Terminated loans'!J2292</f>
        <v>OBEEGADOO MR J D</v>
      </c>
      <c r="G3102" s="547" t="str">
        <f t="shared" si="1394"/>
        <v>A1</v>
      </c>
      <c r="H3102" s="111">
        <f>'Terminated loans'!L2292</f>
        <v>39416</v>
      </c>
      <c r="I3102" s="111">
        <f>IF(B3102="VELS",'Terminated loans'!M2292,'Terminated loans'!B2292)</f>
        <v>42855</v>
      </c>
      <c r="J3102" s="34">
        <f t="shared" si="1420"/>
        <v>113</v>
      </c>
      <c r="K3102" s="34">
        <f t="shared" si="1367"/>
        <v>156</v>
      </c>
      <c r="L3102" s="34">
        <f t="shared" si="1368"/>
        <v>113</v>
      </c>
      <c r="M3102" s="34">
        <f t="shared" si="1369"/>
        <v>113</v>
      </c>
      <c r="N3102" s="52">
        <f t="shared" si="1370"/>
        <v>113</v>
      </c>
      <c r="O3102" s="352">
        <f>+'Terminated loans'!S2292</f>
        <v>1216377</v>
      </c>
      <c r="P3102" s="112">
        <f>+'Terminated loans'!T2292</f>
        <v>0.03</v>
      </c>
      <c r="Q3102" s="536">
        <f t="shared" si="1396"/>
        <v>8.6499999999999994E-2</v>
      </c>
      <c r="R3102" s="222">
        <f t="shared" si="1421"/>
        <v>12369.724210754075</v>
      </c>
      <c r="S3102" s="36">
        <f t="shared" si="1422"/>
        <v>953876.48232270323</v>
      </c>
      <c r="T3102" s="36">
        <f t="shared" si="1423"/>
        <v>262500.51767729677</v>
      </c>
      <c r="U3102" s="36">
        <f t="shared" si="1424"/>
        <v>443902.35349249758</v>
      </c>
      <c r="V3102" s="36">
        <f t="shared" si="1425"/>
        <v>181401.83581521059</v>
      </c>
      <c r="W3102" s="37">
        <f t="shared" si="1426"/>
        <v>262500.51767728699</v>
      </c>
      <c r="X3102" s="36">
        <f t="shared" si="1427"/>
        <v>262500.51767729677</v>
      </c>
      <c r="Y3102" s="276">
        <f t="shared" si="1428"/>
        <v>262500.51767728699</v>
      </c>
      <c r="Z3102" s="36">
        <f t="shared" si="1429"/>
        <v>443902.35349249758</v>
      </c>
      <c r="AA3102" s="36">
        <f t="shared" si="1430"/>
        <v>181401.83581521059</v>
      </c>
      <c r="AB3102" s="38">
        <f t="shared" si="1366"/>
        <v>-9.7788870334625244E-9</v>
      </c>
      <c r="AD3102" s="353">
        <f t="shared" si="1431"/>
        <v>113</v>
      </c>
      <c r="AH3102" s="107"/>
    </row>
    <row r="3103" spans="1:34">
      <c r="A3103" s="533"/>
      <c r="C3103" s="67" t="str">
        <f>'Terminated loans'!F2293</f>
        <v>E</v>
      </c>
      <c r="D3103" s="109">
        <f>'Terminated loans'!H2293</f>
        <v>143023826</v>
      </c>
      <c r="E3103" s="109">
        <f>'Terminated loans'!I2293</f>
        <v>99</v>
      </c>
      <c r="F3103" s="109" t="str">
        <f>'Terminated loans'!J2293</f>
        <v>SREENEEBUS D</v>
      </c>
      <c r="G3103" s="547" t="str">
        <f t="shared" si="1394"/>
        <v>A1</v>
      </c>
      <c r="H3103" s="111">
        <f>'Terminated loans'!L2293</f>
        <v>39125</v>
      </c>
      <c r="I3103" s="111">
        <f>IF(B3103="VELS",'Terminated loans'!M2293,'Terminated loans'!B2293)</f>
        <v>42855</v>
      </c>
      <c r="J3103" s="34">
        <f t="shared" si="1420"/>
        <v>123</v>
      </c>
      <c r="K3103" s="34">
        <f t="shared" si="1367"/>
        <v>166</v>
      </c>
      <c r="L3103" s="34">
        <f t="shared" si="1368"/>
        <v>123</v>
      </c>
      <c r="M3103" s="34">
        <f t="shared" si="1369"/>
        <v>123</v>
      </c>
      <c r="N3103" s="52">
        <f t="shared" si="1370"/>
        <v>123</v>
      </c>
      <c r="O3103" s="352">
        <f>+'Terminated loans'!S2293</f>
        <v>598598</v>
      </c>
      <c r="P3103" s="112">
        <f>+'Terminated loans'!T2293</f>
        <v>0.03</v>
      </c>
      <c r="Q3103" s="536">
        <f t="shared" si="1396"/>
        <v>8.6499999999999994E-2</v>
      </c>
      <c r="R3103" s="222">
        <f t="shared" si="1421"/>
        <v>5659.2184447771706</v>
      </c>
      <c r="S3103" s="36">
        <f t="shared" si="1422"/>
        <v>460570.18339742749</v>
      </c>
      <c r="T3103" s="36">
        <f t="shared" si="1423"/>
        <v>138027.81660257251</v>
      </c>
      <c r="U3103" s="36">
        <f t="shared" si="1424"/>
        <v>235513.68531015969</v>
      </c>
      <c r="V3103" s="36">
        <f t="shared" si="1425"/>
        <v>97485.868707592017</v>
      </c>
      <c r="W3103" s="37">
        <f t="shared" si="1426"/>
        <v>138027.81660256768</v>
      </c>
      <c r="X3103" s="36">
        <f t="shared" si="1427"/>
        <v>138027.81660257251</v>
      </c>
      <c r="Y3103" s="276">
        <f t="shared" si="1428"/>
        <v>138027.81660256768</v>
      </c>
      <c r="Z3103" s="36">
        <f t="shared" si="1429"/>
        <v>235513.68531015969</v>
      </c>
      <c r="AA3103" s="36">
        <f t="shared" si="1430"/>
        <v>97485.868707592017</v>
      </c>
      <c r="AB3103" s="38">
        <f t="shared" si="1366"/>
        <v>-4.8312358558177948E-9</v>
      </c>
      <c r="AD3103" s="353">
        <f t="shared" si="1431"/>
        <v>123</v>
      </c>
      <c r="AH3103" s="107"/>
    </row>
    <row r="3104" spans="1:34">
      <c r="A3104" s="533"/>
      <c r="C3104" s="67" t="str">
        <f>'Terminated loans'!F2294</f>
        <v>E</v>
      </c>
      <c r="D3104" s="109">
        <f>'Terminated loans'!H2294</f>
        <v>143028380</v>
      </c>
      <c r="E3104" s="109">
        <f>'Terminated loans'!I2294</f>
        <v>99</v>
      </c>
      <c r="F3104" s="109" t="str">
        <f>'Terminated loans'!J2294</f>
        <v>MUSSAI SATISH</v>
      </c>
      <c r="G3104" s="547" t="str">
        <f t="shared" si="1394"/>
        <v>A1</v>
      </c>
      <c r="H3104" s="111">
        <f>'Terminated loans'!L2294</f>
        <v>39237</v>
      </c>
      <c r="I3104" s="111">
        <f>IF(B3104="VELS",'Terminated loans'!M2294,'Terminated loans'!B2294)</f>
        <v>42855</v>
      </c>
      <c r="J3104" s="34">
        <f t="shared" si="1420"/>
        <v>119</v>
      </c>
      <c r="K3104" s="34">
        <f t="shared" si="1367"/>
        <v>162</v>
      </c>
      <c r="L3104" s="34">
        <f t="shared" si="1368"/>
        <v>119</v>
      </c>
      <c r="M3104" s="34">
        <f t="shared" si="1369"/>
        <v>119</v>
      </c>
      <c r="N3104" s="52">
        <f t="shared" si="1370"/>
        <v>119</v>
      </c>
      <c r="O3104" s="352">
        <f>+'Terminated loans'!S2294</f>
        <v>2990614</v>
      </c>
      <c r="P3104" s="112">
        <f>+'Terminated loans'!T2294</f>
        <v>0.03</v>
      </c>
      <c r="Q3104" s="536">
        <f t="shared" si="1396"/>
        <v>8.6499999999999994E-2</v>
      </c>
      <c r="R3104" s="222">
        <f t="shared" si="1421"/>
        <v>29085.731152681248</v>
      </c>
      <c r="S3104" s="36">
        <f t="shared" si="1422"/>
        <v>2318501.3413821706</v>
      </c>
      <c r="T3104" s="36">
        <f t="shared" si="1423"/>
        <v>672112.65861782944</v>
      </c>
      <c r="U3104" s="36">
        <f t="shared" si="1424"/>
        <v>1142700.6657868726</v>
      </c>
      <c r="V3104" s="36">
        <f t="shared" si="1425"/>
        <v>470588.00716906786</v>
      </c>
      <c r="W3104" s="37">
        <f t="shared" si="1426"/>
        <v>672112.65861780476</v>
      </c>
      <c r="X3104" s="36">
        <f t="shared" si="1427"/>
        <v>672112.65861782944</v>
      </c>
      <c r="Y3104" s="276">
        <f t="shared" si="1428"/>
        <v>672112.65861780476</v>
      </c>
      <c r="Z3104" s="36">
        <f t="shared" si="1429"/>
        <v>1142700.6657868726</v>
      </c>
      <c r="AA3104" s="36">
        <f t="shared" si="1430"/>
        <v>470588.00716906786</v>
      </c>
      <c r="AB3104" s="38">
        <f t="shared" si="1366"/>
        <v>-2.4680048227310181E-8</v>
      </c>
      <c r="AD3104" s="353">
        <f t="shared" si="1431"/>
        <v>119</v>
      </c>
      <c r="AH3104" s="107"/>
    </row>
    <row r="3105" spans="1:34">
      <c r="A3105" s="533"/>
      <c r="C3105" s="67" t="str">
        <f>'Terminated loans'!F2295</f>
        <v>E</v>
      </c>
      <c r="D3105" s="109">
        <f>'Terminated loans'!H2295</f>
        <v>143030261</v>
      </c>
      <c r="E3105" s="109">
        <f>'Terminated loans'!I2295</f>
        <v>99</v>
      </c>
      <c r="F3105" s="109" t="str">
        <f>'Terminated loans'!J2295</f>
        <v>SREENEEBUS D</v>
      </c>
      <c r="G3105" s="547" t="str">
        <f t="shared" si="1394"/>
        <v>A1</v>
      </c>
      <c r="H3105" s="111">
        <f>'Terminated loans'!L2295</f>
        <v>38726</v>
      </c>
      <c r="I3105" s="111">
        <f>IF(B3105="VELS",'Terminated loans'!M2295,'Terminated loans'!B2295)</f>
        <v>42855</v>
      </c>
      <c r="J3105" s="34">
        <f t="shared" si="1420"/>
        <v>136</v>
      </c>
      <c r="K3105" s="34">
        <f t="shared" si="1367"/>
        <v>179</v>
      </c>
      <c r="L3105" s="34">
        <f t="shared" si="1368"/>
        <v>136</v>
      </c>
      <c r="M3105" s="34">
        <f t="shared" si="1369"/>
        <v>136</v>
      </c>
      <c r="N3105" s="52">
        <f t="shared" si="1370"/>
        <v>136</v>
      </c>
      <c r="O3105" s="352">
        <f>+'Terminated loans'!S2295</f>
        <v>425126</v>
      </c>
      <c r="P3105" s="112">
        <f>+'Terminated loans'!T2295</f>
        <v>0.03</v>
      </c>
      <c r="Q3105" s="536">
        <f t="shared" si="1396"/>
        <v>8.6499999999999994E-2</v>
      </c>
      <c r="R3105" s="222">
        <f t="shared" si="1421"/>
        <v>3691.2576228235039</v>
      </c>
      <c r="S3105" s="36">
        <f t="shared" si="1422"/>
        <v>319279.20310618245</v>
      </c>
      <c r="T3105" s="36">
        <f t="shared" si="1423"/>
        <v>105846.79689381755</v>
      </c>
      <c r="U3105" s="36">
        <f t="shared" si="1424"/>
        <v>182731.83359781071</v>
      </c>
      <c r="V3105" s="36">
        <f t="shared" si="1425"/>
        <v>76885.036703996593</v>
      </c>
      <c r="W3105" s="37">
        <f t="shared" si="1426"/>
        <v>105846.79689381411</v>
      </c>
      <c r="X3105" s="36">
        <f t="shared" si="1427"/>
        <v>105846.79689381755</v>
      </c>
      <c r="Y3105" s="276">
        <f t="shared" si="1428"/>
        <v>105846.79689381411</v>
      </c>
      <c r="Z3105" s="36">
        <f t="shared" si="1429"/>
        <v>182731.83359781071</v>
      </c>
      <c r="AA3105" s="36">
        <f t="shared" si="1430"/>
        <v>76885.036703996593</v>
      </c>
      <c r="AB3105" s="38">
        <f t="shared" si="1366"/>
        <v>-3.434251993894577E-9</v>
      </c>
      <c r="AD3105" s="353">
        <f t="shared" si="1431"/>
        <v>136</v>
      </c>
      <c r="AH3105" s="107"/>
    </row>
    <row r="3106" spans="1:34">
      <c r="A3106" s="533"/>
      <c r="C3106" s="67" t="str">
        <f>'Terminated loans'!F2296</f>
        <v>E</v>
      </c>
      <c r="D3106" s="109">
        <f>'Terminated loans'!H2296</f>
        <v>143032760</v>
      </c>
      <c r="E3106" s="109">
        <f>'Terminated loans'!I2296</f>
        <v>99</v>
      </c>
      <c r="F3106" s="109" t="str">
        <f>'Terminated loans'!J2296</f>
        <v>SREENEEBUS D</v>
      </c>
      <c r="G3106" s="547" t="str">
        <f t="shared" si="1394"/>
        <v>A1</v>
      </c>
      <c r="H3106" s="111">
        <f>'Terminated loans'!L2296</f>
        <v>39766</v>
      </c>
      <c r="I3106" s="111">
        <f>IF(B3106="VELS",'Terminated loans'!M2296,'Terminated loans'!B2296)</f>
        <v>42855</v>
      </c>
      <c r="J3106" s="34">
        <f t="shared" si="1420"/>
        <v>102</v>
      </c>
      <c r="K3106" s="34">
        <f t="shared" si="1367"/>
        <v>145</v>
      </c>
      <c r="L3106" s="34">
        <f t="shared" si="1368"/>
        <v>102</v>
      </c>
      <c r="M3106" s="34">
        <f t="shared" si="1369"/>
        <v>102</v>
      </c>
      <c r="N3106" s="52">
        <f t="shared" si="1370"/>
        <v>102</v>
      </c>
      <c r="O3106" s="352">
        <f>+'Terminated loans'!S2296</f>
        <v>459299</v>
      </c>
      <c r="P3106" s="112">
        <f>+'Terminated loans'!T2296</f>
        <v>0.03</v>
      </c>
      <c r="Q3106" s="536">
        <f t="shared" si="1396"/>
        <v>8.6499999999999994E-2</v>
      </c>
      <c r="R3106" s="222">
        <f t="shared" si="1421"/>
        <v>5107.024949919024</v>
      </c>
      <c r="S3106" s="36">
        <f t="shared" si="1422"/>
        <v>367952.6703699326</v>
      </c>
      <c r="T3106" s="36">
        <f t="shared" si="1423"/>
        <v>91346.329630067397</v>
      </c>
      <c r="U3106" s="36">
        <f t="shared" si="1424"/>
        <v>152963.87452180393</v>
      </c>
      <c r="V3106" s="36">
        <f t="shared" si="1425"/>
        <v>61617.544891740486</v>
      </c>
      <c r="W3106" s="37">
        <f t="shared" si="1426"/>
        <v>91346.329630063439</v>
      </c>
      <c r="X3106" s="36">
        <f t="shared" si="1427"/>
        <v>91346.329630067397</v>
      </c>
      <c r="Y3106" s="276">
        <f t="shared" si="1428"/>
        <v>91346.329630063439</v>
      </c>
      <c r="Z3106" s="36">
        <f t="shared" si="1429"/>
        <v>152963.87452180393</v>
      </c>
      <c r="AA3106" s="36">
        <f t="shared" si="1430"/>
        <v>61617.544891740486</v>
      </c>
      <c r="AB3106" s="38">
        <f t="shared" si="1366"/>
        <v>-3.9581209421157837E-9</v>
      </c>
      <c r="AD3106" s="353">
        <f t="shared" si="1431"/>
        <v>102</v>
      </c>
      <c r="AH3106" s="107"/>
    </row>
    <row r="3107" spans="1:34">
      <c r="A3107" s="533"/>
      <c r="C3107" s="67" t="str">
        <f>'Terminated loans'!F2297</f>
        <v>E</v>
      </c>
      <c r="D3107" s="109">
        <f>'Terminated loans'!H2297</f>
        <v>143034380</v>
      </c>
      <c r="E3107" s="109">
        <f>'Terminated loans'!I2297</f>
        <v>99</v>
      </c>
      <c r="F3107" s="109" t="str">
        <f>'Terminated loans'!J2297</f>
        <v>OBEEGADOO J D/</v>
      </c>
      <c r="G3107" s="547" t="str">
        <f t="shared" si="1394"/>
        <v>A1</v>
      </c>
      <c r="H3107" s="111">
        <f>'Terminated loans'!L2297</f>
        <v>39230</v>
      </c>
      <c r="I3107" s="111">
        <f>IF(B3107="VELS",'Terminated loans'!M2297,'Terminated loans'!B2297)</f>
        <v>42855</v>
      </c>
      <c r="J3107" s="34">
        <f t="shared" si="1420"/>
        <v>119</v>
      </c>
      <c r="K3107" s="34">
        <f t="shared" si="1367"/>
        <v>162</v>
      </c>
      <c r="L3107" s="34">
        <f t="shared" si="1368"/>
        <v>119</v>
      </c>
      <c r="M3107" s="34">
        <f t="shared" si="1369"/>
        <v>119</v>
      </c>
      <c r="N3107" s="52">
        <f t="shared" si="1370"/>
        <v>119</v>
      </c>
      <c r="O3107" s="352">
        <f>+'Terminated loans'!S2297</f>
        <v>875229</v>
      </c>
      <c r="P3107" s="112">
        <f>+'Terminated loans'!T2297</f>
        <v>0.03</v>
      </c>
      <c r="Q3107" s="536">
        <f t="shared" si="1396"/>
        <v>8.6499999999999994E-2</v>
      </c>
      <c r="R3107" s="222">
        <f t="shared" si="1421"/>
        <v>8512.1902696336128</v>
      </c>
      <c r="S3107" s="36">
        <f t="shared" si="1422"/>
        <v>678529.42924649455</v>
      </c>
      <c r="T3107" s="36">
        <f t="shared" si="1423"/>
        <v>196699.57075350545</v>
      </c>
      <c r="U3107" s="36">
        <f t="shared" si="1424"/>
        <v>334421.21283989807</v>
      </c>
      <c r="V3107" s="36">
        <f t="shared" si="1425"/>
        <v>137721.64208639995</v>
      </c>
      <c r="W3107" s="37">
        <f t="shared" si="1426"/>
        <v>196699.57075349812</v>
      </c>
      <c r="X3107" s="36">
        <f t="shared" si="1427"/>
        <v>196699.57075350545</v>
      </c>
      <c r="Y3107" s="276">
        <f t="shared" si="1428"/>
        <v>196699.57075349812</v>
      </c>
      <c r="Z3107" s="36">
        <f t="shared" si="1429"/>
        <v>334421.21283989807</v>
      </c>
      <c r="AA3107" s="36">
        <f t="shared" si="1430"/>
        <v>137721.64208639995</v>
      </c>
      <c r="AB3107" s="38">
        <f t="shared" si="1366"/>
        <v>-7.3341652750968933E-9</v>
      </c>
      <c r="AD3107" s="353">
        <f t="shared" si="1431"/>
        <v>119</v>
      </c>
      <c r="AH3107" s="107"/>
    </row>
    <row r="3108" spans="1:34">
      <c r="A3108" s="533"/>
      <c r="C3108" s="67" t="str">
        <f>'Terminated loans'!F2298</f>
        <v>E</v>
      </c>
      <c r="D3108" s="109">
        <f>'Terminated loans'!H2298</f>
        <v>143037509</v>
      </c>
      <c r="E3108" s="109">
        <f>'Terminated loans'!I2298</f>
        <v>99</v>
      </c>
      <c r="F3108" s="109" t="str">
        <f>'Terminated loans'!J2298</f>
        <v>GOBURDHUN M E F (SL 1481)</v>
      </c>
      <c r="G3108" s="547" t="str">
        <f t="shared" si="1394"/>
        <v>A1</v>
      </c>
      <c r="H3108" s="111">
        <f>'Terminated loans'!L2298</f>
        <v>39972</v>
      </c>
      <c r="I3108" s="111">
        <f>IF(B3108="VELS",'Terminated loans'!M2298,'Terminated loans'!B2298)</f>
        <v>42855</v>
      </c>
      <c r="J3108" s="34">
        <f t="shared" si="1420"/>
        <v>95</v>
      </c>
      <c r="K3108" s="34">
        <f t="shared" si="1367"/>
        <v>138</v>
      </c>
      <c r="L3108" s="34">
        <f t="shared" si="1368"/>
        <v>95</v>
      </c>
      <c r="M3108" s="34">
        <f t="shared" si="1369"/>
        <v>95</v>
      </c>
      <c r="N3108" s="52">
        <f t="shared" si="1370"/>
        <v>95</v>
      </c>
      <c r="O3108" s="352">
        <f>+'Terminated loans'!S2298</f>
        <v>308468</v>
      </c>
      <c r="P3108" s="112">
        <f>+'Terminated loans'!T2298</f>
        <v>0.03</v>
      </c>
      <c r="Q3108" s="536">
        <f t="shared" si="1396"/>
        <v>8.6499999999999994E-2</v>
      </c>
      <c r="R3108" s="222">
        <f t="shared" si="1421"/>
        <v>3651.9030964750045</v>
      </c>
      <c r="S3108" s="36">
        <f t="shared" si="1422"/>
        <v>250557.5833200393</v>
      </c>
      <c r="T3108" s="36">
        <f t="shared" si="1423"/>
        <v>57910.416679960705</v>
      </c>
      <c r="U3108" s="36">
        <f t="shared" si="1424"/>
        <v>96373.210845083464</v>
      </c>
      <c r="V3108" s="36">
        <f t="shared" si="1425"/>
        <v>38462.794165125408</v>
      </c>
      <c r="W3108" s="37">
        <f t="shared" si="1426"/>
        <v>57910.416679958056</v>
      </c>
      <c r="X3108" s="36">
        <f t="shared" si="1427"/>
        <v>57910.416679960705</v>
      </c>
      <c r="Y3108" s="276">
        <f t="shared" si="1428"/>
        <v>57910.416679958056</v>
      </c>
      <c r="Z3108" s="36">
        <f t="shared" si="1429"/>
        <v>96373.210845083464</v>
      </c>
      <c r="AA3108" s="36">
        <f t="shared" si="1430"/>
        <v>38462.794165125408</v>
      </c>
      <c r="AB3108" s="38">
        <f t="shared" si="1366"/>
        <v>-2.648448571562767E-9</v>
      </c>
      <c r="AD3108" s="353">
        <f t="shared" si="1431"/>
        <v>95</v>
      </c>
      <c r="AH3108" s="107"/>
    </row>
    <row r="3109" spans="1:34">
      <c r="A3109" s="533"/>
      <c r="C3109" s="67" t="str">
        <f>'Terminated loans'!F2299</f>
        <v>E</v>
      </c>
      <c r="D3109" s="109">
        <f>'Terminated loans'!H2299</f>
        <v>143037835</v>
      </c>
      <c r="E3109" s="109">
        <f>'Terminated loans'!I2299</f>
        <v>99</v>
      </c>
      <c r="F3109" s="109" t="str">
        <f>'Terminated loans'!J2299</f>
        <v>DANTIER S E (SL 1585)</v>
      </c>
      <c r="G3109" s="547" t="str">
        <f t="shared" si="1394"/>
        <v>A1</v>
      </c>
      <c r="H3109" s="111">
        <f>'Terminated loans'!L2299</f>
        <v>40042</v>
      </c>
      <c r="I3109" s="111">
        <f>IF(B3109="VELS",'Terminated loans'!M2299,'Terminated loans'!B2299)</f>
        <v>42855</v>
      </c>
      <c r="J3109" s="34">
        <f t="shared" si="1420"/>
        <v>92</v>
      </c>
      <c r="K3109" s="34">
        <f t="shared" si="1367"/>
        <v>136</v>
      </c>
      <c r="L3109" s="34">
        <f t="shared" si="1368"/>
        <v>92</v>
      </c>
      <c r="M3109" s="34">
        <f t="shared" si="1369"/>
        <v>92</v>
      </c>
      <c r="N3109" s="52">
        <f t="shared" si="1370"/>
        <v>92</v>
      </c>
      <c r="O3109" s="352">
        <f>+'Terminated loans'!S2299</f>
        <v>1058180</v>
      </c>
      <c r="P3109" s="112">
        <f>+'Terminated loans'!T2299</f>
        <v>0.03</v>
      </c>
      <c r="Q3109" s="536">
        <f t="shared" si="1396"/>
        <v>8.6499999999999994E-2</v>
      </c>
      <c r="R3109" s="222">
        <f t="shared" si="1421"/>
        <v>12889.649686067729</v>
      </c>
      <c r="S3109" s="36">
        <f t="shared" si="1422"/>
        <v>864674.79924915801</v>
      </c>
      <c r="T3109" s="36">
        <f t="shared" si="1423"/>
        <v>193505.20075084199</v>
      </c>
      <c r="U3109" s="36">
        <f t="shared" si="1424"/>
        <v>321172.97186906368</v>
      </c>
      <c r="V3109" s="36">
        <f t="shared" si="1425"/>
        <v>127667.77111823112</v>
      </c>
      <c r="W3109" s="37">
        <f t="shared" si="1426"/>
        <v>193505.20075083256</v>
      </c>
      <c r="X3109" s="36">
        <f t="shared" si="1427"/>
        <v>193505.20075084199</v>
      </c>
      <c r="Y3109" s="276">
        <f t="shared" si="1428"/>
        <v>193505.20075083256</v>
      </c>
      <c r="Z3109" s="36">
        <f t="shared" si="1429"/>
        <v>321172.97186906368</v>
      </c>
      <c r="AA3109" s="36">
        <f t="shared" si="1430"/>
        <v>127667.77111823112</v>
      </c>
      <c r="AB3109" s="38">
        <f t="shared" si="1366"/>
        <v>-9.42964106798172E-9</v>
      </c>
      <c r="AD3109" s="353">
        <f t="shared" si="1431"/>
        <v>92</v>
      </c>
      <c r="AH3109" s="107"/>
    </row>
    <row r="3110" spans="1:34">
      <c r="A3110" s="533"/>
      <c r="C3110" s="67" t="str">
        <f>'Terminated loans'!F2300</f>
        <v>E</v>
      </c>
      <c r="D3110" s="109">
        <f>'Terminated loans'!H2300</f>
        <v>143060268</v>
      </c>
      <c r="E3110" s="109">
        <f>'Terminated loans'!I2300</f>
        <v>99</v>
      </c>
      <c r="F3110" s="109" t="str">
        <f>'Terminated loans'!J2300</f>
        <v>LUBOIS B</v>
      </c>
      <c r="G3110" s="547" t="str">
        <f t="shared" si="1394"/>
        <v>A1</v>
      </c>
      <c r="H3110" s="111">
        <f>'Terminated loans'!L2300</f>
        <v>40298</v>
      </c>
      <c r="I3110" s="111">
        <f>IF(B3110="VELS",'Terminated loans'!M2300,'Terminated loans'!B2300)</f>
        <v>42855</v>
      </c>
      <c r="J3110" s="34">
        <f t="shared" si="1420"/>
        <v>84</v>
      </c>
      <c r="K3110" s="34">
        <f t="shared" si="1367"/>
        <v>127</v>
      </c>
      <c r="L3110" s="34">
        <f t="shared" si="1368"/>
        <v>84</v>
      </c>
      <c r="M3110" s="34">
        <f t="shared" si="1369"/>
        <v>84</v>
      </c>
      <c r="N3110" s="52">
        <f t="shared" si="1370"/>
        <v>84</v>
      </c>
      <c r="O3110" s="352">
        <f>+'Terminated loans'!S2300</f>
        <v>3137447</v>
      </c>
      <c r="P3110" s="112">
        <f>+'Terminated loans'!T2300</f>
        <v>0.03</v>
      </c>
      <c r="Q3110" s="536">
        <f t="shared" si="1396"/>
        <v>8.6499999999999994E-2</v>
      </c>
      <c r="R3110" s="222">
        <f t="shared" si="1421"/>
        <v>41456.028650482847</v>
      </c>
      <c r="S3110" s="36">
        <f t="shared" si="1422"/>
        <v>2605327.8377686036</v>
      </c>
      <c r="T3110" s="36">
        <f t="shared" si="1423"/>
        <v>532119.16223139642</v>
      </c>
      <c r="U3110" s="36">
        <f t="shared" si="1424"/>
        <v>876978.56887192791</v>
      </c>
      <c r="V3110" s="36">
        <f t="shared" si="1425"/>
        <v>344859.40664055943</v>
      </c>
      <c r="W3110" s="37">
        <f t="shared" si="1426"/>
        <v>532119.16223136848</v>
      </c>
      <c r="X3110" s="36">
        <f t="shared" si="1427"/>
        <v>532119.16223139642</v>
      </c>
      <c r="Y3110" s="276">
        <f t="shared" si="1428"/>
        <v>532119.16223136848</v>
      </c>
      <c r="Z3110" s="36">
        <f t="shared" si="1429"/>
        <v>876978.56887192791</v>
      </c>
      <c r="AA3110" s="36">
        <f t="shared" si="1430"/>
        <v>344859.40664055943</v>
      </c>
      <c r="AB3110" s="38">
        <f t="shared" ref="AB3110:AB3173" si="1432">IF(ISERROR(Z3110-AA3110-T3110),"CHECK",Z3110-AA3110-T3110)</f>
        <v>-2.7939677238464355E-8</v>
      </c>
      <c r="AD3110" s="353">
        <f t="shared" si="1431"/>
        <v>84</v>
      </c>
      <c r="AH3110" s="107"/>
    </row>
    <row r="3111" spans="1:34">
      <c r="A3111" s="533"/>
      <c r="C3111" s="67" t="str">
        <f>'Terminated loans'!F2301</f>
        <v>E</v>
      </c>
      <c r="D3111" s="109">
        <f>'Terminated loans'!H2301</f>
        <v>143060284</v>
      </c>
      <c r="E3111" s="109">
        <f>'Terminated loans'!I2301</f>
        <v>99</v>
      </c>
      <c r="F3111" s="109" t="str">
        <f>'Terminated loans'!J2301</f>
        <v>DANTIER S</v>
      </c>
      <c r="G3111" s="547" t="str">
        <f t="shared" si="1394"/>
        <v>A1</v>
      </c>
      <c r="H3111" s="111">
        <f>'Terminated loans'!L2301</f>
        <v>40277</v>
      </c>
      <c r="I3111" s="111">
        <f>IF(B3111="VELS",'Terminated loans'!M2301,'Terminated loans'!B2301)</f>
        <v>42855</v>
      </c>
      <c r="J3111" s="34">
        <f t="shared" si="1420"/>
        <v>85</v>
      </c>
      <c r="K3111" s="34">
        <f t="shared" si="1367"/>
        <v>128</v>
      </c>
      <c r="L3111" s="34">
        <f t="shared" si="1368"/>
        <v>85</v>
      </c>
      <c r="M3111" s="34">
        <f t="shared" si="1369"/>
        <v>85</v>
      </c>
      <c r="N3111" s="52">
        <f t="shared" si="1370"/>
        <v>85</v>
      </c>
      <c r="O3111" s="352">
        <f>+'Terminated loans'!S2301</f>
        <v>310007</v>
      </c>
      <c r="P3111" s="112">
        <f>+'Terminated loans'!T2301</f>
        <v>0.03</v>
      </c>
      <c r="Q3111" s="536">
        <f t="shared" si="1396"/>
        <v>8.6499999999999994E-2</v>
      </c>
      <c r="R3111" s="222">
        <f t="shared" si="1421"/>
        <v>4052.9038178947931</v>
      </c>
      <c r="S3111" s="36">
        <f t="shared" si="1422"/>
        <v>256908.08383840829</v>
      </c>
      <c r="T3111" s="36">
        <f t="shared" si="1423"/>
        <v>53098.916161591711</v>
      </c>
      <c r="U3111" s="36">
        <f t="shared" si="1424"/>
        <v>87588.74068264637</v>
      </c>
      <c r="V3111" s="36">
        <f t="shared" si="1425"/>
        <v>34489.824521057424</v>
      </c>
      <c r="W3111" s="37">
        <f t="shared" si="1426"/>
        <v>53098.916161588946</v>
      </c>
      <c r="X3111" s="36">
        <f t="shared" si="1427"/>
        <v>53098.916161591711</v>
      </c>
      <c r="Y3111" s="276">
        <f t="shared" si="1428"/>
        <v>53098.916161588946</v>
      </c>
      <c r="Z3111" s="36">
        <f t="shared" si="1429"/>
        <v>87588.74068264637</v>
      </c>
      <c r="AA3111" s="36">
        <f t="shared" si="1430"/>
        <v>34489.824521057424</v>
      </c>
      <c r="AB3111" s="38">
        <f t="shared" si="1432"/>
        <v>-2.7648638933897018E-9</v>
      </c>
      <c r="AD3111" s="353">
        <f t="shared" si="1431"/>
        <v>85</v>
      </c>
      <c r="AH3111" s="107"/>
    </row>
    <row r="3112" spans="1:34">
      <c r="A3112" s="533"/>
      <c r="C3112" s="67" t="str">
        <f>'Terminated loans'!F2302</f>
        <v>E</v>
      </c>
      <c r="D3112" s="109">
        <f>'Terminated loans'!H2302</f>
        <v>143112160</v>
      </c>
      <c r="E3112" s="109">
        <f>'Terminated loans'!I2302</f>
        <v>99</v>
      </c>
      <c r="F3112" s="109" t="str">
        <f>'Terminated loans'!J2302</f>
        <v>DEEGAMBER K(SL2919)</v>
      </c>
      <c r="G3112" s="547" t="str">
        <f t="shared" si="1394"/>
        <v>D1</v>
      </c>
      <c r="H3112" s="111">
        <f>'Terminated loans'!L2302</f>
        <v>41430</v>
      </c>
      <c r="I3112" s="111">
        <f>IF(B3112="VELS",'Terminated loans'!M2302,'Terminated loans'!B2302)</f>
        <v>42855</v>
      </c>
      <c r="J3112" s="34">
        <f t="shared" si="1420"/>
        <v>47</v>
      </c>
      <c r="K3112" s="34">
        <f t="shared" ref="K3112:K3175" si="1433">ROUND(($I$35-H3112)/365*12,0)</f>
        <v>90</v>
      </c>
      <c r="L3112" s="34">
        <f t="shared" ref="L3112:L3175" si="1434">IF(B3112="VELS",J3112,IF(J3112&gt;(IF(OR(E3112=4,E3112=99),$J$3,IF(E3112=97,$J$6,IF(E3112=98,$J$5,"Check")))),(IF(OR(E3112=4,E3112=99),$J$3,IF(E3112=97,$J$6,IF(E3112=98,$J$5,"Check")))),J3112))</f>
        <v>47</v>
      </c>
      <c r="M3112" s="34">
        <f t="shared" ref="M3112:M3175" si="1435">IF(K3112&gt;L3112,L3112,K3112)</f>
        <v>47</v>
      </c>
      <c r="N3112" s="52">
        <f t="shared" si="1370"/>
        <v>47</v>
      </c>
      <c r="O3112" s="352">
        <f>+'Terminated loans'!S2302</f>
        <v>1570020</v>
      </c>
      <c r="P3112" s="112">
        <f>+'Terminated loans'!T2302</f>
        <v>0.03</v>
      </c>
      <c r="Q3112" s="536">
        <f t="shared" si="1396"/>
        <v>7.6499999999999999E-2</v>
      </c>
      <c r="R3112" s="222">
        <f t="shared" si="1421"/>
        <v>35447.320338173427</v>
      </c>
      <c r="S3112" s="36">
        <f t="shared" si="1422"/>
        <v>1435679.2593861024</v>
      </c>
      <c r="T3112" s="36">
        <f t="shared" si="1423"/>
        <v>134340.74061389756</v>
      </c>
      <c r="U3112" s="36">
        <f t="shared" si="1424"/>
        <v>230344.79650805448</v>
      </c>
      <c r="V3112" s="36">
        <f t="shared" si="1425"/>
        <v>96004.05589415133</v>
      </c>
      <c r="W3112" s="37">
        <f t="shared" si="1426"/>
        <v>134340.74061390315</v>
      </c>
      <c r="X3112" s="36">
        <f t="shared" si="1427"/>
        <v>134340.74061389756</v>
      </c>
      <c r="Y3112" s="276">
        <f t="shared" si="1428"/>
        <v>134340.74061390315</v>
      </c>
      <c r="Z3112" s="36">
        <f t="shared" si="1429"/>
        <v>230344.79650805448</v>
      </c>
      <c r="AA3112" s="36">
        <f t="shared" si="1430"/>
        <v>96004.05589415133</v>
      </c>
      <c r="AB3112" s="38">
        <f t="shared" si="1432"/>
        <v>5.5879354476928711E-9</v>
      </c>
      <c r="AD3112" s="353">
        <f t="shared" si="1431"/>
        <v>47</v>
      </c>
      <c r="AH3112" s="107"/>
    </row>
    <row r="3113" spans="1:34">
      <c r="A3113" s="533"/>
      <c r="C3113" s="67" t="str">
        <f>'Terminated loans'!F2303</f>
        <v>E</v>
      </c>
      <c r="D3113" s="109">
        <f>'Terminated loans'!H2303</f>
        <v>143123588</v>
      </c>
      <c r="E3113" s="109">
        <f>'Terminated loans'!I2303</f>
        <v>99</v>
      </c>
      <c r="F3113" s="109" t="str">
        <f>'Terminated loans'!J2303</f>
        <v>DAVID J G (SL 2095)</v>
      </c>
      <c r="G3113" s="547" t="str">
        <f t="shared" si="1394"/>
        <v>B1</v>
      </c>
      <c r="H3113" s="111">
        <f>'Terminated loans'!L2303</f>
        <v>40479</v>
      </c>
      <c r="I3113" s="111">
        <f>IF(B3113="VELS",'Terminated loans'!M2303,'Terminated loans'!B2303)</f>
        <v>42855</v>
      </c>
      <c r="J3113" s="34">
        <f t="shared" si="1420"/>
        <v>78</v>
      </c>
      <c r="K3113" s="34">
        <f t="shared" si="1433"/>
        <v>121</v>
      </c>
      <c r="L3113" s="34">
        <f t="shared" si="1434"/>
        <v>78</v>
      </c>
      <c r="M3113" s="34">
        <f t="shared" si="1435"/>
        <v>78</v>
      </c>
      <c r="N3113" s="52">
        <f t="shared" si="1370"/>
        <v>78</v>
      </c>
      <c r="O3113" s="352">
        <f>+'Terminated loans'!S2303</f>
        <v>1804666</v>
      </c>
      <c r="P3113" s="112">
        <f>+'Terminated loans'!T2303</f>
        <v>0.03</v>
      </c>
      <c r="Q3113" s="536">
        <f t="shared" si="1396"/>
        <v>7.6499999999999999E-2</v>
      </c>
      <c r="R3113" s="222">
        <f t="shared" si="1421"/>
        <v>25494.661801784241</v>
      </c>
      <c r="S3113" s="36">
        <f t="shared" si="1422"/>
        <v>1563026.389971588</v>
      </c>
      <c r="T3113" s="36">
        <f t="shared" si="1423"/>
        <v>241639.61002841196</v>
      </c>
      <c r="U3113" s="36">
        <f t="shared" si="1424"/>
        <v>425557.23056758987</v>
      </c>
      <c r="V3113" s="36">
        <f t="shared" si="1425"/>
        <v>183917.62053917069</v>
      </c>
      <c r="W3113" s="37">
        <f t="shared" si="1426"/>
        <v>241639.61002841918</v>
      </c>
      <c r="X3113" s="36">
        <f t="shared" si="1427"/>
        <v>241639.61002841196</v>
      </c>
      <c r="Y3113" s="276">
        <f t="shared" si="1428"/>
        <v>241639.61002841918</v>
      </c>
      <c r="Z3113" s="36">
        <f t="shared" si="1429"/>
        <v>425557.23056758987</v>
      </c>
      <c r="AA3113" s="36">
        <f t="shared" si="1430"/>
        <v>183917.62053917069</v>
      </c>
      <c r="AB3113" s="38">
        <f t="shared" si="1432"/>
        <v>7.2177499532699585E-9</v>
      </c>
      <c r="AD3113" s="353">
        <f t="shared" si="1431"/>
        <v>78</v>
      </c>
      <c r="AH3113" s="107"/>
    </row>
    <row r="3114" spans="1:34">
      <c r="A3114" s="533"/>
      <c r="C3114" s="67" t="str">
        <f>'Terminated loans'!F2304</f>
        <v>E</v>
      </c>
      <c r="D3114" s="109">
        <f>'Terminated loans'!H2304</f>
        <v>143562964</v>
      </c>
      <c r="E3114" s="109">
        <f>'Terminated loans'!I2304</f>
        <v>99</v>
      </c>
      <c r="F3114" s="109" t="str">
        <f>'Terminated loans'!J2304</f>
        <v>SREENEEBUS D (SL 2631)</v>
      </c>
      <c r="G3114" s="547" t="str">
        <f t="shared" si="1394"/>
        <v>C1</v>
      </c>
      <c r="H3114" s="111">
        <f>'Terminated loans'!L2304</f>
        <v>40906</v>
      </c>
      <c r="I3114" s="111">
        <f>IF(B3114="VELS",'Terminated loans'!M2304,'Terminated loans'!B2304)</f>
        <v>42855</v>
      </c>
      <c r="J3114" s="34">
        <f t="shared" si="1420"/>
        <v>64</v>
      </c>
      <c r="K3114" s="34">
        <f t="shared" si="1433"/>
        <v>107</v>
      </c>
      <c r="L3114" s="34">
        <f t="shared" si="1434"/>
        <v>64</v>
      </c>
      <c r="M3114" s="34">
        <f t="shared" si="1435"/>
        <v>64</v>
      </c>
      <c r="N3114" s="52">
        <f t="shared" si="1370"/>
        <v>64</v>
      </c>
      <c r="O3114" s="352">
        <f>+'Terminated loans'!S2304</f>
        <v>1077453</v>
      </c>
      <c r="P3114" s="112">
        <f>+'Terminated loans'!T2304</f>
        <v>0.03</v>
      </c>
      <c r="Q3114" s="536">
        <f t="shared" si="1396"/>
        <v>8.1500000000000003E-2</v>
      </c>
      <c r="R3114" s="222">
        <f t="shared" si="1421"/>
        <v>18238.909645119649</v>
      </c>
      <c r="S3114" s="36">
        <f t="shared" si="1422"/>
        <v>944128.58020230243</v>
      </c>
      <c r="T3114" s="36">
        <f t="shared" si="1423"/>
        <v>133324.41979769757</v>
      </c>
      <c r="U3114" s="36">
        <f t="shared" si="1424"/>
        <v>223161.63708537084</v>
      </c>
      <c r="V3114" s="36">
        <f t="shared" si="1425"/>
        <v>89837.21728765755</v>
      </c>
      <c r="W3114" s="37">
        <f t="shared" si="1426"/>
        <v>133324.41979771329</v>
      </c>
      <c r="X3114" s="36">
        <f t="shared" si="1427"/>
        <v>133324.41979769757</v>
      </c>
      <c r="Y3114" s="276">
        <f t="shared" si="1428"/>
        <v>133324.41979771329</v>
      </c>
      <c r="Z3114" s="36">
        <f t="shared" si="1429"/>
        <v>223161.63708537084</v>
      </c>
      <c r="AA3114" s="36">
        <f t="shared" si="1430"/>
        <v>89837.21728765755</v>
      </c>
      <c r="AB3114" s="38">
        <f t="shared" si="1432"/>
        <v>1.57160684466362E-8</v>
      </c>
      <c r="AD3114" s="353">
        <f t="shared" si="1431"/>
        <v>64</v>
      </c>
      <c r="AH3114" s="107"/>
    </row>
    <row r="3115" spans="1:34">
      <c r="A3115" s="533"/>
      <c r="C3115" s="67" t="str">
        <f>'Terminated loans'!F2305</f>
        <v>E</v>
      </c>
      <c r="D3115" s="109">
        <f>'Terminated loans'!H2305</f>
        <v>143968685</v>
      </c>
      <c r="E3115" s="109">
        <f>'Terminated loans'!I2305</f>
        <v>99</v>
      </c>
      <c r="F3115" s="109" t="str">
        <f>'Terminated loans'!J2305</f>
        <v>VEERAPEN CHETTY S(SL2974)</v>
      </c>
      <c r="G3115" s="547" t="str">
        <f t="shared" si="1394"/>
        <v>E1</v>
      </c>
      <c r="H3115" s="111">
        <f>'Terminated loans'!L2305</f>
        <v>41515</v>
      </c>
      <c r="I3115" s="111">
        <f>IF(B3115="VELS",'Terminated loans'!M2305,'Terminated loans'!B2305)</f>
        <v>42855</v>
      </c>
      <c r="J3115" s="34">
        <f t="shared" si="1420"/>
        <v>44</v>
      </c>
      <c r="K3115" s="34">
        <f t="shared" si="1433"/>
        <v>87</v>
      </c>
      <c r="L3115" s="34">
        <f t="shared" si="1434"/>
        <v>44</v>
      </c>
      <c r="M3115" s="34">
        <f t="shared" si="1435"/>
        <v>44</v>
      </c>
      <c r="N3115" s="52">
        <f t="shared" si="1370"/>
        <v>44</v>
      </c>
      <c r="O3115" s="352">
        <f>+'Terminated loans'!S2305</f>
        <v>601116</v>
      </c>
      <c r="P3115" s="112">
        <f>+'Terminated loans'!T2305</f>
        <v>0.03</v>
      </c>
      <c r="Q3115" s="536">
        <f t="shared" si="1396"/>
        <v>7.3999999999999996E-2</v>
      </c>
      <c r="R3115" s="222">
        <f t="shared" si="1421"/>
        <v>14443.947942500497</v>
      </c>
      <c r="S3115" s="36">
        <f t="shared" si="1422"/>
        <v>555121.23267134815</v>
      </c>
      <c r="T3115" s="36">
        <f t="shared" si="1423"/>
        <v>45994.767328651855</v>
      </c>
      <c r="U3115" s="36">
        <f t="shared" si="1424"/>
        <v>80412.476798673742</v>
      </c>
      <c r="V3115" s="36">
        <f t="shared" si="1425"/>
        <v>34417.709470021888</v>
      </c>
      <c r="W3115" s="37">
        <f t="shared" si="1426"/>
        <v>45994.767328651855</v>
      </c>
      <c r="X3115" s="36">
        <f t="shared" si="1427"/>
        <v>45994.767328651855</v>
      </c>
      <c r="Y3115" s="276">
        <f t="shared" si="1428"/>
        <v>45994.767328651855</v>
      </c>
      <c r="Z3115" s="36">
        <f t="shared" si="1429"/>
        <v>80412.476798673742</v>
      </c>
      <c r="AA3115" s="36">
        <f t="shared" si="1430"/>
        <v>34417.709470021888</v>
      </c>
      <c r="AB3115" s="38">
        <f t="shared" si="1432"/>
        <v>0</v>
      </c>
      <c r="AD3115" s="353">
        <f t="shared" si="1431"/>
        <v>44</v>
      </c>
      <c r="AH3115" s="107"/>
    </row>
    <row r="3116" spans="1:34">
      <c r="A3116" s="533"/>
      <c r="C3116" s="67" t="str">
        <f>'Terminated loans'!F2306</f>
        <v>E</v>
      </c>
      <c r="D3116" s="109">
        <f>'Terminated loans'!H2306</f>
        <v>143971996</v>
      </c>
      <c r="E3116" s="109">
        <f>'Terminated loans'!I2306</f>
        <v>99</v>
      </c>
      <c r="F3116" s="109" t="str">
        <f>'Terminated loans'!J2306</f>
        <v>OBEEGADOO J D (SL3036)</v>
      </c>
      <c r="G3116" s="547" t="str">
        <f t="shared" si="1394"/>
        <v>E1</v>
      </c>
      <c r="H3116" s="111">
        <f>'Terminated loans'!L2306</f>
        <v>41738</v>
      </c>
      <c r="I3116" s="111">
        <f>IF(B3116="VELS",'Terminated loans'!M2306,'Terminated loans'!B2306)</f>
        <v>42855</v>
      </c>
      <c r="J3116" s="34">
        <f t="shared" si="1420"/>
        <v>37</v>
      </c>
      <c r="K3116" s="34">
        <f t="shared" si="1433"/>
        <v>80</v>
      </c>
      <c r="L3116" s="34">
        <f t="shared" si="1434"/>
        <v>37</v>
      </c>
      <c r="M3116" s="34">
        <f t="shared" si="1435"/>
        <v>37</v>
      </c>
      <c r="N3116" s="52">
        <f t="shared" si="1370"/>
        <v>37</v>
      </c>
      <c r="O3116" s="352">
        <f>+'Terminated loans'!S2306</f>
        <v>600177</v>
      </c>
      <c r="P3116" s="112">
        <f>+'Terminated loans'!T2306</f>
        <v>0.03</v>
      </c>
      <c r="Q3116" s="536">
        <f t="shared" si="1396"/>
        <v>7.3999999999999996E-2</v>
      </c>
      <c r="R3116" s="222">
        <f t="shared" si="1421"/>
        <v>17003.038896859551</v>
      </c>
      <c r="S3116" s="36">
        <f t="shared" si="1422"/>
        <v>560963.85908777756</v>
      </c>
      <c r="T3116" s="36">
        <f t="shared" si="1423"/>
        <v>39213.140912222443</v>
      </c>
      <c r="U3116" s="36">
        <f t="shared" si="1424"/>
        <v>68148.580096025951</v>
      </c>
      <c r="V3116" s="36">
        <f t="shared" si="1425"/>
        <v>28935.439183803392</v>
      </c>
      <c r="W3116" s="37">
        <f t="shared" si="1426"/>
        <v>39213.14091222256</v>
      </c>
      <c r="X3116" s="36">
        <f t="shared" si="1427"/>
        <v>39213.140912222443</v>
      </c>
      <c r="Y3116" s="276">
        <f t="shared" si="1428"/>
        <v>39213.14091222256</v>
      </c>
      <c r="Z3116" s="36">
        <f t="shared" si="1429"/>
        <v>68148.580096025951</v>
      </c>
      <c r="AA3116" s="36">
        <f t="shared" si="1430"/>
        <v>28935.439183803392</v>
      </c>
      <c r="AB3116" s="38">
        <f t="shared" si="1432"/>
        <v>1.1641532182693481E-10</v>
      </c>
      <c r="AD3116" s="353">
        <f t="shared" si="1431"/>
        <v>37</v>
      </c>
      <c r="AH3116" s="107"/>
    </row>
    <row r="3117" spans="1:34">
      <c r="A3117" s="533"/>
      <c r="C3117" s="67" t="str">
        <f>'Terminated loans'!F2307</f>
        <v>E</v>
      </c>
      <c r="D3117" s="109">
        <f>'Terminated loans'!H2307</f>
        <v>143981290</v>
      </c>
      <c r="E3117" s="109">
        <f>'Terminated loans'!I2307</f>
        <v>98</v>
      </c>
      <c r="F3117" s="109" t="str">
        <f>'Terminated loans'!J2307</f>
        <v>KHAIDOO N N</v>
      </c>
      <c r="G3117" s="547" t="str">
        <f t="shared" si="1394"/>
        <v>D2</v>
      </c>
      <c r="H3117" s="111">
        <f>'Terminated loans'!L2307</f>
        <v>41418</v>
      </c>
      <c r="I3117" s="111">
        <f>IF(B3117="VELS",'Terminated loans'!M2307,'Terminated loans'!B2307)</f>
        <v>42855</v>
      </c>
      <c r="J3117" s="34">
        <f t="shared" si="1420"/>
        <v>47</v>
      </c>
      <c r="K3117" s="34">
        <f t="shared" si="1433"/>
        <v>90</v>
      </c>
      <c r="L3117" s="34">
        <f t="shared" si="1434"/>
        <v>47</v>
      </c>
      <c r="M3117" s="34">
        <f t="shared" si="1435"/>
        <v>47</v>
      </c>
      <c r="N3117" s="52">
        <f t="shared" si="1370"/>
        <v>47</v>
      </c>
      <c r="O3117" s="352">
        <f>+'Terminated loans'!S2307</f>
        <v>239037</v>
      </c>
      <c r="P3117" s="112">
        <f>+'Terminated loans'!T2307</f>
        <v>0.05</v>
      </c>
      <c r="Q3117" s="536">
        <f t="shared" si="1396"/>
        <v>9.4E-2</v>
      </c>
      <c r="R3117" s="222">
        <f t="shared" si="1421"/>
        <v>5610.6855147876349</v>
      </c>
      <c r="S3117" s="36">
        <f t="shared" si="1422"/>
        <v>219894.54021393994</v>
      </c>
      <c r="T3117" s="36">
        <f t="shared" si="1423"/>
        <v>19142.459786060062</v>
      </c>
      <c r="U3117" s="36">
        <f t="shared" si="1424"/>
        <v>43807.678981079836</v>
      </c>
      <c r="V3117" s="36">
        <f t="shared" si="1425"/>
        <v>24665.219195018813</v>
      </c>
      <c r="W3117" s="37">
        <f t="shared" si="1426"/>
        <v>19142.459786061023</v>
      </c>
      <c r="X3117" s="36">
        <f t="shared" si="1427"/>
        <v>19142.459786060062</v>
      </c>
      <c r="Y3117" s="276">
        <f t="shared" si="1428"/>
        <v>19142.459786061023</v>
      </c>
      <c r="Z3117" s="36">
        <f t="shared" si="1429"/>
        <v>43807.678981079836</v>
      </c>
      <c r="AA3117" s="36">
        <f t="shared" si="1430"/>
        <v>24665.219195018813</v>
      </c>
      <c r="AB3117" s="38">
        <f t="shared" si="1432"/>
        <v>9.6042640507221222E-10</v>
      </c>
      <c r="AD3117" s="353">
        <f t="shared" si="1431"/>
        <v>47</v>
      </c>
      <c r="AH3117" s="107"/>
    </row>
    <row r="3118" spans="1:34">
      <c r="A3118" s="533"/>
      <c r="C3118" s="67" t="str">
        <f>'Terminated loans'!F2308</f>
        <v>E</v>
      </c>
      <c r="D3118" s="109">
        <f>'Terminated loans'!H2308</f>
        <v>143981908</v>
      </c>
      <c r="E3118" s="109">
        <f>'Terminated loans'!I2308</f>
        <v>98</v>
      </c>
      <c r="F3118" s="109" t="str">
        <f>'Terminated loans'!J2308</f>
        <v>LOUISE M S V</v>
      </c>
      <c r="G3118" s="547" t="str">
        <f t="shared" si="1394"/>
        <v>D2</v>
      </c>
      <c r="H3118" s="111">
        <f>'Terminated loans'!L2308</f>
        <v>41425</v>
      </c>
      <c r="I3118" s="111">
        <f>IF(B3118="VELS",'Terminated loans'!M2308,'Terminated loans'!B2308)</f>
        <v>42855</v>
      </c>
      <c r="J3118" s="34">
        <f t="shared" si="1420"/>
        <v>47</v>
      </c>
      <c r="K3118" s="34">
        <f t="shared" si="1433"/>
        <v>90</v>
      </c>
      <c r="L3118" s="34">
        <f t="shared" si="1434"/>
        <v>47</v>
      </c>
      <c r="M3118" s="34">
        <f t="shared" si="1435"/>
        <v>47</v>
      </c>
      <c r="N3118" s="52">
        <f t="shared" si="1370"/>
        <v>47</v>
      </c>
      <c r="O3118" s="352">
        <f>+'Terminated loans'!S2308</f>
        <v>203294</v>
      </c>
      <c r="P3118" s="112">
        <f>+'Terminated loans'!T2308</f>
        <v>0.05</v>
      </c>
      <c r="Q3118" s="536">
        <f t="shared" si="1396"/>
        <v>9.4E-2</v>
      </c>
      <c r="R3118" s="222">
        <f t="shared" si="1421"/>
        <v>4771.7244654310316</v>
      </c>
      <c r="S3118" s="36">
        <f t="shared" si="1422"/>
        <v>187013.89600042129</v>
      </c>
      <c r="T3118" s="36">
        <f t="shared" si="1423"/>
        <v>16280.103999578714</v>
      </c>
      <c r="U3118" s="36">
        <f t="shared" si="1424"/>
        <v>37257.153874837997</v>
      </c>
      <c r="V3118" s="36">
        <f t="shared" si="1425"/>
        <v>20977.049875258497</v>
      </c>
      <c r="W3118" s="37">
        <f t="shared" si="1426"/>
        <v>16280.1039995795</v>
      </c>
      <c r="X3118" s="36">
        <f t="shared" si="1427"/>
        <v>16280.103999578714</v>
      </c>
      <c r="Y3118" s="276">
        <f t="shared" si="1428"/>
        <v>16280.1039995795</v>
      </c>
      <c r="Z3118" s="36">
        <f t="shared" si="1429"/>
        <v>37257.153874837997</v>
      </c>
      <c r="AA3118" s="36">
        <f t="shared" si="1430"/>
        <v>20977.049875258497</v>
      </c>
      <c r="AB3118" s="38">
        <f t="shared" si="1432"/>
        <v>7.8580342233181E-10</v>
      </c>
      <c r="AD3118" s="353">
        <f t="shared" si="1431"/>
        <v>47</v>
      </c>
      <c r="AH3118" s="107"/>
    </row>
    <row r="3119" spans="1:34">
      <c r="A3119" s="533"/>
      <c r="C3119" s="67" t="str">
        <f>'Terminated loans'!F2309</f>
        <v>E</v>
      </c>
      <c r="D3119" s="109">
        <f>'Terminated loans'!H2309</f>
        <v>143982092</v>
      </c>
      <c r="E3119" s="109">
        <f>'Terminated loans'!I2309</f>
        <v>98</v>
      </c>
      <c r="F3119" s="109" t="str">
        <f>'Terminated loans'!J2309</f>
        <v>KASSEEAN Y</v>
      </c>
      <c r="G3119" s="547" t="str">
        <f t="shared" si="1394"/>
        <v>E2</v>
      </c>
      <c r="H3119" s="111">
        <f>'Terminated loans'!L2309</f>
        <v>41512</v>
      </c>
      <c r="I3119" s="111">
        <f>IF(B3119="VELS",'Terminated loans'!M2309,'Terminated loans'!B2309)</f>
        <v>42855</v>
      </c>
      <c r="J3119" s="34">
        <f t="shared" si="1420"/>
        <v>44</v>
      </c>
      <c r="K3119" s="34">
        <f t="shared" si="1433"/>
        <v>87</v>
      </c>
      <c r="L3119" s="34">
        <f t="shared" si="1434"/>
        <v>44</v>
      </c>
      <c r="M3119" s="34">
        <f t="shared" si="1435"/>
        <v>44</v>
      </c>
      <c r="N3119" s="52">
        <f t="shared" ref="N3119:N3182" si="1436">IF(C3119="O",IF(ROUND(($I$35-H3119)/365*12,0)&gt;$L3119,$L3119,ROUND(($I$35-H3119)/365*12,0)),IF(OR(C3119="E",C3119="N"),ROUND(M3119,0),"CHECK"))</f>
        <v>44</v>
      </c>
      <c r="O3119" s="352">
        <f>+'Terminated loans'!S2309</f>
        <v>230187</v>
      </c>
      <c r="P3119" s="112">
        <f>+'Terminated loans'!T2309</f>
        <v>0.05</v>
      </c>
      <c r="Q3119" s="536">
        <f t="shared" si="1396"/>
        <v>9.1499999999999998E-2</v>
      </c>
      <c r="R3119" s="222">
        <f t="shared" si="1421"/>
        <v>5736.5849438889072</v>
      </c>
      <c r="S3119" s="36">
        <f t="shared" si="1422"/>
        <v>213746.29057574761</v>
      </c>
      <c r="T3119" s="36">
        <f t="shared" si="1423"/>
        <v>16440.709424252389</v>
      </c>
      <c r="U3119" s="36">
        <f t="shared" si="1424"/>
        <v>38663.446955364372</v>
      </c>
      <c r="V3119" s="36">
        <f t="shared" si="1425"/>
        <v>22222.737531111925</v>
      </c>
      <c r="W3119" s="37">
        <f t="shared" si="1426"/>
        <v>16440.709424252447</v>
      </c>
      <c r="X3119" s="36">
        <f t="shared" si="1427"/>
        <v>16440.709424252389</v>
      </c>
      <c r="Y3119" s="276">
        <f t="shared" si="1428"/>
        <v>16440.709424252447</v>
      </c>
      <c r="Z3119" s="36">
        <f t="shared" si="1429"/>
        <v>38663.446955364372</v>
      </c>
      <c r="AA3119" s="36">
        <f t="shared" si="1430"/>
        <v>22222.737531111925</v>
      </c>
      <c r="AB3119" s="38">
        <f t="shared" si="1432"/>
        <v>5.8207660913467407E-11</v>
      </c>
      <c r="AD3119" s="353">
        <f t="shared" si="1431"/>
        <v>44</v>
      </c>
      <c r="AH3119" s="107"/>
    </row>
    <row r="3120" spans="1:34">
      <c r="A3120" s="533"/>
      <c r="C3120" s="67" t="str">
        <f>'Terminated loans'!F2310</f>
        <v>E</v>
      </c>
      <c r="D3120" s="109">
        <f>'Terminated loans'!H2310</f>
        <v>143982270</v>
      </c>
      <c r="E3120" s="109">
        <f>'Terminated loans'!I2310</f>
        <v>97</v>
      </c>
      <c r="F3120" s="109" t="str">
        <f>'Terminated loans'!J2310</f>
        <v>DEEGAMBER K</v>
      </c>
      <c r="G3120" s="547" t="str">
        <f t="shared" si="1394"/>
        <v>E2</v>
      </c>
      <c r="H3120" s="111">
        <f>'Terminated loans'!L2310</f>
        <v>41501</v>
      </c>
      <c r="I3120" s="111">
        <f>IF(B3120="VELS",'Terminated loans'!M2310,'Terminated loans'!B2310)</f>
        <v>42855</v>
      </c>
      <c r="J3120" s="34">
        <f t="shared" si="1420"/>
        <v>45</v>
      </c>
      <c r="K3120" s="34">
        <f t="shared" si="1433"/>
        <v>88</v>
      </c>
      <c r="L3120" s="34">
        <f t="shared" si="1434"/>
        <v>45</v>
      </c>
      <c r="M3120" s="34">
        <f t="shared" si="1435"/>
        <v>45</v>
      </c>
      <c r="N3120" s="52">
        <f t="shared" si="1436"/>
        <v>45</v>
      </c>
      <c r="O3120" s="352">
        <f>+'Terminated loans'!S2310</f>
        <v>105000</v>
      </c>
      <c r="P3120" s="112">
        <f>+'Terminated loans'!T2310</f>
        <v>0</v>
      </c>
      <c r="Q3120" s="536">
        <f t="shared" si="1396"/>
        <v>9.1499999999999998E-2</v>
      </c>
      <c r="R3120" s="222">
        <f t="shared" si="1421"/>
        <v>2333.3333333333335</v>
      </c>
      <c r="S3120" s="36">
        <f t="shared" si="1422"/>
        <v>88598.233688637512</v>
      </c>
      <c r="T3120" s="36">
        <f t="shared" si="1423"/>
        <v>16401.766311362488</v>
      </c>
      <c r="U3120" s="36">
        <f t="shared" si="1424"/>
        <v>16401.766311362531</v>
      </c>
      <c r="V3120" s="36">
        <f t="shared" si="1425"/>
        <v>0</v>
      </c>
      <c r="W3120" s="37">
        <f t="shared" si="1426"/>
        <v>16401.766311362531</v>
      </c>
      <c r="X3120" s="36">
        <f t="shared" si="1427"/>
        <v>16401.766311362488</v>
      </c>
      <c r="Y3120" s="276">
        <f t="shared" si="1428"/>
        <v>16401.766311362531</v>
      </c>
      <c r="Z3120" s="36">
        <f t="shared" si="1429"/>
        <v>16401.766311362531</v>
      </c>
      <c r="AA3120" s="36">
        <f t="shared" si="1430"/>
        <v>0</v>
      </c>
      <c r="AB3120" s="38">
        <f t="shared" si="1432"/>
        <v>4.3655745685100555E-11</v>
      </c>
      <c r="AD3120" s="353">
        <f t="shared" si="1431"/>
        <v>45</v>
      </c>
      <c r="AH3120" s="107"/>
    </row>
    <row r="3121" spans="1:34">
      <c r="A3121" s="533"/>
      <c r="C3121" s="67" t="str">
        <f>'Terminated loans'!F2311</f>
        <v>E</v>
      </c>
      <c r="D3121" s="109">
        <f>'Terminated loans'!H2311</f>
        <v>143983404</v>
      </c>
      <c r="E3121" s="109">
        <f>'Terminated loans'!I2311</f>
        <v>98</v>
      </c>
      <c r="F3121" s="109" t="str">
        <f>'Terminated loans'!J2311</f>
        <v>VEERAPEN CHETTY S E</v>
      </c>
      <c r="G3121" s="547" t="str">
        <f t="shared" si="1394"/>
        <v>E2</v>
      </c>
      <c r="H3121" s="111">
        <f>'Terminated loans'!L2311</f>
        <v>41887</v>
      </c>
      <c r="I3121" s="111">
        <f>IF(B3121="VELS",'Terminated loans'!M2311,'Terminated loans'!B2311)</f>
        <v>42855</v>
      </c>
      <c r="J3121" s="34">
        <f t="shared" si="1420"/>
        <v>32</v>
      </c>
      <c r="K3121" s="34">
        <f t="shared" si="1433"/>
        <v>75</v>
      </c>
      <c r="L3121" s="34">
        <f t="shared" si="1434"/>
        <v>32</v>
      </c>
      <c r="M3121" s="34">
        <f t="shared" si="1435"/>
        <v>32</v>
      </c>
      <c r="N3121" s="52">
        <f t="shared" si="1436"/>
        <v>32</v>
      </c>
      <c r="O3121" s="352">
        <f>+'Terminated loans'!S2311</f>
        <v>175486</v>
      </c>
      <c r="P3121" s="112">
        <f>+'Terminated loans'!T2311</f>
        <v>0.05</v>
      </c>
      <c r="Q3121" s="536">
        <f t="shared" si="1396"/>
        <v>9.1499999999999998E-2</v>
      </c>
      <c r="R3121" s="222">
        <f t="shared" si="1421"/>
        <v>5869.0553674263701</v>
      </c>
      <c r="S3121" s="36">
        <f t="shared" si="1422"/>
        <v>166093.78548397109</v>
      </c>
      <c r="T3121" s="36">
        <f t="shared" si="1423"/>
        <v>9392.2145160289074</v>
      </c>
      <c r="U3121" s="36">
        <f t="shared" si="1424"/>
        <v>21715.98627367281</v>
      </c>
      <c r="V3121" s="36">
        <f t="shared" si="1425"/>
        <v>12323.771757643844</v>
      </c>
      <c r="W3121" s="37">
        <f t="shared" si="1426"/>
        <v>9392.2145160289656</v>
      </c>
      <c r="X3121" s="36">
        <f t="shared" si="1427"/>
        <v>9392.2145160289074</v>
      </c>
      <c r="Y3121" s="276">
        <f t="shared" si="1428"/>
        <v>9392.2145160289656</v>
      </c>
      <c r="Z3121" s="36">
        <f t="shared" si="1429"/>
        <v>21715.98627367281</v>
      </c>
      <c r="AA3121" s="36">
        <f t="shared" si="1430"/>
        <v>12323.771757643844</v>
      </c>
      <c r="AB3121" s="38">
        <f t="shared" si="1432"/>
        <v>5.8207660913467407E-11</v>
      </c>
      <c r="AD3121" s="353">
        <f t="shared" si="1431"/>
        <v>32</v>
      </c>
      <c r="AH3121" s="107"/>
    </row>
    <row r="3122" spans="1:34">
      <c r="A3122" s="533"/>
      <c r="C3122" s="67" t="str">
        <f>'Terminated loans'!F2312</f>
        <v>E</v>
      </c>
      <c r="D3122" s="109">
        <f>'Terminated loans'!H2312</f>
        <v>143983439</v>
      </c>
      <c r="E3122" s="109">
        <f>'Terminated loans'!I2312</f>
        <v>98</v>
      </c>
      <c r="F3122" s="109" t="str">
        <f>'Terminated loans'!J2312</f>
        <v>MATHURA V</v>
      </c>
      <c r="G3122" s="547" t="str">
        <f t="shared" si="1394"/>
        <v>E2</v>
      </c>
      <c r="H3122" s="111">
        <f>'Terminated loans'!L2312</f>
        <v>41761</v>
      </c>
      <c r="I3122" s="111">
        <f>IF(B3122="VELS",'Terminated loans'!M2312,'Terminated loans'!B2312)</f>
        <v>42855</v>
      </c>
      <c r="J3122" s="34">
        <f t="shared" si="1420"/>
        <v>36</v>
      </c>
      <c r="K3122" s="34">
        <f t="shared" si="1433"/>
        <v>79</v>
      </c>
      <c r="L3122" s="34">
        <f t="shared" si="1434"/>
        <v>36</v>
      </c>
      <c r="M3122" s="34">
        <f t="shared" si="1435"/>
        <v>36</v>
      </c>
      <c r="N3122" s="52">
        <f t="shared" si="1436"/>
        <v>36</v>
      </c>
      <c r="O3122" s="352">
        <f>+'Terminated loans'!S2312</f>
        <v>250555</v>
      </c>
      <c r="P3122" s="112">
        <f>+'Terminated loans'!T2312</f>
        <v>0.05</v>
      </c>
      <c r="Q3122" s="536">
        <f t="shared" si="1396"/>
        <v>9.1499999999999998E-2</v>
      </c>
      <c r="R3122" s="222">
        <f t="shared" si="1421"/>
        <v>7509.3581240594585</v>
      </c>
      <c r="S3122" s="36">
        <f t="shared" si="1422"/>
        <v>235627.69376346041</v>
      </c>
      <c r="T3122" s="36">
        <f t="shared" si="1423"/>
        <v>14927.306236539589</v>
      </c>
      <c r="U3122" s="36">
        <f t="shared" si="1424"/>
        <v>34709.198702680122</v>
      </c>
      <c r="V3122" s="36">
        <f t="shared" si="1425"/>
        <v>19781.892466140474</v>
      </c>
      <c r="W3122" s="37">
        <f t="shared" si="1426"/>
        <v>14927.306236539647</v>
      </c>
      <c r="X3122" s="36">
        <f t="shared" si="1427"/>
        <v>14927.306236539589</v>
      </c>
      <c r="Y3122" s="276">
        <f t="shared" si="1428"/>
        <v>14927.306236539647</v>
      </c>
      <c r="Z3122" s="36">
        <f t="shared" si="1429"/>
        <v>34709.198702680122</v>
      </c>
      <c r="AA3122" s="36">
        <f t="shared" si="1430"/>
        <v>19781.892466140474</v>
      </c>
      <c r="AB3122" s="38">
        <f t="shared" si="1432"/>
        <v>5.8207660913467407E-11</v>
      </c>
      <c r="AD3122" s="353">
        <f t="shared" si="1431"/>
        <v>36</v>
      </c>
      <c r="AH3122" s="107"/>
    </row>
    <row r="3123" spans="1:34">
      <c r="A3123" s="533"/>
      <c r="C3123" s="67" t="str">
        <f>'Terminated loans'!F2313</f>
        <v>E</v>
      </c>
      <c r="D3123" s="109">
        <f>'Terminated loans'!H2313</f>
        <v>143983501</v>
      </c>
      <c r="E3123" s="109">
        <f>'Terminated loans'!I2313</f>
        <v>98</v>
      </c>
      <c r="F3123" s="109" t="str">
        <f>'Terminated loans'!J2313</f>
        <v>RAMLOLL N</v>
      </c>
      <c r="G3123" s="547" t="str">
        <f t="shared" si="1394"/>
        <v>E2</v>
      </c>
      <c r="H3123" s="111">
        <f>'Terminated loans'!L2313</f>
        <v>41738</v>
      </c>
      <c r="I3123" s="111">
        <f>IF(B3123="VELS",'Terminated loans'!M2313,'Terminated loans'!B2313)</f>
        <v>42855</v>
      </c>
      <c r="J3123" s="34">
        <f t="shared" si="1420"/>
        <v>37</v>
      </c>
      <c r="K3123" s="34">
        <f t="shared" si="1433"/>
        <v>80</v>
      </c>
      <c r="L3123" s="34">
        <f t="shared" si="1434"/>
        <v>37</v>
      </c>
      <c r="M3123" s="34">
        <f t="shared" si="1435"/>
        <v>37</v>
      </c>
      <c r="N3123" s="52">
        <f t="shared" si="1436"/>
        <v>37</v>
      </c>
      <c r="O3123" s="352">
        <f>+'Terminated loans'!S2313</f>
        <v>140310</v>
      </c>
      <c r="P3123" s="112">
        <f>+'Terminated loans'!T2313</f>
        <v>0.05</v>
      </c>
      <c r="Q3123" s="536">
        <f t="shared" si="1396"/>
        <v>9.1499999999999998E-2</v>
      </c>
      <c r="R3123" s="222">
        <f t="shared" si="1421"/>
        <v>4099.861773129609</v>
      </c>
      <c r="S3123" s="36">
        <f t="shared" si="1422"/>
        <v>131740.28860349362</v>
      </c>
      <c r="T3123" s="36">
        <f t="shared" si="1423"/>
        <v>8569.7113965063763</v>
      </c>
      <c r="U3123" s="36">
        <f t="shared" si="1424"/>
        <v>19954.597002301976</v>
      </c>
      <c r="V3123" s="36">
        <f t="shared" si="1425"/>
        <v>11384.885605795542</v>
      </c>
      <c r="W3123" s="37">
        <f t="shared" si="1426"/>
        <v>8569.7113965064345</v>
      </c>
      <c r="X3123" s="36">
        <f t="shared" si="1427"/>
        <v>8569.7113965063763</v>
      </c>
      <c r="Y3123" s="276">
        <f t="shared" si="1428"/>
        <v>8569.7113965064345</v>
      </c>
      <c r="Z3123" s="36">
        <f t="shared" si="1429"/>
        <v>19954.597002301976</v>
      </c>
      <c r="AA3123" s="36">
        <f t="shared" si="1430"/>
        <v>11384.885605795542</v>
      </c>
      <c r="AB3123" s="38">
        <f t="shared" si="1432"/>
        <v>5.8207660913467407E-11</v>
      </c>
      <c r="AD3123" s="353">
        <f t="shared" si="1431"/>
        <v>37</v>
      </c>
      <c r="AH3123" s="107"/>
    </row>
    <row r="3124" spans="1:34">
      <c r="A3124" s="533"/>
      <c r="C3124" s="67" t="str">
        <f>'Terminated loans'!F2314</f>
        <v>E</v>
      </c>
      <c r="D3124" s="109">
        <f>'Terminated loans'!H2314</f>
        <v>143984362</v>
      </c>
      <c r="E3124" s="109">
        <f>'Terminated loans'!I2314</f>
        <v>98</v>
      </c>
      <c r="F3124" s="109" t="str">
        <f>'Terminated loans'!J2314</f>
        <v>SUNGKUR A</v>
      </c>
      <c r="G3124" s="547" t="str">
        <f t="shared" si="1394"/>
        <v>E2</v>
      </c>
      <c r="H3124" s="111">
        <f>'Terminated loans'!L2314</f>
        <v>41856</v>
      </c>
      <c r="I3124" s="111">
        <f>IF(B3124="VELS",'Terminated loans'!M2314,'Terminated loans'!B2314)</f>
        <v>42855</v>
      </c>
      <c r="J3124" s="34">
        <f t="shared" si="1420"/>
        <v>33</v>
      </c>
      <c r="K3124" s="34">
        <f t="shared" si="1433"/>
        <v>76</v>
      </c>
      <c r="L3124" s="34">
        <f t="shared" si="1434"/>
        <v>33</v>
      </c>
      <c r="M3124" s="34">
        <f t="shared" si="1435"/>
        <v>33</v>
      </c>
      <c r="N3124" s="52">
        <f t="shared" si="1436"/>
        <v>33</v>
      </c>
      <c r="O3124" s="352">
        <f>+'Terminated loans'!S2314</f>
        <v>90187</v>
      </c>
      <c r="P3124" s="112">
        <f>+'Terminated loans'!T2314</f>
        <v>0.05</v>
      </c>
      <c r="Q3124" s="536">
        <f t="shared" si="1396"/>
        <v>9.1499999999999998E-2</v>
      </c>
      <c r="R3124" s="222">
        <f t="shared" si="1421"/>
        <v>2930.8141649556765</v>
      </c>
      <c r="S3124" s="36">
        <f t="shared" si="1422"/>
        <v>85222.790850473335</v>
      </c>
      <c r="T3124" s="36">
        <f t="shared" si="1423"/>
        <v>4964.209149526665</v>
      </c>
      <c r="U3124" s="36">
        <f t="shared" si="1424"/>
        <v>11494.076593063975</v>
      </c>
      <c r="V3124" s="36">
        <f t="shared" si="1425"/>
        <v>6529.867443537325</v>
      </c>
      <c r="W3124" s="37">
        <f t="shared" si="1426"/>
        <v>4964.2091495266504</v>
      </c>
      <c r="X3124" s="36">
        <f t="shared" si="1427"/>
        <v>4964.209149526665</v>
      </c>
      <c r="Y3124" s="276">
        <f t="shared" si="1428"/>
        <v>4964.2091495266504</v>
      </c>
      <c r="Z3124" s="36">
        <f t="shared" si="1429"/>
        <v>11494.076593063975</v>
      </c>
      <c r="AA3124" s="36">
        <f t="shared" si="1430"/>
        <v>6529.867443537325</v>
      </c>
      <c r="AB3124" s="38">
        <f t="shared" si="1432"/>
        <v>-1.4551915228366852E-11</v>
      </c>
      <c r="AD3124" s="353">
        <f t="shared" si="1431"/>
        <v>33</v>
      </c>
      <c r="AH3124" s="107"/>
    </row>
    <row r="3125" spans="1:34">
      <c r="A3125" s="533"/>
      <c r="C3125" s="67" t="str">
        <f>'Terminated loans'!F2315</f>
        <v>E</v>
      </c>
      <c r="D3125" s="109">
        <f>'Terminated loans'!H2315</f>
        <v>143984710</v>
      </c>
      <c r="E3125" s="109">
        <f>'Terminated loans'!I2315</f>
        <v>98</v>
      </c>
      <c r="F3125" s="109" t="str">
        <f>'Terminated loans'!J2315</f>
        <v>MATABUDUL G J</v>
      </c>
      <c r="G3125" s="547" t="str">
        <f t="shared" si="1394"/>
        <v>E2</v>
      </c>
      <c r="H3125" s="111">
        <f>'Terminated loans'!L2315</f>
        <v>42031</v>
      </c>
      <c r="I3125" s="111">
        <f>IF(B3125="VELS",'Terminated loans'!M2315,'Terminated loans'!B2315)</f>
        <v>42855</v>
      </c>
      <c r="J3125" s="34">
        <f t="shared" si="1420"/>
        <v>27</v>
      </c>
      <c r="K3125" s="34">
        <f t="shared" si="1433"/>
        <v>70</v>
      </c>
      <c r="L3125" s="34">
        <f t="shared" si="1434"/>
        <v>27</v>
      </c>
      <c r="M3125" s="34">
        <f t="shared" si="1435"/>
        <v>27</v>
      </c>
      <c r="N3125" s="52">
        <f t="shared" si="1436"/>
        <v>27</v>
      </c>
      <c r="O3125" s="352">
        <f>+'Terminated loans'!S2315</f>
        <v>292988</v>
      </c>
      <c r="P3125" s="112">
        <f>+'Terminated loans'!T2315</f>
        <v>0.05</v>
      </c>
      <c r="Q3125" s="536">
        <f t="shared" si="1396"/>
        <v>9.1499999999999998E-2</v>
      </c>
      <c r="R3125" s="222">
        <f t="shared" si="1421"/>
        <v>11495.8091740257</v>
      </c>
      <c r="S3125" s="36">
        <f t="shared" si="1422"/>
        <v>279561.96668676258</v>
      </c>
      <c r="T3125" s="36">
        <f t="shared" si="1423"/>
        <v>13426.033313237422</v>
      </c>
      <c r="U3125" s="36">
        <f t="shared" si="1424"/>
        <v>30824.881011931051</v>
      </c>
      <c r="V3125" s="36">
        <f t="shared" si="1425"/>
        <v>17398.84769869392</v>
      </c>
      <c r="W3125" s="37">
        <f t="shared" si="1426"/>
        <v>13426.033313237131</v>
      </c>
      <c r="X3125" s="36">
        <f t="shared" si="1427"/>
        <v>13426.033313237422</v>
      </c>
      <c r="Y3125" s="276">
        <f t="shared" si="1428"/>
        <v>13426.033313237131</v>
      </c>
      <c r="Z3125" s="36">
        <f t="shared" si="1429"/>
        <v>30824.881011931051</v>
      </c>
      <c r="AA3125" s="36">
        <f t="shared" si="1430"/>
        <v>17398.84769869392</v>
      </c>
      <c r="AB3125" s="38">
        <f t="shared" si="1432"/>
        <v>-2.9103830456733704E-10</v>
      </c>
      <c r="AD3125" s="353">
        <f t="shared" si="1431"/>
        <v>27</v>
      </c>
      <c r="AH3125" s="107"/>
    </row>
    <row r="3126" spans="1:34">
      <c r="A3126" s="533"/>
      <c r="C3126" s="67" t="str">
        <f>'Terminated loans'!F2316</f>
        <v>E</v>
      </c>
      <c r="D3126" s="109">
        <f>'Terminated loans'!H2316</f>
        <v>143984796</v>
      </c>
      <c r="E3126" s="109">
        <f>'Terminated loans'!I2316</f>
        <v>98</v>
      </c>
      <c r="F3126" s="109" t="str">
        <f>'Terminated loans'!J2316</f>
        <v>MUSSAI S</v>
      </c>
      <c r="G3126" s="547" t="str">
        <f t="shared" si="1394"/>
        <v>E2</v>
      </c>
      <c r="H3126" s="111">
        <f>'Terminated loans'!L2316</f>
        <v>42023</v>
      </c>
      <c r="I3126" s="111">
        <f>IF(B3126="VELS",'Terminated loans'!M2316,'Terminated loans'!B2316)</f>
        <v>42855</v>
      </c>
      <c r="J3126" s="34">
        <f t="shared" si="1420"/>
        <v>27</v>
      </c>
      <c r="K3126" s="34">
        <f t="shared" si="1433"/>
        <v>70</v>
      </c>
      <c r="L3126" s="34">
        <f t="shared" si="1434"/>
        <v>27</v>
      </c>
      <c r="M3126" s="34">
        <f t="shared" si="1435"/>
        <v>27</v>
      </c>
      <c r="N3126" s="52">
        <f t="shared" si="1436"/>
        <v>27</v>
      </c>
      <c r="O3126" s="352">
        <f>+'Terminated loans'!S2316</f>
        <v>1259030</v>
      </c>
      <c r="P3126" s="112">
        <f>+'Terminated loans'!T2316</f>
        <v>0.05</v>
      </c>
      <c r="Q3126" s="536">
        <f t="shared" si="1396"/>
        <v>9.1499999999999998E-2</v>
      </c>
      <c r="R3126" s="222">
        <f t="shared" si="1421"/>
        <v>49399.868337179607</v>
      </c>
      <c r="S3126" s="36">
        <f t="shared" si="1422"/>
        <v>1201335.559537028</v>
      </c>
      <c r="T3126" s="36">
        <f t="shared" si="1423"/>
        <v>57694.440462972037</v>
      </c>
      <c r="U3126" s="36">
        <f t="shared" si="1424"/>
        <v>132460.88556682016</v>
      </c>
      <c r="V3126" s="36">
        <f t="shared" si="1425"/>
        <v>74766.445103849284</v>
      </c>
      <c r="W3126" s="37">
        <f t="shared" si="1426"/>
        <v>57694.440462970873</v>
      </c>
      <c r="X3126" s="36">
        <f t="shared" si="1427"/>
        <v>57694.440462972037</v>
      </c>
      <c r="Y3126" s="276">
        <f t="shared" si="1428"/>
        <v>57694.440462970873</v>
      </c>
      <c r="Z3126" s="36">
        <f t="shared" si="1429"/>
        <v>132460.88556682016</v>
      </c>
      <c r="AA3126" s="36">
        <f t="shared" si="1430"/>
        <v>74766.445103849284</v>
      </c>
      <c r="AB3126" s="38">
        <f t="shared" si="1432"/>
        <v>-1.1641532182693481E-9</v>
      </c>
      <c r="AD3126" s="353">
        <f t="shared" si="1431"/>
        <v>27</v>
      </c>
      <c r="AH3126" s="107"/>
    </row>
    <row r="3127" spans="1:34">
      <c r="A3127" s="533"/>
      <c r="C3127" s="67" t="str">
        <f>'Terminated loans'!F2317</f>
        <v>E</v>
      </c>
      <c r="D3127" s="109">
        <f>'Terminated loans'!H2317</f>
        <v>143985369</v>
      </c>
      <c r="E3127" s="109">
        <f>'Terminated loans'!I2317</f>
        <v>98</v>
      </c>
      <c r="F3127" s="109" t="str">
        <f>'Terminated loans'!J2317</f>
        <v>RAMLOLL N</v>
      </c>
      <c r="G3127" s="547" t="str">
        <f t="shared" si="1394"/>
        <v>E2</v>
      </c>
      <c r="H3127" s="111">
        <f>'Terminated loans'!L2317</f>
        <v>42095</v>
      </c>
      <c r="I3127" s="111">
        <f>IF(B3127="VELS",'Terminated loans'!M2317,'Terminated loans'!B2317)</f>
        <v>42855</v>
      </c>
      <c r="J3127" s="34">
        <f t="shared" si="1420"/>
        <v>25</v>
      </c>
      <c r="K3127" s="34">
        <f t="shared" si="1433"/>
        <v>68</v>
      </c>
      <c r="L3127" s="34">
        <f t="shared" si="1434"/>
        <v>25</v>
      </c>
      <c r="M3127" s="34">
        <f t="shared" si="1435"/>
        <v>25</v>
      </c>
      <c r="N3127" s="52">
        <f t="shared" si="1436"/>
        <v>25</v>
      </c>
      <c r="O3127" s="352">
        <f>+'Terminated loans'!S2317</f>
        <v>47058</v>
      </c>
      <c r="P3127" s="112">
        <f>+'Terminated loans'!T2317</f>
        <v>0.05</v>
      </c>
      <c r="Q3127" s="536">
        <f t="shared" si="1396"/>
        <v>9.1499999999999998E-2</v>
      </c>
      <c r="R3127" s="222">
        <f t="shared" si="1421"/>
        <v>1985.9744804156701</v>
      </c>
      <c r="S3127" s="36">
        <f t="shared" si="1422"/>
        <v>45048.347555920082</v>
      </c>
      <c r="T3127" s="36">
        <f t="shared" si="1423"/>
        <v>2009.6524440799185</v>
      </c>
      <c r="U3127" s="36">
        <f t="shared" si="1424"/>
        <v>4601.0144544716895</v>
      </c>
      <c r="V3127" s="36">
        <f t="shared" si="1425"/>
        <v>2591.3620103917565</v>
      </c>
      <c r="W3127" s="37">
        <f t="shared" si="1426"/>
        <v>2009.652444079933</v>
      </c>
      <c r="X3127" s="36">
        <f t="shared" si="1427"/>
        <v>2009.6524440799185</v>
      </c>
      <c r="Y3127" s="276">
        <f t="shared" si="1428"/>
        <v>2009.652444079933</v>
      </c>
      <c r="Z3127" s="36">
        <f t="shared" si="1429"/>
        <v>4601.0144544716895</v>
      </c>
      <c r="AA3127" s="36">
        <f t="shared" si="1430"/>
        <v>2591.3620103917565</v>
      </c>
      <c r="AB3127" s="38">
        <f t="shared" si="1432"/>
        <v>1.4551915228366852E-11</v>
      </c>
      <c r="AD3127" s="353">
        <f t="shared" si="1431"/>
        <v>25</v>
      </c>
      <c r="AH3127" s="107"/>
    </row>
    <row r="3128" spans="1:34">
      <c r="A3128" s="533"/>
      <c r="C3128" s="67" t="str">
        <f>'Terminated loans'!F2318</f>
        <v>E</v>
      </c>
      <c r="D3128" s="109">
        <f>'Terminated loans'!H2318</f>
        <v>143986322</v>
      </c>
      <c r="E3128" s="109">
        <f>'Terminated loans'!I2318</f>
        <v>98</v>
      </c>
      <c r="F3128" s="109" t="str">
        <f>'Terminated loans'!J2318</f>
        <v>MOLLOO N</v>
      </c>
      <c r="G3128" s="547" t="str">
        <f t="shared" si="1394"/>
        <v>E2</v>
      </c>
      <c r="H3128" s="111">
        <f>'Terminated loans'!L2318</f>
        <v>42311</v>
      </c>
      <c r="I3128" s="111">
        <f>IF(B3128="VELS",'Terminated loans'!M2318,'Terminated loans'!B2318)</f>
        <v>42855</v>
      </c>
      <c r="J3128" s="34">
        <f t="shared" ref="J3128:J3135" si="1437">ROUND((I3128-H3128)/365*12,0)</f>
        <v>18</v>
      </c>
      <c r="K3128" s="34">
        <f t="shared" si="1433"/>
        <v>61</v>
      </c>
      <c r="L3128" s="34">
        <f t="shared" si="1434"/>
        <v>18</v>
      </c>
      <c r="M3128" s="34">
        <f t="shared" si="1435"/>
        <v>18</v>
      </c>
      <c r="N3128" s="52">
        <f t="shared" si="1436"/>
        <v>18</v>
      </c>
      <c r="O3128" s="352">
        <f>+'Terminated loans'!S2318</f>
        <v>300999</v>
      </c>
      <c r="P3128" s="112">
        <f>+'Terminated loans'!T2318</f>
        <v>0.05</v>
      </c>
      <c r="Q3128" s="536">
        <f t="shared" si="1396"/>
        <v>9.1499999999999998E-2</v>
      </c>
      <c r="R3128" s="222">
        <f t="shared" ref="R3128:R3135" si="1438">PMT(P3128/12,L3128,-O3128,0,0)</f>
        <v>17391.883121620609</v>
      </c>
      <c r="S3128" s="36">
        <f t="shared" ref="S3128:S3135" si="1439">(-PV(Q3128/12,L3128,R3128,0,0))</f>
        <v>291485.15251939406</v>
      </c>
      <c r="T3128" s="36">
        <f t="shared" ref="T3128:T3135" si="1440">O3128-S3128</f>
        <v>9513.8474806059385</v>
      </c>
      <c r="U3128" s="36">
        <f t="shared" ref="U3128:U3135" si="1441">-IF(OR(Q3128="",Q3128=0),0,(CUMIPMT(Q3128/12,L3128,S3128,1,M3128,0)))</f>
        <v>21568.743669777119</v>
      </c>
      <c r="V3128" s="36">
        <f t="shared" ref="V3128:V3135" si="1442">-IF(OR(P3128="",P3128=0),0,(CUMIPMT(P3128/12,L3128,O3128,1,M3128,0)))</f>
        <v>12054.896189171006</v>
      </c>
      <c r="W3128" s="37">
        <f t="shared" ref="W3128:W3135" si="1443">IF(ISERROR(U3128-V3128),0,U3128-V3128)</f>
        <v>9513.8474806061131</v>
      </c>
      <c r="X3128" s="36">
        <f t="shared" ref="X3128:X3135" si="1444">IF(C3128="O",T3128/AD3128*N3128,T3128)</f>
        <v>9513.8474806059385</v>
      </c>
      <c r="Y3128" s="276">
        <f t="shared" ref="Y3128:Y3135" si="1445">W3128</f>
        <v>9513.8474806061131</v>
      </c>
      <c r="Z3128" s="36">
        <f t="shared" ref="Z3128:Z3135" si="1446">-IF(OR(Q3128="",Q3128=0),0,(CUMIPMT(Q3128/12,L3128,S3128,1,L3128,0)))</f>
        <v>21568.743669777119</v>
      </c>
      <c r="AA3128" s="36">
        <f t="shared" ref="AA3128:AA3135" si="1447">-IF(OR(P3128="",P3128=0),0,(CUMIPMT(P3128/12,L3128,O3128,1,L3128,0)))</f>
        <v>12054.896189171006</v>
      </c>
      <c r="AB3128" s="38">
        <f t="shared" si="1432"/>
        <v>1.7462298274040222E-10</v>
      </c>
      <c r="AD3128" s="353">
        <f t="shared" ref="AD3128:AD3135" si="1448">IF(L3128&gt;$J$2,$J$2,L3128)</f>
        <v>18</v>
      </c>
      <c r="AH3128" s="107"/>
    </row>
    <row r="3129" spans="1:34">
      <c r="A3129" s="533"/>
      <c r="C3129" s="67" t="str">
        <f>'Terminated loans'!F2319</f>
        <v>E</v>
      </c>
      <c r="D3129" s="109">
        <f>'Terminated loans'!H2319</f>
        <v>143995739</v>
      </c>
      <c r="E3129" s="109">
        <f>'Terminated loans'!I2319</f>
        <v>99</v>
      </c>
      <c r="F3129" s="109" t="str">
        <f>'Terminated loans'!J2319</f>
        <v>VEERAPEN CHETTY S(SL2582)</v>
      </c>
      <c r="G3129" s="547" t="str">
        <f t="shared" si="1394"/>
        <v>C1</v>
      </c>
      <c r="H3129" s="111">
        <f>'Terminated loans'!L2319</f>
        <v>40833</v>
      </c>
      <c r="I3129" s="111">
        <f>IF(B3129="VELS",'Terminated loans'!M2319,'Terminated loans'!B2319)</f>
        <v>42855</v>
      </c>
      <c r="J3129" s="34">
        <f t="shared" si="1437"/>
        <v>66</v>
      </c>
      <c r="K3129" s="34">
        <f t="shared" si="1433"/>
        <v>110</v>
      </c>
      <c r="L3129" s="34">
        <f t="shared" si="1434"/>
        <v>66</v>
      </c>
      <c r="M3129" s="34">
        <f t="shared" si="1435"/>
        <v>66</v>
      </c>
      <c r="N3129" s="52">
        <f t="shared" si="1436"/>
        <v>66</v>
      </c>
      <c r="O3129" s="352">
        <f>+'Terminated loans'!S2319</f>
        <v>1853244</v>
      </c>
      <c r="P3129" s="112">
        <f>+'Terminated loans'!T2319</f>
        <v>0.03</v>
      </c>
      <c r="Q3129" s="536">
        <f t="shared" si="1396"/>
        <v>8.1500000000000003E-2</v>
      </c>
      <c r="R3129" s="222">
        <f t="shared" si="1438"/>
        <v>30494.69124099378</v>
      </c>
      <c r="S3129" s="36">
        <f t="shared" si="1439"/>
        <v>1617691.5802038005</v>
      </c>
      <c r="T3129" s="36">
        <f t="shared" si="1440"/>
        <v>235552.41979619954</v>
      </c>
      <c r="U3129" s="36">
        <f t="shared" si="1441"/>
        <v>394958.04170181579</v>
      </c>
      <c r="V3129" s="36">
        <f t="shared" si="1442"/>
        <v>159405.62190558971</v>
      </c>
      <c r="W3129" s="37">
        <f t="shared" si="1443"/>
        <v>235552.41979622608</v>
      </c>
      <c r="X3129" s="36">
        <f t="shared" si="1444"/>
        <v>235552.41979619954</v>
      </c>
      <c r="Y3129" s="276">
        <f t="shared" si="1445"/>
        <v>235552.41979622608</v>
      </c>
      <c r="Z3129" s="36">
        <f t="shared" si="1446"/>
        <v>394958.04170181579</v>
      </c>
      <c r="AA3129" s="36">
        <f t="shared" si="1447"/>
        <v>159405.62190558971</v>
      </c>
      <c r="AB3129" s="38">
        <f t="shared" si="1432"/>
        <v>2.6542693376541138E-8</v>
      </c>
      <c r="AD3129" s="353">
        <f t="shared" si="1448"/>
        <v>66</v>
      </c>
      <c r="AH3129" s="107"/>
    </row>
    <row r="3130" spans="1:34">
      <c r="A3130" s="533"/>
      <c r="C3130" s="67" t="str">
        <f>'Terminated loans'!F2320</f>
        <v>E</v>
      </c>
      <c r="D3130" s="109">
        <f>'Terminated loans'!H2320</f>
        <v>143996891</v>
      </c>
      <c r="E3130" s="109">
        <f>'Terminated loans'!I2320</f>
        <v>98</v>
      </c>
      <c r="F3130" s="109" t="str">
        <f>'Terminated loans'!J2320</f>
        <v>PIANG NEE N C Y</v>
      </c>
      <c r="G3130" s="547" t="str">
        <f t="shared" si="1394"/>
        <v>D2</v>
      </c>
      <c r="H3130" s="111">
        <f>'Terminated loans'!L2320</f>
        <v>41031</v>
      </c>
      <c r="I3130" s="111">
        <f>IF(B3130="VELS",'Terminated loans'!M2320,'Terminated loans'!B2320)</f>
        <v>42855</v>
      </c>
      <c r="J3130" s="34">
        <f t="shared" si="1437"/>
        <v>60</v>
      </c>
      <c r="K3130" s="34">
        <f t="shared" si="1433"/>
        <v>103</v>
      </c>
      <c r="L3130" s="34">
        <f t="shared" si="1434"/>
        <v>60</v>
      </c>
      <c r="M3130" s="34">
        <f t="shared" si="1435"/>
        <v>60</v>
      </c>
      <c r="N3130" s="52">
        <f t="shared" si="1436"/>
        <v>60</v>
      </c>
      <c r="O3130" s="352">
        <f>+'Terminated loans'!S2320</f>
        <v>235685</v>
      </c>
      <c r="P3130" s="112">
        <f>+'Terminated loans'!T2320</f>
        <v>0.05</v>
      </c>
      <c r="Q3130" s="536">
        <f t="shared" si="1396"/>
        <v>9.4E-2</v>
      </c>
      <c r="R3130" s="222">
        <f t="shared" si="1438"/>
        <v>4447.6667013887172</v>
      </c>
      <c r="S3130" s="36">
        <f t="shared" si="1439"/>
        <v>212268.46922403874</v>
      </c>
      <c r="T3130" s="36">
        <f t="shared" si="1440"/>
        <v>23416.530775961262</v>
      </c>
      <c r="U3130" s="36">
        <f t="shared" si="1441"/>
        <v>54591.532859285304</v>
      </c>
      <c r="V3130" s="36">
        <f t="shared" si="1442"/>
        <v>31175.002083323052</v>
      </c>
      <c r="W3130" s="37">
        <f t="shared" si="1443"/>
        <v>23416.530775962252</v>
      </c>
      <c r="X3130" s="36">
        <f t="shared" si="1444"/>
        <v>23416.530775961262</v>
      </c>
      <c r="Y3130" s="276">
        <f t="shared" si="1445"/>
        <v>23416.530775962252</v>
      </c>
      <c r="Z3130" s="36">
        <f t="shared" si="1446"/>
        <v>54591.532859285304</v>
      </c>
      <c r="AA3130" s="36">
        <f t="shared" si="1447"/>
        <v>31175.002083323052</v>
      </c>
      <c r="AB3130" s="38">
        <f t="shared" si="1432"/>
        <v>9.8953023552894592E-10</v>
      </c>
      <c r="AD3130" s="353">
        <f t="shared" si="1448"/>
        <v>60</v>
      </c>
      <c r="AH3130" s="107"/>
    </row>
    <row r="3131" spans="1:34">
      <c r="A3131" s="533"/>
      <c r="C3131" s="67" t="str">
        <f>'Terminated loans'!F2321</f>
        <v>E</v>
      </c>
      <c r="D3131" s="109">
        <f>'Terminated loans'!H2321</f>
        <v>143997332</v>
      </c>
      <c r="E3131" s="109">
        <f>'Terminated loans'!I2321</f>
        <v>98</v>
      </c>
      <c r="F3131" s="109" t="str">
        <f>'Terminated loans'!J2321</f>
        <v>SINASSAMY M K C</v>
      </c>
      <c r="G3131" s="547" t="str">
        <f t="shared" si="1394"/>
        <v>D2</v>
      </c>
      <c r="H3131" s="111">
        <f>'Terminated loans'!L2321</f>
        <v>41019</v>
      </c>
      <c r="I3131" s="111">
        <f>IF(B3131="VELS",'Terminated loans'!M2321,'Terminated loans'!B2321)</f>
        <v>42855</v>
      </c>
      <c r="J3131" s="34">
        <f t="shared" si="1437"/>
        <v>60</v>
      </c>
      <c r="K3131" s="34">
        <f t="shared" si="1433"/>
        <v>103</v>
      </c>
      <c r="L3131" s="34">
        <f t="shared" si="1434"/>
        <v>60</v>
      </c>
      <c r="M3131" s="34">
        <f t="shared" si="1435"/>
        <v>60</v>
      </c>
      <c r="N3131" s="52">
        <f t="shared" si="1436"/>
        <v>60</v>
      </c>
      <c r="O3131" s="352">
        <f>+'Terminated loans'!S2321</f>
        <v>203689</v>
      </c>
      <c r="P3131" s="112">
        <f>+'Terminated loans'!T2321</f>
        <v>0.05</v>
      </c>
      <c r="Q3131" s="536">
        <f t="shared" si="1396"/>
        <v>9.4E-2</v>
      </c>
      <c r="R3131" s="222">
        <f t="shared" si="1438"/>
        <v>3843.8627097149433</v>
      </c>
      <c r="S3131" s="36">
        <f t="shared" si="1439"/>
        <v>183451.43826622496</v>
      </c>
      <c r="T3131" s="36">
        <f t="shared" si="1440"/>
        <v>20237.561733775045</v>
      </c>
      <c r="U3131" s="36">
        <f t="shared" si="1441"/>
        <v>47180.324316672515</v>
      </c>
      <c r="V3131" s="36">
        <f t="shared" si="1442"/>
        <v>26942.762582896597</v>
      </c>
      <c r="W3131" s="37">
        <f t="shared" si="1443"/>
        <v>20237.561733775918</v>
      </c>
      <c r="X3131" s="36">
        <f t="shared" si="1444"/>
        <v>20237.561733775045</v>
      </c>
      <c r="Y3131" s="276">
        <f t="shared" si="1445"/>
        <v>20237.561733775918</v>
      </c>
      <c r="Z3131" s="36">
        <f t="shared" si="1446"/>
        <v>47180.324316672515</v>
      </c>
      <c r="AA3131" s="36">
        <f t="shared" si="1447"/>
        <v>26942.762582896597</v>
      </c>
      <c r="AB3131" s="38">
        <f t="shared" si="1432"/>
        <v>8.7311491370201111E-10</v>
      </c>
      <c r="AD3131" s="353">
        <f t="shared" si="1448"/>
        <v>60</v>
      </c>
      <c r="AH3131" s="107"/>
    </row>
    <row r="3132" spans="1:34">
      <c r="A3132" s="533"/>
      <c r="C3132" s="67" t="str">
        <f>'Terminated loans'!F2322</f>
        <v>E</v>
      </c>
      <c r="D3132" s="109">
        <f>'Terminated loans'!H2322</f>
        <v>143999548</v>
      </c>
      <c r="E3132" s="109">
        <f>'Terminated loans'!I2322</f>
        <v>98</v>
      </c>
      <c r="F3132" s="109" t="str">
        <f>'Terminated loans'!J2322</f>
        <v>DAVID J G</v>
      </c>
      <c r="G3132" s="547" t="str">
        <f t="shared" si="1394"/>
        <v>D2</v>
      </c>
      <c r="H3132" s="111">
        <f>'Terminated loans'!L2322</f>
        <v>41124</v>
      </c>
      <c r="I3132" s="111">
        <f>IF(B3132="VELS",'Terminated loans'!M2322,'Terminated loans'!B2322)</f>
        <v>42855</v>
      </c>
      <c r="J3132" s="34">
        <f t="shared" si="1437"/>
        <v>57</v>
      </c>
      <c r="K3132" s="34">
        <f t="shared" si="1433"/>
        <v>100</v>
      </c>
      <c r="L3132" s="34">
        <f t="shared" si="1434"/>
        <v>57</v>
      </c>
      <c r="M3132" s="34">
        <f t="shared" si="1435"/>
        <v>57</v>
      </c>
      <c r="N3132" s="52">
        <f t="shared" si="1436"/>
        <v>57</v>
      </c>
      <c r="O3132" s="352">
        <f>+'Terminated loans'!S2322</f>
        <v>150291</v>
      </c>
      <c r="P3132" s="112">
        <f>+'Terminated loans'!T2322</f>
        <v>0.05</v>
      </c>
      <c r="Q3132" s="536">
        <f t="shared" si="1396"/>
        <v>9.4E-2</v>
      </c>
      <c r="R3132" s="222">
        <f t="shared" si="1438"/>
        <v>2967.6362225599019</v>
      </c>
      <c r="S3132" s="36">
        <f t="shared" si="1439"/>
        <v>136014.50616907599</v>
      </c>
      <c r="T3132" s="36">
        <f t="shared" si="1440"/>
        <v>14276.49383092401</v>
      </c>
      <c r="U3132" s="36">
        <f t="shared" si="1441"/>
        <v>33140.758516839036</v>
      </c>
      <c r="V3132" s="36">
        <f t="shared" si="1442"/>
        <v>18864.264685914415</v>
      </c>
      <c r="W3132" s="37">
        <f t="shared" si="1443"/>
        <v>14276.493830924621</v>
      </c>
      <c r="X3132" s="36">
        <f t="shared" si="1444"/>
        <v>14276.49383092401</v>
      </c>
      <c r="Y3132" s="276">
        <f t="shared" si="1445"/>
        <v>14276.493830924621</v>
      </c>
      <c r="Z3132" s="36">
        <f t="shared" si="1446"/>
        <v>33140.758516839036</v>
      </c>
      <c r="AA3132" s="36">
        <f t="shared" si="1447"/>
        <v>18864.264685914415</v>
      </c>
      <c r="AB3132" s="38">
        <f t="shared" si="1432"/>
        <v>6.1118043959140778E-10</v>
      </c>
      <c r="AD3132" s="353">
        <f t="shared" si="1448"/>
        <v>57</v>
      </c>
      <c r="AH3132" s="107"/>
    </row>
    <row r="3133" spans="1:34">
      <c r="A3133" s="533"/>
      <c r="C3133" s="67" t="str">
        <f>'Terminated loans'!F2323</f>
        <v>E</v>
      </c>
      <c r="D3133" s="109">
        <f>'Terminated loans'!H2323</f>
        <v>143999963</v>
      </c>
      <c r="E3133" s="109">
        <f>'Terminated loans'!I2323</f>
        <v>98</v>
      </c>
      <c r="F3133" s="109" t="str">
        <f>'Terminated loans'!J2323</f>
        <v>ALECHE M D S</v>
      </c>
      <c r="G3133" s="547" t="str">
        <f t="shared" ref="G3133:G3196" si="1449">IF(H3133&lt;$P$5,"A",IF(H3133&lt;$P$6,"B",IF(H3133&lt;$P$7,"C",IF(H3133&lt;$P$8,"D",IF(H3133&lt;$P$9,"E",IF(H3133&lt;$P$10,"F",IF(H3133&lt;$P$11,"G",IF(H3133&lt;$P$12,"I",IF(H3133&lt;$P$13,"J",IF(H3133&lt;$P$14,"K","L"))))))))))&amp;IF(OR(P3133=0,P3133&gt;=5%),2,1)</f>
        <v>D2</v>
      </c>
      <c r="H3133" s="111">
        <f>'Terminated loans'!L2323</f>
        <v>41179</v>
      </c>
      <c r="I3133" s="111">
        <f>IF(B3133="VELS",'Terminated loans'!M2323,'Terminated loans'!B2323)</f>
        <v>42855</v>
      </c>
      <c r="J3133" s="34">
        <f t="shared" si="1437"/>
        <v>55</v>
      </c>
      <c r="K3133" s="34">
        <f t="shared" si="1433"/>
        <v>98</v>
      </c>
      <c r="L3133" s="34">
        <f t="shared" si="1434"/>
        <v>55</v>
      </c>
      <c r="M3133" s="34">
        <f t="shared" si="1435"/>
        <v>55</v>
      </c>
      <c r="N3133" s="52">
        <f t="shared" si="1436"/>
        <v>55</v>
      </c>
      <c r="O3133" s="352">
        <f>+'Terminated loans'!S2323</f>
        <v>249139</v>
      </c>
      <c r="P3133" s="112">
        <f>+'Terminated loans'!T2323</f>
        <v>0.05</v>
      </c>
      <c r="Q3133" s="536">
        <f t="shared" ref="Q3133:Q3196" si="1450">VLOOKUP(G3133,$O$3:$Q$28,3,FALSE)</f>
        <v>9.4E-2</v>
      </c>
      <c r="R3133" s="222">
        <f t="shared" si="1438"/>
        <v>5078.0361460180093</v>
      </c>
      <c r="S3133" s="36">
        <f t="shared" si="1439"/>
        <v>226204.32275505643</v>
      </c>
      <c r="T3133" s="36">
        <f t="shared" si="1440"/>
        <v>22934.677244943567</v>
      </c>
      <c r="U3133" s="36">
        <f t="shared" si="1441"/>
        <v>53087.665275935113</v>
      </c>
      <c r="V3133" s="36">
        <f t="shared" si="1442"/>
        <v>30152.988030990527</v>
      </c>
      <c r="W3133" s="37">
        <f t="shared" si="1443"/>
        <v>22934.677244944585</v>
      </c>
      <c r="X3133" s="36">
        <f t="shared" si="1444"/>
        <v>22934.677244943567</v>
      </c>
      <c r="Y3133" s="276">
        <f t="shared" si="1445"/>
        <v>22934.677244944585</v>
      </c>
      <c r="Z3133" s="36">
        <f t="shared" si="1446"/>
        <v>53087.665275935113</v>
      </c>
      <c r="AA3133" s="36">
        <f t="shared" si="1447"/>
        <v>30152.988030990527</v>
      </c>
      <c r="AB3133" s="38">
        <f t="shared" si="1432"/>
        <v>1.0186340659856796E-9</v>
      </c>
      <c r="AD3133" s="353">
        <f t="shared" si="1448"/>
        <v>55</v>
      </c>
      <c r="AH3133" s="107"/>
    </row>
    <row r="3134" spans="1:34">
      <c r="A3134" s="533"/>
      <c r="C3134" s="67" t="str">
        <f>'Terminated loans'!F2324</f>
        <v>E</v>
      </c>
      <c r="D3134" s="109">
        <f>'Terminated loans'!H2324</f>
        <v>143547183</v>
      </c>
      <c r="E3134" s="109">
        <f>'Terminated loans'!I2324</f>
        <v>99</v>
      </c>
      <c r="F3134" s="109" t="str">
        <f>'Terminated loans'!J2324</f>
        <v>DEEDARUN A (SL3143)</v>
      </c>
      <c r="G3134" s="547" t="str">
        <f t="shared" si="1449"/>
        <v>F1</v>
      </c>
      <c r="H3134" s="111">
        <f>'Terminated loans'!L2324</f>
        <v>42578</v>
      </c>
      <c r="I3134" s="111">
        <f>IF(B3134="VELS",'Terminated loans'!M2324,'Terminated loans'!B2324)</f>
        <v>42855</v>
      </c>
      <c r="J3134" s="34">
        <f t="shared" si="1437"/>
        <v>9</v>
      </c>
      <c r="K3134" s="34">
        <f t="shared" si="1433"/>
        <v>52</v>
      </c>
      <c r="L3134" s="34">
        <f t="shared" si="1434"/>
        <v>9</v>
      </c>
      <c r="M3134" s="34">
        <f t="shared" si="1435"/>
        <v>9</v>
      </c>
      <c r="N3134" s="52">
        <f t="shared" si="1436"/>
        <v>9</v>
      </c>
      <c r="O3134" s="352">
        <f>+'Terminated loans'!S2324</f>
        <v>2404109</v>
      </c>
      <c r="P3134" s="112">
        <f>+'Terminated loans'!T2324</f>
        <v>0.03</v>
      </c>
      <c r="Q3134" s="536">
        <f t="shared" si="1450"/>
        <v>7.1499999999999994E-2</v>
      </c>
      <c r="R3134" s="222">
        <f t="shared" si="1438"/>
        <v>270473.37865002261</v>
      </c>
      <c r="S3134" s="36">
        <f t="shared" si="1439"/>
        <v>2363296.2204983421</v>
      </c>
      <c r="T3134" s="36">
        <f t="shared" si="1440"/>
        <v>40812.779501657933</v>
      </c>
      <c r="U3134" s="36">
        <f t="shared" si="1441"/>
        <v>70964.187351834029</v>
      </c>
      <c r="V3134" s="36">
        <f t="shared" si="1442"/>
        <v>30151.40785020357</v>
      </c>
      <c r="W3134" s="37">
        <f t="shared" si="1443"/>
        <v>40812.779501630459</v>
      </c>
      <c r="X3134" s="36">
        <f t="shared" si="1444"/>
        <v>40812.779501657933</v>
      </c>
      <c r="Y3134" s="276">
        <f t="shared" si="1445"/>
        <v>40812.779501630459</v>
      </c>
      <c r="Z3134" s="36">
        <f t="shared" si="1446"/>
        <v>70964.187351834029</v>
      </c>
      <c r="AA3134" s="36">
        <f t="shared" si="1447"/>
        <v>30151.40785020357</v>
      </c>
      <c r="AB3134" s="38">
        <f t="shared" si="1432"/>
        <v>-2.7474015951156616E-8</v>
      </c>
      <c r="AD3134" s="142">
        <f t="shared" si="1448"/>
        <v>9</v>
      </c>
      <c r="AH3134" s="107"/>
    </row>
    <row r="3135" spans="1:34">
      <c r="A3135" s="533"/>
      <c r="C3135" s="67" t="str">
        <f>'Terminated loans'!F2325</f>
        <v>E</v>
      </c>
      <c r="D3135" s="109">
        <f>'Terminated loans'!H2325</f>
        <v>143987132</v>
      </c>
      <c r="E3135" s="109">
        <f>'Terminated loans'!I2325</f>
        <v>98</v>
      </c>
      <c r="F3135" s="109" t="str">
        <f>'Terminated loans'!J2325</f>
        <v>MURTHEN J P C</v>
      </c>
      <c r="G3135" s="547" t="str">
        <f t="shared" si="1449"/>
        <v>G2</v>
      </c>
      <c r="H3135" s="111">
        <f>'Terminated loans'!L2325</f>
        <v>42690</v>
      </c>
      <c r="I3135" s="111">
        <f>IF(B3135="VELS",'Terminated loans'!M2325,'Terminated loans'!B2325)</f>
        <v>42855</v>
      </c>
      <c r="J3135" s="34">
        <f t="shared" si="1437"/>
        <v>5</v>
      </c>
      <c r="K3135" s="34">
        <f t="shared" si="1433"/>
        <v>48</v>
      </c>
      <c r="L3135" s="34">
        <f t="shared" si="1434"/>
        <v>5</v>
      </c>
      <c r="M3135" s="34">
        <f t="shared" si="1435"/>
        <v>5</v>
      </c>
      <c r="N3135" s="52">
        <f t="shared" si="1436"/>
        <v>5</v>
      </c>
      <c r="O3135" s="352">
        <f>+'Terminated loans'!S2325</f>
        <v>162906</v>
      </c>
      <c r="P3135" s="112">
        <f>+'Terminated loans'!T2325</f>
        <v>0.05</v>
      </c>
      <c r="Q3135" s="536">
        <f t="shared" si="1450"/>
        <v>8.5000000000000006E-2</v>
      </c>
      <c r="R3135" s="222">
        <f t="shared" si="1438"/>
        <v>32989.593932877622</v>
      </c>
      <c r="S3135" s="36">
        <f t="shared" si="1439"/>
        <v>161499.94719101122</v>
      </c>
      <c r="T3135" s="36">
        <f t="shared" si="1440"/>
        <v>1406.0528089887812</v>
      </c>
      <c r="U3135" s="36">
        <f t="shared" si="1441"/>
        <v>3448.02247337671</v>
      </c>
      <c r="V3135" s="36">
        <f t="shared" si="1442"/>
        <v>2041.9696643881325</v>
      </c>
      <c r="W3135" s="37">
        <f t="shared" si="1443"/>
        <v>1406.0528089885775</v>
      </c>
      <c r="X3135" s="36">
        <f t="shared" si="1444"/>
        <v>1406.0528089887812</v>
      </c>
      <c r="Y3135" s="276">
        <f t="shared" si="1445"/>
        <v>1406.0528089885775</v>
      </c>
      <c r="Z3135" s="36">
        <f t="shared" si="1446"/>
        <v>3448.02247337671</v>
      </c>
      <c r="AA3135" s="36">
        <f t="shared" si="1447"/>
        <v>2041.9696643881325</v>
      </c>
      <c r="AB3135" s="38">
        <f t="shared" si="1432"/>
        <v>-2.0372681319713593E-10</v>
      </c>
      <c r="AD3135" s="142">
        <f t="shared" si="1448"/>
        <v>5</v>
      </c>
      <c r="AH3135" s="107"/>
    </row>
    <row r="3136" spans="1:34">
      <c r="A3136" s="533"/>
      <c r="C3136" s="67" t="str">
        <f>'Terminated loans'!F2326</f>
        <v>E</v>
      </c>
      <c r="D3136" s="109">
        <f>'Terminated loans'!H2326</f>
        <v>141954067</v>
      </c>
      <c r="E3136" s="109">
        <f>'Terminated loans'!I2326</f>
        <v>98</v>
      </c>
      <c r="F3136" s="109" t="str">
        <f>'Terminated loans'!J2326</f>
        <v>BOKHOREE P</v>
      </c>
      <c r="G3136" s="547" t="str">
        <f t="shared" si="1449"/>
        <v>E2</v>
      </c>
      <c r="H3136" s="111">
        <f>'Terminated loans'!L2326</f>
        <v>42195</v>
      </c>
      <c r="I3136" s="111">
        <f>IF(B3136="VELS",'Terminated loans'!M2326,'Terminated loans'!B2326)</f>
        <v>42916</v>
      </c>
      <c r="J3136" s="34">
        <f t="shared" ref="J3136:J3173" si="1451">ROUND((I3136-H3136)/365*12,0)</f>
        <v>24</v>
      </c>
      <c r="K3136" s="34">
        <f t="shared" si="1433"/>
        <v>65</v>
      </c>
      <c r="L3136" s="34">
        <f t="shared" si="1434"/>
        <v>24</v>
      </c>
      <c r="M3136" s="34">
        <f t="shared" si="1435"/>
        <v>24</v>
      </c>
      <c r="N3136" s="52">
        <f t="shared" si="1436"/>
        <v>24</v>
      </c>
      <c r="O3136" s="352">
        <f>+'Terminated loans'!S2326</f>
        <v>119528</v>
      </c>
      <c r="P3136" s="112">
        <f>+'Terminated loans'!T2326</f>
        <v>0.05</v>
      </c>
      <c r="Q3136" s="536">
        <f t="shared" si="1450"/>
        <v>9.1499999999999998E-2</v>
      </c>
      <c r="R3136" s="222">
        <f t="shared" ref="R3136:R3173" si="1452">PMT(P3136/12,L3136,-O3136,0,0)</f>
        <v>5243.8594721337331</v>
      </c>
      <c r="S3136" s="36">
        <f t="shared" ref="S3136:S3173" si="1453">(-PV(Q3136/12,L3136,R3136,0,0))</f>
        <v>114610.87119692889</v>
      </c>
      <c r="T3136" s="36">
        <f t="shared" ref="T3136:T3173" si="1454">O3136-S3136</f>
        <v>4917.1288030711148</v>
      </c>
      <c r="U3136" s="36">
        <f t="shared" ref="U3136:U3173" si="1455">-IF(OR(Q3136="",Q3136=0),0,(CUMIPMT(Q3136/12,L3136,S3136,1,M3136,0)))</f>
        <v>11241.756134280804</v>
      </c>
      <c r="V3136" s="36">
        <f t="shared" ref="V3136:V3173" si="1456">-IF(OR(P3136="",P3136=0),0,(CUMIPMT(P3136/12,L3136,O3136,1,M3136,0)))</f>
        <v>6324.6273312096018</v>
      </c>
      <c r="W3136" s="37">
        <f t="shared" ref="W3136:W3173" si="1457">IF(ISERROR(U3136-V3136),0,U3136-V3136)</f>
        <v>4917.1288030712021</v>
      </c>
      <c r="X3136" s="36">
        <f t="shared" ref="X3136:X3173" si="1458">IF(C3136="O",T3136/AD3136*N3136,T3136)</f>
        <v>4917.1288030711148</v>
      </c>
      <c r="Y3136" s="276">
        <f t="shared" ref="Y3136:Y3173" si="1459">W3136</f>
        <v>4917.1288030712021</v>
      </c>
      <c r="Z3136" s="36">
        <f t="shared" ref="Z3136:Z3173" si="1460">-IF(OR(Q3136="",Q3136=0),0,(CUMIPMT(Q3136/12,L3136,S3136,1,L3136,0)))</f>
        <v>11241.756134280804</v>
      </c>
      <c r="AA3136" s="36">
        <f t="shared" ref="AA3136:AA3173" si="1461">-IF(OR(P3136="",P3136=0),0,(CUMIPMT(P3136/12,L3136,O3136,1,L3136,0)))</f>
        <v>6324.6273312096018</v>
      </c>
      <c r="AB3136" s="38">
        <f t="shared" si="1432"/>
        <v>8.7311491370201111E-11</v>
      </c>
      <c r="AD3136" s="142">
        <f t="shared" ref="AD3136:AD3173" si="1462">IF(L3136&gt;$J$2,$J$2,L3136)</f>
        <v>24</v>
      </c>
      <c r="AH3136" s="107"/>
    </row>
    <row r="3137" spans="1:34">
      <c r="A3137" s="533"/>
      <c r="C3137" s="67" t="str">
        <f>'Terminated loans'!F2327</f>
        <v>E</v>
      </c>
      <c r="D3137" s="109">
        <f>'Terminated loans'!H2327</f>
        <v>143006344</v>
      </c>
      <c r="E3137" s="109">
        <f>'Terminated loans'!I2327</f>
        <v>99</v>
      </c>
      <c r="F3137" s="109" t="str">
        <f>'Terminated loans'!J2327</f>
        <v>CHAN TEK KENG MR C/HLN</v>
      </c>
      <c r="G3137" s="547" t="str">
        <f t="shared" si="1449"/>
        <v>A1</v>
      </c>
      <c r="H3137" s="111">
        <f>'Terminated loans'!L2327</f>
        <v>38309</v>
      </c>
      <c r="I3137" s="111">
        <f>IF(B3137="VELS",'Terminated loans'!M2327,'Terminated loans'!B2327)</f>
        <v>42916</v>
      </c>
      <c r="J3137" s="34">
        <f t="shared" si="1451"/>
        <v>151</v>
      </c>
      <c r="K3137" s="34">
        <f t="shared" si="1433"/>
        <v>193</v>
      </c>
      <c r="L3137" s="34">
        <f t="shared" si="1434"/>
        <v>151</v>
      </c>
      <c r="M3137" s="34">
        <f t="shared" si="1435"/>
        <v>151</v>
      </c>
      <c r="N3137" s="52">
        <f t="shared" si="1436"/>
        <v>151</v>
      </c>
      <c r="O3137" s="352">
        <f>+'Terminated loans'!S2327</f>
        <v>940000</v>
      </c>
      <c r="P3137" s="112">
        <f>+'Terminated loans'!T2327</f>
        <v>0.03</v>
      </c>
      <c r="Q3137" s="536">
        <f t="shared" si="1450"/>
        <v>8.6499999999999994E-2</v>
      </c>
      <c r="R3137" s="222">
        <f t="shared" si="1452"/>
        <v>7481.6042718037716</v>
      </c>
      <c r="S3137" s="36">
        <f t="shared" si="1453"/>
        <v>687042.2173114086</v>
      </c>
      <c r="T3137" s="36">
        <f t="shared" si="1454"/>
        <v>252957.7826885914</v>
      </c>
      <c r="U3137" s="36">
        <f t="shared" si="1455"/>
        <v>442680.02773095388</v>
      </c>
      <c r="V3137" s="36">
        <f t="shared" si="1456"/>
        <v>189722.24504236947</v>
      </c>
      <c r="W3137" s="37">
        <f t="shared" si="1457"/>
        <v>252957.78268858441</v>
      </c>
      <c r="X3137" s="36">
        <f t="shared" si="1458"/>
        <v>252957.7826885914</v>
      </c>
      <c r="Y3137" s="276">
        <f t="shared" si="1459"/>
        <v>252957.78268858441</v>
      </c>
      <c r="Z3137" s="36">
        <f t="shared" si="1460"/>
        <v>442680.02773095388</v>
      </c>
      <c r="AA3137" s="36">
        <f t="shared" si="1461"/>
        <v>189722.24504236947</v>
      </c>
      <c r="AB3137" s="38">
        <f t="shared" si="1432"/>
        <v>-6.9849193096160889E-9</v>
      </c>
      <c r="AD3137" s="142">
        <f t="shared" si="1462"/>
        <v>151</v>
      </c>
      <c r="AH3137" s="107"/>
    </row>
    <row r="3138" spans="1:34">
      <c r="A3138" s="533"/>
      <c r="C3138" s="67" t="str">
        <f>'Terminated loans'!F2328</f>
        <v>E</v>
      </c>
      <c r="D3138" s="109">
        <f>'Terminated loans'!H2328</f>
        <v>143023095</v>
      </c>
      <c r="E3138" s="109">
        <f>'Terminated loans'!I2328</f>
        <v>99</v>
      </c>
      <c r="F3138" s="109" t="str">
        <f>'Terminated loans'!J2328</f>
        <v>RAMMA NAIKEN J/HOME LOAN</v>
      </c>
      <c r="G3138" s="547" t="str">
        <f t="shared" si="1449"/>
        <v>A1</v>
      </c>
      <c r="H3138" s="111">
        <f>'Terminated loans'!L2328</f>
        <v>38048</v>
      </c>
      <c r="I3138" s="111">
        <f>IF(B3138="VELS",'Terminated loans'!M2328,'Terminated loans'!B2328)</f>
        <v>42916</v>
      </c>
      <c r="J3138" s="34">
        <f t="shared" si="1451"/>
        <v>160</v>
      </c>
      <c r="K3138" s="34">
        <f t="shared" si="1433"/>
        <v>201</v>
      </c>
      <c r="L3138" s="34">
        <f t="shared" si="1434"/>
        <v>160</v>
      </c>
      <c r="M3138" s="34">
        <f t="shared" si="1435"/>
        <v>160</v>
      </c>
      <c r="N3138" s="52">
        <f t="shared" si="1436"/>
        <v>160</v>
      </c>
      <c r="O3138" s="352">
        <f>+'Terminated loans'!S2328</f>
        <v>259981</v>
      </c>
      <c r="P3138" s="112">
        <f>+'Terminated loans'!T2328</f>
        <v>0.03</v>
      </c>
      <c r="Q3138" s="536">
        <f t="shared" si="1450"/>
        <v>8.6499999999999994E-2</v>
      </c>
      <c r="R3138" s="222">
        <f t="shared" si="1452"/>
        <v>1973.4684636724326</v>
      </c>
      <c r="S3138" s="36">
        <f t="shared" si="1453"/>
        <v>187018.74214507709</v>
      </c>
      <c r="T3138" s="36">
        <f t="shared" si="1454"/>
        <v>72962.257854922907</v>
      </c>
      <c r="U3138" s="36">
        <f t="shared" si="1455"/>
        <v>128736.21204251019</v>
      </c>
      <c r="V3138" s="36">
        <f t="shared" si="1456"/>
        <v>55773.954187589232</v>
      </c>
      <c r="W3138" s="37">
        <f t="shared" si="1457"/>
        <v>72962.257854920957</v>
      </c>
      <c r="X3138" s="36">
        <f t="shared" si="1458"/>
        <v>72962.257854922907</v>
      </c>
      <c r="Y3138" s="276">
        <f t="shared" si="1459"/>
        <v>72962.257854920957</v>
      </c>
      <c r="Z3138" s="36">
        <f t="shared" si="1460"/>
        <v>128736.21204251019</v>
      </c>
      <c r="AA3138" s="36">
        <f t="shared" si="1461"/>
        <v>55773.954187589232</v>
      </c>
      <c r="AB3138" s="38">
        <f t="shared" si="1432"/>
        <v>-1.9499566406011581E-9</v>
      </c>
      <c r="AD3138" s="142">
        <f t="shared" si="1462"/>
        <v>160</v>
      </c>
      <c r="AH3138" s="107"/>
    </row>
    <row r="3139" spans="1:34">
      <c r="A3139" s="533"/>
      <c r="C3139" s="67" t="str">
        <f>'Terminated loans'!F2329</f>
        <v>E</v>
      </c>
      <c r="D3139" s="109">
        <f>'Terminated loans'!H2329</f>
        <v>143027554</v>
      </c>
      <c r="E3139" s="109">
        <f>'Terminated loans'!I2329</f>
        <v>99</v>
      </c>
      <c r="F3139" s="109" t="str">
        <f>'Terminated loans'!J2329</f>
        <v>SAMBOO P &amp;/L /HM LN</v>
      </c>
      <c r="G3139" s="547" t="str">
        <f t="shared" si="1449"/>
        <v>A1</v>
      </c>
      <c r="H3139" s="111">
        <f>'Terminated loans'!L2329</f>
        <v>38191</v>
      </c>
      <c r="I3139" s="111">
        <f>IF(B3139="VELS",'Terminated loans'!M2329,'Terminated loans'!B2329)</f>
        <v>42916</v>
      </c>
      <c r="J3139" s="34">
        <f t="shared" si="1451"/>
        <v>155</v>
      </c>
      <c r="K3139" s="34">
        <f t="shared" si="1433"/>
        <v>196</v>
      </c>
      <c r="L3139" s="34">
        <f t="shared" si="1434"/>
        <v>155</v>
      </c>
      <c r="M3139" s="34">
        <f t="shared" si="1435"/>
        <v>155</v>
      </c>
      <c r="N3139" s="52">
        <f t="shared" si="1436"/>
        <v>155</v>
      </c>
      <c r="O3139" s="352">
        <f>+'Terminated loans'!S2329</f>
        <v>738403</v>
      </c>
      <c r="P3139" s="112">
        <f>+'Terminated loans'!T2329</f>
        <v>0.03</v>
      </c>
      <c r="Q3139" s="536">
        <f t="shared" si="1450"/>
        <v>8.6499999999999994E-2</v>
      </c>
      <c r="R3139" s="222">
        <f t="shared" si="1452"/>
        <v>5752.2346308468013</v>
      </c>
      <c r="S3139" s="36">
        <f t="shared" si="1453"/>
        <v>535872.75578091596</v>
      </c>
      <c r="T3139" s="36">
        <f t="shared" si="1454"/>
        <v>202530.24421908404</v>
      </c>
      <c r="U3139" s="36">
        <f t="shared" si="1455"/>
        <v>355723.6120003328</v>
      </c>
      <c r="V3139" s="36">
        <f t="shared" si="1456"/>
        <v>153193.36778125423</v>
      </c>
      <c r="W3139" s="37">
        <f t="shared" si="1457"/>
        <v>202530.24421907857</v>
      </c>
      <c r="X3139" s="36">
        <f t="shared" si="1458"/>
        <v>202530.24421908404</v>
      </c>
      <c r="Y3139" s="276">
        <f t="shared" si="1459"/>
        <v>202530.24421907857</v>
      </c>
      <c r="Z3139" s="36">
        <f t="shared" si="1460"/>
        <v>355723.6120003328</v>
      </c>
      <c r="AA3139" s="36">
        <f t="shared" si="1461"/>
        <v>153193.36778125423</v>
      </c>
      <c r="AB3139" s="38">
        <f t="shared" si="1432"/>
        <v>-5.4715201258659363E-9</v>
      </c>
      <c r="AD3139" s="142">
        <f t="shared" si="1462"/>
        <v>155</v>
      </c>
      <c r="AH3139" s="107"/>
    </row>
    <row r="3140" spans="1:34">
      <c r="A3140" s="533"/>
      <c r="C3140" s="67" t="str">
        <f>'Terminated loans'!F2330</f>
        <v>E</v>
      </c>
      <c r="D3140" s="109">
        <f>'Terminated loans'!H2330</f>
        <v>143040011</v>
      </c>
      <c r="E3140" s="109">
        <f>'Terminated loans'!I2330</f>
        <v>99</v>
      </c>
      <c r="F3140" s="109" t="str">
        <f>'Terminated loans'!J2330</f>
        <v>GOBURDHUN S/F</v>
      </c>
      <c r="G3140" s="547" t="str">
        <f t="shared" si="1449"/>
        <v>A1</v>
      </c>
      <c r="H3140" s="111">
        <f>'Terminated loans'!L2330</f>
        <v>39220</v>
      </c>
      <c r="I3140" s="111">
        <f>IF(B3140="VELS",'Terminated loans'!M2330,'Terminated loans'!B2330)</f>
        <v>42916</v>
      </c>
      <c r="J3140" s="34">
        <f t="shared" si="1451"/>
        <v>122</v>
      </c>
      <c r="K3140" s="34">
        <f t="shared" si="1433"/>
        <v>163</v>
      </c>
      <c r="L3140" s="34">
        <f t="shared" si="1434"/>
        <v>122</v>
      </c>
      <c r="M3140" s="34">
        <f t="shared" si="1435"/>
        <v>122</v>
      </c>
      <c r="N3140" s="52">
        <f t="shared" si="1436"/>
        <v>122</v>
      </c>
      <c r="O3140" s="352">
        <f>+'Terminated loans'!S2330</f>
        <v>950069</v>
      </c>
      <c r="P3140" s="112">
        <f>+'Terminated loans'!T2330</f>
        <v>0.03</v>
      </c>
      <c r="Q3140" s="536">
        <f t="shared" si="1450"/>
        <v>8.6499999999999994E-2</v>
      </c>
      <c r="R3140" s="222">
        <f t="shared" si="1452"/>
        <v>9044.9679227802571</v>
      </c>
      <c r="S3140" s="36">
        <f t="shared" si="1453"/>
        <v>732377.43122452032</v>
      </c>
      <c r="T3140" s="36">
        <f t="shared" si="1454"/>
        <v>217691.56877547968</v>
      </c>
      <c r="U3140" s="36">
        <f t="shared" si="1455"/>
        <v>371108.65535466303</v>
      </c>
      <c r="V3140" s="36">
        <f t="shared" si="1456"/>
        <v>153417.08657919127</v>
      </c>
      <c r="W3140" s="37">
        <f t="shared" si="1457"/>
        <v>217691.56877547177</v>
      </c>
      <c r="X3140" s="36">
        <f t="shared" si="1458"/>
        <v>217691.56877547968</v>
      </c>
      <c r="Y3140" s="276">
        <f t="shared" si="1459"/>
        <v>217691.56877547177</v>
      </c>
      <c r="Z3140" s="36">
        <f t="shared" si="1460"/>
        <v>371108.65535466303</v>
      </c>
      <c r="AA3140" s="36">
        <f t="shared" si="1461"/>
        <v>153417.08657919127</v>
      </c>
      <c r="AB3140" s="38">
        <f t="shared" si="1432"/>
        <v>-7.9162418842315674E-9</v>
      </c>
      <c r="AD3140" s="142">
        <f t="shared" si="1462"/>
        <v>122</v>
      </c>
      <c r="AH3140" s="107"/>
    </row>
    <row r="3141" spans="1:34">
      <c r="A3141" s="533"/>
      <c r="C3141" s="67" t="str">
        <f>'Terminated loans'!F2331</f>
        <v>E</v>
      </c>
      <c r="D3141" s="109">
        <f>'Terminated loans'!H2331</f>
        <v>143050084</v>
      </c>
      <c r="E3141" s="109">
        <f>'Terminated loans'!I2331</f>
        <v>99</v>
      </c>
      <c r="F3141" s="109" t="str">
        <f>'Terminated loans'!J2331</f>
        <v>RAMDOYAL J (SL 1742)</v>
      </c>
      <c r="G3141" s="547" t="str">
        <f t="shared" si="1449"/>
        <v>A1</v>
      </c>
      <c r="H3141" s="111">
        <f>'Terminated loans'!L2331</f>
        <v>40193</v>
      </c>
      <c r="I3141" s="111">
        <f>IF(B3141="VELS",'Terminated loans'!M2331,'Terminated loans'!B2331)</f>
        <v>42916</v>
      </c>
      <c r="J3141" s="34">
        <f t="shared" si="1451"/>
        <v>90</v>
      </c>
      <c r="K3141" s="34">
        <f t="shared" si="1433"/>
        <v>131</v>
      </c>
      <c r="L3141" s="34">
        <f t="shared" si="1434"/>
        <v>90</v>
      </c>
      <c r="M3141" s="34">
        <f t="shared" si="1435"/>
        <v>90</v>
      </c>
      <c r="N3141" s="52">
        <f t="shared" si="1436"/>
        <v>90</v>
      </c>
      <c r="O3141" s="352">
        <f>+'Terminated loans'!S2331</f>
        <v>2929284</v>
      </c>
      <c r="P3141" s="112">
        <f>+'Terminated loans'!T2331</f>
        <v>0.03</v>
      </c>
      <c r="Q3141" s="536">
        <f t="shared" si="1450"/>
        <v>8.6499999999999994E-2</v>
      </c>
      <c r="R3141" s="222">
        <f t="shared" si="1452"/>
        <v>36386.896120901161</v>
      </c>
      <c r="S3141" s="36">
        <f t="shared" si="1453"/>
        <v>2403218.6542481678</v>
      </c>
      <c r="T3141" s="36">
        <f t="shared" si="1454"/>
        <v>526065.34575183224</v>
      </c>
      <c r="U3141" s="36">
        <f t="shared" si="1455"/>
        <v>871601.99663291033</v>
      </c>
      <c r="V3141" s="36">
        <f t="shared" si="1456"/>
        <v>345536.65088110464</v>
      </c>
      <c r="W3141" s="37">
        <f t="shared" si="1457"/>
        <v>526065.3457518057</v>
      </c>
      <c r="X3141" s="36">
        <f t="shared" si="1458"/>
        <v>526065.34575183224</v>
      </c>
      <c r="Y3141" s="276">
        <f t="shared" si="1459"/>
        <v>526065.3457518057</v>
      </c>
      <c r="Z3141" s="36">
        <f t="shared" si="1460"/>
        <v>871601.99663291033</v>
      </c>
      <c r="AA3141" s="36">
        <f t="shared" si="1461"/>
        <v>345536.65088110464</v>
      </c>
      <c r="AB3141" s="38">
        <f t="shared" si="1432"/>
        <v>-2.6542693376541138E-8</v>
      </c>
      <c r="AD3141" s="142">
        <f t="shared" si="1462"/>
        <v>90</v>
      </c>
      <c r="AH3141" s="107"/>
    </row>
    <row r="3142" spans="1:34">
      <c r="A3142" s="533"/>
      <c r="C3142" s="67" t="str">
        <f>'Terminated loans'!F2332</f>
        <v>E</v>
      </c>
      <c r="D3142" s="109">
        <f>'Terminated loans'!H2332</f>
        <v>143114554</v>
      </c>
      <c r="E3142" s="109">
        <f>'Terminated loans'!I2332</f>
        <v>99</v>
      </c>
      <c r="F3142" s="109" t="str">
        <f>'Terminated loans'!J2332</f>
        <v>MUDAUB R(SL2713)</v>
      </c>
      <c r="G3142" s="547" t="str">
        <f t="shared" si="1449"/>
        <v>D1</v>
      </c>
      <c r="H3142" s="111">
        <f>'Terminated loans'!L2332</f>
        <v>41107</v>
      </c>
      <c r="I3142" s="111">
        <f>IF(B3142="VELS",'Terminated loans'!M2332,'Terminated loans'!B2332)</f>
        <v>42916</v>
      </c>
      <c r="J3142" s="34">
        <f t="shared" si="1451"/>
        <v>59</v>
      </c>
      <c r="K3142" s="34">
        <f t="shared" si="1433"/>
        <v>101</v>
      </c>
      <c r="L3142" s="34">
        <f t="shared" si="1434"/>
        <v>59</v>
      </c>
      <c r="M3142" s="34">
        <f t="shared" si="1435"/>
        <v>59</v>
      </c>
      <c r="N3142" s="52">
        <f t="shared" si="1436"/>
        <v>59</v>
      </c>
      <c r="O3142" s="352">
        <f>+'Terminated loans'!S2332</f>
        <v>757132</v>
      </c>
      <c r="P3142" s="112">
        <f>+'Terminated loans'!T2332</f>
        <v>0.03</v>
      </c>
      <c r="Q3142" s="536">
        <f t="shared" si="1450"/>
        <v>7.6499999999999999E-2</v>
      </c>
      <c r="R3142" s="222">
        <f t="shared" si="1452"/>
        <v>13818.423620311025</v>
      </c>
      <c r="S3142" s="36">
        <f t="shared" si="1453"/>
        <v>677727.92515436432</v>
      </c>
      <c r="T3142" s="36">
        <f t="shared" si="1454"/>
        <v>79404.074845635681</v>
      </c>
      <c r="U3142" s="36">
        <f t="shared" si="1455"/>
        <v>137559.06844398903</v>
      </c>
      <c r="V3142" s="36">
        <f t="shared" si="1456"/>
        <v>58154.99359835044</v>
      </c>
      <c r="W3142" s="37">
        <f t="shared" si="1457"/>
        <v>79404.074845638592</v>
      </c>
      <c r="X3142" s="36">
        <f t="shared" si="1458"/>
        <v>79404.074845635681</v>
      </c>
      <c r="Y3142" s="276">
        <f t="shared" si="1459"/>
        <v>79404.074845638592</v>
      </c>
      <c r="Z3142" s="36">
        <f t="shared" si="1460"/>
        <v>137559.06844398903</v>
      </c>
      <c r="AA3142" s="36">
        <f t="shared" si="1461"/>
        <v>58154.99359835044</v>
      </c>
      <c r="AB3142" s="38">
        <f t="shared" si="1432"/>
        <v>2.9103830456733704E-9</v>
      </c>
      <c r="AD3142" s="142">
        <f t="shared" si="1462"/>
        <v>59</v>
      </c>
      <c r="AH3142" s="107"/>
    </row>
    <row r="3143" spans="1:34">
      <c r="A3143" s="533"/>
      <c r="C3143" s="67" t="str">
        <f>'Terminated loans'!F2333</f>
        <v>E</v>
      </c>
      <c r="D3143" s="109">
        <f>'Terminated loans'!H2333</f>
        <v>143123731</v>
      </c>
      <c r="E3143" s="109">
        <f>'Terminated loans'!I2333</f>
        <v>99</v>
      </c>
      <c r="F3143" s="109" t="str">
        <f>'Terminated loans'!J2333</f>
        <v>BERNARD G</v>
      </c>
      <c r="G3143" s="547" t="str">
        <f t="shared" si="1449"/>
        <v>C1</v>
      </c>
      <c r="H3143" s="111">
        <f>'Terminated loans'!L2333</f>
        <v>40717</v>
      </c>
      <c r="I3143" s="111">
        <f>IF(B3143="VELS",'Terminated loans'!M2333,'Terminated loans'!B2333)</f>
        <v>42916</v>
      </c>
      <c r="J3143" s="34">
        <f t="shared" si="1451"/>
        <v>72</v>
      </c>
      <c r="K3143" s="34">
        <f t="shared" si="1433"/>
        <v>113</v>
      </c>
      <c r="L3143" s="34">
        <f t="shared" si="1434"/>
        <v>72</v>
      </c>
      <c r="M3143" s="34">
        <f t="shared" si="1435"/>
        <v>72</v>
      </c>
      <c r="N3143" s="52">
        <f t="shared" si="1436"/>
        <v>72</v>
      </c>
      <c r="O3143" s="352">
        <f>+'Terminated loans'!S2333</f>
        <v>3153401</v>
      </c>
      <c r="P3143" s="112">
        <f>+'Terminated loans'!T2333</f>
        <v>0.03</v>
      </c>
      <c r="Q3143" s="536">
        <f t="shared" si="1450"/>
        <v>8.1500000000000003E-2</v>
      </c>
      <c r="R3143" s="222">
        <f t="shared" si="1452"/>
        <v>47911.752522693947</v>
      </c>
      <c r="S3143" s="36">
        <f t="shared" si="1453"/>
        <v>2721242.4544997276</v>
      </c>
      <c r="T3143" s="36">
        <f t="shared" si="1454"/>
        <v>432158.54550027242</v>
      </c>
      <c r="U3143" s="36">
        <f t="shared" si="1455"/>
        <v>728403.72713428177</v>
      </c>
      <c r="V3143" s="36">
        <f t="shared" si="1456"/>
        <v>296245.18163396372</v>
      </c>
      <c r="W3143" s="37">
        <f t="shared" si="1457"/>
        <v>432158.54550031805</v>
      </c>
      <c r="X3143" s="36">
        <f t="shared" si="1458"/>
        <v>432158.54550027242</v>
      </c>
      <c r="Y3143" s="276">
        <f t="shared" si="1459"/>
        <v>432158.54550031805</v>
      </c>
      <c r="Z3143" s="36">
        <f t="shared" si="1460"/>
        <v>728403.72713428177</v>
      </c>
      <c r="AA3143" s="36">
        <f t="shared" si="1461"/>
        <v>296245.18163396372</v>
      </c>
      <c r="AB3143" s="38">
        <f t="shared" si="1432"/>
        <v>4.5634806156158447E-8</v>
      </c>
      <c r="AD3143" s="142">
        <f t="shared" si="1462"/>
        <v>72</v>
      </c>
      <c r="AH3143" s="107"/>
    </row>
    <row r="3144" spans="1:34">
      <c r="A3144" s="533"/>
      <c r="C3144" s="67" t="str">
        <f>'Terminated loans'!F2334</f>
        <v>E</v>
      </c>
      <c r="D3144" s="109">
        <f>'Terminated loans'!H2334</f>
        <v>143135845</v>
      </c>
      <c r="E3144" s="109">
        <f>'Terminated loans'!I2334</f>
        <v>99</v>
      </c>
      <c r="F3144" s="109" t="str">
        <f>'Terminated loans'!J2334</f>
        <v>BEEGUN S K (SL1994)</v>
      </c>
      <c r="G3144" s="547" t="str">
        <f t="shared" si="1449"/>
        <v>A1</v>
      </c>
      <c r="H3144" s="111">
        <f>'Terminated loans'!L2334</f>
        <v>40284</v>
      </c>
      <c r="I3144" s="111">
        <f>IF(B3144="VELS",'Terminated loans'!M2334,'Terminated loans'!B2334)</f>
        <v>42916</v>
      </c>
      <c r="J3144" s="34">
        <f t="shared" si="1451"/>
        <v>87</v>
      </c>
      <c r="K3144" s="34">
        <f t="shared" si="1433"/>
        <v>128</v>
      </c>
      <c r="L3144" s="34">
        <f t="shared" si="1434"/>
        <v>87</v>
      </c>
      <c r="M3144" s="34">
        <f t="shared" si="1435"/>
        <v>87</v>
      </c>
      <c r="N3144" s="52">
        <f t="shared" si="1436"/>
        <v>87</v>
      </c>
      <c r="O3144" s="352">
        <f>+'Terminated loans'!S2334</f>
        <v>4370186</v>
      </c>
      <c r="P3144" s="112">
        <f>+'Terminated loans'!T2334</f>
        <v>0.03</v>
      </c>
      <c r="Q3144" s="536">
        <f t="shared" si="1450"/>
        <v>8.6499999999999994E-2</v>
      </c>
      <c r="R3144" s="222">
        <f t="shared" si="1452"/>
        <v>55955.140950965484</v>
      </c>
      <c r="S3144" s="36">
        <f t="shared" si="1453"/>
        <v>3607045.2343673906</v>
      </c>
      <c r="T3144" s="36">
        <f t="shared" si="1454"/>
        <v>763140.76563260937</v>
      </c>
      <c r="U3144" s="36">
        <f t="shared" si="1455"/>
        <v>1261052.028366569</v>
      </c>
      <c r="V3144" s="36">
        <f t="shared" si="1456"/>
        <v>497911.26273399685</v>
      </c>
      <c r="W3144" s="37">
        <f t="shared" si="1457"/>
        <v>763140.76563257212</v>
      </c>
      <c r="X3144" s="36">
        <f t="shared" si="1458"/>
        <v>763140.76563260937</v>
      </c>
      <c r="Y3144" s="276">
        <f t="shared" si="1459"/>
        <v>763140.76563257212</v>
      </c>
      <c r="Z3144" s="36">
        <f t="shared" si="1460"/>
        <v>1261052.028366569</v>
      </c>
      <c r="AA3144" s="36">
        <f t="shared" si="1461"/>
        <v>497911.26273399685</v>
      </c>
      <c r="AB3144" s="38">
        <f t="shared" si="1432"/>
        <v>-3.7252902984619141E-8</v>
      </c>
      <c r="AD3144" s="142">
        <f t="shared" si="1462"/>
        <v>87</v>
      </c>
      <c r="AH3144" s="107"/>
    </row>
    <row r="3145" spans="1:34">
      <c r="A3145" s="533"/>
      <c r="C3145" s="67" t="str">
        <f>'Terminated loans'!F2335</f>
        <v>E</v>
      </c>
      <c r="D3145" s="109">
        <f>'Terminated loans'!H2335</f>
        <v>143254763</v>
      </c>
      <c r="E3145" s="109">
        <f>'Terminated loans'!I2335</f>
        <v>99</v>
      </c>
      <c r="F3145" s="109" t="str">
        <f>'Terminated loans'!J2335</f>
        <v>YUE CHI MING C(SL 2959)</v>
      </c>
      <c r="G3145" s="547" t="str">
        <f t="shared" si="1449"/>
        <v>E1</v>
      </c>
      <c r="H3145" s="111">
        <f>'Terminated loans'!L2335</f>
        <v>41493</v>
      </c>
      <c r="I3145" s="111">
        <f>IF(B3145="VELS",'Terminated loans'!M2335,'Terminated loans'!B2335)</f>
        <v>42916</v>
      </c>
      <c r="J3145" s="34">
        <f t="shared" si="1451"/>
        <v>47</v>
      </c>
      <c r="K3145" s="34">
        <f t="shared" si="1433"/>
        <v>88</v>
      </c>
      <c r="L3145" s="34">
        <f t="shared" si="1434"/>
        <v>47</v>
      </c>
      <c r="M3145" s="34">
        <f t="shared" si="1435"/>
        <v>47</v>
      </c>
      <c r="N3145" s="52">
        <f t="shared" si="1436"/>
        <v>47</v>
      </c>
      <c r="O3145" s="352">
        <f>+'Terminated loans'!S2335</f>
        <v>4999994</v>
      </c>
      <c r="P3145" s="112">
        <f>+'Terminated loans'!T2335</f>
        <v>0.03</v>
      </c>
      <c r="Q3145" s="536">
        <f t="shared" si="1450"/>
        <v>7.3999999999999996E-2</v>
      </c>
      <c r="R3145" s="222">
        <f t="shared" si="1452"/>
        <v>112887.98168618559</v>
      </c>
      <c r="S3145" s="36">
        <f t="shared" si="1453"/>
        <v>4593845.5720051536</v>
      </c>
      <c r="T3145" s="36">
        <f t="shared" si="1454"/>
        <v>406148.42799484637</v>
      </c>
      <c r="U3145" s="36">
        <f t="shared" si="1455"/>
        <v>711889.56724557001</v>
      </c>
      <c r="V3145" s="36">
        <f t="shared" si="1456"/>
        <v>305741.13925072271</v>
      </c>
      <c r="W3145" s="37">
        <f t="shared" si="1457"/>
        <v>406148.4279948473</v>
      </c>
      <c r="X3145" s="36">
        <f t="shared" si="1458"/>
        <v>406148.42799484637</v>
      </c>
      <c r="Y3145" s="276">
        <f t="shared" si="1459"/>
        <v>406148.4279948473</v>
      </c>
      <c r="Z3145" s="36">
        <f t="shared" si="1460"/>
        <v>711889.56724557001</v>
      </c>
      <c r="AA3145" s="36">
        <f t="shared" si="1461"/>
        <v>305741.13925072271</v>
      </c>
      <c r="AB3145" s="38">
        <f t="shared" si="1432"/>
        <v>9.3132257461547852E-10</v>
      </c>
      <c r="AD3145" s="142">
        <f t="shared" si="1462"/>
        <v>47</v>
      </c>
      <c r="AH3145" s="107"/>
    </row>
    <row r="3146" spans="1:34">
      <c r="A3146" s="533"/>
      <c r="C3146" s="67" t="str">
        <f>'Terminated loans'!F2336</f>
        <v>E</v>
      </c>
      <c r="D3146" s="109">
        <f>'Terminated loans'!H2336</f>
        <v>143952231</v>
      </c>
      <c r="E3146" s="109">
        <f>'Terminated loans'!I2336</f>
        <v>99</v>
      </c>
      <c r="F3146" s="109" t="str">
        <f>'Terminated loans'!J2336</f>
        <v>HASSEA A(SL 2752)</v>
      </c>
      <c r="G3146" s="547" t="str">
        <f t="shared" si="1449"/>
        <v>D1</v>
      </c>
      <c r="H3146" s="111">
        <f>'Terminated loans'!L2336</f>
        <v>41108</v>
      </c>
      <c r="I3146" s="111">
        <f>IF(B3146="VELS",'Terminated loans'!M2336,'Terminated loans'!B2336)</f>
        <v>42916</v>
      </c>
      <c r="J3146" s="34">
        <f t="shared" si="1451"/>
        <v>59</v>
      </c>
      <c r="K3146" s="34">
        <f t="shared" si="1433"/>
        <v>101</v>
      </c>
      <c r="L3146" s="34">
        <f t="shared" si="1434"/>
        <v>59</v>
      </c>
      <c r="M3146" s="34">
        <f t="shared" si="1435"/>
        <v>59</v>
      </c>
      <c r="N3146" s="52">
        <f t="shared" si="1436"/>
        <v>59</v>
      </c>
      <c r="O3146" s="352">
        <f>+'Terminated loans'!S2336</f>
        <v>2521850</v>
      </c>
      <c r="P3146" s="112">
        <f>+'Terminated loans'!T2336</f>
        <v>0.03</v>
      </c>
      <c r="Q3146" s="536">
        <f t="shared" si="1450"/>
        <v>7.6499999999999999E-2</v>
      </c>
      <c r="R3146" s="222">
        <f t="shared" si="1452"/>
        <v>46026.309292014288</v>
      </c>
      <c r="S3146" s="36">
        <f t="shared" si="1453"/>
        <v>2257371.4597329576</v>
      </c>
      <c r="T3146" s="36">
        <f t="shared" si="1454"/>
        <v>264478.54026704235</v>
      </c>
      <c r="U3146" s="36">
        <f t="shared" si="1455"/>
        <v>458180.78849589452</v>
      </c>
      <c r="V3146" s="36">
        <f t="shared" si="1456"/>
        <v>193702.24822884286</v>
      </c>
      <c r="W3146" s="37">
        <f t="shared" si="1457"/>
        <v>264478.54026705166</v>
      </c>
      <c r="X3146" s="36">
        <f t="shared" si="1458"/>
        <v>264478.54026704235</v>
      </c>
      <c r="Y3146" s="276">
        <f t="shared" si="1459"/>
        <v>264478.54026705166</v>
      </c>
      <c r="Z3146" s="36">
        <f t="shared" si="1460"/>
        <v>458180.78849589452</v>
      </c>
      <c r="AA3146" s="36">
        <f t="shared" si="1461"/>
        <v>193702.24822884286</v>
      </c>
      <c r="AB3146" s="38">
        <f t="shared" si="1432"/>
        <v>9.3132257461547852E-9</v>
      </c>
      <c r="AD3146" s="142">
        <f t="shared" si="1462"/>
        <v>59</v>
      </c>
      <c r="AH3146" s="107"/>
    </row>
    <row r="3147" spans="1:34">
      <c r="A3147" s="533"/>
      <c r="C3147" s="67" t="str">
        <f>'Terminated loans'!F2337</f>
        <v>E</v>
      </c>
      <c r="D3147" s="109">
        <f>'Terminated loans'!H2337</f>
        <v>143960080</v>
      </c>
      <c r="E3147" s="109">
        <f>'Terminated loans'!I2337</f>
        <v>98</v>
      </c>
      <c r="F3147" s="109" t="str">
        <f>'Terminated loans'!J2337</f>
        <v>THAUNOO P</v>
      </c>
      <c r="G3147" s="547" t="str">
        <f t="shared" si="1449"/>
        <v>E2</v>
      </c>
      <c r="H3147" s="111">
        <f>'Terminated loans'!L2337</f>
        <v>42079</v>
      </c>
      <c r="I3147" s="111">
        <f>IF(B3147="VELS",'Terminated loans'!M2337,'Terminated loans'!B2337)</f>
        <v>42916</v>
      </c>
      <c r="J3147" s="34">
        <f t="shared" si="1451"/>
        <v>28</v>
      </c>
      <c r="K3147" s="34">
        <f t="shared" si="1433"/>
        <v>69</v>
      </c>
      <c r="L3147" s="34">
        <f t="shared" si="1434"/>
        <v>28</v>
      </c>
      <c r="M3147" s="34">
        <f t="shared" si="1435"/>
        <v>28</v>
      </c>
      <c r="N3147" s="52">
        <f t="shared" si="1436"/>
        <v>28</v>
      </c>
      <c r="O3147" s="352">
        <f>+'Terminated loans'!S2337</f>
        <v>203774</v>
      </c>
      <c r="P3147" s="112">
        <f>+'Terminated loans'!T2337</f>
        <v>0.05</v>
      </c>
      <c r="Q3147" s="536">
        <f t="shared" si="1450"/>
        <v>9.1499999999999998E-2</v>
      </c>
      <c r="R3147" s="222">
        <f t="shared" si="1452"/>
        <v>7725.5589963441489</v>
      </c>
      <c r="S3147" s="36">
        <f t="shared" si="1453"/>
        <v>194120.15949539619</v>
      </c>
      <c r="T3147" s="36">
        <f t="shared" si="1454"/>
        <v>9653.8405046038097</v>
      </c>
      <c r="U3147" s="36">
        <f t="shared" si="1455"/>
        <v>22195.492402240168</v>
      </c>
      <c r="V3147" s="36">
        <f t="shared" si="1456"/>
        <v>12541.651897636213</v>
      </c>
      <c r="W3147" s="37">
        <f t="shared" si="1457"/>
        <v>9653.8405046039552</v>
      </c>
      <c r="X3147" s="36">
        <f t="shared" si="1458"/>
        <v>9653.8405046038097</v>
      </c>
      <c r="Y3147" s="276">
        <f t="shared" si="1459"/>
        <v>9653.8405046039552</v>
      </c>
      <c r="Z3147" s="36">
        <f t="shared" si="1460"/>
        <v>22195.492402240168</v>
      </c>
      <c r="AA3147" s="36">
        <f t="shared" si="1461"/>
        <v>12541.651897636213</v>
      </c>
      <c r="AB3147" s="38">
        <f t="shared" si="1432"/>
        <v>1.4551915228366852E-10</v>
      </c>
      <c r="AD3147" s="142">
        <f t="shared" si="1462"/>
        <v>28</v>
      </c>
      <c r="AH3147" s="107"/>
    </row>
    <row r="3148" spans="1:34">
      <c r="A3148" s="533"/>
      <c r="C3148" s="67" t="str">
        <f>'Terminated loans'!F2338</f>
        <v>E</v>
      </c>
      <c r="D3148" s="109">
        <f>'Terminated loans'!H2338</f>
        <v>143980332</v>
      </c>
      <c r="E3148" s="109">
        <f>'Terminated loans'!I2338</f>
        <v>98</v>
      </c>
      <c r="F3148" s="109" t="str">
        <f>'Terminated loans'!J2338</f>
        <v>RAMDOYAL J(MUACC66311)</v>
      </c>
      <c r="G3148" s="547" t="str">
        <f t="shared" si="1449"/>
        <v>D2</v>
      </c>
      <c r="H3148" s="111">
        <f>'Terminated loans'!L2338</f>
        <v>41285</v>
      </c>
      <c r="I3148" s="111">
        <f>IF(B3148="VELS",'Terminated loans'!M2338,'Terminated loans'!B2338)</f>
        <v>42916</v>
      </c>
      <c r="J3148" s="34">
        <f t="shared" si="1451"/>
        <v>54</v>
      </c>
      <c r="K3148" s="34">
        <f t="shared" si="1433"/>
        <v>95</v>
      </c>
      <c r="L3148" s="34">
        <f t="shared" si="1434"/>
        <v>54</v>
      </c>
      <c r="M3148" s="34">
        <f t="shared" si="1435"/>
        <v>54</v>
      </c>
      <c r="N3148" s="52">
        <f t="shared" si="1436"/>
        <v>54</v>
      </c>
      <c r="O3148" s="352">
        <f>+'Terminated loans'!S2338</f>
        <v>100041</v>
      </c>
      <c r="P3148" s="112">
        <f>+'Terminated loans'!T2338</f>
        <v>0.05</v>
      </c>
      <c r="Q3148" s="536">
        <f t="shared" si="1450"/>
        <v>9.4E-2</v>
      </c>
      <c r="R3148" s="222">
        <f t="shared" si="1452"/>
        <v>2072.6797127518348</v>
      </c>
      <c r="S3148" s="36">
        <f t="shared" si="1453"/>
        <v>90979.387758044628</v>
      </c>
      <c r="T3148" s="36">
        <f t="shared" si="1454"/>
        <v>9061.6122419553722</v>
      </c>
      <c r="U3148" s="36">
        <f t="shared" si="1455"/>
        <v>20945.316730554812</v>
      </c>
      <c r="V3148" s="36">
        <f t="shared" si="1456"/>
        <v>11883.704488599062</v>
      </c>
      <c r="W3148" s="37">
        <f t="shared" si="1457"/>
        <v>9061.6122419557505</v>
      </c>
      <c r="X3148" s="36">
        <f t="shared" si="1458"/>
        <v>9061.6122419553722</v>
      </c>
      <c r="Y3148" s="276">
        <f t="shared" si="1459"/>
        <v>9061.6122419557505</v>
      </c>
      <c r="Z3148" s="36">
        <f t="shared" si="1460"/>
        <v>20945.316730554812</v>
      </c>
      <c r="AA3148" s="36">
        <f t="shared" si="1461"/>
        <v>11883.704488599062</v>
      </c>
      <c r="AB3148" s="38">
        <f t="shared" si="1432"/>
        <v>3.7834979593753815E-10</v>
      </c>
      <c r="AD3148" s="142">
        <f t="shared" si="1462"/>
        <v>54</v>
      </c>
      <c r="AH3148" s="107"/>
    </row>
    <row r="3149" spans="1:34">
      <c r="A3149" s="533"/>
      <c r="C3149" s="67" t="str">
        <f>'Terminated loans'!F2339</f>
        <v>E</v>
      </c>
      <c r="D3149" s="109">
        <f>'Terminated loans'!H2339</f>
        <v>143980359</v>
      </c>
      <c r="E3149" s="109">
        <f>'Terminated loans'!I2339</f>
        <v>98</v>
      </c>
      <c r="F3149" s="109" t="str">
        <f>'Terminated loans'!J2339</f>
        <v>ANUTH H</v>
      </c>
      <c r="G3149" s="547" t="str">
        <f t="shared" si="1449"/>
        <v>D2</v>
      </c>
      <c r="H3149" s="111">
        <f>'Terminated loans'!L2339</f>
        <v>41137</v>
      </c>
      <c r="I3149" s="111">
        <f>IF(B3149="VELS",'Terminated loans'!M2339,'Terminated loans'!B2339)</f>
        <v>42916</v>
      </c>
      <c r="J3149" s="34">
        <f t="shared" si="1451"/>
        <v>58</v>
      </c>
      <c r="K3149" s="34">
        <f t="shared" si="1433"/>
        <v>100</v>
      </c>
      <c r="L3149" s="34">
        <f t="shared" si="1434"/>
        <v>58</v>
      </c>
      <c r="M3149" s="34">
        <f t="shared" si="1435"/>
        <v>58</v>
      </c>
      <c r="N3149" s="52">
        <f t="shared" si="1436"/>
        <v>58</v>
      </c>
      <c r="O3149" s="352">
        <f>+'Terminated loans'!S2339</f>
        <v>234405</v>
      </c>
      <c r="P3149" s="112">
        <f>+'Terminated loans'!T2339</f>
        <v>0.05</v>
      </c>
      <c r="Q3149" s="536">
        <f t="shared" si="1450"/>
        <v>9.4E-2</v>
      </c>
      <c r="R3149" s="222">
        <f t="shared" si="1452"/>
        <v>4557.8326883836053</v>
      </c>
      <c r="S3149" s="36">
        <f t="shared" si="1453"/>
        <v>211796.11970712559</v>
      </c>
      <c r="T3149" s="36">
        <f t="shared" si="1454"/>
        <v>22608.880292874412</v>
      </c>
      <c r="U3149" s="36">
        <f t="shared" si="1455"/>
        <v>52558.176219124376</v>
      </c>
      <c r="V3149" s="36">
        <f t="shared" si="1456"/>
        <v>29949.29592624912</v>
      </c>
      <c r="W3149" s="37">
        <f t="shared" si="1457"/>
        <v>22608.880292875256</v>
      </c>
      <c r="X3149" s="36">
        <f t="shared" si="1458"/>
        <v>22608.880292874412</v>
      </c>
      <c r="Y3149" s="276">
        <f t="shared" si="1459"/>
        <v>22608.880292875256</v>
      </c>
      <c r="Z3149" s="36">
        <f t="shared" si="1460"/>
        <v>52558.176219124376</v>
      </c>
      <c r="AA3149" s="36">
        <f t="shared" si="1461"/>
        <v>29949.29592624912</v>
      </c>
      <c r="AB3149" s="38">
        <f t="shared" si="1432"/>
        <v>8.440110832452774E-10</v>
      </c>
      <c r="AD3149" s="142">
        <f t="shared" si="1462"/>
        <v>58</v>
      </c>
      <c r="AH3149" s="107"/>
    </row>
    <row r="3150" spans="1:34">
      <c r="A3150" s="533"/>
      <c r="C3150" s="67" t="str">
        <f>'Terminated loans'!F2340</f>
        <v>E</v>
      </c>
      <c r="D3150" s="109">
        <f>'Terminated loans'!H2340</f>
        <v>143980480</v>
      </c>
      <c r="E3150" s="109">
        <f>'Terminated loans'!I2340</f>
        <v>98</v>
      </c>
      <c r="F3150" s="109" t="str">
        <f>'Terminated loans'!J2340</f>
        <v>VAMBEN K</v>
      </c>
      <c r="G3150" s="547" t="str">
        <f t="shared" si="1449"/>
        <v>D2</v>
      </c>
      <c r="H3150" s="111">
        <f>'Terminated loans'!L2340</f>
        <v>41317</v>
      </c>
      <c r="I3150" s="111">
        <f>IF(B3150="VELS",'Terminated loans'!M2340,'Terminated loans'!B2340)</f>
        <v>42916</v>
      </c>
      <c r="J3150" s="34">
        <f t="shared" si="1451"/>
        <v>53</v>
      </c>
      <c r="K3150" s="34">
        <f t="shared" si="1433"/>
        <v>94</v>
      </c>
      <c r="L3150" s="34">
        <f t="shared" si="1434"/>
        <v>53</v>
      </c>
      <c r="M3150" s="34">
        <f t="shared" si="1435"/>
        <v>53</v>
      </c>
      <c r="N3150" s="52">
        <f t="shared" si="1436"/>
        <v>53</v>
      </c>
      <c r="O3150" s="352">
        <f>+'Terminated loans'!S2340</f>
        <v>236044</v>
      </c>
      <c r="P3150" s="112">
        <f>+'Terminated loans'!T2340</f>
        <v>0.05</v>
      </c>
      <c r="Q3150" s="536">
        <f t="shared" si="1450"/>
        <v>9.4E-2</v>
      </c>
      <c r="R3150" s="222">
        <f t="shared" si="1452"/>
        <v>4972.737973086887</v>
      </c>
      <c r="S3150" s="36">
        <f t="shared" si="1453"/>
        <v>215013.29457286559</v>
      </c>
      <c r="T3150" s="36">
        <f t="shared" si="1454"/>
        <v>21030.70542713441</v>
      </c>
      <c r="U3150" s="36">
        <f t="shared" si="1455"/>
        <v>48541.818000740459</v>
      </c>
      <c r="V3150" s="36">
        <f t="shared" si="1456"/>
        <v>27511.112573605031</v>
      </c>
      <c r="W3150" s="37">
        <f t="shared" si="1457"/>
        <v>21030.705427135428</v>
      </c>
      <c r="X3150" s="36">
        <f t="shared" si="1458"/>
        <v>21030.70542713441</v>
      </c>
      <c r="Y3150" s="276">
        <f t="shared" si="1459"/>
        <v>21030.705427135428</v>
      </c>
      <c r="Z3150" s="36">
        <f t="shared" si="1460"/>
        <v>48541.818000740459</v>
      </c>
      <c r="AA3150" s="36">
        <f t="shared" si="1461"/>
        <v>27511.112573605031</v>
      </c>
      <c r="AB3150" s="38">
        <f t="shared" si="1432"/>
        <v>1.0186340659856796E-9</v>
      </c>
      <c r="AD3150" s="142">
        <f t="shared" si="1462"/>
        <v>53</v>
      </c>
      <c r="AH3150" s="107"/>
    </row>
    <row r="3151" spans="1:34">
      <c r="A3151" s="533"/>
      <c r="C3151" s="67" t="str">
        <f>'Terminated loans'!F2341</f>
        <v>E</v>
      </c>
      <c r="D3151" s="109">
        <f>'Terminated loans'!H2341</f>
        <v>143981142</v>
      </c>
      <c r="E3151" s="109">
        <f>'Terminated loans'!I2341</f>
        <v>98</v>
      </c>
      <c r="F3151" s="109" t="str">
        <f>'Terminated loans'!J2341</f>
        <v>KOOLWONT G</v>
      </c>
      <c r="G3151" s="547" t="str">
        <f t="shared" si="1449"/>
        <v>E2</v>
      </c>
      <c r="H3151" s="111">
        <f>'Terminated loans'!L2341</f>
        <v>41613</v>
      </c>
      <c r="I3151" s="111">
        <f>IF(B3151="VELS",'Terminated loans'!M2341,'Terminated loans'!B2341)</f>
        <v>42916</v>
      </c>
      <c r="J3151" s="34">
        <f t="shared" si="1451"/>
        <v>43</v>
      </c>
      <c r="K3151" s="34">
        <f t="shared" si="1433"/>
        <v>84</v>
      </c>
      <c r="L3151" s="34">
        <f t="shared" si="1434"/>
        <v>43</v>
      </c>
      <c r="M3151" s="34">
        <f t="shared" si="1435"/>
        <v>43</v>
      </c>
      <c r="N3151" s="52">
        <f t="shared" si="1436"/>
        <v>43</v>
      </c>
      <c r="O3151" s="352">
        <f>+'Terminated loans'!S2341</f>
        <v>400388</v>
      </c>
      <c r="P3151" s="112">
        <f>+'Terminated loans'!T2341</f>
        <v>0.05</v>
      </c>
      <c r="Q3151" s="536">
        <f t="shared" si="1450"/>
        <v>9.1499999999999998E-2</v>
      </c>
      <c r="R3151" s="222">
        <f t="shared" si="1452"/>
        <v>10189.719118869254</v>
      </c>
      <c r="S3151" s="36">
        <f t="shared" si="1453"/>
        <v>372376.2233266331</v>
      </c>
      <c r="T3151" s="36">
        <f t="shared" si="1454"/>
        <v>28011.776673366898</v>
      </c>
      <c r="U3151" s="36">
        <f t="shared" si="1455"/>
        <v>65781.698784744891</v>
      </c>
      <c r="V3151" s="36">
        <f t="shared" si="1456"/>
        <v>37769.922111377935</v>
      </c>
      <c r="W3151" s="37">
        <f t="shared" si="1457"/>
        <v>28011.776673366956</v>
      </c>
      <c r="X3151" s="36">
        <f t="shared" si="1458"/>
        <v>28011.776673366898</v>
      </c>
      <c r="Y3151" s="276">
        <f t="shared" si="1459"/>
        <v>28011.776673366956</v>
      </c>
      <c r="Z3151" s="36">
        <f t="shared" si="1460"/>
        <v>65781.698784744891</v>
      </c>
      <c r="AA3151" s="36">
        <f t="shared" si="1461"/>
        <v>37769.922111377935</v>
      </c>
      <c r="AB3151" s="38">
        <f t="shared" si="1432"/>
        <v>5.8207660913467407E-11</v>
      </c>
      <c r="AD3151" s="142">
        <f t="shared" si="1462"/>
        <v>43</v>
      </c>
      <c r="AH3151" s="107"/>
    </row>
    <row r="3152" spans="1:34">
      <c r="A3152" s="533"/>
      <c r="C3152" s="67" t="str">
        <f>'Terminated loans'!F2342</f>
        <v>E</v>
      </c>
      <c r="D3152" s="109">
        <f>'Terminated loans'!H2342</f>
        <v>143981606</v>
      </c>
      <c r="E3152" s="109">
        <f>'Terminated loans'!I2342</f>
        <v>98</v>
      </c>
      <c r="F3152" s="109" t="str">
        <f>'Terminated loans'!J2342</f>
        <v>NG WAN A G P</v>
      </c>
      <c r="G3152" s="547" t="str">
        <f t="shared" si="1449"/>
        <v>E2</v>
      </c>
      <c r="H3152" s="111">
        <f>'Terminated loans'!L2342</f>
        <v>41477</v>
      </c>
      <c r="I3152" s="111">
        <f>IF(B3152="VELS",'Terminated loans'!M2342,'Terminated loans'!B2342)</f>
        <v>42916</v>
      </c>
      <c r="J3152" s="34">
        <f t="shared" si="1451"/>
        <v>47</v>
      </c>
      <c r="K3152" s="34">
        <f t="shared" si="1433"/>
        <v>88</v>
      </c>
      <c r="L3152" s="34">
        <f t="shared" si="1434"/>
        <v>47</v>
      </c>
      <c r="M3152" s="34">
        <f t="shared" si="1435"/>
        <v>47</v>
      </c>
      <c r="N3152" s="52">
        <f t="shared" si="1436"/>
        <v>47</v>
      </c>
      <c r="O3152" s="352">
        <f>+'Terminated loans'!S2342</f>
        <v>238184</v>
      </c>
      <c r="P3152" s="112">
        <f>+'Terminated loans'!T2342</f>
        <v>0.05</v>
      </c>
      <c r="Q3152" s="536">
        <f t="shared" si="1450"/>
        <v>9.1499999999999998E-2</v>
      </c>
      <c r="R3152" s="222">
        <f t="shared" si="1452"/>
        <v>5590.6638664900329</v>
      </c>
      <c r="S3152" s="36">
        <f t="shared" si="1453"/>
        <v>220135.35516495068</v>
      </c>
      <c r="T3152" s="36">
        <f t="shared" si="1454"/>
        <v>18048.644835049316</v>
      </c>
      <c r="U3152" s="36">
        <f t="shared" si="1455"/>
        <v>42625.846560080769</v>
      </c>
      <c r="V3152" s="36">
        <f t="shared" si="1456"/>
        <v>24577.20172503154</v>
      </c>
      <c r="W3152" s="37">
        <f t="shared" si="1457"/>
        <v>18048.644835049228</v>
      </c>
      <c r="X3152" s="36">
        <f t="shared" si="1458"/>
        <v>18048.644835049316</v>
      </c>
      <c r="Y3152" s="276">
        <f t="shared" si="1459"/>
        <v>18048.644835049228</v>
      </c>
      <c r="Z3152" s="36">
        <f t="shared" si="1460"/>
        <v>42625.846560080769</v>
      </c>
      <c r="AA3152" s="36">
        <f t="shared" si="1461"/>
        <v>24577.20172503154</v>
      </c>
      <c r="AB3152" s="38">
        <f t="shared" si="1432"/>
        <v>-8.7311491370201111E-11</v>
      </c>
      <c r="AD3152" s="142">
        <f t="shared" si="1462"/>
        <v>47</v>
      </c>
      <c r="AH3152" s="107"/>
    </row>
    <row r="3153" spans="1:34">
      <c r="A3153" s="533"/>
      <c r="C3153" s="67" t="str">
        <f>'Terminated loans'!F2343</f>
        <v>E</v>
      </c>
      <c r="D3153" s="109">
        <f>'Terminated loans'!H2343</f>
        <v>143981711</v>
      </c>
      <c r="E3153" s="109">
        <f>'Terminated loans'!I2343</f>
        <v>98</v>
      </c>
      <c r="F3153" s="109" t="str">
        <f>'Terminated loans'!J2343</f>
        <v>RAMRUCHA J</v>
      </c>
      <c r="G3153" s="547" t="str">
        <f t="shared" si="1449"/>
        <v>E2</v>
      </c>
      <c r="H3153" s="111">
        <f>'Terminated loans'!L2343</f>
        <v>41558</v>
      </c>
      <c r="I3153" s="111">
        <f>IF(B3153="VELS",'Terminated loans'!M2343,'Terminated loans'!B2343)</f>
        <v>42916</v>
      </c>
      <c r="J3153" s="34">
        <f t="shared" si="1451"/>
        <v>45</v>
      </c>
      <c r="K3153" s="34">
        <f t="shared" si="1433"/>
        <v>86</v>
      </c>
      <c r="L3153" s="34">
        <f t="shared" si="1434"/>
        <v>45</v>
      </c>
      <c r="M3153" s="34">
        <f t="shared" si="1435"/>
        <v>45</v>
      </c>
      <c r="N3153" s="52">
        <f t="shared" si="1436"/>
        <v>45</v>
      </c>
      <c r="O3153" s="352">
        <f>+'Terminated loans'!S2343</f>
        <v>527260</v>
      </c>
      <c r="P3153" s="112">
        <f>+'Terminated loans'!T2343</f>
        <v>0.05</v>
      </c>
      <c r="Q3153" s="536">
        <f t="shared" si="1450"/>
        <v>9.1499999999999998E-2</v>
      </c>
      <c r="R3153" s="222">
        <f t="shared" si="1452"/>
        <v>12873.976026221442</v>
      </c>
      <c r="S3153" s="36">
        <f t="shared" si="1453"/>
        <v>488833.51563132176</v>
      </c>
      <c r="T3153" s="36">
        <f t="shared" si="1454"/>
        <v>38426.484368678241</v>
      </c>
      <c r="U3153" s="36">
        <f t="shared" si="1455"/>
        <v>90495.405548643263</v>
      </c>
      <c r="V3153" s="36">
        <f t="shared" si="1456"/>
        <v>52068.921179964906</v>
      </c>
      <c r="W3153" s="37">
        <f t="shared" si="1457"/>
        <v>38426.484368678357</v>
      </c>
      <c r="X3153" s="36">
        <f t="shared" si="1458"/>
        <v>38426.484368678241</v>
      </c>
      <c r="Y3153" s="276">
        <f t="shared" si="1459"/>
        <v>38426.484368678357</v>
      </c>
      <c r="Z3153" s="36">
        <f t="shared" si="1460"/>
        <v>90495.405548643263</v>
      </c>
      <c r="AA3153" s="36">
        <f t="shared" si="1461"/>
        <v>52068.921179964906</v>
      </c>
      <c r="AB3153" s="38">
        <f t="shared" si="1432"/>
        <v>1.1641532182693481E-10</v>
      </c>
      <c r="AD3153" s="142">
        <f t="shared" si="1462"/>
        <v>45</v>
      </c>
      <c r="AH3153" s="107"/>
    </row>
    <row r="3154" spans="1:34">
      <c r="A3154" s="533"/>
      <c r="C3154" s="67" t="str">
        <f>'Terminated loans'!F2344</f>
        <v>E</v>
      </c>
      <c r="D3154" s="109">
        <f>'Terminated loans'!H2344</f>
        <v>143983080</v>
      </c>
      <c r="E3154" s="109">
        <f>'Terminated loans'!I2344</f>
        <v>98</v>
      </c>
      <c r="F3154" s="109" t="str">
        <f>'Terminated loans'!J2344</f>
        <v>NG WAN A G P</v>
      </c>
      <c r="G3154" s="547" t="str">
        <f t="shared" si="1449"/>
        <v>E2</v>
      </c>
      <c r="H3154" s="111">
        <f>'Terminated loans'!L2344</f>
        <v>41775</v>
      </c>
      <c r="I3154" s="111">
        <f>IF(B3154="VELS",'Terminated loans'!M2344,'Terminated loans'!B2344)</f>
        <v>42916</v>
      </c>
      <c r="J3154" s="34">
        <f t="shared" si="1451"/>
        <v>38</v>
      </c>
      <c r="K3154" s="34">
        <f t="shared" si="1433"/>
        <v>79</v>
      </c>
      <c r="L3154" s="34">
        <f t="shared" si="1434"/>
        <v>38</v>
      </c>
      <c r="M3154" s="34">
        <f t="shared" si="1435"/>
        <v>38</v>
      </c>
      <c r="N3154" s="52">
        <f t="shared" si="1436"/>
        <v>38</v>
      </c>
      <c r="O3154" s="352">
        <f>+'Terminated loans'!S2344</f>
        <v>81532</v>
      </c>
      <c r="P3154" s="112">
        <f>+'Terminated loans'!T2344</f>
        <v>0.05</v>
      </c>
      <c r="Q3154" s="536">
        <f t="shared" si="1450"/>
        <v>9.1499999999999998E-2</v>
      </c>
      <c r="R3154" s="222">
        <f t="shared" si="1452"/>
        <v>2324.37533933449</v>
      </c>
      <c r="S3154" s="36">
        <f t="shared" si="1453"/>
        <v>76430.423126400652</v>
      </c>
      <c r="T3154" s="36">
        <f t="shared" si="1454"/>
        <v>5101.5768735993479</v>
      </c>
      <c r="U3154" s="36">
        <f t="shared" si="1455"/>
        <v>11895.839768309976</v>
      </c>
      <c r="V3154" s="36">
        <f t="shared" si="1456"/>
        <v>6794.2628947106132</v>
      </c>
      <c r="W3154" s="37">
        <f t="shared" si="1457"/>
        <v>5101.5768735993624</v>
      </c>
      <c r="X3154" s="36">
        <f t="shared" si="1458"/>
        <v>5101.5768735993479</v>
      </c>
      <c r="Y3154" s="276">
        <f t="shared" si="1459"/>
        <v>5101.5768735993624</v>
      </c>
      <c r="Z3154" s="36">
        <f t="shared" si="1460"/>
        <v>11895.839768309976</v>
      </c>
      <c r="AA3154" s="36">
        <f t="shared" si="1461"/>
        <v>6794.2628947106132</v>
      </c>
      <c r="AB3154" s="38">
        <f t="shared" si="1432"/>
        <v>1.4551915228366852E-11</v>
      </c>
      <c r="AD3154" s="142">
        <f t="shared" si="1462"/>
        <v>38</v>
      </c>
      <c r="AH3154" s="107"/>
    </row>
    <row r="3155" spans="1:34">
      <c r="A3155" s="533"/>
      <c r="C3155" s="67" t="str">
        <f>'Terminated loans'!F2345</f>
        <v>E</v>
      </c>
      <c r="D3155" s="109">
        <f>'Terminated loans'!H2345</f>
        <v>143983188</v>
      </c>
      <c r="E3155" s="109">
        <f>'Terminated loans'!I2345</f>
        <v>98</v>
      </c>
      <c r="F3155" s="109" t="str">
        <f>'Terminated loans'!J2345</f>
        <v>MUDAUB R</v>
      </c>
      <c r="G3155" s="547" t="str">
        <f t="shared" si="1449"/>
        <v>E2</v>
      </c>
      <c r="H3155" s="111">
        <f>'Terminated loans'!L2345</f>
        <v>41639</v>
      </c>
      <c r="I3155" s="111">
        <f>IF(B3155="VELS",'Terminated loans'!M2345,'Terminated loans'!B2345)</f>
        <v>42916</v>
      </c>
      <c r="J3155" s="34">
        <f t="shared" si="1451"/>
        <v>42</v>
      </c>
      <c r="K3155" s="34">
        <f t="shared" si="1433"/>
        <v>83</v>
      </c>
      <c r="L3155" s="34">
        <f t="shared" si="1434"/>
        <v>42</v>
      </c>
      <c r="M3155" s="34">
        <f t="shared" si="1435"/>
        <v>42</v>
      </c>
      <c r="N3155" s="52">
        <f t="shared" si="1436"/>
        <v>42</v>
      </c>
      <c r="O3155" s="352">
        <f>+'Terminated loans'!S2345</f>
        <v>121977</v>
      </c>
      <c r="P3155" s="112">
        <f>+'Terminated loans'!T2345</f>
        <v>0.05</v>
      </c>
      <c r="Q3155" s="536">
        <f t="shared" si="1450"/>
        <v>9.1499999999999998E-2</v>
      </c>
      <c r="R3155" s="222">
        <f t="shared" si="1452"/>
        <v>3171.7719307179368</v>
      </c>
      <c r="S3155" s="36">
        <f t="shared" si="1453"/>
        <v>113622.25044454668</v>
      </c>
      <c r="T3155" s="36">
        <f t="shared" si="1454"/>
        <v>8354.7495554533234</v>
      </c>
      <c r="U3155" s="36">
        <f t="shared" si="1455"/>
        <v>19592.170645606777</v>
      </c>
      <c r="V3155" s="36">
        <f t="shared" si="1456"/>
        <v>11237.421090153322</v>
      </c>
      <c r="W3155" s="37">
        <f t="shared" si="1457"/>
        <v>8354.7495554534544</v>
      </c>
      <c r="X3155" s="36">
        <f t="shared" si="1458"/>
        <v>8354.7495554533234</v>
      </c>
      <c r="Y3155" s="276">
        <f t="shared" si="1459"/>
        <v>8354.7495554534544</v>
      </c>
      <c r="Z3155" s="36">
        <f t="shared" si="1460"/>
        <v>19592.170645606777</v>
      </c>
      <c r="AA3155" s="36">
        <f t="shared" si="1461"/>
        <v>11237.421090153322</v>
      </c>
      <c r="AB3155" s="38">
        <f t="shared" si="1432"/>
        <v>1.3096723705530167E-10</v>
      </c>
      <c r="AD3155" s="142">
        <f t="shared" si="1462"/>
        <v>42</v>
      </c>
      <c r="AH3155" s="107"/>
    </row>
    <row r="3156" spans="1:34">
      <c r="A3156" s="533"/>
      <c r="C3156" s="67" t="str">
        <f>'Terminated loans'!F2346</f>
        <v>E</v>
      </c>
      <c r="D3156" s="109">
        <f>'Terminated loans'!H2346</f>
        <v>143983633</v>
      </c>
      <c r="E3156" s="109">
        <f>'Terminated loans'!I2346</f>
        <v>98</v>
      </c>
      <c r="F3156" s="109" t="str">
        <f>'Terminated loans'!J2346</f>
        <v>NG PING MAN C M B V K</v>
      </c>
      <c r="G3156" s="547" t="str">
        <f t="shared" si="1449"/>
        <v>E2</v>
      </c>
      <c r="H3156" s="111">
        <f>'Terminated loans'!L2346</f>
        <v>41813</v>
      </c>
      <c r="I3156" s="111">
        <f>IF(B3156="VELS",'Terminated loans'!M2346,'Terminated loans'!B2346)</f>
        <v>42916</v>
      </c>
      <c r="J3156" s="34">
        <f t="shared" si="1451"/>
        <v>36</v>
      </c>
      <c r="K3156" s="34">
        <f t="shared" si="1433"/>
        <v>77</v>
      </c>
      <c r="L3156" s="34">
        <f t="shared" si="1434"/>
        <v>36</v>
      </c>
      <c r="M3156" s="34">
        <f t="shared" si="1435"/>
        <v>36</v>
      </c>
      <c r="N3156" s="52">
        <f t="shared" si="1436"/>
        <v>36</v>
      </c>
      <c r="O3156" s="352">
        <f>+'Terminated loans'!S2346</f>
        <v>138922</v>
      </c>
      <c r="P3156" s="112">
        <f>+'Terminated loans'!T2346</f>
        <v>0.05</v>
      </c>
      <c r="Q3156" s="536">
        <f t="shared" si="1450"/>
        <v>9.1499999999999998E-2</v>
      </c>
      <c r="R3156" s="222">
        <f t="shared" si="1452"/>
        <v>4163.6169675743377</v>
      </c>
      <c r="S3156" s="36">
        <f t="shared" si="1453"/>
        <v>130645.44899526032</v>
      </c>
      <c r="T3156" s="36">
        <f t="shared" si="1454"/>
        <v>8276.551004739682</v>
      </c>
      <c r="U3156" s="36">
        <f t="shared" si="1455"/>
        <v>19244.761837415863</v>
      </c>
      <c r="V3156" s="36">
        <f t="shared" si="1456"/>
        <v>10968.210832676123</v>
      </c>
      <c r="W3156" s="37">
        <f t="shared" si="1457"/>
        <v>8276.5510047397402</v>
      </c>
      <c r="X3156" s="36">
        <f t="shared" si="1458"/>
        <v>8276.551004739682</v>
      </c>
      <c r="Y3156" s="276">
        <f t="shared" si="1459"/>
        <v>8276.5510047397402</v>
      </c>
      <c r="Z3156" s="36">
        <f t="shared" si="1460"/>
        <v>19244.761837415863</v>
      </c>
      <c r="AA3156" s="36">
        <f t="shared" si="1461"/>
        <v>10968.210832676123</v>
      </c>
      <c r="AB3156" s="38">
        <f t="shared" si="1432"/>
        <v>5.8207660913467407E-11</v>
      </c>
      <c r="AD3156" s="142">
        <f t="shared" si="1462"/>
        <v>36</v>
      </c>
      <c r="AH3156" s="107"/>
    </row>
    <row r="3157" spans="1:34">
      <c r="A3157" s="533"/>
      <c r="C3157" s="67" t="str">
        <f>'Terminated loans'!F2347</f>
        <v>E</v>
      </c>
      <c r="D3157" s="109">
        <f>'Terminated loans'!H2347</f>
        <v>143984524</v>
      </c>
      <c r="E3157" s="109">
        <f>'Terminated loans'!I2347</f>
        <v>98</v>
      </c>
      <c r="F3157" s="109" t="str">
        <f>'Terminated loans'!J2347</f>
        <v>ROGBEER-ANSELINE T</v>
      </c>
      <c r="G3157" s="547" t="str">
        <f t="shared" si="1449"/>
        <v>E2</v>
      </c>
      <c r="H3157" s="111">
        <f>'Terminated loans'!L2347</f>
        <v>42044</v>
      </c>
      <c r="I3157" s="111">
        <f>IF(B3157="VELS",'Terminated loans'!M2347,'Terminated loans'!B2347)</f>
        <v>42916</v>
      </c>
      <c r="J3157" s="34">
        <f t="shared" si="1451"/>
        <v>29</v>
      </c>
      <c r="K3157" s="34">
        <f t="shared" si="1433"/>
        <v>70</v>
      </c>
      <c r="L3157" s="34">
        <f t="shared" si="1434"/>
        <v>29</v>
      </c>
      <c r="M3157" s="34">
        <f t="shared" si="1435"/>
        <v>29</v>
      </c>
      <c r="N3157" s="52">
        <f t="shared" si="1436"/>
        <v>29</v>
      </c>
      <c r="O3157" s="352">
        <f>+'Terminated loans'!S2347</f>
        <v>260144</v>
      </c>
      <c r="P3157" s="112">
        <f>+'Terminated loans'!T2347</f>
        <v>0.05</v>
      </c>
      <c r="Q3157" s="536">
        <f t="shared" si="1450"/>
        <v>9.1499999999999998E-2</v>
      </c>
      <c r="R3157" s="222">
        <f t="shared" si="1452"/>
        <v>9542.0142719758933</v>
      </c>
      <c r="S3157" s="36">
        <f t="shared" si="1453"/>
        <v>247417.69463100022</v>
      </c>
      <c r="T3157" s="36">
        <f t="shared" si="1454"/>
        <v>12726.305368999776</v>
      </c>
      <c r="U3157" s="36">
        <f t="shared" si="1455"/>
        <v>29300.71925630077</v>
      </c>
      <c r="V3157" s="36">
        <f t="shared" si="1456"/>
        <v>16574.413887300849</v>
      </c>
      <c r="W3157" s="37">
        <f t="shared" si="1457"/>
        <v>12726.305368999921</v>
      </c>
      <c r="X3157" s="36">
        <f t="shared" si="1458"/>
        <v>12726.305368999776</v>
      </c>
      <c r="Y3157" s="276">
        <f t="shared" si="1459"/>
        <v>12726.305368999921</v>
      </c>
      <c r="Z3157" s="36">
        <f t="shared" si="1460"/>
        <v>29300.71925630077</v>
      </c>
      <c r="AA3157" s="36">
        <f t="shared" si="1461"/>
        <v>16574.413887300849</v>
      </c>
      <c r="AB3157" s="38">
        <f t="shared" si="1432"/>
        <v>1.4551915228366852E-10</v>
      </c>
      <c r="AD3157" s="142">
        <f t="shared" si="1462"/>
        <v>29</v>
      </c>
      <c r="AH3157" s="107"/>
    </row>
    <row r="3158" spans="1:34">
      <c r="A3158" s="533"/>
      <c r="C3158" s="67" t="str">
        <f>'Terminated loans'!F2348</f>
        <v>E</v>
      </c>
      <c r="D3158" s="109">
        <f>'Terminated loans'!H2348</f>
        <v>143985288</v>
      </c>
      <c r="E3158" s="109">
        <f>'Terminated loans'!I2348</f>
        <v>98</v>
      </c>
      <c r="F3158" s="109" t="str">
        <f>'Terminated loans'!J2348</f>
        <v>SEECHURN-LUCHMUN K</v>
      </c>
      <c r="G3158" s="547" t="str">
        <f t="shared" si="1449"/>
        <v>E2</v>
      </c>
      <c r="H3158" s="111">
        <f>'Terminated loans'!L2348</f>
        <v>42081</v>
      </c>
      <c r="I3158" s="111">
        <f>IF(B3158="VELS",'Terminated loans'!M2348,'Terminated loans'!B2348)</f>
        <v>42916</v>
      </c>
      <c r="J3158" s="34">
        <f t="shared" si="1451"/>
        <v>27</v>
      </c>
      <c r="K3158" s="34">
        <f t="shared" si="1433"/>
        <v>69</v>
      </c>
      <c r="L3158" s="34">
        <f t="shared" si="1434"/>
        <v>27</v>
      </c>
      <c r="M3158" s="34">
        <f t="shared" si="1435"/>
        <v>27</v>
      </c>
      <c r="N3158" s="52">
        <f t="shared" si="1436"/>
        <v>27</v>
      </c>
      <c r="O3158" s="352">
        <f>+'Terminated loans'!S2348</f>
        <v>146575</v>
      </c>
      <c r="P3158" s="112">
        <f>+'Terminated loans'!T2348</f>
        <v>0.05</v>
      </c>
      <c r="Q3158" s="536">
        <f t="shared" si="1450"/>
        <v>9.1499999999999998E-2</v>
      </c>
      <c r="R3158" s="222">
        <f t="shared" si="1452"/>
        <v>5751.0827395074784</v>
      </c>
      <c r="S3158" s="36">
        <f t="shared" si="1453"/>
        <v>139858.27155757992</v>
      </c>
      <c r="T3158" s="36">
        <f t="shared" si="1454"/>
        <v>6716.728442420077</v>
      </c>
      <c r="U3158" s="36">
        <f t="shared" si="1455"/>
        <v>15420.962409121857</v>
      </c>
      <c r="V3158" s="36">
        <f t="shared" si="1456"/>
        <v>8704.233966701926</v>
      </c>
      <c r="W3158" s="37">
        <f t="shared" si="1457"/>
        <v>6716.7284424199315</v>
      </c>
      <c r="X3158" s="36">
        <f t="shared" si="1458"/>
        <v>6716.728442420077</v>
      </c>
      <c r="Y3158" s="276">
        <f t="shared" si="1459"/>
        <v>6716.7284424199315</v>
      </c>
      <c r="Z3158" s="36">
        <f t="shared" si="1460"/>
        <v>15420.962409121857</v>
      </c>
      <c r="AA3158" s="36">
        <f t="shared" si="1461"/>
        <v>8704.233966701926</v>
      </c>
      <c r="AB3158" s="38">
        <f t="shared" si="1432"/>
        <v>-1.4551915228366852E-10</v>
      </c>
      <c r="AD3158" s="142">
        <f t="shared" si="1462"/>
        <v>27</v>
      </c>
      <c r="AH3158" s="107"/>
    </row>
    <row r="3159" spans="1:34">
      <c r="A3159" s="533"/>
      <c r="C3159" s="67" t="str">
        <f>'Terminated loans'!F2349</f>
        <v>N</v>
      </c>
      <c r="D3159" s="109">
        <f>'Terminated loans'!H2349</f>
        <v>143985342</v>
      </c>
      <c r="E3159" s="109">
        <f>'Terminated loans'!I2349</f>
        <v>98</v>
      </c>
      <c r="F3159" s="109" t="str">
        <f>'Terminated loans'!J2349</f>
        <v>LUTCHMAN K</v>
      </c>
      <c r="G3159" s="547" t="str">
        <f t="shared" si="1449"/>
        <v>E2</v>
      </c>
      <c r="H3159" s="111">
        <f>'Terminated loans'!L2349</f>
        <v>42163</v>
      </c>
      <c r="I3159" s="111">
        <f>IF(B3159="VELS",'Terminated loans'!M2349,'Terminated loans'!B2349)</f>
        <v>42887</v>
      </c>
      <c r="J3159" s="34">
        <f t="shared" si="1451"/>
        <v>24</v>
      </c>
      <c r="K3159" s="34">
        <f t="shared" si="1433"/>
        <v>66</v>
      </c>
      <c r="L3159" s="34">
        <f t="shared" si="1434"/>
        <v>24</v>
      </c>
      <c r="M3159" s="34">
        <f t="shared" si="1435"/>
        <v>24</v>
      </c>
      <c r="N3159" s="52">
        <f t="shared" si="1436"/>
        <v>24</v>
      </c>
      <c r="O3159" s="352">
        <f>+'Terminated loans'!S2349</f>
        <v>135150</v>
      </c>
      <c r="P3159" s="112">
        <f>+'Terminated loans'!T2349</f>
        <v>0.05</v>
      </c>
      <c r="Q3159" s="536">
        <f t="shared" si="1450"/>
        <v>9.1499999999999998E-2</v>
      </c>
      <c r="R3159" s="222">
        <f t="shared" si="1452"/>
        <v>5929.2183225593499</v>
      </c>
      <c r="S3159" s="36">
        <f t="shared" si="1453"/>
        <v>129590.21519865586</v>
      </c>
      <c r="T3159" s="36">
        <f t="shared" si="1454"/>
        <v>5559.7848013441399</v>
      </c>
      <c r="U3159" s="36">
        <f t="shared" si="1455"/>
        <v>12711.024542768646</v>
      </c>
      <c r="V3159" s="36">
        <f t="shared" si="1456"/>
        <v>7151.2397414243896</v>
      </c>
      <c r="W3159" s="37">
        <f t="shared" si="1457"/>
        <v>5559.7848013442563</v>
      </c>
      <c r="X3159" s="36">
        <f t="shared" si="1458"/>
        <v>5559.7848013441399</v>
      </c>
      <c r="Y3159" s="276">
        <f t="shared" si="1459"/>
        <v>5559.7848013442563</v>
      </c>
      <c r="Z3159" s="36">
        <f t="shared" si="1460"/>
        <v>12711.024542768646</v>
      </c>
      <c r="AA3159" s="36">
        <f t="shared" si="1461"/>
        <v>7151.2397414243896</v>
      </c>
      <c r="AB3159" s="38">
        <f t="shared" si="1432"/>
        <v>1.1641532182693481E-10</v>
      </c>
      <c r="AD3159" s="142">
        <f t="shared" si="1462"/>
        <v>24</v>
      </c>
      <c r="AH3159" s="107"/>
    </row>
    <row r="3160" spans="1:34">
      <c r="A3160" s="533"/>
      <c r="C3160" s="67" t="str">
        <f>'Terminated loans'!F2350</f>
        <v>E</v>
      </c>
      <c r="D3160" s="109">
        <f>'Terminated loans'!H2350</f>
        <v>143985733</v>
      </c>
      <c r="E3160" s="109">
        <f>'Terminated loans'!I2350</f>
        <v>98</v>
      </c>
      <c r="F3160" s="109" t="str">
        <f>'Terminated loans'!J2350</f>
        <v>RAMRUTTUN K</v>
      </c>
      <c r="G3160" s="547" t="str">
        <f t="shared" si="1449"/>
        <v>E2</v>
      </c>
      <c r="H3160" s="111">
        <f>'Terminated loans'!L2350</f>
        <v>42187</v>
      </c>
      <c r="I3160" s="111">
        <f>IF(B3160="VELS",'Terminated loans'!M2350,'Terminated loans'!B2350)</f>
        <v>42916</v>
      </c>
      <c r="J3160" s="34">
        <f t="shared" si="1451"/>
        <v>24</v>
      </c>
      <c r="K3160" s="34">
        <f t="shared" si="1433"/>
        <v>65</v>
      </c>
      <c r="L3160" s="34">
        <f t="shared" si="1434"/>
        <v>24</v>
      </c>
      <c r="M3160" s="34">
        <f t="shared" si="1435"/>
        <v>24</v>
      </c>
      <c r="N3160" s="52">
        <f t="shared" si="1436"/>
        <v>24</v>
      </c>
      <c r="O3160" s="352">
        <f>+'Terminated loans'!S2350</f>
        <v>401333</v>
      </c>
      <c r="P3160" s="112">
        <f>+'Terminated loans'!T2350</f>
        <v>0.05</v>
      </c>
      <c r="Q3160" s="536">
        <f t="shared" si="1450"/>
        <v>9.1499999999999998E-2</v>
      </c>
      <c r="R3160" s="222">
        <f t="shared" si="1452"/>
        <v>17607.036456142891</v>
      </c>
      <c r="S3160" s="36">
        <f t="shared" si="1453"/>
        <v>384823.01025765558</v>
      </c>
      <c r="T3160" s="36">
        <f t="shared" si="1454"/>
        <v>16509.98974234442</v>
      </c>
      <c r="U3160" s="36">
        <f t="shared" si="1455"/>
        <v>37745.864689774113</v>
      </c>
      <c r="V3160" s="36">
        <f t="shared" si="1456"/>
        <v>21235.87494742946</v>
      </c>
      <c r="W3160" s="37">
        <f t="shared" si="1457"/>
        <v>16509.989742344653</v>
      </c>
      <c r="X3160" s="36">
        <f t="shared" si="1458"/>
        <v>16509.98974234442</v>
      </c>
      <c r="Y3160" s="276">
        <f t="shared" si="1459"/>
        <v>16509.989742344653</v>
      </c>
      <c r="Z3160" s="36">
        <f t="shared" si="1460"/>
        <v>37745.864689774113</v>
      </c>
      <c r="AA3160" s="36">
        <f t="shared" si="1461"/>
        <v>21235.87494742946</v>
      </c>
      <c r="AB3160" s="38">
        <f t="shared" si="1432"/>
        <v>2.3283064365386963E-10</v>
      </c>
      <c r="AD3160" s="142">
        <f t="shared" si="1462"/>
        <v>24</v>
      </c>
      <c r="AH3160" s="107"/>
    </row>
    <row r="3161" spans="1:34">
      <c r="A3161" s="533"/>
      <c r="C3161" s="67" t="str">
        <f>'Terminated loans'!F2351</f>
        <v>E</v>
      </c>
      <c r="D3161" s="109">
        <f>'Terminated loans'!H2351</f>
        <v>143986055</v>
      </c>
      <c r="E3161" s="109">
        <f>'Terminated loans'!I2351</f>
        <v>98</v>
      </c>
      <c r="F3161" s="109" t="str">
        <f>'Terminated loans'!J2351</f>
        <v>LOUIS K D</v>
      </c>
      <c r="G3161" s="547" t="str">
        <f t="shared" si="1449"/>
        <v>E2</v>
      </c>
      <c r="H3161" s="111">
        <f>'Terminated loans'!L2351</f>
        <v>42275</v>
      </c>
      <c r="I3161" s="111">
        <f>IF(B3161="VELS",'Terminated loans'!M2351,'Terminated loans'!B2351)</f>
        <v>42916</v>
      </c>
      <c r="J3161" s="34">
        <f t="shared" si="1451"/>
        <v>21</v>
      </c>
      <c r="K3161" s="34">
        <f t="shared" si="1433"/>
        <v>62</v>
      </c>
      <c r="L3161" s="34">
        <f t="shared" si="1434"/>
        <v>21</v>
      </c>
      <c r="M3161" s="34">
        <f t="shared" si="1435"/>
        <v>21</v>
      </c>
      <c r="N3161" s="52">
        <f t="shared" si="1436"/>
        <v>21</v>
      </c>
      <c r="O3161" s="352">
        <f>+'Terminated loans'!S2351</f>
        <v>355864</v>
      </c>
      <c r="P3161" s="112">
        <f>+'Terminated loans'!T2351</f>
        <v>0.05</v>
      </c>
      <c r="Q3161" s="536">
        <f t="shared" si="1450"/>
        <v>9.1499999999999998E-2</v>
      </c>
      <c r="R3161" s="222">
        <f t="shared" si="1452"/>
        <v>17733.35560496755</v>
      </c>
      <c r="S3161" s="36">
        <f t="shared" si="1453"/>
        <v>342910.87510315643</v>
      </c>
      <c r="T3161" s="36">
        <f t="shared" si="1454"/>
        <v>12953.124896843568</v>
      </c>
      <c r="U3161" s="36">
        <f t="shared" si="1455"/>
        <v>29489.592601162149</v>
      </c>
      <c r="V3161" s="36">
        <f t="shared" si="1456"/>
        <v>16536.467704318522</v>
      </c>
      <c r="W3161" s="37">
        <f t="shared" si="1457"/>
        <v>12953.124896843627</v>
      </c>
      <c r="X3161" s="36">
        <f t="shared" si="1458"/>
        <v>12953.124896843568</v>
      </c>
      <c r="Y3161" s="276">
        <f t="shared" si="1459"/>
        <v>12953.124896843627</v>
      </c>
      <c r="Z3161" s="36">
        <f t="shared" si="1460"/>
        <v>29489.592601162149</v>
      </c>
      <c r="AA3161" s="36">
        <f t="shared" si="1461"/>
        <v>16536.467704318522</v>
      </c>
      <c r="AB3161" s="38">
        <f t="shared" si="1432"/>
        <v>5.8207660913467407E-11</v>
      </c>
      <c r="AD3161" s="142">
        <f t="shared" si="1462"/>
        <v>21</v>
      </c>
      <c r="AH3161" s="107"/>
    </row>
    <row r="3162" spans="1:34">
      <c r="A3162" s="533"/>
      <c r="C3162" s="67" t="str">
        <f>'Terminated loans'!F2352</f>
        <v>E</v>
      </c>
      <c r="D3162" s="109">
        <f>'Terminated loans'!H2352</f>
        <v>143986985</v>
      </c>
      <c r="E3162" s="109">
        <f>'Terminated loans'!I2352</f>
        <v>99</v>
      </c>
      <c r="F3162" s="109" t="str">
        <f>'Terminated loans'!J2352</f>
        <v>GNANY D H K(SL 2514)</v>
      </c>
      <c r="G3162" s="547" t="str">
        <f t="shared" si="1449"/>
        <v>C1</v>
      </c>
      <c r="H3162" s="111">
        <f>'Terminated loans'!L2352</f>
        <v>40704</v>
      </c>
      <c r="I3162" s="111">
        <f>IF(B3162="VELS",'Terminated loans'!M2352,'Terminated loans'!B2352)</f>
        <v>42916</v>
      </c>
      <c r="J3162" s="34">
        <f t="shared" si="1451"/>
        <v>73</v>
      </c>
      <c r="K3162" s="34">
        <f t="shared" si="1433"/>
        <v>114</v>
      </c>
      <c r="L3162" s="34">
        <f t="shared" si="1434"/>
        <v>73</v>
      </c>
      <c r="M3162" s="34">
        <f t="shared" si="1435"/>
        <v>73</v>
      </c>
      <c r="N3162" s="52">
        <f t="shared" si="1436"/>
        <v>73</v>
      </c>
      <c r="O3162" s="352">
        <f>+'Terminated loans'!S2352</f>
        <v>3165055</v>
      </c>
      <c r="P3162" s="112">
        <f>+'Terminated loans'!T2352</f>
        <v>0.03</v>
      </c>
      <c r="Q3162" s="536">
        <f t="shared" si="1450"/>
        <v>8.1500000000000003E-2</v>
      </c>
      <c r="R3162" s="222">
        <f t="shared" si="1452"/>
        <v>47487.531510509354</v>
      </c>
      <c r="S3162" s="36">
        <f t="shared" si="1453"/>
        <v>2726120.614657768</v>
      </c>
      <c r="T3162" s="36">
        <f t="shared" si="1454"/>
        <v>438934.38534223195</v>
      </c>
      <c r="U3162" s="36">
        <f t="shared" si="1455"/>
        <v>740469.18560946034</v>
      </c>
      <c r="V3162" s="36">
        <f t="shared" si="1456"/>
        <v>301534.80026718229</v>
      </c>
      <c r="W3162" s="37">
        <f t="shared" si="1457"/>
        <v>438934.38534227805</v>
      </c>
      <c r="X3162" s="36">
        <f t="shared" si="1458"/>
        <v>438934.38534223195</v>
      </c>
      <c r="Y3162" s="276">
        <f t="shared" si="1459"/>
        <v>438934.38534227805</v>
      </c>
      <c r="Z3162" s="36">
        <f t="shared" si="1460"/>
        <v>740469.18560946034</v>
      </c>
      <c r="AA3162" s="36">
        <f t="shared" si="1461"/>
        <v>301534.80026718229</v>
      </c>
      <c r="AB3162" s="38">
        <f t="shared" si="1432"/>
        <v>4.6100467443466187E-8</v>
      </c>
      <c r="AD3162" s="142">
        <f t="shared" si="1462"/>
        <v>73</v>
      </c>
      <c r="AH3162" s="107"/>
    </row>
    <row r="3163" spans="1:34">
      <c r="A3163" s="533"/>
      <c r="C3163" s="67" t="str">
        <f>'Terminated loans'!F2353</f>
        <v>N</v>
      </c>
      <c r="D3163" s="109">
        <f>'Terminated loans'!H2353</f>
        <v>143991725</v>
      </c>
      <c r="E3163" s="109">
        <f>'Terminated loans'!I2353</f>
        <v>98</v>
      </c>
      <c r="F3163" s="109" t="str">
        <f>'Terminated loans'!J2353</f>
        <v>BHOLAH G</v>
      </c>
      <c r="G3163" s="547" t="str">
        <f t="shared" si="1449"/>
        <v>A2</v>
      </c>
      <c r="H3163" s="111">
        <f>'Terminated loans'!L2353</f>
        <v>40330</v>
      </c>
      <c r="I3163" s="111">
        <f>IF(B3163="VELS",'Terminated loans'!M2353,'Terminated loans'!B2353)</f>
        <v>42887</v>
      </c>
      <c r="J3163" s="34">
        <f t="shared" si="1451"/>
        <v>84</v>
      </c>
      <c r="K3163" s="34">
        <f t="shared" si="1433"/>
        <v>126</v>
      </c>
      <c r="L3163" s="34">
        <f t="shared" si="1434"/>
        <v>60</v>
      </c>
      <c r="M3163" s="34">
        <f t="shared" si="1435"/>
        <v>60</v>
      </c>
      <c r="N3163" s="52">
        <f t="shared" si="1436"/>
        <v>60</v>
      </c>
      <c r="O3163" s="352">
        <f>+'Terminated loans'!S2353</f>
        <v>420640</v>
      </c>
      <c r="P3163" s="112">
        <f>+'Terminated loans'!T2353</f>
        <v>0.05</v>
      </c>
      <c r="Q3163" s="536">
        <f t="shared" si="1450"/>
        <v>0.104</v>
      </c>
      <c r="R3163" s="222">
        <f t="shared" si="1452"/>
        <v>7937.9957200167592</v>
      </c>
      <c r="S3163" s="36">
        <f t="shared" si="1453"/>
        <v>370166.44472140091</v>
      </c>
      <c r="T3163" s="36">
        <f t="shared" si="1454"/>
        <v>50473.555278599088</v>
      </c>
      <c r="U3163" s="36">
        <f t="shared" si="1455"/>
        <v>106113.2984796011</v>
      </c>
      <c r="V3163" s="36">
        <f t="shared" si="1456"/>
        <v>55639.743201005564</v>
      </c>
      <c r="W3163" s="37">
        <f t="shared" si="1457"/>
        <v>50473.555278595537</v>
      </c>
      <c r="X3163" s="36">
        <f t="shared" si="1458"/>
        <v>50473.555278599088</v>
      </c>
      <c r="Y3163" s="276">
        <f t="shared" si="1459"/>
        <v>50473.555278595537</v>
      </c>
      <c r="Z3163" s="36">
        <f t="shared" si="1460"/>
        <v>106113.2984796011</v>
      </c>
      <c r="AA3163" s="36">
        <f t="shared" si="1461"/>
        <v>55639.743201005564</v>
      </c>
      <c r="AB3163" s="38">
        <f t="shared" si="1432"/>
        <v>-3.5506673157215118E-9</v>
      </c>
      <c r="AD3163" s="142">
        <f t="shared" si="1462"/>
        <v>60</v>
      </c>
      <c r="AH3163" s="107"/>
    </row>
    <row r="3164" spans="1:34">
      <c r="A3164" s="533"/>
      <c r="C3164" s="67" t="str">
        <f>'Terminated loans'!F2354</f>
        <v>E</v>
      </c>
      <c r="D3164" s="109">
        <f>'Terminated loans'!H2354</f>
        <v>143993310</v>
      </c>
      <c r="E3164" s="109">
        <f>'Terminated loans'!I2354</f>
        <v>98</v>
      </c>
      <c r="F3164" s="109" t="str">
        <f>'Terminated loans'!J2354</f>
        <v>HOW YIN FAT P</v>
      </c>
      <c r="G3164" s="547" t="str">
        <f t="shared" si="1449"/>
        <v>A2</v>
      </c>
      <c r="H3164" s="111">
        <f>'Terminated loans'!L2354</f>
        <v>40409</v>
      </c>
      <c r="I3164" s="111">
        <f>IF(B3164="VELS",'Terminated loans'!M2354,'Terminated loans'!B2354)</f>
        <v>42916</v>
      </c>
      <c r="J3164" s="34">
        <f t="shared" si="1451"/>
        <v>82</v>
      </c>
      <c r="K3164" s="34">
        <f t="shared" si="1433"/>
        <v>123</v>
      </c>
      <c r="L3164" s="34">
        <f t="shared" si="1434"/>
        <v>60</v>
      </c>
      <c r="M3164" s="34">
        <f t="shared" si="1435"/>
        <v>60</v>
      </c>
      <c r="N3164" s="52">
        <f t="shared" si="1436"/>
        <v>60</v>
      </c>
      <c r="O3164" s="352">
        <f>+'Terminated loans'!S2354</f>
        <v>860820</v>
      </c>
      <c r="P3164" s="112">
        <f>+'Terminated loans'!T2354</f>
        <v>0.05</v>
      </c>
      <c r="Q3164" s="536">
        <f t="shared" si="1450"/>
        <v>0.104</v>
      </c>
      <c r="R3164" s="222">
        <f t="shared" si="1452"/>
        <v>16244.735345437493</v>
      </c>
      <c r="S3164" s="36">
        <f t="shared" si="1453"/>
        <v>757528.24016992294</v>
      </c>
      <c r="T3164" s="36">
        <f t="shared" si="1454"/>
        <v>103291.75983007706</v>
      </c>
      <c r="U3164" s="36">
        <f t="shared" si="1455"/>
        <v>217155.88055631961</v>
      </c>
      <c r="V3164" s="36">
        <f t="shared" si="1456"/>
        <v>113864.12072624953</v>
      </c>
      <c r="W3164" s="37">
        <f t="shared" si="1457"/>
        <v>103291.75983007008</v>
      </c>
      <c r="X3164" s="36">
        <f t="shared" si="1458"/>
        <v>103291.75983007706</v>
      </c>
      <c r="Y3164" s="276">
        <f t="shared" si="1459"/>
        <v>103291.75983007008</v>
      </c>
      <c r="Z3164" s="36">
        <f t="shared" si="1460"/>
        <v>217155.88055631961</v>
      </c>
      <c r="AA3164" s="36">
        <f t="shared" si="1461"/>
        <v>113864.12072624953</v>
      </c>
      <c r="AB3164" s="38">
        <f t="shared" si="1432"/>
        <v>-6.9849193096160889E-9</v>
      </c>
      <c r="AD3164" s="142">
        <f t="shared" si="1462"/>
        <v>60</v>
      </c>
      <c r="AH3164" s="107"/>
    </row>
    <row r="3165" spans="1:34">
      <c r="A3165" s="533"/>
      <c r="C3165" s="67" t="str">
        <f>'Terminated loans'!F2355</f>
        <v>E</v>
      </c>
      <c r="D3165" s="109">
        <f>'Terminated loans'!H2355</f>
        <v>143994430</v>
      </c>
      <c r="E3165" s="109">
        <f>'Terminated loans'!I2355</f>
        <v>98</v>
      </c>
      <c r="F3165" s="109" t="str">
        <f>'Terminated loans'!J2355</f>
        <v>MIGALE M D G</v>
      </c>
      <c r="G3165" s="547" t="str">
        <f t="shared" si="1449"/>
        <v>C2</v>
      </c>
      <c r="H3165" s="111">
        <f>'Terminated loans'!L2355</f>
        <v>40714</v>
      </c>
      <c r="I3165" s="111">
        <f>IF(B3165="VELS",'Terminated loans'!M2355,'Terminated loans'!B2355)</f>
        <v>42916</v>
      </c>
      <c r="J3165" s="34">
        <f t="shared" si="1451"/>
        <v>72</v>
      </c>
      <c r="K3165" s="34">
        <f t="shared" si="1433"/>
        <v>113</v>
      </c>
      <c r="L3165" s="34">
        <f t="shared" si="1434"/>
        <v>60</v>
      </c>
      <c r="M3165" s="34">
        <f t="shared" si="1435"/>
        <v>60</v>
      </c>
      <c r="N3165" s="52">
        <f t="shared" si="1436"/>
        <v>60</v>
      </c>
      <c r="O3165" s="352">
        <f>+'Terminated loans'!S2355</f>
        <v>508475</v>
      </c>
      <c r="P3165" s="112">
        <f>+'Terminated loans'!T2355</f>
        <v>0.05</v>
      </c>
      <c r="Q3165" s="536">
        <f t="shared" si="1450"/>
        <v>9.9000000000000005E-2</v>
      </c>
      <c r="R3165" s="222">
        <f t="shared" si="1452"/>
        <v>9595.5505271384609</v>
      </c>
      <c r="S3165" s="36">
        <f t="shared" si="1453"/>
        <v>452665.70074414369</v>
      </c>
      <c r="T3165" s="36">
        <f t="shared" si="1454"/>
        <v>55809.299255856313</v>
      </c>
      <c r="U3165" s="36">
        <f t="shared" si="1455"/>
        <v>123067.33088417049</v>
      </c>
      <c r="V3165" s="36">
        <f t="shared" si="1456"/>
        <v>67258.031628307654</v>
      </c>
      <c r="W3165" s="37">
        <f t="shared" si="1457"/>
        <v>55809.299255862832</v>
      </c>
      <c r="X3165" s="36">
        <f t="shared" si="1458"/>
        <v>55809.299255856313</v>
      </c>
      <c r="Y3165" s="276">
        <f t="shared" si="1459"/>
        <v>55809.299255862832</v>
      </c>
      <c r="Z3165" s="36">
        <f t="shared" si="1460"/>
        <v>123067.33088417049</v>
      </c>
      <c r="AA3165" s="36">
        <f t="shared" si="1461"/>
        <v>67258.031628307654</v>
      </c>
      <c r="AB3165" s="38">
        <f t="shared" si="1432"/>
        <v>6.5192580223083496E-9</v>
      </c>
      <c r="AD3165" s="142">
        <f t="shared" si="1462"/>
        <v>60</v>
      </c>
      <c r="AH3165" s="107"/>
    </row>
    <row r="3166" spans="1:34">
      <c r="A3166" s="533"/>
      <c r="C3166" s="67" t="str">
        <f>'Terminated loans'!F2356</f>
        <v>N</v>
      </c>
      <c r="D3166" s="109">
        <f>'Terminated loans'!H2356</f>
        <v>143994465</v>
      </c>
      <c r="E3166" s="109">
        <f>'Terminated loans'!I2356</f>
        <v>98</v>
      </c>
      <c r="F3166" s="109" t="str">
        <f>'Terminated loans'!J2356</f>
        <v>NOORMAHAMUD S B</v>
      </c>
      <c r="G3166" s="547" t="str">
        <f t="shared" si="1449"/>
        <v>C2</v>
      </c>
      <c r="H3166" s="111">
        <f>'Terminated loans'!L2356</f>
        <v>40701</v>
      </c>
      <c r="I3166" s="111">
        <f>IF(B3166="VELS",'Terminated loans'!M2356,'Terminated loans'!B2356)</f>
        <v>42887</v>
      </c>
      <c r="J3166" s="34">
        <f t="shared" si="1451"/>
        <v>72</v>
      </c>
      <c r="K3166" s="34">
        <f t="shared" si="1433"/>
        <v>114</v>
      </c>
      <c r="L3166" s="34">
        <f t="shared" si="1434"/>
        <v>60</v>
      </c>
      <c r="M3166" s="34">
        <f t="shared" si="1435"/>
        <v>60</v>
      </c>
      <c r="N3166" s="52">
        <f t="shared" si="1436"/>
        <v>60</v>
      </c>
      <c r="O3166" s="352">
        <f>+'Terminated loans'!S2356</f>
        <v>600506</v>
      </c>
      <c r="P3166" s="112">
        <f>+'Terminated loans'!T2356</f>
        <v>0.05</v>
      </c>
      <c r="Q3166" s="536">
        <f t="shared" si="1450"/>
        <v>9.9000000000000005E-2</v>
      </c>
      <c r="R3166" s="222">
        <f t="shared" si="1452"/>
        <v>11332.289030630431</v>
      </c>
      <c r="S3166" s="36">
        <f t="shared" si="1453"/>
        <v>534595.54410946998</v>
      </c>
      <c r="T3166" s="36">
        <f t="shared" si="1454"/>
        <v>65910.455890530022</v>
      </c>
      <c r="U3166" s="36">
        <f t="shared" si="1455"/>
        <v>145341.79772836354</v>
      </c>
      <c r="V3166" s="36">
        <f t="shared" si="1456"/>
        <v>79431.341837825836</v>
      </c>
      <c r="W3166" s="37">
        <f t="shared" si="1457"/>
        <v>65910.455890537705</v>
      </c>
      <c r="X3166" s="36">
        <f t="shared" si="1458"/>
        <v>65910.455890530022</v>
      </c>
      <c r="Y3166" s="276">
        <f t="shared" si="1459"/>
        <v>65910.455890537705</v>
      </c>
      <c r="Z3166" s="36">
        <f t="shared" si="1460"/>
        <v>145341.79772836354</v>
      </c>
      <c r="AA3166" s="36">
        <f t="shared" si="1461"/>
        <v>79431.341837825836</v>
      </c>
      <c r="AB3166" s="38">
        <f t="shared" si="1432"/>
        <v>7.6834112405776978E-9</v>
      </c>
      <c r="AD3166" s="142">
        <f t="shared" si="1462"/>
        <v>60</v>
      </c>
      <c r="AH3166" s="107"/>
    </row>
    <row r="3167" spans="1:34">
      <c r="A3167" s="533"/>
      <c r="C3167" s="67" t="str">
        <f>'Terminated loans'!F2357</f>
        <v>E</v>
      </c>
      <c r="D3167" s="109">
        <f>'Terminated loans'!H2357</f>
        <v>143996476</v>
      </c>
      <c r="E3167" s="109">
        <f>'Terminated loans'!I2357</f>
        <v>98</v>
      </c>
      <c r="F3167" s="109" t="str">
        <f>'Terminated loans'!J2357</f>
        <v>MUNGROO I</v>
      </c>
      <c r="G3167" s="547" t="str">
        <f t="shared" si="1449"/>
        <v>D2</v>
      </c>
      <c r="H3167" s="111">
        <f>'Terminated loans'!L2357</f>
        <v>41094</v>
      </c>
      <c r="I3167" s="111">
        <f>IF(B3167="VELS",'Terminated loans'!M2357,'Terminated loans'!B2357)</f>
        <v>42916</v>
      </c>
      <c r="J3167" s="34">
        <f t="shared" si="1451"/>
        <v>60</v>
      </c>
      <c r="K3167" s="34">
        <f t="shared" si="1433"/>
        <v>101</v>
      </c>
      <c r="L3167" s="34">
        <f t="shared" si="1434"/>
        <v>60</v>
      </c>
      <c r="M3167" s="34">
        <f t="shared" si="1435"/>
        <v>60</v>
      </c>
      <c r="N3167" s="52">
        <f t="shared" si="1436"/>
        <v>60</v>
      </c>
      <c r="O3167" s="352">
        <f>+'Terminated loans'!S2357</f>
        <v>245408</v>
      </c>
      <c r="P3167" s="112">
        <f>+'Terminated loans'!T2357</f>
        <v>0.05</v>
      </c>
      <c r="Q3167" s="536">
        <f t="shared" si="1450"/>
        <v>9.4E-2</v>
      </c>
      <c r="R3167" s="222">
        <f t="shared" si="1452"/>
        <v>4631.1517061094355</v>
      </c>
      <c r="S3167" s="36">
        <f t="shared" si="1453"/>
        <v>221025.43859529836</v>
      </c>
      <c r="T3167" s="36">
        <f t="shared" si="1454"/>
        <v>24382.561404701642</v>
      </c>
      <c r="U3167" s="36">
        <f t="shared" si="1455"/>
        <v>56843.663771268824</v>
      </c>
      <c r="V3167" s="36">
        <f t="shared" si="1456"/>
        <v>32461.102366566134</v>
      </c>
      <c r="W3167" s="37">
        <f t="shared" si="1457"/>
        <v>24382.56140470269</v>
      </c>
      <c r="X3167" s="36">
        <f t="shared" si="1458"/>
        <v>24382.561404701642</v>
      </c>
      <c r="Y3167" s="276">
        <f t="shared" si="1459"/>
        <v>24382.56140470269</v>
      </c>
      <c r="Z3167" s="36">
        <f t="shared" si="1460"/>
        <v>56843.663771268824</v>
      </c>
      <c r="AA3167" s="36">
        <f t="shared" si="1461"/>
        <v>32461.102366566134</v>
      </c>
      <c r="AB3167" s="38">
        <f t="shared" si="1432"/>
        <v>1.0477378964424133E-9</v>
      </c>
      <c r="AD3167" s="142">
        <f t="shared" si="1462"/>
        <v>60</v>
      </c>
      <c r="AH3167" s="107"/>
    </row>
    <row r="3168" spans="1:34">
      <c r="A3168" s="533"/>
      <c r="C3168" s="67" t="str">
        <f>'Terminated loans'!F2358</f>
        <v>E</v>
      </c>
      <c r="D3168" s="109">
        <f>'Terminated loans'!H2358</f>
        <v>143998231</v>
      </c>
      <c r="E3168" s="109">
        <f>'Terminated loans'!I2358</f>
        <v>99</v>
      </c>
      <c r="F3168" s="109" t="str">
        <f>'Terminated loans'!J2358</f>
        <v>RAMDOYAL J</v>
      </c>
      <c r="G3168" s="547" t="str">
        <f t="shared" si="1449"/>
        <v>D1</v>
      </c>
      <c r="H3168" s="111">
        <f>'Terminated loans'!L2358</f>
        <v>41071</v>
      </c>
      <c r="I3168" s="111">
        <f>IF(B3168="VELS",'Terminated loans'!M2358,'Terminated loans'!B2358)</f>
        <v>42916</v>
      </c>
      <c r="J3168" s="34">
        <f t="shared" si="1451"/>
        <v>61</v>
      </c>
      <c r="K3168" s="34">
        <f t="shared" si="1433"/>
        <v>102</v>
      </c>
      <c r="L3168" s="34">
        <f t="shared" si="1434"/>
        <v>61</v>
      </c>
      <c r="M3168" s="34">
        <f t="shared" si="1435"/>
        <v>61</v>
      </c>
      <c r="N3168" s="52">
        <f t="shared" si="1436"/>
        <v>61</v>
      </c>
      <c r="O3168" s="352">
        <f>+'Terminated loans'!S2358</f>
        <v>220160</v>
      </c>
      <c r="P3168" s="112">
        <f>+'Terminated loans'!T2358</f>
        <v>0.03</v>
      </c>
      <c r="Q3168" s="536">
        <f t="shared" si="1450"/>
        <v>7.6499999999999999E-2</v>
      </c>
      <c r="R3168" s="222">
        <f t="shared" si="1452"/>
        <v>3895.8731641879235</v>
      </c>
      <c r="S3168" s="36">
        <f t="shared" si="1453"/>
        <v>196378.81233198481</v>
      </c>
      <c r="T3168" s="36">
        <f t="shared" si="1454"/>
        <v>23781.187668015191</v>
      </c>
      <c r="U3168" s="36">
        <f t="shared" si="1455"/>
        <v>41269.450683479314</v>
      </c>
      <c r="V3168" s="36">
        <f t="shared" si="1456"/>
        <v>17488.263015463337</v>
      </c>
      <c r="W3168" s="37">
        <f t="shared" si="1457"/>
        <v>23781.187668015977</v>
      </c>
      <c r="X3168" s="36">
        <f t="shared" si="1458"/>
        <v>23781.187668015191</v>
      </c>
      <c r="Y3168" s="276">
        <f t="shared" si="1459"/>
        <v>23781.187668015977</v>
      </c>
      <c r="Z3168" s="36">
        <f t="shared" si="1460"/>
        <v>41269.450683479314</v>
      </c>
      <c r="AA3168" s="36">
        <f t="shared" si="1461"/>
        <v>17488.263015463337</v>
      </c>
      <c r="AB3168" s="38">
        <f t="shared" si="1432"/>
        <v>7.8580342233181E-10</v>
      </c>
      <c r="AD3168" s="142">
        <f t="shared" si="1462"/>
        <v>61</v>
      </c>
      <c r="AH3168" s="107"/>
    </row>
    <row r="3169" spans="1:34">
      <c r="A3169" s="533"/>
      <c r="C3169" s="67" t="str">
        <f>'Terminated loans'!F2359</f>
        <v>N</v>
      </c>
      <c r="D3169" s="109">
        <f>'Terminated loans'!H2359</f>
        <v>143998843</v>
      </c>
      <c r="E3169" s="109">
        <f>'Terminated loans'!I2359</f>
        <v>98</v>
      </c>
      <c r="F3169" s="109" t="str">
        <f>'Terminated loans'!J2359</f>
        <v>JOGHEE A</v>
      </c>
      <c r="G3169" s="547" t="str">
        <f t="shared" si="1449"/>
        <v>D2</v>
      </c>
      <c r="H3169" s="111">
        <f>'Terminated loans'!L2359</f>
        <v>41064</v>
      </c>
      <c r="I3169" s="111">
        <f>IF(B3169="VELS",'Terminated loans'!M2359,'Terminated loans'!B2359)</f>
        <v>42887</v>
      </c>
      <c r="J3169" s="34">
        <f t="shared" si="1451"/>
        <v>60</v>
      </c>
      <c r="K3169" s="34">
        <f t="shared" si="1433"/>
        <v>102</v>
      </c>
      <c r="L3169" s="34">
        <f t="shared" si="1434"/>
        <v>60</v>
      </c>
      <c r="M3169" s="34">
        <f t="shared" si="1435"/>
        <v>60</v>
      </c>
      <c r="N3169" s="52">
        <f t="shared" si="1436"/>
        <v>60</v>
      </c>
      <c r="O3169" s="352">
        <f>+'Terminated loans'!S2359</f>
        <v>126044</v>
      </c>
      <c r="P3169" s="112">
        <f>+'Terminated loans'!T2359</f>
        <v>0.05</v>
      </c>
      <c r="Q3169" s="536">
        <f t="shared" si="1450"/>
        <v>9.4E-2</v>
      </c>
      <c r="R3169" s="222">
        <f t="shared" si="1452"/>
        <v>2378.6057734257142</v>
      </c>
      <c r="S3169" s="36">
        <f t="shared" si="1453"/>
        <v>113520.87292307417</v>
      </c>
      <c r="T3169" s="36">
        <f t="shared" si="1454"/>
        <v>12523.127076925826</v>
      </c>
      <c r="U3169" s="36">
        <f t="shared" si="1455"/>
        <v>29195.473482469213</v>
      </c>
      <c r="V3169" s="36">
        <f t="shared" si="1456"/>
        <v>16672.346405542863</v>
      </c>
      <c r="W3169" s="37">
        <f t="shared" si="1457"/>
        <v>12523.12707692635</v>
      </c>
      <c r="X3169" s="36">
        <f t="shared" si="1458"/>
        <v>12523.127076925826</v>
      </c>
      <c r="Y3169" s="276">
        <f t="shared" si="1459"/>
        <v>12523.12707692635</v>
      </c>
      <c r="Z3169" s="36">
        <f t="shared" si="1460"/>
        <v>29195.473482469213</v>
      </c>
      <c r="AA3169" s="36">
        <f t="shared" si="1461"/>
        <v>16672.346405542863</v>
      </c>
      <c r="AB3169" s="38">
        <f t="shared" si="1432"/>
        <v>5.2386894822120667E-10</v>
      </c>
      <c r="AD3169" s="142">
        <f t="shared" si="1462"/>
        <v>60</v>
      </c>
      <c r="AH3169" s="107"/>
    </row>
    <row r="3170" spans="1:34">
      <c r="A3170" s="533"/>
      <c r="C3170" s="67" t="str">
        <f>'Terminated loans'!F2360</f>
        <v>E</v>
      </c>
      <c r="D3170" s="109">
        <f>'Terminated loans'!H2360</f>
        <v>143999122</v>
      </c>
      <c r="E3170" s="109">
        <f>'Terminated loans'!I2360</f>
        <v>98</v>
      </c>
      <c r="F3170" s="109" t="str">
        <f>'Terminated loans'!J2360</f>
        <v>BURRUTH K</v>
      </c>
      <c r="G3170" s="547" t="str">
        <f t="shared" si="1449"/>
        <v>D2</v>
      </c>
      <c r="H3170" s="111">
        <f>'Terminated loans'!L2360</f>
        <v>41206</v>
      </c>
      <c r="I3170" s="111">
        <f>IF(B3170="VELS",'Terminated loans'!M2360,'Terminated loans'!B2360)</f>
        <v>42916</v>
      </c>
      <c r="J3170" s="34">
        <f t="shared" si="1451"/>
        <v>56</v>
      </c>
      <c r="K3170" s="34">
        <f t="shared" si="1433"/>
        <v>97</v>
      </c>
      <c r="L3170" s="34">
        <f t="shared" si="1434"/>
        <v>56</v>
      </c>
      <c r="M3170" s="34">
        <f t="shared" si="1435"/>
        <v>56</v>
      </c>
      <c r="N3170" s="52">
        <f t="shared" si="1436"/>
        <v>56</v>
      </c>
      <c r="O3170" s="352">
        <f>+'Terminated loans'!S2360</f>
        <v>597593</v>
      </c>
      <c r="P3170" s="112">
        <f>+'Terminated loans'!T2360</f>
        <v>0.05</v>
      </c>
      <c r="Q3170" s="536">
        <f t="shared" si="1450"/>
        <v>9.4E-2</v>
      </c>
      <c r="R3170" s="222">
        <f t="shared" si="1452"/>
        <v>11986.77737219488</v>
      </c>
      <c r="S3170" s="36">
        <f t="shared" si="1453"/>
        <v>541702.00291623978</v>
      </c>
      <c r="T3170" s="36">
        <f t="shared" si="1454"/>
        <v>55890.997083760216</v>
      </c>
      <c r="U3170" s="36">
        <f t="shared" si="1455"/>
        <v>129557.52992667584</v>
      </c>
      <c r="V3170" s="36">
        <f t="shared" si="1456"/>
        <v>73666.532842913293</v>
      </c>
      <c r="W3170" s="37">
        <f t="shared" si="1457"/>
        <v>55890.997083762544</v>
      </c>
      <c r="X3170" s="36">
        <f t="shared" si="1458"/>
        <v>55890.997083760216</v>
      </c>
      <c r="Y3170" s="276">
        <f t="shared" si="1459"/>
        <v>55890.997083762544</v>
      </c>
      <c r="Z3170" s="36">
        <f t="shared" si="1460"/>
        <v>129557.52992667584</v>
      </c>
      <c r="AA3170" s="36">
        <f t="shared" si="1461"/>
        <v>73666.532842913293</v>
      </c>
      <c r="AB3170" s="38">
        <f t="shared" si="1432"/>
        <v>2.3283064365386963E-9</v>
      </c>
      <c r="AD3170" s="142">
        <f t="shared" si="1462"/>
        <v>56</v>
      </c>
      <c r="AH3170" s="107"/>
    </row>
    <row r="3171" spans="1:34">
      <c r="A3171" s="533"/>
      <c r="C3171" s="67" t="str">
        <f>'Terminated loans'!F2361</f>
        <v>E</v>
      </c>
      <c r="D3171" s="109">
        <f>'Terminated loans'!H2361</f>
        <v>143999742</v>
      </c>
      <c r="E3171" s="109">
        <f>'Terminated loans'!I2361</f>
        <v>98</v>
      </c>
      <c r="F3171" s="109" t="str">
        <f>'Terminated loans'!J2361</f>
        <v>TAKA P</v>
      </c>
      <c r="G3171" s="547" t="str">
        <f t="shared" si="1449"/>
        <v>D2</v>
      </c>
      <c r="H3171" s="111">
        <f>'Terminated loans'!L2361</f>
        <v>41312</v>
      </c>
      <c r="I3171" s="111">
        <f>IF(B3171="VELS",'Terminated loans'!M2361,'Terminated loans'!B2361)</f>
        <v>42916</v>
      </c>
      <c r="J3171" s="34">
        <f t="shared" si="1451"/>
        <v>53</v>
      </c>
      <c r="K3171" s="34">
        <f t="shared" si="1433"/>
        <v>94</v>
      </c>
      <c r="L3171" s="34">
        <f t="shared" si="1434"/>
        <v>53</v>
      </c>
      <c r="M3171" s="34">
        <f t="shared" si="1435"/>
        <v>53</v>
      </c>
      <c r="N3171" s="52">
        <f t="shared" si="1436"/>
        <v>53</v>
      </c>
      <c r="O3171" s="352">
        <f>+'Terminated loans'!S2361</f>
        <v>200833</v>
      </c>
      <c r="P3171" s="112">
        <f>+'Terminated loans'!T2361</f>
        <v>0.05</v>
      </c>
      <c r="Q3171" s="536">
        <f t="shared" si="1450"/>
        <v>9.4E-2</v>
      </c>
      <c r="R3171" s="222">
        <f t="shared" si="1452"/>
        <v>4230.947981515983</v>
      </c>
      <c r="S3171" s="36">
        <f t="shared" si="1453"/>
        <v>182939.47310227039</v>
      </c>
      <c r="T3171" s="36">
        <f t="shared" si="1454"/>
        <v>17893.526897729607</v>
      </c>
      <c r="U3171" s="36">
        <f t="shared" si="1455"/>
        <v>41300.769918077596</v>
      </c>
      <c r="V3171" s="36">
        <f t="shared" si="1456"/>
        <v>23407.243020347087</v>
      </c>
      <c r="W3171" s="37">
        <f t="shared" si="1457"/>
        <v>17893.52689773051</v>
      </c>
      <c r="X3171" s="36">
        <f t="shared" si="1458"/>
        <v>17893.526897729607</v>
      </c>
      <c r="Y3171" s="276">
        <f t="shared" si="1459"/>
        <v>17893.52689773051</v>
      </c>
      <c r="Z3171" s="36">
        <f t="shared" si="1460"/>
        <v>41300.769918077596</v>
      </c>
      <c r="AA3171" s="36">
        <f t="shared" si="1461"/>
        <v>23407.243020347087</v>
      </c>
      <c r="AB3171" s="38">
        <f t="shared" si="1432"/>
        <v>9.0221874415874481E-10</v>
      </c>
      <c r="AD3171" s="142">
        <f t="shared" si="1462"/>
        <v>53</v>
      </c>
      <c r="AH3171" s="107"/>
    </row>
    <row r="3172" spans="1:34">
      <c r="A3172" s="533"/>
      <c r="C3172" s="67" t="str">
        <f>'Terminated loans'!F2362</f>
        <v>E</v>
      </c>
      <c r="D3172" s="109">
        <f>'Terminated loans'!H2362</f>
        <v>143986780</v>
      </c>
      <c r="E3172" s="109">
        <f>'Terminated loans'!I2362</f>
        <v>98</v>
      </c>
      <c r="F3172" s="109" t="str">
        <f>'Terminated loans'!J2362</f>
        <v>BERNARD G J P</v>
      </c>
      <c r="G3172" s="547" t="str">
        <f t="shared" si="1449"/>
        <v>F2</v>
      </c>
      <c r="H3172" s="111">
        <f>'Terminated loans'!L2362</f>
        <v>42377</v>
      </c>
      <c r="I3172" s="111">
        <f>IF(B3172="VELS",'Terminated loans'!M2362,'Terminated loans'!B2362)</f>
        <v>42916</v>
      </c>
      <c r="J3172" s="34">
        <f t="shared" si="1451"/>
        <v>18</v>
      </c>
      <c r="K3172" s="34">
        <f t="shared" si="1433"/>
        <v>59</v>
      </c>
      <c r="L3172" s="34">
        <f t="shared" si="1434"/>
        <v>18</v>
      </c>
      <c r="M3172" s="34">
        <f t="shared" si="1435"/>
        <v>18</v>
      </c>
      <c r="N3172" s="52">
        <f t="shared" si="1436"/>
        <v>18</v>
      </c>
      <c r="O3172" s="352">
        <f>+'Terminated loans'!S2362</f>
        <v>190871</v>
      </c>
      <c r="P3172" s="112">
        <f>+'Terminated loans'!T2362</f>
        <v>0.05</v>
      </c>
      <c r="Q3172" s="536">
        <f t="shared" si="1450"/>
        <v>8.8999999999999996E-2</v>
      </c>
      <c r="R3172" s="222">
        <f t="shared" si="1452"/>
        <v>11028.628411745047</v>
      </c>
      <c r="S3172" s="36">
        <f t="shared" si="1453"/>
        <v>185193.76165669839</v>
      </c>
      <c r="T3172" s="36">
        <f t="shared" si="1454"/>
        <v>5677.2383433016075</v>
      </c>
      <c r="U3172" s="36">
        <f t="shared" si="1455"/>
        <v>13321.549754711858</v>
      </c>
      <c r="V3172" s="36">
        <f t="shared" si="1456"/>
        <v>7644.3114114108612</v>
      </c>
      <c r="W3172" s="37">
        <f t="shared" si="1457"/>
        <v>5677.2383433009963</v>
      </c>
      <c r="X3172" s="36">
        <f t="shared" si="1458"/>
        <v>5677.2383433016075</v>
      </c>
      <c r="Y3172" s="276">
        <f t="shared" si="1459"/>
        <v>5677.2383433009963</v>
      </c>
      <c r="Z3172" s="36">
        <f t="shared" si="1460"/>
        <v>13321.549754711858</v>
      </c>
      <c r="AA3172" s="36">
        <f t="shared" si="1461"/>
        <v>7644.3114114108612</v>
      </c>
      <c r="AB3172" s="38">
        <f t="shared" si="1432"/>
        <v>-6.1118043959140778E-10</v>
      </c>
      <c r="AD3172" s="142">
        <f t="shared" si="1462"/>
        <v>18</v>
      </c>
      <c r="AH3172" s="107"/>
    </row>
    <row r="3173" spans="1:34">
      <c r="A3173" s="533"/>
      <c r="C3173" s="67" t="str">
        <f>'Terminated loans'!F2363</f>
        <v>E</v>
      </c>
      <c r="D3173" s="109">
        <f>'Terminated loans'!H2363</f>
        <v>143987876</v>
      </c>
      <c r="E3173" s="109">
        <f>'Terminated loans'!I2363</f>
        <v>98</v>
      </c>
      <c r="F3173" s="109" t="str">
        <f>'Terminated loans'!J2363</f>
        <v>SEECHURN-LUCHMUN K</v>
      </c>
      <c r="G3173" s="547" t="str">
        <f t="shared" si="1449"/>
        <v>G2</v>
      </c>
      <c r="H3173" s="111">
        <f>'Terminated loans'!L2363</f>
        <v>42794</v>
      </c>
      <c r="I3173" s="111">
        <f>IF(B3173="VELS",'Terminated loans'!M2363,'Terminated loans'!B2363)</f>
        <v>42916</v>
      </c>
      <c r="J3173" s="34">
        <f t="shared" si="1451"/>
        <v>4</v>
      </c>
      <c r="K3173" s="34">
        <f t="shared" si="1433"/>
        <v>45</v>
      </c>
      <c r="L3173" s="34">
        <f t="shared" si="1434"/>
        <v>4</v>
      </c>
      <c r="M3173" s="34">
        <f t="shared" si="1435"/>
        <v>4</v>
      </c>
      <c r="N3173" s="52">
        <f t="shared" si="1436"/>
        <v>4</v>
      </c>
      <c r="O3173" s="352">
        <f>+'Terminated loans'!S2363</f>
        <v>135191</v>
      </c>
      <c r="P3173" s="112">
        <f>+'Terminated loans'!T2363</f>
        <v>0.05</v>
      </c>
      <c r="Q3173" s="536">
        <f t="shared" si="1450"/>
        <v>8.5000000000000006E-2</v>
      </c>
      <c r="R3173" s="222">
        <f t="shared" si="1452"/>
        <v>34150.541826557848</v>
      </c>
      <c r="S3173" s="36">
        <f t="shared" si="1453"/>
        <v>134217.01968300855</v>
      </c>
      <c r="T3173" s="36">
        <f t="shared" si="1454"/>
        <v>973.98031699145213</v>
      </c>
      <c r="U3173" s="36">
        <f t="shared" si="1455"/>
        <v>2385.1476232232235</v>
      </c>
      <c r="V3173" s="36">
        <f t="shared" si="1456"/>
        <v>1411.167306231393</v>
      </c>
      <c r="W3173" s="37">
        <f t="shared" si="1457"/>
        <v>973.98031699183048</v>
      </c>
      <c r="X3173" s="36">
        <f t="shared" si="1458"/>
        <v>973.98031699145213</v>
      </c>
      <c r="Y3173" s="276">
        <f t="shared" si="1459"/>
        <v>973.98031699183048</v>
      </c>
      <c r="Z3173" s="36">
        <f t="shared" si="1460"/>
        <v>2385.1476232232235</v>
      </c>
      <c r="AA3173" s="36">
        <f t="shared" si="1461"/>
        <v>1411.167306231393</v>
      </c>
      <c r="AB3173" s="38">
        <f t="shared" si="1432"/>
        <v>3.7834979593753815E-10</v>
      </c>
      <c r="AD3173" s="142">
        <f t="shared" si="1462"/>
        <v>4</v>
      </c>
      <c r="AH3173" s="107"/>
    </row>
    <row r="3174" spans="1:34">
      <c r="A3174" s="533"/>
      <c r="C3174" s="67" t="str">
        <f>'Terminated loans'!F2364</f>
        <v>E</v>
      </c>
      <c r="D3174" s="109">
        <f>'Terminated loans'!H2364</f>
        <v>143022536</v>
      </c>
      <c r="E3174" s="109">
        <f>'Terminated loans'!I2364</f>
        <v>99</v>
      </c>
      <c r="F3174" s="109" t="str">
        <f>'Terminated loans'!J2364</f>
        <v>SOOKAHET A/C</v>
      </c>
      <c r="G3174" s="547" t="str">
        <f t="shared" si="1449"/>
        <v>A1</v>
      </c>
      <c r="H3174" s="111">
        <f>'Terminated loans'!L2364</f>
        <v>39066</v>
      </c>
      <c r="I3174" s="111">
        <f>IF(B3174="VELS",'Terminated loans'!M2364,'Terminated loans'!B2364)</f>
        <v>42947</v>
      </c>
      <c r="J3174" s="34">
        <f t="shared" ref="J3174:J3187" si="1463">ROUND((I3174-H3174)/365*12,0)</f>
        <v>128</v>
      </c>
      <c r="K3174" s="34">
        <f t="shared" si="1433"/>
        <v>168</v>
      </c>
      <c r="L3174" s="34">
        <f t="shared" si="1434"/>
        <v>128</v>
      </c>
      <c r="M3174" s="34">
        <f t="shared" si="1435"/>
        <v>128</v>
      </c>
      <c r="N3174" s="52">
        <f t="shared" si="1436"/>
        <v>128</v>
      </c>
      <c r="O3174" s="352">
        <f>+'Terminated loans'!S2364</f>
        <v>250064</v>
      </c>
      <c r="P3174" s="112">
        <f>+'Terminated loans'!T2364</f>
        <v>0.03</v>
      </c>
      <c r="Q3174" s="536">
        <f t="shared" si="1450"/>
        <v>8.6499999999999994E-2</v>
      </c>
      <c r="R3174" s="222">
        <f t="shared" ref="R3174:R3187" si="1464">PMT(P3174/12,L3174,-O3174,0,0)</f>
        <v>2285.2678677577233</v>
      </c>
      <c r="S3174" s="36">
        <f t="shared" ref="S3174:S3187" si="1465">(-PV(Q3174/12,L3174,R3174,0,0))</f>
        <v>190607.08883153289</v>
      </c>
      <c r="T3174" s="36">
        <f t="shared" ref="T3174:T3187" si="1466">O3174-S3174</f>
        <v>59456.911168467108</v>
      </c>
      <c r="U3174" s="36">
        <f t="shared" ref="U3174:U3187" si="1467">-IF(OR(Q3174="",Q3174=0),0,(CUMIPMT(Q3174/12,L3174,S3174,1,M3174,0)))</f>
        <v>101907.19824145371</v>
      </c>
      <c r="V3174" s="36">
        <f t="shared" ref="V3174:V3187" si="1468">-IF(OR(P3174="",P3174=0),0,(CUMIPMT(P3174/12,L3174,O3174,1,M3174,0)))</f>
        <v>42450.287072988547</v>
      </c>
      <c r="W3174" s="37">
        <f t="shared" ref="W3174:W3187" si="1469">IF(ISERROR(U3174-V3174),0,U3174-V3174)</f>
        <v>59456.911168465158</v>
      </c>
      <c r="X3174" s="36">
        <f t="shared" ref="X3174:X3187" si="1470">IF(C3174="O",T3174/AD3174*N3174,T3174)</f>
        <v>59456.911168467108</v>
      </c>
      <c r="Y3174" s="276">
        <f t="shared" ref="Y3174:Y3187" si="1471">W3174</f>
        <v>59456.911168465158</v>
      </c>
      <c r="Z3174" s="36">
        <f t="shared" ref="Z3174:Z3187" si="1472">-IF(OR(Q3174="",Q3174=0),0,(CUMIPMT(Q3174/12,L3174,S3174,1,L3174,0)))</f>
        <v>101907.19824145371</v>
      </c>
      <c r="AA3174" s="36">
        <f t="shared" ref="AA3174:AA3187" si="1473">-IF(OR(P3174="",P3174=0),0,(CUMIPMT(P3174/12,L3174,O3174,1,L3174,0)))</f>
        <v>42450.287072988547</v>
      </c>
      <c r="AB3174" s="38">
        <f t="shared" ref="AB3174:AB3237" si="1474">IF(ISERROR(Z3174-AA3174-T3174),"CHECK",Z3174-AA3174-T3174)</f>
        <v>-1.9499566406011581E-9</v>
      </c>
      <c r="AD3174" s="142">
        <f t="shared" ref="AD3174:AD3187" si="1475">IF(L3174&gt;$J$2,$J$2,L3174)</f>
        <v>128</v>
      </c>
      <c r="AH3174" s="107"/>
    </row>
    <row r="3175" spans="1:34">
      <c r="A3175" s="533"/>
      <c r="C3175" s="67" t="str">
        <f>'Terminated loans'!F2365</f>
        <v>E</v>
      </c>
      <c r="D3175" s="109">
        <f>'Terminated loans'!H2365</f>
        <v>143025411</v>
      </c>
      <c r="E3175" s="109">
        <f>'Terminated loans'!I2365</f>
        <v>99</v>
      </c>
      <c r="F3175" s="109" t="str">
        <f>'Terminated loans'!J2365</f>
        <v>NANDOO T</v>
      </c>
      <c r="G3175" s="547" t="str">
        <f t="shared" si="1449"/>
        <v>A1</v>
      </c>
      <c r="H3175" s="111">
        <f>'Terminated loans'!L2365</f>
        <v>38551</v>
      </c>
      <c r="I3175" s="111">
        <f>IF(B3175="VELS",'Terminated loans'!M2365,'Terminated loans'!B2365)</f>
        <v>42947</v>
      </c>
      <c r="J3175" s="34">
        <f t="shared" si="1463"/>
        <v>145</v>
      </c>
      <c r="K3175" s="34">
        <f t="shared" si="1433"/>
        <v>185</v>
      </c>
      <c r="L3175" s="34">
        <f t="shared" si="1434"/>
        <v>145</v>
      </c>
      <c r="M3175" s="34">
        <f t="shared" si="1435"/>
        <v>145</v>
      </c>
      <c r="N3175" s="52">
        <f t="shared" si="1436"/>
        <v>145</v>
      </c>
      <c r="O3175" s="352">
        <f>+'Terminated loans'!S2365</f>
        <v>210908</v>
      </c>
      <c r="P3175" s="112">
        <f>+'Terminated loans'!T2365</f>
        <v>0.03</v>
      </c>
      <c r="Q3175" s="536">
        <f t="shared" si="1450"/>
        <v>8.6499999999999994E-2</v>
      </c>
      <c r="R3175" s="222">
        <f t="shared" si="1464"/>
        <v>1735.8637726019742</v>
      </c>
      <c r="S3175" s="36">
        <f t="shared" si="1465"/>
        <v>155820.93695038054</v>
      </c>
      <c r="T3175" s="36">
        <f t="shared" si="1466"/>
        <v>55087.063049619464</v>
      </c>
      <c r="U3175" s="36">
        <f t="shared" si="1467"/>
        <v>95879.310076904134</v>
      </c>
      <c r="V3175" s="36">
        <f t="shared" si="1468"/>
        <v>40792.247027286241</v>
      </c>
      <c r="W3175" s="37">
        <f t="shared" si="1469"/>
        <v>55087.063049617893</v>
      </c>
      <c r="X3175" s="36">
        <f t="shared" si="1470"/>
        <v>55087.063049619464</v>
      </c>
      <c r="Y3175" s="276">
        <f t="shared" si="1471"/>
        <v>55087.063049617893</v>
      </c>
      <c r="Z3175" s="36">
        <f t="shared" si="1472"/>
        <v>95879.310076904134</v>
      </c>
      <c r="AA3175" s="36">
        <f t="shared" si="1473"/>
        <v>40792.247027286241</v>
      </c>
      <c r="AB3175" s="38">
        <f t="shared" si="1474"/>
        <v>-1.57160684466362E-9</v>
      </c>
      <c r="AD3175" s="142">
        <f t="shared" si="1475"/>
        <v>145</v>
      </c>
      <c r="AH3175" s="107"/>
    </row>
    <row r="3176" spans="1:34">
      <c r="A3176" s="533"/>
      <c r="C3176" s="67" t="str">
        <f>'Terminated loans'!F2366</f>
        <v>E</v>
      </c>
      <c r="D3176" s="109">
        <f>'Terminated loans'!H2366</f>
        <v>143980642</v>
      </c>
      <c r="E3176" s="109">
        <f>'Terminated loans'!I2366</f>
        <v>98</v>
      </c>
      <c r="F3176" s="109" t="str">
        <f>'Terminated loans'!J2366</f>
        <v>SOOKAHET L A R</v>
      </c>
      <c r="G3176" s="547" t="str">
        <f t="shared" si="1449"/>
        <v>D2</v>
      </c>
      <c r="H3176" s="111">
        <f>'Terminated loans'!L2366</f>
        <v>41213</v>
      </c>
      <c r="I3176" s="111">
        <f>IF(B3176="VELS",'Terminated loans'!M2366,'Terminated loans'!B2366)</f>
        <v>42947</v>
      </c>
      <c r="J3176" s="34">
        <f t="shared" si="1463"/>
        <v>57</v>
      </c>
      <c r="K3176" s="34">
        <f t="shared" ref="K3176:K3239" si="1476">ROUND(($I$35-H3176)/365*12,0)</f>
        <v>97</v>
      </c>
      <c r="L3176" s="34">
        <f t="shared" ref="L3176:L3239" si="1477">IF(B3176="VELS",J3176,IF(J3176&gt;(IF(OR(E3176=4,E3176=99),$J$3,IF(E3176=97,$J$6,IF(E3176=98,$J$5,"Check")))),(IF(OR(E3176=4,E3176=99),$J$3,IF(E3176=97,$J$6,IF(E3176=98,$J$5,"Check")))),J3176))</f>
        <v>57</v>
      </c>
      <c r="M3176" s="34">
        <f t="shared" ref="M3176:M3239" si="1478">IF(K3176&gt;L3176,L3176,K3176)</f>
        <v>57</v>
      </c>
      <c r="N3176" s="52">
        <f t="shared" si="1436"/>
        <v>57</v>
      </c>
      <c r="O3176" s="352">
        <f>+'Terminated loans'!S2366</f>
        <v>254401</v>
      </c>
      <c r="P3176" s="112">
        <f>+'Terminated loans'!T2366</f>
        <v>0.05</v>
      </c>
      <c r="Q3176" s="536">
        <f t="shared" si="1450"/>
        <v>9.4E-2</v>
      </c>
      <c r="R3176" s="222">
        <f t="shared" si="1464"/>
        <v>5023.3854499302133</v>
      </c>
      <c r="S3176" s="36">
        <f t="shared" si="1465"/>
        <v>230234.85361012374</v>
      </c>
      <c r="T3176" s="36">
        <f t="shared" si="1466"/>
        <v>24166.146389876259</v>
      </c>
      <c r="U3176" s="36">
        <f t="shared" si="1467"/>
        <v>56098.117035899457</v>
      </c>
      <c r="V3176" s="36">
        <f t="shared" si="1468"/>
        <v>31931.97064602215</v>
      </c>
      <c r="W3176" s="37">
        <f t="shared" si="1469"/>
        <v>24166.146389877307</v>
      </c>
      <c r="X3176" s="36">
        <f t="shared" si="1470"/>
        <v>24166.146389876259</v>
      </c>
      <c r="Y3176" s="276">
        <f t="shared" si="1471"/>
        <v>24166.146389877307</v>
      </c>
      <c r="Z3176" s="36">
        <f t="shared" si="1472"/>
        <v>56098.117035899457</v>
      </c>
      <c r="AA3176" s="36">
        <f t="shared" si="1473"/>
        <v>31931.97064602215</v>
      </c>
      <c r="AB3176" s="38">
        <f t="shared" si="1474"/>
        <v>1.0477378964424133E-9</v>
      </c>
      <c r="AD3176" s="142">
        <f t="shared" si="1475"/>
        <v>57</v>
      </c>
      <c r="AH3176" s="107"/>
    </row>
    <row r="3177" spans="1:34">
      <c r="A3177" s="533"/>
      <c r="C3177" s="67" t="str">
        <f>'Terminated loans'!F2367</f>
        <v>E</v>
      </c>
      <c r="D3177" s="109">
        <f>'Terminated loans'!H2367</f>
        <v>143980812</v>
      </c>
      <c r="E3177" s="109">
        <f>'Terminated loans'!I2367</f>
        <v>98</v>
      </c>
      <c r="F3177" s="109" t="str">
        <f>'Terminated loans'!J2367</f>
        <v>GUNGAH V</v>
      </c>
      <c r="G3177" s="547" t="str">
        <f t="shared" si="1449"/>
        <v>D2</v>
      </c>
      <c r="H3177" s="111">
        <f>'Terminated loans'!L2367</f>
        <v>41402</v>
      </c>
      <c r="I3177" s="111">
        <f>IF(B3177="VELS",'Terminated loans'!M2367,'Terminated loans'!B2367)</f>
        <v>42947</v>
      </c>
      <c r="J3177" s="34">
        <f t="shared" si="1463"/>
        <v>51</v>
      </c>
      <c r="K3177" s="34">
        <f t="shared" si="1476"/>
        <v>91</v>
      </c>
      <c r="L3177" s="34">
        <f t="shared" si="1477"/>
        <v>51</v>
      </c>
      <c r="M3177" s="34">
        <f t="shared" si="1478"/>
        <v>51</v>
      </c>
      <c r="N3177" s="52">
        <f t="shared" si="1436"/>
        <v>51</v>
      </c>
      <c r="O3177" s="352">
        <f>+'Terminated loans'!S2367</f>
        <v>200499</v>
      </c>
      <c r="P3177" s="112">
        <f>+'Terminated loans'!T2367</f>
        <v>0.05</v>
      </c>
      <c r="Q3177" s="536">
        <f t="shared" si="1450"/>
        <v>9.4E-2</v>
      </c>
      <c r="R3177" s="222">
        <f t="shared" si="1464"/>
        <v>4371.9958091630097</v>
      </c>
      <c r="S3177" s="36">
        <f t="shared" si="1465"/>
        <v>183233.11569238317</v>
      </c>
      <c r="T3177" s="36">
        <f t="shared" si="1466"/>
        <v>17265.884307616827</v>
      </c>
      <c r="U3177" s="36">
        <f t="shared" si="1467"/>
        <v>39738.670574931166</v>
      </c>
      <c r="V3177" s="36">
        <f t="shared" si="1468"/>
        <v>22472.786267313495</v>
      </c>
      <c r="W3177" s="37">
        <f t="shared" si="1469"/>
        <v>17265.884307617671</v>
      </c>
      <c r="X3177" s="36">
        <f t="shared" si="1470"/>
        <v>17265.884307616827</v>
      </c>
      <c r="Y3177" s="276">
        <f t="shared" si="1471"/>
        <v>17265.884307617671</v>
      </c>
      <c r="Z3177" s="36">
        <f t="shared" si="1472"/>
        <v>39738.670574931166</v>
      </c>
      <c r="AA3177" s="36">
        <f t="shared" si="1473"/>
        <v>22472.786267313495</v>
      </c>
      <c r="AB3177" s="38">
        <f t="shared" si="1474"/>
        <v>8.440110832452774E-10</v>
      </c>
      <c r="AD3177" s="142">
        <f t="shared" si="1475"/>
        <v>51</v>
      </c>
      <c r="AH3177" s="107"/>
    </row>
    <row r="3178" spans="1:34">
      <c r="A3178" s="533"/>
      <c r="C3178" s="67" t="str">
        <f>'Terminated loans'!F2368</f>
        <v>E</v>
      </c>
      <c r="D3178" s="109">
        <f>'Terminated loans'!H2368</f>
        <v>143981517</v>
      </c>
      <c r="E3178" s="109">
        <f>'Terminated loans'!I2368</f>
        <v>98</v>
      </c>
      <c r="F3178" s="109" t="str">
        <f>'Terminated loans'!J2368</f>
        <v>YAGAMBRON D</v>
      </c>
      <c r="G3178" s="547" t="str">
        <f t="shared" si="1449"/>
        <v>D2</v>
      </c>
      <c r="H3178" s="111">
        <f>'Terminated loans'!L2368</f>
        <v>41411</v>
      </c>
      <c r="I3178" s="111">
        <f>IF(B3178="VELS",'Terminated loans'!M2368,'Terminated loans'!B2368)</f>
        <v>42947</v>
      </c>
      <c r="J3178" s="34">
        <f t="shared" si="1463"/>
        <v>50</v>
      </c>
      <c r="K3178" s="34">
        <f t="shared" si="1476"/>
        <v>91</v>
      </c>
      <c r="L3178" s="34">
        <f t="shared" si="1477"/>
        <v>50</v>
      </c>
      <c r="M3178" s="34">
        <f t="shared" si="1478"/>
        <v>50</v>
      </c>
      <c r="N3178" s="52">
        <f t="shared" si="1436"/>
        <v>50</v>
      </c>
      <c r="O3178" s="352">
        <f>+'Terminated loans'!S2368</f>
        <v>212944</v>
      </c>
      <c r="P3178" s="112">
        <f>+'Terminated loans'!T2368</f>
        <v>0.05</v>
      </c>
      <c r="Q3178" s="536">
        <f t="shared" si="1450"/>
        <v>9.4E-2</v>
      </c>
      <c r="R3178" s="222">
        <f t="shared" si="1464"/>
        <v>4726.7407215445628</v>
      </c>
      <c r="S3178" s="36">
        <f t="shared" si="1465"/>
        <v>194925.7479306263</v>
      </c>
      <c r="T3178" s="36">
        <f t="shared" si="1466"/>
        <v>18018.252069373702</v>
      </c>
      <c r="U3178" s="36">
        <f t="shared" si="1467"/>
        <v>41411.288146602717</v>
      </c>
      <c r="V3178" s="36">
        <f t="shared" si="1468"/>
        <v>23393.036077228113</v>
      </c>
      <c r="W3178" s="37">
        <f t="shared" si="1469"/>
        <v>18018.252069374605</v>
      </c>
      <c r="X3178" s="36">
        <f t="shared" si="1470"/>
        <v>18018.252069373702</v>
      </c>
      <c r="Y3178" s="276">
        <f t="shared" si="1471"/>
        <v>18018.252069374605</v>
      </c>
      <c r="Z3178" s="36">
        <f t="shared" si="1472"/>
        <v>41411.288146602717</v>
      </c>
      <c r="AA3178" s="36">
        <f t="shared" si="1473"/>
        <v>23393.036077228113</v>
      </c>
      <c r="AB3178" s="38">
        <f t="shared" si="1474"/>
        <v>9.0221874415874481E-10</v>
      </c>
      <c r="AD3178" s="142">
        <f t="shared" si="1475"/>
        <v>50</v>
      </c>
      <c r="AH3178" s="107"/>
    </row>
    <row r="3179" spans="1:34">
      <c r="A3179" s="533"/>
      <c r="C3179" s="67" t="str">
        <f>'Terminated loans'!F2369</f>
        <v>E</v>
      </c>
      <c r="D3179" s="109">
        <f>'Terminated loans'!H2369</f>
        <v>143983773</v>
      </c>
      <c r="E3179" s="109">
        <f>'Terminated loans'!I2369</f>
        <v>98</v>
      </c>
      <c r="F3179" s="109" t="str">
        <f>'Terminated loans'!J2369</f>
        <v>MAVAC J R</v>
      </c>
      <c r="G3179" s="547" t="str">
        <f t="shared" si="1449"/>
        <v>E2</v>
      </c>
      <c r="H3179" s="111">
        <f>'Terminated loans'!L2369</f>
        <v>41837</v>
      </c>
      <c r="I3179" s="111">
        <f>IF(B3179="VELS",'Terminated loans'!M2369,'Terminated loans'!B2369)</f>
        <v>42947</v>
      </c>
      <c r="J3179" s="34">
        <f t="shared" si="1463"/>
        <v>36</v>
      </c>
      <c r="K3179" s="34">
        <f t="shared" si="1476"/>
        <v>77</v>
      </c>
      <c r="L3179" s="34">
        <f t="shared" si="1477"/>
        <v>36</v>
      </c>
      <c r="M3179" s="34">
        <f t="shared" si="1478"/>
        <v>36</v>
      </c>
      <c r="N3179" s="52">
        <f t="shared" si="1436"/>
        <v>36</v>
      </c>
      <c r="O3179" s="352">
        <f>+'Terminated loans'!S2369</f>
        <v>203661</v>
      </c>
      <c r="P3179" s="112">
        <f>+'Terminated loans'!T2369</f>
        <v>0.05</v>
      </c>
      <c r="Q3179" s="536">
        <f t="shared" si="1450"/>
        <v>9.1499999999999998E-2</v>
      </c>
      <c r="R3179" s="222">
        <f t="shared" si="1464"/>
        <v>6103.9028752332761</v>
      </c>
      <c r="S3179" s="36">
        <f t="shared" si="1465"/>
        <v>191527.49591730407</v>
      </c>
      <c r="T3179" s="36">
        <f t="shared" si="1466"/>
        <v>12133.50408269593</v>
      </c>
      <c r="U3179" s="36">
        <f t="shared" si="1467"/>
        <v>28213.007591093978</v>
      </c>
      <c r="V3179" s="36">
        <f t="shared" si="1468"/>
        <v>16079.503508397931</v>
      </c>
      <c r="W3179" s="37">
        <f t="shared" si="1469"/>
        <v>12133.504082696047</v>
      </c>
      <c r="X3179" s="36">
        <f t="shared" si="1470"/>
        <v>12133.50408269593</v>
      </c>
      <c r="Y3179" s="276">
        <f t="shared" si="1471"/>
        <v>12133.504082696047</v>
      </c>
      <c r="Z3179" s="36">
        <f t="shared" si="1472"/>
        <v>28213.007591093978</v>
      </c>
      <c r="AA3179" s="36">
        <f t="shared" si="1473"/>
        <v>16079.503508397931</v>
      </c>
      <c r="AB3179" s="38">
        <f t="shared" si="1474"/>
        <v>1.1641532182693481E-10</v>
      </c>
      <c r="AD3179" s="142">
        <f t="shared" si="1475"/>
        <v>36</v>
      </c>
      <c r="AH3179" s="107"/>
    </row>
    <row r="3180" spans="1:34">
      <c r="A3180" s="533"/>
      <c r="C3180" s="67" t="str">
        <f>'Terminated loans'!F2370</f>
        <v>E</v>
      </c>
      <c r="D3180" s="109">
        <f>'Terminated loans'!H2370</f>
        <v>143984680</v>
      </c>
      <c r="E3180" s="109">
        <f>'Terminated loans'!I2370</f>
        <v>98</v>
      </c>
      <c r="F3180" s="109" t="str">
        <f>'Terminated loans'!J2370</f>
        <v>YAGAMBRON D</v>
      </c>
      <c r="G3180" s="547" t="str">
        <f t="shared" si="1449"/>
        <v>E2</v>
      </c>
      <c r="H3180" s="111">
        <f>'Terminated loans'!L2370</f>
        <v>41996</v>
      </c>
      <c r="I3180" s="111">
        <f>IF(B3180="VELS",'Terminated loans'!M2370,'Terminated loans'!B2370)</f>
        <v>42947</v>
      </c>
      <c r="J3180" s="34">
        <f t="shared" si="1463"/>
        <v>31</v>
      </c>
      <c r="K3180" s="34">
        <f t="shared" si="1476"/>
        <v>71</v>
      </c>
      <c r="L3180" s="34">
        <f t="shared" si="1477"/>
        <v>31</v>
      </c>
      <c r="M3180" s="34">
        <f t="shared" si="1478"/>
        <v>31</v>
      </c>
      <c r="N3180" s="52">
        <f t="shared" si="1436"/>
        <v>31</v>
      </c>
      <c r="O3180" s="352">
        <f>+'Terminated loans'!S2370</f>
        <v>86448</v>
      </c>
      <c r="P3180" s="112">
        <f>+'Terminated loans'!T2370</f>
        <v>0.05</v>
      </c>
      <c r="Q3180" s="536">
        <f t="shared" si="1450"/>
        <v>9.1499999999999998E-2</v>
      </c>
      <c r="R3180" s="222">
        <f t="shared" si="1464"/>
        <v>2978.4188393585464</v>
      </c>
      <c r="S3180" s="36">
        <f t="shared" si="1465"/>
        <v>81953.293699636619</v>
      </c>
      <c r="T3180" s="36">
        <f t="shared" si="1466"/>
        <v>4494.7063003633812</v>
      </c>
      <c r="U3180" s="36">
        <f t="shared" si="1467"/>
        <v>10377.690320478257</v>
      </c>
      <c r="V3180" s="36">
        <f t="shared" si="1468"/>
        <v>5882.9840201149345</v>
      </c>
      <c r="W3180" s="37">
        <f t="shared" si="1469"/>
        <v>4494.706300363323</v>
      </c>
      <c r="X3180" s="36">
        <f t="shared" si="1470"/>
        <v>4494.7063003633812</v>
      </c>
      <c r="Y3180" s="276">
        <f t="shared" si="1471"/>
        <v>4494.706300363323</v>
      </c>
      <c r="Z3180" s="36">
        <f t="shared" si="1472"/>
        <v>10377.690320478257</v>
      </c>
      <c r="AA3180" s="36">
        <f t="shared" si="1473"/>
        <v>5882.9840201149345</v>
      </c>
      <c r="AB3180" s="38">
        <f t="shared" si="1474"/>
        <v>-5.8207660913467407E-11</v>
      </c>
      <c r="AD3180" s="142">
        <f t="shared" si="1475"/>
        <v>31</v>
      </c>
      <c r="AH3180" s="107"/>
    </row>
    <row r="3181" spans="1:34">
      <c r="A3181" s="533"/>
      <c r="C3181" s="67" t="str">
        <f>'Terminated loans'!F2371</f>
        <v>E</v>
      </c>
      <c r="D3181" s="109">
        <f>'Terminated loans'!H2371</f>
        <v>143985768</v>
      </c>
      <c r="E3181" s="109">
        <f>'Terminated loans'!I2371</f>
        <v>98</v>
      </c>
      <c r="F3181" s="109" t="str">
        <f>'Terminated loans'!J2371</f>
        <v>LEE SHIM M F</v>
      </c>
      <c r="G3181" s="547" t="str">
        <f t="shared" si="1449"/>
        <v>E2</v>
      </c>
      <c r="H3181" s="111">
        <f>'Terminated loans'!L2371</f>
        <v>42221</v>
      </c>
      <c r="I3181" s="111">
        <f>IF(B3181="VELS",'Terminated loans'!M2371,'Terminated loans'!B2371)</f>
        <v>42947</v>
      </c>
      <c r="J3181" s="34">
        <f t="shared" si="1463"/>
        <v>24</v>
      </c>
      <c r="K3181" s="34">
        <f t="shared" si="1476"/>
        <v>64</v>
      </c>
      <c r="L3181" s="34">
        <f t="shared" si="1477"/>
        <v>24</v>
      </c>
      <c r="M3181" s="34">
        <f t="shared" si="1478"/>
        <v>24</v>
      </c>
      <c r="N3181" s="52">
        <f t="shared" si="1436"/>
        <v>24</v>
      </c>
      <c r="O3181" s="352">
        <f>+'Terminated loans'!S2371</f>
        <v>400665</v>
      </c>
      <c r="P3181" s="112">
        <f>+'Terminated loans'!T2371</f>
        <v>0.05</v>
      </c>
      <c r="Q3181" s="536">
        <f t="shared" si="1450"/>
        <v>9.1499999999999998E-2</v>
      </c>
      <c r="R3181" s="222">
        <f t="shared" si="1464"/>
        <v>17577.730367800534</v>
      </c>
      <c r="S3181" s="36">
        <f t="shared" si="1465"/>
        <v>384182.490363074</v>
      </c>
      <c r="T3181" s="36">
        <f t="shared" si="1466"/>
        <v>16482.509636925999</v>
      </c>
      <c r="U3181" s="36">
        <f t="shared" si="1467"/>
        <v>37683.038464139216</v>
      </c>
      <c r="V3181" s="36">
        <f t="shared" si="1468"/>
        <v>21200.528827212751</v>
      </c>
      <c r="W3181" s="37">
        <f t="shared" si="1469"/>
        <v>16482.509636926465</v>
      </c>
      <c r="X3181" s="36">
        <f t="shared" si="1470"/>
        <v>16482.509636925999</v>
      </c>
      <c r="Y3181" s="276">
        <f t="shared" si="1471"/>
        <v>16482.509636926465</v>
      </c>
      <c r="Z3181" s="36">
        <f t="shared" si="1472"/>
        <v>37683.038464139216</v>
      </c>
      <c r="AA3181" s="36">
        <f t="shared" si="1473"/>
        <v>21200.528827212751</v>
      </c>
      <c r="AB3181" s="38">
        <f t="shared" si="1474"/>
        <v>4.6566128730773926E-10</v>
      </c>
      <c r="AD3181" s="142">
        <f t="shared" si="1475"/>
        <v>24</v>
      </c>
      <c r="AH3181" s="107"/>
    </row>
    <row r="3182" spans="1:34">
      <c r="A3182" s="533"/>
      <c r="C3182" s="67" t="str">
        <f>'Terminated loans'!F2372</f>
        <v>E</v>
      </c>
      <c r="D3182" s="109">
        <f>'Terminated loans'!H2372</f>
        <v>143986268</v>
      </c>
      <c r="E3182" s="109">
        <f>'Terminated loans'!I2372</f>
        <v>98</v>
      </c>
      <c r="F3182" s="109" t="str">
        <f>'Terminated loans'!J2372</f>
        <v>GUNGAH V</v>
      </c>
      <c r="G3182" s="547" t="str">
        <f t="shared" si="1449"/>
        <v>E2</v>
      </c>
      <c r="H3182" s="111">
        <f>'Terminated loans'!L2372</f>
        <v>42221</v>
      </c>
      <c r="I3182" s="111">
        <f>IF(B3182="VELS",'Terminated loans'!M2372,'Terminated loans'!B2372)</f>
        <v>42947</v>
      </c>
      <c r="J3182" s="34">
        <f t="shared" si="1463"/>
        <v>24</v>
      </c>
      <c r="K3182" s="34">
        <f t="shared" si="1476"/>
        <v>64</v>
      </c>
      <c r="L3182" s="34">
        <f t="shared" si="1477"/>
        <v>24</v>
      </c>
      <c r="M3182" s="34">
        <f t="shared" si="1478"/>
        <v>24</v>
      </c>
      <c r="N3182" s="52">
        <f t="shared" si="1436"/>
        <v>24</v>
      </c>
      <c r="O3182" s="352">
        <f>+'Terminated loans'!S2372</f>
        <v>200249</v>
      </c>
      <c r="P3182" s="112">
        <f>+'Terminated loans'!T2372</f>
        <v>0.05</v>
      </c>
      <c r="Q3182" s="536">
        <f t="shared" si="1450"/>
        <v>9.1499999999999998E-2</v>
      </c>
      <c r="R3182" s="222">
        <f t="shared" si="1464"/>
        <v>8785.2019228574718</v>
      </c>
      <c r="S3182" s="36">
        <f t="shared" si="1465"/>
        <v>192011.18019471431</v>
      </c>
      <c r="T3182" s="36">
        <f t="shared" si="1466"/>
        <v>8237.8198052856897</v>
      </c>
      <c r="U3182" s="36">
        <f t="shared" si="1467"/>
        <v>18833.665953865217</v>
      </c>
      <c r="V3182" s="36">
        <f t="shared" si="1468"/>
        <v>10595.846148579323</v>
      </c>
      <c r="W3182" s="37">
        <f t="shared" si="1469"/>
        <v>8237.8198052858934</v>
      </c>
      <c r="X3182" s="36">
        <f t="shared" si="1470"/>
        <v>8237.8198052856897</v>
      </c>
      <c r="Y3182" s="276">
        <f t="shared" si="1471"/>
        <v>8237.8198052858934</v>
      </c>
      <c r="Z3182" s="36">
        <f t="shared" si="1472"/>
        <v>18833.665953865217</v>
      </c>
      <c r="AA3182" s="36">
        <f t="shared" si="1473"/>
        <v>10595.846148579323</v>
      </c>
      <c r="AB3182" s="38">
        <f t="shared" si="1474"/>
        <v>2.0372681319713593E-10</v>
      </c>
      <c r="AD3182" s="142">
        <f t="shared" si="1475"/>
        <v>24</v>
      </c>
      <c r="AH3182" s="107"/>
    </row>
    <row r="3183" spans="1:34">
      <c r="A3183" s="533"/>
      <c r="C3183" s="67" t="str">
        <f>'Terminated loans'!F2373</f>
        <v>E</v>
      </c>
      <c r="D3183" s="109">
        <f>'Terminated loans'!H2373</f>
        <v>143997057</v>
      </c>
      <c r="E3183" s="109">
        <f>'Terminated loans'!I2373</f>
        <v>99</v>
      </c>
      <c r="F3183" s="109" t="str">
        <f>'Terminated loans'!J2373</f>
        <v>APPADOO N(SL 2483)</v>
      </c>
      <c r="G3183" s="547" t="str">
        <f t="shared" si="1449"/>
        <v>C1</v>
      </c>
      <c r="H3183" s="111">
        <f>'Terminated loans'!L2373</f>
        <v>40861</v>
      </c>
      <c r="I3183" s="111">
        <f>IF(B3183="VELS",'Terminated loans'!M2373,'Terminated loans'!B2373)</f>
        <v>42947</v>
      </c>
      <c r="J3183" s="34">
        <f t="shared" si="1463"/>
        <v>69</v>
      </c>
      <c r="K3183" s="34">
        <f t="shared" si="1476"/>
        <v>109</v>
      </c>
      <c r="L3183" s="34">
        <f t="shared" si="1477"/>
        <v>69</v>
      </c>
      <c r="M3183" s="34">
        <f t="shared" si="1478"/>
        <v>69</v>
      </c>
      <c r="N3183" s="52">
        <f t="shared" ref="N3183:N3246" si="1479">IF(C3183="O",IF(ROUND(($I$35-H3183)/365*12,0)&gt;$L3183,$L3183,ROUND(($I$35-H3183)/365*12,0)),IF(OR(C3183="E",C3183="N"),ROUND(M3183,0),"CHECK"))</f>
        <v>69</v>
      </c>
      <c r="O3183" s="352">
        <f>+'Terminated loans'!S2373</f>
        <v>1860039</v>
      </c>
      <c r="P3183" s="112">
        <f>+'Terminated loans'!T2373</f>
        <v>0.03</v>
      </c>
      <c r="Q3183" s="536">
        <f t="shared" si="1450"/>
        <v>8.1500000000000003E-2</v>
      </c>
      <c r="R3183" s="222">
        <f t="shared" si="1464"/>
        <v>29382.546772974325</v>
      </c>
      <c r="S3183" s="36">
        <f t="shared" si="1465"/>
        <v>1614326.079613826</v>
      </c>
      <c r="T3183" s="36">
        <f t="shared" si="1466"/>
        <v>245712.920386174</v>
      </c>
      <c r="U3183" s="36">
        <f t="shared" si="1467"/>
        <v>413069.64772142912</v>
      </c>
      <c r="V3183" s="36">
        <f t="shared" si="1468"/>
        <v>167356.72733522858</v>
      </c>
      <c r="W3183" s="37">
        <f t="shared" si="1469"/>
        <v>245712.92038620054</v>
      </c>
      <c r="X3183" s="36">
        <f t="shared" si="1470"/>
        <v>245712.920386174</v>
      </c>
      <c r="Y3183" s="276">
        <f t="shared" si="1471"/>
        <v>245712.92038620054</v>
      </c>
      <c r="Z3183" s="36">
        <f t="shared" si="1472"/>
        <v>413069.64772142912</v>
      </c>
      <c r="AA3183" s="36">
        <f t="shared" si="1473"/>
        <v>167356.72733522858</v>
      </c>
      <c r="AB3183" s="38">
        <f t="shared" si="1474"/>
        <v>2.6542693376541138E-8</v>
      </c>
      <c r="AD3183" s="142">
        <f t="shared" si="1475"/>
        <v>69</v>
      </c>
      <c r="AH3183" s="107"/>
    </row>
    <row r="3184" spans="1:34">
      <c r="A3184" s="533"/>
      <c r="C3184" s="67" t="str">
        <f>'Terminated loans'!F2374</f>
        <v>E</v>
      </c>
      <c r="D3184" s="109">
        <f>'Terminated loans'!H2374</f>
        <v>143997537</v>
      </c>
      <c r="E3184" s="109">
        <f>'Terminated loans'!I2374</f>
        <v>98</v>
      </c>
      <c r="F3184" s="109" t="str">
        <f>'Terminated loans'!J2374</f>
        <v>KUNDASAWMY P M</v>
      </c>
      <c r="G3184" s="547" t="str">
        <f t="shared" si="1449"/>
        <v>C2</v>
      </c>
      <c r="H3184" s="111">
        <f>'Terminated loans'!L2374</f>
        <v>40885</v>
      </c>
      <c r="I3184" s="111">
        <f>IF(B3184="VELS",'Terminated loans'!M2374,'Terminated loans'!B2374)</f>
        <v>42947</v>
      </c>
      <c r="J3184" s="34">
        <f t="shared" si="1463"/>
        <v>68</v>
      </c>
      <c r="K3184" s="34">
        <f t="shared" si="1476"/>
        <v>108</v>
      </c>
      <c r="L3184" s="34">
        <f t="shared" si="1477"/>
        <v>60</v>
      </c>
      <c r="M3184" s="34">
        <f t="shared" si="1478"/>
        <v>60</v>
      </c>
      <c r="N3184" s="52">
        <f t="shared" si="1479"/>
        <v>60</v>
      </c>
      <c r="O3184" s="352">
        <f>+'Terminated loans'!S2374</f>
        <v>400554</v>
      </c>
      <c r="P3184" s="112">
        <f>+'Terminated loans'!T2374</f>
        <v>0.05</v>
      </c>
      <c r="Q3184" s="536">
        <f t="shared" si="1450"/>
        <v>9.9000000000000005E-2</v>
      </c>
      <c r="R3184" s="222">
        <f t="shared" si="1464"/>
        <v>7558.9481210431559</v>
      </c>
      <c r="S3184" s="36">
        <f t="shared" si="1465"/>
        <v>356589.91513028124</v>
      </c>
      <c r="T3184" s="36">
        <f t="shared" si="1466"/>
        <v>43964.084869718761</v>
      </c>
      <c r="U3184" s="36">
        <f t="shared" si="1467"/>
        <v>96946.972132313356</v>
      </c>
      <c r="V3184" s="36">
        <f t="shared" si="1468"/>
        <v>52982.887262589356</v>
      </c>
      <c r="W3184" s="37">
        <f t="shared" si="1469"/>
        <v>43964.084869724</v>
      </c>
      <c r="X3184" s="36">
        <f t="shared" si="1470"/>
        <v>43964.084869718761</v>
      </c>
      <c r="Y3184" s="276">
        <f t="shared" si="1471"/>
        <v>43964.084869724</v>
      </c>
      <c r="Z3184" s="36">
        <f t="shared" si="1472"/>
        <v>96946.972132313356</v>
      </c>
      <c r="AA3184" s="36">
        <f t="shared" si="1473"/>
        <v>52982.887262589356</v>
      </c>
      <c r="AB3184" s="38">
        <f t="shared" si="1474"/>
        <v>5.2386894822120667E-9</v>
      </c>
      <c r="AD3184" s="142">
        <f t="shared" si="1475"/>
        <v>60</v>
      </c>
      <c r="AH3184" s="107"/>
    </row>
    <row r="3185" spans="1:34">
      <c r="A3185" s="533"/>
      <c r="C3185" s="67" t="str">
        <f>'Terminated loans'!F2375</f>
        <v>E</v>
      </c>
      <c r="D3185" s="109">
        <f>'Terminated loans'!H2375</f>
        <v>143998479</v>
      </c>
      <c r="E3185" s="109">
        <f>'Terminated loans'!I2375</f>
        <v>98</v>
      </c>
      <c r="F3185" s="109" t="str">
        <f>'Terminated loans'!J2375</f>
        <v>CHADY D</v>
      </c>
      <c r="G3185" s="547" t="str">
        <f t="shared" si="1449"/>
        <v>D2</v>
      </c>
      <c r="H3185" s="111">
        <f>'Terminated loans'!L2375</f>
        <v>41109</v>
      </c>
      <c r="I3185" s="111">
        <f>IF(B3185="VELS",'Terminated loans'!M2375,'Terminated loans'!B2375)</f>
        <v>42947</v>
      </c>
      <c r="J3185" s="34">
        <f t="shared" si="1463"/>
        <v>60</v>
      </c>
      <c r="K3185" s="34">
        <f t="shared" si="1476"/>
        <v>100</v>
      </c>
      <c r="L3185" s="34">
        <f t="shared" si="1477"/>
        <v>60</v>
      </c>
      <c r="M3185" s="34">
        <f t="shared" si="1478"/>
        <v>60</v>
      </c>
      <c r="N3185" s="52">
        <f t="shared" si="1479"/>
        <v>60</v>
      </c>
      <c r="O3185" s="352">
        <f>+'Terminated loans'!S2375</f>
        <v>252610</v>
      </c>
      <c r="P3185" s="112">
        <f>+'Terminated loans'!T2375</f>
        <v>0.05</v>
      </c>
      <c r="Q3185" s="536">
        <f t="shared" si="1450"/>
        <v>9.4E-2</v>
      </c>
      <c r="R3185" s="222">
        <f t="shared" si="1464"/>
        <v>4767.0623308136019</v>
      </c>
      <c r="S3185" s="36">
        <f t="shared" si="1465"/>
        <v>227511.88243072073</v>
      </c>
      <c r="T3185" s="36">
        <f t="shared" si="1466"/>
        <v>25098.117569279275</v>
      </c>
      <c r="U3185" s="36">
        <f t="shared" si="1467"/>
        <v>58511.85741809645</v>
      </c>
      <c r="V3185" s="36">
        <f t="shared" si="1468"/>
        <v>33413.739848816127</v>
      </c>
      <c r="W3185" s="37">
        <f t="shared" si="1469"/>
        <v>25098.117569280323</v>
      </c>
      <c r="X3185" s="36">
        <f t="shared" si="1470"/>
        <v>25098.117569279275</v>
      </c>
      <c r="Y3185" s="276">
        <f t="shared" si="1471"/>
        <v>25098.117569280323</v>
      </c>
      <c r="Z3185" s="36">
        <f t="shared" si="1472"/>
        <v>58511.85741809645</v>
      </c>
      <c r="AA3185" s="36">
        <f t="shared" si="1473"/>
        <v>33413.739848816127</v>
      </c>
      <c r="AB3185" s="38">
        <f t="shared" si="1474"/>
        <v>1.0477378964424133E-9</v>
      </c>
      <c r="AD3185" s="142">
        <f t="shared" si="1475"/>
        <v>60</v>
      </c>
      <c r="AH3185" s="107"/>
    </row>
    <row r="3186" spans="1:34">
      <c r="A3186" s="533"/>
      <c r="C3186" s="67" t="str">
        <f>'Terminated loans'!F2376</f>
        <v>E</v>
      </c>
      <c r="D3186" s="109">
        <f>'Terminated loans'!H2376</f>
        <v>143998568</v>
      </c>
      <c r="E3186" s="109">
        <f>'Terminated loans'!I2376</f>
        <v>98</v>
      </c>
      <c r="F3186" s="109" t="str">
        <f>'Terminated loans'!J2376</f>
        <v>KUNDASAWMY P M</v>
      </c>
      <c r="G3186" s="547" t="str">
        <f t="shared" si="1449"/>
        <v>D2</v>
      </c>
      <c r="H3186" s="111">
        <f>'Terminated loans'!L2376</f>
        <v>41235</v>
      </c>
      <c r="I3186" s="111">
        <f>IF(B3186="VELS",'Terminated loans'!M2376,'Terminated loans'!B2376)</f>
        <v>42947</v>
      </c>
      <c r="J3186" s="34">
        <f t="shared" si="1463"/>
        <v>56</v>
      </c>
      <c r="K3186" s="34">
        <f t="shared" si="1476"/>
        <v>96</v>
      </c>
      <c r="L3186" s="34">
        <f t="shared" si="1477"/>
        <v>56</v>
      </c>
      <c r="M3186" s="34">
        <f t="shared" si="1478"/>
        <v>56</v>
      </c>
      <c r="N3186" s="52">
        <f t="shared" si="1479"/>
        <v>56</v>
      </c>
      <c r="O3186" s="352">
        <f>+'Terminated loans'!S2376</f>
        <v>50915</v>
      </c>
      <c r="P3186" s="112">
        <f>+'Terminated loans'!T2376</f>
        <v>0.05</v>
      </c>
      <c r="Q3186" s="536">
        <f t="shared" si="1450"/>
        <v>9.4E-2</v>
      </c>
      <c r="R3186" s="222">
        <f t="shared" si="1464"/>
        <v>1021.2749645750574</v>
      </c>
      <c r="S3186" s="36">
        <f t="shared" si="1465"/>
        <v>46153.079903011501</v>
      </c>
      <c r="T3186" s="36">
        <f t="shared" si="1466"/>
        <v>4761.9200969884987</v>
      </c>
      <c r="U3186" s="36">
        <f t="shared" si="1467"/>
        <v>11038.318113191926</v>
      </c>
      <c r="V3186" s="36">
        <f t="shared" si="1468"/>
        <v>6276.3980162032167</v>
      </c>
      <c r="W3186" s="37">
        <f t="shared" si="1469"/>
        <v>4761.9200969887097</v>
      </c>
      <c r="X3186" s="36">
        <f t="shared" si="1470"/>
        <v>4761.9200969884987</v>
      </c>
      <c r="Y3186" s="276">
        <f t="shared" si="1471"/>
        <v>4761.9200969887097</v>
      </c>
      <c r="Z3186" s="36">
        <f t="shared" si="1472"/>
        <v>11038.318113191926</v>
      </c>
      <c r="AA3186" s="36">
        <f t="shared" si="1473"/>
        <v>6276.3980162032167</v>
      </c>
      <c r="AB3186" s="38">
        <f t="shared" si="1474"/>
        <v>2.1100277081131935E-10</v>
      </c>
      <c r="AD3186" s="142">
        <f t="shared" si="1475"/>
        <v>56</v>
      </c>
      <c r="AH3186" s="107"/>
    </row>
    <row r="3187" spans="1:34">
      <c r="A3187" s="533"/>
      <c r="C3187" s="67" t="str">
        <f>'Terminated loans'!F2377</f>
        <v>E</v>
      </c>
      <c r="D3187" s="109">
        <f>'Terminated loans'!H2377</f>
        <v>143998649</v>
      </c>
      <c r="E3187" s="109">
        <f>'Terminated loans'!I2377</f>
        <v>98</v>
      </c>
      <c r="F3187" s="109" t="str">
        <f>'Terminated loans'!J2377</f>
        <v>WONG SAI CHUN-JULES M L W</v>
      </c>
      <c r="G3187" s="547" t="str">
        <f t="shared" si="1449"/>
        <v>D2</v>
      </c>
      <c r="H3187" s="111">
        <f>'Terminated loans'!L2377</f>
        <v>41106</v>
      </c>
      <c r="I3187" s="111">
        <f>IF(B3187="VELS",'Terminated loans'!M2377,'Terminated loans'!B2377)</f>
        <v>42947</v>
      </c>
      <c r="J3187" s="34">
        <f t="shared" si="1463"/>
        <v>61</v>
      </c>
      <c r="K3187" s="34">
        <f t="shared" si="1476"/>
        <v>101</v>
      </c>
      <c r="L3187" s="34">
        <f t="shared" si="1477"/>
        <v>60</v>
      </c>
      <c r="M3187" s="34">
        <f t="shared" si="1478"/>
        <v>60</v>
      </c>
      <c r="N3187" s="52">
        <f t="shared" si="1479"/>
        <v>60</v>
      </c>
      <c r="O3187" s="352">
        <f>+'Terminated loans'!S2377</f>
        <v>111657</v>
      </c>
      <c r="P3187" s="112">
        <f>+'Terminated loans'!T2377</f>
        <v>0.05</v>
      </c>
      <c r="Q3187" s="536">
        <f t="shared" si="1450"/>
        <v>9.4E-2</v>
      </c>
      <c r="R3187" s="222">
        <f t="shared" si="1464"/>
        <v>2107.1053349893291</v>
      </c>
      <c r="S3187" s="36">
        <f t="shared" si="1465"/>
        <v>100563.29621379593</v>
      </c>
      <c r="T3187" s="36">
        <f t="shared" si="1466"/>
        <v>11093.703786204074</v>
      </c>
      <c r="U3187" s="36">
        <f t="shared" si="1467"/>
        <v>25863.023885564282</v>
      </c>
      <c r="V3187" s="36">
        <f t="shared" si="1468"/>
        <v>14769.320099359727</v>
      </c>
      <c r="W3187" s="37">
        <f t="shared" si="1469"/>
        <v>11093.703786204554</v>
      </c>
      <c r="X3187" s="36">
        <f t="shared" si="1470"/>
        <v>11093.703786204074</v>
      </c>
      <c r="Y3187" s="276">
        <f t="shared" si="1471"/>
        <v>11093.703786204554</v>
      </c>
      <c r="Z3187" s="36">
        <f t="shared" si="1472"/>
        <v>25863.023885564282</v>
      </c>
      <c r="AA3187" s="36">
        <f t="shared" si="1473"/>
        <v>14769.320099359727</v>
      </c>
      <c r="AB3187" s="38">
        <f t="shared" si="1474"/>
        <v>4.8021320253610611E-10</v>
      </c>
      <c r="AD3187" s="142">
        <f t="shared" si="1475"/>
        <v>60</v>
      </c>
      <c r="AH3187" s="107"/>
    </row>
    <row r="3188" spans="1:34">
      <c r="A3188" s="533"/>
      <c r="C3188" s="67" t="str">
        <f>'Terminated loans'!F2378</f>
        <v>E</v>
      </c>
      <c r="D3188" s="109">
        <f>'Terminated loans'!H2378</f>
        <v>143999556</v>
      </c>
      <c r="E3188" s="109">
        <f>'Terminated loans'!I2378</f>
        <v>98</v>
      </c>
      <c r="F3188" s="109" t="str">
        <f>'Terminated loans'!J2378</f>
        <v>MERCIER M M</v>
      </c>
      <c r="G3188" s="547" t="str">
        <f t="shared" si="1449"/>
        <v>D2</v>
      </c>
      <c r="H3188" s="111">
        <f>'Terminated loans'!L2378</f>
        <v>41130</v>
      </c>
      <c r="I3188" s="111">
        <f>IF(B3188="VELS",'Terminated loans'!M2378,'Terminated loans'!B2378)</f>
        <v>42947</v>
      </c>
      <c r="J3188" s="34">
        <f t="shared" ref="J3188:J3227" si="1480">ROUND((I3188-H3188)/365*12,0)</f>
        <v>60</v>
      </c>
      <c r="K3188" s="34">
        <f t="shared" si="1476"/>
        <v>100</v>
      </c>
      <c r="L3188" s="34">
        <f t="shared" si="1477"/>
        <v>60</v>
      </c>
      <c r="M3188" s="34">
        <f t="shared" si="1478"/>
        <v>60</v>
      </c>
      <c r="N3188" s="52">
        <f t="shared" si="1479"/>
        <v>60</v>
      </c>
      <c r="O3188" s="352">
        <f>+'Terminated loans'!S2378</f>
        <v>194188</v>
      </c>
      <c r="P3188" s="112">
        <f>+'Terminated loans'!T2378</f>
        <v>0.05</v>
      </c>
      <c r="Q3188" s="536">
        <f t="shared" si="1450"/>
        <v>9.4E-2</v>
      </c>
      <c r="R3188" s="222">
        <f t="shared" ref="R3188:R3227" si="1481">PMT(P3188/12,L3188,-O3188,0,0)</f>
        <v>3664.5671188631954</v>
      </c>
      <c r="S3188" s="36">
        <f t="shared" ref="S3188:S3227" si="1482">(-PV(Q3188/12,L3188,R3188,0,0))</f>
        <v>174894.41204012829</v>
      </c>
      <c r="T3188" s="36">
        <f t="shared" ref="T3188:T3227" si="1483">O3188-S3188</f>
        <v>19293.587959871715</v>
      </c>
      <c r="U3188" s="36">
        <f t="shared" ref="U3188:U3227" si="1484">-IF(OR(Q3188="",Q3188=0),0,(CUMIPMT(Q3188/12,L3188,S3188,1,M3188,0)))</f>
        <v>44979.61509166428</v>
      </c>
      <c r="V3188" s="36">
        <f t="shared" ref="V3188:V3227" si="1485">-IF(OR(P3188="",P3188=0),0,(CUMIPMT(P3188/12,L3188,O3188,1,M3188,0)))</f>
        <v>25686.027131791721</v>
      </c>
      <c r="W3188" s="37">
        <f t="shared" ref="W3188:W3227" si="1486">IF(ISERROR(U3188-V3188),0,U3188-V3188)</f>
        <v>19293.587959872559</v>
      </c>
      <c r="X3188" s="36">
        <f t="shared" ref="X3188:X3227" si="1487">IF(C3188="O",T3188/AD3188*N3188,T3188)</f>
        <v>19293.587959871715</v>
      </c>
      <c r="Y3188" s="276">
        <f t="shared" ref="Y3188:Y3227" si="1488">W3188</f>
        <v>19293.587959872559</v>
      </c>
      <c r="Z3188" s="36">
        <f t="shared" ref="Z3188:Z3227" si="1489">-IF(OR(Q3188="",Q3188=0),0,(CUMIPMT(Q3188/12,L3188,S3188,1,L3188,0)))</f>
        <v>44979.61509166428</v>
      </c>
      <c r="AA3188" s="36">
        <f t="shared" ref="AA3188:AA3227" si="1490">-IF(OR(P3188="",P3188=0),0,(CUMIPMT(P3188/12,L3188,O3188,1,L3188,0)))</f>
        <v>25686.027131791721</v>
      </c>
      <c r="AB3188" s="38">
        <f t="shared" si="1474"/>
        <v>8.440110832452774E-10</v>
      </c>
      <c r="AD3188" s="142">
        <f t="shared" ref="AD3188:AD3227" si="1491">IF(L3188&gt;$J$2,$J$2,L3188)</f>
        <v>60</v>
      </c>
      <c r="AH3188" s="107"/>
    </row>
    <row r="3189" spans="1:34">
      <c r="A3189" s="533"/>
      <c r="C3189" s="67" t="str">
        <f>'Terminated loans'!F2379</f>
        <v>E</v>
      </c>
      <c r="D3189" s="109">
        <f>'Terminated loans'!H2379</f>
        <v>143999866</v>
      </c>
      <c r="E3189" s="109">
        <f>'Terminated loans'!I2379</f>
        <v>98</v>
      </c>
      <c r="F3189" s="109" t="str">
        <f>'Terminated loans'!J2379</f>
        <v>JUGROOP J</v>
      </c>
      <c r="G3189" s="547" t="str">
        <f t="shared" si="1449"/>
        <v>D2</v>
      </c>
      <c r="H3189" s="111">
        <f>'Terminated loans'!L2379</f>
        <v>41220</v>
      </c>
      <c r="I3189" s="111">
        <f>IF(B3189="VELS",'Terminated loans'!M2379,'Terminated loans'!B2379)</f>
        <v>42947</v>
      </c>
      <c r="J3189" s="34">
        <f t="shared" si="1480"/>
        <v>57</v>
      </c>
      <c r="K3189" s="34">
        <f t="shared" si="1476"/>
        <v>97</v>
      </c>
      <c r="L3189" s="34">
        <f t="shared" si="1477"/>
        <v>57</v>
      </c>
      <c r="M3189" s="34">
        <f t="shared" si="1478"/>
        <v>57</v>
      </c>
      <c r="N3189" s="52">
        <f t="shared" si="1479"/>
        <v>57</v>
      </c>
      <c r="O3189" s="352">
        <f>+'Terminated loans'!S2379</f>
        <v>75312</v>
      </c>
      <c r="P3189" s="112">
        <f>+'Terminated loans'!T2379</f>
        <v>0.05</v>
      </c>
      <c r="Q3189" s="536">
        <f t="shared" si="1450"/>
        <v>9.4E-2</v>
      </c>
      <c r="R3189" s="222">
        <f t="shared" si="1481"/>
        <v>1487.1058093527313</v>
      </c>
      <c r="S3189" s="36">
        <f t="shared" si="1482"/>
        <v>68157.93685986154</v>
      </c>
      <c r="T3189" s="36">
        <f t="shared" si="1483"/>
        <v>7154.0631401384599</v>
      </c>
      <c r="U3189" s="36">
        <f t="shared" si="1484"/>
        <v>16607.094273244438</v>
      </c>
      <c r="V3189" s="36">
        <f t="shared" si="1485"/>
        <v>9453.0311331057019</v>
      </c>
      <c r="W3189" s="37">
        <f t="shared" si="1486"/>
        <v>7154.0631401387363</v>
      </c>
      <c r="X3189" s="36">
        <f t="shared" si="1487"/>
        <v>7154.0631401384599</v>
      </c>
      <c r="Y3189" s="276">
        <f t="shared" si="1488"/>
        <v>7154.0631401387363</v>
      </c>
      <c r="Z3189" s="36">
        <f t="shared" si="1489"/>
        <v>16607.094273244438</v>
      </c>
      <c r="AA3189" s="36">
        <f t="shared" si="1490"/>
        <v>9453.0311331057019</v>
      </c>
      <c r="AB3189" s="38">
        <f t="shared" si="1474"/>
        <v>2.7648638933897018E-10</v>
      </c>
      <c r="AD3189" s="142">
        <f t="shared" si="1491"/>
        <v>57</v>
      </c>
      <c r="AH3189" s="107"/>
    </row>
    <row r="3190" spans="1:34">
      <c r="A3190" s="533"/>
      <c r="C3190" s="67" t="str">
        <f>'Terminated loans'!F2380</f>
        <v>N</v>
      </c>
      <c r="D3190" s="109">
        <f>'Terminated loans'!H2380</f>
        <v>143980464</v>
      </c>
      <c r="E3190" s="109">
        <f>'Terminated loans'!I2380</f>
        <v>98</v>
      </c>
      <c r="F3190" s="109" t="str">
        <f>'Terminated loans'!J2380</f>
        <v>GOORIAH S H</v>
      </c>
      <c r="G3190" s="547" t="str">
        <f t="shared" si="1449"/>
        <v>D2</v>
      </c>
      <c r="H3190" s="111">
        <f>'Terminated loans'!L2380</f>
        <v>41135</v>
      </c>
      <c r="I3190" s="111">
        <f>IF(B3190="VELS",'Terminated loans'!M2380,'Terminated loans'!B2380)</f>
        <v>42948</v>
      </c>
      <c r="J3190" s="34">
        <f t="shared" si="1480"/>
        <v>60</v>
      </c>
      <c r="K3190" s="34">
        <f t="shared" si="1476"/>
        <v>100</v>
      </c>
      <c r="L3190" s="34">
        <f t="shared" si="1477"/>
        <v>60</v>
      </c>
      <c r="M3190" s="34">
        <f t="shared" si="1478"/>
        <v>60</v>
      </c>
      <c r="N3190" s="52">
        <f t="shared" si="1479"/>
        <v>60</v>
      </c>
      <c r="O3190" s="352">
        <f>+'Terminated loans'!S2380</f>
        <v>170755</v>
      </c>
      <c r="P3190" s="112">
        <f>+'Terminated loans'!T2380</f>
        <v>0.05</v>
      </c>
      <c r="Q3190" s="536">
        <f t="shared" si="1450"/>
        <v>9.4E-2</v>
      </c>
      <c r="R3190" s="222">
        <f t="shared" si="1481"/>
        <v>3222.3575008830871</v>
      </c>
      <c r="S3190" s="36">
        <f t="shared" si="1482"/>
        <v>153789.60248785766</v>
      </c>
      <c r="T3190" s="36">
        <f t="shared" si="1483"/>
        <v>16965.397512142343</v>
      </c>
      <c r="U3190" s="36">
        <f t="shared" si="1484"/>
        <v>39551.847565128322</v>
      </c>
      <c r="V3190" s="36">
        <f t="shared" si="1485"/>
        <v>22586.450052985223</v>
      </c>
      <c r="W3190" s="37">
        <f t="shared" si="1486"/>
        <v>16965.397512143099</v>
      </c>
      <c r="X3190" s="36">
        <f t="shared" si="1487"/>
        <v>16965.397512142343</v>
      </c>
      <c r="Y3190" s="276">
        <f t="shared" si="1488"/>
        <v>16965.397512143099</v>
      </c>
      <c r="Z3190" s="36">
        <f t="shared" si="1489"/>
        <v>39551.847565128322</v>
      </c>
      <c r="AA3190" s="36">
        <f t="shared" si="1490"/>
        <v>22586.450052985223</v>
      </c>
      <c r="AB3190" s="38">
        <f t="shared" si="1474"/>
        <v>7.5669959187507629E-10</v>
      </c>
      <c r="AD3190" s="142">
        <f t="shared" si="1491"/>
        <v>60</v>
      </c>
      <c r="AH3190" s="107"/>
    </row>
    <row r="3191" spans="1:34">
      <c r="A3191" s="533"/>
      <c r="C3191" s="67" t="str">
        <f>'Terminated loans'!F2381</f>
        <v>E</v>
      </c>
      <c r="D3191" s="109">
        <f>'Terminated loans'!H2381</f>
        <v>143980995</v>
      </c>
      <c r="E3191" s="109">
        <f>'Terminated loans'!I2381</f>
        <v>98</v>
      </c>
      <c r="F3191" s="109" t="str">
        <f>'Terminated loans'!J2381</f>
        <v>LAMALETIE G J D</v>
      </c>
      <c r="G3191" s="547" t="str">
        <f t="shared" si="1449"/>
        <v>E2</v>
      </c>
      <c r="H3191" s="111">
        <f>'Terminated loans'!L2381</f>
        <v>41610</v>
      </c>
      <c r="I3191" s="111">
        <f>IF(B3191="VELS",'Terminated loans'!M2381,'Terminated loans'!B2381)</f>
        <v>42978</v>
      </c>
      <c r="J3191" s="34">
        <f t="shared" si="1480"/>
        <v>45</v>
      </c>
      <c r="K3191" s="34">
        <f t="shared" si="1476"/>
        <v>84</v>
      </c>
      <c r="L3191" s="34">
        <f t="shared" si="1477"/>
        <v>45</v>
      </c>
      <c r="M3191" s="34">
        <f t="shared" si="1478"/>
        <v>45</v>
      </c>
      <c r="N3191" s="52">
        <f t="shared" si="1479"/>
        <v>45</v>
      </c>
      <c r="O3191" s="352">
        <f>+'Terminated loans'!S2381</f>
        <v>400610</v>
      </c>
      <c r="P3191" s="112">
        <f>+'Terminated loans'!T2381</f>
        <v>0.05</v>
      </c>
      <c r="Q3191" s="536">
        <f t="shared" si="1450"/>
        <v>9.1499999999999998E-2</v>
      </c>
      <c r="R3191" s="222">
        <f t="shared" si="1481"/>
        <v>9781.5945375423362</v>
      </c>
      <c r="S3191" s="36">
        <f t="shared" si="1482"/>
        <v>371413.71372200397</v>
      </c>
      <c r="T3191" s="36">
        <f t="shared" si="1483"/>
        <v>29196.286277996027</v>
      </c>
      <c r="U3191" s="36">
        <f t="shared" si="1484"/>
        <v>68758.040467401152</v>
      </c>
      <c r="V3191" s="36">
        <f t="shared" si="1485"/>
        <v>39561.754189405066</v>
      </c>
      <c r="W3191" s="37">
        <f t="shared" si="1486"/>
        <v>29196.286277996085</v>
      </c>
      <c r="X3191" s="36">
        <f t="shared" si="1487"/>
        <v>29196.286277996027</v>
      </c>
      <c r="Y3191" s="276">
        <f t="shared" si="1488"/>
        <v>29196.286277996085</v>
      </c>
      <c r="Z3191" s="36">
        <f t="shared" si="1489"/>
        <v>68758.040467401152</v>
      </c>
      <c r="AA3191" s="36">
        <f t="shared" si="1490"/>
        <v>39561.754189405066</v>
      </c>
      <c r="AB3191" s="38">
        <f t="shared" si="1474"/>
        <v>5.8207660913467407E-11</v>
      </c>
      <c r="AD3191" s="142">
        <f t="shared" si="1491"/>
        <v>45</v>
      </c>
      <c r="AH3191" s="107"/>
    </row>
    <row r="3192" spans="1:34">
      <c r="A3192" s="533"/>
      <c r="C3192" s="67" t="str">
        <f>'Terminated loans'!F2382</f>
        <v>E</v>
      </c>
      <c r="D3192" s="109">
        <f>'Terminated loans'!H2382</f>
        <v>143982025</v>
      </c>
      <c r="E3192" s="109">
        <f>'Terminated loans'!I2382</f>
        <v>98</v>
      </c>
      <c r="F3192" s="109" t="str">
        <f>'Terminated loans'!J2382</f>
        <v>RAMCHURREETOO C</v>
      </c>
      <c r="G3192" s="547" t="str">
        <f t="shared" si="1449"/>
        <v>E2</v>
      </c>
      <c r="H3192" s="111">
        <f>'Terminated loans'!L2382</f>
        <v>41484</v>
      </c>
      <c r="I3192" s="111">
        <f>IF(B3192="VELS",'Terminated loans'!M2382,'Terminated loans'!B2382)</f>
        <v>42978</v>
      </c>
      <c r="J3192" s="34">
        <f t="shared" si="1480"/>
        <v>49</v>
      </c>
      <c r="K3192" s="34">
        <f t="shared" si="1476"/>
        <v>88</v>
      </c>
      <c r="L3192" s="34">
        <f t="shared" si="1477"/>
        <v>49</v>
      </c>
      <c r="M3192" s="34">
        <f t="shared" si="1478"/>
        <v>49</v>
      </c>
      <c r="N3192" s="52">
        <f t="shared" si="1479"/>
        <v>49</v>
      </c>
      <c r="O3192" s="352">
        <f>+'Terminated loans'!S2382</f>
        <v>228801</v>
      </c>
      <c r="P3192" s="112">
        <f>+'Terminated loans'!T2382</f>
        <v>0.05</v>
      </c>
      <c r="Q3192" s="536">
        <f t="shared" si="1450"/>
        <v>9.1499999999999998E-2</v>
      </c>
      <c r="R3192" s="222">
        <f t="shared" si="1481"/>
        <v>5171.9731982938747</v>
      </c>
      <c r="S3192" s="36">
        <f t="shared" si="1482"/>
        <v>210805.53001539825</v>
      </c>
      <c r="T3192" s="36">
        <f t="shared" si="1483"/>
        <v>17995.469984601747</v>
      </c>
      <c r="U3192" s="36">
        <f t="shared" si="1484"/>
        <v>42621.156701001688</v>
      </c>
      <c r="V3192" s="36">
        <f t="shared" si="1485"/>
        <v>24625.686716399854</v>
      </c>
      <c r="W3192" s="37">
        <f t="shared" si="1486"/>
        <v>17995.469984601834</v>
      </c>
      <c r="X3192" s="36">
        <f t="shared" si="1487"/>
        <v>17995.469984601747</v>
      </c>
      <c r="Y3192" s="276">
        <f t="shared" si="1488"/>
        <v>17995.469984601834</v>
      </c>
      <c r="Z3192" s="36">
        <f t="shared" si="1489"/>
        <v>42621.156701001688</v>
      </c>
      <c r="AA3192" s="36">
        <f t="shared" si="1490"/>
        <v>24625.686716399854</v>
      </c>
      <c r="AB3192" s="38">
        <f t="shared" si="1474"/>
        <v>8.7311491370201111E-11</v>
      </c>
      <c r="AD3192" s="142">
        <f t="shared" si="1491"/>
        <v>49</v>
      </c>
      <c r="AH3192" s="107"/>
    </row>
    <row r="3193" spans="1:34">
      <c r="A3193" s="533"/>
      <c r="C3193" s="67" t="str">
        <f>'Terminated loans'!F2383</f>
        <v>E</v>
      </c>
      <c r="D3193" s="109">
        <f>'Terminated loans'!H2383</f>
        <v>143983196</v>
      </c>
      <c r="E3193" s="109">
        <f>'Terminated loans'!I2383</f>
        <v>98</v>
      </c>
      <c r="F3193" s="109" t="str">
        <f>'Terminated loans'!J2383</f>
        <v>CAUSY A</v>
      </c>
      <c r="G3193" s="547" t="str">
        <f t="shared" si="1449"/>
        <v>E2</v>
      </c>
      <c r="H3193" s="111">
        <f>'Terminated loans'!L2383</f>
        <v>41730</v>
      </c>
      <c r="I3193" s="111">
        <f>IF(B3193="VELS",'Terminated loans'!M2383,'Terminated loans'!B2383)</f>
        <v>42978</v>
      </c>
      <c r="J3193" s="34">
        <f t="shared" si="1480"/>
        <v>41</v>
      </c>
      <c r="K3193" s="34">
        <f t="shared" si="1476"/>
        <v>80</v>
      </c>
      <c r="L3193" s="34">
        <f t="shared" si="1477"/>
        <v>41</v>
      </c>
      <c r="M3193" s="34">
        <f t="shared" si="1478"/>
        <v>41</v>
      </c>
      <c r="N3193" s="52">
        <f t="shared" si="1479"/>
        <v>41</v>
      </c>
      <c r="O3193" s="352">
        <f>+'Terminated loans'!S2383</f>
        <v>200444</v>
      </c>
      <c r="P3193" s="112">
        <f>+'Terminated loans'!T2383</f>
        <v>0.05</v>
      </c>
      <c r="Q3193" s="536">
        <f t="shared" si="1450"/>
        <v>9.1499999999999998E-2</v>
      </c>
      <c r="R3193" s="222">
        <f t="shared" si="1481"/>
        <v>5328.5071374584804</v>
      </c>
      <c r="S3193" s="36">
        <f t="shared" si="1482"/>
        <v>187009.85851698578</v>
      </c>
      <c r="T3193" s="36">
        <f t="shared" si="1483"/>
        <v>13434.141483014217</v>
      </c>
      <c r="U3193" s="36">
        <f t="shared" si="1484"/>
        <v>31458.934118811943</v>
      </c>
      <c r="V3193" s="36">
        <f t="shared" si="1485"/>
        <v>18024.792635797698</v>
      </c>
      <c r="W3193" s="37">
        <f t="shared" si="1486"/>
        <v>13434.141483014246</v>
      </c>
      <c r="X3193" s="36">
        <f t="shared" si="1487"/>
        <v>13434.141483014217</v>
      </c>
      <c r="Y3193" s="276">
        <f t="shared" si="1488"/>
        <v>13434.141483014246</v>
      </c>
      <c r="Z3193" s="36">
        <f t="shared" si="1489"/>
        <v>31458.934118811943</v>
      </c>
      <c r="AA3193" s="36">
        <f t="shared" si="1490"/>
        <v>18024.792635797698</v>
      </c>
      <c r="AB3193" s="38">
        <f t="shared" si="1474"/>
        <v>2.9103830456733704E-11</v>
      </c>
      <c r="AD3193" s="142">
        <f t="shared" si="1491"/>
        <v>41</v>
      </c>
      <c r="AH3193" s="107"/>
    </row>
    <row r="3194" spans="1:34">
      <c r="A3194" s="533"/>
      <c r="C3194" s="67" t="str">
        <f>'Terminated loans'!F2384</f>
        <v>E</v>
      </c>
      <c r="D3194" s="109">
        <f>'Terminated loans'!H2384</f>
        <v>143984311</v>
      </c>
      <c r="E3194" s="109">
        <f>'Terminated loans'!I2384</f>
        <v>98</v>
      </c>
      <c r="F3194" s="109" t="str">
        <f>'Terminated loans'!J2384</f>
        <v>MUNGUR A</v>
      </c>
      <c r="G3194" s="547" t="str">
        <f t="shared" si="1449"/>
        <v>E2</v>
      </c>
      <c r="H3194" s="111">
        <f>'Terminated loans'!L2384</f>
        <v>42020</v>
      </c>
      <c r="I3194" s="111">
        <f>IF(B3194="VELS",'Terminated loans'!M2384,'Terminated loans'!B2384)</f>
        <v>42978</v>
      </c>
      <c r="J3194" s="34">
        <f t="shared" si="1480"/>
        <v>31</v>
      </c>
      <c r="K3194" s="34">
        <f t="shared" si="1476"/>
        <v>71</v>
      </c>
      <c r="L3194" s="34">
        <f t="shared" si="1477"/>
        <v>31</v>
      </c>
      <c r="M3194" s="34">
        <f t="shared" si="1478"/>
        <v>31</v>
      </c>
      <c r="N3194" s="52">
        <f t="shared" si="1479"/>
        <v>31</v>
      </c>
      <c r="O3194" s="352">
        <f>+'Terminated loans'!S2384</f>
        <v>244393</v>
      </c>
      <c r="P3194" s="112">
        <f>+'Terminated loans'!T2384</f>
        <v>0.05</v>
      </c>
      <c r="Q3194" s="536">
        <f t="shared" si="1450"/>
        <v>9.1499999999999998E-2</v>
      </c>
      <c r="R3194" s="222">
        <f t="shared" si="1481"/>
        <v>8420.1452365277764</v>
      </c>
      <c r="S3194" s="36">
        <f t="shared" si="1482"/>
        <v>231686.23111159645</v>
      </c>
      <c r="T3194" s="36">
        <f t="shared" si="1483"/>
        <v>12706.768888403545</v>
      </c>
      <c r="U3194" s="36">
        <f t="shared" si="1484"/>
        <v>29338.271220764436</v>
      </c>
      <c r="V3194" s="36">
        <f t="shared" si="1485"/>
        <v>16631.502332361066</v>
      </c>
      <c r="W3194" s="37">
        <f t="shared" si="1486"/>
        <v>12706.768888403371</v>
      </c>
      <c r="X3194" s="36">
        <f t="shared" si="1487"/>
        <v>12706.768888403545</v>
      </c>
      <c r="Y3194" s="276">
        <f t="shared" si="1488"/>
        <v>12706.768888403371</v>
      </c>
      <c r="Z3194" s="36">
        <f t="shared" si="1489"/>
        <v>29338.271220764436</v>
      </c>
      <c r="AA3194" s="36">
        <f t="shared" si="1490"/>
        <v>16631.502332361066</v>
      </c>
      <c r="AB3194" s="38">
        <f t="shared" si="1474"/>
        <v>-1.7462298274040222E-10</v>
      </c>
      <c r="AD3194" s="142">
        <f t="shared" si="1491"/>
        <v>31</v>
      </c>
      <c r="AH3194" s="107"/>
    </row>
    <row r="3195" spans="1:34">
      <c r="A3195" s="533"/>
      <c r="C3195" s="67" t="str">
        <f>'Terminated loans'!F2385</f>
        <v>E</v>
      </c>
      <c r="D3195" s="109">
        <f>'Terminated loans'!H2385</f>
        <v>143984702</v>
      </c>
      <c r="E3195" s="109">
        <f>'Terminated loans'!I2385</f>
        <v>98</v>
      </c>
      <c r="F3195" s="109" t="str">
        <f>'Terminated loans'!J2385</f>
        <v>BOODHOO S N</v>
      </c>
      <c r="G3195" s="547" t="str">
        <f t="shared" si="1449"/>
        <v>E2</v>
      </c>
      <c r="H3195" s="111">
        <f>'Terminated loans'!L2385</f>
        <v>41890</v>
      </c>
      <c r="I3195" s="111">
        <f>IF(B3195="VELS",'Terminated loans'!M2385,'Terminated loans'!B2385)</f>
        <v>42978</v>
      </c>
      <c r="J3195" s="34">
        <f t="shared" si="1480"/>
        <v>36</v>
      </c>
      <c r="K3195" s="34">
        <f t="shared" si="1476"/>
        <v>75</v>
      </c>
      <c r="L3195" s="34">
        <f t="shared" si="1477"/>
        <v>36</v>
      </c>
      <c r="M3195" s="34">
        <f t="shared" si="1478"/>
        <v>36</v>
      </c>
      <c r="N3195" s="52">
        <f t="shared" si="1479"/>
        <v>36</v>
      </c>
      <c r="O3195" s="352">
        <f>+'Terminated loans'!S2385</f>
        <v>150229</v>
      </c>
      <c r="P3195" s="112">
        <f>+'Terminated loans'!T2385</f>
        <v>0.05</v>
      </c>
      <c r="Q3195" s="536">
        <f t="shared" si="1450"/>
        <v>9.1499999999999998E-2</v>
      </c>
      <c r="R3195" s="222">
        <f t="shared" si="1481"/>
        <v>4502.4979011367896</v>
      </c>
      <c r="S3195" s="36">
        <f t="shared" si="1482"/>
        <v>141278.81226234118</v>
      </c>
      <c r="T3195" s="36">
        <f t="shared" si="1483"/>
        <v>8950.1877376588236</v>
      </c>
      <c r="U3195" s="36">
        <f t="shared" si="1484"/>
        <v>20811.112178583251</v>
      </c>
      <c r="V3195" s="36">
        <f t="shared" si="1485"/>
        <v>11860.924440924427</v>
      </c>
      <c r="W3195" s="37">
        <f t="shared" si="1486"/>
        <v>8950.1877376588236</v>
      </c>
      <c r="X3195" s="36">
        <f t="shared" si="1487"/>
        <v>8950.1877376588236</v>
      </c>
      <c r="Y3195" s="276">
        <f t="shared" si="1488"/>
        <v>8950.1877376588236</v>
      </c>
      <c r="Z3195" s="36">
        <f t="shared" si="1489"/>
        <v>20811.112178583251</v>
      </c>
      <c r="AA3195" s="36">
        <f t="shared" si="1490"/>
        <v>11860.924440924427</v>
      </c>
      <c r="AB3195" s="38">
        <f t="shared" si="1474"/>
        <v>0</v>
      </c>
      <c r="AD3195" s="142">
        <f t="shared" si="1491"/>
        <v>36</v>
      </c>
      <c r="AH3195" s="107"/>
    </row>
    <row r="3196" spans="1:34">
      <c r="A3196" s="533"/>
      <c r="C3196" s="67" t="str">
        <f>'Terminated loans'!F2386</f>
        <v>E</v>
      </c>
      <c r="D3196" s="109">
        <f>'Terminated loans'!H2386</f>
        <v>143994562</v>
      </c>
      <c r="E3196" s="109">
        <f>'Terminated loans'!I2386</f>
        <v>98</v>
      </c>
      <c r="F3196" s="109" t="str">
        <f>'Terminated loans'!J2386</f>
        <v>GUNGAH A E</v>
      </c>
      <c r="G3196" s="547" t="str">
        <f t="shared" si="1449"/>
        <v>C2</v>
      </c>
      <c r="H3196" s="111">
        <f>'Terminated loans'!L2386</f>
        <v>40672</v>
      </c>
      <c r="I3196" s="111">
        <f>IF(B3196="VELS",'Terminated loans'!M2386,'Terminated loans'!B2386)</f>
        <v>42978</v>
      </c>
      <c r="J3196" s="34">
        <f t="shared" si="1480"/>
        <v>76</v>
      </c>
      <c r="K3196" s="34">
        <f t="shared" si="1476"/>
        <v>115</v>
      </c>
      <c r="L3196" s="34">
        <f t="shared" si="1477"/>
        <v>60</v>
      </c>
      <c r="M3196" s="34">
        <f t="shared" si="1478"/>
        <v>60</v>
      </c>
      <c r="N3196" s="52">
        <f t="shared" si="1479"/>
        <v>60</v>
      </c>
      <c r="O3196" s="352">
        <f>+'Terminated loans'!S2386</f>
        <v>475263</v>
      </c>
      <c r="P3196" s="112">
        <f>+'Terminated loans'!T2386</f>
        <v>0.05</v>
      </c>
      <c r="Q3196" s="536">
        <f t="shared" si="1450"/>
        <v>9.9000000000000005E-2</v>
      </c>
      <c r="R3196" s="222">
        <f t="shared" si="1481"/>
        <v>8968.7991153535677</v>
      </c>
      <c r="S3196" s="36">
        <f t="shared" si="1482"/>
        <v>423098.98998527741</v>
      </c>
      <c r="T3196" s="36">
        <f t="shared" si="1483"/>
        <v>52164.010014722589</v>
      </c>
      <c r="U3196" s="36">
        <f t="shared" si="1484"/>
        <v>115028.9569359427</v>
      </c>
      <c r="V3196" s="36">
        <f t="shared" si="1485"/>
        <v>62864.946921214112</v>
      </c>
      <c r="W3196" s="37">
        <f t="shared" si="1486"/>
        <v>52164.010014728585</v>
      </c>
      <c r="X3196" s="36">
        <f t="shared" si="1487"/>
        <v>52164.010014722589</v>
      </c>
      <c r="Y3196" s="276">
        <f t="shared" si="1488"/>
        <v>52164.010014728585</v>
      </c>
      <c r="Z3196" s="36">
        <f t="shared" si="1489"/>
        <v>115028.9569359427</v>
      </c>
      <c r="AA3196" s="36">
        <f t="shared" si="1490"/>
        <v>62864.946921214112</v>
      </c>
      <c r="AB3196" s="38">
        <f t="shared" si="1474"/>
        <v>5.9953890740871429E-9</v>
      </c>
      <c r="AD3196" s="142">
        <f t="shared" si="1491"/>
        <v>60</v>
      </c>
      <c r="AH3196" s="107"/>
    </row>
    <row r="3197" spans="1:34">
      <c r="A3197" s="533"/>
      <c r="C3197" s="67" t="str">
        <f>'Terminated loans'!F2387</f>
        <v>E</v>
      </c>
      <c r="D3197" s="109">
        <f>'Terminated loans'!H2387</f>
        <v>143997502</v>
      </c>
      <c r="E3197" s="109">
        <f>'Terminated loans'!I2387</f>
        <v>98</v>
      </c>
      <c r="F3197" s="109" t="str">
        <f>'Terminated loans'!J2387</f>
        <v>CRETIN C D</v>
      </c>
      <c r="G3197" s="547" t="str">
        <f t="shared" ref="G3197:G3260" si="1492">IF(H3197&lt;$P$5,"A",IF(H3197&lt;$P$6,"B",IF(H3197&lt;$P$7,"C",IF(H3197&lt;$P$8,"D",IF(H3197&lt;$P$9,"E",IF(H3197&lt;$P$10,"F",IF(H3197&lt;$P$11,"G",IF(H3197&lt;$P$12,"I",IF(H3197&lt;$P$13,"J",IF(H3197&lt;$P$14,"K","L"))))))))))&amp;IF(OR(P3197=0,P3197&gt;=5%),2,1)</f>
        <v>D2</v>
      </c>
      <c r="H3197" s="111">
        <f>'Terminated loans'!L2387</f>
        <v>41158</v>
      </c>
      <c r="I3197" s="111">
        <f>IF(B3197="VELS",'Terminated loans'!M2387,'Terminated loans'!B2387)</f>
        <v>42978</v>
      </c>
      <c r="J3197" s="34">
        <f t="shared" si="1480"/>
        <v>60</v>
      </c>
      <c r="K3197" s="34">
        <f t="shared" si="1476"/>
        <v>99</v>
      </c>
      <c r="L3197" s="34">
        <f t="shared" si="1477"/>
        <v>60</v>
      </c>
      <c r="M3197" s="34">
        <f t="shared" si="1478"/>
        <v>60</v>
      </c>
      <c r="N3197" s="52">
        <f t="shared" si="1479"/>
        <v>60</v>
      </c>
      <c r="O3197" s="352">
        <f>+'Terminated loans'!S2387</f>
        <v>246341</v>
      </c>
      <c r="P3197" s="112">
        <f>+'Terminated loans'!T2387</f>
        <v>0.05</v>
      </c>
      <c r="Q3197" s="536">
        <f t="shared" ref="Q3197:Q3260" si="1493">VLOOKUP(G3197,$O$3:$Q$28,3,FALSE)</f>
        <v>9.4E-2</v>
      </c>
      <c r="R3197" s="222">
        <f t="shared" si="1481"/>
        <v>4648.7585670992976</v>
      </c>
      <c r="S3197" s="36">
        <f t="shared" si="1482"/>
        <v>221865.74019186167</v>
      </c>
      <c r="T3197" s="36">
        <f t="shared" si="1483"/>
        <v>24475.259808138333</v>
      </c>
      <c r="U3197" s="36">
        <f t="shared" si="1484"/>
        <v>57059.773834097199</v>
      </c>
      <c r="V3197" s="36">
        <f t="shared" si="1485"/>
        <v>32584.514025957877</v>
      </c>
      <c r="W3197" s="37">
        <f t="shared" si="1486"/>
        <v>24475.259808139323</v>
      </c>
      <c r="X3197" s="36">
        <f t="shared" si="1487"/>
        <v>24475.259808138333</v>
      </c>
      <c r="Y3197" s="276">
        <f t="shared" si="1488"/>
        <v>24475.259808139323</v>
      </c>
      <c r="Z3197" s="36">
        <f t="shared" si="1489"/>
        <v>57059.773834097199</v>
      </c>
      <c r="AA3197" s="36">
        <f t="shared" si="1490"/>
        <v>32584.514025957877</v>
      </c>
      <c r="AB3197" s="38">
        <f t="shared" si="1474"/>
        <v>9.8953023552894592E-10</v>
      </c>
      <c r="AD3197" s="142">
        <f t="shared" si="1491"/>
        <v>60</v>
      </c>
      <c r="AH3197" s="107"/>
    </row>
    <row r="3198" spans="1:34">
      <c r="A3198" s="533"/>
      <c r="C3198" s="67" t="str">
        <f>'Terminated loans'!F2388</f>
        <v>E</v>
      </c>
      <c r="D3198" s="109">
        <f>'Terminated loans'!H2388</f>
        <v>143998908</v>
      </c>
      <c r="E3198" s="109">
        <f>'Terminated loans'!I2388</f>
        <v>98</v>
      </c>
      <c r="F3198" s="109" t="str">
        <f>'Terminated loans'!J2388</f>
        <v>ANTHONY M D S</v>
      </c>
      <c r="G3198" s="547" t="str">
        <f t="shared" si="1492"/>
        <v>D2</v>
      </c>
      <c r="H3198" s="111">
        <f>'Terminated loans'!L2388</f>
        <v>41138</v>
      </c>
      <c r="I3198" s="111">
        <f>IF(B3198="VELS",'Terminated loans'!M2388,'Terminated loans'!B2388)</f>
        <v>42978</v>
      </c>
      <c r="J3198" s="34">
        <f t="shared" si="1480"/>
        <v>60</v>
      </c>
      <c r="K3198" s="34">
        <f t="shared" si="1476"/>
        <v>100</v>
      </c>
      <c r="L3198" s="34">
        <f t="shared" si="1477"/>
        <v>60</v>
      </c>
      <c r="M3198" s="34">
        <f t="shared" si="1478"/>
        <v>60</v>
      </c>
      <c r="N3198" s="52">
        <f t="shared" si="1479"/>
        <v>60</v>
      </c>
      <c r="O3198" s="352">
        <f>+'Terminated loans'!S2388</f>
        <v>915841</v>
      </c>
      <c r="P3198" s="112">
        <f>+'Terminated loans'!T2388</f>
        <v>0.05</v>
      </c>
      <c r="Q3198" s="536">
        <f t="shared" si="1493"/>
        <v>9.4E-2</v>
      </c>
      <c r="R3198" s="222">
        <f t="shared" si="1481"/>
        <v>17283.049491764617</v>
      </c>
      <c r="S3198" s="36">
        <f t="shared" si="1482"/>
        <v>824847.43247390725</v>
      </c>
      <c r="T3198" s="36">
        <f t="shared" si="1483"/>
        <v>90993.567526092753</v>
      </c>
      <c r="U3198" s="36">
        <f t="shared" si="1484"/>
        <v>212135.53703197348</v>
      </c>
      <c r="V3198" s="36">
        <f t="shared" si="1485"/>
        <v>121141.969505877</v>
      </c>
      <c r="W3198" s="37">
        <f t="shared" si="1486"/>
        <v>90993.567526096478</v>
      </c>
      <c r="X3198" s="36">
        <f t="shared" si="1487"/>
        <v>90993.567526092753</v>
      </c>
      <c r="Y3198" s="276">
        <f t="shared" si="1488"/>
        <v>90993.567526096478</v>
      </c>
      <c r="Z3198" s="36">
        <f t="shared" si="1489"/>
        <v>212135.53703197348</v>
      </c>
      <c r="AA3198" s="36">
        <f t="shared" si="1490"/>
        <v>121141.969505877</v>
      </c>
      <c r="AB3198" s="38">
        <f t="shared" si="1474"/>
        <v>3.7252902984619141E-9</v>
      </c>
      <c r="AD3198" s="142">
        <f t="shared" si="1491"/>
        <v>60</v>
      </c>
      <c r="AH3198" s="107"/>
    </row>
    <row r="3199" spans="1:34">
      <c r="A3199" s="533"/>
      <c r="C3199" s="67" t="str">
        <f>'Terminated loans'!F2389</f>
        <v>E</v>
      </c>
      <c r="D3199" s="109">
        <f>'Terminated loans'!H2389</f>
        <v>143999424</v>
      </c>
      <c r="E3199" s="109">
        <f>'Terminated loans'!I2389</f>
        <v>98</v>
      </c>
      <c r="F3199" s="109" t="str">
        <f>'Terminated loans'!J2389</f>
        <v>PYNDIAH M A S</v>
      </c>
      <c r="G3199" s="547" t="str">
        <f t="shared" si="1492"/>
        <v>D2</v>
      </c>
      <c r="H3199" s="111">
        <f>'Terminated loans'!L2389</f>
        <v>41264</v>
      </c>
      <c r="I3199" s="111">
        <f>IF(B3199="VELS",'Terminated loans'!M2389,'Terminated loans'!B2389)</f>
        <v>42978</v>
      </c>
      <c r="J3199" s="34">
        <f t="shared" si="1480"/>
        <v>56</v>
      </c>
      <c r="K3199" s="34">
        <f t="shared" si="1476"/>
        <v>95</v>
      </c>
      <c r="L3199" s="34">
        <f t="shared" si="1477"/>
        <v>56</v>
      </c>
      <c r="M3199" s="34">
        <f t="shared" si="1478"/>
        <v>56</v>
      </c>
      <c r="N3199" s="52">
        <f t="shared" si="1479"/>
        <v>56</v>
      </c>
      <c r="O3199" s="352">
        <f>+'Terminated loans'!S2389</f>
        <v>203774</v>
      </c>
      <c r="P3199" s="112">
        <f>+'Terminated loans'!T2389</f>
        <v>0.05</v>
      </c>
      <c r="Q3199" s="536">
        <f t="shared" si="1493"/>
        <v>9.4E-2</v>
      </c>
      <c r="R3199" s="222">
        <f t="shared" si="1481"/>
        <v>4087.3865193227489</v>
      </c>
      <c r="S3199" s="36">
        <f t="shared" si="1482"/>
        <v>184715.65754996103</v>
      </c>
      <c r="T3199" s="36">
        <f t="shared" si="1483"/>
        <v>19058.342450038966</v>
      </c>
      <c r="U3199" s="36">
        <f t="shared" si="1484"/>
        <v>44177.987532113737</v>
      </c>
      <c r="V3199" s="36">
        <f t="shared" si="1485"/>
        <v>25119.645082073897</v>
      </c>
      <c r="W3199" s="37">
        <f t="shared" si="1486"/>
        <v>19058.34245003984</v>
      </c>
      <c r="X3199" s="36">
        <f t="shared" si="1487"/>
        <v>19058.342450038966</v>
      </c>
      <c r="Y3199" s="276">
        <f t="shared" si="1488"/>
        <v>19058.34245003984</v>
      </c>
      <c r="Z3199" s="36">
        <f t="shared" si="1489"/>
        <v>44177.987532113737</v>
      </c>
      <c r="AA3199" s="36">
        <f t="shared" si="1490"/>
        <v>25119.645082073897</v>
      </c>
      <c r="AB3199" s="38">
        <f t="shared" si="1474"/>
        <v>8.7311491370201111E-10</v>
      </c>
      <c r="AD3199" s="142">
        <f t="shared" si="1491"/>
        <v>56</v>
      </c>
      <c r="AH3199" s="107"/>
    </row>
    <row r="3200" spans="1:34">
      <c r="A3200" s="533"/>
      <c r="C3200" s="67" t="str">
        <f>'Terminated loans'!F2390</f>
        <v>N</v>
      </c>
      <c r="D3200" s="109">
        <f>'Terminated loans'!H2390</f>
        <v>143013618</v>
      </c>
      <c r="E3200" s="109">
        <f>'Terminated loans'!I2390</f>
        <v>99</v>
      </c>
      <c r="F3200" s="109" t="str">
        <f>'Terminated loans'!J2390</f>
        <v>IMRITH M/HM LOAN</v>
      </c>
      <c r="G3200" s="547" t="str">
        <f t="shared" si="1492"/>
        <v>A1</v>
      </c>
      <c r="H3200" s="111">
        <f>'Terminated loans'!L2390</f>
        <v>37908</v>
      </c>
      <c r="I3200" s="111">
        <f>IF(B3200="VELS",'Terminated loans'!M2390,'Terminated loans'!B2390)</f>
        <v>43001</v>
      </c>
      <c r="J3200" s="34">
        <f t="shared" si="1480"/>
        <v>167</v>
      </c>
      <c r="K3200" s="34">
        <f t="shared" si="1476"/>
        <v>206</v>
      </c>
      <c r="L3200" s="34">
        <f t="shared" si="1477"/>
        <v>167</v>
      </c>
      <c r="M3200" s="34">
        <f t="shared" si="1478"/>
        <v>167</v>
      </c>
      <c r="N3200" s="52">
        <f t="shared" si="1479"/>
        <v>167</v>
      </c>
      <c r="O3200" s="352">
        <f>+'Terminated loans'!S2390</f>
        <v>324696</v>
      </c>
      <c r="P3200" s="112">
        <f>+'Terminated loans'!T2390</f>
        <v>0.03</v>
      </c>
      <c r="Q3200" s="536">
        <f t="shared" si="1493"/>
        <v>8.6499999999999994E-2</v>
      </c>
      <c r="R3200" s="222">
        <f t="shared" si="1481"/>
        <v>2380.7119153949384</v>
      </c>
      <c r="S3200" s="36">
        <f t="shared" si="1482"/>
        <v>230743.74209812327</v>
      </c>
      <c r="T3200" s="36">
        <f t="shared" si="1483"/>
        <v>93952.257901876728</v>
      </c>
      <c r="U3200" s="36">
        <f t="shared" si="1484"/>
        <v>166835.14777282916</v>
      </c>
      <c r="V3200" s="36">
        <f t="shared" si="1485"/>
        <v>72882.889870954736</v>
      </c>
      <c r="W3200" s="37">
        <f t="shared" si="1486"/>
        <v>93952.257901874429</v>
      </c>
      <c r="X3200" s="36">
        <f t="shared" si="1487"/>
        <v>93952.257901876728</v>
      </c>
      <c r="Y3200" s="276">
        <f t="shared" si="1488"/>
        <v>93952.257901874429</v>
      </c>
      <c r="Z3200" s="36">
        <f t="shared" si="1489"/>
        <v>166835.14777282916</v>
      </c>
      <c r="AA3200" s="36">
        <f t="shared" si="1490"/>
        <v>72882.889870954736</v>
      </c>
      <c r="AB3200" s="38">
        <f t="shared" si="1474"/>
        <v>-2.2992026060819626E-9</v>
      </c>
      <c r="AD3200" s="142">
        <f t="shared" si="1491"/>
        <v>167</v>
      </c>
      <c r="AH3200" s="107"/>
    </row>
    <row r="3201" spans="1:34">
      <c r="A3201" s="533"/>
      <c r="C3201" s="67" t="str">
        <f>'Terminated loans'!F2391</f>
        <v>E</v>
      </c>
      <c r="D3201" s="109">
        <f>'Terminated loans'!H2391</f>
        <v>143029352</v>
      </c>
      <c r="E3201" s="109">
        <f>'Terminated loans'!I2391</f>
        <v>99</v>
      </c>
      <c r="F3201" s="109" t="str">
        <f>'Terminated loans'!J2391</f>
        <v>PAUROBALLY M</v>
      </c>
      <c r="G3201" s="547" t="str">
        <f t="shared" si="1492"/>
        <v>A1</v>
      </c>
      <c r="H3201" s="111">
        <f>'Terminated loans'!L2391</f>
        <v>39779</v>
      </c>
      <c r="I3201" s="111">
        <f>IF(B3201="VELS",'Terminated loans'!M2391,'Terminated loans'!B2391)</f>
        <v>43008</v>
      </c>
      <c r="J3201" s="34">
        <f t="shared" si="1480"/>
        <v>106</v>
      </c>
      <c r="K3201" s="34">
        <f t="shared" si="1476"/>
        <v>144</v>
      </c>
      <c r="L3201" s="34">
        <f t="shared" si="1477"/>
        <v>106</v>
      </c>
      <c r="M3201" s="34">
        <f t="shared" si="1478"/>
        <v>106</v>
      </c>
      <c r="N3201" s="52">
        <f t="shared" si="1479"/>
        <v>106</v>
      </c>
      <c r="O3201" s="352">
        <f>+'Terminated loans'!S2391</f>
        <v>3325158</v>
      </c>
      <c r="P3201" s="112">
        <f>+'Terminated loans'!T2391</f>
        <v>0.03</v>
      </c>
      <c r="Q3201" s="536">
        <f t="shared" si="1493"/>
        <v>8.6499999999999994E-2</v>
      </c>
      <c r="R3201" s="222">
        <f t="shared" si="1481"/>
        <v>35748.191686669568</v>
      </c>
      <c r="S3201" s="36">
        <f t="shared" si="1482"/>
        <v>2643106.6334798019</v>
      </c>
      <c r="T3201" s="36">
        <f t="shared" si="1483"/>
        <v>682051.36652019806</v>
      </c>
      <c r="U3201" s="36">
        <f t="shared" si="1484"/>
        <v>1146201.6853071447</v>
      </c>
      <c r="V3201" s="36">
        <f t="shared" si="1485"/>
        <v>464150.31878697407</v>
      </c>
      <c r="W3201" s="37">
        <f t="shared" si="1486"/>
        <v>682051.36652017059</v>
      </c>
      <c r="X3201" s="36">
        <f t="shared" si="1487"/>
        <v>682051.36652019806</v>
      </c>
      <c r="Y3201" s="276">
        <f t="shared" si="1488"/>
        <v>682051.36652017059</v>
      </c>
      <c r="Z3201" s="36">
        <f t="shared" si="1489"/>
        <v>1146201.6853071447</v>
      </c>
      <c r="AA3201" s="36">
        <f t="shared" si="1490"/>
        <v>464150.31878697407</v>
      </c>
      <c r="AB3201" s="38">
        <f t="shared" si="1474"/>
        <v>-2.7474015951156616E-8</v>
      </c>
      <c r="AD3201" s="142">
        <f t="shared" si="1491"/>
        <v>106</v>
      </c>
      <c r="AH3201" s="107"/>
    </row>
    <row r="3202" spans="1:34">
      <c r="A3202" s="533"/>
      <c r="C3202" s="67" t="str">
        <f>'Terminated loans'!F2392</f>
        <v>E</v>
      </c>
      <c r="D3202" s="109">
        <f>'Terminated loans'!H2392</f>
        <v>143124630</v>
      </c>
      <c r="E3202" s="109">
        <f>'Terminated loans'!I2392</f>
        <v>99</v>
      </c>
      <c r="F3202" s="109" t="str">
        <f>'Terminated loans'!J2392</f>
        <v>LAMARQUE J M D D(SL2320)</v>
      </c>
      <c r="G3202" s="547" t="str">
        <f t="shared" si="1492"/>
        <v>B1</v>
      </c>
      <c r="H3202" s="111">
        <f>'Terminated loans'!L2392</f>
        <v>40592</v>
      </c>
      <c r="I3202" s="111">
        <f>IF(B3202="VELS",'Terminated loans'!M2392,'Terminated loans'!B2392)</f>
        <v>43008</v>
      </c>
      <c r="J3202" s="34">
        <f t="shared" si="1480"/>
        <v>79</v>
      </c>
      <c r="K3202" s="34">
        <f t="shared" si="1476"/>
        <v>117</v>
      </c>
      <c r="L3202" s="34">
        <f t="shared" si="1477"/>
        <v>79</v>
      </c>
      <c r="M3202" s="34">
        <f t="shared" si="1478"/>
        <v>79</v>
      </c>
      <c r="N3202" s="52">
        <f t="shared" si="1479"/>
        <v>79</v>
      </c>
      <c r="O3202" s="352">
        <f>+'Terminated loans'!S2392</f>
        <v>3256017</v>
      </c>
      <c r="P3202" s="112">
        <f>+'Terminated loans'!T2392</f>
        <v>0.03</v>
      </c>
      <c r="Q3202" s="536">
        <f t="shared" si="1493"/>
        <v>7.6499999999999999E-2</v>
      </c>
      <c r="R3202" s="222">
        <f t="shared" si="1481"/>
        <v>45470.64178754748</v>
      </c>
      <c r="S3202" s="36">
        <f t="shared" si="1482"/>
        <v>2815237.0136745968</v>
      </c>
      <c r="T3202" s="36">
        <f t="shared" si="1483"/>
        <v>440779.98632540321</v>
      </c>
      <c r="U3202" s="36">
        <f t="shared" si="1484"/>
        <v>776943.68754166691</v>
      </c>
      <c r="V3202" s="36">
        <f t="shared" si="1485"/>
        <v>336163.70121625112</v>
      </c>
      <c r="W3202" s="37">
        <f t="shared" si="1486"/>
        <v>440779.98632541578</v>
      </c>
      <c r="X3202" s="36">
        <f t="shared" si="1487"/>
        <v>440779.98632540321</v>
      </c>
      <c r="Y3202" s="276">
        <f t="shared" si="1488"/>
        <v>440779.98632541578</v>
      </c>
      <c r="Z3202" s="36">
        <f t="shared" si="1489"/>
        <v>776943.68754166691</v>
      </c>
      <c r="AA3202" s="36">
        <f t="shared" si="1490"/>
        <v>336163.70121625112</v>
      </c>
      <c r="AB3202" s="38">
        <f t="shared" si="1474"/>
        <v>1.257285475730896E-8</v>
      </c>
      <c r="AD3202" s="142">
        <f t="shared" si="1491"/>
        <v>79</v>
      </c>
      <c r="AH3202" s="107"/>
    </row>
    <row r="3203" spans="1:34">
      <c r="A3203" s="533"/>
      <c r="C3203" s="67" t="str">
        <f>'Terminated loans'!F2393</f>
        <v>E</v>
      </c>
      <c r="D3203" s="109">
        <f>'Terminated loans'!H2393</f>
        <v>143142388</v>
      </c>
      <c r="E3203" s="109">
        <f>'Terminated loans'!I2393</f>
        <v>99</v>
      </c>
      <c r="F3203" s="109" t="str">
        <f>'Terminated loans'!J2393</f>
        <v>JOOKHUN Y H(SL 2090)</v>
      </c>
      <c r="G3203" s="547" t="str">
        <f t="shared" si="1492"/>
        <v>B1</v>
      </c>
      <c r="H3203" s="111">
        <f>'Terminated loans'!L2393</f>
        <v>40513</v>
      </c>
      <c r="I3203" s="111">
        <f>IF(B3203="VELS",'Terminated loans'!M2393,'Terminated loans'!B2393)</f>
        <v>43008</v>
      </c>
      <c r="J3203" s="34">
        <f t="shared" si="1480"/>
        <v>82</v>
      </c>
      <c r="K3203" s="34">
        <f t="shared" si="1476"/>
        <v>120</v>
      </c>
      <c r="L3203" s="34">
        <f t="shared" si="1477"/>
        <v>82</v>
      </c>
      <c r="M3203" s="34">
        <f t="shared" si="1478"/>
        <v>82</v>
      </c>
      <c r="N3203" s="52">
        <f t="shared" si="1479"/>
        <v>82</v>
      </c>
      <c r="O3203" s="352">
        <f>+'Terminated loans'!S2393</f>
        <v>4800057</v>
      </c>
      <c r="P3203" s="112">
        <f>+'Terminated loans'!T2393</f>
        <v>0.03</v>
      </c>
      <c r="Q3203" s="536">
        <f t="shared" si="1493"/>
        <v>7.6499999999999999E-2</v>
      </c>
      <c r="R3203" s="222">
        <f t="shared" si="1481"/>
        <v>64815.096588311484</v>
      </c>
      <c r="S3203" s="36">
        <f t="shared" si="1482"/>
        <v>4129129.2606032547</v>
      </c>
      <c r="T3203" s="36">
        <f t="shared" si="1483"/>
        <v>670927.73939674534</v>
      </c>
      <c r="U3203" s="36">
        <f t="shared" si="1484"/>
        <v>1185708.6596383033</v>
      </c>
      <c r="V3203" s="36">
        <f t="shared" si="1485"/>
        <v>514780.92024154216</v>
      </c>
      <c r="W3203" s="37">
        <f t="shared" si="1486"/>
        <v>670927.73939676117</v>
      </c>
      <c r="X3203" s="36">
        <f t="shared" si="1487"/>
        <v>670927.73939674534</v>
      </c>
      <c r="Y3203" s="276">
        <f t="shared" si="1488"/>
        <v>670927.73939676117</v>
      </c>
      <c r="Z3203" s="36">
        <f t="shared" si="1489"/>
        <v>1185708.6596383033</v>
      </c>
      <c r="AA3203" s="36">
        <f t="shared" si="1490"/>
        <v>514780.92024154216</v>
      </c>
      <c r="AB3203" s="38">
        <f t="shared" si="1474"/>
        <v>1.5832483768463135E-8</v>
      </c>
      <c r="AD3203" s="142">
        <f t="shared" si="1491"/>
        <v>82</v>
      </c>
      <c r="AH3203" s="107"/>
    </row>
    <row r="3204" spans="1:34">
      <c r="A3204" s="533"/>
      <c r="C3204" s="67" t="str">
        <f>'Terminated loans'!F2394</f>
        <v>E</v>
      </c>
      <c r="D3204" s="109">
        <f>'Terminated loans'!H2394</f>
        <v>143646815</v>
      </c>
      <c r="E3204" s="109">
        <f>'Terminated loans'!I2394</f>
        <v>99</v>
      </c>
      <c r="F3204" s="109" t="str">
        <f>'Terminated loans'!J2394</f>
        <v>NELSON M-J(SL2981)</v>
      </c>
      <c r="G3204" s="547" t="str">
        <f t="shared" si="1492"/>
        <v>E1</v>
      </c>
      <c r="H3204" s="111">
        <f>'Terminated loans'!L2394</f>
        <v>41604</v>
      </c>
      <c r="I3204" s="111">
        <f>IF(B3204="VELS",'Terminated loans'!M2394,'Terminated loans'!B2394)</f>
        <v>43008</v>
      </c>
      <c r="J3204" s="34">
        <f t="shared" si="1480"/>
        <v>46</v>
      </c>
      <c r="K3204" s="34">
        <f t="shared" si="1476"/>
        <v>84</v>
      </c>
      <c r="L3204" s="34">
        <f t="shared" si="1477"/>
        <v>46</v>
      </c>
      <c r="M3204" s="34">
        <f t="shared" si="1478"/>
        <v>46</v>
      </c>
      <c r="N3204" s="52">
        <f t="shared" si="1479"/>
        <v>46</v>
      </c>
      <c r="O3204" s="352">
        <f>+'Terminated loans'!S2394</f>
        <v>1237159</v>
      </c>
      <c r="P3204" s="112">
        <f>+'Terminated loans'!T2394</f>
        <v>0.03</v>
      </c>
      <c r="Q3204" s="536">
        <f t="shared" si="1493"/>
        <v>7.3999999999999996E-2</v>
      </c>
      <c r="R3204" s="222">
        <f t="shared" si="1481"/>
        <v>28504.410852717821</v>
      </c>
      <c r="S3204" s="36">
        <f t="shared" si="1482"/>
        <v>1138602.600216849</v>
      </c>
      <c r="T3204" s="36">
        <f t="shared" si="1483"/>
        <v>98556.399783150991</v>
      </c>
      <c r="U3204" s="36">
        <f t="shared" si="1484"/>
        <v>172600.29900817084</v>
      </c>
      <c r="V3204" s="36">
        <f t="shared" si="1485"/>
        <v>74043.89922501985</v>
      </c>
      <c r="W3204" s="37">
        <f t="shared" si="1486"/>
        <v>98556.399783150991</v>
      </c>
      <c r="X3204" s="36">
        <f t="shared" si="1487"/>
        <v>98556.399783150991</v>
      </c>
      <c r="Y3204" s="276">
        <f t="shared" si="1488"/>
        <v>98556.399783150991</v>
      </c>
      <c r="Z3204" s="36">
        <f t="shared" si="1489"/>
        <v>172600.29900817084</v>
      </c>
      <c r="AA3204" s="36">
        <f t="shared" si="1490"/>
        <v>74043.89922501985</v>
      </c>
      <c r="AB3204" s="38">
        <f t="shared" si="1474"/>
        <v>0</v>
      </c>
      <c r="AD3204" s="142">
        <f t="shared" si="1491"/>
        <v>46</v>
      </c>
      <c r="AH3204" s="107"/>
    </row>
    <row r="3205" spans="1:34">
      <c r="A3205" s="533"/>
      <c r="C3205" s="67" t="str">
        <f>'Terminated loans'!F2395</f>
        <v>E</v>
      </c>
      <c r="D3205" s="109">
        <f>'Terminated loans'!H2395</f>
        <v>143852652</v>
      </c>
      <c r="E3205" s="109">
        <f>'Terminated loans'!I2395</f>
        <v>99</v>
      </c>
      <c r="F3205" s="109" t="str">
        <f>'Terminated loans'!J2395</f>
        <v>KHORUGDHARRY R D (SL 1370</v>
      </c>
      <c r="G3205" s="547" t="str">
        <f t="shared" si="1492"/>
        <v>A1</v>
      </c>
      <c r="H3205" s="111">
        <f>'Terminated loans'!L2395</f>
        <v>40205</v>
      </c>
      <c r="I3205" s="111">
        <f>IF(B3205="VELS",'Terminated loans'!M2395,'Terminated loans'!B2395)</f>
        <v>43008</v>
      </c>
      <c r="J3205" s="34">
        <f t="shared" si="1480"/>
        <v>92</v>
      </c>
      <c r="K3205" s="34">
        <f t="shared" si="1476"/>
        <v>130</v>
      </c>
      <c r="L3205" s="34">
        <f t="shared" si="1477"/>
        <v>92</v>
      </c>
      <c r="M3205" s="34">
        <f t="shared" si="1478"/>
        <v>92</v>
      </c>
      <c r="N3205" s="52">
        <f t="shared" si="1479"/>
        <v>92</v>
      </c>
      <c r="O3205" s="352">
        <f>+'Terminated loans'!S2395</f>
        <v>495025</v>
      </c>
      <c r="P3205" s="112">
        <f>+'Terminated loans'!T2395</f>
        <v>0.03</v>
      </c>
      <c r="Q3205" s="536">
        <f t="shared" si="1493"/>
        <v>8.6499999999999994E-2</v>
      </c>
      <c r="R3205" s="222">
        <f t="shared" si="1481"/>
        <v>6029.8803944940155</v>
      </c>
      <c r="S3205" s="36">
        <f t="shared" si="1482"/>
        <v>404501.73174536886</v>
      </c>
      <c r="T3205" s="36">
        <f t="shared" si="1483"/>
        <v>90523.268254631141</v>
      </c>
      <c r="U3205" s="36">
        <f t="shared" si="1484"/>
        <v>150247.26454807614</v>
      </c>
      <c r="V3205" s="36">
        <f t="shared" si="1485"/>
        <v>59723.996293449425</v>
      </c>
      <c r="W3205" s="37">
        <f t="shared" si="1486"/>
        <v>90523.268254626717</v>
      </c>
      <c r="X3205" s="36">
        <f t="shared" si="1487"/>
        <v>90523.268254631141</v>
      </c>
      <c r="Y3205" s="276">
        <f t="shared" si="1488"/>
        <v>90523.268254626717</v>
      </c>
      <c r="Z3205" s="36">
        <f t="shared" si="1489"/>
        <v>150247.26454807614</v>
      </c>
      <c r="AA3205" s="36">
        <f t="shared" si="1490"/>
        <v>59723.996293449425</v>
      </c>
      <c r="AB3205" s="38">
        <f t="shared" si="1474"/>
        <v>-4.4237822294235229E-9</v>
      </c>
      <c r="AD3205" s="142">
        <f t="shared" si="1491"/>
        <v>92</v>
      </c>
      <c r="AH3205" s="107"/>
    </row>
    <row r="3206" spans="1:34">
      <c r="A3206" s="533"/>
      <c r="C3206" s="67" t="str">
        <f>'Terminated loans'!F2396</f>
        <v>E</v>
      </c>
      <c r="D3206" s="109">
        <f>'Terminated loans'!H2396</f>
        <v>143965864</v>
      </c>
      <c r="E3206" s="109">
        <f>'Terminated loans'!I2396</f>
        <v>99</v>
      </c>
      <c r="F3206" s="109" t="str">
        <f>'Terminated loans'!J2396</f>
        <v>MOMPLE J</v>
      </c>
      <c r="G3206" s="547" t="str">
        <f t="shared" si="1492"/>
        <v>D1</v>
      </c>
      <c r="H3206" s="111">
        <f>'Terminated loans'!L2396</f>
        <v>41432</v>
      </c>
      <c r="I3206" s="111">
        <f>IF(B3206="VELS",'Terminated loans'!M2396,'Terminated loans'!B2396)</f>
        <v>43008</v>
      </c>
      <c r="J3206" s="34">
        <f t="shared" si="1480"/>
        <v>52</v>
      </c>
      <c r="K3206" s="34">
        <f t="shared" si="1476"/>
        <v>90</v>
      </c>
      <c r="L3206" s="34">
        <f t="shared" si="1477"/>
        <v>52</v>
      </c>
      <c r="M3206" s="34">
        <f t="shared" si="1478"/>
        <v>52</v>
      </c>
      <c r="N3206" s="52">
        <f t="shared" si="1479"/>
        <v>52</v>
      </c>
      <c r="O3206" s="352">
        <f>+'Terminated loans'!S2396</f>
        <v>2277018</v>
      </c>
      <c r="P3206" s="112">
        <f>+'Terminated loans'!T2396</f>
        <v>0.03</v>
      </c>
      <c r="Q3206" s="536">
        <f t="shared" si="1493"/>
        <v>7.6499999999999999E-2</v>
      </c>
      <c r="R3206" s="222">
        <f t="shared" si="1481"/>
        <v>46751.368404629051</v>
      </c>
      <c r="S3206" s="36">
        <f t="shared" si="1482"/>
        <v>2063646.7480281403</v>
      </c>
      <c r="T3206" s="36">
        <f t="shared" si="1483"/>
        <v>213371.25197185972</v>
      </c>
      <c r="U3206" s="36">
        <f t="shared" si="1484"/>
        <v>367424.40901257866</v>
      </c>
      <c r="V3206" s="36">
        <f t="shared" si="1485"/>
        <v>154053.15704071056</v>
      </c>
      <c r="W3206" s="37">
        <f t="shared" si="1486"/>
        <v>213371.2519718681</v>
      </c>
      <c r="X3206" s="36">
        <f t="shared" si="1487"/>
        <v>213371.25197185972</v>
      </c>
      <c r="Y3206" s="276">
        <f t="shared" si="1488"/>
        <v>213371.2519718681</v>
      </c>
      <c r="Z3206" s="36">
        <f t="shared" si="1489"/>
        <v>367424.40901257866</v>
      </c>
      <c r="AA3206" s="36">
        <f t="shared" si="1490"/>
        <v>154053.15704071056</v>
      </c>
      <c r="AB3206" s="38">
        <f t="shared" si="1474"/>
        <v>8.3819031715393066E-9</v>
      </c>
      <c r="AD3206" s="142">
        <f t="shared" si="1491"/>
        <v>52</v>
      </c>
      <c r="AH3206" s="107"/>
    </row>
    <row r="3207" spans="1:34">
      <c r="A3207" s="533"/>
      <c r="C3207" s="67" t="str">
        <f>'Terminated loans'!F2397</f>
        <v>E</v>
      </c>
      <c r="D3207" s="109">
        <f>'Terminated loans'!H2397</f>
        <v>143970078</v>
      </c>
      <c r="E3207" s="109">
        <f>'Terminated loans'!I2397</f>
        <v>98</v>
      </c>
      <c r="F3207" s="109" t="str">
        <f>'Terminated loans'!J2397</f>
        <v>RAMBAJUN N</v>
      </c>
      <c r="G3207" s="547" t="str">
        <f t="shared" si="1492"/>
        <v>E2</v>
      </c>
      <c r="H3207" s="111">
        <f>'Terminated loans'!L2397</f>
        <v>41859</v>
      </c>
      <c r="I3207" s="111">
        <f>IF(B3207="VELS",'Terminated loans'!M2397,'Terminated loans'!B2397)</f>
        <v>43008</v>
      </c>
      <c r="J3207" s="34">
        <f t="shared" si="1480"/>
        <v>38</v>
      </c>
      <c r="K3207" s="34">
        <f t="shared" si="1476"/>
        <v>76</v>
      </c>
      <c r="L3207" s="34">
        <f t="shared" si="1477"/>
        <v>38</v>
      </c>
      <c r="M3207" s="34">
        <f t="shared" si="1478"/>
        <v>38</v>
      </c>
      <c r="N3207" s="52">
        <f t="shared" si="1479"/>
        <v>38</v>
      </c>
      <c r="O3207" s="352">
        <f>+'Terminated loans'!S2397</f>
        <v>120067</v>
      </c>
      <c r="P3207" s="112">
        <f>+'Terminated loans'!T2397</f>
        <v>0.05</v>
      </c>
      <c r="Q3207" s="536">
        <f t="shared" si="1493"/>
        <v>9.1499999999999998E-2</v>
      </c>
      <c r="R3207" s="222">
        <f t="shared" si="1481"/>
        <v>3422.9599895485726</v>
      </c>
      <c r="S3207" s="36">
        <f t="shared" si="1482"/>
        <v>112554.23163319367</v>
      </c>
      <c r="T3207" s="36">
        <f t="shared" si="1483"/>
        <v>7512.7683668063255</v>
      </c>
      <c r="U3207" s="36">
        <f t="shared" si="1484"/>
        <v>17518.247969652046</v>
      </c>
      <c r="V3207" s="36">
        <f t="shared" si="1485"/>
        <v>10005.479602845764</v>
      </c>
      <c r="W3207" s="37">
        <f t="shared" si="1486"/>
        <v>7512.7683668062818</v>
      </c>
      <c r="X3207" s="36">
        <f t="shared" si="1487"/>
        <v>7512.7683668063255</v>
      </c>
      <c r="Y3207" s="276">
        <f t="shared" si="1488"/>
        <v>7512.7683668062818</v>
      </c>
      <c r="Z3207" s="36">
        <f t="shared" si="1489"/>
        <v>17518.247969652046</v>
      </c>
      <c r="AA3207" s="36">
        <f t="shared" si="1490"/>
        <v>10005.479602845764</v>
      </c>
      <c r="AB3207" s="38">
        <f t="shared" si="1474"/>
        <v>-4.3655745685100555E-11</v>
      </c>
      <c r="AD3207" s="142">
        <f t="shared" si="1491"/>
        <v>38</v>
      </c>
      <c r="AH3207" s="107"/>
    </row>
    <row r="3208" spans="1:34">
      <c r="A3208" s="533"/>
      <c r="C3208" s="67" t="str">
        <f>'Terminated loans'!F2398</f>
        <v>E</v>
      </c>
      <c r="D3208" s="109">
        <f>'Terminated loans'!H2398</f>
        <v>143981266</v>
      </c>
      <c r="E3208" s="109">
        <f>'Terminated loans'!I2398</f>
        <v>98</v>
      </c>
      <c r="F3208" s="109" t="str">
        <f>'Terminated loans'!J2398</f>
        <v>NELSON M</v>
      </c>
      <c r="G3208" s="547" t="str">
        <f t="shared" si="1492"/>
        <v>D2</v>
      </c>
      <c r="H3208" s="111">
        <f>'Terminated loans'!L2398</f>
        <v>41404</v>
      </c>
      <c r="I3208" s="111">
        <f>IF(B3208="VELS",'Terminated loans'!M2398,'Terminated loans'!B2398)</f>
        <v>43008</v>
      </c>
      <c r="J3208" s="34">
        <f t="shared" si="1480"/>
        <v>53</v>
      </c>
      <c r="K3208" s="34">
        <f t="shared" si="1476"/>
        <v>91</v>
      </c>
      <c r="L3208" s="34">
        <f t="shared" si="1477"/>
        <v>53</v>
      </c>
      <c r="M3208" s="34">
        <f t="shared" si="1478"/>
        <v>53</v>
      </c>
      <c r="N3208" s="52">
        <f t="shared" si="1479"/>
        <v>53</v>
      </c>
      <c r="O3208" s="352">
        <f>+'Terminated loans'!S2398</f>
        <v>244046</v>
      </c>
      <c r="P3208" s="112">
        <f>+'Terminated loans'!T2398</f>
        <v>0.05</v>
      </c>
      <c r="Q3208" s="536">
        <f t="shared" si="1493"/>
        <v>9.4E-2</v>
      </c>
      <c r="R3208" s="222">
        <f t="shared" si="1481"/>
        <v>5141.3160740368839</v>
      </c>
      <c r="S3208" s="36">
        <f t="shared" si="1482"/>
        <v>222302.34400081998</v>
      </c>
      <c r="T3208" s="36">
        <f t="shared" si="1483"/>
        <v>21743.655999180017</v>
      </c>
      <c r="U3208" s="36">
        <f t="shared" si="1484"/>
        <v>50187.407923135994</v>
      </c>
      <c r="V3208" s="36">
        <f t="shared" si="1485"/>
        <v>28443.751923954871</v>
      </c>
      <c r="W3208" s="37">
        <f t="shared" si="1486"/>
        <v>21743.655999181123</v>
      </c>
      <c r="X3208" s="36">
        <f t="shared" si="1487"/>
        <v>21743.655999180017</v>
      </c>
      <c r="Y3208" s="276">
        <f t="shared" si="1488"/>
        <v>21743.655999181123</v>
      </c>
      <c r="Z3208" s="36">
        <f t="shared" si="1489"/>
        <v>50187.407923135994</v>
      </c>
      <c r="AA3208" s="36">
        <f t="shared" si="1490"/>
        <v>28443.751923954871</v>
      </c>
      <c r="AB3208" s="38">
        <f t="shared" si="1474"/>
        <v>1.1059455573558807E-9</v>
      </c>
      <c r="AD3208" s="142">
        <f t="shared" si="1491"/>
        <v>53</v>
      </c>
      <c r="AH3208" s="107"/>
    </row>
    <row r="3209" spans="1:34">
      <c r="A3209" s="533"/>
      <c r="C3209" s="67" t="str">
        <f>'Terminated loans'!F2399</f>
        <v>E</v>
      </c>
      <c r="D3209" s="109">
        <f>'Terminated loans'!H2399</f>
        <v>143981878</v>
      </c>
      <c r="E3209" s="109">
        <f>'Terminated loans'!I2399</f>
        <v>98</v>
      </c>
      <c r="F3209" s="109" t="str">
        <f>'Terminated loans'!J2399</f>
        <v>RAMBAJUN N</v>
      </c>
      <c r="G3209" s="547" t="str">
        <f t="shared" si="1492"/>
        <v>E2</v>
      </c>
      <c r="H3209" s="111">
        <f>'Terminated loans'!L2399</f>
        <v>41542</v>
      </c>
      <c r="I3209" s="111">
        <f>IF(B3209="VELS",'Terminated loans'!M2399,'Terminated loans'!B2399)</f>
        <v>43008</v>
      </c>
      <c r="J3209" s="34">
        <f t="shared" si="1480"/>
        <v>48</v>
      </c>
      <c r="K3209" s="34">
        <f t="shared" si="1476"/>
        <v>86</v>
      </c>
      <c r="L3209" s="34">
        <f t="shared" si="1477"/>
        <v>48</v>
      </c>
      <c r="M3209" s="34">
        <f t="shared" si="1478"/>
        <v>48</v>
      </c>
      <c r="N3209" s="52">
        <f t="shared" si="1479"/>
        <v>48</v>
      </c>
      <c r="O3209" s="352">
        <f>+'Terminated loans'!S2399</f>
        <v>244691</v>
      </c>
      <c r="P3209" s="112">
        <f>+'Terminated loans'!T2399</f>
        <v>0.05</v>
      </c>
      <c r="Q3209" s="536">
        <f t="shared" si="1493"/>
        <v>9.1499999999999998E-2</v>
      </c>
      <c r="R3209" s="222">
        <f t="shared" si="1481"/>
        <v>5635.0608730950671</v>
      </c>
      <c r="S3209" s="36">
        <f t="shared" si="1482"/>
        <v>225796.87058414973</v>
      </c>
      <c r="T3209" s="36">
        <f t="shared" si="1483"/>
        <v>18894.129415850271</v>
      </c>
      <c r="U3209" s="36">
        <f t="shared" si="1484"/>
        <v>44686.051324413565</v>
      </c>
      <c r="V3209" s="36">
        <f t="shared" si="1485"/>
        <v>25791.921908563207</v>
      </c>
      <c r="W3209" s="37">
        <f t="shared" si="1486"/>
        <v>18894.129415850359</v>
      </c>
      <c r="X3209" s="36">
        <f t="shared" si="1487"/>
        <v>18894.129415850271</v>
      </c>
      <c r="Y3209" s="276">
        <f t="shared" si="1488"/>
        <v>18894.129415850359</v>
      </c>
      <c r="Z3209" s="36">
        <f t="shared" si="1489"/>
        <v>44686.051324413565</v>
      </c>
      <c r="AA3209" s="36">
        <f t="shared" si="1490"/>
        <v>25791.921908563207</v>
      </c>
      <c r="AB3209" s="38">
        <f t="shared" si="1474"/>
        <v>8.7311491370201111E-11</v>
      </c>
      <c r="AD3209" s="142">
        <f t="shared" si="1491"/>
        <v>48</v>
      </c>
      <c r="AH3209" s="107"/>
    </row>
    <row r="3210" spans="1:34">
      <c r="A3210" s="533"/>
      <c r="C3210" s="67" t="str">
        <f>'Terminated loans'!F2400</f>
        <v>E</v>
      </c>
      <c r="D3210" s="109">
        <f>'Terminated loans'!H2400</f>
        <v>143982572</v>
      </c>
      <c r="E3210" s="109">
        <f>'Terminated loans'!I2400</f>
        <v>98</v>
      </c>
      <c r="F3210" s="109" t="str">
        <f>'Terminated loans'!J2400</f>
        <v>DUSORUTH P</v>
      </c>
      <c r="G3210" s="547" t="str">
        <f t="shared" si="1492"/>
        <v>E2</v>
      </c>
      <c r="H3210" s="111">
        <f>'Terminated loans'!L2400</f>
        <v>41597</v>
      </c>
      <c r="I3210" s="111">
        <f>IF(B3210="VELS",'Terminated loans'!M2400,'Terminated loans'!B2400)</f>
        <v>43008</v>
      </c>
      <c r="J3210" s="34">
        <f t="shared" si="1480"/>
        <v>46</v>
      </c>
      <c r="K3210" s="34">
        <f t="shared" si="1476"/>
        <v>84</v>
      </c>
      <c r="L3210" s="34">
        <f t="shared" si="1477"/>
        <v>46</v>
      </c>
      <c r="M3210" s="34">
        <f t="shared" si="1478"/>
        <v>46</v>
      </c>
      <c r="N3210" s="52">
        <f t="shared" si="1479"/>
        <v>46</v>
      </c>
      <c r="O3210" s="352">
        <f>+'Terminated loans'!S2400</f>
        <v>306994</v>
      </c>
      <c r="P3210" s="112">
        <f>+'Terminated loans'!T2400</f>
        <v>0.05</v>
      </c>
      <c r="Q3210" s="536">
        <f t="shared" si="1493"/>
        <v>9.1499999999999998E-2</v>
      </c>
      <c r="R3210" s="222">
        <f t="shared" si="1481"/>
        <v>7347.6233888163461</v>
      </c>
      <c r="S3210" s="36">
        <f t="shared" si="1482"/>
        <v>284174.98373432027</v>
      </c>
      <c r="T3210" s="36">
        <f t="shared" si="1483"/>
        <v>22819.016265679733</v>
      </c>
      <c r="U3210" s="36">
        <f t="shared" si="1484"/>
        <v>53815.692151231517</v>
      </c>
      <c r="V3210" s="36">
        <f t="shared" si="1485"/>
        <v>30996.6758855519</v>
      </c>
      <c r="W3210" s="37">
        <f t="shared" si="1486"/>
        <v>22819.016265679616</v>
      </c>
      <c r="X3210" s="36">
        <f t="shared" si="1487"/>
        <v>22819.016265679733</v>
      </c>
      <c r="Y3210" s="276">
        <f t="shared" si="1488"/>
        <v>22819.016265679616</v>
      </c>
      <c r="Z3210" s="36">
        <f t="shared" si="1489"/>
        <v>53815.692151231517</v>
      </c>
      <c r="AA3210" s="36">
        <f t="shared" si="1490"/>
        <v>30996.6758855519</v>
      </c>
      <c r="AB3210" s="38">
        <f t="shared" si="1474"/>
        <v>-1.1641532182693481E-10</v>
      </c>
      <c r="AD3210" s="142">
        <f t="shared" si="1491"/>
        <v>46</v>
      </c>
      <c r="AH3210" s="107"/>
    </row>
    <row r="3211" spans="1:34">
      <c r="A3211" s="533"/>
      <c r="C3211" s="67" t="str">
        <f>'Terminated loans'!F2401</f>
        <v>E</v>
      </c>
      <c r="D3211" s="109">
        <f>'Terminated loans'!H2401</f>
        <v>143982610</v>
      </c>
      <c r="E3211" s="109">
        <f>'Terminated loans'!I2401</f>
        <v>98</v>
      </c>
      <c r="F3211" s="109" t="str">
        <f>'Terminated loans'!J2401</f>
        <v>JOOKHUN Y H</v>
      </c>
      <c r="G3211" s="547" t="str">
        <f t="shared" si="1492"/>
        <v>E2</v>
      </c>
      <c r="H3211" s="111">
        <f>'Terminated loans'!L2401</f>
        <v>41544</v>
      </c>
      <c r="I3211" s="111">
        <f>IF(B3211="VELS",'Terminated loans'!M2401,'Terminated loans'!B2401)</f>
        <v>43008</v>
      </c>
      <c r="J3211" s="34">
        <f t="shared" si="1480"/>
        <v>48</v>
      </c>
      <c r="K3211" s="34">
        <f t="shared" si="1476"/>
        <v>86</v>
      </c>
      <c r="L3211" s="34">
        <f t="shared" si="1477"/>
        <v>48</v>
      </c>
      <c r="M3211" s="34">
        <f t="shared" si="1478"/>
        <v>48</v>
      </c>
      <c r="N3211" s="52">
        <f t="shared" si="1479"/>
        <v>48</v>
      </c>
      <c r="O3211" s="352">
        <f>+'Terminated loans'!S2401</f>
        <v>506435</v>
      </c>
      <c r="P3211" s="112">
        <f>+'Terminated loans'!T2401</f>
        <v>0.05</v>
      </c>
      <c r="Q3211" s="536">
        <f t="shared" si="1493"/>
        <v>9.1499999999999998E-2</v>
      </c>
      <c r="R3211" s="222">
        <f t="shared" si="1481"/>
        <v>11662.840289450369</v>
      </c>
      <c r="S3211" s="36">
        <f t="shared" si="1482"/>
        <v>467329.97190041258</v>
      </c>
      <c r="T3211" s="36">
        <f t="shared" si="1483"/>
        <v>39105.02809958742</v>
      </c>
      <c r="U3211" s="36">
        <f t="shared" si="1484"/>
        <v>92486.361993205268</v>
      </c>
      <c r="V3211" s="36">
        <f t="shared" si="1485"/>
        <v>53381.333893617732</v>
      </c>
      <c r="W3211" s="37">
        <f t="shared" si="1486"/>
        <v>39105.028099587536</v>
      </c>
      <c r="X3211" s="36">
        <f t="shared" si="1487"/>
        <v>39105.02809958742</v>
      </c>
      <c r="Y3211" s="276">
        <f t="shared" si="1488"/>
        <v>39105.028099587536</v>
      </c>
      <c r="Z3211" s="36">
        <f t="shared" si="1489"/>
        <v>92486.361993205268</v>
      </c>
      <c r="AA3211" s="36">
        <f t="shared" si="1490"/>
        <v>53381.333893617732</v>
      </c>
      <c r="AB3211" s="38">
        <f t="shared" si="1474"/>
        <v>1.1641532182693481E-10</v>
      </c>
      <c r="AD3211" s="142">
        <f t="shared" si="1491"/>
        <v>48</v>
      </c>
      <c r="AH3211" s="107"/>
    </row>
    <row r="3212" spans="1:34">
      <c r="A3212" s="533"/>
      <c r="C3212" s="67" t="str">
        <f>'Terminated loans'!F2402</f>
        <v>E</v>
      </c>
      <c r="D3212" s="109">
        <f>'Terminated loans'!H2402</f>
        <v>143982866</v>
      </c>
      <c r="E3212" s="109">
        <f>'Terminated loans'!I2402</f>
        <v>98</v>
      </c>
      <c r="F3212" s="109" t="str">
        <f>'Terminated loans'!J2402</f>
        <v>PAREIMA S</v>
      </c>
      <c r="G3212" s="547" t="str">
        <f t="shared" si="1492"/>
        <v>E2</v>
      </c>
      <c r="H3212" s="111">
        <f>'Terminated loans'!L2402</f>
        <v>41543</v>
      </c>
      <c r="I3212" s="111">
        <f>IF(B3212="VELS",'Terminated loans'!M2402,'Terminated loans'!B2402)</f>
        <v>43008</v>
      </c>
      <c r="J3212" s="34">
        <f t="shared" si="1480"/>
        <v>48</v>
      </c>
      <c r="K3212" s="34">
        <f t="shared" si="1476"/>
        <v>86</v>
      </c>
      <c r="L3212" s="34">
        <f t="shared" si="1477"/>
        <v>48</v>
      </c>
      <c r="M3212" s="34">
        <f t="shared" si="1478"/>
        <v>48</v>
      </c>
      <c r="N3212" s="52">
        <f t="shared" si="1479"/>
        <v>48</v>
      </c>
      <c r="O3212" s="352">
        <f>+'Terminated loans'!S2402</f>
        <v>847938</v>
      </c>
      <c r="P3212" s="112">
        <f>+'Terminated loans'!T2402</f>
        <v>0.05</v>
      </c>
      <c r="Q3212" s="536">
        <f t="shared" si="1493"/>
        <v>9.1499999999999998E-2</v>
      </c>
      <c r="R3212" s="222">
        <f t="shared" si="1481"/>
        <v>19527.413131706868</v>
      </c>
      <c r="S3212" s="36">
        <f t="shared" si="1482"/>
        <v>782463.37972946593</v>
      </c>
      <c r="T3212" s="36">
        <f t="shared" si="1483"/>
        <v>65474.620270534069</v>
      </c>
      <c r="U3212" s="36">
        <f t="shared" si="1484"/>
        <v>154852.45059246407</v>
      </c>
      <c r="V3212" s="36">
        <f t="shared" si="1485"/>
        <v>89377.83032192965</v>
      </c>
      <c r="W3212" s="37">
        <f t="shared" si="1486"/>
        <v>65474.620270534419</v>
      </c>
      <c r="X3212" s="36">
        <f t="shared" si="1487"/>
        <v>65474.620270534069</v>
      </c>
      <c r="Y3212" s="276">
        <f t="shared" si="1488"/>
        <v>65474.620270534419</v>
      </c>
      <c r="Z3212" s="36">
        <f t="shared" si="1489"/>
        <v>154852.45059246407</v>
      </c>
      <c r="AA3212" s="36">
        <f t="shared" si="1490"/>
        <v>89377.83032192965</v>
      </c>
      <c r="AB3212" s="38">
        <f t="shared" si="1474"/>
        <v>3.4924596548080444E-10</v>
      </c>
      <c r="AD3212" s="142">
        <f t="shared" si="1491"/>
        <v>48</v>
      </c>
      <c r="AH3212" s="107"/>
    </row>
    <row r="3213" spans="1:34">
      <c r="A3213" s="533"/>
      <c r="C3213" s="67" t="str">
        <f>'Terminated loans'!F2403</f>
        <v>E</v>
      </c>
      <c r="D3213" s="109">
        <f>'Terminated loans'!H2403</f>
        <v>143983218</v>
      </c>
      <c r="E3213" s="109">
        <f>'Terminated loans'!I2403</f>
        <v>98</v>
      </c>
      <c r="F3213" s="109" t="str">
        <f>'Terminated loans'!J2403</f>
        <v>MOMPLE J R D</v>
      </c>
      <c r="G3213" s="547" t="str">
        <f t="shared" si="1492"/>
        <v>E2</v>
      </c>
      <c r="H3213" s="111">
        <f>'Terminated loans'!L2403</f>
        <v>41725</v>
      </c>
      <c r="I3213" s="111">
        <f>IF(B3213="VELS",'Terminated loans'!M2403,'Terminated loans'!B2403)</f>
        <v>43008</v>
      </c>
      <c r="J3213" s="34">
        <f t="shared" si="1480"/>
        <v>42</v>
      </c>
      <c r="K3213" s="34">
        <f t="shared" si="1476"/>
        <v>80</v>
      </c>
      <c r="L3213" s="34">
        <f t="shared" si="1477"/>
        <v>42</v>
      </c>
      <c r="M3213" s="34">
        <f t="shared" si="1478"/>
        <v>42</v>
      </c>
      <c r="N3213" s="52">
        <f t="shared" si="1479"/>
        <v>42</v>
      </c>
      <c r="O3213" s="352">
        <f>+'Terminated loans'!S2403</f>
        <v>103694</v>
      </c>
      <c r="P3213" s="112">
        <f>+'Terminated loans'!T2403</f>
        <v>0.05</v>
      </c>
      <c r="Q3213" s="536">
        <f t="shared" si="1493"/>
        <v>9.1499999999999998E-2</v>
      </c>
      <c r="R3213" s="222">
        <f t="shared" si="1481"/>
        <v>2696.3584822045609</v>
      </c>
      <c r="S3213" s="36">
        <f t="shared" si="1482"/>
        <v>96591.534777841909</v>
      </c>
      <c r="T3213" s="36">
        <f t="shared" si="1483"/>
        <v>7102.4652221580909</v>
      </c>
      <c r="U3213" s="36">
        <f t="shared" si="1484"/>
        <v>16655.521474749723</v>
      </c>
      <c r="V3213" s="36">
        <f t="shared" si="1485"/>
        <v>9553.0562525915448</v>
      </c>
      <c r="W3213" s="37">
        <f t="shared" si="1486"/>
        <v>7102.4652221581782</v>
      </c>
      <c r="X3213" s="36">
        <f t="shared" si="1487"/>
        <v>7102.4652221580909</v>
      </c>
      <c r="Y3213" s="276">
        <f t="shared" si="1488"/>
        <v>7102.4652221581782</v>
      </c>
      <c r="Z3213" s="36">
        <f t="shared" si="1489"/>
        <v>16655.521474749723</v>
      </c>
      <c r="AA3213" s="36">
        <f t="shared" si="1490"/>
        <v>9553.0562525915448</v>
      </c>
      <c r="AB3213" s="38">
        <f t="shared" si="1474"/>
        <v>8.7311491370201111E-11</v>
      </c>
      <c r="AD3213" s="142">
        <f t="shared" si="1491"/>
        <v>42</v>
      </c>
      <c r="AH3213" s="107"/>
    </row>
    <row r="3214" spans="1:34">
      <c r="A3214" s="533"/>
      <c r="C3214" s="67" t="str">
        <f>'Terminated loans'!F2404</f>
        <v>E</v>
      </c>
      <c r="D3214" s="109">
        <f>'Terminated loans'!H2404</f>
        <v>143983498</v>
      </c>
      <c r="E3214" s="109">
        <f>'Terminated loans'!I2404</f>
        <v>98</v>
      </c>
      <c r="F3214" s="109" t="str">
        <f>'Terminated loans'!J2404</f>
        <v>THANNOO S</v>
      </c>
      <c r="G3214" s="547" t="str">
        <f t="shared" si="1492"/>
        <v>E2</v>
      </c>
      <c r="H3214" s="111">
        <f>'Terminated loans'!L2404</f>
        <v>41836</v>
      </c>
      <c r="I3214" s="111">
        <f>IF(B3214="VELS",'Terminated loans'!M2404,'Terminated loans'!B2404)</f>
        <v>43008</v>
      </c>
      <c r="J3214" s="34">
        <f t="shared" si="1480"/>
        <v>39</v>
      </c>
      <c r="K3214" s="34">
        <f t="shared" si="1476"/>
        <v>77</v>
      </c>
      <c r="L3214" s="34">
        <f t="shared" si="1477"/>
        <v>39</v>
      </c>
      <c r="M3214" s="34">
        <f t="shared" si="1478"/>
        <v>39</v>
      </c>
      <c r="N3214" s="52">
        <f t="shared" si="1479"/>
        <v>39</v>
      </c>
      <c r="O3214" s="352">
        <f>+'Terminated loans'!S2404</f>
        <v>115068</v>
      </c>
      <c r="P3214" s="112">
        <f>+'Terminated loans'!T2404</f>
        <v>0.05</v>
      </c>
      <c r="Q3214" s="536">
        <f t="shared" si="1493"/>
        <v>9.1499999999999998E-2</v>
      </c>
      <c r="R3214" s="222">
        <f t="shared" si="1481"/>
        <v>3202.8052991339387</v>
      </c>
      <c r="S3214" s="36">
        <f t="shared" si="1482"/>
        <v>107696.69344789285</v>
      </c>
      <c r="T3214" s="36">
        <f t="shared" si="1483"/>
        <v>7371.3065521071549</v>
      </c>
      <c r="U3214" s="36">
        <f t="shared" si="1484"/>
        <v>17212.713218330726</v>
      </c>
      <c r="V3214" s="36">
        <f t="shared" si="1485"/>
        <v>9841.4066662236146</v>
      </c>
      <c r="W3214" s="37">
        <f t="shared" si="1486"/>
        <v>7371.3065521071112</v>
      </c>
      <c r="X3214" s="36">
        <f t="shared" si="1487"/>
        <v>7371.3065521071549</v>
      </c>
      <c r="Y3214" s="276">
        <f t="shared" si="1488"/>
        <v>7371.3065521071112</v>
      </c>
      <c r="Z3214" s="36">
        <f t="shared" si="1489"/>
        <v>17212.713218330726</v>
      </c>
      <c r="AA3214" s="36">
        <f t="shared" si="1490"/>
        <v>9841.4066662236146</v>
      </c>
      <c r="AB3214" s="38">
        <f t="shared" si="1474"/>
        <v>-4.3655745685100555E-11</v>
      </c>
      <c r="AD3214" s="142">
        <f t="shared" si="1491"/>
        <v>39</v>
      </c>
      <c r="AH3214" s="107"/>
    </row>
    <row r="3215" spans="1:34">
      <c r="A3215" s="533"/>
      <c r="C3215" s="67" t="str">
        <f>'Terminated loans'!F2405</f>
        <v>E</v>
      </c>
      <c r="D3215" s="109">
        <f>'Terminated loans'!H2405</f>
        <v>143983587</v>
      </c>
      <c r="E3215" s="109">
        <f>'Terminated loans'!I2405</f>
        <v>98</v>
      </c>
      <c r="F3215" s="109" t="str">
        <f>'Terminated loans'!J2405</f>
        <v>NELSON M</v>
      </c>
      <c r="G3215" s="547" t="str">
        <f t="shared" si="1492"/>
        <v>E2</v>
      </c>
      <c r="H3215" s="111">
        <f>'Terminated loans'!L2405</f>
        <v>42011</v>
      </c>
      <c r="I3215" s="111">
        <f>IF(B3215="VELS",'Terminated loans'!M2405,'Terminated loans'!B2405)</f>
        <v>43008</v>
      </c>
      <c r="J3215" s="34">
        <f t="shared" si="1480"/>
        <v>33</v>
      </c>
      <c r="K3215" s="34">
        <f t="shared" si="1476"/>
        <v>71</v>
      </c>
      <c r="L3215" s="34">
        <f t="shared" si="1477"/>
        <v>33</v>
      </c>
      <c r="M3215" s="34">
        <f t="shared" si="1478"/>
        <v>33</v>
      </c>
      <c r="N3215" s="52">
        <f t="shared" si="1479"/>
        <v>33</v>
      </c>
      <c r="O3215" s="352">
        <f>+'Terminated loans'!S2405</f>
        <v>157196</v>
      </c>
      <c r="P3215" s="112">
        <f>+'Terminated loans'!T2405</f>
        <v>0.05</v>
      </c>
      <c r="Q3215" s="536">
        <f t="shared" si="1493"/>
        <v>9.1499999999999998E-2</v>
      </c>
      <c r="R3215" s="222">
        <f t="shared" si="1481"/>
        <v>5108.4110068454711</v>
      </c>
      <c r="S3215" s="36">
        <f t="shared" si="1482"/>
        <v>148543.38020480785</v>
      </c>
      <c r="T3215" s="36">
        <f t="shared" si="1483"/>
        <v>8652.6197951921495</v>
      </c>
      <c r="U3215" s="36">
        <f t="shared" si="1484"/>
        <v>20034.183021092671</v>
      </c>
      <c r="V3215" s="36">
        <f t="shared" si="1485"/>
        <v>11381.563225900551</v>
      </c>
      <c r="W3215" s="37">
        <f t="shared" si="1486"/>
        <v>8652.6197951921204</v>
      </c>
      <c r="X3215" s="36">
        <f t="shared" si="1487"/>
        <v>8652.6197951921495</v>
      </c>
      <c r="Y3215" s="276">
        <f t="shared" si="1488"/>
        <v>8652.6197951921204</v>
      </c>
      <c r="Z3215" s="36">
        <f t="shared" si="1489"/>
        <v>20034.183021092671</v>
      </c>
      <c r="AA3215" s="36">
        <f t="shared" si="1490"/>
        <v>11381.563225900551</v>
      </c>
      <c r="AB3215" s="38">
        <f t="shared" si="1474"/>
        <v>-2.9103830456733704E-11</v>
      </c>
      <c r="AD3215" s="142">
        <f t="shared" si="1491"/>
        <v>33</v>
      </c>
      <c r="AH3215" s="107"/>
    </row>
    <row r="3216" spans="1:34">
      <c r="A3216" s="533"/>
      <c r="C3216" s="67" t="str">
        <f>'Terminated loans'!F2406</f>
        <v>E</v>
      </c>
      <c r="D3216" s="109">
        <f>'Terminated loans'!H2406</f>
        <v>143985822</v>
      </c>
      <c r="E3216" s="109">
        <f>'Terminated loans'!I2406</f>
        <v>98</v>
      </c>
      <c r="F3216" s="109" t="str">
        <f>'Terminated loans'!J2406</f>
        <v>DUSORUTH P</v>
      </c>
      <c r="G3216" s="547" t="str">
        <f t="shared" si="1492"/>
        <v>E2</v>
      </c>
      <c r="H3216" s="111">
        <f>'Terminated loans'!L2406</f>
        <v>42180</v>
      </c>
      <c r="I3216" s="111">
        <f>IF(B3216="VELS",'Terminated loans'!M2406,'Terminated loans'!B2406)</f>
        <v>43008</v>
      </c>
      <c r="J3216" s="34">
        <f t="shared" si="1480"/>
        <v>27</v>
      </c>
      <c r="K3216" s="34">
        <f t="shared" si="1476"/>
        <v>65</v>
      </c>
      <c r="L3216" s="34">
        <f t="shared" si="1477"/>
        <v>27</v>
      </c>
      <c r="M3216" s="34">
        <f t="shared" si="1478"/>
        <v>27</v>
      </c>
      <c r="N3216" s="52">
        <f t="shared" si="1479"/>
        <v>27</v>
      </c>
      <c r="O3216" s="352">
        <f>+'Terminated loans'!S2406</f>
        <v>1012869</v>
      </c>
      <c r="P3216" s="112">
        <f>+'Terminated loans'!T2406</f>
        <v>0.05</v>
      </c>
      <c r="Q3216" s="536">
        <f t="shared" si="1493"/>
        <v>9.1499999999999998E-2</v>
      </c>
      <c r="R3216" s="222">
        <f t="shared" si="1481"/>
        <v>39741.384433103871</v>
      </c>
      <c r="S3216" s="36">
        <f t="shared" si="1482"/>
        <v>966454.76823642792</v>
      </c>
      <c r="T3216" s="36">
        <f t="shared" si="1483"/>
        <v>46414.231763572083</v>
      </c>
      <c r="U3216" s="36">
        <f t="shared" si="1484"/>
        <v>106562.61145737581</v>
      </c>
      <c r="V3216" s="36">
        <f t="shared" si="1485"/>
        <v>60148.379693804542</v>
      </c>
      <c r="W3216" s="37">
        <f t="shared" si="1486"/>
        <v>46414.231763571268</v>
      </c>
      <c r="X3216" s="36">
        <f t="shared" si="1487"/>
        <v>46414.231763572083</v>
      </c>
      <c r="Y3216" s="276">
        <f t="shared" si="1488"/>
        <v>46414.231763571268</v>
      </c>
      <c r="Z3216" s="36">
        <f t="shared" si="1489"/>
        <v>106562.61145737581</v>
      </c>
      <c r="AA3216" s="36">
        <f t="shared" si="1490"/>
        <v>60148.379693804542</v>
      </c>
      <c r="AB3216" s="38">
        <f t="shared" si="1474"/>
        <v>-8.149072527885437E-10</v>
      </c>
      <c r="AD3216" s="142">
        <f t="shared" si="1491"/>
        <v>27</v>
      </c>
      <c r="AH3216" s="107"/>
    </row>
    <row r="3217" spans="1:34">
      <c r="A3217" s="533"/>
      <c r="C3217" s="67" t="str">
        <f>'Terminated loans'!F2407</f>
        <v>E</v>
      </c>
      <c r="D3217" s="109">
        <f>'Terminated loans'!H2407</f>
        <v>143986454</v>
      </c>
      <c r="E3217" s="109">
        <f>'Terminated loans'!I2407</f>
        <v>98</v>
      </c>
      <c r="F3217" s="109" t="str">
        <f>'Terminated loans'!J2407</f>
        <v>MOOSUN N S</v>
      </c>
      <c r="G3217" s="547" t="str">
        <f t="shared" si="1492"/>
        <v>E2</v>
      </c>
      <c r="H3217" s="111">
        <f>'Terminated loans'!L2407</f>
        <v>42286</v>
      </c>
      <c r="I3217" s="111">
        <f>IF(B3217="VELS",'Terminated loans'!M2407,'Terminated loans'!B2407)</f>
        <v>43008</v>
      </c>
      <c r="J3217" s="34">
        <f t="shared" si="1480"/>
        <v>24</v>
      </c>
      <c r="K3217" s="34">
        <f t="shared" si="1476"/>
        <v>62</v>
      </c>
      <c r="L3217" s="34">
        <f t="shared" si="1477"/>
        <v>24</v>
      </c>
      <c r="M3217" s="34">
        <f t="shared" si="1478"/>
        <v>24</v>
      </c>
      <c r="N3217" s="52">
        <f t="shared" si="1479"/>
        <v>24</v>
      </c>
      <c r="O3217" s="352">
        <f>+'Terminated loans'!S2407</f>
        <v>85094</v>
      </c>
      <c r="P3217" s="112">
        <f>+'Terminated loans'!T2407</f>
        <v>0.05</v>
      </c>
      <c r="Q3217" s="536">
        <f t="shared" si="1493"/>
        <v>9.1499999999999998E-2</v>
      </c>
      <c r="R3217" s="222">
        <f t="shared" si="1481"/>
        <v>3733.1920380308202</v>
      </c>
      <c r="S3217" s="36">
        <f t="shared" si="1482"/>
        <v>81593.413038212515</v>
      </c>
      <c r="T3217" s="36">
        <f t="shared" si="1483"/>
        <v>3500.5869617874851</v>
      </c>
      <c r="U3217" s="36">
        <f t="shared" si="1484"/>
        <v>8003.1958745272423</v>
      </c>
      <c r="V3217" s="36">
        <f t="shared" si="1485"/>
        <v>4502.6089127396845</v>
      </c>
      <c r="W3217" s="37">
        <f t="shared" si="1486"/>
        <v>3500.5869617875578</v>
      </c>
      <c r="X3217" s="36">
        <f t="shared" si="1487"/>
        <v>3500.5869617874851</v>
      </c>
      <c r="Y3217" s="276">
        <f t="shared" si="1488"/>
        <v>3500.5869617875578</v>
      </c>
      <c r="Z3217" s="36">
        <f t="shared" si="1489"/>
        <v>8003.1958745272423</v>
      </c>
      <c r="AA3217" s="36">
        <f t="shared" si="1490"/>
        <v>4502.6089127396845</v>
      </c>
      <c r="AB3217" s="38">
        <f t="shared" si="1474"/>
        <v>7.2759576141834259E-11</v>
      </c>
      <c r="AD3217" s="142">
        <f t="shared" si="1491"/>
        <v>24</v>
      </c>
      <c r="AH3217" s="107"/>
    </row>
    <row r="3218" spans="1:34">
      <c r="A3218" s="533"/>
      <c r="C3218" s="67" t="str">
        <f>'Terminated loans'!F2408</f>
        <v>E</v>
      </c>
      <c r="D3218" s="109">
        <f>'Terminated loans'!H2408</f>
        <v>143995186</v>
      </c>
      <c r="E3218" s="109">
        <f>'Terminated loans'!I2408</f>
        <v>99</v>
      </c>
      <c r="F3218" s="109" t="str">
        <f>'Terminated loans'!J2408</f>
        <v>JOOKHUN Y H (SL 2490)</v>
      </c>
      <c r="G3218" s="547" t="str">
        <f t="shared" si="1492"/>
        <v>C1</v>
      </c>
      <c r="H3218" s="111">
        <f>'Terminated loans'!L2408</f>
        <v>40703</v>
      </c>
      <c r="I3218" s="111">
        <f>IF(B3218="VELS",'Terminated loans'!M2408,'Terminated loans'!B2408)</f>
        <v>43008</v>
      </c>
      <c r="J3218" s="34">
        <f t="shared" si="1480"/>
        <v>76</v>
      </c>
      <c r="K3218" s="34">
        <f t="shared" si="1476"/>
        <v>114</v>
      </c>
      <c r="L3218" s="34">
        <f t="shared" si="1477"/>
        <v>76</v>
      </c>
      <c r="M3218" s="34">
        <f t="shared" si="1478"/>
        <v>76</v>
      </c>
      <c r="N3218" s="52">
        <f t="shared" si="1479"/>
        <v>76</v>
      </c>
      <c r="O3218" s="352">
        <f>+'Terminated loans'!S2408</f>
        <v>1350168</v>
      </c>
      <c r="P3218" s="112">
        <f>+'Terminated loans'!T2408</f>
        <v>0.03</v>
      </c>
      <c r="Q3218" s="536">
        <f t="shared" si="1493"/>
        <v>8.1500000000000003E-2</v>
      </c>
      <c r="R3218" s="222">
        <f t="shared" si="1481"/>
        <v>19528.621338387504</v>
      </c>
      <c r="S3218" s="36">
        <f t="shared" si="1482"/>
        <v>1156344.9213990672</v>
      </c>
      <c r="T3218" s="36">
        <f t="shared" si="1483"/>
        <v>193823.07860093284</v>
      </c>
      <c r="U3218" s="36">
        <f t="shared" si="1484"/>
        <v>327830.3003184027</v>
      </c>
      <c r="V3218" s="36">
        <f t="shared" si="1485"/>
        <v>134007.2217174503</v>
      </c>
      <c r="W3218" s="37">
        <f t="shared" si="1486"/>
        <v>193823.0786009524</v>
      </c>
      <c r="X3218" s="36">
        <f t="shared" si="1487"/>
        <v>193823.07860093284</v>
      </c>
      <c r="Y3218" s="276">
        <f t="shared" si="1488"/>
        <v>193823.0786009524</v>
      </c>
      <c r="Z3218" s="36">
        <f t="shared" si="1489"/>
        <v>327830.3003184027</v>
      </c>
      <c r="AA3218" s="36">
        <f t="shared" si="1490"/>
        <v>134007.2217174503</v>
      </c>
      <c r="AB3218" s="38">
        <f t="shared" si="1474"/>
        <v>1.9557774066925049E-8</v>
      </c>
      <c r="AD3218" s="142">
        <f t="shared" si="1491"/>
        <v>76</v>
      </c>
      <c r="AH3218" s="107"/>
    </row>
    <row r="3219" spans="1:34">
      <c r="A3219" s="533"/>
      <c r="C3219" s="67" t="str">
        <f>'Terminated loans'!F2409</f>
        <v>E</v>
      </c>
      <c r="D3219" s="109">
        <f>'Terminated loans'!H2409</f>
        <v>143997480</v>
      </c>
      <c r="E3219" s="109">
        <f>'Terminated loans'!I2409</f>
        <v>98</v>
      </c>
      <c r="F3219" s="109" t="str">
        <f>'Terminated loans'!J2409</f>
        <v>HASSEA A</v>
      </c>
      <c r="G3219" s="547" t="str">
        <f t="shared" si="1492"/>
        <v>C2</v>
      </c>
      <c r="H3219" s="111">
        <f>'Terminated loans'!L2409</f>
        <v>40974</v>
      </c>
      <c r="I3219" s="111">
        <f>IF(B3219="VELS",'Terminated loans'!M2409,'Terminated loans'!B2409)</f>
        <v>43008</v>
      </c>
      <c r="J3219" s="34">
        <f t="shared" si="1480"/>
        <v>67</v>
      </c>
      <c r="K3219" s="34">
        <f t="shared" si="1476"/>
        <v>105</v>
      </c>
      <c r="L3219" s="34">
        <f t="shared" si="1477"/>
        <v>60</v>
      </c>
      <c r="M3219" s="34">
        <f t="shared" si="1478"/>
        <v>60</v>
      </c>
      <c r="N3219" s="52">
        <f t="shared" si="1479"/>
        <v>60</v>
      </c>
      <c r="O3219" s="352">
        <f>+'Terminated loans'!S2409</f>
        <v>275496</v>
      </c>
      <c r="P3219" s="112">
        <f>+'Terminated loans'!T2409</f>
        <v>0.05</v>
      </c>
      <c r="Q3219" s="536">
        <f t="shared" si="1493"/>
        <v>9.9000000000000005E-2</v>
      </c>
      <c r="R3219" s="222">
        <f t="shared" si="1481"/>
        <v>5198.9493839904362</v>
      </c>
      <c r="S3219" s="36">
        <f t="shared" si="1482"/>
        <v>245258.05573963048</v>
      </c>
      <c r="T3219" s="36">
        <f t="shared" si="1483"/>
        <v>30237.944260369521</v>
      </c>
      <c r="U3219" s="36">
        <f t="shared" si="1484"/>
        <v>66678.907299799263</v>
      </c>
      <c r="V3219" s="36">
        <f t="shared" si="1485"/>
        <v>36440.963039426191</v>
      </c>
      <c r="W3219" s="37">
        <f t="shared" si="1486"/>
        <v>30237.944260373071</v>
      </c>
      <c r="X3219" s="36">
        <f t="shared" si="1487"/>
        <v>30237.944260369521</v>
      </c>
      <c r="Y3219" s="276">
        <f t="shared" si="1488"/>
        <v>30237.944260373071</v>
      </c>
      <c r="Z3219" s="36">
        <f t="shared" si="1489"/>
        <v>66678.907299799263</v>
      </c>
      <c r="AA3219" s="36">
        <f t="shared" si="1490"/>
        <v>36440.963039426191</v>
      </c>
      <c r="AB3219" s="38">
        <f t="shared" si="1474"/>
        <v>3.5506673157215118E-9</v>
      </c>
      <c r="AD3219" s="142">
        <f t="shared" si="1491"/>
        <v>60</v>
      </c>
      <c r="AH3219" s="107"/>
    </row>
    <row r="3220" spans="1:34">
      <c r="A3220" s="533"/>
      <c r="C3220" s="67" t="str">
        <f>'Terminated loans'!F2410</f>
        <v>E</v>
      </c>
      <c r="D3220" s="109">
        <f>'Terminated loans'!H2410</f>
        <v>143998215</v>
      </c>
      <c r="E3220" s="109">
        <f>'Terminated loans'!I2410</f>
        <v>98</v>
      </c>
      <c r="F3220" s="109" t="str">
        <f>'Terminated loans'!J2410</f>
        <v>GEERDHARRY G</v>
      </c>
      <c r="G3220" s="547" t="str">
        <f t="shared" si="1492"/>
        <v>D2</v>
      </c>
      <c r="H3220" s="111">
        <f>'Terminated loans'!L2410</f>
        <v>41171</v>
      </c>
      <c r="I3220" s="111">
        <f>IF(B3220="VELS",'Terminated loans'!M2410,'Terminated loans'!B2410)</f>
        <v>43008</v>
      </c>
      <c r="J3220" s="34">
        <f t="shared" si="1480"/>
        <v>60</v>
      </c>
      <c r="K3220" s="34">
        <f t="shared" si="1476"/>
        <v>98</v>
      </c>
      <c r="L3220" s="34">
        <f t="shared" si="1477"/>
        <v>60</v>
      </c>
      <c r="M3220" s="34">
        <f t="shared" si="1478"/>
        <v>60</v>
      </c>
      <c r="N3220" s="52">
        <f t="shared" si="1479"/>
        <v>60</v>
      </c>
      <c r="O3220" s="352">
        <f>+'Terminated loans'!S2410</f>
        <v>101506</v>
      </c>
      <c r="P3220" s="112">
        <f>+'Terminated loans'!T2410</f>
        <v>0.05</v>
      </c>
      <c r="Q3220" s="536">
        <f t="shared" si="1493"/>
        <v>9.4E-2</v>
      </c>
      <c r="R3220" s="222">
        <f t="shared" si="1481"/>
        <v>1915.5434422689739</v>
      </c>
      <c r="S3220" s="36">
        <f t="shared" si="1482"/>
        <v>91420.850868978814</v>
      </c>
      <c r="T3220" s="36">
        <f t="shared" si="1483"/>
        <v>10085.149131021186</v>
      </c>
      <c r="U3220" s="36">
        <f t="shared" si="1484"/>
        <v>23511.755667160032</v>
      </c>
      <c r="V3220" s="36">
        <f t="shared" si="1485"/>
        <v>13426.606536138439</v>
      </c>
      <c r="W3220" s="37">
        <f t="shared" si="1486"/>
        <v>10085.149131021593</v>
      </c>
      <c r="X3220" s="36">
        <f t="shared" si="1487"/>
        <v>10085.149131021186</v>
      </c>
      <c r="Y3220" s="276">
        <f t="shared" si="1488"/>
        <v>10085.149131021593</v>
      </c>
      <c r="Z3220" s="36">
        <f t="shared" si="1489"/>
        <v>23511.755667160032</v>
      </c>
      <c r="AA3220" s="36">
        <f t="shared" si="1490"/>
        <v>13426.606536138439</v>
      </c>
      <c r="AB3220" s="38">
        <f t="shared" si="1474"/>
        <v>4.0745362639427185E-10</v>
      </c>
      <c r="AD3220" s="142">
        <f t="shared" si="1491"/>
        <v>60</v>
      </c>
      <c r="AH3220" s="107"/>
    </row>
    <row r="3221" spans="1:34">
      <c r="A3221" s="533"/>
      <c r="C3221" s="67" t="str">
        <f>'Terminated loans'!F2411</f>
        <v>E</v>
      </c>
      <c r="D3221" s="109">
        <f>'Terminated loans'!H2411</f>
        <v>143999335</v>
      </c>
      <c r="E3221" s="109">
        <f>'Terminated loans'!I2411</f>
        <v>98</v>
      </c>
      <c r="F3221" s="109" t="str">
        <f>'Terminated loans'!J2411</f>
        <v>KONA HERKANAIDU L</v>
      </c>
      <c r="G3221" s="547" t="str">
        <f t="shared" si="1492"/>
        <v>D2</v>
      </c>
      <c r="H3221" s="111">
        <f>'Terminated loans'!L2411</f>
        <v>41235</v>
      </c>
      <c r="I3221" s="111">
        <f>IF(B3221="VELS",'Terminated loans'!M2411,'Terminated loans'!B2411)</f>
        <v>43008</v>
      </c>
      <c r="J3221" s="34">
        <f t="shared" si="1480"/>
        <v>58</v>
      </c>
      <c r="K3221" s="34">
        <f t="shared" si="1476"/>
        <v>96</v>
      </c>
      <c r="L3221" s="34">
        <f t="shared" si="1477"/>
        <v>58</v>
      </c>
      <c r="M3221" s="34">
        <f t="shared" si="1478"/>
        <v>58</v>
      </c>
      <c r="N3221" s="52">
        <f t="shared" si="1479"/>
        <v>58</v>
      </c>
      <c r="O3221" s="352">
        <f>+'Terminated loans'!S2411</f>
        <v>208752</v>
      </c>
      <c r="P3221" s="112">
        <f>+'Terminated loans'!T2411</f>
        <v>0.05</v>
      </c>
      <c r="Q3221" s="536">
        <f t="shared" si="1493"/>
        <v>9.4E-2</v>
      </c>
      <c r="R3221" s="222">
        <f t="shared" si="1481"/>
        <v>4059.0289855824512</v>
      </c>
      <c r="S3221" s="36">
        <f t="shared" si="1482"/>
        <v>188617.40825111189</v>
      </c>
      <c r="T3221" s="36">
        <f t="shared" si="1483"/>
        <v>20134.59174888811</v>
      </c>
      <c r="U3221" s="36">
        <f t="shared" si="1484"/>
        <v>46806.272912671033</v>
      </c>
      <c r="V3221" s="36">
        <f t="shared" si="1485"/>
        <v>26671.681163782167</v>
      </c>
      <c r="W3221" s="37">
        <f t="shared" si="1486"/>
        <v>20134.591748888866</v>
      </c>
      <c r="X3221" s="36">
        <f t="shared" si="1487"/>
        <v>20134.59174888811</v>
      </c>
      <c r="Y3221" s="276">
        <f t="shared" si="1488"/>
        <v>20134.591748888866</v>
      </c>
      <c r="Z3221" s="36">
        <f t="shared" si="1489"/>
        <v>46806.272912671033</v>
      </c>
      <c r="AA3221" s="36">
        <f t="shared" si="1490"/>
        <v>26671.681163782167</v>
      </c>
      <c r="AB3221" s="38">
        <f t="shared" si="1474"/>
        <v>7.5669959187507629E-10</v>
      </c>
      <c r="AD3221" s="142">
        <f t="shared" si="1491"/>
        <v>58</v>
      </c>
      <c r="AH3221" s="107"/>
    </row>
    <row r="3222" spans="1:34">
      <c r="A3222" s="533"/>
      <c r="C3222" s="67" t="str">
        <f>'Terminated loans'!F2412</f>
        <v>E</v>
      </c>
      <c r="D3222" s="109">
        <f>'Terminated loans'!H2412</f>
        <v>143986802</v>
      </c>
      <c r="E3222" s="109">
        <f>'Terminated loans'!I2412</f>
        <v>98</v>
      </c>
      <c r="F3222" s="109" t="str">
        <f>'Terminated loans'!J2412</f>
        <v>GOPEE A K</v>
      </c>
      <c r="G3222" s="547" t="str">
        <f t="shared" si="1492"/>
        <v>F2</v>
      </c>
      <c r="H3222" s="111">
        <f>'Terminated loans'!L2412</f>
        <v>42515</v>
      </c>
      <c r="I3222" s="111">
        <f>IF(B3222="VELS",'Terminated loans'!M2412,'Terminated loans'!B2412)</f>
        <v>43008</v>
      </c>
      <c r="J3222" s="34">
        <f t="shared" si="1480"/>
        <v>16</v>
      </c>
      <c r="K3222" s="34">
        <f t="shared" si="1476"/>
        <v>54</v>
      </c>
      <c r="L3222" s="34">
        <f t="shared" si="1477"/>
        <v>16</v>
      </c>
      <c r="M3222" s="34">
        <f t="shared" si="1478"/>
        <v>16</v>
      </c>
      <c r="N3222" s="52">
        <f t="shared" si="1479"/>
        <v>16</v>
      </c>
      <c r="O3222" s="352">
        <f>+'Terminated loans'!S2412</f>
        <v>736743</v>
      </c>
      <c r="P3222" s="112">
        <f>+'Terminated loans'!T2412</f>
        <v>0.05</v>
      </c>
      <c r="Q3222" s="536">
        <f t="shared" si="1493"/>
        <v>8.8999999999999996E-2</v>
      </c>
      <c r="R3222" s="222">
        <f t="shared" si="1481"/>
        <v>47694.199897989216</v>
      </c>
      <c r="S3222" s="36">
        <f t="shared" si="1482"/>
        <v>717067.19724062085</v>
      </c>
      <c r="T3222" s="36">
        <f t="shared" si="1483"/>
        <v>19675.802759379148</v>
      </c>
      <c r="U3222" s="36">
        <f t="shared" si="1484"/>
        <v>46040.001127203577</v>
      </c>
      <c r="V3222" s="36">
        <f t="shared" si="1485"/>
        <v>26364.198367827339</v>
      </c>
      <c r="W3222" s="37">
        <f t="shared" si="1486"/>
        <v>19675.802759376238</v>
      </c>
      <c r="X3222" s="36">
        <f t="shared" si="1487"/>
        <v>19675.802759379148</v>
      </c>
      <c r="Y3222" s="276">
        <f t="shared" si="1488"/>
        <v>19675.802759376238</v>
      </c>
      <c r="Z3222" s="36">
        <f t="shared" si="1489"/>
        <v>46040.001127203577</v>
      </c>
      <c r="AA3222" s="36">
        <f t="shared" si="1490"/>
        <v>26364.198367827339</v>
      </c>
      <c r="AB3222" s="38">
        <f t="shared" si="1474"/>
        <v>-2.9103830456733704E-9</v>
      </c>
      <c r="AD3222" s="142">
        <f t="shared" si="1491"/>
        <v>16</v>
      </c>
      <c r="AH3222" s="107"/>
    </row>
    <row r="3223" spans="1:34">
      <c r="A3223" s="533"/>
      <c r="C3223" s="67" t="str">
        <f>'Terminated loans'!F2413</f>
        <v>E</v>
      </c>
      <c r="D3223" s="109">
        <f>'Terminated loans'!H2413</f>
        <v>143986845</v>
      </c>
      <c r="E3223" s="109">
        <f>'Terminated loans'!I2413</f>
        <v>98</v>
      </c>
      <c r="F3223" s="109" t="str">
        <f>'Terminated loans'!J2413</f>
        <v>MOMPLE J R D</v>
      </c>
      <c r="G3223" s="547" t="str">
        <f t="shared" si="1492"/>
        <v>F2</v>
      </c>
      <c r="H3223" s="111">
        <f>'Terminated loans'!L2413</f>
        <v>42522</v>
      </c>
      <c r="I3223" s="111">
        <f>IF(B3223="VELS",'Terminated loans'!M2413,'Terminated loans'!B2413)</f>
        <v>43008</v>
      </c>
      <c r="J3223" s="34">
        <f t="shared" si="1480"/>
        <v>16</v>
      </c>
      <c r="K3223" s="34">
        <f t="shared" si="1476"/>
        <v>54</v>
      </c>
      <c r="L3223" s="34">
        <f t="shared" si="1477"/>
        <v>16</v>
      </c>
      <c r="M3223" s="34">
        <f t="shared" si="1478"/>
        <v>16</v>
      </c>
      <c r="N3223" s="52">
        <f t="shared" si="1479"/>
        <v>16</v>
      </c>
      <c r="O3223" s="352">
        <f>+'Terminated loans'!S2413</f>
        <v>55068</v>
      </c>
      <c r="P3223" s="112">
        <f>+'Terminated loans'!T2413</f>
        <v>0.05</v>
      </c>
      <c r="Q3223" s="536">
        <f t="shared" si="1493"/>
        <v>8.8999999999999996E-2</v>
      </c>
      <c r="R3223" s="222">
        <f t="shared" si="1481"/>
        <v>3564.9123235408688</v>
      </c>
      <c r="S3223" s="36">
        <f t="shared" si="1482"/>
        <v>53597.32826460043</v>
      </c>
      <c r="T3223" s="36">
        <f t="shared" si="1483"/>
        <v>1470.67173539957</v>
      </c>
      <c r="U3223" s="36">
        <f t="shared" si="1484"/>
        <v>3441.268912053245</v>
      </c>
      <c r="V3223" s="36">
        <f t="shared" si="1485"/>
        <v>1970.5971766538933</v>
      </c>
      <c r="W3223" s="37">
        <f t="shared" si="1486"/>
        <v>1470.6717353993517</v>
      </c>
      <c r="X3223" s="36">
        <f t="shared" si="1487"/>
        <v>1470.67173539957</v>
      </c>
      <c r="Y3223" s="276">
        <f t="shared" si="1488"/>
        <v>1470.6717353993517</v>
      </c>
      <c r="Z3223" s="36">
        <f t="shared" si="1489"/>
        <v>3441.268912053245</v>
      </c>
      <c r="AA3223" s="36">
        <f t="shared" si="1490"/>
        <v>1970.5971766538933</v>
      </c>
      <c r="AB3223" s="38">
        <f t="shared" si="1474"/>
        <v>-2.1827872842550278E-10</v>
      </c>
      <c r="AD3223" s="142">
        <f t="shared" si="1491"/>
        <v>16</v>
      </c>
      <c r="AH3223" s="107"/>
    </row>
    <row r="3224" spans="1:34">
      <c r="A3224" s="533"/>
      <c r="C3224" s="67" t="str">
        <f>'Terminated loans'!F2414</f>
        <v>E</v>
      </c>
      <c r="D3224" s="109">
        <f>'Terminated loans'!H2414</f>
        <v>143987493</v>
      </c>
      <c r="E3224" s="109">
        <f>'Terminated loans'!I2414</f>
        <v>98</v>
      </c>
      <c r="F3224" s="109" t="str">
        <f>'Terminated loans'!J2414</f>
        <v>JOOKHUN Y H</v>
      </c>
      <c r="G3224" s="547" t="str">
        <f t="shared" si="1492"/>
        <v>G2</v>
      </c>
      <c r="H3224" s="111">
        <f>'Terminated loans'!L2414</f>
        <v>42608</v>
      </c>
      <c r="I3224" s="111">
        <f>IF(B3224="VELS",'Terminated loans'!M2414,'Terminated loans'!B2414)</f>
        <v>43008</v>
      </c>
      <c r="J3224" s="34">
        <f t="shared" si="1480"/>
        <v>13</v>
      </c>
      <c r="K3224" s="34">
        <f t="shared" si="1476"/>
        <v>51</v>
      </c>
      <c r="L3224" s="34">
        <f t="shared" si="1477"/>
        <v>13</v>
      </c>
      <c r="M3224" s="34">
        <f t="shared" si="1478"/>
        <v>13</v>
      </c>
      <c r="N3224" s="52">
        <f t="shared" si="1479"/>
        <v>13</v>
      </c>
      <c r="O3224" s="352">
        <f>+'Terminated loans'!S2414</f>
        <v>235986</v>
      </c>
      <c r="P3224" s="112">
        <f>+'Terminated loans'!T2414</f>
        <v>0.05</v>
      </c>
      <c r="Q3224" s="536">
        <f t="shared" si="1493"/>
        <v>8.5000000000000006E-2</v>
      </c>
      <c r="R3224" s="222">
        <f t="shared" si="1481"/>
        <v>18686.627749256426</v>
      </c>
      <c r="S3224" s="36">
        <f t="shared" si="1482"/>
        <v>231295.8669443088</v>
      </c>
      <c r="T3224" s="36">
        <f t="shared" si="1483"/>
        <v>4690.1330556911998</v>
      </c>
      <c r="U3224" s="36">
        <f t="shared" si="1484"/>
        <v>11630.293796025246</v>
      </c>
      <c r="V3224" s="36">
        <f t="shared" si="1485"/>
        <v>6940.1607403335802</v>
      </c>
      <c r="W3224" s="37">
        <f t="shared" si="1486"/>
        <v>4690.1330556916655</v>
      </c>
      <c r="X3224" s="36">
        <f t="shared" si="1487"/>
        <v>4690.1330556911998</v>
      </c>
      <c r="Y3224" s="276">
        <f t="shared" si="1488"/>
        <v>4690.1330556916655</v>
      </c>
      <c r="Z3224" s="36">
        <f t="shared" si="1489"/>
        <v>11630.293796025246</v>
      </c>
      <c r="AA3224" s="36">
        <f t="shared" si="1490"/>
        <v>6940.1607403335802</v>
      </c>
      <c r="AB3224" s="38">
        <f t="shared" si="1474"/>
        <v>4.6566128730773926E-10</v>
      </c>
      <c r="AD3224" s="142">
        <f t="shared" si="1491"/>
        <v>13</v>
      </c>
      <c r="AH3224" s="107"/>
    </row>
    <row r="3225" spans="1:34">
      <c r="A3225" s="533"/>
      <c r="C3225" s="67" t="str">
        <f>'Terminated loans'!F2415</f>
        <v>E</v>
      </c>
      <c r="D3225" s="109">
        <f>'Terminated loans'!H2415</f>
        <v>143987728</v>
      </c>
      <c r="E3225" s="109">
        <f>'Terminated loans'!I2415</f>
        <v>98</v>
      </c>
      <c r="F3225" s="109" t="str">
        <f>'Terminated loans'!J2415</f>
        <v>SEEGOOLAM T J</v>
      </c>
      <c r="G3225" s="547" t="str">
        <f t="shared" si="1492"/>
        <v>G2</v>
      </c>
      <c r="H3225" s="111">
        <f>'Terminated loans'!L2415</f>
        <v>42766</v>
      </c>
      <c r="I3225" s="111">
        <f>IF(B3225="VELS",'Terminated loans'!M2415,'Terminated loans'!B2415)</f>
        <v>43008</v>
      </c>
      <c r="J3225" s="34">
        <f t="shared" si="1480"/>
        <v>8</v>
      </c>
      <c r="K3225" s="34">
        <f t="shared" si="1476"/>
        <v>46</v>
      </c>
      <c r="L3225" s="34">
        <f t="shared" si="1477"/>
        <v>8</v>
      </c>
      <c r="M3225" s="34">
        <f t="shared" si="1478"/>
        <v>8</v>
      </c>
      <c r="N3225" s="52">
        <f t="shared" si="1479"/>
        <v>8</v>
      </c>
      <c r="O3225" s="352">
        <f>+'Terminated loans'!S2415</f>
        <v>386474</v>
      </c>
      <c r="P3225" s="112">
        <f>+'Terminated loans'!T2415</f>
        <v>0.05</v>
      </c>
      <c r="Q3225" s="536">
        <f t="shared" si="1493"/>
        <v>8.5000000000000006E-2</v>
      </c>
      <c r="R3225" s="222">
        <f t="shared" si="1481"/>
        <v>49219.442394147758</v>
      </c>
      <c r="S3225" s="36">
        <f t="shared" si="1482"/>
        <v>381495.24755315873</v>
      </c>
      <c r="T3225" s="36">
        <f t="shared" si="1483"/>
        <v>4978.7524468412739</v>
      </c>
      <c r="U3225" s="36">
        <f t="shared" si="1484"/>
        <v>12260.29160002491</v>
      </c>
      <c r="V3225" s="36">
        <f t="shared" si="1485"/>
        <v>7281.5391531821224</v>
      </c>
      <c r="W3225" s="37">
        <f t="shared" si="1486"/>
        <v>4978.7524468427873</v>
      </c>
      <c r="X3225" s="36">
        <f t="shared" si="1487"/>
        <v>4978.7524468412739</v>
      </c>
      <c r="Y3225" s="276">
        <f t="shared" si="1488"/>
        <v>4978.7524468427873</v>
      </c>
      <c r="Z3225" s="36">
        <f t="shared" si="1489"/>
        <v>12260.29160002491</v>
      </c>
      <c r="AA3225" s="36">
        <f t="shared" si="1490"/>
        <v>7281.5391531821224</v>
      </c>
      <c r="AB3225" s="38">
        <f t="shared" si="1474"/>
        <v>1.5133991837501526E-9</v>
      </c>
      <c r="AD3225" s="142">
        <f t="shared" si="1491"/>
        <v>8</v>
      </c>
      <c r="AH3225" s="107"/>
    </row>
    <row r="3226" spans="1:34">
      <c r="A3226" s="533"/>
      <c r="C3226" s="67" t="str">
        <f>'Terminated loans'!F2416</f>
        <v>E</v>
      </c>
      <c r="D3226" s="109">
        <f>'Terminated loans'!H2416</f>
        <v>143988716</v>
      </c>
      <c r="E3226" s="109">
        <f>'Terminated loans'!I2416</f>
        <v>98</v>
      </c>
      <c r="F3226" s="109" t="str">
        <f>'Terminated loans'!J2416</f>
        <v>JOOKHUN Y H</v>
      </c>
      <c r="G3226" s="547" t="str">
        <f t="shared" si="1492"/>
        <v>G2</v>
      </c>
      <c r="H3226" s="111">
        <f>'Terminated loans'!L2416</f>
        <v>42928</v>
      </c>
      <c r="I3226" s="111">
        <f>IF(B3226="VELS",'Terminated loans'!M2416,'Terminated loans'!B2416)</f>
        <v>43008</v>
      </c>
      <c r="J3226" s="34">
        <f t="shared" si="1480"/>
        <v>3</v>
      </c>
      <c r="K3226" s="34">
        <f t="shared" si="1476"/>
        <v>41</v>
      </c>
      <c r="L3226" s="34">
        <f t="shared" si="1477"/>
        <v>3</v>
      </c>
      <c r="M3226" s="34">
        <f t="shared" si="1478"/>
        <v>3</v>
      </c>
      <c r="N3226" s="52">
        <f t="shared" si="1479"/>
        <v>3</v>
      </c>
      <c r="O3226" s="352">
        <f>+'Terminated loans'!S2416</f>
        <v>75291</v>
      </c>
      <c r="P3226" s="112">
        <f>+'Terminated loans'!T2416</f>
        <v>0.05</v>
      </c>
      <c r="Q3226" s="536">
        <f t="shared" si="1493"/>
        <v>8.5000000000000006E-2</v>
      </c>
      <c r="R3226" s="222">
        <f t="shared" si="1481"/>
        <v>25306.431536888915</v>
      </c>
      <c r="S3226" s="36">
        <f t="shared" si="1482"/>
        <v>74856.334838978539</v>
      </c>
      <c r="T3226" s="36">
        <f t="shared" si="1483"/>
        <v>434.66516102146124</v>
      </c>
      <c r="U3226" s="36">
        <f t="shared" si="1484"/>
        <v>1062.9597716879507</v>
      </c>
      <c r="V3226" s="36">
        <f t="shared" si="1485"/>
        <v>628.29461066673684</v>
      </c>
      <c r="W3226" s="37">
        <f t="shared" si="1486"/>
        <v>434.66516102121386</v>
      </c>
      <c r="X3226" s="36">
        <f t="shared" si="1487"/>
        <v>434.66516102146124</v>
      </c>
      <c r="Y3226" s="276">
        <f t="shared" si="1488"/>
        <v>434.66516102121386</v>
      </c>
      <c r="Z3226" s="36">
        <f t="shared" si="1489"/>
        <v>1062.9597716879507</v>
      </c>
      <c r="AA3226" s="36">
        <f t="shared" si="1490"/>
        <v>628.29461066673684</v>
      </c>
      <c r="AB3226" s="38">
        <f t="shared" si="1474"/>
        <v>-2.4738255888223648E-10</v>
      </c>
      <c r="AD3226" s="142">
        <f t="shared" si="1491"/>
        <v>3</v>
      </c>
      <c r="AH3226" s="107"/>
    </row>
    <row r="3227" spans="1:34">
      <c r="A3227" s="533"/>
      <c r="C3227" s="67" t="str">
        <f>'Terminated loans'!F2417</f>
        <v>E</v>
      </c>
      <c r="D3227" s="109">
        <f>'Terminated loans'!H2417</f>
        <v>143987833</v>
      </c>
      <c r="E3227" s="109">
        <f>'Terminated loans'!I2417</f>
        <v>98</v>
      </c>
      <c r="F3227" s="109" t="str">
        <f>'Terminated loans'!J2417</f>
        <v>MOMPLE J R D</v>
      </c>
      <c r="G3227" s="547" t="str">
        <f t="shared" si="1492"/>
        <v>G2</v>
      </c>
      <c r="H3227" s="111">
        <f>'Terminated loans'!L2417</f>
        <v>42955</v>
      </c>
      <c r="I3227" s="111">
        <f>IF(B3227="VELS",'Terminated loans'!M2417,'Terminated loans'!B2417)</f>
        <v>43008</v>
      </c>
      <c r="J3227" s="34">
        <f t="shared" si="1480"/>
        <v>2</v>
      </c>
      <c r="K3227" s="34">
        <f t="shared" si="1476"/>
        <v>40</v>
      </c>
      <c r="L3227" s="34">
        <f t="shared" si="1477"/>
        <v>2</v>
      </c>
      <c r="M3227" s="34">
        <f t="shared" si="1478"/>
        <v>2</v>
      </c>
      <c r="N3227" s="52">
        <f t="shared" si="1479"/>
        <v>2</v>
      </c>
      <c r="O3227" s="352">
        <f>+'Terminated loans'!S2417</f>
        <v>140175</v>
      </c>
      <c r="P3227" s="112">
        <f>+'Terminated loans'!T2417</f>
        <v>0.05</v>
      </c>
      <c r="Q3227" s="536">
        <f t="shared" si="1493"/>
        <v>8.5000000000000006E-2</v>
      </c>
      <c r="R3227" s="222">
        <f t="shared" si="1481"/>
        <v>70525.850441787945</v>
      </c>
      <c r="S3227" s="36">
        <f t="shared" si="1482"/>
        <v>139567.05644140512</v>
      </c>
      <c r="T3227" s="36">
        <f t="shared" si="1483"/>
        <v>607.94355859488132</v>
      </c>
      <c r="U3227" s="36">
        <f t="shared" si="1484"/>
        <v>1484.6444421710912</v>
      </c>
      <c r="V3227" s="36">
        <f t="shared" si="1485"/>
        <v>876.70088357588975</v>
      </c>
      <c r="W3227" s="37">
        <f t="shared" si="1486"/>
        <v>607.94355859520147</v>
      </c>
      <c r="X3227" s="36">
        <f t="shared" si="1487"/>
        <v>607.94355859488132</v>
      </c>
      <c r="Y3227" s="276">
        <f t="shared" si="1488"/>
        <v>607.94355859520147</v>
      </c>
      <c r="Z3227" s="36">
        <f t="shared" si="1489"/>
        <v>1484.6444421710912</v>
      </c>
      <c r="AA3227" s="36">
        <f t="shared" si="1490"/>
        <v>876.70088357588975</v>
      </c>
      <c r="AB3227" s="38">
        <f t="shared" si="1474"/>
        <v>3.2014213502407074E-10</v>
      </c>
      <c r="AD3227" s="142">
        <f t="shared" si="1491"/>
        <v>2</v>
      </c>
      <c r="AH3227" s="107"/>
    </row>
    <row r="3228" spans="1:34">
      <c r="A3228" s="533"/>
      <c r="C3228" s="67" t="str">
        <f>'Terminated loans'!F2418</f>
        <v>N</v>
      </c>
      <c r="D3228" s="109">
        <f>'Terminated loans'!H2418</f>
        <v>143013871</v>
      </c>
      <c r="E3228" s="109">
        <f>'Terminated loans'!I2418</f>
        <v>99</v>
      </c>
      <c r="F3228" s="109" t="str">
        <f>'Terminated loans'!J2418</f>
        <v>IMRITH MRS M/HOME LOAN</v>
      </c>
      <c r="G3228" s="547" t="str">
        <f t="shared" si="1492"/>
        <v>A1</v>
      </c>
      <c r="H3228" s="111">
        <f>'Terminated loans'!L2418</f>
        <v>38112</v>
      </c>
      <c r="I3228" s="111">
        <f>IF(B3228="VELS",'Terminated loans'!M2418,'Terminated loans'!B2418)</f>
        <v>43031</v>
      </c>
      <c r="J3228" s="34">
        <f t="shared" ref="J3228:J3246" si="1494">ROUND((I3228-H3228)/365*12,0)</f>
        <v>162</v>
      </c>
      <c r="K3228" s="34">
        <f t="shared" si="1476"/>
        <v>199</v>
      </c>
      <c r="L3228" s="34">
        <f t="shared" si="1477"/>
        <v>162</v>
      </c>
      <c r="M3228" s="34">
        <f t="shared" si="1478"/>
        <v>162</v>
      </c>
      <c r="N3228" s="52">
        <f t="shared" si="1479"/>
        <v>162</v>
      </c>
      <c r="O3228" s="352">
        <f>+'Terminated loans'!S2418</f>
        <v>130343</v>
      </c>
      <c r="P3228" s="112">
        <f>+'Terminated loans'!T2418</f>
        <v>0.03</v>
      </c>
      <c r="Q3228" s="536">
        <f t="shared" si="1493"/>
        <v>8.6499999999999994E-2</v>
      </c>
      <c r="R3228" s="222">
        <f t="shared" ref="R3228:R3246" si="1495">PMT(P3228/12,L3228,-O3228,0,0)</f>
        <v>979.47461431305726</v>
      </c>
      <c r="S3228" s="36">
        <f t="shared" ref="S3228:S3246" si="1496">(-PV(Q3228/12,L3228,R3228,0,0))</f>
        <v>93435.52819717575</v>
      </c>
      <c r="T3228" s="36">
        <f t="shared" ref="T3228:T3246" si="1497">O3228-S3228</f>
        <v>36907.47180282425</v>
      </c>
      <c r="U3228" s="36">
        <f t="shared" ref="U3228:U3246" si="1498">-IF(OR(Q3228="",Q3228=0),0,(CUMIPMT(Q3228/12,L3228,S3228,1,M3228,0)))</f>
        <v>65239.359321538606</v>
      </c>
      <c r="V3228" s="36">
        <f t="shared" ref="V3228:V3246" si="1499">-IF(OR(P3228="",P3228=0),0,(CUMIPMT(P3228/12,L3228,O3228,1,M3228,0)))</f>
        <v>28331.887518715288</v>
      </c>
      <c r="W3228" s="37">
        <f t="shared" ref="W3228:W3246" si="1500">IF(ISERROR(U3228-V3228),0,U3228-V3228)</f>
        <v>36907.471802823318</v>
      </c>
      <c r="X3228" s="36">
        <f t="shared" ref="X3228:X3246" si="1501">IF(C3228="O",T3228/AD3228*N3228,T3228)</f>
        <v>36907.47180282425</v>
      </c>
      <c r="Y3228" s="276">
        <f t="shared" ref="Y3228:Y3246" si="1502">W3228</f>
        <v>36907.471802823318</v>
      </c>
      <c r="Z3228" s="36">
        <f t="shared" ref="Z3228:Z3246" si="1503">-IF(OR(Q3228="",Q3228=0),0,(CUMIPMT(Q3228/12,L3228,S3228,1,L3228,0)))</f>
        <v>65239.359321538606</v>
      </c>
      <c r="AA3228" s="36">
        <f t="shared" ref="AA3228:AA3246" si="1504">-IF(OR(P3228="",P3228=0),0,(CUMIPMT(P3228/12,L3228,O3228,1,L3228,0)))</f>
        <v>28331.887518715288</v>
      </c>
      <c r="AB3228" s="38">
        <f t="shared" si="1474"/>
        <v>-9.3132257461547852E-10</v>
      </c>
      <c r="AD3228" s="142">
        <f t="shared" ref="AD3228:AD3246" si="1505">IF(L3228&gt;$J$2,$J$2,L3228)</f>
        <v>162</v>
      </c>
      <c r="AH3228" s="107"/>
    </row>
    <row r="3229" spans="1:34">
      <c r="A3229" s="533"/>
      <c r="C3229" s="67" t="str">
        <f>'Terminated loans'!F2419</f>
        <v>E</v>
      </c>
      <c r="D3229" s="109">
        <f>'Terminated loans'!H2419</f>
        <v>143022986</v>
      </c>
      <c r="E3229" s="109">
        <f>'Terminated loans'!I2419</f>
        <v>99</v>
      </c>
      <c r="F3229" s="109" t="str">
        <f>'Terminated loans'!J2419</f>
        <v>PUDDOO D (SL 1531)</v>
      </c>
      <c r="G3229" s="547" t="str">
        <f t="shared" si="1492"/>
        <v>A1</v>
      </c>
      <c r="H3229" s="111">
        <f>'Terminated loans'!L2419</f>
        <v>40053</v>
      </c>
      <c r="I3229" s="111">
        <f>IF(B3229="VELS",'Terminated loans'!M2419,'Terminated loans'!B2419)</f>
        <v>43039</v>
      </c>
      <c r="J3229" s="34">
        <f t="shared" si="1494"/>
        <v>98</v>
      </c>
      <c r="K3229" s="34">
        <f t="shared" si="1476"/>
        <v>135</v>
      </c>
      <c r="L3229" s="34">
        <f t="shared" si="1477"/>
        <v>98</v>
      </c>
      <c r="M3229" s="34">
        <f t="shared" si="1478"/>
        <v>98</v>
      </c>
      <c r="N3229" s="52">
        <f t="shared" si="1479"/>
        <v>98</v>
      </c>
      <c r="O3229" s="352">
        <f>+'Terminated loans'!S2419</f>
        <v>1800030</v>
      </c>
      <c r="P3229" s="112">
        <f>+'Terminated loans'!T2419</f>
        <v>0.03</v>
      </c>
      <c r="Q3229" s="536">
        <f t="shared" si="1493"/>
        <v>8.6499999999999994E-2</v>
      </c>
      <c r="R3229" s="222">
        <f t="shared" si="1495"/>
        <v>20732.311008855111</v>
      </c>
      <c r="S3229" s="36">
        <f t="shared" si="1496"/>
        <v>1453435.4626958768</v>
      </c>
      <c r="T3229" s="36">
        <f t="shared" si="1497"/>
        <v>346594.53730412317</v>
      </c>
      <c r="U3229" s="36">
        <f t="shared" si="1498"/>
        <v>578331.01617190801</v>
      </c>
      <c r="V3229" s="36">
        <f t="shared" si="1499"/>
        <v>231736.47886780091</v>
      </c>
      <c r="W3229" s="37">
        <f t="shared" si="1500"/>
        <v>346594.5373041071</v>
      </c>
      <c r="X3229" s="36">
        <f t="shared" si="1501"/>
        <v>346594.53730412317</v>
      </c>
      <c r="Y3229" s="276">
        <f t="shared" si="1502"/>
        <v>346594.5373041071</v>
      </c>
      <c r="Z3229" s="36">
        <f t="shared" si="1503"/>
        <v>578331.01617190801</v>
      </c>
      <c r="AA3229" s="36">
        <f t="shared" si="1504"/>
        <v>231736.47886780091</v>
      </c>
      <c r="AB3229" s="38">
        <f t="shared" si="1474"/>
        <v>-1.6065314412117004E-8</v>
      </c>
      <c r="AD3229" s="142">
        <f t="shared" si="1505"/>
        <v>98</v>
      </c>
      <c r="AH3229" s="107"/>
    </row>
    <row r="3230" spans="1:34">
      <c r="A3230" s="533"/>
      <c r="C3230" s="67" t="str">
        <f>'Terminated loans'!F2420</f>
        <v>E</v>
      </c>
      <c r="D3230" s="109">
        <f>'Terminated loans'!H2420</f>
        <v>143151484</v>
      </c>
      <c r="E3230" s="109">
        <f>'Terminated loans'!I2420</f>
        <v>99</v>
      </c>
      <c r="F3230" s="109" t="str">
        <f>'Terminated loans'!J2420</f>
        <v>FAGOO LOBINE M(SL 2302)</v>
      </c>
      <c r="G3230" s="547" t="str">
        <f t="shared" si="1492"/>
        <v>B1</v>
      </c>
      <c r="H3230" s="111">
        <f>'Terminated loans'!L2420</f>
        <v>40525</v>
      </c>
      <c r="I3230" s="111">
        <f>IF(B3230="VELS",'Terminated loans'!M2420,'Terminated loans'!B2420)</f>
        <v>43039</v>
      </c>
      <c r="J3230" s="34">
        <f t="shared" si="1494"/>
        <v>83</v>
      </c>
      <c r="K3230" s="34">
        <f t="shared" si="1476"/>
        <v>120</v>
      </c>
      <c r="L3230" s="34">
        <f t="shared" si="1477"/>
        <v>83</v>
      </c>
      <c r="M3230" s="34">
        <f t="shared" si="1478"/>
        <v>83</v>
      </c>
      <c r="N3230" s="52">
        <f t="shared" si="1479"/>
        <v>83</v>
      </c>
      <c r="O3230" s="352">
        <f>+'Terminated loans'!S2420</f>
        <v>1875219</v>
      </c>
      <c r="P3230" s="112">
        <f>+'Terminated loans'!T2420</f>
        <v>0.03</v>
      </c>
      <c r="Q3230" s="536">
        <f t="shared" si="1493"/>
        <v>7.6499999999999999E-2</v>
      </c>
      <c r="R3230" s="222">
        <f t="shared" si="1495"/>
        <v>25046.158345295382</v>
      </c>
      <c r="S3230" s="36">
        <f t="shared" si="1496"/>
        <v>1610377.7962862349</v>
      </c>
      <c r="T3230" s="36">
        <f t="shared" si="1497"/>
        <v>264841.20371376514</v>
      </c>
      <c r="U3230" s="36">
        <f t="shared" si="1498"/>
        <v>468453.34637328796</v>
      </c>
      <c r="V3230" s="36">
        <f t="shared" si="1499"/>
        <v>203612.14265951677</v>
      </c>
      <c r="W3230" s="37">
        <f t="shared" si="1500"/>
        <v>264841.20371377119</v>
      </c>
      <c r="X3230" s="36">
        <f t="shared" si="1501"/>
        <v>264841.20371376514</v>
      </c>
      <c r="Y3230" s="276">
        <f t="shared" si="1502"/>
        <v>264841.20371377119</v>
      </c>
      <c r="Z3230" s="36">
        <f t="shared" si="1503"/>
        <v>468453.34637328796</v>
      </c>
      <c r="AA3230" s="36">
        <f t="shared" si="1504"/>
        <v>203612.14265951677</v>
      </c>
      <c r="AB3230" s="38">
        <f t="shared" si="1474"/>
        <v>6.0535967350006104E-9</v>
      </c>
      <c r="AD3230" s="142">
        <f t="shared" si="1505"/>
        <v>83</v>
      </c>
      <c r="AH3230" s="107"/>
    </row>
    <row r="3231" spans="1:34">
      <c r="A3231" s="533"/>
      <c r="C3231" s="67" t="str">
        <f>'Terminated loans'!F2421</f>
        <v>E</v>
      </c>
      <c r="D3231" s="109">
        <f>'Terminated loans'!H2421</f>
        <v>143384179</v>
      </c>
      <c r="E3231" s="109">
        <f>'Terminated loans'!I2421</f>
        <v>99</v>
      </c>
      <c r="F3231" s="109" t="str">
        <f>'Terminated loans'!J2421</f>
        <v>HURREERAM B S (SL 2826)</v>
      </c>
      <c r="G3231" s="547" t="str">
        <f t="shared" si="1492"/>
        <v>D1</v>
      </c>
      <c r="H3231" s="111">
        <f>'Terminated loans'!L2421</f>
        <v>41234</v>
      </c>
      <c r="I3231" s="111">
        <f>IF(B3231="VELS",'Terminated loans'!M2421,'Terminated loans'!B2421)</f>
        <v>43039</v>
      </c>
      <c r="J3231" s="34">
        <f t="shared" si="1494"/>
        <v>59</v>
      </c>
      <c r="K3231" s="34">
        <f t="shared" si="1476"/>
        <v>96</v>
      </c>
      <c r="L3231" s="34">
        <f t="shared" si="1477"/>
        <v>59</v>
      </c>
      <c r="M3231" s="34">
        <f t="shared" si="1478"/>
        <v>59</v>
      </c>
      <c r="N3231" s="52">
        <f t="shared" si="1479"/>
        <v>59</v>
      </c>
      <c r="O3231" s="352">
        <f>+'Terminated loans'!S2421</f>
        <v>3405930</v>
      </c>
      <c r="P3231" s="112">
        <f>+'Terminated loans'!T2421</f>
        <v>0.03</v>
      </c>
      <c r="Q3231" s="536">
        <f t="shared" si="1493"/>
        <v>7.6499999999999999E-2</v>
      </c>
      <c r="R3231" s="222">
        <f t="shared" si="1495"/>
        <v>62161.662115887229</v>
      </c>
      <c r="S3231" s="36">
        <f t="shared" si="1496"/>
        <v>3048733.7374737877</v>
      </c>
      <c r="T3231" s="36">
        <f t="shared" si="1497"/>
        <v>357196.26252621226</v>
      </c>
      <c r="U3231" s="36">
        <f t="shared" si="1498"/>
        <v>618804.32736357115</v>
      </c>
      <c r="V3231" s="36">
        <f t="shared" si="1499"/>
        <v>261608.06483734678</v>
      </c>
      <c r="W3231" s="37">
        <f t="shared" si="1500"/>
        <v>357196.26252622437</v>
      </c>
      <c r="X3231" s="36">
        <f t="shared" si="1501"/>
        <v>357196.26252621226</v>
      </c>
      <c r="Y3231" s="276">
        <f t="shared" si="1502"/>
        <v>357196.26252622437</v>
      </c>
      <c r="Z3231" s="36">
        <f t="shared" si="1503"/>
        <v>618804.32736357115</v>
      </c>
      <c r="AA3231" s="36">
        <f t="shared" si="1504"/>
        <v>261608.06483734678</v>
      </c>
      <c r="AB3231" s="38">
        <f t="shared" si="1474"/>
        <v>1.2107193470001221E-8</v>
      </c>
      <c r="AD3231" s="142">
        <f t="shared" si="1505"/>
        <v>59</v>
      </c>
      <c r="AH3231" s="107"/>
    </row>
    <row r="3232" spans="1:34">
      <c r="A3232" s="533"/>
      <c r="C3232" s="67" t="str">
        <f>'Terminated loans'!F2422</f>
        <v>E</v>
      </c>
      <c r="D3232" s="109">
        <f>'Terminated loans'!H2422</f>
        <v>143970051</v>
      </c>
      <c r="E3232" s="109">
        <f>'Terminated loans'!I2422</f>
        <v>98</v>
      </c>
      <c r="F3232" s="109" t="str">
        <f>'Terminated loans'!J2422</f>
        <v>RITOO N P</v>
      </c>
      <c r="G3232" s="547" t="str">
        <f t="shared" si="1492"/>
        <v>D2</v>
      </c>
      <c r="H3232" s="111">
        <f>'Terminated loans'!L2422</f>
        <v>41208</v>
      </c>
      <c r="I3232" s="111">
        <f>IF(B3232="VELS",'Terminated loans'!M2422,'Terminated loans'!B2422)</f>
        <v>43039</v>
      </c>
      <c r="J3232" s="34">
        <f t="shared" si="1494"/>
        <v>60</v>
      </c>
      <c r="K3232" s="34">
        <f t="shared" si="1476"/>
        <v>97</v>
      </c>
      <c r="L3232" s="34">
        <f t="shared" si="1477"/>
        <v>60</v>
      </c>
      <c r="M3232" s="34">
        <f t="shared" si="1478"/>
        <v>60</v>
      </c>
      <c r="N3232" s="52">
        <f t="shared" si="1479"/>
        <v>60</v>
      </c>
      <c r="O3232" s="352">
        <f>+'Terminated loans'!S2422</f>
        <v>223873</v>
      </c>
      <c r="P3232" s="112">
        <f>+'Terminated loans'!T2422</f>
        <v>0.05</v>
      </c>
      <c r="Q3232" s="536">
        <f t="shared" si="1493"/>
        <v>9.4E-2</v>
      </c>
      <c r="R3232" s="222">
        <f t="shared" si="1495"/>
        <v>4224.7596895856605</v>
      </c>
      <c r="S3232" s="36">
        <f t="shared" si="1496"/>
        <v>201630.05286969143</v>
      </c>
      <c r="T3232" s="36">
        <f t="shared" si="1497"/>
        <v>22242.947130308574</v>
      </c>
      <c r="U3232" s="36">
        <f t="shared" si="1498"/>
        <v>51855.528505449096</v>
      </c>
      <c r="V3232" s="36">
        <f t="shared" si="1499"/>
        <v>29612.581375139591</v>
      </c>
      <c r="W3232" s="37">
        <f t="shared" si="1500"/>
        <v>22242.947130309505</v>
      </c>
      <c r="X3232" s="36">
        <f t="shared" si="1501"/>
        <v>22242.947130308574</v>
      </c>
      <c r="Y3232" s="276">
        <f t="shared" si="1502"/>
        <v>22242.947130309505</v>
      </c>
      <c r="Z3232" s="36">
        <f t="shared" si="1503"/>
        <v>51855.528505449096</v>
      </c>
      <c r="AA3232" s="36">
        <f t="shared" si="1504"/>
        <v>29612.581375139591</v>
      </c>
      <c r="AB3232" s="38">
        <f t="shared" si="1474"/>
        <v>9.3132257461547852E-10</v>
      </c>
      <c r="AD3232" s="142">
        <f t="shared" si="1505"/>
        <v>60</v>
      </c>
      <c r="AH3232" s="107"/>
    </row>
    <row r="3233" spans="1:34">
      <c r="A3233" s="533"/>
      <c r="C3233" s="67" t="str">
        <f>'Terminated loans'!F2423</f>
        <v>E</v>
      </c>
      <c r="D3233" s="109">
        <f>'Terminated loans'!H2423</f>
        <v>143980006</v>
      </c>
      <c r="E3233" s="109">
        <f>'Terminated loans'!I2423</f>
        <v>98</v>
      </c>
      <c r="F3233" s="109" t="str">
        <f>'Terminated loans'!J2423</f>
        <v>GEERDHARRY G</v>
      </c>
      <c r="G3233" s="547" t="str">
        <f t="shared" si="1492"/>
        <v>D2</v>
      </c>
      <c r="H3233" s="111">
        <f>'Terminated loans'!L2423</f>
        <v>41218</v>
      </c>
      <c r="I3233" s="111">
        <f>IF(B3233="VELS",'Terminated loans'!M2423,'Terminated loans'!B2423)</f>
        <v>43039</v>
      </c>
      <c r="J3233" s="34">
        <f t="shared" si="1494"/>
        <v>60</v>
      </c>
      <c r="K3233" s="34">
        <f t="shared" si="1476"/>
        <v>97</v>
      </c>
      <c r="L3233" s="34">
        <f t="shared" si="1477"/>
        <v>60</v>
      </c>
      <c r="M3233" s="34">
        <f t="shared" si="1478"/>
        <v>60</v>
      </c>
      <c r="N3233" s="52">
        <f t="shared" si="1479"/>
        <v>60</v>
      </c>
      <c r="O3233" s="352">
        <f>+'Terminated loans'!S2423</f>
        <v>36195</v>
      </c>
      <c r="P3233" s="112">
        <f>+'Terminated loans'!T2423</f>
        <v>0.05</v>
      </c>
      <c r="Q3233" s="536">
        <f t="shared" si="1493"/>
        <v>9.4E-2</v>
      </c>
      <c r="R3233" s="222">
        <f t="shared" si="1495"/>
        <v>683.04430174497577</v>
      </c>
      <c r="S3233" s="36">
        <f t="shared" si="1496"/>
        <v>32598.838464747787</v>
      </c>
      <c r="T3233" s="36">
        <f t="shared" si="1497"/>
        <v>3596.1615352522131</v>
      </c>
      <c r="U3233" s="36">
        <f t="shared" si="1498"/>
        <v>8383.8196399509179</v>
      </c>
      <c r="V3233" s="36">
        <f t="shared" si="1499"/>
        <v>4787.6581046985448</v>
      </c>
      <c r="W3233" s="37">
        <f t="shared" si="1500"/>
        <v>3596.1615352523731</v>
      </c>
      <c r="X3233" s="36">
        <f t="shared" si="1501"/>
        <v>3596.1615352522131</v>
      </c>
      <c r="Y3233" s="276">
        <f t="shared" si="1502"/>
        <v>3596.1615352523731</v>
      </c>
      <c r="Z3233" s="36">
        <f t="shared" si="1503"/>
        <v>8383.8196399509179</v>
      </c>
      <c r="AA3233" s="36">
        <f t="shared" si="1504"/>
        <v>4787.6581046985448</v>
      </c>
      <c r="AB3233" s="38">
        <f t="shared" si="1474"/>
        <v>1.6007106751203537E-10</v>
      </c>
      <c r="AD3233" s="142">
        <f t="shared" si="1505"/>
        <v>60</v>
      </c>
      <c r="AH3233" s="107"/>
    </row>
    <row r="3234" spans="1:34">
      <c r="A3234" s="533"/>
      <c r="C3234" s="67" t="str">
        <f>'Terminated loans'!F2424</f>
        <v>E</v>
      </c>
      <c r="D3234" s="109">
        <f>'Terminated loans'!H2424</f>
        <v>143980049</v>
      </c>
      <c r="E3234" s="109">
        <f>'Terminated loans'!I2424</f>
        <v>98</v>
      </c>
      <c r="F3234" s="109" t="str">
        <f>'Terminated loans'!J2424</f>
        <v>TOULCANON J S</v>
      </c>
      <c r="G3234" s="547" t="str">
        <f t="shared" si="1492"/>
        <v>D2</v>
      </c>
      <c r="H3234" s="111">
        <f>'Terminated loans'!L2424</f>
        <v>41430</v>
      </c>
      <c r="I3234" s="111">
        <f>IF(B3234="VELS",'Terminated loans'!M2424,'Terminated loans'!B2424)</f>
        <v>43039</v>
      </c>
      <c r="J3234" s="34">
        <f t="shared" si="1494"/>
        <v>53</v>
      </c>
      <c r="K3234" s="34">
        <f t="shared" si="1476"/>
        <v>90</v>
      </c>
      <c r="L3234" s="34">
        <f t="shared" si="1477"/>
        <v>53</v>
      </c>
      <c r="M3234" s="34">
        <f t="shared" si="1478"/>
        <v>53</v>
      </c>
      <c r="N3234" s="52">
        <f t="shared" si="1479"/>
        <v>53</v>
      </c>
      <c r="O3234" s="352">
        <f>+'Terminated loans'!S2424</f>
        <v>240199</v>
      </c>
      <c r="P3234" s="112">
        <f>+'Terminated loans'!T2424</f>
        <v>0.05</v>
      </c>
      <c r="Q3234" s="536">
        <f t="shared" si="1493"/>
        <v>9.4E-2</v>
      </c>
      <c r="R3234" s="222">
        <f t="shared" si="1495"/>
        <v>5060.2713409258322</v>
      </c>
      <c r="S3234" s="36">
        <f t="shared" si="1496"/>
        <v>218798.098418548</v>
      </c>
      <c r="T3234" s="36">
        <f t="shared" si="1497"/>
        <v>21400.901581451995</v>
      </c>
      <c r="U3234" s="36">
        <f t="shared" si="1498"/>
        <v>49396.282650522189</v>
      </c>
      <c r="V3234" s="36">
        <f t="shared" si="1499"/>
        <v>27995.381069069088</v>
      </c>
      <c r="W3234" s="37">
        <f t="shared" si="1500"/>
        <v>21400.901581453101</v>
      </c>
      <c r="X3234" s="36">
        <f t="shared" si="1501"/>
        <v>21400.901581451995</v>
      </c>
      <c r="Y3234" s="276">
        <f t="shared" si="1502"/>
        <v>21400.901581453101</v>
      </c>
      <c r="Z3234" s="36">
        <f t="shared" si="1503"/>
        <v>49396.282650522189</v>
      </c>
      <c r="AA3234" s="36">
        <f t="shared" si="1504"/>
        <v>27995.381069069088</v>
      </c>
      <c r="AB3234" s="38">
        <f t="shared" si="1474"/>
        <v>1.1059455573558807E-9</v>
      </c>
      <c r="AD3234" s="142">
        <f t="shared" si="1505"/>
        <v>53</v>
      </c>
      <c r="AH3234" s="107"/>
    </row>
    <row r="3235" spans="1:34">
      <c r="A3235" s="533"/>
      <c r="C3235" s="67" t="str">
        <f>'Terminated loans'!F2425</f>
        <v>E</v>
      </c>
      <c r="D3235" s="109">
        <f>'Terminated loans'!H2425</f>
        <v>143980138</v>
      </c>
      <c r="E3235" s="109">
        <f>'Terminated loans'!I2425</f>
        <v>97</v>
      </c>
      <c r="F3235" s="109" t="str">
        <f>'Terminated loans'!J2425</f>
        <v>ROSUNALLY N B M</v>
      </c>
      <c r="G3235" s="547" t="str">
        <f t="shared" si="1492"/>
        <v>D2</v>
      </c>
      <c r="H3235" s="111">
        <f>'Terminated loans'!L2425</f>
        <v>41212</v>
      </c>
      <c r="I3235" s="111">
        <f>IF(B3235="VELS",'Terminated loans'!M2425,'Terminated loans'!B2425)</f>
        <v>43039</v>
      </c>
      <c r="J3235" s="34">
        <f t="shared" si="1494"/>
        <v>60</v>
      </c>
      <c r="K3235" s="34">
        <f t="shared" si="1476"/>
        <v>97</v>
      </c>
      <c r="L3235" s="34">
        <f t="shared" si="1477"/>
        <v>60</v>
      </c>
      <c r="M3235" s="34">
        <f t="shared" si="1478"/>
        <v>60</v>
      </c>
      <c r="N3235" s="52">
        <f t="shared" si="1479"/>
        <v>60</v>
      </c>
      <c r="O3235" s="352">
        <f>+'Terminated loans'!S2425</f>
        <v>132166</v>
      </c>
      <c r="P3235" s="112">
        <f>+'Terminated loans'!T2425</f>
        <v>0</v>
      </c>
      <c r="Q3235" s="536">
        <f t="shared" si="1493"/>
        <v>9.4E-2</v>
      </c>
      <c r="R3235" s="222">
        <f t="shared" si="1495"/>
        <v>2202.7666666666669</v>
      </c>
      <c r="S3235" s="36">
        <f t="shared" si="1496"/>
        <v>105128.81017929639</v>
      </c>
      <c r="T3235" s="36">
        <f t="shared" si="1497"/>
        <v>27037.189820703614</v>
      </c>
      <c r="U3235" s="36">
        <f t="shared" si="1498"/>
        <v>27037.189820704094</v>
      </c>
      <c r="V3235" s="36">
        <f t="shared" si="1499"/>
        <v>0</v>
      </c>
      <c r="W3235" s="37">
        <f t="shared" si="1500"/>
        <v>27037.189820704094</v>
      </c>
      <c r="X3235" s="36">
        <f t="shared" si="1501"/>
        <v>27037.189820703614</v>
      </c>
      <c r="Y3235" s="276">
        <f t="shared" si="1502"/>
        <v>27037.189820704094</v>
      </c>
      <c r="Z3235" s="36">
        <f t="shared" si="1503"/>
        <v>27037.189820704094</v>
      </c>
      <c r="AA3235" s="36">
        <f t="shared" si="1504"/>
        <v>0</v>
      </c>
      <c r="AB3235" s="38">
        <f t="shared" si="1474"/>
        <v>4.8021320253610611E-10</v>
      </c>
      <c r="AD3235" s="142">
        <f t="shared" si="1505"/>
        <v>60</v>
      </c>
      <c r="AH3235" s="107"/>
    </row>
    <row r="3236" spans="1:34">
      <c r="A3236" s="533"/>
      <c r="C3236" s="67" t="str">
        <f>'Terminated loans'!F2426</f>
        <v>E</v>
      </c>
      <c r="D3236" s="109">
        <f>'Terminated loans'!H2426</f>
        <v>143980251</v>
      </c>
      <c r="E3236" s="109">
        <f>'Terminated loans'!I2426</f>
        <v>98</v>
      </c>
      <c r="F3236" s="109" t="str">
        <f>'Terminated loans'!J2426</f>
        <v>SOOKUN S L C</v>
      </c>
      <c r="G3236" s="547" t="str">
        <f t="shared" si="1492"/>
        <v>D2</v>
      </c>
      <c r="H3236" s="111">
        <f>'Terminated loans'!L2426</f>
        <v>41199</v>
      </c>
      <c r="I3236" s="111">
        <f>IF(B3236="VELS",'Terminated loans'!M2426,'Terminated loans'!B2426)</f>
        <v>43039</v>
      </c>
      <c r="J3236" s="34">
        <f t="shared" si="1494"/>
        <v>60</v>
      </c>
      <c r="K3236" s="34">
        <f t="shared" si="1476"/>
        <v>98</v>
      </c>
      <c r="L3236" s="34">
        <f t="shared" si="1477"/>
        <v>60</v>
      </c>
      <c r="M3236" s="34">
        <f t="shared" si="1478"/>
        <v>60</v>
      </c>
      <c r="N3236" s="52">
        <f t="shared" si="1479"/>
        <v>60</v>
      </c>
      <c r="O3236" s="352">
        <f>+'Terminated loans'!S2426</f>
        <v>61090</v>
      </c>
      <c r="P3236" s="112">
        <f>+'Terminated loans'!T2426</f>
        <v>0.05</v>
      </c>
      <c r="Q3236" s="536">
        <f t="shared" si="1493"/>
        <v>9.4E-2</v>
      </c>
      <c r="R3236" s="222">
        <f t="shared" si="1495"/>
        <v>1152.8436633126282</v>
      </c>
      <c r="S3236" s="36">
        <f t="shared" si="1496"/>
        <v>55020.390711740365</v>
      </c>
      <c r="T3236" s="36">
        <f t="shared" si="1497"/>
        <v>6069.6092882596349</v>
      </c>
      <c r="U3236" s="36">
        <f t="shared" si="1498"/>
        <v>14150.229087017586</v>
      </c>
      <c r="V3236" s="36">
        <f t="shared" si="1499"/>
        <v>8080.6197987576816</v>
      </c>
      <c r="W3236" s="37">
        <f t="shared" si="1500"/>
        <v>6069.6092882599041</v>
      </c>
      <c r="X3236" s="36">
        <f t="shared" si="1501"/>
        <v>6069.6092882596349</v>
      </c>
      <c r="Y3236" s="276">
        <f t="shared" si="1502"/>
        <v>6069.6092882599041</v>
      </c>
      <c r="Z3236" s="36">
        <f t="shared" si="1503"/>
        <v>14150.229087017586</v>
      </c>
      <c r="AA3236" s="36">
        <f t="shared" si="1504"/>
        <v>8080.6197987576816</v>
      </c>
      <c r="AB3236" s="38">
        <f t="shared" si="1474"/>
        <v>2.6921043172478676E-10</v>
      </c>
      <c r="AD3236" s="142">
        <f t="shared" si="1505"/>
        <v>60</v>
      </c>
      <c r="AH3236" s="107"/>
    </row>
    <row r="3237" spans="1:34">
      <c r="A3237" s="533"/>
      <c r="C3237" s="67" t="str">
        <f>'Terminated loans'!F2427</f>
        <v>E</v>
      </c>
      <c r="D3237" s="109">
        <f>'Terminated loans'!H2427</f>
        <v>143980278</v>
      </c>
      <c r="E3237" s="109">
        <f>'Terminated loans'!I2427</f>
        <v>98</v>
      </c>
      <c r="F3237" s="109" t="str">
        <f>'Terminated loans'!J2427</f>
        <v>BEEHARRY R</v>
      </c>
      <c r="G3237" s="547" t="str">
        <f t="shared" si="1492"/>
        <v>D2</v>
      </c>
      <c r="H3237" s="111">
        <f>'Terminated loans'!L2427</f>
        <v>41201</v>
      </c>
      <c r="I3237" s="111">
        <f>IF(B3237="VELS",'Terminated loans'!M2427,'Terminated loans'!B2427)</f>
        <v>43039</v>
      </c>
      <c r="J3237" s="34">
        <f t="shared" si="1494"/>
        <v>60</v>
      </c>
      <c r="K3237" s="34">
        <f t="shared" si="1476"/>
        <v>97</v>
      </c>
      <c r="L3237" s="34">
        <f t="shared" si="1477"/>
        <v>60</v>
      </c>
      <c r="M3237" s="34">
        <f t="shared" si="1478"/>
        <v>60</v>
      </c>
      <c r="N3237" s="52">
        <f t="shared" si="1479"/>
        <v>60</v>
      </c>
      <c r="O3237" s="352">
        <f>+'Terminated loans'!S2427</f>
        <v>142207</v>
      </c>
      <c r="P3237" s="112">
        <f>+'Terminated loans'!T2427</f>
        <v>0.05</v>
      </c>
      <c r="Q3237" s="536">
        <f t="shared" si="1493"/>
        <v>9.4E-2</v>
      </c>
      <c r="R3237" s="222">
        <f t="shared" si="1495"/>
        <v>2683.6215228138631</v>
      </c>
      <c r="S3237" s="36">
        <f t="shared" si="1496"/>
        <v>128077.99479365625</v>
      </c>
      <c r="T3237" s="36">
        <f t="shared" si="1497"/>
        <v>14129.005206343747</v>
      </c>
      <c r="U3237" s="36">
        <f t="shared" si="1498"/>
        <v>32939.296575176122</v>
      </c>
      <c r="V3237" s="36">
        <f t="shared" si="1499"/>
        <v>18810.291368831793</v>
      </c>
      <c r="W3237" s="37">
        <f t="shared" si="1500"/>
        <v>14129.005206344329</v>
      </c>
      <c r="X3237" s="36">
        <f t="shared" si="1501"/>
        <v>14129.005206343747</v>
      </c>
      <c r="Y3237" s="276">
        <f t="shared" si="1502"/>
        <v>14129.005206344329</v>
      </c>
      <c r="Z3237" s="36">
        <f t="shared" si="1503"/>
        <v>32939.296575176122</v>
      </c>
      <c r="AA3237" s="36">
        <f t="shared" si="1504"/>
        <v>18810.291368831793</v>
      </c>
      <c r="AB3237" s="38">
        <f t="shared" si="1474"/>
        <v>5.8207660913467407E-10</v>
      </c>
      <c r="AD3237" s="142">
        <f t="shared" si="1505"/>
        <v>60</v>
      </c>
      <c r="AH3237" s="107"/>
    </row>
    <row r="3238" spans="1:34">
      <c r="A3238" s="533"/>
      <c r="C3238" s="67" t="str">
        <f>'Terminated loans'!F2428</f>
        <v>E</v>
      </c>
      <c r="D3238" s="109">
        <f>'Terminated loans'!H2428</f>
        <v>143981274</v>
      </c>
      <c r="E3238" s="109">
        <f>'Terminated loans'!I2428</f>
        <v>98</v>
      </c>
      <c r="F3238" s="109" t="str">
        <f>'Terminated loans'!J2428</f>
        <v>FOOLCHAND B</v>
      </c>
      <c r="G3238" s="547" t="str">
        <f t="shared" si="1492"/>
        <v>E2</v>
      </c>
      <c r="H3238" s="111">
        <f>'Terminated loans'!L2428</f>
        <v>41493</v>
      </c>
      <c r="I3238" s="111">
        <f>IF(B3238="VELS",'Terminated loans'!M2428,'Terminated loans'!B2428)</f>
        <v>43039</v>
      </c>
      <c r="J3238" s="34">
        <f t="shared" si="1494"/>
        <v>51</v>
      </c>
      <c r="K3238" s="34">
        <f t="shared" si="1476"/>
        <v>88</v>
      </c>
      <c r="L3238" s="34">
        <f t="shared" si="1477"/>
        <v>51</v>
      </c>
      <c r="M3238" s="34">
        <f t="shared" si="1478"/>
        <v>51</v>
      </c>
      <c r="N3238" s="52">
        <f t="shared" si="1479"/>
        <v>51</v>
      </c>
      <c r="O3238" s="352">
        <f>+'Terminated loans'!S2428</f>
        <v>130072</v>
      </c>
      <c r="P3238" s="112">
        <f>+'Terminated loans'!T2428</f>
        <v>0.05</v>
      </c>
      <c r="Q3238" s="536">
        <f t="shared" si="1493"/>
        <v>9.1499999999999998E-2</v>
      </c>
      <c r="R3238" s="222">
        <f t="shared" si="1495"/>
        <v>2836.2946393221459</v>
      </c>
      <c r="S3238" s="36">
        <f t="shared" si="1496"/>
        <v>119470.46772107374</v>
      </c>
      <c r="T3238" s="36">
        <f t="shared" si="1497"/>
        <v>10601.532278926257</v>
      </c>
      <c r="U3238" s="36">
        <f t="shared" si="1498"/>
        <v>25180.55888435572</v>
      </c>
      <c r="V3238" s="36">
        <f t="shared" si="1499"/>
        <v>14579.026605429448</v>
      </c>
      <c r="W3238" s="37">
        <f t="shared" si="1500"/>
        <v>10601.532278926272</v>
      </c>
      <c r="X3238" s="36">
        <f t="shared" si="1501"/>
        <v>10601.532278926257</v>
      </c>
      <c r="Y3238" s="276">
        <f t="shared" si="1502"/>
        <v>10601.532278926272</v>
      </c>
      <c r="Z3238" s="36">
        <f t="shared" si="1503"/>
        <v>25180.55888435572</v>
      </c>
      <c r="AA3238" s="36">
        <f t="shared" si="1504"/>
        <v>14579.026605429448</v>
      </c>
      <c r="AB3238" s="38">
        <f t="shared" ref="AB3238:AB3301" si="1506">IF(ISERROR(Z3238-AA3238-T3238),"CHECK",Z3238-AA3238-T3238)</f>
        <v>1.4551915228366852E-11</v>
      </c>
      <c r="AD3238" s="142">
        <f t="shared" si="1505"/>
        <v>51</v>
      </c>
      <c r="AH3238" s="107"/>
    </row>
    <row r="3239" spans="1:34">
      <c r="A3239" s="533"/>
      <c r="C3239" s="67" t="str">
        <f>'Terminated loans'!F2429</f>
        <v>E</v>
      </c>
      <c r="D3239" s="109">
        <f>'Terminated loans'!H2429</f>
        <v>143981800</v>
      </c>
      <c r="E3239" s="109">
        <f>'Terminated loans'!I2429</f>
        <v>98</v>
      </c>
      <c r="F3239" s="109" t="str">
        <f>'Terminated loans'!J2429</f>
        <v>SOOKUN S L C</v>
      </c>
      <c r="G3239" s="547" t="str">
        <f t="shared" si="1492"/>
        <v>E2</v>
      </c>
      <c r="H3239" s="111">
        <f>'Terminated loans'!L2429</f>
        <v>41604</v>
      </c>
      <c r="I3239" s="111">
        <f>IF(B3239="VELS",'Terminated loans'!M2429,'Terminated loans'!B2429)</f>
        <v>43039</v>
      </c>
      <c r="J3239" s="34">
        <f t="shared" si="1494"/>
        <v>47</v>
      </c>
      <c r="K3239" s="34">
        <f t="shared" si="1476"/>
        <v>84</v>
      </c>
      <c r="L3239" s="34">
        <f t="shared" si="1477"/>
        <v>47</v>
      </c>
      <c r="M3239" s="34">
        <f t="shared" si="1478"/>
        <v>47</v>
      </c>
      <c r="N3239" s="52">
        <f t="shared" si="1479"/>
        <v>47</v>
      </c>
      <c r="O3239" s="352">
        <f>+'Terminated loans'!S2429</f>
        <v>104784</v>
      </c>
      <c r="P3239" s="112">
        <f>+'Terminated loans'!T2429</f>
        <v>0.05</v>
      </c>
      <c r="Q3239" s="536">
        <f t="shared" si="1493"/>
        <v>9.1499999999999998E-2</v>
      </c>
      <c r="R3239" s="222">
        <f t="shared" si="1495"/>
        <v>2459.4940154934484</v>
      </c>
      <c r="S3239" s="36">
        <f t="shared" si="1496"/>
        <v>96843.881434538809</v>
      </c>
      <c r="T3239" s="36">
        <f t="shared" si="1497"/>
        <v>7940.1185654611909</v>
      </c>
      <c r="U3239" s="36">
        <f t="shared" si="1498"/>
        <v>18752.33729365324</v>
      </c>
      <c r="V3239" s="36">
        <f t="shared" si="1499"/>
        <v>10812.218728192092</v>
      </c>
      <c r="W3239" s="37">
        <f t="shared" si="1500"/>
        <v>7940.1185654611472</v>
      </c>
      <c r="X3239" s="36">
        <f t="shared" si="1501"/>
        <v>7940.1185654611909</v>
      </c>
      <c r="Y3239" s="276">
        <f t="shared" si="1502"/>
        <v>7940.1185654611472</v>
      </c>
      <c r="Z3239" s="36">
        <f t="shared" si="1503"/>
        <v>18752.33729365324</v>
      </c>
      <c r="AA3239" s="36">
        <f t="shared" si="1504"/>
        <v>10812.218728192092</v>
      </c>
      <c r="AB3239" s="38">
        <f t="shared" si="1506"/>
        <v>-4.3655745685100555E-11</v>
      </c>
      <c r="AD3239" s="142">
        <f t="shared" si="1505"/>
        <v>47</v>
      </c>
      <c r="AH3239" s="107"/>
    </row>
    <row r="3240" spans="1:34">
      <c r="A3240" s="533"/>
      <c r="C3240" s="67" t="str">
        <f>'Terminated loans'!F2430</f>
        <v>E</v>
      </c>
      <c r="D3240" s="109">
        <f>'Terminated loans'!H2430</f>
        <v>143981851</v>
      </c>
      <c r="E3240" s="109">
        <f>'Terminated loans'!I2430</f>
        <v>98</v>
      </c>
      <c r="F3240" s="109" t="str">
        <f>'Terminated loans'!J2430</f>
        <v>FARO M B M</v>
      </c>
      <c r="G3240" s="547" t="str">
        <f t="shared" si="1492"/>
        <v>E2</v>
      </c>
      <c r="H3240" s="111">
        <f>'Terminated loans'!L2430</f>
        <v>41544</v>
      </c>
      <c r="I3240" s="111">
        <f>IF(B3240="VELS",'Terminated loans'!M2430,'Terminated loans'!B2430)</f>
        <v>43039</v>
      </c>
      <c r="J3240" s="34">
        <f t="shared" si="1494"/>
        <v>49</v>
      </c>
      <c r="K3240" s="34">
        <f t="shared" ref="K3240:K3303" si="1507">ROUND(($I$35-H3240)/365*12,0)</f>
        <v>86</v>
      </c>
      <c r="L3240" s="34">
        <f t="shared" ref="L3240:L3303" si="1508">IF(B3240="VELS",J3240,IF(J3240&gt;(IF(OR(E3240=4,E3240=99),$J$3,IF(E3240=97,$J$6,IF(E3240=98,$J$5,"Check")))),(IF(OR(E3240=4,E3240=99),$J$3,IF(E3240=97,$J$6,IF(E3240=98,$J$5,"Check")))),J3240))</f>
        <v>49</v>
      </c>
      <c r="M3240" s="34">
        <f t="shared" ref="M3240:M3303" si="1509">IF(K3240&gt;L3240,L3240,K3240)</f>
        <v>49</v>
      </c>
      <c r="N3240" s="52">
        <f t="shared" si="1479"/>
        <v>49</v>
      </c>
      <c r="O3240" s="352">
        <f>+'Terminated loans'!S2430</f>
        <v>249817</v>
      </c>
      <c r="P3240" s="112">
        <f>+'Terminated loans'!T2430</f>
        <v>0.05</v>
      </c>
      <c r="Q3240" s="536">
        <f t="shared" si="1493"/>
        <v>9.1499999999999998E-2</v>
      </c>
      <c r="R3240" s="222">
        <f t="shared" si="1495"/>
        <v>5647.0331356863871</v>
      </c>
      <c r="S3240" s="36">
        <f t="shared" si="1496"/>
        <v>230168.59669257022</v>
      </c>
      <c r="T3240" s="36">
        <f t="shared" si="1497"/>
        <v>19648.403307429777</v>
      </c>
      <c r="U3240" s="36">
        <f t="shared" si="1498"/>
        <v>46536.026956062851</v>
      </c>
      <c r="V3240" s="36">
        <f t="shared" si="1499"/>
        <v>26887.623648632958</v>
      </c>
      <c r="W3240" s="37">
        <f t="shared" si="1500"/>
        <v>19648.403307429893</v>
      </c>
      <c r="X3240" s="36">
        <f t="shared" si="1501"/>
        <v>19648.403307429777</v>
      </c>
      <c r="Y3240" s="276">
        <f t="shared" si="1502"/>
        <v>19648.403307429893</v>
      </c>
      <c r="Z3240" s="36">
        <f t="shared" si="1503"/>
        <v>46536.026956062851</v>
      </c>
      <c r="AA3240" s="36">
        <f t="shared" si="1504"/>
        <v>26887.623648632958</v>
      </c>
      <c r="AB3240" s="38">
        <f t="shared" si="1506"/>
        <v>1.1641532182693481E-10</v>
      </c>
      <c r="AD3240" s="142">
        <f t="shared" si="1505"/>
        <v>49</v>
      </c>
      <c r="AH3240" s="107"/>
    </row>
    <row r="3241" spans="1:34">
      <c r="A3241" s="533"/>
      <c r="C3241" s="67" t="str">
        <f>'Terminated loans'!F2431</f>
        <v>E</v>
      </c>
      <c r="D3241" s="109">
        <f>'Terminated loans'!H2431</f>
        <v>143982629</v>
      </c>
      <c r="E3241" s="109">
        <f>'Terminated loans'!I2431</f>
        <v>98</v>
      </c>
      <c r="F3241" s="109" t="str">
        <f>'Terminated loans'!J2431</f>
        <v>SAMBHOOLAUL R</v>
      </c>
      <c r="G3241" s="547" t="str">
        <f t="shared" si="1492"/>
        <v>E2</v>
      </c>
      <c r="H3241" s="111">
        <f>'Terminated loans'!L2431</f>
        <v>41817</v>
      </c>
      <c r="I3241" s="111">
        <f>IF(B3241="VELS",'Terminated loans'!M2431,'Terminated loans'!B2431)</f>
        <v>43039</v>
      </c>
      <c r="J3241" s="34">
        <f t="shared" si="1494"/>
        <v>40</v>
      </c>
      <c r="K3241" s="34">
        <f t="shared" si="1507"/>
        <v>77</v>
      </c>
      <c r="L3241" s="34">
        <f t="shared" si="1508"/>
        <v>40</v>
      </c>
      <c r="M3241" s="34">
        <f t="shared" si="1509"/>
        <v>40</v>
      </c>
      <c r="N3241" s="52">
        <f t="shared" si="1479"/>
        <v>40</v>
      </c>
      <c r="O3241" s="352">
        <f>+'Terminated loans'!S2431</f>
        <v>257275</v>
      </c>
      <c r="P3241" s="112">
        <f>+'Terminated loans'!T2431</f>
        <v>0.05</v>
      </c>
      <c r="Q3241" s="536">
        <f t="shared" si="1493"/>
        <v>9.1499999999999998E-2</v>
      </c>
      <c r="R3241" s="222">
        <f t="shared" si="1495"/>
        <v>6996.1058589012955</v>
      </c>
      <c r="S3241" s="36">
        <f t="shared" si="1496"/>
        <v>240412.18903154289</v>
      </c>
      <c r="T3241" s="36">
        <f t="shared" si="1497"/>
        <v>16862.81096845711</v>
      </c>
      <c r="U3241" s="36">
        <f t="shared" si="1498"/>
        <v>39432.045324508945</v>
      </c>
      <c r="V3241" s="36">
        <f t="shared" si="1499"/>
        <v>22569.234356051806</v>
      </c>
      <c r="W3241" s="37">
        <f t="shared" si="1500"/>
        <v>16862.810968457139</v>
      </c>
      <c r="X3241" s="36">
        <f t="shared" si="1501"/>
        <v>16862.81096845711</v>
      </c>
      <c r="Y3241" s="276">
        <f t="shared" si="1502"/>
        <v>16862.810968457139</v>
      </c>
      <c r="Z3241" s="36">
        <f t="shared" si="1503"/>
        <v>39432.045324508945</v>
      </c>
      <c r="AA3241" s="36">
        <f t="shared" si="1504"/>
        <v>22569.234356051806</v>
      </c>
      <c r="AB3241" s="38">
        <f t="shared" si="1506"/>
        <v>2.9103830456733704E-11</v>
      </c>
      <c r="AD3241" s="142">
        <f t="shared" si="1505"/>
        <v>40</v>
      </c>
      <c r="AH3241" s="107"/>
    </row>
    <row r="3242" spans="1:34">
      <c r="A3242" s="533"/>
      <c r="C3242" s="67" t="str">
        <f>'Terminated loans'!F2432</f>
        <v>E</v>
      </c>
      <c r="D3242" s="109">
        <f>'Terminated loans'!H2432</f>
        <v>143983544</v>
      </c>
      <c r="E3242" s="109">
        <f>'Terminated loans'!I2432</f>
        <v>98</v>
      </c>
      <c r="F3242" s="109" t="str">
        <f>'Terminated loans'!J2432</f>
        <v>FARO M B M</v>
      </c>
      <c r="G3242" s="547" t="str">
        <f t="shared" si="1492"/>
        <v>E2</v>
      </c>
      <c r="H3242" s="111">
        <f>'Terminated loans'!L2432</f>
        <v>41788</v>
      </c>
      <c r="I3242" s="111">
        <f>IF(B3242="VELS",'Terminated loans'!M2432,'Terminated loans'!B2432)</f>
        <v>43039</v>
      </c>
      <c r="J3242" s="34">
        <f t="shared" si="1494"/>
        <v>41</v>
      </c>
      <c r="K3242" s="34">
        <f t="shared" si="1507"/>
        <v>78</v>
      </c>
      <c r="L3242" s="34">
        <f t="shared" si="1508"/>
        <v>41</v>
      </c>
      <c r="M3242" s="34">
        <f t="shared" si="1509"/>
        <v>41</v>
      </c>
      <c r="N3242" s="52">
        <f t="shared" si="1479"/>
        <v>41</v>
      </c>
      <c r="O3242" s="352">
        <f>+'Terminated loans'!S2432</f>
        <v>185989</v>
      </c>
      <c r="P3242" s="112">
        <f>+'Terminated loans'!T2432</f>
        <v>0.05</v>
      </c>
      <c r="Q3242" s="536">
        <f t="shared" si="1493"/>
        <v>9.1499999999999998E-2</v>
      </c>
      <c r="R3242" s="222">
        <f t="shared" si="1495"/>
        <v>4944.2423519225576</v>
      </c>
      <c r="S3242" s="36">
        <f t="shared" si="1496"/>
        <v>173523.66035259553</v>
      </c>
      <c r="T3242" s="36">
        <f t="shared" si="1497"/>
        <v>12465.339647404471</v>
      </c>
      <c r="U3242" s="36">
        <f t="shared" si="1498"/>
        <v>29190.276076229347</v>
      </c>
      <c r="V3242" s="36">
        <f t="shared" si="1499"/>
        <v>16724.936428824876</v>
      </c>
      <c r="W3242" s="37">
        <f t="shared" si="1500"/>
        <v>12465.339647404471</v>
      </c>
      <c r="X3242" s="36">
        <f t="shared" si="1501"/>
        <v>12465.339647404471</v>
      </c>
      <c r="Y3242" s="276">
        <f t="shared" si="1502"/>
        <v>12465.339647404471</v>
      </c>
      <c r="Z3242" s="36">
        <f t="shared" si="1503"/>
        <v>29190.276076229347</v>
      </c>
      <c r="AA3242" s="36">
        <f t="shared" si="1504"/>
        <v>16724.936428824876</v>
      </c>
      <c r="AB3242" s="38">
        <f t="shared" si="1506"/>
        <v>0</v>
      </c>
      <c r="AD3242" s="142">
        <f t="shared" si="1505"/>
        <v>41</v>
      </c>
      <c r="AH3242" s="107"/>
    </row>
    <row r="3243" spans="1:34">
      <c r="A3243" s="533"/>
      <c r="C3243" s="67" t="str">
        <f>'Terminated loans'!F2433</f>
        <v>E</v>
      </c>
      <c r="D3243" s="109">
        <f>'Terminated loans'!H2433</f>
        <v>143986519</v>
      </c>
      <c r="E3243" s="109">
        <f>'Terminated loans'!I2433</f>
        <v>98</v>
      </c>
      <c r="F3243" s="109" t="str">
        <f>'Terminated loans'!J2433</f>
        <v>NUNKOO B M</v>
      </c>
      <c r="G3243" s="547" t="str">
        <f t="shared" si="1492"/>
        <v>E2</v>
      </c>
      <c r="H3243" s="111">
        <f>'Terminated loans'!L2433</f>
        <v>42328</v>
      </c>
      <c r="I3243" s="111">
        <f>IF(B3243="VELS",'Terminated loans'!M2433,'Terminated loans'!B2433)</f>
        <v>43039</v>
      </c>
      <c r="J3243" s="34">
        <f t="shared" si="1494"/>
        <v>23</v>
      </c>
      <c r="K3243" s="34">
        <f t="shared" si="1507"/>
        <v>60</v>
      </c>
      <c r="L3243" s="34">
        <f t="shared" si="1508"/>
        <v>23</v>
      </c>
      <c r="M3243" s="34">
        <f t="shared" si="1509"/>
        <v>23</v>
      </c>
      <c r="N3243" s="52">
        <f t="shared" si="1479"/>
        <v>23</v>
      </c>
      <c r="O3243" s="352">
        <f>+'Terminated loans'!S2433</f>
        <v>163902</v>
      </c>
      <c r="P3243" s="112">
        <f>+'Terminated loans'!T2433</f>
        <v>0.05</v>
      </c>
      <c r="Q3243" s="536">
        <f t="shared" si="1493"/>
        <v>9.1499999999999998E-2</v>
      </c>
      <c r="R3243" s="222">
        <f t="shared" si="1495"/>
        <v>7487.9140748892651</v>
      </c>
      <c r="S3243" s="36">
        <f t="shared" si="1496"/>
        <v>157417.36368423555</v>
      </c>
      <c r="T3243" s="36">
        <f t="shared" si="1497"/>
        <v>6484.6363157644519</v>
      </c>
      <c r="U3243" s="36">
        <f t="shared" si="1498"/>
        <v>14804.660038217495</v>
      </c>
      <c r="V3243" s="36">
        <f t="shared" si="1499"/>
        <v>8320.0237224531011</v>
      </c>
      <c r="W3243" s="37">
        <f t="shared" si="1500"/>
        <v>6484.6363157643937</v>
      </c>
      <c r="X3243" s="36">
        <f t="shared" si="1501"/>
        <v>6484.6363157644519</v>
      </c>
      <c r="Y3243" s="276">
        <f t="shared" si="1502"/>
        <v>6484.6363157643937</v>
      </c>
      <c r="Z3243" s="36">
        <f t="shared" si="1503"/>
        <v>14804.660038217495</v>
      </c>
      <c r="AA3243" s="36">
        <f t="shared" si="1504"/>
        <v>8320.0237224531011</v>
      </c>
      <c r="AB3243" s="38">
        <f t="shared" si="1506"/>
        <v>-5.8207660913467407E-11</v>
      </c>
      <c r="AD3243" s="142">
        <f t="shared" si="1505"/>
        <v>23</v>
      </c>
      <c r="AH3243" s="107"/>
    </row>
    <row r="3244" spans="1:34">
      <c r="A3244" s="533"/>
      <c r="C3244" s="67" t="str">
        <f>'Terminated loans'!F2434</f>
        <v>E</v>
      </c>
      <c r="D3244" s="109">
        <f>'Terminated loans'!H2434</f>
        <v>143993698</v>
      </c>
      <c r="E3244" s="109">
        <f>'Terminated loans'!I2434</f>
        <v>98</v>
      </c>
      <c r="F3244" s="109" t="str">
        <f>'Terminated loans'!J2434</f>
        <v>CHADY D</v>
      </c>
      <c r="G3244" s="547" t="str">
        <f t="shared" si="1492"/>
        <v>B2</v>
      </c>
      <c r="H3244" s="111">
        <f>'Terminated loans'!L2434</f>
        <v>40469</v>
      </c>
      <c r="I3244" s="111">
        <f>IF(B3244="VELS",'Terminated loans'!M2434,'Terminated loans'!B2434)</f>
        <v>43039</v>
      </c>
      <c r="J3244" s="34">
        <f t="shared" si="1494"/>
        <v>84</v>
      </c>
      <c r="K3244" s="34">
        <f t="shared" si="1507"/>
        <v>122</v>
      </c>
      <c r="L3244" s="34">
        <f t="shared" si="1508"/>
        <v>60</v>
      </c>
      <c r="M3244" s="34">
        <f t="shared" si="1509"/>
        <v>60</v>
      </c>
      <c r="N3244" s="52">
        <f t="shared" si="1479"/>
        <v>60</v>
      </c>
      <c r="O3244" s="352">
        <f>+'Terminated loans'!S2434</f>
        <v>709205</v>
      </c>
      <c r="P3244" s="112">
        <f>+'Terminated loans'!T2434</f>
        <v>0.05</v>
      </c>
      <c r="Q3244" s="536">
        <f t="shared" si="1493"/>
        <v>9.4E-2</v>
      </c>
      <c r="R3244" s="222">
        <f t="shared" si="1495"/>
        <v>13383.573256500775</v>
      </c>
      <c r="S3244" s="36">
        <f t="shared" si="1496"/>
        <v>638741.79398788372</v>
      </c>
      <c r="T3244" s="36">
        <f t="shared" si="1497"/>
        <v>70463.206012116279</v>
      </c>
      <c r="U3244" s="36">
        <f t="shared" si="1498"/>
        <v>164272.60140216572</v>
      </c>
      <c r="V3244" s="36">
        <f t="shared" si="1499"/>
        <v>93809.395390046528</v>
      </c>
      <c r="W3244" s="37">
        <f t="shared" si="1500"/>
        <v>70463.20601211919</v>
      </c>
      <c r="X3244" s="36">
        <f t="shared" si="1501"/>
        <v>70463.206012116279</v>
      </c>
      <c r="Y3244" s="276">
        <f t="shared" si="1502"/>
        <v>70463.20601211919</v>
      </c>
      <c r="Z3244" s="36">
        <f t="shared" si="1503"/>
        <v>164272.60140216572</v>
      </c>
      <c r="AA3244" s="36">
        <f t="shared" si="1504"/>
        <v>93809.395390046528</v>
      </c>
      <c r="AB3244" s="38">
        <f t="shared" si="1506"/>
        <v>2.9103830456733704E-9</v>
      </c>
      <c r="AD3244" s="142">
        <f t="shared" si="1505"/>
        <v>60</v>
      </c>
      <c r="AH3244" s="107"/>
    </row>
    <row r="3245" spans="1:34">
      <c r="A3245" s="533"/>
      <c r="C3245" s="67" t="str">
        <f>'Terminated loans'!F2435</f>
        <v>E</v>
      </c>
      <c r="D3245" s="109">
        <f>'Terminated loans'!H2435</f>
        <v>143997316</v>
      </c>
      <c r="E3245" s="109">
        <f>'Terminated loans'!I2435</f>
        <v>98</v>
      </c>
      <c r="F3245" s="109" t="str">
        <f>'Terminated loans'!J2435</f>
        <v>GOREEBA R</v>
      </c>
      <c r="G3245" s="547" t="str">
        <f t="shared" si="1492"/>
        <v>C2</v>
      </c>
      <c r="H3245" s="111">
        <f>'Terminated loans'!L2435</f>
        <v>40890</v>
      </c>
      <c r="I3245" s="111">
        <f>IF(B3245="VELS",'Terminated loans'!M2435,'Terminated loans'!B2435)</f>
        <v>43039</v>
      </c>
      <c r="J3245" s="34">
        <f t="shared" si="1494"/>
        <v>71</v>
      </c>
      <c r="K3245" s="34">
        <f t="shared" si="1507"/>
        <v>108</v>
      </c>
      <c r="L3245" s="34">
        <f t="shared" si="1508"/>
        <v>60</v>
      </c>
      <c r="M3245" s="34">
        <f t="shared" si="1509"/>
        <v>60</v>
      </c>
      <c r="N3245" s="52">
        <f t="shared" si="1479"/>
        <v>60</v>
      </c>
      <c r="O3245" s="352">
        <f>+'Terminated loans'!S2435</f>
        <v>425766</v>
      </c>
      <c r="P3245" s="112">
        <f>+'Terminated loans'!T2435</f>
        <v>0.05</v>
      </c>
      <c r="Q3245" s="536">
        <f t="shared" si="1493"/>
        <v>9.9000000000000005E-2</v>
      </c>
      <c r="R3245" s="222">
        <f t="shared" si="1495"/>
        <v>8034.7296636759593</v>
      </c>
      <c r="S3245" s="36">
        <f t="shared" si="1496"/>
        <v>379034.69146571821</v>
      </c>
      <c r="T3245" s="36">
        <f t="shared" si="1497"/>
        <v>46731.308534281794</v>
      </c>
      <c r="U3245" s="36">
        <f t="shared" si="1498"/>
        <v>103049.08835484483</v>
      </c>
      <c r="V3245" s="36">
        <f t="shared" si="1499"/>
        <v>56317.779820557567</v>
      </c>
      <c r="W3245" s="37">
        <f t="shared" si="1500"/>
        <v>46731.308534287266</v>
      </c>
      <c r="X3245" s="36">
        <f t="shared" si="1501"/>
        <v>46731.308534281794</v>
      </c>
      <c r="Y3245" s="276">
        <f t="shared" si="1502"/>
        <v>46731.308534287266</v>
      </c>
      <c r="Z3245" s="36">
        <f t="shared" si="1503"/>
        <v>103049.08835484483</v>
      </c>
      <c r="AA3245" s="36">
        <f t="shared" si="1504"/>
        <v>56317.779820557567</v>
      </c>
      <c r="AB3245" s="38">
        <f t="shared" si="1506"/>
        <v>5.4715201258659363E-9</v>
      </c>
      <c r="AD3245" s="142">
        <f t="shared" si="1505"/>
        <v>60</v>
      </c>
      <c r="AH3245" s="107"/>
    </row>
    <row r="3246" spans="1:34">
      <c r="A3246" s="533"/>
      <c r="C3246" s="67" t="str">
        <f>'Terminated loans'!F2436</f>
        <v>E</v>
      </c>
      <c r="D3246" s="109">
        <f>'Terminated loans'!H2436</f>
        <v>143988023</v>
      </c>
      <c r="E3246" s="109">
        <f>'Terminated loans'!I2436</f>
        <v>98</v>
      </c>
      <c r="F3246" s="109" t="str">
        <f>'Terminated loans'!J2436</f>
        <v>DOOKHEEA L</v>
      </c>
      <c r="G3246" s="547" t="str">
        <f t="shared" si="1492"/>
        <v>G2</v>
      </c>
      <c r="H3246" s="111">
        <f>'Terminated loans'!L2436</f>
        <v>42773</v>
      </c>
      <c r="I3246" s="111">
        <f>IF(B3246="VELS",'Terminated loans'!M2436,'Terminated loans'!B2436)</f>
        <v>43039</v>
      </c>
      <c r="J3246" s="34">
        <f t="shared" si="1494"/>
        <v>9</v>
      </c>
      <c r="K3246" s="34">
        <f t="shared" si="1507"/>
        <v>46</v>
      </c>
      <c r="L3246" s="34">
        <f t="shared" si="1508"/>
        <v>9</v>
      </c>
      <c r="M3246" s="34">
        <f t="shared" si="1509"/>
        <v>9</v>
      </c>
      <c r="N3246" s="52">
        <f t="shared" si="1479"/>
        <v>9</v>
      </c>
      <c r="O3246" s="352">
        <f>+'Terminated loans'!S2436</f>
        <v>400443</v>
      </c>
      <c r="P3246" s="112">
        <f>+'Terminated loans'!T2436</f>
        <v>0.05</v>
      </c>
      <c r="Q3246" s="536">
        <f t="shared" si="1493"/>
        <v>8.5000000000000006E-2</v>
      </c>
      <c r="R3246" s="222">
        <f t="shared" si="1495"/>
        <v>45425.756965175795</v>
      </c>
      <c r="S3246" s="36">
        <f t="shared" si="1496"/>
        <v>394720.56983085617</v>
      </c>
      <c r="T3246" s="36">
        <f t="shared" si="1497"/>
        <v>5722.4301691438304</v>
      </c>
      <c r="U3246" s="36">
        <f t="shared" si="1498"/>
        <v>14111.242855727673</v>
      </c>
      <c r="V3246" s="36">
        <f t="shared" si="1499"/>
        <v>8388.8126865822123</v>
      </c>
      <c r="W3246" s="37">
        <f t="shared" si="1500"/>
        <v>5722.4301691454602</v>
      </c>
      <c r="X3246" s="36">
        <f t="shared" si="1501"/>
        <v>5722.4301691438304</v>
      </c>
      <c r="Y3246" s="276">
        <f t="shared" si="1502"/>
        <v>5722.4301691454602</v>
      </c>
      <c r="Z3246" s="36">
        <f t="shared" si="1503"/>
        <v>14111.242855727673</v>
      </c>
      <c r="AA3246" s="36">
        <f t="shared" si="1504"/>
        <v>8388.8126865822123</v>
      </c>
      <c r="AB3246" s="38">
        <f t="shared" si="1506"/>
        <v>1.6298145055770874E-9</v>
      </c>
      <c r="AD3246" s="142">
        <f t="shared" si="1505"/>
        <v>9</v>
      </c>
      <c r="AH3246" s="107"/>
    </row>
    <row r="3247" spans="1:34">
      <c r="A3247" s="533"/>
      <c r="C3247" s="67" t="str">
        <f>'Terminated loans'!F2437</f>
        <v>E</v>
      </c>
      <c r="D3247" s="109">
        <f>'Terminated loans'!H2437</f>
        <v>141977423</v>
      </c>
      <c r="E3247" s="109">
        <f>'Terminated loans'!I2437</f>
        <v>98</v>
      </c>
      <c r="F3247" s="109" t="str">
        <f>'Terminated loans'!J2437</f>
        <v>SAURAH A</v>
      </c>
      <c r="G3247" s="547" t="str">
        <f t="shared" si="1492"/>
        <v>E2</v>
      </c>
      <c r="H3247" s="111">
        <f>'Terminated loans'!L2437</f>
        <v>41617</v>
      </c>
      <c r="I3247" s="111">
        <f>IF(B3247="VELS",'Terminated loans'!M2437,'Terminated loans'!B2437)</f>
        <v>43069</v>
      </c>
      <c r="J3247" s="34">
        <f t="shared" ref="J3247:J3267" si="1510">ROUND((I3247-H3247)/365*12,0)</f>
        <v>48</v>
      </c>
      <c r="K3247" s="34">
        <f t="shared" si="1507"/>
        <v>84</v>
      </c>
      <c r="L3247" s="34">
        <f t="shared" si="1508"/>
        <v>48</v>
      </c>
      <c r="M3247" s="34">
        <f t="shared" si="1509"/>
        <v>48</v>
      </c>
      <c r="N3247" s="52">
        <f t="shared" ref="N3247:N3310" si="1511">IF(C3247="O",IF(ROUND(($I$35-H3247)/365*12,0)&gt;$L3247,$L3247,ROUND(($I$35-H3247)/365*12,0)),IF(OR(C3247="E",C3247="N"),ROUND(M3247,0),"CHECK"))</f>
        <v>48</v>
      </c>
      <c r="O3247" s="352">
        <f>+'Terminated loans'!S2437</f>
        <v>125208</v>
      </c>
      <c r="P3247" s="112">
        <f>+'Terminated loans'!T2437</f>
        <v>0.05</v>
      </c>
      <c r="Q3247" s="536">
        <f t="shared" si="1493"/>
        <v>9.1499999999999998E-2</v>
      </c>
      <c r="R3247" s="222">
        <f t="shared" ref="R3247:R3267" si="1512">PMT(P3247/12,L3247,-O3247,0,0)</f>
        <v>2883.4517893935094</v>
      </c>
      <c r="S3247" s="36">
        <f t="shared" ref="S3247:S3267" si="1513">(-PV(Q3247/12,L3247,R3247,0,0))</f>
        <v>115539.90368301336</v>
      </c>
      <c r="T3247" s="36">
        <f t="shared" ref="T3247:T3267" si="1514">O3247-S3247</f>
        <v>9668.0963169866445</v>
      </c>
      <c r="U3247" s="36">
        <f t="shared" ref="U3247:U3267" si="1515">-IF(OR(Q3247="",Q3247=0),0,(CUMIPMT(Q3247/12,L3247,S3247,1,M3247,0)))</f>
        <v>22865.782207875149</v>
      </c>
      <c r="V3247" s="36">
        <f t="shared" ref="V3247:V3267" si="1516">-IF(OR(P3247="",P3247=0),0,(CUMIPMT(P3247/12,L3247,O3247,1,M3247,0)))</f>
        <v>13197.685890888446</v>
      </c>
      <c r="W3247" s="37">
        <f t="shared" ref="W3247:W3267" si="1517">IF(ISERROR(U3247-V3247),0,U3247-V3247)</f>
        <v>9668.0963169867027</v>
      </c>
      <c r="X3247" s="36">
        <f t="shared" ref="X3247:X3267" si="1518">IF(C3247="O",T3247/AD3247*N3247,T3247)</f>
        <v>9668.0963169866445</v>
      </c>
      <c r="Y3247" s="276">
        <f t="shared" ref="Y3247:Y3267" si="1519">W3247</f>
        <v>9668.0963169867027</v>
      </c>
      <c r="Z3247" s="36">
        <f t="shared" ref="Z3247:Z3267" si="1520">-IF(OR(Q3247="",Q3247=0),0,(CUMIPMT(Q3247/12,L3247,S3247,1,L3247,0)))</f>
        <v>22865.782207875149</v>
      </c>
      <c r="AA3247" s="36">
        <f t="shared" ref="AA3247:AA3267" si="1521">-IF(OR(P3247="",P3247=0),0,(CUMIPMT(P3247/12,L3247,O3247,1,L3247,0)))</f>
        <v>13197.685890888446</v>
      </c>
      <c r="AB3247" s="38">
        <f t="shared" si="1506"/>
        <v>5.8207660913467407E-11</v>
      </c>
      <c r="AD3247" s="142">
        <f t="shared" ref="AD3247:AD3267" si="1522">IF(L3247&gt;$J$2,$J$2,L3247)</f>
        <v>48</v>
      </c>
      <c r="AH3247" s="107"/>
    </row>
    <row r="3248" spans="1:34">
      <c r="A3248" s="533"/>
      <c r="C3248" s="67" t="str">
        <f>'Terminated loans'!F2438</f>
        <v>E</v>
      </c>
      <c r="D3248" s="109">
        <f>'Terminated loans'!H2438</f>
        <v>143010937</v>
      </c>
      <c r="E3248" s="109">
        <f>'Terminated loans'!I2438</f>
        <v>99</v>
      </c>
      <c r="F3248" s="109" t="str">
        <f>'Terminated loans'!J2438</f>
        <v>THESEE MR I H</v>
      </c>
      <c r="G3248" s="547" t="str">
        <f t="shared" si="1492"/>
        <v>A1</v>
      </c>
      <c r="H3248" s="111">
        <f>'Terminated loans'!L2438</f>
        <v>39409</v>
      </c>
      <c r="I3248" s="111">
        <f>IF(B3248="VELS",'Terminated loans'!M2438,'Terminated loans'!B2438)</f>
        <v>43069</v>
      </c>
      <c r="J3248" s="34">
        <f t="shared" si="1510"/>
        <v>120</v>
      </c>
      <c r="K3248" s="34">
        <f t="shared" si="1507"/>
        <v>156</v>
      </c>
      <c r="L3248" s="34">
        <f t="shared" si="1508"/>
        <v>120</v>
      </c>
      <c r="M3248" s="34">
        <f t="shared" si="1509"/>
        <v>120</v>
      </c>
      <c r="N3248" s="52">
        <f t="shared" si="1511"/>
        <v>120</v>
      </c>
      <c r="O3248" s="352">
        <f>+'Terminated loans'!S2438</f>
        <v>2300197</v>
      </c>
      <c r="P3248" s="112">
        <f>+'Terminated loans'!T2438</f>
        <v>0.03</v>
      </c>
      <c r="Q3248" s="536">
        <f t="shared" si="1493"/>
        <v>8.6499999999999994E-2</v>
      </c>
      <c r="R3248" s="222">
        <f t="shared" si="1512"/>
        <v>22210.873527300148</v>
      </c>
      <c r="S3248" s="36">
        <f t="shared" si="1513"/>
        <v>1779869.0559139196</v>
      </c>
      <c r="T3248" s="36">
        <f t="shared" si="1514"/>
        <v>520327.94408608042</v>
      </c>
      <c r="U3248" s="36">
        <f t="shared" si="1515"/>
        <v>885435.76736207982</v>
      </c>
      <c r="V3248" s="36">
        <f t="shared" si="1516"/>
        <v>365107.82327601779</v>
      </c>
      <c r="W3248" s="37">
        <f t="shared" si="1517"/>
        <v>520327.94408606202</v>
      </c>
      <c r="X3248" s="36">
        <f t="shared" si="1518"/>
        <v>520327.94408608042</v>
      </c>
      <c r="Y3248" s="276">
        <f t="shared" si="1519"/>
        <v>520327.94408606202</v>
      </c>
      <c r="Z3248" s="36">
        <f t="shared" si="1520"/>
        <v>885435.76736207982</v>
      </c>
      <c r="AA3248" s="36">
        <f t="shared" si="1521"/>
        <v>365107.82327601779</v>
      </c>
      <c r="AB3248" s="38">
        <f t="shared" si="1506"/>
        <v>-1.8393620848655701E-8</v>
      </c>
      <c r="AD3248" s="142">
        <f t="shared" si="1522"/>
        <v>120</v>
      </c>
      <c r="AH3248" s="107"/>
    </row>
    <row r="3249" spans="1:34">
      <c r="A3249" s="533"/>
      <c r="C3249" s="67" t="str">
        <f>'Terminated loans'!F2439</f>
        <v>E</v>
      </c>
      <c r="D3249" s="109">
        <f>'Terminated loans'!H2439</f>
        <v>143040410</v>
      </c>
      <c r="E3249" s="109">
        <f>'Terminated loans'!I2439</f>
        <v>99</v>
      </c>
      <c r="F3249" s="109" t="str">
        <f>'Terminated loans'!J2439</f>
        <v>SAMAH V (SL 1372)</v>
      </c>
      <c r="G3249" s="547" t="str">
        <f t="shared" si="1492"/>
        <v>A1</v>
      </c>
      <c r="H3249" s="111">
        <f>'Terminated loans'!L2439</f>
        <v>40150</v>
      </c>
      <c r="I3249" s="111">
        <f>IF(B3249="VELS",'Terminated loans'!M2439,'Terminated loans'!B2439)</f>
        <v>43069</v>
      </c>
      <c r="J3249" s="34">
        <f t="shared" si="1510"/>
        <v>96</v>
      </c>
      <c r="K3249" s="34">
        <f t="shared" si="1507"/>
        <v>132</v>
      </c>
      <c r="L3249" s="34">
        <f t="shared" si="1508"/>
        <v>96</v>
      </c>
      <c r="M3249" s="34">
        <f t="shared" si="1509"/>
        <v>96</v>
      </c>
      <c r="N3249" s="52">
        <f t="shared" si="1511"/>
        <v>96</v>
      </c>
      <c r="O3249" s="352">
        <f>+'Terminated loans'!S2439</f>
        <v>1625222</v>
      </c>
      <c r="P3249" s="112">
        <f>+'Terminated loans'!T2439</f>
        <v>0.03</v>
      </c>
      <c r="Q3249" s="536">
        <f t="shared" si="1493"/>
        <v>8.6499999999999994E-2</v>
      </c>
      <c r="R3249" s="222">
        <f t="shared" si="1512"/>
        <v>19063.158351538477</v>
      </c>
      <c r="S3249" s="36">
        <f t="shared" si="1513"/>
        <v>1317492.2018927485</v>
      </c>
      <c r="T3249" s="36">
        <f t="shared" si="1514"/>
        <v>307729.79810725152</v>
      </c>
      <c r="U3249" s="36">
        <f t="shared" si="1515"/>
        <v>512570.99985493138</v>
      </c>
      <c r="V3249" s="36">
        <f t="shared" si="1516"/>
        <v>204841.20174769382</v>
      </c>
      <c r="W3249" s="37">
        <f t="shared" si="1517"/>
        <v>307729.79810723756</v>
      </c>
      <c r="X3249" s="36">
        <f t="shared" si="1518"/>
        <v>307729.79810725152</v>
      </c>
      <c r="Y3249" s="276">
        <f t="shared" si="1519"/>
        <v>307729.79810723756</v>
      </c>
      <c r="Z3249" s="36">
        <f t="shared" si="1520"/>
        <v>512570.99985493138</v>
      </c>
      <c r="AA3249" s="36">
        <f t="shared" si="1521"/>
        <v>204841.20174769382</v>
      </c>
      <c r="AB3249" s="38">
        <f t="shared" si="1506"/>
        <v>-1.3969838619232178E-8</v>
      </c>
      <c r="AD3249" s="142">
        <f t="shared" si="1522"/>
        <v>96</v>
      </c>
      <c r="AH3249" s="107"/>
    </row>
    <row r="3250" spans="1:34">
      <c r="A3250" s="533"/>
      <c r="C3250" s="67" t="str">
        <f>'Terminated loans'!F2440</f>
        <v>E</v>
      </c>
      <c r="D3250" s="109">
        <f>'Terminated loans'!H2440</f>
        <v>143091244</v>
      </c>
      <c r="E3250" s="109">
        <f>'Terminated loans'!I2440</f>
        <v>99</v>
      </c>
      <c r="F3250" s="109" t="str">
        <f>'Terminated loans'!J2440</f>
        <v>SAMAH V (SL 2137)</v>
      </c>
      <c r="G3250" s="547" t="str">
        <f t="shared" si="1492"/>
        <v>B1</v>
      </c>
      <c r="H3250" s="111">
        <f>'Terminated loans'!L2440</f>
        <v>40483</v>
      </c>
      <c r="I3250" s="111">
        <f>IF(B3250="VELS",'Terminated loans'!M2440,'Terminated loans'!B2440)</f>
        <v>43069</v>
      </c>
      <c r="J3250" s="34">
        <f t="shared" si="1510"/>
        <v>85</v>
      </c>
      <c r="K3250" s="34">
        <f t="shared" si="1507"/>
        <v>121</v>
      </c>
      <c r="L3250" s="34">
        <f t="shared" si="1508"/>
        <v>85</v>
      </c>
      <c r="M3250" s="34">
        <f t="shared" si="1509"/>
        <v>85</v>
      </c>
      <c r="N3250" s="52">
        <f t="shared" si="1511"/>
        <v>85</v>
      </c>
      <c r="O3250" s="352">
        <f>+'Terminated loans'!S2440</f>
        <v>240036</v>
      </c>
      <c r="P3250" s="112">
        <f>+'Terminated loans'!T2440</f>
        <v>0.03</v>
      </c>
      <c r="Q3250" s="536">
        <f t="shared" si="1493"/>
        <v>7.6499999999999999E-2</v>
      </c>
      <c r="R3250" s="222">
        <f t="shared" si="1512"/>
        <v>3138.1317868054416</v>
      </c>
      <c r="S3250" s="36">
        <f t="shared" si="1513"/>
        <v>205439.14510663829</v>
      </c>
      <c r="T3250" s="36">
        <f t="shared" si="1514"/>
        <v>34596.854893361713</v>
      </c>
      <c r="U3250" s="36">
        <f t="shared" si="1515"/>
        <v>61302.056771825039</v>
      </c>
      <c r="V3250" s="36">
        <f t="shared" si="1516"/>
        <v>26705.20187846254</v>
      </c>
      <c r="W3250" s="37">
        <f t="shared" si="1517"/>
        <v>34596.854893362499</v>
      </c>
      <c r="X3250" s="36">
        <f t="shared" si="1518"/>
        <v>34596.854893361713</v>
      </c>
      <c r="Y3250" s="276">
        <f t="shared" si="1519"/>
        <v>34596.854893362499</v>
      </c>
      <c r="Z3250" s="36">
        <f t="shared" si="1520"/>
        <v>61302.056771825039</v>
      </c>
      <c r="AA3250" s="36">
        <f t="shared" si="1521"/>
        <v>26705.20187846254</v>
      </c>
      <c r="AB3250" s="38">
        <f t="shared" si="1506"/>
        <v>7.8580342233181E-10</v>
      </c>
      <c r="AD3250" s="142">
        <f t="shared" si="1522"/>
        <v>85</v>
      </c>
      <c r="AH3250" s="107"/>
    </row>
    <row r="3251" spans="1:34">
      <c r="A3251" s="533"/>
      <c r="C3251" s="67" t="str">
        <f>'Terminated loans'!F2441</f>
        <v>E</v>
      </c>
      <c r="D3251" s="109">
        <f>'Terminated loans'!H2441</f>
        <v>143574954</v>
      </c>
      <c r="E3251" s="109">
        <f>'Terminated loans'!I2441</f>
        <v>99</v>
      </c>
      <c r="F3251" s="109" t="str">
        <f>'Terminated loans'!J2441</f>
        <v>RAMDHARY A(SL2951)</v>
      </c>
      <c r="G3251" s="547" t="str">
        <f t="shared" si="1492"/>
        <v>E1</v>
      </c>
      <c r="H3251" s="111">
        <f>'Terminated loans'!L2441</f>
        <v>41474</v>
      </c>
      <c r="I3251" s="111">
        <f>IF(B3251="VELS",'Terminated loans'!M2441,'Terminated loans'!B2441)</f>
        <v>43069</v>
      </c>
      <c r="J3251" s="34">
        <f t="shared" si="1510"/>
        <v>52</v>
      </c>
      <c r="K3251" s="34">
        <f t="shared" si="1507"/>
        <v>88</v>
      </c>
      <c r="L3251" s="34">
        <f t="shared" si="1508"/>
        <v>52</v>
      </c>
      <c r="M3251" s="34">
        <f t="shared" si="1509"/>
        <v>52</v>
      </c>
      <c r="N3251" s="52">
        <f t="shared" si="1511"/>
        <v>52</v>
      </c>
      <c r="O3251" s="352">
        <f>+'Terminated loans'!S2441</f>
        <v>2394011</v>
      </c>
      <c r="P3251" s="112">
        <f>+'Terminated loans'!T2441</f>
        <v>0.03</v>
      </c>
      <c r="Q3251" s="536">
        <f t="shared" si="1493"/>
        <v>7.3999999999999996E-2</v>
      </c>
      <c r="R3251" s="222">
        <f t="shared" si="1512"/>
        <v>49153.449918153659</v>
      </c>
      <c r="S3251" s="36">
        <f t="shared" si="1513"/>
        <v>2180978.458111058</v>
      </c>
      <c r="T3251" s="36">
        <f t="shared" si="1514"/>
        <v>213032.54188894201</v>
      </c>
      <c r="U3251" s="36">
        <f t="shared" si="1515"/>
        <v>375000.9376329314</v>
      </c>
      <c r="V3251" s="36">
        <f t="shared" si="1516"/>
        <v>161968.39574399032</v>
      </c>
      <c r="W3251" s="37">
        <f t="shared" si="1517"/>
        <v>213032.54188894108</v>
      </c>
      <c r="X3251" s="36">
        <f t="shared" si="1518"/>
        <v>213032.54188894201</v>
      </c>
      <c r="Y3251" s="276">
        <f t="shared" si="1519"/>
        <v>213032.54188894108</v>
      </c>
      <c r="Z3251" s="36">
        <f t="shared" si="1520"/>
        <v>375000.9376329314</v>
      </c>
      <c r="AA3251" s="36">
        <f t="shared" si="1521"/>
        <v>161968.39574399032</v>
      </c>
      <c r="AB3251" s="38">
        <f t="shared" si="1506"/>
        <v>-9.3132257461547852E-10</v>
      </c>
      <c r="AD3251" s="142">
        <f t="shared" si="1522"/>
        <v>52</v>
      </c>
      <c r="AH3251" s="107"/>
    </row>
    <row r="3252" spans="1:34">
      <c r="A3252" s="533"/>
      <c r="C3252" s="67" t="str">
        <f>'Terminated loans'!F2442</f>
        <v>E</v>
      </c>
      <c r="D3252" s="109">
        <f>'Terminated loans'!H2442</f>
        <v>143641325</v>
      </c>
      <c r="E3252" s="109">
        <f>'Terminated loans'!I2442</f>
        <v>99</v>
      </c>
      <c r="F3252" s="109" t="str">
        <f>'Terminated loans'!J2442</f>
        <v>VURDIEN G C F (SL2931)</v>
      </c>
      <c r="G3252" s="547" t="str">
        <f t="shared" si="1492"/>
        <v>D1</v>
      </c>
      <c r="H3252" s="111">
        <f>'Terminated loans'!L2442</f>
        <v>41442</v>
      </c>
      <c r="I3252" s="111">
        <f>IF(B3252="VELS",'Terminated loans'!M2442,'Terminated loans'!B2442)</f>
        <v>43069</v>
      </c>
      <c r="J3252" s="34">
        <f t="shared" si="1510"/>
        <v>53</v>
      </c>
      <c r="K3252" s="34">
        <f t="shared" si="1507"/>
        <v>90</v>
      </c>
      <c r="L3252" s="34">
        <f t="shared" si="1508"/>
        <v>53</v>
      </c>
      <c r="M3252" s="34">
        <f t="shared" si="1509"/>
        <v>53</v>
      </c>
      <c r="N3252" s="52">
        <f t="shared" si="1511"/>
        <v>53</v>
      </c>
      <c r="O3252" s="352">
        <f>+'Terminated loans'!S2442</f>
        <v>2128855</v>
      </c>
      <c r="P3252" s="112">
        <f>+'Terminated loans'!T2442</f>
        <v>0.03</v>
      </c>
      <c r="Q3252" s="536">
        <f t="shared" si="1493"/>
        <v>7.6499999999999999E-2</v>
      </c>
      <c r="R3252" s="222">
        <f t="shared" si="1512"/>
        <v>42937.006982108403</v>
      </c>
      <c r="S3252" s="36">
        <f t="shared" si="1513"/>
        <v>1925936.6224522218</v>
      </c>
      <c r="T3252" s="36">
        <f t="shared" si="1514"/>
        <v>202918.37754777819</v>
      </c>
      <c r="U3252" s="36">
        <f t="shared" si="1515"/>
        <v>349724.74759953166</v>
      </c>
      <c r="V3252" s="36">
        <f t="shared" si="1516"/>
        <v>146806.37005174486</v>
      </c>
      <c r="W3252" s="37">
        <f t="shared" si="1517"/>
        <v>202918.3775477868</v>
      </c>
      <c r="X3252" s="36">
        <f t="shared" si="1518"/>
        <v>202918.37754777819</v>
      </c>
      <c r="Y3252" s="276">
        <f t="shared" si="1519"/>
        <v>202918.3775477868</v>
      </c>
      <c r="Z3252" s="36">
        <f t="shared" si="1520"/>
        <v>349724.74759953166</v>
      </c>
      <c r="AA3252" s="36">
        <f t="shared" si="1521"/>
        <v>146806.37005174486</v>
      </c>
      <c r="AB3252" s="38">
        <f t="shared" si="1506"/>
        <v>8.6147338151931763E-9</v>
      </c>
      <c r="AD3252" s="142">
        <f t="shared" si="1522"/>
        <v>53</v>
      </c>
      <c r="AH3252" s="107"/>
    </row>
    <row r="3253" spans="1:34">
      <c r="A3253" s="533"/>
      <c r="C3253" s="67" t="str">
        <f>'Terminated loans'!F2443</f>
        <v>E</v>
      </c>
      <c r="D3253" s="109">
        <f>'Terminated loans'!H2443</f>
        <v>143981835</v>
      </c>
      <c r="E3253" s="109">
        <f>'Terminated loans'!I2443</f>
        <v>98</v>
      </c>
      <c r="F3253" s="109" t="str">
        <f>'Terminated loans'!J2443</f>
        <v>WEILCHE M E B</v>
      </c>
      <c r="G3253" s="547" t="str">
        <f t="shared" si="1492"/>
        <v>E2</v>
      </c>
      <c r="H3253" s="111">
        <f>'Terminated loans'!L2443</f>
        <v>41551</v>
      </c>
      <c r="I3253" s="111">
        <f>IF(B3253="VELS",'Terminated loans'!M2443,'Terminated loans'!B2443)</f>
        <v>43069</v>
      </c>
      <c r="J3253" s="34">
        <f t="shared" si="1510"/>
        <v>50</v>
      </c>
      <c r="K3253" s="34">
        <f t="shared" si="1507"/>
        <v>86</v>
      </c>
      <c r="L3253" s="34">
        <f t="shared" si="1508"/>
        <v>50</v>
      </c>
      <c r="M3253" s="34">
        <f t="shared" si="1509"/>
        <v>50</v>
      </c>
      <c r="N3253" s="52">
        <f t="shared" si="1511"/>
        <v>50</v>
      </c>
      <c r="O3253" s="352">
        <f>+'Terminated loans'!S2443</f>
        <v>75072</v>
      </c>
      <c r="P3253" s="112">
        <f>+'Terminated loans'!T2443</f>
        <v>0.05</v>
      </c>
      <c r="Q3253" s="536">
        <f t="shared" si="1493"/>
        <v>9.1499999999999998E-2</v>
      </c>
      <c r="R3253" s="222">
        <f t="shared" si="1512"/>
        <v>1666.3812056117731</v>
      </c>
      <c r="S3253" s="36">
        <f t="shared" si="1513"/>
        <v>69060.175104141876</v>
      </c>
      <c r="T3253" s="36">
        <f t="shared" si="1514"/>
        <v>6011.8248958581244</v>
      </c>
      <c r="U3253" s="36">
        <f t="shared" si="1515"/>
        <v>14258.885176446813</v>
      </c>
      <c r="V3253" s="36">
        <f t="shared" si="1516"/>
        <v>8247.0602805886592</v>
      </c>
      <c r="W3253" s="37">
        <f t="shared" si="1517"/>
        <v>6011.8248958581535</v>
      </c>
      <c r="X3253" s="36">
        <f t="shared" si="1518"/>
        <v>6011.8248958581244</v>
      </c>
      <c r="Y3253" s="276">
        <f t="shared" si="1519"/>
        <v>6011.8248958581535</v>
      </c>
      <c r="Z3253" s="36">
        <f t="shared" si="1520"/>
        <v>14258.885176446813</v>
      </c>
      <c r="AA3253" s="36">
        <f t="shared" si="1521"/>
        <v>8247.0602805886592</v>
      </c>
      <c r="AB3253" s="38">
        <f t="shared" si="1506"/>
        <v>2.9103830456733704E-11</v>
      </c>
      <c r="AD3253" s="142">
        <f t="shared" si="1522"/>
        <v>50</v>
      </c>
      <c r="AH3253" s="107"/>
    </row>
    <row r="3254" spans="1:34">
      <c r="A3254" s="533"/>
      <c r="C3254" s="67" t="str">
        <f>'Terminated loans'!F2444</f>
        <v>E</v>
      </c>
      <c r="D3254" s="109">
        <f>'Terminated loans'!H2444</f>
        <v>143982181</v>
      </c>
      <c r="E3254" s="109">
        <f>'Terminated loans'!I2444</f>
        <v>98</v>
      </c>
      <c r="F3254" s="109" t="str">
        <f>'Terminated loans'!J2444</f>
        <v>GOPAUL A N</v>
      </c>
      <c r="G3254" s="547" t="str">
        <f t="shared" si="1492"/>
        <v>E2</v>
      </c>
      <c r="H3254" s="111">
        <f>'Terminated loans'!L2444</f>
        <v>41487</v>
      </c>
      <c r="I3254" s="111">
        <f>IF(B3254="VELS",'Terminated loans'!M2444,'Terminated loans'!B2444)</f>
        <v>43069</v>
      </c>
      <c r="J3254" s="34">
        <f t="shared" si="1510"/>
        <v>52</v>
      </c>
      <c r="K3254" s="34">
        <f t="shared" si="1507"/>
        <v>88</v>
      </c>
      <c r="L3254" s="34">
        <f t="shared" si="1508"/>
        <v>52</v>
      </c>
      <c r="M3254" s="34">
        <f t="shared" si="1509"/>
        <v>52</v>
      </c>
      <c r="N3254" s="52">
        <f t="shared" si="1511"/>
        <v>52</v>
      </c>
      <c r="O3254" s="352">
        <f>+'Terminated loans'!S2444</f>
        <v>235294</v>
      </c>
      <c r="P3254" s="112">
        <f>+'Terminated loans'!T2444</f>
        <v>0.05</v>
      </c>
      <c r="Q3254" s="536">
        <f t="shared" si="1493"/>
        <v>9.1499999999999998E-2</v>
      </c>
      <c r="R3254" s="222">
        <f t="shared" si="1512"/>
        <v>5042.1517506628179</v>
      </c>
      <c r="S3254" s="36">
        <f t="shared" si="1513"/>
        <v>215782.44208737405</v>
      </c>
      <c r="T3254" s="36">
        <f t="shared" si="1514"/>
        <v>19511.557912625954</v>
      </c>
      <c r="U3254" s="36">
        <f t="shared" si="1515"/>
        <v>46409.448947092518</v>
      </c>
      <c r="V3254" s="36">
        <f t="shared" si="1516"/>
        <v>26897.891034466506</v>
      </c>
      <c r="W3254" s="37">
        <f t="shared" si="1517"/>
        <v>19511.557912626013</v>
      </c>
      <c r="X3254" s="36">
        <f t="shared" si="1518"/>
        <v>19511.557912625954</v>
      </c>
      <c r="Y3254" s="276">
        <f t="shared" si="1519"/>
        <v>19511.557912626013</v>
      </c>
      <c r="Z3254" s="36">
        <f t="shared" si="1520"/>
        <v>46409.448947092518</v>
      </c>
      <c r="AA3254" s="36">
        <f t="shared" si="1521"/>
        <v>26897.891034466506</v>
      </c>
      <c r="AB3254" s="38">
        <f t="shared" si="1506"/>
        <v>5.8207660913467407E-11</v>
      </c>
      <c r="AD3254" s="142">
        <f t="shared" si="1522"/>
        <v>52</v>
      </c>
      <c r="AH3254" s="107"/>
    </row>
    <row r="3255" spans="1:34">
      <c r="A3255" s="533"/>
      <c r="C3255" s="67" t="str">
        <f>'Terminated loans'!F2445</f>
        <v>E</v>
      </c>
      <c r="D3255" s="109">
        <f>'Terminated loans'!H2445</f>
        <v>143984370</v>
      </c>
      <c r="E3255" s="109">
        <f>'Terminated loans'!I2445</f>
        <v>98</v>
      </c>
      <c r="F3255" s="109" t="str">
        <f>'Terminated loans'!J2445</f>
        <v>MARIMOOTOO T S</v>
      </c>
      <c r="G3255" s="547" t="str">
        <f t="shared" si="1492"/>
        <v>E2</v>
      </c>
      <c r="H3255" s="111">
        <f>'Terminated loans'!L2445</f>
        <v>41857</v>
      </c>
      <c r="I3255" s="111">
        <f>IF(B3255="VELS",'Terminated loans'!M2445,'Terminated loans'!B2445)</f>
        <v>43069</v>
      </c>
      <c r="J3255" s="34">
        <f t="shared" si="1510"/>
        <v>40</v>
      </c>
      <c r="K3255" s="34">
        <f t="shared" si="1507"/>
        <v>76</v>
      </c>
      <c r="L3255" s="34">
        <f t="shared" si="1508"/>
        <v>40</v>
      </c>
      <c r="M3255" s="34">
        <f t="shared" si="1509"/>
        <v>40</v>
      </c>
      <c r="N3255" s="52">
        <f t="shared" si="1511"/>
        <v>40</v>
      </c>
      <c r="O3255" s="352">
        <f>+'Terminated loans'!S2445</f>
        <v>135112</v>
      </c>
      <c r="P3255" s="112">
        <f>+'Terminated loans'!T2445</f>
        <v>0.05</v>
      </c>
      <c r="Q3255" s="536">
        <f t="shared" si="1493"/>
        <v>9.1499999999999998E-2</v>
      </c>
      <c r="R3255" s="222">
        <f t="shared" si="1512"/>
        <v>3674.1146819857036</v>
      </c>
      <c r="S3255" s="36">
        <f t="shared" si="1513"/>
        <v>126256.2304321439</v>
      </c>
      <c r="T3255" s="36">
        <f t="shared" si="1514"/>
        <v>8855.7695678560995</v>
      </c>
      <c r="U3255" s="36">
        <f t="shared" si="1515"/>
        <v>20708.356847284245</v>
      </c>
      <c r="V3255" s="36">
        <f t="shared" si="1516"/>
        <v>11852.587279428117</v>
      </c>
      <c r="W3255" s="37">
        <f t="shared" si="1517"/>
        <v>8855.7695678561286</v>
      </c>
      <c r="X3255" s="36">
        <f t="shared" si="1518"/>
        <v>8855.7695678560995</v>
      </c>
      <c r="Y3255" s="276">
        <f t="shared" si="1519"/>
        <v>8855.7695678561286</v>
      </c>
      <c r="Z3255" s="36">
        <f t="shared" si="1520"/>
        <v>20708.356847284245</v>
      </c>
      <c r="AA3255" s="36">
        <f t="shared" si="1521"/>
        <v>11852.587279428117</v>
      </c>
      <c r="AB3255" s="38">
        <f t="shared" si="1506"/>
        <v>2.9103830456733704E-11</v>
      </c>
      <c r="AD3255" s="142">
        <f t="shared" si="1522"/>
        <v>40</v>
      </c>
      <c r="AH3255" s="107"/>
    </row>
    <row r="3256" spans="1:34">
      <c r="A3256" s="533"/>
      <c r="C3256" s="67" t="str">
        <f>'Terminated loans'!F2446</f>
        <v>E</v>
      </c>
      <c r="D3256" s="109">
        <f>'Terminated loans'!H2446</f>
        <v>143984478</v>
      </c>
      <c r="E3256" s="109">
        <f>'Terminated loans'!I2446</f>
        <v>98</v>
      </c>
      <c r="F3256" s="109" t="str">
        <f>'Terminated loans'!J2446</f>
        <v>RAMJAN S I</v>
      </c>
      <c r="G3256" s="547" t="str">
        <f t="shared" si="1492"/>
        <v>E2</v>
      </c>
      <c r="H3256" s="111">
        <f>'Terminated loans'!L2446</f>
        <v>41927</v>
      </c>
      <c r="I3256" s="111">
        <f>IF(B3256="VELS",'Terminated loans'!M2446,'Terminated loans'!B2446)</f>
        <v>43069</v>
      </c>
      <c r="J3256" s="34">
        <f t="shared" si="1510"/>
        <v>38</v>
      </c>
      <c r="K3256" s="34">
        <f t="shared" si="1507"/>
        <v>74</v>
      </c>
      <c r="L3256" s="34">
        <f t="shared" si="1508"/>
        <v>38</v>
      </c>
      <c r="M3256" s="34">
        <f t="shared" si="1509"/>
        <v>38</v>
      </c>
      <c r="N3256" s="52">
        <f t="shared" si="1511"/>
        <v>38</v>
      </c>
      <c r="O3256" s="352">
        <f>+'Terminated loans'!S2446</f>
        <v>181101</v>
      </c>
      <c r="P3256" s="112">
        <f>+'Terminated loans'!T2446</f>
        <v>0.05</v>
      </c>
      <c r="Q3256" s="536">
        <f t="shared" si="1493"/>
        <v>9.1499999999999998E-2</v>
      </c>
      <c r="R3256" s="222">
        <f t="shared" si="1512"/>
        <v>5162.9629878920605</v>
      </c>
      <c r="S3256" s="36">
        <f t="shared" si="1513"/>
        <v>169769.24469673604</v>
      </c>
      <c r="T3256" s="36">
        <f t="shared" si="1514"/>
        <v>11331.755303263955</v>
      </c>
      <c r="U3256" s="36">
        <f t="shared" si="1515"/>
        <v>26423.34884316221</v>
      </c>
      <c r="V3256" s="36">
        <f t="shared" si="1516"/>
        <v>15091.593539898255</v>
      </c>
      <c r="W3256" s="37">
        <f t="shared" si="1517"/>
        <v>11331.755303263955</v>
      </c>
      <c r="X3256" s="36">
        <f t="shared" si="1518"/>
        <v>11331.755303263955</v>
      </c>
      <c r="Y3256" s="276">
        <f t="shared" si="1519"/>
        <v>11331.755303263955</v>
      </c>
      <c r="Z3256" s="36">
        <f t="shared" si="1520"/>
        <v>26423.34884316221</v>
      </c>
      <c r="AA3256" s="36">
        <f t="shared" si="1521"/>
        <v>15091.593539898255</v>
      </c>
      <c r="AB3256" s="38">
        <f t="shared" si="1506"/>
        <v>0</v>
      </c>
      <c r="AD3256" s="142">
        <f t="shared" si="1522"/>
        <v>38</v>
      </c>
      <c r="AH3256" s="107"/>
    </row>
    <row r="3257" spans="1:34">
      <c r="A3257" s="533"/>
      <c r="C3257" s="67" t="str">
        <f>'Terminated loans'!F2447</f>
        <v>E</v>
      </c>
      <c r="D3257" s="109">
        <f>'Terminated loans'!H2447</f>
        <v>143996859</v>
      </c>
      <c r="E3257" s="109">
        <f>'Terminated loans'!I2447</f>
        <v>98</v>
      </c>
      <c r="F3257" s="109" t="str">
        <f>'Terminated loans'!J2447</f>
        <v>CERVEAUX D A</v>
      </c>
      <c r="G3257" s="547" t="str">
        <f t="shared" si="1492"/>
        <v>D2</v>
      </c>
      <c r="H3257" s="111">
        <f>'Terminated loans'!L2447</f>
        <v>41234</v>
      </c>
      <c r="I3257" s="111">
        <f>IF(B3257="VELS",'Terminated loans'!M2447,'Terminated loans'!B2447)</f>
        <v>43069</v>
      </c>
      <c r="J3257" s="34">
        <f t="shared" si="1510"/>
        <v>60</v>
      </c>
      <c r="K3257" s="34">
        <f t="shared" si="1507"/>
        <v>96</v>
      </c>
      <c r="L3257" s="34">
        <f t="shared" si="1508"/>
        <v>60</v>
      </c>
      <c r="M3257" s="34">
        <f t="shared" si="1509"/>
        <v>60</v>
      </c>
      <c r="N3257" s="52">
        <f t="shared" si="1511"/>
        <v>60</v>
      </c>
      <c r="O3257" s="352">
        <f>+'Terminated loans'!S2447</f>
        <v>103954</v>
      </c>
      <c r="P3257" s="112">
        <f>+'Terminated loans'!T2447</f>
        <v>0.05</v>
      </c>
      <c r="Q3257" s="536">
        <f t="shared" si="1493"/>
        <v>9.4E-2</v>
      </c>
      <c r="R3257" s="222">
        <f t="shared" si="1512"/>
        <v>1961.7402222295127</v>
      </c>
      <c r="S3257" s="36">
        <f t="shared" si="1513"/>
        <v>93625.629334559781</v>
      </c>
      <c r="T3257" s="36">
        <f t="shared" si="1514"/>
        <v>10328.370665440219</v>
      </c>
      <c r="U3257" s="36">
        <f t="shared" si="1515"/>
        <v>24078.783999211417</v>
      </c>
      <c r="V3257" s="36">
        <f t="shared" si="1516"/>
        <v>13750.413333770761</v>
      </c>
      <c r="W3257" s="37">
        <f t="shared" si="1517"/>
        <v>10328.370665440656</v>
      </c>
      <c r="X3257" s="36">
        <f t="shared" si="1518"/>
        <v>10328.370665440219</v>
      </c>
      <c r="Y3257" s="276">
        <f t="shared" si="1519"/>
        <v>10328.370665440656</v>
      </c>
      <c r="Z3257" s="36">
        <f t="shared" si="1520"/>
        <v>24078.783999211417</v>
      </c>
      <c r="AA3257" s="36">
        <f t="shared" si="1521"/>
        <v>13750.413333770761</v>
      </c>
      <c r="AB3257" s="38">
        <f t="shared" si="1506"/>
        <v>4.3655745685100555E-10</v>
      </c>
      <c r="AD3257" s="142">
        <f t="shared" si="1522"/>
        <v>60</v>
      </c>
      <c r="AH3257" s="107"/>
    </row>
    <row r="3258" spans="1:34">
      <c r="A3258" s="533"/>
      <c r="C3258" s="67" t="str">
        <f>'Terminated loans'!F2448</f>
        <v>E</v>
      </c>
      <c r="D3258" s="109">
        <f>'Terminated loans'!H2448</f>
        <v>143997847</v>
      </c>
      <c r="E3258" s="109">
        <f>'Terminated loans'!I2448</f>
        <v>98</v>
      </c>
      <c r="F3258" s="109" t="str">
        <f>'Terminated loans'!J2448</f>
        <v>VEERAPEN M E S</v>
      </c>
      <c r="G3258" s="547" t="str">
        <f t="shared" si="1492"/>
        <v>D2</v>
      </c>
      <c r="H3258" s="111">
        <f>'Terminated loans'!L2448</f>
        <v>41254</v>
      </c>
      <c r="I3258" s="111">
        <f>IF(B3258="VELS",'Terminated loans'!M2448,'Terminated loans'!B2448)</f>
        <v>43069</v>
      </c>
      <c r="J3258" s="34">
        <f t="shared" si="1510"/>
        <v>60</v>
      </c>
      <c r="K3258" s="34">
        <f t="shared" si="1507"/>
        <v>96</v>
      </c>
      <c r="L3258" s="34">
        <f t="shared" si="1508"/>
        <v>60</v>
      </c>
      <c r="M3258" s="34">
        <f t="shared" si="1509"/>
        <v>60</v>
      </c>
      <c r="N3258" s="52">
        <f t="shared" si="1511"/>
        <v>60</v>
      </c>
      <c r="O3258" s="352">
        <f>+'Terminated loans'!S2448</f>
        <v>100069</v>
      </c>
      <c r="P3258" s="112">
        <f>+'Terminated loans'!T2448</f>
        <v>0.05</v>
      </c>
      <c r="Q3258" s="536">
        <f t="shared" si="1493"/>
        <v>9.4E-2</v>
      </c>
      <c r="R3258" s="222">
        <f t="shared" si="1512"/>
        <v>1888.4254795225304</v>
      </c>
      <c r="S3258" s="36">
        <f t="shared" si="1513"/>
        <v>90126.62429420765</v>
      </c>
      <c r="T3258" s="36">
        <f t="shared" si="1514"/>
        <v>9942.3757057923503</v>
      </c>
      <c r="U3258" s="36">
        <f t="shared" si="1515"/>
        <v>23178.904477144562</v>
      </c>
      <c r="V3258" s="36">
        <f t="shared" si="1516"/>
        <v>13236.528771351805</v>
      </c>
      <c r="W3258" s="37">
        <f t="shared" si="1517"/>
        <v>9942.3757057927578</v>
      </c>
      <c r="X3258" s="36">
        <f t="shared" si="1518"/>
        <v>9942.3757057923503</v>
      </c>
      <c r="Y3258" s="276">
        <f t="shared" si="1519"/>
        <v>9942.3757057927578</v>
      </c>
      <c r="Z3258" s="36">
        <f t="shared" si="1520"/>
        <v>23178.904477144562</v>
      </c>
      <c r="AA3258" s="36">
        <f t="shared" si="1521"/>
        <v>13236.528771351805</v>
      </c>
      <c r="AB3258" s="38">
        <f t="shared" si="1506"/>
        <v>4.0745362639427185E-10</v>
      </c>
      <c r="AD3258" s="142">
        <f t="shared" si="1522"/>
        <v>60</v>
      </c>
      <c r="AH3258" s="107"/>
    </row>
    <row r="3259" spans="1:34">
      <c r="A3259" s="533"/>
      <c r="C3259" s="67" t="str">
        <f>'Terminated loans'!F2449</f>
        <v>E</v>
      </c>
      <c r="D3259" s="109">
        <f>'Terminated loans'!H2449</f>
        <v>143998258</v>
      </c>
      <c r="E3259" s="109">
        <f>'Terminated loans'!I2449</f>
        <v>98</v>
      </c>
      <c r="F3259" s="109" t="str">
        <f>'Terminated loans'!J2449</f>
        <v>HATTEEA S I</v>
      </c>
      <c r="G3259" s="547" t="str">
        <f t="shared" si="1492"/>
        <v>D2</v>
      </c>
      <c r="H3259" s="111">
        <f>'Terminated loans'!L2449</f>
        <v>41236</v>
      </c>
      <c r="I3259" s="111">
        <f>IF(B3259="VELS",'Terminated loans'!M2449,'Terminated loans'!B2449)</f>
        <v>43069</v>
      </c>
      <c r="J3259" s="34">
        <f t="shared" si="1510"/>
        <v>60</v>
      </c>
      <c r="K3259" s="34">
        <f t="shared" si="1507"/>
        <v>96</v>
      </c>
      <c r="L3259" s="34">
        <f t="shared" si="1508"/>
        <v>60</v>
      </c>
      <c r="M3259" s="34">
        <f t="shared" si="1509"/>
        <v>60</v>
      </c>
      <c r="N3259" s="52">
        <f t="shared" si="1511"/>
        <v>60</v>
      </c>
      <c r="O3259" s="352">
        <f>+'Terminated loans'!S2449</f>
        <v>254365</v>
      </c>
      <c r="P3259" s="112">
        <f>+'Terminated loans'!T2449</f>
        <v>0.05</v>
      </c>
      <c r="Q3259" s="536">
        <f t="shared" si="1493"/>
        <v>9.4E-2</v>
      </c>
      <c r="R3259" s="222">
        <f t="shared" si="1512"/>
        <v>4800.1813458588413</v>
      </c>
      <c r="S3259" s="36">
        <f t="shared" si="1513"/>
        <v>229092.51405126593</v>
      </c>
      <c r="T3259" s="36">
        <f t="shared" si="1514"/>
        <v>25272.485948734073</v>
      </c>
      <c r="U3259" s="36">
        <f t="shared" si="1515"/>
        <v>58918.366700265644</v>
      </c>
      <c r="V3259" s="36">
        <f t="shared" si="1516"/>
        <v>33645.880751530465</v>
      </c>
      <c r="W3259" s="37">
        <f t="shared" si="1517"/>
        <v>25272.485948735179</v>
      </c>
      <c r="X3259" s="36">
        <f t="shared" si="1518"/>
        <v>25272.485948734073</v>
      </c>
      <c r="Y3259" s="276">
        <f t="shared" si="1519"/>
        <v>25272.485948735179</v>
      </c>
      <c r="Z3259" s="36">
        <f t="shared" si="1520"/>
        <v>58918.366700265644</v>
      </c>
      <c r="AA3259" s="36">
        <f t="shared" si="1521"/>
        <v>33645.880751530465</v>
      </c>
      <c r="AB3259" s="38">
        <f t="shared" si="1506"/>
        <v>1.1059455573558807E-9</v>
      </c>
      <c r="AD3259" s="142">
        <f t="shared" si="1522"/>
        <v>60</v>
      </c>
      <c r="AH3259" s="107"/>
    </row>
    <row r="3260" spans="1:34">
      <c r="A3260" s="533"/>
      <c r="C3260" s="67" t="str">
        <f>'Terminated loans'!F2450</f>
        <v>E</v>
      </c>
      <c r="D3260" s="109">
        <f>'Terminated loans'!H2450</f>
        <v>143998347</v>
      </c>
      <c r="E3260" s="109">
        <f>'Terminated loans'!I2450</f>
        <v>98</v>
      </c>
      <c r="F3260" s="109" t="str">
        <f>'Terminated loans'!J2450</f>
        <v>MOCUDE M</v>
      </c>
      <c r="G3260" s="547" t="str">
        <f t="shared" si="1492"/>
        <v>D2</v>
      </c>
      <c r="H3260" s="111">
        <f>'Terminated loans'!L2450</f>
        <v>41142</v>
      </c>
      <c r="I3260" s="111">
        <f>IF(B3260="VELS",'Terminated loans'!M2450,'Terminated loans'!B2450)</f>
        <v>43069</v>
      </c>
      <c r="J3260" s="34">
        <f t="shared" si="1510"/>
        <v>63</v>
      </c>
      <c r="K3260" s="34">
        <f t="shared" si="1507"/>
        <v>99</v>
      </c>
      <c r="L3260" s="34">
        <f t="shared" si="1508"/>
        <v>60</v>
      </c>
      <c r="M3260" s="34">
        <f t="shared" si="1509"/>
        <v>60</v>
      </c>
      <c r="N3260" s="52">
        <f t="shared" si="1511"/>
        <v>60</v>
      </c>
      <c r="O3260" s="352">
        <f>+'Terminated loans'!S2450</f>
        <v>354898</v>
      </c>
      <c r="P3260" s="112">
        <f>+'Terminated loans'!T2450</f>
        <v>0.05</v>
      </c>
      <c r="Q3260" s="536">
        <f t="shared" si="1493"/>
        <v>9.4E-2</v>
      </c>
      <c r="R3260" s="222">
        <f t="shared" si="1512"/>
        <v>6697.3630777921926</v>
      </c>
      <c r="S3260" s="36">
        <f t="shared" si="1513"/>
        <v>319637.03753176011</v>
      </c>
      <c r="T3260" s="36">
        <f t="shared" si="1514"/>
        <v>35260.962468239886</v>
      </c>
      <c r="U3260" s="36">
        <f t="shared" si="1515"/>
        <v>82204.747135772894</v>
      </c>
      <c r="V3260" s="36">
        <f t="shared" si="1516"/>
        <v>46943.78466753161</v>
      </c>
      <c r="W3260" s="37">
        <f t="shared" si="1517"/>
        <v>35260.962468241283</v>
      </c>
      <c r="X3260" s="36">
        <f t="shared" si="1518"/>
        <v>35260.962468239886</v>
      </c>
      <c r="Y3260" s="276">
        <f t="shared" si="1519"/>
        <v>35260.962468241283</v>
      </c>
      <c r="Z3260" s="36">
        <f t="shared" si="1520"/>
        <v>82204.747135772894</v>
      </c>
      <c r="AA3260" s="36">
        <f t="shared" si="1521"/>
        <v>46943.78466753161</v>
      </c>
      <c r="AB3260" s="38">
        <f t="shared" si="1506"/>
        <v>1.3969838619232178E-9</v>
      </c>
      <c r="AD3260" s="142">
        <f t="shared" si="1522"/>
        <v>60</v>
      </c>
      <c r="AH3260" s="107"/>
    </row>
    <row r="3261" spans="1:34">
      <c r="A3261" s="533"/>
      <c r="C3261" s="67" t="str">
        <f>'Terminated loans'!F2451</f>
        <v>E</v>
      </c>
      <c r="D3261" s="109">
        <f>'Terminated loans'!H2451</f>
        <v>143999629</v>
      </c>
      <c r="E3261" s="109">
        <f>'Terminated loans'!I2451</f>
        <v>98</v>
      </c>
      <c r="F3261" s="109" t="str">
        <f>'Terminated loans'!J2451</f>
        <v>GOOLAMHOSSEN B T</v>
      </c>
      <c r="G3261" s="547" t="str">
        <f t="shared" ref="G3261:G3324" si="1523">IF(H3261&lt;$P$5,"A",IF(H3261&lt;$P$6,"B",IF(H3261&lt;$P$7,"C",IF(H3261&lt;$P$8,"D",IF(H3261&lt;$P$9,"E",IF(H3261&lt;$P$10,"F",IF(H3261&lt;$P$11,"G",IF(H3261&lt;$P$12,"I",IF(H3261&lt;$P$13,"J",IF(H3261&lt;$P$14,"K","L"))))))))))&amp;IF(OR(P3261=0,P3261&gt;=5%),2,1)</f>
        <v>D2</v>
      </c>
      <c r="H3261" s="111">
        <f>'Terminated loans'!L2451</f>
        <v>41229</v>
      </c>
      <c r="I3261" s="111">
        <f>IF(B3261="VELS",'Terminated loans'!M2451,'Terminated loans'!B2451)</f>
        <v>43069</v>
      </c>
      <c r="J3261" s="34">
        <f t="shared" si="1510"/>
        <v>60</v>
      </c>
      <c r="K3261" s="34">
        <f t="shared" si="1507"/>
        <v>97</v>
      </c>
      <c r="L3261" s="34">
        <f t="shared" si="1508"/>
        <v>60</v>
      </c>
      <c r="M3261" s="34">
        <f t="shared" si="1509"/>
        <v>60</v>
      </c>
      <c r="N3261" s="52">
        <f t="shared" si="1511"/>
        <v>60</v>
      </c>
      <c r="O3261" s="352">
        <f>+'Terminated loans'!S2451</f>
        <v>254577</v>
      </c>
      <c r="P3261" s="112">
        <f>+'Terminated loans'!T2451</f>
        <v>0.05</v>
      </c>
      <c r="Q3261" s="536">
        <f t="shared" ref="Q3261:Q3324" si="1524">VLOOKUP(G3261,$O$3:$Q$28,3,FALSE)</f>
        <v>9.4E-2</v>
      </c>
      <c r="R3261" s="222">
        <f t="shared" si="1512"/>
        <v>4804.1820473913713</v>
      </c>
      <c r="S3261" s="36">
        <f t="shared" si="1513"/>
        <v>229283.45074844855</v>
      </c>
      <c r="T3261" s="36">
        <f t="shared" si="1514"/>
        <v>25293.549251551449</v>
      </c>
      <c r="U3261" s="36">
        <f t="shared" si="1515"/>
        <v>58967.472095034813</v>
      </c>
      <c r="V3261" s="36">
        <f t="shared" si="1516"/>
        <v>33673.922843482316</v>
      </c>
      <c r="W3261" s="37">
        <f t="shared" si="1517"/>
        <v>25293.549251552497</v>
      </c>
      <c r="X3261" s="36">
        <f t="shared" si="1518"/>
        <v>25293.549251551449</v>
      </c>
      <c r="Y3261" s="276">
        <f t="shared" si="1519"/>
        <v>25293.549251552497</v>
      </c>
      <c r="Z3261" s="36">
        <f t="shared" si="1520"/>
        <v>58967.472095034813</v>
      </c>
      <c r="AA3261" s="36">
        <f t="shared" si="1521"/>
        <v>33673.922843482316</v>
      </c>
      <c r="AB3261" s="38">
        <f t="shared" si="1506"/>
        <v>1.0477378964424133E-9</v>
      </c>
      <c r="AD3261" s="142">
        <f t="shared" si="1522"/>
        <v>60</v>
      </c>
      <c r="AH3261" s="107"/>
    </row>
    <row r="3262" spans="1:34">
      <c r="A3262" s="533"/>
      <c r="C3262" s="67" t="str">
        <f>'Terminated loans'!F2452</f>
        <v>E</v>
      </c>
      <c r="D3262" s="109">
        <f>'Terminated loans'!H2452</f>
        <v>143986438</v>
      </c>
      <c r="E3262" s="109">
        <f>'Terminated loans'!I2452</f>
        <v>98</v>
      </c>
      <c r="F3262" s="109" t="str">
        <f>'Terminated loans'!J2452</f>
        <v>MARIMOOTOO T S</v>
      </c>
      <c r="G3262" s="547" t="str">
        <f t="shared" si="1523"/>
        <v>F2</v>
      </c>
      <c r="H3262" s="111">
        <f>'Terminated loans'!L2452</f>
        <v>42404</v>
      </c>
      <c r="I3262" s="111">
        <f>IF(B3262="VELS",'Terminated loans'!M2452,'Terminated loans'!B2452)</f>
        <v>43069</v>
      </c>
      <c r="J3262" s="34">
        <f t="shared" si="1510"/>
        <v>22</v>
      </c>
      <c r="K3262" s="34">
        <f t="shared" si="1507"/>
        <v>58</v>
      </c>
      <c r="L3262" s="34">
        <f t="shared" si="1508"/>
        <v>22</v>
      </c>
      <c r="M3262" s="34">
        <f t="shared" si="1509"/>
        <v>22</v>
      </c>
      <c r="N3262" s="52">
        <f t="shared" si="1511"/>
        <v>22</v>
      </c>
      <c r="O3262" s="352">
        <f>+'Terminated loans'!S2452</f>
        <v>65072</v>
      </c>
      <c r="P3262" s="112">
        <f>+'Terminated loans'!T2452</f>
        <v>0.05</v>
      </c>
      <c r="Q3262" s="536">
        <f t="shared" si="1524"/>
        <v>8.8999999999999996E-2</v>
      </c>
      <c r="R3262" s="222">
        <f t="shared" si="1512"/>
        <v>3101.6092655860361</v>
      </c>
      <c r="S3262" s="36">
        <f t="shared" si="1513"/>
        <v>62745.397804717635</v>
      </c>
      <c r="T3262" s="36">
        <f t="shared" si="1514"/>
        <v>2326.6021952823648</v>
      </c>
      <c r="U3262" s="36">
        <f t="shared" si="1515"/>
        <v>5490.0060381748845</v>
      </c>
      <c r="V3262" s="36">
        <f t="shared" si="1516"/>
        <v>3163.4038428927961</v>
      </c>
      <c r="W3262" s="37">
        <f t="shared" si="1517"/>
        <v>2326.6021952820884</v>
      </c>
      <c r="X3262" s="36">
        <f t="shared" si="1518"/>
        <v>2326.6021952823648</v>
      </c>
      <c r="Y3262" s="276">
        <f t="shared" si="1519"/>
        <v>2326.6021952820884</v>
      </c>
      <c r="Z3262" s="36">
        <f t="shared" si="1520"/>
        <v>5490.0060381748845</v>
      </c>
      <c r="AA3262" s="36">
        <f t="shared" si="1521"/>
        <v>3163.4038428927961</v>
      </c>
      <c r="AB3262" s="38">
        <f t="shared" si="1506"/>
        <v>-2.7648638933897018E-10</v>
      </c>
      <c r="AD3262" s="142">
        <f t="shared" si="1522"/>
        <v>22</v>
      </c>
      <c r="AH3262" s="107"/>
    </row>
    <row r="3263" spans="1:34">
      <c r="A3263" s="533"/>
      <c r="C3263" s="67" t="str">
        <f>'Terminated loans'!F2453</f>
        <v>E</v>
      </c>
      <c r="D3263" s="109">
        <f>'Terminated loans'!H2453</f>
        <v>143900134</v>
      </c>
      <c r="E3263" s="109">
        <f>'Terminated loans'!I2453</f>
        <v>98</v>
      </c>
      <c r="F3263" s="109" t="str">
        <f>'Terminated loans'!J2453</f>
        <v>SAMAH V</v>
      </c>
      <c r="G3263" s="547" t="str">
        <f t="shared" si="1523"/>
        <v>F2</v>
      </c>
      <c r="H3263" s="111">
        <f>'Terminated loans'!L2453</f>
        <v>42493</v>
      </c>
      <c r="I3263" s="111">
        <f>IF(B3263="VELS",'Terminated loans'!M2453,'Terminated loans'!B2453)</f>
        <v>43069</v>
      </c>
      <c r="J3263" s="34">
        <f t="shared" si="1510"/>
        <v>19</v>
      </c>
      <c r="K3263" s="34">
        <f t="shared" si="1507"/>
        <v>55</v>
      </c>
      <c r="L3263" s="34">
        <f t="shared" si="1508"/>
        <v>19</v>
      </c>
      <c r="M3263" s="34">
        <f t="shared" si="1509"/>
        <v>19</v>
      </c>
      <c r="N3263" s="52">
        <f t="shared" si="1511"/>
        <v>19</v>
      </c>
      <c r="O3263" s="352">
        <f>+'Terminated loans'!S2453</f>
        <v>170637</v>
      </c>
      <c r="P3263" s="112">
        <f>+'Terminated loans'!T2453</f>
        <v>0.05</v>
      </c>
      <c r="Q3263" s="536">
        <f t="shared" si="1524"/>
        <v>8.8999999999999996E-2</v>
      </c>
      <c r="R3263" s="222">
        <f t="shared" si="1512"/>
        <v>9359.7660288110965</v>
      </c>
      <c r="S3263" s="36">
        <f t="shared" si="1513"/>
        <v>165303.83076972704</v>
      </c>
      <c r="T3263" s="36">
        <f t="shared" si="1514"/>
        <v>5333.1692302729643</v>
      </c>
      <c r="U3263" s="36">
        <f t="shared" si="1515"/>
        <v>12531.723777683277</v>
      </c>
      <c r="V3263" s="36">
        <f t="shared" si="1516"/>
        <v>7198.5545474108658</v>
      </c>
      <c r="W3263" s="37">
        <f t="shared" si="1517"/>
        <v>5333.1692302724114</v>
      </c>
      <c r="X3263" s="36">
        <f t="shared" si="1518"/>
        <v>5333.1692302729643</v>
      </c>
      <c r="Y3263" s="276">
        <f t="shared" si="1519"/>
        <v>5333.1692302724114</v>
      </c>
      <c r="Z3263" s="36">
        <f t="shared" si="1520"/>
        <v>12531.723777683277</v>
      </c>
      <c r="AA3263" s="36">
        <f t="shared" si="1521"/>
        <v>7198.5545474108658</v>
      </c>
      <c r="AB3263" s="38">
        <f t="shared" si="1506"/>
        <v>-5.5297277867794037E-10</v>
      </c>
      <c r="AD3263" s="142">
        <f t="shared" si="1522"/>
        <v>19</v>
      </c>
      <c r="AH3263" s="107"/>
    </row>
    <row r="3264" spans="1:34">
      <c r="A3264" s="533"/>
      <c r="C3264" s="67" t="str">
        <f>'Terminated loans'!F2454</f>
        <v>E</v>
      </c>
      <c r="D3264" s="109">
        <f>'Terminated loans'!H2454</f>
        <v>143987612</v>
      </c>
      <c r="E3264" s="109">
        <f>'Terminated loans'!I2454</f>
        <v>98</v>
      </c>
      <c r="F3264" s="109" t="str">
        <f>'Terminated loans'!J2454</f>
        <v>TOULCANON J S</v>
      </c>
      <c r="G3264" s="547" t="str">
        <f t="shared" si="1523"/>
        <v>G2</v>
      </c>
      <c r="H3264" s="111">
        <f>'Terminated loans'!L2454</f>
        <v>42681</v>
      </c>
      <c r="I3264" s="111">
        <f>IF(B3264="VELS",'Terminated loans'!M2454,'Terminated loans'!B2454)</f>
        <v>43069</v>
      </c>
      <c r="J3264" s="34">
        <f t="shared" si="1510"/>
        <v>13</v>
      </c>
      <c r="K3264" s="34">
        <f t="shared" si="1507"/>
        <v>49</v>
      </c>
      <c r="L3264" s="34">
        <f t="shared" si="1508"/>
        <v>13</v>
      </c>
      <c r="M3264" s="34">
        <f t="shared" si="1509"/>
        <v>13</v>
      </c>
      <c r="N3264" s="52">
        <f t="shared" si="1511"/>
        <v>13</v>
      </c>
      <c r="O3264" s="352">
        <f>+'Terminated loans'!S2454</f>
        <v>100097</v>
      </c>
      <c r="P3264" s="112">
        <f>+'Terminated loans'!T2454</f>
        <v>0.05</v>
      </c>
      <c r="Q3264" s="536">
        <f t="shared" si="1524"/>
        <v>8.5000000000000006E-2</v>
      </c>
      <c r="R3264" s="222">
        <f t="shared" si="1512"/>
        <v>7926.2133254401551</v>
      </c>
      <c r="S3264" s="36">
        <f t="shared" si="1513"/>
        <v>98107.609746020855</v>
      </c>
      <c r="T3264" s="36">
        <f t="shared" si="1514"/>
        <v>1989.3902539791452</v>
      </c>
      <c r="U3264" s="36">
        <f t="shared" si="1515"/>
        <v>4933.1634847013775</v>
      </c>
      <c r="V3264" s="36">
        <f t="shared" si="1516"/>
        <v>2943.773230722014</v>
      </c>
      <c r="W3264" s="37">
        <f t="shared" si="1517"/>
        <v>1989.3902539793635</v>
      </c>
      <c r="X3264" s="36">
        <f t="shared" si="1518"/>
        <v>1989.3902539791452</v>
      </c>
      <c r="Y3264" s="276">
        <f t="shared" si="1519"/>
        <v>1989.3902539793635</v>
      </c>
      <c r="Z3264" s="36">
        <f t="shared" si="1520"/>
        <v>4933.1634847013775</v>
      </c>
      <c r="AA3264" s="36">
        <f t="shared" si="1521"/>
        <v>2943.773230722014</v>
      </c>
      <c r="AB3264" s="38">
        <f t="shared" si="1506"/>
        <v>2.1827872842550278E-10</v>
      </c>
      <c r="AD3264" s="142">
        <f t="shared" si="1522"/>
        <v>13</v>
      </c>
      <c r="AH3264" s="107"/>
    </row>
    <row r="3265" spans="1:34">
      <c r="A3265" s="533"/>
      <c r="C3265" s="67" t="str">
        <f>'Terminated loans'!F2455</f>
        <v>E</v>
      </c>
      <c r="D3265" s="109">
        <f>'Terminated loans'!H2455</f>
        <v>143988686</v>
      </c>
      <c r="E3265" s="109">
        <f>'Terminated loans'!I2455</f>
        <v>98</v>
      </c>
      <c r="F3265" s="109" t="str">
        <f>'Terminated loans'!J2455</f>
        <v>RAMDHARY A</v>
      </c>
      <c r="G3265" s="547" t="str">
        <f t="shared" si="1523"/>
        <v>G2</v>
      </c>
      <c r="H3265" s="111">
        <f>'Terminated loans'!L2455</f>
        <v>42815</v>
      </c>
      <c r="I3265" s="111">
        <f>IF(B3265="VELS",'Terminated loans'!M2455,'Terminated loans'!B2455)</f>
        <v>43069</v>
      </c>
      <c r="J3265" s="34">
        <f t="shared" si="1510"/>
        <v>8</v>
      </c>
      <c r="K3265" s="34">
        <f t="shared" si="1507"/>
        <v>44</v>
      </c>
      <c r="L3265" s="34">
        <f t="shared" si="1508"/>
        <v>8</v>
      </c>
      <c r="M3265" s="34">
        <f t="shared" si="1509"/>
        <v>8</v>
      </c>
      <c r="N3265" s="52">
        <f t="shared" si="1511"/>
        <v>8</v>
      </c>
      <c r="O3265" s="352">
        <f>+'Terminated loans'!S2455</f>
        <v>274828</v>
      </c>
      <c r="P3265" s="112">
        <f>+'Terminated loans'!T2455</f>
        <v>0.05</v>
      </c>
      <c r="Q3265" s="536">
        <f t="shared" si="1524"/>
        <v>8.5000000000000006E-2</v>
      </c>
      <c r="R3265" s="222">
        <f t="shared" si="1512"/>
        <v>35000.752739637959</v>
      </c>
      <c r="S3265" s="36">
        <f t="shared" si="1513"/>
        <v>271287.5274780179</v>
      </c>
      <c r="T3265" s="36">
        <f t="shared" si="1514"/>
        <v>3540.4725219820975</v>
      </c>
      <c r="U3265" s="36">
        <f t="shared" si="1515"/>
        <v>8718.4944390868186</v>
      </c>
      <c r="V3265" s="36">
        <f t="shared" si="1516"/>
        <v>5178.0219171036733</v>
      </c>
      <c r="W3265" s="37">
        <f t="shared" si="1517"/>
        <v>3540.4725219831453</v>
      </c>
      <c r="X3265" s="36">
        <f t="shared" si="1518"/>
        <v>3540.4725219820975</v>
      </c>
      <c r="Y3265" s="276">
        <f t="shared" si="1519"/>
        <v>3540.4725219831453</v>
      </c>
      <c r="Z3265" s="36">
        <f t="shared" si="1520"/>
        <v>8718.4944390868186</v>
      </c>
      <c r="AA3265" s="36">
        <f t="shared" si="1521"/>
        <v>5178.0219171036733</v>
      </c>
      <c r="AB3265" s="38">
        <f t="shared" si="1506"/>
        <v>1.0477378964424133E-9</v>
      </c>
      <c r="AD3265" s="142">
        <f t="shared" si="1522"/>
        <v>8</v>
      </c>
      <c r="AH3265" s="107"/>
    </row>
    <row r="3266" spans="1:34">
      <c r="A3266" s="533"/>
      <c r="C3266" s="67" t="str">
        <f>'Terminated loans'!F2456</f>
        <v>E</v>
      </c>
      <c r="D3266" s="109">
        <f>'Terminated loans'!H2456</f>
        <v>143989186</v>
      </c>
      <c r="E3266" s="109">
        <f>'Terminated loans'!I2456</f>
        <v>98</v>
      </c>
      <c r="F3266" s="109" t="str">
        <f>'Terminated loans'!J2456</f>
        <v>GUNGAH E A</v>
      </c>
      <c r="G3266" s="547" t="str">
        <f t="shared" si="1523"/>
        <v>G2</v>
      </c>
      <c r="H3266" s="111">
        <f>'Terminated loans'!L2456</f>
        <v>42971</v>
      </c>
      <c r="I3266" s="111">
        <f>IF(B3266="VELS",'Terminated loans'!M2456,'Terminated loans'!B2456)</f>
        <v>43069</v>
      </c>
      <c r="J3266" s="34">
        <f t="shared" si="1510"/>
        <v>3</v>
      </c>
      <c r="K3266" s="34">
        <f t="shared" si="1507"/>
        <v>39</v>
      </c>
      <c r="L3266" s="34">
        <f t="shared" si="1508"/>
        <v>3</v>
      </c>
      <c r="M3266" s="34">
        <f t="shared" si="1509"/>
        <v>3</v>
      </c>
      <c r="N3266" s="52">
        <f t="shared" si="1511"/>
        <v>3</v>
      </c>
      <c r="O3266" s="352">
        <f>+'Terminated loans'!S2456</f>
        <v>203746</v>
      </c>
      <c r="P3266" s="112">
        <f>+'Terminated loans'!T2456</f>
        <v>0.05</v>
      </c>
      <c r="Q3266" s="536">
        <f t="shared" si="1524"/>
        <v>8.5000000000000006E-2</v>
      </c>
      <c r="R3266" s="222">
        <f t="shared" si="1512"/>
        <v>68482.078866198732</v>
      </c>
      <c r="S3266" s="36">
        <f t="shared" si="1513"/>
        <v>202569.74669087303</v>
      </c>
      <c r="T3266" s="36">
        <f t="shared" si="1514"/>
        <v>1176.2533091269725</v>
      </c>
      <c r="U3266" s="36">
        <f t="shared" si="1515"/>
        <v>2876.4899077224836</v>
      </c>
      <c r="V3266" s="36">
        <f t="shared" si="1516"/>
        <v>1700.2365985962097</v>
      </c>
      <c r="W3266" s="37">
        <f t="shared" si="1517"/>
        <v>1176.253309126274</v>
      </c>
      <c r="X3266" s="36">
        <f t="shared" si="1518"/>
        <v>1176.2533091269725</v>
      </c>
      <c r="Y3266" s="276">
        <f t="shared" si="1519"/>
        <v>1176.253309126274</v>
      </c>
      <c r="Z3266" s="36">
        <f t="shared" si="1520"/>
        <v>2876.4899077224836</v>
      </c>
      <c r="AA3266" s="36">
        <f t="shared" si="1521"/>
        <v>1700.2365985962097</v>
      </c>
      <c r="AB3266" s="38">
        <f t="shared" si="1506"/>
        <v>-6.9849193096160889E-10</v>
      </c>
      <c r="AD3266" s="142">
        <f t="shared" si="1522"/>
        <v>3</v>
      </c>
      <c r="AH3266" s="107"/>
    </row>
    <row r="3267" spans="1:34">
      <c r="A3267" s="533"/>
      <c r="C3267" s="67" t="str">
        <f>'Terminated loans'!F2457</f>
        <v>E</v>
      </c>
      <c r="D3267" s="109">
        <f>'Terminated loans'!H2457</f>
        <v>143988481</v>
      </c>
      <c r="E3267" s="109">
        <f>'Terminated loans'!I2457</f>
        <v>98</v>
      </c>
      <c r="F3267" s="109" t="str">
        <f>'Terminated loans'!J2457</f>
        <v>SEWOCK M</v>
      </c>
      <c r="G3267" s="547" t="str">
        <f t="shared" si="1523"/>
        <v>I2</v>
      </c>
      <c r="H3267" s="111">
        <f>'Terminated loans'!L2457</f>
        <v>43024</v>
      </c>
      <c r="I3267" s="111">
        <f>IF(B3267="VELS",'Terminated loans'!M2457,'Terminated loans'!B2457)</f>
        <v>43069</v>
      </c>
      <c r="J3267" s="34">
        <f t="shared" si="1510"/>
        <v>1</v>
      </c>
      <c r="K3267" s="34">
        <f t="shared" si="1507"/>
        <v>38</v>
      </c>
      <c r="L3267" s="34">
        <f t="shared" si="1508"/>
        <v>1</v>
      </c>
      <c r="M3267" s="34">
        <f t="shared" si="1509"/>
        <v>1</v>
      </c>
      <c r="N3267" s="52">
        <f t="shared" si="1511"/>
        <v>1</v>
      </c>
      <c r="O3267" s="352">
        <f>+'Terminated loans'!S2457</f>
        <v>155265</v>
      </c>
      <c r="P3267" s="112">
        <f>+'Terminated loans'!T2457</f>
        <v>0.05</v>
      </c>
      <c r="Q3267" s="536">
        <f t="shared" si="1524"/>
        <v>0.08</v>
      </c>
      <c r="R3267" s="222">
        <f t="shared" si="1512"/>
        <v>155911.93750000003</v>
      </c>
      <c r="S3267" s="36">
        <f t="shared" si="1513"/>
        <v>154879.40811258124</v>
      </c>
      <c r="T3267" s="36">
        <f t="shared" si="1514"/>
        <v>385.59188741876278</v>
      </c>
      <c r="U3267" s="36">
        <f t="shared" si="1515"/>
        <v>1032.5293874172494</v>
      </c>
      <c r="V3267" s="36">
        <f t="shared" si="1516"/>
        <v>646.9375000000291</v>
      </c>
      <c r="W3267" s="37">
        <f t="shared" si="1517"/>
        <v>385.59188741722028</v>
      </c>
      <c r="X3267" s="36">
        <f t="shared" si="1518"/>
        <v>385.59188741876278</v>
      </c>
      <c r="Y3267" s="276">
        <f t="shared" si="1519"/>
        <v>385.59188741722028</v>
      </c>
      <c r="Z3267" s="36">
        <f t="shared" si="1520"/>
        <v>1032.5293874172494</v>
      </c>
      <c r="AA3267" s="36">
        <f t="shared" si="1521"/>
        <v>646.9375000000291</v>
      </c>
      <c r="AB3267" s="38">
        <f t="shared" si="1506"/>
        <v>-1.5425030142068863E-9</v>
      </c>
      <c r="AD3267" s="142">
        <f t="shared" si="1522"/>
        <v>1</v>
      </c>
      <c r="AH3267" s="107"/>
    </row>
    <row r="3268" spans="1:34">
      <c r="A3268" s="533"/>
      <c r="C3268" s="67" t="str">
        <f>'Terminated loans'!F2458</f>
        <v>E</v>
      </c>
      <c r="D3268" s="109">
        <f>'Terminated loans'!H2458</f>
        <v>143025683</v>
      </c>
      <c r="E3268" s="109">
        <f>'Terminated loans'!I2458</f>
        <v>99</v>
      </c>
      <c r="F3268" s="109" t="str">
        <f>'Terminated loans'!J2458</f>
        <v>VEERAPEN CHETTY K(SL1615)</v>
      </c>
      <c r="G3268" s="547" t="str">
        <f t="shared" si="1523"/>
        <v>A1</v>
      </c>
      <c r="H3268" s="111">
        <f>'Terminated loans'!L2458</f>
        <v>40037</v>
      </c>
      <c r="I3268" s="111">
        <f>IF(B3268="VELS",'Terminated loans'!M2458,'Terminated loans'!B2458)</f>
        <v>43100</v>
      </c>
      <c r="J3268" s="34">
        <f t="shared" ref="J3268:J3284" si="1525">ROUND((I3268-H3268)/365*12,0)</f>
        <v>101</v>
      </c>
      <c r="K3268" s="34">
        <f t="shared" si="1507"/>
        <v>136</v>
      </c>
      <c r="L3268" s="34">
        <f t="shared" si="1508"/>
        <v>101</v>
      </c>
      <c r="M3268" s="34">
        <f t="shared" si="1509"/>
        <v>101</v>
      </c>
      <c r="N3268" s="52">
        <f t="shared" si="1511"/>
        <v>101</v>
      </c>
      <c r="O3268" s="352">
        <f>+'Terminated loans'!S2458</f>
        <v>1707201</v>
      </c>
      <c r="P3268" s="112">
        <f>+'Terminated loans'!T2458</f>
        <v>0.03</v>
      </c>
      <c r="Q3268" s="536">
        <f t="shared" si="1524"/>
        <v>8.6499999999999994E-2</v>
      </c>
      <c r="R3268" s="222">
        <f t="shared" ref="R3268:R3284" si="1526">PMT(P3268/12,L3268,-O3268,0,0)</f>
        <v>19147.70026838069</v>
      </c>
      <c r="S3268" s="36">
        <f t="shared" ref="S3268:S3284" si="1527">(-PV(Q3268/12,L3268,R3268,0,0))</f>
        <v>1370356.6488289749</v>
      </c>
      <c r="T3268" s="36">
        <f t="shared" ref="T3268:T3284" si="1528">O3268-S3268</f>
        <v>336844.35117102508</v>
      </c>
      <c r="U3268" s="36">
        <f t="shared" ref="U3268:U3284" si="1529">-IF(OR(Q3268="",Q3268=0),0,(CUMIPMT(Q3268/12,L3268,S3268,1,M3268,0)))</f>
        <v>563561.0782774603</v>
      </c>
      <c r="V3268" s="36">
        <f t="shared" ref="V3268:V3284" si="1530">-IF(OR(P3268="",P3268=0),0,(CUMIPMT(P3268/12,L3268,O3268,1,M3268,0)))</f>
        <v>226716.72710644966</v>
      </c>
      <c r="W3268" s="37">
        <f t="shared" ref="W3268:W3284" si="1531">IF(ISERROR(U3268-V3268),0,U3268-V3268)</f>
        <v>336844.35117101064</v>
      </c>
      <c r="X3268" s="36">
        <f t="shared" ref="X3268:X3284" si="1532">IF(C3268="O",T3268/AD3268*N3268,T3268)</f>
        <v>336844.35117102508</v>
      </c>
      <c r="Y3268" s="276">
        <f t="shared" ref="Y3268:Y3284" si="1533">W3268</f>
        <v>336844.35117101064</v>
      </c>
      <c r="Z3268" s="36">
        <f t="shared" ref="Z3268:Z3284" si="1534">-IF(OR(Q3268="",Q3268=0),0,(CUMIPMT(Q3268/12,L3268,S3268,1,L3268,0)))</f>
        <v>563561.0782774603</v>
      </c>
      <c r="AA3268" s="36">
        <f t="shared" ref="AA3268:AA3284" si="1535">-IF(OR(P3268="",P3268=0),0,(CUMIPMT(P3268/12,L3268,O3268,1,L3268,0)))</f>
        <v>226716.72710644966</v>
      </c>
      <c r="AB3268" s="38">
        <f t="shared" si="1506"/>
        <v>-1.4435499906539917E-8</v>
      </c>
      <c r="AD3268" s="142">
        <f t="shared" ref="AD3268:AD3284" si="1536">IF(L3268&gt;$J$2,$J$2,L3268)</f>
        <v>101</v>
      </c>
      <c r="AH3268" s="107"/>
    </row>
    <row r="3269" spans="1:34">
      <c r="A3269" s="533"/>
      <c r="C3269" s="67" t="str">
        <f>'Terminated loans'!F2459</f>
        <v>E</v>
      </c>
      <c r="D3269" s="109">
        <f>'Terminated loans'!H2459</f>
        <v>143138291</v>
      </c>
      <c r="E3269" s="109">
        <f>'Terminated loans'!I2459</f>
        <v>99</v>
      </c>
      <c r="F3269" s="109" t="str">
        <f>'Terminated loans'!J2459</f>
        <v>VEERAPEN CHETTY K(SL2413)</v>
      </c>
      <c r="G3269" s="547" t="str">
        <f t="shared" si="1523"/>
        <v>C1</v>
      </c>
      <c r="H3269" s="111">
        <f>'Terminated loans'!L2459</f>
        <v>40648</v>
      </c>
      <c r="I3269" s="111">
        <f>IF(B3269="VELS",'Terminated loans'!M2459,'Terminated loans'!B2459)</f>
        <v>43100</v>
      </c>
      <c r="J3269" s="34">
        <f t="shared" si="1525"/>
        <v>81</v>
      </c>
      <c r="K3269" s="34">
        <f t="shared" si="1507"/>
        <v>116</v>
      </c>
      <c r="L3269" s="34">
        <f t="shared" si="1508"/>
        <v>81</v>
      </c>
      <c r="M3269" s="34">
        <f t="shared" si="1509"/>
        <v>81</v>
      </c>
      <c r="N3269" s="52">
        <f t="shared" si="1511"/>
        <v>81</v>
      </c>
      <c r="O3269" s="352">
        <f>+'Terminated loans'!S2459</f>
        <v>2400173</v>
      </c>
      <c r="P3269" s="112">
        <f>+'Terminated loans'!T2459</f>
        <v>0.03</v>
      </c>
      <c r="Q3269" s="536">
        <f t="shared" si="1524"/>
        <v>8.1500000000000003E-2</v>
      </c>
      <c r="R3269" s="222">
        <f t="shared" si="1526"/>
        <v>32770.068035109274</v>
      </c>
      <c r="S3269" s="36">
        <f t="shared" si="1527"/>
        <v>2036401.0721727458</v>
      </c>
      <c r="T3269" s="36">
        <f t="shared" si="1528"/>
        <v>363771.92782725417</v>
      </c>
      <c r="U3269" s="36">
        <f t="shared" si="1529"/>
        <v>617974.43867113837</v>
      </c>
      <c r="V3269" s="36">
        <f t="shared" si="1530"/>
        <v>254202.51084385067</v>
      </c>
      <c r="W3269" s="37">
        <f t="shared" si="1531"/>
        <v>363771.9278272877</v>
      </c>
      <c r="X3269" s="36">
        <f t="shared" si="1532"/>
        <v>363771.92782725417</v>
      </c>
      <c r="Y3269" s="276">
        <f t="shared" si="1533"/>
        <v>363771.9278272877</v>
      </c>
      <c r="Z3269" s="36">
        <f t="shared" si="1534"/>
        <v>617974.43867113837</v>
      </c>
      <c r="AA3269" s="36">
        <f t="shared" si="1535"/>
        <v>254202.51084385067</v>
      </c>
      <c r="AB3269" s="38">
        <f t="shared" si="1506"/>
        <v>3.3527612686157227E-8</v>
      </c>
      <c r="AD3269" s="142">
        <f t="shared" si="1536"/>
        <v>81</v>
      </c>
      <c r="AH3269" s="107"/>
    </row>
    <row r="3270" spans="1:34">
      <c r="A3270" s="533"/>
      <c r="C3270" s="67" t="str">
        <f>'Terminated loans'!F2460</f>
        <v>E</v>
      </c>
      <c r="D3270" s="109">
        <f>'Terminated loans'!H2460</f>
        <v>143933644</v>
      </c>
      <c r="E3270" s="109">
        <f>'Terminated loans'!I2460</f>
        <v>99</v>
      </c>
      <c r="F3270" s="109" t="str">
        <f>'Terminated loans'!J2460</f>
        <v>SEWGOBIN D K (SL2795)</v>
      </c>
      <c r="G3270" s="547" t="str">
        <f t="shared" si="1523"/>
        <v>D1</v>
      </c>
      <c r="H3270" s="111">
        <f>'Terminated loans'!L2460</f>
        <v>41149</v>
      </c>
      <c r="I3270" s="111">
        <f>IF(B3270="VELS",'Terminated loans'!M2460,'Terminated loans'!B2460)</f>
        <v>43100</v>
      </c>
      <c r="J3270" s="34">
        <f t="shared" si="1525"/>
        <v>64</v>
      </c>
      <c r="K3270" s="34">
        <f t="shared" si="1507"/>
        <v>99</v>
      </c>
      <c r="L3270" s="34">
        <f t="shared" si="1508"/>
        <v>64</v>
      </c>
      <c r="M3270" s="34">
        <f t="shared" si="1509"/>
        <v>64</v>
      </c>
      <c r="N3270" s="52">
        <f t="shared" si="1511"/>
        <v>64</v>
      </c>
      <c r="O3270" s="352">
        <f>+'Terminated loans'!S2460</f>
        <v>5923848</v>
      </c>
      <c r="P3270" s="112">
        <f>+'Terminated loans'!T2460</f>
        <v>0.03</v>
      </c>
      <c r="Q3270" s="536">
        <f t="shared" si="1524"/>
        <v>7.6499999999999999E-2</v>
      </c>
      <c r="R3270" s="222">
        <f t="shared" si="1526"/>
        <v>100277.71830736259</v>
      </c>
      <c r="S3270" s="36">
        <f t="shared" si="1527"/>
        <v>5256273.5392103884</v>
      </c>
      <c r="T3270" s="36">
        <f t="shared" si="1528"/>
        <v>667574.46078961156</v>
      </c>
      <c r="U3270" s="36">
        <f t="shared" si="1529"/>
        <v>1161500.4324608399</v>
      </c>
      <c r="V3270" s="36">
        <f t="shared" si="1530"/>
        <v>493925.97167120501</v>
      </c>
      <c r="W3270" s="37">
        <f t="shared" si="1531"/>
        <v>667574.46078963485</v>
      </c>
      <c r="X3270" s="36">
        <f t="shared" si="1532"/>
        <v>667574.46078961156</v>
      </c>
      <c r="Y3270" s="276">
        <f t="shared" si="1533"/>
        <v>667574.46078963485</v>
      </c>
      <c r="Z3270" s="36">
        <f t="shared" si="1534"/>
        <v>1161500.4324608399</v>
      </c>
      <c r="AA3270" s="36">
        <f t="shared" si="1535"/>
        <v>493925.97167120501</v>
      </c>
      <c r="AB3270" s="38">
        <f t="shared" si="1506"/>
        <v>2.3283064365386963E-8</v>
      </c>
      <c r="AD3270" s="142">
        <f t="shared" si="1536"/>
        <v>64</v>
      </c>
      <c r="AH3270" s="107"/>
    </row>
    <row r="3271" spans="1:34">
      <c r="A3271" s="533"/>
      <c r="C3271" s="67" t="str">
        <f>'Terminated loans'!F2461</f>
        <v>E</v>
      </c>
      <c r="D3271" s="109">
        <f>'Terminated loans'!H2461</f>
        <v>143981487</v>
      </c>
      <c r="E3271" s="109">
        <f>'Terminated loans'!I2461</f>
        <v>98</v>
      </c>
      <c r="F3271" s="109" t="str">
        <f>'Terminated loans'!J2461</f>
        <v>RAMROOP P K</v>
      </c>
      <c r="G3271" s="547" t="str">
        <f t="shared" si="1523"/>
        <v>E2</v>
      </c>
      <c r="H3271" s="111">
        <f>'Terminated loans'!L2461</f>
        <v>41516</v>
      </c>
      <c r="I3271" s="111">
        <f>IF(B3271="VELS",'Terminated loans'!M2461,'Terminated loans'!B2461)</f>
        <v>43100</v>
      </c>
      <c r="J3271" s="34">
        <f t="shared" si="1525"/>
        <v>52</v>
      </c>
      <c r="K3271" s="34">
        <f t="shared" si="1507"/>
        <v>87</v>
      </c>
      <c r="L3271" s="34">
        <f t="shared" si="1508"/>
        <v>52</v>
      </c>
      <c r="M3271" s="34">
        <f t="shared" si="1509"/>
        <v>52</v>
      </c>
      <c r="N3271" s="52">
        <f t="shared" si="1511"/>
        <v>52</v>
      </c>
      <c r="O3271" s="352">
        <f>+'Terminated loans'!S2461</f>
        <v>243886</v>
      </c>
      <c r="P3271" s="112">
        <f>+'Terminated loans'!T2461</f>
        <v>0.05</v>
      </c>
      <c r="Q3271" s="536">
        <f t="shared" si="1524"/>
        <v>9.1499999999999998E-2</v>
      </c>
      <c r="R3271" s="222">
        <f t="shared" si="1526"/>
        <v>5226.2710560496744</v>
      </c>
      <c r="S3271" s="36">
        <f t="shared" si="1527"/>
        <v>223661.95768239439</v>
      </c>
      <c r="T3271" s="36">
        <f t="shared" si="1528"/>
        <v>20224.042317605607</v>
      </c>
      <c r="U3271" s="36">
        <f t="shared" si="1529"/>
        <v>48104.137232188717</v>
      </c>
      <c r="V3271" s="36">
        <f t="shared" si="1530"/>
        <v>27880.094914583082</v>
      </c>
      <c r="W3271" s="37">
        <f t="shared" si="1531"/>
        <v>20224.042317605636</v>
      </c>
      <c r="X3271" s="36">
        <f t="shared" si="1532"/>
        <v>20224.042317605607</v>
      </c>
      <c r="Y3271" s="276">
        <f t="shared" si="1533"/>
        <v>20224.042317605636</v>
      </c>
      <c r="Z3271" s="36">
        <f t="shared" si="1534"/>
        <v>48104.137232188717</v>
      </c>
      <c r="AA3271" s="36">
        <f t="shared" si="1535"/>
        <v>27880.094914583082</v>
      </c>
      <c r="AB3271" s="38">
        <f t="shared" si="1506"/>
        <v>2.9103830456733704E-11</v>
      </c>
      <c r="AD3271" s="142">
        <f t="shared" si="1536"/>
        <v>52</v>
      </c>
      <c r="AH3271" s="107"/>
    </row>
    <row r="3272" spans="1:34">
      <c r="A3272" s="533"/>
      <c r="C3272" s="67" t="str">
        <f>'Terminated loans'!F2462</f>
        <v>E</v>
      </c>
      <c r="D3272" s="109">
        <f>'Terminated loans'!H2462</f>
        <v>143982408</v>
      </c>
      <c r="E3272" s="109">
        <f>'Terminated loans'!I2462</f>
        <v>97</v>
      </c>
      <c r="F3272" s="109" t="str">
        <f>'Terminated loans'!J2462</f>
        <v>COURTAUD J E</v>
      </c>
      <c r="G3272" s="547" t="str">
        <f t="shared" si="1523"/>
        <v>E2</v>
      </c>
      <c r="H3272" s="111">
        <f>'Terminated loans'!L2462</f>
        <v>41660</v>
      </c>
      <c r="I3272" s="111">
        <f>IF(B3272="VELS",'Terminated loans'!M2462,'Terminated loans'!B2462)</f>
        <v>43100</v>
      </c>
      <c r="J3272" s="34">
        <f t="shared" si="1525"/>
        <v>47</v>
      </c>
      <c r="K3272" s="34">
        <f t="shared" si="1507"/>
        <v>82</v>
      </c>
      <c r="L3272" s="34">
        <f t="shared" si="1508"/>
        <v>47</v>
      </c>
      <c r="M3272" s="34">
        <f t="shared" si="1509"/>
        <v>47</v>
      </c>
      <c r="N3272" s="52">
        <f t="shared" si="1511"/>
        <v>47</v>
      </c>
      <c r="O3272" s="352">
        <f>+'Terminated loans'!S2462</f>
        <v>21655</v>
      </c>
      <c r="P3272" s="112">
        <f>+'Terminated loans'!T2462</f>
        <v>0</v>
      </c>
      <c r="Q3272" s="536">
        <f t="shared" si="1524"/>
        <v>9.1499999999999998E-2</v>
      </c>
      <c r="R3272" s="222">
        <f t="shared" si="1526"/>
        <v>460.74468085106383</v>
      </c>
      <c r="S3272" s="36">
        <f t="shared" si="1527"/>
        <v>18142.066198515498</v>
      </c>
      <c r="T3272" s="36">
        <f t="shared" si="1528"/>
        <v>3512.9338014845016</v>
      </c>
      <c r="U3272" s="36">
        <f t="shared" si="1529"/>
        <v>3512.933801484498</v>
      </c>
      <c r="V3272" s="36">
        <f t="shared" si="1530"/>
        <v>0</v>
      </c>
      <c r="W3272" s="37">
        <f t="shared" si="1531"/>
        <v>3512.933801484498</v>
      </c>
      <c r="X3272" s="36">
        <f t="shared" si="1532"/>
        <v>3512.9338014845016</v>
      </c>
      <c r="Y3272" s="276">
        <f t="shared" si="1533"/>
        <v>3512.933801484498</v>
      </c>
      <c r="Z3272" s="36">
        <f t="shared" si="1534"/>
        <v>3512.933801484498</v>
      </c>
      <c r="AA3272" s="36">
        <f t="shared" si="1535"/>
        <v>0</v>
      </c>
      <c r="AB3272" s="38">
        <f t="shared" si="1506"/>
        <v>-3.637978807091713E-12</v>
      </c>
      <c r="AD3272" s="142">
        <f t="shared" si="1536"/>
        <v>47</v>
      </c>
      <c r="AH3272" s="107"/>
    </row>
    <row r="3273" spans="1:34">
      <c r="A3273" s="533"/>
      <c r="C3273" s="67" t="str">
        <f>'Terminated loans'!F2463</f>
        <v>E</v>
      </c>
      <c r="D3273" s="109">
        <f>'Terminated loans'!H2463</f>
        <v>143983307</v>
      </c>
      <c r="E3273" s="109">
        <f>'Terminated loans'!I2463</f>
        <v>98</v>
      </c>
      <c r="F3273" s="109" t="str">
        <f>'Terminated loans'!J2463</f>
        <v>PHILOGENE P A</v>
      </c>
      <c r="G3273" s="547" t="str">
        <f t="shared" si="1523"/>
        <v>E2</v>
      </c>
      <c r="H3273" s="111">
        <f>'Terminated loans'!L2463</f>
        <v>41646</v>
      </c>
      <c r="I3273" s="111">
        <f>IF(B3273="VELS",'Terminated loans'!M2463,'Terminated loans'!B2463)</f>
        <v>43100</v>
      </c>
      <c r="J3273" s="34">
        <f t="shared" si="1525"/>
        <v>48</v>
      </c>
      <c r="K3273" s="34">
        <f t="shared" si="1507"/>
        <v>83</v>
      </c>
      <c r="L3273" s="34">
        <f t="shared" si="1508"/>
        <v>48</v>
      </c>
      <c r="M3273" s="34">
        <f t="shared" si="1509"/>
        <v>48</v>
      </c>
      <c r="N3273" s="52">
        <f t="shared" si="1511"/>
        <v>48</v>
      </c>
      <c r="O3273" s="352">
        <f>+'Terminated loans'!S2463</f>
        <v>100139</v>
      </c>
      <c r="P3273" s="112">
        <f>+'Terminated loans'!T2463</f>
        <v>0.05</v>
      </c>
      <c r="Q3273" s="536">
        <f t="shared" si="1524"/>
        <v>9.1499999999999998E-2</v>
      </c>
      <c r="R3273" s="222">
        <f t="shared" si="1526"/>
        <v>2306.1304288709716</v>
      </c>
      <c r="S3273" s="36">
        <f t="shared" si="1527"/>
        <v>92406.638672555055</v>
      </c>
      <c r="T3273" s="36">
        <f t="shared" si="1528"/>
        <v>7732.3613274449453</v>
      </c>
      <c r="U3273" s="36">
        <f t="shared" si="1529"/>
        <v>18287.621913251598</v>
      </c>
      <c r="V3273" s="36">
        <f t="shared" si="1530"/>
        <v>10555.260585806653</v>
      </c>
      <c r="W3273" s="37">
        <f t="shared" si="1531"/>
        <v>7732.3613274449453</v>
      </c>
      <c r="X3273" s="36">
        <f t="shared" si="1532"/>
        <v>7732.3613274449453</v>
      </c>
      <c r="Y3273" s="276">
        <f t="shared" si="1533"/>
        <v>7732.3613274449453</v>
      </c>
      <c r="Z3273" s="36">
        <f t="shared" si="1534"/>
        <v>18287.621913251598</v>
      </c>
      <c r="AA3273" s="36">
        <f t="shared" si="1535"/>
        <v>10555.260585806653</v>
      </c>
      <c r="AB3273" s="38">
        <f t="shared" si="1506"/>
        <v>0</v>
      </c>
      <c r="AD3273" s="142">
        <f t="shared" si="1536"/>
        <v>48</v>
      </c>
      <c r="AH3273" s="107"/>
    </row>
    <row r="3274" spans="1:34">
      <c r="A3274" s="533"/>
      <c r="C3274" s="67" t="str">
        <f>'Terminated loans'!F2464</f>
        <v>E</v>
      </c>
      <c r="D3274" s="109">
        <f>'Terminated loans'!H2464</f>
        <v>143983536</v>
      </c>
      <c r="E3274" s="109">
        <f>'Terminated loans'!I2464</f>
        <v>97</v>
      </c>
      <c r="F3274" s="109" t="str">
        <f>'Terminated loans'!J2464</f>
        <v>COURTAUD J E</v>
      </c>
      <c r="G3274" s="547" t="str">
        <f t="shared" si="1523"/>
        <v>E2</v>
      </c>
      <c r="H3274" s="111">
        <f>'Terminated loans'!L2464</f>
        <v>42033</v>
      </c>
      <c r="I3274" s="111">
        <f>IF(B3274="VELS",'Terminated loans'!M2464,'Terminated loans'!B2464)</f>
        <v>43100</v>
      </c>
      <c r="J3274" s="34">
        <f t="shared" si="1525"/>
        <v>35</v>
      </c>
      <c r="K3274" s="34">
        <f t="shared" si="1507"/>
        <v>70</v>
      </c>
      <c r="L3274" s="34">
        <f t="shared" si="1508"/>
        <v>35</v>
      </c>
      <c r="M3274" s="34">
        <f t="shared" si="1509"/>
        <v>35</v>
      </c>
      <c r="N3274" s="52">
        <f t="shared" si="1511"/>
        <v>35</v>
      </c>
      <c r="O3274" s="352">
        <f>+'Terminated loans'!S2464</f>
        <v>21891</v>
      </c>
      <c r="P3274" s="112">
        <f>+'Terminated loans'!T2464</f>
        <v>0</v>
      </c>
      <c r="Q3274" s="536">
        <f t="shared" si="1524"/>
        <v>9.1499999999999998E-2</v>
      </c>
      <c r="R3274" s="222">
        <f t="shared" si="1526"/>
        <v>625.45714285714291</v>
      </c>
      <c r="S3274" s="36">
        <f t="shared" si="1527"/>
        <v>19149.702894116162</v>
      </c>
      <c r="T3274" s="36">
        <f t="shared" si="1528"/>
        <v>2741.2971058838375</v>
      </c>
      <c r="U3274" s="36">
        <f t="shared" si="1529"/>
        <v>2741.297105883823</v>
      </c>
      <c r="V3274" s="36">
        <f t="shared" si="1530"/>
        <v>0</v>
      </c>
      <c r="W3274" s="37">
        <f t="shared" si="1531"/>
        <v>2741.297105883823</v>
      </c>
      <c r="X3274" s="36">
        <f t="shared" si="1532"/>
        <v>2741.2971058838375</v>
      </c>
      <c r="Y3274" s="276">
        <f t="shared" si="1533"/>
        <v>2741.297105883823</v>
      </c>
      <c r="Z3274" s="36">
        <f t="shared" si="1534"/>
        <v>2741.297105883823</v>
      </c>
      <c r="AA3274" s="36">
        <f t="shared" si="1535"/>
        <v>0</v>
      </c>
      <c r="AB3274" s="38">
        <f t="shared" si="1506"/>
        <v>-1.4551915228366852E-11</v>
      </c>
      <c r="AD3274" s="142">
        <f t="shared" si="1536"/>
        <v>35</v>
      </c>
      <c r="AH3274" s="107"/>
    </row>
    <row r="3275" spans="1:34">
      <c r="A3275" s="533"/>
      <c r="C3275" s="67" t="str">
        <f>'Terminated loans'!F2465</f>
        <v>E</v>
      </c>
      <c r="D3275" s="109">
        <f>'Terminated loans'!H2465</f>
        <v>143983692</v>
      </c>
      <c r="E3275" s="109">
        <f>'Terminated loans'!I2465</f>
        <v>98</v>
      </c>
      <c r="F3275" s="109" t="str">
        <f>'Terminated loans'!J2465</f>
        <v>CEFFUE M P V</v>
      </c>
      <c r="G3275" s="547" t="str">
        <f t="shared" si="1523"/>
        <v>E2</v>
      </c>
      <c r="H3275" s="111">
        <f>'Terminated loans'!L2465</f>
        <v>41759</v>
      </c>
      <c r="I3275" s="111">
        <f>IF(B3275="VELS",'Terminated loans'!M2465,'Terminated loans'!B2465)</f>
        <v>43100</v>
      </c>
      <c r="J3275" s="34">
        <f t="shared" si="1525"/>
        <v>44</v>
      </c>
      <c r="K3275" s="34">
        <f t="shared" si="1507"/>
        <v>79</v>
      </c>
      <c r="L3275" s="34">
        <f t="shared" si="1508"/>
        <v>44</v>
      </c>
      <c r="M3275" s="34">
        <f t="shared" si="1509"/>
        <v>44</v>
      </c>
      <c r="N3275" s="52">
        <f t="shared" si="1511"/>
        <v>44</v>
      </c>
      <c r="O3275" s="352">
        <f>+'Terminated loans'!S2465</f>
        <v>279491</v>
      </c>
      <c r="P3275" s="112">
        <f>+'Terminated loans'!T2465</f>
        <v>0.05</v>
      </c>
      <c r="Q3275" s="536">
        <f t="shared" si="1524"/>
        <v>9.1499999999999998E-2</v>
      </c>
      <c r="R3275" s="222">
        <f t="shared" si="1526"/>
        <v>6965.3102154007584</v>
      </c>
      <c r="S3275" s="36">
        <f t="shared" si="1527"/>
        <v>259528.83742047232</v>
      </c>
      <c r="T3275" s="36">
        <f t="shared" si="1528"/>
        <v>19962.162579527678</v>
      </c>
      <c r="U3275" s="36">
        <f t="shared" si="1529"/>
        <v>46944.812057161151</v>
      </c>
      <c r="V3275" s="36">
        <f t="shared" si="1530"/>
        <v>26982.649477633357</v>
      </c>
      <c r="W3275" s="37">
        <f t="shared" si="1531"/>
        <v>19962.162579527794</v>
      </c>
      <c r="X3275" s="36">
        <f t="shared" si="1532"/>
        <v>19962.162579527678</v>
      </c>
      <c r="Y3275" s="276">
        <f t="shared" si="1533"/>
        <v>19962.162579527794</v>
      </c>
      <c r="Z3275" s="36">
        <f t="shared" si="1534"/>
        <v>46944.812057161151</v>
      </c>
      <c r="AA3275" s="36">
        <f t="shared" si="1535"/>
        <v>26982.649477633357</v>
      </c>
      <c r="AB3275" s="38">
        <f t="shared" si="1506"/>
        <v>1.1641532182693481E-10</v>
      </c>
      <c r="AD3275" s="142">
        <f t="shared" si="1536"/>
        <v>44</v>
      </c>
      <c r="AH3275" s="107"/>
    </row>
    <row r="3276" spans="1:34">
      <c r="A3276" s="533"/>
      <c r="C3276" s="67" t="str">
        <f>'Terminated loans'!F2466</f>
        <v>E</v>
      </c>
      <c r="D3276" s="109">
        <f>'Terminated loans'!H2466</f>
        <v>143984028</v>
      </c>
      <c r="E3276" s="109">
        <f>'Terminated loans'!I2466</f>
        <v>98</v>
      </c>
      <c r="F3276" s="109" t="str">
        <f>'Terminated loans'!J2466</f>
        <v>RAHEEMEEA M A</v>
      </c>
      <c r="G3276" s="547" t="str">
        <f t="shared" si="1523"/>
        <v>E2</v>
      </c>
      <c r="H3276" s="111">
        <f>'Terminated loans'!L2466</f>
        <v>41821</v>
      </c>
      <c r="I3276" s="111">
        <f>IF(B3276="VELS",'Terminated loans'!M2466,'Terminated loans'!B2466)</f>
        <v>43100</v>
      </c>
      <c r="J3276" s="34">
        <f t="shared" si="1525"/>
        <v>42</v>
      </c>
      <c r="K3276" s="34">
        <f t="shared" si="1507"/>
        <v>77</v>
      </c>
      <c r="L3276" s="34">
        <f t="shared" si="1508"/>
        <v>42</v>
      </c>
      <c r="M3276" s="34">
        <f t="shared" si="1509"/>
        <v>42</v>
      </c>
      <c r="N3276" s="52">
        <f t="shared" si="1511"/>
        <v>42</v>
      </c>
      <c r="O3276" s="352">
        <f>+'Terminated loans'!S2466</f>
        <v>500346</v>
      </c>
      <c r="P3276" s="112">
        <f>+'Terminated loans'!T2466</f>
        <v>0.05</v>
      </c>
      <c r="Q3276" s="536">
        <f t="shared" si="1524"/>
        <v>9.1499999999999998E-2</v>
      </c>
      <c r="R3276" s="222">
        <f t="shared" si="1526"/>
        <v>13010.513444723159</v>
      </c>
      <c r="S3276" s="36">
        <f t="shared" si="1527"/>
        <v>466075.06760231144</v>
      </c>
      <c r="T3276" s="36">
        <f t="shared" si="1528"/>
        <v>34270.932397688564</v>
      </c>
      <c r="U3276" s="36">
        <f t="shared" si="1529"/>
        <v>80366.497076061612</v>
      </c>
      <c r="V3276" s="36">
        <f t="shared" si="1530"/>
        <v>46095.564678372699</v>
      </c>
      <c r="W3276" s="37">
        <f t="shared" si="1531"/>
        <v>34270.932397688914</v>
      </c>
      <c r="X3276" s="36">
        <f t="shared" si="1532"/>
        <v>34270.932397688564</v>
      </c>
      <c r="Y3276" s="276">
        <f t="shared" si="1533"/>
        <v>34270.932397688914</v>
      </c>
      <c r="Z3276" s="36">
        <f t="shared" si="1534"/>
        <v>80366.497076061612</v>
      </c>
      <c r="AA3276" s="36">
        <f t="shared" si="1535"/>
        <v>46095.564678372699</v>
      </c>
      <c r="AB3276" s="38">
        <f t="shared" si="1506"/>
        <v>3.4924596548080444E-10</v>
      </c>
      <c r="AD3276" s="142">
        <f t="shared" si="1536"/>
        <v>42</v>
      </c>
      <c r="AH3276" s="107"/>
    </row>
    <row r="3277" spans="1:34">
      <c r="A3277" s="533"/>
      <c r="C3277" s="67" t="str">
        <f>'Terminated loans'!F2467</f>
        <v>E</v>
      </c>
      <c r="D3277" s="109">
        <f>'Terminated loans'!H2467</f>
        <v>143984222</v>
      </c>
      <c r="E3277" s="109">
        <f>'Terminated loans'!I2467</f>
        <v>97</v>
      </c>
      <c r="F3277" s="109" t="str">
        <f>'Terminated loans'!J2467</f>
        <v>COURTAUD J E</v>
      </c>
      <c r="G3277" s="547" t="str">
        <f t="shared" si="1523"/>
        <v>E2</v>
      </c>
      <c r="H3277" s="111">
        <f>'Terminated loans'!L2467</f>
        <v>41858</v>
      </c>
      <c r="I3277" s="111">
        <f>IF(B3277="VELS",'Terminated loans'!M2467,'Terminated loans'!B2467)</f>
        <v>43100</v>
      </c>
      <c r="J3277" s="34">
        <f t="shared" si="1525"/>
        <v>41</v>
      </c>
      <c r="K3277" s="34">
        <f t="shared" si="1507"/>
        <v>76</v>
      </c>
      <c r="L3277" s="34">
        <f t="shared" si="1508"/>
        <v>41</v>
      </c>
      <c r="M3277" s="34">
        <f t="shared" si="1509"/>
        <v>41</v>
      </c>
      <c r="N3277" s="52">
        <f t="shared" si="1511"/>
        <v>41</v>
      </c>
      <c r="O3277" s="352">
        <f>+'Terminated loans'!S2467</f>
        <v>40825</v>
      </c>
      <c r="P3277" s="112">
        <f>+'Terminated loans'!T2467</f>
        <v>0</v>
      </c>
      <c r="Q3277" s="536">
        <f t="shared" si="1524"/>
        <v>9.1499999999999998E-2</v>
      </c>
      <c r="R3277" s="222">
        <f t="shared" si="1526"/>
        <v>995.73170731707319</v>
      </c>
      <c r="S3277" s="36">
        <f t="shared" si="1527"/>
        <v>34946.306892826884</v>
      </c>
      <c r="T3277" s="36">
        <f t="shared" si="1528"/>
        <v>5878.693107173116</v>
      </c>
      <c r="U3277" s="36">
        <f t="shared" si="1529"/>
        <v>5878.6931071731233</v>
      </c>
      <c r="V3277" s="36">
        <f t="shared" si="1530"/>
        <v>0</v>
      </c>
      <c r="W3277" s="37">
        <f t="shared" si="1531"/>
        <v>5878.6931071731233</v>
      </c>
      <c r="X3277" s="36">
        <f t="shared" si="1532"/>
        <v>5878.693107173116</v>
      </c>
      <c r="Y3277" s="276">
        <f t="shared" si="1533"/>
        <v>5878.6931071731233</v>
      </c>
      <c r="Z3277" s="36">
        <f t="shared" si="1534"/>
        <v>5878.6931071731233</v>
      </c>
      <c r="AA3277" s="36">
        <f t="shared" si="1535"/>
        <v>0</v>
      </c>
      <c r="AB3277" s="38">
        <f t="shared" si="1506"/>
        <v>7.2759576141834259E-12</v>
      </c>
      <c r="AD3277" s="142">
        <f t="shared" si="1536"/>
        <v>41</v>
      </c>
      <c r="AH3277" s="107"/>
    </row>
    <row r="3278" spans="1:34">
      <c r="A3278" s="533"/>
      <c r="C3278" s="67" t="str">
        <f>'Terminated loans'!F2468</f>
        <v>E</v>
      </c>
      <c r="D3278" s="109">
        <f>'Terminated loans'!H2468</f>
        <v>143985687</v>
      </c>
      <c r="E3278" s="109">
        <f>'Terminated loans'!I2468</f>
        <v>97</v>
      </c>
      <c r="F3278" s="109" t="str">
        <f>'Terminated loans'!J2468</f>
        <v>PHILOGENE P A</v>
      </c>
      <c r="G3278" s="547" t="str">
        <f t="shared" si="1523"/>
        <v>E2</v>
      </c>
      <c r="H3278" s="111">
        <f>'Terminated loans'!L2468</f>
        <v>42256</v>
      </c>
      <c r="I3278" s="111">
        <f>IF(B3278="VELS",'Terminated loans'!M2468,'Terminated loans'!B2468)</f>
        <v>43100</v>
      </c>
      <c r="J3278" s="34">
        <f t="shared" si="1525"/>
        <v>28</v>
      </c>
      <c r="K3278" s="34">
        <f t="shared" si="1507"/>
        <v>63</v>
      </c>
      <c r="L3278" s="34">
        <f t="shared" si="1508"/>
        <v>28</v>
      </c>
      <c r="M3278" s="34">
        <f t="shared" si="1509"/>
        <v>28</v>
      </c>
      <c r="N3278" s="52">
        <f t="shared" si="1511"/>
        <v>28</v>
      </c>
      <c r="O3278" s="352">
        <f>+'Terminated loans'!S2468</f>
        <v>260000</v>
      </c>
      <c r="P3278" s="112">
        <f>+'Terminated loans'!T2468</f>
        <v>0</v>
      </c>
      <c r="Q3278" s="536">
        <f t="shared" si="1524"/>
        <v>9.1499999999999998E-2</v>
      </c>
      <c r="R3278" s="222">
        <f t="shared" si="1526"/>
        <v>9285.7142857142862</v>
      </c>
      <c r="S3278" s="36">
        <f t="shared" si="1527"/>
        <v>233322.18924540313</v>
      </c>
      <c r="T3278" s="36">
        <f t="shared" si="1528"/>
        <v>26677.810754596867</v>
      </c>
      <c r="U3278" s="36">
        <f t="shared" si="1529"/>
        <v>26677.810754597129</v>
      </c>
      <c r="V3278" s="36">
        <f t="shared" si="1530"/>
        <v>0</v>
      </c>
      <c r="W3278" s="37">
        <f t="shared" si="1531"/>
        <v>26677.810754597129</v>
      </c>
      <c r="X3278" s="36">
        <f t="shared" si="1532"/>
        <v>26677.810754596867</v>
      </c>
      <c r="Y3278" s="276">
        <f t="shared" si="1533"/>
        <v>26677.810754597129</v>
      </c>
      <c r="Z3278" s="36">
        <f t="shared" si="1534"/>
        <v>26677.810754597129</v>
      </c>
      <c r="AA3278" s="36">
        <f t="shared" si="1535"/>
        <v>0</v>
      </c>
      <c r="AB3278" s="38">
        <f t="shared" si="1506"/>
        <v>2.6193447411060333E-10</v>
      </c>
      <c r="AD3278" s="142">
        <f t="shared" si="1536"/>
        <v>28</v>
      </c>
      <c r="AH3278" s="107"/>
    </row>
    <row r="3279" spans="1:34">
      <c r="A3279" s="533"/>
      <c r="C3279" s="67" t="str">
        <f>'Terminated loans'!F2469</f>
        <v>E</v>
      </c>
      <c r="D3279" s="109">
        <f>'Terminated loans'!H2469</f>
        <v>143986012</v>
      </c>
      <c r="E3279" s="109">
        <f>'Terminated loans'!I2469</f>
        <v>98</v>
      </c>
      <c r="F3279" s="109" t="str">
        <f>'Terminated loans'!J2469</f>
        <v>BHEEPATHEE F K</v>
      </c>
      <c r="G3279" s="547" t="str">
        <f t="shared" si="1523"/>
        <v>E2</v>
      </c>
      <c r="H3279" s="111">
        <f>'Terminated loans'!L2469</f>
        <v>42300</v>
      </c>
      <c r="I3279" s="111">
        <f>IF(B3279="VELS",'Terminated loans'!M2469,'Terminated loans'!B2469)</f>
        <v>43100</v>
      </c>
      <c r="J3279" s="34">
        <f t="shared" si="1525"/>
        <v>26</v>
      </c>
      <c r="K3279" s="34">
        <f t="shared" si="1507"/>
        <v>61</v>
      </c>
      <c r="L3279" s="34">
        <f t="shared" si="1508"/>
        <v>26</v>
      </c>
      <c r="M3279" s="34">
        <f t="shared" si="1509"/>
        <v>26</v>
      </c>
      <c r="N3279" s="52">
        <f t="shared" si="1511"/>
        <v>26</v>
      </c>
      <c r="O3279" s="352">
        <f>+'Terminated loans'!S2469</f>
        <v>127147</v>
      </c>
      <c r="P3279" s="112">
        <f>+'Terminated loans'!T2469</f>
        <v>0.05</v>
      </c>
      <c r="Q3279" s="536">
        <f t="shared" si="1524"/>
        <v>9.1499999999999998E-2</v>
      </c>
      <c r="R3279" s="222">
        <f t="shared" si="1526"/>
        <v>5170.1116773870017</v>
      </c>
      <c r="S3279" s="36">
        <f t="shared" si="1527"/>
        <v>121518.44818916195</v>
      </c>
      <c r="T3279" s="36">
        <f t="shared" si="1528"/>
        <v>5628.5518108380493</v>
      </c>
      <c r="U3279" s="36">
        <f t="shared" si="1529"/>
        <v>12904.455422900137</v>
      </c>
      <c r="V3279" s="36">
        <f t="shared" si="1530"/>
        <v>7275.903612062044</v>
      </c>
      <c r="W3279" s="37">
        <f t="shared" si="1531"/>
        <v>5628.5518108380929</v>
      </c>
      <c r="X3279" s="36">
        <f t="shared" si="1532"/>
        <v>5628.5518108380493</v>
      </c>
      <c r="Y3279" s="276">
        <f t="shared" si="1533"/>
        <v>5628.5518108380929</v>
      </c>
      <c r="Z3279" s="36">
        <f t="shared" si="1534"/>
        <v>12904.455422900137</v>
      </c>
      <c r="AA3279" s="36">
        <f t="shared" si="1535"/>
        <v>7275.903612062044</v>
      </c>
      <c r="AB3279" s="38">
        <f t="shared" si="1506"/>
        <v>4.3655745685100555E-11</v>
      </c>
      <c r="AD3279" s="142">
        <f t="shared" si="1536"/>
        <v>26</v>
      </c>
      <c r="AH3279" s="107"/>
    </row>
    <row r="3280" spans="1:34">
      <c r="A3280" s="533"/>
      <c r="C3280" s="67" t="str">
        <f>'Terminated loans'!F2470</f>
        <v>E</v>
      </c>
      <c r="D3280" s="109">
        <f>'Terminated loans'!H2470</f>
        <v>143989798</v>
      </c>
      <c r="E3280" s="109">
        <f>'Terminated loans'!I2470</f>
        <v>99</v>
      </c>
      <c r="F3280" s="109" t="str">
        <f>'Terminated loans'!J2470</f>
        <v>CEFFUE M-P V (SL 2661)</v>
      </c>
      <c r="G3280" s="547" t="str">
        <f t="shared" si="1523"/>
        <v>C1</v>
      </c>
      <c r="H3280" s="111">
        <f>'Terminated loans'!L2470</f>
        <v>40920</v>
      </c>
      <c r="I3280" s="111">
        <f>IF(B3280="VELS",'Terminated loans'!M2470,'Terminated loans'!B2470)</f>
        <v>43100</v>
      </c>
      <c r="J3280" s="34">
        <f t="shared" si="1525"/>
        <v>72</v>
      </c>
      <c r="K3280" s="34">
        <f t="shared" si="1507"/>
        <v>107</v>
      </c>
      <c r="L3280" s="34">
        <f t="shared" si="1508"/>
        <v>72</v>
      </c>
      <c r="M3280" s="34">
        <f t="shared" si="1509"/>
        <v>72</v>
      </c>
      <c r="N3280" s="52">
        <f t="shared" si="1511"/>
        <v>72</v>
      </c>
      <c r="O3280" s="352">
        <f>+'Terminated loans'!S2470</f>
        <v>1710196</v>
      </c>
      <c r="P3280" s="112">
        <f>+'Terminated loans'!T2470</f>
        <v>0.03</v>
      </c>
      <c r="Q3280" s="536">
        <f t="shared" si="1524"/>
        <v>8.1500000000000003E-2</v>
      </c>
      <c r="R3280" s="222">
        <f t="shared" si="1526"/>
        <v>25984.163611700857</v>
      </c>
      <c r="S3280" s="36">
        <f t="shared" si="1527"/>
        <v>1475821.8065877496</v>
      </c>
      <c r="T3280" s="36">
        <f t="shared" si="1528"/>
        <v>234374.19341225037</v>
      </c>
      <c r="U3280" s="36">
        <f t="shared" si="1529"/>
        <v>395037.97345473664</v>
      </c>
      <c r="V3280" s="36">
        <f t="shared" si="1530"/>
        <v>160663.78004246135</v>
      </c>
      <c r="W3280" s="37">
        <f t="shared" si="1531"/>
        <v>234374.19341227529</v>
      </c>
      <c r="X3280" s="36">
        <f t="shared" si="1532"/>
        <v>234374.19341225037</v>
      </c>
      <c r="Y3280" s="276">
        <f t="shared" si="1533"/>
        <v>234374.19341227529</v>
      </c>
      <c r="Z3280" s="36">
        <f t="shared" si="1534"/>
        <v>395037.97345473664</v>
      </c>
      <c r="AA3280" s="36">
        <f t="shared" si="1535"/>
        <v>160663.78004246135</v>
      </c>
      <c r="AB3280" s="38">
        <f t="shared" si="1506"/>
        <v>2.491287887096405E-8</v>
      </c>
      <c r="AD3280" s="142">
        <f t="shared" si="1536"/>
        <v>72</v>
      </c>
      <c r="AH3280" s="107"/>
    </row>
    <row r="3281" spans="1:34">
      <c r="A3281" s="533"/>
      <c r="C3281" s="67" t="str">
        <f>'Terminated loans'!F2471</f>
        <v>E</v>
      </c>
      <c r="D3281" s="109">
        <f>'Terminated loans'!H2471</f>
        <v>143999785</v>
      </c>
      <c r="E3281" s="109">
        <f>'Terminated loans'!I2471</f>
        <v>98</v>
      </c>
      <c r="F3281" s="109" t="str">
        <f>'Terminated loans'!J2471</f>
        <v>SEWBALLUCK K</v>
      </c>
      <c r="G3281" s="547" t="str">
        <f t="shared" si="1523"/>
        <v>D2</v>
      </c>
      <c r="H3281" s="111">
        <f>'Terminated loans'!L2471</f>
        <v>41267</v>
      </c>
      <c r="I3281" s="111">
        <f>IF(B3281="VELS",'Terminated loans'!M2471,'Terminated loans'!B2471)</f>
        <v>43100</v>
      </c>
      <c r="J3281" s="34">
        <f t="shared" si="1525"/>
        <v>60</v>
      </c>
      <c r="K3281" s="34">
        <f t="shared" si="1507"/>
        <v>95</v>
      </c>
      <c r="L3281" s="34">
        <f t="shared" si="1508"/>
        <v>60</v>
      </c>
      <c r="M3281" s="34">
        <f t="shared" si="1509"/>
        <v>60</v>
      </c>
      <c r="N3281" s="52">
        <f t="shared" si="1511"/>
        <v>60</v>
      </c>
      <c r="O3281" s="352">
        <f>+'Terminated loans'!S2471</f>
        <v>117008</v>
      </c>
      <c r="P3281" s="112">
        <f>+'Terminated loans'!T2471</f>
        <v>0.05</v>
      </c>
      <c r="Q3281" s="536">
        <f t="shared" si="1524"/>
        <v>9.4E-2</v>
      </c>
      <c r="R3281" s="222">
        <f t="shared" si="1526"/>
        <v>2208.0853062184315</v>
      </c>
      <c r="S3281" s="36">
        <f t="shared" si="1527"/>
        <v>105382.64652806212</v>
      </c>
      <c r="T3281" s="36">
        <f t="shared" si="1528"/>
        <v>11625.35347193788</v>
      </c>
      <c r="U3281" s="36">
        <f t="shared" si="1529"/>
        <v>27102.471845044245</v>
      </c>
      <c r="V3281" s="36">
        <f t="shared" si="1530"/>
        <v>15477.118373105899</v>
      </c>
      <c r="W3281" s="37">
        <f t="shared" si="1531"/>
        <v>11625.353471938346</v>
      </c>
      <c r="X3281" s="36">
        <f t="shared" si="1532"/>
        <v>11625.35347193788</v>
      </c>
      <c r="Y3281" s="276">
        <f t="shared" si="1533"/>
        <v>11625.353471938346</v>
      </c>
      <c r="Z3281" s="36">
        <f t="shared" si="1534"/>
        <v>27102.471845044245</v>
      </c>
      <c r="AA3281" s="36">
        <f t="shared" si="1535"/>
        <v>15477.118373105899</v>
      </c>
      <c r="AB3281" s="38">
        <f t="shared" si="1506"/>
        <v>4.6566128730773926E-10</v>
      </c>
      <c r="AD3281" s="142">
        <f t="shared" si="1536"/>
        <v>60</v>
      </c>
      <c r="AH3281" s="107"/>
    </row>
    <row r="3282" spans="1:34">
      <c r="A3282" s="533"/>
      <c r="C3282" s="67" t="str">
        <f>'Terminated loans'!F2472</f>
        <v>E</v>
      </c>
      <c r="D3282" s="109">
        <f>'Terminated loans'!H2472</f>
        <v>143999874</v>
      </c>
      <c r="E3282" s="109">
        <f>'Terminated loans'!I2472</f>
        <v>98</v>
      </c>
      <c r="F3282" s="109" t="str">
        <f>'Terminated loans'!J2472</f>
        <v>VAYAVOOREE T</v>
      </c>
      <c r="G3282" s="547" t="str">
        <f t="shared" si="1523"/>
        <v>D2</v>
      </c>
      <c r="H3282" s="111">
        <f>'Terminated loans'!L2472</f>
        <v>41274</v>
      </c>
      <c r="I3282" s="111">
        <f>IF(B3282="VELS",'Terminated loans'!M2472,'Terminated loans'!B2472)</f>
        <v>43100</v>
      </c>
      <c r="J3282" s="34">
        <f t="shared" si="1525"/>
        <v>60</v>
      </c>
      <c r="K3282" s="34">
        <f t="shared" si="1507"/>
        <v>95</v>
      </c>
      <c r="L3282" s="34">
        <f t="shared" si="1508"/>
        <v>60</v>
      </c>
      <c r="M3282" s="34">
        <f t="shared" si="1509"/>
        <v>60</v>
      </c>
      <c r="N3282" s="52">
        <f t="shared" si="1511"/>
        <v>60</v>
      </c>
      <c r="O3282" s="352">
        <f>+'Terminated loans'!S2472</f>
        <v>243920</v>
      </c>
      <c r="P3282" s="112">
        <f>+'Terminated loans'!T2472</f>
        <v>0.05</v>
      </c>
      <c r="Q3282" s="536">
        <f t="shared" si="1524"/>
        <v>9.4E-2</v>
      </c>
      <c r="R3282" s="222">
        <f t="shared" si="1526"/>
        <v>4603.0713104471479</v>
      </c>
      <c r="S3282" s="36">
        <f t="shared" si="1527"/>
        <v>219685.27913582764</v>
      </c>
      <c r="T3282" s="36">
        <f t="shared" si="1528"/>
        <v>24234.720864172356</v>
      </c>
      <c r="U3282" s="36">
        <f t="shared" si="1529"/>
        <v>56498.999491002236</v>
      </c>
      <c r="V3282" s="36">
        <f t="shared" si="1530"/>
        <v>32264.278626828833</v>
      </c>
      <c r="W3282" s="37">
        <f t="shared" si="1531"/>
        <v>24234.720864173403</v>
      </c>
      <c r="X3282" s="36">
        <f t="shared" si="1532"/>
        <v>24234.720864172356</v>
      </c>
      <c r="Y3282" s="276">
        <f t="shared" si="1533"/>
        <v>24234.720864173403</v>
      </c>
      <c r="Z3282" s="36">
        <f t="shared" si="1534"/>
        <v>56498.999491002236</v>
      </c>
      <c r="AA3282" s="36">
        <f t="shared" si="1535"/>
        <v>32264.278626828833</v>
      </c>
      <c r="AB3282" s="38">
        <f t="shared" si="1506"/>
        <v>1.0477378964424133E-9</v>
      </c>
      <c r="AD3282" s="142">
        <f t="shared" si="1536"/>
        <v>60</v>
      </c>
      <c r="AH3282" s="107"/>
    </row>
    <row r="3283" spans="1:34">
      <c r="A3283" s="533"/>
      <c r="C3283" s="67" t="str">
        <f>'Terminated loans'!F2473</f>
        <v>E</v>
      </c>
      <c r="D3283" s="109">
        <f>'Terminated loans'!H2473</f>
        <v>143987469</v>
      </c>
      <c r="E3283" s="109">
        <f>'Terminated loans'!I2473</f>
        <v>97</v>
      </c>
      <c r="F3283" s="109" t="str">
        <f>'Terminated loans'!J2473</f>
        <v>COURTAUD J E</v>
      </c>
      <c r="G3283" s="547" t="str">
        <f t="shared" si="1523"/>
        <v>G2</v>
      </c>
      <c r="H3283" s="111">
        <f>'Terminated loans'!L2473</f>
        <v>42733</v>
      </c>
      <c r="I3283" s="111">
        <f>IF(B3283="VELS",'Terminated loans'!M2473,'Terminated loans'!B2473)</f>
        <v>43100</v>
      </c>
      <c r="J3283" s="34">
        <f t="shared" si="1525"/>
        <v>12</v>
      </c>
      <c r="K3283" s="34">
        <f t="shared" si="1507"/>
        <v>47</v>
      </c>
      <c r="L3283" s="34">
        <f t="shared" si="1508"/>
        <v>12</v>
      </c>
      <c r="M3283" s="34">
        <f t="shared" si="1509"/>
        <v>12</v>
      </c>
      <c r="N3283" s="52">
        <f t="shared" si="1511"/>
        <v>12</v>
      </c>
      <c r="O3283" s="352">
        <f>+'Terminated loans'!S2473</f>
        <v>23104</v>
      </c>
      <c r="P3283" s="112">
        <f>+'Terminated loans'!T2473</f>
        <v>0</v>
      </c>
      <c r="Q3283" s="536">
        <f t="shared" si="1524"/>
        <v>8.5000000000000006E-2</v>
      </c>
      <c r="R3283" s="222">
        <f t="shared" si="1526"/>
        <v>1925.3333333333333</v>
      </c>
      <c r="S3283" s="36">
        <f t="shared" si="1527"/>
        <v>22074.502813788538</v>
      </c>
      <c r="T3283" s="36">
        <f t="shared" si="1528"/>
        <v>1029.4971862114617</v>
      </c>
      <c r="U3283" s="36">
        <f t="shared" si="1529"/>
        <v>1029.4971862115563</v>
      </c>
      <c r="V3283" s="36">
        <f t="shared" si="1530"/>
        <v>0</v>
      </c>
      <c r="W3283" s="37">
        <f t="shared" si="1531"/>
        <v>1029.4971862115563</v>
      </c>
      <c r="X3283" s="36">
        <f t="shared" si="1532"/>
        <v>1029.4971862114617</v>
      </c>
      <c r="Y3283" s="276">
        <f t="shared" si="1533"/>
        <v>1029.4971862115563</v>
      </c>
      <c r="Z3283" s="36">
        <f t="shared" si="1534"/>
        <v>1029.4971862115563</v>
      </c>
      <c r="AA3283" s="36">
        <f t="shared" si="1535"/>
        <v>0</v>
      </c>
      <c r="AB3283" s="38">
        <f t="shared" si="1506"/>
        <v>9.4587448984384537E-11</v>
      </c>
      <c r="AD3283" s="142">
        <f t="shared" si="1536"/>
        <v>12</v>
      </c>
      <c r="AH3283" s="107"/>
    </row>
    <row r="3284" spans="1:34">
      <c r="A3284" s="533"/>
      <c r="C3284" s="67" t="str">
        <f>'Terminated loans'!F2474</f>
        <v>E</v>
      </c>
      <c r="D3284" s="109">
        <f>'Terminated loans'!H2474</f>
        <v>143988279</v>
      </c>
      <c r="E3284" s="109">
        <f>'Terminated loans'!I2474</f>
        <v>98</v>
      </c>
      <c r="F3284" s="109" t="str">
        <f>'Terminated loans'!J2474</f>
        <v>PHILOGENE P A</v>
      </c>
      <c r="G3284" s="547" t="str">
        <f t="shared" si="1523"/>
        <v>G2</v>
      </c>
      <c r="H3284" s="111">
        <f>'Terminated loans'!L2474</f>
        <v>42879</v>
      </c>
      <c r="I3284" s="111">
        <f>IF(B3284="VELS",'Terminated loans'!M2474,'Terminated loans'!B2474)</f>
        <v>43100</v>
      </c>
      <c r="J3284" s="34">
        <f t="shared" si="1525"/>
        <v>7</v>
      </c>
      <c r="K3284" s="34">
        <f t="shared" si="1507"/>
        <v>42</v>
      </c>
      <c r="L3284" s="34">
        <f t="shared" si="1508"/>
        <v>7</v>
      </c>
      <c r="M3284" s="34">
        <f t="shared" si="1509"/>
        <v>7</v>
      </c>
      <c r="N3284" s="52">
        <f t="shared" si="1511"/>
        <v>7</v>
      </c>
      <c r="O3284" s="352">
        <f>+'Terminated loans'!S2474</f>
        <v>426505</v>
      </c>
      <c r="P3284" s="112">
        <f>+'Terminated loans'!T2474</f>
        <v>0.05</v>
      </c>
      <c r="Q3284" s="536">
        <f t="shared" si="1524"/>
        <v>8.5000000000000006E-2</v>
      </c>
      <c r="R3284" s="222">
        <f t="shared" si="1526"/>
        <v>61948.996158496353</v>
      </c>
      <c r="S3284" s="36">
        <f t="shared" si="1527"/>
        <v>421612.95899813552</v>
      </c>
      <c r="T3284" s="36">
        <f t="shared" si="1528"/>
        <v>4892.0410018644761</v>
      </c>
      <c r="U3284" s="36">
        <f t="shared" si="1529"/>
        <v>12030.014111338241</v>
      </c>
      <c r="V3284" s="36">
        <f t="shared" si="1530"/>
        <v>7137.9731094744639</v>
      </c>
      <c r="W3284" s="37">
        <f t="shared" si="1531"/>
        <v>4892.0410018637776</v>
      </c>
      <c r="X3284" s="36">
        <f t="shared" si="1532"/>
        <v>4892.0410018644761</v>
      </c>
      <c r="Y3284" s="276">
        <f t="shared" si="1533"/>
        <v>4892.0410018637776</v>
      </c>
      <c r="Z3284" s="36">
        <f t="shared" si="1534"/>
        <v>12030.014111338241</v>
      </c>
      <c r="AA3284" s="36">
        <f t="shared" si="1535"/>
        <v>7137.9731094744639</v>
      </c>
      <c r="AB3284" s="38">
        <f t="shared" si="1506"/>
        <v>-6.9849193096160889E-10</v>
      </c>
      <c r="AD3284" s="142">
        <f t="shared" si="1536"/>
        <v>7</v>
      </c>
      <c r="AH3284" s="107"/>
    </row>
    <row r="3285" spans="1:34">
      <c r="A3285" s="533"/>
      <c r="C3285" s="67" t="str">
        <f>'Terminated loans'!F2475</f>
        <v>E</v>
      </c>
      <c r="D3285" s="109">
        <f>'Terminated loans'!H2475</f>
        <v>143669424</v>
      </c>
      <c r="E3285" s="109">
        <f>'Terminated loans'!I2475</f>
        <v>99</v>
      </c>
      <c r="F3285" s="109" t="str">
        <f>'Terminated loans'!J2475</f>
        <v>BASSET-JULIEN B J(SL2902)</v>
      </c>
      <c r="G3285" s="547" t="str">
        <f t="shared" si="1523"/>
        <v>D1</v>
      </c>
      <c r="H3285" s="111">
        <f>'Terminated loans'!L2475</f>
        <v>41390</v>
      </c>
      <c r="I3285" s="111">
        <f>IF(B3285="VELS",'Terminated loans'!M2475,'Terminated loans'!B2475)</f>
        <v>43100</v>
      </c>
      <c r="J3285" s="34">
        <f t="shared" ref="J3285:J3288" si="1537">ROUND((I3285-H3285)/365*12,0)</f>
        <v>56</v>
      </c>
      <c r="K3285" s="34">
        <f t="shared" si="1507"/>
        <v>91</v>
      </c>
      <c r="L3285" s="34">
        <f t="shared" si="1508"/>
        <v>56</v>
      </c>
      <c r="M3285" s="34">
        <f t="shared" si="1509"/>
        <v>56</v>
      </c>
      <c r="N3285" s="52">
        <f t="shared" si="1511"/>
        <v>56</v>
      </c>
      <c r="O3285" s="352">
        <f>+'Terminated loans'!S2475</f>
        <v>225518</v>
      </c>
      <c r="P3285" s="112">
        <f>+'Terminated loans'!T2475</f>
        <v>0.03</v>
      </c>
      <c r="Q3285" s="536">
        <f t="shared" si="1524"/>
        <v>7.6499999999999999E-2</v>
      </c>
      <c r="R3285" s="222">
        <f t="shared" ref="R3285:R3288" si="1538">PMT(P3285/12,L3285,-O3285,0,0)</f>
        <v>4320.603692297108</v>
      </c>
      <c r="S3285" s="36">
        <f t="shared" ref="S3285:S3288" si="1539">(-PV(Q3285/12,L3285,R3285,0,0))</f>
        <v>202939.00866556485</v>
      </c>
      <c r="T3285" s="36">
        <f t="shared" ref="T3285:T3288" si="1540">O3285-S3285</f>
        <v>22578.991334435152</v>
      </c>
      <c r="U3285" s="36">
        <f t="shared" ref="U3285:U3288" si="1541">-IF(OR(Q3285="",Q3285=0),0,(CUMIPMT(Q3285/12,L3285,S3285,1,M3285,0)))</f>
        <v>39014.798103073961</v>
      </c>
      <c r="V3285" s="36">
        <f t="shared" ref="V3285:V3288" si="1542">-IF(OR(P3285="",P3285=0),0,(CUMIPMT(P3285/12,L3285,O3285,1,M3285,0)))</f>
        <v>16435.806768638053</v>
      </c>
      <c r="W3285" s="37">
        <f t="shared" ref="W3285:W3288" si="1543">IF(ISERROR(U3285-V3285),0,U3285-V3285)</f>
        <v>22578.991334435908</v>
      </c>
      <c r="X3285" s="36">
        <f t="shared" ref="X3285:X3288" si="1544">IF(C3285="O",T3285/AD3285*N3285,T3285)</f>
        <v>22578.991334435152</v>
      </c>
      <c r="Y3285" s="276">
        <f t="shared" ref="Y3285:Y3288" si="1545">W3285</f>
        <v>22578.991334435908</v>
      </c>
      <c r="Z3285" s="36">
        <f t="shared" ref="Z3285:Z3288" si="1546">-IF(OR(Q3285="",Q3285=0),0,(CUMIPMT(Q3285/12,L3285,S3285,1,L3285,0)))</f>
        <v>39014.798103073961</v>
      </c>
      <c r="AA3285" s="36">
        <f t="shared" ref="AA3285:AA3288" si="1547">-IF(OR(P3285="",P3285=0),0,(CUMIPMT(P3285/12,L3285,O3285,1,L3285,0)))</f>
        <v>16435.806768638053</v>
      </c>
      <c r="AB3285" s="38">
        <f t="shared" si="1506"/>
        <v>7.5669959187507629E-10</v>
      </c>
      <c r="AD3285" s="142">
        <f t="shared" ref="AD3285:AD3288" si="1548">IF(L3285&gt;$J$2,$J$2,L3285)</f>
        <v>56</v>
      </c>
      <c r="AH3285" s="107"/>
    </row>
    <row r="3286" spans="1:34">
      <c r="A3286" s="533"/>
      <c r="C3286" s="67" t="str">
        <f>'Terminated loans'!F2476</f>
        <v>E</v>
      </c>
      <c r="D3286" s="109">
        <f>'Terminated loans'!H2476</f>
        <v>143911985</v>
      </c>
      <c r="E3286" s="109">
        <f>'Terminated loans'!I2476</f>
        <v>99</v>
      </c>
      <c r="F3286" s="109" t="str">
        <f>'Terminated loans'!J2476</f>
        <v>BASSET-JULIEN B J(SL2762)</v>
      </c>
      <c r="G3286" s="547" t="str">
        <f t="shared" si="1523"/>
        <v>D1</v>
      </c>
      <c r="H3286" s="111">
        <f>'Terminated loans'!L2476</f>
        <v>41158</v>
      </c>
      <c r="I3286" s="111">
        <f>IF(B3286="VELS",'Terminated loans'!M2476,'Terminated loans'!B2476)</f>
        <v>43100</v>
      </c>
      <c r="J3286" s="34">
        <f t="shared" si="1537"/>
        <v>64</v>
      </c>
      <c r="K3286" s="34">
        <f t="shared" si="1507"/>
        <v>99</v>
      </c>
      <c r="L3286" s="34">
        <f t="shared" si="1508"/>
        <v>64</v>
      </c>
      <c r="M3286" s="34">
        <f t="shared" si="1509"/>
        <v>64</v>
      </c>
      <c r="N3286" s="52">
        <f t="shared" si="1511"/>
        <v>64</v>
      </c>
      <c r="O3286" s="352">
        <f>+'Terminated loans'!S2476</f>
        <v>900152</v>
      </c>
      <c r="P3286" s="112">
        <f>+'Terminated loans'!T2476</f>
        <v>0.03</v>
      </c>
      <c r="Q3286" s="536">
        <f t="shared" si="1524"/>
        <v>7.6499999999999999E-2</v>
      </c>
      <c r="R3286" s="222">
        <f t="shared" si="1538"/>
        <v>15237.593653619919</v>
      </c>
      <c r="S3286" s="36">
        <f t="shared" si="1539"/>
        <v>798711.43534866348</v>
      </c>
      <c r="T3286" s="36">
        <f t="shared" si="1540"/>
        <v>101440.56465133652</v>
      </c>
      <c r="U3286" s="36">
        <f t="shared" si="1541"/>
        <v>176494.5584830147</v>
      </c>
      <c r="V3286" s="36">
        <f t="shared" si="1542"/>
        <v>75053.993831674918</v>
      </c>
      <c r="W3286" s="37">
        <f t="shared" si="1543"/>
        <v>101440.56465133978</v>
      </c>
      <c r="X3286" s="36">
        <f t="shared" si="1544"/>
        <v>101440.56465133652</v>
      </c>
      <c r="Y3286" s="276">
        <f t="shared" si="1545"/>
        <v>101440.56465133978</v>
      </c>
      <c r="Z3286" s="36">
        <f t="shared" si="1546"/>
        <v>176494.5584830147</v>
      </c>
      <c r="AA3286" s="36">
        <f t="shared" si="1547"/>
        <v>75053.993831674918</v>
      </c>
      <c r="AB3286" s="38">
        <f t="shared" si="1506"/>
        <v>3.2596290111541748E-9</v>
      </c>
      <c r="AD3286" s="142">
        <f t="shared" si="1548"/>
        <v>64</v>
      </c>
      <c r="AH3286" s="107"/>
    </row>
    <row r="3287" spans="1:34">
      <c r="A3287" s="533"/>
      <c r="C3287" s="67" t="str">
        <f>'Terminated loans'!F2477</f>
        <v>E</v>
      </c>
      <c r="D3287" s="109">
        <f>'Terminated loans'!H2477</f>
        <v>143981037</v>
      </c>
      <c r="E3287" s="109">
        <f>'Terminated loans'!I2477</f>
        <v>98</v>
      </c>
      <c r="F3287" s="109" t="str">
        <f>'Terminated loans'!J2477</f>
        <v>SEETUL S K</v>
      </c>
      <c r="G3287" s="547" t="str">
        <f t="shared" si="1523"/>
        <v>D2</v>
      </c>
      <c r="H3287" s="111">
        <f>'Terminated loans'!L2477</f>
        <v>41381</v>
      </c>
      <c r="I3287" s="111">
        <f>IF(B3287="VELS",'Terminated loans'!M2477,'Terminated loans'!B2477)</f>
        <v>43100</v>
      </c>
      <c r="J3287" s="34">
        <f t="shared" si="1537"/>
        <v>57</v>
      </c>
      <c r="K3287" s="34">
        <f t="shared" si="1507"/>
        <v>92</v>
      </c>
      <c r="L3287" s="34">
        <f t="shared" si="1508"/>
        <v>57</v>
      </c>
      <c r="M3287" s="34">
        <f t="shared" si="1509"/>
        <v>57</v>
      </c>
      <c r="N3287" s="52">
        <f t="shared" si="1511"/>
        <v>57</v>
      </c>
      <c r="O3287" s="352">
        <f>+'Terminated loans'!S2477</f>
        <v>244461</v>
      </c>
      <c r="P3287" s="112">
        <f>+'Terminated loans'!T2477</f>
        <v>0.05</v>
      </c>
      <c r="Q3287" s="536">
        <f t="shared" si="1524"/>
        <v>9.4E-2</v>
      </c>
      <c r="R3287" s="222">
        <f t="shared" si="1538"/>
        <v>4827.1108622819474</v>
      </c>
      <c r="S3287" s="36">
        <f t="shared" si="1539"/>
        <v>221239.07747369097</v>
      </c>
      <c r="T3287" s="36">
        <f t="shared" si="1540"/>
        <v>23221.922526309034</v>
      </c>
      <c r="U3287" s="36">
        <f t="shared" si="1541"/>
        <v>53906.241676381062</v>
      </c>
      <c r="V3287" s="36">
        <f t="shared" si="1542"/>
        <v>30684.319150071009</v>
      </c>
      <c r="W3287" s="37">
        <f t="shared" si="1543"/>
        <v>23221.922526310052</v>
      </c>
      <c r="X3287" s="36">
        <f t="shared" si="1544"/>
        <v>23221.922526309034</v>
      </c>
      <c r="Y3287" s="276">
        <f t="shared" si="1545"/>
        <v>23221.922526310052</v>
      </c>
      <c r="Z3287" s="36">
        <f t="shared" si="1546"/>
        <v>53906.241676381062</v>
      </c>
      <c r="AA3287" s="36">
        <f t="shared" si="1547"/>
        <v>30684.319150071009</v>
      </c>
      <c r="AB3287" s="38">
        <f t="shared" si="1506"/>
        <v>1.0186340659856796E-9</v>
      </c>
      <c r="AD3287" s="142">
        <f t="shared" si="1548"/>
        <v>57</v>
      </c>
      <c r="AH3287" s="107"/>
    </row>
    <row r="3288" spans="1:34">
      <c r="A3288" s="533"/>
      <c r="C3288" s="67" t="str">
        <f>'Terminated loans'!F2478</f>
        <v>E</v>
      </c>
      <c r="D3288" s="109">
        <f>'Terminated loans'!H2478</f>
        <v>143984877</v>
      </c>
      <c r="E3288" s="109">
        <f>'Terminated loans'!I2478</f>
        <v>98</v>
      </c>
      <c r="F3288" s="109" t="str">
        <f>'Terminated loans'!J2478</f>
        <v>BASSET-JULIEN B J</v>
      </c>
      <c r="G3288" s="547" t="str">
        <f t="shared" si="1523"/>
        <v>E2</v>
      </c>
      <c r="H3288" s="111">
        <f>'Terminated loans'!L2478</f>
        <v>41940</v>
      </c>
      <c r="I3288" s="111">
        <f>IF(B3288="VELS",'Terminated loans'!M2478,'Terminated loans'!B2478)</f>
        <v>43100</v>
      </c>
      <c r="J3288" s="34">
        <f t="shared" si="1537"/>
        <v>38</v>
      </c>
      <c r="K3288" s="34">
        <f t="shared" si="1507"/>
        <v>73</v>
      </c>
      <c r="L3288" s="34">
        <f t="shared" si="1508"/>
        <v>38</v>
      </c>
      <c r="M3288" s="34">
        <f t="shared" si="1509"/>
        <v>38</v>
      </c>
      <c r="N3288" s="52">
        <f t="shared" si="1511"/>
        <v>38</v>
      </c>
      <c r="O3288" s="352">
        <f>+'Terminated loans'!S2478</f>
        <v>157619</v>
      </c>
      <c r="P3288" s="112">
        <f>+'Terminated loans'!T2478</f>
        <v>0.05</v>
      </c>
      <c r="Q3288" s="536">
        <f t="shared" si="1524"/>
        <v>9.1499999999999998E-2</v>
      </c>
      <c r="R3288" s="222">
        <f t="shared" si="1538"/>
        <v>4493.5205393043589</v>
      </c>
      <c r="S3288" s="36">
        <f t="shared" si="1539"/>
        <v>147756.54789236304</v>
      </c>
      <c r="T3288" s="36">
        <f t="shared" si="1540"/>
        <v>9862.4521076369565</v>
      </c>
      <c r="U3288" s="36">
        <f t="shared" si="1541"/>
        <v>22997.232601202559</v>
      </c>
      <c r="V3288" s="36">
        <f t="shared" si="1542"/>
        <v>13134.780493565631</v>
      </c>
      <c r="W3288" s="37">
        <f t="shared" si="1543"/>
        <v>9862.4521076369274</v>
      </c>
      <c r="X3288" s="36">
        <f t="shared" si="1544"/>
        <v>9862.4521076369565</v>
      </c>
      <c r="Y3288" s="276">
        <f t="shared" si="1545"/>
        <v>9862.4521076369274</v>
      </c>
      <c r="Z3288" s="36">
        <f t="shared" si="1546"/>
        <v>22997.232601202559</v>
      </c>
      <c r="AA3288" s="36">
        <f t="shared" si="1547"/>
        <v>13134.780493565631</v>
      </c>
      <c r="AB3288" s="38">
        <f t="shared" si="1506"/>
        <v>-2.9103830456733704E-11</v>
      </c>
      <c r="AD3288" s="142">
        <f t="shared" si="1548"/>
        <v>38</v>
      </c>
      <c r="AH3288" s="107"/>
    </row>
    <row r="3289" spans="1:34">
      <c r="A3289" s="533"/>
      <c r="C3289" s="67" t="str">
        <f>'Terminated loans'!F2479</f>
        <v>E</v>
      </c>
      <c r="D3289" s="109">
        <f>'Terminated loans'!H2479</f>
        <v>143987396</v>
      </c>
      <c r="E3289" s="109">
        <f>'Terminated loans'!I2479</f>
        <v>98</v>
      </c>
      <c r="F3289" s="109" t="str">
        <f>'Terminated loans'!J2479</f>
        <v>JOOTUN A</v>
      </c>
      <c r="G3289" s="547" t="str">
        <f t="shared" si="1523"/>
        <v>G2</v>
      </c>
      <c r="H3289" s="111">
        <f>'Terminated loans'!L2479</f>
        <v>42797</v>
      </c>
      <c r="I3289" s="111">
        <f>IF(B3289="VELS",'Terminated loans'!M2479,'Terminated loans'!B2479)</f>
        <v>43100</v>
      </c>
      <c r="J3289" s="34">
        <f t="shared" ref="J3289:J3299" si="1549">ROUND((I3289-H3289)/365*12,0)</f>
        <v>10</v>
      </c>
      <c r="K3289" s="34">
        <f t="shared" si="1507"/>
        <v>45</v>
      </c>
      <c r="L3289" s="34">
        <f t="shared" si="1508"/>
        <v>10</v>
      </c>
      <c r="M3289" s="34">
        <f t="shared" si="1509"/>
        <v>10</v>
      </c>
      <c r="N3289" s="52">
        <f t="shared" si="1511"/>
        <v>10</v>
      </c>
      <c r="O3289" s="352">
        <f>+'Terminated loans'!S2479</f>
        <v>400499</v>
      </c>
      <c r="P3289" s="112">
        <f>+'Terminated loans'!T2479</f>
        <v>0.05</v>
      </c>
      <c r="Q3289" s="536">
        <f t="shared" si="1524"/>
        <v>8.5000000000000006E-2</v>
      </c>
      <c r="R3289" s="222">
        <f t="shared" ref="R3289:R3299" si="1550">PMT(P3289/12,L3289,-O3289,0,0)</f>
        <v>40973.434437982971</v>
      </c>
      <c r="S3289" s="36">
        <f t="shared" ref="S3289:S3299" si="1551">(-PV(Q3289/12,L3289,R3289,0,0))</f>
        <v>394213.84115466668</v>
      </c>
      <c r="T3289" s="36">
        <f t="shared" ref="T3289:T3299" si="1552">O3289-S3289</f>
        <v>6285.1588453333243</v>
      </c>
      <c r="U3289" s="36">
        <f t="shared" ref="U3289:U3299" si="1553">-IF(OR(Q3289="",Q3289=0),0,(CUMIPMT(Q3289/12,L3289,S3289,1,M3289,0)))</f>
        <v>15520.503225164197</v>
      </c>
      <c r="V3289" s="36">
        <f t="shared" ref="V3289:V3299" si="1554">-IF(OR(P3289="",P3289=0),0,(CUMIPMT(P3289/12,L3289,O3289,1,M3289,0)))</f>
        <v>9235.3443798297085</v>
      </c>
      <c r="W3289" s="37">
        <f t="shared" ref="W3289:W3299" si="1555">IF(ISERROR(U3289-V3289),0,U3289-V3289)</f>
        <v>6285.1588453344884</v>
      </c>
      <c r="X3289" s="36">
        <f t="shared" ref="X3289:X3299" si="1556">IF(C3289="O",T3289/AD3289*N3289,T3289)</f>
        <v>6285.1588453333243</v>
      </c>
      <c r="Y3289" s="276">
        <f t="shared" ref="Y3289:Y3299" si="1557">W3289</f>
        <v>6285.1588453344884</v>
      </c>
      <c r="Z3289" s="36">
        <f t="shared" ref="Z3289:Z3299" si="1558">-IF(OR(Q3289="",Q3289=0),0,(CUMIPMT(Q3289/12,L3289,S3289,1,L3289,0)))</f>
        <v>15520.503225164197</v>
      </c>
      <c r="AA3289" s="36">
        <f t="shared" ref="AA3289:AA3299" si="1559">-IF(OR(P3289="",P3289=0),0,(CUMIPMT(P3289/12,L3289,O3289,1,L3289,0)))</f>
        <v>9235.3443798297085</v>
      </c>
      <c r="AB3289" s="38">
        <f t="shared" si="1506"/>
        <v>1.1641532182693481E-9</v>
      </c>
      <c r="AD3289" s="142">
        <f t="shared" ref="AD3289:AD3299" si="1560">IF(L3289&gt;$J$2,$J$2,L3289)</f>
        <v>10</v>
      </c>
      <c r="AH3289" s="107"/>
    </row>
    <row r="3290" spans="1:34">
      <c r="A3290" s="533"/>
      <c r="C3290" s="67" t="str">
        <f>'Terminated loans'!F2480</f>
        <v>E</v>
      </c>
      <c r="D3290" s="109">
        <f>'Terminated loans'!H2480</f>
        <v>143970094</v>
      </c>
      <c r="E3290" s="109">
        <f>'Terminated loans'!I2480</f>
        <v>98</v>
      </c>
      <c r="F3290" s="109" t="str">
        <f>'Terminated loans'!J2480</f>
        <v>LOUISE M J S</v>
      </c>
      <c r="G3290" s="547" t="str">
        <f t="shared" si="1523"/>
        <v>E2</v>
      </c>
      <c r="H3290" s="111">
        <f>'Terminated loans'!L2480</f>
        <v>41520</v>
      </c>
      <c r="I3290" s="111">
        <f>IF(B3290="VELS",'Terminated loans'!M2480,'Terminated loans'!B2480)</f>
        <v>43131</v>
      </c>
      <c r="J3290" s="34">
        <f t="shared" si="1549"/>
        <v>53</v>
      </c>
      <c r="K3290" s="34">
        <f t="shared" si="1507"/>
        <v>87</v>
      </c>
      <c r="L3290" s="34">
        <f t="shared" si="1508"/>
        <v>53</v>
      </c>
      <c r="M3290" s="34">
        <f t="shared" si="1509"/>
        <v>53</v>
      </c>
      <c r="N3290" s="52">
        <f t="shared" si="1511"/>
        <v>53</v>
      </c>
      <c r="O3290" s="352">
        <f>+'Terminated loans'!S2480</f>
        <v>82113</v>
      </c>
      <c r="P3290" s="112">
        <f>+'Terminated loans'!T2480</f>
        <v>0.05</v>
      </c>
      <c r="Q3290" s="536">
        <f t="shared" si="1524"/>
        <v>9.1499999999999998E-2</v>
      </c>
      <c r="R3290" s="222">
        <f t="shared" si="1550"/>
        <v>1729.8742318554318</v>
      </c>
      <c r="S3290" s="36">
        <f t="shared" si="1551"/>
        <v>75187.756004041134</v>
      </c>
      <c r="T3290" s="36">
        <f t="shared" si="1552"/>
        <v>6925.2439959588664</v>
      </c>
      <c r="U3290" s="36">
        <f t="shared" si="1553"/>
        <v>16495.578284296775</v>
      </c>
      <c r="V3290" s="36">
        <f t="shared" si="1554"/>
        <v>9570.3342883378937</v>
      </c>
      <c r="W3290" s="37">
        <f t="shared" si="1555"/>
        <v>6925.243995958881</v>
      </c>
      <c r="X3290" s="36">
        <f t="shared" si="1556"/>
        <v>6925.2439959588664</v>
      </c>
      <c r="Y3290" s="276">
        <f t="shared" si="1557"/>
        <v>6925.243995958881</v>
      </c>
      <c r="Z3290" s="36">
        <f t="shared" si="1558"/>
        <v>16495.578284296775</v>
      </c>
      <c r="AA3290" s="36">
        <f t="shared" si="1559"/>
        <v>9570.3342883378937</v>
      </c>
      <c r="AB3290" s="38">
        <f t="shared" si="1506"/>
        <v>1.4551915228366852E-11</v>
      </c>
      <c r="AD3290" s="142">
        <f t="shared" si="1560"/>
        <v>53</v>
      </c>
      <c r="AH3290" s="107"/>
    </row>
    <row r="3291" spans="1:34">
      <c r="A3291" s="533"/>
      <c r="C3291" s="67" t="str">
        <f>'Terminated loans'!F2481</f>
        <v>E</v>
      </c>
      <c r="D3291" s="109">
        <f>'Terminated loans'!H2481</f>
        <v>143980030</v>
      </c>
      <c r="E3291" s="109">
        <f>'Terminated loans'!I2481</f>
        <v>98</v>
      </c>
      <c r="F3291" s="109" t="str">
        <f>'Terminated loans'!J2481</f>
        <v>LABONTE M C S</v>
      </c>
      <c r="G3291" s="547" t="str">
        <f t="shared" si="1523"/>
        <v>D2</v>
      </c>
      <c r="H3291" s="111">
        <f>'Terminated loans'!L2481</f>
        <v>41310</v>
      </c>
      <c r="I3291" s="111">
        <f>IF(B3291="VELS",'Terminated loans'!M2481,'Terminated loans'!B2481)</f>
        <v>43131</v>
      </c>
      <c r="J3291" s="34">
        <f t="shared" si="1549"/>
        <v>60</v>
      </c>
      <c r="K3291" s="34">
        <f t="shared" si="1507"/>
        <v>94</v>
      </c>
      <c r="L3291" s="34">
        <f t="shared" si="1508"/>
        <v>60</v>
      </c>
      <c r="M3291" s="34">
        <f t="shared" si="1509"/>
        <v>60</v>
      </c>
      <c r="N3291" s="52">
        <f t="shared" si="1511"/>
        <v>60</v>
      </c>
      <c r="O3291" s="352">
        <f>+'Terminated loans'!S2481</f>
        <v>200277</v>
      </c>
      <c r="P3291" s="112">
        <f>+'Terminated loans'!T2481</f>
        <v>0.05</v>
      </c>
      <c r="Q3291" s="536">
        <f t="shared" si="1524"/>
        <v>9.4E-2</v>
      </c>
      <c r="R3291" s="222">
        <f t="shared" si="1550"/>
        <v>3779.4740605215779</v>
      </c>
      <c r="S3291" s="36">
        <f t="shared" si="1551"/>
        <v>180378.43821534168</v>
      </c>
      <c r="T3291" s="36">
        <f t="shared" si="1552"/>
        <v>19898.561784658319</v>
      </c>
      <c r="U3291" s="36">
        <f t="shared" si="1553"/>
        <v>46390.005415953812</v>
      </c>
      <c r="V3291" s="36">
        <f t="shared" si="1554"/>
        <v>26491.443631294678</v>
      </c>
      <c r="W3291" s="37">
        <f t="shared" si="1555"/>
        <v>19898.561784659134</v>
      </c>
      <c r="X3291" s="36">
        <f t="shared" si="1556"/>
        <v>19898.561784658319</v>
      </c>
      <c r="Y3291" s="276">
        <f t="shared" si="1557"/>
        <v>19898.561784659134</v>
      </c>
      <c r="Z3291" s="36">
        <f t="shared" si="1558"/>
        <v>46390.005415953812</v>
      </c>
      <c r="AA3291" s="36">
        <f t="shared" si="1559"/>
        <v>26491.443631294678</v>
      </c>
      <c r="AB3291" s="38">
        <f t="shared" si="1506"/>
        <v>8.149072527885437E-10</v>
      </c>
      <c r="AD3291" s="142">
        <f t="shared" si="1560"/>
        <v>60</v>
      </c>
      <c r="AH3291" s="107"/>
    </row>
    <row r="3292" spans="1:34">
      <c r="A3292" s="533"/>
      <c r="C3292" s="67" t="str">
        <f>'Terminated loans'!F2482</f>
        <v>E</v>
      </c>
      <c r="D3292" s="109">
        <f>'Terminated loans'!H2482</f>
        <v>143980286</v>
      </c>
      <c r="E3292" s="109">
        <f>'Terminated loans'!I2482</f>
        <v>97</v>
      </c>
      <c r="F3292" s="109" t="str">
        <f>'Terminated loans'!J2482</f>
        <v>LI - YING J K S</v>
      </c>
      <c r="G3292" s="547" t="str">
        <f t="shared" si="1523"/>
        <v>D2</v>
      </c>
      <c r="H3292" s="111">
        <f>'Terminated loans'!L2482</f>
        <v>41303</v>
      </c>
      <c r="I3292" s="111">
        <f>IF(B3292="VELS",'Terminated loans'!M2482,'Terminated loans'!B2482)</f>
        <v>43131</v>
      </c>
      <c r="J3292" s="34">
        <f t="shared" si="1549"/>
        <v>60</v>
      </c>
      <c r="K3292" s="34">
        <f t="shared" si="1507"/>
        <v>94</v>
      </c>
      <c r="L3292" s="34">
        <f t="shared" si="1508"/>
        <v>60</v>
      </c>
      <c r="M3292" s="34">
        <f t="shared" si="1509"/>
        <v>60</v>
      </c>
      <c r="N3292" s="52">
        <f t="shared" si="1511"/>
        <v>60</v>
      </c>
      <c r="O3292" s="352">
        <f>+'Terminated loans'!S2482</f>
        <v>152500</v>
      </c>
      <c r="P3292" s="112">
        <f>+'Terminated loans'!T2482</f>
        <v>0</v>
      </c>
      <c r="Q3292" s="536">
        <f t="shared" si="1524"/>
        <v>9.4E-2</v>
      </c>
      <c r="R3292" s="222">
        <f t="shared" si="1550"/>
        <v>2541.6666666666665</v>
      </c>
      <c r="S3292" s="36">
        <f t="shared" si="1551"/>
        <v>121303.08515308549</v>
      </c>
      <c r="T3292" s="36">
        <f t="shared" si="1552"/>
        <v>31196.914846914515</v>
      </c>
      <c r="U3292" s="36">
        <f t="shared" si="1553"/>
        <v>31196.914846915068</v>
      </c>
      <c r="V3292" s="36">
        <f t="shared" si="1554"/>
        <v>0</v>
      </c>
      <c r="W3292" s="37">
        <f t="shared" si="1555"/>
        <v>31196.914846915068</v>
      </c>
      <c r="X3292" s="36">
        <f t="shared" si="1556"/>
        <v>31196.914846914515</v>
      </c>
      <c r="Y3292" s="276">
        <f t="shared" si="1557"/>
        <v>31196.914846915068</v>
      </c>
      <c r="Z3292" s="36">
        <f t="shared" si="1558"/>
        <v>31196.914846915068</v>
      </c>
      <c r="AA3292" s="36">
        <f t="shared" si="1559"/>
        <v>0</v>
      </c>
      <c r="AB3292" s="38">
        <f t="shared" si="1506"/>
        <v>5.5297277867794037E-10</v>
      </c>
      <c r="AD3292" s="142">
        <f t="shared" si="1560"/>
        <v>60</v>
      </c>
      <c r="AH3292" s="107"/>
    </row>
    <row r="3293" spans="1:34">
      <c r="A3293" s="533"/>
      <c r="C3293" s="67" t="str">
        <f>'Terminated loans'!F2483</f>
        <v>E</v>
      </c>
      <c r="D3293" s="109">
        <f>'Terminated loans'!H2483</f>
        <v>143980448</v>
      </c>
      <c r="E3293" s="109">
        <f>'Terminated loans'!I2483</f>
        <v>98</v>
      </c>
      <c r="F3293" s="109" t="str">
        <f>'Terminated loans'!J2483</f>
        <v>BEEGUN S K</v>
      </c>
      <c r="G3293" s="547" t="str">
        <f t="shared" si="1523"/>
        <v>D2</v>
      </c>
      <c r="H3293" s="111">
        <f>'Terminated loans'!L2483</f>
        <v>41292</v>
      </c>
      <c r="I3293" s="111">
        <f>IF(B3293="VELS",'Terminated loans'!M2483,'Terminated loans'!B2483)</f>
        <v>43131</v>
      </c>
      <c r="J3293" s="34">
        <f t="shared" si="1549"/>
        <v>60</v>
      </c>
      <c r="K3293" s="34">
        <f t="shared" si="1507"/>
        <v>94</v>
      </c>
      <c r="L3293" s="34">
        <f t="shared" si="1508"/>
        <v>60</v>
      </c>
      <c r="M3293" s="34">
        <f t="shared" si="1509"/>
        <v>60</v>
      </c>
      <c r="N3293" s="52">
        <f t="shared" si="1511"/>
        <v>60</v>
      </c>
      <c r="O3293" s="352">
        <f>+'Terminated loans'!S2483</f>
        <v>509365</v>
      </c>
      <c r="P3293" s="112">
        <f>+'Terminated loans'!T2483</f>
        <v>0.05</v>
      </c>
      <c r="Q3293" s="536">
        <f t="shared" si="1524"/>
        <v>9.4E-2</v>
      </c>
      <c r="R3293" s="222">
        <f t="shared" si="1550"/>
        <v>9612.3459250816304</v>
      </c>
      <c r="S3293" s="36">
        <f t="shared" si="1551"/>
        <v>458756.93754928187</v>
      </c>
      <c r="T3293" s="36">
        <f t="shared" si="1552"/>
        <v>50608.062450718135</v>
      </c>
      <c r="U3293" s="36">
        <f t="shared" si="1553"/>
        <v>117983.8179556182</v>
      </c>
      <c r="V3293" s="36">
        <f t="shared" si="1554"/>
        <v>67375.755504897796</v>
      </c>
      <c r="W3293" s="37">
        <f t="shared" si="1555"/>
        <v>50608.062450720405</v>
      </c>
      <c r="X3293" s="36">
        <f t="shared" si="1556"/>
        <v>50608.062450718135</v>
      </c>
      <c r="Y3293" s="276">
        <f t="shared" si="1557"/>
        <v>50608.062450720405</v>
      </c>
      <c r="Z3293" s="36">
        <f t="shared" si="1558"/>
        <v>117983.8179556182</v>
      </c>
      <c r="AA3293" s="36">
        <f t="shared" si="1559"/>
        <v>67375.755504897796</v>
      </c>
      <c r="AB3293" s="38">
        <f t="shared" si="1506"/>
        <v>2.2700987756252289E-9</v>
      </c>
      <c r="AD3293" s="142">
        <f t="shared" si="1560"/>
        <v>60</v>
      </c>
      <c r="AH3293" s="107"/>
    </row>
    <row r="3294" spans="1:34">
      <c r="A3294" s="533"/>
      <c r="C3294" s="67" t="str">
        <f>'Terminated loans'!F2484</f>
        <v>E</v>
      </c>
      <c r="D3294" s="109">
        <f>'Terminated loans'!H2484</f>
        <v>143980553</v>
      </c>
      <c r="E3294" s="109">
        <f>'Terminated loans'!I2484</f>
        <v>98</v>
      </c>
      <c r="F3294" s="109" t="str">
        <f>'Terminated loans'!J2484</f>
        <v>SONEA S</v>
      </c>
      <c r="G3294" s="547" t="str">
        <f t="shared" si="1523"/>
        <v>D2</v>
      </c>
      <c r="H3294" s="111">
        <f>'Terminated loans'!L2484</f>
        <v>41297</v>
      </c>
      <c r="I3294" s="111">
        <f>IF(B3294="VELS",'Terminated loans'!M2484,'Terminated loans'!B2484)</f>
        <v>43131</v>
      </c>
      <c r="J3294" s="34">
        <f t="shared" si="1549"/>
        <v>60</v>
      </c>
      <c r="K3294" s="34">
        <f t="shared" si="1507"/>
        <v>94</v>
      </c>
      <c r="L3294" s="34">
        <f t="shared" si="1508"/>
        <v>60</v>
      </c>
      <c r="M3294" s="34">
        <f t="shared" si="1509"/>
        <v>60</v>
      </c>
      <c r="N3294" s="52">
        <f t="shared" si="1511"/>
        <v>60</v>
      </c>
      <c r="O3294" s="352">
        <f>+'Terminated loans'!S2484</f>
        <v>203746</v>
      </c>
      <c r="P3294" s="112">
        <f>+'Terminated loans'!T2484</f>
        <v>0.05</v>
      </c>
      <c r="Q3294" s="536">
        <f t="shared" si="1524"/>
        <v>9.4E-2</v>
      </c>
      <c r="R3294" s="222">
        <f t="shared" si="1550"/>
        <v>3844.9383700326521</v>
      </c>
      <c r="S3294" s="36">
        <f t="shared" si="1551"/>
        <v>183502.77501971275</v>
      </c>
      <c r="T3294" s="36">
        <f t="shared" si="1552"/>
        <v>20243.224980287254</v>
      </c>
      <c r="U3294" s="36">
        <f t="shared" si="1553"/>
        <v>47193.527182247257</v>
      </c>
      <c r="V3294" s="36">
        <f t="shared" si="1554"/>
        <v>26950.30220195913</v>
      </c>
      <c r="W3294" s="37">
        <f t="shared" si="1555"/>
        <v>20243.224980288127</v>
      </c>
      <c r="X3294" s="36">
        <f t="shared" si="1556"/>
        <v>20243.224980287254</v>
      </c>
      <c r="Y3294" s="276">
        <f t="shared" si="1557"/>
        <v>20243.224980288127</v>
      </c>
      <c r="Z3294" s="36">
        <f t="shared" si="1558"/>
        <v>47193.527182247257</v>
      </c>
      <c r="AA3294" s="36">
        <f t="shared" si="1559"/>
        <v>26950.30220195913</v>
      </c>
      <c r="AB3294" s="38">
        <f t="shared" si="1506"/>
        <v>8.7311491370201111E-10</v>
      </c>
      <c r="AD3294" s="142">
        <f t="shared" si="1560"/>
        <v>60</v>
      </c>
      <c r="AH3294" s="107"/>
    </row>
    <row r="3295" spans="1:34">
      <c r="A3295" s="533"/>
      <c r="C3295" s="67" t="str">
        <f>'Terminated loans'!F2485</f>
        <v>E</v>
      </c>
      <c r="D3295" s="109">
        <f>'Terminated loans'!H2485</f>
        <v>143980685</v>
      </c>
      <c r="E3295" s="109">
        <f>'Terminated loans'!I2485</f>
        <v>98</v>
      </c>
      <c r="F3295" s="109" t="str">
        <f>'Terminated loans'!J2485</f>
        <v>MANIKION R</v>
      </c>
      <c r="G3295" s="547" t="str">
        <f t="shared" si="1523"/>
        <v>D2</v>
      </c>
      <c r="H3295" s="111">
        <f>'Terminated loans'!L2485</f>
        <v>41290</v>
      </c>
      <c r="I3295" s="111">
        <f>IF(B3295="VELS",'Terminated loans'!M2485,'Terminated loans'!B2485)</f>
        <v>43131</v>
      </c>
      <c r="J3295" s="34">
        <f t="shared" si="1549"/>
        <v>61</v>
      </c>
      <c r="K3295" s="34">
        <f t="shared" si="1507"/>
        <v>95</v>
      </c>
      <c r="L3295" s="34">
        <f t="shared" si="1508"/>
        <v>60</v>
      </c>
      <c r="M3295" s="34">
        <f t="shared" si="1509"/>
        <v>60</v>
      </c>
      <c r="N3295" s="52">
        <f t="shared" si="1511"/>
        <v>60</v>
      </c>
      <c r="O3295" s="352">
        <f>+'Terminated loans'!S2485</f>
        <v>1527460</v>
      </c>
      <c r="P3295" s="112">
        <f>+'Terminated loans'!T2485</f>
        <v>0.05</v>
      </c>
      <c r="Q3295" s="536">
        <f t="shared" si="1524"/>
        <v>9.4E-2</v>
      </c>
      <c r="R3295" s="222">
        <f t="shared" si="1550"/>
        <v>28825.054541880945</v>
      </c>
      <c r="S3295" s="36">
        <f t="shared" si="1551"/>
        <v>1375698.9032010958</v>
      </c>
      <c r="T3295" s="36">
        <f t="shared" si="1552"/>
        <v>151761.09679890424</v>
      </c>
      <c r="U3295" s="36">
        <f t="shared" si="1553"/>
        <v>353804.3693117674</v>
      </c>
      <c r="V3295" s="36">
        <f t="shared" si="1554"/>
        <v>202043.27251285664</v>
      </c>
      <c r="W3295" s="37">
        <f t="shared" si="1555"/>
        <v>151761.09679891076</v>
      </c>
      <c r="X3295" s="36">
        <f t="shared" si="1556"/>
        <v>151761.09679890424</v>
      </c>
      <c r="Y3295" s="276">
        <f t="shared" si="1557"/>
        <v>151761.09679891076</v>
      </c>
      <c r="Z3295" s="36">
        <f t="shared" si="1558"/>
        <v>353804.3693117674</v>
      </c>
      <c r="AA3295" s="36">
        <f t="shared" si="1559"/>
        <v>202043.27251285664</v>
      </c>
      <c r="AB3295" s="38">
        <f t="shared" si="1506"/>
        <v>6.5192580223083496E-9</v>
      </c>
      <c r="AD3295" s="142">
        <f t="shared" si="1560"/>
        <v>60</v>
      </c>
    </row>
    <row r="3296" spans="1:34">
      <c r="A3296" s="533"/>
      <c r="C3296" s="67" t="str">
        <f>'Terminated loans'!F2486</f>
        <v>E</v>
      </c>
      <c r="D3296" s="109">
        <f>'Terminated loans'!H2486</f>
        <v>143982645</v>
      </c>
      <c r="E3296" s="109">
        <f>'Terminated loans'!I2486</f>
        <v>98</v>
      </c>
      <c r="F3296" s="109" t="str">
        <f>'Terminated loans'!J2486</f>
        <v>JHURRY S</v>
      </c>
      <c r="G3296" s="547" t="str">
        <f t="shared" si="1523"/>
        <v>E2</v>
      </c>
      <c r="H3296" s="111">
        <f>'Terminated loans'!L2486</f>
        <v>41563</v>
      </c>
      <c r="I3296" s="111">
        <f>IF(B3296="VELS",'Terminated loans'!M2486,'Terminated loans'!B2486)</f>
        <v>43131</v>
      </c>
      <c r="J3296" s="34">
        <f t="shared" si="1549"/>
        <v>52</v>
      </c>
      <c r="K3296" s="34">
        <f t="shared" si="1507"/>
        <v>86</v>
      </c>
      <c r="L3296" s="34">
        <f t="shared" si="1508"/>
        <v>52</v>
      </c>
      <c r="M3296" s="34">
        <f t="shared" si="1509"/>
        <v>52</v>
      </c>
      <c r="N3296" s="52">
        <f t="shared" si="1511"/>
        <v>52</v>
      </c>
      <c r="O3296" s="352">
        <f>+'Terminated loans'!S2486</f>
        <v>239402</v>
      </c>
      <c r="P3296" s="112">
        <f>+'Terminated loans'!T2486</f>
        <v>0.05</v>
      </c>
      <c r="Q3296" s="536">
        <f t="shared" si="1524"/>
        <v>9.1499999999999998E-2</v>
      </c>
      <c r="R3296" s="222">
        <f t="shared" si="1550"/>
        <v>5130.1827220931264</v>
      </c>
      <c r="S3296" s="36">
        <f t="shared" si="1551"/>
        <v>219549.7896274513</v>
      </c>
      <c r="T3296" s="36">
        <f t="shared" si="1552"/>
        <v>19852.210372548696</v>
      </c>
      <c r="U3296" s="36">
        <f t="shared" si="1553"/>
        <v>47219.711921391339</v>
      </c>
      <c r="V3296" s="36">
        <f t="shared" si="1554"/>
        <v>27367.501548842585</v>
      </c>
      <c r="W3296" s="37">
        <f t="shared" si="1555"/>
        <v>19852.210372548754</v>
      </c>
      <c r="X3296" s="36">
        <f t="shared" si="1556"/>
        <v>19852.210372548696</v>
      </c>
      <c r="Y3296" s="276">
        <f t="shared" si="1557"/>
        <v>19852.210372548754</v>
      </c>
      <c r="Z3296" s="36">
        <f t="shared" si="1558"/>
        <v>47219.711921391339</v>
      </c>
      <c r="AA3296" s="36">
        <f t="shared" si="1559"/>
        <v>27367.501548842585</v>
      </c>
      <c r="AB3296" s="38">
        <f t="shared" si="1506"/>
        <v>5.8207660913467407E-11</v>
      </c>
      <c r="AD3296" s="142">
        <f t="shared" si="1560"/>
        <v>52</v>
      </c>
    </row>
    <row r="3297" spans="1:30">
      <c r="A3297" s="533"/>
      <c r="C3297" s="67" t="str">
        <f>'Terminated loans'!F2487</f>
        <v>E</v>
      </c>
      <c r="D3297" s="109">
        <f>'Terminated loans'!H2487</f>
        <v>143985202</v>
      </c>
      <c r="E3297" s="109">
        <f>'Terminated loans'!I2487</f>
        <v>98</v>
      </c>
      <c r="F3297" s="109" t="str">
        <f>'Terminated loans'!J2487</f>
        <v>FAKEERMAHAMOOD I</v>
      </c>
      <c r="G3297" s="547" t="str">
        <f t="shared" si="1523"/>
        <v>E2</v>
      </c>
      <c r="H3297" s="111">
        <f>'Terminated loans'!L2487</f>
        <v>42286</v>
      </c>
      <c r="I3297" s="111">
        <f>IF(B3297="VELS",'Terminated loans'!M2487,'Terminated loans'!B2487)</f>
        <v>43131</v>
      </c>
      <c r="J3297" s="34">
        <f t="shared" si="1549"/>
        <v>28</v>
      </c>
      <c r="K3297" s="34">
        <f t="shared" si="1507"/>
        <v>62</v>
      </c>
      <c r="L3297" s="34">
        <f t="shared" si="1508"/>
        <v>28</v>
      </c>
      <c r="M3297" s="34">
        <f t="shared" si="1509"/>
        <v>28</v>
      </c>
      <c r="N3297" s="52">
        <f t="shared" si="1511"/>
        <v>28</v>
      </c>
      <c r="O3297" s="352">
        <f>+'Terminated loans'!S2487</f>
        <v>241066</v>
      </c>
      <c r="P3297" s="112">
        <f>+'Terminated loans'!T2487</f>
        <v>0.05</v>
      </c>
      <c r="Q3297" s="536">
        <f t="shared" si="1524"/>
        <v>9.1499999999999998E-2</v>
      </c>
      <c r="R3297" s="222">
        <f t="shared" si="1550"/>
        <v>9139.3877776983245</v>
      </c>
      <c r="S3297" s="36">
        <f t="shared" si="1551"/>
        <v>229645.44234748874</v>
      </c>
      <c r="T3297" s="36">
        <f t="shared" si="1552"/>
        <v>11420.557652511256</v>
      </c>
      <c r="U3297" s="36">
        <f t="shared" si="1553"/>
        <v>26257.415428064589</v>
      </c>
      <c r="V3297" s="36">
        <f t="shared" si="1554"/>
        <v>14836.857775553101</v>
      </c>
      <c r="W3297" s="37">
        <f t="shared" si="1555"/>
        <v>11420.557652511488</v>
      </c>
      <c r="X3297" s="36">
        <f t="shared" si="1556"/>
        <v>11420.557652511256</v>
      </c>
      <c r="Y3297" s="276">
        <f t="shared" si="1557"/>
        <v>11420.557652511488</v>
      </c>
      <c r="Z3297" s="36">
        <f t="shared" si="1558"/>
        <v>26257.415428064589</v>
      </c>
      <c r="AA3297" s="36">
        <f t="shared" si="1559"/>
        <v>14836.857775553101</v>
      </c>
      <c r="AB3297" s="38">
        <f t="shared" si="1506"/>
        <v>2.3283064365386963E-10</v>
      </c>
      <c r="AD3297" s="142">
        <f t="shared" si="1560"/>
        <v>28</v>
      </c>
    </row>
    <row r="3298" spans="1:30">
      <c r="A3298" s="533"/>
      <c r="C3298" s="67" t="str">
        <f>'Terminated loans'!F2488</f>
        <v>E</v>
      </c>
      <c r="D3298" s="109">
        <f>'Terminated loans'!H2488</f>
        <v>143987361</v>
      </c>
      <c r="E3298" s="109">
        <f>'Terminated loans'!I2488</f>
        <v>98</v>
      </c>
      <c r="F3298" s="109" t="str">
        <f>'Terminated loans'!J2488</f>
        <v>BASOANAH S</v>
      </c>
      <c r="G3298" s="547" t="str">
        <f t="shared" si="1523"/>
        <v>F2</v>
      </c>
      <c r="H3298" s="111">
        <f>'Terminated loans'!L2488</f>
        <v>42534</v>
      </c>
      <c r="I3298" s="111">
        <f>IF(B3298="VELS",'Terminated loans'!M2488,'Terminated loans'!B2488)</f>
        <v>43131</v>
      </c>
      <c r="J3298" s="34">
        <f t="shared" si="1549"/>
        <v>20</v>
      </c>
      <c r="K3298" s="34">
        <f t="shared" si="1507"/>
        <v>54</v>
      </c>
      <c r="L3298" s="34">
        <f t="shared" si="1508"/>
        <v>20</v>
      </c>
      <c r="M3298" s="34">
        <f t="shared" si="1509"/>
        <v>20</v>
      </c>
      <c r="N3298" s="52">
        <f t="shared" si="1511"/>
        <v>20</v>
      </c>
      <c r="O3298" s="352">
        <f>+'Terminated loans'!S2488</f>
        <v>170188</v>
      </c>
      <c r="P3298" s="112">
        <f>+'Terminated loans'!T2488</f>
        <v>0.05</v>
      </c>
      <c r="Q3298" s="536">
        <f t="shared" si="1524"/>
        <v>8.8999999999999996E-2</v>
      </c>
      <c r="R3298" s="222">
        <f t="shared" si="1550"/>
        <v>8886.5875887036855</v>
      </c>
      <c r="S3298" s="36">
        <f t="shared" si="1551"/>
        <v>164612.68580508439</v>
      </c>
      <c r="T3298" s="36">
        <f t="shared" si="1552"/>
        <v>5575.3141949156125</v>
      </c>
      <c r="U3298" s="36">
        <f t="shared" si="1553"/>
        <v>13119.065968988521</v>
      </c>
      <c r="V3298" s="36">
        <f t="shared" si="1554"/>
        <v>7543.7517740736948</v>
      </c>
      <c r="W3298" s="37">
        <f t="shared" si="1555"/>
        <v>5575.3141949148267</v>
      </c>
      <c r="X3298" s="36">
        <f t="shared" si="1556"/>
        <v>5575.3141949156125</v>
      </c>
      <c r="Y3298" s="276">
        <f t="shared" si="1557"/>
        <v>5575.3141949148267</v>
      </c>
      <c r="Z3298" s="36">
        <f t="shared" si="1558"/>
        <v>13119.065968988521</v>
      </c>
      <c r="AA3298" s="36">
        <f t="shared" si="1559"/>
        <v>7543.7517740736948</v>
      </c>
      <c r="AB3298" s="38">
        <f t="shared" si="1506"/>
        <v>-7.8580342233181E-10</v>
      </c>
      <c r="AD3298" s="142">
        <f t="shared" si="1560"/>
        <v>20</v>
      </c>
    </row>
    <row r="3299" spans="1:30">
      <c r="A3299" s="533"/>
      <c r="C3299" s="67" t="str">
        <f>'Terminated loans'!F2489</f>
        <v>E</v>
      </c>
      <c r="D3299" s="109">
        <f>'Terminated loans'!H2489</f>
        <v>143988619</v>
      </c>
      <c r="E3299" s="109">
        <f>'Terminated loans'!I2489</f>
        <v>98</v>
      </c>
      <c r="F3299" s="109" t="str">
        <f>'Terminated loans'!J2489</f>
        <v>SAUPIN A E</v>
      </c>
      <c r="G3299" s="547" t="str">
        <f t="shared" si="1523"/>
        <v>G2</v>
      </c>
      <c r="H3299" s="111">
        <f>'Terminated loans'!L2489</f>
        <v>42958</v>
      </c>
      <c r="I3299" s="111">
        <f>IF(B3299="VELS",'Terminated loans'!M2489,'Terminated loans'!B2489)</f>
        <v>43131</v>
      </c>
      <c r="J3299" s="34">
        <f t="shared" si="1549"/>
        <v>6</v>
      </c>
      <c r="K3299" s="34">
        <f t="shared" si="1507"/>
        <v>40</v>
      </c>
      <c r="L3299" s="34">
        <f t="shared" si="1508"/>
        <v>6</v>
      </c>
      <c r="M3299" s="34">
        <f t="shared" si="1509"/>
        <v>6</v>
      </c>
      <c r="N3299" s="52">
        <f t="shared" si="1511"/>
        <v>6</v>
      </c>
      <c r="O3299" s="352">
        <f>+'Terminated loans'!S2489</f>
        <v>313300</v>
      </c>
      <c r="P3299" s="112">
        <f>+'Terminated loans'!T2489</f>
        <v>0.05</v>
      </c>
      <c r="Q3299" s="536">
        <f t="shared" si="1524"/>
        <v>8.5000000000000006E-2</v>
      </c>
      <c r="R3299" s="222">
        <f t="shared" si="1550"/>
        <v>52980.798273968838</v>
      </c>
      <c r="S3299" s="36">
        <f t="shared" si="1551"/>
        <v>310150.41792830644</v>
      </c>
      <c r="T3299" s="36">
        <f t="shared" si="1552"/>
        <v>3149.5820716935559</v>
      </c>
      <c r="U3299" s="36">
        <f t="shared" si="1553"/>
        <v>7734.3717155072954</v>
      </c>
      <c r="V3299" s="36">
        <f t="shared" si="1554"/>
        <v>4584.7896438129828</v>
      </c>
      <c r="W3299" s="37">
        <f t="shared" si="1555"/>
        <v>3149.5820716943126</v>
      </c>
      <c r="X3299" s="36">
        <f t="shared" si="1556"/>
        <v>3149.5820716935559</v>
      </c>
      <c r="Y3299" s="276">
        <f t="shared" si="1557"/>
        <v>3149.5820716943126</v>
      </c>
      <c r="Z3299" s="36">
        <f t="shared" si="1558"/>
        <v>7734.3717155072954</v>
      </c>
      <c r="AA3299" s="36">
        <f t="shared" si="1559"/>
        <v>4584.7896438129828</v>
      </c>
      <c r="AB3299" s="38">
        <f t="shared" si="1506"/>
        <v>7.5669959187507629E-10</v>
      </c>
      <c r="AD3299" s="142">
        <f t="shared" si="1560"/>
        <v>6</v>
      </c>
    </row>
    <row r="3300" spans="1:30">
      <c r="A3300" s="533"/>
      <c r="C3300" s="67" t="str">
        <f>'Terminated loans'!F2490</f>
        <v>E</v>
      </c>
      <c r="D3300" s="109">
        <f>'Terminated loans'!H2490</f>
        <v>143005240</v>
      </c>
      <c r="E3300" s="109">
        <f>'Terminated loans'!I2490</f>
        <v>99</v>
      </c>
      <c r="F3300" s="109" t="str">
        <f>'Terminated loans'!J2490</f>
        <v>BUNDHOO B S/HSE LN</v>
      </c>
      <c r="G3300" s="547" t="str">
        <f t="shared" si="1523"/>
        <v>A1</v>
      </c>
      <c r="H3300" s="111">
        <f>'Terminated loans'!L2490</f>
        <v>37733</v>
      </c>
      <c r="I3300" s="111">
        <f>IF(B3300="VELS",'Terminated loans'!M2490,'Terminated loans'!B2490)</f>
        <v>43159</v>
      </c>
      <c r="J3300" s="34">
        <f t="shared" ref="J3300:J3309" si="1561">ROUND((I3300-H3300)/365*12,0)</f>
        <v>178</v>
      </c>
      <c r="K3300" s="34">
        <f t="shared" si="1507"/>
        <v>211</v>
      </c>
      <c r="L3300" s="34">
        <f t="shared" si="1508"/>
        <v>178</v>
      </c>
      <c r="M3300" s="34">
        <f t="shared" si="1509"/>
        <v>178</v>
      </c>
      <c r="N3300" s="52">
        <f t="shared" si="1511"/>
        <v>178</v>
      </c>
      <c r="O3300" s="352">
        <f>+'Terminated loans'!S2490</f>
        <v>500013</v>
      </c>
      <c r="P3300" s="112">
        <f>+'Terminated loans'!T2490</f>
        <v>0.03</v>
      </c>
      <c r="Q3300" s="536">
        <f t="shared" si="1524"/>
        <v>8.6499999999999994E-2</v>
      </c>
      <c r="R3300" s="222">
        <f t="shared" ref="R3300:R3309" si="1562">PMT(P3300/12,L3300,-O3300,0,0)</f>
        <v>3483.7337311625724</v>
      </c>
      <c r="S3300" s="36">
        <f t="shared" ref="S3300:S3309" si="1563">(-PV(Q3300/12,L3300,R3300,0,0))</f>
        <v>348714.91790943127</v>
      </c>
      <c r="T3300" s="36">
        <f t="shared" ref="T3300:T3309" si="1564">O3300-S3300</f>
        <v>151298.08209056873</v>
      </c>
      <c r="U3300" s="36">
        <f t="shared" ref="U3300:U3309" si="1565">-IF(OR(Q3300="",Q3300=0),0,(CUMIPMT(Q3300/12,L3300,S3300,1,M3300,0)))</f>
        <v>271389.68623750331</v>
      </c>
      <c r="V3300" s="36">
        <f t="shared" ref="V3300:V3309" si="1566">-IF(OR(P3300="",P3300=0),0,(CUMIPMT(P3300/12,L3300,O3300,1,M3300,0)))</f>
        <v>120091.6041469379</v>
      </c>
      <c r="W3300" s="37">
        <f t="shared" ref="W3300:W3309" si="1567">IF(ISERROR(U3300-V3300),0,U3300-V3300)</f>
        <v>151298.08209056541</v>
      </c>
      <c r="X3300" s="36">
        <f t="shared" ref="X3300:X3309" si="1568">IF(C3300="O",T3300/AD3300*N3300,T3300)</f>
        <v>151298.08209056873</v>
      </c>
      <c r="Y3300" s="276">
        <f t="shared" ref="Y3300:Y3309" si="1569">W3300</f>
        <v>151298.08209056541</v>
      </c>
      <c r="Z3300" s="36">
        <f t="shared" ref="Z3300:Z3309" si="1570">-IF(OR(Q3300="",Q3300=0),0,(CUMIPMT(Q3300/12,L3300,S3300,1,L3300,0)))</f>
        <v>271389.68623750331</v>
      </c>
      <c r="AA3300" s="36">
        <f t="shared" ref="AA3300:AA3309" si="1571">-IF(OR(P3300="",P3300=0),0,(CUMIPMT(P3300/12,L3300,O3300,1,L3300,0)))</f>
        <v>120091.6041469379</v>
      </c>
      <c r="AB3300" s="38">
        <f t="shared" si="1506"/>
        <v>-3.3178366720676422E-9</v>
      </c>
      <c r="AD3300" s="142">
        <f t="shared" ref="AD3300:AD3309" si="1572">IF(L3300&gt;$J$2,$J$2,L3300)</f>
        <v>178</v>
      </c>
    </row>
    <row r="3301" spans="1:30">
      <c r="A3301" s="533"/>
      <c r="C3301" s="67" t="str">
        <f>'Terminated loans'!F2491</f>
        <v>E</v>
      </c>
      <c r="D3301" s="109">
        <f>'Terminated loans'!H2491</f>
        <v>143028631</v>
      </c>
      <c r="E3301" s="109">
        <f>'Terminated loans'!I2491</f>
        <v>99</v>
      </c>
      <c r="F3301" s="109" t="str">
        <f>'Terminated loans'!J2491</f>
        <v>HUNGLEY J O G (SL907)</v>
      </c>
      <c r="G3301" s="547" t="str">
        <f t="shared" si="1523"/>
        <v>A1</v>
      </c>
      <c r="H3301" s="111">
        <f>'Terminated loans'!L2491</f>
        <v>39587</v>
      </c>
      <c r="I3301" s="111">
        <f>IF(B3301="VELS",'Terminated loans'!M2491,'Terminated loans'!B2491)</f>
        <v>43159</v>
      </c>
      <c r="J3301" s="34">
        <f t="shared" si="1561"/>
        <v>117</v>
      </c>
      <c r="K3301" s="34">
        <f t="shared" si="1507"/>
        <v>151</v>
      </c>
      <c r="L3301" s="34">
        <f t="shared" si="1508"/>
        <v>117</v>
      </c>
      <c r="M3301" s="34">
        <f t="shared" si="1509"/>
        <v>117</v>
      </c>
      <c r="N3301" s="52">
        <f t="shared" si="1511"/>
        <v>117</v>
      </c>
      <c r="O3301" s="352">
        <f>+'Terminated loans'!S2491</f>
        <v>2811169</v>
      </c>
      <c r="P3301" s="112">
        <f>+'Terminated loans'!T2491</f>
        <v>0.03</v>
      </c>
      <c r="Q3301" s="536">
        <f t="shared" si="1524"/>
        <v>8.6499999999999994E-2</v>
      </c>
      <c r="R3301" s="222">
        <f t="shared" si="1562"/>
        <v>27741.917049277577</v>
      </c>
      <c r="S3301" s="36">
        <f t="shared" si="1563"/>
        <v>2187694.1872021477</v>
      </c>
      <c r="T3301" s="36">
        <f t="shared" si="1564"/>
        <v>623474.81279785233</v>
      </c>
      <c r="U3301" s="36">
        <f t="shared" si="1565"/>
        <v>1058110.1075633047</v>
      </c>
      <c r="V3301" s="36">
        <f t="shared" si="1566"/>
        <v>434635.29476547614</v>
      </c>
      <c r="W3301" s="37">
        <f t="shared" si="1567"/>
        <v>623474.81279782858</v>
      </c>
      <c r="X3301" s="36">
        <f t="shared" si="1568"/>
        <v>623474.81279785233</v>
      </c>
      <c r="Y3301" s="276">
        <f t="shared" si="1569"/>
        <v>623474.81279782858</v>
      </c>
      <c r="Z3301" s="36">
        <f t="shared" si="1570"/>
        <v>1058110.1075633047</v>
      </c>
      <c r="AA3301" s="36">
        <f t="shared" si="1571"/>
        <v>434635.29476547614</v>
      </c>
      <c r="AB3301" s="38">
        <f t="shared" si="1506"/>
        <v>-2.3748725652694702E-8</v>
      </c>
      <c r="AD3301" s="142">
        <f t="shared" si="1572"/>
        <v>117</v>
      </c>
    </row>
    <row r="3302" spans="1:30">
      <c r="A3302" s="533"/>
      <c r="C3302" s="67" t="str">
        <f>'Terminated loans'!F2492</f>
        <v>E</v>
      </c>
      <c r="D3302" s="109">
        <f>'Terminated loans'!H2492</f>
        <v>143694623</v>
      </c>
      <c r="E3302" s="109">
        <f>'Terminated loans'!I2492</f>
        <v>99</v>
      </c>
      <c r="F3302" s="109" t="str">
        <f>'Terminated loans'!J2492</f>
        <v>BASOANAH S(SL2996)</v>
      </c>
      <c r="G3302" s="547" t="str">
        <f t="shared" si="1523"/>
        <v>E1</v>
      </c>
      <c r="H3302" s="111">
        <f>'Terminated loans'!L2492</f>
        <v>41543</v>
      </c>
      <c r="I3302" s="111">
        <f>IF(B3302="VELS",'Terminated loans'!M2492,'Terminated loans'!B2492)</f>
        <v>43159</v>
      </c>
      <c r="J3302" s="34">
        <f t="shared" si="1561"/>
        <v>53</v>
      </c>
      <c r="K3302" s="34">
        <f t="shared" si="1507"/>
        <v>86</v>
      </c>
      <c r="L3302" s="34">
        <f t="shared" si="1508"/>
        <v>53</v>
      </c>
      <c r="M3302" s="34">
        <f t="shared" si="1509"/>
        <v>53</v>
      </c>
      <c r="N3302" s="52">
        <f t="shared" si="1511"/>
        <v>53</v>
      </c>
      <c r="O3302" s="352">
        <f>+'Terminated loans'!S2492</f>
        <v>3678731</v>
      </c>
      <c r="P3302" s="112">
        <f>+'Terminated loans'!T2492</f>
        <v>0.03</v>
      </c>
      <c r="Q3302" s="536">
        <f t="shared" si="1524"/>
        <v>7.3999999999999996E-2</v>
      </c>
      <c r="R3302" s="222">
        <f t="shared" si="1562"/>
        <v>74196.551024986955</v>
      </c>
      <c r="S3302" s="36">
        <f t="shared" si="1563"/>
        <v>3345725.7508418527</v>
      </c>
      <c r="T3302" s="36">
        <f t="shared" si="1564"/>
        <v>333005.24915814726</v>
      </c>
      <c r="U3302" s="36">
        <f t="shared" si="1565"/>
        <v>586691.45348245651</v>
      </c>
      <c r="V3302" s="36">
        <f t="shared" si="1566"/>
        <v>253686.20432430878</v>
      </c>
      <c r="W3302" s="37">
        <f t="shared" si="1567"/>
        <v>333005.24915814772</v>
      </c>
      <c r="X3302" s="36">
        <f t="shared" si="1568"/>
        <v>333005.24915814726</v>
      </c>
      <c r="Y3302" s="276">
        <f t="shared" si="1569"/>
        <v>333005.24915814772</v>
      </c>
      <c r="Z3302" s="36">
        <f t="shared" si="1570"/>
        <v>586691.45348245651</v>
      </c>
      <c r="AA3302" s="36">
        <f t="shared" si="1571"/>
        <v>253686.20432430878</v>
      </c>
      <c r="AB3302" s="38">
        <f t="shared" ref="AB3302:AB3365" si="1573">IF(ISERROR(Z3302-AA3302-T3302),"CHECK",Z3302-AA3302-T3302)</f>
        <v>4.6566128730773926E-10</v>
      </c>
      <c r="AD3302" s="142">
        <f t="shared" si="1572"/>
        <v>53</v>
      </c>
    </row>
    <row r="3303" spans="1:30">
      <c r="A3303" s="533"/>
      <c r="C3303" s="67" t="str">
        <f>'Terminated loans'!F2493</f>
        <v>E</v>
      </c>
      <c r="D3303" s="109">
        <f>'Terminated loans'!H2493</f>
        <v>143980375</v>
      </c>
      <c r="E3303" s="109">
        <f>'Terminated loans'!I2493</f>
        <v>98</v>
      </c>
      <c r="F3303" s="109" t="str">
        <f>'Terminated loans'!J2493</f>
        <v>GHOORAH S K(MUACC70547)</v>
      </c>
      <c r="G3303" s="547" t="str">
        <f t="shared" si="1523"/>
        <v>D2</v>
      </c>
      <c r="H3303" s="111">
        <f>'Terminated loans'!L2493</f>
        <v>41348</v>
      </c>
      <c r="I3303" s="111">
        <f>IF(B3303="VELS",'Terminated loans'!M2493,'Terminated loans'!B2493)</f>
        <v>43159</v>
      </c>
      <c r="J3303" s="34">
        <f t="shared" si="1561"/>
        <v>60</v>
      </c>
      <c r="K3303" s="34">
        <f t="shared" si="1507"/>
        <v>93</v>
      </c>
      <c r="L3303" s="34">
        <f t="shared" si="1508"/>
        <v>60</v>
      </c>
      <c r="M3303" s="34">
        <f t="shared" si="1509"/>
        <v>60</v>
      </c>
      <c r="N3303" s="52">
        <f t="shared" si="1511"/>
        <v>60</v>
      </c>
      <c r="O3303" s="352">
        <f>+'Terminated loans'!S2493</f>
        <v>235163</v>
      </c>
      <c r="P3303" s="112">
        <f>+'Terminated loans'!T2493</f>
        <v>0.05</v>
      </c>
      <c r="Q3303" s="536">
        <f t="shared" si="1524"/>
        <v>9.4E-2</v>
      </c>
      <c r="R3303" s="222">
        <f t="shared" si="1562"/>
        <v>4437.8159174265438</v>
      </c>
      <c r="S3303" s="36">
        <f t="shared" si="1563"/>
        <v>211798.33263946633</v>
      </c>
      <c r="T3303" s="36">
        <f t="shared" si="1564"/>
        <v>23364.667360533669</v>
      </c>
      <c r="U3303" s="36">
        <f t="shared" si="1565"/>
        <v>54470.622406127281</v>
      </c>
      <c r="V3303" s="36">
        <f t="shared" si="1566"/>
        <v>31105.955045592622</v>
      </c>
      <c r="W3303" s="37">
        <f t="shared" si="1567"/>
        <v>23364.667360534659</v>
      </c>
      <c r="X3303" s="36">
        <f t="shared" si="1568"/>
        <v>23364.667360533669</v>
      </c>
      <c r="Y3303" s="276">
        <f t="shared" si="1569"/>
        <v>23364.667360534659</v>
      </c>
      <c r="Z3303" s="36">
        <f t="shared" si="1570"/>
        <v>54470.622406127281</v>
      </c>
      <c r="AA3303" s="36">
        <f t="shared" si="1571"/>
        <v>31105.955045592622</v>
      </c>
      <c r="AB3303" s="38">
        <f t="shared" si="1573"/>
        <v>9.8953023552894592E-10</v>
      </c>
      <c r="AD3303" s="142">
        <f t="shared" si="1572"/>
        <v>60</v>
      </c>
    </row>
    <row r="3304" spans="1:30">
      <c r="A3304" s="533"/>
      <c r="C3304" s="67" t="str">
        <f>'Terminated loans'!F2494</f>
        <v>E</v>
      </c>
      <c r="D3304" s="109">
        <f>'Terminated loans'!H2494</f>
        <v>143980545</v>
      </c>
      <c r="E3304" s="109">
        <f>'Terminated loans'!I2494</f>
        <v>98</v>
      </c>
      <c r="F3304" s="109" t="str">
        <f>'Terminated loans'!J2494</f>
        <v>THOETIS M J S</v>
      </c>
      <c r="G3304" s="547" t="str">
        <f t="shared" si="1523"/>
        <v>D2</v>
      </c>
      <c r="H3304" s="111">
        <f>'Terminated loans'!L2494</f>
        <v>41333</v>
      </c>
      <c r="I3304" s="111">
        <f>IF(B3304="VELS",'Terminated loans'!M2494,'Terminated loans'!B2494)</f>
        <v>43159</v>
      </c>
      <c r="J3304" s="34">
        <f t="shared" si="1561"/>
        <v>60</v>
      </c>
      <c r="K3304" s="34">
        <f t="shared" ref="K3304:K3367" si="1574">ROUND(($I$35-H3304)/365*12,0)</f>
        <v>93</v>
      </c>
      <c r="L3304" s="34">
        <f t="shared" ref="L3304:L3367" si="1575">IF(B3304="VELS",J3304,IF(J3304&gt;(IF(OR(E3304=4,E3304=99),$J$3,IF(E3304=97,$J$6,IF(E3304=98,$J$5,"Check")))),(IF(OR(E3304=4,E3304=99),$J$3,IF(E3304=97,$J$6,IF(E3304=98,$J$5,"Check")))),J3304))</f>
        <v>60</v>
      </c>
      <c r="M3304" s="34">
        <f t="shared" ref="M3304:M3367" si="1576">IF(K3304&gt;L3304,L3304,K3304)</f>
        <v>60</v>
      </c>
      <c r="N3304" s="52">
        <f t="shared" si="1511"/>
        <v>60</v>
      </c>
      <c r="O3304" s="352">
        <f>+'Terminated loans'!S2494</f>
        <v>236871</v>
      </c>
      <c r="P3304" s="112">
        <f>+'Terminated loans'!T2494</f>
        <v>0.05</v>
      </c>
      <c r="Q3304" s="536">
        <f t="shared" si="1524"/>
        <v>9.4E-2</v>
      </c>
      <c r="R3304" s="222">
        <f t="shared" si="1562"/>
        <v>4470.0479844905149</v>
      </c>
      <c r="S3304" s="36">
        <f t="shared" si="1563"/>
        <v>213336.63395450404</v>
      </c>
      <c r="T3304" s="36">
        <f t="shared" si="1564"/>
        <v>23534.366045495961</v>
      </c>
      <c r="U3304" s="36">
        <f t="shared" si="1565"/>
        <v>54866.245114927849</v>
      </c>
      <c r="V3304" s="36">
        <f t="shared" si="1566"/>
        <v>31331.879069430841</v>
      </c>
      <c r="W3304" s="37">
        <f t="shared" si="1567"/>
        <v>23534.366045497009</v>
      </c>
      <c r="X3304" s="36">
        <f t="shared" si="1568"/>
        <v>23534.366045495961</v>
      </c>
      <c r="Y3304" s="276">
        <f t="shared" si="1569"/>
        <v>23534.366045497009</v>
      </c>
      <c r="Z3304" s="36">
        <f t="shared" si="1570"/>
        <v>54866.245114927849</v>
      </c>
      <c r="AA3304" s="36">
        <f t="shared" si="1571"/>
        <v>31331.879069430841</v>
      </c>
      <c r="AB3304" s="38">
        <f t="shared" si="1573"/>
        <v>1.0477378964424133E-9</v>
      </c>
      <c r="AD3304" s="142">
        <f t="shared" si="1572"/>
        <v>60</v>
      </c>
    </row>
    <row r="3305" spans="1:30">
      <c r="A3305" s="533"/>
      <c r="C3305" s="67" t="str">
        <f>'Terminated loans'!F2495</f>
        <v>E</v>
      </c>
      <c r="D3305" s="109">
        <f>'Terminated loans'!H2495</f>
        <v>143980804</v>
      </c>
      <c r="E3305" s="109">
        <f>'Terminated loans'!I2495</f>
        <v>98</v>
      </c>
      <c r="F3305" s="109" t="str">
        <f>'Terminated loans'!J2495</f>
        <v>SEERUTTUN R D</v>
      </c>
      <c r="G3305" s="547" t="str">
        <f t="shared" si="1523"/>
        <v>D2</v>
      </c>
      <c r="H3305" s="111">
        <f>'Terminated loans'!L2495</f>
        <v>41341</v>
      </c>
      <c r="I3305" s="111">
        <f>IF(B3305="VELS",'Terminated loans'!M2495,'Terminated loans'!B2495)</f>
        <v>43159</v>
      </c>
      <c r="J3305" s="34">
        <f t="shared" si="1561"/>
        <v>60</v>
      </c>
      <c r="K3305" s="34">
        <f t="shared" si="1574"/>
        <v>93</v>
      </c>
      <c r="L3305" s="34">
        <f t="shared" si="1575"/>
        <v>60</v>
      </c>
      <c r="M3305" s="34">
        <f t="shared" si="1576"/>
        <v>60</v>
      </c>
      <c r="N3305" s="52">
        <f t="shared" si="1511"/>
        <v>60</v>
      </c>
      <c r="O3305" s="352">
        <f>+'Terminated loans'!S2495</f>
        <v>140077</v>
      </c>
      <c r="P3305" s="112">
        <f>+'Terminated loans'!T2495</f>
        <v>0.05</v>
      </c>
      <c r="Q3305" s="536">
        <f t="shared" si="1524"/>
        <v>9.4E-2</v>
      </c>
      <c r="R3305" s="222">
        <f t="shared" si="1562"/>
        <v>2643.4257951521199</v>
      </c>
      <c r="S3305" s="36">
        <f t="shared" si="1563"/>
        <v>126159.62137384931</v>
      </c>
      <c r="T3305" s="36">
        <f t="shared" si="1564"/>
        <v>13917.37862615069</v>
      </c>
      <c r="U3305" s="36">
        <f t="shared" si="1565"/>
        <v>32445.926335278476</v>
      </c>
      <c r="V3305" s="36">
        <f t="shared" si="1566"/>
        <v>18528.54770912719</v>
      </c>
      <c r="W3305" s="37">
        <f t="shared" si="1567"/>
        <v>13917.378626151287</v>
      </c>
      <c r="X3305" s="36">
        <f t="shared" si="1568"/>
        <v>13917.37862615069</v>
      </c>
      <c r="Y3305" s="276">
        <f t="shared" si="1569"/>
        <v>13917.378626151287</v>
      </c>
      <c r="Z3305" s="36">
        <f t="shared" si="1570"/>
        <v>32445.926335278476</v>
      </c>
      <c r="AA3305" s="36">
        <f t="shared" si="1571"/>
        <v>18528.54770912719</v>
      </c>
      <c r="AB3305" s="38">
        <f t="shared" si="1573"/>
        <v>5.9662852436304092E-10</v>
      </c>
      <c r="AD3305" s="142">
        <f t="shared" si="1572"/>
        <v>60</v>
      </c>
    </row>
    <row r="3306" spans="1:30">
      <c r="A3306" s="533"/>
      <c r="C3306" s="67" t="str">
        <f>'Terminated loans'!F2496</f>
        <v>E</v>
      </c>
      <c r="D3306" s="109">
        <f>'Terminated loans'!H2496</f>
        <v>143981126</v>
      </c>
      <c r="E3306" s="109">
        <f>'Terminated loans'!I2496</f>
        <v>98</v>
      </c>
      <c r="F3306" s="109" t="str">
        <f>'Terminated loans'!J2496</f>
        <v>FORGET M D N</v>
      </c>
      <c r="G3306" s="547" t="str">
        <f t="shared" si="1523"/>
        <v>E2</v>
      </c>
      <c r="H3306" s="111">
        <f>'Terminated loans'!L2496</f>
        <v>41464</v>
      </c>
      <c r="I3306" s="111">
        <f>IF(B3306="VELS",'Terminated loans'!M2496,'Terminated loans'!B2496)</f>
        <v>43159</v>
      </c>
      <c r="J3306" s="34">
        <f t="shared" si="1561"/>
        <v>56</v>
      </c>
      <c r="K3306" s="34">
        <f t="shared" si="1574"/>
        <v>89</v>
      </c>
      <c r="L3306" s="34">
        <f t="shared" si="1575"/>
        <v>56</v>
      </c>
      <c r="M3306" s="34">
        <f t="shared" si="1576"/>
        <v>56</v>
      </c>
      <c r="N3306" s="52">
        <f t="shared" si="1511"/>
        <v>56</v>
      </c>
      <c r="O3306" s="352">
        <f>+'Terminated loans'!S2496</f>
        <v>401667</v>
      </c>
      <c r="P3306" s="112">
        <f>+'Terminated loans'!T2496</f>
        <v>0.05</v>
      </c>
      <c r="Q3306" s="536">
        <f t="shared" si="1524"/>
        <v>9.1499999999999998E-2</v>
      </c>
      <c r="R3306" s="222">
        <f t="shared" si="1562"/>
        <v>8056.8094116855464</v>
      </c>
      <c r="S3306" s="36">
        <f t="shared" si="1563"/>
        <v>366100.14140118146</v>
      </c>
      <c r="T3306" s="36">
        <f t="shared" si="1564"/>
        <v>35566.858598818537</v>
      </c>
      <c r="U3306" s="36">
        <f t="shared" si="1565"/>
        <v>85081.185653209453</v>
      </c>
      <c r="V3306" s="36">
        <f t="shared" si="1566"/>
        <v>49514.327054390567</v>
      </c>
      <c r="W3306" s="37">
        <f t="shared" si="1567"/>
        <v>35566.858598818886</v>
      </c>
      <c r="X3306" s="36">
        <f t="shared" si="1568"/>
        <v>35566.858598818537</v>
      </c>
      <c r="Y3306" s="276">
        <f t="shared" si="1569"/>
        <v>35566.858598818886</v>
      </c>
      <c r="Z3306" s="36">
        <f t="shared" si="1570"/>
        <v>85081.185653209453</v>
      </c>
      <c r="AA3306" s="36">
        <f t="shared" si="1571"/>
        <v>49514.327054390567</v>
      </c>
      <c r="AB3306" s="38">
        <f t="shared" si="1573"/>
        <v>3.4924596548080444E-10</v>
      </c>
      <c r="AD3306" s="142">
        <f t="shared" si="1572"/>
        <v>56</v>
      </c>
    </row>
    <row r="3307" spans="1:30">
      <c r="A3307" s="533"/>
      <c r="C3307" s="67" t="str">
        <f>'Terminated loans'!F2497</f>
        <v>E</v>
      </c>
      <c r="D3307" s="109">
        <f>'Terminated loans'!H2497</f>
        <v>143997782</v>
      </c>
      <c r="E3307" s="109">
        <f>'Terminated loans'!I2497</f>
        <v>98</v>
      </c>
      <c r="F3307" s="109" t="str">
        <f>'Terminated loans'!J2497</f>
        <v>SHAM R</v>
      </c>
      <c r="G3307" s="547" t="str">
        <f t="shared" si="1523"/>
        <v>D2</v>
      </c>
      <c r="H3307" s="111">
        <f>'Terminated loans'!L2497</f>
        <v>41323</v>
      </c>
      <c r="I3307" s="111">
        <f>IF(B3307="VELS",'Terminated loans'!M2497,'Terminated loans'!B2497)</f>
        <v>43159</v>
      </c>
      <c r="J3307" s="34">
        <f t="shared" si="1561"/>
        <v>60</v>
      </c>
      <c r="K3307" s="34">
        <f t="shared" si="1574"/>
        <v>93</v>
      </c>
      <c r="L3307" s="34">
        <f t="shared" si="1575"/>
        <v>60</v>
      </c>
      <c r="M3307" s="34">
        <f t="shared" si="1576"/>
        <v>60</v>
      </c>
      <c r="N3307" s="52">
        <f t="shared" si="1511"/>
        <v>60</v>
      </c>
      <c r="O3307" s="352">
        <f>+'Terminated loans'!S2497</f>
        <v>1800976</v>
      </c>
      <c r="P3307" s="112">
        <f>+'Terminated loans'!T2497</f>
        <v>0.05</v>
      </c>
      <c r="Q3307" s="536">
        <f t="shared" si="1524"/>
        <v>9.4E-2</v>
      </c>
      <c r="R3307" s="222">
        <f t="shared" si="1562"/>
        <v>33986.638883256237</v>
      </c>
      <c r="S3307" s="36">
        <f t="shared" si="1563"/>
        <v>1622039.6657794614</v>
      </c>
      <c r="T3307" s="36">
        <f t="shared" si="1564"/>
        <v>178936.33422053861</v>
      </c>
      <c r="U3307" s="36">
        <f t="shared" si="1565"/>
        <v>417158.66721592029</v>
      </c>
      <c r="V3307" s="36">
        <f t="shared" si="1566"/>
        <v>238222.33299537422</v>
      </c>
      <c r="W3307" s="37">
        <f t="shared" si="1567"/>
        <v>178936.33422054606</v>
      </c>
      <c r="X3307" s="36">
        <f t="shared" si="1568"/>
        <v>178936.33422053861</v>
      </c>
      <c r="Y3307" s="276">
        <f t="shared" si="1569"/>
        <v>178936.33422054606</v>
      </c>
      <c r="Z3307" s="36">
        <f t="shared" si="1570"/>
        <v>417158.66721592029</v>
      </c>
      <c r="AA3307" s="36">
        <f t="shared" si="1571"/>
        <v>238222.33299537422</v>
      </c>
      <c r="AB3307" s="38">
        <f t="shared" si="1573"/>
        <v>7.4505805969238281E-9</v>
      </c>
      <c r="AD3307" s="142">
        <f t="shared" si="1572"/>
        <v>60</v>
      </c>
    </row>
    <row r="3308" spans="1:30">
      <c r="A3308" s="533"/>
      <c r="C3308" s="67" t="str">
        <f>'Terminated loans'!F2498</f>
        <v>N</v>
      </c>
      <c r="D3308" s="109">
        <f>'Terminated loans'!H2498</f>
        <v>143999688</v>
      </c>
      <c r="E3308" s="109">
        <f>'Terminated loans'!I2498</f>
        <v>98</v>
      </c>
      <c r="F3308" s="109" t="str">
        <f>'Terminated loans'!J2498</f>
        <v>NAIDOO N V L</v>
      </c>
      <c r="G3308" s="547" t="str">
        <f t="shared" si="1523"/>
        <v>D2</v>
      </c>
      <c r="H3308" s="111">
        <f>'Terminated loans'!L2498</f>
        <v>41332</v>
      </c>
      <c r="I3308" s="111">
        <f>IF(B3308="VELS",'Terminated loans'!M2498,'Terminated loans'!B2498)</f>
        <v>43141</v>
      </c>
      <c r="J3308" s="34">
        <f t="shared" si="1561"/>
        <v>59</v>
      </c>
      <c r="K3308" s="34">
        <f t="shared" si="1574"/>
        <v>93</v>
      </c>
      <c r="L3308" s="34">
        <f t="shared" si="1575"/>
        <v>59</v>
      </c>
      <c r="M3308" s="34">
        <f t="shared" si="1576"/>
        <v>59</v>
      </c>
      <c r="N3308" s="52">
        <f t="shared" si="1511"/>
        <v>59</v>
      </c>
      <c r="O3308" s="352">
        <f>+'Terminated loans'!S2498</f>
        <v>240699</v>
      </c>
      <c r="P3308" s="112">
        <f>+'Terminated loans'!T2498</f>
        <v>0.05</v>
      </c>
      <c r="Q3308" s="536">
        <f t="shared" si="1524"/>
        <v>9.4E-2</v>
      </c>
      <c r="R3308" s="222">
        <f t="shared" si="1562"/>
        <v>4610.0762417472242</v>
      </c>
      <c r="S3308" s="36">
        <f t="shared" si="1563"/>
        <v>217133.00570069716</v>
      </c>
      <c r="T3308" s="36">
        <f t="shared" si="1564"/>
        <v>23565.994299302838</v>
      </c>
      <c r="U3308" s="36">
        <f t="shared" si="1565"/>
        <v>54861.492562389903</v>
      </c>
      <c r="V3308" s="36">
        <f t="shared" si="1566"/>
        <v>31295.498263086251</v>
      </c>
      <c r="W3308" s="37">
        <f t="shared" si="1567"/>
        <v>23565.994299303653</v>
      </c>
      <c r="X3308" s="36">
        <f t="shared" si="1568"/>
        <v>23565.994299302838</v>
      </c>
      <c r="Y3308" s="276">
        <f t="shared" si="1569"/>
        <v>23565.994299303653</v>
      </c>
      <c r="Z3308" s="36">
        <f t="shared" si="1570"/>
        <v>54861.492562389903</v>
      </c>
      <c r="AA3308" s="36">
        <f t="shared" si="1571"/>
        <v>31295.498263086251</v>
      </c>
      <c r="AB3308" s="38">
        <f t="shared" si="1573"/>
        <v>8.149072527885437E-10</v>
      </c>
      <c r="AD3308" s="142">
        <f t="shared" si="1572"/>
        <v>59</v>
      </c>
    </row>
    <row r="3309" spans="1:30">
      <c r="A3309" s="533"/>
      <c r="C3309" s="67" t="str">
        <f>'Terminated loans'!F2499</f>
        <v>E</v>
      </c>
      <c r="D3309" s="109">
        <f>'Terminated loans'!H2499</f>
        <v>143985946</v>
      </c>
      <c r="E3309" s="109">
        <f>'Terminated loans'!I2499</f>
        <v>98</v>
      </c>
      <c r="F3309" s="109" t="str">
        <f>'Terminated loans'!J2499</f>
        <v>HAZAREESING P</v>
      </c>
      <c r="G3309" s="547" t="str">
        <f t="shared" si="1523"/>
        <v>F2</v>
      </c>
      <c r="H3309" s="111">
        <f>'Terminated loans'!L2499</f>
        <v>42517</v>
      </c>
      <c r="I3309" s="111">
        <f>IF(B3309="VELS",'Terminated loans'!M2499,'Terminated loans'!B2499)</f>
        <v>43159</v>
      </c>
      <c r="J3309" s="34">
        <f t="shared" si="1561"/>
        <v>21</v>
      </c>
      <c r="K3309" s="34">
        <f t="shared" si="1574"/>
        <v>54</v>
      </c>
      <c r="L3309" s="34">
        <f t="shared" si="1575"/>
        <v>21</v>
      </c>
      <c r="M3309" s="34">
        <f t="shared" si="1576"/>
        <v>21</v>
      </c>
      <c r="N3309" s="52">
        <f t="shared" si="1511"/>
        <v>21</v>
      </c>
      <c r="O3309" s="352">
        <f>+'Terminated loans'!S2499</f>
        <v>305026</v>
      </c>
      <c r="P3309" s="112">
        <f>+'Terminated loans'!T2499</f>
        <v>0.05</v>
      </c>
      <c r="Q3309" s="536">
        <f t="shared" si="1524"/>
        <v>8.8999999999999996E-2</v>
      </c>
      <c r="R3309" s="222">
        <f t="shared" si="1562"/>
        <v>15200.004852305465</v>
      </c>
      <c r="S3309" s="36">
        <f t="shared" si="1563"/>
        <v>294575.91110722284</v>
      </c>
      <c r="T3309" s="36">
        <f t="shared" si="1564"/>
        <v>10450.088892777159</v>
      </c>
      <c r="U3309" s="36">
        <f t="shared" si="1565"/>
        <v>24624.190791190777</v>
      </c>
      <c r="V3309" s="36">
        <f t="shared" si="1566"/>
        <v>14174.101898414781</v>
      </c>
      <c r="W3309" s="37">
        <f t="shared" si="1567"/>
        <v>10450.088892775995</v>
      </c>
      <c r="X3309" s="36">
        <f t="shared" si="1568"/>
        <v>10450.088892777159</v>
      </c>
      <c r="Y3309" s="276">
        <f t="shared" si="1569"/>
        <v>10450.088892775995</v>
      </c>
      <c r="Z3309" s="36">
        <f t="shared" si="1570"/>
        <v>24624.190791190777</v>
      </c>
      <c r="AA3309" s="36">
        <f t="shared" si="1571"/>
        <v>14174.101898414781</v>
      </c>
      <c r="AB3309" s="38">
        <f t="shared" si="1573"/>
        <v>-1.1641532182693481E-9</v>
      </c>
      <c r="AD3309" s="142">
        <f t="shared" si="1572"/>
        <v>21</v>
      </c>
    </row>
    <row r="3310" spans="1:30">
      <c r="A3310" s="533"/>
      <c r="C3310" s="67" t="str">
        <f>'Terminated loans'!F2500</f>
        <v>E</v>
      </c>
      <c r="D3310" s="109">
        <f>'Terminated loans'!H2500</f>
        <v>143132714</v>
      </c>
      <c r="E3310" s="109">
        <f>'Terminated loans'!I2500</f>
        <v>99</v>
      </c>
      <c r="F3310" s="109" t="str">
        <f>'Terminated loans'!J2500</f>
        <v>GUNGAH K(SL 2390)</v>
      </c>
      <c r="G3310" s="547" t="str">
        <f t="shared" si="1523"/>
        <v>C1</v>
      </c>
      <c r="H3310" s="111">
        <f>'Terminated loans'!L2500</f>
        <v>40701</v>
      </c>
      <c r="I3310" s="111">
        <f>IF(B3310="VELS",'Terminated loans'!M2500,'Terminated loans'!B2500)</f>
        <v>43190</v>
      </c>
      <c r="J3310" s="34">
        <f t="shared" ref="J3310:J3328" si="1577">ROUND((I3310-H3310)/365*12,0)</f>
        <v>82</v>
      </c>
      <c r="K3310" s="34">
        <f t="shared" si="1574"/>
        <v>114</v>
      </c>
      <c r="L3310" s="34">
        <f t="shared" si="1575"/>
        <v>82</v>
      </c>
      <c r="M3310" s="34">
        <f t="shared" si="1576"/>
        <v>82</v>
      </c>
      <c r="N3310" s="52">
        <f t="shared" si="1511"/>
        <v>82</v>
      </c>
      <c r="O3310" s="352">
        <f>+'Terminated loans'!S2500</f>
        <v>1200003</v>
      </c>
      <c r="P3310" s="112">
        <f>+'Terminated loans'!T2500</f>
        <v>0.03</v>
      </c>
      <c r="Q3310" s="536">
        <f t="shared" si="1524"/>
        <v>8.1500000000000003E-2</v>
      </c>
      <c r="R3310" s="222">
        <f t="shared" ref="R3310:R3328" si="1578">PMT(P3310/12,L3310,-O3310,0,0)</f>
        <v>16203.622238499158</v>
      </c>
      <c r="S3310" s="36">
        <f t="shared" ref="S3310:S3328" si="1579">(-PV(Q3310/12,L3310,R3310,0,0))</f>
        <v>1016228.9597991933</v>
      </c>
      <c r="T3310" s="36">
        <f t="shared" ref="T3310:T3328" si="1580">O3310-S3310</f>
        <v>183774.04020080669</v>
      </c>
      <c r="U3310" s="36">
        <f t="shared" ref="U3310:U3328" si="1581">-IF(OR(Q3310="",Q3310=0),0,(CUMIPMT(Q3310/12,L3310,S3310,1,M3310,0)))</f>
        <v>312468.06375775416</v>
      </c>
      <c r="V3310" s="36">
        <f t="shared" ref="V3310:V3328" si="1582">-IF(OR(P3310="",P3310=0),0,(CUMIPMT(P3310/12,L3310,O3310,1,M3310,0)))</f>
        <v>128694.02355693094</v>
      </c>
      <c r="W3310" s="37">
        <f t="shared" ref="W3310:W3328" si="1583">IF(ISERROR(U3310-V3310),0,U3310-V3310)</f>
        <v>183774.04020082322</v>
      </c>
      <c r="X3310" s="36">
        <f t="shared" ref="X3310:X3328" si="1584">IF(C3310="O",T3310/AD3310*N3310,T3310)</f>
        <v>183774.04020080669</v>
      </c>
      <c r="Y3310" s="276">
        <f t="shared" ref="Y3310:Y3328" si="1585">W3310</f>
        <v>183774.04020082322</v>
      </c>
      <c r="Z3310" s="36">
        <f t="shared" ref="Z3310:Z3328" si="1586">-IF(OR(Q3310="",Q3310=0),0,(CUMIPMT(Q3310/12,L3310,S3310,1,L3310,0)))</f>
        <v>312468.06375775416</v>
      </c>
      <c r="AA3310" s="36">
        <f t="shared" ref="AA3310:AA3328" si="1587">-IF(OR(P3310="",P3310=0),0,(CUMIPMT(P3310/12,L3310,O3310,1,L3310,0)))</f>
        <v>128694.02355693094</v>
      </c>
      <c r="AB3310" s="38">
        <f t="shared" si="1573"/>
        <v>1.6530975699424744E-8</v>
      </c>
      <c r="AD3310" s="142">
        <f t="shared" ref="AD3310:AD3328" si="1588">IF(L3310&gt;$J$2,$J$2,L3310)</f>
        <v>82</v>
      </c>
    </row>
    <row r="3311" spans="1:30">
      <c r="A3311" s="533"/>
      <c r="C3311" s="67" t="str">
        <f>'Terminated loans'!F2501</f>
        <v>E</v>
      </c>
      <c r="D3311" s="109">
        <f>'Terminated loans'!H2501</f>
        <v>143980618</v>
      </c>
      <c r="E3311" s="109">
        <f>'Terminated loans'!I2501</f>
        <v>98</v>
      </c>
      <c r="F3311" s="109" t="str">
        <f>'Terminated loans'!J2501</f>
        <v>BEEHARRY M</v>
      </c>
      <c r="G3311" s="547" t="str">
        <f t="shared" si="1523"/>
        <v>E2</v>
      </c>
      <c r="H3311" s="111">
        <f>'Terminated loans'!L2501</f>
        <v>41484</v>
      </c>
      <c r="I3311" s="111">
        <f>IF(B3311="VELS",'Terminated loans'!M2501,'Terminated loans'!B2501)</f>
        <v>43190</v>
      </c>
      <c r="J3311" s="34">
        <f t="shared" si="1577"/>
        <v>56</v>
      </c>
      <c r="K3311" s="34">
        <f t="shared" si="1574"/>
        <v>88</v>
      </c>
      <c r="L3311" s="34">
        <f t="shared" si="1575"/>
        <v>56</v>
      </c>
      <c r="M3311" s="34">
        <f t="shared" si="1576"/>
        <v>56</v>
      </c>
      <c r="N3311" s="52">
        <f t="shared" ref="N3311:N3374" si="1589">IF(C3311="O",IF(ROUND(($I$35-H3311)/365*12,0)&gt;$L3311,$L3311,ROUND(($I$35-H3311)/365*12,0)),IF(OR(C3311="E",C3311="N"),ROUND(M3311,0),"CHECK"))</f>
        <v>56</v>
      </c>
      <c r="O3311" s="352">
        <f>+'Terminated loans'!S2501</f>
        <v>229850</v>
      </c>
      <c r="P3311" s="112">
        <f>+'Terminated loans'!T2501</f>
        <v>0.05</v>
      </c>
      <c r="Q3311" s="536">
        <f t="shared" si="1524"/>
        <v>9.1499999999999998E-2</v>
      </c>
      <c r="R3311" s="222">
        <f t="shared" si="1578"/>
        <v>4610.4301405789447</v>
      </c>
      <c r="S3311" s="36">
        <f t="shared" si="1579"/>
        <v>209497.21411283864</v>
      </c>
      <c r="T3311" s="36">
        <f t="shared" si="1580"/>
        <v>20352.785887161357</v>
      </c>
      <c r="U3311" s="36">
        <f t="shared" si="1581"/>
        <v>48686.873759582406</v>
      </c>
      <c r="V3311" s="36">
        <f t="shared" si="1582"/>
        <v>28334.087872420874</v>
      </c>
      <c r="W3311" s="37">
        <f t="shared" si="1583"/>
        <v>20352.785887161532</v>
      </c>
      <c r="X3311" s="36">
        <f t="shared" si="1584"/>
        <v>20352.785887161357</v>
      </c>
      <c r="Y3311" s="276">
        <f t="shared" si="1585"/>
        <v>20352.785887161532</v>
      </c>
      <c r="Z3311" s="36">
        <f t="shared" si="1586"/>
        <v>48686.873759582406</v>
      </c>
      <c r="AA3311" s="36">
        <f t="shared" si="1587"/>
        <v>28334.087872420874</v>
      </c>
      <c r="AB3311" s="38">
        <f t="shared" si="1573"/>
        <v>1.7462298274040222E-10</v>
      </c>
      <c r="AD3311" s="142">
        <f t="shared" si="1588"/>
        <v>56</v>
      </c>
    </row>
    <row r="3312" spans="1:30">
      <c r="A3312" s="533"/>
      <c r="C3312" s="67" t="str">
        <f>'Terminated loans'!F2502</f>
        <v>E</v>
      </c>
      <c r="D3312" s="109">
        <f>'Terminated loans'!H2502</f>
        <v>143980847</v>
      </c>
      <c r="E3312" s="109">
        <f>'Terminated loans'!I2502</f>
        <v>98</v>
      </c>
      <c r="F3312" s="109" t="str">
        <f>'Terminated loans'!J2502</f>
        <v>BHUROSY - GUNDOLA V</v>
      </c>
      <c r="G3312" s="547" t="str">
        <f t="shared" si="1523"/>
        <v>D2</v>
      </c>
      <c r="H3312" s="111">
        <f>'Terminated loans'!L2502</f>
        <v>41352</v>
      </c>
      <c r="I3312" s="111">
        <f>IF(B3312="VELS",'Terminated loans'!M2502,'Terminated loans'!B2502)</f>
        <v>43190</v>
      </c>
      <c r="J3312" s="34">
        <f t="shared" si="1577"/>
        <v>60</v>
      </c>
      <c r="K3312" s="34">
        <f t="shared" si="1574"/>
        <v>92</v>
      </c>
      <c r="L3312" s="34">
        <f t="shared" si="1575"/>
        <v>60</v>
      </c>
      <c r="M3312" s="34">
        <f t="shared" si="1576"/>
        <v>60</v>
      </c>
      <c r="N3312" s="52">
        <f t="shared" si="1589"/>
        <v>60</v>
      </c>
      <c r="O3312" s="352">
        <f>+'Terminated loans'!S2502</f>
        <v>238639</v>
      </c>
      <c r="P3312" s="112">
        <f>+'Terminated loans'!T2502</f>
        <v>0.05</v>
      </c>
      <c r="Q3312" s="536">
        <f t="shared" si="1524"/>
        <v>9.4E-2</v>
      </c>
      <c r="R3312" s="222">
        <f t="shared" si="1578"/>
        <v>4503.4123255731256</v>
      </c>
      <c r="S3312" s="36">
        <f t="shared" si="1579"/>
        <v>214928.97395742359</v>
      </c>
      <c r="T3312" s="36">
        <f t="shared" si="1580"/>
        <v>23710.026042576414</v>
      </c>
      <c r="U3312" s="36">
        <f t="shared" si="1581"/>
        <v>55275.765576964972</v>
      </c>
      <c r="V3312" s="36">
        <f t="shared" si="1582"/>
        <v>31565.73953438754</v>
      </c>
      <c r="W3312" s="37">
        <f t="shared" si="1583"/>
        <v>23710.026042577432</v>
      </c>
      <c r="X3312" s="36">
        <f t="shared" si="1584"/>
        <v>23710.026042576414</v>
      </c>
      <c r="Y3312" s="276">
        <f t="shared" si="1585"/>
        <v>23710.026042577432</v>
      </c>
      <c r="Z3312" s="36">
        <f t="shared" si="1586"/>
        <v>55275.765576964972</v>
      </c>
      <c r="AA3312" s="36">
        <f t="shared" si="1587"/>
        <v>31565.73953438754</v>
      </c>
      <c r="AB3312" s="38">
        <f t="shared" si="1573"/>
        <v>1.0186340659856796E-9</v>
      </c>
      <c r="AD3312" s="142">
        <f t="shared" si="1588"/>
        <v>60</v>
      </c>
    </row>
    <row r="3313" spans="1:30">
      <c r="A3313" s="533"/>
      <c r="C3313" s="67" t="str">
        <f>'Terminated loans'!F2503</f>
        <v>E</v>
      </c>
      <c r="D3313" s="109">
        <f>'Terminated loans'!H2503</f>
        <v>143981029</v>
      </c>
      <c r="E3313" s="109">
        <f>'Terminated loans'!I2503</f>
        <v>98</v>
      </c>
      <c r="F3313" s="109" t="str">
        <f>'Terminated loans'!J2503</f>
        <v>BULLYRAZ V K</v>
      </c>
      <c r="G3313" s="547" t="str">
        <f t="shared" si="1523"/>
        <v>D2</v>
      </c>
      <c r="H3313" s="111">
        <f>'Terminated loans'!L2503</f>
        <v>41369</v>
      </c>
      <c r="I3313" s="111">
        <f>IF(B3313="VELS",'Terminated loans'!M2503,'Terminated loans'!B2503)</f>
        <v>43190</v>
      </c>
      <c r="J3313" s="34">
        <f t="shared" si="1577"/>
        <v>60</v>
      </c>
      <c r="K3313" s="34">
        <f t="shared" si="1574"/>
        <v>92</v>
      </c>
      <c r="L3313" s="34">
        <f t="shared" si="1575"/>
        <v>60</v>
      </c>
      <c r="M3313" s="34">
        <f t="shared" si="1576"/>
        <v>60</v>
      </c>
      <c r="N3313" s="52">
        <f t="shared" si="1589"/>
        <v>60</v>
      </c>
      <c r="O3313" s="352">
        <f>+'Terminated loans'!S2503</f>
        <v>230383</v>
      </c>
      <c r="P3313" s="112">
        <f>+'Terminated loans'!T2503</f>
        <v>0.05</v>
      </c>
      <c r="Q3313" s="536">
        <f t="shared" si="1524"/>
        <v>9.4E-2</v>
      </c>
      <c r="R3313" s="222">
        <f t="shared" si="1578"/>
        <v>4347.6114206081711</v>
      </c>
      <c r="S3313" s="36">
        <f t="shared" si="1579"/>
        <v>207493.25050487605</v>
      </c>
      <c r="T3313" s="36">
        <f t="shared" si="1580"/>
        <v>22889.74949512395</v>
      </c>
      <c r="U3313" s="36">
        <f t="shared" si="1581"/>
        <v>53363.434731615213</v>
      </c>
      <c r="V3313" s="36">
        <f t="shared" si="1582"/>
        <v>30473.685236490273</v>
      </c>
      <c r="W3313" s="37">
        <f t="shared" si="1583"/>
        <v>22889.749495124939</v>
      </c>
      <c r="X3313" s="36">
        <f t="shared" si="1584"/>
        <v>22889.74949512395</v>
      </c>
      <c r="Y3313" s="276">
        <f t="shared" si="1585"/>
        <v>22889.749495124939</v>
      </c>
      <c r="Z3313" s="36">
        <f t="shared" si="1586"/>
        <v>53363.434731615213</v>
      </c>
      <c r="AA3313" s="36">
        <f t="shared" si="1587"/>
        <v>30473.685236490273</v>
      </c>
      <c r="AB3313" s="38">
        <f t="shared" si="1573"/>
        <v>9.8953023552894592E-10</v>
      </c>
      <c r="AD3313" s="142">
        <f t="shared" si="1588"/>
        <v>60</v>
      </c>
    </row>
    <row r="3314" spans="1:30">
      <c r="A3314" s="533"/>
      <c r="C3314" s="67" t="str">
        <f>'Terminated loans'!F2504</f>
        <v>E</v>
      </c>
      <c r="D3314" s="109">
        <f>'Terminated loans'!H2504</f>
        <v>143981177</v>
      </c>
      <c r="E3314" s="109">
        <f>'Terminated loans'!I2504</f>
        <v>98</v>
      </c>
      <c r="F3314" s="109" t="str">
        <f>'Terminated loans'!J2504</f>
        <v>TAYAB N</v>
      </c>
      <c r="G3314" s="547" t="str">
        <f t="shared" si="1523"/>
        <v>D2</v>
      </c>
      <c r="H3314" s="111">
        <f>'Terminated loans'!L2504</f>
        <v>41366</v>
      </c>
      <c r="I3314" s="111">
        <f>IF(B3314="VELS",'Terminated loans'!M2504,'Terminated loans'!B2504)</f>
        <v>43190</v>
      </c>
      <c r="J3314" s="34">
        <f t="shared" si="1577"/>
        <v>60</v>
      </c>
      <c r="K3314" s="34">
        <f t="shared" si="1574"/>
        <v>92</v>
      </c>
      <c r="L3314" s="34">
        <f t="shared" si="1575"/>
        <v>60</v>
      </c>
      <c r="M3314" s="34">
        <f t="shared" si="1576"/>
        <v>60</v>
      </c>
      <c r="N3314" s="52">
        <f t="shared" si="1589"/>
        <v>60</v>
      </c>
      <c r="O3314" s="352">
        <f>+'Terminated loans'!S2504</f>
        <v>235391</v>
      </c>
      <c r="P3314" s="112">
        <f>+'Terminated loans'!T2504</f>
        <v>0.05</v>
      </c>
      <c r="Q3314" s="536">
        <f t="shared" si="1524"/>
        <v>9.4E-2</v>
      </c>
      <c r="R3314" s="222">
        <f t="shared" si="1578"/>
        <v>4442.1185586973779</v>
      </c>
      <c r="S3314" s="36">
        <f t="shared" si="1579"/>
        <v>212003.67965341746</v>
      </c>
      <c r="T3314" s="36">
        <f t="shared" si="1580"/>
        <v>23387.320346582535</v>
      </c>
      <c r="U3314" s="36">
        <f t="shared" si="1581"/>
        <v>54523.433868426189</v>
      </c>
      <c r="V3314" s="36">
        <f t="shared" si="1582"/>
        <v>31136.113521842693</v>
      </c>
      <c r="W3314" s="37">
        <f t="shared" si="1583"/>
        <v>23387.320346583496</v>
      </c>
      <c r="X3314" s="36">
        <f t="shared" si="1584"/>
        <v>23387.320346582535</v>
      </c>
      <c r="Y3314" s="276">
        <f t="shared" si="1585"/>
        <v>23387.320346583496</v>
      </c>
      <c r="Z3314" s="36">
        <f t="shared" si="1586"/>
        <v>54523.433868426189</v>
      </c>
      <c r="AA3314" s="36">
        <f t="shared" si="1587"/>
        <v>31136.113521842693</v>
      </c>
      <c r="AB3314" s="38">
        <f t="shared" si="1573"/>
        <v>9.6042640507221222E-10</v>
      </c>
      <c r="AD3314" s="142">
        <f t="shared" si="1588"/>
        <v>60</v>
      </c>
    </row>
    <row r="3315" spans="1:30">
      <c r="A3315" s="533"/>
      <c r="C3315" s="67" t="str">
        <f>'Terminated loans'!F2505</f>
        <v>E</v>
      </c>
      <c r="D3315" s="109">
        <f>'Terminated loans'!H2505</f>
        <v>143981207</v>
      </c>
      <c r="E3315" s="109">
        <f>'Terminated loans'!I2505</f>
        <v>98</v>
      </c>
      <c r="F3315" s="109" t="str">
        <f>'Terminated loans'!J2505</f>
        <v>GOPAUL D P</v>
      </c>
      <c r="G3315" s="547" t="str">
        <f t="shared" si="1523"/>
        <v>D2</v>
      </c>
      <c r="H3315" s="111">
        <f>'Terminated loans'!L2505</f>
        <v>41444</v>
      </c>
      <c r="I3315" s="111">
        <f>IF(B3315="VELS",'Terminated loans'!M2505,'Terminated loans'!B2505)</f>
        <v>43190</v>
      </c>
      <c r="J3315" s="34">
        <f t="shared" si="1577"/>
        <v>57</v>
      </c>
      <c r="K3315" s="34">
        <f t="shared" si="1574"/>
        <v>89</v>
      </c>
      <c r="L3315" s="34">
        <f t="shared" si="1575"/>
        <v>57</v>
      </c>
      <c r="M3315" s="34">
        <f t="shared" si="1576"/>
        <v>57</v>
      </c>
      <c r="N3315" s="52">
        <f t="shared" si="1589"/>
        <v>57</v>
      </c>
      <c r="O3315" s="352">
        <f>+'Terminated loans'!S2505</f>
        <v>247448</v>
      </c>
      <c r="P3315" s="112">
        <f>+'Terminated loans'!T2505</f>
        <v>0.05</v>
      </c>
      <c r="Q3315" s="536">
        <f t="shared" si="1524"/>
        <v>9.4E-2</v>
      </c>
      <c r="R3315" s="222">
        <f t="shared" si="1578"/>
        <v>4886.0919682482827</v>
      </c>
      <c r="S3315" s="36">
        <f t="shared" si="1579"/>
        <v>223942.3353529188</v>
      </c>
      <c r="T3315" s="36">
        <f t="shared" si="1580"/>
        <v>23505.664647081197</v>
      </c>
      <c r="U3315" s="36">
        <f t="shared" si="1581"/>
        <v>54564.90683723439</v>
      </c>
      <c r="V3315" s="36">
        <f t="shared" si="1582"/>
        <v>31059.242190152116</v>
      </c>
      <c r="W3315" s="37">
        <f t="shared" si="1583"/>
        <v>23505.664647082274</v>
      </c>
      <c r="X3315" s="36">
        <f t="shared" si="1584"/>
        <v>23505.664647081197</v>
      </c>
      <c r="Y3315" s="276">
        <f t="shared" si="1585"/>
        <v>23505.664647082274</v>
      </c>
      <c r="Z3315" s="36">
        <f t="shared" si="1586"/>
        <v>54564.90683723439</v>
      </c>
      <c r="AA3315" s="36">
        <f t="shared" si="1587"/>
        <v>31059.242190152116</v>
      </c>
      <c r="AB3315" s="38">
        <f t="shared" si="1573"/>
        <v>1.076841726899147E-9</v>
      </c>
      <c r="AD3315" s="142">
        <f t="shared" si="1588"/>
        <v>57</v>
      </c>
    </row>
    <row r="3316" spans="1:30">
      <c r="A3316" s="533"/>
      <c r="C3316" s="67" t="str">
        <f>'Terminated loans'!F2506</f>
        <v>E</v>
      </c>
      <c r="D3316" s="109">
        <f>'Terminated loans'!H2506</f>
        <v>143981428</v>
      </c>
      <c r="E3316" s="109">
        <f>'Terminated loans'!I2506</f>
        <v>98</v>
      </c>
      <c r="F3316" s="109" t="str">
        <f>'Terminated loans'!J2506</f>
        <v>LUCHMUNPERSAD D</v>
      </c>
      <c r="G3316" s="547" t="str">
        <f t="shared" si="1523"/>
        <v>D2</v>
      </c>
      <c r="H3316" s="111">
        <f>'Terminated loans'!L2506</f>
        <v>41367</v>
      </c>
      <c r="I3316" s="111">
        <f>IF(B3316="VELS",'Terminated loans'!M2506,'Terminated loans'!B2506)</f>
        <v>43190</v>
      </c>
      <c r="J3316" s="34">
        <f t="shared" si="1577"/>
        <v>60</v>
      </c>
      <c r="K3316" s="34">
        <f t="shared" si="1574"/>
        <v>92</v>
      </c>
      <c r="L3316" s="34">
        <f t="shared" si="1575"/>
        <v>60</v>
      </c>
      <c r="M3316" s="34">
        <f t="shared" si="1576"/>
        <v>60</v>
      </c>
      <c r="N3316" s="52">
        <f t="shared" si="1589"/>
        <v>60</v>
      </c>
      <c r="O3316" s="352">
        <f>+'Terminated loans'!S2506</f>
        <v>230351</v>
      </c>
      <c r="P3316" s="112">
        <f>+'Terminated loans'!T2506</f>
        <v>0.05</v>
      </c>
      <c r="Q3316" s="536">
        <f t="shared" si="1524"/>
        <v>9.4E-2</v>
      </c>
      <c r="R3316" s="222">
        <f t="shared" si="1578"/>
        <v>4347.0075411315629</v>
      </c>
      <c r="S3316" s="36">
        <f t="shared" si="1579"/>
        <v>207464.42987133903</v>
      </c>
      <c r="T3316" s="36">
        <f t="shared" si="1580"/>
        <v>22886.570128660969</v>
      </c>
      <c r="U3316" s="36">
        <f t="shared" si="1581"/>
        <v>53356.022596555733</v>
      </c>
      <c r="V3316" s="36">
        <f t="shared" si="1582"/>
        <v>30469.452467893803</v>
      </c>
      <c r="W3316" s="37">
        <f t="shared" si="1583"/>
        <v>22886.57012866193</v>
      </c>
      <c r="X3316" s="36">
        <f t="shared" si="1584"/>
        <v>22886.570128660969</v>
      </c>
      <c r="Y3316" s="276">
        <f t="shared" si="1585"/>
        <v>22886.57012866193</v>
      </c>
      <c r="Z3316" s="36">
        <f t="shared" si="1586"/>
        <v>53356.022596555733</v>
      </c>
      <c r="AA3316" s="36">
        <f t="shared" si="1587"/>
        <v>30469.452467893803</v>
      </c>
      <c r="AB3316" s="38">
        <f t="shared" si="1573"/>
        <v>9.6042640507221222E-10</v>
      </c>
      <c r="AD3316" s="142">
        <f t="shared" si="1588"/>
        <v>60</v>
      </c>
    </row>
    <row r="3317" spans="1:30">
      <c r="A3317" s="533"/>
      <c r="C3317" s="67" t="str">
        <f>'Terminated loans'!F2507</f>
        <v>E</v>
      </c>
      <c r="D3317" s="109">
        <f>'Terminated loans'!H2507</f>
        <v>143982432</v>
      </c>
      <c r="E3317" s="109">
        <f>'Terminated loans'!I2507</f>
        <v>98</v>
      </c>
      <c r="F3317" s="109" t="str">
        <f>'Terminated loans'!J2507</f>
        <v>RAMCHUNDER I</v>
      </c>
      <c r="G3317" s="547" t="str">
        <f t="shared" si="1523"/>
        <v>E2</v>
      </c>
      <c r="H3317" s="111">
        <f>'Terminated loans'!L2507</f>
        <v>41493</v>
      </c>
      <c r="I3317" s="111">
        <f>IF(B3317="VELS",'Terminated loans'!M2507,'Terminated loans'!B2507)</f>
        <v>43190</v>
      </c>
      <c r="J3317" s="34">
        <f t="shared" si="1577"/>
        <v>56</v>
      </c>
      <c r="K3317" s="34">
        <f t="shared" si="1574"/>
        <v>88</v>
      </c>
      <c r="L3317" s="34">
        <f t="shared" si="1575"/>
        <v>56</v>
      </c>
      <c r="M3317" s="34">
        <f t="shared" si="1576"/>
        <v>56</v>
      </c>
      <c r="N3317" s="52">
        <f t="shared" si="1589"/>
        <v>56</v>
      </c>
      <c r="O3317" s="352">
        <f>+'Terminated loans'!S2507</f>
        <v>150166</v>
      </c>
      <c r="P3317" s="112">
        <f>+'Terminated loans'!T2507</f>
        <v>0.05</v>
      </c>
      <c r="Q3317" s="536">
        <f t="shared" si="1524"/>
        <v>9.1499999999999998E-2</v>
      </c>
      <c r="R3317" s="222">
        <f t="shared" si="1578"/>
        <v>3012.0942026981847</v>
      </c>
      <c r="S3317" s="36">
        <f t="shared" si="1579"/>
        <v>136869.0826820471</v>
      </c>
      <c r="T3317" s="36">
        <f t="shared" si="1580"/>
        <v>13296.917317952903</v>
      </c>
      <c r="U3317" s="36">
        <f t="shared" si="1581"/>
        <v>31808.192669051321</v>
      </c>
      <c r="V3317" s="36">
        <f t="shared" si="1582"/>
        <v>18511.275351098331</v>
      </c>
      <c r="W3317" s="37">
        <f t="shared" si="1583"/>
        <v>13296.91731795299</v>
      </c>
      <c r="X3317" s="36">
        <f t="shared" si="1584"/>
        <v>13296.917317952903</v>
      </c>
      <c r="Y3317" s="276">
        <f t="shared" si="1585"/>
        <v>13296.91731795299</v>
      </c>
      <c r="Z3317" s="36">
        <f t="shared" si="1586"/>
        <v>31808.192669051321</v>
      </c>
      <c r="AA3317" s="36">
        <f t="shared" si="1587"/>
        <v>18511.275351098331</v>
      </c>
      <c r="AB3317" s="38">
        <f t="shared" si="1573"/>
        <v>8.7311491370201111E-11</v>
      </c>
      <c r="AD3317" s="142">
        <f t="shared" si="1588"/>
        <v>56</v>
      </c>
    </row>
    <row r="3318" spans="1:30">
      <c r="A3318" s="533"/>
      <c r="C3318" s="67" t="str">
        <f>'Terminated loans'!F2508</f>
        <v>E</v>
      </c>
      <c r="D3318" s="109">
        <f>'Terminated loans'!H2508</f>
        <v>143982521</v>
      </c>
      <c r="E3318" s="109">
        <f>'Terminated loans'!I2508</f>
        <v>98</v>
      </c>
      <c r="F3318" s="109" t="str">
        <f>'Terminated loans'!J2508</f>
        <v>KANIAH V</v>
      </c>
      <c r="G3318" s="547" t="str">
        <f t="shared" si="1523"/>
        <v>E2</v>
      </c>
      <c r="H3318" s="111">
        <f>'Terminated loans'!L2508</f>
        <v>41561</v>
      </c>
      <c r="I3318" s="111">
        <f>IF(B3318="VELS",'Terminated loans'!M2508,'Terminated loans'!B2508)</f>
        <v>43190</v>
      </c>
      <c r="J3318" s="34">
        <f t="shared" si="1577"/>
        <v>54</v>
      </c>
      <c r="K3318" s="34">
        <f t="shared" si="1574"/>
        <v>86</v>
      </c>
      <c r="L3318" s="34">
        <f t="shared" si="1575"/>
        <v>54</v>
      </c>
      <c r="M3318" s="34">
        <f t="shared" si="1576"/>
        <v>54</v>
      </c>
      <c r="N3318" s="52">
        <f t="shared" si="1589"/>
        <v>54</v>
      </c>
      <c r="O3318" s="352">
        <f>+'Terminated loans'!S2508</f>
        <v>950922</v>
      </c>
      <c r="P3318" s="112">
        <f>+'Terminated loans'!T2508</f>
        <v>0.05</v>
      </c>
      <c r="Q3318" s="536">
        <f t="shared" si="1524"/>
        <v>9.1499999999999998E-2</v>
      </c>
      <c r="R3318" s="222">
        <f t="shared" si="1578"/>
        <v>19701.489767289411</v>
      </c>
      <c r="S3318" s="36">
        <f t="shared" si="1579"/>
        <v>869383.71192286152</v>
      </c>
      <c r="T3318" s="36">
        <f t="shared" si="1580"/>
        <v>81538.288077138481</v>
      </c>
      <c r="U3318" s="36">
        <f t="shared" si="1581"/>
        <v>194496.73551076662</v>
      </c>
      <c r="V3318" s="36">
        <f t="shared" si="1582"/>
        <v>112958.44743362814</v>
      </c>
      <c r="W3318" s="37">
        <f t="shared" si="1583"/>
        <v>81538.288077138481</v>
      </c>
      <c r="X3318" s="36">
        <f t="shared" si="1584"/>
        <v>81538.288077138481</v>
      </c>
      <c r="Y3318" s="276">
        <f t="shared" si="1585"/>
        <v>81538.288077138481</v>
      </c>
      <c r="Z3318" s="36">
        <f t="shared" si="1586"/>
        <v>194496.73551076662</v>
      </c>
      <c r="AA3318" s="36">
        <f t="shared" si="1587"/>
        <v>112958.44743362814</v>
      </c>
      <c r="AB3318" s="38">
        <f t="shared" si="1573"/>
        <v>0</v>
      </c>
      <c r="AD3318" s="142">
        <f t="shared" si="1588"/>
        <v>54</v>
      </c>
    </row>
    <row r="3319" spans="1:30">
      <c r="A3319" s="533"/>
      <c r="C3319" s="67" t="str">
        <f>'Terminated loans'!F2509</f>
        <v>E</v>
      </c>
      <c r="D3319" s="109">
        <f>'Terminated loans'!H2509</f>
        <v>143982955</v>
      </c>
      <c r="E3319" s="109">
        <f>'Terminated loans'!I2509</f>
        <v>98</v>
      </c>
      <c r="F3319" s="109" t="str">
        <f>'Terminated loans'!J2509</f>
        <v>GOPAUL N</v>
      </c>
      <c r="G3319" s="547" t="str">
        <f t="shared" si="1523"/>
        <v>E2</v>
      </c>
      <c r="H3319" s="111">
        <f>'Terminated loans'!L2509</f>
        <v>41723</v>
      </c>
      <c r="I3319" s="111">
        <f>IF(B3319="VELS",'Terminated loans'!M2509,'Terminated loans'!B2509)</f>
        <v>43190</v>
      </c>
      <c r="J3319" s="34">
        <f t="shared" si="1577"/>
        <v>48</v>
      </c>
      <c r="K3319" s="34">
        <f t="shared" si="1574"/>
        <v>80</v>
      </c>
      <c r="L3319" s="34">
        <f t="shared" si="1575"/>
        <v>48</v>
      </c>
      <c r="M3319" s="34">
        <f t="shared" si="1576"/>
        <v>48</v>
      </c>
      <c r="N3319" s="52">
        <f t="shared" si="1589"/>
        <v>48</v>
      </c>
      <c r="O3319" s="352">
        <f>+'Terminated loans'!S2509</f>
        <v>254612</v>
      </c>
      <c r="P3319" s="112">
        <f>+'Terminated loans'!T2509</f>
        <v>0.05</v>
      </c>
      <c r="Q3319" s="536">
        <f t="shared" si="1524"/>
        <v>9.1499999999999998E-2</v>
      </c>
      <c r="R3319" s="222">
        <f t="shared" si="1578"/>
        <v>5863.5344946094519</v>
      </c>
      <c r="S3319" s="36">
        <f t="shared" si="1579"/>
        <v>234951.80784406269</v>
      </c>
      <c r="T3319" s="36">
        <f t="shared" si="1580"/>
        <v>19660.192155937315</v>
      </c>
      <c r="U3319" s="36">
        <f t="shared" si="1581"/>
        <v>46497.847897191066</v>
      </c>
      <c r="V3319" s="36">
        <f t="shared" si="1582"/>
        <v>26837.655741253664</v>
      </c>
      <c r="W3319" s="37">
        <f t="shared" si="1583"/>
        <v>19660.192155937402</v>
      </c>
      <c r="X3319" s="36">
        <f t="shared" si="1584"/>
        <v>19660.192155937315</v>
      </c>
      <c r="Y3319" s="276">
        <f t="shared" si="1585"/>
        <v>19660.192155937402</v>
      </c>
      <c r="Z3319" s="36">
        <f t="shared" si="1586"/>
        <v>46497.847897191066</v>
      </c>
      <c r="AA3319" s="36">
        <f t="shared" si="1587"/>
        <v>26837.655741253664</v>
      </c>
      <c r="AB3319" s="38">
        <f t="shared" si="1573"/>
        <v>8.7311491370201111E-11</v>
      </c>
      <c r="AD3319" s="142">
        <f t="shared" si="1588"/>
        <v>48</v>
      </c>
    </row>
    <row r="3320" spans="1:30">
      <c r="A3320" s="533"/>
      <c r="C3320" s="67" t="str">
        <f>'Terminated loans'!F2510</f>
        <v>E</v>
      </c>
      <c r="D3320" s="109">
        <f>'Terminated loans'!H2510</f>
        <v>143983161</v>
      </c>
      <c r="E3320" s="109">
        <f>'Terminated loans'!I2510</f>
        <v>98</v>
      </c>
      <c r="F3320" s="109" t="str">
        <f>'Terminated loans'!J2510</f>
        <v>EMMANUEL A E M</v>
      </c>
      <c r="G3320" s="547" t="str">
        <f t="shared" si="1523"/>
        <v>E2</v>
      </c>
      <c r="H3320" s="111">
        <f>'Terminated loans'!L2510</f>
        <v>41894</v>
      </c>
      <c r="I3320" s="111">
        <f>IF(B3320="VELS",'Terminated loans'!M2510,'Terminated loans'!B2510)</f>
        <v>43190</v>
      </c>
      <c r="J3320" s="34">
        <f t="shared" si="1577"/>
        <v>43</v>
      </c>
      <c r="K3320" s="34">
        <f t="shared" si="1574"/>
        <v>75</v>
      </c>
      <c r="L3320" s="34">
        <f t="shared" si="1575"/>
        <v>43</v>
      </c>
      <c r="M3320" s="34">
        <f t="shared" si="1576"/>
        <v>43</v>
      </c>
      <c r="N3320" s="52">
        <f t="shared" si="1589"/>
        <v>43</v>
      </c>
      <c r="O3320" s="352">
        <f>+'Terminated loans'!S2510</f>
        <v>400333</v>
      </c>
      <c r="P3320" s="112">
        <f>+'Terminated loans'!T2510</f>
        <v>0.05</v>
      </c>
      <c r="Q3320" s="536">
        <f t="shared" si="1524"/>
        <v>9.1499999999999998E-2</v>
      </c>
      <c r="R3320" s="222">
        <f t="shared" si="1578"/>
        <v>10188.319390227194</v>
      </c>
      <c r="S3320" s="36">
        <f t="shared" si="1579"/>
        <v>372325.07121347549</v>
      </c>
      <c r="T3320" s="36">
        <f t="shared" si="1580"/>
        <v>28007.928786524513</v>
      </c>
      <c r="U3320" s="36">
        <f t="shared" si="1581"/>
        <v>65772.662566293846</v>
      </c>
      <c r="V3320" s="36">
        <f t="shared" si="1582"/>
        <v>37764.733779769333</v>
      </c>
      <c r="W3320" s="37">
        <f t="shared" si="1583"/>
        <v>28007.928786524513</v>
      </c>
      <c r="X3320" s="36">
        <f t="shared" si="1584"/>
        <v>28007.928786524513</v>
      </c>
      <c r="Y3320" s="276">
        <f t="shared" si="1585"/>
        <v>28007.928786524513</v>
      </c>
      <c r="Z3320" s="36">
        <f t="shared" si="1586"/>
        <v>65772.662566293846</v>
      </c>
      <c r="AA3320" s="36">
        <f t="shared" si="1587"/>
        <v>37764.733779769333</v>
      </c>
      <c r="AB3320" s="38">
        <f t="shared" si="1573"/>
        <v>0</v>
      </c>
      <c r="AD3320" s="142">
        <f t="shared" si="1588"/>
        <v>43</v>
      </c>
    </row>
    <row r="3321" spans="1:30">
      <c r="A3321" s="533"/>
      <c r="C3321" s="67" t="str">
        <f>'Terminated loans'!F2511</f>
        <v>E</v>
      </c>
      <c r="D3321" s="109">
        <f>'Terminated loans'!H2511</f>
        <v>143983226</v>
      </c>
      <c r="E3321" s="109">
        <f>'Terminated loans'!I2511</f>
        <v>98</v>
      </c>
      <c r="F3321" s="109" t="str">
        <f>'Terminated loans'!J2511</f>
        <v>DOUCE M R S</v>
      </c>
      <c r="G3321" s="547" t="str">
        <f t="shared" si="1523"/>
        <v>E2</v>
      </c>
      <c r="H3321" s="111">
        <f>'Terminated loans'!L2511</f>
        <v>41556</v>
      </c>
      <c r="I3321" s="111">
        <f>IF(B3321="VELS",'Terminated loans'!M2511,'Terminated loans'!B2511)</f>
        <v>43190</v>
      </c>
      <c r="J3321" s="34">
        <f t="shared" si="1577"/>
        <v>54</v>
      </c>
      <c r="K3321" s="34">
        <f t="shared" si="1574"/>
        <v>86</v>
      </c>
      <c r="L3321" s="34">
        <f t="shared" si="1575"/>
        <v>54</v>
      </c>
      <c r="M3321" s="34">
        <f t="shared" si="1576"/>
        <v>54</v>
      </c>
      <c r="N3321" s="52">
        <f t="shared" si="1589"/>
        <v>54</v>
      </c>
      <c r="O3321" s="352">
        <f>+'Terminated loans'!S2511</f>
        <v>246682</v>
      </c>
      <c r="P3321" s="112">
        <f>+'Terminated loans'!T2511</f>
        <v>0.05</v>
      </c>
      <c r="Q3321" s="536">
        <f t="shared" si="1524"/>
        <v>9.1499999999999998E-2</v>
      </c>
      <c r="R3321" s="222">
        <f t="shared" si="1578"/>
        <v>5110.8323277561003</v>
      </c>
      <c r="S3321" s="36">
        <f t="shared" si="1579"/>
        <v>225529.86767006686</v>
      </c>
      <c r="T3321" s="36">
        <f t="shared" si="1580"/>
        <v>21152.132329933142</v>
      </c>
      <c r="U3321" s="36">
        <f t="shared" si="1581"/>
        <v>50455.078028762568</v>
      </c>
      <c r="V3321" s="36">
        <f t="shared" si="1582"/>
        <v>29302.945698829426</v>
      </c>
      <c r="W3321" s="37">
        <f t="shared" si="1583"/>
        <v>21152.132329933142</v>
      </c>
      <c r="X3321" s="36">
        <f t="shared" si="1584"/>
        <v>21152.132329933142</v>
      </c>
      <c r="Y3321" s="276">
        <f t="shared" si="1585"/>
        <v>21152.132329933142</v>
      </c>
      <c r="Z3321" s="36">
        <f t="shared" si="1586"/>
        <v>50455.078028762568</v>
      </c>
      <c r="AA3321" s="36">
        <f t="shared" si="1587"/>
        <v>29302.945698829426</v>
      </c>
      <c r="AB3321" s="38">
        <f t="shared" si="1573"/>
        <v>0</v>
      </c>
      <c r="AD3321" s="142">
        <f t="shared" si="1588"/>
        <v>54</v>
      </c>
    </row>
    <row r="3322" spans="1:30">
      <c r="A3322" s="533"/>
      <c r="C3322" s="67" t="str">
        <f>'Terminated loans'!F2512</f>
        <v>E</v>
      </c>
      <c r="D3322" s="109">
        <f>'Terminated loans'!H2512</f>
        <v>143983552</v>
      </c>
      <c r="E3322" s="109">
        <f>'Terminated loans'!I2512</f>
        <v>98</v>
      </c>
      <c r="F3322" s="109" t="str">
        <f>'Terminated loans'!J2512</f>
        <v>SATTAR M I</v>
      </c>
      <c r="G3322" s="547" t="str">
        <f t="shared" si="1523"/>
        <v>E2</v>
      </c>
      <c r="H3322" s="111">
        <f>'Terminated loans'!L2512</f>
        <v>42017</v>
      </c>
      <c r="I3322" s="111">
        <f>IF(B3322="VELS",'Terminated loans'!M2512,'Terminated loans'!B2512)</f>
        <v>43190</v>
      </c>
      <c r="J3322" s="34">
        <f t="shared" si="1577"/>
        <v>39</v>
      </c>
      <c r="K3322" s="34">
        <f t="shared" si="1574"/>
        <v>71</v>
      </c>
      <c r="L3322" s="34">
        <f t="shared" si="1575"/>
        <v>39</v>
      </c>
      <c r="M3322" s="34">
        <f t="shared" si="1576"/>
        <v>39</v>
      </c>
      <c r="N3322" s="52">
        <f t="shared" si="1589"/>
        <v>39</v>
      </c>
      <c r="O3322" s="352">
        <f>+'Terminated loans'!S2512</f>
        <v>190818</v>
      </c>
      <c r="P3322" s="112">
        <f>+'Terminated loans'!T2512</f>
        <v>0.05</v>
      </c>
      <c r="Q3322" s="536">
        <f t="shared" si="1524"/>
        <v>9.1499999999999998E-2</v>
      </c>
      <c r="R3322" s="222">
        <f t="shared" si="1578"/>
        <v>5311.2325022607502</v>
      </c>
      <c r="S3322" s="36">
        <f t="shared" si="1579"/>
        <v>178594.11522178209</v>
      </c>
      <c r="T3322" s="36">
        <f t="shared" si="1580"/>
        <v>12223.884778217907</v>
      </c>
      <c r="U3322" s="36">
        <f t="shared" si="1581"/>
        <v>28543.952366387122</v>
      </c>
      <c r="V3322" s="36">
        <f t="shared" si="1582"/>
        <v>16320.067588169244</v>
      </c>
      <c r="W3322" s="37">
        <f t="shared" si="1583"/>
        <v>12223.884778217878</v>
      </c>
      <c r="X3322" s="36">
        <f t="shared" si="1584"/>
        <v>12223.884778217907</v>
      </c>
      <c r="Y3322" s="276">
        <f t="shared" si="1585"/>
        <v>12223.884778217878</v>
      </c>
      <c r="Z3322" s="36">
        <f t="shared" si="1586"/>
        <v>28543.952366387122</v>
      </c>
      <c r="AA3322" s="36">
        <f t="shared" si="1587"/>
        <v>16320.067588169244</v>
      </c>
      <c r="AB3322" s="38">
        <f t="shared" si="1573"/>
        <v>-2.9103830456733704E-11</v>
      </c>
      <c r="AD3322" s="142">
        <f t="shared" si="1588"/>
        <v>39</v>
      </c>
    </row>
    <row r="3323" spans="1:30">
      <c r="A3323" s="533"/>
      <c r="C3323" s="67" t="str">
        <f>'Terminated loans'!F2513</f>
        <v>E</v>
      </c>
      <c r="D3323" s="109">
        <f>'Terminated loans'!H2513</f>
        <v>143983900</v>
      </c>
      <c r="E3323" s="109">
        <f>'Terminated loans'!I2513</f>
        <v>98</v>
      </c>
      <c r="F3323" s="109" t="str">
        <f>'Terminated loans'!J2513</f>
        <v>RAJCOOMAR-BOOLUCK L</v>
      </c>
      <c r="G3323" s="547" t="str">
        <f t="shared" si="1523"/>
        <v>E2</v>
      </c>
      <c r="H3323" s="111">
        <f>'Terminated loans'!L2513</f>
        <v>41981</v>
      </c>
      <c r="I3323" s="111">
        <f>IF(B3323="VELS",'Terminated loans'!M2513,'Terminated loans'!B2513)</f>
        <v>43190</v>
      </c>
      <c r="J3323" s="34">
        <f t="shared" si="1577"/>
        <v>40</v>
      </c>
      <c r="K3323" s="34">
        <f t="shared" si="1574"/>
        <v>72</v>
      </c>
      <c r="L3323" s="34">
        <f t="shared" si="1575"/>
        <v>40</v>
      </c>
      <c r="M3323" s="34">
        <f t="shared" si="1576"/>
        <v>40</v>
      </c>
      <c r="N3323" s="52">
        <f t="shared" si="1589"/>
        <v>40</v>
      </c>
      <c r="O3323" s="352">
        <f>+'Terminated loans'!S2513</f>
        <v>175170</v>
      </c>
      <c r="P3323" s="112">
        <f>+'Terminated loans'!T2513</f>
        <v>0.05</v>
      </c>
      <c r="Q3323" s="536">
        <f t="shared" si="1524"/>
        <v>9.1499999999999998E-2</v>
      </c>
      <c r="R3323" s="222">
        <f t="shared" si="1578"/>
        <v>4763.416046268545</v>
      </c>
      <c r="S3323" s="36">
        <f t="shared" si="1579"/>
        <v>163688.67224819885</v>
      </c>
      <c r="T3323" s="36">
        <f t="shared" si="1580"/>
        <v>11481.327751801145</v>
      </c>
      <c r="U3323" s="36">
        <f t="shared" si="1581"/>
        <v>26847.969602542958</v>
      </c>
      <c r="V3323" s="36">
        <f t="shared" si="1582"/>
        <v>15366.641850741813</v>
      </c>
      <c r="W3323" s="37">
        <f t="shared" si="1583"/>
        <v>11481.327751801145</v>
      </c>
      <c r="X3323" s="36">
        <f t="shared" si="1584"/>
        <v>11481.327751801145</v>
      </c>
      <c r="Y3323" s="276">
        <f t="shared" si="1585"/>
        <v>11481.327751801145</v>
      </c>
      <c r="Z3323" s="36">
        <f t="shared" si="1586"/>
        <v>26847.969602542958</v>
      </c>
      <c r="AA3323" s="36">
        <f t="shared" si="1587"/>
        <v>15366.641850741813</v>
      </c>
      <c r="AB3323" s="38">
        <f t="shared" si="1573"/>
        <v>0</v>
      </c>
      <c r="AD3323" s="142">
        <f t="shared" si="1588"/>
        <v>40</v>
      </c>
    </row>
    <row r="3324" spans="1:30">
      <c r="A3324" s="533"/>
      <c r="C3324" s="67" t="str">
        <f>'Terminated loans'!F2514</f>
        <v>E</v>
      </c>
      <c r="D3324" s="109">
        <f>'Terminated loans'!H2514</f>
        <v>143985776</v>
      </c>
      <c r="E3324" s="109">
        <f>'Terminated loans'!I2514</f>
        <v>98</v>
      </c>
      <c r="F3324" s="109" t="str">
        <f>'Terminated loans'!J2514</f>
        <v>GUNGAH K</v>
      </c>
      <c r="G3324" s="547" t="str">
        <f t="shared" si="1523"/>
        <v>E2</v>
      </c>
      <c r="H3324" s="111">
        <f>'Terminated loans'!L2514</f>
        <v>42290</v>
      </c>
      <c r="I3324" s="111">
        <f>IF(B3324="VELS",'Terminated loans'!M2514,'Terminated loans'!B2514)</f>
        <v>43190</v>
      </c>
      <c r="J3324" s="34">
        <f t="shared" si="1577"/>
        <v>30</v>
      </c>
      <c r="K3324" s="34">
        <f t="shared" si="1574"/>
        <v>62</v>
      </c>
      <c r="L3324" s="34">
        <f t="shared" si="1575"/>
        <v>30</v>
      </c>
      <c r="M3324" s="34">
        <f t="shared" si="1576"/>
        <v>30</v>
      </c>
      <c r="N3324" s="52">
        <f t="shared" si="1589"/>
        <v>30</v>
      </c>
      <c r="O3324" s="352">
        <f>+'Terminated loans'!S2514</f>
        <v>200305</v>
      </c>
      <c r="P3324" s="112">
        <f>+'Terminated loans'!T2514</f>
        <v>0.05</v>
      </c>
      <c r="Q3324" s="536">
        <f t="shared" si="1524"/>
        <v>9.1499999999999998E-2</v>
      </c>
      <c r="R3324" s="222">
        <f t="shared" si="1578"/>
        <v>7116.7093288061342</v>
      </c>
      <c r="S3324" s="36">
        <f t="shared" si="1579"/>
        <v>190197.70126627176</v>
      </c>
      <c r="T3324" s="36">
        <f t="shared" si="1580"/>
        <v>10107.298733728239</v>
      </c>
      <c r="U3324" s="36">
        <f t="shared" si="1581"/>
        <v>23303.578597912274</v>
      </c>
      <c r="V3324" s="36">
        <f t="shared" si="1582"/>
        <v>13196.279864184005</v>
      </c>
      <c r="W3324" s="37">
        <f t="shared" si="1583"/>
        <v>10107.298733728268</v>
      </c>
      <c r="X3324" s="36">
        <f t="shared" si="1584"/>
        <v>10107.298733728239</v>
      </c>
      <c r="Y3324" s="276">
        <f t="shared" si="1585"/>
        <v>10107.298733728268</v>
      </c>
      <c r="Z3324" s="36">
        <f t="shared" si="1586"/>
        <v>23303.578597912274</v>
      </c>
      <c r="AA3324" s="36">
        <f t="shared" si="1587"/>
        <v>13196.279864184005</v>
      </c>
      <c r="AB3324" s="38">
        <f t="shared" si="1573"/>
        <v>2.9103830456733704E-11</v>
      </c>
      <c r="AD3324" s="142">
        <f t="shared" si="1588"/>
        <v>30</v>
      </c>
    </row>
    <row r="3325" spans="1:30">
      <c r="A3325" s="533"/>
      <c r="C3325" s="67" t="str">
        <f>'Terminated loans'!F2515</f>
        <v>E</v>
      </c>
      <c r="D3325" s="109">
        <f>'Terminated loans'!H2515</f>
        <v>143985792</v>
      </c>
      <c r="E3325" s="109">
        <f>'Terminated loans'!I2515</f>
        <v>98</v>
      </c>
      <c r="F3325" s="109" t="str">
        <f>'Terminated loans'!J2515</f>
        <v>RAMROOP P K</v>
      </c>
      <c r="G3325" s="547" t="str">
        <f t="shared" ref="G3325:G3388" si="1590">IF(H3325&lt;$P$5,"A",IF(H3325&lt;$P$6,"B",IF(H3325&lt;$P$7,"C",IF(H3325&lt;$P$8,"D",IF(H3325&lt;$P$9,"E",IF(H3325&lt;$P$10,"F",IF(H3325&lt;$P$11,"G",IF(H3325&lt;$P$12,"I",IF(H3325&lt;$P$13,"J",IF(H3325&lt;$P$14,"K","L"))))))))))&amp;IF(OR(P3325=0,P3325&gt;=5%),2,1)</f>
        <v>E2</v>
      </c>
      <c r="H3325" s="111">
        <f>'Terminated loans'!L2515</f>
        <v>42109</v>
      </c>
      <c r="I3325" s="111">
        <f>IF(B3325="VELS",'Terminated loans'!M2515,'Terminated loans'!B2515)</f>
        <v>43190</v>
      </c>
      <c r="J3325" s="34">
        <f t="shared" si="1577"/>
        <v>36</v>
      </c>
      <c r="K3325" s="34">
        <f t="shared" si="1574"/>
        <v>68</v>
      </c>
      <c r="L3325" s="34">
        <f t="shared" si="1575"/>
        <v>36</v>
      </c>
      <c r="M3325" s="34">
        <f t="shared" si="1576"/>
        <v>36</v>
      </c>
      <c r="N3325" s="52">
        <f t="shared" si="1589"/>
        <v>36</v>
      </c>
      <c r="O3325" s="352">
        <f>+'Terminated loans'!S2515</f>
        <v>90337</v>
      </c>
      <c r="P3325" s="112">
        <f>+'Terminated loans'!T2515</f>
        <v>0.05</v>
      </c>
      <c r="Q3325" s="536">
        <f t="shared" ref="Q3325:Q3388" si="1591">VLOOKUP(G3325,$O$3:$Q$28,3,FALSE)</f>
        <v>9.1499999999999998E-2</v>
      </c>
      <c r="R3325" s="222">
        <f t="shared" si="1578"/>
        <v>2707.480931744165</v>
      </c>
      <c r="S3325" s="36">
        <f t="shared" si="1579"/>
        <v>84954.995795373165</v>
      </c>
      <c r="T3325" s="36">
        <f t="shared" si="1580"/>
        <v>5382.0042046268354</v>
      </c>
      <c r="U3325" s="36">
        <f t="shared" si="1581"/>
        <v>12514.31774741679</v>
      </c>
      <c r="V3325" s="36">
        <f t="shared" si="1582"/>
        <v>7132.3135427899397</v>
      </c>
      <c r="W3325" s="37">
        <f t="shared" si="1583"/>
        <v>5382.00420462685</v>
      </c>
      <c r="X3325" s="36">
        <f t="shared" si="1584"/>
        <v>5382.0042046268354</v>
      </c>
      <c r="Y3325" s="276">
        <f t="shared" si="1585"/>
        <v>5382.00420462685</v>
      </c>
      <c r="Z3325" s="36">
        <f t="shared" si="1586"/>
        <v>12514.31774741679</v>
      </c>
      <c r="AA3325" s="36">
        <f t="shared" si="1587"/>
        <v>7132.3135427899397</v>
      </c>
      <c r="AB3325" s="38">
        <f t="shared" si="1573"/>
        <v>1.4551915228366852E-11</v>
      </c>
      <c r="AD3325" s="142">
        <f t="shared" si="1588"/>
        <v>36</v>
      </c>
    </row>
    <row r="3326" spans="1:30">
      <c r="A3326" s="533"/>
      <c r="C3326" s="67" t="str">
        <f>'Terminated loans'!F2516</f>
        <v>E</v>
      </c>
      <c r="D3326" s="109">
        <f>'Terminated loans'!H2516</f>
        <v>143987914</v>
      </c>
      <c r="E3326" s="109">
        <f>'Terminated loans'!I2516</f>
        <v>99</v>
      </c>
      <c r="F3326" s="109" t="str">
        <f>'Terminated loans'!J2516</f>
        <v>BABOOA B Z R (SL 2415)</v>
      </c>
      <c r="G3326" s="547" t="str">
        <f t="shared" si="1590"/>
        <v>B1</v>
      </c>
      <c r="H3326" s="111">
        <f>'Terminated loans'!L2516</f>
        <v>40624</v>
      </c>
      <c r="I3326" s="111">
        <f>IF(B3326="VELS",'Terminated loans'!M2516,'Terminated loans'!B2516)</f>
        <v>43190</v>
      </c>
      <c r="J3326" s="34">
        <f t="shared" si="1577"/>
        <v>84</v>
      </c>
      <c r="K3326" s="34">
        <f t="shared" si="1574"/>
        <v>116</v>
      </c>
      <c r="L3326" s="34">
        <f t="shared" si="1575"/>
        <v>84</v>
      </c>
      <c r="M3326" s="34">
        <f t="shared" si="1576"/>
        <v>84</v>
      </c>
      <c r="N3326" s="52">
        <f t="shared" si="1589"/>
        <v>84</v>
      </c>
      <c r="O3326" s="352">
        <f>+'Terminated loans'!S2516</f>
        <v>1472709</v>
      </c>
      <c r="P3326" s="112">
        <f>+'Terminated loans'!T2516</f>
        <v>0.03</v>
      </c>
      <c r="Q3326" s="536">
        <f t="shared" si="1591"/>
        <v>7.6499999999999999E-2</v>
      </c>
      <c r="R3326" s="222">
        <f t="shared" si="1578"/>
        <v>19459.345926106143</v>
      </c>
      <c r="S3326" s="36">
        <f t="shared" si="1579"/>
        <v>1262576.2965633578</v>
      </c>
      <c r="T3326" s="36">
        <f t="shared" si="1580"/>
        <v>210132.70343664219</v>
      </c>
      <c r="U3326" s="36">
        <f t="shared" si="1581"/>
        <v>372008.76122956304</v>
      </c>
      <c r="V3326" s="36">
        <f t="shared" si="1582"/>
        <v>161876.0577929162</v>
      </c>
      <c r="W3326" s="37">
        <f t="shared" si="1583"/>
        <v>210132.70343664684</v>
      </c>
      <c r="X3326" s="36">
        <f t="shared" si="1584"/>
        <v>210132.70343664219</v>
      </c>
      <c r="Y3326" s="276">
        <f t="shared" si="1585"/>
        <v>210132.70343664684</v>
      </c>
      <c r="Z3326" s="36">
        <f t="shared" si="1586"/>
        <v>372008.76122956304</v>
      </c>
      <c r="AA3326" s="36">
        <f t="shared" si="1587"/>
        <v>161876.0577929162</v>
      </c>
      <c r="AB3326" s="38">
        <f t="shared" si="1573"/>
        <v>4.6566128730773926E-9</v>
      </c>
      <c r="AD3326" s="142">
        <f t="shared" si="1588"/>
        <v>84</v>
      </c>
    </row>
    <row r="3327" spans="1:30">
      <c r="A3327" s="533"/>
      <c r="C3327" s="67" t="str">
        <f>'Terminated loans'!F2517</f>
        <v>E</v>
      </c>
      <c r="D3327" s="109">
        <f>'Terminated loans'!H2517</f>
        <v>143998657</v>
      </c>
      <c r="E3327" s="109">
        <f>'Terminated loans'!I2517</f>
        <v>98</v>
      </c>
      <c r="F3327" s="109" t="str">
        <f>'Terminated loans'!J2517</f>
        <v>BEEBEEJAUN M A</v>
      </c>
      <c r="G3327" s="547" t="str">
        <f t="shared" si="1590"/>
        <v>D2</v>
      </c>
      <c r="H3327" s="111">
        <f>'Terminated loans'!L2517</f>
        <v>41352</v>
      </c>
      <c r="I3327" s="111">
        <f>IF(B3327="VELS",'Terminated loans'!M2517,'Terminated loans'!B2517)</f>
        <v>43190</v>
      </c>
      <c r="J3327" s="34">
        <f t="shared" si="1577"/>
        <v>60</v>
      </c>
      <c r="K3327" s="34">
        <f t="shared" si="1574"/>
        <v>92</v>
      </c>
      <c r="L3327" s="34">
        <f t="shared" si="1575"/>
        <v>60</v>
      </c>
      <c r="M3327" s="34">
        <f t="shared" si="1576"/>
        <v>60</v>
      </c>
      <c r="N3327" s="52">
        <f t="shared" si="1589"/>
        <v>60</v>
      </c>
      <c r="O3327" s="352">
        <f>+'Terminated loans'!S2517</f>
        <v>229150</v>
      </c>
      <c r="P3327" s="112">
        <f>+'Terminated loans'!T2517</f>
        <v>0.05</v>
      </c>
      <c r="Q3327" s="536">
        <f t="shared" si="1591"/>
        <v>9.4E-2</v>
      </c>
      <c r="R3327" s="222">
        <f t="shared" si="1578"/>
        <v>4324.3431895251051</v>
      </c>
      <c r="S3327" s="36">
        <f t="shared" si="1579"/>
        <v>206382.75546890325</v>
      </c>
      <c r="T3327" s="36">
        <f t="shared" si="1580"/>
        <v>22767.244531096745</v>
      </c>
      <c r="U3327" s="36">
        <f t="shared" si="1581"/>
        <v>53077.835902603983</v>
      </c>
      <c r="V3327" s="36">
        <f t="shared" si="1582"/>
        <v>30310.591371506336</v>
      </c>
      <c r="W3327" s="37">
        <f t="shared" si="1583"/>
        <v>22767.244531097647</v>
      </c>
      <c r="X3327" s="36">
        <f t="shared" si="1584"/>
        <v>22767.244531096745</v>
      </c>
      <c r="Y3327" s="276">
        <f t="shared" si="1585"/>
        <v>22767.244531097647</v>
      </c>
      <c r="Z3327" s="36">
        <f t="shared" si="1586"/>
        <v>53077.835902603983</v>
      </c>
      <c r="AA3327" s="36">
        <f t="shared" si="1587"/>
        <v>30310.591371506336</v>
      </c>
      <c r="AB3327" s="38">
        <f t="shared" si="1573"/>
        <v>9.0221874415874481E-10</v>
      </c>
      <c r="AD3327" s="142">
        <f t="shared" si="1588"/>
        <v>60</v>
      </c>
    </row>
    <row r="3328" spans="1:30">
      <c r="A3328" s="533"/>
      <c r="C3328" s="67" t="str">
        <f>'Terminated loans'!F2518</f>
        <v>E</v>
      </c>
      <c r="D3328" s="109">
        <f>'Terminated loans'!H2518</f>
        <v>143987108</v>
      </c>
      <c r="E3328" s="109">
        <f>'Terminated loans'!I2518</f>
        <v>98</v>
      </c>
      <c r="F3328" s="109" t="str">
        <f>'Terminated loans'!J2518</f>
        <v>RAMSAWMY M</v>
      </c>
      <c r="G3328" s="547" t="str">
        <f t="shared" si="1590"/>
        <v>F2</v>
      </c>
      <c r="H3328" s="111">
        <f>'Terminated loans'!L2518</f>
        <v>42552</v>
      </c>
      <c r="I3328" s="111">
        <f>IF(B3328="VELS",'Terminated loans'!M2518,'Terminated loans'!B2518)</f>
        <v>43190</v>
      </c>
      <c r="J3328" s="34">
        <f t="shared" si="1577"/>
        <v>21</v>
      </c>
      <c r="K3328" s="34">
        <f t="shared" si="1574"/>
        <v>53</v>
      </c>
      <c r="L3328" s="34">
        <f t="shared" si="1575"/>
        <v>21</v>
      </c>
      <c r="M3328" s="34">
        <f t="shared" si="1576"/>
        <v>21</v>
      </c>
      <c r="N3328" s="52">
        <f t="shared" si="1589"/>
        <v>21</v>
      </c>
      <c r="O3328" s="352">
        <f>+'Terminated loans'!S2518</f>
        <v>250381</v>
      </c>
      <c r="P3328" s="112">
        <f>+'Terminated loans'!T2518</f>
        <v>0.05</v>
      </c>
      <c r="Q3328" s="536">
        <f t="shared" si="1591"/>
        <v>8.8999999999999996E-2</v>
      </c>
      <c r="R3328" s="222">
        <f t="shared" si="1578"/>
        <v>12476.944309419834</v>
      </c>
      <c r="S3328" s="36">
        <f t="shared" si="1579"/>
        <v>241803.03055784601</v>
      </c>
      <c r="T3328" s="36">
        <f t="shared" si="1580"/>
        <v>8577.9694421539898</v>
      </c>
      <c r="U3328" s="36">
        <f t="shared" si="1581"/>
        <v>20212.799939969467</v>
      </c>
      <c r="V3328" s="36">
        <f t="shared" si="1582"/>
        <v>11634.830497816554</v>
      </c>
      <c r="W3328" s="37">
        <f t="shared" si="1583"/>
        <v>8577.969442152913</v>
      </c>
      <c r="X3328" s="36">
        <f t="shared" si="1584"/>
        <v>8577.9694421539898</v>
      </c>
      <c r="Y3328" s="276">
        <f t="shared" si="1585"/>
        <v>8577.969442152913</v>
      </c>
      <c r="Z3328" s="36">
        <f t="shared" si="1586"/>
        <v>20212.799939969467</v>
      </c>
      <c r="AA3328" s="36">
        <f t="shared" si="1587"/>
        <v>11634.830497816554</v>
      </c>
      <c r="AB3328" s="38">
        <f t="shared" si="1573"/>
        <v>-1.076841726899147E-9</v>
      </c>
      <c r="AD3328" s="142">
        <f t="shared" si="1588"/>
        <v>21</v>
      </c>
    </row>
    <row r="3329" spans="1:30">
      <c r="A3329" s="533"/>
      <c r="C3329" s="67" t="str">
        <f>'Terminated loans'!F2519</f>
        <v>E</v>
      </c>
      <c r="D3329" s="109">
        <f>'Terminated loans'!H2519</f>
        <v>141001957</v>
      </c>
      <c r="E3329" s="109">
        <f>'Terminated loans'!I2519</f>
        <v>99</v>
      </c>
      <c r="F3329" s="109" t="str">
        <f>'Terminated loans'!J2519</f>
        <v>SOOKUN (SL 1187)</v>
      </c>
      <c r="G3329" s="547" t="str">
        <f t="shared" si="1590"/>
        <v>A1</v>
      </c>
      <c r="H3329" s="111">
        <f>'Terminated loans'!L2519</f>
        <v>39798</v>
      </c>
      <c r="I3329" s="111">
        <f>IF(B3329="VELS",'Terminated loans'!M2519,'Terminated loans'!B2519)</f>
        <v>43220</v>
      </c>
      <c r="J3329" s="34">
        <f t="shared" ref="J3329:J3349" si="1592">ROUND((I3329-H3329)/365*12,0)</f>
        <v>113</v>
      </c>
      <c r="K3329" s="34">
        <f t="shared" si="1574"/>
        <v>144</v>
      </c>
      <c r="L3329" s="34">
        <f t="shared" si="1575"/>
        <v>113</v>
      </c>
      <c r="M3329" s="34">
        <f t="shared" si="1576"/>
        <v>113</v>
      </c>
      <c r="N3329" s="52">
        <f t="shared" si="1589"/>
        <v>113</v>
      </c>
      <c r="O3329" s="352">
        <f>+'Terminated loans'!S2519</f>
        <v>300045</v>
      </c>
      <c r="P3329" s="112">
        <f>+'Terminated loans'!T2519</f>
        <v>0.03</v>
      </c>
      <c r="Q3329" s="536">
        <f t="shared" si="1591"/>
        <v>8.6499999999999994E-2</v>
      </c>
      <c r="R3329" s="222">
        <f t="shared" ref="R3329:R3349" si="1593">PMT(P3329/12,L3329,-O3329,0,0)</f>
        <v>3051.2529428094299</v>
      </c>
      <c r="S3329" s="36">
        <f t="shared" ref="S3329:S3349" si="1594">(-PV(Q3329/12,L3329,R3329,0,0))</f>
        <v>235293.71990634114</v>
      </c>
      <c r="T3329" s="36">
        <f t="shared" ref="T3329:T3349" si="1595">O3329-S3329</f>
        <v>64751.280093658861</v>
      </c>
      <c r="U3329" s="36">
        <f t="shared" ref="U3329:U3349" si="1596">-IF(OR(Q3329="",Q3329=0),0,(CUMIPMT(Q3329/12,L3329,S3329,1,M3329,0)))</f>
        <v>109497.86263112215</v>
      </c>
      <c r="V3329" s="36">
        <f t="shared" ref="V3329:V3349" si="1597">-IF(OR(P3329="",P3329=0),0,(CUMIPMT(P3329/12,L3329,O3329,1,M3329,0)))</f>
        <v>44746.582537465612</v>
      </c>
      <c r="W3329" s="37">
        <f t="shared" ref="W3329:W3349" si="1598">IF(ISERROR(U3329-V3329),0,U3329-V3329)</f>
        <v>64751.280093656533</v>
      </c>
      <c r="X3329" s="36">
        <f t="shared" ref="X3329:X3349" si="1599">IF(C3329="O",T3329/AD3329*N3329,T3329)</f>
        <v>64751.280093658861</v>
      </c>
      <c r="Y3329" s="276">
        <f t="shared" ref="Y3329:Y3349" si="1600">W3329</f>
        <v>64751.280093656533</v>
      </c>
      <c r="Z3329" s="36">
        <f t="shared" ref="Z3329:Z3349" si="1601">-IF(OR(Q3329="",Q3329=0),0,(CUMIPMT(Q3329/12,L3329,S3329,1,L3329,0)))</f>
        <v>109497.86263112215</v>
      </c>
      <c r="AA3329" s="36">
        <f t="shared" ref="AA3329:AA3349" si="1602">-IF(OR(P3329="",P3329=0),0,(CUMIPMT(P3329/12,L3329,O3329,1,L3329,0)))</f>
        <v>44746.582537465612</v>
      </c>
      <c r="AB3329" s="38">
        <f t="shared" si="1573"/>
        <v>-2.3283064365386963E-9</v>
      </c>
      <c r="AD3329" s="142">
        <f t="shared" ref="AD3329:AD3349" si="1603">IF(L3329&gt;$J$2,$J$2,L3329)</f>
        <v>113</v>
      </c>
    </row>
    <row r="3330" spans="1:30">
      <c r="A3330" s="533"/>
      <c r="C3330" s="67" t="str">
        <f>'Terminated loans'!F2520</f>
        <v>E</v>
      </c>
      <c r="D3330" s="109">
        <f>'Terminated loans'!H2520</f>
        <v>141961810</v>
      </c>
      <c r="E3330" s="109">
        <f>'Terminated loans'!I2520</f>
        <v>98</v>
      </c>
      <c r="F3330" s="109" t="str">
        <f>'Terminated loans'!J2520</f>
        <v>MOOTHOOSAMY D</v>
      </c>
      <c r="G3330" s="547" t="str">
        <f t="shared" si="1590"/>
        <v>E2</v>
      </c>
      <c r="H3330" s="111">
        <f>'Terminated loans'!L2520</f>
        <v>41794</v>
      </c>
      <c r="I3330" s="111">
        <f>IF(B3330="VELS",'Terminated loans'!M2520,'Terminated loans'!B2520)</f>
        <v>43220</v>
      </c>
      <c r="J3330" s="34">
        <f t="shared" si="1592"/>
        <v>47</v>
      </c>
      <c r="K3330" s="34">
        <f t="shared" si="1574"/>
        <v>78</v>
      </c>
      <c r="L3330" s="34">
        <f t="shared" si="1575"/>
        <v>47</v>
      </c>
      <c r="M3330" s="34">
        <f t="shared" si="1576"/>
        <v>47</v>
      </c>
      <c r="N3330" s="52">
        <f t="shared" si="1589"/>
        <v>47</v>
      </c>
      <c r="O3330" s="352">
        <f>+'Terminated loans'!S2520</f>
        <v>72080</v>
      </c>
      <c r="P3330" s="112">
        <f>+'Terminated loans'!T2520</f>
        <v>0.05</v>
      </c>
      <c r="Q3330" s="536">
        <f t="shared" si="1591"/>
        <v>9.1499999999999998E-2</v>
      </c>
      <c r="R3330" s="222">
        <f t="shared" si="1593"/>
        <v>1691.8644892041514</v>
      </c>
      <c r="S3330" s="36">
        <f t="shared" si="1594"/>
        <v>66618.061667826754</v>
      </c>
      <c r="T3330" s="36">
        <f t="shared" si="1595"/>
        <v>5461.9383321732457</v>
      </c>
      <c r="U3330" s="36">
        <f t="shared" si="1596"/>
        <v>12899.569324768352</v>
      </c>
      <c r="V3330" s="36">
        <f t="shared" si="1597"/>
        <v>7437.6309925951209</v>
      </c>
      <c r="W3330" s="37">
        <f t="shared" si="1598"/>
        <v>5461.9383321732312</v>
      </c>
      <c r="X3330" s="36">
        <f t="shared" si="1599"/>
        <v>5461.9383321732457</v>
      </c>
      <c r="Y3330" s="276">
        <f t="shared" si="1600"/>
        <v>5461.9383321732312</v>
      </c>
      <c r="Z3330" s="36">
        <f t="shared" si="1601"/>
        <v>12899.569324768352</v>
      </c>
      <c r="AA3330" s="36">
        <f t="shared" si="1602"/>
        <v>7437.6309925951209</v>
      </c>
      <c r="AB3330" s="38">
        <f t="shared" si="1573"/>
        <v>-1.4551915228366852E-11</v>
      </c>
      <c r="AD3330" s="142">
        <f t="shared" si="1603"/>
        <v>47</v>
      </c>
    </row>
    <row r="3331" spans="1:30">
      <c r="A3331" s="533"/>
      <c r="C3331" s="67" t="str">
        <f>'Terminated loans'!F2521</f>
        <v>E</v>
      </c>
      <c r="D3331" s="109">
        <f>'Terminated loans'!H2521</f>
        <v>143001121</v>
      </c>
      <c r="E3331" s="109">
        <f>'Terminated loans'!I2521</f>
        <v>99</v>
      </c>
      <c r="F3331" s="109" t="str">
        <f>'Terminated loans'!J2521</f>
        <v>SOOKUN MISS D</v>
      </c>
      <c r="G3331" s="547" t="str">
        <f t="shared" si="1590"/>
        <v>A1</v>
      </c>
      <c r="H3331" s="111">
        <f>'Terminated loans'!L2521</f>
        <v>39280</v>
      </c>
      <c r="I3331" s="111">
        <f>IF(B3331="VELS",'Terminated loans'!M2521,'Terminated loans'!B2521)</f>
        <v>43220</v>
      </c>
      <c r="J3331" s="34">
        <f t="shared" si="1592"/>
        <v>130</v>
      </c>
      <c r="K3331" s="34">
        <f t="shared" si="1574"/>
        <v>161</v>
      </c>
      <c r="L3331" s="34">
        <f t="shared" si="1575"/>
        <v>130</v>
      </c>
      <c r="M3331" s="34">
        <f t="shared" si="1576"/>
        <v>130</v>
      </c>
      <c r="N3331" s="52">
        <f t="shared" si="1589"/>
        <v>130</v>
      </c>
      <c r="O3331" s="352">
        <f>+'Terminated loans'!S2521</f>
        <v>2704786</v>
      </c>
      <c r="P3331" s="112">
        <f>+'Terminated loans'!T2521</f>
        <v>0.03</v>
      </c>
      <c r="Q3331" s="536">
        <f t="shared" si="1591"/>
        <v>8.6499999999999994E-2</v>
      </c>
      <c r="R3331" s="222">
        <f t="shared" si="1593"/>
        <v>24395.613013252132</v>
      </c>
      <c r="S3331" s="36">
        <f t="shared" si="1594"/>
        <v>2054010.6097771376</v>
      </c>
      <c r="T3331" s="36">
        <f t="shared" si="1595"/>
        <v>650775.39022286236</v>
      </c>
      <c r="U3331" s="36">
        <f t="shared" si="1596"/>
        <v>1117419.0819456188</v>
      </c>
      <c r="V3331" s="36">
        <f t="shared" si="1597"/>
        <v>466643.69172277767</v>
      </c>
      <c r="W3331" s="37">
        <f t="shared" si="1598"/>
        <v>650775.39022284118</v>
      </c>
      <c r="X3331" s="36">
        <f t="shared" si="1599"/>
        <v>650775.39022286236</v>
      </c>
      <c r="Y3331" s="276">
        <f t="shared" si="1600"/>
        <v>650775.39022284118</v>
      </c>
      <c r="Z3331" s="36">
        <f t="shared" si="1601"/>
        <v>1117419.0819456188</v>
      </c>
      <c r="AA3331" s="36">
        <f t="shared" si="1602"/>
        <v>466643.69172277767</v>
      </c>
      <c r="AB3331" s="38">
        <f t="shared" si="1573"/>
        <v>-2.1187588572502136E-8</v>
      </c>
      <c r="AD3331" s="142">
        <f t="shared" si="1603"/>
        <v>130</v>
      </c>
    </row>
    <row r="3332" spans="1:30">
      <c r="A3332" s="533"/>
      <c r="C3332" s="67" t="str">
        <f>'Terminated loans'!F2522</f>
        <v>E</v>
      </c>
      <c r="D3332" s="109">
        <f>'Terminated loans'!H2522</f>
        <v>143134636</v>
      </c>
      <c r="E3332" s="109">
        <f>'Terminated loans'!I2522</f>
        <v>99</v>
      </c>
      <c r="F3332" s="109" t="str">
        <f>'Terminated loans'!J2522</f>
        <v>BOYRO P(SL 2433)</v>
      </c>
      <c r="G3332" s="547" t="str">
        <f t="shared" si="1590"/>
        <v>C1</v>
      </c>
      <c r="H3332" s="111">
        <f>'Terminated loans'!L2522</f>
        <v>40672</v>
      </c>
      <c r="I3332" s="111">
        <f>IF(B3332="VELS",'Terminated loans'!M2522,'Terminated loans'!B2522)</f>
        <v>43220</v>
      </c>
      <c r="J3332" s="34">
        <f t="shared" si="1592"/>
        <v>84</v>
      </c>
      <c r="K3332" s="34">
        <f t="shared" si="1574"/>
        <v>115</v>
      </c>
      <c r="L3332" s="34">
        <f t="shared" si="1575"/>
        <v>84</v>
      </c>
      <c r="M3332" s="34">
        <f t="shared" si="1576"/>
        <v>84</v>
      </c>
      <c r="N3332" s="52">
        <f t="shared" si="1589"/>
        <v>84</v>
      </c>
      <c r="O3332" s="352">
        <f>+'Terminated loans'!S2522</f>
        <v>902506</v>
      </c>
      <c r="P3332" s="112">
        <f>+'Terminated loans'!T2522</f>
        <v>0.03</v>
      </c>
      <c r="Q3332" s="536">
        <f t="shared" si="1591"/>
        <v>8.1500000000000003E-2</v>
      </c>
      <c r="R3332" s="222">
        <f t="shared" si="1593"/>
        <v>11925.082588879643</v>
      </c>
      <c r="S3332" s="36">
        <f t="shared" si="1594"/>
        <v>761448.40958167892</v>
      </c>
      <c r="T3332" s="36">
        <f t="shared" si="1595"/>
        <v>141057.59041832108</v>
      </c>
      <c r="U3332" s="36">
        <f t="shared" si="1596"/>
        <v>240258.52788422385</v>
      </c>
      <c r="V3332" s="36">
        <f t="shared" si="1597"/>
        <v>99200.937465890078</v>
      </c>
      <c r="W3332" s="37">
        <f t="shared" si="1598"/>
        <v>141057.59041833377</v>
      </c>
      <c r="X3332" s="36">
        <f t="shared" si="1599"/>
        <v>141057.59041832108</v>
      </c>
      <c r="Y3332" s="276">
        <f t="shared" si="1600"/>
        <v>141057.59041833377</v>
      </c>
      <c r="Z3332" s="36">
        <f t="shared" si="1601"/>
        <v>240258.52788422385</v>
      </c>
      <c r="AA3332" s="36">
        <f t="shared" si="1602"/>
        <v>99200.937465890078</v>
      </c>
      <c r="AB3332" s="38">
        <f t="shared" si="1573"/>
        <v>1.2689270079135895E-8</v>
      </c>
      <c r="AD3332" s="142">
        <f t="shared" si="1603"/>
        <v>84</v>
      </c>
    </row>
    <row r="3333" spans="1:30">
      <c r="A3333" s="533"/>
      <c r="C3333" s="67" t="str">
        <f>'Terminated loans'!F2523</f>
        <v>E</v>
      </c>
      <c r="D3333" s="109">
        <f>'Terminated loans'!H2523</f>
        <v>143372162</v>
      </c>
      <c r="E3333" s="109">
        <f>'Terminated loans'!I2523</f>
        <v>99</v>
      </c>
      <c r="F3333" s="109" t="str">
        <f>'Terminated loans'!J2523</f>
        <v>ARNASSALON M (SL 2487)</v>
      </c>
      <c r="G3333" s="547" t="str">
        <f t="shared" si="1590"/>
        <v>C1</v>
      </c>
      <c r="H3333" s="111">
        <f>'Terminated loans'!L2523</f>
        <v>40675</v>
      </c>
      <c r="I3333" s="111">
        <f>IF(B3333="VELS",'Terminated loans'!M2523,'Terminated loans'!B2523)</f>
        <v>43220</v>
      </c>
      <c r="J3333" s="34">
        <f t="shared" si="1592"/>
        <v>84</v>
      </c>
      <c r="K3333" s="34">
        <f t="shared" si="1574"/>
        <v>115</v>
      </c>
      <c r="L3333" s="34">
        <f t="shared" si="1575"/>
        <v>84</v>
      </c>
      <c r="M3333" s="34">
        <f t="shared" si="1576"/>
        <v>84</v>
      </c>
      <c r="N3333" s="52">
        <f t="shared" si="1589"/>
        <v>84</v>
      </c>
      <c r="O3333" s="352">
        <f>+'Terminated loans'!S2523</f>
        <v>4159116</v>
      </c>
      <c r="P3333" s="112">
        <f>+'Terminated loans'!T2523</f>
        <v>0.03</v>
      </c>
      <c r="Q3333" s="536">
        <f t="shared" si="1591"/>
        <v>8.1500000000000003E-2</v>
      </c>
      <c r="R3333" s="222">
        <f t="shared" si="1593"/>
        <v>54955.647715063118</v>
      </c>
      <c r="S3333" s="36">
        <f t="shared" si="1594"/>
        <v>3509065.0516070975</v>
      </c>
      <c r="T3333" s="36">
        <f t="shared" si="1595"/>
        <v>650050.9483929025</v>
      </c>
      <c r="U3333" s="36">
        <f t="shared" si="1596"/>
        <v>1107209.3564582644</v>
      </c>
      <c r="V3333" s="36">
        <f t="shared" si="1597"/>
        <v>457158.4080653023</v>
      </c>
      <c r="W3333" s="37">
        <f t="shared" si="1598"/>
        <v>650050.94839296211</v>
      </c>
      <c r="X3333" s="36">
        <f t="shared" si="1599"/>
        <v>650050.9483929025</v>
      </c>
      <c r="Y3333" s="276">
        <f t="shared" si="1600"/>
        <v>650050.94839296211</v>
      </c>
      <c r="Z3333" s="36">
        <f t="shared" si="1601"/>
        <v>1107209.3564582644</v>
      </c>
      <c r="AA3333" s="36">
        <f t="shared" si="1602"/>
        <v>457158.4080653023</v>
      </c>
      <c r="AB3333" s="38">
        <f t="shared" si="1573"/>
        <v>5.9604644775390625E-8</v>
      </c>
      <c r="AD3333" s="142">
        <f t="shared" si="1603"/>
        <v>84</v>
      </c>
    </row>
    <row r="3334" spans="1:30">
      <c r="A3334" s="533"/>
      <c r="C3334" s="67" t="str">
        <f>'Terminated loans'!F2524</f>
        <v>E</v>
      </c>
      <c r="D3334" s="109">
        <f>'Terminated loans'!H2524</f>
        <v>143659976</v>
      </c>
      <c r="E3334" s="109">
        <f>'Terminated loans'!I2524</f>
        <v>99</v>
      </c>
      <c r="F3334" s="109" t="str">
        <f>'Terminated loans'!J2524</f>
        <v>BOYRO P (SL2579)</v>
      </c>
      <c r="G3334" s="547" t="str">
        <f t="shared" si="1590"/>
        <v>C1</v>
      </c>
      <c r="H3334" s="111">
        <f>'Terminated loans'!L2524</f>
        <v>40851</v>
      </c>
      <c r="I3334" s="111">
        <f>IF(B3334="VELS",'Terminated loans'!M2524,'Terminated loans'!B2524)</f>
        <v>43220</v>
      </c>
      <c r="J3334" s="34">
        <f t="shared" si="1592"/>
        <v>78</v>
      </c>
      <c r="K3334" s="34">
        <f t="shared" si="1574"/>
        <v>109</v>
      </c>
      <c r="L3334" s="34">
        <f t="shared" si="1575"/>
        <v>78</v>
      </c>
      <c r="M3334" s="34">
        <f t="shared" si="1576"/>
        <v>78</v>
      </c>
      <c r="N3334" s="52">
        <f t="shared" si="1589"/>
        <v>78</v>
      </c>
      <c r="O3334" s="352">
        <f>+'Terminated loans'!S2524</f>
        <v>1425034</v>
      </c>
      <c r="P3334" s="112">
        <f>+'Terminated loans'!T2524</f>
        <v>0.03</v>
      </c>
      <c r="Q3334" s="536">
        <f t="shared" si="1591"/>
        <v>8.1500000000000003E-2</v>
      </c>
      <c r="R3334" s="222">
        <f t="shared" si="1593"/>
        <v>20131.569989152453</v>
      </c>
      <c r="S3334" s="36">
        <f t="shared" si="1594"/>
        <v>1215875.3591560028</v>
      </c>
      <c r="T3334" s="36">
        <f t="shared" si="1595"/>
        <v>209158.64084399724</v>
      </c>
      <c r="U3334" s="36">
        <f t="shared" si="1596"/>
        <v>354387.09999790881</v>
      </c>
      <c r="V3334" s="36">
        <f t="shared" si="1597"/>
        <v>145228.45915389131</v>
      </c>
      <c r="W3334" s="37">
        <f t="shared" si="1598"/>
        <v>209158.6408440175</v>
      </c>
      <c r="X3334" s="36">
        <f t="shared" si="1599"/>
        <v>209158.64084399724</v>
      </c>
      <c r="Y3334" s="276">
        <f t="shared" si="1600"/>
        <v>209158.6408440175</v>
      </c>
      <c r="Z3334" s="36">
        <f t="shared" si="1601"/>
        <v>354387.09999790881</v>
      </c>
      <c r="AA3334" s="36">
        <f t="shared" si="1602"/>
        <v>145228.45915389131</v>
      </c>
      <c r="AB3334" s="38">
        <f t="shared" si="1573"/>
        <v>2.0256265997886658E-8</v>
      </c>
      <c r="AD3334" s="142">
        <f t="shared" si="1603"/>
        <v>78</v>
      </c>
    </row>
    <row r="3335" spans="1:30">
      <c r="A3335" s="533"/>
      <c r="C3335" s="67" t="str">
        <f>'Terminated loans'!F2525</f>
        <v>E</v>
      </c>
      <c r="D3335" s="109">
        <f>'Terminated loans'!H2525</f>
        <v>143662136</v>
      </c>
      <c r="E3335" s="109">
        <f>'Terminated loans'!I2525</f>
        <v>99</v>
      </c>
      <c r="F3335" s="109" t="str">
        <f>'Terminated loans'!J2525</f>
        <v>ASGURALLY-AMBAJEE(SL2863)</v>
      </c>
      <c r="G3335" s="547" t="str">
        <f t="shared" si="1590"/>
        <v>D1</v>
      </c>
      <c r="H3335" s="111">
        <f>'Terminated loans'!L2525</f>
        <v>41358</v>
      </c>
      <c r="I3335" s="111">
        <f>IF(B3335="VELS",'Terminated loans'!M2525,'Terminated loans'!B2525)</f>
        <v>43220</v>
      </c>
      <c r="J3335" s="34">
        <f t="shared" si="1592"/>
        <v>61</v>
      </c>
      <c r="K3335" s="34">
        <f t="shared" si="1574"/>
        <v>92</v>
      </c>
      <c r="L3335" s="34">
        <f t="shared" si="1575"/>
        <v>61</v>
      </c>
      <c r="M3335" s="34">
        <f t="shared" si="1576"/>
        <v>61</v>
      </c>
      <c r="N3335" s="52">
        <f t="shared" si="1589"/>
        <v>61</v>
      </c>
      <c r="O3335" s="352">
        <f>+'Terminated loans'!S2525</f>
        <v>1001940</v>
      </c>
      <c r="P3335" s="112">
        <f>+'Terminated loans'!T2525</f>
        <v>0.03</v>
      </c>
      <c r="Q3335" s="536">
        <f t="shared" si="1591"/>
        <v>7.6499999999999999E-2</v>
      </c>
      <c r="R3335" s="222">
        <f t="shared" si="1593"/>
        <v>17729.974373757486</v>
      </c>
      <c r="S3335" s="36">
        <f t="shared" si="1594"/>
        <v>893712.69634769659</v>
      </c>
      <c r="T3335" s="36">
        <f t="shared" si="1595"/>
        <v>108227.30365230341</v>
      </c>
      <c r="U3335" s="36">
        <f t="shared" si="1596"/>
        <v>187815.74045151391</v>
      </c>
      <c r="V3335" s="36">
        <f t="shared" si="1597"/>
        <v>79588.436799207004</v>
      </c>
      <c r="W3335" s="37">
        <f t="shared" si="1598"/>
        <v>108227.3036523069</v>
      </c>
      <c r="X3335" s="36">
        <f t="shared" si="1599"/>
        <v>108227.30365230341</v>
      </c>
      <c r="Y3335" s="276">
        <f t="shared" si="1600"/>
        <v>108227.3036523069</v>
      </c>
      <c r="Z3335" s="36">
        <f t="shared" si="1601"/>
        <v>187815.74045151391</v>
      </c>
      <c r="AA3335" s="36">
        <f t="shared" si="1602"/>
        <v>79588.436799207004</v>
      </c>
      <c r="AB3335" s="38">
        <f t="shared" si="1573"/>
        <v>3.4924596548080444E-9</v>
      </c>
      <c r="AD3335" s="142">
        <f t="shared" si="1603"/>
        <v>61</v>
      </c>
    </row>
    <row r="3336" spans="1:30">
      <c r="A3336" s="533"/>
      <c r="C3336" s="67" t="str">
        <f>'Terminated loans'!F2526</f>
        <v>E</v>
      </c>
      <c r="D3336" s="109">
        <f>'Terminated loans'!H2526</f>
        <v>143980146</v>
      </c>
      <c r="E3336" s="109">
        <f>'Terminated loans'!I2526</f>
        <v>98</v>
      </c>
      <c r="F3336" s="109" t="str">
        <f>'Terminated loans'!J2526</f>
        <v>RAMBURUTH T</v>
      </c>
      <c r="G3336" s="547" t="str">
        <f t="shared" si="1590"/>
        <v>D2</v>
      </c>
      <c r="H3336" s="111">
        <f>'Terminated loans'!L2526</f>
        <v>41394</v>
      </c>
      <c r="I3336" s="111">
        <f>IF(B3336="VELS",'Terminated loans'!M2526,'Terminated loans'!B2526)</f>
        <v>43220</v>
      </c>
      <c r="J3336" s="34">
        <f t="shared" si="1592"/>
        <v>60</v>
      </c>
      <c r="K3336" s="34">
        <f t="shared" si="1574"/>
        <v>91</v>
      </c>
      <c r="L3336" s="34">
        <f t="shared" si="1575"/>
        <v>60</v>
      </c>
      <c r="M3336" s="34">
        <f t="shared" si="1576"/>
        <v>60</v>
      </c>
      <c r="N3336" s="52">
        <f t="shared" si="1589"/>
        <v>60</v>
      </c>
      <c r="O3336" s="352">
        <f>+'Terminated loans'!S2526</f>
        <v>61013</v>
      </c>
      <c r="P3336" s="112">
        <f>+'Terminated loans'!T2526</f>
        <v>0.05</v>
      </c>
      <c r="Q3336" s="536">
        <f t="shared" si="1591"/>
        <v>9.4E-2</v>
      </c>
      <c r="R3336" s="222">
        <f t="shared" si="1593"/>
        <v>1151.3905783220391</v>
      </c>
      <c r="S3336" s="36">
        <f t="shared" si="1594"/>
        <v>54951.04106229193</v>
      </c>
      <c r="T3336" s="36">
        <f t="shared" si="1595"/>
        <v>6061.9589377080702</v>
      </c>
      <c r="U3336" s="36">
        <f t="shared" si="1596"/>
        <v>14132.393637030669</v>
      </c>
      <c r="V3336" s="36">
        <f t="shared" si="1597"/>
        <v>8070.4346993223444</v>
      </c>
      <c r="W3336" s="37">
        <f t="shared" si="1598"/>
        <v>6061.9589377083248</v>
      </c>
      <c r="X3336" s="36">
        <f t="shared" si="1599"/>
        <v>6061.9589377080702</v>
      </c>
      <c r="Y3336" s="276">
        <f t="shared" si="1600"/>
        <v>6061.9589377083248</v>
      </c>
      <c r="Z3336" s="36">
        <f t="shared" si="1601"/>
        <v>14132.393637030669</v>
      </c>
      <c r="AA3336" s="36">
        <f t="shared" si="1602"/>
        <v>8070.4346993223444</v>
      </c>
      <c r="AB3336" s="38">
        <f t="shared" si="1573"/>
        <v>2.5465851649641991E-10</v>
      </c>
      <c r="AD3336" s="142">
        <f t="shared" si="1603"/>
        <v>60</v>
      </c>
    </row>
    <row r="3337" spans="1:30">
      <c r="A3337" s="533"/>
      <c r="C3337" s="67" t="str">
        <f>'Terminated loans'!F2527</f>
        <v>E</v>
      </c>
      <c r="D3337" s="109">
        <f>'Terminated loans'!H2527</f>
        <v>143980596</v>
      </c>
      <c r="E3337" s="109">
        <f>'Terminated loans'!I2527</f>
        <v>98</v>
      </c>
      <c r="F3337" s="109" t="str">
        <f>'Terminated loans'!J2527</f>
        <v>RAMTOHUL N</v>
      </c>
      <c r="G3337" s="547" t="str">
        <f t="shared" si="1590"/>
        <v>D2</v>
      </c>
      <c r="H3337" s="111">
        <f>'Terminated loans'!L2527</f>
        <v>41386</v>
      </c>
      <c r="I3337" s="111">
        <f>IF(B3337="VELS",'Terminated loans'!M2527,'Terminated loans'!B2527)</f>
        <v>43220</v>
      </c>
      <c r="J3337" s="34">
        <f t="shared" si="1592"/>
        <v>60</v>
      </c>
      <c r="K3337" s="34">
        <f t="shared" si="1574"/>
        <v>91</v>
      </c>
      <c r="L3337" s="34">
        <f t="shared" si="1575"/>
        <v>60</v>
      </c>
      <c r="M3337" s="34">
        <f t="shared" si="1576"/>
        <v>60</v>
      </c>
      <c r="N3337" s="52">
        <f t="shared" si="1589"/>
        <v>60</v>
      </c>
      <c r="O3337" s="352">
        <f>+'Terminated loans'!S2527</f>
        <v>111936</v>
      </c>
      <c r="P3337" s="112">
        <f>+'Terminated loans'!T2527</f>
        <v>0.05</v>
      </c>
      <c r="Q3337" s="536">
        <f t="shared" si="1591"/>
        <v>9.4E-2</v>
      </c>
      <c r="R3337" s="222">
        <f t="shared" si="1593"/>
        <v>2112.3704091760078</v>
      </c>
      <c r="S3337" s="36">
        <f t="shared" si="1594"/>
        <v>100814.57611244668</v>
      </c>
      <c r="T3337" s="36">
        <f t="shared" si="1595"/>
        <v>11121.423887553319</v>
      </c>
      <c r="U3337" s="36">
        <f t="shared" si="1596"/>
        <v>25927.648438114251</v>
      </c>
      <c r="V3337" s="36">
        <f t="shared" si="1597"/>
        <v>14806.224550560481</v>
      </c>
      <c r="W3337" s="37">
        <f t="shared" si="1598"/>
        <v>11121.42388755377</v>
      </c>
      <c r="X3337" s="36">
        <f t="shared" si="1599"/>
        <v>11121.423887553319</v>
      </c>
      <c r="Y3337" s="276">
        <f t="shared" si="1600"/>
        <v>11121.42388755377</v>
      </c>
      <c r="Z3337" s="36">
        <f t="shared" si="1601"/>
        <v>25927.648438114251</v>
      </c>
      <c r="AA3337" s="36">
        <f t="shared" si="1602"/>
        <v>14806.224550560481</v>
      </c>
      <c r="AB3337" s="38">
        <f t="shared" si="1573"/>
        <v>4.5110937207937241E-10</v>
      </c>
      <c r="AD3337" s="142">
        <f t="shared" si="1603"/>
        <v>60</v>
      </c>
    </row>
    <row r="3338" spans="1:30">
      <c r="A3338" s="533"/>
      <c r="C3338" s="67" t="str">
        <f>'Terminated loans'!F2528</f>
        <v>E</v>
      </c>
      <c r="D3338" s="109">
        <f>'Terminated loans'!H2528</f>
        <v>143981789</v>
      </c>
      <c r="E3338" s="109">
        <f>'Terminated loans'!I2528</f>
        <v>98</v>
      </c>
      <c r="F3338" s="109" t="str">
        <f>'Terminated loans'!J2528</f>
        <v>MOOTHOOSAMY D</v>
      </c>
      <c r="G3338" s="547" t="str">
        <f t="shared" si="1590"/>
        <v>E2</v>
      </c>
      <c r="H3338" s="111">
        <f>'Terminated loans'!L2528</f>
        <v>41494</v>
      </c>
      <c r="I3338" s="111">
        <f>IF(B3338="VELS",'Terminated loans'!M2528,'Terminated loans'!B2528)</f>
        <v>43220</v>
      </c>
      <c r="J3338" s="34">
        <f t="shared" si="1592"/>
        <v>57</v>
      </c>
      <c r="K3338" s="34">
        <f t="shared" si="1574"/>
        <v>88</v>
      </c>
      <c r="L3338" s="34">
        <f t="shared" si="1575"/>
        <v>57</v>
      </c>
      <c r="M3338" s="34">
        <f t="shared" si="1576"/>
        <v>57</v>
      </c>
      <c r="N3338" s="52">
        <f t="shared" si="1589"/>
        <v>57</v>
      </c>
      <c r="O3338" s="352">
        <f>+'Terminated loans'!S2528</f>
        <v>225125</v>
      </c>
      <c r="P3338" s="112">
        <f>+'Terminated loans'!T2528</f>
        <v>0.05</v>
      </c>
      <c r="Q3338" s="536">
        <f t="shared" si="1591"/>
        <v>9.1499999999999998E-2</v>
      </c>
      <c r="R3338" s="222">
        <f t="shared" si="1593"/>
        <v>4445.3034752832709</v>
      </c>
      <c r="S3338" s="36">
        <f t="shared" si="1594"/>
        <v>204877.00098302256</v>
      </c>
      <c r="T3338" s="36">
        <f t="shared" si="1595"/>
        <v>20247.999016977439</v>
      </c>
      <c r="U3338" s="36">
        <f t="shared" si="1596"/>
        <v>48505.297108123923</v>
      </c>
      <c r="V3338" s="36">
        <f t="shared" si="1597"/>
        <v>28257.298091146426</v>
      </c>
      <c r="W3338" s="37">
        <f t="shared" si="1598"/>
        <v>20247.999016977497</v>
      </c>
      <c r="X3338" s="36">
        <f t="shared" si="1599"/>
        <v>20247.999016977439</v>
      </c>
      <c r="Y3338" s="276">
        <f t="shared" si="1600"/>
        <v>20247.999016977497</v>
      </c>
      <c r="Z3338" s="36">
        <f t="shared" si="1601"/>
        <v>48505.297108123923</v>
      </c>
      <c r="AA3338" s="36">
        <f t="shared" si="1602"/>
        <v>28257.298091146426</v>
      </c>
      <c r="AB3338" s="38">
        <f t="shared" si="1573"/>
        <v>5.8207660913467407E-11</v>
      </c>
      <c r="AD3338" s="142">
        <f t="shared" si="1603"/>
        <v>57</v>
      </c>
    </row>
    <row r="3339" spans="1:30">
      <c r="A3339" s="533"/>
      <c r="C3339" s="67" t="str">
        <f>'Terminated loans'!F2529</f>
        <v>E</v>
      </c>
      <c r="D3339" s="109">
        <f>'Terminated loans'!H2529</f>
        <v>143983153</v>
      </c>
      <c r="E3339" s="109">
        <f>'Terminated loans'!I2529</f>
        <v>98</v>
      </c>
      <c r="F3339" s="109" t="str">
        <f>'Terminated loans'!J2529</f>
        <v>AGATHE D A</v>
      </c>
      <c r="G3339" s="547" t="str">
        <f t="shared" si="1590"/>
        <v>E2</v>
      </c>
      <c r="H3339" s="111">
        <f>'Terminated loans'!L2529</f>
        <v>41746</v>
      </c>
      <c r="I3339" s="111">
        <f>IF(B3339="VELS",'Terminated loans'!M2529,'Terminated loans'!B2529)</f>
        <v>43220</v>
      </c>
      <c r="J3339" s="34">
        <f t="shared" si="1592"/>
        <v>48</v>
      </c>
      <c r="K3339" s="34">
        <f t="shared" si="1574"/>
        <v>80</v>
      </c>
      <c r="L3339" s="34">
        <f t="shared" si="1575"/>
        <v>48</v>
      </c>
      <c r="M3339" s="34">
        <f t="shared" si="1576"/>
        <v>48</v>
      </c>
      <c r="N3339" s="52">
        <f t="shared" si="1589"/>
        <v>48</v>
      </c>
      <c r="O3339" s="352">
        <f>+'Terminated loans'!S2529</f>
        <v>179030</v>
      </c>
      <c r="P3339" s="112">
        <f>+'Terminated loans'!T2529</f>
        <v>0.05</v>
      </c>
      <c r="Q3339" s="536">
        <f t="shared" si="1591"/>
        <v>9.1499999999999998E-2</v>
      </c>
      <c r="R3339" s="222">
        <f t="shared" si="1593"/>
        <v>4122.9344279528468</v>
      </c>
      <c r="S3339" s="36">
        <f t="shared" si="1594"/>
        <v>165205.96891867841</v>
      </c>
      <c r="T3339" s="36">
        <f t="shared" si="1595"/>
        <v>13824.031081321591</v>
      </c>
      <c r="U3339" s="36">
        <f t="shared" si="1596"/>
        <v>32694.883623058355</v>
      </c>
      <c r="V3339" s="36">
        <f t="shared" si="1597"/>
        <v>18870.852541736647</v>
      </c>
      <c r="W3339" s="37">
        <f t="shared" si="1598"/>
        <v>13824.031081321707</v>
      </c>
      <c r="X3339" s="36">
        <f t="shared" si="1599"/>
        <v>13824.031081321591</v>
      </c>
      <c r="Y3339" s="276">
        <f t="shared" si="1600"/>
        <v>13824.031081321707</v>
      </c>
      <c r="Z3339" s="36">
        <f t="shared" si="1601"/>
        <v>32694.883623058355</v>
      </c>
      <c r="AA3339" s="36">
        <f t="shared" si="1602"/>
        <v>18870.852541736647</v>
      </c>
      <c r="AB3339" s="38">
        <f t="shared" si="1573"/>
        <v>1.1641532182693481E-10</v>
      </c>
      <c r="AD3339" s="142">
        <f t="shared" si="1603"/>
        <v>48</v>
      </c>
    </row>
    <row r="3340" spans="1:30">
      <c r="A3340" s="533"/>
      <c r="C3340" s="67" t="str">
        <f>'Terminated loans'!F2530</f>
        <v>E</v>
      </c>
      <c r="D3340" s="109">
        <f>'Terminated loans'!H2530</f>
        <v>143983595</v>
      </c>
      <c r="E3340" s="109">
        <f>'Terminated loans'!I2530</f>
        <v>98</v>
      </c>
      <c r="F3340" s="109" t="str">
        <f>'Terminated loans'!J2530</f>
        <v>GOOLAMHOSSEN B T</v>
      </c>
      <c r="G3340" s="547" t="str">
        <f t="shared" si="1590"/>
        <v>E2</v>
      </c>
      <c r="H3340" s="111">
        <f>'Terminated loans'!L2530</f>
        <v>41775</v>
      </c>
      <c r="I3340" s="111">
        <f>IF(B3340="VELS",'Terminated loans'!M2530,'Terminated loans'!B2530)</f>
        <v>43220</v>
      </c>
      <c r="J3340" s="34">
        <f t="shared" si="1592"/>
        <v>48</v>
      </c>
      <c r="K3340" s="34">
        <f t="shared" si="1574"/>
        <v>79</v>
      </c>
      <c r="L3340" s="34">
        <f t="shared" si="1575"/>
        <v>48</v>
      </c>
      <c r="M3340" s="34">
        <f t="shared" si="1576"/>
        <v>48</v>
      </c>
      <c r="N3340" s="52">
        <f t="shared" si="1589"/>
        <v>48</v>
      </c>
      <c r="O3340" s="352">
        <f>+'Terminated loans'!S2530</f>
        <v>193505</v>
      </c>
      <c r="P3340" s="112">
        <f>+'Terminated loans'!T2530</f>
        <v>0.05</v>
      </c>
      <c r="Q3340" s="536">
        <f t="shared" si="1591"/>
        <v>9.1499999999999998E-2</v>
      </c>
      <c r="R3340" s="222">
        <f t="shared" si="1593"/>
        <v>4456.2834523879546</v>
      </c>
      <c r="S3340" s="36">
        <f t="shared" si="1594"/>
        <v>178563.26322744152</v>
      </c>
      <c r="T3340" s="36">
        <f t="shared" si="1595"/>
        <v>14941.736772558477</v>
      </c>
      <c r="U3340" s="36">
        <f t="shared" si="1596"/>
        <v>35338.342487180344</v>
      </c>
      <c r="V3340" s="36">
        <f t="shared" si="1597"/>
        <v>20396.605714621837</v>
      </c>
      <c r="W3340" s="37">
        <f t="shared" si="1598"/>
        <v>14941.736772558506</v>
      </c>
      <c r="X3340" s="36">
        <f t="shared" si="1599"/>
        <v>14941.736772558477</v>
      </c>
      <c r="Y3340" s="276">
        <f t="shared" si="1600"/>
        <v>14941.736772558506</v>
      </c>
      <c r="Z3340" s="36">
        <f t="shared" si="1601"/>
        <v>35338.342487180344</v>
      </c>
      <c r="AA3340" s="36">
        <f t="shared" si="1602"/>
        <v>20396.605714621837</v>
      </c>
      <c r="AB3340" s="38">
        <f t="shared" si="1573"/>
        <v>2.9103830456733704E-11</v>
      </c>
      <c r="AD3340" s="142">
        <f t="shared" si="1603"/>
        <v>48</v>
      </c>
    </row>
    <row r="3341" spans="1:30">
      <c r="A3341" s="533"/>
      <c r="C3341" s="67" t="str">
        <f>'Terminated loans'!F2531</f>
        <v>E</v>
      </c>
      <c r="D3341" s="109">
        <f>'Terminated loans'!H2531</f>
        <v>143983935</v>
      </c>
      <c r="E3341" s="109">
        <f>'Terminated loans'!I2531</f>
        <v>98</v>
      </c>
      <c r="F3341" s="109" t="str">
        <f>'Terminated loans'!J2531</f>
        <v>HO NG-LI YUET HEE M W C</v>
      </c>
      <c r="G3341" s="547" t="str">
        <f t="shared" si="1590"/>
        <v>E2</v>
      </c>
      <c r="H3341" s="111">
        <f>'Terminated loans'!L2531</f>
        <v>41789</v>
      </c>
      <c r="I3341" s="111">
        <f>IF(B3341="VELS",'Terminated loans'!M2531,'Terminated loans'!B2531)</f>
        <v>43220</v>
      </c>
      <c r="J3341" s="34">
        <f t="shared" si="1592"/>
        <v>47</v>
      </c>
      <c r="K3341" s="34">
        <f t="shared" si="1574"/>
        <v>78</v>
      </c>
      <c r="L3341" s="34">
        <f t="shared" si="1575"/>
        <v>47</v>
      </c>
      <c r="M3341" s="34">
        <f t="shared" si="1576"/>
        <v>47</v>
      </c>
      <c r="N3341" s="52">
        <f t="shared" si="1589"/>
        <v>47</v>
      </c>
      <c r="O3341" s="352">
        <f>+'Terminated loans'!S2531</f>
        <v>406533</v>
      </c>
      <c r="P3341" s="112">
        <f>+'Terminated loans'!T2531</f>
        <v>0.05</v>
      </c>
      <c r="Q3341" s="536">
        <f t="shared" si="1591"/>
        <v>9.1499999999999998E-2</v>
      </c>
      <c r="R3341" s="222">
        <f t="shared" si="1593"/>
        <v>9542.1579687795675</v>
      </c>
      <c r="S3341" s="36">
        <f t="shared" si="1594"/>
        <v>375727.53140963672</v>
      </c>
      <c r="T3341" s="36">
        <f t="shared" si="1595"/>
        <v>30805.468590363278</v>
      </c>
      <c r="U3341" s="36">
        <f t="shared" si="1596"/>
        <v>72753.893123002956</v>
      </c>
      <c r="V3341" s="36">
        <f t="shared" si="1597"/>
        <v>41948.424532639678</v>
      </c>
      <c r="W3341" s="37">
        <f t="shared" si="1598"/>
        <v>30805.468590363278</v>
      </c>
      <c r="X3341" s="36">
        <f t="shared" si="1599"/>
        <v>30805.468590363278</v>
      </c>
      <c r="Y3341" s="276">
        <f t="shared" si="1600"/>
        <v>30805.468590363278</v>
      </c>
      <c r="Z3341" s="36">
        <f t="shared" si="1601"/>
        <v>72753.893123002956</v>
      </c>
      <c r="AA3341" s="36">
        <f t="shared" si="1602"/>
        <v>41948.424532639678</v>
      </c>
      <c r="AB3341" s="38">
        <f t="shared" si="1573"/>
        <v>0</v>
      </c>
      <c r="AD3341" s="142">
        <f t="shared" si="1603"/>
        <v>47</v>
      </c>
    </row>
    <row r="3342" spans="1:30">
      <c r="A3342" s="533"/>
      <c r="C3342" s="67" t="str">
        <f>'Terminated loans'!F2532</f>
        <v>E</v>
      </c>
      <c r="D3342" s="109">
        <f>'Terminated loans'!H2532</f>
        <v>143984435</v>
      </c>
      <c r="E3342" s="109">
        <f>'Terminated loans'!I2532</f>
        <v>98</v>
      </c>
      <c r="F3342" s="109" t="str">
        <f>'Terminated loans'!J2532</f>
        <v>MOOTHOOSAMY D</v>
      </c>
      <c r="G3342" s="547" t="str">
        <f t="shared" si="1590"/>
        <v>E2</v>
      </c>
      <c r="H3342" s="111">
        <f>'Terminated loans'!L2532</f>
        <v>41985</v>
      </c>
      <c r="I3342" s="111">
        <f>IF(B3342="VELS",'Terminated loans'!M2532,'Terminated loans'!B2532)</f>
        <v>43220</v>
      </c>
      <c r="J3342" s="34">
        <f t="shared" si="1592"/>
        <v>41</v>
      </c>
      <c r="K3342" s="34">
        <f t="shared" si="1574"/>
        <v>72</v>
      </c>
      <c r="L3342" s="34">
        <f t="shared" si="1575"/>
        <v>41</v>
      </c>
      <c r="M3342" s="34">
        <f t="shared" si="1576"/>
        <v>41</v>
      </c>
      <c r="N3342" s="52">
        <f t="shared" si="1589"/>
        <v>41</v>
      </c>
      <c r="O3342" s="352">
        <f>+'Terminated loans'!S2532</f>
        <v>27116</v>
      </c>
      <c r="P3342" s="112">
        <f>+'Terminated loans'!T2532</f>
        <v>0.05</v>
      </c>
      <c r="Q3342" s="536">
        <f t="shared" si="1591"/>
        <v>9.1499999999999998E-2</v>
      </c>
      <c r="R3342" s="222">
        <f t="shared" si="1593"/>
        <v>720.83873570335925</v>
      </c>
      <c r="S3342" s="36">
        <f t="shared" si="1594"/>
        <v>25298.633651027649</v>
      </c>
      <c r="T3342" s="36">
        <f t="shared" si="1595"/>
        <v>1817.3663489723513</v>
      </c>
      <c r="U3342" s="36">
        <f t="shared" si="1596"/>
        <v>4255.7545128100828</v>
      </c>
      <c r="V3342" s="36">
        <f t="shared" si="1597"/>
        <v>2438.3881638377279</v>
      </c>
      <c r="W3342" s="37">
        <f t="shared" si="1598"/>
        <v>1817.3663489723549</v>
      </c>
      <c r="X3342" s="36">
        <f t="shared" si="1599"/>
        <v>1817.3663489723513</v>
      </c>
      <c r="Y3342" s="276">
        <f t="shared" si="1600"/>
        <v>1817.3663489723549</v>
      </c>
      <c r="Z3342" s="36">
        <f t="shared" si="1601"/>
        <v>4255.7545128100828</v>
      </c>
      <c r="AA3342" s="36">
        <f t="shared" si="1602"/>
        <v>2438.3881638377279</v>
      </c>
      <c r="AB3342" s="38">
        <f t="shared" si="1573"/>
        <v>3.637978807091713E-12</v>
      </c>
      <c r="AD3342" s="142">
        <f t="shared" si="1603"/>
        <v>41</v>
      </c>
    </row>
    <row r="3343" spans="1:30">
      <c r="A3343" s="533"/>
      <c r="C3343" s="67" t="str">
        <f>'Terminated loans'!F2533</f>
        <v>E</v>
      </c>
      <c r="D3343" s="109">
        <f>'Terminated loans'!H2533</f>
        <v>143984532</v>
      </c>
      <c r="E3343" s="109">
        <f>'Terminated loans'!I2533</f>
        <v>98</v>
      </c>
      <c r="F3343" s="109" t="str">
        <f>'Terminated loans'!J2533</f>
        <v>BHAYRAU P R</v>
      </c>
      <c r="G3343" s="547" t="str">
        <f t="shared" si="1590"/>
        <v>E2</v>
      </c>
      <c r="H3343" s="111">
        <f>'Terminated loans'!L2533</f>
        <v>41871</v>
      </c>
      <c r="I3343" s="111">
        <f>IF(B3343="VELS",'Terminated loans'!M2533,'Terminated loans'!B2533)</f>
        <v>43220</v>
      </c>
      <c r="J3343" s="34">
        <f t="shared" si="1592"/>
        <v>44</v>
      </c>
      <c r="K3343" s="34">
        <f t="shared" si="1574"/>
        <v>75</v>
      </c>
      <c r="L3343" s="34">
        <f t="shared" si="1575"/>
        <v>44</v>
      </c>
      <c r="M3343" s="34">
        <f t="shared" si="1576"/>
        <v>44</v>
      </c>
      <c r="N3343" s="52">
        <f t="shared" si="1589"/>
        <v>44</v>
      </c>
      <c r="O3343" s="352">
        <f>+'Terminated loans'!S2533</f>
        <v>406026</v>
      </c>
      <c r="P3343" s="112">
        <f>+'Terminated loans'!T2533</f>
        <v>0.05</v>
      </c>
      <c r="Q3343" s="536">
        <f t="shared" si="1591"/>
        <v>9.1499999999999998E-2</v>
      </c>
      <c r="R3343" s="222">
        <f t="shared" si="1593"/>
        <v>10118.741016770873</v>
      </c>
      <c r="S3343" s="36">
        <f t="shared" si="1594"/>
        <v>377026.29330634861</v>
      </c>
      <c r="T3343" s="36">
        <f t="shared" si="1595"/>
        <v>28999.706693651387</v>
      </c>
      <c r="U3343" s="36">
        <f t="shared" si="1596"/>
        <v>68198.311431569862</v>
      </c>
      <c r="V3343" s="36">
        <f t="shared" si="1597"/>
        <v>39198.604737918417</v>
      </c>
      <c r="W3343" s="37">
        <f t="shared" si="1598"/>
        <v>28999.706693651446</v>
      </c>
      <c r="X3343" s="36">
        <f t="shared" si="1599"/>
        <v>28999.706693651387</v>
      </c>
      <c r="Y3343" s="276">
        <f t="shared" si="1600"/>
        <v>28999.706693651446</v>
      </c>
      <c r="Z3343" s="36">
        <f t="shared" si="1601"/>
        <v>68198.311431569862</v>
      </c>
      <c r="AA3343" s="36">
        <f t="shared" si="1602"/>
        <v>39198.604737918417</v>
      </c>
      <c r="AB3343" s="38">
        <f t="shared" si="1573"/>
        <v>5.8207660913467407E-11</v>
      </c>
      <c r="AD3343" s="142">
        <f t="shared" si="1603"/>
        <v>44</v>
      </c>
    </row>
    <row r="3344" spans="1:30">
      <c r="A3344" s="533"/>
      <c r="C3344" s="67" t="str">
        <f>'Terminated loans'!F2534</f>
        <v>E</v>
      </c>
      <c r="D3344" s="109">
        <f>'Terminated loans'!H2534</f>
        <v>143984664</v>
      </c>
      <c r="E3344" s="109">
        <f>'Terminated loans'!I2534</f>
        <v>98</v>
      </c>
      <c r="F3344" s="109" t="str">
        <f>'Terminated loans'!J2534</f>
        <v>RAMPHUL N(MUACC111461)</v>
      </c>
      <c r="G3344" s="547" t="str">
        <f t="shared" si="1590"/>
        <v>E2</v>
      </c>
      <c r="H3344" s="111">
        <f>'Terminated loans'!L2534</f>
        <v>41864</v>
      </c>
      <c r="I3344" s="111">
        <f>IF(B3344="VELS",'Terminated loans'!M2534,'Terminated loans'!B2534)</f>
        <v>43220</v>
      </c>
      <c r="J3344" s="34">
        <f t="shared" si="1592"/>
        <v>45</v>
      </c>
      <c r="K3344" s="34">
        <f t="shared" si="1574"/>
        <v>76</v>
      </c>
      <c r="L3344" s="34">
        <f t="shared" si="1575"/>
        <v>45</v>
      </c>
      <c r="M3344" s="34">
        <f t="shared" si="1576"/>
        <v>45</v>
      </c>
      <c r="N3344" s="52">
        <f t="shared" si="1589"/>
        <v>45</v>
      </c>
      <c r="O3344" s="352">
        <f>+'Terminated loans'!S2534</f>
        <v>400166</v>
      </c>
      <c r="P3344" s="112">
        <f>+'Terminated loans'!T2534</f>
        <v>0.05</v>
      </c>
      <c r="Q3344" s="536">
        <f t="shared" si="1591"/>
        <v>9.1499999999999998E-2</v>
      </c>
      <c r="R3344" s="222">
        <f t="shared" si="1593"/>
        <v>9770.7535001876295</v>
      </c>
      <c r="S3344" s="36">
        <f t="shared" si="1594"/>
        <v>371002.07225301274</v>
      </c>
      <c r="T3344" s="36">
        <f t="shared" si="1595"/>
        <v>29163.927746987261</v>
      </c>
      <c r="U3344" s="36">
        <f t="shared" si="1596"/>
        <v>68681.835255430662</v>
      </c>
      <c r="V3344" s="36">
        <f t="shared" si="1597"/>
        <v>39517.907508443343</v>
      </c>
      <c r="W3344" s="37">
        <f t="shared" si="1598"/>
        <v>29163.92774698732</v>
      </c>
      <c r="X3344" s="36">
        <f t="shared" si="1599"/>
        <v>29163.927746987261</v>
      </c>
      <c r="Y3344" s="276">
        <f t="shared" si="1600"/>
        <v>29163.92774698732</v>
      </c>
      <c r="Z3344" s="36">
        <f t="shared" si="1601"/>
        <v>68681.835255430662</v>
      </c>
      <c r="AA3344" s="36">
        <f t="shared" si="1602"/>
        <v>39517.907508443343</v>
      </c>
      <c r="AB3344" s="38">
        <f t="shared" si="1573"/>
        <v>5.8207660913467407E-11</v>
      </c>
      <c r="AD3344" s="142">
        <f t="shared" si="1603"/>
        <v>45</v>
      </c>
    </row>
    <row r="3345" spans="1:30">
      <c r="A3345" s="533"/>
      <c r="C3345" s="67" t="str">
        <f>'Terminated loans'!F2535</f>
        <v>E</v>
      </c>
      <c r="D3345" s="109">
        <f>'Terminated loans'!H2535</f>
        <v>143997162</v>
      </c>
      <c r="E3345" s="109">
        <f>'Terminated loans'!I2535</f>
        <v>99</v>
      </c>
      <c r="F3345" s="109" t="str">
        <f>'Terminated loans'!J2535</f>
        <v>ARNASSALON M (SL 2610)</v>
      </c>
      <c r="G3345" s="547" t="str">
        <f t="shared" si="1590"/>
        <v>C1</v>
      </c>
      <c r="H3345" s="111">
        <f>'Terminated loans'!L2535</f>
        <v>40865</v>
      </c>
      <c r="I3345" s="111">
        <f>IF(B3345="VELS",'Terminated loans'!M2535,'Terminated loans'!B2535)</f>
        <v>43220</v>
      </c>
      <c r="J3345" s="34">
        <f t="shared" si="1592"/>
        <v>77</v>
      </c>
      <c r="K3345" s="34">
        <f t="shared" si="1574"/>
        <v>108</v>
      </c>
      <c r="L3345" s="34">
        <f t="shared" si="1575"/>
        <v>77</v>
      </c>
      <c r="M3345" s="34">
        <f t="shared" si="1576"/>
        <v>77</v>
      </c>
      <c r="N3345" s="52">
        <f t="shared" si="1589"/>
        <v>77</v>
      </c>
      <c r="O3345" s="352">
        <f>+'Terminated loans'!S2535</f>
        <v>651249</v>
      </c>
      <c r="P3345" s="112">
        <f>+'Terminated loans'!T2535</f>
        <v>0.03</v>
      </c>
      <c r="Q3345" s="536">
        <f t="shared" si="1591"/>
        <v>8.1500000000000003E-2</v>
      </c>
      <c r="R3345" s="222">
        <f t="shared" si="1593"/>
        <v>9308.477444691498</v>
      </c>
      <c r="S3345" s="36">
        <f t="shared" si="1594"/>
        <v>556708.78275836201</v>
      </c>
      <c r="T3345" s="36">
        <f t="shared" si="1595"/>
        <v>94540.217241637991</v>
      </c>
      <c r="U3345" s="36">
        <f t="shared" si="1596"/>
        <v>160043.9804828926</v>
      </c>
      <c r="V3345" s="36">
        <f t="shared" si="1597"/>
        <v>65503.763241245295</v>
      </c>
      <c r="W3345" s="37">
        <f t="shared" si="1598"/>
        <v>94540.217241647304</v>
      </c>
      <c r="X3345" s="36">
        <f t="shared" si="1599"/>
        <v>94540.217241637991</v>
      </c>
      <c r="Y3345" s="276">
        <f t="shared" si="1600"/>
        <v>94540.217241647304</v>
      </c>
      <c r="Z3345" s="36">
        <f t="shared" si="1601"/>
        <v>160043.9804828926</v>
      </c>
      <c r="AA3345" s="36">
        <f t="shared" si="1602"/>
        <v>65503.763241245295</v>
      </c>
      <c r="AB3345" s="38">
        <f t="shared" si="1573"/>
        <v>9.3132257461547852E-9</v>
      </c>
      <c r="AD3345" s="142">
        <f t="shared" si="1603"/>
        <v>77</v>
      </c>
    </row>
    <row r="3346" spans="1:30">
      <c r="A3346" s="533"/>
      <c r="C3346" s="67" t="str">
        <f>'Terminated loans'!F2536</f>
        <v>E</v>
      </c>
      <c r="D3346" s="109">
        <f>'Terminated loans'!H2536</f>
        <v>143998002</v>
      </c>
      <c r="E3346" s="109">
        <f>'Terminated loans'!I2536</f>
        <v>98</v>
      </c>
      <c r="F3346" s="109" t="str">
        <f>'Terminated loans'!J2536</f>
        <v>DOWLUT BEEBEJAUN S</v>
      </c>
      <c r="G3346" s="547" t="str">
        <f t="shared" si="1590"/>
        <v>D2</v>
      </c>
      <c r="H3346" s="111">
        <f>'Terminated loans'!L2536</f>
        <v>41016</v>
      </c>
      <c r="I3346" s="111">
        <f>IF(B3346="VELS",'Terminated loans'!M2536,'Terminated loans'!B2536)</f>
        <v>43220</v>
      </c>
      <c r="J3346" s="34">
        <f t="shared" si="1592"/>
        <v>72</v>
      </c>
      <c r="K3346" s="34">
        <f t="shared" si="1574"/>
        <v>104</v>
      </c>
      <c r="L3346" s="34">
        <f t="shared" si="1575"/>
        <v>60</v>
      </c>
      <c r="M3346" s="34">
        <f t="shared" si="1576"/>
        <v>60</v>
      </c>
      <c r="N3346" s="52">
        <f t="shared" si="1589"/>
        <v>60</v>
      </c>
      <c r="O3346" s="352">
        <f>+'Terminated loans'!S2536</f>
        <v>491786</v>
      </c>
      <c r="P3346" s="112">
        <f>+'Terminated loans'!T2536</f>
        <v>0.05</v>
      </c>
      <c r="Q3346" s="536">
        <f t="shared" si="1591"/>
        <v>9.4E-2</v>
      </c>
      <c r="R3346" s="222">
        <f t="shared" si="1593"/>
        <v>9280.6085088535619</v>
      </c>
      <c r="S3346" s="36">
        <f t="shared" si="1594"/>
        <v>442924.50264468725</v>
      </c>
      <c r="T3346" s="36">
        <f t="shared" si="1595"/>
        <v>48861.497355312749</v>
      </c>
      <c r="U3346" s="36">
        <f t="shared" si="1596"/>
        <v>113912.0078865285</v>
      </c>
      <c r="V3346" s="36">
        <f t="shared" si="1597"/>
        <v>65050.510531213717</v>
      </c>
      <c r="W3346" s="37">
        <f t="shared" si="1598"/>
        <v>48861.497355314787</v>
      </c>
      <c r="X3346" s="36">
        <f t="shared" si="1599"/>
        <v>48861.497355312749</v>
      </c>
      <c r="Y3346" s="276">
        <f t="shared" si="1600"/>
        <v>48861.497355314787</v>
      </c>
      <c r="Z3346" s="36">
        <f t="shared" si="1601"/>
        <v>113912.0078865285</v>
      </c>
      <c r="AA3346" s="36">
        <f t="shared" si="1602"/>
        <v>65050.510531213717</v>
      </c>
      <c r="AB3346" s="38">
        <f t="shared" si="1573"/>
        <v>2.0372681319713593E-9</v>
      </c>
      <c r="AD3346" s="142">
        <f t="shared" si="1603"/>
        <v>60</v>
      </c>
    </row>
    <row r="3347" spans="1:30">
      <c r="A3347" s="533"/>
      <c r="C3347" s="67" t="str">
        <f>'Terminated loans'!F2537</f>
        <v>E</v>
      </c>
      <c r="D3347" s="109">
        <f>'Terminated loans'!H2537</f>
        <v>143998525</v>
      </c>
      <c r="E3347" s="109">
        <f>'Terminated loans'!I2537</f>
        <v>99</v>
      </c>
      <c r="F3347" s="109" t="str">
        <f>'Terminated loans'!J2537</f>
        <v>GOOMANEE D(SL2723)</v>
      </c>
      <c r="G3347" s="547" t="str">
        <f t="shared" si="1590"/>
        <v>D1</v>
      </c>
      <c r="H3347" s="111">
        <f>'Terminated loans'!L2537</f>
        <v>41088</v>
      </c>
      <c r="I3347" s="111">
        <f>IF(B3347="VELS",'Terminated loans'!M2537,'Terminated loans'!B2537)</f>
        <v>43220</v>
      </c>
      <c r="J3347" s="34">
        <f t="shared" si="1592"/>
        <v>70</v>
      </c>
      <c r="K3347" s="34">
        <f t="shared" si="1574"/>
        <v>101</v>
      </c>
      <c r="L3347" s="34">
        <f t="shared" si="1575"/>
        <v>70</v>
      </c>
      <c r="M3347" s="34">
        <f t="shared" si="1576"/>
        <v>70</v>
      </c>
      <c r="N3347" s="52">
        <f t="shared" si="1589"/>
        <v>70</v>
      </c>
      <c r="O3347" s="352">
        <f>+'Terminated loans'!S2537</f>
        <v>501089</v>
      </c>
      <c r="P3347" s="112">
        <f>+'Terminated loans'!T2537</f>
        <v>0.03</v>
      </c>
      <c r="Q3347" s="536">
        <f t="shared" si="1591"/>
        <v>7.6499999999999999E-2</v>
      </c>
      <c r="R3347" s="222">
        <f t="shared" si="1593"/>
        <v>7811.9566184592959</v>
      </c>
      <c r="S3347" s="36">
        <f t="shared" si="1594"/>
        <v>440005.02970636275</v>
      </c>
      <c r="T3347" s="36">
        <f t="shared" si="1595"/>
        <v>61083.970293637249</v>
      </c>
      <c r="U3347" s="36">
        <f t="shared" si="1596"/>
        <v>106831.93358578981</v>
      </c>
      <c r="V3347" s="36">
        <f t="shared" si="1597"/>
        <v>45747.963292150816</v>
      </c>
      <c r="W3347" s="37">
        <f t="shared" si="1598"/>
        <v>61083.970293638995</v>
      </c>
      <c r="X3347" s="36">
        <f t="shared" si="1599"/>
        <v>61083.970293637249</v>
      </c>
      <c r="Y3347" s="276">
        <f t="shared" si="1600"/>
        <v>61083.970293638995</v>
      </c>
      <c r="Z3347" s="36">
        <f t="shared" si="1601"/>
        <v>106831.93358578981</v>
      </c>
      <c r="AA3347" s="36">
        <f t="shared" si="1602"/>
        <v>45747.963292150816</v>
      </c>
      <c r="AB3347" s="38">
        <f t="shared" si="1573"/>
        <v>1.7462298274040222E-9</v>
      </c>
      <c r="AD3347" s="142">
        <f t="shared" si="1603"/>
        <v>70</v>
      </c>
    </row>
    <row r="3348" spans="1:30">
      <c r="A3348" s="533"/>
      <c r="C3348" s="67" t="str">
        <f>'Terminated loans'!F2538</f>
        <v>E</v>
      </c>
      <c r="D3348" s="109">
        <f>'Terminated loans'!H2538</f>
        <v>143999831</v>
      </c>
      <c r="E3348" s="109">
        <f>'Terminated loans'!I2538</f>
        <v>98</v>
      </c>
      <c r="F3348" s="109" t="str">
        <f>'Terminated loans'!J2538</f>
        <v>SANSFACON M V</v>
      </c>
      <c r="G3348" s="547" t="str">
        <f t="shared" si="1590"/>
        <v>D2</v>
      </c>
      <c r="H3348" s="111">
        <f>'Terminated loans'!L2538</f>
        <v>41381</v>
      </c>
      <c r="I3348" s="111">
        <f>IF(B3348="VELS",'Terminated loans'!M2538,'Terminated loans'!B2538)</f>
        <v>43220</v>
      </c>
      <c r="J3348" s="34">
        <f t="shared" si="1592"/>
        <v>60</v>
      </c>
      <c r="K3348" s="34">
        <f t="shared" si="1574"/>
        <v>92</v>
      </c>
      <c r="L3348" s="34">
        <f t="shared" si="1575"/>
        <v>60</v>
      </c>
      <c r="M3348" s="34">
        <f t="shared" si="1576"/>
        <v>60</v>
      </c>
      <c r="N3348" s="52">
        <f t="shared" si="1589"/>
        <v>60</v>
      </c>
      <c r="O3348" s="352">
        <f>+'Terminated loans'!S2538</f>
        <v>74388</v>
      </c>
      <c r="P3348" s="112">
        <f>+'Terminated loans'!T2538</f>
        <v>0.05</v>
      </c>
      <c r="Q3348" s="536">
        <f t="shared" si="1591"/>
        <v>9.4E-2</v>
      </c>
      <c r="R3348" s="222">
        <f t="shared" si="1593"/>
        <v>1403.7933283106856</v>
      </c>
      <c r="S3348" s="36">
        <f t="shared" si="1594"/>
        <v>66997.165235962384</v>
      </c>
      <c r="T3348" s="36">
        <f t="shared" si="1595"/>
        <v>7390.834764037616</v>
      </c>
      <c r="U3348" s="36">
        <f t="shared" si="1596"/>
        <v>17230.43446267907</v>
      </c>
      <c r="V3348" s="36">
        <f t="shared" si="1597"/>
        <v>9839.5996986411337</v>
      </c>
      <c r="W3348" s="37">
        <f t="shared" si="1598"/>
        <v>7390.8347640379361</v>
      </c>
      <c r="X3348" s="36">
        <f t="shared" si="1599"/>
        <v>7390.834764037616</v>
      </c>
      <c r="Y3348" s="276">
        <f t="shared" si="1600"/>
        <v>7390.8347640379361</v>
      </c>
      <c r="Z3348" s="36">
        <f t="shared" si="1601"/>
        <v>17230.43446267907</v>
      </c>
      <c r="AA3348" s="36">
        <f t="shared" si="1602"/>
        <v>9839.5996986411337</v>
      </c>
      <c r="AB3348" s="38">
        <f t="shared" si="1573"/>
        <v>3.2014213502407074E-10</v>
      </c>
      <c r="AD3348" s="142">
        <f t="shared" si="1603"/>
        <v>60</v>
      </c>
    </row>
    <row r="3349" spans="1:30">
      <c r="A3349" s="533"/>
      <c r="C3349" s="67" t="str">
        <f>'Terminated loans'!F2539</f>
        <v>E</v>
      </c>
      <c r="D3349" s="109">
        <f>'Terminated loans'!H2539</f>
        <v>143988643</v>
      </c>
      <c r="E3349" s="109">
        <f>'Terminated loans'!I2539</f>
        <v>98</v>
      </c>
      <c r="F3349" s="109" t="str">
        <f>'Terminated loans'!J2539</f>
        <v>GOPEE A K</v>
      </c>
      <c r="G3349" s="547" t="str">
        <f t="shared" si="1590"/>
        <v>I2</v>
      </c>
      <c r="H3349" s="111">
        <f>'Terminated loans'!L2539</f>
        <v>43068</v>
      </c>
      <c r="I3349" s="111">
        <f>IF(B3349="VELS",'Terminated loans'!M2539,'Terminated loans'!B2539)</f>
        <v>43220</v>
      </c>
      <c r="J3349" s="34">
        <f t="shared" si="1592"/>
        <v>5</v>
      </c>
      <c r="K3349" s="34">
        <f t="shared" si="1574"/>
        <v>36</v>
      </c>
      <c r="L3349" s="34">
        <f t="shared" si="1575"/>
        <v>5</v>
      </c>
      <c r="M3349" s="34">
        <f t="shared" si="1576"/>
        <v>5</v>
      </c>
      <c r="N3349" s="52">
        <f t="shared" si="1589"/>
        <v>5</v>
      </c>
      <c r="O3349" s="352">
        <f>+'Terminated loans'!S2539</f>
        <v>1010485</v>
      </c>
      <c r="P3349" s="112">
        <f>+'Terminated loans'!T2539</f>
        <v>0.05</v>
      </c>
      <c r="Q3349" s="536">
        <f t="shared" si="1591"/>
        <v>0.08</v>
      </c>
      <c r="R3349" s="222">
        <f t="shared" si="1593"/>
        <v>204630.21512567889</v>
      </c>
      <c r="S3349" s="36">
        <f t="shared" si="1594"/>
        <v>1003002.1739717172</v>
      </c>
      <c r="T3349" s="36">
        <f t="shared" si="1595"/>
        <v>7482.8260282827541</v>
      </c>
      <c r="U3349" s="36">
        <f t="shared" si="1596"/>
        <v>20148.9016566684</v>
      </c>
      <c r="V3349" s="36">
        <f t="shared" si="1597"/>
        <v>12666.07562839461</v>
      </c>
      <c r="W3349" s="37">
        <f t="shared" si="1598"/>
        <v>7482.8260282737901</v>
      </c>
      <c r="X3349" s="36">
        <f t="shared" si="1599"/>
        <v>7482.8260282827541</v>
      </c>
      <c r="Y3349" s="276">
        <f t="shared" si="1600"/>
        <v>7482.8260282737901</v>
      </c>
      <c r="Z3349" s="36">
        <f t="shared" si="1601"/>
        <v>20148.9016566684</v>
      </c>
      <c r="AA3349" s="36">
        <f t="shared" si="1602"/>
        <v>12666.07562839461</v>
      </c>
      <c r="AB3349" s="38">
        <f t="shared" si="1573"/>
        <v>-8.9639797806739807E-9</v>
      </c>
      <c r="AD3349" s="142">
        <f t="shared" si="1603"/>
        <v>5</v>
      </c>
    </row>
    <row r="3350" spans="1:30">
      <c r="A3350" s="533"/>
      <c r="C3350" s="67" t="str">
        <f>'Terminated loans'!F2540</f>
        <v>E</v>
      </c>
      <c r="D3350" s="109">
        <f>'Terminated loans'!H2540</f>
        <v>143001741</v>
      </c>
      <c r="E3350" s="109">
        <f>'Terminated loans'!I2540</f>
        <v>99</v>
      </c>
      <c r="F3350" s="109" t="str">
        <f>'Terminated loans'!J2540</f>
        <v>APPASAMY R &amp; L N HME LOAN</v>
      </c>
      <c r="G3350" s="547" t="str">
        <f t="shared" si="1590"/>
        <v>A1</v>
      </c>
      <c r="H3350" s="111">
        <f>'Terminated loans'!L2540</f>
        <v>38191</v>
      </c>
      <c r="I3350" s="111">
        <f>IF(B3350="VELS",'Terminated loans'!M2540,'Terminated loans'!B2540)</f>
        <v>43251</v>
      </c>
      <c r="J3350" s="34">
        <f t="shared" ref="J3350:J3371" si="1604">ROUND((I3350-H3350)/365*12,0)</f>
        <v>166</v>
      </c>
      <c r="K3350" s="34">
        <f t="shared" si="1574"/>
        <v>196</v>
      </c>
      <c r="L3350" s="34">
        <f t="shared" si="1575"/>
        <v>166</v>
      </c>
      <c r="M3350" s="34">
        <f t="shared" si="1576"/>
        <v>166</v>
      </c>
      <c r="N3350" s="52">
        <f t="shared" si="1589"/>
        <v>166</v>
      </c>
      <c r="O3350" s="352">
        <f>+'Terminated loans'!S2540</f>
        <v>858399</v>
      </c>
      <c r="P3350" s="112">
        <f>+'Terminated loans'!T2540</f>
        <v>0.03</v>
      </c>
      <c r="Q3350" s="536">
        <f t="shared" si="1591"/>
        <v>8.6499999999999994E-2</v>
      </c>
      <c r="R3350" s="222">
        <f t="shared" ref="R3350:R3371" si="1605">PMT(P3350/12,L3350,-O3350,0,0)</f>
        <v>6324.4499835774168</v>
      </c>
      <c r="S3350" s="36">
        <f t="shared" ref="S3350:S3371" si="1606">(-PV(Q3350/12,L3350,R3350,0,0))</f>
        <v>611073.46520363051</v>
      </c>
      <c r="T3350" s="36">
        <f t="shared" ref="T3350:T3371" si="1607">O3350-S3350</f>
        <v>247325.53479636949</v>
      </c>
      <c r="U3350" s="36">
        <f t="shared" ref="U3350:U3371" si="1608">-IF(OR(Q3350="",Q3350=0),0,(CUMIPMT(Q3350/12,L3350,S3350,1,M3350,0)))</f>
        <v>438785.23207021458</v>
      </c>
      <c r="V3350" s="36">
        <f t="shared" ref="V3350:V3371" si="1609">-IF(OR(P3350="",P3350=0),0,(CUMIPMT(P3350/12,L3350,O3350,1,M3350,0)))</f>
        <v>191459.69727385114</v>
      </c>
      <c r="W3350" s="37">
        <f t="shared" ref="W3350:W3371" si="1610">IF(ISERROR(U3350-V3350),0,U3350-V3350)</f>
        <v>247325.53479636344</v>
      </c>
      <c r="X3350" s="36">
        <f t="shared" ref="X3350:X3371" si="1611">IF(C3350="O",T3350/AD3350*N3350,T3350)</f>
        <v>247325.53479636949</v>
      </c>
      <c r="Y3350" s="276">
        <f t="shared" ref="Y3350:Y3371" si="1612">W3350</f>
        <v>247325.53479636344</v>
      </c>
      <c r="Z3350" s="36">
        <f t="shared" ref="Z3350:Z3371" si="1613">-IF(OR(Q3350="",Q3350=0),0,(CUMIPMT(Q3350/12,L3350,S3350,1,L3350,0)))</f>
        <v>438785.23207021458</v>
      </c>
      <c r="AA3350" s="36">
        <f t="shared" ref="AA3350:AA3371" si="1614">-IF(OR(P3350="",P3350=0),0,(CUMIPMT(P3350/12,L3350,O3350,1,L3350,0)))</f>
        <v>191459.69727385114</v>
      </c>
      <c r="AB3350" s="38">
        <f t="shared" si="1573"/>
        <v>-6.0535967350006104E-9</v>
      </c>
      <c r="AD3350" s="142">
        <f t="shared" ref="AD3350:AD3371" si="1615">IF(L3350&gt;$J$2,$J$2,L3350)</f>
        <v>166</v>
      </c>
    </row>
    <row r="3351" spans="1:30">
      <c r="A3351" s="533"/>
      <c r="C3351" s="67" t="str">
        <f>'Terminated loans'!F2541</f>
        <v>E</v>
      </c>
      <c r="D3351" s="109">
        <f>'Terminated loans'!H2541</f>
        <v>143960145</v>
      </c>
      <c r="E3351" s="109">
        <f>'Terminated loans'!I2541</f>
        <v>98</v>
      </c>
      <c r="F3351" s="109" t="str">
        <f>'Terminated loans'!J2541</f>
        <v>NEMCHAND S S</v>
      </c>
      <c r="G3351" s="547" t="str">
        <f t="shared" si="1590"/>
        <v>E2</v>
      </c>
      <c r="H3351" s="111">
        <f>'Terminated loans'!L2541</f>
        <v>42108</v>
      </c>
      <c r="I3351" s="111">
        <f>IF(B3351="VELS",'Terminated loans'!M2541,'Terminated loans'!B2541)</f>
        <v>43251</v>
      </c>
      <c r="J3351" s="34">
        <f t="shared" si="1604"/>
        <v>38</v>
      </c>
      <c r="K3351" s="34">
        <f t="shared" si="1574"/>
        <v>68</v>
      </c>
      <c r="L3351" s="34">
        <f t="shared" si="1575"/>
        <v>38</v>
      </c>
      <c r="M3351" s="34">
        <f t="shared" si="1576"/>
        <v>38</v>
      </c>
      <c r="N3351" s="52">
        <f t="shared" si="1589"/>
        <v>38</v>
      </c>
      <c r="O3351" s="352">
        <f>+'Terminated loans'!S2541</f>
        <v>200833</v>
      </c>
      <c r="P3351" s="112">
        <f>+'Terminated loans'!T2541</f>
        <v>0.05</v>
      </c>
      <c r="Q3351" s="536">
        <f t="shared" si="1591"/>
        <v>9.1499999999999998E-2</v>
      </c>
      <c r="R3351" s="222">
        <f t="shared" si="1605"/>
        <v>5725.4976269999952</v>
      </c>
      <c r="S3351" s="36">
        <f t="shared" si="1606"/>
        <v>188266.58450356204</v>
      </c>
      <c r="T3351" s="36">
        <f t="shared" si="1607"/>
        <v>12566.415496437956</v>
      </c>
      <c r="U3351" s="36">
        <f t="shared" si="1608"/>
        <v>29302.32532243774</v>
      </c>
      <c r="V3351" s="36">
        <f t="shared" si="1609"/>
        <v>16735.909825999814</v>
      </c>
      <c r="W3351" s="37">
        <f t="shared" si="1610"/>
        <v>12566.415496437927</v>
      </c>
      <c r="X3351" s="36">
        <f t="shared" si="1611"/>
        <v>12566.415496437956</v>
      </c>
      <c r="Y3351" s="276">
        <f t="shared" si="1612"/>
        <v>12566.415496437927</v>
      </c>
      <c r="Z3351" s="36">
        <f t="shared" si="1613"/>
        <v>29302.32532243774</v>
      </c>
      <c r="AA3351" s="36">
        <f t="shared" si="1614"/>
        <v>16735.909825999814</v>
      </c>
      <c r="AB3351" s="38">
        <f t="shared" si="1573"/>
        <v>-2.9103830456733704E-11</v>
      </c>
      <c r="AD3351" s="142">
        <f t="shared" si="1615"/>
        <v>38</v>
      </c>
    </row>
    <row r="3352" spans="1:30">
      <c r="A3352" s="533"/>
      <c r="C3352" s="67" t="str">
        <f>'Terminated loans'!F2542</f>
        <v>E</v>
      </c>
      <c r="D3352" s="109">
        <f>'Terminated loans'!H2542</f>
        <v>143980499</v>
      </c>
      <c r="E3352" s="109">
        <f>'Terminated loans'!I2542</f>
        <v>98</v>
      </c>
      <c r="F3352" s="109" t="str">
        <f>'Terminated loans'!J2542</f>
        <v>RAMSAHYE-SEETARAM V</v>
      </c>
      <c r="G3352" s="547" t="str">
        <f t="shared" si="1590"/>
        <v>D2</v>
      </c>
      <c r="H3352" s="111">
        <f>'Terminated loans'!L2542</f>
        <v>41429</v>
      </c>
      <c r="I3352" s="111">
        <f>IF(B3352="VELS",'Terminated loans'!M2542,'Terminated loans'!B2542)</f>
        <v>43251</v>
      </c>
      <c r="J3352" s="34">
        <f t="shared" si="1604"/>
        <v>60</v>
      </c>
      <c r="K3352" s="34">
        <f t="shared" si="1574"/>
        <v>90</v>
      </c>
      <c r="L3352" s="34">
        <f t="shared" si="1575"/>
        <v>60</v>
      </c>
      <c r="M3352" s="34">
        <f t="shared" si="1576"/>
        <v>60</v>
      </c>
      <c r="N3352" s="52">
        <f t="shared" si="1589"/>
        <v>60</v>
      </c>
      <c r="O3352" s="352">
        <f>+'Terminated loans'!S2542</f>
        <v>115287</v>
      </c>
      <c r="P3352" s="112">
        <f>+'Terminated loans'!T2542</f>
        <v>0.05</v>
      </c>
      <c r="Q3352" s="536">
        <f t="shared" si="1591"/>
        <v>9.4E-2</v>
      </c>
      <c r="R3352" s="222">
        <f t="shared" si="1605"/>
        <v>2175.6079131170886</v>
      </c>
      <c r="S3352" s="36">
        <f t="shared" si="1606"/>
        <v>103832.63683065002</v>
      </c>
      <c r="T3352" s="36">
        <f t="shared" si="1607"/>
        <v>11454.363169349977</v>
      </c>
      <c r="U3352" s="36">
        <f t="shared" si="1608"/>
        <v>26703.837956375763</v>
      </c>
      <c r="V3352" s="36">
        <f t="shared" si="1609"/>
        <v>15249.47478702532</v>
      </c>
      <c r="W3352" s="37">
        <f t="shared" si="1610"/>
        <v>11454.363169350443</v>
      </c>
      <c r="X3352" s="36">
        <f t="shared" si="1611"/>
        <v>11454.363169349977</v>
      </c>
      <c r="Y3352" s="276">
        <f t="shared" si="1612"/>
        <v>11454.363169350443</v>
      </c>
      <c r="Z3352" s="36">
        <f t="shared" si="1613"/>
        <v>26703.837956375763</v>
      </c>
      <c r="AA3352" s="36">
        <f t="shared" si="1614"/>
        <v>15249.47478702532</v>
      </c>
      <c r="AB3352" s="38">
        <f t="shared" si="1573"/>
        <v>4.6566128730773926E-10</v>
      </c>
      <c r="AD3352" s="142">
        <f t="shared" si="1615"/>
        <v>60</v>
      </c>
    </row>
    <row r="3353" spans="1:30">
      <c r="A3353" s="533"/>
      <c r="C3353" s="67" t="str">
        <f>'Terminated loans'!F2543</f>
        <v>E</v>
      </c>
      <c r="D3353" s="109">
        <f>'Terminated loans'!H2543</f>
        <v>143980952</v>
      </c>
      <c r="E3353" s="109">
        <f>'Terminated loans'!I2543</f>
        <v>98</v>
      </c>
      <c r="F3353" s="109" t="str">
        <f>'Terminated loans'!J2543</f>
        <v>SANT BAKSHSINGH S</v>
      </c>
      <c r="G3353" s="547" t="str">
        <f t="shared" si="1590"/>
        <v>D2</v>
      </c>
      <c r="H3353" s="111">
        <f>'Terminated loans'!L2543</f>
        <v>41417</v>
      </c>
      <c r="I3353" s="111">
        <f>IF(B3353="VELS",'Terminated loans'!M2543,'Terminated loans'!B2543)</f>
        <v>43251</v>
      </c>
      <c r="J3353" s="34">
        <f t="shared" si="1604"/>
        <v>60</v>
      </c>
      <c r="K3353" s="34">
        <f t="shared" si="1574"/>
        <v>90</v>
      </c>
      <c r="L3353" s="34">
        <f t="shared" si="1575"/>
        <v>60</v>
      </c>
      <c r="M3353" s="34">
        <f t="shared" si="1576"/>
        <v>60</v>
      </c>
      <c r="N3353" s="52">
        <f t="shared" si="1589"/>
        <v>60</v>
      </c>
      <c r="O3353" s="352">
        <f>+'Terminated loans'!S2543</f>
        <v>188869</v>
      </c>
      <c r="P3353" s="112">
        <f>+'Terminated loans'!T2543</f>
        <v>0.05</v>
      </c>
      <c r="Q3353" s="536">
        <f t="shared" si="1591"/>
        <v>9.4E-2</v>
      </c>
      <c r="R3353" s="222">
        <f t="shared" si="1605"/>
        <v>3564.1910271107013</v>
      </c>
      <c r="S3353" s="36">
        <f t="shared" si="1606"/>
        <v>170103.88235939908</v>
      </c>
      <c r="T3353" s="36">
        <f t="shared" si="1607"/>
        <v>18765.117640600918</v>
      </c>
      <c r="U3353" s="36">
        <f t="shared" si="1608"/>
        <v>43747.579267243826</v>
      </c>
      <c r="V3353" s="36">
        <f t="shared" si="1609"/>
        <v>24982.461626642034</v>
      </c>
      <c r="W3353" s="37">
        <f t="shared" si="1610"/>
        <v>18765.117640601791</v>
      </c>
      <c r="X3353" s="36">
        <f t="shared" si="1611"/>
        <v>18765.117640600918</v>
      </c>
      <c r="Y3353" s="276">
        <f t="shared" si="1612"/>
        <v>18765.117640601791</v>
      </c>
      <c r="Z3353" s="36">
        <f t="shared" si="1613"/>
        <v>43747.579267243826</v>
      </c>
      <c r="AA3353" s="36">
        <f t="shared" si="1614"/>
        <v>24982.461626642034</v>
      </c>
      <c r="AB3353" s="38">
        <f t="shared" si="1573"/>
        <v>8.7311491370201111E-10</v>
      </c>
      <c r="AD3353" s="142">
        <f t="shared" si="1615"/>
        <v>60</v>
      </c>
    </row>
    <row r="3354" spans="1:30">
      <c r="A3354" s="533"/>
      <c r="C3354" s="67" t="str">
        <f>'Terminated loans'!F2544</f>
        <v>E</v>
      </c>
      <c r="D3354" s="109">
        <f>'Terminated loans'!H2544</f>
        <v>143981010</v>
      </c>
      <c r="E3354" s="109">
        <f>'Terminated loans'!I2544</f>
        <v>97</v>
      </c>
      <c r="F3354" s="109" t="str">
        <f>'Terminated loans'!J2544</f>
        <v>SUNGKUR J</v>
      </c>
      <c r="G3354" s="547" t="str">
        <f t="shared" si="1590"/>
        <v>E2</v>
      </c>
      <c r="H3354" s="111">
        <f>'Terminated loans'!L2544</f>
        <v>41471</v>
      </c>
      <c r="I3354" s="111">
        <f>IF(B3354="VELS",'Terminated loans'!M2544,'Terminated loans'!B2544)</f>
        <v>43251</v>
      </c>
      <c r="J3354" s="34">
        <f t="shared" si="1604"/>
        <v>59</v>
      </c>
      <c r="K3354" s="34">
        <f t="shared" si="1574"/>
        <v>89</v>
      </c>
      <c r="L3354" s="34">
        <f t="shared" si="1575"/>
        <v>59</v>
      </c>
      <c r="M3354" s="34">
        <f t="shared" si="1576"/>
        <v>59</v>
      </c>
      <c r="N3354" s="52">
        <f t="shared" si="1589"/>
        <v>59</v>
      </c>
      <c r="O3354" s="352">
        <f>+'Terminated loans'!S2544</f>
        <v>105581</v>
      </c>
      <c r="P3354" s="112">
        <f>+'Terminated loans'!T2544</f>
        <v>0</v>
      </c>
      <c r="Q3354" s="536">
        <f t="shared" si="1591"/>
        <v>9.1499999999999998E-2</v>
      </c>
      <c r="R3354" s="222">
        <f t="shared" si="1605"/>
        <v>1789.5084745762713</v>
      </c>
      <c r="S3354" s="36">
        <f t="shared" si="1606"/>
        <v>84770.594856545576</v>
      </c>
      <c r="T3354" s="36">
        <f t="shared" si="1607"/>
        <v>20810.405143454424</v>
      </c>
      <c r="U3354" s="36">
        <f t="shared" si="1608"/>
        <v>20810.405143454424</v>
      </c>
      <c r="V3354" s="36">
        <f t="shared" si="1609"/>
        <v>0</v>
      </c>
      <c r="W3354" s="37">
        <f t="shared" si="1610"/>
        <v>20810.405143454424</v>
      </c>
      <c r="X3354" s="36">
        <f t="shared" si="1611"/>
        <v>20810.405143454424</v>
      </c>
      <c r="Y3354" s="276">
        <f t="shared" si="1612"/>
        <v>20810.405143454424</v>
      </c>
      <c r="Z3354" s="36">
        <f t="shared" si="1613"/>
        <v>20810.405143454424</v>
      </c>
      <c r="AA3354" s="36">
        <f t="shared" si="1614"/>
        <v>0</v>
      </c>
      <c r="AB3354" s="38">
        <f t="shared" si="1573"/>
        <v>0</v>
      </c>
      <c r="AD3354" s="142">
        <f t="shared" si="1615"/>
        <v>59</v>
      </c>
    </row>
    <row r="3355" spans="1:30">
      <c r="A3355" s="533"/>
      <c r="C3355" s="67" t="str">
        <f>'Terminated loans'!F2545</f>
        <v>E</v>
      </c>
      <c r="D3355" s="109">
        <f>'Terminated loans'!H2545</f>
        <v>143981150</v>
      </c>
      <c r="E3355" s="109">
        <f>'Terminated loans'!I2545</f>
        <v>98</v>
      </c>
      <c r="F3355" s="109" t="str">
        <f>'Terminated loans'!J2545</f>
        <v>GOPAUL R P</v>
      </c>
      <c r="G3355" s="547" t="str">
        <f t="shared" si="1590"/>
        <v>D2</v>
      </c>
      <c r="H3355" s="111">
        <f>'Terminated loans'!L2545</f>
        <v>41422</v>
      </c>
      <c r="I3355" s="111">
        <f>IF(B3355="VELS",'Terminated loans'!M2545,'Terminated loans'!B2545)</f>
        <v>43251</v>
      </c>
      <c r="J3355" s="34">
        <f t="shared" si="1604"/>
        <v>60</v>
      </c>
      <c r="K3355" s="34">
        <f t="shared" si="1574"/>
        <v>90</v>
      </c>
      <c r="L3355" s="34">
        <f t="shared" si="1575"/>
        <v>60</v>
      </c>
      <c r="M3355" s="34">
        <f t="shared" si="1576"/>
        <v>60</v>
      </c>
      <c r="N3355" s="52">
        <f t="shared" si="1589"/>
        <v>60</v>
      </c>
      <c r="O3355" s="352">
        <f>+'Terminated loans'!S2545</f>
        <v>234178</v>
      </c>
      <c r="P3355" s="112">
        <f>+'Terminated loans'!T2545</f>
        <v>0.05</v>
      </c>
      <c r="Q3355" s="536">
        <f t="shared" si="1591"/>
        <v>9.4E-2</v>
      </c>
      <c r="R3355" s="222">
        <f t="shared" si="1605"/>
        <v>4419.2277522871927</v>
      </c>
      <c r="S3355" s="36">
        <f t="shared" si="1606"/>
        <v>210911.19751340535</v>
      </c>
      <c r="T3355" s="36">
        <f t="shared" si="1607"/>
        <v>23266.80248659465</v>
      </c>
      <c r="U3355" s="36">
        <f t="shared" si="1608"/>
        <v>54242.467623827193</v>
      </c>
      <c r="V3355" s="36">
        <f t="shared" si="1609"/>
        <v>30975.665137231583</v>
      </c>
      <c r="W3355" s="37">
        <f t="shared" si="1610"/>
        <v>23266.80248659561</v>
      </c>
      <c r="X3355" s="36">
        <f t="shared" si="1611"/>
        <v>23266.80248659465</v>
      </c>
      <c r="Y3355" s="276">
        <f t="shared" si="1612"/>
        <v>23266.80248659561</v>
      </c>
      <c r="Z3355" s="36">
        <f t="shared" si="1613"/>
        <v>54242.467623827193</v>
      </c>
      <c r="AA3355" s="36">
        <f t="shared" si="1614"/>
        <v>30975.665137231583</v>
      </c>
      <c r="AB3355" s="38">
        <f t="shared" si="1573"/>
        <v>9.6042640507221222E-10</v>
      </c>
      <c r="AD3355" s="142">
        <f t="shared" si="1615"/>
        <v>60</v>
      </c>
    </row>
    <row r="3356" spans="1:30">
      <c r="A3356" s="533"/>
      <c r="C3356" s="67" t="str">
        <f>'Terminated loans'!F2546</f>
        <v>E</v>
      </c>
      <c r="D3356" s="109">
        <f>'Terminated loans'!H2546</f>
        <v>143981460</v>
      </c>
      <c r="E3356" s="109">
        <f>'Terminated loans'!I2546</f>
        <v>98</v>
      </c>
      <c r="F3356" s="109" t="str">
        <f>'Terminated loans'!J2546</f>
        <v>GRENADE C M</v>
      </c>
      <c r="G3356" s="547" t="str">
        <f t="shared" si="1590"/>
        <v>E2</v>
      </c>
      <c r="H3356" s="111">
        <f>'Terminated loans'!L2546</f>
        <v>41599</v>
      </c>
      <c r="I3356" s="111">
        <f>IF(B3356="VELS",'Terminated loans'!M2546,'Terminated loans'!B2546)</f>
        <v>43251</v>
      </c>
      <c r="J3356" s="34">
        <f t="shared" si="1604"/>
        <v>54</v>
      </c>
      <c r="K3356" s="34">
        <f t="shared" si="1574"/>
        <v>84</v>
      </c>
      <c r="L3356" s="34">
        <f t="shared" si="1575"/>
        <v>54</v>
      </c>
      <c r="M3356" s="34">
        <f t="shared" si="1576"/>
        <v>54</v>
      </c>
      <c r="N3356" s="52">
        <f t="shared" si="1589"/>
        <v>54</v>
      </c>
      <c r="O3356" s="352">
        <f>+'Terminated loans'!S2546</f>
        <v>356160</v>
      </c>
      <c r="P3356" s="112">
        <f>+'Terminated loans'!T2546</f>
        <v>0.05</v>
      </c>
      <c r="Q3356" s="536">
        <f t="shared" si="1591"/>
        <v>9.1499999999999998E-2</v>
      </c>
      <c r="R3356" s="222">
        <f t="shared" si="1605"/>
        <v>7379.0306623653642</v>
      </c>
      <c r="S3356" s="36">
        <f t="shared" si="1606"/>
        <v>325620.50603356148</v>
      </c>
      <c r="T3356" s="36">
        <f t="shared" si="1607"/>
        <v>30539.493966438517</v>
      </c>
      <c r="U3356" s="36">
        <f t="shared" si="1608"/>
        <v>72847.149734168139</v>
      </c>
      <c r="V3356" s="36">
        <f t="shared" si="1609"/>
        <v>42307.655767729681</v>
      </c>
      <c r="W3356" s="37">
        <f t="shared" si="1610"/>
        <v>30539.493966438458</v>
      </c>
      <c r="X3356" s="36">
        <f t="shared" si="1611"/>
        <v>30539.493966438517</v>
      </c>
      <c r="Y3356" s="276">
        <f t="shared" si="1612"/>
        <v>30539.493966438458</v>
      </c>
      <c r="Z3356" s="36">
        <f t="shared" si="1613"/>
        <v>72847.149734168139</v>
      </c>
      <c r="AA3356" s="36">
        <f t="shared" si="1614"/>
        <v>42307.655767729681</v>
      </c>
      <c r="AB3356" s="38">
        <f t="shared" si="1573"/>
        <v>-5.8207660913467407E-11</v>
      </c>
      <c r="AD3356" s="142">
        <f t="shared" si="1615"/>
        <v>54</v>
      </c>
    </row>
    <row r="3357" spans="1:30">
      <c r="A3357" s="533"/>
      <c r="C3357" s="67" t="str">
        <f>'Terminated loans'!F2547</f>
        <v>E</v>
      </c>
      <c r="D3357" s="109">
        <f>'Terminated loans'!H2547</f>
        <v>143981681</v>
      </c>
      <c r="E3357" s="109">
        <f>'Terminated loans'!I2547</f>
        <v>98</v>
      </c>
      <c r="F3357" s="109" t="str">
        <f>'Terminated loans'!J2547</f>
        <v>GOONRAZ V</v>
      </c>
      <c r="G3357" s="547" t="str">
        <f t="shared" si="1590"/>
        <v>E2</v>
      </c>
      <c r="H3357" s="111">
        <f>'Terminated loans'!L2547</f>
        <v>41793</v>
      </c>
      <c r="I3357" s="111">
        <f>IF(B3357="VELS",'Terminated loans'!M2547,'Terminated loans'!B2547)</f>
        <v>43251</v>
      </c>
      <c r="J3357" s="34">
        <f t="shared" si="1604"/>
        <v>48</v>
      </c>
      <c r="K3357" s="34">
        <f t="shared" si="1574"/>
        <v>78</v>
      </c>
      <c r="L3357" s="34">
        <f t="shared" si="1575"/>
        <v>48</v>
      </c>
      <c r="M3357" s="34">
        <f t="shared" si="1576"/>
        <v>48</v>
      </c>
      <c r="N3357" s="52">
        <f t="shared" si="1589"/>
        <v>48</v>
      </c>
      <c r="O3357" s="352">
        <f>+'Terminated loans'!S2547</f>
        <v>160288</v>
      </c>
      <c r="P3357" s="112">
        <f>+'Terminated loans'!T2547</f>
        <v>0.05</v>
      </c>
      <c r="Q3357" s="536">
        <f t="shared" si="1591"/>
        <v>9.1499999999999998E-2</v>
      </c>
      <c r="R3357" s="222">
        <f t="shared" si="1605"/>
        <v>3691.3194078517895</v>
      </c>
      <c r="S3357" s="36">
        <f t="shared" si="1606"/>
        <v>147911.15648794684</v>
      </c>
      <c r="T3357" s="36">
        <f t="shared" si="1607"/>
        <v>12376.843512053165</v>
      </c>
      <c r="U3357" s="36">
        <f t="shared" si="1608"/>
        <v>29272.175088939111</v>
      </c>
      <c r="V3357" s="36">
        <f t="shared" si="1609"/>
        <v>16895.331576885888</v>
      </c>
      <c r="W3357" s="37">
        <f t="shared" si="1610"/>
        <v>12376.843512053223</v>
      </c>
      <c r="X3357" s="36">
        <f t="shared" si="1611"/>
        <v>12376.843512053165</v>
      </c>
      <c r="Y3357" s="276">
        <f t="shared" si="1612"/>
        <v>12376.843512053223</v>
      </c>
      <c r="Z3357" s="36">
        <f t="shared" si="1613"/>
        <v>29272.175088939111</v>
      </c>
      <c r="AA3357" s="36">
        <f t="shared" si="1614"/>
        <v>16895.331576885888</v>
      </c>
      <c r="AB3357" s="38">
        <f t="shared" si="1573"/>
        <v>5.8207660913467407E-11</v>
      </c>
      <c r="AD3357" s="142">
        <f t="shared" si="1615"/>
        <v>48</v>
      </c>
    </row>
    <row r="3358" spans="1:30">
      <c r="A3358" s="533"/>
      <c r="C3358" s="67" t="str">
        <f>'Terminated loans'!F2548</f>
        <v>E</v>
      </c>
      <c r="D3358" s="109">
        <f>'Terminated loans'!H2548</f>
        <v>143982009</v>
      </c>
      <c r="E3358" s="109">
        <f>'Terminated loans'!I2548</f>
        <v>98</v>
      </c>
      <c r="F3358" s="109" t="str">
        <f>'Terminated loans'!J2548</f>
        <v>BIGNOUX D F</v>
      </c>
      <c r="G3358" s="547" t="str">
        <f t="shared" si="1590"/>
        <v>D2</v>
      </c>
      <c r="H3358" s="111">
        <f>'Terminated loans'!L2548</f>
        <v>41425</v>
      </c>
      <c r="I3358" s="111">
        <f>IF(B3358="VELS",'Terminated loans'!M2548,'Terminated loans'!B2548)</f>
        <v>43251</v>
      </c>
      <c r="J3358" s="34">
        <f t="shared" si="1604"/>
        <v>60</v>
      </c>
      <c r="K3358" s="34">
        <f t="shared" si="1574"/>
        <v>90</v>
      </c>
      <c r="L3358" s="34">
        <f t="shared" si="1575"/>
        <v>60</v>
      </c>
      <c r="M3358" s="34">
        <f t="shared" si="1576"/>
        <v>60</v>
      </c>
      <c r="N3358" s="52">
        <f t="shared" si="1589"/>
        <v>60</v>
      </c>
      <c r="O3358" s="352">
        <f>+'Terminated loans'!S2548</f>
        <v>101647</v>
      </c>
      <c r="P3358" s="112">
        <f>+'Terminated loans'!T2548</f>
        <v>0.05</v>
      </c>
      <c r="Q3358" s="536">
        <f t="shared" si="1591"/>
        <v>9.4E-2</v>
      </c>
      <c r="R3358" s="222">
        <f t="shared" si="1605"/>
        <v>1918.2042862127794</v>
      </c>
      <c r="S3358" s="36">
        <f t="shared" si="1606"/>
        <v>91547.841785501252</v>
      </c>
      <c r="T3358" s="36">
        <f t="shared" si="1607"/>
        <v>10099.158214498748</v>
      </c>
      <c r="U3358" s="36">
        <f t="shared" si="1608"/>
        <v>23544.415387265937</v>
      </c>
      <c r="V3358" s="36">
        <f t="shared" si="1609"/>
        <v>13445.257172766767</v>
      </c>
      <c r="W3358" s="37">
        <f t="shared" si="1610"/>
        <v>10099.15821449917</v>
      </c>
      <c r="X3358" s="36">
        <f t="shared" si="1611"/>
        <v>10099.158214498748</v>
      </c>
      <c r="Y3358" s="276">
        <f t="shared" si="1612"/>
        <v>10099.15821449917</v>
      </c>
      <c r="Z3358" s="36">
        <f t="shared" si="1613"/>
        <v>23544.415387265937</v>
      </c>
      <c r="AA3358" s="36">
        <f t="shared" si="1614"/>
        <v>13445.257172766767</v>
      </c>
      <c r="AB3358" s="38">
        <f t="shared" si="1573"/>
        <v>4.220055416226387E-10</v>
      </c>
      <c r="AD3358" s="142">
        <f t="shared" si="1615"/>
        <v>60</v>
      </c>
    </row>
    <row r="3359" spans="1:30">
      <c r="A3359" s="533"/>
      <c r="C3359" s="67" t="str">
        <f>'Terminated loans'!F2549</f>
        <v>E</v>
      </c>
      <c r="D3359" s="109">
        <f>'Terminated loans'!H2549</f>
        <v>143983072</v>
      </c>
      <c r="E3359" s="109">
        <f>'Terminated loans'!I2549</f>
        <v>98</v>
      </c>
      <c r="F3359" s="109" t="str">
        <f>'Terminated loans'!J2549</f>
        <v>GUNOORY J</v>
      </c>
      <c r="G3359" s="547" t="str">
        <f t="shared" si="1590"/>
        <v>E2</v>
      </c>
      <c r="H3359" s="111">
        <f>'Terminated loans'!L2549</f>
        <v>41732</v>
      </c>
      <c r="I3359" s="111">
        <f>IF(B3359="VELS",'Terminated loans'!M2549,'Terminated loans'!B2549)</f>
        <v>43251</v>
      </c>
      <c r="J3359" s="34">
        <f t="shared" si="1604"/>
        <v>50</v>
      </c>
      <c r="K3359" s="34">
        <f t="shared" si="1574"/>
        <v>80</v>
      </c>
      <c r="L3359" s="34">
        <f t="shared" si="1575"/>
        <v>50</v>
      </c>
      <c r="M3359" s="34">
        <f t="shared" si="1576"/>
        <v>50</v>
      </c>
      <c r="N3359" s="52">
        <f t="shared" si="1589"/>
        <v>50</v>
      </c>
      <c r="O3359" s="352">
        <f>+'Terminated loans'!S2549</f>
        <v>210787</v>
      </c>
      <c r="P3359" s="112">
        <f>+'Terminated loans'!T2549</f>
        <v>0.05</v>
      </c>
      <c r="Q3359" s="536">
        <f t="shared" si="1591"/>
        <v>9.1499999999999998E-2</v>
      </c>
      <c r="R3359" s="222">
        <f t="shared" si="1605"/>
        <v>4678.8615620642695</v>
      </c>
      <c r="S3359" s="36">
        <f t="shared" si="1606"/>
        <v>193907.01099846489</v>
      </c>
      <c r="T3359" s="36">
        <f t="shared" si="1607"/>
        <v>16879.989001535112</v>
      </c>
      <c r="U3359" s="36">
        <f t="shared" si="1608"/>
        <v>40036.067104748712</v>
      </c>
      <c r="V3359" s="36">
        <f t="shared" si="1609"/>
        <v>23156.078103213455</v>
      </c>
      <c r="W3359" s="37">
        <f t="shared" si="1610"/>
        <v>16879.989001535258</v>
      </c>
      <c r="X3359" s="36">
        <f t="shared" si="1611"/>
        <v>16879.989001535112</v>
      </c>
      <c r="Y3359" s="276">
        <f t="shared" si="1612"/>
        <v>16879.989001535258</v>
      </c>
      <c r="Z3359" s="36">
        <f t="shared" si="1613"/>
        <v>40036.067104748712</v>
      </c>
      <c r="AA3359" s="36">
        <f t="shared" si="1614"/>
        <v>23156.078103213455</v>
      </c>
      <c r="AB3359" s="38">
        <f t="shared" si="1573"/>
        <v>1.4551915228366852E-10</v>
      </c>
      <c r="AD3359" s="142">
        <f t="shared" si="1615"/>
        <v>50</v>
      </c>
    </row>
    <row r="3360" spans="1:30">
      <c r="A3360" s="533"/>
      <c r="C3360" s="67" t="str">
        <f>'Terminated loans'!F2550</f>
        <v>E</v>
      </c>
      <c r="D3360" s="109">
        <f>'Terminated loans'!H2550</f>
        <v>143983110</v>
      </c>
      <c r="E3360" s="109">
        <f>'Terminated loans'!I2550</f>
        <v>98</v>
      </c>
      <c r="F3360" s="109" t="str">
        <f>'Terminated loans'!J2550</f>
        <v>SUNGKUR J</v>
      </c>
      <c r="G3360" s="547" t="str">
        <f t="shared" si="1590"/>
        <v>E2</v>
      </c>
      <c r="H3360" s="111">
        <f>'Terminated loans'!L2550</f>
        <v>41807</v>
      </c>
      <c r="I3360" s="111">
        <f>IF(B3360="VELS",'Terminated loans'!M2550,'Terminated loans'!B2550)</f>
        <v>43251</v>
      </c>
      <c r="J3360" s="34">
        <f t="shared" si="1604"/>
        <v>47</v>
      </c>
      <c r="K3360" s="34">
        <f t="shared" si="1574"/>
        <v>78</v>
      </c>
      <c r="L3360" s="34">
        <f t="shared" si="1575"/>
        <v>47</v>
      </c>
      <c r="M3360" s="34">
        <f t="shared" si="1576"/>
        <v>47</v>
      </c>
      <c r="N3360" s="52">
        <f t="shared" si="1589"/>
        <v>47</v>
      </c>
      <c r="O3360" s="352">
        <f>+'Terminated loans'!S2550</f>
        <v>96578</v>
      </c>
      <c r="P3360" s="112">
        <f>+'Terminated loans'!T2550</f>
        <v>0.05</v>
      </c>
      <c r="Q3360" s="536">
        <f t="shared" si="1591"/>
        <v>9.1499999999999998E-2</v>
      </c>
      <c r="R3360" s="222">
        <f t="shared" si="1605"/>
        <v>2266.8824727852179</v>
      </c>
      <c r="S3360" s="36">
        <f t="shared" si="1606"/>
        <v>89259.699774630571</v>
      </c>
      <c r="T3360" s="36">
        <f t="shared" si="1607"/>
        <v>7318.3002253694285</v>
      </c>
      <c r="U3360" s="36">
        <f t="shared" si="1608"/>
        <v>17283.776446274656</v>
      </c>
      <c r="V3360" s="36">
        <f t="shared" si="1609"/>
        <v>9965.4762209052569</v>
      </c>
      <c r="W3360" s="37">
        <f t="shared" si="1610"/>
        <v>7318.3002253693994</v>
      </c>
      <c r="X3360" s="36">
        <f t="shared" si="1611"/>
        <v>7318.3002253694285</v>
      </c>
      <c r="Y3360" s="276">
        <f t="shared" si="1612"/>
        <v>7318.3002253693994</v>
      </c>
      <c r="Z3360" s="36">
        <f t="shared" si="1613"/>
        <v>17283.776446274656</v>
      </c>
      <c r="AA3360" s="36">
        <f t="shared" si="1614"/>
        <v>9965.4762209052569</v>
      </c>
      <c r="AB3360" s="38">
        <f t="shared" si="1573"/>
        <v>-2.9103830456733704E-11</v>
      </c>
      <c r="AD3360" s="142">
        <f t="shared" si="1615"/>
        <v>47</v>
      </c>
    </row>
    <row r="3361" spans="1:30">
      <c r="A3361" s="533"/>
      <c r="C3361" s="67" t="str">
        <f>'Terminated loans'!F2551</f>
        <v>E</v>
      </c>
      <c r="D3361" s="109">
        <f>'Terminated loans'!H2551</f>
        <v>143983803</v>
      </c>
      <c r="E3361" s="109">
        <f>'Terminated loans'!I2551</f>
        <v>98</v>
      </c>
      <c r="F3361" s="109" t="str">
        <f>'Terminated loans'!J2551</f>
        <v>TARSOO S M F</v>
      </c>
      <c r="G3361" s="547" t="str">
        <f t="shared" si="1590"/>
        <v>E2</v>
      </c>
      <c r="H3361" s="111">
        <f>'Terminated loans'!L2551</f>
        <v>41869</v>
      </c>
      <c r="I3361" s="111">
        <f>IF(B3361="VELS",'Terminated loans'!M2551,'Terminated loans'!B2551)</f>
        <v>43251</v>
      </c>
      <c r="J3361" s="34">
        <f t="shared" si="1604"/>
        <v>45</v>
      </c>
      <c r="K3361" s="34">
        <f t="shared" si="1574"/>
        <v>75</v>
      </c>
      <c r="L3361" s="34">
        <f t="shared" si="1575"/>
        <v>45</v>
      </c>
      <c r="M3361" s="34">
        <f t="shared" si="1576"/>
        <v>45</v>
      </c>
      <c r="N3361" s="52">
        <f t="shared" si="1589"/>
        <v>45</v>
      </c>
      <c r="O3361" s="352">
        <f>+'Terminated loans'!S2551</f>
        <v>106937</v>
      </c>
      <c r="P3361" s="112">
        <f>+'Terminated loans'!T2551</f>
        <v>0.05</v>
      </c>
      <c r="Q3361" s="536">
        <f t="shared" si="1591"/>
        <v>9.1499999999999998E-2</v>
      </c>
      <c r="R3361" s="222">
        <f t="shared" si="1605"/>
        <v>2611.0540801806364</v>
      </c>
      <c r="S3361" s="36">
        <f t="shared" si="1606"/>
        <v>99143.476958363332</v>
      </c>
      <c r="T3361" s="36">
        <f t="shared" si="1607"/>
        <v>7793.5230416366685</v>
      </c>
      <c r="U3361" s="36">
        <f t="shared" si="1608"/>
        <v>18353.956649765314</v>
      </c>
      <c r="V3361" s="36">
        <f t="shared" si="1609"/>
        <v>10560.433608128631</v>
      </c>
      <c r="W3361" s="37">
        <f t="shared" si="1610"/>
        <v>7793.523041636683</v>
      </c>
      <c r="X3361" s="36">
        <f t="shared" si="1611"/>
        <v>7793.5230416366685</v>
      </c>
      <c r="Y3361" s="276">
        <f t="shared" si="1612"/>
        <v>7793.523041636683</v>
      </c>
      <c r="Z3361" s="36">
        <f t="shared" si="1613"/>
        <v>18353.956649765314</v>
      </c>
      <c r="AA3361" s="36">
        <f t="shared" si="1614"/>
        <v>10560.433608128631</v>
      </c>
      <c r="AB3361" s="38">
        <f t="shared" si="1573"/>
        <v>1.4551915228366852E-11</v>
      </c>
      <c r="AD3361" s="142">
        <f t="shared" si="1615"/>
        <v>45</v>
      </c>
    </row>
    <row r="3362" spans="1:30">
      <c r="A3362" s="533"/>
      <c r="C3362" s="67" t="str">
        <f>'Terminated loans'!F2552</f>
        <v>E</v>
      </c>
      <c r="D3362" s="109">
        <f>'Terminated loans'!H2552</f>
        <v>143984060</v>
      </c>
      <c r="E3362" s="109">
        <f>'Terminated loans'!I2552</f>
        <v>98</v>
      </c>
      <c r="F3362" s="109" t="str">
        <f>'Terminated loans'!J2552</f>
        <v>GOOLAMALLEE H A</v>
      </c>
      <c r="G3362" s="547" t="str">
        <f t="shared" si="1590"/>
        <v>E2</v>
      </c>
      <c r="H3362" s="111">
        <f>'Terminated loans'!L2552</f>
        <v>41796</v>
      </c>
      <c r="I3362" s="111">
        <f>IF(B3362="VELS",'Terminated loans'!M2552,'Terminated loans'!B2552)</f>
        <v>43251</v>
      </c>
      <c r="J3362" s="34">
        <f t="shared" si="1604"/>
        <v>48</v>
      </c>
      <c r="K3362" s="34">
        <f t="shared" si="1574"/>
        <v>78</v>
      </c>
      <c r="L3362" s="34">
        <f t="shared" si="1575"/>
        <v>48</v>
      </c>
      <c r="M3362" s="34">
        <f t="shared" si="1576"/>
        <v>48</v>
      </c>
      <c r="N3362" s="52">
        <f t="shared" si="1589"/>
        <v>48</v>
      </c>
      <c r="O3362" s="352">
        <f>+'Terminated loans'!S2552</f>
        <v>64088</v>
      </c>
      <c r="P3362" s="112">
        <f>+'Terminated loans'!T2552</f>
        <v>0.05</v>
      </c>
      <c r="Q3362" s="536">
        <f t="shared" si="1591"/>
        <v>9.1499999999999998E-2</v>
      </c>
      <c r="R3362" s="222">
        <f t="shared" si="1605"/>
        <v>1475.9013663555941</v>
      </c>
      <c r="S3362" s="36">
        <f t="shared" si="1606"/>
        <v>59139.362878066575</v>
      </c>
      <c r="T3362" s="36">
        <f t="shared" si="1607"/>
        <v>4948.6371219334251</v>
      </c>
      <c r="U3362" s="36">
        <f t="shared" si="1608"/>
        <v>11703.902707001966</v>
      </c>
      <c r="V3362" s="36">
        <f t="shared" si="1609"/>
        <v>6755.2655850685042</v>
      </c>
      <c r="W3362" s="37">
        <f t="shared" si="1610"/>
        <v>4948.6371219334615</v>
      </c>
      <c r="X3362" s="36">
        <f t="shared" si="1611"/>
        <v>4948.6371219334251</v>
      </c>
      <c r="Y3362" s="276">
        <f t="shared" si="1612"/>
        <v>4948.6371219334615</v>
      </c>
      <c r="Z3362" s="36">
        <f t="shared" si="1613"/>
        <v>11703.902707001966</v>
      </c>
      <c r="AA3362" s="36">
        <f t="shared" si="1614"/>
        <v>6755.2655850685042</v>
      </c>
      <c r="AB3362" s="38">
        <f t="shared" si="1573"/>
        <v>3.637978807091713E-11</v>
      </c>
      <c r="AD3362" s="142">
        <f t="shared" si="1615"/>
        <v>48</v>
      </c>
    </row>
    <row r="3363" spans="1:30">
      <c r="A3363" s="533"/>
      <c r="C3363" s="67" t="str">
        <f>'Terminated loans'!F2553</f>
        <v>E</v>
      </c>
      <c r="D3363" s="109">
        <f>'Terminated loans'!H2553</f>
        <v>143985377</v>
      </c>
      <c r="E3363" s="109">
        <f>'Terminated loans'!I2553</f>
        <v>98</v>
      </c>
      <c r="F3363" s="109" t="str">
        <f>'Terminated loans'!J2553</f>
        <v>DWARKA DAVAY R</v>
      </c>
      <c r="G3363" s="547" t="str">
        <f t="shared" si="1590"/>
        <v>E2</v>
      </c>
      <c r="H3363" s="111">
        <f>'Terminated loans'!L2553</f>
        <v>42163</v>
      </c>
      <c r="I3363" s="111">
        <f>IF(B3363="VELS",'Terminated loans'!M2553,'Terminated loans'!B2553)</f>
        <v>43251</v>
      </c>
      <c r="J3363" s="34">
        <f t="shared" si="1604"/>
        <v>36</v>
      </c>
      <c r="K3363" s="34">
        <f t="shared" si="1574"/>
        <v>66</v>
      </c>
      <c r="L3363" s="34">
        <f t="shared" si="1575"/>
        <v>36</v>
      </c>
      <c r="M3363" s="34">
        <f t="shared" si="1576"/>
        <v>36</v>
      </c>
      <c r="N3363" s="52">
        <f t="shared" si="1589"/>
        <v>36</v>
      </c>
      <c r="O3363" s="352">
        <f>+'Terminated loans'!S2553</f>
        <v>400610</v>
      </c>
      <c r="P3363" s="112">
        <f>+'Terminated loans'!T2553</f>
        <v>0.05</v>
      </c>
      <c r="Q3363" s="536">
        <f t="shared" si="1591"/>
        <v>9.1499999999999998E-2</v>
      </c>
      <c r="R3363" s="222">
        <f t="shared" si="1605"/>
        <v>12006.641089100038</v>
      </c>
      <c r="S3363" s="36">
        <f t="shared" si="1606"/>
        <v>376742.87241755263</v>
      </c>
      <c r="T3363" s="36">
        <f t="shared" si="1607"/>
        <v>23867.127582447371</v>
      </c>
      <c r="U3363" s="36">
        <f t="shared" si="1608"/>
        <v>55496.206790048862</v>
      </c>
      <c r="V3363" s="36">
        <f t="shared" si="1609"/>
        <v>31629.079207601375</v>
      </c>
      <c r="W3363" s="37">
        <f t="shared" si="1610"/>
        <v>23867.127582447487</v>
      </c>
      <c r="X3363" s="36">
        <f t="shared" si="1611"/>
        <v>23867.127582447371</v>
      </c>
      <c r="Y3363" s="276">
        <f t="shared" si="1612"/>
        <v>23867.127582447487</v>
      </c>
      <c r="Z3363" s="36">
        <f t="shared" si="1613"/>
        <v>55496.206790048862</v>
      </c>
      <c r="AA3363" s="36">
        <f t="shared" si="1614"/>
        <v>31629.079207601375</v>
      </c>
      <c r="AB3363" s="38">
        <f t="shared" si="1573"/>
        <v>1.1641532182693481E-10</v>
      </c>
      <c r="AD3363" s="142">
        <f t="shared" si="1615"/>
        <v>36</v>
      </c>
    </row>
    <row r="3364" spans="1:30">
      <c r="A3364" s="533"/>
      <c r="C3364" s="67" t="str">
        <f>'Terminated loans'!F2554</f>
        <v>E</v>
      </c>
      <c r="D3364" s="109">
        <f>'Terminated loans'!H2554</f>
        <v>143985407</v>
      </c>
      <c r="E3364" s="109">
        <f>'Terminated loans'!I2554</f>
        <v>98</v>
      </c>
      <c r="F3364" s="109" t="str">
        <f>'Terminated loans'!J2554</f>
        <v>SUNGKUR J</v>
      </c>
      <c r="G3364" s="547" t="str">
        <f t="shared" si="1590"/>
        <v>E2</v>
      </c>
      <c r="H3364" s="111">
        <f>'Terminated loans'!L2554</f>
        <v>42314</v>
      </c>
      <c r="I3364" s="111">
        <f>IF(B3364="VELS",'Terminated loans'!M2554,'Terminated loans'!B2554)</f>
        <v>43251</v>
      </c>
      <c r="J3364" s="34">
        <f t="shared" si="1604"/>
        <v>31</v>
      </c>
      <c r="K3364" s="34">
        <f t="shared" si="1574"/>
        <v>61</v>
      </c>
      <c r="L3364" s="34">
        <f t="shared" si="1575"/>
        <v>31</v>
      </c>
      <c r="M3364" s="34">
        <f t="shared" si="1576"/>
        <v>31</v>
      </c>
      <c r="N3364" s="52">
        <f t="shared" si="1589"/>
        <v>31</v>
      </c>
      <c r="O3364" s="352">
        <f>+'Terminated loans'!S2554</f>
        <v>74975</v>
      </c>
      <c r="P3364" s="112">
        <f>+'Terminated loans'!T2554</f>
        <v>0.05</v>
      </c>
      <c r="Q3364" s="536">
        <f t="shared" si="1591"/>
        <v>9.1499999999999998E-2</v>
      </c>
      <c r="R3364" s="222">
        <f t="shared" si="1605"/>
        <v>2583.1361336399573</v>
      </c>
      <c r="S3364" s="36">
        <f t="shared" si="1606"/>
        <v>71076.811437283162</v>
      </c>
      <c r="T3364" s="36">
        <f t="shared" si="1607"/>
        <v>3898.1885627168376</v>
      </c>
      <c r="U3364" s="36">
        <f t="shared" si="1608"/>
        <v>9000.4087055554555</v>
      </c>
      <c r="V3364" s="36">
        <f t="shared" si="1609"/>
        <v>5102.2201428386761</v>
      </c>
      <c r="W3364" s="37">
        <f t="shared" si="1610"/>
        <v>3898.1885627167794</v>
      </c>
      <c r="X3364" s="36">
        <f t="shared" si="1611"/>
        <v>3898.1885627168376</v>
      </c>
      <c r="Y3364" s="276">
        <f t="shared" si="1612"/>
        <v>3898.1885627167794</v>
      </c>
      <c r="Z3364" s="36">
        <f t="shared" si="1613"/>
        <v>9000.4087055554555</v>
      </c>
      <c r="AA3364" s="36">
        <f t="shared" si="1614"/>
        <v>5102.2201428386761</v>
      </c>
      <c r="AB3364" s="38">
        <f t="shared" si="1573"/>
        <v>-5.8207660913467407E-11</v>
      </c>
      <c r="AD3364" s="142">
        <f t="shared" si="1615"/>
        <v>31</v>
      </c>
    </row>
    <row r="3365" spans="1:30">
      <c r="A3365" s="533"/>
      <c r="C3365" s="67" t="str">
        <f>'Terminated loans'!F2555</f>
        <v>E</v>
      </c>
      <c r="D3365" s="109">
        <f>'Terminated loans'!H2555</f>
        <v>143985458</v>
      </c>
      <c r="E3365" s="109">
        <f>'Terminated loans'!I2555</f>
        <v>98</v>
      </c>
      <c r="F3365" s="109" t="str">
        <f>'Terminated loans'!J2555</f>
        <v>BUNDHUN B A</v>
      </c>
      <c r="G3365" s="547" t="str">
        <f t="shared" si="1590"/>
        <v>E2</v>
      </c>
      <c r="H3365" s="111">
        <f>'Terminated loans'!L2555</f>
        <v>42202</v>
      </c>
      <c r="I3365" s="111">
        <f>IF(B3365="VELS",'Terminated loans'!M2555,'Terminated loans'!B2555)</f>
        <v>43251</v>
      </c>
      <c r="J3365" s="34">
        <f t="shared" si="1604"/>
        <v>34</v>
      </c>
      <c r="K3365" s="34">
        <f t="shared" si="1574"/>
        <v>65</v>
      </c>
      <c r="L3365" s="34">
        <f t="shared" si="1575"/>
        <v>34</v>
      </c>
      <c r="M3365" s="34">
        <f t="shared" si="1576"/>
        <v>34</v>
      </c>
      <c r="N3365" s="52">
        <f t="shared" si="1589"/>
        <v>34</v>
      </c>
      <c r="O3365" s="352">
        <f>+'Terminated loans'!S2555</f>
        <v>376669</v>
      </c>
      <c r="P3365" s="112">
        <f>+'Terminated loans'!T2555</f>
        <v>0.05</v>
      </c>
      <c r="Q3365" s="536">
        <f t="shared" si="1591"/>
        <v>9.1499999999999998E-2</v>
      </c>
      <c r="R3365" s="222">
        <f t="shared" si="1605"/>
        <v>11904.774925653264</v>
      </c>
      <c r="S3365" s="36">
        <f t="shared" si="1606"/>
        <v>355364.50779842923</v>
      </c>
      <c r="T3365" s="36">
        <f t="shared" si="1607"/>
        <v>21304.492201570771</v>
      </c>
      <c r="U3365" s="36">
        <f t="shared" si="1608"/>
        <v>49397.839673781942</v>
      </c>
      <c r="V3365" s="36">
        <f t="shared" si="1609"/>
        <v>28093.347472211055</v>
      </c>
      <c r="W3365" s="37">
        <f t="shared" si="1610"/>
        <v>21304.492201570887</v>
      </c>
      <c r="X3365" s="36">
        <f t="shared" si="1611"/>
        <v>21304.492201570771</v>
      </c>
      <c r="Y3365" s="276">
        <f t="shared" si="1612"/>
        <v>21304.492201570887</v>
      </c>
      <c r="Z3365" s="36">
        <f t="shared" si="1613"/>
        <v>49397.839673781942</v>
      </c>
      <c r="AA3365" s="36">
        <f t="shared" si="1614"/>
        <v>28093.347472211055</v>
      </c>
      <c r="AB3365" s="38">
        <f t="shared" si="1573"/>
        <v>1.1641532182693481E-10</v>
      </c>
      <c r="AD3365" s="142">
        <f t="shared" si="1615"/>
        <v>34</v>
      </c>
    </row>
    <row r="3366" spans="1:30">
      <c r="A3366" s="533"/>
      <c r="C3366" s="67" t="str">
        <f>'Terminated loans'!F2556</f>
        <v>E</v>
      </c>
      <c r="D3366" s="109">
        <f>'Terminated loans'!H2556</f>
        <v>143986373</v>
      </c>
      <c r="E3366" s="109">
        <f>'Terminated loans'!I2556</f>
        <v>98</v>
      </c>
      <c r="F3366" s="109" t="str">
        <f>'Terminated loans'!J2556</f>
        <v>SUNGKUR J</v>
      </c>
      <c r="G3366" s="547" t="str">
        <f t="shared" si="1590"/>
        <v>E2</v>
      </c>
      <c r="H3366" s="111">
        <f>'Terminated loans'!L2556</f>
        <v>42216</v>
      </c>
      <c r="I3366" s="111">
        <f>IF(B3366="VELS",'Terminated loans'!M2556,'Terminated loans'!B2556)</f>
        <v>43251</v>
      </c>
      <c r="J3366" s="34">
        <f t="shared" si="1604"/>
        <v>34</v>
      </c>
      <c r="K3366" s="34">
        <f t="shared" si="1574"/>
        <v>64</v>
      </c>
      <c r="L3366" s="34">
        <f t="shared" si="1575"/>
        <v>34</v>
      </c>
      <c r="M3366" s="34">
        <f t="shared" si="1576"/>
        <v>34</v>
      </c>
      <c r="N3366" s="52">
        <f t="shared" si="1589"/>
        <v>34</v>
      </c>
      <c r="O3366" s="352">
        <f>+'Terminated loans'!S2556</f>
        <v>101591</v>
      </c>
      <c r="P3366" s="112">
        <f>+'Terminated loans'!T2556</f>
        <v>0.05</v>
      </c>
      <c r="Q3366" s="536">
        <f t="shared" si="1591"/>
        <v>9.1499999999999998E-2</v>
      </c>
      <c r="R3366" s="222">
        <f t="shared" si="1605"/>
        <v>3210.8243297750569</v>
      </c>
      <c r="S3366" s="36">
        <f t="shared" si="1606"/>
        <v>95844.987805607117</v>
      </c>
      <c r="T3366" s="36">
        <f t="shared" si="1607"/>
        <v>5746.0121943928825</v>
      </c>
      <c r="U3366" s="36">
        <f t="shared" si="1608"/>
        <v>13323.03940674488</v>
      </c>
      <c r="V3366" s="36">
        <f t="shared" si="1609"/>
        <v>7577.0272123519389</v>
      </c>
      <c r="W3366" s="37">
        <f t="shared" si="1610"/>
        <v>5746.0121943929407</v>
      </c>
      <c r="X3366" s="36">
        <f t="shared" si="1611"/>
        <v>5746.0121943928825</v>
      </c>
      <c r="Y3366" s="276">
        <f t="shared" si="1612"/>
        <v>5746.0121943929407</v>
      </c>
      <c r="Z3366" s="36">
        <f t="shared" si="1613"/>
        <v>13323.03940674488</v>
      </c>
      <c r="AA3366" s="36">
        <f t="shared" si="1614"/>
        <v>7577.0272123519389</v>
      </c>
      <c r="AB3366" s="38">
        <f t="shared" ref="AB3366:AB3427" si="1616">IF(ISERROR(Z3366-AA3366-T3366),"CHECK",Z3366-AA3366-T3366)</f>
        <v>5.8207660913467407E-11</v>
      </c>
      <c r="AD3366" s="142">
        <f t="shared" si="1615"/>
        <v>34</v>
      </c>
    </row>
    <row r="3367" spans="1:30">
      <c r="A3367" s="533"/>
      <c r="C3367" s="67" t="str">
        <f>'Terminated loans'!F2557</f>
        <v>E</v>
      </c>
      <c r="D3367" s="109">
        <f>'Terminated loans'!H2557</f>
        <v>143989682</v>
      </c>
      <c r="E3367" s="109">
        <f>'Terminated loans'!I2557</f>
        <v>99</v>
      </c>
      <c r="F3367" s="109" t="str">
        <f>'Terminated loans'!J2557</f>
        <v>APPASAMY R(SL 2643)</v>
      </c>
      <c r="G3367" s="547" t="str">
        <f t="shared" si="1590"/>
        <v>C1</v>
      </c>
      <c r="H3367" s="111">
        <f>'Terminated loans'!L2557</f>
        <v>40889</v>
      </c>
      <c r="I3367" s="111">
        <f>IF(B3367="VELS",'Terminated loans'!M2557,'Terminated loans'!B2557)</f>
        <v>43251</v>
      </c>
      <c r="J3367" s="34">
        <f t="shared" si="1604"/>
        <v>78</v>
      </c>
      <c r="K3367" s="34">
        <f t="shared" si="1574"/>
        <v>108</v>
      </c>
      <c r="L3367" s="34">
        <f t="shared" si="1575"/>
        <v>78</v>
      </c>
      <c r="M3367" s="34">
        <f t="shared" si="1576"/>
        <v>78</v>
      </c>
      <c r="N3367" s="52">
        <f t="shared" si="1589"/>
        <v>78</v>
      </c>
      <c r="O3367" s="352">
        <f>+'Terminated loans'!S2557</f>
        <v>300037</v>
      </c>
      <c r="P3367" s="112">
        <f>+'Terminated loans'!T2557</f>
        <v>0.03</v>
      </c>
      <c r="Q3367" s="536">
        <f t="shared" si="1591"/>
        <v>8.1500000000000003E-2</v>
      </c>
      <c r="R3367" s="222">
        <f t="shared" si="1605"/>
        <v>4238.6468426966194</v>
      </c>
      <c r="S3367" s="36">
        <f t="shared" si="1606"/>
        <v>255999.22186775162</v>
      </c>
      <c r="T3367" s="36">
        <f t="shared" si="1607"/>
        <v>44037.778132248379</v>
      </c>
      <c r="U3367" s="36">
        <f t="shared" si="1608"/>
        <v>74615.23186258896</v>
      </c>
      <c r="V3367" s="36">
        <f t="shared" si="1609"/>
        <v>30577.453730336332</v>
      </c>
      <c r="W3367" s="37">
        <f t="shared" si="1610"/>
        <v>44037.778132252628</v>
      </c>
      <c r="X3367" s="36">
        <f t="shared" si="1611"/>
        <v>44037.778132248379</v>
      </c>
      <c r="Y3367" s="276">
        <f t="shared" si="1612"/>
        <v>44037.778132252628</v>
      </c>
      <c r="Z3367" s="36">
        <f t="shared" si="1613"/>
        <v>74615.23186258896</v>
      </c>
      <c r="AA3367" s="36">
        <f t="shared" si="1614"/>
        <v>30577.453730336332</v>
      </c>
      <c r="AB3367" s="38">
        <f t="shared" si="1616"/>
        <v>4.2491592466831207E-9</v>
      </c>
      <c r="AD3367" s="142">
        <f t="shared" si="1615"/>
        <v>78</v>
      </c>
    </row>
    <row r="3368" spans="1:30">
      <c r="A3368" s="533"/>
      <c r="C3368" s="67" t="str">
        <f>'Terminated loans'!F2558</f>
        <v>E</v>
      </c>
      <c r="D3368" s="109">
        <f>'Terminated loans'!H2558</f>
        <v>143999580</v>
      </c>
      <c r="E3368" s="109">
        <f>'Terminated loans'!I2558</f>
        <v>98</v>
      </c>
      <c r="F3368" s="109" t="str">
        <f>'Terminated loans'!J2558</f>
        <v>MAVAC J R</v>
      </c>
      <c r="G3368" s="547" t="str">
        <f t="shared" si="1590"/>
        <v>D2</v>
      </c>
      <c r="H3368" s="111">
        <f>'Terminated loans'!L2558</f>
        <v>41417</v>
      </c>
      <c r="I3368" s="111">
        <f>IF(B3368="VELS",'Terminated loans'!M2558,'Terminated loans'!B2558)</f>
        <v>43251</v>
      </c>
      <c r="J3368" s="34">
        <f t="shared" si="1604"/>
        <v>60</v>
      </c>
      <c r="K3368" s="34">
        <f t="shared" ref="K3368:K3431" si="1617">ROUND(($I$35-H3368)/365*12,0)</f>
        <v>90</v>
      </c>
      <c r="L3368" s="34">
        <f t="shared" ref="L3368:L3431" si="1618">IF(B3368="VELS",J3368,IF(J3368&gt;(IF(OR(E3368=4,E3368=99),$J$3,IF(E3368=97,$J$6,IF(E3368=98,$J$5,"Check")))),(IF(OR(E3368=4,E3368=99),$J$3,IF(E3368=97,$J$6,IF(E3368=98,$J$5,"Check")))),J3368))</f>
        <v>60</v>
      </c>
      <c r="M3368" s="34">
        <f t="shared" ref="M3368:M3431" si="1619">IF(K3368&gt;L3368,L3368,K3368)</f>
        <v>60</v>
      </c>
      <c r="N3368" s="52">
        <f t="shared" si="1589"/>
        <v>60</v>
      </c>
      <c r="O3368" s="352">
        <f>+'Terminated loans'!S2558</f>
        <v>244156</v>
      </c>
      <c r="P3368" s="112">
        <f>+'Terminated loans'!T2558</f>
        <v>0.05</v>
      </c>
      <c r="Q3368" s="536">
        <f t="shared" si="1591"/>
        <v>9.4E-2</v>
      </c>
      <c r="R3368" s="222">
        <f t="shared" si="1605"/>
        <v>4607.5249215871336</v>
      </c>
      <c r="S3368" s="36">
        <f t="shared" si="1606"/>
        <v>219897.83130816297</v>
      </c>
      <c r="T3368" s="36">
        <f t="shared" si="1607"/>
        <v>24258.168691837025</v>
      </c>
      <c r="U3368" s="36">
        <f t="shared" si="1608"/>
        <v>56553.663987066044</v>
      </c>
      <c r="V3368" s="36">
        <f t="shared" si="1609"/>
        <v>32295.495295228029</v>
      </c>
      <c r="W3368" s="37">
        <f t="shared" si="1610"/>
        <v>24258.168691838015</v>
      </c>
      <c r="X3368" s="36">
        <f t="shared" si="1611"/>
        <v>24258.168691837025</v>
      </c>
      <c r="Y3368" s="276">
        <f t="shared" si="1612"/>
        <v>24258.168691838015</v>
      </c>
      <c r="Z3368" s="36">
        <f t="shared" si="1613"/>
        <v>56553.663987066044</v>
      </c>
      <c r="AA3368" s="36">
        <f t="shared" si="1614"/>
        <v>32295.495295228029</v>
      </c>
      <c r="AB3368" s="38">
        <f t="shared" si="1616"/>
        <v>9.8953023552894592E-10</v>
      </c>
      <c r="AD3368" s="142">
        <f t="shared" si="1615"/>
        <v>60</v>
      </c>
    </row>
    <row r="3369" spans="1:30">
      <c r="A3369" s="533"/>
      <c r="C3369" s="67" t="str">
        <f>'Terminated loans'!F2559</f>
        <v>E</v>
      </c>
      <c r="D3369" s="109">
        <f>'Terminated loans'!H2559</f>
        <v>143999793</v>
      </c>
      <c r="E3369" s="109">
        <f>'Terminated loans'!I2559</f>
        <v>97</v>
      </c>
      <c r="F3369" s="109" t="str">
        <f>'Terminated loans'!J2559</f>
        <v>MANIKUM N</v>
      </c>
      <c r="G3369" s="547" t="str">
        <f t="shared" si="1590"/>
        <v>E2</v>
      </c>
      <c r="H3369" s="111">
        <f>'Terminated loans'!L2559</f>
        <v>41463</v>
      </c>
      <c r="I3369" s="111">
        <f>IF(B3369="VELS",'Terminated loans'!M2559,'Terminated loans'!B2559)</f>
        <v>43251</v>
      </c>
      <c r="J3369" s="34">
        <f t="shared" si="1604"/>
        <v>59</v>
      </c>
      <c r="K3369" s="34">
        <f t="shared" si="1617"/>
        <v>89</v>
      </c>
      <c r="L3369" s="34">
        <f t="shared" si="1618"/>
        <v>59</v>
      </c>
      <c r="M3369" s="34">
        <f t="shared" si="1619"/>
        <v>59</v>
      </c>
      <c r="N3369" s="52">
        <f t="shared" si="1589"/>
        <v>59</v>
      </c>
      <c r="O3369" s="352">
        <f>+'Terminated loans'!S2559</f>
        <v>92051</v>
      </c>
      <c r="P3369" s="112">
        <f>+'Terminated loans'!T2559</f>
        <v>0</v>
      </c>
      <c r="Q3369" s="536">
        <f t="shared" si="1591"/>
        <v>9.1499999999999998E-2</v>
      </c>
      <c r="R3369" s="222">
        <f t="shared" si="1605"/>
        <v>1560.1864406779662</v>
      </c>
      <c r="S3369" s="36">
        <f t="shared" si="1606"/>
        <v>73907.407839856387</v>
      </c>
      <c r="T3369" s="36">
        <f t="shared" si="1607"/>
        <v>18143.592160143613</v>
      </c>
      <c r="U3369" s="36">
        <f t="shared" si="1608"/>
        <v>18143.592160143613</v>
      </c>
      <c r="V3369" s="36">
        <f t="shared" si="1609"/>
        <v>0</v>
      </c>
      <c r="W3369" s="37">
        <f t="shared" si="1610"/>
        <v>18143.592160143613</v>
      </c>
      <c r="X3369" s="36">
        <f t="shared" si="1611"/>
        <v>18143.592160143613</v>
      </c>
      <c r="Y3369" s="276">
        <f t="shared" si="1612"/>
        <v>18143.592160143613</v>
      </c>
      <c r="Z3369" s="36">
        <f t="shared" si="1613"/>
        <v>18143.592160143613</v>
      </c>
      <c r="AA3369" s="36">
        <f t="shared" si="1614"/>
        <v>0</v>
      </c>
      <c r="AB3369" s="38">
        <f t="shared" si="1616"/>
        <v>0</v>
      </c>
      <c r="AD3369" s="142">
        <f t="shared" si="1615"/>
        <v>59</v>
      </c>
    </row>
    <row r="3370" spans="1:30">
      <c r="A3370" s="533"/>
      <c r="C3370" s="67" t="str">
        <f>'Terminated loans'!F2560</f>
        <v>E</v>
      </c>
      <c r="D3370" s="109">
        <f>'Terminated loans'!H2560</f>
        <v>143987647</v>
      </c>
      <c r="E3370" s="109">
        <f>'Terminated loans'!I2560</f>
        <v>98</v>
      </c>
      <c r="F3370" s="109" t="str">
        <f>'Terminated loans'!J2560</f>
        <v>GOONRAZ V</v>
      </c>
      <c r="G3370" s="547" t="str">
        <f t="shared" si="1590"/>
        <v>G2</v>
      </c>
      <c r="H3370" s="111">
        <f>'Terminated loans'!L2560</f>
        <v>42867</v>
      </c>
      <c r="I3370" s="111">
        <f>IF(B3370="VELS",'Terminated loans'!M2560,'Terminated loans'!B2560)</f>
        <v>43251</v>
      </c>
      <c r="J3370" s="34">
        <f t="shared" si="1604"/>
        <v>13</v>
      </c>
      <c r="K3370" s="34">
        <f t="shared" si="1617"/>
        <v>43</v>
      </c>
      <c r="L3370" s="34">
        <f t="shared" si="1618"/>
        <v>13</v>
      </c>
      <c r="M3370" s="34">
        <f t="shared" si="1619"/>
        <v>13</v>
      </c>
      <c r="N3370" s="52">
        <f t="shared" si="1589"/>
        <v>13</v>
      </c>
      <c r="O3370" s="352">
        <f>+'Terminated loans'!S2560</f>
        <v>241033</v>
      </c>
      <c r="P3370" s="112">
        <f>+'Terminated loans'!T2560</f>
        <v>0.05</v>
      </c>
      <c r="Q3370" s="536">
        <f t="shared" si="1591"/>
        <v>8.5000000000000006E-2</v>
      </c>
      <c r="R3370" s="222">
        <f t="shared" si="1605"/>
        <v>19086.276076913564</v>
      </c>
      <c r="S3370" s="36">
        <f t="shared" si="1606"/>
        <v>236242.55971620177</v>
      </c>
      <c r="T3370" s="36">
        <f t="shared" si="1607"/>
        <v>4790.4402837982343</v>
      </c>
      <c r="U3370" s="36">
        <f t="shared" si="1608"/>
        <v>11879.029283675103</v>
      </c>
      <c r="V3370" s="36">
        <f t="shared" si="1609"/>
        <v>7088.5889998763741</v>
      </c>
      <c r="W3370" s="37">
        <f t="shared" si="1610"/>
        <v>4790.4402837987291</v>
      </c>
      <c r="X3370" s="36">
        <f t="shared" si="1611"/>
        <v>4790.4402837982343</v>
      </c>
      <c r="Y3370" s="276">
        <f t="shared" si="1612"/>
        <v>4790.4402837987291</v>
      </c>
      <c r="Z3370" s="36">
        <f t="shared" si="1613"/>
        <v>11879.029283675103</v>
      </c>
      <c r="AA3370" s="36">
        <f t="shared" si="1614"/>
        <v>7088.5889998763741</v>
      </c>
      <c r="AB3370" s="38">
        <f t="shared" si="1616"/>
        <v>4.9476511776447296E-10</v>
      </c>
      <c r="AD3370" s="142">
        <f t="shared" si="1615"/>
        <v>13</v>
      </c>
    </row>
    <row r="3371" spans="1:30">
      <c r="A3371" s="533"/>
      <c r="C3371" s="67" t="str">
        <f>'Terminated loans'!F2561</f>
        <v>E</v>
      </c>
      <c r="D3371" s="109">
        <f>'Terminated loans'!H2561</f>
        <v>143988651</v>
      </c>
      <c r="E3371" s="109">
        <f>'Terminated loans'!I2561</f>
        <v>98</v>
      </c>
      <c r="F3371" s="109" t="str">
        <f>'Terminated loans'!J2561</f>
        <v>APPADOO N</v>
      </c>
      <c r="G3371" s="547" t="str">
        <f t="shared" si="1590"/>
        <v>I2</v>
      </c>
      <c r="H3371" s="111">
        <f>'Terminated loans'!L2561</f>
        <v>43070</v>
      </c>
      <c r="I3371" s="111">
        <f>IF(B3371="VELS",'Terminated loans'!M2561,'Terminated loans'!B2561)</f>
        <v>43251</v>
      </c>
      <c r="J3371" s="34">
        <f t="shared" si="1604"/>
        <v>6</v>
      </c>
      <c r="K3371" s="34">
        <f t="shared" si="1617"/>
        <v>36</v>
      </c>
      <c r="L3371" s="34">
        <f t="shared" si="1618"/>
        <v>6</v>
      </c>
      <c r="M3371" s="34">
        <f t="shared" si="1619"/>
        <v>6</v>
      </c>
      <c r="N3371" s="52">
        <f t="shared" si="1589"/>
        <v>6</v>
      </c>
      <c r="O3371" s="352">
        <f>+'Terminated loans'!S2561</f>
        <v>100249</v>
      </c>
      <c r="P3371" s="112">
        <f>+'Terminated loans'!T2561</f>
        <v>0.05</v>
      </c>
      <c r="Q3371" s="536">
        <f t="shared" si="1591"/>
        <v>0.08</v>
      </c>
      <c r="R3371" s="222">
        <f t="shared" si="1605"/>
        <v>16952.67170816183</v>
      </c>
      <c r="S3371" s="36">
        <f t="shared" si="1606"/>
        <v>99384.224963025423</v>
      </c>
      <c r="T3371" s="36">
        <f t="shared" si="1607"/>
        <v>864.77503697457723</v>
      </c>
      <c r="U3371" s="36">
        <f t="shared" si="1608"/>
        <v>2331.8052859448508</v>
      </c>
      <c r="V3371" s="36">
        <f t="shared" si="1609"/>
        <v>1467.0302489709866</v>
      </c>
      <c r="W3371" s="37">
        <f t="shared" si="1610"/>
        <v>864.77503697386419</v>
      </c>
      <c r="X3371" s="36">
        <f t="shared" si="1611"/>
        <v>864.77503697457723</v>
      </c>
      <c r="Y3371" s="276">
        <f t="shared" si="1612"/>
        <v>864.77503697386419</v>
      </c>
      <c r="Z3371" s="36">
        <f t="shared" si="1613"/>
        <v>2331.8052859448508</v>
      </c>
      <c r="AA3371" s="36">
        <f t="shared" si="1614"/>
        <v>1467.0302489709866</v>
      </c>
      <c r="AB3371" s="38">
        <f t="shared" si="1616"/>
        <v>-7.1304384618997574E-10</v>
      </c>
      <c r="AD3371" s="142">
        <f t="shared" si="1615"/>
        <v>6</v>
      </c>
    </row>
    <row r="3372" spans="1:30">
      <c r="A3372" s="533"/>
      <c r="C3372" s="67" t="str">
        <f>'Terminated loans'!F2562</f>
        <v>E</v>
      </c>
      <c r="D3372" s="109">
        <f>'Terminated loans'!H2562</f>
        <v>143037444</v>
      </c>
      <c r="E3372" s="109">
        <f>'Terminated loans'!I2562</f>
        <v>99</v>
      </c>
      <c r="F3372" s="109" t="str">
        <f>'Terminated loans'!J2562</f>
        <v>BEEBEEJAUN M A (SL 1492)</v>
      </c>
      <c r="G3372" s="547" t="str">
        <f t="shared" si="1590"/>
        <v>A1</v>
      </c>
      <c r="H3372" s="111">
        <f>'Terminated loans'!L2562</f>
        <v>40053</v>
      </c>
      <c r="I3372" s="111">
        <f>IF(B3372="VELS",'Terminated loans'!M2562,'Terminated loans'!B2562)</f>
        <v>43281</v>
      </c>
      <c r="J3372" s="34">
        <f t="shared" ref="J3372:J3394" si="1620">ROUND((I3372-H3372)/365*12,0)</f>
        <v>106</v>
      </c>
      <c r="K3372" s="34">
        <f t="shared" si="1617"/>
        <v>135</v>
      </c>
      <c r="L3372" s="34">
        <f t="shared" si="1618"/>
        <v>106</v>
      </c>
      <c r="M3372" s="34">
        <f t="shared" si="1619"/>
        <v>106</v>
      </c>
      <c r="N3372" s="52">
        <f t="shared" si="1589"/>
        <v>106</v>
      </c>
      <c r="O3372" s="352">
        <f>+'Terminated loans'!S2562</f>
        <v>3000102</v>
      </c>
      <c r="P3372" s="112">
        <f>+'Terminated loans'!T2562</f>
        <v>0.03</v>
      </c>
      <c r="Q3372" s="536">
        <f t="shared" si="1591"/>
        <v>8.6499999999999994E-2</v>
      </c>
      <c r="R3372" s="222">
        <f t="shared" ref="R3372:R3394" si="1621">PMT(P3372/12,L3372,-O3372,0,0)</f>
        <v>32253.571522183534</v>
      </c>
      <c r="S3372" s="36">
        <f t="shared" ref="S3372:S3394" si="1622">(-PV(Q3372/12,L3372,R3372,0,0))</f>
        <v>2384725.6272682445</v>
      </c>
      <c r="T3372" s="36">
        <f t="shared" ref="T3372:T3394" si="1623">O3372-S3372</f>
        <v>615376.37273175549</v>
      </c>
      <c r="U3372" s="36">
        <f t="shared" ref="U3372:U3394" si="1624">-IF(OR(Q3372="",Q3372=0),0,(CUMIPMT(Q3372/12,L3372,S3372,1,M3372,0)))</f>
        <v>1034152.9540831847</v>
      </c>
      <c r="V3372" s="36">
        <f t="shared" ref="V3372:V3394" si="1625">-IF(OR(P3372="",P3372=0),0,(CUMIPMT(P3372/12,L3372,O3372,1,M3372,0)))</f>
        <v>418776.58135145484</v>
      </c>
      <c r="W3372" s="37">
        <f t="shared" ref="W3372:W3394" si="1626">IF(ISERROR(U3372-V3372),0,U3372-V3372)</f>
        <v>615376.37273172988</v>
      </c>
      <c r="X3372" s="36">
        <f t="shared" ref="X3372:X3394" si="1627">IF(C3372="O",T3372/AD3372*N3372,T3372)</f>
        <v>615376.37273175549</v>
      </c>
      <c r="Y3372" s="276">
        <f t="shared" ref="Y3372:Y3394" si="1628">W3372</f>
        <v>615376.37273172988</v>
      </c>
      <c r="Z3372" s="36">
        <f t="shared" ref="Z3372:Z3394" si="1629">-IF(OR(Q3372="",Q3372=0),0,(CUMIPMT(Q3372/12,L3372,S3372,1,L3372,0)))</f>
        <v>1034152.9540831847</v>
      </c>
      <c r="AA3372" s="36">
        <f t="shared" ref="AA3372:AA3394" si="1630">-IF(OR(P3372="",P3372=0),0,(CUMIPMT(P3372/12,L3372,O3372,1,L3372,0)))</f>
        <v>418776.58135145484</v>
      </c>
      <c r="AB3372" s="38">
        <f t="shared" si="1616"/>
        <v>-2.5611370801925659E-8</v>
      </c>
      <c r="AD3372" s="142">
        <f t="shared" ref="AD3372:AD3394" si="1631">IF(L3372&gt;$J$2,$J$2,L3372)</f>
        <v>106</v>
      </c>
    </row>
    <row r="3373" spans="1:30">
      <c r="A3373" s="533"/>
      <c r="C3373" s="67" t="str">
        <f>'Terminated loans'!F2563</f>
        <v>E</v>
      </c>
      <c r="D3373" s="109">
        <f>'Terminated loans'!H2563</f>
        <v>143096688</v>
      </c>
      <c r="E3373" s="109">
        <f>'Terminated loans'!I2563</f>
        <v>99</v>
      </c>
      <c r="F3373" s="109" t="str">
        <f>'Terminated loans'!J2563</f>
        <v>SAM S (SL 2071)</v>
      </c>
      <c r="G3373" s="547" t="str">
        <f t="shared" si="1590"/>
        <v>A1</v>
      </c>
      <c r="H3373" s="111">
        <f>'Terminated loans'!L2563</f>
        <v>40386</v>
      </c>
      <c r="I3373" s="111">
        <f>IF(B3373="VELS",'Terminated loans'!M2563,'Terminated loans'!B2563)</f>
        <v>43281</v>
      </c>
      <c r="J3373" s="34">
        <f t="shared" si="1620"/>
        <v>95</v>
      </c>
      <c r="K3373" s="34">
        <f t="shared" si="1617"/>
        <v>124</v>
      </c>
      <c r="L3373" s="34">
        <f t="shared" si="1618"/>
        <v>95</v>
      </c>
      <c r="M3373" s="34">
        <f t="shared" si="1619"/>
        <v>95</v>
      </c>
      <c r="N3373" s="52">
        <f t="shared" si="1589"/>
        <v>95</v>
      </c>
      <c r="O3373" s="352">
        <f>+'Terminated loans'!S2563</f>
        <v>1808433</v>
      </c>
      <c r="P3373" s="112">
        <f>+'Terminated loans'!T2563</f>
        <v>0.03</v>
      </c>
      <c r="Q3373" s="536">
        <f t="shared" si="1591"/>
        <v>8.6499999999999994E-2</v>
      </c>
      <c r="R3373" s="222">
        <f t="shared" si="1621"/>
        <v>21409.74776141312</v>
      </c>
      <c r="S3373" s="36">
        <f t="shared" si="1622"/>
        <v>1468925.7948189396</v>
      </c>
      <c r="T3373" s="36">
        <f t="shared" si="1623"/>
        <v>339507.20518106036</v>
      </c>
      <c r="U3373" s="36">
        <f t="shared" si="1624"/>
        <v>565000.24251529085</v>
      </c>
      <c r="V3373" s="36">
        <f t="shared" si="1625"/>
        <v>225493.03733424633</v>
      </c>
      <c r="W3373" s="37">
        <f t="shared" si="1626"/>
        <v>339507.20518104453</v>
      </c>
      <c r="X3373" s="36">
        <f t="shared" si="1627"/>
        <v>339507.20518106036</v>
      </c>
      <c r="Y3373" s="276">
        <f t="shared" si="1628"/>
        <v>339507.20518104453</v>
      </c>
      <c r="Z3373" s="36">
        <f t="shared" si="1629"/>
        <v>565000.24251529085</v>
      </c>
      <c r="AA3373" s="36">
        <f t="shared" si="1630"/>
        <v>225493.03733424633</v>
      </c>
      <c r="AB3373" s="38">
        <f t="shared" si="1616"/>
        <v>-1.5832483768463135E-8</v>
      </c>
      <c r="AD3373" s="142">
        <f t="shared" si="1631"/>
        <v>95</v>
      </c>
    </row>
    <row r="3374" spans="1:30">
      <c r="A3374" s="533"/>
      <c r="C3374" s="67" t="str">
        <f>'Terminated loans'!F2564</f>
        <v>E</v>
      </c>
      <c r="D3374" s="109">
        <f>'Terminated loans'!H2564</f>
        <v>143241866</v>
      </c>
      <c r="E3374" s="109">
        <f>'Terminated loans'!I2564</f>
        <v>99</v>
      </c>
      <c r="F3374" s="109" t="str">
        <f>'Terminated loans'!J2564</f>
        <v>HO NG-LI YUET HEE M</v>
      </c>
      <c r="G3374" s="547" t="str">
        <f t="shared" si="1590"/>
        <v>C1</v>
      </c>
      <c r="H3374" s="111">
        <f>'Terminated loans'!L2564</f>
        <v>40983</v>
      </c>
      <c r="I3374" s="111">
        <f>IF(B3374="VELS",'Terminated loans'!M2564,'Terminated loans'!B2564)</f>
        <v>43281</v>
      </c>
      <c r="J3374" s="34">
        <f t="shared" si="1620"/>
        <v>76</v>
      </c>
      <c r="K3374" s="34">
        <f t="shared" si="1617"/>
        <v>105</v>
      </c>
      <c r="L3374" s="34">
        <f t="shared" si="1618"/>
        <v>76</v>
      </c>
      <c r="M3374" s="34">
        <f t="shared" si="1619"/>
        <v>76</v>
      </c>
      <c r="N3374" s="52">
        <f t="shared" si="1589"/>
        <v>76</v>
      </c>
      <c r="O3374" s="352">
        <f>+'Terminated loans'!S2564</f>
        <v>1250094</v>
      </c>
      <c r="P3374" s="112">
        <f>+'Terminated loans'!T2564</f>
        <v>0.03</v>
      </c>
      <c r="Q3374" s="536">
        <f t="shared" si="1591"/>
        <v>8.1500000000000003E-2</v>
      </c>
      <c r="R3374" s="222">
        <f t="shared" si="1621"/>
        <v>18081.166464758597</v>
      </c>
      <c r="S3374" s="36">
        <f t="shared" si="1622"/>
        <v>1070637.023075236</v>
      </c>
      <c r="T3374" s="36">
        <f t="shared" si="1623"/>
        <v>179456.97692476399</v>
      </c>
      <c r="U3374" s="36">
        <f t="shared" si="1624"/>
        <v>303531.62824643543</v>
      </c>
      <c r="V3374" s="36">
        <f t="shared" si="1625"/>
        <v>124074.65132165328</v>
      </c>
      <c r="W3374" s="37">
        <f t="shared" si="1626"/>
        <v>179456.97692478215</v>
      </c>
      <c r="X3374" s="36">
        <f t="shared" si="1627"/>
        <v>179456.97692476399</v>
      </c>
      <c r="Y3374" s="276">
        <f t="shared" si="1628"/>
        <v>179456.97692478215</v>
      </c>
      <c r="Z3374" s="36">
        <f t="shared" si="1629"/>
        <v>303531.62824643543</v>
      </c>
      <c r="AA3374" s="36">
        <f t="shared" si="1630"/>
        <v>124074.65132165328</v>
      </c>
      <c r="AB3374" s="38">
        <f t="shared" si="1616"/>
        <v>1.8160790205001831E-8</v>
      </c>
      <c r="AD3374" s="142">
        <f t="shared" si="1631"/>
        <v>76</v>
      </c>
    </row>
    <row r="3375" spans="1:30">
      <c r="A3375" s="533"/>
      <c r="C3375" s="67" t="str">
        <f>'Terminated loans'!F2565</f>
        <v>E</v>
      </c>
      <c r="D3375" s="109">
        <f>'Terminated loans'!H2565</f>
        <v>143605116</v>
      </c>
      <c r="E3375" s="109">
        <f>'Terminated loans'!I2565</f>
        <v>99</v>
      </c>
      <c r="F3375" s="109" t="str">
        <f>'Terminated loans'!J2565</f>
        <v>BEEBEEJAUN M A (SL 1800)</v>
      </c>
      <c r="G3375" s="547" t="str">
        <f t="shared" si="1590"/>
        <v>A1</v>
      </c>
      <c r="H3375" s="111">
        <f>'Terminated loans'!L2565</f>
        <v>40158</v>
      </c>
      <c r="I3375" s="111">
        <f>IF(B3375="VELS",'Terminated loans'!M2565,'Terminated loans'!B2565)</f>
        <v>43281</v>
      </c>
      <c r="J3375" s="34">
        <f t="shared" si="1620"/>
        <v>103</v>
      </c>
      <c r="K3375" s="34">
        <f t="shared" si="1617"/>
        <v>132</v>
      </c>
      <c r="L3375" s="34">
        <f t="shared" si="1618"/>
        <v>103</v>
      </c>
      <c r="M3375" s="34">
        <f t="shared" si="1619"/>
        <v>103</v>
      </c>
      <c r="N3375" s="52">
        <f t="shared" ref="N3375:N3438" si="1632">IF(C3375="O",IF(ROUND(($I$35-H3375)/365*12,0)&gt;$L3375,$L3375,ROUND(($I$35-H3375)/365*12,0)),IF(OR(C3375="E",C3375="N"),ROUND(M3375,0),"CHECK"))</f>
        <v>103</v>
      </c>
      <c r="O3375" s="352">
        <f>+'Terminated loans'!S2565</f>
        <v>2493420</v>
      </c>
      <c r="P3375" s="112">
        <f>+'Terminated loans'!T2565</f>
        <v>0.03</v>
      </c>
      <c r="Q3375" s="536">
        <f t="shared" si="1591"/>
        <v>8.6499999999999994E-2</v>
      </c>
      <c r="R3375" s="222">
        <f t="shared" si="1621"/>
        <v>27488.431157585237</v>
      </c>
      <c r="S3375" s="36">
        <f t="shared" si="1622"/>
        <v>1993613.6357390576</v>
      </c>
      <c r="T3375" s="36">
        <f t="shared" si="1623"/>
        <v>499806.36426094244</v>
      </c>
      <c r="U3375" s="36">
        <f t="shared" si="1624"/>
        <v>837694.7734922017</v>
      </c>
      <c r="V3375" s="36">
        <f t="shared" si="1625"/>
        <v>337888.40923127951</v>
      </c>
      <c r="W3375" s="37">
        <f t="shared" si="1626"/>
        <v>499806.36426092219</v>
      </c>
      <c r="X3375" s="36">
        <f t="shared" si="1627"/>
        <v>499806.36426094244</v>
      </c>
      <c r="Y3375" s="276">
        <f t="shared" si="1628"/>
        <v>499806.36426092219</v>
      </c>
      <c r="Z3375" s="36">
        <f t="shared" si="1629"/>
        <v>837694.7734922017</v>
      </c>
      <c r="AA3375" s="36">
        <f t="shared" si="1630"/>
        <v>337888.40923127951</v>
      </c>
      <c r="AB3375" s="38">
        <f t="shared" si="1616"/>
        <v>-2.0256265997886658E-8</v>
      </c>
      <c r="AD3375" s="142">
        <f t="shared" si="1631"/>
        <v>103</v>
      </c>
    </row>
    <row r="3376" spans="1:30">
      <c r="A3376" s="533"/>
      <c r="C3376" s="67" t="str">
        <f>'Terminated loans'!F2566</f>
        <v>E</v>
      </c>
      <c r="D3376" s="109">
        <f>'Terminated loans'!H2566</f>
        <v>143778126</v>
      </c>
      <c r="E3376" s="109">
        <f>'Terminated loans'!I2566</f>
        <v>99</v>
      </c>
      <c r="F3376" s="109" t="str">
        <f>'Terminated loans'!J2566</f>
        <v>FRANCOIS P D(SL2881)</v>
      </c>
      <c r="G3376" s="547" t="str">
        <f t="shared" si="1590"/>
        <v>D1</v>
      </c>
      <c r="H3376" s="111">
        <f>'Terminated loans'!L2566</f>
        <v>41352</v>
      </c>
      <c r="I3376" s="111">
        <f>IF(B3376="VELS",'Terminated loans'!M2566,'Terminated loans'!B2566)</f>
        <v>43281</v>
      </c>
      <c r="J3376" s="34">
        <f t="shared" si="1620"/>
        <v>63</v>
      </c>
      <c r="K3376" s="34">
        <f t="shared" si="1617"/>
        <v>92</v>
      </c>
      <c r="L3376" s="34">
        <f t="shared" si="1618"/>
        <v>63</v>
      </c>
      <c r="M3376" s="34">
        <f t="shared" si="1619"/>
        <v>63</v>
      </c>
      <c r="N3376" s="52">
        <f t="shared" si="1632"/>
        <v>63</v>
      </c>
      <c r="O3376" s="352">
        <f>+'Terminated loans'!S2566</f>
        <v>488546</v>
      </c>
      <c r="P3376" s="112">
        <f>+'Terminated loans'!T2566</f>
        <v>0.03</v>
      </c>
      <c r="Q3376" s="536">
        <f t="shared" si="1591"/>
        <v>7.6499999999999999E-2</v>
      </c>
      <c r="R3376" s="222">
        <f t="shared" si="1621"/>
        <v>8391.0740638829848</v>
      </c>
      <c r="S3376" s="36">
        <f t="shared" si="1622"/>
        <v>434249.18209561345</v>
      </c>
      <c r="T3376" s="36">
        <f t="shared" si="1623"/>
        <v>54296.817904386553</v>
      </c>
      <c r="U3376" s="36">
        <f t="shared" si="1624"/>
        <v>94388.483929016453</v>
      </c>
      <c r="V3376" s="36">
        <f t="shared" si="1625"/>
        <v>40091.666024628095</v>
      </c>
      <c r="W3376" s="37">
        <f t="shared" si="1626"/>
        <v>54296.817904388357</v>
      </c>
      <c r="X3376" s="36">
        <f t="shared" si="1627"/>
        <v>54296.817904386553</v>
      </c>
      <c r="Y3376" s="276">
        <f t="shared" si="1628"/>
        <v>54296.817904388357</v>
      </c>
      <c r="Z3376" s="36">
        <f t="shared" si="1629"/>
        <v>94388.483929016453</v>
      </c>
      <c r="AA3376" s="36">
        <f t="shared" si="1630"/>
        <v>40091.666024628095</v>
      </c>
      <c r="AB3376" s="38">
        <f t="shared" si="1616"/>
        <v>1.8044374883174896E-9</v>
      </c>
      <c r="AD3376" s="142">
        <f t="shared" si="1631"/>
        <v>63</v>
      </c>
    </row>
    <row r="3377" spans="1:30">
      <c r="A3377" s="533"/>
      <c r="C3377" s="67" t="str">
        <f>'Terminated loans'!F2567</f>
        <v>E</v>
      </c>
      <c r="D3377" s="109">
        <f>'Terminated loans'!H2567</f>
        <v>143784541</v>
      </c>
      <c r="E3377" s="109">
        <f>'Terminated loans'!I2567</f>
        <v>99</v>
      </c>
      <c r="F3377" s="109" t="str">
        <f>'Terminated loans'!J2567</f>
        <v>APPADOO-GOINDEN H(SL2915)</v>
      </c>
      <c r="G3377" s="547" t="str">
        <f t="shared" si="1590"/>
        <v>D1</v>
      </c>
      <c r="H3377" s="111">
        <f>'Terminated loans'!L2567</f>
        <v>41422</v>
      </c>
      <c r="I3377" s="111">
        <f>IF(B3377="VELS",'Terminated loans'!M2567,'Terminated loans'!B2567)</f>
        <v>43281</v>
      </c>
      <c r="J3377" s="34">
        <f t="shared" si="1620"/>
        <v>61</v>
      </c>
      <c r="K3377" s="34">
        <f t="shared" si="1617"/>
        <v>90</v>
      </c>
      <c r="L3377" s="34">
        <f t="shared" si="1618"/>
        <v>61</v>
      </c>
      <c r="M3377" s="34">
        <f t="shared" si="1619"/>
        <v>61</v>
      </c>
      <c r="N3377" s="52">
        <f t="shared" si="1632"/>
        <v>61</v>
      </c>
      <c r="O3377" s="352">
        <f>+'Terminated loans'!S2567</f>
        <v>1332953</v>
      </c>
      <c r="P3377" s="112">
        <f>+'Terminated loans'!T2567</f>
        <v>0.03</v>
      </c>
      <c r="Q3377" s="536">
        <f t="shared" si="1591"/>
        <v>7.6499999999999999E-2</v>
      </c>
      <c r="R3377" s="222">
        <f t="shared" si="1621"/>
        <v>23587.462853487399</v>
      </c>
      <c r="S3377" s="36">
        <f t="shared" si="1622"/>
        <v>1188970.4171255277</v>
      </c>
      <c r="T3377" s="36">
        <f t="shared" si="1623"/>
        <v>143982.58287447225</v>
      </c>
      <c r="U3377" s="36">
        <f t="shared" si="1624"/>
        <v>249864.81693720841</v>
      </c>
      <c r="V3377" s="36">
        <f t="shared" si="1625"/>
        <v>105882.23406273127</v>
      </c>
      <c r="W3377" s="37">
        <f t="shared" si="1626"/>
        <v>143982.58287447714</v>
      </c>
      <c r="X3377" s="36">
        <f t="shared" si="1627"/>
        <v>143982.58287447225</v>
      </c>
      <c r="Y3377" s="276">
        <f t="shared" si="1628"/>
        <v>143982.58287447714</v>
      </c>
      <c r="Z3377" s="36">
        <f t="shared" si="1629"/>
        <v>249864.81693720841</v>
      </c>
      <c r="AA3377" s="36">
        <f t="shared" si="1630"/>
        <v>105882.23406273127</v>
      </c>
      <c r="AB3377" s="38">
        <f t="shared" si="1616"/>
        <v>4.8894435167312622E-9</v>
      </c>
      <c r="AD3377" s="142">
        <f t="shared" si="1631"/>
        <v>61</v>
      </c>
    </row>
    <row r="3378" spans="1:30">
      <c r="A3378" s="533"/>
      <c r="C3378" s="67" t="str">
        <f>'Terminated loans'!F2568</f>
        <v>E</v>
      </c>
      <c r="D3378" s="109">
        <f>'Terminated loans'!H2568</f>
        <v>143980820</v>
      </c>
      <c r="E3378" s="109">
        <f>'Terminated loans'!I2568</f>
        <v>98</v>
      </c>
      <c r="F3378" s="109" t="str">
        <f>'Terminated loans'!J2568</f>
        <v>NOORDINE J Y L</v>
      </c>
      <c r="G3378" s="547" t="str">
        <f t="shared" si="1590"/>
        <v>E2</v>
      </c>
      <c r="H3378" s="111">
        <f>'Terminated loans'!L2568</f>
        <v>41459</v>
      </c>
      <c r="I3378" s="111">
        <f>IF(B3378="VELS",'Terminated loans'!M2568,'Terminated loans'!B2568)</f>
        <v>43281</v>
      </c>
      <c r="J3378" s="34">
        <f t="shared" si="1620"/>
        <v>60</v>
      </c>
      <c r="K3378" s="34">
        <f t="shared" si="1617"/>
        <v>89</v>
      </c>
      <c r="L3378" s="34">
        <f t="shared" si="1618"/>
        <v>60</v>
      </c>
      <c r="M3378" s="34">
        <f t="shared" si="1619"/>
        <v>60</v>
      </c>
      <c r="N3378" s="52">
        <f t="shared" si="1632"/>
        <v>60</v>
      </c>
      <c r="O3378" s="352">
        <f>+'Terminated loans'!S2568</f>
        <v>247274</v>
      </c>
      <c r="P3378" s="112">
        <f>+'Terminated loans'!T2568</f>
        <v>0.05</v>
      </c>
      <c r="Q3378" s="536">
        <f t="shared" si="1591"/>
        <v>9.1499999999999998E-2</v>
      </c>
      <c r="R3378" s="222">
        <f t="shared" si="1621"/>
        <v>4666.3654280891606</v>
      </c>
      <c r="S3378" s="36">
        <f t="shared" si="1622"/>
        <v>224008.14953175175</v>
      </c>
      <c r="T3378" s="36">
        <f t="shared" si="1623"/>
        <v>23265.850468248245</v>
      </c>
      <c r="U3378" s="36">
        <f t="shared" si="1624"/>
        <v>55973.776153598039</v>
      </c>
      <c r="V3378" s="36">
        <f t="shared" si="1625"/>
        <v>32707.92568534959</v>
      </c>
      <c r="W3378" s="37">
        <f t="shared" si="1626"/>
        <v>23265.850468248449</v>
      </c>
      <c r="X3378" s="36">
        <f t="shared" si="1627"/>
        <v>23265.850468248245</v>
      </c>
      <c r="Y3378" s="276">
        <f t="shared" si="1628"/>
        <v>23265.850468248449</v>
      </c>
      <c r="Z3378" s="36">
        <f t="shared" si="1629"/>
        <v>55973.776153598039</v>
      </c>
      <c r="AA3378" s="36">
        <f t="shared" si="1630"/>
        <v>32707.92568534959</v>
      </c>
      <c r="AB3378" s="38">
        <f t="shared" si="1616"/>
        <v>2.0372681319713593E-10</v>
      </c>
      <c r="AD3378" s="142">
        <f t="shared" si="1631"/>
        <v>60</v>
      </c>
    </row>
    <row r="3379" spans="1:30">
      <c r="A3379" s="533"/>
      <c r="C3379" s="67" t="str">
        <f>'Terminated loans'!F2569</f>
        <v>E</v>
      </c>
      <c r="D3379" s="109">
        <f>'Terminated loans'!H2569</f>
        <v>143981193</v>
      </c>
      <c r="E3379" s="109">
        <f>'Terminated loans'!I2569</f>
        <v>98</v>
      </c>
      <c r="F3379" s="109" t="str">
        <f>'Terminated loans'!J2569</f>
        <v>VYTHELINGUM D</v>
      </c>
      <c r="G3379" s="547" t="str">
        <f t="shared" si="1590"/>
        <v>E2</v>
      </c>
      <c r="H3379" s="111">
        <f>'Terminated loans'!L2569</f>
        <v>41639</v>
      </c>
      <c r="I3379" s="111">
        <f>IF(B3379="VELS",'Terminated loans'!M2569,'Terminated loans'!B2569)</f>
        <v>43281</v>
      </c>
      <c r="J3379" s="34">
        <f t="shared" si="1620"/>
        <v>54</v>
      </c>
      <c r="K3379" s="34">
        <f t="shared" si="1617"/>
        <v>83</v>
      </c>
      <c r="L3379" s="34">
        <f t="shared" si="1618"/>
        <v>54</v>
      </c>
      <c r="M3379" s="34">
        <f t="shared" si="1619"/>
        <v>54</v>
      </c>
      <c r="N3379" s="52">
        <f t="shared" si="1632"/>
        <v>54</v>
      </c>
      <c r="O3379" s="352">
        <f>+'Terminated loans'!S2569</f>
        <v>406420</v>
      </c>
      <c r="P3379" s="112">
        <f>+'Terminated loans'!T2569</f>
        <v>0.05</v>
      </c>
      <c r="Q3379" s="536">
        <f t="shared" si="1591"/>
        <v>9.1499999999999998E-2</v>
      </c>
      <c r="R3379" s="222">
        <f t="shared" si="1621"/>
        <v>8420.3325522195955</v>
      </c>
      <c r="S3379" s="36">
        <f t="shared" si="1622"/>
        <v>371570.88404694537</v>
      </c>
      <c r="T3379" s="36">
        <f t="shared" si="1623"/>
        <v>34849.115953054628</v>
      </c>
      <c r="U3379" s="36">
        <f t="shared" si="1624"/>
        <v>83127.073772912787</v>
      </c>
      <c r="V3379" s="36">
        <f t="shared" si="1625"/>
        <v>48277.957819858158</v>
      </c>
      <c r="W3379" s="37">
        <f t="shared" si="1626"/>
        <v>34849.115953054628</v>
      </c>
      <c r="X3379" s="36">
        <f t="shared" si="1627"/>
        <v>34849.115953054628</v>
      </c>
      <c r="Y3379" s="276">
        <f t="shared" si="1628"/>
        <v>34849.115953054628</v>
      </c>
      <c r="Z3379" s="36">
        <f t="shared" si="1629"/>
        <v>83127.073772912787</v>
      </c>
      <c r="AA3379" s="36">
        <f t="shared" si="1630"/>
        <v>48277.957819858158</v>
      </c>
      <c r="AB3379" s="38">
        <f t="shared" si="1616"/>
        <v>0</v>
      </c>
      <c r="AD3379" s="142">
        <f t="shared" si="1631"/>
        <v>54</v>
      </c>
    </row>
    <row r="3380" spans="1:30">
      <c r="A3380" s="533"/>
      <c r="C3380" s="67" t="str">
        <f>'Terminated loans'!F2570</f>
        <v>E</v>
      </c>
      <c r="D3380" s="109">
        <f>'Terminated loans'!H2570</f>
        <v>143981347</v>
      </c>
      <c r="E3380" s="109">
        <f>'Terminated loans'!I2570</f>
        <v>98</v>
      </c>
      <c r="F3380" s="109" t="str">
        <f>'Terminated loans'!J2570</f>
        <v>VENCATASAMY K R</v>
      </c>
      <c r="G3380" s="547" t="str">
        <f t="shared" si="1590"/>
        <v>E2</v>
      </c>
      <c r="H3380" s="111">
        <f>'Terminated loans'!L2570</f>
        <v>41467</v>
      </c>
      <c r="I3380" s="111">
        <f>IF(B3380="VELS",'Terminated loans'!M2570,'Terminated loans'!B2570)</f>
        <v>43281</v>
      </c>
      <c r="J3380" s="34">
        <f t="shared" si="1620"/>
        <v>60</v>
      </c>
      <c r="K3380" s="34">
        <f t="shared" si="1617"/>
        <v>89</v>
      </c>
      <c r="L3380" s="34">
        <f t="shared" si="1618"/>
        <v>60</v>
      </c>
      <c r="M3380" s="34">
        <f t="shared" si="1619"/>
        <v>60</v>
      </c>
      <c r="N3380" s="52">
        <f t="shared" si="1632"/>
        <v>60</v>
      </c>
      <c r="O3380" s="352">
        <f>+'Terminated loans'!S2570</f>
        <v>237954</v>
      </c>
      <c r="P3380" s="112">
        <f>+'Terminated loans'!T2570</f>
        <v>0.05</v>
      </c>
      <c r="Q3380" s="536">
        <f t="shared" si="1591"/>
        <v>9.1499999999999998E-2</v>
      </c>
      <c r="R3380" s="222">
        <f t="shared" si="1621"/>
        <v>4490.4855305269775</v>
      </c>
      <c r="S3380" s="36">
        <f t="shared" si="1622"/>
        <v>215565.06229396717</v>
      </c>
      <c r="T3380" s="36">
        <f t="shared" si="1623"/>
        <v>22388.937706032826</v>
      </c>
      <c r="U3380" s="36">
        <f t="shared" si="1624"/>
        <v>53864.06953765158</v>
      </c>
      <c r="V3380" s="36">
        <f t="shared" si="1625"/>
        <v>31475.131831618695</v>
      </c>
      <c r="W3380" s="37">
        <f t="shared" si="1626"/>
        <v>22388.937706032884</v>
      </c>
      <c r="X3380" s="36">
        <f t="shared" si="1627"/>
        <v>22388.937706032826</v>
      </c>
      <c r="Y3380" s="276">
        <f t="shared" si="1628"/>
        <v>22388.937706032884</v>
      </c>
      <c r="Z3380" s="36">
        <f t="shared" si="1629"/>
        <v>53864.06953765158</v>
      </c>
      <c r="AA3380" s="36">
        <f t="shared" si="1630"/>
        <v>31475.131831618695</v>
      </c>
      <c r="AB3380" s="38">
        <f t="shared" si="1616"/>
        <v>5.8207660913467407E-11</v>
      </c>
      <c r="AD3380" s="142">
        <f t="shared" si="1631"/>
        <v>60</v>
      </c>
    </row>
    <row r="3381" spans="1:30">
      <c r="A3381" s="533"/>
      <c r="C3381" s="67" t="str">
        <f>'Terminated loans'!F2571</f>
        <v>E</v>
      </c>
      <c r="D3381" s="109">
        <f>'Terminated loans'!H2571</f>
        <v>143981436</v>
      </c>
      <c r="E3381" s="109">
        <f>'Terminated loans'!I2571</f>
        <v>98</v>
      </c>
      <c r="F3381" s="109" t="str">
        <f>'Terminated loans'!J2571</f>
        <v>RAMA N</v>
      </c>
      <c r="G3381" s="547" t="str">
        <f t="shared" si="1590"/>
        <v>D2</v>
      </c>
      <c r="H3381" s="111">
        <f>'Terminated loans'!L2571</f>
        <v>41446</v>
      </c>
      <c r="I3381" s="111">
        <f>IF(B3381="VELS",'Terminated loans'!M2571,'Terminated loans'!B2571)</f>
        <v>43281</v>
      </c>
      <c r="J3381" s="34">
        <f t="shared" si="1620"/>
        <v>60</v>
      </c>
      <c r="K3381" s="34">
        <f t="shared" si="1617"/>
        <v>89</v>
      </c>
      <c r="L3381" s="34">
        <f t="shared" si="1618"/>
        <v>60</v>
      </c>
      <c r="M3381" s="34">
        <f t="shared" si="1619"/>
        <v>60</v>
      </c>
      <c r="N3381" s="52">
        <f t="shared" si="1632"/>
        <v>60</v>
      </c>
      <c r="O3381" s="352">
        <f>+'Terminated loans'!S2571</f>
        <v>132306</v>
      </c>
      <c r="P3381" s="112">
        <f>+'Terminated loans'!T2571</f>
        <v>0.05</v>
      </c>
      <c r="Q3381" s="536">
        <f t="shared" si="1591"/>
        <v>9.4E-2</v>
      </c>
      <c r="R3381" s="222">
        <f t="shared" si="1621"/>
        <v>2496.7774385045109</v>
      </c>
      <c r="S3381" s="36">
        <f t="shared" si="1622"/>
        <v>119160.71064834704</v>
      </c>
      <c r="T3381" s="36">
        <f t="shared" si="1623"/>
        <v>13145.289351652958</v>
      </c>
      <c r="U3381" s="36">
        <f t="shared" si="1624"/>
        <v>30645.935661924173</v>
      </c>
      <c r="V3381" s="36">
        <f t="shared" si="1625"/>
        <v>17500.646310270648</v>
      </c>
      <c r="W3381" s="37">
        <f t="shared" si="1626"/>
        <v>13145.289351653526</v>
      </c>
      <c r="X3381" s="36">
        <f t="shared" si="1627"/>
        <v>13145.289351652958</v>
      </c>
      <c r="Y3381" s="276">
        <f t="shared" si="1628"/>
        <v>13145.289351653526</v>
      </c>
      <c r="Z3381" s="36">
        <f t="shared" si="1629"/>
        <v>30645.935661924173</v>
      </c>
      <c r="AA3381" s="36">
        <f t="shared" si="1630"/>
        <v>17500.646310270648</v>
      </c>
      <c r="AB3381" s="38">
        <f t="shared" si="1616"/>
        <v>5.6752469390630722E-10</v>
      </c>
      <c r="AD3381" s="142">
        <f t="shared" si="1631"/>
        <v>60</v>
      </c>
    </row>
    <row r="3382" spans="1:30">
      <c r="A3382" s="533"/>
      <c r="C3382" s="67" t="str">
        <f>'Terminated loans'!F2572</f>
        <v>E</v>
      </c>
      <c r="D3382" s="109">
        <f>'Terminated loans'!H2572</f>
        <v>143981541</v>
      </c>
      <c r="E3382" s="109">
        <f>'Terminated loans'!I2572</f>
        <v>98</v>
      </c>
      <c r="F3382" s="109" t="str">
        <f>'Terminated loans'!J2572</f>
        <v>JEEBODH P</v>
      </c>
      <c r="G3382" s="547" t="str">
        <f t="shared" si="1590"/>
        <v>E2</v>
      </c>
      <c r="H3382" s="111">
        <f>'Terminated loans'!L2572</f>
        <v>41502</v>
      </c>
      <c r="I3382" s="111">
        <f>IF(B3382="VELS",'Terminated loans'!M2572,'Terminated loans'!B2572)</f>
        <v>43281</v>
      </c>
      <c r="J3382" s="34">
        <f t="shared" si="1620"/>
        <v>58</v>
      </c>
      <c r="K3382" s="34">
        <f t="shared" si="1617"/>
        <v>88</v>
      </c>
      <c r="L3382" s="34">
        <f t="shared" si="1618"/>
        <v>58</v>
      </c>
      <c r="M3382" s="34">
        <f t="shared" si="1619"/>
        <v>58</v>
      </c>
      <c r="N3382" s="52">
        <f t="shared" si="1632"/>
        <v>58</v>
      </c>
      <c r="O3382" s="352">
        <f>+'Terminated loans'!S2572</f>
        <v>198542</v>
      </c>
      <c r="P3382" s="112">
        <f>+'Terminated loans'!T2572</f>
        <v>0.05</v>
      </c>
      <c r="Q3382" s="536">
        <f t="shared" si="1591"/>
        <v>9.1499999999999998E-2</v>
      </c>
      <c r="R3382" s="222">
        <f t="shared" si="1621"/>
        <v>3860.5030507756142</v>
      </c>
      <c r="S3382" s="36">
        <f t="shared" si="1622"/>
        <v>180409.35676690086</v>
      </c>
      <c r="T3382" s="36">
        <f t="shared" si="1623"/>
        <v>18132.643233099137</v>
      </c>
      <c r="U3382" s="36">
        <f t="shared" si="1624"/>
        <v>43499.820178084832</v>
      </c>
      <c r="V3382" s="36">
        <f t="shared" si="1625"/>
        <v>25367.176944985607</v>
      </c>
      <c r="W3382" s="37">
        <f t="shared" si="1626"/>
        <v>18132.643233099225</v>
      </c>
      <c r="X3382" s="36">
        <f t="shared" si="1627"/>
        <v>18132.643233099137</v>
      </c>
      <c r="Y3382" s="276">
        <f t="shared" si="1628"/>
        <v>18132.643233099225</v>
      </c>
      <c r="Z3382" s="36">
        <f t="shared" si="1629"/>
        <v>43499.820178084832</v>
      </c>
      <c r="AA3382" s="36">
        <f t="shared" si="1630"/>
        <v>25367.176944985607</v>
      </c>
      <c r="AB3382" s="38">
        <f t="shared" si="1616"/>
        <v>8.7311491370201111E-11</v>
      </c>
      <c r="AD3382" s="142">
        <f t="shared" si="1631"/>
        <v>58</v>
      </c>
    </row>
    <row r="3383" spans="1:30">
      <c r="A3383" s="533"/>
      <c r="C3383" s="67" t="str">
        <f>'Terminated loans'!F2573</f>
        <v>E</v>
      </c>
      <c r="D3383" s="109">
        <f>'Terminated loans'!H2573</f>
        <v>143981592</v>
      </c>
      <c r="E3383" s="109">
        <f>'Terminated loans'!I2573</f>
        <v>98</v>
      </c>
      <c r="F3383" s="109" t="str">
        <f>'Terminated loans'!J2573</f>
        <v>PURUN N</v>
      </c>
      <c r="G3383" s="547" t="str">
        <f t="shared" si="1590"/>
        <v>E2</v>
      </c>
      <c r="H3383" s="111">
        <f>'Terminated loans'!L2573</f>
        <v>41452</v>
      </c>
      <c r="I3383" s="111">
        <f>IF(B3383="VELS",'Terminated loans'!M2573,'Terminated loans'!B2573)</f>
        <v>43281</v>
      </c>
      <c r="J3383" s="34">
        <f t="shared" si="1620"/>
        <v>60</v>
      </c>
      <c r="K3383" s="34">
        <f t="shared" si="1617"/>
        <v>89</v>
      </c>
      <c r="L3383" s="34">
        <f t="shared" si="1618"/>
        <v>60</v>
      </c>
      <c r="M3383" s="34">
        <f t="shared" si="1619"/>
        <v>60</v>
      </c>
      <c r="N3383" s="52">
        <f t="shared" si="1632"/>
        <v>60</v>
      </c>
      <c r="O3383" s="352">
        <f>+'Terminated loans'!S2573</f>
        <v>213696</v>
      </c>
      <c r="P3383" s="112">
        <f>+'Terminated loans'!T2573</f>
        <v>0.05</v>
      </c>
      <c r="Q3383" s="536">
        <f t="shared" si="1591"/>
        <v>9.1499999999999998E-2</v>
      </c>
      <c r="R3383" s="222">
        <f t="shared" si="1621"/>
        <v>4032.707144790561</v>
      </c>
      <c r="S3383" s="36">
        <f t="shared" si="1622"/>
        <v>193589.48179888391</v>
      </c>
      <c r="T3383" s="36">
        <f t="shared" si="1623"/>
        <v>20106.518201116094</v>
      </c>
      <c r="U3383" s="36">
        <f t="shared" si="1624"/>
        <v>48372.946888549835</v>
      </c>
      <c r="V3383" s="36">
        <f t="shared" si="1625"/>
        <v>28266.428687433625</v>
      </c>
      <c r="W3383" s="37">
        <f t="shared" si="1626"/>
        <v>20106.518201116211</v>
      </c>
      <c r="X3383" s="36">
        <f t="shared" si="1627"/>
        <v>20106.518201116094</v>
      </c>
      <c r="Y3383" s="276">
        <f t="shared" si="1628"/>
        <v>20106.518201116211</v>
      </c>
      <c r="Z3383" s="36">
        <f t="shared" si="1629"/>
        <v>48372.946888549835</v>
      </c>
      <c r="AA3383" s="36">
        <f t="shared" si="1630"/>
        <v>28266.428687433625</v>
      </c>
      <c r="AB3383" s="38">
        <f t="shared" si="1616"/>
        <v>1.1641532182693481E-10</v>
      </c>
      <c r="AD3383" s="142">
        <f t="shared" si="1631"/>
        <v>60</v>
      </c>
    </row>
    <row r="3384" spans="1:30">
      <c r="A3384" s="533"/>
      <c r="C3384" s="67" t="str">
        <f>'Terminated loans'!F2574</f>
        <v>E</v>
      </c>
      <c r="D3384" s="109">
        <f>'Terminated loans'!H2574</f>
        <v>143981827</v>
      </c>
      <c r="E3384" s="109">
        <f>'Terminated loans'!I2574</f>
        <v>98</v>
      </c>
      <c r="F3384" s="109" t="str">
        <f>'Terminated loans'!J2574</f>
        <v>NUNKOO-HEERWA P</v>
      </c>
      <c r="G3384" s="547" t="str">
        <f t="shared" si="1590"/>
        <v>E2</v>
      </c>
      <c r="H3384" s="111">
        <f>'Terminated loans'!L2574</f>
        <v>41456</v>
      </c>
      <c r="I3384" s="111">
        <f>IF(B3384="VELS",'Terminated loans'!M2574,'Terminated loans'!B2574)</f>
        <v>43281</v>
      </c>
      <c r="J3384" s="34">
        <f t="shared" si="1620"/>
        <v>60</v>
      </c>
      <c r="K3384" s="34">
        <f t="shared" si="1617"/>
        <v>89</v>
      </c>
      <c r="L3384" s="34">
        <f t="shared" si="1618"/>
        <v>60</v>
      </c>
      <c r="M3384" s="34">
        <f t="shared" si="1619"/>
        <v>60</v>
      </c>
      <c r="N3384" s="52">
        <f t="shared" si="1632"/>
        <v>60</v>
      </c>
      <c r="O3384" s="352">
        <f>+'Terminated loans'!S2574</f>
        <v>226757</v>
      </c>
      <c r="P3384" s="112">
        <f>+'Terminated loans'!T2574</f>
        <v>0.05</v>
      </c>
      <c r="Q3384" s="536">
        <f t="shared" si="1591"/>
        <v>9.1499999999999998E-2</v>
      </c>
      <c r="R3384" s="222">
        <f t="shared" si="1621"/>
        <v>4279.1843274149878</v>
      </c>
      <c r="S3384" s="36">
        <f t="shared" si="1622"/>
        <v>205421.58077020405</v>
      </c>
      <c r="T3384" s="36">
        <f t="shared" si="1623"/>
        <v>21335.419229795953</v>
      </c>
      <c r="U3384" s="36">
        <f t="shared" si="1624"/>
        <v>51329.478874695342</v>
      </c>
      <c r="V3384" s="36">
        <f t="shared" si="1625"/>
        <v>29994.059644899244</v>
      </c>
      <c r="W3384" s="37">
        <f t="shared" si="1626"/>
        <v>21335.419229796098</v>
      </c>
      <c r="X3384" s="36">
        <f t="shared" si="1627"/>
        <v>21335.419229795953</v>
      </c>
      <c r="Y3384" s="276">
        <f t="shared" si="1628"/>
        <v>21335.419229796098</v>
      </c>
      <c r="Z3384" s="36">
        <f t="shared" si="1629"/>
        <v>51329.478874695342</v>
      </c>
      <c r="AA3384" s="36">
        <f t="shared" si="1630"/>
        <v>29994.059644899244</v>
      </c>
      <c r="AB3384" s="38">
        <f t="shared" si="1616"/>
        <v>1.4551915228366852E-10</v>
      </c>
      <c r="AD3384" s="142">
        <f t="shared" si="1631"/>
        <v>60</v>
      </c>
    </row>
    <row r="3385" spans="1:30">
      <c r="A3385" s="533"/>
      <c r="C3385" s="67" t="str">
        <f>'Terminated loans'!F2575</f>
        <v>E</v>
      </c>
      <c r="D3385" s="109">
        <f>'Terminated loans'!H2575</f>
        <v>143981975</v>
      </c>
      <c r="E3385" s="109">
        <f>'Terminated loans'!I2575</f>
        <v>97</v>
      </c>
      <c r="F3385" s="109" t="str">
        <f>'Terminated loans'!J2575</f>
        <v>LI - YING J K S</v>
      </c>
      <c r="G3385" s="547" t="str">
        <f t="shared" si="1590"/>
        <v>E2</v>
      </c>
      <c r="H3385" s="111">
        <f>'Terminated loans'!L2575</f>
        <v>41500</v>
      </c>
      <c r="I3385" s="111">
        <f>IF(B3385="VELS",'Terminated loans'!M2575,'Terminated loans'!B2575)</f>
        <v>43281</v>
      </c>
      <c r="J3385" s="34">
        <f t="shared" si="1620"/>
        <v>59</v>
      </c>
      <c r="K3385" s="34">
        <f t="shared" si="1617"/>
        <v>88</v>
      </c>
      <c r="L3385" s="34">
        <f t="shared" si="1618"/>
        <v>59</v>
      </c>
      <c r="M3385" s="34">
        <f t="shared" si="1619"/>
        <v>59</v>
      </c>
      <c r="N3385" s="52">
        <f t="shared" si="1632"/>
        <v>59</v>
      </c>
      <c r="O3385" s="352">
        <f>+'Terminated loans'!S2575</f>
        <v>95000</v>
      </c>
      <c r="P3385" s="112">
        <f>+'Terminated loans'!T2575</f>
        <v>0</v>
      </c>
      <c r="Q3385" s="536">
        <f t="shared" si="1591"/>
        <v>9.1499999999999998E-2</v>
      </c>
      <c r="R3385" s="222">
        <f t="shared" si="1621"/>
        <v>1610.1694915254238</v>
      </c>
      <c r="S3385" s="36">
        <f t="shared" si="1622"/>
        <v>76275.149045489525</v>
      </c>
      <c r="T3385" s="36">
        <f t="shared" si="1623"/>
        <v>18724.850954510475</v>
      </c>
      <c r="U3385" s="36">
        <f t="shared" si="1624"/>
        <v>18724.850954510461</v>
      </c>
      <c r="V3385" s="36">
        <f t="shared" si="1625"/>
        <v>0</v>
      </c>
      <c r="W3385" s="37">
        <f t="shared" si="1626"/>
        <v>18724.850954510461</v>
      </c>
      <c r="X3385" s="36">
        <f t="shared" si="1627"/>
        <v>18724.850954510475</v>
      </c>
      <c r="Y3385" s="276">
        <f t="shared" si="1628"/>
        <v>18724.850954510461</v>
      </c>
      <c r="Z3385" s="36">
        <f t="shared" si="1629"/>
        <v>18724.850954510461</v>
      </c>
      <c r="AA3385" s="36">
        <f t="shared" si="1630"/>
        <v>0</v>
      </c>
      <c r="AB3385" s="38">
        <f t="shared" si="1616"/>
        <v>-1.4551915228366852E-11</v>
      </c>
      <c r="AD3385" s="142">
        <f t="shared" si="1631"/>
        <v>59</v>
      </c>
    </row>
    <row r="3386" spans="1:30">
      <c r="A3386" s="533"/>
      <c r="C3386" s="67" t="str">
        <f>'Terminated loans'!F2576</f>
        <v>E</v>
      </c>
      <c r="D3386" s="109">
        <f>'Terminated loans'!H2576</f>
        <v>143982807</v>
      </c>
      <c r="E3386" s="109">
        <f>'Terminated loans'!I2576</f>
        <v>98</v>
      </c>
      <c r="F3386" s="109" t="str">
        <f>'Terminated loans'!J2576</f>
        <v>VYTHELINGUM D</v>
      </c>
      <c r="G3386" s="547" t="str">
        <f t="shared" si="1590"/>
        <v>E2</v>
      </c>
      <c r="H3386" s="111">
        <f>'Terminated loans'!L2576</f>
        <v>41667</v>
      </c>
      <c r="I3386" s="111">
        <f>IF(B3386="VELS",'Terminated loans'!M2576,'Terminated loans'!B2576)</f>
        <v>43281</v>
      </c>
      <c r="J3386" s="34">
        <f t="shared" si="1620"/>
        <v>53</v>
      </c>
      <c r="K3386" s="34">
        <f t="shared" si="1617"/>
        <v>82</v>
      </c>
      <c r="L3386" s="34">
        <f t="shared" si="1618"/>
        <v>53</v>
      </c>
      <c r="M3386" s="34">
        <f t="shared" si="1619"/>
        <v>53</v>
      </c>
      <c r="N3386" s="52">
        <f t="shared" si="1632"/>
        <v>53</v>
      </c>
      <c r="O3386" s="352">
        <f>+'Terminated loans'!S2576</f>
        <v>406758</v>
      </c>
      <c r="P3386" s="112">
        <f>+'Terminated loans'!T2576</f>
        <v>0.05</v>
      </c>
      <c r="Q3386" s="536">
        <f t="shared" si="1591"/>
        <v>9.1499999999999998E-2</v>
      </c>
      <c r="R3386" s="222">
        <f t="shared" si="1621"/>
        <v>8569.169106000898</v>
      </c>
      <c r="S3386" s="36">
        <f t="shared" si="1622"/>
        <v>372452.85468429804</v>
      </c>
      <c r="T3386" s="36">
        <f t="shared" si="1623"/>
        <v>34305.145315701957</v>
      </c>
      <c r="U3386" s="36">
        <f t="shared" si="1624"/>
        <v>81713.107933749619</v>
      </c>
      <c r="V3386" s="36">
        <f t="shared" si="1625"/>
        <v>47407.962618047604</v>
      </c>
      <c r="W3386" s="37">
        <f t="shared" si="1626"/>
        <v>34305.145315702015</v>
      </c>
      <c r="X3386" s="36">
        <f t="shared" si="1627"/>
        <v>34305.145315701957</v>
      </c>
      <c r="Y3386" s="276">
        <f t="shared" si="1628"/>
        <v>34305.145315702015</v>
      </c>
      <c r="Z3386" s="36">
        <f t="shared" si="1629"/>
        <v>81713.107933749619</v>
      </c>
      <c r="AA3386" s="36">
        <f t="shared" si="1630"/>
        <v>47407.962618047604</v>
      </c>
      <c r="AB3386" s="38">
        <f t="shared" si="1616"/>
        <v>5.8207660913467407E-11</v>
      </c>
      <c r="AD3386" s="142">
        <f t="shared" si="1631"/>
        <v>53</v>
      </c>
    </row>
    <row r="3387" spans="1:30">
      <c r="A3387" s="533"/>
      <c r="C3387" s="67" t="str">
        <f>'Terminated loans'!F2577</f>
        <v>E</v>
      </c>
      <c r="D3387" s="109">
        <f>'Terminated loans'!H2577</f>
        <v>143982890</v>
      </c>
      <c r="E3387" s="109">
        <f>'Terminated loans'!I2577</f>
        <v>98</v>
      </c>
      <c r="F3387" s="109" t="str">
        <f>'Terminated loans'!J2577</f>
        <v>COOLEN K</v>
      </c>
      <c r="G3387" s="547" t="str">
        <f t="shared" si="1590"/>
        <v>E2</v>
      </c>
      <c r="H3387" s="111">
        <f>'Terminated loans'!L2577</f>
        <v>41941</v>
      </c>
      <c r="I3387" s="111">
        <f>IF(B3387="VELS",'Terminated loans'!M2577,'Terminated loans'!B2577)</f>
        <v>43281</v>
      </c>
      <c r="J3387" s="34">
        <f t="shared" si="1620"/>
        <v>44</v>
      </c>
      <c r="K3387" s="34">
        <f t="shared" si="1617"/>
        <v>73</v>
      </c>
      <c r="L3387" s="34">
        <f t="shared" si="1618"/>
        <v>44</v>
      </c>
      <c r="M3387" s="34">
        <f t="shared" si="1619"/>
        <v>44</v>
      </c>
      <c r="N3387" s="52">
        <f t="shared" si="1632"/>
        <v>44</v>
      </c>
      <c r="O3387" s="352">
        <f>+'Terminated loans'!S2577</f>
        <v>141270</v>
      </c>
      <c r="P3387" s="112">
        <f>+'Terminated loans'!T2577</f>
        <v>0.05</v>
      </c>
      <c r="Q3387" s="536">
        <f t="shared" si="1591"/>
        <v>9.1499999999999998E-2</v>
      </c>
      <c r="R3387" s="222">
        <f t="shared" si="1621"/>
        <v>3520.6477994986067</v>
      </c>
      <c r="S3387" s="36">
        <f t="shared" si="1622"/>
        <v>131180.03392735412</v>
      </c>
      <c r="T3387" s="36">
        <f t="shared" si="1623"/>
        <v>10089.966072645882</v>
      </c>
      <c r="U3387" s="36">
        <f t="shared" si="1624"/>
        <v>23728.469250584661</v>
      </c>
      <c r="V3387" s="36">
        <f t="shared" si="1625"/>
        <v>13638.503177938692</v>
      </c>
      <c r="W3387" s="37">
        <f t="shared" si="1626"/>
        <v>10089.96607264597</v>
      </c>
      <c r="X3387" s="36">
        <f t="shared" si="1627"/>
        <v>10089.966072645882</v>
      </c>
      <c r="Y3387" s="276">
        <f t="shared" si="1628"/>
        <v>10089.96607264597</v>
      </c>
      <c r="Z3387" s="36">
        <f t="shared" si="1629"/>
        <v>23728.469250584661</v>
      </c>
      <c r="AA3387" s="36">
        <f t="shared" si="1630"/>
        <v>13638.503177938692</v>
      </c>
      <c r="AB3387" s="38">
        <f t="shared" si="1616"/>
        <v>8.7311491370201111E-11</v>
      </c>
      <c r="AD3387" s="142">
        <f t="shared" si="1631"/>
        <v>44</v>
      </c>
    </row>
    <row r="3388" spans="1:30">
      <c r="A3388" s="533"/>
      <c r="C3388" s="67" t="str">
        <f>'Terminated loans'!F2578</f>
        <v>E</v>
      </c>
      <c r="D3388" s="109">
        <f>'Terminated loans'!H2578</f>
        <v>143982920</v>
      </c>
      <c r="E3388" s="109">
        <f>'Terminated loans'!I2578</f>
        <v>99</v>
      </c>
      <c r="F3388" s="109" t="str">
        <f>'Terminated loans'!J2578</f>
        <v>SUNEECHUR K(SL 2536)</v>
      </c>
      <c r="G3388" s="547" t="str">
        <f t="shared" si="1590"/>
        <v>C1</v>
      </c>
      <c r="H3388" s="111">
        <f>'Terminated loans'!L2578</f>
        <v>40766</v>
      </c>
      <c r="I3388" s="111">
        <f>IF(B3388="VELS",'Terminated loans'!M2578,'Terminated loans'!B2578)</f>
        <v>43281</v>
      </c>
      <c r="J3388" s="34">
        <f t="shared" si="1620"/>
        <v>83</v>
      </c>
      <c r="K3388" s="34">
        <f t="shared" si="1617"/>
        <v>112</v>
      </c>
      <c r="L3388" s="34">
        <f t="shared" si="1618"/>
        <v>83</v>
      </c>
      <c r="M3388" s="34">
        <f t="shared" si="1619"/>
        <v>83</v>
      </c>
      <c r="N3388" s="52">
        <f t="shared" si="1632"/>
        <v>83</v>
      </c>
      <c r="O3388" s="352">
        <f>+'Terminated loans'!S2578</f>
        <v>1891627</v>
      </c>
      <c r="P3388" s="112">
        <f>+'Terminated loans'!T2578</f>
        <v>0.03</v>
      </c>
      <c r="Q3388" s="536">
        <f t="shared" si="1591"/>
        <v>8.1500000000000003E-2</v>
      </c>
      <c r="R3388" s="222">
        <f t="shared" si="1621"/>
        <v>25265.310010316698</v>
      </c>
      <c r="S3388" s="36">
        <f t="shared" si="1622"/>
        <v>1598948.9985153787</v>
      </c>
      <c r="T3388" s="36">
        <f t="shared" si="1623"/>
        <v>292678.00148462132</v>
      </c>
      <c r="U3388" s="36">
        <f t="shared" si="1624"/>
        <v>498071.73234093352</v>
      </c>
      <c r="V3388" s="36">
        <f t="shared" si="1625"/>
        <v>205393.7308562859</v>
      </c>
      <c r="W3388" s="37">
        <f t="shared" si="1626"/>
        <v>292678.00148464763</v>
      </c>
      <c r="X3388" s="36">
        <f t="shared" si="1627"/>
        <v>292678.00148462132</v>
      </c>
      <c r="Y3388" s="276">
        <f t="shared" si="1628"/>
        <v>292678.00148464763</v>
      </c>
      <c r="Z3388" s="36">
        <f t="shared" si="1629"/>
        <v>498071.73234093352</v>
      </c>
      <c r="AA3388" s="36">
        <f t="shared" si="1630"/>
        <v>205393.7308562859</v>
      </c>
      <c r="AB3388" s="38">
        <f t="shared" si="1616"/>
        <v>2.6309862732887268E-8</v>
      </c>
      <c r="AD3388" s="142">
        <f t="shared" si="1631"/>
        <v>83</v>
      </c>
    </row>
    <row r="3389" spans="1:30">
      <c r="A3389" s="533"/>
      <c r="C3389" s="67" t="str">
        <f>'Terminated loans'!F2579</f>
        <v>E</v>
      </c>
      <c r="D3389" s="109">
        <f>'Terminated loans'!H2579</f>
        <v>143983137</v>
      </c>
      <c r="E3389" s="109">
        <f>'Terminated loans'!I2579</f>
        <v>98</v>
      </c>
      <c r="F3389" s="109" t="str">
        <f>'Terminated loans'!J2579</f>
        <v>JEETUN R</v>
      </c>
      <c r="G3389" s="547" t="str">
        <f t="shared" ref="G3389:G3452" si="1633">IF(H3389&lt;$P$5,"A",IF(H3389&lt;$P$6,"B",IF(H3389&lt;$P$7,"C",IF(H3389&lt;$P$8,"D",IF(H3389&lt;$P$9,"E",IF(H3389&lt;$P$10,"F",IF(H3389&lt;$P$11,"G",IF(H3389&lt;$P$12,"I",IF(H3389&lt;$P$13,"J",IF(H3389&lt;$P$14,"K","L"))))))))))&amp;IF(OR(P3389=0,P3389&gt;=5%),2,1)</f>
        <v>E2</v>
      </c>
      <c r="H3389" s="111">
        <f>'Terminated loans'!L2579</f>
        <v>41933</v>
      </c>
      <c r="I3389" s="111">
        <f>IF(B3389="VELS",'Terminated loans'!M2579,'Terminated loans'!B2579)</f>
        <v>43281</v>
      </c>
      <c r="J3389" s="34">
        <f t="shared" si="1620"/>
        <v>44</v>
      </c>
      <c r="K3389" s="34">
        <f t="shared" si="1617"/>
        <v>73</v>
      </c>
      <c r="L3389" s="34">
        <f t="shared" si="1618"/>
        <v>44</v>
      </c>
      <c r="M3389" s="34">
        <f t="shared" si="1619"/>
        <v>44</v>
      </c>
      <c r="N3389" s="52">
        <f t="shared" si="1632"/>
        <v>44</v>
      </c>
      <c r="O3389" s="352">
        <f>+'Terminated loans'!S2579</f>
        <v>144599</v>
      </c>
      <c r="P3389" s="112">
        <f>+'Terminated loans'!T2579</f>
        <v>0.05</v>
      </c>
      <c r="Q3389" s="536">
        <f t="shared" ref="Q3389:Q3452" si="1634">VLOOKUP(G3389,$O$3:$Q$28,3,FALSE)</f>
        <v>9.1499999999999998E-2</v>
      </c>
      <c r="R3389" s="222">
        <f t="shared" si="1621"/>
        <v>3603.6111783089054</v>
      </c>
      <c r="S3389" s="36">
        <f t="shared" si="1622"/>
        <v>134271.26584456343</v>
      </c>
      <c r="T3389" s="36">
        <f t="shared" si="1623"/>
        <v>10327.73415543657</v>
      </c>
      <c r="U3389" s="36">
        <f t="shared" si="1624"/>
        <v>24287.62600102846</v>
      </c>
      <c r="V3389" s="36">
        <f t="shared" si="1625"/>
        <v>13959.891845591861</v>
      </c>
      <c r="W3389" s="37">
        <f t="shared" si="1626"/>
        <v>10327.734155436599</v>
      </c>
      <c r="X3389" s="36">
        <f t="shared" si="1627"/>
        <v>10327.73415543657</v>
      </c>
      <c r="Y3389" s="276">
        <f t="shared" si="1628"/>
        <v>10327.734155436599</v>
      </c>
      <c r="Z3389" s="36">
        <f t="shared" si="1629"/>
        <v>24287.62600102846</v>
      </c>
      <c r="AA3389" s="36">
        <f t="shared" si="1630"/>
        <v>13959.891845591861</v>
      </c>
      <c r="AB3389" s="38">
        <f t="shared" si="1616"/>
        <v>2.9103830456733704E-11</v>
      </c>
      <c r="AD3389" s="142">
        <f t="shared" si="1631"/>
        <v>44</v>
      </c>
    </row>
    <row r="3390" spans="1:30">
      <c r="A3390" s="533"/>
      <c r="C3390" s="67" t="str">
        <f>'Terminated loans'!F2580</f>
        <v>E</v>
      </c>
      <c r="D3390" s="109">
        <f>'Terminated loans'!H2580</f>
        <v>143983862</v>
      </c>
      <c r="E3390" s="109">
        <f>'Terminated loans'!I2580</f>
        <v>98</v>
      </c>
      <c r="F3390" s="109" t="str">
        <f>'Terminated loans'!J2580</f>
        <v>JEEBODH P</v>
      </c>
      <c r="G3390" s="547" t="str">
        <f t="shared" si="1633"/>
        <v>E2</v>
      </c>
      <c r="H3390" s="111">
        <f>'Terminated loans'!L2580</f>
        <v>41837</v>
      </c>
      <c r="I3390" s="111">
        <f>IF(B3390="VELS",'Terminated loans'!M2580,'Terminated loans'!B2580)</f>
        <v>43281</v>
      </c>
      <c r="J3390" s="34">
        <f t="shared" si="1620"/>
        <v>47</v>
      </c>
      <c r="K3390" s="34">
        <f t="shared" si="1617"/>
        <v>77</v>
      </c>
      <c r="L3390" s="34">
        <f t="shared" si="1618"/>
        <v>47</v>
      </c>
      <c r="M3390" s="34">
        <f t="shared" si="1619"/>
        <v>47</v>
      </c>
      <c r="N3390" s="52">
        <f t="shared" si="1632"/>
        <v>47</v>
      </c>
      <c r="O3390" s="352">
        <f>+'Terminated loans'!S2580</f>
        <v>81261</v>
      </c>
      <c r="P3390" s="112">
        <f>+'Terminated loans'!T2580</f>
        <v>0.05</v>
      </c>
      <c r="Q3390" s="536">
        <f t="shared" si="1634"/>
        <v>9.1499999999999998E-2</v>
      </c>
      <c r="R3390" s="222">
        <f t="shared" si="1621"/>
        <v>1907.3612688293358</v>
      </c>
      <c r="S3390" s="36">
        <f t="shared" si="1622"/>
        <v>75103.361670217389</v>
      </c>
      <c r="T3390" s="36">
        <f t="shared" si="1623"/>
        <v>6157.6383297826105</v>
      </c>
      <c r="U3390" s="36">
        <f t="shared" si="1624"/>
        <v>14542.61796476139</v>
      </c>
      <c r="V3390" s="36">
        <f t="shared" si="1625"/>
        <v>8384.9796349787794</v>
      </c>
      <c r="W3390" s="37">
        <f t="shared" si="1626"/>
        <v>6157.6383297826105</v>
      </c>
      <c r="X3390" s="36">
        <f t="shared" si="1627"/>
        <v>6157.6383297826105</v>
      </c>
      <c r="Y3390" s="276">
        <f t="shared" si="1628"/>
        <v>6157.6383297826105</v>
      </c>
      <c r="Z3390" s="36">
        <f t="shared" si="1629"/>
        <v>14542.61796476139</v>
      </c>
      <c r="AA3390" s="36">
        <f t="shared" si="1630"/>
        <v>8384.9796349787794</v>
      </c>
      <c r="AB3390" s="38">
        <f t="shared" si="1616"/>
        <v>0</v>
      </c>
      <c r="AD3390" s="142">
        <f t="shared" si="1631"/>
        <v>47</v>
      </c>
    </row>
    <row r="3391" spans="1:30">
      <c r="A3391" s="533"/>
      <c r="C3391" s="67" t="str">
        <f>'Terminated loans'!F2581</f>
        <v>E</v>
      </c>
      <c r="D3391" s="109">
        <f>'Terminated loans'!H2581</f>
        <v>143985148</v>
      </c>
      <c r="E3391" s="109">
        <f>'Terminated loans'!I2581</f>
        <v>98</v>
      </c>
      <c r="F3391" s="109" t="str">
        <f>'Terminated loans'!J2581</f>
        <v>GAJANAH P</v>
      </c>
      <c r="G3391" s="547" t="str">
        <f t="shared" si="1633"/>
        <v>E2</v>
      </c>
      <c r="H3391" s="111">
        <f>'Terminated loans'!L2581</f>
        <v>42004</v>
      </c>
      <c r="I3391" s="111">
        <f>IF(B3391="VELS",'Terminated loans'!M2581,'Terminated loans'!B2581)</f>
        <v>43281</v>
      </c>
      <c r="J3391" s="34">
        <f t="shared" si="1620"/>
        <v>42</v>
      </c>
      <c r="K3391" s="34">
        <f t="shared" si="1617"/>
        <v>71</v>
      </c>
      <c r="L3391" s="34">
        <f t="shared" si="1618"/>
        <v>42</v>
      </c>
      <c r="M3391" s="34">
        <f t="shared" si="1619"/>
        <v>42</v>
      </c>
      <c r="N3391" s="52">
        <f t="shared" si="1632"/>
        <v>42</v>
      </c>
      <c r="O3391" s="352">
        <f>+'Terminated loans'!S2581</f>
        <v>81352</v>
      </c>
      <c r="P3391" s="112">
        <f>+'Terminated loans'!T2581</f>
        <v>0.05</v>
      </c>
      <c r="Q3391" s="536">
        <f t="shared" si="1634"/>
        <v>9.1499999999999998E-2</v>
      </c>
      <c r="R3391" s="222">
        <f t="shared" si="1621"/>
        <v>2115.3987235935101</v>
      </c>
      <c r="S3391" s="36">
        <f t="shared" si="1622"/>
        <v>75779.838151165866</v>
      </c>
      <c r="T3391" s="36">
        <f t="shared" si="1623"/>
        <v>5572.1618488341337</v>
      </c>
      <c r="U3391" s="36">
        <f t="shared" si="1624"/>
        <v>13066.9082397616</v>
      </c>
      <c r="V3391" s="36">
        <f t="shared" si="1625"/>
        <v>7494.7463909274229</v>
      </c>
      <c r="W3391" s="37">
        <f t="shared" si="1626"/>
        <v>5572.1618488341774</v>
      </c>
      <c r="X3391" s="36">
        <f t="shared" si="1627"/>
        <v>5572.1618488341337</v>
      </c>
      <c r="Y3391" s="276">
        <f t="shared" si="1628"/>
        <v>5572.1618488341774</v>
      </c>
      <c r="Z3391" s="36">
        <f t="shared" si="1629"/>
        <v>13066.9082397616</v>
      </c>
      <c r="AA3391" s="36">
        <f t="shared" si="1630"/>
        <v>7494.7463909274229</v>
      </c>
      <c r="AB3391" s="38">
        <f t="shared" si="1616"/>
        <v>4.3655745685100555E-11</v>
      </c>
      <c r="AD3391" s="142">
        <f t="shared" si="1631"/>
        <v>42</v>
      </c>
    </row>
    <row r="3392" spans="1:30">
      <c r="A3392" s="533"/>
      <c r="C3392" s="67" t="str">
        <f>'Terminated loans'!F2582</f>
        <v>E</v>
      </c>
      <c r="D3392" s="109">
        <f>'Terminated loans'!H2582</f>
        <v>143995348</v>
      </c>
      <c r="E3392" s="109">
        <f>'Terminated loans'!I2582</f>
        <v>98</v>
      </c>
      <c r="F3392" s="109" t="str">
        <f>'Terminated loans'!J2582</f>
        <v>LOCHUN T A</v>
      </c>
      <c r="G3392" s="547" t="str">
        <f t="shared" si="1633"/>
        <v>C2</v>
      </c>
      <c r="H3392" s="111">
        <f>'Terminated loans'!L2582</f>
        <v>40730</v>
      </c>
      <c r="I3392" s="111">
        <f>IF(B3392="VELS",'Terminated loans'!M2582,'Terminated loans'!B2582)</f>
        <v>43281</v>
      </c>
      <c r="J3392" s="34">
        <f t="shared" si="1620"/>
        <v>84</v>
      </c>
      <c r="K3392" s="34">
        <f t="shared" si="1617"/>
        <v>113</v>
      </c>
      <c r="L3392" s="34">
        <f t="shared" si="1618"/>
        <v>60</v>
      </c>
      <c r="M3392" s="34">
        <f t="shared" si="1619"/>
        <v>60</v>
      </c>
      <c r="N3392" s="52">
        <f t="shared" si="1632"/>
        <v>60</v>
      </c>
      <c r="O3392" s="352">
        <f>+'Terminated loans'!S2582</f>
        <v>580567</v>
      </c>
      <c r="P3392" s="112">
        <f>+'Terminated loans'!T2582</f>
        <v>0.05</v>
      </c>
      <c r="Q3392" s="536">
        <f t="shared" si="1634"/>
        <v>9.9000000000000005E-2</v>
      </c>
      <c r="R3392" s="222">
        <f t="shared" si="1621"/>
        <v>10956.015503002498</v>
      </c>
      <c r="S3392" s="36">
        <f t="shared" si="1622"/>
        <v>516845.01280087576</v>
      </c>
      <c r="T3392" s="36">
        <f t="shared" si="1623"/>
        <v>63721.98719912424</v>
      </c>
      <c r="U3392" s="36">
        <f t="shared" si="1624"/>
        <v>140515.91737928166</v>
      </c>
      <c r="V3392" s="36">
        <f t="shared" si="1625"/>
        <v>76793.930180149735</v>
      </c>
      <c r="W3392" s="37">
        <f t="shared" si="1626"/>
        <v>63721.987199131923</v>
      </c>
      <c r="X3392" s="36">
        <f t="shared" si="1627"/>
        <v>63721.98719912424</v>
      </c>
      <c r="Y3392" s="276">
        <f t="shared" si="1628"/>
        <v>63721.987199131923</v>
      </c>
      <c r="Z3392" s="36">
        <f t="shared" si="1629"/>
        <v>140515.91737928166</v>
      </c>
      <c r="AA3392" s="36">
        <f t="shared" si="1630"/>
        <v>76793.930180149735</v>
      </c>
      <c r="AB3392" s="38">
        <f t="shared" si="1616"/>
        <v>7.6834112405776978E-9</v>
      </c>
      <c r="AD3392" s="142">
        <f t="shared" si="1631"/>
        <v>60</v>
      </c>
    </row>
    <row r="3393" spans="1:30">
      <c r="A3393" s="533"/>
      <c r="C3393" s="67" t="str">
        <f>'Terminated loans'!F2583</f>
        <v>E</v>
      </c>
      <c r="D3393" s="109">
        <f>'Terminated loans'!H2583</f>
        <v>143995712</v>
      </c>
      <c r="E3393" s="109">
        <f>'Terminated loans'!I2583</f>
        <v>99</v>
      </c>
      <c r="F3393" s="109" t="str">
        <f>'Terminated loans'!J2583</f>
        <v>SAM S</v>
      </c>
      <c r="G3393" s="547" t="str">
        <f t="shared" si="1633"/>
        <v>C1</v>
      </c>
      <c r="H3393" s="111">
        <f>'Terminated loans'!L2583</f>
        <v>40728</v>
      </c>
      <c r="I3393" s="111">
        <f>IF(B3393="VELS",'Terminated loans'!M2583,'Terminated loans'!B2583)</f>
        <v>43281</v>
      </c>
      <c r="J3393" s="34">
        <f t="shared" si="1620"/>
        <v>84</v>
      </c>
      <c r="K3393" s="34">
        <f t="shared" si="1617"/>
        <v>113</v>
      </c>
      <c r="L3393" s="34">
        <f t="shared" si="1618"/>
        <v>84</v>
      </c>
      <c r="M3393" s="34">
        <f t="shared" si="1619"/>
        <v>84</v>
      </c>
      <c r="N3393" s="52">
        <f t="shared" si="1632"/>
        <v>84</v>
      </c>
      <c r="O3393" s="352">
        <f>+'Terminated loans'!S2583</f>
        <v>4350083</v>
      </c>
      <c r="P3393" s="112">
        <f>+'Terminated loans'!T2583</f>
        <v>0.03</v>
      </c>
      <c r="Q3393" s="536">
        <f t="shared" si="1634"/>
        <v>8.1500000000000003E-2</v>
      </c>
      <c r="R3393" s="222">
        <f t="shared" si="1621"/>
        <v>57478.95198866415</v>
      </c>
      <c r="S3393" s="36">
        <f t="shared" si="1622"/>
        <v>3670184.7764982162</v>
      </c>
      <c r="T3393" s="36">
        <f t="shared" si="1623"/>
        <v>679898.2235017838</v>
      </c>
      <c r="U3393" s="36">
        <f t="shared" si="1624"/>
        <v>1158047.1905496344</v>
      </c>
      <c r="V3393" s="36">
        <f t="shared" si="1625"/>
        <v>478148.9670477882</v>
      </c>
      <c r="W3393" s="37">
        <f t="shared" si="1626"/>
        <v>679898.22350184619</v>
      </c>
      <c r="X3393" s="36">
        <f t="shared" si="1627"/>
        <v>679898.2235017838</v>
      </c>
      <c r="Y3393" s="276">
        <f t="shared" si="1628"/>
        <v>679898.22350184619</v>
      </c>
      <c r="Z3393" s="36">
        <f t="shared" si="1629"/>
        <v>1158047.1905496344</v>
      </c>
      <c r="AA3393" s="36">
        <f t="shared" si="1630"/>
        <v>478148.9670477882</v>
      </c>
      <c r="AB3393" s="38">
        <f t="shared" si="1616"/>
        <v>6.2398612499237061E-8</v>
      </c>
      <c r="AD3393" s="142">
        <f t="shared" si="1631"/>
        <v>84</v>
      </c>
    </row>
    <row r="3394" spans="1:30">
      <c r="A3394" s="533"/>
      <c r="C3394" s="67" t="str">
        <f>'Terminated loans'!F2584</f>
        <v>E</v>
      </c>
      <c r="D3394" s="109">
        <f>'Terminated loans'!H2584</f>
        <v>143988775</v>
      </c>
      <c r="E3394" s="109">
        <f>'Terminated loans'!I2584</f>
        <v>98</v>
      </c>
      <c r="F3394" s="109" t="str">
        <f>'Terminated loans'!J2584</f>
        <v>BEEBEEJAUN M A</v>
      </c>
      <c r="G3394" s="547" t="str">
        <f t="shared" si="1633"/>
        <v>I2</v>
      </c>
      <c r="H3394" s="111">
        <f>'Terminated loans'!L2584</f>
        <v>43068</v>
      </c>
      <c r="I3394" s="111">
        <f>IF(B3394="VELS",'Terminated loans'!M2584,'Terminated loans'!B2584)</f>
        <v>43281</v>
      </c>
      <c r="J3394" s="34">
        <f t="shared" si="1620"/>
        <v>7</v>
      </c>
      <c r="K3394" s="34">
        <f t="shared" si="1617"/>
        <v>36</v>
      </c>
      <c r="L3394" s="34">
        <f t="shared" si="1618"/>
        <v>7</v>
      </c>
      <c r="M3394" s="34">
        <f t="shared" si="1619"/>
        <v>7</v>
      </c>
      <c r="N3394" s="52">
        <f t="shared" si="1632"/>
        <v>7</v>
      </c>
      <c r="O3394" s="352">
        <f>+'Terminated loans'!S2584</f>
        <v>661991</v>
      </c>
      <c r="P3394" s="112">
        <f>+'Terminated loans'!T2584</f>
        <v>0.05</v>
      </c>
      <c r="Q3394" s="536">
        <f t="shared" si="1634"/>
        <v>0.08</v>
      </c>
      <c r="R3394" s="222">
        <f t="shared" si="1621"/>
        <v>96152.86553723675</v>
      </c>
      <c r="S3394" s="36">
        <f t="shared" si="1622"/>
        <v>655474.59830613947</v>
      </c>
      <c r="T3394" s="36">
        <f t="shared" si="1623"/>
        <v>6516.4016938605346</v>
      </c>
      <c r="U3394" s="36">
        <f t="shared" si="1624"/>
        <v>17595.46045451262</v>
      </c>
      <c r="V3394" s="36">
        <f t="shared" si="1625"/>
        <v>11079.058760657208</v>
      </c>
      <c r="W3394" s="37">
        <f t="shared" si="1626"/>
        <v>6516.4016938554123</v>
      </c>
      <c r="X3394" s="36">
        <f t="shared" si="1627"/>
        <v>6516.4016938605346</v>
      </c>
      <c r="Y3394" s="276">
        <f t="shared" si="1628"/>
        <v>6516.4016938554123</v>
      </c>
      <c r="Z3394" s="36">
        <f t="shared" si="1629"/>
        <v>17595.46045451262</v>
      </c>
      <c r="AA3394" s="36">
        <f t="shared" si="1630"/>
        <v>11079.058760657208</v>
      </c>
      <c r="AB3394" s="38">
        <f t="shared" si="1616"/>
        <v>-5.1222741603851318E-9</v>
      </c>
      <c r="AD3394" s="142">
        <f t="shared" si="1631"/>
        <v>7</v>
      </c>
    </row>
    <row r="3395" spans="1:30">
      <c r="A3395" s="533"/>
      <c r="C3395" s="67" t="str">
        <f>'Terminated loans'!F2585</f>
        <v>E</v>
      </c>
      <c r="D3395" s="109">
        <f>'Terminated loans'!H2585</f>
        <v>143287696</v>
      </c>
      <c r="E3395" s="109">
        <f>'Terminated loans'!I2585</f>
        <v>99</v>
      </c>
      <c r="F3395" s="109" t="str">
        <f>'Terminated loans'!J2585</f>
        <v>MOOLOO K R (SL1833)</v>
      </c>
      <c r="G3395" s="547" t="str">
        <f t="shared" si="1633"/>
        <v>A1</v>
      </c>
      <c r="H3395" s="111">
        <f>'Terminated loans'!L2585</f>
        <v>40191</v>
      </c>
      <c r="I3395" s="111">
        <f>IF(B3395="VELS",'Terminated loans'!M2585,'Terminated loans'!B2585)</f>
        <v>43312</v>
      </c>
      <c r="J3395" s="34">
        <f t="shared" ref="J3395:J3409" si="1635">ROUND((I3395-H3395)/365*12,0)</f>
        <v>103</v>
      </c>
      <c r="K3395" s="34">
        <f t="shared" si="1617"/>
        <v>131</v>
      </c>
      <c r="L3395" s="34">
        <f t="shared" si="1618"/>
        <v>103</v>
      </c>
      <c r="M3395" s="34">
        <f t="shared" si="1619"/>
        <v>103</v>
      </c>
      <c r="N3395" s="52">
        <f t="shared" si="1632"/>
        <v>103</v>
      </c>
      <c r="O3395" s="352">
        <f>+'Terminated loans'!S2585</f>
        <v>2085521</v>
      </c>
      <c r="P3395" s="112">
        <f>+'Terminated loans'!T2585</f>
        <v>0.03</v>
      </c>
      <c r="Q3395" s="536">
        <f t="shared" si="1634"/>
        <v>8.6499999999999994E-2</v>
      </c>
      <c r="R3395" s="222">
        <f t="shared" ref="R3395:R3409" si="1636">PMT(P3395/12,L3395,-O3395,0,0)</f>
        <v>22991.594050018979</v>
      </c>
      <c r="S3395" s="36">
        <f t="shared" ref="S3395:S3409" si="1637">(-PV(Q3395/12,L3395,R3395,0,0))</f>
        <v>1667478.0434985501</v>
      </c>
      <c r="T3395" s="36">
        <f t="shared" ref="T3395:T3409" si="1638">O3395-S3395</f>
        <v>418042.95650144992</v>
      </c>
      <c r="U3395" s="36">
        <f t="shared" ref="U3395:U3409" si="1639">-IF(OR(Q3395="",Q3395=0),0,(CUMIPMT(Q3395/12,L3395,S3395,1,M3395,0)))</f>
        <v>700656.14365338767</v>
      </c>
      <c r="V3395" s="36">
        <f t="shared" ref="V3395:V3409" si="1640">-IF(OR(P3395="",P3395=0),0,(CUMIPMT(P3395/12,L3395,O3395,1,M3395,0)))</f>
        <v>282613.18715195497</v>
      </c>
      <c r="W3395" s="37">
        <f t="shared" ref="W3395:W3409" si="1641">IF(ISERROR(U3395-V3395),0,U3395-V3395)</f>
        <v>418042.95650143269</v>
      </c>
      <c r="X3395" s="36">
        <f t="shared" ref="X3395:X3409" si="1642">IF(C3395="O",T3395/AD3395*N3395,T3395)</f>
        <v>418042.95650144992</v>
      </c>
      <c r="Y3395" s="276">
        <f t="shared" ref="Y3395:Y3409" si="1643">W3395</f>
        <v>418042.95650143269</v>
      </c>
      <c r="Z3395" s="36">
        <f t="shared" ref="Z3395:Z3403" si="1644">-IF(OR(Q3395="",Q3395=0),0,(CUMIPMT(Q3395/12,L3395,S3395,1,L3395,0)))</f>
        <v>700656.14365338767</v>
      </c>
      <c r="AA3395" s="36">
        <f t="shared" ref="AA3395:AA3403" si="1645">-IF(OR(P3395="",P3395=0),0,(CUMIPMT(P3395/12,L3395,O3395,1,L3395,0)))</f>
        <v>282613.18715195497</v>
      </c>
      <c r="AB3395" s="38">
        <f t="shared" si="1616"/>
        <v>-1.7229467630386353E-8</v>
      </c>
      <c r="AD3395" s="142">
        <f t="shared" ref="AD3395:AD3426" si="1646">IF(L3395&gt;$J$2,$J$2,L3395)</f>
        <v>103</v>
      </c>
    </row>
    <row r="3396" spans="1:30">
      <c r="A3396" s="533"/>
      <c r="C3396" s="67" t="str">
        <f>'Terminated loans'!F2586</f>
        <v>E</v>
      </c>
      <c r="D3396" s="109">
        <f>'Terminated loans'!H2586</f>
        <v>143612619</v>
      </c>
      <c r="E3396" s="109">
        <f>'Terminated loans'!I2586</f>
        <v>99</v>
      </c>
      <c r="F3396" s="109" t="str">
        <f>'Terminated loans'!J2586</f>
        <v>TSANG MANG KIN I K(SL2636</v>
      </c>
      <c r="G3396" s="547" t="str">
        <f t="shared" si="1633"/>
        <v>C1</v>
      </c>
      <c r="H3396" s="111">
        <f>'Terminated loans'!L2586</f>
        <v>40879</v>
      </c>
      <c r="I3396" s="111">
        <f>IF(B3396="VELS",'Terminated loans'!M2586,'Terminated loans'!B2586)</f>
        <v>43312</v>
      </c>
      <c r="J3396" s="34">
        <f t="shared" si="1635"/>
        <v>80</v>
      </c>
      <c r="K3396" s="34">
        <f t="shared" si="1617"/>
        <v>108</v>
      </c>
      <c r="L3396" s="34">
        <f t="shared" si="1618"/>
        <v>80</v>
      </c>
      <c r="M3396" s="34">
        <f t="shared" si="1619"/>
        <v>80</v>
      </c>
      <c r="N3396" s="52">
        <f t="shared" si="1632"/>
        <v>80</v>
      </c>
      <c r="O3396" s="352">
        <f>+'Terminated loans'!S2586</f>
        <v>220006</v>
      </c>
      <c r="P3396" s="112">
        <f>+'Terminated loans'!T2586</f>
        <v>0.03</v>
      </c>
      <c r="Q3396" s="536">
        <f t="shared" si="1634"/>
        <v>8.1500000000000003E-2</v>
      </c>
      <c r="R3396" s="222">
        <f t="shared" si="1636"/>
        <v>3037.6680576408194</v>
      </c>
      <c r="S3396" s="36">
        <f t="shared" si="1637"/>
        <v>187011.46839476432</v>
      </c>
      <c r="T3396" s="36">
        <f t="shared" si="1638"/>
        <v>32994.531605235679</v>
      </c>
      <c r="U3396" s="36">
        <f t="shared" si="1639"/>
        <v>56001.97621650435</v>
      </c>
      <c r="V3396" s="36">
        <f t="shared" si="1640"/>
        <v>23007.444611265586</v>
      </c>
      <c r="W3396" s="37">
        <f t="shared" si="1641"/>
        <v>32994.531605238764</v>
      </c>
      <c r="X3396" s="36">
        <f t="shared" si="1642"/>
        <v>32994.531605235679</v>
      </c>
      <c r="Y3396" s="276">
        <f t="shared" si="1643"/>
        <v>32994.531605238764</v>
      </c>
      <c r="Z3396" s="36">
        <f t="shared" si="1644"/>
        <v>56001.97621650435</v>
      </c>
      <c r="AA3396" s="36">
        <f t="shared" si="1645"/>
        <v>23007.444611265586</v>
      </c>
      <c r="AB3396" s="38">
        <f t="shared" si="1616"/>
        <v>3.0850060284137726E-9</v>
      </c>
      <c r="AD3396" s="142">
        <f t="shared" si="1646"/>
        <v>80</v>
      </c>
    </row>
    <row r="3397" spans="1:30">
      <c r="A3397" s="533"/>
      <c r="C3397" s="67" t="str">
        <f>'Terminated loans'!F2587</f>
        <v>E</v>
      </c>
      <c r="D3397" s="109">
        <f>'Terminated loans'!H2587</f>
        <v>143654346</v>
      </c>
      <c r="E3397" s="109">
        <f>'Terminated loans'!I2587</f>
        <v>99</v>
      </c>
      <c r="F3397" s="109" t="str">
        <f>'Terminated loans'!J2587</f>
        <v>AUNUND J (SL 2816)</v>
      </c>
      <c r="G3397" s="547" t="str">
        <f t="shared" si="1633"/>
        <v>D1</v>
      </c>
      <c r="H3397" s="111">
        <f>'Terminated loans'!L2587</f>
        <v>41415</v>
      </c>
      <c r="I3397" s="111">
        <f>IF(B3397="VELS",'Terminated loans'!M2587,'Terminated loans'!B2587)</f>
        <v>43312</v>
      </c>
      <c r="J3397" s="34">
        <f t="shared" si="1635"/>
        <v>62</v>
      </c>
      <c r="K3397" s="34">
        <f t="shared" si="1617"/>
        <v>90</v>
      </c>
      <c r="L3397" s="34">
        <f t="shared" si="1618"/>
        <v>62</v>
      </c>
      <c r="M3397" s="34">
        <f t="shared" si="1619"/>
        <v>62</v>
      </c>
      <c r="N3397" s="52">
        <f t="shared" si="1632"/>
        <v>62</v>
      </c>
      <c r="O3397" s="352">
        <f>+'Terminated loans'!S2587</f>
        <v>1903589</v>
      </c>
      <c r="P3397" s="112">
        <f>+'Terminated loans'!T2587</f>
        <v>0.03</v>
      </c>
      <c r="Q3397" s="536">
        <f t="shared" si="1634"/>
        <v>7.6499999999999999E-2</v>
      </c>
      <c r="R3397" s="222">
        <f t="shared" si="1636"/>
        <v>33182.266320450588</v>
      </c>
      <c r="S3397" s="36">
        <f t="shared" si="1637"/>
        <v>1694991.2244502974</v>
      </c>
      <c r="T3397" s="36">
        <f t="shared" si="1638"/>
        <v>208597.77554970258</v>
      </c>
      <c r="U3397" s="36">
        <f t="shared" si="1639"/>
        <v>362309.28741764626</v>
      </c>
      <c r="V3397" s="36">
        <f t="shared" si="1640"/>
        <v>153711.51186793647</v>
      </c>
      <c r="W3397" s="37">
        <f t="shared" si="1641"/>
        <v>208597.7755497098</v>
      </c>
      <c r="X3397" s="36">
        <f t="shared" si="1642"/>
        <v>208597.77554970258</v>
      </c>
      <c r="Y3397" s="276">
        <f t="shared" si="1643"/>
        <v>208597.7755497098</v>
      </c>
      <c r="Z3397" s="36">
        <f t="shared" si="1644"/>
        <v>362309.28741764626</v>
      </c>
      <c r="AA3397" s="36">
        <f t="shared" si="1645"/>
        <v>153711.51186793647</v>
      </c>
      <c r="AB3397" s="38">
        <f t="shared" si="1616"/>
        <v>7.2177499532699585E-9</v>
      </c>
      <c r="AD3397" s="142">
        <f t="shared" si="1646"/>
        <v>62</v>
      </c>
    </row>
    <row r="3398" spans="1:30">
      <c r="A3398" s="533"/>
      <c r="C3398" s="67" t="str">
        <f>'Terminated loans'!F2588</f>
        <v>E</v>
      </c>
      <c r="D3398" s="109">
        <f>'Terminated loans'!H2588</f>
        <v>143970140</v>
      </c>
      <c r="E3398" s="109">
        <f>'Terminated loans'!I2588</f>
        <v>98</v>
      </c>
      <c r="F3398" s="109" t="str">
        <f>'Terminated loans'!J2588</f>
        <v>TSANG MANG KIN I K</v>
      </c>
      <c r="G3398" s="547" t="str">
        <f t="shared" si="1633"/>
        <v>E2</v>
      </c>
      <c r="H3398" s="111">
        <f>'Terminated loans'!L2588</f>
        <v>41528</v>
      </c>
      <c r="I3398" s="111">
        <f>IF(B3398="VELS",'Terminated loans'!M2588,'Terminated loans'!B2588)</f>
        <v>43312</v>
      </c>
      <c r="J3398" s="34">
        <f t="shared" si="1635"/>
        <v>59</v>
      </c>
      <c r="K3398" s="34">
        <f t="shared" si="1617"/>
        <v>87</v>
      </c>
      <c r="L3398" s="34">
        <f t="shared" si="1618"/>
        <v>59</v>
      </c>
      <c r="M3398" s="34">
        <f t="shared" si="1619"/>
        <v>59</v>
      </c>
      <c r="N3398" s="52">
        <f t="shared" si="1632"/>
        <v>59</v>
      </c>
      <c r="O3398" s="352">
        <f>+'Terminated loans'!S2588</f>
        <v>833573</v>
      </c>
      <c r="P3398" s="112">
        <f>+'Terminated loans'!T2588</f>
        <v>0.05</v>
      </c>
      <c r="Q3398" s="536">
        <f t="shared" si="1634"/>
        <v>9.1499999999999998E-2</v>
      </c>
      <c r="R3398" s="222">
        <f t="shared" si="1636"/>
        <v>15965.313869446731</v>
      </c>
      <c r="S3398" s="36">
        <f t="shared" si="1637"/>
        <v>756291.00002162275</v>
      </c>
      <c r="T3398" s="36">
        <f t="shared" si="1638"/>
        <v>77281.999978377251</v>
      </c>
      <c r="U3398" s="36">
        <f t="shared" si="1639"/>
        <v>185662.51827573439</v>
      </c>
      <c r="V3398" s="36">
        <f t="shared" si="1640"/>
        <v>108380.51829735714</v>
      </c>
      <c r="W3398" s="37">
        <f t="shared" si="1641"/>
        <v>77281.999978377251</v>
      </c>
      <c r="X3398" s="36">
        <f t="shared" si="1642"/>
        <v>77281.999978377251</v>
      </c>
      <c r="Y3398" s="276">
        <f t="shared" si="1643"/>
        <v>77281.999978377251</v>
      </c>
      <c r="Z3398" s="36">
        <f t="shared" si="1644"/>
        <v>185662.51827573439</v>
      </c>
      <c r="AA3398" s="36">
        <f t="shared" si="1645"/>
        <v>108380.51829735714</v>
      </c>
      <c r="AB3398" s="38">
        <f t="shared" si="1616"/>
        <v>0</v>
      </c>
      <c r="AD3398" s="142">
        <f t="shared" si="1646"/>
        <v>59</v>
      </c>
    </row>
    <row r="3399" spans="1:30">
      <c r="A3399" s="533"/>
      <c r="C3399" s="67" t="str">
        <f>'Terminated loans'!F2589</f>
        <v>E</v>
      </c>
      <c r="D3399" s="109">
        <f>'Terminated loans'!H2589</f>
        <v>143980316</v>
      </c>
      <c r="E3399" s="109">
        <f>'Terminated loans'!I2589</f>
        <v>98</v>
      </c>
      <c r="F3399" s="109" t="str">
        <f>'Terminated loans'!J2589</f>
        <v>JUGROOP R D</v>
      </c>
      <c r="G3399" s="547" t="str">
        <f t="shared" si="1633"/>
        <v>E2</v>
      </c>
      <c r="H3399" s="111">
        <f>'Terminated loans'!L2589</f>
        <v>41501</v>
      </c>
      <c r="I3399" s="111">
        <f>IF(B3399="VELS",'Terminated loans'!M2589,'Terminated loans'!B2589)</f>
        <v>43312</v>
      </c>
      <c r="J3399" s="34">
        <f t="shared" si="1635"/>
        <v>60</v>
      </c>
      <c r="K3399" s="34">
        <f t="shared" si="1617"/>
        <v>88</v>
      </c>
      <c r="L3399" s="34">
        <f t="shared" si="1618"/>
        <v>60</v>
      </c>
      <c r="M3399" s="34">
        <f t="shared" si="1619"/>
        <v>60</v>
      </c>
      <c r="N3399" s="52">
        <f t="shared" si="1632"/>
        <v>60</v>
      </c>
      <c r="O3399" s="352">
        <f>+'Terminated loans'!S2589</f>
        <v>235881</v>
      </c>
      <c r="P3399" s="112">
        <f>+'Terminated loans'!T2589</f>
        <v>0.05</v>
      </c>
      <c r="Q3399" s="536">
        <f t="shared" si="1634"/>
        <v>9.1499999999999998E-2</v>
      </c>
      <c r="R3399" s="222">
        <f t="shared" si="1636"/>
        <v>4451.3654631829431</v>
      </c>
      <c r="S3399" s="36">
        <f t="shared" si="1637"/>
        <v>213687.10952101366</v>
      </c>
      <c r="T3399" s="36">
        <f t="shared" si="1638"/>
        <v>22193.890478986345</v>
      </c>
      <c r="U3399" s="36">
        <f t="shared" si="1639"/>
        <v>53394.818269963085</v>
      </c>
      <c r="V3399" s="36">
        <f t="shared" si="1640"/>
        <v>31200.927790976595</v>
      </c>
      <c r="W3399" s="37">
        <f t="shared" si="1641"/>
        <v>22193.89047898649</v>
      </c>
      <c r="X3399" s="36">
        <f t="shared" si="1642"/>
        <v>22193.890478986345</v>
      </c>
      <c r="Y3399" s="276">
        <f t="shared" si="1643"/>
        <v>22193.89047898649</v>
      </c>
      <c r="Z3399" s="36">
        <f t="shared" si="1644"/>
        <v>53394.818269963085</v>
      </c>
      <c r="AA3399" s="36">
        <f t="shared" si="1645"/>
        <v>31200.927790976595</v>
      </c>
      <c r="AB3399" s="38">
        <f t="shared" si="1616"/>
        <v>1.4551915228366852E-10</v>
      </c>
      <c r="AD3399" s="142">
        <f t="shared" si="1646"/>
        <v>60</v>
      </c>
    </row>
    <row r="3400" spans="1:30">
      <c r="A3400" s="533"/>
      <c r="C3400" s="67" t="str">
        <f>'Terminated loans'!F2590</f>
        <v>E</v>
      </c>
      <c r="D3400" s="109">
        <f>'Terminated loans'!H2590</f>
        <v>143981746</v>
      </c>
      <c r="E3400" s="109">
        <f>'Terminated loans'!I2590</f>
        <v>98</v>
      </c>
      <c r="F3400" s="109" t="str">
        <f>'Terminated loans'!J2590</f>
        <v>CALISTE J P M</v>
      </c>
      <c r="G3400" s="547" t="str">
        <f t="shared" si="1633"/>
        <v>E2</v>
      </c>
      <c r="H3400" s="111">
        <f>'Terminated loans'!L2590</f>
        <v>41486</v>
      </c>
      <c r="I3400" s="111">
        <f>IF(B3400="VELS",'Terminated loans'!M2590,'Terminated loans'!B2590)</f>
        <v>43312</v>
      </c>
      <c r="J3400" s="34">
        <f t="shared" si="1635"/>
        <v>60</v>
      </c>
      <c r="K3400" s="34">
        <f t="shared" si="1617"/>
        <v>88</v>
      </c>
      <c r="L3400" s="34">
        <f t="shared" si="1618"/>
        <v>60</v>
      </c>
      <c r="M3400" s="34">
        <f t="shared" si="1619"/>
        <v>60</v>
      </c>
      <c r="N3400" s="52">
        <f t="shared" si="1632"/>
        <v>60</v>
      </c>
      <c r="O3400" s="352">
        <f>+'Terminated loans'!S2590</f>
        <v>190159</v>
      </c>
      <c r="P3400" s="112">
        <f>+'Terminated loans'!T2590</f>
        <v>0.05</v>
      </c>
      <c r="Q3400" s="536">
        <f t="shared" si="1634"/>
        <v>9.1499999999999998E-2</v>
      </c>
      <c r="R3400" s="222">
        <f t="shared" si="1636"/>
        <v>3588.5349185114756</v>
      </c>
      <c r="S3400" s="36">
        <f t="shared" si="1637"/>
        <v>172267.06288088672</v>
      </c>
      <c r="T3400" s="36">
        <f t="shared" si="1638"/>
        <v>17891.937119113281</v>
      </c>
      <c r="U3400" s="36">
        <f t="shared" si="1639"/>
        <v>43045.032229801902</v>
      </c>
      <c r="V3400" s="36">
        <f t="shared" si="1640"/>
        <v>25153.095110688533</v>
      </c>
      <c r="W3400" s="37">
        <f t="shared" si="1641"/>
        <v>17891.937119113369</v>
      </c>
      <c r="X3400" s="36">
        <f t="shared" si="1642"/>
        <v>17891.937119113281</v>
      </c>
      <c r="Y3400" s="276">
        <f t="shared" si="1643"/>
        <v>17891.937119113369</v>
      </c>
      <c r="Z3400" s="36">
        <f t="shared" si="1644"/>
        <v>43045.032229801902</v>
      </c>
      <c r="AA3400" s="36">
        <f t="shared" si="1645"/>
        <v>25153.095110688533</v>
      </c>
      <c r="AB3400" s="38">
        <f t="shared" si="1616"/>
        <v>8.7311491370201111E-11</v>
      </c>
      <c r="AD3400" s="142">
        <f t="shared" si="1646"/>
        <v>60</v>
      </c>
    </row>
    <row r="3401" spans="1:30">
      <c r="A3401" s="533"/>
      <c r="C3401" s="67" t="str">
        <f>'Terminated loans'!F2591</f>
        <v>E</v>
      </c>
      <c r="D3401" s="109">
        <f>'Terminated loans'!H2591</f>
        <v>143981762</v>
      </c>
      <c r="E3401" s="109">
        <f>'Terminated loans'!I2591</f>
        <v>98</v>
      </c>
      <c r="F3401" s="109" t="str">
        <f>'Terminated loans'!J2591</f>
        <v>RAJA RAI A</v>
      </c>
      <c r="G3401" s="547" t="str">
        <f t="shared" si="1633"/>
        <v>E2</v>
      </c>
      <c r="H3401" s="111">
        <f>'Terminated loans'!L2591</f>
        <v>41474</v>
      </c>
      <c r="I3401" s="111">
        <f>IF(B3401="VELS",'Terminated loans'!M2591,'Terminated loans'!B2591)</f>
        <v>43312</v>
      </c>
      <c r="J3401" s="34">
        <f t="shared" si="1635"/>
        <v>60</v>
      </c>
      <c r="K3401" s="34">
        <f t="shared" si="1617"/>
        <v>88</v>
      </c>
      <c r="L3401" s="34">
        <f t="shared" si="1618"/>
        <v>60</v>
      </c>
      <c r="M3401" s="34">
        <f t="shared" si="1619"/>
        <v>60</v>
      </c>
      <c r="N3401" s="52">
        <f t="shared" si="1632"/>
        <v>60</v>
      </c>
      <c r="O3401" s="352">
        <f>+'Terminated loans'!S2591</f>
        <v>241205</v>
      </c>
      <c r="P3401" s="112">
        <f>+'Terminated loans'!T2591</f>
        <v>0.05</v>
      </c>
      <c r="Q3401" s="536">
        <f t="shared" si="1634"/>
        <v>9.1499999999999998E-2</v>
      </c>
      <c r="R3401" s="222">
        <f t="shared" si="1636"/>
        <v>4551.8359111036571</v>
      </c>
      <c r="S3401" s="36">
        <f t="shared" si="1637"/>
        <v>218510.17781006565</v>
      </c>
      <c r="T3401" s="36">
        <f t="shared" si="1638"/>
        <v>22694.822189934348</v>
      </c>
      <c r="U3401" s="36">
        <f t="shared" si="1639"/>
        <v>54599.976856153924</v>
      </c>
      <c r="V3401" s="36">
        <f t="shared" si="1640"/>
        <v>31905.15466621946</v>
      </c>
      <c r="W3401" s="37">
        <f t="shared" si="1641"/>
        <v>22694.822189934464</v>
      </c>
      <c r="X3401" s="36">
        <f t="shared" si="1642"/>
        <v>22694.822189934348</v>
      </c>
      <c r="Y3401" s="276">
        <f t="shared" si="1643"/>
        <v>22694.822189934464</v>
      </c>
      <c r="Z3401" s="36">
        <f t="shared" si="1644"/>
        <v>54599.976856153924</v>
      </c>
      <c r="AA3401" s="36">
        <f t="shared" si="1645"/>
        <v>31905.15466621946</v>
      </c>
      <c r="AB3401" s="38">
        <f t="shared" si="1616"/>
        <v>1.1641532182693481E-10</v>
      </c>
      <c r="AD3401" s="142">
        <f t="shared" si="1646"/>
        <v>60</v>
      </c>
    </row>
    <row r="3402" spans="1:30">
      <c r="A3402" s="533"/>
      <c r="C3402" s="67" t="str">
        <f>'Terminated loans'!F2592</f>
        <v>E</v>
      </c>
      <c r="D3402" s="109">
        <f>'Terminated loans'!H2592</f>
        <v>143981894</v>
      </c>
      <c r="E3402" s="109">
        <f>'Terminated loans'!I2592</f>
        <v>98</v>
      </c>
      <c r="F3402" s="109" t="str">
        <f>'Terminated loans'!J2592</f>
        <v>GOOLAMALLEE H A</v>
      </c>
      <c r="G3402" s="547" t="str">
        <f t="shared" si="1633"/>
        <v>E2</v>
      </c>
      <c r="H3402" s="111">
        <f>'Terminated loans'!L2592</f>
        <v>41484</v>
      </c>
      <c r="I3402" s="111">
        <f>IF(B3402="VELS",'Terminated loans'!M2592,'Terminated loans'!B2592)</f>
        <v>43312</v>
      </c>
      <c r="J3402" s="34">
        <f t="shared" si="1635"/>
        <v>60</v>
      </c>
      <c r="K3402" s="34">
        <f t="shared" si="1617"/>
        <v>88</v>
      </c>
      <c r="L3402" s="34">
        <f t="shared" si="1618"/>
        <v>60</v>
      </c>
      <c r="M3402" s="34">
        <f t="shared" si="1619"/>
        <v>60</v>
      </c>
      <c r="N3402" s="52">
        <f t="shared" si="1632"/>
        <v>60</v>
      </c>
      <c r="O3402" s="352">
        <f>+'Terminated loans'!S2592</f>
        <v>238970</v>
      </c>
      <c r="P3402" s="112">
        <f>+'Terminated loans'!T2592</f>
        <v>0.05</v>
      </c>
      <c r="Q3402" s="536">
        <f t="shared" si="1634"/>
        <v>9.1499999999999998E-2</v>
      </c>
      <c r="R3402" s="222">
        <f t="shared" si="1636"/>
        <v>4509.6587039092938</v>
      </c>
      <c r="S3402" s="36">
        <f t="shared" si="1637"/>
        <v>216485.46751216351</v>
      </c>
      <c r="T3402" s="36">
        <f t="shared" si="1638"/>
        <v>22484.532487836492</v>
      </c>
      <c r="U3402" s="36">
        <f t="shared" si="1639"/>
        <v>54094.054722394212</v>
      </c>
      <c r="V3402" s="36">
        <f t="shared" si="1640"/>
        <v>31609.522234557604</v>
      </c>
      <c r="W3402" s="37">
        <f t="shared" si="1641"/>
        <v>22484.532487836608</v>
      </c>
      <c r="X3402" s="36">
        <f t="shared" si="1642"/>
        <v>22484.532487836492</v>
      </c>
      <c r="Y3402" s="276">
        <f t="shared" si="1643"/>
        <v>22484.532487836608</v>
      </c>
      <c r="Z3402" s="36">
        <f t="shared" si="1644"/>
        <v>54094.054722394212</v>
      </c>
      <c r="AA3402" s="36">
        <f t="shared" si="1645"/>
        <v>31609.522234557604</v>
      </c>
      <c r="AB3402" s="38">
        <f t="shared" si="1616"/>
        <v>1.1641532182693481E-10</v>
      </c>
      <c r="AD3402" s="142">
        <f t="shared" si="1646"/>
        <v>60</v>
      </c>
    </row>
    <row r="3403" spans="1:30">
      <c r="A3403" s="533"/>
      <c r="C3403" s="67" t="str">
        <f>'Terminated loans'!F2593</f>
        <v>E</v>
      </c>
      <c r="D3403" s="109">
        <f>'Terminated loans'!H2593</f>
        <v>143983684</v>
      </c>
      <c r="E3403" s="109">
        <f>'Terminated loans'!I2593</f>
        <v>98</v>
      </c>
      <c r="F3403" s="109" t="str">
        <f>'Terminated loans'!J2593</f>
        <v>MAUNICK P A</v>
      </c>
      <c r="G3403" s="547" t="str">
        <f t="shared" si="1633"/>
        <v>E2</v>
      </c>
      <c r="H3403" s="111">
        <f>'Terminated loans'!L2593</f>
        <v>42069</v>
      </c>
      <c r="I3403" s="111">
        <f>IF(B3403="VELS",'Terminated loans'!M2593,'Terminated loans'!B2593)</f>
        <v>43312</v>
      </c>
      <c r="J3403" s="34">
        <f t="shared" si="1635"/>
        <v>41</v>
      </c>
      <c r="K3403" s="34">
        <f t="shared" si="1617"/>
        <v>69</v>
      </c>
      <c r="L3403" s="34">
        <f t="shared" si="1618"/>
        <v>41</v>
      </c>
      <c r="M3403" s="34">
        <f t="shared" si="1619"/>
        <v>41</v>
      </c>
      <c r="N3403" s="52">
        <f t="shared" si="1632"/>
        <v>41</v>
      </c>
      <c r="O3403" s="352">
        <f>+'Terminated loans'!S2593</f>
        <v>1000940</v>
      </c>
      <c r="P3403" s="112">
        <f>+'Terminated loans'!T2593</f>
        <v>0.05</v>
      </c>
      <c r="Q3403" s="536">
        <f t="shared" si="1634"/>
        <v>9.1499999999999998E-2</v>
      </c>
      <c r="R3403" s="222">
        <f t="shared" si="1636"/>
        <v>26608.508781343873</v>
      </c>
      <c r="S3403" s="36">
        <f t="shared" si="1637"/>
        <v>933855.0806409358</v>
      </c>
      <c r="T3403" s="36">
        <f t="shared" si="1638"/>
        <v>67084.919359064195</v>
      </c>
      <c r="U3403" s="36">
        <f t="shared" si="1639"/>
        <v>157093.77939416305</v>
      </c>
      <c r="V3403" s="36">
        <f t="shared" si="1640"/>
        <v>90008.860035098856</v>
      </c>
      <c r="W3403" s="37">
        <f t="shared" si="1641"/>
        <v>67084.919359064195</v>
      </c>
      <c r="X3403" s="36">
        <f t="shared" si="1642"/>
        <v>67084.919359064195</v>
      </c>
      <c r="Y3403" s="276">
        <f t="shared" si="1643"/>
        <v>67084.919359064195</v>
      </c>
      <c r="Z3403" s="36">
        <f t="shared" si="1644"/>
        <v>157093.77939416305</v>
      </c>
      <c r="AA3403" s="36">
        <f t="shared" si="1645"/>
        <v>90008.860035098856</v>
      </c>
      <c r="AB3403" s="38">
        <f t="shared" si="1616"/>
        <v>0</v>
      </c>
      <c r="AD3403" s="142">
        <f t="shared" si="1646"/>
        <v>41</v>
      </c>
    </row>
    <row r="3404" spans="1:30">
      <c r="A3404" s="533"/>
      <c r="C3404" s="67" t="str">
        <f>'Terminated loans'!F2594</f>
        <v>E</v>
      </c>
      <c r="D3404" s="109">
        <f>'Terminated loans'!H2594</f>
        <v>143983870</v>
      </c>
      <c r="E3404" s="109">
        <f>'Terminated loans'!I2594</f>
        <v>97</v>
      </c>
      <c r="F3404" s="109" t="str">
        <f>'Terminated loans'!J2594</f>
        <v>DEENOO R</v>
      </c>
      <c r="G3404" s="547" t="str">
        <f t="shared" si="1633"/>
        <v>E2</v>
      </c>
      <c r="H3404" s="111">
        <f>'Terminated loans'!L2594</f>
        <v>41894</v>
      </c>
      <c r="I3404" s="111">
        <f>IF(B3404="VELS",'Terminated loans'!M2594,'Terminated loans'!B2594)</f>
        <v>43312</v>
      </c>
      <c r="J3404" s="34">
        <f t="shared" si="1635"/>
        <v>47</v>
      </c>
      <c r="K3404" s="34">
        <f t="shared" si="1617"/>
        <v>75</v>
      </c>
      <c r="L3404" s="34">
        <f t="shared" si="1618"/>
        <v>47</v>
      </c>
      <c r="M3404" s="34">
        <f t="shared" si="1619"/>
        <v>47</v>
      </c>
      <c r="N3404" s="52">
        <f t="shared" si="1632"/>
        <v>47</v>
      </c>
      <c r="O3404" s="352">
        <f>+'Terminated loans'!S2594</f>
        <v>97420</v>
      </c>
      <c r="P3404" s="112">
        <f>+'Terminated loans'!T2594</f>
        <v>0</v>
      </c>
      <c r="Q3404" s="536">
        <f t="shared" si="1634"/>
        <v>9.1499999999999998E-2</v>
      </c>
      <c r="R3404" s="222">
        <f t="shared" si="1636"/>
        <v>2072.7659574468084</v>
      </c>
      <c r="S3404" s="36">
        <f t="shared" si="1637"/>
        <v>81616.259019135541</v>
      </c>
      <c r="T3404" s="36">
        <f t="shared" si="1638"/>
        <v>15803.740980864459</v>
      </c>
      <c r="U3404" s="36">
        <f t="shared" si="1639"/>
        <v>15803.740980864444</v>
      </c>
      <c r="V3404" s="36">
        <f t="shared" si="1640"/>
        <v>0</v>
      </c>
      <c r="W3404" s="37">
        <f t="shared" si="1641"/>
        <v>15803.740980864444</v>
      </c>
      <c r="X3404" s="36">
        <f t="shared" si="1642"/>
        <v>15803.740980864459</v>
      </c>
      <c r="Y3404" s="276">
        <f t="shared" si="1643"/>
        <v>15803.740980864444</v>
      </c>
      <c r="Z3404" s="36">
        <f t="shared" ref="Z3404:Z3427" si="1647">-IF(OR(Q3404="",Q3404=0),0,(CUMIPMT(Q3404/12,L3404,S3404,1,L3404,0)))</f>
        <v>15803.740980864444</v>
      </c>
      <c r="AA3404" s="36">
        <f t="shared" ref="AA3404:AA3426" si="1648">-IF(OR(P3404="",P3404=0),0,(CUMIPMT(P3404/12,L3404,O3404,1,L3404,0)))</f>
        <v>0</v>
      </c>
      <c r="AB3404" s="38">
        <f t="shared" si="1616"/>
        <v>-1.4551915228366852E-11</v>
      </c>
      <c r="AD3404" s="142">
        <f t="shared" si="1646"/>
        <v>47</v>
      </c>
    </row>
    <row r="3405" spans="1:30">
      <c r="A3405" s="533"/>
      <c r="C3405" s="67" t="str">
        <f>'Terminated loans'!F2595</f>
        <v>E</v>
      </c>
      <c r="D3405" s="109">
        <f>'Terminated loans'!H2595</f>
        <v>143984699</v>
      </c>
      <c r="E3405" s="109">
        <f>'Terminated loans'!I2595</f>
        <v>98</v>
      </c>
      <c r="F3405" s="109" t="str">
        <f>'Terminated loans'!J2595</f>
        <v>KHAIDOO N N</v>
      </c>
      <c r="G3405" s="547" t="str">
        <f t="shared" si="1633"/>
        <v>E2</v>
      </c>
      <c r="H3405" s="111">
        <f>'Terminated loans'!L2595</f>
        <v>41929</v>
      </c>
      <c r="I3405" s="111">
        <f>IF(B3405="VELS",'Terminated loans'!M2595,'Terminated loans'!B2595)</f>
        <v>43312</v>
      </c>
      <c r="J3405" s="34">
        <f t="shared" si="1635"/>
        <v>45</v>
      </c>
      <c r="K3405" s="34">
        <f t="shared" si="1617"/>
        <v>74</v>
      </c>
      <c r="L3405" s="34">
        <f t="shared" si="1618"/>
        <v>45</v>
      </c>
      <c r="M3405" s="34">
        <f t="shared" si="1619"/>
        <v>45</v>
      </c>
      <c r="N3405" s="52">
        <f t="shared" si="1632"/>
        <v>45</v>
      </c>
      <c r="O3405" s="352">
        <f>+'Terminated loans'!S2595</f>
        <v>106602</v>
      </c>
      <c r="P3405" s="112">
        <f>+'Terminated loans'!T2595</f>
        <v>0.05</v>
      </c>
      <c r="Q3405" s="536">
        <f t="shared" si="1634"/>
        <v>9.1499999999999998E-2</v>
      </c>
      <c r="R3405" s="222">
        <f t="shared" si="1636"/>
        <v>2602.8744686630089</v>
      </c>
      <c r="S3405" s="36">
        <f t="shared" si="1637"/>
        <v>98832.891615768604</v>
      </c>
      <c r="T3405" s="36">
        <f t="shared" si="1638"/>
        <v>7769.1083842313965</v>
      </c>
      <c r="U3405" s="36">
        <f t="shared" si="1639"/>
        <v>18296.459474066811</v>
      </c>
      <c r="V3405" s="36">
        <f t="shared" si="1640"/>
        <v>10527.3510898354</v>
      </c>
      <c r="W3405" s="37">
        <f t="shared" si="1641"/>
        <v>7769.108384231411</v>
      </c>
      <c r="X3405" s="36">
        <f t="shared" si="1642"/>
        <v>7769.1083842313965</v>
      </c>
      <c r="Y3405" s="276">
        <f t="shared" si="1643"/>
        <v>7769.108384231411</v>
      </c>
      <c r="Z3405" s="36">
        <f t="shared" si="1647"/>
        <v>18296.459474066811</v>
      </c>
      <c r="AA3405" s="36">
        <f t="shared" si="1648"/>
        <v>10527.3510898354</v>
      </c>
      <c r="AB3405" s="38">
        <f t="shared" si="1616"/>
        <v>1.4551915228366852E-11</v>
      </c>
      <c r="AD3405" s="142">
        <f t="shared" si="1646"/>
        <v>45</v>
      </c>
    </row>
    <row r="3406" spans="1:30">
      <c r="A3406" s="533"/>
      <c r="C3406" s="67" t="str">
        <f>'Terminated loans'!F2596</f>
        <v>E</v>
      </c>
      <c r="D3406" s="109">
        <f>'Terminated loans'!H2596</f>
        <v>143986357</v>
      </c>
      <c r="E3406" s="109">
        <f>'Terminated loans'!I2596</f>
        <v>98</v>
      </c>
      <c r="F3406" s="109" t="str">
        <f>'Terminated loans'!J2596</f>
        <v>AUNUND J</v>
      </c>
      <c r="G3406" s="547" t="str">
        <f t="shared" si="1633"/>
        <v>E2</v>
      </c>
      <c r="H3406" s="111">
        <f>'Terminated loans'!L2596</f>
        <v>42335</v>
      </c>
      <c r="I3406" s="111">
        <f>IF(B3406="VELS",'Terminated loans'!M2596,'Terminated loans'!B2596)</f>
        <v>43312</v>
      </c>
      <c r="J3406" s="34">
        <f t="shared" si="1635"/>
        <v>32</v>
      </c>
      <c r="K3406" s="34">
        <f t="shared" si="1617"/>
        <v>60</v>
      </c>
      <c r="L3406" s="34">
        <f t="shared" si="1618"/>
        <v>32</v>
      </c>
      <c r="M3406" s="34">
        <f t="shared" si="1619"/>
        <v>32</v>
      </c>
      <c r="N3406" s="52">
        <f t="shared" si="1632"/>
        <v>32</v>
      </c>
      <c r="O3406" s="352">
        <f>+'Terminated loans'!S2596</f>
        <v>86532</v>
      </c>
      <c r="P3406" s="112">
        <f>+'Terminated loans'!T2596</f>
        <v>0.05</v>
      </c>
      <c r="Q3406" s="536">
        <f t="shared" si="1634"/>
        <v>9.1499999999999998E-2</v>
      </c>
      <c r="R3406" s="222">
        <f t="shared" si="1636"/>
        <v>2894.0262987026808</v>
      </c>
      <c r="S3406" s="36">
        <f t="shared" si="1637"/>
        <v>81900.706868348381</v>
      </c>
      <c r="T3406" s="36">
        <f t="shared" si="1638"/>
        <v>4631.2931316516188</v>
      </c>
      <c r="U3406" s="36">
        <f t="shared" si="1639"/>
        <v>10708.13469013742</v>
      </c>
      <c r="V3406" s="36">
        <f t="shared" si="1640"/>
        <v>6076.8415584857867</v>
      </c>
      <c r="W3406" s="37">
        <f t="shared" si="1641"/>
        <v>4631.2931316516333</v>
      </c>
      <c r="X3406" s="36">
        <f t="shared" si="1642"/>
        <v>4631.2931316516188</v>
      </c>
      <c r="Y3406" s="276">
        <f t="shared" si="1643"/>
        <v>4631.2931316516333</v>
      </c>
      <c r="Z3406" s="36">
        <f t="shared" si="1647"/>
        <v>10708.13469013742</v>
      </c>
      <c r="AA3406" s="36">
        <f t="shared" si="1648"/>
        <v>6076.8415584857867</v>
      </c>
      <c r="AB3406" s="38">
        <f t="shared" si="1616"/>
        <v>1.4551915228366852E-11</v>
      </c>
      <c r="AD3406" s="142">
        <f t="shared" si="1646"/>
        <v>32</v>
      </c>
    </row>
    <row r="3407" spans="1:30">
      <c r="A3407" s="533"/>
      <c r="C3407" s="67" t="str">
        <f>'Terminated loans'!F2597</f>
        <v>E</v>
      </c>
      <c r="D3407" s="109">
        <f>'Terminated loans'!H2597</f>
        <v>141949470</v>
      </c>
      <c r="E3407" s="109">
        <f>'Terminated loans'!I2597</f>
        <v>98</v>
      </c>
      <c r="F3407" s="109" t="str">
        <f>'Terminated loans'!J2597</f>
        <v>CASTAGNETTE C-MUACC154849</v>
      </c>
      <c r="G3407" s="547" t="str">
        <f t="shared" si="1633"/>
        <v>G2</v>
      </c>
      <c r="H3407" s="111">
        <f>'Terminated loans'!L2597</f>
        <v>42598</v>
      </c>
      <c r="I3407" s="111">
        <f>IF(B3407="VELS",'Terminated loans'!M2597,'Terminated loans'!B2597)</f>
        <v>43312</v>
      </c>
      <c r="J3407" s="34">
        <f t="shared" si="1635"/>
        <v>23</v>
      </c>
      <c r="K3407" s="34">
        <f t="shared" si="1617"/>
        <v>52</v>
      </c>
      <c r="L3407" s="34">
        <f t="shared" si="1618"/>
        <v>23</v>
      </c>
      <c r="M3407" s="34">
        <f t="shared" si="1619"/>
        <v>23</v>
      </c>
      <c r="N3407" s="52">
        <f t="shared" si="1632"/>
        <v>23</v>
      </c>
      <c r="O3407" s="352">
        <f>+'Terminated loans'!S2597</f>
        <v>35024</v>
      </c>
      <c r="P3407" s="112">
        <f>+'Terminated loans'!T2597</f>
        <v>0.05</v>
      </c>
      <c r="Q3407" s="536">
        <f t="shared" si="1634"/>
        <v>8.5000000000000006E-2</v>
      </c>
      <c r="R3407" s="222">
        <f t="shared" si="1636"/>
        <v>1600.0823819045627</v>
      </c>
      <c r="S3407" s="36">
        <f t="shared" si="1637"/>
        <v>33850.195344282263</v>
      </c>
      <c r="T3407" s="36">
        <f t="shared" si="1638"/>
        <v>1173.8046557177368</v>
      </c>
      <c r="U3407" s="36">
        <f t="shared" si="1639"/>
        <v>2951.6994395227521</v>
      </c>
      <c r="V3407" s="36">
        <f t="shared" si="1640"/>
        <v>1777.8947838049426</v>
      </c>
      <c r="W3407" s="37">
        <f t="shared" si="1641"/>
        <v>1173.8046557178095</v>
      </c>
      <c r="X3407" s="36">
        <f t="shared" si="1642"/>
        <v>1173.8046557177368</v>
      </c>
      <c r="Y3407" s="276">
        <f t="shared" si="1643"/>
        <v>1173.8046557178095</v>
      </c>
      <c r="Z3407" s="36">
        <f t="shared" si="1647"/>
        <v>2951.6994395227521</v>
      </c>
      <c r="AA3407" s="36">
        <f t="shared" si="1648"/>
        <v>1777.8947838049426</v>
      </c>
      <c r="AB3407" s="38">
        <f t="shared" si="1616"/>
        <v>7.2759576141834259E-11</v>
      </c>
      <c r="AD3407" s="142">
        <f t="shared" si="1646"/>
        <v>23</v>
      </c>
    </row>
    <row r="3408" spans="1:30">
      <c r="A3408" s="533"/>
      <c r="C3408" s="67" t="str">
        <f>'Terminated loans'!F2598</f>
        <v>E</v>
      </c>
      <c r="D3408" s="109">
        <f>'Terminated loans'!H2598</f>
        <v>143987477</v>
      </c>
      <c r="E3408" s="109">
        <f>'Terminated loans'!I2598</f>
        <v>98</v>
      </c>
      <c r="F3408" s="109" t="str">
        <f>'Terminated loans'!J2598</f>
        <v>AUNUND J</v>
      </c>
      <c r="G3408" s="547" t="str">
        <f t="shared" si="1633"/>
        <v>G2</v>
      </c>
      <c r="H3408" s="111">
        <f>'Terminated loans'!L2598</f>
        <v>42713</v>
      </c>
      <c r="I3408" s="111">
        <f>IF(B3408="VELS",'Terminated loans'!M2598,'Terminated loans'!B2598)</f>
        <v>43312</v>
      </c>
      <c r="J3408" s="34">
        <f t="shared" si="1635"/>
        <v>20</v>
      </c>
      <c r="K3408" s="34">
        <f t="shared" si="1617"/>
        <v>48</v>
      </c>
      <c r="L3408" s="34">
        <f t="shared" si="1618"/>
        <v>20</v>
      </c>
      <c r="M3408" s="34">
        <f t="shared" si="1619"/>
        <v>20</v>
      </c>
      <c r="N3408" s="52">
        <f t="shared" si="1632"/>
        <v>20</v>
      </c>
      <c r="O3408" s="352">
        <f>+'Terminated loans'!S2598</f>
        <v>145080</v>
      </c>
      <c r="P3408" s="112">
        <f>+'Terminated loans'!T2598</f>
        <v>0.05</v>
      </c>
      <c r="Q3408" s="536">
        <f t="shared" si="1634"/>
        <v>8.5000000000000006E-2</v>
      </c>
      <c r="R3408" s="222">
        <f t="shared" si="1636"/>
        <v>7575.5407394712347</v>
      </c>
      <c r="S3408" s="36">
        <f t="shared" si="1637"/>
        <v>140804.48675600431</v>
      </c>
      <c r="T3408" s="36">
        <f t="shared" si="1638"/>
        <v>4275.5132439956942</v>
      </c>
      <c r="U3408" s="36">
        <f t="shared" si="1639"/>
        <v>10706.32803342081</v>
      </c>
      <c r="V3408" s="36">
        <f t="shared" si="1640"/>
        <v>6430.8147894247086</v>
      </c>
      <c r="W3408" s="37">
        <f t="shared" si="1641"/>
        <v>4275.5132439961017</v>
      </c>
      <c r="X3408" s="36">
        <f t="shared" si="1642"/>
        <v>4275.5132439956942</v>
      </c>
      <c r="Y3408" s="276">
        <f t="shared" si="1643"/>
        <v>4275.5132439961017</v>
      </c>
      <c r="Z3408" s="36">
        <f t="shared" si="1647"/>
        <v>10706.32803342081</v>
      </c>
      <c r="AA3408" s="36">
        <f t="shared" si="1648"/>
        <v>6430.8147894247086</v>
      </c>
      <c r="AB3408" s="38">
        <f t="shared" si="1616"/>
        <v>4.0745362639427185E-10</v>
      </c>
      <c r="AD3408" s="142">
        <f t="shared" si="1646"/>
        <v>20</v>
      </c>
    </row>
    <row r="3409" spans="1:30">
      <c r="A3409" s="533"/>
      <c r="C3409" s="67" t="str">
        <f>'Terminated loans'!F2599</f>
        <v>E</v>
      </c>
      <c r="D3409" s="109">
        <f>'Terminated loans'!H2599</f>
        <v>143988546</v>
      </c>
      <c r="E3409" s="109">
        <f>'Terminated loans'!I2599</f>
        <v>98</v>
      </c>
      <c r="F3409" s="109" t="str">
        <f>'Terminated loans'!J2599</f>
        <v>LI - YING J K S</v>
      </c>
      <c r="G3409" s="547" t="str">
        <f t="shared" si="1633"/>
        <v>I2</v>
      </c>
      <c r="H3409" s="111">
        <f>'Terminated loans'!L2599</f>
        <v>43077</v>
      </c>
      <c r="I3409" s="111">
        <f>IF(B3409="VELS",'Terminated loans'!M2599,'Terminated loans'!B2599)</f>
        <v>43312</v>
      </c>
      <c r="J3409" s="34">
        <f t="shared" si="1635"/>
        <v>8</v>
      </c>
      <c r="K3409" s="34">
        <f t="shared" si="1617"/>
        <v>36</v>
      </c>
      <c r="L3409" s="34">
        <f t="shared" si="1618"/>
        <v>8</v>
      </c>
      <c r="M3409" s="34">
        <f t="shared" si="1619"/>
        <v>8</v>
      </c>
      <c r="N3409" s="52">
        <f t="shared" si="1632"/>
        <v>8</v>
      </c>
      <c r="O3409" s="352">
        <f>+'Terminated loans'!S2599</f>
        <v>1001996</v>
      </c>
      <c r="P3409" s="112">
        <f>+'Terminated loans'!T2599</f>
        <v>0.05</v>
      </c>
      <c r="Q3409" s="536">
        <f t="shared" si="1634"/>
        <v>0.08</v>
      </c>
      <c r="R3409" s="222">
        <f t="shared" si="1636"/>
        <v>127609.32016427102</v>
      </c>
      <c r="S3409" s="36">
        <f t="shared" si="1637"/>
        <v>990916.62695187202</v>
      </c>
      <c r="T3409" s="36">
        <f t="shared" si="1638"/>
        <v>11079.373048127978</v>
      </c>
      <c r="U3409" s="36">
        <f t="shared" si="1639"/>
        <v>29957.934362288099</v>
      </c>
      <c r="V3409" s="36">
        <f t="shared" si="1640"/>
        <v>18878.561314168153</v>
      </c>
      <c r="W3409" s="37">
        <f t="shared" si="1641"/>
        <v>11079.373048119945</v>
      </c>
      <c r="X3409" s="36">
        <f t="shared" si="1642"/>
        <v>11079.373048127978</v>
      </c>
      <c r="Y3409" s="276">
        <f t="shared" si="1643"/>
        <v>11079.373048119945</v>
      </c>
      <c r="Z3409" s="36">
        <f t="shared" si="1647"/>
        <v>29957.934362288099</v>
      </c>
      <c r="AA3409" s="36">
        <f t="shared" si="1648"/>
        <v>18878.561314168153</v>
      </c>
      <c r="AB3409" s="38">
        <f t="shared" si="1616"/>
        <v>-8.0326572060585022E-9</v>
      </c>
      <c r="AD3409" s="142">
        <f t="shared" si="1646"/>
        <v>8</v>
      </c>
    </row>
    <row r="3410" spans="1:30">
      <c r="A3410" s="533"/>
      <c r="C3410" s="67" t="str">
        <f>'Terminated loans'!F2600</f>
        <v>E</v>
      </c>
      <c r="D3410" s="109">
        <f>'Terminated loans'!H2600</f>
        <v>143121739</v>
      </c>
      <c r="E3410" s="109">
        <f>'Terminated loans'!I2600</f>
        <v>99</v>
      </c>
      <c r="F3410" s="109" t="str">
        <f>'Terminated loans'!J2600</f>
        <v>RAMPHUL N (SL2530)</v>
      </c>
      <c r="G3410" s="547" t="str">
        <f t="shared" si="1633"/>
        <v>C1</v>
      </c>
      <c r="H3410" s="111">
        <f>'Terminated loans'!L2600</f>
        <v>40745</v>
      </c>
      <c r="I3410" s="111">
        <f>IF(B3410="VELS",'Terminated loans'!M2600,'Terminated loans'!B2600)</f>
        <v>43343</v>
      </c>
      <c r="J3410" s="34">
        <f t="shared" ref="J3410:J3427" si="1649">ROUND((I3410-H3410)/365*12,0)</f>
        <v>85</v>
      </c>
      <c r="K3410" s="34">
        <f t="shared" si="1617"/>
        <v>112</v>
      </c>
      <c r="L3410" s="34">
        <f t="shared" si="1618"/>
        <v>85</v>
      </c>
      <c r="M3410" s="34">
        <f t="shared" si="1619"/>
        <v>85</v>
      </c>
      <c r="N3410" s="52">
        <f t="shared" si="1632"/>
        <v>85</v>
      </c>
      <c r="O3410" s="352">
        <f>+'Terminated loans'!S2600</f>
        <v>4948637</v>
      </c>
      <c r="P3410" s="112">
        <f>+'Terminated loans'!T2600</f>
        <v>0.03</v>
      </c>
      <c r="Q3410" s="536">
        <f t="shared" si="1634"/>
        <v>8.1500000000000003E-2</v>
      </c>
      <c r="R3410" s="222">
        <f t="shared" ref="R3410:R3427" si="1650">PMT(P3410/12,L3410,-O3410,0,0)</f>
        <v>64696.441663173522</v>
      </c>
      <c r="S3410" s="36">
        <f t="shared" ref="S3410:S3427" si="1651">(-PV(Q3410/12,L3410,R3410,0,0))</f>
        <v>4167433.4140020218</v>
      </c>
      <c r="T3410" s="36">
        <f t="shared" ref="T3410:T3427" si="1652">O3410-S3410</f>
        <v>781203.58599797823</v>
      </c>
      <c r="U3410" s="36">
        <f t="shared" ref="U3410:U3427" si="1653">-IF(OR(Q3410="",Q3410=0),0,(CUMIPMT(Q3410/12,L3410,S3410,1,M3410,0)))</f>
        <v>1331764.1273677978</v>
      </c>
      <c r="V3410" s="36">
        <f t="shared" ref="V3410:V3427" si="1654">-IF(OR(P3410="",P3410=0),0,(CUMIPMT(P3410/12,L3410,O3410,1,M3410,0)))</f>
        <v>550560.54136974923</v>
      </c>
      <c r="W3410" s="37">
        <f t="shared" ref="W3410:W3427" si="1655">IF(ISERROR(U3410-V3410),0,U3410-V3410)</f>
        <v>781203.58599804854</v>
      </c>
      <c r="X3410" s="36">
        <f t="shared" ref="X3410:X3427" si="1656">IF(C3410="O",T3410/AD3410*N3410,T3410)</f>
        <v>781203.58599797823</v>
      </c>
      <c r="Y3410" s="276">
        <f t="shared" ref="Y3410:Y3427" si="1657">W3410</f>
        <v>781203.58599804854</v>
      </c>
      <c r="Z3410" s="36">
        <f t="shared" si="1647"/>
        <v>1331764.1273677978</v>
      </c>
      <c r="AA3410" s="36">
        <f t="shared" si="1648"/>
        <v>550560.54136974923</v>
      </c>
      <c r="AB3410" s="38">
        <f t="shared" si="1616"/>
        <v>7.0314854383468628E-8</v>
      </c>
      <c r="AD3410" s="142">
        <f t="shared" si="1646"/>
        <v>85</v>
      </c>
    </row>
    <row r="3411" spans="1:30">
      <c r="A3411" s="533"/>
      <c r="C3411" s="67" t="str">
        <f>'Terminated loans'!F2601</f>
        <v>E</v>
      </c>
      <c r="D3411" s="109">
        <f>'Terminated loans'!H2601</f>
        <v>143123898</v>
      </c>
      <c r="E3411" s="109">
        <f>'Terminated loans'!I2601</f>
        <v>99</v>
      </c>
      <c r="F3411" s="109" t="str">
        <f>'Terminated loans'!J2601</f>
        <v>NADGAN A (SL2340)</v>
      </c>
      <c r="G3411" s="547" t="str">
        <f t="shared" si="1633"/>
        <v>C1</v>
      </c>
      <c r="H3411" s="111">
        <f>'Terminated loans'!L2601</f>
        <v>40899</v>
      </c>
      <c r="I3411" s="111">
        <f>IF(B3411="VELS",'Terminated loans'!M2601,'Terminated loans'!B2601)</f>
        <v>43343</v>
      </c>
      <c r="J3411" s="34">
        <f t="shared" si="1649"/>
        <v>80</v>
      </c>
      <c r="K3411" s="34">
        <f t="shared" si="1617"/>
        <v>107</v>
      </c>
      <c r="L3411" s="34">
        <f t="shared" si="1618"/>
        <v>80</v>
      </c>
      <c r="M3411" s="34">
        <f t="shared" si="1619"/>
        <v>80</v>
      </c>
      <c r="N3411" s="52">
        <f t="shared" si="1632"/>
        <v>80</v>
      </c>
      <c r="O3411" s="352">
        <f>+'Terminated loans'!S2601</f>
        <v>3625892</v>
      </c>
      <c r="P3411" s="112">
        <f>+'Terminated loans'!T2601</f>
        <v>0.03</v>
      </c>
      <c r="Q3411" s="536">
        <f t="shared" si="1634"/>
        <v>8.1500000000000003E-2</v>
      </c>
      <c r="R3411" s="222">
        <f t="shared" si="1650"/>
        <v>50063.436037450738</v>
      </c>
      <c r="S3411" s="36">
        <f t="shared" si="1651"/>
        <v>3082113.1567358566</v>
      </c>
      <c r="T3411" s="36">
        <f t="shared" si="1652"/>
        <v>543778.84326414345</v>
      </c>
      <c r="U3411" s="36">
        <f t="shared" si="1653"/>
        <v>922961.72626025369</v>
      </c>
      <c r="V3411" s="36">
        <f t="shared" si="1654"/>
        <v>379182.88299605902</v>
      </c>
      <c r="W3411" s="37">
        <f t="shared" si="1655"/>
        <v>543778.84326419467</v>
      </c>
      <c r="X3411" s="36">
        <f t="shared" si="1656"/>
        <v>543778.84326414345</v>
      </c>
      <c r="Y3411" s="276">
        <f t="shared" si="1657"/>
        <v>543778.84326419467</v>
      </c>
      <c r="Z3411" s="36">
        <f t="shared" si="1647"/>
        <v>922961.72626025369</v>
      </c>
      <c r="AA3411" s="36">
        <f t="shared" si="1648"/>
        <v>379182.88299605902</v>
      </c>
      <c r="AB3411" s="38">
        <f t="shared" si="1616"/>
        <v>5.1222741603851318E-8</v>
      </c>
      <c r="AD3411" s="142">
        <f t="shared" si="1646"/>
        <v>80</v>
      </c>
    </row>
    <row r="3412" spans="1:30">
      <c r="A3412" s="533"/>
      <c r="C3412" s="67" t="str">
        <f>'Terminated loans'!F2602</f>
        <v>E</v>
      </c>
      <c r="D3412" s="109">
        <f>'Terminated loans'!H2602</f>
        <v>143124568</v>
      </c>
      <c r="E3412" s="109">
        <f>'Terminated loans'!I2602</f>
        <v>99</v>
      </c>
      <c r="F3412" s="109" t="str">
        <f>'Terminated loans'!J2602</f>
        <v>GROODOYAL N (SL 2055)</v>
      </c>
      <c r="G3412" s="547" t="str">
        <f t="shared" si="1633"/>
        <v>A1</v>
      </c>
      <c r="H3412" s="111">
        <f>'Terminated loans'!L2602</f>
        <v>40395</v>
      </c>
      <c r="I3412" s="111">
        <f>IF(B3412="VELS",'Terminated loans'!M2602,'Terminated loans'!B2602)</f>
        <v>43343</v>
      </c>
      <c r="J3412" s="34">
        <f t="shared" si="1649"/>
        <v>97</v>
      </c>
      <c r="K3412" s="34">
        <f t="shared" si="1617"/>
        <v>124</v>
      </c>
      <c r="L3412" s="34">
        <f t="shared" si="1618"/>
        <v>97</v>
      </c>
      <c r="M3412" s="34">
        <f t="shared" si="1619"/>
        <v>97</v>
      </c>
      <c r="N3412" s="52">
        <f t="shared" si="1632"/>
        <v>97</v>
      </c>
      <c r="O3412" s="352">
        <f>+'Terminated loans'!S2602</f>
        <v>850098</v>
      </c>
      <c r="P3412" s="112">
        <f>+'Terminated loans'!T2602</f>
        <v>0.03</v>
      </c>
      <c r="Q3412" s="536">
        <f t="shared" si="1634"/>
        <v>8.6499999999999994E-2</v>
      </c>
      <c r="R3412" s="222">
        <f t="shared" si="1650"/>
        <v>9880.3219063196466</v>
      </c>
      <c r="S3412" s="36">
        <f t="shared" si="1651"/>
        <v>687771.03298326535</v>
      </c>
      <c r="T3412" s="36">
        <f t="shared" si="1652"/>
        <v>162326.96701673465</v>
      </c>
      <c r="U3412" s="36">
        <f t="shared" si="1653"/>
        <v>270620.19192973315</v>
      </c>
      <c r="V3412" s="36">
        <f t="shared" si="1654"/>
        <v>108293.22491300572</v>
      </c>
      <c r="W3412" s="37">
        <f t="shared" si="1655"/>
        <v>162326.96701672743</v>
      </c>
      <c r="X3412" s="36">
        <f t="shared" si="1656"/>
        <v>162326.96701673465</v>
      </c>
      <c r="Y3412" s="276">
        <f t="shared" si="1657"/>
        <v>162326.96701672743</v>
      </c>
      <c r="Z3412" s="36">
        <f t="shared" si="1647"/>
        <v>270620.19192973315</v>
      </c>
      <c r="AA3412" s="36">
        <f t="shared" si="1648"/>
        <v>108293.22491300572</v>
      </c>
      <c r="AB3412" s="38">
        <f t="shared" si="1616"/>
        <v>-7.2177499532699585E-9</v>
      </c>
      <c r="AD3412" s="142">
        <f t="shared" si="1646"/>
        <v>97</v>
      </c>
    </row>
    <row r="3413" spans="1:30">
      <c r="A3413" s="533"/>
      <c r="C3413" s="67" t="str">
        <f>'Terminated loans'!F2603</f>
        <v>E</v>
      </c>
      <c r="D3413" s="109">
        <f>'Terminated loans'!H2603</f>
        <v>143214877</v>
      </c>
      <c r="E3413" s="109">
        <f>'Terminated loans'!I2603</f>
        <v>99</v>
      </c>
      <c r="F3413" s="109" t="str">
        <f>'Terminated loans'!J2603</f>
        <v>RAMPHUL N(SL 1684)</v>
      </c>
      <c r="G3413" s="547" t="str">
        <f t="shared" si="1633"/>
        <v>A1</v>
      </c>
      <c r="H3413" s="111">
        <f>'Terminated loans'!L2603</f>
        <v>40331</v>
      </c>
      <c r="I3413" s="111">
        <f>IF(B3413="VELS",'Terminated loans'!M2603,'Terminated loans'!B2603)</f>
        <v>43343</v>
      </c>
      <c r="J3413" s="34">
        <f t="shared" si="1649"/>
        <v>99</v>
      </c>
      <c r="K3413" s="34">
        <f t="shared" si="1617"/>
        <v>126</v>
      </c>
      <c r="L3413" s="34">
        <f t="shared" si="1618"/>
        <v>99</v>
      </c>
      <c r="M3413" s="34">
        <f t="shared" si="1619"/>
        <v>99</v>
      </c>
      <c r="N3413" s="52">
        <f t="shared" si="1632"/>
        <v>99</v>
      </c>
      <c r="O3413" s="352">
        <f>+'Terminated loans'!S2603</f>
        <v>1200178</v>
      </c>
      <c r="P3413" s="112">
        <f>+'Terminated loans'!T2603</f>
        <v>0.03</v>
      </c>
      <c r="Q3413" s="536">
        <f t="shared" si="1634"/>
        <v>8.6499999999999994E-2</v>
      </c>
      <c r="R3413" s="222">
        <f t="shared" si="1650"/>
        <v>13700.124156825957</v>
      </c>
      <c r="S3413" s="36">
        <f t="shared" si="1651"/>
        <v>967173.50418567774</v>
      </c>
      <c r="T3413" s="36">
        <f t="shared" si="1652"/>
        <v>233004.49581432226</v>
      </c>
      <c r="U3413" s="36">
        <f t="shared" si="1653"/>
        <v>389138.78734008153</v>
      </c>
      <c r="V3413" s="36">
        <f t="shared" si="1654"/>
        <v>156134.29152576975</v>
      </c>
      <c r="W3413" s="37">
        <f t="shared" si="1655"/>
        <v>233004.49581431178</v>
      </c>
      <c r="X3413" s="36">
        <f t="shared" si="1656"/>
        <v>233004.49581432226</v>
      </c>
      <c r="Y3413" s="276">
        <f t="shared" si="1657"/>
        <v>233004.49581431178</v>
      </c>
      <c r="Z3413" s="36">
        <f t="shared" si="1647"/>
        <v>389138.78734008153</v>
      </c>
      <c r="AA3413" s="36">
        <f t="shared" si="1648"/>
        <v>156134.29152576975</v>
      </c>
      <c r="AB3413" s="38">
        <f t="shared" si="1616"/>
        <v>-1.0477378964424133E-8</v>
      </c>
      <c r="AD3413" s="142">
        <f t="shared" si="1646"/>
        <v>99</v>
      </c>
    </row>
    <row r="3414" spans="1:30">
      <c r="A3414" s="533"/>
      <c r="C3414" s="67" t="str">
        <f>'Terminated loans'!F2604</f>
        <v>E</v>
      </c>
      <c r="D3414" s="109">
        <f>'Terminated loans'!H2604</f>
        <v>143314189</v>
      </c>
      <c r="E3414" s="109">
        <f>'Terminated loans'!I2604</f>
        <v>99</v>
      </c>
      <c r="F3414" s="109" t="str">
        <f>'Terminated loans'!J2604</f>
        <v>NASTILI K N(SL2883)</v>
      </c>
      <c r="G3414" s="547" t="str">
        <f t="shared" si="1633"/>
        <v>D1</v>
      </c>
      <c r="H3414" s="111">
        <f>'Terminated loans'!L2604</f>
        <v>41374</v>
      </c>
      <c r="I3414" s="111">
        <f>IF(B3414="VELS",'Terminated loans'!M2604,'Terminated loans'!B2604)</f>
        <v>43343</v>
      </c>
      <c r="J3414" s="34">
        <f t="shared" si="1649"/>
        <v>65</v>
      </c>
      <c r="K3414" s="34">
        <f t="shared" si="1617"/>
        <v>92</v>
      </c>
      <c r="L3414" s="34">
        <f t="shared" si="1618"/>
        <v>65</v>
      </c>
      <c r="M3414" s="34">
        <f t="shared" si="1619"/>
        <v>65</v>
      </c>
      <c r="N3414" s="52">
        <f t="shared" si="1632"/>
        <v>65</v>
      </c>
      <c r="O3414" s="352">
        <f>+'Terminated loans'!S2604</f>
        <v>3100063</v>
      </c>
      <c r="P3414" s="112">
        <f>+'Terminated loans'!T2604</f>
        <v>0.03</v>
      </c>
      <c r="Q3414" s="536">
        <f t="shared" si="1634"/>
        <v>7.6499999999999999E-2</v>
      </c>
      <c r="R3414" s="222">
        <f t="shared" si="1650"/>
        <v>51732.720552728577</v>
      </c>
      <c r="S3414" s="36">
        <f t="shared" si="1651"/>
        <v>2745910.007146908</v>
      </c>
      <c r="T3414" s="36">
        <f t="shared" si="1652"/>
        <v>354152.99285309203</v>
      </c>
      <c r="U3414" s="36">
        <f t="shared" si="1653"/>
        <v>616716.8287804611</v>
      </c>
      <c r="V3414" s="36">
        <f t="shared" si="1654"/>
        <v>262563.83592735743</v>
      </c>
      <c r="W3414" s="37">
        <f t="shared" si="1655"/>
        <v>354152.99285310367</v>
      </c>
      <c r="X3414" s="36">
        <f t="shared" si="1656"/>
        <v>354152.99285309203</v>
      </c>
      <c r="Y3414" s="276">
        <f t="shared" si="1657"/>
        <v>354152.99285310367</v>
      </c>
      <c r="Z3414" s="36">
        <f t="shared" si="1647"/>
        <v>616716.8287804611</v>
      </c>
      <c r="AA3414" s="36">
        <f t="shared" si="1648"/>
        <v>262563.83592735743</v>
      </c>
      <c r="AB3414" s="38">
        <f t="shared" si="1616"/>
        <v>1.1641532182693481E-8</v>
      </c>
      <c r="AD3414" s="142">
        <f t="shared" si="1646"/>
        <v>65</v>
      </c>
    </row>
    <row r="3415" spans="1:30">
      <c r="A3415" s="533"/>
      <c r="C3415" s="67" t="str">
        <f>'Terminated loans'!F2605</f>
        <v>E</v>
      </c>
      <c r="D3415" s="109">
        <f>'Terminated loans'!H2605</f>
        <v>143554163</v>
      </c>
      <c r="E3415" s="109">
        <f>'Terminated loans'!I2605</f>
        <v>99</v>
      </c>
      <c r="F3415" s="109" t="str">
        <f>'Terminated loans'!J2605</f>
        <v>NARRAINEN P</v>
      </c>
      <c r="G3415" s="547" t="str">
        <f t="shared" si="1633"/>
        <v>D1</v>
      </c>
      <c r="H3415" s="111">
        <f>'Terminated loans'!L2605</f>
        <v>41430</v>
      </c>
      <c r="I3415" s="111">
        <f>IF(B3415="VELS",'Terminated loans'!M2605,'Terminated loans'!B2605)</f>
        <v>43343</v>
      </c>
      <c r="J3415" s="34">
        <f t="shared" si="1649"/>
        <v>63</v>
      </c>
      <c r="K3415" s="34">
        <f t="shared" si="1617"/>
        <v>90</v>
      </c>
      <c r="L3415" s="34">
        <f t="shared" si="1618"/>
        <v>63</v>
      </c>
      <c r="M3415" s="34">
        <f t="shared" si="1619"/>
        <v>63</v>
      </c>
      <c r="N3415" s="52">
        <f t="shared" si="1632"/>
        <v>63</v>
      </c>
      <c r="O3415" s="352">
        <f>+'Terminated loans'!S2605</f>
        <v>1069013</v>
      </c>
      <c r="P3415" s="112">
        <f>+'Terminated loans'!T2605</f>
        <v>0.03</v>
      </c>
      <c r="Q3415" s="536">
        <f t="shared" si="1634"/>
        <v>7.6499999999999999E-2</v>
      </c>
      <c r="R3415" s="222">
        <f t="shared" si="1650"/>
        <v>18360.947092502527</v>
      </c>
      <c r="S3415" s="36">
        <f t="shared" si="1651"/>
        <v>950203.29897200654</v>
      </c>
      <c r="T3415" s="36">
        <f t="shared" si="1652"/>
        <v>118809.70102799346</v>
      </c>
      <c r="U3415" s="36">
        <f t="shared" si="1653"/>
        <v>206536.36785565678</v>
      </c>
      <c r="V3415" s="36">
        <f t="shared" si="1654"/>
        <v>87726.666827659123</v>
      </c>
      <c r="W3415" s="37">
        <f t="shared" si="1655"/>
        <v>118809.70102799765</v>
      </c>
      <c r="X3415" s="36">
        <f t="shared" si="1656"/>
        <v>118809.70102799346</v>
      </c>
      <c r="Y3415" s="276">
        <f t="shared" si="1657"/>
        <v>118809.70102799765</v>
      </c>
      <c r="Z3415" s="36">
        <f t="shared" si="1647"/>
        <v>206536.36785565678</v>
      </c>
      <c r="AA3415" s="36">
        <f t="shared" si="1648"/>
        <v>87726.666827659123</v>
      </c>
      <c r="AB3415" s="38">
        <f t="shared" si="1616"/>
        <v>4.1909515857696533E-9</v>
      </c>
      <c r="AD3415" s="142">
        <f t="shared" si="1646"/>
        <v>63</v>
      </c>
    </row>
    <row r="3416" spans="1:30">
      <c r="A3416" s="533"/>
      <c r="C3416" s="67" t="str">
        <f>'Terminated loans'!F2606</f>
        <v>E</v>
      </c>
      <c r="D3416" s="109">
        <f>'Terminated loans'!H2606</f>
        <v>143555178</v>
      </c>
      <c r="E3416" s="109">
        <f>'Terminated loans'!I2606</f>
        <v>99</v>
      </c>
      <c r="F3416" s="109" t="str">
        <f>'Terminated loans'!J2606</f>
        <v>CHEUNG-CHIN-C M J(SL2924)</v>
      </c>
      <c r="G3416" s="547" t="str">
        <f t="shared" si="1633"/>
        <v>D1</v>
      </c>
      <c r="H3416" s="111">
        <f>'Terminated loans'!L2606</f>
        <v>41428</v>
      </c>
      <c r="I3416" s="111">
        <f>IF(B3416="VELS",'Terminated loans'!M2606,'Terminated loans'!B2606)</f>
        <v>43343</v>
      </c>
      <c r="J3416" s="34">
        <f t="shared" si="1649"/>
        <v>63</v>
      </c>
      <c r="K3416" s="34">
        <f t="shared" si="1617"/>
        <v>90</v>
      </c>
      <c r="L3416" s="34">
        <f t="shared" si="1618"/>
        <v>63</v>
      </c>
      <c r="M3416" s="34">
        <f t="shared" si="1619"/>
        <v>63</v>
      </c>
      <c r="N3416" s="52">
        <f t="shared" si="1632"/>
        <v>63</v>
      </c>
      <c r="O3416" s="352">
        <f>+'Terminated loans'!S2606</f>
        <v>2725069</v>
      </c>
      <c r="P3416" s="112">
        <f>+'Terminated loans'!T2606</f>
        <v>0.03</v>
      </c>
      <c r="Q3416" s="536">
        <f t="shared" si="1634"/>
        <v>7.6499999999999999E-2</v>
      </c>
      <c r="R3416" s="222">
        <f t="shared" si="1650"/>
        <v>46804.714004805151</v>
      </c>
      <c r="S3416" s="36">
        <f t="shared" si="1651"/>
        <v>2422205.8606643202</v>
      </c>
      <c r="T3416" s="36">
        <f t="shared" si="1652"/>
        <v>302863.13933567982</v>
      </c>
      <c r="U3416" s="36">
        <f t="shared" si="1653"/>
        <v>526491.12163841492</v>
      </c>
      <c r="V3416" s="36">
        <f t="shared" si="1654"/>
        <v>223627.98230272392</v>
      </c>
      <c r="W3416" s="37">
        <f t="shared" si="1655"/>
        <v>302863.139335691</v>
      </c>
      <c r="X3416" s="36">
        <f t="shared" si="1656"/>
        <v>302863.13933567982</v>
      </c>
      <c r="Y3416" s="276">
        <f t="shared" si="1657"/>
        <v>302863.139335691</v>
      </c>
      <c r="Z3416" s="36">
        <f t="shared" si="1647"/>
        <v>526491.12163841492</v>
      </c>
      <c r="AA3416" s="36">
        <f t="shared" si="1648"/>
        <v>223627.98230272392</v>
      </c>
      <c r="AB3416" s="38">
        <f t="shared" si="1616"/>
        <v>1.1175870895385742E-8</v>
      </c>
      <c r="AD3416" s="142">
        <f t="shared" si="1646"/>
        <v>63</v>
      </c>
    </row>
    <row r="3417" spans="1:30">
      <c r="A3417" s="533"/>
      <c r="C3417" s="67" t="str">
        <f>'Terminated loans'!F2607</f>
        <v>E</v>
      </c>
      <c r="D3417" s="109">
        <f>'Terminated loans'!H2607</f>
        <v>143981339</v>
      </c>
      <c r="E3417" s="109">
        <f>'Terminated loans'!I2607</f>
        <v>98</v>
      </c>
      <c r="F3417" s="109" t="str">
        <f>'Terminated loans'!J2607</f>
        <v>CONHYEA H D</v>
      </c>
      <c r="G3417" s="547" t="str">
        <f t="shared" si="1633"/>
        <v>E2</v>
      </c>
      <c r="H3417" s="111">
        <f>'Terminated loans'!L2607</f>
        <v>41512</v>
      </c>
      <c r="I3417" s="111">
        <f>IF(B3417="VELS",'Terminated loans'!M2607,'Terminated loans'!B2607)</f>
        <v>43343</v>
      </c>
      <c r="J3417" s="34">
        <f t="shared" si="1649"/>
        <v>60</v>
      </c>
      <c r="K3417" s="34">
        <f t="shared" si="1617"/>
        <v>87</v>
      </c>
      <c r="L3417" s="34">
        <f t="shared" si="1618"/>
        <v>60</v>
      </c>
      <c r="M3417" s="34">
        <f t="shared" si="1619"/>
        <v>60</v>
      </c>
      <c r="N3417" s="52">
        <f t="shared" si="1632"/>
        <v>60</v>
      </c>
      <c r="O3417" s="352">
        <f>+'Terminated loans'!S2607</f>
        <v>228897</v>
      </c>
      <c r="P3417" s="112">
        <f>+'Terminated loans'!T2607</f>
        <v>0.05</v>
      </c>
      <c r="Q3417" s="536">
        <f t="shared" si="1634"/>
        <v>9.1499999999999998E-2</v>
      </c>
      <c r="R3417" s="222">
        <f t="shared" si="1650"/>
        <v>4319.5687674131714</v>
      </c>
      <c r="S3417" s="36">
        <f t="shared" si="1651"/>
        <v>207360.22955656226</v>
      </c>
      <c r="T3417" s="36">
        <f t="shared" si="1652"/>
        <v>21536.770443437737</v>
      </c>
      <c r="U3417" s="36">
        <f t="shared" si="1653"/>
        <v>51813.896488228114</v>
      </c>
      <c r="V3417" s="36">
        <f t="shared" si="1654"/>
        <v>30277.126044790319</v>
      </c>
      <c r="W3417" s="37">
        <f t="shared" si="1655"/>
        <v>21536.770443437796</v>
      </c>
      <c r="X3417" s="36">
        <f t="shared" si="1656"/>
        <v>21536.770443437737</v>
      </c>
      <c r="Y3417" s="276">
        <f t="shared" si="1657"/>
        <v>21536.770443437796</v>
      </c>
      <c r="Z3417" s="36">
        <f t="shared" si="1647"/>
        <v>51813.896488228114</v>
      </c>
      <c r="AA3417" s="36">
        <f t="shared" si="1648"/>
        <v>30277.126044790319</v>
      </c>
      <c r="AB3417" s="38">
        <f t="shared" si="1616"/>
        <v>5.8207660913467407E-11</v>
      </c>
      <c r="AD3417" s="142">
        <f t="shared" si="1646"/>
        <v>60</v>
      </c>
    </row>
    <row r="3418" spans="1:30">
      <c r="A3418" s="533"/>
      <c r="C3418" s="67" t="str">
        <f>'Terminated loans'!F2608</f>
        <v>E</v>
      </c>
      <c r="D3418" s="109">
        <f>'Terminated loans'!H2608</f>
        <v>143981525</v>
      </c>
      <c r="E3418" s="109">
        <f>'Terminated loans'!I2608</f>
        <v>98</v>
      </c>
      <c r="F3418" s="109" t="str">
        <f>'Terminated loans'!J2608</f>
        <v>BEEGOO D(MUACC87465)</v>
      </c>
      <c r="G3418" s="547" t="str">
        <f t="shared" si="1633"/>
        <v>E2</v>
      </c>
      <c r="H3418" s="111">
        <f>'Terminated loans'!L2608</f>
        <v>41558</v>
      </c>
      <c r="I3418" s="111">
        <f>IF(B3418="VELS",'Terminated loans'!M2608,'Terminated loans'!B2608)</f>
        <v>43343</v>
      </c>
      <c r="J3418" s="34">
        <f t="shared" si="1649"/>
        <v>59</v>
      </c>
      <c r="K3418" s="34">
        <f t="shared" si="1617"/>
        <v>86</v>
      </c>
      <c r="L3418" s="34">
        <f t="shared" si="1618"/>
        <v>59</v>
      </c>
      <c r="M3418" s="34">
        <f t="shared" si="1619"/>
        <v>59</v>
      </c>
      <c r="N3418" s="52">
        <f t="shared" si="1632"/>
        <v>59</v>
      </c>
      <c r="O3418" s="352">
        <f>+'Terminated loans'!S2608</f>
        <v>210233</v>
      </c>
      <c r="P3418" s="112">
        <f>+'Terminated loans'!T2608</f>
        <v>0.05</v>
      </c>
      <c r="Q3418" s="536">
        <f t="shared" si="1634"/>
        <v>9.1499999999999998E-2</v>
      </c>
      <c r="R3418" s="222">
        <f t="shared" si="1650"/>
        <v>4026.5649567769046</v>
      </c>
      <c r="S3418" s="36">
        <f t="shared" si="1651"/>
        <v>190741.93358895479</v>
      </c>
      <c r="T3418" s="36">
        <f t="shared" si="1652"/>
        <v>19491.066411045205</v>
      </c>
      <c r="U3418" s="36">
        <f t="shared" si="1653"/>
        <v>46825.398860882531</v>
      </c>
      <c r="V3418" s="36">
        <f t="shared" si="1654"/>
        <v>27334.332449837384</v>
      </c>
      <c r="W3418" s="37">
        <f t="shared" si="1655"/>
        <v>19491.066411045147</v>
      </c>
      <c r="X3418" s="36">
        <f t="shared" si="1656"/>
        <v>19491.066411045205</v>
      </c>
      <c r="Y3418" s="276">
        <f t="shared" si="1657"/>
        <v>19491.066411045147</v>
      </c>
      <c r="Z3418" s="36">
        <f t="shared" si="1647"/>
        <v>46825.398860882531</v>
      </c>
      <c r="AA3418" s="36">
        <f t="shared" si="1648"/>
        <v>27334.332449837384</v>
      </c>
      <c r="AB3418" s="38">
        <f t="shared" si="1616"/>
        <v>-5.8207660913467407E-11</v>
      </c>
      <c r="AD3418" s="142">
        <f t="shared" si="1646"/>
        <v>59</v>
      </c>
    </row>
    <row r="3419" spans="1:30">
      <c r="A3419" s="533"/>
      <c r="C3419" s="67" t="str">
        <f>'Terminated loans'!F2609</f>
        <v>E</v>
      </c>
      <c r="D3419" s="109">
        <f>'Terminated loans'!H2609</f>
        <v>143982661</v>
      </c>
      <c r="E3419" s="109">
        <f>'Terminated loans'!I2609</f>
        <v>98</v>
      </c>
      <c r="F3419" s="109" t="str">
        <f>'Terminated loans'!J2609</f>
        <v>NG YING KWONG -MUACC85327</v>
      </c>
      <c r="G3419" s="547" t="str">
        <f t="shared" si="1633"/>
        <v>E2</v>
      </c>
      <c r="H3419" s="111">
        <f>'Terminated loans'!L2609</f>
        <v>41533</v>
      </c>
      <c r="I3419" s="111">
        <f>IF(B3419="VELS",'Terminated loans'!M2609,'Terminated loans'!B2609)</f>
        <v>43343</v>
      </c>
      <c r="J3419" s="34">
        <f t="shared" si="1649"/>
        <v>60</v>
      </c>
      <c r="K3419" s="34">
        <f t="shared" si="1617"/>
        <v>87</v>
      </c>
      <c r="L3419" s="34">
        <f t="shared" si="1618"/>
        <v>60</v>
      </c>
      <c r="M3419" s="34">
        <f t="shared" si="1619"/>
        <v>60</v>
      </c>
      <c r="N3419" s="52">
        <f t="shared" si="1632"/>
        <v>60</v>
      </c>
      <c r="O3419" s="352">
        <f>+'Terminated loans'!S2609</f>
        <v>240133</v>
      </c>
      <c r="P3419" s="112">
        <f>+'Terminated loans'!T2609</f>
        <v>0.05</v>
      </c>
      <c r="Q3419" s="536">
        <f t="shared" si="1634"/>
        <v>9.1499999999999998E-2</v>
      </c>
      <c r="R3419" s="222">
        <f t="shared" si="1650"/>
        <v>4531.6059486372778</v>
      </c>
      <c r="S3419" s="36">
        <f t="shared" si="1651"/>
        <v>217539.04159559088</v>
      </c>
      <c r="T3419" s="36">
        <f t="shared" si="1652"/>
        <v>22593.958404409117</v>
      </c>
      <c r="U3419" s="36">
        <f t="shared" si="1653"/>
        <v>54357.315322645911</v>
      </c>
      <c r="V3419" s="36">
        <f t="shared" si="1654"/>
        <v>31763.356918236677</v>
      </c>
      <c r="W3419" s="37">
        <f t="shared" si="1655"/>
        <v>22593.958404409233</v>
      </c>
      <c r="X3419" s="36">
        <f t="shared" si="1656"/>
        <v>22593.958404409117</v>
      </c>
      <c r="Y3419" s="276">
        <f t="shared" si="1657"/>
        <v>22593.958404409233</v>
      </c>
      <c r="Z3419" s="36">
        <f t="shared" si="1647"/>
        <v>54357.315322645911</v>
      </c>
      <c r="AA3419" s="36">
        <f t="shared" si="1648"/>
        <v>31763.356918236677</v>
      </c>
      <c r="AB3419" s="38">
        <f t="shared" si="1616"/>
        <v>1.1641532182693481E-10</v>
      </c>
      <c r="AD3419" s="142">
        <f t="shared" si="1646"/>
        <v>60</v>
      </c>
    </row>
    <row r="3420" spans="1:30">
      <c r="A3420" s="533"/>
      <c r="C3420" s="67" t="str">
        <f>'Terminated loans'!F2610</f>
        <v>E</v>
      </c>
      <c r="D3420" s="109">
        <f>'Terminated loans'!H2610</f>
        <v>143983846</v>
      </c>
      <c r="E3420" s="109">
        <f>'Terminated loans'!I2610</f>
        <v>98</v>
      </c>
      <c r="F3420" s="109" t="str">
        <f>'Terminated loans'!J2610</f>
        <v>ACHILLE L D C</v>
      </c>
      <c r="G3420" s="547" t="str">
        <f t="shared" si="1633"/>
        <v>E2</v>
      </c>
      <c r="H3420" s="111">
        <f>'Terminated loans'!L2610</f>
        <v>41884</v>
      </c>
      <c r="I3420" s="111">
        <f>IF(B3420="VELS",'Terminated loans'!M2610,'Terminated loans'!B2610)</f>
        <v>43343</v>
      </c>
      <c r="J3420" s="34">
        <f t="shared" si="1649"/>
        <v>48</v>
      </c>
      <c r="K3420" s="34">
        <f t="shared" si="1617"/>
        <v>75</v>
      </c>
      <c r="L3420" s="34">
        <f t="shared" si="1618"/>
        <v>48</v>
      </c>
      <c r="M3420" s="34">
        <f t="shared" si="1619"/>
        <v>48</v>
      </c>
      <c r="N3420" s="52">
        <f t="shared" si="1632"/>
        <v>48</v>
      </c>
      <c r="O3420" s="352">
        <f>+'Terminated loans'!S2610</f>
        <v>100180</v>
      </c>
      <c r="P3420" s="112">
        <f>+'Terminated loans'!T2610</f>
        <v>0.05</v>
      </c>
      <c r="Q3420" s="536">
        <f t="shared" si="1634"/>
        <v>9.1499999999999998E-2</v>
      </c>
      <c r="R3420" s="222">
        <f t="shared" si="1650"/>
        <v>2307.074629907368</v>
      </c>
      <c r="S3420" s="36">
        <f t="shared" si="1651"/>
        <v>92444.472804966761</v>
      </c>
      <c r="T3420" s="36">
        <f t="shared" si="1652"/>
        <v>7735.527195033239</v>
      </c>
      <c r="U3420" s="36">
        <f t="shared" si="1653"/>
        <v>18295.109430586948</v>
      </c>
      <c r="V3420" s="36">
        <f t="shared" si="1654"/>
        <v>10559.582235553666</v>
      </c>
      <c r="W3420" s="37">
        <f t="shared" si="1655"/>
        <v>7735.5271950332826</v>
      </c>
      <c r="X3420" s="36">
        <f t="shared" si="1656"/>
        <v>7735.527195033239</v>
      </c>
      <c r="Y3420" s="276">
        <f t="shared" si="1657"/>
        <v>7735.5271950332826</v>
      </c>
      <c r="Z3420" s="36">
        <f t="shared" si="1647"/>
        <v>18295.109430586948</v>
      </c>
      <c r="AA3420" s="36">
        <f t="shared" si="1648"/>
        <v>10559.582235553666</v>
      </c>
      <c r="AB3420" s="38">
        <f t="shared" si="1616"/>
        <v>4.3655745685100555E-11</v>
      </c>
      <c r="AD3420" s="142">
        <f t="shared" si="1646"/>
        <v>48</v>
      </c>
    </row>
    <row r="3421" spans="1:30">
      <c r="A3421" s="533"/>
      <c r="C3421" s="67" t="str">
        <f>'Terminated loans'!F2611</f>
        <v>E</v>
      </c>
      <c r="D3421" s="109">
        <f>'Terminated loans'!H2611</f>
        <v>143984788</v>
      </c>
      <c r="E3421" s="109">
        <f>'Terminated loans'!I2611</f>
        <v>98</v>
      </c>
      <c r="F3421" s="109" t="str">
        <f>'Terminated loans'!J2611</f>
        <v>LUBOIS E A</v>
      </c>
      <c r="G3421" s="547" t="str">
        <f t="shared" si="1633"/>
        <v>E2</v>
      </c>
      <c r="H3421" s="111">
        <f>'Terminated loans'!L2611</f>
        <v>41823</v>
      </c>
      <c r="I3421" s="111">
        <f>IF(B3421="VELS",'Terminated loans'!M2611,'Terminated loans'!B2611)</f>
        <v>43343</v>
      </c>
      <c r="J3421" s="34">
        <f t="shared" si="1649"/>
        <v>50</v>
      </c>
      <c r="K3421" s="34">
        <f t="shared" si="1617"/>
        <v>77</v>
      </c>
      <c r="L3421" s="34">
        <f t="shared" si="1618"/>
        <v>50</v>
      </c>
      <c r="M3421" s="34">
        <f t="shared" si="1619"/>
        <v>50</v>
      </c>
      <c r="N3421" s="52">
        <f t="shared" si="1632"/>
        <v>50</v>
      </c>
      <c r="O3421" s="352">
        <f>+'Terminated loans'!S2611</f>
        <v>544815</v>
      </c>
      <c r="P3421" s="112">
        <f>+'Terminated loans'!T2611</f>
        <v>0.05</v>
      </c>
      <c r="Q3421" s="536">
        <f t="shared" si="1634"/>
        <v>9.1499999999999998E-2</v>
      </c>
      <c r="R3421" s="222">
        <f t="shared" si="1650"/>
        <v>12093.316769706124</v>
      </c>
      <c r="S3421" s="36">
        <f t="shared" si="1651"/>
        <v>501185.78563729557</v>
      </c>
      <c r="T3421" s="36">
        <f t="shared" si="1652"/>
        <v>43629.214362704428</v>
      </c>
      <c r="U3421" s="36">
        <f t="shared" si="1653"/>
        <v>103480.05284801091</v>
      </c>
      <c r="V3421" s="36">
        <f t="shared" si="1654"/>
        <v>59850.838485306129</v>
      </c>
      <c r="W3421" s="37">
        <f t="shared" si="1655"/>
        <v>43629.214362704777</v>
      </c>
      <c r="X3421" s="36">
        <f t="shared" si="1656"/>
        <v>43629.214362704428</v>
      </c>
      <c r="Y3421" s="276">
        <f t="shared" si="1657"/>
        <v>43629.214362704777</v>
      </c>
      <c r="Z3421" s="36">
        <f t="shared" si="1647"/>
        <v>103480.05284801091</v>
      </c>
      <c r="AA3421" s="36">
        <f t="shared" si="1648"/>
        <v>59850.838485306129</v>
      </c>
      <c r="AB3421" s="38">
        <f t="shared" si="1616"/>
        <v>3.4924596548080444E-10</v>
      </c>
      <c r="AD3421" s="142">
        <f t="shared" si="1646"/>
        <v>50</v>
      </c>
    </row>
    <row r="3422" spans="1:30">
      <c r="A3422" s="533"/>
      <c r="C3422" s="67" t="str">
        <f>'Terminated loans'!F2612</f>
        <v>E</v>
      </c>
      <c r="D3422" s="109">
        <f>'Terminated loans'!H2612</f>
        <v>143985245</v>
      </c>
      <c r="E3422" s="109">
        <f>'Terminated loans'!I2612</f>
        <v>98</v>
      </c>
      <c r="F3422" s="109" t="str">
        <f>'Terminated loans'!J2612</f>
        <v>RUGGOO N D</v>
      </c>
      <c r="G3422" s="547" t="str">
        <f t="shared" si="1633"/>
        <v>E2</v>
      </c>
      <c r="H3422" s="111">
        <f>'Terminated loans'!L2612</f>
        <v>41950</v>
      </c>
      <c r="I3422" s="111">
        <f>IF(B3422="VELS",'Terminated loans'!M2612,'Terminated loans'!B2612)</f>
        <v>43343</v>
      </c>
      <c r="J3422" s="34">
        <f t="shared" si="1649"/>
        <v>46</v>
      </c>
      <c r="K3422" s="34">
        <f t="shared" si="1617"/>
        <v>73</v>
      </c>
      <c r="L3422" s="34">
        <f t="shared" si="1618"/>
        <v>46</v>
      </c>
      <c r="M3422" s="34">
        <f t="shared" si="1619"/>
        <v>46</v>
      </c>
      <c r="N3422" s="52">
        <f t="shared" si="1632"/>
        <v>46</v>
      </c>
      <c r="O3422" s="352">
        <f>+'Terminated loans'!S2612</f>
        <v>60058</v>
      </c>
      <c r="P3422" s="112">
        <f>+'Terminated loans'!T2612</f>
        <v>0.05</v>
      </c>
      <c r="Q3422" s="536">
        <f t="shared" si="1634"/>
        <v>9.1499999999999998E-2</v>
      </c>
      <c r="R3422" s="222">
        <f t="shared" si="1650"/>
        <v>1437.4338439367939</v>
      </c>
      <c r="S3422" s="36">
        <f t="shared" si="1651"/>
        <v>55593.859075798908</v>
      </c>
      <c r="T3422" s="36">
        <f t="shared" si="1652"/>
        <v>4464.1409242010923</v>
      </c>
      <c r="U3422" s="36">
        <f t="shared" si="1653"/>
        <v>10528.097745293584</v>
      </c>
      <c r="V3422" s="36">
        <f t="shared" si="1654"/>
        <v>6063.9568210925208</v>
      </c>
      <c r="W3422" s="37">
        <f t="shared" si="1655"/>
        <v>4464.1409242010632</v>
      </c>
      <c r="X3422" s="36">
        <f t="shared" si="1656"/>
        <v>4464.1409242010923</v>
      </c>
      <c r="Y3422" s="276">
        <f t="shared" si="1657"/>
        <v>4464.1409242010632</v>
      </c>
      <c r="Z3422" s="36">
        <f t="shared" si="1647"/>
        <v>10528.097745293584</v>
      </c>
      <c r="AA3422" s="36">
        <f t="shared" si="1648"/>
        <v>6063.9568210925208</v>
      </c>
      <c r="AB3422" s="38">
        <f t="shared" si="1616"/>
        <v>-2.9103830456733704E-11</v>
      </c>
      <c r="AD3422" s="142">
        <f t="shared" si="1646"/>
        <v>46</v>
      </c>
    </row>
    <row r="3423" spans="1:30">
      <c r="A3423" s="533"/>
      <c r="C3423" s="67" t="str">
        <f>'Terminated loans'!F2613</f>
        <v>E</v>
      </c>
      <c r="D3423" s="109">
        <f>'Terminated loans'!H2613</f>
        <v>143985849</v>
      </c>
      <c r="E3423" s="109">
        <f>'Terminated loans'!I2613</f>
        <v>98</v>
      </c>
      <c r="F3423" s="109" t="str">
        <f>'Terminated loans'!J2613</f>
        <v>ANTOINETTE M J</v>
      </c>
      <c r="G3423" s="547" t="str">
        <f t="shared" si="1633"/>
        <v>E2</v>
      </c>
      <c r="H3423" s="111">
        <f>'Terminated loans'!L2613</f>
        <v>42333</v>
      </c>
      <c r="I3423" s="111">
        <f>IF(B3423="VELS",'Terminated loans'!M2613,'Terminated loans'!B2613)</f>
        <v>43343</v>
      </c>
      <c r="J3423" s="34">
        <f t="shared" si="1649"/>
        <v>33</v>
      </c>
      <c r="K3423" s="34">
        <f t="shared" si="1617"/>
        <v>60</v>
      </c>
      <c r="L3423" s="34">
        <f t="shared" si="1618"/>
        <v>33</v>
      </c>
      <c r="M3423" s="34">
        <f t="shared" si="1619"/>
        <v>33</v>
      </c>
      <c r="N3423" s="52">
        <f t="shared" si="1632"/>
        <v>33</v>
      </c>
      <c r="O3423" s="352">
        <f>+'Terminated loans'!S2613</f>
        <v>183041</v>
      </c>
      <c r="P3423" s="112">
        <f>+'Terminated loans'!T2613</f>
        <v>0.05</v>
      </c>
      <c r="Q3423" s="536">
        <f t="shared" si="1634"/>
        <v>9.1499999999999998E-2</v>
      </c>
      <c r="R3423" s="222">
        <f t="shared" si="1650"/>
        <v>5948.2980425965161</v>
      </c>
      <c r="S3423" s="36">
        <f t="shared" si="1651"/>
        <v>172965.78065643043</v>
      </c>
      <c r="T3423" s="36">
        <f t="shared" si="1652"/>
        <v>10075.219343569566</v>
      </c>
      <c r="U3423" s="36">
        <f t="shared" si="1653"/>
        <v>23328.054749254603</v>
      </c>
      <c r="V3423" s="36">
        <f t="shared" si="1654"/>
        <v>13252.835405685037</v>
      </c>
      <c r="W3423" s="37">
        <f t="shared" si="1655"/>
        <v>10075.219343569566</v>
      </c>
      <c r="X3423" s="36">
        <f t="shared" si="1656"/>
        <v>10075.219343569566</v>
      </c>
      <c r="Y3423" s="276">
        <f t="shared" si="1657"/>
        <v>10075.219343569566</v>
      </c>
      <c r="Z3423" s="36">
        <f t="shared" si="1647"/>
        <v>23328.054749254603</v>
      </c>
      <c r="AA3423" s="36">
        <f t="shared" si="1648"/>
        <v>13252.835405685037</v>
      </c>
      <c r="AB3423" s="38">
        <f t="shared" si="1616"/>
        <v>0</v>
      </c>
      <c r="AD3423" s="142">
        <f t="shared" si="1646"/>
        <v>33</v>
      </c>
    </row>
    <row r="3424" spans="1:30">
      <c r="A3424" s="533"/>
      <c r="C3424" s="67" t="str">
        <f>'Terminated loans'!F2614</f>
        <v>E</v>
      </c>
      <c r="D3424" s="109">
        <f>'Terminated loans'!H2614</f>
        <v>143985962</v>
      </c>
      <c r="E3424" s="109">
        <f>'Terminated loans'!I2614</f>
        <v>98</v>
      </c>
      <c r="F3424" s="109" t="str">
        <f>'Terminated loans'!J2614</f>
        <v>RAMPHUL N</v>
      </c>
      <c r="G3424" s="547" t="str">
        <f t="shared" si="1633"/>
        <v>E2</v>
      </c>
      <c r="H3424" s="111">
        <f>'Terminated loans'!L2614</f>
        <v>42223</v>
      </c>
      <c r="I3424" s="111">
        <f>IF(B3424="VELS",'Terminated loans'!M2614,'Terminated loans'!B2614)</f>
        <v>43343</v>
      </c>
      <c r="J3424" s="34">
        <f t="shared" si="1649"/>
        <v>37</v>
      </c>
      <c r="K3424" s="34">
        <f t="shared" si="1617"/>
        <v>64</v>
      </c>
      <c r="L3424" s="34">
        <f t="shared" si="1618"/>
        <v>37</v>
      </c>
      <c r="M3424" s="34">
        <f t="shared" si="1619"/>
        <v>37</v>
      </c>
      <c r="N3424" s="52">
        <f t="shared" si="1632"/>
        <v>37</v>
      </c>
      <c r="O3424" s="352">
        <f>+'Terminated loans'!S2614</f>
        <v>300374</v>
      </c>
      <c r="P3424" s="112">
        <f>+'Terminated loans'!T2614</f>
        <v>0.05</v>
      </c>
      <c r="Q3424" s="536">
        <f t="shared" si="1634"/>
        <v>9.1499999999999998E-2</v>
      </c>
      <c r="R3424" s="222">
        <f t="shared" si="1650"/>
        <v>8776.9359293138987</v>
      </c>
      <c r="S3424" s="36">
        <f t="shared" si="1651"/>
        <v>282028.06249722606</v>
      </c>
      <c r="T3424" s="36">
        <f t="shared" si="1652"/>
        <v>18345.937502773944</v>
      </c>
      <c r="U3424" s="36">
        <f t="shared" si="1653"/>
        <v>42718.566887388239</v>
      </c>
      <c r="V3424" s="36">
        <f t="shared" si="1654"/>
        <v>24372.629384614236</v>
      </c>
      <c r="W3424" s="37">
        <f t="shared" si="1655"/>
        <v>18345.937502774002</v>
      </c>
      <c r="X3424" s="36">
        <f t="shared" si="1656"/>
        <v>18345.937502773944</v>
      </c>
      <c r="Y3424" s="276">
        <f t="shared" si="1657"/>
        <v>18345.937502774002</v>
      </c>
      <c r="Z3424" s="36">
        <f t="shared" si="1647"/>
        <v>42718.566887388239</v>
      </c>
      <c r="AA3424" s="36">
        <f t="shared" si="1648"/>
        <v>24372.629384614236</v>
      </c>
      <c r="AB3424" s="38">
        <f t="shared" si="1616"/>
        <v>5.8207660913467407E-11</v>
      </c>
      <c r="AD3424" s="142">
        <f t="shared" si="1646"/>
        <v>37</v>
      </c>
    </row>
    <row r="3425" spans="1:30">
      <c r="A3425" s="533"/>
      <c r="C3425" s="67" t="str">
        <f>'Terminated loans'!F2615</f>
        <v>E</v>
      </c>
      <c r="D3425" s="109">
        <f>'Terminated loans'!H2615</f>
        <v>143994686</v>
      </c>
      <c r="E3425" s="109">
        <f>'Terminated loans'!I2615</f>
        <v>99</v>
      </c>
      <c r="F3425" s="109" t="str">
        <f>'Terminated loans'!J2615</f>
        <v>ROWJEE M B (SL 2442)</v>
      </c>
      <c r="G3425" s="547" t="str">
        <f t="shared" si="1633"/>
        <v>C1</v>
      </c>
      <c r="H3425" s="111">
        <f>'Terminated loans'!L2615</f>
        <v>40655</v>
      </c>
      <c r="I3425" s="111">
        <f>IF(B3425="VELS",'Terminated loans'!M2615,'Terminated loans'!B2615)</f>
        <v>43343</v>
      </c>
      <c r="J3425" s="34">
        <f t="shared" si="1649"/>
        <v>88</v>
      </c>
      <c r="K3425" s="34">
        <f t="shared" si="1617"/>
        <v>115</v>
      </c>
      <c r="L3425" s="34">
        <f t="shared" si="1618"/>
        <v>88</v>
      </c>
      <c r="M3425" s="34">
        <f t="shared" si="1619"/>
        <v>88</v>
      </c>
      <c r="N3425" s="52">
        <f t="shared" si="1632"/>
        <v>88</v>
      </c>
      <c r="O3425" s="352">
        <f>+'Terminated loans'!S2615</f>
        <v>2950222</v>
      </c>
      <c r="P3425" s="112">
        <f>+'Terminated loans'!T2615</f>
        <v>0.03</v>
      </c>
      <c r="Q3425" s="536">
        <f t="shared" si="1634"/>
        <v>8.1500000000000003E-2</v>
      </c>
      <c r="R3425" s="222">
        <f t="shared" si="1650"/>
        <v>37389.857845947372</v>
      </c>
      <c r="S3425" s="36">
        <f t="shared" si="1651"/>
        <v>2470724.1389845354</v>
      </c>
      <c r="T3425" s="36">
        <f t="shared" si="1652"/>
        <v>479497.86101546464</v>
      </c>
      <c r="U3425" s="36">
        <f t="shared" si="1653"/>
        <v>819583.3514588736</v>
      </c>
      <c r="V3425" s="36">
        <f t="shared" si="1654"/>
        <v>340085.49044336891</v>
      </c>
      <c r="W3425" s="37">
        <f t="shared" si="1655"/>
        <v>479497.86101550469</v>
      </c>
      <c r="X3425" s="36">
        <f t="shared" si="1656"/>
        <v>479497.86101546464</v>
      </c>
      <c r="Y3425" s="276">
        <f t="shared" si="1657"/>
        <v>479497.86101550469</v>
      </c>
      <c r="Z3425" s="36">
        <f t="shared" si="1647"/>
        <v>819583.3514588736</v>
      </c>
      <c r="AA3425" s="36">
        <f t="shared" si="1648"/>
        <v>340085.49044336891</v>
      </c>
      <c r="AB3425" s="38">
        <f t="shared" si="1616"/>
        <v>4.0046870708465576E-8</v>
      </c>
      <c r="AD3425" s="142">
        <f t="shared" si="1646"/>
        <v>88</v>
      </c>
    </row>
    <row r="3426" spans="1:30">
      <c r="A3426" s="533"/>
      <c r="C3426" s="67" t="str">
        <f>'Terminated loans'!F2616</f>
        <v>E</v>
      </c>
      <c r="D3426" s="109">
        <f>'Terminated loans'!H2616</f>
        <v>143998878</v>
      </c>
      <c r="E3426" s="109">
        <f>'Terminated loans'!I2616</f>
        <v>99</v>
      </c>
      <c r="F3426" s="109" t="str">
        <f>'Terminated loans'!J2616</f>
        <v>NEMCHAND S S (SL 2409)</v>
      </c>
      <c r="G3426" s="547" t="str">
        <f t="shared" si="1633"/>
        <v>C1</v>
      </c>
      <c r="H3426" s="111">
        <f>'Terminated loans'!L2616</f>
        <v>40648</v>
      </c>
      <c r="I3426" s="111">
        <f>IF(B3426="VELS",'Terminated loans'!M2616,'Terminated loans'!B2616)</f>
        <v>43343</v>
      </c>
      <c r="J3426" s="34">
        <f t="shared" si="1649"/>
        <v>89</v>
      </c>
      <c r="K3426" s="34">
        <f t="shared" si="1617"/>
        <v>116</v>
      </c>
      <c r="L3426" s="34">
        <f t="shared" si="1618"/>
        <v>89</v>
      </c>
      <c r="M3426" s="34">
        <f t="shared" si="1619"/>
        <v>89</v>
      </c>
      <c r="N3426" s="52">
        <f t="shared" si="1632"/>
        <v>89</v>
      </c>
      <c r="O3426" s="352">
        <f>+'Terminated loans'!S2616</f>
        <v>1763195</v>
      </c>
      <c r="P3426" s="112">
        <f>+'Terminated loans'!T2616</f>
        <v>0.03</v>
      </c>
      <c r="Q3426" s="536">
        <f t="shared" si="1634"/>
        <v>8.1500000000000003E-2</v>
      </c>
      <c r="R3426" s="222">
        <f t="shared" si="1650"/>
        <v>22121.489529214727</v>
      </c>
      <c r="S3426" s="36">
        <f t="shared" si="1651"/>
        <v>1473900.6556907964</v>
      </c>
      <c r="T3426" s="36">
        <f t="shared" si="1652"/>
        <v>289294.34430920356</v>
      </c>
      <c r="U3426" s="36">
        <f t="shared" si="1653"/>
        <v>494911.91240933887</v>
      </c>
      <c r="V3426" s="36">
        <f t="shared" si="1654"/>
        <v>205617.56810011063</v>
      </c>
      <c r="W3426" s="37">
        <f t="shared" si="1655"/>
        <v>289294.34430922824</v>
      </c>
      <c r="X3426" s="36">
        <f t="shared" si="1656"/>
        <v>289294.34430920356</v>
      </c>
      <c r="Y3426" s="276">
        <f t="shared" si="1657"/>
        <v>289294.34430922824</v>
      </c>
      <c r="Z3426" s="36">
        <f t="shared" si="1647"/>
        <v>494911.91240933887</v>
      </c>
      <c r="AA3426" s="36">
        <f t="shared" si="1648"/>
        <v>205617.56810011063</v>
      </c>
      <c r="AB3426" s="38">
        <f t="shared" si="1616"/>
        <v>2.4680048227310181E-8</v>
      </c>
      <c r="AD3426" s="142">
        <f t="shared" si="1646"/>
        <v>89</v>
      </c>
    </row>
    <row r="3427" spans="1:30">
      <c r="A3427" s="533"/>
      <c r="C3427" s="67" t="str">
        <f>'Terminated loans'!F2617</f>
        <v>E</v>
      </c>
      <c r="D3427" s="109">
        <f>'Terminated loans'!H2617</f>
        <v>143986527</v>
      </c>
      <c r="E3427" s="109">
        <f>'Terminated loans'!I2617</f>
        <v>98</v>
      </c>
      <c r="F3427" s="109" t="str">
        <f>'Terminated loans'!J2617</f>
        <v>RAMPHUL N</v>
      </c>
      <c r="G3427" s="547" t="str">
        <f t="shared" si="1633"/>
        <v>F2</v>
      </c>
      <c r="H3427" s="111">
        <f>'Terminated loans'!L2617</f>
        <v>42488</v>
      </c>
      <c r="I3427" s="111">
        <f>IF(B3427="VELS",'Terminated loans'!M2617,'Terminated loans'!B2617)</f>
        <v>43343</v>
      </c>
      <c r="J3427" s="34">
        <f t="shared" si="1649"/>
        <v>28</v>
      </c>
      <c r="K3427" s="34">
        <f t="shared" si="1617"/>
        <v>55</v>
      </c>
      <c r="L3427" s="34">
        <f t="shared" si="1618"/>
        <v>28</v>
      </c>
      <c r="M3427" s="34">
        <f t="shared" si="1619"/>
        <v>28</v>
      </c>
      <c r="N3427" s="52">
        <f t="shared" si="1632"/>
        <v>28</v>
      </c>
      <c r="O3427" s="352">
        <f>+'Terminated loans'!S2617</f>
        <v>560146</v>
      </c>
      <c r="P3427" s="112">
        <f>+'Terminated loans'!T2617</f>
        <v>0.05</v>
      </c>
      <c r="Q3427" s="536">
        <f t="shared" si="1634"/>
        <v>8.8999999999999996E-2</v>
      </c>
      <c r="R3427" s="222">
        <f t="shared" si="1650"/>
        <v>21236.47260968617</v>
      </c>
      <c r="S3427" s="36">
        <f t="shared" si="1651"/>
        <v>535157.20140454674</v>
      </c>
      <c r="T3427" s="36">
        <f t="shared" si="1652"/>
        <v>24988.798595453263</v>
      </c>
      <c r="U3427" s="36">
        <f t="shared" si="1653"/>
        <v>59464.031666663825</v>
      </c>
      <c r="V3427" s="36">
        <f t="shared" si="1654"/>
        <v>34475.233071212773</v>
      </c>
      <c r="W3427" s="37">
        <f t="shared" si="1655"/>
        <v>24988.798595451051</v>
      </c>
      <c r="X3427" s="36">
        <f t="shared" si="1656"/>
        <v>24988.798595453263</v>
      </c>
      <c r="Y3427" s="276">
        <f t="shared" si="1657"/>
        <v>24988.798595451051</v>
      </c>
      <c r="Z3427" s="36">
        <f t="shared" si="1647"/>
        <v>59464.031666663825</v>
      </c>
      <c r="AA3427" s="36">
        <f>-IF(OR(P3427="",P3427=0),0,(CUMIPMT(P3427/12,L3427,O3427,1,L3427,0)))</f>
        <v>34475.233071212773</v>
      </c>
      <c r="AB3427" s="38">
        <f t="shared" si="1616"/>
        <v>-2.2118911147117615E-9</v>
      </c>
      <c r="AD3427" s="142">
        <f>IF(L3427&gt;$J$2,$J$2,L3427)</f>
        <v>28</v>
      </c>
    </row>
    <row r="3428" spans="1:30" ht="10.8" thickBot="1">
      <c r="A3428" s="533"/>
      <c r="C3428" s="399" t="str">
        <f>'Terminated loans'!F2618</f>
        <v>E</v>
      </c>
      <c r="D3428" s="109">
        <f>'Terminated loans'!H2618</f>
        <v>143986969</v>
      </c>
      <c r="E3428" s="109">
        <f>'Terminated loans'!I2618</f>
        <v>98</v>
      </c>
      <c r="F3428" s="109" t="str">
        <f>'Terminated loans'!J2618</f>
        <v>ANTOINETTE M J</v>
      </c>
      <c r="G3428" s="547" t="str">
        <f t="shared" si="1633"/>
        <v>G2</v>
      </c>
      <c r="H3428" s="111">
        <f>'Terminated loans'!L2618</f>
        <v>42824</v>
      </c>
      <c r="I3428" s="111">
        <v>43343</v>
      </c>
      <c r="J3428" s="34">
        <f t="shared" ref="J3428:J3491" si="1658">ROUND((I3428-H3428)/365*12,0)</f>
        <v>17</v>
      </c>
      <c r="K3428" s="34">
        <f t="shared" si="1617"/>
        <v>44</v>
      </c>
      <c r="L3428" s="34">
        <f t="shared" si="1618"/>
        <v>17</v>
      </c>
      <c r="M3428" s="34">
        <f t="shared" si="1619"/>
        <v>17</v>
      </c>
      <c r="N3428" s="52">
        <f t="shared" si="1632"/>
        <v>17</v>
      </c>
      <c r="O3428" s="352">
        <f>+'Terminated loans'!S2618</f>
        <v>223593</v>
      </c>
      <c r="P3428" s="112">
        <f>+'Terminated loans'!T2618</f>
        <v>0.05</v>
      </c>
      <c r="Q3428" s="536">
        <f t="shared" si="1634"/>
        <v>8.5000000000000006E-2</v>
      </c>
      <c r="R3428" s="222">
        <f t="shared" ref="R3428:R3491" si="1659">PMT(P3428/12,L3428,-O3428,0,0)</f>
        <v>13651.217642841437</v>
      </c>
      <c r="S3428" s="36">
        <f t="shared" ref="S3428:S3491" si="1660">(-PV(Q3428/12,L3428,R3428,0,0))</f>
        <v>217917.06641794034</v>
      </c>
      <c r="T3428" s="36">
        <f t="shared" ref="T3428:T3491" si="1661">O3428-S3428</f>
        <v>5675.9335820596607</v>
      </c>
      <c r="U3428" s="36">
        <f t="shared" ref="U3428:U3491" si="1662">-IF(OR(Q3428="",Q3428=0),0,(CUMIPMT(Q3428/12,L3428,S3428,1,M3428,0)))</f>
        <v>14153.633510364743</v>
      </c>
      <c r="V3428" s="36">
        <f t="shared" ref="V3428:V3491" si="1663">-IF(OR(P3428="",P3428=0),0,(CUMIPMT(P3428/12,L3428,O3428,1,M3428,0)))</f>
        <v>8477.6999283043842</v>
      </c>
      <c r="W3428" s="37">
        <f t="shared" ref="W3428:W3491" si="1664">IF(ISERROR(U3428-V3428),0,U3428-V3428)</f>
        <v>5675.9335820603592</v>
      </c>
      <c r="X3428" s="36">
        <f t="shared" ref="X3428:X3491" si="1665">IF(C3428="O",T3428/AD3428*N3428,T3428)</f>
        <v>5675.9335820596607</v>
      </c>
      <c r="Y3428" s="276">
        <f t="shared" ref="Y3428:Y3491" si="1666">W3428</f>
        <v>5675.9335820603592</v>
      </c>
      <c r="Z3428" s="36">
        <f t="shared" ref="Z3428:Z3491" si="1667">-IF(OR(Q3428="",Q3428=0),0,(CUMIPMT(Q3428/12,L3428,S3428,1,L3428,0)))</f>
        <v>14153.633510364743</v>
      </c>
      <c r="AA3428" s="36">
        <f t="shared" ref="AA3428:AA3491" si="1668">-IF(OR(P3428="",P3428=0),0,(CUMIPMT(P3428/12,L3428,O3428,1,L3428,0)))</f>
        <v>8477.6999283043842</v>
      </c>
      <c r="AB3428" s="38">
        <f t="shared" ref="AB3428:AB3491" si="1669">IF(ISERROR(Z3428-AA3428-T3428),"CHECK",Z3428-AA3428-T3428)</f>
        <v>6.9849193096160889E-10</v>
      </c>
      <c r="AD3428" s="142">
        <f t="shared" ref="AD3428:AD3491" si="1670">IF(L3428&gt;$J$2,$J$2,L3428)</f>
        <v>17</v>
      </c>
    </row>
    <row r="3429" spans="1:30">
      <c r="A3429" s="533"/>
      <c r="C3429" s="398" t="str">
        <f>'Terminated loans'!F2619</f>
        <v>E</v>
      </c>
      <c r="D3429" s="177">
        <f>'Terminated loans'!H2619</f>
        <v>143031764</v>
      </c>
      <c r="E3429" s="177">
        <f>'Terminated loans'!I2619</f>
        <v>99</v>
      </c>
      <c r="F3429" s="177" t="str">
        <f>'Terminated loans'!J2619</f>
        <v>WONG CHUNG LUNG E</v>
      </c>
      <c r="G3429" s="547" t="str">
        <f t="shared" si="1633"/>
        <v>A1</v>
      </c>
      <c r="H3429" s="180">
        <f>'Terminated loans'!L2619</f>
        <v>39765</v>
      </c>
      <c r="I3429" s="180">
        <v>43373</v>
      </c>
      <c r="J3429" s="34">
        <f t="shared" si="1658"/>
        <v>119</v>
      </c>
      <c r="K3429" s="34">
        <f t="shared" si="1617"/>
        <v>145</v>
      </c>
      <c r="L3429" s="34">
        <f t="shared" si="1618"/>
        <v>119</v>
      </c>
      <c r="M3429" s="34">
        <f t="shared" si="1619"/>
        <v>119</v>
      </c>
      <c r="N3429" s="52">
        <f t="shared" si="1632"/>
        <v>119</v>
      </c>
      <c r="O3429" s="352">
        <f>+'Terminated loans'!S2619</f>
        <v>753022</v>
      </c>
      <c r="P3429" s="112">
        <f>+'Terminated loans'!T2619</f>
        <v>0.03</v>
      </c>
      <c r="Q3429" s="536">
        <f t="shared" si="1634"/>
        <v>8.6499999999999994E-2</v>
      </c>
      <c r="R3429" s="222">
        <f t="shared" si="1659"/>
        <v>7323.6450588589287</v>
      </c>
      <c r="S3429" s="36">
        <f t="shared" si="1660"/>
        <v>583787.31494277925</v>
      </c>
      <c r="T3429" s="36">
        <f t="shared" si="1661"/>
        <v>169234.68505722075</v>
      </c>
      <c r="U3429" s="36">
        <f t="shared" si="1662"/>
        <v>287726.44706142694</v>
      </c>
      <c r="V3429" s="36">
        <f t="shared" si="1663"/>
        <v>118491.76200421259</v>
      </c>
      <c r="W3429" s="37">
        <f t="shared" si="1664"/>
        <v>169234.68505721434</v>
      </c>
      <c r="X3429" s="36">
        <f t="shared" si="1665"/>
        <v>169234.68505722075</v>
      </c>
      <c r="Y3429" s="276">
        <f t="shared" si="1666"/>
        <v>169234.68505721434</v>
      </c>
      <c r="Z3429" s="36">
        <f t="shared" si="1667"/>
        <v>287726.44706142694</v>
      </c>
      <c r="AA3429" s="36">
        <f t="shared" si="1668"/>
        <v>118491.76200421259</v>
      </c>
      <c r="AB3429" s="38">
        <f t="shared" si="1669"/>
        <v>-6.4028427004814148E-9</v>
      </c>
      <c r="AD3429" s="142">
        <f t="shared" si="1670"/>
        <v>119</v>
      </c>
    </row>
    <row r="3430" spans="1:30">
      <c r="A3430" s="533"/>
      <c r="C3430" s="399" t="str">
        <f>'Terminated loans'!F2620</f>
        <v>E</v>
      </c>
      <c r="D3430" s="109">
        <f>'Terminated loans'!H2620</f>
        <v>143365182</v>
      </c>
      <c r="E3430" s="109">
        <f>'Terminated loans'!I2620</f>
        <v>99</v>
      </c>
      <c r="F3430" s="109" t="str">
        <f>'Terminated loans'!J2620</f>
        <v>COLLAPPEN J(SL 2799)</v>
      </c>
      <c r="G3430" s="547" t="str">
        <f t="shared" si="1633"/>
        <v>D1</v>
      </c>
      <c r="H3430" s="111">
        <f>'Terminated loans'!L2620</f>
        <v>41170</v>
      </c>
      <c r="I3430" s="111">
        <v>43373</v>
      </c>
      <c r="J3430" s="34">
        <f t="shared" si="1658"/>
        <v>72</v>
      </c>
      <c r="K3430" s="34">
        <f t="shared" si="1617"/>
        <v>98</v>
      </c>
      <c r="L3430" s="34">
        <f t="shared" si="1618"/>
        <v>72</v>
      </c>
      <c r="M3430" s="34">
        <f t="shared" si="1619"/>
        <v>72</v>
      </c>
      <c r="N3430" s="52">
        <f t="shared" si="1632"/>
        <v>72</v>
      </c>
      <c r="O3430" s="352">
        <f>+'Terminated loans'!S2620</f>
        <v>1611947</v>
      </c>
      <c r="P3430" s="112">
        <f>+'Terminated loans'!T2620</f>
        <v>0.03</v>
      </c>
      <c r="Q3430" s="536">
        <f t="shared" si="1634"/>
        <v>7.6499999999999999E-2</v>
      </c>
      <c r="R3430" s="222">
        <f t="shared" si="1659"/>
        <v>24491.400156116822</v>
      </c>
      <c r="S3430" s="36">
        <f t="shared" si="1660"/>
        <v>1410564.2824573508</v>
      </c>
      <c r="T3430" s="36">
        <f t="shared" si="1661"/>
        <v>201382.71754264925</v>
      </c>
      <c r="U3430" s="36">
        <f t="shared" si="1662"/>
        <v>352816.5287830662</v>
      </c>
      <c r="V3430" s="36">
        <f t="shared" si="1663"/>
        <v>151433.8112404109</v>
      </c>
      <c r="W3430" s="37">
        <f t="shared" si="1664"/>
        <v>201382.7175426553</v>
      </c>
      <c r="X3430" s="36">
        <f t="shared" si="1665"/>
        <v>201382.71754264925</v>
      </c>
      <c r="Y3430" s="276">
        <f t="shared" si="1666"/>
        <v>201382.7175426553</v>
      </c>
      <c r="Z3430" s="36">
        <f t="shared" si="1667"/>
        <v>352816.5287830662</v>
      </c>
      <c r="AA3430" s="36">
        <f t="shared" si="1668"/>
        <v>151433.8112404109</v>
      </c>
      <c r="AB3430" s="38">
        <f t="shared" si="1669"/>
        <v>6.0535967350006104E-9</v>
      </c>
      <c r="AD3430" s="142">
        <f t="shared" si="1670"/>
        <v>72</v>
      </c>
    </row>
    <row r="3431" spans="1:30">
      <c r="A3431" s="533"/>
      <c r="C3431" s="399" t="str">
        <f>'Terminated loans'!F2621</f>
        <v>E</v>
      </c>
      <c r="D3431" s="109">
        <f>'Terminated loans'!H2621</f>
        <v>143524272</v>
      </c>
      <c r="E3431" s="109">
        <f>'Terminated loans'!I2621</f>
        <v>99</v>
      </c>
      <c r="F3431" s="109" t="str">
        <f>'Terminated loans'!J2621</f>
        <v>LAFLEUR M J C S(SL 2844)</v>
      </c>
      <c r="G3431" s="547" t="str">
        <f t="shared" si="1633"/>
        <v>D1</v>
      </c>
      <c r="H3431" s="111">
        <f>'Terminated loans'!L2621</f>
        <v>41260</v>
      </c>
      <c r="I3431" s="111">
        <v>43373</v>
      </c>
      <c r="J3431" s="34">
        <f t="shared" si="1658"/>
        <v>69</v>
      </c>
      <c r="K3431" s="34">
        <f t="shared" si="1617"/>
        <v>96</v>
      </c>
      <c r="L3431" s="34">
        <f t="shared" si="1618"/>
        <v>69</v>
      </c>
      <c r="M3431" s="34">
        <f t="shared" si="1619"/>
        <v>69</v>
      </c>
      <c r="N3431" s="52">
        <f t="shared" si="1632"/>
        <v>69</v>
      </c>
      <c r="O3431" s="352">
        <f>+'Terminated loans'!S2621</f>
        <v>1803111</v>
      </c>
      <c r="P3431" s="112">
        <f>+'Terminated loans'!T2621</f>
        <v>0.03</v>
      </c>
      <c r="Q3431" s="536">
        <f t="shared" si="1634"/>
        <v>7.6499999999999999E-2</v>
      </c>
      <c r="R3431" s="222">
        <f t="shared" si="1659"/>
        <v>28483.270132703939</v>
      </c>
      <c r="S3431" s="36">
        <f t="shared" si="1660"/>
        <v>1586051.8870508554</v>
      </c>
      <c r="T3431" s="36">
        <f t="shared" si="1661"/>
        <v>217059.11294914456</v>
      </c>
      <c r="U3431" s="36">
        <f t="shared" si="1662"/>
        <v>379293.75210572337</v>
      </c>
      <c r="V3431" s="36">
        <f t="shared" si="1663"/>
        <v>162234.63915657206</v>
      </c>
      <c r="W3431" s="37">
        <f t="shared" si="1664"/>
        <v>217059.11294915131</v>
      </c>
      <c r="X3431" s="36">
        <f t="shared" si="1665"/>
        <v>217059.11294914456</v>
      </c>
      <c r="Y3431" s="276">
        <f t="shared" si="1666"/>
        <v>217059.11294915131</v>
      </c>
      <c r="Z3431" s="36">
        <f t="shared" si="1667"/>
        <v>379293.75210572337</v>
      </c>
      <c r="AA3431" s="36">
        <f t="shared" si="1668"/>
        <v>162234.63915657206</v>
      </c>
      <c r="AB3431" s="38">
        <f t="shared" si="1669"/>
        <v>6.7520886659622192E-9</v>
      </c>
      <c r="AD3431" s="142">
        <f t="shared" si="1670"/>
        <v>69</v>
      </c>
    </row>
    <row r="3432" spans="1:30">
      <c r="A3432" s="533"/>
      <c r="C3432" s="399" t="str">
        <f>'Terminated loans'!F2622</f>
        <v>E</v>
      </c>
      <c r="D3432" s="109">
        <f>'Terminated loans'!H2622</f>
        <v>143893227</v>
      </c>
      <c r="E3432" s="109">
        <f>'Terminated loans'!I2622</f>
        <v>99</v>
      </c>
      <c r="F3432" s="109" t="str">
        <f>'Terminated loans'!J2622</f>
        <v>SOOCKEEA P(SL3093)</v>
      </c>
      <c r="G3432" s="547" t="str">
        <f t="shared" si="1633"/>
        <v>E1</v>
      </c>
      <c r="H3432" s="111">
        <f>'Terminated loans'!L2622</f>
        <v>42083</v>
      </c>
      <c r="I3432" s="111">
        <v>43373</v>
      </c>
      <c r="J3432" s="34">
        <f t="shared" si="1658"/>
        <v>42</v>
      </c>
      <c r="K3432" s="34">
        <f t="shared" ref="K3432:K3495" si="1671">ROUND(($I$35-H3432)/365*12,0)</f>
        <v>68</v>
      </c>
      <c r="L3432" s="34">
        <f t="shared" ref="L3432:L3495" si="1672">IF(B3432="VELS",J3432,IF(J3432&gt;(IF(OR(E3432=4,E3432=99),$J$3,IF(E3432=97,$J$6,IF(E3432=98,$J$5,"Check")))),(IF(OR(E3432=4,E3432=99),$J$3,IF(E3432=97,$J$6,IF(E3432=98,$J$5,"Check")))),J3432))</f>
        <v>42</v>
      </c>
      <c r="M3432" s="34">
        <f t="shared" ref="M3432:M3495" si="1673">IF(K3432&gt;L3432,L3432,K3432)</f>
        <v>42</v>
      </c>
      <c r="N3432" s="52">
        <f t="shared" si="1632"/>
        <v>42</v>
      </c>
      <c r="O3432" s="352">
        <f>+'Terminated loans'!S2622</f>
        <v>5008748</v>
      </c>
      <c r="P3432" s="112">
        <f>+'Terminated loans'!T2622</f>
        <v>0.03</v>
      </c>
      <c r="Q3432" s="536">
        <f t="shared" si="1634"/>
        <v>7.3999999999999996E-2</v>
      </c>
      <c r="R3432" s="222">
        <f t="shared" si="1659"/>
        <v>125775.25718801747</v>
      </c>
      <c r="S3432" s="36">
        <f t="shared" si="1660"/>
        <v>4641369.8960044039</v>
      </c>
      <c r="T3432" s="36">
        <f t="shared" si="1661"/>
        <v>367378.10399559606</v>
      </c>
      <c r="U3432" s="36">
        <f t="shared" si="1662"/>
        <v>641190.90589233022</v>
      </c>
      <c r="V3432" s="36">
        <f t="shared" si="1663"/>
        <v>273812.80189673323</v>
      </c>
      <c r="W3432" s="37">
        <f t="shared" si="1664"/>
        <v>367378.10399559699</v>
      </c>
      <c r="X3432" s="36">
        <f t="shared" si="1665"/>
        <v>367378.10399559606</v>
      </c>
      <c r="Y3432" s="276">
        <f t="shared" si="1666"/>
        <v>367378.10399559699</v>
      </c>
      <c r="Z3432" s="36">
        <f t="shared" si="1667"/>
        <v>641190.90589233022</v>
      </c>
      <c r="AA3432" s="36">
        <f t="shared" si="1668"/>
        <v>273812.80189673323</v>
      </c>
      <c r="AB3432" s="38">
        <f t="shared" si="1669"/>
        <v>9.3132257461547852E-10</v>
      </c>
      <c r="AD3432" s="142">
        <f t="shared" si="1670"/>
        <v>42</v>
      </c>
    </row>
    <row r="3433" spans="1:30">
      <c r="A3433" s="533"/>
      <c r="C3433" s="399" t="str">
        <f>'Terminated loans'!F2623</f>
        <v>E</v>
      </c>
      <c r="D3433" s="109">
        <f>'Terminated loans'!H2623</f>
        <v>143982114</v>
      </c>
      <c r="E3433" s="109">
        <f>'Terminated loans'!I2623</f>
        <v>98</v>
      </c>
      <c r="F3433" s="109" t="str">
        <f>'Terminated loans'!J2623</f>
        <v>MUNGROO R</v>
      </c>
      <c r="G3433" s="547" t="str">
        <f t="shared" si="1633"/>
        <v>E2</v>
      </c>
      <c r="H3433" s="111">
        <f>'Terminated loans'!L2623</f>
        <v>41557</v>
      </c>
      <c r="I3433" s="111">
        <v>43373</v>
      </c>
      <c r="J3433" s="34">
        <f t="shared" si="1658"/>
        <v>60</v>
      </c>
      <c r="K3433" s="34">
        <f t="shared" si="1671"/>
        <v>86</v>
      </c>
      <c r="L3433" s="34">
        <f t="shared" si="1672"/>
        <v>60</v>
      </c>
      <c r="M3433" s="34">
        <f t="shared" si="1673"/>
        <v>60</v>
      </c>
      <c r="N3433" s="52">
        <f t="shared" si="1632"/>
        <v>60</v>
      </c>
      <c r="O3433" s="352">
        <f>+'Terminated loans'!S2623</f>
        <v>75323</v>
      </c>
      <c r="P3433" s="112">
        <f>+'Terminated loans'!T2623</f>
        <v>0.05</v>
      </c>
      <c r="Q3433" s="536">
        <f t="shared" si="1634"/>
        <v>9.1499999999999998E-2</v>
      </c>
      <c r="R3433" s="222">
        <f t="shared" si="1659"/>
        <v>1421.4379317678356</v>
      </c>
      <c r="S3433" s="36">
        <f t="shared" si="1660"/>
        <v>68235.907726571066</v>
      </c>
      <c r="T3433" s="36">
        <f t="shared" si="1661"/>
        <v>7087.0922734289343</v>
      </c>
      <c r="U3433" s="36">
        <f t="shared" si="1662"/>
        <v>17050.368179499099</v>
      </c>
      <c r="V3433" s="36">
        <f t="shared" si="1663"/>
        <v>9963.2759060701501</v>
      </c>
      <c r="W3433" s="37">
        <f t="shared" si="1664"/>
        <v>7087.0922734289488</v>
      </c>
      <c r="X3433" s="36">
        <f t="shared" si="1665"/>
        <v>7087.0922734289343</v>
      </c>
      <c r="Y3433" s="276">
        <f t="shared" si="1666"/>
        <v>7087.0922734289488</v>
      </c>
      <c r="Z3433" s="36">
        <f t="shared" si="1667"/>
        <v>17050.368179499099</v>
      </c>
      <c r="AA3433" s="36">
        <f t="shared" si="1668"/>
        <v>9963.2759060701501</v>
      </c>
      <c r="AB3433" s="38">
        <f t="shared" si="1669"/>
        <v>1.4551915228366852E-11</v>
      </c>
      <c r="AD3433" s="142">
        <f t="shared" si="1670"/>
        <v>60</v>
      </c>
    </row>
    <row r="3434" spans="1:30">
      <c r="A3434" s="533"/>
      <c r="C3434" s="399" t="str">
        <f>'Terminated loans'!F2624</f>
        <v>N</v>
      </c>
      <c r="D3434" s="109">
        <f>'Terminated loans'!H2624</f>
        <v>143982203</v>
      </c>
      <c r="E3434" s="109">
        <f>'Terminated loans'!I2624</f>
        <v>98</v>
      </c>
      <c r="F3434" s="109" t="str">
        <f>'Terminated loans'!J2624</f>
        <v>HABLAL B Z R</v>
      </c>
      <c r="G3434" s="547" t="str">
        <f t="shared" si="1633"/>
        <v>E2</v>
      </c>
      <c r="H3434" s="111">
        <f>'Terminated loans'!L2624</f>
        <v>41537</v>
      </c>
      <c r="I3434" s="111">
        <v>43373</v>
      </c>
      <c r="J3434" s="34">
        <f t="shared" si="1658"/>
        <v>60</v>
      </c>
      <c r="K3434" s="34">
        <f t="shared" si="1671"/>
        <v>86</v>
      </c>
      <c r="L3434" s="34">
        <f t="shared" si="1672"/>
        <v>60</v>
      </c>
      <c r="M3434" s="34">
        <f t="shared" si="1673"/>
        <v>60</v>
      </c>
      <c r="N3434" s="52">
        <f t="shared" si="1632"/>
        <v>60</v>
      </c>
      <c r="O3434" s="352">
        <f>+'Terminated loans'!S2624</f>
        <v>174531</v>
      </c>
      <c r="P3434" s="112">
        <f>+'Terminated loans'!T2624</f>
        <v>0.05</v>
      </c>
      <c r="Q3434" s="536">
        <f t="shared" si="1634"/>
        <v>9.1499999999999998E-2</v>
      </c>
      <c r="R3434" s="222">
        <f t="shared" si="1659"/>
        <v>3293.6152791228728</v>
      </c>
      <c r="S3434" s="36">
        <f t="shared" si="1660"/>
        <v>158109.49127658454</v>
      </c>
      <c r="T3434" s="36">
        <f t="shared" si="1661"/>
        <v>16421.508723415463</v>
      </c>
      <c r="U3434" s="36">
        <f t="shared" si="1662"/>
        <v>39507.425470787945</v>
      </c>
      <c r="V3434" s="36">
        <f t="shared" si="1663"/>
        <v>23085.916747372365</v>
      </c>
      <c r="W3434" s="37">
        <f t="shared" si="1664"/>
        <v>16421.50872341558</v>
      </c>
      <c r="X3434" s="36">
        <f t="shared" si="1665"/>
        <v>16421.508723415463</v>
      </c>
      <c r="Y3434" s="276">
        <f t="shared" si="1666"/>
        <v>16421.50872341558</v>
      </c>
      <c r="Z3434" s="36">
        <f t="shared" si="1667"/>
        <v>39507.425470787945</v>
      </c>
      <c r="AA3434" s="36">
        <f t="shared" si="1668"/>
        <v>23085.916747372365</v>
      </c>
      <c r="AB3434" s="38">
        <f t="shared" si="1669"/>
        <v>1.1641532182693481E-10</v>
      </c>
      <c r="AD3434" s="142">
        <f t="shared" si="1670"/>
        <v>60</v>
      </c>
    </row>
    <row r="3435" spans="1:30">
      <c r="A3435" s="533"/>
      <c r="C3435" s="399" t="str">
        <f>'Terminated loans'!F2625</f>
        <v>N</v>
      </c>
      <c r="D3435" s="109">
        <f>'Terminated loans'!H2625</f>
        <v>143982491</v>
      </c>
      <c r="E3435" s="109">
        <f>'Terminated loans'!I2625</f>
        <v>98</v>
      </c>
      <c r="F3435" s="109" t="str">
        <f>'Terminated loans'!J2625</f>
        <v>HUNG HAN YUN S</v>
      </c>
      <c r="G3435" s="547" t="str">
        <f t="shared" si="1633"/>
        <v>E2</v>
      </c>
      <c r="H3435" s="111">
        <f>'Terminated loans'!L2625</f>
        <v>41543</v>
      </c>
      <c r="I3435" s="111">
        <v>43373</v>
      </c>
      <c r="J3435" s="34">
        <f t="shared" si="1658"/>
        <v>60</v>
      </c>
      <c r="K3435" s="34">
        <f t="shared" si="1671"/>
        <v>86</v>
      </c>
      <c r="L3435" s="34">
        <f t="shared" si="1672"/>
        <v>60</v>
      </c>
      <c r="M3435" s="34">
        <f t="shared" si="1673"/>
        <v>60</v>
      </c>
      <c r="N3435" s="52">
        <f t="shared" si="1632"/>
        <v>60</v>
      </c>
      <c r="O3435" s="352">
        <f>+'Terminated loans'!S2625</f>
        <v>157728</v>
      </c>
      <c r="P3435" s="112">
        <f>+'Terminated loans'!T2625</f>
        <v>0.05</v>
      </c>
      <c r="Q3435" s="536">
        <f t="shared" si="1634"/>
        <v>9.1499999999999998E-2</v>
      </c>
      <c r="R3435" s="222">
        <f t="shared" si="1659"/>
        <v>2976.5219402025568</v>
      </c>
      <c r="S3435" s="36">
        <f t="shared" si="1660"/>
        <v>142887.47466108098</v>
      </c>
      <c r="T3435" s="36">
        <f t="shared" si="1661"/>
        <v>14840.525338919018</v>
      </c>
      <c r="U3435" s="36">
        <f t="shared" si="1662"/>
        <v>35703.841751072498</v>
      </c>
      <c r="V3435" s="36">
        <f t="shared" si="1663"/>
        <v>20863.316412153392</v>
      </c>
      <c r="W3435" s="37">
        <f t="shared" si="1664"/>
        <v>14840.525338919106</v>
      </c>
      <c r="X3435" s="36">
        <f t="shared" si="1665"/>
        <v>14840.525338919018</v>
      </c>
      <c r="Y3435" s="276">
        <f t="shared" si="1666"/>
        <v>14840.525338919106</v>
      </c>
      <c r="Z3435" s="36">
        <f t="shared" si="1667"/>
        <v>35703.841751072498</v>
      </c>
      <c r="AA3435" s="36">
        <f t="shared" si="1668"/>
        <v>20863.316412153392</v>
      </c>
      <c r="AB3435" s="38">
        <f t="shared" si="1669"/>
        <v>8.7311491370201111E-11</v>
      </c>
      <c r="AD3435" s="142">
        <f t="shared" si="1670"/>
        <v>60</v>
      </c>
    </row>
    <row r="3436" spans="1:30">
      <c r="A3436" s="533"/>
      <c r="C3436" s="399" t="str">
        <f>'Terminated loans'!F2626</f>
        <v>E</v>
      </c>
      <c r="D3436" s="109">
        <f>'Terminated loans'!H2626</f>
        <v>143984087</v>
      </c>
      <c r="E3436" s="109">
        <f>'Terminated loans'!I2626</f>
        <v>98</v>
      </c>
      <c r="F3436" s="109" t="str">
        <f>'Terminated loans'!J2626</f>
        <v>LEBON-WONG HANG SUN M F</v>
      </c>
      <c r="G3436" s="547" t="str">
        <f t="shared" si="1633"/>
        <v>E2</v>
      </c>
      <c r="H3436" s="111">
        <f>'Terminated loans'!L2626</f>
        <v>41915</v>
      </c>
      <c r="I3436" s="111">
        <v>43373</v>
      </c>
      <c r="J3436" s="34">
        <f t="shared" si="1658"/>
        <v>48</v>
      </c>
      <c r="K3436" s="34">
        <f t="shared" si="1671"/>
        <v>74</v>
      </c>
      <c r="L3436" s="34">
        <f t="shared" si="1672"/>
        <v>48</v>
      </c>
      <c r="M3436" s="34">
        <f t="shared" si="1673"/>
        <v>48</v>
      </c>
      <c r="N3436" s="52">
        <f t="shared" si="1632"/>
        <v>48</v>
      </c>
      <c r="O3436" s="352">
        <f>+'Terminated loans'!S2626</f>
        <v>100111</v>
      </c>
      <c r="P3436" s="112">
        <f>+'Terminated loans'!T2626</f>
        <v>0.05</v>
      </c>
      <c r="Q3436" s="536">
        <f t="shared" si="1634"/>
        <v>9.1499999999999998E-2</v>
      </c>
      <c r="R3436" s="222">
        <f t="shared" si="1659"/>
        <v>2305.4856086509935</v>
      </c>
      <c r="S3436" s="36">
        <f t="shared" si="1660"/>
        <v>92380.800728469025</v>
      </c>
      <c r="T3436" s="36">
        <f t="shared" si="1661"/>
        <v>7730.1992715309752</v>
      </c>
      <c r="U3436" s="36">
        <f t="shared" si="1662"/>
        <v>18282.508486778708</v>
      </c>
      <c r="V3436" s="36">
        <f t="shared" si="1663"/>
        <v>10552.309215247675</v>
      </c>
      <c r="W3436" s="37">
        <f t="shared" si="1664"/>
        <v>7730.1992715310334</v>
      </c>
      <c r="X3436" s="36">
        <f t="shared" si="1665"/>
        <v>7730.1992715309752</v>
      </c>
      <c r="Y3436" s="276">
        <f t="shared" si="1666"/>
        <v>7730.1992715310334</v>
      </c>
      <c r="Z3436" s="36">
        <f t="shared" si="1667"/>
        <v>18282.508486778708</v>
      </c>
      <c r="AA3436" s="36">
        <f t="shared" si="1668"/>
        <v>10552.309215247675</v>
      </c>
      <c r="AB3436" s="38">
        <f t="shared" si="1669"/>
        <v>5.8207660913467407E-11</v>
      </c>
      <c r="AD3436" s="142">
        <f t="shared" si="1670"/>
        <v>48</v>
      </c>
    </row>
    <row r="3437" spans="1:30">
      <c r="A3437" s="533"/>
      <c r="C3437" s="399" t="str">
        <f>'Terminated loans'!F2627</f>
        <v>E</v>
      </c>
      <c r="D3437" s="109">
        <f>'Terminated loans'!H2627</f>
        <v>143999807</v>
      </c>
      <c r="E3437" s="109">
        <f>'Terminated loans'!I2627</f>
        <v>98</v>
      </c>
      <c r="F3437" s="109" t="str">
        <f>'Terminated loans'!J2627</f>
        <v>RAMRUCHA J-GSD</v>
      </c>
      <c r="G3437" s="547" t="str">
        <f t="shared" si="1633"/>
        <v>D2</v>
      </c>
      <c r="H3437" s="111">
        <f>'Terminated loans'!L2627</f>
        <v>41197</v>
      </c>
      <c r="I3437" s="111">
        <v>43373</v>
      </c>
      <c r="J3437" s="34">
        <f t="shared" si="1658"/>
        <v>72</v>
      </c>
      <c r="K3437" s="34">
        <f t="shared" si="1671"/>
        <v>98</v>
      </c>
      <c r="L3437" s="34">
        <f t="shared" si="1672"/>
        <v>60</v>
      </c>
      <c r="M3437" s="34">
        <f t="shared" si="1673"/>
        <v>60</v>
      </c>
      <c r="N3437" s="52">
        <f t="shared" si="1632"/>
        <v>60</v>
      </c>
      <c r="O3437" s="352">
        <f>+'Terminated loans'!S2627</f>
        <v>962131</v>
      </c>
      <c r="P3437" s="112">
        <f>+'Terminated loans'!T2627</f>
        <v>0.05</v>
      </c>
      <c r="Q3437" s="536">
        <f t="shared" si="1634"/>
        <v>9.4E-2</v>
      </c>
      <c r="R3437" s="222">
        <f t="shared" si="1659"/>
        <v>18156.598897145886</v>
      </c>
      <c r="S3437" s="36">
        <f t="shared" si="1660"/>
        <v>866538.2801747825</v>
      </c>
      <c r="T3437" s="36">
        <f t="shared" si="1661"/>
        <v>95592.7198252175</v>
      </c>
      <c r="U3437" s="36">
        <f t="shared" si="1662"/>
        <v>222857.65365397476</v>
      </c>
      <c r="V3437" s="36">
        <f t="shared" si="1663"/>
        <v>127264.93382875319</v>
      </c>
      <c r="W3437" s="37">
        <f t="shared" si="1664"/>
        <v>95592.719825221575</v>
      </c>
      <c r="X3437" s="36">
        <f t="shared" si="1665"/>
        <v>95592.7198252175</v>
      </c>
      <c r="Y3437" s="276">
        <f t="shared" si="1666"/>
        <v>95592.719825221575</v>
      </c>
      <c r="Z3437" s="36">
        <f t="shared" si="1667"/>
        <v>222857.65365397476</v>
      </c>
      <c r="AA3437" s="36">
        <f t="shared" si="1668"/>
        <v>127264.93382875319</v>
      </c>
      <c r="AB3437" s="38">
        <f t="shared" si="1669"/>
        <v>4.0745362639427185E-9</v>
      </c>
      <c r="AD3437" s="142">
        <f t="shared" si="1670"/>
        <v>60</v>
      </c>
    </row>
    <row r="3438" spans="1:30">
      <c r="A3438" s="533"/>
      <c r="C3438" s="399" t="str">
        <f>'Terminated loans'!F2628</f>
        <v>N</v>
      </c>
      <c r="D3438" s="109">
        <f>'Terminated loans'!H2628</f>
        <v>143987302</v>
      </c>
      <c r="E3438" s="109">
        <f>'Terminated loans'!I2628</f>
        <v>98</v>
      </c>
      <c r="F3438" s="109" t="str">
        <f>'Terminated loans'!J2628</f>
        <v>LI MUI SANG B</v>
      </c>
      <c r="G3438" s="547" t="str">
        <f t="shared" si="1633"/>
        <v>G2</v>
      </c>
      <c r="H3438" s="111">
        <f>'Terminated loans'!L2628</f>
        <v>42650</v>
      </c>
      <c r="I3438" s="111">
        <v>43373</v>
      </c>
      <c r="J3438" s="34">
        <f t="shared" si="1658"/>
        <v>24</v>
      </c>
      <c r="K3438" s="34">
        <f t="shared" si="1671"/>
        <v>50</v>
      </c>
      <c r="L3438" s="34">
        <f t="shared" si="1672"/>
        <v>24</v>
      </c>
      <c r="M3438" s="34">
        <f t="shared" si="1673"/>
        <v>24</v>
      </c>
      <c r="N3438" s="52">
        <f t="shared" si="1632"/>
        <v>24</v>
      </c>
      <c r="O3438" s="352">
        <f>+'Terminated loans'!S2628</f>
        <v>150125</v>
      </c>
      <c r="P3438" s="112">
        <f>+'Terminated loans'!T2628</f>
        <v>0.05</v>
      </c>
      <c r="Q3438" s="536">
        <f t="shared" si="1634"/>
        <v>8.5000000000000006E-2</v>
      </c>
      <c r="R3438" s="222">
        <f t="shared" si="1659"/>
        <v>6586.1923838270259</v>
      </c>
      <c r="S3438" s="36">
        <f t="shared" si="1660"/>
        <v>144892.63224038217</v>
      </c>
      <c r="T3438" s="36">
        <f t="shared" si="1661"/>
        <v>5232.3677596178313</v>
      </c>
      <c r="U3438" s="36">
        <f t="shared" si="1662"/>
        <v>13175.984971466911</v>
      </c>
      <c r="V3438" s="36">
        <f t="shared" si="1663"/>
        <v>7943.6172118486138</v>
      </c>
      <c r="W3438" s="37">
        <f t="shared" si="1664"/>
        <v>5232.367759618297</v>
      </c>
      <c r="X3438" s="36">
        <f t="shared" si="1665"/>
        <v>5232.3677596178313</v>
      </c>
      <c r="Y3438" s="276">
        <f t="shared" si="1666"/>
        <v>5232.367759618297</v>
      </c>
      <c r="Z3438" s="36">
        <f t="shared" si="1667"/>
        <v>13175.984971466911</v>
      </c>
      <c r="AA3438" s="36">
        <f t="shared" si="1668"/>
        <v>7943.6172118486138</v>
      </c>
      <c r="AB3438" s="38">
        <f t="shared" si="1669"/>
        <v>4.6566128730773926E-10</v>
      </c>
      <c r="AD3438" s="142">
        <f t="shared" si="1670"/>
        <v>24</v>
      </c>
    </row>
    <row r="3439" spans="1:30" ht="10.8" thickBot="1">
      <c r="A3439" s="533"/>
      <c r="C3439" s="400" t="str">
        <f>'Terminated loans'!F2629</f>
        <v>E</v>
      </c>
      <c r="D3439" s="86">
        <f>'Terminated loans'!H2629</f>
        <v>143987205</v>
      </c>
      <c r="E3439" s="86">
        <f>'Terminated loans'!I2629</f>
        <v>98</v>
      </c>
      <c r="F3439" s="86" t="str">
        <f>'Terminated loans'!J2629</f>
        <v>TIRVENGADUM S J D</v>
      </c>
      <c r="G3439" s="547" t="str">
        <f t="shared" si="1633"/>
        <v>G2</v>
      </c>
      <c r="H3439" s="88">
        <f>'Terminated loans'!L2629</f>
        <v>42788</v>
      </c>
      <c r="I3439" s="88">
        <v>43373</v>
      </c>
      <c r="J3439" s="34">
        <f t="shared" si="1658"/>
        <v>19</v>
      </c>
      <c r="K3439" s="34">
        <f t="shared" si="1671"/>
        <v>45</v>
      </c>
      <c r="L3439" s="34">
        <f t="shared" si="1672"/>
        <v>19</v>
      </c>
      <c r="M3439" s="34">
        <f t="shared" si="1673"/>
        <v>19</v>
      </c>
      <c r="N3439" s="52">
        <f t="shared" ref="N3439:N3502" si="1674">IF(C3439="O",IF(ROUND(($I$35-H3439)/365*12,0)&gt;$L3439,$L3439,ROUND(($I$35-H3439)/365*12,0)),IF(OR(C3439="E",C3439="N"),ROUND(M3439,0),"CHECK"))</f>
        <v>19</v>
      </c>
      <c r="O3439" s="352">
        <f>+'Terminated loans'!S2629</f>
        <v>407153</v>
      </c>
      <c r="P3439" s="112">
        <f>+'Terminated loans'!T2629</f>
        <v>0.05</v>
      </c>
      <c r="Q3439" s="536">
        <f t="shared" si="1634"/>
        <v>8.5000000000000006E-2</v>
      </c>
      <c r="R3439" s="222">
        <f t="shared" si="1659"/>
        <v>22333.121292149557</v>
      </c>
      <c r="S3439" s="36">
        <f t="shared" si="1660"/>
        <v>395706.73436796566</v>
      </c>
      <c r="T3439" s="36">
        <f t="shared" si="1661"/>
        <v>11446.265632034338</v>
      </c>
      <c r="U3439" s="36">
        <f t="shared" si="1662"/>
        <v>28622.570182876661</v>
      </c>
      <c r="V3439" s="36">
        <f t="shared" si="1663"/>
        <v>17176.304550841567</v>
      </c>
      <c r="W3439" s="37">
        <f t="shared" si="1664"/>
        <v>11446.265632035094</v>
      </c>
      <c r="X3439" s="36">
        <f t="shared" si="1665"/>
        <v>11446.265632034338</v>
      </c>
      <c r="Y3439" s="276">
        <f t="shared" si="1666"/>
        <v>11446.265632035094</v>
      </c>
      <c r="Z3439" s="36">
        <f t="shared" si="1667"/>
        <v>28622.570182876661</v>
      </c>
      <c r="AA3439" s="36">
        <f t="shared" si="1668"/>
        <v>17176.304550841567</v>
      </c>
      <c r="AB3439" s="38">
        <f t="shared" si="1669"/>
        <v>7.5669959187507629E-10</v>
      </c>
      <c r="AD3439" s="142">
        <f t="shared" si="1670"/>
        <v>19</v>
      </c>
    </row>
    <row r="3440" spans="1:30" ht="10.95" customHeight="1">
      <c r="A3440" s="533"/>
      <c r="C3440" s="67" t="str">
        <f>'Terminated loans'!F2630</f>
        <v>E</v>
      </c>
      <c r="D3440" s="109">
        <v>143005291</v>
      </c>
      <c r="E3440" s="109">
        <f>'Terminated loans'!I2630</f>
        <v>99</v>
      </c>
      <c r="F3440" s="109" t="str">
        <f>'Terminated loans'!J2630</f>
        <v>BUNDHOO A</v>
      </c>
      <c r="G3440" s="547" t="str">
        <f t="shared" si="1633"/>
        <v>A1</v>
      </c>
      <c r="H3440" s="111">
        <f>'Terminated loans'!L2630</f>
        <v>38594</v>
      </c>
      <c r="I3440" s="111">
        <v>43404</v>
      </c>
      <c r="J3440" s="34">
        <f t="shared" si="1658"/>
        <v>158</v>
      </c>
      <c r="K3440" s="34">
        <f t="shared" si="1671"/>
        <v>183</v>
      </c>
      <c r="L3440" s="34">
        <f t="shared" si="1672"/>
        <v>158</v>
      </c>
      <c r="M3440" s="34">
        <f t="shared" si="1673"/>
        <v>158</v>
      </c>
      <c r="N3440" s="52">
        <f t="shared" si="1674"/>
        <v>158</v>
      </c>
      <c r="O3440" s="352">
        <f>+'Terminated loans'!S2630</f>
        <v>662057</v>
      </c>
      <c r="P3440" s="112">
        <f>+'Terminated loans'!T2630</f>
        <v>0.03</v>
      </c>
      <c r="Q3440" s="536">
        <f t="shared" si="1634"/>
        <v>8.6499999999999994E-2</v>
      </c>
      <c r="R3440" s="222">
        <f t="shared" si="1659"/>
        <v>5077.3142007069955</v>
      </c>
      <c r="S3440" s="36">
        <f t="shared" si="1660"/>
        <v>477929.89526877186</v>
      </c>
      <c r="T3440" s="36">
        <f t="shared" si="1661"/>
        <v>184127.10473122814</v>
      </c>
      <c r="U3440" s="36">
        <f t="shared" si="1662"/>
        <v>324285.74844292842</v>
      </c>
      <c r="V3440" s="36">
        <f t="shared" si="1663"/>
        <v>140158.64371170546</v>
      </c>
      <c r="W3440" s="37">
        <f t="shared" si="1664"/>
        <v>184127.10473122296</v>
      </c>
      <c r="X3440" s="36">
        <f t="shared" si="1665"/>
        <v>184127.10473122814</v>
      </c>
      <c r="Y3440" s="276">
        <f t="shared" si="1666"/>
        <v>184127.10473122296</v>
      </c>
      <c r="Z3440" s="36">
        <f t="shared" si="1667"/>
        <v>324285.74844292842</v>
      </c>
      <c r="AA3440" s="36">
        <f t="shared" si="1668"/>
        <v>140158.64371170546</v>
      </c>
      <c r="AB3440" s="38">
        <f t="shared" si="1669"/>
        <v>-5.1804818212985992E-9</v>
      </c>
      <c r="AD3440" s="142">
        <f t="shared" si="1670"/>
        <v>158</v>
      </c>
    </row>
    <row r="3441" spans="1:30">
      <c r="A3441" s="533"/>
      <c r="C3441" s="67" t="str">
        <f>'Terminated loans'!F2631</f>
        <v>E</v>
      </c>
      <c r="D3441" s="109">
        <v>143009394</v>
      </c>
      <c r="E3441" s="109">
        <f>'Terminated loans'!I2631</f>
        <v>99</v>
      </c>
      <c r="F3441" s="109" t="str">
        <f>'Terminated loans'!J2631</f>
        <v>FRANCOIS E R/I A W/HL3</v>
      </c>
      <c r="G3441" s="547" t="str">
        <f t="shared" si="1633"/>
        <v>A1</v>
      </c>
      <c r="H3441" s="111">
        <f>'Terminated loans'!L2631</f>
        <v>38727</v>
      </c>
      <c r="I3441" s="111">
        <v>43404</v>
      </c>
      <c r="J3441" s="34">
        <f t="shared" si="1658"/>
        <v>154</v>
      </c>
      <c r="K3441" s="34">
        <f t="shared" si="1671"/>
        <v>179</v>
      </c>
      <c r="L3441" s="34">
        <f t="shared" si="1672"/>
        <v>154</v>
      </c>
      <c r="M3441" s="34">
        <f t="shared" si="1673"/>
        <v>154</v>
      </c>
      <c r="N3441" s="52">
        <f t="shared" si="1674"/>
        <v>154</v>
      </c>
      <c r="O3441" s="352">
        <f>+'Terminated loans'!S2631</f>
        <v>450076</v>
      </c>
      <c r="P3441" s="112">
        <f>+'Terminated loans'!T2631</f>
        <v>0.03</v>
      </c>
      <c r="Q3441" s="536">
        <f t="shared" si="1634"/>
        <v>8.6499999999999994E-2</v>
      </c>
      <c r="R3441" s="222">
        <f t="shared" si="1659"/>
        <v>3524.7843821013121</v>
      </c>
      <c r="S3441" s="36">
        <f t="shared" si="1660"/>
        <v>327207.77459491318</v>
      </c>
      <c r="T3441" s="36">
        <f t="shared" si="1661"/>
        <v>122868.22540508682</v>
      </c>
      <c r="U3441" s="36">
        <f t="shared" si="1662"/>
        <v>215609.02024868556</v>
      </c>
      <c r="V3441" s="36">
        <f t="shared" si="1663"/>
        <v>92740.794843602052</v>
      </c>
      <c r="W3441" s="37">
        <f t="shared" si="1664"/>
        <v>122868.2254050835</v>
      </c>
      <c r="X3441" s="36">
        <f t="shared" si="1665"/>
        <v>122868.22540508682</v>
      </c>
      <c r="Y3441" s="276">
        <f t="shared" si="1666"/>
        <v>122868.2254050835</v>
      </c>
      <c r="Z3441" s="36">
        <f t="shared" si="1667"/>
        <v>215609.02024868556</v>
      </c>
      <c r="AA3441" s="36">
        <f t="shared" si="1668"/>
        <v>92740.794843602052</v>
      </c>
      <c r="AB3441" s="38">
        <f t="shared" si="1669"/>
        <v>-3.3178366720676422E-9</v>
      </c>
      <c r="AD3441" s="142">
        <f t="shared" si="1670"/>
        <v>154</v>
      </c>
    </row>
    <row r="3442" spans="1:30">
      <c r="A3442" s="533"/>
      <c r="C3442" s="67" t="str">
        <f>'Terminated loans'!F2632</f>
        <v>E</v>
      </c>
      <c r="D3442" s="109">
        <v>143019586</v>
      </c>
      <c r="E3442" s="109">
        <f>'Terminated loans'!I2632</f>
        <v>99</v>
      </c>
      <c r="F3442" s="109" t="str">
        <f>'Terminated loans'!J2632</f>
        <v>FRANCOIS E (ERF)</v>
      </c>
      <c r="G3442" s="547" t="str">
        <f t="shared" si="1633"/>
        <v>A1</v>
      </c>
      <c r="H3442" s="111">
        <f>'Terminated loans'!L2632</f>
        <v>39422</v>
      </c>
      <c r="I3442" s="111">
        <v>43404</v>
      </c>
      <c r="J3442" s="34">
        <f t="shared" si="1658"/>
        <v>131</v>
      </c>
      <c r="K3442" s="34">
        <f t="shared" si="1671"/>
        <v>156</v>
      </c>
      <c r="L3442" s="34">
        <f t="shared" si="1672"/>
        <v>131</v>
      </c>
      <c r="M3442" s="34">
        <f t="shared" si="1673"/>
        <v>131</v>
      </c>
      <c r="N3442" s="52">
        <f t="shared" si="1674"/>
        <v>131</v>
      </c>
      <c r="O3442" s="352">
        <f>+'Terminated loans'!S2632</f>
        <v>648794</v>
      </c>
      <c r="P3442" s="112">
        <f>+'Terminated loans'!T2632</f>
        <v>0.03</v>
      </c>
      <c r="Q3442" s="536">
        <f t="shared" si="1634"/>
        <v>8.6499999999999994E-2</v>
      </c>
      <c r="R3442" s="222">
        <f t="shared" si="1659"/>
        <v>5813.9394579074351</v>
      </c>
      <c r="S3442" s="36">
        <f t="shared" si="1660"/>
        <v>491778.9022391935</v>
      </c>
      <c r="T3442" s="36">
        <f t="shared" si="1661"/>
        <v>157015.0977608065</v>
      </c>
      <c r="U3442" s="36">
        <f t="shared" si="1662"/>
        <v>269847.16674667521</v>
      </c>
      <c r="V3442" s="36">
        <f t="shared" si="1663"/>
        <v>112832.06898587395</v>
      </c>
      <c r="W3442" s="37">
        <f t="shared" si="1664"/>
        <v>157015.09776080126</v>
      </c>
      <c r="X3442" s="36">
        <f t="shared" si="1665"/>
        <v>157015.0977608065</v>
      </c>
      <c r="Y3442" s="276">
        <f t="shared" si="1666"/>
        <v>157015.09776080126</v>
      </c>
      <c r="Z3442" s="36">
        <f t="shared" si="1667"/>
        <v>269847.16674667521</v>
      </c>
      <c r="AA3442" s="36">
        <f t="shared" si="1668"/>
        <v>112832.06898587395</v>
      </c>
      <c r="AB3442" s="38">
        <f t="shared" si="1669"/>
        <v>-5.2386894822120667E-9</v>
      </c>
      <c r="AD3442" s="142">
        <f t="shared" si="1670"/>
        <v>131</v>
      </c>
    </row>
    <row r="3443" spans="1:30">
      <c r="A3443" s="533"/>
      <c r="C3443" s="67" t="str">
        <f>'Terminated loans'!F2633</f>
        <v>E</v>
      </c>
      <c r="D3443" s="109">
        <v>143028526</v>
      </c>
      <c r="E3443" s="109">
        <f>'Terminated loans'!I2633</f>
        <v>99</v>
      </c>
      <c r="F3443" s="109" t="str">
        <f>'Terminated loans'!J2633</f>
        <v>GUJADHUR V (SL 1436)</v>
      </c>
      <c r="G3443" s="547" t="str">
        <f t="shared" si="1633"/>
        <v>A1</v>
      </c>
      <c r="H3443" s="111">
        <f>'Terminated loans'!L2633</f>
        <v>39919</v>
      </c>
      <c r="I3443" s="111">
        <v>43404</v>
      </c>
      <c r="J3443" s="34">
        <f t="shared" si="1658"/>
        <v>115</v>
      </c>
      <c r="K3443" s="34">
        <f t="shared" si="1671"/>
        <v>140</v>
      </c>
      <c r="L3443" s="34">
        <f t="shared" si="1672"/>
        <v>115</v>
      </c>
      <c r="M3443" s="34">
        <f t="shared" si="1673"/>
        <v>115</v>
      </c>
      <c r="N3443" s="52">
        <f t="shared" si="1674"/>
        <v>115</v>
      </c>
      <c r="O3443" s="352">
        <f>+'Terminated loans'!S2633</f>
        <v>1567585</v>
      </c>
      <c r="P3443" s="112">
        <f>+'Terminated loans'!T2633</f>
        <v>0.03</v>
      </c>
      <c r="Q3443" s="536">
        <f t="shared" si="1634"/>
        <v>8.6499999999999994E-2</v>
      </c>
      <c r="R3443" s="222">
        <f t="shared" si="1659"/>
        <v>15701.333070436431</v>
      </c>
      <c r="S3443" s="36">
        <f t="shared" si="1660"/>
        <v>1224587.2638736861</v>
      </c>
      <c r="T3443" s="36">
        <f t="shared" si="1661"/>
        <v>342997.73612631392</v>
      </c>
      <c r="U3443" s="36">
        <f t="shared" si="1662"/>
        <v>581066.03922649077</v>
      </c>
      <c r="V3443" s="36">
        <f t="shared" si="1663"/>
        <v>238068.30310018943</v>
      </c>
      <c r="W3443" s="37">
        <f t="shared" si="1664"/>
        <v>342997.73612630134</v>
      </c>
      <c r="X3443" s="36">
        <f t="shared" si="1665"/>
        <v>342997.73612631392</v>
      </c>
      <c r="Y3443" s="276">
        <f t="shared" si="1666"/>
        <v>342997.73612630134</v>
      </c>
      <c r="Z3443" s="36">
        <f t="shared" si="1667"/>
        <v>581066.03922649077</v>
      </c>
      <c r="AA3443" s="36">
        <f t="shared" si="1668"/>
        <v>238068.30310018943</v>
      </c>
      <c r="AB3443" s="38">
        <f t="shared" si="1669"/>
        <v>-1.257285475730896E-8</v>
      </c>
      <c r="AD3443" s="142">
        <f t="shared" si="1670"/>
        <v>115</v>
      </c>
    </row>
    <row r="3444" spans="1:30">
      <c r="A3444" s="533"/>
      <c r="C3444" s="67" t="str">
        <f>'Terminated loans'!F2634</f>
        <v>E</v>
      </c>
      <c r="D3444" s="109">
        <v>143039080</v>
      </c>
      <c r="E3444" s="109">
        <f>'Terminated loans'!I2634</f>
        <v>99</v>
      </c>
      <c r="F3444" s="109" t="str">
        <f>'Terminated loans'!J2634</f>
        <v>ARNASSALON-NALLAN A</v>
      </c>
      <c r="G3444" s="547" t="str">
        <f t="shared" si="1633"/>
        <v>A1</v>
      </c>
      <c r="H3444" s="111">
        <f>'Terminated loans'!L2634</f>
        <v>40056</v>
      </c>
      <c r="I3444" s="111">
        <v>43404</v>
      </c>
      <c r="J3444" s="34">
        <f t="shared" si="1658"/>
        <v>110</v>
      </c>
      <c r="K3444" s="34">
        <f t="shared" si="1671"/>
        <v>135</v>
      </c>
      <c r="L3444" s="34">
        <f t="shared" si="1672"/>
        <v>110</v>
      </c>
      <c r="M3444" s="34">
        <f t="shared" si="1673"/>
        <v>110</v>
      </c>
      <c r="N3444" s="52">
        <f t="shared" si="1674"/>
        <v>110</v>
      </c>
      <c r="O3444" s="352">
        <f>+'Terminated loans'!S2634</f>
        <v>3750201</v>
      </c>
      <c r="P3444" s="112">
        <f>+'Terminated loans'!T2634</f>
        <v>0.03</v>
      </c>
      <c r="Q3444" s="536">
        <f t="shared" si="1634"/>
        <v>8.6499999999999994E-2</v>
      </c>
      <c r="R3444" s="222">
        <f t="shared" si="1659"/>
        <v>39037.403632020694</v>
      </c>
      <c r="S3444" s="36">
        <f t="shared" si="1660"/>
        <v>2957932.8553200834</v>
      </c>
      <c r="T3444" s="36">
        <f t="shared" si="1661"/>
        <v>792268.14467991656</v>
      </c>
      <c r="U3444" s="36">
        <f t="shared" si="1662"/>
        <v>1336181.544202161</v>
      </c>
      <c r="V3444" s="36">
        <f t="shared" si="1663"/>
        <v>543913.3995222766</v>
      </c>
      <c r="W3444" s="37">
        <f t="shared" si="1664"/>
        <v>792268.14467988443</v>
      </c>
      <c r="X3444" s="36">
        <f t="shared" si="1665"/>
        <v>792268.14467991656</v>
      </c>
      <c r="Y3444" s="276">
        <f t="shared" si="1666"/>
        <v>792268.14467988443</v>
      </c>
      <c r="Z3444" s="36">
        <f t="shared" si="1667"/>
        <v>1336181.544202161</v>
      </c>
      <c r="AA3444" s="36">
        <f t="shared" si="1668"/>
        <v>543913.3995222766</v>
      </c>
      <c r="AB3444" s="38">
        <f t="shared" si="1669"/>
        <v>-3.2130628824234009E-8</v>
      </c>
      <c r="AD3444" s="142">
        <f t="shared" si="1670"/>
        <v>110</v>
      </c>
    </row>
    <row r="3445" spans="1:30">
      <c r="A3445" s="533"/>
      <c r="C3445" s="67" t="str">
        <f>'Terminated loans'!F2635</f>
        <v>E</v>
      </c>
      <c r="D3445" s="109">
        <v>143345742</v>
      </c>
      <c r="E3445" s="109">
        <f>'Terminated loans'!I2635</f>
        <v>99</v>
      </c>
      <c r="F3445" s="109" t="str">
        <f>'Terminated loans'!J2635</f>
        <v>COOLEN K(SL2830)</v>
      </c>
      <c r="G3445" s="547" t="str">
        <f t="shared" si="1633"/>
        <v>D1</v>
      </c>
      <c r="H3445" s="111">
        <f>'Terminated loans'!L2635</f>
        <v>41229</v>
      </c>
      <c r="I3445" s="111">
        <v>43404</v>
      </c>
      <c r="J3445" s="34">
        <f t="shared" si="1658"/>
        <v>72</v>
      </c>
      <c r="K3445" s="34">
        <f t="shared" si="1671"/>
        <v>97</v>
      </c>
      <c r="L3445" s="34">
        <f t="shared" si="1672"/>
        <v>72</v>
      </c>
      <c r="M3445" s="34">
        <f t="shared" si="1673"/>
        <v>72</v>
      </c>
      <c r="N3445" s="52">
        <f t="shared" si="1674"/>
        <v>72</v>
      </c>
      <c r="O3445" s="352">
        <f>+'Terminated loans'!S2635</f>
        <v>1945669</v>
      </c>
      <c r="P3445" s="112">
        <f>+'Terminated loans'!T2635</f>
        <v>0.03</v>
      </c>
      <c r="Q3445" s="536">
        <f t="shared" si="1634"/>
        <v>7.6499999999999999E-2</v>
      </c>
      <c r="R3445" s="222">
        <f t="shared" si="1659"/>
        <v>29561.864037931558</v>
      </c>
      <c r="S3445" s="36">
        <f t="shared" si="1660"/>
        <v>1702593.9419127991</v>
      </c>
      <c r="T3445" s="36">
        <f t="shared" si="1661"/>
        <v>243075.05808720086</v>
      </c>
      <c r="U3445" s="36">
        <f t="shared" si="1662"/>
        <v>425860.2688182795</v>
      </c>
      <c r="V3445" s="36">
        <f t="shared" si="1663"/>
        <v>182785.21073107212</v>
      </c>
      <c r="W3445" s="37">
        <f t="shared" si="1664"/>
        <v>243075.05808720738</v>
      </c>
      <c r="X3445" s="36">
        <f t="shared" si="1665"/>
        <v>243075.05808720086</v>
      </c>
      <c r="Y3445" s="276">
        <f t="shared" si="1666"/>
        <v>243075.05808720738</v>
      </c>
      <c r="Z3445" s="36">
        <f t="shared" si="1667"/>
        <v>425860.2688182795</v>
      </c>
      <c r="AA3445" s="36">
        <f t="shared" si="1668"/>
        <v>182785.21073107212</v>
      </c>
      <c r="AB3445" s="38">
        <f t="shared" si="1669"/>
        <v>6.5192580223083496E-9</v>
      </c>
      <c r="AD3445" s="142">
        <f t="shared" si="1670"/>
        <v>72</v>
      </c>
    </row>
    <row r="3446" spans="1:30">
      <c r="A3446" s="533"/>
      <c r="C3446" s="67" t="str">
        <f>'Terminated loans'!F2636</f>
        <v>E</v>
      </c>
      <c r="D3446" s="109">
        <v>143523748</v>
      </c>
      <c r="E3446" s="109">
        <f>'Terminated loans'!I2636</f>
        <v>99</v>
      </c>
      <c r="F3446" s="109" t="str">
        <f>'Terminated loans'!J2636</f>
        <v>JEETUN R(SL 2657)</v>
      </c>
      <c r="G3446" s="547" t="str">
        <f t="shared" si="1633"/>
        <v>C1</v>
      </c>
      <c r="H3446" s="111">
        <f>'Terminated loans'!L2636</f>
        <v>40928</v>
      </c>
      <c r="I3446" s="111">
        <v>43404</v>
      </c>
      <c r="J3446" s="34">
        <f t="shared" si="1658"/>
        <v>81</v>
      </c>
      <c r="K3446" s="34">
        <f t="shared" si="1671"/>
        <v>106</v>
      </c>
      <c r="L3446" s="34">
        <f t="shared" si="1672"/>
        <v>81</v>
      </c>
      <c r="M3446" s="34">
        <f t="shared" si="1673"/>
        <v>81</v>
      </c>
      <c r="N3446" s="52">
        <f t="shared" si="1674"/>
        <v>81</v>
      </c>
      <c r="O3446" s="352">
        <f>+'Terminated loans'!S2636</f>
        <v>1875694</v>
      </c>
      <c r="P3446" s="112">
        <f>+'Terminated loans'!T2636</f>
        <v>0.03</v>
      </c>
      <c r="Q3446" s="536">
        <f t="shared" si="1634"/>
        <v>8.1500000000000003E-2</v>
      </c>
      <c r="R3446" s="222">
        <f t="shared" si="1659"/>
        <v>25609.245663977657</v>
      </c>
      <c r="S3446" s="36">
        <f t="shared" si="1660"/>
        <v>1591412.4826285378</v>
      </c>
      <c r="T3446" s="36">
        <f t="shared" si="1661"/>
        <v>284281.51737146219</v>
      </c>
      <c r="U3446" s="36">
        <f t="shared" si="1662"/>
        <v>482936.41615367844</v>
      </c>
      <c r="V3446" s="36">
        <f t="shared" si="1663"/>
        <v>198654.89878219017</v>
      </c>
      <c r="W3446" s="37">
        <f t="shared" si="1664"/>
        <v>284281.51737148827</v>
      </c>
      <c r="X3446" s="36">
        <f t="shared" si="1665"/>
        <v>284281.51737146219</v>
      </c>
      <c r="Y3446" s="276">
        <f t="shared" si="1666"/>
        <v>284281.51737148827</v>
      </c>
      <c r="Z3446" s="36">
        <f t="shared" si="1667"/>
        <v>482936.41615367844</v>
      </c>
      <c r="AA3446" s="36">
        <f t="shared" si="1668"/>
        <v>198654.89878219017</v>
      </c>
      <c r="AB3446" s="38">
        <f t="shared" si="1669"/>
        <v>2.6077032089233398E-8</v>
      </c>
      <c r="AD3446" s="142">
        <f t="shared" si="1670"/>
        <v>81</v>
      </c>
    </row>
    <row r="3447" spans="1:30">
      <c r="A3447" s="533"/>
      <c r="C3447" s="67" t="str">
        <f>'Terminated loans'!F2637</f>
        <v>E</v>
      </c>
      <c r="D3447" s="109">
        <v>143665208</v>
      </c>
      <c r="E3447" s="109">
        <f>'Terminated loans'!I2637</f>
        <v>99</v>
      </c>
      <c r="F3447" s="109" t="str">
        <f>'Terminated loans'!J2637</f>
        <v>BOKHOREE P (SL 2895)</v>
      </c>
      <c r="G3447" s="547" t="str">
        <f t="shared" si="1633"/>
        <v>D1</v>
      </c>
      <c r="H3447" s="111">
        <f>'Terminated loans'!L2637</f>
        <v>41380</v>
      </c>
      <c r="I3447" s="111">
        <v>43404</v>
      </c>
      <c r="J3447" s="34">
        <f t="shared" si="1658"/>
        <v>67</v>
      </c>
      <c r="K3447" s="34">
        <f t="shared" si="1671"/>
        <v>92</v>
      </c>
      <c r="L3447" s="34">
        <f t="shared" si="1672"/>
        <v>67</v>
      </c>
      <c r="M3447" s="34">
        <f t="shared" si="1673"/>
        <v>67</v>
      </c>
      <c r="N3447" s="52">
        <f t="shared" si="1674"/>
        <v>67</v>
      </c>
      <c r="O3447" s="352">
        <f>+'Terminated loans'!S2637</f>
        <v>2334137</v>
      </c>
      <c r="P3447" s="112">
        <f>+'Terminated loans'!T2637</f>
        <v>0.03</v>
      </c>
      <c r="Q3447" s="536">
        <f t="shared" si="1634"/>
        <v>7.6499999999999999E-2</v>
      </c>
      <c r="R3447" s="222">
        <f t="shared" si="1659"/>
        <v>37880.378222731691</v>
      </c>
      <c r="S3447" s="36">
        <f t="shared" si="1660"/>
        <v>2060294.2525063397</v>
      </c>
      <c r="T3447" s="36">
        <f t="shared" si="1661"/>
        <v>273842.74749366031</v>
      </c>
      <c r="U3447" s="36">
        <f t="shared" si="1662"/>
        <v>477691.08841669234</v>
      </c>
      <c r="V3447" s="36">
        <f t="shared" si="1663"/>
        <v>203848.34092302341</v>
      </c>
      <c r="W3447" s="37">
        <f t="shared" si="1664"/>
        <v>273842.74749366893</v>
      </c>
      <c r="X3447" s="36">
        <f t="shared" si="1665"/>
        <v>273842.74749366031</v>
      </c>
      <c r="Y3447" s="276">
        <f t="shared" si="1666"/>
        <v>273842.74749366893</v>
      </c>
      <c r="Z3447" s="36">
        <f t="shared" si="1667"/>
        <v>477691.08841669234</v>
      </c>
      <c r="AA3447" s="36">
        <f t="shared" si="1668"/>
        <v>203848.34092302341</v>
      </c>
      <c r="AB3447" s="38">
        <f t="shared" si="1669"/>
        <v>8.6147338151931763E-9</v>
      </c>
      <c r="AD3447" s="142">
        <f t="shared" si="1670"/>
        <v>67</v>
      </c>
    </row>
    <row r="3448" spans="1:30">
      <c r="A3448" s="533"/>
      <c r="C3448" s="67" t="str">
        <f>'Terminated loans'!F2638</f>
        <v>E</v>
      </c>
      <c r="D3448" s="109">
        <v>143666204</v>
      </c>
      <c r="E3448" s="109">
        <f>'Terminated loans'!I2638</f>
        <v>99</v>
      </c>
      <c r="F3448" s="109" t="str">
        <f>'Terminated loans'!J2638</f>
        <v>GUJADHUR V(SL2862)</v>
      </c>
      <c r="G3448" s="547" t="str">
        <f t="shared" si="1633"/>
        <v>D1</v>
      </c>
      <c r="H3448" s="111">
        <f>'Terminated loans'!L2638</f>
        <v>41309</v>
      </c>
      <c r="I3448" s="111">
        <v>43404</v>
      </c>
      <c r="J3448" s="34">
        <f t="shared" si="1658"/>
        <v>69</v>
      </c>
      <c r="K3448" s="34">
        <f t="shared" si="1671"/>
        <v>94</v>
      </c>
      <c r="L3448" s="34">
        <f t="shared" si="1672"/>
        <v>69</v>
      </c>
      <c r="M3448" s="34">
        <f t="shared" si="1673"/>
        <v>69</v>
      </c>
      <c r="N3448" s="52">
        <f t="shared" si="1674"/>
        <v>69</v>
      </c>
      <c r="O3448" s="352">
        <f>+'Terminated loans'!S2638</f>
        <v>1400129</v>
      </c>
      <c r="P3448" s="112">
        <f>+'Terminated loans'!T2638</f>
        <v>0.03</v>
      </c>
      <c r="Q3448" s="536">
        <f t="shared" si="1634"/>
        <v>7.6499999999999999E-2</v>
      </c>
      <c r="R3448" s="222">
        <f t="shared" si="1659"/>
        <v>22117.469488918116</v>
      </c>
      <c r="S3448" s="36">
        <f t="shared" si="1660"/>
        <v>1231580.9967132511</v>
      </c>
      <c r="T3448" s="36">
        <f t="shared" si="1661"/>
        <v>168548.00328674889</v>
      </c>
      <c r="U3448" s="36">
        <f t="shared" si="1662"/>
        <v>294524.39802210405</v>
      </c>
      <c r="V3448" s="36">
        <f t="shared" si="1663"/>
        <v>125976.39473535027</v>
      </c>
      <c r="W3448" s="37">
        <f t="shared" si="1664"/>
        <v>168548.00328675378</v>
      </c>
      <c r="X3448" s="36">
        <f t="shared" si="1665"/>
        <v>168548.00328674889</v>
      </c>
      <c r="Y3448" s="276">
        <f t="shared" si="1666"/>
        <v>168548.00328675378</v>
      </c>
      <c r="Z3448" s="36">
        <f t="shared" si="1667"/>
        <v>294524.39802210405</v>
      </c>
      <c r="AA3448" s="36">
        <f t="shared" si="1668"/>
        <v>125976.39473535027</v>
      </c>
      <c r="AB3448" s="38">
        <f t="shared" si="1669"/>
        <v>4.8894435167312622E-9</v>
      </c>
      <c r="AD3448" s="142">
        <f t="shared" si="1670"/>
        <v>69</v>
      </c>
    </row>
    <row r="3449" spans="1:30">
      <c r="A3449" s="533"/>
      <c r="C3449" s="67" t="str">
        <f>'Terminated loans'!F2639</f>
        <v>E</v>
      </c>
      <c r="D3449" s="109">
        <v>143980073</v>
      </c>
      <c r="E3449" s="109">
        <f>'Terminated loans'!I2639</f>
        <v>98</v>
      </c>
      <c r="F3449" s="109" t="str">
        <f>'Terminated loans'!J2639</f>
        <v>AMBAJEE - ASGURALLY M R</v>
      </c>
      <c r="G3449" s="547" t="str">
        <f t="shared" si="1633"/>
        <v>E2</v>
      </c>
      <c r="H3449" s="111">
        <f>'Terminated loans'!L2639</f>
        <v>41453</v>
      </c>
      <c r="I3449" s="111">
        <v>43404</v>
      </c>
      <c r="J3449" s="34">
        <f t="shared" si="1658"/>
        <v>64</v>
      </c>
      <c r="K3449" s="34">
        <f t="shared" si="1671"/>
        <v>89</v>
      </c>
      <c r="L3449" s="34">
        <f t="shared" si="1672"/>
        <v>60</v>
      </c>
      <c r="M3449" s="34">
        <f t="shared" si="1673"/>
        <v>60</v>
      </c>
      <c r="N3449" s="52">
        <f t="shared" si="1674"/>
        <v>60</v>
      </c>
      <c r="O3449" s="352">
        <f>+'Terminated loans'!S2639</f>
        <v>447689</v>
      </c>
      <c r="P3449" s="112">
        <f>+'Terminated loans'!T2639</f>
        <v>0.05</v>
      </c>
      <c r="Q3449" s="536">
        <f t="shared" si="1634"/>
        <v>9.1499999999999998E-2</v>
      </c>
      <c r="R3449" s="222">
        <f t="shared" si="1659"/>
        <v>8448.4437188536103</v>
      </c>
      <c r="S3449" s="36">
        <f t="shared" si="1660"/>
        <v>405566.23201679264</v>
      </c>
      <c r="T3449" s="36">
        <f t="shared" si="1661"/>
        <v>42122.767983207363</v>
      </c>
      <c r="U3449" s="36">
        <f t="shared" si="1662"/>
        <v>101340.39111442422</v>
      </c>
      <c r="V3449" s="36">
        <f t="shared" si="1663"/>
        <v>59217.62313121662</v>
      </c>
      <c r="W3449" s="37">
        <f t="shared" si="1664"/>
        <v>42122.767983207596</v>
      </c>
      <c r="X3449" s="36">
        <f t="shared" si="1665"/>
        <v>42122.767983207363</v>
      </c>
      <c r="Y3449" s="276">
        <f t="shared" si="1666"/>
        <v>42122.767983207596</v>
      </c>
      <c r="Z3449" s="36">
        <f t="shared" si="1667"/>
        <v>101340.39111442422</v>
      </c>
      <c r="AA3449" s="36">
        <f t="shared" si="1668"/>
        <v>59217.62313121662</v>
      </c>
      <c r="AB3449" s="38">
        <f t="shared" si="1669"/>
        <v>2.3283064365386963E-10</v>
      </c>
      <c r="AD3449" s="142">
        <f t="shared" si="1670"/>
        <v>60</v>
      </c>
    </row>
    <row r="3450" spans="1:30">
      <c r="A3450" s="533"/>
      <c r="C3450" s="67" t="str">
        <f>'Terminated loans'!F2640</f>
        <v>E</v>
      </c>
      <c r="D3450" s="109">
        <v>143980456</v>
      </c>
      <c r="E3450" s="109">
        <f>'Terminated loans'!I2640</f>
        <v>98</v>
      </c>
      <c r="F3450" s="109" t="str">
        <f>'Terminated loans'!J2640</f>
        <v>RAYAPEN L O</v>
      </c>
      <c r="G3450" s="547" t="str">
        <f t="shared" si="1633"/>
        <v>E2</v>
      </c>
      <c r="H3450" s="111">
        <f>'Terminated loans'!L2640</f>
        <v>41584</v>
      </c>
      <c r="I3450" s="111">
        <v>43404</v>
      </c>
      <c r="J3450" s="34">
        <f t="shared" si="1658"/>
        <v>60</v>
      </c>
      <c r="K3450" s="34">
        <f t="shared" si="1671"/>
        <v>85</v>
      </c>
      <c r="L3450" s="34">
        <f t="shared" si="1672"/>
        <v>60</v>
      </c>
      <c r="M3450" s="34">
        <f t="shared" si="1673"/>
        <v>60</v>
      </c>
      <c r="N3450" s="52">
        <f t="shared" si="1674"/>
        <v>60</v>
      </c>
      <c r="O3450" s="352">
        <f>+'Terminated loans'!S2640</f>
        <v>80055</v>
      </c>
      <c r="P3450" s="112">
        <f>+'Terminated loans'!T2640</f>
        <v>0.05</v>
      </c>
      <c r="Q3450" s="536">
        <f t="shared" si="1634"/>
        <v>9.1499999999999998E-2</v>
      </c>
      <c r="R3450" s="222">
        <f t="shared" si="1659"/>
        <v>1510.7366093712953</v>
      </c>
      <c r="S3450" s="36">
        <f t="shared" si="1660"/>
        <v>72522.676912107156</v>
      </c>
      <c r="T3450" s="36">
        <f t="shared" si="1661"/>
        <v>7532.3230878928443</v>
      </c>
      <c r="U3450" s="36">
        <f t="shared" si="1662"/>
        <v>18121.519650170609</v>
      </c>
      <c r="V3450" s="36">
        <f t="shared" si="1663"/>
        <v>10589.196562277721</v>
      </c>
      <c r="W3450" s="37">
        <f t="shared" si="1664"/>
        <v>7532.323087892888</v>
      </c>
      <c r="X3450" s="36">
        <f t="shared" si="1665"/>
        <v>7532.3230878928443</v>
      </c>
      <c r="Y3450" s="276">
        <f t="shared" si="1666"/>
        <v>7532.323087892888</v>
      </c>
      <c r="Z3450" s="36">
        <f t="shared" si="1667"/>
        <v>18121.519650170609</v>
      </c>
      <c r="AA3450" s="36">
        <f t="shared" si="1668"/>
        <v>10589.196562277721</v>
      </c>
      <c r="AB3450" s="38">
        <f t="shared" si="1669"/>
        <v>4.3655745685100555E-11</v>
      </c>
      <c r="AD3450" s="142">
        <f t="shared" si="1670"/>
        <v>60</v>
      </c>
    </row>
    <row r="3451" spans="1:30">
      <c r="A3451" s="533"/>
      <c r="C3451" s="67" t="str">
        <f>'Terminated loans'!F2641</f>
        <v>E</v>
      </c>
      <c r="D3451" s="109">
        <v>143981185</v>
      </c>
      <c r="E3451" s="109">
        <f>'Terminated loans'!I2641</f>
        <v>98</v>
      </c>
      <c r="F3451" s="109" t="str">
        <f>'Terminated loans'!J2641</f>
        <v>AHOTAR N</v>
      </c>
      <c r="G3451" s="547" t="str">
        <f t="shared" si="1633"/>
        <v>D2</v>
      </c>
      <c r="H3451" s="111">
        <f>'Terminated loans'!L2641</f>
        <v>41333</v>
      </c>
      <c r="I3451" s="111">
        <v>43404</v>
      </c>
      <c r="J3451" s="34">
        <f t="shared" si="1658"/>
        <v>68</v>
      </c>
      <c r="K3451" s="34">
        <f t="shared" si="1671"/>
        <v>93</v>
      </c>
      <c r="L3451" s="34">
        <f t="shared" si="1672"/>
        <v>60</v>
      </c>
      <c r="M3451" s="34">
        <f t="shared" si="1673"/>
        <v>60</v>
      </c>
      <c r="N3451" s="52">
        <f t="shared" si="1674"/>
        <v>60</v>
      </c>
      <c r="O3451" s="352">
        <f>+'Terminated loans'!S2641</f>
        <v>860581</v>
      </c>
      <c r="P3451" s="112">
        <f>+'Terminated loans'!T2641</f>
        <v>0.05</v>
      </c>
      <c r="Q3451" s="536">
        <f t="shared" si="1634"/>
        <v>9.4E-2</v>
      </c>
      <c r="R3451" s="222">
        <f t="shared" si="1659"/>
        <v>16240.225120596573</v>
      </c>
      <c r="S3451" s="36">
        <f t="shared" si="1660"/>
        <v>775077.80093469028</v>
      </c>
      <c r="T3451" s="36">
        <f t="shared" si="1661"/>
        <v>85503.199065309716</v>
      </c>
      <c r="U3451" s="36">
        <f t="shared" si="1662"/>
        <v>199335.70630110789</v>
      </c>
      <c r="V3451" s="36">
        <f t="shared" si="1663"/>
        <v>113832.50723579433</v>
      </c>
      <c r="W3451" s="37">
        <f t="shared" si="1664"/>
        <v>85503.199065313558</v>
      </c>
      <c r="X3451" s="36">
        <f t="shared" si="1665"/>
        <v>85503.199065309716</v>
      </c>
      <c r="Y3451" s="276">
        <f t="shared" si="1666"/>
        <v>85503.199065313558</v>
      </c>
      <c r="Z3451" s="36">
        <f t="shared" si="1667"/>
        <v>199335.70630110789</v>
      </c>
      <c r="AA3451" s="36">
        <f t="shared" si="1668"/>
        <v>113832.50723579433</v>
      </c>
      <c r="AB3451" s="38">
        <f t="shared" si="1669"/>
        <v>3.8417056202888489E-9</v>
      </c>
      <c r="AD3451" s="142">
        <f t="shared" si="1670"/>
        <v>60</v>
      </c>
    </row>
    <row r="3452" spans="1:30">
      <c r="A3452" s="533"/>
      <c r="C3452" s="67" t="str">
        <f>'Terminated loans'!F2642</f>
        <v>E</v>
      </c>
      <c r="D3452" s="109">
        <v>143981649</v>
      </c>
      <c r="E3452" s="109">
        <f>'Terminated loans'!I2642</f>
        <v>98</v>
      </c>
      <c r="F3452" s="109" t="str">
        <f>'Terminated loans'!J2642</f>
        <v>LOUIS M S J</v>
      </c>
      <c r="G3452" s="547" t="str">
        <f t="shared" si="1633"/>
        <v>E2</v>
      </c>
      <c r="H3452" s="111">
        <f>'Terminated loans'!L2642</f>
        <v>41564</v>
      </c>
      <c r="I3452" s="111">
        <v>43404</v>
      </c>
      <c r="J3452" s="34">
        <f t="shared" si="1658"/>
        <v>60</v>
      </c>
      <c r="K3452" s="34">
        <f t="shared" si="1671"/>
        <v>86</v>
      </c>
      <c r="L3452" s="34">
        <f t="shared" si="1672"/>
        <v>60</v>
      </c>
      <c r="M3452" s="34">
        <f t="shared" si="1673"/>
        <v>60</v>
      </c>
      <c r="N3452" s="52">
        <f t="shared" si="1674"/>
        <v>60</v>
      </c>
      <c r="O3452" s="352">
        <f>+'Terminated loans'!S2642</f>
        <v>76362</v>
      </c>
      <c r="P3452" s="112">
        <f>+'Terminated loans'!T2642</f>
        <v>0.05</v>
      </c>
      <c r="Q3452" s="536">
        <f t="shared" si="1634"/>
        <v>9.1499999999999998E-2</v>
      </c>
      <c r="R3452" s="222">
        <f t="shared" si="1659"/>
        <v>1441.0451435239631</v>
      </c>
      <c r="S3452" s="36">
        <f t="shared" si="1660"/>
        <v>69177.148889667442</v>
      </c>
      <c r="T3452" s="36">
        <f t="shared" si="1661"/>
        <v>7184.8511103325582</v>
      </c>
      <c r="U3452" s="36">
        <f t="shared" si="1662"/>
        <v>17285.559721770376</v>
      </c>
      <c r="V3452" s="36">
        <f t="shared" si="1663"/>
        <v>10100.708611437789</v>
      </c>
      <c r="W3452" s="37">
        <f t="shared" si="1664"/>
        <v>7184.8511103325873</v>
      </c>
      <c r="X3452" s="36">
        <f t="shared" si="1665"/>
        <v>7184.8511103325582</v>
      </c>
      <c r="Y3452" s="276">
        <f t="shared" si="1666"/>
        <v>7184.8511103325873</v>
      </c>
      <c r="Z3452" s="36">
        <f t="shared" si="1667"/>
        <v>17285.559721770376</v>
      </c>
      <c r="AA3452" s="36">
        <f t="shared" si="1668"/>
        <v>10100.708611437789</v>
      </c>
      <c r="AB3452" s="38">
        <f t="shared" si="1669"/>
        <v>2.9103830456733704E-11</v>
      </c>
      <c r="AD3452" s="142">
        <f t="shared" si="1670"/>
        <v>60</v>
      </c>
    </row>
    <row r="3453" spans="1:30">
      <c r="A3453" s="533"/>
      <c r="C3453" s="67" t="str">
        <f>'Terminated loans'!F2643</f>
        <v>E</v>
      </c>
      <c r="D3453" s="109">
        <v>143981657</v>
      </c>
      <c r="E3453" s="109">
        <f>'Terminated loans'!I2643</f>
        <v>98</v>
      </c>
      <c r="F3453" s="109" t="str">
        <f>'Terminated loans'!J2643</f>
        <v>RAMBAJUN N</v>
      </c>
      <c r="G3453" s="547" t="str">
        <f t="shared" ref="G3453:G3516" si="1675">IF(H3453&lt;$P$5,"A",IF(H3453&lt;$P$6,"B",IF(H3453&lt;$P$7,"C",IF(H3453&lt;$P$8,"D",IF(H3453&lt;$P$9,"E",IF(H3453&lt;$P$10,"F",IF(H3453&lt;$P$11,"G",IF(H3453&lt;$P$12,"I",IF(H3453&lt;$P$13,"J",IF(H3453&lt;$P$14,"K","L"))))))))))&amp;IF(OR(P3453=0,P3453&gt;=5%),2,1)</f>
        <v>E2</v>
      </c>
      <c r="H3453" s="111">
        <f>'Terminated loans'!L2643</f>
        <v>41551</v>
      </c>
      <c r="I3453" s="111">
        <v>43404</v>
      </c>
      <c r="J3453" s="34">
        <f t="shared" si="1658"/>
        <v>61</v>
      </c>
      <c r="K3453" s="34">
        <f t="shared" si="1671"/>
        <v>86</v>
      </c>
      <c r="L3453" s="34">
        <f t="shared" si="1672"/>
        <v>60</v>
      </c>
      <c r="M3453" s="34">
        <f t="shared" si="1673"/>
        <v>60</v>
      </c>
      <c r="N3453" s="52">
        <f t="shared" si="1674"/>
        <v>60</v>
      </c>
      <c r="O3453" s="352">
        <f>+'Terminated loans'!S2643</f>
        <v>964637</v>
      </c>
      <c r="P3453" s="112">
        <f>+'Terminated loans'!T2643</f>
        <v>0.05</v>
      </c>
      <c r="Q3453" s="536">
        <f t="shared" ref="Q3453:Q3516" si="1676">VLOOKUP(G3453,$O$3:$Q$28,3,FALSE)</f>
        <v>9.1499999999999998E-2</v>
      </c>
      <c r="R3453" s="222">
        <f t="shared" si="1659"/>
        <v>18203.890208657776</v>
      </c>
      <c r="S3453" s="36">
        <f t="shared" si="1660"/>
        <v>873874.92959170963</v>
      </c>
      <c r="T3453" s="36">
        <f t="shared" si="1661"/>
        <v>90762.070408290369</v>
      </c>
      <c r="U3453" s="36">
        <f t="shared" si="1662"/>
        <v>218358.48292775766</v>
      </c>
      <c r="V3453" s="36">
        <f t="shared" si="1663"/>
        <v>127596.4125194666</v>
      </c>
      <c r="W3453" s="37">
        <f t="shared" si="1664"/>
        <v>90762.070408291067</v>
      </c>
      <c r="X3453" s="36">
        <f t="shared" si="1665"/>
        <v>90762.070408290369</v>
      </c>
      <c r="Y3453" s="276">
        <f t="shared" si="1666"/>
        <v>90762.070408291067</v>
      </c>
      <c r="Z3453" s="36">
        <f t="shared" si="1667"/>
        <v>218358.48292775766</v>
      </c>
      <c r="AA3453" s="36">
        <f t="shared" si="1668"/>
        <v>127596.4125194666</v>
      </c>
      <c r="AB3453" s="38">
        <f t="shared" si="1669"/>
        <v>6.9849193096160889E-10</v>
      </c>
      <c r="AD3453" s="142">
        <f t="shared" si="1670"/>
        <v>60</v>
      </c>
    </row>
    <row r="3454" spans="1:30">
      <c r="A3454" s="533"/>
      <c r="C3454" s="67" t="str">
        <f>'Terminated loans'!F2644</f>
        <v>E</v>
      </c>
      <c r="D3454" s="109">
        <v>143982017</v>
      </c>
      <c r="E3454" s="109">
        <f>'Terminated loans'!I2644</f>
        <v>98</v>
      </c>
      <c r="F3454" s="109" t="str">
        <f>'Terminated loans'!J2644</f>
        <v>GOOKOOLUK A D</v>
      </c>
      <c r="G3454" s="547" t="str">
        <f t="shared" si="1675"/>
        <v>E2</v>
      </c>
      <c r="H3454" s="111">
        <f>'Terminated loans'!L2644</f>
        <v>41617</v>
      </c>
      <c r="I3454" s="111">
        <v>43404</v>
      </c>
      <c r="J3454" s="34">
        <f t="shared" si="1658"/>
        <v>59</v>
      </c>
      <c r="K3454" s="34">
        <f t="shared" si="1671"/>
        <v>84</v>
      </c>
      <c r="L3454" s="34">
        <f t="shared" si="1672"/>
        <v>59</v>
      </c>
      <c r="M3454" s="34">
        <f t="shared" si="1673"/>
        <v>59</v>
      </c>
      <c r="N3454" s="52">
        <f t="shared" si="1674"/>
        <v>59</v>
      </c>
      <c r="O3454" s="352">
        <f>+'Terminated loans'!S2644</f>
        <v>235163</v>
      </c>
      <c r="P3454" s="112">
        <f>+'Terminated loans'!T2644</f>
        <v>0.05</v>
      </c>
      <c r="Q3454" s="536">
        <f t="shared" si="1676"/>
        <v>9.1499999999999998E-2</v>
      </c>
      <c r="R3454" s="222">
        <f t="shared" si="1659"/>
        <v>4504.0459629578954</v>
      </c>
      <c r="S3454" s="36">
        <f t="shared" si="1660"/>
        <v>213360.63000851139</v>
      </c>
      <c r="T3454" s="36">
        <f t="shared" si="1661"/>
        <v>21802.369991488609</v>
      </c>
      <c r="U3454" s="36">
        <f t="shared" si="1662"/>
        <v>52378.081806004368</v>
      </c>
      <c r="V3454" s="36">
        <f t="shared" si="1663"/>
        <v>30575.711814515846</v>
      </c>
      <c r="W3454" s="37">
        <f t="shared" si="1664"/>
        <v>21802.369991488522</v>
      </c>
      <c r="X3454" s="36">
        <f t="shared" si="1665"/>
        <v>21802.369991488609</v>
      </c>
      <c r="Y3454" s="276">
        <f t="shared" si="1666"/>
        <v>21802.369991488522</v>
      </c>
      <c r="Z3454" s="36">
        <f t="shared" si="1667"/>
        <v>52378.081806004368</v>
      </c>
      <c r="AA3454" s="36">
        <f t="shared" si="1668"/>
        <v>30575.711814515846</v>
      </c>
      <c r="AB3454" s="38">
        <f t="shared" si="1669"/>
        <v>-8.7311491370201111E-11</v>
      </c>
      <c r="AD3454" s="142">
        <f t="shared" si="1670"/>
        <v>59</v>
      </c>
    </row>
    <row r="3455" spans="1:30">
      <c r="A3455" s="533"/>
      <c r="C3455" s="67" t="str">
        <f>'Terminated loans'!F2645</f>
        <v>E</v>
      </c>
      <c r="D3455" s="109">
        <v>143982068</v>
      </c>
      <c r="E3455" s="109">
        <f>'Terminated loans'!I2645</f>
        <v>98</v>
      </c>
      <c r="F3455" s="109" t="str">
        <f>'Terminated loans'!J2645</f>
        <v>BOOLUCK K</v>
      </c>
      <c r="G3455" s="547" t="str">
        <f t="shared" si="1675"/>
        <v>E2</v>
      </c>
      <c r="H3455" s="111">
        <f>'Terminated loans'!L2645</f>
        <v>41591</v>
      </c>
      <c r="I3455" s="111">
        <v>43404</v>
      </c>
      <c r="J3455" s="34">
        <f t="shared" si="1658"/>
        <v>60</v>
      </c>
      <c r="K3455" s="34">
        <f t="shared" si="1671"/>
        <v>85</v>
      </c>
      <c r="L3455" s="34">
        <f t="shared" si="1672"/>
        <v>60</v>
      </c>
      <c r="M3455" s="34">
        <f t="shared" si="1673"/>
        <v>60</v>
      </c>
      <c r="N3455" s="52">
        <f t="shared" si="1674"/>
        <v>60</v>
      </c>
      <c r="O3455" s="352">
        <f>+'Terminated loans'!S2645</f>
        <v>50021</v>
      </c>
      <c r="P3455" s="112">
        <f>+'Terminated loans'!T2645</f>
        <v>0.05</v>
      </c>
      <c r="Q3455" s="536">
        <f t="shared" si="1676"/>
        <v>9.1499999999999998E-2</v>
      </c>
      <c r="R3455" s="222">
        <f t="shared" si="1659"/>
        <v>943.95797810707097</v>
      </c>
      <c r="S3455" s="36">
        <f t="shared" si="1660"/>
        <v>45314.556515152231</v>
      </c>
      <c r="T3455" s="36">
        <f t="shared" si="1661"/>
        <v>4706.4434848477686</v>
      </c>
      <c r="U3455" s="36">
        <f t="shared" si="1662"/>
        <v>11322.922171272046</v>
      </c>
      <c r="V3455" s="36">
        <f t="shared" si="1663"/>
        <v>6616.478686424256</v>
      </c>
      <c r="W3455" s="37">
        <f t="shared" si="1664"/>
        <v>4706.4434848477904</v>
      </c>
      <c r="X3455" s="36">
        <f t="shared" si="1665"/>
        <v>4706.4434848477686</v>
      </c>
      <c r="Y3455" s="276">
        <f t="shared" si="1666"/>
        <v>4706.4434848477904</v>
      </c>
      <c r="Z3455" s="36">
        <f t="shared" si="1667"/>
        <v>11322.922171272046</v>
      </c>
      <c r="AA3455" s="36">
        <f t="shared" si="1668"/>
        <v>6616.478686424256</v>
      </c>
      <c r="AB3455" s="38">
        <f t="shared" si="1669"/>
        <v>2.1827872842550278E-11</v>
      </c>
      <c r="AD3455" s="142">
        <f t="shared" si="1670"/>
        <v>60</v>
      </c>
    </row>
    <row r="3456" spans="1:30">
      <c r="A3456" s="533"/>
      <c r="C3456" s="67" t="str">
        <f>'Terminated loans'!F2646</f>
        <v>N</v>
      </c>
      <c r="D3456" s="109">
        <v>143982106</v>
      </c>
      <c r="E3456" s="109">
        <f>'Terminated loans'!I2646</f>
        <v>98</v>
      </c>
      <c r="F3456" s="109" t="str">
        <f>'Terminated loans'!J2646</f>
        <v>THOETIS M J S</v>
      </c>
      <c r="G3456" s="547" t="str">
        <f t="shared" si="1675"/>
        <v>E2</v>
      </c>
      <c r="H3456" s="111">
        <f>'Terminated loans'!L2646</f>
        <v>41569</v>
      </c>
      <c r="I3456" s="111">
        <v>43404</v>
      </c>
      <c r="J3456" s="34">
        <f t="shared" si="1658"/>
        <v>60</v>
      </c>
      <c r="K3456" s="34">
        <f t="shared" si="1671"/>
        <v>85</v>
      </c>
      <c r="L3456" s="34">
        <f t="shared" si="1672"/>
        <v>60</v>
      </c>
      <c r="M3456" s="34">
        <f t="shared" si="1673"/>
        <v>60</v>
      </c>
      <c r="N3456" s="52">
        <f t="shared" si="1674"/>
        <v>60</v>
      </c>
      <c r="O3456" s="352">
        <f>+'Terminated loans'!S2646</f>
        <v>106803</v>
      </c>
      <c r="P3456" s="112">
        <f>+'Terminated loans'!T2646</f>
        <v>0.05</v>
      </c>
      <c r="Q3456" s="536">
        <f t="shared" si="1676"/>
        <v>9.1499999999999998E-2</v>
      </c>
      <c r="R3456" s="222">
        <f t="shared" si="1659"/>
        <v>2015.5043668812998</v>
      </c>
      <c r="S3456" s="36">
        <f t="shared" si="1660"/>
        <v>96753.974920289562</v>
      </c>
      <c r="T3456" s="36">
        <f t="shared" si="1661"/>
        <v>10049.025079710438</v>
      </c>
      <c r="U3456" s="36">
        <f t="shared" si="1662"/>
        <v>24176.287092588493</v>
      </c>
      <c r="V3456" s="36">
        <f t="shared" si="1663"/>
        <v>14127.262012877982</v>
      </c>
      <c r="W3456" s="37">
        <f t="shared" si="1664"/>
        <v>10049.025079710511</v>
      </c>
      <c r="X3456" s="36">
        <f t="shared" si="1665"/>
        <v>10049.025079710438</v>
      </c>
      <c r="Y3456" s="276">
        <f t="shared" si="1666"/>
        <v>10049.025079710511</v>
      </c>
      <c r="Z3456" s="36">
        <f t="shared" si="1667"/>
        <v>24176.287092588493</v>
      </c>
      <c r="AA3456" s="36">
        <f t="shared" si="1668"/>
        <v>14127.262012877982</v>
      </c>
      <c r="AB3456" s="38">
        <f t="shared" si="1669"/>
        <v>7.2759576141834259E-11</v>
      </c>
      <c r="AD3456" s="142">
        <f t="shared" si="1670"/>
        <v>60</v>
      </c>
    </row>
    <row r="3457" spans="1:30">
      <c r="A3457" s="533"/>
      <c r="C3457" s="67" t="str">
        <f>'Terminated loans'!F2647</f>
        <v>N</v>
      </c>
      <c r="D3457" s="109">
        <v>143982556</v>
      </c>
      <c r="E3457" s="109">
        <f>'Terminated loans'!I2647</f>
        <v>98</v>
      </c>
      <c r="F3457" s="109" t="str">
        <f>'Terminated loans'!J2647</f>
        <v>MANDARY Y</v>
      </c>
      <c r="G3457" s="547" t="str">
        <f t="shared" si="1675"/>
        <v>E2</v>
      </c>
      <c r="H3457" s="111">
        <f>'Terminated loans'!L2647</f>
        <v>41571</v>
      </c>
      <c r="I3457" s="111">
        <v>43404</v>
      </c>
      <c r="J3457" s="34">
        <f t="shared" si="1658"/>
        <v>60</v>
      </c>
      <c r="K3457" s="34">
        <f t="shared" si="1671"/>
        <v>85</v>
      </c>
      <c r="L3457" s="34">
        <f t="shared" si="1672"/>
        <v>60</v>
      </c>
      <c r="M3457" s="34">
        <f t="shared" si="1673"/>
        <v>60</v>
      </c>
      <c r="N3457" s="52">
        <f t="shared" si="1674"/>
        <v>60</v>
      </c>
      <c r="O3457" s="352">
        <f>+'Terminated loans'!S2647</f>
        <v>127147</v>
      </c>
      <c r="P3457" s="112">
        <f>+'Terminated loans'!T2647</f>
        <v>0.05</v>
      </c>
      <c r="Q3457" s="536">
        <f t="shared" si="1676"/>
        <v>9.1499999999999998E-2</v>
      </c>
      <c r="R3457" s="222">
        <f t="shared" si="1659"/>
        <v>2399.4207441350586</v>
      </c>
      <c r="S3457" s="36">
        <f t="shared" si="1660"/>
        <v>115183.82113976254</v>
      </c>
      <c r="T3457" s="36">
        <f t="shared" si="1661"/>
        <v>11963.178860237458</v>
      </c>
      <c r="U3457" s="36">
        <f t="shared" si="1662"/>
        <v>28781.423508341046</v>
      </c>
      <c r="V3457" s="36">
        <f t="shared" si="1663"/>
        <v>16818.244648103515</v>
      </c>
      <c r="W3457" s="37">
        <f t="shared" si="1664"/>
        <v>11963.178860237531</v>
      </c>
      <c r="X3457" s="36">
        <f t="shared" si="1665"/>
        <v>11963.178860237458</v>
      </c>
      <c r="Y3457" s="276">
        <f t="shared" si="1666"/>
        <v>11963.178860237531</v>
      </c>
      <c r="Z3457" s="36">
        <f t="shared" si="1667"/>
        <v>28781.423508341046</v>
      </c>
      <c r="AA3457" s="36">
        <f t="shared" si="1668"/>
        <v>16818.244648103515</v>
      </c>
      <c r="AB3457" s="38">
        <f t="shared" si="1669"/>
        <v>7.2759576141834259E-11</v>
      </c>
      <c r="AD3457" s="142">
        <f t="shared" si="1670"/>
        <v>60</v>
      </c>
    </row>
    <row r="3458" spans="1:30">
      <c r="A3458" s="533"/>
      <c r="C3458" s="67" t="str">
        <f>'Terminated loans'!F2648</f>
        <v>N</v>
      </c>
      <c r="D3458" s="109">
        <v>143982831</v>
      </c>
      <c r="E3458" s="109">
        <f>'Terminated loans'!I2648</f>
        <v>98</v>
      </c>
      <c r="F3458" s="109" t="str">
        <f>'Terminated loans'!J2648</f>
        <v>CHENGADOO G</v>
      </c>
      <c r="G3458" s="547" t="str">
        <f t="shared" si="1675"/>
        <v>E2</v>
      </c>
      <c r="H3458" s="111">
        <f>'Terminated loans'!L2648</f>
        <v>41586</v>
      </c>
      <c r="I3458" s="111">
        <v>43404</v>
      </c>
      <c r="J3458" s="34">
        <f t="shared" si="1658"/>
        <v>60</v>
      </c>
      <c r="K3458" s="34">
        <f t="shared" si="1671"/>
        <v>85</v>
      </c>
      <c r="L3458" s="34">
        <f t="shared" si="1672"/>
        <v>60</v>
      </c>
      <c r="M3458" s="34">
        <f t="shared" si="1673"/>
        <v>60</v>
      </c>
      <c r="N3458" s="52">
        <f t="shared" si="1674"/>
        <v>60</v>
      </c>
      <c r="O3458" s="352">
        <f>+'Terminated loans'!S2648</f>
        <v>175388</v>
      </c>
      <c r="P3458" s="112">
        <f>+'Terminated loans'!T2648</f>
        <v>0.05</v>
      </c>
      <c r="Q3458" s="536">
        <f t="shared" si="1676"/>
        <v>9.1499999999999998E-2</v>
      </c>
      <c r="R3458" s="222">
        <f t="shared" si="1659"/>
        <v>3309.7879263557902</v>
      </c>
      <c r="S3458" s="36">
        <f t="shared" si="1660"/>
        <v>158885.85670177566</v>
      </c>
      <c r="T3458" s="36">
        <f t="shared" si="1661"/>
        <v>16502.143298224342</v>
      </c>
      <c r="U3458" s="36">
        <f t="shared" si="1662"/>
        <v>39701.418879571836</v>
      </c>
      <c r="V3458" s="36">
        <f t="shared" si="1663"/>
        <v>23199.275581347407</v>
      </c>
      <c r="W3458" s="37">
        <f t="shared" si="1664"/>
        <v>16502.14329822443</v>
      </c>
      <c r="X3458" s="36">
        <f t="shared" si="1665"/>
        <v>16502.143298224342</v>
      </c>
      <c r="Y3458" s="276">
        <f t="shared" si="1666"/>
        <v>16502.14329822443</v>
      </c>
      <c r="Z3458" s="36">
        <f t="shared" si="1667"/>
        <v>39701.418879571836</v>
      </c>
      <c r="AA3458" s="36">
        <f t="shared" si="1668"/>
        <v>23199.275581347407</v>
      </c>
      <c r="AB3458" s="38">
        <f t="shared" si="1669"/>
        <v>8.7311491370201111E-11</v>
      </c>
      <c r="AD3458" s="142">
        <f t="shared" si="1670"/>
        <v>60</v>
      </c>
    </row>
    <row r="3459" spans="1:30">
      <c r="A3459" s="533"/>
      <c r="C3459" s="67" t="str">
        <f>'Terminated loans'!F2649</f>
        <v>E</v>
      </c>
      <c r="D3459" s="109">
        <v>143983013</v>
      </c>
      <c r="E3459" s="109">
        <f>'Terminated loans'!I2649</f>
        <v>98</v>
      </c>
      <c r="F3459" s="109" t="str">
        <f>'Terminated loans'!J2649</f>
        <v>HULKURY B S</v>
      </c>
      <c r="G3459" s="547" t="str">
        <f t="shared" si="1675"/>
        <v>E2</v>
      </c>
      <c r="H3459" s="111">
        <f>'Terminated loans'!L2649</f>
        <v>41796</v>
      </c>
      <c r="I3459" s="111">
        <v>43404</v>
      </c>
      <c r="J3459" s="34">
        <f t="shared" si="1658"/>
        <v>53</v>
      </c>
      <c r="K3459" s="34">
        <f t="shared" si="1671"/>
        <v>78</v>
      </c>
      <c r="L3459" s="34">
        <f t="shared" si="1672"/>
        <v>53</v>
      </c>
      <c r="M3459" s="34">
        <f t="shared" si="1673"/>
        <v>53</v>
      </c>
      <c r="N3459" s="52">
        <f t="shared" si="1674"/>
        <v>53</v>
      </c>
      <c r="O3459" s="352">
        <f>+'Terminated loans'!S2649</f>
        <v>290281</v>
      </c>
      <c r="P3459" s="112">
        <f>+'Terminated loans'!T2649</f>
        <v>0.05</v>
      </c>
      <c r="Q3459" s="536">
        <f t="shared" si="1676"/>
        <v>9.1499999999999998E-2</v>
      </c>
      <c r="R3459" s="222">
        <f t="shared" si="1659"/>
        <v>6115.3486280762681</v>
      </c>
      <c r="S3459" s="36">
        <f t="shared" si="1660"/>
        <v>265799.28879238444</v>
      </c>
      <c r="T3459" s="36">
        <f t="shared" si="1661"/>
        <v>24481.711207615561</v>
      </c>
      <c r="U3459" s="36">
        <f t="shared" si="1662"/>
        <v>58314.188495657872</v>
      </c>
      <c r="V3459" s="36">
        <f t="shared" si="1663"/>
        <v>33832.477288042195</v>
      </c>
      <c r="W3459" s="37">
        <f t="shared" si="1664"/>
        <v>24481.711207615677</v>
      </c>
      <c r="X3459" s="36">
        <f t="shared" si="1665"/>
        <v>24481.711207615561</v>
      </c>
      <c r="Y3459" s="276">
        <f t="shared" si="1666"/>
        <v>24481.711207615677</v>
      </c>
      <c r="Z3459" s="36">
        <f t="shared" si="1667"/>
        <v>58314.188495657872</v>
      </c>
      <c r="AA3459" s="36">
        <f t="shared" si="1668"/>
        <v>33832.477288042195</v>
      </c>
      <c r="AB3459" s="38">
        <f t="shared" si="1669"/>
        <v>1.1641532182693481E-10</v>
      </c>
      <c r="AD3459" s="142">
        <f t="shared" si="1670"/>
        <v>53</v>
      </c>
    </row>
    <row r="3460" spans="1:30">
      <c r="A3460" s="533"/>
      <c r="C3460" s="67" t="str">
        <f>'Terminated loans'!F2650</f>
        <v>E</v>
      </c>
      <c r="D3460" s="109">
        <v>143983064</v>
      </c>
      <c r="E3460" s="109">
        <f>'Terminated loans'!I2650</f>
        <v>98</v>
      </c>
      <c r="F3460" s="109" t="str">
        <f>'Terminated loans'!J2650</f>
        <v>ANADACHEE VENTURI P</v>
      </c>
      <c r="G3460" s="547" t="str">
        <f t="shared" si="1675"/>
        <v>E2</v>
      </c>
      <c r="H3460" s="111">
        <f>'Terminated loans'!L2650</f>
        <v>41638</v>
      </c>
      <c r="I3460" s="111">
        <v>43404</v>
      </c>
      <c r="J3460" s="34">
        <f t="shared" si="1658"/>
        <v>58</v>
      </c>
      <c r="K3460" s="34">
        <f t="shared" si="1671"/>
        <v>83</v>
      </c>
      <c r="L3460" s="34">
        <f t="shared" si="1672"/>
        <v>58</v>
      </c>
      <c r="M3460" s="34">
        <f t="shared" si="1673"/>
        <v>58</v>
      </c>
      <c r="N3460" s="52">
        <f t="shared" si="1674"/>
        <v>58</v>
      </c>
      <c r="O3460" s="352">
        <f>+'Terminated loans'!S2650</f>
        <v>304941</v>
      </c>
      <c r="P3460" s="112">
        <f>+'Terminated loans'!T2650</f>
        <v>0.05</v>
      </c>
      <c r="Q3460" s="536">
        <f t="shared" si="1676"/>
        <v>9.1499999999999998E-2</v>
      </c>
      <c r="R3460" s="222">
        <f t="shared" si="1659"/>
        <v>5929.3532895133849</v>
      </c>
      <c r="S3460" s="36">
        <f t="shared" si="1660"/>
        <v>277091.04200549767</v>
      </c>
      <c r="T3460" s="36">
        <f t="shared" si="1661"/>
        <v>27849.957994502329</v>
      </c>
      <c r="U3460" s="36">
        <f t="shared" si="1662"/>
        <v>66811.448786278837</v>
      </c>
      <c r="V3460" s="36">
        <f t="shared" si="1663"/>
        <v>38961.490791776334</v>
      </c>
      <c r="W3460" s="37">
        <f t="shared" si="1664"/>
        <v>27849.957994502503</v>
      </c>
      <c r="X3460" s="36">
        <f t="shared" si="1665"/>
        <v>27849.957994502329</v>
      </c>
      <c r="Y3460" s="276">
        <f t="shared" si="1666"/>
        <v>27849.957994502503</v>
      </c>
      <c r="Z3460" s="36">
        <f t="shared" si="1667"/>
        <v>66811.448786278837</v>
      </c>
      <c r="AA3460" s="36">
        <f t="shared" si="1668"/>
        <v>38961.490791776334</v>
      </c>
      <c r="AB3460" s="38">
        <f t="shared" si="1669"/>
        <v>1.7462298274040222E-10</v>
      </c>
      <c r="AD3460" s="142">
        <f t="shared" si="1670"/>
        <v>58</v>
      </c>
    </row>
    <row r="3461" spans="1:30">
      <c r="A3461" s="533"/>
      <c r="C3461" s="67" t="str">
        <f>'Terminated loans'!F2651</f>
        <v>E</v>
      </c>
      <c r="D3461" s="109">
        <v>143983145</v>
      </c>
      <c r="E3461" s="109">
        <f>'Terminated loans'!I2651</f>
        <v>98</v>
      </c>
      <c r="F3461" s="109" t="str">
        <f>'Terminated loans'!J2651</f>
        <v>MOTAH S V</v>
      </c>
      <c r="G3461" s="547" t="str">
        <f t="shared" si="1675"/>
        <v>E2</v>
      </c>
      <c r="H3461" s="111">
        <f>'Terminated loans'!L2651</f>
        <v>41775</v>
      </c>
      <c r="I3461" s="111">
        <v>43404</v>
      </c>
      <c r="J3461" s="34">
        <f t="shared" si="1658"/>
        <v>54</v>
      </c>
      <c r="K3461" s="34">
        <f t="shared" si="1671"/>
        <v>79</v>
      </c>
      <c r="L3461" s="34">
        <f t="shared" si="1672"/>
        <v>54</v>
      </c>
      <c r="M3461" s="34">
        <f t="shared" si="1673"/>
        <v>54</v>
      </c>
      <c r="N3461" s="52">
        <f t="shared" si="1674"/>
        <v>54</v>
      </c>
      <c r="O3461" s="352">
        <f>+'Terminated loans'!S2651</f>
        <v>389556</v>
      </c>
      <c r="P3461" s="112">
        <f>+'Terminated loans'!T2651</f>
        <v>0.05</v>
      </c>
      <c r="Q3461" s="536">
        <f t="shared" si="1676"/>
        <v>9.1499999999999998E-2</v>
      </c>
      <c r="R3461" s="222">
        <f t="shared" si="1659"/>
        <v>8070.9390967778581</v>
      </c>
      <c r="S3461" s="36">
        <f t="shared" si="1660"/>
        <v>356152.91399486212</v>
      </c>
      <c r="T3461" s="36">
        <f t="shared" si="1661"/>
        <v>33403.086005137884</v>
      </c>
      <c r="U3461" s="36">
        <f t="shared" si="1662"/>
        <v>79677.797231142235</v>
      </c>
      <c r="V3461" s="36">
        <f t="shared" si="1663"/>
        <v>46274.711226004292</v>
      </c>
      <c r="W3461" s="37">
        <f t="shared" si="1664"/>
        <v>33403.086005137942</v>
      </c>
      <c r="X3461" s="36">
        <f t="shared" si="1665"/>
        <v>33403.086005137884</v>
      </c>
      <c r="Y3461" s="276">
        <f t="shared" si="1666"/>
        <v>33403.086005137942</v>
      </c>
      <c r="Z3461" s="36">
        <f t="shared" si="1667"/>
        <v>79677.797231142235</v>
      </c>
      <c r="AA3461" s="36">
        <f t="shared" si="1668"/>
        <v>46274.711226004292</v>
      </c>
      <c r="AB3461" s="38">
        <f t="shared" si="1669"/>
        <v>5.8207660913467407E-11</v>
      </c>
      <c r="AD3461" s="142">
        <f t="shared" si="1670"/>
        <v>54</v>
      </c>
    </row>
    <row r="3462" spans="1:30">
      <c r="A3462" s="533"/>
      <c r="C3462" s="67" t="str">
        <f>'Terminated loans'!F2652</f>
        <v>E</v>
      </c>
      <c r="D3462" s="109">
        <v>143983811</v>
      </c>
      <c r="E3462" s="109">
        <f>'Terminated loans'!I2652</f>
        <v>98</v>
      </c>
      <c r="F3462" s="109" t="str">
        <f>'Terminated loans'!J2652</f>
        <v>GUJADHUR V</v>
      </c>
      <c r="G3462" s="547" t="str">
        <f t="shared" si="1675"/>
        <v>E2</v>
      </c>
      <c r="H3462" s="111">
        <f>'Terminated loans'!L2652</f>
        <v>41815</v>
      </c>
      <c r="I3462" s="111">
        <v>43404</v>
      </c>
      <c r="J3462" s="34">
        <f t="shared" si="1658"/>
        <v>52</v>
      </c>
      <c r="K3462" s="34">
        <f t="shared" si="1671"/>
        <v>77</v>
      </c>
      <c r="L3462" s="34">
        <f t="shared" si="1672"/>
        <v>52</v>
      </c>
      <c r="M3462" s="34">
        <f t="shared" si="1673"/>
        <v>52</v>
      </c>
      <c r="N3462" s="52">
        <f t="shared" si="1674"/>
        <v>52</v>
      </c>
      <c r="O3462" s="352">
        <f>+'Terminated loans'!S2652</f>
        <v>101760</v>
      </c>
      <c r="P3462" s="112">
        <f>+'Terminated loans'!T2652</f>
        <v>0.05</v>
      </c>
      <c r="Q3462" s="536">
        <f t="shared" si="1676"/>
        <v>9.1499999999999998E-2</v>
      </c>
      <c r="R3462" s="222">
        <f t="shared" si="1659"/>
        <v>2180.6308794420952</v>
      </c>
      <c r="S3462" s="36">
        <f t="shared" si="1660"/>
        <v>93321.637214766146</v>
      </c>
      <c r="T3462" s="36">
        <f t="shared" si="1661"/>
        <v>8438.3627852338541</v>
      </c>
      <c r="U3462" s="36">
        <f t="shared" si="1662"/>
        <v>20071.168516222853</v>
      </c>
      <c r="V3462" s="36">
        <f t="shared" si="1663"/>
        <v>11632.805730988955</v>
      </c>
      <c r="W3462" s="37">
        <f t="shared" si="1664"/>
        <v>8438.3627852338977</v>
      </c>
      <c r="X3462" s="36">
        <f t="shared" si="1665"/>
        <v>8438.3627852338541</v>
      </c>
      <c r="Y3462" s="276">
        <f t="shared" si="1666"/>
        <v>8438.3627852338977</v>
      </c>
      <c r="Z3462" s="36">
        <f t="shared" si="1667"/>
        <v>20071.168516222853</v>
      </c>
      <c r="AA3462" s="36">
        <f t="shared" si="1668"/>
        <v>11632.805730988955</v>
      </c>
      <c r="AB3462" s="38">
        <f t="shared" si="1669"/>
        <v>4.3655745685100555E-11</v>
      </c>
      <c r="AD3462" s="142">
        <f t="shared" si="1670"/>
        <v>52</v>
      </c>
    </row>
    <row r="3463" spans="1:30">
      <c r="A3463" s="533"/>
      <c r="C3463" s="67" t="str">
        <f>'Terminated loans'!F2653</f>
        <v>E</v>
      </c>
      <c r="D3463" s="109">
        <v>143984133</v>
      </c>
      <c r="E3463" s="109">
        <f>'Terminated loans'!I2653</f>
        <v>98</v>
      </c>
      <c r="F3463" s="109" t="str">
        <f>'Terminated loans'!J2653</f>
        <v>RAMHEET M</v>
      </c>
      <c r="G3463" s="547" t="str">
        <f t="shared" si="1675"/>
        <v>E2</v>
      </c>
      <c r="H3463" s="111">
        <f>'Terminated loans'!L2653</f>
        <v>41922</v>
      </c>
      <c r="I3463" s="111">
        <v>43404</v>
      </c>
      <c r="J3463" s="34">
        <f t="shared" si="1658"/>
        <v>49</v>
      </c>
      <c r="K3463" s="34">
        <f t="shared" si="1671"/>
        <v>74</v>
      </c>
      <c r="L3463" s="34">
        <f t="shared" si="1672"/>
        <v>49</v>
      </c>
      <c r="M3463" s="34">
        <f t="shared" si="1673"/>
        <v>49</v>
      </c>
      <c r="N3463" s="52">
        <f t="shared" si="1674"/>
        <v>49</v>
      </c>
      <c r="O3463" s="352">
        <f>+'Terminated loans'!S2653</f>
        <v>170755</v>
      </c>
      <c r="P3463" s="112">
        <f>+'Terminated loans'!T2653</f>
        <v>0.05</v>
      </c>
      <c r="Q3463" s="536">
        <f t="shared" si="1676"/>
        <v>9.1499999999999998E-2</v>
      </c>
      <c r="R3463" s="222">
        <f t="shared" si="1659"/>
        <v>3859.8619913141579</v>
      </c>
      <c r="S3463" s="36">
        <f t="shared" si="1660"/>
        <v>157324.91675202179</v>
      </c>
      <c r="T3463" s="36">
        <f t="shared" si="1661"/>
        <v>13430.083247978211</v>
      </c>
      <c r="U3463" s="36">
        <f t="shared" si="1662"/>
        <v>31808.320822372014</v>
      </c>
      <c r="V3463" s="36">
        <f t="shared" si="1663"/>
        <v>18378.237574393745</v>
      </c>
      <c r="W3463" s="37">
        <f t="shared" si="1664"/>
        <v>13430.083247978269</v>
      </c>
      <c r="X3463" s="36">
        <f t="shared" si="1665"/>
        <v>13430.083247978211</v>
      </c>
      <c r="Y3463" s="276">
        <f t="shared" si="1666"/>
        <v>13430.083247978269</v>
      </c>
      <c r="Z3463" s="36">
        <f t="shared" si="1667"/>
        <v>31808.320822372014</v>
      </c>
      <c r="AA3463" s="36">
        <f t="shared" si="1668"/>
        <v>18378.237574393745</v>
      </c>
      <c r="AB3463" s="38">
        <f t="shared" si="1669"/>
        <v>5.8207660913467407E-11</v>
      </c>
      <c r="AD3463" s="142">
        <f t="shared" si="1670"/>
        <v>49</v>
      </c>
    </row>
    <row r="3464" spans="1:30">
      <c r="A3464" s="533"/>
      <c r="C3464" s="67" t="str">
        <f>'Terminated loans'!F2654</f>
        <v>E</v>
      </c>
      <c r="D3464" s="109">
        <v>143985539</v>
      </c>
      <c r="E3464" s="109">
        <f>'Terminated loans'!I2654</f>
        <v>98</v>
      </c>
      <c r="F3464" s="109" t="str">
        <f>'Terminated loans'!J2654</f>
        <v>FRANCOIS E R</v>
      </c>
      <c r="G3464" s="547" t="str">
        <f t="shared" si="1675"/>
        <v>E2</v>
      </c>
      <c r="H3464" s="111">
        <f>'Terminated loans'!L2654</f>
        <v>42173</v>
      </c>
      <c r="I3464" s="111">
        <v>43404</v>
      </c>
      <c r="J3464" s="34">
        <f t="shared" si="1658"/>
        <v>40</v>
      </c>
      <c r="K3464" s="34">
        <f t="shared" si="1671"/>
        <v>65</v>
      </c>
      <c r="L3464" s="34">
        <f t="shared" si="1672"/>
        <v>40</v>
      </c>
      <c r="M3464" s="34">
        <f t="shared" si="1673"/>
        <v>40</v>
      </c>
      <c r="N3464" s="52">
        <f t="shared" si="1674"/>
        <v>40</v>
      </c>
      <c r="O3464" s="352">
        <f>+'Terminated loans'!S2654</f>
        <v>542757</v>
      </c>
      <c r="P3464" s="112">
        <f>+'Terminated loans'!T2654</f>
        <v>0.05</v>
      </c>
      <c r="Q3464" s="536">
        <f t="shared" si="1676"/>
        <v>9.1499999999999998E-2</v>
      </c>
      <c r="R3464" s="222">
        <f t="shared" si="1659"/>
        <v>14759.247605323837</v>
      </c>
      <c r="S3464" s="36">
        <f t="shared" si="1660"/>
        <v>507182.58082671504</v>
      </c>
      <c r="T3464" s="36">
        <f t="shared" si="1661"/>
        <v>35574.419173284958</v>
      </c>
      <c r="U3464" s="36">
        <f t="shared" si="1662"/>
        <v>83187.32338623848</v>
      </c>
      <c r="V3464" s="36">
        <f t="shared" si="1663"/>
        <v>47612.904212953523</v>
      </c>
      <c r="W3464" s="37">
        <f t="shared" si="1664"/>
        <v>35574.419173284958</v>
      </c>
      <c r="X3464" s="36">
        <f t="shared" si="1665"/>
        <v>35574.419173284958</v>
      </c>
      <c r="Y3464" s="276">
        <f t="shared" si="1666"/>
        <v>35574.419173284958</v>
      </c>
      <c r="Z3464" s="36">
        <f t="shared" si="1667"/>
        <v>83187.32338623848</v>
      </c>
      <c r="AA3464" s="36">
        <f t="shared" si="1668"/>
        <v>47612.904212953523</v>
      </c>
      <c r="AB3464" s="38">
        <f t="shared" si="1669"/>
        <v>0</v>
      </c>
      <c r="AD3464" s="142">
        <f t="shared" si="1670"/>
        <v>40</v>
      </c>
    </row>
    <row r="3465" spans="1:30">
      <c r="A3465" s="533"/>
      <c r="C3465" s="67" t="str">
        <f>'Terminated loans'!F2655</f>
        <v>E</v>
      </c>
      <c r="D3465" s="109">
        <v>143986101</v>
      </c>
      <c r="E3465" s="109">
        <f>'Terminated loans'!I2655</f>
        <v>98</v>
      </c>
      <c r="F3465" s="109" t="str">
        <f>'Terminated loans'!J2655</f>
        <v>LOUIS M S J</v>
      </c>
      <c r="G3465" s="547" t="str">
        <f t="shared" si="1675"/>
        <v>E2</v>
      </c>
      <c r="H3465" s="111">
        <f>'Terminated loans'!L2655</f>
        <v>42221</v>
      </c>
      <c r="I3465" s="111">
        <v>43404</v>
      </c>
      <c r="J3465" s="34">
        <f t="shared" si="1658"/>
        <v>39</v>
      </c>
      <c r="K3465" s="34">
        <f t="shared" si="1671"/>
        <v>64</v>
      </c>
      <c r="L3465" s="34">
        <f t="shared" si="1672"/>
        <v>39</v>
      </c>
      <c r="M3465" s="34">
        <f t="shared" si="1673"/>
        <v>39</v>
      </c>
      <c r="N3465" s="52">
        <f t="shared" si="1674"/>
        <v>39</v>
      </c>
      <c r="O3465" s="352">
        <f>+'Terminated loans'!S2655</f>
        <v>325586</v>
      </c>
      <c r="P3465" s="112">
        <f>+'Terminated loans'!T2655</f>
        <v>0.05</v>
      </c>
      <c r="Q3465" s="536">
        <f t="shared" si="1676"/>
        <v>9.1499999999999998E-2</v>
      </c>
      <c r="R3465" s="222">
        <f t="shared" si="1659"/>
        <v>9062.3680443200774</v>
      </c>
      <c r="S3465" s="36">
        <f t="shared" si="1660"/>
        <v>304728.81802869297</v>
      </c>
      <c r="T3465" s="36">
        <f t="shared" si="1661"/>
        <v>20857.181971307029</v>
      </c>
      <c r="U3465" s="36">
        <f t="shared" si="1662"/>
        <v>48703.535699789994</v>
      </c>
      <c r="V3465" s="36">
        <f t="shared" si="1663"/>
        <v>27846.353728483024</v>
      </c>
      <c r="W3465" s="37">
        <f t="shared" si="1664"/>
        <v>20857.181971306971</v>
      </c>
      <c r="X3465" s="36">
        <f t="shared" si="1665"/>
        <v>20857.181971307029</v>
      </c>
      <c r="Y3465" s="276">
        <f t="shared" si="1666"/>
        <v>20857.181971306971</v>
      </c>
      <c r="Z3465" s="36">
        <f t="shared" si="1667"/>
        <v>48703.535699789994</v>
      </c>
      <c r="AA3465" s="36">
        <f t="shared" si="1668"/>
        <v>27846.353728483024</v>
      </c>
      <c r="AB3465" s="38">
        <f t="shared" si="1669"/>
        <v>-5.8207660913467407E-11</v>
      </c>
      <c r="AD3465" s="142">
        <f t="shared" si="1670"/>
        <v>39</v>
      </c>
    </row>
    <row r="3466" spans="1:30">
      <c r="A3466" s="533"/>
      <c r="C3466" s="67" t="str">
        <f>'Terminated loans'!F2656</f>
        <v>E</v>
      </c>
      <c r="D3466" s="109">
        <v>143987019</v>
      </c>
      <c r="E3466" s="109">
        <f>'Terminated loans'!I2656</f>
        <v>99</v>
      </c>
      <c r="F3466" s="109" t="str">
        <f>'Terminated loans'!J2656</f>
        <v>ARNASSALON-N A (SL3054)</v>
      </c>
      <c r="G3466" s="547" t="str">
        <f t="shared" si="1675"/>
        <v>E1</v>
      </c>
      <c r="H3466" s="111">
        <f>'Terminated loans'!L2656</f>
        <v>41836</v>
      </c>
      <c r="I3466" s="111">
        <v>43404</v>
      </c>
      <c r="J3466" s="34">
        <f t="shared" si="1658"/>
        <v>52</v>
      </c>
      <c r="K3466" s="34">
        <f t="shared" si="1671"/>
        <v>77</v>
      </c>
      <c r="L3466" s="34">
        <f t="shared" si="1672"/>
        <v>52</v>
      </c>
      <c r="M3466" s="34">
        <f t="shared" si="1673"/>
        <v>52</v>
      </c>
      <c r="N3466" s="52">
        <f t="shared" si="1674"/>
        <v>52</v>
      </c>
      <c r="O3466" s="352">
        <f>+'Terminated loans'!S2656</f>
        <v>1109162</v>
      </c>
      <c r="P3466" s="112">
        <f>+'Terminated loans'!T2656</f>
        <v>0.03</v>
      </c>
      <c r="Q3466" s="536">
        <f t="shared" si="1676"/>
        <v>7.3999999999999996E-2</v>
      </c>
      <c r="R3466" s="222">
        <f t="shared" si="1659"/>
        <v>22773.136304770174</v>
      </c>
      <c r="S3466" s="36">
        <f t="shared" si="1660"/>
        <v>1010462.5369538306</v>
      </c>
      <c r="T3466" s="36">
        <f t="shared" si="1661"/>
        <v>98699.463046169374</v>
      </c>
      <c r="U3466" s="36">
        <f t="shared" si="1662"/>
        <v>173740.5508942178</v>
      </c>
      <c r="V3466" s="36">
        <f t="shared" si="1663"/>
        <v>75041.087848049356</v>
      </c>
      <c r="W3466" s="37">
        <f t="shared" si="1664"/>
        <v>98699.463046168443</v>
      </c>
      <c r="X3466" s="36">
        <f t="shared" si="1665"/>
        <v>98699.463046169374</v>
      </c>
      <c r="Y3466" s="276">
        <f t="shared" si="1666"/>
        <v>98699.463046168443</v>
      </c>
      <c r="Z3466" s="36">
        <f t="shared" si="1667"/>
        <v>173740.5508942178</v>
      </c>
      <c r="AA3466" s="36">
        <f t="shared" si="1668"/>
        <v>75041.087848049356</v>
      </c>
      <c r="AB3466" s="38">
        <f t="shared" si="1669"/>
        <v>-9.3132257461547852E-10</v>
      </c>
      <c r="AD3466" s="142">
        <f t="shared" si="1670"/>
        <v>52</v>
      </c>
    </row>
    <row r="3467" spans="1:30">
      <c r="A3467" s="533"/>
      <c r="C3467" s="67" t="str">
        <f>'Terminated loans'!F2657</f>
        <v>E</v>
      </c>
      <c r="D3467" s="109">
        <v>143999076</v>
      </c>
      <c r="E3467" s="109">
        <f>'Terminated loans'!I2657</f>
        <v>98</v>
      </c>
      <c r="F3467" s="109" t="str">
        <f>'Terminated loans'!J2657</f>
        <v>LI SHING FONG D F S</v>
      </c>
      <c r="G3467" s="547" t="str">
        <f t="shared" si="1675"/>
        <v>D2</v>
      </c>
      <c r="H3467" s="111">
        <f>'Terminated loans'!L2657</f>
        <v>41110</v>
      </c>
      <c r="I3467" s="111">
        <v>43404</v>
      </c>
      <c r="J3467" s="34">
        <f t="shared" si="1658"/>
        <v>75</v>
      </c>
      <c r="K3467" s="34">
        <f t="shared" si="1671"/>
        <v>100</v>
      </c>
      <c r="L3467" s="34">
        <f t="shared" si="1672"/>
        <v>60</v>
      </c>
      <c r="M3467" s="34">
        <f t="shared" si="1673"/>
        <v>60</v>
      </c>
      <c r="N3467" s="52">
        <f t="shared" si="1674"/>
        <v>60</v>
      </c>
      <c r="O3467" s="352">
        <f>+'Terminated loans'!S2657</f>
        <v>1113076</v>
      </c>
      <c r="P3467" s="112">
        <f>+'Terminated loans'!T2657</f>
        <v>0.05</v>
      </c>
      <c r="Q3467" s="536">
        <f t="shared" si="1676"/>
        <v>9.4E-2</v>
      </c>
      <c r="R3467" s="222">
        <f t="shared" si="1659"/>
        <v>21005.117259541115</v>
      </c>
      <c r="S3467" s="36">
        <f t="shared" si="1660"/>
        <v>1002486.1092136374</v>
      </c>
      <c r="T3467" s="36">
        <f t="shared" si="1661"/>
        <v>110589.89078636258</v>
      </c>
      <c r="U3467" s="36">
        <f t="shared" si="1662"/>
        <v>257820.92635883449</v>
      </c>
      <c r="V3467" s="36">
        <f t="shared" si="1663"/>
        <v>147231.03557246691</v>
      </c>
      <c r="W3467" s="37">
        <f t="shared" si="1664"/>
        <v>110589.89078636758</v>
      </c>
      <c r="X3467" s="36">
        <f t="shared" si="1665"/>
        <v>110589.89078636258</v>
      </c>
      <c r="Y3467" s="276">
        <f t="shared" si="1666"/>
        <v>110589.89078636758</v>
      </c>
      <c r="Z3467" s="36">
        <f t="shared" si="1667"/>
        <v>257820.92635883449</v>
      </c>
      <c r="AA3467" s="36">
        <f t="shared" si="1668"/>
        <v>147231.03557246691</v>
      </c>
      <c r="AB3467" s="38">
        <f t="shared" si="1669"/>
        <v>5.005858838558197E-9</v>
      </c>
      <c r="AD3467" s="142">
        <f t="shared" si="1670"/>
        <v>60</v>
      </c>
    </row>
    <row r="3468" spans="1:30">
      <c r="A3468" s="533"/>
      <c r="C3468" s="67" t="str">
        <f>'Terminated loans'!F2658</f>
        <v>E</v>
      </c>
      <c r="D3468" s="109">
        <v>143986349</v>
      </c>
      <c r="E3468" s="109">
        <f>'Terminated loans'!I2658</f>
        <v>98</v>
      </c>
      <c r="F3468" s="109" t="str">
        <f>'Terminated loans'!J2658</f>
        <v>GUJADHUR V</v>
      </c>
      <c r="G3468" s="547" t="str">
        <f t="shared" si="1675"/>
        <v>F2</v>
      </c>
      <c r="H3468" s="111">
        <f>'Terminated loans'!L2658</f>
        <v>42479</v>
      </c>
      <c r="I3468" s="111">
        <v>43404</v>
      </c>
      <c r="J3468" s="34">
        <f t="shared" si="1658"/>
        <v>30</v>
      </c>
      <c r="K3468" s="34">
        <f t="shared" si="1671"/>
        <v>55</v>
      </c>
      <c r="L3468" s="34">
        <f t="shared" si="1672"/>
        <v>30</v>
      </c>
      <c r="M3468" s="34">
        <f t="shared" si="1673"/>
        <v>30</v>
      </c>
      <c r="N3468" s="52">
        <f t="shared" si="1674"/>
        <v>30</v>
      </c>
      <c r="O3468" s="352">
        <f>+'Terminated loans'!S2658</f>
        <v>155844</v>
      </c>
      <c r="P3468" s="112">
        <f>+'Terminated loans'!T2658</f>
        <v>0.05</v>
      </c>
      <c r="Q3468" s="536">
        <f t="shared" si="1676"/>
        <v>8.8999999999999996E-2</v>
      </c>
      <c r="R3468" s="222">
        <f t="shared" si="1659"/>
        <v>5537.038259846051</v>
      </c>
      <c r="S3468" s="36">
        <f t="shared" si="1660"/>
        <v>148438.01380391137</v>
      </c>
      <c r="T3468" s="36">
        <f t="shared" si="1661"/>
        <v>7405.9861960886337</v>
      </c>
      <c r="U3468" s="36">
        <f t="shared" si="1662"/>
        <v>17673.133991469542</v>
      </c>
      <c r="V3468" s="36">
        <f t="shared" si="1663"/>
        <v>10267.14779538149</v>
      </c>
      <c r="W3468" s="37">
        <f t="shared" si="1664"/>
        <v>7405.9861960880517</v>
      </c>
      <c r="X3468" s="36">
        <f t="shared" si="1665"/>
        <v>7405.9861960886337</v>
      </c>
      <c r="Y3468" s="276">
        <f t="shared" si="1666"/>
        <v>7405.9861960880517</v>
      </c>
      <c r="Z3468" s="36">
        <f t="shared" si="1667"/>
        <v>17673.133991469542</v>
      </c>
      <c r="AA3468" s="36">
        <f t="shared" si="1668"/>
        <v>10267.14779538149</v>
      </c>
      <c r="AB3468" s="38">
        <f t="shared" si="1669"/>
        <v>-5.8207660913467407E-10</v>
      </c>
      <c r="AD3468" s="142">
        <f t="shared" si="1670"/>
        <v>30</v>
      </c>
    </row>
    <row r="3469" spans="1:30">
      <c r="A3469" s="533"/>
      <c r="C3469" s="67" t="str">
        <f>'Terminated loans'!F2659</f>
        <v>E</v>
      </c>
      <c r="D3469" s="109">
        <v>143987191</v>
      </c>
      <c r="E3469" s="109">
        <f>'Terminated loans'!I2659</f>
        <v>98</v>
      </c>
      <c r="F3469" s="109" t="str">
        <f>'Terminated loans'!J2659</f>
        <v>RAMSAMY D L</v>
      </c>
      <c r="G3469" s="547" t="str">
        <f t="shared" si="1675"/>
        <v>F2</v>
      </c>
      <c r="H3469" s="111">
        <f>'Terminated loans'!L2659</f>
        <v>42536</v>
      </c>
      <c r="I3469" s="111">
        <v>43404</v>
      </c>
      <c r="J3469" s="34">
        <f t="shared" si="1658"/>
        <v>29</v>
      </c>
      <c r="K3469" s="34">
        <f t="shared" si="1671"/>
        <v>54</v>
      </c>
      <c r="L3469" s="34">
        <f t="shared" si="1672"/>
        <v>29</v>
      </c>
      <c r="M3469" s="34">
        <f t="shared" si="1673"/>
        <v>29</v>
      </c>
      <c r="N3469" s="52">
        <f t="shared" si="1674"/>
        <v>29</v>
      </c>
      <c r="O3469" s="352">
        <f>+'Terminated loans'!S2659</f>
        <v>251041</v>
      </c>
      <c r="P3469" s="112">
        <f>+'Terminated loans'!T2659</f>
        <v>0.05</v>
      </c>
      <c r="Q3469" s="536">
        <f t="shared" si="1676"/>
        <v>8.8999999999999996E-2</v>
      </c>
      <c r="R3469" s="222">
        <f t="shared" si="1659"/>
        <v>9208.1185991262537</v>
      </c>
      <c r="S3469" s="36">
        <f t="shared" si="1660"/>
        <v>239475.76788866601</v>
      </c>
      <c r="T3469" s="36">
        <f t="shared" si="1661"/>
        <v>11565.232111333986</v>
      </c>
      <c r="U3469" s="36">
        <f t="shared" si="1662"/>
        <v>27559.671485994448</v>
      </c>
      <c r="V3469" s="36">
        <f t="shared" si="1663"/>
        <v>15994.439374661335</v>
      </c>
      <c r="W3469" s="37">
        <f t="shared" si="1664"/>
        <v>11565.232111333113</v>
      </c>
      <c r="X3469" s="36">
        <f t="shared" si="1665"/>
        <v>11565.232111333986</v>
      </c>
      <c r="Y3469" s="276">
        <f t="shared" si="1666"/>
        <v>11565.232111333113</v>
      </c>
      <c r="Z3469" s="36">
        <f t="shared" si="1667"/>
        <v>27559.671485994448</v>
      </c>
      <c r="AA3469" s="36">
        <f t="shared" si="1668"/>
        <v>15994.439374661335</v>
      </c>
      <c r="AB3469" s="38">
        <f t="shared" si="1669"/>
        <v>-8.7311491370201111E-10</v>
      </c>
      <c r="AD3469" s="142">
        <f t="shared" si="1670"/>
        <v>29</v>
      </c>
    </row>
    <row r="3470" spans="1:30">
      <c r="A3470" s="533"/>
      <c r="C3470" s="67" t="str">
        <f>'Terminated loans'!F2660</f>
        <v>E</v>
      </c>
      <c r="D3470" s="109">
        <v>143987086</v>
      </c>
      <c r="E3470" s="109">
        <f>'Terminated loans'!I2660</f>
        <v>98</v>
      </c>
      <c r="F3470" s="109" t="str">
        <f>'Terminated loans'!J2660</f>
        <v>REEGA-JOGHEE A</v>
      </c>
      <c r="G3470" s="547" t="str">
        <f t="shared" si="1675"/>
        <v>G2</v>
      </c>
      <c r="H3470" s="111">
        <f>'Terminated loans'!L2660</f>
        <v>42632</v>
      </c>
      <c r="I3470" s="111">
        <v>43404</v>
      </c>
      <c r="J3470" s="34">
        <f t="shared" si="1658"/>
        <v>25</v>
      </c>
      <c r="K3470" s="34">
        <f t="shared" si="1671"/>
        <v>50</v>
      </c>
      <c r="L3470" s="34">
        <f t="shared" si="1672"/>
        <v>25</v>
      </c>
      <c r="M3470" s="34">
        <f t="shared" si="1673"/>
        <v>25</v>
      </c>
      <c r="N3470" s="52">
        <f t="shared" si="1674"/>
        <v>25</v>
      </c>
      <c r="O3470" s="352">
        <f>+'Terminated loans'!S2660</f>
        <v>206022</v>
      </c>
      <c r="P3470" s="112">
        <f>+'Terminated loans'!T2660</f>
        <v>0.05</v>
      </c>
      <c r="Q3470" s="536">
        <f t="shared" si="1676"/>
        <v>8.5000000000000006E-2</v>
      </c>
      <c r="R3470" s="222">
        <f t="shared" si="1659"/>
        <v>8694.6838880572304</v>
      </c>
      <c r="S3470" s="36">
        <f t="shared" si="1660"/>
        <v>198566.46420410465</v>
      </c>
      <c r="T3470" s="36">
        <f t="shared" si="1661"/>
        <v>7455.5357958953537</v>
      </c>
      <c r="U3470" s="36">
        <f t="shared" si="1662"/>
        <v>18800.632997326931</v>
      </c>
      <c r="V3470" s="36">
        <f t="shared" si="1663"/>
        <v>11345.097201430792</v>
      </c>
      <c r="W3470" s="37">
        <f t="shared" si="1664"/>
        <v>7455.5357958961395</v>
      </c>
      <c r="X3470" s="36">
        <f t="shared" si="1665"/>
        <v>7455.5357958953537</v>
      </c>
      <c r="Y3470" s="276">
        <f t="shared" si="1666"/>
        <v>7455.5357958961395</v>
      </c>
      <c r="Z3470" s="36">
        <f t="shared" si="1667"/>
        <v>18800.632997326931</v>
      </c>
      <c r="AA3470" s="36">
        <f t="shared" si="1668"/>
        <v>11345.097201430792</v>
      </c>
      <c r="AB3470" s="38">
        <f t="shared" si="1669"/>
        <v>7.8580342233181E-10</v>
      </c>
      <c r="AD3470" s="142">
        <f t="shared" si="1670"/>
        <v>25</v>
      </c>
    </row>
    <row r="3471" spans="1:30">
      <c r="A3471" s="533"/>
      <c r="C3471" s="67" t="str">
        <f>'Terminated loans'!F2661</f>
        <v>E</v>
      </c>
      <c r="D3471" s="109">
        <v>143989879</v>
      </c>
      <c r="E3471" s="109">
        <f>'Terminated loans'!I2661</f>
        <v>98</v>
      </c>
      <c r="F3471" s="109" t="str">
        <f>'Terminated loans'!J2661</f>
        <v>FREDERIC M F T</v>
      </c>
      <c r="G3471" s="547" t="str">
        <f t="shared" si="1675"/>
        <v>I2</v>
      </c>
      <c r="H3471" s="111">
        <f>'Terminated loans'!L2661</f>
        <v>43314</v>
      </c>
      <c r="I3471" s="111">
        <v>43404</v>
      </c>
      <c r="J3471" s="34">
        <f t="shared" si="1658"/>
        <v>3</v>
      </c>
      <c r="K3471" s="34">
        <f t="shared" si="1671"/>
        <v>28</v>
      </c>
      <c r="L3471" s="34">
        <f t="shared" si="1672"/>
        <v>3</v>
      </c>
      <c r="M3471" s="34">
        <f t="shared" si="1673"/>
        <v>3</v>
      </c>
      <c r="N3471" s="52">
        <f t="shared" si="1674"/>
        <v>3</v>
      </c>
      <c r="O3471" s="352">
        <f>+'Terminated loans'!S2661</f>
        <v>322583</v>
      </c>
      <c r="P3471" s="112">
        <f>+'Terminated loans'!T2661</f>
        <v>0.05</v>
      </c>
      <c r="Q3471" s="536">
        <f t="shared" si="1676"/>
        <v>0.08</v>
      </c>
      <c r="R3471" s="222">
        <f t="shared" si="1659"/>
        <v>108424.97249955821</v>
      </c>
      <c r="S3471" s="36">
        <f t="shared" si="1660"/>
        <v>320985.63004457951</v>
      </c>
      <c r="T3471" s="36">
        <f t="shared" si="1661"/>
        <v>1597.3699554204941</v>
      </c>
      <c r="U3471" s="36">
        <f t="shared" si="1662"/>
        <v>4289.2874540930497</v>
      </c>
      <c r="V3471" s="36">
        <f t="shared" si="1663"/>
        <v>2691.9174986745929</v>
      </c>
      <c r="W3471" s="37">
        <f t="shared" si="1664"/>
        <v>1597.3699554184568</v>
      </c>
      <c r="X3471" s="36">
        <f t="shared" si="1665"/>
        <v>1597.3699554204941</v>
      </c>
      <c r="Y3471" s="276">
        <f t="shared" si="1666"/>
        <v>1597.3699554184568</v>
      </c>
      <c r="Z3471" s="36">
        <f t="shared" si="1667"/>
        <v>4289.2874540930497</v>
      </c>
      <c r="AA3471" s="36">
        <f t="shared" si="1668"/>
        <v>2691.9174986745929</v>
      </c>
      <c r="AB3471" s="38">
        <f t="shared" si="1669"/>
        <v>-2.0372681319713593E-9</v>
      </c>
      <c r="AD3471" s="142">
        <f t="shared" si="1670"/>
        <v>3</v>
      </c>
    </row>
    <row r="3472" spans="1:30">
      <c r="A3472" s="533"/>
      <c r="C3472" s="67" t="str">
        <f>'Terminated loans'!F2662</f>
        <v>E</v>
      </c>
      <c r="D3472" s="236">
        <v>141961586</v>
      </c>
      <c r="E3472" s="236">
        <f>'Terminated loans'!I2662</f>
        <v>98</v>
      </c>
      <c r="F3472" s="236" t="str">
        <f>'Terminated loans'!J2662</f>
        <v>GUNPUTRAR M</v>
      </c>
      <c r="G3472" s="547" t="str">
        <f t="shared" si="1675"/>
        <v>E2</v>
      </c>
      <c r="H3472" s="424">
        <f>'Terminated loans'!L2662</f>
        <v>41795</v>
      </c>
      <c r="I3472" s="424">
        <v>43434</v>
      </c>
      <c r="J3472" s="34">
        <f t="shared" si="1658"/>
        <v>54</v>
      </c>
      <c r="K3472" s="34">
        <f t="shared" si="1671"/>
        <v>78</v>
      </c>
      <c r="L3472" s="34">
        <f t="shared" si="1672"/>
        <v>54</v>
      </c>
      <c r="M3472" s="34">
        <f t="shared" si="1673"/>
        <v>54</v>
      </c>
      <c r="N3472" s="52">
        <f t="shared" si="1674"/>
        <v>54</v>
      </c>
      <c r="O3472" s="352">
        <f>+'Terminated loans'!S2662</f>
        <v>129125</v>
      </c>
      <c r="P3472" s="112">
        <f>+'Terminated loans'!T2662</f>
        <v>0.05</v>
      </c>
      <c r="Q3472" s="536">
        <f t="shared" si="1676"/>
        <v>9.1499999999999998E-2</v>
      </c>
      <c r="R3472" s="222">
        <f t="shared" si="1659"/>
        <v>2675.2508262520432</v>
      </c>
      <c r="S3472" s="36">
        <f t="shared" si="1660"/>
        <v>118052.9757456863</v>
      </c>
      <c r="T3472" s="36">
        <f t="shared" si="1661"/>
        <v>11072.024254313699</v>
      </c>
      <c r="U3472" s="36">
        <f t="shared" si="1662"/>
        <v>26410.568871924042</v>
      </c>
      <c r="V3472" s="36">
        <f t="shared" si="1663"/>
        <v>15338.544617610329</v>
      </c>
      <c r="W3472" s="37">
        <f t="shared" si="1664"/>
        <v>11072.024254313714</v>
      </c>
      <c r="X3472" s="36">
        <f t="shared" si="1665"/>
        <v>11072.024254313699</v>
      </c>
      <c r="Y3472" s="276">
        <f t="shared" si="1666"/>
        <v>11072.024254313714</v>
      </c>
      <c r="Z3472" s="36">
        <f t="shared" si="1667"/>
        <v>26410.568871924042</v>
      </c>
      <c r="AA3472" s="36">
        <f t="shared" si="1668"/>
        <v>15338.544617610329</v>
      </c>
      <c r="AB3472" s="38">
        <f t="shared" si="1669"/>
        <v>1.4551915228366852E-11</v>
      </c>
      <c r="AD3472" s="142">
        <f t="shared" si="1670"/>
        <v>54</v>
      </c>
    </row>
    <row r="3473" spans="1:30">
      <c r="A3473" s="533"/>
      <c r="C3473" s="67" t="str">
        <f>'Terminated loans'!F2663</f>
        <v>E</v>
      </c>
      <c r="D3473" s="236">
        <v>143980707</v>
      </c>
      <c r="E3473" s="236">
        <f>'Terminated loans'!I2663</f>
        <v>98</v>
      </c>
      <c r="F3473" s="236" t="str">
        <f>'Terminated loans'!J2663</f>
        <v>RAMTOHUL N</v>
      </c>
      <c r="G3473" s="547" t="str">
        <f t="shared" si="1675"/>
        <v>D2</v>
      </c>
      <c r="H3473" s="424">
        <f>'Terminated loans'!L2663</f>
        <v>41387</v>
      </c>
      <c r="I3473" s="424">
        <v>43434</v>
      </c>
      <c r="J3473" s="34">
        <f t="shared" si="1658"/>
        <v>67</v>
      </c>
      <c r="K3473" s="34">
        <f t="shared" si="1671"/>
        <v>91</v>
      </c>
      <c r="L3473" s="34">
        <f t="shared" si="1672"/>
        <v>60</v>
      </c>
      <c r="M3473" s="34">
        <f t="shared" si="1673"/>
        <v>60</v>
      </c>
      <c r="N3473" s="52">
        <f t="shared" si="1674"/>
        <v>60</v>
      </c>
      <c r="O3473" s="352">
        <f>+'Terminated loans'!S2663</f>
        <v>1000658</v>
      </c>
      <c r="P3473" s="112">
        <f>+'Terminated loans'!T2663</f>
        <v>0.05</v>
      </c>
      <c r="Q3473" s="536">
        <f t="shared" si="1676"/>
        <v>9.4E-2</v>
      </c>
      <c r="R3473" s="222">
        <f t="shared" si="1659"/>
        <v>18883.650915748694</v>
      </c>
      <c r="S3473" s="36">
        <f t="shared" si="1660"/>
        <v>901237.42230853962</v>
      </c>
      <c r="T3473" s="36">
        <f t="shared" si="1661"/>
        <v>99420.577691460378</v>
      </c>
      <c r="U3473" s="36">
        <f t="shared" si="1662"/>
        <v>231781.63263638632</v>
      </c>
      <c r="V3473" s="36">
        <f t="shared" si="1663"/>
        <v>132361.05494492163</v>
      </c>
      <c r="W3473" s="37">
        <f t="shared" si="1664"/>
        <v>99420.577691464685</v>
      </c>
      <c r="X3473" s="36">
        <f t="shared" si="1665"/>
        <v>99420.577691460378</v>
      </c>
      <c r="Y3473" s="276">
        <f t="shared" si="1666"/>
        <v>99420.577691464685</v>
      </c>
      <c r="Z3473" s="36">
        <f t="shared" si="1667"/>
        <v>231781.63263638632</v>
      </c>
      <c r="AA3473" s="36">
        <f t="shared" si="1668"/>
        <v>132361.05494492163</v>
      </c>
      <c r="AB3473" s="38">
        <f t="shared" si="1669"/>
        <v>4.3073669075965881E-9</v>
      </c>
      <c r="AD3473" s="142">
        <f t="shared" si="1670"/>
        <v>60</v>
      </c>
    </row>
    <row r="3474" spans="1:30">
      <c r="A3474" s="533"/>
      <c r="C3474" s="67" t="str">
        <f>'Terminated loans'!F2664</f>
        <v>E</v>
      </c>
      <c r="D3474" s="236">
        <v>143984141</v>
      </c>
      <c r="E3474" s="236">
        <f>'Terminated loans'!I2664</f>
        <v>98</v>
      </c>
      <c r="F3474" s="236" t="str">
        <f>'Terminated loans'!J2664</f>
        <v>ROCK M S</v>
      </c>
      <c r="G3474" s="547" t="str">
        <f t="shared" si="1675"/>
        <v>E2</v>
      </c>
      <c r="H3474" s="424">
        <f>'Terminated loans'!L2664</f>
        <v>41977</v>
      </c>
      <c r="I3474" s="424">
        <v>43434</v>
      </c>
      <c r="J3474" s="34">
        <f t="shared" si="1658"/>
        <v>48</v>
      </c>
      <c r="K3474" s="34">
        <f t="shared" si="1671"/>
        <v>72</v>
      </c>
      <c r="L3474" s="34">
        <f t="shared" si="1672"/>
        <v>48</v>
      </c>
      <c r="M3474" s="34">
        <f t="shared" si="1673"/>
        <v>48</v>
      </c>
      <c r="N3474" s="52">
        <f t="shared" si="1674"/>
        <v>48</v>
      </c>
      <c r="O3474" s="352">
        <f>+'Terminated loans'!S2664</f>
        <v>110336</v>
      </c>
      <c r="P3474" s="112">
        <f>+'Terminated loans'!T2664</f>
        <v>0.05</v>
      </c>
      <c r="Q3474" s="536">
        <f t="shared" si="1676"/>
        <v>9.1499999999999998E-2</v>
      </c>
      <c r="R3474" s="222">
        <f t="shared" si="1659"/>
        <v>2540.960135410854</v>
      </c>
      <c r="S3474" s="36">
        <f t="shared" si="1660"/>
        <v>101816.26423845888</v>
      </c>
      <c r="T3474" s="36">
        <f t="shared" si="1661"/>
        <v>8519.7357615411165</v>
      </c>
      <c r="U3474" s="36">
        <f t="shared" si="1662"/>
        <v>20149.822261262147</v>
      </c>
      <c r="V3474" s="36">
        <f t="shared" si="1663"/>
        <v>11630.086499720986</v>
      </c>
      <c r="W3474" s="37">
        <f t="shared" si="1664"/>
        <v>8519.7357615411602</v>
      </c>
      <c r="X3474" s="36">
        <f t="shared" si="1665"/>
        <v>8519.7357615411165</v>
      </c>
      <c r="Y3474" s="276">
        <f t="shared" si="1666"/>
        <v>8519.7357615411602</v>
      </c>
      <c r="Z3474" s="36">
        <f t="shared" si="1667"/>
        <v>20149.822261262147</v>
      </c>
      <c r="AA3474" s="36">
        <f t="shared" si="1668"/>
        <v>11630.086499720986</v>
      </c>
      <c r="AB3474" s="38">
        <f t="shared" si="1669"/>
        <v>4.3655745685100555E-11</v>
      </c>
      <c r="AD3474" s="142">
        <f t="shared" si="1670"/>
        <v>48</v>
      </c>
    </row>
    <row r="3475" spans="1:30">
      <c r="A3475" s="533"/>
      <c r="C3475" s="67" t="str">
        <f>'Terminated loans'!F2665</f>
        <v>E</v>
      </c>
      <c r="D3475" s="236">
        <v>143984966</v>
      </c>
      <c r="E3475" s="236">
        <f>'Terminated loans'!I2665</f>
        <v>98</v>
      </c>
      <c r="F3475" s="236" t="str">
        <f>'Terminated loans'!J2665</f>
        <v>SANHYE P K</v>
      </c>
      <c r="G3475" s="547" t="str">
        <f t="shared" si="1675"/>
        <v>E2</v>
      </c>
      <c r="H3475" s="424">
        <f>'Terminated loans'!L2665</f>
        <v>42080</v>
      </c>
      <c r="I3475" s="424">
        <v>43434</v>
      </c>
      <c r="J3475" s="34">
        <f t="shared" si="1658"/>
        <v>45</v>
      </c>
      <c r="K3475" s="34">
        <f t="shared" si="1671"/>
        <v>69</v>
      </c>
      <c r="L3475" s="34">
        <f t="shared" si="1672"/>
        <v>45</v>
      </c>
      <c r="M3475" s="34">
        <f t="shared" si="1673"/>
        <v>45</v>
      </c>
      <c r="N3475" s="52">
        <f t="shared" si="1674"/>
        <v>45</v>
      </c>
      <c r="O3475" s="352">
        <f>+'Terminated loans'!S2665</f>
        <v>203576</v>
      </c>
      <c r="P3475" s="112">
        <f>+'Terminated loans'!T2665</f>
        <v>0.05</v>
      </c>
      <c r="Q3475" s="536">
        <f t="shared" si="1676"/>
        <v>9.1499999999999998E-2</v>
      </c>
      <c r="R3475" s="222">
        <f t="shared" si="1659"/>
        <v>4970.6644606343289</v>
      </c>
      <c r="S3475" s="36">
        <f t="shared" si="1660"/>
        <v>188739.46777332237</v>
      </c>
      <c r="T3475" s="36">
        <f t="shared" si="1661"/>
        <v>14836.532226677635</v>
      </c>
      <c r="U3475" s="36">
        <f t="shared" si="1662"/>
        <v>34940.432955222466</v>
      </c>
      <c r="V3475" s="36">
        <f t="shared" si="1663"/>
        <v>20103.900728544802</v>
      </c>
      <c r="W3475" s="37">
        <f t="shared" si="1664"/>
        <v>14836.532226677664</v>
      </c>
      <c r="X3475" s="36">
        <f t="shared" si="1665"/>
        <v>14836.532226677635</v>
      </c>
      <c r="Y3475" s="276">
        <f t="shared" si="1666"/>
        <v>14836.532226677664</v>
      </c>
      <c r="Z3475" s="36">
        <f t="shared" si="1667"/>
        <v>34940.432955222466</v>
      </c>
      <c r="AA3475" s="36">
        <f t="shared" si="1668"/>
        <v>20103.900728544802</v>
      </c>
      <c r="AB3475" s="38">
        <f t="shared" si="1669"/>
        <v>2.9103830456733704E-11</v>
      </c>
      <c r="AD3475" s="142">
        <f t="shared" si="1670"/>
        <v>45</v>
      </c>
    </row>
    <row r="3476" spans="1:30">
      <c r="A3476" s="533"/>
      <c r="C3476" s="67" t="str">
        <f>'Terminated loans'!F2666</f>
        <v>E</v>
      </c>
      <c r="D3476" s="236">
        <v>143997189</v>
      </c>
      <c r="E3476" s="236">
        <f>'Terminated loans'!I2666</f>
        <v>98</v>
      </c>
      <c r="F3476" s="236" t="str">
        <f>'Terminated loans'!J2666</f>
        <v>APPASAMY R</v>
      </c>
      <c r="G3476" s="547" t="str">
        <f t="shared" si="1675"/>
        <v>C2</v>
      </c>
      <c r="H3476" s="424">
        <f>'Terminated loans'!L2666</f>
        <v>40879</v>
      </c>
      <c r="I3476" s="424">
        <v>43434</v>
      </c>
      <c r="J3476" s="34">
        <f t="shared" si="1658"/>
        <v>84</v>
      </c>
      <c r="K3476" s="34">
        <f t="shared" si="1671"/>
        <v>108</v>
      </c>
      <c r="L3476" s="34">
        <f t="shared" si="1672"/>
        <v>60</v>
      </c>
      <c r="M3476" s="34">
        <f t="shared" si="1673"/>
        <v>60</v>
      </c>
      <c r="N3476" s="52">
        <f t="shared" si="1674"/>
        <v>60</v>
      </c>
      <c r="O3476" s="352">
        <f>+'Terminated loans'!S2666</f>
        <v>500971</v>
      </c>
      <c r="P3476" s="112">
        <f>+'Terminated loans'!T2666</f>
        <v>0.05</v>
      </c>
      <c r="Q3476" s="536">
        <f t="shared" si="1676"/>
        <v>9.9000000000000005E-2</v>
      </c>
      <c r="R3476" s="222">
        <f t="shared" si="1659"/>
        <v>9453.9407898738027</v>
      </c>
      <c r="S3476" s="36">
        <f t="shared" si="1660"/>
        <v>445985.32625496719</v>
      </c>
      <c r="T3476" s="36">
        <f t="shared" si="1661"/>
        <v>54985.673745032807</v>
      </c>
      <c r="U3476" s="36">
        <f t="shared" si="1662"/>
        <v>121251.12113746745</v>
      </c>
      <c r="V3476" s="36">
        <f t="shared" si="1663"/>
        <v>66265.447392428119</v>
      </c>
      <c r="W3476" s="37">
        <f t="shared" si="1664"/>
        <v>54985.673745039327</v>
      </c>
      <c r="X3476" s="36">
        <f t="shared" si="1665"/>
        <v>54985.673745032807</v>
      </c>
      <c r="Y3476" s="276">
        <f t="shared" si="1666"/>
        <v>54985.673745039327</v>
      </c>
      <c r="Z3476" s="36">
        <f t="shared" si="1667"/>
        <v>121251.12113746745</v>
      </c>
      <c r="AA3476" s="36">
        <f t="shared" si="1668"/>
        <v>66265.447392428119</v>
      </c>
      <c r="AB3476" s="38">
        <f t="shared" si="1669"/>
        <v>6.5192580223083496E-9</v>
      </c>
      <c r="AD3476" s="142">
        <f t="shared" si="1670"/>
        <v>60</v>
      </c>
    </row>
    <row r="3477" spans="1:30">
      <c r="A3477" s="533"/>
      <c r="C3477" s="67" t="str">
        <f>'Terminated loans'!F2667</f>
        <v>E</v>
      </c>
      <c r="D3477" s="236">
        <v>143997855</v>
      </c>
      <c r="E3477" s="236">
        <f>'Terminated loans'!I2667</f>
        <v>98</v>
      </c>
      <c r="F3477" s="236" t="str">
        <f>'Terminated loans'!J2667</f>
        <v>MEETOO V</v>
      </c>
      <c r="G3477" s="547" t="str">
        <f t="shared" si="1675"/>
        <v>D2</v>
      </c>
      <c r="H3477" s="424">
        <f>'Terminated loans'!L2667</f>
        <v>41081</v>
      </c>
      <c r="I3477" s="424">
        <v>43434</v>
      </c>
      <c r="J3477" s="34">
        <f t="shared" si="1658"/>
        <v>77</v>
      </c>
      <c r="K3477" s="34">
        <f t="shared" si="1671"/>
        <v>101</v>
      </c>
      <c r="L3477" s="34">
        <f t="shared" si="1672"/>
        <v>60</v>
      </c>
      <c r="M3477" s="34">
        <f t="shared" si="1673"/>
        <v>60</v>
      </c>
      <c r="N3477" s="52">
        <f t="shared" si="1674"/>
        <v>60</v>
      </c>
      <c r="O3477" s="352">
        <f>+'Terminated loans'!S2667</f>
        <v>810071</v>
      </c>
      <c r="P3477" s="112">
        <f>+'Terminated loans'!T2667</f>
        <v>0.05</v>
      </c>
      <c r="Q3477" s="536">
        <f t="shared" si="1676"/>
        <v>9.4E-2</v>
      </c>
      <c r="R3477" s="222">
        <f t="shared" si="1659"/>
        <v>15287.039109237583</v>
      </c>
      <c r="S3477" s="36">
        <f t="shared" si="1660"/>
        <v>729586.23218612245</v>
      </c>
      <c r="T3477" s="36">
        <f t="shared" si="1661"/>
        <v>80484.767813877552</v>
      </c>
      <c r="U3477" s="36">
        <f t="shared" si="1662"/>
        <v>187636.11436813592</v>
      </c>
      <c r="V3477" s="36">
        <f t="shared" si="1663"/>
        <v>107151.34655425488</v>
      </c>
      <c r="W3477" s="37">
        <f t="shared" si="1664"/>
        <v>80484.767813881044</v>
      </c>
      <c r="X3477" s="36">
        <f t="shared" si="1665"/>
        <v>80484.767813877552</v>
      </c>
      <c r="Y3477" s="276">
        <f t="shared" si="1666"/>
        <v>80484.767813881044</v>
      </c>
      <c r="Z3477" s="36">
        <f t="shared" si="1667"/>
        <v>187636.11436813592</v>
      </c>
      <c r="AA3477" s="36">
        <f t="shared" si="1668"/>
        <v>107151.34655425488</v>
      </c>
      <c r="AB3477" s="38">
        <f t="shared" si="1669"/>
        <v>3.4924596548080444E-9</v>
      </c>
      <c r="AD3477" s="142">
        <f t="shared" si="1670"/>
        <v>60</v>
      </c>
    </row>
    <row r="3478" spans="1:30">
      <c r="A3478" s="533"/>
      <c r="C3478" s="67" t="str">
        <f>'Terminated loans'!F2668</f>
        <v>E</v>
      </c>
      <c r="D3478" s="236">
        <v>143986578</v>
      </c>
      <c r="E3478" s="236">
        <f>'Terminated loans'!I2668</f>
        <v>98</v>
      </c>
      <c r="F3478" s="236" t="str">
        <f>'Terminated loans'!J2668</f>
        <v>ESSOO-LALSING H</v>
      </c>
      <c r="G3478" s="547" t="str">
        <f t="shared" si="1675"/>
        <v>E2</v>
      </c>
      <c r="H3478" s="424">
        <f>'Terminated loans'!L2668</f>
        <v>42345</v>
      </c>
      <c r="I3478" s="424">
        <v>43434</v>
      </c>
      <c r="J3478" s="34">
        <f t="shared" si="1658"/>
        <v>36</v>
      </c>
      <c r="K3478" s="34">
        <f t="shared" si="1671"/>
        <v>60</v>
      </c>
      <c r="L3478" s="34">
        <f t="shared" si="1672"/>
        <v>36</v>
      </c>
      <c r="M3478" s="34">
        <f t="shared" si="1673"/>
        <v>36</v>
      </c>
      <c r="N3478" s="52">
        <f t="shared" si="1674"/>
        <v>36</v>
      </c>
      <c r="O3478" s="352">
        <f>+'Terminated loans'!S2668</f>
        <v>103143</v>
      </c>
      <c r="P3478" s="112">
        <f>+'Terminated loans'!T2668</f>
        <v>0.05</v>
      </c>
      <c r="Q3478" s="536">
        <f t="shared" si="1676"/>
        <v>9.1499999999999998E-2</v>
      </c>
      <c r="R3478" s="222">
        <f t="shared" si="1659"/>
        <v>3091.2882400665112</v>
      </c>
      <c r="S3478" s="36">
        <f t="shared" si="1660"/>
        <v>96998.053193289292</v>
      </c>
      <c r="T3478" s="36">
        <f t="shared" si="1661"/>
        <v>6144.9468067107082</v>
      </c>
      <c r="U3478" s="36">
        <f t="shared" si="1662"/>
        <v>14288.323449105126</v>
      </c>
      <c r="V3478" s="36">
        <f t="shared" si="1663"/>
        <v>8143.3766423944035</v>
      </c>
      <c r="W3478" s="37">
        <f t="shared" si="1664"/>
        <v>6144.9468067107227</v>
      </c>
      <c r="X3478" s="36">
        <f t="shared" si="1665"/>
        <v>6144.9468067107082</v>
      </c>
      <c r="Y3478" s="276">
        <f t="shared" si="1666"/>
        <v>6144.9468067107227</v>
      </c>
      <c r="Z3478" s="36">
        <f t="shared" si="1667"/>
        <v>14288.323449105126</v>
      </c>
      <c r="AA3478" s="36">
        <f t="shared" si="1668"/>
        <v>8143.3766423944035</v>
      </c>
      <c r="AB3478" s="38">
        <f t="shared" si="1669"/>
        <v>1.4551915228366852E-11</v>
      </c>
      <c r="AD3478" s="142">
        <f t="shared" si="1670"/>
        <v>36</v>
      </c>
    </row>
    <row r="3479" spans="1:30">
      <c r="A3479" s="533"/>
      <c r="C3479" s="67" t="str">
        <f>'Terminated loans'!F2669</f>
        <v>E</v>
      </c>
      <c r="D3479" s="236">
        <v>143970043</v>
      </c>
      <c r="E3479" s="236">
        <f>'Terminated loans'!I2669</f>
        <v>98</v>
      </c>
      <c r="F3479" s="236" t="str">
        <f>'Terminated loans'!J2669</f>
        <v>LALLBEEHARRY V</v>
      </c>
      <c r="G3479" s="547" t="str">
        <f t="shared" si="1675"/>
        <v>F2</v>
      </c>
      <c r="H3479" s="424">
        <f>'Terminated loans'!L2669</f>
        <v>42353</v>
      </c>
      <c r="I3479" s="424">
        <v>43434</v>
      </c>
      <c r="J3479" s="34">
        <f t="shared" si="1658"/>
        <v>36</v>
      </c>
      <c r="K3479" s="34">
        <f t="shared" si="1671"/>
        <v>60</v>
      </c>
      <c r="L3479" s="34">
        <f t="shared" si="1672"/>
        <v>36</v>
      </c>
      <c r="M3479" s="34">
        <f t="shared" si="1673"/>
        <v>36</v>
      </c>
      <c r="N3479" s="52">
        <f t="shared" si="1674"/>
        <v>36</v>
      </c>
      <c r="O3479" s="352">
        <f>+'Terminated loans'!S2669</f>
        <v>235098</v>
      </c>
      <c r="P3479" s="112">
        <f>+'Terminated loans'!T2669</f>
        <v>0.05</v>
      </c>
      <c r="Q3479" s="536">
        <f t="shared" si="1676"/>
        <v>8.8999999999999996E-2</v>
      </c>
      <c r="R3479" s="222">
        <f t="shared" si="1659"/>
        <v>7046.0979675126446</v>
      </c>
      <c r="S3479" s="36">
        <f t="shared" si="1660"/>
        <v>221901.8979161648</v>
      </c>
      <c r="T3479" s="36">
        <f t="shared" si="1661"/>
        <v>13196.102083835198</v>
      </c>
      <c r="U3479" s="36">
        <f t="shared" si="1662"/>
        <v>31757.628914289497</v>
      </c>
      <c r="V3479" s="36">
        <f t="shared" si="1663"/>
        <v>18561.526830455201</v>
      </c>
      <c r="W3479" s="37">
        <f t="shared" si="1664"/>
        <v>13196.102083834296</v>
      </c>
      <c r="X3479" s="36">
        <f t="shared" si="1665"/>
        <v>13196.102083835198</v>
      </c>
      <c r="Y3479" s="276">
        <f t="shared" si="1666"/>
        <v>13196.102083834296</v>
      </c>
      <c r="Z3479" s="36">
        <f t="shared" si="1667"/>
        <v>31757.628914289497</v>
      </c>
      <c r="AA3479" s="36">
        <f t="shared" si="1668"/>
        <v>18561.526830455201</v>
      </c>
      <c r="AB3479" s="38">
        <f t="shared" si="1669"/>
        <v>-9.0221874415874481E-10</v>
      </c>
      <c r="AD3479" s="142">
        <f t="shared" si="1670"/>
        <v>36</v>
      </c>
    </row>
    <row r="3480" spans="1:30">
      <c r="A3480" s="533"/>
      <c r="C3480" s="67" t="str">
        <f>'Terminated loans'!F2670</f>
        <v>E</v>
      </c>
      <c r="D3480" s="236">
        <v>143986489</v>
      </c>
      <c r="E3480" s="236">
        <f>'Terminated loans'!I2670</f>
        <v>98</v>
      </c>
      <c r="F3480" s="236" t="str">
        <f>'Terminated loans'!J2670</f>
        <v>SOOBROYDOO N J</v>
      </c>
      <c r="G3480" s="547" t="str">
        <f t="shared" si="1675"/>
        <v>F2</v>
      </c>
      <c r="H3480" s="424">
        <f>'Terminated loans'!L2670</f>
        <v>42368</v>
      </c>
      <c r="I3480" s="424">
        <v>43434</v>
      </c>
      <c r="J3480" s="34">
        <f t="shared" si="1658"/>
        <v>35</v>
      </c>
      <c r="K3480" s="34">
        <f t="shared" si="1671"/>
        <v>59</v>
      </c>
      <c r="L3480" s="34">
        <f t="shared" si="1672"/>
        <v>35</v>
      </c>
      <c r="M3480" s="34">
        <f t="shared" si="1673"/>
        <v>35</v>
      </c>
      <c r="N3480" s="52">
        <f t="shared" si="1674"/>
        <v>35</v>
      </c>
      <c r="O3480" s="352">
        <f>+'Terminated loans'!S2670</f>
        <v>391559</v>
      </c>
      <c r="P3480" s="112">
        <f>+'Terminated loans'!T2670</f>
        <v>0.05</v>
      </c>
      <c r="Q3480" s="536">
        <f t="shared" si="1676"/>
        <v>8.8999999999999996E-2</v>
      </c>
      <c r="R3480" s="222">
        <f t="shared" si="1659"/>
        <v>12046.217881526973</v>
      </c>
      <c r="S3480" s="36">
        <f t="shared" si="1660"/>
        <v>370137.50367150857</v>
      </c>
      <c r="T3480" s="36">
        <f t="shared" si="1661"/>
        <v>21421.496328491427</v>
      </c>
      <c r="U3480" s="36">
        <f t="shared" si="1662"/>
        <v>51480.122181934188</v>
      </c>
      <c r="V3480" s="36">
        <f t="shared" si="1663"/>
        <v>30058.6258534441</v>
      </c>
      <c r="W3480" s="37">
        <f t="shared" si="1664"/>
        <v>21421.496328490088</v>
      </c>
      <c r="X3480" s="36">
        <f t="shared" si="1665"/>
        <v>21421.496328491427</v>
      </c>
      <c r="Y3480" s="276">
        <f t="shared" si="1666"/>
        <v>21421.496328490088</v>
      </c>
      <c r="Z3480" s="36">
        <f t="shared" si="1667"/>
        <v>51480.122181934188</v>
      </c>
      <c r="AA3480" s="36">
        <f t="shared" si="1668"/>
        <v>30058.6258534441</v>
      </c>
      <c r="AB3480" s="38">
        <f t="shared" si="1669"/>
        <v>-1.3387762010097504E-9</v>
      </c>
      <c r="AD3480" s="142">
        <f t="shared" si="1670"/>
        <v>35</v>
      </c>
    </row>
    <row r="3481" spans="1:30">
      <c r="A3481" s="533"/>
      <c r="C3481" s="67" t="str">
        <f>'Terminated loans'!F2671</f>
        <v>E</v>
      </c>
      <c r="D3481" s="236">
        <v>143988376</v>
      </c>
      <c r="E3481" s="236">
        <f>'Terminated loans'!I2671</f>
        <v>98</v>
      </c>
      <c r="F3481" s="236" t="str">
        <f>'Terminated loans'!J2671</f>
        <v>JOWAHEER A</v>
      </c>
      <c r="G3481" s="547" t="str">
        <f t="shared" si="1675"/>
        <v>I2</v>
      </c>
      <c r="H3481" s="424">
        <f>'Terminated loans'!L2671</f>
        <v>43157</v>
      </c>
      <c r="I3481" s="429">
        <v>43434</v>
      </c>
      <c r="J3481" s="34">
        <f t="shared" si="1658"/>
        <v>9</v>
      </c>
      <c r="K3481" s="34">
        <f t="shared" si="1671"/>
        <v>33</v>
      </c>
      <c r="L3481" s="34">
        <f t="shared" si="1672"/>
        <v>9</v>
      </c>
      <c r="M3481" s="34">
        <f t="shared" si="1673"/>
        <v>9</v>
      </c>
      <c r="N3481" s="52">
        <f t="shared" si="1674"/>
        <v>9</v>
      </c>
      <c r="O3481" s="352">
        <f>+'Terminated loans'!S2671</f>
        <v>280384</v>
      </c>
      <c r="P3481" s="112">
        <f>+'Terminated loans'!T2671</f>
        <v>0.05</v>
      </c>
      <c r="Q3481" s="536">
        <f t="shared" si="1676"/>
        <v>0.08</v>
      </c>
      <c r="R3481" s="222">
        <f t="shared" si="1659"/>
        <v>31806.412999912227</v>
      </c>
      <c r="S3481" s="36">
        <f t="shared" si="1660"/>
        <v>276944.45480622241</v>
      </c>
      <c r="T3481" s="36">
        <f t="shared" si="1661"/>
        <v>3439.5451937775942</v>
      </c>
      <c r="U3481" s="36">
        <f t="shared" si="1662"/>
        <v>9313.2621929851593</v>
      </c>
      <c r="V3481" s="36">
        <f t="shared" si="1663"/>
        <v>5873.716999210068</v>
      </c>
      <c r="W3481" s="37">
        <f t="shared" si="1664"/>
        <v>3439.5451937750913</v>
      </c>
      <c r="X3481" s="36">
        <f t="shared" si="1665"/>
        <v>3439.5451937775942</v>
      </c>
      <c r="Y3481" s="276">
        <f t="shared" si="1666"/>
        <v>3439.5451937750913</v>
      </c>
      <c r="Z3481" s="36">
        <f t="shared" si="1667"/>
        <v>9313.2621929851593</v>
      </c>
      <c r="AA3481" s="36">
        <f t="shared" si="1668"/>
        <v>5873.716999210068</v>
      </c>
      <c r="AB3481" s="38">
        <f t="shared" si="1669"/>
        <v>-2.5029294192790985E-9</v>
      </c>
      <c r="AD3481" s="142">
        <f t="shared" si="1670"/>
        <v>9</v>
      </c>
    </row>
    <row r="3482" spans="1:30">
      <c r="A3482" s="533"/>
      <c r="C3482" s="490" t="str">
        <f>'Terminated loans'!F2672</f>
        <v>N</v>
      </c>
      <c r="D3482" s="426">
        <v>143003558</v>
      </c>
      <c r="E3482" s="426">
        <f>'Terminated loans'!I2672</f>
        <v>99</v>
      </c>
      <c r="F3482" s="426" t="str">
        <f>'Terminated loans'!J2672</f>
        <v>BHUJOHARRY LJ &amp; MAJP HLN</v>
      </c>
      <c r="G3482" s="547" t="str">
        <f t="shared" si="1675"/>
        <v>A1</v>
      </c>
      <c r="H3482" s="427">
        <f>'Terminated loans'!L2672</f>
        <v>38363</v>
      </c>
      <c r="I3482" s="427">
        <v>43465</v>
      </c>
      <c r="J3482" s="34">
        <f t="shared" si="1658"/>
        <v>168</v>
      </c>
      <c r="K3482" s="34">
        <f t="shared" si="1671"/>
        <v>191</v>
      </c>
      <c r="L3482" s="34">
        <f t="shared" si="1672"/>
        <v>168</v>
      </c>
      <c r="M3482" s="34">
        <f t="shared" si="1673"/>
        <v>168</v>
      </c>
      <c r="N3482" s="52">
        <f t="shared" si="1674"/>
        <v>168</v>
      </c>
      <c r="O3482" s="352">
        <f>+'Terminated loans'!S2672</f>
        <v>497602</v>
      </c>
      <c r="P3482" s="112">
        <f>+'Terminated loans'!T2672</f>
        <v>0.03</v>
      </c>
      <c r="Q3482" s="536">
        <f t="shared" si="1676"/>
        <v>8.6499999999999994E-2</v>
      </c>
      <c r="R3482" s="222">
        <f t="shared" si="1659"/>
        <v>3630.9788645480271</v>
      </c>
      <c r="S3482" s="36">
        <f t="shared" si="1660"/>
        <v>353008.69042437052</v>
      </c>
      <c r="T3482" s="36">
        <f t="shared" si="1661"/>
        <v>144593.30957562948</v>
      </c>
      <c r="U3482" s="36">
        <f t="shared" si="1662"/>
        <v>256995.75881969446</v>
      </c>
      <c r="V3482" s="36">
        <f t="shared" si="1663"/>
        <v>112402.44924406859</v>
      </c>
      <c r="W3482" s="37">
        <f t="shared" si="1664"/>
        <v>144593.30957562587</v>
      </c>
      <c r="X3482" s="36">
        <f t="shared" si="1665"/>
        <v>144593.30957562948</v>
      </c>
      <c r="Y3482" s="276">
        <f t="shared" si="1666"/>
        <v>144593.30957562587</v>
      </c>
      <c r="Z3482" s="36">
        <f t="shared" si="1667"/>
        <v>256995.75881969446</v>
      </c>
      <c r="AA3482" s="36">
        <f t="shared" si="1668"/>
        <v>112402.44924406859</v>
      </c>
      <c r="AB3482" s="38">
        <f t="shared" si="1669"/>
        <v>-3.6088749766349792E-9</v>
      </c>
      <c r="AD3482" s="142">
        <f t="shared" si="1670"/>
        <v>168</v>
      </c>
    </row>
    <row r="3483" spans="1:30">
      <c r="A3483" s="533"/>
      <c r="C3483" s="490" t="str">
        <f>'Terminated loans'!F2673</f>
        <v>E</v>
      </c>
      <c r="D3483" s="426">
        <v>143035425</v>
      </c>
      <c r="E3483" s="426">
        <f>'Terminated loans'!I2673</f>
        <v>99</v>
      </c>
      <c r="F3483" s="426" t="str">
        <f>'Terminated loans'!J2673</f>
        <v>COURONNE J M L R (SL1153)</v>
      </c>
      <c r="G3483" s="547" t="str">
        <f t="shared" si="1675"/>
        <v>A1</v>
      </c>
      <c r="H3483" s="427">
        <f>'Terminated loans'!L2673</f>
        <v>39801</v>
      </c>
      <c r="I3483" s="427">
        <v>43465</v>
      </c>
      <c r="J3483" s="34">
        <f t="shared" si="1658"/>
        <v>120</v>
      </c>
      <c r="K3483" s="34">
        <f t="shared" si="1671"/>
        <v>143</v>
      </c>
      <c r="L3483" s="34">
        <f t="shared" si="1672"/>
        <v>120</v>
      </c>
      <c r="M3483" s="34">
        <f t="shared" si="1673"/>
        <v>120</v>
      </c>
      <c r="N3483" s="52">
        <f t="shared" si="1674"/>
        <v>120</v>
      </c>
      <c r="O3483" s="352">
        <f>+'Terminated loans'!S2673</f>
        <v>600037</v>
      </c>
      <c r="P3483" s="112">
        <f>+'Terminated loans'!T2673</f>
        <v>0.03</v>
      </c>
      <c r="Q3483" s="536">
        <f t="shared" si="1676"/>
        <v>8.6499999999999994E-2</v>
      </c>
      <c r="R3483" s="222">
        <f t="shared" si="1659"/>
        <v>5794.0019566587562</v>
      </c>
      <c r="S3483" s="36">
        <f t="shared" si="1660"/>
        <v>464302.53091514367</v>
      </c>
      <c r="T3483" s="36">
        <f t="shared" si="1661"/>
        <v>135734.46908485633</v>
      </c>
      <c r="U3483" s="36">
        <f t="shared" si="1662"/>
        <v>230977.70388390223</v>
      </c>
      <c r="V3483" s="36">
        <f t="shared" si="1663"/>
        <v>95243.234799050726</v>
      </c>
      <c r="W3483" s="37">
        <f t="shared" si="1664"/>
        <v>135734.4690848515</v>
      </c>
      <c r="X3483" s="36">
        <f t="shared" si="1665"/>
        <v>135734.46908485633</v>
      </c>
      <c r="Y3483" s="276">
        <f t="shared" si="1666"/>
        <v>135734.4690848515</v>
      </c>
      <c r="Z3483" s="36">
        <f t="shared" si="1667"/>
        <v>230977.70388390223</v>
      </c>
      <c r="AA3483" s="36">
        <f t="shared" si="1668"/>
        <v>95243.234799050726</v>
      </c>
      <c r="AB3483" s="38">
        <f t="shared" si="1669"/>
        <v>-4.8312358558177948E-9</v>
      </c>
      <c r="AD3483" s="142">
        <f t="shared" si="1670"/>
        <v>120</v>
      </c>
    </row>
    <row r="3484" spans="1:30">
      <c r="A3484" s="533"/>
      <c r="C3484" s="490" t="str">
        <f>'Terminated loans'!F2674</f>
        <v>E</v>
      </c>
      <c r="D3484" s="426">
        <v>143125858</v>
      </c>
      <c r="E3484" s="426">
        <f>'Terminated loans'!I2674</f>
        <v>99</v>
      </c>
      <c r="F3484" s="426" t="str">
        <f>'Terminated loans'!J2674</f>
        <v>SEECHURN LUCHMUN K(SL2639</v>
      </c>
      <c r="G3484" s="547" t="str">
        <f t="shared" si="1675"/>
        <v>C1</v>
      </c>
      <c r="H3484" s="427">
        <f>'Terminated loans'!L2674</f>
        <v>40941</v>
      </c>
      <c r="I3484" s="427">
        <v>43465</v>
      </c>
      <c r="J3484" s="34">
        <f t="shared" si="1658"/>
        <v>83</v>
      </c>
      <c r="K3484" s="34">
        <f t="shared" si="1671"/>
        <v>106</v>
      </c>
      <c r="L3484" s="34">
        <f t="shared" si="1672"/>
        <v>83</v>
      </c>
      <c r="M3484" s="34">
        <f t="shared" si="1673"/>
        <v>83</v>
      </c>
      <c r="N3484" s="52">
        <f t="shared" si="1674"/>
        <v>83</v>
      </c>
      <c r="O3484" s="352">
        <f>+'Terminated loans'!S2674</f>
        <v>1880200</v>
      </c>
      <c r="P3484" s="112">
        <f>+'Terminated loans'!T2674</f>
        <v>0.03</v>
      </c>
      <c r="Q3484" s="536">
        <f t="shared" si="1676"/>
        <v>8.1500000000000003E-2</v>
      </c>
      <c r="R3484" s="222">
        <f t="shared" si="1659"/>
        <v>25112.686529319712</v>
      </c>
      <c r="S3484" s="36">
        <f t="shared" si="1660"/>
        <v>1589290.0170110783</v>
      </c>
      <c r="T3484" s="36">
        <f t="shared" si="1661"/>
        <v>290909.98298892169</v>
      </c>
      <c r="U3484" s="36">
        <f t="shared" si="1662"/>
        <v>495062.96492248401</v>
      </c>
      <c r="V3484" s="36">
        <f t="shared" si="1663"/>
        <v>204152.98193353624</v>
      </c>
      <c r="W3484" s="37">
        <f t="shared" si="1664"/>
        <v>290909.98298894777</v>
      </c>
      <c r="X3484" s="36">
        <f t="shared" si="1665"/>
        <v>290909.98298892169</v>
      </c>
      <c r="Y3484" s="276">
        <f t="shared" si="1666"/>
        <v>290909.98298894777</v>
      </c>
      <c r="Z3484" s="36">
        <f t="shared" si="1667"/>
        <v>495062.96492248401</v>
      </c>
      <c r="AA3484" s="36">
        <f t="shared" si="1668"/>
        <v>204152.98193353624</v>
      </c>
      <c r="AB3484" s="38">
        <f t="shared" si="1669"/>
        <v>2.6077032089233398E-8</v>
      </c>
      <c r="AD3484" s="142">
        <f t="shared" si="1670"/>
        <v>83</v>
      </c>
    </row>
    <row r="3485" spans="1:30">
      <c r="A3485" s="533"/>
      <c r="C3485" s="490" t="str">
        <f>'Terminated loans'!F2675</f>
        <v>E</v>
      </c>
      <c r="D3485" s="426">
        <v>143980758</v>
      </c>
      <c r="E3485" s="426">
        <f>'Terminated loans'!I2675</f>
        <v>98</v>
      </c>
      <c r="F3485" s="426" t="str">
        <f>'Terminated loans'!J2675</f>
        <v>SUMPUTH K K</v>
      </c>
      <c r="G3485" s="547" t="str">
        <f t="shared" si="1675"/>
        <v>E2</v>
      </c>
      <c r="H3485" s="427">
        <f>'Terminated loans'!L2675</f>
        <v>41632</v>
      </c>
      <c r="I3485" s="427">
        <v>43465</v>
      </c>
      <c r="J3485" s="34">
        <f t="shared" si="1658"/>
        <v>60</v>
      </c>
      <c r="K3485" s="34">
        <f t="shared" si="1671"/>
        <v>83</v>
      </c>
      <c r="L3485" s="34">
        <f t="shared" si="1672"/>
        <v>60</v>
      </c>
      <c r="M3485" s="34">
        <f t="shared" si="1673"/>
        <v>60</v>
      </c>
      <c r="N3485" s="52">
        <f t="shared" si="1674"/>
        <v>60</v>
      </c>
      <c r="O3485" s="352">
        <f>+'Terminated loans'!S2675</f>
        <v>203492</v>
      </c>
      <c r="P3485" s="112">
        <f>+'Terminated loans'!T2675</f>
        <v>0.05</v>
      </c>
      <c r="Q3485" s="536">
        <f t="shared" si="1676"/>
        <v>9.1499999999999998E-2</v>
      </c>
      <c r="R3485" s="222">
        <f t="shared" si="1659"/>
        <v>3840.145076687073</v>
      </c>
      <c r="S3485" s="36">
        <f t="shared" si="1660"/>
        <v>184345.56954841682</v>
      </c>
      <c r="T3485" s="36">
        <f t="shared" si="1661"/>
        <v>19146.430451583175</v>
      </c>
      <c r="U3485" s="36">
        <f t="shared" si="1662"/>
        <v>46063.135052807629</v>
      </c>
      <c r="V3485" s="36">
        <f t="shared" si="1663"/>
        <v>26916.704601224395</v>
      </c>
      <c r="W3485" s="37">
        <f t="shared" si="1664"/>
        <v>19146.430451583234</v>
      </c>
      <c r="X3485" s="36">
        <f t="shared" si="1665"/>
        <v>19146.430451583175</v>
      </c>
      <c r="Y3485" s="276">
        <f t="shared" si="1666"/>
        <v>19146.430451583234</v>
      </c>
      <c r="Z3485" s="36">
        <f t="shared" si="1667"/>
        <v>46063.135052807629</v>
      </c>
      <c r="AA3485" s="36">
        <f t="shared" si="1668"/>
        <v>26916.704601224395</v>
      </c>
      <c r="AB3485" s="38">
        <f t="shared" si="1669"/>
        <v>5.8207660913467407E-11</v>
      </c>
      <c r="AD3485" s="142">
        <f t="shared" si="1670"/>
        <v>60</v>
      </c>
    </row>
    <row r="3486" spans="1:30">
      <c r="A3486" s="533"/>
      <c r="C3486" s="490" t="str">
        <f>'Terminated loans'!F2676</f>
        <v>E</v>
      </c>
      <c r="D3486" s="426">
        <v>143982254</v>
      </c>
      <c r="E3486" s="426">
        <f>'Terminated loans'!I2676</f>
        <v>98</v>
      </c>
      <c r="F3486" s="426" t="str">
        <f>'Terminated loans'!J2676</f>
        <v>VAYAVOOREE T</v>
      </c>
      <c r="G3486" s="547" t="str">
        <f t="shared" si="1675"/>
        <v>E2</v>
      </c>
      <c r="H3486" s="427">
        <f>'Terminated loans'!L2676</f>
        <v>41624</v>
      </c>
      <c r="I3486" s="427">
        <v>43465</v>
      </c>
      <c r="J3486" s="34">
        <f t="shared" si="1658"/>
        <v>61</v>
      </c>
      <c r="K3486" s="34">
        <f t="shared" si="1671"/>
        <v>84</v>
      </c>
      <c r="L3486" s="34">
        <f t="shared" si="1672"/>
        <v>60</v>
      </c>
      <c r="M3486" s="34">
        <f t="shared" si="1673"/>
        <v>60</v>
      </c>
      <c r="N3486" s="52">
        <f t="shared" si="1674"/>
        <v>60</v>
      </c>
      <c r="O3486" s="352">
        <f>+'Terminated loans'!S2676</f>
        <v>162974</v>
      </c>
      <c r="P3486" s="112">
        <f>+'Terminated loans'!T2676</f>
        <v>0.05</v>
      </c>
      <c r="Q3486" s="536">
        <f t="shared" si="1676"/>
        <v>9.1499999999999998E-2</v>
      </c>
      <c r="R3486" s="222">
        <f t="shared" si="1659"/>
        <v>3075.5204318990382</v>
      </c>
      <c r="S3486" s="36">
        <f t="shared" si="1660"/>
        <v>147639.88191960216</v>
      </c>
      <c r="T3486" s="36">
        <f t="shared" si="1661"/>
        <v>15334.118080397835</v>
      </c>
      <c r="U3486" s="36">
        <f t="shared" si="1662"/>
        <v>36891.343994340219</v>
      </c>
      <c r="V3486" s="36">
        <f t="shared" si="1663"/>
        <v>21557.225913942297</v>
      </c>
      <c r="W3486" s="37">
        <f t="shared" si="1664"/>
        <v>15334.118080397922</v>
      </c>
      <c r="X3486" s="36">
        <f t="shared" si="1665"/>
        <v>15334.118080397835</v>
      </c>
      <c r="Y3486" s="276">
        <f t="shared" si="1666"/>
        <v>15334.118080397922</v>
      </c>
      <c r="Z3486" s="36">
        <f t="shared" si="1667"/>
        <v>36891.343994340219</v>
      </c>
      <c r="AA3486" s="36">
        <f t="shared" si="1668"/>
        <v>21557.225913942297</v>
      </c>
      <c r="AB3486" s="38">
        <f t="shared" si="1669"/>
        <v>8.7311491370201111E-11</v>
      </c>
      <c r="AD3486" s="142">
        <f t="shared" si="1670"/>
        <v>60</v>
      </c>
    </row>
    <row r="3487" spans="1:30">
      <c r="A3487" s="533"/>
      <c r="C3487" s="490" t="str">
        <f>'Terminated loans'!F2677</f>
        <v>E</v>
      </c>
      <c r="D3487" s="426">
        <v>143982297</v>
      </c>
      <c r="E3487" s="426">
        <f>'Terminated loans'!I2677</f>
        <v>98</v>
      </c>
      <c r="F3487" s="426" t="str">
        <f>'Terminated loans'!J2677</f>
        <v>VALAYDEN A M</v>
      </c>
      <c r="G3487" s="547" t="str">
        <f t="shared" si="1675"/>
        <v>E2</v>
      </c>
      <c r="H3487" s="427">
        <f>'Terminated loans'!L2677</f>
        <v>41634</v>
      </c>
      <c r="I3487" s="427">
        <v>43465</v>
      </c>
      <c r="J3487" s="34">
        <f t="shared" si="1658"/>
        <v>60</v>
      </c>
      <c r="K3487" s="34">
        <f t="shared" si="1671"/>
        <v>83</v>
      </c>
      <c r="L3487" s="34">
        <f t="shared" si="1672"/>
        <v>60</v>
      </c>
      <c r="M3487" s="34">
        <f t="shared" si="1673"/>
        <v>60</v>
      </c>
      <c r="N3487" s="52">
        <f t="shared" si="1674"/>
        <v>60</v>
      </c>
      <c r="O3487" s="352">
        <f>+'Terminated loans'!S2677</f>
        <v>406758</v>
      </c>
      <c r="P3487" s="112">
        <f>+'Terminated loans'!T2677</f>
        <v>0.05</v>
      </c>
      <c r="Q3487" s="536">
        <f t="shared" si="1676"/>
        <v>9.1499999999999998E-2</v>
      </c>
      <c r="R3487" s="222">
        <f t="shared" si="1659"/>
        <v>7676.0252545705998</v>
      </c>
      <c r="S3487" s="36">
        <f t="shared" si="1660"/>
        <v>368486.40329042386</v>
      </c>
      <c r="T3487" s="36">
        <f t="shared" si="1661"/>
        <v>38271.596709576144</v>
      </c>
      <c r="U3487" s="36">
        <f t="shared" si="1662"/>
        <v>92075.111983812356</v>
      </c>
      <c r="V3487" s="36">
        <f t="shared" si="1663"/>
        <v>53803.515274236037</v>
      </c>
      <c r="W3487" s="37">
        <f t="shared" si="1664"/>
        <v>38271.596709576319</v>
      </c>
      <c r="X3487" s="36">
        <f t="shared" si="1665"/>
        <v>38271.596709576144</v>
      </c>
      <c r="Y3487" s="276">
        <f t="shared" si="1666"/>
        <v>38271.596709576319</v>
      </c>
      <c r="Z3487" s="36">
        <f t="shared" si="1667"/>
        <v>92075.111983812356</v>
      </c>
      <c r="AA3487" s="36">
        <f t="shared" si="1668"/>
        <v>53803.515274236037</v>
      </c>
      <c r="AB3487" s="38">
        <f t="shared" si="1669"/>
        <v>1.7462298274040222E-10</v>
      </c>
      <c r="AD3487" s="142">
        <f t="shared" si="1670"/>
        <v>60</v>
      </c>
    </row>
    <row r="3488" spans="1:30">
      <c r="A3488" s="533"/>
      <c r="C3488" s="490" t="str">
        <f>'Terminated loans'!F2678</f>
        <v>E</v>
      </c>
      <c r="D3488" s="426">
        <v>143982505</v>
      </c>
      <c r="E3488" s="426">
        <f>'Terminated loans'!I2678</f>
        <v>98</v>
      </c>
      <c r="F3488" s="426" t="str">
        <f>'Terminated loans'!J2678</f>
        <v>SEEGOOLAM B T</v>
      </c>
      <c r="G3488" s="547" t="str">
        <f t="shared" si="1675"/>
        <v>E2</v>
      </c>
      <c r="H3488" s="427">
        <f>'Terminated loans'!L2678</f>
        <v>41738</v>
      </c>
      <c r="I3488" s="427">
        <v>43465</v>
      </c>
      <c r="J3488" s="34">
        <f t="shared" si="1658"/>
        <v>57</v>
      </c>
      <c r="K3488" s="34">
        <f t="shared" si="1671"/>
        <v>80</v>
      </c>
      <c r="L3488" s="34">
        <f t="shared" si="1672"/>
        <v>57</v>
      </c>
      <c r="M3488" s="34">
        <f t="shared" si="1673"/>
        <v>57</v>
      </c>
      <c r="N3488" s="52">
        <f t="shared" si="1674"/>
        <v>57</v>
      </c>
      <c r="O3488" s="352">
        <f>+'Terminated loans'!S2678</f>
        <v>145302</v>
      </c>
      <c r="P3488" s="112">
        <f>+'Terminated loans'!T2678</f>
        <v>0.05</v>
      </c>
      <c r="Q3488" s="536">
        <f t="shared" si="1676"/>
        <v>9.1499999999999998E-2</v>
      </c>
      <c r="R3488" s="222">
        <f t="shared" si="1659"/>
        <v>2869.1237559827196</v>
      </c>
      <c r="S3488" s="36">
        <f t="shared" si="1660"/>
        <v>132233.37255673576</v>
      </c>
      <c r="T3488" s="36">
        <f t="shared" si="1661"/>
        <v>13068.627443264239</v>
      </c>
      <c r="U3488" s="36">
        <f t="shared" si="1662"/>
        <v>31306.681534279283</v>
      </c>
      <c r="V3488" s="36">
        <f t="shared" si="1663"/>
        <v>18238.054091015016</v>
      </c>
      <c r="W3488" s="37">
        <f t="shared" si="1664"/>
        <v>13068.627443264268</v>
      </c>
      <c r="X3488" s="36">
        <f t="shared" si="1665"/>
        <v>13068.627443264239</v>
      </c>
      <c r="Y3488" s="276">
        <f t="shared" si="1666"/>
        <v>13068.627443264268</v>
      </c>
      <c r="Z3488" s="36">
        <f t="shared" si="1667"/>
        <v>31306.681534279283</v>
      </c>
      <c r="AA3488" s="36">
        <f t="shared" si="1668"/>
        <v>18238.054091015016</v>
      </c>
      <c r="AB3488" s="38">
        <f t="shared" si="1669"/>
        <v>2.9103830456733704E-11</v>
      </c>
      <c r="AD3488" s="142">
        <f t="shared" si="1670"/>
        <v>57</v>
      </c>
    </row>
    <row r="3489" spans="1:30">
      <c r="A3489" s="533"/>
      <c r="C3489" s="490" t="str">
        <f>'Terminated loans'!F2679</f>
        <v>E</v>
      </c>
      <c r="D3489" s="426">
        <v>143982769</v>
      </c>
      <c r="E3489" s="426">
        <f>'Terminated loans'!I2679</f>
        <v>98</v>
      </c>
      <c r="F3489" s="426" t="str">
        <f>'Terminated loans'!J2679</f>
        <v>PYNDIAH M A S</v>
      </c>
      <c r="G3489" s="547" t="str">
        <f t="shared" si="1675"/>
        <v>E2</v>
      </c>
      <c r="H3489" s="427">
        <f>'Terminated loans'!L2679</f>
        <v>41638</v>
      </c>
      <c r="I3489" s="427">
        <v>43465</v>
      </c>
      <c r="J3489" s="34">
        <f t="shared" si="1658"/>
        <v>60</v>
      </c>
      <c r="K3489" s="34">
        <f t="shared" si="1671"/>
        <v>83</v>
      </c>
      <c r="L3489" s="34">
        <f t="shared" si="1672"/>
        <v>60</v>
      </c>
      <c r="M3489" s="34">
        <f t="shared" si="1673"/>
        <v>60</v>
      </c>
      <c r="N3489" s="52">
        <f t="shared" si="1674"/>
        <v>60</v>
      </c>
      <c r="O3489" s="352">
        <f>+'Terminated loans'!S2679</f>
        <v>81352</v>
      </c>
      <c r="P3489" s="112">
        <f>+'Terminated loans'!T2679</f>
        <v>0.05</v>
      </c>
      <c r="Q3489" s="536">
        <f t="shared" si="1676"/>
        <v>9.1499999999999998E-2</v>
      </c>
      <c r="R3489" s="222">
        <f t="shared" si="1659"/>
        <v>1535.2125994075775</v>
      </c>
      <c r="S3489" s="36">
        <f t="shared" si="1660"/>
        <v>73697.643022343909</v>
      </c>
      <c r="T3489" s="36">
        <f t="shared" si="1661"/>
        <v>7654.3569776560907</v>
      </c>
      <c r="U3489" s="36">
        <f t="shared" si="1662"/>
        <v>18415.112942110791</v>
      </c>
      <c r="V3489" s="36">
        <f t="shared" si="1663"/>
        <v>10760.755964454656</v>
      </c>
      <c r="W3489" s="37">
        <f t="shared" si="1664"/>
        <v>7654.3569776561344</v>
      </c>
      <c r="X3489" s="36">
        <f t="shared" si="1665"/>
        <v>7654.3569776560907</v>
      </c>
      <c r="Y3489" s="276">
        <f t="shared" si="1666"/>
        <v>7654.3569776561344</v>
      </c>
      <c r="Z3489" s="36">
        <f t="shared" si="1667"/>
        <v>18415.112942110791</v>
      </c>
      <c r="AA3489" s="36">
        <f t="shared" si="1668"/>
        <v>10760.755964454656</v>
      </c>
      <c r="AB3489" s="38">
        <f t="shared" si="1669"/>
        <v>4.3655745685100555E-11</v>
      </c>
      <c r="AD3489" s="142">
        <f t="shared" si="1670"/>
        <v>60</v>
      </c>
    </row>
    <row r="3490" spans="1:30">
      <c r="A3490" s="533"/>
      <c r="C3490" s="490" t="str">
        <f>'Terminated loans'!F2680</f>
        <v>E</v>
      </c>
      <c r="D3490" s="426">
        <v>143982858</v>
      </c>
      <c r="E3490" s="426">
        <f>'Terminated loans'!I2680</f>
        <v>98</v>
      </c>
      <c r="F3490" s="426" t="str">
        <f>'Terminated loans'!J2680</f>
        <v>RAMSAMY H</v>
      </c>
      <c r="G3490" s="547" t="str">
        <f t="shared" si="1675"/>
        <v>E2</v>
      </c>
      <c r="H3490" s="427">
        <f>'Terminated loans'!L2680</f>
        <v>41635</v>
      </c>
      <c r="I3490" s="427">
        <v>43465</v>
      </c>
      <c r="J3490" s="34">
        <f t="shared" si="1658"/>
        <v>60</v>
      </c>
      <c r="K3490" s="34">
        <f t="shared" si="1671"/>
        <v>83</v>
      </c>
      <c r="L3490" s="34">
        <f t="shared" si="1672"/>
        <v>60</v>
      </c>
      <c r="M3490" s="34">
        <f t="shared" si="1673"/>
        <v>60</v>
      </c>
      <c r="N3490" s="52">
        <f t="shared" si="1674"/>
        <v>60</v>
      </c>
      <c r="O3490" s="352">
        <f>+'Terminated loans'!S2680</f>
        <v>50901</v>
      </c>
      <c r="P3490" s="112">
        <f>+'Terminated loans'!T2680</f>
        <v>0.05</v>
      </c>
      <c r="Q3490" s="536">
        <f t="shared" si="1676"/>
        <v>9.1499999999999998E-2</v>
      </c>
      <c r="R3490" s="222">
        <f t="shared" si="1659"/>
        <v>960.56466371380054</v>
      </c>
      <c r="S3490" s="36">
        <f t="shared" si="1660"/>
        <v>46111.757885243474</v>
      </c>
      <c r="T3490" s="36">
        <f t="shared" si="1661"/>
        <v>4789.2421147565256</v>
      </c>
      <c r="U3490" s="36">
        <f t="shared" si="1662"/>
        <v>11522.121937584583</v>
      </c>
      <c r="V3490" s="36">
        <f t="shared" si="1663"/>
        <v>6732.879822828043</v>
      </c>
      <c r="W3490" s="37">
        <f t="shared" si="1664"/>
        <v>4789.2421147565401</v>
      </c>
      <c r="X3490" s="36">
        <f t="shared" si="1665"/>
        <v>4789.2421147565256</v>
      </c>
      <c r="Y3490" s="276">
        <f t="shared" si="1666"/>
        <v>4789.2421147565401</v>
      </c>
      <c r="Z3490" s="36">
        <f t="shared" si="1667"/>
        <v>11522.121937584583</v>
      </c>
      <c r="AA3490" s="36">
        <f t="shared" si="1668"/>
        <v>6732.879822828043</v>
      </c>
      <c r="AB3490" s="38">
        <f t="shared" si="1669"/>
        <v>1.4551915228366852E-11</v>
      </c>
      <c r="AD3490" s="142">
        <f t="shared" si="1670"/>
        <v>60</v>
      </c>
    </row>
    <row r="3491" spans="1:30">
      <c r="A3491" s="533"/>
      <c r="C3491" s="490" t="str">
        <f>'Terminated loans'!F2681</f>
        <v>E</v>
      </c>
      <c r="D3491" s="426">
        <v>143983420</v>
      </c>
      <c r="E3491" s="426">
        <f>'Terminated loans'!I2681</f>
        <v>98</v>
      </c>
      <c r="F3491" s="426" t="str">
        <f>'Terminated loans'!J2681</f>
        <v>KHADOO V</v>
      </c>
      <c r="G3491" s="547" t="str">
        <f t="shared" si="1675"/>
        <v>E2</v>
      </c>
      <c r="H3491" s="427">
        <f>'Terminated loans'!L2681</f>
        <v>41639</v>
      </c>
      <c r="I3491" s="427">
        <v>43465</v>
      </c>
      <c r="J3491" s="34">
        <f t="shared" si="1658"/>
        <v>60</v>
      </c>
      <c r="K3491" s="34">
        <f t="shared" si="1671"/>
        <v>83</v>
      </c>
      <c r="L3491" s="34">
        <f t="shared" si="1672"/>
        <v>60</v>
      </c>
      <c r="M3491" s="34">
        <f t="shared" si="1673"/>
        <v>60</v>
      </c>
      <c r="N3491" s="52">
        <f t="shared" si="1674"/>
        <v>60</v>
      </c>
      <c r="O3491" s="352">
        <f>+'Terminated loans'!S2681</f>
        <v>127006</v>
      </c>
      <c r="P3491" s="112">
        <f>+'Terminated loans'!T2681</f>
        <v>0.05</v>
      </c>
      <c r="Q3491" s="536">
        <f t="shared" si="1676"/>
        <v>9.1499999999999998E-2</v>
      </c>
      <c r="R3491" s="222">
        <f t="shared" si="1659"/>
        <v>2396.7599001912527</v>
      </c>
      <c r="S3491" s="36">
        <f t="shared" si="1660"/>
        <v>115056.08773841836</v>
      </c>
      <c r="T3491" s="36">
        <f t="shared" si="1661"/>
        <v>11949.912261581645</v>
      </c>
      <c r="U3491" s="36">
        <f t="shared" si="1662"/>
        <v>28749.50627305689</v>
      </c>
      <c r="V3491" s="36">
        <f t="shared" si="1663"/>
        <v>16799.594011475172</v>
      </c>
      <c r="W3491" s="37">
        <f t="shared" si="1664"/>
        <v>11949.912261581718</v>
      </c>
      <c r="X3491" s="36">
        <f t="shared" si="1665"/>
        <v>11949.912261581645</v>
      </c>
      <c r="Y3491" s="276">
        <f t="shared" si="1666"/>
        <v>11949.912261581718</v>
      </c>
      <c r="Z3491" s="36">
        <f t="shared" si="1667"/>
        <v>28749.50627305689</v>
      </c>
      <c r="AA3491" s="36">
        <f t="shared" si="1668"/>
        <v>16799.594011475172</v>
      </c>
      <c r="AB3491" s="38">
        <f t="shared" si="1669"/>
        <v>7.2759576141834259E-11</v>
      </c>
      <c r="AD3491" s="142">
        <f t="shared" si="1670"/>
        <v>60</v>
      </c>
    </row>
    <row r="3492" spans="1:30">
      <c r="A3492" s="533"/>
      <c r="C3492" s="490" t="str">
        <f>'Terminated loans'!F2682</f>
        <v>E</v>
      </c>
      <c r="D3492" s="426">
        <v>143985334</v>
      </c>
      <c r="E3492" s="426">
        <f>'Terminated loans'!I2682</f>
        <v>98</v>
      </c>
      <c r="F3492" s="426" t="str">
        <f>'Terminated loans'!J2682</f>
        <v>LAMB L L</v>
      </c>
      <c r="G3492" s="547" t="str">
        <f t="shared" si="1675"/>
        <v>E2</v>
      </c>
      <c r="H3492" s="427">
        <f>'Terminated loans'!L2682</f>
        <v>42034</v>
      </c>
      <c r="I3492" s="427">
        <v>43465</v>
      </c>
      <c r="J3492" s="34">
        <f t="shared" ref="J3492:J3515" si="1677">ROUND((I3492-H3492)/365*12,0)</f>
        <v>47</v>
      </c>
      <c r="K3492" s="34">
        <f t="shared" si="1671"/>
        <v>70</v>
      </c>
      <c r="L3492" s="34">
        <f t="shared" si="1672"/>
        <v>47</v>
      </c>
      <c r="M3492" s="34">
        <f t="shared" si="1673"/>
        <v>47</v>
      </c>
      <c r="N3492" s="52">
        <f t="shared" si="1674"/>
        <v>47</v>
      </c>
      <c r="O3492" s="352">
        <f>+'Terminated loans'!S2682</f>
        <v>223531</v>
      </c>
      <c r="P3492" s="112">
        <f>+'Terminated loans'!T2682</f>
        <v>0.05</v>
      </c>
      <c r="Q3492" s="536">
        <f t="shared" si="1676"/>
        <v>9.1499999999999998E-2</v>
      </c>
      <c r="R3492" s="222">
        <f t="shared" ref="R3492:R3515" si="1678">PMT(P3492/12,L3492,-O3492,0,0)</f>
        <v>5246.728095675543</v>
      </c>
      <c r="S3492" s="36">
        <f t="shared" ref="S3492:S3515" si="1679">(-PV(Q3492/12,L3492,R3492,0,0))</f>
        <v>206592.70175736654</v>
      </c>
      <c r="T3492" s="36">
        <f t="shared" ref="T3492:T3515" si="1680">O3492-S3492</f>
        <v>16938.298242633464</v>
      </c>
      <c r="U3492" s="36">
        <f t="shared" ref="U3492:U3515" si="1681">-IF(OR(Q3492="",Q3492=0),0,(CUMIPMT(Q3492/12,L3492,S3492,1,M3492,0)))</f>
        <v>40003.51873938393</v>
      </c>
      <c r="V3492" s="36">
        <f t="shared" ref="V3492:V3515" si="1682">-IF(OR(P3492="",P3492=0),0,(CUMIPMT(P3492/12,L3492,O3492,1,M3492,0)))</f>
        <v>23065.220496750524</v>
      </c>
      <c r="W3492" s="37">
        <f t="shared" ref="W3492:W3515" si="1683">IF(ISERROR(U3492-V3492),0,U3492-V3492)</f>
        <v>16938.298242633406</v>
      </c>
      <c r="X3492" s="36">
        <f t="shared" ref="X3492:X3515" si="1684">IF(C3492="O",T3492/AD3492*N3492,T3492)</f>
        <v>16938.298242633464</v>
      </c>
      <c r="Y3492" s="276">
        <f t="shared" ref="Y3492:Y3515" si="1685">W3492</f>
        <v>16938.298242633406</v>
      </c>
      <c r="Z3492" s="36">
        <f t="shared" ref="Z3492:Z3515" si="1686">-IF(OR(Q3492="",Q3492=0),0,(CUMIPMT(Q3492/12,L3492,S3492,1,L3492,0)))</f>
        <v>40003.51873938393</v>
      </c>
      <c r="AA3492" s="36">
        <f t="shared" ref="AA3492:AA3515" si="1687">-IF(OR(P3492="",P3492=0),0,(CUMIPMT(P3492/12,L3492,O3492,1,L3492,0)))</f>
        <v>23065.220496750524</v>
      </c>
      <c r="AB3492" s="38">
        <f t="shared" ref="AB3492:AB3515" si="1688">IF(ISERROR(Z3492-AA3492-T3492),"CHECK",Z3492-AA3492-T3492)</f>
        <v>-5.8207660913467407E-11</v>
      </c>
      <c r="AD3492" s="142">
        <f t="shared" ref="AD3492:AD3515" si="1689">IF(L3492&gt;$J$2,$J$2,L3492)</f>
        <v>47</v>
      </c>
    </row>
    <row r="3493" spans="1:30">
      <c r="A3493" s="533"/>
      <c r="C3493" s="490" t="str">
        <f>'Terminated loans'!F2683</f>
        <v>E</v>
      </c>
      <c r="D3493" s="426">
        <v>143986675</v>
      </c>
      <c r="E3493" s="426">
        <f>'Terminated loans'!I2683</f>
        <v>98</v>
      </c>
      <c r="F3493" s="426" t="str">
        <f>'Terminated loans'!J2683</f>
        <v>KISTNASAMY I</v>
      </c>
      <c r="G3493" s="547" t="str">
        <f t="shared" si="1675"/>
        <v>F2</v>
      </c>
      <c r="H3493" s="427">
        <f>'Terminated loans'!L2683</f>
        <v>42538</v>
      </c>
      <c r="I3493" s="427">
        <v>43465</v>
      </c>
      <c r="J3493" s="34">
        <f t="shared" si="1677"/>
        <v>30</v>
      </c>
      <c r="K3493" s="34">
        <f t="shared" si="1671"/>
        <v>53</v>
      </c>
      <c r="L3493" s="34">
        <f t="shared" si="1672"/>
        <v>30</v>
      </c>
      <c r="M3493" s="34">
        <f t="shared" si="1673"/>
        <v>30</v>
      </c>
      <c r="N3493" s="52">
        <f t="shared" si="1674"/>
        <v>30</v>
      </c>
      <c r="O3493" s="352">
        <f>+'Terminated loans'!S2683</f>
        <v>178154</v>
      </c>
      <c r="P3493" s="112">
        <f>+'Terminated loans'!T2683</f>
        <v>0.05</v>
      </c>
      <c r="Q3493" s="536">
        <f t="shared" si="1676"/>
        <v>8.8999999999999996E-2</v>
      </c>
      <c r="R3493" s="222">
        <f t="shared" si="1678"/>
        <v>6329.6983787929803</v>
      </c>
      <c r="S3493" s="36">
        <f t="shared" si="1679"/>
        <v>169687.80261814393</v>
      </c>
      <c r="T3493" s="36">
        <f t="shared" si="1680"/>
        <v>8466.1973818560655</v>
      </c>
      <c r="U3493" s="36">
        <f t="shared" si="1681"/>
        <v>20203.148745644779</v>
      </c>
      <c r="V3493" s="36">
        <f t="shared" si="1682"/>
        <v>11736.951363789442</v>
      </c>
      <c r="W3493" s="37">
        <f t="shared" si="1683"/>
        <v>8466.1973818553379</v>
      </c>
      <c r="X3493" s="36">
        <f t="shared" si="1684"/>
        <v>8466.1973818560655</v>
      </c>
      <c r="Y3493" s="276">
        <f t="shared" si="1685"/>
        <v>8466.1973818553379</v>
      </c>
      <c r="Z3493" s="36">
        <f t="shared" si="1686"/>
        <v>20203.148745644779</v>
      </c>
      <c r="AA3493" s="36">
        <f t="shared" si="1687"/>
        <v>11736.951363789442</v>
      </c>
      <c r="AB3493" s="38">
        <f t="shared" si="1688"/>
        <v>-7.2759576141834259E-10</v>
      </c>
      <c r="AD3493" s="142">
        <f t="shared" si="1689"/>
        <v>30</v>
      </c>
    </row>
    <row r="3494" spans="1:30">
      <c r="A3494" s="533"/>
      <c r="C3494" s="490" t="str">
        <f>'Terminated loans'!F2684</f>
        <v>E</v>
      </c>
      <c r="D3494" s="426">
        <v>143987485</v>
      </c>
      <c r="E3494" s="426">
        <f>'Terminated loans'!I2684</f>
        <v>98</v>
      </c>
      <c r="F3494" s="426" t="str">
        <f>'Terminated loans'!J2684</f>
        <v>KISTNASAMY I</v>
      </c>
      <c r="G3494" s="547" t="str">
        <f t="shared" si="1675"/>
        <v>G2</v>
      </c>
      <c r="H3494" s="427">
        <f>'Terminated loans'!L2684</f>
        <v>42692</v>
      </c>
      <c r="I3494" s="427">
        <v>43465</v>
      </c>
      <c r="J3494" s="34">
        <f t="shared" si="1677"/>
        <v>25</v>
      </c>
      <c r="K3494" s="34">
        <f t="shared" si="1671"/>
        <v>48</v>
      </c>
      <c r="L3494" s="34">
        <f t="shared" si="1672"/>
        <v>25</v>
      </c>
      <c r="M3494" s="34">
        <f t="shared" si="1673"/>
        <v>25</v>
      </c>
      <c r="N3494" s="52">
        <f t="shared" si="1674"/>
        <v>25</v>
      </c>
      <c r="O3494" s="352">
        <f>+'Terminated loans'!S2684</f>
        <v>140386</v>
      </c>
      <c r="P3494" s="112">
        <f>+'Terminated loans'!T2684</f>
        <v>0.05</v>
      </c>
      <c r="Q3494" s="536">
        <f t="shared" si="1676"/>
        <v>8.5000000000000006E-2</v>
      </c>
      <c r="R3494" s="222">
        <f t="shared" si="1678"/>
        <v>5924.6677165972687</v>
      </c>
      <c r="S3494" s="36">
        <f t="shared" si="1679"/>
        <v>135305.70348679967</v>
      </c>
      <c r="T3494" s="36">
        <f t="shared" si="1680"/>
        <v>5080.2965132003301</v>
      </c>
      <c r="U3494" s="36">
        <f t="shared" si="1681"/>
        <v>12810.989428132627</v>
      </c>
      <c r="V3494" s="36">
        <f t="shared" si="1682"/>
        <v>7730.6929149317148</v>
      </c>
      <c r="W3494" s="37">
        <f t="shared" si="1683"/>
        <v>5080.2965132009122</v>
      </c>
      <c r="X3494" s="36">
        <f t="shared" si="1684"/>
        <v>5080.2965132003301</v>
      </c>
      <c r="Y3494" s="276">
        <f t="shared" si="1685"/>
        <v>5080.2965132009122</v>
      </c>
      <c r="Z3494" s="36">
        <f t="shared" si="1686"/>
        <v>12810.989428132627</v>
      </c>
      <c r="AA3494" s="36">
        <f t="shared" si="1687"/>
        <v>7730.6929149317148</v>
      </c>
      <c r="AB3494" s="38">
        <f t="shared" si="1688"/>
        <v>5.8207660913467407E-10</v>
      </c>
      <c r="AD3494" s="142">
        <f t="shared" si="1689"/>
        <v>25</v>
      </c>
    </row>
    <row r="3495" spans="1:30">
      <c r="A3495" s="533"/>
      <c r="C3495" s="490" t="str">
        <f>'Terminated loans'!F2685</f>
        <v>E</v>
      </c>
      <c r="D3495" s="426">
        <v>141002821</v>
      </c>
      <c r="E3495" s="426">
        <f>'Terminated loans'!I2685</f>
        <v>98</v>
      </c>
      <c r="F3495" s="426" t="str">
        <f>'Terminated loans'!J2685</f>
        <v>SEEGOOLAM B T</v>
      </c>
      <c r="G3495" s="547" t="str">
        <f t="shared" si="1675"/>
        <v>G2</v>
      </c>
      <c r="H3495" s="427">
        <f>'Terminated loans'!L2685</f>
        <v>42873</v>
      </c>
      <c r="I3495" s="427">
        <v>43465</v>
      </c>
      <c r="J3495" s="34">
        <f t="shared" si="1677"/>
        <v>19</v>
      </c>
      <c r="K3495" s="34">
        <f t="shared" si="1671"/>
        <v>42</v>
      </c>
      <c r="L3495" s="34">
        <f t="shared" si="1672"/>
        <v>19</v>
      </c>
      <c r="M3495" s="34">
        <f t="shared" si="1673"/>
        <v>19</v>
      </c>
      <c r="N3495" s="52">
        <f t="shared" si="1674"/>
        <v>19</v>
      </c>
      <c r="O3495" s="352">
        <f>+'Terminated loans'!S2685</f>
        <v>259848</v>
      </c>
      <c r="P3495" s="112">
        <f>+'Terminated loans'!T2685</f>
        <v>0.05</v>
      </c>
      <c r="Q3495" s="536">
        <f t="shared" si="1676"/>
        <v>8.5000000000000006E-2</v>
      </c>
      <c r="R3495" s="222">
        <f t="shared" si="1678"/>
        <v>14253.160117996131</v>
      </c>
      <c r="S3495" s="36">
        <f t="shared" si="1679"/>
        <v>252542.91018866899</v>
      </c>
      <c r="T3495" s="36">
        <f t="shared" si="1680"/>
        <v>7305.0898113310104</v>
      </c>
      <c r="U3495" s="36">
        <f t="shared" si="1681"/>
        <v>18267.132053257897</v>
      </c>
      <c r="V3495" s="36">
        <f t="shared" si="1682"/>
        <v>10962.04224192648</v>
      </c>
      <c r="W3495" s="37">
        <f t="shared" si="1683"/>
        <v>7305.0898113314179</v>
      </c>
      <c r="X3495" s="36">
        <f t="shared" si="1684"/>
        <v>7305.0898113310104</v>
      </c>
      <c r="Y3495" s="276">
        <f t="shared" si="1685"/>
        <v>7305.0898113314179</v>
      </c>
      <c r="Z3495" s="36">
        <f t="shared" si="1686"/>
        <v>18267.132053257897</v>
      </c>
      <c r="AA3495" s="36">
        <f t="shared" si="1687"/>
        <v>10962.04224192648</v>
      </c>
      <c r="AB3495" s="38">
        <f t="shared" si="1688"/>
        <v>4.0745362639427185E-10</v>
      </c>
      <c r="AD3495" s="142">
        <f t="shared" si="1689"/>
        <v>19</v>
      </c>
    </row>
    <row r="3496" spans="1:30">
      <c r="A3496" s="533"/>
      <c r="C3496" s="490" t="str">
        <f>'Terminated loans'!F2686</f>
        <v>E</v>
      </c>
      <c r="D3496" s="426">
        <v>143988597</v>
      </c>
      <c r="E3496" s="426">
        <f>'Terminated loans'!I2686</f>
        <v>98</v>
      </c>
      <c r="F3496" s="426" t="str">
        <f>'Terminated loans'!J2686</f>
        <v>LI HING FUI R S</v>
      </c>
      <c r="G3496" s="547" t="str">
        <f t="shared" si="1675"/>
        <v>G2</v>
      </c>
      <c r="H3496" s="427">
        <f>'Terminated loans'!L2686</f>
        <v>42968</v>
      </c>
      <c r="I3496" s="427">
        <v>43465</v>
      </c>
      <c r="J3496" s="34">
        <f t="shared" si="1677"/>
        <v>16</v>
      </c>
      <c r="K3496" s="34">
        <f t="shared" ref="K3496:K3515" si="1690">ROUND(($I$35-H3496)/365*12,0)</f>
        <v>39</v>
      </c>
      <c r="L3496" s="34">
        <f t="shared" ref="L3496:L3515" si="1691">IF(B3496="VELS",J3496,IF(J3496&gt;(IF(OR(E3496=4,E3496=99),$J$3,IF(E3496=97,$J$6,IF(E3496=98,$J$5,"Check")))),(IF(OR(E3496=4,E3496=99),$J$3,IF(E3496=97,$J$6,IF(E3496=98,$J$5,"Check")))),J3496))</f>
        <v>16</v>
      </c>
      <c r="M3496" s="34">
        <f t="shared" ref="M3496:M3515" si="1692">IF(K3496&gt;L3496,L3496,K3496)</f>
        <v>16</v>
      </c>
      <c r="N3496" s="52">
        <f t="shared" si="1674"/>
        <v>16</v>
      </c>
      <c r="O3496" s="352">
        <f>+'Terminated loans'!S2686</f>
        <v>954375</v>
      </c>
      <c r="P3496" s="112">
        <f>+'Terminated loans'!T2686</f>
        <v>0.05</v>
      </c>
      <c r="Q3496" s="536">
        <f t="shared" si="1676"/>
        <v>8.5000000000000006E-2</v>
      </c>
      <c r="R3496" s="222">
        <f t="shared" si="1678"/>
        <v>61782.944700721222</v>
      </c>
      <c r="S3496" s="36">
        <f t="shared" si="1679"/>
        <v>931456.28774035349</v>
      </c>
      <c r="T3496" s="36">
        <f t="shared" si="1680"/>
        <v>22918.712259646505</v>
      </c>
      <c r="U3496" s="36">
        <f t="shared" si="1681"/>
        <v>57070.827471188735</v>
      </c>
      <c r="V3496" s="36">
        <f t="shared" si="1682"/>
        <v>34152.115211539553</v>
      </c>
      <c r="W3496" s="37">
        <f t="shared" si="1683"/>
        <v>22918.712259649183</v>
      </c>
      <c r="X3496" s="36">
        <f t="shared" si="1684"/>
        <v>22918.712259646505</v>
      </c>
      <c r="Y3496" s="276">
        <f t="shared" si="1685"/>
        <v>22918.712259649183</v>
      </c>
      <c r="Z3496" s="36">
        <f t="shared" si="1686"/>
        <v>57070.827471188735</v>
      </c>
      <c r="AA3496" s="36">
        <f t="shared" si="1687"/>
        <v>34152.115211539553</v>
      </c>
      <c r="AB3496" s="38">
        <f t="shared" si="1688"/>
        <v>2.6775524020195007E-9</v>
      </c>
      <c r="AD3496" s="142">
        <f t="shared" si="1689"/>
        <v>16</v>
      </c>
    </row>
    <row r="3497" spans="1:30">
      <c r="A3497" s="533"/>
      <c r="C3497" s="490" t="str">
        <f>'Terminated loans'!F2687</f>
        <v>E</v>
      </c>
      <c r="D3497" s="426">
        <v>143564673</v>
      </c>
      <c r="E3497" s="426">
        <f>'Terminated loans'!I2687</f>
        <v>99</v>
      </c>
      <c r="F3497" s="426" t="str">
        <f>'Terminated loans'!J2687</f>
        <v>NARRAINEN P (SL3229)</v>
      </c>
      <c r="G3497" s="547" t="str">
        <f t="shared" si="1675"/>
        <v>I1</v>
      </c>
      <c r="H3497" s="427">
        <f>'Terminated loans'!L2687</f>
        <v>43315</v>
      </c>
      <c r="I3497" s="427">
        <v>43465</v>
      </c>
      <c r="J3497" s="34">
        <f t="shared" si="1677"/>
        <v>5</v>
      </c>
      <c r="K3497" s="34">
        <f t="shared" si="1690"/>
        <v>28</v>
      </c>
      <c r="L3497" s="34">
        <f t="shared" si="1691"/>
        <v>5</v>
      </c>
      <c r="M3497" s="34">
        <f t="shared" si="1692"/>
        <v>5</v>
      </c>
      <c r="N3497" s="52">
        <f t="shared" si="1674"/>
        <v>5</v>
      </c>
      <c r="O3497" s="352">
        <f>+'Terminated loans'!S2687</f>
        <v>3900001</v>
      </c>
      <c r="P3497" s="112">
        <f>+'Terminated loans'!T2687</f>
        <v>0.03</v>
      </c>
      <c r="Q3497" s="536">
        <f t="shared" si="1676"/>
        <v>6.25E-2</v>
      </c>
      <c r="R3497" s="222">
        <f t="shared" si="1678"/>
        <v>785859.93930896383</v>
      </c>
      <c r="S3497" s="36">
        <f t="shared" si="1679"/>
        <v>3868642.8124341918</v>
      </c>
      <c r="T3497" s="36">
        <f t="shared" si="1680"/>
        <v>31358.187565808184</v>
      </c>
      <c r="U3497" s="36">
        <f t="shared" si="1681"/>
        <v>60656.884110582992</v>
      </c>
      <c r="V3497" s="36">
        <f t="shared" si="1682"/>
        <v>29298.696544819511</v>
      </c>
      <c r="W3497" s="37">
        <f t="shared" si="1683"/>
        <v>31358.187565763481</v>
      </c>
      <c r="X3497" s="36">
        <f t="shared" si="1684"/>
        <v>31358.187565808184</v>
      </c>
      <c r="Y3497" s="276">
        <f t="shared" si="1685"/>
        <v>31358.187565763481</v>
      </c>
      <c r="Z3497" s="36">
        <f t="shared" si="1686"/>
        <v>60656.884110582992</v>
      </c>
      <c r="AA3497" s="36">
        <f t="shared" si="1687"/>
        <v>29298.696544819511</v>
      </c>
      <c r="AB3497" s="38">
        <f t="shared" si="1688"/>
        <v>-4.4703483581542969E-8</v>
      </c>
      <c r="AD3497" s="142">
        <f t="shared" si="1689"/>
        <v>5</v>
      </c>
    </row>
    <row r="3498" spans="1:30">
      <c r="A3498" s="533"/>
      <c r="C3498" s="490" t="str">
        <f>'Terminated loans'!F2688</f>
        <v>E</v>
      </c>
      <c r="D3498" s="63">
        <v>143039366</v>
      </c>
      <c r="E3498" s="426">
        <f>'Terminated loans'!I2688</f>
        <v>99</v>
      </c>
      <c r="F3498" s="426" t="str">
        <f>'Terminated loans'!J2688</f>
        <v>SUNGKUR MR A/SL1512</v>
      </c>
      <c r="G3498" s="547" t="str">
        <f t="shared" si="1675"/>
        <v>A1</v>
      </c>
      <c r="H3498" s="427">
        <f>'Terminated loans'!L2688</f>
        <v>40099</v>
      </c>
      <c r="I3498" s="427">
        <v>43496</v>
      </c>
      <c r="J3498" s="34">
        <f t="shared" si="1677"/>
        <v>112</v>
      </c>
      <c r="K3498" s="34">
        <f t="shared" si="1690"/>
        <v>134</v>
      </c>
      <c r="L3498" s="34">
        <f t="shared" si="1691"/>
        <v>112</v>
      </c>
      <c r="M3498" s="34">
        <f t="shared" si="1692"/>
        <v>112</v>
      </c>
      <c r="N3498" s="52">
        <f t="shared" si="1674"/>
        <v>112</v>
      </c>
      <c r="O3498" s="352">
        <f>+'Terminated loans'!S2688</f>
        <v>1098197</v>
      </c>
      <c r="P3498" s="112">
        <f>+'Terminated loans'!T2688</f>
        <v>0.03</v>
      </c>
      <c r="Q3498" s="536">
        <f t="shared" si="1676"/>
        <v>8.6499999999999994E-2</v>
      </c>
      <c r="R3498" s="222">
        <f t="shared" si="1678"/>
        <v>11254.22647848377</v>
      </c>
      <c r="S3498" s="36">
        <f t="shared" si="1679"/>
        <v>862857.7797390885</v>
      </c>
      <c r="T3498" s="36">
        <f t="shared" si="1680"/>
        <v>235339.2202609115</v>
      </c>
      <c r="U3498" s="36">
        <f t="shared" si="1681"/>
        <v>397615.58585108491</v>
      </c>
      <c r="V3498" s="36">
        <f t="shared" si="1682"/>
        <v>162276.36559018237</v>
      </c>
      <c r="W3498" s="37">
        <f t="shared" si="1683"/>
        <v>235339.22026090254</v>
      </c>
      <c r="X3498" s="36">
        <f t="shared" si="1684"/>
        <v>235339.2202609115</v>
      </c>
      <c r="Y3498" s="276">
        <f t="shared" si="1685"/>
        <v>235339.22026090254</v>
      </c>
      <c r="Z3498" s="36">
        <f t="shared" si="1686"/>
        <v>397615.58585108491</v>
      </c>
      <c r="AA3498" s="36">
        <f t="shared" si="1687"/>
        <v>162276.36559018237</v>
      </c>
      <c r="AB3498" s="38">
        <f t="shared" si="1688"/>
        <v>-8.9639797806739807E-9</v>
      </c>
      <c r="AD3498" s="142">
        <f t="shared" si="1689"/>
        <v>112</v>
      </c>
    </row>
    <row r="3499" spans="1:30">
      <c r="A3499" s="533"/>
      <c r="C3499" s="490" t="str">
        <f>'Terminated loans'!F2689</f>
        <v>E</v>
      </c>
      <c r="D3499" s="63">
        <v>143124290</v>
      </c>
      <c r="E3499" s="426">
        <f>'Terminated loans'!I2689</f>
        <v>99</v>
      </c>
      <c r="F3499" s="426" t="str">
        <f>'Terminated loans'!J2689</f>
        <v>SUNGKUR A (SL 2032)</v>
      </c>
      <c r="G3499" s="547" t="str">
        <f t="shared" si="1675"/>
        <v>A1</v>
      </c>
      <c r="H3499" s="427">
        <f>'Terminated loans'!L2689</f>
        <v>40346</v>
      </c>
      <c r="I3499" s="427">
        <v>43496</v>
      </c>
      <c r="J3499" s="34">
        <f t="shared" si="1677"/>
        <v>104</v>
      </c>
      <c r="K3499" s="34">
        <f t="shared" si="1690"/>
        <v>126</v>
      </c>
      <c r="L3499" s="34">
        <f t="shared" si="1691"/>
        <v>104</v>
      </c>
      <c r="M3499" s="34">
        <f t="shared" si="1692"/>
        <v>104</v>
      </c>
      <c r="N3499" s="52">
        <f t="shared" si="1674"/>
        <v>104</v>
      </c>
      <c r="O3499" s="352">
        <f>+'Terminated loans'!S2689</f>
        <v>400823</v>
      </c>
      <c r="P3499" s="112">
        <f>+'Terminated loans'!T2689</f>
        <v>0.03</v>
      </c>
      <c r="Q3499" s="536">
        <f t="shared" si="1676"/>
        <v>8.6499999999999994E-2</v>
      </c>
      <c r="R3499" s="222">
        <f t="shared" si="1678"/>
        <v>4381.5714581149778</v>
      </c>
      <c r="S3499" s="36">
        <f t="shared" si="1679"/>
        <v>319851.86005276238</v>
      </c>
      <c r="T3499" s="36">
        <f t="shared" si="1680"/>
        <v>80971.139947237622</v>
      </c>
      <c r="U3499" s="36">
        <f t="shared" si="1681"/>
        <v>135831.57159119181</v>
      </c>
      <c r="V3499" s="36">
        <f t="shared" si="1682"/>
        <v>54860.43164395768</v>
      </c>
      <c r="W3499" s="37">
        <f t="shared" si="1683"/>
        <v>80971.139947234129</v>
      </c>
      <c r="X3499" s="36">
        <f t="shared" si="1684"/>
        <v>80971.139947237622</v>
      </c>
      <c r="Y3499" s="276">
        <f t="shared" si="1685"/>
        <v>80971.139947234129</v>
      </c>
      <c r="Z3499" s="36">
        <f t="shared" si="1686"/>
        <v>135831.57159119181</v>
      </c>
      <c r="AA3499" s="36">
        <f t="shared" si="1687"/>
        <v>54860.43164395768</v>
      </c>
      <c r="AB3499" s="38">
        <f t="shared" si="1688"/>
        <v>-3.4924596548080444E-9</v>
      </c>
      <c r="AD3499" s="142">
        <f t="shared" si="1689"/>
        <v>104</v>
      </c>
    </row>
    <row r="3500" spans="1:30">
      <c r="A3500" s="533"/>
      <c r="C3500" s="490" t="str">
        <f>'Terminated loans'!F2690</f>
        <v>E</v>
      </c>
      <c r="D3500" s="63">
        <v>143136116</v>
      </c>
      <c r="E3500" s="426">
        <f>'Terminated loans'!I2690</f>
        <v>99</v>
      </c>
      <c r="F3500" s="426" t="str">
        <f>'Terminated loans'!J2690</f>
        <v>BEEGUN S K(SL 2087)</v>
      </c>
      <c r="G3500" s="547" t="str">
        <f t="shared" si="1675"/>
        <v>A1</v>
      </c>
      <c r="H3500" s="427">
        <f>'Terminated loans'!L2690</f>
        <v>40416</v>
      </c>
      <c r="I3500" s="427">
        <v>43496</v>
      </c>
      <c r="J3500" s="34">
        <f t="shared" si="1677"/>
        <v>101</v>
      </c>
      <c r="K3500" s="34">
        <f t="shared" si="1690"/>
        <v>123</v>
      </c>
      <c r="L3500" s="34">
        <f t="shared" si="1691"/>
        <v>101</v>
      </c>
      <c r="M3500" s="34">
        <f t="shared" si="1692"/>
        <v>101</v>
      </c>
      <c r="N3500" s="52">
        <f t="shared" si="1674"/>
        <v>101</v>
      </c>
      <c r="O3500" s="352">
        <f>+'Terminated loans'!S2690</f>
        <v>3501337</v>
      </c>
      <c r="P3500" s="112">
        <f>+'Terminated loans'!T2690</f>
        <v>0.03</v>
      </c>
      <c r="Q3500" s="536">
        <f t="shared" si="1676"/>
        <v>8.6499999999999994E-2</v>
      </c>
      <c r="R3500" s="222">
        <f t="shared" si="1678"/>
        <v>39270.449943850341</v>
      </c>
      <c r="S3500" s="36">
        <f t="shared" si="1679"/>
        <v>2810495.3299235981</v>
      </c>
      <c r="T3500" s="36">
        <f t="shared" si="1680"/>
        <v>690841.6700764019</v>
      </c>
      <c r="U3500" s="36">
        <f t="shared" si="1681"/>
        <v>1155820.1144052558</v>
      </c>
      <c r="V3500" s="36">
        <f t="shared" si="1682"/>
        <v>464978.44432888459</v>
      </c>
      <c r="W3500" s="37">
        <f t="shared" si="1683"/>
        <v>690841.67007637117</v>
      </c>
      <c r="X3500" s="36">
        <f t="shared" si="1684"/>
        <v>690841.6700764019</v>
      </c>
      <c r="Y3500" s="276">
        <f t="shared" si="1685"/>
        <v>690841.67007637117</v>
      </c>
      <c r="Z3500" s="36">
        <f t="shared" si="1686"/>
        <v>1155820.1144052558</v>
      </c>
      <c r="AA3500" s="36">
        <f t="shared" si="1687"/>
        <v>464978.44432888459</v>
      </c>
      <c r="AB3500" s="38">
        <f t="shared" si="1688"/>
        <v>-3.0733644962310791E-8</v>
      </c>
      <c r="AD3500" s="142">
        <f t="shared" si="1689"/>
        <v>101</v>
      </c>
    </row>
    <row r="3501" spans="1:30">
      <c r="A3501" s="533"/>
      <c r="C3501" s="490" t="str">
        <f>'Terminated loans'!F2691</f>
        <v>E</v>
      </c>
      <c r="D3501" s="63">
        <v>143152553</v>
      </c>
      <c r="E3501" s="426">
        <f>'Terminated loans'!I2691</f>
        <v>99</v>
      </c>
      <c r="F3501" s="426" t="str">
        <f>'Terminated loans'!J2691</f>
        <v>FLEURANT M C N (SL2428)</v>
      </c>
      <c r="G3501" s="547" t="str">
        <f t="shared" si="1675"/>
        <v>C1</v>
      </c>
      <c r="H3501" s="427">
        <f>'Terminated loans'!L2691</f>
        <v>40661</v>
      </c>
      <c r="I3501" s="427">
        <v>43496</v>
      </c>
      <c r="J3501" s="34">
        <f t="shared" si="1677"/>
        <v>93</v>
      </c>
      <c r="K3501" s="34">
        <f t="shared" si="1690"/>
        <v>115</v>
      </c>
      <c r="L3501" s="34">
        <f t="shared" si="1691"/>
        <v>93</v>
      </c>
      <c r="M3501" s="34">
        <f t="shared" si="1692"/>
        <v>93</v>
      </c>
      <c r="N3501" s="52">
        <f t="shared" si="1674"/>
        <v>93</v>
      </c>
      <c r="O3501" s="352">
        <f>+'Terminated loans'!S2691</f>
        <v>2855713</v>
      </c>
      <c r="P3501" s="112">
        <f>+'Terminated loans'!T2691</f>
        <v>0.03</v>
      </c>
      <c r="Q3501" s="536">
        <f t="shared" si="1676"/>
        <v>8.1500000000000003E-2</v>
      </c>
      <c r="R3501" s="222">
        <f t="shared" si="1678"/>
        <v>34452.626899847448</v>
      </c>
      <c r="S3501" s="36">
        <f t="shared" si="1679"/>
        <v>2369679.840035079</v>
      </c>
      <c r="T3501" s="36">
        <f t="shared" si="1680"/>
        <v>486033.15996492095</v>
      </c>
      <c r="U3501" s="36">
        <f t="shared" si="1681"/>
        <v>834414.46165077155</v>
      </c>
      <c r="V3501" s="36">
        <f t="shared" si="1682"/>
        <v>348381.30168581288</v>
      </c>
      <c r="W3501" s="37">
        <f t="shared" si="1683"/>
        <v>486033.15996495867</v>
      </c>
      <c r="X3501" s="36">
        <f t="shared" si="1684"/>
        <v>486033.15996492095</v>
      </c>
      <c r="Y3501" s="276">
        <f t="shared" si="1685"/>
        <v>486033.15996495867</v>
      </c>
      <c r="Z3501" s="36">
        <f t="shared" si="1686"/>
        <v>834414.46165077155</v>
      </c>
      <c r="AA3501" s="36">
        <f t="shared" si="1687"/>
        <v>348381.30168581288</v>
      </c>
      <c r="AB3501" s="38">
        <f t="shared" si="1688"/>
        <v>3.771856427192688E-8</v>
      </c>
      <c r="AD3501" s="142">
        <f t="shared" si="1689"/>
        <v>93</v>
      </c>
    </row>
    <row r="3502" spans="1:30">
      <c r="A3502" s="533"/>
      <c r="C3502" s="490" t="str">
        <f>'Terminated loans'!F2692</f>
        <v>E</v>
      </c>
      <c r="D3502" s="63">
        <v>143254232</v>
      </c>
      <c r="E3502" s="426">
        <f>'Terminated loans'!I2692</f>
        <v>99</v>
      </c>
      <c r="F3502" s="426" t="str">
        <f>'Terminated loans'!J2692</f>
        <v>SUMPUTH K K(SL2948)</v>
      </c>
      <c r="G3502" s="547" t="str">
        <f t="shared" si="1675"/>
        <v>E1</v>
      </c>
      <c r="H3502" s="427">
        <f>'Terminated loans'!L2692</f>
        <v>41509</v>
      </c>
      <c r="I3502" s="427">
        <v>43496</v>
      </c>
      <c r="J3502" s="34">
        <f t="shared" si="1677"/>
        <v>65</v>
      </c>
      <c r="K3502" s="34">
        <f t="shared" si="1690"/>
        <v>87</v>
      </c>
      <c r="L3502" s="34">
        <f t="shared" si="1691"/>
        <v>65</v>
      </c>
      <c r="M3502" s="34">
        <f t="shared" si="1692"/>
        <v>65</v>
      </c>
      <c r="N3502" s="52">
        <f t="shared" si="1674"/>
        <v>65</v>
      </c>
      <c r="O3502" s="352">
        <f>+'Terminated loans'!S2692</f>
        <v>3607381</v>
      </c>
      <c r="P3502" s="112">
        <f>+'Terminated loans'!T2692</f>
        <v>0.03</v>
      </c>
      <c r="Q3502" s="536">
        <f t="shared" si="1676"/>
        <v>7.3999999999999996E-2</v>
      </c>
      <c r="R3502" s="222">
        <f t="shared" si="1678"/>
        <v>60198.65828540342</v>
      </c>
      <c r="S3502" s="36">
        <f t="shared" si="1679"/>
        <v>3215715.7552946326</v>
      </c>
      <c r="T3502" s="36">
        <f t="shared" si="1680"/>
        <v>391665.24470536737</v>
      </c>
      <c r="U3502" s="36">
        <f t="shared" si="1681"/>
        <v>697197.03325659083</v>
      </c>
      <c r="V3502" s="36">
        <f t="shared" si="1682"/>
        <v>305531.78855122253</v>
      </c>
      <c r="W3502" s="37">
        <f t="shared" si="1683"/>
        <v>391665.2447053683</v>
      </c>
      <c r="X3502" s="36">
        <f t="shared" si="1684"/>
        <v>391665.24470536737</v>
      </c>
      <c r="Y3502" s="276">
        <f t="shared" si="1685"/>
        <v>391665.2447053683</v>
      </c>
      <c r="Z3502" s="36">
        <f t="shared" si="1686"/>
        <v>697197.03325659083</v>
      </c>
      <c r="AA3502" s="36">
        <f t="shared" si="1687"/>
        <v>305531.78855122253</v>
      </c>
      <c r="AB3502" s="38">
        <f t="shared" si="1688"/>
        <v>9.3132257461547852E-10</v>
      </c>
      <c r="AD3502" s="142">
        <f t="shared" si="1689"/>
        <v>65</v>
      </c>
    </row>
    <row r="3503" spans="1:30">
      <c r="A3503" s="533"/>
      <c r="C3503" s="490" t="str">
        <f>'Terminated loans'!F2693</f>
        <v>E</v>
      </c>
      <c r="D3503" s="63">
        <v>143314952</v>
      </c>
      <c r="E3503" s="426">
        <f>'Terminated loans'!I2693</f>
        <v>99</v>
      </c>
      <c r="F3503" s="426" t="str">
        <f>'Terminated loans'!J2693</f>
        <v>FLEURANT-GILLETTE(SL2790)</v>
      </c>
      <c r="G3503" s="547" t="str">
        <f t="shared" si="1675"/>
        <v>D1</v>
      </c>
      <c r="H3503" s="427">
        <f>'Terminated loans'!L2693</f>
        <v>41135</v>
      </c>
      <c r="I3503" s="427">
        <v>43496</v>
      </c>
      <c r="J3503" s="34">
        <f t="shared" si="1677"/>
        <v>78</v>
      </c>
      <c r="K3503" s="34">
        <f t="shared" si="1690"/>
        <v>100</v>
      </c>
      <c r="L3503" s="34">
        <f t="shared" si="1691"/>
        <v>78</v>
      </c>
      <c r="M3503" s="34">
        <f t="shared" si="1692"/>
        <v>78</v>
      </c>
      <c r="N3503" s="52">
        <f t="shared" ref="N3503:N3566" si="1693">IF(C3503="O",IF(ROUND(($I$35-H3503)/365*12,0)&gt;$L3503,$L3503,ROUND(($I$35-H3503)/365*12,0)),IF(OR(C3503="E",C3503="N"),ROUND(M3503,0),"CHECK"))</f>
        <v>78</v>
      </c>
      <c r="O3503" s="352">
        <f>+'Terminated loans'!S2693</f>
        <v>1060649</v>
      </c>
      <c r="P3503" s="112">
        <f>+'Terminated loans'!T2693</f>
        <v>0.03</v>
      </c>
      <c r="Q3503" s="536">
        <f t="shared" si="1676"/>
        <v>7.6499999999999999E-2</v>
      </c>
      <c r="R3503" s="222">
        <f t="shared" si="1678"/>
        <v>14983.873772432489</v>
      </c>
      <c r="S3503" s="36">
        <f t="shared" si="1679"/>
        <v>918631.13589826296</v>
      </c>
      <c r="T3503" s="36">
        <f t="shared" si="1680"/>
        <v>142017.86410173704</v>
      </c>
      <c r="U3503" s="36">
        <f t="shared" si="1681"/>
        <v>250111.01835147524</v>
      </c>
      <c r="V3503" s="36">
        <f t="shared" si="1682"/>
        <v>108093.15424973425</v>
      </c>
      <c r="W3503" s="37">
        <f t="shared" si="1683"/>
        <v>142017.864101741</v>
      </c>
      <c r="X3503" s="36">
        <f t="shared" si="1684"/>
        <v>142017.86410173704</v>
      </c>
      <c r="Y3503" s="276">
        <f t="shared" si="1685"/>
        <v>142017.864101741</v>
      </c>
      <c r="Z3503" s="36">
        <f t="shared" si="1686"/>
        <v>250111.01835147524</v>
      </c>
      <c r="AA3503" s="36">
        <f t="shared" si="1687"/>
        <v>108093.15424973425</v>
      </c>
      <c r="AB3503" s="38">
        <f t="shared" si="1688"/>
        <v>3.9581209421157837E-9</v>
      </c>
      <c r="AD3503" s="142">
        <f t="shared" si="1689"/>
        <v>78</v>
      </c>
    </row>
    <row r="3504" spans="1:30">
      <c r="A3504" s="533"/>
      <c r="C3504" s="490" t="str">
        <f>'Terminated loans'!F2694</f>
        <v>E</v>
      </c>
      <c r="D3504" s="63">
        <v>143981401</v>
      </c>
      <c r="E3504" s="426">
        <f>'Terminated loans'!I2694</f>
        <v>98</v>
      </c>
      <c r="F3504" s="426" t="str">
        <f>'Terminated loans'!J2694</f>
        <v>SUMPUTH K K</v>
      </c>
      <c r="G3504" s="547" t="str">
        <f t="shared" si="1675"/>
        <v>E2</v>
      </c>
      <c r="H3504" s="427">
        <f>'Terminated loans'!L2694</f>
        <v>41632</v>
      </c>
      <c r="I3504" s="427">
        <v>43496</v>
      </c>
      <c r="J3504" s="34">
        <f t="shared" si="1677"/>
        <v>61</v>
      </c>
      <c r="K3504" s="34">
        <f t="shared" si="1690"/>
        <v>83</v>
      </c>
      <c r="L3504" s="34">
        <f t="shared" si="1691"/>
        <v>60</v>
      </c>
      <c r="M3504" s="34">
        <f t="shared" si="1692"/>
        <v>60</v>
      </c>
      <c r="N3504" s="52">
        <f t="shared" si="1693"/>
        <v>60</v>
      </c>
      <c r="O3504" s="352">
        <f>+'Terminated loans'!S2694</f>
        <v>588698</v>
      </c>
      <c r="P3504" s="112">
        <f>+'Terminated loans'!T2694</f>
        <v>0.05</v>
      </c>
      <c r="Q3504" s="536">
        <f t="shared" si="1676"/>
        <v>9.1499999999999998E-2</v>
      </c>
      <c r="R3504" s="222">
        <f t="shared" si="1678"/>
        <v>11109.457503761949</v>
      </c>
      <c r="S3504" s="36">
        <f t="shared" si="1679"/>
        <v>533307.78655678791</v>
      </c>
      <c r="T3504" s="36">
        <f t="shared" si="1680"/>
        <v>55390.213443212095</v>
      </c>
      <c r="U3504" s="36">
        <f t="shared" si="1681"/>
        <v>133259.66366892925</v>
      </c>
      <c r="V3504" s="36">
        <f t="shared" si="1682"/>
        <v>77869.450225716922</v>
      </c>
      <c r="W3504" s="37">
        <f t="shared" si="1683"/>
        <v>55390.213443212328</v>
      </c>
      <c r="X3504" s="36">
        <f t="shared" si="1684"/>
        <v>55390.213443212095</v>
      </c>
      <c r="Y3504" s="276">
        <f t="shared" si="1685"/>
        <v>55390.213443212328</v>
      </c>
      <c r="Z3504" s="36">
        <f t="shared" si="1686"/>
        <v>133259.66366892925</v>
      </c>
      <c r="AA3504" s="36">
        <f t="shared" si="1687"/>
        <v>77869.450225716922</v>
      </c>
      <c r="AB3504" s="38">
        <f t="shared" si="1688"/>
        <v>2.3283064365386963E-10</v>
      </c>
      <c r="AD3504" s="142">
        <f t="shared" si="1689"/>
        <v>60</v>
      </c>
    </row>
    <row r="3505" spans="1:30">
      <c r="A3505" s="533"/>
      <c r="C3505" s="490" t="str">
        <f>'Terminated loans'!F2695</f>
        <v>E</v>
      </c>
      <c r="D3505" s="63">
        <v>143982653</v>
      </c>
      <c r="E3505" s="426">
        <f>'Terminated loans'!I2695</f>
        <v>98</v>
      </c>
      <c r="F3505" s="426" t="str">
        <f>'Terminated loans'!J2695</f>
        <v>ASSIRVADEN L N</v>
      </c>
      <c r="G3505" s="547" t="str">
        <f t="shared" si="1675"/>
        <v>E2</v>
      </c>
      <c r="H3505" s="427">
        <f>'Terminated loans'!L2695</f>
        <v>41673</v>
      </c>
      <c r="I3505" s="427">
        <v>43496</v>
      </c>
      <c r="J3505" s="34">
        <f t="shared" si="1677"/>
        <v>60</v>
      </c>
      <c r="K3505" s="34">
        <f t="shared" si="1690"/>
        <v>82</v>
      </c>
      <c r="L3505" s="34">
        <f t="shared" si="1691"/>
        <v>60</v>
      </c>
      <c r="M3505" s="34">
        <f t="shared" si="1692"/>
        <v>60</v>
      </c>
      <c r="N3505" s="52">
        <f t="shared" si="1693"/>
        <v>60</v>
      </c>
      <c r="O3505" s="352">
        <f>+'Terminated loans'!S2695</f>
        <v>500763</v>
      </c>
      <c r="P3505" s="112">
        <f>+'Terminated loans'!T2695</f>
        <v>0.05</v>
      </c>
      <c r="Q3505" s="536">
        <f t="shared" si="1676"/>
        <v>9.1499999999999998E-2</v>
      </c>
      <c r="R3505" s="222">
        <f t="shared" si="1678"/>
        <v>9450.0155732758485</v>
      </c>
      <c r="S3505" s="36">
        <f t="shared" si="1679"/>
        <v>453646.53373977292</v>
      </c>
      <c r="T3505" s="36">
        <f t="shared" si="1680"/>
        <v>47116.466260227084</v>
      </c>
      <c r="U3505" s="36">
        <f t="shared" si="1681"/>
        <v>113354.40065677825</v>
      </c>
      <c r="V3505" s="36">
        <f t="shared" si="1682"/>
        <v>66237.934396550874</v>
      </c>
      <c r="W3505" s="37">
        <f t="shared" si="1683"/>
        <v>47116.466260227375</v>
      </c>
      <c r="X3505" s="36">
        <f t="shared" si="1684"/>
        <v>47116.466260227084</v>
      </c>
      <c r="Y3505" s="276">
        <f t="shared" si="1685"/>
        <v>47116.466260227375</v>
      </c>
      <c r="Z3505" s="36">
        <f t="shared" si="1686"/>
        <v>113354.40065677825</v>
      </c>
      <c r="AA3505" s="36">
        <f t="shared" si="1687"/>
        <v>66237.934396550874</v>
      </c>
      <c r="AB3505" s="38">
        <f t="shared" si="1688"/>
        <v>2.9103830456733704E-10</v>
      </c>
      <c r="AD3505" s="142">
        <f t="shared" si="1689"/>
        <v>60</v>
      </c>
    </row>
    <row r="3506" spans="1:30">
      <c r="A3506" s="533"/>
      <c r="C3506" s="490" t="str">
        <f>'Terminated loans'!F2696</f>
        <v>E</v>
      </c>
      <c r="D3506" s="63">
        <v>143983331</v>
      </c>
      <c r="E3506" s="426">
        <f>'Terminated loans'!I2696</f>
        <v>98</v>
      </c>
      <c r="F3506" s="426" t="str">
        <f>'Terminated loans'!J2696</f>
        <v>KHODABACKSH A</v>
      </c>
      <c r="G3506" s="547" t="str">
        <f t="shared" si="1675"/>
        <v>E2</v>
      </c>
      <c r="H3506" s="427">
        <f>'Terminated loans'!L2696</f>
        <v>41768</v>
      </c>
      <c r="I3506" s="427">
        <v>43496</v>
      </c>
      <c r="J3506" s="34">
        <f t="shared" si="1677"/>
        <v>57</v>
      </c>
      <c r="K3506" s="34">
        <f t="shared" si="1690"/>
        <v>79</v>
      </c>
      <c r="L3506" s="34">
        <f t="shared" si="1691"/>
        <v>57</v>
      </c>
      <c r="M3506" s="34">
        <f t="shared" si="1692"/>
        <v>57</v>
      </c>
      <c r="N3506" s="52">
        <f t="shared" si="1693"/>
        <v>57</v>
      </c>
      <c r="O3506" s="352">
        <f>+'Terminated loans'!S2696</f>
        <v>175340</v>
      </c>
      <c r="P3506" s="112">
        <f>+'Terminated loans'!T2696</f>
        <v>0.05</v>
      </c>
      <c r="Q3506" s="536">
        <f t="shared" si="1676"/>
        <v>9.1499999999999998E-2</v>
      </c>
      <c r="R3506" s="222">
        <f t="shared" si="1678"/>
        <v>3462.2521326204046</v>
      </c>
      <c r="S3506" s="36">
        <f t="shared" si="1679"/>
        <v>159569.72061016399</v>
      </c>
      <c r="T3506" s="36">
        <f t="shared" si="1680"/>
        <v>15770.279389836011</v>
      </c>
      <c r="U3506" s="36">
        <f t="shared" si="1681"/>
        <v>37778.650949199131</v>
      </c>
      <c r="V3506" s="36">
        <f t="shared" si="1682"/>
        <v>22008.371559363033</v>
      </c>
      <c r="W3506" s="37">
        <f t="shared" si="1683"/>
        <v>15770.279389836098</v>
      </c>
      <c r="X3506" s="36">
        <f t="shared" si="1684"/>
        <v>15770.279389836011</v>
      </c>
      <c r="Y3506" s="276">
        <f t="shared" si="1685"/>
        <v>15770.279389836098</v>
      </c>
      <c r="Z3506" s="36">
        <f t="shared" si="1686"/>
        <v>37778.650949199131</v>
      </c>
      <c r="AA3506" s="36">
        <f t="shared" si="1687"/>
        <v>22008.371559363033</v>
      </c>
      <c r="AB3506" s="38">
        <f t="shared" si="1688"/>
        <v>8.7311491370201111E-11</v>
      </c>
      <c r="AD3506" s="142">
        <f t="shared" si="1689"/>
        <v>57</v>
      </c>
    </row>
    <row r="3507" spans="1:30">
      <c r="A3507" s="533"/>
      <c r="C3507" s="490" t="str">
        <f>'Terminated loans'!F2697</f>
        <v>E</v>
      </c>
      <c r="D3507" s="63">
        <v>143984095</v>
      </c>
      <c r="E3507" s="426">
        <f>'Terminated loans'!I2697</f>
        <v>98</v>
      </c>
      <c r="F3507" s="426" t="str">
        <f>'Terminated loans'!J2697</f>
        <v>SUMPUTH K K</v>
      </c>
      <c r="G3507" s="547" t="str">
        <f t="shared" si="1675"/>
        <v>E2</v>
      </c>
      <c r="H3507" s="427">
        <f>'Terminated loans'!L2697</f>
        <v>41876</v>
      </c>
      <c r="I3507" s="427">
        <v>43496</v>
      </c>
      <c r="J3507" s="34">
        <f t="shared" si="1677"/>
        <v>53</v>
      </c>
      <c r="K3507" s="34">
        <f t="shared" si="1690"/>
        <v>75</v>
      </c>
      <c r="L3507" s="34">
        <f t="shared" si="1691"/>
        <v>53</v>
      </c>
      <c r="M3507" s="34">
        <f t="shared" si="1692"/>
        <v>53</v>
      </c>
      <c r="N3507" s="52">
        <f t="shared" si="1693"/>
        <v>53</v>
      </c>
      <c r="O3507" s="352">
        <f>+'Terminated loans'!S2697</f>
        <v>203463</v>
      </c>
      <c r="P3507" s="112">
        <f>+'Terminated loans'!T2697</f>
        <v>0.05</v>
      </c>
      <c r="Q3507" s="536">
        <f t="shared" si="1676"/>
        <v>9.1499999999999998E-2</v>
      </c>
      <c r="R3507" s="222">
        <f t="shared" si="1678"/>
        <v>4286.3541806535104</v>
      </c>
      <c r="S3507" s="36">
        <f t="shared" si="1679"/>
        <v>186303.34295239756</v>
      </c>
      <c r="T3507" s="36">
        <f t="shared" si="1680"/>
        <v>17159.657047602435</v>
      </c>
      <c r="U3507" s="36">
        <f t="shared" si="1681"/>
        <v>40873.428622238542</v>
      </c>
      <c r="V3507" s="36">
        <f t="shared" si="1682"/>
        <v>23713.771574636077</v>
      </c>
      <c r="W3507" s="37">
        <f t="shared" si="1683"/>
        <v>17159.657047602464</v>
      </c>
      <c r="X3507" s="36">
        <f t="shared" si="1684"/>
        <v>17159.657047602435</v>
      </c>
      <c r="Y3507" s="276">
        <f t="shared" si="1685"/>
        <v>17159.657047602464</v>
      </c>
      <c r="Z3507" s="36">
        <f t="shared" si="1686"/>
        <v>40873.428622238542</v>
      </c>
      <c r="AA3507" s="36">
        <f t="shared" si="1687"/>
        <v>23713.771574636077</v>
      </c>
      <c r="AB3507" s="38">
        <f t="shared" si="1688"/>
        <v>2.9103830456733704E-11</v>
      </c>
      <c r="AD3507" s="142">
        <f t="shared" si="1689"/>
        <v>53</v>
      </c>
    </row>
    <row r="3508" spans="1:30">
      <c r="A3508" s="533"/>
      <c r="C3508" s="490" t="str">
        <f>'Terminated loans'!F2698</f>
        <v>E</v>
      </c>
      <c r="D3508" s="63">
        <v>143985318</v>
      </c>
      <c r="E3508" s="426">
        <f>'Terminated loans'!I2698</f>
        <v>98</v>
      </c>
      <c r="F3508" s="426" t="str">
        <f>'Terminated loans'!J2698</f>
        <v>REETOO V S</v>
      </c>
      <c r="G3508" s="547" t="str">
        <f t="shared" si="1675"/>
        <v>E2</v>
      </c>
      <c r="H3508" s="427">
        <f>'Terminated loans'!L2698</f>
        <v>42046</v>
      </c>
      <c r="I3508" s="427">
        <v>43496</v>
      </c>
      <c r="J3508" s="34">
        <f t="shared" si="1677"/>
        <v>48</v>
      </c>
      <c r="K3508" s="34">
        <f t="shared" si="1690"/>
        <v>70</v>
      </c>
      <c r="L3508" s="34">
        <f t="shared" si="1691"/>
        <v>48</v>
      </c>
      <c r="M3508" s="34">
        <f t="shared" si="1692"/>
        <v>48</v>
      </c>
      <c r="N3508" s="52">
        <f t="shared" si="1693"/>
        <v>48</v>
      </c>
      <c r="O3508" s="352">
        <f>+'Terminated loans'!S2698</f>
        <v>301291</v>
      </c>
      <c r="P3508" s="112">
        <f>+'Terminated loans'!T2698</f>
        <v>0.05</v>
      </c>
      <c r="Q3508" s="536">
        <f t="shared" si="1676"/>
        <v>9.1499999999999998E-2</v>
      </c>
      <c r="R3508" s="222">
        <f t="shared" si="1678"/>
        <v>6938.5188891936605</v>
      </c>
      <c r="S3508" s="36">
        <f t="shared" si="1679"/>
        <v>278026.42898663646</v>
      </c>
      <c r="T3508" s="36">
        <f t="shared" si="1680"/>
        <v>23264.571013363544</v>
      </c>
      <c r="U3508" s="36">
        <f t="shared" si="1681"/>
        <v>55022.477694659319</v>
      </c>
      <c r="V3508" s="36">
        <f t="shared" si="1682"/>
        <v>31757.906681295717</v>
      </c>
      <c r="W3508" s="37">
        <f t="shared" si="1683"/>
        <v>23264.571013363602</v>
      </c>
      <c r="X3508" s="36">
        <f t="shared" si="1684"/>
        <v>23264.571013363544</v>
      </c>
      <c r="Y3508" s="276">
        <f t="shared" si="1685"/>
        <v>23264.571013363602</v>
      </c>
      <c r="Z3508" s="36">
        <f t="shared" si="1686"/>
        <v>55022.477694659319</v>
      </c>
      <c r="AA3508" s="36">
        <f t="shared" si="1687"/>
        <v>31757.906681295717</v>
      </c>
      <c r="AB3508" s="38">
        <f t="shared" si="1688"/>
        <v>5.8207660913467407E-11</v>
      </c>
      <c r="AD3508" s="142">
        <f t="shared" si="1689"/>
        <v>48</v>
      </c>
    </row>
    <row r="3509" spans="1:30">
      <c r="A3509" s="533"/>
      <c r="C3509" s="490" t="str">
        <f>'Terminated loans'!F2699</f>
        <v>E</v>
      </c>
      <c r="D3509" s="63">
        <v>143986152</v>
      </c>
      <c r="E3509" s="426">
        <f>'Terminated loans'!I2699</f>
        <v>98</v>
      </c>
      <c r="F3509" s="426" t="str">
        <f>'Terminated loans'!J2699</f>
        <v>BEEHARRY A</v>
      </c>
      <c r="G3509" s="547" t="str">
        <f t="shared" si="1675"/>
        <v>E2</v>
      </c>
      <c r="H3509" s="427">
        <f>'Terminated loans'!L2699</f>
        <v>42326</v>
      </c>
      <c r="I3509" s="427">
        <v>43496</v>
      </c>
      <c r="J3509" s="34">
        <f t="shared" si="1677"/>
        <v>38</v>
      </c>
      <c r="K3509" s="34">
        <f t="shared" si="1690"/>
        <v>60</v>
      </c>
      <c r="L3509" s="34">
        <f t="shared" si="1691"/>
        <v>38</v>
      </c>
      <c r="M3509" s="34">
        <f t="shared" si="1692"/>
        <v>38</v>
      </c>
      <c r="N3509" s="52">
        <f t="shared" si="1693"/>
        <v>38</v>
      </c>
      <c r="O3509" s="352">
        <f>+'Terminated loans'!S2699</f>
        <v>407209</v>
      </c>
      <c r="P3509" s="112">
        <f>+'Terminated loans'!T2699</f>
        <v>0.05</v>
      </c>
      <c r="Q3509" s="536">
        <f t="shared" si="1676"/>
        <v>9.1499999999999998E-2</v>
      </c>
      <c r="R3509" s="222">
        <f t="shared" si="1678"/>
        <v>11609.019250785683</v>
      </c>
      <c r="S3509" s="36">
        <f t="shared" si="1679"/>
        <v>381729.3353637649</v>
      </c>
      <c r="T3509" s="36">
        <f t="shared" si="1680"/>
        <v>25479.664636235102</v>
      </c>
      <c r="U3509" s="36">
        <f t="shared" si="1681"/>
        <v>59413.396166090912</v>
      </c>
      <c r="V3509" s="36">
        <f t="shared" si="1682"/>
        <v>33933.731529855926</v>
      </c>
      <c r="W3509" s="37">
        <f t="shared" si="1683"/>
        <v>25479.664636234986</v>
      </c>
      <c r="X3509" s="36">
        <f t="shared" si="1684"/>
        <v>25479.664636235102</v>
      </c>
      <c r="Y3509" s="276">
        <f t="shared" si="1685"/>
        <v>25479.664636234986</v>
      </c>
      <c r="Z3509" s="36">
        <f t="shared" si="1686"/>
        <v>59413.396166090912</v>
      </c>
      <c r="AA3509" s="36">
        <f t="shared" si="1687"/>
        <v>33933.731529855926</v>
      </c>
      <c r="AB3509" s="38">
        <f t="shared" si="1688"/>
        <v>-1.1641532182693481E-10</v>
      </c>
      <c r="AD3509" s="142">
        <f t="shared" si="1689"/>
        <v>38</v>
      </c>
    </row>
    <row r="3510" spans="1:30" ht="13.2">
      <c r="A3510" s="533"/>
      <c r="B3510" s="60" t="s">
        <v>80</v>
      </c>
      <c r="C3510" s="490" t="str">
        <f>'Terminated loans'!F2700</f>
        <v>E</v>
      </c>
      <c r="D3510" s="63">
        <v>143009645</v>
      </c>
      <c r="E3510" s="426">
        <f>'Terminated loans'!I2700</f>
        <v>99</v>
      </c>
      <c r="F3510" s="426" t="str">
        <f>'Terminated loans'!J2700</f>
        <v>FACE N &amp; P HSE 1</v>
      </c>
      <c r="G3510" s="547" t="str">
        <f t="shared" si="1675"/>
        <v>A1</v>
      </c>
      <c r="H3510" s="427">
        <f>'Terminated loans'!L2700</f>
        <v>36250</v>
      </c>
      <c r="I3510" s="427">
        <v>43524</v>
      </c>
      <c r="J3510" s="34">
        <f t="shared" si="1677"/>
        <v>239</v>
      </c>
      <c r="K3510" s="34">
        <f t="shared" si="1690"/>
        <v>260</v>
      </c>
      <c r="L3510" s="34">
        <f t="shared" si="1691"/>
        <v>239</v>
      </c>
      <c r="M3510" s="34">
        <f t="shared" si="1692"/>
        <v>239</v>
      </c>
      <c r="N3510" s="52">
        <f t="shared" si="1693"/>
        <v>239</v>
      </c>
      <c r="O3510" s="352">
        <f>+'Terminated loans'!S2700</f>
        <v>466123</v>
      </c>
      <c r="P3510" s="112">
        <f>+'Terminated loans'!T2700</f>
        <v>0.03</v>
      </c>
      <c r="Q3510" s="536">
        <f t="shared" si="1676"/>
        <v>8.6499999999999994E-2</v>
      </c>
      <c r="R3510" s="222">
        <f t="shared" si="1678"/>
        <v>2593.0051925733965</v>
      </c>
      <c r="S3510" s="36">
        <f t="shared" si="1679"/>
        <v>295090.40649124462</v>
      </c>
      <c r="T3510" s="36">
        <f t="shared" si="1680"/>
        <v>171032.59350875538</v>
      </c>
      <c r="U3510" s="36">
        <f t="shared" si="1681"/>
        <v>324637.83453379449</v>
      </c>
      <c r="V3510" s="36">
        <f t="shared" si="1682"/>
        <v>153605.24102504185</v>
      </c>
      <c r="W3510" s="37">
        <f t="shared" si="1683"/>
        <v>171032.59350875264</v>
      </c>
      <c r="X3510" s="36">
        <f t="shared" si="1684"/>
        <v>171032.59350875538</v>
      </c>
      <c r="Y3510" s="276">
        <f t="shared" si="1685"/>
        <v>171032.59350875264</v>
      </c>
      <c r="Z3510" s="36">
        <f t="shared" si="1686"/>
        <v>324637.83453379449</v>
      </c>
      <c r="AA3510" s="36">
        <f t="shared" si="1687"/>
        <v>153605.24102504185</v>
      </c>
      <c r="AB3510" s="38">
        <f t="shared" si="1688"/>
        <v>-2.7357600629329681E-9</v>
      </c>
      <c r="AD3510" s="142">
        <f t="shared" si="1689"/>
        <v>180</v>
      </c>
    </row>
    <row r="3511" spans="1:30">
      <c r="A3511" s="533"/>
      <c r="C3511" s="490" t="str">
        <f>'Terminated loans'!F2701</f>
        <v>E</v>
      </c>
      <c r="D3511" s="63">
        <v>143132757</v>
      </c>
      <c r="E3511" s="426">
        <f>'Terminated loans'!I2701</f>
        <v>99</v>
      </c>
      <c r="F3511" s="426" t="str">
        <f>'Terminated loans'!J2701</f>
        <v>RAMSAMY H (SL 2414)</v>
      </c>
      <c r="G3511" s="547" t="str">
        <f t="shared" si="1675"/>
        <v>C1</v>
      </c>
      <c r="H3511" s="427">
        <f>'Terminated loans'!L2701</f>
        <v>40645</v>
      </c>
      <c r="I3511" s="427">
        <v>43524</v>
      </c>
      <c r="J3511" s="34">
        <f t="shared" si="1677"/>
        <v>95</v>
      </c>
      <c r="K3511" s="34">
        <f t="shared" si="1690"/>
        <v>116</v>
      </c>
      <c r="L3511" s="34">
        <f t="shared" si="1691"/>
        <v>95</v>
      </c>
      <c r="M3511" s="34">
        <f t="shared" si="1692"/>
        <v>95</v>
      </c>
      <c r="N3511" s="52">
        <f t="shared" si="1693"/>
        <v>95</v>
      </c>
      <c r="O3511" s="352">
        <f>+'Terminated loans'!S2701</f>
        <v>3000208</v>
      </c>
      <c r="P3511" s="112">
        <f>+'Terminated loans'!T2701</f>
        <v>0.03</v>
      </c>
      <c r="Q3511" s="536">
        <f t="shared" si="1676"/>
        <v>8.1500000000000003E-2</v>
      </c>
      <c r="R3511" s="222">
        <f t="shared" si="1678"/>
        <v>35518.980527215397</v>
      </c>
      <c r="S3511" s="36">
        <f t="shared" si="1679"/>
        <v>2480495.8886356954</v>
      </c>
      <c r="T3511" s="36">
        <f t="shared" si="1680"/>
        <v>519712.11136430455</v>
      </c>
      <c r="U3511" s="36">
        <f t="shared" si="1681"/>
        <v>893807.26144980825</v>
      </c>
      <c r="V3511" s="36">
        <f t="shared" si="1682"/>
        <v>374095.15008546319</v>
      </c>
      <c r="W3511" s="37">
        <f t="shared" si="1683"/>
        <v>519712.11136434507</v>
      </c>
      <c r="X3511" s="36">
        <f t="shared" si="1684"/>
        <v>519712.11136430455</v>
      </c>
      <c r="Y3511" s="276">
        <f t="shared" si="1685"/>
        <v>519712.11136434507</v>
      </c>
      <c r="Z3511" s="36">
        <f t="shared" si="1686"/>
        <v>893807.26144980825</v>
      </c>
      <c r="AA3511" s="36">
        <f t="shared" si="1687"/>
        <v>374095.15008546319</v>
      </c>
      <c r="AB3511" s="38">
        <f t="shared" si="1688"/>
        <v>4.0512531995773315E-8</v>
      </c>
      <c r="AD3511" s="142">
        <f t="shared" si="1689"/>
        <v>95</v>
      </c>
    </row>
    <row r="3512" spans="1:30">
      <c r="A3512" s="533"/>
      <c r="C3512" s="490" t="str">
        <f>'Terminated loans'!F2702</f>
        <v>N</v>
      </c>
      <c r="D3512" s="63">
        <v>143982637</v>
      </c>
      <c r="E3512" s="426">
        <f>'Terminated loans'!I2702</f>
        <v>98</v>
      </c>
      <c r="F3512" s="426" t="str">
        <f>'Terminated loans'!J2702</f>
        <v>THOETIS M J S</v>
      </c>
      <c r="G3512" s="547" t="str">
        <f t="shared" si="1675"/>
        <v>E2</v>
      </c>
      <c r="H3512" s="427">
        <f>'Terminated loans'!L2702</f>
        <v>41695</v>
      </c>
      <c r="I3512" s="427">
        <v>43524</v>
      </c>
      <c r="J3512" s="34">
        <f t="shared" si="1677"/>
        <v>60</v>
      </c>
      <c r="K3512" s="34">
        <f t="shared" si="1690"/>
        <v>81</v>
      </c>
      <c r="L3512" s="34">
        <f t="shared" si="1691"/>
        <v>60</v>
      </c>
      <c r="M3512" s="34">
        <f t="shared" si="1692"/>
        <v>60</v>
      </c>
      <c r="N3512" s="52">
        <f t="shared" si="1693"/>
        <v>60</v>
      </c>
      <c r="O3512" s="352">
        <f>+'Terminated loans'!S2702</f>
        <v>63074</v>
      </c>
      <c r="P3512" s="112">
        <f>+'Terminated loans'!T2702</f>
        <v>0.05</v>
      </c>
      <c r="Q3512" s="536">
        <f t="shared" si="1676"/>
        <v>9.1499999999999998E-2</v>
      </c>
      <c r="R3512" s="222">
        <f t="shared" si="1678"/>
        <v>1190.2841908623457</v>
      </c>
      <c r="S3512" s="36">
        <f t="shared" si="1679"/>
        <v>57139.408201289698</v>
      </c>
      <c r="T3512" s="36">
        <f t="shared" si="1680"/>
        <v>5934.5917987103021</v>
      </c>
      <c r="U3512" s="36">
        <f t="shared" si="1681"/>
        <v>14277.643250451081</v>
      </c>
      <c r="V3512" s="36">
        <f t="shared" si="1682"/>
        <v>8343.0514517407501</v>
      </c>
      <c r="W3512" s="37">
        <f t="shared" si="1683"/>
        <v>5934.5917987103312</v>
      </c>
      <c r="X3512" s="36">
        <f t="shared" si="1684"/>
        <v>5934.5917987103021</v>
      </c>
      <c r="Y3512" s="276">
        <f t="shared" si="1685"/>
        <v>5934.5917987103312</v>
      </c>
      <c r="Z3512" s="36">
        <f t="shared" si="1686"/>
        <v>14277.643250451081</v>
      </c>
      <c r="AA3512" s="36">
        <f t="shared" si="1687"/>
        <v>8343.0514517407501</v>
      </c>
      <c r="AB3512" s="38">
        <f t="shared" si="1688"/>
        <v>2.9103830456733704E-11</v>
      </c>
      <c r="AD3512" s="142">
        <f t="shared" si="1689"/>
        <v>60</v>
      </c>
    </row>
    <row r="3513" spans="1:30">
      <c r="A3513" s="533"/>
      <c r="C3513" s="490" t="str">
        <f>'Terminated loans'!F2703</f>
        <v>N</v>
      </c>
      <c r="D3513" s="63">
        <v>143982912</v>
      </c>
      <c r="E3513" s="426">
        <f>'Terminated loans'!I2703</f>
        <v>98</v>
      </c>
      <c r="F3513" s="426" t="str">
        <f>'Terminated loans'!J2703</f>
        <v>TAYAB N</v>
      </c>
      <c r="G3513" s="547" t="str">
        <f t="shared" si="1675"/>
        <v>E2</v>
      </c>
      <c r="H3513" s="427">
        <f>'Terminated loans'!L2703</f>
        <v>41704</v>
      </c>
      <c r="I3513" s="427">
        <v>43524</v>
      </c>
      <c r="J3513" s="34">
        <f t="shared" si="1677"/>
        <v>60</v>
      </c>
      <c r="K3513" s="34">
        <f t="shared" si="1690"/>
        <v>81</v>
      </c>
      <c r="L3513" s="34">
        <f t="shared" si="1691"/>
        <v>60</v>
      </c>
      <c r="M3513" s="34">
        <f t="shared" si="1692"/>
        <v>60</v>
      </c>
      <c r="N3513" s="52">
        <f t="shared" si="1693"/>
        <v>60</v>
      </c>
      <c r="O3513" s="352">
        <f>+'Terminated loans'!S2703</f>
        <v>66110</v>
      </c>
      <c r="P3513" s="112">
        <f>+'Terminated loans'!T2703</f>
        <v>0.05</v>
      </c>
      <c r="Q3513" s="536">
        <f t="shared" si="1676"/>
        <v>9.1499999999999998E-2</v>
      </c>
      <c r="R3513" s="222">
        <f t="shared" si="1678"/>
        <v>1247.5772562055631</v>
      </c>
      <c r="S3513" s="36">
        <f t="shared" si="1679"/>
        <v>59889.752928104492</v>
      </c>
      <c r="T3513" s="36">
        <f t="shared" si="1680"/>
        <v>6220.2470718955083</v>
      </c>
      <c r="U3513" s="36">
        <f t="shared" si="1681"/>
        <v>14964.882444229333</v>
      </c>
      <c r="V3513" s="36">
        <f t="shared" si="1682"/>
        <v>8744.635372333767</v>
      </c>
      <c r="W3513" s="37">
        <f t="shared" si="1683"/>
        <v>6220.2470718955665</v>
      </c>
      <c r="X3513" s="36">
        <f t="shared" si="1684"/>
        <v>6220.2470718955083</v>
      </c>
      <c r="Y3513" s="276">
        <f t="shared" si="1685"/>
        <v>6220.2470718955665</v>
      </c>
      <c r="Z3513" s="36">
        <f t="shared" si="1686"/>
        <v>14964.882444229333</v>
      </c>
      <c r="AA3513" s="36">
        <f t="shared" si="1687"/>
        <v>8744.635372333767</v>
      </c>
      <c r="AB3513" s="38">
        <f t="shared" si="1688"/>
        <v>5.8207660913467407E-11</v>
      </c>
      <c r="AD3513" s="142">
        <f t="shared" si="1689"/>
        <v>60</v>
      </c>
    </row>
    <row r="3514" spans="1:30">
      <c r="A3514" s="533"/>
      <c r="C3514" s="490" t="str">
        <f>'Terminated loans'!F2704</f>
        <v>E</v>
      </c>
      <c r="D3514" s="63">
        <v>143986624</v>
      </c>
      <c r="E3514" s="426">
        <f>'Terminated loans'!I2704</f>
        <v>97</v>
      </c>
      <c r="F3514" s="426" t="str">
        <f>'Terminated loans'!J2704</f>
        <v>CHONG LEUNG M S P M L</v>
      </c>
      <c r="G3514" s="547" t="str">
        <f t="shared" si="1675"/>
        <v>F2</v>
      </c>
      <c r="H3514" s="427">
        <f>'Terminated loans'!L2704</f>
        <v>42389</v>
      </c>
      <c r="I3514" s="427">
        <v>43524</v>
      </c>
      <c r="J3514" s="34">
        <f t="shared" si="1677"/>
        <v>37</v>
      </c>
      <c r="K3514" s="34">
        <f t="shared" si="1690"/>
        <v>58</v>
      </c>
      <c r="L3514" s="34">
        <f t="shared" si="1691"/>
        <v>37</v>
      </c>
      <c r="M3514" s="34">
        <f t="shared" si="1692"/>
        <v>37</v>
      </c>
      <c r="N3514" s="52">
        <f t="shared" si="1693"/>
        <v>37</v>
      </c>
      <c r="O3514" s="352">
        <f>+'Terminated loans'!S2704</f>
        <v>270688</v>
      </c>
      <c r="P3514" s="112">
        <f>+'Terminated loans'!T2704</f>
        <v>0</v>
      </c>
      <c r="Q3514" s="536">
        <f t="shared" si="1676"/>
        <v>8.8999999999999996E-2</v>
      </c>
      <c r="R3514" s="222">
        <f t="shared" si="1678"/>
        <v>7315.8918918918916</v>
      </c>
      <c r="S3514" s="36">
        <f t="shared" si="1679"/>
        <v>235964.30811495878</v>
      </c>
      <c r="T3514" s="36">
        <f t="shared" si="1680"/>
        <v>34723.691885041218</v>
      </c>
      <c r="U3514" s="36">
        <f t="shared" si="1681"/>
        <v>34723.691885040491</v>
      </c>
      <c r="V3514" s="36">
        <f t="shared" si="1682"/>
        <v>0</v>
      </c>
      <c r="W3514" s="37">
        <f t="shared" si="1683"/>
        <v>34723.691885040491</v>
      </c>
      <c r="X3514" s="36">
        <f t="shared" si="1684"/>
        <v>34723.691885041218</v>
      </c>
      <c r="Y3514" s="276">
        <f t="shared" si="1685"/>
        <v>34723.691885040491</v>
      </c>
      <c r="Z3514" s="36">
        <f t="shared" si="1686"/>
        <v>34723.691885040491</v>
      </c>
      <c r="AA3514" s="36">
        <f t="shared" si="1687"/>
        <v>0</v>
      </c>
      <c r="AB3514" s="38">
        <f t="shared" si="1688"/>
        <v>-7.2759576141834259E-10</v>
      </c>
      <c r="AD3514" s="142">
        <f t="shared" si="1689"/>
        <v>37</v>
      </c>
    </row>
    <row r="3515" spans="1:30">
      <c r="A3515" s="533"/>
      <c r="C3515" s="490" t="str">
        <f>'Terminated loans'!F2705</f>
        <v>E</v>
      </c>
      <c r="D3515" s="63">
        <v>143988848</v>
      </c>
      <c r="E3515" s="426">
        <f>'Terminated loans'!I2705</f>
        <v>98</v>
      </c>
      <c r="F3515" s="426" t="str">
        <f>'Terminated loans'!J2705</f>
        <v>DOOBOREE V S</v>
      </c>
      <c r="G3515" s="547" t="str">
        <f t="shared" si="1675"/>
        <v>I2</v>
      </c>
      <c r="H3515" s="427">
        <f>'Terminated loans'!L2705</f>
        <v>43256</v>
      </c>
      <c r="I3515" s="427">
        <v>43524</v>
      </c>
      <c r="J3515" s="34">
        <f t="shared" si="1677"/>
        <v>9</v>
      </c>
      <c r="K3515" s="34">
        <f t="shared" si="1690"/>
        <v>30</v>
      </c>
      <c r="L3515" s="34">
        <f t="shared" si="1691"/>
        <v>9</v>
      </c>
      <c r="M3515" s="34">
        <f t="shared" si="1692"/>
        <v>9</v>
      </c>
      <c r="N3515" s="52">
        <f t="shared" si="1693"/>
        <v>9</v>
      </c>
      <c r="O3515" s="352">
        <f>+'Terminated loans'!S2705</f>
        <v>241903</v>
      </c>
      <c r="P3515" s="112">
        <f>+'Terminated loans'!T2705</f>
        <v>0.05</v>
      </c>
      <c r="Q3515" s="536">
        <f t="shared" si="1676"/>
        <v>0.08</v>
      </c>
      <c r="R3515" s="222">
        <f t="shared" si="1678"/>
        <v>27441.176115319588</v>
      </c>
      <c r="S3515" s="36">
        <f t="shared" si="1679"/>
        <v>238935.51148064659</v>
      </c>
      <c r="T3515" s="36">
        <f t="shared" si="1680"/>
        <v>2967.4885193534137</v>
      </c>
      <c r="U3515" s="36">
        <f t="shared" si="1681"/>
        <v>8035.0735572275007</v>
      </c>
      <c r="V3515" s="36">
        <f t="shared" si="1682"/>
        <v>5067.5850378762989</v>
      </c>
      <c r="W3515" s="37">
        <f t="shared" si="1683"/>
        <v>2967.4885193512018</v>
      </c>
      <c r="X3515" s="36">
        <f t="shared" si="1684"/>
        <v>2967.4885193534137</v>
      </c>
      <c r="Y3515" s="276">
        <f t="shared" si="1685"/>
        <v>2967.4885193512018</v>
      </c>
      <c r="Z3515" s="36">
        <f t="shared" si="1686"/>
        <v>8035.0735572275007</v>
      </c>
      <c r="AA3515" s="36">
        <f t="shared" si="1687"/>
        <v>5067.5850378762989</v>
      </c>
      <c r="AB3515" s="38">
        <f t="shared" si="1688"/>
        <v>-2.2118911147117615E-9</v>
      </c>
      <c r="AD3515" s="142">
        <f t="shared" si="1689"/>
        <v>9</v>
      </c>
    </row>
    <row r="3516" spans="1:30">
      <c r="A3516" s="533"/>
      <c r="C3516" s="490" t="str">
        <f>'Terminated loans'!F2706</f>
        <v>E</v>
      </c>
      <c r="D3516" s="63">
        <v>143010198</v>
      </c>
      <c r="E3516" s="426">
        <f>'Terminated loans'!I2706</f>
        <v>99</v>
      </c>
      <c r="F3516" s="426" t="str">
        <f>'Terminated loans'!J2706</f>
        <v>GOREEBA MR R/MRS R</v>
      </c>
      <c r="G3516" s="547" t="str">
        <f t="shared" si="1675"/>
        <v>A1</v>
      </c>
      <c r="H3516" s="427">
        <f>'Terminated loans'!L2706</f>
        <v>39318</v>
      </c>
      <c r="I3516" s="427">
        <v>43555</v>
      </c>
      <c r="J3516" s="34">
        <f t="shared" ref="J3516:J3531" si="1694">ROUND((I3516-H3516)/365*12,0)</f>
        <v>139</v>
      </c>
      <c r="K3516" s="34">
        <f t="shared" ref="K3516:K3531" si="1695">ROUND(($I$35-H3516)/365*12,0)</f>
        <v>159</v>
      </c>
      <c r="L3516" s="34">
        <f t="shared" ref="L3516:L3531" si="1696">IF(B3516="VELS",J3516,IF(J3516&gt;(IF(OR(E3516=4,E3516=99),$J$3,IF(E3516=97,$J$6,IF(E3516=98,$J$5,"Check")))),(IF(OR(E3516=4,E3516=99),$J$3,IF(E3516=97,$J$6,IF(E3516=98,$J$5,"Check")))),J3516))</f>
        <v>139</v>
      </c>
      <c r="M3516" s="34">
        <f t="shared" ref="M3516:M3531" si="1697">IF(K3516&gt;L3516,L3516,K3516)</f>
        <v>139</v>
      </c>
      <c r="N3516" s="52">
        <f t="shared" si="1693"/>
        <v>139</v>
      </c>
      <c r="O3516" s="352">
        <f>+'Terminated loans'!S2706</f>
        <v>700060</v>
      </c>
      <c r="P3516" s="112">
        <f>+'Terminated loans'!T2706</f>
        <v>0.03</v>
      </c>
      <c r="Q3516" s="536">
        <f t="shared" si="1676"/>
        <v>8.6499999999999994E-2</v>
      </c>
      <c r="R3516" s="222">
        <f t="shared" ref="R3516:R3531" si="1698">PMT(P3516/12,L3516,-O3516,0,0)</f>
        <v>5968.2876124422182</v>
      </c>
      <c r="S3516" s="36">
        <f t="shared" ref="S3516:S3531" si="1699">(-PV(Q3516/12,L3516,R3516,0,0))</f>
        <v>522878.58788745647</v>
      </c>
      <c r="T3516" s="36">
        <f t="shared" ref="T3516:T3531" si="1700">O3516-S3516</f>
        <v>177181.41211254353</v>
      </c>
      <c r="U3516" s="36">
        <f t="shared" ref="U3516:U3531" si="1701">-IF(OR(Q3516="",Q3516=0),0,(CUMIPMT(Q3516/12,L3516,S3516,1,M3516,0)))</f>
        <v>306713.39024200628</v>
      </c>
      <c r="V3516" s="36">
        <f t="shared" ref="V3516:V3531" si="1702">-IF(OR(P3516="",P3516=0),0,(CUMIPMT(P3516/12,L3516,O3516,1,M3516,0)))</f>
        <v>129531.97812946851</v>
      </c>
      <c r="W3516" s="37">
        <f t="shared" ref="W3516:W3531" si="1703">IF(ISERROR(U3516-V3516),0,U3516-V3516)</f>
        <v>177181.41211253777</v>
      </c>
      <c r="X3516" s="36">
        <f t="shared" ref="X3516:X3531" si="1704">IF(C3516="O",T3516/AD3516*N3516,T3516)</f>
        <v>177181.41211254353</v>
      </c>
      <c r="Y3516" s="276">
        <f t="shared" ref="Y3516:Y3531" si="1705">W3516</f>
        <v>177181.41211253777</v>
      </c>
      <c r="Z3516" s="36">
        <f t="shared" ref="Z3516:Z3531" si="1706">-IF(OR(Q3516="",Q3516=0),0,(CUMIPMT(Q3516/12,L3516,S3516,1,L3516,0)))</f>
        <v>306713.39024200628</v>
      </c>
      <c r="AA3516" s="36">
        <f t="shared" ref="AA3516:AA3531" si="1707">-IF(OR(P3516="",P3516=0),0,(CUMIPMT(P3516/12,L3516,O3516,1,L3516,0)))</f>
        <v>129531.97812946851</v>
      </c>
      <c r="AB3516" s="38">
        <f t="shared" ref="AB3516:AB3531" si="1708">IF(ISERROR(Z3516-AA3516-T3516),"CHECK",Z3516-AA3516-T3516)</f>
        <v>-5.7625584304332733E-9</v>
      </c>
      <c r="AD3516" s="142">
        <f t="shared" ref="AD3516:AD3531" si="1709">IF(L3516&gt;$J$2,$J$2,L3516)</f>
        <v>139</v>
      </c>
    </row>
    <row r="3517" spans="1:30">
      <c r="A3517" s="533"/>
      <c r="C3517" s="490" t="str">
        <f>'Terminated loans'!F2707</f>
        <v>E</v>
      </c>
      <c r="D3517" s="63">
        <v>143125610</v>
      </c>
      <c r="E3517" s="426">
        <f>'Terminated loans'!I2707</f>
        <v>99</v>
      </c>
      <c r="F3517" s="426" t="str">
        <f>'Terminated loans'!J2707</f>
        <v>RAMSAHYE T(SL 2101)</v>
      </c>
      <c r="G3517" s="547" t="str">
        <f t="shared" ref="G3517:G3580" si="1710">IF(H3517&lt;$P$5,"A",IF(H3517&lt;$P$6,"B",IF(H3517&lt;$P$7,"C",IF(H3517&lt;$P$8,"D",IF(H3517&lt;$P$9,"E",IF(H3517&lt;$P$10,"F",IF(H3517&lt;$P$11,"G",IF(H3517&lt;$P$12,"I",IF(H3517&lt;$P$13,"J",IF(H3517&lt;$P$14,"K","L"))))))))))&amp;IF(OR(P3517=0,P3517&gt;=5%),2,1)</f>
        <v>B1</v>
      </c>
      <c r="H3517" s="427">
        <f>'Terminated loans'!L2707</f>
        <v>40486</v>
      </c>
      <c r="I3517" s="427">
        <v>43555</v>
      </c>
      <c r="J3517" s="34">
        <f t="shared" si="1694"/>
        <v>101</v>
      </c>
      <c r="K3517" s="34">
        <f t="shared" si="1695"/>
        <v>121</v>
      </c>
      <c r="L3517" s="34">
        <f t="shared" si="1696"/>
        <v>101</v>
      </c>
      <c r="M3517" s="34">
        <f t="shared" si="1697"/>
        <v>101</v>
      </c>
      <c r="N3517" s="52">
        <f t="shared" si="1693"/>
        <v>101</v>
      </c>
      <c r="O3517" s="352">
        <f>+'Terminated loans'!S2707</f>
        <v>2600127</v>
      </c>
      <c r="P3517" s="112">
        <f>+'Terminated loans'!T2707</f>
        <v>0.03</v>
      </c>
      <c r="Q3517" s="536">
        <f t="shared" ref="Q3517:Q3580" si="1711">VLOOKUP(G3517,$O$3:$Q$28,3,FALSE)</f>
        <v>7.6499999999999999E-2</v>
      </c>
      <c r="R3517" s="222">
        <f t="shared" si="1698"/>
        <v>29162.619079841144</v>
      </c>
      <c r="S3517" s="36">
        <f t="shared" si="1699"/>
        <v>2166827.6037983922</v>
      </c>
      <c r="T3517" s="36">
        <f t="shared" si="1700"/>
        <v>433299.39620160777</v>
      </c>
      <c r="U3517" s="36">
        <f t="shared" si="1701"/>
        <v>778596.92326557264</v>
      </c>
      <c r="V3517" s="36">
        <f t="shared" si="1702"/>
        <v>345297.52706395555</v>
      </c>
      <c r="W3517" s="37">
        <f t="shared" si="1703"/>
        <v>433299.39620161708</v>
      </c>
      <c r="X3517" s="36">
        <f t="shared" si="1704"/>
        <v>433299.39620160777</v>
      </c>
      <c r="Y3517" s="276">
        <f t="shared" si="1705"/>
        <v>433299.39620161708</v>
      </c>
      <c r="Z3517" s="36">
        <f t="shared" si="1706"/>
        <v>778596.92326557264</v>
      </c>
      <c r="AA3517" s="36">
        <f t="shared" si="1707"/>
        <v>345297.52706395555</v>
      </c>
      <c r="AB3517" s="38">
        <f t="shared" si="1708"/>
        <v>9.3132257461547852E-9</v>
      </c>
      <c r="AD3517" s="142">
        <f t="shared" si="1709"/>
        <v>101</v>
      </c>
    </row>
    <row r="3518" spans="1:30">
      <c r="A3518" s="533"/>
      <c r="C3518" s="490" t="str">
        <f>'Terminated loans'!F2708</f>
        <v>N</v>
      </c>
      <c r="D3518" s="63">
        <v>143982734</v>
      </c>
      <c r="E3518" s="426">
        <f>'Terminated loans'!I2708</f>
        <v>98</v>
      </c>
      <c r="F3518" s="426" t="str">
        <f>'Terminated loans'!J2708</f>
        <v>SANSFACON M V</v>
      </c>
      <c r="G3518" s="547" t="str">
        <f t="shared" si="1710"/>
        <v>E2</v>
      </c>
      <c r="H3518" s="427">
        <f>'Terminated loans'!L2708</f>
        <v>41716</v>
      </c>
      <c r="I3518" s="427">
        <v>43555</v>
      </c>
      <c r="J3518" s="34">
        <f t="shared" si="1694"/>
        <v>60</v>
      </c>
      <c r="K3518" s="34">
        <f t="shared" si="1695"/>
        <v>81</v>
      </c>
      <c r="L3518" s="34">
        <f t="shared" si="1696"/>
        <v>60</v>
      </c>
      <c r="M3518" s="34">
        <f t="shared" si="1697"/>
        <v>60</v>
      </c>
      <c r="N3518" s="52">
        <f t="shared" si="1693"/>
        <v>60</v>
      </c>
      <c r="O3518" s="352">
        <f>+'Terminated loans'!S2708</f>
        <v>97798</v>
      </c>
      <c r="P3518" s="112">
        <f>+'Terminated loans'!T2708</f>
        <v>0.05</v>
      </c>
      <c r="Q3518" s="536">
        <f t="shared" si="1711"/>
        <v>9.1499999999999998E-2</v>
      </c>
      <c r="R3518" s="222">
        <f t="shared" si="1698"/>
        <v>1845.5689079169815</v>
      </c>
      <c r="S3518" s="36">
        <f t="shared" si="1699"/>
        <v>88596.24953657182</v>
      </c>
      <c r="T3518" s="36">
        <f t="shared" si="1700"/>
        <v>9201.7504634281795</v>
      </c>
      <c r="U3518" s="36">
        <f t="shared" si="1701"/>
        <v>22137.88493844714</v>
      </c>
      <c r="V3518" s="36">
        <f t="shared" si="1702"/>
        <v>12936.134475018887</v>
      </c>
      <c r="W3518" s="37">
        <f t="shared" si="1703"/>
        <v>9201.7504634282523</v>
      </c>
      <c r="X3518" s="36">
        <f t="shared" si="1704"/>
        <v>9201.7504634281795</v>
      </c>
      <c r="Y3518" s="276">
        <f t="shared" si="1705"/>
        <v>9201.7504634282523</v>
      </c>
      <c r="Z3518" s="36">
        <f t="shared" si="1706"/>
        <v>22137.88493844714</v>
      </c>
      <c r="AA3518" s="36">
        <f t="shared" si="1707"/>
        <v>12936.134475018887</v>
      </c>
      <c r="AB3518" s="38">
        <f t="shared" si="1708"/>
        <v>7.2759576141834259E-11</v>
      </c>
      <c r="AD3518" s="142">
        <f t="shared" si="1709"/>
        <v>60</v>
      </c>
    </row>
    <row r="3519" spans="1:30">
      <c r="A3519" s="533"/>
      <c r="C3519" s="490" t="str">
        <f>'Terminated loans'!F2709</f>
        <v>E</v>
      </c>
      <c r="D3519" s="63">
        <v>143983455</v>
      </c>
      <c r="E3519" s="426">
        <f>'Terminated loans'!I2709</f>
        <v>98</v>
      </c>
      <c r="F3519" s="426" t="str">
        <f>'Terminated loans'!J2709</f>
        <v>GOPYCHAND S</v>
      </c>
      <c r="G3519" s="547" t="str">
        <f t="shared" si="1710"/>
        <v>E2</v>
      </c>
      <c r="H3519" s="427">
        <f>'Terminated loans'!L2709</f>
        <v>41754</v>
      </c>
      <c r="I3519" s="427">
        <v>43555</v>
      </c>
      <c r="J3519" s="34">
        <f t="shared" si="1694"/>
        <v>59</v>
      </c>
      <c r="K3519" s="34">
        <f t="shared" si="1695"/>
        <v>79</v>
      </c>
      <c r="L3519" s="34">
        <f t="shared" si="1696"/>
        <v>59</v>
      </c>
      <c r="M3519" s="34">
        <f t="shared" si="1697"/>
        <v>59</v>
      </c>
      <c r="N3519" s="52">
        <f t="shared" si="1693"/>
        <v>59</v>
      </c>
      <c r="O3519" s="352">
        <f>+'Terminated loans'!S2709</f>
        <v>406364</v>
      </c>
      <c r="P3519" s="112">
        <f>+'Terminated loans'!T2709</f>
        <v>0.05</v>
      </c>
      <c r="Q3519" s="536">
        <f t="shared" si="1711"/>
        <v>9.1499999999999998E-2</v>
      </c>
      <c r="R3519" s="222">
        <f t="shared" si="1698"/>
        <v>7783.036165091542</v>
      </c>
      <c r="S3519" s="36">
        <f t="shared" si="1699"/>
        <v>368689.28808009229</v>
      </c>
      <c r="T3519" s="36">
        <f t="shared" si="1700"/>
        <v>37674.711919907713</v>
      </c>
      <c r="U3519" s="36">
        <f t="shared" si="1701"/>
        <v>90509.845660308725</v>
      </c>
      <c r="V3519" s="36">
        <f t="shared" si="1702"/>
        <v>52835.133740400954</v>
      </c>
      <c r="W3519" s="37">
        <f t="shared" si="1703"/>
        <v>37674.711919907772</v>
      </c>
      <c r="X3519" s="36">
        <f t="shared" si="1704"/>
        <v>37674.711919907713</v>
      </c>
      <c r="Y3519" s="276">
        <f t="shared" si="1705"/>
        <v>37674.711919907772</v>
      </c>
      <c r="Z3519" s="36">
        <f t="shared" si="1706"/>
        <v>90509.845660308725</v>
      </c>
      <c r="AA3519" s="36">
        <f t="shared" si="1707"/>
        <v>52835.133740400954</v>
      </c>
      <c r="AB3519" s="38">
        <f t="shared" si="1708"/>
        <v>5.8207660913467407E-11</v>
      </c>
      <c r="AD3519" s="142">
        <f t="shared" si="1709"/>
        <v>59</v>
      </c>
    </row>
    <row r="3520" spans="1:30">
      <c r="A3520" s="533"/>
      <c r="C3520" s="490" t="str">
        <f>'Terminated loans'!F2710</f>
        <v>E</v>
      </c>
      <c r="D3520" s="63">
        <v>143985156</v>
      </c>
      <c r="E3520" s="426">
        <f>'Terminated loans'!I2710</f>
        <v>98</v>
      </c>
      <c r="F3520" s="426" t="str">
        <f>'Terminated loans'!J2710</f>
        <v>THAUNOO V</v>
      </c>
      <c r="G3520" s="547" t="str">
        <f t="shared" si="1710"/>
        <v>E2</v>
      </c>
      <c r="H3520" s="427">
        <f>'Terminated loans'!L2710</f>
        <v>42037</v>
      </c>
      <c r="I3520" s="427">
        <v>43555</v>
      </c>
      <c r="J3520" s="34">
        <f t="shared" si="1694"/>
        <v>50</v>
      </c>
      <c r="K3520" s="34">
        <f t="shared" si="1695"/>
        <v>70</v>
      </c>
      <c r="L3520" s="34">
        <f t="shared" si="1696"/>
        <v>50</v>
      </c>
      <c r="M3520" s="34">
        <f t="shared" si="1697"/>
        <v>50</v>
      </c>
      <c r="N3520" s="52">
        <f t="shared" si="1693"/>
        <v>50</v>
      </c>
      <c r="O3520" s="352">
        <f>+'Terminated loans'!S2710</f>
        <v>50083</v>
      </c>
      <c r="P3520" s="112">
        <f>+'Terminated loans'!T2710</f>
        <v>0.05</v>
      </c>
      <c r="Q3520" s="536">
        <f t="shared" si="1711"/>
        <v>9.1499999999999998E-2</v>
      </c>
      <c r="R3520" s="222">
        <f t="shared" si="1698"/>
        <v>1111.6977024810108</v>
      </c>
      <c r="S3520" s="36">
        <f t="shared" si="1699"/>
        <v>46072.313908524324</v>
      </c>
      <c r="T3520" s="36">
        <f t="shared" si="1700"/>
        <v>4010.6860914756762</v>
      </c>
      <c r="U3520" s="36">
        <f t="shared" si="1701"/>
        <v>9512.5712155262372</v>
      </c>
      <c r="V3520" s="36">
        <f t="shared" si="1702"/>
        <v>5501.8851240505392</v>
      </c>
      <c r="W3520" s="37">
        <f t="shared" si="1703"/>
        <v>4010.686091475698</v>
      </c>
      <c r="X3520" s="36">
        <f t="shared" si="1704"/>
        <v>4010.6860914756762</v>
      </c>
      <c r="Y3520" s="276">
        <f t="shared" si="1705"/>
        <v>4010.686091475698</v>
      </c>
      <c r="Z3520" s="36">
        <f t="shared" si="1706"/>
        <v>9512.5712155262372</v>
      </c>
      <c r="AA3520" s="36">
        <f t="shared" si="1707"/>
        <v>5501.8851240505392</v>
      </c>
      <c r="AB3520" s="38">
        <f t="shared" si="1708"/>
        <v>2.1827872842550278E-11</v>
      </c>
      <c r="AD3520" s="142">
        <f t="shared" si="1709"/>
        <v>50</v>
      </c>
    </row>
    <row r="3521" spans="1:30">
      <c r="A3521" s="533"/>
      <c r="C3521" s="490" t="str">
        <f>'Terminated loans'!F2711</f>
        <v>N</v>
      </c>
      <c r="D3521" s="63">
        <v>143985482</v>
      </c>
      <c r="E3521" s="426">
        <f>'Terminated loans'!I2711</f>
        <v>98</v>
      </c>
      <c r="F3521" s="426" t="str">
        <f>'Terminated loans'!J2711</f>
        <v>GRENADE S A S</v>
      </c>
      <c r="G3521" s="547" t="str">
        <f t="shared" si="1710"/>
        <v>E2</v>
      </c>
      <c r="H3521" s="427">
        <f>'Terminated loans'!L2711</f>
        <v>42103</v>
      </c>
      <c r="I3521" s="427">
        <v>43555</v>
      </c>
      <c r="J3521" s="34">
        <f t="shared" si="1694"/>
        <v>48</v>
      </c>
      <c r="K3521" s="34">
        <f t="shared" si="1695"/>
        <v>68</v>
      </c>
      <c r="L3521" s="34">
        <f t="shared" si="1696"/>
        <v>48</v>
      </c>
      <c r="M3521" s="34">
        <f t="shared" si="1697"/>
        <v>48</v>
      </c>
      <c r="N3521" s="52">
        <f t="shared" si="1693"/>
        <v>48</v>
      </c>
      <c r="O3521" s="352">
        <f>+'Terminated loans'!S2711</f>
        <v>300374</v>
      </c>
      <c r="P3521" s="112">
        <f>+'Terminated loans'!T2711</f>
        <v>0.05</v>
      </c>
      <c r="Q3521" s="536">
        <f t="shared" si="1711"/>
        <v>9.1499999999999998E-2</v>
      </c>
      <c r="R3521" s="222">
        <f t="shared" si="1698"/>
        <v>6917.4010269893779</v>
      </c>
      <c r="S3521" s="36">
        <f t="shared" si="1699"/>
        <v>277180.23631781881</v>
      </c>
      <c r="T3521" s="36">
        <f t="shared" si="1700"/>
        <v>23193.76368218119</v>
      </c>
      <c r="U3521" s="36">
        <f t="shared" si="1701"/>
        <v>54855.01297767146</v>
      </c>
      <c r="V3521" s="36">
        <f t="shared" si="1702"/>
        <v>31661.249295490095</v>
      </c>
      <c r="W3521" s="37">
        <f t="shared" si="1703"/>
        <v>23193.763682181365</v>
      </c>
      <c r="X3521" s="36">
        <f t="shared" si="1704"/>
        <v>23193.76368218119</v>
      </c>
      <c r="Y3521" s="276">
        <f t="shared" si="1705"/>
        <v>23193.763682181365</v>
      </c>
      <c r="Z3521" s="36">
        <f t="shared" si="1706"/>
        <v>54855.01297767146</v>
      </c>
      <c r="AA3521" s="36">
        <f t="shared" si="1707"/>
        <v>31661.249295490095</v>
      </c>
      <c r="AB3521" s="38">
        <f t="shared" si="1708"/>
        <v>1.7462298274040222E-10</v>
      </c>
      <c r="AD3521" s="142">
        <f t="shared" si="1709"/>
        <v>48</v>
      </c>
    </row>
    <row r="3522" spans="1:30">
      <c r="A3522" s="533"/>
      <c r="C3522" s="490" t="str">
        <f>'Terminated loans'!F2712</f>
        <v>E</v>
      </c>
      <c r="D3522" s="63">
        <v>143985717</v>
      </c>
      <c r="E3522" s="426">
        <f>'Terminated loans'!I2712</f>
        <v>98</v>
      </c>
      <c r="F3522" s="426" t="str">
        <f>'Terminated loans'!J2712</f>
        <v>GILLETTE M N</v>
      </c>
      <c r="G3522" s="547" t="str">
        <f t="shared" si="1710"/>
        <v>E2</v>
      </c>
      <c r="H3522" s="427">
        <f>'Terminated loans'!L2712</f>
        <v>42292</v>
      </c>
      <c r="I3522" s="427">
        <v>43555</v>
      </c>
      <c r="J3522" s="34">
        <f t="shared" si="1694"/>
        <v>42</v>
      </c>
      <c r="K3522" s="34">
        <f t="shared" si="1695"/>
        <v>62</v>
      </c>
      <c r="L3522" s="34">
        <f t="shared" si="1696"/>
        <v>42</v>
      </c>
      <c r="M3522" s="34">
        <f t="shared" si="1697"/>
        <v>42</v>
      </c>
      <c r="N3522" s="52">
        <f t="shared" si="1693"/>
        <v>42</v>
      </c>
      <c r="O3522" s="352">
        <f>+'Terminated loans'!S2712</f>
        <v>200861</v>
      </c>
      <c r="P3522" s="112">
        <f>+'Terminated loans'!T2712</f>
        <v>0.05</v>
      </c>
      <c r="Q3522" s="536">
        <f t="shared" si="1711"/>
        <v>9.1499999999999998E-2</v>
      </c>
      <c r="R3522" s="222">
        <f t="shared" si="1698"/>
        <v>5222.9951693838639</v>
      </c>
      <c r="S3522" s="36">
        <f t="shared" si="1699"/>
        <v>187103.13293934177</v>
      </c>
      <c r="T3522" s="36">
        <f t="shared" si="1700"/>
        <v>13757.867060658231</v>
      </c>
      <c r="U3522" s="36">
        <f t="shared" si="1701"/>
        <v>32262.664174780657</v>
      </c>
      <c r="V3522" s="36">
        <f t="shared" si="1702"/>
        <v>18504.797114122252</v>
      </c>
      <c r="W3522" s="37">
        <f t="shared" si="1703"/>
        <v>13757.867060658406</v>
      </c>
      <c r="X3522" s="36">
        <f t="shared" si="1704"/>
        <v>13757.867060658231</v>
      </c>
      <c r="Y3522" s="276">
        <f t="shared" si="1705"/>
        <v>13757.867060658406</v>
      </c>
      <c r="Z3522" s="36">
        <f t="shared" si="1706"/>
        <v>32262.664174780657</v>
      </c>
      <c r="AA3522" s="36">
        <f t="shared" si="1707"/>
        <v>18504.797114122252</v>
      </c>
      <c r="AB3522" s="38">
        <f t="shared" si="1708"/>
        <v>1.7462298274040222E-10</v>
      </c>
      <c r="AD3522" s="142">
        <f t="shared" si="1709"/>
        <v>42</v>
      </c>
    </row>
    <row r="3523" spans="1:30">
      <c r="A3523" s="533"/>
      <c r="C3523" s="490" t="str">
        <f>'Terminated loans'!F2713</f>
        <v>N</v>
      </c>
      <c r="D3523" s="63">
        <v>143998118</v>
      </c>
      <c r="E3523" s="426">
        <f>'Terminated loans'!I2713</f>
        <v>98</v>
      </c>
      <c r="F3523" s="426" t="str">
        <f>'Terminated loans'!J2713</f>
        <v>CHUMMUN B K</v>
      </c>
      <c r="G3523" s="547" t="str">
        <f t="shared" si="1710"/>
        <v>D2</v>
      </c>
      <c r="H3523" s="427">
        <f>'Terminated loans'!L2713</f>
        <v>41011</v>
      </c>
      <c r="I3523" s="427">
        <v>43555</v>
      </c>
      <c r="J3523" s="34">
        <f t="shared" si="1694"/>
        <v>84</v>
      </c>
      <c r="K3523" s="34">
        <f t="shared" si="1695"/>
        <v>104</v>
      </c>
      <c r="L3523" s="34">
        <f t="shared" si="1696"/>
        <v>60</v>
      </c>
      <c r="M3523" s="34">
        <f t="shared" si="1697"/>
        <v>60</v>
      </c>
      <c r="N3523" s="52">
        <f t="shared" si="1693"/>
        <v>60</v>
      </c>
      <c r="O3523" s="352">
        <f>+'Terminated loans'!S2713</f>
        <v>500624</v>
      </c>
      <c r="P3523" s="112">
        <f>+'Terminated loans'!T2713</f>
        <v>0.05</v>
      </c>
      <c r="Q3523" s="536">
        <f t="shared" si="1711"/>
        <v>9.4E-2</v>
      </c>
      <c r="R3523" s="222">
        <f t="shared" si="1698"/>
        <v>9447.3924717993305</v>
      </c>
      <c r="S3523" s="36">
        <f t="shared" si="1699"/>
        <v>450884.40136968909</v>
      </c>
      <c r="T3523" s="36">
        <f t="shared" si="1700"/>
        <v>49739.598630310909</v>
      </c>
      <c r="U3523" s="36">
        <f t="shared" si="1701"/>
        <v>115959.14693827298</v>
      </c>
      <c r="V3523" s="36">
        <f t="shared" si="1702"/>
        <v>66219.548307959805</v>
      </c>
      <c r="W3523" s="37">
        <f t="shared" si="1703"/>
        <v>49739.598630313179</v>
      </c>
      <c r="X3523" s="36">
        <f t="shared" si="1704"/>
        <v>49739.598630310909</v>
      </c>
      <c r="Y3523" s="276">
        <f t="shared" si="1705"/>
        <v>49739.598630313179</v>
      </c>
      <c r="Z3523" s="36">
        <f t="shared" si="1706"/>
        <v>115959.14693827298</v>
      </c>
      <c r="AA3523" s="36">
        <f t="shared" si="1707"/>
        <v>66219.548307959805</v>
      </c>
      <c r="AB3523" s="38">
        <f t="shared" si="1708"/>
        <v>2.2700987756252289E-9</v>
      </c>
      <c r="AD3523" s="142">
        <f t="shared" si="1709"/>
        <v>60</v>
      </c>
    </row>
    <row r="3524" spans="1:30">
      <c r="A3524" s="533"/>
      <c r="C3524" s="490" t="str">
        <f>'Terminated loans'!F2714</f>
        <v>E</v>
      </c>
      <c r="D3524" s="63">
        <v>143987183</v>
      </c>
      <c r="E3524" s="426">
        <f>'Terminated loans'!I2714</f>
        <v>98</v>
      </c>
      <c r="F3524" s="426" t="str">
        <f>'Terminated loans'!J2714</f>
        <v>JHURRY J</v>
      </c>
      <c r="G3524" s="547" t="str">
        <f t="shared" si="1710"/>
        <v>G2</v>
      </c>
      <c r="H3524" s="427">
        <f>'Terminated loans'!L2714</f>
        <v>42618</v>
      </c>
      <c r="I3524" s="427">
        <v>43555</v>
      </c>
      <c r="J3524" s="34">
        <f t="shared" si="1694"/>
        <v>31</v>
      </c>
      <c r="K3524" s="34">
        <f t="shared" si="1695"/>
        <v>51</v>
      </c>
      <c r="L3524" s="34">
        <f t="shared" si="1696"/>
        <v>31</v>
      </c>
      <c r="M3524" s="34">
        <f t="shared" si="1697"/>
        <v>31</v>
      </c>
      <c r="N3524" s="52">
        <f t="shared" si="1693"/>
        <v>31</v>
      </c>
      <c r="O3524" s="352">
        <f>+'Terminated loans'!S2714</f>
        <v>400499</v>
      </c>
      <c r="P3524" s="112">
        <f>+'Terminated loans'!T2714</f>
        <v>0.05</v>
      </c>
      <c r="Q3524" s="536">
        <f t="shared" si="1711"/>
        <v>8.5000000000000006E-2</v>
      </c>
      <c r="R3524" s="222">
        <f t="shared" si="1698"/>
        <v>13798.512015827531</v>
      </c>
      <c r="S3524" s="36">
        <f t="shared" si="1699"/>
        <v>382835.79401756206</v>
      </c>
      <c r="T3524" s="36">
        <f t="shared" si="1700"/>
        <v>17663.205982437939</v>
      </c>
      <c r="U3524" s="36">
        <f t="shared" si="1701"/>
        <v>44918.078473092348</v>
      </c>
      <c r="V3524" s="36">
        <f t="shared" si="1702"/>
        <v>27254.872490653477</v>
      </c>
      <c r="W3524" s="37">
        <f t="shared" si="1703"/>
        <v>17663.205982438871</v>
      </c>
      <c r="X3524" s="36">
        <f t="shared" si="1704"/>
        <v>17663.205982437939</v>
      </c>
      <c r="Y3524" s="276">
        <f t="shared" si="1705"/>
        <v>17663.205982438871</v>
      </c>
      <c r="Z3524" s="36">
        <f t="shared" si="1706"/>
        <v>44918.078473092348</v>
      </c>
      <c r="AA3524" s="36">
        <f t="shared" si="1707"/>
        <v>27254.872490653477</v>
      </c>
      <c r="AB3524" s="38">
        <f t="shared" si="1708"/>
        <v>9.3132257461547852E-10</v>
      </c>
      <c r="AD3524" s="142">
        <f t="shared" si="1709"/>
        <v>31</v>
      </c>
    </row>
    <row r="3525" spans="1:30">
      <c r="A3525" s="533"/>
      <c r="C3525" s="490" t="str">
        <f>'Terminated loans'!F2715</f>
        <v>E</v>
      </c>
      <c r="D3525" s="63">
        <v>143987159</v>
      </c>
      <c r="E3525" s="426">
        <f>'Terminated loans'!I2715</f>
        <v>98</v>
      </c>
      <c r="F3525" s="426" t="str">
        <f>'Terminated loans'!J2715</f>
        <v>ALIPHON J A</v>
      </c>
      <c r="G3525" s="547" t="str">
        <f t="shared" si="1710"/>
        <v>G2</v>
      </c>
      <c r="H3525" s="427">
        <f>'Terminated loans'!L2715</f>
        <v>42671</v>
      </c>
      <c r="I3525" s="427">
        <v>43555</v>
      </c>
      <c r="J3525" s="34">
        <f t="shared" si="1694"/>
        <v>29</v>
      </c>
      <c r="K3525" s="34">
        <f t="shared" si="1695"/>
        <v>49</v>
      </c>
      <c r="L3525" s="34">
        <f t="shared" si="1696"/>
        <v>29</v>
      </c>
      <c r="M3525" s="34">
        <f t="shared" si="1697"/>
        <v>29</v>
      </c>
      <c r="N3525" s="52">
        <f t="shared" si="1693"/>
        <v>29</v>
      </c>
      <c r="O3525" s="352">
        <f>+'Terminated loans'!S2715</f>
        <v>305068</v>
      </c>
      <c r="P3525" s="112">
        <f>+'Terminated loans'!T2715</f>
        <v>0.05</v>
      </c>
      <c r="Q3525" s="536">
        <f t="shared" si="1711"/>
        <v>8.5000000000000006E-2</v>
      </c>
      <c r="R3525" s="222">
        <f t="shared" si="1698"/>
        <v>11189.814909908133</v>
      </c>
      <c r="S3525" s="36">
        <f t="shared" si="1699"/>
        <v>292413.07838761841</v>
      </c>
      <c r="T3525" s="36">
        <f t="shared" si="1700"/>
        <v>12654.921612381586</v>
      </c>
      <c r="U3525" s="36">
        <f t="shared" si="1701"/>
        <v>32091.553999718104</v>
      </c>
      <c r="V3525" s="36">
        <f t="shared" si="1702"/>
        <v>19436.632387335878</v>
      </c>
      <c r="W3525" s="37">
        <f t="shared" si="1703"/>
        <v>12654.921612382226</v>
      </c>
      <c r="X3525" s="36">
        <f t="shared" si="1704"/>
        <v>12654.921612381586</v>
      </c>
      <c r="Y3525" s="276">
        <f t="shared" si="1705"/>
        <v>12654.921612382226</v>
      </c>
      <c r="Z3525" s="36">
        <f t="shared" si="1706"/>
        <v>32091.553999718104</v>
      </c>
      <c r="AA3525" s="36">
        <f t="shared" si="1707"/>
        <v>19436.632387335878</v>
      </c>
      <c r="AB3525" s="38">
        <f t="shared" si="1708"/>
        <v>6.4028427004814148E-10</v>
      </c>
      <c r="AD3525" s="142">
        <f t="shared" si="1709"/>
        <v>29</v>
      </c>
    </row>
    <row r="3526" spans="1:30">
      <c r="A3526" s="533"/>
      <c r="C3526" s="490" t="str">
        <f>'Terminated loans'!F2716</f>
        <v>E</v>
      </c>
      <c r="D3526" s="63">
        <v>143988171</v>
      </c>
      <c r="E3526" s="426">
        <f>'Terminated loans'!I2716</f>
        <v>98</v>
      </c>
      <c r="F3526" s="426" t="str">
        <f>'Terminated loans'!J2716</f>
        <v>DOOBOREE V S</v>
      </c>
      <c r="G3526" s="547" t="str">
        <f t="shared" si="1710"/>
        <v>G2</v>
      </c>
      <c r="H3526" s="427">
        <f>'Terminated loans'!L2716</f>
        <v>42768</v>
      </c>
      <c r="I3526" s="427">
        <v>43555</v>
      </c>
      <c r="J3526" s="34">
        <f t="shared" si="1694"/>
        <v>26</v>
      </c>
      <c r="K3526" s="34">
        <f t="shared" si="1695"/>
        <v>46</v>
      </c>
      <c r="L3526" s="34">
        <f t="shared" si="1696"/>
        <v>26</v>
      </c>
      <c r="M3526" s="34">
        <f t="shared" si="1697"/>
        <v>26</v>
      </c>
      <c r="N3526" s="52">
        <f t="shared" si="1693"/>
        <v>26</v>
      </c>
      <c r="O3526" s="352">
        <f>+'Terminated loans'!S2716</f>
        <v>160177</v>
      </c>
      <c r="P3526" s="112">
        <f>+'Terminated loans'!T2716</f>
        <v>0.05</v>
      </c>
      <c r="Q3526" s="536">
        <f t="shared" si="1711"/>
        <v>8.5000000000000006E-2</v>
      </c>
      <c r="R3526" s="222">
        <f t="shared" si="1698"/>
        <v>6513.1932184701</v>
      </c>
      <c r="S3526" s="36">
        <f t="shared" si="1699"/>
        <v>154167.43821640537</v>
      </c>
      <c r="T3526" s="36">
        <f t="shared" si="1700"/>
        <v>6009.5617835946323</v>
      </c>
      <c r="U3526" s="36">
        <f t="shared" si="1701"/>
        <v>15175.585463817668</v>
      </c>
      <c r="V3526" s="36">
        <f t="shared" si="1702"/>
        <v>9166.0236802225991</v>
      </c>
      <c r="W3526" s="37">
        <f t="shared" si="1703"/>
        <v>6009.5617835950688</v>
      </c>
      <c r="X3526" s="36">
        <f t="shared" si="1704"/>
        <v>6009.5617835946323</v>
      </c>
      <c r="Y3526" s="276">
        <f t="shared" si="1705"/>
        <v>6009.5617835950688</v>
      </c>
      <c r="Z3526" s="36">
        <f t="shared" si="1706"/>
        <v>15175.585463817668</v>
      </c>
      <c r="AA3526" s="36">
        <f t="shared" si="1707"/>
        <v>9166.0236802225991</v>
      </c>
      <c r="AB3526" s="38">
        <f t="shared" si="1708"/>
        <v>4.3655745685100555E-10</v>
      </c>
      <c r="AD3526" s="142">
        <f t="shared" si="1709"/>
        <v>26</v>
      </c>
    </row>
    <row r="3527" spans="1:30">
      <c r="A3527" s="533"/>
      <c r="C3527" s="490" t="str">
        <f>'Terminated loans'!F2717</f>
        <v>E</v>
      </c>
      <c r="D3527" s="63">
        <v>143988163</v>
      </c>
      <c r="E3527" s="426">
        <f>'Terminated loans'!I2717</f>
        <v>98</v>
      </c>
      <c r="F3527" s="426" t="str">
        <f>'Terminated loans'!J2717</f>
        <v>BOCUS M Y</v>
      </c>
      <c r="G3527" s="547" t="str">
        <f t="shared" si="1710"/>
        <v>G2</v>
      </c>
      <c r="H3527" s="427">
        <f>'Terminated loans'!L2717</f>
        <v>42842</v>
      </c>
      <c r="I3527" s="427">
        <v>43555</v>
      </c>
      <c r="J3527" s="34">
        <f t="shared" si="1694"/>
        <v>23</v>
      </c>
      <c r="K3527" s="34">
        <f t="shared" si="1695"/>
        <v>43</v>
      </c>
      <c r="L3527" s="34">
        <f t="shared" si="1696"/>
        <v>23</v>
      </c>
      <c r="M3527" s="34">
        <f t="shared" si="1697"/>
        <v>23</v>
      </c>
      <c r="N3527" s="52">
        <f t="shared" si="1693"/>
        <v>23</v>
      </c>
      <c r="O3527" s="352">
        <f>+'Terminated loans'!S2717</f>
        <v>508237</v>
      </c>
      <c r="P3527" s="112">
        <f>+'Terminated loans'!T2717</f>
        <v>0.05</v>
      </c>
      <c r="Q3527" s="536">
        <f t="shared" si="1711"/>
        <v>8.5000000000000006E-2</v>
      </c>
      <c r="R3527" s="222">
        <f t="shared" si="1698"/>
        <v>23218.966124144277</v>
      </c>
      <c r="S3527" s="36">
        <f t="shared" si="1699"/>
        <v>491203.7954314751</v>
      </c>
      <c r="T3527" s="36">
        <f t="shared" si="1700"/>
        <v>17033.204568524903</v>
      </c>
      <c r="U3527" s="36">
        <f t="shared" si="1701"/>
        <v>42832.425423844426</v>
      </c>
      <c r="V3527" s="36">
        <f t="shared" si="1702"/>
        <v>25799.220855318417</v>
      </c>
      <c r="W3527" s="37">
        <f t="shared" si="1703"/>
        <v>17033.204568526009</v>
      </c>
      <c r="X3527" s="36">
        <f t="shared" si="1704"/>
        <v>17033.204568524903</v>
      </c>
      <c r="Y3527" s="276">
        <f t="shared" si="1705"/>
        <v>17033.204568526009</v>
      </c>
      <c r="Z3527" s="36">
        <f t="shared" si="1706"/>
        <v>42832.425423844426</v>
      </c>
      <c r="AA3527" s="36">
        <f t="shared" si="1707"/>
        <v>25799.220855318417</v>
      </c>
      <c r="AB3527" s="38">
        <f t="shared" si="1708"/>
        <v>1.1059455573558807E-9</v>
      </c>
      <c r="AD3527" s="142">
        <f t="shared" si="1709"/>
        <v>23</v>
      </c>
    </row>
    <row r="3528" spans="1:30">
      <c r="A3528" s="533"/>
      <c r="C3528" s="490" t="str">
        <f>'Terminated loans'!F2718</f>
        <v>E</v>
      </c>
      <c r="D3528" s="63">
        <v>143988384</v>
      </c>
      <c r="E3528" s="426">
        <f>'Terminated loans'!I2718</f>
        <v>97</v>
      </c>
      <c r="F3528" s="426" t="str">
        <f>'Terminated loans'!J2718</f>
        <v>PERMALLOO A N</v>
      </c>
      <c r="G3528" s="547" t="str">
        <f t="shared" si="1710"/>
        <v>G2</v>
      </c>
      <c r="H3528" s="427">
        <f>'Terminated loans'!L2718</f>
        <v>42915</v>
      </c>
      <c r="I3528" s="427">
        <v>43555</v>
      </c>
      <c r="J3528" s="34">
        <f t="shared" si="1694"/>
        <v>21</v>
      </c>
      <c r="K3528" s="34">
        <f t="shared" si="1695"/>
        <v>41</v>
      </c>
      <c r="L3528" s="34">
        <f t="shared" si="1696"/>
        <v>21</v>
      </c>
      <c r="M3528" s="34">
        <f t="shared" si="1697"/>
        <v>21</v>
      </c>
      <c r="N3528" s="52">
        <f t="shared" si="1693"/>
        <v>21</v>
      </c>
      <c r="O3528" s="352">
        <f>+'Terminated loans'!S2718</f>
        <v>115900</v>
      </c>
      <c r="P3528" s="112">
        <f>+'Terminated loans'!T2718</f>
        <v>0</v>
      </c>
      <c r="Q3528" s="536">
        <f t="shared" si="1711"/>
        <v>8.5000000000000006E-2</v>
      </c>
      <c r="R3528" s="222">
        <f t="shared" si="1698"/>
        <v>5519.0476190476193</v>
      </c>
      <c r="S3528" s="36">
        <f t="shared" si="1699"/>
        <v>107339.74066425778</v>
      </c>
      <c r="T3528" s="36">
        <f t="shared" si="1700"/>
        <v>8560.2593357422156</v>
      </c>
      <c r="U3528" s="36">
        <f t="shared" si="1701"/>
        <v>8560.2593357424485</v>
      </c>
      <c r="V3528" s="36">
        <f t="shared" si="1702"/>
        <v>0</v>
      </c>
      <c r="W3528" s="37">
        <f t="shared" si="1703"/>
        <v>8560.2593357424485</v>
      </c>
      <c r="X3528" s="36">
        <f t="shared" si="1704"/>
        <v>8560.2593357422156</v>
      </c>
      <c r="Y3528" s="276">
        <f t="shared" si="1705"/>
        <v>8560.2593357424485</v>
      </c>
      <c r="Z3528" s="36">
        <f t="shared" si="1706"/>
        <v>8560.2593357424485</v>
      </c>
      <c r="AA3528" s="36">
        <f t="shared" si="1707"/>
        <v>0</v>
      </c>
      <c r="AB3528" s="38">
        <f t="shared" si="1708"/>
        <v>2.3283064365386963E-10</v>
      </c>
      <c r="AD3528" s="142">
        <f t="shared" si="1709"/>
        <v>21</v>
      </c>
    </row>
    <row r="3529" spans="1:30">
      <c r="A3529" s="533"/>
      <c r="C3529" s="490" t="str">
        <f>'Terminated loans'!F2719</f>
        <v>E</v>
      </c>
      <c r="D3529" s="63">
        <v>143988791</v>
      </c>
      <c r="E3529" s="426">
        <f>'Terminated loans'!I2719</f>
        <v>98</v>
      </c>
      <c r="F3529" s="426" t="str">
        <f>'Terminated loans'!J2719</f>
        <v>CASTAGNETTE M C C</v>
      </c>
      <c r="G3529" s="547" t="str">
        <f t="shared" si="1710"/>
        <v>G2</v>
      </c>
      <c r="H3529" s="427">
        <f>'Terminated loans'!L2719</f>
        <v>42886</v>
      </c>
      <c r="I3529" s="427">
        <v>43555</v>
      </c>
      <c r="J3529" s="34">
        <f t="shared" si="1694"/>
        <v>22</v>
      </c>
      <c r="K3529" s="34">
        <f t="shared" si="1695"/>
        <v>42</v>
      </c>
      <c r="L3529" s="34">
        <f t="shared" si="1696"/>
        <v>22</v>
      </c>
      <c r="M3529" s="34">
        <f t="shared" si="1697"/>
        <v>22</v>
      </c>
      <c r="N3529" s="52">
        <f t="shared" si="1693"/>
        <v>22</v>
      </c>
      <c r="O3529" s="352">
        <f>+'Terminated loans'!S2719</f>
        <v>35567</v>
      </c>
      <c r="P3529" s="112">
        <f>+'Terminated loans'!T2719</f>
        <v>0.05</v>
      </c>
      <c r="Q3529" s="536">
        <f t="shared" si="1711"/>
        <v>8.5000000000000006E-2</v>
      </c>
      <c r="R3529" s="222">
        <f t="shared" si="1698"/>
        <v>1695.2750299529528</v>
      </c>
      <c r="S3529" s="36">
        <f t="shared" si="1699"/>
        <v>34422.78453507783</v>
      </c>
      <c r="T3529" s="36">
        <f t="shared" si="1700"/>
        <v>1144.2154649221702</v>
      </c>
      <c r="U3529" s="36">
        <f t="shared" si="1701"/>
        <v>2873.2661238872461</v>
      </c>
      <c r="V3529" s="36">
        <f t="shared" si="1702"/>
        <v>1729.0506589649594</v>
      </c>
      <c r="W3529" s="37">
        <f t="shared" si="1703"/>
        <v>1144.2154649222866</v>
      </c>
      <c r="X3529" s="36">
        <f t="shared" si="1704"/>
        <v>1144.2154649221702</v>
      </c>
      <c r="Y3529" s="276">
        <f t="shared" si="1705"/>
        <v>1144.2154649222866</v>
      </c>
      <c r="Z3529" s="36">
        <f t="shared" si="1706"/>
        <v>2873.2661238872461</v>
      </c>
      <c r="AA3529" s="36">
        <f t="shared" si="1707"/>
        <v>1729.0506589649594</v>
      </c>
      <c r="AB3529" s="38">
        <f t="shared" si="1708"/>
        <v>1.1641532182693481E-10</v>
      </c>
      <c r="AD3529" s="142">
        <f t="shared" si="1709"/>
        <v>22</v>
      </c>
    </row>
    <row r="3530" spans="1:30">
      <c r="A3530" s="533"/>
      <c r="C3530" s="490" t="str">
        <f>'Terminated loans'!F2720</f>
        <v>E</v>
      </c>
      <c r="D3530" s="63">
        <v>143989216</v>
      </c>
      <c r="E3530" s="426">
        <f>'Terminated loans'!I2720</f>
        <v>98</v>
      </c>
      <c r="F3530" s="426" t="str">
        <f>'Terminated loans'!J2720</f>
        <v>GILLETTE M N</v>
      </c>
      <c r="G3530" s="547" t="str">
        <f t="shared" si="1710"/>
        <v>I2</v>
      </c>
      <c r="H3530" s="427">
        <f>'Terminated loans'!L2720</f>
        <v>43138</v>
      </c>
      <c r="I3530" s="427">
        <v>43555</v>
      </c>
      <c r="J3530" s="34">
        <f t="shared" si="1694"/>
        <v>14</v>
      </c>
      <c r="K3530" s="34">
        <f t="shared" si="1695"/>
        <v>34</v>
      </c>
      <c r="L3530" s="34">
        <f t="shared" si="1696"/>
        <v>14</v>
      </c>
      <c r="M3530" s="34">
        <f t="shared" si="1697"/>
        <v>14</v>
      </c>
      <c r="N3530" s="52">
        <f t="shared" si="1693"/>
        <v>14</v>
      </c>
      <c r="O3530" s="352">
        <f>+'Terminated loans'!S2720</f>
        <v>200973</v>
      </c>
      <c r="P3530" s="112">
        <f>+'Terminated loans'!T2720</f>
        <v>0.05</v>
      </c>
      <c r="Q3530" s="536">
        <f t="shared" si="1711"/>
        <v>0.08</v>
      </c>
      <c r="R3530" s="222">
        <f t="shared" si="1698"/>
        <v>14807.855954031569</v>
      </c>
      <c r="S3530" s="36">
        <f t="shared" si="1699"/>
        <v>197302.83841251864</v>
      </c>
      <c r="T3530" s="36">
        <f t="shared" si="1700"/>
        <v>3670.1615874813579</v>
      </c>
      <c r="U3530" s="36">
        <f t="shared" si="1701"/>
        <v>10007.14494392171</v>
      </c>
      <c r="V3530" s="36">
        <f t="shared" si="1702"/>
        <v>6336.9833564419532</v>
      </c>
      <c r="W3530" s="37">
        <f t="shared" si="1703"/>
        <v>3670.1615874797571</v>
      </c>
      <c r="X3530" s="36">
        <f t="shared" si="1704"/>
        <v>3670.1615874813579</v>
      </c>
      <c r="Y3530" s="276">
        <f t="shared" si="1705"/>
        <v>3670.1615874797571</v>
      </c>
      <c r="Z3530" s="36">
        <f t="shared" si="1706"/>
        <v>10007.14494392171</v>
      </c>
      <c r="AA3530" s="36">
        <f t="shared" si="1707"/>
        <v>6336.9833564419532</v>
      </c>
      <c r="AB3530" s="38">
        <f t="shared" si="1708"/>
        <v>-1.6007106751203537E-9</v>
      </c>
      <c r="AD3530" s="142">
        <f t="shared" si="1709"/>
        <v>14</v>
      </c>
    </row>
    <row r="3531" spans="1:30">
      <c r="A3531" s="533"/>
      <c r="C3531" s="490" t="str">
        <f>'Terminated loans'!F2721</f>
        <v>E</v>
      </c>
      <c r="D3531" s="63">
        <v>143928241</v>
      </c>
      <c r="E3531" s="426">
        <f>'Terminated loans'!I2721</f>
        <v>99</v>
      </c>
      <c r="F3531" s="426" t="str">
        <f>'Terminated loans'!J2721</f>
        <v>JADUNUNDUN V T (SL3232)</v>
      </c>
      <c r="G3531" s="547" t="str">
        <f t="shared" si="1710"/>
        <v>I1</v>
      </c>
      <c r="H3531" s="427">
        <f>'Terminated loans'!L2721</f>
        <v>43273</v>
      </c>
      <c r="I3531" s="427">
        <v>43555</v>
      </c>
      <c r="J3531" s="34">
        <f t="shared" si="1694"/>
        <v>9</v>
      </c>
      <c r="K3531" s="34">
        <f t="shared" si="1695"/>
        <v>29</v>
      </c>
      <c r="L3531" s="34">
        <f t="shared" si="1696"/>
        <v>9</v>
      </c>
      <c r="M3531" s="34">
        <f t="shared" si="1697"/>
        <v>9</v>
      </c>
      <c r="N3531" s="52">
        <f t="shared" si="1693"/>
        <v>9</v>
      </c>
      <c r="O3531" s="352">
        <f>+'Terminated loans'!S2721</f>
        <v>1361526</v>
      </c>
      <c r="P3531" s="112">
        <f>+'Terminated loans'!T2721</f>
        <v>0.03</v>
      </c>
      <c r="Q3531" s="536">
        <f t="shared" si="1711"/>
        <v>6.25E-2</v>
      </c>
      <c r="R3531" s="222">
        <f t="shared" si="1698"/>
        <v>153177.97044137793</v>
      </c>
      <c r="S3531" s="36">
        <f t="shared" si="1699"/>
        <v>1343375.6888348004</v>
      </c>
      <c r="T3531" s="36">
        <f t="shared" si="1700"/>
        <v>18150.311165199615</v>
      </c>
      <c r="U3531" s="36">
        <f t="shared" si="1701"/>
        <v>35226.045137587469</v>
      </c>
      <c r="V3531" s="36">
        <f t="shared" si="1702"/>
        <v>17075.733972401591</v>
      </c>
      <c r="W3531" s="37">
        <f t="shared" si="1703"/>
        <v>18150.311165185878</v>
      </c>
      <c r="X3531" s="36">
        <f t="shared" si="1704"/>
        <v>18150.311165199615</v>
      </c>
      <c r="Y3531" s="276">
        <f t="shared" si="1705"/>
        <v>18150.311165185878</v>
      </c>
      <c r="Z3531" s="36">
        <f t="shared" si="1706"/>
        <v>35226.045137587469</v>
      </c>
      <c r="AA3531" s="36">
        <f t="shared" si="1707"/>
        <v>17075.733972401591</v>
      </c>
      <c r="AB3531" s="38">
        <f t="shared" si="1708"/>
        <v>-1.3737007975578308E-8</v>
      </c>
      <c r="AD3531" s="142">
        <f t="shared" si="1709"/>
        <v>9</v>
      </c>
    </row>
    <row r="3532" spans="1:30">
      <c r="A3532" s="533"/>
      <c r="C3532" s="490" t="str">
        <f>'Terminated loans'!F2722</f>
        <v>E</v>
      </c>
      <c r="D3532" s="63">
        <v>143009238</v>
      </c>
      <c r="E3532" s="426">
        <f>'Terminated loans'!I2722</f>
        <v>99</v>
      </c>
      <c r="F3532" s="426" t="str">
        <f>'Terminated loans'!J2722</f>
        <v>DUSORUTH MR M/MRS P D</v>
      </c>
      <c r="G3532" s="547" t="str">
        <f t="shared" si="1710"/>
        <v>A1</v>
      </c>
      <c r="H3532" s="427">
        <f>'Terminated loans'!L2722</f>
        <v>38352</v>
      </c>
      <c r="I3532" s="427">
        <v>43585</v>
      </c>
      <c r="J3532" s="34">
        <f t="shared" ref="J3532:J3553" si="1712">ROUND((I3532-H3532)/365*12,0)</f>
        <v>172</v>
      </c>
      <c r="K3532" s="34">
        <f t="shared" ref="K3532:K3553" si="1713">ROUND(($I$35-H3532)/365*12,0)</f>
        <v>191</v>
      </c>
      <c r="L3532" s="34">
        <f t="shared" ref="L3532:L3553" si="1714">IF(B3532="VELS",J3532,IF(J3532&gt;(IF(OR(E3532=4,E3532=99),$J$3,IF(E3532=97,$J$6,IF(E3532=98,$J$5,"Check")))),(IF(OR(E3532=4,E3532=99),$J$3,IF(E3532=97,$J$6,IF(E3532=98,$J$5,"Check")))),J3532))</f>
        <v>172</v>
      </c>
      <c r="M3532" s="34">
        <f t="shared" ref="M3532:M3553" si="1715">IF(K3532&gt;L3532,L3532,K3532)</f>
        <v>172</v>
      </c>
      <c r="N3532" s="52">
        <f t="shared" si="1693"/>
        <v>172</v>
      </c>
      <c r="O3532" s="352">
        <f>+'Terminated loans'!S2722</f>
        <v>1499999</v>
      </c>
      <c r="P3532" s="112">
        <f>+'Terminated loans'!T2722</f>
        <v>0.03</v>
      </c>
      <c r="Q3532" s="536">
        <f t="shared" si="1711"/>
        <v>8.6499999999999994E-2</v>
      </c>
      <c r="R3532" s="222">
        <f t="shared" ref="R3532:R3553" si="1716">PMT(P3532/12,L3532,-O3532,0,0)</f>
        <v>10740.61626188043</v>
      </c>
      <c r="S3532" s="36">
        <f t="shared" ref="S3532:S3553" si="1717">(-PV(Q3532/12,L3532,R3532,0,0))</f>
        <v>1056843.1365706085</v>
      </c>
      <c r="T3532" s="36">
        <f t="shared" ref="T3532:T3553" si="1718">O3532-S3532</f>
        <v>443155.86342939152</v>
      </c>
      <c r="U3532" s="36">
        <f t="shared" ref="U3532:U3553" si="1719">-IF(OR(Q3532="",Q3532=0),0,(CUMIPMT(Q3532/12,L3532,S3532,1,M3532,0)))</f>
        <v>790542.86047281511</v>
      </c>
      <c r="V3532" s="36">
        <f t="shared" ref="V3532:V3553" si="1720">-IF(OR(P3532="",P3532=0),0,(CUMIPMT(P3532/12,L3532,O3532,1,M3532,0)))</f>
        <v>347386.99704343406</v>
      </c>
      <c r="W3532" s="37">
        <f t="shared" ref="W3532:W3553" si="1721">IF(ISERROR(U3532-V3532),0,U3532-V3532)</f>
        <v>443155.86342938105</v>
      </c>
      <c r="X3532" s="36">
        <f t="shared" ref="X3532:X3553" si="1722">IF(C3532="O",T3532/AD3532*N3532,T3532)</f>
        <v>443155.86342939152</v>
      </c>
      <c r="Y3532" s="276">
        <f t="shared" ref="Y3532:Y3553" si="1723">W3532</f>
        <v>443155.86342938105</v>
      </c>
      <c r="Z3532" s="36">
        <f t="shared" ref="Z3532:Z3553" si="1724">-IF(OR(Q3532="",Q3532=0),0,(CUMIPMT(Q3532/12,L3532,S3532,1,L3532,0)))</f>
        <v>790542.86047281511</v>
      </c>
      <c r="AA3532" s="36">
        <f t="shared" ref="AA3532:AA3553" si="1725">-IF(OR(P3532="",P3532=0),0,(CUMIPMT(P3532/12,L3532,O3532,1,L3532,0)))</f>
        <v>347386.99704343406</v>
      </c>
      <c r="AB3532" s="38">
        <f t="shared" ref="AB3532:AB3553" si="1726">IF(ISERROR(Z3532-AA3532-T3532),"CHECK",Z3532-AA3532-T3532)</f>
        <v>-1.0477378964424133E-8</v>
      </c>
      <c r="AD3532" s="142">
        <f t="shared" ref="AD3532:AD3571" si="1727">IF(L3532&gt;$J$2,$J$2,L3532)</f>
        <v>172</v>
      </c>
    </row>
    <row r="3533" spans="1:30">
      <c r="A3533" s="533"/>
      <c r="C3533" s="490" t="str">
        <f>'Terminated loans'!F2723</f>
        <v>E</v>
      </c>
      <c r="D3533" s="63">
        <v>143090191</v>
      </c>
      <c r="E3533" s="426">
        <f>'Terminated loans'!I2723</f>
        <v>99</v>
      </c>
      <c r="F3533" s="426" t="str">
        <f>'Terminated loans'!J2723</f>
        <v>GUJADHUR S (SL 2012)</v>
      </c>
      <c r="G3533" s="547" t="str">
        <f t="shared" si="1710"/>
        <v>A1</v>
      </c>
      <c r="H3533" s="427">
        <f>'Terminated loans'!L2723</f>
        <v>40368</v>
      </c>
      <c r="I3533" s="427">
        <v>43585</v>
      </c>
      <c r="J3533" s="34">
        <f t="shared" si="1712"/>
        <v>106</v>
      </c>
      <c r="K3533" s="34">
        <f t="shared" si="1713"/>
        <v>125</v>
      </c>
      <c r="L3533" s="34">
        <f t="shared" si="1714"/>
        <v>106</v>
      </c>
      <c r="M3533" s="34">
        <f t="shared" si="1715"/>
        <v>106</v>
      </c>
      <c r="N3533" s="52">
        <f t="shared" si="1693"/>
        <v>106</v>
      </c>
      <c r="O3533" s="352">
        <f>+'Terminated loans'!S2723</f>
        <v>1600034</v>
      </c>
      <c r="P3533" s="112">
        <f>+'Terminated loans'!T2723</f>
        <v>0.03</v>
      </c>
      <c r="Q3533" s="536">
        <f t="shared" si="1711"/>
        <v>8.6499999999999994E-2</v>
      </c>
      <c r="R3533" s="222">
        <f t="shared" si="1716"/>
        <v>17201.685495001639</v>
      </c>
      <c r="S3533" s="36">
        <f t="shared" si="1717"/>
        <v>1271837.4522934614</v>
      </c>
      <c r="T3533" s="36">
        <f t="shared" si="1718"/>
        <v>328196.54770653858</v>
      </c>
      <c r="U3533" s="36">
        <f t="shared" si="1719"/>
        <v>551541.2101766991</v>
      </c>
      <c r="V3533" s="36">
        <f t="shared" si="1720"/>
        <v>223344.66247017379</v>
      </c>
      <c r="W3533" s="37">
        <f t="shared" si="1721"/>
        <v>328196.54770652531</v>
      </c>
      <c r="X3533" s="36">
        <f t="shared" si="1722"/>
        <v>328196.54770653858</v>
      </c>
      <c r="Y3533" s="276">
        <f t="shared" si="1723"/>
        <v>328196.54770652531</v>
      </c>
      <c r="Z3533" s="36">
        <f t="shared" si="1724"/>
        <v>551541.2101766991</v>
      </c>
      <c r="AA3533" s="36">
        <f t="shared" si="1725"/>
        <v>223344.66247017379</v>
      </c>
      <c r="AB3533" s="38">
        <f t="shared" si="1726"/>
        <v>-1.3271346688270569E-8</v>
      </c>
      <c r="AD3533" s="142">
        <f t="shared" si="1727"/>
        <v>106</v>
      </c>
    </row>
    <row r="3534" spans="1:30">
      <c r="A3534" s="533"/>
      <c r="C3534" s="490" t="str">
        <f>'Terminated loans'!F2724</f>
        <v>E</v>
      </c>
      <c r="D3534" s="63">
        <v>143105121</v>
      </c>
      <c r="E3534" s="426">
        <f>'Terminated loans'!I2724</f>
        <v>99</v>
      </c>
      <c r="F3534" s="426" t="str">
        <f>'Terminated loans'!J2724</f>
        <v>CONSTANCE J L B(SL 1762)</v>
      </c>
      <c r="G3534" s="547" t="str">
        <f t="shared" si="1710"/>
        <v>A1</v>
      </c>
      <c r="H3534" s="427">
        <f>'Terminated loans'!L2724</f>
        <v>40149</v>
      </c>
      <c r="I3534" s="427">
        <v>43585</v>
      </c>
      <c r="J3534" s="34">
        <f t="shared" si="1712"/>
        <v>113</v>
      </c>
      <c r="K3534" s="34">
        <f t="shared" si="1713"/>
        <v>132</v>
      </c>
      <c r="L3534" s="34">
        <f t="shared" si="1714"/>
        <v>113</v>
      </c>
      <c r="M3534" s="34">
        <f t="shared" si="1715"/>
        <v>113</v>
      </c>
      <c r="N3534" s="52">
        <f t="shared" si="1693"/>
        <v>113</v>
      </c>
      <c r="O3534" s="352">
        <f>+'Terminated loans'!S2724</f>
        <v>663938</v>
      </c>
      <c r="P3534" s="112">
        <f>+'Terminated loans'!T2724</f>
        <v>0.03</v>
      </c>
      <c r="Q3534" s="536">
        <f t="shared" si="1711"/>
        <v>8.6499999999999994E-2</v>
      </c>
      <c r="R3534" s="222">
        <f t="shared" si="1716"/>
        <v>6751.7964850039407</v>
      </c>
      <c r="S3534" s="36">
        <f t="shared" si="1717"/>
        <v>520656.70751779334</v>
      </c>
      <c r="T3534" s="36">
        <f t="shared" si="1718"/>
        <v>143281.29248220666</v>
      </c>
      <c r="U3534" s="36">
        <f t="shared" si="1719"/>
        <v>242296.2952876467</v>
      </c>
      <c r="V3534" s="36">
        <f t="shared" si="1720"/>
        <v>99015.002805445343</v>
      </c>
      <c r="W3534" s="37">
        <f t="shared" si="1721"/>
        <v>143281.29248220136</v>
      </c>
      <c r="X3534" s="36">
        <f t="shared" si="1722"/>
        <v>143281.29248220666</v>
      </c>
      <c r="Y3534" s="276">
        <f t="shared" si="1723"/>
        <v>143281.29248220136</v>
      </c>
      <c r="Z3534" s="36">
        <f t="shared" si="1724"/>
        <v>242296.2952876467</v>
      </c>
      <c r="AA3534" s="36">
        <f t="shared" si="1725"/>
        <v>99015.002805445343</v>
      </c>
      <c r="AB3534" s="38">
        <f t="shared" si="1726"/>
        <v>-5.2968971431255341E-9</v>
      </c>
      <c r="AD3534" s="142">
        <f t="shared" si="1727"/>
        <v>113</v>
      </c>
    </row>
    <row r="3535" spans="1:30">
      <c r="A3535" s="533"/>
      <c r="C3535" s="490" t="str">
        <f>'Terminated loans'!F2725</f>
        <v>N</v>
      </c>
      <c r="D3535" s="63">
        <v>143980391</v>
      </c>
      <c r="E3535" s="426">
        <f>'Terminated loans'!I2725</f>
        <v>98</v>
      </c>
      <c r="F3535" s="426" t="str">
        <f>'Terminated loans'!J2725</f>
        <v>JAGROOP M</v>
      </c>
      <c r="G3535" s="547" t="str">
        <f t="shared" si="1710"/>
        <v>D2</v>
      </c>
      <c r="H3535" s="427">
        <f>'Terminated loans'!L2725</f>
        <v>41396</v>
      </c>
      <c r="I3535" s="427">
        <v>43585</v>
      </c>
      <c r="J3535" s="34">
        <f t="shared" si="1712"/>
        <v>72</v>
      </c>
      <c r="K3535" s="34">
        <f t="shared" si="1713"/>
        <v>91</v>
      </c>
      <c r="L3535" s="34">
        <f t="shared" si="1714"/>
        <v>60</v>
      </c>
      <c r="M3535" s="34">
        <f t="shared" si="1715"/>
        <v>60</v>
      </c>
      <c r="N3535" s="52">
        <f t="shared" si="1693"/>
        <v>60</v>
      </c>
      <c r="O3535" s="352">
        <f>+'Terminated loans'!S2725</f>
        <v>901623</v>
      </c>
      <c r="P3535" s="112">
        <f>+'Terminated loans'!T2725</f>
        <v>0.05</v>
      </c>
      <c r="Q3535" s="536">
        <f t="shared" si="1711"/>
        <v>9.4E-2</v>
      </c>
      <c r="R3535" s="222">
        <f t="shared" si="1716"/>
        <v>17014.738291814072</v>
      </c>
      <c r="S3535" s="36">
        <f t="shared" si="1717"/>
        <v>812042.06473549653</v>
      </c>
      <c r="T3535" s="36">
        <f t="shared" si="1718"/>
        <v>89580.935264503467</v>
      </c>
      <c r="U3535" s="36">
        <f t="shared" si="1719"/>
        <v>208842.2327733516</v>
      </c>
      <c r="V3535" s="36">
        <f t="shared" si="1720"/>
        <v>119261.29750884429</v>
      </c>
      <c r="W3535" s="37">
        <f t="shared" si="1721"/>
        <v>89580.935264507309</v>
      </c>
      <c r="X3535" s="36">
        <f t="shared" si="1722"/>
        <v>89580.935264503467</v>
      </c>
      <c r="Y3535" s="276">
        <f t="shared" si="1723"/>
        <v>89580.935264507309</v>
      </c>
      <c r="Z3535" s="36">
        <f t="shared" si="1724"/>
        <v>208842.2327733516</v>
      </c>
      <c r="AA3535" s="36">
        <f t="shared" si="1725"/>
        <v>119261.29750884429</v>
      </c>
      <c r="AB3535" s="38">
        <f t="shared" si="1726"/>
        <v>3.8417056202888489E-9</v>
      </c>
      <c r="AD3535" s="142">
        <f t="shared" si="1727"/>
        <v>60</v>
      </c>
    </row>
    <row r="3536" spans="1:30">
      <c r="A3536" s="533"/>
      <c r="C3536" s="490" t="str">
        <f>'Terminated loans'!F2726</f>
        <v>N</v>
      </c>
      <c r="D3536" s="63">
        <v>143981932</v>
      </c>
      <c r="E3536" s="426">
        <f>'Terminated loans'!I2726</f>
        <v>98</v>
      </c>
      <c r="F3536" s="426" t="str">
        <f>'Terminated loans'!J2726</f>
        <v>CASSY ROSE B B</v>
      </c>
      <c r="G3536" s="547" t="str">
        <f t="shared" si="1710"/>
        <v>E2</v>
      </c>
      <c r="H3536" s="427">
        <f>'Terminated loans'!L2726</f>
        <v>41752</v>
      </c>
      <c r="I3536" s="427">
        <v>43585</v>
      </c>
      <c r="J3536" s="34">
        <f t="shared" si="1712"/>
        <v>60</v>
      </c>
      <c r="K3536" s="34">
        <f t="shared" si="1713"/>
        <v>79</v>
      </c>
      <c r="L3536" s="34">
        <f t="shared" si="1714"/>
        <v>60</v>
      </c>
      <c r="M3536" s="34">
        <f t="shared" si="1715"/>
        <v>60</v>
      </c>
      <c r="N3536" s="52">
        <f t="shared" si="1693"/>
        <v>60</v>
      </c>
      <c r="O3536" s="352">
        <f>+'Terminated loans'!S2726</f>
        <v>243785</v>
      </c>
      <c r="P3536" s="112">
        <f>+'Terminated loans'!T2726</f>
        <v>0.05</v>
      </c>
      <c r="Q3536" s="536">
        <f t="shared" si="1711"/>
        <v>9.1499999999999998E-2</v>
      </c>
      <c r="R3536" s="222">
        <f t="shared" si="1716"/>
        <v>4600.5236939052065</v>
      </c>
      <c r="S3536" s="36">
        <f t="shared" si="1717"/>
        <v>220847.42728146957</v>
      </c>
      <c r="T3536" s="36">
        <f t="shared" si="1718"/>
        <v>22937.572718530428</v>
      </c>
      <c r="U3536" s="36">
        <f t="shared" si="1719"/>
        <v>55183.994352842943</v>
      </c>
      <c r="V3536" s="36">
        <f t="shared" si="1720"/>
        <v>32246.421634312341</v>
      </c>
      <c r="W3536" s="37">
        <f t="shared" si="1721"/>
        <v>22937.572718530602</v>
      </c>
      <c r="X3536" s="36">
        <f t="shared" si="1722"/>
        <v>22937.572718530428</v>
      </c>
      <c r="Y3536" s="276">
        <f t="shared" si="1723"/>
        <v>22937.572718530602</v>
      </c>
      <c r="Z3536" s="36">
        <f t="shared" si="1724"/>
        <v>55183.994352842943</v>
      </c>
      <c r="AA3536" s="36">
        <f t="shared" si="1725"/>
        <v>32246.421634312341</v>
      </c>
      <c r="AB3536" s="38">
        <f t="shared" si="1726"/>
        <v>1.7462298274040222E-10</v>
      </c>
      <c r="AD3536" s="142">
        <f t="shared" si="1727"/>
        <v>60</v>
      </c>
    </row>
    <row r="3537" spans="1:30">
      <c r="A3537" s="533"/>
      <c r="C3537" s="490" t="str">
        <f>'Terminated loans'!F2727</f>
        <v>N</v>
      </c>
      <c r="D3537" s="63">
        <v>143982475</v>
      </c>
      <c r="E3537" s="426">
        <f>'Terminated loans'!I2727</f>
        <v>98</v>
      </c>
      <c r="F3537" s="426" t="str">
        <f>'Terminated loans'!J2727</f>
        <v>NEMORIN J B</v>
      </c>
      <c r="G3537" s="547" t="str">
        <f t="shared" si="1710"/>
        <v>E2</v>
      </c>
      <c r="H3537" s="427">
        <f>'Terminated loans'!L2727</f>
        <v>41766</v>
      </c>
      <c r="I3537" s="427">
        <v>43585</v>
      </c>
      <c r="J3537" s="34">
        <f t="shared" si="1712"/>
        <v>60</v>
      </c>
      <c r="K3537" s="34">
        <f t="shared" si="1713"/>
        <v>79</v>
      </c>
      <c r="L3537" s="34">
        <f t="shared" si="1714"/>
        <v>60</v>
      </c>
      <c r="M3537" s="34">
        <f t="shared" si="1715"/>
        <v>60</v>
      </c>
      <c r="N3537" s="52">
        <f t="shared" si="1693"/>
        <v>60</v>
      </c>
      <c r="O3537" s="352">
        <f>+'Terminated loans'!S2727</f>
        <v>225249</v>
      </c>
      <c r="P3537" s="112">
        <f>+'Terminated loans'!T2727</f>
        <v>0.05</v>
      </c>
      <c r="Q3537" s="536">
        <f t="shared" si="1711"/>
        <v>9.1499999999999998E-2</v>
      </c>
      <c r="R3537" s="222">
        <f t="shared" si="1716"/>
        <v>4250.7265070798194</v>
      </c>
      <c r="S3537" s="36">
        <f t="shared" si="1717"/>
        <v>204055.46751327495</v>
      </c>
      <c r="T3537" s="36">
        <f t="shared" si="1718"/>
        <v>21193.532486725046</v>
      </c>
      <c r="U3537" s="36">
        <f t="shared" si="1719"/>
        <v>50988.122911514307</v>
      </c>
      <c r="V3537" s="36">
        <f t="shared" si="1720"/>
        <v>29794.590424789174</v>
      </c>
      <c r="W3537" s="37">
        <f t="shared" si="1721"/>
        <v>21193.532486725133</v>
      </c>
      <c r="X3537" s="36">
        <f t="shared" si="1722"/>
        <v>21193.532486725046</v>
      </c>
      <c r="Y3537" s="276">
        <f t="shared" si="1723"/>
        <v>21193.532486725133</v>
      </c>
      <c r="Z3537" s="36">
        <f t="shared" si="1724"/>
        <v>50988.122911514307</v>
      </c>
      <c r="AA3537" s="36">
        <f t="shared" si="1725"/>
        <v>29794.590424789174</v>
      </c>
      <c r="AB3537" s="38">
        <f t="shared" si="1726"/>
        <v>8.7311491370201111E-11</v>
      </c>
      <c r="AD3537" s="142">
        <f t="shared" si="1727"/>
        <v>60</v>
      </c>
    </row>
    <row r="3538" spans="1:30">
      <c r="A3538" s="533"/>
      <c r="C3538" s="490" t="str">
        <f>'Terminated loans'!F2728</f>
        <v>N</v>
      </c>
      <c r="D3538" s="63">
        <v>143983579</v>
      </c>
      <c r="E3538" s="426">
        <f>'Terminated loans'!I2728</f>
        <v>98</v>
      </c>
      <c r="F3538" s="426" t="str">
        <f>'Terminated loans'!J2728</f>
        <v>KALLOOA M</v>
      </c>
      <c r="G3538" s="547" t="str">
        <f t="shared" si="1710"/>
        <v>E2</v>
      </c>
      <c r="H3538" s="427">
        <f>'Terminated loans'!L2728</f>
        <v>41758</v>
      </c>
      <c r="I3538" s="427">
        <v>43585</v>
      </c>
      <c r="J3538" s="34">
        <f t="shared" si="1712"/>
        <v>60</v>
      </c>
      <c r="K3538" s="34">
        <f t="shared" si="1713"/>
        <v>79</v>
      </c>
      <c r="L3538" s="34">
        <f t="shared" si="1714"/>
        <v>60</v>
      </c>
      <c r="M3538" s="34">
        <f t="shared" si="1715"/>
        <v>60</v>
      </c>
      <c r="N3538" s="52">
        <f t="shared" si="1693"/>
        <v>60</v>
      </c>
      <c r="O3538" s="352">
        <f>+'Terminated loans'!S2728</f>
        <v>183016</v>
      </c>
      <c r="P3538" s="112">
        <f>+'Terminated loans'!T2728</f>
        <v>0.05</v>
      </c>
      <c r="Q3538" s="536">
        <f t="shared" si="1711"/>
        <v>9.1499999999999998E-2</v>
      </c>
      <c r="R3538" s="222">
        <f t="shared" si="1716"/>
        <v>3453.7376965923054</v>
      </c>
      <c r="S3538" s="36">
        <f t="shared" si="1717"/>
        <v>165796.14312343017</v>
      </c>
      <c r="T3538" s="36">
        <f t="shared" si="1718"/>
        <v>17219.856876569829</v>
      </c>
      <c r="U3538" s="36">
        <f t="shared" si="1719"/>
        <v>41428.118672108219</v>
      </c>
      <c r="V3538" s="36">
        <f t="shared" si="1720"/>
        <v>24208.261795538332</v>
      </c>
      <c r="W3538" s="37">
        <f t="shared" si="1721"/>
        <v>17219.856876569887</v>
      </c>
      <c r="X3538" s="36">
        <f t="shared" si="1722"/>
        <v>17219.856876569829</v>
      </c>
      <c r="Y3538" s="276">
        <f t="shared" si="1723"/>
        <v>17219.856876569887</v>
      </c>
      <c r="Z3538" s="36">
        <f t="shared" si="1724"/>
        <v>41428.118672108219</v>
      </c>
      <c r="AA3538" s="36">
        <f t="shared" si="1725"/>
        <v>24208.261795538332</v>
      </c>
      <c r="AB3538" s="38">
        <f t="shared" si="1726"/>
        <v>5.8207660913467407E-11</v>
      </c>
      <c r="AD3538" s="142">
        <f t="shared" si="1727"/>
        <v>60</v>
      </c>
    </row>
    <row r="3539" spans="1:30">
      <c r="A3539" s="533"/>
      <c r="C3539" s="490" t="str">
        <f>'Terminated loans'!F2729</f>
        <v>E</v>
      </c>
      <c r="D3539" s="63">
        <v>143984605</v>
      </c>
      <c r="E3539" s="426">
        <f>'Terminated loans'!I2729</f>
        <v>98</v>
      </c>
      <c r="F3539" s="426" t="str">
        <f>'Terminated loans'!J2729</f>
        <v>BAICHOO N</v>
      </c>
      <c r="G3539" s="547" t="str">
        <f t="shared" si="1710"/>
        <v>E2</v>
      </c>
      <c r="H3539" s="427">
        <f>'Terminated loans'!L2729</f>
        <v>41904</v>
      </c>
      <c r="I3539" s="427">
        <v>43585</v>
      </c>
      <c r="J3539" s="34">
        <f t="shared" si="1712"/>
        <v>55</v>
      </c>
      <c r="K3539" s="34">
        <f t="shared" si="1713"/>
        <v>74</v>
      </c>
      <c r="L3539" s="34">
        <f t="shared" si="1714"/>
        <v>55</v>
      </c>
      <c r="M3539" s="34">
        <f t="shared" si="1715"/>
        <v>55</v>
      </c>
      <c r="N3539" s="52">
        <f t="shared" si="1693"/>
        <v>55</v>
      </c>
      <c r="O3539" s="352">
        <f>+'Terminated loans'!S2729</f>
        <v>76362</v>
      </c>
      <c r="P3539" s="112">
        <f>+'Terminated loans'!T2729</f>
        <v>0.05</v>
      </c>
      <c r="Q3539" s="536">
        <f t="shared" si="1711"/>
        <v>9.1499999999999998E-2</v>
      </c>
      <c r="R3539" s="222">
        <f t="shared" si="1716"/>
        <v>1556.4363515235559</v>
      </c>
      <c r="S3539" s="36">
        <f t="shared" si="1717"/>
        <v>69707.05670700864</v>
      </c>
      <c r="T3539" s="36">
        <f t="shared" si="1718"/>
        <v>6654.9432929913601</v>
      </c>
      <c r="U3539" s="36">
        <f t="shared" si="1719"/>
        <v>15896.942626786928</v>
      </c>
      <c r="V3539" s="36">
        <f t="shared" si="1720"/>
        <v>9241.9993337955821</v>
      </c>
      <c r="W3539" s="37">
        <f t="shared" si="1721"/>
        <v>6654.9432929913455</v>
      </c>
      <c r="X3539" s="36">
        <f t="shared" si="1722"/>
        <v>6654.9432929913601</v>
      </c>
      <c r="Y3539" s="276">
        <f t="shared" si="1723"/>
        <v>6654.9432929913455</v>
      </c>
      <c r="Z3539" s="36">
        <f t="shared" si="1724"/>
        <v>15896.942626786928</v>
      </c>
      <c r="AA3539" s="36">
        <f t="shared" si="1725"/>
        <v>9241.9993337955821</v>
      </c>
      <c r="AB3539" s="38">
        <f t="shared" si="1726"/>
        <v>-1.4551915228366852E-11</v>
      </c>
      <c r="AD3539" s="142">
        <f t="shared" si="1727"/>
        <v>55</v>
      </c>
    </row>
    <row r="3540" spans="1:30">
      <c r="A3540" s="533"/>
      <c r="C3540" s="490" t="str">
        <f>'Terminated loans'!F2730</f>
        <v>N</v>
      </c>
      <c r="D3540" s="63">
        <v>143985199</v>
      </c>
      <c r="E3540" s="426">
        <f>'Terminated loans'!I2730</f>
        <v>98</v>
      </c>
      <c r="F3540" s="426" t="str">
        <f>'Terminated loans'!J2730</f>
        <v>JAGROOP M</v>
      </c>
      <c r="G3540" s="547" t="str">
        <f t="shared" si="1710"/>
        <v>E2</v>
      </c>
      <c r="H3540" s="427">
        <f>'Terminated loans'!L2730</f>
        <v>42116</v>
      </c>
      <c r="I3540" s="427">
        <v>43585</v>
      </c>
      <c r="J3540" s="34">
        <f t="shared" si="1712"/>
        <v>48</v>
      </c>
      <c r="K3540" s="34">
        <f t="shared" si="1713"/>
        <v>67</v>
      </c>
      <c r="L3540" s="34">
        <f t="shared" si="1714"/>
        <v>48</v>
      </c>
      <c r="M3540" s="34">
        <f t="shared" si="1715"/>
        <v>48</v>
      </c>
      <c r="N3540" s="52">
        <f t="shared" si="1693"/>
        <v>48</v>
      </c>
      <c r="O3540" s="352">
        <f>+'Terminated loans'!S2730</f>
        <v>408815</v>
      </c>
      <c r="P3540" s="112">
        <f>+'Terminated loans'!T2730</f>
        <v>0.05</v>
      </c>
      <c r="Q3540" s="536">
        <f t="shared" si="1711"/>
        <v>9.1499999999999998E-2</v>
      </c>
      <c r="R3540" s="222">
        <f t="shared" si="1716"/>
        <v>9414.7206510838569</v>
      </c>
      <c r="S3540" s="36">
        <f t="shared" si="1717"/>
        <v>377247.82541188342</v>
      </c>
      <c r="T3540" s="36">
        <f t="shared" si="1718"/>
        <v>31567.174588116584</v>
      </c>
      <c r="U3540" s="36">
        <f t="shared" si="1719"/>
        <v>74658.765840141801</v>
      </c>
      <c r="V3540" s="36">
        <f t="shared" si="1720"/>
        <v>43091.591252025042</v>
      </c>
      <c r="W3540" s="37">
        <f t="shared" si="1721"/>
        <v>31567.174588116759</v>
      </c>
      <c r="X3540" s="36">
        <f t="shared" si="1722"/>
        <v>31567.174588116584</v>
      </c>
      <c r="Y3540" s="276">
        <f t="shared" si="1723"/>
        <v>31567.174588116759</v>
      </c>
      <c r="Z3540" s="36">
        <f t="shared" si="1724"/>
        <v>74658.765840141801</v>
      </c>
      <c r="AA3540" s="36">
        <f t="shared" si="1725"/>
        <v>43091.591252025042</v>
      </c>
      <c r="AB3540" s="38">
        <f t="shared" si="1726"/>
        <v>1.7462298274040222E-10</v>
      </c>
      <c r="AD3540" s="142">
        <f t="shared" si="1727"/>
        <v>48</v>
      </c>
    </row>
    <row r="3541" spans="1:30">
      <c r="A3541" s="533"/>
      <c r="C3541" s="490" t="str">
        <f>'Terminated loans'!F2731</f>
        <v>E</v>
      </c>
      <c r="D3541" s="63">
        <v>143985474</v>
      </c>
      <c r="E3541" s="426">
        <f>'Terminated loans'!I2731</f>
        <v>98</v>
      </c>
      <c r="F3541" s="426" t="str">
        <f>'Terminated loans'!J2731</f>
        <v>SOORKEA S</v>
      </c>
      <c r="G3541" s="547" t="str">
        <f t="shared" si="1710"/>
        <v>E2</v>
      </c>
      <c r="H3541" s="427">
        <f>'Terminated loans'!L2731</f>
        <v>42268</v>
      </c>
      <c r="I3541" s="427">
        <v>43585</v>
      </c>
      <c r="J3541" s="34">
        <f t="shared" si="1712"/>
        <v>43</v>
      </c>
      <c r="K3541" s="34">
        <f t="shared" si="1713"/>
        <v>62</v>
      </c>
      <c r="L3541" s="34">
        <f t="shared" si="1714"/>
        <v>43</v>
      </c>
      <c r="M3541" s="34">
        <f t="shared" si="1715"/>
        <v>43</v>
      </c>
      <c r="N3541" s="52">
        <f t="shared" si="1693"/>
        <v>43</v>
      </c>
      <c r="O3541" s="352">
        <f>+'Terminated loans'!S2731</f>
        <v>407209</v>
      </c>
      <c r="P3541" s="112">
        <f>+'Terminated loans'!T2731</f>
        <v>0.05</v>
      </c>
      <c r="Q3541" s="536">
        <f t="shared" si="1711"/>
        <v>9.1499999999999998E-2</v>
      </c>
      <c r="R3541" s="222">
        <f t="shared" si="1716"/>
        <v>10363.310920096583</v>
      </c>
      <c r="S3541" s="36">
        <f t="shared" si="1717"/>
        <v>378720.01539660263</v>
      </c>
      <c r="T3541" s="36">
        <f t="shared" si="1718"/>
        <v>28488.984603397374</v>
      </c>
      <c r="U3541" s="36">
        <f t="shared" si="1719"/>
        <v>66902.354167550395</v>
      </c>
      <c r="V3541" s="36">
        <f t="shared" si="1720"/>
        <v>38413.369564153021</v>
      </c>
      <c r="W3541" s="37">
        <f t="shared" si="1721"/>
        <v>28488.984603397374</v>
      </c>
      <c r="X3541" s="36">
        <f t="shared" si="1722"/>
        <v>28488.984603397374</v>
      </c>
      <c r="Y3541" s="276">
        <f t="shared" si="1723"/>
        <v>28488.984603397374</v>
      </c>
      <c r="Z3541" s="36">
        <f t="shared" si="1724"/>
        <v>66902.354167550395</v>
      </c>
      <c r="AA3541" s="36">
        <f t="shared" si="1725"/>
        <v>38413.369564153021</v>
      </c>
      <c r="AB3541" s="38">
        <f t="shared" si="1726"/>
        <v>0</v>
      </c>
      <c r="AD3541" s="142">
        <f t="shared" si="1727"/>
        <v>43</v>
      </c>
    </row>
    <row r="3542" spans="1:30">
      <c r="A3542" s="533"/>
      <c r="C3542" s="490" t="str">
        <f>'Terminated loans'!F2732</f>
        <v>E</v>
      </c>
      <c r="D3542" s="63">
        <v>143986209</v>
      </c>
      <c r="E3542" s="426">
        <f>'Terminated loans'!I2732</f>
        <v>98</v>
      </c>
      <c r="F3542" s="426" t="str">
        <f>'Terminated loans'!J2732</f>
        <v>CHINNIAH B K</v>
      </c>
      <c r="G3542" s="547" t="str">
        <f t="shared" si="1710"/>
        <v>E2</v>
      </c>
      <c r="H3542" s="427">
        <f>'Terminated loans'!L2732</f>
        <v>42213</v>
      </c>
      <c r="I3542" s="427">
        <v>43585</v>
      </c>
      <c r="J3542" s="34">
        <f t="shared" si="1712"/>
        <v>45</v>
      </c>
      <c r="K3542" s="34">
        <f t="shared" si="1713"/>
        <v>64</v>
      </c>
      <c r="L3542" s="34">
        <f t="shared" si="1714"/>
        <v>45</v>
      </c>
      <c r="M3542" s="34">
        <f t="shared" si="1715"/>
        <v>45</v>
      </c>
      <c r="N3542" s="52">
        <f t="shared" si="1693"/>
        <v>45</v>
      </c>
      <c r="O3542" s="352">
        <f>+'Terminated loans'!S2732</f>
        <v>370499</v>
      </c>
      <c r="P3542" s="112">
        <f>+'Terminated loans'!T2732</f>
        <v>0.05</v>
      </c>
      <c r="Q3542" s="536">
        <f t="shared" si="1711"/>
        <v>9.1499999999999998E-2</v>
      </c>
      <c r="R3542" s="222">
        <f t="shared" si="1716"/>
        <v>9046.3817542370325</v>
      </c>
      <c r="S3542" s="36">
        <f t="shared" si="1717"/>
        <v>343497.1905850796</v>
      </c>
      <c r="T3542" s="36">
        <f t="shared" si="1718"/>
        <v>27001.809414920397</v>
      </c>
      <c r="U3542" s="36">
        <f t="shared" si="1719"/>
        <v>63589.988355586946</v>
      </c>
      <c r="V3542" s="36">
        <f t="shared" si="1720"/>
        <v>36588.17894066649</v>
      </c>
      <c r="W3542" s="37">
        <f t="shared" si="1721"/>
        <v>27001.809414920455</v>
      </c>
      <c r="X3542" s="36">
        <f t="shared" si="1722"/>
        <v>27001.809414920397</v>
      </c>
      <c r="Y3542" s="276">
        <f t="shared" si="1723"/>
        <v>27001.809414920455</v>
      </c>
      <c r="Z3542" s="36">
        <f t="shared" si="1724"/>
        <v>63589.988355586946</v>
      </c>
      <c r="AA3542" s="36">
        <f t="shared" si="1725"/>
        <v>36588.17894066649</v>
      </c>
      <c r="AB3542" s="38">
        <f t="shared" si="1726"/>
        <v>5.8207660913467407E-11</v>
      </c>
      <c r="AD3542" s="142">
        <f t="shared" si="1727"/>
        <v>45</v>
      </c>
    </row>
    <row r="3543" spans="1:30">
      <c r="A3543" s="533"/>
      <c r="C3543" s="490" t="str">
        <f>'Terminated loans'!F2733</f>
        <v>E</v>
      </c>
      <c r="D3543" s="63">
        <v>143988112</v>
      </c>
      <c r="E3543" s="426">
        <f>'Terminated loans'!I2733</f>
        <v>99</v>
      </c>
      <c r="F3543" s="426" t="str">
        <f>'Terminated loans'!J2733</f>
        <v>DOOKHEEA L(SL2333)</v>
      </c>
      <c r="G3543" s="547" t="str">
        <f t="shared" si="1710"/>
        <v>B1</v>
      </c>
      <c r="H3543" s="427">
        <f>'Terminated loans'!L2733</f>
        <v>40562</v>
      </c>
      <c r="I3543" s="427">
        <v>43585</v>
      </c>
      <c r="J3543" s="34">
        <f t="shared" si="1712"/>
        <v>99</v>
      </c>
      <c r="K3543" s="34">
        <f t="shared" si="1713"/>
        <v>118</v>
      </c>
      <c r="L3543" s="34">
        <f t="shared" si="1714"/>
        <v>99</v>
      </c>
      <c r="M3543" s="34">
        <f t="shared" si="1715"/>
        <v>99</v>
      </c>
      <c r="N3543" s="52">
        <f t="shared" si="1693"/>
        <v>99</v>
      </c>
      <c r="O3543" s="352">
        <f>+'Terminated loans'!S2733</f>
        <v>1703084</v>
      </c>
      <c r="P3543" s="112">
        <f>+'Terminated loans'!T2733</f>
        <v>0.03</v>
      </c>
      <c r="Q3543" s="536">
        <f t="shared" si="1711"/>
        <v>7.6499999999999999E-2</v>
      </c>
      <c r="R3543" s="222">
        <f t="shared" si="1716"/>
        <v>19440.834817421899</v>
      </c>
      <c r="S3543" s="36">
        <f t="shared" si="1717"/>
        <v>1423954.300793808</v>
      </c>
      <c r="T3543" s="36">
        <f t="shared" si="1718"/>
        <v>279129.69920619205</v>
      </c>
      <c r="U3543" s="36">
        <f t="shared" si="1719"/>
        <v>500688.34613096574</v>
      </c>
      <c r="V3543" s="36">
        <f t="shared" si="1720"/>
        <v>221558.64692476811</v>
      </c>
      <c r="W3543" s="37">
        <f t="shared" si="1721"/>
        <v>279129.69920619763</v>
      </c>
      <c r="X3543" s="36">
        <f t="shared" si="1722"/>
        <v>279129.69920619205</v>
      </c>
      <c r="Y3543" s="276">
        <f t="shared" si="1723"/>
        <v>279129.69920619763</v>
      </c>
      <c r="Z3543" s="36">
        <f t="shared" si="1724"/>
        <v>500688.34613096574</v>
      </c>
      <c r="AA3543" s="36">
        <f t="shared" si="1725"/>
        <v>221558.64692476811</v>
      </c>
      <c r="AB3543" s="38">
        <f t="shared" si="1726"/>
        <v>5.5879354476928711E-9</v>
      </c>
      <c r="AD3543" s="142">
        <f t="shared" si="1727"/>
        <v>99</v>
      </c>
    </row>
    <row r="3544" spans="1:30">
      <c r="A3544" s="533"/>
      <c r="C3544" s="490" t="str">
        <f>'Terminated loans'!F2734</f>
        <v>E</v>
      </c>
      <c r="D3544" s="63">
        <v>143998770</v>
      </c>
      <c r="E3544" s="426">
        <f>'Terminated loans'!I2734</f>
        <v>99</v>
      </c>
      <c r="F3544" s="426" t="str">
        <f>'Terminated loans'!J2734</f>
        <v>RAMBURUTH T(SL2660)</v>
      </c>
      <c r="G3544" s="547" t="str">
        <f t="shared" si="1710"/>
        <v>C1</v>
      </c>
      <c r="H3544" s="427">
        <f>'Terminated loans'!L2734</f>
        <v>40899</v>
      </c>
      <c r="I3544" s="427">
        <v>43585</v>
      </c>
      <c r="J3544" s="34">
        <f t="shared" si="1712"/>
        <v>88</v>
      </c>
      <c r="K3544" s="34">
        <f t="shared" si="1713"/>
        <v>107</v>
      </c>
      <c r="L3544" s="34">
        <f t="shared" si="1714"/>
        <v>88</v>
      </c>
      <c r="M3544" s="34">
        <f t="shared" si="1715"/>
        <v>88</v>
      </c>
      <c r="N3544" s="52">
        <f t="shared" si="1693"/>
        <v>88</v>
      </c>
      <c r="O3544" s="352">
        <f>+'Terminated loans'!S2734</f>
        <v>1800030</v>
      </c>
      <c r="P3544" s="112">
        <f>+'Terminated loans'!T2734</f>
        <v>0.03</v>
      </c>
      <c r="Q3544" s="536">
        <f t="shared" si="1711"/>
        <v>8.1500000000000003E-2</v>
      </c>
      <c r="R3544" s="222">
        <f t="shared" si="1716"/>
        <v>22812.814024992236</v>
      </c>
      <c r="S3544" s="36">
        <f t="shared" si="1717"/>
        <v>1507472.1739232957</v>
      </c>
      <c r="T3544" s="36">
        <f t="shared" si="1718"/>
        <v>292557.82607670431</v>
      </c>
      <c r="U3544" s="36">
        <f t="shared" si="1719"/>
        <v>500055.46027604584</v>
      </c>
      <c r="V3544" s="36">
        <f t="shared" si="1720"/>
        <v>207497.63419931685</v>
      </c>
      <c r="W3544" s="37">
        <f t="shared" si="1721"/>
        <v>292557.82607672899</v>
      </c>
      <c r="X3544" s="36">
        <f t="shared" si="1722"/>
        <v>292557.82607670431</v>
      </c>
      <c r="Y3544" s="276">
        <f t="shared" si="1723"/>
        <v>292557.82607672899</v>
      </c>
      <c r="Z3544" s="36">
        <f t="shared" si="1724"/>
        <v>500055.46027604584</v>
      </c>
      <c r="AA3544" s="36">
        <f t="shared" si="1725"/>
        <v>207497.63419931685</v>
      </c>
      <c r="AB3544" s="38">
        <f t="shared" si="1726"/>
        <v>2.4680048227310181E-8</v>
      </c>
      <c r="AD3544" s="142">
        <f t="shared" si="1727"/>
        <v>88</v>
      </c>
    </row>
    <row r="3545" spans="1:30">
      <c r="A3545" s="533"/>
      <c r="C3545" s="490" t="str">
        <f>'Terminated loans'!F2735</f>
        <v>N</v>
      </c>
      <c r="D3545" s="63">
        <v>143999661</v>
      </c>
      <c r="E3545" s="426">
        <f>'Terminated loans'!I2735</f>
        <v>99</v>
      </c>
      <c r="F3545" s="426" t="str">
        <f>'Terminated loans'!J2735</f>
        <v>BHOYROO L(SL 2726)</v>
      </c>
      <c r="G3545" s="547" t="str">
        <f t="shared" si="1710"/>
        <v>D1</v>
      </c>
      <c r="H3545" s="427">
        <f>'Terminated loans'!L2735</f>
        <v>41036</v>
      </c>
      <c r="I3545" s="427">
        <v>43585</v>
      </c>
      <c r="J3545" s="34">
        <f t="shared" si="1712"/>
        <v>84</v>
      </c>
      <c r="K3545" s="34">
        <f t="shared" si="1713"/>
        <v>103</v>
      </c>
      <c r="L3545" s="34">
        <f t="shared" si="1714"/>
        <v>84</v>
      </c>
      <c r="M3545" s="34">
        <f t="shared" si="1715"/>
        <v>84</v>
      </c>
      <c r="N3545" s="52">
        <f t="shared" si="1693"/>
        <v>84</v>
      </c>
      <c r="O3545" s="352">
        <f>+'Terminated loans'!S2735</f>
        <v>500026</v>
      </c>
      <c r="P3545" s="112">
        <f>+'Terminated loans'!T2735</f>
        <v>0.03</v>
      </c>
      <c r="Q3545" s="536">
        <f t="shared" si="1711"/>
        <v>7.6499999999999999E-2</v>
      </c>
      <c r="R3545" s="222">
        <f t="shared" si="1716"/>
        <v>6606.9935785325897</v>
      </c>
      <c r="S3545" s="36">
        <f t="shared" si="1717"/>
        <v>428680.05509940506</v>
      </c>
      <c r="T3545" s="36">
        <f t="shared" si="1718"/>
        <v>71345.944900594943</v>
      </c>
      <c r="U3545" s="36">
        <f t="shared" si="1719"/>
        <v>126307.40549733414</v>
      </c>
      <c r="V3545" s="36">
        <f t="shared" si="1720"/>
        <v>54961.460596737568</v>
      </c>
      <c r="W3545" s="37">
        <f t="shared" si="1721"/>
        <v>71345.944900596573</v>
      </c>
      <c r="X3545" s="36">
        <f t="shared" si="1722"/>
        <v>71345.944900594943</v>
      </c>
      <c r="Y3545" s="276">
        <f t="shared" si="1723"/>
        <v>71345.944900596573</v>
      </c>
      <c r="Z3545" s="36">
        <f t="shared" si="1724"/>
        <v>126307.40549733414</v>
      </c>
      <c r="AA3545" s="36">
        <f t="shared" si="1725"/>
        <v>54961.460596737568</v>
      </c>
      <c r="AB3545" s="38">
        <f t="shared" si="1726"/>
        <v>1.6298145055770874E-9</v>
      </c>
      <c r="AD3545" s="142">
        <f t="shared" si="1727"/>
        <v>84</v>
      </c>
    </row>
    <row r="3546" spans="1:30">
      <c r="A3546" s="533"/>
      <c r="C3546" s="490" t="str">
        <f>'Terminated loans'!F2736</f>
        <v>E</v>
      </c>
      <c r="D3546" s="63">
        <v>143986942</v>
      </c>
      <c r="E3546" s="426">
        <f>'Terminated loans'!I2736</f>
        <v>98</v>
      </c>
      <c r="F3546" s="426" t="str">
        <f>'Terminated loans'!J2736</f>
        <v>RAMMA L</v>
      </c>
      <c r="G3546" s="547" t="str">
        <f t="shared" si="1710"/>
        <v>F2</v>
      </c>
      <c r="H3546" s="427">
        <f>'Terminated loans'!L2736</f>
        <v>42544</v>
      </c>
      <c r="I3546" s="427">
        <v>43585</v>
      </c>
      <c r="J3546" s="34">
        <f t="shared" si="1712"/>
        <v>34</v>
      </c>
      <c r="K3546" s="34">
        <f t="shared" si="1713"/>
        <v>53</v>
      </c>
      <c r="L3546" s="34">
        <f t="shared" si="1714"/>
        <v>34</v>
      </c>
      <c r="M3546" s="34">
        <f t="shared" si="1715"/>
        <v>34</v>
      </c>
      <c r="N3546" s="52">
        <f t="shared" si="1693"/>
        <v>34</v>
      </c>
      <c r="O3546" s="352">
        <f>+'Terminated loans'!S2736</f>
        <v>193290</v>
      </c>
      <c r="P3546" s="112">
        <f>+'Terminated loans'!T2736</f>
        <v>0.05</v>
      </c>
      <c r="Q3546" s="536">
        <f t="shared" si="1711"/>
        <v>8.8999999999999996E-2</v>
      </c>
      <c r="R3546" s="222">
        <f t="shared" si="1716"/>
        <v>6109.0080292764187</v>
      </c>
      <c r="S3546" s="36">
        <f t="shared" si="1717"/>
        <v>182991.28639931767</v>
      </c>
      <c r="T3546" s="36">
        <f t="shared" si="1718"/>
        <v>10298.713600682328</v>
      </c>
      <c r="U3546" s="36">
        <f t="shared" si="1719"/>
        <v>24714.986596079922</v>
      </c>
      <c r="V3546" s="36">
        <f t="shared" si="1720"/>
        <v>14416.272995398234</v>
      </c>
      <c r="W3546" s="37">
        <f t="shared" si="1721"/>
        <v>10298.713600681687</v>
      </c>
      <c r="X3546" s="36">
        <f t="shared" si="1722"/>
        <v>10298.713600682328</v>
      </c>
      <c r="Y3546" s="276">
        <f t="shared" si="1723"/>
        <v>10298.713600681687</v>
      </c>
      <c r="Z3546" s="36">
        <f t="shared" si="1724"/>
        <v>24714.986596079922</v>
      </c>
      <c r="AA3546" s="36">
        <f t="shared" si="1725"/>
        <v>14416.272995398234</v>
      </c>
      <c r="AB3546" s="38">
        <f t="shared" si="1726"/>
        <v>-6.4028427004814148E-10</v>
      </c>
      <c r="AD3546" s="142">
        <f t="shared" si="1727"/>
        <v>34</v>
      </c>
    </row>
    <row r="3547" spans="1:30">
      <c r="A3547" s="533"/>
      <c r="C3547" s="490" t="str">
        <f>'Terminated loans'!F2737</f>
        <v>E</v>
      </c>
      <c r="D3547" s="63">
        <v>143988449</v>
      </c>
      <c r="E3547" s="426">
        <f>'Terminated loans'!I2737</f>
        <v>98</v>
      </c>
      <c r="F3547" s="426" t="str">
        <f>'Terminated loans'!J2737</f>
        <v>LUXIMON A R</v>
      </c>
      <c r="G3547" s="547" t="str">
        <f t="shared" si="1710"/>
        <v>G2</v>
      </c>
      <c r="H3547" s="427">
        <f>'Terminated loans'!L2737</f>
        <v>42836</v>
      </c>
      <c r="I3547" s="427">
        <v>43585</v>
      </c>
      <c r="J3547" s="34">
        <f t="shared" si="1712"/>
        <v>25</v>
      </c>
      <c r="K3547" s="34">
        <f t="shared" si="1713"/>
        <v>44</v>
      </c>
      <c r="L3547" s="34">
        <f t="shared" si="1714"/>
        <v>25</v>
      </c>
      <c r="M3547" s="34">
        <f t="shared" si="1715"/>
        <v>25</v>
      </c>
      <c r="N3547" s="52">
        <f t="shared" si="1693"/>
        <v>25</v>
      </c>
      <c r="O3547" s="352">
        <f>+'Terminated loans'!S2737</f>
        <v>858971</v>
      </c>
      <c r="P3547" s="112">
        <f>+'Terminated loans'!T2737</f>
        <v>0.05</v>
      </c>
      <c r="Q3547" s="536">
        <f t="shared" si="1711"/>
        <v>8.5000000000000006E-2</v>
      </c>
      <c r="R3547" s="222">
        <f t="shared" si="1716"/>
        <v>36250.892205727578</v>
      </c>
      <c r="S3547" s="36">
        <f t="shared" si="1717"/>
        <v>827886.50883820164</v>
      </c>
      <c r="T3547" s="36">
        <f t="shared" si="1718"/>
        <v>31084.49116179836</v>
      </c>
      <c r="U3547" s="36">
        <f t="shared" si="1719"/>
        <v>78385.79630499112</v>
      </c>
      <c r="V3547" s="36">
        <f t="shared" si="1720"/>
        <v>47301.305143189384</v>
      </c>
      <c r="W3547" s="37">
        <f t="shared" si="1721"/>
        <v>31084.491161801736</v>
      </c>
      <c r="X3547" s="36">
        <f t="shared" si="1722"/>
        <v>31084.49116179836</v>
      </c>
      <c r="Y3547" s="276">
        <f t="shared" si="1723"/>
        <v>31084.491161801736</v>
      </c>
      <c r="Z3547" s="36">
        <f t="shared" si="1724"/>
        <v>78385.79630499112</v>
      </c>
      <c r="AA3547" s="36">
        <f t="shared" si="1725"/>
        <v>47301.305143189384</v>
      </c>
      <c r="AB3547" s="38">
        <f t="shared" si="1726"/>
        <v>3.3760443329811096E-9</v>
      </c>
      <c r="AD3547" s="142">
        <f t="shared" si="1727"/>
        <v>25</v>
      </c>
    </row>
    <row r="3548" spans="1:30">
      <c r="A3548" s="533"/>
      <c r="C3548" s="490" t="str">
        <f>'Terminated loans'!F2738</f>
        <v>E</v>
      </c>
      <c r="D3548" s="63">
        <v>143988694</v>
      </c>
      <c r="E3548" s="426">
        <f>'Terminated loans'!I2738</f>
        <v>98</v>
      </c>
      <c r="F3548" s="426" t="str">
        <f>'Terminated loans'!J2738</f>
        <v>ACHILLE L D C</v>
      </c>
      <c r="G3548" s="547" t="str">
        <f t="shared" si="1710"/>
        <v>G2</v>
      </c>
      <c r="H3548" s="427">
        <f>'Terminated loans'!L2738</f>
        <v>42879</v>
      </c>
      <c r="I3548" s="427">
        <v>43585</v>
      </c>
      <c r="J3548" s="34">
        <f t="shared" si="1712"/>
        <v>23</v>
      </c>
      <c r="K3548" s="34">
        <f t="shared" si="1713"/>
        <v>42</v>
      </c>
      <c r="L3548" s="34">
        <f t="shared" si="1714"/>
        <v>23</v>
      </c>
      <c r="M3548" s="34">
        <f t="shared" si="1715"/>
        <v>23</v>
      </c>
      <c r="N3548" s="52">
        <f t="shared" si="1693"/>
        <v>23</v>
      </c>
      <c r="O3548" s="352">
        <f>+'Terminated loans'!S2738</f>
        <v>305111</v>
      </c>
      <c r="P3548" s="112">
        <f>+'Terminated loans'!T2738</f>
        <v>0.05</v>
      </c>
      <c r="Q3548" s="536">
        <f t="shared" si="1711"/>
        <v>8.5000000000000006E-2</v>
      </c>
      <c r="R3548" s="222">
        <f t="shared" si="1716"/>
        <v>13939.091355221648</v>
      </c>
      <c r="S3548" s="36">
        <f t="shared" si="1717"/>
        <v>294885.42004594859</v>
      </c>
      <c r="T3548" s="36">
        <f t="shared" si="1718"/>
        <v>10225.579954051413</v>
      </c>
      <c r="U3548" s="36">
        <f t="shared" si="1719"/>
        <v>25713.68112414988</v>
      </c>
      <c r="V3548" s="36">
        <f t="shared" si="1720"/>
        <v>15488.101170097885</v>
      </c>
      <c r="W3548" s="37">
        <f t="shared" si="1721"/>
        <v>10225.579954051995</v>
      </c>
      <c r="X3548" s="36">
        <f t="shared" si="1722"/>
        <v>10225.579954051413</v>
      </c>
      <c r="Y3548" s="276">
        <f t="shared" si="1723"/>
        <v>10225.579954051995</v>
      </c>
      <c r="Z3548" s="36">
        <f t="shared" si="1724"/>
        <v>25713.68112414988</v>
      </c>
      <c r="AA3548" s="36">
        <f t="shared" si="1725"/>
        <v>15488.101170097885</v>
      </c>
      <c r="AB3548" s="38">
        <f t="shared" si="1726"/>
        <v>5.8207660913467407E-10</v>
      </c>
      <c r="AD3548" s="142">
        <f t="shared" si="1727"/>
        <v>23</v>
      </c>
    </row>
    <row r="3549" spans="1:30">
      <c r="A3549" s="533"/>
      <c r="C3549" s="490" t="str">
        <f>'Terminated loans'!F2739</f>
        <v>E</v>
      </c>
      <c r="D3549" s="63">
        <v>143988473</v>
      </c>
      <c r="E3549" s="426">
        <f>'Terminated loans'!I2739</f>
        <v>98</v>
      </c>
      <c r="F3549" s="426" t="str">
        <f>'Terminated loans'!J2739</f>
        <v>RUGGOO N D</v>
      </c>
      <c r="G3549" s="547" t="str">
        <f t="shared" si="1710"/>
        <v>I2</v>
      </c>
      <c r="H3549" s="427">
        <f>'Terminated loans'!L2739</f>
        <v>43026</v>
      </c>
      <c r="I3549" s="427">
        <v>43585</v>
      </c>
      <c r="J3549" s="34">
        <f t="shared" si="1712"/>
        <v>18</v>
      </c>
      <c r="K3549" s="34">
        <f t="shared" si="1713"/>
        <v>37</v>
      </c>
      <c r="L3549" s="34">
        <f t="shared" si="1714"/>
        <v>18</v>
      </c>
      <c r="M3549" s="34">
        <f t="shared" si="1715"/>
        <v>18</v>
      </c>
      <c r="N3549" s="52">
        <f t="shared" si="1693"/>
        <v>18</v>
      </c>
      <c r="O3549" s="352">
        <f>+'Terminated loans'!S2739</f>
        <v>177833</v>
      </c>
      <c r="P3549" s="112">
        <f>+'Terminated loans'!T2739</f>
        <v>0.05</v>
      </c>
      <c r="Q3549" s="536">
        <f t="shared" si="1711"/>
        <v>0.08</v>
      </c>
      <c r="R3549" s="222">
        <f t="shared" si="1716"/>
        <v>10275.285802169303</v>
      </c>
      <c r="S3549" s="36">
        <f t="shared" si="1717"/>
        <v>173744.23274237907</v>
      </c>
      <c r="T3549" s="36">
        <f t="shared" si="1718"/>
        <v>4088.7672576209297</v>
      </c>
      <c r="U3549" s="36">
        <f t="shared" si="1719"/>
        <v>11210.911696667143</v>
      </c>
      <c r="V3549" s="36">
        <f t="shared" si="1720"/>
        <v>7122.1444390474353</v>
      </c>
      <c r="W3549" s="37">
        <f t="shared" si="1721"/>
        <v>4088.7672576197074</v>
      </c>
      <c r="X3549" s="36">
        <f t="shared" si="1722"/>
        <v>4088.7672576209297</v>
      </c>
      <c r="Y3549" s="276">
        <f t="shared" si="1723"/>
        <v>4088.7672576197074</v>
      </c>
      <c r="Z3549" s="36">
        <f t="shared" si="1724"/>
        <v>11210.911696667143</v>
      </c>
      <c r="AA3549" s="36">
        <f t="shared" si="1725"/>
        <v>7122.1444390474353</v>
      </c>
      <c r="AB3549" s="38">
        <f t="shared" si="1726"/>
        <v>-1.2223608791828156E-9</v>
      </c>
      <c r="AD3549" s="142">
        <f t="shared" si="1727"/>
        <v>18</v>
      </c>
    </row>
    <row r="3550" spans="1:30">
      <c r="A3550" s="533"/>
      <c r="C3550" s="490" t="str">
        <f>'Terminated loans'!F2740</f>
        <v>E</v>
      </c>
      <c r="D3550" s="63">
        <v>143988805</v>
      </c>
      <c r="E3550" s="426">
        <f>'Terminated loans'!I2740</f>
        <v>98</v>
      </c>
      <c r="F3550" s="426" t="str">
        <f>'Terminated loans'!J2740</f>
        <v>BAICHOO N</v>
      </c>
      <c r="G3550" s="547" t="str">
        <f t="shared" si="1710"/>
        <v>I2</v>
      </c>
      <c r="H3550" s="427">
        <f>'Terminated loans'!L2740</f>
        <v>43122</v>
      </c>
      <c r="I3550" s="427">
        <v>43585</v>
      </c>
      <c r="J3550" s="34">
        <f t="shared" si="1712"/>
        <v>15</v>
      </c>
      <c r="K3550" s="34">
        <f t="shared" si="1713"/>
        <v>34</v>
      </c>
      <c r="L3550" s="34">
        <f t="shared" si="1714"/>
        <v>15</v>
      </c>
      <c r="M3550" s="34">
        <f t="shared" si="1715"/>
        <v>15</v>
      </c>
      <c r="N3550" s="52">
        <f t="shared" si="1693"/>
        <v>15</v>
      </c>
      <c r="O3550" s="352">
        <f>+'Terminated loans'!S2740</f>
        <v>298281</v>
      </c>
      <c r="P3550" s="112">
        <f>+'Terminated loans'!T2740</f>
        <v>0.05</v>
      </c>
      <c r="Q3550" s="536">
        <f t="shared" si="1711"/>
        <v>0.08</v>
      </c>
      <c r="R3550" s="222">
        <f t="shared" si="1716"/>
        <v>20554.677201964689</v>
      </c>
      <c r="S3550" s="36">
        <f t="shared" si="1717"/>
        <v>292479.4498819682</v>
      </c>
      <c r="T3550" s="36">
        <f t="shared" si="1718"/>
        <v>5801.5501180317951</v>
      </c>
      <c r="U3550" s="36">
        <f t="shared" si="1719"/>
        <v>15840.708147499477</v>
      </c>
      <c r="V3550" s="36">
        <f t="shared" si="1720"/>
        <v>10039.158029470302</v>
      </c>
      <c r="W3550" s="37">
        <f t="shared" si="1721"/>
        <v>5801.5501180291758</v>
      </c>
      <c r="X3550" s="36">
        <f t="shared" si="1722"/>
        <v>5801.5501180317951</v>
      </c>
      <c r="Y3550" s="276">
        <f t="shared" si="1723"/>
        <v>5801.5501180291758</v>
      </c>
      <c r="Z3550" s="36">
        <f t="shared" si="1724"/>
        <v>15840.708147499477</v>
      </c>
      <c r="AA3550" s="36">
        <f t="shared" si="1725"/>
        <v>10039.158029470302</v>
      </c>
      <c r="AB3550" s="38">
        <f t="shared" si="1726"/>
        <v>-2.6193447411060333E-9</v>
      </c>
      <c r="AD3550" s="142">
        <f t="shared" si="1727"/>
        <v>15</v>
      </c>
    </row>
    <row r="3551" spans="1:30">
      <c r="A3551" s="533"/>
      <c r="C3551" s="490" t="str">
        <f>'Terminated loans'!F2741</f>
        <v>E</v>
      </c>
      <c r="D3551" s="63">
        <v>143988872</v>
      </c>
      <c r="E3551" s="426">
        <f>'Terminated loans'!I2741</f>
        <v>98</v>
      </c>
      <c r="F3551" s="426" t="str">
        <f>'Terminated loans'!J2741</f>
        <v>MATHURA V</v>
      </c>
      <c r="G3551" s="547" t="str">
        <f t="shared" si="1710"/>
        <v>I2</v>
      </c>
      <c r="H3551" s="427">
        <f>'Terminated loans'!L2741</f>
        <v>43136</v>
      </c>
      <c r="I3551" s="427">
        <v>43585</v>
      </c>
      <c r="J3551" s="34">
        <f t="shared" si="1712"/>
        <v>15</v>
      </c>
      <c r="K3551" s="34">
        <f t="shared" si="1713"/>
        <v>34</v>
      </c>
      <c r="L3551" s="34">
        <f t="shared" si="1714"/>
        <v>15</v>
      </c>
      <c r="M3551" s="34">
        <f t="shared" si="1715"/>
        <v>15</v>
      </c>
      <c r="N3551" s="52">
        <f t="shared" si="1693"/>
        <v>15</v>
      </c>
      <c r="O3551" s="352">
        <f>+'Terminated loans'!S2741</f>
        <v>201112</v>
      </c>
      <c r="P3551" s="112">
        <f>+'Terminated loans'!T2741</f>
        <v>0.05</v>
      </c>
      <c r="Q3551" s="536">
        <f t="shared" si="1711"/>
        <v>0.08</v>
      </c>
      <c r="R3551" s="222">
        <f t="shared" si="1716"/>
        <v>13858.71792518304</v>
      </c>
      <c r="S3551" s="36">
        <f t="shared" si="1717"/>
        <v>197200.38193737579</v>
      </c>
      <c r="T3551" s="36">
        <f t="shared" si="1718"/>
        <v>3911.6180626242131</v>
      </c>
      <c r="U3551" s="36">
        <f t="shared" si="1719"/>
        <v>10680.386940368044</v>
      </c>
      <c r="V3551" s="36">
        <f t="shared" si="1720"/>
        <v>6768.768877745606</v>
      </c>
      <c r="W3551" s="37">
        <f t="shared" si="1721"/>
        <v>3911.6180626224377</v>
      </c>
      <c r="X3551" s="36">
        <f t="shared" si="1722"/>
        <v>3911.6180626242131</v>
      </c>
      <c r="Y3551" s="276">
        <f t="shared" si="1723"/>
        <v>3911.6180626224377</v>
      </c>
      <c r="Z3551" s="36">
        <f t="shared" si="1724"/>
        <v>10680.386940368044</v>
      </c>
      <c r="AA3551" s="36">
        <f t="shared" si="1725"/>
        <v>6768.768877745606</v>
      </c>
      <c r="AB3551" s="38">
        <f t="shared" si="1726"/>
        <v>-1.7753336578607559E-9</v>
      </c>
      <c r="AD3551" s="142">
        <f t="shared" si="1727"/>
        <v>15</v>
      </c>
    </row>
    <row r="3552" spans="1:30">
      <c r="A3552" s="533"/>
      <c r="C3552" s="490" t="str">
        <f>'Terminated loans'!F2742</f>
        <v>E</v>
      </c>
      <c r="D3552" s="63">
        <v>143988996</v>
      </c>
      <c r="E3552" s="426">
        <f>'Terminated loans'!I2742</f>
        <v>98</v>
      </c>
      <c r="F3552" s="426" t="str">
        <f>'Terminated loans'!J2742</f>
        <v>DOOKHEE M D J</v>
      </c>
      <c r="G3552" s="547" t="str">
        <f t="shared" si="1710"/>
        <v>I2</v>
      </c>
      <c r="H3552" s="427">
        <f>'Terminated loans'!L2742</f>
        <v>43329</v>
      </c>
      <c r="I3552" s="427">
        <v>43585</v>
      </c>
      <c r="J3552" s="34">
        <f t="shared" si="1712"/>
        <v>8</v>
      </c>
      <c r="K3552" s="34">
        <f t="shared" si="1713"/>
        <v>27</v>
      </c>
      <c r="L3552" s="34">
        <f t="shared" si="1714"/>
        <v>8</v>
      </c>
      <c r="M3552" s="34">
        <f t="shared" si="1715"/>
        <v>8</v>
      </c>
      <c r="N3552" s="52">
        <f t="shared" si="1693"/>
        <v>8</v>
      </c>
      <c r="O3552" s="352">
        <f>+'Terminated loans'!S2742</f>
        <v>406758</v>
      </c>
      <c r="P3552" s="112">
        <f>+'Terminated loans'!T2742</f>
        <v>0.05</v>
      </c>
      <c r="Q3552" s="536">
        <f t="shared" si="1711"/>
        <v>0.08</v>
      </c>
      <c r="R3552" s="222">
        <f t="shared" si="1716"/>
        <v>51802.713634963169</v>
      </c>
      <c r="S3552" s="36">
        <f t="shared" si="1717"/>
        <v>402260.35367974482</v>
      </c>
      <c r="T3552" s="36">
        <f t="shared" si="1718"/>
        <v>4497.6463202551822</v>
      </c>
      <c r="U3552" s="36">
        <f t="shared" si="1719"/>
        <v>12161.355399957276</v>
      </c>
      <c r="V3552" s="36">
        <f t="shared" si="1720"/>
        <v>7663.7090797053534</v>
      </c>
      <c r="W3552" s="37">
        <f t="shared" si="1721"/>
        <v>4497.6463202519226</v>
      </c>
      <c r="X3552" s="36">
        <f t="shared" si="1722"/>
        <v>4497.6463202551822</v>
      </c>
      <c r="Y3552" s="276">
        <f t="shared" si="1723"/>
        <v>4497.6463202519226</v>
      </c>
      <c r="Z3552" s="36">
        <f t="shared" si="1724"/>
        <v>12161.355399957276</v>
      </c>
      <c r="AA3552" s="36">
        <f t="shared" si="1725"/>
        <v>7663.7090797053534</v>
      </c>
      <c r="AB3552" s="38">
        <f t="shared" si="1726"/>
        <v>-3.2596290111541748E-9</v>
      </c>
      <c r="AD3552" s="142">
        <f t="shared" si="1727"/>
        <v>8</v>
      </c>
    </row>
    <row r="3553" spans="1:30">
      <c r="A3553" s="533"/>
      <c r="C3553" s="490" t="str">
        <f>'Terminated loans'!F2743</f>
        <v>E</v>
      </c>
      <c r="D3553" s="63">
        <v>143989615</v>
      </c>
      <c r="E3553" s="426">
        <f>'Terminated loans'!I2743</f>
        <v>98</v>
      </c>
      <c r="F3553" s="426" t="str">
        <f>'Terminated loans'!J2743</f>
        <v>CASSY ROSE B B</v>
      </c>
      <c r="G3553" s="547" t="str">
        <f t="shared" si="1710"/>
        <v>I2</v>
      </c>
      <c r="H3553" s="427">
        <f>'Terminated loans'!L2743</f>
        <v>43402</v>
      </c>
      <c r="I3553" s="427">
        <v>43585</v>
      </c>
      <c r="J3553" s="34">
        <f t="shared" si="1712"/>
        <v>6</v>
      </c>
      <c r="K3553" s="34">
        <f t="shared" si="1713"/>
        <v>25</v>
      </c>
      <c r="L3553" s="34">
        <f t="shared" si="1714"/>
        <v>6</v>
      </c>
      <c r="M3553" s="34">
        <f t="shared" si="1715"/>
        <v>6</v>
      </c>
      <c r="N3553" s="52">
        <f t="shared" si="1693"/>
        <v>6</v>
      </c>
      <c r="O3553" s="352">
        <f>+'Terminated loans'!S2743</f>
        <v>163789</v>
      </c>
      <c r="P3553" s="112">
        <f>+'Terminated loans'!T2743</f>
        <v>0.05</v>
      </c>
      <c r="Q3553" s="536">
        <f t="shared" si="1711"/>
        <v>0.08</v>
      </c>
      <c r="R3553" s="222">
        <f t="shared" si="1716"/>
        <v>27697.644329700226</v>
      </c>
      <c r="S3553" s="36">
        <f t="shared" si="1717"/>
        <v>162376.11170654043</v>
      </c>
      <c r="T3553" s="36">
        <f t="shared" si="1718"/>
        <v>1412.8882934595749</v>
      </c>
      <c r="U3553" s="36">
        <f t="shared" si="1719"/>
        <v>3809.7542716597964</v>
      </c>
      <c r="V3553" s="36">
        <f t="shared" si="1720"/>
        <v>2396.8659782013274</v>
      </c>
      <c r="W3553" s="37">
        <f t="shared" si="1721"/>
        <v>1412.888293458469</v>
      </c>
      <c r="X3553" s="36">
        <f t="shared" si="1722"/>
        <v>1412.8882934595749</v>
      </c>
      <c r="Y3553" s="276">
        <f t="shared" si="1723"/>
        <v>1412.888293458469</v>
      </c>
      <c r="Z3553" s="36">
        <f t="shared" si="1724"/>
        <v>3809.7542716597964</v>
      </c>
      <c r="AA3553" s="36">
        <f t="shared" si="1725"/>
        <v>2396.8659782013274</v>
      </c>
      <c r="AB3553" s="38">
        <f t="shared" si="1726"/>
        <v>-1.1059455573558807E-9</v>
      </c>
      <c r="AD3553" s="142">
        <f t="shared" si="1727"/>
        <v>6</v>
      </c>
    </row>
    <row r="3554" spans="1:30">
      <c r="A3554" s="533"/>
      <c r="C3554" s="490" t="str">
        <f>'Terminated loans'!F2744</f>
        <v>E</v>
      </c>
      <c r="D3554" s="63">
        <v>143124061</v>
      </c>
      <c r="E3554" s="426">
        <f>'Terminated loans'!I2744</f>
        <v>99</v>
      </c>
      <c r="F3554" s="426" t="str">
        <f>'Terminated loans'!J2744</f>
        <v>JOHN-CHUAN Y M/SL1847</v>
      </c>
      <c r="G3554" s="547" t="str">
        <f t="shared" si="1710"/>
        <v>A1</v>
      </c>
      <c r="H3554" s="427">
        <f>'Terminated loans'!L2744</f>
        <v>40346</v>
      </c>
      <c r="I3554" s="427">
        <v>43616</v>
      </c>
      <c r="J3554" s="34">
        <f t="shared" ref="J3554:J3568" si="1728">ROUND((I3554-H3554)/365*12,0)</f>
        <v>108</v>
      </c>
      <c r="K3554" s="34">
        <f t="shared" ref="K3554:K3568" si="1729">ROUND(($I$35-H3554)/365*12,0)</f>
        <v>126</v>
      </c>
      <c r="L3554" s="34">
        <f t="shared" ref="L3554:L3568" si="1730">IF(B3554="VELS",J3554,IF(J3554&gt;(IF(OR(E3554=4,E3554=99),$J$3,IF(E3554=97,$J$6,IF(E3554=98,$J$5,"Check")))),(IF(OR(E3554=4,E3554=99),$J$3,IF(E3554=97,$J$6,IF(E3554=98,$J$5,"Check")))),J3554))</f>
        <v>108</v>
      </c>
      <c r="M3554" s="34">
        <f t="shared" ref="M3554:M3568" si="1731">IF(K3554&gt;L3554,L3554,K3554)</f>
        <v>108</v>
      </c>
      <c r="N3554" s="52">
        <f t="shared" si="1693"/>
        <v>108</v>
      </c>
      <c r="O3554" s="352">
        <f>+'Terminated loans'!S2744</f>
        <v>6219737</v>
      </c>
      <c r="P3554" s="112">
        <f>+'Terminated loans'!T2744</f>
        <v>0.03</v>
      </c>
      <c r="Q3554" s="536">
        <f t="shared" si="1711"/>
        <v>8.6499999999999994E-2</v>
      </c>
      <c r="R3554" s="222">
        <f t="shared" ref="R3554:R3568" si="1732">PMT(P3554/12,L3554,-O3554,0,0)</f>
        <v>65785.787246389067</v>
      </c>
      <c r="S3554" s="36">
        <f t="shared" ref="S3554:S3568" si="1733">(-PV(Q3554/12,L3554,R3554,0,0))</f>
        <v>4924781.067031757</v>
      </c>
      <c r="T3554" s="36">
        <f t="shared" ref="T3554:T3568" si="1734">O3554-S3554</f>
        <v>1294955.932968243</v>
      </c>
      <c r="U3554" s="36">
        <f t="shared" ref="U3554:U3568" si="1735">-IF(OR(Q3554="",Q3554=0),0,(CUMIPMT(Q3554/12,L3554,S3554,1,M3554,0)))</f>
        <v>2180083.955578208</v>
      </c>
      <c r="V3554" s="36">
        <f t="shared" ref="V3554:V3568" si="1736">-IF(OR(P3554="",P3554=0),0,(CUMIPMT(P3554/12,L3554,O3554,1,M3554,0)))</f>
        <v>885128.02261001896</v>
      </c>
      <c r="W3554" s="37">
        <f t="shared" ref="W3554:W3568" si="1737">IF(ISERROR(U3554-V3554),0,U3554-V3554)</f>
        <v>1294955.932968189</v>
      </c>
      <c r="X3554" s="36">
        <f t="shared" ref="X3554:X3568" si="1738">IF(C3554="O",T3554/AD3554*N3554,T3554)</f>
        <v>1294955.932968243</v>
      </c>
      <c r="Y3554" s="276">
        <f t="shared" ref="Y3554:Y3568" si="1739">W3554</f>
        <v>1294955.932968189</v>
      </c>
      <c r="Z3554" s="36">
        <f t="shared" ref="Z3554:Z3568" si="1740">-IF(OR(Q3554="",Q3554=0),0,(CUMIPMT(Q3554/12,L3554,S3554,1,L3554,0)))</f>
        <v>2180083.955578208</v>
      </c>
      <c r="AA3554" s="36">
        <f t="shared" ref="AA3554:AA3568" si="1741">-IF(OR(P3554="",P3554=0),0,(CUMIPMT(P3554/12,L3554,O3554,1,L3554,0)))</f>
        <v>885128.02261001896</v>
      </c>
      <c r="AB3554" s="38">
        <f t="shared" ref="AB3554:AB3568" si="1742">IF(ISERROR(Z3554-AA3554-T3554),"CHECK",Z3554-AA3554-T3554)</f>
        <v>-5.4016709327697754E-8</v>
      </c>
      <c r="AD3554" s="142">
        <f t="shared" si="1727"/>
        <v>108</v>
      </c>
    </row>
    <row r="3555" spans="1:30">
      <c r="A3555" s="533"/>
      <c r="C3555" s="490" t="str">
        <f>'Terminated loans'!F2745</f>
        <v>E</v>
      </c>
      <c r="D3555" s="63">
        <v>143980081</v>
      </c>
      <c r="E3555" s="426">
        <f>'Terminated loans'!I2745</f>
        <v>98</v>
      </c>
      <c r="F3555" s="426" t="str">
        <f>'Terminated loans'!J2745</f>
        <v>MUTTAROOA M(MUACC74067)</v>
      </c>
      <c r="G3555" s="547" t="str">
        <f t="shared" si="1710"/>
        <v>D2</v>
      </c>
      <c r="H3555" s="427">
        <f>'Terminated loans'!L2745</f>
        <v>41407</v>
      </c>
      <c r="I3555" s="427">
        <v>43616</v>
      </c>
      <c r="J3555" s="34">
        <f t="shared" si="1728"/>
        <v>73</v>
      </c>
      <c r="K3555" s="34">
        <f t="shared" si="1729"/>
        <v>91</v>
      </c>
      <c r="L3555" s="34">
        <f t="shared" si="1730"/>
        <v>60</v>
      </c>
      <c r="M3555" s="34">
        <f t="shared" si="1731"/>
        <v>60</v>
      </c>
      <c r="N3555" s="52">
        <f t="shared" si="1693"/>
        <v>60</v>
      </c>
      <c r="O3555" s="352">
        <f>+'Terminated loans'!S2745</f>
        <v>460401</v>
      </c>
      <c r="P3555" s="112">
        <f>+'Terminated loans'!T2745</f>
        <v>0.05</v>
      </c>
      <c r="Q3555" s="536">
        <f t="shared" si="1711"/>
        <v>9.4E-2</v>
      </c>
      <c r="R3555" s="222">
        <f t="shared" si="1732"/>
        <v>8688.3348409362789</v>
      </c>
      <c r="S3555" s="36">
        <f t="shared" si="1733"/>
        <v>414657.76565847069</v>
      </c>
      <c r="T3555" s="36">
        <f t="shared" si="1734"/>
        <v>45743.234341529314</v>
      </c>
      <c r="U3555" s="36">
        <f t="shared" si="1735"/>
        <v>106642.32479770796</v>
      </c>
      <c r="V3555" s="36">
        <f t="shared" si="1736"/>
        <v>60899.090456176666</v>
      </c>
      <c r="W3555" s="37">
        <f t="shared" si="1737"/>
        <v>45743.234341531293</v>
      </c>
      <c r="X3555" s="36">
        <f t="shared" si="1738"/>
        <v>45743.234341529314</v>
      </c>
      <c r="Y3555" s="276">
        <f t="shared" si="1739"/>
        <v>45743.234341531293</v>
      </c>
      <c r="Z3555" s="36">
        <f t="shared" si="1740"/>
        <v>106642.32479770796</v>
      </c>
      <c r="AA3555" s="36">
        <f t="shared" si="1741"/>
        <v>60899.090456176666</v>
      </c>
      <c r="AB3555" s="38">
        <f t="shared" si="1742"/>
        <v>1.9790604710578918E-9</v>
      </c>
      <c r="AD3555" s="142">
        <f t="shared" si="1727"/>
        <v>60</v>
      </c>
    </row>
    <row r="3556" spans="1:30">
      <c r="A3556" s="533"/>
      <c r="C3556" s="490" t="str">
        <f>'Terminated loans'!F2746</f>
        <v>E</v>
      </c>
      <c r="D3556" s="63">
        <v>143982289</v>
      </c>
      <c r="E3556" s="426">
        <f>'Terminated loans'!I2746</f>
        <v>98</v>
      </c>
      <c r="F3556" s="426" t="str">
        <f>'Terminated loans'!J2746</f>
        <v>LIM AH TOCK M S</v>
      </c>
      <c r="G3556" s="547" t="str">
        <f t="shared" si="1710"/>
        <v>E2</v>
      </c>
      <c r="H3556" s="427">
        <f>'Terminated loans'!L2746</f>
        <v>41649</v>
      </c>
      <c r="I3556" s="427">
        <v>43616</v>
      </c>
      <c r="J3556" s="34">
        <f t="shared" si="1728"/>
        <v>65</v>
      </c>
      <c r="K3556" s="34">
        <f t="shared" si="1729"/>
        <v>83</v>
      </c>
      <c r="L3556" s="34">
        <f t="shared" si="1730"/>
        <v>60</v>
      </c>
      <c r="M3556" s="34">
        <f t="shared" si="1731"/>
        <v>60</v>
      </c>
      <c r="N3556" s="52">
        <f t="shared" si="1693"/>
        <v>60</v>
      </c>
      <c r="O3556" s="352">
        <f>+'Terminated loans'!S2746</f>
        <v>1002359</v>
      </c>
      <c r="P3556" s="112">
        <f>+'Terminated loans'!T2746</f>
        <v>0.05</v>
      </c>
      <c r="Q3556" s="536">
        <f t="shared" si="1711"/>
        <v>9.1499999999999998E-2</v>
      </c>
      <c r="R3556" s="222">
        <f t="shared" si="1732"/>
        <v>18915.750884177156</v>
      </c>
      <c r="S3556" s="36">
        <f t="shared" si="1733"/>
        <v>908047.69104918896</v>
      </c>
      <c r="T3556" s="36">
        <f t="shared" si="1734"/>
        <v>94311.308950811042</v>
      </c>
      <c r="U3556" s="36">
        <f t="shared" si="1735"/>
        <v>226897.36200144107</v>
      </c>
      <c r="V3556" s="36">
        <f t="shared" si="1736"/>
        <v>132586.05305062945</v>
      </c>
      <c r="W3556" s="37">
        <f t="shared" si="1737"/>
        <v>94311.308950811625</v>
      </c>
      <c r="X3556" s="36">
        <f t="shared" si="1738"/>
        <v>94311.308950811042</v>
      </c>
      <c r="Y3556" s="276">
        <f t="shared" si="1739"/>
        <v>94311.308950811625</v>
      </c>
      <c r="Z3556" s="36">
        <f t="shared" si="1740"/>
        <v>226897.36200144107</v>
      </c>
      <c r="AA3556" s="36">
        <f t="shared" si="1741"/>
        <v>132586.05305062945</v>
      </c>
      <c r="AB3556" s="38">
        <f t="shared" si="1742"/>
        <v>5.8207660913467407E-10</v>
      </c>
      <c r="AD3556" s="142">
        <f t="shared" si="1727"/>
        <v>60</v>
      </c>
    </row>
    <row r="3557" spans="1:30">
      <c r="A3557" s="533"/>
      <c r="C3557" s="490" t="str">
        <f>'Terminated loans'!F2747</f>
        <v>N</v>
      </c>
      <c r="D3557" s="63">
        <v>143982874</v>
      </c>
      <c r="E3557" s="426">
        <f>'Terminated loans'!I2747</f>
        <v>98</v>
      </c>
      <c r="F3557" s="426" t="str">
        <f>'Terminated loans'!J2747</f>
        <v>JOYRAM V K</v>
      </c>
      <c r="G3557" s="547" t="str">
        <f t="shared" si="1710"/>
        <v>E2</v>
      </c>
      <c r="H3557" s="427">
        <f>'Terminated loans'!L2747</f>
        <v>41796</v>
      </c>
      <c r="I3557" s="427">
        <v>43616</v>
      </c>
      <c r="J3557" s="34">
        <f t="shared" si="1728"/>
        <v>60</v>
      </c>
      <c r="K3557" s="34">
        <f t="shared" si="1729"/>
        <v>78</v>
      </c>
      <c r="L3557" s="34">
        <f t="shared" si="1730"/>
        <v>60</v>
      </c>
      <c r="M3557" s="34">
        <f t="shared" si="1731"/>
        <v>60</v>
      </c>
      <c r="N3557" s="52">
        <f t="shared" si="1693"/>
        <v>60</v>
      </c>
      <c r="O3557" s="352">
        <f>+'Terminated loans'!S2747</f>
        <v>250937</v>
      </c>
      <c r="P3557" s="112">
        <f>+'Terminated loans'!T2747</f>
        <v>0.05</v>
      </c>
      <c r="Q3557" s="536">
        <f t="shared" si="1711"/>
        <v>9.1499999999999998E-2</v>
      </c>
      <c r="R3557" s="222">
        <f t="shared" si="1732"/>
        <v>4735.4907569271718</v>
      </c>
      <c r="S3557" s="36">
        <f t="shared" si="1733"/>
        <v>227326.5002347565</v>
      </c>
      <c r="T3557" s="36">
        <f t="shared" si="1734"/>
        <v>23610.499765243498</v>
      </c>
      <c r="U3557" s="36">
        <f t="shared" si="1735"/>
        <v>56802.94518087394</v>
      </c>
      <c r="V3557" s="36">
        <f t="shared" si="1736"/>
        <v>33192.445415630325</v>
      </c>
      <c r="W3557" s="37">
        <f t="shared" si="1737"/>
        <v>23610.499765243614</v>
      </c>
      <c r="X3557" s="36">
        <f t="shared" si="1738"/>
        <v>23610.499765243498</v>
      </c>
      <c r="Y3557" s="276">
        <f t="shared" si="1739"/>
        <v>23610.499765243614</v>
      </c>
      <c r="Z3557" s="36">
        <f t="shared" si="1740"/>
        <v>56802.94518087394</v>
      </c>
      <c r="AA3557" s="36">
        <f t="shared" si="1741"/>
        <v>33192.445415630325</v>
      </c>
      <c r="AB3557" s="38">
        <f t="shared" si="1742"/>
        <v>1.1641532182693481E-10</v>
      </c>
      <c r="AD3557" s="142">
        <f t="shared" si="1727"/>
        <v>60</v>
      </c>
    </row>
    <row r="3558" spans="1:30">
      <c r="A3558" s="533"/>
      <c r="C3558" s="490" t="str">
        <f>'Terminated loans'!F2748</f>
        <v>E</v>
      </c>
      <c r="D3558" s="63">
        <v>143983471</v>
      </c>
      <c r="E3558" s="426">
        <f>'Terminated loans'!I2748</f>
        <v>98</v>
      </c>
      <c r="F3558" s="426" t="str">
        <f>'Terminated loans'!J2748</f>
        <v>DUSORUTH M</v>
      </c>
      <c r="G3558" s="547" t="str">
        <f t="shared" si="1710"/>
        <v>E2</v>
      </c>
      <c r="H3558" s="427">
        <f>'Terminated loans'!L2748</f>
        <v>41838</v>
      </c>
      <c r="I3558" s="427">
        <v>43616</v>
      </c>
      <c r="J3558" s="34">
        <f t="shared" si="1728"/>
        <v>58</v>
      </c>
      <c r="K3558" s="34">
        <f t="shared" si="1729"/>
        <v>77</v>
      </c>
      <c r="L3558" s="34">
        <f t="shared" si="1730"/>
        <v>58</v>
      </c>
      <c r="M3558" s="34">
        <f t="shared" si="1731"/>
        <v>58</v>
      </c>
      <c r="N3558" s="52">
        <f t="shared" si="1693"/>
        <v>58</v>
      </c>
      <c r="O3558" s="352">
        <f>+'Terminated loans'!S2748</f>
        <v>203633</v>
      </c>
      <c r="P3558" s="112">
        <f>+'Terminated loans'!T2748</f>
        <v>0.05</v>
      </c>
      <c r="Q3558" s="536">
        <f t="shared" si="1711"/>
        <v>9.1499999999999998E-2</v>
      </c>
      <c r="R3558" s="222">
        <f t="shared" si="1732"/>
        <v>3959.4937984839007</v>
      </c>
      <c r="S3558" s="36">
        <f t="shared" si="1733"/>
        <v>185035.40080443598</v>
      </c>
      <c r="T3558" s="36">
        <f t="shared" si="1734"/>
        <v>18597.59919556402</v>
      </c>
      <c r="U3558" s="36">
        <f t="shared" si="1735"/>
        <v>44615.239507630409</v>
      </c>
      <c r="V3558" s="36">
        <f t="shared" si="1736"/>
        <v>26017.640312066243</v>
      </c>
      <c r="W3558" s="37">
        <f t="shared" si="1737"/>
        <v>18597.599195564166</v>
      </c>
      <c r="X3558" s="36">
        <f t="shared" si="1738"/>
        <v>18597.59919556402</v>
      </c>
      <c r="Y3558" s="276">
        <f t="shared" si="1739"/>
        <v>18597.599195564166</v>
      </c>
      <c r="Z3558" s="36">
        <f t="shared" si="1740"/>
        <v>44615.239507630409</v>
      </c>
      <c r="AA3558" s="36">
        <f t="shared" si="1741"/>
        <v>26017.640312066243</v>
      </c>
      <c r="AB3558" s="38">
        <f t="shared" si="1742"/>
        <v>1.4551915228366852E-10</v>
      </c>
      <c r="AD3558" s="142">
        <f t="shared" si="1727"/>
        <v>58</v>
      </c>
    </row>
    <row r="3559" spans="1:30">
      <c r="A3559" s="533"/>
      <c r="C3559" s="490" t="str">
        <f>'Terminated loans'!F2749</f>
        <v>N</v>
      </c>
      <c r="D3559" s="63">
        <v>143983560</v>
      </c>
      <c r="E3559" s="426">
        <f>'Terminated loans'!I2749</f>
        <v>98</v>
      </c>
      <c r="F3559" s="426" t="str">
        <f>'Terminated loans'!J2749</f>
        <v>GOORIAH S H</v>
      </c>
      <c r="G3559" s="547" t="str">
        <f t="shared" si="1710"/>
        <v>E2</v>
      </c>
      <c r="H3559" s="427">
        <f>'Terminated loans'!L2749</f>
        <v>41801</v>
      </c>
      <c r="I3559" s="427">
        <v>43616</v>
      </c>
      <c r="J3559" s="34">
        <f t="shared" si="1728"/>
        <v>60</v>
      </c>
      <c r="K3559" s="34">
        <f t="shared" si="1729"/>
        <v>78</v>
      </c>
      <c r="L3559" s="34">
        <f t="shared" si="1730"/>
        <v>60</v>
      </c>
      <c r="M3559" s="34">
        <f t="shared" si="1731"/>
        <v>60</v>
      </c>
      <c r="N3559" s="52">
        <f t="shared" si="1693"/>
        <v>60</v>
      </c>
      <c r="O3559" s="352">
        <f>+'Terminated loans'!S2749</f>
        <v>60041</v>
      </c>
      <c r="P3559" s="112">
        <f>+'Terminated loans'!T2749</f>
        <v>0.05</v>
      </c>
      <c r="Q3559" s="536">
        <f t="shared" si="1711"/>
        <v>9.1499999999999998E-2</v>
      </c>
      <c r="R3559" s="222">
        <f t="shared" si="1732"/>
        <v>1133.0477392200605</v>
      </c>
      <c r="S3559" s="36">
        <f t="shared" si="1733"/>
        <v>54391.781206418404</v>
      </c>
      <c r="T3559" s="36">
        <f t="shared" si="1734"/>
        <v>5649.2187935815964</v>
      </c>
      <c r="U3559" s="36">
        <f t="shared" si="1735"/>
        <v>13591.08314678524</v>
      </c>
      <c r="V3559" s="36">
        <f t="shared" si="1736"/>
        <v>7941.8643532036294</v>
      </c>
      <c r="W3559" s="37">
        <f t="shared" si="1737"/>
        <v>5649.218793581611</v>
      </c>
      <c r="X3559" s="36">
        <f t="shared" si="1738"/>
        <v>5649.2187935815964</v>
      </c>
      <c r="Y3559" s="276">
        <f t="shared" si="1739"/>
        <v>5649.218793581611</v>
      </c>
      <c r="Z3559" s="36">
        <f t="shared" si="1740"/>
        <v>13591.08314678524</v>
      </c>
      <c r="AA3559" s="36">
        <f t="shared" si="1741"/>
        <v>7941.8643532036294</v>
      </c>
      <c r="AB3559" s="38">
        <f t="shared" si="1742"/>
        <v>1.4551915228366852E-11</v>
      </c>
      <c r="AD3559" s="142">
        <f t="shared" si="1727"/>
        <v>60</v>
      </c>
    </row>
    <row r="3560" spans="1:30">
      <c r="A3560" s="533"/>
      <c r="C3560" s="490" t="str">
        <f>'Terminated loans'!F2750</f>
        <v>N</v>
      </c>
      <c r="D3560" s="63">
        <v>143983641</v>
      </c>
      <c r="E3560" s="426">
        <f>'Terminated loans'!I2750</f>
        <v>98</v>
      </c>
      <c r="F3560" s="426" t="str">
        <f>'Terminated loans'!J2750</f>
        <v>HOSSENY M N</v>
      </c>
      <c r="G3560" s="547" t="str">
        <f t="shared" si="1710"/>
        <v>E2</v>
      </c>
      <c r="H3560" s="427">
        <f>'Terminated loans'!L2750</f>
        <v>41779</v>
      </c>
      <c r="I3560" s="427">
        <v>43616</v>
      </c>
      <c r="J3560" s="34">
        <f t="shared" si="1728"/>
        <v>60</v>
      </c>
      <c r="K3560" s="34">
        <f t="shared" si="1729"/>
        <v>78</v>
      </c>
      <c r="L3560" s="34">
        <f t="shared" si="1730"/>
        <v>60</v>
      </c>
      <c r="M3560" s="34">
        <f t="shared" si="1731"/>
        <v>60</v>
      </c>
      <c r="N3560" s="52">
        <f t="shared" si="1693"/>
        <v>60</v>
      </c>
      <c r="O3560" s="352">
        <f>+'Terminated loans'!S2750</f>
        <v>129360</v>
      </c>
      <c r="P3560" s="112">
        <f>+'Terminated loans'!T2750</f>
        <v>0.05</v>
      </c>
      <c r="Q3560" s="536">
        <f t="shared" si="1711"/>
        <v>9.1499999999999998E-2</v>
      </c>
      <c r="R3560" s="222">
        <f t="shared" si="1732"/>
        <v>2441.1827841892546</v>
      </c>
      <c r="S3560" s="36">
        <f t="shared" si="1733"/>
        <v>117188.60140341244</v>
      </c>
      <c r="T3560" s="36">
        <f t="shared" si="1734"/>
        <v>12171.398596587562</v>
      </c>
      <c r="U3560" s="36">
        <f t="shared" si="1735"/>
        <v>29282.36564794289</v>
      </c>
      <c r="V3560" s="36">
        <f t="shared" si="1736"/>
        <v>17110.96705135527</v>
      </c>
      <c r="W3560" s="37">
        <f t="shared" si="1737"/>
        <v>12171.39859658762</v>
      </c>
      <c r="X3560" s="36">
        <f t="shared" si="1738"/>
        <v>12171.398596587562</v>
      </c>
      <c r="Y3560" s="276">
        <f t="shared" si="1739"/>
        <v>12171.39859658762</v>
      </c>
      <c r="Z3560" s="36">
        <f t="shared" si="1740"/>
        <v>29282.36564794289</v>
      </c>
      <c r="AA3560" s="36">
        <f t="shared" si="1741"/>
        <v>17110.96705135527</v>
      </c>
      <c r="AB3560" s="38">
        <f t="shared" si="1742"/>
        <v>5.8207660913467407E-11</v>
      </c>
      <c r="AD3560" s="142">
        <f t="shared" si="1727"/>
        <v>60</v>
      </c>
    </row>
    <row r="3561" spans="1:30">
      <c r="A3561" s="533"/>
      <c r="C3561" s="490" t="str">
        <f>'Terminated loans'!F2751</f>
        <v>N</v>
      </c>
      <c r="D3561" s="63">
        <v>143983889</v>
      </c>
      <c r="E3561" s="426">
        <f>'Terminated loans'!I2751</f>
        <v>98</v>
      </c>
      <c r="F3561" s="426" t="str">
        <f>'Terminated loans'!J2751</f>
        <v>BOODHUN D</v>
      </c>
      <c r="G3561" s="547" t="str">
        <f t="shared" si="1710"/>
        <v>E2</v>
      </c>
      <c r="H3561" s="427">
        <f>'Terminated loans'!L2751</f>
        <v>41799</v>
      </c>
      <c r="I3561" s="427">
        <v>43616</v>
      </c>
      <c r="J3561" s="34">
        <f t="shared" si="1728"/>
        <v>60</v>
      </c>
      <c r="K3561" s="34">
        <f t="shared" si="1729"/>
        <v>78</v>
      </c>
      <c r="L3561" s="34">
        <f t="shared" si="1730"/>
        <v>60</v>
      </c>
      <c r="M3561" s="34">
        <f t="shared" si="1731"/>
        <v>60</v>
      </c>
      <c r="N3561" s="52">
        <f t="shared" si="1693"/>
        <v>60</v>
      </c>
      <c r="O3561" s="352">
        <f>+'Terminated loans'!S2751</f>
        <v>160011</v>
      </c>
      <c r="P3561" s="112">
        <f>+'Terminated loans'!T2751</f>
        <v>0.05</v>
      </c>
      <c r="Q3561" s="536">
        <f t="shared" si="1711"/>
        <v>9.1499999999999998E-2</v>
      </c>
      <c r="R3561" s="222">
        <f t="shared" si="1732"/>
        <v>3019.6049666118338</v>
      </c>
      <c r="S3561" s="36">
        <f t="shared" si="1733"/>
        <v>144955.66867007906</v>
      </c>
      <c r="T3561" s="36">
        <f t="shared" si="1734"/>
        <v>15055.33132992094</v>
      </c>
      <c r="U3561" s="36">
        <f t="shared" si="1735"/>
        <v>36220.629326631053</v>
      </c>
      <c r="V3561" s="36">
        <f t="shared" si="1736"/>
        <v>21165.297996710025</v>
      </c>
      <c r="W3561" s="37">
        <f t="shared" si="1737"/>
        <v>15055.331329921028</v>
      </c>
      <c r="X3561" s="36">
        <f t="shared" si="1738"/>
        <v>15055.33132992094</v>
      </c>
      <c r="Y3561" s="276">
        <f t="shared" si="1739"/>
        <v>15055.331329921028</v>
      </c>
      <c r="Z3561" s="36">
        <f t="shared" si="1740"/>
        <v>36220.629326631053</v>
      </c>
      <c r="AA3561" s="36">
        <f t="shared" si="1741"/>
        <v>21165.297996710025</v>
      </c>
      <c r="AB3561" s="38">
        <f t="shared" si="1742"/>
        <v>8.7311491370201111E-11</v>
      </c>
      <c r="AD3561" s="142">
        <f t="shared" si="1727"/>
        <v>60</v>
      </c>
    </row>
    <row r="3562" spans="1:30">
      <c r="A3562" s="533"/>
      <c r="C3562" s="490" t="str">
        <f>'Terminated loans'!F2752</f>
        <v>N</v>
      </c>
      <c r="D3562" s="63">
        <v>143984176</v>
      </c>
      <c r="E3562" s="426">
        <f>'Terminated loans'!I2752</f>
        <v>98</v>
      </c>
      <c r="F3562" s="426" t="str">
        <f>'Terminated loans'!J2752</f>
        <v>TUPSY N</v>
      </c>
      <c r="G3562" s="547" t="str">
        <f t="shared" si="1710"/>
        <v>E2</v>
      </c>
      <c r="H3562" s="427">
        <f>'Terminated loans'!L2752</f>
        <v>41800</v>
      </c>
      <c r="I3562" s="427">
        <v>43616</v>
      </c>
      <c r="J3562" s="34">
        <f t="shared" si="1728"/>
        <v>60</v>
      </c>
      <c r="K3562" s="34">
        <f t="shared" si="1729"/>
        <v>78</v>
      </c>
      <c r="L3562" s="34">
        <f t="shared" si="1730"/>
        <v>60</v>
      </c>
      <c r="M3562" s="34">
        <f t="shared" si="1731"/>
        <v>60</v>
      </c>
      <c r="N3562" s="52">
        <f t="shared" si="1693"/>
        <v>60</v>
      </c>
      <c r="O3562" s="352">
        <f>+'Terminated loans'!S2752</f>
        <v>86596</v>
      </c>
      <c r="P3562" s="112">
        <f>+'Terminated loans'!T2752</f>
        <v>0.05</v>
      </c>
      <c r="Q3562" s="536">
        <f t="shared" si="1711"/>
        <v>9.1499999999999998E-2</v>
      </c>
      <c r="R3562" s="222">
        <f t="shared" si="1732"/>
        <v>1634.1733486367709</v>
      </c>
      <c r="S3562" s="36">
        <f t="shared" si="1733"/>
        <v>78448.238459569431</v>
      </c>
      <c r="T3562" s="36">
        <f t="shared" si="1734"/>
        <v>8147.7615404305689</v>
      </c>
      <c r="U3562" s="36">
        <f t="shared" si="1735"/>
        <v>19602.162458636871</v>
      </c>
      <c r="V3562" s="36">
        <f t="shared" si="1736"/>
        <v>11454.400918206244</v>
      </c>
      <c r="W3562" s="37">
        <f t="shared" si="1737"/>
        <v>8147.7615404306271</v>
      </c>
      <c r="X3562" s="36">
        <f t="shared" si="1738"/>
        <v>8147.7615404305689</v>
      </c>
      <c r="Y3562" s="276">
        <f t="shared" si="1739"/>
        <v>8147.7615404306271</v>
      </c>
      <c r="Z3562" s="36">
        <f t="shared" si="1740"/>
        <v>19602.162458636871</v>
      </c>
      <c r="AA3562" s="36">
        <f t="shared" si="1741"/>
        <v>11454.400918206244</v>
      </c>
      <c r="AB3562" s="38">
        <f t="shared" si="1742"/>
        <v>5.8207660913467407E-11</v>
      </c>
      <c r="AD3562" s="142">
        <f t="shared" si="1727"/>
        <v>60</v>
      </c>
    </row>
    <row r="3563" spans="1:30">
      <c r="A3563" s="533"/>
      <c r="C3563" s="490" t="str">
        <f>'Terminated loans'!F2753</f>
        <v>E</v>
      </c>
      <c r="D3563" s="63">
        <v>143984540</v>
      </c>
      <c r="E3563" s="426">
        <f>'Terminated loans'!I2753</f>
        <v>98</v>
      </c>
      <c r="F3563" s="426" t="str">
        <f>'Terminated loans'!J2753</f>
        <v>FRONTIN G R</v>
      </c>
      <c r="G3563" s="547" t="str">
        <f t="shared" si="1710"/>
        <v>E2</v>
      </c>
      <c r="H3563" s="427">
        <f>'Terminated loans'!L2753</f>
        <v>42228</v>
      </c>
      <c r="I3563" s="427">
        <v>43616</v>
      </c>
      <c r="J3563" s="34">
        <f t="shared" si="1728"/>
        <v>46</v>
      </c>
      <c r="K3563" s="34">
        <f t="shared" si="1729"/>
        <v>64</v>
      </c>
      <c r="L3563" s="34">
        <f t="shared" si="1730"/>
        <v>46</v>
      </c>
      <c r="M3563" s="34">
        <f t="shared" si="1731"/>
        <v>46</v>
      </c>
      <c r="N3563" s="52">
        <f t="shared" si="1693"/>
        <v>46</v>
      </c>
      <c r="O3563" s="352">
        <f>+'Terminated loans'!S2753</f>
        <v>183646</v>
      </c>
      <c r="P3563" s="112">
        <f>+'Terminated loans'!T2753</f>
        <v>0.05</v>
      </c>
      <c r="Q3563" s="536">
        <f t="shared" si="1711"/>
        <v>9.1499999999999998E-2</v>
      </c>
      <c r="R3563" s="222">
        <f t="shared" si="1732"/>
        <v>4395.4007077094884</v>
      </c>
      <c r="S3563" s="36">
        <f t="shared" si="1733"/>
        <v>169995.50174554874</v>
      </c>
      <c r="T3563" s="36">
        <f t="shared" si="1734"/>
        <v>13650.49825445126</v>
      </c>
      <c r="U3563" s="36">
        <f t="shared" si="1735"/>
        <v>32192.930809087673</v>
      </c>
      <c r="V3563" s="36">
        <f t="shared" si="1736"/>
        <v>18542.432554636471</v>
      </c>
      <c r="W3563" s="37">
        <f t="shared" si="1737"/>
        <v>13650.498254451202</v>
      </c>
      <c r="X3563" s="36">
        <f t="shared" si="1738"/>
        <v>13650.49825445126</v>
      </c>
      <c r="Y3563" s="276">
        <f t="shared" si="1739"/>
        <v>13650.498254451202</v>
      </c>
      <c r="Z3563" s="36">
        <f t="shared" si="1740"/>
        <v>32192.930809087673</v>
      </c>
      <c r="AA3563" s="36">
        <f t="shared" si="1741"/>
        <v>18542.432554636471</v>
      </c>
      <c r="AB3563" s="38">
        <f t="shared" si="1742"/>
        <v>-5.8207660913467407E-11</v>
      </c>
      <c r="AD3563" s="142">
        <f t="shared" si="1727"/>
        <v>46</v>
      </c>
    </row>
    <row r="3564" spans="1:30">
      <c r="A3564" s="533"/>
      <c r="C3564" s="490" t="str">
        <f>'Terminated loans'!F2754</f>
        <v>N</v>
      </c>
      <c r="D3564" s="63">
        <v>143984893</v>
      </c>
      <c r="E3564" s="426">
        <f>'Terminated loans'!I2754</f>
        <v>98</v>
      </c>
      <c r="F3564" s="426" t="str">
        <f>'Terminated loans'!J2754</f>
        <v>JOGARAH V</v>
      </c>
      <c r="G3564" s="547" t="str">
        <f t="shared" si="1710"/>
        <v>E2</v>
      </c>
      <c r="H3564" s="427">
        <f>'Terminated loans'!L2754</f>
        <v>41801</v>
      </c>
      <c r="I3564" s="427">
        <v>43616</v>
      </c>
      <c r="J3564" s="34">
        <f t="shared" si="1728"/>
        <v>60</v>
      </c>
      <c r="K3564" s="34">
        <f t="shared" si="1729"/>
        <v>78</v>
      </c>
      <c r="L3564" s="34">
        <f t="shared" si="1730"/>
        <v>60</v>
      </c>
      <c r="M3564" s="34">
        <f t="shared" si="1731"/>
        <v>60</v>
      </c>
      <c r="N3564" s="52">
        <f t="shared" si="1693"/>
        <v>60</v>
      </c>
      <c r="O3564" s="352">
        <f>+'Terminated loans'!S2754</f>
        <v>401722</v>
      </c>
      <c r="P3564" s="112">
        <f>+'Terminated loans'!T2754</f>
        <v>0.05</v>
      </c>
      <c r="Q3564" s="536">
        <f t="shared" si="1711"/>
        <v>9.1499999999999998E-2</v>
      </c>
      <c r="R3564" s="222">
        <f t="shared" si="1732"/>
        <v>7580.9897219393606</v>
      </c>
      <c r="S3564" s="36">
        <f t="shared" si="1733"/>
        <v>363924.23726794717</v>
      </c>
      <c r="T3564" s="36">
        <f t="shared" si="1734"/>
        <v>37797.762732052826</v>
      </c>
      <c r="U3564" s="36">
        <f t="shared" si="1735"/>
        <v>90935.146048414696</v>
      </c>
      <c r="V3564" s="36">
        <f t="shared" si="1736"/>
        <v>53137.383316361636</v>
      </c>
      <c r="W3564" s="37">
        <f t="shared" si="1737"/>
        <v>37797.762732053059</v>
      </c>
      <c r="X3564" s="36">
        <f t="shared" si="1738"/>
        <v>37797.762732052826</v>
      </c>
      <c r="Y3564" s="276">
        <f t="shared" si="1739"/>
        <v>37797.762732053059</v>
      </c>
      <c r="Z3564" s="36">
        <f t="shared" si="1740"/>
        <v>90935.146048414696</v>
      </c>
      <c r="AA3564" s="36">
        <f t="shared" si="1741"/>
        <v>53137.383316361636</v>
      </c>
      <c r="AB3564" s="38">
        <f t="shared" si="1742"/>
        <v>2.3283064365386963E-10</v>
      </c>
      <c r="AD3564" s="142">
        <f t="shared" si="1727"/>
        <v>60</v>
      </c>
    </row>
    <row r="3565" spans="1:30">
      <c r="A3565" s="533"/>
      <c r="C3565" s="490" t="str">
        <f>'Terminated loans'!F2755</f>
        <v>E</v>
      </c>
      <c r="D3565" s="63">
        <v>143985393</v>
      </c>
      <c r="E3565" s="426">
        <f>'Terminated loans'!I2755</f>
        <v>98</v>
      </c>
      <c r="F3565" s="426" t="str">
        <f>'Terminated loans'!J2755</f>
        <v>CHINNIAH B K</v>
      </c>
      <c r="G3565" s="547" t="str">
        <f t="shared" si="1710"/>
        <v>E2</v>
      </c>
      <c r="H3565" s="427">
        <f>'Terminated loans'!L2755</f>
        <v>42198</v>
      </c>
      <c r="I3565" s="427">
        <v>43616</v>
      </c>
      <c r="J3565" s="34">
        <f t="shared" si="1728"/>
        <v>47</v>
      </c>
      <c r="K3565" s="34">
        <f t="shared" si="1729"/>
        <v>65</v>
      </c>
      <c r="L3565" s="34">
        <f t="shared" si="1730"/>
        <v>47</v>
      </c>
      <c r="M3565" s="34">
        <f t="shared" si="1731"/>
        <v>47</v>
      </c>
      <c r="N3565" s="52">
        <f t="shared" si="1693"/>
        <v>47</v>
      </c>
      <c r="O3565" s="352">
        <f>+'Terminated loans'!S2755</f>
        <v>251111</v>
      </c>
      <c r="P3565" s="112">
        <f>+'Terminated loans'!T2755</f>
        <v>0.05</v>
      </c>
      <c r="Q3565" s="536">
        <f t="shared" si="1711"/>
        <v>9.1499999999999998E-2</v>
      </c>
      <c r="R3565" s="222">
        <f t="shared" si="1732"/>
        <v>5894.086899952048</v>
      </c>
      <c r="S3565" s="36">
        <f t="shared" si="1733"/>
        <v>232082.79805035575</v>
      </c>
      <c r="T3565" s="36">
        <f t="shared" si="1734"/>
        <v>19028.201949644252</v>
      </c>
      <c r="U3565" s="36">
        <f t="shared" si="1735"/>
        <v>44939.28624739041</v>
      </c>
      <c r="V3565" s="36">
        <f t="shared" si="1736"/>
        <v>25911.084297746274</v>
      </c>
      <c r="W3565" s="37">
        <f t="shared" si="1737"/>
        <v>19028.201949644135</v>
      </c>
      <c r="X3565" s="36">
        <f t="shared" si="1738"/>
        <v>19028.201949644252</v>
      </c>
      <c r="Y3565" s="276">
        <f t="shared" si="1739"/>
        <v>19028.201949644135</v>
      </c>
      <c r="Z3565" s="36">
        <f t="shared" si="1740"/>
        <v>44939.28624739041</v>
      </c>
      <c r="AA3565" s="36">
        <f t="shared" si="1741"/>
        <v>25911.084297746274</v>
      </c>
      <c r="AB3565" s="38">
        <f t="shared" si="1742"/>
        <v>-1.1641532182693481E-10</v>
      </c>
      <c r="AD3565" s="142">
        <f t="shared" si="1727"/>
        <v>47</v>
      </c>
    </row>
    <row r="3566" spans="1:30">
      <c r="A3566" s="533"/>
      <c r="C3566" s="490" t="str">
        <f>'Terminated loans'!F2756</f>
        <v>E</v>
      </c>
      <c r="D3566" s="63">
        <v>143985954</v>
      </c>
      <c r="E3566" s="426">
        <f>'Terminated loans'!I2756</f>
        <v>98</v>
      </c>
      <c r="F3566" s="426" t="str">
        <f>'Terminated loans'!J2756</f>
        <v>BAPPOO R</v>
      </c>
      <c r="G3566" s="547" t="str">
        <f t="shared" si="1710"/>
        <v>E2</v>
      </c>
      <c r="H3566" s="427">
        <f>'Terminated loans'!L2756</f>
        <v>42213</v>
      </c>
      <c r="I3566" s="427">
        <v>43616</v>
      </c>
      <c r="J3566" s="34">
        <f t="shared" si="1728"/>
        <v>46</v>
      </c>
      <c r="K3566" s="34">
        <f t="shared" si="1729"/>
        <v>64</v>
      </c>
      <c r="L3566" s="34">
        <f t="shared" si="1730"/>
        <v>46</v>
      </c>
      <c r="M3566" s="34">
        <f t="shared" si="1731"/>
        <v>46</v>
      </c>
      <c r="N3566" s="52">
        <f t="shared" si="1693"/>
        <v>46</v>
      </c>
      <c r="O3566" s="352">
        <f>+'Terminated loans'!S2756</f>
        <v>406758</v>
      </c>
      <c r="P3566" s="112">
        <f>+'Terminated loans'!T2756</f>
        <v>0.05</v>
      </c>
      <c r="Q3566" s="536">
        <f t="shared" si="1711"/>
        <v>9.1499999999999998E-2</v>
      </c>
      <c r="R3566" s="222">
        <f t="shared" si="1732"/>
        <v>9735.384386626969</v>
      </c>
      <c r="S3566" s="36">
        <f t="shared" si="1733"/>
        <v>376523.47613896255</v>
      </c>
      <c r="T3566" s="36">
        <f t="shared" si="1734"/>
        <v>30234.523861037451</v>
      </c>
      <c r="U3566" s="36">
        <f t="shared" si="1735"/>
        <v>71304.205645877926</v>
      </c>
      <c r="V3566" s="36">
        <f t="shared" si="1736"/>
        <v>41069.681784840592</v>
      </c>
      <c r="W3566" s="37">
        <f t="shared" si="1737"/>
        <v>30234.523861037334</v>
      </c>
      <c r="X3566" s="36">
        <f t="shared" si="1738"/>
        <v>30234.523861037451</v>
      </c>
      <c r="Y3566" s="276">
        <f t="shared" si="1739"/>
        <v>30234.523861037334</v>
      </c>
      <c r="Z3566" s="36">
        <f t="shared" si="1740"/>
        <v>71304.205645877926</v>
      </c>
      <c r="AA3566" s="36">
        <f t="shared" si="1741"/>
        <v>41069.681784840592</v>
      </c>
      <c r="AB3566" s="38">
        <f t="shared" si="1742"/>
        <v>-1.1641532182693481E-10</v>
      </c>
      <c r="AD3566" s="142">
        <f t="shared" si="1727"/>
        <v>46</v>
      </c>
    </row>
    <row r="3567" spans="1:30">
      <c r="A3567" s="533"/>
      <c r="C3567" s="490" t="str">
        <f>'Terminated loans'!F2757</f>
        <v>E</v>
      </c>
      <c r="D3567" s="63">
        <v>143985997</v>
      </c>
      <c r="E3567" s="426">
        <f>'Terminated loans'!I2757</f>
        <v>98</v>
      </c>
      <c r="F3567" s="426" t="str">
        <f>'Terminated loans'!J2757</f>
        <v>GOOMANEE K</v>
      </c>
      <c r="G3567" s="547" t="str">
        <f t="shared" si="1710"/>
        <v>F2</v>
      </c>
      <c r="H3567" s="427">
        <f>'Terminated loans'!L2757</f>
        <v>42366</v>
      </c>
      <c r="I3567" s="427">
        <v>43616</v>
      </c>
      <c r="J3567" s="34">
        <f t="shared" si="1728"/>
        <v>41</v>
      </c>
      <c r="K3567" s="34">
        <f t="shared" si="1729"/>
        <v>59</v>
      </c>
      <c r="L3567" s="34">
        <f t="shared" si="1730"/>
        <v>41</v>
      </c>
      <c r="M3567" s="34">
        <f t="shared" si="1731"/>
        <v>41</v>
      </c>
      <c r="N3567" s="52">
        <f t="shared" ref="N3567:N3630" si="1743">IF(C3567="O",IF(ROUND(($I$35-H3567)/365*12,0)&gt;$L3567,$L3567,ROUND(($I$35-H3567)/365*12,0)),IF(OR(C3567="E",C3567="N"),ROUND(M3567,0),"CHECK"))</f>
        <v>41</v>
      </c>
      <c r="O3567" s="352">
        <f>+'Terminated loans'!S2757</f>
        <v>661624</v>
      </c>
      <c r="P3567" s="112">
        <f>+'Terminated loans'!T2757</f>
        <v>0.05</v>
      </c>
      <c r="Q3567" s="536">
        <f t="shared" si="1711"/>
        <v>8.8999999999999996E-2</v>
      </c>
      <c r="R3567" s="222">
        <f t="shared" si="1732"/>
        <v>17588.295016632226</v>
      </c>
      <c r="S3567" s="36">
        <f t="shared" si="1733"/>
        <v>619832.71356706286</v>
      </c>
      <c r="T3567" s="36">
        <f t="shared" si="1734"/>
        <v>41791.286432937137</v>
      </c>
      <c r="U3567" s="36">
        <f t="shared" si="1735"/>
        <v>101287.38211485604</v>
      </c>
      <c r="V3567" s="36">
        <f t="shared" si="1736"/>
        <v>59496.095681921113</v>
      </c>
      <c r="W3567" s="37">
        <f t="shared" si="1737"/>
        <v>41791.286432934925</v>
      </c>
      <c r="X3567" s="36">
        <f t="shared" si="1738"/>
        <v>41791.286432937137</v>
      </c>
      <c r="Y3567" s="276">
        <f t="shared" si="1739"/>
        <v>41791.286432934925</v>
      </c>
      <c r="Z3567" s="36">
        <f t="shared" si="1740"/>
        <v>101287.38211485604</v>
      </c>
      <c r="AA3567" s="36">
        <f t="shared" si="1741"/>
        <v>59496.095681921113</v>
      </c>
      <c r="AB3567" s="38">
        <f t="shared" si="1742"/>
        <v>-2.2118911147117615E-9</v>
      </c>
      <c r="AD3567" s="142">
        <f t="shared" si="1727"/>
        <v>41</v>
      </c>
    </row>
    <row r="3568" spans="1:30">
      <c r="A3568" s="533"/>
      <c r="C3568" s="490" t="str">
        <f>'Terminated loans'!F2758</f>
        <v>E</v>
      </c>
      <c r="D3568" s="63">
        <v>143986772</v>
      </c>
      <c r="E3568" s="426">
        <f>'Terminated loans'!I2758</f>
        <v>98</v>
      </c>
      <c r="F3568" s="426" t="str">
        <f>'Terminated loans'!J2758</f>
        <v>TANAKOOR R</v>
      </c>
      <c r="G3568" s="547" t="str">
        <f t="shared" si="1710"/>
        <v>F2</v>
      </c>
      <c r="H3568" s="427">
        <f>'Terminated loans'!L2758</f>
        <v>42494</v>
      </c>
      <c r="I3568" s="427">
        <v>43616</v>
      </c>
      <c r="J3568" s="34">
        <f t="shared" si="1728"/>
        <v>37</v>
      </c>
      <c r="K3568" s="34">
        <f t="shared" si="1729"/>
        <v>55</v>
      </c>
      <c r="L3568" s="34">
        <f t="shared" si="1730"/>
        <v>37</v>
      </c>
      <c r="M3568" s="34">
        <f t="shared" si="1731"/>
        <v>37</v>
      </c>
      <c r="N3568" s="52">
        <f t="shared" si="1743"/>
        <v>37</v>
      </c>
      <c r="O3568" s="352">
        <f>+'Terminated loans'!S2758</f>
        <v>300541</v>
      </c>
      <c r="P3568" s="112">
        <f>+'Terminated loans'!T2758</f>
        <v>0.05</v>
      </c>
      <c r="Q3568" s="536">
        <f t="shared" si="1711"/>
        <v>8.8999999999999996E-2</v>
      </c>
      <c r="R3568" s="222">
        <f t="shared" si="1732"/>
        <v>8781.8156735667144</v>
      </c>
      <c r="S3568" s="36">
        <f t="shared" si="1733"/>
        <v>283245.71904935571</v>
      </c>
      <c r="T3568" s="36">
        <f t="shared" si="1734"/>
        <v>17295.280950644286</v>
      </c>
      <c r="U3568" s="36">
        <f t="shared" si="1735"/>
        <v>41681.460872611788</v>
      </c>
      <c r="V3568" s="36">
        <f t="shared" si="1736"/>
        <v>24386.179921968491</v>
      </c>
      <c r="W3568" s="37">
        <f t="shared" si="1737"/>
        <v>17295.280950643297</v>
      </c>
      <c r="X3568" s="36">
        <f t="shared" si="1738"/>
        <v>17295.280950644286</v>
      </c>
      <c r="Y3568" s="276">
        <f t="shared" si="1739"/>
        <v>17295.280950643297</v>
      </c>
      <c r="Z3568" s="36">
        <f t="shared" si="1740"/>
        <v>41681.460872611788</v>
      </c>
      <c r="AA3568" s="36">
        <f t="shared" si="1741"/>
        <v>24386.179921968491</v>
      </c>
      <c r="AB3568" s="38">
        <f t="shared" si="1742"/>
        <v>-9.8953023552894592E-10</v>
      </c>
      <c r="AD3568" s="142">
        <f t="shared" si="1727"/>
        <v>37</v>
      </c>
    </row>
    <row r="3569" spans="1:30">
      <c r="A3569" s="533"/>
      <c r="C3569" s="490" t="str">
        <f>'Terminated loans'!F2759</f>
        <v>E</v>
      </c>
      <c r="D3569" s="63">
        <v>143419002</v>
      </c>
      <c r="E3569" s="426">
        <f>'Terminated loans'!I2759</f>
        <v>99</v>
      </c>
      <c r="F3569" s="426" t="str">
        <f>'Terminated loans'!J2759</f>
        <v>BAPPOO R (SL3141)</v>
      </c>
      <c r="G3569" s="547" t="str">
        <f t="shared" si="1710"/>
        <v>F1</v>
      </c>
      <c r="H3569" s="427">
        <f>'Terminated loans'!L2759</f>
        <v>42587</v>
      </c>
      <c r="I3569" s="427">
        <v>43616</v>
      </c>
      <c r="J3569" s="34">
        <f t="shared" ref="J3569:J3571" si="1744">ROUND((I3569-H3569)/365*12,0)</f>
        <v>34</v>
      </c>
      <c r="K3569" s="34">
        <f t="shared" ref="K3569:K3571" si="1745">ROUND(($I$35-H3569)/365*12,0)</f>
        <v>52</v>
      </c>
      <c r="L3569" s="34">
        <f t="shared" ref="L3569:L3571" si="1746">IF(B3569="VELS",J3569,IF(J3569&gt;(IF(OR(E3569=4,E3569=99),$J$3,IF(E3569=97,$J$6,IF(E3569=98,$J$5,"Check")))),(IF(OR(E3569=4,E3569=99),$J$3,IF(E3569=97,$J$6,IF(E3569=98,$J$5,"Check")))),J3569))</f>
        <v>34</v>
      </c>
      <c r="M3569" s="34">
        <f t="shared" ref="M3569:M3571" si="1747">IF(K3569&gt;L3569,L3569,K3569)</f>
        <v>34</v>
      </c>
      <c r="N3569" s="52">
        <f t="shared" si="1743"/>
        <v>34</v>
      </c>
      <c r="O3569" s="352">
        <f>+'Terminated loans'!S2759</f>
        <v>3500000</v>
      </c>
      <c r="P3569" s="112">
        <f>+'Terminated loans'!T2759</f>
        <v>0.03</v>
      </c>
      <c r="Q3569" s="536">
        <f t="shared" si="1711"/>
        <v>7.1499999999999994E-2</v>
      </c>
      <c r="R3569" s="222">
        <f t="shared" ref="R3569:R3571" si="1748">PMT(P3569/12,L3569,-O3569,0,0)</f>
        <v>107506.69378034049</v>
      </c>
      <c r="S3569" s="36">
        <f t="shared" ref="S3569:S3571" si="1749">(-PV(Q3569/12,L3569,R3569,0,0))</f>
        <v>3299908.5510309176</v>
      </c>
      <c r="T3569" s="36">
        <f t="shared" ref="T3569:T3571" si="1750">O3569-S3569</f>
        <v>200091.44896908244</v>
      </c>
      <c r="U3569" s="36">
        <f t="shared" ref="U3569:U3571" si="1751">-IF(OR(Q3569="",Q3569=0),0,(CUMIPMT(Q3569/12,L3569,S3569,1,M3569,0)))</f>
        <v>355319.03750062594</v>
      </c>
      <c r="V3569" s="36">
        <f t="shared" ref="V3569:V3571" si="1752">-IF(OR(P3569="",P3569=0),0,(CUMIPMT(P3569/12,L3569,O3569,1,M3569,0)))</f>
        <v>155227.58853157703</v>
      </c>
      <c r="W3569" s="37">
        <f t="shared" ref="W3569:W3571" si="1753">IF(ISERROR(U3569-V3569),0,U3569-V3569)</f>
        <v>200091.44896904891</v>
      </c>
      <c r="X3569" s="36">
        <f t="shared" ref="X3569:X3571" si="1754">IF(C3569="O",T3569/AD3569*N3569,T3569)</f>
        <v>200091.44896908244</v>
      </c>
      <c r="Y3569" s="276">
        <f t="shared" ref="Y3569:Y3571" si="1755">W3569</f>
        <v>200091.44896904891</v>
      </c>
      <c r="Z3569" s="36">
        <f t="shared" ref="Z3569:Z3571" si="1756">-IF(OR(Q3569="",Q3569=0),0,(CUMIPMT(Q3569/12,L3569,S3569,1,L3569,0)))</f>
        <v>355319.03750062594</v>
      </c>
      <c r="AA3569" s="36">
        <f t="shared" ref="AA3569:AA3571" si="1757">-IF(OR(P3569="",P3569=0),0,(CUMIPMT(P3569/12,L3569,O3569,1,L3569,0)))</f>
        <v>155227.58853157703</v>
      </c>
      <c r="AB3569" s="38">
        <f t="shared" ref="AB3569:AB3571" si="1758">IF(ISERROR(Z3569-AA3569-T3569),"CHECK",Z3569-AA3569-T3569)</f>
        <v>-3.3527612686157227E-8</v>
      </c>
      <c r="AD3569" s="142">
        <f t="shared" si="1727"/>
        <v>34</v>
      </c>
    </row>
    <row r="3570" spans="1:30">
      <c r="A3570" s="533"/>
      <c r="C3570" s="490" t="str">
        <f>'Terminated loans'!F2760</f>
        <v>E</v>
      </c>
      <c r="D3570" s="63">
        <v>143988341</v>
      </c>
      <c r="E3570" s="426">
        <f>'Terminated loans'!I2760</f>
        <v>97</v>
      </c>
      <c r="F3570" s="426" t="str">
        <f>'Terminated loans'!J2760</f>
        <v>TANAKOOR R</v>
      </c>
      <c r="G3570" s="547" t="str">
        <f t="shared" si="1710"/>
        <v>G2</v>
      </c>
      <c r="H3570" s="427">
        <f>'Terminated loans'!L2760</f>
        <v>42899</v>
      </c>
      <c r="I3570" s="427">
        <v>43616</v>
      </c>
      <c r="J3570" s="34">
        <f t="shared" si="1744"/>
        <v>24</v>
      </c>
      <c r="K3570" s="34">
        <f t="shared" si="1745"/>
        <v>42</v>
      </c>
      <c r="L3570" s="34">
        <f t="shared" si="1746"/>
        <v>24</v>
      </c>
      <c r="M3570" s="34">
        <f t="shared" si="1747"/>
        <v>24</v>
      </c>
      <c r="N3570" s="52">
        <f t="shared" si="1743"/>
        <v>24</v>
      </c>
      <c r="O3570" s="352">
        <f>+'Terminated loans'!S2760</f>
        <v>125100</v>
      </c>
      <c r="P3570" s="112">
        <f>+'Terminated loans'!T2760</f>
        <v>0</v>
      </c>
      <c r="Q3570" s="536">
        <f t="shared" si="1711"/>
        <v>8.5000000000000006E-2</v>
      </c>
      <c r="R3570" s="222">
        <f t="shared" si="1748"/>
        <v>5212.5</v>
      </c>
      <c r="S3570" s="36">
        <f t="shared" si="1749"/>
        <v>114672.15069629331</v>
      </c>
      <c r="T3570" s="36">
        <f t="shared" si="1750"/>
        <v>10427.849303706695</v>
      </c>
      <c r="U3570" s="36">
        <f t="shared" si="1751"/>
        <v>10427.849303707029</v>
      </c>
      <c r="V3570" s="36">
        <f t="shared" si="1752"/>
        <v>0</v>
      </c>
      <c r="W3570" s="37">
        <f t="shared" si="1753"/>
        <v>10427.849303707029</v>
      </c>
      <c r="X3570" s="36">
        <f t="shared" si="1754"/>
        <v>10427.849303706695</v>
      </c>
      <c r="Y3570" s="276">
        <f t="shared" si="1755"/>
        <v>10427.849303707029</v>
      </c>
      <c r="Z3570" s="36">
        <f t="shared" si="1756"/>
        <v>10427.849303707029</v>
      </c>
      <c r="AA3570" s="36">
        <f t="shared" si="1757"/>
        <v>0</v>
      </c>
      <c r="AB3570" s="38">
        <f t="shared" si="1758"/>
        <v>3.3469405025243759E-10</v>
      </c>
      <c r="AD3570" s="142">
        <f t="shared" si="1727"/>
        <v>24</v>
      </c>
    </row>
    <row r="3571" spans="1:30">
      <c r="A3571" s="533"/>
      <c r="C3571" s="490" t="str">
        <f>'Terminated loans'!F2761</f>
        <v>E</v>
      </c>
      <c r="D3571" s="63">
        <v>143989275</v>
      </c>
      <c r="E3571" s="426">
        <f>'Terminated loans'!I2761</f>
        <v>97</v>
      </c>
      <c r="F3571" s="426" t="str">
        <f>'Terminated loans'!J2761</f>
        <v>TANAKOOR R</v>
      </c>
      <c r="G3571" s="547" t="str">
        <f t="shared" si="1710"/>
        <v>I2</v>
      </c>
      <c r="H3571" s="427">
        <f>'Terminated loans'!L2761</f>
        <v>43306</v>
      </c>
      <c r="I3571" s="427">
        <v>43616</v>
      </c>
      <c r="J3571" s="34">
        <f t="shared" si="1744"/>
        <v>10</v>
      </c>
      <c r="K3571" s="34">
        <f t="shared" si="1745"/>
        <v>28</v>
      </c>
      <c r="L3571" s="34">
        <f t="shared" si="1746"/>
        <v>10</v>
      </c>
      <c r="M3571" s="34">
        <f t="shared" si="1747"/>
        <v>10</v>
      </c>
      <c r="N3571" s="52">
        <f t="shared" si="1743"/>
        <v>10</v>
      </c>
      <c r="O3571" s="352">
        <f>+'Terminated loans'!S2761</f>
        <v>126956</v>
      </c>
      <c r="P3571" s="112">
        <f>+'Terminated loans'!T2761</f>
        <v>0</v>
      </c>
      <c r="Q3571" s="536">
        <f t="shared" si="1711"/>
        <v>0.08</v>
      </c>
      <c r="R3571" s="222">
        <f t="shared" si="1748"/>
        <v>12695.6</v>
      </c>
      <c r="S3571" s="36">
        <f t="shared" si="1749"/>
        <v>122422.44121727529</v>
      </c>
      <c r="T3571" s="36">
        <f t="shared" si="1750"/>
        <v>4533.5587827247073</v>
      </c>
      <c r="U3571" s="36">
        <f t="shared" si="1751"/>
        <v>4533.5587827236886</v>
      </c>
      <c r="V3571" s="36">
        <f t="shared" si="1752"/>
        <v>0</v>
      </c>
      <c r="W3571" s="37">
        <f t="shared" si="1753"/>
        <v>4533.5587827236886</v>
      </c>
      <c r="X3571" s="36">
        <f t="shared" si="1754"/>
        <v>4533.5587827247073</v>
      </c>
      <c r="Y3571" s="276">
        <f t="shared" si="1755"/>
        <v>4533.5587827236886</v>
      </c>
      <c r="Z3571" s="36">
        <f t="shared" si="1756"/>
        <v>4533.5587827236886</v>
      </c>
      <c r="AA3571" s="36">
        <f t="shared" si="1757"/>
        <v>0</v>
      </c>
      <c r="AB3571" s="38">
        <f t="shared" si="1758"/>
        <v>-1.0186340659856796E-9</v>
      </c>
      <c r="AD3571" s="142">
        <f t="shared" si="1727"/>
        <v>10</v>
      </c>
    </row>
    <row r="3572" spans="1:30">
      <c r="A3572" s="533"/>
      <c r="C3572" s="490" t="str">
        <f>'Terminated loans'!F2762</f>
        <v>E</v>
      </c>
      <c r="D3572" s="63">
        <v>143018741</v>
      </c>
      <c r="E3572" s="426">
        <f>'Terminated loans'!I2762</f>
        <v>99</v>
      </c>
      <c r="F3572" s="426" t="str">
        <f>'Terminated loans'!J2762</f>
        <v>MANIKION R &amp;/K /HM LN</v>
      </c>
      <c r="G3572" s="547" t="str">
        <f t="shared" si="1710"/>
        <v>A1</v>
      </c>
      <c r="H3572" s="427">
        <f>'Terminated loans'!L2762</f>
        <v>38198</v>
      </c>
      <c r="I3572" s="427">
        <v>43646</v>
      </c>
      <c r="J3572" s="34">
        <f t="shared" ref="J3572:J3584" si="1759">ROUND((I3572-H3572)/365*12,0)</f>
        <v>179</v>
      </c>
      <c r="K3572" s="34">
        <f t="shared" ref="K3572:K3584" si="1760">ROUND(($I$35-H3572)/365*12,0)</f>
        <v>196</v>
      </c>
      <c r="L3572" s="34">
        <f t="shared" ref="L3572:L3584" si="1761">IF(B3572="VELS",J3572,IF(J3572&gt;(IF(OR(E3572=4,E3572=99),$J$3,IF(E3572=97,$J$6,IF(E3572=98,$J$5,"Check")))),(IF(OR(E3572=4,E3572=99),$J$3,IF(E3572=97,$J$6,IF(E3572=98,$J$5,"Check")))),J3572))</f>
        <v>179</v>
      </c>
      <c r="M3572" s="34">
        <f t="shared" ref="M3572:M3584" si="1762">IF(K3572&gt;L3572,L3572,K3572)</f>
        <v>179</v>
      </c>
      <c r="N3572" s="52">
        <f t="shared" si="1743"/>
        <v>179</v>
      </c>
      <c r="O3572" s="352">
        <f>+'Terminated loans'!S2762</f>
        <v>1384510</v>
      </c>
      <c r="P3572" s="112">
        <f>+'Terminated loans'!T2762</f>
        <v>0.03</v>
      </c>
      <c r="Q3572" s="536">
        <f t="shared" si="1711"/>
        <v>8.6499999999999994E-2</v>
      </c>
      <c r="R3572" s="222">
        <f t="shared" ref="R3572:R3584" si="1763">PMT(P3572/12,L3572,-O3572,0,0)</f>
        <v>9603.4830509625499</v>
      </c>
      <c r="S3572" s="36">
        <f t="shared" ref="S3572:S3584" si="1764">(-PV(Q3572/12,L3572,R3572,0,0))</f>
        <v>963944.87636860227</v>
      </c>
      <c r="T3572" s="36">
        <f t="shared" ref="T3572:T3584" si="1765">O3572-S3572</f>
        <v>420565.12363139773</v>
      </c>
      <c r="U3572" s="36">
        <f t="shared" ref="U3572:U3584" si="1766">-IF(OR(Q3572="",Q3572=0),0,(CUMIPMT(Q3572/12,L3572,S3572,1,M3572,0)))</f>
        <v>755078.58975368494</v>
      </c>
      <c r="V3572" s="36">
        <f t="shared" ref="V3572:V3584" si="1767">-IF(OR(P3572="",P3572=0),0,(CUMIPMT(P3572/12,L3572,O3572,1,M3572,0)))</f>
        <v>334513.46612229641</v>
      </c>
      <c r="W3572" s="37">
        <f t="shared" ref="W3572:W3584" si="1768">IF(ISERROR(U3572-V3572),0,U3572-V3572)</f>
        <v>420565.12363138853</v>
      </c>
      <c r="X3572" s="36">
        <f t="shared" ref="X3572:X3584" si="1769">IF(C3572="O",T3572/AD3572*N3572,T3572)</f>
        <v>420565.12363139773</v>
      </c>
      <c r="Y3572" s="276">
        <f t="shared" ref="Y3572:Y3584" si="1770">W3572</f>
        <v>420565.12363138853</v>
      </c>
      <c r="Z3572" s="36">
        <f t="shared" ref="Z3572:Z3584" si="1771">-IF(OR(Q3572="",Q3572=0),0,(CUMIPMT(Q3572/12,L3572,S3572,1,L3572,0)))</f>
        <v>755078.58975368494</v>
      </c>
      <c r="AA3572" s="36">
        <f t="shared" ref="AA3572:AA3584" si="1772">-IF(OR(P3572="",P3572=0),0,(CUMIPMT(P3572/12,L3572,O3572,1,L3572,0)))</f>
        <v>334513.46612229641</v>
      </c>
      <c r="AB3572" s="38">
        <f t="shared" ref="AB3572:AB3589" si="1773">IF(ISERROR(Z3572-AA3572-T3572),"CHECK",Z3572-AA3572-T3572)</f>
        <v>-9.1968104243278503E-9</v>
      </c>
      <c r="AD3572" s="142">
        <f t="shared" ref="AD3572:AD3589" si="1774">IF(L3572&gt;$J$2,$J$2,L3572)</f>
        <v>179</v>
      </c>
    </row>
    <row r="3573" spans="1:30">
      <c r="A3573" s="533"/>
      <c r="C3573" s="490" t="str">
        <f>'Terminated loans'!F2763</f>
        <v>N</v>
      </c>
      <c r="D3573" s="63">
        <v>143020630</v>
      </c>
      <c r="E3573" s="426">
        <f>'Terminated loans'!I2763</f>
        <v>99</v>
      </c>
      <c r="F3573" s="426" t="str">
        <f>'Terminated loans'!J2763</f>
        <v>LATCHMUDOO P(SL 1438)</v>
      </c>
      <c r="G3573" s="547" t="str">
        <f t="shared" si="1710"/>
        <v>A1</v>
      </c>
      <c r="H3573" s="427">
        <f>'Terminated loans'!L2763</f>
        <v>39988</v>
      </c>
      <c r="I3573" s="427">
        <v>43646</v>
      </c>
      <c r="J3573" s="34">
        <f t="shared" si="1759"/>
        <v>120</v>
      </c>
      <c r="K3573" s="34">
        <f t="shared" si="1760"/>
        <v>137</v>
      </c>
      <c r="L3573" s="34">
        <f t="shared" si="1761"/>
        <v>120</v>
      </c>
      <c r="M3573" s="34">
        <f t="shared" si="1762"/>
        <v>120</v>
      </c>
      <c r="N3573" s="52">
        <f t="shared" si="1743"/>
        <v>120</v>
      </c>
      <c r="O3573" s="352">
        <f>+'Terminated loans'!S2763</f>
        <v>293183</v>
      </c>
      <c r="P3573" s="112">
        <f>+'Terminated loans'!T2763</f>
        <v>0.03</v>
      </c>
      <c r="Q3573" s="536">
        <f t="shared" si="1711"/>
        <v>8.6499999999999994E-2</v>
      </c>
      <c r="R3573" s="222">
        <f t="shared" si="1763"/>
        <v>2830.9968812907937</v>
      </c>
      <c r="S3573" s="36">
        <f t="shared" si="1764"/>
        <v>226862.02504394655</v>
      </c>
      <c r="T3573" s="36">
        <f t="shared" si="1765"/>
        <v>66320.974956053455</v>
      </c>
      <c r="U3573" s="36">
        <f t="shared" si="1766"/>
        <v>112857.60071094631</v>
      </c>
      <c r="V3573" s="36">
        <f t="shared" si="1767"/>
        <v>46536.625754895271</v>
      </c>
      <c r="W3573" s="37">
        <f t="shared" si="1768"/>
        <v>66320.974956051039</v>
      </c>
      <c r="X3573" s="36">
        <f t="shared" si="1769"/>
        <v>66320.974956053455</v>
      </c>
      <c r="Y3573" s="276">
        <f t="shared" si="1770"/>
        <v>66320.974956051039</v>
      </c>
      <c r="Z3573" s="36">
        <f t="shared" si="1771"/>
        <v>112857.60071094631</v>
      </c>
      <c r="AA3573" s="36">
        <f t="shared" si="1772"/>
        <v>46536.625754895271</v>
      </c>
      <c r="AB3573" s="38">
        <f t="shared" si="1773"/>
        <v>-2.4156179279088974E-9</v>
      </c>
      <c r="AD3573" s="142">
        <f t="shared" si="1774"/>
        <v>120</v>
      </c>
    </row>
    <row r="3574" spans="1:30">
      <c r="A3574" s="533"/>
      <c r="C3574" s="490" t="str">
        <f>'Terminated loans'!F2764</f>
        <v>E</v>
      </c>
      <c r="D3574" s="63">
        <v>143070328</v>
      </c>
      <c r="E3574" s="426">
        <f>'Terminated loans'!I2764</f>
        <v>99</v>
      </c>
      <c r="F3574" s="426" t="str">
        <f>'Terminated loans'!J2764</f>
        <v>SOOKUN K K(SL 1945)</v>
      </c>
      <c r="G3574" s="547" t="str">
        <f t="shared" si="1710"/>
        <v>A1</v>
      </c>
      <c r="H3574" s="427">
        <f>'Terminated loans'!L2764</f>
        <v>40329</v>
      </c>
      <c r="I3574" s="427">
        <v>43646</v>
      </c>
      <c r="J3574" s="34">
        <f t="shared" si="1759"/>
        <v>109</v>
      </c>
      <c r="K3574" s="34">
        <f t="shared" si="1760"/>
        <v>126</v>
      </c>
      <c r="L3574" s="34">
        <f t="shared" si="1761"/>
        <v>109</v>
      </c>
      <c r="M3574" s="34">
        <f t="shared" si="1762"/>
        <v>109</v>
      </c>
      <c r="N3574" s="52">
        <f t="shared" si="1743"/>
        <v>109</v>
      </c>
      <c r="O3574" s="352">
        <f>+'Terminated loans'!S2764</f>
        <v>1803111</v>
      </c>
      <c r="P3574" s="112">
        <f>+'Terminated loans'!T2764</f>
        <v>0.03</v>
      </c>
      <c r="Q3574" s="536">
        <f t="shared" si="1711"/>
        <v>8.6499999999999994E-2</v>
      </c>
      <c r="R3574" s="222">
        <f t="shared" si="1763"/>
        <v>18918.971157097403</v>
      </c>
      <c r="S3574" s="36">
        <f t="shared" si="1764"/>
        <v>1424938.1250189184</v>
      </c>
      <c r="T3574" s="36">
        <f t="shared" si="1765"/>
        <v>378172.87498108158</v>
      </c>
      <c r="U3574" s="36">
        <f t="shared" si="1766"/>
        <v>637229.7311046829</v>
      </c>
      <c r="V3574" s="36">
        <f t="shared" si="1767"/>
        <v>259056.85612361715</v>
      </c>
      <c r="W3574" s="37">
        <f t="shared" si="1768"/>
        <v>378172.87498106575</v>
      </c>
      <c r="X3574" s="36">
        <f t="shared" si="1769"/>
        <v>378172.87498108158</v>
      </c>
      <c r="Y3574" s="276">
        <f t="shared" si="1770"/>
        <v>378172.87498106575</v>
      </c>
      <c r="Z3574" s="36">
        <f t="shared" si="1771"/>
        <v>637229.7311046829</v>
      </c>
      <c r="AA3574" s="36">
        <f t="shared" si="1772"/>
        <v>259056.85612361715</v>
      </c>
      <c r="AB3574" s="38">
        <f t="shared" si="1773"/>
        <v>-1.5832483768463135E-8</v>
      </c>
      <c r="AD3574" s="142">
        <f t="shared" si="1774"/>
        <v>109</v>
      </c>
    </row>
    <row r="3575" spans="1:30">
      <c r="A3575" s="533"/>
      <c r="C3575" s="490" t="str">
        <f>'Terminated loans'!F2765</f>
        <v>N</v>
      </c>
      <c r="D3575" s="63">
        <v>143980979</v>
      </c>
      <c r="E3575" s="426">
        <f>'Terminated loans'!I2765</f>
        <v>98</v>
      </c>
      <c r="F3575" s="426" t="str">
        <f>'Terminated loans'!J2765</f>
        <v>LOBINE D</v>
      </c>
      <c r="G3575" s="547" t="str">
        <f t="shared" si="1710"/>
        <v>D2</v>
      </c>
      <c r="H3575" s="427">
        <f>'Terminated loans'!L2765</f>
        <v>41445</v>
      </c>
      <c r="I3575" s="427">
        <v>43646</v>
      </c>
      <c r="J3575" s="34">
        <f t="shared" si="1759"/>
        <v>72</v>
      </c>
      <c r="K3575" s="34">
        <f t="shared" si="1760"/>
        <v>89</v>
      </c>
      <c r="L3575" s="34">
        <f t="shared" si="1761"/>
        <v>60</v>
      </c>
      <c r="M3575" s="34">
        <f t="shared" si="1762"/>
        <v>60</v>
      </c>
      <c r="N3575" s="52">
        <f t="shared" si="1743"/>
        <v>60</v>
      </c>
      <c r="O3575" s="352">
        <f>+'Terminated loans'!S2765</f>
        <v>507841</v>
      </c>
      <c r="P3575" s="112">
        <f>+'Terminated loans'!T2765</f>
        <v>0.05</v>
      </c>
      <c r="Q3575" s="536">
        <f t="shared" si="1711"/>
        <v>9.4E-2</v>
      </c>
      <c r="R3575" s="222">
        <f t="shared" si="1763"/>
        <v>9583.586165008157</v>
      </c>
      <c r="S3575" s="36">
        <f t="shared" si="1764"/>
        <v>457384.35487708187</v>
      </c>
      <c r="T3575" s="36">
        <f t="shared" si="1765"/>
        <v>50456.645122918126</v>
      </c>
      <c r="U3575" s="36">
        <f t="shared" si="1766"/>
        <v>117630.81502340973</v>
      </c>
      <c r="V3575" s="36">
        <f t="shared" si="1767"/>
        <v>67174.169900489447</v>
      </c>
      <c r="W3575" s="37">
        <f t="shared" si="1768"/>
        <v>50456.645122920279</v>
      </c>
      <c r="X3575" s="36">
        <f t="shared" si="1769"/>
        <v>50456.645122918126</v>
      </c>
      <c r="Y3575" s="276">
        <f t="shared" si="1770"/>
        <v>50456.645122920279</v>
      </c>
      <c r="Z3575" s="36">
        <f t="shared" si="1771"/>
        <v>117630.81502340973</v>
      </c>
      <c r="AA3575" s="36">
        <f t="shared" si="1772"/>
        <v>67174.169900489447</v>
      </c>
      <c r="AB3575" s="38">
        <f t="shared" si="1773"/>
        <v>2.1536834537982941E-9</v>
      </c>
      <c r="AD3575" s="142">
        <f t="shared" si="1774"/>
        <v>60</v>
      </c>
    </row>
    <row r="3576" spans="1:30">
      <c r="A3576" s="533"/>
      <c r="C3576" s="490" t="str">
        <f>'Terminated loans'!F2766</f>
        <v>E</v>
      </c>
      <c r="D3576" s="63">
        <v>143982777</v>
      </c>
      <c r="E3576" s="426">
        <f>'Terminated loans'!I2766</f>
        <v>98</v>
      </c>
      <c r="F3576" s="426" t="str">
        <f>'Terminated loans'!J2766</f>
        <v>PHILIPPE J R T</v>
      </c>
      <c r="G3576" s="547" t="str">
        <f t="shared" si="1710"/>
        <v>E2</v>
      </c>
      <c r="H3576" s="427">
        <f>'Terminated loans'!L2766</f>
        <v>41733</v>
      </c>
      <c r="I3576" s="427">
        <v>43646</v>
      </c>
      <c r="J3576" s="34">
        <f t="shared" si="1759"/>
        <v>63</v>
      </c>
      <c r="K3576" s="34">
        <f t="shared" si="1760"/>
        <v>80</v>
      </c>
      <c r="L3576" s="34">
        <f t="shared" si="1761"/>
        <v>60</v>
      </c>
      <c r="M3576" s="34">
        <f t="shared" si="1762"/>
        <v>60</v>
      </c>
      <c r="N3576" s="52">
        <f t="shared" si="1743"/>
        <v>60</v>
      </c>
      <c r="O3576" s="352">
        <f>+'Terminated loans'!S2766</f>
        <v>1513467</v>
      </c>
      <c r="P3576" s="112">
        <f>+'Terminated loans'!T2766</f>
        <v>0.05</v>
      </c>
      <c r="Q3576" s="536">
        <f t="shared" si="1711"/>
        <v>9.1499999999999998E-2</v>
      </c>
      <c r="R3576" s="222">
        <f t="shared" si="1763"/>
        <v>28560.989369500297</v>
      </c>
      <c r="S3576" s="36">
        <f t="shared" si="1764"/>
        <v>1371065.870440773</v>
      </c>
      <c r="T3576" s="36">
        <f t="shared" si="1765"/>
        <v>142401.12955922703</v>
      </c>
      <c r="U3576" s="36">
        <f t="shared" si="1766"/>
        <v>342593.49172924575</v>
      </c>
      <c r="V3576" s="36">
        <f t="shared" si="1767"/>
        <v>200192.36217001779</v>
      </c>
      <c r="W3576" s="37">
        <f t="shared" si="1768"/>
        <v>142401.12955922796</v>
      </c>
      <c r="X3576" s="36">
        <f t="shared" si="1769"/>
        <v>142401.12955922703</v>
      </c>
      <c r="Y3576" s="276">
        <f t="shared" si="1770"/>
        <v>142401.12955922796</v>
      </c>
      <c r="Z3576" s="36">
        <f t="shared" si="1771"/>
        <v>342593.49172924575</v>
      </c>
      <c r="AA3576" s="36">
        <f t="shared" si="1772"/>
        <v>200192.36217001779</v>
      </c>
      <c r="AB3576" s="38">
        <f t="shared" si="1773"/>
        <v>9.3132257461547852E-10</v>
      </c>
      <c r="AD3576" s="142">
        <f t="shared" si="1774"/>
        <v>60</v>
      </c>
    </row>
    <row r="3577" spans="1:30">
      <c r="A3577" s="533"/>
      <c r="C3577" s="490" t="str">
        <f>'Terminated loans'!F2767</f>
        <v>N</v>
      </c>
      <c r="D3577" s="63">
        <v>143983358</v>
      </c>
      <c r="E3577" s="426">
        <f>'Terminated loans'!I2767</f>
        <v>98</v>
      </c>
      <c r="F3577" s="426" t="str">
        <f>'Terminated loans'!J2767</f>
        <v>LABELLE H</v>
      </c>
      <c r="G3577" s="547" t="str">
        <f t="shared" si="1710"/>
        <v>E2</v>
      </c>
      <c r="H3577" s="427">
        <f>'Terminated loans'!L2767</f>
        <v>41827</v>
      </c>
      <c r="I3577" s="427">
        <v>43646</v>
      </c>
      <c r="J3577" s="34">
        <f t="shared" si="1759"/>
        <v>60</v>
      </c>
      <c r="K3577" s="34">
        <f t="shared" si="1760"/>
        <v>77</v>
      </c>
      <c r="L3577" s="34">
        <f t="shared" si="1761"/>
        <v>60</v>
      </c>
      <c r="M3577" s="34">
        <f t="shared" si="1762"/>
        <v>60</v>
      </c>
      <c r="N3577" s="52">
        <f t="shared" si="1743"/>
        <v>60</v>
      </c>
      <c r="O3577" s="352">
        <f>+'Terminated loans'!S2767</f>
        <v>320666</v>
      </c>
      <c r="P3577" s="112">
        <f>+'Terminated loans'!T2767</f>
        <v>0.05</v>
      </c>
      <c r="Q3577" s="536">
        <f t="shared" si="1711"/>
        <v>9.1499999999999998E-2</v>
      </c>
      <c r="R3577" s="222">
        <f t="shared" si="1763"/>
        <v>6051.3630076904101</v>
      </c>
      <c r="S3577" s="36">
        <f t="shared" si="1764"/>
        <v>290494.74379736121</v>
      </c>
      <c r="T3577" s="36">
        <f t="shared" si="1765"/>
        <v>30171.25620263879</v>
      </c>
      <c r="U3577" s="36">
        <f t="shared" si="1766"/>
        <v>72587.036664063577</v>
      </c>
      <c r="V3577" s="36">
        <f t="shared" si="1767"/>
        <v>42415.780461424612</v>
      </c>
      <c r="W3577" s="37">
        <f t="shared" si="1768"/>
        <v>30171.256202638964</v>
      </c>
      <c r="X3577" s="36">
        <f t="shared" si="1769"/>
        <v>30171.25620263879</v>
      </c>
      <c r="Y3577" s="276">
        <f t="shared" si="1770"/>
        <v>30171.256202638964</v>
      </c>
      <c r="Z3577" s="36">
        <f t="shared" si="1771"/>
        <v>72587.036664063577</v>
      </c>
      <c r="AA3577" s="36">
        <f t="shared" si="1772"/>
        <v>42415.780461424612</v>
      </c>
      <c r="AB3577" s="38">
        <f t="shared" si="1773"/>
        <v>1.7462298274040222E-10</v>
      </c>
      <c r="AD3577" s="142">
        <f t="shared" si="1774"/>
        <v>60</v>
      </c>
    </row>
    <row r="3578" spans="1:30">
      <c r="A3578" s="533"/>
      <c r="C3578" s="490" t="str">
        <f>'Terminated loans'!F2768</f>
        <v>N</v>
      </c>
      <c r="D3578" s="63">
        <v>143983978</v>
      </c>
      <c r="E3578" s="426">
        <f>'Terminated loans'!I2768</f>
        <v>98</v>
      </c>
      <c r="F3578" s="426" t="str">
        <f>'Terminated loans'!J2768</f>
        <v>BOURQUIN D M S M</v>
      </c>
      <c r="G3578" s="547" t="str">
        <f t="shared" si="1710"/>
        <v>E2</v>
      </c>
      <c r="H3578" s="427">
        <f>'Terminated loans'!L2768</f>
        <v>41820</v>
      </c>
      <c r="I3578" s="427">
        <v>43646</v>
      </c>
      <c r="J3578" s="34">
        <f t="shared" si="1759"/>
        <v>60</v>
      </c>
      <c r="K3578" s="34">
        <f t="shared" si="1760"/>
        <v>77</v>
      </c>
      <c r="L3578" s="34">
        <f t="shared" si="1761"/>
        <v>60</v>
      </c>
      <c r="M3578" s="34">
        <f t="shared" si="1762"/>
        <v>60</v>
      </c>
      <c r="N3578" s="52">
        <f t="shared" si="1743"/>
        <v>60</v>
      </c>
      <c r="O3578" s="352">
        <f>+'Terminated loans'!S2768</f>
        <v>335622</v>
      </c>
      <c r="P3578" s="112">
        <f>+'Terminated loans'!T2768</f>
        <v>0.05</v>
      </c>
      <c r="Q3578" s="536">
        <f t="shared" si="1711"/>
        <v>9.1499999999999998E-2</v>
      </c>
      <c r="R3578" s="222">
        <f t="shared" si="1763"/>
        <v>6333.6011780702383</v>
      </c>
      <c r="S3578" s="36">
        <f t="shared" si="1764"/>
        <v>304043.54344632104</v>
      </c>
      <c r="T3578" s="36">
        <f t="shared" si="1765"/>
        <v>31578.45655367896</v>
      </c>
      <c r="U3578" s="36">
        <f t="shared" si="1766"/>
        <v>75972.527237893431</v>
      </c>
      <c r="V3578" s="36">
        <f t="shared" si="1767"/>
        <v>44394.070684214297</v>
      </c>
      <c r="W3578" s="37">
        <f t="shared" si="1768"/>
        <v>31578.456553679134</v>
      </c>
      <c r="X3578" s="36">
        <f t="shared" si="1769"/>
        <v>31578.45655367896</v>
      </c>
      <c r="Y3578" s="276">
        <f t="shared" si="1770"/>
        <v>31578.456553679134</v>
      </c>
      <c r="Z3578" s="36">
        <f t="shared" si="1771"/>
        <v>75972.527237893431</v>
      </c>
      <c r="AA3578" s="36">
        <f t="shared" si="1772"/>
        <v>44394.070684214297</v>
      </c>
      <c r="AB3578" s="38">
        <f t="shared" si="1773"/>
        <v>1.7462298274040222E-10</v>
      </c>
      <c r="AD3578" s="142">
        <f t="shared" si="1774"/>
        <v>60</v>
      </c>
    </row>
    <row r="3579" spans="1:30">
      <c r="A3579" s="533"/>
      <c r="C3579" s="490" t="str">
        <f>'Terminated loans'!F2769</f>
        <v>N</v>
      </c>
      <c r="D3579" s="63">
        <v>143983986</v>
      </c>
      <c r="E3579" s="426">
        <f>'Terminated loans'!I2769</f>
        <v>98</v>
      </c>
      <c r="F3579" s="426" t="str">
        <f>'Terminated loans'!J2769</f>
        <v>PUDDOO D</v>
      </c>
      <c r="G3579" s="547" t="str">
        <f t="shared" si="1710"/>
        <v>E2</v>
      </c>
      <c r="H3579" s="427">
        <f>'Terminated loans'!L2769</f>
        <v>41820</v>
      </c>
      <c r="I3579" s="427">
        <v>43646</v>
      </c>
      <c r="J3579" s="34">
        <f t="shared" si="1759"/>
        <v>60</v>
      </c>
      <c r="K3579" s="34">
        <f t="shared" si="1760"/>
        <v>77</v>
      </c>
      <c r="L3579" s="34">
        <f t="shared" si="1761"/>
        <v>60</v>
      </c>
      <c r="M3579" s="34">
        <f t="shared" si="1762"/>
        <v>60</v>
      </c>
      <c r="N3579" s="52">
        <f t="shared" si="1743"/>
        <v>60</v>
      </c>
      <c r="O3579" s="352">
        <f>+'Terminated loans'!S2769</f>
        <v>101661</v>
      </c>
      <c r="P3579" s="112">
        <f>+'Terminated loans'!T2769</f>
        <v>0.05</v>
      </c>
      <c r="Q3579" s="536">
        <f t="shared" si="1711"/>
        <v>9.1499999999999998E-2</v>
      </c>
      <c r="R3579" s="222">
        <f t="shared" si="1763"/>
        <v>1918.4684834837956</v>
      </c>
      <c r="S3579" s="36">
        <f t="shared" si="1764"/>
        <v>92095.782369142777</v>
      </c>
      <c r="T3579" s="36">
        <f t="shared" si="1765"/>
        <v>9565.2176308572234</v>
      </c>
      <c r="U3579" s="36">
        <f t="shared" si="1766"/>
        <v>23012.326639884996</v>
      </c>
      <c r="V3579" s="36">
        <f t="shared" si="1767"/>
        <v>13447.109009027728</v>
      </c>
      <c r="W3579" s="37">
        <f t="shared" si="1768"/>
        <v>9565.2176308572671</v>
      </c>
      <c r="X3579" s="36">
        <f t="shared" si="1769"/>
        <v>9565.2176308572234</v>
      </c>
      <c r="Y3579" s="276">
        <f t="shared" si="1770"/>
        <v>9565.2176308572671</v>
      </c>
      <c r="Z3579" s="36">
        <f t="shared" si="1771"/>
        <v>23012.326639884996</v>
      </c>
      <c r="AA3579" s="36">
        <f t="shared" si="1772"/>
        <v>13447.109009027728</v>
      </c>
      <c r="AB3579" s="38">
        <f t="shared" si="1773"/>
        <v>4.3655745685100555E-11</v>
      </c>
      <c r="AD3579" s="142">
        <f t="shared" si="1774"/>
        <v>60</v>
      </c>
    </row>
    <row r="3580" spans="1:30">
      <c r="A3580" s="533"/>
      <c r="C3580" s="490" t="str">
        <f>'Terminated loans'!F2770</f>
        <v>N</v>
      </c>
      <c r="D3580" s="63">
        <v>143984036</v>
      </c>
      <c r="E3580" s="426">
        <f>'Terminated loans'!I2770</f>
        <v>98</v>
      </c>
      <c r="F3580" s="426" t="str">
        <f>'Terminated loans'!J2770</f>
        <v>JOHN CHUAN Y M</v>
      </c>
      <c r="G3580" s="547" t="str">
        <f t="shared" si="1710"/>
        <v>E2</v>
      </c>
      <c r="H3580" s="427">
        <f>'Terminated loans'!L2770</f>
        <v>41834</v>
      </c>
      <c r="I3580" s="427">
        <v>43646</v>
      </c>
      <c r="J3580" s="34">
        <f t="shared" si="1759"/>
        <v>60</v>
      </c>
      <c r="K3580" s="34">
        <f t="shared" si="1760"/>
        <v>77</v>
      </c>
      <c r="L3580" s="34">
        <f t="shared" si="1761"/>
        <v>60</v>
      </c>
      <c r="M3580" s="34">
        <f t="shared" si="1762"/>
        <v>60</v>
      </c>
      <c r="N3580" s="52">
        <f t="shared" si="1743"/>
        <v>60</v>
      </c>
      <c r="O3580" s="352">
        <f>+'Terminated loans'!S2770</f>
        <v>1274761</v>
      </c>
      <c r="P3580" s="112">
        <f>+'Terminated loans'!T2770</f>
        <v>0.05</v>
      </c>
      <c r="Q3580" s="536">
        <f t="shared" si="1711"/>
        <v>9.1499999999999998E-2</v>
      </c>
      <c r="R3580" s="222">
        <f t="shared" si="1763"/>
        <v>24056.312671273023</v>
      </c>
      <c r="S3580" s="36">
        <f t="shared" si="1764"/>
        <v>1154819.5633396369</v>
      </c>
      <c r="T3580" s="36">
        <f t="shared" si="1765"/>
        <v>119941.43666036311</v>
      </c>
      <c r="U3580" s="36">
        <f t="shared" si="1766"/>
        <v>288559.19693674543</v>
      </c>
      <c r="V3580" s="36">
        <f t="shared" si="1767"/>
        <v>168617.76027638139</v>
      </c>
      <c r="W3580" s="37">
        <f t="shared" si="1768"/>
        <v>119941.43666036404</v>
      </c>
      <c r="X3580" s="36">
        <f t="shared" si="1769"/>
        <v>119941.43666036311</v>
      </c>
      <c r="Y3580" s="276">
        <f t="shared" si="1770"/>
        <v>119941.43666036404</v>
      </c>
      <c r="Z3580" s="36">
        <f t="shared" si="1771"/>
        <v>288559.19693674543</v>
      </c>
      <c r="AA3580" s="36">
        <f t="shared" si="1772"/>
        <v>168617.76027638139</v>
      </c>
      <c r="AB3580" s="38">
        <f t="shared" si="1773"/>
        <v>9.3132257461547852E-10</v>
      </c>
      <c r="AD3580" s="142">
        <f t="shared" si="1774"/>
        <v>60</v>
      </c>
    </row>
    <row r="3581" spans="1:30">
      <c r="A3581" s="533"/>
      <c r="C3581" s="490" t="str">
        <f>'Terminated loans'!F2771</f>
        <v>N</v>
      </c>
      <c r="D3581" s="63">
        <v>143984389</v>
      </c>
      <c r="E3581" s="426">
        <f>'Terminated loans'!I2771</f>
        <v>98</v>
      </c>
      <c r="F3581" s="426" t="str">
        <f>'Terminated loans'!J2771</f>
        <v>LUCHMUNPERSAD D</v>
      </c>
      <c r="G3581" s="547" t="str">
        <f t="shared" ref="G3581:G3644" si="1775">IF(H3581&lt;$P$5,"A",IF(H3581&lt;$P$6,"B",IF(H3581&lt;$P$7,"C",IF(H3581&lt;$P$8,"D",IF(H3581&lt;$P$9,"E",IF(H3581&lt;$P$10,"F",IF(H3581&lt;$P$11,"G",IF(H3581&lt;$P$12,"I",IF(H3581&lt;$P$13,"J",IF(H3581&lt;$P$14,"K","L"))))))))))&amp;IF(OR(P3581=0,P3581&gt;=5%),2,1)</f>
        <v>E2</v>
      </c>
      <c r="H3581" s="427">
        <f>'Terminated loans'!L2771</f>
        <v>41810</v>
      </c>
      <c r="I3581" s="427">
        <v>43646</v>
      </c>
      <c r="J3581" s="34">
        <f t="shared" si="1759"/>
        <v>60</v>
      </c>
      <c r="K3581" s="34">
        <f t="shared" si="1760"/>
        <v>77</v>
      </c>
      <c r="L3581" s="34">
        <f t="shared" si="1761"/>
        <v>60</v>
      </c>
      <c r="M3581" s="34">
        <f t="shared" si="1762"/>
        <v>60</v>
      </c>
      <c r="N3581" s="52">
        <f t="shared" si="1743"/>
        <v>60</v>
      </c>
      <c r="O3581" s="352">
        <f>+'Terminated loans'!S2771</f>
        <v>218875</v>
      </c>
      <c r="P3581" s="112">
        <f>+'Terminated loans'!T2771</f>
        <v>0.05</v>
      </c>
      <c r="Q3581" s="536">
        <f t="shared" ref="Q3581:Q3644" si="1776">VLOOKUP(G3581,$O$3:$Q$28,3,FALSE)</f>
        <v>9.1499999999999998E-2</v>
      </c>
      <c r="R3581" s="222">
        <f t="shared" si="1763"/>
        <v>4130.4412638328931</v>
      </c>
      <c r="S3581" s="36">
        <f t="shared" si="1764"/>
        <v>198281.19304400039</v>
      </c>
      <c r="T3581" s="36">
        <f t="shared" si="1765"/>
        <v>20593.806955999607</v>
      </c>
      <c r="U3581" s="36">
        <f t="shared" si="1766"/>
        <v>49545.282785973279</v>
      </c>
      <c r="V3581" s="36">
        <f t="shared" si="1767"/>
        <v>28951.475829973584</v>
      </c>
      <c r="W3581" s="37">
        <f t="shared" si="1768"/>
        <v>20593.806955999695</v>
      </c>
      <c r="X3581" s="36">
        <f t="shared" si="1769"/>
        <v>20593.806955999607</v>
      </c>
      <c r="Y3581" s="276">
        <f t="shared" si="1770"/>
        <v>20593.806955999695</v>
      </c>
      <c r="Z3581" s="36">
        <f t="shared" si="1771"/>
        <v>49545.282785973279</v>
      </c>
      <c r="AA3581" s="36">
        <f t="shared" si="1772"/>
        <v>28951.475829973584</v>
      </c>
      <c r="AB3581" s="38">
        <f t="shared" si="1773"/>
        <v>8.7311491370201111E-11</v>
      </c>
      <c r="AD3581" s="142">
        <f t="shared" si="1774"/>
        <v>60</v>
      </c>
    </row>
    <row r="3582" spans="1:30">
      <c r="A3582" s="533"/>
      <c r="C3582" s="490" t="str">
        <f>'Terminated loans'!F2772</f>
        <v>E</v>
      </c>
      <c r="D3582" s="63">
        <v>143985490</v>
      </c>
      <c r="E3582" s="426">
        <f>'Terminated loans'!I2772</f>
        <v>98</v>
      </c>
      <c r="F3582" s="426" t="str">
        <f>'Terminated loans'!J2772</f>
        <v>CONSTANCE M N C</v>
      </c>
      <c r="G3582" s="547" t="str">
        <f t="shared" si="1775"/>
        <v>E2</v>
      </c>
      <c r="H3582" s="427">
        <f>'Terminated loans'!L2772</f>
        <v>42214</v>
      </c>
      <c r="I3582" s="427">
        <v>43646</v>
      </c>
      <c r="J3582" s="34">
        <f t="shared" si="1759"/>
        <v>47</v>
      </c>
      <c r="K3582" s="34">
        <f t="shared" si="1760"/>
        <v>64</v>
      </c>
      <c r="L3582" s="34">
        <f t="shared" si="1761"/>
        <v>47</v>
      </c>
      <c r="M3582" s="34">
        <f t="shared" si="1762"/>
        <v>47</v>
      </c>
      <c r="N3582" s="52">
        <f t="shared" si="1743"/>
        <v>47</v>
      </c>
      <c r="O3582" s="352">
        <f>+'Terminated loans'!S2772</f>
        <v>213607</v>
      </c>
      <c r="P3582" s="112">
        <f>+'Terminated loans'!T2772</f>
        <v>0.05</v>
      </c>
      <c r="Q3582" s="536">
        <f t="shared" si="1776"/>
        <v>9.1499999999999998E-2</v>
      </c>
      <c r="R3582" s="222">
        <f t="shared" si="1763"/>
        <v>5013.7915919177458</v>
      </c>
      <c r="S3582" s="36">
        <f t="shared" si="1764"/>
        <v>197420.70336680725</v>
      </c>
      <c r="T3582" s="36">
        <f t="shared" si="1765"/>
        <v>16186.296633192746</v>
      </c>
      <c r="U3582" s="36">
        <f t="shared" si="1766"/>
        <v>38227.501453326724</v>
      </c>
      <c r="V3582" s="36">
        <f t="shared" si="1767"/>
        <v>22041.204820134095</v>
      </c>
      <c r="W3582" s="37">
        <f t="shared" si="1768"/>
        <v>16186.296633192629</v>
      </c>
      <c r="X3582" s="36">
        <f t="shared" si="1769"/>
        <v>16186.296633192746</v>
      </c>
      <c r="Y3582" s="276">
        <f t="shared" si="1770"/>
        <v>16186.296633192629</v>
      </c>
      <c r="Z3582" s="36">
        <f t="shared" si="1771"/>
        <v>38227.501453326724</v>
      </c>
      <c r="AA3582" s="36">
        <f t="shared" si="1772"/>
        <v>22041.204820134095</v>
      </c>
      <c r="AB3582" s="38">
        <f t="shared" si="1773"/>
        <v>-1.1641532182693481E-10</v>
      </c>
      <c r="AD3582" s="142">
        <f t="shared" si="1774"/>
        <v>47</v>
      </c>
    </row>
    <row r="3583" spans="1:30">
      <c r="A3583" s="533"/>
      <c r="C3583" s="490" t="str">
        <f>'Terminated loans'!F2773</f>
        <v>N</v>
      </c>
      <c r="D3583" s="63">
        <v>143987531</v>
      </c>
      <c r="E3583" s="426">
        <f>'Terminated loans'!I2773</f>
        <v>98</v>
      </c>
      <c r="F3583" s="426" t="str">
        <f>'Terminated loans'!J2773</f>
        <v>KALLOOA M</v>
      </c>
      <c r="G3583" s="547" t="str">
        <f t="shared" si="1775"/>
        <v>F2</v>
      </c>
      <c r="H3583" s="427">
        <f>'Terminated loans'!L2773</f>
        <v>42551</v>
      </c>
      <c r="I3583" s="427">
        <v>43646</v>
      </c>
      <c r="J3583" s="34">
        <f t="shared" si="1759"/>
        <v>36</v>
      </c>
      <c r="K3583" s="34">
        <f t="shared" si="1760"/>
        <v>53</v>
      </c>
      <c r="L3583" s="34">
        <f t="shared" si="1761"/>
        <v>36</v>
      </c>
      <c r="M3583" s="34">
        <f t="shared" si="1762"/>
        <v>36</v>
      </c>
      <c r="N3583" s="52">
        <f t="shared" si="1743"/>
        <v>36</v>
      </c>
      <c r="O3583" s="352">
        <f>+'Terminated loans'!S2773</f>
        <v>123374</v>
      </c>
      <c r="P3583" s="112">
        <f>+'Terminated loans'!T2773</f>
        <v>0.05</v>
      </c>
      <c r="Q3583" s="536">
        <f t="shared" si="1776"/>
        <v>8.8999999999999996E-2</v>
      </c>
      <c r="R3583" s="222">
        <f t="shared" si="1763"/>
        <v>3697.6294593909988</v>
      </c>
      <c r="S3583" s="36">
        <f t="shared" si="1764"/>
        <v>116448.99043594126</v>
      </c>
      <c r="T3583" s="36">
        <f t="shared" si="1765"/>
        <v>6925.0095640587388</v>
      </c>
      <c r="U3583" s="36">
        <f t="shared" si="1766"/>
        <v>16665.670102134231</v>
      </c>
      <c r="V3583" s="36">
        <f t="shared" si="1767"/>
        <v>9740.6605380759574</v>
      </c>
      <c r="W3583" s="37">
        <f t="shared" si="1768"/>
        <v>6925.0095640582731</v>
      </c>
      <c r="X3583" s="36">
        <f t="shared" si="1769"/>
        <v>6925.0095640587388</v>
      </c>
      <c r="Y3583" s="276">
        <f t="shared" si="1770"/>
        <v>6925.0095640582731</v>
      </c>
      <c r="Z3583" s="36">
        <f t="shared" si="1771"/>
        <v>16665.670102134231</v>
      </c>
      <c r="AA3583" s="36">
        <f t="shared" si="1772"/>
        <v>9740.6605380759574</v>
      </c>
      <c r="AB3583" s="38">
        <f t="shared" si="1773"/>
        <v>-4.6566128730773926E-10</v>
      </c>
      <c r="AD3583" s="142">
        <f t="shared" si="1774"/>
        <v>36</v>
      </c>
    </row>
    <row r="3584" spans="1:30">
      <c r="A3584" s="533"/>
      <c r="C3584" s="490" t="str">
        <f>'Terminated loans'!F2774</f>
        <v>E</v>
      </c>
      <c r="D3584" s="63">
        <v>143986950</v>
      </c>
      <c r="E3584" s="426">
        <f>'Terminated loans'!I2774</f>
        <v>98</v>
      </c>
      <c r="F3584" s="426" t="str">
        <f>'Terminated loans'!J2774</f>
        <v>LOWTUN S B</v>
      </c>
      <c r="G3584" s="547" t="str">
        <f t="shared" si="1775"/>
        <v>G2</v>
      </c>
      <c r="H3584" s="427">
        <f>'Terminated loans'!L2774</f>
        <v>42746</v>
      </c>
      <c r="I3584" s="427">
        <v>43646</v>
      </c>
      <c r="J3584" s="34">
        <f t="shared" si="1759"/>
        <v>30</v>
      </c>
      <c r="K3584" s="34">
        <f t="shared" si="1760"/>
        <v>47</v>
      </c>
      <c r="L3584" s="34">
        <f t="shared" si="1761"/>
        <v>30</v>
      </c>
      <c r="M3584" s="34">
        <f t="shared" si="1762"/>
        <v>30</v>
      </c>
      <c r="N3584" s="52">
        <f t="shared" si="1743"/>
        <v>30</v>
      </c>
      <c r="O3584" s="352">
        <f>+'Terminated loans'!S2774</f>
        <v>251076</v>
      </c>
      <c r="P3584" s="112">
        <f>+'Terminated loans'!T2774</f>
        <v>0.05</v>
      </c>
      <c r="Q3584" s="536">
        <f t="shared" si="1776"/>
        <v>8.5000000000000006E-2</v>
      </c>
      <c r="R3584" s="222">
        <f t="shared" si="1763"/>
        <v>8920.5706868991238</v>
      </c>
      <c r="S3584" s="36">
        <f t="shared" si="1764"/>
        <v>240331.24336459694</v>
      </c>
      <c r="T3584" s="36">
        <f t="shared" si="1765"/>
        <v>10744.756635403057</v>
      </c>
      <c r="U3584" s="36">
        <f t="shared" si="1766"/>
        <v>27285.877242377406</v>
      </c>
      <c r="V3584" s="36">
        <f t="shared" si="1767"/>
        <v>16541.120606973709</v>
      </c>
      <c r="W3584" s="37">
        <f t="shared" si="1768"/>
        <v>10744.756635403697</v>
      </c>
      <c r="X3584" s="36">
        <f t="shared" si="1769"/>
        <v>10744.756635403057</v>
      </c>
      <c r="Y3584" s="276">
        <f t="shared" si="1770"/>
        <v>10744.756635403697</v>
      </c>
      <c r="Z3584" s="36">
        <f t="shared" si="1771"/>
        <v>27285.877242377406</v>
      </c>
      <c r="AA3584" s="36">
        <f t="shared" si="1772"/>
        <v>16541.120606973709</v>
      </c>
      <c r="AB3584" s="38">
        <f t="shared" si="1773"/>
        <v>6.4028427004814148E-10</v>
      </c>
      <c r="AD3584" s="142">
        <f t="shared" si="1774"/>
        <v>30</v>
      </c>
    </row>
    <row r="3585" spans="1:30">
      <c r="A3585" s="533"/>
      <c r="C3585" s="490" t="str">
        <f>'Terminated loans'!F2775</f>
        <v>E</v>
      </c>
      <c r="D3585" s="63">
        <v>143988236</v>
      </c>
      <c r="E3585" s="426">
        <f>'Terminated loans'!I2775</f>
        <v>98</v>
      </c>
      <c r="F3585" s="426" t="str">
        <f>'Terminated loans'!J2775</f>
        <v>LOWTUN S B</v>
      </c>
      <c r="G3585" s="547" t="str">
        <f t="shared" si="1775"/>
        <v>G2</v>
      </c>
      <c r="H3585" s="427">
        <f>'Terminated loans'!L2775</f>
        <v>42878</v>
      </c>
      <c r="I3585" s="427">
        <v>43646</v>
      </c>
      <c r="J3585" s="34">
        <f t="shared" ref="J3585:J3589" si="1777">ROUND((I3585-H3585)/365*12,0)</f>
        <v>25</v>
      </c>
      <c r="K3585" s="34">
        <f t="shared" ref="K3585:K3589" si="1778">ROUND(($I$35-H3585)/365*12,0)</f>
        <v>42</v>
      </c>
      <c r="L3585" s="34">
        <f t="shared" ref="L3585:L3589" si="1779">IF(B3585="VELS",J3585,IF(J3585&gt;(IF(OR(E3585=4,E3585=99),$J$3,IF(E3585=97,$J$6,IF(E3585=98,$J$5,"Check")))),(IF(OR(E3585=4,E3585=99),$J$3,IF(E3585=97,$J$6,IF(E3585=98,$J$5,"Check")))),J3585))</f>
        <v>25</v>
      </c>
      <c r="M3585" s="34">
        <f t="shared" ref="M3585:M3589" si="1780">IF(K3585&gt;L3585,L3585,K3585)</f>
        <v>25</v>
      </c>
      <c r="N3585" s="52">
        <f t="shared" si="1743"/>
        <v>25</v>
      </c>
      <c r="O3585" s="352">
        <f>+'Terminated loans'!S2775</f>
        <v>152576</v>
      </c>
      <c r="P3585" s="112">
        <f>+'Terminated loans'!T2775</f>
        <v>0.05</v>
      </c>
      <c r="Q3585" s="536">
        <f t="shared" si="1776"/>
        <v>8.5000000000000006E-2</v>
      </c>
      <c r="R3585" s="222">
        <f t="shared" ref="R3585:R3589" si="1781">PMT(P3585/12,L3585,-O3585,0,0)</f>
        <v>6439.1185839581212</v>
      </c>
      <c r="S3585" s="36">
        <f t="shared" ref="S3585:S3589" si="1782">(-PV(Q3585/12,L3585,R3585,0,0))</f>
        <v>147054.57107690183</v>
      </c>
      <c r="T3585" s="36">
        <f t="shared" ref="T3585:T3589" si="1783">O3585-S3585</f>
        <v>5521.4289230981667</v>
      </c>
      <c r="U3585" s="36">
        <f t="shared" ref="U3585:U3589" si="1784">-IF(OR(Q3585="",Q3585=0),0,(CUMIPMT(Q3585/12,L3585,S3585,1,M3585,0)))</f>
        <v>13923.393522051745</v>
      </c>
      <c r="V3585" s="36">
        <f t="shared" ref="V3585:V3589" si="1785">-IF(OR(P3585="",P3585=0),0,(CUMIPMT(P3585/12,L3585,O3585,1,M3585,0)))</f>
        <v>8401.9645989530545</v>
      </c>
      <c r="W3585" s="37">
        <f t="shared" ref="W3585:W3589" si="1786">IF(ISERROR(U3585-V3585),0,U3585-V3585)</f>
        <v>5521.4289230986906</v>
      </c>
      <c r="X3585" s="36">
        <f t="shared" ref="X3585:X3589" si="1787">IF(C3585="O",T3585/AD3585*N3585,T3585)</f>
        <v>5521.4289230981667</v>
      </c>
      <c r="Y3585" s="276">
        <f t="shared" ref="Y3585:Y3589" si="1788">W3585</f>
        <v>5521.4289230986906</v>
      </c>
      <c r="Z3585" s="36">
        <f t="shared" ref="Z3585:Z3589" si="1789">-IF(OR(Q3585="",Q3585=0),0,(CUMIPMT(Q3585/12,L3585,S3585,1,L3585,0)))</f>
        <v>13923.393522051745</v>
      </c>
      <c r="AA3585" s="36">
        <f t="shared" ref="AA3585:AA3589" si="1790">-IF(OR(P3585="",P3585=0),0,(CUMIPMT(P3585/12,L3585,O3585,1,L3585,0)))</f>
        <v>8401.9645989530545</v>
      </c>
      <c r="AB3585" s="38">
        <f t="shared" si="1773"/>
        <v>5.2386894822120667E-10</v>
      </c>
      <c r="AD3585" s="142">
        <f t="shared" si="1774"/>
        <v>25</v>
      </c>
    </row>
    <row r="3586" spans="1:30">
      <c r="A3586" s="533"/>
      <c r="C3586" s="490" t="str">
        <f>'Terminated loans'!F2776</f>
        <v>E</v>
      </c>
      <c r="D3586" s="63">
        <v>143988414</v>
      </c>
      <c r="E3586" s="426">
        <f>'Terminated loans'!I2776</f>
        <v>98</v>
      </c>
      <c r="F3586" s="426" t="str">
        <f>'Terminated loans'!J2776</f>
        <v>SOOKUN K K(MUACC162999)</v>
      </c>
      <c r="G3586" s="547" t="str">
        <f t="shared" si="1775"/>
        <v>G2</v>
      </c>
      <c r="H3586" s="427">
        <f>'Terminated loans'!L2776</f>
        <v>42961</v>
      </c>
      <c r="I3586" s="427">
        <v>43646</v>
      </c>
      <c r="J3586" s="34">
        <f t="shared" si="1777"/>
        <v>23</v>
      </c>
      <c r="K3586" s="34">
        <f t="shared" si="1778"/>
        <v>40</v>
      </c>
      <c r="L3586" s="34">
        <f t="shared" si="1779"/>
        <v>23</v>
      </c>
      <c r="M3586" s="34">
        <f t="shared" si="1780"/>
        <v>23</v>
      </c>
      <c r="N3586" s="52">
        <f t="shared" si="1743"/>
        <v>23</v>
      </c>
      <c r="O3586" s="352">
        <f>+'Terminated loans'!S2776</f>
        <v>200166</v>
      </c>
      <c r="P3586" s="112">
        <f>+'Terminated loans'!T2776</f>
        <v>0.05</v>
      </c>
      <c r="Q3586" s="536">
        <f t="shared" si="1776"/>
        <v>8.5000000000000006E-2</v>
      </c>
      <c r="R3586" s="222">
        <f t="shared" si="1781"/>
        <v>9144.6462441842359</v>
      </c>
      <c r="S3586" s="36">
        <f t="shared" si="1782"/>
        <v>193457.57769768167</v>
      </c>
      <c r="T3586" s="36">
        <f t="shared" si="1783"/>
        <v>6708.4223023183295</v>
      </c>
      <c r="U3586" s="36">
        <f t="shared" si="1784"/>
        <v>16869.285918556125</v>
      </c>
      <c r="V3586" s="36">
        <f t="shared" si="1785"/>
        <v>10160.863616237417</v>
      </c>
      <c r="W3586" s="37">
        <f t="shared" si="1786"/>
        <v>6708.4223023187078</v>
      </c>
      <c r="X3586" s="36">
        <f t="shared" si="1787"/>
        <v>6708.4223023183295</v>
      </c>
      <c r="Y3586" s="276">
        <f t="shared" si="1788"/>
        <v>6708.4223023187078</v>
      </c>
      <c r="Z3586" s="36">
        <f t="shared" si="1789"/>
        <v>16869.285918556125</v>
      </c>
      <c r="AA3586" s="36">
        <f t="shared" si="1790"/>
        <v>10160.863616237417</v>
      </c>
      <c r="AB3586" s="38">
        <f t="shared" si="1773"/>
        <v>3.7834979593753815E-10</v>
      </c>
      <c r="AD3586" s="142">
        <f t="shared" si="1774"/>
        <v>23</v>
      </c>
    </row>
    <row r="3587" spans="1:30">
      <c r="A3587" s="533"/>
      <c r="C3587" s="490" t="str">
        <f>'Terminated loans'!F2777</f>
        <v>E</v>
      </c>
      <c r="D3587" s="63">
        <v>143989224</v>
      </c>
      <c r="E3587" s="426">
        <f>'Terminated loans'!I2777</f>
        <v>98</v>
      </c>
      <c r="F3587" s="426" t="str">
        <f>'Terminated loans'!J2777</f>
        <v>SOOKUN K K</v>
      </c>
      <c r="G3587" s="547" t="str">
        <f t="shared" si="1775"/>
        <v>I2</v>
      </c>
      <c r="H3587" s="427">
        <f>'Terminated loans'!L2777</f>
        <v>43336</v>
      </c>
      <c r="I3587" s="427">
        <v>43646</v>
      </c>
      <c r="J3587" s="34">
        <f t="shared" si="1777"/>
        <v>10</v>
      </c>
      <c r="K3587" s="34">
        <f t="shared" si="1778"/>
        <v>27</v>
      </c>
      <c r="L3587" s="34">
        <f t="shared" si="1779"/>
        <v>10</v>
      </c>
      <c r="M3587" s="34">
        <f t="shared" si="1780"/>
        <v>10</v>
      </c>
      <c r="N3587" s="52">
        <f t="shared" si="1743"/>
        <v>10</v>
      </c>
      <c r="O3587" s="352">
        <f>+'Terminated loans'!S2777</f>
        <v>66281</v>
      </c>
      <c r="P3587" s="112">
        <f>+'Terminated loans'!T2777</f>
        <v>0.05</v>
      </c>
      <c r="Q3587" s="536">
        <f t="shared" si="1776"/>
        <v>0.08</v>
      </c>
      <c r="R3587" s="222">
        <f t="shared" si="1781"/>
        <v>6780.9412956934957</v>
      </c>
      <c r="S3587" s="36">
        <f t="shared" si="1782"/>
        <v>65387.960172802508</v>
      </c>
      <c r="T3587" s="36">
        <f t="shared" si="1783"/>
        <v>893.03982719749183</v>
      </c>
      <c r="U3587" s="36">
        <f t="shared" si="1784"/>
        <v>2421.4527841319068</v>
      </c>
      <c r="V3587" s="36">
        <f t="shared" si="1785"/>
        <v>1528.4129569349607</v>
      </c>
      <c r="W3587" s="37">
        <f t="shared" si="1786"/>
        <v>893.03982719694613</v>
      </c>
      <c r="X3587" s="36">
        <f t="shared" si="1787"/>
        <v>893.03982719749183</v>
      </c>
      <c r="Y3587" s="276">
        <f t="shared" si="1788"/>
        <v>893.03982719694613</v>
      </c>
      <c r="Z3587" s="36">
        <f t="shared" si="1789"/>
        <v>2421.4527841319068</v>
      </c>
      <c r="AA3587" s="36">
        <f t="shared" si="1790"/>
        <v>1528.4129569349607</v>
      </c>
      <c r="AB3587" s="38">
        <f t="shared" si="1773"/>
        <v>-5.4569682106375694E-10</v>
      </c>
      <c r="AD3587" s="142">
        <f t="shared" si="1774"/>
        <v>10</v>
      </c>
    </row>
    <row r="3588" spans="1:30">
      <c r="A3588" s="533"/>
      <c r="C3588" s="490" t="str">
        <f>'Terminated loans'!F2778</f>
        <v>E</v>
      </c>
      <c r="D3588" s="63">
        <v>143989267</v>
      </c>
      <c r="E3588" s="426">
        <f>'Terminated loans'!I2778</f>
        <v>98</v>
      </c>
      <c r="F3588" s="426" t="str">
        <f>'Terminated loans'!J2778</f>
        <v>LUXIMON A R</v>
      </c>
      <c r="G3588" s="547" t="str">
        <f t="shared" si="1775"/>
        <v>I2</v>
      </c>
      <c r="H3588" s="427">
        <f>'Terminated loans'!L2778</f>
        <v>43343</v>
      </c>
      <c r="I3588" s="427">
        <v>43646</v>
      </c>
      <c r="J3588" s="34">
        <f t="shared" si="1777"/>
        <v>10</v>
      </c>
      <c r="K3588" s="34">
        <f t="shared" si="1778"/>
        <v>27</v>
      </c>
      <c r="L3588" s="34">
        <f t="shared" si="1779"/>
        <v>10</v>
      </c>
      <c r="M3588" s="34">
        <f t="shared" si="1780"/>
        <v>10</v>
      </c>
      <c r="N3588" s="52">
        <f t="shared" si="1743"/>
        <v>10</v>
      </c>
      <c r="O3588" s="352">
        <f>+'Terminated loans'!S2778</f>
        <v>254717</v>
      </c>
      <c r="P3588" s="112">
        <f>+'Terminated loans'!T2778</f>
        <v>0.05</v>
      </c>
      <c r="Q3588" s="536">
        <f t="shared" si="1776"/>
        <v>0.08</v>
      </c>
      <c r="R3588" s="222">
        <f t="shared" si="1781"/>
        <v>26059.067063187944</v>
      </c>
      <c r="S3588" s="36">
        <f t="shared" si="1782"/>
        <v>251285.05984121747</v>
      </c>
      <c r="T3588" s="36">
        <f t="shared" si="1783"/>
        <v>3431.9401587825269</v>
      </c>
      <c r="U3588" s="36">
        <f t="shared" si="1784"/>
        <v>9305.6107906599354</v>
      </c>
      <c r="V3588" s="36">
        <f t="shared" si="1785"/>
        <v>5873.6706318794459</v>
      </c>
      <c r="W3588" s="37">
        <f t="shared" si="1786"/>
        <v>3431.9401587804896</v>
      </c>
      <c r="X3588" s="36">
        <f t="shared" si="1787"/>
        <v>3431.9401587825269</v>
      </c>
      <c r="Y3588" s="276">
        <f t="shared" si="1788"/>
        <v>3431.9401587804896</v>
      </c>
      <c r="Z3588" s="36">
        <f t="shared" si="1789"/>
        <v>9305.6107906599354</v>
      </c>
      <c r="AA3588" s="36">
        <f t="shared" si="1790"/>
        <v>5873.6706318794459</v>
      </c>
      <c r="AB3588" s="38">
        <f t="shared" si="1773"/>
        <v>-2.0372681319713593E-9</v>
      </c>
      <c r="AD3588" s="142">
        <f t="shared" si="1774"/>
        <v>10</v>
      </c>
    </row>
    <row r="3589" spans="1:30">
      <c r="A3589" s="533"/>
      <c r="C3589" s="490" t="str">
        <f>'Terminated loans'!F2779</f>
        <v>E</v>
      </c>
      <c r="D3589" s="63">
        <v>143970361</v>
      </c>
      <c r="E3589" s="426">
        <f>'Terminated loans'!I2779</f>
        <v>98</v>
      </c>
      <c r="F3589" s="426" t="str">
        <f>'Terminated loans'!J2779</f>
        <v>MUDHOO B N</v>
      </c>
      <c r="G3589" s="547" t="str">
        <f t="shared" si="1775"/>
        <v>I2</v>
      </c>
      <c r="H3589" s="427">
        <f>'Terminated loans'!L2779</f>
        <v>43441</v>
      </c>
      <c r="I3589" s="427">
        <v>43646</v>
      </c>
      <c r="J3589" s="34">
        <f t="shared" si="1777"/>
        <v>7</v>
      </c>
      <c r="K3589" s="34">
        <f t="shared" si="1778"/>
        <v>24</v>
      </c>
      <c r="L3589" s="34">
        <f t="shared" si="1779"/>
        <v>7</v>
      </c>
      <c r="M3589" s="34">
        <f t="shared" si="1780"/>
        <v>7</v>
      </c>
      <c r="N3589" s="52">
        <f t="shared" si="1743"/>
        <v>7</v>
      </c>
      <c r="O3589" s="352">
        <f>+'Terminated loans'!S2779</f>
        <v>100653</v>
      </c>
      <c r="P3589" s="112">
        <f>+'Terminated loans'!T2779</f>
        <v>0.05</v>
      </c>
      <c r="Q3589" s="536">
        <f t="shared" si="1776"/>
        <v>0.08</v>
      </c>
      <c r="R3589" s="222">
        <f t="shared" si="1781"/>
        <v>14619.646452775778</v>
      </c>
      <c r="S3589" s="36">
        <f t="shared" si="1782"/>
        <v>99662.208010845847</v>
      </c>
      <c r="T3589" s="36">
        <f t="shared" si="1783"/>
        <v>990.79198915415327</v>
      </c>
      <c r="U3589" s="36">
        <f t="shared" si="1784"/>
        <v>2675.3171585838136</v>
      </c>
      <c r="V3589" s="36">
        <f t="shared" si="1785"/>
        <v>1684.5251694304461</v>
      </c>
      <c r="W3589" s="37">
        <f t="shared" si="1786"/>
        <v>990.79198915336747</v>
      </c>
      <c r="X3589" s="36">
        <f t="shared" si="1787"/>
        <v>990.79198915415327</v>
      </c>
      <c r="Y3589" s="276">
        <f t="shared" si="1788"/>
        <v>990.79198915336747</v>
      </c>
      <c r="Z3589" s="36">
        <f t="shared" si="1789"/>
        <v>2675.3171585838136</v>
      </c>
      <c r="AA3589" s="36">
        <f t="shared" si="1790"/>
        <v>1684.5251694304461</v>
      </c>
      <c r="AB3589" s="38">
        <f t="shared" si="1773"/>
        <v>-7.8580342233181E-10</v>
      </c>
      <c r="AD3589" s="142">
        <f t="shared" si="1774"/>
        <v>7</v>
      </c>
    </row>
    <row r="3590" spans="1:30">
      <c r="A3590" s="533"/>
      <c r="C3590" s="490" t="str">
        <f>'Terminated loans'!F2780</f>
        <v>E</v>
      </c>
      <c r="D3590" s="63">
        <v>143024474</v>
      </c>
      <c r="E3590" s="426">
        <f>'Terminated loans'!I2780</f>
        <v>99</v>
      </c>
      <c r="F3590" s="426" t="str">
        <f>'Terminated loans'!J2780</f>
        <v>GRENADE S/MRS M P C(SL917</v>
      </c>
      <c r="G3590" s="547" t="str">
        <f t="shared" si="1775"/>
        <v>A1</v>
      </c>
      <c r="H3590" s="427">
        <f>'Terminated loans'!L2780</f>
        <v>39591</v>
      </c>
      <c r="I3590" s="427">
        <v>43677</v>
      </c>
      <c r="J3590" s="34">
        <f t="shared" ref="J3590:J3607" si="1791">ROUND((I3590-H3590)/365*12,0)</f>
        <v>134</v>
      </c>
      <c r="K3590" s="34">
        <f t="shared" ref="K3590:K3607" si="1792">ROUND(($I$35-H3590)/365*12,0)</f>
        <v>150</v>
      </c>
      <c r="L3590" s="34">
        <f t="shared" ref="L3590:L3607" si="1793">IF(B3590="VELS",J3590,IF(J3590&gt;(IF(OR(E3590=4,E3590=99),$J$3,IF(E3590=97,$J$6,IF(E3590=98,$J$5,"Check")))),(IF(OR(E3590=4,E3590=99),$J$3,IF(E3590=97,$J$6,IF(E3590=98,$J$5,"Check")))),J3590))</f>
        <v>134</v>
      </c>
      <c r="M3590" s="34">
        <f t="shared" ref="M3590:M3607" si="1794">IF(K3590&gt;L3590,L3590,K3590)</f>
        <v>134</v>
      </c>
      <c r="N3590" s="52">
        <f t="shared" si="1743"/>
        <v>134</v>
      </c>
      <c r="O3590" s="352">
        <f>+'Terminated loans'!S2780</f>
        <v>1600100</v>
      </c>
      <c r="P3590" s="112">
        <f>+'Terminated loans'!T2780</f>
        <v>0.03</v>
      </c>
      <c r="Q3590" s="536">
        <f t="shared" si="1776"/>
        <v>8.6499999999999994E-2</v>
      </c>
      <c r="R3590" s="222">
        <f t="shared" ref="R3590:R3607" si="1795">PMT(P3590/12,L3590,-O3590,0,0)</f>
        <v>14067.416614411051</v>
      </c>
      <c r="S3590" s="36">
        <f t="shared" ref="S3590:S3607" si="1796">(-PV(Q3590/12,L3590,R3590,0,0))</f>
        <v>1206144.8092431002</v>
      </c>
      <c r="T3590" s="36">
        <f>O3590-S3590</f>
        <v>393955.19075689977</v>
      </c>
      <c r="U3590" s="36">
        <f t="shared" ref="U3590:U3607" si="1797">-IF(OR(Q3590="",Q3590=0),0,(CUMIPMT(Q3590/12,L3590,S3590,1,M3590,0)))</f>
        <v>678889.01708796807</v>
      </c>
      <c r="V3590" s="36">
        <f t="shared" ref="V3590:V3607" si="1798">-IF(OR(P3590="",P3590=0),0,(CUMIPMT(P3590/12,L3590,O3590,1,M3590,0)))</f>
        <v>284933.82633108087</v>
      </c>
      <c r="W3590" s="37">
        <f t="shared" ref="W3590:W3607" si="1799">IF(ISERROR(U3590-V3590),0,U3590-V3590)</f>
        <v>393955.1907568872</v>
      </c>
      <c r="X3590" s="36">
        <f t="shared" ref="X3590:X3607" si="1800">IF(C3590="O",T3590/AD3590*N3590,T3590)</f>
        <v>393955.19075689977</v>
      </c>
      <c r="Y3590" s="276">
        <f t="shared" ref="Y3590:Y3607" si="1801">W3590</f>
        <v>393955.1907568872</v>
      </c>
      <c r="Z3590" s="36">
        <f t="shared" ref="Z3590:Z3607" si="1802">-IF(OR(Q3590="",Q3590=0),0,(CUMIPMT(Q3590/12,L3590,S3590,1,L3590,0)))</f>
        <v>678889.01708796807</v>
      </c>
      <c r="AA3590" s="36">
        <f t="shared" ref="AA3590:AA3607" si="1803">-IF(OR(P3590="",P3590=0),0,(CUMIPMT(P3590/12,L3590,O3590,1,L3590,0)))</f>
        <v>284933.82633108087</v>
      </c>
      <c r="AB3590" s="38">
        <f t="shared" ref="AB3590:AB3607" si="1804">IF(ISERROR(Z3590-AA3590-T3590),"CHECK",Z3590-AA3590-T3590)</f>
        <v>-1.257285475730896E-8</v>
      </c>
      <c r="AD3590" s="142">
        <f t="shared" ref="AD3590:AD3607" si="1805">IF(L3590&gt;$J$2,$J$2,L3590)</f>
        <v>134</v>
      </c>
    </row>
    <row r="3591" spans="1:30">
      <c r="A3591" s="533"/>
      <c r="C3591" s="490" t="str">
        <f>'Terminated loans'!F2781</f>
        <v>E</v>
      </c>
      <c r="D3591" s="63">
        <v>143037959</v>
      </c>
      <c r="E3591" s="426">
        <f>'Terminated loans'!I2781</f>
        <v>99</v>
      </c>
      <c r="F3591" s="426" t="str">
        <f>'Terminated loans'!J2781</f>
        <v>YAGAMBRON D(SL2852)</v>
      </c>
      <c r="G3591" s="547" t="str">
        <f t="shared" si="1775"/>
        <v>D1</v>
      </c>
      <c r="H3591" s="427">
        <f>'Terminated loans'!L2781</f>
        <v>41263</v>
      </c>
      <c r="I3591" s="427">
        <v>43677</v>
      </c>
      <c r="J3591" s="34">
        <f t="shared" si="1791"/>
        <v>79</v>
      </c>
      <c r="K3591" s="34">
        <f t="shared" si="1792"/>
        <v>95</v>
      </c>
      <c r="L3591" s="34">
        <f t="shared" si="1793"/>
        <v>79</v>
      </c>
      <c r="M3591" s="34">
        <f t="shared" si="1794"/>
        <v>79</v>
      </c>
      <c r="N3591" s="52">
        <f t="shared" si="1743"/>
        <v>79</v>
      </c>
      <c r="O3591" s="352">
        <f>+'Terminated loans'!S2781</f>
        <v>904050</v>
      </c>
      <c r="P3591" s="112">
        <f>+'Terminated loans'!T2781</f>
        <v>0.03</v>
      </c>
      <c r="Q3591" s="536">
        <f t="shared" si="1776"/>
        <v>7.6499999999999999E-2</v>
      </c>
      <c r="R3591" s="222">
        <f t="shared" si="1795"/>
        <v>12625.159422703351</v>
      </c>
      <c r="S3591" s="36">
        <f t="shared" si="1796"/>
        <v>781665.15169070638</v>
      </c>
      <c r="T3591" s="36">
        <f t="shared" ref="T3591:T3607" si="1806">O3591-S3591</f>
        <v>122384.84830929362</v>
      </c>
      <c r="U3591" s="36">
        <f t="shared" si="1797"/>
        <v>215722.44270286185</v>
      </c>
      <c r="V3591" s="36">
        <f t="shared" si="1798"/>
        <v>93337.594393564737</v>
      </c>
      <c r="W3591" s="37">
        <f t="shared" si="1799"/>
        <v>122384.84830929711</v>
      </c>
      <c r="X3591" s="36">
        <f t="shared" si="1800"/>
        <v>122384.84830929362</v>
      </c>
      <c r="Y3591" s="276">
        <f t="shared" si="1801"/>
        <v>122384.84830929711</v>
      </c>
      <c r="Z3591" s="36">
        <f t="shared" si="1802"/>
        <v>215722.44270286185</v>
      </c>
      <c r="AA3591" s="36">
        <f t="shared" si="1803"/>
        <v>93337.594393564737</v>
      </c>
      <c r="AB3591" s="38">
        <f t="shared" si="1804"/>
        <v>3.4924596548080444E-9</v>
      </c>
      <c r="AD3591" s="142">
        <f t="shared" si="1805"/>
        <v>79</v>
      </c>
    </row>
    <row r="3592" spans="1:30">
      <c r="A3592" s="533"/>
      <c r="C3592" s="490" t="str">
        <f>'Terminated loans'!F2782</f>
        <v>E</v>
      </c>
      <c r="D3592" s="63">
        <v>143124711</v>
      </c>
      <c r="E3592" s="426">
        <f>'Terminated loans'!I2782</f>
        <v>99</v>
      </c>
      <c r="F3592" s="426" t="str">
        <f>'Terminated loans'!J2782</f>
        <v>GRENADE S</v>
      </c>
      <c r="G3592" s="547" t="str">
        <f t="shared" si="1775"/>
        <v>B1</v>
      </c>
      <c r="H3592" s="427">
        <f>'Terminated loans'!L2782</f>
        <v>40631</v>
      </c>
      <c r="I3592" s="427">
        <v>43677</v>
      </c>
      <c r="J3592" s="34">
        <f t="shared" si="1791"/>
        <v>100</v>
      </c>
      <c r="K3592" s="34">
        <f t="shared" si="1792"/>
        <v>116</v>
      </c>
      <c r="L3592" s="34">
        <f t="shared" si="1793"/>
        <v>100</v>
      </c>
      <c r="M3592" s="34">
        <f t="shared" si="1794"/>
        <v>100</v>
      </c>
      <c r="N3592" s="52">
        <f t="shared" si="1743"/>
        <v>100</v>
      </c>
      <c r="O3592" s="352">
        <f>+'Terminated loans'!S2782</f>
        <v>2007066</v>
      </c>
      <c r="P3592" s="112">
        <f>+'Terminated loans'!T2782</f>
        <v>0.03</v>
      </c>
      <c r="Q3592" s="536">
        <f t="shared" si="1776"/>
        <v>7.6499999999999999E-2</v>
      </c>
      <c r="R3592" s="222">
        <f t="shared" si="1795"/>
        <v>22708.866298722482</v>
      </c>
      <c r="S3592" s="36">
        <f t="shared" si="1796"/>
        <v>1675351.507700135</v>
      </c>
      <c r="T3592" s="36">
        <f t="shared" si="1806"/>
        <v>331714.492299865</v>
      </c>
      <c r="U3592" s="36">
        <f t="shared" si="1797"/>
        <v>595535.12217212003</v>
      </c>
      <c r="V3592" s="36">
        <f t="shared" si="1798"/>
        <v>263820.62987224828</v>
      </c>
      <c r="W3592" s="37">
        <f t="shared" si="1799"/>
        <v>331714.49229987175</v>
      </c>
      <c r="X3592" s="36">
        <f t="shared" si="1800"/>
        <v>331714.492299865</v>
      </c>
      <c r="Y3592" s="276">
        <f t="shared" si="1801"/>
        <v>331714.49229987175</v>
      </c>
      <c r="Z3592" s="36">
        <f t="shared" si="1802"/>
        <v>595535.12217212003</v>
      </c>
      <c r="AA3592" s="36">
        <f t="shared" si="1803"/>
        <v>263820.62987224828</v>
      </c>
      <c r="AB3592" s="38">
        <f t="shared" si="1804"/>
        <v>6.7520886659622192E-9</v>
      </c>
      <c r="AD3592" s="142">
        <f t="shared" si="1805"/>
        <v>100</v>
      </c>
    </row>
    <row r="3593" spans="1:30">
      <c r="A3593" s="533"/>
      <c r="C3593" s="490" t="str">
        <f>'Terminated loans'!F2783</f>
        <v>E</v>
      </c>
      <c r="D3593" s="63">
        <v>143563057</v>
      </c>
      <c r="E3593" s="426">
        <f>'Terminated loans'!I2783</f>
        <v>99</v>
      </c>
      <c r="F3593" s="426" t="str">
        <f>'Terminated loans'!J2783</f>
        <v>TANY P B S (SL2617)</v>
      </c>
      <c r="G3593" s="547" t="str">
        <f t="shared" si="1775"/>
        <v>C1</v>
      </c>
      <c r="H3593" s="427">
        <f>'Terminated loans'!L2783</f>
        <v>40921</v>
      </c>
      <c r="I3593" s="427">
        <v>43677</v>
      </c>
      <c r="J3593" s="34">
        <f t="shared" si="1791"/>
        <v>91</v>
      </c>
      <c r="K3593" s="34">
        <f t="shared" si="1792"/>
        <v>107</v>
      </c>
      <c r="L3593" s="34">
        <f t="shared" si="1793"/>
        <v>91</v>
      </c>
      <c r="M3593" s="34">
        <f t="shared" si="1794"/>
        <v>91</v>
      </c>
      <c r="N3593" s="52">
        <f t="shared" si="1743"/>
        <v>91</v>
      </c>
      <c r="O3593" s="352">
        <f>+'Terminated loans'!S2783</f>
        <v>3039995</v>
      </c>
      <c r="P3593" s="112">
        <f>+'Terminated loans'!T2783</f>
        <v>0.03</v>
      </c>
      <c r="Q3593" s="536">
        <f t="shared" si="1776"/>
        <v>8.1500000000000003E-2</v>
      </c>
      <c r="R3593" s="222">
        <f t="shared" si="1795"/>
        <v>37392.052629234437</v>
      </c>
      <c r="S3593" s="36">
        <f t="shared" si="1796"/>
        <v>2531870.8926961725</v>
      </c>
      <c r="T3593" s="36">
        <f t="shared" si="1806"/>
        <v>508124.10730382754</v>
      </c>
      <c r="U3593" s="36">
        <f t="shared" si="1797"/>
        <v>870805.89656420192</v>
      </c>
      <c r="V3593" s="36">
        <f t="shared" si="1798"/>
        <v>362681.78926033387</v>
      </c>
      <c r="W3593" s="37">
        <f t="shared" si="1799"/>
        <v>508124.10730386805</v>
      </c>
      <c r="X3593" s="36">
        <f t="shared" si="1800"/>
        <v>508124.10730382754</v>
      </c>
      <c r="Y3593" s="276">
        <f t="shared" si="1801"/>
        <v>508124.10730386805</v>
      </c>
      <c r="Z3593" s="36">
        <f t="shared" si="1802"/>
        <v>870805.89656420192</v>
      </c>
      <c r="AA3593" s="36">
        <f t="shared" si="1803"/>
        <v>362681.78926033387</v>
      </c>
      <c r="AB3593" s="38">
        <f t="shared" si="1804"/>
        <v>4.0512531995773315E-8</v>
      </c>
      <c r="AD3593" s="142">
        <f t="shared" si="1805"/>
        <v>91</v>
      </c>
    </row>
    <row r="3594" spans="1:30">
      <c r="A3594" s="533"/>
      <c r="C3594" s="490" t="str">
        <f>'Terminated loans'!F2784</f>
        <v>E</v>
      </c>
      <c r="D3594" s="63">
        <v>143982548</v>
      </c>
      <c r="E3594" s="426">
        <f>'Terminated loans'!I2784</f>
        <v>98</v>
      </c>
      <c r="F3594" s="426" t="str">
        <f>'Terminated loans'!J2784</f>
        <v>SOUDAGEER M S</v>
      </c>
      <c r="G3594" s="547" t="str">
        <f t="shared" si="1775"/>
        <v>E2</v>
      </c>
      <c r="H3594" s="427">
        <f>'Terminated loans'!L2784</f>
        <v>41683</v>
      </c>
      <c r="I3594" s="427">
        <v>43677</v>
      </c>
      <c r="J3594" s="34">
        <f t="shared" si="1791"/>
        <v>66</v>
      </c>
      <c r="K3594" s="34">
        <f t="shared" si="1792"/>
        <v>82</v>
      </c>
      <c r="L3594" s="34">
        <f t="shared" si="1793"/>
        <v>60</v>
      </c>
      <c r="M3594" s="34">
        <f t="shared" si="1794"/>
        <v>60</v>
      </c>
      <c r="N3594" s="52">
        <f t="shared" si="1743"/>
        <v>60</v>
      </c>
      <c r="O3594" s="352">
        <f>+'Terminated loans'!S2784</f>
        <v>512054</v>
      </c>
      <c r="P3594" s="112">
        <f>+'Terminated loans'!T2784</f>
        <v>0.05</v>
      </c>
      <c r="Q3594" s="536">
        <f t="shared" si="1776"/>
        <v>9.1499999999999998E-2</v>
      </c>
      <c r="R3594" s="222">
        <f t="shared" si="1795"/>
        <v>9663.0906723503758</v>
      </c>
      <c r="S3594" s="36">
        <f t="shared" si="1796"/>
        <v>463875.17086443224</v>
      </c>
      <c r="T3594" s="36">
        <f t="shared" si="1806"/>
        <v>48178.829135567765</v>
      </c>
      <c r="U3594" s="36">
        <f t="shared" si="1797"/>
        <v>115910.26947659068</v>
      </c>
      <c r="V3594" s="36">
        <f t="shared" si="1798"/>
        <v>67731.440341022564</v>
      </c>
      <c r="W3594" s="37">
        <f t="shared" si="1799"/>
        <v>48178.829135568114</v>
      </c>
      <c r="X3594" s="36">
        <f t="shared" si="1800"/>
        <v>48178.829135567765</v>
      </c>
      <c r="Y3594" s="276">
        <f t="shared" si="1801"/>
        <v>48178.829135568114</v>
      </c>
      <c r="Z3594" s="36">
        <f t="shared" si="1802"/>
        <v>115910.26947659068</v>
      </c>
      <c r="AA3594" s="36">
        <f t="shared" si="1803"/>
        <v>67731.440341022564</v>
      </c>
      <c r="AB3594" s="38">
        <f t="shared" si="1804"/>
        <v>3.4924596548080444E-10</v>
      </c>
      <c r="AD3594" s="142">
        <f t="shared" si="1805"/>
        <v>60</v>
      </c>
    </row>
    <row r="3595" spans="1:30">
      <c r="A3595" s="533"/>
      <c r="C3595" s="490" t="str">
        <f>'Terminated loans'!F2785</f>
        <v>N</v>
      </c>
      <c r="D3595" s="63">
        <v>143983781</v>
      </c>
      <c r="E3595" s="426">
        <f>'Terminated loans'!I2785</f>
        <v>97</v>
      </c>
      <c r="F3595" s="426" t="str">
        <f>'Terminated loans'!J2785</f>
        <v>JADUNUNDUN V T</v>
      </c>
      <c r="G3595" s="547" t="str">
        <f t="shared" si="1775"/>
        <v>E2</v>
      </c>
      <c r="H3595" s="427">
        <f>'Terminated loans'!L2785</f>
        <v>41845</v>
      </c>
      <c r="I3595" s="427">
        <v>43677</v>
      </c>
      <c r="J3595" s="34">
        <f t="shared" si="1791"/>
        <v>60</v>
      </c>
      <c r="K3595" s="34">
        <f t="shared" si="1792"/>
        <v>76</v>
      </c>
      <c r="L3595" s="34">
        <f t="shared" si="1793"/>
        <v>60</v>
      </c>
      <c r="M3595" s="34">
        <f t="shared" si="1794"/>
        <v>60</v>
      </c>
      <c r="N3595" s="52">
        <f t="shared" si="1743"/>
        <v>60</v>
      </c>
      <c r="O3595" s="352">
        <f>+'Terminated loans'!S2785</f>
        <v>134251</v>
      </c>
      <c r="P3595" s="112">
        <f>+'Terminated loans'!T2785</f>
        <v>0</v>
      </c>
      <c r="Q3595" s="536">
        <f t="shared" si="1776"/>
        <v>9.1499999999999998E-2</v>
      </c>
      <c r="R3595" s="222">
        <f t="shared" si="1795"/>
        <v>2237.5166666666669</v>
      </c>
      <c r="S3595" s="36">
        <f t="shared" si="1796"/>
        <v>107411.64098065502</v>
      </c>
      <c r="T3595" s="36">
        <f t="shared" si="1806"/>
        <v>26839.359019344978</v>
      </c>
      <c r="U3595" s="36">
        <f t="shared" si="1797"/>
        <v>26839.359019345051</v>
      </c>
      <c r="V3595" s="36">
        <f t="shared" si="1798"/>
        <v>0</v>
      </c>
      <c r="W3595" s="37">
        <f t="shared" si="1799"/>
        <v>26839.359019345051</v>
      </c>
      <c r="X3595" s="36">
        <f t="shared" si="1800"/>
        <v>26839.359019344978</v>
      </c>
      <c r="Y3595" s="276">
        <f t="shared" si="1801"/>
        <v>26839.359019345051</v>
      </c>
      <c r="Z3595" s="36">
        <f t="shared" si="1802"/>
        <v>26839.359019345051</v>
      </c>
      <c r="AA3595" s="36">
        <f t="shared" si="1803"/>
        <v>0</v>
      </c>
      <c r="AB3595" s="38">
        <f t="shared" si="1804"/>
        <v>7.2759576141834259E-11</v>
      </c>
      <c r="AD3595" s="142">
        <f t="shared" si="1805"/>
        <v>60</v>
      </c>
    </row>
    <row r="3596" spans="1:30">
      <c r="A3596" s="533"/>
      <c r="C3596" s="490" t="str">
        <f>'Terminated loans'!F2786</f>
        <v>N</v>
      </c>
      <c r="D3596" s="63">
        <v>143984052</v>
      </c>
      <c r="E3596" s="426">
        <f>'Terminated loans'!I2786</f>
        <v>98</v>
      </c>
      <c r="F3596" s="426" t="str">
        <f>'Terminated loans'!J2786</f>
        <v>MICHEL J H</v>
      </c>
      <c r="G3596" s="547" t="str">
        <f t="shared" si="1775"/>
        <v>E2</v>
      </c>
      <c r="H3596" s="427">
        <f>'Terminated loans'!L2786</f>
        <v>41852</v>
      </c>
      <c r="I3596" s="427">
        <v>43677</v>
      </c>
      <c r="J3596" s="34">
        <f t="shared" si="1791"/>
        <v>60</v>
      </c>
      <c r="K3596" s="34">
        <f t="shared" si="1792"/>
        <v>76</v>
      </c>
      <c r="L3596" s="34">
        <f t="shared" si="1793"/>
        <v>60</v>
      </c>
      <c r="M3596" s="34">
        <f t="shared" si="1794"/>
        <v>60</v>
      </c>
      <c r="N3596" s="52">
        <f t="shared" si="1743"/>
        <v>60</v>
      </c>
      <c r="O3596" s="352">
        <f>+'Terminated loans'!S2786</f>
        <v>140310</v>
      </c>
      <c r="P3596" s="112">
        <f>+'Terminated loans'!T2786</f>
        <v>0.05</v>
      </c>
      <c r="Q3596" s="536">
        <f t="shared" si="1776"/>
        <v>9.1499999999999998E-2</v>
      </c>
      <c r="R3596" s="222">
        <f t="shared" si="1795"/>
        <v>2647.8227925911742</v>
      </c>
      <c r="S3596" s="36">
        <f t="shared" si="1796"/>
        <v>127108.32299716138</v>
      </c>
      <c r="T3596" s="36">
        <f t="shared" si="1806"/>
        <v>13201.677002838624</v>
      </c>
      <c r="U3596" s="36">
        <f t="shared" si="1797"/>
        <v>31761.04455830915</v>
      </c>
      <c r="V3596" s="36">
        <f t="shared" si="1798"/>
        <v>18559.367555470439</v>
      </c>
      <c r="W3596" s="37">
        <f t="shared" si="1799"/>
        <v>13201.677002838711</v>
      </c>
      <c r="X3596" s="36">
        <f t="shared" si="1800"/>
        <v>13201.677002838624</v>
      </c>
      <c r="Y3596" s="276">
        <f t="shared" si="1801"/>
        <v>13201.677002838711</v>
      </c>
      <c r="Z3596" s="36">
        <f t="shared" si="1802"/>
        <v>31761.04455830915</v>
      </c>
      <c r="AA3596" s="36">
        <f t="shared" si="1803"/>
        <v>18559.367555470439</v>
      </c>
      <c r="AB3596" s="38">
        <f t="shared" si="1804"/>
        <v>8.7311491370201111E-11</v>
      </c>
      <c r="AD3596" s="142">
        <f t="shared" si="1805"/>
        <v>60</v>
      </c>
    </row>
    <row r="3597" spans="1:30">
      <c r="A3597" s="533"/>
      <c r="C3597" s="490" t="str">
        <f>'Terminated loans'!F2787</f>
        <v>N</v>
      </c>
      <c r="D3597" s="63">
        <v>143984214</v>
      </c>
      <c r="E3597" s="426">
        <f>'Terminated loans'!I2787</f>
        <v>98</v>
      </c>
      <c r="F3597" s="426" t="str">
        <f>'Terminated loans'!J2787</f>
        <v>LACHICOREE J P L</v>
      </c>
      <c r="G3597" s="547" t="str">
        <f t="shared" si="1775"/>
        <v>E2</v>
      </c>
      <c r="H3597" s="427">
        <f>'Terminated loans'!L2787</f>
        <v>41851</v>
      </c>
      <c r="I3597" s="427">
        <v>43677</v>
      </c>
      <c r="J3597" s="34">
        <f t="shared" si="1791"/>
        <v>60</v>
      </c>
      <c r="K3597" s="34">
        <f t="shared" si="1792"/>
        <v>76</v>
      </c>
      <c r="L3597" s="34">
        <f t="shared" si="1793"/>
        <v>60</v>
      </c>
      <c r="M3597" s="34">
        <f t="shared" si="1794"/>
        <v>60</v>
      </c>
      <c r="N3597" s="52">
        <f t="shared" si="1743"/>
        <v>60</v>
      </c>
      <c r="O3597" s="352">
        <f>+'Terminated loans'!S2787</f>
        <v>198295</v>
      </c>
      <c r="P3597" s="112">
        <f>+'Terminated loans'!T2787</f>
        <v>0.05</v>
      </c>
      <c r="Q3597" s="536">
        <f t="shared" si="1776"/>
        <v>9.1499999999999998E-2</v>
      </c>
      <c r="R3597" s="222">
        <f t="shared" si="1795"/>
        <v>3742.0712754391484</v>
      </c>
      <c r="S3597" s="36">
        <f t="shared" si="1796"/>
        <v>179637.55191163937</v>
      </c>
      <c r="T3597" s="36">
        <f t="shared" si="1806"/>
        <v>18657.44808836063</v>
      </c>
      <c r="U3597" s="36">
        <f t="shared" si="1797"/>
        <v>44886.724614709674</v>
      </c>
      <c r="V3597" s="36">
        <f t="shared" si="1798"/>
        <v>26229.276526348898</v>
      </c>
      <c r="W3597" s="37">
        <f t="shared" si="1799"/>
        <v>18657.448088360776</v>
      </c>
      <c r="X3597" s="36">
        <f t="shared" si="1800"/>
        <v>18657.44808836063</v>
      </c>
      <c r="Y3597" s="276">
        <f t="shared" si="1801"/>
        <v>18657.448088360776</v>
      </c>
      <c r="Z3597" s="36">
        <f t="shared" si="1802"/>
        <v>44886.724614709674</v>
      </c>
      <c r="AA3597" s="36">
        <f t="shared" si="1803"/>
        <v>26229.276526348898</v>
      </c>
      <c r="AB3597" s="38">
        <f t="shared" si="1804"/>
        <v>1.4551915228366852E-10</v>
      </c>
      <c r="AD3597" s="142">
        <f t="shared" si="1805"/>
        <v>60</v>
      </c>
    </row>
    <row r="3598" spans="1:30">
      <c r="A3598" s="533"/>
      <c r="C3598" s="490" t="str">
        <f>'Terminated loans'!F2788</f>
        <v>E</v>
      </c>
      <c r="D3598" s="63">
        <v>143984346</v>
      </c>
      <c r="E3598" s="426">
        <f>'Terminated loans'!I2788</f>
        <v>98</v>
      </c>
      <c r="F3598" s="426" t="str">
        <f>'Terminated loans'!J2788</f>
        <v>LOUIS H K</v>
      </c>
      <c r="G3598" s="547" t="str">
        <f t="shared" si="1775"/>
        <v>E2</v>
      </c>
      <c r="H3598" s="427">
        <f>'Terminated loans'!L2788</f>
        <v>42080</v>
      </c>
      <c r="I3598" s="427">
        <v>43677</v>
      </c>
      <c r="J3598" s="34">
        <f t="shared" si="1791"/>
        <v>53</v>
      </c>
      <c r="K3598" s="34">
        <f t="shared" si="1792"/>
        <v>69</v>
      </c>
      <c r="L3598" s="34">
        <f t="shared" si="1793"/>
        <v>53</v>
      </c>
      <c r="M3598" s="34">
        <f t="shared" si="1794"/>
        <v>53</v>
      </c>
      <c r="N3598" s="52">
        <f t="shared" si="1743"/>
        <v>53</v>
      </c>
      <c r="O3598" s="352">
        <f>+'Terminated loans'!S2788</f>
        <v>274790</v>
      </c>
      <c r="P3598" s="112">
        <f>+'Terminated loans'!T2788</f>
        <v>0.05</v>
      </c>
      <c r="Q3598" s="536">
        <f t="shared" si="1776"/>
        <v>9.1499999999999998E-2</v>
      </c>
      <c r="R3598" s="222">
        <f t="shared" si="1795"/>
        <v>5788.9997950574716</v>
      </c>
      <c r="S3598" s="36">
        <f t="shared" si="1796"/>
        <v>251614.76833571377</v>
      </c>
      <c r="T3598" s="36">
        <f t="shared" si="1806"/>
        <v>23175.231664286228</v>
      </c>
      <c r="U3598" s="36">
        <f t="shared" si="1797"/>
        <v>55202.220802332304</v>
      </c>
      <c r="V3598" s="36">
        <f t="shared" si="1798"/>
        <v>32026.989138045989</v>
      </c>
      <c r="W3598" s="37">
        <f t="shared" si="1799"/>
        <v>23175.231664286315</v>
      </c>
      <c r="X3598" s="36">
        <f t="shared" si="1800"/>
        <v>23175.231664286228</v>
      </c>
      <c r="Y3598" s="276">
        <f t="shared" si="1801"/>
        <v>23175.231664286315</v>
      </c>
      <c r="Z3598" s="36">
        <f t="shared" si="1802"/>
        <v>55202.220802332304</v>
      </c>
      <c r="AA3598" s="36">
        <f t="shared" si="1803"/>
        <v>32026.989138045989</v>
      </c>
      <c r="AB3598" s="38">
        <f t="shared" si="1804"/>
        <v>8.7311491370201111E-11</v>
      </c>
      <c r="AD3598" s="142">
        <f t="shared" si="1805"/>
        <v>53</v>
      </c>
    </row>
    <row r="3599" spans="1:30">
      <c r="A3599" s="533"/>
      <c r="C3599" s="490" t="str">
        <f>'Terminated loans'!F2789</f>
        <v>N</v>
      </c>
      <c r="D3599" s="63">
        <v>143984397</v>
      </c>
      <c r="E3599" s="426">
        <f>'Terminated loans'!I2789</f>
        <v>98</v>
      </c>
      <c r="F3599" s="426" t="str">
        <f>'Terminated loans'!J2789</f>
        <v>JADUNUNDUN V T</v>
      </c>
      <c r="G3599" s="547" t="str">
        <f t="shared" si="1775"/>
        <v>E2</v>
      </c>
      <c r="H3599" s="427">
        <f>'Terminated loans'!L2789</f>
        <v>41859</v>
      </c>
      <c r="I3599" s="427">
        <v>43677</v>
      </c>
      <c r="J3599" s="34">
        <f t="shared" si="1791"/>
        <v>60</v>
      </c>
      <c r="K3599" s="34">
        <f t="shared" si="1792"/>
        <v>76</v>
      </c>
      <c r="L3599" s="34">
        <f t="shared" si="1793"/>
        <v>60</v>
      </c>
      <c r="M3599" s="34">
        <f t="shared" si="1794"/>
        <v>60</v>
      </c>
      <c r="N3599" s="52">
        <f t="shared" si="1743"/>
        <v>60</v>
      </c>
      <c r="O3599" s="352">
        <f>+'Terminated loans'!S2789</f>
        <v>268061</v>
      </c>
      <c r="P3599" s="112">
        <f>+'Terminated loans'!T2789</f>
        <v>0.05</v>
      </c>
      <c r="Q3599" s="536">
        <f t="shared" si="1776"/>
        <v>9.1499999999999998E-2</v>
      </c>
      <c r="R3599" s="222">
        <f t="shared" si="1795"/>
        <v>5058.6417618472151</v>
      </c>
      <c r="S3599" s="36">
        <f t="shared" si="1796"/>
        <v>242839.31416821378</v>
      </c>
      <c r="T3599" s="36">
        <f t="shared" si="1806"/>
        <v>25221.685831786221</v>
      </c>
      <c r="U3599" s="36">
        <f t="shared" si="1797"/>
        <v>60679.191542619199</v>
      </c>
      <c r="V3599" s="36">
        <f t="shared" si="1798"/>
        <v>35457.505710832949</v>
      </c>
      <c r="W3599" s="37">
        <f t="shared" si="1799"/>
        <v>25221.68583178625</v>
      </c>
      <c r="X3599" s="36">
        <f t="shared" si="1800"/>
        <v>25221.685831786221</v>
      </c>
      <c r="Y3599" s="276">
        <f t="shared" si="1801"/>
        <v>25221.68583178625</v>
      </c>
      <c r="Z3599" s="36">
        <f t="shared" si="1802"/>
        <v>60679.191542619199</v>
      </c>
      <c r="AA3599" s="36">
        <f t="shared" si="1803"/>
        <v>35457.505710832949</v>
      </c>
      <c r="AB3599" s="38">
        <f t="shared" si="1804"/>
        <v>2.9103830456733704E-11</v>
      </c>
      <c r="AD3599" s="142">
        <f t="shared" si="1805"/>
        <v>60</v>
      </c>
    </row>
    <row r="3600" spans="1:30">
      <c r="A3600" s="533"/>
      <c r="C3600" s="490" t="str">
        <f>'Terminated loans'!F2790</f>
        <v>E</v>
      </c>
      <c r="D3600" s="63">
        <v>143985547</v>
      </c>
      <c r="E3600" s="426">
        <f>'Terminated loans'!I2790</f>
        <v>98</v>
      </c>
      <c r="F3600" s="426" t="str">
        <f>'Terminated loans'!J2790</f>
        <v>TANY V B P S(MUACC132843</v>
      </c>
      <c r="G3600" s="547" t="str">
        <f t="shared" si="1775"/>
        <v>E2</v>
      </c>
      <c r="H3600" s="427">
        <f>'Terminated loans'!L2790</f>
        <v>42166</v>
      </c>
      <c r="I3600" s="427">
        <v>43677</v>
      </c>
      <c r="J3600" s="34">
        <f t="shared" si="1791"/>
        <v>50</v>
      </c>
      <c r="K3600" s="34">
        <f t="shared" si="1792"/>
        <v>66</v>
      </c>
      <c r="L3600" s="34">
        <f t="shared" si="1793"/>
        <v>50</v>
      </c>
      <c r="M3600" s="34">
        <f t="shared" si="1794"/>
        <v>50</v>
      </c>
      <c r="N3600" s="52">
        <f t="shared" si="1743"/>
        <v>50</v>
      </c>
      <c r="O3600" s="352">
        <f>+'Terminated loans'!S2790</f>
        <v>560952</v>
      </c>
      <c r="P3600" s="112">
        <f>+'Terminated loans'!T2790</f>
        <v>0.05</v>
      </c>
      <c r="Q3600" s="536">
        <f t="shared" si="1776"/>
        <v>9.1499999999999998E-2</v>
      </c>
      <c r="R3600" s="222">
        <f t="shared" si="1795"/>
        <v>12451.51148298081</v>
      </c>
      <c r="S3600" s="36">
        <f t="shared" si="1796"/>
        <v>516030.52196582744</v>
      </c>
      <c r="T3600" s="36">
        <f t="shared" si="1806"/>
        <v>44921.478034172556</v>
      </c>
      <c r="U3600" s="36">
        <f t="shared" si="1797"/>
        <v>106545.05218321335</v>
      </c>
      <c r="V3600" s="36">
        <f t="shared" si="1798"/>
        <v>61623.574149040505</v>
      </c>
      <c r="W3600" s="37">
        <f t="shared" si="1799"/>
        <v>44921.478034172847</v>
      </c>
      <c r="X3600" s="36">
        <f t="shared" si="1800"/>
        <v>44921.478034172556</v>
      </c>
      <c r="Y3600" s="276">
        <f t="shared" si="1801"/>
        <v>44921.478034172847</v>
      </c>
      <c r="Z3600" s="36">
        <f t="shared" si="1802"/>
        <v>106545.05218321335</v>
      </c>
      <c r="AA3600" s="36">
        <f t="shared" si="1803"/>
        <v>61623.574149040505</v>
      </c>
      <c r="AB3600" s="38">
        <f t="shared" si="1804"/>
        <v>2.9103830456733704E-10</v>
      </c>
      <c r="AD3600" s="142">
        <f t="shared" si="1805"/>
        <v>50</v>
      </c>
    </row>
    <row r="3601" spans="1:30">
      <c r="A3601" s="533"/>
      <c r="C3601" s="490" t="str">
        <f>'Terminated loans'!F2791</f>
        <v>E</v>
      </c>
      <c r="D3601" s="63">
        <v>143986918</v>
      </c>
      <c r="E3601" s="426">
        <f>'Terminated loans'!I2791</f>
        <v>98</v>
      </c>
      <c r="F3601" s="426" t="str">
        <f>'Terminated loans'!J2791</f>
        <v>APPASAMY J C J C P</v>
      </c>
      <c r="G3601" s="547" t="str">
        <f t="shared" si="1775"/>
        <v>F2</v>
      </c>
      <c r="H3601" s="427">
        <f>'Terminated loans'!L2791</f>
        <v>42377</v>
      </c>
      <c r="I3601" s="427">
        <v>43677</v>
      </c>
      <c r="J3601" s="34">
        <f t="shared" si="1791"/>
        <v>43</v>
      </c>
      <c r="K3601" s="34">
        <f t="shared" si="1792"/>
        <v>59</v>
      </c>
      <c r="L3601" s="34">
        <f t="shared" si="1793"/>
        <v>43</v>
      </c>
      <c r="M3601" s="34">
        <f t="shared" si="1794"/>
        <v>43</v>
      </c>
      <c r="N3601" s="52">
        <f t="shared" si="1743"/>
        <v>43</v>
      </c>
      <c r="O3601" s="352">
        <f>+'Terminated loans'!S2791</f>
        <v>100444</v>
      </c>
      <c r="P3601" s="112">
        <f>+'Terminated loans'!T2791</f>
        <v>0.05</v>
      </c>
      <c r="Q3601" s="536">
        <f t="shared" si="1776"/>
        <v>8.8999999999999996E-2</v>
      </c>
      <c r="R3601" s="222">
        <f t="shared" si="1795"/>
        <v>2556.2607949681396</v>
      </c>
      <c r="S3601" s="36">
        <f t="shared" si="1796"/>
        <v>93820.362232698943</v>
      </c>
      <c r="T3601" s="36">
        <f t="shared" si="1806"/>
        <v>6623.6377673010575</v>
      </c>
      <c r="U3601" s="36">
        <f t="shared" si="1797"/>
        <v>16098.851950930737</v>
      </c>
      <c r="V3601" s="36">
        <f t="shared" si="1798"/>
        <v>9475.2141836299998</v>
      </c>
      <c r="W3601" s="37">
        <f t="shared" si="1799"/>
        <v>6623.6377673007373</v>
      </c>
      <c r="X3601" s="36">
        <f t="shared" si="1800"/>
        <v>6623.6377673010575</v>
      </c>
      <c r="Y3601" s="276">
        <f t="shared" si="1801"/>
        <v>6623.6377673007373</v>
      </c>
      <c r="Z3601" s="36">
        <f t="shared" si="1802"/>
        <v>16098.851950930737</v>
      </c>
      <c r="AA3601" s="36">
        <f t="shared" si="1803"/>
        <v>9475.2141836299998</v>
      </c>
      <c r="AB3601" s="38">
        <f t="shared" si="1804"/>
        <v>-3.2014213502407074E-10</v>
      </c>
      <c r="AD3601" s="142">
        <f t="shared" si="1805"/>
        <v>43</v>
      </c>
    </row>
    <row r="3602" spans="1:30">
      <c r="A3602" s="533"/>
      <c r="C3602" s="490" t="str">
        <f>'Terminated loans'!F2792</f>
        <v>E</v>
      </c>
      <c r="D3602" s="63">
        <v>143986659</v>
      </c>
      <c r="E3602" s="426">
        <f>'Terminated loans'!I2792</f>
        <v>98</v>
      </c>
      <c r="F3602" s="426" t="str">
        <f>'Terminated loans'!J2792</f>
        <v>JOGANAH-SUSTY T</v>
      </c>
      <c r="G3602" s="547" t="str">
        <f t="shared" si="1775"/>
        <v>F2</v>
      </c>
      <c r="H3602" s="427">
        <f>'Terminated loans'!L2792</f>
        <v>42530</v>
      </c>
      <c r="I3602" s="427">
        <v>43677</v>
      </c>
      <c r="J3602" s="34">
        <f t="shared" si="1791"/>
        <v>38</v>
      </c>
      <c r="K3602" s="34">
        <f t="shared" si="1792"/>
        <v>54</v>
      </c>
      <c r="L3602" s="34">
        <f t="shared" si="1793"/>
        <v>38</v>
      </c>
      <c r="M3602" s="34">
        <f t="shared" si="1794"/>
        <v>38</v>
      </c>
      <c r="N3602" s="52">
        <f t="shared" si="1743"/>
        <v>38</v>
      </c>
      <c r="O3602" s="352">
        <f>+'Terminated loans'!S2792</f>
        <v>210933</v>
      </c>
      <c r="P3602" s="112">
        <f>+'Terminated loans'!T2792</f>
        <v>0.05</v>
      </c>
      <c r="Q3602" s="536">
        <f t="shared" si="1776"/>
        <v>8.8999999999999996E-2</v>
      </c>
      <c r="R3602" s="222">
        <f t="shared" si="1795"/>
        <v>6013.4359938655007</v>
      </c>
      <c r="S3602" s="36">
        <f t="shared" si="1796"/>
        <v>198496.58809811197</v>
      </c>
      <c r="T3602" s="36">
        <f t="shared" si="1806"/>
        <v>12436.41190188803</v>
      </c>
      <c r="U3602" s="36">
        <f t="shared" si="1797"/>
        <v>30013.979668776272</v>
      </c>
      <c r="V3602" s="36">
        <f t="shared" si="1798"/>
        <v>17577.567766888998</v>
      </c>
      <c r="W3602" s="37">
        <f t="shared" si="1799"/>
        <v>12436.411901887273</v>
      </c>
      <c r="X3602" s="36">
        <f t="shared" si="1800"/>
        <v>12436.41190188803</v>
      </c>
      <c r="Y3602" s="276">
        <f t="shared" si="1801"/>
        <v>12436.411901887273</v>
      </c>
      <c r="Z3602" s="36">
        <f t="shared" si="1802"/>
        <v>30013.979668776272</v>
      </c>
      <c r="AA3602" s="36">
        <f t="shared" si="1803"/>
        <v>17577.567766888998</v>
      </c>
      <c r="AB3602" s="38">
        <f t="shared" si="1804"/>
        <v>-7.5669959187507629E-10</v>
      </c>
      <c r="AD3602" s="142">
        <f t="shared" si="1805"/>
        <v>38</v>
      </c>
    </row>
    <row r="3603" spans="1:30">
      <c r="A3603" s="533"/>
      <c r="C3603" s="490" t="str">
        <f>'Terminated loans'!F2793</f>
        <v>E</v>
      </c>
      <c r="D3603" s="63">
        <v>143987574</v>
      </c>
      <c r="E3603" s="426">
        <f>'Terminated loans'!I2793</f>
        <v>98</v>
      </c>
      <c r="F3603" s="426" t="str">
        <f>'Terminated loans'!J2793</f>
        <v>KOOLOMUTH-RAMFUL T</v>
      </c>
      <c r="G3603" s="547" t="str">
        <f t="shared" si="1775"/>
        <v>F2</v>
      </c>
      <c r="H3603" s="427">
        <f>'Terminated loans'!L2793</f>
        <v>42569</v>
      </c>
      <c r="I3603" s="427">
        <v>43677</v>
      </c>
      <c r="J3603" s="34">
        <f t="shared" si="1791"/>
        <v>36</v>
      </c>
      <c r="K3603" s="34">
        <f t="shared" si="1792"/>
        <v>52</v>
      </c>
      <c r="L3603" s="34">
        <f t="shared" si="1793"/>
        <v>36</v>
      </c>
      <c r="M3603" s="34">
        <f t="shared" si="1794"/>
        <v>36</v>
      </c>
      <c r="N3603" s="52">
        <f t="shared" si="1743"/>
        <v>36</v>
      </c>
      <c r="O3603" s="352">
        <f>+'Terminated loans'!S2793</f>
        <v>280073</v>
      </c>
      <c r="P3603" s="112">
        <f>+'Terminated loans'!T2793</f>
        <v>0.05</v>
      </c>
      <c r="Q3603" s="536">
        <f t="shared" si="1776"/>
        <v>8.8999999999999996E-2</v>
      </c>
      <c r="R3603" s="222">
        <f t="shared" si="1795"/>
        <v>8394.0390647949753</v>
      </c>
      <c r="S3603" s="36">
        <f t="shared" si="1796"/>
        <v>264352.44134392479</v>
      </c>
      <c r="T3603" s="36">
        <f t="shared" si="1806"/>
        <v>15720.558656075213</v>
      </c>
      <c r="U3603" s="36">
        <f t="shared" si="1797"/>
        <v>37832.964988693246</v>
      </c>
      <c r="V3603" s="36">
        <f t="shared" si="1798"/>
        <v>22112.406332619081</v>
      </c>
      <c r="W3603" s="37">
        <f t="shared" si="1799"/>
        <v>15720.558656074165</v>
      </c>
      <c r="X3603" s="36">
        <f t="shared" si="1800"/>
        <v>15720.558656075213</v>
      </c>
      <c r="Y3603" s="276">
        <f t="shared" si="1801"/>
        <v>15720.558656074165</v>
      </c>
      <c r="Z3603" s="36">
        <f t="shared" si="1802"/>
        <v>37832.964988693246</v>
      </c>
      <c r="AA3603" s="36">
        <f t="shared" si="1803"/>
        <v>22112.406332619081</v>
      </c>
      <c r="AB3603" s="38">
        <f t="shared" si="1804"/>
        <v>-1.0477378964424133E-9</v>
      </c>
      <c r="AD3603" s="142">
        <f t="shared" si="1805"/>
        <v>36</v>
      </c>
    </row>
    <row r="3604" spans="1:30">
      <c r="A3604" s="533"/>
      <c r="C3604" s="490" t="str">
        <f>'Terminated loans'!F2794</f>
        <v>E</v>
      </c>
      <c r="D3604" s="63">
        <v>143987043</v>
      </c>
      <c r="E3604" s="426">
        <f>'Terminated loans'!I2794</f>
        <v>98</v>
      </c>
      <c r="F3604" s="426" t="str">
        <f>'Terminated loans'!J2794</f>
        <v>KHADAROO B S B</v>
      </c>
      <c r="G3604" s="547" t="str">
        <f t="shared" si="1775"/>
        <v>G2</v>
      </c>
      <c r="H3604" s="427">
        <f>'Terminated loans'!L2794</f>
        <v>42712</v>
      </c>
      <c r="I3604" s="427">
        <v>43677</v>
      </c>
      <c r="J3604" s="34">
        <f t="shared" si="1791"/>
        <v>32</v>
      </c>
      <c r="K3604" s="34">
        <f t="shared" si="1792"/>
        <v>48</v>
      </c>
      <c r="L3604" s="34">
        <f t="shared" si="1793"/>
        <v>32</v>
      </c>
      <c r="M3604" s="34">
        <f t="shared" si="1794"/>
        <v>32</v>
      </c>
      <c r="N3604" s="52">
        <f t="shared" si="1743"/>
        <v>32</v>
      </c>
      <c r="O3604" s="352">
        <f>+'Terminated loans'!S2794</f>
        <v>200110</v>
      </c>
      <c r="P3604" s="112">
        <f>+'Terminated loans'!T2794</f>
        <v>0.05</v>
      </c>
      <c r="Q3604" s="536">
        <f t="shared" si="1776"/>
        <v>8.5000000000000006E-2</v>
      </c>
      <c r="R3604" s="222">
        <f t="shared" si="1795"/>
        <v>6692.5946774995782</v>
      </c>
      <c r="S3604" s="36">
        <f t="shared" si="1796"/>
        <v>191023.64764115706</v>
      </c>
      <c r="T3604" s="36">
        <f t="shared" si="1806"/>
        <v>9086.352358842938</v>
      </c>
      <c r="U3604" s="36">
        <f t="shared" si="1797"/>
        <v>23139.382038829965</v>
      </c>
      <c r="V3604" s="36">
        <f t="shared" si="1798"/>
        <v>14053.029679986503</v>
      </c>
      <c r="W3604" s="37">
        <f t="shared" si="1799"/>
        <v>9086.3523588434618</v>
      </c>
      <c r="X3604" s="36">
        <f t="shared" si="1800"/>
        <v>9086.352358842938</v>
      </c>
      <c r="Y3604" s="276">
        <f t="shared" si="1801"/>
        <v>9086.3523588434618</v>
      </c>
      <c r="Z3604" s="36">
        <f t="shared" si="1802"/>
        <v>23139.382038829965</v>
      </c>
      <c r="AA3604" s="36">
        <f t="shared" si="1803"/>
        <v>14053.029679986503</v>
      </c>
      <c r="AB3604" s="38">
        <f t="shared" si="1804"/>
        <v>5.2386894822120667E-10</v>
      </c>
      <c r="AD3604" s="142">
        <f t="shared" si="1805"/>
        <v>32</v>
      </c>
    </row>
    <row r="3605" spans="1:30">
      <c r="A3605" s="533"/>
      <c r="C3605" s="490" t="str">
        <f>'Terminated loans'!F2795</f>
        <v>E</v>
      </c>
      <c r="D3605" s="63">
        <v>143989518</v>
      </c>
      <c r="E3605" s="426">
        <f>'Terminated loans'!I2795</f>
        <v>98</v>
      </c>
      <c r="F3605" s="426" t="str">
        <f>'Terminated loans'!J2795</f>
        <v>LAMALETIE J A</v>
      </c>
      <c r="G3605" s="547" t="str">
        <f t="shared" si="1775"/>
        <v>I2</v>
      </c>
      <c r="H3605" s="427">
        <f>'Terminated loans'!L2795</f>
        <v>43347</v>
      </c>
      <c r="I3605" s="427">
        <v>43677</v>
      </c>
      <c r="J3605" s="34">
        <f t="shared" si="1791"/>
        <v>11</v>
      </c>
      <c r="K3605" s="34">
        <f t="shared" si="1792"/>
        <v>27</v>
      </c>
      <c r="L3605" s="34">
        <f t="shared" si="1793"/>
        <v>11</v>
      </c>
      <c r="M3605" s="34">
        <f t="shared" si="1794"/>
        <v>11</v>
      </c>
      <c r="N3605" s="52">
        <f t="shared" si="1743"/>
        <v>11</v>
      </c>
      <c r="O3605" s="352">
        <f>+'Terminated loans'!S2795</f>
        <v>401666</v>
      </c>
      <c r="P3605" s="112">
        <f>+'Terminated loans'!T2795</f>
        <v>0.05</v>
      </c>
      <c r="Q3605" s="536">
        <f t="shared" si="1776"/>
        <v>0.08</v>
      </c>
      <c r="R3605" s="222">
        <f t="shared" si="1795"/>
        <v>37434.294214374386</v>
      </c>
      <c r="S3605" s="36">
        <f t="shared" si="1796"/>
        <v>395771.09381255973</v>
      </c>
      <c r="T3605" s="36">
        <f t="shared" si="1806"/>
        <v>5894.9061874402687</v>
      </c>
      <c r="U3605" s="36">
        <f t="shared" si="1797"/>
        <v>16006.142545555311</v>
      </c>
      <c r="V3605" s="36">
        <f t="shared" si="1798"/>
        <v>10111.236358118244</v>
      </c>
      <c r="W3605" s="37">
        <f t="shared" si="1799"/>
        <v>5894.9061874370673</v>
      </c>
      <c r="X3605" s="36">
        <f t="shared" si="1800"/>
        <v>5894.9061874402687</v>
      </c>
      <c r="Y3605" s="276">
        <f t="shared" si="1801"/>
        <v>5894.9061874370673</v>
      </c>
      <c r="Z3605" s="36">
        <f t="shared" si="1802"/>
        <v>16006.142545555311</v>
      </c>
      <c r="AA3605" s="36">
        <f t="shared" si="1803"/>
        <v>10111.236358118244</v>
      </c>
      <c r="AB3605" s="38">
        <f t="shared" si="1804"/>
        <v>-3.2014213502407074E-9</v>
      </c>
      <c r="AD3605" s="142">
        <f t="shared" si="1805"/>
        <v>11</v>
      </c>
    </row>
    <row r="3606" spans="1:30">
      <c r="A3606" s="533"/>
      <c r="C3606" s="490" t="str">
        <f>'Terminated loans'!F2796</f>
        <v>E</v>
      </c>
      <c r="D3606" s="63">
        <v>143970337</v>
      </c>
      <c r="E3606" s="426">
        <f>'Terminated loans'!I2796</f>
        <v>98</v>
      </c>
      <c r="F3606" s="426" t="str">
        <f>'Terminated loans'!J2796</f>
        <v>JEEBODH P</v>
      </c>
      <c r="G3606" s="547" t="str">
        <f t="shared" si="1775"/>
        <v>I2</v>
      </c>
      <c r="H3606" s="427">
        <f>'Terminated loans'!L2796</f>
        <v>43391</v>
      </c>
      <c r="I3606" s="427">
        <v>43677</v>
      </c>
      <c r="J3606" s="34">
        <f t="shared" si="1791"/>
        <v>9</v>
      </c>
      <c r="K3606" s="34">
        <f t="shared" si="1792"/>
        <v>25</v>
      </c>
      <c r="L3606" s="34">
        <f t="shared" si="1793"/>
        <v>9</v>
      </c>
      <c r="M3606" s="34">
        <f t="shared" si="1794"/>
        <v>9</v>
      </c>
      <c r="N3606" s="52">
        <f t="shared" si="1743"/>
        <v>9</v>
      </c>
      <c r="O3606" s="352">
        <f>+'Terminated loans'!S2796</f>
        <v>76553</v>
      </c>
      <c r="P3606" s="112">
        <f>+'Terminated loans'!T2796</f>
        <v>0.05</v>
      </c>
      <c r="Q3606" s="536">
        <f t="shared" si="1776"/>
        <v>0.08</v>
      </c>
      <c r="R3606" s="222">
        <f t="shared" si="1795"/>
        <v>8684.0773167594452</v>
      </c>
      <c r="S3606" s="36">
        <f t="shared" si="1796"/>
        <v>75613.903963067569</v>
      </c>
      <c r="T3606" s="36">
        <f t="shared" si="1806"/>
        <v>939.09603693243116</v>
      </c>
      <c r="U3606" s="36">
        <f t="shared" si="1797"/>
        <v>2542.7918877667253</v>
      </c>
      <c r="V3606" s="36">
        <f t="shared" si="1798"/>
        <v>1603.6958508350217</v>
      </c>
      <c r="W3606" s="37">
        <f t="shared" si="1799"/>
        <v>939.09603693170357</v>
      </c>
      <c r="X3606" s="36">
        <f t="shared" si="1800"/>
        <v>939.09603693243116</v>
      </c>
      <c r="Y3606" s="276">
        <f t="shared" si="1801"/>
        <v>939.09603693170357</v>
      </c>
      <c r="Z3606" s="36">
        <f t="shared" si="1802"/>
        <v>2542.7918877667253</v>
      </c>
      <c r="AA3606" s="36">
        <f t="shared" si="1803"/>
        <v>1603.6958508350217</v>
      </c>
      <c r="AB3606" s="38">
        <f t="shared" si="1804"/>
        <v>-7.2759576141834259E-10</v>
      </c>
      <c r="AD3606" s="142">
        <f t="shared" si="1805"/>
        <v>9</v>
      </c>
    </row>
    <row r="3607" spans="1:30">
      <c r="A3607" s="533"/>
      <c r="C3607" s="490" t="str">
        <f>'Terminated loans'!F2797</f>
        <v>E</v>
      </c>
      <c r="D3607" s="63">
        <v>143989526</v>
      </c>
      <c r="E3607" s="426">
        <f>'Terminated loans'!I2797</f>
        <v>98</v>
      </c>
      <c r="F3607" s="426" t="str">
        <f>'Terminated loans'!J2797</f>
        <v>KOOLOMUTH-RAMFUL T</v>
      </c>
      <c r="G3607" s="547" t="str">
        <f t="shared" si="1775"/>
        <v>I2</v>
      </c>
      <c r="H3607" s="427">
        <f>'Terminated loans'!L2797</f>
        <v>43403</v>
      </c>
      <c r="I3607" s="427">
        <v>43677</v>
      </c>
      <c r="J3607" s="34">
        <f t="shared" si="1791"/>
        <v>9</v>
      </c>
      <c r="K3607" s="34">
        <f t="shared" si="1792"/>
        <v>25</v>
      </c>
      <c r="L3607" s="34">
        <f t="shared" si="1793"/>
        <v>9</v>
      </c>
      <c r="M3607" s="34">
        <f t="shared" si="1794"/>
        <v>9</v>
      </c>
      <c r="N3607" s="52">
        <f t="shared" si="1743"/>
        <v>9</v>
      </c>
      <c r="O3607" s="352">
        <f>+'Terminated loans'!S2797</f>
        <v>127931</v>
      </c>
      <c r="P3607" s="112">
        <f>+'Terminated loans'!T2797</f>
        <v>0.05</v>
      </c>
      <c r="Q3607" s="536">
        <f t="shared" si="1776"/>
        <v>0.08</v>
      </c>
      <c r="R3607" s="222">
        <f t="shared" si="1795"/>
        <v>14512.333876012079</v>
      </c>
      <c r="S3607" s="36">
        <f t="shared" si="1796"/>
        <v>126361.63635519442</v>
      </c>
      <c r="T3607" s="36">
        <f t="shared" si="1806"/>
        <v>1569.3636448055768</v>
      </c>
      <c r="U3607" s="36">
        <f t="shared" si="1797"/>
        <v>4249.3685289131245</v>
      </c>
      <c r="V3607" s="36">
        <f t="shared" si="1798"/>
        <v>2680.0048841087264</v>
      </c>
      <c r="W3607" s="37">
        <f t="shared" si="1799"/>
        <v>1569.3636448043981</v>
      </c>
      <c r="X3607" s="36">
        <f t="shared" si="1800"/>
        <v>1569.3636448055768</v>
      </c>
      <c r="Y3607" s="276">
        <f t="shared" si="1801"/>
        <v>1569.3636448043981</v>
      </c>
      <c r="Z3607" s="36">
        <f t="shared" si="1802"/>
        <v>4249.3685289131245</v>
      </c>
      <c r="AA3607" s="36">
        <f t="shared" si="1803"/>
        <v>2680.0048841087264</v>
      </c>
      <c r="AB3607" s="38">
        <f t="shared" si="1804"/>
        <v>-1.178705133497715E-9</v>
      </c>
      <c r="AD3607" s="142">
        <f t="shared" si="1805"/>
        <v>9</v>
      </c>
    </row>
    <row r="3608" spans="1:30">
      <c r="A3608" s="533"/>
      <c r="C3608" s="490" t="str">
        <f>'Terminated loans'!F2798</f>
        <v>E</v>
      </c>
      <c r="D3608" s="63">
        <v>143970213</v>
      </c>
      <c r="E3608" s="426">
        <f>'Terminated loans'!I2798</f>
        <v>98</v>
      </c>
      <c r="F3608" s="426" t="str">
        <f>'Terminated loans'!J2798</f>
        <v>YAGAMBRON D</v>
      </c>
      <c r="G3608" s="547" t="str">
        <f t="shared" si="1775"/>
        <v>I2</v>
      </c>
      <c r="H3608" s="427">
        <f>'Terminated loans'!L2798</f>
        <v>43404</v>
      </c>
      <c r="I3608" s="427">
        <v>43677</v>
      </c>
      <c r="J3608" s="34">
        <f t="shared" ref="J3608" si="1807">ROUND((I3608-H3608)/365*12,0)</f>
        <v>9</v>
      </c>
      <c r="K3608" s="34">
        <f t="shared" ref="K3608" si="1808">ROUND(($I$35-H3608)/365*12,0)</f>
        <v>25</v>
      </c>
      <c r="L3608" s="34">
        <f t="shared" ref="L3608" si="1809">IF(B3608="VELS",J3608,IF(J3608&gt;(IF(OR(E3608=4,E3608=99),$J$3,IF(E3608=97,$J$6,IF(E3608=98,$J$5,"Check")))),(IF(OR(E3608=4,E3608=99),$J$3,IF(E3608=97,$J$6,IF(E3608=98,$J$5,"Check")))),J3608))</f>
        <v>9</v>
      </c>
      <c r="M3608" s="34">
        <f t="shared" ref="M3608" si="1810">IF(K3608&gt;L3608,L3608,K3608)</f>
        <v>9</v>
      </c>
      <c r="N3608" s="52">
        <f t="shared" si="1743"/>
        <v>9</v>
      </c>
      <c r="O3608" s="352">
        <f>+'Terminated loans'!S2798</f>
        <v>255672</v>
      </c>
      <c r="P3608" s="112">
        <f>+'Terminated loans'!T2798</f>
        <v>0.05</v>
      </c>
      <c r="Q3608" s="536">
        <f t="shared" si="1776"/>
        <v>0.08</v>
      </c>
      <c r="R3608" s="222">
        <f t="shared" ref="R3608" si="1811">PMT(P3608/12,L3608,-O3608,0,0)</f>
        <v>29003.11438781656</v>
      </c>
      <c r="S3608" s="36">
        <f t="shared" ref="S3608" si="1812">(-PV(Q3608/12,L3608,R3608,0,0))</f>
        <v>252535.60349098555</v>
      </c>
      <c r="T3608" s="36">
        <f t="shared" ref="T3608" si="1813">O3608-S3608</f>
        <v>3136.3965090144484</v>
      </c>
      <c r="U3608" s="36">
        <f t="shared" ref="U3608" si="1814">-IF(OR(Q3608="",Q3608=0),0,(CUMIPMT(Q3608/12,L3608,S3608,1,M3608,0)))</f>
        <v>8492.4259993612068</v>
      </c>
      <c r="V3608" s="36">
        <f t="shared" ref="V3608" si="1815">-IF(OR(P3608="",P3608=0),0,(CUMIPMT(P3608/12,L3608,O3608,1,M3608,0)))</f>
        <v>5356.0294903490867</v>
      </c>
      <c r="W3608" s="37">
        <f t="shared" ref="W3608" si="1816">IF(ISERROR(U3608-V3608),0,U3608-V3608)</f>
        <v>3136.3965090121201</v>
      </c>
      <c r="X3608" s="36">
        <f t="shared" ref="X3608" si="1817">IF(C3608="O",T3608/AD3608*N3608,T3608)</f>
        <v>3136.3965090144484</v>
      </c>
      <c r="Y3608" s="276">
        <f t="shared" ref="Y3608" si="1818">W3608</f>
        <v>3136.3965090121201</v>
      </c>
      <c r="Z3608" s="36">
        <f t="shared" ref="Z3608" si="1819">-IF(OR(Q3608="",Q3608=0),0,(CUMIPMT(Q3608/12,L3608,S3608,1,L3608,0)))</f>
        <v>8492.4259993612068</v>
      </c>
      <c r="AA3608" s="36">
        <f t="shared" ref="AA3608" si="1820">-IF(OR(P3608="",P3608=0),0,(CUMIPMT(P3608/12,L3608,O3608,1,L3608,0)))</f>
        <v>5356.0294903490867</v>
      </c>
      <c r="AB3608" s="38">
        <f t="shared" ref="AB3608" si="1821">IF(ISERROR(Z3608-AA3608-T3608),"CHECK",Z3608-AA3608-T3608)</f>
        <v>-2.3283064365386963E-9</v>
      </c>
      <c r="AD3608" s="142">
        <f t="shared" ref="AD3608" si="1822">IF(L3608&gt;$J$2,$J$2,L3608)</f>
        <v>9</v>
      </c>
    </row>
    <row r="3609" spans="1:30">
      <c r="A3609" s="533"/>
      <c r="C3609" s="511" t="str">
        <f>'Terminated loans'!F2799</f>
        <v>E</v>
      </c>
      <c r="D3609" s="503">
        <v>141070355</v>
      </c>
      <c r="E3609" s="509">
        <f>'Terminated loans'!I2799</f>
        <v>99</v>
      </c>
      <c r="F3609" s="509" t="str">
        <f>'Terminated loans'!J2799</f>
        <v>POOROOSHOTOMAH N B/SL2495</v>
      </c>
      <c r="G3609" s="547" t="str">
        <f t="shared" si="1775"/>
        <v>C1</v>
      </c>
      <c r="H3609" s="510">
        <f>'Terminated loans'!L2799</f>
        <v>40736</v>
      </c>
      <c r="I3609" s="510">
        <v>43708</v>
      </c>
      <c r="J3609" s="34">
        <f t="shared" ref="J3609:J3626" si="1823">ROUND((I3609-H3609)/365*12,0)</f>
        <v>98</v>
      </c>
      <c r="K3609" s="34">
        <f t="shared" ref="K3609:K3626" si="1824">ROUND(($I$35-H3609)/365*12,0)</f>
        <v>113</v>
      </c>
      <c r="L3609" s="34">
        <f t="shared" ref="L3609:L3626" si="1825">IF(B3609="VELS",J3609,IF(J3609&gt;(IF(OR(E3609=4,E3609=99),$J$3,IF(E3609=97,$J$6,IF(E3609=98,$J$5,"Check")))),(IF(OR(E3609=4,E3609=99),$J$3,IF(E3609=97,$J$6,IF(E3609=98,$J$5,"Check")))),J3609))</f>
        <v>98</v>
      </c>
      <c r="M3609" s="34">
        <f t="shared" ref="M3609:M3626" si="1826">IF(K3609&gt;L3609,L3609,K3609)</f>
        <v>98</v>
      </c>
      <c r="N3609" s="52">
        <f t="shared" si="1743"/>
        <v>98</v>
      </c>
      <c r="O3609" s="508">
        <f>+'Terminated loans'!S2799</f>
        <v>760135</v>
      </c>
      <c r="P3609" s="504">
        <f>+'Terminated loans'!T2799</f>
        <v>0.03</v>
      </c>
      <c r="Q3609" s="536">
        <f t="shared" si="1776"/>
        <v>8.1500000000000003E-2</v>
      </c>
      <c r="R3609" s="499">
        <f t="shared" ref="R3609:R3626" si="1827">PMT(P3609/12,L3609,-O3609,0,0)</f>
        <v>8755.0514317628476</v>
      </c>
      <c r="S3609" s="500">
        <f t="shared" ref="S3609:S3626" si="1828">(-PV(Q3609/12,L3609,R3609,0,0))</f>
        <v>625037.99420810677</v>
      </c>
      <c r="T3609" s="500">
        <f t="shared" ref="T3609:T3626" si="1829">O3609-S3609</f>
        <v>135097.00579189323</v>
      </c>
      <c r="U3609" s="500">
        <f t="shared" ref="U3609:U3626" si="1830">-IF(OR(Q3609="",Q3609=0),0,(CUMIPMT(Q3609/12,L3609,S3609,1,M3609,0)))</f>
        <v>232957.04610466247</v>
      </c>
      <c r="V3609" s="500">
        <f t="shared" ref="V3609:V3626" si="1831">-IF(OR(P3609="",P3609=0),0,(CUMIPMT(P3609/12,L3609,O3609,1,M3609,0)))</f>
        <v>97860.040312759113</v>
      </c>
      <c r="W3609" s="501">
        <f t="shared" ref="W3609:W3626" si="1832">IF(ISERROR(U3609-V3609),0,U3609-V3609)</f>
        <v>135097.00579190336</v>
      </c>
      <c r="X3609" s="500">
        <f t="shared" ref="X3609:X3626" si="1833">IF(C3609="O",T3609/AD3609*N3609,T3609)</f>
        <v>135097.00579189323</v>
      </c>
      <c r="Y3609" s="506">
        <f t="shared" ref="Y3609:Y3626" si="1834">W3609</f>
        <v>135097.00579190336</v>
      </c>
      <c r="Z3609" s="500">
        <f t="shared" ref="Z3609:Z3626" si="1835">-IF(OR(Q3609="",Q3609=0),0,(CUMIPMT(Q3609/12,L3609,S3609,1,L3609,0)))</f>
        <v>232957.04610466247</v>
      </c>
      <c r="AA3609" s="500">
        <f t="shared" ref="AA3609:AA3626" si="1836">-IF(OR(P3609="",P3609=0),0,(CUMIPMT(P3609/12,L3609,O3609,1,L3609,0)))</f>
        <v>97860.040312759113</v>
      </c>
      <c r="AB3609" s="502">
        <f t="shared" ref="AB3609:AB3626" si="1837">IF(ISERROR(Z3609-AA3609-T3609),"CHECK",Z3609-AA3609-T3609)</f>
        <v>1.0128132998943329E-8</v>
      </c>
      <c r="AC3609" s="505"/>
      <c r="AD3609" s="505">
        <f t="shared" ref="AD3609:AD3626" si="1838">IF(L3609&gt;$J$2,$J$2,L3609)</f>
        <v>98</v>
      </c>
    </row>
    <row r="3610" spans="1:30">
      <c r="A3610" s="533"/>
      <c r="C3610" s="511" t="str">
        <f>'Terminated loans'!F2800</f>
        <v>E</v>
      </c>
      <c r="D3610" s="503">
        <v>143125556</v>
      </c>
      <c r="E3610" s="509">
        <f>'Terminated loans'!I2800</f>
        <v>99</v>
      </c>
      <c r="F3610" s="509" t="str">
        <f>'Terminated loans'!J2800</f>
        <v>PATHAPERMAL D(SL2967)</v>
      </c>
      <c r="G3610" s="547" t="str">
        <f t="shared" si="1775"/>
        <v>E1</v>
      </c>
      <c r="H3610" s="510">
        <f>'Terminated loans'!L2800</f>
        <v>41501</v>
      </c>
      <c r="I3610" s="510">
        <v>43708</v>
      </c>
      <c r="J3610" s="34">
        <f t="shared" si="1823"/>
        <v>73</v>
      </c>
      <c r="K3610" s="34">
        <f t="shared" si="1824"/>
        <v>88</v>
      </c>
      <c r="L3610" s="34">
        <f t="shared" si="1825"/>
        <v>73</v>
      </c>
      <c r="M3610" s="34">
        <f t="shared" si="1826"/>
        <v>73</v>
      </c>
      <c r="N3610" s="52">
        <f t="shared" si="1743"/>
        <v>73</v>
      </c>
      <c r="O3610" s="508">
        <f>+'Terminated loans'!S2800</f>
        <v>5370205</v>
      </c>
      <c r="P3610" s="504">
        <f>+'Terminated loans'!T2800</f>
        <v>0.03</v>
      </c>
      <c r="Q3610" s="536">
        <f t="shared" si="1776"/>
        <v>7.3999999999999996E-2</v>
      </c>
      <c r="R3610" s="499">
        <f t="shared" si="1827"/>
        <v>80572.937644178353</v>
      </c>
      <c r="S3610" s="500">
        <f t="shared" si="1828"/>
        <v>4724573.6376955463</v>
      </c>
      <c r="T3610" s="500">
        <f t="shared" si="1829"/>
        <v>645631.36230445374</v>
      </c>
      <c r="U3610" s="500">
        <f t="shared" si="1830"/>
        <v>1157250.8103294745</v>
      </c>
      <c r="V3610" s="500">
        <f t="shared" si="1831"/>
        <v>511619.44802501984</v>
      </c>
      <c r="W3610" s="501">
        <f t="shared" si="1832"/>
        <v>645631.36230445467</v>
      </c>
      <c r="X3610" s="500">
        <f t="shared" si="1833"/>
        <v>645631.36230445374</v>
      </c>
      <c r="Y3610" s="506">
        <f t="shared" si="1834"/>
        <v>645631.36230445467</v>
      </c>
      <c r="Z3610" s="500">
        <f t="shared" si="1835"/>
        <v>1157250.8103294745</v>
      </c>
      <c r="AA3610" s="500">
        <f t="shared" si="1836"/>
        <v>511619.44802501984</v>
      </c>
      <c r="AB3610" s="502">
        <f t="shared" si="1837"/>
        <v>9.3132257461547852E-10</v>
      </c>
      <c r="AC3610" s="505"/>
      <c r="AD3610" s="505">
        <f t="shared" si="1838"/>
        <v>73</v>
      </c>
    </row>
    <row r="3611" spans="1:30">
      <c r="A3611" s="533"/>
      <c r="C3611" s="511" t="str">
        <f>'Terminated loans'!F2801</f>
        <v>E</v>
      </c>
      <c r="D3611" s="503">
        <v>143231267</v>
      </c>
      <c r="E3611" s="509">
        <f>'Terminated loans'!I2801</f>
        <v>99</v>
      </c>
      <c r="F3611" s="509" t="str">
        <f>'Terminated loans'!J2801</f>
        <v>BAUDH M (SL 2958)</v>
      </c>
      <c r="G3611" s="547" t="str">
        <f t="shared" si="1775"/>
        <v>E1</v>
      </c>
      <c r="H3611" s="510">
        <f>'Terminated loans'!L2801</f>
        <v>41493</v>
      </c>
      <c r="I3611" s="510">
        <v>43708</v>
      </c>
      <c r="J3611" s="34">
        <f t="shared" si="1823"/>
        <v>73</v>
      </c>
      <c r="K3611" s="34">
        <f t="shared" si="1824"/>
        <v>88</v>
      </c>
      <c r="L3611" s="34">
        <f t="shared" si="1825"/>
        <v>73</v>
      </c>
      <c r="M3611" s="34">
        <f t="shared" si="1826"/>
        <v>73</v>
      </c>
      <c r="N3611" s="52">
        <f t="shared" si="1743"/>
        <v>73</v>
      </c>
      <c r="O3611" s="508">
        <f>+'Terminated loans'!S2801</f>
        <v>2038168</v>
      </c>
      <c r="P3611" s="504">
        <f>+'Terminated loans'!T2801</f>
        <v>0.03</v>
      </c>
      <c r="Q3611" s="536">
        <f t="shared" si="1776"/>
        <v>7.3999999999999996E-2</v>
      </c>
      <c r="R3611" s="499">
        <f t="shared" si="1827"/>
        <v>30580.058521482828</v>
      </c>
      <c r="S3611" s="500">
        <f t="shared" si="1828"/>
        <v>1793129.8343349379</v>
      </c>
      <c r="T3611" s="500">
        <f t="shared" si="1829"/>
        <v>245038.16566506214</v>
      </c>
      <c r="U3611" s="500">
        <f t="shared" si="1830"/>
        <v>439214.43773330911</v>
      </c>
      <c r="V3611" s="500">
        <f t="shared" si="1831"/>
        <v>194176.27206824627</v>
      </c>
      <c r="W3611" s="501">
        <f t="shared" si="1832"/>
        <v>245038.16566506284</v>
      </c>
      <c r="X3611" s="500">
        <f t="shared" si="1833"/>
        <v>245038.16566506214</v>
      </c>
      <c r="Y3611" s="506">
        <f t="shared" si="1834"/>
        <v>245038.16566506284</v>
      </c>
      <c r="Z3611" s="500">
        <f t="shared" si="1835"/>
        <v>439214.43773330911</v>
      </c>
      <c r="AA3611" s="500">
        <f t="shared" si="1836"/>
        <v>194176.27206824627</v>
      </c>
      <c r="AB3611" s="502">
        <f t="shared" si="1837"/>
        <v>6.9849193096160889E-10</v>
      </c>
      <c r="AC3611" s="505"/>
      <c r="AD3611" s="505">
        <f t="shared" si="1838"/>
        <v>73</v>
      </c>
    </row>
    <row r="3612" spans="1:30">
      <c r="A3612" s="533"/>
      <c r="C3612" s="511" t="str">
        <f>'Terminated loans'!F2802</f>
        <v>E</v>
      </c>
      <c r="D3612" s="503">
        <v>143928187</v>
      </c>
      <c r="E3612" s="509">
        <f>'Terminated loans'!I2802</f>
        <v>99</v>
      </c>
      <c r="F3612" s="509" t="str">
        <f>'Terminated loans'!J2802</f>
        <v>LUXIMON A R (SL2938)</v>
      </c>
      <c r="G3612" s="547" t="str">
        <f t="shared" si="1775"/>
        <v>E1</v>
      </c>
      <c r="H3612" s="510">
        <f>'Terminated loans'!L2802</f>
        <v>41541</v>
      </c>
      <c r="I3612" s="510">
        <v>43708</v>
      </c>
      <c r="J3612" s="34">
        <f t="shared" si="1823"/>
        <v>71</v>
      </c>
      <c r="K3612" s="34">
        <f t="shared" si="1824"/>
        <v>86</v>
      </c>
      <c r="L3612" s="34">
        <f t="shared" si="1825"/>
        <v>71</v>
      </c>
      <c r="M3612" s="34">
        <f t="shared" si="1826"/>
        <v>71</v>
      </c>
      <c r="N3612" s="52">
        <f t="shared" si="1743"/>
        <v>71</v>
      </c>
      <c r="O3612" s="508">
        <f>+'Terminated loans'!S2802</f>
        <v>3931729</v>
      </c>
      <c r="P3612" s="504">
        <f>+'Terminated loans'!T2802</f>
        <v>0.03</v>
      </c>
      <c r="Q3612" s="536">
        <f t="shared" si="1776"/>
        <v>7.3999999999999996E-2</v>
      </c>
      <c r="R3612" s="499">
        <f t="shared" si="1827"/>
        <v>60505.452434396764</v>
      </c>
      <c r="S3612" s="500">
        <f t="shared" si="1828"/>
        <v>3470379.9346450856</v>
      </c>
      <c r="T3612" s="500">
        <f t="shared" si="1829"/>
        <v>461349.0653549144</v>
      </c>
      <c r="U3612" s="500">
        <f t="shared" si="1830"/>
        <v>825507.18819708563</v>
      </c>
      <c r="V3612" s="500">
        <f t="shared" si="1831"/>
        <v>364158.1228421703</v>
      </c>
      <c r="W3612" s="501">
        <f t="shared" si="1832"/>
        <v>461349.06535491534</v>
      </c>
      <c r="X3612" s="500">
        <f t="shared" si="1833"/>
        <v>461349.0653549144</v>
      </c>
      <c r="Y3612" s="506">
        <f t="shared" si="1834"/>
        <v>461349.06535491534</v>
      </c>
      <c r="Z3612" s="500">
        <f t="shared" si="1835"/>
        <v>825507.18819708563</v>
      </c>
      <c r="AA3612" s="500">
        <f t="shared" si="1836"/>
        <v>364158.1228421703</v>
      </c>
      <c r="AB3612" s="502">
        <f t="shared" si="1837"/>
        <v>9.3132257461547852E-10</v>
      </c>
      <c r="AC3612" s="505"/>
      <c r="AD3612" s="505">
        <f t="shared" si="1838"/>
        <v>71</v>
      </c>
    </row>
    <row r="3613" spans="1:30">
      <c r="A3613" s="533"/>
      <c r="C3613" s="511" t="str">
        <f>'Terminated loans'!F2803</f>
        <v>E</v>
      </c>
      <c r="D3613" s="503">
        <v>143935205</v>
      </c>
      <c r="E3613" s="509">
        <f>'Terminated loans'!I2803</f>
        <v>99</v>
      </c>
      <c r="F3613" s="509" t="str">
        <f>'Terminated loans'!J2803</f>
        <v>RAMBOCUS C S(SL2861)</v>
      </c>
      <c r="G3613" s="547" t="str">
        <f t="shared" si="1775"/>
        <v>D1</v>
      </c>
      <c r="H3613" s="510">
        <f>'Terminated loans'!L2803</f>
        <v>41295</v>
      </c>
      <c r="I3613" s="510">
        <v>43708</v>
      </c>
      <c r="J3613" s="34">
        <f t="shared" si="1823"/>
        <v>79</v>
      </c>
      <c r="K3613" s="34">
        <f t="shared" si="1824"/>
        <v>94</v>
      </c>
      <c r="L3613" s="34">
        <f t="shared" si="1825"/>
        <v>79</v>
      </c>
      <c r="M3613" s="34">
        <f t="shared" si="1826"/>
        <v>79</v>
      </c>
      <c r="N3613" s="52">
        <f t="shared" si="1743"/>
        <v>79</v>
      </c>
      <c r="O3613" s="508">
        <f>+'Terminated loans'!S2803</f>
        <v>6146355</v>
      </c>
      <c r="P3613" s="504">
        <f>+'Terminated loans'!T2803</f>
        <v>0.03</v>
      </c>
      <c r="Q3613" s="536">
        <f t="shared" si="1776"/>
        <v>7.6499999999999999E-2</v>
      </c>
      <c r="R3613" s="499">
        <f t="shared" si="1827"/>
        <v>85834.535416768835</v>
      </c>
      <c r="S3613" s="500">
        <f t="shared" si="1828"/>
        <v>5314298.4496653192</v>
      </c>
      <c r="T3613" s="500">
        <f t="shared" si="1829"/>
        <v>832056.55033468083</v>
      </c>
      <c r="U3613" s="500">
        <f t="shared" si="1830"/>
        <v>1466629.8482594416</v>
      </c>
      <c r="V3613" s="500">
        <f t="shared" si="1831"/>
        <v>634573.29792473745</v>
      </c>
      <c r="W3613" s="501">
        <f t="shared" si="1832"/>
        <v>832056.55033470411</v>
      </c>
      <c r="X3613" s="500">
        <f t="shared" si="1833"/>
        <v>832056.55033468083</v>
      </c>
      <c r="Y3613" s="506">
        <f t="shared" si="1834"/>
        <v>832056.55033470411</v>
      </c>
      <c r="Z3613" s="500">
        <f t="shared" si="1835"/>
        <v>1466629.8482594416</v>
      </c>
      <c r="AA3613" s="500">
        <f t="shared" si="1836"/>
        <v>634573.29792473745</v>
      </c>
      <c r="AB3613" s="502">
        <f t="shared" si="1837"/>
        <v>2.3283064365386963E-8</v>
      </c>
      <c r="AC3613" s="505"/>
      <c r="AD3613" s="505">
        <f t="shared" si="1838"/>
        <v>79</v>
      </c>
    </row>
    <row r="3614" spans="1:30">
      <c r="A3614" s="533"/>
      <c r="C3614" s="511" t="str">
        <f>'Terminated loans'!F2804</f>
        <v>N</v>
      </c>
      <c r="D3614" s="503">
        <v>143954366</v>
      </c>
      <c r="E3614" s="509">
        <f>'Terminated loans'!I2804</f>
        <v>98</v>
      </c>
      <c r="F3614" s="509" t="str">
        <f>'Terminated loans'!J2804</f>
        <v>NOORDINE J Y(MUACC114157)</v>
      </c>
      <c r="G3614" s="547" t="str">
        <f t="shared" si="1775"/>
        <v>E2</v>
      </c>
      <c r="H3614" s="510">
        <f>'Terminated loans'!L2804</f>
        <v>41893</v>
      </c>
      <c r="I3614" s="510">
        <v>43708</v>
      </c>
      <c r="J3614" s="34">
        <f t="shared" si="1823"/>
        <v>60</v>
      </c>
      <c r="K3614" s="34">
        <f t="shared" si="1824"/>
        <v>75</v>
      </c>
      <c r="L3614" s="34">
        <f t="shared" si="1825"/>
        <v>60</v>
      </c>
      <c r="M3614" s="34">
        <f t="shared" si="1826"/>
        <v>60</v>
      </c>
      <c r="N3614" s="52">
        <f t="shared" si="1743"/>
        <v>60</v>
      </c>
      <c r="O3614" s="508">
        <f>+'Terminated loans'!S2804</f>
        <v>58957</v>
      </c>
      <c r="P3614" s="504">
        <f>+'Terminated loans'!T2804</f>
        <v>0.05</v>
      </c>
      <c r="Q3614" s="536">
        <f t="shared" si="1776"/>
        <v>9.1499999999999998E-2</v>
      </c>
      <c r="R3614" s="499">
        <f t="shared" si="1827"/>
        <v>1112.5913219499528</v>
      </c>
      <c r="S3614" s="500">
        <f t="shared" si="1828"/>
        <v>53409.774064169658</v>
      </c>
      <c r="T3614" s="500">
        <f t="shared" si="1829"/>
        <v>5547.2259358303418</v>
      </c>
      <c r="U3614" s="500">
        <f t="shared" si="1830"/>
        <v>13345.705252827545</v>
      </c>
      <c r="V3614" s="500">
        <f t="shared" si="1831"/>
        <v>7798.4793169971599</v>
      </c>
      <c r="W3614" s="501">
        <f t="shared" si="1832"/>
        <v>5547.2259358303854</v>
      </c>
      <c r="X3614" s="500">
        <f t="shared" si="1833"/>
        <v>5547.2259358303418</v>
      </c>
      <c r="Y3614" s="506">
        <f t="shared" si="1834"/>
        <v>5547.2259358303854</v>
      </c>
      <c r="Z3614" s="500">
        <f t="shared" si="1835"/>
        <v>13345.705252827545</v>
      </c>
      <c r="AA3614" s="500">
        <f t="shared" si="1836"/>
        <v>7798.4793169971599</v>
      </c>
      <c r="AB3614" s="502">
        <f t="shared" si="1837"/>
        <v>4.3655745685100555E-11</v>
      </c>
      <c r="AC3614" s="505"/>
      <c r="AD3614" s="505">
        <f t="shared" si="1838"/>
        <v>60</v>
      </c>
    </row>
    <row r="3615" spans="1:30">
      <c r="A3615" s="533"/>
      <c r="C3615" s="511" t="str">
        <f>'Terminated loans'!F2805</f>
        <v>N</v>
      </c>
      <c r="D3615" s="503">
        <v>143960021</v>
      </c>
      <c r="E3615" s="509">
        <f>'Terminated loans'!I2805</f>
        <v>98</v>
      </c>
      <c r="F3615" s="509" t="str">
        <f>'Terminated loans'!J2805</f>
        <v>PURGASS B D</v>
      </c>
      <c r="G3615" s="547" t="str">
        <f t="shared" si="1775"/>
        <v>E2</v>
      </c>
      <c r="H3615" s="510">
        <f>'Terminated loans'!L2805</f>
        <v>41873</v>
      </c>
      <c r="I3615" s="510">
        <v>43708</v>
      </c>
      <c r="J3615" s="34">
        <f t="shared" si="1823"/>
        <v>60</v>
      </c>
      <c r="K3615" s="34">
        <f t="shared" si="1824"/>
        <v>75</v>
      </c>
      <c r="L3615" s="34">
        <f t="shared" si="1825"/>
        <v>60</v>
      </c>
      <c r="M3615" s="34">
        <f t="shared" si="1826"/>
        <v>60</v>
      </c>
      <c r="N3615" s="52">
        <f t="shared" si="1743"/>
        <v>60</v>
      </c>
      <c r="O3615" s="508">
        <f>+'Terminated loans'!S2805</f>
        <v>50880</v>
      </c>
      <c r="P3615" s="504">
        <f>+'Terminated loans'!T2805</f>
        <v>0.05</v>
      </c>
      <c r="Q3615" s="536">
        <f t="shared" si="1776"/>
        <v>9.1499999999999998E-2</v>
      </c>
      <c r="R3615" s="499">
        <f t="shared" si="1827"/>
        <v>960.16836780727647</v>
      </c>
      <c r="S3615" s="500">
        <f t="shared" si="1828"/>
        <v>46092.733761639029</v>
      </c>
      <c r="T3615" s="500">
        <f t="shared" si="1829"/>
        <v>4787.2662383609713</v>
      </c>
      <c r="U3615" s="500">
        <f t="shared" si="1830"/>
        <v>11517.36830679758</v>
      </c>
      <c r="V3615" s="500">
        <f t="shared" si="1831"/>
        <v>6730.1020684365794</v>
      </c>
      <c r="W3615" s="501">
        <f t="shared" si="1832"/>
        <v>4787.2662383610004</v>
      </c>
      <c r="X3615" s="500">
        <f t="shared" si="1833"/>
        <v>4787.2662383609713</v>
      </c>
      <c r="Y3615" s="506">
        <f t="shared" si="1834"/>
        <v>4787.2662383610004</v>
      </c>
      <c r="Z3615" s="500">
        <f t="shared" si="1835"/>
        <v>11517.36830679758</v>
      </c>
      <c r="AA3615" s="500">
        <f t="shared" si="1836"/>
        <v>6730.1020684365794</v>
      </c>
      <c r="AB3615" s="502">
        <f t="shared" si="1837"/>
        <v>2.9103830456733704E-11</v>
      </c>
      <c r="AC3615" s="505"/>
      <c r="AD3615" s="505">
        <f t="shared" si="1838"/>
        <v>60</v>
      </c>
    </row>
    <row r="3616" spans="1:30">
      <c r="A3616" s="533"/>
      <c r="C3616" s="511" t="str">
        <f>'Terminated loans'!F2806</f>
        <v>N</v>
      </c>
      <c r="D3616" s="503">
        <v>143982750</v>
      </c>
      <c r="E3616" s="509">
        <f>'Terminated loans'!I2806</f>
        <v>98</v>
      </c>
      <c r="F3616" s="509" t="str">
        <f>'Terminated loans'!J2806</f>
        <v>SUNNASSEE S</v>
      </c>
      <c r="G3616" s="547" t="str">
        <f t="shared" si="1775"/>
        <v>E2</v>
      </c>
      <c r="H3616" s="510">
        <f>'Terminated loans'!L2806</f>
        <v>41885</v>
      </c>
      <c r="I3616" s="510">
        <v>43708</v>
      </c>
      <c r="J3616" s="34">
        <f t="shared" si="1823"/>
        <v>60</v>
      </c>
      <c r="K3616" s="34">
        <f t="shared" si="1824"/>
        <v>75</v>
      </c>
      <c r="L3616" s="34">
        <f t="shared" si="1825"/>
        <v>60</v>
      </c>
      <c r="M3616" s="34">
        <f t="shared" si="1826"/>
        <v>60</v>
      </c>
      <c r="N3616" s="52">
        <f t="shared" si="1743"/>
        <v>60</v>
      </c>
      <c r="O3616" s="508">
        <f>+'Terminated loans'!S2806</f>
        <v>80122</v>
      </c>
      <c r="P3616" s="504">
        <f>+'Terminated loans'!T2806</f>
        <v>0.05</v>
      </c>
      <c r="Q3616" s="536">
        <f t="shared" si="1776"/>
        <v>9.1499999999999998E-2</v>
      </c>
      <c r="R3616" s="499">
        <f t="shared" si="1827"/>
        <v>1512.0009820254443</v>
      </c>
      <c r="S3616" s="500">
        <f t="shared" si="1828"/>
        <v>72583.372925511838</v>
      </c>
      <c r="T3616" s="500">
        <f t="shared" si="1829"/>
        <v>7538.6270744881622</v>
      </c>
      <c r="U3616" s="500">
        <f t="shared" si="1830"/>
        <v>18136.685996014858</v>
      </c>
      <c r="V3616" s="500">
        <f t="shared" si="1831"/>
        <v>10598.058921526652</v>
      </c>
      <c r="W3616" s="501">
        <f t="shared" si="1832"/>
        <v>7538.6270744882058</v>
      </c>
      <c r="X3616" s="500">
        <f t="shared" si="1833"/>
        <v>7538.6270744881622</v>
      </c>
      <c r="Y3616" s="506">
        <f t="shared" si="1834"/>
        <v>7538.6270744882058</v>
      </c>
      <c r="Z3616" s="500">
        <f t="shared" si="1835"/>
        <v>18136.685996014858</v>
      </c>
      <c r="AA3616" s="500">
        <f t="shared" si="1836"/>
        <v>10598.058921526652</v>
      </c>
      <c r="AB3616" s="502">
        <f t="shared" si="1837"/>
        <v>4.3655745685100555E-11</v>
      </c>
      <c r="AC3616" s="505"/>
      <c r="AD3616" s="505">
        <f t="shared" si="1838"/>
        <v>60</v>
      </c>
    </row>
    <row r="3617" spans="1:30">
      <c r="A3617" s="533"/>
      <c r="C3617" s="511" t="str">
        <f>'Terminated loans'!F2807</f>
        <v>N</v>
      </c>
      <c r="D3617" s="503">
        <v>143982939</v>
      </c>
      <c r="E3617" s="509">
        <f>'Terminated loans'!I2807</f>
        <v>98</v>
      </c>
      <c r="F3617" s="509" t="str">
        <f>'Terminated loans'!J2807</f>
        <v>PIANG NEE N C Y</v>
      </c>
      <c r="G3617" s="547" t="str">
        <f t="shared" si="1775"/>
        <v>E2</v>
      </c>
      <c r="H3617" s="510">
        <f>'Terminated loans'!L2807</f>
        <v>41879</v>
      </c>
      <c r="I3617" s="510">
        <v>43708</v>
      </c>
      <c r="J3617" s="34">
        <f t="shared" si="1823"/>
        <v>60</v>
      </c>
      <c r="K3617" s="34">
        <f t="shared" si="1824"/>
        <v>75</v>
      </c>
      <c r="L3617" s="34">
        <f t="shared" si="1825"/>
        <v>60</v>
      </c>
      <c r="M3617" s="34">
        <f t="shared" si="1826"/>
        <v>60</v>
      </c>
      <c r="N3617" s="52">
        <f t="shared" si="1743"/>
        <v>60</v>
      </c>
      <c r="O3617" s="508">
        <f>+'Terminated loans'!S2807</f>
        <v>158570</v>
      </c>
      <c r="P3617" s="504">
        <f>+'Terminated loans'!T2807</f>
        <v>0.05</v>
      </c>
      <c r="Q3617" s="536">
        <f t="shared" si="1776"/>
        <v>9.1499999999999998E-2</v>
      </c>
      <c r="R3617" s="499">
        <f t="shared" si="1827"/>
        <v>2992.4115189308141</v>
      </c>
      <c r="S3617" s="500">
        <f t="shared" si="1828"/>
        <v>143650.25142655463</v>
      </c>
      <c r="T3617" s="500">
        <f t="shared" si="1829"/>
        <v>14919.748573445366</v>
      </c>
      <c r="U3617" s="500">
        <f t="shared" si="1830"/>
        <v>35894.439709294296</v>
      </c>
      <c r="V3617" s="500">
        <f t="shared" si="1831"/>
        <v>20974.691135848843</v>
      </c>
      <c r="W3617" s="501">
        <f t="shared" si="1832"/>
        <v>14919.748573445453</v>
      </c>
      <c r="X3617" s="500">
        <f t="shared" si="1833"/>
        <v>14919.748573445366</v>
      </c>
      <c r="Y3617" s="506">
        <f t="shared" si="1834"/>
        <v>14919.748573445453</v>
      </c>
      <c r="Z3617" s="500">
        <f t="shared" si="1835"/>
        <v>35894.439709294296</v>
      </c>
      <c r="AA3617" s="500">
        <f t="shared" si="1836"/>
        <v>20974.691135848843</v>
      </c>
      <c r="AB3617" s="502">
        <f t="shared" si="1837"/>
        <v>8.7311491370201111E-11</v>
      </c>
      <c r="AC3617" s="505"/>
      <c r="AD3617" s="505">
        <f t="shared" si="1838"/>
        <v>60</v>
      </c>
    </row>
    <row r="3618" spans="1:30">
      <c r="A3618" s="533"/>
      <c r="C3618" s="511" t="str">
        <f>'Terminated loans'!F2808</f>
        <v>N</v>
      </c>
      <c r="D3618" s="503">
        <v>143984184</v>
      </c>
      <c r="E3618" s="509">
        <f>'Terminated loans'!I2808</f>
        <v>98</v>
      </c>
      <c r="F3618" s="509" t="str">
        <f>'Terminated loans'!J2808</f>
        <v>RAMSURRUN S</v>
      </c>
      <c r="G3618" s="547" t="str">
        <f t="shared" si="1775"/>
        <v>E2</v>
      </c>
      <c r="H3618" s="510">
        <f>'Terminated loans'!L2808</f>
        <v>41886</v>
      </c>
      <c r="I3618" s="510">
        <v>43708</v>
      </c>
      <c r="J3618" s="34">
        <f t="shared" si="1823"/>
        <v>60</v>
      </c>
      <c r="K3618" s="34">
        <f t="shared" si="1824"/>
        <v>75</v>
      </c>
      <c r="L3618" s="34">
        <f t="shared" si="1825"/>
        <v>60</v>
      </c>
      <c r="M3618" s="34">
        <f t="shared" si="1826"/>
        <v>60</v>
      </c>
      <c r="N3618" s="52">
        <f t="shared" si="1743"/>
        <v>60</v>
      </c>
      <c r="O3618" s="508">
        <f>+'Terminated loans'!S2808</f>
        <v>193294</v>
      </c>
      <c r="P3618" s="504">
        <f>+'Terminated loans'!T2808</f>
        <v>0.05</v>
      </c>
      <c r="Q3618" s="536">
        <f t="shared" si="1776"/>
        <v>9.1499999999999998E-2</v>
      </c>
      <c r="R3618" s="499">
        <f t="shared" si="1827"/>
        <v>3647.6962359854497</v>
      </c>
      <c r="S3618" s="500">
        <f t="shared" si="1828"/>
        <v>175107.09276183677</v>
      </c>
      <c r="T3618" s="500">
        <f t="shared" si="1829"/>
        <v>18186.907238163229</v>
      </c>
      <c r="U3618" s="500">
        <f t="shared" si="1830"/>
        <v>43754.681397290347</v>
      </c>
      <c r="V3618" s="500">
        <f t="shared" si="1831"/>
        <v>25567.774159126973</v>
      </c>
      <c r="W3618" s="501">
        <f t="shared" si="1832"/>
        <v>18186.907238163374</v>
      </c>
      <c r="X3618" s="500">
        <f t="shared" si="1833"/>
        <v>18186.907238163229</v>
      </c>
      <c r="Y3618" s="506">
        <f t="shared" si="1834"/>
        <v>18186.907238163374</v>
      </c>
      <c r="Z3618" s="500">
        <f t="shared" si="1835"/>
        <v>43754.681397290347</v>
      </c>
      <c r="AA3618" s="500">
        <f t="shared" si="1836"/>
        <v>25567.774159126973</v>
      </c>
      <c r="AB3618" s="502">
        <f t="shared" si="1837"/>
        <v>1.4551915228366852E-10</v>
      </c>
      <c r="AC3618" s="505"/>
      <c r="AD3618" s="505">
        <f t="shared" si="1838"/>
        <v>60</v>
      </c>
    </row>
    <row r="3619" spans="1:30">
      <c r="A3619" s="533"/>
      <c r="C3619" s="511" t="str">
        <f>'Terminated loans'!F2809</f>
        <v>N</v>
      </c>
      <c r="D3619" s="503">
        <v>143984958</v>
      </c>
      <c r="E3619" s="509">
        <f>'Terminated loans'!I2809</f>
        <v>98</v>
      </c>
      <c r="F3619" s="509" t="str">
        <f>'Terminated loans'!J2809</f>
        <v>ERRIAH H B R</v>
      </c>
      <c r="G3619" s="547" t="str">
        <f t="shared" si="1775"/>
        <v>E2</v>
      </c>
      <c r="H3619" s="510">
        <f>'Terminated loans'!L2809</f>
        <v>41885</v>
      </c>
      <c r="I3619" s="510">
        <v>43708</v>
      </c>
      <c r="J3619" s="34">
        <f t="shared" si="1823"/>
        <v>60</v>
      </c>
      <c r="K3619" s="34">
        <f t="shared" si="1824"/>
        <v>75</v>
      </c>
      <c r="L3619" s="34">
        <f t="shared" si="1825"/>
        <v>60</v>
      </c>
      <c r="M3619" s="34">
        <f t="shared" si="1826"/>
        <v>60</v>
      </c>
      <c r="N3619" s="52">
        <f t="shared" si="1743"/>
        <v>60</v>
      </c>
      <c r="O3619" s="508">
        <f>+'Terminated loans'!S2809</f>
        <v>122152</v>
      </c>
      <c r="P3619" s="504">
        <f>+'Terminated loans'!T2809</f>
        <v>0.05</v>
      </c>
      <c r="Q3619" s="536">
        <f t="shared" si="1776"/>
        <v>9.1499999999999998E-2</v>
      </c>
      <c r="R3619" s="499">
        <f t="shared" si="1827"/>
        <v>2305.1589320832236</v>
      </c>
      <c r="S3619" s="500">
        <f t="shared" si="1828"/>
        <v>110658.79745384688</v>
      </c>
      <c r="T3619" s="500">
        <f t="shared" si="1829"/>
        <v>11493.202546153116</v>
      </c>
      <c r="U3619" s="500">
        <f t="shared" si="1830"/>
        <v>27650.738471146571</v>
      </c>
      <c r="V3619" s="500">
        <f t="shared" si="1831"/>
        <v>16157.535924993426</v>
      </c>
      <c r="W3619" s="501">
        <f t="shared" si="1832"/>
        <v>11493.202546153145</v>
      </c>
      <c r="X3619" s="500">
        <f t="shared" si="1833"/>
        <v>11493.202546153116</v>
      </c>
      <c r="Y3619" s="506">
        <f t="shared" si="1834"/>
        <v>11493.202546153145</v>
      </c>
      <c r="Z3619" s="500">
        <f t="shared" si="1835"/>
        <v>27650.738471146571</v>
      </c>
      <c r="AA3619" s="500">
        <f t="shared" si="1836"/>
        <v>16157.535924993426</v>
      </c>
      <c r="AB3619" s="502">
        <f t="shared" si="1837"/>
        <v>2.9103830456733704E-11</v>
      </c>
      <c r="AC3619" s="505"/>
      <c r="AD3619" s="505">
        <f t="shared" si="1838"/>
        <v>60</v>
      </c>
    </row>
    <row r="3620" spans="1:30">
      <c r="A3620" s="533"/>
      <c r="C3620" s="511" t="str">
        <f>'Terminated loans'!F2810</f>
        <v>E</v>
      </c>
      <c r="D3620" s="503">
        <v>143985180</v>
      </c>
      <c r="E3620" s="509">
        <f>'Terminated loans'!I2810</f>
        <v>99</v>
      </c>
      <c r="F3620" s="509" t="str">
        <f>'Terminated loans'!J2810</f>
        <v>COURONNE J M R(SL2678)</v>
      </c>
      <c r="G3620" s="547" t="str">
        <f t="shared" si="1775"/>
        <v>C1</v>
      </c>
      <c r="H3620" s="510">
        <f>'Terminated loans'!L2810</f>
        <v>40973</v>
      </c>
      <c r="I3620" s="510">
        <v>43708</v>
      </c>
      <c r="J3620" s="34">
        <f t="shared" si="1823"/>
        <v>90</v>
      </c>
      <c r="K3620" s="34">
        <f t="shared" si="1824"/>
        <v>105</v>
      </c>
      <c r="L3620" s="34">
        <f t="shared" si="1825"/>
        <v>90</v>
      </c>
      <c r="M3620" s="34">
        <f t="shared" si="1826"/>
        <v>90</v>
      </c>
      <c r="N3620" s="52">
        <f t="shared" si="1743"/>
        <v>90</v>
      </c>
      <c r="O3620" s="508">
        <f>+'Terminated loans'!S2810</f>
        <v>1500092</v>
      </c>
      <c r="P3620" s="504">
        <f>+'Terminated loans'!T2810</f>
        <v>0.03</v>
      </c>
      <c r="Q3620" s="536">
        <f t="shared" si="1776"/>
        <v>8.1500000000000003E-2</v>
      </c>
      <c r="R3620" s="499">
        <f t="shared" si="1827"/>
        <v>18633.799855457808</v>
      </c>
      <c r="S3620" s="500">
        <f t="shared" si="1828"/>
        <v>1251657.3966572531</v>
      </c>
      <c r="T3620" s="500">
        <f t="shared" si="1829"/>
        <v>248434.60334274685</v>
      </c>
      <c r="U3620" s="500">
        <f t="shared" si="1830"/>
        <v>425384.59033397026</v>
      </c>
      <c r="V3620" s="500">
        <f t="shared" si="1831"/>
        <v>176949.98699120269</v>
      </c>
      <c r="W3620" s="501">
        <f t="shared" si="1832"/>
        <v>248434.60334276757</v>
      </c>
      <c r="X3620" s="500">
        <f t="shared" si="1833"/>
        <v>248434.60334274685</v>
      </c>
      <c r="Y3620" s="506">
        <f t="shared" si="1834"/>
        <v>248434.60334276757</v>
      </c>
      <c r="Z3620" s="500">
        <f t="shared" si="1835"/>
        <v>425384.59033397026</v>
      </c>
      <c r="AA3620" s="500">
        <f t="shared" si="1836"/>
        <v>176949.98699120269</v>
      </c>
      <c r="AB3620" s="502">
        <f t="shared" si="1837"/>
        <v>2.0721927285194397E-8</v>
      </c>
      <c r="AC3620" s="505"/>
      <c r="AD3620" s="505">
        <f t="shared" si="1838"/>
        <v>90</v>
      </c>
    </row>
    <row r="3621" spans="1:30">
      <c r="A3621" s="533"/>
      <c r="C3621" s="511" t="str">
        <f>'Terminated loans'!F2811</f>
        <v>N</v>
      </c>
      <c r="D3621" s="503">
        <v>143999130</v>
      </c>
      <c r="E3621" s="509">
        <f>'Terminated loans'!I2811</f>
        <v>98</v>
      </c>
      <c r="F3621" s="509" t="str">
        <f>'Terminated loans'!J2811</f>
        <v>ANTHONY M C</v>
      </c>
      <c r="G3621" s="547" t="str">
        <f t="shared" si="1775"/>
        <v>E2</v>
      </c>
      <c r="H3621" s="510">
        <f>'Terminated loans'!L2811</f>
        <v>41872</v>
      </c>
      <c r="I3621" s="510">
        <v>43708</v>
      </c>
      <c r="J3621" s="34">
        <f t="shared" si="1823"/>
        <v>60</v>
      </c>
      <c r="K3621" s="34">
        <f t="shared" si="1824"/>
        <v>75</v>
      </c>
      <c r="L3621" s="34">
        <f t="shared" si="1825"/>
        <v>60</v>
      </c>
      <c r="M3621" s="34">
        <f t="shared" si="1826"/>
        <v>60</v>
      </c>
      <c r="N3621" s="52">
        <f t="shared" si="1743"/>
        <v>60</v>
      </c>
      <c r="O3621" s="508">
        <f>+'Terminated loans'!S2811</f>
        <v>195758</v>
      </c>
      <c r="P3621" s="504">
        <f>+'Terminated loans'!T2811</f>
        <v>0.05</v>
      </c>
      <c r="Q3621" s="536">
        <f t="shared" si="1776"/>
        <v>9.1499999999999998E-2</v>
      </c>
      <c r="R3621" s="499">
        <f t="shared" si="1827"/>
        <v>3694.1949556842924</v>
      </c>
      <c r="S3621" s="500">
        <f t="shared" si="1828"/>
        <v>177339.25659809221</v>
      </c>
      <c r="T3621" s="500">
        <f t="shared" si="1829"/>
        <v>18418.743401907792</v>
      </c>
      <c r="U3621" s="500">
        <f t="shared" si="1830"/>
        <v>44312.440742965438</v>
      </c>
      <c r="V3621" s="500">
        <f t="shared" si="1831"/>
        <v>25893.69734105753</v>
      </c>
      <c r="W3621" s="501">
        <f t="shared" si="1832"/>
        <v>18418.743401907908</v>
      </c>
      <c r="X3621" s="500">
        <f t="shared" si="1833"/>
        <v>18418.743401907792</v>
      </c>
      <c r="Y3621" s="506">
        <f t="shared" si="1834"/>
        <v>18418.743401907908</v>
      </c>
      <c r="Z3621" s="500">
        <f t="shared" si="1835"/>
        <v>44312.440742965438</v>
      </c>
      <c r="AA3621" s="500">
        <f t="shared" si="1836"/>
        <v>25893.69734105753</v>
      </c>
      <c r="AB3621" s="502">
        <f t="shared" si="1837"/>
        <v>1.1641532182693481E-10</v>
      </c>
      <c r="AC3621" s="505"/>
      <c r="AD3621" s="505">
        <f t="shared" si="1838"/>
        <v>60</v>
      </c>
    </row>
    <row r="3622" spans="1:30">
      <c r="A3622" s="533"/>
      <c r="C3622" s="511" t="str">
        <f>'Terminated loans'!F2812</f>
        <v>E</v>
      </c>
      <c r="D3622" s="503">
        <v>283050300</v>
      </c>
      <c r="E3622" s="509">
        <f>'Terminated loans'!I2812</f>
        <v>98</v>
      </c>
      <c r="F3622" s="509" t="str">
        <f>'Terminated loans'!J2812</f>
        <v>BEEHARRY R</v>
      </c>
      <c r="G3622" s="547" t="str">
        <f t="shared" si="1775"/>
        <v>F2</v>
      </c>
      <c r="H3622" s="510">
        <f>'Terminated loans'!L2812</f>
        <v>42349</v>
      </c>
      <c r="I3622" s="510">
        <v>43708</v>
      </c>
      <c r="J3622" s="34">
        <f t="shared" si="1823"/>
        <v>45</v>
      </c>
      <c r="K3622" s="34">
        <f t="shared" si="1824"/>
        <v>60</v>
      </c>
      <c r="L3622" s="34">
        <f t="shared" si="1825"/>
        <v>45</v>
      </c>
      <c r="M3622" s="34">
        <f t="shared" si="1826"/>
        <v>45</v>
      </c>
      <c r="N3622" s="52">
        <f t="shared" si="1743"/>
        <v>45</v>
      </c>
      <c r="O3622" s="508">
        <f>+'Terminated loans'!S2812</f>
        <v>65280</v>
      </c>
      <c r="P3622" s="504">
        <f>+'Terminated loans'!T2812</f>
        <v>0.05</v>
      </c>
      <c r="Q3622" s="536">
        <f t="shared" si="1776"/>
        <v>8.8999999999999996E-2</v>
      </c>
      <c r="R3622" s="499">
        <f t="shared" si="1827"/>
        <v>1593.9254921513784</v>
      </c>
      <c r="S3622" s="500">
        <f t="shared" si="1828"/>
        <v>60795.086462040694</v>
      </c>
      <c r="T3622" s="500">
        <f t="shared" si="1829"/>
        <v>4484.9135379593063</v>
      </c>
      <c r="U3622" s="500">
        <f t="shared" si="1830"/>
        <v>10931.560684771124</v>
      </c>
      <c r="V3622" s="500">
        <f t="shared" si="1831"/>
        <v>6446.6471468120217</v>
      </c>
      <c r="W3622" s="501">
        <f t="shared" si="1832"/>
        <v>4484.9135379591025</v>
      </c>
      <c r="X3622" s="500">
        <f t="shared" si="1833"/>
        <v>4484.9135379593063</v>
      </c>
      <c r="Y3622" s="506">
        <f t="shared" si="1834"/>
        <v>4484.9135379591025</v>
      </c>
      <c r="Z3622" s="500">
        <f t="shared" si="1835"/>
        <v>10931.560684771124</v>
      </c>
      <c r="AA3622" s="500">
        <f t="shared" si="1836"/>
        <v>6446.6471468120217</v>
      </c>
      <c r="AB3622" s="502">
        <f t="shared" si="1837"/>
        <v>-2.0372681319713593E-10</v>
      </c>
      <c r="AC3622" s="505"/>
      <c r="AD3622" s="505">
        <f t="shared" si="1838"/>
        <v>45</v>
      </c>
    </row>
    <row r="3623" spans="1:30">
      <c r="A3623" s="533"/>
      <c r="C3623" s="511" t="str">
        <f>'Terminated loans'!F2813</f>
        <v>E</v>
      </c>
      <c r="D3623" s="503">
        <v>143986233</v>
      </c>
      <c r="E3623" s="509">
        <f>'Terminated loans'!I2813</f>
        <v>98</v>
      </c>
      <c r="F3623" s="509" t="str">
        <f>'Terminated loans'!J2813</f>
        <v>PUDDOO D</v>
      </c>
      <c r="G3623" s="547" t="str">
        <f t="shared" si="1775"/>
        <v>F2</v>
      </c>
      <c r="H3623" s="510">
        <f>'Terminated loans'!L2813</f>
        <v>42389</v>
      </c>
      <c r="I3623" s="510">
        <v>43708</v>
      </c>
      <c r="J3623" s="34">
        <f t="shared" si="1823"/>
        <v>43</v>
      </c>
      <c r="K3623" s="34">
        <f t="shared" si="1824"/>
        <v>58</v>
      </c>
      <c r="L3623" s="34">
        <f t="shared" si="1825"/>
        <v>43</v>
      </c>
      <c r="M3623" s="34">
        <f t="shared" si="1826"/>
        <v>43</v>
      </c>
      <c r="N3623" s="52">
        <f t="shared" si="1743"/>
        <v>43</v>
      </c>
      <c r="O3623" s="508">
        <f>+'Terminated loans'!S2813</f>
        <v>86568</v>
      </c>
      <c r="P3623" s="504">
        <f>+'Terminated loans'!T2813</f>
        <v>0.05</v>
      </c>
      <c r="Q3623" s="536">
        <f t="shared" si="1776"/>
        <v>8.8999999999999996E-2</v>
      </c>
      <c r="R3623" s="499">
        <f t="shared" si="1827"/>
        <v>2203.1219833818036</v>
      </c>
      <c r="S3623" s="500">
        <f t="shared" si="1828"/>
        <v>80859.395461752632</v>
      </c>
      <c r="T3623" s="500">
        <f t="shared" si="1829"/>
        <v>5708.6045382473676</v>
      </c>
      <c r="U3623" s="500">
        <f t="shared" si="1830"/>
        <v>13874.849823664656</v>
      </c>
      <c r="V3623" s="500">
        <f t="shared" si="1831"/>
        <v>8166.2452854175499</v>
      </c>
      <c r="W3623" s="501">
        <f t="shared" si="1832"/>
        <v>5708.6045382471057</v>
      </c>
      <c r="X3623" s="500">
        <f t="shared" si="1833"/>
        <v>5708.6045382473676</v>
      </c>
      <c r="Y3623" s="506">
        <f t="shared" si="1834"/>
        <v>5708.6045382471057</v>
      </c>
      <c r="Z3623" s="500">
        <f t="shared" si="1835"/>
        <v>13874.849823664656</v>
      </c>
      <c r="AA3623" s="500">
        <f t="shared" si="1836"/>
        <v>8166.2452854175499</v>
      </c>
      <c r="AB3623" s="502">
        <f t="shared" si="1837"/>
        <v>-2.6193447411060333E-10</v>
      </c>
      <c r="AC3623" s="505"/>
      <c r="AD3623" s="505">
        <f t="shared" si="1838"/>
        <v>43</v>
      </c>
    </row>
    <row r="3624" spans="1:30">
      <c r="A3624" s="533"/>
      <c r="C3624" s="511" t="str">
        <f>'Terminated loans'!F2814</f>
        <v>E</v>
      </c>
      <c r="D3624" s="503">
        <v>143986020</v>
      </c>
      <c r="E3624" s="509">
        <f>'Terminated loans'!I2814</f>
        <v>98</v>
      </c>
      <c r="F3624" s="509" t="str">
        <f>'Terminated loans'!J2814</f>
        <v>PUDDOO D</v>
      </c>
      <c r="G3624" s="547" t="str">
        <f t="shared" si="1775"/>
        <v>G2</v>
      </c>
      <c r="H3624" s="510">
        <f>'Terminated loans'!L2814</f>
        <v>42815</v>
      </c>
      <c r="I3624" s="510">
        <v>43708</v>
      </c>
      <c r="J3624" s="34">
        <f t="shared" si="1823"/>
        <v>29</v>
      </c>
      <c r="K3624" s="34">
        <f t="shared" si="1824"/>
        <v>44</v>
      </c>
      <c r="L3624" s="34">
        <f t="shared" si="1825"/>
        <v>29</v>
      </c>
      <c r="M3624" s="34">
        <f t="shared" si="1826"/>
        <v>29</v>
      </c>
      <c r="N3624" s="52">
        <f t="shared" si="1743"/>
        <v>29</v>
      </c>
      <c r="O3624" s="508">
        <f>+'Terminated loans'!S2814</f>
        <v>218936</v>
      </c>
      <c r="P3624" s="504">
        <f>+'Terminated loans'!T2814</f>
        <v>0.05</v>
      </c>
      <c r="Q3624" s="536">
        <f t="shared" si="1776"/>
        <v>8.5000000000000006E-2</v>
      </c>
      <c r="R3624" s="499">
        <f t="shared" si="1827"/>
        <v>8030.5155477324633</v>
      </c>
      <c r="S3624" s="500">
        <f t="shared" si="1828"/>
        <v>209854.0316580947</v>
      </c>
      <c r="T3624" s="500">
        <f t="shared" si="1829"/>
        <v>9081.9683419053035</v>
      </c>
      <c r="U3624" s="500">
        <f t="shared" si="1830"/>
        <v>23030.919226147234</v>
      </c>
      <c r="V3624" s="500">
        <f t="shared" si="1831"/>
        <v>13948.950884241407</v>
      </c>
      <c r="W3624" s="501">
        <f t="shared" si="1832"/>
        <v>9081.9683419058274</v>
      </c>
      <c r="X3624" s="500">
        <f t="shared" si="1833"/>
        <v>9081.9683419053035</v>
      </c>
      <c r="Y3624" s="506">
        <f t="shared" si="1834"/>
        <v>9081.9683419058274</v>
      </c>
      <c r="Z3624" s="500">
        <f t="shared" si="1835"/>
        <v>23030.919226147234</v>
      </c>
      <c r="AA3624" s="500">
        <f t="shared" si="1836"/>
        <v>13948.950884241407</v>
      </c>
      <c r="AB3624" s="502">
        <f t="shared" si="1837"/>
        <v>5.2386894822120667E-10</v>
      </c>
      <c r="AC3624" s="505"/>
      <c r="AD3624" s="505">
        <f t="shared" si="1838"/>
        <v>29</v>
      </c>
    </row>
    <row r="3625" spans="1:30">
      <c r="A3625" s="533"/>
      <c r="C3625" s="511" t="str">
        <f>'Terminated loans'!F2815</f>
        <v>E</v>
      </c>
      <c r="D3625" s="503">
        <v>143988333</v>
      </c>
      <c r="E3625" s="509">
        <f>'Terminated loans'!I2815</f>
        <v>98</v>
      </c>
      <c r="F3625" s="509" t="str">
        <f>'Terminated loans'!J2815</f>
        <v>BEEHARRY R</v>
      </c>
      <c r="G3625" s="547" t="str">
        <f t="shared" si="1775"/>
        <v>I2</v>
      </c>
      <c r="H3625" s="510">
        <f>'Terminated loans'!L2815</f>
        <v>43033</v>
      </c>
      <c r="I3625" s="510">
        <v>43708</v>
      </c>
      <c r="J3625" s="34">
        <f t="shared" si="1823"/>
        <v>22</v>
      </c>
      <c r="K3625" s="34">
        <f t="shared" si="1824"/>
        <v>37</v>
      </c>
      <c r="L3625" s="34">
        <f t="shared" si="1825"/>
        <v>22</v>
      </c>
      <c r="M3625" s="34">
        <f t="shared" si="1826"/>
        <v>22</v>
      </c>
      <c r="N3625" s="52">
        <f t="shared" si="1743"/>
        <v>22</v>
      </c>
      <c r="O3625" s="508">
        <f>+'Terminated loans'!S2815</f>
        <v>172968</v>
      </c>
      <c r="P3625" s="504">
        <f>+'Terminated loans'!T2815</f>
        <v>0.05</v>
      </c>
      <c r="Q3625" s="536">
        <f t="shared" si="1776"/>
        <v>0.08</v>
      </c>
      <c r="R3625" s="499">
        <f t="shared" si="1827"/>
        <v>8244.3931560407782</v>
      </c>
      <c r="S3625" s="500">
        <f t="shared" si="1828"/>
        <v>168182.8740106558</v>
      </c>
      <c r="T3625" s="500">
        <f t="shared" si="1829"/>
        <v>4785.1259893442038</v>
      </c>
      <c r="U3625" s="500">
        <f t="shared" si="1830"/>
        <v>13193.775422239909</v>
      </c>
      <c r="V3625" s="500">
        <f t="shared" si="1831"/>
        <v>8408.6494328971603</v>
      </c>
      <c r="W3625" s="501">
        <f t="shared" si="1832"/>
        <v>4785.1259893427487</v>
      </c>
      <c r="X3625" s="500">
        <f t="shared" si="1833"/>
        <v>4785.1259893442038</v>
      </c>
      <c r="Y3625" s="506">
        <f t="shared" si="1834"/>
        <v>4785.1259893427487</v>
      </c>
      <c r="Z3625" s="500">
        <f t="shared" si="1835"/>
        <v>13193.775422239909</v>
      </c>
      <c r="AA3625" s="500">
        <f t="shared" si="1836"/>
        <v>8408.6494328971603</v>
      </c>
      <c r="AB3625" s="502">
        <f t="shared" si="1837"/>
        <v>-1.4551915228366852E-9</v>
      </c>
      <c r="AC3625" s="505"/>
      <c r="AD3625" s="505">
        <f t="shared" si="1838"/>
        <v>22</v>
      </c>
    </row>
    <row r="3626" spans="1:30">
      <c r="A3626" s="533"/>
      <c r="C3626" s="511" t="str">
        <f>'Terminated loans'!F2816</f>
        <v>E</v>
      </c>
      <c r="D3626" s="503">
        <v>143988538</v>
      </c>
      <c r="E3626" s="509">
        <f>'Terminated loans'!I2816</f>
        <v>99</v>
      </c>
      <c r="F3626" s="509" t="str">
        <f>'Terminated loans'!J2816</f>
        <v>LUXIMON A R(SL3277)</v>
      </c>
      <c r="G3626" s="547" t="str">
        <f t="shared" si="1775"/>
        <v>I1</v>
      </c>
      <c r="H3626" s="510">
        <f>'Terminated loans'!L2816</f>
        <v>43642</v>
      </c>
      <c r="I3626" s="510">
        <v>43708</v>
      </c>
      <c r="J3626" s="34">
        <f t="shared" si="1823"/>
        <v>2</v>
      </c>
      <c r="K3626" s="34">
        <f t="shared" si="1824"/>
        <v>17</v>
      </c>
      <c r="L3626" s="34">
        <f t="shared" si="1825"/>
        <v>2</v>
      </c>
      <c r="M3626" s="34">
        <f t="shared" si="1826"/>
        <v>2</v>
      </c>
      <c r="N3626" s="52">
        <f t="shared" si="1743"/>
        <v>2</v>
      </c>
      <c r="O3626" s="508">
        <f>+'Terminated loans'!S2816</f>
        <v>1702910</v>
      </c>
      <c r="P3626" s="504">
        <f>+'Terminated loans'!T2816</f>
        <v>0.03</v>
      </c>
      <c r="Q3626" s="536">
        <f t="shared" si="1776"/>
        <v>6.25E-2</v>
      </c>
      <c r="R3626" s="499">
        <f t="shared" si="1827"/>
        <v>854649.28498751565</v>
      </c>
      <c r="S3626" s="500">
        <f t="shared" si="1828"/>
        <v>1696036.8102842106</v>
      </c>
      <c r="T3626" s="500">
        <f t="shared" si="1829"/>
        <v>6873.1897157893982</v>
      </c>
      <c r="U3626" s="500">
        <f t="shared" si="1830"/>
        <v>13261.759690805105</v>
      </c>
      <c r="V3626" s="500">
        <f t="shared" si="1831"/>
        <v>6388.569975031307</v>
      </c>
      <c r="W3626" s="501">
        <f t="shared" si="1832"/>
        <v>6873.1897157737985</v>
      </c>
      <c r="X3626" s="500">
        <f t="shared" si="1833"/>
        <v>6873.1897157893982</v>
      </c>
      <c r="Y3626" s="506">
        <f t="shared" si="1834"/>
        <v>6873.1897157737985</v>
      </c>
      <c r="Z3626" s="500">
        <f t="shared" si="1835"/>
        <v>13261.759690805105</v>
      </c>
      <c r="AA3626" s="500">
        <f t="shared" si="1836"/>
        <v>6388.569975031307</v>
      </c>
      <c r="AB3626" s="502">
        <f t="shared" si="1837"/>
        <v>-1.5599653124809265E-8</v>
      </c>
      <c r="AC3626" s="505"/>
      <c r="AD3626" s="505">
        <f t="shared" si="1838"/>
        <v>2</v>
      </c>
    </row>
    <row r="3627" spans="1:30" s="503" customFormat="1">
      <c r="A3627" s="533"/>
      <c r="C3627" s="531" t="str">
        <f>'Terminated loans'!F2817</f>
        <v>E</v>
      </c>
      <c r="D3627" s="521">
        <v>143006603</v>
      </c>
      <c r="E3627" s="529">
        <f>'Terminated loans'!I2817</f>
        <v>99</v>
      </c>
      <c r="F3627" s="529" t="str">
        <f>'Terminated loans'!J2817</f>
        <v>BUNDHOOA MR P A S(PASB)</v>
      </c>
      <c r="G3627" s="547" t="str">
        <f t="shared" si="1775"/>
        <v>A1</v>
      </c>
      <c r="H3627" s="530">
        <f>'Terminated loans'!L2817</f>
        <v>39414</v>
      </c>
      <c r="I3627" s="530">
        <v>43738</v>
      </c>
      <c r="J3627" s="34">
        <f t="shared" ref="J3627:J3639" si="1839">ROUND((I3627-H3627)/365*12,0)</f>
        <v>142</v>
      </c>
      <c r="K3627" s="34">
        <f t="shared" ref="K3627:K3639" si="1840">ROUND(($I$35-H3627)/365*12,0)</f>
        <v>156</v>
      </c>
      <c r="L3627" s="34">
        <f t="shared" ref="L3627:L3639" si="1841">IF(B3627="VELS",J3627,IF(J3627&gt;(IF(OR(E3627=4,E3627=99),$J$3,IF(E3627=97,$J$6,IF(E3627=98,$J$5,"Check")))),(IF(OR(E3627=4,E3627=99),$J$3,IF(E3627=97,$J$6,IF(E3627=98,$J$5,"Check")))),J3627))</f>
        <v>142</v>
      </c>
      <c r="M3627" s="34">
        <f t="shared" ref="M3627:M3639" si="1842">IF(K3627&gt;L3627,L3627,K3627)</f>
        <v>142</v>
      </c>
      <c r="N3627" s="52">
        <f t="shared" si="1743"/>
        <v>142</v>
      </c>
      <c r="O3627" s="528">
        <f>+'Terminated loans'!S2817</f>
        <v>1000016</v>
      </c>
      <c r="P3627" s="522">
        <f>+'Terminated loans'!T2817</f>
        <v>0.03</v>
      </c>
      <c r="Q3627" s="536">
        <f t="shared" si="1776"/>
        <v>8.6499999999999994E-2</v>
      </c>
      <c r="R3627" s="516">
        <f t="shared" ref="R3627:R3639" si="1843">PMT(P3627/12,L3627,-O3627,0,0)</f>
        <v>8374.8984095011565</v>
      </c>
      <c r="S3627" s="517">
        <f t="shared" ref="S3627:S3639" si="1844">(-PV(Q3627/12,L3627,R3627,0,0))</f>
        <v>742846.619986712</v>
      </c>
      <c r="T3627" s="517">
        <f t="shared" ref="T3627:T3639" si="1845">O3627-S3627</f>
        <v>257169.380013288</v>
      </c>
      <c r="U3627" s="517">
        <f t="shared" ref="U3627:U3639" si="1846">-IF(OR(Q3627="",Q3627=0),0,(CUMIPMT(Q3627/12,L3627,S3627,1,M3627,0)))</f>
        <v>446388.95416244469</v>
      </c>
      <c r="V3627" s="517">
        <f t="shared" ref="V3627:V3639" si="1847">-IF(OR(P3627="",P3627=0),0,(CUMIPMT(P3627/12,L3627,O3627,1,M3627,0)))</f>
        <v>189219.57414916414</v>
      </c>
      <c r="W3627" s="518">
        <f t="shared" ref="W3627:W3639" si="1848">IF(ISERROR(U3627-V3627),0,U3627-V3627)</f>
        <v>257169.38001328055</v>
      </c>
      <c r="X3627" s="517">
        <f t="shared" ref="X3627:X3639" si="1849">IF(C3627="O",T3627/AD3627*N3627,T3627)</f>
        <v>257169.380013288</v>
      </c>
      <c r="Y3627" s="525">
        <f t="shared" ref="Y3627:Y3639" si="1850">W3627</f>
        <v>257169.38001328055</v>
      </c>
      <c r="Z3627" s="517">
        <f t="shared" ref="Z3627:Z3639" si="1851">-IF(OR(Q3627="",Q3627=0),0,(CUMIPMT(Q3627/12,L3627,S3627,1,L3627,0)))</f>
        <v>446388.95416244469</v>
      </c>
      <c r="AA3627" s="517">
        <f t="shared" ref="AA3627:AA3639" si="1852">-IF(OR(P3627="",P3627=0),0,(CUMIPMT(P3627/12,L3627,O3627,1,L3627,0)))</f>
        <v>189219.57414916414</v>
      </c>
      <c r="AB3627" s="519">
        <f t="shared" ref="AB3627:AB3639" si="1853">IF(ISERROR(Z3627-AA3627-T3627),"CHECK",Z3627-AA3627-T3627)</f>
        <v>-7.4505805969238281E-9</v>
      </c>
      <c r="AC3627" s="524"/>
      <c r="AD3627" s="524">
        <f t="shared" ref="AD3627:AD3639" si="1854">IF(L3627&gt;$J$2,$J$2,L3627)</f>
        <v>142</v>
      </c>
    </row>
    <row r="3628" spans="1:30" s="503" customFormat="1">
      <c r="A3628" s="533"/>
      <c r="C3628" s="531" t="str">
        <f>'Terminated loans'!F2818</f>
        <v>N</v>
      </c>
      <c r="D3628" s="521">
        <v>143091538</v>
      </c>
      <c r="E3628" s="529">
        <f>'Terminated loans'!I2818</f>
        <v>99</v>
      </c>
      <c r="F3628" s="529" t="str">
        <f>'Terminated loans'!J2818</f>
        <v>MALLET L G (SL 2110)</v>
      </c>
      <c r="G3628" s="547" t="str">
        <f t="shared" si="1775"/>
        <v>A1</v>
      </c>
      <c r="H3628" s="530">
        <f>'Terminated loans'!L2818</f>
        <v>40409</v>
      </c>
      <c r="I3628" s="530">
        <v>43738</v>
      </c>
      <c r="J3628" s="34">
        <f t="shared" si="1839"/>
        <v>109</v>
      </c>
      <c r="K3628" s="34">
        <f t="shared" si="1840"/>
        <v>123</v>
      </c>
      <c r="L3628" s="34">
        <f t="shared" si="1841"/>
        <v>109</v>
      </c>
      <c r="M3628" s="34">
        <f t="shared" si="1842"/>
        <v>109</v>
      </c>
      <c r="N3628" s="52">
        <f t="shared" si="1743"/>
        <v>109</v>
      </c>
      <c r="O3628" s="528">
        <f>+'Terminated loans'!S2818</f>
        <v>1016099</v>
      </c>
      <c r="P3628" s="522">
        <f>+'Terminated loans'!T2818</f>
        <v>0.03</v>
      </c>
      <c r="Q3628" s="536">
        <f t="shared" si="1776"/>
        <v>8.6499999999999994E-2</v>
      </c>
      <c r="R3628" s="516">
        <f t="shared" si="1843"/>
        <v>10661.32238878001</v>
      </c>
      <c r="S3628" s="517">
        <f t="shared" si="1844"/>
        <v>802988.94737683807</v>
      </c>
      <c r="T3628" s="517">
        <f t="shared" si="1845"/>
        <v>213110.05262316193</v>
      </c>
      <c r="U3628" s="517">
        <f t="shared" si="1846"/>
        <v>359095.19300017413</v>
      </c>
      <c r="V3628" s="517">
        <f t="shared" si="1847"/>
        <v>145985.14037702128</v>
      </c>
      <c r="W3628" s="518">
        <f t="shared" si="1848"/>
        <v>213110.05262315285</v>
      </c>
      <c r="X3628" s="517">
        <f t="shared" si="1849"/>
        <v>213110.05262316193</v>
      </c>
      <c r="Y3628" s="525">
        <f t="shared" si="1850"/>
        <v>213110.05262315285</v>
      </c>
      <c r="Z3628" s="517">
        <f t="shared" si="1851"/>
        <v>359095.19300017413</v>
      </c>
      <c r="AA3628" s="517">
        <f t="shared" si="1852"/>
        <v>145985.14037702128</v>
      </c>
      <c r="AB3628" s="519">
        <f t="shared" si="1853"/>
        <v>-9.0803951025009155E-9</v>
      </c>
      <c r="AC3628" s="524"/>
      <c r="AD3628" s="524">
        <f t="shared" si="1854"/>
        <v>109</v>
      </c>
    </row>
    <row r="3629" spans="1:30" s="503" customFormat="1">
      <c r="A3629" s="533"/>
      <c r="C3629" s="531" t="str">
        <f>'Terminated loans'!F2819</f>
        <v>E</v>
      </c>
      <c r="D3629" s="521">
        <v>143172392</v>
      </c>
      <c r="E3629" s="529">
        <f>'Terminated loans'!I2819</f>
        <v>99</v>
      </c>
      <c r="F3629" s="529" t="str">
        <f>'Terminated loans'!J2819</f>
        <v>ANTHONEE G C A (SL 2136)</v>
      </c>
      <c r="G3629" s="547" t="str">
        <f t="shared" si="1775"/>
        <v>C1</v>
      </c>
      <c r="H3629" s="530">
        <f>'Terminated loans'!L2819</f>
        <v>40660</v>
      </c>
      <c r="I3629" s="530">
        <v>43738</v>
      </c>
      <c r="J3629" s="34">
        <f t="shared" si="1839"/>
        <v>101</v>
      </c>
      <c r="K3629" s="34">
        <f t="shared" si="1840"/>
        <v>115</v>
      </c>
      <c r="L3629" s="34">
        <f t="shared" si="1841"/>
        <v>101</v>
      </c>
      <c r="M3629" s="34">
        <f t="shared" si="1842"/>
        <v>101</v>
      </c>
      <c r="N3629" s="52">
        <f t="shared" si="1743"/>
        <v>101</v>
      </c>
      <c r="O3629" s="528">
        <f>+'Terminated loans'!S2819</f>
        <v>3355797</v>
      </c>
      <c r="P3629" s="522">
        <f>+'Terminated loans'!T2819</f>
        <v>0.03</v>
      </c>
      <c r="Q3629" s="536">
        <f t="shared" si="1776"/>
        <v>8.1500000000000003E-2</v>
      </c>
      <c r="R3629" s="516">
        <f t="shared" si="1843"/>
        <v>37638.095993108669</v>
      </c>
      <c r="S3629" s="517">
        <f t="shared" si="1844"/>
        <v>2744432.0720127523</v>
      </c>
      <c r="T3629" s="517">
        <f t="shared" si="1845"/>
        <v>611364.92798724771</v>
      </c>
      <c r="U3629" s="517">
        <f t="shared" si="1846"/>
        <v>1057015.6232912685</v>
      </c>
      <c r="V3629" s="517">
        <f t="shared" si="1847"/>
        <v>445650.6953039756</v>
      </c>
      <c r="W3629" s="518">
        <f t="shared" si="1848"/>
        <v>611364.92798729287</v>
      </c>
      <c r="X3629" s="517">
        <f t="shared" si="1849"/>
        <v>611364.92798724771</v>
      </c>
      <c r="Y3629" s="525">
        <f t="shared" si="1850"/>
        <v>611364.92798729287</v>
      </c>
      <c r="Z3629" s="517">
        <f t="shared" si="1851"/>
        <v>1057015.6232912685</v>
      </c>
      <c r="AA3629" s="517">
        <f t="shared" si="1852"/>
        <v>445650.6953039756</v>
      </c>
      <c r="AB3629" s="519">
        <f t="shared" si="1853"/>
        <v>4.5169144868850708E-8</v>
      </c>
      <c r="AC3629" s="524"/>
      <c r="AD3629" s="524">
        <f t="shared" si="1854"/>
        <v>101</v>
      </c>
    </row>
    <row r="3630" spans="1:30" s="503" customFormat="1">
      <c r="A3630" s="533"/>
      <c r="C3630" s="531" t="str">
        <f>'Terminated loans'!F2820</f>
        <v>N</v>
      </c>
      <c r="D3630" s="521">
        <v>143984044</v>
      </c>
      <c r="E3630" s="529">
        <f>'Terminated loans'!I2820</f>
        <v>98</v>
      </c>
      <c r="F3630" s="529" t="str">
        <f>'Terminated loans'!J2820</f>
        <v>NANDHUB N</v>
      </c>
      <c r="G3630" s="547" t="str">
        <f t="shared" si="1775"/>
        <v>E2</v>
      </c>
      <c r="H3630" s="530">
        <f>'Terminated loans'!L2820</f>
        <v>41830</v>
      </c>
      <c r="I3630" s="530">
        <v>43738</v>
      </c>
      <c r="J3630" s="34">
        <f t="shared" si="1839"/>
        <v>63</v>
      </c>
      <c r="K3630" s="34">
        <f t="shared" si="1840"/>
        <v>77</v>
      </c>
      <c r="L3630" s="34">
        <f t="shared" si="1841"/>
        <v>60</v>
      </c>
      <c r="M3630" s="34">
        <f t="shared" si="1842"/>
        <v>60</v>
      </c>
      <c r="N3630" s="52">
        <f t="shared" si="1743"/>
        <v>60</v>
      </c>
      <c r="O3630" s="528">
        <f>+'Terminated loans'!S2820</f>
        <v>112046</v>
      </c>
      <c r="P3630" s="522">
        <f>+'Terminated loans'!T2820</f>
        <v>0.05</v>
      </c>
      <c r="Q3630" s="536">
        <f t="shared" si="1776"/>
        <v>9.1499999999999998E-2</v>
      </c>
      <c r="R3630" s="516">
        <f t="shared" si="1843"/>
        <v>2114.4462448768491</v>
      </c>
      <c r="S3630" s="517">
        <f t="shared" si="1844"/>
        <v>101503.66444686726</v>
      </c>
      <c r="T3630" s="517">
        <f t="shared" si="1845"/>
        <v>10542.33555313274</v>
      </c>
      <c r="U3630" s="517">
        <f t="shared" si="1846"/>
        <v>25363.110245743766</v>
      </c>
      <c r="V3630" s="517">
        <f t="shared" si="1847"/>
        <v>14820.774692610939</v>
      </c>
      <c r="W3630" s="518">
        <f t="shared" si="1848"/>
        <v>10542.335553132827</v>
      </c>
      <c r="X3630" s="517">
        <f t="shared" si="1849"/>
        <v>10542.33555313274</v>
      </c>
      <c r="Y3630" s="525">
        <f t="shared" si="1850"/>
        <v>10542.335553132827</v>
      </c>
      <c r="Z3630" s="517">
        <f t="shared" si="1851"/>
        <v>25363.110245743766</v>
      </c>
      <c r="AA3630" s="517">
        <f t="shared" si="1852"/>
        <v>14820.774692610939</v>
      </c>
      <c r="AB3630" s="519">
        <f t="shared" si="1853"/>
        <v>8.7311491370201111E-11</v>
      </c>
      <c r="AC3630" s="524"/>
      <c r="AD3630" s="524">
        <f t="shared" si="1854"/>
        <v>60</v>
      </c>
    </row>
    <row r="3631" spans="1:30" s="503" customFormat="1">
      <c r="A3631" s="533"/>
      <c r="C3631" s="531" t="str">
        <f>'Terminated loans'!F2821</f>
        <v>N</v>
      </c>
      <c r="D3631" s="521">
        <v>143984206</v>
      </c>
      <c r="E3631" s="529">
        <f>'Terminated loans'!I2821</f>
        <v>98</v>
      </c>
      <c r="F3631" s="529" t="str">
        <f>'Terminated loans'!J2821</f>
        <v>NG YING KWONG K K</v>
      </c>
      <c r="G3631" s="547" t="str">
        <f t="shared" si="1775"/>
        <v>E2</v>
      </c>
      <c r="H3631" s="530">
        <f>'Terminated loans'!L2821</f>
        <v>41904</v>
      </c>
      <c r="I3631" s="530">
        <v>43738</v>
      </c>
      <c r="J3631" s="34">
        <f t="shared" si="1839"/>
        <v>60</v>
      </c>
      <c r="K3631" s="34">
        <f t="shared" si="1840"/>
        <v>74</v>
      </c>
      <c r="L3631" s="34">
        <f t="shared" si="1841"/>
        <v>60</v>
      </c>
      <c r="M3631" s="34">
        <f t="shared" si="1842"/>
        <v>60</v>
      </c>
      <c r="N3631" s="52">
        <f t="shared" ref="N3631:N3645" si="1855">IF(C3631="O",IF(ROUND(($I$35-H3631)/365*12,0)&gt;$L3631,$L3631,ROUND(($I$35-H3631)/365*12,0)),IF(OR(C3631="E",C3631="N"),ROUND(M3631,0),"CHECK"))</f>
        <v>60</v>
      </c>
      <c r="O3631" s="528">
        <f>+'Terminated loans'!S2821</f>
        <v>142622</v>
      </c>
      <c r="P3631" s="522">
        <f>+'Terminated loans'!T2821</f>
        <v>0.05</v>
      </c>
      <c r="Q3631" s="536">
        <f t="shared" si="1776"/>
        <v>9.1499999999999998E-2</v>
      </c>
      <c r="R3631" s="516">
        <f t="shared" si="1843"/>
        <v>2691.4530847761275</v>
      </c>
      <c r="S3631" s="517">
        <f t="shared" si="1844"/>
        <v>129202.78841494657</v>
      </c>
      <c r="T3631" s="517">
        <f t="shared" si="1845"/>
        <v>13419.211585053432</v>
      </c>
      <c r="U3631" s="517">
        <f t="shared" si="1846"/>
        <v>32284.396671621187</v>
      </c>
      <c r="V3631" s="517">
        <f t="shared" si="1847"/>
        <v>18865.185086567653</v>
      </c>
      <c r="W3631" s="518">
        <f t="shared" si="1848"/>
        <v>13419.211585053534</v>
      </c>
      <c r="X3631" s="517">
        <f t="shared" si="1849"/>
        <v>13419.211585053432</v>
      </c>
      <c r="Y3631" s="525">
        <f t="shared" si="1850"/>
        <v>13419.211585053534</v>
      </c>
      <c r="Z3631" s="517">
        <f t="shared" si="1851"/>
        <v>32284.396671621187</v>
      </c>
      <c r="AA3631" s="517">
        <f t="shared" si="1852"/>
        <v>18865.185086567653</v>
      </c>
      <c r="AB3631" s="519">
        <f t="shared" si="1853"/>
        <v>1.0186340659856796E-10</v>
      </c>
      <c r="AC3631" s="524"/>
      <c r="AD3631" s="524">
        <f t="shared" si="1854"/>
        <v>60</v>
      </c>
    </row>
    <row r="3632" spans="1:30" s="503" customFormat="1">
      <c r="A3632" s="533"/>
      <c r="C3632" s="531" t="str">
        <f>'Terminated loans'!F2822</f>
        <v>N</v>
      </c>
      <c r="D3632" s="521">
        <v>143984419</v>
      </c>
      <c r="E3632" s="529">
        <f>'Terminated loans'!I2822</f>
        <v>98</v>
      </c>
      <c r="F3632" s="529" t="str">
        <f>'Terminated loans'!J2822</f>
        <v>REEGA-JOGHEE A</v>
      </c>
      <c r="G3632" s="547" t="str">
        <f t="shared" si="1775"/>
        <v>E2</v>
      </c>
      <c r="H3632" s="530">
        <f>'Terminated loans'!L2822</f>
        <v>41921</v>
      </c>
      <c r="I3632" s="530">
        <v>43738</v>
      </c>
      <c r="J3632" s="34">
        <f t="shared" si="1839"/>
        <v>60</v>
      </c>
      <c r="K3632" s="34">
        <f t="shared" si="1840"/>
        <v>74</v>
      </c>
      <c r="L3632" s="34">
        <f t="shared" si="1841"/>
        <v>60</v>
      </c>
      <c r="M3632" s="34">
        <f t="shared" si="1842"/>
        <v>60</v>
      </c>
      <c r="N3632" s="52">
        <f t="shared" si="1855"/>
        <v>60</v>
      </c>
      <c r="O3632" s="528">
        <f>+'Terminated loans'!S2822</f>
        <v>215328</v>
      </c>
      <c r="P3632" s="522">
        <f>+'Terminated loans'!T2822</f>
        <v>0.05</v>
      </c>
      <c r="Q3632" s="536">
        <f t="shared" si="1776"/>
        <v>9.1499999999999998E-2</v>
      </c>
      <c r="R3632" s="516">
        <f t="shared" si="1843"/>
        <v>4063.5049980975868</v>
      </c>
      <c r="S3632" s="517">
        <f t="shared" si="1844"/>
        <v>195067.92797614404</v>
      </c>
      <c r="T3632" s="517">
        <f t="shared" si="1845"/>
        <v>20260.072023855959</v>
      </c>
      <c r="U3632" s="517">
        <f t="shared" si="1846"/>
        <v>48742.371909711277</v>
      </c>
      <c r="V3632" s="517">
        <f t="shared" si="1847"/>
        <v>28482.299885855202</v>
      </c>
      <c r="W3632" s="518">
        <f t="shared" si="1848"/>
        <v>20260.072023856075</v>
      </c>
      <c r="X3632" s="517">
        <f t="shared" si="1849"/>
        <v>20260.072023855959</v>
      </c>
      <c r="Y3632" s="525">
        <f t="shared" si="1850"/>
        <v>20260.072023856075</v>
      </c>
      <c r="Z3632" s="517">
        <f t="shared" si="1851"/>
        <v>48742.371909711277</v>
      </c>
      <c r="AA3632" s="517">
        <f t="shared" si="1852"/>
        <v>28482.299885855202</v>
      </c>
      <c r="AB3632" s="519">
        <f t="shared" si="1853"/>
        <v>1.1641532182693481E-10</v>
      </c>
      <c r="AC3632" s="524"/>
      <c r="AD3632" s="524">
        <f t="shared" si="1854"/>
        <v>60</v>
      </c>
    </row>
    <row r="3633" spans="1:30" s="503" customFormat="1">
      <c r="A3633" s="533"/>
      <c r="C3633" s="531" t="str">
        <f>'Terminated loans'!F2823</f>
        <v>E</v>
      </c>
      <c r="D3633" s="521">
        <v>143984451</v>
      </c>
      <c r="E3633" s="529">
        <f>'Terminated loans'!I2823</f>
        <v>98</v>
      </c>
      <c r="F3633" s="529" t="str">
        <f>'Terminated loans'!J2823</f>
        <v>LAI CHOO N Y Y</v>
      </c>
      <c r="G3633" s="547" t="str">
        <f t="shared" si="1775"/>
        <v>E2</v>
      </c>
      <c r="H3633" s="530">
        <f>'Terminated loans'!L2823</f>
        <v>41837</v>
      </c>
      <c r="I3633" s="530">
        <v>43738</v>
      </c>
      <c r="J3633" s="34">
        <f t="shared" si="1839"/>
        <v>62</v>
      </c>
      <c r="K3633" s="34">
        <f t="shared" si="1840"/>
        <v>77</v>
      </c>
      <c r="L3633" s="34">
        <f t="shared" si="1841"/>
        <v>60</v>
      </c>
      <c r="M3633" s="34">
        <f t="shared" si="1842"/>
        <v>60</v>
      </c>
      <c r="N3633" s="52">
        <f t="shared" si="1855"/>
        <v>60</v>
      </c>
      <c r="O3633" s="528">
        <f>+'Terminated loans'!S2823</f>
        <v>1009615</v>
      </c>
      <c r="P3633" s="522">
        <f>+'Terminated loans'!T2823</f>
        <v>0.05</v>
      </c>
      <c r="Q3633" s="536">
        <f t="shared" si="1776"/>
        <v>9.1499999999999998E-2</v>
      </c>
      <c r="R3633" s="516">
        <f t="shared" si="1843"/>
        <v>19052.6805554981</v>
      </c>
      <c r="S3633" s="517">
        <f t="shared" si="1844"/>
        <v>914620.97870985023</v>
      </c>
      <c r="T3633" s="517">
        <f t="shared" si="1845"/>
        <v>94994.021290149773</v>
      </c>
      <c r="U3633" s="517">
        <f t="shared" si="1846"/>
        <v>228539.8546200362</v>
      </c>
      <c r="V3633" s="517">
        <f t="shared" si="1847"/>
        <v>133545.83332988597</v>
      </c>
      <c r="W3633" s="518">
        <f t="shared" si="1848"/>
        <v>94994.021290150238</v>
      </c>
      <c r="X3633" s="517">
        <f t="shared" si="1849"/>
        <v>94994.021290149773</v>
      </c>
      <c r="Y3633" s="525">
        <f t="shared" si="1850"/>
        <v>94994.021290150238</v>
      </c>
      <c r="Z3633" s="517">
        <f t="shared" si="1851"/>
        <v>228539.8546200362</v>
      </c>
      <c r="AA3633" s="517">
        <f t="shared" si="1852"/>
        <v>133545.83332988597</v>
      </c>
      <c r="AB3633" s="519">
        <f t="shared" si="1853"/>
        <v>4.6566128730773926E-10</v>
      </c>
      <c r="AC3633" s="524"/>
      <c r="AD3633" s="524">
        <f t="shared" si="1854"/>
        <v>60</v>
      </c>
    </row>
    <row r="3634" spans="1:30" s="503" customFormat="1">
      <c r="A3634" s="533"/>
      <c r="C3634" s="531" t="str">
        <f>'Terminated loans'!F2824</f>
        <v>N</v>
      </c>
      <c r="D3634" s="521">
        <v>143984834</v>
      </c>
      <c r="E3634" s="529">
        <f>'Terminated loans'!I2824</f>
        <v>98</v>
      </c>
      <c r="F3634" s="529" t="str">
        <f>'Terminated loans'!J2824</f>
        <v>ANTHONY M D S</v>
      </c>
      <c r="G3634" s="547" t="str">
        <f t="shared" si="1775"/>
        <v>E2</v>
      </c>
      <c r="H3634" s="530">
        <f>'Terminated loans'!L2824</f>
        <v>41907</v>
      </c>
      <c r="I3634" s="530">
        <v>43738</v>
      </c>
      <c r="J3634" s="34">
        <f t="shared" si="1839"/>
        <v>60</v>
      </c>
      <c r="K3634" s="34">
        <f t="shared" si="1840"/>
        <v>74</v>
      </c>
      <c r="L3634" s="34">
        <f t="shared" si="1841"/>
        <v>60</v>
      </c>
      <c r="M3634" s="34">
        <f t="shared" si="1842"/>
        <v>60</v>
      </c>
      <c r="N3634" s="52">
        <f t="shared" si="1855"/>
        <v>60</v>
      </c>
      <c r="O3634" s="528">
        <f>+'Terminated loans'!S2824</f>
        <v>329246</v>
      </c>
      <c r="P3634" s="522">
        <f>+'Terminated loans'!T2824</f>
        <v>0.05</v>
      </c>
      <c r="Q3634" s="536">
        <f t="shared" si="1776"/>
        <v>9.1499999999999998E-2</v>
      </c>
      <c r="R3634" s="516">
        <f t="shared" si="1843"/>
        <v>6213.2781923560242</v>
      </c>
      <c r="S3634" s="517">
        <f t="shared" si="1844"/>
        <v>298267.45715575083</v>
      </c>
      <c r="T3634" s="517">
        <f t="shared" si="1845"/>
        <v>30978.542844249168</v>
      </c>
      <c r="U3634" s="517">
        <f t="shared" si="1846"/>
        <v>74529.234385610849</v>
      </c>
      <c r="V3634" s="517">
        <f t="shared" si="1847"/>
        <v>43550.691541361448</v>
      </c>
      <c r="W3634" s="518">
        <f t="shared" si="1848"/>
        <v>30978.542844249401</v>
      </c>
      <c r="X3634" s="517">
        <f t="shared" si="1849"/>
        <v>30978.542844249168</v>
      </c>
      <c r="Y3634" s="525">
        <f t="shared" si="1850"/>
        <v>30978.542844249401</v>
      </c>
      <c r="Z3634" s="517">
        <f t="shared" si="1851"/>
        <v>74529.234385610849</v>
      </c>
      <c r="AA3634" s="517">
        <f t="shared" si="1852"/>
        <v>43550.691541361448</v>
      </c>
      <c r="AB3634" s="519">
        <f t="shared" si="1853"/>
        <v>2.3283064365386963E-10</v>
      </c>
      <c r="AC3634" s="524"/>
      <c r="AD3634" s="524">
        <f t="shared" si="1854"/>
        <v>60</v>
      </c>
    </row>
    <row r="3635" spans="1:30" s="503" customFormat="1">
      <c r="A3635" s="533"/>
      <c r="C3635" s="531" t="str">
        <f>'Terminated loans'!F2825</f>
        <v>E</v>
      </c>
      <c r="D3635" s="521">
        <v>143985628</v>
      </c>
      <c r="E3635" s="529">
        <f>'Terminated loans'!I2825</f>
        <v>98</v>
      </c>
      <c r="F3635" s="529" t="str">
        <f>'Terminated loans'!J2825</f>
        <v>JADUNUNDUN V T</v>
      </c>
      <c r="G3635" s="547" t="str">
        <f t="shared" si="1775"/>
        <v>E2</v>
      </c>
      <c r="H3635" s="530">
        <f>'Terminated loans'!L2825</f>
        <v>42101</v>
      </c>
      <c r="I3635" s="530">
        <v>43738</v>
      </c>
      <c r="J3635" s="34">
        <f t="shared" si="1839"/>
        <v>54</v>
      </c>
      <c r="K3635" s="34">
        <f t="shared" si="1840"/>
        <v>68</v>
      </c>
      <c r="L3635" s="34">
        <f t="shared" si="1841"/>
        <v>54</v>
      </c>
      <c r="M3635" s="34">
        <f t="shared" si="1842"/>
        <v>54</v>
      </c>
      <c r="N3635" s="52">
        <f t="shared" si="1855"/>
        <v>54</v>
      </c>
      <c r="O3635" s="528">
        <f>+'Terminated loans'!S2825</f>
        <v>132165</v>
      </c>
      <c r="P3635" s="522">
        <f>+'Terminated loans'!T2825</f>
        <v>0.05</v>
      </c>
      <c r="Q3635" s="536">
        <f t="shared" si="1776"/>
        <v>9.1499999999999998E-2</v>
      </c>
      <c r="R3635" s="516">
        <f t="shared" si="1843"/>
        <v>2738.234466227309</v>
      </c>
      <c r="S3635" s="517">
        <f t="shared" si="1844"/>
        <v>120832.30621048308</v>
      </c>
      <c r="T3635" s="517">
        <f t="shared" si="1845"/>
        <v>11332.693789516925</v>
      </c>
      <c r="U3635" s="517">
        <f t="shared" si="1846"/>
        <v>27032.354965791586</v>
      </c>
      <c r="V3635" s="517">
        <f t="shared" si="1847"/>
        <v>15699.661176274676</v>
      </c>
      <c r="W3635" s="518">
        <f t="shared" si="1848"/>
        <v>11332.69378951691</v>
      </c>
      <c r="X3635" s="517">
        <f t="shared" si="1849"/>
        <v>11332.693789516925</v>
      </c>
      <c r="Y3635" s="525">
        <f t="shared" si="1850"/>
        <v>11332.69378951691</v>
      </c>
      <c r="Z3635" s="517">
        <f t="shared" si="1851"/>
        <v>27032.354965791586</v>
      </c>
      <c r="AA3635" s="517">
        <f t="shared" si="1852"/>
        <v>15699.661176274676</v>
      </c>
      <c r="AB3635" s="519">
        <f t="shared" si="1853"/>
        <v>-1.4551915228366852E-11</v>
      </c>
      <c r="AC3635" s="524"/>
      <c r="AD3635" s="524">
        <f t="shared" si="1854"/>
        <v>54</v>
      </c>
    </row>
    <row r="3636" spans="1:30" s="503" customFormat="1">
      <c r="A3636" s="533"/>
      <c r="C3636" s="531" t="str">
        <f>'Terminated loans'!F2826</f>
        <v>E</v>
      </c>
      <c r="D3636" s="521">
        <v>143985709</v>
      </c>
      <c r="E3636" s="529">
        <f>'Terminated loans'!I2826</f>
        <v>98</v>
      </c>
      <c r="F3636" s="529" t="str">
        <f>'Terminated loans'!J2826</f>
        <v>GILLETTE J N N</v>
      </c>
      <c r="G3636" s="547" t="str">
        <f t="shared" si="1775"/>
        <v>E2</v>
      </c>
      <c r="H3636" s="530">
        <f>'Terminated loans'!L2826</f>
        <v>42261</v>
      </c>
      <c r="I3636" s="530">
        <v>43738</v>
      </c>
      <c r="J3636" s="34">
        <f t="shared" si="1839"/>
        <v>49</v>
      </c>
      <c r="K3636" s="34">
        <f t="shared" si="1840"/>
        <v>63</v>
      </c>
      <c r="L3636" s="34">
        <f t="shared" si="1841"/>
        <v>49</v>
      </c>
      <c r="M3636" s="34">
        <f t="shared" si="1842"/>
        <v>49</v>
      </c>
      <c r="N3636" s="52">
        <f t="shared" si="1855"/>
        <v>49</v>
      </c>
      <c r="O3636" s="528">
        <f>+'Terminated loans'!S2826</f>
        <v>319268</v>
      </c>
      <c r="P3636" s="522">
        <f>+'Terminated loans'!T2826</f>
        <v>0.05</v>
      </c>
      <c r="Q3636" s="536">
        <f t="shared" si="1776"/>
        <v>9.1499999999999998E-2</v>
      </c>
      <c r="R3636" s="516">
        <f t="shared" si="1843"/>
        <v>7216.9507085759624</v>
      </c>
      <c r="S3636" s="517">
        <f t="shared" si="1844"/>
        <v>294157.19318078231</v>
      </c>
      <c r="T3636" s="517">
        <f t="shared" si="1845"/>
        <v>25110.806819217687</v>
      </c>
      <c r="U3636" s="517">
        <f t="shared" si="1846"/>
        <v>59473.391539439966</v>
      </c>
      <c r="V3636" s="517">
        <f t="shared" si="1847"/>
        <v>34362.584720222163</v>
      </c>
      <c r="W3636" s="518">
        <f t="shared" si="1848"/>
        <v>25110.806819217803</v>
      </c>
      <c r="X3636" s="517">
        <f t="shared" si="1849"/>
        <v>25110.806819217687</v>
      </c>
      <c r="Y3636" s="525">
        <f t="shared" si="1850"/>
        <v>25110.806819217803</v>
      </c>
      <c r="Z3636" s="517">
        <f t="shared" si="1851"/>
        <v>59473.391539439966</v>
      </c>
      <c r="AA3636" s="517">
        <f t="shared" si="1852"/>
        <v>34362.584720222163</v>
      </c>
      <c r="AB3636" s="519">
        <f t="shared" si="1853"/>
        <v>1.1641532182693481E-10</v>
      </c>
      <c r="AC3636" s="524"/>
      <c r="AD3636" s="524">
        <f t="shared" si="1854"/>
        <v>49</v>
      </c>
    </row>
    <row r="3637" spans="1:30" s="503" customFormat="1">
      <c r="A3637" s="533"/>
      <c r="C3637" s="531" t="str">
        <f>'Terminated loans'!F2827</f>
        <v>E</v>
      </c>
      <c r="D3637" s="521">
        <v>143986241</v>
      </c>
      <c r="E3637" s="529">
        <f>'Terminated loans'!I2827</f>
        <v>98</v>
      </c>
      <c r="F3637" s="529" t="str">
        <f>'Terminated loans'!J2827</f>
        <v>SOUDAGEER M S</v>
      </c>
      <c r="G3637" s="547" t="str">
        <f t="shared" si="1775"/>
        <v>E2</v>
      </c>
      <c r="H3637" s="530">
        <f>'Terminated loans'!L2827</f>
        <v>42180</v>
      </c>
      <c r="I3637" s="530">
        <v>43738</v>
      </c>
      <c r="J3637" s="34">
        <f t="shared" si="1839"/>
        <v>51</v>
      </c>
      <c r="K3637" s="34">
        <f t="shared" si="1840"/>
        <v>65</v>
      </c>
      <c r="L3637" s="34">
        <f t="shared" si="1841"/>
        <v>51</v>
      </c>
      <c r="M3637" s="34">
        <f t="shared" si="1842"/>
        <v>51</v>
      </c>
      <c r="N3637" s="52">
        <f t="shared" si="1855"/>
        <v>51</v>
      </c>
      <c r="O3637" s="528">
        <f>+'Terminated loans'!S2827</f>
        <v>50858</v>
      </c>
      <c r="P3637" s="522">
        <f>+'Terminated loans'!T2827</f>
        <v>0.05</v>
      </c>
      <c r="Q3637" s="536">
        <f t="shared" si="1776"/>
        <v>9.1499999999999998E-2</v>
      </c>
      <c r="R3637" s="516">
        <f t="shared" si="1843"/>
        <v>1108.98788952769</v>
      </c>
      <c r="S3637" s="517">
        <f t="shared" si="1844"/>
        <v>46712.813267716097</v>
      </c>
      <c r="T3637" s="517">
        <f t="shared" si="1845"/>
        <v>4145.1867322839025</v>
      </c>
      <c r="U3637" s="517">
        <f t="shared" si="1846"/>
        <v>9845.5690981960943</v>
      </c>
      <c r="V3637" s="517">
        <f t="shared" si="1847"/>
        <v>5700.3823659121845</v>
      </c>
      <c r="W3637" s="518">
        <f t="shared" si="1848"/>
        <v>4145.1867322839098</v>
      </c>
      <c r="X3637" s="517">
        <f t="shared" si="1849"/>
        <v>4145.1867322839025</v>
      </c>
      <c r="Y3637" s="525">
        <f t="shared" si="1850"/>
        <v>4145.1867322839098</v>
      </c>
      <c r="Z3637" s="517">
        <f t="shared" si="1851"/>
        <v>9845.5690981960943</v>
      </c>
      <c r="AA3637" s="517">
        <f t="shared" si="1852"/>
        <v>5700.3823659121845</v>
      </c>
      <c r="AB3637" s="519">
        <f t="shared" si="1853"/>
        <v>7.2759576141834259E-12</v>
      </c>
      <c r="AC3637" s="524"/>
      <c r="AD3637" s="524">
        <f t="shared" si="1854"/>
        <v>51</v>
      </c>
    </row>
    <row r="3638" spans="1:30" s="503" customFormat="1">
      <c r="A3638" s="533"/>
      <c r="C3638" s="531" t="str">
        <f>'Terminated loans'!F2828</f>
        <v>E</v>
      </c>
      <c r="D3638" s="521">
        <v>143999114</v>
      </c>
      <c r="E3638" s="529">
        <f>'Terminated loans'!I2828</f>
        <v>99</v>
      </c>
      <c r="F3638" s="529" t="str">
        <f>'Terminated loans'!J2828</f>
        <v>ESSOO H(SL2719)</v>
      </c>
      <c r="G3638" s="547" t="str">
        <f t="shared" si="1775"/>
        <v>D1</v>
      </c>
      <c r="H3638" s="530">
        <f>'Terminated loans'!L2828</f>
        <v>41039</v>
      </c>
      <c r="I3638" s="530">
        <v>43738</v>
      </c>
      <c r="J3638" s="34">
        <f t="shared" si="1839"/>
        <v>89</v>
      </c>
      <c r="K3638" s="34">
        <f t="shared" si="1840"/>
        <v>103</v>
      </c>
      <c r="L3638" s="34">
        <f t="shared" si="1841"/>
        <v>89</v>
      </c>
      <c r="M3638" s="34">
        <f t="shared" si="1842"/>
        <v>89</v>
      </c>
      <c r="N3638" s="52">
        <f t="shared" si="1855"/>
        <v>89</v>
      </c>
      <c r="O3638" s="528">
        <f>+'Terminated loans'!S2828</f>
        <v>2080151</v>
      </c>
      <c r="P3638" s="522">
        <f>+'Terminated loans'!T2828</f>
        <v>0.03</v>
      </c>
      <c r="Q3638" s="536">
        <f t="shared" si="1776"/>
        <v>7.6499999999999999E-2</v>
      </c>
      <c r="R3638" s="516">
        <f t="shared" si="1843"/>
        <v>26098.099510085689</v>
      </c>
      <c r="S3638" s="517">
        <f t="shared" si="1844"/>
        <v>1768391.1704927704</v>
      </c>
      <c r="T3638" s="517">
        <f t="shared" si="1845"/>
        <v>311759.82950722962</v>
      </c>
      <c r="U3638" s="517">
        <f t="shared" si="1846"/>
        <v>554339.68590486259</v>
      </c>
      <c r="V3638" s="517">
        <f t="shared" si="1847"/>
        <v>242579.85639762646</v>
      </c>
      <c r="W3638" s="518">
        <f t="shared" si="1848"/>
        <v>311759.82950723614</v>
      </c>
      <c r="X3638" s="517">
        <f t="shared" si="1849"/>
        <v>311759.82950722962</v>
      </c>
      <c r="Y3638" s="525">
        <f t="shared" si="1850"/>
        <v>311759.82950723614</v>
      </c>
      <c r="Z3638" s="517">
        <f t="shared" si="1851"/>
        <v>554339.68590486259</v>
      </c>
      <c r="AA3638" s="517">
        <f t="shared" si="1852"/>
        <v>242579.85639762646</v>
      </c>
      <c r="AB3638" s="519">
        <f t="shared" si="1853"/>
        <v>6.5192580223083496E-9</v>
      </c>
      <c r="AC3638" s="524"/>
      <c r="AD3638" s="524">
        <f t="shared" si="1854"/>
        <v>89</v>
      </c>
    </row>
    <row r="3639" spans="1:30" s="503" customFormat="1">
      <c r="A3639" s="533"/>
      <c r="C3639" s="531" t="str">
        <f>'Terminated loans'!F2829</f>
        <v>E</v>
      </c>
      <c r="D3639" s="521">
        <v>143987418</v>
      </c>
      <c r="E3639" s="529">
        <f>'Terminated loans'!I2829</f>
        <v>98</v>
      </c>
      <c r="F3639" s="529" t="str">
        <f>'Terminated loans'!J2829</f>
        <v>GILLETTE J N N</v>
      </c>
      <c r="G3639" s="547" t="str">
        <f t="shared" si="1775"/>
        <v>G2</v>
      </c>
      <c r="H3639" s="530">
        <f>'Terminated loans'!L2829</f>
        <v>42618</v>
      </c>
      <c r="I3639" s="530">
        <v>43738</v>
      </c>
      <c r="J3639" s="34">
        <f t="shared" si="1839"/>
        <v>37</v>
      </c>
      <c r="K3639" s="34">
        <f t="shared" si="1840"/>
        <v>51</v>
      </c>
      <c r="L3639" s="34">
        <f t="shared" si="1841"/>
        <v>37</v>
      </c>
      <c r="M3639" s="34">
        <f t="shared" si="1842"/>
        <v>37</v>
      </c>
      <c r="N3639" s="52">
        <f t="shared" si="1855"/>
        <v>37</v>
      </c>
      <c r="O3639" s="528">
        <f>+'Terminated loans'!S2829</f>
        <v>82091</v>
      </c>
      <c r="P3639" s="522">
        <f>+'Terminated loans'!T2829</f>
        <v>0.05</v>
      </c>
      <c r="Q3639" s="536">
        <f t="shared" si="1776"/>
        <v>8.5000000000000006E-2</v>
      </c>
      <c r="R3639" s="516">
        <f t="shared" si="1843"/>
        <v>2398.7011105265678</v>
      </c>
      <c r="S3639" s="517">
        <f t="shared" si="1844"/>
        <v>77833.70254329867</v>
      </c>
      <c r="T3639" s="517">
        <f t="shared" si="1845"/>
        <v>4257.2974567013298</v>
      </c>
      <c r="U3639" s="517">
        <f t="shared" si="1846"/>
        <v>10918.23854618457</v>
      </c>
      <c r="V3639" s="517">
        <f t="shared" si="1847"/>
        <v>6660.9410894830216</v>
      </c>
      <c r="W3639" s="518">
        <f t="shared" si="1848"/>
        <v>4257.2974567015481</v>
      </c>
      <c r="X3639" s="517">
        <f t="shared" si="1849"/>
        <v>4257.2974567013298</v>
      </c>
      <c r="Y3639" s="525">
        <f t="shared" si="1850"/>
        <v>4257.2974567015481</v>
      </c>
      <c r="Z3639" s="517">
        <f t="shared" si="1851"/>
        <v>10918.23854618457</v>
      </c>
      <c r="AA3639" s="517">
        <f t="shared" si="1852"/>
        <v>6660.9410894830216</v>
      </c>
      <c r="AB3639" s="519">
        <f t="shared" si="1853"/>
        <v>2.1827872842550278E-10</v>
      </c>
      <c r="AC3639" s="524"/>
      <c r="AD3639" s="524">
        <f t="shared" si="1854"/>
        <v>37</v>
      </c>
    </row>
    <row r="3640" spans="1:30" s="503" customFormat="1">
      <c r="A3640" s="533"/>
      <c r="C3640" s="531" t="str">
        <f>'Terminated loans'!F2830</f>
        <v>N</v>
      </c>
      <c r="D3640" s="521">
        <v>143987604</v>
      </c>
      <c r="E3640" s="529">
        <f>'Terminated loans'!I2830</f>
        <v>98</v>
      </c>
      <c r="F3640" s="529" t="str">
        <f>'Terminated loans'!J2830</f>
        <v>DAUGUET J G</v>
      </c>
      <c r="G3640" s="547" t="str">
        <f t="shared" si="1775"/>
        <v>G2</v>
      </c>
      <c r="H3640" s="530">
        <f>'Terminated loans'!L2830</f>
        <v>42629</v>
      </c>
      <c r="I3640" s="530">
        <v>43738</v>
      </c>
      <c r="J3640" s="34">
        <f t="shared" ref="J3640:J3645" si="1856">ROUND((I3640-H3640)/365*12,0)</f>
        <v>36</v>
      </c>
      <c r="K3640" s="34">
        <f t="shared" ref="K3640:K3645" si="1857">ROUND(($I$35-H3640)/365*12,0)</f>
        <v>50</v>
      </c>
      <c r="L3640" s="34">
        <f t="shared" ref="L3640:L3645" si="1858">IF(B3640="VELS",J3640,IF(J3640&gt;(IF(OR(E3640=4,E3640=99),$J$3,IF(E3640=97,$J$6,IF(E3640=98,$J$5,"Check")))),(IF(OR(E3640=4,E3640=99),$J$3,IF(E3640=97,$J$6,IF(E3640=98,$J$5,"Check")))),J3640))</f>
        <v>36</v>
      </c>
      <c r="M3640" s="34">
        <f t="shared" ref="M3640:M3645" si="1859">IF(K3640&gt;L3640,L3640,K3640)</f>
        <v>36</v>
      </c>
      <c r="N3640" s="52">
        <f t="shared" si="1855"/>
        <v>36</v>
      </c>
      <c r="O3640" s="528">
        <f>+'Terminated loans'!S2830</f>
        <v>41176</v>
      </c>
      <c r="P3640" s="522">
        <f>+'Terminated loans'!T2830</f>
        <v>0.05</v>
      </c>
      <c r="Q3640" s="536">
        <f t="shared" si="1776"/>
        <v>8.5000000000000006E-2</v>
      </c>
      <c r="R3640" s="516">
        <f t="shared" ref="R3640:R3645" si="1860">PMT(P3640/12,L3640,-O3640,0,0)</f>
        <v>1234.0816591817056</v>
      </c>
      <c r="S3640" s="517">
        <f t="shared" ref="S3640:S3645" si="1861">(-PV(Q3640/12,L3640,R3640,0,0))</f>
        <v>39093.377561366899</v>
      </c>
      <c r="T3640" s="517">
        <f t="shared" ref="T3640:T3645" si="1862">O3640-S3640</f>
        <v>2082.6224386331014</v>
      </c>
      <c r="U3640" s="517">
        <f t="shared" ref="U3640:U3645" si="1863">-IF(OR(Q3640="",Q3640=0),0,(CUMIPMT(Q3640/12,L3640,S3640,1,M3640,0)))</f>
        <v>5333.5621691746128</v>
      </c>
      <c r="V3640" s="517">
        <f t="shared" ref="V3640:V3645" si="1864">-IF(OR(P3640="",P3640=0),0,(CUMIPMT(P3640/12,L3640,O3640,1,M3640,0)))</f>
        <v>3250.9397305414095</v>
      </c>
      <c r="W3640" s="518">
        <f t="shared" ref="W3640:W3645" si="1865">IF(ISERROR(U3640-V3640),0,U3640-V3640)</f>
        <v>2082.6224386332033</v>
      </c>
      <c r="X3640" s="517">
        <f t="shared" ref="X3640:X3645" si="1866">IF(C3640="O",T3640/AD3640*N3640,T3640)</f>
        <v>2082.6224386331014</v>
      </c>
      <c r="Y3640" s="525">
        <f t="shared" ref="Y3640:Y3645" si="1867">W3640</f>
        <v>2082.6224386332033</v>
      </c>
      <c r="Z3640" s="517">
        <f t="shared" ref="Z3640:Z3645" si="1868">-IF(OR(Q3640="",Q3640=0),0,(CUMIPMT(Q3640/12,L3640,S3640,1,L3640,0)))</f>
        <v>5333.5621691746128</v>
      </c>
      <c r="AA3640" s="517">
        <f t="shared" ref="AA3640:AA3645" si="1869">-IF(OR(P3640="",P3640=0),0,(CUMIPMT(P3640/12,L3640,O3640,1,L3640,0)))</f>
        <v>3250.9397305414095</v>
      </c>
      <c r="AB3640" s="519">
        <f t="shared" ref="AB3640:AB3645" si="1870">IF(ISERROR(Z3640-AA3640-T3640),"CHECK",Z3640-AA3640-T3640)</f>
        <v>1.0186340659856796E-10</v>
      </c>
      <c r="AC3640" s="524"/>
      <c r="AD3640" s="524">
        <f t="shared" ref="AD3640:AD3645" si="1871">IF(L3640&gt;$J$2,$J$2,L3640)</f>
        <v>36</v>
      </c>
    </row>
    <row r="3641" spans="1:30" s="503" customFormat="1">
      <c r="A3641" s="533"/>
      <c r="C3641" s="531" t="str">
        <f>'Terminated loans'!F2831</f>
        <v>E</v>
      </c>
      <c r="D3641" s="521">
        <v>143987744</v>
      </c>
      <c r="E3641" s="529">
        <f>'Terminated loans'!I2831</f>
        <v>98</v>
      </c>
      <c r="F3641" s="529" t="str">
        <f>'Terminated loans'!J2831</f>
        <v>KHAYALLEE B</v>
      </c>
      <c r="G3641" s="547" t="str">
        <f t="shared" si="1775"/>
        <v>G2</v>
      </c>
      <c r="H3641" s="530">
        <f>'Terminated loans'!L2831</f>
        <v>42661</v>
      </c>
      <c r="I3641" s="530">
        <v>43738</v>
      </c>
      <c r="J3641" s="34">
        <f t="shared" si="1856"/>
        <v>35</v>
      </c>
      <c r="K3641" s="34">
        <f t="shared" si="1857"/>
        <v>49</v>
      </c>
      <c r="L3641" s="34">
        <f t="shared" si="1858"/>
        <v>35</v>
      </c>
      <c r="M3641" s="34">
        <f t="shared" si="1859"/>
        <v>35</v>
      </c>
      <c r="N3641" s="52">
        <f t="shared" si="1855"/>
        <v>35</v>
      </c>
      <c r="O3641" s="528">
        <f>+'Terminated loans'!S2831</f>
        <v>128746</v>
      </c>
      <c r="P3641" s="522">
        <f>+'Terminated loans'!T2831</f>
        <v>0.05</v>
      </c>
      <c r="Q3641" s="536">
        <f t="shared" si="1776"/>
        <v>8.5000000000000006E-2</v>
      </c>
      <c r="R3641" s="516">
        <f t="shared" si="1860"/>
        <v>3960.8395347190885</v>
      </c>
      <c r="S3641" s="517">
        <f t="shared" si="1861"/>
        <v>122399.84004260608</v>
      </c>
      <c r="T3641" s="517">
        <f t="shared" si="1862"/>
        <v>6346.1599573939166</v>
      </c>
      <c r="U3641" s="517">
        <f t="shared" si="1863"/>
        <v>16229.543672562315</v>
      </c>
      <c r="V3641" s="517">
        <f t="shared" si="1864"/>
        <v>9883.3837151681073</v>
      </c>
      <c r="W3641" s="518">
        <f t="shared" si="1865"/>
        <v>6346.1599573942076</v>
      </c>
      <c r="X3641" s="517">
        <f t="shared" si="1866"/>
        <v>6346.1599573939166</v>
      </c>
      <c r="Y3641" s="525">
        <f t="shared" si="1867"/>
        <v>6346.1599573942076</v>
      </c>
      <c r="Z3641" s="517">
        <f t="shared" si="1868"/>
        <v>16229.543672562315</v>
      </c>
      <c r="AA3641" s="517">
        <f t="shared" si="1869"/>
        <v>9883.3837151681073</v>
      </c>
      <c r="AB3641" s="519">
        <f t="shared" si="1870"/>
        <v>2.9103830456733704E-10</v>
      </c>
      <c r="AC3641" s="524"/>
      <c r="AD3641" s="524">
        <f t="shared" si="1871"/>
        <v>35</v>
      </c>
    </row>
    <row r="3642" spans="1:30" s="503" customFormat="1">
      <c r="A3642" s="533"/>
      <c r="C3642" s="531" t="str">
        <f>'Terminated loans'!F2832</f>
        <v>E</v>
      </c>
      <c r="D3642" s="521">
        <v>143988031</v>
      </c>
      <c r="E3642" s="529">
        <f>'Terminated loans'!I2832</f>
        <v>98</v>
      </c>
      <c r="F3642" s="529" t="str">
        <f>'Terminated loans'!J2832</f>
        <v>NAGAPACHETTY T D</v>
      </c>
      <c r="G3642" s="547" t="str">
        <f t="shared" si="1775"/>
        <v>G2</v>
      </c>
      <c r="H3642" s="530">
        <f>'Terminated loans'!L2832</f>
        <v>42843</v>
      </c>
      <c r="I3642" s="530">
        <v>43738</v>
      </c>
      <c r="J3642" s="34">
        <f t="shared" si="1856"/>
        <v>29</v>
      </c>
      <c r="K3642" s="34">
        <f t="shared" si="1857"/>
        <v>43</v>
      </c>
      <c r="L3642" s="34">
        <f t="shared" si="1858"/>
        <v>29</v>
      </c>
      <c r="M3642" s="34">
        <f t="shared" si="1859"/>
        <v>29</v>
      </c>
      <c r="N3642" s="52">
        <f t="shared" si="1855"/>
        <v>29</v>
      </c>
      <c r="O3642" s="528">
        <f>+'Terminated loans'!S2832</f>
        <v>298567</v>
      </c>
      <c r="P3642" s="522">
        <f>+'Terminated loans'!T2832</f>
        <v>0.05</v>
      </c>
      <c r="Q3642" s="536">
        <f t="shared" si="1776"/>
        <v>8.5000000000000006E-2</v>
      </c>
      <c r="R3642" s="516">
        <f t="shared" si="1860"/>
        <v>10951.359920432629</v>
      </c>
      <c r="S3642" s="517">
        <f t="shared" si="1861"/>
        <v>286181.754805342</v>
      </c>
      <c r="T3642" s="517">
        <f t="shared" si="1862"/>
        <v>12385.245194657997</v>
      </c>
      <c r="U3642" s="517">
        <f t="shared" si="1863"/>
        <v>31407.682887204981</v>
      </c>
      <c r="V3642" s="517">
        <f t="shared" si="1864"/>
        <v>19022.437692546227</v>
      </c>
      <c r="W3642" s="518">
        <f t="shared" si="1865"/>
        <v>12385.245194658753</v>
      </c>
      <c r="X3642" s="517">
        <f t="shared" si="1866"/>
        <v>12385.245194657997</v>
      </c>
      <c r="Y3642" s="525">
        <f t="shared" si="1867"/>
        <v>12385.245194658753</v>
      </c>
      <c r="Z3642" s="517">
        <f t="shared" si="1868"/>
        <v>31407.682887204981</v>
      </c>
      <c r="AA3642" s="517">
        <f t="shared" si="1869"/>
        <v>19022.437692546227</v>
      </c>
      <c r="AB3642" s="519">
        <f t="shared" si="1870"/>
        <v>7.5669959187507629E-10</v>
      </c>
      <c r="AC3642" s="524"/>
      <c r="AD3642" s="524">
        <f t="shared" si="1871"/>
        <v>29</v>
      </c>
    </row>
    <row r="3643" spans="1:30" s="503" customFormat="1">
      <c r="A3643" s="533"/>
      <c r="C3643" s="531" t="str">
        <f>'Terminated loans'!F2833</f>
        <v>E</v>
      </c>
      <c r="D3643" s="521">
        <v>143988082</v>
      </c>
      <c r="E3643" s="529">
        <f>'Terminated loans'!I2833</f>
        <v>98</v>
      </c>
      <c r="F3643" s="529" t="str">
        <f>'Terminated loans'!J2833</f>
        <v>ANTHONEE G C</v>
      </c>
      <c r="G3643" s="547" t="str">
        <f t="shared" si="1775"/>
        <v>G2</v>
      </c>
      <c r="H3643" s="530">
        <f>'Terminated loans'!L2833</f>
        <v>42970</v>
      </c>
      <c r="I3643" s="530">
        <v>43738</v>
      </c>
      <c r="J3643" s="34">
        <f t="shared" si="1856"/>
        <v>25</v>
      </c>
      <c r="K3643" s="34">
        <f t="shared" si="1857"/>
        <v>39</v>
      </c>
      <c r="L3643" s="34">
        <f t="shared" si="1858"/>
        <v>25</v>
      </c>
      <c r="M3643" s="34">
        <f t="shared" si="1859"/>
        <v>25</v>
      </c>
      <c r="N3643" s="52">
        <f t="shared" si="1855"/>
        <v>25</v>
      </c>
      <c r="O3643" s="528">
        <f>+'Terminated loans'!S2833</f>
        <v>407153</v>
      </c>
      <c r="P3643" s="522">
        <f>+'Terminated loans'!T2833</f>
        <v>0.05</v>
      </c>
      <c r="Q3643" s="536">
        <f t="shared" si="1776"/>
        <v>8.5000000000000006E-2</v>
      </c>
      <c r="R3643" s="516">
        <f t="shared" si="1860"/>
        <v>17182.954388726281</v>
      </c>
      <c r="S3643" s="517">
        <f t="shared" si="1861"/>
        <v>392418.92419301736</v>
      </c>
      <c r="T3643" s="517">
        <f t="shared" si="1862"/>
        <v>14734.075806982641</v>
      </c>
      <c r="U3643" s="517">
        <f t="shared" si="1863"/>
        <v>37154.935525141249</v>
      </c>
      <c r="V3643" s="517">
        <f t="shared" si="1864"/>
        <v>22420.859718157037</v>
      </c>
      <c r="W3643" s="518">
        <f t="shared" si="1865"/>
        <v>14734.075806984212</v>
      </c>
      <c r="X3643" s="517">
        <f t="shared" si="1866"/>
        <v>14734.075806982641</v>
      </c>
      <c r="Y3643" s="525">
        <f t="shared" si="1867"/>
        <v>14734.075806984212</v>
      </c>
      <c r="Z3643" s="517">
        <f t="shared" si="1868"/>
        <v>37154.935525141249</v>
      </c>
      <c r="AA3643" s="517">
        <f t="shared" si="1869"/>
        <v>22420.859718157037</v>
      </c>
      <c r="AB3643" s="519">
        <f t="shared" si="1870"/>
        <v>1.57160684466362E-9</v>
      </c>
      <c r="AC3643" s="524"/>
      <c r="AD3643" s="524">
        <f t="shared" si="1871"/>
        <v>25</v>
      </c>
    </row>
    <row r="3644" spans="1:30" s="503" customFormat="1">
      <c r="A3644" s="533"/>
      <c r="C3644" s="531" t="str">
        <f>'Terminated loans'!F2834</f>
        <v>E</v>
      </c>
      <c r="D3644" s="521">
        <v>143970108</v>
      </c>
      <c r="E3644" s="529">
        <f>'Terminated loans'!I2834</f>
        <v>98</v>
      </c>
      <c r="F3644" s="529" t="str">
        <f>'Terminated loans'!J2834</f>
        <v>LUCHMUN S</v>
      </c>
      <c r="G3644" s="547" t="str">
        <f t="shared" si="1775"/>
        <v>I2</v>
      </c>
      <c r="H3644" s="530">
        <f>'Terminated loans'!L2834</f>
        <v>43581</v>
      </c>
      <c r="I3644" s="530">
        <v>43738</v>
      </c>
      <c r="J3644" s="34">
        <f t="shared" si="1856"/>
        <v>5</v>
      </c>
      <c r="K3644" s="34">
        <f t="shared" si="1857"/>
        <v>19</v>
      </c>
      <c r="L3644" s="34">
        <f t="shared" si="1858"/>
        <v>5</v>
      </c>
      <c r="M3644" s="34">
        <f t="shared" si="1859"/>
        <v>5</v>
      </c>
      <c r="N3644" s="52">
        <f t="shared" si="1855"/>
        <v>5</v>
      </c>
      <c r="O3644" s="528">
        <f>+'Terminated loans'!S2834</f>
        <v>153021</v>
      </c>
      <c r="P3644" s="522">
        <f>+'Terminated loans'!T2834</f>
        <v>0.05</v>
      </c>
      <c r="Q3644" s="536">
        <f t="shared" si="1776"/>
        <v>0.08</v>
      </c>
      <c r="R3644" s="516">
        <f t="shared" si="1860"/>
        <v>30987.812930173637</v>
      </c>
      <c r="S3644" s="517">
        <f t="shared" si="1861"/>
        <v>151887.85153992998</v>
      </c>
      <c r="T3644" s="517">
        <f t="shared" si="1862"/>
        <v>1133.1484600700205</v>
      </c>
      <c r="U3644" s="517">
        <f t="shared" si="1863"/>
        <v>3051.2131109368638</v>
      </c>
      <c r="V3644" s="517">
        <f t="shared" si="1864"/>
        <v>1918.0646508681821</v>
      </c>
      <c r="W3644" s="518">
        <f t="shared" si="1865"/>
        <v>1133.1484600686817</v>
      </c>
      <c r="X3644" s="517">
        <f t="shared" si="1866"/>
        <v>1133.1484600700205</v>
      </c>
      <c r="Y3644" s="525">
        <f t="shared" si="1867"/>
        <v>1133.1484600686817</v>
      </c>
      <c r="Z3644" s="517">
        <f t="shared" si="1868"/>
        <v>3051.2131109368638</v>
      </c>
      <c r="AA3644" s="517">
        <f t="shared" si="1869"/>
        <v>1918.0646508681821</v>
      </c>
      <c r="AB3644" s="519">
        <f t="shared" si="1870"/>
        <v>-1.3387762010097504E-9</v>
      </c>
      <c r="AC3644" s="524"/>
      <c r="AD3644" s="524">
        <f t="shared" si="1871"/>
        <v>5</v>
      </c>
    </row>
    <row r="3645" spans="1:30" s="503" customFormat="1">
      <c r="A3645" s="533"/>
      <c r="C3645" s="531" t="str">
        <f>'Terminated loans'!F2835</f>
        <v>E</v>
      </c>
      <c r="D3645" s="521">
        <v>143547442</v>
      </c>
      <c r="E3645" s="529">
        <f>'Terminated loans'!I2835</f>
        <v>99</v>
      </c>
      <c r="F3645" s="529" t="str">
        <f>'Terminated loans'!J2835</f>
        <v>DAYAL A (SL3262)</v>
      </c>
      <c r="G3645" s="547" t="str">
        <f t="shared" ref="G3645:G3708" si="1872">IF(H3645&lt;$P$5,"A",IF(H3645&lt;$P$6,"B",IF(H3645&lt;$P$7,"C",IF(H3645&lt;$P$8,"D",IF(H3645&lt;$P$9,"E",IF(H3645&lt;$P$10,"F",IF(H3645&lt;$P$11,"G",IF(H3645&lt;$P$12,"I",IF(H3645&lt;$P$13,"J",IF(H3645&lt;$P$14,"K","L"))))))))))&amp;IF(OR(P3645=0,P3645&gt;=5%),2,1)</f>
        <v>I1</v>
      </c>
      <c r="H3645" s="530">
        <f>'Terminated loans'!L2835</f>
        <v>43587</v>
      </c>
      <c r="I3645" s="530">
        <v>43738</v>
      </c>
      <c r="J3645" s="34">
        <f t="shared" si="1856"/>
        <v>5</v>
      </c>
      <c r="K3645" s="34">
        <f t="shared" si="1857"/>
        <v>19</v>
      </c>
      <c r="L3645" s="34">
        <f t="shared" si="1858"/>
        <v>5</v>
      </c>
      <c r="M3645" s="34">
        <f t="shared" si="1859"/>
        <v>5</v>
      </c>
      <c r="N3645" s="52">
        <f t="shared" si="1855"/>
        <v>5</v>
      </c>
      <c r="O3645" s="528">
        <f>+'Terminated loans'!S2835</f>
        <v>3584000</v>
      </c>
      <c r="P3645" s="522">
        <f>+'Terminated loans'!T2835</f>
        <v>0.03</v>
      </c>
      <c r="Q3645" s="536">
        <f t="shared" ref="Q3645:Q3708" si="1873">VLOOKUP(G3645,$O$3:$Q$28,3,FALSE)</f>
        <v>6.25E-2</v>
      </c>
      <c r="R3645" s="516">
        <f t="shared" si="1860"/>
        <v>722184.94879445585</v>
      </c>
      <c r="S3645" s="517">
        <f t="shared" si="1861"/>
        <v>3555182.6370721813</v>
      </c>
      <c r="T3645" s="517">
        <f t="shared" si="1862"/>
        <v>28817.362927818671</v>
      </c>
      <c r="U3645" s="517">
        <f t="shared" si="1863"/>
        <v>55742.106900056358</v>
      </c>
      <c r="V3645" s="517">
        <f t="shared" si="1864"/>
        <v>26924.743972279131</v>
      </c>
      <c r="W3645" s="518">
        <f t="shared" si="1865"/>
        <v>28817.362927777227</v>
      </c>
      <c r="X3645" s="517">
        <f t="shared" si="1866"/>
        <v>28817.362927818671</v>
      </c>
      <c r="Y3645" s="525">
        <f t="shared" si="1867"/>
        <v>28817.362927777227</v>
      </c>
      <c r="Z3645" s="517">
        <f t="shared" si="1868"/>
        <v>55742.106900056358</v>
      </c>
      <c r="AA3645" s="517">
        <f t="shared" si="1869"/>
        <v>26924.743972279131</v>
      </c>
      <c r="AB3645" s="519">
        <f t="shared" si="1870"/>
        <v>-4.1443854570388794E-8</v>
      </c>
      <c r="AC3645" s="524"/>
      <c r="AD3645" s="524">
        <f t="shared" si="1871"/>
        <v>5</v>
      </c>
    </row>
    <row r="3646" spans="1:30" s="521" customFormat="1">
      <c r="A3646" s="559"/>
      <c r="B3646" s="545"/>
      <c r="C3646" s="557" t="str">
        <f>'Terminated loans'!F2836</f>
        <v>E</v>
      </c>
      <c r="D3646" s="545">
        <v>143024458</v>
      </c>
      <c r="E3646" s="555">
        <f>'Terminated loans'!I2836</f>
        <v>99</v>
      </c>
      <c r="F3646" s="555" t="str">
        <f>'Terminated loans'!J2836</f>
        <v>RAMSAMY VALAYDON L/D</v>
      </c>
      <c r="G3646" s="547" t="str">
        <f t="shared" si="1872"/>
        <v>A1</v>
      </c>
      <c r="H3646" s="556">
        <f>'Terminated loans'!L2836</f>
        <v>39555</v>
      </c>
      <c r="I3646" s="556">
        <v>43769</v>
      </c>
      <c r="J3646" s="34">
        <f t="shared" ref="J3646:J3656" si="1874">ROUND((I3646-H3646)/365*12,0)</f>
        <v>139</v>
      </c>
      <c r="K3646" s="34">
        <f t="shared" ref="K3646:K3656" si="1875">ROUND(($I$35-H3646)/365*12,0)</f>
        <v>152</v>
      </c>
      <c r="L3646" s="34">
        <f t="shared" ref="L3646:L3656" si="1876">IF(B3646="VELS",J3646,IF(J3646&gt;(IF(OR(E3646=4,E3646=99),$J$3,IF(E3646=97,$J$6,IF(E3646=98,$J$5,"Check")))),(IF(OR(E3646=4,E3646=99),$J$3,IF(E3646=97,$J$6,IF(E3646=98,$J$5,"Check")))),J3646))</f>
        <v>139</v>
      </c>
      <c r="M3646" s="34">
        <f t="shared" ref="M3646:M3656" si="1877">IF(K3646&gt;L3646,L3646,K3646)</f>
        <v>139</v>
      </c>
      <c r="N3646" s="52">
        <f t="shared" ref="N3646:N3656" si="1878">IF(C3646="O",IF(ROUND(($I$35-H3646)/365*12,0)&gt;$L3646,$L3646,ROUND(($I$35-H3646)/365*12,0)),IF(OR(C3646="E",C3646="N"),ROUND(M3646,0),"CHECK"))</f>
        <v>139</v>
      </c>
      <c r="O3646" s="553">
        <f>+'Terminated loans'!S2836</f>
        <v>800040</v>
      </c>
      <c r="P3646" s="548">
        <f>+'Terminated loans'!T2836</f>
        <v>0.03</v>
      </c>
      <c r="Q3646" s="536">
        <f t="shared" si="1873"/>
        <v>8.6499999999999994E-2</v>
      </c>
      <c r="R3646" s="537">
        <f t="shared" ref="R3646:R3656" si="1879">PMT(P3646/12,L3646,-O3646,0,0)</f>
        <v>6820.6565458078912</v>
      </c>
      <c r="S3646" s="538">
        <f t="shared" ref="S3646:S3656" si="1880">(-PV(Q3646/12,L3646,R3646,0,0))</f>
        <v>597554.18886021292</v>
      </c>
      <c r="T3646" s="538">
        <f t="shared" ref="T3646:T3656" si="1881">O3646-S3646</f>
        <v>202485.81113978708</v>
      </c>
      <c r="U3646" s="538">
        <f t="shared" ref="U3646:U3656" si="1882">-IF(OR(Q3646="",Q3646=0),0,(CUMIPMT(Q3646/12,L3646,S3646,1,M3646,0)))</f>
        <v>350517.07100707747</v>
      </c>
      <c r="V3646" s="538">
        <f t="shared" ref="V3646:V3656" si="1883">-IF(OR(P3646="",P3646=0),0,(CUMIPMT(P3646/12,L3646,O3646,1,M3646,0)))</f>
        <v>148031.2598672969</v>
      </c>
      <c r="W3646" s="539">
        <f t="shared" ref="W3646:W3656" si="1884">IF(ISERROR(U3646-V3646),0,U3646-V3646)</f>
        <v>202485.81113978056</v>
      </c>
      <c r="X3646" s="538">
        <f t="shared" ref="X3646:X3656" si="1885">IF(C3646="O",T3646/AD3646*N3646,T3646)</f>
        <v>202485.81113978708</v>
      </c>
      <c r="Y3646" s="551">
        <f t="shared" ref="Y3646:Y3656" si="1886">W3646</f>
        <v>202485.81113978056</v>
      </c>
      <c r="Z3646" s="538">
        <f t="shared" ref="Z3646:Z3656" si="1887">-IF(OR(Q3646="",Q3646=0),0,(CUMIPMT(Q3646/12,L3646,S3646,1,L3646,0)))</f>
        <v>350517.07100707747</v>
      </c>
      <c r="AA3646" s="538">
        <f t="shared" ref="AA3646:AA3656" si="1888">-IF(OR(P3646="",P3646=0),0,(CUMIPMT(P3646/12,L3646,O3646,1,L3646,0)))</f>
        <v>148031.2598672969</v>
      </c>
      <c r="AB3646" s="540">
        <f t="shared" ref="AB3646:AB3656" si="1889">IF(ISERROR(Z3646-AA3646-T3646),"CHECK",Z3646-AA3646-T3646)</f>
        <v>-6.5192580223083496E-9</v>
      </c>
      <c r="AC3646" s="549"/>
      <c r="AD3646" s="549">
        <f t="shared" ref="AD3646:AD3666" si="1890">IF(L3646&gt;$J$2,$J$2,L3646)</f>
        <v>139</v>
      </c>
    </row>
    <row r="3647" spans="1:30" s="521" customFormat="1">
      <c r="A3647" s="559"/>
      <c r="B3647" s="545"/>
      <c r="C3647" s="557" t="str">
        <f>'Terminated loans'!F2837</f>
        <v>N</v>
      </c>
      <c r="D3647" s="545">
        <v>143040380</v>
      </c>
      <c r="E3647" s="555">
        <f>'Terminated loans'!I2837</f>
        <v>99</v>
      </c>
      <c r="F3647" s="555" t="str">
        <f>'Terminated loans'!J2837</f>
        <v>JAGROOP M (L1596)</v>
      </c>
      <c r="G3647" s="547" t="str">
        <f t="shared" si="1872"/>
        <v>A1</v>
      </c>
      <c r="H3647" s="556">
        <f>'Terminated loans'!L2837</f>
        <v>40126</v>
      </c>
      <c r="I3647" s="556">
        <v>43769</v>
      </c>
      <c r="J3647" s="34">
        <f t="shared" si="1874"/>
        <v>120</v>
      </c>
      <c r="K3647" s="34">
        <f t="shared" si="1875"/>
        <v>133</v>
      </c>
      <c r="L3647" s="34">
        <f t="shared" si="1876"/>
        <v>120</v>
      </c>
      <c r="M3647" s="34">
        <f t="shared" si="1877"/>
        <v>120</v>
      </c>
      <c r="N3647" s="52">
        <f t="shared" si="1878"/>
        <v>120</v>
      </c>
      <c r="O3647" s="553">
        <f>+'Terminated loans'!S2837</f>
        <v>893614</v>
      </c>
      <c r="P3647" s="548">
        <f>+'Terminated loans'!T2837</f>
        <v>0.03</v>
      </c>
      <c r="Q3647" s="536">
        <f t="shared" si="1873"/>
        <v>8.6499999999999994E-2</v>
      </c>
      <c r="R3647" s="537">
        <f t="shared" si="1879"/>
        <v>8628.8033312906646</v>
      </c>
      <c r="S3647" s="538">
        <f t="shared" si="1880"/>
        <v>691469.42915387731</v>
      </c>
      <c r="T3647" s="538">
        <f t="shared" si="1881"/>
        <v>202144.57084612269</v>
      </c>
      <c r="U3647" s="538">
        <f t="shared" si="1882"/>
        <v>343986.97060099524</v>
      </c>
      <c r="V3647" s="538">
        <f t="shared" si="1883"/>
        <v>141842.39975487988</v>
      </c>
      <c r="W3647" s="539">
        <f t="shared" si="1884"/>
        <v>202144.57084611536</v>
      </c>
      <c r="X3647" s="538">
        <f t="shared" si="1885"/>
        <v>202144.57084612269</v>
      </c>
      <c r="Y3647" s="551">
        <f t="shared" si="1886"/>
        <v>202144.57084611536</v>
      </c>
      <c r="Z3647" s="538">
        <f t="shared" si="1887"/>
        <v>343986.97060099524</v>
      </c>
      <c r="AA3647" s="538">
        <f t="shared" si="1888"/>
        <v>141842.39975487988</v>
      </c>
      <c r="AB3647" s="540">
        <f t="shared" si="1889"/>
        <v>-7.3341652750968933E-9</v>
      </c>
      <c r="AC3647" s="549"/>
      <c r="AD3647" s="549">
        <f t="shared" si="1890"/>
        <v>120</v>
      </c>
    </row>
    <row r="3648" spans="1:30" s="521" customFormat="1">
      <c r="A3648" s="559"/>
      <c r="B3648" s="545"/>
      <c r="C3648" s="557" t="str">
        <f>'Terminated loans'!F2838</f>
        <v>E</v>
      </c>
      <c r="D3648" s="545">
        <v>143774201</v>
      </c>
      <c r="E3648" s="555">
        <f>'Terminated loans'!I2838</f>
        <v>99</v>
      </c>
      <c r="F3648" s="555" t="str">
        <f>'Terminated loans'!J2838</f>
        <v>YENCADOO J(SL2786)</v>
      </c>
      <c r="G3648" s="547" t="str">
        <f t="shared" si="1872"/>
        <v>D1</v>
      </c>
      <c r="H3648" s="556">
        <f>'Terminated loans'!L2838</f>
        <v>41285</v>
      </c>
      <c r="I3648" s="556">
        <v>43769</v>
      </c>
      <c r="J3648" s="34">
        <f t="shared" si="1874"/>
        <v>82</v>
      </c>
      <c r="K3648" s="34">
        <f t="shared" si="1875"/>
        <v>95</v>
      </c>
      <c r="L3648" s="34">
        <f t="shared" si="1876"/>
        <v>82</v>
      </c>
      <c r="M3648" s="34">
        <f t="shared" si="1877"/>
        <v>82</v>
      </c>
      <c r="N3648" s="52">
        <f t="shared" si="1878"/>
        <v>82</v>
      </c>
      <c r="O3648" s="553">
        <f>+'Terminated loans'!S2838</f>
        <v>3380186</v>
      </c>
      <c r="P3648" s="548">
        <f>+'Terminated loans'!T2838</f>
        <v>0.03</v>
      </c>
      <c r="Q3648" s="536">
        <f t="shared" si="1873"/>
        <v>7.6499999999999999E-2</v>
      </c>
      <c r="R3648" s="537">
        <f t="shared" si="1879"/>
        <v>45642.600093386027</v>
      </c>
      <c r="S3648" s="538">
        <f t="shared" si="1880"/>
        <v>2907720.6622507763</v>
      </c>
      <c r="T3648" s="538">
        <f t="shared" si="1881"/>
        <v>472465.33774922369</v>
      </c>
      <c r="U3648" s="538">
        <f t="shared" si="1882"/>
        <v>834972.54540688964</v>
      </c>
      <c r="V3648" s="538">
        <f t="shared" si="1883"/>
        <v>362507.2076576543</v>
      </c>
      <c r="W3648" s="539">
        <f t="shared" si="1884"/>
        <v>472465.33774923533</v>
      </c>
      <c r="X3648" s="538">
        <f t="shared" si="1885"/>
        <v>472465.33774922369</v>
      </c>
      <c r="Y3648" s="551">
        <f t="shared" si="1886"/>
        <v>472465.33774923533</v>
      </c>
      <c r="Z3648" s="538">
        <f t="shared" si="1887"/>
        <v>834972.54540688964</v>
      </c>
      <c r="AA3648" s="538">
        <f t="shared" si="1888"/>
        <v>362507.2076576543</v>
      </c>
      <c r="AB3648" s="540">
        <f t="shared" si="1889"/>
        <v>1.1641532182693481E-8</v>
      </c>
      <c r="AC3648" s="549"/>
      <c r="AD3648" s="549">
        <f t="shared" si="1890"/>
        <v>82</v>
      </c>
    </row>
    <row r="3649" spans="1:30" s="521" customFormat="1">
      <c r="A3649" s="559"/>
      <c r="B3649" s="545"/>
      <c r="C3649" s="557" t="str">
        <f>'Terminated loans'!F2839</f>
        <v>N</v>
      </c>
      <c r="D3649" s="545">
        <v>143984982</v>
      </c>
      <c r="E3649" s="555">
        <f>'Terminated loans'!I2839</f>
        <v>98</v>
      </c>
      <c r="F3649" s="555" t="str">
        <f>'Terminated loans'!J2839</f>
        <v>BENOIT M S K</v>
      </c>
      <c r="G3649" s="547" t="str">
        <f t="shared" si="1872"/>
        <v>E2</v>
      </c>
      <c r="H3649" s="556">
        <f>'Terminated loans'!L2839</f>
        <v>41943</v>
      </c>
      <c r="I3649" s="556">
        <v>43769</v>
      </c>
      <c r="J3649" s="34">
        <f t="shared" si="1874"/>
        <v>60</v>
      </c>
      <c r="K3649" s="34">
        <f t="shared" si="1875"/>
        <v>73</v>
      </c>
      <c r="L3649" s="34">
        <f t="shared" si="1876"/>
        <v>60</v>
      </c>
      <c r="M3649" s="34">
        <f t="shared" si="1877"/>
        <v>60</v>
      </c>
      <c r="N3649" s="52">
        <f t="shared" si="1878"/>
        <v>60</v>
      </c>
      <c r="O3649" s="553">
        <f>+'Terminated loans'!S2839</f>
        <v>406420</v>
      </c>
      <c r="P3649" s="548">
        <f>+'Terminated loans'!T2839</f>
        <v>0.05</v>
      </c>
      <c r="Q3649" s="536">
        <f t="shared" si="1873"/>
        <v>9.1499999999999998E-2</v>
      </c>
      <c r="R3649" s="537">
        <f t="shared" si="1879"/>
        <v>7669.6467775989249</v>
      </c>
      <c r="S3649" s="538">
        <f t="shared" si="1880"/>
        <v>368180.20549145702</v>
      </c>
      <c r="T3649" s="538">
        <f t="shared" si="1881"/>
        <v>38239.794508542982</v>
      </c>
      <c r="U3649" s="538">
        <f t="shared" si="1882"/>
        <v>91998.601164478634</v>
      </c>
      <c r="V3649" s="538">
        <f t="shared" si="1883"/>
        <v>53758.806655935477</v>
      </c>
      <c r="W3649" s="539">
        <f t="shared" si="1884"/>
        <v>38239.794508543157</v>
      </c>
      <c r="X3649" s="538">
        <f t="shared" si="1885"/>
        <v>38239.794508542982</v>
      </c>
      <c r="Y3649" s="551">
        <f t="shared" si="1886"/>
        <v>38239.794508543157</v>
      </c>
      <c r="Z3649" s="538">
        <f t="shared" si="1887"/>
        <v>91998.601164478634</v>
      </c>
      <c r="AA3649" s="538">
        <f t="shared" si="1888"/>
        <v>53758.806655935477</v>
      </c>
      <c r="AB3649" s="540">
        <f t="shared" si="1889"/>
        <v>1.7462298274040222E-10</v>
      </c>
      <c r="AC3649" s="549"/>
      <c r="AD3649" s="549">
        <f t="shared" si="1890"/>
        <v>60</v>
      </c>
    </row>
    <row r="3650" spans="1:30" s="503" customFormat="1">
      <c r="A3650" s="559"/>
      <c r="B3650" s="545"/>
      <c r="C3650" s="557" t="str">
        <f>'Terminated loans'!F2840</f>
        <v>E</v>
      </c>
      <c r="D3650" s="545">
        <v>143987671</v>
      </c>
      <c r="E3650" s="555">
        <f>'Terminated loans'!I2840</f>
        <v>98</v>
      </c>
      <c r="F3650" s="555" t="str">
        <f>'Terminated loans'!J2840</f>
        <v>JANKEE S</v>
      </c>
      <c r="G3650" s="547" t="str">
        <f t="shared" si="1872"/>
        <v>F2</v>
      </c>
      <c r="H3650" s="556">
        <f>'Terminated loans'!L2840</f>
        <v>42545</v>
      </c>
      <c r="I3650" s="556">
        <v>43769</v>
      </c>
      <c r="J3650" s="34">
        <f t="shared" si="1874"/>
        <v>40</v>
      </c>
      <c r="K3650" s="34">
        <f t="shared" si="1875"/>
        <v>53</v>
      </c>
      <c r="L3650" s="34">
        <f t="shared" si="1876"/>
        <v>40</v>
      </c>
      <c r="M3650" s="34">
        <f t="shared" si="1877"/>
        <v>40</v>
      </c>
      <c r="N3650" s="52">
        <f t="shared" si="1878"/>
        <v>40</v>
      </c>
      <c r="O3650" s="553">
        <f>+'Terminated loans'!S2840</f>
        <v>127129</v>
      </c>
      <c r="P3650" s="548">
        <f>+'Terminated loans'!T2840</f>
        <v>0.05</v>
      </c>
      <c r="Q3650" s="536">
        <f t="shared" si="1873"/>
        <v>8.8999999999999996E-2</v>
      </c>
      <c r="R3650" s="537">
        <f t="shared" si="1879"/>
        <v>3457.0321319065702</v>
      </c>
      <c r="S3650" s="538">
        <f t="shared" si="1880"/>
        <v>119276.51890797379</v>
      </c>
      <c r="T3650" s="538">
        <f t="shared" si="1881"/>
        <v>7852.4810920262098</v>
      </c>
      <c r="U3650" s="538">
        <f t="shared" si="1882"/>
        <v>19004.766368288547</v>
      </c>
      <c r="V3650" s="538">
        <f t="shared" si="1883"/>
        <v>11152.285276262803</v>
      </c>
      <c r="W3650" s="539">
        <f t="shared" si="1884"/>
        <v>7852.4810920257441</v>
      </c>
      <c r="X3650" s="538">
        <f t="shared" si="1885"/>
        <v>7852.4810920262098</v>
      </c>
      <c r="Y3650" s="551">
        <f t="shared" si="1886"/>
        <v>7852.4810920257441</v>
      </c>
      <c r="Z3650" s="538">
        <f t="shared" si="1887"/>
        <v>19004.766368288547</v>
      </c>
      <c r="AA3650" s="538">
        <f t="shared" si="1888"/>
        <v>11152.285276262803</v>
      </c>
      <c r="AB3650" s="540">
        <f t="shared" si="1889"/>
        <v>-4.6566128730773926E-10</v>
      </c>
      <c r="AC3650" s="549"/>
      <c r="AD3650" s="549">
        <f t="shared" si="1890"/>
        <v>40</v>
      </c>
    </row>
    <row r="3651" spans="1:30" s="503" customFormat="1">
      <c r="A3651" s="559"/>
      <c r="B3651" s="545"/>
      <c r="C3651" s="557" t="str">
        <f>'Terminated loans'!F2841</f>
        <v>E</v>
      </c>
      <c r="D3651" s="545">
        <v>143988201</v>
      </c>
      <c r="E3651" s="555">
        <f>'Terminated loans'!I2841</f>
        <v>98</v>
      </c>
      <c r="F3651" s="555" t="str">
        <f>'Terminated loans'!J2841</f>
        <v>RAMMONDHUR M</v>
      </c>
      <c r="G3651" s="547" t="str">
        <f t="shared" si="1872"/>
        <v>G2</v>
      </c>
      <c r="H3651" s="556">
        <f>'Terminated loans'!L2841</f>
        <v>42888</v>
      </c>
      <c r="I3651" s="556">
        <v>43769</v>
      </c>
      <c r="J3651" s="34">
        <f t="shared" si="1874"/>
        <v>29</v>
      </c>
      <c r="K3651" s="34">
        <f t="shared" si="1875"/>
        <v>42</v>
      </c>
      <c r="L3651" s="34">
        <f t="shared" si="1876"/>
        <v>29</v>
      </c>
      <c r="M3651" s="34">
        <f t="shared" si="1877"/>
        <v>29</v>
      </c>
      <c r="N3651" s="52">
        <f t="shared" si="1878"/>
        <v>29</v>
      </c>
      <c r="O3651" s="553">
        <f>+'Terminated loans'!S2841</f>
        <v>400555</v>
      </c>
      <c r="P3651" s="548">
        <f>+'Terminated loans'!T2841</f>
        <v>0.05</v>
      </c>
      <c r="Q3651" s="536">
        <f t="shared" si="1873"/>
        <v>8.5000000000000006E-2</v>
      </c>
      <c r="R3651" s="537">
        <f t="shared" si="1879"/>
        <v>14692.25323940319</v>
      </c>
      <c r="S3651" s="538">
        <f t="shared" si="1880"/>
        <v>383939.05822161783</v>
      </c>
      <c r="T3651" s="538">
        <f t="shared" si="1881"/>
        <v>16615.94177838217</v>
      </c>
      <c r="U3651" s="538">
        <f t="shared" si="1882"/>
        <v>42136.285721075663</v>
      </c>
      <c r="V3651" s="538">
        <f t="shared" si="1883"/>
        <v>25520.343942692503</v>
      </c>
      <c r="W3651" s="539">
        <f t="shared" si="1884"/>
        <v>16615.94177838316</v>
      </c>
      <c r="X3651" s="538">
        <f t="shared" si="1885"/>
        <v>16615.94177838217</v>
      </c>
      <c r="Y3651" s="551">
        <f t="shared" si="1886"/>
        <v>16615.94177838316</v>
      </c>
      <c r="Z3651" s="538">
        <f t="shared" si="1887"/>
        <v>42136.285721075663</v>
      </c>
      <c r="AA3651" s="538">
        <f t="shared" si="1888"/>
        <v>25520.343942692503</v>
      </c>
      <c r="AB3651" s="540">
        <f t="shared" si="1889"/>
        <v>9.8953023552894592E-10</v>
      </c>
      <c r="AC3651" s="549"/>
      <c r="AD3651" s="549">
        <f t="shared" si="1890"/>
        <v>29</v>
      </c>
    </row>
    <row r="3652" spans="1:30" s="503" customFormat="1">
      <c r="A3652" s="559"/>
      <c r="B3652" s="545"/>
      <c r="C3652" s="557" t="str">
        <f>'Terminated loans'!F2842</f>
        <v>E</v>
      </c>
      <c r="D3652" s="545">
        <v>143987523</v>
      </c>
      <c r="E3652" s="555">
        <f>'Terminated loans'!I2842</f>
        <v>98</v>
      </c>
      <c r="F3652" s="555" t="str">
        <f>'Terminated loans'!J2842</f>
        <v>JANKEE S</v>
      </c>
      <c r="G3652" s="547" t="str">
        <f t="shared" si="1872"/>
        <v>G2</v>
      </c>
      <c r="H3652" s="556">
        <f>'Terminated loans'!L2842</f>
        <v>42915</v>
      </c>
      <c r="I3652" s="556">
        <v>43769</v>
      </c>
      <c r="J3652" s="34">
        <f t="shared" si="1874"/>
        <v>28</v>
      </c>
      <c r="K3652" s="34">
        <f t="shared" si="1875"/>
        <v>41</v>
      </c>
      <c r="L3652" s="34">
        <f t="shared" si="1876"/>
        <v>28</v>
      </c>
      <c r="M3652" s="34">
        <f t="shared" si="1877"/>
        <v>28</v>
      </c>
      <c r="N3652" s="52">
        <f t="shared" si="1878"/>
        <v>28</v>
      </c>
      <c r="O3652" s="553">
        <f>+'Terminated loans'!S2842</f>
        <v>132141</v>
      </c>
      <c r="P3652" s="548">
        <f>+'Terminated loans'!T2842</f>
        <v>0.05</v>
      </c>
      <c r="Q3652" s="536">
        <f t="shared" si="1873"/>
        <v>8.5000000000000006E-2</v>
      </c>
      <c r="R3652" s="537">
        <f t="shared" si="1879"/>
        <v>5009.7808912614573</v>
      </c>
      <c r="S3652" s="538">
        <f t="shared" si="1880"/>
        <v>126833.50870981827</v>
      </c>
      <c r="T3652" s="538">
        <f t="shared" si="1881"/>
        <v>5307.4912901817297</v>
      </c>
      <c r="U3652" s="538">
        <f t="shared" si="1882"/>
        <v>13440.356245503004</v>
      </c>
      <c r="V3652" s="538">
        <f t="shared" si="1883"/>
        <v>8132.8649553208379</v>
      </c>
      <c r="W3652" s="539">
        <f t="shared" si="1884"/>
        <v>5307.4912901821663</v>
      </c>
      <c r="X3652" s="538">
        <f t="shared" si="1885"/>
        <v>5307.4912901817297</v>
      </c>
      <c r="Y3652" s="551">
        <f t="shared" si="1886"/>
        <v>5307.4912901821663</v>
      </c>
      <c r="Z3652" s="538">
        <f t="shared" si="1887"/>
        <v>13440.356245503004</v>
      </c>
      <c r="AA3652" s="538">
        <f t="shared" si="1888"/>
        <v>8132.8649553208379</v>
      </c>
      <c r="AB3652" s="540">
        <f t="shared" si="1889"/>
        <v>4.3655745685100555E-10</v>
      </c>
      <c r="AC3652" s="549"/>
      <c r="AD3652" s="549">
        <f t="shared" si="1890"/>
        <v>28</v>
      </c>
    </row>
    <row r="3653" spans="1:30" s="503" customFormat="1">
      <c r="A3653" s="559"/>
      <c r="B3653" s="545"/>
      <c r="C3653" s="557" t="str">
        <f>'Terminated loans'!F2843</f>
        <v>E</v>
      </c>
      <c r="D3653" s="545">
        <v>143936244</v>
      </c>
      <c r="E3653" s="555">
        <f>'Terminated loans'!I2843</f>
        <v>99</v>
      </c>
      <c r="F3653" s="555" t="str">
        <f>'Terminated loans'!J2843</f>
        <v>RAYAPEN L O (SL3186)</v>
      </c>
      <c r="G3653" s="547" t="str">
        <f t="shared" si="1872"/>
        <v>G1</v>
      </c>
      <c r="H3653" s="556">
        <f>'Terminated loans'!L2843</f>
        <v>42902</v>
      </c>
      <c r="I3653" s="556">
        <v>43769</v>
      </c>
      <c r="J3653" s="34">
        <f t="shared" si="1874"/>
        <v>29</v>
      </c>
      <c r="K3653" s="34">
        <f t="shared" si="1875"/>
        <v>42</v>
      </c>
      <c r="L3653" s="34">
        <f t="shared" si="1876"/>
        <v>29</v>
      </c>
      <c r="M3653" s="34">
        <f t="shared" si="1877"/>
        <v>29</v>
      </c>
      <c r="N3653" s="52">
        <f t="shared" si="1878"/>
        <v>29</v>
      </c>
      <c r="O3653" s="553">
        <f>+'Terminated loans'!S2843</f>
        <v>2874914</v>
      </c>
      <c r="P3653" s="548">
        <f>+'Terminated loans'!T2843</f>
        <v>0.03</v>
      </c>
      <c r="Q3653" s="536">
        <f t="shared" si="1873"/>
        <v>6.7500000000000004E-2</v>
      </c>
      <c r="R3653" s="537">
        <f t="shared" si="1879"/>
        <v>102895.84035795635</v>
      </c>
      <c r="S3653" s="538">
        <f t="shared" si="1880"/>
        <v>2746205.577817271</v>
      </c>
      <c r="T3653" s="538">
        <f t="shared" si="1881"/>
        <v>128708.422182729</v>
      </c>
      <c r="U3653" s="538">
        <f t="shared" si="1882"/>
        <v>237773.79256347986</v>
      </c>
      <c r="V3653" s="538">
        <f t="shared" si="1883"/>
        <v>109065.37038073456</v>
      </c>
      <c r="W3653" s="539">
        <f t="shared" si="1884"/>
        <v>128708.4221827453</v>
      </c>
      <c r="X3653" s="538">
        <f t="shared" si="1885"/>
        <v>128708.422182729</v>
      </c>
      <c r="Y3653" s="551">
        <f t="shared" si="1886"/>
        <v>128708.4221827453</v>
      </c>
      <c r="Z3653" s="538">
        <f t="shared" si="1887"/>
        <v>237773.79256347986</v>
      </c>
      <c r="AA3653" s="538">
        <f t="shared" si="1888"/>
        <v>109065.37038073456</v>
      </c>
      <c r="AB3653" s="540">
        <f t="shared" si="1889"/>
        <v>1.6298145055770874E-8</v>
      </c>
      <c r="AC3653" s="549"/>
      <c r="AD3653" s="549">
        <f t="shared" si="1890"/>
        <v>29</v>
      </c>
    </row>
    <row r="3654" spans="1:30" s="503" customFormat="1">
      <c r="A3654" s="559"/>
      <c r="B3654" s="545"/>
      <c r="C3654" s="557" t="str">
        <f>'Terminated loans'!F2844</f>
        <v>E</v>
      </c>
      <c r="D3654" s="545">
        <v>143988309</v>
      </c>
      <c r="E3654" s="555">
        <f>'Terminated loans'!I2844</f>
        <v>98</v>
      </c>
      <c r="F3654" s="555" t="str">
        <f>'Terminated loans'!J2844</f>
        <v>RAYAPEN L O</v>
      </c>
      <c r="G3654" s="547" t="str">
        <f t="shared" si="1872"/>
        <v>G2</v>
      </c>
      <c r="H3654" s="556">
        <f>'Terminated loans'!L2844</f>
        <v>42972</v>
      </c>
      <c r="I3654" s="556">
        <v>43769</v>
      </c>
      <c r="J3654" s="34">
        <f t="shared" si="1874"/>
        <v>26</v>
      </c>
      <c r="K3654" s="34">
        <f t="shared" si="1875"/>
        <v>39</v>
      </c>
      <c r="L3654" s="34">
        <f t="shared" si="1876"/>
        <v>26</v>
      </c>
      <c r="M3654" s="34">
        <f t="shared" si="1877"/>
        <v>26</v>
      </c>
      <c r="N3654" s="52">
        <f t="shared" si="1878"/>
        <v>26</v>
      </c>
      <c r="O3654" s="553">
        <f>+'Terminated loans'!S2844</f>
        <v>264393</v>
      </c>
      <c r="P3654" s="548">
        <f>+'Terminated loans'!T2844</f>
        <v>0.05</v>
      </c>
      <c r="Q3654" s="536">
        <f t="shared" si="1873"/>
        <v>8.5000000000000006E-2</v>
      </c>
      <c r="R3654" s="537">
        <f t="shared" si="1879"/>
        <v>10750.873687301955</v>
      </c>
      <c r="S3654" s="538">
        <f t="shared" si="1880"/>
        <v>254473.43558906749</v>
      </c>
      <c r="T3654" s="538">
        <f t="shared" si="1881"/>
        <v>9919.5644109325076</v>
      </c>
      <c r="U3654" s="538">
        <f t="shared" si="1882"/>
        <v>25049.280280784005</v>
      </c>
      <c r="V3654" s="538">
        <f t="shared" si="1883"/>
        <v>15129.715869850828</v>
      </c>
      <c r="W3654" s="539">
        <f t="shared" si="1884"/>
        <v>9919.564410933177</v>
      </c>
      <c r="X3654" s="538">
        <f t="shared" si="1885"/>
        <v>9919.5644109325076</v>
      </c>
      <c r="Y3654" s="551">
        <f t="shared" si="1886"/>
        <v>9919.564410933177</v>
      </c>
      <c r="Z3654" s="538">
        <f t="shared" si="1887"/>
        <v>25049.280280784005</v>
      </c>
      <c r="AA3654" s="538">
        <f t="shared" si="1888"/>
        <v>15129.715869850828</v>
      </c>
      <c r="AB3654" s="540">
        <f t="shared" si="1889"/>
        <v>6.6938810050487518E-10</v>
      </c>
      <c r="AC3654" s="549"/>
      <c r="AD3654" s="549">
        <f t="shared" si="1890"/>
        <v>26</v>
      </c>
    </row>
    <row r="3655" spans="1:30" s="503" customFormat="1">
      <c r="A3655" s="559"/>
      <c r="B3655" s="545"/>
      <c r="C3655" s="557" t="str">
        <f>'Terminated loans'!F2845</f>
        <v>E</v>
      </c>
      <c r="D3655" s="545">
        <v>143989364</v>
      </c>
      <c r="E3655" s="555">
        <f>'Terminated loans'!I2845</f>
        <v>98</v>
      </c>
      <c r="F3655" s="555" t="str">
        <f>'Terminated loans'!J2845</f>
        <v>JUGMOHUN MUNGRA R</v>
      </c>
      <c r="G3655" s="547" t="str">
        <f t="shared" si="1872"/>
        <v>I2</v>
      </c>
      <c r="H3655" s="556">
        <f>'Terminated loans'!L2845</f>
        <v>43137</v>
      </c>
      <c r="I3655" s="556">
        <v>43769</v>
      </c>
      <c r="J3655" s="34">
        <f t="shared" si="1874"/>
        <v>21</v>
      </c>
      <c r="K3655" s="34">
        <f t="shared" si="1875"/>
        <v>34</v>
      </c>
      <c r="L3655" s="34">
        <f t="shared" si="1876"/>
        <v>21</v>
      </c>
      <c r="M3655" s="34">
        <f t="shared" si="1877"/>
        <v>21</v>
      </c>
      <c r="N3655" s="52">
        <f t="shared" si="1878"/>
        <v>21</v>
      </c>
      <c r="O3655" s="553">
        <f>+'Terminated loans'!S2845</f>
        <v>301459</v>
      </c>
      <c r="P3655" s="548">
        <f>+'Terminated loans'!T2845</f>
        <v>0.05</v>
      </c>
      <c r="Q3655" s="536">
        <f t="shared" si="1873"/>
        <v>0.08</v>
      </c>
      <c r="R3655" s="537">
        <f t="shared" si="1879"/>
        <v>15022.254702127533</v>
      </c>
      <c r="S3655" s="538">
        <f t="shared" si="1880"/>
        <v>293469.73028525256</v>
      </c>
      <c r="T3655" s="538">
        <f t="shared" si="1881"/>
        <v>7989.2697147474391</v>
      </c>
      <c r="U3655" s="538">
        <f t="shared" si="1882"/>
        <v>21997.618459423364</v>
      </c>
      <c r="V3655" s="538">
        <f t="shared" si="1883"/>
        <v>14008.348744678253</v>
      </c>
      <c r="W3655" s="539">
        <f t="shared" si="1884"/>
        <v>7989.2697147451108</v>
      </c>
      <c r="X3655" s="538">
        <f t="shared" si="1885"/>
        <v>7989.2697147474391</v>
      </c>
      <c r="Y3655" s="551">
        <f t="shared" si="1886"/>
        <v>7989.2697147451108</v>
      </c>
      <c r="Z3655" s="538">
        <f t="shared" si="1887"/>
        <v>21997.618459423364</v>
      </c>
      <c r="AA3655" s="538">
        <f t="shared" si="1888"/>
        <v>14008.348744678253</v>
      </c>
      <c r="AB3655" s="540">
        <f t="shared" si="1889"/>
        <v>-2.3283064365386963E-9</v>
      </c>
      <c r="AC3655" s="549"/>
      <c r="AD3655" s="549">
        <f t="shared" si="1890"/>
        <v>21</v>
      </c>
    </row>
    <row r="3656" spans="1:30" s="503" customFormat="1">
      <c r="A3656" s="559"/>
      <c r="B3656" s="545"/>
      <c r="C3656" s="557" t="str">
        <f>'Terminated loans'!F2846</f>
        <v>E</v>
      </c>
      <c r="D3656" s="545">
        <v>143970329</v>
      </c>
      <c r="E3656" s="555">
        <f>'Terminated loans'!I2846</f>
        <v>98</v>
      </c>
      <c r="F3656" s="555" t="str">
        <f>'Terminated loans'!J2846</f>
        <v>RAYAPEN L O</v>
      </c>
      <c r="G3656" s="547" t="str">
        <f t="shared" si="1872"/>
        <v>I2</v>
      </c>
      <c r="H3656" s="556">
        <f>'Terminated loans'!L2846</f>
        <v>43404</v>
      </c>
      <c r="I3656" s="556">
        <v>43769</v>
      </c>
      <c r="J3656" s="34">
        <f t="shared" si="1874"/>
        <v>12</v>
      </c>
      <c r="K3656" s="34">
        <f t="shared" si="1875"/>
        <v>25</v>
      </c>
      <c r="L3656" s="34">
        <f t="shared" si="1876"/>
        <v>12</v>
      </c>
      <c r="M3656" s="34">
        <f t="shared" si="1877"/>
        <v>12</v>
      </c>
      <c r="N3656" s="52">
        <f t="shared" si="1878"/>
        <v>12</v>
      </c>
      <c r="O3656" s="553">
        <f>+'Terminated loans'!S2846</f>
        <v>142681</v>
      </c>
      <c r="P3656" s="548">
        <f>+'Terminated loans'!T2846</f>
        <v>0.05</v>
      </c>
      <c r="Q3656" s="536">
        <f t="shared" si="1873"/>
        <v>0.08</v>
      </c>
      <c r="R3656" s="537">
        <f t="shared" si="1879"/>
        <v>12214.561109060278</v>
      </c>
      <c r="S3656" s="538">
        <f t="shared" si="1880"/>
        <v>140415.92930785884</v>
      </c>
      <c r="T3656" s="538">
        <f t="shared" si="1881"/>
        <v>2265.070692141162</v>
      </c>
      <c r="U3656" s="538">
        <f t="shared" si="1882"/>
        <v>6158.8040008632815</v>
      </c>
      <c r="V3656" s="538">
        <f t="shared" si="1883"/>
        <v>3893.733308723371</v>
      </c>
      <c r="W3656" s="539">
        <f t="shared" si="1884"/>
        <v>2265.0706921399105</v>
      </c>
      <c r="X3656" s="538">
        <f t="shared" si="1885"/>
        <v>2265.070692141162</v>
      </c>
      <c r="Y3656" s="551">
        <f t="shared" si="1886"/>
        <v>2265.0706921399105</v>
      </c>
      <c r="Z3656" s="538">
        <f t="shared" si="1887"/>
        <v>6158.8040008632815</v>
      </c>
      <c r="AA3656" s="538">
        <f t="shared" si="1888"/>
        <v>3893.733308723371</v>
      </c>
      <c r="AB3656" s="540">
        <f t="shared" si="1889"/>
        <v>-1.2514647096395493E-9</v>
      </c>
      <c r="AC3656" s="549"/>
      <c r="AD3656" s="549">
        <f t="shared" si="1890"/>
        <v>12</v>
      </c>
    </row>
    <row r="3657" spans="1:30" s="503" customFormat="1">
      <c r="A3657" s="559"/>
      <c r="B3657" s="545"/>
      <c r="C3657" s="557" t="str">
        <f>'Terminated loans'!F2847</f>
        <v>E</v>
      </c>
      <c r="D3657" s="545">
        <v>143037738</v>
      </c>
      <c r="E3657" s="555">
        <f>'Terminated loans'!I2847</f>
        <v>99</v>
      </c>
      <c r="F3657" s="555" t="str">
        <f>'Terminated loans'!J2847</f>
        <v>ROBEE LR(SL 1380)</v>
      </c>
      <c r="G3657" s="547" t="str">
        <f t="shared" si="1872"/>
        <v>A1</v>
      </c>
      <c r="H3657" s="556">
        <f>'Terminated loans'!L2847</f>
        <v>39923</v>
      </c>
      <c r="I3657" s="556">
        <v>43799</v>
      </c>
      <c r="J3657" s="34">
        <f>ROUND((I3657-H3657)/365*12,0)</f>
        <v>127</v>
      </c>
      <c r="K3657" s="34">
        <f t="shared" ref="K3657:K3666" si="1891">ROUND(($I$35-H3657)/365*12,0)</f>
        <v>139</v>
      </c>
      <c r="L3657" s="34">
        <f t="shared" ref="L3657:L3666" si="1892">IF(B3657="VELS",J3657,IF(J3657&gt;(IF(OR(E3657=4,E3657=99),$J$3,IF(E3657=97,$J$6,IF(E3657=98,$J$5,"Check")))),(IF(OR(E3657=4,E3657=99),$J$3,IF(E3657=97,$J$6,IF(E3657=98,$J$5,"Check")))),J3657))</f>
        <v>127</v>
      </c>
      <c r="M3657" s="34">
        <f t="shared" ref="M3657:M3666" si="1893">IF(K3657&gt;L3657,L3657,K3657)</f>
        <v>127</v>
      </c>
      <c r="N3657" s="52">
        <f t="shared" ref="N3657:N3666" si="1894">IF(C3657="O",IF(ROUND(($I$35-H3657)/365*12,0)&gt;$L3657,$L3657,ROUND(($I$35-H3657)/365*12,0)),IF(OR(C3657="E",C3657="N"),ROUND(M3657,0),"CHECK"))</f>
        <v>127</v>
      </c>
      <c r="O3657" s="553">
        <f>+'Terminated loans'!S2847</f>
        <v>1140116</v>
      </c>
      <c r="P3657" s="548">
        <f>+'Terminated loans'!T2847</f>
        <v>0.03</v>
      </c>
      <c r="Q3657" s="536">
        <f t="shared" si="1873"/>
        <v>8.6499999999999994E-2</v>
      </c>
      <c r="R3657" s="537">
        <f t="shared" ref="R3657:R3666" si="1895">PMT(P3657/12,L3657,-O3657,0,0)</f>
        <v>10488.847167215059</v>
      </c>
      <c r="S3657" s="538">
        <f t="shared" ref="S3657:S3666" si="1896">(-PV(Q3657/12,L3657,R3657,0,0))</f>
        <v>870659.44299522007</v>
      </c>
      <c r="T3657" s="538">
        <f t="shared" ref="T3657:T3666" si="1897">O3657-S3657</f>
        <v>269456.55700477993</v>
      </c>
      <c r="U3657" s="538">
        <f t="shared" ref="U3657:U3666" si="1898">-IF(OR(Q3657="",Q3657=0),0,(CUMIPMT(Q3657/12,L3657,S3657,1,M3657,0)))</f>
        <v>461424.14724108379</v>
      </c>
      <c r="V3657" s="538">
        <f t="shared" ref="V3657:V3666" si="1899">-IF(OR(P3657="",P3657=0),0,(CUMIPMT(P3657/12,L3657,O3657,1,M3657,0)))</f>
        <v>191967.59023631248</v>
      </c>
      <c r="W3657" s="539">
        <f t="shared" ref="W3657:W3666" si="1900">IF(ISERROR(U3657-V3657),0,U3657-V3657)</f>
        <v>269456.55700477131</v>
      </c>
      <c r="X3657" s="538">
        <f t="shared" ref="X3657:X3666" si="1901">IF(C3657="O",T3657/AD3657*N3657,T3657)</f>
        <v>269456.55700477993</v>
      </c>
      <c r="Y3657" s="551">
        <f t="shared" ref="Y3657:Y3666" si="1902">W3657</f>
        <v>269456.55700477131</v>
      </c>
      <c r="Z3657" s="538">
        <f t="shared" ref="Z3657:Z3666" si="1903">-IF(OR(Q3657="",Q3657=0),0,(CUMIPMT(Q3657/12,L3657,S3657,1,L3657,0)))</f>
        <v>461424.14724108379</v>
      </c>
      <c r="AA3657" s="538">
        <f t="shared" ref="AA3657:AA3666" si="1904">-IF(OR(P3657="",P3657=0),0,(CUMIPMT(P3657/12,L3657,O3657,1,L3657,0)))</f>
        <v>191967.59023631248</v>
      </c>
      <c r="AB3657" s="540">
        <f t="shared" ref="AB3657:AB3666" si="1905">IF(ISERROR(Z3657-AA3657-T3657),"CHECK",Z3657-AA3657-T3657)</f>
        <v>-8.6147338151931763E-9</v>
      </c>
      <c r="AC3657" s="549"/>
      <c r="AD3657" s="549">
        <f t="shared" si="1890"/>
        <v>127</v>
      </c>
    </row>
    <row r="3658" spans="1:30" s="503" customFormat="1">
      <c r="C3658" s="557" t="str">
        <f>'Terminated loans'!F2848</f>
        <v>E</v>
      </c>
      <c r="D3658" s="503">
        <v>143040313</v>
      </c>
      <c r="E3658" s="555">
        <f>'Terminated loans'!I2848</f>
        <v>99</v>
      </c>
      <c r="F3658" s="555" t="str">
        <f>'Terminated loans'!J2848</f>
        <v>HITIE J M J (SL 1813)</v>
      </c>
      <c r="G3658" s="547" t="str">
        <f t="shared" si="1872"/>
        <v>A1</v>
      </c>
      <c r="H3658" s="556">
        <f>'Terminated loans'!L2848</f>
        <v>40165</v>
      </c>
      <c r="I3658" s="556">
        <v>43799</v>
      </c>
      <c r="J3658" s="34">
        <f t="shared" ref="J3658:J3666" si="1906">ROUND((I3658-H3658)/365*12,0)</f>
        <v>119</v>
      </c>
      <c r="K3658" s="34">
        <f t="shared" si="1891"/>
        <v>132</v>
      </c>
      <c r="L3658" s="34">
        <f t="shared" si="1892"/>
        <v>119</v>
      </c>
      <c r="M3658" s="34">
        <f t="shared" si="1893"/>
        <v>119</v>
      </c>
      <c r="N3658" s="52">
        <f t="shared" si="1894"/>
        <v>119</v>
      </c>
      <c r="O3658" s="553">
        <f>+'Terminated loans'!S2848</f>
        <v>3420034</v>
      </c>
      <c r="P3658" s="548">
        <f>+'Terminated loans'!T2848</f>
        <v>0.03</v>
      </c>
      <c r="Q3658" s="536">
        <f t="shared" si="1873"/>
        <v>8.6499999999999994E-2</v>
      </c>
      <c r="R3658" s="537">
        <f t="shared" si="1895"/>
        <v>33262.129267444427</v>
      </c>
      <c r="S3658" s="538">
        <f t="shared" si="1896"/>
        <v>2651413.1936025945</v>
      </c>
      <c r="T3658" s="538">
        <f t="shared" si="1897"/>
        <v>768620.80639740545</v>
      </c>
      <c r="U3658" s="538">
        <f t="shared" si="1898"/>
        <v>1306780.1892232634</v>
      </c>
      <c r="V3658" s="538">
        <f t="shared" si="1899"/>
        <v>538159.38282588683</v>
      </c>
      <c r="W3658" s="539">
        <f t="shared" si="1900"/>
        <v>768620.80639737658</v>
      </c>
      <c r="X3658" s="538">
        <f t="shared" si="1901"/>
        <v>768620.80639740545</v>
      </c>
      <c r="Y3658" s="551">
        <f t="shared" si="1902"/>
        <v>768620.80639737658</v>
      </c>
      <c r="Z3658" s="538">
        <f t="shared" si="1903"/>
        <v>1306780.1892232634</v>
      </c>
      <c r="AA3658" s="538">
        <f t="shared" si="1904"/>
        <v>538159.38282588683</v>
      </c>
      <c r="AB3658" s="540">
        <f t="shared" si="1905"/>
        <v>-2.8870999813079834E-8</v>
      </c>
      <c r="AC3658" s="505"/>
      <c r="AD3658" s="549">
        <f t="shared" si="1890"/>
        <v>119</v>
      </c>
    </row>
    <row r="3659" spans="1:30" s="503" customFormat="1">
      <c r="C3659" s="557" t="str">
        <f>'Terminated loans'!F2849</f>
        <v>E</v>
      </c>
      <c r="D3659" s="503">
        <v>143123707</v>
      </c>
      <c r="E3659" s="555">
        <f>'Terminated loans'!I2849</f>
        <v>99</v>
      </c>
      <c r="F3659" s="555" t="str">
        <f>'Terminated loans'!J2849</f>
        <v>ROBEE L/SL2318</v>
      </c>
      <c r="G3659" s="547" t="str">
        <f t="shared" si="1872"/>
        <v>B1</v>
      </c>
      <c r="H3659" s="556">
        <f>'Terminated loans'!L2849</f>
        <v>40554</v>
      </c>
      <c r="I3659" s="556">
        <v>43799</v>
      </c>
      <c r="J3659" s="34">
        <f t="shared" si="1906"/>
        <v>107</v>
      </c>
      <c r="K3659" s="34">
        <f t="shared" si="1891"/>
        <v>119</v>
      </c>
      <c r="L3659" s="34">
        <f t="shared" si="1892"/>
        <v>107</v>
      </c>
      <c r="M3659" s="34">
        <f t="shared" si="1893"/>
        <v>107</v>
      </c>
      <c r="N3659" s="52">
        <f t="shared" si="1894"/>
        <v>107</v>
      </c>
      <c r="O3659" s="553">
        <f>+'Terminated loans'!S2849</f>
        <v>235058</v>
      </c>
      <c r="P3659" s="548">
        <f>+'Terminated loans'!T2849</f>
        <v>0.03</v>
      </c>
      <c r="Q3659" s="536">
        <f t="shared" si="1873"/>
        <v>7.6499999999999999E-2</v>
      </c>
      <c r="R3659" s="537">
        <f t="shared" si="1895"/>
        <v>2506.4388016618091</v>
      </c>
      <c r="S3659" s="538">
        <f t="shared" si="1896"/>
        <v>193973.87039688218</v>
      </c>
      <c r="T3659" s="538">
        <f t="shared" si="1897"/>
        <v>41084.129603117821</v>
      </c>
      <c r="U3659" s="538">
        <f t="shared" si="1898"/>
        <v>74215.081380932155</v>
      </c>
      <c r="V3659" s="538">
        <f t="shared" si="1899"/>
        <v>33130.951777813549</v>
      </c>
      <c r="W3659" s="539">
        <f t="shared" si="1900"/>
        <v>41084.129603118607</v>
      </c>
      <c r="X3659" s="538">
        <f t="shared" si="1901"/>
        <v>41084.129603117821</v>
      </c>
      <c r="Y3659" s="551">
        <f t="shared" si="1902"/>
        <v>41084.129603118607</v>
      </c>
      <c r="Z3659" s="538">
        <f t="shared" si="1903"/>
        <v>74215.081380932155</v>
      </c>
      <c r="AA3659" s="538">
        <f t="shared" si="1904"/>
        <v>33130.951777813549</v>
      </c>
      <c r="AB3659" s="540">
        <f t="shared" si="1905"/>
        <v>7.8580342233181E-10</v>
      </c>
      <c r="AC3659" s="505"/>
      <c r="AD3659" s="549">
        <f t="shared" si="1890"/>
        <v>107</v>
      </c>
    </row>
    <row r="3660" spans="1:30" s="503" customFormat="1">
      <c r="C3660" s="557" t="str">
        <f>'Terminated loans'!F2850</f>
        <v>E</v>
      </c>
      <c r="D3660" s="503">
        <v>143741338</v>
      </c>
      <c r="E3660" s="555">
        <f>'Terminated loans'!I2850</f>
        <v>99</v>
      </c>
      <c r="F3660" s="555" t="str">
        <f>'Terminated loans'!J2850</f>
        <v>VINGTASAMY M L S(SL2927)</v>
      </c>
      <c r="G3660" s="547" t="str">
        <f t="shared" si="1872"/>
        <v>D1</v>
      </c>
      <c r="H3660" s="556">
        <f>'Terminated loans'!L2850</f>
        <v>41425</v>
      </c>
      <c r="I3660" s="556">
        <v>43799</v>
      </c>
      <c r="J3660" s="34">
        <f t="shared" si="1906"/>
        <v>78</v>
      </c>
      <c r="K3660" s="34">
        <f t="shared" si="1891"/>
        <v>90</v>
      </c>
      <c r="L3660" s="34">
        <f t="shared" si="1892"/>
        <v>78</v>
      </c>
      <c r="M3660" s="34">
        <f t="shared" si="1893"/>
        <v>78</v>
      </c>
      <c r="N3660" s="52">
        <f t="shared" si="1894"/>
        <v>78</v>
      </c>
      <c r="O3660" s="553">
        <f>+'Terminated loans'!S2850</f>
        <v>2642536</v>
      </c>
      <c r="P3660" s="548">
        <f>+'Terminated loans'!T2850</f>
        <v>0.03</v>
      </c>
      <c r="Q3660" s="536">
        <f t="shared" si="1873"/>
        <v>7.6499999999999999E-2</v>
      </c>
      <c r="R3660" s="537">
        <f t="shared" si="1895"/>
        <v>37331.318714399073</v>
      </c>
      <c r="S3660" s="538">
        <f t="shared" si="1896"/>
        <v>2288707.9960779222</v>
      </c>
      <c r="T3660" s="538">
        <f t="shared" si="1897"/>
        <v>353828.00392207783</v>
      </c>
      <c r="U3660" s="538">
        <f t="shared" si="1898"/>
        <v>623134.86364521459</v>
      </c>
      <c r="V3660" s="538">
        <f t="shared" si="1899"/>
        <v>269306.85972312698</v>
      </c>
      <c r="W3660" s="539">
        <f t="shared" si="1900"/>
        <v>353828.00392208761</v>
      </c>
      <c r="X3660" s="538">
        <f t="shared" si="1901"/>
        <v>353828.00392207783</v>
      </c>
      <c r="Y3660" s="551">
        <f t="shared" si="1902"/>
        <v>353828.00392208761</v>
      </c>
      <c r="Z3660" s="538">
        <f t="shared" si="1903"/>
        <v>623134.86364521459</v>
      </c>
      <c r="AA3660" s="538">
        <f t="shared" si="1904"/>
        <v>269306.85972312698</v>
      </c>
      <c r="AB3660" s="540">
        <f t="shared" si="1905"/>
        <v>9.7788870334625244E-9</v>
      </c>
      <c r="AC3660" s="505"/>
      <c r="AD3660" s="549">
        <f t="shared" si="1890"/>
        <v>78</v>
      </c>
    </row>
    <row r="3661" spans="1:30" s="503" customFormat="1">
      <c r="C3661" s="557" t="str">
        <f>'Terminated loans'!F2851</f>
        <v>N</v>
      </c>
      <c r="D3661" s="503">
        <v>143984656</v>
      </c>
      <c r="E3661" s="555">
        <f>'Terminated loans'!I2851</f>
        <v>98</v>
      </c>
      <c r="F3661" s="555" t="str">
        <f>'Terminated loans'!J2851</f>
        <v>CHADY D</v>
      </c>
      <c r="G3661" s="547" t="str">
        <f t="shared" si="1872"/>
        <v>E2</v>
      </c>
      <c r="H3661" s="556">
        <f>'Terminated loans'!L2851</f>
        <v>41947</v>
      </c>
      <c r="I3661" s="556">
        <v>43799</v>
      </c>
      <c r="J3661" s="34">
        <f t="shared" si="1906"/>
        <v>61</v>
      </c>
      <c r="K3661" s="34">
        <f t="shared" si="1891"/>
        <v>73</v>
      </c>
      <c r="L3661" s="34">
        <f t="shared" si="1892"/>
        <v>60</v>
      </c>
      <c r="M3661" s="34">
        <f t="shared" si="1893"/>
        <v>60</v>
      </c>
      <c r="N3661" s="52">
        <f t="shared" si="1894"/>
        <v>60</v>
      </c>
      <c r="O3661" s="553">
        <f>+'Terminated loans'!S2851</f>
        <v>155215</v>
      </c>
      <c r="P3661" s="548">
        <f>+'Terminated loans'!T2851</f>
        <v>0.05</v>
      </c>
      <c r="Q3661" s="536">
        <f t="shared" si="1873"/>
        <v>9.1499999999999998E-2</v>
      </c>
      <c r="R3661" s="537">
        <f t="shared" si="1895"/>
        <v>2929.098530055157</v>
      </c>
      <c r="S3661" s="538">
        <f t="shared" si="1896"/>
        <v>140610.92120308176</v>
      </c>
      <c r="T3661" s="538">
        <f t="shared" si="1897"/>
        <v>14604.078796918242</v>
      </c>
      <c r="U3661" s="538">
        <f t="shared" si="1898"/>
        <v>35134.990600227757</v>
      </c>
      <c r="V3661" s="538">
        <f t="shared" si="1899"/>
        <v>20530.911803309456</v>
      </c>
      <c r="W3661" s="539">
        <f t="shared" si="1900"/>
        <v>14604.0787969183</v>
      </c>
      <c r="X3661" s="538">
        <f t="shared" si="1901"/>
        <v>14604.078796918242</v>
      </c>
      <c r="Y3661" s="551">
        <f t="shared" si="1902"/>
        <v>14604.0787969183</v>
      </c>
      <c r="Z3661" s="538">
        <f t="shared" si="1903"/>
        <v>35134.990600227757</v>
      </c>
      <c r="AA3661" s="538">
        <f t="shared" si="1904"/>
        <v>20530.911803309456</v>
      </c>
      <c r="AB3661" s="540">
        <f t="shared" si="1905"/>
        <v>5.8207660913467407E-11</v>
      </c>
      <c r="AC3661" s="505"/>
      <c r="AD3661" s="549">
        <f t="shared" si="1890"/>
        <v>60</v>
      </c>
    </row>
    <row r="3662" spans="1:30" s="503" customFormat="1">
      <c r="C3662" s="557" t="str">
        <f>'Terminated loans'!F2852</f>
        <v>E</v>
      </c>
      <c r="D3662" s="503">
        <v>143984842</v>
      </c>
      <c r="E3662" s="555">
        <f>'Terminated loans'!I2852</f>
        <v>98</v>
      </c>
      <c r="F3662" s="555" t="str">
        <f>'Terminated loans'!J2852</f>
        <v>COURONNE J L R</v>
      </c>
      <c r="G3662" s="547" t="str">
        <f t="shared" si="1872"/>
        <v>E2</v>
      </c>
      <c r="H3662" s="556">
        <f>'Terminated loans'!L2852</f>
        <v>41981</v>
      </c>
      <c r="I3662" s="556">
        <v>43799</v>
      </c>
      <c r="J3662" s="34">
        <f>ROUND((I3662-H3662)/365*12,0)</f>
        <v>60</v>
      </c>
      <c r="K3662" s="34">
        <f t="shared" si="1891"/>
        <v>72</v>
      </c>
      <c r="L3662" s="34">
        <f t="shared" si="1892"/>
        <v>60</v>
      </c>
      <c r="M3662" s="34">
        <f t="shared" si="1893"/>
        <v>60</v>
      </c>
      <c r="N3662" s="52">
        <f t="shared" si="1894"/>
        <v>60</v>
      </c>
      <c r="O3662" s="553">
        <f>+'Terminated loans'!S2852</f>
        <v>501735</v>
      </c>
      <c r="P3662" s="548">
        <f>+'Terminated loans'!T2852</f>
        <v>0.05</v>
      </c>
      <c r="Q3662" s="536">
        <f t="shared" si="1873"/>
        <v>9.1499999999999998E-2</v>
      </c>
      <c r="R3662" s="537">
        <f t="shared" si="1895"/>
        <v>9468.3584123778273</v>
      </c>
      <c r="S3662" s="538">
        <f t="shared" si="1896"/>
        <v>454527.07888946455</v>
      </c>
      <c r="T3662" s="538">
        <f t="shared" si="1897"/>
        <v>47207.921110535448</v>
      </c>
      <c r="U3662" s="538">
        <f t="shared" si="1898"/>
        <v>113574.42585320526</v>
      </c>
      <c r="V3662" s="538">
        <f t="shared" si="1899"/>
        <v>66366.504742669582</v>
      </c>
      <c r="W3662" s="539">
        <f t="shared" si="1900"/>
        <v>47207.921110535681</v>
      </c>
      <c r="X3662" s="538">
        <f t="shared" si="1901"/>
        <v>47207.921110535448</v>
      </c>
      <c r="Y3662" s="551">
        <f t="shared" si="1902"/>
        <v>47207.921110535681</v>
      </c>
      <c r="Z3662" s="538">
        <f t="shared" si="1903"/>
        <v>113574.42585320526</v>
      </c>
      <c r="AA3662" s="538">
        <f t="shared" si="1904"/>
        <v>66366.504742669582</v>
      </c>
      <c r="AB3662" s="540">
        <f t="shared" si="1905"/>
        <v>2.3283064365386963E-10</v>
      </c>
      <c r="AC3662" s="505"/>
      <c r="AD3662" s="549">
        <f t="shared" si="1890"/>
        <v>60</v>
      </c>
    </row>
    <row r="3663" spans="1:30" s="503" customFormat="1">
      <c r="C3663" s="557" t="str">
        <f>'Terminated loans'!F2853</f>
        <v>N</v>
      </c>
      <c r="D3663" s="503">
        <v>143985172</v>
      </c>
      <c r="E3663" s="555">
        <f>'Terminated loans'!I2853</f>
        <v>97</v>
      </c>
      <c r="F3663" s="555" t="str">
        <f>'Terminated loans'!J2853</f>
        <v>BHOYROO L</v>
      </c>
      <c r="G3663" s="547" t="str">
        <f t="shared" si="1872"/>
        <v>E2</v>
      </c>
      <c r="H3663" s="556">
        <f>'Terminated loans'!L2853</f>
        <v>41978</v>
      </c>
      <c r="I3663" s="556">
        <v>43799</v>
      </c>
      <c r="J3663" s="34">
        <f t="shared" si="1906"/>
        <v>60</v>
      </c>
      <c r="K3663" s="34">
        <f t="shared" si="1891"/>
        <v>72</v>
      </c>
      <c r="L3663" s="34">
        <f t="shared" si="1892"/>
        <v>60</v>
      </c>
      <c r="M3663" s="34">
        <f t="shared" si="1893"/>
        <v>60</v>
      </c>
      <c r="N3663" s="52">
        <f t="shared" si="1894"/>
        <v>60</v>
      </c>
      <c r="O3663" s="553">
        <f>+'Terminated loans'!S2853</f>
        <v>120000</v>
      </c>
      <c r="P3663" s="548">
        <f>+'Terminated loans'!T2853</f>
        <v>0</v>
      </c>
      <c r="Q3663" s="536">
        <f t="shared" si="1873"/>
        <v>9.1499999999999998E-2</v>
      </c>
      <c r="R3663" s="537">
        <f t="shared" si="1895"/>
        <v>2000</v>
      </c>
      <c r="S3663" s="538">
        <f t="shared" si="1896"/>
        <v>96009.690189857807</v>
      </c>
      <c r="T3663" s="538">
        <f t="shared" si="1897"/>
        <v>23990.309810142193</v>
      </c>
      <c r="U3663" s="538">
        <f t="shared" si="1898"/>
        <v>23990.309810142237</v>
      </c>
      <c r="V3663" s="538">
        <f t="shared" si="1899"/>
        <v>0</v>
      </c>
      <c r="W3663" s="539">
        <f t="shared" si="1900"/>
        <v>23990.309810142237</v>
      </c>
      <c r="X3663" s="538">
        <f t="shared" si="1901"/>
        <v>23990.309810142193</v>
      </c>
      <c r="Y3663" s="551">
        <f t="shared" si="1902"/>
        <v>23990.309810142237</v>
      </c>
      <c r="Z3663" s="538">
        <f t="shared" si="1903"/>
        <v>23990.309810142237</v>
      </c>
      <c r="AA3663" s="538">
        <f t="shared" si="1904"/>
        <v>0</v>
      </c>
      <c r="AB3663" s="540">
        <f t="shared" si="1905"/>
        <v>4.3655745685100555E-11</v>
      </c>
      <c r="AC3663" s="505"/>
      <c r="AD3663" s="549">
        <f t="shared" si="1890"/>
        <v>60</v>
      </c>
    </row>
    <row r="3664" spans="1:30" s="503" customFormat="1">
      <c r="C3664" s="557" t="str">
        <f>'Terminated loans'!F2854</f>
        <v>E</v>
      </c>
      <c r="D3664" s="503">
        <v>143985296</v>
      </c>
      <c r="E3664" s="555">
        <f>'Terminated loans'!I2854</f>
        <v>98</v>
      </c>
      <c r="F3664" s="555" t="str">
        <f>'Terminated loans'!J2854</f>
        <v>BEEKAWOO N</v>
      </c>
      <c r="G3664" s="547" t="str">
        <f t="shared" si="1872"/>
        <v>E2</v>
      </c>
      <c r="H3664" s="556">
        <f>'Terminated loans'!L2854</f>
        <v>42011</v>
      </c>
      <c r="I3664" s="556">
        <v>43799</v>
      </c>
      <c r="J3664" s="34">
        <f t="shared" si="1906"/>
        <v>59</v>
      </c>
      <c r="K3664" s="34">
        <f t="shared" si="1891"/>
        <v>71</v>
      </c>
      <c r="L3664" s="34">
        <f t="shared" si="1892"/>
        <v>59</v>
      </c>
      <c r="M3664" s="34">
        <f t="shared" si="1893"/>
        <v>59</v>
      </c>
      <c r="N3664" s="52">
        <f t="shared" si="1894"/>
        <v>59</v>
      </c>
      <c r="O3664" s="553">
        <f>+'Terminated loans'!S2854</f>
        <v>400610</v>
      </c>
      <c r="P3664" s="548">
        <f>+'Terminated loans'!T2854</f>
        <v>0.05</v>
      </c>
      <c r="Q3664" s="536">
        <f t="shared" si="1873"/>
        <v>9.1499999999999998E-2</v>
      </c>
      <c r="R3664" s="537">
        <f t="shared" si="1895"/>
        <v>7672.8305610175175</v>
      </c>
      <c r="S3664" s="538">
        <f t="shared" si="1896"/>
        <v>363468.75140948943</v>
      </c>
      <c r="T3664" s="538">
        <f t="shared" si="1897"/>
        <v>37141.248590510571</v>
      </c>
      <c r="U3664" s="538">
        <f t="shared" si="1898"/>
        <v>89228.25169054413</v>
      </c>
      <c r="V3664" s="538">
        <f t="shared" si="1899"/>
        <v>52087.003100033558</v>
      </c>
      <c r="W3664" s="539">
        <f t="shared" si="1900"/>
        <v>37141.248590510571</v>
      </c>
      <c r="X3664" s="538">
        <f t="shared" si="1901"/>
        <v>37141.248590510571</v>
      </c>
      <c r="Y3664" s="551">
        <f t="shared" si="1902"/>
        <v>37141.248590510571</v>
      </c>
      <c r="Z3664" s="538">
        <f t="shared" si="1903"/>
        <v>89228.25169054413</v>
      </c>
      <c r="AA3664" s="538">
        <f t="shared" si="1904"/>
        <v>52087.003100033558</v>
      </c>
      <c r="AB3664" s="540">
        <f t="shared" si="1905"/>
        <v>0</v>
      </c>
      <c r="AC3664" s="505"/>
      <c r="AD3664" s="549">
        <f t="shared" si="1890"/>
        <v>59</v>
      </c>
    </row>
    <row r="3665" spans="3:30" s="503" customFormat="1">
      <c r="C3665" s="557" t="str">
        <f>'Terminated loans'!F2855</f>
        <v>E</v>
      </c>
      <c r="D3665" s="503">
        <v>143992578</v>
      </c>
      <c r="E3665" s="555">
        <f>'Terminated loans'!I2855</f>
        <v>99</v>
      </c>
      <c r="F3665" s="555" t="str">
        <f>'Terminated loans'!J2855</f>
        <v>HITIE J M J (SL 2443)</v>
      </c>
      <c r="G3665" s="547" t="str">
        <f t="shared" si="1872"/>
        <v>C1</v>
      </c>
      <c r="H3665" s="556">
        <f>'Terminated loans'!L2855</f>
        <v>40668</v>
      </c>
      <c r="I3665" s="556">
        <v>43799</v>
      </c>
      <c r="J3665" s="34">
        <f t="shared" si="1906"/>
        <v>103</v>
      </c>
      <c r="K3665" s="34">
        <f t="shared" si="1891"/>
        <v>115</v>
      </c>
      <c r="L3665" s="34">
        <f t="shared" si="1892"/>
        <v>103</v>
      </c>
      <c r="M3665" s="34">
        <f t="shared" si="1893"/>
        <v>103</v>
      </c>
      <c r="N3665" s="52">
        <f t="shared" si="1894"/>
        <v>103</v>
      </c>
      <c r="O3665" s="553">
        <f>+'Terminated loans'!S2855</f>
        <v>500232</v>
      </c>
      <c r="P3665" s="548">
        <f>+'Terminated loans'!T2855</f>
        <v>0.03</v>
      </c>
      <c r="Q3665" s="536">
        <f t="shared" si="1873"/>
        <v>8.1500000000000003E-2</v>
      </c>
      <c r="R3665" s="537">
        <f t="shared" si="1895"/>
        <v>5514.7519851533953</v>
      </c>
      <c r="S3665" s="538">
        <f t="shared" si="1896"/>
        <v>407626.73735719733</v>
      </c>
      <c r="T3665" s="538">
        <f t="shared" si="1897"/>
        <v>92605.262642802671</v>
      </c>
      <c r="U3665" s="538">
        <f t="shared" si="1898"/>
        <v>160392.71711360902</v>
      </c>
      <c r="V3665" s="538">
        <f t="shared" si="1899"/>
        <v>67787.454470799654</v>
      </c>
      <c r="W3665" s="539">
        <f t="shared" si="1900"/>
        <v>92605.262642809364</v>
      </c>
      <c r="X3665" s="538">
        <f t="shared" si="1901"/>
        <v>92605.262642802671</v>
      </c>
      <c r="Y3665" s="551">
        <f t="shared" si="1902"/>
        <v>92605.262642809364</v>
      </c>
      <c r="Z3665" s="538">
        <f t="shared" si="1903"/>
        <v>160392.71711360902</v>
      </c>
      <c r="AA3665" s="538">
        <f t="shared" si="1904"/>
        <v>67787.454470799654</v>
      </c>
      <c r="AB3665" s="540">
        <f t="shared" si="1905"/>
        <v>6.6938810050487518E-9</v>
      </c>
      <c r="AC3665" s="505"/>
      <c r="AD3665" s="549">
        <f t="shared" si="1890"/>
        <v>103</v>
      </c>
    </row>
    <row r="3666" spans="3:30" s="503" customFormat="1">
      <c r="C3666" s="557" t="str">
        <f>'Terminated loans'!F2856</f>
        <v>E</v>
      </c>
      <c r="D3666" s="503">
        <v>143987507</v>
      </c>
      <c r="E3666" s="555">
        <f>'Terminated loans'!I2856</f>
        <v>98</v>
      </c>
      <c r="F3666" s="555" t="str">
        <f>'Terminated loans'!J2856</f>
        <v>ARTHE M P M</v>
      </c>
      <c r="G3666" s="547" t="str">
        <f t="shared" si="1872"/>
        <v>G2</v>
      </c>
      <c r="H3666" s="556">
        <f>'Terminated loans'!L2856</f>
        <v>42648</v>
      </c>
      <c r="I3666" s="556">
        <v>43799</v>
      </c>
      <c r="J3666" s="34">
        <f t="shared" si="1906"/>
        <v>38</v>
      </c>
      <c r="K3666" s="34">
        <f t="shared" si="1891"/>
        <v>50</v>
      </c>
      <c r="L3666" s="34">
        <f t="shared" si="1892"/>
        <v>38</v>
      </c>
      <c r="M3666" s="34">
        <f t="shared" si="1893"/>
        <v>38</v>
      </c>
      <c r="N3666" s="52">
        <f t="shared" si="1894"/>
        <v>38</v>
      </c>
      <c r="O3666" s="553">
        <f>+'Terminated loans'!S2856</f>
        <v>150125</v>
      </c>
      <c r="P3666" s="548">
        <f>+'Terminated loans'!T2856</f>
        <v>0.05</v>
      </c>
      <c r="Q3666" s="536">
        <f t="shared" si="1873"/>
        <v>8.5000000000000006E-2</v>
      </c>
      <c r="R3666" s="537">
        <f t="shared" si="1895"/>
        <v>4279.8759728399928</v>
      </c>
      <c r="S3666" s="538">
        <f t="shared" si="1896"/>
        <v>142147.57072757414</v>
      </c>
      <c r="T3666" s="538">
        <f t="shared" si="1897"/>
        <v>7977.4292724258557</v>
      </c>
      <c r="U3666" s="538">
        <f t="shared" si="1898"/>
        <v>20487.716240345995</v>
      </c>
      <c r="V3666" s="538">
        <f t="shared" si="1899"/>
        <v>12510.286967919732</v>
      </c>
      <c r="W3666" s="539">
        <f t="shared" si="1900"/>
        <v>7977.4292724262632</v>
      </c>
      <c r="X3666" s="538">
        <f t="shared" si="1901"/>
        <v>7977.4292724258557</v>
      </c>
      <c r="Y3666" s="551">
        <f t="shared" si="1902"/>
        <v>7977.4292724262632</v>
      </c>
      <c r="Z3666" s="538">
        <f t="shared" si="1903"/>
        <v>20487.716240345995</v>
      </c>
      <c r="AA3666" s="538">
        <f t="shared" si="1904"/>
        <v>12510.286967919732</v>
      </c>
      <c r="AB3666" s="540">
        <f t="shared" si="1905"/>
        <v>4.0745362639427185E-10</v>
      </c>
      <c r="AC3666" s="505"/>
      <c r="AD3666" s="549">
        <f t="shared" si="1890"/>
        <v>38</v>
      </c>
    </row>
    <row r="3667" spans="3:30" s="503" customFormat="1">
      <c r="C3667" s="557" t="str">
        <f>'Terminated loans'!F2857</f>
        <v>E</v>
      </c>
      <c r="D3667" s="503">
        <v>143135578</v>
      </c>
      <c r="E3667" s="555">
        <f>'Terminated loans'!I2857</f>
        <v>99</v>
      </c>
      <c r="F3667" s="555" t="str">
        <f>'Terminated loans'!J2857</f>
        <v>LOUIS M</v>
      </c>
      <c r="G3667" s="547" t="str">
        <f t="shared" si="1872"/>
        <v>B1</v>
      </c>
      <c r="H3667" s="556">
        <f>'Terminated loans'!L2857</f>
        <v>40539</v>
      </c>
      <c r="I3667" s="498">
        <v>43830</v>
      </c>
      <c r="J3667" s="34">
        <f t="shared" ref="J3667" si="1907">ROUND((I3667-H3667)/365*12,0)</f>
        <v>108</v>
      </c>
      <c r="K3667" s="34">
        <f t="shared" ref="K3667" si="1908">ROUND(($I$35-H3667)/365*12,0)</f>
        <v>119</v>
      </c>
      <c r="L3667" s="34">
        <f t="shared" ref="L3667" si="1909">IF(B3667="VELS",J3667,IF(J3667&gt;(IF(OR(E3667=4,E3667=99),$J$3,IF(E3667=97,$J$6,IF(E3667=98,$J$5,"Check")))),(IF(OR(E3667=4,E3667=99),$J$3,IF(E3667=97,$J$6,IF(E3667=98,$J$5,"Check")))),J3667))</f>
        <v>108</v>
      </c>
      <c r="M3667" s="34">
        <f t="shared" ref="M3667" si="1910">IF(K3667&gt;L3667,L3667,K3667)</f>
        <v>108</v>
      </c>
      <c r="N3667" s="52">
        <f t="shared" ref="N3667" si="1911">IF(C3667="O",IF(ROUND(($I$35-H3667)/365*12,0)&gt;$L3667,$L3667,ROUND(($I$35-H3667)/365*12,0)),IF(OR(C3667="E",C3667="N"),ROUND(M3667,0),"CHECK"))</f>
        <v>108</v>
      </c>
      <c r="O3667" s="553">
        <f>+'Terminated loans'!S2857</f>
        <v>1903589</v>
      </c>
      <c r="P3667" s="548">
        <f>+'Terminated loans'!T2857</f>
        <v>0.03</v>
      </c>
      <c r="Q3667" s="536">
        <f t="shared" si="1873"/>
        <v>7.6499999999999999E-2</v>
      </c>
      <c r="R3667" s="537">
        <f t="shared" ref="R3667" si="1912">PMT(P3667/12,L3667,-O3667,0,0)</f>
        <v>20134.14730535496</v>
      </c>
      <c r="S3667" s="538">
        <f t="shared" ref="S3667" si="1913">(-PV(Q3667/12,L3667,R3667,0,0))</f>
        <v>1568322.3434608714</v>
      </c>
      <c r="T3667" s="538">
        <f t="shared" ref="T3667" si="1914">O3667-S3667</f>
        <v>335266.65653912863</v>
      </c>
      <c r="U3667" s="538">
        <f t="shared" ref="U3667" si="1915">-IF(OR(Q3667="",Q3667=0),0,(CUMIPMT(Q3667/12,L3667,S3667,1,M3667,0)))</f>
        <v>606165.56551747047</v>
      </c>
      <c r="V3667" s="538">
        <f t="shared" ref="V3667" si="1916">-IF(OR(P3667="",P3667=0),0,(CUMIPMT(P3667/12,L3667,O3667,1,M3667,0)))</f>
        <v>270898.90897833556</v>
      </c>
      <c r="W3667" s="539">
        <f t="shared" ref="W3667" si="1917">IF(ISERROR(U3667-V3667),0,U3667-V3667)</f>
        <v>335266.65653913491</v>
      </c>
      <c r="X3667" s="538">
        <f t="shared" ref="X3667" si="1918">IF(C3667="O",T3667/AD3667*N3667,T3667)</f>
        <v>335266.65653912863</v>
      </c>
      <c r="Y3667" s="551">
        <f t="shared" ref="Y3667" si="1919">W3667</f>
        <v>335266.65653913491</v>
      </c>
      <c r="Z3667" s="538">
        <f t="shared" ref="Z3667" si="1920">-IF(OR(Q3667="",Q3667=0),0,(CUMIPMT(Q3667/12,L3667,S3667,1,L3667,0)))</f>
        <v>606165.56551747047</v>
      </c>
      <c r="AA3667" s="538">
        <f t="shared" ref="AA3667" si="1921">-IF(OR(P3667="",P3667=0),0,(CUMIPMT(P3667/12,L3667,O3667,1,L3667,0)))</f>
        <v>270898.90897833556</v>
      </c>
      <c r="AB3667" s="540">
        <f t="shared" ref="AB3667" si="1922">IF(ISERROR(Z3667-AA3667-T3667),"CHECK",Z3667-AA3667-T3667)</f>
        <v>6.28642737865448E-9</v>
      </c>
      <c r="AC3667" s="549"/>
      <c r="AD3667" s="549">
        <f t="shared" ref="AD3667" si="1923">IF(L3667&gt;$J$2,$J$2,L3667)</f>
        <v>108</v>
      </c>
    </row>
    <row r="3668" spans="3:30" s="503" customFormat="1">
      <c r="C3668" s="557" t="str">
        <f>'Terminated loans'!F2858</f>
        <v>E</v>
      </c>
      <c r="D3668" s="545">
        <v>143421414</v>
      </c>
      <c r="E3668" s="555">
        <f>'Terminated loans'!I2858</f>
        <v>99</v>
      </c>
      <c r="F3668" s="555" t="str">
        <f>'Terminated loans'!J2858</f>
        <v>JANKEE P (SL 2964)</v>
      </c>
      <c r="G3668" s="547" t="str">
        <f t="shared" si="1872"/>
        <v>E1</v>
      </c>
      <c r="H3668" s="556">
        <f>'Terminated loans'!L2858</f>
        <v>41481</v>
      </c>
      <c r="I3668" s="498">
        <v>43830</v>
      </c>
      <c r="J3668" s="34">
        <f t="shared" ref="J3668:J3675" si="1924">ROUND((I3668-H3668)/365*12,0)</f>
        <v>77</v>
      </c>
      <c r="K3668" s="34">
        <f t="shared" ref="K3668:K3675" si="1925">ROUND(($I$35-H3668)/365*12,0)</f>
        <v>88</v>
      </c>
      <c r="L3668" s="34">
        <f t="shared" ref="L3668:L3675" si="1926">IF(B3668="VELS",J3668,IF(J3668&gt;(IF(OR(E3668=4,E3668=99),$J$3,IF(E3668=97,$J$6,IF(E3668=98,$J$5,"Check")))),(IF(OR(E3668=4,E3668=99),$J$3,IF(E3668=97,$J$6,IF(E3668=98,$J$5,"Check")))),J3668))</f>
        <v>77</v>
      </c>
      <c r="M3668" s="34">
        <f t="shared" ref="M3668:M3675" si="1927">IF(K3668&gt;L3668,L3668,K3668)</f>
        <v>77</v>
      </c>
      <c r="N3668" s="52">
        <f t="shared" ref="N3668:N3675" si="1928">IF(C3668="O",IF(ROUND(($I$35-H3668)/365*12,0)&gt;$L3668,$L3668,ROUND(($I$35-H3668)/365*12,0)),IF(OR(C3668="E",C3668="N"),ROUND(M3668,0),"CHECK"))</f>
        <v>77</v>
      </c>
      <c r="O3668" s="553">
        <f>+'Terminated loans'!S2858</f>
        <v>1655851</v>
      </c>
      <c r="P3668" s="548">
        <f>+'Terminated loans'!T2858</f>
        <v>0.03</v>
      </c>
      <c r="Q3668" s="536">
        <f t="shared" si="1873"/>
        <v>7.3999999999999996E-2</v>
      </c>
      <c r="R3668" s="537">
        <f t="shared" ref="R3668:R3675" si="1929">PMT(P3668/12,L3668,-O3668,0,0)</f>
        <v>23667.524534041295</v>
      </c>
      <c r="S3668" s="538">
        <f t="shared" ref="S3668:S3675" si="1930">(-PV(Q3668/12,L3668,R3668,0,0))</f>
        <v>1447315.3769080141</v>
      </c>
      <c r="T3668" s="538">
        <f t="shared" ref="T3668:T3675" si="1931">O3668-S3668</f>
        <v>208535.62309198594</v>
      </c>
      <c r="U3668" s="538">
        <f t="shared" ref="U3668:U3675" si="1932">-IF(OR(Q3668="",Q3668=0),0,(CUMIPMT(Q3668/12,L3668,S3668,1,M3668,0)))</f>
        <v>375084.01221316541</v>
      </c>
      <c r="V3668" s="538">
        <f t="shared" ref="V3668:V3675" si="1933">-IF(OR(P3668="",P3668=0),0,(CUMIPMT(P3668/12,L3668,O3668,1,M3668,0)))</f>
        <v>166548.38912117993</v>
      </c>
      <c r="W3668" s="539">
        <f t="shared" ref="W3668:W3675" si="1934">IF(ISERROR(U3668-V3668),0,U3668-V3668)</f>
        <v>208535.62309198547</v>
      </c>
      <c r="X3668" s="538">
        <f t="shared" ref="X3668:X3675" si="1935">IF(C3668="O",T3668/AD3668*N3668,T3668)</f>
        <v>208535.62309198594</v>
      </c>
      <c r="Y3668" s="551">
        <f t="shared" ref="Y3668:Y3675" si="1936">W3668</f>
        <v>208535.62309198547</v>
      </c>
      <c r="Z3668" s="538">
        <f t="shared" ref="Z3668:Z3675" si="1937">-IF(OR(Q3668="",Q3668=0),0,(CUMIPMT(Q3668/12,L3668,S3668,1,L3668,0)))</f>
        <v>375084.01221316541</v>
      </c>
      <c r="AA3668" s="538">
        <f t="shared" ref="AA3668:AA3675" si="1938">-IF(OR(P3668="",P3668=0),0,(CUMIPMT(P3668/12,L3668,O3668,1,L3668,0)))</f>
        <v>166548.38912117993</v>
      </c>
      <c r="AB3668" s="540">
        <f t="shared" ref="AB3668:AB3675" si="1939">IF(ISERROR(Z3668-AA3668-T3668),"CHECK",Z3668-AA3668-T3668)</f>
        <v>-4.6566128730773926E-10</v>
      </c>
      <c r="AC3668" s="549"/>
      <c r="AD3668" s="549">
        <f t="shared" ref="AD3668:AD3675" si="1940">IF(L3668&gt;$J$2,$J$2,L3668)</f>
        <v>77</v>
      </c>
    </row>
    <row r="3669" spans="3:30" s="503" customFormat="1">
      <c r="C3669" s="557" t="str">
        <f>'Terminated loans'!F2859</f>
        <v>N</v>
      </c>
      <c r="D3669" s="545">
        <v>143983951</v>
      </c>
      <c r="E3669" s="555">
        <f>'Terminated loans'!I2859</f>
        <v>98</v>
      </c>
      <c r="F3669" s="555" t="str">
        <f>'Terminated loans'!J2859</f>
        <v>RITOO N P</v>
      </c>
      <c r="G3669" s="547" t="str">
        <f t="shared" si="1872"/>
        <v>E2</v>
      </c>
      <c r="H3669" s="556">
        <f>'Terminated loans'!L2859</f>
        <v>41950</v>
      </c>
      <c r="I3669" s="498">
        <v>43830</v>
      </c>
      <c r="J3669" s="34">
        <f t="shared" si="1924"/>
        <v>62</v>
      </c>
      <c r="K3669" s="34">
        <f t="shared" si="1925"/>
        <v>73</v>
      </c>
      <c r="L3669" s="34">
        <f t="shared" si="1926"/>
        <v>60</v>
      </c>
      <c r="M3669" s="34">
        <f t="shared" si="1927"/>
        <v>60</v>
      </c>
      <c r="N3669" s="52">
        <f t="shared" si="1928"/>
        <v>60</v>
      </c>
      <c r="O3669" s="553">
        <f>+'Terminated loans'!S2859</f>
        <v>105073</v>
      </c>
      <c r="P3669" s="548">
        <f>+'Terminated loans'!T2859</f>
        <v>0.05</v>
      </c>
      <c r="Q3669" s="536">
        <f t="shared" si="1873"/>
        <v>9.1499999999999998E-2</v>
      </c>
      <c r="R3669" s="537">
        <f t="shared" si="1929"/>
        <v>1982.857132677161</v>
      </c>
      <c r="S3669" s="538">
        <f t="shared" si="1930"/>
        <v>95186.749499541998</v>
      </c>
      <c r="T3669" s="538">
        <f t="shared" si="1931"/>
        <v>9886.2505004580016</v>
      </c>
      <c r="U3669" s="538">
        <f t="shared" si="1932"/>
        <v>23784.678461087693</v>
      </c>
      <c r="V3669" s="538">
        <f t="shared" si="1933"/>
        <v>13898.427960629662</v>
      </c>
      <c r="W3669" s="539">
        <f t="shared" si="1934"/>
        <v>9886.2505004580307</v>
      </c>
      <c r="X3669" s="538">
        <f t="shared" si="1935"/>
        <v>9886.2505004580016</v>
      </c>
      <c r="Y3669" s="551">
        <f t="shared" si="1936"/>
        <v>9886.2505004580307</v>
      </c>
      <c r="Z3669" s="538">
        <f t="shared" si="1937"/>
        <v>23784.678461087693</v>
      </c>
      <c r="AA3669" s="538">
        <f t="shared" si="1938"/>
        <v>13898.427960629662</v>
      </c>
      <c r="AB3669" s="540">
        <f t="shared" si="1939"/>
        <v>2.9103830456733704E-11</v>
      </c>
      <c r="AC3669" s="549"/>
      <c r="AD3669" s="549">
        <f t="shared" si="1940"/>
        <v>60</v>
      </c>
    </row>
    <row r="3670" spans="3:30" s="503" customFormat="1">
      <c r="C3670" s="557" t="str">
        <f>'Terminated loans'!F2860</f>
        <v>N</v>
      </c>
      <c r="D3670" s="545">
        <v>143984443</v>
      </c>
      <c r="E3670" s="555">
        <f>'Terminated loans'!I2860</f>
        <v>98</v>
      </c>
      <c r="F3670" s="555" t="str">
        <f>'Terminated loans'!J2860</f>
        <v>VEERAPEN G S</v>
      </c>
      <c r="G3670" s="547" t="str">
        <f t="shared" si="1872"/>
        <v>E2</v>
      </c>
      <c r="H3670" s="556">
        <f>'Terminated loans'!L2860</f>
        <v>41934</v>
      </c>
      <c r="I3670" s="498">
        <v>43830</v>
      </c>
      <c r="J3670" s="34">
        <f t="shared" si="1924"/>
        <v>62</v>
      </c>
      <c r="K3670" s="34">
        <f t="shared" si="1925"/>
        <v>73</v>
      </c>
      <c r="L3670" s="34">
        <f t="shared" si="1926"/>
        <v>60</v>
      </c>
      <c r="M3670" s="34">
        <f t="shared" si="1927"/>
        <v>60</v>
      </c>
      <c r="N3670" s="52">
        <f t="shared" si="1928"/>
        <v>60</v>
      </c>
      <c r="O3670" s="553">
        <f>+'Terminated loans'!S2860</f>
        <v>101873</v>
      </c>
      <c r="P3670" s="548">
        <f>+'Terminated loans'!T2860</f>
        <v>0.05</v>
      </c>
      <c r="Q3670" s="536">
        <f t="shared" si="1873"/>
        <v>9.1499999999999998E-2</v>
      </c>
      <c r="R3670" s="537">
        <f t="shared" si="1929"/>
        <v>1922.469185016326</v>
      </c>
      <c r="S3670" s="538">
        <f t="shared" si="1930"/>
        <v>92287.835426482954</v>
      </c>
      <c r="T3670" s="538">
        <f t="shared" si="1931"/>
        <v>9585.1645735170459</v>
      </c>
      <c r="U3670" s="538">
        <f t="shared" si="1932"/>
        <v>23060.315674496669</v>
      </c>
      <c r="V3670" s="538">
        <f t="shared" si="1933"/>
        <v>13475.151100979565</v>
      </c>
      <c r="W3670" s="539">
        <f t="shared" si="1934"/>
        <v>9585.1645735171041</v>
      </c>
      <c r="X3670" s="538">
        <f t="shared" si="1935"/>
        <v>9585.1645735170459</v>
      </c>
      <c r="Y3670" s="551">
        <f t="shared" si="1936"/>
        <v>9585.1645735171041</v>
      </c>
      <c r="Z3670" s="538">
        <f t="shared" si="1937"/>
        <v>23060.315674496669</v>
      </c>
      <c r="AA3670" s="538">
        <f t="shared" si="1938"/>
        <v>13475.151100979565</v>
      </c>
      <c r="AB3670" s="540">
        <f t="shared" si="1939"/>
        <v>5.8207660913467407E-11</v>
      </c>
      <c r="AC3670" s="549"/>
      <c r="AD3670" s="549">
        <f t="shared" si="1940"/>
        <v>60</v>
      </c>
    </row>
    <row r="3671" spans="3:30" s="503" customFormat="1">
      <c r="C3671" s="557" t="str">
        <f>'Terminated loans'!F2861</f>
        <v>N</v>
      </c>
      <c r="D3671" s="545">
        <v>143985032</v>
      </c>
      <c r="E3671" s="555">
        <f>'Terminated loans'!I2861</f>
        <v>98</v>
      </c>
      <c r="F3671" s="555" t="str">
        <f>'Terminated loans'!J2861</f>
        <v>LUTCHMAN B J</v>
      </c>
      <c r="G3671" s="547" t="str">
        <f t="shared" si="1872"/>
        <v>E2</v>
      </c>
      <c r="H3671" s="556">
        <f>'Terminated loans'!L2861</f>
        <v>41982</v>
      </c>
      <c r="I3671" s="498">
        <v>43830</v>
      </c>
      <c r="J3671" s="34">
        <f t="shared" si="1924"/>
        <v>61</v>
      </c>
      <c r="K3671" s="34">
        <f t="shared" si="1925"/>
        <v>72</v>
      </c>
      <c r="L3671" s="34">
        <f t="shared" si="1926"/>
        <v>60</v>
      </c>
      <c r="M3671" s="34">
        <f t="shared" si="1927"/>
        <v>60</v>
      </c>
      <c r="N3671" s="52">
        <f t="shared" si="1928"/>
        <v>60</v>
      </c>
      <c r="O3671" s="553">
        <f>+'Terminated loans'!S2861</f>
        <v>400388</v>
      </c>
      <c r="P3671" s="548">
        <f>+'Terminated loans'!T2861</f>
        <v>0.05</v>
      </c>
      <c r="Q3671" s="536">
        <f t="shared" si="1873"/>
        <v>9.1499999999999998E-2</v>
      </c>
      <c r="R3671" s="537">
        <f t="shared" si="1929"/>
        <v>7555.8154962582503</v>
      </c>
      <c r="S3671" s="538">
        <f t="shared" si="1930"/>
        <v>362715.7524637407</v>
      </c>
      <c r="T3671" s="538">
        <f t="shared" si="1931"/>
        <v>37672.247536259296</v>
      </c>
      <c r="U3671" s="538">
        <f t="shared" si="1932"/>
        <v>90633.177311754553</v>
      </c>
      <c r="V3671" s="538">
        <f t="shared" si="1933"/>
        <v>52960.929775494966</v>
      </c>
      <c r="W3671" s="539">
        <f t="shared" si="1934"/>
        <v>37672.247536259587</v>
      </c>
      <c r="X3671" s="538">
        <f t="shared" si="1935"/>
        <v>37672.247536259296</v>
      </c>
      <c r="Y3671" s="551">
        <f t="shared" si="1936"/>
        <v>37672.247536259587</v>
      </c>
      <c r="Z3671" s="538">
        <f t="shared" si="1937"/>
        <v>90633.177311754553</v>
      </c>
      <c r="AA3671" s="538">
        <f t="shared" si="1938"/>
        <v>52960.929775494966</v>
      </c>
      <c r="AB3671" s="540">
        <f t="shared" si="1939"/>
        <v>2.9103830456733704E-10</v>
      </c>
      <c r="AC3671" s="549"/>
      <c r="AD3671" s="549">
        <f t="shared" si="1940"/>
        <v>60</v>
      </c>
    </row>
    <row r="3672" spans="3:30" s="503" customFormat="1">
      <c r="C3672" s="557" t="str">
        <f>'Terminated loans'!F2862</f>
        <v>N</v>
      </c>
      <c r="D3672" s="545">
        <v>143985113</v>
      </c>
      <c r="E3672" s="555">
        <f>'Terminated loans'!I2862</f>
        <v>98</v>
      </c>
      <c r="F3672" s="555" t="str">
        <f>'Terminated loans'!J2862</f>
        <v>BOODSING A</v>
      </c>
      <c r="G3672" s="547" t="str">
        <f t="shared" si="1872"/>
        <v>E2</v>
      </c>
      <c r="H3672" s="556">
        <f>'Terminated loans'!L2862</f>
        <v>41946</v>
      </c>
      <c r="I3672" s="498">
        <v>43830</v>
      </c>
      <c r="J3672" s="34">
        <f t="shared" si="1924"/>
        <v>62</v>
      </c>
      <c r="K3672" s="34">
        <f t="shared" si="1925"/>
        <v>73</v>
      </c>
      <c r="L3672" s="34">
        <f t="shared" si="1926"/>
        <v>60</v>
      </c>
      <c r="M3672" s="34">
        <f t="shared" si="1927"/>
        <v>60</v>
      </c>
      <c r="N3672" s="52">
        <f t="shared" si="1928"/>
        <v>60</v>
      </c>
      <c r="O3672" s="553">
        <f>+'Terminated loans'!S2862</f>
        <v>150187</v>
      </c>
      <c r="P3672" s="548">
        <f>+'Terminated loans'!T2862</f>
        <v>0.05</v>
      </c>
      <c r="Q3672" s="536">
        <f t="shared" si="1873"/>
        <v>9.1499999999999998E-2</v>
      </c>
      <c r="R3672" s="537">
        <f t="shared" si="1929"/>
        <v>2834.2139672930703</v>
      </c>
      <c r="S3672" s="538">
        <f t="shared" si="1930"/>
        <v>136056.00246578775</v>
      </c>
      <c r="T3672" s="538">
        <f t="shared" si="1931"/>
        <v>14130.997534212249</v>
      </c>
      <c r="U3672" s="538">
        <f t="shared" si="1932"/>
        <v>33996.835571796575</v>
      </c>
      <c r="V3672" s="538">
        <f t="shared" si="1933"/>
        <v>19865.83803758421</v>
      </c>
      <c r="W3672" s="539">
        <f t="shared" si="1934"/>
        <v>14130.997534212365</v>
      </c>
      <c r="X3672" s="538">
        <f t="shared" si="1935"/>
        <v>14130.997534212249</v>
      </c>
      <c r="Y3672" s="551">
        <f t="shared" si="1936"/>
        <v>14130.997534212365</v>
      </c>
      <c r="Z3672" s="538">
        <f t="shared" si="1937"/>
        <v>33996.835571796575</v>
      </c>
      <c r="AA3672" s="538">
        <f t="shared" si="1938"/>
        <v>19865.83803758421</v>
      </c>
      <c r="AB3672" s="540">
        <f t="shared" si="1939"/>
        <v>1.1641532182693481E-10</v>
      </c>
      <c r="AC3672" s="549"/>
      <c r="AD3672" s="549">
        <f t="shared" si="1940"/>
        <v>60</v>
      </c>
    </row>
    <row r="3673" spans="3:30" s="503" customFormat="1">
      <c r="C3673" s="557" t="str">
        <f>'Terminated loans'!F2863</f>
        <v>E</v>
      </c>
      <c r="D3673" s="545">
        <v>143985806</v>
      </c>
      <c r="E3673" s="555">
        <f>'Terminated loans'!I2863</f>
        <v>98</v>
      </c>
      <c r="F3673" s="555" t="str">
        <f>'Terminated loans'!J2863</f>
        <v>NADAN M B C</v>
      </c>
      <c r="G3673" s="547" t="str">
        <f t="shared" si="1872"/>
        <v>E2</v>
      </c>
      <c r="H3673" s="556">
        <f>'Terminated loans'!L2863</f>
        <v>42271</v>
      </c>
      <c r="I3673" s="498">
        <v>43830</v>
      </c>
      <c r="J3673" s="34">
        <f t="shared" si="1924"/>
        <v>51</v>
      </c>
      <c r="K3673" s="34">
        <f t="shared" si="1925"/>
        <v>62</v>
      </c>
      <c r="L3673" s="34">
        <f t="shared" si="1926"/>
        <v>51</v>
      </c>
      <c r="M3673" s="34">
        <f t="shared" si="1927"/>
        <v>51</v>
      </c>
      <c r="N3673" s="52">
        <f t="shared" si="1928"/>
        <v>51</v>
      </c>
      <c r="O3673" s="553">
        <f>+'Terminated loans'!S2863</f>
        <v>223748</v>
      </c>
      <c r="P3673" s="548">
        <f>+'Terminated loans'!T2863</f>
        <v>0.05</v>
      </c>
      <c r="Q3673" s="536">
        <f t="shared" si="1873"/>
        <v>9.1499999999999998E-2</v>
      </c>
      <c r="R3673" s="537">
        <f t="shared" si="1929"/>
        <v>4878.9536023052742</v>
      </c>
      <c r="S3673" s="538">
        <f t="shared" si="1930"/>
        <v>205511.39531686154</v>
      </c>
      <c r="T3673" s="538">
        <f t="shared" si="1931"/>
        <v>18236.604683138459</v>
      </c>
      <c r="U3673" s="538">
        <f t="shared" si="1932"/>
        <v>43315.238400707487</v>
      </c>
      <c r="V3673" s="538">
        <f t="shared" si="1933"/>
        <v>25078.63371756897</v>
      </c>
      <c r="W3673" s="539">
        <f t="shared" si="1934"/>
        <v>18236.604683138517</v>
      </c>
      <c r="X3673" s="538">
        <f t="shared" si="1935"/>
        <v>18236.604683138459</v>
      </c>
      <c r="Y3673" s="551">
        <f t="shared" si="1936"/>
        <v>18236.604683138517</v>
      </c>
      <c r="Z3673" s="538">
        <f t="shared" si="1937"/>
        <v>43315.238400707487</v>
      </c>
      <c r="AA3673" s="538">
        <f t="shared" si="1938"/>
        <v>25078.63371756897</v>
      </c>
      <c r="AB3673" s="540">
        <f t="shared" si="1939"/>
        <v>5.8207660913467407E-11</v>
      </c>
      <c r="AC3673" s="549"/>
      <c r="AD3673" s="549">
        <f t="shared" si="1940"/>
        <v>51</v>
      </c>
    </row>
    <row r="3674" spans="3:30" s="503" customFormat="1">
      <c r="C3674" s="557" t="str">
        <f>'Terminated loans'!F2864</f>
        <v>E</v>
      </c>
      <c r="D3674" s="545">
        <v>143995887</v>
      </c>
      <c r="E3674" s="555">
        <f>'Terminated loans'!I2864</f>
        <v>99</v>
      </c>
      <c r="F3674" s="555" t="str">
        <f>'Terminated loans'!J2864</f>
        <v>NARENDRA A (SL 2507)</v>
      </c>
      <c r="G3674" s="547" t="str">
        <f t="shared" si="1872"/>
        <v>C1</v>
      </c>
      <c r="H3674" s="556">
        <f>'Terminated loans'!L2864</f>
        <v>40728</v>
      </c>
      <c r="I3674" s="498">
        <v>43830</v>
      </c>
      <c r="J3674" s="34">
        <f t="shared" si="1924"/>
        <v>102</v>
      </c>
      <c r="K3674" s="34">
        <f t="shared" si="1925"/>
        <v>113</v>
      </c>
      <c r="L3674" s="34">
        <f t="shared" si="1926"/>
        <v>102</v>
      </c>
      <c r="M3674" s="34">
        <f t="shared" si="1927"/>
        <v>102</v>
      </c>
      <c r="N3674" s="52">
        <f t="shared" si="1928"/>
        <v>102</v>
      </c>
      <c r="O3674" s="553">
        <f>+'Terminated loans'!S2864</f>
        <v>1850077</v>
      </c>
      <c r="P3674" s="548">
        <f>+'Terminated loans'!T2864</f>
        <v>0.03</v>
      </c>
      <c r="Q3674" s="536">
        <f t="shared" si="1873"/>
        <v>8.1500000000000003E-2</v>
      </c>
      <c r="R3674" s="537">
        <f t="shared" si="1929"/>
        <v>20571.325864570441</v>
      </c>
      <c r="S3674" s="538">
        <f t="shared" si="1930"/>
        <v>1510299.5931037499</v>
      </c>
      <c r="T3674" s="538">
        <f t="shared" si="1931"/>
        <v>339777.40689625009</v>
      </c>
      <c r="U3674" s="538">
        <f t="shared" si="1932"/>
        <v>587975.64508245932</v>
      </c>
      <c r="V3674" s="538">
        <f t="shared" si="1933"/>
        <v>248198.23818618502</v>
      </c>
      <c r="W3674" s="539">
        <f t="shared" si="1934"/>
        <v>339777.4068962743</v>
      </c>
      <c r="X3674" s="538">
        <f t="shared" si="1935"/>
        <v>339777.40689625009</v>
      </c>
      <c r="Y3674" s="551">
        <f t="shared" si="1936"/>
        <v>339777.4068962743</v>
      </c>
      <c r="Z3674" s="538">
        <f t="shared" si="1937"/>
        <v>587975.64508245932</v>
      </c>
      <c r="AA3674" s="538">
        <f t="shared" si="1938"/>
        <v>248198.23818618502</v>
      </c>
      <c r="AB3674" s="540">
        <f t="shared" si="1939"/>
        <v>2.4214386940002441E-8</v>
      </c>
      <c r="AC3674" s="549"/>
      <c r="AD3674" s="549">
        <f t="shared" si="1940"/>
        <v>102</v>
      </c>
    </row>
    <row r="3675" spans="3:30" s="503" customFormat="1">
      <c r="C3675" s="557" t="str">
        <f>'Terminated loans'!F2865</f>
        <v>E</v>
      </c>
      <c r="D3675" s="545">
        <v>143989356</v>
      </c>
      <c r="E3675" s="555">
        <f>'Terminated loans'!I2865</f>
        <v>98</v>
      </c>
      <c r="F3675" s="555" t="str">
        <f>'Terminated loans'!J2865</f>
        <v>JANKEE P</v>
      </c>
      <c r="G3675" s="547" t="str">
        <f t="shared" si="1872"/>
        <v>I2</v>
      </c>
      <c r="H3675" s="556">
        <f>'Terminated loans'!L2865</f>
        <v>43348</v>
      </c>
      <c r="I3675" s="498">
        <v>43830</v>
      </c>
      <c r="J3675" s="34">
        <f t="shared" si="1924"/>
        <v>16</v>
      </c>
      <c r="K3675" s="34">
        <f t="shared" si="1925"/>
        <v>27</v>
      </c>
      <c r="L3675" s="34">
        <f t="shared" si="1926"/>
        <v>16</v>
      </c>
      <c r="M3675" s="34">
        <f t="shared" si="1927"/>
        <v>16</v>
      </c>
      <c r="N3675" s="52">
        <f t="shared" si="1928"/>
        <v>16</v>
      </c>
      <c r="O3675" s="553">
        <f>+'Terminated loans'!S2865</f>
        <v>362051</v>
      </c>
      <c r="P3675" s="548">
        <f>+'Terminated loans'!T2865</f>
        <v>0.05</v>
      </c>
      <c r="Q3675" s="536">
        <f t="shared" si="1873"/>
        <v>0.08</v>
      </c>
      <c r="R3675" s="537">
        <f t="shared" si="1929"/>
        <v>23437.932586080755</v>
      </c>
      <c r="S3675" s="538">
        <f t="shared" si="1930"/>
        <v>354580.32907777716</v>
      </c>
      <c r="T3675" s="538">
        <f t="shared" si="1931"/>
        <v>7470.6709222228383</v>
      </c>
      <c r="U3675" s="538">
        <f t="shared" si="1932"/>
        <v>20426.592299512122</v>
      </c>
      <c r="V3675" s="538">
        <f t="shared" si="1933"/>
        <v>12955.921377292078</v>
      </c>
      <c r="W3675" s="539">
        <f t="shared" si="1934"/>
        <v>7470.6709222200443</v>
      </c>
      <c r="X3675" s="538">
        <f t="shared" si="1935"/>
        <v>7470.6709222228383</v>
      </c>
      <c r="Y3675" s="551">
        <f t="shared" si="1936"/>
        <v>7470.6709222200443</v>
      </c>
      <c r="Z3675" s="538">
        <f t="shared" si="1937"/>
        <v>20426.592299512122</v>
      </c>
      <c r="AA3675" s="538">
        <f t="shared" si="1938"/>
        <v>12955.921377292078</v>
      </c>
      <c r="AB3675" s="540">
        <f t="shared" si="1939"/>
        <v>-2.7939677238464355E-9</v>
      </c>
      <c r="AC3675" s="549"/>
      <c r="AD3675" s="549">
        <f t="shared" si="1940"/>
        <v>16</v>
      </c>
    </row>
    <row r="3676" spans="3:30" s="503" customFormat="1">
      <c r="C3676" s="557" t="str">
        <f>'Terminated loans'!F2866</f>
        <v>E</v>
      </c>
      <c r="D3676" s="545">
        <v>143015750</v>
      </c>
      <c r="E3676" s="555">
        <f>'Terminated loans'!I2866</f>
        <v>99</v>
      </c>
      <c r="F3676" s="555" t="str">
        <f>'Terminated loans'!J2866</f>
        <v>JOOMUN Z</v>
      </c>
      <c r="G3676" s="547" t="str">
        <f t="shared" si="1872"/>
        <v>A1</v>
      </c>
      <c r="H3676" s="556">
        <f>'Terminated loans'!L2866</f>
        <v>39234</v>
      </c>
      <c r="I3676" s="498">
        <v>43861</v>
      </c>
      <c r="J3676" s="34">
        <f t="shared" ref="J3676" si="1941">ROUND((I3676-H3676)/365*12,0)</f>
        <v>152</v>
      </c>
      <c r="K3676" s="34">
        <f t="shared" ref="K3676" si="1942">ROUND(($I$35-H3676)/365*12,0)</f>
        <v>162</v>
      </c>
      <c r="L3676" s="34">
        <f t="shared" ref="L3676" si="1943">IF(B3676="VELS",J3676,IF(J3676&gt;(IF(OR(E3676=4,E3676=99),$J$3,IF(E3676=97,$J$6,IF(E3676=98,$J$5,"Check")))),(IF(OR(E3676=4,E3676=99),$J$3,IF(E3676=97,$J$6,IF(E3676=98,$J$5,"Check")))),J3676))</f>
        <v>152</v>
      </c>
      <c r="M3676" s="34">
        <f t="shared" ref="M3676" si="1944">IF(K3676&gt;L3676,L3676,K3676)</f>
        <v>152</v>
      </c>
      <c r="N3676" s="52">
        <f t="shared" ref="N3676" si="1945">IF(C3676="O",IF(ROUND(($I$35-H3676)/365*12,0)&gt;$L3676,$L3676,ROUND(($I$35-H3676)/365*12,0)),IF(OR(C3676="E",C3676="N"),ROUND(M3676,0),"CHECK"))</f>
        <v>152</v>
      </c>
      <c r="O3676" s="553">
        <f>+'Terminated loans'!S2866</f>
        <v>518855</v>
      </c>
      <c r="P3676" s="548">
        <f>+'Terminated loans'!T2866</f>
        <v>0.03</v>
      </c>
      <c r="Q3676" s="536">
        <f t="shared" si="1873"/>
        <v>8.6499999999999994E-2</v>
      </c>
      <c r="R3676" s="537">
        <f t="shared" ref="R3676" si="1946">PMT(P3676/12,L3676,-O3676,0,0)</f>
        <v>4107.2802219719815</v>
      </c>
      <c r="S3676" s="538">
        <f t="shared" ref="S3676" si="1947">(-PV(Q3676/12,L3676,R3676,0,0))</f>
        <v>378553.64888566488</v>
      </c>
      <c r="T3676" s="538">
        <f t="shared" ref="T3676" si="1948">O3676-S3676</f>
        <v>140301.35111433512</v>
      </c>
      <c r="U3676" s="538">
        <f t="shared" ref="U3676" si="1949">-IF(OR(Q3676="",Q3676=0),0,(CUMIPMT(Q3676/12,L3676,S3676,1,M3676,0)))</f>
        <v>245752.94485407241</v>
      </c>
      <c r="V3676" s="538">
        <f t="shared" ref="V3676" si="1950">-IF(OR(P3676="",P3676=0),0,(CUMIPMT(P3676/12,L3676,O3676,1,M3676,0)))</f>
        <v>105451.59373974125</v>
      </c>
      <c r="W3676" s="539">
        <f t="shared" ref="W3676" si="1951">IF(ISERROR(U3676-V3676),0,U3676-V3676)</f>
        <v>140301.35111433116</v>
      </c>
      <c r="X3676" s="538">
        <f t="shared" ref="X3676" si="1952">IF(C3676="O",T3676/AD3676*N3676,T3676)</f>
        <v>140301.35111433512</v>
      </c>
      <c r="Y3676" s="551">
        <f t="shared" ref="Y3676" si="1953">W3676</f>
        <v>140301.35111433116</v>
      </c>
      <c r="Z3676" s="538">
        <f t="shared" ref="Z3676" si="1954">-IF(OR(Q3676="",Q3676=0),0,(CUMIPMT(Q3676/12,L3676,S3676,1,L3676,0)))</f>
        <v>245752.94485407241</v>
      </c>
      <c r="AA3676" s="538">
        <f t="shared" ref="AA3676" si="1955">-IF(OR(P3676="",P3676=0),0,(CUMIPMT(P3676/12,L3676,O3676,1,L3676,0)))</f>
        <v>105451.59373974125</v>
      </c>
      <c r="AB3676" s="540">
        <f t="shared" ref="AB3676" si="1956">IF(ISERROR(Z3676-AA3676-T3676),"CHECK",Z3676-AA3676-T3676)</f>
        <v>-3.9581209421157837E-9</v>
      </c>
      <c r="AC3676" s="549"/>
      <c r="AD3676" s="549">
        <f t="shared" ref="AD3676" si="1957">IF(L3676&gt;$J$2,$J$2,L3676)</f>
        <v>152</v>
      </c>
    </row>
    <row r="3677" spans="3:30" s="503" customFormat="1">
      <c r="C3677" s="557" t="str">
        <f>'Terminated loans'!F2867</f>
        <v>E</v>
      </c>
      <c r="D3677" s="545">
        <v>143022684</v>
      </c>
      <c r="E3677" s="555">
        <f>'Terminated loans'!I2867</f>
        <v>99</v>
      </c>
      <c r="F3677" s="555" t="str">
        <f>'Terminated loans'!J2867</f>
        <v>NOORMAHAMUD S B</v>
      </c>
      <c r="G3677" s="547" t="str">
        <f t="shared" si="1872"/>
        <v>A1</v>
      </c>
      <c r="H3677" s="556">
        <f>'Terminated loans'!L2867</f>
        <v>39199</v>
      </c>
      <c r="I3677" s="498">
        <v>43861</v>
      </c>
      <c r="J3677" s="34">
        <f t="shared" ref="J3677:J3687" si="1958">ROUND((I3677-H3677)/365*12,0)</f>
        <v>153</v>
      </c>
      <c r="K3677" s="34">
        <f t="shared" ref="K3677:K3687" si="1959">ROUND(($I$35-H3677)/365*12,0)</f>
        <v>163</v>
      </c>
      <c r="L3677" s="34">
        <f t="shared" ref="L3677:L3687" si="1960">IF(B3677="VELS",J3677,IF(J3677&gt;(IF(OR(E3677=4,E3677=99),$J$3,IF(E3677=97,$J$6,IF(E3677=98,$J$5,"Check")))),(IF(OR(E3677=4,E3677=99),$J$3,IF(E3677=97,$J$6,IF(E3677=98,$J$5,"Check")))),J3677))</f>
        <v>153</v>
      </c>
      <c r="M3677" s="34">
        <f t="shared" ref="M3677:M3687" si="1961">IF(K3677&gt;L3677,L3677,K3677)</f>
        <v>153</v>
      </c>
      <c r="N3677" s="52">
        <f t="shared" ref="N3677:N3687" si="1962">IF(C3677="O",IF(ROUND(($I$35-H3677)/365*12,0)&gt;$L3677,$L3677,ROUND(($I$35-H3677)/365*12,0)),IF(OR(C3677="E",C3677="N"),ROUND(M3677,0),"CHECK"))</f>
        <v>153</v>
      </c>
      <c r="O3677" s="553">
        <f>+'Terminated loans'!S2867</f>
        <v>1045056</v>
      </c>
      <c r="P3677" s="548">
        <f>+'Terminated loans'!T2867</f>
        <v>0.03</v>
      </c>
      <c r="Q3677" s="536">
        <f t="shared" si="1873"/>
        <v>8.6499999999999994E-2</v>
      </c>
      <c r="R3677" s="537">
        <f t="shared" ref="R3677:R3687" si="1963">PMT(P3677/12,L3677,-O3677,0,0)</f>
        <v>8228.2582262449996</v>
      </c>
      <c r="S3677" s="538">
        <f t="shared" ref="S3677:S3687" si="1964">(-PV(Q3677/12,L3677,R3677,0,0))</f>
        <v>761111.68593494361</v>
      </c>
      <c r="T3677" s="538">
        <f t="shared" ref="T3677:T3687" si="1965">O3677-S3677</f>
        <v>283944.31406505639</v>
      </c>
      <c r="U3677" s="538">
        <f t="shared" ref="U3677:U3687" si="1966">-IF(OR(Q3677="",Q3677=0),0,(CUMIPMT(Q3677/12,L3677,S3677,1,M3677,0)))</f>
        <v>497811.82268053375</v>
      </c>
      <c r="V3677" s="538">
        <f t="shared" ref="V3677:V3687" si="1967">-IF(OR(P3677="",P3677=0),0,(CUMIPMT(P3677/12,L3677,O3677,1,M3677,0)))</f>
        <v>213867.50861548481</v>
      </c>
      <c r="W3677" s="539">
        <f t="shared" ref="W3677:W3687" si="1968">IF(ISERROR(U3677-V3677),0,U3677-V3677)</f>
        <v>283944.31406504894</v>
      </c>
      <c r="X3677" s="538">
        <f t="shared" ref="X3677:X3687" si="1969">IF(C3677="O",T3677/AD3677*N3677,T3677)</f>
        <v>283944.31406505639</v>
      </c>
      <c r="Y3677" s="551">
        <f t="shared" ref="Y3677:Y3687" si="1970">W3677</f>
        <v>283944.31406504894</v>
      </c>
      <c r="Z3677" s="538">
        <f t="shared" ref="Z3677:Z3687" si="1971">-IF(OR(Q3677="",Q3677=0),0,(CUMIPMT(Q3677/12,L3677,S3677,1,L3677,0)))</f>
        <v>497811.82268053375</v>
      </c>
      <c r="AA3677" s="538">
        <f t="shared" ref="AA3677:AA3687" si="1972">-IF(OR(P3677="",P3677=0),0,(CUMIPMT(P3677/12,L3677,O3677,1,L3677,0)))</f>
        <v>213867.50861548481</v>
      </c>
      <c r="AB3677" s="540">
        <f t="shared" ref="AB3677:AB3687" si="1973">IF(ISERROR(Z3677-AA3677-T3677),"CHECK",Z3677-AA3677-T3677)</f>
        <v>-7.4505805969238281E-9</v>
      </c>
      <c r="AC3677" s="549"/>
      <c r="AD3677" s="549">
        <f t="shared" ref="AD3677:AD3687" si="1974">IF(L3677&gt;$J$2,$J$2,L3677)</f>
        <v>153</v>
      </c>
    </row>
    <row r="3678" spans="3:30" s="503" customFormat="1">
      <c r="C3678" s="557" t="str">
        <f>'Terminated loans'!F2868</f>
        <v>E</v>
      </c>
      <c r="D3678" s="545">
        <v>143037614</v>
      </c>
      <c r="E3678" s="555">
        <f>'Terminated loans'!I2868</f>
        <v>99</v>
      </c>
      <c r="F3678" s="555" t="str">
        <f>'Terminated loans'!J2868</f>
        <v>JOOMUN Z(SL 1569)</v>
      </c>
      <c r="G3678" s="547" t="str">
        <f t="shared" si="1872"/>
        <v>A1</v>
      </c>
      <c r="H3678" s="556">
        <f>'Terminated loans'!L2868</f>
        <v>40032</v>
      </c>
      <c r="I3678" s="498">
        <v>43861</v>
      </c>
      <c r="J3678" s="34">
        <f t="shared" si="1958"/>
        <v>126</v>
      </c>
      <c r="K3678" s="34">
        <f t="shared" si="1959"/>
        <v>136</v>
      </c>
      <c r="L3678" s="34">
        <f t="shared" si="1960"/>
        <v>126</v>
      </c>
      <c r="M3678" s="34">
        <f t="shared" si="1961"/>
        <v>126</v>
      </c>
      <c r="N3678" s="52">
        <f t="shared" si="1962"/>
        <v>126</v>
      </c>
      <c r="O3678" s="553">
        <f>+'Terminated loans'!S2868</f>
        <v>5665491</v>
      </c>
      <c r="P3678" s="548">
        <f>+'Terminated loans'!T2868</f>
        <v>0.03</v>
      </c>
      <c r="Q3678" s="536">
        <f t="shared" si="1873"/>
        <v>8.6499999999999994E-2</v>
      </c>
      <c r="R3678" s="537">
        <f t="shared" si="1963"/>
        <v>52472.982664968353</v>
      </c>
      <c r="S3678" s="538">
        <f t="shared" si="1964"/>
        <v>4334607.6705148257</v>
      </c>
      <c r="T3678" s="538">
        <f t="shared" si="1965"/>
        <v>1330883.3294851743</v>
      </c>
      <c r="U3678" s="538">
        <f t="shared" si="1966"/>
        <v>2276988.1452711429</v>
      </c>
      <c r="V3678" s="538">
        <f t="shared" si="1967"/>
        <v>946104.81578601245</v>
      </c>
      <c r="W3678" s="539">
        <f t="shared" si="1968"/>
        <v>1330883.3294851305</v>
      </c>
      <c r="X3678" s="538">
        <f t="shared" si="1969"/>
        <v>1330883.3294851743</v>
      </c>
      <c r="Y3678" s="551">
        <f t="shared" si="1970"/>
        <v>1330883.3294851305</v>
      </c>
      <c r="Z3678" s="538">
        <f t="shared" si="1971"/>
        <v>2276988.1452711429</v>
      </c>
      <c r="AA3678" s="538">
        <f t="shared" si="1972"/>
        <v>946104.81578601245</v>
      </c>
      <c r="AB3678" s="540">
        <f t="shared" si="1973"/>
        <v>-4.377216100692749E-8</v>
      </c>
      <c r="AC3678" s="549"/>
      <c r="AD3678" s="549">
        <f t="shared" si="1974"/>
        <v>126</v>
      </c>
    </row>
    <row r="3679" spans="3:30" s="503" customFormat="1">
      <c r="C3679" s="557" t="str">
        <f>'Terminated loans'!F2869</f>
        <v>E</v>
      </c>
      <c r="D3679" s="545">
        <v>143984850</v>
      </c>
      <c r="E3679" s="555">
        <f>'Terminated loans'!I2869</f>
        <v>98</v>
      </c>
      <c r="F3679" s="555" t="str">
        <f>'Terminated loans'!J2869</f>
        <v>JOOMUN Z</v>
      </c>
      <c r="G3679" s="547" t="str">
        <f t="shared" si="1872"/>
        <v>E2</v>
      </c>
      <c r="H3679" s="556">
        <f>'Terminated loans'!L2869</f>
        <v>42027</v>
      </c>
      <c r="I3679" s="498">
        <v>43861</v>
      </c>
      <c r="J3679" s="34">
        <f t="shared" si="1958"/>
        <v>60</v>
      </c>
      <c r="K3679" s="34">
        <f t="shared" si="1959"/>
        <v>70</v>
      </c>
      <c r="L3679" s="34">
        <f t="shared" si="1960"/>
        <v>60</v>
      </c>
      <c r="M3679" s="34">
        <f t="shared" si="1961"/>
        <v>60</v>
      </c>
      <c r="N3679" s="52">
        <f t="shared" si="1962"/>
        <v>60</v>
      </c>
      <c r="O3679" s="553">
        <f>+'Terminated loans'!S2869</f>
        <v>1013291</v>
      </c>
      <c r="P3679" s="548">
        <f>+'Terminated loans'!T2869</f>
        <v>0.05</v>
      </c>
      <c r="Q3679" s="536">
        <f t="shared" si="1873"/>
        <v>9.1499999999999998E-2</v>
      </c>
      <c r="R3679" s="537">
        <f t="shared" si="1963"/>
        <v>19122.051210373484</v>
      </c>
      <c r="S3679" s="538">
        <f t="shared" si="1964"/>
        <v>917951.10625127691</v>
      </c>
      <c r="T3679" s="538">
        <f t="shared" si="1965"/>
        <v>95339.893748723087</v>
      </c>
      <c r="U3679" s="538">
        <f t="shared" si="1966"/>
        <v>229371.96637113264</v>
      </c>
      <c r="V3679" s="538">
        <f t="shared" si="1967"/>
        <v>134032.07262240909</v>
      </c>
      <c r="W3679" s="539">
        <f t="shared" si="1968"/>
        <v>95339.893748723553</v>
      </c>
      <c r="X3679" s="538">
        <f t="shared" si="1969"/>
        <v>95339.893748723087</v>
      </c>
      <c r="Y3679" s="551">
        <f t="shared" si="1970"/>
        <v>95339.893748723553</v>
      </c>
      <c r="Z3679" s="538">
        <f t="shared" si="1971"/>
        <v>229371.96637113264</v>
      </c>
      <c r="AA3679" s="538">
        <f t="shared" si="1972"/>
        <v>134032.07262240909</v>
      </c>
      <c r="AB3679" s="540">
        <f t="shared" si="1973"/>
        <v>4.6566128730773926E-10</v>
      </c>
      <c r="AC3679" s="549"/>
      <c r="AD3679" s="549">
        <f t="shared" si="1974"/>
        <v>60</v>
      </c>
    </row>
    <row r="3680" spans="3:30" s="503" customFormat="1">
      <c r="C3680" s="557" t="str">
        <f>'Terminated loans'!F2870</f>
        <v>N</v>
      </c>
      <c r="D3680" s="545">
        <v>143984923</v>
      </c>
      <c r="E3680" s="555">
        <f>'Terminated loans'!I2870</f>
        <v>98</v>
      </c>
      <c r="F3680" s="555" t="str">
        <f>'Terminated loans'!J2870</f>
        <v>KISTNASAMY S</v>
      </c>
      <c r="G3680" s="547" t="str">
        <f t="shared" si="1872"/>
        <v>E2</v>
      </c>
      <c r="H3680" s="556">
        <f>'Terminated loans'!L2870</f>
        <v>42033</v>
      </c>
      <c r="I3680" s="498">
        <v>43861</v>
      </c>
      <c r="J3680" s="34">
        <f t="shared" si="1958"/>
        <v>60</v>
      </c>
      <c r="K3680" s="34">
        <f t="shared" si="1959"/>
        <v>70</v>
      </c>
      <c r="L3680" s="34">
        <f t="shared" si="1960"/>
        <v>60</v>
      </c>
      <c r="M3680" s="34">
        <f t="shared" si="1961"/>
        <v>60</v>
      </c>
      <c r="N3680" s="52">
        <f t="shared" si="1962"/>
        <v>60</v>
      </c>
      <c r="O3680" s="553">
        <f>+'Terminated loans'!S2870</f>
        <v>304941</v>
      </c>
      <c r="P3680" s="548">
        <f>+'Terminated loans'!T2870</f>
        <v>0.05</v>
      </c>
      <c r="Q3680" s="536">
        <f t="shared" si="1873"/>
        <v>9.1499999999999998E-2</v>
      </c>
      <c r="R3680" s="537">
        <f t="shared" si="1963"/>
        <v>5754.6128586383384</v>
      </c>
      <c r="S3680" s="538">
        <f t="shared" si="1964"/>
        <v>276249.29886021948</v>
      </c>
      <c r="T3680" s="538">
        <f t="shared" si="1965"/>
        <v>28691.701139780518</v>
      </c>
      <c r="U3680" s="538">
        <f t="shared" si="1966"/>
        <v>69027.472658081038</v>
      </c>
      <c r="V3680" s="538">
        <f t="shared" si="1967"/>
        <v>40335.771518300287</v>
      </c>
      <c r="W3680" s="539">
        <f t="shared" si="1968"/>
        <v>28691.701139780751</v>
      </c>
      <c r="X3680" s="538">
        <f t="shared" si="1969"/>
        <v>28691.701139780518</v>
      </c>
      <c r="Y3680" s="551">
        <f t="shared" si="1970"/>
        <v>28691.701139780751</v>
      </c>
      <c r="Z3680" s="538">
        <f t="shared" si="1971"/>
        <v>69027.472658081038</v>
      </c>
      <c r="AA3680" s="538">
        <f t="shared" si="1972"/>
        <v>40335.771518300287</v>
      </c>
      <c r="AB3680" s="540">
        <f t="shared" si="1973"/>
        <v>2.3283064365386963E-10</v>
      </c>
      <c r="AC3680" s="549"/>
      <c r="AD3680" s="549">
        <f t="shared" si="1974"/>
        <v>60</v>
      </c>
    </row>
    <row r="3681" spans="3:30" s="503" customFormat="1">
      <c r="C3681" s="557" t="str">
        <f>'Terminated loans'!F2871</f>
        <v>E</v>
      </c>
      <c r="D3681" s="545">
        <v>143985121</v>
      </c>
      <c r="E3681" s="555">
        <f>'Terminated loans'!I2871</f>
        <v>98</v>
      </c>
      <c r="F3681" s="555" t="str">
        <f>'Terminated loans'!J2871</f>
        <v>HOW KING FAT J M N H C</v>
      </c>
      <c r="G3681" s="547" t="str">
        <f t="shared" si="1872"/>
        <v>E2</v>
      </c>
      <c r="H3681" s="556">
        <f>'Terminated loans'!L2871</f>
        <v>42142</v>
      </c>
      <c r="I3681" s="498">
        <v>43861</v>
      </c>
      <c r="J3681" s="34">
        <f t="shared" si="1958"/>
        <v>57</v>
      </c>
      <c r="K3681" s="34">
        <f t="shared" si="1959"/>
        <v>67</v>
      </c>
      <c r="L3681" s="34">
        <f t="shared" si="1960"/>
        <v>57</v>
      </c>
      <c r="M3681" s="34">
        <f t="shared" si="1961"/>
        <v>57</v>
      </c>
      <c r="N3681" s="52">
        <f t="shared" si="1962"/>
        <v>57</v>
      </c>
      <c r="O3681" s="553">
        <f>+'Terminated loans'!S2871</f>
        <v>168653</v>
      </c>
      <c r="P3681" s="548">
        <f>+'Terminated loans'!T2871</f>
        <v>0.05</v>
      </c>
      <c r="Q3681" s="536">
        <f t="shared" si="1873"/>
        <v>9.1499999999999998E-2</v>
      </c>
      <c r="R3681" s="537">
        <f t="shared" si="1963"/>
        <v>3330.211069481174</v>
      </c>
      <c r="S3681" s="538">
        <f t="shared" si="1964"/>
        <v>153484.15700961553</v>
      </c>
      <c r="T3681" s="538">
        <f t="shared" si="1965"/>
        <v>15168.842990384466</v>
      </c>
      <c r="U3681" s="538">
        <f t="shared" si="1966"/>
        <v>36337.873950811452</v>
      </c>
      <c r="V3681" s="538">
        <f t="shared" si="1967"/>
        <v>21169.030960426899</v>
      </c>
      <c r="W3681" s="539">
        <f t="shared" si="1968"/>
        <v>15168.842990384554</v>
      </c>
      <c r="X3681" s="538">
        <f t="shared" si="1969"/>
        <v>15168.842990384466</v>
      </c>
      <c r="Y3681" s="551">
        <f t="shared" si="1970"/>
        <v>15168.842990384554</v>
      </c>
      <c r="Z3681" s="538">
        <f t="shared" si="1971"/>
        <v>36337.873950811452</v>
      </c>
      <c r="AA3681" s="538">
        <f t="shared" si="1972"/>
        <v>21169.030960426899</v>
      </c>
      <c r="AB3681" s="540">
        <f t="shared" si="1973"/>
        <v>8.7311491370201111E-11</v>
      </c>
      <c r="AC3681" s="549"/>
      <c r="AD3681" s="549">
        <f t="shared" si="1974"/>
        <v>57</v>
      </c>
    </row>
    <row r="3682" spans="3:30" s="503" customFormat="1">
      <c r="C3682" s="557" t="str">
        <f>'Terminated loans'!F2872</f>
        <v>N</v>
      </c>
      <c r="D3682" s="545">
        <v>283990125</v>
      </c>
      <c r="E3682" s="555">
        <f>'Terminated loans'!I2872</f>
        <v>98</v>
      </c>
      <c r="F3682" s="555" t="str">
        <f>'Terminated loans'!J2872</f>
        <v>LEUNG KEI F J</v>
      </c>
      <c r="G3682" s="547" t="str">
        <f t="shared" si="1872"/>
        <v>D2</v>
      </c>
      <c r="H3682" s="556">
        <f>'Terminated loans'!L2872</f>
        <v>41309</v>
      </c>
      <c r="I3682" s="498">
        <v>43861</v>
      </c>
      <c r="J3682" s="34">
        <f t="shared" si="1958"/>
        <v>84</v>
      </c>
      <c r="K3682" s="34">
        <f t="shared" si="1959"/>
        <v>94</v>
      </c>
      <c r="L3682" s="34">
        <f t="shared" si="1960"/>
        <v>60</v>
      </c>
      <c r="M3682" s="34">
        <f t="shared" si="1961"/>
        <v>60</v>
      </c>
      <c r="N3682" s="52">
        <f t="shared" si="1962"/>
        <v>60</v>
      </c>
      <c r="O3682" s="553">
        <f>+'Terminated loans'!S2872</f>
        <v>693984</v>
      </c>
      <c r="P3682" s="548">
        <f>+'Terminated loans'!T2872</f>
        <v>0.05</v>
      </c>
      <c r="Q3682" s="536">
        <f t="shared" si="1873"/>
        <v>9.4E-2</v>
      </c>
      <c r="R3682" s="537">
        <f t="shared" si="1963"/>
        <v>13096.334209205284</v>
      </c>
      <c r="S3682" s="538">
        <f t="shared" si="1964"/>
        <v>625033.07951704727</v>
      </c>
      <c r="T3682" s="538">
        <f t="shared" si="1965"/>
        <v>68950.92048295273</v>
      </c>
      <c r="U3682" s="538">
        <f t="shared" si="1966"/>
        <v>160746.97303527279</v>
      </c>
      <c r="V3682" s="538">
        <f t="shared" si="1967"/>
        <v>91796.052552317036</v>
      </c>
      <c r="W3682" s="539">
        <f t="shared" si="1968"/>
        <v>68950.920482955757</v>
      </c>
      <c r="X3682" s="538">
        <f t="shared" si="1969"/>
        <v>68950.92048295273</v>
      </c>
      <c r="Y3682" s="551">
        <f t="shared" si="1970"/>
        <v>68950.920482955757</v>
      </c>
      <c r="Z3682" s="538">
        <f t="shared" si="1971"/>
        <v>160746.97303527279</v>
      </c>
      <c r="AA3682" s="538">
        <f t="shared" si="1972"/>
        <v>91796.052552317036</v>
      </c>
      <c r="AB3682" s="540">
        <f t="shared" si="1973"/>
        <v>3.0267983675003052E-9</v>
      </c>
      <c r="AC3682" s="549"/>
      <c r="AD3682" s="549">
        <f t="shared" si="1974"/>
        <v>60</v>
      </c>
    </row>
    <row r="3683" spans="3:30" s="503" customFormat="1">
      <c r="C3683" s="557" t="str">
        <f>'Terminated loans'!F2873</f>
        <v>E</v>
      </c>
      <c r="D3683" s="545">
        <v>143987817</v>
      </c>
      <c r="E3683" s="555">
        <f>'Terminated loans'!I2873</f>
        <v>98</v>
      </c>
      <c r="F3683" s="555" t="str">
        <f>'Terminated loans'!J2873</f>
        <v>MOTOO K J</v>
      </c>
      <c r="G3683" s="547" t="str">
        <f t="shared" si="1872"/>
        <v>G2</v>
      </c>
      <c r="H3683" s="556">
        <f>'Terminated loans'!L2873</f>
        <v>42753</v>
      </c>
      <c r="I3683" s="498">
        <v>43861</v>
      </c>
      <c r="J3683" s="34">
        <f t="shared" si="1958"/>
        <v>36</v>
      </c>
      <c r="K3683" s="34">
        <f t="shared" si="1959"/>
        <v>46</v>
      </c>
      <c r="L3683" s="34">
        <f t="shared" si="1960"/>
        <v>36</v>
      </c>
      <c r="M3683" s="34">
        <f t="shared" si="1961"/>
        <v>36</v>
      </c>
      <c r="N3683" s="52">
        <f t="shared" si="1962"/>
        <v>36</v>
      </c>
      <c r="O3683" s="553">
        <f>+'Terminated loans'!S2873</f>
        <v>101802</v>
      </c>
      <c r="P3683" s="548">
        <f>+'Terminated loans'!T2873</f>
        <v>0.05</v>
      </c>
      <c r="Q3683" s="536">
        <f t="shared" si="1873"/>
        <v>8.5000000000000006E-2</v>
      </c>
      <c r="R3683" s="537">
        <f t="shared" si="1963"/>
        <v>3051.0972670491551</v>
      </c>
      <c r="S3683" s="538">
        <f t="shared" si="1964"/>
        <v>96653.002295081445</v>
      </c>
      <c r="T3683" s="538">
        <f t="shared" si="1965"/>
        <v>5148.9977049185545</v>
      </c>
      <c r="U3683" s="538">
        <f t="shared" si="1966"/>
        <v>13186.499318688409</v>
      </c>
      <c r="V3683" s="538">
        <f t="shared" si="1967"/>
        <v>8037.5016137695784</v>
      </c>
      <c r="W3683" s="539">
        <f t="shared" si="1968"/>
        <v>5148.997704918831</v>
      </c>
      <c r="X3683" s="538">
        <f t="shared" si="1969"/>
        <v>5148.9977049185545</v>
      </c>
      <c r="Y3683" s="551">
        <f t="shared" si="1970"/>
        <v>5148.997704918831</v>
      </c>
      <c r="Z3683" s="538">
        <f t="shared" si="1971"/>
        <v>13186.499318688409</v>
      </c>
      <c r="AA3683" s="538">
        <f t="shared" si="1972"/>
        <v>8037.5016137695784</v>
      </c>
      <c r="AB3683" s="540">
        <f t="shared" si="1973"/>
        <v>2.7648638933897018E-10</v>
      </c>
      <c r="AC3683" s="549"/>
      <c r="AD3683" s="549">
        <f t="shared" si="1974"/>
        <v>36</v>
      </c>
    </row>
    <row r="3684" spans="3:30" s="503" customFormat="1">
      <c r="C3684" s="557" t="str">
        <f>'Terminated loans'!F2874</f>
        <v>E</v>
      </c>
      <c r="D3684" s="545">
        <v>143263746</v>
      </c>
      <c r="E3684" s="555">
        <f>'Terminated loans'!I2874</f>
        <v>99</v>
      </c>
      <c r="F3684" s="555" t="str">
        <f>'Terminated loans'!J2874</f>
        <v>DE TENERMONT-MARCEL(SL316</v>
      </c>
      <c r="G3684" s="547" t="str">
        <f t="shared" si="1872"/>
        <v>G1</v>
      </c>
      <c r="H3684" s="556">
        <f>'Terminated loans'!L2874</f>
        <v>42852</v>
      </c>
      <c r="I3684" s="498">
        <v>43861</v>
      </c>
      <c r="J3684" s="34">
        <f t="shared" si="1958"/>
        <v>33</v>
      </c>
      <c r="K3684" s="34">
        <f t="shared" si="1959"/>
        <v>43</v>
      </c>
      <c r="L3684" s="34">
        <f t="shared" si="1960"/>
        <v>33</v>
      </c>
      <c r="M3684" s="34">
        <f t="shared" si="1961"/>
        <v>33</v>
      </c>
      <c r="N3684" s="52">
        <f t="shared" si="1962"/>
        <v>33</v>
      </c>
      <c r="O3684" s="553">
        <f>+'Terminated loans'!S2874</f>
        <v>4247258</v>
      </c>
      <c r="P3684" s="548">
        <f>+'Terminated loans'!T2874</f>
        <v>0.03</v>
      </c>
      <c r="Q3684" s="536">
        <f t="shared" si="1873"/>
        <v>6.7500000000000004E-2</v>
      </c>
      <c r="R3684" s="537">
        <f t="shared" si="1963"/>
        <v>134247.57481392971</v>
      </c>
      <c r="S3684" s="538">
        <f t="shared" si="1964"/>
        <v>4032985.1454108926</v>
      </c>
      <c r="T3684" s="538">
        <f t="shared" si="1965"/>
        <v>214272.85458910745</v>
      </c>
      <c r="U3684" s="538">
        <f t="shared" si="1966"/>
        <v>397184.82344881445</v>
      </c>
      <c r="V3684" s="538">
        <f t="shared" si="1967"/>
        <v>182911.96885968</v>
      </c>
      <c r="W3684" s="539">
        <f t="shared" si="1968"/>
        <v>214272.85458913445</v>
      </c>
      <c r="X3684" s="538">
        <f t="shared" si="1969"/>
        <v>214272.85458910745</v>
      </c>
      <c r="Y3684" s="551">
        <f t="shared" si="1970"/>
        <v>214272.85458913445</v>
      </c>
      <c r="Z3684" s="538">
        <f t="shared" si="1971"/>
        <v>397184.82344881445</v>
      </c>
      <c r="AA3684" s="538">
        <f t="shared" si="1972"/>
        <v>182911.96885968</v>
      </c>
      <c r="AB3684" s="540">
        <f t="shared" si="1973"/>
        <v>2.7008354663848877E-8</v>
      </c>
      <c r="AC3684" s="549"/>
      <c r="AD3684" s="549">
        <f t="shared" si="1974"/>
        <v>33</v>
      </c>
    </row>
    <row r="3685" spans="3:30" s="503" customFormat="1">
      <c r="C3685" s="557" t="str">
        <f>'Terminated loans'!F2875</f>
        <v>E</v>
      </c>
      <c r="D3685" s="545">
        <v>143988252</v>
      </c>
      <c r="E3685" s="555">
        <f>'Terminated loans'!I2875</f>
        <v>98</v>
      </c>
      <c r="F3685" s="555" t="str">
        <f>'Terminated loans'!J2875</f>
        <v>KHAIDOO N N</v>
      </c>
      <c r="G3685" s="547" t="str">
        <f t="shared" si="1872"/>
        <v>I2</v>
      </c>
      <c r="H3685" s="556">
        <f>'Terminated loans'!L2875</f>
        <v>43026</v>
      </c>
      <c r="I3685" s="498">
        <v>43861</v>
      </c>
      <c r="J3685" s="34">
        <f t="shared" si="1958"/>
        <v>27</v>
      </c>
      <c r="K3685" s="34">
        <f t="shared" si="1959"/>
        <v>37</v>
      </c>
      <c r="L3685" s="34">
        <f t="shared" si="1960"/>
        <v>27</v>
      </c>
      <c r="M3685" s="34">
        <f t="shared" si="1961"/>
        <v>27</v>
      </c>
      <c r="N3685" s="52">
        <f t="shared" si="1962"/>
        <v>27</v>
      </c>
      <c r="O3685" s="553">
        <f>+'Terminated loans'!S2875</f>
        <v>312683</v>
      </c>
      <c r="P3685" s="548">
        <f>+'Terminated loans'!T2875</f>
        <v>0.05</v>
      </c>
      <c r="Q3685" s="536">
        <f t="shared" si="1873"/>
        <v>0.08</v>
      </c>
      <c r="R3685" s="537">
        <f t="shared" si="1963"/>
        <v>12268.571067626928</v>
      </c>
      <c r="S3685" s="538">
        <f t="shared" si="1964"/>
        <v>302231.39060800662</v>
      </c>
      <c r="T3685" s="538">
        <f t="shared" si="1965"/>
        <v>10451.609391993377</v>
      </c>
      <c r="U3685" s="538">
        <f t="shared" si="1966"/>
        <v>29020.028217918007</v>
      </c>
      <c r="V3685" s="538">
        <f t="shared" si="1967"/>
        <v>18568.418825927074</v>
      </c>
      <c r="W3685" s="539">
        <f t="shared" si="1968"/>
        <v>10451.609391990933</v>
      </c>
      <c r="X3685" s="538">
        <f t="shared" si="1969"/>
        <v>10451.609391993377</v>
      </c>
      <c r="Y3685" s="551">
        <f t="shared" si="1970"/>
        <v>10451.609391990933</v>
      </c>
      <c r="Z3685" s="538">
        <f t="shared" si="1971"/>
        <v>29020.028217918007</v>
      </c>
      <c r="AA3685" s="538">
        <f t="shared" si="1972"/>
        <v>18568.418825927074</v>
      </c>
      <c r="AB3685" s="540">
        <f t="shared" si="1973"/>
        <v>-2.4447217583656311E-9</v>
      </c>
      <c r="AC3685" s="549"/>
      <c r="AD3685" s="549">
        <f t="shared" si="1974"/>
        <v>27</v>
      </c>
    </row>
    <row r="3686" spans="3:30" s="503" customFormat="1">
      <c r="C3686" s="557" t="str">
        <f>'Terminated loans'!F2876</f>
        <v>E</v>
      </c>
      <c r="D3686" s="545">
        <v>143989062</v>
      </c>
      <c r="E3686" s="555">
        <f>'Terminated loans'!I2876</f>
        <v>98</v>
      </c>
      <c r="F3686" s="555" t="str">
        <f>'Terminated loans'!J2876</f>
        <v>DE TENERMONT-MARCEL M G M</v>
      </c>
      <c r="G3686" s="547" t="str">
        <f t="shared" si="1872"/>
        <v>I2</v>
      </c>
      <c r="H3686" s="556">
        <f>'Terminated loans'!L2876</f>
        <v>43175</v>
      </c>
      <c r="I3686" s="498">
        <v>43861</v>
      </c>
      <c r="J3686" s="34">
        <f t="shared" si="1958"/>
        <v>23</v>
      </c>
      <c r="K3686" s="34">
        <f t="shared" si="1959"/>
        <v>33</v>
      </c>
      <c r="L3686" s="34">
        <f t="shared" si="1960"/>
        <v>23</v>
      </c>
      <c r="M3686" s="34">
        <f t="shared" si="1961"/>
        <v>23</v>
      </c>
      <c r="N3686" s="52">
        <f t="shared" si="1962"/>
        <v>23</v>
      </c>
      <c r="O3686" s="553">
        <f>+'Terminated loans'!S2876</f>
        <v>178031</v>
      </c>
      <c r="P3686" s="548">
        <f>+'Terminated loans'!T2876</f>
        <v>0.05</v>
      </c>
      <c r="Q3686" s="536">
        <f t="shared" si="1873"/>
        <v>0.08</v>
      </c>
      <c r="R3686" s="537">
        <f t="shared" si="1963"/>
        <v>8133.401853953038</v>
      </c>
      <c r="S3686" s="538">
        <f t="shared" si="1964"/>
        <v>172899.42742593959</v>
      </c>
      <c r="T3686" s="538">
        <f t="shared" si="1965"/>
        <v>5131.5725740604103</v>
      </c>
      <c r="U3686" s="538">
        <f t="shared" si="1966"/>
        <v>14168.815214978851</v>
      </c>
      <c r="V3686" s="538">
        <f t="shared" si="1967"/>
        <v>9037.242640919867</v>
      </c>
      <c r="W3686" s="539">
        <f t="shared" si="1968"/>
        <v>5131.5725740589842</v>
      </c>
      <c r="X3686" s="538">
        <f t="shared" si="1969"/>
        <v>5131.5725740604103</v>
      </c>
      <c r="Y3686" s="551">
        <f t="shared" si="1970"/>
        <v>5131.5725740589842</v>
      </c>
      <c r="Z3686" s="538">
        <f t="shared" si="1971"/>
        <v>14168.815214978851</v>
      </c>
      <c r="AA3686" s="538">
        <f t="shared" si="1972"/>
        <v>9037.242640919867</v>
      </c>
      <c r="AB3686" s="540">
        <f t="shared" si="1973"/>
        <v>-1.4260876923799515E-9</v>
      </c>
      <c r="AC3686" s="549"/>
      <c r="AD3686" s="549">
        <f t="shared" si="1974"/>
        <v>23</v>
      </c>
    </row>
    <row r="3687" spans="3:30" s="503" customFormat="1">
      <c r="C3687" s="557" t="str">
        <f>'Terminated loans'!F2877</f>
        <v>E</v>
      </c>
      <c r="D3687" s="545">
        <v>141939300</v>
      </c>
      <c r="E3687" s="555">
        <f>'Terminated loans'!I2877</f>
        <v>98</v>
      </c>
      <c r="F3687" s="555" t="str">
        <f>'Terminated loans'!J2877</f>
        <v>COOLEN K</v>
      </c>
      <c r="G3687" s="547" t="str">
        <f t="shared" si="1872"/>
        <v>I2</v>
      </c>
      <c r="H3687" s="556">
        <f>'Terminated loans'!L2877</f>
        <v>43231</v>
      </c>
      <c r="I3687" s="498">
        <v>43861</v>
      </c>
      <c r="J3687" s="34">
        <f t="shared" si="1958"/>
        <v>21</v>
      </c>
      <c r="K3687" s="34">
        <f t="shared" si="1959"/>
        <v>31</v>
      </c>
      <c r="L3687" s="34">
        <f t="shared" si="1960"/>
        <v>21</v>
      </c>
      <c r="M3687" s="34">
        <f t="shared" si="1961"/>
        <v>21</v>
      </c>
      <c r="N3687" s="52">
        <f t="shared" si="1962"/>
        <v>21</v>
      </c>
      <c r="O3687" s="553">
        <f>+'Terminated loans'!S2877</f>
        <v>261652</v>
      </c>
      <c r="P3687" s="548">
        <f>+'Terminated loans'!T2877</f>
        <v>0.05</v>
      </c>
      <c r="Q3687" s="536">
        <f t="shared" si="1873"/>
        <v>0.08</v>
      </c>
      <c r="R3687" s="537">
        <f t="shared" si="1963"/>
        <v>13038.598905061959</v>
      </c>
      <c r="S3687" s="538">
        <f t="shared" si="1964"/>
        <v>254717.69583458084</v>
      </c>
      <c r="T3687" s="538">
        <f t="shared" si="1965"/>
        <v>6934.304165419162</v>
      </c>
      <c r="U3687" s="538">
        <f t="shared" si="1966"/>
        <v>19092.881171718385</v>
      </c>
      <c r="V3687" s="538">
        <f t="shared" si="1967"/>
        <v>12158.577006301173</v>
      </c>
      <c r="W3687" s="539">
        <f t="shared" si="1968"/>
        <v>6934.3041654172121</v>
      </c>
      <c r="X3687" s="538">
        <f t="shared" si="1969"/>
        <v>6934.304165419162</v>
      </c>
      <c r="Y3687" s="551">
        <f t="shared" si="1970"/>
        <v>6934.3041654172121</v>
      </c>
      <c r="Z3687" s="538">
        <f t="shared" si="1971"/>
        <v>19092.881171718385</v>
      </c>
      <c r="AA3687" s="538">
        <f t="shared" si="1972"/>
        <v>12158.577006301173</v>
      </c>
      <c r="AB3687" s="540">
        <f t="shared" si="1973"/>
        <v>-1.9499566406011581E-9</v>
      </c>
      <c r="AC3687" s="549"/>
      <c r="AD3687" s="549">
        <f t="shared" si="1974"/>
        <v>21</v>
      </c>
    </row>
    <row r="3688" spans="3:30" s="503" customFormat="1">
      <c r="C3688" s="557" t="str">
        <f>'Terminated loans'!F2878</f>
        <v>E</v>
      </c>
      <c r="D3688" s="545">
        <v>143989011</v>
      </c>
      <c r="E3688" s="555">
        <f>'Terminated loans'!I2878</f>
        <v>98</v>
      </c>
      <c r="F3688" s="555" t="str">
        <f>'Terminated loans'!J2878</f>
        <v>NOORMAHAMUD S B</v>
      </c>
      <c r="G3688" s="547" t="str">
        <f t="shared" si="1872"/>
        <v>I2</v>
      </c>
      <c r="H3688" s="556">
        <f>'Terminated loans'!L2878</f>
        <v>43306</v>
      </c>
      <c r="I3688" s="498">
        <v>43861</v>
      </c>
      <c r="J3688" s="34">
        <f t="shared" ref="J3688:J3689" si="1975">ROUND((I3688-H3688)/365*12,0)</f>
        <v>18</v>
      </c>
      <c r="K3688" s="34">
        <f t="shared" ref="K3688:K3689" si="1976">ROUND(($I$35-H3688)/365*12,0)</f>
        <v>28</v>
      </c>
      <c r="L3688" s="34">
        <f t="shared" ref="L3688:L3689" si="1977">IF(B3688="VELS",J3688,IF(J3688&gt;(IF(OR(E3688=4,E3688=99),$J$3,IF(E3688=97,$J$6,IF(E3688=98,$J$5,"Check")))),(IF(OR(E3688=4,E3688=99),$J$3,IF(E3688=97,$J$6,IF(E3688=98,$J$5,"Check")))),J3688))</f>
        <v>18</v>
      </c>
      <c r="M3688" s="34">
        <f t="shared" ref="M3688:M3689" si="1978">IF(K3688&gt;L3688,L3688,K3688)</f>
        <v>18</v>
      </c>
      <c r="N3688" s="52">
        <f t="shared" ref="N3688:N3689" si="1979">IF(C3688="O",IF(ROUND(($I$35-H3688)/365*12,0)&gt;$L3688,$L3688,ROUND(($I$35-H3688)/365*12,0)),IF(OR(C3688="E",C3688="N"),ROUND(M3688,0),"CHECK"))</f>
        <v>18</v>
      </c>
      <c r="O3688" s="553">
        <f>+'Terminated loans'!S2878</f>
        <v>219209</v>
      </c>
      <c r="P3688" s="548">
        <f>+'Terminated loans'!T2878</f>
        <v>0.05</v>
      </c>
      <c r="Q3688" s="536">
        <f t="shared" si="1873"/>
        <v>0.08</v>
      </c>
      <c r="R3688" s="537">
        <f t="shared" ref="R3688:R3689" si="1980">PMT(P3688/12,L3688,-O3688,0,0)</f>
        <v>12666.013200068213</v>
      </c>
      <c r="S3688" s="538">
        <f t="shared" ref="S3688:S3689" si="1981">(-PV(Q3688/12,L3688,R3688,0,0))</f>
        <v>214168.90855591575</v>
      </c>
      <c r="T3688" s="538">
        <f t="shared" ref="T3688:T3689" si="1982">O3688-S3688</f>
        <v>5040.0914440842462</v>
      </c>
      <c r="U3688" s="538">
        <f t="shared" ref="U3688:U3689" si="1983">-IF(OR(Q3688="",Q3688=0),0,(CUMIPMT(Q3688/12,L3688,S3688,1,M3688,0)))</f>
        <v>13819.3290453105</v>
      </c>
      <c r="V3688" s="538">
        <f t="shared" ref="V3688:V3689" si="1984">-IF(OR(P3688="",P3688=0),0,(CUMIPMT(P3688/12,L3688,O3688,1,M3688,0)))</f>
        <v>8779.2376012278255</v>
      </c>
      <c r="W3688" s="539">
        <f t="shared" ref="W3688:W3689" si="1985">IF(ISERROR(U3688-V3688),0,U3688-V3688)</f>
        <v>5040.0914440826746</v>
      </c>
      <c r="X3688" s="538">
        <f t="shared" ref="X3688:X3689" si="1986">IF(C3688="O",T3688/AD3688*N3688,T3688)</f>
        <v>5040.0914440842462</v>
      </c>
      <c r="Y3688" s="551">
        <f t="shared" ref="Y3688:Y3689" si="1987">W3688</f>
        <v>5040.0914440826746</v>
      </c>
      <c r="Z3688" s="538">
        <f t="shared" ref="Z3688:Z3689" si="1988">-IF(OR(Q3688="",Q3688=0),0,(CUMIPMT(Q3688/12,L3688,S3688,1,L3688,0)))</f>
        <v>13819.3290453105</v>
      </c>
      <c r="AA3688" s="538">
        <f t="shared" ref="AA3688:AA3689" si="1989">-IF(OR(P3688="",P3688=0),0,(CUMIPMT(P3688/12,L3688,O3688,1,L3688,0)))</f>
        <v>8779.2376012278255</v>
      </c>
      <c r="AB3688" s="540">
        <f t="shared" ref="AB3688:AB3689" si="1990">IF(ISERROR(Z3688-AA3688-T3688),"CHECK",Z3688-AA3688-T3688)</f>
        <v>-1.57160684466362E-9</v>
      </c>
      <c r="AC3688" s="549"/>
      <c r="AD3688" s="549">
        <f t="shared" ref="AD3688:AD3689" si="1991">IF(L3688&gt;$J$2,$J$2,L3688)</f>
        <v>18</v>
      </c>
    </row>
    <row r="3689" spans="3:30" s="503" customFormat="1">
      <c r="C3689" s="557" t="str">
        <f>'Terminated loans'!F2879</f>
        <v>E</v>
      </c>
      <c r="D3689" s="545">
        <v>143960226</v>
      </c>
      <c r="E3689" s="555">
        <f>'Terminated loans'!I2879</f>
        <v>98</v>
      </c>
      <c r="F3689" s="555" t="str">
        <f>'Terminated loans'!J2879</f>
        <v>CHADY G</v>
      </c>
      <c r="G3689" s="547" t="str">
        <f t="shared" si="1872"/>
        <v>J2</v>
      </c>
      <c r="H3689" s="556">
        <f>'Terminated loans'!L2879</f>
        <v>43700</v>
      </c>
      <c r="I3689" s="498">
        <v>43861</v>
      </c>
      <c r="J3689" s="34">
        <f t="shared" si="1975"/>
        <v>5</v>
      </c>
      <c r="K3689" s="34">
        <f t="shared" si="1976"/>
        <v>15</v>
      </c>
      <c r="L3689" s="34">
        <f t="shared" si="1977"/>
        <v>5</v>
      </c>
      <c r="M3689" s="34">
        <f t="shared" si="1978"/>
        <v>5</v>
      </c>
      <c r="N3689" s="52">
        <f t="shared" si="1979"/>
        <v>5</v>
      </c>
      <c r="O3689" s="553">
        <f>+'Terminated loans'!S2879</f>
        <v>248639</v>
      </c>
      <c r="P3689" s="548">
        <f>+'Terminated loans'!T2879</f>
        <v>0.05</v>
      </c>
      <c r="Q3689" s="536">
        <f t="shared" si="1873"/>
        <v>0.08</v>
      </c>
      <c r="R3689" s="537">
        <f t="shared" si="1980"/>
        <v>50351.120559566618</v>
      </c>
      <c r="S3689" s="538">
        <f t="shared" si="1981"/>
        <v>246797.78278168783</v>
      </c>
      <c r="T3689" s="538">
        <f t="shared" si="1982"/>
        <v>1841.2172183121729</v>
      </c>
      <c r="U3689" s="538">
        <f t="shared" si="1983"/>
        <v>4957.820016143145</v>
      </c>
      <c r="V3689" s="538">
        <f t="shared" si="1984"/>
        <v>3116.6027978330967</v>
      </c>
      <c r="W3689" s="539">
        <f t="shared" si="1985"/>
        <v>1841.2172183100483</v>
      </c>
      <c r="X3689" s="538">
        <f t="shared" si="1986"/>
        <v>1841.2172183121729</v>
      </c>
      <c r="Y3689" s="551">
        <f t="shared" si="1987"/>
        <v>1841.2172183100483</v>
      </c>
      <c r="Z3689" s="538">
        <f t="shared" si="1988"/>
        <v>4957.820016143145</v>
      </c>
      <c r="AA3689" s="538">
        <f t="shared" si="1989"/>
        <v>3116.6027978330967</v>
      </c>
      <c r="AB3689" s="540">
        <f t="shared" si="1990"/>
        <v>-2.1245796233415604E-9</v>
      </c>
      <c r="AC3689" s="549"/>
      <c r="AD3689" s="549">
        <f t="shared" si="1991"/>
        <v>5</v>
      </c>
    </row>
    <row r="3690" spans="3:30" s="503" customFormat="1">
      <c r="C3690" s="557" t="str">
        <f>'Terminated loans'!F2880</f>
        <v>E</v>
      </c>
      <c r="D3690" s="545">
        <v>143000478</v>
      </c>
      <c r="E3690" s="555">
        <f>'Terminated loans'!I2880</f>
        <v>99</v>
      </c>
      <c r="F3690" s="555" t="str">
        <f>'Terminated loans'!J2880</f>
        <v>BROWN M A (SL 1579)</v>
      </c>
      <c r="G3690" s="547" t="str">
        <f t="shared" si="1872"/>
        <v>A1</v>
      </c>
      <c r="H3690" s="556">
        <f>'Terminated loans'!L2880</f>
        <v>40043</v>
      </c>
      <c r="I3690" s="498">
        <v>43889</v>
      </c>
      <c r="J3690" s="34">
        <f t="shared" ref="J3690:J3700" si="1992">ROUND((I3690-H3690)/365*12,0)</f>
        <v>126</v>
      </c>
      <c r="K3690" s="34">
        <f t="shared" ref="K3690:K3700" si="1993">ROUND(($I$35-H3690)/365*12,0)</f>
        <v>136</v>
      </c>
      <c r="L3690" s="34">
        <f t="shared" ref="L3690:L3700" si="1994">IF(B3690="VELS",J3690,IF(J3690&gt;(IF(OR(E3690=4,E3690=99),$J$3,IF(E3690=97,$J$6,IF(E3690=98,$J$5,"Check")))),(IF(OR(E3690=4,E3690=99),$J$3,IF(E3690=97,$J$6,IF(E3690=98,$J$5,"Check")))),J3690))</f>
        <v>126</v>
      </c>
      <c r="M3690" s="34">
        <f t="shared" ref="M3690:M3700" si="1995">IF(K3690&gt;L3690,L3690,K3690)</f>
        <v>126</v>
      </c>
      <c r="N3690" s="52">
        <f t="shared" ref="N3690:N3700" si="1996">IF(C3690="O",IF(ROUND(($I$35-H3690)/365*12,0)&gt;$L3690,$L3690,ROUND(($I$35-H3690)/365*12,0)),IF(OR(C3690="E",C3690="N"),ROUND(M3690,0),"CHECK"))</f>
        <v>126</v>
      </c>
      <c r="O3690" s="553">
        <f>+'Terminated loans'!S2880</f>
        <v>1520147</v>
      </c>
      <c r="P3690" s="548">
        <f>+'Terminated loans'!T2880</f>
        <v>0.03</v>
      </c>
      <c r="Q3690" s="536">
        <f t="shared" si="1873"/>
        <v>8.6499999999999994E-2</v>
      </c>
      <c r="R3690" s="537">
        <f t="shared" ref="R3690:R3700" si="1997">PMT(P3690/12,L3690,-O3690,0,0)</f>
        <v>14079.388208224786</v>
      </c>
      <c r="S3690" s="538">
        <f t="shared" ref="S3690:S3700" si="1998">(-PV(Q3690/12,L3690,R3690,0,0))</f>
        <v>1163048.5065654682</v>
      </c>
      <c r="T3690" s="538">
        <f t="shared" ref="T3690:T3700" si="1999">O3690-S3690</f>
        <v>357098.49343453185</v>
      </c>
      <c r="U3690" s="538">
        <f t="shared" ref="U3690:U3700" si="2000">-IF(OR(Q3690="",Q3690=0),0,(CUMIPMT(Q3690/12,L3690,S3690,1,M3690,0)))</f>
        <v>610954.40767084272</v>
      </c>
      <c r="V3690" s="538">
        <f t="shared" ref="V3690:V3700" si="2001">-IF(OR(P3690="",P3690=0),0,(CUMIPMT(P3690/12,L3690,O3690,1,M3690,0)))</f>
        <v>253855.91423632298</v>
      </c>
      <c r="W3690" s="539">
        <f t="shared" ref="W3690:W3700" si="2002">IF(ISERROR(U3690-V3690),0,U3690-V3690)</f>
        <v>357098.49343451974</v>
      </c>
      <c r="X3690" s="538">
        <f t="shared" ref="X3690:X3700" si="2003">IF(C3690="O",T3690/AD3690*N3690,T3690)</f>
        <v>357098.49343453185</v>
      </c>
      <c r="Y3690" s="551">
        <f t="shared" ref="Y3690:Y3700" si="2004">W3690</f>
        <v>357098.49343451974</v>
      </c>
      <c r="Z3690" s="538">
        <f t="shared" ref="Z3690:Z3700" si="2005">-IF(OR(Q3690="",Q3690=0),0,(CUMIPMT(Q3690/12,L3690,S3690,1,L3690,0)))</f>
        <v>610954.40767084272</v>
      </c>
      <c r="AA3690" s="538">
        <f t="shared" ref="AA3690:AA3700" si="2006">-IF(OR(P3690="",P3690=0),0,(CUMIPMT(P3690/12,L3690,O3690,1,L3690,0)))</f>
        <v>253855.91423632298</v>
      </c>
      <c r="AB3690" s="540">
        <f t="shared" ref="AB3690:AB3700" si="2007">IF(ISERROR(Z3690-AA3690-T3690),"CHECK",Z3690-AA3690-T3690)</f>
        <v>-1.2107193470001221E-8</v>
      </c>
      <c r="AC3690" s="549"/>
      <c r="AD3690" s="549">
        <f t="shared" ref="AD3690:AD3718" si="2008">IF(L3690&gt;$J$2,$J$2,L3690)</f>
        <v>126</v>
      </c>
    </row>
    <row r="3691" spans="3:30" s="503" customFormat="1">
      <c r="C3691" s="557" t="str">
        <f>'Terminated loans'!F2881</f>
        <v>E</v>
      </c>
      <c r="D3691" s="545">
        <v>143037274</v>
      </c>
      <c r="E3691" s="555">
        <f>'Terminated loans'!I2881</f>
        <v>99</v>
      </c>
      <c r="F3691" s="555" t="str">
        <f>'Terminated loans'!J2881</f>
        <v>NEKITSING D(SL2702)</v>
      </c>
      <c r="G3691" s="547" t="str">
        <f t="shared" si="1872"/>
        <v>D1</v>
      </c>
      <c r="H3691" s="556">
        <f>'Terminated loans'!L2881</f>
        <v>41018</v>
      </c>
      <c r="I3691" s="498">
        <v>43889</v>
      </c>
      <c r="J3691" s="34">
        <f t="shared" si="1992"/>
        <v>94</v>
      </c>
      <c r="K3691" s="34">
        <f t="shared" si="1993"/>
        <v>103</v>
      </c>
      <c r="L3691" s="34">
        <f t="shared" si="1994"/>
        <v>94</v>
      </c>
      <c r="M3691" s="34">
        <f t="shared" si="1995"/>
        <v>94</v>
      </c>
      <c r="N3691" s="52">
        <f t="shared" si="1996"/>
        <v>94</v>
      </c>
      <c r="O3691" s="553">
        <f>+'Terminated loans'!S2881</f>
        <v>1938541</v>
      </c>
      <c r="P3691" s="548">
        <f>+'Terminated loans'!T2881</f>
        <v>0.03</v>
      </c>
      <c r="Q3691" s="536">
        <f t="shared" si="1873"/>
        <v>7.6499999999999999E-2</v>
      </c>
      <c r="R3691" s="537">
        <f t="shared" si="1997"/>
        <v>23166.422973960933</v>
      </c>
      <c r="S3691" s="538">
        <f t="shared" si="1998"/>
        <v>1634299.2647495214</v>
      </c>
      <c r="T3691" s="538">
        <f t="shared" si="1999"/>
        <v>304241.73525047861</v>
      </c>
      <c r="U3691" s="538">
        <f t="shared" si="2000"/>
        <v>543344.49480281305</v>
      </c>
      <c r="V3691" s="538">
        <f t="shared" si="2001"/>
        <v>239102.75955232745</v>
      </c>
      <c r="W3691" s="539">
        <f t="shared" si="2002"/>
        <v>304241.7352504856</v>
      </c>
      <c r="X3691" s="538">
        <f t="shared" si="2003"/>
        <v>304241.73525047861</v>
      </c>
      <c r="Y3691" s="551">
        <f t="shared" si="2004"/>
        <v>304241.7352504856</v>
      </c>
      <c r="Z3691" s="538">
        <f t="shared" si="2005"/>
        <v>543344.49480281305</v>
      </c>
      <c r="AA3691" s="538">
        <f t="shared" si="2006"/>
        <v>239102.75955232745</v>
      </c>
      <c r="AB3691" s="540">
        <f t="shared" si="2007"/>
        <v>6.9849193096160889E-9</v>
      </c>
      <c r="AC3691" s="549"/>
      <c r="AD3691" s="549">
        <f t="shared" si="2008"/>
        <v>94</v>
      </c>
    </row>
    <row r="3692" spans="3:30" s="503" customFormat="1">
      <c r="C3692" s="557" t="str">
        <f>'Terminated loans'!F2882</f>
        <v>E</v>
      </c>
      <c r="D3692" s="545">
        <v>143101258</v>
      </c>
      <c r="E3692" s="555">
        <f>'Terminated loans'!I2882</f>
        <v>99</v>
      </c>
      <c r="F3692" s="555" t="str">
        <f>'Terminated loans'!J2882</f>
        <v>BROWN M</v>
      </c>
      <c r="G3692" s="547" t="str">
        <f t="shared" si="1872"/>
        <v>D1</v>
      </c>
      <c r="H3692" s="556">
        <f>'Terminated loans'!L2882</f>
        <v>41046</v>
      </c>
      <c r="I3692" s="498">
        <v>43889</v>
      </c>
      <c r="J3692" s="34">
        <f t="shared" si="1992"/>
        <v>93</v>
      </c>
      <c r="K3692" s="34">
        <f t="shared" si="1993"/>
        <v>103</v>
      </c>
      <c r="L3692" s="34">
        <f t="shared" si="1994"/>
        <v>93</v>
      </c>
      <c r="M3692" s="34">
        <f t="shared" si="1995"/>
        <v>93</v>
      </c>
      <c r="N3692" s="52">
        <f t="shared" si="1996"/>
        <v>93</v>
      </c>
      <c r="O3692" s="553">
        <f>+'Terminated loans'!S2882</f>
        <v>571179</v>
      </c>
      <c r="P3692" s="548">
        <f>+'Terminated loans'!T2882</f>
        <v>0.03</v>
      </c>
      <c r="Q3692" s="536">
        <f t="shared" si="1873"/>
        <v>7.6499999999999999E-2</v>
      </c>
      <c r="R3692" s="537">
        <f t="shared" si="1997"/>
        <v>6890.964526206928</v>
      </c>
      <c r="S3692" s="538">
        <f t="shared" si="1998"/>
        <v>482338.33396034117</v>
      </c>
      <c r="T3692" s="538">
        <f t="shared" si="1999"/>
        <v>88840.666039658827</v>
      </c>
      <c r="U3692" s="538">
        <f t="shared" si="2000"/>
        <v>158521.36697690486</v>
      </c>
      <c r="V3692" s="538">
        <f t="shared" si="2001"/>
        <v>69680.700937244343</v>
      </c>
      <c r="W3692" s="539">
        <f t="shared" si="2002"/>
        <v>88840.666039660515</v>
      </c>
      <c r="X3692" s="538">
        <f t="shared" si="2003"/>
        <v>88840.666039658827</v>
      </c>
      <c r="Y3692" s="551">
        <f t="shared" si="2004"/>
        <v>88840.666039660515</v>
      </c>
      <c r="Z3692" s="538">
        <f t="shared" si="2005"/>
        <v>158521.36697690486</v>
      </c>
      <c r="AA3692" s="538">
        <f t="shared" si="2006"/>
        <v>69680.700937244343</v>
      </c>
      <c r="AB3692" s="540">
        <f t="shared" si="2007"/>
        <v>1.6880221664905548E-9</v>
      </c>
      <c r="AC3692" s="549"/>
      <c r="AD3692" s="549">
        <f t="shared" si="2008"/>
        <v>93</v>
      </c>
    </row>
    <row r="3693" spans="3:30" s="503" customFormat="1">
      <c r="C3693" s="557" t="str">
        <f>'Terminated loans'!F2883</f>
        <v>E</v>
      </c>
      <c r="D3693" s="545">
        <v>143201473</v>
      </c>
      <c r="E3693" s="555">
        <f>'Terminated loans'!I2883</f>
        <v>99</v>
      </c>
      <c r="F3693" s="555" t="str">
        <f>'Terminated loans'!J2883</f>
        <v>LAI KIN M M (SL 2729)</v>
      </c>
      <c r="G3693" s="547" t="str">
        <f t="shared" si="1872"/>
        <v>D1</v>
      </c>
      <c r="H3693" s="556">
        <f>'Terminated loans'!L2883</f>
        <v>41050</v>
      </c>
      <c r="I3693" s="498">
        <v>43889</v>
      </c>
      <c r="J3693" s="34">
        <f t="shared" si="1992"/>
        <v>93</v>
      </c>
      <c r="K3693" s="34">
        <f t="shared" si="1993"/>
        <v>102</v>
      </c>
      <c r="L3693" s="34">
        <f t="shared" si="1994"/>
        <v>93</v>
      </c>
      <c r="M3693" s="34">
        <f t="shared" si="1995"/>
        <v>93</v>
      </c>
      <c r="N3693" s="52">
        <f t="shared" si="1996"/>
        <v>93</v>
      </c>
      <c r="O3693" s="553">
        <f>+'Terminated loans'!S2883</f>
        <v>1513865</v>
      </c>
      <c r="P3693" s="548">
        <f>+'Terminated loans'!T2883</f>
        <v>0.03</v>
      </c>
      <c r="Q3693" s="536">
        <f t="shared" si="1873"/>
        <v>7.6499999999999999E-2</v>
      </c>
      <c r="R3693" s="537">
        <f t="shared" si="1997"/>
        <v>18263.959306042856</v>
      </c>
      <c r="S3693" s="538">
        <f t="shared" si="1998"/>
        <v>1278399.8045111462</v>
      </c>
      <c r="T3693" s="538">
        <f t="shared" si="1999"/>
        <v>235465.19548885385</v>
      </c>
      <c r="U3693" s="538">
        <f t="shared" si="2000"/>
        <v>420148.41095084394</v>
      </c>
      <c r="V3693" s="538">
        <f t="shared" si="2001"/>
        <v>184683.21546198544</v>
      </c>
      <c r="W3693" s="539">
        <f t="shared" si="2002"/>
        <v>235465.1954888585</v>
      </c>
      <c r="X3693" s="538">
        <f t="shared" si="2003"/>
        <v>235465.19548885385</v>
      </c>
      <c r="Y3693" s="551">
        <f t="shared" si="2004"/>
        <v>235465.1954888585</v>
      </c>
      <c r="Z3693" s="538">
        <f t="shared" si="2005"/>
        <v>420148.41095084394</v>
      </c>
      <c r="AA3693" s="538">
        <f t="shared" si="2006"/>
        <v>184683.21546198544</v>
      </c>
      <c r="AB3693" s="540">
        <f t="shared" si="2007"/>
        <v>4.6566128730773926E-9</v>
      </c>
      <c r="AC3693" s="549"/>
      <c r="AD3693" s="549">
        <f t="shared" si="2008"/>
        <v>93</v>
      </c>
    </row>
    <row r="3694" spans="3:30" s="503" customFormat="1">
      <c r="C3694" s="557" t="str">
        <f>'Terminated loans'!F2884</f>
        <v>N</v>
      </c>
      <c r="D3694" s="545">
        <v>143960056</v>
      </c>
      <c r="E3694" s="555">
        <f>'Terminated loans'!I2884</f>
        <v>98</v>
      </c>
      <c r="F3694" s="555" t="str">
        <f>'Terminated loans'!J2884</f>
        <v>SEERUTTUN R D</v>
      </c>
      <c r="G3694" s="547" t="str">
        <f t="shared" si="1872"/>
        <v>E2</v>
      </c>
      <c r="H3694" s="556">
        <f>'Terminated loans'!L2884</f>
        <v>42069</v>
      </c>
      <c r="I3694" s="498">
        <v>43889</v>
      </c>
      <c r="J3694" s="34">
        <f t="shared" si="1992"/>
        <v>60</v>
      </c>
      <c r="K3694" s="34">
        <f t="shared" si="1993"/>
        <v>69</v>
      </c>
      <c r="L3694" s="34">
        <f t="shared" si="1994"/>
        <v>60</v>
      </c>
      <c r="M3694" s="34">
        <f t="shared" si="1995"/>
        <v>60</v>
      </c>
      <c r="N3694" s="52">
        <f t="shared" si="1996"/>
        <v>60</v>
      </c>
      <c r="O3694" s="553">
        <f>+'Terminated loans'!S2884</f>
        <v>368306</v>
      </c>
      <c r="P3694" s="548">
        <f>+'Terminated loans'!T2884</f>
        <v>0.05</v>
      </c>
      <c r="Q3694" s="536">
        <f t="shared" si="1873"/>
        <v>9.1499999999999998E-2</v>
      </c>
      <c r="R3694" s="537">
        <f t="shared" si="1997"/>
        <v>6950.3885784910917</v>
      </c>
      <c r="S3694" s="538">
        <f t="shared" si="1998"/>
        <v>333652.32706002792</v>
      </c>
      <c r="T3694" s="538">
        <f t="shared" si="1999"/>
        <v>34653.672939972079</v>
      </c>
      <c r="U3694" s="538">
        <f t="shared" si="2000"/>
        <v>83370.987649437739</v>
      </c>
      <c r="V3694" s="538">
        <f t="shared" si="2001"/>
        <v>48717.314709465485</v>
      </c>
      <c r="W3694" s="539">
        <f t="shared" si="2002"/>
        <v>34653.672939972254</v>
      </c>
      <c r="X3694" s="538">
        <f t="shared" si="2003"/>
        <v>34653.672939972079</v>
      </c>
      <c r="Y3694" s="551">
        <f t="shared" si="2004"/>
        <v>34653.672939972254</v>
      </c>
      <c r="Z3694" s="538">
        <f t="shared" si="2005"/>
        <v>83370.987649437739</v>
      </c>
      <c r="AA3694" s="538">
        <f t="shared" si="2006"/>
        <v>48717.314709465485</v>
      </c>
      <c r="AB3694" s="540">
        <f t="shared" si="2007"/>
        <v>1.7462298274040222E-10</v>
      </c>
      <c r="AC3694" s="549"/>
      <c r="AD3694" s="549">
        <f t="shared" si="2008"/>
        <v>60</v>
      </c>
    </row>
    <row r="3695" spans="3:30" s="503" customFormat="1">
      <c r="C3695" s="557" t="str">
        <f>'Terminated loans'!F2885</f>
        <v>E</v>
      </c>
      <c r="D3695" s="545">
        <v>143981991</v>
      </c>
      <c r="E3695" s="555">
        <f>'Terminated loans'!I2885</f>
        <v>98</v>
      </c>
      <c r="F3695" s="555" t="str">
        <f>'Terminated loans'!J2885</f>
        <v>NORUTHUN LATCHMUDOO T</v>
      </c>
      <c r="G3695" s="547" t="str">
        <f t="shared" si="1872"/>
        <v>E2</v>
      </c>
      <c r="H3695" s="556">
        <f>'Terminated loans'!L2885</f>
        <v>41810</v>
      </c>
      <c r="I3695" s="498">
        <v>43889</v>
      </c>
      <c r="J3695" s="34">
        <f t="shared" si="1992"/>
        <v>68</v>
      </c>
      <c r="K3695" s="34">
        <f t="shared" si="1993"/>
        <v>77</v>
      </c>
      <c r="L3695" s="34">
        <f t="shared" si="1994"/>
        <v>60</v>
      </c>
      <c r="M3695" s="34">
        <f t="shared" si="1995"/>
        <v>60</v>
      </c>
      <c r="N3695" s="52">
        <f t="shared" si="1996"/>
        <v>60</v>
      </c>
      <c r="O3695" s="553">
        <f>+'Terminated loans'!S2885</f>
        <v>833679</v>
      </c>
      <c r="P3695" s="548">
        <f>+'Terminated loans'!T2885</f>
        <v>0.05</v>
      </c>
      <c r="Q3695" s="536">
        <f t="shared" si="1873"/>
        <v>9.1499999999999998E-2</v>
      </c>
      <c r="R3695" s="537">
        <f t="shared" si="1997"/>
        <v>15732.551193105392</v>
      </c>
      <c r="S3695" s="538">
        <f t="shared" si="1998"/>
        <v>755238.68297306332</v>
      </c>
      <c r="T3695" s="538">
        <f t="shared" si="1999"/>
        <v>78440.317026936682</v>
      </c>
      <c r="U3695" s="538">
        <f t="shared" si="2000"/>
        <v>188714.3886132607</v>
      </c>
      <c r="V3695" s="538">
        <f t="shared" si="2001"/>
        <v>110274.07158632344</v>
      </c>
      <c r="W3695" s="539">
        <f t="shared" si="2002"/>
        <v>78440.317026937264</v>
      </c>
      <c r="X3695" s="538">
        <f t="shared" si="2003"/>
        <v>78440.317026936682</v>
      </c>
      <c r="Y3695" s="551">
        <f t="shared" si="2004"/>
        <v>78440.317026937264</v>
      </c>
      <c r="Z3695" s="538">
        <f t="shared" si="2005"/>
        <v>188714.3886132607</v>
      </c>
      <c r="AA3695" s="538">
        <f t="shared" si="2006"/>
        <v>110274.07158632344</v>
      </c>
      <c r="AB3695" s="540">
        <f t="shared" si="2007"/>
        <v>5.8207660913467407E-10</v>
      </c>
      <c r="AC3695" s="549"/>
      <c r="AD3695" s="549">
        <f t="shared" si="2008"/>
        <v>60</v>
      </c>
    </row>
    <row r="3696" spans="3:30" s="503" customFormat="1">
      <c r="C3696" s="557" t="str">
        <f>'Terminated loans'!F2886</f>
        <v>E</v>
      </c>
      <c r="D3696" s="545">
        <v>143986004</v>
      </c>
      <c r="E3696" s="555">
        <f>'Terminated loans'!I2886</f>
        <v>98</v>
      </c>
      <c r="F3696" s="555" t="str">
        <f>'Terminated loans'!J2886</f>
        <v>GOPAUL R P</v>
      </c>
      <c r="G3696" s="547" t="str">
        <f t="shared" si="1872"/>
        <v>E2</v>
      </c>
      <c r="H3696" s="556">
        <f>'Terminated loans'!L2886</f>
        <v>42179</v>
      </c>
      <c r="I3696" s="498">
        <v>43889</v>
      </c>
      <c r="J3696" s="34">
        <f t="shared" si="1992"/>
        <v>56</v>
      </c>
      <c r="K3696" s="34">
        <f t="shared" si="1993"/>
        <v>65</v>
      </c>
      <c r="L3696" s="34">
        <f t="shared" si="1994"/>
        <v>56</v>
      </c>
      <c r="M3696" s="34">
        <f t="shared" si="1995"/>
        <v>56</v>
      </c>
      <c r="N3696" s="52">
        <f t="shared" si="1996"/>
        <v>56</v>
      </c>
      <c r="O3696" s="553">
        <f>+'Terminated loans'!S2886</f>
        <v>111936</v>
      </c>
      <c r="P3696" s="548">
        <f>+'Terminated loans'!T2886</f>
        <v>0.05</v>
      </c>
      <c r="Q3696" s="536">
        <f t="shared" si="1873"/>
        <v>9.1499999999999998E-2</v>
      </c>
      <c r="R3696" s="537">
        <f t="shared" si="1997"/>
        <v>2245.2604229534249</v>
      </c>
      <c r="S3696" s="538">
        <f t="shared" si="1998"/>
        <v>102024.27739366851</v>
      </c>
      <c r="T3696" s="538">
        <f t="shared" si="1999"/>
        <v>9911.7226063314884</v>
      </c>
      <c r="U3696" s="538">
        <f t="shared" si="2000"/>
        <v>23710.306291723362</v>
      </c>
      <c r="V3696" s="538">
        <f t="shared" si="2001"/>
        <v>13798.583685391801</v>
      </c>
      <c r="W3696" s="539">
        <f t="shared" si="2002"/>
        <v>9911.7226063315611</v>
      </c>
      <c r="X3696" s="538">
        <f t="shared" si="2003"/>
        <v>9911.7226063314884</v>
      </c>
      <c r="Y3696" s="551">
        <f t="shared" si="2004"/>
        <v>9911.7226063315611</v>
      </c>
      <c r="Z3696" s="538">
        <f t="shared" si="2005"/>
        <v>23710.306291723362</v>
      </c>
      <c r="AA3696" s="538">
        <f t="shared" si="2006"/>
        <v>13798.583685391801</v>
      </c>
      <c r="AB3696" s="540">
        <f t="shared" si="2007"/>
        <v>7.2759576141834259E-11</v>
      </c>
      <c r="AC3696" s="549"/>
      <c r="AD3696" s="549">
        <f t="shared" si="2008"/>
        <v>56</v>
      </c>
    </row>
    <row r="3697" spans="3:30" s="503" customFormat="1">
      <c r="C3697" s="557" t="str">
        <f>'Terminated loans'!F2887</f>
        <v>E</v>
      </c>
      <c r="D3697" s="545">
        <v>143986934</v>
      </c>
      <c r="E3697" s="555">
        <f>'Terminated loans'!I2887</f>
        <v>98</v>
      </c>
      <c r="F3697" s="555" t="str">
        <f>'Terminated loans'!J2887</f>
        <v>NEKITSING D</v>
      </c>
      <c r="G3697" s="547" t="str">
        <f t="shared" si="1872"/>
        <v>F2</v>
      </c>
      <c r="H3697" s="556">
        <f>'Terminated loans'!L2887</f>
        <v>42375</v>
      </c>
      <c r="I3697" s="498">
        <v>43889</v>
      </c>
      <c r="J3697" s="34">
        <f t="shared" si="1992"/>
        <v>50</v>
      </c>
      <c r="K3697" s="34">
        <f t="shared" si="1993"/>
        <v>59</v>
      </c>
      <c r="L3697" s="34">
        <f t="shared" si="1994"/>
        <v>50</v>
      </c>
      <c r="M3697" s="34">
        <f t="shared" si="1995"/>
        <v>50</v>
      </c>
      <c r="N3697" s="52">
        <f t="shared" si="1996"/>
        <v>50</v>
      </c>
      <c r="O3697" s="553">
        <f>+'Terminated loans'!S2887</f>
        <v>101407</v>
      </c>
      <c r="P3697" s="548">
        <f>+'Terminated loans'!T2887</f>
        <v>0.05</v>
      </c>
      <c r="Q3697" s="536">
        <f t="shared" si="1873"/>
        <v>8.8999999999999996E-2</v>
      </c>
      <c r="R3697" s="537">
        <f t="shared" si="1997"/>
        <v>2250.9420145656577</v>
      </c>
      <c r="S3697" s="538">
        <f t="shared" si="1998"/>
        <v>93749.248279733802</v>
      </c>
      <c r="T3697" s="538">
        <f t="shared" si="1999"/>
        <v>7657.7517202661984</v>
      </c>
      <c r="U3697" s="538">
        <f t="shared" si="2000"/>
        <v>18797.852448548729</v>
      </c>
      <c r="V3697" s="538">
        <f t="shared" si="2001"/>
        <v>11140.100728282894</v>
      </c>
      <c r="W3697" s="539">
        <f t="shared" si="2002"/>
        <v>7657.7517202658346</v>
      </c>
      <c r="X3697" s="538">
        <f t="shared" si="2003"/>
        <v>7657.7517202661984</v>
      </c>
      <c r="Y3697" s="551">
        <f t="shared" si="2004"/>
        <v>7657.7517202658346</v>
      </c>
      <c r="Z3697" s="538">
        <f t="shared" si="2005"/>
        <v>18797.852448548729</v>
      </c>
      <c r="AA3697" s="538">
        <f t="shared" si="2006"/>
        <v>11140.100728282894</v>
      </c>
      <c r="AB3697" s="540">
        <f t="shared" si="2007"/>
        <v>-3.637978807091713E-10</v>
      </c>
      <c r="AC3697" s="549"/>
      <c r="AD3697" s="549">
        <f t="shared" si="2008"/>
        <v>50</v>
      </c>
    </row>
    <row r="3698" spans="3:30" s="503" customFormat="1">
      <c r="C3698" s="557" t="str">
        <f>'Terminated loans'!F2888</f>
        <v>E</v>
      </c>
      <c r="D3698" s="545">
        <v>143986160</v>
      </c>
      <c r="E3698" s="555">
        <f>'Terminated loans'!I2888</f>
        <v>98</v>
      </c>
      <c r="F3698" s="555" t="str">
        <f>'Terminated loans'!J2888</f>
        <v>HOSSANEE A M</v>
      </c>
      <c r="G3698" s="547" t="str">
        <f t="shared" si="1872"/>
        <v>F2</v>
      </c>
      <c r="H3698" s="556">
        <f>'Terminated loans'!L2888</f>
        <v>42377</v>
      </c>
      <c r="I3698" s="498">
        <v>43889</v>
      </c>
      <c r="J3698" s="34">
        <f t="shared" si="1992"/>
        <v>50</v>
      </c>
      <c r="K3698" s="34">
        <f t="shared" si="1993"/>
        <v>59</v>
      </c>
      <c r="L3698" s="34">
        <f t="shared" si="1994"/>
        <v>50</v>
      </c>
      <c r="M3698" s="34">
        <f t="shared" si="1995"/>
        <v>50</v>
      </c>
      <c r="N3698" s="52">
        <f t="shared" si="1996"/>
        <v>50</v>
      </c>
      <c r="O3698" s="553">
        <f>+'Terminated loans'!S2888</f>
        <v>360899</v>
      </c>
      <c r="P3698" s="548">
        <f>+'Terminated loans'!T2888</f>
        <v>0.05</v>
      </c>
      <c r="Q3698" s="536">
        <f t="shared" si="1873"/>
        <v>8.8999999999999996E-2</v>
      </c>
      <c r="R3698" s="537">
        <f t="shared" si="1997"/>
        <v>8010.9136658685438</v>
      </c>
      <c r="S3698" s="538">
        <f t="shared" si="1998"/>
        <v>333645.70448694524</v>
      </c>
      <c r="T3698" s="538">
        <f t="shared" si="1999"/>
        <v>27253.295513054763</v>
      </c>
      <c r="U3698" s="538">
        <f t="shared" si="2000"/>
        <v>66899.978806480707</v>
      </c>
      <c r="V3698" s="538">
        <f t="shared" si="2001"/>
        <v>39646.683293427166</v>
      </c>
      <c r="W3698" s="539">
        <f t="shared" si="2002"/>
        <v>27253.295513053541</v>
      </c>
      <c r="X3698" s="538">
        <f t="shared" si="2003"/>
        <v>27253.295513054763</v>
      </c>
      <c r="Y3698" s="551">
        <f t="shared" si="2004"/>
        <v>27253.295513053541</v>
      </c>
      <c r="Z3698" s="538">
        <f t="shared" si="2005"/>
        <v>66899.978806480707</v>
      </c>
      <c r="AA3698" s="538">
        <f t="shared" si="2006"/>
        <v>39646.683293427166</v>
      </c>
      <c r="AB3698" s="540">
        <f t="shared" si="2007"/>
        <v>-1.2223608791828156E-9</v>
      </c>
      <c r="AC3698" s="549"/>
      <c r="AD3698" s="549">
        <f t="shared" si="2008"/>
        <v>50</v>
      </c>
    </row>
    <row r="3699" spans="3:30" s="503" customFormat="1">
      <c r="C3699" s="557" t="str">
        <f>'Terminated loans'!F2889</f>
        <v>E</v>
      </c>
      <c r="D3699" s="545">
        <v>143987248</v>
      </c>
      <c r="E3699" s="555">
        <f>'Terminated loans'!I2889</f>
        <v>98</v>
      </c>
      <c r="F3699" s="555" t="str">
        <f>'Terminated loans'!J2889</f>
        <v>DEELCHAND K</v>
      </c>
      <c r="G3699" s="547" t="str">
        <f t="shared" si="1872"/>
        <v>F2</v>
      </c>
      <c r="H3699" s="556">
        <f>'Terminated loans'!L2889</f>
        <v>42524</v>
      </c>
      <c r="I3699" s="498">
        <v>43889</v>
      </c>
      <c r="J3699" s="34">
        <f t="shared" si="1992"/>
        <v>45</v>
      </c>
      <c r="K3699" s="34">
        <f t="shared" si="1993"/>
        <v>54</v>
      </c>
      <c r="L3699" s="34">
        <f t="shared" si="1994"/>
        <v>45</v>
      </c>
      <c r="M3699" s="34">
        <f t="shared" si="1995"/>
        <v>45</v>
      </c>
      <c r="N3699" s="52">
        <f t="shared" si="1996"/>
        <v>45</v>
      </c>
      <c r="O3699" s="553">
        <f>+'Terminated loans'!S2889</f>
        <v>150187</v>
      </c>
      <c r="P3699" s="548">
        <f>+'Terminated loans'!T2889</f>
        <v>0.05</v>
      </c>
      <c r="Q3699" s="536">
        <f t="shared" si="1873"/>
        <v>8.8999999999999996E-2</v>
      </c>
      <c r="R3699" s="537">
        <f t="shared" si="1997"/>
        <v>3667.0785522325223</v>
      </c>
      <c r="S3699" s="538">
        <f t="shared" si="1998"/>
        <v>139868.74464574913</v>
      </c>
      <c r="T3699" s="538">
        <f t="shared" si="1999"/>
        <v>10318.255354250869</v>
      </c>
      <c r="U3699" s="538">
        <f t="shared" si="2000"/>
        <v>25149.790204713878</v>
      </c>
      <c r="V3699" s="538">
        <f t="shared" si="2001"/>
        <v>14831.534850463504</v>
      </c>
      <c r="W3699" s="539">
        <f t="shared" si="2002"/>
        <v>10318.255354250374</v>
      </c>
      <c r="X3699" s="538">
        <f t="shared" si="2003"/>
        <v>10318.255354250869</v>
      </c>
      <c r="Y3699" s="551">
        <f t="shared" si="2004"/>
        <v>10318.255354250374</v>
      </c>
      <c r="Z3699" s="538">
        <f t="shared" si="2005"/>
        <v>25149.790204713878</v>
      </c>
      <c r="AA3699" s="538">
        <f t="shared" si="2006"/>
        <v>14831.534850463504</v>
      </c>
      <c r="AB3699" s="540">
        <f t="shared" si="2007"/>
        <v>-4.9476511776447296E-10</v>
      </c>
      <c r="AC3699" s="549"/>
      <c r="AD3699" s="549">
        <f t="shared" si="2008"/>
        <v>45</v>
      </c>
    </row>
    <row r="3700" spans="3:30" s="503" customFormat="1">
      <c r="C3700" s="557" t="str">
        <f>'Terminated loans'!F2890</f>
        <v>E</v>
      </c>
      <c r="D3700" s="545">
        <v>143988783</v>
      </c>
      <c r="E3700" s="555">
        <f>'Terminated loans'!I2890</f>
        <v>98</v>
      </c>
      <c r="F3700" s="555" t="str">
        <f>'Terminated loans'!J2890</f>
        <v>BERNARD G J P</v>
      </c>
      <c r="G3700" s="547" t="str">
        <f t="shared" si="1872"/>
        <v>I2</v>
      </c>
      <c r="H3700" s="556">
        <f>'Terminated loans'!L2890</f>
        <v>43320</v>
      </c>
      <c r="I3700" s="498">
        <v>43889</v>
      </c>
      <c r="J3700" s="34">
        <f t="shared" si="1992"/>
        <v>19</v>
      </c>
      <c r="K3700" s="34">
        <f t="shared" si="1993"/>
        <v>28</v>
      </c>
      <c r="L3700" s="34">
        <f t="shared" si="1994"/>
        <v>19</v>
      </c>
      <c r="M3700" s="34">
        <f t="shared" si="1995"/>
        <v>19</v>
      </c>
      <c r="N3700" s="52">
        <f t="shared" si="1996"/>
        <v>19</v>
      </c>
      <c r="O3700" s="553">
        <f>+'Terminated loans'!S2890</f>
        <v>201558</v>
      </c>
      <c r="P3700" s="548">
        <f>+'Terminated loans'!T2890</f>
        <v>0.05</v>
      </c>
      <c r="Q3700" s="536">
        <f t="shared" si="1873"/>
        <v>0.08</v>
      </c>
      <c r="R3700" s="537">
        <f t="shared" si="1997"/>
        <v>11055.842057907175</v>
      </c>
      <c r="S3700" s="538">
        <f t="shared" si="1998"/>
        <v>196687.20879897109</v>
      </c>
      <c r="T3700" s="538">
        <f t="shared" si="1999"/>
        <v>4870.7912010289147</v>
      </c>
      <c r="U3700" s="538">
        <f t="shared" si="2000"/>
        <v>13373.79030126374</v>
      </c>
      <c r="V3700" s="538">
        <f t="shared" si="2001"/>
        <v>8502.9991002363386</v>
      </c>
      <c r="W3700" s="539">
        <f t="shared" si="2002"/>
        <v>4870.7912010274013</v>
      </c>
      <c r="X3700" s="538">
        <f t="shared" si="2003"/>
        <v>4870.7912010289147</v>
      </c>
      <c r="Y3700" s="551">
        <f t="shared" si="2004"/>
        <v>4870.7912010274013</v>
      </c>
      <c r="Z3700" s="538">
        <f t="shared" si="2005"/>
        <v>13373.79030126374</v>
      </c>
      <c r="AA3700" s="538">
        <f t="shared" si="2006"/>
        <v>8502.9991002363386</v>
      </c>
      <c r="AB3700" s="540">
        <f t="shared" si="2007"/>
        <v>-1.5133991837501526E-9</v>
      </c>
      <c r="AC3700" s="549"/>
      <c r="AD3700" s="549">
        <f t="shared" si="2008"/>
        <v>19</v>
      </c>
    </row>
    <row r="3701" spans="3:30" s="503" customFormat="1">
      <c r="C3701" s="557" t="str">
        <f>'Terminated loans'!F2891</f>
        <v>N</v>
      </c>
      <c r="D3701" s="503">
        <v>143031055</v>
      </c>
      <c r="E3701" s="555">
        <f>'Terminated loans'!I2891</f>
        <v>99</v>
      </c>
      <c r="F3701" s="555" t="str">
        <f>'Terminated loans'!J2891</f>
        <v>SEEGOOLAM B T (SL 1282)</v>
      </c>
      <c r="G3701" s="547" t="str">
        <f t="shared" si="1872"/>
        <v>A1</v>
      </c>
      <c r="H3701" s="556">
        <f>'Terminated loans'!L2891</f>
        <v>39850</v>
      </c>
      <c r="I3701" s="498">
        <v>43921</v>
      </c>
      <c r="J3701" s="34">
        <f t="shared" ref="J3701:J3708" si="2009">ROUND((I3701-H3701)/365*12,0)</f>
        <v>134</v>
      </c>
      <c r="K3701" s="34">
        <f t="shared" ref="K3701:K3708" si="2010">ROUND(($I$35-H3701)/365*12,0)</f>
        <v>142</v>
      </c>
      <c r="L3701" s="34">
        <f t="shared" ref="L3701:L3708" si="2011">IF(B3701="VELS",J3701,IF(J3701&gt;(IF(OR(E3701=4,E3701=99),$J$3,IF(E3701=97,$J$6,IF(E3701=98,$J$5,"Check")))),(IF(OR(E3701=4,E3701=99),$J$3,IF(E3701=97,$J$6,IF(E3701=98,$J$5,"Check")))),J3701))</f>
        <v>134</v>
      </c>
      <c r="M3701" s="34">
        <f t="shared" ref="M3701:M3708" si="2012">IF(K3701&gt;L3701,L3701,K3701)</f>
        <v>134</v>
      </c>
      <c r="N3701" s="52">
        <f t="shared" ref="N3701:N3708" si="2013">IF(C3701="O",IF(ROUND(($I$35-H3701)/365*12,0)&gt;$L3701,$L3701,ROUND(($I$35-H3701)/365*12,0)),IF(OR(C3701="E",C3701="N"),ROUND(M3701,0),"CHECK"))</f>
        <v>134</v>
      </c>
      <c r="O3701" s="553">
        <f>+'Terminated loans'!S2891</f>
        <v>229476</v>
      </c>
      <c r="P3701" s="548">
        <f>+'Terminated loans'!T2891</f>
        <v>0.03</v>
      </c>
      <c r="Q3701" s="536">
        <f t="shared" si="1873"/>
        <v>8.6499999999999994E-2</v>
      </c>
      <c r="R3701" s="537">
        <f t="shared" ref="R3701:R3708" si="2014">PMT(P3701/12,L3701,-O3701,0,0)</f>
        <v>2017.4579682573528</v>
      </c>
      <c r="S3701" s="538">
        <f t="shared" ref="S3701:S3708" si="2015">(-PV(Q3701/12,L3701,R3701,0,0))</f>
        <v>172977.4928103679</v>
      </c>
      <c r="T3701" s="538">
        <f t="shared" ref="T3701:T3708" si="2016">O3701-S3701</f>
        <v>56498.507189632102</v>
      </c>
      <c r="U3701" s="538">
        <f t="shared" ref="U3701:U3708" si="2017">-IF(OR(Q3701="",Q3701=0),0,(CUMIPMT(Q3701/12,L3701,S3701,1,M3701,0)))</f>
        <v>97361.874936115608</v>
      </c>
      <c r="V3701" s="538">
        <f t="shared" ref="V3701:V3708" si="2018">-IF(OR(P3701="",P3701=0),0,(CUMIPMT(P3701/12,L3701,O3701,1,M3701,0)))</f>
        <v>40863.36774648531</v>
      </c>
      <c r="W3701" s="539">
        <f t="shared" ref="W3701:W3708" si="2019">IF(ISERROR(U3701-V3701),0,U3701-V3701)</f>
        <v>56498.507189630298</v>
      </c>
      <c r="X3701" s="538">
        <f t="shared" ref="X3701:X3708" si="2020">IF(C3701="O",T3701/AD3701*N3701,T3701)</f>
        <v>56498.507189632102</v>
      </c>
      <c r="Y3701" s="551">
        <f t="shared" ref="Y3701:Y3708" si="2021">W3701</f>
        <v>56498.507189630298</v>
      </c>
      <c r="Z3701" s="538">
        <f t="shared" ref="Z3701:Z3708" si="2022">-IF(OR(Q3701="",Q3701=0),0,(CUMIPMT(Q3701/12,L3701,S3701,1,L3701,0)))</f>
        <v>97361.874936115608</v>
      </c>
      <c r="AA3701" s="538">
        <f t="shared" ref="AA3701:AA3708" si="2023">-IF(OR(P3701="",P3701=0),0,(CUMIPMT(P3701/12,L3701,O3701,1,L3701,0)))</f>
        <v>40863.36774648531</v>
      </c>
      <c r="AB3701" s="540">
        <f t="shared" ref="AB3701:AB3708" si="2024">IF(ISERROR(Z3701-AA3701-T3701),"CHECK",Z3701-AA3701-T3701)</f>
        <v>-1.8044374883174896E-9</v>
      </c>
      <c r="AC3701" s="505"/>
      <c r="AD3701" s="549">
        <f t="shared" si="2008"/>
        <v>134</v>
      </c>
    </row>
    <row r="3702" spans="3:30" s="503" customFormat="1">
      <c r="C3702" s="557" t="str">
        <f>'Terminated loans'!F2892</f>
        <v>E</v>
      </c>
      <c r="D3702" s="503">
        <v>143980634</v>
      </c>
      <c r="E3702" s="555">
        <f>'Terminated loans'!I2892</f>
        <v>98</v>
      </c>
      <c r="F3702" s="555" t="str">
        <f>'Terminated loans'!J2892</f>
        <v>L`AIGUILLE A N</v>
      </c>
      <c r="G3702" s="547" t="str">
        <f t="shared" si="1872"/>
        <v>D2</v>
      </c>
      <c r="H3702" s="556">
        <f>'Terminated loans'!L2892</f>
        <v>41383</v>
      </c>
      <c r="I3702" s="498">
        <v>43921</v>
      </c>
      <c r="J3702" s="34">
        <f t="shared" si="2009"/>
        <v>83</v>
      </c>
      <c r="K3702" s="34">
        <f t="shared" si="2010"/>
        <v>91</v>
      </c>
      <c r="L3702" s="34">
        <f t="shared" si="2011"/>
        <v>60</v>
      </c>
      <c r="M3702" s="34">
        <f t="shared" si="2012"/>
        <v>60</v>
      </c>
      <c r="N3702" s="52">
        <f t="shared" si="2013"/>
        <v>60</v>
      </c>
      <c r="O3702" s="553">
        <f>+'Terminated loans'!S2892</f>
        <v>760600</v>
      </c>
      <c r="P3702" s="548">
        <f>+'Terminated loans'!T2892</f>
        <v>0.05</v>
      </c>
      <c r="Q3702" s="536">
        <f t="shared" si="1873"/>
        <v>9.4E-2</v>
      </c>
      <c r="R3702" s="537">
        <f t="shared" si="2014"/>
        <v>14353.460309634716</v>
      </c>
      <c r="S3702" s="538">
        <f t="shared" si="2015"/>
        <v>685030.43338270939</v>
      </c>
      <c r="T3702" s="538">
        <f t="shared" si="2016"/>
        <v>75569.566617290606</v>
      </c>
      <c r="U3702" s="538">
        <f t="shared" si="2017"/>
        <v>176177.18519537686</v>
      </c>
      <c r="V3702" s="538">
        <f t="shared" si="2018"/>
        <v>100607.61857808311</v>
      </c>
      <c r="W3702" s="539">
        <f t="shared" si="2019"/>
        <v>75569.566617293749</v>
      </c>
      <c r="X3702" s="538">
        <f t="shared" si="2020"/>
        <v>75569.566617290606</v>
      </c>
      <c r="Y3702" s="551">
        <f t="shared" si="2021"/>
        <v>75569.566617293749</v>
      </c>
      <c r="Z3702" s="538">
        <f t="shared" si="2022"/>
        <v>176177.18519537686</v>
      </c>
      <c r="AA3702" s="538">
        <f t="shared" si="2023"/>
        <v>100607.61857808311</v>
      </c>
      <c r="AB3702" s="540">
        <f t="shared" si="2024"/>
        <v>3.14321368932724E-9</v>
      </c>
      <c r="AC3702" s="505"/>
      <c r="AD3702" s="549">
        <f t="shared" si="2008"/>
        <v>60</v>
      </c>
    </row>
    <row r="3703" spans="3:30" s="503" customFormat="1">
      <c r="C3703" s="557" t="str">
        <f>'Terminated loans'!F2893</f>
        <v>N</v>
      </c>
      <c r="D3703" s="503">
        <v>143984745</v>
      </c>
      <c r="E3703" s="555">
        <f>'Terminated loans'!I2893</f>
        <v>98</v>
      </c>
      <c r="F3703" s="555" t="str">
        <f>'Terminated loans'!J2893</f>
        <v>WONG CHUNG LUNG E L</v>
      </c>
      <c r="G3703" s="547" t="str">
        <f t="shared" si="1872"/>
        <v>E2</v>
      </c>
      <c r="H3703" s="556">
        <f>'Terminated loans'!L2893</f>
        <v>42090</v>
      </c>
      <c r="I3703" s="498">
        <v>43921</v>
      </c>
      <c r="J3703" s="34">
        <f t="shared" si="2009"/>
        <v>60</v>
      </c>
      <c r="K3703" s="34">
        <f t="shared" si="2010"/>
        <v>68</v>
      </c>
      <c r="L3703" s="34">
        <f t="shared" si="2011"/>
        <v>60</v>
      </c>
      <c r="M3703" s="34">
        <f t="shared" si="2012"/>
        <v>60</v>
      </c>
      <c r="N3703" s="52">
        <f t="shared" si="2013"/>
        <v>60</v>
      </c>
      <c r="O3703" s="553">
        <f>+'Terminated loans'!S2893</f>
        <v>137528</v>
      </c>
      <c r="P3703" s="548">
        <f>+'Terminated loans'!T2893</f>
        <v>0.05</v>
      </c>
      <c r="Q3703" s="536">
        <f t="shared" si="1873"/>
        <v>9.1499999999999998E-2</v>
      </c>
      <c r="R3703" s="537">
        <f t="shared" si="2014"/>
        <v>2595.3230205935356</v>
      </c>
      <c r="S3703" s="538">
        <f t="shared" si="2015"/>
        <v>124588.07957489566</v>
      </c>
      <c r="T3703" s="538">
        <f t="shared" si="2016"/>
        <v>12939.920425104341</v>
      </c>
      <c r="U3703" s="538">
        <f t="shared" si="2017"/>
        <v>31131.301660716534</v>
      </c>
      <c r="V3703" s="538">
        <f t="shared" si="2018"/>
        <v>18191.381235612149</v>
      </c>
      <c r="W3703" s="539">
        <f t="shared" si="2019"/>
        <v>12939.920425104385</v>
      </c>
      <c r="X3703" s="538">
        <f t="shared" si="2020"/>
        <v>12939.920425104341</v>
      </c>
      <c r="Y3703" s="551">
        <f t="shared" si="2021"/>
        <v>12939.920425104385</v>
      </c>
      <c r="Z3703" s="538">
        <f t="shared" si="2022"/>
        <v>31131.301660716534</v>
      </c>
      <c r="AA3703" s="538">
        <f t="shared" si="2023"/>
        <v>18191.381235612149</v>
      </c>
      <c r="AB3703" s="540">
        <f t="shared" si="2024"/>
        <v>4.3655745685100555E-11</v>
      </c>
      <c r="AC3703" s="505"/>
      <c r="AD3703" s="549">
        <f t="shared" si="2008"/>
        <v>60</v>
      </c>
    </row>
    <row r="3704" spans="3:30" s="503" customFormat="1">
      <c r="C3704" s="557" t="str">
        <f>'Terminated loans'!F2894</f>
        <v>N</v>
      </c>
      <c r="D3704" s="503">
        <v>143985350</v>
      </c>
      <c r="E3704" s="555">
        <f>'Terminated loans'!I2894</f>
        <v>98</v>
      </c>
      <c r="F3704" s="555" t="str">
        <f>'Terminated loans'!J2894</f>
        <v>MOOSAFER M N(MUACC129337)</v>
      </c>
      <c r="G3704" s="547" t="str">
        <f t="shared" si="1872"/>
        <v>E2</v>
      </c>
      <c r="H3704" s="556">
        <f>'Terminated loans'!L2894</f>
        <v>42107</v>
      </c>
      <c r="I3704" s="498">
        <v>43921</v>
      </c>
      <c r="J3704" s="34">
        <f t="shared" si="2009"/>
        <v>60</v>
      </c>
      <c r="K3704" s="34">
        <f t="shared" si="2010"/>
        <v>68</v>
      </c>
      <c r="L3704" s="34">
        <f t="shared" si="2011"/>
        <v>60</v>
      </c>
      <c r="M3704" s="34">
        <f t="shared" si="2012"/>
        <v>60</v>
      </c>
      <c r="N3704" s="52">
        <f t="shared" si="2013"/>
        <v>60</v>
      </c>
      <c r="O3704" s="553">
        <f>+'Terminated loans'!S2894</f>
        <v>250347</v>
      </c>
      <c r="P3704" s="548">
        <f>+'Terminated loans'!T2894</f>
        <v>0.05</v>
      </c>
      <c r="Q3704" s="536">
        <f t="shared" si="1873"/>
        <v>9.1499999999999998E-2</v>
      </c>
      <c r="R3704" s="537">
        <f t="shared" si="2014"/>
        <v>4724.3567290772053</v>
      </c>
      <c r="S3704" s="538">
        <f t="shared" si="2015"/>
        <v>226792.01295253623</v>
      </c>
      <c r="T3704" s="538">
        <f t="shared" si="2016"/>
        <v>23554.987047463772</v>
      </c>
      <c r="U3704" s="538">
        <f t="shared" si="2017"/>
        <v>56669.390792096179</v>
      </c>
      <c r="V3704" s="538">
        <f t="shared" si="2018"/>
        <v>33114.40374463232</v>
      </c>
      <c r="W3704" s="539">
        <f t="shared" si="2019"/>
        <v>23554.987047463859</v>
      </c>
      <c r="X3704" s="538">
        <f t="shared" si="2020"/>
        <v>23554.987047463772</v>
      </c>
      <c r="Y3704" s="551">
        <f t="shared" si="2021"/>
        <v>23554.987047463859</v>
      </c>
      <c r="Z3704" s="538">
        <f t="shared" si="2022"/>
        <v>56669.390792096179</v>
      </c>
      <c r="AA3704" s="538">
        <f t="shared" si="2023"/>
        <v>33114.40374463232</v>
      </c>
      <c r="AB3704" s="540">
        <f t="shared" si="2024"/>
        <v>8.7311491370201111E-11</v>
      </c>
      <c r="AC3704" s="505"/>
      <c r="AD3704" s="549">
        <f t="shared" si="2008"/>
        <v>60</v>
      </c>
    </row>
    <row r="3705" spans="3:30" s="503" customFormat="1">
      <c r="C3705" s="557" t="str">
        <f>'Terminated loans'!F2895</f>
        <v>N</v>
      </c>
      <c r="D3705" s="503">
        <v>143985423</v>
      </c>
      <c r="E3705" s="555">
        <f>'Terminated loans'!I2895</f>
        <v>98</v>
      </c>
      <c r="F3705" s="555" t="str">
        <f>'Terminated loans'!J2895</f>
        <v>SAURAH A</v>
      </c>
      <c r="G3705" s="547" t="str">
        <f t="shared" si="1872"/>
        <v>E2</v>
      </c>
      <c r="H3705" s="556">
        <f>'Terminated loans'!L2895</f>
        <v>42107</v>
      </c>
      <c r="I3705" s="498">
        <v>43921</v>
      </c>
      <c r="J3705" s="34">
        <f t="shared" si="2009"/>
        <v>60</v>
      </c>
      <c r="K3705" s="34">
        <f t="shared" si="2010"/>
        <v>68</v>
      </c>
      <c r="L3705" s="34">
        <f t="shared" si="2011"/>
        <v>60</v>
      </c>
      <c r="M3705" s="34">
        <f t="shared" si="2012"/>
        <v>60</v>
      </c>
      <c r="N3705" s="52">
        <f t="shared" si="2013"/>
        <v>60</v>
      </c>
      <c r="O3705" s="553">
        <f>+'Terminated loans'!S2895</f>
        <v>150646</v>
      </c>
      <c r="P3705" s="548">
        <f>+'Terminated loans'!T2895</f>
        <v>0.05</v>
      </c>
      <c r="Q3705" s="536">
        <f t="shared" si="1873"/>
        <v>9.1499999999999998E-2</v>
      </c>
      <c r="R3705" s="537">
        <f t="shared" si="2014"/>
        <v>2842.8758635356712</v>
      </c>
      <c r="S3705" s="538">
        <f t="shared" si="2015"/>
        <v>136471.81545314213</v>
      </c>
      <c r="T3705" s="538">
        <f t="shared" si="2016"/>
        <v>14174.184546857869</v>
      </c>
      <c r="U3705" s="538">
        <f t="shared" si="2017"/>
        <v>34100.736358998198</v>
      </c>
      <c r="V3705" s="538">
        <f t="shared" si="2018"/>
        <v>19926.5518121403</v>
      </c>
      <c r="W3705" s="539">
        <f t="shared" si="2019"/>
        <v>14174.184546857898</v>
      </c>
      <c r="X3705" s="538">
        <f t="shared" si="2020"/>
        <v>14174.184546857869</v>
      </c>
      <c r="Y3705" s="551">
        <f t="shared" si="2021"/>
        <v>14174.184546857898</v>
      </c>
      <c r="Z3705" s="538">
        <f t="shared" si="2022"/>
        <v>34100.736358998198</v>
      </c>
      <c r="AA3705" s="538">
        <f t="shared" si="2023"/>
        <v>19926.5518121403</v>
      </c>
      <c r="AB3705" s="540">
        <f t="shared" si="2024"/>
        <v>2.9103830456733704E-11</v>
      </c>
      <c r="AC3705" s="505"/>
      <c r="AD3705" s="549">
        <f t="shared" si="2008"/>
        <v>60</v>
      </c>
    </row>
    <row r="3706" spans="3:30" s="503" customFormat="1">
      <c r="C3706" s="557" t="str">
        <f>'Terminated loans'!F2896</f>
        <v>N</v>
      </c>
      <c r="D3706" s="503">
        <v>143985431</v>
      </c>
      <c r="E3706" s="555">
        <f>'Terminated loans'!I2896</f>
        <v>98</v>
      </c>
      <c r="F3706" s="555" t="str">
        <f>'Terminated loans'!J2896</f>
        <v>SANHYE P</v>
      </c>
      <c r="G3706" s="547" t="str">
        <f t="shared" si="1872"/>
        <v>E2</v>
      </c>
      <c r="H3706" s="556">
        <f>'Terminated loans'!L2896</f>
        <v>42087</v>
      </c>
      <c r="I3706" s="498">
        <v>43921</v>
      </c>
      <c r="J3706" s="34">
        <f t="shared" si="2009"/>
        <v>60</v>
      </c>
      <c r="K3706" s="34">
        <f t="shared" si="2010"/>
        <v>68</v>
      </c>
      <c r="L3706" s="34">
        <f t="shared" si="2011"/>
        <v>60</v>
      </c>
      <c r="M3706" s="34">
        <f t="shared" si="2012"/>
        <v>60</v>
      </c>
      <c r="N3706" s="52">
        <f t="shared" si="2013"/>
        <v>60</v>
      </c>
      <c r="O3706" s="553">
        <f>+'Terminated loans'!S2896</f>
        <v>203492</v>
      </c>
      <c r="P3706" s="548">
        <f>+'Terminated loans'!T2896</f>
        <v>0.05</v>
      </c>
      <c r="Q3706" s="536">
        <f t="shared" si="1873"/>
        <v>9.1499999999999998E-2</v>
      </c>
      <c r="R3706" s="537">
        <f t="shared" si="2014"/>
        <v>3840.145076687073</v>
      </c>
      <c r="S3706" s="538">
        <f t="shared" si="2015"/>
        <v>184345.56954841682</v>
      </c>
      <c r="T3706" s="538">
        <f t="shared" si="2016"/>
        <v>19146.430451583175</v>
      </c>
      <c r="U3706" s="538">
        <f t="shared" si="2017"/>
        <v>46063.135052807629</v>
      </c>
      <c r="V3706" s="538">
        <f t="shared" si="2018"/>
        <v>26916.704601224395</v>
      </c>
      <c r="W3706" s="539">
        <f t="shared" si="2019"/>
        <v>19146.430451583234</v>
      </c>
      <c r="X3706" s="538">
        <f t="shared" si="2020"/>
        <v>19146.430451583175</v>
      </c>
      <c r="Y3706" s="551">
        <f t="shared" si="2021"/>
        <v>19146.430451583234</v>
      </c>
      <c r="Z3706" s="538">
        <f t="shared" si="2022"/>
        <v>46063.135052807629</v>
      </c>
      <c r="AA3706" s="538">
        <f t="shared" si="2023"/>
        <v>26916.704601224395</v>
      </c>
      <c r="AB3706" s="540">
        <f t="shared" si="2024"/>
        <v>5.8207660913467407E-11</v>
      </c>
      <c r="AC3706" s="505"/>
      <c r="AD3706" s="549">
        <f t="shared" si="2008"/>
        <v>60</v>
      </c>
    </row>
    <row r="3707" spans="3:30" s="503" customFormat="1">
      <c r="C3707" s="557" t="str">
        <f>'Terminated loans'!F2897</f>
        <v>E</v>
      </c>
      <c r="D3707" s="503">
        <v>143988066</v>
      </c>
      <c r="E3707" s="555">
        <f>'Terminated loans'!I2897</f>
        <v>98</v>
      </c>
      <c r="F3707" s="555" t="str">
        <f>'Terminated loans'!J2897</f>
        <v>DEVALET L S</v>
      </c>
      <c r="G3707" s="547" t="str">
        <f t="shared" si="1872"/>
        <v>G2</v>
      </c>
      <c r="H3707" s="556">
        <f>'Terminated loans'!L2897</f>
        <v>42871</v>
      </c>
      <c r="I3707" s="498">
        <v>43921</v>
      </c>
      <c r="J3707" s="34">
        <f t="shared" si="2009"/>
        <v>35</v>
      </c>
      <c r="K3707" s="34">
        <f t="shared" si="2010"/>
        <v>43</v>
      </c>
      <c r="L3707" s="34">
        <f t="shared" si="2011"/>
        <v>35</v>
      </c>
      <c r="M3707" s="34">
        <f t="shared" si="2012"/>
        <v>35</v>
      </c>
      <c r="N3707" s="52">
        <f t="shared" si="2013"/>
        <v>35</v>
      </c>
      <c r="O3707" s="553">
        <f>+'Terminated loans'!S2897</f>
        <v>406251</v>
      </c>
      <c r="P3707" s="548">
        <f>+'Terminated loans'!T2897</f>
        <v>0.05</v>
      </c>
      <c r="Q3707" s="536">
        <f t="shared" si="1873"/>
        <v>8.5000000000000006E-2</v>
      </c>
      <c r="R3707" s="537">
        <f t="shared" si="2014"/>
        <v>12498.213706205743</v>
      </c>
      <c r="S3707" s="538">
        <f t="shared" si="2015"/>
        <v>386226.03744697903</v>
      </c>
      <c r="T3707" s="538">
        <f t="shared" si="2016"/>
        <v>20024.962553020974</v>
      </c>
      <c r="U3707" s="538">
        <f t="shared" si="2017"/>
        <v>51211.442270222877</v>
      </c>
      <c r="V3707" s="538">
        <f t="shared" si="2018"/>
        <v>31186.479717200971</v>
      </c>
      <c r="W3707" s="539">
        <f t="shared" si="2019"/>
        <v>20024.962553021905</v>
      </c>
      <c r="X3707" s="538">
        <f t="shared" si="2020"/>
        <v>20024.962553020974</v>
      </c>
      <c r="Y3707" s="551">
        <f t="shared" si="2021"/>
        <v>20024.962553021905</v>
      </c>
      <c r="Z3707" s="538">
        <f t="shared" si="2022"/>
        <v>51211.442270222877</v>
      </c>
      <c r="AA3707" s="538">
        <f t="shared" si="2023"/>
        <v>31186.479717200971</v>
      </c>
      <c r="AB3707" s="540">
        <f t="shared" si="2024"/>
        <v>9.3132257461547852E-10</v>
      </c>
      <c r="AC3707" s="505"/>
      <c r="AD3707" s="549">
        <f t="shared" si="2008"/>
        <v>35</v>
      </c>
    </row>
    <row r="3708" spans="3:30" s="503" customFormat="1">
      <c r="C3708" s="557" t="str">
        <f>'Terminated loans'!F2898</f>
        <v>N</v>
      </c>
      <c r="D3708" s="503">
        <v>143987698</v>
      </c>
      <c r="E3708" s="555">
        <f>'Terminated loans'!I2898</f>
        <v>98</v>
      </c>
      <c r="F3708" s="555" t="str">
        <f>'Terminated loans'!J2898</f>
        <v>RAMSAWMY M</v>
      </c>
      <c r="G3708" s="547" t="str">
        <f t="shared" si="1872"/>
        <v>I2</v>
      </c>
      <c r="H3708" s="556">
        <f>'Terminated loans'!L2898</f>
        <v>43195</v>
      </c>
      <c r="I3708" s="498">
        <v>43921</v>
      </c>
      <c r="J3708" s="34">
        <f t="shared" si="2009"/>
        <v>24</v>
      </c>
      <c r="K3708" s="34">
        <f t="shared" si="2010"/>
        <v>32</v>
      </c>
      <c r="L3708" s="34">
        <f t="shared" si="2011"/>
        <v>24</v>
      </c>
      <c r="M3708" s="34">
        <f t="shared" si="2012"/>
        <v>24</v>
      </c>
      <c r="N3708" s="52">
        <f t="shared" si="2013"/>
        <v>24</v>
      </c>
      <c r="O3708" s="553">
        <f>+'Terminated loans'!S2898</f>
        <v>355524</v>
      </c>
      <c r="P3708" s="548">
        <f>+'Terminated loans'!T2898</f>
        <v>0.05</v>
      </c>
      <c r="Q3708" s="536">
        <f t="shared" si="1873"/>
        <v>0.08</v>
      </c>
      <c r="R3708" s="537">
        <f t="shared" si="2014"/>
        <v>15597.33196381495</v>
      </c>
      <c r="S3708" s="538">
        <f t="shared" si="2015"/>
        <v>344865.48854966048</v>
      </c>
      <c r="T3708" s="538">
        <f t="shared" si="2016"/>
        <v>10658.511450339516</v>
      </c>
      <c r="U3708" s="538">
        <f t="shared" si="2017"/>
        <v>29470.478581895586</v>
      </c>
      <c r="V3708" s="538">
        <f t="shared" si="2018"/>
        <v>18811.967131558806</v>
      </c>
      <c r="W3708" s="539">
        <f t="shared" si="2019"/>
        <v>10658.51145033678</v>
      </c>
      <c r="X3708" s="538">
        <f t="shared" si="2020"/>
        <v>10658.511450339516</v>
      </c>
      <c r="Y3708" s="551">
        <f t="shared" si="2021"/>
        <v>10658.51145033678</v>
      </c>
      <c r="Z3708" s="538">
        <f t="shared" si="2022"/>
        <v>29470.478581895586</v>
      </c>
      <c r="AA3708" s="538">
        <f t="shared" si="2023"/>
        <v>18811.967131558806</v>
      </c>
      <c r="AB3708" s="540">
        <f t="shared" si="2024"/>
        <v>-2.7357600629329681E-9</v>
      </c>
      <c r="AC3708" s="505"/>
      <c r="AD3708" s="549">
        <f t="shared" si="2008"/>
        <v>24</v>
      </c>
    </row>
    <row r="3709" spans="3:30" s="503" customFormat="1">
      <c r="C3709" s="557" t="str">
        <f>'Terminated loans'!F2899</f>
        <v>E</v>
      </c>
      <c r="D3709" s="545">
        <v>143920151</v>
      </c>
      <c r="E3709" s="555">
        <f>'Terminated loans'!I2899</f>
        <v>98</v>
      </c>
      <c r="F3709" s="555" t="str">
        <f>'Terminated loans'!J2899</f>
        <v>LAU LIN L K</v>
      </c>
      <c r="G3709" s="547" t="str">
        <f>IF(H3709&lt;$P$5,"A",IF(H3709&lt;$P$6,"B",IF(H3709&lt;$P$7,"C",IF(H3709&lt;$P$8,"D",IF(H3709&lt;$P$9,"E",IF(H3709&lt;$P$10,"F",IF(H3709&lt;$P$11,"G",IF(H3709&lt;$P$12,"I",IF(H3709&lt;$P$13,"J",IF(H3709&lt;$P$14,"K","L"))))))))))&amp;IF(OR(P3709=0,P3709&gt;=5%),2,1)</f>
        <v>J2</v>
      </c>
      <c r="H3709" s="556">
        <f>'Terminated loans'!L2899</f>
        <v>43742</v>
      </c>
      <c r="I3709" s="498">
        <v>43951</v>
      </c>
      <c r="J3709" s="34">
        <f t="shared" ref="J3709" si="2025">ROUND((I3709-H3709)/365*12,0)</f>
        <v>7</v>
      </c>
      <c r="K3709" s="34">
        <f t="shared" ref="K3709" si="2026">ROUND(($I$35-H3709)/365*12,0)</f>
        <v>14</v>
      </c>
      <c r="L3709" s="34">
        <f t="shared" ref="L3709" si="2027">IF(B3709="VELS",J3709,IF(J3709&gt;(IF(OR(E3709=4,E3709=99),$J$3,IF(E3709=97,$J$6,IF(E3709=98,$J$5,"Check")))),(IF(OR(E3709=4,E3709=99),$J$3,IF(E3709=97,$J$6,IF(E3709=98,$J$5,"Check")))),J3709))</f>
        <v>7</v>
      </c>
      <c r="M3709" s="34">
        <f t="shared" ref="M3709" si="2028">IF(K3709&gt;L3709,L3709,K3709)</f>
        <v>7</v>
      </c>
      <c r="N3709" s="52">
        <f t="shared" ref="N3709" si="2029">IF(C3709="O",IF(ROUND(($I$35-H3709)/365*12,0)&gt;$L3709,$L3709,ROUND(($I$35-H3709)/365*12,0)),IF(OR(C3709="E",C3709="N"),ROUND(M3709,0),"CHECK"))</f>
        <v>7</v>
      </c>
      <c r="O3709" s="553">
        <f>+'Terminated loans'!S2899</f>
        <v>125974</v>
      </c>
      <c r="P3709" s="548">
        <f>+'Terminated loans'!T2899</f>
        <v>0.05</v>
      </c>
      <c r="Q3709" s="536">
        <f t="shared" ref="Q3709" si="2030">VLOOKUP(G3709,$O$3:$Q$28,3,FALSE)</f>
        <v>0.08</v>
      </c>
      <c r="R3709" s="537">
        <f t="shared" ref="R3709" si="2031">PMT(P3709/12,L3709,-O3709,0,0)</f>
        <v>18297.470937199843</v>
      </c>
      <c r="S3709" s="538">
        <f t="shared" ref="S3709" si="2032">(-PV(Q3709/12,L3709,R3709,0,0))</f>
        <v>124733.95717920274</v>
      </c>
      <c r="T3709" s="538">
        <f t="shared" ref="T3709" si="2033">O3709-S3709</f>
        <v>1240.0428207972582</v>
      </c>
      <c r="U3709" s="538">
        <f t="shared" ref="U3709" si="2034">-IF(OR(Q3709="",Q3709=0),0,(CUMIPMT(Q3709/12,L3709,S3709,1,M3709,0)))</f>
        <v>3348.3393811951537</v>
      </c>
      <c r="V3709" s="538">
        <f t="shared" ref="V3709" si="2035">-IF(OR(P3709="",P3709=0),0,(CUMIPMT(P3709/12,L3709,O3709,1,M3709,0)))</f>
        <v>2108.2965603988996</v>
      </c>
      <c r="W3709" s="539">
        <f t="shared" ref="W3709" si="2036">IF(ISERROR(U3709-V3709),0,U3709-V3709)</f>
        <v>1240.0428207962541</v>
      </c>
      <c r="X3709" s="538">
        <f t="shared" ref="X3709" si="2037">IF(C3709="O",T3709/AD3709*N3709,T3709)</f>
        <v>1240.0428207972582</v>
      </c>
      <c r="Y3709" s="551">
        <f t="shared" ref="Y3709" si="2038">W3709</f>
        <v>1240.0428207962541</v>
      </c>
      <c r="Z3709" s="538">
        <f t="shared" ref="Z3709" si="2039">-IF(OR(Q3709="",Q3709=0),0,(CUMIPMT(Q3709/12,L3709,S3709,1,L3709,0)))</f>
        <v>3348.3393811951537</v>
      </c>
      <c r="AA3709" s="538">
        <f t="shared" ref="AA3709" si="2040">-IF(OR(P3709="",P3709=0),0,(CUMIPMT(P3709/12,L3709,O3709,1,L3709,0)))</f>
        <v>2108.2965603988996</v>
      </c>
      <c r="AB3709" s="540">
        <f t="shared" ref="AB3709" si="2041">IF(ISERROR(Z3709-AA3709-T3709),"CHECK",Z3709-AA3709-T3709)</f>
        <v>-1.0040821507573128E-9</v>
      </c>
      <c r="AC3709" s="505"/>
      <c r="AD3709" s="549">
        <f t="shared" si="2008"/>
        <v>7</v>
      </c>
    </row>
    <row r="3710" spans="3:30" s="503" customFormat="1">
      <c r="C3710" s="557" t="str">
        <f>'Terminated loans'!F2900</f>
        <v>E</v>
      </c>
      <c r="D3710" s="545">
        <v>143982378</v>
      </c>
      <c r="E3710" s="555">
        <f>'Terminated loans'!I2900</f>
        <v>99</v>
      </c>
      <c r="F3710" s="555" t="str">
        <f>'Terminated loans'!J2900</f>
        <v>CATHAPERMAL S(SL 2871)</v>
      </c>
      <c r="G3710" s="547" t="str">
        <f t="shared" ref="G3710:G3716" si="2042">IF(H3710&lt;$P$5,"A",IF(H3710&lt;$P$6,"B",IF(H3710&lt;$P$7,"C",IF(H3710&lt;$P$8,"D",IF(H3710&lt;$P$9,"E",IF(H3710&lt;$P$10,"F",IF(H3710&lt;$P$11,"G",IF(H3710&lt;$P$12,"I",IF(H3710&lt;$P$13,"J",IF(H3710&lt;$P$14,"K","L"))))))))))&amp;IF(OR(P3710=0,P3710&gt;=5%),2,1)</f>
        <v>E2</v>
      </c>
      <c r="H3710" s="556">
        <f>'Terminated loans'!L2900</f>
        <v>41673</v>
      </c>
      <c r="I3710" s="498">
        <v>43982</v>
      </c>
      <c r="J3710" s="34">
        <f t="shared" ref="J3710:J3716" si="2043">ROUND((I3710-H3710)/365*12,0)</f>
        <v>76</v>
      </c>
      <c r="K3710" s="34">
        <f t="shared" ref="K3710:K3716" si="2044">ROUND(($I$35-H3710)/365*12,0)</f>
        <v>82</v>
      </c>
      <c r="L3710" s="34">
        <f t="shared" ref="L3710:L3716" si="2045">IF(B3710="VELS",J3710,IF(J3710&gt;(IF(OR(E3710=4,E3710=99),$J$3,IF(E3710=97,$J$6,IF(E3710=98,$J$5,"Check")))),(IF(OR(E3710=4,E3710=99),$J$3,IF(E3710=97,$J$6,IF(E3710=98,$J$5,"Check")))),J3710))</f>
        <v>76</v>
      </c>
      <c r="M3710" s="34">
        <f>IF(K3710&gt;L3710,L3710,K3710)</f>
        <v>76</v>
      </c>
      <c r="N3710" s="52">
        <f>IF(C3710="O",IF(ROUND(($I$35-H3710)/365*12,0)&gt;$L3710,$L3710,ROUND(($I$35-H3710)/365*12,0)),IF(OR(C3710="E",C3710="N"),ROUND(M3710,0),"CHECK"))</f>
        <v>76</v>
      </c>
      <c r="O3710" s="553">
        <f>+'Terminated loans'!S2900</f>
        <v>0</v>
      </c>
      <c r="P3710" s="548">
        <f>+'Terminated loans'!T2900</f>
        <v>0</v>
      </c>
      <c r="Q3710" s="536">
        <f t="shared" ref="Q3710:Q3716" si="2046">VLOOKUP(G3710,$O$3:$Q$28,3,FALSE)</f>
        <v>9.1499999999999998E-2</v>
      </c>
      <c r="R3710" s="537">
        <f t="shared" ref="R3710:R3716" si="2047">PMT(P3710/12,L3710,-O3710,0,0)</f>
        <v>0</v>
      </c>
      <c r="S3710" s="538">
        <f t="shared" ref="S3710:S3716" si="2048">(-PV(Q3710/12,L3710,R3710,0,0))</f>
        <v>0</v>
      </c>
      <c r="T3710" s="538">
        <f t="shared" ref="T3710:T3716" si="2049">O3710-S3710</f>
        <v>0</v>
      </c>
      <c r="U3710" s="538">
        <v>0</v>
      </c>
      <c r="V3710" s="538">
        <f t="shared" ref="V3710:V3716" si="2050">-IF(OR(P3710="",P3710=0),0,(CUMIPMT(P3710/12,L3710,O3710,1,M3710,0)))</f>
        <v>0</v>
      </c>
      <c r="W3710" s="539">
        <f t="shared" ref="W3710:W3716" si="2051">IF(ISERROR(U3710-V3710),0,U3710-V3710)</f>
        <v>0</v>
      </c>
      <c r="X3710" s="538">
        <f t="shared" ref="X3710:X3716" si="2052">IF(C3710="O",T3710/AD3710*N3710,T3710)</f>
        <v>0</v>
      </c>
      <c r="Y3710" s="551">
        <f t="shared" ref="Y3710:Y3716" si="2053">W3710</f>
        <v>0</v>
      </c>
      <c r="Z3710" s="538" t="e">
        <f t="shared" ref="Z3710:Z3716" si="2054">-IF(OR(Q3710="",Q3710=0),0,(CUMIPMT(Q3710/12,L3710,S3710,1,L3710,0)))</f>
        <v>#NUM!</v>
      </c>
      <c r="AA3710" s="538">
        <f t="shared" ref="AA3710:AA3716" si="2055">-IF(OR(P3710="",P3710=0),0,(CUMIPMT(P3710/12,L3710,O3710,1,L3710,0)))</f>
        <v>0</v>
      </c>
      <c r="AB3710" s="540" t="str">
        <f t="shared" ref="AB3710:AB3716" si="2056">IF(ISERROR(Z3710-AA3710-T3710),"CHECK",Z3710-AA3710-T3710)</f>
        <v>CHECK</v>
      </c>
      <c r="AC3710" s="505"/>
      <c r="AD3710" s="549">
        <f t="shared" si="2008"/>
        <v>76</v>
      </c>
    </row>
    <row r="3711" spans="3:30" s="503" customFormat="1">
      <c r="C3711" s="557" t="str">
        <f>'Terminated loans'!F2901</f>
        <v>E</v>
      </c>
      <c r="D3711" s="545">
        <v>143985008</v>
      </c>
      <c r="E3711" s="555">
        <f>'Terminated loans'!I2901</f>
        <v>98</v>
      </c>
      <c r="F3711" s="555" t="str">
        <f>'Terminated loans'!J2901</f>
        <v>SOOKAHET L A R(MUACC88069</v>
      </c>
      <c r="G3711" s="547" t="str">
        <f t="shared" si="2042"/>
        <v>E2</v>
      </c>
      <c r="H3711" s="556">
        <f>'Terminated loans'!L2901</f>
        <v>41590</v>
      </c>
      <c r="I3711" s="498">
        <v>43982</v>
      </c>
      <c r="J3711" s="34">
        <f t="shared" si="2043"/>
        <v>79</v>
      </c>
      <c r="K3711" s="34">
        <f t="shared" si="2044"/>
        <v>85</v>
      </c>
      <c r="L3711" s="34">
        <f t="shared" si="2045"/>
        <v>60</v>
      </c>
      <c r="M3711" s="34">
        <f t="shared" ref="M3710:M3716" si="2057">IF(K3711&gt;L3711,L3711,K3711)</f>
        <v>60</v>
      </c>
      <c r="N3711" s="52">
        <f t="shared" ref="N3710:N3716" si="2058">IF(C3711="O",IF(ROUND(($I$35-H3711)/365*12,0)&gt;$L3711,$L3711,ROUND(($I$35-H3711)/365*12,0)),IF(OR(C3711="E",C3711="N"),ROUND(M3711,0),"CHECK"))</f>
        <v>60</v>
      </c>
      <c r="O3711" s="553">
        <f>+'Terminated loans'!S2901</f>
        <v>1064564</v>
      </c>
      <c r="P3711" s="548">
        <f>+'Terminated loans'!T2901</f>
        <v>0.05</v>
      </c>
      <c r="Q3711" s="536">
        <f t="shared" si="2046"/>
        <v>9.1499999999999998E-2</v>
      </c>
      <c r="R3711" s="537">
        <f t="shared" si="2047"/>
        <v>20089.63597300286</v>
      </c>
      <c r="S3711" s="538">
        <f t="shared" si="2048"/>
        <v>964399.86289751355</v>
      </c>
      <c r="T3711" s="538">
        <f t="shared" si="2049"/>
        <v>100164.13710248645</v>
      </c>
      <c r="U3711" s="538">
        <f t="shared" ref="U3710:U3716" si="2059">-IF(OR(Q3711="",Q3711=0),0,(CUMIPMT(Q3711/12,L3711,S3711,1,M3711,0)))</f>
        <v>240978.29548265843</v>
      </c>
      <c r="V3711" s="538">
        <f t="shared" si="2050"/>
        <v>140814.15838017152</v>
      </c>
      <c r="W3711" s="539">
        <f t="shared" si="2051"/>
        <v>100164.13710248691</v>
      </c>
      <c r="X3711" s="538">
        <f t="shared" si="2052"/>
        <v>100164.13710248645</v>
      </c>
      <c r="Y3711" s="551">
        <f t="shared" si="2053"/>
        <v>100164.13710248691</v>
      </c>
      <c r="Z3711" s="538">
        <f t="shared" si="2054"/>
        <v>240978.29548265843</v>
      </c>
      <c r="AA3711" s="538">
        <f t="shared" si="2055"/>
        <v>140814.15838017152</v>
      </c>
      <c r="AB3711" s="540">
        <f t="shared" si="2056"/>
        <v>4.6566128730773926E-10</v>
      </c>
      <c r="AC3711" s="505"/>
      <c r="AD3711" s="549">
        <f t="shared" si="2008"/>
        <v>60</v>
      </c>
    </row>
    <row r="3712" spans="3:30" s="503" customFormat="1">
      <c r="C3712" s="557" t="str">
        <f>'Terminated loans'!F2902</f>
        <v>E</v>
      </c>
      <c r="D3712" s="545">
        <v>143985385</v>
      </c>
      <c r="E3712" s="555">
        <f>'Terminated loans'!I2902</f>
        <v>98</v>
      </c>
      <c r="F3712" s="555" t="str">
        <f>'Terminated loans'!J2902</f>
        <v>BESSOONDYAL B</v>
      </c>
      <c r="G3712" s="547" t="str">
        <f t="shared" si="2042"/>
        <v>E2</v>
      </c>
      <c r="H3712" s="556">
        <f>'Terminated loans'!L2902</f>
        <v>41836</v>
      </c>
      <c r="I3712" s="498">
        <v>43982</v>
      </c>
      <c r="J3712" s="34">
        <f t="shared" si="2043"/>
        <v>71</v>
      </c>
      <c r="K3712" s="34">
        <f t="shared" si="2044"/>
        <v>77</v>
      </c>
      <c r="L3712" s="34">
        <f t="shared" si="2045"/>
        <v>60</v>
      </c>
      <c r="M3712" s="34">
        <f t="shared" si="2057"/>
        <v>60</v>
      </c>
      <c r="N3712" s="52">
        <f t="shared" si="2058"/>
        <v>60</v>
      </c>
      <c r="O3712" s="553">
        <f>+'Terminated loans'!S2902</f>
        <v>1472320</v>
      </c>
      <c r="P3712" s="548">
        <f>+'Terminated loans'!T2902</f>
        <v>0.05</v>
      </c>
      <c r="Q3712" s="536">
        <f t="shared" si="2046"/>
        <v>9.1499999999999998E-2</v>
      </c>
      <c r="R3712" s="537">
        <f t="shared" si="2047"/>
        <v>27784.494718750182</v>
      </c>
      <c r="S3712" s="538">
        <f t="shared" si="2048"/>
        <v>1333790.365014473</v>
      </c>
      <c r="T3712" s="538">
        <f t="shared" si="2049"/>
        <v>138529.63498552702</v>
      </c>
      <c r="U3712" s="538">
        <f t="shared" si="2059"/>
        <v>333279.31811053888</v>
      </c>
      <c r="V3712" s="538">
        <f t="shared" si="2050"/>
        <v>194749.68312501092</v>
      </c>
      <c r="W3712" s="539">
        <f t="shared" si="2051"/>
        <v>138529.63498552795</v>
      </c>
      <c r="X3712" s="538">
        <f t="shared" si="2052"/>
        <v>138529.63498552702</v>
      </c>
      <c r="Y3712" s="551">
        <f t="shared" si="2053"/>
        <v>138529.63498552795</v>
      </c>
      <c r="Z3712" s="538">
        <f t="shared" si="2054"/>
        <v>333279.31811053888</v>
      </c>
      <c r="AA3712" s="538">
        <f t="shared" si="2055"/>
        <v>194749.68312501092</v>
      </c>
      <c r="AB3712" s="540">
        <f t="shared" si="2056"/>
        <v>9.3132257461547852E-10</v>
      </c>
      <c r="AC3712" s="505"/>
      <c r="AD3712" s="549">
        <f t="shared" si="2008"/>
        <v>60</v>
      </c>
    </row>
    <row r="3713" spans="3:32" s="503" customFormat="1">
      <c r="C3713" s="557" t="str">
        <f>'Terminated loans'!F2903</f>
        <v>N</v>
      </c>
      <c r="D3713" s="545">
        <v>143985725</v>
      </c>
      <c r="E3713" s="555">
        <f>'Terminated loans'!I2903</f>
        <v>98</v>
      </c>
      <c r="F3713" s="555" t="str">
        <f>'Terminated loans'!J2903</f>
        <v>LOCHUN M C</v>
      </c>
      <c r="G3713" s="547" t="str">
        <f t="shared" si="2042"/>
        <v>E2</v>
      </c>
      <c r="H3713" s="556">
        <f>'Terminated loans'!L2903</f>
        <v>42145</v>
      </c>
      <c r="I3713" s="498">
        <v>43982</v>
      </c>
      <c r="J3713" s="34">
        <f t="shared" si="2043"/>
        <v>60</v>
      </c>
      <c r="K3713" s="34">
        <f t="shared" si="2044"/>
        <v>66</v>
      </c>
      <c r="L3713" s="34">
        <f t="shared" si="2045"/>
        <v>60</v>
      </c>
      <c r="M3713" s="34">
        <f t="shared" si="2057"/>
        <v>60</v>
      </c>
      <c r="N3713" s="52">
        <f t="shared" si="2058"/>
        <v>60</v>
      </c>
      <c r="O3713" s="553">
        <f>+'Terminated loans'!S2903</f>
        <v>203520</v>
      </c>
      <c r="P3713" s="548">
        <f>+'Terminated loans'!T2903</f>
        <v>0.05</v>
      </c>
      <c r="Q3713" s="536">
        <f t="shared" si="2046"/>
        <v>9.1499999999999998E-2</v>
      </c>
      <c r="R3713" s="537">
        <f t="shared" si="2047"/>
        <v>3840.6734712291059</v>
      </c>
      <c r="S3713" s="538">
        <f t="shared" si="2048"/>
        <v>184370.93504655611</v>
      </c>
      <c r="T3713" s="538">
        <f t="shared" si="2049"/>
        <v>19149.064953443885</v>
      </c>
      <c r="U3713" s="538">
        <f t="shared" si="2059"/>
        <v>46069.473227190319</v>
      </c>
      <c r="V3713" s="538">
        <f t="shared" si="2050"/>
        <v>26920.408273746318</v>
      </c>
      <c r="W3713" s="539">
        <f t="shared" si="2051"/>
        <v>19149.064953444002</v>
      </c>
      <c r="X3713" s="538">
        <f t="shared" si="2052"/>
        <v>19149.064953443885</v>
      </c>
      <c r="Y3713" s="551">
        <f t="shared" si="2053"/>
        <v>19149.064953444002</v>
      </c>
      <c r="Z3713" s="538">
        <f t="shared" si="2054"/>
        <v>46069.473227190319</v>
      </c>
      <c r="AA3713" s="538">
        <f t="shared" si="2055"/>
        <v>26920.408273746318</v>
      </c>
      <c r="AB3713" s="540">
        <f t="shared" si="2056"/>
        <v>1.1641532182693481E-10</v>
      </c>
      <c r="AC3713" s="505"/>
      <c r="AD3713" s="549">
        <f t="shared" si="2008"/>
        <v>60</v>
      </c>
    </row>
    <row r="3714" spans="3:32" s="503" customFormat="1">
      <c r="C3714" s="557" t="str">
        <f>'Terminated loans'!F2904</f>
        <v>N</v>
      </c>
      <c r="D3714" s="545">
        <v>143999904</v>
      </c>
      <c r="E3714" s="555">
        <f>'Terminated loans'!I2904</f>
        <v>98</v>
      </c>
      <c r="F3714" s="555" t="str">
        <f>'Terminated loans'!J2904</f>
        <v>MUNGROO R</v>
      </c>
      <c r="G3714" s="547" t="str">
        <f t="shared" si="2042"/>
        <v>E2</v>
      </c>
      <c r="H3714" s="556">
        <f>'Terminated loans'!L2904</f>
        <v>42153</v>
      </c>
      <c r="I3714" s="498">
        <v>43982</v>
      </c>
      <c r="J3714" s="34">
        <f t="shared" si="2043"/>
        <v>60</v>
      </c>
      <c r="K3714" s="34">
        <f t="shared" si="2044"/>
        <v>66</v>
      </c>
      <c r="L3714" s="34">
        <f t="shared" si="2045"/>
        <v>60</v>
      </c>
      <c r="M3714" s="34">
        <f t="shared" si="2057"/>
        <v>60</v>
      </c>
      <c r="N3714" s="52">
        <f t="shared" si="2058"/>
        <v>60</v>
      </c>
      <c r="O3714" s="553">
        <f>+'Terminated loans'!S2904</f>
        <v>421486</v>
      </c>
      <c r="P3714" s="548">
        <f>+'Terminated loans'!T2904</f>
        <v>0.05</v>
      </c>
      <c r="Q3714" s="536">
        <f t="shared" si="2046"/>
        <v>9.1499999999999998E-2</v>
      </c>
      <c r="R3714" s="537">
        <f t="shared" si="2047"/>
        <v>7953.9607836795931</v>
      </c>
      <c r="S3714" s="538">
        <f t="shared" si="2048"/>
        <v>381828.65531167819</v>
      </c>
      <c r="T3714" s="538">
        <f t="shared" si="2049"/>
        <v>39657.344688321813</v>
      </c>
      <c r="U3714" s="538">
        <f t="shared" si="2059"/>
        <v>95408.991709097638</v>
      </c>
      <c r="V3714" s="538">
        <f t="shared" si="2050"/>
        <v>55751.647020775592</v>
      </c>
      <c r="W3714" s="539">
        <f t="shared" si="2051"/>
        <v>39657.344688322046</v>
      </c>
      <c r="X3714" s="538">
        <f t="shared" si="2052"/>
        <v>39657.344688321813</v>
      </c>
      <c r="Y3714" s="551">
        <f t="shared" si="2053"/>
        <v>39657.344688322046</v>
      </c>
      <c r="Z3714" s="538">
        <f t="shared" si="2054"/>
        <v>95408.991709097638</v>
      </c>
      <c r="AA3714" s="538">
        <f t="shared" si="2055"/>
        <v>55751.647020775592</v>
      </c>
      <c r="AB3714" s="540">
        <f t="shared" si="2056"/>
        <v>2.3283064365386963E-10</v>
      </c>
      <c r="AC3714" s="505"/>
      <c r="AD3714" s="549">
        <f t="shared" si="2008"/>
        <v>60</v>
      </c>
    </row>
    <row r="3715" spans="3:32" s="503" customFormat="1">
      <c r="C3715" s="557" t="str">
        <f>'Terminated loans'!F2905</f>
        <v>E</v>
      </c>
      <c r="D3715" s="545">
        <v>143999904</v>
      </c>
      <c r="E3715" s="555">
        <f>'Terminated loans'!I2905</f>
        <v>99</v>
      </c>
      <c r="F3715" s="555" t="str">
        <f>'Terminated loans'!J2905</f>
        <v>WONG SUN THIONG C(SL2680)</v>
      </c>
      <c r="G3715" s="547" t="str">
        <f t="shared" si="2042"/>
        <v>C1</v>
      </c>
      <c r="H3715" s="556">
        <f>'Terminated loans'!L2905</f>
        <v>40969</v>
      </c>
      <c r="I3715" s="498">
        <v>43982</v>
      </c>
      <c r="J3715" s="34">
        <f t="shared" si="2043"/>
        <v>99</v>
      </c>
      <c r="K3715" s="34">
        <f t="shared" si="2044"/>
        <v>105</v>
      </c>
      <c r="L3715" s="34">
        <f t="shared" si="2045"/>
        <v>99</v>
      </c>
      <c r="M3715" s="34">
        <f t="shared" si="2057"/>
        <v>99</v>
      </c>
      <c r="N3715" s="52">
        <f t="shared" si="2058"/>
        <v>99</v>
      </c>
      <c r="O3715" s="553">
        <f>+'Terminated loans'!S2905</f>
        <v>4584289</v>
      </c>
      <c r="P3715" s="548">
        <f>+'Terminated loans'!T2905</f>
        <v>0.03</v>
      </c>
      <c r="Q3715" s="536">
        <f t="shared" si="2046"/>
        <v>8.1500000000000003E-2</v>
      </c>
      <c r="R3715" s="537">
        <f t="shared" si="2047"/>
        <v>52330.011440612565</v>
      </c>
      <c r="S3715" s="538">
        <f t="shared" si="2048"/>
        <v>3762703.3956729672</v>
      </c>
      <c r="T3715" s="538">
        <f t="shared" si="2049"/>
        <v>821585.60432703281</v>
      </c>
      <c r="U3715" s="538">
        <f t="shared" si="2059"/>
        <v>1417967.7369477376</v>
      </c>
      <c r="V3715" s="538">
        <f t="shared" si="2050"/>
        <v>596382.13262064476</v>
      </c>
      <c r="W3715" s="539">
        <f t="shared" si="2051"/>
        <v>821585.60432709288</v>
      </c>
      <c r="X3715" s="538">
        <f t="shared" si="2052"/>
        <v>821585.60432703281</v>
      </c>
      <c r="Y3715" s="551">
        <f t="shared" si="2053"/>
        <v>821585.60432709288</v>
      </c>
      <c r="Z3715" s="538">
        <f t="shared" si="2054"/>
        <v>1417967.7369477376</v>
      </c>
      <c r="AA3715" s="538">
        <f t="shared" si="2055"/>
        <v>596382.13262064476</v>
      </c>
      <c r="AB3715" s="540">
        <f t="shared" si="2056"/>
        <v>6.0070306062698364E-8</v>
      </c>
      <c r="AC3715" s="505"/>
      <c r="AD3715" s="549">
        <f t="shared" si="2008"/>
        <v>99</v>
      </c>
    </row>
    <row r="3716" spans="3:32" s="503" customFormat="1">
      <c r="C3716" s="557" t="str">
        <f>'Terminated loans'!F2906</f>
        <v>E</v>
      </c>
      <c r="D3716" s="545">
        <v>143986926</v>
      </c>
      <c r="E3716" s="555">
        <f>'Terminated loans'!I2906</f>
        <v>98</v>
      </c>
      <c r="F3716" s="555" t="str">
        <f>'Terminated loans'!J2906</f>
        <v>DEFOIX J A P</v>
      </c>
      <c r="G3716" s="547" t="str">
        <f t="shared" si="2042"/>
        <v>F2</v>
      </c>
      <c r="H3716" s="556">
        <f>'Terminated loans'!L2906</f>
        <v>42443</v>
      </c>
      <c r="I3716" s="498">
        <v>43982</v>
      </c>
      <c r="J3716" s="34">
        <f t="shared" si="2043"/>
        <v>51</v>
      </c>
      <c r="K3716" s="34">
        <f t="shared" si="2044"/>
        <v>57</v>
      </c>
      <c r="L3716" s="34">
        <f t="shared" si="2045"/>
        <v>51</v>
      </c>
      <c r="M3716" s="34">
        <f t="shared" si="2057"/>
        <v>51</v>
      </c>
      <c r="N3716" s="52">
        <f t="shared" si="2058"/>
        <v>51</v>
      </c>
      <c r="O3716" s="553">
        <f>+'Terminated loans'!S2906</f>
        <v>65055</v>
      </c>
      <c r="P3716" s="548">
        <f>+'Terminated loans'!T2906</f>
        <v>0.05</v>
      </c>
      <c r="Q3716" s="536">
        <f t="shared" si="2046"/>
        <v>8.8999999999999996E-2</v>
      </c>
      <c r="R3716" s="537">
        <f t="shared" si="2047"/>
        <v>1418.5616255697016</v>
      </c>
      <c r="S3716" s="538">
        <f t="shared" si="2048"/>
        <v>60054.680689959241</v>
      </c>
      <c r="T3716" s="538">
        <f t="shared" si="2049"/>
        <v>5000.3193100407589</v>
      </c>
      <c r="U3716" s="538">
        <f t="shared" si="2059"/>
        <v>12291.962214095322</v>
      </c>
      <c r="V3716" s="538">
        <f t="shared" si="2050"/>
        <v>7291.642904054781</v>
      </c>
      <c r="W3716" s="539">
        <f t="shared" si="2051"/>
        <v>5000.3193100405406</v>
      </c>
      <c r="X3716" s="538">
        <f t="shared" si="2052"/>
        <v>5000.3193100407589</v>
      </c>
      <c r="Y3716" s="551">
        <f t="shared" si="2053"/>
        <v>5000.3193100405406</v>
      </c>
      <c r="Z3716" s="538">
        <f t="shared" si="2054"/>
        <v>12291.962214095322</v>
      </c>
      <c r="AA3716" s="538">
        <f t="shared" si="2055"/>
        <v>7291.642904054781</v>
      </c>
      <c r="AB3716" s="540">
        <f t="shared" si="2056"/>
        <v>-2.1827872842550278E-10</v>
      </c>
      <c r="AC3716" s="505"/>
      <c r="AD3716" s="549">
        <f t="shared" si="2008"/>
        <v>51</v>
      </c>
    </row>
    <row r="3717" spans="3:32">
      <c r="C3717" s="557" t="str">
        <f>'Terminated loans'!F2907</f>
        <v>E</v>
      </c>
      <c r="D3717" s="545">
        <v>143986535</v>
      </c>
      <c r="E3717" s="555">
        <f>'Terminated loans'!I2907</f>
        <v>98</v>
      </c>
      <c r="F3717" s="555" t="str">
        <f>'Terminated loans'!J2907</f>
        <v>SHEIK MAHOMED A D</v>
      </c>
      <c r="G3717" s="547" t="str">
        <f t="shared" ref="G3717:G3718" si="2060">IF(H3717&lt;$P$5,"A",IF(H3717&lt;$P$6,"B",IF(H3717&lt;$P$7,"C",IF(H3717&lt;$P$8,"D",IF(H3717&lt;$P$9,"E",IF(H3717&lt;$P$10,"F",IF(H3717&lt;$P$11,"G",IF(H3717&lt;$P$12,"I",IF(H3717&lt;$P$13,"J",IF(H3717&lt;$P$14,"K","L"))))))))))&amp;IF(OR(P3717=0,P3717&gt;=5%),2,1)</f>
        <v>G2</v>
      </c>
      <c r="H3717" s="556">
        <f>'Terminated loans'!L2907</f>
        <v>42606</v>
      </c>
      <c r="I3717" s="498">
        <v>43982</v>
      </c>
      <c r="J3717" s="34">
        <f t="shared" ref="J3717:J3718" si="2061">ROUND((I3717-H3717)/365*12,0)</f>
        <v>45</v>
      </c>
      <c r="K3717" s="34">
        <f t="shared" ref="K3717:K3718" si="2062">ROUND(($I$35-H3717)/365*12,0)</f>
        <v>51</v>
      </c>
      <c r="L3717" s="34">
        <f t="shared" ref="L3717:L3718" si="2063">IF(B3717="VELS",J3717,IF(J3717&gt;(IF(OR(E3717=4,E3717=99),$J$3,IF(E3717=97,$J$6,IF(E3717=98,$J$5,"Check")))),(IF(OR(E3717=4,E3717=99),$J$3,IF(E3717=97,$J$6,IF(E3717=98,$J$5,"Check")))),J3717))</f>
        <v>45</v>
      </c>
      <c r="M3717" s="34">
        <f t="shared" ref="M3717:M3718" si="2064">IF(K3717&gt;L3717,L3717,K3717)</f>
        <v>45</v>
      </c>
      <c r="N3717" s="52">
        <f t="shared" ref="N3717:N3718" si="2065">IF(C3717="O",IF(ROUND(($I$35-H3717)/365*12,0)&gt;$L3717,$L3717,ROUND(($I$35-H3717)/365*12,0)),IF(OR(C3717="E",C3717="N"),ROUND(M3717,0),"CHECK"))</f>
        <v>45</v>
      </c>
      <c r="O3717" s="553">
        <f>+'Terminated loans'!S2907</f>
        <v>384687</v>
      </c>
      <c r="P3717" s="548">
        <f>+'Terminated loans'!T2907</f>
        <v>0.05</v>
      </c>
      <c r="Q3717" s="536">
        <f t="shared" ref="Q3717:Q3718" si="2066">VLOOKUP(G3717,$O$3:$Q$28,3,FALSE)</f>
        <v>8.5000000000000006E-2</v>
      </c>
      <c r="R3717" s="537">
        <f t="shared" ref="R3717:R3718" si="2067">PMT(P3717/12,L3717,-O3717,0,0)</f>
        <v>9392.8066145716493</v>
      </c>
      <c r="S3717" s="538">
        <f t="shared" ref="S3717:S3718" si="2068">(-PV(Q3717/12,L3717,R3717,0,0))</f>
        <v>360849.96153740841</v>
      </c>
      <c r="T3717" s="538">
        <f t="shared" ref="T3717:T3718" si="2069">O3717-S3717</f>
        <v>23837.03846259159</v>
      </c>
      <c r="U3717" s="538">
        <f t="shared" ref="U3717:U3718" si="2070">-IF(OR(Q3717="",Q3717=0),0,(CUMIPMT(Q3717/12,L3717,S3717,1,M3717,0)))</f>
        <v>61826.336118316802</v>
      </c>
      <c r="V3717" s="538">
        <f t="shared" ref="V3717:V3718" si="2071">-IF(OR(P3717="",P3717=0),0,(CUMIPMT(P3717/12,L3717,O3717,1,M3717,0)))</f>
        <v>37989.297655724222</v>
      </c>
      <c r="W3717" s="539">
        <f t="shared" ref="W3717:W3718" si="2072">IF(ISERROR(U3717-V3717),0,U3717-V3717)</f>
        <v>23837.03846259258</v>
      </c>
      <c r="X3717" s="538">
        <f t="shared" ref="X3717:X3718" si="2073">IF(C3717="O",T3717/AD3717*N3717,T3717)</f>
        <v>23837.03846259159</v>
      </c>
      <c r="Y3717" s="551">
        <f t="shared" ref="Y3717:Y3718" si="2074">W3717</f>
        <v>23837.03846259258</v>
      </c>
      <c r="Z3717" s="538">
        <f t="shared" ref="Z3717:Z3718" si="2075">-IF(OR(Q3717="",Q3717=0),0,(CUMIPMT(Q3717/12,L3717,S3717,1,L3717,0)))</f>
        <v>61826.336118316802</v>
      </c>
      <c r="AA3717" s="538">
        <f t="shared" ref="AA3717:AA3718" si="2076">-IF(OR(P3717="",P3717=0),0,(CUMIPMT(P3717/12,L3717,O3717,1,L3717,0)))</f>
        <v>37989.297655724222</v>
      </c>
      <c r="AB3717" s="540">
        <f t="shared" ref="AB3717:AB3718" si="2077">IF(ISERROR(Z3717-AA3717-T3717),"CHECK",Z3717-AA3717-T3717)</f>
        <v>9.8953023552894592E-10</v>
      </c>
      <c r="AD3717" s="549">
        <f t="shared" si="2008"/>
        <v>45</v>
      </c>
    </row>
    <row r="3718" spans="3:32">
      <c r="C3718" s="557" t="str">
        <f>'Terminated loans'!F2908</f>
        <v>E</v>
      </c>
      <c r="D3718" s="545">
        <v>143989054</v>
      </c>
      <c r="E3718" s="555">
        <f>'Terminated loans'!I2908</f>
        <v>98</v>
      </c>
      <c r="F3718" s="555" t="str">
        <f>'Terminated loans'!J2908</f>
        <v>CATHAPERMAL S</v>
      </c>
      <c r="G3718" s="547" t="str">
        <f t="shared" si="2060"/>
        <v>G2</v>
      </c>
      <c r="H3718" s="556">
        <f>'Terminated loans'!L2908</f>
        <v>42971</v>
      </c>
      <c r="I3718" s="498">
        <v>43982</v>
      </c>
      <c r="J3718" s="34">
        <f t="shared" si="2061"/>
        <v>33</v>
      </c>
      <c r="K3718" s="34">
        <f t="shared" si="2062"/>
        <v>39</v>
      </c>
      <c r="L3718" s="34">
        <f t="shared" si="2063"/>
        <v>33</v>
      </c>
      <c r="M3718" s="34">
        <f t="shared" si="2064"/>
        <v>33</v>
      </c>
      <c r="N3718" s="52">
        <f t="shared" si="2065"/>
        <v>33</v>
      </c>
      <c r="O3718" s="553">
        <f>+'Terminated loans'!S2908</f>
        <v>0</v>
      </c>
      <c r="P3718" s="548">
        <f>+'Terminated loans'!T2908</f>
        <v>0</v>
      </c>
      <c r="Q3718" s="536">
        <f t="shared" si="2066"/>
        <v>8.5000000000000006E-2</v>
      </c>
      <c r="R3718" s="537">
        <f t="shared" si="2067"/>
        <v>0</v>
      </c>
      <c r="S3718" s="538">
        <f t="shared" si="2068"/>
        <v>0</v>
      </c>
      <c r="T3718" s="538">
        <f t="shared" si="2069"/>
        <v>0</v>
      </c>
      <c r="U3718" s="538">
        <v>0</v>
      </c>
      <c r="V3718" s="538">
        <f t="shared" si="2071"/>
        <v>0</v>
      </c>
      <c r="W3718" s="539">
        <f t="shared" si="2072"/>
        <v>0</v>
      </c>
      <c r="X3718" s="538">
        <f t="shared" si="2073"/>
        <v>0</v>
      </c>
      <c r="Y3718" s="551">
        <f t="shared" si="2074"/>
        <v>0</v>
      </c>
      <c r="Z3718" s="538" t="e">
        <f t="shared" si="2075"/>
        <v>#NUM!</v>
      </c>
      <c r="AA3718" s="538">
        <f t="shared" si="2076"/>
        <v>0</v>
      </c>
      <c r="AB3718" s="540" t="str">
        <f t="shared" si="2077"/>
        <v>CHECK</v>
      </c>
      <c r="AD3718" s="549">
        <f t="shared" si="2008"/>
        <v>33</v>
      </c>
    </row>
    <row r="3719" spans="3:32">
      <c r="C3719" s="557" t="str">
        <f>'Terminated loans'!F2909</f>
        <v>E</v>
      </c>
      <c r="D3719" s="545">
        <v>143214672</v>
      </c>
      <c r="E3719" s="555">
        <f>'Terminated loans'!I2909</f>
        <v>99</v>
      </c>
      <c r="F3719" s="555" t="str">
        <f>'Terminated loans'!J2909</f>
        <v>LABELLE H (SL 2843)</v>
      </c>
      <c r="G3719" s="547" t="str">
        <f t="shared" ref="G3719:G3728" si="2078">IF(H3719&lt;$P$5,"A",IF(H3719&lt;$P$6,"B",IF(H3719&lt;$P$7,"C",IF(H3719&lt;$P$8,"D",IF(H3719&lt;$P$9,"E",IF(H3719&lt;$P$10,"F",IF(H3719&lt;$P$11,"G",IF(H3719&lt;$P$12,"I",IF(H3719&lt;$P$13,"J",IF(H3719&lt;$P$14,"K","L"))))))))))&amp;IF(OR(P3719=0,P3719&gt;=5%),2,1)</f>
        <v>D1</v>
      </c>
      <c r="H3719" s="556">
        <f>'Terminated loans'!L2909</f>
        <v>41246</v>
      </c>
      <c r="I3719" s="498">
        <v>44012</v>
      </c>
      <c r="J3719" s="34">
        <f t="shared" ref="J3719:J3728" si="2079">ROUND((I3719-H3719)/365*12,0)</f>
        <v>91</v>
      </c>
      <c r="K3719" s="34">
        <f t="shared" ref="K3719:K3728" si="2080">ROUND(($I$35-H3719)/365*12,0)</f>
        <v>96</v>
      </c>
      <c r="L3719" s="34">
        <f t="shared" ref="L3719:L3728" si="2081">IF(B3719="VELS",J3719,IF(J3719&gt;(IF(OR(E3719=4,E3719=99),$J$3,IF(E3719=97,$J$6,IF(E3719=98,$J$5,"Check")))),(IF(OR(E3719=4,E3719=99),$J$3,IF(E3719=97,$J$6,IF(E3719=98,$J$5,"Check")))),J3719))</f>
        <v>91</v>
      </c>
      <c r="M3719" s="34">
        <f t="shared" ref="M3719:M3728" si="2082">IF(K3719&gt;L3719,L3719,K3719)</f>
        <v>91</v>
      </c>
      <c r="N3719" s="52">
        <f t="shared" ref="N3719:N3728" si="2083">IF(C3719="O",IF(ROUND(($I$35-H3719)/365*12,0)&gt;$L3719,$L3719,ROUND(($I$35-H3719)/365*12,0)),IF(OR(C3719="E",C3719="N"),ROUND(M3719,0),"CHECK"))</f>
        <v>91</v>
      </c>
      <c r="O3719" s="553">
        <f>+'Terminated loans'!S2909</f>
        <v>2750102</v>
      </c>
      <c r="P3719" s="548">
        <f>+'Terminated loans'!T2909</f>
        <v>0.03</v>
      </c>
      <c r="Q3719" s="536">
        <f t="shared" ref="Q3719:Q3728" si="2084">VLOOKUP(G3719,$O$3:$Q$28,3,FALSE)</f>
        <v>7.6499999999999999E-2</v>
      </c>
      <c r="R3719" s="537">
        <f t="shared" ref="R3719:R3728" si="2085">PMT(P3719/12,L3719,-O3719,0,0)</f>
        <v>33826.357845905302</v>
      </c>
      <c r="S3719" s="538">
        <f t="shared" ref="S3719:S3728" si="2086">(-PV(Q3719/12,L3719,R3719,0,0))</f>
        <v>2330117.8604194331</v>
      </c>
      <c r="T3719" s="538">
        <f t="shared" ref="T3719:T3728" si="2087">O3719-S3719</f>
        <v>419984.1395805669</v>
      </c>
      <c r="U3719" s="538">
        <f t="shared" ref="U3719:U3728" si="2088">-IF(OR(Q3719="",Q3719=0),0,(CUMIPMT(Q3719/12,L3719,S3719,1,M3719,0)))</f>
        <v>748080.70355795883</v>
      </c>
      <c r="V3719" s="538">
        <f t="shared" ref="V3719:V3728" si="2089">-IF(OR(P3719="",P3719=0),0,(CUMIPMT(P3719/12,L3719,O3719,1,M3719,0)))</f>
        <v>328096.56397738215</v>
      </c>
      <c r="W3719" s="539">
        <f t="shared" ref="W3719:W3728" si="2090">IF(ISERROR(U3719-V3719),0,U3719-V3719)</f>
        <v>419984.13958057668</v>
      </c>
      <c r="X3719" s="538">
        <f t="shared" ref="X3719:X3728" si="2091">IF(C3719="O",T3719/AD3719*N3719,T3719)</f>
        <v>419984.1395805669</v>
      </c>
      <c r="Y3719" s="551">
        <f t="shared" ref="Y3719:Y3728" si="2092">W3719</f>
        <v>419984.13958057668</v>
      </c>
      <c r="Z3719" s="538">
        <f t="shared" ref="Z3719:Z3728" si="2093">-IF(OR(Q3719="",Q3719=0),0,(CUMIPMT(Q3719/12,L3719,S3719,1,L3719,0)))</f>
        <v>748080.70355795883</v>
      </c>
      <c r="AA3719" s="538">
        <f t="shared" ref="AA3719:AA3728" si="2094">-IF(OR(P3719="",P3719=0),0,(CUMIPMT(P3719/12,L3719,O3719,1,L3719,0)))</f>
        <v>328096.56397738215</v>
      </c>
      <c r="AB3719" s="540">
        <f t="shared" ref="AB3719:AB3728" si="2095">IF(ISERROR(Z3719-AA3719-T3719),"CHECK",Z3719-AA3719-T3719)</f>
        <v>9.7788870334625244E-9</v>
      </c>
      <c r="AC3719" s="549"/>
      <c r="AD3719" s="549">
        <f t="shared" ref="AD3719:AD3728" si="2096">IF(L3719&gt;$J$2,$J$2,L3719)</f>
        <v>91</v>
      </c>
      <c r="AE3719" s="545"/>
      <c r="AF3719" s="545"/>
    </row>
    <row r="3720" spans="3:32">
      <c r="C3720" s="557" t="str">
        <f>'Terminated loans'!F2910</f>
        <v>N</v>
      </c>
      <c r="D3720" s="545">
        <v>143982084</v>
      </c>
      <c r="E3720" s="555">
        <f>'Terminated loans'!I2910</f>
        <v>98</v>
      </c>
      <c r="F3720" s="555" t="str">
        <f>'Terminated loans'!J2910</f>
        <v>ASSIRVADEN L N</v>
      </c>
      <c r="G3720" s="547" t="str">
        <f t="shared" si="2078"/>
        <v>E2</v>
      </c>
      <c r="H3720" s="556">
        <f>'Terminated loans'!L2910</f>
        <v>41452</v>
      </c>
      <c r="I3720" s="498">
        <v>44012</v>
      </c>
      <c r="J3720" s="34">
        <f t="shared" si="2079"/>
        <v>84</v>
      </c>
      <c r="K3720" s="34">
        <f t="shared" si="2080"/>
        <v>89</v>
      </c>
      <c r="L3720" s="34">
        <f t="shared" si="2081"/>
        <v>60</v>
      </c>
      <c r="M3720" s="34">
        <f t="shared" si="2082"/>
        <v>60</v>
      </c>
      <c r="N3720" s="52">
        <f t="shared" si="2083"/>
        <v>60</v>
      </c>
      <c r="O3720" s="553">
        <f>+'Terminated loans'!S2910</f>
        <v>354406</v>
      </c>
      <c r="P3720" s="548">
        <f>+'Terminated loans'!T2910</f>
        <v>0.05</v>
      </c>
      <c r="Q3720" s="536">
        <f t="shared" si="2084"/>
        <v>9.1499999999999998E-2</v>
      </c>
      <c r="R3720" s="537">
        <f t="shared" si="2085"/>
        <v>6688.0784308393395</v>
      </c>
      <c r="S3720" s="538">
        <f t="shared" si="2086"/>
        <v>321060.16905517766</v>
      </c>
      <c r="T3720" s="538">
        <f t="shared" si="2087"/>
        <v>33345.830944822344</v>
      </c>
      <c r="U3720" s="538">
        <f t="shared" si="2088"/>
        <v>80224.536795182852</v>
      </c>
      <c r="V3720" s="538">
        <f t="shared" si="2089"/>
        <v>46878.705850360333</v>
      </c>
      <c r="W3720" s="539">
        <f t="shared" si="2090"/>
        <v>33345.830944822519</v>
      </c>
      <c r="X3720" s="538">
        <f t="shared" si="2091"/>
        <v>33345.830944822344</v>
      </c>
      <c r="Y3720" s="551">
        <f t="shared" si="2092"/>
        <v>33345.830944822519</v>
      </c>
      <c r="Z3720" s="538">
        <f t="shared" si="2093"/>
        <v>80224.536795182852</v>
      </c>
      <c r="AA3720" s="538">
        <f t="shared" si="2094"/>
        <v>46878.705850360333</v>
      </c>
      <c r="AB3720" s="540">
        <f t="shared" si="2095"/>
        <v>1.7462298274040222E-10</v>
      </c>
      <c r="AC3720" s="549"/>
      <c r="AD3720" s="549">
        <f t="shared" si="2096"/>
        <v>60</v>
      </c>
      <c r="AE3720" s="545"/>
      <c r="AF3720" s="545"/>
    </row>
    <row r="3721" spans="3:32">
      <c r="C3721" s="557" t="str">
        <f>'Terminated loans'!F2911</f>
        <v>E</v>
      </c>
      <c r="D3721" s="545">
        <v>143984273</v>
      </c>
      <c r="E3721" s="555">
        <f>'Terminated loans'!I2911</f>
        <v>98</v>
      </c>
      <c r="F3721" s="555" t="str">
        <f>'Terminated loans'!J2911</f>
        <v>GEERDHARRY G</v>
      </c>
      <c r="G3721" s="547" t="str">
        <f t="shared" si="2078"/>
        <v>E2</v>
      </c>
      <c r="H3721" s="556">
        <f>'Terminated loans'!L2911</f>
        <v>41928</v>
      </c>
      <c r="I3721" s="498">
        <v>44012</v>
      </c>
      <c r="J3721" s="34">
        <f t="shared" si="2079"/>
        <v>69</v>
      </c>
      <c r="K3721" s="34">
        <f t="shared" si="2080"/>
        <v>74</v>
      </c>
      <c r="L3721" s="34">
        <f t="shared" si="2081"/>
        <v>60</v>
      </c>
      <c r="M3721" s="34">
        <f t="shared" si="2082"/>
        <v>60</v>
      </c>
      <c r="N3721" s="52">
        <f t="shared" si="2083"/>
        <v>60</v>
      </c>
      <c r="O3721" s="553">
        <f>+'Terminated loans'!S2911</f>
        <v>699819</v>
      </c>
      <c r="P3721" s="548">
        <f>+'Terminated loans'!T2911</f>
        <v>0.05</v>
      </c>
      <c r="Q3721" s="536">
        <f t="shared" si="2084"/>
        <v>9.1499999999999998E-2</v>
      </c>
      <c r="R3721" s="537">
        <f t="shared" si="2085"/>
        <v>13206.447857518089</v>
      </c>
      <c r="S3721" s="538">
        <f t="shared" si="2086"/>
        <v>633973.48365441163</v>
      </c>
      <c r="T3721" s="538">
        <f t="shared" si="2087"/>
        <v>65845.516345588374</v>
      </c>
      <c r="U3721" s="538">
        <f t="shared" si="2088"/>
        <v>158413.38779667404</v>
      </c>
      <c r="V3721" s="538">
        <f t="shared" si="2089"/>
        <v>92567.871451085317</v>
      </c>
      <c r="W3721" s="539">
        <f t="shared" si="2090"/>
        <v>65845.516345588723</v>
      </c>
      <c r="X3721" s="538">
        <f t="shared" si="2091"/>
        <v>65845.516345588374</v>
      </c>
      <c r="Y3721" s="551">
        <f t="shared" si="2092"/>
        <v>65845.516345588723</v>
      </c>
      <c r="Z3721" s="538">
        <f t="shared" si="2093"/>
        <v>158413.38779667404</v>
      </c>
      <c r="AA3721" s="538">
        <f t="shared" si="2094"/>
        <v>92567.871451085317</v>
      </c>
      <c r="AB3721" s="540">
        <f t="shared" si="2095"/>
        <v>3.4924596548080444E-10</v>
      </c>
      <c r="AC3721" s="549"/>
      <c r="AD3721" s="549">
        <f t="shared" si="2096"/>
        <v>60</v>
      </c>
      <c r="AE3721" s="545"/>
      <c r="AF3721" s="545"/>
    </row>
    <row r="3722" spans="3:32">
      <c r="C3722" s="557" t="str">
        <f>'Terminated loans'!F2912</f>
        <v>N</v>
      </c>
      <c r="D3722" s="545">
        <v>143984885</v>
      </c>
      <c r="E3722" s="555">
        <f>'Terminated loans'!I2912</f>
        <v>98</v>
      </c>
      <c r="F3722" s="555" t="str">
        <f>'Terminated loans'!J2912</f>
        <v>MEGHOO B N</v>
      </c>
      <c r="G3722" s="547" t="str">
        <f t="shared" si="2078"/>
        <v>E2</v>
      </c>
      <c r="H3722" s="556">
        <f>'Terminated loans'!L2912</f>
        <v>42173</v>
      </c>
      <c r="I3722" s="498">
        <v>44012</v>
      </c>
      <c r="J3722" s="34">
        <f t="shared" si="2079"/>
        <v>60</v>
      </c>
      <c r="K3722" s="34">
        <f t="shared" si="2080"/>
        <v>65</v>
      </c>
      <c r="L3722" s="34">
        <f t="shared" si="2081"/>
        <v>60</v>
      </c>
      <c r="M3722" s="34">
        <f t="shared" si="2082"/>
        <v>60</v>
      </c>
      <c r="N3722" s="52">
        <f t="shared" si="2083"/>
        <v>60</v>
      </c>
      <c r="O3722" s="553">
        <f>+'Terminated loans'!S2912</f>
        <v>203746</v>
      </c>
      <c r="P3722" s="548">
        <f>+'Terminated loans'!T2912</f>
        <v>0.05</v>
      </c>
      <c r="Q3722" s="536">
        <f t="shared" si="2084"/>
        <v>9.1499999999999998E-2</v>
      </c>
      <c r="R3722" s="537">
        <f t="shared" si="2085"/>
        <v>3844.9383700326521</v>
      </c>
      <c r="S3722" s="538">
        <f t="shared" si="2086"/>
        <v>184575.67085296591</v>
      </c>
      <c r="T3722" s="538">
        <f t="shared" si="2087"/>
        <v>19170.329147034092</v>
      </c>
      <c r="U3722" s="538">
        <f t="shared" si="2088"/>
        <v>46120.631348993338</v>
      </c>
      <c r="V3722" s="538">
        <f t="shared" si="2089"/>
        <v>26950.30220195913</v>
      </c>
      <c r="W3722" s="539">
        <f t="shared" si="2090"/>
        <v>19170.329147034208</v>
      </c>
      <c r="X3722" s="538">
        <f t="shared" si="2091"/>
        <v>19170.329147034092</v>
      </c>
      <c r="Y3722" s="551">
        <f t="shared" si="2092"/>
        <v>19170.329147034208</v>
      </c>
      <c r="Z3722" s="538">
        <f t="shared" si="2093"/>
        <v>46120.631348993338</v>
      </c>
      <c r="AA3722" s="538">
        <f t="shared" si="2094"/>
        <v>26950.30220195913</v>
      </c>
      <c r="AB3722" s="540">
        <f t="shared" si="2095"/>
        <v>1.1641532182693481E-10</v>
      </c>
      <c r="AC3722" s="549"/>
      <c r="AD3722" s="549">
        <f t="shared" si="2096"/>
        <v>60</v>
      </c>
      <c r="AE3722" s="545"/>
      <c r="AF3722" s="545"/>
    </row>
    <row r="3723" spans="3:32">
      <c r="C3723" s="557" t="str">
        <f>'Terminated loans'!F2913</f>
        <v>N</v>
      </c>
      <c r="D3723" s="545">
        <v>143985598</v>
      </c>
      <c r="E3723" s="555">
        <f>'Terminated loans'!I2913</f>
        <v>98</v>
      </c>
      <c r="F3723" s="555" t="str">
        <f>'Terminated loans'!J2913</f>
        <v>DUSSARAM V</v>
      </c>
      <c r="G3723" s="547" t="str">
        <f t="shared" si="2078"/>
        <v>E2</v>
      </c>
      <c r="H3723" s="556">
        <f>'Terminated loans'!L2913</f>
        <v>42184</v>
      </c>
      <c r="I3723" s="498">
        <v>44012</v>
      </c>
      <c r="J3723" s="34">
        <f t="shared" si="2079"/>
        <v>60</v>
      </c>
      <c r="K3723" s="34">
        <f t="shared" si="2080"/>
        <v>65</v>
      </c>
      <c r="L3723" s="34">
        <f t="shared" si="2081"/>
        <v>60</v>
      </c>
      <c r="M3723" s="34">
        <f t="shared" si="2082"/>
        <v>60</v>
      </c>
      <c r="N3723" s="52">
        <f t="shared" si="2083"/>
        <v>60</v>
      </c>
      <c r="O3723" s="553">
        <f>+'Terminated loans'!S2913</f>
        <v>264320</v>
      </c>
      <c r="P3723" s="548">
        <f>+'Terminated loans'!T2913</f>
        <v>0.05</v>
      </c>
      <c r="Q3723" s="536">
        <f t="shared" si="2084"/>
        <v>9.1499999999999998E-2</v>
      </c>
      <c r="R3723" s="537">
        <f t="shared" si="2085"/>
        <v>4988.0444767849704</v>
      </c>
      <c r="S3723" s="538">
        <f t="shared" si="2086"/>
        <v>239450.30243467819</v>
      </c>
      <c r="T3723" s="538">
        <f t="shared" si="2087"/>
        <v>24869.697565321811</v>
      </c>
      <c r="U3723" s="538">
        <f t="shared" si="2088"/>
        <v>59832.366172420152</v>
      </c>
      <c r="V3723" s="538">
        <f t="shared" si="2089"/>
        <v>34962.668607098225</v>
      </c>
      <c r="W3723" s="539">
        <f t="shared" si="2090"/>
        <v>24869.697565321927</v>
      </c>
      <c r="X3723" s="538">
        <f t="shared" si="2091"/>
        <v>24869.697565321811</v>
      </c>
      <c r="Y3723" s="551">
        <f t="shared" si="2092"/>
        <v>24869.697565321927</v>
      </c>
      <c r="Z3723" s="538">
        <f t="shared" si="2093"/>
        <v>59832.366172420152</v>
      </c>
      <c r="AA3723" s="538">
        <f t="shared" si="2094"/>
        <v>34962.668607098225</v>
      </c>
      <c r="AB3723" s="540">
        <f t="shared" si="2095"/>
        <v>1.1641532182693481E-10</v>
      </c>
      <c r="AC3723" s="549"/>
      <c r="AD3723" s="549">
        <f t="shared" si="2096"/>
        <v>60</v>
      </c>
      <c r="AE3723" s="545"/>
      <c r="AF3723" s="545"/>
    </row>
    <row r="3724" spans="3:32">
      <c r="C3724" s="557" t="str">
        <f>'Terminated loans'!F2914</f>
        <v>E</v>
      </c>
      <c r="D3724" s="545">
        <v>143986306</v>
      </c>
      <c r="E3724" s="555">
        <f>'Terminated loans'!I2914</f>
        <v>98</v>
      </c>
      <c r="F3724" s="555" t="str">
        <f>'Terminated loans'!J2914</f>
        <v>DOUCE M R S</v>
      </c>
      <c r="G3724" s="547" t="str">
        <f t="shared" si="2078"/>
        <v>E2</v>
      </c>
      <c r="H3724" s="556">
        <f>'Terminated loans'!L2914</f>
        <v>42284</v>
      </c>
      <c r="I3724" s="498">
        <v>44012</v>
      </c>
      <c r="J3724" s="34">
        <f t="shared" si="2079"/>
        <v>57</v>
      </c>
      <c r="K3724" s="34">
        <f t="shared" si="2080"/>
        <v>62</v>
      </c>
      <c r="L3724" s="34">
        <f t="shared" si="2081"/>
        <v>57</v>
      </c>
      <c r="M3724" s="34">
        <f t="shared" si="2082"/>
        <v>57</v>
      </c>
      <c r="N3724" s="52">
        <f t="shared" si="2083"/>
        <v>57</v>
      </c>
      <c r="O3724" s="553">
        <f>+'Terminated loans'!S2914</f>
        <v>154171</v>
      </c>
      <c r="P3724" s="548">
        <f>+'Terminated loans'!T2914</f>
        <v>0.05</v>
      </c>
      <c r="Q3724" s="536">
        <f t="shared" si="2084"/>
        <v>9.1499999999999998E-2</v>
      </c>
      <c r="R3724" s="537">
        <f t="shared" si="2085"/>
        <v>3044.2504479195868</v>
      </c>
      <c r="S3724" s="538">
        <f t="shared" si="2086"/>
        <v>140304.68459102084</v>
      </c>
      <c r="T3724" s="538">
        <f t="shared" si="2087"/>
        <v>13866.315408979164</v>
      </c>
      <c r="U3724" s="538">
        <f t="shared" si="2088"/>
        <v>33217.590940395661</v>
      </c>
      <c r="V3724" s="538">
        <f t="shared" si="2089"/>
        <v>19351.275531416439</v>
      </c>
      <c r="W3724" s="539">
        <f t="shared" si="2090"/>
        <v>13866.315408979222</v>
      </c>
      <c r="X3724" s="538">
        <f t="shared" si="2091"/>
        <v>13866.315408979164</v>
      </c>
      <c r="Y3724" s="551">
        <f t="shared" si="2092"/>
        <v>13866.315408979222</v>
      </c>
      <c r="Z3724" s="538">
        <f t="shared" si="2093"/>
        <v>33217.590940395661</v>
      </c>
      <c r="AA3724" s="538">
        <f t="shared" si="2094"/>
        <v>19351.275531416439</v>
      </c>
      <c r="AB3724" s="540">
        <f t="shared" si="2095"/>
        <v>5.8207660913467407E-11</v>
      </c>
      <c r="AC3724" s="549"/>
      <c r="AD3724" s="549">
        <f t="shared" si="2096"/>
        <v>57</v>
      </c>
      <c r="AE3724" s="545"/>
      <c r="AF3724" s="545"/>
    </row>
    <row r="3725" spans="3:32">
      <c r="C3725" s="557" t="str">
        <f>'Terminated loans'!F2915</f>
        <v>E</v>
      </c>
      <c r="D3725" s="545">
        <v>143986810</v>
      </c>
      <c r="E3725" s="555">
        <f>'Terminated loans'!I2915</f>
        <v>98</v>
      </c>
      <c r="F3725" s="555" t="str">
        <f>'Terminated loans'!J2915</f>
        <v>RUZOWAN H</v>
      </c>
      <c r="G3725" s="547" t="str">
        <f t="shared" si="2078"/>
        <v>F2</v>
      </c>
      <c r="H3725" s="556">
        <f>'Terminated loans'!L2915</f>
        <v>42471</v>
      </c>
      <c r="I3725" s="498">
        <v>44012</v>
      </c>
      <c r="J3725" s="34">
        <f t="shared" si="2079"/>
        <v>51</v>
      </c>
      <c r="K3725" s="34">
        <f t="shared" si="2080"/>
        <v>56</v>
      </c>
      <c r="L3725" s="34">
        <f t="shared" si="2081"/>
        <v>51</v>
      </c>
      <c r="M3725" s="34">
        <f t="shared" si="2082"/>
        <v>51</v>
      </c>
      <c r="N3725" s="52">
        <f t="shared" si="2083"/>
        <v>51</v>
      </c>
      <c r="O3725" s="553">
        <f>+'Terminated loans'!S2915</f>
        <v>400832</v>
      </c>
      <c r="P3725" s="548">
        <f>+'Terminated loans'!T2915</f>
        <v>0.05</v>
      </c>
      <c r="Q3725" s="536">
        <f t="shared" si="2084"/>
        <v>8.8999999999999996E-2</v>
      </c>
      <c r="R3725" s="537">
        <f t="shared" si="2085"/>
        <v>8740.3718930190553</v>
      </c>
      <c r="S3725" s="538">
        <f t="shared" si="2086"/>
        <v>370022.86942306883</v>
      </c>
      <c r="T3725" s="538">
        <f t="shared" si="2087"/>
        <v>30809.130576931173</v>
      </c>
      <c r="U3725" s="538">
        <f t="shared" si="2088"/>
        <v>75736.09712090157</v>
      </c>
      <c r="V3725" s="538">
        <f t="shared" si="2089"/>
        <v>44926.966543971794</v>
      </c>
      <c r="W3725" s="539">
        <f t="shared" si="2090"/>
        <v>30809.130576929776</v>
      </c>
      <c r="X3725" s="538">
        <f t="shared" si="2091"/>
        <v>30809.130576931173</v>
      </c>
      <c r="Y3725" s="551">
        <f t="shared" si="2092"/>
        <v>30809.130576929776</v>
      </c>
      <c r="Z3725" s="538">
        <f t="shared" si="2093"/>
        <v>75736.09712090157</v>
      </c>
      <c r="AA3725" s="538">
        <f t="shared" si="2094"/>
        <v>44926.966543971794</v>
      </c>
      <c r="AB3725" s="540">
        <f t="shared" si="2095"/>
        <v>-1.3969838619232178E-9</v>
      </c>
      <c r="AC3725" s="549"/>
      <c r="AD3725" s="549">
        <f t="shared" si="2096"/>
        <v>51</v>
      </c>
      <c r="AE3725" s="545"/>
      <c r="AF3725" s="545"/>
    </row>
    <row r="3726" spans="3:32">
      <c r="C3726" s="557" t="str">
        <f>'Terminated loans'!F2916</f>
        <v>E</v>
      </c>
      <c r="D3726" s="545">
        <v>143988317</v>
      </c>
      <c r="E3726" s="555">
        <f>'Terminated loans'!I2916</f>
        <v>98</v>
      </c>
      <c r="F3726" s="555" t="str">
        <f>'Terminated loans'!J2916</f>
        <v>FOK KING F S T</v>
      </c>
      <c r="G3726" s="547" t="str">
        <f t="shared" si="2078"/>
        <v>G2</v>
      </c>
      <c r="H3726" s="556">
        <f>'Terminated loans'!L2916</f>
        <v>42831</v>
      </c>
      <c r="I3726" s="498">
        <v>44012</v>
      </c>
      <c r="J3726" s="34">
        <f t="shared" si="2079"/>
        <v>39</v>
      </c>
      <c r="K3726" s="34">
        <f t="shared" si="2080"/>
        <v>44</v>
      </c>
      <c r="L3726" s="34">
        <f t="shared" si="2081"/>
        <v>39</v>
      </c>
      <c r="M3726" s="34">
        <f t="shared" si="2082"/>
        <v>39</v>
      </c>
      <c r="N3726" s="52">
        <f t="shared" si="2083"/>
        <v>39</v>
      </c>
      <c r="O3726" s="553">
        <f>+'Terminated loans'!S2916</f>
        <v>270487</v>
      </c>
      <c r="P3726" s="548">
        <f>+'Terminated loans'!T2916</f>
        <v>0.05</v>
      </c>
      <c r="Q3726" s="536">
        <f t="shared" si="2084"/>
        <v>8.5000000000000006E-2</v>
      </c>
      <c r="R3726" s="537">
        <f t="shared" si="2085"/>
        <v>7528.741239500484</v>
      </c>
      <c r="S3726" s="538">
        <f t="shared" si="2086"/>
        <v>255769.21346006912</v>
      </c>
      <c r="T3726" s="538">
        <f t="shared" si="2087"/>
        <v>14717.786539930879</v>
      </c>
      <c r="U3726" s="538">
        <f t="shared" si="2088"/>
        <v>37851.694880450319</v>
      </c>
      <c r="V3726" s="538">
        <f t="shared" si="2089"/>
        <v>23133.908340518887</v>
      </c>
      <c r="W3726" s="539">
        <f t="shared" si="2090"/>
        <v>14717.786539931432</v>
      </c>
      <c r="X3726" s="538">
        <f t="shared" si="2091"/>
        <v>14717.786539930879</v>
      </c>
      <c r="Y3726" s="551">
        <f t="shared" si="2092"/>
        <v>14717.786539931432</v>
      </c>
      <c r="Z3726" s="538">
        <f t="shared" si="2093"/>
        <v>37851.694880450319</v>
      </c>
      <c r="AA3726" s="538">
        <f t="shared" si="2094"/>
        <v>23133.908340518887</v>
      </c>
      <c r="AB3726" s="540">
        <f t="shared" si="2095"/>
        <v>5.5297277867794037E-10</v>
      </c>
      <c r="AC3726" s="549"/>
      <c r="AD3726" s="549">
        <f t="shared" si="2096"/>
        <v>39</v>
      </c>
      <c r="AE3726" s="545"/>
      <c r="AF3726" s="545"/>
    </row>
    <row r="3727" spans="3:32">
      <c r="C3727" s="557" t="str">
        <f>'Terminated loans'!F2917</f>
        <v>E</v>
      </c>
      <c r="D3727" s="545">
        <v>143987124</v>
      </c>
      <c r="E3727" s="555">
        <f>'Terminated loans'!I2917</f>
        <v>98</v>
      </c>
      <c r="F3727" s="555" t="str">
        <f>'Terminated loans'!J2917</f>
        <v>HUET M E J</v>
      </c>
      <c r="G3727" s="547" t="str">
        <f t="shared" si="2078"/>
        <v>G2</v>
      </c>
      <c r="H3727" s="556">
        <f>'Terminated loans'!L2917</f>
        <v>42859</v>
      </c>
      <c r="I3727" s="498">
        <v>44012</v>
      </c>
      <c r="J3727" s="34">
        <f t="shared" si="2079"/>
        <v>38</v>
      </c>
      <c r="K3727" s="34">
        <f t="shared" si="2080"/>
        <v>43</v>
      </c>
      <c r="L3727" s="34">
        <f t="shared" si="2081"/>
        <v>38</v>
      </c>
      <c r="M3727" s="34">
        <f t="shared" si="2082"/>
        <v>38</v>
      </c>
      <c r="N3727" s="52">
        <f t="shared" si="2083"/>
        <v>38</v>
      </c>
      <c r="O3727" s="553">
        <f>+'Terminated loans'!S2917</f>
        <v>170165</v>
      </c>
      <c r="P3727" s="548">
        <f>+'Terminated loans'!T2917</f>
        <v>0.05</v>
      </c>
      <c r="Q3727" s="536">
        <f t="shared" si="2084"/>
        <v>8.5000000000000006E-2</v>
      </c>
      <c r="R3727" s="537">
        <f t="shared" si="2085"/>
        <v>4851.1913066998668</v>
      </c>
      <c r="S3727" s="538">
        <f t="shared" si="2086"/>
        <v>161122.6735910585</v>
      </c>
      <c r="T3727" s="538">
        <f t="shared" si="2087"/>
        <v>9042.3264089415025</v>
      </c>
      <c r="U3727" s="538">
        <f t="shared" si="2088"/>
        <v>23222.596063536883</v>
      </c>
      <c r="V3727" s="538">
        <f t="shared" si="2089"/>
        <v>14180.269654594944</v>
      </c>
      <c r="W3727" s="539">
        <f t="shared" si="2090"/>
        <v>9042.326408941939</v>
      </c>
      <c r="X3727" s="538">
        <f t="shared" si="2091"/>
        <v>9042.3264089415025</v>
      </c>
      <c r="Y3727" s="551">
        <f t="shared" si="2092"/>
        <v>9042.326408941939</v>
      </c>
      <c r="Z3727" s="538">
        <f t="shared" si="2093"/>
        <v>23222.596063536883</v>
      </c>
      <c r="AA3727" s="538">
        <f t="shared" si="2094"/>
        <v>14180.269654594944</v>
      </c>
      <c r="AB3727" s="540">
        <f t="shared" si="2095"/>
        <v>4.3655745685100555E-10</v>
      </c>
      <c r="AC3727" s="549"/>
      <c r="AD3727" s="549">
        <f t="shared" si="2096"/>
        <v>38</v>
      </c>
      <c r="AE3727" s="545"/>
      <c r="AF3727" s="545"/>
    </row>
    <row r="3728" spans="3:32">
      <c r="C3728" s="557" t="str">
        <f>'Terminated loans'!F2918</f>
        <v>E</v>
      </c>
      <c r="D3728" s="545">
        <v>143989399</v>
      </c>
      <c r="E3728" s="555">
        <f>'Terminated loans'!I2918</f>
        <v>98</v>
      </c>
      <c r="F3728" s="555" t="str">
        <f>'Terminated loans'!J2918</f>
        <v>RAMLOLL N</v>
      </c>
      <c r="G3728" s="547" t="str">
        <f t="shared" si="2078"/>
        <v>I2</v>
      </c>
      <c r="H3728" s="556">
        <f>'Terminated loans'!L2918</f>
        <v>43404</v>
      </c>
      <c r="I3728" s="498">
        <v>44012</v>
      </c>
      <c r="J3728" s="34">
        <f t="shared" si="2079"/>
        <v>20</v>
      </c>
      <c r="K3728" s="34">
        <f t="shared" si="2080"/>
        <v>25</v>
      </c>
      <c r="L3728" s="34">
        <f t="shared" si="2081"/>
        <v>20</v>
      </c>
      <c r="M3728" s="34">
        <f t="shared" si="2082"/>
        <v>20</v>
      </c>
      <c r="N3728" s="52">
        <f t="shared" si="2083"/>
        <v>20</v>
      </c>
      <c r="O3728" s="553">
        <f>+'Terminated loans'!S2918</f>
        <v>217863</v>
      </c>
      <c r="P3728" s="548">
        <f>+'Terminated loans'!T2918</f>
        <v>0.05</v>
      </c>
      <c r="Q3728" s="536">
        <f t="shared" si="2084"/>
        <v>0.08</v>
      </c>
      <c r="R3728" s="537">
        <f t="shared" si="2085"/>
        <v>11375.99966999877</v>
      </c>
      <c r="S3728" s="538">
        <f t="shared" si="2086"/>
        <v>212343.2998105837</v>
      </c>
      <c r="T3728" s="538">
        <f t="shared" si="2087"/>
        <v>5519.7001894162968</v>
      </c>
      <c r="U3728" s="538">
        <f t="shared" si="2088"/>
        <v>15176.693589389877</v>
      </c>
      <c r="V3728" s="538">
        <f t="shared" si="2089"/>
        <v>9656.9933999754139</v>
      </c>
      <c r="W3728" s="539">
        <f t="shared" si="2090"/>
        <v>5519.7001894144632</v>
      </c>
      <c r="X3728" s="538">
        <f t="shared" si="2091"/>
        <v>5519.7001894162968</v>
      </c>
      <c r="Y3728" s="551">
        <f t="shared" si="2092"/>
        <v>5519.7001894144632</v>
      </c>
      <c r="Z3728" s="538">
        <f t="shared" si="2093"/>
        <v>15176.693589389877</v>
      </c>
      <c r="AA3728" s="538">
        <f t="shared" si="2094"/>
        <v>9656.9933999754139</v>
      </c>
      <c r="AB3728" s="540">
        <f t="shared" si="2095"/>
        <v>-1.8335413187742233E-9</v>
      </c>
      <c r="AC3728" s="549"/>
      <c r="AD3728" s="549">
        <f t="shared" si="2096"/>
        <v>20</v>
      </c>
      <c r="AE3728" s="545"/>
      <c r="AF3728" s="545"/>
    </row>
    <row r="3729" spans="3:30">
      <c r="C3729" s="557" t="str">
        <f>'Terminated loans'!F2919</f>
        <v>N</v>
      </c>
      <c r="D3729" s="545">
        <v>143989400</v>
      </c>
      <c r="E3729" s="555">
        <f>'Terminated loans'!I2919</f>
        <v>98</v>
      </c>
      <c r="F3729" s="555" t="str">
        <f>'Terminated loans'!J2919</f>
        <v>NARENDRA A</v>
      </c>
      <c r="G3729" s="547" t="str">
        <f t="shared" ref="G3729:G3743" si="2097">IF(H3729&lt;$P$5,"A",IF(H3729&lt;$P$6,"B",IF(H3729&lt;$P$7,"C",IF(H3729&lt;$P$8,"D",IF(H3729&lt;$P$9,"E",IF(H3729&lt;$P$10,"F",IF(H3729&lt;$P$11,"G",IF(H3729&lt;$P$12,"I",IF(H3729&lt;$P$13,"J",IF(H3729&lt;$P$14,"K","L"))))))))))&amp;IF(OR(P3729=0,P3729&gt;=5%),2,1)</f>
        <v>E2</v>
      </c>
      <c r="H3729" s="556">
        <f>'Terminated loans'!L2919</f>
        <v>42230</v>
      </c>
      <c r="I3729" s="498">
        <v>44043</v>
      </c>
      <c r="J3729" s="34">
        <f t="shared" ref="J3729:J3743" si="2098">ROUND((I3729-H3729)/365*12,0)</f>
        <v>60</v>
      </c>
      <c r="K3729" s="34">
        <f t="shared" ref="K3729:K3743" si="2099">ROUND(($I$35-H3729)/365*12,0)</f>
        <v>64</v>
      </c>
      <c r="L3729" s="34">
        <f t="shared" ref="L3729:L3743" si="2100">IF(B3729="VELS",J3729,IF(J3729&gt;(IF(OR(E3729=4,E3729=99),$J$3,IF(E3729=97,$J$6,IF(E3729=98,$J$5,"Check")))),(IF(OR(E3729=4,E3729=99),$J$3,IF(E3729=97,$J$6,IF(E3729=98,$J$5,"Check")))),J3729))</f>
        <v>60</v>
      </c>
      <c r="M3729" s="34">
        <f t="shared" ref="M3729:M3743" si="2101">IF(K3729&gt;L3729,L3729,K3729)</f>
        <v>60</v>
      </c>
      <c r="N3729" s="52">
        <f t="shared" ref="N3729:N3743" si="2102">IF(C3729="O",IF(ROUND(($I$35-H3729)/365*12,0)&gt;$L3729,$L3729,ROUND(($I$35-H3729)/365*12,0)),IF(OR(C3729="E",C3729="N"),ROUND(M3729,0),"CHECK"))</f>
        <v>60</v>
      </c>
      <c r="O3729" s="553">
        <f>+'Terminated loans'!S2919</f>
        <v>90412</v>
      </c>
      <c r="P3729" s="548">
        <f>+'Terminated loans'!T2919</f>
        <v>0.05</v>
      </c>
      <c r="Q3729" s="536">
        <f t="shared" ref="Q3729:Q3743" si="2103">VLOOKUP(G3729,$O$3:$Q$28,3,FALSE)</f>
        <v>9.1499999999999998E-2</v>
      </c>
      <c r="R3729" s="537">
        <f t="shared" ref="R3729:R3743" si="2104">PMT(P3729/12,L3729,-O3729,0,0)</f>
        <v>1706.1859762223166</v>
      </c>
      <c r="S3729" s="538">
        <f t="shared" ref="S3729:S3743" si="2105">(-PV(Q3729/12,L3729,R3729,0,0))</f>
        <v>81905.193491692364</v>
      </c>
      <c r="T3729" s="538">
        <f t="shared" ref="T3729:T3743" si="2106">O3729-S3729</f>
        <v>8506.8065083076362</v>
      </c>
      <c r="U3729" s="538">
        <f t="shared" ref="U3729:U3743" si="2107">-IF(OR(Q3729="",Q3729=0),0,(CUMIPMT(Q3729/12,L3729,S3729,1,M3729,0)))</f>
        <v>20465.965081646675</v>
      </c>
      <c r="V3729" s="538">
        <f t="shared" ref="V3729:V3743" si="2108">-IF(OR(P3729="",P3729=0),0,(CUMIPMT(P3729/12,L3729,O3729,1,M3729,0)))</f>
        <v>11959.158573338995</v>
      </c>
      <c r="W3729" s="539">
        <f t="shared" ref="W3729:W3743" si="2109">IF(ISERROR(U3729-V3729),0,U3729-V3729)</f>
        <v>8506.8065083076799</v>
      </c>
      <c r="X3729" s="538">
        <f t="shared" ref="X3729:X3743" si="2110">IF(C3729="O",T3729/AD3729*N3729,T3729)</f>
        <v>8506.8065083076362</v>
      </c>
      <c r="Y3729" s="551">
        <f t="shared" ref="Y3729:Y3743" si="2111">W3729</f>
        <v>8506.8065083076799</v>
      </c>
      <c r="Z3729" s="538">
        <f t="shared" ref="Z3729:Z3743" si="2112">-IF(OR(Q3729="",Q3729=0),0,(CUMIPMT(Q3729/12,L3729,S3729,1,L3729,0)))</f>
        <v>20465.965081646675</v>
      </c>
      <c r="AA3729" s="538">
        <f t="shared" ref="AA3729:AA3743" si="2113">-IF(OR(P3729="",P3729=0),0,(CUMIPMT(P3729/12,L3729,O3729,1,L3729,0)))</f>
        <v>11959.158573338995</v>
      </c>
      <c r="AB3729" s="540">
        <f t="shared" ref="AB3729:AB3743" si="2114">IF(ISERROR(Z3729-AA3729-T3729),"CHECK",Z3729-AA3729-T3729)</f>
        <v>4.3655745685100555E-11</v>
      </c>
      <c r="AC3729" s="549"/>
      <c r="AD3729" s="549">
        <f t="shared" ref="AD3729:AD3743" si="2115">IF(L3729&gt;$J$2,$J$2,L3729)</f>
        <v>60</v>
      </c>
    </row>
    <row r="3730" spans="3:30">
      <c r="C3730" s="557" t="str">
        <f>'Terminated loans'!F2920</f>
        <v>N</v>
      </c>
      <c r="D3730" s="545">
        <v>143989401</v>
      </c>
      <c r="E3730" s="555">
        <f>'Terminated loans'!I2920</f>
        <v>99</v>
      </c>
      <c r="F3730" s="555" t="str">
        <f>'Terminated loans'!J2920</f>
        <v>SANTBAKSHSINGH B/H-LOAN</v>
      </c>
      <c r="G3730" s="547" t="str">
        <f t="shared" si="2097"/>
        <v>A1</v>
      </c>
      <c r="H3730" s="556">
        <f>'Terminated loans'!L2920</f>
        <v>37805</v>
      </c>
      <c r="I3730" s="498">
        <v>44043</v>
      </c>
      <c r="J3730" s="34">
        <f t="shared" si="2098"/>
        <v>205</v>
      </c>
      <c r="K3730" s="34">
        <f t="shared" si="2099"/>
        <v>209</v>
      </c>
      <c r="L3730" s="34">
        <f t="shared" si="2100"/>
        <v>180</v>
      </c>
      <c r="M3730" s="34">
        <f t="shared" si="2101"/>
        <v>180</v>
      </c>
      <c r="N3730" s="52">
        <f t="shared" si="2102"/>
        <v>180</v>
      </c>
      <c r="O3730" s="553">
        <f>+'Terminated loans'!S2920</f>
        <v>1048095</v>
      </c>
      <c r="P3730" s="548">
        <f>+'Terminated loans'!T2920</f>
        <v>0.03</v>
      </c>
      <c r="Q3730" s="536">
        <f t="shared" si="2103"/>
        <v>8.6499999999999994E-2</v>
      </c>
      <c r="R3730" s="537">
        <f t="shared" si="2104"/>
        <v>7237.9516426716</v>
      </c>
      <c r="S3730" s="538">
        <f t="shared" si="2105"/>
        <v>728492.56198079244</v>
      </c>
      <c r="T3730" s="538">
        <f t="shared" si="2106"/>
        <v>319602.43801920756</v>
      </c>
      <c r="U3730" s="538">
        <f t="shared" si="2107"/>
        <v>574338.73370008846</v>
      </c>
      <c r="V3730" s="538">
        <f t="shared" si="2108"/>
        <v>254736.295680888</v>
      </c>
      <c r="W3730" s="539">
        <f t="shared" si="2109"/>
        <v>319602.43801920046</v>
      </c>
      <c r="X3730" s="538">
        <f t="shared" si="2110"/>
        <v>319602.43801920756</v>
      </c>
      <c r="Y3730" s="551">
        <f t="shared" si="2111"/>
        <v>319602.43801920046</v>
      </c>
      <c r="Z3730" s="538">
        <f t="shared" si="2112"/>
        <v>574338.73370008846</v>
      </c>
      <c r="AA3730" s="538">
        <f t="shared" si="2113"/>
        <v>254736.295680888</v>
      </c>
      <c r="AB3730" s="540">
        <f t="shared" si="2114"/>
        <v>-7.1013346314430237E-9</v>
      </c>
      <c r="AC3730" s="549"/>
      <c r="AD3730" s="549">
        <f t="shared" si="2115"/>
        <v>180</v>
      </c>
    </row>
    <row r="3731" spans="3:30">
      <c r="C3731" s="557" t="str">
        <f>'Terminated loans'!F2921</f>
        <v>E</v>
      </c>
      <c r="D3731" s="545">
        <v>143989402</v>
      </c>
      <c r="E3731" s="555">
        <f>'Terminated loans'!I2921</f>
        <v>99</v>
      </c>
      <c r="F3731" s="555" t="str">
        <f>'Terminated loans'!J2921</f>
        <v>GOPYCHAND S(SL2894)</v>
      </c>
      <c r="G3731" s="547" t="str">
        <f t="shared" si="2097"/>
        <v>D1</v>
      </c>
      <c r="H3731" s="556">
        <f>'Terminated loans'!L2921</f>
        <v>41354</v>
      </c>
      <c r="I3731" s="498">
        <v>44043</v>
      </c>
      <c r="J3731" s="34">
        <f t="shared" si="2098"/>
        <v>88</v>
      </c>
      <c r="K3731" s="34">
        <f t="shared" si="2099"/>
        <v>92</v>
      </c>
      <c r="L3731" s="34">
        <f t="shared" si="2100"/>
        <v>88</v>
      </c>
      <c r="M3731" s="34">
        <f t="shared" si="2101"/>
        <v>88</v>
      </c>
      <c r="N3731" s="52">
        <f t="shared" si="2102"/>
        <v>88</v>
      </c>
      <c r="O3731" s="553">
        <f>+'Terminated loans'!S2921</f>
        <v>503670</v>
      </c>
      <c r="P3731" s="548">
        <f>+'Terminated loans'!T2921</f>
        <v>0.03</v>
      </c>
      <c r="Q3731" s="536">
        <f t="shared" si="2103"/>
        <v>7.6499999999999999E-2</v>
      </c>
      <c r="R3731" s="537">
        <f t="shared" si="2104"/>
        <v>6383.2991894400866</v>
      </c>
      <c r="S3731" s="538">
        <f t="shared" si="2105"/>
        <v>428902.49639512447</v>
      </c>
      <c r="T3731" s="538">
        <f t="shared" si="2106"/>
        <v>74767.503604875528</v>
      </c>
      <c r="U3731" s="538">
        <f t="shared" si="2107"/>
        <v>132827.83227560477</v>
      </c>
      <c r="V3731" s="538">
        <f t="shared" si="2108"/>
        <v>58060.328670727671</v>
      </c>
      <c r="W3731" s="539">
        <f t="shared" si="2109"/>
        <v>74767.5036048771</v>
      </c>
      <c r="X3731" s="538">
        <f t="shared" si="2110"/>
        <v>74767.503604875528</v>
      </c>
      <c r="Y3731" s="551">
        <f t="shared" si="2111"/>
        <v>74767.5036048771</v>
      </c>
      <c r="Z3731" s="538">
        <f t="shared" si="2112"/>
        <v>132827.83227560477</v>
      </c>
      <c r="AA3731" s="538">
        <f t="shared" si="2113"/>
        <v>58060.328670727671</v>
      </c>
      <c r="AB3731" s="540">
        <f t="shared" si="2114"/>
        <v>1.57160684466362E-9</v>
      </c>
      <c r="AC3731" s="549"/>
      <c r="AD3731" s="549">
        <f t="shared" si="2115"/>
        <v>88</v>
      </c>
    </row>
    <row r="3732" spans="3:30">
      <c r="C3732" s="557" t="str">
        <f>'Terminated loans'!F2922</f>
        <v>E</v>
      </c>
      <c r="D3732" s="545">
        <v>143989403</v>
      </c>
      <c r="E3732" s="555">
        <f>'Terminated loans'!I2922</f>
        <v>99</v>
      </c>
      <c r="F3732" s="555" t="str">
        <f>'Terminated loans'!J2922</f>
        <v>GOPYCHAND S(SL2807)</v>
      </c>
      <c r="G3732" s="547" t="str">
        <f t="shared" si="2097"/>
        <v>D1</v>
      </c>
      <c r="H3732" s="556">
        <f>'Terminated loans'!L2922</f>
        <v>41165</v>
      </c>
      <c r="I3732" s="498">
        <v>44043</v>
      </c>
      <c r="J3732" s="34">
        <f t="shared" si="2098"/>
        <v>95</v>
      </c>
      <c r="K3732" s="34">
        <f t="shared" si="2099"/>
        <v>99</v>
      </c>
      <c r="L3732" s="34">
        <f t="shared" si="2100"/>
        <v>95</v>
      </c>
      <c r="M3732" s="34">
        <f t="shared" si="2101"/>
        <v>95</v>
      </c>
      <c r="N3732" s="52">
        <f t="shared" si="2102"/>
        <v>95</v>
      </c>
      <c r="O3732" s="553">
        <f>+'Terminated loans'!S2922</f>
        <v>1200068</v>
      </c>
      <c r="P3732" s="548">
        <f>+'Terminated loans'!T2922</f>
        <v>0.03</v>
      </c>
      <c r="Q3732" s="536">
        <f t="shared" si="2103"/>
        <v>7.6499999999999999E-2</v>
      </c>
      <c r="R3732" s="537">
        <f t="shared" si="2104"/>
        <v>14207.412260528048</v>
      </c>
      <c r="S3732" s="538">
        <f t="shared" si="2105"/>
        <v>1010044.9651988245</v>
      </c>
      <c r="T3732" s="538">
        <f t="shared" si="2106"/>
        <v>190023.03480117547</v>
      </c>
      <c r="U3732" s="538">
        <f t="shared" si="2107"/>
        <v>339659.19955134415</v>
      </c>
      <c r="V3732" s="538">
        <f t="shared" si="2108"/>
        <v>149636.16475016461</v>
      </c>
      <c r="W3732" s="539">
        <f t="shared" si="2109"/>
        <v>190023.03480117954</v>
      </c>
      <c r="X3732" s="538">
        <f t="shared" si="2110"/>
        <v>190023.03480117547</v>
      </c>
      <c r="Y3732" s="551">
        <f t="shared" si="2111"/>
        <v>190023.03480117954</v>
      </c>
      <c r="Z3732" s="538">
        <f t="shared" si="2112"/>
        <v>339659.19955134415</v>
      </c>
      <c r="AA3732" s="538">
        <f t="shared" si="2113"/>
        <v>149636.16475016461</v>
      </c>
      <c r="AB3732" s="540">
        <f t="shared" si="2114"/>
        <v>4.0745362639427185E-9</v>
      </c>
      <c r="AC3732" s="549"/>
      <c r="AD3732" s="549">
        <f t="shared" si="2115"/>
        <v>95</v>
      </c>
    </row>
    <row r="3733" spans="3:30">
      <c r="C3733" s="557" t="str">
        <f>'Terminated loans'!F2923</f>
        <v>N</v>
      </c>
      <c r="D3733" s="545">
        <v>143989404</v>
      </c>
      <c r="E3733" s="555">
        <f>'Terminated loans'!I2923</f>
        <v>98</v>
      </c>
      <c r="F3733" s="555" t="str">
        <f>'Terminated loans'!J2923</f>
        <v>RAJA RAI A</v>
      </c>
      <c r="G3733" s="547" t="str">
        <f t="shared" si="2097"/>
        <v>E2</v>
      </c>
      <c r="H3733" s="556">
        <f>'Terminated loans'!L2923</f>
        <v>41479</v>
      </c>
      <c r="I3733" s="498">
        <v>44043</v>
      </c>
      <c r="J3733" s="34">
        <f t="shared" si="2098"/>
        <v>84</v>
      </c>
      <c r="K3733" s="34">
        <f t="shared" si="2099"/>
        <v>88</v>
      </c>
      <c r="L3733" s="34">
        <f t="shared" si="2100"/>
        <v>60</v>
      </c>
      <c r="M3733" s="34">
        <f t="shared" si="2101"/>
        <v>60</v>
      </c>
      <c r="N3733" s="52">
        <f t="shared" si="2102"/>
        <v>60</v>
      </c>
      <c r="O3733" s="553">
        <f>+'Terminated loans'!S2923</f>
        <v>531830</v>
      </c>
      <c r="P3733" s="548">
        <f>+'Terminated loans'!T2923</f>
        <v>0.05</v>
      </c>
      <c r="Q3733" s="536">
        <f t="shared" si="2103"/>
        <v>9.1499999999999998E-2</v>
      </c>
      <c r="R3733" s="537">
        <f t="shared" si="2104"/>
        <v>10036.288188894336</v>
      </c>
      <c r="S3733" s="538">
        <f t="shared" si="2105"/>
        <v>481790.45983593713</v>
      </c>
      <c r="T3733" s="538">
        <f t="shared" si="2106"/>
        <v>50039.54016406287</v>
      </c>
      <c r="U3733" s="538">
        <f t="shared" si="2107"/>
        <v>120386.83149772324</v>
      </c>
      <c r="V3733" s="538">
        <f t="shared" si="2108"/>
        <v>70347.291333660134</v>
      </c>
      <c r="W3733" s="539">
        <f t="shared" si="2109"/>
        <v>50039.540164063103</v>
      </c>
      <c r="X3733" s="538">
        <f t="shared" si="2110"/>
        <v>50039.54016406287</v>
      </c>
      <c r="Y3733" s="551">
        <f t="shared" si="2111"/>
        <v>50039.540164063103</v>
      </c>
      <c r="Z3733" s="538">
        <f t="shared" si="2112"/>
        <v>120386.83149772324</v>
      </c>
      <c r="AA3733" s="538">
        <f t="shared" si="2113"/>
        <v>70347.291333660134</v>
      </c>
      <c r="AB3733" s="540">
        <f t="shared" si="2114"/>
        <v>2.3283064365386963E-10</v>
      </c>
      <c r="AC3733" s="549"/>
      <c r="AD3733" s="549">
        <f t="shared" si="2115"/>
        <v>60</v>
      </c>
    </row>
    <row r="3734" spans="3:30">
      <c r="C3734" s="557" t="str">
        <f>'Terminated loans'!F2924</f>
        <v>N</v>
      </c>
      <c r="D3734" s="545">
        <v>143989405</v>
      </c>
      <c r="E3734" s="555">
        <f>'Terminated loans'!I2924</f>
        <v>98</v>
      </c>
      <c r="F3734" s="555" t="str">
        <f>'Terminated loans'!J2924</f>
        <v>NEELAMBUR Y</v>
      </c>
      <c r="G3734" s="547" t="str">
        <f t="shared" si="2097"/>
        <v>E2</v>
      </c>
      <c r="H3734" s="556">
        <f>'Terminated loans'!L2924</f>
        <v>42221</v>
      </c>
      <c r="I3734" s="498">
        <v>44043</v>
      </c>
      <c r="J3734" s="34">
        <f t="shared" si="2098"/>
        <v>60</v>
      </c>
      <c r="K3734" s="34">
        <f t="shared" si="2099"/>
        <v>64</v>
      </c>
      <c r="L3734" s="34">
        <f t="shared" si="2100"/>
        <v>60</v>
      </c>
      <c r="M3734" s="34">
        <f t="shared" si="2101"/>
        <v>60</v>
      </c>
      <c r="N3734" s="52">
        <f t="shared" si="2102"/>
        <v>60</v>
      </c>
      <c r="O3734" s="553">
        <f>+'Terminated loans'!S2924</f>
        <v>250312</v>
      </c>
      <c r="P3734" s="548">
        <f>+'Terminated loans'!T2924</f>
        <v>0.05</v>
      </c>
      <c r="Q3734" s="536">
        <f t="shared" si="2103"/>
        <v>9.1499999999999998E-2</v>
      </c>
      <c r="R3734" s="537">
        <f t="shared" si="2104"/>
        <v>4723.6962358996652</v>
      </c>
      <c r="S3734" s="538">
        <f t="shared" si="2105"/>
        <v>226760.30607986217</v>
      </c>
      <c r="T3734" s="538">
        <f t="shared" si="2106"/>
        <v>23551.693920137826</v>
      </c>
      <c r="U3734" s="538">
        <f t="shared" si="2107"/>
        <v>56661.468074117845</v>
      </c>
      <c r="V3734" s="538">
        <f t="shared" si="2108"/>
        <v>33109.774153979903</v>
      </c>
      <c r="W3734" s="539">
        <f t="shared" si="2109"/>
        <v>23551.693920137943</v>
      </c>
      <c r="X3734" s="538">
        <f t="shared" si="2110"/>
        <v>23551.693920137826</v>
      </c>
      <c r="Y3734" s="551">
        <f t="shared" si="2111"/>
        <v>23551.693920137943</v>
      </c>
      <c r="Z3734" s="538">
        <f t="shared" si="2112"/>
        <v>56661.468074117845</v>
      </c>
      <c r="AA3734" s="538">
        <f t="shared" si="2113"/>
        <v>33109.774153979903</v>
      </c>
      <c r="AB3734" s="540">
        <f t="shared" si="2114"/>
        <v>1.1641532182693481E-10</v>
      </c>
      <c r="AC3734" s="549"/>
      <c r="AD3734" s="549">
        <f t="shared" si="2115"/>
        <v>60</v>
      </c>
    </row>
    <row r="3735" spans="3:30">
      <c r="C3735" s="557" t="str">
        <f>'Terminated loans'!F2925</f>
        <v>N</v>
      </c>
      <c r="D3735" s="545">
        <v>143989406</v>
      </c>
      <c r="E3735" s="555">
        <f>'Terminated loans'!I2925</f>
        <v>98</v>
      </c>
      <c r="F3735" s="555" t="str">
        <f>'Terminated loans'!J2925</f>
        <v>HOSSENBUX M G</v>
      </c>
      <c r="G3735" s="547" t="str">
        <f t="shared" si="2097"/>
        <v>E2</v>
      </c>
      <c r="H3735" s="556">
        <f>'Terminated loans'!L2925</f>
        <v>42220</v>
      </c>
      <c r="I3735" s="498">
        <v>44043</v>
      </c>
      <c r="J3735" s="34">
        <f t="shared" si="2098"/>
        <v>60</v>
      </c>
      <c r="K3735" s="34">
        <f t="shared" si="2099"/>
        <v>64</v>
      </c>
      <c r="L3735" s="34">
        <f t="shared" si="2100"/>
        <v>60</v>
      </c>
      <c r="M3735" s="34">
        <f t="shared" si="2101"/>
        <v>60</v>
      </c>
      <c r="N3735" s="52">
        <f t="shared" si="2102"/>
        <v>60</v>
      </c>
      <c r="O3735" s="553">
        <f>+'Terminated loans'!S2925</f>
        <v>400388</v>
      </c>
      <c r="P3735" s="548">
        <f>+'Terminated loans'!T2925</f>
        <v>0.05</v>
      </c>
      <c r="Q3735" s="536">
        <f t="shared" si="2103"/>
        <v>9.1499999999999998E-2</v>
      </c>
      <c r="R3735" s="537">
        <f t="shared" si="2104"/>
        <v>7555.8154962582503</v>
      </c>
      <c r="S3735" s="538">
        <f t="shared" si="2105"/>
        <v>362715.7524637407</v>
      </c>
      <c r="T3735" s="538">
        <f t="shared" si="2106"/>
        <v>37672.247536259296</v>
      </c>
      <c r="U3735" s="538">
        <f t="shared" si="2107"/>
        <v>90633.177311754553</v>
      </c>
      <c r="V3735" s="538">
        <f t="shared" si="2108"/>
        <v>52960.929775494966</v>
      </c>
      <c r="W3735" s="539">
        <f t="shared" si="2109"/>
        <v>37672.247536259587</v>
      </c>
      <c r="X3735" s="538">
        <f t="shared" si="2110"/>
        <v>37672.247536259296</v>
      </c>
      <c r="Y3735" s="551">
        <f t="shared" si="2111"/>
        <v>37672.247536259587</v>
      </c>
      <c r="Z3735" s="538">
        <f t="shared" si="2112"/>
        <v>90633.177311754553</v>
      </c>
      <c r="AA3735" s="538">
        <f t="shared" si="2113"/>
        <v>52960.929775494966</v>
      </c>
      <c r="AB3735" s="540">
        <f t="shared" si="2114"/>
        <v>2.9103830456733704E-10</v>
      </c>
      <c r="AC3735" s="549"/>
      <c r="AD3735" s="549">
        <f t="shared" si="2115"/>
        <v>60</v>
      </c>
    </row>
    <row r="3736" spans="3:30">
      <c r="C3736" s="557" t="str">
        <f>'Terminated loans'!F2926</f>
        <v>E</v>
      </c>
      <c r="D3736" s="545">
        <v>143989407</v>
      </c>
      <c r="E3736" s="555">
        <f>'Terminated loans'!I2926</f>
        <v>98</v>
      </c>
      <c r="F3736" s="555" t="str">
        <f>'Terminated loans'!J2926</f>
        <v>SOOKUN S L C</v>
      </c>
      <c r="G3736" s="547" t="str">
        <f t="shared" si="2097"/>
        <v>F2</v>
      </c>
      <c r="H3736" s="556">
        <f>'Terminated loans'!L2926</f>
        <v>42359</v>
      </c>
      <c r="I3736" s="498">
        <v>44043</v>
      </c>
      <c r="J3736" s="34">
        <f t="shared" si="2098"/>
        <v>55</v>
      </c>
      <c r="K3736" s="34">
        <f t="shared" si="2099"/>
        <v>59</v>
      </c>
      <c r="L3736" s="34">
        <f t="shared" si="2100"/>
        <v>55</v>
      </c>
      <c r="M3736" s="34">
        <f t="shared" si="2101"/>
        <v>55</v>
      </c>
      <c r="N3736" s="52">
        <f t="shared" si="2102"/>
        <v>55</v>
      </c>
      <c r="O3736" s="553">
        <f>+'Terminated loans'!S2926</f>
        <v>148817</v>
      </c>
      <c r="P3736" s="548">
        <f>+'Terminated loans'!T2926</f>
        <v>0.05</v>
      </c>
      <c r="Q3736" s="536">
        <f t="shared" si="2103"/>
        <v>8.8999999999999996E-2</v>
      </c>
      <c r="R3736" s="537">
        <f t="shared" si="2104"/>
        <v>3033.2388953233417</v>
      </c>
      <c r="S3736" s="538">
        <f t="shared" si="2105"/>
        <v>136583.23245407024</v>
      </c>
      <c r="T3736" s="538">
        <f t="shared" si="2106"/>
        <v>12233.767545929761</v>
      </c>
      <c r="U3736" s="538">
        <f t="shared" si="2107"/>
        <v>30244.906788712979</v>
      </c>
      <c r="V3736" s="538">
        <f t="shared" si="2108"/>
        <v>18011.139242783771</v>
      </c>
      <c r="W3736" s="539">
        <f t="shared" si="2109"/>
        <v>12233.767545929208</v>
      </c>
      <c r="X3736" s="538">
        <f t="shared" si="2110"/>
        <v>12233.767545929761</v>
      </c>
      <c r="Y3736" s="551">
        <f t="shared" si="2111"/>
        <v>12233.767545929208</v>
      </c>
      <c r="Z3736" s="538">
        <f t="shared" si="2112"/>
        <v>30244.906788712979</v>
      </c>
      <c r="AA3736" s="538">
        <f t="shared" si="2113"/>
        <v>18011.139242783771</v>
      </c>
      <c r="AB3736" s="540">
        <f t="shared" si="2114"/>
        <v>-5.5297277867794037E-10</v>
      </c>
      <c r="AC3736" s="549"/>
      <c r="AD3736" s="549">
        <f t="shared" si="2115"/>
        <v>55</v>
      </c>
    </row>
    <row r="3737" spans="3:30">
      <c r="C3737" s="557" t="str">
        <f>'Terminated loans'!F2927</f>
        <v>E</v>
      </c>
      <c r="D3737" s="545">
        <v>143989408</v>
      </c>
      <c r="E3737" s="555">
        <f>'Terminated loans'!I2927</f>
        <v>97</v>
      </c>
      <c r="F3737" s="555" t="str">
        <f>'Terminated loans'!J2927</f>
        <v>RAMPHUL N</v>
      </c>
      <c r="G3737" s="547" t="str">
        <f t="shared" si="2097"/>
        <v>F2</v>
      </c>
      <c r="H3737" s="556">
        <f>'Terminated loans'!L2927</f>
        <v>42503</v>
      </c>
      <c r="I3737" s="498">
        <v>44043</v>
      </c>
      <c r="J3737" s="34">
        <f t="shared" si="2098"/>
        <v>51</v>
      </c>
      <c r="K3737" s="34">
        <f t="shared" si="2099"/>
        <v>55</v>
      </c>
      <c r="L3737" s="34">
        <f t="shared" si="2100"/>
        <v>51</v>
      </c>
      <c r="M3737" s="34">
        <f t="shared" si="2101"/>
        <v>51</v>
      </c>
      <c r="N3737" s="52">
        <f t="shared" si="2102"/>
        <v>51</v>
      </c>
      <c r="O3737" s="553">
        <f>+'Terminated loans'!S2927</f>
        <v>250000</v>
      </c>
      <c r="P3737" s="548">
        <f>+'Terminated loans'!T2927</f>
        <v>0</v>
      </c>
      <c r="Q3737" s="536">
        <f t="shared" si="2103"/>
        <v>8.8999999999999996E-2</v>
      </c>
      <c r="R3737" s="537">
        <f t="shared" si="2104"/>
        <v>4901.9607843137255</v>
      </c>
      <c r="S3737" s="538">
        <f t="shared" si="2105"/>
        <v>207524.07533824001</v>
      </c>
      <c r="T3737" s="538">
        <f t="shared" si="2106"/>
        <v>42475.924661759986</v>
      </c>
      <c r="U3737" s="538">
        <f t="shared" si="2107"/>
        <v>42475.9246617592</v>
      </c>
      <c r="V3737" s="538">
        <f t="shared" si="2108"/>
        <v>0</v>
      </c>
      <c r="W3737" s="539">
        <f t="shared" si="2109"/>
        <v>42475.9246617592</v>
      </c>
      <c r="X3737" s="538">
        <f t="shared" si="2110"/>
        <v>42475.924661759986</v>
      </c>
      <c r="Y3737" s="551">
        <f t="shared" si="2111"/>
        <v>42475.9246617592</v>
      </c>
      <c r="Z3737" s="538">
        <f t="shared" si="2112"/>
        <v>42475.9246617592</v>
      </c>
      <c r="AA3737" s="538">
        <f t="shared" si="2113"/>
        <v>0</v>
      </c>
      <c r="AB3737" s="540">
        <f t="shared" si="2114"/>
        <v>-7.8580342233181E-10</v>
      </c>
      <c r="AC3737" s="549"/>
      <c r="AD3737" s="549">
        <f t="shared" si="2115"/>
        <v>51</v>
      </c>
    </row>
    <row r="3738" spans="3:30">
      <c r="C3738" s="557" t="str">
        <f>'Terminated loans'!F2928</f>
        <v>E</v>
      </c>
      <c r="D3738" s="545">
        <v>143989409</v>
      </c>
      <c r="E3738" s="555">
        <f>'Terminated loans'!I2928</f>
        <v>99</v>
      </c>
      <c r="F3738" s="555" t="str">
        <f>'Terminated loans'!J2928</f>
        <v>DAUGUET J G(SL3182)</v>
      </c>
      <c r="G3738" s="547" t="str">
        <f t="shared" si="2097"/>
        <v>G1</v>
      </c>
      <c r="H3738" s="556">
        <f>'Terminated loans'!L2928</f>
        <v>42846</v>
      </c>
      <c r="I3738" s="498">
        <v>44043</v>
      </c>
      <c r="J3738" s="34">
        <f t="shared" si="2098"/>
        <v>39</v>
      </c>
      <c r="K3738" s="34">
        <f t="shared" si="2099"/>
        <v>43</v>
      </c>
      <c r="L3738" s="34">
        <f t="shared" si="2100"/>
        <v>39</v>
      </c>
      <c r="M3738" s="34">
        <f t="shared" si="2101"/>
        <v>39</v>
      </c>
      <c r="N3738" s="52">
        <f t="shared" si="2102"/>
        <v>39</v>
      </c>
      <c r="O3738" s="553">
        <f>+'Terminated loans'!S2928</f>
        <v>936174</v>
      </c>
      <c r="P3738" s="548">
        <f>+'Terminated loans'!T2928</f>
        <v>4.4000000000000004E-2</v>
      </c>
      <c r="Q3738" s="536">
        <f t="shared" si="2103"/>
        <v>6.7500000000000004E-2</v>
      </c>
      <c r="R3738" s="537">
        <f t="shared" si="2104"/>
        <v>25805.578807057474</v>
      </c>
      <c r="S3738" s="538">
        <f t="shared" si="2105"/>
        <v>901409.33806936326</v>
      </c>
      <c r="T3738" s="538">
        <f t="shared" si="2106"/>
        <v>34764.661930636736</v>
      </c>
      <c r="U3738" s="538">
        <f t="shared" si="2107"/>
        <v>105008.23540588422</v>
      </c>
      <c r="V3738" s="538">
        <f t="shared" si="2108"/>
        <v>70243.573475241545</v>
      </c>
      <c r="W3738" s="539">
        <f t="shared" si="2109"/>
        <v>34764.661930642673</v>
      </c>
      <c r="X3738" s="538">
        <f t="shared" si="2110"/>
        <v>34764.661930636736</v>
      </c>
      <c r="Y3738" s="551">
        <f t="shared" si="2111"/>
        <v>34764.661930642673</v>
      </c>
      <c r="Z3738" s="538">
        <f t="shared" si="2112"/>
        <v>105008.23540588422</v>
      </c>
      <c r="AA3738" s="538">
        <f t="shared" si="2113"/>
        <v>70243.573475241545</v>
      </c>
      <c r="AB3738" s="540">
        <f t="shared" si="2114"/>
        <v>5.9371814131736755E-9</v>
      </c>
      <c r="AC3738" s="549"/>
      <c r="AD3738" s="549">
        <f t="shared" si="2115"/>
        <v>39</v>
      </c>
    </row>
    <row r="3739" spans="3:30">
      <c r="C3739" s="557" t="str">
        <f>'Terminated loans'!F2929</f>
        <v>E</v>
      </c>
      <c r="D3739" s="545">
        <v>143989410</v>
      </c>
      <c r="E3739" s="555">
        <f>'Terminated loans'!I2929</f>
        <v>98</v>
      </c>
      <c r="F3739" s="555" t="str">
        <f>'Terminated loans'!J2929</f>
        <v>KOOTBAULLY S</v>
      </c>
      <c r="G3739" s="547" t="str">
        <f t="shared" si="2097"/>
        <v>I2</v>
      </c>
      <c r="H3739" s="556">
        <f>'Terminated loans'!L2929</f>
        <v>43039</v>
      </c>
      <c r="I3739" s="498">
        <v>44043</v>
      </c>
      <c r="J3739" s="34">
        <f t="shared" si="2098"/>
        <v>33</v>
      </c>
      <c r="K3739" s="34">
        <f t="shared" si="2099"/>
        <v>37</v>
      </c>
      <c r="L3739" s="34">
        <f t="shared" si="2100"/>
        <v>33</v>
      </c>
      <c r="M3739" s="34">
        <f t="shared" si="2101"/>
        <v>33</v>
      </c>
      <c r="N3739" s="52">
        <f t="shared" si="2102"/>
        <v>33</v>
      </c>
      <c r="O3739" s="553">
        <f>+'Terminated loans'!S2929</f>
        <v>203605</v>
      </c>
      <c r="P3739" s="548">
        <f>+'Terminated loans'!T2929</f>
        <v>0.05</v>
      </c>
      <c r="Q3739" s="536">
        <f t="shared" si="2103"/>
        <v>0.08</v>
      </c>
      <c r="R3739" s="537">
        <f t="shared" si="2104"/>
        <v>6616.5679982236952</v>
      </c>
      <c r="S3739" s="538">
        <f t="shared" si="2105"/>
        <v>195415.44974782801</v>
      </c>
      <c r="T3739" s="538">
        <f t="shared" si="2106"/>
        <v>8189.55025217199</v>
      </c>
      <c r="U3739" s="538">
        <f t="shared" si="2107"/>
        <v>22931.294193552341</v>
      </c>
      <c r="V3739" s="538">
        <f t="shared" si="2108"/>
        <v>14741.743941381981</v>
      </c>
      <c r="W3739" s="539">
        <f t="shared" si="2109"/>
        <v>8189.5502521703602</v>
      </c>
      <c r="X3739" s="538">
        <f t="shared" si="2110"/>
        <v>8189.55025217199</v>
      </c>
      <c r="Y3739" s="551">
        <f t="shared" si="2111"/>
        <v>8189.5502521703602</v>
      </c>
      <c r="Z3739" s="538">
        <f t="shared" si="2112"/>
        <v>22931.294193552341</v>
      </c>
      <c r="AA3739" s="538">
        <f t="shared" si="2113"/>
        <v>14741.743941381981</v>
      </c>
      <c r="AB3739" s="540">
        <f t="shared" si="2114"/>
        <v>-1.6298145055770874E-9</v>
      </c>
      <c r="AC3739" s="549"/>
      <c r="AD3739" s="549">
        <f t="shared" si="2115"/>
        <v>33</v>
      </c>
    </row>
    <row r="3740" spans="3:30">
      <c r="C3740" s="557" t="str">
        <f>'Terminated loans'!F2930</f>
        <v>E</v>
      </c>
      <c r="D3740" s="545">
        <v>143989411</v>
      </c>
      <c r="E3740" s="555">
        <f>'Terminated loans'!I2930</f>
        <v>98</v>
      </c>
      <c r="F3740" s="555" t="str">
        <f>'Terminated loans'!J2930</f>
        <v>MUNGUR A</v>
      </c>
      <c r="G3740" s="547" t="str">
        <f t="shared" si="2097"/>
        <v>I2</v>
      </c>
      <c r="H3740" s="556">
        <f>'Terminated loans'!L2930</f>
        <v>43320</v>
      </c>
      <c r="I3740" s="498">
        <v>44043</v>
      </c>
      <c r="J3740" s="34">
        <f t="shared" si="2098"/>
        <v>24</v>
      </c>
      <c r="K3740" s="34">
        <f t="shared" si="2099"/>
        <v>28</v>
      </c>
      <c r="L3740" s="34">
        <f t="shared" si="2100"/>
        <v>24</v>
      </c>
      <c r="M3740" s="34">
        <f t="shared" si="2101"/>
        <v>24</v>
      </c>
      <c r="N3740" s="52">
        <f t="shared" si="2102"/>
        <v>24</v>
      </c>
      <c r="O3740" s="553">
        <f>+'Terminated loans'!S2930</f>
        <v>201726</v>
      </c>
      <c r="P3740" s="548">
        <f>+'Terminated loans'!T2930</f>
        <v>0.05</v>
      </c>
      <c r="Q3740" s="536">
        <f t="shared" si="2103"/>
        <v>0.08</v>
      </c>
      <c r="R3740" s="537">
        <f t="shared" si="2104"/>
        <v>8849.9999654946914</v>
      </c>
      <c r="S3740" s="538">
        <f t="shared" si="2105"/>
        <v>195678.31016518944</v>
      </c>
      <c r="T3740" s="538">
        <f t="shared" si="2106"/>
        <v>6047.6898348105606</v>
      </c>
      <c r="U3740" s="538">
        <f t="shared" si="2107"/>
        <v>16721.689006681583</v>
      </c>
      <c r="V3740" s="538">
        <f t="shared" si="2108"/>
        <v>10673.999171872623</v>
      </c>
      <c r="W3740" s="539">
        <f t="shared" si="2109"/>
        <v>6047.6898348089599</v>
      </c>
      <c r="X3740" s="538">
        <f t="shared" si="2110"/>
        <v>6047.6898348105606</v>
      </c>
      <c r="Y3740" s="551">
        <f t="shared" si="2111"/>
        <v>6047.6898348089599</v>
      </c>
      <c r="Z3740" s="538">
        <f t="shared" si="2112"/>
        <v>16721.689006681583</v>
      </c>
      <c r="AA3740" s="538">
        <f t="shared" si="2113"/>
        <v>10673.999171872623</v>
      </c>
      <c r="AB3740" s="540">
        <f t="shared" si="2114"/>
        <v>-1.6007106751203537E-9</v>
      </c>
      <c r="AC3740" s="549"/>
      <c r="AD3740" s="549">
        <f t="shared" si="2115"/>
        <v>24</v>
      </c>
    </row>
    <row r="3741" spans="3:30">
      <c r="C3741" s="557" t="str">
        <f>'Terminated loans'!F2931</f>
        <v>E</v>
      </c>
      <c r="D3741" s="545">
        <v>143989412</v>
      </c>
      <c r="E3741" s="555">
        <f>'Terminated loans'!I2931</f>
        <v>98</v>
      </c>
      <c r="F3741" s="555" t="str">
        <f>'Terminated loans'!J2931</f>
        <v>DAUGUET J G</v>
      </c>
      <c r="G3741" s="547" t="str">
        <f t="shared" si="2097"/>
        <v>I2</v>
      </c>
      <c r="H3741" s="556">
        <f>'Terminated loans'!L2931</f>
        <v>43460</v>
      </c>
      <c r="I3741" s="498">
        <v>44043</v>
      </c>
      <c r="J3741" s="34">
        <f t="shared" si="2098"/>
        <v>19</v>
      </c>
      <c r="K3741" s="34">
        <f t="shared" si="2099"/>
        <v>23</v>
      </c>
      <c r="L3741" s="34">
        <f t="shared" si="2100"/>
        <v>19</v>
      </c>
      <c r="M3741" s="34">
        <f t="shared" si="2101"/>
        <v>19</v>
      </c>
      <c r="N3741" s="52">
        <f t="shared" si="2102"/>
        <v>19</v>
      </c>
      <c r="O3741" s="553">
        <f>+'Terminated loans'!S2931</f>
        <v>36104</v>
      </c>
      <c r="P3741" s="548">
        <f>+'Terminated loans'!T2931</f>
        <v>0.05</v>
      </c>
      <c r="Q3741" s="536">
        <f t="shared" si="2103"/>
        <v>0.08</v>
      </c>
      <c r="R3741" s="537">
        <f t="shared" si="2104"/>
        <v>1980.3734987382325</v>
      </c>
      <c r="S3741" s="538">
        <f t="shared" si="2105"/>
        <v>35231.521380833568</v>
      </c>
      <c r="T3741" s="538">
        <f t="shared" si="2106"/>
        <v>872.4786191664316</v>
      </c>
      <c r="U3741" s="538">
        <f t="shared" si="2107"/>
        <v>2395.5750951925802</v>
      </c>
      <c r="V3741" s="538">
        <f t="shared" si="2108"/>
        <v>1523.0964760264251</v>
      </c>
      <c r="W3741" s="539">
        <f t="shared" si="2109"/>
        <v>872.47861916615511</v>
      </c>
      <c r="X3741" s="538">
        <f t="shared" si="2110"/>
        <v>872.4786191664316</v>
      </c>
      <c r="Y3741" s="551">
        <f t="shared" si="2111"/>
        <v>872.47861916615511</v>
      </c>
      <c r="Z3741" s="538">
        <f t="shared" si="2112"/>
        <v>2395.5750951925802</v>
      </c>
      <c r="AA3741" s="538">
        <f t="shared" si="2113"/>
        <v>1523.0964760264251</v>
      </c>
      <c r="AB3741" s="540">
        <f t="shared" si="2114"/>
        <v>-2.7648638933897018E-10</v>
      </c>
      <c r="AC3741" s="549"/>
      <c r="AD3741" s="549">
        <f t="shared" si="2115"/>
        <v>19</v>
      </c>
    </row>
    <row r="3742" spans="3:30">
      <c r="C3742" s="557" t="str">
        <f>'Terminated loans'!F2932</f>
        <v>E</v>
      </c>
      <c r="D3742" s="545">
        <v>143989413</v>
      </c>
      <c r="E3742" s="555">
        <f>'Terminated loans'!I2932</f>
        <v>98</v>
      </c>
      <c r="F3742" s="555" t="str">
        <f>'Terminated loans'!J2932</f>
        <v>KHAYALLEE B</v>
      </c>
      <c r="G3742" s="547" t="str">
        <f t="shared" si="2097"/>
        <v>I2</v>
      </c>
      <c r="H3742" s="556">
        <f>'Terminated loans'!L2932</f>
        <v>43476</v>
      </c>
      <c r="I3742" s="498">
        <v>44043</v>
      </c>
      <c r="J3742" s="34">
        <f t="shared" si="2098"/>
        <v>19</v>
      </c>
      <c r="K3742" s="34">
        <f t="shared" si="2099"/>
        <v>23</v>
      </c>
      <c r="L3742" s="34">
        <f t="shared" si="2100"/>
        <v>19</v>
      </c>
      <c r="M3742" s="34">
        <f t="shared" si="2101"/>
        <v>19</v>
      </c>
      <c r="N3742" s="52">
        <f t="shared" si="2102"/>
        <v>19</v>
      </c>
      <c r="O3742" s="553">
        <f>+'Terminated loans'!S2932</f>
        <v>151043</v>
      </c>
      <c r="P3742" s="548">
        <f>+'Terminated loans'!T2932</f>
        <v>0.05</v>
      </c>
      <c r="Q3742" s="536">
        <f t="shared" si="2103"/>
        <v>0.08</v>
      </c>
      <c r="R3742" s="537">
        <f t="shared" si="2104"/>
        <v>8284.9976282383923</v>
      </c>
      <c r="S3742" s="538">
        <f t="shared" si="2105"/>
        <v>147392.93939522616</v>
      </c>
      <c r="T3742" s="538">
        <f t="shared" si="2106"/>
        <v>3650.0606047738402</v>
      </c>
      <c r="U3742" s="538">
        <f t="shared" si="2107"/>
        <v>10022.015541302186</v>
      </c>
      <c r="V3742" s="538">
        <f t="shared" si="2108"/>
        <v>6371.9549365294515</v>
      </c>
      <c r="W3742" s="539">
        <f t="shared" si="2109"/>
        <v>3650.0606047727342</v>
      </c>
      <c r="X3742" s="538">
        <f t="shared" si="2110"/>
        <v>3650.0606047738402</v>
      </c>
      <c r="Y3742" s="551">
        <f t="shared" si="2111"/>
        <v>3650.0606047727342</v>
      </c>
      <c r="Z3742" s="538">
        <f t="shared" si="2112"/>
        <v>10022.015541302186</v>
      </c>
      <c r="AA3742" s="538">
        <f t="shared" si="2113"/>
        <v>6371.9549365294515</v>
      </c>
      <c r="AB3742" s="540">
        <f t="shared" si="2114"/>
        <v>-1.1059455573558807E-9</v>
      </c>
      <c r="AC3742" s="549"/>
      <c r="AD3742" s="549">
        <f t="shared" si="2115"/>
        <v>19</v>
      </c>
    </row>
    <row r="3743" spans="3:30">
      <c r="C3743" s="557" t="str">
        <f>'Terminated loans'!F2933</f>
        <v>E</v>
      </c>
      <c r="D3743" s="545">
        <v>143989414</v>
      </c>
      <c r="E3743" s="555">
        <f>'Terminated loans'!I2933</f>
        <v>98</v>
      </c>
      <c r="F3743" s="555" t="str">
        <f>'Terminated loans'!J2933</f>
        <v>BHOYROO K</v>
      </c>
      <c r="G3743" s="547" t="str">
        <f t="shared" si="2097"/>
        <v>I2</v>
      </c>
      <c r="H3743" s="556">
        <f>'Terminated loans'!L2933</f>
        <v>43641</v>
      </c>
      <c r="I3743" s="498">
        <v>44043</v>
      </c>
      <c r="J3743" s="34">
        <f t="shared" si="2098"/>
        <v>13</v>
      </c>
      <c r="K3743" s="34">
        <f t="shared" si="2099"/>
        <v>17</v>
      </c>
      <c r="L3743" s="34">
        <f t="shared" si="2100"/>
        <v>13</v>
      </c>
      <c r="M3743" s="34">
        <f t="shared" si="2101"/>
        <v>13</v>
      </c>
      <c r="N3743" s="52">
        <f t="shared" si="2102"/>
        <v>13</v>
      </c>
      <c r="O3743" s="553">
        <f>+'Terminated loans'!S2933</f>
        <v>408170</v>
      </c>
      <c r="P3743" s="548">
        <f>+'Terminated loans'!T2933</f>
        <v>0.05</v>
      </c>
      <c r="Q3743" s="536">
        <f t="shared" si="2103"/>
        <v>0.08</v>
      </c>
      <c r="R3743" s="537">
        <f t="shared" si="2104"/>
        <v>32321.073489164592</v>
      </c>
      <c r="S3743" s="538">
        <f t="shared" si="2105"/>
        <v>401202.39924133703</v>
      </c>
      <c r="T3743" s="538">
        <f t="shared" si="2106"/>
        <v>6967.6007586629712</v>
      </c>
      <c r="U3743" s="538">
        <f t="shared" si="2107"/>
        <v>18971.556117799599</v>
      </c>
      <c r="V3743" s="538">
        <f t="shared" si="2108"/>
        <v>12003.955359139713</v>
      </c>
      <c r="W3743" s="539">
        <f t="shared" si="2109"/>
        <v>6967.6007586598862</v>
      </c>
      <c r="X3743" s="538">
        <f t="shared" si="2110"/>
        <v>6967.6007586629712</v>
      </c>
      <c r="Y3743" s="551">
        <f t="shared" si="2111"/>
        <v>6967.6007586598862</v>
      </c>
      <c r="Z3743" s="538">
        <f t="shared" si="2112"/>
        <v>18971.556117799599</v>
      </c>
      <c r="AA3743" s="538">
        <f t="shared" si="2113"/>
        <v>12003.955359139713</v>
      </c>
      <c r="AB3743" s="540">
        <f t="shared" si="2114"/>
        <v>-3.0850060284137726E-9</v>
      </c>
      <c r="AC3743" s="549"/>
      <c r="AD3743" s="549">
        <f t="shared" si="2115"/>
        <v>13</v>
      </c>
    </row>
    <row r="3744" spans="3:30">
      <c r="C3744" s="557" t="str">
        <f>'Terminated loans'!F2934</f>
        <v>E</v>
      </c>
      <c r="D3744" s="545">
        <v>143016501</v>
      </c>
      <c r="E3744" s="555">
        <f>'Terminated loans'!I2934</f>
        <v>99</v>
      </c>
      <c r="F3744" s="555" t="str">
        <f>'Terminated loans'!J2934</f>
        <v>MR &amp; MRS M S L AH TOK</v>
      </c>
      <c r="G3744" s="547" t="str">
        <f t="shared" ref="G3744:G3751" si="2116">IF(H3744&lt;$P$5,"A",IF(H3744&lt;$P$6,"B",IF(H3744&lt;$P$7,"C",IF(H3744&lt;$P$8,"D",IF(H3744&lt;$P$9,"E",IF(H3744&lt;$P$10,"F",IF(H3744&lt;$P$11,"G",IF(H3744&lt;$P$12,"I",IF(H3744&lt;$P$13,"J",IF(H3744&lt;$P$14,"K","L"))))))))))&amp;IF(OR(P3744=0,P3744&gt;=5%),2,1)</f>
        <v>A1</v>
      </c>
      <c r="H3744" s="556">
        <f>'Terminated loans'!L2934</f>
        <v>36942</v>
      </c>
      <c r="I3744" s="498">
        <v>44074</v>
      </c>
      <c r="J3744" s="34">
        <f t="shared" ref="J3744:J3751" si="2117">ROUND((I3744-H3744)/365*12,0)</f>
        <v>234</v>
      </c>
      <c r="K3744" s="34">
        <f t="shared" ref="K3744:K3751" si="2118">ROUND(($I$35-H3744)/365*12,0)</f>
        <v>237</v>
      </c>
      <c r="L3744" s="34">
        <f t="shared" ref="L3744:L3751" si="2119">IF(B3744="VELS",J3744,IF(J3744&gt;(IF(OR(E3744=4,E3744=99),$J$3,IF(E3744=97,$J$6,IF(E3744=98,$J$5,"Check")))),(IF(OR(E3744=4,E3744=99),$J$3,IF(E3744=97,$J$6,IF(E3744=98,$J$5,"Check")))),J3744))</f>
        <v>180</v>
      </c>
      <c r="M3744" s="34">
        <f t="shared" ref="M3744:M3751" si="2120">IF(K3744&gt;L3744,L3744,K3744)</f>
        <v>180</v>
      </c>
      <c r="N3744" s="52">
        <f t="shared" ref="N3744:N3751" si="2121">IF(C3744="O",IF(ROUND(($I$35-H3744)/365*12,0)&gt;$L3744,$L3744,ROUND(($I$35-H3744)/365*12,0)),IF(OR(C3744="E",C3744="N"),ROUND(M3744,0),"CHECK"))</f>
        <v>180</v>
      </c>
      <c r="O3744" s="553">
        <f>+'Terminated loans'!S2934</f>
        <v>800161</v>
      </c>
      <c r="P3744" s="548">
        <f>+'Terminated loans'!T2934</f>
        <v>0.03</v>
      </c>
      <c r="Q3744" s="536">
        <f t="shared" ref="Q3744:Q3751" si="2122">VLOOKUP(G3744,$O$3:$Q$28,3,FALSE)</f>
        <v>8.6499999999999994E-2</v>
      </c>
      <c r="R3744" s="537">
        <f t="shared" ref="R3744:R3751" si="2123">PMT(P3744/12,L3744,-O3744,0,0)</f>
        <v>5525.7649586647676</v>
      </c>
      <c r="S3744" s="538">
        <f t="shared" ref="S3744:S3751" si="2124">(-PV(Q3744/12,L3744,R3744,0,0))</f>
        <v>556162.69220548973</v>
      </c>
      <c r="T3744" s="538">
        <f t="shared" ref="T3744:T3751" si="2125">O3744-S3744</f>
        <v>243998.30779451027</v>
      </c>
      <c r="U3744" s="538">
        <f t="shared" ref="U3744:U3751" si="2126">-IF(OR(Q3744="",Q3744=0),0,(CUMIPMT(Q3744/12,L3744,S3744,1,M3744,0)))</f>
        <v>438475.00035416288</v>
      </c>
      <c r="V3744" s="538">
        <f t="shared" ref="V3744:V3751" si="2127">-IF(OR(P3744="",P3744=0),0,(CUMIPMT(P3744/12,L3744,O3744,1,M3744,0)))</f>
        <v>194476.6925596582</v>
      </c>
      <c r="W3744" s="539">
        <f t="shared" ref="W3744:W3751" si="2128">IF(ISERROR(U3744-V3744),0,U3744-V3744)</f>
        <v>243998.30779450468</v>
      </c>
      <c r="X3744" s="538">
        <f t="shared" ref="X3744:X3751" si="2129">IF(C3744="O",T3744/AD3744*N3744,T3744)</f>
        <v>243998.30779451027</v>
      </c>
      <c r="Y3744" s="551">
        <f t="shared" ref="Y3744:Y3751" si="2130">W3744</f>
        <v>243998.30779450468</v>
      </c>
      <c r="Z3744" s="538">
        <f t="shared" ref="Z3744:Z3751" si="2131">-IF(OR(Q3744="",Q3744=0),0,(CUMIPMT(Q3744/12,L3744,S3744,1,L3744,0)))</f>
        <v>438475.00035416288</v>
      </c>
      <c r="AA3744" s="538">
        <f t="shared" ref="AA3744:AA3751" si="2132">-IF(OR(P3744="",P3744=0),0,(CUMIPMT(P3744/12,L3744,O3744,1,L3744,0)))</f>
        <v>194476.6925596582</v>
      </c>
      <c r="AB3744" s="540">
        <f t="shared" ref="AB3744:AB3751" si="2133">IF(ISERROR(Z3744-AA3744-T3744),"CHECK",Z3744-AA3744-T3744)</f>
        <v>-5.5879354476928711E-9</v>
      </c>
      <c r="AC3744" s="549"/>
      <c r="AD3744" s="549">
        <f t="shared" ref="AD3744:AD3763" si="2134">IF(L3744&gt;$J$2,$J$2,L3744)</f>
        <v>180</v>
      </c>
    </row>
    <row r="3745" spans="3:30">
      <c r="C3745" s="557" t="str">
        <f>'Terminated loans'!F2935</f>
        <v>E</v>
      </c>
      <c r="D3745" s="545">
        <v>143522776</v>
      </c>
      <c r="E3745" s="555">
        <f>'Terminated loans'!I2935</f>
        <v>99</v>
      </c>
      <c r="F3745" s="555" t="str">
        <f>'Terminated loans'!J2935</f>
        <v>ARTHE M P M (SL2973)</v>
      </c>
      <c r="G3745" s="547" t="str">
        <f t="shared" si="2116"/>
        <v>E1</v>
      </c>
      <c r="H3745" s="556">
        <f>'Terminated loans'!L2935</f>
        <v>41682</v>
      </c>
      <c r="I3745" s="498">
        <v>44074</v>
      </c>
      <c r="J3745" s="34">
        <f t="shared" si="2117"/>
        <v>79</v>
      </c>
      <c r="K3745" s="34">
        <f t="shared" si="2118"/>
        <v>82</v>
      </c>
      <c r="L3745" s="34">
        <f t="shared" si="2119"/>
        <v>79</v>
      </c>
      <c r="M3745" s="34">
        <f t="shared" si="2120"/>
        <v>79</v>
      </c>
      <c r="N3745" s="52">
        <f t="shared" si="2121"/>
        <v>79</v>
      </c>
      <c r="O3745" s="553">
        <f>+'Terminated loans'!S2935</f>
        <v>534388</v>
      </c>
      <c r="P3745" s="548">
        <f>+'Terminated loans'!T2935</f>
        <v>0.03</v>
      </c>
      <c r="Q3745" s="536">
        <f t="shared" si="2122"/>
        <v>7.3999999999999996E-2</v>
      </c>
      <c r="R3745" s="537">
        <f t="shared" si="2123"/>
        <v>7462.788223637629</v>
      </c>
      <c r="S3745" s="538">
        <f t="shared" si="2124"/>
        <v>465575.87355575303</v>
      </c>
      <c r="T3745" s="538">
        <f t="shared" si="2125"/>
        <v>68812.126444246969</v>
      </c>
      <c r="U3745" s="538">
        <f t="shared" si="2126"/>
        <v>123984.3961116196</v>
      </c>
      <c r="V3745" s="538">
        <f t="shared" si="2127"/>
        <v>55172.26966737269</v>
      </c>
      <c r="W3745" s="539">
        <f t="shared" si="2128"/>
        <v>68812.126444246911</v>
      </c>
      <c r="X3745" s="538">
        <f t="shared" si="2129"/>
        <v>68812.126444246969</v>
      </c>
      <c r="Y3745" s="551">
        <f t="shared" si="2130"/>
        <v>68812.126444246911</v>
      </c>
      <c r="Z3745" s="538">
        <f t="shared" si="2131"/>
        <v>123984.3961116196</v>
      </c>
      <c r="AA3745" s="538">
        <f t="shared" si="2132"/>
        <v>55172.26966737269</v>
      </c>
      <c r="AB3745" s="540">
        <f t="shared" si="2133"/>
        <v>-5.8207660913467407E-11</v>
      </c>
      <c r="AC3745" s="549"/>
      <c r="AD3745" s="549">
        <f t="shared" si="2134"/>
        <v>79</v>
      </c>
    </row>
    <row r="3746" spans="3:30">
      <c r="C3746" s="557" t="str">
        <f>'Terminated loans'!F2936</f>
        <v>N</v>
      </c>
      <c r="D3746" s="545">
        <v>143981967</v>
      </c>
      <c r="E3746" s="555">
        <f>'Terminated loans'!I2936</f>
        <v>98</v>
      </c>
      <c r="F3746" s="555" t="str">
        <f>'Terminated loans'!J2936</f>
        <v>JULIE M J A</v>
      </c>
      <c r="G3746" s="547" t="str">
        <f t="shared" si="2116"/>
        <v>E2</v>
      </c>
      <c r="H3746" s="556">
        <f>'Terminated loans'!L2936</f>
        <v>41514</v>
      </c>
      <c r="I3746" s="498">
        <v>44074</v>
      </c>
      <c r="J3746" s="34">
        <f t="shared" si="2117"/>
        <v>84</v>
      </c>
      <c r="K3746" s="34">
        <f t="shared" si="2118"/>
        <v>87</v>
      </c>
      <c r="L3746" s="34">
        <f t="shared" si="2119"/>
        <v>60</v>
      </c>
      <c r="M3746" s="34">
        <f t="shared" si="2120"/>
        <v>60</v>
      </c>
      <c r="N3746" s="52">
        <f t="shared" si="2121"/>
        <v>60</v>
      </c>
      <c r="O3746" s="553">
        <f>+'Terminated loans'!S2936</f>
        <v>364532</v>
      </c>
      <c r="P3746" s="548">
        <f>+'Terminated loans'!T2936</f>
        <v>0.05</v>
      </c>
      <c r="Q3746" s="536">
        <f t="shared" si="2122"/>
        <v>9.1499999999999998E-2</v>
      </c>
      <c r="R3746" s="537">
        <f t="shared" si="2123"/>
        <v>6879.1685427185939</v>
      </c>
      <c r="S3746" s="538">
        <f t="shared" si="2124"/>
        <v>330233.42027511395</v>
      </c>
      <c r="T3746" s="538">
        <f t="shared" si="2125"/>
        <v>34298.579724886047</v>
      </c>
      <c r="U3746" s="538">
        <f t="shared" si="2126"/>
        <v>82516.692288001883</v>
      </c>
      <c r="V3746" s="538">
        <f t="shared" si="2127"/>
        <v>48218.112563115661</v>
      </c>
      <c r="W3746" s="539">
        <f t="shared" si="2128"/>
        <v>34298.579724886222</v>
      </c>
      <c r="X3746" s="538">
        <f t="shared" si="2129"/>
        <v>34298.579724886047</v>
      </c>
      <c r="Y3746" s="551">
        <f t="shared" si="2130"/>
        <v>34298.579724886222</v>
      </c>
      <c r="Z3746" s="538">
        <f t="shared" si="2131"/>
        <v>82516.692288001883</v>
      </c>
      <c r="AA3746" s="538">
        <f t="shared" si="2132"/>
        <v>48218.112563115661</v>
      </c>
      <c r="AB3746" s="540">
        <f t="shared" si="2133"/>
        <v>1.7462298274040222E-10</v>
      </c>
      <c r="AC3746" s="549"/>
      <c r="AD3746" s="549">
        <f t="shared" si="2134"/>
        <v>60</v>
      </c>
    </row>
    <row r="3747" spans="3:30">
      <c r="C3747" s="557" t="str">
        <f>'Terminated loans'!F2937</f>
        <v>E</v>
      </c>
      <c r="D3747" s="545">
        <v>143982602</v>
      </c>
      <c r="E3747" s="555">
        <f>'Terminated loans'!I2937</f>
        <v>98</v>
      </c>
      <c r="F3747" s="555" t="str">
        <f>'Terminated loans'!J2937</f>
        <v>VENCATASAMY K R</v>
      </c>
      <c r="G3747" s="547" t="str">
        <f t="shared" si="2116"/>
        <v>E2</v>
      </c>
      <c r="H3747" s="556">
        <f>'Terminated loans'!L2937</f>
        <v>41663</v>
      </c>
      <c r="I3747" s="498">
        <v>44074</v>
      </c>
      <c r="J3747" s="34">
        <f t="shared" si="2117"/>
        <v>79</v>
      </c>
      <c r="K3747" s="34">
        <f t="shared" si="2118"/>
        <v>82</v>
      </c>
      <c r="L3747" s="34">
        <f t="shared" si="2119"/>
        <v>60</v>
      </c>
      <c r="M3747" s="34">
        <f t="shared" si="2120"/>
        <v>60</v>
      </c>
      <c r="N3747" s="52">
        <f t="shared" si="2121"/>
        <v>60</v>
      </c>
      <c r="O3747" s="553">
        <f>+'Terminated loans'!S2937</f>
        <v>1518252</v>
      </c>
      <c r="P3747" s="548">
        <f>+'Terminated loans'!T2937</f>
        <v>0.05</v>
      </c>
      <c r="Q3747" s="536">
        <f t="shared" si="2122"/>
        <v>9.1499999999999998E-2</v>
      </c>
      <c r="R3747" s="537">
        <f t="shared" si="2123"/>
        <v>28651.288222486892</v>
      </c>
      <c r="S3747" s="538">
        <f t="shared" si="2124"/>
        <v>1375400.6528906443</v>
      </c>
      <c r="T3747" s="538">
        <f t="shared" si="2125"/>
        <v>142851.34710935573</v>
      </c>
      <c r="U3747" s="538">
        <f t="shared" si="2126"/>
        <v>343676.64045857009</v>
      </c>
      <c r="V3747" s="538">
        <f t="shared" si="2127"/>
        <v>200825.29334921343</v>
      </c>
      <c r="W3747" s="539">
        <f t="shared" si="2128"/>
        <v>142851.34710935666</v>
      </c>
      <c r="X3747" s="538">
        <f t="shared" si="2129"/>
        <v>142851.34710935573</v>
      </c>
      <c r="Y3747" s="551">
        <f t="shared" si="2130"/>
        <v>142851.34710935666</v>
      </c>
      <c r="Z3747" s="538">
        <f t="shared" si="2131"/>
        <v>343676.64045857009</v>
      </c>
      <c r="AA3747" s="538">
        <f t="shared" si="2132"/>
        <v>200825.29334921343</v>
      </c>
      <c r="AB3747" s="540">
        <f t="shared" si="2133"/>
        <v>9.3132257461547852E-10</v>
      </c>
      <c r="AC3747" s="549"/>
      <c r="AD3747" s="549">
        <f t="shared" si="2134"/>
        <v>60</v>
      </c>
    </row>
    <row r="3748" spans="3:30">
      <c r="C3748" s="557" t="str">
        <f>'Terminated loans'!F2938</f>
        <v>N</v>
      </c>
      <c r="D3748" s="545">
        <v>143986071</v>
      </c>
      <c r="E3748" s="555">
        <f>'Terminated loans'!I2938</f>
        <v>98</v>
      </c>
      <c r="F3748" s="555" t="str">
        <f>'Terminated loans'!J2938</f>
        <v>BUNDHOO B S</v>
      </c>
      <c r="G3748" s="547" t="str">
        <f t="shared" si="2116"/>
        <v>E2</v>
      </c>
      <c r="H3748" s="556">
        <f>'Terminated loans'!L2938</f>
        <v>42237</v>
      </c>
      <c r="I3748" s="498">
        <v>44074</v>
      </c>
      <c r="J3748" s="34">
        <f t="shared" si="2117"/>
        <v>60</v>
      </c>
      <c r="K3748" s="34">
        <f t="shared" si="2118"/>
        <v>63</v>
      </c>
      <c r="L3748" s="34">
        <f t="shared" si="2119"/>
        <v>60</v>
      </c>
      <c r="M3748" s="34">
        <f t="shared" si="2120"/>
        <v>60</v>
      </c>
      <c r="N3748" s="52">
        <f t="shared" si="2121"/>
        <v>60</v>
      </c>
      <c r="O3748" s="553">
        <f>+'Terminated loans'!S2938</f>
        <v>406984</v>
      </c>
      <c r="P3748" s="548">
        <f>+'Terminated loans'!T2938</f>
        <v>0.05</v>
      </c>
      <c r="Q3748" s="536">
        <f t="shared" si="2122"/>
        <v>9.1499999999999998E-2</v>
      </c>
      <c r="R3748" s="537">
        <f t="shared" si="2123"/>
        <v>7680.290153374146</v>
      </c>
      <c r="S3748" s="538">
        <f t="shared" si="2124"/>
        <v>368691.13909683365</v>
      </c>
      <c r="T3748" s="538">
        <f t="shared" si="2125"/>
        <v>38292.860903166351</v>
      </c>
      <c r="U3748" s="538">
        <f t="shared" si="2126"/>
        <v>92126.270105615258</v>
      </c>
      <c r="V3748" s="538">
        <f t="shared" si="2127"/>
        <v>53833.409202448791</v>
      </c>
      <c r="W3748" s="539">
        <f t="shared" si="2128"/>
        <v>38292.860903166467</v>
      </c>
      <c r="X3748" s="538">
        <f t="shared" si="2129"/>
        <v>38292.860903166351</v>
      </c>
      <c r="Y3748" s="551">
        <f t="shared" si="2130"/>
        <v>38292.860903166467</v>
      </c>
      <c r="Z3748" s="538">
        <f t="shared" si="2131"/>
        <v>92126.270105615258</v>
      </c>
      <c r="AA3748" s="538">
        <f t="shared" si="2132"/>
        <v>53833.409202448791</v>
      </c>
      <c r="AB3748" s="540">
        <f t="shared" si="2133"/>
        <v>1.1641532182693481E-10</v>
      </c>
      <c r="AC3748" s="549"/>
      <c r="AD3748" s="549">
        <f t="shared" si="2134"/>
        <v>60</v>
      </c>
    </row>
    <row r="3749" spans="3:30">
      <c r="C3749" s="557" t="str">
        <f>'Terminated loans'!F2939</f>
        <v>E</v>
      </c>
      <c r="D3749" s="545">
        <v>143989097</v>
      </c>
      <c r="E3749" s="555">
        <f>'Terminated loans'!I2939</f>
        <v>98</v>
      </c>
      <c r="F3749" s="555" t="str">
        <f>'Terminated loans'!J2939</f>
        <v>HOOKOOM S</v>
      </c>
      <c r="G3749" s="547" t="str">
        <f t="shared" si="2116"/>
        <v>G2</v>
      </c>
      <c r="H3749" s="556">
        <f>'Terminated loans'!L2939</f>
        <v>42933</v>
      </c>
      <c r="I3749" s="498">
        <v>44074</v>
      </c>
      <c r="J3749" s="34">
        <f t="shared" si="2117"/>
        <v>38</v>
      </c>
      <c r="K3749" s="34">
        <f t="shared" si="2118"/>
        <v>41</v>
      </c>
      <c r="L3749" s="34">
        <f t="shared" si="2119"/>
        <v>38</v>
      </c>
      <c r="M3749" s="34">
        <f t="shared" si="2120"/>
        <v>38</v>
      </c>
      <c r="N3749" s="52">
        <f t="shared" si="2121"/>
        <v>38</v>
      </c>
      <c r="O3749" s="553">
        <f>+'Terminated loans'!S2939</f>
        <v>290217</v>
      </c>
      <c r="P3749" s="548">
        <f>+'Terminated loans'!T2939</f>
        <v>0.05</v>
      </c>
      <c r="Q3749" s="536">
        <f t="shared" si="2122"/>
        <v>8.5000000000000006E-2</v>
      </c>
      <c r="R3749" s="537">
        <f t="shared" si="2123"/>
        <v>8273.7236650105187</v>
      </c>
      <c r="S3749" s="538">
        <f t="shared" si="2124"/>
        <v>274795.28082494176</v>
      </c>
      <c r="T3749" s="538">
        <f t="shared" si="2125"/>
        <v>15421.719175058242</v>
      </c>
      <c r="U3749" s="538">
        <f t="shared" si="2126"/>
        <v>39606.218445458799</v>
      </c>
      <c r="V3749" s="538">
        <f t="shared" si="2127"/>
        <v>24184.499270399683</v>
      </c>
      <c r="W3749" s="539">
        <f t="shared" si="2128"/>
        <v>15421.719175059116</v>
      </c>
      <c r="X3749" s="538">
        <f t="shared" si="2129"/>
        <v>15421.719175058242</v>
      </c>
      <c r="Y3749" s="551">
        <f t="shared" si="2130"/>
        <v>15421.719175059116</v>
      </c>
      <c r="Z3749" s="538">
        <f t="shared" si="2131"/>
        <v>39606.218445458799</v>
      </c>
      <c r="AA3749" s="538">
        <f t="shared" si="2132"/>
        <v>24184.499270399683</v>
      </c>
      <c r="AB3749" s="540">
        <f t="shared" si="2133"/>
        <v>8.7311491370201111E-10</v>
      </c>
      <c r="AC3749" s="549"/>
      <c r="AD3749" s="549">
        <f t="shared" si="2134"/>
        <v>38</v>
      </c>
    </row>
    <row r="3750" spans="3:30">
      <c r="C3750" s="557" t="str">
        <f>'Terminated loans'!F2940</f>
        <v>E</v>
      </c>
      <c r="D3750" s="545">
        <v>141929275</v>
      </c>
      <c r="E3750" s="555">
        <f>'Terminated loans'!I2940</f>
        <v>98</v>
      </c>
      <c r="F3750" s="555" t="str">
        <f>'Terminated loans'!J2940</f>
        <v>PAREIMA S</v>
      </c>
      <c r="G3750" s="547" t="str">
        <f t="shared" si="2116"/>
        <v>I2</v>
      </c>
      <c r="H3750" s="556">
        <f>'Terminated loans'!L2940</f>
        <v>43363</v>
      </c>
      <c r="I3750" s="498">
        <v>44074</v>
      </c>
      <c r="J3750" s="34">
        <f t="shared" si="2117"/>
        <v>23</v>
      </c>
      <c r="K3750" s="34">
        <f t="shared" si="2118"/>
        <v>26</v>
      </c>
      <c r="L3750" s="34">
        <f t="shared" si="2119"/>
        <v>23</v>
      </c>
      <c r="M3750" s="34">
        <f t="shared" si="2120"/>
        <v>23</v>
      </c>
      <c r="N3750" s="52">
        <f t="shared" si="2121"/>
        <v>23</v>
      </c>
      <c r="O3750" s="553">
        <f>+'Terminated loans'!S2940</f>
        <v>408963</v>
      </c>
      <c r="P3750" s="548">
        <f>+'Terminated loans'!T2940</f>
        <v>0.05</v>
      </c>
      <c r="Q3750" s="536">
        <f t="shared" si="2122"/>
        <v>0.08</v>
      </c>
      <c r="R3750" s="537">
        <f t="shared" si="2123"/>
        <v>18683.602419793158</v>
      </c>
      <c r="S3750" s="538">
        <f t="shared" si="2124"/>
        <v>397175.03433893266</v>
      </c>
      <c r="T3750" s="538">
        <f t="shared" si="2125"/>
        <v>11787.965661067341</v>
      </c>
      <c r="U3750" s="538">
        <f t="shared" si="2126"/>
        <v>32547.821316306712</v>
      </c>
      <c r="V3750" s="538">
        <f t="shared" si="2127"/>
        <v>20759.855655242689</v>
      </c>
      <c r="W3750" s="539">
        <f t="shared" si="2128"/>
        <v>11787.965661064023</v>
      </c>
      <c r="X3750" s="538">
        <f t="shared" si="2129"/>
        <v>11787.965661067341</v>
      </c>
      <c r="Y3750" s="551">
        <f t="shared" si="2130"/>
        <v>11787.965661064023</v>
      </c>
      <c r="Z3750" s="538">
        <f t="shared" si="2131"/>
        <v>32547.821316306712</v>
      </c>
      <c r="AA3750" s="538">
        <f t="shared" si="2132"/>
        <v>20759.855655242689</v>
      </c>
      <c r="AB3750" s="540">
        <f t="shared" si="2133"/>
        <v>-3.3178366720676422E-9</v>
      </c>
      <c r="AC3750" s="549"/>
      <c r="AD3750" s="549">
        <f t="shared" si="2134"/>
        <v>23</v>
      </c>
    </row>
    <row r="3751" spans="3:30">
      <c r="C3751" s="557" t="str">
        <f>'Terminated loans'!F2941</f>
        <v>E</v>
      </c>
      <c r="D3751" s="545">
        <v>143910091</v>
      </c>
      <c r="E3751" s="555">
        <f>'Terminated loans'!I2941</f>
        <v>98</v>
      </c>
      <c r="F3751" s="555" t="str">
        <f>'Terminated loans'!J2941</f>
        <v>BANYMANDHUB-GROODOYAL S</v>
      </c>
      <c r="G3751" s="547" t="str">
        <f t="shared" si="2116"/>
        <v>J2</v>
      </c>
      <c r="H3751" s="556">
        <f>'Terminated loans'!L2941</f>
        <v>43852</v>
      </c>
      <c r="I3751" s="498">
        <v>44074</v>
      </c>
      <c r="J3751" s="34">
        <f t="shared" si="2117"/>
        <v>7</v>
      </c>
      <c r="K3751" s="34">
        <f t="shared" si="2118"/>
        <v>10</v>
      </c>
      <c r="L3751" s="34">
        <f t="shared" si="2119"/>
        <v>7</v>
      </c>
      <c r="M3751" s="34">
        <f t="shared" si="2120"/>
        <v>7</v>
      </c>
      <c r="N3751" s="52">
        <f t="shared" si="2121"/>
        <v>7</v>
      </c>
      <c r="O3751" s="553">
        <f>+'Terminated loans'!S2941</f>
        <v>954475</v>
      </c>
      <c r="P3751" s="548">
        <f>+'Terminated loans'!T2941</f>
        <v>0.05</v>
      </c>
      <c r="Q3751" s="536">
        <f t="shared" si="2122"/>
        <v>0.08</v>
      </c>
      <c r="R3751" s="537">
        <f t="shared" si="2123"/>
        <v>138635.58014180564</v>
      </c>
      <c r="S3751" s="538">
        <f t="shared" si="2124"/>
        <v>945079.49083635956</v>
      </c>
      <c r="T3751" s="538">
        <f t="shared" si="2125"/>
        <v>9395.5091636404395</v>
      </c>
      <c r="U3751" s="538">
        <f t="shared" si="2126"/>
        <v>25369.570156272501</v>
      </c>
      <c r="V3751" s="538">
        <f t="shared" si="2127"/>
        <v>15974.060992639512</v>
      </c>
      <c r="W3751" s="539">
        <f t="shared" si="2128"/>
        <v>9395.5091636329889</v>
      </c>
      <c r="X3751" s="538">
        <f t="shared" si="2129"/>
        <v>9395.5091636404395</v>
      </c>
      <c r="Y3751" s="551">
        <f t="shared" si="2130"/>
        <v>9395.5091636329889</v>
      </c>
      <c r="Z3751" s="538">
        <f t="shared" si="2131"/>
        <v>25369.570156272501</v>
      </c>
      <c r="AA3751" s="538">
        <f t="shared" si="2132"/>
        <v>15974.060992639512</v>
      </c>
      <c r="AB3751" s="540">
        <f t="shared" si="2133"/>
        <v>-7.4505805969238281E-9</v>
      </c>
      <c r="AC3751" s="549"/>
      <c r="AD3751" s="549">
        <f t="shared" si="2134"/>
        <v>7</v>
      </c>
    </row>
    <row r="3752" spans="3:30">
      <c r="C3752" s="557" t="str">
        <f>'Terminated loans'!F2942</f>
        <v>E</v>
      </c>
      <c r="D3752" s="545">
        <v>143025640</v>
      </c>
      <c r="E3752" s="555">
        <f>'Terminated loans'!I2942</f>
        <v>99</v>
      </c>
      <c r="F3752" s="555" t="str">
        <f>'Terminated loans'!J2942</f>
        <v>HUET M E J (SL 2980)</v>
      </c>
      <c r="G3752" s="547" t="str">
        <f t="shared" ref="G3752:G3763" si="2135">IF(H3752&lt;$P$5,"A",IF(H3752&lt;$P$6,"B",IF(H3752&lt;$P$7,"C",IF(H3752&lt;$P$8,"D",IF(H3752&lt;$P$9,"E",IF(H3752&lt;$P$10,"F",IF(H3752&lt;$P$11,"G",IF(H3752&lt;$P$12,"I",IF(H3752&lt;$P$13,"J",IF(H3752&lt;$P$14,"K","L"))))))))))&amp;IF(OR(P3752=0,P3752&gt;=5%),2,1)</f>
        <v>E1</v>
      </c>
      <c r="H3752" s="556">
        <f>'Terminated loans'!L2942</f>
        <v>41537</v>
      </c>
      <c r="I3752" s="498">
        <v>44104</v>
      </c>
      <c r="J3752" s="34">
        <f t="shared" ref="J3752:J3763" si="2136">ROUND((I3752-H3752)/365*12,0)</f>
        <v>84</v>
      </c>
      <c r="K3752" s="34">
        <f t="shared" ref="K3752:K3763" si="2137">ROUND(($I$35-H3752)/365*12,0)</f>
        <v>86</v>
      </c>
      <c r="L3752" s="34">
        <f t="shared" ref="L3752:L3763" si="2138">IF(B3752="VELS",J3752,IF(J3752&gt;(IF(OR(E3752=4,E3752=99),$J$3,IF(E3752=97,$J$6,IF(E3752=98,$J$5,"Check")))),(IF(OR(E3752=4,E3752=99),$J$3,IF(E3752=97,$J$6,IF(E3752=98,$J$5,"Check")))),J3752))</f>
        <v>84</v>
      </c>
      <c r="M3752" s="34">
        <f t="shared" ref="M3752:M3763" si="2139">IF(K3752&gt;L3752,L3752,K3752)</f>
        <v>84</v>
      </c>
      <c r="N3752" s="52">
        <f t="shared" ref="N3752:N3763" si="2140">IF(C3752="O",IF(ROUND(($I$35-H3752)/365*12,0)&gt;$L3752,$L3752,ROUND(($I$35-H3752)/365*12,0)),IF(OR(C3752="E",C3752="N"),ROUND(M3752,0),"CHECK"))</f>
        <v>84</v>
      </c>
      <c r="O3752" s="553">
        <f>+'Terminated loans'!S2942</f>
        <v>2260007</v>
      </c>
      <c r="P3752" s="548">
        <f>+'Terminated loans'!T2942</f>
        <v>0.03</v>
      </c>
      <c r="Q3752" s="536">
        <f t="shared" ref="Q3752:Q3763" si="2141">VLOOKUP(G3752,$O$3:$Q$28,3,FALSE)</f>
        <v>7.3999999999999996E-2</v>
      </c>
      <c r="R3752" s="537">
        <f t="shared" ref="R3752:R3763" si="2142">PMT(P3752/12,L3752,-O3752,0,0)</f>
        <v>29862.150641044067</v>
      </c>
      <c r="S3752" s="538">
        <f t="shared" ref="S3752:S3763" si="2143">(-PV(Q3752/12,L3752,R3752,0,0))</f>
        <v>1953182.7648925688</v>
      </c>
      <c r="T3752" s="538">
        <f t="shared" ref="T3752:T3763" si="2144">O3752-S3752</f>
        <v>306824.23510743119</v>
      </c>
      <c r="U3752" s="538">
        <f t="shared" ref="U3752:U3763" si="2145">-IF(OR(Q3752="",Q3752=0),0,(CUMIPMT(Q3752/12,L3752,S3752,1,M3752,0)))</f>
        <v>555237.8889551335</v>
      </c>
      <c r="V3752" s="538">
        <f t="shared" ref="V3752:V3763" si="2146">-IF(OR(P3752="",P3752=0),0,(CUMIPMT(P3752/12,L3752,O3752,1,M3752,0)))</f>
        <v>248413.65384770185</v>
      </c>
      <c r="W3752" s="539">
        <f t="shared" ref="W3752:W3763" si="2147">IF(ISERROR(U3752-V3752),0,U3752-V3752)</f>
        <v>306824.23510743165</v>
      </c>
      <c r="X3752" s="538">
        <f t="shared" ref="X3752:X3763" si="2148">IF(C3752="O",T3752/AD3752*N3752,T3752)</f>
        <v>306824.23510743119</v>
      </c>
      <c r="Y3752" s="551">
        <f t="shared" ref="Y3752:Y3771" si="2149">W3752</f>
        <v>306824.23510743165</v>
      </c>
      <c r="Z3752" s="538">
        <f t="shared" ref="Z3752:Z3763" si="2150">-IF(OR(Q3752="",Q3752=0),0,(CUMIPMT(Q3752/12,L3752,S3752,1,L3752,0)))</f>
        <v>555237.8889551335</v>
      </c>
      <c r="AA3752" s="538">
        <f t="shared" ref="AA3752:AA3763" si="2151">-IF(OR(P3752="",P3752=0),0,(CUMIPMT(P3752/12,L3752,O3752,1,L3752,0)))</f>
        <v>248413.65384770185</v>
      </c>
      <c r="AB3752" s="540">
        <f t="shared" ref="AB3752:AB3763" si="2152">IF(ISERROR(Z3752-AA3752-T3752),"CHECK",Z3752-AA3752-T3752)</f>
        <v>4.6566128730773926E-10</v>
      </c>
      <c r="AD3752" s="549">
        <f t="shared" si="2134"/>
        <v>84</v>
      </c>
    </row>
    <row r="3753" spans="3:30">
      <c r="C3753" s="557" t="str">
        <f>'Terminated loans'!F2943</f>
        <v>E</v>
      </c>
      <c r="D3753" s="545">
        <v>143131599</v>
      </c>
      <c r="E3753" s="555">
        <f>'Terminated loans'!I2943</f>
        <v>99</v>
      </c>
      <c r="F3753" s="555" t="str">
        <f>'Terminated loans'!J2943</f>
        <v>GOPAUL A N (SL 2686)</v>
      </c>
      <c r="G3753" s="547" t="str">
        <f t="shared" si="2135"/>
        <v>C1</v>
      </c>
      <c r="H3753" s="556">
        <f>'Terminated loans'!L2943</f>
        <v>40954</v>
      </c>
      <c r="I3753" s="498">
        <v>44104</v>
      </c>
      <c r="J3753" s="34">
        <f t="shared" si="2136"/>
        <v>104</v>
      </c>
      <c r="K3753" s="34">
        <f t="shared" si="2137"/>
        <v>106</v>
      </c>
      <c r="L3753" s="34">
        <f t="shared" si="2138"/>
        <v>104</v>
      </c>
      <c r="M3753" s="34">
        <f t="shared" si="2139"/>
        <v>104</v>
      </c>
      <c r="N3753" s="52">
        <f t="shared" si="2140"/>
        <v>104</v>
      </c>
      <c r="O3753" s="553">
        <f>+'Terminated loans'!S2943</f>
        <v>665079</v>
      </c>
      <c r="P3753" s="548">
        <f>+'Terminated loans'!T2943</f>
        <v>0.03</v>
      </c>
      <c r="Q3753" s="536">
        <f t="shared" si="2141"/>
        <v>8.1500000000000003E-2</v>
      </c>
      <c r="R3753" s="537">
        <f t="shared" si="2142"/>
        <v>7270.2693303319693</v>
      </c>
      <c r="S3753" s="538">
        <f t="shared" si="2143"/>
        <v>540983.11803063087</v>
      </c>
      <c r="T3753" s="538">
        <f t="shared" si="2144"/>
        <v>124095.88196936913</v>
      </c>
      <c r="U3753" s="538">
        <f t="shared" si="2145"/>
        <v>215124.89232390304</v>
      </c>
      <c r="V3753" s="538">
        <f t="shared" si="2146"/>
        <v>91029.010354524828</v>
      </c>
      <c r="W3753" s="539">
        <f t="shared" si="2147"/>
        <v>124095.88196937821</v>
      </c>
      <c r="X3753" s="538">
        <f t="shared" si="2148"/>
        <v>124095.88196936913</v>
      </c>
      <c r="Y3753" s="551">
        <f t="shared" si="2149"/>
        <v>124095.88196937821</v>
      </c>
      <c r="Z3753" s="538">
        <f t="shared" si="2150"/>
        <v>215124.89232390304</v>
      </c>
      <c r="AA3753" s="538">
        <f t="shared" si="2151"/>
        <v>91029.010354524828</v>
      </c>
      <c r="AB3753" s="540">
        <f t="shared" si="2152"/>
        <v>9.0803951025009155E-9</v>
      </c>
      <c r="AD3753" s="549">
        <f t="shared" si="2134"/>
        <v>104</v>
      </c>
    </row>
    <row r="3754" spans="3:30">
      <c r="C3754" s="557" t="str">
        <f>'Terminated loans'!F2944</f>
        <v>N</v>
      </c>
      <c r="D3754" s="545">
        <v>143981614</v>
      </c>
      <c r="E3754" s="555">
        <f>'Terminated loans'!I2944</f>
        <v>98</v>
      </c>
      <c r="F3754" s="555" t="str">
        <f>'Terminated loans'!J2944</f>
        <v>GOPYCHAND S</v>
      </c>
      <c r="G3754" s="547" t="str">
        <f t="shared" si="2135"/>
        <v>E2</v>
      </c>
      <c r="H3754" s="556">
        <f>'Terminated loans'!L2944</f>
        <v>41554</v>
      </c>
      <c r="I3754" s="498">
        <v>44104</v>
      </c>
      <c r="J3754" s="34">
        <f t="shared" si="2136"/>
        <v>84</v>
      </c>
      <c r="K3754" s="34">
        <f t="shared" si="2137"/>
        <v>86</v>
      </c>
      <c r="L3754" s="34">
        <f t="shared" si="2138"/>
        <v>60</v>
      </c>
      <c r="M3754" s="34">
        <f t="shared" si="2139"/>
        <v>60</v>
      </c>
      <c r="N3754" s="52">
        <f t="shared" si="2140"/>
        <v>60</v>
      </c>
      <c r="O3754" s="553">
        <f>+'Terminated loans'!S2944</f>
        <v>350728</v>
      </c>
      <c r="P3754" s="548">
        <f>+'Terminated loans'!T2944</f>
        <v>0.05</v>
      </c>
      <c r="Q3754" s="536">
        <f t="shared" si="2141"/>
        <v>9.1499999999999998E-2</v>
      </c>
      <c r="R3754" s="537">
        <f t="shared" si="2142"/>
        <v>6618.6700334966672</v>
      </c>
      <c r="S3754" s="538">
        <f t="shared" si="2143"/>
        <v>317728.22969245544</v>
      </c>
      <c r="T3754" s="538">
        <f t="shared" si="2144"/>
        <v>32999.770307544561</v>
      </c>
      <c r="U3754" s="538">
        <f t="shared" si="2145"/>
        <v>79391.972317344742</v>
      </c>
      <c r="V3754" s="538">
        <f t="shared" si="2146"/>
        <v>46392.202009800007</v>
      </c>
      <c r="W3754" s="539">
        <f t="shared" si="2147"/>
        <v>32999.770307544735</v>
      </c>
      <c r="X3754" s="538">
        <f t="shared" si="2148"/>
        <v>32999.770307544561</v>
      </c>
      <c r="Y3754" s="551">
        <f t="shared" si="2149"/>
        <v>32999.770307544735</v>
      </c>
      <c r="Z3754" s="538">
        <f t="shared" si="2150"/>
        <v>79391.972317344742</v>
      </c>
      <c r="AA3754" s="538">
        <f t="shared" si="2151"/>
        <v>46392.202009800007</v>
      </c>
      <c r="AB3754" s="540">
        <f t="shared" si="2152"/>
        <v>1.7462298274040222E-10</v>
      </c>
      <c r="AD3754" s="549">
        <f t="shared" si="2134"/>
        <v>60</v>
      </c>
    </row>
    <row r="3755" spans="3:30">
      <c r="C3755" s="557" t="str">
        <f>'Terminated loans'!F2945</f>
        <v>E</v>
      </c>
      <c r="D3755" s="545">
        <v>143982882</v>
      </c>
      <c r="E3755" s="555">
        <f>'Terminated loans'!I2945</f>
        <v>98</v>
      </c>
      <c r="F3755" s="555" t="str">
        <f>'Terminated loans'!J2945</f>
        <v>RAYNAL J M V N</v>
      </c>
      <c r="G3755" s="547" t="str">
        <f t="shared" si="2135"/>
        <v>E2</v>
      </c>
      <c r="H3755" s="556">
        <f>'Terminated loans'!L2945</f>
        <v>41744</v>
      </c>
      <c r="I3755" s="498">
        <v>44104</v>
      </c>
      <c r="J3755" s="34">
        <f t="shared" si="2136"/>
        <v>78</v>
      </c>
      <c r="K3755" s="34">
        <f t="shared" si="2137"/>
        <v>80</v>
      </c>
      <c r="L3755" s="34">
        <f t="shared" si="2138"/>
        <v>60</v>
      </c>
      <c r="M3755" s="34">
        <f t="shared" si="2139"/>
        <v>60</v>
      </c>
      <c r="N3755" s="52">
        <f t="shared" si="2140"/>
        <v>60</v>
      </c>
      <c r="O3755" s="553">
        <f>+'Terminated loans'!S2945</f>
        <v>616621</v>
      </c>
      <c r="P3755" s="548">
        <f>+'Terminated loans'!T2945</f>
        <v>0.05</v>
      </c>
      <c r="Q3755" s="536">
        <f t="shared" si="2141"/>
        <v>9.1499999999999998E-2</v>
      </c>
      <c r="R3755" s="537">
        <f t="shared" si="2142"/>
        <v>11636.398960803666</v>
      </c>
      <c r="S3755" s="538">
        <f t="shared" si="2143"/>
        <v>558603.52957617177</v>
      </c>
      <c r="T3755" s="538">
        <f t="shared" si="2144"/>
        <v>58017.470423828228</v>
      </c>
      <c r="U3755" s="538">
        <f t="shared" si="2145"/>
        <v>139580.40807204868</v>
      </c>
      <c r="V3755" s="538">
        <f t="shared" si="2146"/>
        <v>81562.937648219988</v>
      </c>
      <c r="W3755" s="539">
        <f t="shared" si="2147"/>
        <v>58017.470423828694</v>
      </c>
      <c r="X3755" s="538">
        <f t="shared" si="2148"/>
        <v>58017.470423828228</v>
      </c>
      <c r="Y3755" s="551">
        <f t="shared" si="2149"/>
        <v>58017.470423828694</v>
      </c>
      <c r="Z3755" s="538">
        <f t="shared" si="2150"/>
        <v>139580.40807204868</v>
      </c>
      <c r="AA3755" s="538">
        <f t="shared" si="2151"/>
        <v>81562.937648219988</v>
      </c>
      <c r="AB3755" s="540">
        <f t="shared" si="2152"/>
        <v>4.6566128730773926E-10</v>
      </c>
      <c r="AD3755" s="549">
        <f t="shared" si="2134"/>
        <v>60</v>
      </c>
    </row>
    <row r="3756" spans="3:30">
      <c r="C3756" s="557" t="str">
        <f>'Terminated loans'!F2946</f>
        <v>N</v>
      </c>
      <c r="D3756" s="545">
        <v>143986098</v>
      </c>
      <c r="E3756" s="555">
        <f>'Terminated loans'!I2946</f>
        <v>98</v>
      </c>
      <c r="F3756" s="555" t="str">
        <f>'Terminated loans'!J2946</f>
        <v>SUNNASSEE S</v>
      </c>
      <c r="G3756" s="547" t="str">
        <f t="shared" si="2135"/>
        <v>E2</v>
      </c>
      <c r="H3756" s="556">
        <f>'Terminated loans'!L2946</f>
        <v>42292</v>
      </c>
      <c r="I3756" s="498">
        <v>44104</v>
      </c>
      <c r="J3756" s="34">
        <f t="shared" si="2136"/>
        <v>60</v>
      </c>
      <c r="K3756" s="34">
        <f t="shared" si="2137"/>
        <v>62</v>
      </c>
      <c r="L3756" s="34">
        <f t="shared" si="2138"/>
        <v>60</v>
      </c>
      <c r="M3756" s="34">
        <f t="shared" si="2139"/>
        <v>60</v>
      </c>
      <c r="N3756" s="52">
        <f t="shared" si="2140"/>
        <v>60</v>
      </c>
      <c r="O3756" s="553">
        <f>+'Terminated loans'!S2946</f>
        <v>100389</v>
      </c>
      <c r="P3756" s="548">
        <f>+'Terminated loans'!T2946</f>
        <v>0.05</v>
      </c>
      <c r="Q3756" s="536">
        <f t="shared" si="2141"/>
        <v>9.1499999999999998E-2</v>
      </c>
      <c r="R3756" s="537">
        <f t="shared" si="2142"/>
        <v>1894.4642742886138</v>
      </c>
      <c r="S3756" s="538">
        <f t="shared" si="2143"/>
        <v>90943.464025101814</v>
      </c>
      <c r="T3756" s="538">
        <f t="shared" si="2144"/>
        <v>9445.5359748981864</v>
      </c>
      <c r="U3756" s="538">
        <f t="shared" si="2145"/>
        <v>22724.392432215085</v>
      </c>
      <c r="V3756" s="538">
        <f t="shared" si="2146"/>
        <v>13278.856457316826</v>
      </c>
      <c r="W3756" s="539">
        <f t="shared" si="2147"/>
        <v>9445.5359748982592</v>
      </c>
      <c r="X3756" s="538">
        <f t="shared" si="2148"/>
        <v>9445.5359748981864</v>
      </c>
      <c r="Y3756" s="551">
        <f t="shared" si="2149"/>
        <v>9445.5359748982592</v>
      </c>
      <c r="Z3756" s="538">
        <f t="shared" si="2150"/>
        <v>22724.392432215085</v>
      </c>
      <c r="AA3756" s="538">
        <f t="shared" si="2151"/>
        <v>13278.856457316826</v>
      </c>
      <c r="AB3756" s="540">
        <f t="shared" si="2152"/>
        <v>7.2759576141834259E-11</v>
      </c>
      <c r="AD3756" s="549">
        <f t="shared" si="2134"/>
        <v>60</v>
      </c>
    </row>
    <row r="3757" spans="3:30">
      <c r="C3757" s="557" t="str">
        <f>'Terminated loans'!F2947</f>
        <v>N</v>
      </c>
      <c r="D3757" s="545">
        <v>143986144</v>
      </c>
      <c r="E3757" s="555">
        <f>'Terminated loans'!I2947</f>
        <v>98</v>
      </c>
      <c r="F3757" s="555" t="str">
        <f>'Terminated loans'!J2947</f>
        <v>ROMEO L Y E C</v>
      </c>
      <c r="G3757" s="547" t="str">
        <f t="shared" si="2135"/>
        <v>E2</v>
      </c>
      <c r="H3757" s="556">
        <f>'Terminated loans'!L2947</f>
        <v>42268</v>
      </c>
      <c r="I3757" s="498">
        <v>44104</v>
      </c>
      <c r="J3757" s="34">
        <f t="shared" si="2136"/>
        <v>60</v>
      </c>
      <c r="K3757" s="34">
        <f t="shared" si="2137"/>
        <v>62</v>
      </c>
      <c r="L3757" s="34">
        <f t="shared" si="2138"/>
        <v>60</v>
      </c>
      <c r="M3757" s="34">
        <f t="shared" si="2139"/>
        <v>60</v>
      </c>
      <c r="N3757" s="52">
        <f t="shared" si="2140"/>
        <v>60</v>
      </c>
      <c r="O3757" s="553">
        <f>+'Terminated loans'!S2947</f>
        <v>320633</v>
      </c>
      <c r="P3757" s="548">
        <f>+'Terminated loans'!T2947</f>
        <v>0.05</v>
      </c>
      <c r="Q3757" s="536">
        <f t="shared" si="2141"/>
        <v>9.1499999999999998E-2</v>
      </c>
      <c r="R3757" s="537">
        <f t="shared" si="2142"/>
        <v>6050.7402569801588</v>
      </c>
      <c r="S3757" s="538">
        <f t="shared" si="2143"/>
        <v>290464.84874598286</v>
      </c>
      <c r="T3757" s="538">
        <f t="shared" si="2144"/>
        <v>30168.151254017139</v>
      </c>
      <c r="U3757" s="538">
        <f t="shared" si="2145"/>
        <v>72579.566672826884</v>
      </c>
      <c r="V3757" s="538">
        <f t="shared" si="2146"/>
        <v>42411.415418809454</v>
      </c>
      <c r="W3757" s="539">
        <f t="shared" si="2147"/>
        <v>30168.15125401743</v>
      </c>
      <c r="X3757" s="538">
        <f t="shared" si="2148"/>
        <v>30168.151254017139</v>
      </c>
      <c r="Y3757" s="551">
        <f t="shared" si="2149"/>
        <v>30168.15125401743</v>
      </c>
      <c r="Z3757" s="538">
        <f t="shared" si="2150"/>
        <v>72579.566672826884</v>
      </c>
      <c r="AA3757" s="538">
        <f t="shared" si="2151"/>
        <v>42411.415418809454</v>
      </c>
      <c r="AB3757" s="540">
        <f t="shared" si="2152"/>
        <v>2.9103830456733704E-10</v>
      </c>
      <c r="AD3757" s="549">
        <f t="shared" si="2134"/>
        <v>60</v>
      </c>
    </row>
    <row r="3758" spans="3:30">
      <c r="C3758" s="557" t="str">
        <f>'Terminated loans'!F2948</f>
        <v>N</v>
      </c>
      <c r="D3758" s="545">
        <v>143986314</v>
      </c>
      <c r="E3758" s="555">
        <f>'Terminated loans'!I2948</f>
        <v>98</v>
      </c>
      <c r="F3758" s="555" t="str">
        <f>'Terminated loans'!J2948</f>
        <v>BOLAKY N D</v>
      </c>
      <c r="G3758" s="547" t="str">
        <f t="shared" si="2135"/>
        <v>E2</v>
      </c>
      <c r="H3758" s="556">
        <f>'Terminated loans'!L2948</f>
        <v>42271</v>
      </c>
      <c r="I3758" s="498">
        <v>44104</v>
      </c>
      <c r="J3758" s="34">
        <f t="shared" si="2136"/>
        <v>60</v>
      </c>
      <c r="K3758" s="34">
        <f t="shared" si="2137"/>
        <v>62</v>
      </c>
      <c r="L3758" s="34">
        <f t="shared" si="2138"/>
        <v>60</v>
      </c>
      <c r="M3758" s="34">
        <f t="shared" si="2139"/>
        <v>60</v>
      </c>
      <c r="N3758" s="52">
        <f t="shared" si="2140"/>
        <v>60</v>
      </c>
      <c r="O3758" s="553">
        <f>+'Terminated loans'!S2948</f>
        <v>407153</v>
      </c>
      <c r="P3758" s="548">
        <f>+'Terminated loans'!T2948</f>
        <v>0.05</v>
      </c>
      <c r="Q3758" s="536">
        <f t="shared" si="2141"/>
        <v>9.1499999999999998E-2</v>
      </c>
      <c r="R3758" s="537">
        <f t="shared" si="2142"/>
        <v>7683.4793918599835</v>
      </c>
      <c r="S3758" s="538">
        <f t="shared" si="2143"/>
        <v>368844.2379963171</v>
      </c>
      <c r="T3758" s="538">
        <f t="shared" si="2144"/>
        <v>38308.762003682903</v>
      </c>
      <c r="U3758" s="538">
        <f t="shared" si="2145"/>
        <v>92164.525515282177</v>
      </c>
      <c r="V3758" s="538">
        <f t="shared" si="2146"/>
        <v>53855.763511598983</v>
      </c>
      <c r="W3758" s="539">
        <f t="shared" si="2147"/>
        <v>38308.762003683194</v>
      </c>
      <c r="X3758" s="538">
        <f t="shared" si="2148"/>
        <v>38308.762003682903</v>
      </c>
      <c r="Y3758" s="551">
        <f t="shared" si="2149"/>
        <v>38308.762003683194</v>
      </c>
      <c r="Z3758" s="538">
        <f t="shared" si="2150"/>
        <v>92164.525515282177</v>
      </c>
      <c r="AA3758" s="538">
        <f t="shared" si="2151"/>
        <v>53855.763511598983</v>
      </c>
      <c r="AB3758" s="540">
        <f t="shared" si="2152"/>
        <v>2.9103830456733704E-10</v>
      </c>
      <c r="AD3758" s="549">
        <f t="shared" si="2134"/>
        <v>60</v>
      </c>
    </row>
    <row r="3759" spans="3:30">
      <c r="C3759" s="557" t="str">
        <f>'Terminated loans'!F2949</f>
        <v>N</v>
      </c>
      <c r="D3759" s="545">
        <v>143986403</v>
      </c>
      <c r="E3759" s="555">
        <f>'Terminated loans'!I2949</f>
        <v>97</v>
      </c>
      <c r="F3759" s="555" t="str">
        <f>'Terminated loans'!J2949</f>
        <v>AHOTAR N</v>
      </c>
      <c r="G3759" s="547" t="str">
        <f t="shared" si="2135"/>
        <v>E2</v>
      </c>
      <c r="H3759" s="556">
        <f>'Terminated loans'!L2949</f>
        <v>42241</v>
      </c>
      <c r="I3759" s="498">
        <v>44104</v>
      </c>
      <c r="J3759" s="34">
        <f t="shared" si="2136"/>
        <v>61</v>
      </c>
      <c r="K3759" s="34">
        <f t="shared" si="2137"/>
        <v>63</v>
      </c>
      <c r="L3759" s="34">
        <f t="shared" si="2138"/>
        <v>60</v>
      </c>
      <c r="M3759" s="34">
        <f t="shared" si="2139"/>
        <v>60</v>
      </c>
      <c r="N3759" s="52">
        <f t="shared" si="2140"/>
        <v>60</v>
      </c>
      <c r="O3759" s="553">
        <f>+'Terminated loans'!S2949</f>
        <v>254166</v>
      </c>
      <c r="P3759" s="548">
        <f>+'Terminated loans'!T2949</f>
        <v>0</v>
      </c>
      <c r="Q3759" s="536">
        <f t="shared" si="2141"/>
        <v>9.1499999999999998E-2</v>
      </c>
      <c r="R3759" s="537">
        <f t="shared" si="2142"/>
        <v>4236.1000000000004</v>
      </c>
      <c r="S3759" s="538">
        <f t="shared" si="2143"/>
        <v>203353.32430662835</v>
      </c>
      <c r="T3759" s="538">
        <f t="shared" si="2144"/>
        <v>50812.675693371653</v>
      </c>
      <c r="U3759" s="538">
        <f t="shared" si="2145"/>
        <v>50812.675693371741</v>
      </c>
      <c r="V3759" s="538">
        <f t="shared" si="2146"/>
        <v>0</v>
      </c>
      <c r="W3759" s="539">
        <f t="shared" si="2147"/>
        <v>50812.675693371741</v>
      </c>
      <c r="X3759" s="538">
        <f t="shared" si="2148"/>
        <v>50812.675693371653</v>
      </c>
      <c r="Y3759" s="551">
        <f t="shared" si="2149"/>
        <v>50812.675693371741</v>
      </c>
      <c r="Z3759" s="538">
        <f t="shared" si="2150"/>
        <v>50812.675693371741</v>
      </c>
      <c r="AA3759" s="538">
        <f t="shared" si="2151"/>
        <v>0</v>
      </c>
      <c r="AB3759" s="540">
        <f t="shared" si="2152"/>
        <v>8.7311491370201111E-11</v>
      </c>
      <c r="AD3759" s="549">
        <f t="shared" si="2134"/>
        <v>60</v>
      </c>
    </row>
    <row r="3760" spans="3:30">
      <c r="C3760" s="557" t="str">
        <f>'Terminated loans'!F2950</f>
        <v>E</v>
      </c>
      <c r="D3760" s="545">
        <v>143985253</v>
      </c>
      <c r="E3760" s="555">
        <f>'Terminated loans'!I2950</f>
        <v>98</v>
      </c>
      <c r="F3760" s="555" t="str">
        <f>'Terminated loans'!J2950</f>
        <v>MYKOO N</v>
      </c>
      <c r="G3760" s="547" t="str">
        <f t="shared" si="2135"/>
        <v>F2</v>
      </c>
      <c r="H3760" s="556">
        <f>'Terminated loans'!L2950</f>
        <v>42419</v>
      </c>
      <c r="I3760" s="498">
        <v>44104</v>
      </c>
      <c r="J3760" s="34">
        <f t="shared" si="2136"/>
        <v>55</v>
      </c>
      <c r="K3760" s="34">
        <f t="shared" si="2137"/>
        <v>57</v>
      </c>
      <c r="L3760" s="34">
        <f t="shared" si="2138"/>
        <v>55</v>
      </c>
      <c r="M3760" s="34">
        <f t="shared" si="2139"/>
        <v>55</v>
      </c>
      <c r="N3760" s="52">
        <f t="shared" si="2140"/>
        <v>55</v>
      </c>
      <c r="O3760" s="553">
        <f>+'Terminated loans'!S2950</f>
        <v>81509</v>
      </c>
      <c r="P3760" s="548">
        <f>+'Terminated loans'!T2950</f>
        <v>0.05</v>
      </c>
      <c r="Q3760" s="536">
        <f t="shared" si="2141"/>
        <v>8.8999999999999996E-2</v>
      </c>
      <c r="R3760" s="537">
        <f t="shared" si="2142"/>
        <v>1661.3442625433267</v>
      </c>
      <c r="S3760" s="538">
        <f t="shared" si="2143"/>
        <v>74808.406929979858</v>
      </c>
      <c r="T3760" s="538">
        <f t="shared" si="2144"/>
        <v>6700.5930700201425</v>
      </c>
      <c r="U3760" s="538">
        <f t="shared" si="2145"/>
        <v>16565.527509902822</v>
      </c>
      <c r="V3760" s="538">
        <f t="shared" si="2146"/>
        <v>9864.9344398829708</v>
      </c>
      <c r="W3760" s="539">
        <f t="shared" si="2147"/>
        <v>6700.5930700198514</v>
      </c>
      <c r="X3760" s="538">
        <f t="shared" si="2148"/>
        <v>6700.5930700201425</v>
      </c>
      <c r="Y3760" s="551">
        <f t="shared" si="2149"/>
        <v>6700.5930700198514</v>
      </c>
      <c r="Z3760" s="538">
        <f t="shared" si="2150"/>
        <v>16565.527509902822</v>
      </c>
      <c r="AA3760" s="538">
        <f t="shared" si="2151"/>
        <v>9864.9344398829708</v>
      </c>
      <c r="AB3760" s="540">
        <f t="shared" si="2152"/>
        <v>-2.9103830456733704E-10</v>
      </c>
      <c r="AD3760" s="549">
        <f t="shared" si="2134"/>
        <v>55</v>
      </c>
    </row>
    <row r="3761" spans="3:30">
      <c r="C3761" s="557" t="str">
        <f>'Terminated loans'!F2951</f>
        <v>E</v>
      </c>
      <c r="D3761" s="545">
        <v>143988155</v>
      </c>
      <c r="E3761" s="555">
        <f>'Terminated loans'!I2951</f>
        <v>98</v>
      </c>
      <c r="F3761" s="555" t="str">
        <f>'Terminated loans'!J2951</f>
        <v>RAYNAL J M V N</v>
      </c>
      <c r="G3761" s="547" t="str">
        <f t="shared" si="2135"/>
        <v>I2</v>
      </c>
      <c r="H3761" s="556">
        <f>'Terminated loans'!L2951</f>
        <v>43042</v>
      </c>
      <c r="I3761" s="498">
        <v>44104</v>
      </c>
      <c r="J3761" s="34">
        <f t="shared" si="2136"/>
        <v>35</v>
      </c>
      <c r="K3761" s="34">
        <f t="shared" si="2137"/>
        <v>37</v>
      </c>
      <c r="L3761" s="34">
        <f t="shared" si="2138"/>
        <v>35</v>
      </c>
      <c r="M3761" s="34">
        <f t="shared" si="2139"/>
        <v>35</v>
      </c>
      <c r="N3761" s="52">
        <f t="shared" si="2140"/>
        <v>35</v>
      </c>
      <c r="O3761" s="553">
        <f>+'Terminated loans'!S2951</f>
        <v>300374</v>
      </c>
      <c r="P3761" s="548">
        <f>+'Terminated loans'!T2951</f>
        <v>0.05</v>
      </c>
      <c r="Q3761" s="536">
        <f t="shared" si="2141"/>
        <v>0.08</v>
      </c>
      <c r="R3761" s="537">
        <f t="shared" si="2142"/>
        <v>9240.9334224108843</v>
      </c>
      <c r="S3761" s="538">
        <f t="shared" si="2143"/>
        <v>287619.90248648095</v>
      </c>
      <c r="T3761" s="538">
        <f t="shared" si="2144"/>
        <v>12754.097513519053</v>
      </c>
      <c r="U3761" s="538">
        <f t="shared" si="2145"/>
        <v>35812.767297897604</v>
      </c>
      <c r="V3761" s="538">
        <f t="shared" si="2146"/>
        <v>23058.66978438088</v>
      </c>
      <c r="W3761" s="539">
        <f t="shared" si="2147"/>
        <v>12754.097513516725</v>
      </c>
      <c r="X3761" s="538">
        <f t="shared" si="2148"/>
        <v>12754.097513519053</v>
      </c>
      <c r="Y3761" s="551">
        <f t="shared" si="2149"/>
        <v>12754.097513516725</v>
      </c>
      <c r="Z3761" s="538">
        <f t="shared" si="2150"/>
        <v>35812.767297897604</v>
      </c>
      <c r="AA3761" s="538">
        <f t="shared" si="2151"/>
        <v>23058.66978438088</v>
      </c>
      <c r="AB3761" s="540">
        <f t="shared" si="2152"/>
        <v>-2.3283064365386963E-9</v>
      </c>
      <c r="AD3761" s="549">
        <f t="shared" si="2134"/>
        <v>35</v>
      </c>
    </row>
    <row r="3762" spans="3:30">
      <c r="C3762" s="557" t="str">
        <f>'Terminated loans'!F2952</f>
        <v>E</v>
      </c>
      <c r="D3762" s="545">
        <v>143989151</v>
      </c>
      <c r="E3762" s="555">
        <f>'Terminated loans'!I2952</f>
        <v>98</v>
      </c>
      <c r="F3762" s="555" t="str">
        <f>'Terminated loans'!J2952</f>
        <v>GEERDHARRY G</v>
      </c>
      <c r="G3762" s="547" t="str">
        <f t="shared" si="2135"/>
        <v>I2</v>
      </c>
      <c r="H3762" s="556">
        <f>'Terminated loans'!L2952</f>
        <v>43272</v>
      </c>
      <c r="I3762" s="498">
        <v>44104</v>
      </c>
      <c r="J3762" s="34">
        <f t="shared" si="2136"/>
        <v>27</v>
      </c>
      <c r="K3762" s="34">
        <f t="shared" si="2137"/>
        <v>29</v>
      </c>
      <c r="L3762" s="34">
        <f t="shared" si="2138"/>
        <v>27</v>
      </c>
      <c r="M3762" s="34">
        <f t="shared" si="2139"/>
        <v>27</v>
      </c>
      <c r="N3762" s="52">
        <f t="shared" si="2140"/>
        <v>27</v>
      </c>
      <c r="O3762" s="553">
        <f>+'Terminated loans'!S2952</f>
        <v>153000</v>
      </c>
      <c r="P3762" s="548">
        <f>+'Terminated loans'!T2952</f>
        <v>0.05</v>
      </c>
      <c r="Q3762" s="536">
        <f t="shared" si="2141"/>
        <v>0.08</v>
      </c>
      <c r="R3762" s="537">
        <f t="shared" si="2142"/>
        <v>6003.1769342974194</v>
      </c>
      <c r="S3762" s="538">
        <f t="shared" si="2143"/>
        <v>147885.88686633113</v>
      </c>
      <c r="T3762" s="538">
        <f t="shared" si="2144"/>
        <v>5114.1131336688704</v>
      </c>
      <c r="U3762" s="538">
        <f t="shared" si="2145"/>
        <v>14199.890359698009</v>
      </c>
      <c r="V3762" s="538">
        <f t="shared" si="2146"/>
        <v>9085.7772260303318</v>
      </c>
      <c r="W3762" s="539">
        <f t="shared" si="2147"/>
        <v>5114.1131336676772</v>
      </c>
      <c r="X3762" s="538">
        <f t="shared" si="2148"/>
        <v>5114.1131336688704</v>
      </c>
      <c r="Y3762" s="551">
        <f t="shared" si="2149"/>
        <v>5114.1131336676772</v>
      </c>
      <c r="Z3762" s="538">
        <f t="shared" si="2150"/>
        <v>14199.890359698009</v>
      </c>
      <c r="AA3762" s="538">
        <f t="shared" si="2151"/>
        <v>9085.7772260303318</v>
      </c>
      <c r="AB3762" s="540">
        <f t="shared" si="2152"/>
        <v>-1.1932570487260818E-9</v>
      </c>
      <c r="AD3762" s="549">
        <f t="shared" si="2134"/>
        <v>27</v>
      </c>
    </row>
    <row r="3763" spans="3:30">
      <c r="C3763" s="557" t="str">
        <f>'Terminated loans'!F2953</f>
        <v>E</v>
      </c>
      <c r="D3763" s="545">
        <v>143970418</v>
      </c>
      <c r="E3763" s="555">
        <f>'Terminated loans'!I2953</f>
        <v>98</v>
      </c>
      <c r="F3763" s="555" t="str">
        <f>'Terminated loans'!J2953</f>
        <v>GOPAUL A N</v>
      </c>
      <c r="G3763" s="547" t="str">
        <f t="shared" si="2135"/>
        <v>I2</v>
      </c>
      <c r="H3763" s="556">
        <f>'Terminated loans'!L2953</f>
        <v>43518</v>
      </c>
      <c r="I3763" s="498">
        <v>44104</v>
      </c>
      <c r="J3763" s="34">
        <f t="shared" si="2136"/>
        <v>19</v>
      </c>
      <c r="K3763" s="34">
        <f t="shared" si="2137"/>
        <v>21</v>
      </c>
      <c r="L3763" s="34">
        <f t="shared" si="2138"/>
        <v>19</v>
      </c>
      <c r="M3763" s="34">
        <f t="shared" si="2139"/>
        <v>19</v>
      </c>
      <c r="N3763" s="52">
        <f t="shared" si="2140"/>
        <v>19</v>
      </c>
      <c r="O3763" s="553">
        <f>+'Terminated loans'!S2953</f>
        <v>370920</v>
      </c>
      <c r="P3763" s="548">
        <f>+'Terminated loans'!T2953</f>
        <v>0.05</v>
      </c>
      <c r="Q3763" s="536">
        <f t="shared" si="2141"/>
        <v>0.08</v>
      </c>
      <c r="R3763" s="537">
        <f t="shared" si="2142"/>
        <v>20345.671896520755</v>
      </c>
      <c r="S3763" s="538">
        <f t="shared" si="2143"/>
        <v>361956.45664133586</v>
      </c>
      <c r="T3763" s="538">
        <f t="shared" si="2144"/>
        <v>8963.5433586641448</v>
      </c>
      <c r="U3763" s="538">
        <f t="shared" si="2145"/>
        <v>24611.309392555791</v>
      </c>
      <c r="V3763" s="538">
        <f t="shared" si="2146"/>
        <v>15647.766033894324</v>
      </c>
      <c r="W3763" s="539">
        <f t="shared" si="2147"/>
        <v>8963.5433586614672</v>
      </c>
      <c r="X3763" s="538">
        <f t="shared" si="2148"/>
        <v>8963.5433586641448</v>
      </c>
      <c r="Y3763" s="551">
        <f t="shared" si="2149"/>
        <v>8963.5433586614672</v>
      </c>
      <c r="Z3763" s="538">
        <f t="shared" si="2150"/>
        <v>24611.309392555791</v>
      </c>
      <c r="AA3763" s="538">
        <f t="shared" si="2151"/>
        <v>15647.766033894324</v>
      </c>
      <c r="AB3763" s="540">
        <f t="shared" si="2152"/>
        <v>-2.6775524020195007E-9</v>
      </c>
      <c r="AD3763" s="549">
        <f t="shared" si="2134"/>
        <v>19</v>
      </c>
    </row>
    <row r="3764" spans="3:30">
      <c r="C3764" s="557" t="str">
        <f>'Terminated loans'!F2954</f>
        <v>E</v>
      </c>
      <c r="D3764" s="545">
        <v>143970419</v>
      </c>
      <c r="E3764" s="555">
        <f>'Terminated loans'!I2954</f>
        <v>99</v>
      </c>
      <c r="F3764" s="555" t="str">
        <f>'Terminated loans'!J2954</f>
        <v>JANKEE R K</v>
      </c>
      <c r="G3764" s="547" t="str">
        <f t="shared" ref="G3764:G3771" si="2153">IF(H3764&lt;$P$5,"A",IF(H3764&lt;$P$6,"B",IF(H3764&lt;$P$7,"C",IF(H3764&lt;$P$8,"D",IF(H3764&lt;$P$9,"E",IF(H3764&lt;$P$10,"F",IF(H3764&lt;$P$11,"G",IF(H3764&lt;$P$12,"I",IF(H3764&lt;$P$13,"J",IF(H3764&lt;$P$14,"K","L"))))))))))&amp;IF(OR(P3764=0,P3764&gt;=5%),2,1)</f>
        <v>A1</v>
      </c>
      <c r="H3764" s="556">
        <f>'Terminated loans'!L2954</f>
        <v>38695</v>
      </c>
      <c r="I3764" s="498">
        <v>44135</v>
      </c>
      <c r="J3764" s="34">
        <f t="shared" ref="J3764:J3771" si="2154">ROUND((I3764-H3764)/365*12,0)</f>
        <v>179</v>
      </c>
      <c r="K3764" s="34">
        <f t="shared" ref="K3764:K3771" si="2155">ROUND(($I$35-H3764)/365*12,0)</f>
        <v>180</v>
      </c>
      <c r="L3764" s="34">
        <f t="shared" ref="L3764:L3771" si="2156">IF(B3764="VELS",J3764,IF(J3764&gt;(IF(OR(E3764=4,E3764=99),$J$3,IF(E3764=97,$J$6,IF(E3764=98,$J$5,"Check")))),(IF(OR(E3764=4,E3764=99),$J$3,IF(E3764=97,$J$6,IF(E3764=98,$J$5,"Check")))),J3764))</f>
        <v>179</v>
      </c>
      <c r="M3764" s="34">
        <f t="shared" ref="M3764:M3771" si="2157">IF(K3764&gt;L3764,L3764,K3764)</f>
        <v>179</v>
      </c>
      <c r="N3764" s="52">
        <f t="shared" ref="N3764:N3771" si="2158">IF(C3764="O",IF(ROUND(($I$35-H3764)/365*12,0)&gt;$L3764,$L3764,ROUND(($I$35-H3764)/365*12,0)),IF(OR(C3764="E",C3764="N"),ROUND(M3764,0),"CHECK"))</f>
        <v>179</v>
      </c>
      <c r="O3764" s="553">
        <f>+'Terminated loans'!S2954</f>
        <v>995621</v>
      </c>
      <c r="P3764" s="548">
        <f>+'Terminated loans'!T2954</f>
        <v>0.03</v>
      </c>
      <c r="Q3764" s="536">
        <f t="shared" ref="Q3764:Q3771" si="2159">VLOOKUP(G3764,$O$3:$Q$28,3,FALSE)</f>
        <v>8.6499999999999994E-2</v>
      </c>
      <c r="R3764" s="537">
        <f t="shared" ref="R3764:R3771" si="2160">PMT(P3764/12,L3764,-O3764,0,0)</f>
        <v>6906.0024114541502</v>
      </c>
      <c r="S3764" s="538">
        <f t="shared" ref="S3764:S3771" si="2161">(-PV(Q3764/12,L3764,R3764,0,0))</f>
        <v>693186.58713550947</v>
      </c>
      <c r="T3764" s="538">
        <f t="shared" ref="T3764:T3771" si="2162">O3764-S3764</f>
        <v>302434.41286449053</v>
      </c>
      <c r="U3764" s="538">
        <f t="shared" ref="U3764:U3771" si="2163">-IF(OR(Q3764="",Q3764=0),0,(CUMIPMT(Q3764/12,L3764,S3764,1,M3764,0)))</f>
        <v>542987.84451477672</v>
      </c>
      <c r="V3764" s="538">
        <f t="shared" ref="V3764:V3771" si="2164">-IF(OR(P3764="",P3764=0),0,(CUMIPMT(P3764/12,L3764,O3764,1,M3764,0)))</f>
        <v>240553.43165029283</v>
      </c>
      <c r="W3764" s="539">
        <f t="shared" ref="W3764:W3771" si="2165">IF(ISERROR(U3764-V3764),0,U3764-V3764)</f>
        <v>302434.41286448389</v>
      </c>
      <c r="X3764" s="538">
        <f t="shared" ref="X3764:X3771" si="2166">IF(C3764="O",T3764/AD3764*N3764,T3764)</f>
        <v>302434.41286449053</v>
      </c>
      <c r="Y3764" s="551">
        <f t="shared" si="2149"/>
        <v>302434.41286448389</v>
      </c>
      <c r="Z3764" s="538">
        <f t="shared" ref="Z3764:Z3771" si="2167">-IF(OR(Q3764="",Q3764=0),0,(CUMIPMT(Q3764/12,L3764,S3764,1,L3764,0)))</f>
        <v>542987.84451477672</v>
      </c>
      <c r="AA3764" s="538">
        <f t="shared" ref="AA3764:AA3771" si="2168">-IF(OR(P3764="",P3764=0),0,(CUMIPMT(P3764/12,L3764,O3764,1,L3764,0)))</f>
        <v>240553.43165029283</v>
      </c>
      <c r="AB3764" s="540">
        <f t="shared" ref="AB3764:AB3771" si="2169">IF(ISERROR(Z3764-AA3764-T3764),"CHECK",Z3764-AA3764-T3764)</f>
        <v>-6.6356733441352844E-9</v>
      </c>
      <c r="AC3764" s="549"/>
      <c r="AD3764" s="549">
        <f t="shared" ref="AD3764:AD3771" si="2170">IF(L3764&gt;$J$2,$J$2,L3764)</f>
        <v>179</v>
      </c>
    </row>
    <row r="3765" spans="3:30">
      <c r="C3765" s="557" t="str">
        <f>'Terminated loans'!F2955</f>
        <v>E</v>
      </c>
      <c r="D3765" s="545">
        <v>143970420</v>
      </c>
      <c r="E3765" s="555">
        <f>'Terminated loans'!I2955</f>
        <v>99</v>
      </c>
      <c r="F3765" s="555" t="str">
        <f>'Terminated loans'!J2955</f>
        <v>BEEHARRY A (SL 1293)</v>
      </c>
      <c r="G3765" s="547" t="str">
        <f t="shared" si="2153"/>
        <v>A1</v>
      </c>
      <c r="H3765" s="556">
        <f>'Terminated loans'!L2955</f>
        <v>39877</v>
      </c>
      <c r="I3765" s="498">
        <v>44135</v>
      </c>
      <c r="J3765" s="34">
        <f t="shared" si="2154"/>
        <v>140</v>
      </c>
      <c r="K3765" s="34">
        <f t="shared" si="2155"/>
        <v>141</v>
      </c>
      <c r="L3765" s="34">
        <f t="shared" si="2156"/>
        <v>140</v>
      </c>
      <c r="M3765" s="34">
        <f t="shared" si="2157"/>
        <v>140</v>
      </c>
      <c r="N3765" s="52">
        <f t="shared" si="2158"/>
        <v>140</v>
      </c>
      <c r="O3765" s="553">
        <f>+'Terminated loans'!S2955</f>
        <v>1991241</v>
      </c>
      <c r="P3765" s="548">
        <f>+'Terminated loans'!T2955</f>
        <v>0.03</v>
      </c>
      <c r="Q3765" s="536">
        <f t="shared" si="2159"/>
        <v>8.6499999999999994E-2</v>
      </c>
      <c r="R3765" s="537">
        <f t="shared" si="2160"/>
        <v>16874.691779646077</v>
      </c>
      <c r="S3765" s="538">
        <f t="shared" si="2161"/>
        <v>1484556.5241297593</v>
      </c>
      <c r="T3765" s="538">
        <f t="shared" si="2162"/>
        <v>506684.47587024071</v>
      </c>
      <c r="U3765" s="538">
        <f t="shared" si="2163"/>
        <v>877900.32502067601</v>
      </c>
      <c r="V3765" s="538">
        <f t="shared" si="2164"/>
        <v>371215.8491504509</v>
      </c>
      <c r="W3765" s="539">
        <f t="shared" si="2165"/>
        <v>506684.47587022511</v>
      </c>
      <c r="X3765" s="538">
        <f t="shared" si="2166"/>
        <v>506684.47587024071</v>
      </c>
      <c r="Y3765" s="551">
        <f t="shared" si="2149"/>
        <v>506684.47587022511</v>
      </c>
      <c r="Z3765" s="538">
        <f t="shared" si="2167"/>
        <v>877900.32502067601</v>
      </c>
      <c r="AA3765" s="538">
        <f t="shared" si="2168"/>
        <v>371215.8491504509</v>
      </c>
      <c r="AB3765" s="540">
        <f t="shared" si="2169"/>
        <v>-1.5599653124809265E-8</v>
      </c>
      <c r="AC3765" s="549"/>
      <c r="AD3765" s="549">
        <f t="shared" si="2170"/>
        <v>140</v>
      </c>
    </row>
    <row r="3766" spans="3:30">
      <c r="C3766" s="557" t="str">
        <f>'Terminated loans'!F2956</f>
        <v>E</v>
      </c>
      <c r="D3766" s="545">
        <v>143970421</v>
      </c>
      <c r="E3766" s="555">
        <f>'Terminated loans'!I2956</f>
        <v>99</v>
      </c>
      <c r="F3766" s="555" t="str">
        <f>'Terminated loans'!J2956</f>
        <v>BEEHARRY A(SL 2174)</v>
      </c>
      <c r="G3766" s="547" t="str">
        <f t="shared" si="2153"/>
        <v>B1</v>
      </c>
      <c r="H3766" s="556">
        <f>'Terminated loans'!L2956</f>
        <v>40534</v>
      </c>
      <c r="I3766" s="498">
        <v>44135</v>
      </c>
      <c r="J3766" s="34">
        <f t="shared" si="2154"/>
        <v>118</v>
      </c>
      <c r="K3766" s="34">
        <f t="shared" si="2155"/>
        <v>119</v>
      </c>
      <c r="L3766" s="34">
        <f t="shared" si="2156"/>
        <v>118</v>
      </c>
      <c r="M3766" s="34">
        <f t="shared" si="2157"/>
        <v>118</v>
      </c>
      <c r="N3766" s="52">
        <f t="shared" si="2158"/>
        <v>118</v>
      </c>
      <c r="O3766" s="553">
        <f>+'Terminated loans'!S2956</f>
        <v>6531213</v>
      </c>
      <c r="P3766" s="548">
        <f>+'Terminated loans'!T2956</f>
        <v>0.03</v>
      </c>
      <c r="Q3766" s="536">
        <f t="shared" si="2159"/>
        <v>7.6499999999999999E-2</v>
      </c>
      <c r="R3766" s="537">
        <f t="shared" si="2160"/>
        <v>63982.754481479678</v>
      </c>
      <c r="S3766" s="538">
        <f t="shared" si="2161"/>
        <v>5294945.9834139766</v>
      </c>
      <c r="T3766" s="538">
        <f t="shared" si="2162"/>
        <v>1236267.0165860234</v>
      </c>
      <c r="U3766" s="538">
        <f t="shared" si="2163"/>
        <v>2255019.0454006456</v>
      </c>
      <c r="V3766" s="538">
        <f t="shared" si="2164"/>
        <v>1018752.0288146017</v>
      </c>
      <c r="W3766" s="539">
        <f t="shared" si="2165"/>
        <v>1236267.0165860439</v>
      </c>
      <c r="X3766" s="538">
        <f t="shared" si="2166"/>
        <v>1236267.0165860234</v>
      </c>
      <c r="Y3766" s="551">
        <f t="shared" si="2149"/>
        <v>1236267.0165860439</v>
      </c>
      <c r="Z3766" s="538">
        <f t="shared" si="2167"/>
        <v>2255019.0454006456</v>
      </c>
      <c r="AA3766" s="538">
        <f t="shared" si="2168"/>
        <v>1018752.0288146017</v>
      </c>
      <c r="AB3766" s="540">
        <f t="shared" si="2169"/>
        <v>2.0489096641540527E-8</v>
      </c>
      <c r="AC3766" s="549"/>
      <c r="AD3766" s="549">
        <f t="shared" si="2170"/>
        <v>118</v>
      </c>
    </row>
    <row r="3767" spans="3:30">
      <c r="C3767" s="557" t="str">
        <f>'Terminated loans'!F2957</f>
        <v>E</v>
      </c>
      <c r="D3767" s="545">
        <v>143970422</v>
      </c>
      <c r="E3767" s="555">
        <f>'Terminated loans'!I2957</f>
        <v>98</v>
      </c>
      <c r="F3767" s="555" t="str">
        <f>'Terminated loans'!J2957</f>
        <v>MARIMOOTOO T(MUACC160378)</v>
      </c>
      <c r="G3767" s="547" t="str">
        <f t="shared" si="2153"/>
        <v>G2</v>
      </c>
      <c r="H3767" s="556">
        <f>'Terminated loans'!L2957</f>
        <v>42808</v>
      </c>
      <c r="I3767" s="498">
        <v>44135</v>
      </c>
      <c r="J3767" s="34">
        <f t="shared" si="2154"/>
        <v>44</v>
      </c>
      <c r="K3767" s="34">
        <f t="shared" si="2155"/>
        <v>45</v>
      </c>
      <c r="L3767" s="34">
        <f t="shared" si="2156"/>
        <v>44</v>
      </c>
      <c r="M3767" s="34">
        <f t="shared" si="2157"/>
        <v>44</v>
      </c>
      <c r="N3767" s="52">
        <f t="shared" si="2158"/>
        <v>44</v>
      </c>
      <c r="O3767" s="553">
        <f>+'Terminated loans'!S2957</f>
        <v>284315</v>
      </c>
      <c r="P3767" s="548">
        <f>+'Terminated loans'!T2957</f>
        <v>0.05</v>
      </c>
      <c r="Q3767" s="536">
        <f t="shared" si="2159"/>
        <v>8.5000000000000006E-2</v>
      </c>
      <c r="R3767" s="537">
        <f t="shared" si="2160"/>
        <v>7085.5311043706824</v>
      </c>
      <c r="S3767" s="538">
        <f t="shared" si="2161"/>
        <v>267052.38052656059</v>
      </c>
      <c r="T3767" s="538">
        <f t="shared" si="2162"/>
        <v>17262.619473439408</v>
      </c>
      <c r="U3767" s="538">
        <f t="shared" si="2163"/>
        <v>44710.988065750338</v>
      </c>
      <c r="V3767" s="538">
        <f t="shared" si="2164"/>
        <v>27448.368592309998</v>
      </c>
      <c r="W3767" s="539">
        <f t="shared" si="2165"/>
        <v>17262.61947344034</v>
      </c>
      <c r="X3767" s="538">
        <f t="shared" si="2166"/>
        <v>17262.619473439408</v>
      </c>
      <c r="Y3767" s="551">
        <f t="shared" si="2149"/>
        <v>17262.61947344034</v>
      </c>
      <c r="Z3767" s="538">
        <f t="shared" si="2167"/>
        <v>44710.988065750338</v>
      </c>
      <c r="AA3767" s="538">
        <f t="shared" si="2168"/>
        <v>27448.368592309998</v>
      </c>
      <c r="AB3767" s="540">
        <f t="shared" si="2169"/>
        <v>9.3132257461547852E-10</v>
      </c>
      <c r="AC3767" s="549"/>
      <c r="AD3767" s="549">
        <f t="shared" si="2170"/>
        <v>44</v>
      </c>
    </row>
    <row r="3768" spans="3:30">
      <c r="C3768" s="557" t="str">
        <f>'Terminated loans'!F2958</f>
        <v>E</v>
      </c>
      <c r="D3768" s="545">
        <v>143970423</v>
      </c>
      <c r="E3768" s="555">
        <f>'Terminated loans'!I2958</f>
        <v>98</v>
      </c>
      <c r="F3768" s="555" t="str">
        <f>'Terminated loans'!J2958</f>
        <v>JAHANGEER Z A L</v>
      </c>
      <c r="G3768" s="547" t="str">
        <f t="shared" si="2153"/>
        <v>G2</v>
      </c>
      <c r="H3768" s="556">
        <f>'Terminated loans'!L2958</f>
        <v>42941</v>
      </c>
      <c r="I3768" s="498">
        <v>44135</v>
      </c>
      <c r="J3768" s="34">
        <f t="shared" si="2154"/>
        <v>39</v>
      </c>
      <c r="K3768" s="34">
        <f t="shared" si="2155"/>
        <v>40</v>
      </c>
      <c r="L3768" s="34">
        <f t="shared" si="2156"/>
        <v>39</v>
      </c>
      <c r="M3768" s="34">
        <f t="shared" si="2157"/>
        <v>39</v>
      </c>
      <c r="N3768" s="52">
        <f t="shared" si="2158"/>
        <v>39</v>
      </c>
      <c r="O3768" s="553">
        <f>+'Terminated loans'!S2958</f>
        <v>482536</v>
      </c>
      <c r="P3768" s="548">
        <f>+'Terminated loans'!T2958</f>
        <v>0.05</v>
      </c>
      <c r="Q3768" s="536">
        <f t="shared" si="2159"/>
        <v>8.5000000000000006E-2</v>
      </c>
      <c r="R3768" s="537">
        <f t="shared" si="2160"/>
        <v>13430.917873108892</v>
      </c>
      <c r="S3768" s="538">
        <f t="shared" si="2161"/>
        <v>456280.16572392714</v>
      </c>
      <c r="T3768" s="538">
        <f t="shared" si="2162"/>
        <v>26255.834276072856</v>
      </c>
      <c r="U3768" s="538">
        <f t="shared" si="2163"/>
        <v>67525.631327320589</v>
      </c>
      <c r="V3768" s="538">
        <f t="shared" si="2164"/>
        <v>41269.79705124686</v>
      </c>
      <c r="W3768" s="539">
        <f t="shared" si="2165"/>
        <v>26255.834276073729</v>
      </c>
      <c r="X3768" s="538">
        <f t="shared" si="2166"/>
        <v>26255.834276072856</v>
      </c>
      <c r="Y3768" s="551">
        <f t="shared" si="2149"/>
        <v>26255.834276073729</v>
      </c>
      <c r="Z3768" s="538">
        <f t="shared" si="2167"/>
        <v>67525.631327320589</v>
      </c>
      <c r="AA3768" s="538">
        <f t="shared" si="2168"/>
        <v>41269.79705124686</v>
      </c>
      <c r="AB3768" s="540">
        <f t="shared" si="2169"/>
        <v>8.7311491370201111E-10</v>
      </c>
      <c r="AC3768" s="549"/>
      <c r="AD3768" s="549">
        <f t="shared" si="2170"/>
        <v>39</v>
      </c>
    </row>
    <row r="3769" spans="3:30">
      <c r="C3769" s="557" t="str">
        <f>'Terminated loans'!F2959</f>
        <v>E</v>
      </c>
      <c r="D3769" s="545">
        <v>143970424</v>
      </c>
      <c r="E3769" s="555">
        <f>'Terminated loans'!I2959</f>
        <v>98</v>
      </c>
      <c r="F3769" s="555" t="str">
        <f>'Terminated loans'!J2959</f>
        <v>LUBOIS E A</v>
      </c>
      <c r="G3769" s="547" t="str">
        <f t="shared" si="2153"/>
        <v>I2</v>
      </c>
      <c r="H3769" s="556">
        <f>'Terminated loans'!L2959</f>
        <v>43340</v>
      </c>
      <c r="I3769" s="498">
        <v>44135</v>
      </c>
      <c r="J3769" s="34">
        <f t="shared" si="2154"/>
        <v>26</v>
      </c>
      <c r="K3769" s="34">
        <f t="shared" si="2155"/>
        <v>27</v>
      </c>
      <c r="L3769" s="34">
        <f t="shared" si="2156"/>
        <v>26</v>
      </c>
      <c r="M3769" s="34">
        <f t="shared" si="2157"/>
        <v>26</v>
      </c>
      <c r="N3769" s="52">
        <f t="shared" si="2158"/>
        <v>26</v>
      </c>
      <c r="O3769" s="553">
        <f>+'Terminated loans'!S2959</f>
        <v>338312</v>
      </c>
      <c r="P3769" s="548">
        <f>+'Terminated loans'!T2959</f>
        <v>0.05</v>
      </c>
      <c r="Q3769" s="536">
        <f t="shared" si="2159"/>
        <v>0.08</v>
      </c>
      <c r="R3769" s="537">
        <f t="shared" si="2160"/>
        <v>13756.603158549957</v>
      </c>
      <c r="S3769" s="538">
        <f t="shared" si="2161"/>
        <v>327391.1253148492</v>
      </c>
      <c r="T3769" s="538">
        <f t="shared" si="2162"/>
        <v>10920.874685150804</v>
      </c>
      <c r="U3769" s="538">
        <f t="shared" si="2163"/>
        <v>30280.556807447167</v>
      </c>
      <c r="V3769" s="538">
        <f t="shared" si="2164"/>
        <v>19359.682122298866</v>
      </c>
      <c r="W3769" s="539">
        <f t="shared" si="2165"/>
        <v>10920.874685148301</v>
      </c>
      <c r="X3769" s="538">
        <f t="shared" si="2166"/>
        <v>10920.874685150804</v>
      </c>
      <c r="Y3769" s="551">
        <f t="shared" si="2149"/>
        <v>10920.874685148301</v>
      </c>
      <c r="Z3769" s="538">
        <f t="shared" si="2167"/>
        <v>30280.556807447167</v>
      </c>
      <c r="AA3769" s="538">
        <f t="shared" si="2168"/>
        <v>19359.682122298866</v>
      </c>
      <c r="AB3769" s="540">
        <f t="shared" si="2169"/>
        <v>-2.5029294192790985E-9</v>
      </c>
      <c r="AC3769" s="549"/>
      <c r="AD3769" s="549">
        <f t="shared" si="2170"/>
        <v>26</v>
      </c>
    </row>
    <row r="3770" spans="3:30">
      <c r="C3770" s="557" t="str">
        <f>'Terminated loans'!F2960</f>
        <v>E</v>
      </c>
      <c r="D3770" s="545">
        <v>143970425</v>
      </c>
      <c r="E3770" s="555">
        <f>'Terminated loans'!I2960</f>
        <v>97</v>
      </c>
      <c r="F3770" s="555" t="str">
        <f>'Terminated loans'!J2960</f>
        <v>LUBOIS B S N K</v>
      </c>
      <c r="G3770" s="547" t="str">
        <f t="shared" si="2153"/>
        <v>I2</v>
      </c>
      <c r="H3770" s="556">
        <f>'Terminated loans'!L2960</f>
        <v>43439</v>
      </c>
      <c r="I3770" s="498">
        <v>44135</v>
      </c>
      <c r="J3770" s="34">
        <f t="shared" si="2154"/>
        <v>23</v>
      </c>
      <c r="K3770" s="34">
        <f t="shared" si="2155"/>
        <v>24</v>
      </c>
      <c r="L3770" s="34">
        <f t="shared" si="2156"/>
        <v>23</v>
      </c>
      <c r="M3770" s="34">
        <f t="shared" si="2157"/>
        <v>23</v>
      </c>
      <c r="N3770" s="52">
        <f t="shared" si="2158"/>
        <v>23</v>
      </c>
      <c r="O3770" s="553">
        <f>+'Terminated loans'!S2960</f>
        <v>84200</v>
      </c>
      <c r="P3770" s="548">
        <f>+'Terminated loans'!T2960</f>
        <v>0</v>
      </c>
      <c r="Q3770" s="536">
        <f t="shared" si="2159"/>
        <v>0.08</v>
      </c>
      <c r="R3770" s="537">
        <f t="shared" si="2160"/>
        <v>3660.8695652173915</v>
      </c>
      <c r="S3770" s="538">
        <f t="shared" si="2161"/>
        <v>77822.572039705599</v>
      </c>
      <c r="T3770" s="538">
        <f t="shared" si="2162"/>
        <v>6377.4279602944007</v>
      </c>
      <c r="U3770" s="538">
        <f t="shared" si="2163"/>
        <v>6377.427960293775</v>
      </c>
      <c r="V3770" s="538">
        <f t="shared" si="2164"/>
        <v>0</v>
      </c>
      <c r="W3770" s="539">
        <f t="shared" si="2165"/>
        <v>6377.427960293775</v>
      </c>
      <c r="X3770" s="538">
        <f t="shared" si="2166"/>
        <v>6377.4279602944007</v>
      </c>
      <c r="Y3770" s="551">
        <f t="shared" si="2149"/>
        <v>6377.427960293775</v>
      </c>
      <c r="Z3770" s="538">
        <f t="shared" si="2167"/>
        <v>6377.427960293775</v>
      </c>
      <c r="AA3770" s="538">
        <f t="shared" si="2168"/>
        <v>0</v>
      </c>
      <c r="AB3770" s="540">
        <f t="shared" si="2169"/>
        <v>-6.2573235481977463E-10</v>
      </c>
      <c r="AC3770" s="549"/>
      <c r="AD3770" s="549">
        <f t="shared" si="2170"/>
        <v>23</v>
      </c>
    </row>
    <row r="3771" spans="3:30">
      <c r="C3771" s="557" t="str">
        <f>'Terminated loans'!F2961</f>
        <v>E</v>
      </c>
      <c r="D3771" s="545">
        <v>143970426</v>
      </c>
      <c r="E3771" s="555">
        <f>'Terminated loans'!I2961</f>
        <v>98</v>
      </c>
      <c r="F3771" s="555" t="str">
        <f>'Terminated loans'!J2961</f>
        <v>KHODABACKSH A</v>
      </c>
      <c r="G3771" s="547" t="str">
        <f t="shared" si="2153"/>
        <v>I2</v>
      </c>
      <c r="H3771" s="556">
        <f>'Terminated loans'!L2961</f>
        <v>43462</v>
      </c>
      <c r="I3771" s="498">
        <v>44135</v>
      </c>
      <c r="J3771" s="34">
        <f t="shared" si="2154"/>
        <v>22</v>
      </c>
      <c r="K3771" s="34">
        <f t="shared" si="2155"/>
        <v>23</v>
      </c>
      <c r="L3771" s="34">
        <f t="shared" si="2156"/>
        <v>22</v>
      </c>
      <c r="M3771" s="34">
        <f t="shared" si="2157"/>
        <v>22</v>
      </c>
      <c r="N3771" s="52">
        <f t="shared" si="2158"/>
        <v>22</v>
      </c>
      <c r="O3771" s="553">
        <f>+'Terminated loans'!S2961</f>
        <v>127536</v>
      </c>
      <c r="P3771" s="548">
        <f>+'Terminated loans'!T2961</f>
        <v>0.05</v>
      </c>
      <c r="Q3771" s="536">
        <f t="shared" si="2159"/>
        <v>0.08</v>
      </c>
      <c r="R3771" s="537">
        <f t="shared" si="2160"/>
        <v>6078.9101194950326</v>
      </c>
      <c r="S3771" s="538">
        <f t="shared" si="2161"/>
        <v>124007.74143091786</v>
      </c>
      <c r="T3771" s="538">
        <f t="shared" si="2162"/>
        <v>3528.2585690821434</v>
      </c>
      <c r="U3771" s="538">
        <f t="shared" si="2163"/>
        <v>9728.281197971839</v>
      </c>
      <c r="V3771" s="538">
        <f t="shared" si="2164"/>
        <v>6200.0226288907288</v>
      </c>
      <c r="W3771" s="539">
        <f t="shared" si="2165"/>
        <v>3528.2585690811102</v>
      </c>
      <c r="X3771" s="538">
        <f t="shared" si="2166"/>
        <v>3528.2585690821434</v>
      </c>
      <c r="Y3771" s="551">
        <f t="shared" si="2149"/>
        <v>3528.2585690811102</v>
      </c>
      <c r="Z3771" s="538">
        <f t="shared" si="2167"/>
        <v>9728.281197971839</v>
      </c>
      <c r="AA3771" s="538">
        <f t="shared" si="2168"/>
        <v>6200.0226288907288</v>
      </c>
      <c r="AB3771" s="540">
        <f t="shared" si="2169"/>
        <v>-1.0331859812140465E-9</v>
      </c>
      <c r="AC3771" s="549"/>
      <c r="AD3771" s="549">
        <f t="shared" si="2170"/>
        <v>22</v>
      </c>
    </row>
    <row r="3772" spans="3:30">
      <c r="C3772" s="557" t="str">
        <f>'Terminated loans'!F2962</f>
        <v>E</v>
      </c>
      <c r="D3772" s="545">
        <v>143970427</v>
      </c>
      <c r="E3772" s="555">
        <f>'Terminated loans'!I2962</f>
        <v>99</v>
      </c>
      <c r="F3772" s="555" t="str">
        <f>'Terminated loans'!J2962</f>
        <v xml:space="preserve">ACHILLE L D C/SL1197     </v>
      </c>
      <c r="G3772" s="547" t="str">
        <f t="shared" ref="G3772:G3788" si="2171">IF(H3772&lt;$P$5,"A",IF(H3772&lt;$P$6,"B",IF(H3772&lt;$P$7,"C",IF(H3772&lt;$P$8,"D",IF(H3772&lt;$P$9,"E",IF(H3772&lt;$P$10,"F",IF(H3772&lt;$P$11,"G",IF(H3772&lt;$P$12,"I",IF(H3772&lt;$P$13,"J",IF(H3772&lt;$P$14,"K","L"))))))))))&amp;IF(OR(P3772=0,P3772&gt;=5%),2,1)</f>
        <v>A1</v>
      </c>
      <c r="H3772" s="556">
        <f>'Terminated loans'!L2962</f>
        <v>40324</v>
      </c>
      <c r="I3772" s="498">
        <v>44136</v>
      </c>
      <c r="J3772" s="34">
        <f t="shared" ref="J3772:J3799" si="2172">ROUND((I3772-H3772)/365*12,0)</f>
        <v>125</v>
      </c>
      <c r="K3772" s="34">
        <f t="shared" ref="K3772:K3788" si="2173">ROUND(($I$35-H3772)/365*12,0)</f>
        <v>126</v>
      </c>
      <c r="L3772" s="34">
        <f t="shared" ref="L3772:L3788" si="2174">IF(B3772="VELS",J3772,IF(J3772&gt;(IF(OR(E3772=4,E3772=99),$J$3,IF(E3772=97,$J$6,IF(E3772=98,$J$5,"Check")))),(IF(OR(E3772=4,E3772=99),$J$3,IF(E3772=97,$J$6,IF(E3772=98,$J$5,"Check")))),J3772))</f>
        <v>125</v>
      </c>
      <c r="M3772" s="34">
        <f t="shared" ref="M3772:M3799" si="2175">IF(K3772&gt;L3772,L3772,K3772)</f>
        <v>125</v>
      </c>
      <c r="N3772" s="52">
        <f t="shared" ref="N3772:N3788" si="2176">IF(C3772="O",IF(ROUND(($I$35-H3772)/365*12,0)&gt;$L3772,$L3772,ROUND(($I$35-H3772)/365*12,0)),IF(OR(C3772="E",C3772="N"),ROUND(M3772,0),"CHECK"))</f>
        <v>125</v>
      </c>
      <c r="O3772" s="553">
        <f>+'Terminated loans'!S2962</f>
        <v>853322</v>
      </c>
      <c r="P3772" s="548">
        <f>+'Terminated loans'!T2962</f>
        <v>0.03</v>
      </c>
      <c r="Q3772" s="536">
        <f t="shared" ref="Q3772:Q3799" si="2177">VLOOKUP(G3772,$O$3:$Q$28,3,FALSE)</f>
        <v>8.6499999999999994E-2</v>
      </c>
      <c r="R3772" s="537">
        <f t="shared" ref="R3772:R3799" si="2178">PMT(P3772/12,L3772,-O3772,0,0)</f>
        <v>7957.1537839051616</v>
      </c>
      <c r="S3772" s="538">
        <f t="shared" ref="S3772:S3799" si="2179">(-PV(Q3772/12,L3772,R3772,0,0))</f>
        <v>654093.32811666036</v>
      </c>
      <c r="T3772" s="538">
        <f t="shared" ref="T3772:T3799" si="2180">O3772-S3772</f>
        <v>199228.67188333964</v>
      </c>
      <c r="U3772" s="538">
        <f t="shared" ref="U3772:U3799" si="2181">-IF(OR(Q3772="",Q3772=0),0,(CUMIPMT(Q3772/12,L3772,S3772,1,M3772,0)))</f>
        <v>340550.89487147797</v>
      </c>
      <c r="V3772" s="538">
        <f t="shared" ref="V3772:V3799" si="2182">-IF(OR(P3772="",P3772=0),0,(CUMIPMT(P3772/12,L3772,O3772,1,M3772,0)))</f>
        <v>141322.22298814508</v>
      </c>
      <c r="W3772" s="539">
        <f t="shared" ref="W3772:W3799" si="2183">IF(ISERROR(U3772-V3772),0,U3772-V3772)</f>
        <v>199228.67188333289</v>
      </c>
      <c r="X3772" s="538">
        <f t="shared" ref="X3772:X3799" si="2184">IF(C3772="O",T3772/AD3772*N3772,T3772)</f>
        <v>199228.67188333964</v>
      </c>
      <c r="Y3772" s="551">
        <f t="shared" ref="Y3772:Y3799" si="2185">W3772</f>
        <v>199228.67188333289</v>
      </c>
      <c r="Z3772" s="538">
        <f t="shared" ref="Z3772:Z3799" si="2186">-IF(OR(Q3772="",Q3772=0),0,(CUMIPMT(Q3772/12,L3772,S3772,1,L3772,0)))</f>
        <v>340550.89487147797</v>
      </c>
      <c r="AA3772" s="538">
        <f t="shared" ref="AA3772:AA3799" si="2187">-IF(OR(P3772="",P3772=0),0,(CUMIPMT(P3772/12,L3772,O3772,1,L3772,0)))</f>
        <v>141322.22298814508</v>
      </c>
      <c r="AB3772" s="540">
        <f t="shared" ref="AB3772:AB3799" si="2188">IF(ISERROR(Z3772-AA3772-T3772),"CHECK",Z3772-AA3772-T3772)</f>
        <v>-6.7520886659622192E-9</v>
      </c>
    </row>
    <row r="3773" spans="3:30">
      <c r="C3773" s="557" t="str">
        <f>'Terminated loans'!F2963</f>
        <v>E</v>
      </c>
      <c r="D3773" s="545">
        <v>143970428</v>
      </c>
      <c r="E3773" s="555">
        <f>'Terminated loans'!I2963</f>
        <v>99</v>
      </c>
      <c r="F3773" s="555" t="str">
        <f>'Terminated loans'!J2963</f>
        <v xml:space="preserve">MYKOO N (SL3000)         </v>
      </c>
      <c r="G3773" s="547" t="str">
        <f t="shared" si="2171"/>
        <v>E1</v>
      </c>
      <c r="H3773" s="556">
        <f>'Terminated loans'!L2963</f>
        <v>41533</v>
      </c>
      <c r="I3773" s="498">
        <v>44137</v>
      </c>
      <c r="J3773" s="34">
        <f t="shared" si="2172"/>
        <v>86</v>
      </c>
      <c r="K3773" s="34">
        <f t="shared" si="2173"/>
        <v>87</v>
      </c>
      <c r="L3773" s="34">
        <f t="shared" si="2174"/>
        <v>86</v>
      </c>
      <c r="M3773" s="34">
        <f t="shared" si="2175"/>
        <v>86</v>
      </c>
      <c r="N3773" s="52">
        <f t="shared" si="2176"/>
        <v>86</v>
      </c>
      <c r="O3773" s="553">
        <f>+'Terminated loans'!S2963</f>
        <v>751514</v>
      </c>
      <c r="P3773" s="548">
        <f>+'Terminated loans'!T2963</f>
        <v>0.03</v>
      </c>
      <c r="Q3773" s="536">
        <f t="shared" si="2177"/>
        <v>7.3999999999999996E-2</v>
      </c>
      <c r="R3773" s="537">
        <f t="shared" si="2178"/>
        <v>9722.4397561791211</v>
      </c>
      <c r="S3773" s="538">
        <f t="shared" si="2179"/>
        <v>647407.58271425997</v>
      </c>
      <c r="T3773" s="538">
        <f t="shared" si="2180"/>
        <v>104106.41728574003</v>
      </c>
      <c r="U3773" s="538">
        <f t="shared" si="2181"/>
        <v>188722.23631714471</v>
      </c>
      <c r="V3773" s="538">
        <f t="shared" si="2182"/>
        <v>84615.819031404331</v>
      </c>
      <c r="W3773" s="539">
        <f t="shared" si="2183"/>
        <v>104106.41728574038</v>
      </c>
      <c r="X3773" s="538">
        <f t="shared" si="2184"/>
        <v>104106.41728574003</v>
      </c>
      <c r="Y3773" s="551">
        <f t="shared" si="2185"/>
        <v>104106.41728574038</v>
      </c>
      <c r="Z3773" s="538">
        <f t="shared" si="2186"/>
        <v>188722.23631714471</v>
      </c>
      <c r="AA3773" s="538">
        <f t="shared" si="2187"/>
        <v>84615.819031404331</v>
      </c>
      <c r="AB3773" s="540">
        <f t="shared" si="2188"/>
        <v>3.4924596548080444E-10</v>
      </c>
    </row>
    <row r="3774" spans="3:30">
      <c r="C3774" s="557" t="str">
        <f>'Terminated loans'!F2964</f>
        <v>E</v>
      </c>
      <c r="D3774" s="545">
        <v>143970429</v>
      </c>
      <c r="E3774" s="555">
        <f>'Terminated loans'!I2964</f>
        <v>99</v>
      </c>
      <c r="F3774" s="555" t="str">
        <f>'Terminated loans'!J2964</f>
        <v xml:space="preserve">MOHUN A B S(SL2944)      </v>
      </c>
      <c r="G3774" s="547" t="str">
        <f t="shared" si="2171"/>
        <v>E1</v>
      </c>
      <c r="H3774" s="556">
        <f>'Terminated loans'!L2964</f>
        <v>41478</v>
      </c>
      <c r="I3774" s="498">
        <v>44138</v>
      </c>
      <c r="J3774" s="34">
        <f t="shared" si="2172"/>
        <v>87</v>
      </c>
      <c r="K3774" s="34">
        <f t="shared" si="2173"/>
        <v>88</v>
      </c>
      <c r="L3774" s="34">
        <f t="shared" si="2174"/>
        <v>87</v>
      </c>
      <c r="M3774" s="34">
        <f t="shared" si="2175"/>
        <v>87</v>
      </c>
      <c r="N3774" s="52">
        <f t="shared" si="2176"/>
        <v>87</v>
      </c>
      <c r="O3774" s="553">
        <f>+'Terminated loans'!S2964</f>
        <v>1189283</v>
      </c>
      <c r="P3774" s="548">
        <f>+'Terminated loans'!T2964</f>
        <v>0.03</v>
      </c>
      <c r="Q3774" s="536">
        <f t="shared" si="2177"/>
        <v>7.3999999999999996E-2</v>
      </c>
      <c r="R3774" s="537">
        <f t="shared" si="2178"/>
        <v>15227.383433013398</v>
      </c>
      <c r="S3774" s="538">
        <f t="shared" si="2179"/>
        <v>1022895.8267079067</v>
      </c>
      <c r="T3774" s="538">
        <f t="shared" si="2180"/>
        <v>166387.17329209333</v>
      </c>
      <c r="U3774" s="538">
        <f t="shared" si="2181"/>
        <v>301886.53196425911</v>
      </c>
      <c r="V3774" s="538">
        <f t="shared" si="2182"/>
        <v>135499.35867216531</v>
      </c>
      <c r="W3774" s="539">
        <f t="shared" si="2183"/>
        <v>166387.17329209379</v>
      </c>
      <c r="X3774" s="538">
        <f t="shared" si="2184"/>
        <v>166387.17329209333</v>
      </c>
      <c r="Y3774" s="551">
        <f t="shared" si="2185"/>
        <v>166387.17329209379</v>
      </c>
      <c r="Z3774" s="538">
        <f t="shared" si="2186"/>
        <v>301886.53196425911</v>
      </c>
      <c r="AA3774" s="538">
        <f t="shared" si="2187"/>
        <v>135499.35867216531</v>
      </c>
      <c r="AB3774" s="540">
        <f t="shared" si="2188"/>
        <v>4.6566128730773926E-10</v>
      </c>
    </row>
    <row r="3775" spans="3:30">
      <c r="C3775" s="557" t="str">
        <f>'Terminated loans'!F2965</f>
        <v>E</v>
      </c>
      <c r="D3775" s="545">
        <v>143970430</v>
      </c>
      <c r="E3775" s="555">
        <f>'Terminated loans'!I2965</f>
        <v>99</v>
      </c>
      <c r="F3775" s="555" t="str">
        <f>'Terminated loans'!J2965</f>
        <v xml:space="preserve">JOGARAH V (SL2767)       </v>
      </c>
      <c r="G3775" s="547" t="str">
        <f t="shared" si="2171"/>
        <v>D1</v>
      </c>
      <c r="H3775" s="556">
        <f>'Terminated loans'!L2965</f>
        <v>41173</v>
      </c>
      <c r="I3775" s="498">
        <v>44139</v>
      </c>
      <c r="J3775" s="34">
        <f t="shared" si="2172"/>
        <v>98</v>
      </c>
      <c r="K3775" s="34">
        <f t="shared" si="2173"/>
        <v>98</v>
      </c>
      <c r="L3775" s="34">
        <f t="shared" si="2174"/>
        <v>98</v>
      </c>
      <c r="M3775" s="34">
        <f t="shared" si="2175"/>
        <v>98</v>
      </c>
      <c r="N3775" s="52">
        <f t="shared" si="2176"/>
        <v>98</v>
      </c>
      <c r="O3775" s="553">
        <f>+'Terminated loans'!S2965</f>
        <v>1281774</v>
      </c>
      <c r="P3775" s="548">
        <f>+'Terminated loans'!T2965</f>
        <v>0.03</v>
      </c>
      <c r="Q3775" s="536">
        <f t="shared" si="2177"/>
        <v>7.6499999999999999E-2</v>
      </c>
      <c r="R3775" s="537">
        <f t="shared" si="2178"/>
        <v>14763.16350897721</v>
      </c>
      <c r="S3775" s="538">
        <f t="shared" si="2179"/>
        <v>1073466.126434752</v>
      </c>
      <c r="T3775" s="538">
        <f t="shared" si="2180"/>
        <v>208307.87356524798</v>
      </c>
      <c r="U3775" s="538">
        <f t="shared" si="2181"/>
        <v>373323.8974450191</v>
      </c>
      <c r="V3775" s="538">
        <f t="shared" si="2182"/>
        <v>165016.02387976646</v>
      </c>
      <c r="W3775" s="539">
        <f t="shared" si="2183"/>
        <v>208307.87356525264</v>
      </c>
      <c r="X3775" s="538">
        <f t="shared" si="2184"/>
        <v>208307.87356524798</v>
      </c>
      <c r="Y3775" s="551">
        <f t="shared" si="2185"/>
        <v>208307.87356525264</v>
      </c>
      <c r="Z3775" s="538">
        <f t="shared" si="2186"/>
        <v>373323.8974450191</v>
      </c>
      <c r="AA3775" s="538">
        <f t="shared" si="2187"/>
        <v>165016.02387976646</v>
      </c>
      <c r="AB3775" s="540">
        <f t="shared" si="2188"/>
        <v>4.6566128730773926E-9</v>
      </c>
    </row>
    <row r="3776" spans="3:30">
      <c r="C3776" s="557" t="str">
        <f>'Terminated loans'!F2966</f>
        <v>E</v>
      </c>
      <c r="D3776" s="545">
        <v>143970431</v>
      </c>
      <c r="E3776" s="555">
        <f>'Terminated loans'!I2966</f>
        <v>99</v>
      </c>
      <c r="F3776" s="555" t="str">
        <f>'Terminated loans'!J2966</f>
        <v xml:space="preserve">MOSUN ALLY M M P(SL2934) </v>
      </c>
      <c r="G3776" s="547" t="str">
        <f t="shared" si="2171"/>
        <v>D1</v>
      </c>
      <c r="H3776" s="556">
        <f>'Terminated loans'!L2966</f>
        <v>41445</v>
      </c>
      <c r="I3776" s="498">
        <v>44140</v>
      </c>
      <c r="J3776" s="34">
        <f t="shared" si="2172"/>
        <v>89</v>
      </c>
      <c r="K3776" s="34">
        <f t="shared" si="2173"/>
        <v>89</v>
      </c>
      <c r="L3776" s="34">
        <f t="shared" si="2174"/>
        <v>89</v>
      </c>
      <c r="M3776" s="34">
        <f t="shared" si="2175"/>
        <v>89</v>
      </c>
      <c r="N3776" s="52">
        <f t="shared" si="2176"/>
        <v>89</v>
      </c>
      <c r="O3776" s="553">
        <f>+'Terminated loans'!S2966</f>
        <v>2908752</v>
      </c>
      <c r="P3776" s="548">
        <f>+'Terminated loans'!T2966</f>
        <v>0.03</v>
      </c>
      <c r="Q3776" s="536">
        <f t="shared" si="2177"/>
        <v>7.6499999999999999E-2</v>
      </c>
      <c r="R3776" s="537">
        <f t="shared" si="2178"/>
        <v>36493.936808510909</v>
      </c>
      <c r="S3776" s="538">
        <f t="shared" si="2179"/>
        <v>2472806.711605642</v>
      </c>
      <c r="T3776" s="538">
        <f t="shared" si="2180"/>
        <v>435945.28839435801</v>
      </c>
      <c r="U3776" s="538">
        <f t="shared" si="2181"/>
        <v>775153.66435183818</v>
      </c>
      <c r="V3776" s="538">
        <f t="shared" si="2182"/>
        <v>339208.37595747085</v>
      </c>
      <c r="W3776" s="539">
        <f t="shared" si="2183"/>
        <v>435945.28839436732</v>
      </c>
      <c r="X3776" s="538">
        <f t="shared" si="2184"/>
        <v>435945.28839435801</v>
      </c>
      <c r="Y3776" s="551">
        <f t="shared" si="2185"/>
        <v>435945.28839436732</v>
      </c>
      <c r="Z3776" s="538">
        <f t="shared" si="2186"/>
        <v>775153.66435183818</v>
      </c>
      <c r="AA3776" s="538">
        <f t="shared" si="2187"/>
        <v>339208.37595747085</v>
      </c>
      <c r="AB3776" s="540">
        <f t="shared" si="2188"/>
        <v>9.3132257461547852E-9</v>
      </c>
    </row>
    <row r="3777" spans="3:28">
      <c r="C3777" s="557" t="str">
        <f>'Terminated loans'!F2967</f>
        <v>E</v>
      </c>
      <c r="D3777" s="545">
        <v>143970432</v>
      </c>
      <c r="E3777" s="555">
        <f>'Terminated loans'!I2967</f>
        <v>98</v>
      </c>
      <c r="F3777" s="555" t="str">
        <f>'Terminated loans'!J2967</f>
        <v xml:space="preserve">TSE YUEN CHONG F         </v>
      </c>
      <c r="G3777" s="547" t="str">
        <f t="shared" si="2171"/>
        <v>E2</v>
      </c>
      <c r="H3777" s="556">
        <f>'Terminated loans'!L2967</f>
        <v>41597</v>
      </c>
      <c r="I3777" s="498">
        <v>44141</v>
      </c>
      <c r="J3777" s="34">
        <f t="shared" si="2172"/>
        <v>84</v>
      </c>
      <c r="K3777" s="34">
        <f t="shared" si="2173"/>
        <v>84</v>
      </c>
      <c r="L3777" s="34">
        <f t="shared" si="2174"/>
        <v>60</v>
      </c>
      <c r="M3777" s="34">
        <f t="shared" si="2175"/>
        <v>60</v>
      </c>
      <c r="N3777" s="52">
        <f t="shared" si="2176"/>
        <v>60</v>
      </c>
      <c r="O3777" s="553">
        <f>+'Terminated loans'!S2967</f>
        <v>1002185</v>
      </c>
      <c r="P3777" s="548">
        <f>+'Terminated loans'!T2967</f>
        <v>0.05</v>
      </c>
      <c r="Q3777" s="536">
        <f t="shared" si="2177"/>
        <v>9.1499999999999998E-2</v>
      </c>
      <c r="R3777" s="537">
        <f t="shared" si="2178"/>
        <v>18912.467289523098</v>
      </c>
      <c r="S3777" s="538">
        <f t="shared" si="2179"/>
        <v>907890.06259646628</v>
      </c>
      <c r="T3777" s="538">
        <f t="shared" si="2180"/>
        <v>94294.937403533724</v>
      </c>
      <c r="U3777" s="538">
        <f t="shared" si="2181"/>
        <v>226857.97477492003</v>
      </c>
      <c r="V3777" s="538">
        <f t="shared" si="2182"/>
        <v>132563.03737138596</v>
      </c>
      <c r="W3777" s="539">
        <f t="shared" si="2183"/>
        <v>94294.937403534073</v>
      </c>
      <c r="X3777" s="538">
        <f t="shared" si="2184"/>
        <v>94294.937403533724</v>
      </c>
      <c r="Y3777" s="551">
        <f t="shared" si="2185"/>
        <v>94294.937403534073</v>
      </c>
      <c r="Z3777" s="538">
        <f t="shared" si="2186"/>
        <v>226857.97477492003</v>
      </c>
      <c r="AA3777" s="538">
        <f t="shared" si="2187"/>
        <v>132563.03737138596</v>
      </c>
      <c r="AB3777" s="540">
        <f t="shared" si="2188"/>
        <v>3.4924596548080444E-10</v>
      </c>
    </row>
    <row r="3778" spans="3:28">
      <c r="C3778" s="557" t="str">
        <f>'Terminated loans'!F2968</f>
        <v>E</v>
      </c>
      <c r="D3778" s="545">
        <v>143970433</v>
      </c>
      <c r="E3778" s="555">
        <f>'Terminated loans'!I2968</f>
        <v>99</v>
      </c>
      <c r="F3778" s="555" t="str">
        <f>'Terminated loans'!J2968</f>
        <v xml:space="preserve">BOLARAM Y/SL2364         </v>
      </c>
      <c r="G3778" s="547" t="str">
        <f t="shared" si="2171"/>
        <v>B1</v>
      </c>
      <c r="H3778" s="556">
        <f>'Terminated loans'!L2968</f>
        <v>40598</v>
      </c>
      <c r="I3778" s="498">
        <v>44142</v>
      </c>
      <c r="J3778" s="34">
        <f t="shared" si="2172"/>
        <v>117</v>
      </c>
      <c r="K3778" s="34">
        <f t="shared" si="2173"/>
        <v>117</v>
      </c>
      <c r="L3778" s="34">
        <f t="shared" si="2174"/>
        <v>117</v>
      </c>
      <c r="M3778" s="34">
        <f t="shared" si="2175"/>
        <v>117</v>
      </c>
      <c r="N3778" s="52">
        <f t="shared" si="2176"/>
        <v>117</v>
      </c>
      <c r="O3778" s="553">
        <f>+'Terminated loans'!S2968</f>
        <v>2605604</v>
      </c>
      <c r="P3778" s="548">
        <f>+'Terminated loans'!T2968</f>
        <v>0.03</v>
      </c>
      <c r="Q3778" s="536">
        <f t="shared" si="2177"/>
        <v>7.6499999999999999E-2</v>
      </c>
      <c r="R3778" s="537">
        <f t="shared" si="2178"/>
        <v>25713.306468328959</v>
      </c>
      <c r="S3778" s="538">
        <f t="shared" si="2179"/>
        <v>2115778.2531137546</v>
      </c>
      <c r="T3778" s="538">
        <f t="shared" si="2180"/>
        <v>489825.74688624544</v>
      </c>
      <c r="U3778" s="538">
        <f t="shared" si="2181"/>
        <v>892678.60368074244</v>
      </c>
      <c r="V3778" s="538">
        <f t="shared" si="2182"/>
        <v>402852.85679448815</v>
      </c>
      <c r="W3778" s="539">
        <f t="shared" si="2183"/>
        <v>489825.74688625429</v>
      </c>
      <c r="X3778" s="538">
        <f t="shared" si="2184"/>
        <v>489825.74688624544</v>
      </c>
      <c r="Y3778" s="551">
        <f t="shared" si="2185"/>
        <v>489825.74688625429</v>
      </c>
      <c r="Z3778" s="538">
        <f t="shared" si="2186"/>
        <v>892678.60368074244</v>
      </c>
      <c r="AA3778" s="538">
        <f t="shared" si="2187"/>
        <v>402852.85679448815</v>
      </c>
      <c r="AB3778" s="540">
        <f t="shared" si="2188"/>
        <v>8.8475644588470459E-9</v>
      </c>
    </row>
    <row r="3779" spans="3:28">
      <c r="C3779" s="557" t="str">
        <f>'Terminated loans'!F2969</f>
        <v>E</v>
      </c>
      <c r="D3779" s="545">
        <v>143970434</v>
      </c>
      <c r="E3779" s="555">
        <f>'Terminated loans'!I2969</f>
        <v>99</v>
      </c>
      <c r="F3779" s="555" t="str">
        <f>'Terminated loans'!J2969</f>
        <v xml:space="preserve">ALLAS L D                </v>
      </c>
      <c r="G3779" s="547" t="str">
        <f t="shared" si="2171"/>
        <v>A1</v>
      </c>
      <c r="H3779" s="556">
        <f>'Terminated loans'!L2969</f>
        <v>39401</v>
      </c>
      <c r="I3779" s="498">
        <v>44143</v>
      </c>
      <c r="J3779" s="34">
        <f t="shared" si="2172"/>
        <v>156</v>
      </c>
      <c r="K3779" s="34">
        <f t="shared" si="2173"/>
        <v>157</v>
      </c>
      <c r="L3779" s="34">
        <f t="shared" si="2174"/>
        <v>156</v>
      </c>
      <c r="M3779" s="34">
        <f t="shared" si="2175"/>
        <v>156</v>
      </c>
      <c r="N3779" s="52">
        <f t="shared" si="2176"/>
        <v>156</v>
      </c>
      <c r="O3779" s="553">
        <f>+'Terminated loans'!S2969</f>
        <v>1800044</v>
      </c>
      <c r="P3779" s="548">
        <f>+'Terminated loans'!T2969</f>
        <v>0.03</v>
      </c>
      <c r="Q3779" s="536">
        <f t="shared" si="2177"/>
        <v>8.6499999999999994E-2</v>
      </c>
      <c r="R3779" s="537">
        <f t="shared" si="2178"/>
        <v>13948.919041847377</v>
      </c>
      <c r="S3779" s="538">
        <f t="shared" si="2179"/>
        <v>1304017.2766238542</v>
      </c>
      <c r="T3779" s="538">
        <f t="shared" si="2180"/>
        <v>496026.72337614582</v>
      </c>
      <c r="U3779" s="538">
        <f t="shared" si="2181"/>
        <v>872014.09390432318</v>
      </c>
      <c r="V3779" s="538">
        <f t="shared" si="2182"/>
        <v>375987.37052819063</v>
      </c>
      <c r="W3779" s="539">
        <f t="shared" si="2183"/>
        <v>496026.72337613255</v>
      </c>
      <c r="X3779" s="538">
        <f t="shared" si="2184"/>
        <v>496026.72337614582</v>
      </c>
      <c r="Y3779" s="551">
        <f t="shared" si="2185"/>
        <v>496026.72337613255</v>
      </c>
      <c r="Z3779" s="538">
        <f t="shared" si="2186"/>
        <v>872014.09390432318</v>
      </c>
      <c r="AA3779" s="538">
        <f t="shared" si="2187"/>
        <v>375987.37052819063</v>
      </c>
      <c r="AB3779" s="540">
        <f t="shared" si="2188"/>
        <v>-1.3271346688270569E-8</v>
      </c>
    </row>
    <row r="3780" spans="3:28">
      <c r="C3780" s="557" t="str">
        <f>'Terminated loans'!F2970</f>
        <v>E</v>
      </c>
      <c r="D3780" s="545">
        <v>143970435</v>
      </c>
      <c r="E3780" s="555">
        <f>'Terminated loans'!I2970</f>
        <v>98</v>
      </c>
      <c r="F3780" s="555" t="str">
        <f>'Terminated loans'!J2970</f>
        <v xml:space="preserve">ALLAS L D                </v>
      </c>
      <c r="G3780" s="547" t="str">
        <f t="shared" si="2171"/>
        <v>E2</v>
      </c>
      <c r="H3780" s="556">
        <f>'Terminated loans'!L2970</f>
        <v>41899</v>
      </c>
      <c r="I3780" s="498">
        <v>44144</v>
      </c>
      <c r="J3780" s="34">
        <f t="shared" si="2172"/>
        <v>74</v>
      </c>
      <c r="K3780" s="34">
        <f t="shared" si="2173"/>
        <v>74</v>
      </c>
      <c r="L3780" s="34">
        <f t="shared" si="2174"/>
        <v>60</v>
      </c>
      <c r="M3780" s="34">
        <f t="shared" si="2175"/>
        <v>60</v>
      </c>
      <c r="N3780" s="52">
        <f t="shared" si="2176"/>
        <v>60</v>
      </c>
      <c r="O3780" s="553">
        <f>+'Terminated loans'!S2970</f>
        <v>250520</v>
      </c>
      <c r="P3780" s="548">
        <f>+'Terminated loans'!T2970</f>
        <v>0.05</v>
      </c>
      <c r="Q3780" s="536">
        <f t="shared" si="2177"/>
        <v>9.1499999999999998E-2</v>
      </c>
      <c r="R3780" s="537">
        <f t="shared" si="2178"/>
        <v>4727.6214524976194</v>
      </c>
      <c r="S3780" s="538">
        <f t="shared" si="2179"/>
        <v>226948.73549461103</v>
      </c>
      <c r="T3780" s="538">
        <f t="shared" si="2180"/>
        <v>23571.264505388972</v>
      </c>
      <c r="U3780" s="538">
        <f t="shared" si="2181"/>
        <v>56708.551655246265</v>
      </c>
      <c r="V3780" s="538">
        <f t="shared" si="2182"/>
        <v>33137.287149857177</v>
      </c>
      <c r="W3780" s="539">
        <f t="shared" si="2183"/>
        <v>23571.264505389088</v>
      </c>
      <c r="X3780" s="538">
        <f t="shared" si="2184"/>
        <v>23571.264505388972</v>
      </c>
      <c r="Y3780" s="551">
        <f t="shared" si="2185"/>
        <v>23571.264505389088</v>
      </c>
      <c r="Z3780" s="538">
        <f t="shared" si="2186"/>
        <v>56708.551655246265</v>
      </c>
      <c r="AA3780" s="538">
        <f t="shared" si="2187"/>
        <v>33137.287149857177</v>
      </c>
      <c r="AB3780" s="540">
        <f t="shared" si="2188"/>
        <v>1.1641532182693481E-10</v>
      </c>
    </row>
    <row r="3781" spans="3:28">
      <c r="C3781" s="557" t="str">
        <f>'Terminated loans'!F2971</f>
        <v>E</v>
      </c>
      <c r="D3781" s="545">
        <v>143970436</v>
      </c>
      <c r="E3781" s="555">
        <f>'Terminated loans'!I2971</f>
        <v>98</v>
      </c>
      <c r="F3781" s="555" t="str">
        <f>'Terminated loans'!J2971</f>
        <v xml:space="preserve">MAHADOO S D              </v>
      </c>
      <c r="G3781" s="547" t="str">
        <f t="shared" si="2171"/>
        <v>E2</v>
      </c>
      <c r="H3781" s="556">
        <f>'Terminated loans'!L2971</f>
        <v>42345</v>
      </c>
      <c r="I3781" s="498">
        <v>44145</v>
      </c>
      <c r="J3781" s="34">
        <f t="shared" si="2172"/>
        <v>59</v>
      </c>
      <c r="K3781" s="34">
        <f t="shared" si="2173"/>
        <v>60</v>
      </c>
      <c r="L3781" s="34">
        <f t="shared" si="2174"/>
        <v>59</v>
      </c>
      <c r="M3781" s="34">
        <f t="shared" si="2175"/>
        <v>59</v>
      </c>
      <c r="N3781" s="52">
        <f t="shared" si="2176"/>
        <v>59</v>
      </c>
      <c r="O3781" s="553">
        <f>+'Terminated loans'!S2971</f>
        <v>250694</v>
      </c>
      <c r="P3781" s="548">
        <f>+'Terminated loans'!T2971</f>
        <v>0.05</v>
      </c>
      <c r="Q3781" s="536">
        <f t="shared" si="2177"/>
        <v>9.1499999999999998E-2</v>
      </c>
      <c r="R3781" s="537">
        <f t="shared" si="2178"/>
        <v>4801.509160190024</v>
      </c>
      <c r="S3781" s="538">
        <f t="shared" si="2179"/>
        <v>227451.72403547223</v>
      </c>
      <c r="T3781" s="538">
        <f t="shared" si="2180"/>
        <v>23242.275964527769</v>
      </c>
      <c r="U3781" s="538">
        <f t="shared" si="2181"/>
        <v>55837.316415739158</v>
      </c>
      <c r="V3781" s="538">
        <f t="shared" si="2182"/>
        <v>32595.04045121136</v>
      </c>
      <c r="W3781" s="539">
        <f t="shared" si="2183"/>
        <v>23242.275964527798</v>
      </c>
      <c r="X3781" s="538">
        <f t="shared" si="2184"/>
        <v>23242.275964527769</v>
      </c>
      <c r="Y3781" s="551">
        <f t="shared" si="2185"/>
        <v>23242.275964527798</v>
      </c>
      <c r="Z3781" s="538">
        <f t="shared" si="2186"/>
        <v>55837.316415739158</v>
      </c>
      <c r="AA3781" s="538">
        <f t="shared" si="2187"/>
        <v>32595.04045121136</v>
      </c>
      <c r="AB3781" s="540">
        <f t="shared" si="2188"/>
        <v>2.9103830456733704E-11</v>
      </c>
    </row>
    <row r="3782" spans="3:28">
      <c r="C3782" s="557" t="str">
        <f>'Terminated loans'!F2972</f>
        <v>E</v>
      </c>
      <c r="D3782" s="545">
        <v>143970437</v>
      </c>
      <c r="E3782" s="555">
        <f>'Terminated loans'!I2972</f>
        <v>98</v>
      </c>
      <c r="F3782" s="555" t="str">
        <f>'Terminated loans'!J2972</f>
        <v xml:space="preserve">JANKEE R K               </v>
      </c>
      <c r="G3782" s="547" t="str">
        <f t="shared" si="2171"/>
        <v>F2</v>
      </c>
      <c r="H3782" s="556">
        <f>'Terminated loans'!L2972</f>
        <v>42352</v>
      </c>
      <c r="I3782" s="498">
        <v>44146</v>
      </c>
      <c r="J3782" s="34">
        <f t="shared" si="2172"/>
        <v>59</v>
      </c>
      <c r="K3782" s="34">
        <f t="shared" si="2173"/>
        <v>60</v>
      </c>
      <c r="L3782" s="34">
        <f t="shared" si="2174"/>
        <v>59</v>
      </c>
      <c r="M3782" s="34">
        <f t="shared" si="2175"/>
        <v>59</v>
      </c>
      <c r="N3782" s="52">
        <f t="shared" si="2176"/>
        <v>59</v>
      </c>
      <c r="O3782" s="553">
        <f>+'Terminated loans'!S2972</f>
        <v>401611</v>
      </c>
      <c r="P3782" s="548">
        <f>+'Terminated loans'!T2972</f>
        <v>0.05</v>
      </c>
      <c r="Q3782" s="536">
        <f t="shared" si="2177"/>
        <v>8.8999999999999996E-2</v>
      </c>
      <c r="R3782" s="537">
        <f t="shared" si="2178"/>
        <v>7692.0025821642157</v>
      </c>
      <c r="S3782" s="538">
        <f t="shared" si="2179"/>
        <v>366480.16483011318</v>
      </c>
      <c r="T3782" s="538">
        <f t="shared" si="2180"/>
        <v>35130.835169886821</v>
      </c>
      <c r="U3782" s="538">
        <f t="shared" si="2181"/>
        <v>87347.98751757422</v>
      </c>
      <c r="V3782" s="538">
        <f t="shared" si="2182"/>
        <v>52217.152347688738</v>
      </c>
      <c r="W3782" s="539">
        <f t="shared" si="2183"/>
        <v>35130.835169885482</v>
      </c>
      <c r="X3782" s="538">
        <f t="shared" si="2184"/>
        <v>35130.835169886821</v>
      </c>
      <c r="Y3782" s="551">
        <f t="shared" si="2185"/>
        <v>35130.835169885482</v>
      </c>
      <c r="Z3782" s="538">
        <f t="shared" si="2186"/>
        <v>87347.98751757422</v>
      </c>
      <c r="AA3782" s="538">
        <f t="shared" si="2187"/>
        <v>52217.152347688738</v>
      </c>
      <c r="AB3782" s="540">
        <f t="shared" si="2188"/>
        <v>-1.3387762010097504E-9</v>
      </c>
    </row>
    <row r="3783" spans="3:28">
      <c r="C3783" s="557" t="str">
        <f>'Terminated loans'!F2973</f>
        <v>E</v>
      </c>
      <c r="D3783" s="545">
        <v>143970438</v>
      </c>
      <c r="E3783" s="555">
        <f>'Terminated loans'!I2973</f>
        <v>98</v>
      </c>
      <c r="F3783" s="555" t="str">
        <f>'Terminated loans'!J2973</f>
        <v xml:space="preserve">GUNGAH-BEEGOO R          </v>
      </c>
      <c r="G3783" s="547" t="str">
        <f t="shared" si="2171"/>
        <v>F2</v>
      </c>
      <c r="H3783" s="556">
        <f>'Terminated loans'!L2973</f>
        <v>42353</v>
      </c>
      <c r="I3783" s="498">
        <v>44147</v>
      </c>
      <c r="J3783" s="34">
        <f t="shared" si="2172"/>
        <v>59</v>
      </c>
      <c r="K3783" s="34">
        <f t="shared" si="2173"/>
        <v>60</v>
      </c>
      <c r="L3783" s="34">
        <f t="shared" si="2174"/>
        <v>59</v>
      </c>
      <c r="M3783" s="34">
        <f t="shared" si="2175"/>
        <v>59</v>
      </c>
      <c r="N3783" s="52">
        <f t="shared" si="2176"/>
        <v>59</v>
      </c>
      <c r="O3783" s="553">
        <f>+'Terminated loans'!S2973</f>
        <v>290120</v>
      </c>
      <c r="P3783" s="548">
        <f>+'Terminated loans'!T2973</f>
        <v>0.05</v>
      </c>
      <c r="Q3783" s="536">
        <f t="shared" si="2177"/>
        <v>8.8999999999999996E-2</v>
      </c>
      <c r="R3783" s="537">
        <f t="shared" si="2178"/>
        <v>5556.6301449349803</v>
      </c>
      <c r="S3783" s="538">
        <f t="shared" si="2179"/>
        <v>264741.81588779297</v>
      </c>
      <c r="T3783" s="538">
        <f t="shared" si="2180"/>
        <v>25378.184112207033</v>
      </c>
      <c r="U3783" s="538">
        <f t="shared" si="2181"/>
        <v>63099.362663369859</v>
      </c>
      <c r="V3783" s="538">
        <f t="shared" si="2182"/>
        <v>37721.178551163815</v>
      </c>
      <c r="W3783" s="539">
        <f t="shared" si="2183"/>
        <v>25378.184112206043</v>
      </c>
      <c r="X3783" s="538">
        <f t="shared" si="2184"/>
        <v>25378.184112207033</v>
      </c>
      <c r="Y3783" s="551">
        <f t="shared" si="2185"/>
        <v>25378.184112206043</v>
      </c>
      <c r="Z3783" s="538">
        <f t="shared" si="2186"/>
        <v>63099.362663369859</v>
      </c>
      <c r="AA3783" s="538">
        <f t="shared" si="2187"/>
        <v>37721.178551163815</v>
      </c>
      <c r="AB3783" s="540">
        <f t="shared" si="2188"/>
        <v>-9.8953023552894592E-10</v>
      </c>
    </row>
    <row r="3784" spans="3:28">
      <c r="C3784" s="557" t="str">
        <f>'Terminated loans'!F2974</f>
        <v>E</v>
      </c>
      <c r="D3784" s="545">
        <v>143970439</v>
      </c>
      <c r="E3784" s="555">
        <f>'Terminated loans'!I2974</f>
        <v>98</v>
      </c>
      <c r="F3784" s="555" t="str">
        <f>'Terminated loans'!J2974</f>
        <v xml:space="preserve">DILMOHAMED N             </v>
      </c>
      <c r="G3784" s="547" t="str">
        <f t="shared" si="2171"/>
        <v>G2</v>
      </c>
      <c r="H3784" s="556">
        <f>'Terminated loans'!L2974</f>
        <v>42769</v>
      </c>
      <c r="I3784" s="498">
        <v>44148</v>
      </c>
      <c r="J3784" s="34">
        <f t="shared" si="2172"/>
        <v>45</v>
      </c>
      <c r="K3784" s="34">
        <f t="shared" si="2173"/>
        <v>46</v>
      </c>
      <c r="L3784" s="34">
        <f t="shared" si="2174"/>
        <v>45</v>
      </c>
      <c r="M3784" s="34">
        <f t="shared" si="2175"/>
        <v>45</v>
      </c>
      <c r="N3784" s="52">
        <f t="shared" si="2176"/>
        <v>45</v>
      </c>
      <c r="O3784" s="553">
        <f>+'Terminated loans'!S2974</f>
        <v>200361</v>
      </c>
      <c r="P3784" s="548">
        <f>+'Terminated loans'!T2974</f>
        <v>0.05</v>
      </c>
      <c r="Q3784" s="536">
        <f t="shared" si="2177"/>
        <v>8.5000000000000006E-2</v>
      </c>
      <c r="R3784" s="537">
        <f t="shared" si="2178"/>
        <v>4892.1646068159052</v>
      </c>
      <c r="S3784" s="538">
        <f t="shared" si="2179"/>
        <v>187945.67828805413</v>
      </c>
      <c r="T3784" s="538">
        <f t="shared" si="2180"/>
        <v>12415.321711945871</v>
      </c>
      <c r="U3784" s="538">
        <f t="shared" si="2181"/>
        <v>32201.729018662154</v>
      </c>
      <c r="V3784" s="538">
        <f t="shared" si="2182"/>
        <v>19786.407306715701</v>
      </c>
      <c r="W3784" s="539">
        <f t="shared" si="2183"/>
        <v>12415.321711946453</v>
      </c>
      <c r="X3784" s="538">
        <f t="shared" si="2184"/>
        <v>12415.321711945871</v>
      </c>
      <c r="Y3784" s="551">
        <f t="shared" si="2185"/>
        <v>12415.321711946453</v>
      </c>
      <c r="Z3784" s="538">
        <f t="shared" si="2186"/>
        <v>32201.729018662154</v>
      </c>
      <c r="AA3784" s="538">
        <f t="shared" si="2187"/>
        <v>19786.407306715701</v>
      </c>
      <c r="AB3784" s="540">
        <f t="shared" si="2188"/>
        <v>5.8207660913467407E-10</v>
      </c>
    </row>
    <row r="3785" spans="3:28">
      <c r="C3785" s="557" t="str">
        <f>'Terminated loans'!F2975</f>
        <v>E</v>
      </c>
      <c r="D3785" s="545">
        <v>143970440</v>
      </c>
      <c r="E3785" s="555">
        <f>'Terminated loans'!I2975</f>
        <v>99</v>
      </c>
      <c r="F3785" s="555" t="str">
        <f>'Terminated loans'!J2975</f>
        <v xml:space="preserve">ALLAS L                  </v>
      </c>
      <c r="G3785" s="547" t="str">
        <f t="shared" si="2171"/>
        <v>A1</v>
      </c>
      <c r="H3785" s="556">
        <f>'Terminated loans'!L2975</f>
        <v>40009</v>
      </c>
      <c r="I3785" s="498">
        <v>44149</v>
      </c>
      <c r="J3785" s="34">
        <f t="shared" si="2172"/>
        <v>136</v>
      </c>
      <c r="K3785" s="34">
        <f t="shared" si="2173"/>
        <v>137</v>
      </c>
      <c r="L3785" s="34">
        <f t="shared" si="2174"/>
        <v>136</v>
      </c>
      <c r="M3785" s="34">
        <f t="shared" si="2175"/>
        <v>136</v>
      </c>
      <c r="N3785" s="52">
        <f t="shared" si="2176"/>
        <v>136</v>
      </c>
      <c r="O3785" s="553">
        <f>+'Terminated loans'!S2975</f>
        <v>194090</v>
      </c>
      <c r="P3785" s="548">
        <f>+'Terminated loans'!T2975</f>
        <v>0.03</v>
      </c>
      <c r="Q3785" s="536">
        <f t="shared" si="2177"/>
        <v>8.6499999999999994E-2</v>
      </c>
      <c r="R3785" s="537">
        <f t="shared" si="2178"/>
        <v>1685.2325946044559</v>
      </c>
      <c r="S3785" s="538">
        <f t="shared" si="2179"/>
        <v>145765.96239909806</v>
      </c>
      <c r="T3785" s="538">
        <f t="shared" si="2180"/>
        <v>48324.037600901938</v>
      </c>
      <c r="U3785" s="538">
        <f t="shared" si="2181"/>
        <v>83425.670467106422</v>
      </c>
      <c r="V3785" s="538">
        <f t="shared" si="2182"/>
        <v>35101.632866206026</v>
      </c>
      <c r="W3785" s="539">
        <f t="shared" si="2183"/>
        <v>48324.037600900396</v>
      </c>
      <c r="X3785" s="538">
        <f t="shared" si="2184"/>
        <v>48324.037600901938</v>
      </c>
      <c r="Y3785" s="551">
        <f t="shared" si="2185"/>
        <v>48324.037600900396</v>
      </c>
      <c r="Z3785" s="538">
        <f t="shared" si="2186"/>
        <v>83425.670467106422</v>
      </c>
      <c r="AA3785" s="538">
        <f t="shared" si="2187"/>
        <v>35101.632866206026</v>
      </c>
      <c r="AB3785" s="540">
        <f t="shared" si="2188"/>
        <v>-1.5425030142068863E-9</v>
      </c>
    </row>
    <row r="3786" spans="3:28">
      <c r="C3786" s="557" t="str">
        <f>'Terminated loans'!F2976</f>
        <v>E</v>
      </c>
      <c r="D3786" s="545">
        <v>143970441</v>
      </c>
      <c r="E3786" s="555">
        <f>'Terminated loans'!I2976</f>
        <v>98</v>
      </c>
      <c r="F3786" s="555" t="str">
        <f>'Terminated loans'!J2976</f>
        <v xml:space="preserve">LOBIN S                  </v>
      </c>
      <c r="G3786" s="547" t="str">
        <f t="shared" si="2171"/>
        <v>I2</v>
      </c>
      <c r="H3786" s="556">
        <f>'Terminated loans'!L2976</f>
        <v>43511</v>
      </c>
      <c r="I3786" s="498">
        <v>44150</v>
      </c>
      <c r="J3786" s="34">
        <f t="shared" si="2172"/>
        <v>21</v>
      </c>
      <c r="K3786" s="34">
        <f t="shared" si="2173"/>
        <v>22</v>
      </c>
      <c r="L3786" s="34">
        <f t="shared" si="2174"/>
        <v>21</v>
      </c>
      <c r="M3786" s="34">
        <f t="shared" si="2175"/>
        <v>21</v>
      </c>
      <c r="N3786" s="52">
        <f t="shared" si="2176"/>
        <v>21</v>
      </c>
      <c r="O3786" s="553">
        <f>+'Terminated loans'!S2976</f>
        <v>302128</v>
      </c>
      <c r="P3786" s="548">
        <f>+'Terminated loans'!T2976</f>
        <v>0.05</v>
      </c>
      <c r="Q3786" s="536">
        <f t="shared" si="2177"/>
        <v>0.08</v>
      </c>
      <c r="R3786" s="537">
        <f t="shared" si="2178"/>
        <v>15055.592198754683</v>
      </c>
      <c r="S3786" s="538">
        <f t="shared" si="2179"/>
        <v>294121.00043993641</v>
      </c>
      <c r="T3786" s="538">
        <f t="shared" si="2180"/>
        <v>8006.9995600635884</v>
      </c>
      <c r="U3786" s="538">
        <f t="shared" si="2181"/>
        <v>22046.43573390966</v>
      </c>
      <c r="V3786" s="538">
        <f t="shared" si="2182"/>
        <v>14039.436173848342</v>
      </c>
      <c r="W3786" s="539">
        <f t="shared" si="2183"/>
        <v>8006.9995600613183</v>
      </c>
      <c r="X3786" s="538">
        <f t="shared" si="2184"/>
        <v>8006.9995600635884</v>
      </c>
      <c r="Y3786" s="551">
        <f t="shared" si="2185"/>
        <v>8006.9995600613183</v>
      </c>
      <c r="Z3786" s="538">
        <f t="shared" si="2186"/>
        <v>22046.43573390966</v>
      </c>
      <c r="AA3786" s="538">
        <f t="shared" si="2187"/>
        <v>14039.436173848342</v>
      </c>
      <c r="AB3786" s="540">
        <f t="shared" si="2188"/>
        <v>-2.2700987756252289E-9</v>
      </c>
    </row>
    <row r="3787" spans="3:28">
      <c r="C3787" s="557" t="str">
        <f>'Terminated loans'!F2977</f>
        <v>E</v>
      </c>
      <c r="D3787" s="545">
        <v>143970442</v>
      </c>
      <c r="E3787" s="555">
        <f>'Terminated loans'!I2977</f>
        <v>98</v>
      </c>
      <c r="F3787" s="555" t="str">
        <f>'Terminated loans'!J2977</f>
        <v xml:space="preserve">JOGARAH V                </v>
      </c>
      <c r="G3787" s="547" t="str">
        <f t="shared" si="2171"/>
        <v>I2</v>
      </c>
      <c r="H3787" s="556">
        <f>'Terminated loans'!L2977</f>
        <v>43636</v>
      </c>
      <c r="I3787" s="498">
        <v>44151</v>
      </c>
      <c r="J3787" s="34">
        <f t="shared" si="2172"/>
        <v>17</v>
      </c>
      <c r="K3787" s="34">
        <f t="shared" si="2173"/>
        <v>17</v>
      </c>
      <c r="L3787" s="34">
        <f t="shared" si="2174"/>
        <v>17</v>
      </c>
      <c r="M3787" s="34">
        <f t="shared" si="2175"/>
        <v>17</v>
      </c>
      <c r="N3787" s="52">
        <f t="shared" si="2176"/>
        <v>17</v>
      </c>
      <c r="O3787" s="553">
        <f>+'Terminated loans'!S2977</f>
        <v>408057</v>
      </c>
      <c r="P3787" s="548">
        <f>+'Terminated loans'!T2977</f>
        <v>0.05</v>
      </c>
      <c r="Q3787" s="536">
        <f t="shared" si="2177"/>
        <v>0.08</v>
      </c>
      <c r="R3787" s="537">
        <f t="shared" si="2178"/>
        <v>24913.458461065187</v>
      </c>
      <c r="S3787" s="538">
        <f t="shared" si="2179"/>
        <v>399155.21862223465</v>
      </c>
      <c r="T3787" s="538">
        <f t="shared" si="2180"/>
        <v>8901.78137776535</v>
      </c>
      <c r="U3787" s="538">
        <f t="shared" si="2181"/>
        <v>24373.575215870631</v>
      </c>
      <c r="V3787" s="538">
        <f t="shared" si="2182"/>
        <v>15471.793838108191</v>
      </c>
      <c r="W3787" s="539">
        <f t="shared" si="2183"/>
        <v>8901.7813777624397</v>
      </c>
      <c r="X3787" s="538">
        <f t="shared" si="2184"/>
        <v>8901.78137776535</v>
      </c>
      <c r="Y3787" s="551">
        <f t="shared" si="2185"/>
        <v>8901.7813777624397</v>
      </c>
      <c r="Z3787" s="538">
        <f t="shared" si="2186"/>
        <v>24373.575215870631</v>
      </c>
      <c r="AA3787" s="538">
        <f t="shared" si="2187"/>
        <v>15471.793838108191</v>
      </c>
      <c r="AB3787" s="540">
        <f t="shared" si="2188"/>
        <v>-2.9103830456733704E-9</v>
      </c>
    </row>
    <row r="3788" spans="3:28">
      <c r="C3788" s="557" t="str">
        <f>'Terminated loans'!F2978</f>
        <v>E</v>
      </c>
      <c r="D3788" s="545">
        <v>143970443</v>
      </c>
      <c r="E3788" s="555">
        <f>'Terminated loans'!I2978</f>
        <v>98</v>
      </c>
      <c r="F3788" s="555" t="str">
        <f>'Terminated loans'!J2978</f>
        <v xml:space="preserve">MOHUN A B S              </v>
      </c>
      <c r="G3788" s="547" t="str">
        <f t="shared" si="2171"/>
        <v>L2</v>
      </c>
      <c r="H3788" s="556">
        <f>'Terminated loans'!L2978</f>
        <v>44074</v>
      </c>
      <c r="I3788" s="498">
        <v>44152</v>
      </c>
      <c r="J3788" s="34">
        <f t="shared" si="2172"/>
        <v>3</v>
      </c>
      <c r="K3788" s="34">
        <f t="shared" si="2173"/>
        <v>3</v>
      </c>
      <c r="L3788" s="34">
        <f t="shared" si="2174"/>
        <v>3</v>
      </c>
      <c r="M3788" s="34">
        <f t="shared" si="2175"/>
        <v>3</v>
      </c>
      <c r="N3788" s="52">
        <f t="shared" si="2176"/>
        <v>3</v>
      </c>
      <c r="O3788" s="553">
        <f>+'Terminated loans'!S2978</f>
        <v>152979</v>
      </c>
      <c r="P3788" s="548">
        <f>+'Terminated loans'!T2978</f>
        <v>0.05</v>
      </c>
      <c r="Q3788" s="536">
        <f t="shared" si="2177"/>
        <v>6.7000000000000004E-2</v>
      </c>
      <c r="R3788" s="537">
        <f t="shared" si="2178"/>
        <v>51418.530635557094</v>
      </c>
      <c r="S3788" s="538">
        <f t="shared" si="2179"/>
        <v>152548.96694175198</v>
      </c>
      <c r="T3788" s="538">
        <f t="shared" si="2180"/>
        <v>430.03305824802374</v>
      </c>
      <c r="U3788" s="538">
        <f t="shared" si="2181"/>
        <v>1706.624964917195</v>
      </c>
      <c r="V3788" s="538">
        <f t="shared" si="2182"/>
        <v>1276.5919066712959</v>
      </c>
      <c r="W3788" s="539">
        <f t="shared" si="2183"/>
        <v>430.03305824589916</v>
      </c>
      <c r="X3788" s="538">
        <f t="shared" si="2184"/>
        <v>430.03305824802374</v>
      </c>
      <c r="Y3788" s="551">
        <f t="shared" si="2185"/>
        <v>430.03305824589916</v>
      </c>
      <c r="Z3788" s="538">
        <f t="shared" si="2186"/>
        <v>1706.624964917195</v>
      </c>
      <c r="AA3788" s="538">
        <f t="shared" si="2187"/>
        <v>1276.5919066712959</v>
      </c>
      <c r="AB3788" s="540">
        <f t="shared" si="2188"/>
        <v>-2.1245796233415604E-9</v>
      </c>
    </row>
    <row r="3789" spans="3:28">
      <c r="C3789" s="557"/>
      <c r="D3789" s="545"/>
      <c r="E3789" s="555"/>
      <c r="F3789" s="555"/>
      <c r="G3789" s="547"/>
      <c r="H3789" s="556"/>
      <c r="I3789" s="498"/>
      <c r="J3789" s="34"/>
      <c r="K3789" s="34"/>
      <c r="L3789" s="34"/>
      <c r="M3789" s="34"/>
      <c r="N3789" s="52"/>
      <c r="O3789" s="553"/>
      <c r="P3789" s="548"/>
      <c r="Q3789" s="536"/>
      <c r="R3789" s="537"/>
      <c r="S3789" s="538"/>
      <c r="T3789" s="538"/>
      <c r="U3789" s="538"/>
      <c r="V3789" s="538"/>
      <c r="W3789" s="539"/>
      <c r="X3789" s="538"/>
      <c r="Y3789" s="551"/>
      <c r="Z3789" s="538"/>
      <c r="AA3789" s="538"/>
      <c r="AB3789" s="540"/>
    </row>
    <row r="3790" spans="3:28">
      <c r="C3790" s="557"/>
      <c r="D3790" s="545"/>
      <c r="E3790" s="555"/>
      <c r="F3790" s="555"/>
      <c r="G3790" s="547"/>
      <c r="H3790" s="556"/>
      <c r="I3790" s="498"/>
      <c r="J3790" s="34"/>
      <c r="K3790" s="34"/>
      <c r="L3790" s="34"/>
      <c r="M3790" s="34"/>
      <c r="N3790" s="52"/>
      <c r="O3790" s="553"/>
      <c r="P3790" s="548"/>
      <c r="Q3790" s="536"/>
      <c r="R3790" s="537"/>
      <c r="S3790" s="538"/>
      <c r="T3790" s="538"/>
      <c r="U3790" s="538"/>
      <c r="V3790" s="538"/>
      <c r="W3790" s="539"/>
      <c r="X3790" s="538"/>
      <c r="Y3790" s="551"/>
      <c r="Z3790" s="538"/>
      <c r="AA3790" s="538"/>
      <c r="AB3790" s="540"/>
    </row>
    <row r="3791" spans="3:28">
      <c r="C3791" s="557"/>
      <c r="D3791" s="545"/>
      <c r="E3791" s="555"/>
      <c r="F3791" s="555"/>
      <c r="G3791" s="547"/>
      <c r="H3791" s="556"/>
      <c r="I3791" s="498"/>
      <c r="J3791" s="34"/>
      <c r="K3791" s="34"/>
      <c r="L3791" s="34"/>
      <c r="M3791" s="34"/>
      <c r="N3791" s="52"/>
      <c r="O3791" s="553"/>
      <c r="P3791" s="548"/>
      <c r="Q3791" s="536"/>
      <c r="R3791" s="537"/>
      <c r="S3791" s="538"/>
      <c r="T3791" s="538"/>
      <c r="U3791" s="538"/>
      <c r="V3791" s="538"/>
      <c r="W3791" s="539"/>
      <c r="X3791" s="538"/>
      <c r="Y3791" s="551"/>
      <c r="Z3791" s="538"/>
      <c r="AA3791" s="538"/>
      <c r="AB3791" s="540"/>
    </row>
    <row r="3792" spans="3:28">
      <c r="C3792" s="557"/>
      <c r="D3792" s="545"/>
      <c r="E3792" s="555"/>
      <c r="F3792" s="555"/>
      <c r="G3792" s="547"/>
      <c r="H3792" s="556"/>
      <c r="I3792" s="498"/>
      <c r="J3792" s="34"/>
      <c r="K3792" s="34"/>
      <c r="L3792" s="34"/>
      <c r="M3792" s="34"/>
      <c r="N3792" s="52"/>
      <c r="O3792" s="553"/>
      <c r="P3792" s="548"/>
      <c r="Q3792" s="536"/>
      <c r="R3792" s="537"/>
      <c r="S3792" s="538"/>
      <c r="T3792" s="538"/>
      <c r="U3792" s="538"/>
      <c r="V3792" s="538"/>
      <c r="W3792" s="539"/>
      <c r="X3792" s="538"/>
      <c r="Y3792" s="551"/>
      <c r="Z3792" s="538"/>
      <c r="AA3792" s="538"/>
      <c r="AB3792" s="540"/>
    </row>
    <row r="3793" spans="3:28">
      <c r="C3793" s="557"/>
      <c r="D3793" s="545"/>
      <c r="E3793" s="555"/>
      <c r="F3793" s="555"/>
      <c r="G3793" s="547"/>
      <c r="H3793" s="556"/>
      <c r="I3793" s="498"/>
      <c r="J3793" s="34"/>
      <c r="K3793" s="34"/>
      <c r="L3793" s="34"/>
      <c r="M3793" s="34"/>
      <c r="N3793" s="52"/>
      <c r="O3793" s="553"/>
      <c r="P3793" s="548"/>
      <c r="Q3793" s="536"/>
      <c r="R3793" s="537"/>
      <c r="S3793" s="538"/>
      <c r="T3793" s="538"/>
      <c r="U3793" s="538"/>
      <c r="V3793" s="538"/>
      <c r="W3793" s="539"/>
      <c r="X3793" s="538"/>
      <c r="Y3793" s="551"/>
      <c r="Z3793" s="538"/>
      <c r="AA3793" s="538"/>
      <c r="AB3793" s="540"/>
    </row>
    <row r="3794" spans="3:28">
      <c r="C3794" s="557"/>
      <c r="D3794" s="545"/>
      <c r="E3794" s="555"/>
      <c r="F3794" s="555"/>
      <c r="G3794" s="547"/>
      <c r="H3794" s="556"/>
      <c r="I3794" s="498"/>
      <c r="J3794" s="34"/>
      <c r="K3794" s="34"/>
      <c r="L3794" s="34"/>
      <c r="M3794" s="34"/>
      <c r="N3794" s="52"/>
      <c r="O3794" s="553"/>
      <c r="P3794" s="548"/>
      <c r="Q3794" s="536"/>
      <c r="R3794" s="537"/>
      <c r="S3794" s="538"/>
      <c r="T3794" s="538"/>
      <c r="U3794" s="538"/>
      <c r="V3794" s="538"/>
      <c r="W3794" s="539"/>
      <c r="X3794" s="538"/>
      <c r="Y3794" s="551"/>
      <c r="Z3794" s="538"/>
      <c r="AA3794" s="538"/>
      <c r="AB3794" s="540"/>
    </row>
    <row r="3795" spans="3:28">
      <c r="C3795" s="557"/>
      <c r="D3795" s="545"/>
      <c r="E3795" s="555"/>
      <c r="F3795" s="555"/>
      <c r="G3795" s="547"/>
      <c r="H3795" s="556"/>
      <c r="I3795" s="498"/>
      <c r="J3795" s="34"/>
      <c r="K3795" s="34"/>
      <c r="L3795" s="34"/>
      <c r="M3795" s="34"/>
      <c r="N3795" s="52"/>
      <c r="O3795" s="553"/>
      <c r="P3795" s="548"/>
      <c r="Q3795" s="536"/>
      <c r="R3795" s="537"/>
      <c r="S3795" s="538"/>
      <c r="T3795" s="538"/>
      <c r="U3795" s="538"/>
      <c r="V3795" s="538"/>
      <c r="W3795" s="539"/>
      <c r="X3795" s="538"/>
      <c r="Y3795" s="551"/>
      <c r="Z3795" s="538"/>
      <c r="AA3795" s="538"/>
      <c r="AB3795" s="540"/>
    </row>
    <row r="3796" spans="3:28">
      <c r="C3796" s="557"/>
      <c r="D3796" s="545"/>
      <c r="E3796" s="555"/>
      <c r="F3796" s="555"/>
      <c r="G3796" s="547"/>
      <c r="H3796" s="556"/>
      <c r="I3796" s="498"/>
      <c r="J3796" s="34"/>
      <c r="K3796" s="34"/>
      <c r="L3796" s="34"/>
      <c r="M3796" s="34"/>
      <c r="N3796" s="52"/>
      <c r="O3796" s="553"/>
      <c r="P3796" s="548"/>
      <c r="Q3796" s="536"/>
      <c r="R3796" s="537"/>
      <c r="S3796" s="538"/>
      <c r="T3796" s="538"/>
      <c r="U3796" s="538"/>
      <c r="V3796" s="538"/>
      <c r="W3796" s="539"/>
      <c r="X3796" s="538"/>
      <c r="Y3796" s="551"/>
      <c r="Z3796" s="538"/>
      <c r="AA3796" s="538"/>
      <c r="AB3796" s="540"/>
    </row>
    <row r="3797" spans="3:28">
      <c r="C3797" s="557"/>
      <c r="D3797" s="545"/>
      <c r="E3797" s="555"/>
      <c r="F3797" s="555"/>
      <c r="G3797" s="547"/>
      <c r="H3797" s="556"/>
      <c r="I3797" s="498"/>
      <c r="J3797" s="34"/>
      <c r="K3797" s="34"/>
      <c r="L3797" s="34"/>
      <c r="M3797" s="34"/>
      <c r="N3797" s="52"/>
      <c r="O3797" s="553"/>
      <c r="P3797" s="548"/>
      <c r="Q3797" s="536"/>
      <c r="R3797" s="537"/>
      <c r="S3797" s="538"/>
      <c r="T3797" s="538"/>
      <c r="U3797" s="538"/>
      <c r="V3797" s="538"/>
      <c r="W3797" s="539"/>
      <c r="X3797" s="538"/>
      <c r="Y3797" s="551"/>
      <c r="Z3797" s="538"/>
      <c r="AA3797" s="538"/>
      <c r="AB3797" s="540"/>
    </row>
    <row r="3798" spans="3:28">
      <c r="C3798" s="557"/>
      <c r="D3798" s="545"/>
      <c r="E3798" s="555"/>
      <c r="F3798" s="555"/>
      <c r="G3798" s="547"/>
      <c r="H3798" s="556"/>
      <c r="I3798" s="498"/>
      <c r="J3798" s="34"/>
      <c r="K3798" s="34"/>
      <c r="L3798" s="34"/>
      <c r="M3798" s="34"/>
      <c r="N3798" s="52"/>
      <c r="O3798" s="553"/>
      <c r="P3798" s="548"/>
      <c r="Q3798" s="536"/>
      <c r="R3798" s="537"/>
      <c r="S3798" s="538"/>
      <c r="T3798" s="538"/>
      <c r="U3798" s="538"/>
      <c r="V3798" s="538"/>
      <c r="W3798" s="539"/>
      <c r="X3798" s="538"/>
      <c r="Y3798" s="551"/>
      <c r="Z3798" s="538"/>
      <c r="AA3798" s="538"/>
      <c r="AB3798" s="540"/>
    </row>
    <row r="3799" spans="3:28">
      <c r="C3799" s="557"/>
      <c r="D3799" s="545"/>
      <c r="E3799" s="555"/>
      <c r="F3799" s="555"/>
      <c r="G3799" s="547"/>
      <c r="H3799" s="556"/>
      <c r="I3799" s="498"/>
      <c r="J3799" s="34"/>
      <c r="K3799" s="34"/>
      <c r="L3799" s="34"/>
      <c r="M3799" s="34"/>
      <c r="N3799" s="52"/>
      <c r="O3799" s="553"/>
      <c r="P3799" s="548"/>
      <c r="Q3799" s="536"/>
      <c r="R3799" s="537"/>
      <c r="S3799" s="538"/>
      <c r="T3799" s="538"/>
      <c r="U3799" s="538"/>
      <c r="V3799" s="538"/>
      <c r="W3799" s="539"/>
      <c r="X3799" s="538"/>
      <c r="Y3799" s="551"/>
      <c r="Z3799" s="538"/>
      <c r="AA3799" s="538"/>
      <c r="AB3799" s="540"/>
    </row>
  </sheetData>
  <autoFilter ref="A36:AI36"/>
  <mergeCells count="1">
    <mergeCell ref="Z35:AA35"/>
  </mergeCells>
  <phoneticPr fontId="8" type="noConversion"/>
  <conditionalFormatting sqref="AI37:AI3267">
    <cfRule type="containsText" dxfId="56" priority="4" operator="containsText" text="FALSE">
      <formula>NOT(ISERROR(SEARCH("FALSE",AI37)))</formula>
    </cfRule>
  </conditionalFormatting>
  <conditionalFormatting sqref="AI3268:AI3294">
    <cfRule type="containsText" dxfId="55" priority="2" operator="containsText" text="FALSE">
      <formula>NOT(ISERROR(SEARCH("FALSE",AI3268)))</formula>
    </cfRule>
  </conditionalFormatting>
  <pageMargins left="0.43" right="0.28999999999999998" top="1" bottom="1" header="0.5" footer="0.5"/>
  <pageSetup paperSize="9" orientation="landscape" r:id="rId1"/>
  <headerFooter alignWithMargins="0"/>
  <ignoredErrors>
    <ignoredError sqref="D38:D811 D814:D3439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A8E0F2"/>
  </sheetPr>
  <dimension ref="A1:AR2978"/>
  <sheetViews>
    <sheetView zoomScaleNormal="100" workbookViewId="0">
      <pane xSplit="1" ySplit="3" topLeftCell="B2960" activePane="bottomRight" state="frozen"/>
      <selection activeCell="F9" sqref="F9"/>
      <selection pane="topRight" activeCell="F9" sqref="F9"/>
      <selection pane="bottomLeft" activeCell="F9" sqref="F9"/>
      <selection pane="bottomRight" activeCell="G2972" sqref="G2972"/>
    </sheetView>
  </sheetViews>
  <sheetFormatPr defaultColWidth="9.109375" defaultRowHeight="13.2"/>
  <cols>
    <col min="1" max="1" width="10.44140625" style="60" bestFit="1" customWidth="1"/>
    <col min="2" max="2" width="11.6640625" style="73" bestFit="1" customWidth="1"/>
    <col min="3" max="3" width="21.109375" style="73" bestFit="1" customWidth="1"/>
    <col min="4" max="4" width="11.5546875" style="73" bestFit="1" customWidth="1"/>
    <col min="5" max="5" width="11.44140625" style="208" customWidth="1"/>
    <col min="6" max="6" width="10" style="61" customWidth="1"/>
    <col min="7" max="7" width="18.44140625" style="61" customWidth="1"/>
    <col min="8" max="8" width="10.109375" style="60" bestFit="1" customWidth="1"/>
    <col min="9" max="9" width="9.33203125" style="60" bestFit="1" customWidth="1"/>
    <col min="10" max="10" width="31.6640625" style="60" customWidth="1"/>
    <col min="11" max="11" width="5.6640625" style="60" customWidth="1"/>
    <col min="12" max="12" width="11.109375" style="62" customWidth="1"/>
    <col min="13" max="13" width="10.109375" style="62" customWidth="1"/>
    <col min="14" max="18" width="9.33203125" style="60" customWidth="1"/>
    <col min="19" max="19" width="16.6640625" style="249" customWidth="1"/>
    <col min="20" max="21" width="9.33203125" style="60" customWidth="1"/>
    <col min="22" max="22" width="10.5546875" style="249" customWidth="1"/>
    <col min="23" max="24" width="13.33203125" style="249" customWidth="1"/>
    <col min="25" max="29" width="13" style="249" customWidth="1"/>
    <col min="30" max="30" width="26.33203125" style="249" customWidth="1"/>
    <col min="31" max="31" width="13.33203125" style="249" bestFit="1" customWidth="1"/>
    <col min="32" max="32" width="13.109375" style="249" bestFit="1" customWidth="1"/>
    <col min="33" max="33" width="11.44140625" style="61" customWidth="1"/>
    <col min="34" max="34" width="10" style="74" bestFit="1" customWidth="1"/>
    <col min="35" max="36" width="9.109375" style="60"/>
    <col min="37" max="37" width="11.44140625" style="61" customWidth="1"/>
    <col min="38" max="16384" width="9.109375" style="60"/>
  </cols>
  <sheetData>
    <row r="1" spans="2:37">
      <c r="W1" s="249" t="b">
        <f>W3=W2</f>
        <v>1</v>
      </c>
      <c r="X1" s="249" t="b">
        <f t="shared" ref="X1:AD1" si="0">X3=X2</f>
        <v>1</v>
      </c>
      <c r="Y1" s="249" t="b">
        <f t="shared" si="0"/>
        <v>1</v>
      </c>
      <c r="Z1" s="249" t="b">
        <f t="shared" si="0"/>
        <v>1</v>
      </c>
      <c r="AA1" s="249" t="b">
        <f t="shared" si="0"/>
        <v>1</v>
      </c>
      <c r="AB1" s="249" t="b">
        <f t="shared" si="0"/>
        <v>1</v>
      </c>
      <c r="AC1" s="249" t="b">
        <f t="shared" si="0"/>
        <v>0</v>
      </c>
      <c r="AD1" s="249" t="b">
        <f t="shared" si="0"/>
        <v>1</v>
      </c>
    </row>
    <row r="2" spans="2:37" ht="24" customHeight="1">
      <c r="W2" s="29" t="s">
        <v>1634</v>
      </c>
      <c r="X2" s="29" t="s">
        <v>1635</v>
      </c>
      <c r="Y2" s="29" t="s">
        <v>954</v>
      </c>
      <c r="Z2" s="29" t="s">
        <v>955</v>
      </c>
      <c r="AA2" s="29" t="s">
        <v>1636</v>
      </c>
      <c r="AB2" s="31" t="s">
        <v>1637</v>
      </c>
      <c r="AC2" s="275" t="s">
        <v>1785</v>
      </c>
      <c r="AD2" s="32" t="s">
        <v>1639</v>
      </c>
      <c r="AE2" s="32"/>
    </row>
    <row r="3" spans="2:37" s="33" customFormat="1" ht="27" customHeight="1">
      <c r="B3" s="70" t="s">
        <v>1502</v>
      </c>
      <c r="C3" s="70" t="s">
        <v>345</v>
      </c>
      <c r="D3" s="70" t="s">
        <v>346</v>
      </c>
      <c r="E3" s="199" t="s">
        <v>347</v>
      </c>
      <c r="F3" s="66" t="s">
        <v>1052</v>
      </c>
      <c r="G3" s="57" t="s">
        <v>348</v>
      </c>
      <c r="H3" s="28" t="s">
        <v>1625</v>
      </c>
      <c r="I3" s="28" t="s">
        <v>969</v>
      </c>
      <c r="J3" s="28" t="s">
        <v>1626</v>
      </c>
      <c r="K3" s="28"/>
      <c r="L3" s="58" t="s">
        <v>1627</v>
      </c>
      <c r="M3" s="58" t="s">
        <v>970</v>
      </c>
      <c r="N3" s="373" t="s">
        <v>1628</v>
      </c>
      <c r="O3" s="29"/>
      <c r="P3" s="29" t="s">
        <v>1629</v>
      </c>
      <c r="Q3" s="29" t="s">
        <v>953</v>
      </c>
      <c r="R3" s="29" t="s">
        <v>1451</v>
      </c>
      <c r="S3" s="30" t="s">
        <v>1630</v>
      </c>
      <c r="T3" s="28" t="s">
        <v>1631</v>
      </c>
      <c r="U3" s="28" t="s">
        <v>1632</v>
      </c>
      <c r="V3" s="253" t="s">
        <v>1633</v>
      </c>
      <c r="W3" s="253" t="s">
        <v>1634</v>
      </c>
      <c r="X3" s="253" t="s">
        <v>1635</v>
      </c>
      <c r="Y3" s="253" t="s">
        <v>954</v>
      </c>
      <c r="Z3" s="253" t="s">
        <v>955</v>
      </c>
      <c r="AA3" s="253" t="s">
        <v>1636</v>
      </c>
      <c r="AB3" s="254" t="s">
        <v>1637</v>
      </c>
      <c r="AC3" s="255" t="s">
        <v>1638</v>
      </c>
      <c r="AD3" s="255" t="s">
        <v>1639</v>
      </c>
      <c r="AE3" s="255"/>
      <c r="AF3" s="247"/>
      <c r="AG3" s="57" t="s">
        <v>347</v>
      </c>
      <c r="AH3" s="57" t="s">
        <v>1583</v>
      </c>
      <c r="AI3" s="57" t="s">
        <v>80</v>
      </c>
      <c r="AK3" s="57" t="s">
        <v>347</v>
      </c>
    </row>
    <row r="4" spans="2:37">
      <c r="B4" s="71">
        <v>40480</v>
      </c>
      <c r="C4" s="71">
        <v>40480</v>
      </c>
      <c r="D4" s="71">
        <v>40451</v>
      </c>
      <c r="E4" s="200">
        <v>10453</v>
      </c>
      <c r="F4" s="59" t="s">
        <v>1053</v>
      </c>
      <c r="G4" s="80" t="s">
        <v>444</v>
      </c>
      <c r="H4" s="19">
        <v>141077910</v>
      </c>
      <c r="I4" s="20">
        <v>98</v>
      </c>
      <c r="J4" s="19" t="s">
        <v>739</v>
      </c>
      <c r="K4" s="19"/>
      <c r="L4" s="21">
        <v>40102</v>
      </c>
      <c r="M4" s="21">
        <v>40841</v>
      </c>
      <c r="N4" s="34">
        <v>24</v>
      </c>
      <c r="O4" s="34">
        <v>11</v>
      </c>
      <c r="P4" s="34">
        <v>24</v>
      </c>
      <c r="Q4" s="34">
        <v>11</v>
      </c>
      <c r="R4" s="52">
        <v>11</v>
      </c>
      <c r="S4" s="354">
        <v>248000</v>
      </c>
      <c r="T4" s="26">
        <v>0.05</v>
      </c>
      <c r="U4" s="27">
        <v>0.10400000000000001</v>
      </c>
      <c r="V4" s="256">
        <v>10880.10465404893</v>
      </c>
      <c r="W4" s="257">
        <v>234840.49348670873</v>
      </c>
      <c r="X4" s="257">
        <v>13159.506513291271</v>
      </c>
      <c r="Y4" s="257">
        <v>18060.555912745876</v>
      </c>
      <c r="Z4" s="257">
        <v>9081.6715742829074</v>
      </c>
      <c r="AA4" s="257">
        <v>8978.884338462969</v>
      </c>
      <c r="AB4" s="257">
        <v>634.88847213247357</v>
      </c>
      <c r="AC4" s="257"/>
      <c r="AD4" s="257">
        <v>26282.01821046288</v>
      </c>
      <c r="AE4" s="257">
        <v>13122.511697175303</v>
      </c>
      <c r="AF4" s="248">
        <v>-2.7539499569684267E-9</v>
      </c>
      <c r="AG4" s="59">
        <v>10453</v>
      </c>
      <c r="AH4" s="13">
        <v>1</v>
      </c>
      <c r="AK4" s="59">
        <v>10453</v>
      </c>
    </row>
    <row r="5" spans="2:37">
      <c r="B5" s="71">
        <v>40480</v>
      </c>
      <c r="C5" s="71">
        <v>40480</v>
      </c>
      <c r="D5" s="71">
        <v>40451</v>
      </c>
      <c r="E5" s="200">
        <v>388</v>
      </c>
      <c r="F5" s="59" t="s">
        <v>1053</v>
      </c>
      <c r="G5" s="80" t="s">
        <v>444</v>
      </c>
      <c r="H5" s="19">
        <v>141990349</v>
      </c>
      <c r="I5" s="20">
        <v>98</v>
      </c>
      <c r="J5" s="19" t="s">
        <v>740</v>
      </c>
      <c r="K5" s="19"/>
      <c r="L5" s="21">
        <v>40256</v>
      </c>
      <c r="M5" s="21">
        <v>42086</v>
      </c>
      <c r="N5" s="34">
        <v>60</v>
      </c>
      <c r="O5" s="34">
        <v>6</v>
      </c>
      <c r="P5" s="34">
        <v>60</v>
      </c>
      <c r="Q5" s="34">
        <v>6</v>
      </c>
      <c r="R5" s="52">
        <v>6</v>
      </c>
      <c r="S5" s="354">
        <v>230192</v>
      </c>
      <c r="T5" s="26">
        <v>0.05</v>
      </c>
      <c r="U5" s="27">
        <v>0.10400000000000001</v>
      </c>
      <c r="V5" s="256">
        <v>4344.0070149821513</v>
      </c>
      <c r="W5" s="257">
        <v>202570.73564879331</v>
      </c>
      <c r="X5" s="257">
        <v>27621.264351206686</v>
      </c>
      <c r="Y5" s="257">
        <v>10193.273332368539</v>
      </c>
      <c r="Z5" s="257">
        <v>5542.0664125866351</v>
      </c>
      <c r="AA5" s="257">
        <v>4651.2069197819037</v>
      </c>
      <c r="AB5" s="257">
        <v>726.87537766333389</v>
      </c>
      <c r="AC5" s="257"/>
      <c r="AD5" s="257">
        <v>58069.685250133247</v>
      </c>
      <c r="AE5" s="257">
        <v>30448.420898929762</v>
      </c>
      <c r="AF5" s="248">
        <v>-2.7539499569684267E-9</v>
      </c>
      <c r="AG5" s="59">
        <v>388</v>
      </c>
      <c r="AH5" s="13">
        <v>1</v>
      </c>
      <c r="AK5" s="59">
        <v>388</v>
      </c>
    </row>
    <row r="6" spans="2:37">
      <c r="B6" s="71">
        <v>40480</v>
      </c>
      <c r="C6" s="71">
        <v>40480</v>
      </c>
      <c r="D6" s="71">
        <v>40451</v>
      </c>
      <c r="E6" s="200">
        <v>4274</v>
      </c>
      <c r="F6" s="59" t="s">
        <v>1053</v>
      </c>
      <c r="G6" s="80" t="s">
        <v>444</v>
      </c>
      <c r="H6" s="19">
        <v>143002896</v>
      </c>
      <c r="I6" s="20">
        <v>98</v>
      </c>
      <c r="J6" s="19" t="s">
        <v>689</v>
      </c>
      <c r="K6" s="19"/>
      <c r="L6" s="21">
        <v>39793</v>
      </c>
      <c r="M6" s="21">
        <v>41610</v>
      </c>
      <c r="N6" s="34">
        <v>60</v>
      </c>
      <c r="O6" s="34">
        <v>22</v>
      </c>
      <c r="P6" s="34">
        <v>60</v>
      </c>
      <c r="Q6" s="34">
        <v>22</v>
      </c>
      <c r="R6" s="52">
        <v>22</v>
      </c>
      <c r="S6" s="354">
        <v>164652</v>
      </c>
      <c r="T6" s="26">
        <v>0.05</v>
      </c>
      <c r="U6" s="27">
        <v>0.10400000000000001</v>
      </c>
      <c r="V6" s="256">
        <v>3107.186361953678</v>
      </c>
      <c r="W6" s="257">
        <v>144895.03008812258</v>
      </c>
      <c r="X6" s="257">
        <v>19756.969911877415</v>
      </c>
      <c r="Y6" s="257">
        <v>23696.83569655427</v>
      </c>
      <c r="Z6" s="257">
        <v>12696.723884908679</v>
      </c>
      <c r="AA6" s="257">
        <v>11000.111811645591</v>
      </c>
      <c r="AB6" s="257">
        <v>1906.3742897425577</v>
      </c>
      <c r="AC6" s="257"/>
      <c r="AD6" s="257">
        <v>41536.151629096297</v>
      </c>
      <c r="AE6" s="257">
        <v>21779.181717221214</v>
      </c>
      <c r="AF6" s="248">
        <v>-2.7539499569684267E-9</v>
      </c>
      <c r="AG6" s="59">
        <v>4274</v>
      </c>
      <c r="AH6" s="13">
        <v>1</v>
      </c>
      <c r="AK6" s="59">
        <v>4274</v>
      </c>
    </row>
    <row r="7" spans="2:37">
      <c r="B7" s="71">
        <v>40480</v>
      </c>
      <c r="C7" s="71">
        <v>40480</v>
      </c>
      <c r="D7" s="71">
        <v>40451</v>
      </c>
      <c r="E7" s="200">
        <v>656</v>
      </c>
      <c r="F7" s="59" t="s">
        <v>1053</v>
      </c>
      <c r="G7" s="80" t="s">
        <v>444</v>
      </c>
      <c r="H7" s="19">
        <v>143003434</v>
      </c>
      <c r="I7" s="20">
        <v>98</v>
      </c>
      <c r="J7" s="19" t="s">
        <v>690</v>
      </c>
      <c r="K7" s="19"/>
      <c r="L7" s="21">
        <v>40067</v>
      </c>
      <c r="M7" s="21">
        <v>41876</v>
      </c>
      <c r="N7" s="34">
        <v>59</v>
      </c>
      <c r="O7" s="34">
        <v>13</v>
      </c>
      <c r="P7" s="34">
        <v>59</v>
      </c>
      <c r="Q7" s="34">
        <v>13</v>
      </c>
      <c r="R7" s="52">
        <v>13</v>
      </c>
      <c r="S7" s="354">
        <v>251251</v>
      </c>
      <c r="T7" s="26">
        <v>0.05</v>
      </c>
      <c r="U7" s="27">
        <v>0.10400000000000001</v>
      </c>
      <c r="V7" s="256">
        <v>4812.177307821089</v>
      </c>
      <c r="W7" s="257">
        <v>221535.20545882673</v>
      </c>
      <c r="X7" s="257">
        <v>29715.794541173265</v>
      </c>
      <c r="Y7" s="257">
        <v>22941.005107084715</v>
      </c>
      <c r="Z7" s="257">
        <v>12366.815303442338</v>
      </c>
      <c r="AA7" s="257">
        <v>10574.189803642377</v>
      </c>
      <c r="AB7" s="257">
        <v>1694.3216185756685</v>
      </c>
      <c r="AC7" s="257"/>
      <c r="AD7" s="257">
        <v>62383.255702614762</v>
      </c>
      <c r="AE7" s="257">
        <v>32667.46116144491</v>
      </c>
      <c r="AF7" s="248">
        <v>-2.7539499569684267E-9</v>
      </c>
      <c r="AG7" s="59">
        <v>656</v>
      </c>
      <c r="AH7" s="13">
        <v>1</v>
      </c>
      <c r="AK7" s="59">
        <v>656</v>
      </c>
    </row>
    <row r="8" spans="2:37">
      <c r="B8" s="71">
        <v>40480</v>
      </c>
      <c r="C8" s="71">
        <v>40480</v>
      </c>
      <c r="D8" s="71">
        <v>40451</v>
      </c>
      <c r="E8" s="200">
        <v>208</v>
      </c>
      <c r="F8" s="59" t="s">
        <v>1053</v>
      </c>
      <c r="G8" s="80" t="s">
        <v>444</v>
      </c>
      <c r="H8" s="19">
        <v>143003655</v>
      </c>
      <c r="I8" s="20">
        <v>99</v>
      </c>
      <c r="J8" s="19" t="s">
        <v>426</v>
      </c>
      <c r="K8" s="19"/>
      <c r="L8" s="21">
        <v>39273</v>
      </c>
      <c r="M8" s="21">
        <v>46561</v>
      </c>
      <c r="N8" s="34">
        <v>240</v>
      </c>
      <c r="O8" s="34">
        <v>39</v>
      </c>
      <c r="P8" s="34">
        <v>228</v>
      </c>
      <c r="Q8" s="34">
        <v>39</v>
      </c>
      <c r="R8" s="52">
        <v>39</v>
      </c>
      <c r="S8" s="354">
        <v>3190411</v>
      </c>
      <c r="T8" s="26">
        <v>0.03</v>
      </c>
      <c r="U8" s="27">
        <v>8.6500000000000007E-2</v>
      </c>
      <c r="V8" s="256">
        <v>18374.888760084479</v>
      </c>
      <c r="W8" s="257">
        <v>2053453.8312457865</v>
      </c>
      <c r="X8" s="257">
        <v>1136957.16875421</v>
      </c>
      <c r="Y8" s="257">
        <v>556380.46017736953</v>
      </c>
      <c r="Z8" s="257">
        <v>291193.61050671863</v>
      </c>
      <c r="AA8" s="257">
        <v>265186.8496706509</v>
      </c>
      <c r="AB8" s="257">
        <v>194479.51570795759</v>
      </c>
      <c r="AC8" s="257"/>
      <c r="AD8" s="257">
        <v>2136020.8060534308</v>
      </c>
      <c r="AE8" s="257">
        <v>999063.63729918411</v>
      </c>
      <c r="AF8" s="248">
        <v>-2.7539499569684267E-9</v>
      </c>
      <c r="AG8" s="59">
        <v>208</v>
      </c>
      <c r="AH8" s="13">
        <v>1</v>
      </c>
      <c r="AK8" s="59">
        <v>208</v>
      </c>
    </row>
    <row r="9" spans="2:37">
      <c r="B9" s="71">
        <v>40480</v>
      </c>
      <c r="C9" s="71">
        <v>40480</v>
      </c>
      <c r="D9" s="71">
        <v>40451</v>
      </c>
      <c r="E9" s="200">
        <v>4145</v>
      </c>
      <c r="F9" s="59" t="s">
        <v>1053</v>
      </c>
      <c r="G9" s="80" t="s">
        <v>349</v>
      </c>
      <c r="H9" s="19">
        <v>143005615</v>
      </c>
      <c r="I9" s="20">
        <v>98</v>
      </c>
      <c r="J9" s="19" t="s">
        <v>1501</v>
      </c>
      <c r="K9" s="19"/>
      <c r="L9" s="21">
        <v>39462</v>
      </c>
      <c r="M9" s="21">
        <v>40535</v>
      </c>
      <c r="N9" s="34">
        <v>35</v>
      </c>
      <c r="O9" s="34">
        <v>33</v>
      </c>
      <c r="P9" s="34">
        <v>35</v>
      </c>
      <c r="Q9" s="34">
        <v>33</v>
      </c>
      <c r="R9" s="52">
        <v>33</v>
      </c>
      <c r="S9" s="354">
        <v>194866</v>
      </c>
      <c r="T9" s="26">
        <v>0.05</v>
      </c>
      <c r="U9" s="27">
        <v>0.10400000000000001</v>
      </c>
      <c r="V9" s="256">
        <v>5995.0053343215814</v>
      </c>
      <c r="W9" s="257">
        <v>180321.56032707356</v>
      </c>
      <c r="X9" s="257">
        <v>14544.439672926441</v>
      </c>
      <c r="Y9" s="257">
        <v>29349.538089801947</v>
      </c>
      <c r="Z9" s="257">
        <v>14884.663296848938</v>
      </c>
      <c r="AA9" s="257">
        <v>14464.874792953009</v>
      </c>
      <c r="AB9" s="257">
        <v>2105.1162684498795</v>
      </c>
      <c r="AC9" s="257"/>
      <c r="AD9" s="257">
        <v>29503.626374179708</v>
      </c>
      <c r="AE9" s="257">
        <v>14959.186701256227</v>
      </c>
      <c r="AF9" s="248">
        <v>-2.7539499569684267E-9</v>
      </c>
      <c r="AG9" s="59">
        <v>4145</v>
      </c>
      <c r="AH9" s="13">
        <v>1</v>
      </c>
      <c r="AK9" s="59">
        <v>4145</v>
      </c>
    </row>
    <row r="10" spans="2:37">
      <c r="B10" s="71">
        <v>40480</v>
      </c>
      <c r="C10" s="71">
        <v>40480</v>
      </c>
      <c r="D10" s="71">
        <v>40451</v>
      </c>
      <c r="E10" s="200">
        <v>4136</v>
      </c>
      <c r="F10" s="59" t="s">
        <v>1053</v>
      </c>
      <c r="G10" s="80" t="s">
        <v>349</v>
      </c>
      <c r="H10" s="19">
        <v>143006786</v>
      </c>
      <c r="I10" s="20">
        <v>98</v>
      </c>
      <c r="J10" s="19" t="s">
        <v>428</v>
      </c>
      <c r="K10" s="19"/>
      <c r="L10" s="21">
        <v>40123</v>
      </c>
      <c r="M10" s="21">
        <v>41935</v>
      </c>
      <c r="N10" s="34">
        <v>60</v>
      </c>
      <c r="O10" s="34">
        <v>11</v>
      </c>
      <c r="P10" s="34">
        <v>60</v>
      </c>
      <c r="Q10" s="34">
        <v>11</v>
      </c>
      <c r="R10" s="52">
        <v>11</v>
      </c>
      <c r="S10" s="354">
        <v>246324</v>
      </c>
      <c r="T10" s="26">
        <v>0.05</v>
      </c>
      <c r="U10" s="27">
        <v>0.10400000000000001</v>
      </c>
      <c r="V10" s="256">
        <v>4648.4377561273341</v>
      </c>
      <c r="W10" s="257">
        <v>216767.02008737644</v>
      </c>
      <c r="X10" s="257">
        <v>29556.979912623559</v>
      </c>
      <c r="Y10" s="257">
        <v>19309.926680154033</v>
      </c>
      <c r="Z10" s="257">
        <v>10449.325479081932</v>
      </c>
      <c r="AA10" s="257">
        <v>8860.6012010721006</v>
      </c>
      <c r="AB10" s="257">
        <v>1425.994644907277</v>
      </c>
      <c r="AC10" s="257"/>
      <c r="AD10" s="257">
        <v>62139.245280260882</v>
      </c>
      <c r="AE10" s="257">
        <v>32582.26536764083</v>
      </c>
      <c r="AF10" s="248">
        <v>-2.7539499569684267E-9</v>
      </c>
      <c r="AG10" s="59">
        <v>4136</v>
      </c>
      <c r="AH10" s="13">
        <v>1</v>
      </c>
      <c r="AK10" s="59">
        <v>4136</v>
      </c>
    </row>
    <row r="11" spans="2:37">
      <c r="B11" s="71">
        <v>40480</v>
      </c>
      <c r="C11" s="71">
        <v>40480</v>
      </c>
      <c r="D11" s="71">
        <v>40451</v>
      </c>
      <c r="E11" s="200">
        <v>3092</v>
      </c>
      <c r="F11" s="59" t="s">
        <v>1053</v>
      </c>
      <c r="G11" s="80" t="s">
        <v>444</v>
      </c>
      <c r="H11" s="19">
        <v>143007162</v>
      </c>
      <c r="I11" s="20">
        <v>98</v>
      </c>
      <c r="J11" s="19" t="s">
        <v>429</v>
      </c>
      <c r="K11" s="19"/>
      <c r="L11" s="21">
        <v>39407</v>
      </c>
      <c r="M11" s="21">
        <v>41966</v>
      </c>
      <c r="N11" s="34">
        <v>84</v>
      </c>
      <c r="O11" s="34">
        <v>34</v>
      </c>
      <c r="P11" s="34">
        <v>60</v>
      </c>
      <c r="Q11" s="34">
        <v>34</v>
      </c>
      <c r="R11" s="52">
        <v>34</v>
      </c>
      <c r="S11" s="354">
        <v>395007</v>
      </c>
      <c r="T11" s="26">
        <v>0.05</v>
      </c>
      <c r="U11" s="27">
        <v>0.10400000000000001</v>
      </c>
      <c r="V11" s="256">
        <v>7454.269388019803</v>
      </c>
      <c r="W11" s="257">
        <v>347609.20699426084</v>
      </c>
      <c r="X11" s="257">
        <v>47397.793005739164</v>
      </c>
      <c r="Y11" s="257">
        <v>78695.780474646148</v>
      </c>
      <c r="Z11" s="257">
        <v>41758.762115815065</v>
      </c>
      <c r="AA11" s="257">
        <v>36937.018358831083</v>
      </c>
      <c r="AB11" s="257">
        <v>7068.0919394523316</v>
      </c>
      <c r="AC11" s="257"/>
      <c r="AD11" s="257">
        <v>99646.956286923014</v>
      </c>
      <c r="AE11" s="257">
        <v>52249.16328118938</v>
      </c>
      <c r="AF11" s="248">
        <v>-2.7539499569684267E-9</v>
      </c>
      <c r="AG11" s="59">
        <v>3092</v>
      </c>
      <c r="AH11" s="13">
        <v>1</v>
      </c>
      <c r="AK11" s="59">
        <v>3092</v>
      </c>
    </row>
    <row r="12" spans="2:37">
      <c r="B12" s="71">
        <v>40474</v>
      </c>
      <c r="C12" s="71">
        <v>40474</v>
      </c>
      <c r="D12" s="71">
        <v>40451</v>
      </c>
      <c r="E12" s="200">
        <v>587</v>
      </c>
      <c r="F12" s="59" t="s">
        <v>1054</v>
      </c>
      <c r="G12" s="80" t="s">
        <v>444</v>
      </c>
      <c r="H12" s="19">
        <v>143008762</v>
      </c>
      <c r="I12" s="20">
        <v>97</v>
      </c>
      <c r="J12" s="19" t="s">
        <v>430</v>
      </c>
      <c r="K12" s="19"/>
      <c r="L12" s="21">
        <v>38643</v>
      </c>
      <c r="M12" s="21">
        <v>40474</v>
      </c>
      <c r="N12" s="34">
        <v>60</v>
      </c>
      <c r="O12" s="34">
        <v>59</v>
      </c>
      <c r="P12" s="34">
        <v>60</v>
      </c>
      <c r="Q12" s="34">
        <v>59</v>
      </c>
      <c r="R12" s="52">
        <v>59</v>
      </c>
      <c r="S12" s="354">
        <v>50040</v>
      </c>
      <c r="T12" s="26">
        <v>0</v>
      </c>
      <c r="U12" s="27">
        <v>0.10400000000000001</v>
      </c>
      <c r="V12" s="256">
        <v>834</v>
      </c>
      <c r="W12" s="257">
        <v>38891.280089654232</v>
      </c>
      <c r="X12" s="257">
        <v>11148.719910345768</v>
      </c>
      <c r="Y12" s="257">
        <v>11141.554014773586</v>
      </c>
      <c r="Z12" s="257">
        <v>0</v>
      </c>
      <c r="AA12" s="257">
        <v>11141.554014773586</v>
      </c>
      <c r="AB12" s="257">
        <v>2884.9757662736852</v>
      </c>
      <c r="AC12" s="257"/>
      <c r="AD12" s="257">
        <v>11148.719910345295</v>
      </c>
      <c r="AE12" s="257">
        <v>0</v>
      </c>
      <c r="AF12" s="248">
        <v>-2.7539499569684267E-9</v>
      </c>
      <c r="AG12" s="59">
        <v>587</v>
      </c>
      <c r="AH12" s="13">
        <v>1</v>
      </c>
      <c r="AK12" s="59">
        <v>587</v>
      </c>
    </row>
    <row r="13" spans="2:37">
      <c r="B13" s="71">
        <v>40474</v>
      </c>
      <c r="C13" s="71">
        <v>40474</v>
      </c>
      <c r="D13" s="71">
        <v>40451</v>
      </c>
      <c r="E13" s="200">
        <v>111</v>
      </c>
      <c r="F13" s="59" t="s">
        <v>1054</v>
      </c>
      <c r="G13" s="80" t="s">
        <v>444</v>
      </c>
      <c r="H13" s="19">
        <v>143008991</v>
      </c>
      <c r="I13" s="20">
        <v>98</v>
      </c>
      <c r="J13" s="19" t="s">
        <v>431</v>
      </c>
      <c r="K13" s="19"/>
      <c r="L13" s="21">
        <v>38670</v>
      </c>
      <c r="M13" s="21">
        <v>40474</v>
      </c>
      <c r="N13" s="34">
        <v>59</v>
      </c>
      <c r="O13" s="34">
        <v>59</v>
      </c>
      <c r="P13" s="34">
        <v>59</v>
      </c>
      <c r="Q13" s="34">
        <v>59</v>
      </c>
      <c r="R13" s="52">
        <v>59</v>
      </c>
      <c r="S13" s="354">
        <v>28612</v>
      </c>
      <c r="T13" s="26">
        <v>0.05</v>
      </c>
      <c r="U13" s="27">
        <v>0.10400000000000001</v>
      </c>
      <c r="V13" s="256">
        <v>548.00186718212854</v>
      </c>
      <c r="W13" s="257">
        <v>25228.020181364252</v>
      </c>
      <c r="X13" s="257">
        <v>3383.9798186357475</v>
      </c>
      <c r="Y13" s="257">
        <v>7104.0899823810187</v>
      </c>
      <c r="Z13" s="257">
        <v>3720.1101637456663</v>
      </c>
      <c r="AA13" s="257">
        <v>3383.9798186353523</v>
      </c>
      <c r="AB13" s="257">
        <v>875.67898815574165</v>
      </c>
      <c r="AC13" s="257"/>
      <c r="AD13" s="257">
        <v>7104.0899823810187</v>
      </c>
      <c r="AE13" s="257">
        <v>3720.1101637456663</v>
      </c>
      <c r="AF13" s="248">
        <v>-2.7539499569684267E-9</v>
      </c>
      <c r="AG13" s="59">
        <v>111</v>
      </c>
      <c r="AH13" s="13">
        <v>1</v>
      </c>
      <c r="AK13" s="59">
        <v>111</v>
      </c>
    </row>
    <row r="14" spans="2:37">
      <c r="B14" s="71">
        <v>40480</v>
      </c>
      <c r="C14" s="71">
        <v>40480</v>
      </c>
      <c r="D14" s="71">
        <v>40451</v>
      </c>
      <c r="E14" s="200">
        <v>668</v>
      </c>
      <c r="F14" s="59" t="s">
        <v>1053</v>
      </c>
      <c r="G14" s="80" t="s">
        <v>444</v>
      </c>
      <c r="H14" s="19">
        <v>143012441</v>
      </c>
      <c r="I14" s="20">
        <v>98</v>
      </c>
      <c r="J14" s="19" t="s">
        <v>1648</v>
      </c>
      <c r="K14" s="19"/>
      <c r="L14" s="21">
        <v>39311</v>
      </c>
      <c r="M14" s="21">
        <v>41874</v>
      </c>
      <c r="N14" s="34">
        <v>84</v>
      </c>
      <c r="O14" s="34">
        <v>37</v>
      </c>
      <c r="P14" s="34">
        <v>60</v>
      </c>
      <c r="Q14" s="34">
        <v>37</v>
      </c>
      <c r="R14" s="52">
        <v>37</v>
      </c>
      <c r="S14" s="354">
        <v>850013</v>
      </c>
      <c r="T14" s="26">
        <v>0.05</v>
      </c>
      <c r="U14" s="27">
        <v>0.10400000000000001</v>
      </c>
      <c r="V14" s="256">
        <v>16040.793923446614</v>
      </c>
      <c r="W14" s="257">
        <v>748017.9968071772</v>
      </c>
      <c r="X14" s="257">
        <v>101995.0031928228</v>
      </c>
      <c r="Y14" s="257">
        <v>178682.10907557962</v>
      </c>
      <c r="Z14" s="257">
        <v>94611.275705382403</v>
      </c>
      <c r="AA14" s="257">
        <v>84070.833370197215</v>
      </c>
      <c r="AB14" s="257">
        <v>16551.820693572121</v>
      </c>
      <c r="AC14" s="257"/>
      <c r="AD14" s="257">
        <v>214429.63859961031</v>
      </c>
      <c r="AE14" s="257">
        <v>112434.63540679953</v>
      </c>
      <c r="AF14" s="248">
        <v>-2.7539499569684267E-9</v>
      </c>
      <c r="AG14" s="59">
        <v>668</v>
      </c>
      <c r="AH14" s="13">
        <v>1</v>
      </c>
      <c r="AK14" s="59">
        <v>668</v>
      </c>
    </row>
    <row r="15" spans="2:37">
      <c r="B15" s="71">
        <v>40480</v>
      </c>
      <c r="C15" s="71">
        <v>40480</v>
      </c>
      <c r="D15" s="71">
        <v>40451</v>
      </c>
      <c r="E15" s="200">
        <v>553</v>
      </c>
      <c r="F15" s="59" t="s">
        <v>1053</v>
      </c>
      <c r="G15" s="80" t="s">
        <v>444</v>
      </c>
      <c r="H15" s="19">
        <v>143015556</v>
      </c>
      <c r="I15" s="20">
        <v>99</v>
      </c>
      <c r="J15" s="19" t="s">
        <v>442</v>
      </c>
      <c r="K15" s="19"/>
      <c r="L15" s="21">
        <v>39423</v>
      </c>
      <c r="M15" s="21">
        <v>47445</v>
      </c>
      <c r="N15" s="34">
        <v>264</v>
      </c>
      <c r="O15" s="34">
        <v>34</v>
      </c>
      <c r="P15" s="34">
        <v>228</v>
      </c>
      <c r="Q15" s="34">
        <v>34</v>
      </c>
      <c r="R15" s="52">
        <v>34</v>
      </c>
      <c r="S15" s="354">
        <v>1122116</v>
      </c>
      <c r="T15" s="26">
        <v>0.03</v>
      </c>
      <c r="U15" s="27">
        <v>8.6500000000000007E-2</v>
      </c>
      <c r="V15" s="256">
        <v>6462.7274278802815</v>
      </c>
      <c r="W15" s="257">
        <v>722230.8973051426</v>
      </c>
      <c r="X15" s="257">
        <v>399885.1026948574</v>
      </c>
      <c r="Y15" s="257">
        <v>171511.5012439545</v>
      </c>
      <c r="Z15" s="257">
        <v>90110.825337734073</v>
      </c>
      <c r="AA15" s="257">
        <v>81400.675906220422</v>
      </c>
      <c r="AB15" s="257">
        <v>59631.988998355926</v>
      </c>
      <c r="AC15" s="257"/>
      <c r="AD15" s="257">
        <v>751270.95625154639</v>
      </c>
      <c r="AE15" s="257">
        <v>351385.853556677</v>
      </c>
      <c r="AF15" s="248">
        <v>-2.7539499569684267E-9</v>
      </c>
      <c r="AG15" s="59">
        <v>553</v>
      </c>
      <c r="AH15" s="13">
        <v>1</v>
      </c>
      <c r="AK15" s="59">
        <v>553</v>
      </c>
    </row>
    <row r="16" spans="2:37">
      <c r="B16" s="71">
        <v>40480</v>
      </c>
      <c r="C16" s="71">
        <v>40480</v>
      </c>
      <c r="D16" s="71">
        <v>40451</v>
      </c>
      <c r="E16" s="200">
        <v>4251</v>
      </c>
      <c r="F16" s="59" t="s">
        <v>1053</v>
      </c>
      <c r="G16" s="80" t="s">
        <v>444</v>
      </c>
      <c r="H16" s="19">
        <v>143015572</v>
      </c>
      <c r="I16" s="20">
        <v>98</v>
      </c>
      <c r="J16" s="19" t="s">
        <v>1458</v>
      </c>
      <c r="K16" s="19"/>
      <c r="L16" s="21">
        <v>40060</v>
      </c>
      <c r="M16" s="21">
        <v>41874</v>
      </c>
      <c r="N16" s="34">
        <v>60</v>
      </c>
      <c r="O16" s="34">
        <v>13</v>
      </c>
      <c r="P16" s="34">
        <v>60</v>
      </c>
      <c r="Q16" s="34">
        <v>13</v>
      </c>
      <c r="R16" s="52">
        <v>13</v>
      </c>
      <c r="S16" s="354">
        <v>251251</v>
      </c>
      <c r="T16" s="26">
        <v>0.05</v>
      </c>
      <c r="U16" s="27">
        <v>0.10400000000000001</v>
      </c>
      <c r="V16" s="256">
        <v>4741.4163242913764</v>
      </c>
      <c r="W16" s="257">
        <v>221102.81809313517</v>
      </c>
      <c r="X16" s="257">
        <v>30148.181906864833</v>
      </c>
      <c r="Y16" s="257">
        <v>22939.061930102591</v>
      </c>
      <c r="Z16" s="257">
        <v>12390.167658505101</v>
      </c>
      <c r="AA16" s="257">
        <v>10548.89427159749</v>
      </c>
      <c r="AB16" s="257">
        <v>1718.9752841633456</v>
      </c>
      <c r="AC16" s="257"/>
      <c r="AD16" s="257">
        <v>63382.161364344698</v>
      </c>
      <c r="AE16" s="257">
        <v>33233.97945748335</v>
      </c>
      <c r="AF16" s="248">
        <v>-2.7539499569684267E-9</v>
      </c>
      <c r="AG16" s="59">
        <v>4251</v>
      </c>
      <c r="AH16" s="13">
        <v>1</v>
      </c>
      <c r="AK16" s="59">
        <v>4251</v>
      </c>
    </row>
    <row r="17" spans="2:37">
      <c r="B17" s="71">
        <v>40480</v>
      </c>
      <c r="C17" s="71">
        <v>40480</v>
      </c>
      <c r="D17" s="71">
        <v>40451</v>
      </c>
      <c r="E17" s="200">
        <v>532</v>
      </c>
      <c r="F17" s="59" t="s">
        <v>1053</v>
      </c>
      <c r="G17" s="80" t="s">
        <v>444</v>
      </c>
      <c r="H17" s="19">
        <v>143015777</v>
      </c>
      <c r="I17" s="20">
        <v>98</v>
      </c>
      <c r="J17" s="19" t="s">
        <v>741</v>
      </c>
      <c r="K17" s="19"/>
      <c r="L17" s="21">
        <v>39919</v>
      </c>
      <c r="M17" s="21">
        <v>42483</v>
      </c>
      <c r="N17" s="34">
        <v>84</v>
      </c>
      <c r="O17" s="34">
        <v>17</v>
      </c>
      <c r="P17" s="34">
        <v>60</v>
      </c>
      <c r="Q17" s="34">
        <v>17</v>
      </c>
      <c r="R17" s="52">
        <v>17</v>
      </c>
      <c r="S17" s="354">
        <v>225000</v>
      </c>
      <c r="T17" s="26">
        <v>0.05</v>
      </c>
      <c r="U17" s="27">
        <v>0.10400000000000001</v>
      </c>
      <c r="V17" s="256">
        <v>4246.0275699024469</v>
      </c>
      <c r="W17" s="257">
        <v>198001.73559888484</v>
      </c>
      <c r="X17" s="257">
        <v>26998.264401115157</v>
      </c>
      <c r="Y17" s="257">
        <v>26056.982878716011</v>
      </c>
      <c r="Z17" s="257">
        <v>14023.032871308273</v>
      </c>
      <c r="AA17" s="257">
        <v>12033.950007407739</v>
      </c>
      <c r="AB17" s="257">
        <v>2013.0284860480599</v>
      </c>
      <c r="AC17" s="257"/>
      <c r="AD17" s="257">
        <v>56759.918595259551</v>
      </c>
      <c r="AE17" s="257">
        <v>29761.654194147501</v>
      </c>
      <c r="AF17" s="248">
        <v>-2.7539499569684267E-9</v>
      </c>
      <c r="AG17" s="59">
        <v>532</v>
      </c>
      <c r="AH17" s="13">
        <v>1</v>
      </c>
      <c r="AK17" s="59">
        <v>532</v>
      </c>
    </row>
    <row r="18" spans="2:37">
      <c r="B18" s="71">
        <v>40480</v>
      </c>
      <c r="C18" s="71">
        <v>40480</v>
      </c>
      <c r="D18" s="71">
        <v>40451</v>
      </c>
      <c r="E18" s="200">
        <v>668</v>
      </c>
      <c r="F18" s="59" t="s">
        <v>1053</v>
      </c>
      <c r="G18" s="80" t="s">
        <v>444</v>
      </c>
      <c r="H18" s="19">
        <v>143015831</v>
      </c>
      <c r="I18" s="20">
        <v>99</v>
      </c>
      <c r="J18" s="19" t="s">
        <v>1459</v>
      </c>
      <c r="K18" s="19"/>
      <c r="L18" s="21">
        <v>39751</v>
      </c>
      <c r="M18" s="21">
        <v>46318</v>
      </c>
      <c r="N18" s="34">
        <v>216</v>
      </c>
      <c r="O18" s="34">
        <v>23</v>
      </c>
      <c r="P18" s="34">
        <v>216</v>
      </c>
      <c r="Q18" s="34">
        <v>23</v>
      </c>
      <c r="R18" s="52">
        <v>23</v>
      </c>
      <c r="S18" s="354">
        <v>1825008</v>
      </c>
      <c r="T18" s="26">
        <v>0.03</v>
      </c>
      <c r="U18" s="27">
        <v>8.6500000000000007E-2</v>
      </c>
      <c r="V18" s="256">
        <v>10944.998032853606</v>
      </c>
      <c r="W18" s="257">
        <v>1196563.6281122037</v>
      </c>
      <c r="X18" s="257">
        <v>628444.37188779633</v>
      </c>
      <c r="Y18" s="257">
        <v>193928.31974106515</v>
      </c>
      <c r="Z18" s="257">
        <v>100829.50506230042</v>
      </c>
      <c r="AA18" s="257">
        <v>93098.814678764727</v>
      </c>
      <c r="AB18" s="257">
        <v>63395.704181663663</v>
      </c>
      <c r="AC18" s="257"/>
      <c r="AD18" s="257">
        <v>1167555.9469841484</v>
      </c>
      <c r="AE18" s="257">
        <v>539111.57509633387</v>
      </c>
      <c r="AF18" s="248">
        <v>-2.7539499569684267E-9</v>
      </c>
      <c r="AG18" s="59">
        <v>668</v>
      </c>
      <c r="AH18" s="13">
        <v>1</v>
      </c>
      <c r="AK18" s="59">
        <v>668</v>
      </c>
    </row>
    <row r="19" spans="2:37">
      <c r="B19" s="71">
        <v>40480</v>
      </c>
      <c r="C19" s="71">
        <v>40480</v>
      </c>
      <c r="D19" s="71">
        <v>40451</v>
      </c>
      <c r="E19" s="200">
        <v>493</v>
      </c>
      <c r="F19" s="59" t="s">
        <v>1053</v>
      </c>
      <c r="G19" s="80" t="s">
        <v>444</v>
      </c>
      <c r="H19" s="19">
        <v>143016080</v>
      </c>
      <c r="I19" s="20">
        <v>99</v>
      </c>
      <c r="J19" s="19" t="s">
        <v>1460</v>
      </c>
      <c r="K19" s="19"/>
      <c r="L19" s="21">
        <v>39416</v>
      </c>
      <c r="M19" s="21">
        <v>49271</v>
      </c>
      <c r="N19" s="34">
        <v>324</v>
      </c>
      <c r="O19" s="34">
        <v>34</v>
      </c>
      <c r="P19" s="34">
        <v>228</v>
      </c>
      <c r="Q19" s="34">
        <v>34</v>
      </c>
      <c r="R19" s="52">
        <v>34</v>
      </c>
      <c r="S19" s="354">
        <v>239627</v>
      </c>
      <c r="T19" s="26">
        <v>0.03</v>
      </c>
      <c r="U19" s="27">
        <v>8.6500000000000007E-2</v>
      </c>
      <c r="V19" s="256">
        <v>1380.1104211691734</v>
      </c>
      <c r="W19" s="257">
        <v>154231.84700025612</v>
      </c>
      <c r="X19" s="257">
        <v>85395.152999743877</v>
      </c>
      <c r="Y19" s="257">
        <v>36626.147839069301</v>
      </c>
      <c r="Z19" s="257">
        <v>19243.096741517988</v>
      </c>
      <c r="AA19" s="257">
        <v>17383.051097551313</v>
      </c>
      <c r="AB19" s="257">
        <v>12734.364921014438</v>
      </c>
      <c r="AC19" s="257"/>
      <c r="AD19" s="257">
        <v>160433.32902631178</v>
      </c>
      <c r="AE19" s="257">
        <v>75038.17602656575</v>
      </c>
      <c r="AF19" s="248">
        <v>-2.7539499569684267E-9</v>
      </c>
      <c r="AG19" s="59">
        <v>493</v>
      </c>
      <c r="AH19" s="13">
        <v>1</v>
      </c>
      <c r="AK19" s="59">
        <v>493</v>
      </c>
    </row>
    <row r="20" spans="2:37">
      <c r="B20" s="71">
        <v>40480</v>
      </c>
      <c r="C20" s="71">
        <v>40480</v>
      </c>
      <c r="D20" s="71">
        <v>40451</v>
      </c>
      <c r="E20" s="200">
        <v>4025</v>
      </c>
      <c r="F20" s="59" t="s">
        <v>1053</v>
      </c>
      <c r="G20" s="80" t="s">
        <v>444</v>
      </c>
      <c r="H20" s="19">
        <v>143017869</v>
      </c>
      <c r="I20" s="20">
        <v>98</v>
      </c>
      <c r="J20" s="19" t="s">
        <v>1498</v>
      </c>
      <c r="K20" s="19"/>
      <c r="L20" s="21">
        <v>39860</v>
      </c>
      <c r="M20" s="21">
        <v>41681</v>
      </c>
      <c r="N20" s="34">
        <v>60</v>
      </c>
      <c r="O20" s="34">
        <v>19</v>
      </c>
      <c r="P20" s="34">
        <v>60</v>
      </c>
      <c r="Q20" s="34">
        <v>19</v>
      </c>
      <c r="R20" s="52">
        <v>19</v>
      </c>
      <c r="S20" s="354">
        <v>180000</v>
      </c>
      <c r="T20" s="26">
        <v>0.05</v>
      </c>
      <c r="U20" s="27">
        <v>0.10400000000000001</v>
      </c>
      <c r="V20" s="256">
        <v>3396.8220559219571</v>
      </c>
      <c r="W20" s="257">
        <v>158401.38847910785</v>
      </c>
      <c r="X20" s="257">
        <v>21598.611520892155</v>
      </c>
      <c r="Y20" s="257">
        <v>22931.290583997648</v>
      </c>
      <c r="Z20" s="257">
        <v>12318.860529758149</v>
      </c>
      <c r="AA20" s="257">
        <v>10612.430054239499</v>
      </c>
      <c r="AB20" s="257">
        <v>1799.8842934076795</v>
      </c>
      <c r="AC20" s="257"/>
      <c r="AD20" s="257">
        <v>45407.934876207561</v>
      </c>
      <c r="AE20" s="257">
        <v>23809.323355317978</v>
      </c>
      <c r="AF20" s="248">
        <v>-2.7539499569684267E-9</v>
      </c>
      <c r="AG20" s="59">
        <v>4025</v>
      </c>
      <c r="AH20" s="13">
        <v>1</v>
      </c>
      <c r="AK20" s="59">
        <v>4025</v>
      </c>
    </row>
    <row r="21" spans="2:37">
      <c r="B21" s="71">
        <v>40480</v>
      </c>
      <c r="C21" s="71">
        <v>40480</v>
      </c>
      <c r="D21" s="71">
        <v>40451</v>
      </c>
      <c r="E21" s="200">
        <v>493</v>
      </c>
      <c r="F21" s="59" t="s">
        <v>1053</v>
      </c>
      <c r="G21" s="80" t="s">
        <v>444</v>
      </c>
      <c r="H21" s="19">
        <v>143018253</v>
      </c>
      <c r="I21" s="20">
        <v>99</v>
      </c>
      <c r="J21" s="19" t="s">
        <v>1499</v>
      </c>
      <c r="K21" s="19"/>
      <c r="L21" s="21">
        <v>39724</v>
      </c>
      <c r="M21" s="21">
        <v>49575</v>
      </c>
      <c r="N21" s="34">
        <v>324</v>
      </c>
      <c r="O21" s="34">
        <v>24</v>
      </c>
      <c r="P21" s="34">
        <v>228</v>
      </c>
      <c r="Q21" s="34">
        <v>24</v>
      </c>
      <c r="R21" s="52">
        <v>24</v>
      </c>
      <c r="S21" s="354">
        <v>294947</v>
      </c>
      <c r="T21" s="26">
        <v>0.03</v>
      </c>
      <c r="U21" s="27">
        <v>8.6500000000000007E-2</v>
      </c>
      <c r="V21" s="256">
        <v>1698.7210472633892</v>
      </c>
      <c r="W21" s="257">
        <v>189837.6250471964</v>
      </c>
      <c r="X21" s="257">
        <v>105109.3749528036</v>
      </c>
      <c r="Y21" s="257">
        <v>32148.670070825803</v>
      </c>
      <c r="Z21" s="257">
        <v>17021.163706419098</v>
      </c>
      <c r="AA21" s="257">
        <v>15127.506364406705</v>
      </c>
      <c r="AB21" s="257">
        <v>11064.144731874063</v>
      </c>
      <c r="AC21" s="257"/>
      <c r="AD21" s="257">
        <v>197470.77372885239</v>
      </c>
      <c r="AE21" s="257">
        <v>92361.398776045593</v>
      </c>
      <c r="AF21" s="248">
        <v>-2.7539499569684267E-9</v>
      </c>
      <c r="AG21" s="59">
        <v>493</v>
      </c>
      <c r="AH21" s="13">
        <v>1</v>
      </c>
      <c r="AK21" s="59">
        <v>493</v>
      </c>
    </row>
    <row r="22" spans="2:37">
      <c r="B22" s="71">
        <v>40480</v>
      </c>
      <c r="C22" s="71">
        <v>40480</v>
      </c>
      <c r="D22" s="71">
        <v>40451</v>
      </c>
      <c r="E22" s="200">
        <v>284</v>
      </c>
      <c r="F22" s="59" t="s">
        <v>1053</v>
      </c>
      <c r="G22" s="80" t="s">
        <v>444</v>
      </c>
      <c r="H22" s="19">
        <v>143018261</v>
      </c>
      <c r="I22" s="20">
        <v>99</v>
      </c>
      <c r="J22" s="19" t="s">
        <v>1459</v>
      </c>
      <c r="K22" s="19"/>
      <c r="L22" s="21">
        <v>39751</v>
      </c>
      <c r="M22" s="21">
        <v>46318</v>
      </c>
      <c r="N22" s="34">
        <v>216</v>
      </c>
      <c r="O22" s="34">
        <v>23</v>
      </c>
      <c r="P22" s="34">
        <v>216</v>
      </c>
      <c r="Q22" s="34">
        <v>23</v>
      </c>
      <c r="R22" s="52">
        <v>23</v>
      </c>
      <c r="S22" s="354">
        <v>748012</v>
      </c>
      <c r="T22" s="26">
        <v>0.03</v>
      </c>
      <c r="U22" s="27">
        <v>8.6500000000000007E-2</v>
      </c>
      <c r="V22" s="256">
        <v>4486.0021811142151</v>
      </c>
      <c r="W22" s="257">
        <v>490432.89267305436</v>
      </c>
      <c r="X22" s="257">
        <v>257579.10732694564</v>
      </c>
      <c r="Y22" s="257">
        <v>79484.972288424819</v>
      </c>
      <c r="Z22" s="257">
        <v>41326.766644673036</v>
      </c>
      <c r="AA22" s="257">
        <v>38158.205643751782</v>
      </c>
      <c r="AB22" s="257">
        <v>25983.85731806908</v>
      </c>
      <c r="AC22" s="257"/>
      <c r="AD22" s="257">
        <v>478543.57844760543</v>
      </c>
      <c r="AE22" s="257">
        <v>220964.47112065202</v>
      </c>
      <c r="AF22" s="248">
        <v>-2.7539499569684267E-9</v>
      </c>
      <c r="AG22" s="59">
        <v>284</v>
      </c>
      <c r="AH22" s="13">
        <v>1</v>
      </c>
      <c r="AK22" s="59">
        <v>284</v>
      </c>
    </row>
    <row r="23" spans="2:37">
      <c r="B23" s="71">
        <v>40480</v>
      </c>
      <c r="C23" s="71">
        <v>40480</v>
      </c>
      <c r="D23" s="71">
        <v>40451</v>
      </c>
      <c r="E23" s="200">
        <v>6</v>
      </c>
      <c r="F23" s="59" t="s">
        <v>1053</v>
      </c>
      <c r="G23" s="80" t="s">
        <v>349</v>
      </c>
      <c r="H23" s="19">
        <v>143019195</v>
      </c>
      <c r="I23" s="20">
        <v>99</v>
      </c>
      <c r="J23" s="19" t="s">
        <v>1500</v>
      </c>
      <c r="K23" s="19"/>
      <c r="L23" s="21">
        <v>39540</v>
      </c>
      <c r="M23" s="21">
        <v>46835</v>
      </c>
      <c r="N23" s="34">
        <v>240</v>
      </c>
      <c r="O23" s="34">
        <v>30</v>
      </c>
      <c r="P23" s="34">
        <v>228</v>
      </c>
      <c r="Q23" s="34">
        <v>30</v>
      </c>
      <c r="R23" s="52">
        <v>30</v>
      </c>
      <c r="S23" s="354">
        <v>1151553</v>
      </c>
      <c r="T23" s="26">
        <v>0.03</v>
      </c>
      <c r="U23" s="27">
        <v>8.6500000000000007E-2</v>
      </c>
      <c r="V23" s="256">
        <v>6632.2672145819342</v>
      </c>
      <c r="W23" s="257">
        <v>741177.52218525426</v>
      </c>
      <c r="X23" s="257">
        <v>410375.47781474574</v>
      </c>
      <c r="Y23" s="257">
        <v>155950.09522867849</v>
      </c>
      <c r="Z23" s="257">
        <v>82187.798661429508</v>
      </c>
      <c r="AA23" s="257">
        <v>73762.296567248981</v>
      </c>
      <c r="AB23" s="257">
        <v>53996.773396677068</v>
      </c>
      <c r="AC23" s="257"/>
      <c r="AD23" s="257">
        <v>770979.40273941145</v>
      </c>
      <c r="AE23" s="257">
        <v>360603.92492465256</v>
      </c>
      <c r="AF23" s="248">
        <v>-2.7539499569684267E-9</v>
      </c>
      <c r="AG23" s="59">
        <v>6</v>
      </c>
      <c r="AH23" s="13">
        <v>1</v>
      </c>
      <c r="AK23" s="59">
        <v>6</v>
      </c>
    </row>
    <row r="24" spans="2:37">
      <c r="B24" s="71">
        <v>40480</v>
      </c>
      <c r="C24" s="71">
        <v>40480</v>
      </c>
      <c r="D24" s="71">
        <v>40451</v>
      </c>
      <c r="E24" s="200">
        <v>3277</v>
      </c>
      <c r="F24" s="59" t="s">
        <v>1053</v>
      </c>
      <c r="G24" s="80" t="s">
        <v>349</v>
      </c>
      <c r="H24" s="19">
        <v>143021939</v>
      </c>
      <c r="I24" s="20">
        <v>98</v>
      </c>
      <c r="J24" s="19" t="s">
        <v>1058</v>
      </c>
      <c r="K24" s="19"/>
      <c r="L24" s="21">
        <v>39700</v>
      </c>
      <c r="M24" s="21">
        <v>42256</v>
      </c>
      <c r="N24" s="34">
        <v>84</v>
      </c>
      <c r="O24" s="34">
        <v>25</v>
      </c>
      <c r="P24" s="34">
        <v>60</v>
      </c>
      <c r="Q24" s="34">
        <v>25</v>
      </c>
      <c r="R24" s="52">
        <v>25</v>
      </c>
      <c r="S24" s="354">
        <v>450000</v>
      </c>
      <c r="T24" s="26">
        <v>0.05</v>
      </c>
      <c r="U24" s="27">
        <v>0.10400000000000001</v>
      </c>
      <c r="V24" s="256">
        <v>8492.0551398048938</v>
      </c>
      <c r="W24" s="257">
        <v>396003.47119776969</v>
      </c>
      <c r="X24" s="257">
        <v>53996.528802230314</v>
      </c>
      <c r="Y24" s="257">
        <v>71727.310241569096</v>
      </c>
      <c r="Z24" s="257">
        <v>38333.295831270465</v>
      </c>
      <c r="AA24" s="257">
        <v>33394.014410298631</v>
      </c>
      <c r="AB24" s="257">
        <v>5920.6720177884117</v>
      </c>
      <c r="AC24" s="257"/>
      <c r="AD24" s="257">
        <v>113519.8371905191</v>
      </c>
      <c r="AE24" s="257">
        <v>59523.308388295001</v>
      </c>
      <c r="AF24" s="248">
        <v>-2.7539499569684267E-9</v>
      </c>
      <c r="AG24" s="59">
        <v>3277</v>
      </c>
      <c r="AH24" s="13">
        <v>1</v>
      </c>
      <c r="AK24" s="59">
        <v>3277</v>
      </c>
    </row>
    <row r="25" spans="2:37">
      <c r="B25" s="71">
        <v>40480</v>
      </c>
      <c r="C25" s="71">
        <v>40480</v>
      </c>
      <c r="D25" s="71">
        <v>40451</v>
      </c>
      <c r="E25" s="200">
        <v>23</v>
      </c>
      <c r="F25" s="59" t="s">
        <v>1053</v>
      </c>
      <c r="G25" s="80" t="s">
        <v>444</v>
      </c>
      <c r="H25" s="19">
        <v>143026663</v>
      </c>
      <c r="I25" s="20">
        <v>99</v>
      </c>
      <c r="J25" s="19" t="s">
        <v>1059</v>
      </c>
      <c r="K25" s="19"/>
      <c r="L25" s="21">
        <v>39468</v>
      </c>
      <c r="M25" s="21">
        <v>48602</v>
      </c>
      <c r="N25" s="34">
        <v>300</v>
      </c>
      <c r="O25" s="34">
        <v>32</v>
      </c>
      <c r="P25" s="34">
        <v>228</v>
      </c>
      <c r="Q25" s="34">
        <v>32</v>
      </c>
      <c r="R25" s="52">
        <v>32</v>
      </c>
      <c r="S25" s="354">
        <v>3333957</v>
      </c>
      <c r="T25" s="26">
        <v>0.03</v>
      </c>
      <c r="U25" s="27">
        <v>8.6500000000000007E-2</v>
      </c>
      <c r="V25" s="256">
        <v>19201.629196333943</v>
      </c>
      <c r="W25" s="257">
        <v>2145844.775127314</v>
      </c>
      <c r="X25" s="257">
        <v>1188112.224872686</v>
      </c>
      <c r="Y25" s="257">
        <v>480611.13295568008</v>
      </c>
      <c r="Z25" s="257">
        <v>252898.74546015557</v>
      </c>
      <c r="AA25" s="257">
        <v>227712.38749552451</v>
      </c>
      <c r="AB25" s="257">
        <v>166752.5929645875</v>
      </c>
      <c r="AC25" s="257"/>
      <c r="AD25" s="257">
        <v>2232126.6816367749</v>
      </c>
      <c r="AE25" s="257">
        <v>1044014.4567640582</v>
      </c>
      <c r="AF25" s="248">
        <v>-2.7539499569684267E-9</v>
      </c>
      <c r="AG25" s="59">
        <v>23</v>
      </c>
      <c r="AH25" s="13">
        <v>1</v>
      </c>
      <c r="AK25" s="59">
        <v>23</v>
      </c>
    </row>
    <row r="26" spans="2:37">
      <c r="B26" s="71">
        <v>40480</v>
      </c>
      <c r="C26" s="71">
        <v>40480</v>
      </c>
      <c r="D26" s="71">
        <v>40451</v>
      </c>
      <c r="E26" s="200">
        <v>6</v>
      </c>
      <c r="F26" s="59" t="s">
        <v>1053</v>
      </c>
      <c r="G26" s="80" t="s">
        <v>349</v>
      </c>
      <c r="H26" s="19">
        <v>143031667</v>
      </c>
      <c r="I26" s="20">
        <v>98</v>
      </c>
      <c r="J26" s="19" t="s">
        <v>705</v>
      </c>
      <c r="K26" s="19"/>
      <c r="L26" s="21">
        <v>39181</v>
      </c>
      <c r="M26" s="21">
        <v>41721</v>
      </c>
      <c r="N26" s="34">
        <v>84</v>
      </c>
      <c r="O26" s="34">
        <v>42</v>
      </c>
      <c r="P26" s="34">
        <v>60</v>
      </c>
      <c r="Q26" s="34">
        <v>42</v>
      </c>
      <c r="R26" s="52">
        <v>42</v>
      </c>
      <c r="S26" s="354">
        <v>425743</v>
      </c>
      <c r="T26" s="26">
        <v>0.05</v>
      </c>
      <c r="U26" s="27">
        <v>0.10400000000000001</v>
      </c>
      <c r="V26" s="256">
        <v>8034.2956253021212</v>
      </c>
      <c r="W26" s="257">
        <v>374657.12408478232</v>
      </c>
      <c r="X26" s="257">
        <v>51085.875915217679</v>
      </c>
      <c r="Y26" s="257">
        <v>96151.590678061271</v>
      </c>
      <c r="Z26" s="257">
        <v>50745.898362596112</v>
      </c>
      <c r="AA26" s="257">
        <v>45405.692315465159</v>
      </c>
      <c r="AB26" s="257">
        <v>9410.5560896453608</v>
      </c>
      <c r="AC26" s="257"/>
      <c r="AD26" s="257">
        <v>107400.61343334033</v>
      </c>
      <c r="AE26" s="257">
        <v>56314.737518128612</v>
      </c>
      <c r="AF26" s="248">
        <v>-2.7539499569684267E-9</v>
      </c>
      <c r="AG26" s="59">
        <v>6</v>
      </c>
      <c r="AH26" s="13">
        <v>1</v>
      </c>
      <c r="AK26" s="59">
        <v>6</v>
      </c>
    </row>
    <row r="27" spans="2:37">
      <c r="B27" s="71">
        <v>40480</v>
      </c>
      <c r="C27" s="71">
        <v>40480</v>
      </c>
      <c r="D27" s="71">
        <v>40451</v>
      </c>
      <c r="E27" s="200">
        <v>10319</v>
      </c>
      <c r="F27" s="59" t="s">
        <v>1053</v>
      </c>
      <c r="G27" s="80" t="s">
        <v>444</v>
      </c>
      <c r="H27" s="19">
        <v>143031993</v>
      </c>
      <c r="I27" s="20">
        <v>99</v>
      </c>
      <c r="J27" s="19" t="s">
        <v>706</v>
      </c>
      <c r="K27" s="19"/>
      <c r="L27" s="21">
        <v>39143</v>
      </c>
      <c r="M27" s="21">
        <v>48998</v>
      </c>
      <c r="N27" s="34">
        <v>324</v>
      </c>
      <c r="O27" s="34">
        <v>43</v>
      </c>
      <c r="P27" s="34">
        <v>228</v>
      </c>
      <c r="Q27" s="34">
        <v>43</v>
      </c>
      <c r="R27" s="52">
        <v>43</v>
      </c>
      <c r="S27" s="354">
        <v>2594956</v>
      </c>
      <c r="T27" s="26">
        <v>0.03</v>
      </c>
      <c r="U27" s="27">
        <v>8.6500000000000007E-2</v>
      </c>
      <c r="V27" s="256">
        <v>14945.418580024259</v>
      </c>
      <c r="W27" s="257">
        <v>1670199.3379894441</v>
      </c>
      <c r="X27" s="257">
        <v>924756.66201055585</v>
      </c>
      <c r="Y27" s="257">
        <v>496770.542910124</v>
      </c>
      <c r="Z27" s="257">
        <v>259194.75956848767</v>
      </c>
      <c r="AA27" s="257">
        <v>237575.78334163633</v>
      </c>
      <c r="AB27" s="257">
        <v>174405.86169497325</v>
      </c>
      <c r="AC27" s="257"/>
      <c r="AD27" s="257">
        <v>1737356.0982560497</v>
      </c>
      <c r="AE27" s="257">
        <v>812599.43624546833</v>
      </c>
      <c r="AF27" s="248">
        <v>-2.7539499569684267E-9</v>
      </c>
      <c r="AG27" s="59">
        <v>10319</v>
      </c>
      <c r="AH27" s="13">
        <v>1</v>
      </c>
      <c r="AK27" s="59">
        <v>10319</v>
      </c>
    </row>
    <row r="28" spans="2:37">
      <c r="B28" s="71">
        <v>40480</v>
      </c>
      <c r="C28" s="71">
        <v>40480</v>
      </c>
      <c r="D28" s="71">
        <v>40451</v>
      </c>
      <c r="E28" s="200">
        <v>553</v>
      </c>
      <c r="F28" s="59" t="s">
        <v>1053</v>
      </c>
      <c r="G28" s="80" t="s">
        <v>444</v>
      </c>
      <c r="H28" s="19">
        <v>143032043</v>
      </c>
      <c r="I28" s="20">
        <v>99</v>
      </c>
      <c r="J28" s="19" t="s">
        <v>443</v>
      </c>
      <c r="K28" s="19"/>
      <c r="L28" s="21">
        <v>39729</v>
      </c>
      <c r="M28" s="21">
        <v>47384</v>
      </c>
      <c r="N28" s="34">
        <v>252</v>
      </c>
      <c r="O28" s="34">
        <v>24</v>
      </c>
      <c r="P28" s="34">
        <v>228</v>
      </c>
      <c r="Q28" s="34">
        <v>24</v>
      </c>
      <c r="R28" s="52">
        <v>24</v>
      </c>
      <c r="S28" s="354">
        <v>114738</v>
      </c>
      <c r="T28" s="26">
        <v>0.03</v>
      </c>
      <c r="U28" s="27">
        <v>8.6500000000000007E-2</v>
      </c>
      <c r="V28" s="256">
        <v>660.82331917567137</v>
      </c>
      <c r="W28" s="257">
        <v>73849.164163952242</v>
      </c>
      <c r="X28" s="257">
        <v>40888.835836047758</v>
      </c>
      <c r="Y28" s="257">
        <v>12506.226903770552</v>
      </c>
      <c r="Z28" s="257">
        <v>6621.4414160751357</v>
      </c>
      <c r="AA28" s="257">
        <v>5884.7854876954161</v>
      </c>
      <c r="AB28" s="257">
        <v>4304.0879827418694</v>
      </c>
      <c r="AC28" s="257"/>
      <c r="AD28" s="257">
        <v>76818.552608099344</v>
      </c>
      <c r="AE28" s="257">
        <v>35929.716772050248</v>
      </c>
      <c r="AF28" s="248">
        <v>-2.7539499569684267E-9</v>
      </c>
      <c r="AG28" s="59">
        <v>553</v>
      </c>
      <c r="AH28" s="13">
        <v>1</v>
      </c>
      <c r="AK28" s="59">
        <v>553</v>
      </c>
    </row>
    <row r="29" spans="2:37">
      <c r="B29" s="71">
        <v>40480</v>
      </c>
      <c r="C29" s="71">
        <v>40480</v>
      </c>
      <c r="D29" s="71">
        <v>40451</v>
      </c>
      <c r="E29" s="200">
        <v>4159</v>
      </c>
      <c r="F29" s="59" t="s">
        <v>1053</v>
      </c>
      <c r="G29" s="80" t="s">
        <v>444</v>
      </c>
      <c r="H29" s="19">
        <v>143033007</v>
      </c>
      <c r="I29" s="20">
        <v>98</v>
      </c>
      <c r="J29" s="19" t="s">
        <v>302</v>
      </c>
      <c r="K29" s="19"/>
      <c r="L29" s="21">
        <v>39758</v>
      </c>
      <c r="M29" s="21">
        <v>41581</v>
      </c>
      <c r="N29" s="34">
        <v>60</v>
      </c>
      <c r="O29" s="34">
        <v>23</v>
      </c>
      <c r="P29" s="34">
        <v>60</v>
      </c>
      <c r="Q29" s="34">
        <v>23</v>
      </c>
      <c r="R29" s="52">
        <v>23</v>
      </c>
      <c r="S29" s="354">
        <v>173000</v>
      </c>
      <c r="T29" s="26">
        <v>0.05</v>
      </c>
      <c r="U29" s="27">
        <v>0.10400000000000001</v>
      </c>
      <c r="V29" s="256">
        <v>3264.7234204138808</v>
      </c>
      <c r="W29" s="257">
        <v>152241.33448269809</v>
      </c>
      <c r="X29" s="257">
        <v>20758.66551730191</v>
      </c>
      <c r="Y29" s="257">
        <v>25811.022044833269</v>
      </c>
      <c r="Z29" s="257">
        <v>13817.611124267687</v>
      </c>
      <c r="AA29" s="257">
        <v>11993.410920565582</v>
      </c>
      <c r="AB29" s="257">
        <v>2094.0759074471225</v>
      </c>
      <c r="AC29" s="257"/>
      <c r="AD29" s="257">
        <v>43642.070742132906</v>
      </c>
      <c r="AE29" s="257">
        <v>22883.40522483339</v>
      </c>
      <c r="AF29" s="248">
        <v>-2.7539499569684267E-9</v>
      </c>
      <c r="AG29" s="59">
        <v>4159</v>
      </c>
      <c r="AH29" s="13">
        <v>1</v>
      </c>
      <c r="AK29" s="59">
        <v>4159</v>
      </c>
    </row>
    <row r="30" spans="2:37">
      <c r="B30" s="71">
        <v>40480</v>
      </c>
      <c r="C30" s="71">
        <v>40480</v>
      </c>
      <c r="D30" s="71">
        <v>40451</v>
      </c>
      <c r="E30" s="200">
        <v>10438</v>
      </c>
      <c r="F30" s="59" t="s">
        <v>1053</v>
      </c>
      <c r="G30" s="80" t="s">
        <v>444</v>
      </c>
      <c r="H30" s="19">
        <v>143033422</v>
      </c>
      <c r="I30" s="20">
        <v>98</v>
      </c>
      <c r="J30" s="19" t="s">
        <v>303</v>
      </c>
      <c r="K30" s="19"/>
      <c r="L30" s="21">
        <v>39975</v>
      </c>
      <c r="M30" s="21">
        <v>41782</v>
      </c>
      <c r="N30" s="34">
        <v>59</v>
      </c>
      <c r="O30" s="34">
        <v>16</v>
      </c>
      <c r="P30" s="34">
        <v>59</v>
      </c>
      <c r="Q30" s="34">
        <v>16</v>
      </c>
      <c r="R30" s="52">
        <v>16</v>
      </c>
      <c r="S30" s="354">
        <v>246324</v>
      </c>
      <c r="T30" s="26">
        <v>0.05</v>
      </c>
      <c r="U30" s="27">
        <v>0.10400000000000001</v>
      </c>
      <c r="V30" s="256">
        <v>4717.8111258133176</v>
      </c>
      <c r="W30" s="257">
        <v>217190.92839208612</v>
      </c>
      <c r="X30" s="257">
        <v>29133.07160791388</v>
      </c>
      <c r="Y30" s="257">
        <v>27045.535381777063</v>
      </c>
      <c r="Z30" s="257">
        <v>14539.489334703594</v>
      </c>
      <c r="AA30" s="257">
        <v>12506.046047073469</v>
      </c>
      <c r="AB30" s="257">
        <v>2044.4260777483425</v>
      </c>
      <c r="AC30" s="257"/>
      <c r="AD30" s="257">
        <v>61159.928030896874</v>
      </c>
      <c r="AE30" s="257">
        <v>32026.856422986424</v>
      </c>
      <c r="AF30" s="248">
        <v>-2.7539499569684267E-9</v>
      </c>
      <c r="AG30" s="59">
        <v>10438</v>
      </c>
      <c r="AH30" s="13">
        <v>1</v>
      </c>
      <c r="AK30" s="59">
        <v>10438</v>
      </c>
    </row>
    <row r="31" spans="2:37">
      <c r="B31" s="71">
        <v>40480</v>
      </c>
      <c r="C31" s="71">
        <v>40480</v>
      </c>
      <c r="D31" s="71">
        <v>40451</v>
      </c>
      <c r="E31" s="200">
        <v>608</v>
      </c>
      <c r="F31" s="59" t="s">
        <v>1053</v>
      </c>
      <c r="G31" s="80" t="s">
        <v>444</v>
      </c>
      <c r="H31" s="19">
        <v>143034275</v>
      </c>
      <c r="I31" s="20">
        <v>99</v>
      </c>
      <c r="J31" s="19" t="s">
        <v>304</v>
      </c>
      <c r="K31" s="19"/>
      <c r="L31" s="21">
        <v>39790</v>
      </c>
      <c r="M31" s="21">
        <v>48541</v>
      </c>
      <c r="N31" s="34">
        <v>288</v>
      </c>
      <c r="O31" s="34">
        <v>22</v>
      </c>
      <c r="P31" s="34">
        <v>228</v>
      </c>
      <c r="Q31" s="34">
        <v>22</v>
      </c>
      <c r="R31" s="52">
        <v>22</v>
      </c>
      <c r="S31" s="354">
        <v>2494114</v>
      </c>
      <c r="T31" s="26">
        <v>0.03</v>
      </c>
      <c r="U31" s="27">
        <v>8.6500000000000007E-2</v>
      </c>
      <c r="V31" s="256">
        <v>14364.628038509565</v>
      </c>
      <c r="W31" s="257">
        <v>1605294.0981158081</v>
      </c>
      <c r="X31" s="257">
        <v>888819.9018841919</v>
      </c>
      <c r="Y31" s="257">
        <v>249690.61566254197</v>
      </c>
      <c r="Z31" s="257">
        <v>132402.39188800947</v>
      </c>
      <c r="AA31" s="257">
        <v>117288.2237745325</v>
      </c>
      <c r="AB31" s="257">
        <v>85763.323866018516</v>
      </c>
      <c r="AC31" s="257"/>
      <c r="AD31" s="257">
        <v>1669841.0946643404</v>
      </c>
      <c r="AE31" s="257">
        <v>781021.19278012181</v>
      </c>
      <c r="AF31" s="248">
        <v>-2.7539499569684267E-9</v>
      </c>
      <c r="AG31" s="59">
        <v>608</v>
      </c>
      <c r="AH31" s="13">
        <v>1</v>
      </c>
      <c r="AK31" s="59">
        <v>608</v>
      </c>
    </row>
    <row r="32" spans="2:37">
      <c r="B32" s="71">
        <v>40480</v>
      </c>
      <c r="C32" s="71">
        <v>40480</v>
      </c>
      <c r="D32" s="71">
        <v>40451</v>
      </c>
      <c r="E32" s="200">
        <v>2017</v>
      </c>
      <c r="F32" s="59" t="s">
        <v>1053</v>
      </c>
      <c r="G32" s="80" t="s">
        <v>444</v>
      </c>
      <c r="H32" s="19">
        <v>143035336</v>
      </c>
      <c r="I32" s="20">
        <v>98</v>
      </c>
      <c r="J32" s="19" t="s">
        <v>305</v>
      </c>
      <c r="K32" s="19"/>
      <c r="L32" s="21">
        <v>40016</v>
      </c>
      <c r="M32" s="21">
        <v>41843</v>
      </c>
      <c r="N32" s="34">
        <v>60</v>
      </c>
      <c r="O32" s="34">
        <v>14</v>
      </c>
      <c r="P32" s="34">
        <v>60</v>
      </c>
      <c r="Q32" s="34">
        <v>14</v>
      </c>
      <c r="R32" s="52">
        <v>14</v>
      </c>
      <c r="S32" s="354">
        <v>200000</v>
      </c>
      <c r="T32" s="26">
        <v>0.05</v>
      </c>
      <c r="U32" s="27">
        <v>0.10400000000000001</v>
      </c>
      <c r="V32" s="256">
        <v>3774.2467288021749</v>
      </c>
      <c r="W32" s="257">
        <v>176001.54275456429</v>
      </c>
      <c r="X32" s="257">
        <v>23998.457245435711</v>
      </c>
      <c r="Y32" s="257">
        <v>19518.244293104362</v>
      </c>
      <c r="Z32" s="257">
        <v>10532.770660561022</v>
      </c>
      <c r="AA32" s="257">
        <v>8985.4736325433405</v>
      </c>
      <c r="AB32" s="257">
        <v>1473.5894799828945</v>
      </c>
      <c r="AC32" s="257"/>
      <c r="AD32" s="257">
        <v>50453.260973564029</v>
      </c>
      <c r="AE32" s="257">
        <v>26454.803728131072</v>
      </c>
      <c r="AF32" s="248">
        <v>-2.7539499569684267E-9</v>
      </c>
      <c r="AG32" s="59">
        <v>2017</v>
      </c>
      <c r="AH32" s="13">
        <v>1</v>
      </c>
      <c r="AK32" s="59">
        <v>2017</v>
      </c>
    </row>
    <row r="33" spans="2:37">
      <c r="B33" s="71">
        <v>40480</v>
      </c>
      <c r="C33" s="71">
        <v>40480</v>
      </c>
      <c r="D33" s="71">
        <v>40451</v>
      </c>
      <c r="E33" s="200">
        <v>634</v>
      </c>
      <c r="F33" s="59" t="s">
        <v>1053</v>
      </c>
      <c r="G33" s="80" t="s">
        <v>444</v>
      </c>
      <c r="H33" s="19">
        <v>143035581</v>
      </c>
      <c r="I33" s="20">
        <v>98</v>
      </c>
      <c r="J33" s="19" t="s">
        <v>1452</v>
      </c>
      <c r="K33" s="19"/>
      <c r="L33" s="21">
        <v>39892</v>
      </c>
      <c r="M33" s="21">
        <v>41721</v>
      </c>
      <c r="N33" s="34">
        <v>60</v>
      </c>
      <c r="O33" s="34">
        <v>18</v>
      </c>
      <c r="P33" s="34">
        <v>60</v>
      </c>
      <c r="Q33" s="34">
        <v>18</v>
      </c>
      <c r="R33" s="52">
        <v>18</v>
      </c>
      <c r="S33" s="354">
        <v>250000</v>
      </c>
      <c r="T33" s="26">
        <v>0.05</v>
      </c>
      <c r="U33" s="27">
        <v>0.10400000000000001</v>
      </c>
      <c r="V33" s="256">
        <v>4717.8084110027185</v>
      </c>
      <c r="W33" s="257">
        <v>220001.92844320534</v>
      </c>
      <c r="X33" s="257">
        <v>29998.071556794661</v>
      </c>
      <c r="Y33" s="257">
        <v>30414.71523358101</v>
      </c>
      <c r="Z33" s="257">
        <v>16353.557654152555</v>
      </c>
      <c r="AA33" s="257">
        <v>14061.157579428454</v>
      </c>
      <c r="AB33" s="257">
        <v>2368.268807115368</v>
      </c>
      <c r="AC33" s="257"/>
      <c r="AD33" s="257">
        <v>63066.576216954993</v>
      </c>
      <c r="AE33" s="257">
        <v>33068.504660163882</v>
      </c>
      <c r="AF33" s="248">
        <v>-2.7539499569684267E-9</v>
      </c>
      <c r="AG33" s="59">
        <v>634</v>
      </c>
      <c r="AH33" s="13">
        <v>1</v>
      </c>
      <c r="AK33" s="59">
        <v>634</v>
      </c>
    </row>
    <row r="34" spans="2:37">
      <c r="B34" s="71">
        <v>40480</v>
      </c>
      <c r="C34" s="71">
        <v>40480</v>
      </c>
      <c r="D34" s="71">
        <v>40451</v>
      </c>
      <c r="E34" s="200">
        <v>6</v>
      </c>
      <c r="F34" s="59" t="s">
        <v>1053</v>
      </c>
      <c r="G34" s="80" t="s">
        <v>349</v>
      </c>
      <c r="H34" s="19">
        <v>143036685</v>
      </c>
      <c r="I34" s="20">
        <v>98</v>
      </c>
      <c r="J34" s="19" t="s">
        <v>956</v>
      </c>
      <c r="K34" s="19"/>
      <c r="L34" s="21">
        <v>40002</v>
      </c>
      <c r="M34" s="21">
        <v>41813</v>
      </c>
      <c r="N34" s="34">
        <v>60</v>
      </c>
      <c r="O34" s="34">
        <v>15</v>
      </c>
      <c r="P34" s="34">
        <v>60</v>
      </c>
      <c r="Q34" s="34">
        <v>15</v>
      </c>
      <c r="R34" s="52">
        <v>15</v>
      </c>
      <c r="S34" s="354">
        <v>246324</v>
      </c>
      <c r="T34" s="26">
        <v>0.05</v>
      </c>
      <c r="U34" s="27">
        <v>0.10400000000000001</v>
      </c>
      <c r="V34" s="256">
        <v>4648.4377561273341</v>
      </c>
      <c r="W34" s="257">
        <v>216767.02008737644</v>
      </c>
      <c r="X34" s="257">
        <v>29556.979912623559</v>
      </c>
      <c r="Y34" s="257">
        <v>25562.03561626804</v>
      </c>
      <c r="Z34" s="257">
        <v>13781.613677690073</v>
      </c>
      <c r="AA34" s="257">
        <v>11780.421938577967</v>
      </c>
      <c r="AB34" s="257">
        <v>1944.5381521462868</v>
      </c>
      <c r="AC34" s="257"/>
      <c r="AD34" s="257">
        <v>62139.245280260882</v>
      </c>
      <c r="AE34" s="257">
        <v>32582.26536764083</v>
      </c>
      <c r="AF34" s="248">
        <v>-2.7539499569684267E-9</v>
      </c>
      <c r="AG34" s="59">
        <v>6</v>
      </c>
      <c r="AH34" s="13">
        <v>1</v>
      </c>
      <c r="AK34" s="59">
        <v>6</v>
      </c>
    </row>
    <row r="35" spans="2:37">
      <c r="B35" s="71">
        <v>40480</v>
      </c>
      <c r="C35" s="71">
        <v>40480</v>
      </c>
      <c r="D35" s="71">
        <v>40451</v>
      </c>
      <c r="E35" s="200">
        <v>4141</v>
      </c>
      <c r="F35" s="59" t="s">
        <v>1053</v>
      </c>
      <c r="G35" s="80" t="s">
        <v>444</v>
      </c>
      <c r="H35" s="19">
        <v>143037363</v>
      </c>
      <c r="I35" s="20">
        <v>99</v>
      </c>
      <c r="J35" s="19" t="s">
        <v>1453</v>
      </c>
      <c r="K35" s="19"/>
      <c r="L35" s="21">
        <v>39990</v>
      </c>
      <c r="M35" s="21">
        <v>50944</v>
      </c>
      <c r="N35" s="34">
        <v>360</v>
      </c>
      <c r="O35" s="34">
        <v>15</v>
      </c>
      <c r="P35" s="34">
        <v>228</v>
      </c>
      <c r="Q35" s="34">
        <v>15</v>
      </c>
      <c r="R35" s="52">
        <v>15</v>
      </c>
      <c r="S35" s="354">
        <v>3300016</v>
      </c>
      <c r="T35" s="26">
        <v>0.03</v>
      </c>
      <c r="U35" s="27">
        <v>8.6500000000000007E-2</v>
      </c>
      <c r="V35" s="256">
        <v>19006.149021708785</v>
      </c>
      <c r="W35" s="257">
        <v>2123999.2271755571</v>
      </c>
      <c r="X35" s="257">
        <v>1176016.7728244429</v>
      </c>
      <c r="Y35" s="257">
        <v>226770.9760783196</v>
      </c>
      <c r="Z35" s="257">
        <v>120896.30302211702</v>
      </c>
      <c r="AA35" s="257">
        <v>105874.67305620258</v>
      </c>
      <c r="AB35" s="257">
        <v>77369.524527923873</v>
      </c>
      <c r="AC35" s="257"/>
      <c r="AD35" s="257">
        <v>2209402.7497740006</v>
      </c>
      <c r="AE35" s="257">
        <v>1033385.9769495226</v>
      </c>
      <c r="AF35" s="248">
        <v>-2.7539499569684267E-9</v>
      </c>
      <c r="AG35" s="59">
        <v>4141</v>
      </c>
      <c r="AH35" s="13">
        <v>1</v>
      </c>
      <c r="AK35" s="59">
        <v>4141</v>
      </c>
    </row>
    <row r="36" spans="2:37">
      <c r="B36" s="71">
        <v>40480</v>
      </c>
      <c r="C36" s="71">
        <v>40480</v>
      </c>
      <c r="D36" s="71">
        <v>40451</v>
      </c>
      <c r="E36" s="200">
        <v>4236</v>
      </c>
      <c r="F36" s="59" t="s">
        <v>1053</v>
      </c>
      <c r="G36" s="80" t="s">
        <v>444</v>
      </c>
      <c r="H36" s="19">
        <v>143037746</v>
      </c>
      <c r="I36" s="20">
        <v>98</v>
      </c>
      <c r="J36" s="19" t="s">
        <v>1454</v>
      </c>
      <c r="K36" s="19"/>
      <c r="L36" s="21">
        <v>40109</v>
      </c>
      <c r="M36" s="21">
        <v>41935</v>
      </c>
      <c r="N36" s="34">
        <v>60</v>
      </c>
      <c r="O36" s="34">
        <v>11</v>
      </c>
      <c r="P36" s="34">
        <v>60</v>
      </c>
      <c r="Q36" s="34">
        <v>11</v>
      </c>
      <c r="R36" s="52">
        <v>11</v>
      </c>
      <c r="S36" s="354">
        <v>180000</v>
      </c>
      <c r="T36" s="26">
        <v>0.05</v>
      </c>
      <c r="U36" s="27">
        <v>0.10400000000000001</v>
      </c>
      <c r="V36" s="256">
        <v>3396.8220559219571</v>
      </c>
      <c r="W36" s="257">
        <v>158401.38847910785</v>
      </c>
      <c r="X36" s="257">
        <v>21598.611520892155</v>
      </c>
      <c r="Y36" s="257">
        <v>14110.629911936008</v>
      </c>
      <c r="Z36" s="257">
        <v>7635.7910160388255</v>
      </c>
      <c r="AA36" s="257">
        <v>6474.8388958971827</v>
      </c>
      <c r="AB36" s="257">
        <v>1042.0382751307618</v>
      </c>
      <c r="AC36" s="257"/>
      <c r="AD36" s="257">
        <v>45407.934876207561</v>
      </c>
      <c r="AE36" s="257">
        <v>23809.323355317978</v>
      </c>
      <c r="AF36" s="248">
        <v>-2.7539499569684267E-9</v>
      </c>
      <c r="AG36" s="59">
        <v>4236</v>
      </c>
      <c r="AH36" s="13">
        <v>1</v>
      </c>
      <c r="AK36" s="59">
        <v>4236</v>
      </c>
    </row>
    <row r="37" spans="2:37">
      <c r="B37" s="71">
        <v>40480</v>
      </c>
      <c r="C37" s="71">
        <v>40480</v>
      </c>
      <c r="D37" s="71">
        <v>40451</v>
      </c>
      <c r="E37" s="200">
        <v>3235</v>
      </c>
      <c r="F37" s="59" t="s">
        <v>1053</v>
      </c>
      <c r="G37" s="80" t="s">
        <v>444</v>
      </c>
      <c r="H37" s="19">
        <v>143037940</v>
      </c>
      <c r="I37" s="20">
        <v>99</v>
      </c>
      <c r="J37" s="19" t="s">
        <v>1455</v>
      </c>
      <c r="K37" s="19"/>
      <c r="L37" s="21">
        <v>40021</v>
      </c>
      <c r="M37" s="21">
        <v>50244</v>
      </c>
      <c r="N37" s="34">
        <v>336</v>
      </c>
      <c r="O37" s="34">
        <v>14</v>
      </c>
      <c r="P37" s="34">
        <v>228</v>
      </c>
      <c r="Q37" s="34">
        <v>14</v>
      </c>
      <c r="R37" s="52">
        <v>14</v>
      </c>
      <c r="S37" s="354">
        <v>910129</v>
      </c>
      <c r="T37" s="26">
        <v>0.03</v>
      </c>
      <c r="U37" s="27">
        <v>8.6500000000000007E-2</v>
      </c>
      <c r="V37" s="256">
        <v>5241.8071315347552</v>
      </c>
      <c r="W37" s="257">
        <v>585789.06666818063</v>
      </c>
      <c r="X37" s="257">
        <v>324339.93333181937</v>
      </c>
      <c r="Y37" s="257">
        <v>58427.633055897204</v>
      </c>
      <c r="Z37" s="257">
        <v>31172.844363254597</v>
      </c>
      <c r="AA37" s="257">
        <v>27254.788692642607</v>
      </c>
      <c r="AB37" s="257">
        <v>19915.609941427505</v>
      </c>
      <c r="AC37" s="257"/>
      <c r="AD37" s="257">
        <v>609342.95932173205</v>
      </c>
      <c r="AE37" s="257">
        <v>285003.02598990232</v>
      </c>
      <c r="AF37" s="248">
        <v>-2.7539499569684267E-9</v>
      </c>
      <c r="AG37" s="59">
        <v>3235</v>
      </c>
      <c r="AH37" s="13">
        <v>1</v>
      </c>
      <c r="AK37" s="59">
        <v>3235</v>
      </c>
    </row>
    <row r="38" spans="2:37">
      <c r="B38" s="71">
        <v>40480</v>
      </c>
      <c r="C38" s="71">
        <v>40480</v>
      </c>
      <c r="D38" s="71">
        <v>40451</v>
      </c>
      <c r="E38" s="200">
        <v>10438</v>
      </c>
      <c r="F38" s="59" t="s">
        <v>1053</v>
      </c>
      <c r="G38" s="80" t="s">
        <v>444</v>
      </c>
      <c r="H38" s="19">
        <v>143038106</v>
      </c>
      <c r="I38" s="20">
        <v>99</v>
      </c>
      <c r="J38" s="19" t="s">
        <v>1456</v>
      </c>
      <c r="K38" s="19"/>
      <c r="L38" s="21">
        <v>40102</v>
      </c>
      <c r="M38" s="21">
        <v>45560</v>
      </c>
      <c r="N38" s="34">
        <v>179</v>
      </c>
      <c r="O38" s="34">
        <v>11</v>
      </c>
      <c r="P38" s="34">
        <v>179</v>
      </c>
      <c r="Q38" s="34">
        <v>11</v>
      </c>
      <c r="R38" s="52">
        <v>11</v>
      </c>
      <c r="S38" s="354">
        <v>756735</v>
      </c>
      <c r="T38" s="26">
        <v>0.03</v>
      </c>
      <c r="U38" s="27">
        <v>8.6500000000000007E-2</v>
      </c>
      <c r="V38" s="256">
        <v>5248.9991018990468</v>
      </c>
      <c r="W38" s="257">
        <v>526865.69690273423</v>
      </c>
      <c r="X38" s="257">
        <v>229869.30309726577</v>
      </c>
      <c r="Y38" s="257">
        <v>41188.105868745275</v>
      </c>
      <c r="Z38" s="257">
        <v>20345.123335734395</v>
      </c>
      <c r="AA38" s="257">
        <v>20842.98253301088</v>
      </c>
      <c r="AB38" s="257">
        <v>11090.185675745279</v>
      </c>
      <c r="AC38" s="257"/>
      <c r="AD38" s="257">
        <v>412705.14233718545</v>
      </c>
      <c r="AE38" s="257">
        <v>182835.83923991161</v>
      </c>
      <c r="AF38" s="248">
        <v>-2.7539499569684267E-9</v>
      </c>
      <c r="AG38" s="59">
        <v>10438</v>
      </c>
      <c r="AH38" s="13">
        <v>1</v>
      </c>
      <c r="AK38" s="59">
        <v>10438</v>
      </c>
    </row>
    <row r="39" spans="2:37">
      <c r="B39" s="71">
        <v>40480</v>
      </c>
      <c r="C39" s="71">
        <v>40480</v>
      </c>
      <c r="D39" s="71">
        <v>40451</v>
      </c>
      <c r="E39" s="200">
        <v>4141</v>
      </c>
      <c r="F39" s="59" t="s">
        <v>1053</v>
      </c>
      <c r="G39" s="80" t="s">
        <v>444</v>
      </c>
      <c r="H39" s="19">
        <v>143038661</v>
      </c>
      <c r="I39" s="20">
        <v>98</v>
      </c>
      <c r="J39" s="19" t="s">
        <v>957</v>
      </c>
      <c r="K39" s="19"/>
      <c r="L39" s="21">
        <v>40087</v>
      </c>
      <c r="M39" s="21">
        <v>41905</v>
      </c>
      <c r="N39" s="34">
        <v>60</v>
      </c>
      <c r="O39" s="34">
        <v>12</v>
      </c>
      <c r="P39" s="34">
        <v>60</v>
      </c>
      <c r="Q39" s="34">
        <v>12</v>
      </c>
      <c r="R39" s="52">
        <v>12</v>
      </c>
      <c r="S39" s="354">
        <v>87691</v>
      </c>
      <c r="T39" s="26">
        <v>0.05</v>
      </c>
      <c r="U39" s="27">
        <v>0.10400000000000001</v>
      </c>
      <c r="V39" s="256">
        <v>1654.8373494769573</v>
      </c>
      <c r="W39" s="257">
        <v>77168.756428452471</v>
      </c>
      <c r="X39" s="257">
        <v>10522.243571547529</v>
      </c>
      <c r="Y39" s="257">
        <v>7444.9189862863386</v>
      </c>
      <c r="Z39" s="257">
        <v>4024.9775045142037</v>
      </c>
      <c r="AA39" s="257">
        <v>3419.9414817721349</v>
      </c>
      <c r="AB39" s="257">
        <v>553.80229323934361</v>
      </c>
      <c r="AC39" s="257"/>
      <c r="AD39" s="257">
        <v>22121.484540164005</v>
      </c>
      <c r="AE39" s="257">
        <v>11599.24096861772</v>
      </c>
      <c r="AF39" s="248">
        <v>-2.7539499569684267E-9</v>
      </c>
      <c r="AG39" s="59">
        <v>4141</v>
      </c>
      <c r="AH39" s="13">
        <v>1</v>
      </c>
      <c r="AK39" s="59">
        <v>4141</v>
      </c>
    </row>
    <row r="40" spans="2:37">
      <c r="B40" s="71">
        <v>40480</v>
      </c>
      <c r="C40" s="71">
        <v>40480</v>
      </c>
      <c r="D40" s="71">
        <v>40451</v>
      </c>
      <c r="E40" s="200">
        <v>493</v>
      </c>
      <c r="F40" s="59" t="s">
        <v>1053</v>
      </c>
      <c r="G40" s="80" t="s">
        <v>444</v>
      </c>
      <c r="H40" s="19">
        <v>143039056</v>
      </c>
      <c r="I40" s="20">
        <v>99</v>
      </c>
      <c r="J40" s="19" t="s">
        <v>1457</v>
      </c>
      <c r="K40" s="19"/>
      <c r="L40" s="21">
        <v>39258</v>
      </c>
      <c r="M40" s="21">
        <v>49271</v>
      </c>
      <c r="N40" s="34">
        <v>329</v>
      </c>
      <c r="O40" s="34">
        <v>39</v>
      </c>
      <c r="P40" s="34">
        <v>228</v>
      </c>
      <c r="Q40" s="34">
        <v>39</v>
      </c>
      <c r="R40" s="52">
        <v>39</v>
      </c>
      <c r="S40" s="354">
        <v>2401090</v>
      </c>
      <c r="T40" s="26">
        <v>0.03</v>
      </c>
      <c r="U40" s="27">
        <v>8.6500000000000007E-2</v>
      </c>
      <c r="V40" s="256">
        <v>13828.86457354593</v>
      </c>
      <c r="W40" s="257">
        <v>1545420.781104988</v>
      </c>
      <c r="X40" s="257">
        <v>855669.21889501205</v>
      </c>
      <c r="Y40" s="257">
        <v>418729.61167927319</v>
      </c>
      <c r="Z40" s="257">
        <v>219151.09565870251</v>
      </c>
      <c r="AA40" s="257">
        <v>199578.51602057068</v>
      </c>
      <c r="AB40" s="257">
        <v>146364.47165309417</v>
      </c>
      <c r="AC40" s="257"/>
      <c r="AD40" s="257">
        <v>1607560.3416634507</v>
      </c>
      <c r="AE40" s="257">
        <v>751891.12276841246</v>
      </c>
      <c r="AF40" s="248">
        <v>-2.7539499569684267E-9</v>
      </c>
      <c r="AG40" s="59">
        <v>493</v>
      </c>
      <c r="AH40" s="13">
        <v>1</v>
      </c>
      <c r="AK40" s="59">
        <v>493</v>
      </c>
    </row>
    <row r="41" spans="2:37">
      <c r="B41" s="71">
        <v>40480</v>
      </c>
      <c r="C41" s="71">
        <v>40480</v>
      </c>
      <c r="D41" s="71">
        <v>40451</v>
      </c>
      <c r="E41" s="200">
        <v>647</v>
      </c>
      <c r="F41" s="59" t="s">
        <v>1053</v>
      </c>
      <c r="G41" s="80" t="s">
        <v>444</v>
      </c>
      <c r="H41" s="19">
        <v>143040437</v>
      </c>
      <c r="I41" s="20">
        <v>98</v>
      </c>
      <c r="J41" s="19" t="s">
        <v>639</v>
      </c>
      <c r="K41" s="19"/>
      <c r="L41" s="21">
        <v>40135</v>
      </c>
      <c r="M41" s="21">
        <v>41935</v>
      </c>
      <c r="N41" s="34">
        <v>59</v>
      </c>
      <c r="O41" s="34">
        <v>10</v>
      </c>
      <c r="P41" s="34">
        <v>59</v>
      </c>
      <c r="Q41" s="34">
        <v>10</v>
      </c>
      <c r="R41" s="52">
        <v>10</v>
      </c>
      <c r="S41" s="354">
        <v>212102</v>
      </c>
      <c r="T41" s="26">
        <v>0.05</v>
      </c>
      <c r="U41" s="27">
        <v>0.10400000000000001</v>
      </c>
      <c r="V41" s="256">
        <v>4062.3616675892576</v>
      </c>
      <c r="W41" s="257">
        <v>187016.41047489591</v>
      </c>
      <c r="X41" s="257">
        <v>25085.589525104093</v>
      </c>
      <c r="Y41" s="257">
        <v>15233.539533793861</v>
      </c>
      <c r="Z41" s="257">
        <v>8234.9245895350141</v>
      </c>
      <c r="AA41" s="257">
        <v>6998.6149442588467</v>
      </c>
      <c r="AB41" s="257">
        <v>1100.2451546098287</v>
      </c>
      <c r="AC41" s="257"/>
      <c r="AD41" s="257">
        <v>52662.927912868006</v>
      </c>
      <c r="AE41" s="257">
        <v>27577.33838776678</v>
      </c>
      <c r="AF41" s="248">
        <v>-2.7539499569684267E-9</v>
      </c>
      <c r="AG41" s="59">
        <v>647</v>
      </c>
      <c r="AH41" s="13">
        <v>1</v>
      </c>
      <c r="AK41" s="59">
        <v>647</v>
      </c>
    </row>
    <row r="42" spans="2:37">
      <c r="B42" s="71">
        <v>40480</v>
      </c>
      <c r="C42" s="71">
        <v>40480</v>
      </c>
      <c r="D42" s="71">
        <v>40451</v>
      </c>
      <c r="E42" s="200">
        <v>208</v>
      </c>
      <c r="F42" s="59" t="s">
        <v>1053</v>
      </c>
      <c r="G42" s="80" t="s">
        <v>444</v>
      </c>
      <c r="H42" s="19">
        <v>143040488</v>
      </c>
      <c r="I42" s="20">
        <v>99</v>
      </c>
      <c r="J42" s="19" t="s">
        <v>640</v>
      </c>
      <c r="K42" s="19"/>
      <c r="L42" s="21">
        <v>40155</v>
      </c>
      <c r="M42" s="21">
        <v>45621</v>
      </c>
      <c r="N42" s="34">
        <v>180</v>
      </c>
      <c r="O42" s="34">
        <v>10</v>
      </c>
      <c r="P42" s="34">
        <v>180</v>
      </c>
      <c r="Q42" s="34">
        <v>10</v>
      </c>
      <c r="R42" s="52">
        <v>10</v>
      </c>
      <c r="S42" s="354">
        <v>562542</v>
      </c>
      <c r="T42" s="26">
        <v>0.03</v>
      </c>
      <c r="U42" s="27">
        <v>8.6500000000000007E-2</v>
      </c>
      <c r="V42" s="256">
        <v>3884.8117708526656</v>
      </c>
      <c r="W42" s="257">
        <v>391002.40226487553</v>
      </c>
      <c r="X42" s="257">
        <v>171539.59773512447</v>
      </c>
      <c r="Y42" s="257">
        <v>27832.130287348322</v>
      </c>
      <c r="Z42" s="257">
        <v>13782.856613816448</v>
      </c>
      <c r="AA42" s="257">
        <v>14049.273673531874</v>
      </c>
      <c r="AB42" s="257">
        <v>7523.6665673300204</v>
      </c>
      <c r="AC42" s="257"/>
      <c r="AD42" s="257">
        <v>308263.71648859663</v>
      </c>
      <c r="AE42" s="257">
        <v>136724.11875346678</v>
      </c>
      <c r="AF42" s="248">
        <v>-2.7539499569684267E-9</v>
      </c>
      <c r="AG42" s="59">
        <v>208</v>
      </c>
      <c r="AH42" s="13">
        <v>1</v>
      </c>
      <c r="AK42" s="59">
        <v>208</v>
      </c>
    </row>
    <row r="43" spans="2:37">
      <c r="B43" s="71">
        <v>40480</v>
      </c>
      <c r="C43" s="71">
        <v>40480</v>
      </c>
      <c r="D43" s="71">
        <v>40451</v>
      </c>
      <c r="E43" s="200">
        <v>294</v>
      </c>
      <c r="F43" s="59" t="s">
        <v>1053</v>
      </c>
      <c r="G43" s="80" t="s">
        <v>444</v>
      </c>
      <c r="H43" s="19">
        <v>143060160</v>
      </c>
      <c r="I43" s="20">
        <v>99</v>
      </c>
      <c r="J43" s="19" t="s">
        <v>1649</v>
      </c>
      <c r="K43" s="19"/>
      <c r="L43" s="21">
        <v>40274</v>
      </c>
      <c r="M43" s="21">
        <v>47939</v>
      </c>
      <c r="N43" s="34">
        <v>252</v>
      </c>
      <c r="O43" s="34">
        <v>6</v>
      </c>
      <c r="P43" s="34">
        <v>228</v>
      </c>
      <c r="Q43" s="34">
        <v>6</v>
      </c>
      <c r="R43" s="52">
        <v>6</v>
      </c>
      <c r="S43" s="354">
        <v>3610014</v>
      </c>
      <c r="T43" s="26">
        <v>0.03</v>
      </c>
      <c r="U43" s="27">
        <v>8.6500000000000007E-2</v>
      </c>
      <c r="V43" s="256">
        <v>20791.554966538046</v>
      </c>
      <c r="W43" s="257">
        <v>2323524.1726382361</v>
      </c>
      <c r="X43" s="257">
        <v>1286489.8273617639</v>
      </c>
      <c r="Y43" s="257">
        <v>100051.06666516798</v>
      </c>
      <c r="Z43" s="257">
        <v>53707.491925721959</v>
      </c>
      <c r="AA43" s="257">
        <v>46343.57473944602</v>
      </c>
      <c r="AB43" s="257">
        <v>33854.99545688853</v>
      </c>
      <c r="AC43" s="257"/>
      <c r="AD43" s="257">
        <v>2416950.3597323834</v>
      </c>
      <c r="AE43" s="257">
        <v>1130460.5323705871</v>
      </c>
      <c r="AF43" s="248">
        <v>-2.7539499569684267E-9</v>
      </c>
      <c r="AG43" s="59">
        <v>294</v>
      </c>
      <c r="AH43" s="13">
        <v>1</v>
      </c>
      <c r="AK43" s="59">
        <v>294</v>
      </c>
    </row>
    <row r="44" spans="2:37">
      <c r="B44" s="71">
        <v>40480</v>
      </c>
      <c r="C44" s="71">
        <v>40480</v>
      </c>
      <c r="D44" s="71">
        <v>40451</v>
      </c>
      <c r="E44" s="200">
        <v>208</v>
      </c>
      <c r="F44" s="59" t="s">
        <v>1053</v>
      </c>
      <c r="G44" s="80" t="s">
        <v>444</v>
      </c>
      <c r="H44" s="19">
        <v>143523810</v>
      </c>
      <c r="I44" s="20">
        <v>99</v>
      </c>
      <c r="J44" s="19" t="s">
        <v>729</v>
      </c>
      <c r="K44" s="19"/>
      <c r="L44" s="21">
        <v>40276</v>
      </c>
      <c r="M44" s="21">
        <v>47565</v>
      </c>
      <c r="N44" s="34">
        <v>240</v>
      </c>
      <c r="O44" s="34">
        <v>6</v>
      </c>
      <c r="P44" s="34">
        <v>228</v>
      </c>
      <c r="Q44" s="34">
        <v>6</v>
      </c>
      <c r="R44" s="52">
        <v>6</v>
      </c>
      <c r="S44" s="354">
        <v>276294</v>
      </c>
      <c r="T44" s="26">
        <v>0.03</v>
      </c>
      <c r="U44" s="27">
        <v>8.6500000000000007E-2</v>
      </c>
      <c r="V44" s="256">
        <v>1591.2907506521201</v>
      </c>
      <c r="W44" s="257">
        <v>177831.93853400811</v>
      </c>
      <c r="X44" s="257">
        <v>98462.061465991894</v>
      </c>
      <c r="Y44" s="257">
        <v>7657.452135417182</v>
      </c>
      <c r="Z44" s="257">
        <v>4110.5263786028045</v>
      </c>
      <c r="AA44" s="257">
        <v>3546.9257568143776</v>
      </c>
      <c r="AB44" s="257">
        <v>2591.1068806839976</v>
      </c>
      <c r="AC44" s="257"/>
      <c r="AD44" s="257">
        <v>184982.35261467152</v>
      </c>
      <c r="AE44" s="257">
        <v>86520.291148676653</v>
      </c>
      <c r="AF44" s="248">
        <v>-2.7539499569684267E-9</v>
      </c>
      <c r="AG44" s="59">
        <v>208</v>
      </c>
      <c r="AH44" s="13">
        <v>1</v>
      </c>
      <c r="AK44" s="59">
        <v>208</v>
      </c>
    </row>
    <row r="45" spans="2:37">
      <c r="B45" s="71">
        <v>40480</v>
      </c>
      <c r="C45" s="71">
        <v>40480</v>
      </c>
      <c r="D45" s="71">
        <v>40451</v>
      </c>
      <c r="E45" s="200">
        <v>4095</v>
      </c>
      <c r="F45" s="59" t="s">
        <v>1053</v>
      </c>
      <c r="G45" s="80" t="s">
        <v>444</v>
      </c>
      <c r="H45" s="19">
        <v>143538818</v>
      </c>
      <c r="I45" s="20">
        <v>99</v>
      </c>
      <c r="J45" s="19" t="s">
        <v>730</v>
      </c>
      <c r="K45" s="19"/>
      <c r="L45" s="21">
        <v>40177</v>
      </c>
      <c r="M45" s="21">
        <v>51127</v>
      </c>
      <c r="N45" s="34">
        <v>360</v>
      </c>
      <c r="O45" s="34">
        <v>9</v>
      </c>
      <c r="P45" s="34">
        <v>228</v>
      </c>
      <c r="Q45" s="34">
        <v>9</v>
      </c>
      <c r="R45" s="52">
        <v>9</v>
      </c>
      <c r="S45" s="354">
        <v>1400129</v>
      </c>
      <c r="T45" s="26">
        <v>0.03</v>
      </c>
      <c r="U45" s="27">
        <v>8.6500000000000007E-2</v>
      </c>
      <c r="V45" s="256">
        <v>8063.9186063389088</v>
      </c>
      <c r="W45" s="257">
        <v>901169.24098128174</v>
      </c>
      <c r="X45" s="257">
        <v>498959.75901871826</v>
      </c>
      <c r="Y45" s="257">
        <v>58049.542762478042</v>
      </c>
      <c r="Z45" s="257">
        <v>31089.773955394907</v>
      </c>
      <c r="AA45" s="257">
        <v>26959.768807083135</v>
      </c>
      <c r="AB45" s="257">
        <v>19695.779961265194</v>
      </c>
      <c r="AC45" s="257"/>
      <c r="AD45" s="257">
        <v>937404.20126396837</v>
      </c>
      <c r="AE45" s="257">
        <v>438444.44224523671</v>
      </c>
      <c r="AF45" s="248">
        <v>-2.7539499569684267E-9</v>
      </c>
      <c r="AG45" s="59">
        <v>4095</v>
      </c>
      <c r="AH45" s="13">
        <v>1</v>
      </c>
      <c r="AK45" s="59">
        <v>4095</v>
      </c>
    </row>
    <row r="46" spans="2:37">
      <c r="B46" s="71">
        <v>40480</v>
      </c>
      <c r="C46" s="71">
        <v>40480</v>
      </c>
      <c r="D46" s="71">
        <v>40451</v>
      </c>
      <c r="E46" s="200">
        <v>4095</v>
      </c>
      <c r="F46" s="59" t="s">
        <v>1053</v>
      </c>
      <c r="G46" s="80" t="s">
        <v>444</v>
      </c>
      <c r="H46" s="19">
        <v>143990273</v>
      </c>
      <c r="I46" s="20">
        <v>98</v>
      </c>
      <c r="J46" s="19" t="s">
        <v>731</v>
      </c>
      <c r="K46" s="19"/>
      <c r="L46" s="21">
        <v>40298</v>
      </c>
      <c r="M46" s="21">
        <v>42125</v>
      </c>
      <c r="N46" s="34">
        <v>60</v>
      </c>
      <c r="O46" s="34">
        <v>5</v>
      </c>
      <c r="P46" s="34">
        <v>60</v>
      </c>
      <c r="Q46" s="34">
        <v>5</v>
      </c>
      <c r="R46" s="52">
        <v>5</v>
      </c>
      <c r="S46" s="354">
        <v>67208</v>
      </c>
      <c r="T46" s="26">
        <v>0.05</v>
      </c>
      <c r="U46" s="27">
        <v>0.10400000000000001</v>
      </c>
      <c r="V46" s="256">
        <v>1268.2978707466827</v>
      </c>
      <c r="W46" s="257">
        <v>59143.558427243785</v>
      </c>
      <c r="X46" s="257">
        <v>8064.4415727562155</v>
      </c>
      <c r="Y46" s="257">
        <v>2496.8216729785909</v>
      </c>
      <c r="Z46" s="257">
        <v>1358.8170461602763</v>
      </c>
      <c r="AA46" s="257">
        <v>1138.0046268183146</v>
      </c>
      <c r="AB46" s="257">
        <v>176.8517888762328</v>
      </c>
      <c r="AC46" s="257"/>
      <c r="AD46" s="257">
        <v>16954.313817556456</v>
      </c>
      <c r="AE46" s="257">
        <v>8889.872244801174</v>
      </c>
      <c r="AF46" s="248">
        <v>-2.7539499569684267E-9</v>
      </c>
      <c r="AG46" s="59">
        <v>4095</v>
      </c>
      <c r="AH46" s="13">
        <v>1</v>
      </c>
      <c r="AK46" s="59">
        <v>4095</v>
      </c>
    </row>
    <row r="47" spans="2:37">
      <c r="B47" s="71">
        <v>40480</v>
      </c>
      <c r="C47" s="71">
        <v>40480</v>
      </c>
      <c r="D47" s="71">
        <v>40451</v>
      </c>
      <c r="E47" s="200">
        <v>10229</v>
      </c>
      <c r="F47" s="59" t="s">
        <v>1053</v>
      </c>
      <c r="G47" s="80" t="s">
        <v>444</v>
      </c>
      <c r="H47" s="19">
        <v>143990478</v>
      </c>
      <c r="I47" s="20">
        <v>98</v>
      </c>
      <c r="J47" s="19" t="s">
        <v>732</v>
      </c>
      <c r="K47" s="19"/>
      <c r="L47" s="21">
        <v>40200</v>
      </c>
      <c r="M47" s="21">
        <v>42727</v>
      </c>
      <c r="N47" s="34">
        <v>83</v>
      </c>
      <c r="O47" s="34">
        <v>8</v>
      </c>
      <c r="P47" s="34">
        <v>60</v>
      </c>
      <c r="Q47" s="34">
        <v>8</v>
      </c>
      <c r="R47" s="52">
        <v>8</v>
      </c>
      <c r="S47" s="354">
        <v>347714</v>
      </c>
      <c r="T47" s="26">
        <v>0.05</v>
      </c>
      <c r="U47" s="27">
        <v>0.10400000000000001</v>
      </c>
      <c r="V47" s="256">
        <v>6561.7921352935964</v>
      </c>
      <c r="W47" s="257">
        <v>305991.0021868028</v>
      </c>
      <c r="X47" s="257">
        <v>41722.997813197202</v>
      </c>
      <c r="Y47" s="257">
        <v>20249.955817545255</v>
      </c>
      <c r="Z47" s="257">
        <v>10988.954956417532</v>
      </c>
      <c r="AA47" s="257">
        <v>9261.0008611277226</v>
      </c>
      <c r="AB47" s="257">
        <v>1463.9648355507791</v>
      </c>
      <c r="AC47" s="257"/>
      <c r="AD47" s="257">
        <v>87716.525930809265</v>
      </c>
      <c r="AE47" s="257">
        <v>45993.528117616886</v>
      </c>
      <c r="AF47" s="248">
        <v>-2.7539499569684267E-9</v>
      </c>
      <c r="AG47" s="59">
        <v>10229</v>
      </c>
      <c r="AH47" s="13">
        <v>1</v>
      </c>
      <c r="AK47" s="59">
        <v>10229</v>
      </c>
    </row>
    <row r="48" spans="2:37">
      <c r="B48" s="71">
        <v>40480</v>
      </c>
      <c r="C48" s="71">
        <v>40480</v>
      </c>
      <c r="D48" s="71">
        <v>40451</v>
      </c>
      <c r="E48" s="200">
        <v>647</v>
      </c>
      <c r="F48" s="59" t="s">
        <v>1053</v>
      </c>
      <c r="G48" s="80" t="s">
        <v>444</v>
      </c>
      <c r="H48" s="19">
        <v>143990613</v>
      </c>
      <c r="I48" s="20">
        <v>98</v>
      </c>
      <c r="J48" s="19" t="s">
        <v>639</v>
      </c>
      <c r="K48" s="19"/>
      <c r="L48" s="21">
        <v>40298</v>
      </c>
      <c r="M48" s="21">
        <v>41760</v>
      </c>
      <c r="N48" s="34">
        <v>48</v>
      </c>
      <c r="O48" s="34">
        <v>5</v>
      </c>
      <c r="P48" s="34">
        <v>48</v>
      </c>
      <c r="Q48" s="34">
        <v>5</v>
      </c>
      <c r="R48" s="52">
        <v>5</v>
      </c>
      <c r="S48" s="354">
        <v>34759</v>
      </c>
      <c r="T48" s="26">
        <v>0.05</v>
      </c>
      <c r="U48" s="27">
        <v>0.10400000000000001</v>
      </c>
      <c r="V48" s="256">
        <v>800.47521522209934</v>
      </c>
      <c r="W48" s="257">
        <v>31323.486053156765</v>
      </c>
      <c r="X48" s="257">
        <v>3435.5139468432353</v>
      </c>
      <c r="Y48" s="257">
        <v>1311.104895730934</v>
      </c>
      <c r="Z48" s="257">
        <v>696.71318319975637</v>
      </c>
      <c r="AA48" s="257">
        <v>614.39171253117763</v>
      </c>
      <c r="AB48" s="257">
        <v>75.340218132527085</v>
      </c>
      <c r="AC48" s="257"/>
      <c r="AD48" s="257">
        <v>7099.3242775036279</v>
      </c>
      <c r="AE48" s="257">
        <v>3663.81033066089</v>
      </c>
      <c r="AF48" s="248">
        <v>-2.7539499569684267E-9</v>
      </c>
      <c r="AG48" s="59">
        <v>647</v>
      </c>
      <c r="AH48" s="13">
        <v>1</v>
      </c>
      <c r="AK48" s="59">
        <v>647</v>
      </c>
    </row>
    <row r="49" spans="2:37">
      <c r="B49" s="71">
        <v>40480</v>
      </c>
      <c r="C49" s="71">
        <v>40480</v>
      </c>
      <c r="D49" s="71">
        <v>40451</v>
      </c>
      <c r="E49" s="200">
        <v>4095</v>
      </c>
      <c r="F49" s="59" t="s">
        <v>1053</v>
      </c>
      <c r="G49" s="80" t="s">
        <v>444</v>
      </c>
      <c r="H49" s="19">
        <v>143990664</v>
      </c>
      <c r="I49" s="20">
        <v>98</v>
      </c>
      <c r="J49" s="19" t="s">
        <v>731</v>
      </c>
      <c r="K49" s="19"/>
      <c r="L49" s="21">
        <v>40228</v>
      </c>
      <c r="M49" s="21">
        <v>42027</v>
      </c>
      <c r="N49" s="34">
        <v>59</v>
      </c>
      <c r="O49" s="34">
        <v>7</v>
      </c>
      <c r="P49" s="34">
        <v>59</v>
      </c>
      <c r="Q49" s="34">
        <v>7</v>
      </c>
      <c r="R49" s="52">
        <v>7</v>
      </c>
      <c r="S49" s="354">
        <v>52264</v>
      </c>
      <c r="T49" s="26">
        <v>0.05</v>
      </c>
      <c r="U49" s="27">
        <v>0.10400000000000001</v>
      </c>
      <c r="V49" s="256">
        <v>1001.0055077032982</v>
      </c>
      <c r="W49" s="257">
        <v>46082.66625048306</v>
      </c>
      <c r="X49" s="257">
        <v>6181.3337495169399</v>
      </c>
      <c r="Y49" s="257">
        <v>2684.5910985798332</v>
      </c>
      <c r="Z49" s="257">
        <v>1455.3553537058231</v>
      </c>
      <c r="AA49" s="257">
        <v>1229.2357448740102</v>
      </c>
      <c r="AB49" s="257">
        <v>189.77779055534464</v>
      </c>
      <c r="AC49" s="257"/>
      <c r="AD49" s="257">
        <v>12976.658704010957</v>
      </c>
      <c r="AE49" s="257">
        <v>6795.3249544947348</v>
      </c>
      <c r="AF49" s="248">
        <v>-2.7539499569684267E-9</v>
      </c>
      <c r="AG49" s="59">
        <v>4095</v>
      </c>
      <c r="AH49" s="13">
        <v>1</v>
      </c>
      <c r="AK49" s="59">
        <v>4095</v>
      </c>
    </row>
    <row r="50" spans="2:37">
      <c r="B50" s="71">
        <v>40480</v>
      </c>
      <c r="C50" s="71">
        <v>40480</v>
      </c>
      <c r="D50" s="71">
        <v>40451</v>
      </c>
      <c r="E50" s="200">
        <v>10118</v>
      </c>
      <c r="F50" s="59" t="s">
        <v>1053</v>
      </c>
      <c r="G50" s="80" t="s">
        <v>444</v>
      </c>
      <c r="H50" s="19">
        <v>143990982</v>
      </c>
      <c r="I50" s="20">
        <v>98</v>
      </c>
      <c r="J50" s="19" t="s">
        <v>733</v>
      </c>
      <c r="K50" s="19"/>
      <c r="L50" s="21">
        <v>40277</v>
      </c>
      <c r="M50" s="21">
        <v>42095</v>
      </c>
      <c r="N50" s="34">
        <v>60</v>
      </c>
      <c r="O50" s="34">
        <v>6</v>
      </c>
      <c r="P50" s="34">
        <v>60</v>
      </c>
      <c r="Q50" s="34">
        <v>6</v>
      </c>
      <c r="R50" s="52">
        <v>6</v>
      </c>
      <c r="S50" s="354">
        <v>195433</v>
      </c>
      <c r="T50" s="26">
        <v>0.05</v>
      </c>
      <c r="U50" s="27">
        <v>0.10400000000000001</v>
      </c>
      <c r="V50" s="256">
        <v>3688.061804749977</v>
      </c>
      <c r="W50" s="257">
        <v>171982.5475257638</v>
      </c>
      <c r="X50" s="257">
        <v>23450.452474236197</v>
      </c>
      <c r="Y50" s="257">
        <v>8654.0887049279754</v>
      </c>
      <c r="Z50" s="257">
        <v>4705.2141916793107</v>
      </c>
      <c r="AA50" s="257">
        <v>3948.8745132486647</v>
      </c>
      <c r="AB50" s="257">
        <v>617.11717037463677</v>
      </c>
      <c r="AC50" s="257"/>
      <c r="AD50" s="257">
        <v>49301.160759232655</v>
      </c>
      <c r="AE50" s="257">
        <v>25850.708284999226</v>
      </c>
      <c r="AF50" s="248">
        <v>-2.7539499569684267E-9</v>
      </c>
      <c r="AG50" s="59">
        <v>10118</v>
      </c>
      <c r="AH50" s="13">
        <v>1</v>
      </c>
      <c r="AK50" s="59">
        <v>10118</v>
      </c>
    </row>
    <row r="51" spans="2:37">
      <c r="B51" s="71">
        <v>40480</v>
      </c>
      <c r="C51" s="71">
        <v>40480</v>
      </c>
      <c r="D51" s="71">
        <v>40451</v>
      </c>
      <c r="E51" s="200">
        <v>10204</v>
      </c>
      <c r="F51" s="59" t="s">
        <v>1053</v>
      </c>
      <c r="G51" s="80" t="s">
        <v>349</v>
      </c>
      <c r="H51" s="19">
        <v>143991172</v>
      </c>
      <c r="I51" s="20">
        <v>98</v>
      </c>
      <c r="J51" s="19" t="s">
        <v>734</v>
      </c>
      <c r="K51" s="19"/>
      <c r="L51" s="21">
        <v>40277</v>
      </c>
      <c r="M51" s="21">
        <v>42095</v>
      </c>
      <c r="N51" s="34">
        <v>60</v>
      </c>
      <c r="O51" s="34">
        <v>6</v>
      </c>
      <c r="P51" s="34">
        <v>60</v>
      </c>
      <c r="Q51" s="34">
        <v>6</v>
      </c>
      <c r="R51" s="52">
        <v>6</v>
      </c>
      <c r="S51" s="354">
        <v>553802</v>
      </c>
      <c r="T51" s="26">
        <v>0.05</v>
      </c>
      <c r="U51" s="27">
        <v>0.10400000000000001</v>
      </c>
      <c r="V51" s="256">
        <v>10450.92693452051</v>
      </c>
      <c r="W51" s="257">
        <v>487350.03190281603</v>
      </c>
      <c r="X51" s="257">
        <v>66451.96809718397</v>
      </c>
      <c r="Y51" s="257">
        <v>24523.246498628803</v>
      </c>
      <c r="Z51" s="257">
        <v>13333.249910610724</v>
      </c>
      <c r="AA51" s="257">
        <v>11189.996588018079</v>
      </c>
      <c r="AB51" s="257">
        <v>1748.7360025574731</v>
      </c>
      <c r="AC51" s="257"/>
      <c r="AD51" s="257">
        <v>139705.58416840847</v>
      </c>
      <c r="AE51" s="257">
        <v>73253.616071232274</v>
      </c>
      <c r="AF51" s="248">
        <v>-2.7539499569684267E-9</v>
      </c>
      <c r="AG51" s="59">
        <v>10204</v>
      </c>
      <c r="AH51" s="13">
        <v>1</v>
      </c>
      <c r="AK51" s="59">
        <v>10204</v>
      </c>
    </row>
    <row r="52" spans="2:37">
      <c r="B52" s="71">
        <v>40480</v>
      </c>
      <c r="C52" s="71">
        <v>40480</v>
      </c>
      <c r="D52" s="71">
        <v>40451</v>
      </c>
      <c r="E52" s="200">
        <v>10438</v>
      </c>
      <c r="F52" s="59" t="s">
        <v>1053</v>
      </c>
      <c r="G52" s="80" t="s">
        <v>444</v>
      </c>
      <c r="H52" s="19">
        <v>143991180</v>
      </c>
      <c r="I52" s="20">
        <v>98</v>
      </c>
      <c r="J52" s="19" t="s">
        <v>303</v>
      </c>
      <c r="K52" s="19"/>
      <c r="L52" s="21">
        <v>40269</v>
      </c>
      <c r="M52" s="21">
        <v>42826</v>
      </c>
      <c r="N52" s="34">
        <v>84</v>
      </c>
      <c r="O52" s="34">
        <v>6</v>
      </c>
      <c r="P52" s="34">
        <v>60</v>
      </c>
      <c r="Q52" s="34">
        <v>6</v>
      </c>
      <c r="R52" s="52">
        <v>6</v>
      </c>
      <c r="S52" s="354">
        <v>240800</v>
      </c>
      <c r="T52" s="26">
        <v>0.05</v>
      </c>
      <c r="U52" s="27">
        <v>0.10400000000000001</v>
      </c>
      <c r="V52" s="256">
        <v>4544.1930614778175</v>
      </c>
      <c r="W52" s="257">
        <v>211905.85747649535</v>
      </c>
      <c r="X52" s="257">
        <v>28894.142523504648</v>
      </c>
      <c r="Y52" s="257">
        <v>10663.012695638177</v>
      </c>
      <c r="Z52" s="257">
        <v>5797.4629533209745</v>
      </c>
      <c r="AA52" s="257">
        <v>4865.5497423172028</v>
      </c>
      <c r="AB52" s="257">
        <v>760.37217167117501</v>
      </c>
      <c r="AC52" s="257"/>
      <c r="AD52" s="257">
        <v>60745.726212171037</v>
      </c>
      <c r="AE52" s="257">
        <v>31851.583688669856</v>
      </c>
      <c r="AF52" s="248">
        <v>-2.7539499569684267E-9</v>
      </c>
      <c r="AG52" s="59">
        <v>10438</v>
      </c>
      <c r="AH52" s="13">
        <v>1</v>
      </c>
      <c r="AK52" s="59">
        <v>10438</v>
      </c>
    </row>
    <row r="53" spans="2:37">
      <c r="B53" s="71">
        <v>40480</v>
      </c>
      <c r="C53" s="71">
        <v>40480</v>
      </c>
      <c r="D53" s="71">
        <v>40451</v>
      </c>
      <c r="E53" s="200">
        <v>3277</v>
      </c>
      <c r="F53" s="59" t="s">
        <v>1053</v>
      </c>
      <c r="G53" s="80" t="s">
        <v>349</v>
      </c>
      <c r="H53" s="19">
        <v>143991393</v>
      </c>
      <c r="I53" s="20">
        <v>98</v>
      </c>
      <c r="J53" s="19" t="s">
        <v>1058</v>
      </c>
      <c r="K53" s="19"/>
      <c r="L53" s="21">
        <v>40263</v>
      </c>
      <c r="M53" s="21">
        <v>42095</v>
      </c>
      <c r="N53" s="34">
        <v>60</v>
      </c>
      <c r="O53" s="34">
        <v>6</v>
      </c>
      <c r="P53" s="34">
        <v>60</v>
      </c>
      <c r="Q53" s="34">
        <v>6</v>
      </c>
      <c r="R53" s="52">
        <v>6</v>
      </c>
      <c r="S53" s="354">
        <v>30558</v>
      </c>
      <c r="T53" s="26">
        <v>0.05</v>
      </c>
      <c r="U53" s="27">
        <v>0.10400000000000001</v>
      </c>
      <c r="V53" s="256">
        <v>576.66715769368432</v>
      </c>
      <c r="W53" s="257">
        <v>26891.275717469878</v>
      </c>
      <c r="X53" s="257">
        <v>3666.7242825301219</v>
      </c>
      <c r="Y53" s="257">
        <v>1353.1575662512937</v>
      </c>
      <c r="Z53" s="257">
        <v>735.7096051809898</v>
      </c>
      <c r="AA53" s="257">
        <v>617.4479610703039</v>
      </c>
      <c r="AB53" s="257">
        <v>96.492744277108471</v>
      </c>
      <c r="AC53" s="257"/>
      <c r="AD53" s="257">
        <v>7708.7537441508503</v>
      </c>
      <c r="AE53" s="257">
        <v>4042.0294616211531</v>
      </c>
      <c r="AF53" s="248">
        <v>-2.7539499569684267E-9</v>
      </c>
      <c r="AG53" s="59">
        <v>3277</v>
      </c>
      <c r="AH53" s="13">
        <v>1</v>
      </c>
      <c r="AK53" s="59">
        <v>3277</v>
      </c>
    </row>
    <row r="54" spans="2:37">
      <c r="B54" s="71">
        <v>40480</v>
      </c>
      <c r="C54" s="71">
        <v>40480</v>
      </c>
      <c r="D54" s="71">
        <v>40451</v>
      </c>
      <c r="E54" s="200">
        <v>3368</v>
      </c>
      <c r="F54" s="59" t="s">
        <v>1053</v>
      </c>
      <c r="G54" s="80" t="s">
        <v>444</v>
      </c>
      <c r="H54" s="19">
        <v>143991415</v>
      </c>
      <c r="I54" s="20">
        <v>98</v>
      </c>
      <c r="J54" s="19" t="s">
        <v>735</v>
      </c>
      <c r="K54" s="19"/>
      <c r="L54" s="21">
        <v>40275</v>
      </c>
      <c r="M54" s="21">
        <v>42095</v>
      </c>
      <c r="N54" s="34">
        <v>60</v>
      </c>
      <c r="O54" s="34">
        <v>6</v>
      </c>
      <c r="P54" s="34">
        <v>60</v>
      </c>
      <c r="Q54" s="34">
        <v>6</v>
      </c>
      <c r="R54" s="52">
        <v>6</v>
      </c>
      <c r="S54" s="354">
        <v>187044</v>
      </c>
      <c r="T54" s="26">
        <v>0.05</v>
      </c>
      <c r="U54" s="27">
        <v>0.10400000000000001</v>
      </c>
      <c r="V54" s="256">
        <v>3529.7510257103695</v>
      </c>
      <c r="W54" s="257">
        <v>164600.16281492359</v>
      </c>
      <c r="X54" s="257">
        <v>22443.837185076409</v>
      </c>
      <c r="Y54" s="257">
        <v>8282.6102435338344</v>
      </c>
      <c r="Z54" s="257">
        <v>4503.2419461834234</v>
      </c>
      <c r="AA54" s="257">
        <v>3779.368297350411</v>
      </c>
      <c r="AB54" s="257">
        <v>590.62729434411597</v>
      </c>
      <c r="AC54" s="257"/>
      <c r="AD54" s="257">
        <v>47184.898727696542</v>
      </c>
      <c r="AE54" s="257">
        <v>24741.06154262276</v>
      </c>
      <c r="AF54" s="248">
        <v>-2.7539499569684267E-9</v>
      </c>
      <c r="AG54" s="59">
        <v>3368</v>
      </c>
      <c r="AH54" s="13">
        <v>1</v>
      </c>
      <c r="AK54" s="59">
        <v>3368</v>
      </c>
    </row>
    <row r="55" spans="2:37">
      <c r="B55" s="71">
        <v>40480</v>
      </c>
      <c r="C55" s="71">
        <v>40480</v>
      </c>
      <c r="D55" s="71">
        <v>40451</v>
      </c>
      <c r="E55" s="200">
        <v>653</v>
      </c>
      <c r="F55" s="59" t="s">
        <v>1053</v>
      </c>
      <c r="G55" s="80" t="s">
        <v>444</v>
      </c>
      <c r="H55" s="19">
        <v>143991458</v>
      </c>
      <c r="I55" s="20">
        <v>98</v>
      </c>
      <c r="J55" s="19" t="s">
        <v>736</v>
      </c>
      <c r="K55" s="19"/>
      <c r="L55" s="21">
        <v>40284</v>
      </c>
      <c r="M55" s="21">
        <v>41030</v>
      </c>
      <c r="N55" s="34">
        <v>25</v>
      </c>
      <c r="O55" s="34">
        <v>5</v>
      </c>
      <c r="P55" s="34">
        <v>25</v>
      </c>
      <c r="Q55" s="34">
        <v>5</v>
      </c>
      <c r="R55" s="52">
        <v>5</v>
      </c>
      <c r="S55" s="354">
        <v>67701</v>
      </c>
      <c r="T55" s="26">
        <v>0.05</v>
      </c>
      <c r="U55" s="27">
        <v>0.10400000000000001</v>
      </c>
      <c r="V55" s="256">
        <v>2857.1647392286318</v>
      </c>
      <c r="W55" s="257">
        <v>63972.909629630092</v>
      </c>
      <c r="X55" s="257">
        <v>3728.0903703699078</v>
      </c>
      <c r="Y55" s="257">
        <v>2570.8521202562283</v>
      </c>
      <c r="Z55" s="257">
        <v>1302.6946208560814</v>
      </c>
      <c r="AA55" s="257">
        <v>1268.1574994001469</v>
      </c>
      <c r="AB55" s="257">
        <v>81.756367771269908</v>
      </c>
      <c r="AC55" s="257"/>
      <c r="AD55" s="257">
        <v>7456.2088510849971</v>
      </c>
      <c r="AE55" s="257">
        <v>3728.1184807159575</v>
      </c>
      <c r="AF55" s="248">
        <v>-2.7539499569684267E-9</v>
      </c>
      <c r="AG55" s="59">
        <v>653</v>
      </c>
      <c r="AH55" s="13">
        <v>1</v>
      </c>
      <c r="AK55" s="59">
        <v>653</v>
      </c>
    </row>
    <row r="56" spans="2:37">
      <c r="B56" s="71">
        <v>40480</v>
      </c>
      <c r="C56" s="71">
        <v>40480</v>
      </c>
      <c r="D56" s="71">
        <v>40451</v>
      </c>
      <c r="E56" s="200">
        <v>3189</v>
      </c>
      <c r="F56" s="59" t="s">
        <v>1053</v>
      </c>
      <c r="G56" s="80" t="s">
        <v>349</v>
      </c>
      <c r="H56" s="19">
        <v>143992136</v>
      </c>
      <c r="I56" s="20">
        <v>97</v>
      </c>
      <c r="J56" s="19" t="s">
        <v>738</v>
      </c>
      <c r="K56" s="19"/>
      <c r="L56" s="21">
        <v>40296</v>
      </c>
      <c r="M56" s="21">
        <v>42125</v>
      </c>
      <c r="N56" s="34">
        <v>60</v>
      </c>
      <c r="O56" s="34">
        <v>5</v>
      </c>
      <c r="P56" s="34">
        <v>60</v>
      </c>
      <c r="Q56" s="34">
        <v>5</v>
      </c>
      <c r="R56" s="52">
        <v>5</v>
      </c>
      <c r="S56" s="354">
        <v>61000</v>
      </c>
      <c r="T56" s="26">
        <v>0</v>
      </c>
      <c r="U56" s="27">
        <v>0.10400000000000001</v>
      </c>
      <c r="V56" s="256">
        <v>1016.6666666666666</v>
      </c>
      <c r="W56" s="257">
        <v>47409.434162048521</v>
      </c>
      <c r="X56" s="257">
        <v>13590.565837951479</v>
      </c>
      <c r="Y56" s="257">
        <v>2001.4504684406556</v>
      </c>
      <c r="Z56" s="257">
        <v>0</v>
      </c>
      <c r="AA56" s="257">
        <v>2001.4504684406556</v>
      </c>
      <c r="AB56" s="257">
        <v>298.03872451647982</v>
      </c>
      <c r="AC56" s="257"/>
      <c r="AD56" s="257">
        <v>13590.565837950888</v>
      </c>
      <c r="AE56" s="257">
        <v>0</v>
      </c>
      <c r="AF56" s="248">
        <v>-2.7539499569684267E-9</v>
      </c>
      <c r="AG56" s="59">
        <v>3189</v>
      </c>
      <c r="AH56" s="13">
        <v>1</v>
      </c>
      <c r="AK56" s="59">
        <v>3189</v>
      </c>
    </row>
    <row r="57" spans="2:37">
      <c r="B57" s="71">
        <v>40480</v>
      </c>
      <c r="C57" s="71">
        <v>40480</v>
      </c>
      <c r="D57" s="71">
        <v>40451</v>
      </c>
      <c r="E57" s="200">
        <v>23</v>
      </c>
      <c r="F57" s="59" t="s">
        <v>1053</v>
      </c>
      <c r="G57" s="80" t="s">
        <v>444</v>
      </c>
      <c r="H57" s="19">
        <v>143991199</v>
      </c>
      <c r="I57" s="20">
        <v>98</v>
      </c>
      <c r="J57" s="19" t="s">
        <v>1057</v>
      </c>
      <c r="K57" s="19"/>
      <c r="L57" s="21">
        <v>40305</v>
      </c>
      <c r="M57" s="21">
        <v>42125</v>
      </c>
      <c r="N57" s="34">
        <v>60</v>
      </c>
      <c r="O57" s="34">
        <v>5</v>
      </c>
      <c r="P57" s="34">
        <v>60</v>
      </c>
      <c r="Q57" s="34">
        <v>5</v>
      </c>
      <c r="R57" s="52">
        <v>5</v>
      </c>
      <c r="S57" s="354">
        <v>190527</v>
      </c>
      <c r="T57" s="26">
        <v>0.05</v>
      </c>
      <c r="U57" s="27">
        <v>0.10400000000000001</v>
      </c>
      <c r="V57" s="256">
        <v>3595.4795324924598</v>
      </c>
      <c r="W57" s="257">
        <v>167665.22968199436</v>
      </c>
      <c r="X57" s="257">
        <v>22861.770318005641</v>
      </c>
      <c r="Y57" s="257">
        <v>7078.2041258122863</v>
      </c>
      <c r="Z57" s="257">
        <v>3852.0910509727855</v>
      </c>
      <c r="AA57" s="257">
        <v>3226.1130748395008</v>
      </c>
      <c r="AB57" s="257">
        <v>501.35461223696581</v>
      </c>
      <c r="AC57" s="257"/>
      <c r="AD57" s="257">
        <v>48063.542267551158</v>
      </c>
      <c r="AE57" s="257">
        <v>25201.771949548169</v>
      </c>
      <c r="AF57" s="248">
        <v>-2.7539499569684267E-9</v>
      </c>
      <c r="AG57" s="59">
        <v>23</v>
      </c>
      <c r="AH57" s="13">
        <v>1</v>
      </c>
      <c r="AK57" s="59">
        <v>23</v>
      </c>
    </row>
    <row r="58" spans="2:37">
      <c r="B58" s="71">
        <v>40480</v>
      </c>
      <c r="C58" s="71">
        <v>40480</v>
      </c>
      <c r="D58" s="71">
        <v>40451</v>
      </c>
      <c r="E58" s="200">
        <v>294</v>
      </c>
      <c r="F58" s="59" t="s">
        <v>1053</v>
      </c>
      <c r="G58" s="80" t="s">
        <v>444</v>
      </c>
      <c r="H58" s="19">
        <v>143134377</v>
      </c>
      <c r="I58" s="20">
        <v>99</v>
      </c>
      <c r="J58" s="19" t="s">
        <v>965</v>
      </c>
      <c r="K58" s="19"/>
      <c r="L58" s="21">
        <v>40347</v>
      </c>
      <c r="M58" s="21">
        <v>48030</v>
      </c>
      <c r="N58" s="34">
        <v>253</v>
      </c>
      <c r="O58" s="34">
        <v>3</v>
      </c>
      <c r="P58" s="34">
        <v>228</v>
      </c>
      <c r="Q58" s="34">
        <v>3</v>
      </c>
      <c r="R58" s="52">
        <v>3</v>
      </c>
      <c r="S58" s="354">
        <v>1429121</v>
      </c>
      <c r="T58" s="26">
        <v>0.03</v>
      </c>
      <c r="U58" s="27">
        <v>8.6500000000000007E-2</v>
      </c>
      <c r="V58" s="256">
        <v>8230.8954550685448</v>
      </c>
      <c r="W58" s="257">
        <v>919829.44917247631</v>
      </c>
      <c r="X58" s="257">
        <v>509291.55082752369</v>
      </c>
      <c r="Y58" s="257">
        <v>19856.618770389137</v>
      </c>
      <c r="Z58" s="257">
        <v>10683.442689756017</v>
      </c>
      <c r="AA58" s="257">
        <v>9173.1760806331204</v>
      </c>
      <c r="AB58" s="257">
        <v>6701.2046161516273</v>
      </c>
      <c r="AC58" s="257"/>
      <c r="AD58" s="257">
        <v>956814.71458313288</v>
      </c>
      <c r="AE58" s="257">
        <v>447523.16375559347</v>
      </c>
      <c r="AF58" s="248">
        <v>-2.7539499569684267E-9</v>
      </c>
      <c r="AG58" s="59">
        <v>294</v>
      </c>
      <c r="AH58" s="13">
        <v>1</v>
      </c>
      <c r="AK58" s="59">
        <v>294</v>
      </c>
    </row>
    <row r="59" spans="2:37" s="13" customFormat="1" ht="10.199999999999999">
      <c r="B59" s="71">
        <v>40512</v>
      </c>
      <c r="C59" s="71">
        <v>40512</v>
      </c>
      <c r="D59" s="71">
        <v>40480</v>
      </c>
      <c r="E59" s="200">
        <v>636</v>
      </c>
      <c r="F59" s="59" t="s">
        <v>1053</v>
      </c>
      <c r="G59" s="80" t="s">
        <v>444</v>
      </c>
      <c r="H59" s="19">
        <v>141004530</v>
      </c>
      <c r="I59" s="20">
        <v>99</v>
      </c>
      <c r="J59" s="19" t="s">
        <v>1060</v>
      </c>
      <c r="K59" s="19"/>
      <c r="L59" s="21">
        <v>38896</v>
      </c>
      <c r="M59" s="21">
        <v>49849</v>
      </c>
      <c r="N59" s="34">
        <v>360</v>
      </c>
      <c r="O59" s="34">
        <v>52</v>
      </c>
      <c r="P59" s="34">
        <v>228</v>
      </c>
      <c r="Q59" s="34">
        <v>52</v>
      </c>
      <c r="R59" s="52">
        <v>52</v>
      </c>
      <c r="S59" s="354">
        <v>1200178</v>
      </c>
      <c r="T59" s="26">
        <v>0.03</v>
      </c>
      <c r="U59" s="27">
        <v>8.6499999999999994E-2</v>
      </c>
      <c r="V59" s="256">
        <v>6912.318582872449</v>
      </c>
      <c r="W59" s="257">
        <v>772474.17723826377</v>
      </c>
      <c r="X59" s="257">
        <v>427703.82276173623</v>
      </c>
      <c r="Y59" s="257">
        <v>275012.4475787775</v>
      </c>
      <c r="Z59" s="257">
        <v>142497.99895560287</v>
      </c>
      <c r="AA59" s="257">
        <v>132514.44862317463</v>
      </c>
      <c r="AB59" s="257">
        <v>97546.485893027551</v>
      </c>
      <c r="AC59" s="257"/>
      <c r="AD59" s="257">
        <v>803534.45965663751</v>
      </c>
      <c r="AE59" s="257">
        <v>375830.63689488859</v>
      </c>
      <c r="AF59" s="248">
        <v>1.2689270079135895E-8</v>
      </c>
      <c r="AG59" s="59">
        <v>636</v>
      </c>
      <c r="AH59" s="13">
        <v>1</v>
      </c>
      <c r="AI59" s="17"/>
      <c r="AJ59" s="18"/>
      <c r="AK59" s="59">
        <v>636</v>
      </c>
    </row>
    <row r="60" spans="2:37" s="13" customFormat="1" ht="10.199999999999999">
      <c r="B60" s="71">
        <v>40512</v>
      </c>
      <c r="C60" s="71">
        <v>40512</v>
      </c>
      <c r="D60" s="71">
        <v>40480</v>
      </c>
      <c r="E60" s="200">
        <v>4238</v>
      </c>
      <c r="F60" s="59" t="s">
        <v>1053</v>
      </c>
      <c r="G60" s="80" t="s">
        <v>444</v>
      </c>
      <c r="H60" s="19">
        <v>141053507</v>
      </c>
      <c r="I60" s="20">
        <v>97</v>
      </c>
      <c r="J60" s="19" t="s">
        <v>1061</v>
      </c>
      <c r="K60" s="19"/>
      <c r="L60" s="21">
        <v>39615</v>
      </c>
      <c r="M60" s="21">
        <v>40699</v>
      </c>
      <c r="N60" s="34">
        <v>36</v>
      </c>
      <c r="O60" s="34">
        <v>28</v>
      </c>
      <c r="P60" s="34">
        <v>36</v>
      </c>
      <c r="Q60" s="34">
        <v>28</v>
      </c>
      <c r="R60" s="52">
        <v>28</v>
      </c>
      <c r="S60" s="354">
        <v>45000</v>
      </c>
      <c r="T60" s="26">
        <v>0</v>
      </c>
      <c r="U60" s="27">
        <v>0.104</v>
      </c>
      <c r="V60" s="256">
        <v>1250</v>
      </c>
      <c r="W60" s="257">
        <v>38514.497901281095</v>
      </c>
      <c r="X60" s="257">
        <v>6485.5020987189055</v>
      </c>
      <c r="Y60" s="257">
        <v>6106.5057253351597</v>
      </c>
      <c r="Z60" s="257">
        <v>0</v>
      </c>
      <c r="AA60" s="257">
        <v>6106.5057253351597</v>
      </c>
      <c r="AB60" s="257">
        <v>796.46517001811117</v>
      </c>
      <c r="AC60" s="257"/>
      <c r="AD60" s="257">
        <v>6485.5020987184753</v>
      </c>
      <c r="AE60" s="257">
        <v>0</v>
      </c>
      <c r="AF60" s="248">
        <v>-4.3019099393859506E-10</v>
      </c>
      <c r="AG60" s="59">
        <v>4238</v>
      </c>
      <c r="AH60" s="13">
        <v>1</v>
      </c>
      <c r="AI60" s="17"/>
      <c r="AJ60" s="18"/>
      <c r="AK60" s="59">
        <v>4238</v>
      </c>
    </row>
    <row r="61" spans="2:37" s="13" customFormat="1" ht="10.199999999999999">
      <c r="B61" s="71">
        <v>40512</v>
      </c>
      <c r="C61" s="71">
        <v>40512</v>
      </c>
      <c r="D61" s="71">
        <v>40480</v>
      </c>
      <c r="E61" s="200">
        <v>4238</v>
      </c>
      <c r="F61" s="59" t="s">
        <v>1053</v>
      </c>
      <c r="G61" s="80" t="s">
        <v>444</v>
      </c>
      <c r="H61" s="19">
        <v>141056123</v>
      </c>
      <c r="I61" s="20">
        <v>98</v>
      </c>
      <c r="J61" s="19" t="s">
        <v>1061</v>
      </c>
      <c r="K61" s="19"/>
      <c r="L61" s="21">
        <v>39580</v>
      </c>
      <c r="M61" s="21">
        <v>41406</v>
      </c>
      <c r="N61" s="34">
        <v>60</v>
      </c>
      <c r="O61" s="34">
        <v>30</v>
      </c>
      <c r="P61" s="34">
        <v>60</v>
      </c>
      <c r="Q61" s="34">
        <v>30</v>
      </c>
      <c r="R61" s="52">
        <v>30</v>
      </c>
      <c r="S61" s="354">
        <v>215000</v>
      </c>
      <c r="T61" s="26">
        <v>0.05</v>
      </c>
      <c r="U61" s="27">
        <v>0.104</v>
      </c>
      <c r="V61" s="256">
        <v>4057.3152334623378</v>
      </c>
      <c r="W61" s="257">
        <v>189201.65846115668</v>
      </c>
      <c r="X61" s="257">
        <v>25798.34153884332</v>
      </c>
      <c r="Y61" s="257">
        <v>39295.817200389356</v>
      </c>
      <c r="Z61" s="257">
        <v>20915.567915570617</v>
      </c>
      <c r="AA61" s="257">
        <v>18380.249284818739</v>
      </c>
      <c r="AB61" s="257">
        <v>3394.5186235320161</v>
      </c>
      <c r="AC61" s="257"/>
      <c r="AD61" s="257">
        <v>54237.255546581328</v>
      </c>
      <c r="AE61" s="257">
        <v>28438.914007740907</v>
      </c>
      <c r="AF61" s="248">
        <v>-2.8994691092520952E-9</v>
      </c>
      <c r="AG61" s="59">
        <v>4238</v>
      </c>
      <c r="AH61" s="13">
        <v>1</v>
      </c>
      <c r="AI61" s="17"/>
      <c r="AJ61" s="18"/>
      <c r="AK61" s="59">
        <v>4238</v>
      </c>
    </row>
    <row r="62" spans="2:37" s="13" customFormat="1" ht="10.199999999999999">
      <c r="B62" s="71">
        <v>40512</v>
      </c>
      <c r="C62" s="71">
        <v>40512</v>
      </c>
      <c r="D62" s="71">
        <v>40480</v>
      </c>
      <c r="E62" s="200">
        <v>351</v>
      </c>
      <c r="F62" s="59" t="s">
        <v>1053</v>
      </c>
      <c r="G62" s="80" t="s">
        <v>444</v>
      </c>
      <c r="H62" s="19">
        <v>141074318</v>
      </c>
      <c r="I62" s="20">
        <v>98</v>
      </c>
      <c r="J62" s="19" t="s">
        <v>1062</v>
      </c>
      <c r="K62" s="19"/>
      <c r="L62" s="21">
        <v>39633</v>
      </c>
      <c r="M62" s="21">
        <v>41485</v>
      </c>
      <c r="N62" s="34">
        <v>61</v>
      </c>
      <c r="O62" s="34">
        <v>28</v>
      </c>
      <c r="P62" s="34">
        <v>60</v>
      </c>
      <c r="Q62" s="34">
        <v>28</v>
      </c>
      <c r="R62" s="52">
        <v>28</v>
      </c>
      <c r="S62" s="354">
        <v>265000</v>
      </c>
      <c r="T62" s="26">
        <v>0.05</v>
      </c>
      <c r="U62" s="27">
        <v>0.104</v>
      </c>
      <c r="V62" s="256">
        <v>5000.8769156628814</v>
      </c>
      <c r="W62" s="257">
        <v>233202.04414979776</v>
      </c>
      <c r="X62" s="257">
        <v>31797.955850202241</v>
      </c>
      <c r="Y62" s="257">
        <v>46053.91803272457</v>
      </c>
      <c r="Z62" s="257">
        <v>24551.833836438531</v>
      </c>
      <c r="AA62" s="257">
        <v>21502.08419628604</v>
      </c>
      <c r="AB62" s="257">
        <v>3905.0121219546613</v>
      </c>
      <c r="AC62" s="257"/>
      <c r="AD62" s="257">
        <v>66850.570789972335</v>
      </c>
      <c r="AE62" s="257">
        <v>35052.614939773717</v>
      </c>
      <c r="AF62" s="248">
        <v>-3.6234268918633461E-9</v>
      </c>
      <c r="AG62" s="59">
        <v>351</v>
      </c>
      <c r="AH62" s="13">
        <v>1</v>
      </c>
      <c r="AI62" s="17"/>
      <c r="AJ62" s="18"/>
      <c r="AK62" s="59">
        <v>351</v>
      </c>
    </row>
    <row r="63" spans="2:37" s="13" customFormat="1" ht="10.199999999999999">
      <c r="B63" s="71">
        <v>40512</v>
      </c>
      <c r="C63" s="71">
        <v>40512</v>
      </c>
      <c r="D63" s="71">
        <v>40480</v>
      </c>
      <c r="E63" s="200">
        <v>4271</v>
      </c>
      <c r="F63" s="59" t="s">
        <v>1053</v>
      </c>
      <c r="G63" s="80" t="s">
        <v>444</v>
      </c>
      <c r="H63" s="19">
        <v>141087533</v>
      </c>
      <c r="I63" s="20">
        <v>98</v>
      </c>
      <c r="J63" s="19" t="s">
        <v>1063</v>
      </c>
      <c r="K63" s="19"/>
      <c r="L63" s="21">
        <v>40086</v>
      </c>
      <c r="M63" s="21">
        <v>41897</v>
      </c>
      <c r="N63" s="34">
        <v>60</v>
      </c>
      <c r="O63" s="34">
        <v>13</v>
      </c>
      <c r="P63" s="34">
        <v>60</v>
      </c>
      <c r="Q63" s="34">
        <v>13</v>
      </c>
      <c r="R63" s="52">
        <v>13</v>
      </c>
      <c r="S63" s="354">
        <v>180000</v>
      </c>
      <c r="T63" s="26">
        <v>0.05</v>
      </c>
      <c r="U63" s="27">
        <v>0.104</v>
      </c>
      <c r="V63" s="256">
        <v>3396.8220559219571</v>
      </c>
      <c r="W63" s="257">
        <v>158401.3884791079</v>
      </c>
      <c r="X63" s="257">
        <v>21598.611520892096</v>
      </c>
      <c r="Y63" s="257">
        <v>16433.889407080827</v>
      </c>
      <c r="Z63" s="257">
        <v>8876.5026946396974</v>
      </c>
      <c r="AA63" s="257">
        <v>7557.3867124411299</v>
      </c>
      <c r="AB63" s="257">
        <v>1231.4997796999878</v>
      </c>
      <c r="AC63" s="257"/>
      <c r="AD63" s="257">
        <v>45407.934876207604</v>
      </c>
      <c r="AE63" s="257">
        <v>23809.323355317978</v>
      </c>
      <c r="AF63" s="248">
        <v>-2.4701876100152731E-9</v>
      </c>
      <c r="AG63" s="59">
        <v>4271</v>
      </c>
      <c r="AH63" s="13">
        <v>1</v>
      </c>
      <c r="AI63" s="17"/>
      <c r="AJ63" s="18"/>
      <c r="AK63" s="59">
        <v>4271</v>
      </c>
    </row>
    <row r="64" spans="2:37" s="13" customFormat="1" ht="10.199999999999999">
      <c r="B64" s="71">
        <v>40512</v>
      </c>
      <c r="C64" s="71">
        <v>40512</v>
      </c>
      <c r="D64" s="71">
        <v>40480</v>
      </c>
      <c r="E64" s="200">
        <v>192</v>
      </c>
      <c r="F64" s="59" t="s">
        <v>1053</v>
      </c>
      <c r="G64" s="80" t="s">
        <v>444</v>
      </c>
      <c r="H64" s="19">
        <v>141088947</v>
      </c>
      <c r="I64" s="20">
        <v>98</v>
      </c>
      <c r="J64" s="19" t="s">
        <v>1064</v>
      </c>
      <c r="K64" s="19"/>
      <c r="L64" s="21">
        <v>40150</v>
      </c>
      <c r="M64" s="21">
        <v>41968</v>
      </c>
      <c r="N64" s="34">
        <v>60</v>
      </c>
      <c r="O64" s="34">
        <v>11</v>
      </c>
      <c r="P64" s="34">
        <v>60</v>
      </c>
      <c r="Q64" s="34">
        <v>11</v>
      </c>
      <c r="R64" s="52">
        <v>11</v>
      </c>
      <c r="S64" s="354">
        <v>247111</v>
      </c>
      <c r="T64" s="26">
        <v>0.05</v>
      </c>
      <c r="U64" s="27">
        <v>0.104</v>
      </c>
      <c r="V64" s="256">
        <v>4663.2894170051704</v>
      </c>
      <c r="W64" s="257">
        <v>217459.58615811574</v>
      </c>
      <c r="X64" s="257">
        <v>29651.413841884263</v>
      </c>
      <c r="Y64" s="257">
        <v>19371.621489824556</v>
      </c>
      <c r="Z64" s="257">
        <v>10482.710854246503</v>
      </c>
      <c r="AA64" s="257">
        <v>8888.9106355780532</v>
      </c>
      <c r="AB64" s="257">
        <v>1430.5506678102056</v>
      </c>
      <c r="AC64" s="257"/>
      <c r="AD64" s="257">
        <v>62337.778862191888</v>
      </c>
      <c r="AE64" s="257">
        <v>32686.365020311037</v>
      </c>
      <c r="AF64" s="248">
        <v>-3.4124241210520267E-9</v>
      </c>
      <c r="AG64" s="59">
        <v>192</v>
      </c>
      <c r="AH64" s="13">
        <v>1</v>
      </c>
      <c r="AI64" s="17"/>
      <c r="AJ64" s="18"/>
      <c r="AK64" s="59">
        <v>192</v>
      </c>
    </row>
    <row r="65" spans="2:37" s="13" customFormat="1" ht="10.199999999999999">
      <c r="B65" s="71">
        <v>40512</v>
      </c>
      <c r="C65" s="71">
        <v>40512</v>
      </c>
      <c r="D65" s="71">
        <v>40480</v>
      </c>
      <c r="E65" s="200">
        <v>4136</v>
      </c>
      <c r="F65" s="59" t="s">
        <v>1053</v>
      </c>
      <c r="G65" s="80" t="s">
        <v>349</v>
      </c>
      <c r="H65" s="19">
        <v>141992368</v>
      </c>
      <c r="I65" s="20">
        <v>98</v>
      </c>
      <c r="J65" s="19" t="s">
        <v>428</v>
      </c>
      <c r="K65" s="19"/>
      <c r="L65" s="21">
        <v>40458</v>
      </c>
      <c r="M65" s="21">
        <v>42278</v>
      </c>
      <c r="N65" s="34">
        <v>60</v>
      </c>
      <c r="O65" s="34">
        <v>1</v>
      </c>
      <c r="P65" s="34">
        <v>60</v>
      </c>
      <c r="Q65" s="34">
        <v>1</v>
      </c>
      <c r="R65" s="52">
        <v>1</v>
      </c>
      <c r="S65" s="354">
        <v>240599</v>
      </c>
      <c r="T65" s="26">
        <v>0.05</v>
      </c>
      <c r="U65" s="27">
        <v>9.4E-2</v>
      </c>
      <c r="V65" s="256">
        <v>4540.3999435153719</v>
      </c>
      <c r="W65" s="257">
        <v>216694.23776156447</v>
      </c>
      <c r="X65" s="257">
        <v>23904.762238435535</v>
      </c>
      <c r="Y65" s="257">
        <v>1697.4381957989215</v>
      </c>
      <c r="Z65" s="257">
        <v>1002.4958333333333</v>
      </c>
      <c r="AA65" s="257">
        <v>694.94236246558819</v>
      </c>
      <c r="AB65" s="257">
        <v>104.84544841419094</v>
      </c>
      <c r="AC65" s="257"/>
      <c r="AD65" s="257">
        <v>55729.758849359096</v>
      </c>
      <c r="AE65" s="257">
        <v>31824.996610923081</v>
      </c>
      <c r="AF65" s="248">
        <v>4.8021320253610611E-10</v>
      </c>
      <c r="AG65" s="59">
        <v>4136</v>
      </c>
      <c r="AH65" s="13">
        <v>1</v>
      </c>
      <c r="AI65" s="17"/>
      <c r="AJ65" s="18"/>
      <c r="AK65" s="59">
        <v>4136</v>
      </c>
    </row>
    <row r="66" spans="2:37" s="13" customFormat="1" ht="10.199999999999999">
      <c r="B66" s="71">
        <v>40512</v>
      </c>
      <c r="C66" s="71">
        <v>40512</v>
      </c>
      <c r="D66" s="71">
        <v>40480</v>
      </c>
      <c r="E66" s="200">
        <v>3223</v>
      </c>
      <c r="F66" s="59" t="s">
        <v>1053</v>
      </c>
      <c r="G66" s="80" t="s">
        <v>444</v>
      </c>
      <c r="H66" s="19">
        <v>143001504</v>
      </c>
      <c r="I66" s="20">
        <v>98</v>
      </c>
      <c r="J66" s="19" t="s">
        <v>1065</v>
      </c>
      <c r="K66" s="19"/>
      <c r="L66" s="21">
        <v>39539</v>
      </c>
      <c r="M66" s="21">
        <v>41356</v>
      </c>
      <c r="N66" s="34">
        <v>60</v>
      </c>
      <c r="O66" s="34">
        <v>31</v>
      </c>
      <c r="P66" s="34">
        <v>60</v>
      </c>
      <c r="Q66" s="34">
        <v>31</v>
      </c>
      <c r="R66" s="52">
        <v>31</v>
      </c>
      <c r="S66" s="354">
        <v>73931</v>
      </c>
      <c r="T66" s="26">
        <v>0.05</v>
      </c>
      <c r="U66" s="27">
        <v>0.104</v>
      </c>
      <c r="V66" s="256">
        <v>1395.1691745353678</v>
      </c>
      <c r="W66" s="257">
        <v>65059.850286938476</v>
      </c>
      <c r="X66" s="257">
        <v>8871.1497130615244</v>
      </c>
      <c r="Y66" s="257">
        <v>13830.676794508307</v>
      </c>
      <c r="Z66" s="257">
        <v>7355.751105652429</v>
      </c>
      <c r="AA66" s="257">
        <v>6474.9256888558775</v>
      </c>
      <c r="AB66" s="257">
        <v>1206.1650925653828</v>
      </c>
      <c r="AC66" s="257"/>
      <c r="AD66" s="257">
        <v>18650.300185182823</v>
      </c>
      <c r="AE66" s="257">
        <v>9779.1504721222973</v>
      </c>
      <c r="AF66" s="248">
        <v>-9.9862518254667521E-10</v>
      </c>
      <c r="AG66" s="59">
        <v>3223</v>
      </c>
      <c r="AH66" s="13">
        <v>1</v>
      </c>
      <c r="AI66" s="17"/>
      <c r="AJ66" s="18"/>
      <c r="AK66" s="59">
        <v>3223</v>
      </c>
    </row>
    <row r="67" spans="2:37" s="13" customFormat="1" ht="10.199999999999999">
      <c r="B67" s="71">
        <v>40512</v>
      </c>
      <c r="C67" s="71">
        <v>40512</v>
      </c>
      <c r="D67" s="71">
        <v>40480</v>
      </c>
      <c r="E67" s="200">
        <v>3243</v>
      </c>
      <c r="F67" s="59" t="s">
        <v>1053</v>
      </c>
      <c r="G67" s="80" t="s">
        <v>444</v>
      </c>
      <c r="H67" s="19">
        <v>143003159</v>
      </c>
      <c r="I67" s="20">
        <v>98</v>
      </c>
      <c r="J67" s="19" t="s">
        <v>1066</v>
      </c>
      <c r="K67" s="19"/>
      <c r="L67" s="21">
        <v>39955</v>
      </c>
      <c r="M67" s="21">
        <v>41809</v>
      </c>
      <c r="N67" s="34">
        <v>61</v>
      </c>
      <c r="O67" s="34">
        <v>17</v>
      </c>
      <c r="P67" s="34">
        <v>60</v>
      </c>
      <c r="Q67" s="34">
        <v>17</v>
      </c>
      <c r="R67" s="52">
        <v>17</v>
      </c>
      <c r="S67" s="354">
        <v>140021</v>
      </c>
      <c r="T67" s="26">
        <v>0.05</v>
      </c>
      <c r="U67" s="27">
        <v>0.104</v>
      </c>
      <c r="V67" s="256">
        <v>2642.3690060680465</v>
      </c>
      <c r="W67" s="257">
        <v>123219.56009018427</v>
      </c>
      <c r="X67" s="257">
        <v>16801.43990981573</v>
      </c>
      <c r="Y67" s="257">
        <v>16215.665776269749</v>
      </c>
      <c r="Z67" s="257">
        <v>8726.7514918820289</v>
      </c>
      <c r="AA67" s="257">
        <v>7488.9142843877198</v>
      </c>
      <c r="AB67" s="257">
        <v>1252.7389406441553</v>
      </c>
      <c r="AC67" s="257"/>
      <c r="AD67" s="257">
        <v>35322.580273897045</v>
      </c>
      <c r="AE67" s="257">
        <v>18521.140364083236</v>
      </c>
      <c r="AF67" s="248">
        <v>-1.9208528101444244E-9</v>
      </c>
      <c r="AG67" s="59">
        <v>3243</v>
      </c>
      <c r="AH67" s="13">
        <v>1</v>
      </c>
      <c r="AI67" s="17"/>
      <c r="AJ67" s="18"/>
      <c r="AK67" s="59">
        <v>3243</v>
      </c>
    </row>
    <row r="68" spans="2:37" s="13" customFormat="1" ht="10.199999999999999">
      <c r="B68" s="71">
        <v>40512</v>
      </c>
      <c r="C68" s="71">
        <v>40512</v>
      </c>
      <c r="D68" s="71">
        <v>40480</v>
      </c>
      <c r="E68" s="200">
        <v>76</v>
      </c>
      <c r="F68" s="59" t="s">
        <v>1053</v>
      </c>
      <c r="G68" s="80" t="s">
        <v>444</v>
      </c>
      <c r="H68" s="19">
        <v>143003345</v>
      </c>
      <c r="I68" s="20">
        <v>98</v>
      </c>
      <c r="J68" s="19" t="s">
        <v>29</v>
      </c>
      <c r="K68" s="19"/>
      <c r="L68" s="21">
        <v>39505</v>
      </c>
      <c r="M68" s="21">
        <v>41328</v>
      </c>
      <c r="N68" s="34">
        <v>60</v>
      </c>
      <c r="O68" s="34">
        <v>32</v>
      </c>
      <c r="P68" s="34">
        <v>60</v>
      </c>
      <c r="Q68" s="34">
        <v>32</v>
      </c>
      <c r="R68" s="52">
        <v>32</v>
      </c>
      <c r="S68" s="354">
        <v>50023</v>
      </c>
      <c r="T68" s="26">
        <v>0.05</v>
      </c>
      <c r="U68" s="27">
        <v>0.104</v>
      </c>
      <c r="V68" s="256">
        <v>943.9957205743558</v>
      </c>
      <c r="W68" s="257">
        <v>44020.625866057853</v>
      </c>
      <c r="X68" s="257">
        <v>6002.3741339421467</v>
      </c>
      <c r="Y68" s="257">
        <v>9567.071621900639</v>
      </c>
      <c r="Z68" s="257">
        <v>5084.2630960140277</v>
      </c>
      <c r="AA68" s="257">
        <v>4482.8085258866113</v>
      </c>
      <c r="AB68" s="257">
        <v>842.43847493924864</v>
      </c>
      <c r="AC68" s="257"/>
      <c r="AD68" s="257">
        <v>12619.117368402958</v>
      </c>
      <c r="AE68" s="257">
        <v>6616.7432344615136</v>
      </c>
      <c r="AF68" s="248">
        <v>-7.021299097687006E-10</v>
      </c>
      <c r="AG68" s="59">
        <v>76</v>
      </c>
      <c r="AH68" s="13">
        <v>1</v>
      </c>
      <c r="AI68" s="17"/>
      <c r="AJ68" s="18"/>
      <c r="AK68" s="59">
        <v>76</v>
      </c>
    </row>
    <row r="69" spans="2:37" s="13" customFormat="1" ht="10.199999999999999">
      <c r="B69" s="71">
        <v>40512</v>
      </c>
      <c r="C69" s="71">
        <v>40512</v>
      </c>
      <c r="D69" s="71">
        <v>40480</v>
      </c>
      <c r="E69" s="200">
        <v>110</v>
      </c>
      <c r="F69" s="59" t="s">
        <v>1053</v>
      </c>
      <c r="G69" s="80" t="s">
        <v>349</v>
      </c>
      <c r="H69" s="19">
        <v>143003574</v>
      </c>
      <c r="I69" s="20">
        <v>97</v>
      </c>
      <c r="J69" s="19" t="s">
        <v>30</v>
      </c>
      <c r="K69" s="19"/>
      <c r="L69" s="21">
        <v>39120</v>
      </c>
      <c r="M69" s="21">
        <v>40839</v>
      </c>
      <c r="N69" s="34">
        <v>57</v>
      </c>
      <c r="O69" s="34">
        <v>45</v>
      </c>
      <c r="P69" s="34">
        <v>57</v>
      </c>
      <c r="Q69" s="34">
        <v>45</v>
      </c>
      <c r="R69" s="52">
        <v>45</v>
      </c>
      <c r="S69" s="354">
        <v>12488</v>
      </c>
      <c r="T69" s="26">
        <v>0</v>
      </c>
      <c r="U69" s="27">
        <v>0.104</v>
      </c>
      <c r="V69" s="256">
        <v>219.08771929824562</v>
      </c>
      <c r="W69" s="257">
        <v>9821.5121461135714</v>
      </c>
      <c r="X69" s="257">
        <v>2666.4878538864286</v>
      </c>
      <c r="Y69" s="257">
        <v>2524.1851069684344</v>
      </c>
      <c r="Z69" s="257">
        <v>0</v>
      </c>
      <c r="AA69" s="257">
        <v>2524.1851069684344</v>
      </c>
      <c r="AB69" s="257">
        <v>526.28049747758462</v>
      </c>
      <c r="AC69" s="257"/>
      <c r="AD69" s="257">
        <v>2666.4878538863122</v>
      </c>
      <c r="AE69" s="257">
        <v>0</v>
      </c>
      <c r="AF69" s="248">
        <v>-1.1641532182693481E-10</v>
      </c>
      <c r="AG69" s="59">
        <v>110</v>
      </c>
      <c r="AH69" s="13">
        <v>1</v>
      </c>
      <c r="AI69" s="17"/>
      <c r="AJ69" s="18"/>
      <c r="AK69" s="59">
        <v>110</v>
      </c>
    </row>
    <row r="70" spans="2:37" s="13" customFormat="1" ht="10.199999999999999">
      <c r="B70" s="71">
        <v>40512</v>
      </c>
      <c r="C70" s="71">
        <v>40512</v>
      </c>
      <c r="D70" s="71">
        <v>40480</v>
      </c>
      <c r="E70" s="200">
        <v>192</v>
      </c>
      <c r="F70" s="59" t="s">
        <v>1053</v>
      </c>
      <c r="G70" s="80" t="s">
        <v>444</v>
      </c>
      <c r="H70" s="19">
        <v>143006964</v>
      </c>
      <c r="I70" s="20">
        <v>99</v>
      </c>
      <c r="J70" s="19" t="s">
        <v>31</v>
      </c>
      <c r="K70" s="19"/>
      <c r="L70" s="21">
        <v>39763</v>
      </c>
      <c r="M70" s="21">
        <v>47058</v>
      </c>
      <c r="N70" s="34">
        <v>240</v>
      </c>
      <c r="O70" s="34">
        <v>24</v>
      </c>
      <c r="P70" s="34">
        <v>228</v>
      </c>
      <c r="Q70" s="34">
        <v>24</v>
      </c>
      <c r="R70" s="52">
        <v>24</v>
      </c>
      <c r="S70" s="354">
        <v>2450065</v>
      </c>
      <c r="T70" s="26">
        <v>0.03</v>
      </c>
      <c r="U70" s="27">
        <v>8.6499999999999994E-2</v>
      </c>
      <c r="V70" s="256">
        <v>14110.931735747019</v>
      </c>
      <c r="W70" s="257">
        <v>1576942.7077110785</v>
      </c>
      <c r="X70" s="257">
        <v>873122.29228892154</v>
      </c>
      <c r="Y70" s="257">
        <v>267052.49192932242</v>
      </c>
      <c r="Z70" s="257">
        <v>141391.35999473697</v>
      </c>
      <c r="AA70" s="257">
        <v>125661.13193458546</v>
      </c>
      <c r="AB70" s="257">
        <v>91907.609714623308</v>
      </c>
      <c r="AC70" s="257"/>
      <c r="AD70" s="257">
        <v>1640349.7280392074</v>
      </c>
      <c r="AE70" s="257">
        <v>767227.43575026025</v>
      </c>
      <c r="AF70" s="248">
        <v>2.5611370801925659E-8</v>
      </c>
      <c r="AG70" s="59">
        <v>192</v>
      </c>
      <c r="AH70" s="13">
        <v>1</v>
      </c>
      <c r="AI70" s="17"/>
      <c r="AJ70" s="18"/>
      <c r="AK70" s="59">
        <v>192</v>
      </c>
    </row>
    <row r="71" spans="2:37" s="13" customFormat="1" ht="10.199999999999999">
      <c r="B71" s="71">
        <v>40512</v>
      </c>
      <c r="C71" s="71">
        <v>40512</v>
      </c>
      <c r="D71" s="71">
        <v>40480</v>
      </c>
      <c r="E71" s="200">
        <v>2071</v>
      </c>
      <c r="F71" s="59" t="s">
        <v>1053</v>
      </c>
      <c r="G71" s="80" t="s">
        <v>444</v>
      </c>
      <c r="H71" s="19">
        <v>143009858</v>
      </c>
      <c r="I71" s="20">
        <v>99</v>
      </c>
      <c r="J71" s="19" t="s">
        <v>32</v>
      </c>
      <c r="K71" s="19"/>
      <c r="L71" s="21">
        <v>39346</v>
      </c>
      <c r="M71" s="21">
        <v>46653</v>
      </c>
      <c r="N71" s="34">
        <v>240</v>
      </c>
      <c r="O71" s="34">
        <v>37</v>
      </c>
      <c r="P71" s="34">
        <v>228</v>
      </c>
      <c r="Q71" s="34">
        <v>37</v>
      </c>
      <c r="R71" s="52">
        <v>37</v>
      </c>
      <c r="S71" s="354">
        <v>500002</v>
      </c>
      <c r="T71" s="26">
        <v>0.03</v>
      </c>
      <c r="U71" s="27">
        <v>8.6499999999999994E-2</v>
      </c>
      <c r="V71" s="256">
        <v>2879.7171053571969</v>
      </c>
      <c r="W71" s="257">
        <v>321817.79166714131</v>
      </c>
      <c r="X71" s="257">
        <v>178184.20833285869</v>
      </c>
      <c r="Y71" s="257">
        <v>82902.716568527394</v>
      </c>
      <c r="Z71" s="257">
        <v>43455.861540358535</v>
      </c>
      <c r="AA71" s="257">
        <v>39446.855028168859</v>
      </c>
      <c r="AB71" s="257">
        <v>28915.858369806017</v>
      </c>
      <c r="AC71" s="257"/>
      <c r="AD71" s="257">
        <v>334757.70835429226</v>
      </c>
      <c r="AE71" s="257">
        <v>156573.50002142883</v>
      </c>
      <c r="AF71" s="248">
        <v>4.7439243644475937E-9</v>
      </c>
      <c r="AG71" s="59">
        <v>2071</v>
      </c>
      <c r="AH71" s="13">
        <v>1</v>
      </c>
      <c r="AI71" s="17"/>
      <c r="AJ71" s="18"/>
      <c r="AK71" s="59">
        <v>2071</v>
      </c>
    </row>
    <row r="72" spans="2:37" s="13" customFormat="1" ht="10.199999999999999">
      <c r="B72" s="71">
        <v>40512</v>
      </c>
      <c r="C72" s="71">
        <v>40512</v>
      </c>
      <c r="D72" s="71">
        <v>40480</v>
      </c>
      <c r="E72" s="200">
        <v>3075</v>
      </c>
      <c r="F72" s="59" t="s">
        <v>1053</v>
      </c>
      <c r="G72" s="80" t="s">
        <v>444</v>
      </c>
      <c r="H72" s="19">
        <v>143012328</v>
      </c>
      <c r="I72" s="20">
        <v>98</v>
      </c>
      <c r="J72" s="19" t="s">
        <v>33</v>
      </c>
      <c r="K72" s="19"/>
      <c r="L72" s="21">
        <v>39498</v>
      </c>
      <c r="M72" s="21">
        <v>42058</v>
      </c>
      <c r="N72" s="34">
        <v>84</v>
      </c>
      <c r="O72" s="34">
        <v>32</v>
      </c>
      <c r="P72" s="34">
        <v>60</v>
      </c>
      <c r="Q72" s="34">
        <v>32</v>
      </c>
      <c r="R72" s="52">
        <v>32</v>
      </c>
      <c r="S72" s="354">
        <v>375055</v>
      </c>
      <c r="T72" s="26">
        <v>0.05</v>
      </c>
      <c r="U72" s="27">
        <v>0.104</v>
      </c>
      <c r="V72" s="256">
        <v>7077.7505343544981</v>
      </c>
      <c r="W72" s="257">
        <v>330051.2930890657</v>
      </c>
      <c r="X72" s="257">
        <v>45003.706910934299</v>
      </c>
      <c r="Y72" s="257">
        <v>71730.564883192637</v>
      </c>
      <c r="Z72" s="257">
        <v>38120.030695390924</v>
      </c>
      <c r="AA72" s="257">
        <v>33610.534187801713</v>
      </c>
      <c r="AB72" s="257">
        <v>6316.3097418855159</v>
      </c>
      <c r="AC72" s="257"/>
      <c r="AD72" s="257">
        <v>94613.73897220027</v>
      </c>
      <c r="AE72" s="257">
        <v>49610.032061271049</v>
      </c>
      <c r="AF72" s="248">
        <v>-5.0786184147000313E-9</v>
      </c>
      <c r="AG72" s="59">
        <v>3075</v>
      </c>
      <c r="AH72" s="13">
        <v>1</v>
      </c>
      <c r="AI72" s="17"/>
      <c r="AJ72" s="18"/>
      <c r="AK72" s="59">
        <v>3075</v>
      </c>
    </row>
    <row r="73" spans="2:37" s="13" customFormat="1" ht="10.199999999999999">
      <c r="B73" s="71">
        <v>40512</v>
      </c>
      <c r="C73" s="71">
        <v>40512</v>
      </c>
      <c r="D73" s="71">
        <v>40480</v>
      </c>
      <c r="E73" s="200">
        <v>207</v>
      </c>
      <c r="F73" s="59" t="s">
        <v>1053</v>
      </c>
      <c r="G73" s="80" t="s">
        <v>444</v>
      </c>
      <c r="H73" s="19">
        <v>143012735</v>
      </c>
      <c r="I73" s="20">
        <v>99</v>
      </c>
      <c r="J73" s="19" t="s">
        <v>34</v>
      </c>
      <c r="K73" s="19"/>
      <c r="L73" s="21">
        <v>39476</v>
      </c>
      <c r="M73" s="21">
        <v>46045</v>
      </c>
      <c r="N73" s="34">
        <v>216</v>
      </c>
      <c r="O73" s="34">
        <v>33</v>
      </c>
      <c r="P73" s="34">
        <v>216</v>
      </c>
      <c r="Q73" s="34">
        <v>33</v>
      </c>
      <c r="R73" s="52">
        <v>33</v>
      </c>
      <c r="S73" s="354">
        <v>2660060</v>
      </c>
      <c r="T73" s="26">
        <v>0.03</v>
      </c>
      <c r="U73" s="27">
        <v>8.6499999999999994E-2</v>
      </c>
      <c r="V73" s="256">
        <v>15952.999366179525</v>
      </c>
      <c r="W73" s="257">
        <v>1744064.1600454077</v>
      </c>
      <c r="X73" s="257">
        <v>915995.83995459229</v>
      </c>
      <c r="Y73" s="257">
        <v>400987.78676891507</v>
      </c>
      <c r="Z73" s="257">
        <v>206851.92640182064</v>
      </c>
      <c r="AA73" s="257">
        <v>194135.86036709443</v>
      </c>
      <c r="AB73" s="257">
        <v>132578.34525658572</v>
      </c>
      <c r="AC73" s="257"/>
      <c r="AD73" s="257">
        <v>1701783.703049337</v>
      </c>
      <c r="AE73" s="257">
        <v>785787.86309471203</v>
      </c>
      <c r="AF73" s="248">
        <v>3.2712705433368683E-8</v>
      </c>
      <c r="AG73" s="59">
        <v>207</v>
      </c>
      <c r="AH73" s="13">
        <v>1</v>
      </c>
      <c r="AI73" s="17"/>
      <c r="AJ73" s="18"/>
      <c r="AK73" s="59">
        <v>207</v>
      </c>
    </row>
    <row r="74" spans="2:37" s="13" customFormat="1" ht="10.199999999999999">
      <c r="B74" s="71">
        <v>40512</v>
      </c>
      <c r="C74" s="71">
        <v>40512</v>
      </c>
      <c r="D74" s="71">
        <v>40480</v>
      </c>
      <c r="E74" s="200">
        <v>2071</v>
      </c>
      <c r="F74" s="59" t="s">
        <v>1053</v>
      </c>
      <c r="G74" s="80" t="s">
        <v>444</v>
      </c>
      <c r="H74" s="19">
        <v>143016943</v>
      </c>
      <c r="I74" s="20">
        <v>99</v>
      </c>
      <c r="J74" s="19" t="s">
        <v>35</v>
      </c>
      <c r="K74" s="19"/>
      <c r="L74" s="21">
        <v>37952</v>
      </c>
      <c r="M74" s="21">
        <v>48541</v>
      </c>
      <c r="N74" s="34">
        <v>348</v>
      </c>
      <c r="O74" s="34">
        <v>83</v>
      </c>
      <c r="P74" s="34">
        <v>228</v>
      </c>
      <c r="Q74" s="34">
        <v>83</v>
      </c>
      <c r="R74" s="52">
        <v>83</v>
      </c>
      <c r="S74" s="354">
        <v>1200001</v>
      </c>
      <c r="T74" s="26">
        <v>0.03</v>
      </c>
      <c r="U74" s="27">
        <v>8.6499999999999994E-2</v>
      </c>
      <c r="V74" s="256">
        <v>6911.299167094814</v>
      </c>
      <c r="W74" s="257">
        <v>772360.25419570564</v>
      </c>
      <c r="X74" s="257">
        <v>427640.74580429436</v>
      </c>
      <c r="Y74" s="257">
        <v>421674.8271710166</v>
      </c>
      <c r="Z74" s="257">
        <v>213361.87596768895</v>
      </c>
      <c r="AA74" s="257">
        <v>208312.95120332766</v>
      </c>
      <c r="AB74" s="257">
        <v>155676.23641121242</v>
      </c>
      <c r="AC74" s="257"/>
      <c r="AD74" s="257">
        <v>803415.95590189565</v>
      </c>
      <c r="AE74" s="257">
        <v>375775.21009758842</v>
      </c>
      <c r="AF74" s="248">
        <v>1.2863893061876297E-8</v>
      </c>
      <c r="AG74" s="59">
        <v>2071</v>
      </c>
      <c r="AH74" s="13">
        <v>1</v>
      </c>
      <c r="AI74" s="17"/>
      <c r="AJ74" s="18"/>
      <c r="AK74" s="59">
        <v>2071</v>
      </c>
    </row>
    <row r="75" spans="2:37" s="13" customFormat="1" ht="10.199999999999999">
      <c r="B75" s="71">
        <v>40512</v>
      </c>
      <c r="C75" s="71">
        <v>40512</v>
      </c>
      <c r="D75" s="71">
        <v>40480</v>
      </c>
      <c r="E75" s="200">
        <v>4136</v>
      </c>
      <c r="F75" s="59" t="s">
        <v>1053</v>
      </c>
      <c r="G75" s="80" t="s">
        <v>349</v>
      </c>
      <c r="H75" s="19">
        <v>143017672</v>
      </c>
      <c r="I75" s="20">
        <v>98</v>
      </c>
      <c r="J75" s="19" t="s">
        <v>36</v>
      </c>
      <c r="K75" s="19"/>
      <c r="L75" s="21">
        <v>39616</v>
      </c>
      <c r="M75" s="21">
        <v>42147</v>
      </c>
      <c r="N75" s="34">
        <v>83</v>
      </c>
      <c r="O75" s="34">
        <v>28</v>
      </c>
      <c r="P75" s="34">
        <v>60</v>
      </c>
      <c r="Q75" s="34">
        <v>28</v>
      </c>
      <c r="R75" s="52">
        <v>28</v>
      </c>
      <c r="S75" s="354">
        <v>440593</v>
      </c>
      <c r="T75" s="26">
        <v>0.05</v>
      </c>
      <c r="U75" s="27">
        <v>0.104</v>
      </c>
      <c r="V75" s="256">
        <v>8314.5334449156817</v>
      </c>
      <c r="W75" s="257">
        <v>387725.23863430874</v>
      </c>
      <c r="X75" s="257">
        <v>52867.761365691258</v>
      </c>
      <c r="Y75" s="257">
        <v>76569.939274687553</v>
      </c>
      <c r="Z75" s="257">
        <v>40820.24953018099</v>
      </c>
      <c r="AA75" s="257">
        <v>35749.689744506562</v>
      </c>
      <c r="AB75" s="257">
        <v>6492.5320975410314</v>
      </c>
      <c r="AC75" s="257"/>
      <c r="AD75" s="257">
        <v>111146.76806062741</v>
      </c>
      <c r="AE75" s="257">
        <v>58279.006694942356</v>
      </c>
      <c r="AF75" s="248">
        <v>-6.2063918448984623E-9</v>
      </c>
      <c r="AG75" s="59">
        <v>4136</v>
      </c>
      <c r="AH75" s="13">
        <v>1</v>
      </c>
      <c r="AI75" s="17"/>
      <c r="AJ75" s="18"/>
      <c r="AK75" s="59">
        <v>4136</v>
      </c>
    </row>
    <row r="76" spans="2:37" s="13" customFormat="1" ht="10.199999999999999">
      <c r="B76" s="71">
        <v>40512</v>
      </c>
      <c r="C76" s="71">
        <v>40512</v>
      </c>
      <c r="D76" s="71">
        <v>40480</v>
      </c>
      <c r="E76" s="200">
        <v>4094</v>
      </c>
      <c r="F76" s="59" t="s">
        <v>1053</v>
      </c>
      <c r="G76" s="80" t="s">
        <v>349</v>
      </c>
      <c r="H76" s="19">
        <v>143018237</v>
      </c>
      <c r="I76" s="20">
        <v>99</v>
      </c>
      <c r="J76" s="19" t="s">
        <v>37</v>
      </c>
      <c r="K76" s="19"/>
      <c r="L76" s="21">
        <v>39707</v>
      </c>
      <c r="M76" s="21">
        <v>45192</v>
      </c>
      <c r="N76" s="34">
        <v>180</v>
      </c>
      <c r="O76" s="34">
        <v>25</v>
      </c>
      <c r="P76" s="34">
        <v>180</v>
      </c>
      <c r="Q76" s="34">
        <v>25</v>
      </c>
      <c r="R76" s="52">
        <v>25</v>
      </c>
      <c r="S76" s="354">
        <v>3800000</v>
      </c>
      <c r="T76" s="26">
        <v>0.03</v>
      </c>
      <c r="U76" s="27">
        <v>8.6499999999999994E-2</v>
      </c>
      <c r="V76" s="256">
        <v>26242.102330563994</v>
      </c>
      <c r="W76" s="257">
        <v>2641241.2381769307</v>
      </c>
      <c r="X76" s="257">
        <v>1158758.7618230693</v>
      </c>
      <c r="Y76" s="257">
        <v>459500.83569789515</v>
      </c>
      <c r="Z76" s="257">
        <v>224699.41131197984</v>
      </c>
      <c r="AA76" s="257">
        <v>234801.42438591531</v>
      </c>
      <c r="AB76" s="257">
        <v>127056.8817788453</v>
      </c>
      <c r="AC76" s="257"/>
      <c r="AD76" s="257">
        <v>2082337.1813245397</v>
      </c>
      <c r="AE76" s="257">
        <v>923578.41950143024</v>
      </c>
      <c r="AF76" s="248">
        <v>4.0046870708465576E-8</v>
      </c>
      <c r="AG76" s="59">
        <v>4094</v>
      </c>
      <c r="AH76" s="13">
        <v>1</v>
      </c>
      <c r="AI76" s="17"/>
      <c r="AJ76" s="18"/>
      <c r="AK76" s="59">
        <v>4094</v>
      </c>
    </row>
    <row r="77" spans="2:37" s="13" customFormat="1" ht="10.199999999999999">
      <c r="B77" s="71">
        <v>40512</v>
      </c>
      <c r="C77" s="71">
        <v>40512</v>
      </c>
      <c r="D77" s="71">
        <v>40480</v>
      </c>
      <c r="E77" s="200">
        <v>2071</v>
      </c>
      <c r="F77" s="59" t="s">
        <v>1053</v>
      </c>
      <c r="G77" s="80" t="s">
        <v>444</v>
      </c>
      <c r="H77" s="19">
        <v>143018679</v>
      </c>
      <c r="I77" s="20">
        <v>99</v>
      </c>
      <c r="J77" s="19" t="s">
        <v>38</v>
      </c>
      <c r="K77" s="19"/>
      <c r="L77" s="21">
        <v>38924</v>
      </c>
      <c r="M77" s="21">
        <v>48418</v>
      </c>
      <c r="N77" s="34">
        <v>312</v>
      </c>
      <c r="O77" s="34">
        <v>51</v>
      </c>
      <c r="P77" s="34">
        <v>228</v>
      </c>
      <c r="Q77" s="34">
        <v>51</v>
      </c>
      <c r="R77" s="52">
        <v>51</v>
      </c>
      <c r="S77" s="354">
        <v>1000041</v>
      </c>
      <c r="T77" s="26">
        <v>0.03</v>
      </c>
      <c r="U77" s="27">
        <v>8.6499999999999994E-2</v>
      </c>
      <c r="V77" s="256">
        <v>5759.6473089277979</v>
      </c>
      <c r="W77" s="257">
        <v>643659.39775560831</v>
      </c>
      <c r="X77" s="257">
        <v>356381.60224439169</v>
      </c>
      <c r="Y77" s="257">
        <v>225008.18977675308</v>
      </c>
      <c r="Z77" s="257">
        <v>116678.14586619912</v>
      </c>
      <c r="AA77" s="257">
        <v>108330.04391055396</v>
      </c>
      <c r="AB77" s="257">
        <v>79716.937344140242</v>
      </c>
      <c r="AC77" s="257"/>
      <c r="AD77" s="257">
        <v>669540.1886799155</v>
      </c>
      <c r="AE77" s="257">
        <v>313158.58643551357</v>
      </c>
      <c r="AF77" s="248">
        <v>1.0244548320770264E-8</v>
      </c>
      <c r="AG77" s="59">
        <v>2071</v>
      </c>
      <c r="AH77" s="13">
        <v>1</v>
      </c>
      <c r="AI77" s="17"/>
      <c r="AJ77" s="18"/>
      <c r="AK77" s="59">
        <v>2071</v>
      </c>
    </row>
    <row r="78" spans="2:37" s="13" customFormat="1" ht="10.199999999999999">
      <c r="B78" s="71">
        <v>40512</v>
      </c>
      <c r="C78" s="71">
        <v>40512</v>
      </c>
      <c r="D78" s="71">
        <v>40480</v>
      </c>
      <c r="E78" s="200">
        <v>88</v>
      </c>
      <c r="F78" s="59" t="s">
        <v>1053</v>
      </c>
      <c r="G78" s="80" t="s">
        <v>444</v>
      </c>
      <c r="H78" s="19">
        <v>143020533</v>
      </c>
      <c r="I78" s="20">
        <v>98</v>
      </c>
      <c r="J78" s="19" t="s">
        <v>39</v>
      </c>
      <c r="K78" s="19"/>
      <c r="L78" s="21">
        <v>38946</v>
      </c>
      <c r="M78" s="21">
        <v>40778</v>
      </c>
      <c r="N78" s="34">
        <v>60</v>
      </c>
      <c r="O78" s="34">
        <v>50</v>
      </c>
      <c r="P78" s="34">
        <v>60</v>
      </c>
      <c r="Q78" s="34">
        <v>50</v>
      </c>
      <c r="R78" s="52">
        <v>50</v>
      </c>
      <c r="S78" s="354">
        <v>88018</v>
      </c>
      <c r="T78" s="26">
        <v>0.05</v>
      </c>
      <c r="U78" s="27">
        <v>0.104</v>
      </c>
      <c r="V78" s="256">
        <v>1661.008242878549</v>
      </c>
      <c r="W78" s="257">
        <v>77456.518950856218</v>
      </c>
      <c r="X78" s="257">
        <v>10561.481049143782</v>
      </c>
      <c r="Y78" s="257">
        <v>21438.920862553929</v>
      </c>
      <c r="Z78" s="257">
        <v>11268.106060958435</v>
      </c>
      <c r="AA78" s="257">
        <v>10170.814801595494</v>
      </c>
      <c r="AB78" s="257">
        <v>2316.1142651631098</v>
      </c>
      <c r="AC78" s="257"/>
      <c r="AD78" s="257">
        <v>22203.975621855781</v>
      </c>
      <c r="AE78" s="257">
        <v>11642.494572713214</v>
      </c>
      <c r="AF78" s="248">
        <v>-1.2150849215686321E-9</v>
      </c>
      <c r="AG78" s="59">
        <v>88</v>
      </c>
      <c r="AH78" s="13">
        <v>1</v>
      </c>
      <c r="AI78" s="17"/>
      <c r="AJ78" s="18"/>
      <c r="AK78" s="59">
        <v>88</v>
      </c>
    </row>
    <row r="79" spans="2:37" s="13" customFormat="1" ht="10.199999999999999">
      <c r="B79" s="71">
        <v>40512</v>
      </c>
      <c r="C79" s="71">
        <v>40512</v>
      </c>
      <c r="D79" s="71">
        <v>40480</v>
      </c>
      <c r="E79" s="200">
        <v>110</v>
      </c>
      <c r="F79" s="59" t="s">
        <v>1053</v>
      </c>
      <c r="G79" s="80" t="s">
        <v>349</v>
      </c>
      <c r="H79" s="19">
        <v>143021041</v>
      </c>
      <c r="I79" s="20">
        <v>99</v>
      </c>
      <c r="J79" s="19" t="s">
        <v>40</v>
      </c>
      <c r="K79" s="19"/>
      <c r="L79" s="21">
        <v>39175</v>
      </c>
      <c r="M79" s="21">
        <v>50122</v>
      </c>
      <c r="N79" s="34">
        <v>360</v>
      </c>
      <c r="O79" s="34">
        <v>43</v>
      </c>
      <c r="P79" s="34">
        <v>228</v>
      </c>
      <c r="Q79" s="34">
        <v>43</v>
      </c>
      <c r="R79" s="52">
        <v>43</v>
      </c>
      <c r="S79" s="354">
        <v>2525757</v>
      </c>
      <c r="T79" s="26">
        <v>0.03</v>
      </c>
      <c r="U79" s="27">
        <v>8.6499999999999994E-2</v>
      </c>
      <c r="V79" s="256">
        <v>14546.873086259009</v>
      </c>
      <c r="W79" s="257">
        <v>1625660.577413338</v>
      </c>
      <c r="X79" s="257">
        <v>900096.422586662</v>
      </c>
      <c r="Y79" s="257">
        <v>483523.29525011074</v>
      </c>
      <c r="Z79" s="257">
        <v>252282.88200008956</v>
      </c>
      <c r="AA79" s="257">
        <v>231240.41325002117</v>
      </c>
      <c r="AB79" s="257">
        <v>169755.02706678273</v>
      </c>
      <c r="AC79" s="257"/>
      <c r="AD79" s="257">
        <v>1691026.4862536795</v>
      </c>
      <c r="AE79" s="257">
        <v>790930.06366699247</v>
      </c>
      <c r="AF79" s="248">
        <v>2.5029294192790985E-8</v>
      </c>
      <c r="AG79" s="59">
        <v>110</v>
      </c>
      <c r="AH79" s="13">
        <v>1</v>
      </c>
      <c r="AI79" s="17"/>
      <c r="AJ79" s="18"/>
      <c r="AK79" s="59">
        <v>110</v>
      </c>
    </row>
    <row r="80" spans="2:37" s="13" customFormat="1" ht="10.199999999999999">
      <c r="B80" s="71">
        <v>40512</v>
      </c>
      <c r="C80" s="71">
        <v>40512</v>
      </c>
      <c r="D80" s="71">
        <v>40480</v>
      </c>
      <c r="E80" s="200">
        <v>636</v>
      </c>
      <c r="F80" s="59" t="s">
        <v>1053</v>
      </c>
      <c r="G80" s="80" t="s">
        <v>444</v>
      </c>
      <c r="H80" s="19">
        <v>143021807</v>
      </c>
      <c r="I80" s="20">
        <v>99</v>
      </c>
      <c r="J80" s="19" t="s">
        <v>41</v>
      </c>
      <c r="K80" s="19"/>
      <c r="L80" s="21">
        <v>39751</v>
      </c>
      <c r="M80" s="21">
        <v>48875</v>
      </c>
      <c r="N80" s="34">
        <v>300</v>
      </c>
      <c r="O80" s="34">
        <v>24</v>
      </c>
      <c r="P80" s="34">
        <v>228</v>
      </c>
      <c r="Q80" s="34">
        <v>24</v>
      </c>
      <c r="R80" s="52">
        <v>24</v>
      </c>
      <c r="S80" s="354">
        <v>600154</v>
      </c>
      <c r="T80" s="26">
        <v>0.03</v>
      </c>
      <c r="U80" s="27">
        <v>8.6499999999999994E-2</v>
      </c>
      <c r="V80" s="256">
        <v>3456.5336531624735</v>
      </c>
      <c r="W80" s="257">
        <v>386278.92476470396</v>
      </c>
      <c r="X80" s="257">
        <v>213875.07523529604</v>
      </c>
      <c r="Y80" s="257">
        <v>65415.660907506768</v>
      </c>
      <c r="Z80" s="257">
        <v>34634.424093353184</v>
      </c>
      <c r="AA80" s="257">
        <v>30781.236814153584</v>
      </c>
      <c r="AB80" s="257">
        <v>22513.165814241689</v>
      </c>
      <c r="AC80" s="257"/>
      <c r="AD80" s="257">
        <v>401810.74815633224</v>
      </c>
      <c r="AE80" s="257">
        <v>187935.67292102927</v>
      </c>
      <c r="AF80" s="248">
        <v>6.9267116487026215E-9</v>
      </c>
      <c r="AG80" s="59">
        <v>636</v>
      </c>
      <c r="AH80" s="13">
        <v>1</v>
      </c>
      <c r="AI80" s="17"/>
      <c r="AJ80" s="18"/>
      <c r="AK80" s="59">
        <v>636</v>
      </c>
    </row>
    <row r="81" spans="2:37" s="13" customFormat="1" ht="10.199999999999999">
      <c r="B81" s="71">
        <v>40512</v>
      </c>
      <c r="C81" s="71">
        <v>40512</v>
      </c>
      <c r="D81" s="71">
        <v>40480</v>
      </c>
      <c r="E81" s="200">
        <v>93</v>
      </c>
      <c r="F81" s="59" t="s">
        <v>1053</v>
      </c>
      <c r="G81" s="80" t="s">
        <v>444</v>
      </c>
      <c r="H81" s="19">
        <v>143021831</v>
      </c>
      <c r="I81" s="20">
        <v>99</v>
      </c>
      <c r="J81" s="19" t="s">
        <v>42</v>
      </c>
      <c r="K81" s="19"/>
      <c r="L81" s="21">
        <v>39911</v>
      </c>
      <c r="M81" s="21">
        <v>43913</v>
      </c>
      <c r="N81" s="34">
        <v>132</v>
      </c>
      <c r="O81" s="34">
        <v>19</v>
      </c>
      <c r="P81" s="34">
        <v>132</v>
      </c>
      <c r="Q81" s="34">
        <v>19</v>
      </c>
      <c r="R81" s="52">
        <v>19</v>
      </c>
      <c r="S81" s="354">
        <v>1977313</v>
      </c>
      <c r="T81" s="26">
        <v>0.03</v>
      </c>
      <c r="U81" s="27">
        <v>8.6499999999999994E-2</v>
      </c>
      <c r="V81" s="256">
        <v>17605.527403250959</v>
      </c>
      <c r="W81" s="257">
        <v>1496006.0445548464</v>
      </c>
      <c r="X81" s="257">
        <v>481306.95544515364</v>
      </c>
      <c r="Y81" s="257">
        <v>196128.1570589848</v>
      </c>
      <c r="Z81" s="257">
        <v>88431.79944082252</v>
      </c>
      <c r="AA81" s="257">
        <v>107696.35761816228</v>
      </c>
      <c r="AB81" s="257">
        <v>40108.912953762803</v>
      </c>
      <c r="AC81" s="257"/>
      <c r="AD81" s="257">
        <v>827923.57267425559</v>
      </c>
      <c r="AE81" s="257">
        <v>346616.61722908332</v>
      </c>
      <c r="AF81" s="248">
        <v>1.862645149230957E-8</v>
      </c>
      <c r="AG81" s="59">
        <v>93</v>
      </c>
      <c r="AH81" s="13">
        <v>1</v>
      </c>
      <c r="AI81" s="17"/>
      <c r="AJ81" s="18"/>
      <c r="AK81" s="59">
        <v>93</v>
      </c>
    </row>
    <row r="82" spans="2:37" s="13" customFormat="1" ht="10.199999999999999">
      <c r="B82" s="71">
        <v>40512</v>
      </c>
      <c r="C82" s="71">
        <v>40512</v>
      </c>
      <c r="D82" s="71">
        <v>40480</v>
      </c>
      <c r="E82" s="200">
        <v>88</v>
      </c>
      <c r="F82" s="59" t="s">
        <v>1053</v>
      </c>
      <c r="G82" s="80" t="s">
        <v>444</v>
      </c>
      <c r="H82" s="19">
        <v>143022927</v>
      </c>
      <c r="I82" s="20">
        <v>98</v>
      </c>
      <c r="J82" s="19" t="s">
        <v>43</v>
      </c>
      <c r="K82" s="19"/>
      <c r="L82" s="21">
        <v>39710</v>
      </c>
      <c r="M82" s="21">
        <v>41564</v>
      </c>
      <c r="N82" s="34">
        <v>61</v>
      </c>
      <c r="O82" s="34">
        <v>25</v>
      </c>
      <c r="P82" s="34">
        <v>60</v>
      </c>
      <c r="Q82" s="34">
        <v>25</v>
      </c>
      <c r="R82" s="52">
        <v>25</v>
      </c>
      <c r="S82" s="354">
        <v>120743</v>
      </c>
      <c r="T82" s="26">
        <v>0.05</v>
      </c>
      <c r="U82" s="27">
        <v>0.104</v>
      </c>
      <c r="V82" s="256">
        <v>2278.5693638788048</v>
      </c>
      <c r="W82" s="257">
        <v>106254.77138407181</v>
      </c>
      <c r="X82" s="257">
        <v>14488.228615928194</v>
      </c>
      <c r="Y82" s="257">
        <v>19245.712489995061</v>
      </c>
      <c r="Z82" s="257">
        <v>10285.504752344646</v>
      </c>
      <c r="AA82" s="257">
        <v>8960.2077376504149</v>
      </c>
      <c r="AB82" s="257">
        <v>1588.6215587640563</v>
      </c>
      <c r="AC82" s="257"/>
      <c r="AD82" s="257">
        <v>30459.390448655224</v>
      </c>
      <c r="AE82" s="257">
        <v>15971.161832728665</v>
      </c>
      <c r="AF82" s="248">
        <v>-1.635271473787725E-9</v>
      </c>
      <c r="AG82" s="59">
        <v>88</v>
      </c>
      <c r="AH82" s="13">
        <v>1</v>
      </c>
      <c r="AI82" s="17"/>
      <c r="AJ82" s="18"/>
      <c r="AK82" s="59">
        <v>88</v>
      </c>
    </row>
    <row r="83" spans="2:37" s="13" customFormat="1" ht="10.199999999999999">
      <c r="B83" s="71">
        <v>40512</v>
      </c>
      <c r="C83" s="71">
        <v>40512</v>
      </c>
      <c r="D83" s="71">
        <v>40480</v>
      </c>
      <c r="E83" s="200">
        <v>10552</v>
      </c>
      <c r="F83" s="59" t="s">
        <v>1053</v>
      </c>
      <c r="G83" s="80" t="s">
        <v>349</v>
      </c>
      <c r="H83" s="19">
        <v>143025160</v>
      </c>
      <c r="I83" s="20">
        <v>99</v>
      </c>
      <c r="J83" s="19" t="s">
        <v>44</v>
      </c>
      <c r="K83" s="19"/>
      <c r="L83" s="21">
        <v>40058</v>
      </c>
      <c r="M83" s="21">
        <v>51005</v>
      </c>
      <c r="N83" s="34">
        <v>360</v>
      </c>
      <c r="O83" s="34">
        <v>14</v>
      </c>
      <c r="P83" s="34">
        <v>228</v>
      </c>
      <c r="Q83" s="34">
        <v>14</v>
      </c>
      <c r="R83" s="52">
        <v>14</v>
      </c>
      <c r="S83" s="354">
        <v>1796941</v>
      </c>
      <c r="T83" s="26">
        <v>0.03</v>
      </c>
      <c r="U83" s="27">
        <v>8.6499999999999994E-2</v>
      </c>
      <c r="V83" s="256">
        <v>10349.322072747043</v>
      </c>
      <c r="W83" s="257">
        <v>1156570.5424701194</v>
      </c>
      <c r="X83" s="257">
        <v>640370.45752988057</v>
      </c>
      <c r="Y83" s="257">
        <v>115358.38257114867</v>
      </c>
      <c r="Z83" s="257">
        <v>61547.057750001462</v>
      </c>
      <c r="AA83" s="257">
        <v>53811.324821147209</v>
      </c>
      <c r="AB83" s="257">
        <v>39320.993006220735</v>
      </c>
      <c r="AC83" s="257"/>
      <c r="AD83" s="257">
        <v>1203074.8901161822</v>
      </c>
      <c r="AE83" s="257">
        <v>562704.43258628238</v>
      </c>
      <c r="AF83" s="248">
        <v>1.9208528101444244E-8</v>
      </c>
      <c r="AG83" s="59">
        <v>10552</v>
      </c>
      <c r="AH83" s="13">
        <v>1</v>
      </c>
      <c r="AI83" s="17"/>
      <c r="AJ83" s="18"/>
      <c r="AK83" s="59">
        <v>10552</v>
      </c>
    </row>
    <row r="84" spans="2:37" s="13" customFormat="1" ht="10.199999999999999">
      <c r="B84" s="71">
        <v>40512</v>
      </c>
      <c r="C84" s="71">
        <v>40512</v>
      </c>
      <c r="D84" s="71">
        <v>40480</v>
      </c>
      <c r="E84" s="200">
        <v>4279</v>
      </c>
      <c r="F84" s="59" t="s">
        <v>1053</v>
      </c>
      <c r="G84" s="80" t="s">
        <v>444</v>
      </c>
      <c r="H84" s="19">
        <v>143030113</v>
      </c>
      <c r="I84" s="20">
        <v>98</v>
      </c>
      <c r="J84" s="19" t="s">
        <v>45</v>
      </c>
      <c r="K84" s="19"/>
      <c r="L84" s="21">
        <v>39770</v>
      </c>
      <c r="M84" s="21">
        <v>40870</v>
      </c>
      <c r="N84" s="34">
        <v>36</v>
      </c>
      <c r="O84" s="34">
        <v>23</v>
      </c>
      <c r="P84" s="34">
        <v>36</v>
      </c>
      <c r="Q84" s="34">
        <v>23</v>
      </c>
      <c r="R84" s="52">
        <v>23</v>
      </c>
      <c r="S84" s="354">
        <v>160000</v>
      </c>
      <c r="T84" s="26">
        <v>0.05</v>
      </c>
      <c r="U84" s="27">
        <v>0.104</v>
      </c>
      <c r="V84" s="256">
        <v>4795.3435367464599</v>
      </c>
      <c r="W84" s="257">
        <v>147752.1988655547</v>
      </c>
      <c r="X84" s="257">
        <v>12247.801134445297</v>
      </c>
      <c r="Y84" s="257">
        <v>21256.606244861745</v>
      </c>
      <c r="Z84" s="257">
        <v>10851.390284281186</v>
      </c>
      <c r="AA84" s="257">
        <v>10405.215960580559</v>
      </c>
      <c r="AB84" s="257">
        <v>1235.5237986501834</v>
      </c>
      <c r="AC84" s="257"/>
      <c r="AD84" s="257">
        <v>24880.168457316195</v>
      </c>
      <c r="AE84" s="257">
        <v>12632.367322873051</v>
      </c>
      <c r="AF84" s="248">
        <v>-2.1536834537982941E-9</v>
      </c>
      <c r="AG84" s="59">
        <v>4279</v>
      </c>
      <c r="AH84" s="13">
        <v>1</v>
      </c>
      <c r="AI84" s="17"/>
      <c r="AJ84" s="18"/>
      <c r="AK84" s="59">
        <v>4279</v>
      </c>
    </row>
    <row r="85" spans="2:37" s="13" customFormat="1" ht="10.199999999999999">
      <c r="B85" s="71">
        <v>40512</v>
      </c>
      <c r="C85" s="71">
        <v>40512</v>
      </c>
      <c r="D85" s="71">
        <v>40480</v>
      </c>
      <c r="E85" s="200">
        <v>354</v>
      </c>
      <c r="F85" s="59" t="s">
        <v>1053</v>
      </c>
      <c r="G85" s="80" t="s">
        <v>444</v>
      </c>
      <c r="H85" s="19">
        <v>143031594</v>
      </c>
      <c r="I85" s="20">
        <v>99</v>
      </c>
      <c r="J85" s="19" t="s">
        <v>46</v>
      </c>
      <c r="K85" s="19"/>
      <c r="L85" s="21">
        <v>39696</v>
      </c>
      <c r="M85" s="21">
        <v>50275</v>
      </c>
      <c r="N85" s="34">
        <v>348</v>
      </c>
      <c r="O85" s="34">
        <v>26</v>
      </c>
      <c r="P85" s="34">
        <v>228</v>
      </c>
      <c r="Q85" s="34">
        <v>26</v>
      </c>
      <c r="R85" s="52">
        <v>26</v>
      </c>
      <c r="S85" s="354">
        <v>3613578</v>
      </c>
      <c r="T85" s="26">
        <v>0.03</v>
      </c>
      <c r="U85" s="27">
        <v>8.6499999999999994E-2</v>
      </c>
      <c r="V85" s="256">
        <v>20812.081507958865</v>
      </c>
      <c r="W85" s="257">
        <v>2325818.0806816076</v>
      </c>
      <c r="X85" s="257">
        <v>1287759.9193183924</v>
      </c>
      <c r="Y85" s="257">
        <v>425846.47194624518</v>
      </c>
      <c r="Z85" s="257">
        <v>225118.65753894893</v>
      </c>
      <c r="AA85" s="257">
        <v>200727.81440729625</v>
      </c>
      <c r="AB85" s="257">
        <v>146849.81536086931</v>
      </c>
      <c r="AC85" s="257"/>
      <c r="AD85" s="257">
        <v>2419336.5031329598</v>
      </c>
      <c r="AE85" s="257">
        <v>1131576.5838145337</v>
      </c>
      <c r="AF85" s="248">
        <v>3.3760443329811096E-8</v>
      </c>
      <c r="AG85" s="59">
        <v>354</v>
      </c>
      <c r="AH85" s="13">
        <v>1</v>
      </c>
      <c r="AI85" s="17"/>
      <c r="AJ85" s="18"/>
      <c r="AK85" s="59">
        <v>354</v>
      </c>
    </row>
    <row r="86" spans="2:37" s="13" customFormat="1" ht="10.199999999999999">
      <c r="B86" s="71">
        <v>40512</v>
      </c>
      <c r="C86" s="71">
        <v>40512</v>
      </c>
      <c r="D86" s="71">
        <v>40480</v>
      </c>
      <c r="E86" s="200">
        <v>2071</v>
      </c>
      <c r="F86" s="59" t="s">
        <v>1053</v>
      </c>
      <c r="G86" s="80" t="s">
        <v>444</v>
      </c>
      <c r="H86" s="19">
        <v>143032817</v>
      </c>
      <c r="I86" s="20">
        <v>98</v>
      </c>
      <c r="J86" s="19" t="s">
        <v>38</v>
      </c>
      <c r="K86" s="19"/>
      <c r="L86" s="21">
        <v>39766</v>
      </c>
      <c r="M86" s="21">
        <v>41592</v>
      </c>
      <c r="N86" s="34">
        <v>60</v>
      </c>
      <c r="O86" s="34">
        <v>23</v>
      </c>
      <c r="P86" s="34">
        <v>60</v>
      </c>
      <c r="Q86" s="34">
        <v>23</v>
      </c>
      <c r="R86" s="52">
        <v>23</v>
      </c>
      <c r="S86" s="354">
        <v>250000</v>
      </c>
      <c r="T86" s="26">
        <v>0.05</v>
      </c>
      <c r="U86" s="27">
        <v>0.104</v>
      </c>
      <c r="V86" s="256">
        <v>4717.8084110027185</v>
      </c>
      <c r="W86" s="257">
        <v>220001.92844320546</v>
      </c>
      <c r="X86" s="257">
        <v>29998.071556794544</v>
      </c>
      <c r="Y86" s="257">
        <v>37299.164804672364</v>
      </c>
      <c r="Z86" s="257">
        <v>19967.646133334812</v>
      </c>
      <c r="AA86" s="257">
        <v>17331.518671337551</v>
      </c>
      <c r="AB86" s="257">
        <v>3026.121253536292</v>
      </c>
      <c r="AC86" s="257"/>
      <c r="AD86" s="257">
        <v>63066.576216955058</v>
      </c>
      <c r="AE86" s="257">
        <v>33068.504660163882</v>
      </c>
      <c r="AF86" s="248">
        <v>-3.3687683753669262E-9</v>
      </c>
      <c r="AG86" s="59">
        <v>2071</v>
      </c>
      <c r="AH86" s="13">
        <v>1</v>
      </c>
      <c r="AI86" s="17"/>
      <c r="AJ86" s="18"/>
      <c r="AK86" s="59">
        <v>2071</v>
      </c>
    </row>
    <row r="87" spans="2:37" s="13" customFormat="1" ht="10.199999999999999">
      <c r="B87" s="71">
        <v>40512</v>
      </c>
      <c r="C87" s="71">
        <v>40512</v>
      </c>
      <c r="D87" s="71">
        <v>40480</v>
      </c>
      <c r="E87" s="200">
        <v>2077</v>
      </c>
      <c r="F87" s="59" t="s">
        <v>1053</v>
      </c>
      <c r="G87" s="80" t="s">
        <v>444</v>
      </c>
      <c r="H87" s="19">
        <v>143034828</v>
      </c>
      <c r="I87" s="20">
        <v>98</v>
      </c>
      <c r="J87" s="19" t="s">
        <v>47</v>
      </c>
      <c r="K87" s="19"/>
      <c r="L87" s="21">
        <v>39948</v>
      </c>
      <c r="M87" s="21">
        <v>41767</v>
      </c>
      <c r="N87" s="34">
        <v>60</v>
      </c>
      <c r="O87" s="34">
        <v>17</v>
      </c>
      <c r="P87" s="34">
        <v>60</v>
      </c>
      <c r="Q87" s="34">
        <v>17</v>
      </c>
      <c r="R87" s="52">
        <v>17</v>
      </c>
      <c r="S87" s="354">
        <v>170000</v>
      </c>
      <c r="T87" s="26">
        <v>0.05</v>
      </c>
      <c r="U87" s="27">
        <v>0.104</v>
      </c>
      <c r="V87" s="256">
        <v>3208.1097194818485</v>
      </c>
      <c r="W87" s="257">
        <v>149601.31134137968</v>
      </c>
      <c r="X87" s="257">
        <v>20398.688658620318</v>
      </c>
      <c r="Y87" s="257">
        <v>19687.498175029865</v>
      </c>
      <c r="Z87" s="257">
        <v>10595.18039165514</v>
      </c>
      <c r="AA87" s="257">
        <v>9092.317783374725</v>
      </c>
      <c r="AB87" s="257">
        <v>1520.9548561251991</v>
      </c>
      <c r="AC87" s="257"/>
      <c r="AD87" s="257">
        <v>42885.271827529403</v>
      </c>
      <c r="AE87" s="257">
        <v>22486.583168911435</v>
      </c>
      <c r="AF87" s="248">
        <v>-2.3501343093812466E-9</v>
      </c>
      <c r="AG87" s="59">
        <v>2077</v>
      </c>
      <c r="AH87" s="13">
        <v>1</v>
      </c>
      <c r="AI87" s="17"/>
      <c r="AJ87" s="18"/>
      <c r="AK87" s="59">
        <v>2077</v>
      </c>
    </row>
    <row r="88" spans="2:37" s="13" customFormat="1" ht="10.199999999999999">
      <c r="B88" s="71">
        <v>40512</v>
      </c>
      <c r="C88" s="71">
        <v>40512</v>
      </c>
      <c r="D88" s="71">
        <v>40480</v>
      </c>
      <c r="E88" s="200">
        <v>3379</v>
      </c>
      <c r="F88" s="59" t="s">
        <v>1053</v>
      </c>
      <c r="G88" s="80" t="s">
        <v>349</v>
      </c>
      <c r="H88" s="19">
        <v>143034852</v>
      </c>
      <c r="I88" s="20">
        <v>97</v>
      </c>
      <c r="J88" s="19" t="s">
        <v>48</v>
      </c>
      <c r="K88" s="19"/>
      <c r="L88" s="21">
        <v>39890</v>
      </c>
      <c r="M88" s="21">
        <v>41721</v>
      </c>
      <c r="N88" s="34">
        <v>60</v>
      </c>
      <c r="O88" s="34">
        <v>19</v>
      </c>
      <c r="P88" s="34">
        <v>60</v>
      </c>
      <c r="Q88" s="34">
        <v>19</v>
      </c>
      <c r="R88" s="52">
        <v>19</v>
      </c>
      <c r="S88" s="354">
        <v>35000</v>
      </c>
      <c r="T88" s="26">
        <v>0</v>
      </c>
      <c r="U88" s="27">
        <v>0.104</v>
      </c>
      <c r="V88" s="256">
        <v>583.33333333333337</v>
      </c>
      <c r="W88" s="257">
        <v>27202.134355273749</v>
      </c>
      <c r="X88" s="257">
        <v>7797.865644726251</v>
      </c>
      <c r="Y88" s="257">
        <v>3937.9708309059461</v>
      </c>
      <c r="Z88" s="257">
        <v>0</v>
      </c>
      <c r="AA88" s="257">
        <v>3937.9708309059461</v>
      </c>
      <c r="AB88" s="257">
        <v>649.82213706052096</v>
      </c>
      <c r="AC88" s="257"/>
      <c r="AD88" s="257">
        <v>7797.8656447259254</v>
      </c>
      <c r="AE88" s="257">
        <v>0</v>
      </c>
      <c r="AF88" s="248">
        <v>-3.2559910323470831E-10</v>
      </c>
      <c r="AG88" s="59">
        <v>3379</v>
      </c>
      <c r="AH88" s="13">
        <v>1</v>
      </c>
      <c r="AI88" s="17"/>
      <c r="AJ88" s="18"/>
      <c r="AK88" s="59">
        <v>3379</v>
      </c>
    </row>
    <row r="89" spans="2:37" s="13" customFormat="1" ht="10.199999999999999">
      <c r="B89" s="71">
        <v>40512</v>
      </c>
      <c r="C89" s="71">
        <v>40512</v>
      </c>
      <c r="D89" s="71">
        <v>40480</v>
      </c>
      <c r="E89" s="200">
        <v>3128</v>
      </c>
      <c r="F89" s="59" t="s">
        <v>1053</v>
      </c>
      <c r="G89" s="80" t="s">
        <v>349</v>
      </c>
      <c r="H89" s="19">
        <v>143035298</v>
      </c>
      <c r="I89" s="20">
        <v>98</v>
      </c>
      <c r="J89" s="19" t="s">
        <v>49</v>
      </c>
      <c r="K89" s="19"/>
      <c r="L89" s="21">
        <v>39843</v>
      </c>
      <c r="M89" s="21">
        <v>41697</v>
      </c>
      <c r="N89" s="34">
        <v>61</v>
      </c>
      <c r="O89" s="34">
        <v>21</v>
      </c>
      <c r="P89" s="34">
        <v>60</v>
      </c>
      <c r="Q89" s="34">
        <v>21</v>
      </c>
      <c r="R89" s="52">
        <v>21</v>
      </c>
      <c r="S89" s="354">
        <v>253661</v>
      </c>
      <c r="T89" s="26">
        <v>0.05</v>
      </c>
      <c r="U89" s="27">
        <v>0.104</v>
      </c>
      <c r="V89" s="256">
        <v>4786.8959973734427</v>
      </c>
      <c r="W89" s="257">
        <v>223223.63668332779</v>
      </c>
      <c r="X89" s="257">
        <v>30437.363316672214</v>
      </c>
      <c r="Y89" s="257">
        <v>35139.146718352793</v>
      </c>
      <c r="Z89" s="257">
        <v>18843.845069533472</v>
      </c>
      <c r="AA89" s="257">
        <v>16295.301648819321</v>
      </c>
      <c r="AB89" s="257">
        <v>2803.4413581145463</v>
      </c>
      <c r="AC89" s="257"/>
      <c r="AD89" s="257">
        <v>63990.123159076109</v>
      </c>
      <c r="AE89" s="257">
        <v>33552.759842407315</v>
      </c>
      <c r="AF89" s="248">
        <v>-3.4197000786662102E-9</v>
      </c>
      <c r="AG89" s="59">
        <v>3128</v>
      </c>
      <c r="AH89" s="13">
        <v>1</v>
      </c>
      <c r="AI89" s="17"/>
      <c r="AJ89" s="18"/>
      <c r="AK89" s="59">
        <v>3128</v>
      </c>
    </row>
    <row r="90" spans="2:37" s="13" customFormat="1" ht="10.199999999999999">
      <c r="B90" s="71">
        <v>40512</v>
      </c>
      <c r="C90" s="71">
        <v>40512</v>
      </c>
      <c r="D90" s="71">
        <v>40480</v>
      </c>
      <c r="E90" s="200">
        <v>10552</v>
      </c>
      <c r="F90" s="59" t="s">
        <v>1053</v>
      </c>
      <c r="G90" s="80" t="s">
        <v>349</v>
      </c>
      <c r="H90" s="19">
        <v>143037142</v>
      </c>
      <c r="I90" s="20">
        <v>99</v>
      </c>
      <c r="J90" s="19" t="s">
        <v>50</v>
      </c>
      <c r="K90" s="19"/>
      <c r="L90" s="21">
        <v>40462</v>
      </c>
      <c r="M90" s="21">
        <v>51044</v>
      </c>
      <c r="N90" s="34">
        <v>348</v>
      </c>
      <c r="O90" s="34">
        <v>1</v>
      </c>
      <c r="P90" s="34">
        <v>228</v>
      </c>
      <c r="Q90" s="34">
        <v>1</v>
      </c>
      <c r="R90" s="52">
        <v>1</v>
      </c>
      <c r="S90" s="354">
        <v>1295188</v>
      </c>
      <c r="T90" s="26">
        <v>0.03</v>
      </c>
      <c r="U90" s="27">
        <v>7.6499999999999999E-2</v>
      </c>
      <c r="V90" s="256">
        <v>7459.5202384258009</v>
      </c>
      <c r="W90" s="257">
        <v>895339.46267039829</v>
      </c>
      <c r="X90" s="257">
        <v>399848.53732960171</v>
      </c>
      <c r="Y90" s="257">
        <v>5707.7890745237892</v>
      </c>
      <c r="Z90" s="257">
        <v>3237.97</v>
      </c>
      <c r="AA90" s="257">
        <v>2469.8190745237889</v>
      </c>
      <c r="AB90" s="257">
        <v>1753.7216549543934</v>
      </c>
      <c r="AC90" s="257"/>
      <c r="AD90" s="257">
        <v>805431.15169068961</v>
      </c>
      <c r="AE90" s="257">
        <v>405582.61436105164</v>
      </c>
      <c r="AF90" s="248">
        <v>3.6263372749090195E-8</v>
      </c>
      <c r="AG90" s="59">
        <v>10552</v>
      </c>
      <c r="AH90" s="13">
        <v>1</v>
      </c>
      <c r="AI90" s="17"/>
      <c r="AJ90" s="18"/>
      <c r="AK90" s="59">
        <v>10552</v>
      </c>
    </row>
    <row r="91" spans="2:37" s="13" customFormat="1" ht="10.199999999999999">
      <c r="B91" s="71">
        <v>40512</v>
      </c>
      <c r="C91" s="71">
        <v>40512</v>
      </c>
      <c r="D91" s="71">
        <v>40480</v>
      </c>
      <c r="E91" s="200">
        <v>3054</v>
      </c>
      <c r="F91" s="59" t="s">
        <v>1053</v>
      </c>
      <c r="G91" s="80" t="s">
        <v>444</v>
      </c>
      <c r="H91" s="19">
        <v>143038432</v>
      </c>
      <c r="I91" s="20">
        <v>99</v>
      </c>
      <c r="J91" s="19" t="s">
        <v>51</v>
      </c>
      <c r="K91" s="19"/>
      <c r="L91" s="21">
        <v>40102</v>
      </c>
      <c r="M91" s="21">
        <v>43761</v>
      </c>
      <c r="N91" s="34">
        <v>120</v>
      </c>
      <c r="O91" s="34">
        <v>12</v>
      </c>
      <c r="P91" s="34">
        <v>120</v>
      </c>
      <c r="Q91" s="34">
        <v>12</v>
      </c>
      <c r="R91" s="52">
        <v>12</v>
      </c>
      <c r="S91" s="354">
        <v>15741</v>
      </c>
      <c r="T91" s="26">
        <v>0.03</v>
      </c>
      <c r="U91" s="27">
        <v>8.6499999999999994E-2</v>
      </c>
      <c r="V91" s="256">
        <v>151.99626822973738</v>
      </c>
      <c r="W91" s="257">
        <v>12180.225784635602</v>
      </c>
      <c r="X91" s="257">
        <v>3560.7742153643976</v>
      </c>
      <c r="Y91" s="257">
        <v>1022.3018487635613</v>
      </c>
      <c r="Z91" s="257">
        <v>453.48801833652976</v>
      </c>
      <c r="AA91" s="257">
        <v>568.81383042703158</v>
      </c>
      <c r="AB91" s="257">
        <v>187.40916922970513</v>
      </c>
      <c r="AC91" s="257"/>
      <c r="AD91" s="257">
        <v>6059.3264029326783</v>
      </c>
      <c r="AE91" s="257">
        <v>2498.5521875681352</v>
      </c>
      <c r="AF91" s="248">
        <v>1.4551915228366852E-10</v>
      </c>
      <c r="AG91" s="59">
        <v>3054</v>
      </c>
      <c r="AH91" s="13">
        <v>1</v>
      </c>
      <c r="AI91" s="17"/>
      <c r="AJ91" s="18"/>
      <c r="AK91" s="59">
        <v>3054</v>
      </c>
    </row>
    <row r="92" spans="2:37" s="13" customFormat="1" ht="10.199999999999999">
      <c r="B92" s="71">
        <v>40512</v>
      </c>
      <c r="C92" s="71">
        <v>40512</v>
      </c>
      <c r="D92" s="71">
        <v>40480</v>
      </c>
      <c r="E92" s="200">
        <v>3139</v>
      </c>
      <c r="F92" s="59" t="s">
        <v>1053</v>
      </c>
      <c r="G92" s="80" t="s">
        <v>444</v>
      </c>
      <c r="H92" s="19">
        <v>143039315</v>
      </c>
      <c r="I92" s="20">
        <v>98</v>
      </c>
      <c r="J92" s="19" t="s">
        <v>52</v>
      </c>
      <c r="K92" s="19"/>
      <c r="L92" s="21">
        <v>40093</v>
      </c>
      <c r="M92" s="21">
        <v>41905</v>
      </c>
      <c r="N92" s="34">
        <v>60</v>
      </c>
      <c r="O92" s="34">
        <v>13</v>
      </c>
      <c r="P92" s="34">
        <v>60</v>
      </c>
      <c r="Q92" s="34">
        <v>13</v>
      </c>
      <c r="R92" s="52">
        <v>13</v>
      </c>
      <c r="S92" s="354">
        <v>197059</v>
      </c>
      <c r="T92" s="26">
        <v>0.05</v>
      </c>
      <c r="U92" s="27">
        <v>0.104</v>
      </c>
      <c r="V92" s="256">
        <v>3718.7464306551387</v>
      </c>
      <c r="W92" s="257">
        <v>173413.4400683585</v>
      </c>
      <c r="X92" s="257">
        <v>23645.559931641503</v>
      </c>
      <c r="Y92" s="257">
        <v>17991.365625944123</v>
      </c>
      <c r="Z92" s="257">
        <v>9717.7485805722445</v>
      </c>
      <c r="AA92" s="257">
        <v>8273.6170453718787</v>
      </c>
      <c r="AB92" s="257">
        <v>1348.2117504883313</v>
      </c>
      <c r="AC92" s="257"/>
      <c r="AD92" s="257">
        <v>49711.345770947766</v>
      </c>
      <c r="AE92" s="257">
        <v>26065.785839308934</v>
      </c>
      <c r="AF92" s="248">
        <v>-2.6702764444053173E-9</v>
      </c>
      <c r="AG92" s="59">
        <v>3139</v>
      </c>
      <c r="AH92" s="13">
        <v>1</v>
      </c>
      <c r="AI92" s="17"/>
      <c r="AJ92" s="18"/>
      <c r="AK92" s="59">
        <v>3139</v>
      </c>
    </row>
    <row r="93" spans="2:37" s="13" customFormat="1" ht="10.199999999999999">
      <c r="B93" s="71">
        <v>40512</v>
      </c>
      <c r="C93" s="71">
        <v>40512</v>
      </c>
      <c r="D93" s="71">
        <v>40480</v>
      </c>
      <c r="E93" s="200">
        <v>10439</v>
      </c>
      <c r="F93" s="59" t="s">
        <v>1053</v>
      </c>
      <c r="G93" s="80" t="s">
        <v>444</v>
      </c>
      <c r="H93" s="19">
        <v>143040216</v>
      </c>
      <c r="I93" s="20">
        <v>99</v>
      </c>
      <c r="J93" s="19" t="s">
        <v>53</v>
      </c>
      <c r="K93" s="19"/>
      <c r="L93" s="21">
        <v>40155</v>
      </c>
      <c r="M93" s="21">
        <v>50004</v>
      </c>
      <c r="N93" s="34">
        <v>324</v>
      </c>
      <c r="O93" s="34">
        <v>11</v>
      </c>
      <c r="P93" s="34">
        <v>228</v>
      </c>
      <c r="Q93" s="34">
        <v>11</v>
      </c>
      <c r="R93" s="52">
        <v>11</v>
      </c>
      <c r="S93" s="354">
        <v>1404097</v>
      </c>
      <c r="T93" s="26">
        <v>0.03</v>
      </c>
      <c r="U93" s="27">
        <v>8.6499999999999994E-2</v>
      </c>
      <c r="V93" s="256">
        <v>8086.7719498736496</v>
      </c>
      <c r="W93" s="257">
        <v>903723.17676020926</v>
      </c>
      <c r="X93" s="257">
        <v>500373.82323979074</v>
      </c>
      <c r="Y93" s="257">
        <v>71020.634855047698</v>
      </c>
      <c r="Z93" s="257">
        <v>37978.651474118313</v>
      </c>
      <c r="AA93" s="257">
        <v>33041.983380929385</v>
      </c>
      <c r="AB93" s="257">
        <v>24140.842349288148</v>
      </c>
      <c r="AC93" s="257"/>
      <c r="AD93" s="257">
        <v>940060.82781096315</v>
      </c>
      <c r="AE93" s="257">
        <v>439687.00457115867</v>
      </c>
      <c r="AF93" s="248">
        <v>1.3737007975578308E-8</v>
      </c>
      <c r="AG93" s="59">
        <v>10439</v>
      </c>
      <c r="AH93" s="13">
        <v>1</v>
      </c>
      <c r="AI93" s="17"/>
      <c r="AJ93" s="18"/>
      <c r="AK93" s="59">
        <v>10439</v>
      </c>
    </row>
    <row r="94" spans="2:37" s="13" customFormat="1" ht="10.199999999999999">
      <c r="B94" s="71">
        <v>40512</v>
      </c>
      <c r="C94" s="71">
        <v>40512</v>
      </c>
      <c r="D94" s="71">
        <v>40480</v>
      </c>
      <c r="E94" s="200">
        <v>325</v>
      </c>
      <c r="F94" s="59" t="s">
        <v>1053</v>
      </c>
      <c r="G94" s="80" t="s">
        <v>444</v>
      </c>
      <c r="H94" s="19">
        <v>143128555</v>
      </c>
      <c r="I94" s="20">
        <v>99</v>
      </c>
      <c r="J94" s="19" t="s">
        <v>54</v>
      </c>
      <c r="K94" s="19"/>
      <c r="L94" s="21">
        <v>40170</v>
      </c>
      <c r="M94" s="21">
        <v>50762</v>
      </c>
      <c r="N94" s="34">
        <v>348</v>
      </c>
      <c r="O94" s="34">
        <v>10</v>
      </c>
      <c r="P94" s="34">
        <v>228</v>
      </c>
      <c r="Q94" s="34">
        <v>10</v>
      </c>
      <c r="R94" s="52">
        <v>10</v>
      </c>
      <c r="S94" s="354">
        <v>4100150</v>
      </c>
      <c r="T94" s="26">
        <v>0.03</v>
      </c>
      <c r="U94" s="27">
        <v>8.6499999999999994E-2</v>
      </c>
      <c r="V94" s="256">
        <v>23614.449721261739</v>
      </c>
      <c r="W94" s="257">
        <v>2638991.8810405349</v>
      </c>
      <c r="X94" s="257">
        <v>1461158.1189594651</v>
      </c>
      <c r="Y94" s="257">
        <v>188708.89874799619</v>
      </c>
      <c r="Z94" s="257">
        <v>100990.22455511986</v>
      </c>
      <c r="AA94" s="257">
        <v>87718.674192876337</v>
      </c>
      <c r="AB94" s="257">
        <v>64085.882410502854</v>
      </c>
      <c r="AC94" s="257"/>
      <c r="AD94" s="257">
        <v>2745102.6554070883</v>
      </c>
      <c r="AE94" s="257">
        <v>1283944.5364475758</v>
      </c>
      <c r="AF94" s="248">
        <v>4.7497451305389404E-8</v>
      </c>
      <c r="AG94" s="59">
        <v>325</v>
      </c>
      <c r="AH94" s="13">
        <v>1</v>
      </c>
      <c r="AI94" s="17"/>
      <c r="AJ94" s="18"/>
      <c r="AK94" s="59">
        <v>325</v>
      </c>
    </row>
    <row r="95" spans="2:37" s="13" customFormat="1" ht="10.199999999999999">
      <c r="B95" s="71">
        <v>40512</v>
      </c>
      <c r="C95" s="71">
        <v>40512</v>
      </c>
      <c r="D95" s="71">
        <v>40480</v>
      </c>
      <c r="E95" s="200">
        <v>2101</v>
      </c>
      <c r="F95" s="59" t="s">
        <v>1053</v>
      </c>
      <c r="G95" s="80" t="s">
        <v>444</v>
      </c>
      <c r="H95" s="19">
        <v>143527875</v>
      </c>
      <c r="I95" s="20">
        <v>4</v>
      </c>
      <c r="J95" s="19" t="s">
        <v>55</v>
      </c>
      <c r="K95" s="19"/>
      <c r="L95" s="21">
        <v>36538</v>
      </c>
      <c r="M95" s="21">
        <v>43830</v>
      </c>
      <c r="N95" s="34">
        <v>240</v>
      </c>
      <c r="O95" s="34">
        <v>130</v>
      </c>
      <c r="P95" s="34">
        <v>228</v>
      </c>
      <c r="Q95" s="34">
        <v>130</v>
      </c>
      <c r="R95" s="52">
        <v>130</v>
      </c>
      <c r="S95" s="354">
        <v>30422</v>
      </c>
      <c r="T95" s="26">
        <v>0.05</v>
      </c>
      <c r="U95" s="27">
        <v>0.104</v>
      </c>
      <c r="V95" s="256">
        <v>206.95409828182591</v>
      </c>
      <c r="W95" s="257">
        <v>20540.803406901581</v>
      </c>
      <c r="X95" s="257">
        <v>9881.1965930984188</v>
      </c>
      <c r="Y95" s="257">
        <v>19991.922621699294</v>
      </c>
      <c r="Z95" s="257">
        <v>13105.176940777645</v>
      </c>
      <c r="AA95" s="257">
        <v>6886.7456809216492</v>
      </c>
      <c r="AB95" s="257">
        <v>5634.0156013280457</v>
      </c>
      <c r="AC95" s="257"/>
      <c r="AD95" s="257">
        <v>26644.731001354325</v>
      </c>
      <c r="AE95" s="257">
        <v>16763.534408256364</v>
      </c>
      <c r="AF95" s="248">
        <v>-4.5838532969355583E-10</v>
      </c>
      <c r="AG95" s="59">
        <v>2101</v>
      </c>
      <c r="AH95" s="13">
        <v>1</v>
      </c>
      <c r="AI95" s="17"/>
      <c r="AJ95" s="18"/>
      <c r="AK95" s="59">
        <v>2101</v>
      </c>
    </row>
    <row r="96" spans="2:37" s="13" customFormat="1" ht="10.199999999999999">
      <c r="B96" s="71">
        <v>40512</v>
      </c>
      <c r="C96" s="71">
        <v>40512</v>
      </c>
      <c r="D96" s="71">
        <v>40480</v>
      </c>
      <c r="E96" s="200">
        <v>701</v>
      </c>
      <c r="F96" s="59" t="s">
        <v>1053</v>
      </c>
      <c r="G96" s="80" t="s">
        <v>444</v>
      </c>
      <c r="H96" s="19">
        <v>143990001</v>
      </c>
      <c r="I96" s="20">
        <v>98</v>
      </c>
      <c r="J96" s="19" t="s">
        <v>56</v>
      </c>
      <c r="K96" s="19"/>
      <c r="L96" s="21">
        <v>40161</v>
      </c>
      <c r="M96" s="21">
        <v>41966</v>
      </c>
      <c r="N96" s="34">
        <v>59</v>
      </c>
      <c r="O96" s="34">
        <v>10</v>
      </c>
      <c r="P96" s="34">
        <v>59</v>
      </c>
      <c r="Q96" s="34">
        <v>10</v>
      </c>
      <c r="R96" s="52">
        <v>10</v>
      </c>
      <c r="S96" s="354">
        <v>203938</v>
      </c>
      <c r="T96" s="26">
        <v>0.05</v>
      </c>
      <c r="U96" s="27">
        <v>0.104</v>
      </c>
      <c r="V96" s="256">
        <v>3905.9976509642443</v>
      </c>
      <c r="W96" s="257">
        <v>179817.97776272419</v>
      </c>
      <c r="X96" s="257">
        <v>24120.022237275814</v>
      </c>
      <c r="Y96" s="257">
        <v>14647.18666227971</v>
      </c>
      <c r="Z96" s="257">
        <v>7917.9548091983652</v>
      </c>
      <c r="AA96" s="257">
        <v>6729.2318530813445</v>
      </c>
      <c r="AB96" s="257">
        <v>1057.89571216122</v>
      </c>
      <c r="AC96" s="257"/>
      <c r="AD96" s="257">
        <v>50635.88364416398</v>
      </c>
      <c r="AE96" s="257">
        <v>26515.861406890941</v>
      </c>
      <c r="AF96" s="248">
        <v>-2.775777829810977E-9</v>
      </c>
      <c r="AG96" s="59">
        <v>701</v>
      </c>
      <c r="AH96" s="13">
        <v>1</v>
      </c>
      <c r="AI96" s="17"/>
      <c r="AJ96" s="18"/>
      <c r="AK96" s="59">
        <v>701</v>
      </c>
    </row>
    <row r="97" spans="2:37" s="13" customFormat="1" ht="10.199999999999999">
      <c r="B97" s="71">
        <v>40512</v>
      </c>
      <c r="C97" s="71">
        <v>40512</v>
      </c>
      <c r="D97" s="71">
        <v>40480</v>
      </c>
      <c r="E97" s="200">
        <v>3379</v>
      </c>
      <c r="F97" s="59" t="s">
        <v>1053</v>
      </c>
      <c r="G97" s="80" t="s">
        <v>349</v>
      </c>
      <c r="H97" s="19">
        <v>143990230</v>
      </c>
      <c r="I97" s="20">
        <v>98</v>
      </c>
      <c r="J97" s="19" t="s">
        <v>48</v>
      </c>
      <c r="K97" s="19"/>
      <c r="L97" s="21">
        <v>40248</v>
      </c>
      <c r="M97" s="21">
        <v>42058</v>
      </c>
      <c r="N97" s="34">
        <v>60</v>
      </c>
      <c r="O97" s="34">
        <v>8</v>
      </c>
      <c r="P97" s="34">
        <v>60</v>
      </c>
      <c r="Q97" s="34">
        <v>8</v>
      </c>
      <c r="R97" s="52">
        <v>8</v>
      </c>
      <c r="S97" s="354">
        <v>192506</v>
      </c>
      <c r="T97" s="26">
        <v>0.05</v>
      </c>
      <c r="U97" s="27">
        <v>0.104</v>
      </c>
      <c r="V97" s="256">
        <v>3632.8257038739571</v>
      </c>
      <c r="W97" s="257">
        <v>169406.76494755081</v>
      </c>
      <c r="X97" s="257">
        <v>23099.235052449192</v>
      </c>
      <c r="Y97" s="257">
        <v>11211.0469944045</v>
      </c>
      <c r="Z97" s="257">
        <v>6083.8498387758709</v>
      </c>
      <c r="AA97" s="257">
        <v>5127.1971556286289</v>
      </c>
      <c r="AB97" s="257">
        <v>810.49947552453307</v>
      </c>
      <c r="AC97" s="257"/>
      <c r="AD97" s="257">
        <v>48562.777284884549</v>
      </c>
      <c r="AE97" s="257">
        <v>25463.542232438038</v>
      </c>
      <c r="AF97" s="248">
        <v>-2.6811903808265924E-9</v>
      </c>
      <c r="AG97" s="59">
        <v>3379</v>
      </c>
      <c r="AH97" s="13">
        <v>1</v>
      </c>
      <c r="AI97" s="17"/>
      <c r="AJ97" s="18"/>
      <c r="AK97" s="59">
        <v>3379</v>
      </c>
    </row>
    <row r="98" spans="2:37" s="13" customFormat="1" ht="10.199999999999999">
      <c r="B98" s="71">
        <v>40512</v>
      </c>
      <c r="C98" s="71">
        <v>40512</v>
      </c>
      <c r="D98" s="71">
        <v>40480</v>
      </c>
      <c r="E98" s="200">
        <v>2087</v>
      </c>
      <c r="F98" s="59" t="s">
        <v>1053</v>
      </c>
      <c r="G98" s="80" t="s">
        <v>349</v>
      </c>
      <c r="H98" s="19">
        <v>143990257</v>
      </c>
      <c r="I98" s="20">
        <v>98</v>
      </c>
      <c r="J98" s="19" t="s">
        <v>737</v>
      </c>
      <c r="K98" s="19"/>
      <c r="L98" s="21">
        <v>40311</v>
      </c>
      <c r="M98" s="21">
        <v>42125</v>
      </c>
      <c r="N98" s="34">
        <v>60</v>
      </c>
      <c r="O98" s="34">
        <v>6</v>
      </c>
      <c r="P98" s="34">
        <v>60</v>
      </c>
      <c r="Q98" s="34">
        <v>6</v>
      </c>
      <c r="R98" s="52">
        <v>6</v>
      </c>
      <c r="S98" s="354">
        <v>230884</v>
      </c>
      <c r="T98" s="26">
        <v>0.05</v>
      </c>
      <c r="U98" s="27">
        <v>0.104</v>
      </c>
      <c r="V98" s="256">
        <v>4357.0659086638061</v>
      </c>
      <c r="W98" s="257">
        <v>203179.70098672414</v>
      </c>
      <c r="X98" s="257">
        <v>27704.299013275857</v>
      </c>
      <c r="Y98" s="257">
        <v>10223.916209384242</v>
      </c>
      <c r="Z98" s="257">
        <v>5558.7268958245841</v>
      </c>
      <c r="AA98" s="257">
        <v>4665.1893135596583</v>
      </c>
      <c r="AB98" s="257">
        <v>729.06050034936459</v>
      </c>
      <c r="AC98" s="257"/>
      <c r="AD98" s="257">
        <v>58244.253533101801</v>
      </c>
      <c r="AE98" s="257">
        <v>30539.954519829105</v>
      </c>
      <c r="AF98" s="248">
        <v>-3.1614035833626986E-9</v>
      </c>
      <c r="AG98" s="59">
        <v>2087</v>
      </c>
      <c r="AH98" s="13">
        <v>1</v>
      </c>
      <c r="AI98" s="17"/>
      <c r="AJ98" s="18"/>
      <c r="AK98" s="59">
        <v>2087</v>
      </c>
    </row>
    <row r="99" spans="2:37" s="13" customFormat="1" ht="10.199999999999999">
      <c r="B99" s="71">
        <v>40512</v>
      </c>
      <c r="C99" s="71">
        <v>40512</v>
      </c>
      <c r="D99" s="71">
        <v>40480</v>
      </c>
      <c r="E99" s="200">
        <v>4139</v>
      </c>
      <c r="F99" s="59" t="s">
        <v>1053</v>
      </c>
      <c r="G99" s="80" t="s">
        <v>444</v>
      </c>
      <c r="H99" s="19">
        <v>143990311</v>
      </c>
      <c r="I99" s="20">
        <v>98</v>
      </c>
      <c r="J99" s="19" t="s">
        <v>57</v>
      </c>
      <c r="K99" s="19"/>
      <c r="L99" s="21">
        <v>40298</v>
      </c>
      <c r="M99" s="21">
        <v>42125</v>
      </c>
      <c r="N99" s="34">
        <v>60</v>
      </c>
      <c r="O99" s="34">
        <v>6</v>
      </c>
      <c r="P99" s="34">
        <v>60</v>
      </c>
      <c r="Q99" s="34">
        <v>6</v>
      </c>
      <c r="R99" s="52">
        <v>6</v>
      </c>
      <c r="S99" s="354">
        <v>206716</v>
      </c>
      <c r="T99" s="26">
        <v>0.05</v>
      </c>
      <c r="U99" s="27">
        <v>0.104</v>
      </c>
      <c r="V99" s="256">
        <v>3900.9859339553514</v>
      </c>
      <c r="W99" s="257">
        <v>181911.67456026259</v>
      </c>
      <c r="X99" s="257">
        <v>24804.325439737411</v>
      </c>
      <c r="Y99" s="257">
        <v>9153.7181577721858</v>
      </c>
      <c r="Z99" s="257">
        <v>4976.8619263234996</v>
      </c>
      <c r="AA99" s="257">
        <v>4176.8562314486862</v>
      </c>
      <c r="AB99" s="257">
        <v>652.7454063088793</v>
      </c>
      <c r="AC99" s="257"/>
      <c r="AD99" s="257">
        <v>52147.481477056346</v>
      </c>
      <c r="AE99" s="257">
        <v>27343.156037321758</v>
      </c>
      <c r="AF99" s="248">
        <v>-2.8230715543031693E-9</v>
      </c>
      <c r="AG99" s="59">
        <v>4139</v>
      </c>
      <c r="AH99" s="13">
        <v>1</v>
      </c>
      <c r="AI99" s="17"/>
      <c r="AJ99" s="18"/>
      <c r="AK99" s="59">
        <v>4139</v>
      </c>
    </row>
    <row r="100" spans="2:37" s="13" customFormat="1" ht="10.199999999999999">
      <c r="B100" s="71">
        <v>40512</v>
      </c>
      <c r="C100" s="71">
        <v>40512</v>
      </c>
      <c r="D100" s="71">
        <v>40480</v>
      </c>
      <c r="E100" s="200">
        <v>3128</v>
      </c>
      <c r="F100" s="59" t="s">
        <v>1053</v>
      </c>
      <c r="G100" s="80" t="s">
        <v>349</v>
      </c>
      <c r="H100" s="19">
        <v>143990400</v>
      </c>
      <c r="I100" s="20">
        <v>98</v>
      </c>
      <c r="J100" s="19" t="s">
        <v>49</v>
      </c>
      <c r="K100" s="19"/>
      <c r="L100" s="21">
        <v>40354</v>
      </c>
      <c r="M100" s="21">
        <v>42217</v>
      </c>
      <c r="N100" s="34">
        <v>61</v>
      </c>
      <c r="O100" s="34">
        <v>4</v>
      </c>
      <c r="P100" s="34">
        <v>60</v>
      </c>
      <c r="Q100" s="34">
        <v>4</v>
      </c>
      <c r="R100" s="52">
        <v>4</v>
      </c>
      <c r="S100" s="354">
        <v>56100</v>
      </c>
      <c r="T100" s="26">
        <v>0.05</v>
      </c>
      <c r="U100" s="27">
        <v>0.104</v>
      </c>
      <c r="V100" s="256">
        <v>1058.67620742901</v>
      </c>
      <c r="W100" s="257">
        <v>49368.432742655299</v>
      </c>
      <c r="X100" s="257">
        <v>6731.5672573447009</v>
      </c>
      <c r="Y100" s="257">
        <v>1678.446610043648</v>
      </c>
      <c r="Z100" s="257">
        <v>914.31949859861049</v>
      </c>
      <c r="AA100" s="257">
        <v>764.12711144503749</v>
      </c>
      <c r="AB100" s="257">
        <v>118.09767118148598</v>
      </c>
      <c r="AC100" s="257"/>
      <c r="AD100" s="257">
        <v>14152.139703084713</v>
      </c>
      <c r="AE100" s="257">
        <v>7420.5724457407741</v>
      </c>
      <c r="AF100" s="248">
        <v>-7.6215656008571386E-10</v>
      </c>
      <c r="AG100" s="59">
        <v>3128</v>
      </c>
      <c r="AH100" s="13">
        <v>1</v>
      </c>
      <c r="AI100" s="17"/>
      <c r="AJ100" s="18"/>
      <c r="AK100" s="59">
        <v>3128</v>
      </c>
    </row>
    <row r="101" spans="2:37" s="13" customFormat="1" ht="10.199999999999999">
      <c r="B101" s="71">
        <v>40512</v>
      </c>
      <c r="C101" s="71">
        <v>40512</v>
      </c>
      <c r="D101" s="71">
        <v>40480</v>
      </c>
      <c r="E101" s="200">
        <v>695</v>
      </c>
      <c r="F101" s="59" t="s">
        <v>1053</v>
      </c>
      <c r="G101" s="80" t="s">
        <v>444</v>
      </c>
      <c r="H101" s="19">
        <v>143990486</v>
      </c>
      <c r="I101" s="20">
        <v>98</v>
      </c>
      <c r="J101" s="19" t="s">
        <v>58</v>
      </c>
      <c r="K101" s="19"/>
      <c r="L101" s="21">
        <v>40269</v>
      </c>
      <c r="M101" s="21">
        <v>42086</v>
      </c>
      <c r="N101" s="34">
        <v>60</v>
      </c>
      <c r="O101" s="34">
        <v>7</v>
      </c>
      <c r="P101" s="34">
        <v>60</v>
      </c>
      <c r="Q101" s="34">
        <v>7</v>
      </c>
      <c r="R101" s="52">
        <v>7</v>
      </c>
      <c r="S101" s="354">
        <v>227310</v>
      </c>
      <c r="T101" s="26">
        <v>0.05</v>
      </c>
      <c r="U101" s="27">
        <v>0.104</v>
      </c>
      <c r="V101" s="256">
        <v>4289.6201196201118</v>
      </c>
      <c r="W101" s="257">
        <v>200034.55341770011</v>
      </c>
      <c r="X101" s="257">
        <v>27275.44658229989</v>
      </c>
      <c r="Y101" s="257">
        <v>11663.461935931007</v>
      </c>
      <c r="Z101" s="257">
        <v>6335.3671632015848</v>
      </c>
      <c r="AA101" s="257">
        <v>5328.0947727294224</v>
      </c>
      <c r="AB101" s="257">
        <v>837.40406173727729</v>
      </c>
      <c r="AC101" s="257"/>
      <c r="AD101" s="257">
        <v>57342.653759504232</v>
      </c>
      <c r="AE101" s="257">
        <v>30067.207177207412</v>
      </c>
      <c r="AF101" s="248">
        <v>-3.0704541131854057E-9</v>
      </c>
      <c r="AG101" s="59">
        <v>695</v>
      </c>
      <c r="AH101" s="13">
        <v>1</v>
      </c>
      <c r="AI101" s="17"/>
      <c r="AJ101" s="18"/>
      <c r="AK101" s="59">
        <v>695</v>
      </c>
    </row>
    <row r="102" spans="2:37" s="13" customFormat="1" ht="10.199999999999999">
      <c r="B102" s="71">
        <v>40512</v>
      </c>
      <c r="C102" s="71">
        <v>40512</v>
      </c>
      <c r="D102" s="71">
        <v>40480</v>
      </c>
      <c r="E102" s="200">
        <v>4070</v>
      </c>
      <c r="F102" s="59" t="s">
        <v>1053</v>
      </c>
      <c r="G102" s="80" t="s">
        <v>444</v>
      </c>
      <c r="H102" s="19">
        <v>143990559</v>
      </c>
      <c r="I102" s="20">
        <v>98</v>
      </c>
      <c r="J102" s="19" t="s">
        <v>59</v>
      </c>
      <c r="K102" s="19"/>
      <c r="L102" s="21">
        <v>40228</v>
      </c>
      <c r="M102" s="21">
        <v>42027</v>
      </c>
      <c r="N102" s="34">
        <v>59</v>
      </c>
      <c r="O102" s="34">
        <v>8</v>
      </c>
      <c r="P102" s="34">
        <v>59</v>
      </c>
      <c r="Q102" s="34">
        <v>8</v>
      </c>
      <c r="R102" s="52">
        <v>8</v>
      </c>
      <c r="S102" s="354">
        <v>59167</v>
      </c>
      <c r="T102" s="26">
        <v>0.05</v>
      </c>
      <c r="U102" s="27">
        <v>0.104</v>
      </c>
      <c r="V102" s="256">
        <v>1133.2177574292255</v>
      </c>
      <c r="W102" s="257">
        <v>52169.239132908537</v>
      </c>
      <c r="X102" s="257">
        <v>6997.7608670914633</v>
      </c>
      <c r="Y102" s="257">
        <v>3448.8947337285831</v>
      </c>
      <c r="Z102" s="257">
        <v>1867.9197678408118</v>
      </c>
      <c r="AA102" s="257">
        <v>1580.9749658877713</v>
      </c>
      <c r="AB102" s="257">
        <v>245.53546902075311</v>
      </c>
      <c r="AC102" s="257"/>
      <c r="AD102" s="257">
        <v>14690.608555415136</v>
      </c>
      <c r="AE102" s="257">
        <v>7692.8476883244703</v>
      </c>
      <c r="AF102" s="248">
        <v>-7.9762685345485806E-10</v>
      </c>
      <c r="AG102" s="59">
        <v>4070</v>
      </c>
      <c r="AH102" s="13">
        <v>1</v>
      </c>
      <c r="AI102" s="17"/>
      <c r="AJ102" s="18"/>
      <c r="AK102" s="59">
        <v>4070</v>
      </c>
    </row>
    <row r="103" spans="2:37" s="13" customFormat="1" ht="10.199999999999999">
      <c r="B103" s="71">
        <v>40512</v>
      </c>
      <c r="C103" s="71">
        <v>40512</v>
      </c>
      <c r="D103" s="71">
        <v>40480</v>
      </c>
      <c r="E103" s="200">
        <v>2122</v>
      </c>
      <c r="F103" s="59" t="s">
        <v>1053</v>
      </c>
      <c r="G103" s="80" t="s">
        <v>444</v>
      </c>
      <c r="H103" s="19">
        <v>143990575</v>
      </c>
      <c r="I103" s="20">
        <v>98</v>
      </c>
      <c r="J103" s="19" t="s">
        <v>60</v>
      </c>
      <c r="K103" s="19"/>
      <c r="L103" s="21">
        <v>40242</v>
      </c>
      <c r="M103" s="21">
        <v>42058</v>
      </c>
      <c r="N103" s="34">
        <v>60</v>
      </c>
      <c r="O103" s="34">
        <v>8</v>
      </c>
      <c r="P103" s="34">
        <v>60</v>
      </c>
      <c r="Q103" s="34">
        <v>8</v>
      </c>
      <c r="R103" s="52">
        <v>8</v>
      </c>
      <c r="S103" s="354">
        <v>222307</v>
      </c>
      <c r="T103" s="26">
        <v>0.05</v>
      </c>
      <c r="U103" s="27">
        <v>0.104</v>
      </c>
      <c r="V103" s="256">
        <v>4195.2073376991257</v>
      </c>
      <c r="W103" s="257">
        <v>195631.87482569469</v>
      </c>
      <c r="X103" s="257">
        <v>26675.125174305314</v>
      </c>
      <c r="Y103" s="257">
        <v>12946.579453030459</v>
      </c>
      <c r="Z103" s="257">
        <v>7025.6636474122761</v>
      </c>
      <c r="AA103" s="257">
        <v>5920.9158056181832</v>
      </c>
      <c r="AB103" s="257">
        <v>935.96930436158993</v>
      </c>
      <c r="AC103" s="257"/>
      <c r="AD103" s="257">
        <v>56080.565436250537</v>
      </c>
      <c r="AE103" s="257">
        <v>29405.440261948203</v>
      </c>
      <c r="AF103" s="248">
        <v>-2.9795046430081129E-9</v>
      </c>
      <c r="AG103" s="59">
        <v>2122</v>
      </c>
      <c r="AH103" s="13">
        <v>1</v>
      </c>
      <c r="AI103" s="17"/>
      <c r="AJ103" s="18"/>
      <c r="AK103" s="59">
        <v>2122</v>
      </c>
    </row>
    <row r="104" spans="2:37" s="13" customFormat="1" ht="10.199999999999999">
      <c r="B104" s="71">
        <v>40512</v>
      </c>
      <c r="C104" s="71">
        <v>40512</v>
      </c>
      <c r="D104" s="71">
        <v>40480</v>
      </c>
      <c r="E104" s="200">
        <v>3372</v>
      </c>
      <c r="F104" s="59" t="s">
        <v>1053</v>
      </c>
      <c r="G104" s="80" t="s">
        <v>444</v>
      </c>
      <c r="H104" s="19">
        <v>143990745</v>
      </c>
      <c r="I104" s="20">
        <v>98</v>
      </c>
      <c r="J104" s="19" t="s">
        <v>61</v>
      </c>
      <c r="K104" s="19"/>
      <c r="L104" s="21">
        <v>40274</v>
      </c>
      <c r="M104" s="21">
        <v>42095</v>
      </c>
      <c r="N104" s="34">
        <v>60</v>
      </c>
      <c r="O104" s="34">
        <v>7</v>
      </c>
      <c r="P104" s="34">
        <v>60</v>
      </c>
      <c r="Q104" s="34">
        <v>7</v>
      </c>
      <c r="R104" s="52">
        <v>7</v>
      </c>
      <c r="S104" s="354">
        <v>195812</v>
      </c>
      <c r="T104" s="26">
        <v>0.05</v>
      </c>
      <c r="U104" s="27">
        <v>0.104</v>
      </c>
      <c r="V104" s="256">
        <v>3695.214002301057</v>
      </c>
      <c r="W104" s="257">
        <v>172316.07044928375</v>
      </c>
      <c r="X104" s="257">
        <v>23495.929550716246</v>
      </c>
      <c r="Y104" s="257">
        <v>10047.273804929491</v>
      </c>
      <c r="Z104" s="257">
        <v>5457.4849982879277</v>
      </c>
      <c r="AA104" s="257">
        <v>4589.7888066415635</v>
      </c>
      <c r="AB104" s="257">
        <v>721.36625813602507</v>
      </c>
      <c r="AC104" s="257"/>
      <c r="AD104" s="257">
        <v>49396.769688777655</v>
      </c>
      <c r="AE104" s="257">
        <v>25900.840138064039</v>
      </c>
      <c r="AF104" s="248">
        <v>-2.6302586775273085E-9</v>
      </c>
      <c r="AG104" s="59">
        <v>3372</v>
      </c>
      <c r="AH104" s="13">
        <v>1</v>
      </c>
      <c r="AI104" s="17"/>
      <c r="AJ104" s="18"/>
      <c r="AK104" s="59">
        <v>3372</v>
      </c>
    </row>
    <row r="105" spans="2:37" s="13" customFormat="1" ht="10.199999999999999">
      <c r="B105" s="71">
        <v>40512</v>
      </c>
      <c r="C105" s="71">
        <v>40512</v>
      </c>
      <c r="D105" s="71">
        <v>40480</v>
      </c>
      <c r="E105" s="200">
        <v>325</v>
      </c>
      <c r="F105" s="59" t="s">
        <v>1053</v>
      </c>
      <c r="G105" s="80" t="s">
        <v>444</v>
      </c>
      <c r="H105" s="19">
        <v>143990966</v>
      </c>
      <c r="I105" s="20">
        <v>98</v>
      </c>
      <c r="J105" s="19" t="s">
        <v>62</v>
      </c>
      <c r="K105" s="19"/>
      <c r="L105" s="21">
        <v>40331</v>
      </c>
      <c r="M105" s="21">
        <v>42147</v>
      </c>
      <c r="N105" s="34">
        <v>60</v>
      </c>
      <c r="O105" s="34">
        <v>5</v>
      </c>
      <c r="P105" s="34">
        <v>60</v>
      </c>
      <c r="Q105" s="34">
        <v>5</v>
      </c>
      <c r="R105" s="52">
        <v>5</v>
      </c>
      <c r="S105" s="354">
        <v>148245</v>
      </c>
      <c r="T105" s="26">
        <v>0.05</v>
      </c>
      <c r="U105" s="27">
        <v>0.104</v>
      </c>
      <c r="V105" s="256">
        <v>2797.5660315563919</v>
      </c>
      <c r="W105" s="257">
        <v>130456.74352825194</v>
      </c>
      <c r="X105" s="257">
        <v>17788.256471748056</v>
      </c>
      <c r="Y105" s="257">
        <v>5507.3998469038106</v>
      </c>
      <c r="Z105" s="257">
        <v>2997.2299876209704</v>
      </c>
      <c r="AA105" s="257">
        <v>2510.1698592828402</v>
      </c>
      <c r="AB105" s="257">
        <v>390.09334367868547</v>
      </c>
      <c r="AC105" s="257"/>
      <c r="AD105" s="257">
        <v>37397.218365129978</v>
      </c>
      <c r="AE105" s="257">
        <v>19608.961893383981</v>
      </c>
      <c r="AF105" s="248">
        <v>-2.0590960048139095E-9</v>
      </c>
      <c r="AG105" s="59">
        <v>325</v>
      </c>
      <c r="AH105" s="13">
        <v>1</v>
      </c>
      <c r="AI105" s="17"/>
      <c r="AJ105" s="18"/>
      <c r="AK105" s="59">
        <v>325</v>
      </c>
    </row>
    <row r="106" spans="2:37" s="13" customFormat="1" ht="10.199999999999999">
      <c r="B106" s="71">
        <v>40512</v>
      </c>
      <c r="C106" s="71">
        <v>40512</v>
      </c>
      <c r="D106" s="71">
        <v>40480</v>
      </c>
      <c r="E106" s="200">
        <v>284</v>
      </c>
      <c r="F106" s="59" t="s">
        <v>1053</v>
      </c>
      <c r="G106" s="80" t="s">
        <v>444</v>
      </c>
      <c r="H106" s="19">
        <v>143991318</v>
      </c>
      <c r="I106" s="20">
        <v>98</v>
      </c>
      <c r="J106" s="19" t="s">
        <v>1459</v>
      </c>
      <c r="K106" s="19"/>
      <c r="L106" s="21">
        <v>40284</v>
      </c>
      <c r="M106" s="21">
        <v>42125</v>
      </c>
      <c r="N106" s="34">
        <v>61</v>
      </c>
      <c r="O106" s="34">
        <v>6</v>
      </c>
      <c r="P106" s="34">
        <v>60</v>
      </c>
      <c r="Q106" s="34">
        <v>6</v>
      </c>
      <c r="R106" s="52">
        <v>6</v>
      </c>
      <c r="S106" s="354">
        <v>55914</v>
      </c>
      <c r="T106" s="26">
        <v>0.05</v>
      </c>
      <c r="U106" s="27">
        <v>0.104</v>
      </c>
      <c r="V106" s="256">
        <v>1055.166157971224</v>
      </c>
      <c r="W106" s="257">
        <v>49204.751307893552</v>
      </c>
      <c r="X106" s="257">
        <v>6709.2486921064483</v>
      </c>
      <c r="Y106" s="257">
        <v>2475.9621755145899</v>
      </c>
      <c r="Z106" s="257">
        <v>1346.1766759634095</v>
      </c>
      <c r="AA106" s="257">
        <v>1129.7854995511805</v>
      </c>
      <c r="AB106" s="257">
        <v>176.55917610806443</v>
      </c>
      <c r="AC106" s="257"/>
      <c r="AD106" s="257">
        <v>14105.218170379298</v>
      </c>
      <c r="AE106" s="257">
        <v>7395.969478273606</v>
      </c>
      <c r="AF106" s="248">
        <v>-7.5669959187507629E-10</v>
      </c>
      <c r="AG106" s="59">
        <v>284</v>
      </c>
      <c r="AH106" s="13">
        <v>1</v>
      </c>
      <c r="AI106" s="17"/>
      <c r="AJ106" s="18"/>
      <c r="AK106" s="59">
        <v>284</v>
      </c>
    </row>
    <row r="107" spans="2:37" s="13" customFormat="1" ht="10.199999999999999">
      <c r="B107" s="71">
        <v>40512</v>
      </c>
      <c r="C107" s="71">
        <v>40512</v>
      </c>
      <c r="D107" s="71">
        <v>40480</v>
      </c>
      <c r="E107" s="200">
        <v>4238</v>
      </c>
      <c r="F107" s="59" t="s">
        <v>1053</v>
      </c>
      <c r="G107" s="80" t="s">
        <v>444</v>
      </c>
      <c r="H107" s="19">
        <v>143991814</v>
      </c>
      <c r="I107" s="20">
        <v>98</v>
      </c>
      <c r="J107" s="19" t="s">
        <v>63</v>
      </c>
      <c r="K107" s="19"/>
      <c r="L107" s="21">
        <v>40262</v>
      </c>
      <c r="M107" s="21">
        <v>40625</v>
      </c>
      <c r="N107" s="34">
        <v>12</v>
      </c>
      <c r="O107" s="34">
        <v>7</v>
      </c>
      <c r="P107" s="34">
        <v>12</v>
      </c>
      <c r="Q107" s="34">
        <v>7</v>
      </c>
      <c r="R107" s="52">
        <v>7</v>
      </c>
      <c r="S107" s="354">
        <v>25052</v>
      </c>
      <c r="T107" s="26">
        <v>0.05</v>
      </c>
      <c r="U107" s="27">
        <v>0.104</v>
      </c>
      <c r="V107" s="256">
        <v>2144.6386337646686</v>
      </c>
      <c r="W107" s="257">
        <v>24342.669193127127</v>
      </c>
      <c r="X107" s="257">
        <v>709.33080687287293</v>
      </c>
      <c r="Y107" s="257">
        <v>1119.73318350677</v>
      </c>
      <c r="Z107" s="257">
        <v>550.9160775729647</v>
      </c>
      <c r="AA107" s="257">
        <v>568.81710593380535</v>
      </c>
      <c r="AB107" s="257">
        <v>21.777700211009257</v>
      </c>
      <c r="AC107" s="257"/>
      <c r="AD107" s="257">
        <v>1392.9944120486275</v>
      </c>
      <c r="AE107" s="257">
        <v>683.663605176136</v>
      </c>
      <c r="AF107" s="248">
        <v>-3.8141934055602178E-10</v>
      </c>
      <c r="AG107" s="59">
        <v>4238</v>
      </c>
      <c r="AH107" s="13">
        <v>1</v>
      </c>
      <c r="AI107" s="17"/>
      <c r="AJ107" s="18"/>
      <c r="AK107" s="59">
        <v>4238</v>
      </c>
    </row>
    <row r="108" spans="2:37" s="13" customFormat="1" ht="10.199999999999999">
      <c r="B108" s="71">
        <v>40512</v>
      </c>
      <c r="C108" s="71">
        <v>40512</v>
      </c>
      <c r="D108" s="71">
        <v>40480</v>
      </c>
      <c r="E108" s="200">
        <v>4160</v>
      </c>
      <c r="F108" s="59" t="s">
        <v>1053</v>
      </c>
      <c r="G108" s="80" t="s">
        <v>444</v>
      </c>
      <c r="H108" s="19">
        <v>143992209</v>
      </c>
      <c r="I108" s="20">
        <v>98</v>
      </c>
      <c r="J108" s="19" t="s">
        <v>64</v>
      </c>
      <c r="K108" s="19"/>
      <c r="L108" s="21">
        <v>40267</v>
      </c>
      <c r="M108" s="21">
        <v>42095</v>
      </c>
      <c r="N108" s="34">
        <v>60</v>
      </c>
      <c r="O108" s="34">
        <v>7</v>
      </c>
      <c r="P108" s="34">
        <v>60</v>
      </c>
      <c r="Q108" s="34">
        <v>7</v>
      </c>
      <c r="R108" s="52">
        <v>7</v>
      </c>
      <c r="S108" s="354">
        <v>198735</v>
      </c>
      <c r="T108" s="26">
        <v>0.05</v>
      </c>
      <c r="U108" s="27">
        <v>0.104</v>
      </c>
      <c r="V108" s="256">
        <v>3750.3746182425011</v>
      </c>
      <c r="W108" s="257">
        <v>174888.33299664175</v>
      </c>
      <c r="X108" s="257">
        <v>23846.667003358249</v>
      </c>
      <c r="Y108" s="257">
        <v>10197.255324610662</v>
      </c>
      <c r="Z108" s="257">
        <v>5538.9520618488714</v>
      </c>
      <c r="AA108" s="257">
        <v>4658.3032627617904</v>
      </c>
      <c r="AB108" s="257">
        <v>732.1345132609988</v>
      </c>
      <c r="AC108" s="257"/>
      <c r="AD108" s="257">
        <v>50134.144097906254</v>
      </c>
      <c r="AE108" s="257">
        <v>26287.477094550657</v>
      </c>
      <c r="AF108" s="248">
        <v>-2.6520865503698587E-9</v>
      </c>
      <c r="AG108" s="59">
        <v>4160</v>
      </c>
      <c r="AH108" s="13">
        <v>1</v>
      </c>
      <c r="AI108" s="17"/>
      <c r="AJ108" s="18"/>
      <c r="AK108" s="59">
        <v>4160</v>
      </c>
    </row>
    <row r="109" spans="2:37" s="13" customFormat="1" ht="10.199999999999999">
      <c r="B109" s="71">
        <v>40512</v>
      </c>
      <c r="C109" s="71">
        <v>40512</v>
      </c>
      <c r="D109" s="71">
        <v>40480</v>
      </c>
      <c r="E109" s="200">
        <v>3381</v>
      </c>
      <c r="F109" s="59" t="s">
        <v>1053</v>
      </c>
      <c r="G109" s="80" t="s">
        <v>444</v>
      </c>
      <c r="H109" s="19">
        <v>143992241</v>
      </c>
      <c r="I109" s="20">
        <v>98</v>
      </c>
      <c r="J109" s="19" t="s">
        <v>65</v>
      </c>
      <c r="K109" s="19"/>
      <c r="L109" s="21">
        <v>40337</v>
      </c>
      <c r="M109" s="21">
        <v>42156</v>
      </c>
      <c r="N109" s="34">
        <v>60</v>
      </c>
      <c r="O109" s="34">
        <v>5</v>
      </c>
      <c r="P109" s="34">
        <v>60</v>
      </c>
      <c r="Q109" s="34">
        <v>5</v>
      </c>
      <c r="R109" s="52">
        <v>5</v>
      </c>
      <c r="S109" s="354">
        <v>187032</v>
      </c>
      <c r="T109" s="26">
        <v>0.05</v>
      </c>
      <c r="U109" s="27">
        <v>0.104</v>
      </c>
      <c r="V109" s="256">
        <v>3529.5245709066417</v>
      </c>
      <c r="W109" s="257">
        <v>164589.6027223584</v>
      </c>
      <c r="X109" s="257">
        <v>22442.397277641605</v>
      </c>
      <c r="Y109" s="257">
        <v>6948.3625630956421</v>
      </c>
      <c r="Z109" s="257">
        <v>3781.4288444448393</v>
      </c>
      <c r="AA109" s="257">
        <v>3166.9337186508028</v>
      </c>
      <c r="AB109" s="257">
        <v>492.15783503600005</v>
      </c>
      <c r="AC109" s="257"/>
      <c r="AD109" s="257">
        <v>47181.871532038131</v>
      </c>
      <c r="AE109" s="257">
        <v>24739.474254399072</v>
      </c>
      <c r="AF109" s="248">
        <v>-2.5465851649641991E-9</v>
      </c>
      <c r="AG109" s="59">
        <v>3381</v>
      </c>
      <c r="AH109" s="13">
        <v>1</v>
      </c>
      <c r="AI109" s="17"/>
      <c r="AJ109" s="18"/>
      <c r="AK109" s="59">
        <v>3381</v>
      </c>
    </row>
    <row r="110" spans="2:37" s="13" customFormat="1" ht="10.199999999999999">
      <c r="B110" s="71">
        <v>40512</v>
      </c>
      <c r="C110" s="71">
        <v>40512</v>
      </c>
      <c r="D110" s="71">
        <v>40480</v>
      </c>
      <c r="E110" s="200">
        <v>3379</v>
      </c>
      <c r="F110" s="59" t="s">
        <v>1053</v>
      </c>
      <c r="G110" s="80" t="s">
        <v>349</v>
      </c>
      <c r="H110" s="19">
        <v>143992675</v>
      </c>
      <c r="I110" s="20">
        <v>98</v>
      </c>
      <c r="J110" s="19" t="s">
        <v>48</v>
      </c>
      <c r="K110" s="19"/>
      <c r="L110" s="21">
        <v>40434</v>
      </c>
      <c r="M110" s="21">
        <v>42248</v>
      </c>
      <c r="N110" s="34">
        <v>60</v>
      </c>
      <c r="O110" s="34">
        <v>2</v>
      </c>
      <c r="P110" s="34">
        <v>60</v>
      </c>
      <c r="Q110" s="34">
        <v>2</v>
      </c>
      <c r="R110" s="52">
        <v>2</v>
      </c>
      <c r="S110" s="354">
        <v>37673</v>
      </c>
      <c r="T110" s="26">
        <v>0.05</v>
      </c>
      <c r="U110" s="27">
        <v>0.104</v>
      </c>
      <c r="V110" s="256">
        <v>710.93598507082163</v>
      </c>
      <c r="W110" s="257">
        <v>33152.53060096351</v>
      </c>
      <c r="X110" s="257">
        <v>4520.4693990364904</v>
      </c>
      <c r="Y110" s="257">
        <v>570.97254195567052</v>
      </c>
      <c r="Z110" s="257">
        <v>311.63347853442713</v>
      </c>
      <c r="AA110" s="257">
        <v>259.3390634212434</v>
      </c>
      <c r="AB110" s="257">
        <v>39.653240342425356</v>
      </c>
      <c r="AC110" s="257"/>
      <c r="AD110" s="257">
        <v>9503.6285032853884</v>
      </c>
      <c r="AE110" s="257">
        <v>4983.1591042494156</v>
      </c>
      <c r="AF110" s="248">
        <v>-5.1750248530879617E-10</v>
      </c>
      <c r="AG110" s="59">
        <v>3379</v>
      </c>
      <c r="AH110" s="13">
        <v>1</v>
      </c>
      <c r="AI110" s="17"/>
      <c r="AJ110" s="18"/>
      <c r="AK110" s="59">
        <v>3379</v>
      </c>
    </row>
    <row r="111" spans="2:37" s="13" customFormat="1" ht="10.199999999999999">
      <c r="B111" s="71">
        <v>40512</v>
      </c>
      <c r="C111" s="71">
        <v>40512</v>
      </c>
      <c r="D111" s="71">
        <v>40480</v>
      </c>
      <c r="E111" s="200">
        <v>10439</v>
      </c>
      <c r="F111" s="59" t="s">
        <v>1053</v>
      </c>
      <c r="G111" s="80" t="s">
        <v>444</v>
      </c>
      <c r="H111" s="19">
        <v>143993264</v>
      </c>
      <c r="I111" s="20">
        <v>98</v>
      </c>
      <c r="J111" s="19" t="s">
        <v>427</v>
      </c>
      <c r="K111" s="19"/>
      <c r="L111" s="21">
        <v>40421</v>
      </c>
      <c r="M111" s="21">
        <v>42248</v>
      </c>
      <c r="N111" s="34">
        <v>60</v>
      </c>
      <c r="O111" s="34">
        <v>2</v>
      </c>
      <c r="P111" s="34">
        <v>60</v>
      </c>
      <c r="Q111" s="34">
        <v>2</v>
      </c>
      <c r="R111" s="52">
        <v>2</v>
      </c>
      <c r="S111" s="354">
        <v>244292</v>
      </c>
      <c r="T111" s="26">
        <v>0.05</v>
      </c>
      <c r="U111" s="27">
        <v>0.104</v>
      </c>
      <c r="V111" s="256">
        <v>4610.0914093627043</v>
      </c>
      <c r="W111" s="257">
        <v>214978.84441299015</v>
      </c>
      <c r="X111" s="257">
        <v>29313.155587009853</v>
      </c>
      <c r="Y111" s="257">
        <v>3702.4931441465951</v>
      </c>
      <c r="Z111" s="257">
        <v>2020.7991330165441</v>
      </c>
      <c r="AA111" s="257">
        <v>1681.694011130051</v>
      </c>
      <c r="AB111" s="257">
        <v>257.13294374570046</v>
      </c>
      <c r="AC111" s="257"/>
      <c r="AD111" s="257">
        <v>61626.640148769555</v>
      </c>
      <c r="AE111" s="257">
        <v>32313.48456176302</v>
      </c>
      <c r="AF111" s="248">
        <v>-3.3178366720676422E-9</v>
      </c>
      <c r="AG111" s="59">
        <v>10439</v>
      </c>
      <c r="AH111" s="13">
        <v>1</v>
      </c>
      <c r="AI111" s="17"/>
      <c r="AJ111" s="18"/>
      <c r="AK111" s="59">
        <v>10439</v>
      </c>
    </row>
    <row r="112" spans="2:37" s="63" customFormat="1" ht="10.199999999999999">
      <c r="B112" s="71">
        <v>40543</v>
      </c>
      <c r="C112" s="71">
        <v>40543</v>
      </c>
      <c r="D112" s="72">
        <v>40512</v>
      </c>
      <c r="E112" s="200">
        <v>3352</v>
      </c>
      <c r="F112" s="59" t="s">
        <v>1053</v>
      </c>
      <c r="G112" s="80" t="s">
        <v>444</v>
      </c>
      <c r="H112" s="19">
        <v>141066668</v>
      </c>
      <c r="I112" s="20">
        <v>98</v>
      </c>
      <c r="J112" s="19" t="s">
        <v>1408</v>
      </c>
      <c r="K112" s="19"/>
      <c r="L112" s="21">
        <v>39674</v>
      </c>
      <c r="M112" s="21">
        <v>40786</v>
      </c>
      <c r="N112" s="34">
        <v>37</v>
      </c>
      <c r="O112" s="34">
        <v>28</v>
      </c>
      <c r="P112" s="34">
        <v>37</v>
      </c>
      <c r="Q112" s="34">
        <v>28</v>
      </c>
      <c r="R112" s="52">
        <v>28</v>
      </c>
      <c r="S112" s="354">
        <v>150000</v>
      </c>
      <c r="T112" s="26">
        <v>0.05</v>
      </c>
      <c r="U112" s="27">
        <v>0.104</v>
      </c>
      <c r="V112" s="256">
        <v>4383.0038198947996</v>
      </c>
      <c r="W112" s="257">
        <v>138232.34331593954</v>
      </c>
      <c r="X112" s="257">
        <v>11767.656684060465</v>
      </c>
      <c r="Y112" s="257">
        <v>22282.3654295214</v>
      </c>
      <c r="Z112" s="257">
        <v>11361.728339911688</v>
      </c>
      <c r="AA112" s="257">
        <v>10920.637089609712</v>
      </c>
      <c r="AB112" s="257">
        <v>1445.1508208495306</v>
      </c>
      <c r="AC112" s="257"/>
      <c r="AD112" s="257">
        <v>23938.798020166538</v>
      </c>
      <c r="AE112" s="257">
        <v>12171.141336108045</v>
      </c>
      <c r="AF112" s="248">
        <v>-1.9717845134437084E-9</v>
      </c>
      <c r="AG112" s="59">
        <v>3352</v>
      </c>
      <c r="AH112" s="13">
        <v>1</v>
      </c>
      <c r="AK112" s="59">
        <v>3352</v>
      </c>
    </row>
    <row r="113" spans="2:37" s="63" customFormat="1" ht="10.199999999999999">
      <c r="B113" s="71">
        <v>40543</v>
      </c>
      <c r="C113" s="71">
        <v>40543</v>
      </c>
      <c r="D113" s="72">
        <v>40512</v>
      </c>
      <c r="E113" s="200">
        <v>4163</v>
      </c>
      <c r="F113" s="59" t="s">
        <v>1053</v>
      </c>
      <c r="G113" s="80" t="s">
        <v>444</v>
      </c>
      <c r="H113" s="19">
        <v>141078437</v>
      </c>
      <c r="I113" s="20">
        <v>98</v>
      </c>
      <c r="J113" s="19" t="s">
        <v>876</v>
      </c>
      <c r="K113" s="19"/>
      <c r="L113" s="21">
        <v>39644</v>
      </c>
      <c r="M113" s="21">
        <v>42199</v>
      </c>
      <c r="N113" s="34">
        <v>84</v>
      </c>
      <c r="O113" s="34">
        <v>29</v>
      </c>
      <c r="P113" s="34">
        <v>60</v>
      </c>
      <c r="Q113" s="34">
        <v>29</v>
      </c>
      <c r="R113" s="52">
        <v>29</v>
      </c>
      <c r="S113" s="354">
        <v>325001</v>
      </c>
      <c r="T113" s="26">
        <v>0.05</v>
      </c>
      <c r="U113" s="27">
        <v>0.104</v>
      </c>
      <c r="V113" s="256">
        <v>6133.1698055371771</v>
      </c>
      <c r="W113" s="257">
        <v>286003.38698388077</v>
      </c>
      <c r="X113" s="257">
        <v>38997.613016119227</v>
      </c>
      <c r="Y113" s="257">
        <v>57961.279579715265</v>
      </c>
      <c r="Z113" s="257">
        <v>30874.928416256553</v>
      </c>
      <c r="AA113" s="257">
        <v>27086.351163458712</v>
      </c>
      <c r="AB113" s="257">
        <v>4960.222708190604</v>
      </c>
      <c r="AC113" s="257"/>
      <c r="AD113" s="257">
        <v>81986.801348346387</v>
      </c>
      <c r="AE113" s="257">
        <v>42989.188332231672</v>
      </c>
      <c r="AF113" s="248">
        <v>-4.5110937207937241E-9</v>
      </c>
      <c r="AG113" s="59">
        <v>4163</v>
      </c>
      <c r="AH113" s="13">
        <v>1</v>
      </c>
      <c r="AK113" s="59">
        <v>4163</v>
      </c>
    </row>
    <row r="114" spans="2:37" s="63" customFormat="1" ht="10.199999999999999">
      <c r="B114" s="71">
        <v>40543</v>
      </c>
      <c r="C114" s="71">
        <v>40543</v>
      </c>
      <c r="D114" s="72">
        <v>40512</v>
      </c>
      <c r="E114" s="200">
        <v>3387</v>
      </c>
      <c r="F114" s="59" t="s">
        <v>1053</v>
      </c>
      <c r="G114" s="80" t="s">
        <v>444</v>
      </c>
      <c r="H114" s="19">
        <v>141990772</v>
      </c>
      <c r="I114" s="20">
        <v>98</v>
      </c>
      <c r="J114" s="19" t="s">
        <v>775</v>
      </c>
      <c r="K114" s="19"/>
      <c r="L114" s="21">
        <v>40309</v>
      </c>
      <c r="M114" s="21">
        <v>42125</v>
      </c>
      <c r="N114" s="34">
        <v>60</v>
      </c>
      <c r="O114" s="34">
        <v>7</v>
      </c>
      <c r="P114" s="34">
        <v>60</v>
      </c>
      <c r="Q114" s="34">
        <v>7</v>
      </c>
      <c r="R114" s="52">
        <v>7</v>
      </c>
      <c r="S114" s="354">
        <v>195649</v>
      </c>
      <c r="T114" s="26">
        <v>0.05</v>
      </c>
      <c r="U114" s="27">
        <v>0.104</v>
      </c>
      <c r="V114" s="256">
        <v>3692.1379912170833</v>
      </c>
      <c r="W114" s="257">
        <v>172172.62919193879</v>
      </c>
      <c r="X114" s="257">
        <v>23476.370808061212</v>
      </c>
      <c r="Y114" s="257">
        <v>10038.910141669816</v>
      </c>
      <c r="Z114" s="257">
        <v>5452.9420180072448</v>
      </c>
      <c r="AA114" s="257">
        <v>4585.9681236625711</v>
      </c>
      <c r="AB114" s="257">
        <v>720.76577042293195</v>
      </c>
      <c r="AC114" s="257"/>
      <c r="AD114" s="257">
        <v>49355.65028108417</v>
      </c>
      <c r="AE114" s="257">
        <v>25879.279473025599</v>
      </c>
      <c r="AF114" s="248">
        <v>-2.6411726139485836E-9</v>
      </c>
      <c r="AG114" s="59">
        <v>3387</v>
      </c>
      <c r="AH114" s="13">
        <v>1</v>
      </c>
      <c r="AK114" s="59">
        <v>3387</v>
      </c>
    </row>
    <row r="115" spans="2:37" s="63" customFormat="1" ht="10.199999999999999">
      <c r="B115" s="71">
        <v>40543</v>
      </c>
      <c r="C115" s="71">
        <v>40543</v>
      </c>
      <c r="D115" s="72">
        <v>40512</v>
      </c>
      <c r="E115" s="200">
        <v>25</v>
      </c>
      <c r="F115" s="59" t="s">
        <v>1053</v>
      </c>
      <c r="G115" s="80" t="s">
        <v>444</v>
      </c>
      <c r="H115" s="19">
        <v>143000869</v>
      </c>
      <c r="I115" s="20">
        <v>99</v>
      </c>
      <c r="J115" s="19" t="s">
        <v>272</v>
      </c>
      <c r="K115" s="19"/>
      <c r="L115" s="21">
        <v>39266</v>
      </c>
      <c r="M115" s="21">
        <v>41813</v>
      </c>
      <c r="N115" s="34">
        <v>84</v>
      </c>
      <c r="O115" s="34">
        <v>41</v>
      </c>
      <c r="P115" s="34">
        <v>84</v>
      </c>
      <c r="Q115" s="34">
        <v>41</v>
      </c>
      <c r="R115" s="52">
        <v>41</v>
      </c>
      <c r="S115" s="354">
        <v>1323786</v>
      </c>
      <c r="T115" s="26">
        <v>0.03</v>
      </c>
      <c r="U115" s="27">
        <v>8.6499999999999994E-2</v>
      </c>
      <c r="V115" s="256">
        <v>17491.581640457662</v>
      </c>
      <c r="W115" s="257">
        <v>1099268.4552275797</v>
      </c>
      <c r="X115" s="257">
        <v>224517.54477242031</v>
      </c>
      <c r="Y115" s="257">
        <v>262644.00190866936</v>
      </c>
      <c r="Z115" s="257">
        <v>105646.97991801647</v>
      </c>
      <c r="AA115" s="257">
        <v>156997.02199065289</v>
      </c>
      <c r="AB115" s="257">
        <v>40373.769016093123</v>
      </c>
      <c r="AC115" s="257"/>
      <c r="AD115" s="257">
        <v>370024.40257084853</v>
      </c>
      <c r="AE115" s="257">
        <v>145506.85779841701</v>
      </c>
      <c r="AF115" s="248">
        <v>1.1204974725842476E-8</v>
      </c>
      <c r="AG115" s="59">
        <v>25</v>
      </c>
      <c r="AH115" s="13">
        <v>1</v>
      </c>
      <c r="AK115" s="59">
        <v>25</v>
      </c>
    </row>
    <row r="116" spans="2:37" s="63" customFormat="1" ht="10.199999999999999">
      <c r="B116" s="71">
        <v>40543</v>
      </c>
      <c r="C116" s="71">
        <v>40543</v>
      </c>
      <c r="D116" s="72">
        <v>40512</v>
      </c>
      <c r="E116" s="200">
        <v>10484</v>
      </c>
      <c r="F116" s="59" t="s">
        <v>1053</v>
      </c>
      <c r="G116" s="80" t="s">
        <v>444</v>
      </c>
      <c r="H116" s="19">
        <v>143002047</v>
      </c>
      <c r="I116" s="20">
        <v>98</v>
      </c>
      <c r="J116" s="19" t="s">
        <v>1013</v>
      </c>
      <c r="K116" s="19"/>
      <c r="L116" s="21">
        <v>39972</v>
      </c>
      <c r="M116" s="21">
        <v>41822</v>
      </c>
      <c r="N116" s="34">
        <v>61</v>
      </c>
      <c r="O116" s="34">
        <v>18</v>
      </c>
      <c r="P116" s="34">
        <v>60</v>
      </c>
      <c r="Q116" s="34">
        <v>18</v>
      </c>
      <c r="R116" s="52">
        <v>18</v>
      </c>
      <c r="S116" s="354">
        <v>253661</v>
      </c>
      <c r="T116" s="26">
        <v>0.05</v>
      </c>
      <c r="U116" s="27">
        <v>0.104</v>
      </c>
      <c r="V116" s="256">
        <v>4786.8959973734427</v>
      </c>
      <c r="W116" s="257">
        <v>223223.63668332779</v>
      </c>
      <c r="X116" s="257">
        <v>30437.363316672214</v>
      </c>
      <c r="Y116" s="257">
        <v>30860.10832346158</v>
      </c>
      <c r="Z116" s="257">
        <v>16593.039152439964</v>
      </c>
      <c r="AA116" s="257">
        <v>14267.069171021616</v>
      </c>
      <c r="AB116" s="257">
        <v>2402.949735526754</v>
      </c>
      <c r="AC116" s="257"/>
      <c r="AD116" s="257">
        <v>63990.123159076109</v>
      </c>
      <c r="AE116" s="257">
        <v>33552.759842407315</v>
      </c>
      <c r="AF116" s="248">
        <v>-3.4197000786662102E-9</v>
      </c>
      <c r="AG116" s="59">
        <v>10484</v>
      </c>
      <c r="AH116" s="13">
        <v>1</v>
      </c>
      <c r="AK116" s="59">
        <v>10484</v>
      </c>
    </row>
    <row r="117" spans="2:37" s="63" customFormat="1" ht="10.199999999999999">
      <c r="B117" s="71">
        <v>40535</v>
      </c>
      <c r="C117" s="71">
        <v>40535</v>
      </c>
      <c r="D117" s="72">
        <v>40512</v>
      </c>
      <c r="E117" s="200">
        <v>20</v>
      </c>
      <c r="F117" s="59" t="s">
        <v>1054</v>
      </c>
      <c r="G117" s="80" t="s">
        <v>444</v>
      </c>
      <c r="H117" s="19">
        <v>143007057</v>
      </c>
      <c r="I117" s="20">
        <v>98</v>
      </c>
      <c r="J117" s="19" t="s">
        <v>235</v>
      </c>
      <c r="K117" s="19"/>
      <c r="L117" s="21">
        <v>38000</v>
      </c>
      <c r="M117" s="21">
        <v>40535</v>
      </c>
      <c r="N117" s="34">
        <v>83</v>
      </c>
      <c r="O117" s="34">
        <v>83</v>
      </c>
      <c r="P117" s="34">
        <v>60</v>
      </c>
      <c r="Q117" s="34">
        <v>60</v>
      </c>
      <c r="R117" s="52">
        <v>83</v>
      </c>
      <c r="S117" s="354">
        <v>573892</v>
      </c>
      <c r="T117" s="26">
        <v>0.05</v>
      </c>
      <c r="U117" s="27">
        <v>0.104</v>
      </c>
      <c r="V117" s="256">
        <v>10830.050018428687</v>
      </c>
      <c r="W117" s="257">
        <v>505029.38687251211</v>
      </c>
      <c r="X117" s="257">
        <v>68862.613127487886</v>
      </c>
      <c r="Y117" s="257">
        <v>144773.614233203</v>
      </c>
      <c r="Z117" s="257">
        <v>75911.001105723073</v>
      </c>
      <c r="AA117" s="257">
        <v>68862.613127479926</v>
      </c>
      <c r="AB117" s="257">
        <v>25068.407410445154</v>
      </c>
      <c r="AC117" s="257"/>
      <c r="AD117" s="257">
        <v>144773.614233203</v>
      </c>
      <c r="AE117" s="257">
        <v>75911.001105723073</v>
      </c>
      <c r="AF117" s="248">
        <v>-7.9598976299166679E-9</v>
      </c>
      <c r="AG117" s="59">
        <v>20</v>
      </c>
      <c r="AH117" s="13">
        <v>1</v>
      </c>
      <c r="AK117" s="59">
        <v>20</v>
      </c>
    </row>
    <row r="118" spans="2:37" s="63" customFormat="1" ht="10.199999999999999">
      <c r="B118" s="71">
        <v>40505</v>
      </c>
      <c r="C118" s="71">
        <v>40505</v>
      </c>
      <c r="D118" s="72">
        <v>40512</v>
      </c>
      <c r="E118" s="200">
        <v>198</v>
      </c>
      <c r="F118" s="59" t="s">
        <v>1054</v>
      </c>
      <c r="G118" s="80" t="s">
        <v>444</v>
      </c>
      <c r="H118" s="19">
        <v>143009300</v>
      </c>
      <c r="I118" s="20">
        <v>98</v>
      </c>
      <c r="J118" s="19" t="s">
        <v>1175</v>
      </c>
      <c r="K118" s="19"/>
      <c r="L118" s="21">
        <v>38692</v>
      </c>
      <c r="M118" s="21">
        <v>40505</v>
      </c>
      <c r="N118" s="34">
        <v>60</v>
      </c>
      <c r="O118" s="34">
        <v>60</v>
      </c>
      <c r="P118" s="34">
        <v>60</v>
      </c>
      <c r="Q118" s="34">
        <v>60</v>
      </c>
      <c r="R118" s="52">
        <v>60</v>
      </c>
      <c r="S118" s="354">
        <v>221742</v>
      </c>
      <c r="T118" s="26">
        <v>0.05</v>
      </c>
      <c r="U118" s="27">
        <v>0.104</v>
      </c>
      <c r="V118" s="256">
        <v>4184.5450906902588</v>
      </c>
      <c r="W118" s="257">
        <v>195134.670467413</v>
      </c>
      <c r="X118" s="257">
        <v>26607.329532586999</v>
      </c>
      <c r="Y118" s="257">
        <v>55938.034974000191</v>
      </c>
      <c r="Z118" s="257">
        <v>29330.70544141623</v>
      </c>
      <c r="AA118" s="257">
        <v>26607.329532583961</v>
      </c>
      <c r="AB118" s="257">
        <v>7001.9288243649999</v>
      </c>
      <c r="AC118" s="257"/>
      <c r="AD118" s="257">
        <v>55938.034974000191</v>
      </c>
      <c r="AE118" s="257">
        <v>29330.70544141623</v>
      </c>
      <c r="AF118" s="248">
        <v>-3.0377123039215803E-9</v>
      </c>
      <c r="AG118" s="59">
        <v>198</v>
      </c>
      <c r="AH118" s="13">
        <v>1</v>
      </c>
      <c r="AK118" s="59">
        <v>198</v>
      </c>
    </row>
    <row r="119" spans="2:37" s="63" customFormat="1" ht="10.199999999999999">
      <c r="B119" s="71">
        <v>40543</v>
      </c>
      <c r="C119" s="71">
        <v>40543</v>
      </c>
      <c r="D119" s="72">
        <v>40512</v>
      </c>
      <c r="E119" s="200">
        <v>380</v>
      </c>
      <c r="F119" s="59" t="s">
        <v>1053</v>
      </c>
      <c r="G119" s="80" t="s">
        <v>444</v>
      </c>
      <c r="H119" s="19">
        <v>143018334</v>
      </c>
      <c r="I119" s="20">
        <v>98</v>
      </c>
      <c r="J119" s="19" t="s">
        <v>1520</v>
      </c>
      <c r="K119" s="19"/>
      <c r="L119" s="21">
        <v>39377</v>
      </c>
      <c r="M119" s="21">
        <v>41205</v>
      </c>
      <c r="N119" s="34">
        <v>60</v>
      </c>
      <c r="O119" s="34">
        <v>37</v>
      </c>
      <c r="P119" s="34">
        <v>60</v>
      </c>
      <c r="Q119" s="34">
        <v>37</v>
      </c>
      <c r="R119" s="52">
        <v>37</v>
      </c>
      <c r="S119" s="354">
        <v>171001</v>
      </c>
      <c r="T119" s="26">
        <v>0.05</v>
      </c>
      <c r="U119" s="27">
        <v>0.104</v>
      </c>
      <c r="V119" s="256">
        <v>3226.9998243595032</v>
      </c>
      <c r="W119" s="257">
        <v>150482.19906286628</v>
      </c>
      <c r="X119" s="257">
        <v>20518.800937133725</v>
      </c>
      <c r="Y119" s="257">
        <v>35946.296508445426</v>
      </c>
      <c r="Z119" s="257">
        <v>19033.382732847735</v>
      </c>
      <c r="AA119" s="257">
        <v>16912.913775597692</v>
      </c>
      <c r="AB119" s="257">
        <v>3329.8054152366135</v>
      </c>
      <c r="AC119" s="257"/>
      <c r="AD119" s="257">
        <v>43137.790398702149</v>
      </c>
      <c r="AE119" s="257">
        <v>22618.989461570749</v>
      </c>
      <c r="AF119" s="248">
        <v>-2.3246684577316046E-9</v>
      </c>
      <c r="AG119" s="59">
        <v>380</v>
      </c>
      <c r="AH119" s="13">
        <v>1</v>
      </c>
      <c r="AK119" s="59">
        <v>380</v>
      </c>
    </row>
    <row r="120" spans="2:37" s="63" customFormat="1" ht="10.199999999999999">
      <c r="B120" s="71">
        <v>40543</v>
      </c>
      <c r="C120" s="71">
        <v>40543</v>
      </c>
      <c r="D120" s="72">
        <v>40512</v>
      </c>
      <c r="E120" s="200">
        <v>2129</v>
      </c>
      <c r="F120" s="59" t="s">
        <v>1053</v>
      </c>
      <c r="G120" s="80" t="s">
        <v>444</v>
      </c>
      <c r="H120" s="19">
        <v>143020215</v>
      </c>
      <c r="I120" s="20">
        <v>99</v>
      </c>
      <c r="J120" s="19" t="s">
        <v>1078</v>
      </c>
      <c r="K120" s="19"/>
      <c r="L120" s="21">
        <v>39597</v>
      </c>
      <c r="M120" s="21">
        <v>49818</v>
      </c>
      <c r="N120" s="34">
        <v>336</v>
      </c>
      <c r="O120" s="34">
        <v>30</v>
      </c>
      <c r="P120" s="34">
        <v>228</v>
      </c>
      <c r="Q120" s="34">
        <v>30</v>
      </c>
      <c r="R120" s="52">
        <v>30</v>
      </c>
      <c r="S120" s="354">
        <v>1230161</v>
      </c>
      <c r="T120" s="26">
        <v>0.03</v>
      </c>
      <c r="U120" s="27">
        <v>8.6499999999999994E-2</v>
      </c>
      <c r="V120" s="256">
        <v>7085.0030080745973</v>
      </c>
      <c r="W120" s="257">
        <v>791772.22574118152</v>
      </c>
      <c r="X120" s="257">
        <v>438388.77425881848</v>
      </c>
      <c r="Y120" s="257">
        <v>166595.65395305853</v>
      </c>
      <c r="Z120" s="257">
        <v>87798.151356596485</v>
      </c>
      <c r="AA120" s="257">
        <v>78797.502596462044</v>
      </c>
      <c r="AB120" s="257">
        <v>57682.733455107693</v>
      </c>
      <c r="AC120" s="257"/>
      <c r="AD120" s="257">
        <v>823608.46009981178</v>
      </c>
      <c r="AE120" s="257">
        <v>385219.68584097829</v>
      </c>
      <c r="AF120" s="248">
        <v>1.5017576515674591E-8</v>
      </c>
      <c r="AG120" s="59">
        <v>2129</v>
      </c>
      <c r="AH120" s="13">
        <v>1</v>
      </c>
      <c r="AK120" s="59">
        <v>2129</v>
      </c>
    </row>
    <row r="121" spans="2:37" s="63" customFormat="1" ht="10.199999999999999">
      <c r="B121" s="71">
        <v>40543</v>
      </c>
      <c r="C121" s="71">
        <v>40543</v>
      </c>
      <c r="D121" s="72">
        <v>40512</v>
      </c>
      <c r="E121" s="200">
        <v>3078</v>
      </c>
      <c r="F121" s="59" t="s">
        <v>1053</v>
      </c>
      <c r="G121" s="80" t="s">
        <v>444</v>
      </c>
      <c r="H121" s="19">
        <v>143020290</v>
      </c>
      <c r="I121" s="20">
        <v>99</v>
      </c>
      <c r="J121" s="19" t="s">
        <v>1079</v>
      </c>
      <c r="K121" s="19"/>
      <c r="L121" s="21">
        <v>38848</v>
      </c>
      <c r="M121" s="21">
        <v>49788</v>
      </c>
      <c r="N121" s="34">
        <v>360</v>
      </c>
      <c r="O121" s="34">
        <v>55</v>
      </c>
      <c r="P121" s="34">
        <v>228</v>
      </c>
      <c r="Q121" s="34">
        <v>55</v>
      </c>
      <c r="R121" s="52">
        <v>55</v>
      </c>
      <c r="S121" s="354">
        <v>1098197</v>
      </c>
      <c r="T121" s="26">
        <v>0.03</v>
      </c>
      <c r="U121" s="27">
        <v>8.6499999999999994E-2</v>
      </c>
      <c r="V121" s="256">
        <v>6324.9680720316273</v>
      </c>
      <c r="W121" s="257">
        <v>706835.83936760167</v>
      </c>
      <c r="X121" s="257">
        <v>391361.16063239833</v>
      </c>
      <c r="Y121" s="257">
        <v>265220.18371624418</v>
      </c>
      <c r="Z121" s="257">
        <v>137106.790608907</v>
      </c>
      <c r="AA121" s="257">
        <v>128113.39310733718</v>
      </c>
      <c r="AB121" s="257">
        <v>94407.297520973269</v>
      </c>
      <c r="AC121" s="257"/>
      <c r="AD121" s="257">
        <v>735256.8810555957</v>
      </c>
      <c r="AE121" s="257">
        <v>343895.72042318404</v>
      </c>
      <c r="AF121" s="248">
        <v>1.3329554349184036E-8</v>
      </c>
      <c r="AG121" s="59">
        <v>3078</v>
      </c>
      <c r="AH121" s="13">
        <v>1</v>
      </c>
      <c r="AK121" s="59">
        <v>3078</v>
      </c>
    </row>
    <row r="122" spans="2:37" s="63" customFormat="1" ht="10.199999999999999">
      <c r="B122" s="71">
        <v>40543</v>
      </c>
      <c r="C122" s="71">
        <v>40543</v>
      </c>
      <c r="D122" s="72">
        <v>40512</v>
      </c>
      <c r="E122" s="200">
        <v>489</v>
      </c>
      <c r="F122" s="59" t="s">
        <v>1053</v>
      </c>
      <c r="G122" s="80" t="s">
        <v>444</v>
      </c>
      <c r="H122" s="19">
        <v>143020479</v>
      </c>
      <c r="I122" s="20">
        <v>99</v>
      </c>
      <c r="J122" s="19" t="s">
        <v>1080</v>
      </c>
      <c r="K122" s="19"/>
      <c r="L122" s="21">
        <v>39883</v>
      </c>
      <c r="M122" s="21">
        <v>46076</v>
      </c>
      <c r="N122" s="34">
        <v>204</v>
      </c>
      <c r="O122" s="34">
        <v>21</v>
      </c>
      <c r="P122" s="34">
        <v>204</v>
      </c>
      <c r="Q122" s="34">
        <v>21</v>
      </c>
      <c r="R122" s="52">
        <v>21</v>
      </c>
      <c r="S122" s="354">
        <v>2869225</v>
      </c>
      <c r="T122" s="26">
        <v>0.03</v>
      </c>
      <c r="U122" s="27">
        <v>8.6499999999999994E-2</v>
      </c>
      <c r="V122" s="256">
        <v>17972.099596940392</v>
      </c>
      <c r="W122" s="257">
        <v>1917236.3808004584</v>
      </c>
      <c r="X122" s="257">
        <v>951988.61919954163</v>
      </c>
      <c r="Y122" s="257">
        <v>283640.06262532889</v>
      </c>
      <c r="Z122" s="257">
        <v>144874.03250803106</v>
      </c>
      <c r="AA122" s="257">
        <v>138766.03011729784</v>
      </c>
      <c r="AB122" s="257">
        <v>87683.16229469463</v>
      </c>
      <c r="AC122" s="257"/>
      <c r="AD122" s="257">
        <v>1749071.9369753464</v>
      </c>
      <c r="AE122" s="257">
        <v>797083.31777577079</v>
      </c>
      <c r="AF122" s="248">
        <v>3.3993273973464966E-8</v>
      </c>
      <c r="AG122" s="59">
        <v>489</v>
      </c>
      <c r="AH122" s="13">
        <v>1</v>
      </c>
      <c r="AK122" s="59">
        <v>489</v>
      </c>
    </row>
    <row r="123" spans="2:37" s="63" customFormat="1" ht="10.199999999999999">
      <c r="B123" s="71">
        <v>40543</v>
      </c>
      <c r="C123" s="71">
        <v>40543</v>
      </c>
      <c r="D123" s="72">
        <v>40512</v>
      </c>
      <c r="E123" s="200">
        <v>10415</v>
      </c>
      <c r="F123" s="59" t="s">
        <v>1053</v>
      </c>
      <c r="G123" s="80" t="s">
        <v>444</v>
      </c>
      <c r="H123" s="19">
        <v>143022870</v>
      </c>
      <c r="I123" s="20">
        <v>99</v>
      </c>
      <c r="J123" s="19" t="s">
        <v>1448</v>
      </c>
      <c r="K123" s="19"/>
      <c r="L123" s="21">
        <v>39955</v>
      </c>
      <c r="M123" s="21">
        <v>47261</v>
      </c>
      <c r="N123" s="34">
        <v>240</v>
      </c>
      <c r="O123" s="34">
        <v>18</v>
      </c>
      <c r="P123" s="34">
        <v>228</v>
      </c>
      <c r="Q123" s="34">
        <v>18</v>
      </c>
      <c r="R123" s="52">
        <v>18</v>
      </c>
      <c r="S123" s="354">
        <v>1500006</v>
      </c>
      <c r="T123" s="26">
        <v>0.03</v>
      </c>
      <c r="U123" s="27">
        <v>8.6499999999999994E-2</v>
      </c>
      <c r="V123" s="256">
        <v>8639.1513160715913</v>
      </c>
      <c r="W123" s="257">
        <v>965453.37500142399</v>
      </c>
      <c r="X123" s="257">
        <v>534552.62499857601</v>
      </c>
      <c r="Y123" s="257">
        <v>123341.73107579642</v>
      </c>
      <c r="Z123" s="257">
        <v>65605.005356826121</v>
      </c>
      <c r="AA123" s="257">
        <v>57736.725718970294</v>
      </c>
      <c r="AB123" s="257">
        <v>42201.523026203373</v>
      </c>
      <c r="AC123" s="257"/>
      <c r="AD123" s="257">
        <v>1004273.125062877</v>
      </c>
      <c r="AE123" s="257">
        <v>469720.50006428635</v>
      </c>
      <c r="AF123" s="248">
        <v>1.4668330550193787E-8</v>
      </c>
      <c r="AG123" s="59">
        <v>10415</v>
      </c>
      <c r="AH123" s="13">
        <v>1</v>
      </c>
      <c r="AK123" s="59">
        <v>10415</v>
      </c>
    </row>
    <row r="124" spans="2:37" s="63" customFormat="1" ht="10.199999999999999">
      <c r="B124" s="71">
        <v>40543</v>
      </c>
      <c r="C124" s="71">
        <v>40543</v>
      </c>
      <c r="D124" s="72">
        <v>40512</v>
      </c>
      <c r="E124" s="200">
        <v>3078</v>
      </c>
      <c r="F124" s="59" t="s">
        <v>1053</v>
      </c>
      <c r="G124" s="80" t="s">
        <v>444</v>
      </c>
      <c r="H124" s="19">
        <v>143022919</v>
      </c>
      <c r="I124" s="20">
        <v>99</v>
      </c>
      <c r="J124" s="19" t="s">
        <v>1449</v>
      </c>
      <c r="K124" s="19"/>
      <c r="L124" s="21">
        <v>39751</v>
      </c>
      <c r="M124" s="21">
        <v>50701</v>
      </c>
      <c r="N124" s="34">
        <v>360</v>
      </c>
      <c r="O124" s="34">
        <v>25</v>
      </c>
      <c r="P124" s="34">
        <v>228</v>
      </c>
      <c r="Q124" s="34">
        <v>25</v>
      </c>
      <c r="R124" s="52">
        <v>25</v>
      </c>
      <c r="S124" s="354">
        <v>588230</v>
      </c>
      <c r="T124" s="26">
        <v>0.03</v>
      </c>
      <c r="U124" s="27">
        <v>8.6499999999999994E-2</v>
      </c>
      <c r="V124" s="256">
        <v>3387.8584343347907</v>
      </c>
      <c r="W124" s="257">
        <v>378604.24476774601</v>
      </c>
      <c r="X124" s="257">
        <v>209625.75523225399</v>
      </c>
      <c r="Y124" s="257">
        <v>66721.142613675547</v>
      </c>
      <c r="Z124" s="257">
        <v>35298.468499328905</v>
      </c>
      <c r="AA124" s="257">
        <v>31422.674114346642</v>
      </c>
      <c r="AB124" s="257">
        <v>22985.280178975216</v>
      </c>
      <c r="AC124" s="257"/>
      <c r="AD124" s="257">
        <v>393827.47826057789</v>
      </c>
      <c r="AE124" s="257">
        <v>184201.72302831794</v>
      </c>
      <c r="AF124" s="248">
        <v>5.9662852436304092E-9</v>
      </c>
      <c r="AG124" s="59">
        <v>3078</v>
      </c>
      <c r="AH124" s="13">
        <v>1</v>
      </c>
      <c r="AK124" s="59">
        <v>3078</v>
      </c>
    </row>
    <row r="125" spans="2:37" s="63" customFormat="1" ht="10.199999999999999">
      <c r="B125" s="71">
        <v>40543</v>
      </c>
      <c r="C125" s="71">
        <v>40543</v>
      </c>
      <c r="D125" s="72">
        <v>40512</v>
      </c>
      <c r="E125" s="200">
        <v>4178</v>
      </c>
      <c r="F125" s="59" t="s">
        <v>1053</v>
      </c>
      <c r="G125" s="80" t="s">
        <v>444</v>
      </c>
      <c r="H125" s="19">
        <v>143023214</v>
      </c>
      <c r="I125" s="20">
        <v>98</v>
      </c>
      <c r="J125" s="19" t="s">
        <v>911</v>
      </c>
      <c r="K125" s="19"/>
      <c r="L125" s="21">
        <v>39510</v>
      </c>
      <c r="M125" s="21">
        <v>40597</v>
      </c>
      <c r="N125" s="34">
        <v>36</v>
      </c>
      <c r="O125" s="34">
        <v>33</v>
      </c>
      <c r="P125" s="34">
        <v>36</v>
      </c>
      <c r="Q125" s="34">
        <v>33</v>
      </c>
      <c r="R125" s="52">
        <v>33</v>
      </c>
      <c r="S125" s="354">
        <v>243558</v>
      </c>
      <c r="T125" s="26">
        <v>0.05</v>
      </c>
      <c r="U125" s="27">
        <v>0.104</v>
      </c>
      <c r="V125" s="256">
        <v>7299.6517570180886</v>
      </c>
      <c r="W125" s="257">
        <v>224913.93782060483</v>
      </c>
      <c r="X125" s="257">
        <v>18644.062179395172</v>
      </c>
      <c r="Y125" s="257">
        <v>37499.355968121585</v>
      </c>
      <c r="Z125" s="257">
        <v>19048.231384698065</v>
      </c>
      <c r="AA125" s="257">
        <v>18451.12458342352</v>
      </c>
      <c r="AB125" s="257">
        <v>2698.4826838598274</v>
      </c>
      <c r="AC125" s="257"/>
      <c r="AD125" s="257">
        <v>37873.525432043847</v>
      </c>
      <c r="AE125" s="257">
        <v>19229.463252651974</v>
      </c>
      <c r="AF125" s="248">
        <v>-3.2996467780321836E-9</v>
      </c>
      <c r="AG125" s="59">
        <v>4178</v>
      </c>
      <c r="AH125" s="13">
        <v>1</v>
      </c>
      <c r="AK125" s="59">
        <v>4178</v>
      </c>
    </row>
    <row r="126" spans="2:37" s="63" customFormat="1" ht="10.199999999999999">
      <c r="B126" s="71">
        <v>40543</v>
      </c>
      <c r="C126" s="71">
        <v>40543</v>
      </c>
      <c r="D126" s="72">
        <v>40512</v>
      </c>
      <c r="E126" s="200">
        <v>3389</v>
      </c>
      <c r="F126" s="59" t="s">
        <v>1053</v>
      </c>
      <c r="G126" s="80" t="s">
        <v>444</v>
      </c>
      <c r="H126" s="19">
        <v>143024229</v>
      </c>
      <c r="I126" s="20">
        <v>99</v>
      </c>
      <c r="J126" s="19" t="s">
        <v>382</v>
      </c>
      <c r="K126" s="19"/>
      <c r="L126" s="21">
        <v>40122</v>
      </c>
      <c r="M126" s="21">
        <v>51068</v>
      </c>
      <c r="N126" s="34">
        <v>360</v>
      </c>
      <c r="O126" s="34">
        <v>13</v>
      </c>
      <c r="P126" s="34">
        <v>228</v>
      </c>
      <c r="Q126" s="34">
        <v>13</v>
      </c>
      <c r="R126" s="52">
        <v>13</v>
      </c>
      <c r="S126" s="354">
        <v>830869</v>
      </c>
      <c r="T126" s="26">
        <v>0.03</v>
      </c>
      <c r="U126" s="27">
        <v>8.6499999999999994E-2</v>
      </c>
      <c r="V126" s="256">
        <v>4785.3162019572501</v>
      </c>
      <c r="W126" s="257">
        <v>534774.71439051453</v>
      </c>
      <c r="X126" s="257">
        <v>296094.28560948547</v>
      </c>
      <c r="Y126" s="257">
        <v>49575.6038543088</v>
      </c>
      <c r="Z126" s="257">
        <v>26470.283279605512</v>
      </c>
      <c r="AA126" s="257">
        <v>23105.320574703288</v>
      </c>
      <c r="AB126" s="257">
        <v>16882.56891633031</v>
      </c>
      <c r="AC126" s="257"/>
      <c r="AD126" s="257">
        <v>556277.37965572753</v>
      </c>
      <c r="AE126" s="257">
        <v>260183.09404623281</v>
      </c>
      <c r="AF126" s="248">
        <v>9.2550180852413177E-9</v>
      </c>
      <c r="AG126" s="59">
        <v>3389</v>
      </c>
      <c r="AH126" s="13">
        <v>1</v>
      </c>
      <c r="AK126" s="59">
        <v>3389</v>
      </c>
    </row>
    <row r="127" spans="2:37" s="63" customFormat="1" ht="10.199999999999999">
      <c r="B127" s="71">
        <v>40543</v>
      </c>
      <c r="C127" s="71">
        <v>40543</v>
      </c>
      <c r="D127" s="72">
        <v>40512</v>
      </c>
      <c r="E127" s="200">
        <v>10415</v>
      </c>
      <c r="F127" s="59" t="s">
        <v>1053</v>
      </c>
      <c r="G127" s="80" t="s">
        <v>444</v>
      </c>
      <c r="H127" s="19">
        <v>143027112</v>
      </c>
      <c r="I127" s="20">
        <v>98</v>
      </c>
      <c r="J127" s="19" t="s">
        <v>403</v>
      </c>
      <c r="K127" s="19"/>
      <c r="L127" s="21">
        <v>40028</v>
      </c>
      <c r="M127" s="21">
        <v>41843</v>
      </c>
      <c r="N127" s="34">
        <v>60</v>
      </c>
      <c r="O127" s="34">
        <v>16</v>
      </c>
      <c r="P127" s="34">
        <v>60</v>
      </c>
      <c r="Q127" s="34">
        <v>16</v>
      </c>
      <c r="R127" s="52">
        <v>16</v>
      </c>
      <c r="S127" s="354">
        <v>236471</v>
      </c>
      <c r="T127" s="26">
        <v>0.05</v>
      </c>
      <c r="U127" s="27">
        <v>0.104</v>
      </c>
      <c r="V127" s="256">
        <v>4462.4994910328951</v>
      </c>
      <c r="W127" s="257">
        <v>208096.3040835729</v>
      </c>
      <c r="X127" s="257">
        <v>28374.695916427096</v>
      </c>
      <c r="Y127" s="257">
        <v>25975.602509231598</v>
      </c>
      <c r="Z127" s="257">
        <v>13991.862953146916</v>
      </c>
      <c r="AA127" s="257">
        <v>11983.739556084682</v>
      </c>
      <c r="AB127" s="257">
        <v>1991.2067309773402</v>
      </c>
      <c r="AC127" s="257"/>
      <c r="AD127" s="257">
        <v>59653.665378398255</v>
      </c>
      <c r="AE127" s="257">
        <v>31278.969461974426</v>
      </c>
      <c r="AF127" s="248">
        <v>-3.2669049687683582E-9</v>
      </c>
      <c r="AG127" s="59">
        <v>10415</v>
      </c>
      <c r="AH127" s="13">
        <v>1</v>
      </c>
      <c r="AK127" s="59">
        <v>10415</v>
      </c>
    </row>
    <row r="128" spans="2:37" s="63" customFormat="1" ht="10.199999999999999">
      <c r="B128" s="71">
        <v>40543</v>
      </c>
      <c r="C128" s="71">
        <v>40543</v>
      </c>
      <c r="D128" s="72">
        <v>40512</v>
      </c>
      <c r="E128" s="200">
        <v>634</v>
      </c>
      <c r="F128" s="59" t="s">
        <v>1053</v>
      </c>
      <c r="G128" s="80" t="s">
        <v>444</v>
      </c>
      <c r="H128" s="19">
        <v>143030083</v>
      </c>
      <c r="I128" s="20">
        <v>99</v>
      </c>
      <c r="J128" s="19" t="s">
        <v>1531</v>
      </c>
      <c r="K128" s="19"/>
      <c r="L128" s="21">
        <v>39927</v>
      </c>
      <c r="M128" s="21">
        <v>46866</v>
      </c>
      <c r="N128" s="34">
        <v>228</v>
      </c>
      <c r="O128" s="34">
        <v>19</v>
      </c>
      <c r="P128" s="34">
        <v>228</v>
      </c>
      <c r="Q128" s="34">
        <v>19</v>
      </c>
      <c r="R128" s="52">
        <v>19</v>
      </c>
      <c r="S128" s="354">
        <v>6175110</v>
      </c>
      <c r="T128" s="26">
        <v>0.03</v>
      </c>
      <c r="U128" s="27">
        <v>8.6499999999999994E-2</v>
      </c>
      <c r="V128" s="256">
        <v>35564.997528934451</v>
      </c>
      <c r="W128" s="257">
        <v>3974504.6289848466</v>
      </c>
      <c r="X128" s="257">
        <v>2200605.3710151534</v>
      </c>
      <c r="Y128" s="257">
        <v>535458.93347994715</v>
      </c>
      <c r="Z128" s="257">
        <v>284590.21372678556</v>
      </c>
      <c r="AA128" s="257">
        <v>250868.7197531616</v>
      </c>
      <c r="AB128" s="257">
        <v>183383.78091792946</v>
      </c>
      <c r="AC128" s="257"/>
      <c r="AD128" s="257">
        <v>4134314.8076121253</v>
      </c>
      <c r="AE128" s="257">
        <v>1933709.4365969012</v>
      </c>
      <c r="AF128" s="248">
        <v>7.0780515670776367E-8</v>
      </c>
      <c r="AG128" s="59">
        <v>634</v>
      </c>
      <c r="AH128" s="13">
        <v>1</v>
      </c>
      <c r="AK128" s="59">
        <v>634</v>
      </c>
    </row>
    <row r="129" spans="2:37" s="63" customFormat="1" ht="10.199999999999999">
      <c r="B129" s="71">
        <v>40543</v>
      </c>
      <c r="C129" s="71">
        <v>40543</v>
      </c>
      <c r="D129" s="72">
        <v>40512</v>
      </c>
      <c r="E129" s="200">
        <v>4246</v>
      </c>
      <c r="F129" s="59" t="s">
        <v>1053</v>
      </c>
      <c r="G129" s="80" t="s">
        <v>444</v>
      </c>
      <c r="H129" s="19">
        <v>143030342</v>
      </c>
      <c r="I129" s="20">
        <v>99</v>
      </c>
      <c r="J129" s="19" t="s">
        <v>979</v>
      </c>
      <c r="K129" s="19"/>
      <c r="L129" s="21">
        <v>39724</v>
      </c>
      <c r="M129" s="21">
        <v>50671</v>
      </c>
      <c r="N129" s="34">
        <v>360</v>
      </c>
      <c r="O129" s="34">
        <v>26</v>
      </c>
      <c r="P129" s="34">
        <v>228</v>
      </c>
      <c r="Q129" s="34">
        <v>26</v>
      </c>
      <c r="R129" s="52">
        <v>26</v>
      </c>
      <c r="S129" s="354">
        <v>2246354</v>
      </c>
      <c r="T129" s="26">
        <v>0.03</v>
      </c>
      <c r="U129" s="27">
        <v>8.6499999999999994E-2</v>
      </c>
      <c r="V129" s="256">
        <v>12937.676326269815</v>
      </c>
      <c r="W129" s="257">
        <v>1445827.5838549635</v>
      </c>
      <c r="X129" s="257">
        <v>800526.41614503646</v>
      </c>
      <c r="Y129" s="257">
        <v>264724.30528477201</v>
      </c>
      <c r="Z129" s="257">
        <v>139943.34613428797</v>
      </c>
      <c r="AA129" s="257">
        <v>124780.95915048404</v>
      </c>
      <c r="AB129" s="257">
        <v>91288.100086714679</v>
      </c>
      <c r="AC129" s="257"/>
      <c r="AD129" s="257">
        <v>1503962.6185345203</v>
      </c>
      <c r="AE129" s="257">
        <v>703436.20238946367</v>
      </c>
      <c r="AF129" s="248">
        <v>2.0139850676059723E-8</v>
      </c>
      <c r="AG129" s="59">
        <v>4246</v>
      </c>
      <c r="AH129" s="13">
        <v>1</v>
      </c>
      <c r="AK129" s="59">
        <v>4246</v>
      </c>
    </row>
    <row r="130" spans="2:37" s="63" customFormat="1" ht="10.199999999999999">
      <c r="B130" s="71">
        <v>40543</v>
      </c>
      <c r="C130" s="71">
        <v>40543</v>
      </c>
      <c r="D130" s="72">
        <v>40512</v>
      </c>
      <c r="E130" s="200">
        <v>4246</v>
      </c>
      <c r="F130" s="59" t="s">
        <v>1053</v>
      </c>
      <c r="G130" s="80" t="s">
        <v>444</v>
      </c>
      <c r="H130" s="19">
        <v>143030547</v>
      </c>
      <c r="I130" s="20">
        <v>98</v>
      </c>
      <c r="J130" s="19" t="s">
        <v>979</v>
      </c>
      <c r="K130" s="19"/>
      <c r="L130" s="21">
        <v>39778</v>
      </c>
      <c r="M130" s="21">
        <v>41601</v>
      </c>
      <c r="N130" s="34">
        <v>60</v>
      </c>
      <c r="O130" s="34">
        <v>24</v>
      </c>
      <c r="P130" s="34">
        <v>60</v>
      </c>
      <c r="Q130" s="34">
        <v>24</v>
      </c>
      <c r="R130" s="52">
        <v>24</v>
      </c>
      <c r="S130" s="354">
        <v>250000</v>
      </c>
      <c r="T130" s="26">
        <v>0.05</v>
      </c>
      <c r="U130" s="27">
        <v>0.104</v>
      </c>
      <c r="V130" s="256">
        <v>4717.8084110027185</v>
      </c>
      <c r="W130" s="257">
        <v>220001.92844320546</v>
      </c>
      <c r="X130" s="257">
        <v>29998.071556794544</v>
      </c>
      <c r="Y130" s="257">
        <v>38588.691136227433</v>
      </c>
      <c r="Z130" s="257">
        <v>20640.38801950261</v>
      </c>
      <c r="AA130" s="257">
        <v>17948.303116724823</v>
      </c>
      <c r="AB130" s="257">
        <v>3157.6917428204788</v>
      </c>
      <c r="AC130" s="257"/>
      <c r="AD130" s="257">
        <v>63066.576216955058</v>
      </c>
      <c r="AE130" s="257">
        <v>33068.504660163882</v>
      </c>
      <c r="AF130" s="248">
        <v>-3.3687683753669262E-9</v>
      </c>
      <c r="AG130" s="59">
        <v>4246</v>
      </c>
      <c r="AH130" s="13">
        <v>1</v>
      </c>
      <c r="AK130" s="59">
        <v>4246</v>
      </c>
    </row>
    <row r="131" spans="2:37" s="63" customFormat="1" ht="10.199999999999999">
      <c r="B131" s="71">
        <v>40543</v>
      </c>
      <c r="C131" s="71">
        <v>40543</v>
      </c>
      <c r="D131" s="72">
        <v>40512</v>
      </c>
      <c r="E131" s="200">
        <v>699</v>
      </c>
      <c r="F131" s="59" t="s">
        <v>1053</v>
      </c>
      <c r="G131" s="80" t="s">
        <v>444</v>
      </c>
      <c r="H131" s="19">
        <v>143034712</v>
      </c>
      <c r="I131" s="20">
        <v>99</v>
      </c>
      <c r="J131" s="19" t="s">
        <v>608</v>
      </c>
      <c r="K131" s="19"/>
      <c r="L131" s="21">
        <v>39905</v>
      </c>
      <c r="M131" s="21">
        <v>42817</v>
      </c>
      <c r="N131" s="34">
        <v>96</v>
      </c>
      <c r="O131" s="34">
        <v>20</v>
      </c>
      <c r="P131" s="34">
        <v>96</v>
      </c>
      <c r="Q131" s="34">
        <v>20</v>
      </c>
      <c r="R131" s="52">
        <v>20</v>
      </c>
      <c r="S131" s="354">
        <v>718314</v>
      </c>
      <c r="T131" s="26">
        <v>0.03</v>
      </c>
      <c r="U131" s="27">
        <v>8.6499999999999994E-2</v>
      </c>
      <c r="V131" s="256">
        <v>8425.5157314675944</v>
      </c>
      <c r="W131" s="257">
        <v>582303.89049028535</v>
      </c>
      <c r="X131" s="257">
        <v>136010.10950971465</v>
      </c>
      <c r="Y131" s="257">
        <v>77899.808948265665</v>
      </c>
      <c r="Z131" s="257">
        <v>32718.835139405677</v>
      </c>
      <c r="AA131" s="257">
        <v>45180.973808859984</v>
      </c>
      <c r="AB131" s="257">
        <v>11930.711360501284</v>
      </c>
      <c r="AC131" s="257"/>
      <c r="AD131" s="257">
        <v>226545.61973059471</v>
      </c>
      <c r="AE131" s="257">
        <v>90535.510220874479</v>
      </c>
      <c r="AF131" s="248">
        <v>5.5879354476928711E-9</v>
      </c>
      <c r="AG131" s="59">
        <v>699</v>
      </c>
      <c r="AH131" s="13">
        <v>1</v>
      </c>
      <c r="AK131" s="59">
        <v>699</v>
      </c>
    </row>
    <row r="132" spans="2:37" s="63" customFormat="1" ht="10.199999999999999">
      <c r="B132" s="71">
        <v>40543</v>
      </c>
      <c r="C132" s="71">
        <v>40543</v>
      </c>
      <c r="D132" s="72">
        <v>40512</v>
      </c>
      <c r="E132" s="200">
        <v>3101</v>
      </c>
      <c r="F132" s="59" t="s">
        <v>1053</v>
      </c>
      <c r="G132" s="80" t="s">
        <v>444</v>
      </c>
      <c r="H132" s="19">
        <v>143034887</v>
      </c>
      <c r="I132" s="20">
        <v>98</v>
      </c>
      <c r="J132" s="19" t="s">
        <v>611</v>
      </c>
      <c r="K132" s="19"/>
      <c r="L132" s="21">
        <v>39811</v>
      </c>
      <c r="M132" s="21">
        <v>40900</v>
      </c>
      <c r="N132" s="34">
        <v>36</v>
      </c>
      <c r="O132" s="34">
        <v>23</v>
      </c>
      <c r="P132" s="34">
        <v>36</v>
      </c>
      <c r="Q132" s="34">
        <v>23</v>
      </c>
      <c r="R132" s="52">
        <v>23</v>
      </c>
      <c r="S132" s="354">
        <v>250000</v>
      </c>
      <c r="T132" s="26">
        <v>0.05</v>
      </c>
      <c r="U132" s="27">
        <v>0.104</v>
      </c>
      <c r="V132" s="256">
        <v>7492.7242761663429</v>
      </c>
      <c r="W132" s="257">
        <v>230862.81072742923</v>
      </c>
      <c r="X132" s="257">
        <v>19137.189272570773</v>
      </c>
      <c r="Y132" s="257">
        <v>33213.447257596476</v>
      </c>
      <c r="Z132" s="257">
        <v>16955.297319189358</v>
      </c>
      <c r="AA132" s="257">
        <v>16258.149938407118</v>
      </c>
      <c r="AB132" s="257">
        <v>1930.5059353909114</v>
      </c>
      <c r="AC132" s="257"/>
      <c r="AD132" s="257">
        <v>38875.263214556559</v>
      </c>
      <c r="AE132" s="257">
        <v>19738.073941989158</v>
      </c>
      <c r="AF132" s="248">
        <v>-3.3724063541740179E-9</v>
      </c>
      <c r="AG132" s="59">
        <v>3101</v>
      </c>
      <c r="AH132" s="13">
        <v>1</v>
      </c>
      <c r="AK132" s="59">
        <v>3101</v>
      </c>
    </row>
    <row r="133" spans="2:37" s="63" customFormat="1" ht="10.199999999999999">
      <c r="B133" s="71">
        <v>40543</v>
      </c>
      <c r="C133" s="71">
        <v>40543</v>
      </c>
      <c r="D133" s="72">
        <v>40512</v>
      </c>
      <c r="E133" s="200">
        <v>3389</v>
      </c>
      <c r="F133" s="59" t="s">
        <v>1053</v>
      </c>
      <c r="G133" s="80" t="s">
        <v>444</v>
      </c>
      <c r="H133" s="19">
        <v>143035557</v>
      </c>
      <c r="I133" s="20">
        <v>98</v>
      </c>
      <c r="J133" s="19" t="s">
        <v>1586</v>
      </c>
      <c r="K133" s="19"/>
      <c r="L133" s="21">
        <v>39909</v>
      </c>
      <c r="M133" s="21">
        <v>41731</v>
      </c>
      <c r="N133" s="34">
        <v>60</v>
      </c>
      <c r="O133" s="34">
        <v>20</v>
      </c>
      <c r="P133" s="34">
        <v>60</v>
      </c>
      <c r="Q133" s="34">
        <v>20</v>
      </c>
      <c r="R133" s="52">
        <v>20</v>
      </c>
      <c r="S133" s="354">
        <v>164000</v>
      </c>
      <c r="T133" s="26">
        <v>0.05</v>
      </c>
      <c r="U133" s="27">
        <v>0.104</v>
      </c>
      <c r="V133" s="256">
        <v>3094.8823176177834</v>
      </c>
      <c r="W133" s="257">
        <v>144321.26505874278</v>
      </c>
      <c r="X133" s="257">
        <v>19678.734941257222</v>
      </c>
      <c r="Y133" s="257">
        <v>21815.186250313629</v>
      </c>
      <c r="Z133" s="257">
        <v>11708.938566016395</v>
      </c>
      <c r="AA133" s="257">
        <v>10106.247684297234</v>
      </c>
      <c r="AB133" s="257">
        <v>1726.2048194085282</v>
      </c>
      <c r="AC133" s="257"/>
      <c r="AD133" s="257">
        <v>41371.673998322512</v>
      </c>
      <c r="AE133" s="257">
        <v>21692.93905706751</v>
      </c>
      <c r="AF133" s="248">
        <v>-2.2191670723259449E-9</v>
      </c>
      <c r="AG133" s="59">
        <v>3389</v>
      </c>
      <c r="AH133" s="13">
        <v>1</v>
      </c>
      <c r="AK133" s="59">
        <v>3389</v>
      </c>
    </row>
    <row r="134" spans="2:37" s="63" customFormat="1" ht="10.199999999999999">
      <c r="B134" s="71">
        <v>40543</v>
      </c>
      <c r="C134" s="71">
        <v>40543</v>
      </c>
      <c r="D134" s="72">
        <v>40512</v>
      </c>
      <c r="E134" s="200">
        <v>2129</v>
      </c>
      <c r="F134" s="59" t="s">
        <v>1053</v>
      </c>
      <c r="G134" s="80" t="s">
        <v>444</v>
      </c>
      <c r="H134" s="19">
        <v>143038033</v>
      </c>
      <c r="I134" s="20">
        <v>99</v>
      </c>
      <c r="J134" s="19" t="s">
        <v>1601</v>
      </c>
      <c r="K134" s="19"/>
      <c r="L134" s="21">
        <v>40056</v>
      </c>
      <c r="M134" s="21">
        <v>49910</v>
      </c>
      <c r="N134" s="34">
        <v>324</v>
      </c>
      <c r="O134" s="34">
        <v>15</v>
      </c>
      <c r="P134" s="34">
        <v>228</v>
      </c>
      <c r="Q134" s="34">
        <v>15</v>
      </c>
      <c r="R134" s="52">
        <v>15</v>
      </c>
      <c r="S134" s="354">
        <v>690037</v>
      </c>
      <c r="T134" s="26">
        <v>0.03</v>
      </c>
      <c r="U134" s="27">
        <v>8.6499999999999994E-2</v>
      </c>
      <c r="V134" s="256">
        <v>3974.2068076314977</v>
      </c>
      <c r="W134" s="257">
        <v>444130.59049487644</v>
      </c>
      <c r="X134" s="257">
        <v>245906.40950512356</v>
      </c>
      <c r="Y134" s="257">
        <v>47418.062221563603</v>
      </c>
      <c r="Z134" s="257">
        <v>25279.550841108823</v>
      </c>
      <c r="AA134" s="257">
        <v>22138.51138045478</v>
      </c>
      <c r="AB134" s="257">
        <v>16178.053256916024</v>
      </c>
      <c r="AC134" s="257"/>
      <c r="AD134" s="257">
        <v>461988.56164509628</v>
      </c>
      <c r="AE134" s="257">
        <v>216082.15213996486</v>
      </c>
      <c r="AF134" s="248">
        <v>7.8580342233181E-9</v>
      </c>
      <c r="AG134" s="59">
        <v>2129</v>
      </c>
      <c r="AH134" s="13">
        <v>1</v>
      </c>
      <c r="AK134" s="59">
        <v>2129</v>
      </c>
    </row>
    <row r="135" spans="2:37" s="63" customFormat="1" ht="10.199999999999999">
      <c r="B135" s="71">
        <v>40543</v>
      </c>
      <c r="C135" s="71">
        <v>40543</v>
      </c>
      <c r="D135" s="72">
        <v>40512</v>
      </c>
      <c r="E135" s="200">
        <v>4009</v>
      </c>
      <c r="F135" s="59" t="s">
        <v>1053</v>
      </c>
      <c r="G135" s="80" t="s">
        <v>444</v>
      </c>
      <c r="H135" s="19">
        <v>143038483</v>
      </c>
      <c r="I135" s="20">
        <v>98</v>
      </c>
      <c r="J135" s="19" t="s">
        <v>1086</v>
      </c>
      <c r="K135" s="19"/>
      <c r="L135" s="21">
        <v>40070</v>
      </c>
      <c r="M135" s="21">
        <v>41874</v>
      </c>
      <c r="N135" s="34">
        <v>59</v>
      </c>
      <c r="O135" s="34">
        <v>15</v>
      </c>
      <c r="P135" s="34">
        <v>59</v>
      </c>
      <c r="Q135" s="34">
        <v>15</v>
      </c>
      <c r="R135" s="52">
        <v>15</v>
      </c>
      <c r="S135" s="354">
        <v>251251</v>
      </c>
      <c r="T135" s="26">
        <v>0.05</v>
      </c>
      <c r="U135" s="27">
        <v>0.104</v>
      </c>
      <c r="V135" s="256">
        <v>4812.177307821089</v>
      </c>
      <c r="W135" s="257">
        <v>221535.20545882679</v>
      </c>
      <c r="X135" s="257">
        <v>29715.794541173207</v>
      </c>
      <c r="Y135" s="257">
        <v>26066.207322881655</v>
      </c>
      <c r="Z135" s="257">
        <v>14025.751100339443</v>
      </c>
      <c r="AA135" s="257">
        <v>12040.456222542212</v>
      </c>
      <c r="AB135" s="257">
        <v>1954.9864829719213</v>
      </c>
      <c r="AC135" s="257"/>
      <c r="AD135" s="257">
        <v>62383.25570261477</v>
      </c>
      <c r="AE135" s="257">
        <v>32667.46116144491</v>
      </c>
      <c r="AF135" s="248">
        <v>-3.3469405025243759E-9</v>
      </c>
      <c r="AG135" s="59">
        <v>4009</v>
      </c>
      <c r="AH135" s="13">
        <v>1</v>
      </c>
      <c r="AK135" s="59">
        <v>4009</v>
      </c>
    </row>
    <row r="136" spans="2:37" s="63" customFormat="1" ht="10.199999999999999">
      <c r="B136" s="71">
        <v>40543</v>
      </c>
      <c r="C136" s="71">
        <v>40543</v>
      </c>
      <c r="D136" s="72">
        <v>40512</v>
      </c>
      <c r="E136" s="200">
        <v>670</v>
      </c>
      <c r="F136" s="59" t="s">
        <v>1053</v>
      </c>
      <c r="G136" s="80" t="s">
        <v>444</v>
      </c>
      <c r="H136" s="19">
        <v>143040127</v>
      </c>
      <c r="I136" s="20">
        <v>99</v>
      </c>
      <c r="J136" s="19" t="s">
        <v>1118</v>
      </c>
      <c r="K136" s="19"/>
      <c r="L136" s="21">
        <v>40071</v>
      </c>
      <c r="M136" s="21">
        <v>49910</v>
      </c>
      <c r="N136" s="34">
        <v>323</v>
      </c>
      <c r="O136" s="34">
        <v>14</v>
      </c>
      <c r="P136" s="34">
        <v>228</v>
      </c>
      <c r="Q136" s="34">
        <v>14</v>
      </c>
      <c r="R136" s="52">
        <v>14</v>
      </c>
      <c r="S136" s="354">
        <v>2395225</v>
      </c>
      <c r="T136" s="26">
        <v>0.03</v>
      </c>
      <c r="U136" s="27">
        <v>8.6499999999999994E-2</v>
      </c>
      <c r="V136" s="256">
        <v>13795.085627015877</v>
      </c>
      <c r="W136" s="257">
        <v>1541645.873508363</v>
      </c>
      <c r="X136" s="257">
        <v>853579.12649163697</v>
      </c>
      <c r="Y136" s="257">
        <v>153766.47418806719</v>
      </c>
      <c r="Z136" s="257">
        <v>82038.893541439145</v>
      </c>
      <c r="AA136" s="257">
        <v>71727.580646628048</v>
      </c>
      <c r="AB136" s="257">
        <v>52412.753381065428</v>
      </c>
      <c r="AC136" s="257"/>
      <c r="AD136" s="257">
        <v>1603633.6494512216</v>
      </c>
      <c r="AE136" s="257">
        <v>750054.52295956179</v>
      </c>
      <c r="AF136" s="248">
        <v>2.2817403078079224E-8</v>
      </c>
      <c r="AG136" s="59">
        <v>670</v>
      </c>
      <c r="AH136" s="13">
        <v>1</v>
      </c>
      <c r="AK136" s="59">
        <v>670</v>
      </c>
    </row>
    <row r="137" spans="2:37" s="63" customFormat="1" ht="10.199999999999999">
      <c r="B137" s="71">
        <v>40543</v>
      </c>
      <c r="C137" s="71">
        <v>40543</v>
      </c>
      <c r="D137" s="72">
        <v>40512</v>
      </c>
      <c r="E137" s="200">
        <v>2129</v>
      </c>
      <c r="F137" s="59" t="s">
        <v>1053</v>
      </c>
      <c r="G137" s="80" t="s">
        <v>444</v>
      </c>
      <c r="H137" s="19">
        <v>143046656</v>
      </c>
      <c r="I137" s="20">
        <v>99</v>
      </c>
      <c r="J137" s="19" t="s">
        <v>1601</v>
      </c>
      <c r="K137" s="19"/>
      <c r="L137" s="21">
        <v>38735</v>
      </c>
      <c r="M137" s="21">
        <v>49697</v>
      </c>
      <c r="N137" s="34">
        <v>360</v>
      </c>
      <c r="O137" s="34">
        <v>58</v>
      </c>
      <c r="P137" s="34">
        <v>228</v>
      </c>
      <c r="Q137" s="34">
        <v>58</v>
      </c>
      <c r="R137" s="52">
        <v>58</v>
      </c>
      <c r="S137" s="354">
        <v>3200159</v>
      </c>
      <c r="T137" s="26">
        <v>0.03</v>
      </c>
      <c r="U137" s="27">
        <v>8.6499999999999994E-2</v>
      </c>
      <c r="V137" s="256">
        <v>18431.031500199562</v>
      </c>
      <c r="W137" s="257">
        <v>2059727.9658155912</v>
      </c>
      <c r="X137" s="257">
        <v>1140431.0341844088</v>
      </c>
      <c r="Y137" s="257">
        <v>812072.61313431559</v>
      </c>
      <c r="Z137" s="257">
        <v>418835.85629805166</v>
      </c>
      <c r="AA137" s="257">
        <v>393236.75683626393</v>
      </c>
      <c r="AB137" s="257">
        <v>290109.64904691098</v>
      </c>
      <c r="AC137" s="257"/>
      <c r="AD137" s="257">
        <v>2142547.2162298611</v>
      </c>
      <c r="AE137" s="257">
        <v>1002116.1820454225</v>
      </c>
      <c r="AF137" s="248">
        <v>2.9802322387695313E-8</v>
      </c>
      <c r="AG137" s="59">
        <v>2129</v>
      </c>
      <c r="AH137" s="13">
        <v>1</v>
      </c>
      <c r="AK137" s="59">
        <v>2129</v>
      </c>
    </row>
    <row r="138" spans="2:37" s="63" customFormat="1" ht="10.199999999999999">
      <c r="B138" s="71">
        <v>40543</v>
      </c>
      <c r="C138" s="71">
        <v>40543</v>
      </c>
      <c r="D138" s="72">
        <v>40512</v>
      </c>
      <c r="E138" s="200">
        <v>2129</v>
      </c>
      <c r="F138" s="59" t="s">
        <v>1053</v>
      </c>
      <c r="G138" s="80" t="s">
        <v>444</v>
      </c>
      <c r="H138" s="19">
        <v>143047040</v>
      </c>
      <c r="I138" s="20">
        <v>99</v>
      </c>
      <c r="J138" s="19" t="s">
        <v>1601</v>
      </c>
      <c r="K138" s="19"/>
      <c r="L138" s="21">
        <v>38853</v>
      </c>
      <c r="M138" s="21">
        <v>49818</v>
      </c>
      <c r="N138" s="34">
        <v>360</v>
      </c>
      <c r="O138" s="34">
        <v>55</v>
      </c>
      <c r="P138" s="34">
        <v>228</v>
      </c>
      <c r="Q138" s="34">
        <v>55</v>
      </c>
      <c r="R138" s="52">
        <v>55</v>
      </c>
      <c r="S138" s="354">
        <v>1090122</v>
      </c>
      <c r="T138" s="26">
        <v>0.03</v>
      </c>
      <c r="U138" s="27">
        <v>8.6499999999999994E-2</v>
      </c>
      <c r="V138" s="256">
        <v>6278.4608268090897</v>
      </c>
      <c r="W138" s="257">
        <v>701638.50282152358</v>
      </c>
      <c r="X138" s="257">
        <v>388483.49717847642</v>
      </c>
      <c r="Y138" s="257">
        <v>263270.02997924737</v>
      </c>
      <c r="Z138" s="257">
        <v>136098.6496886833</v>
      </c>
      <c r="AA138" s="257">
        <v>127171.38029056406</v>
      </c>
      <c r="AB138" s="257">
        <v>93713.124319369323</v>
      </c>
      <c r="AC138" s="257"/>
      <c r="AD138" s="257">
        <v>729850.56569093536</v>
      </c>
      <c r="AE138" s="257">
        <v>341367.06851244566</v>
      </c>
      <c r="AF138" s="248">
        <v>1.3271346688270569E-8</v>
      </c>
      <c r="AG138" s="59">
        <v>2129</v>
      </c>
      <c r="AH138" s="13">
        <v>1</v>
      </c>
      <c r="AK138" s="59">
        <v>2129</v>
      </c>
    </row>
    <row r="139" spans="2:37" s="63" customFormat="1" ht="10.199999999999999">
      <c r="B139" s="71">
        <v>40543</v>
      </c>
      <c r="C139" s="71">
        <v>40543</v>
      </c>
      <c r="D139" s="72">
        <v>40512</v>
      </c>
      <c r="E139" s="200">
        <v>3078</v>
      </c>
      <c r="F139" s="59" t="s">
        <v>1053</v>
      </c>
      <c r="G139" s="80" t="s">
        <v>444</v>
      </c>
      <c r="H139" s="19">
        <v>143070336</v>
      </c>
      <c r="I139" s="20">
        <v>99</v>
      </c>
      <c r="J139" s="19" t="s">
        <v>1619</v>
      </c>
      <c r="K139" s="19"/>
      <c r="L139" s="21">
        <v>40333</v>
      </c>
      <c r="M139" s="21">
        <v>51288</v>
      </c>
      <c r="N139" s="34">
        <v>360</v>
      </c>
      <c r="O139" s="34">
        <v>6</v>
      </c>
      <c r="P139" s="34">
        <v>228</v>
      </c>
      <c r="Q139" s="34">
        <v>6</v>
      </c>
      <c r="R139" s="52">
        <v>6</v>
      </c>
      <c r="S139" s="354">
        <v>252132</v>
      </c>
      <c r="T139" s="26">
        <v>0.03</v>
      </c>
      <c r="U139" s="27">
        <v>8.6499999999999994E-2</v>
      </c>
      <c r="V139" s="256">
        <v>1452.13185788841</v>
      </c>
      <c r="W139" s="257">
        <v>162280.47777532824</v>
      </c>
      <c r="X139" s="257">
        <v>89851.52222467176</v>
      </c>
      <c r="Y139" s="257">
        <v>6987.8054601511612</v>
      </c>
      <c r="Z139" s="257">
        <v>3751.0595122944478</v>
      </c>
      <c r="AA139" s="257">
        <v>3236.7459478567134</v>
      </c>
      <c r="AB139" s="257">
        <v>2364.5137427545201</v>
      </c>
      <c r="AC139" s="257"/>
      <c r="AD139" s="257">
        <v>168805.58582322559</v>
      </c>
      <c r="AE139" s="257">
        <v>78954.063598551453</v>
      </c>
      <c r="AF139" s="248">
        <v>2.3719621822237968E-9</v>
      </c>
      <c r="AG139" s="59">
        <v>3078</v>
      </c>
      <c r="AH139" s="13">
        <v>1</v>
      </c>
      <c r="AK139" s="59">
        <v>3078</v>
      </c>
    </row>
    <row r="140" spans="2:37" s="63" customFormat="1" ht="10.199999999999999">
      <c r="B140" s="71">
        <v>40543</v>
      </c>
      <c r="C140" s="71">
        <v>40543</v>
      </c>
      <c r="D140" s="72">
        <v>40512</v>
      </c>
      <c r="E140" s="200">
        <v>4243</v>
      </c>
      <c r="F140" s="59" t="s">
        <v>1053</v>
      </c>
      <c r="G140" s="80" t="s">
        <v>349</v>
      </c>
      <c r="H140" s="19">
        <v>143124908</v>
      </c>
      <c r="I140" s="20">
        <v>99</v>
      </c>
      <c r="J140" s="19" t="s">
        <v>675</v>
      </c>
      <c r="K140" s="19"/>
      <c r="L140" s="21">
        <v>40333</v>
      </c>
      <c r="M140" s="21">
        <v>51288</v>
      </c>
      <c r="N140" s="34">
        <v>360</v>
      </c>
      <c r="O140" s="34">
        <v>6</v>
      </c>
      <c r="P140" s="34">
        <v>228</v>
      </c>
      <c r="Q140" s="34">
        <v>6</v>
      </c>
      <c r="R140" s="52">
        <v>6</v>
      </c>
      <c r="S140" s="354">
        <v>2000218</v>
      </c>
      <c r="T140" s="26">
        <v>0.03</v>
      </c>
      <c r="U140" s="27">
        <v>8.6499999999999994E-2</v>
      </c>
      <c r="V140" s="256">
        <v>11520.077897775132</v>
      </c>
      <c r="W140" s="257">
        <v>1287406.3296004136</v>
      </c>
      <c r="X140" s="257">
        <v>712811.67039958644</v>
      </c>
      <c r="Y140" s="257">
        <v>55435.780709678409</v>
      </c>
      <c r="Z140" s="257">
        <v>29757.971045177037</v>
      </c>
      <c r="AA140" s="257">
        <v>25677.809664501372</v>
      </c>
      <c r="AB140" s="257">
        <v>18758.201852620696</v>
      </c>
      <c r="AC140" s="257"/>
      <c r="AD140" s="257">
        <v>1339171.4310922879</v>
      </c>
      <c r="AE140" s="257">
        <v>626359.76069268165</v>
      </c>
      <c r="AF140" s="248">
        <v>1.9790604710578918E-8</v>
      </c>
      <c r="AG140" s="59">
        <v>4243</v>
      </c>
      <c r="AH140" s="13">
        <v>1</v>
      </c>
      <c r="AK140" s="59">
        <v>4243</v>
      </c>
    </row>
    <row r="141" spans="2:37" s="63" customFormat="1" ht="10.199999999999999">
      <c r="B141" s="71">
        <v>40543</v>
      </c>
      <c r="C141" s="71">
        <v>40543</v>
      </c>
      <c r="D141" s="72">
        <v>40512</v>
      </c>
      <c r="E141" s="200">
        <v>484</v>
      </c>
      <c r="F141" s="59" t="s">
        <v>1053</v>
      </c>
      <c r="G141" s="80" t="s">
        <v>444</v>
      </c>
      <c r="H141" s="19">
        <v>143158179</v>
      </c>
      <c r="I141" s="20">
        <v>99</v>
      </c>
      <c r="J141" s="19" t="s">
        <v>788</v>
      </c>
      <c r="K141" s="19"/>
      <c r="L141" s="21">
        <v>40171</v>
      </c>
      <c r="M141" s="21">
        <v>48571</v>
      </c>
      <c r="N141" s="34">
        <v>276</v>
      </c>
      <c r="O141" s="34">
        <v>11</v>
      </c>
      <c r="P141" s="34">
        <v>228</v>
      </c>
      <c r="Q141" s="34">
        <v>11</v>
      </c>
      <c r="R141" s="52">
        <v>11</v>
      </c>
      <c r="S141" s="354">
        <v>840013</v>
      </c>
      <c r="T141" s="26">
        <v>0.03</v>
      </c>
      <c r="U141" s="27">
        <v>8.6499999999999994E-2</v>
      </c>
      <c r="V141" s="256">
        <v>4837.9802577237997</v>
      </c>
      <c r="W141" s="257">
        <v>540660.09462300234</v>
      </c>
      <c r="X141" s="257">
        <v>299352.90537699766</v>
      </c>
      <c r="Y141" s="257">
        <v>42488.700243995379</v>
      </c>
      <c r="Z141" s="257">
        <v>22721.052007609549</v>
      </c>
      <c r="AA141" s="257">
        <v>19767.64823638583</v>
      </c>
      <c r="AB141" s="257">
        <v>14442.464733100765</v>
      </c>
      <c r="AC141" s="257"/>
      <c r="AD141" s="257">
        <v>562399.40413801186</v>
      </c>
      <c r="AE141" s="257">
        <v>263046.49876100558</v>
      </c>
      <c r="AF141" s="248">
        <v>8.6147338151931763E-9</v>
      </c>
      <c r="AG141" s="59">
        <v>484</v>
      </c>
      <c r="AH141" s="13">
        <v>1</v>
      </c>
      <c r="AK141" s="59">
        <v>484</v>
      </c>
    </row>
    <row r="142" spans="2:37" s="63" customFormat="1" ht="10.199999999999999">
      <c r="B142" s="71">
        <v>40543</v>
      </c>
      <c r="C142" s="71">
        <v>40543</v>
      </c>
      <c r="D142" s="72">
        <v>40512</v>
      </c>
      <c r="E142" s="200">
        <v>4246</v>
      </c>
      <c r="F142" s="59" t="s">
        <v>1053</v>
      </c>
      <c r="G142" s="80" t="s">
        <v>444</v>
      </c>
      <c r="H142" s="19">
        <v>143182355</v>
      </c>
      <c r="I142" s="20">
        <v>99</v>
      </c>
      <c r="J142" s="19" t="s">
        <v>790</v>
      </c>
      <c r="K142" s="19"/>
      <c r="L142" s="21">
        <v>40197</v>
      </c>
      <c r="M142" s="21">
        <v>51158</v>
      </c>
      <c r="N142" s="34">
        <v>360</v>
      </c>
      <c r="O142" s="34">
        <v>10</v>
      </c>
      <c r="P142" s="34">
        <v>228</v>
      </c>
      <c r="Q142" s="34">
        <v>10</v>
      </c>
      <c r="R142" s="52">
        <v>10</v>
      </c>
      <c r="S142" s="354">
        <v>400138</v>
      </c>
      <c r="T142" s="26">
        <v>0.03</v>
      </c>
      <c r="U142" s="27">
        <v>8.6499999999999994E-2</v>
      </c>
      <c r="V142" s="256">
        <v>2304.5592679697643</v>
      </c>
      <c r="W142" s="257">
        <v>257542.02487611366</v>
      </c>
      <c r="X142" s="257">
        <v>142595.97512388634</v>
      </c>
      <c r="Y142" s="257">
        <v>18416.302166317255</v>
      </c>
      <c r="Z142" s="257">
        <v>9855.7434418342127</v>
      </c>
      <c r="AA142" s="257">
        <v>8560.5587244830422</v>
      </c>
      <c r="AB142" s="257">
        <v>6254.2094352581726</v>
      </c>
      <c r="AC142" s="257"/>
      <c r="AD142" s="257">
        <v>267897.48822098674</v>
      </c>
      <c r="AE142" s="257">
        <v>125301.51309709654</v>
      </c>
      <c r="AF142" s="248">
        <v>3.8708094507455826E-9</v>
      </c>
      <c r="AG142" s="59">
        <v>4246</v>
      </c>
      <c r="AH142" s="13">
        <v>1</v>
      </c>
      <c r="AK142" s="59">
        <v>4246</v>
      </c>
    </row>
    <row r="143" spans="2:37" s="63" customFormat="1" ht="10.199999999999999">
      <c r="B143" s="71">
        <v>40543</v>
      </c>
      <c r="C143" s="71">
        <v>40543</v>
      </c>
      <c r="D143" s="72">
        <v>40512</v>
      </c>
      <c r="E143" s="200">
        <v>3095</v>
      </c>
      <c r="F143" s="59" t="s">
        <v>1053</v>
      </c>
      <c r="G143" s="80" t="s">
        <v>444</v>
      </c>
      <c r="H143" s="19">
        <v>143258211</v>
      </c>
      <c r="I143" s="20">
        <v>99</v>
      </c>
      <c r="J143" s="19" t="s">
        <v>98</v>
      </c>
      <c r="K143" s="19"/>
      <c r="L143" s="21">
        <v>40196</v>
      </c>
      <c r="M143" s="21">
        <v>47506</v>
      </c>
      <c r="N143" s="34">
        <v>240</v>
      </c>
      <c r="O143" s="34">
        <v>10</v>
      </c>
      <c r="P143" s="34">
        <v>228</v>
      </c>
      <c r="Q143" s="34">
        <v>10</v>
      </c>
      <c r="R143" s="52">
        <v>10</v>
      </c>
      <c r="S143" s="354">
        <v>1375051</v>
      </c>
      <c r="T143" s="26">
        <v>0.03</v>
      </c>
      <c r="U143" s="27">
        <v>8.6499999999999994E-2</v>
      </c>
      <c r="V143" s="256">
        <v>7919.4840929406664</v>
      </c>
      <c r="W143" s="257">
        <v>885028.21238653921</v>
      </c>
      <c r="X143" s="257">
        <v>490022.78761346079</v>
      </c>
      <c r="Y143" s="257">
        <v>63286.552914486296</v>
      </c>
      <c r="Z143" s="257">
        <v>33868.689990547195</v>
      </c>
      <c r="AA143" s="257">
        <v>29417.862923939101</v>
      </c>
      <c r="AB143" s="257">
        <v>21492.227526906176</v>
      </c>
      <c r="AC143" s="257"/>
      <c r="AD143" s="257">
        <v>920614.16080391349</v>
      </c>
      <c r="AE143" s="257">
        <v>430591.37319043837</v>
      </c>
      <c r="AF143" s="248">
        <v>1.4319084584712982E-8</v>
      </c>
      <c r="AG143" s="59">
        <v>3095</v>
      </c>
      <c r="AH143" s="13">
        <v>1</v>
      </c>
      <c r="AK143" s="59">
        <v>3095</v>
      </c>
    </row>
    <row r="144" spans="2:37" s="63" customFormat="1" ht="10.199999999999999">
      <c r="B144" s="71">
        <v>40543</v>
      </c>
      <c r="C144" s="71">
        <v>40543</v>
      </c>
      <c r="D144" s="72">
        <v>40512</v>
      </c>
      <c r="E144" s="200">
        <v>10324</v>
      </c>
      <c r="F144" s="59" t="s">
        <v>1053</v>
      </c>
      <c r="G144" s="80" t="s">
        <v>444</v>
      </c>
      <c r="H144" s="19">
        <v>143542416</v>
      </c>
      <c r="I144" s="20">
        <v>99</v>
      </c>
      <c r="J144" s="19" t="s">
        <v>478</v>
      </c>
      <c r="K144" s="19"/>
      <c r="L144" s="21">
        <v>40261</v>
      </c>
      <c r="M144" s="21">
        <v>51218</v>
      </c>
      <c r="N144" s="34">
        <v>360</v>
      </c>
      <c r="O144" s="34">
        <v>8</v>
      </c>
      <c r="P144" s="34">
        <v>228</v>
      </c>
      <c r="Q144" s="34">
        <v>8</v>
      </c>
      <c r="R144" s="52">
        <v>8</v>
      </c>
      <c r="S144" s="354">
        <v>1100084</v>
      </c>
      <c r="T144" s="26">
        <v>0.03</v>
      </c>
      <c r="U144" s="27">
        <v>8.6499999999999994E-2</v>
      </c>
      <c r="V144" s="256">
        <v>6335.83608091521</v>
      </c>
      <c r="W144" s="257">
        <v>708050.37485521159</v>
      </c>
      <c r="X144" s="257">
        <v>392033.62514478841</v>
      </c>
      <c r="Y144" s="257">
        <v>40578.634502984038</v>
      </c>
      <c r="Z144" s="257">
        <v>21749.427275575719</v>
      </c>
      <c r="AA144" s="257">
        <v>18829.207227408318</v>
      </c>
      <c r="AB144" s="257">
        <v>13755.565794553979</v>
      </c>
      <c r="AC144" s="257"/>
      <c r="AD144" s="257">
        <v>736520.25159344089</v>
      </c>
      <c r="AE144" s="257">
        <v>344486.62644864136</v>
      </c>
      <c r="AF144" s="248">
        <v>1.1117663234472275E-8</v>
      </c>
      <c r="AG144" s="59">
        <v>10324</v>
      </c>
      <c r="AH144" s="13">
        <v>1</v>
      </c>
      <c r="AK144" s="59">
        <v>10324</v>
      </c>
    </row>
    <row r="145" spans="2:37" s="63" customFormat="1" ht="10.199999999999999">
      <c r="B145" s="71">
        <v>40543</v>
      </c>
      <c r="C145" s="71">
        <v>40543</v>
      </c>
      <c r="D145" s="72">
        <v>40512</v>
      </c>
      <c r="E145" s="200">
        <v>2016</v>
      </c>
      <c r="F145" s="59" t="s">
        <v>1053</v>
      </c>
      <c r="G145" s="80" t="s">
        <v>444</v>
      </c>
      <c r="H145" s="19">
        <v>143753905</v>
      </c>
      <c r="I145" s="20">
        <v>99</v>
      </c>
      <c r="J145" s="19" t="s">
        <v>1615</v>
      </c>
      <c r="K145" s="19"/>
      <c r="L145" s="21">
        <v>40261</v>
      </c>
      <c r="M145" s="21">
        <v>50852</v>
      </c>
      <c r="N145" s="34">
        <v>348</v>
      </c>
      <c r="O145" s="34">
        <v>8</v>
      </c>
      <c r="P145" s="34">
        <v>228</v>
      </c>
      <c r="Q145" s="34">
        <v>8</v>
      </c>
      <c r="R145" s="52">
        <v>8</v>
      </c>
      <c r="S145" s="354">
        <v>4913213</v>
      </c>
      <c r="T145" s="26">
        <v>0.03</v>
      </c>
      <c r="U145" s="27">
        <v>8.6499999999999994E-2</v>
      </c>
      <c r="V145" s="256">
        <v>28297.213847871306</v>
      </c>
      <c r="W145" s="257">
        <v>3162306.0660763159</v>
      </c>
      <c r="X145" s="257">
        <v>1750906.9339236841</v>
      </c>
      <c r="Y145" s="257">
        <v>181232.95544913813</v>
      </c>
      <c r="Z145" s="257">
        <v>97137.644791591563</v>
      </c>
      <c r="AA145" s="257">
        <v>84095.310657546564</v>
      </c>
      <c r="AB145" s="257">
        <v>61435.331014866104</v>
      </c>
      <c r="AC145" s="257"/>
      <c r="AD145" s="257">
        <v>3289458.6912382785</v>
      </c>
      <c r="AE145" s="257">
        <v>1538551.75731454</v>
      </c>
      <c r="AF145" s="248">
        <v>5.4482370615005493E-8</v>
      </c>
      <c r="AG145" s="59">
        <v>2016</v>
      </c>
      <c r="AH145" s="13">
        <v>1</v>
      </c>
      <c r="AK145" s="59">
        <v>2016</v>
      </c>
    </row>
    <row r="146" spans="2:37" s="63" customFormat="1" ht="10.199999999999999">
      <c r="B146" s="71">
        <v>40543</v>
      </c>
      <c r="C146" s="71">
        <v>40543</v>
      </c>
      <c r="D146" s="72">
        <v>40512</v>
      </c>
      <c r="E146" s="200">
        <v>670</v>
      </c>
      <c r="F146" s="59" t="s">
        <v>1053</v>
      </c>
      <c r="G146" s="80" t="s">
        <v>444</v>
      </c>
      <c r="H146" s="19">
        <v>143875660</v>
      </c>
      <c r="I146" s="20">
        <v>99</v>
      </c>
      <c r="J146" s="19" t="s">
        <v>1400</v>
      </c>
      <c r="K146" s="19"/>
      <c r="L146" s="21">
        <v>40218</v>
      </c>
      <c r="M146" s="21">
        <v>49697</v>
      </c>
      <c r="N146" s="34">
        <v>312</v>
      </c>
      <c r="O146" s="34">
        <v>10</v>
      </c>
      <c r="P146" s="34">
        <v>228</v>
      </c>
      <c r="Q146" s="34">
        <v>10</v>
      </c>
      <c r="R146" s="52">
        <v>10</v>
      </c>
      <c r="S146" s="354">
        <v>374328</v>
      </c>
      <c r="T146" s="26">
        <v>0.03</v>
      </c>
      <c r="U146" s="27">
        <v>8.6499999999999994E-2</v>
      </c>
      <c r="V146" s="256">
        <v>2155.9088655928354</v>
      </c>
      <c r="W146" s="257">
        <v>240929.85691892769</v>
      </c>
      <c r="X146" s="257">
        <v>133398.14308107231</v>
      </c>
      <c r="Y146" s="257">
        <v>17228.400095250156</v>
      </c>
      <c r="Z146" s="257">
        <v>9220.0209205197152</v>
      </c>
      <c r="AA146" s="257">
        <v>8008.3791747304404</v>
      </c>
      <c r="AB146" s="257">
        <v>5850.795749169838</v>
      </c>
      <c r="AC146" s="257"/>
      <c r="AD146" s="257">
        <v>250617.36443623359</v>
      </c>
      <c r="AE146" s="257">
        <v>117219.22135515725</v>
      </c>
      <c r="AF146" s="248">
        <v>4.0163286030292511E-9</v>
      </c>
      <c r="AG146" s="59">
        <v>670</v>
      </c>
      <c r="AH146" s="13">
        <v>1</v>
      </c>
      <c r="AK146" s="59">
        <v>670</v>
      </c>
    </row>
    <row r="147" spans="2:37" s="63" customFormat="1" ht="10.199999999999999">
      <c r="B147" s="71">
        <v>40543</v>
      </c>
      <c r="C147" s="71">
        <v>40543</v>
      </c>
      <c r="D147" s="72">
        <v>40512</v>
      </c>
      <c r="E147" s="200">
        <v>484</v>
      </c>
      <c r="F147" s="59" t="s">
        <v>1053</v>
      </c>
      <c r="G147" s="80" t="s">
        <v>444</v>
      </c>
      <c r="H147" s="19">
        <v>143990877</v>
      </c>
      <c r="I147" s="20">
        <v>98</v>
      </c>
      <c r="J147" s="19" t="s">
        <v>916</v>
      </c>
      <c r="K147" s="19"/>
      <c r="L147" s="21">
        <v>40252</v>
      </c>
      <c r="M147" s="21">
        <v>42789</v>
      </c>
      <c r="N147" s="34">
        <v>83</v>
      </c>
      <c r="O147" s="34">
        <v>9</v>
      </c>
      <c r="P147" s="34">
        <v>60</v>
      </c>
      <c r="Q147" s="34">
        <v>9</v>
      </c>
      <c r="R147" s="52">
        <v>9</v>
      </c>
      <c r="S147" s="354">
        <v>25791</v>
      </c>
      <c r="T147" s="26">
        <v>0.05</v>
      </c>
      <c r="U147" s="27">
        <v>0.104</v>
      </c>
      <c r="V147" s="256">
        <v>486.70798691268448</v>
      </c>
      <c r="W147" s="257">
        <v>22696.278945914844</v>
      </c>
      <c r="X147" s="257">
        <v>3094.7210540851556</v>
      </c>
      <c r="Y147" s="257">
        <v>1677.973859815932</v>
      </c>
      <c r="Z147" s="257">
        <v>909.71913952057321</v>
      </c>
      <c r="AA147" s="257">
        <v>768.25472029535877</v>
      </c>
      <c r="AB147" s="257">
        <v>122.16004160862457</v>
      </c>
      <c r="AC147" s="257"/>
      <c r="AD147" s="257">
        <v>6506.2002688459506</v>
      </c>
      <c r="AE147" s="257">
        <v>3411.4792147611474</v>
      </c>
      <c r="AF147" s="248">
        <v>-3.5242919693700969E-10</v>
      </c>
      <c r="AG147" s="59">
        <v>484</v>
      </c>
      <c r="AH147" s="13">
        <v>1</v>
      </c>
      <c r="AK147" s="59">
        <v>484</v>
      </c>
    </row>
    <row r="148" spans="2:37" s="63" customFormat="1" ht="10.199999999999999">
      <c r="B148" s="71">
        <v>40543</v>
      </c>
      <c r="C148" s="71">
        <v>40543</v>
      </c>
      <c r="D148" s="72">
        <v>40512</v>
      </c>
      <c r="E148" s="200">
        <v>4265</v>
      </c>
      <c r="F148" s="59" t="s">
        <v>1053</v>
      </c>
      <c r="G148" s="80" t="s">
        <v>444</v>
      </c>
      <c r="H148" s="19">
        <v>143991113</v>
      </c>
      <c r="I148" s="20">
        <v>98</v>
      </c>
      <c r="J148" s="19" t="s">
        <v>183</v>
      </c>
      <c r="K148" s="19"/>
      <c r="L148" s="21">
        <v>40263</v>
      </c>
      <c r="M148" s="21">
        <v>42095</v>
      </c>
      <c r="N148" s="34">
        <v>60</v>
      </c>
      <c r="O148" s="34">
        <v>8</v>
      </c>
      <c r="P148" s="34">
        <v>60</v>
      </c>
      <c r="Q148" s="34">
        <v>8</v>
      </c>
      <c r="R148" s="52">
        <v>8</v>
      </c>
      <c r="S148" s="354">
        <v>206774</v>
      </c>
      <c r="T148" s="26">
        <v>0.05</v>
      </c>
      <c r="U148" s="27">
        <v>0.104</v>
      </c>
      <c r="V148" s="256">
        <v>3902.0804655067041</v>
      </c>
      <c r="W148" s="257">
        <v>181962.71500766143</v>
      </c>
      <c r="X148" s="257">
        <v>24811.284992338566</v>
      </c>
      <c r="Y148" s="257">
        <v>12041.978074558696</v>
      </c>
      <c r="Z148" s="257">
        <v>6534.7675738057105</v>
      </c>
      <c r="AA148" s="257">
        <v>5507.2105007529854</v>
      </c>
      <c r="AB148" s="257">
        <v>870.57140323994963</v>
      </c>
      <c r="AC148" s="257"/>
      <c r="AD148" s="257">
        <v>52162.112922738641</v>
      </c>
      <c r="AE148" s="257">
        <v>27350.827930402909</v>
      </c>
      <c r="AF148" s="248">
        <v>-2.8339854907244444E-9</v>
      </c>
      <c r="AG148" s="59">
        <v>4265</v>
      </c>
      <c r="AH148" s="13">
        <v>1</v>
      </c>
      <c r="AK148" s="59">
        <v>4265</v>
      </c>
    </row>
    <row r="149" spans="2:37" s="63" customFormat="1" ht="10.199999999999999">
      <c r="B149" s="71">
        <v>40543</v>
      </c>
      <c r="C149" s="71">
        <v>40543</v>
      </c>
      <c r="D149" s="72">
        <v>40512</v>
      </c>
      <c r="E149" s="200">
        <v>10458</v>
      </c>
      <c r="F149" s="59" t="s">
        <v>1053</v>
      </c>
      <c r="G149" s="80" t="s">
        <v>444</v>
      </c>
      <c r="H149" s="19">
        <v>143991121</v>
      </c>
      <c r="I149" s="20">
        <v>98</v>
      </c>
      <c r="J149" s="19" t="s">
        <v>184</v>
      </c>
      <c r="K149" s="19"/>
      <c r="L149" s="21">
        <v>40274</v>
      </c>
      <c r="M149" s="21">
        <v>42095</v>
      </c>
      <c r="N149" s="34">
        <v>60</v>
      </c>
      <c r="O149" s="34">
        <v>8</v>
      </c>
      <c r="P149" s="34">
        <v>60</v>
      </c>
      <c r="Q149" s="34">
        <v>8</v>
      </c>
      <c r="R149" s="52">
        <v>8</v>
      </c>
      <c r="S149" s="354">
        <v>180550</v>
      </c>
      <c r="T149" s="26">
        <v>0.05</v>
      </c>
      <c r="U149" s="27">
        <v>0.104</v>
      </c>
      <c r="V149" s="256">
        <v>3407.201234426163</v>
      </c>
      <c r="W149" s="257">
        <v>158885.39272168296</v>
      </c>
      <c r="X149" s="257">
        <v>21664.607278317038</v>
      </c>
      <c r="Y149" s="257">
        <v>10514.760759871031</v>
      </c>
      <c r="Z149" s="257">
        <v>5705.9992332238144</v>
      </c>
      <c r="AA149" s="257">
        <v>4808.7615266472167</v>
      </c>
      <c r="AB149" s="257">
        <v>760.16165888831711</v>
      </c>
      <c r="AC149" s="257"/>
      <c r="AD149" s="257">
        <v>45546.681343884928</v>
      </c>
      <c r="AE149" s="257">
        <v>23882.07406557037</v>
      </c>
      <c r="AF149" s="248">
        <v>-2.4811015464365482E-9</v>
      </c>
      <c r="AG149" s="59">
        <v>10458</v>
      </c>
      <c r="AH149" s="13">
        <v>1</v>
      </c>
      <c r="AK149" s="59">
        <v>10458</v>
      </c>
    </row>
    <row r="150" spans="2:37" s="63" customFormat="1" ht="10.199999999999999">
      <c r="B150" s="71">
        <v>40543</v>
      </c>
      <c r="C150" s="71">
        <v>40543</v>
      </c>
      <c r="D150" s="72">
        <v>40512</v>
      </c>
      <c r="E150" s="200">
        <v>4241</v>
      </c>
      <c r="F150" s="59" t="s">
        <v>1053</v>
      </c>
      <c r="G150" s="80" t="s">
        <v>444</v>
      </c>
      <c r="H150" s="19">
        <v>143991164</v>
      </c>
      <c r="I150" s="20">
        <v>98</v>
      </c>
      <c r="J150" s="19" t="s">
        <v>186</v>
      </c>
      <c r="K150" s="19"/>
      <c r="L150" s="21">
        <v>40280</v>
      </c>
      <c r="M150" s="21">
        <v>42095</v>
      </c>
      <c r="N150" s="34">
        <v>60</v>
      </c>
      <c r="O150" s="34">
        <v>8</v>
      </c>
      <c r="P150" s="34">
        <v>60</v>
      </c>
      <c r="Q150" s="34">
        <v>8</v>
      </c>
      <c r="R150" s="52">
        <v>8</v>
      </c>
      <c r="S150" s="354">
        <v>225468</v>
      </c>
      <c r="T150" s="26">
        <v>0.05</v>
      </c>
      <c r="U150" s="27">
        <v>0.104</v>
      </c>
      <c r="V150" s="256">
        <v>4254.8593072478434</v>
      </c>
      <c r="W150" s="257">
        <v>198413.57920893058</v>
      </c>
      <c r="X150" s="257">
        <v>27054.420791069424</v>
      </c>
      <c r="Y150" s="257">
        <v>13130.667842739416</v>
      </c>
      <c r="Z150" s="257">
        <v>7125.5620887095365</v>
      </c>
      <c r="AA150" s="257">
        <v>6005.1057540298798</v>
      </c>
      <c r="AB150" s="257">
        <v>949.27792249366405</v>
      </c>
      <c r="AC150" s="257"/>
      <c r="AD150" s="257">
        <v>56877.979225937626</v>
      </c>
      <c r="AE150" s="257">
        <v>29823.558434871313</v>
      </c>
      <c r="AF150" s="248">
        <v>-3.1104718800634146E-9</v>
      </c>
      <c r="AG150" s="59">
        <v>4241</v>
      </c>
      <c r="AH150" s="13">
        <v>1</v>
      </c>
      <c r="AK150" s="59">
        <v>4241</v>
      </c>
    </row>
    <row r="151" spans="2:37" s="63" customFormat="1" ht="10.199999999999999">
      <c r="B151" s="71">
        <v>40543</v>
      </c>
      <c r="C151" s="71">
        <v>40543</v>
      </c>
      <c r="D151" s="72">
        <v>40512</v>
      </c>
      <c r="E151" s="200">
        <v>3292</v>
      </c>
      <c r="F151" s="59" t="s">
        <v>1053</v>
      </c>
      <c r="G151" s="80" t="s">
        <v>444</v>
      </c>
      <c r="H151" s="19">
        <v>143991733</v>
      </c>
      <c r="I151" s="20">
        <v>98</v>
      </c>
      <c r="J151" s="19" t="s">
        <v>1093</v>
      </c>
      <c r="K151" s="19"/>
      <c r="L151" s="21">
        <v>40297</v>
      </c>
      <c r="M151" s="21">
        <v>42156</v>
      </c>
      <c r="N151" s="34">
        <v>61</v>
      </c>
      <c r="O151" s="34">
        <v>7</v>
      </c>
      <c r="P151" s="34">
        <v>60</v>
      </c>
      <c r="Q151" s="34">
        <v>7</v>
      </c>
      <c r="R151" s="52">
        <v>7</v>
      </c>
      <c r="S151" s="354">
        <v>248078</v>
      </c>
      <c r="T151" s="26">
        <v>0.05</v>
      </c>
      <c r="U151" s="27">
        <v>0.104</v>
      </c>
      <c r="V151" s="256">
        <v>4681.5378999389295</v>
      </c>
      <c r="W151" s="257">
        <v>218310.55361733408</v>
      </c>
      <c r="X151" s="257">
        <v>29767.446382665919</v>
      </c>
      <c r="Y151" s="257">
        <v>12729.084994685199</v>
      </c>
      <c r="Z151" s="257">
        <v>6914.1930188408905</v>
      </c>
      <c r="AA151" s="257">
        <v>5814.8919758443089</v>
      </c>
      <c r="AB151" s="257">
        <v>913.91282753798873</v>
      </c>
      <c r="AC151" s="257"/>
      <c r="AD151" s="257">
        <v>62581.72037899906</v>
      </c>
      <c r="AE151" s="257">
        <v>32814.273996336546</v>
      </c>
      <c r="AF151" s="248">
        <v>-3.4051481634378433E-9</v>
      </c>
      <c r="AG151" s="59">
        <v>3292</v>
      </c>
      <c r="AH151" s="13">
        <v>1</v>
      </c>
      <c r="AK151" s="59">
        <v>3292</v>
      </c>
    </row>
    <row r="152" spans="2:37" s="63" customFormat="1" ht="10.199999999999999">
      <c r="B152" s="71">
        <v>40543</v>
      </c>
      <c r="C152" s="71">
        <v>40543</v>
      </c>
      <c r="D152" s="72">
        <v>40512</v>
      </c>
      <c r="E152" s="200">
        <v>199</v>
      </c>
      <c r="F152" s="59" t="s">
        <v>1053</v>
      </c>
      <c r="G152" s="80" t="s">
        <v>444</v>
      </c>
      <c r="H152" s="19">
        <v>143991865</v>
      </c>
      <c r="I152" s="20">
        <v>98</v>
      </c>
      <c r="J152" s="19" t="s">
        <v>1391</v>
      </c>
      <c r="K152" s="19"/>
      <c r="L152" s="21">
        <v>40266</v>
      </c>
      <c r="M152" s="21">
        <v>42095</v>
      </c>
      <c r="N152" s="34">
        <v>60</v>
      </c>
      <c r="O152" s="34">
        <v>8</v>
      </c>
      <c r="P152" s="34">
        <v>60</v>
      </c>
      <c r="Q152" s="34">
        <v>8</v>
      </c>
      <c r="R152" s="52">
        <v>8</v>
      </c>
      <c r="S152" s="354">
        <v>162952</v>
      </c>
      <c r="T152" s="26">
        <v>0.05</v>
      </c>
      <c r="U152" s="27">
        <v>0.104</v>
      </c>
      <c r="V152" s="256">
        <v>3075.1052647588599</v>
      </c>
      <c r="W152" s="257">
        <v>143399.01697470885</v>
      </c>
      <c r="X152" s="257">
        <v>19552.983025291149</v>
      </c>
      <c r="Y152" s="257">
        <v>9489.8991711022136</v>
      </c>
      <c r="Z152" s="257">
        <v>5149.8420772765821</v>
      </c>
      <c r="AA152" s="257">
        <v>4340.0570938256315</v>
      </c>
      <c r="AB152" s="257">
        <v>686.06957983477719</v>
      </c>
      <c r="AC152" s="257"/>
      <c r="AD152" s="257">
        <v>41107.298910821046</v>
      </c>
      <c r="AE152" s="257">
        <v>21554.315885532091</v>
      </c>
      <c r="AF152" s="248">
        <v>-2.1937012206763029E-9</v>
      </c>
      <c r="AG152" s="59">
        <v>199</v>
      </c>
      <c r="AH152" s="13">
        <v>1</v>
      </c>
      <c r="AK152" s="59">
        <v>199</v>
      </c>
    </row>
    <row r="153" spans="2:37" s="63" customFormat="1" ht="10.199999999999999">
      <c r="B153" s="71">
        <v>40543</v>
      </c>
      <c r="C153" s="71">
        <v>40543</v>
      </c>
      <c r="D153" s="72">
        <v>40512</v>
      </c>
      <c r="E153" s="200">
        <v>4112</v>
      </c>
      <c r="F153" s="59" t="s">
        <v>1053</v>
      </c>
      <c r="G153" s="80" t="s">
        <v>444</v>
      </c>
      <c r="H153" s="19">
        <v>143992403</v>
      </c>
      <c r="I153" s="20">
        <v>98</v>
      </c>
      <c r="J153" s="19" t="s">
        <v>1734</v>
      </c>
      <c r="K153" s="19"/>
      <c r="L153" s="21">
        <v>40316</v>
      </c>
      <c r="M153" s="21">
        <v>42156</v>
      </c>
      <c r="N153" s="34">
        <v>60</v>
      </c>
      <c r="O153" s="34">
        <v>6</v>
      </c>
      <c r="P153" s="34">
        <v>60</v>
      </c>
      <c r="Q153" s="34">
        <v>6</v>
      </c>
      <c r="R153" s="52">
        <v>6</v>
      </c>
      <c r="S153" s="354">
        <v>206230</v>
      </c>
      <c r="T153" s="26">
        <v>0.05</v>
      </c>
      <c r="U153" s="27">
        <v>0.104</v>
      </c>
      <c r="V153" s="256">
        <v>3891.8145144043619</v>
      </c>
      <c r="W153" s="257">
        <v>181483.990811369</v>
      </c>
      <c r="X153" s="257">
        <v>24746.009188630997</v>
      </c>
      <c r="Y153" s="257">
        <v>9132.1972932784956</v>
      </c>
      <c r="Z153" s="257">
        <v>4965.1610667084087</v>
      </c>
      <c r="AA153" s="257">
        <v>4167.0362265700869</v>
      </c>
      <c r="AB153" s="257">
        <v>651.21076812186834</v>
      </c>
      <c r="AC153" s="257"/>
      <c r="AD153" s="257">
        <v>52024.880052890563</v>
      </c>
      <c r="AE153" s="257">
        <v>27278.870864262408</v>
      </c>
      <c r="AF153" s="248">
        <v>-2.8412614483386278E-9</v>
      </c>
      <c r="AG153" s="59">
        <v>4112</v>
      </c>
      <c r="AH153" s="13">
        <v>1</v>
      </c>
      <c r="AK153" s="59">
        <v>4112</v>
      </c>
    </row>
    <row r="154" spans="2:37" s="63" customFormat="1" ht="10.199999999999999">
      <c r="B154" s="71">
        <v>40543</v>
      </c>
      <c r="C154" s="71">
        <v>40543</v>
      </c>
      <c r="D154" s="72">
        <v>40512</v>
      </c>
      <c r="E154" s="200">
        <v>567</v>
      </c>
      <c r="F154" s="59" t="s">
        <v>1053</v>
      </c>
      <c r="G154" s="80" t="s">
        <v>444</v>
      </c>
      <c r="H154" s="19">
        <v>143993566</v>
      </c>
      <c r="I154" s="20">
        <v>98</v>
      </c>
      <c r="J154" s="19" t="s">
        <v>1760</v>
      </c>
      <c r="K154" s="19"/>
      <c r="L154" s="21">
        <v>40437</v>
      </c>
      <c r="M154" s="21">
        <v>41548</v>
      </c>
      <c r="N154" s="34">
        <v>37</v>
      </c>
      <c r="O154" s="34">
        <v>2</v>
      </c>
      <c r="P154" s="34">
        <v>37</v>
      </c>
      <c r="Q154" s="34">
        <v>2</v>
      </c>
      <c r="R154" s="52">
        <v>2</v>
      </c>
      <c r="S154" s="354">
        <v>61610</v>
      </c>
      <c r="T154" s="26">
        <v>0.05</v>
      </c>
      <c r="U154" s="27">
        <v>0.104</v>
      </c>
      <c r="V154" s="256">
        <v>1800.2457689581245</v>
      </c>
      <c r="W154" s="257">
        <v>56776.631144633575</v>
      </c>
      <c r="X154" s="257">
        <v>4833.3688553664251</v>
      </c>
      <c r="Y154" s="257">
        <v>972.79069902643073</v>
      </c>
      <c r="Z154" s="257">
        <v>506.98526068489662</v>
      </c>
      <c r="AA154" s="257">
        <v>465.80543834153411</v>
      </c>
      <c r="AB154" s="257">
        <v>42.397972415494955</v>
      </c>
      <c r="AC154" s="257"/>
      <c r="AD154" s="257">
        <v>9832.4623068164001</v>
      </c>
      <c r="AE154" s="257">
        <v>4999.093451450779</v>
      </c>
      <c r="AF154" s="248">
        <v>-8.0399331636726856E-10</v>
      </c>
      <c r="AG154" s="59">
        <v>567</v>
      </c>
      <c r="AH154" s="13">
        <v>1</v>
      </c>
      <c r="AK154" s="59">
        <v>567</v>
      </c>
    </row>
    <row r="155" spans="2:37" s="63" customFormat="1" ht="10.199999999999999">
      <c r="B155" s="71">
        <v>40543</v>
      </c>
      <c r="C155" s="71">
        <v>40543</v>
      </c>
      <c r="D155" s="72">
        <v>40512</v>
      </c>
      <c r="E155" s="200">
        <v>4274</v>
      </c>
      <c r="F155" s="59" t="s">
        <v>1053</v>
      </c>
      <c r="G155" s="80" t="s">
        <v>444</v>
      </c>
      <c r="H155" s="19">
        <v>143993639</v>
      </c>
      <c r="I155" s="20">
        <v>98</v>
      </c>
      <c r="J155" s="19" t="s">
        <v>1087</v>
      </c>
      <c r="K155" s="19"/>
      <c r="L155" s="21">
        <v>40464</v>
      </c>
      <c r="M155" s="21">
        <v>42278</v>
      </c>
      <c r="N155" s="34">
        <v>60</v>
      </c>
      <c r="O155" s="34">
        <v>2</v>
      </c>
      <c r="P155" s="34">
        <v>60</v>
      </c>
      <c r="Q155" s="34">
        <v>2</v>
      </c>
      <c r="R155" s="52">
        <v>2</v>
      </c>
      <c r="S155" s="354">
        <v>148287</v>
      </c>
      <c r="T155" s="26">
        <v>0.05</v>
      </c>
      <c r="U155" s="27">
        <v>9.4E-2</v>
      </c>
      <c r="V155" s="256">
        <v>2798.35862336944</v>
      </c>
      <c r="W155" s="257">
        <v>133553.91516568692</v>
      </c>
      <c r="X155" s="257">
        <v>14733.084834313078</v>
      </c>
      <c r="Y155" s="257">
        <v>2078.6192116738403</v>
      </c>
      <c r="Z155" s="257">
        <v>1226.6395994859604</v>
      </c>
      <c r="AA155" s="257">
        <v>851.97961218787987</v>
      </c>
      <c r="AB155" s="257">
        <v>129.23758626590418</v>
      </c>
      <c r="AC155" s="257"/>
      <c r="AD155" s="257">
        <v>34347.602236480241</v>
      </c>
      <c r="AE155" s="257">
        <v>19614.517402166872</v>
      </c>
      <c r="AF155" s="248">
        <v>2.9103830456733704E-10</v>
      </c>
      <c r="AG155" s="59">
        <v>4274</v>
      </c>
      <c r="AH155" s="13">
        <v>1</v>
      </c>
      <c r="AK155" s="59">
        <v>4274</v>
      </c>
    </row>
    <row r="156" spans="2:37" s="63" customFormat="1" ht="10.199999999999999">
      <c r="B156" s="71">
        <v>40543</v>
      </c>
      <c r="C156" s="71">
        <v>40543</v>
      </c>
      <c r="D156" s="72">
        <v>40512</v>
      </c>
      <c r="E156" s="200">
        <v>25</v>
      </c>
      <c r="F156" s="59" t="s">
        <v>1053</v>
      </c>
      <c r="G156" s="80" t="s">
        <v>444</v>
      </c>
      <c r="H156" s="19">
        <v>143993663</v>
      </c>
      <c r="I156" s="20">
        <v>98</v>
      </c>
      <c r="J156" s="19" t="s">
        <v>1762</v>
      </c>
      <c r="K156" s="19"/>
      <c r="L156" s="21">
        <v>40438</v>
      </c>
      <c r="M156" s="21">
        <v>41699</v>
      </c>
      <c r="N156" s="34">
        <v>41</v>
      </c>
      <c r="O156" s="34">
        <v>2</v>
      </c>
      <c r="P156" s="34">
        <v>41</v>
      </c>
      <c r="Q156" s="34">
        <v>2</v>
      </c>
      <c r="R156" s="52">
        <v>2</v>
      </c>
      <c r="S156" s="354">
        <v>205227</v>
      </c>
      <c r="T156" s="26">
        <v>0.05</v>
      </c>
      <c r="U156" s="27">
        <v>0.104</v>
      </c>
      <c r="V156" s="256">
        <v>5455.6561149208173</v>
      </c>
      <c r="W156" s="257">
        <v>187582.02857923441</v>
      </c>
      <c r="X156" s="257">
        <v>17644.971420765592</v>
      </c>
      <c r="Y156" s="257">
        <v>3218.2289703018114</v>
      </c>
      <c r="Z156" s="257">
        <v>1691.056068271163</v>
      </c>
      <c r="AA156" s="257">
        <v>1527.1729020306484</v>
      </c>
      <c r="AB156" s="257">
        <v>154.78045105934731</v>
      </c>
      <c r="AC156" s="257"/>
      <c r="AD156" s="257">
        <v>36099.872132517012</v>
      </c>
      <c r="AE156" s="257">
        <v>18454.900711754071</v>
      </c>
      <c r="AF156" s="248">
        <v>-2.6520865503698587E-9</v>
      </c>
      <c r="AG156" s="59">
        <v>25</v>
      </c>
      <c r="AH156" s="13">
        <v>1</v>
      </c>
      <c r="AK156" s="59">
        <v>25</v>
      </c>
    </row>
    <row r="157" spans="2:37" s="63" customFormat="1" ht="10.199999999999999">
      <c r="B157" s="71">
        <v>40543</v>
      </c>
      <c r="C157" s="71">
        <v>40543</v>
      </c>
      <c r="D157" s="72">
        <v>40512</v>
      </c>
      <c r="E157" s="200">
        <v>307</v>
      </c>
      <c r="F157" s="59" t="s">
        <v>1053</v>
      </c>
      <c r="G157" s="80" t="s">
        <v>444</v>
      </c>
      <c r="H157" s="19">
        <v>283050254</v>
      </c>
      <c r="I157" s="20">
        <v>98</v>
      </c>
      <c r="J157" s="19" t="s">
        <v>1034</v>
      </c>
      <c r="K157" s="19"/>
      <c r="L157" s="21">
        <v>39716</v>
      </c>
      <c r="M157" s="21">
        <v>41540</v>
      </c>
      <c r="N157" s="34">
        <v>60</v>
      </c>
      <c r="O157" s="34">
        <v>26</v>
      </c>
      <c r="P157" s="34">
        <v>60</v>
      </c>
      <c r="Q157" s="34">
        <v>26</v>
      </c>
      <c r="R157" s="52">
        <v>26</v>
      </c>
      <c r="S157" s="354">
        <v>105000</v>
      </c>
      <c r="T157" s="26">
        <v>0.05</v>
      </c>
      <c r="U157" s="27">
        <v>0.104</v>
      </c>
      <c r="V157" s="256">
        <v>1981.4795326211417</v>
      </c>
      <c r="W157" s="257">
        <v>92400.809946146284</v>
      </c>
      <c r="X157" s="257">
        <v>12599.190053853716</v>
      </c>
      <c r="Y157" s="257">
        <v>17252.907404542195</v>
      </c>
      <c r="Z157" s="257">
        <v>9212.8000580399221</v>
      </c>
      <c r="AA157" s="257">
        <v>8040.1073465022728</v>
      </c>
      <c r="AB157" s="257">
        <v>1436.7497429833184</v>
      </c>
      <c r="AC157" s="257"/>
      <c r="AD157" s="257">
        <v>26487.96201112109</v>
      </c>
      <c r="AE157" s="257">
        <v>13888.771957268837</v>
      </c>
      <c r="AF157" s="248">
        <v>-1.4624674804508686E-9</v>
      </c>
      <c r="AG157" s="59">
        <v>307</v>
      </c>
      <c r="AH157" s="13">
        <v>1</v>
      </c>
      <c r="AK157" s="59">
        <v>307</v>
      </c>
    </row>
    <row r="158" spans="2:37" s="63" customFormat="1" ht="10.199999999999999">
      <c r="B158" s="71">
        <v>40543</v>
      </c>
      <c r="C158" s="71">
        <v>40543</v>
      </c>
      <c r="D158" s="72">
        <v>40512</v>
      </c>
      <c r="E158" s="200">
        <v>10335</v>
      </c>
      <c r="F158" s="59" t="s">
        <v>1053</v>
      </c>
      <c r="G158" s="80" t="s">
        <v>444</v>
      </c>
      <c r="H158" s="19">
        <v>143992284</v>
      </c>
      <c r="I158" s="20">
        <v>98</v>
      </c>
      <c r="J158" s="19" t="s">
        <v>1050</v>
      </c>
      <c r="K158" s="19"/>
      <c r="L158" s="21">
        <v>40493</v>
      </c>
      <c r="M158" s="21">
        <v>42675</v>
      </c>
      <c r="N158" s="34">
        <v>72</v>
      </c>
      <c r="O158" s="34">
        <v>1</v>
      </c>
      <c r="P158" s="34">
        <v>60</v>
      </c>
      <c r="Q158" s="34">
        <v>1</v>
      </c>
      <c r="R158" s="52">
        <v>1</v>
      </c>
      <c r="S158" s="354">
        <v>532904</v>
      </c>
      <c r="T158" s="26">
        <v>0.05</v>
      </c>
      <c r="U158" s="27">
        <v>9.4E-2</v>
      </c>
      <c r="V158" s="256">
        <v>10056.55589382797</v>
      </c>
      <c r="W158" s="257">
        <v>479957.21545014216</v>
      </c>
      <c r="X158" s="257">
        <v>52946.784549857839</v>
      </c>
      <c r="Y158" s="257">
        <v>3759.6648543594465</v>
      </c>
      <c r="Z158" s="257">
        <v>2220.4333333333334</v>
      </c>
      <c r="AA158" s="257">
        <v>1539.2315210261131</v>
      </c>
      <c r="AB158" s="257">
        <v>232.22273925376246</v>
      </c>
      <c r="AC158" s="257"/>
      <c r="AD158" s="257">
        <v>123436.13817953883</v>
      </c>
      <c r="AE158" s="257">
        <v>70489.353629679914</v>
      </c>
      <c r="AF158" s="248">
        <v>1.076841726899147E-9</v>
      </c>
      <c r="AG158" s="59">
        <v>10335</v>
      </c>
      <c r="AH158" s="13">
        <v>1</v>
      </c>
      <c r="AK158" s="59">
        <v>10335</v>
      </c>
    </row>
    <row r="159" spans="2:37" s="63" customFormat="1" ht="10.199999999999999">
      <c r="B159" s="71">
        <v>40574</v>
      </c>
      <c r="C159" s="71">
        <v>40574</v>
      </c>
      <c r="D159" s="72">
        <v>40543</v>
      </c>
      <c r="E159" s="200">
        <v>4226</v>
      </c>
      <c r="F159" s="59" t="s">
        <v>1053</v>
      </c>
      <c r="G159" s="80" t="s">
        <v>444</v>
      </c>
      <c r="H159" s="19">
        <v>141033549</v>
      </c>
      <c r="I159" s="20">
        <v>98</v>
      </c>
      <c r="J159" s="19" t="s">
        <v>795</v>
      </c>
      <c r="K159" s="19"/>
      <c r="L159" s="21">
        <v>39597</v>
      </c>
      <c r="M159" s="21">
        <v>41452</v>
      </c>
      <c r="N159" s="34">
        <v>61</v>
      </c>
      <c r="O159" s="34">
        <v>31</v>
      </c>
      <c r="P159" s="34">
        <v>60</v>
      </c>
      <c r="Q159" s="34">
        <v>31</v>
      </c>
      <c r="R159" s="52">
        <v>31</v>
      </c>
      <c r="S159" s="354">
        <v>253661</v>
      </c>
      <c r="T159" s="26">
        <v>0.05</v>
      </c>
      <c r="U159" s="27">
        <v>0.104</v>
      </c>
      <c r="V159" s="256">
        <v>4786.8959973734427</v>
      </c>
      <c r="W159" s="257">
        <v>223223.63668332779</v>
      </c>
      <c r="X159" s="257">
        <v>30437.363316672214</v>
      </c>
      <c r="Y159" s="257">
        <v>47453.751557151525</v>
      </c>
      <c r="Z159" s="257">
        <v>25237.954054603626</v>
      </c>
      <c r="AA159" s="257">
        <v>22215.797502547899</v>
      </c>
      <c r="AB159" s="257">
        <v>4138.4134334071869</v>
      </c>
      <c r="AC159" s="257"/>
      <c r="AD159" s="257">
        <v>63990.123159076109</v>
      </c>
      <c r="AE159" s="257">
        <v>33552.759842407315</v>
      </c>
      <c r="AF159" s="248">
        <v>-3.4197000786662102E-9</v>
      </c>
      <c r="AG159" s="59">
        <v>4226</v>
      </c>
      <c r="AH159" s="13">
        <v>1</v>
      </c>
      <c r="AK159" s="59">
        <v>4226</v>
      </c>
    </row>
    <row r="160" spans="2:37" s="63" customFormat="1" ht="10.199999999999999">
      <c r="B160" s="71">
        <v>40574</v>
      </c>
      <c r="C160" s="71">
        <v>40574</v>
      </c>
      <c r="D160" s="72">
        <v>40543</v>
      </c>
      <c r="E160" s="200">
        <v>125</v>
      </c>
      <c r="F160" s="59" t="s">
        <v>1053</v>
      </c>
      <c r="G160" s="80" t="s">
        <v>444</v>
      </c>
      <c r="H160" s="19">
        <v>141077066</v>
      </c>
      <c r="I160" s="20">
        <v>97</v>
      </c>
      <c r="J160" s="19" t="s">
        <v>1421</v>
      </c>
      <c r="K160" s="19"/>
      <c r="L160" s="21">
        <v>39672</v>
      </c>
      <c r="M160" s="21">
        <v>40585</v>
      </c>
      <c r="N160" s="34">
        <v>30</v>
      </c>
      <c r="O160" s="34">
        <v>29</v>
      </c>
      <c r="P160" s="34">
        <v>30</v>
      </c>
      <c r="Q160" s="34">
        <v>29</v>
      </c>
      <c r="R160" s="52">
        <v>29</v>
      </c>
      <c r="S160" s="354">
        <v>120000</v>
      </c>
      <c r="T160" s="26">
        <v>0</v>
      </c>
      <c r="U160" s="27">
        <v>0.104</v>
      </c>
      <c r="V160" s="256">
        <v>4000</v>
      </c>
      <c r="W160" s="257">
        <v>105269.63029841485</v>
      </c>
      <c r="X160" s="257">
        <v>14730.36970158515</v>
      </c>
      <c r="Y160" s="257">
        <v>14696.000897882717</v>
      </c>
      <c r="Z160" s="257">
        <v>0</v>
      </c>
      <c r="AA160" s="257">
        <v>14696.000897882717</v>
      </c>
      <c r="AB160" s="257">
        <v>1873.5996550261814</v>
      </c>
      <c r="AC160" s="257"/>
      <c r="AD160" s="257">
        <v>14730.369701583966</v>
      </c>
      <c r="AE160" s="257">
        <v>0</v>
      </c>
      <c r="AF160" s="248">
        <v>-1.1841621017083526E-9</v>
      </c>
      <c r="AG160" s="59">
        <v>125</v>
      </c>
      <c r="AH160" s="13">
        <v>1</v>
      </c>
      <c r="AK160" s="59">
        <v>125</v>
      </c>
    </row>
    <row r="161" spans="2:37" s="63" customFormat="1" ht="10.199999999999999">
      <c r="B161" s="71">
        <v>40574</v>
      </c>
      <c r="C161" s="71">
        <v>40574</v>
      </c>
      <c r="D161" s="72">
        <v>40543</v>
      </c>
      <c r="E161" s="200">
        <v>4220</v>
      </c>
      <c r="F161" s="59" t="s">
        <v>1053</v>
      </c>
      <c r="G161" s="80" t="s">
        <v>444</v>
      </c>
      <c r="H161" s="19">
        <v>141081330</v>
      </c>
      <c r="I161" s="20">
        <v>98</v>
      </c>
      <c r="J161" s="19" t="s">
        <v>881</v>
      </c>
      <c r="K161" s="19"/>
      <c r="L161" s="21">
        <v>39723</v>
      </c>
      <c r="M161" s="21">
        <v>41576</v>
      </c>
      <c r="N161" s="34">
        <v>61</v>
      </c>
      <c r="O161" s="34">
        <v>27</v>
      </c>
      <c r="P161" s="34">
        <v>60</v>
      </c>
      <c r="Q161" s="34">
        <v>27</v>
      </c>
      <c r="R161" s="52">
        <v>27</v>
      </c>
      <c r="S161" s="354">
        <v>365500</v>
      </c>
      <c r="T161" s="26">
        <v>0.05</v>
      </c>
      <c r="U161" s="27">
        <v>0.104</v>
      </c>
      <c r="V161" s="256">
        <v>6897.4358968859733</v>
      </c>
      <c r="W161" s="257">
        <v>321642.81938396633</v>
      </c>
      <c r="X161" s="257">
        <v>43857.180616033671</v>
      </c>
      <c r="Y161" s="257">
        <v>61810.388079692522</v>
      </c>
      <c r="Z161" s="257">
        <v>32978.634901348269</v>
      </c>
      <c r="AA161" s="257">
        <v>28831.753178344254</v>
      </c>
      <c r="AB161" s="257">
        <v>5193.6134940039874</v>
      </c>
      <c r="AC161" s="257"/>
      <c r="AD161" s="257">
        <v>92203.334429188268</v>
      </c>
      <c r="AE161" s="257">
        <v>48346.153813159581</v>
      </c>
      <c r="AF161" s="248">
        <v>-4.9840309657156467E-9</v>
      </c>
      <c r="AG161" s="59">
        <v>4220</v>
      </c>
      <c r="AH161" s="13">
        <v>1</v>
      </c>
      <c r="AK161" s="59">
        <v>4220</v>
      </c>
    </row>
    <row r="162" spans="2:37" s="63" customFormat="1" ht="10.199999999999999">
      <c r="B162" s="71">
        <v>40574</v>
      </c>
      <c r="C162" s="71">
        <v>40574</v>
      </c>
      <c r="D162" s="72">
        <v>40543</v>
      </c>
      <c r="E162" s="200">
        <v>10462</v>
      </c>
      <c r="F162" s="59" t="s">
        <v>1053</v>
      </c>
      <c r="G162" s="80" t="s">
        <v>444</v>
      </c>
      <c r="H162" s="19">
        <v>141083686</v>
      </c>
      <c r="I162" s="20">
        <v>98</v>
      </c>
      <c r="J162" s="19" t="s">
        <v>885</v>
      </c>
      <c r="K162" s="19"/>
      <c r="L162" s="21">
        <v>39958</v>
      </c>
      <c r="M162" s="21">
        <v>41782</v>
      </c>
      <c r="N162" s="34">
        <v>60</v>
      </c>
      <c r="O162" s="34">
        <v>19</v>
      </c>
      <c r="P162" s="34">
        <v>60</v>
      </c>
      <c r="Q162" s="34">
        <v>19</v>
      </c>
      <c r="R162" s="52">
        <v>19</v>
      </c>
      <c r="S162" s="354">
        <v>164600</v>
      </c>
      <c r="T162" s="26">
        <v>0.05</v>
      </c>
      <c r="U162" s="27">
        <v>0.104</v>
      </c>
      <c r="V162" s="256">
        <v>3106.2050578041899</v>
      </c>
      <c r="W162" s="257">
        <v>144849.26968700645</v>
      </c>
      <c r="X162" s="257">
        <v>19750.730312993546</v>
      </c>
      <c r="Y162" s="257">
        <v>20969.391278477859</v>
      </c>
      <c r="Z162" s="257">
        <v>11264.913573323291</v>
      </c>
      <c r="AA162" s="257">
        <v>9704.477705154568</v>
      </c>
      <c r="AB162" s="257">
        <v>1645.894192749462</v>
      </c>
      <c r="AC162" s="257"/>
      <c r="AD162" s="257">
        <v>41523.033781243219</v>
      </c>
      <c r="AE162" s="257">
        <v>21772.303468251903</v>
      </c>
      <c r="AF162" s="248">
        <v>-2.23008100874722E-9</v>
      </c>
      <c r="AG162" s="59">
        <v>10462</v>
      </c>
      <c r="AH162" s="13">
        <v>1</v>
      </c>
      <c r="AK162" s="59">
        <v>10462</v>
      </c>
    </row>
    <row r="163" spans="2:37" s="63" customFormat="1" ht="10.199999999999999">
      <c r="B163" s="71">
        <v>40574</v>
      </c>
      <c r="C163" s="71">
        <v>40574</v>
      </c>
      <c r="D163" s="72">
        <v>40543</v>
      </c>
      <c r="E163" s="200">
        <v>532</v>
      </c>
      <c r="F163" s="59" t="s">
        <v>1053</v>
      </c>
      <c r="G163" s="80" t="s">
        <v>444</v>
      </c>
      <c r="H163" s="19">
        <v>141991612</v>
      </c>
      <c r="I163" s="20">
        <v>98</v>
      </c>
      <c r="J163" s="19" t="s">
        <v>1347</v>
      </c>
      <c r="K163" s="19"/>
      <c r="L163" s="21">
        <v>40219</v>
      </c>
      <c r="M163" s="21">
        <v>42029</v>
      </c>
      <c r="N163" s="34">
        <v>60</v>
      </c>
      <c r="O163" s="34">
        <v>11</v>
      </c>
      <c r="P163" s="34">
        <v>60</v>
      </c>
      <c r="Q163" s="34">
        <v>11</v>
      </c>
      <c r="R163" s="52">
        <v>11</v>
      </c>
      <c r="S163" s="354">
        <v>128391</v>
      </c>
      <c r="T163" s="26">
        <v>0.05</v>
      </c>
      <c r="U163" s="27">
        <v>0.104</v>
      </c>
      <c r="V163" s="256">
        <v>2422.8965587881999</v>
      </c>
      <c r="W163" s="257">
        <v>112985.07037900636</v>
      </c>
      <c r="X163" s="257">
        <v>15405.929620993644</v>
      </c>
      <c r="Y163" s="257">
        <v>10064.877139018759</v>
      </c>
      <c r="Z163" s="257">
        <v>5446.4824685568919</v>
      </c>
      <c r="AA163" s="257">
        <v>4618.3946704618675</v>
      </c>
      <c r="AB163" s="257">
        <v>743.26853434618465</v>
      </c>
      <c r="AC163" s="257"/>
      <c r="AD163" s="257">
        <v>32388.723148284298</v>
      </c>
      <c r="AE163" s="257">
        <v>16982.793527292397</v>
      </c>
      <c r="AF163" s="248">
        <v>-1.7425918485969305E-9</v>
      </c>
      <c r="AG163" s="59">
        <v>532</v>
      </c>
      <c r="AH163" s="13">
        <v>1</v>
      </c>
      <c r="AK163" s="59">
        <v>532</v>
      </c>
    </row>
    <row r="164" spans="2:37" s="63" customFormat="1" ht="10.199999999999999">
      <c r="B164" s="71">
        <v>40574</v>
      </c>
      <c r="C164" s="71">
        <v>40574</v>
      </c>
      <c r="D164" s="72">
        <v>40543</v>
      </c>
      <c r="E164" s="200">
        <v>626</v>
      </c>
      <c r="F164" s="59" t="s">
        <v>1053</v>
      </c>
      <c r="G164" s="80" t="s">
        <v>444</v>
      </c>
      <c r="H164" s="19">
        <v>141992279</v>
      </c>
      <c r="I164" s="20">
        <v>98</v>
      </c>
      <c r="J164" s="19" t="s">
        <v>1349</v>
      </c>
      <c r="K164" s="19"/>
      <c r="L164" s="21">
        <v>40310</v>
      </c>
      <c r="M164" s="21">
        <v>42491</v>
      </c>
      <c r="N164" s="34">
        <v>72</v>
      </c>
      <c r="O164" s="34">
        <v>8</v>
      </c>
      <c r="P164" s="34">
        <v>60</v>
      </c>
      <c r="Q164" s="34">
        <v>8</v>
      </c>
      <c r="R164" s="52">
        <v>8</v>
      </c>
      <c r="S164" s="354">
        <v>145544</v>
      </c>
      <c r="T164" s="26">
        <v>0.05</v>
      </c>
      <c r="U164" s="27">
        <v>0.104</v>
      </c>
      <c r="V164" s="256">
        <v>2746.5948294839186</v>
      </c>
      <c r="W164" s="257">
        <v>128079.84269335157</v>
      </c>
      <c r="X164" s="257">
        <v>17464.157306648427</v>
      </c>
      <c r="Y164" s="257">
        <v>8476.1026864285195</v>
      </c>
      <c r="Z164" s="257">
        <v>4599.689572973286</v>
      </c>
      <c r="AA164" s="257">
        <v>3876.4131134552335</v>
      </c>
      <c r="AB164" s="257">
        <v>612.77744935608519</v>
      </c>
      <c r="AC164" s="257"/>
      <c r="AD164" s="257">
        <v>36715.847075682017</v>
      </c>
      <c r="AE164" s="257">
        <v>19251.689769035558</v>
      </c>
      <c r="AF164" s="248">
        <v>-1.9681465346366167E-9</v>
      </c>
      <c r="AG164" s="59">
        <v>626</v>
      </c>
      <c r="AH164" s="13">
        <v>1</v>
      </c>
      <c r="AK164" s="59">
        <v>626</v>
      </c>
    </row>
    <row r="165" spans="2:37" s="63" customFormat="1" ht="10.199999999999999">
      <c r="B165" s="71">
        <v>40574</v>
      </c>
      <c r="C165" s="71">
        <v>40574</v>
      </c>
      <c r="D165" s="72">
        <v>40543</v>
      </c>
      <c r="E165" s="200">
        <v>551</v>
      </c>
      <c r="F165" s="59" t="s">
        <v>1053</v>
      </c>
      <c r="G165" s="80" t="s">
        <v>444</v>
      </c>
      <c r="H165" s="19">
        <v>143007588</v>
      </c>
      <c r="I165" s="20">
        <v>99</v>
      </c>
      <c r="J165" s="19" t="s">
        <v>867</v>
      </c>
      <c r="K165" s="19"/>
      <c r="L165" s="21">
        <v>39328</v>
      </c>
      <c r="M165" s="21">
        <v>50275</v>
      </c>
      <c r="N165" s="34">
        <v>360</v>
      </c>
      <c r="O165" s="34">
        <v>40</v>
      </c>
      <c r="P165" s="34">
        <v>228</v>
      </c>
      <c r="Q165" s="34">
        <v>40</v>
      </c>
      <c r="R165" s="52">
        <v>40</v>
      </c>
      <c r="S165" s="354">
        <v>349491</v>
      </c>
      <c r="T165" s="26">
        <v>0.03</v>
      </c>
      <c r="U165" s="27">
        <v>8.6499999999999994E-2</v>
      </c>
      <c r="V165" s="256">
        <v>2012.8623702873028</v>
      </c>
      <c r="W165" s="257">
        <v>224943.9438793062</v>
      </c>
      <c r="X165" s="257">
        <v>124547.0561206938</v>
      </c>
      <c r="Y165" s="257">
        <v>62443.189090148444</v>
      </c>
      <c r="Z165" s="257">
        <v>32655.789063786491</v>
      </c>
      <c r="AA165" s="257">
        <v>29787.400026361953</v>
      </c>
      <c r="AB165" s="257">
        <v>21850.360722928737</v>
      </c>
      <c r="AC165" s="257"/>
      <c r="AD165" s="257">
        <v>233988.67654619372</v>
      </c>
      <c r="AE165" s="257">
        <v>109441.62042549644</v>
      </c>
      <c r="AF165" s="248">
        <v>3.4779077395796776E-9</v>
      </c>
      <c r="AG165" s="59">
        <v>551</v>
      </c>
      <c r="AH165" s="13">
        <v>1</v>
      </c>
      <c r="AK165" s="59">
        <v>551</v>
      </c>
    </row>
    <row r="166" spans="2:37" s="63" customFormat="1" ht="10.199999999999999">
      <c r="B166" s="71">
        <v>40574</v>
      </c>
      <c r="C166" s="71">
        <v>40574</v>
      </c>
      <c r="D166" s="72">
        <v>40543</v>
      </c>
      <c r="E166" s="200">
        <v>551</v>
      </c>
      <c r="F166" s="59" t="s">
        <v>1053</v>
      </c>
      <c r="G166" s="80" t="s">
        <v>444</v>
      </c>
      <c r="H166" s="19">
        <v>143008924</v>
      </c>
      <c r="I166" s="20">
        <v>99</v>
      </c>
      <c r="J166" s="19" t="s">
        <v>1446</v>
      </c>
      <c r="K166" s="19"/>
      <c r="L166" s="21">
        <v>38210</v>
      </c>
      <c r="M166" s="21">
        <v>48418</v>
      </c>
      <c r="N166" s="34">
        <v>336</v>
      </c>
      <c r="O166" s="34">
        <v>77</v>
      </c>
      <c r="P166" s="34">
        <v>228</v>
      </c>
      <c r="Q166" s="34">
        <v>77</v>
      </c>
      <c r="R166" s="52">
        <v>77</v>
      </c>
      <c r="S166" s="354">
        <v>1076082</v>
      </c>
      <c r="T166" s="26">
        <v>0.03</v>
      </c>
      <c r="U166" s="27">
        <v>8.6499999999999994E-2</v>
      </c>
      <c r="V166" s="256">
        <v>6197.5986939391905</v>
      </c>
      <c r="W166" s="257">
        <v>692601.89537794003</v>
      </c>
      <c r="X166" s="257">
        <v>383480.10462205997</v>
      </c>
      <c r="Y166" s="257">
        <v>353744.07411991729</v>
      </c>
      <c r="Z166" s="257">
        <v>179808.70972433846</v>
      </c>
      <c r="AA166" s="257">
        <v>173935.36439557883</v>
      </c>
      <c r="AB166" s="257">
        <v>129508.63182411675</v>
      </c>
      <c r="AC166" s="257"/>
      <c r="AD166" s="257">
        <v>720450.60684017919</v>
      </c>
      <c r="AE166" s="257">
        <v>336970.50221810956</v>
      </c>
      <c r="AF166" s="248">
        <v>9.6624717116355896E-9</v>
      </c>
      <c r="AG166" s="59">
        <v>551</v>
      </c>
      <c r="AH166" s="13">
        <v>1</v>
      </c>
      <c r="AK166" s="59">
        <v>551</v>
      </c>
    </row>
    <row r="167" spans="2:37" s="63" customFormat="1" ht="10.199999999999999">
      <c r="B167" s="71">
        <v>40574</v>
      </c>
      <c r="C167" s="71">
        <v>40574</v>
      </c>
      <c r="D167" s="72">
        <v>40543</v>
      </c>
      <c r="E167" s="200">
        <v>4146</v>
      </c>
      <c r="F167" s="59" t="s">
        <v>1053</v>
      </c>
      <c r="G167" s="80" t="s">
        <v>349</v>
      </c>
      <c r="H167" s="19">
        <v>143009904</v>
      </c>
      <c r="I167" s="20">
        <v>99</v>
      </c>
      <c r="J167" s="19" t="s">
        <v>1178</v>
      </c>
      <c r="K167" s="19"/>
      <c r="L167" s="21">
        <v>39808</v>
      </c>
      <c r="M167" s="21">
        <v>50762</v>
      </c>
      <c r="N167" s="34">
        <v>360</v>
      </c>
      <c r="O167" s="34">
        <v>24</v>
      </c>
      <c r="P167" s="34">
        <v>228</v>
      </c>
      <c r="Q167" s="34">
        <v>24</v>
      </c>
      <c r="R167" s="52">
        <v>24</v>
      </c>
      <c r="S167" s="354">
        <v>3200159</v>
      </c>
      <c r="T167" s="26">
        <v>0.03</v>
      </c>
      <c r="U167" s="27">
        <v>8.6499999999999994E-2</v>
      </c>
      <c r="V167" s="256">
        <v>18431.031500199562</v>
      </c>
      <c r="W167" s="257">
        <v>2059727.9658155912</v>
      </c>
      <c r="X167" s="257">
        <v>1140431.0341844088</v>
      </c>
      <c r="Y167" s="257">
        <v>348811.33174836118</v>
      </c>
      <c r="Z167" s="257">
        <v>184678.7057524586</v>
      </c>
      <c r="AA167" s="257">
        <v>164132.62599590258</v>
      </c>
      <c r="AB167" s="257">
        <v>120045.37201941144</v>
      </c>
      <c r="AC167" s="257"/>
      <c r="AD167" s="257">
        <v>2142547.2162298611</v>
      </c>
      <c r="AE167" s="257">
        <v>1002116.1820454225</v>
      </c>
      <c r="AF167" s="248">
        <v>2.9802322387695313E-8</v>
      </c>
      <c r="AG167" s="59">
        <v>4146</v>
      </c>
      <c r="AH167" s="13">
        <v>1</v>
      </c>
      <c r="AK167" s="59">
        <v>4146</v>
      </c>
    </row>
    <row r="168" spans="2:37" s="63" customFormat="1" ht="10.199999999999999">
      <c r="B168" s="71">
        <v>40574</v>
      </c>
      <c r="C168" s="71">
        <v>40574</v>
      </c>
      <c r="D168" s="72">
        <v>40543</v>
      </c>
      <c r="E168" s="200">
        <v>4175</v>
      </c>
      <c r="F168" s="59" t="s">
        <v>1053</v>
      </c>
      <c r="G168" s="80" t="s">
        <v>349</v>
      </c>
      <c r="H168" s="19">
        <v>143010848</v>
      </c>
      <c r="I168" s="20">
        <v>99</v>
      </c>
      <c r="J168" s="19" t="s">
        <v>619</v>
      </c>
      <c r="K168" s="19"/>
      <c r="L168" s="21">
        <v>39576</v>
      </c>
      <c r="M168" s="21">
        <v>50518</v>
      </c>
      <c r="N168" s="34">
        <v>360</v>
      </c>
      <c r="O168" s="34">
        <v>32</v>
      </c>
      <c r="P168" s="34">
        <v>228</v>
      </c>
      <c r="Q168" s="34">
        <v>32</v>
      </c>
      <c r="R168" s="52">
        <v>32</v>
      </c>
      <c r="S168" s="354">
        <v>2495923</v>
      </c>
      <c r="T168" s="26">
        <v>0.03</v>
      </c>
      <c r="U168" s="27">
        <v>8.6499999999999994E-2</v>
      </c>
      <c r="V168" s="256">
        <v>14375.046813321647</v>
      </c>
      <c r="W168" s="257">
        <v>1606458.4302287316</v>
      </c>
      <c r="X168" s="257">
        <v>889464.56977126841</v>
      </c>
      <c r="Y168" s="257">
        <v>359803.19506224582</v>
      </c>
      <c r="Z168" s="257">
        <v>189329.31512468451</v>
      </c>
      <c r="AA168" s="257">
        <v>170473.87993756132</v>
      </c>
      <c r="AB168" s="257">
        <v>124837.13259947627</v>
      </c>
      <c r="AC168" s="257"/>
      <c r="AD168" s="257">
        <v>1671052.2432085716</v>
      </c>
      <c r="AE168" s="257">
        <v>781587.67343727499</v>
      </c>
      <c r="AF168" s="248">
        <v>2.8172507882118225E-8</v>
      </c>
      <c r="AG168" s="59">
        <v>4175</v>
      </c>
      <c r="AH168" s="13">
        <v>1</v>
      </c>
      <c r="AK168" s="59">
        <v>4175</v>
      </c>
    </row>
    <row r="169" spans="2:37" s="63" customFormat="1" ht="10.199999999999999">
      <c r="B169" s="71">
        <v>40574</v>
      </c>
      <c r="C169" s="71">
        <v>40574</v>
      </c>
      <c r="D169" s="72">
        <v>40543</v>
      </c>
      <c r="E169" s="200">
        <v>10394</v>
      </c>
      <c r="F169" s="59" t="s">
        <v>1053</v>
      </c>
      <c r="G169" s="80" t="s">
        <v>444</v>
      </c>
      <c r="H169" s="19">
        <v>143013863</v>
      </c>
      <c r="I169" s="20">
        <v>98</v>
      </c>
      <c r="J169" s="19" t="s">
        <v>1363</v>
      </c>
      <c r="K169" s="19"/>
      <c r="L169" s="21">
        <v>39856</v>
      </c>
      <c r="M169" s="21">
        <v>40584</v>
      </c>
      <c r="N169" s="34">
        <v>24</v>
      </c>
      <c r="O169" s="34">
        <v>23</v>
      </c>
      <c r="P169" s="34">
        <v>24</v>
      </c>
      <c r="Q169" s="34">
        <v>23</v>
      </c>
      <c r="R169" s="52">
        <v>23</v>
      </c>
      <c r="S169" s="354">
        <v>125000</v>
      </c>
      <c r="T169" s="26">
        <v>0.05</v>
      </c>
      <c r="U169" s="27">
        <v>0.104</v>
      </c>
      <c r="V169" s="256">
        <v>5483.9237167585334</v>
      </c>
      <c r="W169" s="257">
        <v>118367.18421709113</v>
      </c>
      <c r="X169" s="257">
        <v>6632.8157829088741</v>
      </c>
      <c r="Y169" s="257">
        <v>13199.866010678868</v>
      </c>
      <c r="Z169" s="257">
        <v>6591.4143320112771</v>
      </c>
      <c r="AA169" s="257">
        <v>6608.4516786675913</v>
      </c>
      <c r="AB169" s="257">
        <v>669.09983774957936</v>
      </c>
      <c r="AC169" s="257"/>
      <c r="AD169" s="257">
        <v>13246.984985112344</v>
      </c>
      <c r="AE169" s="257">
        <v>6614.1692022052939</v>
      </c>
      <c r="AF169" s="248">
        <v>-1.824446371756494E-9</v>
      </c>
      <c r="AG169" s="59">
        <v>10394</v>
      </c>
      <c r="AH169" s="13">
        <v>1</v>
      </c>
      <c r="AK169" s="59">
        <v>10394</v>
      </c>
    </row>
    <row r="170" spans="2:37" s="63" customFormat="1" ht="10.199999999999999">
      <c r="B170" s="71">
        <v>40574</v>
      </c>
      <c r="C170" s="71">
        <v>40574</v>
      </c>
      <c r="D170" s="72">
        <v>40543</v>
      </c>
      <c r="E170" s="200">
        <v>3171</v>
      </c>
      <c r="F170" s="59" t="s">
        <v>1053</v>
      </c>
      <c r="G170" s="80" t="s">
        <v>349</v>
      </c>
      <c r="H170" s="19">
        <v>143015378</v>
      </c>
      <c r="I170" s="20">
        <v>98</v>
      </c>
      <c r="J170" s="19" t="s">
        <v>1131</v>
      </c>
      <c r="K170" s="19"/>
      <c r="L170" s="21">
        <v>39525</v>
      </c>
      <c r="M170" s="21">
        <v>41356</v>
      </c>
      <c r="N170" s="34">
        <v>60</v>
      </c>
      <c r="O170" s="34">
        <v>33</v>
      </c>
      <c r="P170" s="34">
        <v>60</v>
      </c>
      <c r="Q170" s="34">
        <v>33</v>
      </c>
      <c r="R170" s="52">
        <v>33</v>
      </c>
      <c r="S170" s="354">
        <v>200040</v>
      </c>
      <c r="T170" s="26">
        <v>0.05</v>
      </c>
      <c r="U170" s="27">
        <v>0.104</v>
      </c>
      <c r="V170" s="256">
        <v>3775.0015781479351</v>
      </c>
      <c r="W170" s="257">
        <v>176036.74306311525</v>
      </c>
      <c r="X170" s="257">
        <v>24003.256936884747</v>
      </c>
      <c r="Y170" s="257">
        <v>39068.631601440888</v>
      </c>
      <c r="Z170" s="257">
        <v>20746.649334466427</v>
      </c>
      <c r="AA170" s="257">
        <v>18321.982266974461</v>
      </c>
      <c r="AB170" s="257">
        <v>3474.15560928595</v>
      </c>
      <c r="AC170" s="257"/>
      <c r="AD170" s="257">
        <v>50463.351625758769</v>
      </c>
      <c r="AE170" s="257">
        <v>26460.094688876721</v>
      </c>
      <c r="AF170" s="248">
        <v>-2.699380274862051E-9</v>
      </c>
      <c r="AG170" s="59">
        <v>3171</v>
      </c>
      <c r="AH170" s="13">
        <v>1</v>
      </c>
      <c r="AK170" s="59">
        <v>3171</v>
      </c>
    </row>
    <row r="171" spans="2:37" s="63" customFormat="1" ht="10.199999999999999">
      <c r="B171" s="71">
        <v>40574</v>
      </c>
      <c r="C171" s="71">
        <v>40574</v>
      </c>
      <c r="D171" s="72">
        <v>40543</v>
      </c>
      <c r="E171" s="200">
        <v>4146</v>
      </c>
      <c r="F171" s="59" t="s">
        <v>1053</v>
      </c>
      <c r="G171" s="80" t="s">
        <v>349</v>
      </c>
      <c r="H171" s="19">
        <v>143022811</v>
      </c>
      <c r="I171" s="20">
        <v>99</v>
      </c>
      <c r="J171" s="19" t="s">
        <v>1447</v>
      </c>
      <c r="K171" s="19"/>
      <c r="L171" s="21">
        <v>39570</v>
      </c>
      <c r="M171" s="21">
        <v>50518</v>
      </c>
      <c r="N171" s="34">
        <v>360</v>
      </c>
      <c r="O171" s="34">
        <v>32</v>
      </c>
      <c r="P171" s="34">
        <v>228</v>
      </c>
      <c r="Q171" s="34">
        <v>32</v>
      </c>
      <c r="R171" s="52">
        <v>32</v>
      </c>
      <c r="S171" s="354">
        <v>900957</v>
      </c>
      <c r="T171" s="26">
        <v>0.03</v>
      </c>
      <c r="U171" s="27">
        <v>8.6499999999999994E-2</v>
      </c>
      <c r="V171" s="256">
        <v>5188.9818122553597</v>
      </c>
      <c r="W171" s="257">
        <v>579885.6647114465</v>
      </c>
      <c r="X171" s="257">
        <v>321071.3352885535</v>
      </c>
      <c r="Y171" s="257">
        <v>129878.68905158371</v>
      </c>
      <c r="Z171" s="257">
        <v>68342.481625751447</v>
      </c>
      <c r="AA171" s="257">
        <v>61536.207425832268</v>
      </c>
      <c r="AB171" s="257">
        <v>45062.643549270666</v>
      </c>
      <c r="AC171" s="257"/>
      <c r="AD171" s="257">
        <v>603202.18848276301</v>
      </c>
      <c r="AE171" s="257">
        <v>282130.85319420049</v>
      </c>
      <c r="AF171" s="248">
        <v>9.0221874415874481E-9</v>
      </c>
      <c r="AG171" s="59">
        <v>4146</v>
      </c>
      <c r="AH171" s="13">
        <v>1</v>
      </c>
      <c r="AK171" s="59">
        <v>4146</v>
      </c>
    </row>
    <row r="172" spans="2:37" s="63" customFormat="1" ht="10.199999999999999">
      <c r="B172" s="71">
        <v>40574</v>
      </c>
      <c r="C172" s="71">
        <v>40574</v>
      </c>
      <c r="D172" s="72">
        <v>40543</v>
      </c>
      <c r="E172" s="200">
        <v>106</v>
      </c>
      <c r="F172" s="59" t="s">
        <v>1053</v>
      </c>
      <c r="G172" s="80" t="s">
        <v>444</v>
      </c>
      <c r="H172" s="19">
        <v>143024865</v>
      </c>
      <c r="I172" s="20">
        <v>98</v>
      </c>
      <c r="J172" s="19" t="s">
        <v>392</v>
      </c>
      <c r="K172" s="19"/>
      <c r="L172" s="21">
        <v>39526</v>
      </c>
      <c r="M172" s="21">
        <v>41356</v>
      </c>
      <c r="N172" s="34">
        <v>60</v>
      </c>
      <c r="O172" s="34">
        <v>33</v>
      </c>
      <c r="P172" s="34">
        <v>60</v>
      </c>
      <c r="Q172" s="34">
        <v>33</v>
      </c>
      <c r="R172" s="52">
        <v>33</v>
      </c>
      <c r="S172" s="354">
        <v>285037</v>
      </c>
      <c r="T172" s="26">
        <v>0.05</v>
      </c>
      <c r="U172" s="27">
        <v>0.104</v>
      </c>
      <c r="V172" s="256">
        <v>5378.9998241879275</v>
      </c>
      <c r="W172" s="257">
        <v>250834.75871066379</v>
      </c>
      <c r="X172" s="257">
        <v>34202.241289336205</v>
      </c>
      <c r="Y172" s="257">
        <v>55668.893950109508</v>
      </c>
      <c r="Z172" s="257">
        <v>29561.901051531237</v>
      </c>
      <c r="AA172" s="257">
        <v>26106.992898578272</v>
      </c>
      <c r="AB172" s="257">
        <v>4950.3243971407665</v>
      </c>
      <c r="AC172" s="257"/>
      <c r="AD172" s="257">
        <v>71905.23074060888</v>
      </c>
      <c r="AE172" s="257">
        <v>37702.989451276531</v>
      </c>
      <c r="AF172" s="248">
        <v>-3.8562575355172157E-9</v>
      </c>
      <c r="AG172" s="59">
        <v>106</v>
      </c>
      <c r="AH172" s="13">
        <v>1</v>
      </c>
      <c r="AK172" s="59">
        <v>106</v>
      </c>
    </row>
    <row r="173" spans="2:37" s="63" customFormat="1" ht="10.199999999999999">
      <c r="B173" s="71">
        <v>40574</v>
      </c>
      <c r="C173" s="71">
        <v>40574</v>
      </c>
      <c r="D173" s="72">
        <v>40543</v>
      </c>
      <c r="E173" s="200">
        <v>3171</v>
      </c>
      <c r="F173" s="59" t="s">
        <v>1053</v>
      </c>
      <c r="G173" s="80" t="s">
        <v>349</v>
      </c>
      <c r="H173" s="19">
        <v>143026345</v>
      </c>
      <c r="I173" s="20">
        <v>99</v>
      </c>
      <c r="J173" s="19" t="s">
        <v>280</v>
      </c>
      <c r="K173" s="19"/>
      <c r="L173" s="21">
        <v>39562</v>
      </c>
      <c r="M173" s="21">
        <v>46866</v>
      </c>
      <c r="N173" s="34">
        <v>240</v>
      </c>
      <c r="O173" s="34">
        <v>32</v>
      </c>
      <c r="P173" s="34">
        <v>228</v>
      </c>
      <c r="Q173" s="34">
        <v>32</v>
      </c>
      <c r="R173" s="52">
        <v>32</v>
      </c>
      <c r="S173" s="354">
        <v>1330154</v>
      </c>
      <c r="T173" s="26">
        <v>0.03</v>
      </c>
      <c r="U173" s="27">
        <v>8.6499999999999994E-2</v>
      </c>
      <c r="V173" s="256">
        <v>7660.9038095033557</v>
      </c>
      <c r="W173" s="257">
        <v>856131.02119034459</v>
      </c>
      <c r="X173" s="257">
        <v>474022.97880965541</v>
      </c>
      <c r="Y173" s="257">
        <v>191750.16982688435</v>
      </c>
      <c r="Z173" s="257">
        <v>100899.40508195151</v>
      </c>
      <c r="AA173" s="257">
        <v>90850.764744932836</v>
      </c>
      <c r="AB173" s="257">
        <v>66529.540885565671</v>
      </c>
      <c r="AC173" s="257"/>
      <c r="AD173" s="257">
        <v>890555.04737640149</v>
      </c>
      <c r="AE173" s="257">
        <v>416532.06856673252</v>
      </c>
      <c r="AF173" s="248">
        <v>1.3562384992837906E-8</v>
      </c>
      <c r="AG173" s="59">
        <v>3171</v>
      </c>
      <c r="AH173" s="13">
        <v>1</v>
      </c>
      <c r="AK173" s="59">
        <v>3171</v>
      </c>
    </row>
    <row r="174" spans="2:37" s="63" customFormat="1" ht="10.199999999999999">
      <c r="B174" s="71">
        <v>40574</v>
      </c>
      <c r="C174" s="71">
        <v>40574</v>
      </c>
      <c r="D174" s="72">
        <v>40543</v>
      </c>
      <c r="E174" s="200">
        <v>10093</v>
      </c>
      <c r="F174" s="59" t="s">
        <v>1053</v>
      </c>
      <c r="G174" s="80" t="s">
        <v>444</v>
      </c>
      <c r="H174" s="19">
        <v>143027139</v>
      </c>
      <c r="I174" s="20">
        <v>98</v>
      </c>
      <c r="J174" s="19" t="s">
        <v>404</v>
      </c>
      <c r="K174" s="19"/>
      <c r="L174" s="21">
        <v>39216</v>
      </c>
      <c r="M174" s="21">
        <v>41022</v>
      </c>
      <c r="N174" s="34">
        <v>59</v>
      </c>
      <c r="O174" s="34">
        <v>44</v>
      </c>
      <c r="P174" s="34">
        <v>59</v>
      </c>
      <c r="Q174" s="34">
        <v>44</v>
      </c>
      <c r="R174" s="52">
        <v>44</v>
      </c>
      <c r="S174" s="354">
        <v>300529</v>
      </c>
      <c r="T174" s="26">
        <v>0.05</v>
      </c>
      <c r="U174" s="27">
        <v>0.104</v>
      </c>
      <c r="V174" s="256">
        <v>5755.9923508450274</v>
      </c>
      <c r="W174" s="257">
        <v>264985.02995544596</v>
      </c>
      <c r="X174" s="257">
        <v>35543.970044554037</v>
      </c>
      <c r="Y174" s="257">
        <v>68915.178546775103</v>
      </c>
      <c r="Z174" s="257">
        <v>36263.250995749913</v>
      </c>
      <c r="AA174" s="257">
        <v>32651.92755102519</v>
      </c>
      <c r="AB174" s="257">
        <v>6859.3626401770953</v>
      </c>
      <c r="AC174" s="257"/>
      <c r="AD174" s="257">
        <v>74618.518744407455</v>
      </c>
      <c r="AE174" s="257">
        <v>39074.548699857398</v>
      </c>
      <c r="AF174" s="248">
        <v>-3.979948814958334E-9</v>
      </c>
      <c r="AG174" s="59">
        <v>10093</v>
      </c>
      <c r="AH174" s="13">
        <v>1</v>
      </c>
      <c r="AK174" s="59">
        <v>10093</v>
      </c>
    </row>
    <row r="175" spans="2:37" s="63" customFormat="1" ht="10.199999999999999">
      <c r="B175" s="71">
        <v>40544</v>
      </c>
      <c r="C175" s="71">
        <v>40544</v>
      </c>
      <c r="D175" s="72">
        <v>40543</v>
      </c>
      <c r="E175" s="200">
        <v>2114</v>
      </c>
      <c r="F175" s="59" t="s">
        <v>1054</v>
      </c>
      <c r="G175" s="80" t="s">
        <v>444</v>
      </c>
      <c r="H175" s="19">
        <v>143027880</v>
      </c>
      <c r="I175" s="20">
        <v>98</v>
      </c>
      <c r="J175" s="19" t="s">
        <v>411</v>
      </c>
      <c r="K175" s="19"/>
      <c r="L175" s="21">
        <v>38721</v>
      </c>
      <c r="M175" s="21">
        <v>40544</v>
      </c>
      <c r="N175" s="34">
        <v>60</v>
      </c>
      <c r="O175" s="34">
        <v>60</v>
      </c>
      <c r="P175" s="34">
        <v>60</v>
      </c>
      <c r="Q175" s="34">
        <v>60</v>
      </c>
      <c r="R175" s="52">
        <v>60</v>
      </c>
      <c r="S175" s="354">
        <v>224999</v>
      </c>
      <c r="T175" s="26">
        <v>0.05</v>
      </c>
      <c r="U175" s="27">
        <v>0.104</v>
      </c>
      <c r="V175" s="256">
        <v>4246.008698668802</v>
      </c>
      <c r="W175" s="257">
        <v>198000.8555911711</v>
      </c>
      <c r="X175" s="257">
        <v>26998.144408828899</v>
      </c>
      <c r="Y175" s="257">
        <v>56759.666328954663</v>
      </c>
      <c r="Z175" s="257">
        <v>29761.521920128838</v>
      </c>
      <c r="AA175" s="257">
        <v>26998.144408825825</v>
      </c>
      <c r="AB175" s="257">
        <v>7104.7748444286581</v>
      </c>
      <c r="AC175" s="257"/>
      <c r="AD175" s="257">
        <v>56759.666328954663</v>
      </c>
      <c r="AE175" s="257">
        <v>29761.521920128838</v>
      </c>
      <c r="AF175" s="248">
        <v>-3.0740920919924974E-9</v>
      </c>
      <c r="AG175" s="59">
        <v>2114</v>
      </c>
      <c r="AH175" s="13">
        <v>1</v>
      </c>
      <c r="AK175" s="59">
        <v>2114</v>
      </c>
    </row>
    <row r="176" spans="2:37" s="63" customFormat="1" ht="10.199999999999999">
      <c r="B176" s="71">
        <v>40574</v>
      </c>
      <c r="C176" s="71">
        <v>40574</v>
      </c>
      <c r="D176" s="72">
        <v>40543</v>
      </c>
      <c r="E176" s="200">
        <v>4005</v>
      </c>
      <c r="F176" s="59" t="s">
        <v>1053</v>
      </c>
      <c r="G176" s="80" t="s">
        <v>444</v>
      </c>
      <c r="H176" s="19">
        <v>143030121</v>
      </c>
      <c r="I176" s="20">
        <v>99</v>
      </c>
      <c r="J176" s="19" t="s">
        <v>1532</v>
      </c>
      <c r="K176" s="19"/>
      <c r="L176" s="21">
        <v>39758</v>
      </c>
      <c r="M176" s="21">
        <v>45953</v>
      </c>
      <c r="N176" s="34">
        <v>204</v>
      </c>
      <c r="O176" s="34">
        <v>26</v>
      </c>
      <c r="P176" s="34">
        <v>204</v>
      </c>
      <c r="Q176" s="34">
        <v>26</v>
      </c>
      <c r="R176" s="52">
        <v>26</v>
      </c>
      <c r="S176" s="354">
        <v>264020</v>
      </c>
      <c r="T176" s="26">
        <v>0.03</v>
      </c>
      <c r="U176" s="27">
        <v>8.6499999999999994E-2</v>
      </c>
      <c r="V176" s="256">
        <v>1653.7544931415982</v>
      </c>
      <c r="W176" s="257">
        <v>176420.02605544598</v>
      </c>
      <c r="X176" s="257">
        <v>87599.973944554018</v>
      </c>
      <c r="Y176" s="257">
        <v>32115.173951669105</v>
      </c>
      <c r="Z176" s="257">
        <v>16337.532702292812</v>
      </c>
      <c r="AA176" s="257">
        <v>15777.641249376293</v>
      </c>
      <c r="AB176" s="257">
        <v>9989.4707129754588</v>
      </c>
      <c r="AC176" s="257"/>
      <c r="AD176" s="257">
        <v>160945.89054543705</v>
      </c>
      <c r="AE176" s="257">
        <v>73345.916600879718</v>
      </c>
      <c r="AF176" s="248">
        <v>3.3178366720676422E-9</v>
      </c>
      <c r="AG176" s="59">
        <v>4005</v>
      </c>
      <c r="AH176" s="13">
        <v>1</v>
      </c>
      <c r="AK176" s="59">
        <v>4005</v>
      </c>
    </row>
    <row r="177" spans="2:37" s="63" customFormat="1" ht="10.199999999999999">
      <c r="B177" s="71">
        <v>40574</v>
      </c>
      <c r="C177" s="71">
        <v>40574</v>
      </c>
      <c r="D177" s="72">
        <v>40543</v>
      </c>
      <c r="E177" s="200">
        <v>525</v>
      </c>
      <c r="F177" s="59" t="s">
        <v>1053</v>
      </c>
      <c r="G177" s="80" t="s">
        <v>444</v>
      </c>
      <c r="H177" s="19">
        <v>143030822</v>
      </c>
      <c r="I177" s="20">
        <v>98</v>
      </c>
      <c r="J177" s="19" t="s">
        <v>171</v>
      </c>
      <c r="K177" s="19"/>
      <c r="L177" s="21">
        <v>39994</v>
      </c>
      <c r="M177" s="21">
        <v>41813</v>
      </c>
      <c r="N177" s="34">
        <v>60</v>
      </c>
      <c r="O177" s="34">
        <v>18</v>
      </c>
      <c r="P177" s="34">
        <v>60</v>
      </c>
      <c r="Q177" s="34">
        <v>18</v>
      </c>
      <c r="R177" s="52">
        <v>18</v>
      </c>
      <c r="S177" s="354">
        <v>248000</v>
      </c>
      <c r="T177" s="26">
        <v>0.05</v>
      </c>
      <c r="U177" s="27">
        <v>0.104</v>
      </c>
      <c r="V177" s="256">
        <v>4680.065943714696</v>
      </c>
      <c r="W177" s="257">
        <v>218241.91301565978</v>
      </c>
      <c r="X177" s="257">
        <v>29758.086984340218</v>
      </c>
      <c r="Y177" s="257">
        <v>30171.397511712363</v>
      </c>
      <c r="Z177" s="257">
        <v>16222.729192919332</v>
      </c>
      <c r="AA177" s="257">
        <v>13948.66831879303</v>
      </c>
      <c r="AB177" s="257">
        <v>2349.3226566584381</v>
      </c>
      <c r="AC177" s="257"/>
      <c r="AD177" s="257">
        <v>62562.043607219341</v>
      </c>
      <c r="AE177" s="257">
        <v>32803.956622882564</v>
      </c>
      <c r="AF177" s="248">
        <v>-3.4415279515087605E-9</v>
      </c>
      <c r="AG177" s="59">
        <v>525</v>
      </c>
      <c r="AH177" s="13">
        <v>1</v>
      </c>
      <c r="AK177" s="59">
        <v>525</v>
      </c>
    </row>
    <row r="178" spans="2:37" s="63" customFormat="1" ht="10.199999999999999">
      <c r="B178" s="71">
        <v>40574</v>
      </c>
      <c r="C178" s="71">
        <v>40574</v>
      </c>
      <c r="D178" s="72">
        <v>40543</v>
      </c>
      <c r="E178" s="200">
        <v>3171</v>
      </c>
      <c r="F178" s="59" t="s">
        <v>1053</v>
      </c>
      <c r="G178" s="80" t="s">
        <v>349</v>
      </c>
      <c r="H178" s="19">
        <v>143032833</v>
      </c>
      <c r="I178" s="20">
        <v>99</v>
      </c>
      <c r="J178" s="19" t="s">
        <v>153</v>
      </c>
      <c r="K178" s="19"/>
      <c r="L178" s="21">
        <v>39856</v>
      </c>
      <c r="M178" s="21">
        <v>50793</v>
      </c>
      <c r="N178" s="34">
        <v>360</v>
      </c>
      <c r="O178" s="34">
        <v>23</v>
      </c>
      <c r="P178" s="34">
        <v>228</v>
      </c>
      <c r="Q178" s="34">
        <v>23</v>
      </c>
      <c r="R178" s="52">
        <v>23</v>
      </c>
      <c r="S178" s="354">
        <v>199844</v>
      </c>
      <c r="T178" s="26">
        <v>0.03</v>
      </c>
      <c r="U178" s="27">
        <v>8.6499999999999994E-2</v>
      </c>
      <c r="V178" s="256">
        <v>1150.9837664709414</v>
      </c>
      <c r="W178" s="257">
        <v>128626.19501107633</v>
      </c>
      <c r="X178" s="257">
        <v>71217.804988923672</v>
      </c>
      <c r="Y178" s="257">
        <v>20895.64163563888</v>
      </c>
      <c r="Z178" s="257">
        <v>11071.73521302695</v>
      </c>
      <c r="AA178" s="257">
        <v>9823.9064226119299</v>
      </c>
      <c r="AB178" s="257">
        <v>7184.2522576545807</v>
      </c>
      <c r="AC178" s="257"/>
      <c r="AD178" s="257">
        <v>133798.1037442958</v>
      </c>
      <c r="AE178" s="257">
        <v>62580.298755369811</v>
      </c>
      <c r="AF178" s="248">
        <v>2.3137545213103294E-9</v>
      </c>
      <c r="AG178" s="59">
        <v>3171</v>
      </c>
      <c r="AH178" s="13">
        <v>1</v>
      </c>
      <c r="AK178" s="59">
        <v>3171</v>
      </c>
    </row>
    <row r="179" spans="2:37" s="63" customFormat="1" ht="10.199999999999999">
      <c r="B179" s="71">
        <v>40574</v>
      </c>
      <c r="C179" s="71">
        <v>40574</v>
      </c>
      <c r="D179" s="72">
        <v>40543</v>
      </c>
      <c r="E179" s="200">
        <v>2008</v>
      </c>
      <c r="F179" s="59" t="s">
        <v>1053</v>
      </c>
      <c r="G179" s="80" t="s">
        <v>349</v>
      </c>
      <c r="H179" s="19">
        <v>143034585</v>
      </c>
      <c r="I179" s="20">
        <v>99</v>
      </c>
      <c r="J179" s="19" t="s">
        <v>606</v>
      </c>
      <c r="K179" s="19"/>
      <c r="L179" s="21">
        <v>39261</v>
      </c>
      <c r="M179" s="21">
        <v>50214</v>
      </c>
      <c r="N179" s="34">
        <v>360</v>
      </c>
      <c r="O179" s="34">
        <v>42</v>
      </c>
      <c r="P179" s="34">
        <v>228</v>
      </c>
      <c r="Q179" s="34">
        <v>42</v>
      </c>
      <c r="R179" s="52">
        <v>42</v>
      </c>
      <c r="S179" s="354">
        <v>1965114</v>
      </c>
      <c r="T179" s="26">
        <v>0.03</v>
      </c>
      <c r="U179" s="27">
        <v>8.6499999999999994E-2</v>
      </c>
      <c r="V179" s="256">
        <v>11317.899527955693</v>
      </c>
      <c r="W179" s="257">
        <v>1264812.2364594196</v>
      </c>
      <c r="X179" s="257">
        <v>700301.7635405804</v>
      </c>
      <c r="Y179" s="257">
        <v>367853.18928726873</v>
      </c>
      <c r="Z179" s="257">
        <v>192078.97590552332</v>
      </c>
      <c r="AA179" s="257">
        <v>175774.21338174542</v>
      </c>
      <c r="AB179" s="257">
        <v>129002.95644168586</v>
      </c>
      <c r="AC179" s="257"/>
      <c r="AD179" s="257">
        <v>1315668.8559144507</v>
      </c>
      <c r="AE179" s="257">
        <v>615367.09237385017</v>
      </c>
      <c r="AF179" s="248">
        <v>2.0139850676059723E-8</v>
      </c>
      <c r="AG179" s="59">
        <v>2008</v>
      </c>
      <c r="AH179" s="13">
        <v>1</v>
      </c>
      <c r="AK179" s="59">
        <v>2008</v>
      </c>
    </row>
    <row r="180" spans="2:37" s="63" customFormat="1" ht="10.199999999999999">
      <c r="B180" s="71">
        <v>40574</v>
      </c>
      <c r="C180" s="71">
        <v>40574</v>
      </c>
      <c r="D180" s="72">
        <v>40543</v>
      </c>
      <c r="E180" s="200">
        <v>2008</v>
      </c>
      <c r="F180" s="59" t="s">
        <v>1053</v>
      </c>
      <c r="G180" s="80" t="s">
        <v>349</v>
      </c>
      <c r="H180" s="19">
        <v>143035379</v>
      </c>
      <c r="I180" s="20">
        <v>99</v>
      </c>
      <c r="J180" s="19" t="s">
        <v>1584</v>
      </c>
      <c r="K180" s="19"/>
      <c r="L180" s="21">
        <v>39094</v>
      </c>
      <c r="M180" s="21">
        <v>50032</v>
      </c>
      <c r="N180" s="34">
        <v>360</v>
      </c>
      <c r="O180" s="34">
        <v>48</v>
      </c>
      <c r="P180" s="34">
        <v>228</v>
      </c>
      <c r="Q180" s="34">
        <v>48</v>
      </c>
      <c r="R180" s="52">
        <v>48</v>
      </c>
      <c r="S180" s="354">
        <v>844129</v>
      </c>
      <c r="T180" s="26">
        <v>0.03</v>
      </c>
      <c r="U180" s="27">
        <v>8.6499999999999994E-2</v>
      </c>
      <c r="V180" s="256">
        <v>4861.6859941121538</v>
      </c>
      <c r="W180" s="257">
        <v>543309.28808723227</v>
      </c>
      <c r="X180" s="257">
        <v>300819.71191276773</v>
      </c>
      <c r="Y180" s="257">
        <v>179375.45115117097</v>
      </c>
      <c r="Z180" s="257">
        <v>93230.66017065596</v>
      </c>
      <c r="AA180" s="257">
        <v>86144.790980515012</v>
      </c>
      <c r="AB180" s="257">
        <v>63330.465665845833</v>
      </c>
      <c r="AC180" s="257"/>
      <c r="AD180" s="257">
        <v>565155.11857032811</v>
      </c>
      <c r="AE180" s="257">
        <v>264335.40665755101</v>
      </c>
      <c r="AF180" s="248">
        <v>9.3714334070682526E-9</v>
      </c>
      <c r="AG180" s="59">
        <v>2008</v>
      </c>
      <c r="AH180" s="13">
        <v>1</v>
      </c>
      <c r="AK180" s="59">
        <v>2008</v>
      </c>
    </row>
    <row r="181" spans="2:37" s="63" customFormat="1" ht="10.199999999999999">
      <c r="B181" s="71">
        <v>40574</v>
      </c>
      <c r="C181" s="71">
        <v>40574</v>
      </c>
      <c r="D181" s="72">
        <v>40543</v>
      </c>
      <c r="E181" s="200">
        <v>3005</v>
      </c>
      <c r="F181" s="59" t="s">
        <v>1053</v>
      </c>
      <c r="G181" s="80" t="s">
        <v>444</v>
      </c>
      <c r="H181" s="19">
        <v>143036022</v>
      </c>
      <c r="I181" s="20">
        <v>99</v>
      </c>
      <c r="J181" s="19" t="s">
        <v>1596</v>
      </c>
      <c r="K181" s="19"/>
      <c r="L181" s="21">
        <v>38947</v>
      </c>
      <c r="M181" s="21">
        <v>46257</v>
      </c>
      <c r="N181" s="34">
        <v>240</v>
      </c>
      <c r="O181" s="34">
        <v>52</v>
      </c>
      <c r="P181" s="34">
        <v>228</v>
      </c>
      <c r="Q181" s="34">
        <v>52</v>
      </c>
      <c r="R181" s="52">
        <v>52</v>
      </c>
      <c r="S181" s="354">
        <v>750093</v>
      </c>
      <c r="T181" s="26">
        <v>0.03</v>
      </c>
      <c r="U181" s="27">
        <v>8.6499999999999994E-2</v>
      </c>
      <c r="V181" s="256">
        <v>4320.094005041371</v>
      </c>
      <c r="W181" s="257">
        <v>482784.61447150412</v>
      </c>
      <c r="X181" s="257">
        <v>267308.38552849588</v>
      </c>
      <c r="Y181" s="257">
        <v>171878.59787607178</v>
      </c>
      <c r="Z181" s="257">
        <v>89059.082511598288</v>
      </c>
      <c r="AA181" s="257">
        <v>82819.515364473496</v>
      </c>
      <c r="AB181" s="257">
        <v>60965.070383692044</v>
      </c>
      <c r="AC181" s="257"/>
      <c r="AD181" s="257">
        <v>502196.81867791875</v>
      </c>
      <c r="AE181" s="257">
        <v>234888.43314941452</v>
      </c>
      <c r="AF181" s="248">
        <v>8.3819031715393066E-9</v>
      </c>
      <c r="AG181" s="59">
        <v>3005</v>
      </c>
      <c r="AH181" s="13">
        <v>1</v>
      </c>
      <c r="AK181" s="59">
        <v>3005</v>
      </c>
    </row>
    <row r="182" spans="2:37" s="63" customFormat="1" ht="10.199999999999999">
      <c r="B182" s="71">
        <v>40574</v>
      </c>
      <c r="C182" s="71">
        <v>40574</v>
      </c>
      <c r="D182" s="72">
        <v>40543</v>
      </c>
      <c r="E182" s="200">
        <v>3265</v>
      </c>
      <c r="F182" s="59" t="s">
        <v>1053</v>
      </c>
      <c r="G182" s="80" t="s">
        <v>444</v>
      </c>
      <c r="H182" s="19">
        <v>143036766</v>
      </c>
      <c r="I182" s="20">
        <v>99</v>
      </c>
      <c r="J182" s="19" t="s">
        <v>523</v>
      </c>
      <c r="K182" s="19"/>
      <c r="L182" s="21">
        <v>39804</v>
      </c>
      <c r="M182" s="21">
        <v>50762</v>
      </c>
      <c r="N182" s="34">
        <v>360</v>
      </c>
      <c r="O182" s="34">
        <v>24</v>
      </c>
      <c r="P182" s="34">
        <v>228</v>
      </c>
      <c r="Q182" s="34">
        <v>24</v>
      </c>
      <c r="R182" s="52">
        <v>24</v>
      </c>
      <c r="S182" s="354">
        <v>1500223</v>
      </c>
      <c r="T182" s="26">
        <v>0.03</v>
      </c>
      <c r="U182" s="27">
        <v>8.6499999999999994E-2</v>
      </c>
      <c r="V182" s="256">
        <v>8640.401108296146</v>
      </c>
      <c r="W182" s="257">
        <v>965593.0433643338</v>
      </c>
      <c r="X182" s="257">
        <v>534629.9566356662</v>
      </c>
      <c r="Y182" s="257">
        <v>163521.49457246394</v>
      </c>
      <c r="Z182" s="257">
        <v>86576.711338427471</v>
      </c>
      <c r="AA182" s="257">
        <v>76944.783234036469</v>
      </c>
      <c r="AB182" s="257">
        <v>56276.837540596447</v>
      </c>
      <c r="AC182" s="257"/>
      <c r="AD182" s="257">
        <v>1004418.409327167</v>
      </c>
      <c r="AE182" s="257">
        <v>469788.45269148558</v>
      </c>
      <c r="AF182" s="248">
        <v>1.5250407159328461E-8</v>
      </c>
      <c r="AG182" s="59">
        <v>3265</v>
      </c>
      <c r="AH182" s="13">
        <v>1</v>
      </c>
      <c r="AK182" s="59">
        <v>3265</v>
      </c>
    </row>
    <row r="183" spans="2:37" s="63" customFormat="1" ht="10.199999999999999">
      <c r="B183" s="71">
        <v>40574</v>
      </c>
      <c r="C183" s="71">
        <v>40574</v>
      </c>
      <c r="D183" s="72">
        <v>40543</v>
      </c>
      <c r="E183" s="200">
        <v>3265</v>
      </c>
      <c r="F183" s="59" t="s">
        <v>1053</v>
      </c>
      <c r="G183" s="80" t="s">
        <v>444</v>
      </c>
      <c r="H183" s="19">
        <v>143038394</v>
      </c>
      <c r="I183" s="20">
        <v>99</v>
      </c>
      <c r="J183" s="19" t="s">
        <v>1085</v>
      </c>
      <c r="K183" s="19"/>
      <c r="L183" s="21">
        <v>40095</v>
      </c>
      <c r="M183" s="21">
        <v>51036</v>
      </c>
      <c r="N183" s="34">
        <v>360</v>
      </c>
      <c r="O183" s="34">
        <v>15</v>
      </c>
      <c r="P183" s="34">
        <v>228</v>
      </c>
      <c r="Q183" s="34">
        <v>15</v>
      </c>
      <c r="R183" s="52">
        <v>15</v>
      </c>
      <c r="S183" s="354">
        <v>1697256</v>
      </c>
      <c r="T183" s="26">
        <v>0.03</v>
      </c>
      <c r="U183" s="27">
        <v>8.6499999999999994E-2</v>
      </c>
      <c r="V183" s="256">
        <v>9775.1951699595884</v>
      </c>
      <c r="W183" s="257">
        <v>1092409.9859876672</v>
      </c>
      <c r="X183" s="257">
        <v>604846.01401233277</v>
      </c>
      <c r="Y183" s="257">
        <v>116632.28292674474</v>
      </c>
      <c r="Z183" s="257">
        <v>62179.085095983239</v>
      </c>
      <c r="AA183" s="257">
        <v>54453.197830761499</v>
      </c>
      <c r="AB183" s="257">
        <v>39792.500921863997</v>
      </c>
      <c r="AC183" s="257"/>
      <c r="AD183" s="257">
        <v>1136334.512763096</v>
      </c>
      <c r="AE183" s="257">
        <v>531488.49875074567</v>
      </c>
      <c r="AF183" s="248">
        <v>1.7578713595867157E-8</v>
      </c>
      <c r="AG183" s="59">
        <v>3265</v>
      </c>
      <c r="AH183" s="13">
        <v>1</v>
      </c>
      <c r="AK183" s="59">
        <v>3265</v>
      </c>
    </row>
    <row r="184" spans="2:37" s="63" customFormat="1" ht="10.199999999999999">
      <c r="B184" s="71">
        <v>40574</v>
      </c>
      <c r="C184" s="71">
        <v>40574</v>
      </c>
      <c r="D184" s="72">
        <v>40543</v>
      </c>
      <c r="E184" s="200">
        <v>3376</v>
      </c>
      <c r="F184" s="59" t="s">
        <v>1053</v>
      </c>
      <c r="G184" s="80" t="s">
        <v>444</v>
      </c>
      <c r="H184" s="19">
        <v>143039145</v>
      </c>
      <c r="I184" s="20">
        <v>98</v>
      </c>
      <c r="J184" s="19" t="s">
        <v>1099</v>
      </c>
      <c r="K184" s="19"/>
      <c r="L184" s="21">
        <v>40064</v>
      </c>
      <c r="M184" s="21">
        <v>41874</v>
      </c>
      <c r="N184" s="34">
        <v>60</v>
      </c>
      <c r="O184" s="34">
        <v>16</v>
      </c>
      <c r="P184" s="34">
        <v>60</v>
      </c>
      <c r="Q184" s="34">
        <v>16</v>
      </c>
      <c r="R184" s="52">
        <v>16</v>
      </c>
      <c r="S184" s="354">
        <v>177354</v>
      </c>
      <c r="T184" s="26">
        <v>0.05</v>
      </c>
      <c r="U184" s="27">
        <v>0.104</v>
      </c>
      <c r="V184" s="256">
        <v>3346.8887716999043</v>
      </c>
      <c r="W184" s="257">
        <v>156072.88806846502</v>
      </c>
      <c r="X184" s="257">
        <v>21281.111931534979</v>
      </c>
      <c r="Y184" s="257">
        <v>19481.784267086707</v>
      </c>
      <c r="Z184" s="257">
        <v>10493.941591960194</v>
      </c>
      <c r="AA184" s="257">
        <v>8987.8426751265124</v>
      </c>
      <c r="AB184" s="257">
        <v>1493.4113636164898</v>
      </c>
      <c r="AC184" s="257"/>
      <c r="AD184" s="257">
        <v>44740.438233527348</v>
      </c>
      <c r="AE184" s="257">
        <v>23459.326301994817</v>
      </c>
      <c r="AF184" s="248">
        <v>-2.4483597371727228E-9</v>
      </c>
      <c r="AG184" s="59">
        <v>3376</v>
      </c>
      <c r="AH184" s="13">
        <v>1</v>
      </c>
      <c r="AK184" s="59">
        <v>3376</v>
      </c>
    </row>
    <row r="185" spans="2:37" s="63" customFormat="1" ht="10.199999999999999">
      <c r="B185" s="71">
        <v>40574</v>
      </c>
      <c r="C185" s="71">
        <v>40574</v>
      </c>
      <c r="D185" s="72">
        <v>40543</v>
      </c>
      <c r="E185" s="200">
        <v>3288</v>
      </c>
      <c r="F185" s="59" t="s">
        <v>1053</v>
      </c>
      <c r="G185" s="80" t="s">
        <v>444</v>
      </c>
      <c r="H185" s="19">
        <v>143039404</v>
      </c>
      <c r="I185" s="20">
        <v>98</v>
      </c>
      <c r="J185" s="19" t="s">
        <v>1102</v>
      </c>
      <c r="K185" s="19"/>
      <c r="L185" s="21">
        <v>40064</v>
      </c>
      <c r="M185" s="21">
        <v>41509</v>
      </c>
      <c r="N185" s="34">
        <v>48</v>
      </c>
      <c r="O185" s="34">
        <v>16</v>
      </c>
      <c r="P185" s="34">
        <v>48</v>
      </c>
      <c r="Q185" s="34">
        <v>16</v>
      </c>
      <c r="R185" s="52">
        <v>16</v>
      </c>
      <c r="S185" s="354">
        <v>176605</v>
      </c>
      <c r="T185" s="26">
        <v>0.05</v>
      </c>
      <c r="U185" s="27">
        <v>0.104</v>
      </c>
      <c r="V185" s="256">
        <v>4067.0883910440134</v>
      </c>
      <c r="W185" s="257">
        <v>159149.69517010709</v>
      </c>
      <c r="X185" s="257">
        <v>17455.304829892906</v>
      </c>
      <c r="Y185" s="257">
        <v>19157.14892453064</v>
      </c>
      <c r="Z185" s="257">
        <v>10075.219561682017</v>
      </c>
      <c r="AA185" s="257">
        <v>9081.929362848623</v>
      </c>
      <c r="AB185" s="257">
        <v>1224.9336722731864</v>
      </c>
      <c r="AC185" s="257"/>
      <c r="AD185" s="257">
        <v>36070.547600003672</v>
      </c>
      <c r="AE185" s="257">
        <v>18615.242770113236</v>
      </c>
      <c r="AF185" s="248">
        <v>-2.4701876100152731E-9</v>
      </c>
      <c r="AG185" s="59">
        <v>3288</v>
      </c>
      <c r="AH185" s="13">
        <v>1</v>
      </c>
      <c r="AK185" s="59">
        <v>3288</v>
      </c>
    </row>
    <row r="186" spans="2:37" s="63" customFormat="1" ht="10.199999999999999">
      <c r="B186" s="71">
        <v>40574</v>
      </c>
      <c r="C186" s="71">
        <v>40574</v>
      </c>
      <c r="D186" s="72">
        <v>40543</v>
      </c>
      <c r="E186" s="200">
        <v>3279</v>
      </c>
      <c r="F186" s="59" t="s">
        <v>1053</v>
      </c>
      <c r="G186" s="80" t="s">
        <v>444</v>
      </c>
      <c r="H186" s="19">
        <v>143041239</v>
      </c>
      <c r="I186" s="20">
        <v>98</v>
      </c>
      <c r="J186" s="19" t="s">
        <v>541</v>
      </c>
      <c r="K186" s="19"/>
      <c r="L186" s="21">
        <v>40065</v>
      </c>
      <c r="M186" s="21">
        <v>41874</v>
      </c>
      <c r="N186" s="34">
        <v>59</v>
      </c>
      <c r="O186" s="34">
        <v>16</v>
      </c>
      <c r="P186" s="34">
        <v>59</v>
      </c>
      <c r="Q186" s="34">
        <v>16</v>
      </c>
      <c r="R186" s="52">
        <v>16</v>
      </c>
      <c r="S186" s="354">
        <v>177886</v>
      </c>
      <c r="T186" s="26">
        <v>0.05</v>
      </c>
      <c r="U186" s="27">
        <v>0.104</v>
      </c>
      <c r="V186" s="256">
        <v>3407.0271265748679</v>
      </c>
      <c r="W186" s="257">
        <v>156847.18292961564</v>
      </c>
      <c r="X186" s="257">
        <v>21038.817070384364</v>
      </c>
      <c r="Y186" s="257">
        <v>19531.276314621373</v>
      </c>
      <c r="Z186" s="257">
        <v>10499.876584470387</v>
      </c>
      <c r="AA186" s="257">
        <v>9031.3997301509862</v>
      </c>
      <c r="AB186" s="257">
        <v>1476.4082154655694</v>
      </c>
      <c r="AC186" s="257"/>
      <c r="AD186" s="257">
        <v>44167.417538299662</v>
      </c>
      <c r="AE186" s="257">
        <v>23128.600467917699</v>
      </c>
      <c r="AF186" s="248">
        <v>-2.4010660126805305E-9</v>
      </c>
      <c r="AG186" s="59">
        <v>3279</v>
      </c>
      <c r="AH186" s="13">
        <v>1</v>
      </c>
      <c r="AK186" s="59">
        <v>3279</v>
      </c>
    </row>
    <row r="187" spans="2:37" s="63" customFormat="1" ht="10.199999999999999">
      <c r="B187" s="71">
        <v>40574</v>
      </c>
      <c r="C187" s="71">
        <v>40574</v>
      </c>
      <c r="D187" s="72">
        <v>40543</v>
      </c>
      <c r="E187" s="200">
        <v>2008</v>
      </c>
      <c r="F187" s="59" t="s">
        <v>1053</v>
      </c>
      <c r="G187" s="80" t="s">
        <v>349</v>
      </c>
      <c r="H187" s="19">
        <v>143091198</v>
      </c>
      <c r="I187" s="20">
        <v>99</v>
      </c>
      <c r="J187" s="19" t="s">
        <v>944</v>
      </c>
      <c r="K187" s="19"/>
      <c r="L187" s="21">
        <v>40445</v>
      </c>
      <c r="M187" s="21">
        <v>49949</v>
      </c>
      <c r="N187" s="34">
        <v>312</v>
      </c>
      <c r="O187" s="34">
        <v>3</v>
      </c>
      <c r="P187" s="34">
        <v>228</v>
      </c>
      <c r="Q187" s="34">
        <v>3</v>
      </c>
      <c r="R187" s="52">
        <v>3</v>
      </c>
      <c r="S187" s="354">
        <v>202600</v>
      </c>
      <c r="T187" s="26">
        <v>0.03</v>
      </c>
      <c r="U187" s="27">
        <v>8.6499999999999994E-2</v>
      </c>
      <c r="V187" s="256">
        <v>1166.8567036639215</v>
      </c>
      <c r="W187" s="257">
        <v>130400.04758333533</v>
      </c>
      <c r="X187" s="257">
        <v>72199.952416664673</v>
      </c>
      <c r="Y187" s="257">
        <v>2814.9827501526042</v>
      </c>
      <c r="Z187" s="257">
        <v>1514.5431974931228</v>
      </c>
      <c r="AA187" s="257">
        <v>1300.4395526594815</v>
      </c>
      <c r="AB187" s="257">
        <v>949.99937390348259</v>
      </c>
      <c r="AC187" s="257"/>
      <c r="AD187" s="257">
        <v>135643.28085203594</v>
      </c>
      <c r="AE187" s="257">
        <v>63443.328435369258</v>
      </c>
      <c r="AF187" s="248">
        <v>2.0081643015146255E-9</v>
      </c>
      <c r="AG187" s="59">
        <v>2008</v>
      </c>
      <c r="AH187" s="13">
        <v>1</v>
      </c>
      <c r="AK187" s="59">
        <v>2008</v>
      </c>
    </row>
    <row r="188" spans="2:37" s="63" customFormat="1" ht="10.199999999999999">
      <c r="B188" s="71">
        <v>40574</v>
      </c>
      <c r="C188" s="71">
        <v>40574</v>
      </c>
      <c r="D188" s="72">
        <v>40543</v>
      </c>
      <c r="E188" s="200">
        <v>3012</v>
      </c>
      <c r="F188" s="59" t="s">
        <v>1053</v>
      </c>
      <c r="G188" s="80" t="s">
        <v>444</v>
      </c>
      <c r="H188" s="19">
        <v>143123839</v>
      </c>
      <c r="I188" s="20">
        <v>99</v>
      </c>
      <c r="J188" s="19" t="s">
        <v>670</v>
      </c>
      <c r="K188" s="19"/>
      <c r="L188" s="21">
        <v>40345</v>
      </c>
      <c r="M188" s="21">
        <v>51318</v>
      </c>
      <c r="N188" s="34">
        <v>361</v>
      </c>
      <c r="O188" s="34">
        <v>7</v>
      </c>
      <c r="P188" s="34">
        <v>228</v>
      </c>
      <c r="Q188" s="34">
        <v>7</v>
      </c>
      <c r="R188" s="52">
        <v>7</v>
      </c>
      <c r="S188" s="354">
        <v>3105372</v>
      </c>
      <c r="T188" s="26">
        <v>0.03</v>
      </c>
      <c r="U188" s="27">
        <v>8.6499999999999994E-2</v>
      </c>
      <c r="V188" s="256">
        <v>17885.114193337806</v>
      </c>
      <c r="W188" s="257">
        <v>1998719.9238102527</v>
      </c>
      <c r="X188" s="257">
        <v>1106652.0761897473</v>
      </c>
      <c r="Y188" s="257">
        <v>100319.27284689373</v>
      </c>
      <c r="Z188" s="257">
        <v>53810.401917826566</v>
      </c>
      <c r="AA188" s="257">
        <v>46508.870929067161</v>
      </c>
      <c r="AB188" s="257">
        <v>33976.160233895753</v>
      </c>
      <c r="AC188" s="257"/>
      <c r="AD188" s="257">
        <v>2079086.112270724</v>
      </c>
      <c r="AE188" s="257">
        <v>972434.03608094377</v>
      </c>
      <c r="AF188" s="248">
        <v>3.2829120755195618E-8</v>
      </c>
      <c r="AG188" s="59">
        <v>3012</v>
      </c>
      <c r="AH188" s="13">
        <v>1</v>
      </c>
      <c r="AK188" s="59">
        <v>3012</v>
      </c>
    </row>
    <row r="189" spans="2:37" s="63" customFormat="1">
      <c r="B189" s="71">
        <v>40574</v>
      </c>
      <c r="C189" s="71">
        <v>40574</v>
      </c>
      <c r="D189" s="72">
        <v>40543</v>
      </c>
      <c r="E189" s="200">
        <v>1833</v>
      </c>
      <c r="F189" s="59" t="s">
        <v>1053</v>
      </c>
      <c r="G189" s="80" t="s">
        <v>349</v>
      </c>
      <c r="H189" s="19">
        <v>143524191</v>
      </c>
      <c r="I189" s="20">
        <v>4</v>
      </c>
      <c r="J189" s="19" t="s">
        <v>697</v>
      </c>
      <c r="K189" s="19"/>
      <c r="L189" s="21">
        <v>36039</v>
      </c>
      <c r="M189" s="21">
        <v>41517</v>
      </c>
      <c r="N189" s="34">
        <v>180</v>
      </c>
      <c r="O189" s="34">
        <v>148</v>
      </c>
      <c r="P189" s="34">
        <v>180</v>
      </c>
      <c r="Q189" s="34">
        <v>148</v>
      </c>
      <c r="R189" s="52">
        <v>148</v>
      </c>
      <c r="S189" s="354">
        <v>408999</v>
      </c>
      <c r="T189" s="26">
        <v>4.1200000000000001E-2</v>
      </c>
      <c r="U189" s="27">
        <v>8.6499999999999994E-2</v>
      </c>
      <c r="V189" s="256">
        <v>3049.970145145578</v>
      </c>
      <c r="W189" s="257">
        <v>306976.43127412675</v>
      </c>
      <c r="X189" s="257">
        <v>102022.56872587325</v>
      </c>
      <c r="Y189" s="257">
        <v>231301.49078372936</v>
      </c>
      <c r="Z189" s="257">
        <v>134675.4725453463</v>
      </c>
      <c r="AA189" s="257">
        <v>96626.018238383054</v>
      </c>
      <c r="AB189" s="257">
        <v>66225.176190479135</v>
      </c>
      <c r="AC189" s="257"/>
      <c r="AD189" s="257">
        <v>242018.19485207114</v>
      </c>
      <c r="AE189" s="257">
        <v>139995.62612622089</v>
      </c>
      <c r="AF189" s="248">
        <v>-2.2992026060819626E-8</v>
      </c>
      <c r="AG189" s="59">
        <v>1833</v>
      </c>
      <c r="AH189" s="13">
        <v>1</v>
      </c>
      <c r="AI189" s="60"/>
      <c r="AK189" s="59">
        <v>1833</v>
      </c>
    </row>
    <row r="190" spans="2:37" s="63" customFormat="1">
      <c r="B190" s="71">
        <v>40574</v>
      </c>
      <c r="C190" s="71">
        <v>40574</v>
      </c>
      <c r="D190" s="72">
        <v>40543</v>
      </c>
      <c r="E190" s="200">
        <v>4175</v>
      </c>
      <c r="F190" s="59" t="s">
        <v>1053</v>
      </c>
      <c r="G190" s="80" t="s">
        <v>349</v>
      </c>
      <c r="H190" s="19">
        <v>143536882</v>
      </c>
      <c r="I190" s="20">
        <v>99</v>
      </c>
      <c r="J190" s="19" t="s">
        <v>477</v>
      </c>
      <c r="K190" s="19"/>
      <c r="L190" s="21">
        <v>40261</v>
      </c>
      <c r="M190" s="21">
        <v>50487</v>
      </c>
      <c r="N190" s="34">
        <v>336</v>
      </c>
      <c r="O190" s="34">
        <v>9</v>
      </c>
      <c r="P190" s="34">
        <v>228</v>
      </c>
      <c r="Q190" s="34">
        <v>9</v>
      </c>
      <c r="R190" s="52">
        <v>9</v>
      </c>
      <c r="S190" s="354">
        <v>700029</v>
      </c>
      <c r="T190" s="26">
        <v>0.03</v>
      </c>
      <c r="U190" s="27">
        <v>8.6499999999999994E-2</v>
      </c>
      <c r="V190" s="256">
        <v>4031.7548440728101</v>
      </c>
      <c r="W190" s="257">
        <v>450561.77151882846</v>
      </c>
      <c r="X190" s="257">
        <v>249467.22848117154</v>
      </c>
      <c r="Y190" s="257">
        <v>29023.299546309481</v>
      </c>
      <c r="Z190" s="257">
        <v>15544.098702491799</v>
      </c>
      <c r="AA190" s="257">
        <v>13479.200843817682</v>
      </c>
      <c r="AB190" s="257">
        <v>9847.3905979409828</v>
      </c>
      <c r="AC190" s="257"/>
      <c r="AD190" s="257">
        <v>468678.33292976255</v>
      </c>
      <c r="AE190" s="257">
        <v>219211.10444858347</v>
      </c>
      <c r="AF190" s="248">
        <v>7.5378920882940292E-9</v>
      </c>
      <c r="AG190" s="59">
        <v>4175</v>
      </c>
      <c r="AH190" s="13">
        <v>1</v>
      </c>
      <c r="AI190" s="60"/>
      <c r="AK190" s="59">
        <v>4175</v>
      </c>
    </row>
    <row r="191" spans="2:37" s="63" customFormat="1">
      <c r="B191" s="71">
        <v>40574</v>
      </c>
      <c r="C191" s="71">
        <v>40574</v>
      </c>
      <c r="D191" s="72">
        <v>40543</v>
      </c>
      <c r="E191" s="200">
        <v>326</v>
      </c>
      <c r="F191" s="59" t="s">
        <v>1053</v>
      </c>
      <c r="G191" s="80" t="s">
        <v>444</v>
      </c>
      <c r="H191" s="19">
        <v>143990281</v>
      </c>
      <c r="I191" s="20">
        <v>98</v>
      </c>
      <c r="J191" s="19" t="s">
        <v>900</v>
      </c>
      <c r="K191" s="19"/>
      <c r="L191" s="21">
        <v>40430</v>
      </c>
      <c r="M191" s="21">
        <v>42239</v>
      </c>
      <c r="N191" s="34">
        <v>59</v>
      </c>
      <c r="O191" s="34">
        <v>4</v>
      </c>
      <c r="P191" s="34">
        <v>59</v>
      </c>
      <c r="Q191" s="34">
        <v>4</v>
      </c>
      <c r="R191" s="52">
        <v>4</v>
      </c>
      <c r="S191" s="354">
        <v>123418</v>
      </c>
      <c r="T191" s="26">
        <v>0.05</v>
      </c>
      <c r="U191" s="27">
        <v>0.104</v>
      </c>
      <c r="V191" s="256">
        <v>2363.8086971859343</v>
      </c>
      <c r="W191" s="257">
        <v>108821.18673086868</v>
      </c>
      <c r="X191" s="257">
        <v>14596.813269131322</v>
      </c>
      <c r="Y191" s="257">
        <v>3698.16407214324</v>
      </c>
      <c r="Z191" s="257">
        <v>2010.5989149548761</v>
      </c>
      <c r="AA191" s="257">
        <v>1687.5651571883639</v>
      </c>
      <c r="AB191" s="257">
        <v>256.08444331809335</v>
      </c>
      <c r="AC191" s="257"/>
      <c r="AD191" s="257">
        <v>30643.526403100092</v>
      </c>
      <c r="AE191" s="257">
        <v>16046.71313397045</v>
      </c>
      <c r="AF191" s="248">
        <v>-1.6807462088763714E-9</v>
      </c>
      <c r="AG191" s="59">
        <v>326</v>
      </c>
      <c r="AH191" s="13">
        <v>1</v>
      </c>
      <c r="AI191" s="60"/>
      <c r="AK191" s="59">
        <v>326</v>
      </c>
    </row>
    <row r="192" spans="2:37" s="63" customFormat="1">
      <c r="B192" s="71">
        <v>40574</v>
      </c>
      <c r="C192" s="71">
        <v>40574</v>
      </c>
      <c r="D192" s="72">
        <v>40543</v>
      </c>
      <c r="E192" s="200">
        <v>3491</v>
      </c>
      <c r="F192" s="59" t="s">
        <v>1053</v>
      </c>
      <c r="G192" s="80" t="s">
        <v>444</v>
      </c>
      <c r="H192" s="19">
        <v>143990796</v>
      </c>
      <c r="I192" s="20">
        <v>98</v>
      </c>
      <c r="J192" s="19" t="s">
        <v>1722</v>
      </c>
      <c r="K192" s="19"/>
      <c r="L192" s="21">
        <v>40233</v>
      </c>
      <c r="M192" s="21">
        <v>42058</v>
      </c>
      <c r="N192" s="34">
        <v>60</v>
      </c>
      <c r="O192" s="34">
        <v>10</v>
      </c>
      <c r="P192" s="34">
        <v>60</v>
      </c>
      <c r="Q192" s="34">
        <v>10</v>
      </c>
      <c r="R192" s="52">
        <v>10</v>
      </c>
      <c r="S192" s="354">
        <v>150125</v>
      </c>
      <c r="T192" s="26">
        <v>0.05</v>
      </c>
      <c r="U192" s="27">
        <v>0.104</v>
      </c>
      <c r="V192" s="256">
        <v>2833.0439508071327</v>
      </c>
      <c r="W192" s="257">
        <v>132111.15803014487</v>
      </c>
      <c r="X192" s="257">
        <v>18013.84196985513</v>
      </c>
      <c r="Y192" s="257">
        <v>10775.833854565761</v>
      </c>
      <c r="Z192" s="257">
        <v>5836.665039634202</v>
      </c>
      <c r="AA192" s="257">
        <v>4939.1688149315587</v>
      </c>
      <c r="AB192" s="257">
        <v>790.08078815154079</v>
      </c>
      <c r="AC192" s="257"/>
      <c r="AD192" s="257">
        <v>37871.479018281505</v>
      </c>
      <c r="AE192" s="257">
        <v>19857.637048428413</v>
      </c>
      <c r="AF192" s="248">
        <v>-2.0372681319713593E-9</v>
      </c>
      <c r="AG192" s="59">
        <v>3491</v>
      </c>
      <c r="AH192" s="13">
        <v>1</v>
      </c>
      <c r="AI192" s="60"/>
      <c r="AK192" s="59">
        <v>3491</v>
      </c>
    </row>
    <row r="193" spans="2:39" s="63" customFormat="1">
      <c r="B193" s="71">
        <v>40574</v>
      </c>
      <c r="C193" s="71">
        <v>40574</v>
      </c>
      <c r="D193" s="72">
        <v>40543</v>
      </c>
      <c r="E193" s="200">
        <v>4077</v>
      </c>
      <c r="F193" s="59" t="s">
        <v>1053</v>
      </c>
      <c r="G193" s="80" t="s">
        <v>444</v>
      </c>
      <c r="H193" s="19">
        <v>143990958</v>
      </c>
      <c r="I193" s="20">
        <v>98</v>
      </c>
      <c r="J193" s="19" t="s">
        <v>160</v>
      </c>
      <c r="K193" s="19"/>
      <c r="L193" s="21">
        <v>40331</v>
      </c>
      <c r="M193" s="21">
        <v>42156</v>
      </c>
      <c r="N193" s="34">
        <v>60</v>
      </c>
      <c r="O193" s="34">
        <v>7</v>
      </c>
      <c r="P193" s="34">
        <v>60</v>
      </c>
      <c r="Q193" s="34">
        <v>7</v>
      </c>
      <c r="R193" s="52">
        <v>7</v>
      </c>
      <c r="S193" s="354">
        <v>145443</v>
      </c>
      <c r="T193" s="26">
        <v>0.05</v>
      </c>
      <c r="U193" s="27">
        <v>0.104</v>
      </c>
      <c r="V193" s="256">
        <v>2744.6888348858733</v>
      </c>
      <c r="W193" s="257">
        <v>127990.96191426049</v>
      </c>
      <c r="X193" s="257">
        <v>17452.038085739507</v>
      </c>
      <c r="Y193" s="257">
        <v>7462.799236054786</v>
      </c>
      <c r="Z193" s="257">
        <v>4053.6483494678114</v>
      </c>
      <c r="AA193" s="257">
        <v>3409.1508865869746</v>
      </c>
      <c r="AB193" s="257">
        <v>535.80818684287965</v>
      </c>
      <c r="AC193" s="257"/>
      <c r="AD193" s="257">
        <v>36690.368178890378</v>
      </c>
      <c r="AE193" s="257">
        <v>19238.330093152857</v>
      </c>
      <c r="AF193" s="248">
        <v>-1.9863364286720753E-9</v>
      </c>
      <c r="AG193" s="59">
        <v>4077</v>
      </c>
      <c r="AH193" s="13">
        <v>1</v>
      </c>
      <c r="AI193" s="60"/>
      <c r="AK193" s="59">
        <v>4077</v>
      </c>
    </row>
    <row r="194" spans="2:39" s="63" customFormat="1">
      <c r="B194" s="71">
        <v>40574</v>
      </c>
      <c r="C194" s="71">
        <v>40574</v>
      </c>
      <c r="D194" s="72">
        <v>40543</v>
      </c>
      <c r="E194" s="200">
        <v>585</v>
      </c>
      <c r="F194" s="59" t="s">
        <v>1053</v>
      </c>
      <c r="G194" s="80" t="s">
        <v>444</v>
      </c>
      <c r="H194" s="19">
        <v>143991083</v>
      </c>
      <c r="I194" s="20">
        <v>98</v>
      </c>
      <c r="J194" s="19" t="s">
        <v>170</v>
      </c>
      <c r="K194" s="19"/>
      <c r="L194" s="21">
        <v>40359</v>
      </c>
      <c r="M194" s="21">
        <v>42186</v>
      </c>
      <c r="N194" s="34">
        <v>60</v>
      </c>
      <c r="O194" s="34">
        <v>6</v>
      </c>
      <c r="P194" s="34">
        <v>60</v>
      </c>
      <c r="Q194" s="34">
        <v>6</v>
      </c>
      <c r="R194" s="52">
        <v>6</v>
      </c>
      <c r="S194" s="354">
        <v>247414</v>
      </c>
      <c r="T194" s="26">
        <v>0.05</v>
      </c>
      <c r="U194" s="27">
        <v>0.104</v>
      </c>
      <c r="V194" s="256">
        <v>4669.0074007993062</v>
      </c>
      <c r="W194" s="257">
        <v>217726.22849538893</v>
      </c>
      <c r="X194" s="257">
        <v>29687.771504611068</v>
      </c>
      <c r="Y194" s="257">
        <v>10955.891291854756</v>
      </c>
      <c r="Z194" s="257">
        <v>5956.7005777946661</v>
      </c>
      <c r="AA194" s="257">
        <v>4999.1907140600897</v>
      </c>
      <c r="AB194" s="257">
        <v>781.25714485818594</v>
      </c>
      <c r="AC194" s="257"/>
      <c r="AD194" s="257">
        <v>62414.215552566842</v>
      </c>
      <c r="AE194" s="257">
        <v>32726.444047959139</v>
      </c>
      <c r="AF194" s="248">
        <v>-3.3651303965598345E-9</v>
      </c>
      <c r="AG194" s="59">
        <v>585</v>
      </c>
      <c r="AH194" s="13">
        <v>1</v>
      </c>
      <c r="AI194" s="60"/>
      <c r="AK194" s="59">
        <v>585</v>
      </c>
    </row>
    <row r="195" spans="2:39" s="63" customFormat="1">
      <c r="B195" s="71">
        <v>40574</v>
      </c>
      <c r="C195" s="71">
        <v>40574</v>
      </c>
      <c r="D195" s="72">
        <v>40543</v>
      </c>
      <c r="E195" s="200">
        <v>4151</v>
      </c>
      <c r="F195" s="59" t="s">
        <v>1053</v>
      </c>
      <c r="G195" s="80" t="s">
        <v>444</v>
      </c>
      <c r="H195" s="19">
        <v>143991679</v>
      </c>
      <c r="I195" s="20">
        <v>98</v>
      </c>
      <c r="J195" s="19" t="s">
        <v>1381</v>
      </c>
      <c r="K195" s="19"/>
      <c r="L195" s="21">
        <v>40275</v>
      </c>
      <c r="M195" s="21">
        <v>42095</v>
      </c>
      <c r="N195" s="34">
        <v>60</v>
      </c>
      <c r="O195" s="34">
        <v>9</v>
      </c>
      <c r="P195" s="34">
        <v>60</v>
      </c>
      <c r="Q195" s="34">
        <v>9</v>
      </c>
      <c r="R195" s="52">
        <v>9</v>
      </c>
      <c r="S195" s="354">
        <v>160400</v>
      </c>
      <c r="T195" s="26">
        <v>0.05</v>
      </c>
      <c r="U195" s="27">
        <v>0.104</v>
      </c>
      <c r="V195" s="256">
        <v>3026.9458764993437</v>
      </c>
      <c r="W195" s="257">
        <v>141153.23728916058</v>
      </c>
      <c r="X195" s="257">
        <v>19246.762710839423</v>
      </c>
      <c r="Y195" s="257">
        <v>10435.694898006102</v>
      </c>
      <c r="Z195" s="257">
        <v>5657.7468876390967</v>
      </c>
      <c r="AA195" s="257">
        <v>4777.9480103670057</v>
      </c>
      <c r="AB195" s="257">
        <v>759.7406333226088</v>
      </c>
      <c r="AC195" s="257"/>
      <c r="AD195" s="257">
        <v>40463.51530079831</v>
      </c>
      <c r="AE195" s="257">
        <v>21216.752589961136</v>
      </c>
      <c r="AF195" s="248">
        <v>-2.2482709027826786E-9</v>
      </c>
      <c r="AG195" s="59">
        <v>4151</v>
      </c>
      <c r="AH195" s="13">
        <v>1</v>
      </c>
      <c r="AI195" s="60"/>
      <c r="AK195" s="59">
        <v>4151</v>
      </c>
    </row>
    <row r="196" spans="2:39" s="63" customFormat="1">
      <c r="B196" s="71">
        <v>40574</v>
      </c>
      <c r="C196" s="71">
        <v>40574</v>
      </c>
      <c r="D196" s="72">
        <v>40543</v>
      </c>
      <c r="E196" s="200">
        <v>551</v>
      </c>
      <c r="F196" s="59" t="s">
        <v>1053</v>
      </c>
      <c r="G196" s="80" t="s">
        <v>444</v>
      </c>
      <c r="H196" s="19">
        <v>143991741</v>
      </c>
      <c r="I196" s="20">
        <v>98</v>
      </c>
      <c r="J196" s="19" t="s">
        <v>867</v>
      </c>
      <c r="K196" s="19"/>
      <c r="L196" s="21">
        <v>40325</v>
      </c>
      <c r="M196" s="21">
        <v>42156</v>
      </c>
      <c r="N196" s="34">
        <v>60</v>
      </c>
      <c r="O196" s="34">
        <v>7</v>
      </c>
      <c r="P196" s="34">
        <v>60</v>
      </c>
      <c r="Q196" s="34">
        <v>7</v>
      </c>
      <c r="R196" s="52">
        <v>7</v>
      </c>
      <c r="S196" s="354">
        <v>216030</v>
      </c>
      <c r="T196" s="26">
        <v>0.05</v>
      </c>
      <c r="U196" s="27">
        <v>0.104</v>
      </c>
      <c r="V196" s="256">
        <v>4076.7526041156689</v>
      </c>
      <c r="W196" s="257">
        <v>190108.06640634267</v>
      </c>
      <c r="X196" s="257">
        <v>25921.933593657333</v>
      </c>
      <c r="Y196" s="257">
        <v>11084.675914034471</v>
      </c>
      <c r="Z196" s="257">
        <v>6020.9817793605143</v>
      </c>
      <c r="AA196" s="257">
        <v>5063.6941346739568</v>
      </c>
      <c r="AB196" s="257">
        <v>795.84883840176019</v>
      </c>
      <c r="AC196" s="257"/>
      <c r="AD196" s="257">
        <v>54497.089840595159</v>
      </c>
      <c r="AE196" s="257">
        <v>28575.156246940805</v>
      </c>
      <c r="AF196" s="248">
        <v>-2.9795046430081129E-9</v>
      </c>
      <c r="AG196" s="59">
        <v>551</v>
      </c>
      <c r="AH196" s="13">
        <v>1</v>
      </c>
      <c r="AI196" s="60"/>
      <c r="AK196" s="59">
        <v>551</v>
      </c>
    </row>
    <row r="197" spans="2:39" s="63" customFormat="1">
      <c r="B197" s="71">
        <v>40574</v>
      </c>
      <c r="C197" s="71">
        <v>40574</v>
      </c>
      <c r="D197" s="72">
        <v>40543</v>
      </c>
      <c r="E197" s="200">
        <v>4146</v>
      </c>
      <c r="F197" s="59" t="s">
        <v>1053</v>
      </c>
      <c r="G197" s="80" t="s">
        <v>349</v>
      </c>
      <c r="H197" s="19">
        <v>143992411</v>
      </c>
      <c r="I197" s="20">
        <v>98</v>
      </c>
      <c r="J197" s="19" t="s">
        <v>1735</v>
      </c>
      <c r="K197" s="19"/>
      <c r="L197" s="21">
        <v>40479</v>
      </c>
      <c r="M197" s="21">
        <v>42309</v>
      </c>
      <c r="N197" s="34">
        <v>60</v>
      </c>
      <c r="O197" s="34">
        <v>2</v>
      </c>
      <c r="P197" s="34">
        <v>60</v>
      </c>
      <c r="Q197" s="34">
        <v>2</v>
      </c>
      <c r="R197" s="52">
        <v>2</v>
      </c>
      <c r="S197" s="354">
        <v>213874</v>
      </c>
      <c r="T197" s="26">
        <v>0.05</v>
      </c>
      <c r="U197" s="27">
        <v>9.4E-2</v>
      </c>
      <c r="V197" s="256">
        <v>4036.0662243791817</v>
      </c>
      <c r="W197" s="257">
        <v>192624.50553417444</v>
      </c>
      <c r="X197" s="257">
        <v>21249.494465825555</v>
      </c>
      <c r="Y197" s="257">
        <v>2997.9877216312343</v>
      </c>
      <c r="Z197" s="257">
        <v>1769.1794810095312</v>
      </c>
      <c r="AA197" s="257">
        <v>1228.8082406217031</v>
      </c>
      <c r="AB197" s="257">
        <v>186.39907426162767</v>
      </c>
      <c r="AC197" s="257"/>
      <c r="AD197" s="257">
        <v>49539.46792857752</v>
      </c>
      <c r="AE197" s="257">
        <v>28289.973462751561</v>
      </c>
      <c r="AF197" s="248">
        <v>4.0381564758718014E-10</v>
      </c>
      <c r="AG197" s="59">
        <v>4146</v>
      </c>
      <c r="AH197" s="13">
        <v>1</v>
      </c>
      <c r="AI197" s="60"/>
      <c r="AK197" s="59">
        <v>4146</v>
      </c>
    </row>
    <row r="198" spans="2:39" s="63" customFormat="1">
      <c r="B198" s="72">
        <v>40574</v>
      </c>
      <c r="C198" s="72">
        <v>40574</v>
      </c>
      <c r="D198" s="72">
        <v>40543</v>
      </c>
      <c r="E198" s="201">
        <v>10341</v>
      </c>
      <c r="F198" s="80" t="s">
        <v>1053</v>
      </c>
      <c r="G198" s="80" t="s">
        <v>444</v>
      </c>
      <c r="H198" s="19">
        <v>143115372</v>
      </c>
      <c r="I198" s="20">
        <v>99</v>
      </c>
      <c r="J198" s="19" t="s">
        <v>1569</v>
      </c>
      <c r="K198" s="19"/>
      <c r="L198" s="21">
        <v>40540</v>
      </c>
      <c r="M198" s="21">
        <v>51502</v>
      </c>
      <c r="N198" s="34">
        <v>360</v>
      </c>
      <c r="O198" s="34">
        <v>0</v>
      </c>
      <c r="P198" s="34">
        <v>228</v>
      </c>
      <c r="Q198" s="34">
        <v>0</v>
      </c>
      <c r="R198" s="52">
        <v>0</v>
      </c>
      <c r="S198" s="354">
        <v>424821</v>
      </c>
      <c r="T198" s="26">
        <v>0.03</v>
      </c>
      <c r="U198" s="27">
        <v>7.6499999999999999E-2</v>
      </c>
      <c r="V198" s="256">
        <v>2446.7188139546433</v>
      </c>
      <c r="W198" s="257">
        <v>293670.88474499545</v>
      </c>
      <c r="X198" s="257">
        <v>131150.11525500455</v>
      </c>
      <c r="Y198" s="257" t="e">
        <v>#NUM!</v>
      </c>
      <c r="Z198" s="257" t="e">
        <v>#NUM!</v>
      </c>
      <c r="AA198" s="257">
        <v>0</v>
      </c>
      <c r="AB198" s="257">
        <v>0</v>
      </c>
      <c r="AC198" s="257"/>
      <c r="AD198" s="257">
        <v>264181.00483666483</v>
      </c>
      <c r="AE198" s="257">
        <v>133030.88958164849</v>
      </c>
      <c r="AF198" s="248">
        <v>1.178705133497715E-8</v>
      </c>
      <c r="AG198" s="59">
        <v>10341</v>
      </c>
      <c r="AH198" s="13">
        <v>1</v>
      </c>
      <c r="AI198" s="60"/>
      <c r="AK198" s="80">
        <v>10341</v>
      </c>
    </row>
    <row r="199" spans="2:39">
      <c r="B199" s="78">
        <v>40602</v>
      </c>
      <c r="C199" s="78">
        <v>40602</v>
      </c>
      <c r="D199" s="78">
        <v>40574</v>
      </c>
      <c r="E199" s="202">
        <v>4053</v>
      </c>
      <c r="F199" s="79" t="s">
        <v>1053</v>
      </c>
      <c r="G199" s="79" t="s">
        <v>444</v>
      </c>
      <c r="H199" s="19">
        <v>141070495</v>
      </c>
      <c r="I199" s="20">
        <v>98</v>
      </c>
      <c r="J199" s="19" t="s">
        <v>1415</v>
      </c>
      <c r="K199" s="19"/>
      <c r="L199" s="21">
        <v>39651</v>
      </c>
      <c r="M199" s="21">
        <v>42233</v>
      </c>
      <c r="N199" s="34">
        <v>85</v>
      </c>
      <c r="O199" s="34">
        <v>30</v>
      </c>
      <c r="P199" s="34">
        <v>60</v>
      </c>
      <c r="Q199" s="34">
        <v>30</v>
      </c>
      <c r="R199" s="52">
        <v>30</v>
      </c>
      <c r="S199" s="354">
        <v>277730</v>
      </c>
      <c r="T199" s="26">
        <v>0.05</v>
      </c>
      <c r="U199" s="27">
        <v>0.104</v>
      </c>
      <c r="V199" s="256">
        <v>5241.1077199511392</v>
      </c>
      <c r="W199" s="257">
        <v>244404.54234612573</v>
      </c>
      <c r="X199" s="257">
        <v>33325.457653874269</v>
      </c>
      <c r="Y199" s="257">
        <v>50761.057260763417</v>
      </c>
      <c r="Z199" s="257">
        <v>27018.04966135549</v>
      </c>
      <c r="AA199" s="257">
        <v>23743.007599407927</v>
      </c>
      <c r="AB199" s="257">
        <v>4384.9286386676667</v>
      </c>
      <c r="AC199" s="257"/>
      <c r="AD199" s="257">
        <v>70061.920850939685</v>
      </c>
      <c r="AE199" s="257">
        <v>36736.46319706925</v>
      </c>
      <c r="AF199" s="248"/>
      <c r="AG199" s="59">
        <v>4053</v>
      </c>
      <c r="AH199" s="13">
        <v>1</v>
      </c>
      <c r="AK199" s="79">
        <v>4053</v>
      </c>
      <c r="AL199" s="61"/>
      <c r="AM199" s="74"/>
    </row>
    <row r="200" spans="2:39">
      <c r="B200" s="78">
        <v>40602</v>
      </c>
      <c r="C200" s="78">
        <v>40602</v>
      </c>
      <c r="D200" s="78">
        <v>40574</v>
      </c>
      <c r="E200" s="202">
        <v>10487</v>
      </c>
      <c r="F200" s="79" t="s">
        <v>1053</v>
      </c>
      <c r="G200" s="79" t="s">
        <v>444</v>
      </c>
      <c r="H200" s="19">
        <v>141084356</v>
      </c>
      <c r="I200" s="20">
        <v>99</v>
      </c>
      <c r="J200" s="19" t="s">
        <v>1486</v>
      </c>
      <c r="K200" s="19"/>
      <c r="L200" s="21">
        <v>40080</v>
      </c>
      <c r="M200" s="21">
        <v>51028</v>
      </c>
      <c r="N200" s="34">
        <v>360</v>
      </c>
      <c r="O200" s="34">
        <v>16</v>
      </c>
      <c r="P200" s="34">
        <v>228</v>
      </c>
      <c r="Q200" s="34">
        <v>16</v>
      </c>
      <c r="R200" s="52">
        <v>16</v>
      </c>
      <c r="S200" s="354">
        <v>807155</v>
      </c>
      <c r="T200" s="26">
        <v>0.03</v>
      </c>
      <c r="U200" s="27">
        <v>8.6499999999999994E-2</v>
      </c>
      <c r="V200" s="256">
        <v>4648.7375253990749</v>
      </c>
      <c r="W200" s="257">
        <v>519511.60121977801</v>
      </c>
      <c r="X200" s="257">
        <v>287643.39878022199</v>
      </c>
      <c r="Y200" s="257">
        <v>59108.180721081422</v>
      </c>
      <c r="Z200" s="257">
        <v>31487.661751540214</v>
      </c>
      <c r="AA200" s="257">
        <v>27620.518969541208</v>
      </c>
      <c r="AB200" s="257">
        <v>20185.501668787507</v>
      </c>
      <c r="AC200" s="257"/>
      <c r="AD200" s="257">
        <v>540400.554571199</v>
      </c>
      <c r="AE200" s="257">
        <v>252757.15579096912</v>
      </c>
      <c r="AF200" s="248"/>
      <c r="AG200" s="59">
        <v>10487</v>
      </c>
      <c r="AH200" s="13">
        <v>1</v>
      </c>
      <c r="AK200" s="79">
        <v>10487</v>
      </c>
      <c r="AL200" s="61"/>
      <c r="AM200" s="74"/>
    </row>
    <row r="201" spans="2:39">
      <c r="B201" s="78">
        <v>40602</v>
      </c>
      <c r="C201" s="78">
        <v>40602</v>
      </c>
      <c r="D201" s="78">
        <v>40574</v>
      </c>
      <c r="E201" s="202">
        <v>10487</v>
      </c>
      <c r="F201" s="79" t="s">
        <v>1053</v>
      </c>
      <c r="G201" s="79" t="s">
        <v>444</v>
      </c>
      <c r="H201" s="19">
        <v>143002780</v>
      </c>
      <c r="I201" s="20">
        <v>98</v>
      </c>
      <c r="J201" s="19" t="s">
        <v>1487</v>
      </c>
      <c r="K201" s="19"/>
      <c r="L201" s="21">
        <v>39961</v>
      </c>
      <c r="M201" s="21">
        <v>41785</v>
      </c>
      <c r="N201" s="34">
        <v>60</v>
      </c>
      <c r="O201" s="34">
        <v>20</v>
      </c>
      <c r="P201" s="34">
        <v>60</v>
      </c>
      <c r="Q201" s="34">
        <v>20</v>
      </c>
      <c r="R201" s="52">
        <v>20</v>
      </c>
      <c r="S201" s="354">
        <v>164652</v>
      </c>
      <c r="T201" s="26">
        <v>0.05</v>
      </c>
      <c r="U201" s="27">
        <v>0.104</v>
      </c>
      <c r="V201" s="256">
        <v>3107.186361953678</v>
      </c>
      <c r="W201" s="257">
        <v>144895.03008812261</v>
      </c>
      <c r="X201" s="257">
        <v>19756.969911877386</v>
      </c>
      <c r="Y201" s="257">
        <v>21901.914917601451</v>
      </c>
      <c r="Z201" s="257">
        <v>11755.488736412997</v>
      </c>
      <c r="AA201" s="257">
        <v>10146.426181188453</v>
      </c>
      <c r="AB201" s="257">
        <v>1733.0675361295953</v>
      </c>
      <c r="AC201" s="257"/>
      <c r="AD201" s="257">
        <v>41536.151629096305</v>
      </c>
      <c r="AE201" s="257">
        <v>21779.181717221214</v>
      </c>
      <c r="AF201" s="248"/>
      <c r="AG201" s="59">
        <v>10487</v>
      </c>
      <c r="AH201" s="13">
        <v>1</v>
      </c>
      <c r="AK201" s="79">
        <v>10487</v>
      </c>
      <c r="AL201" s="61"/>
      <c r="AM201" s="74"/>
    </row>
    <row r="202" spans="2:39">
      <c r="B202" s="78">
        <v>40602</v>
      </c>
      <c r="C202" s="78">
        <v>40602</v>
      </c>
      <c r="D202" s="78">
        <v>40574</v>
      </c>
      <c r="E202" s="202">
        <v>4119</v>
      </c>
      <c r="F202" s="79" t="s">
        <v>1053</v>
      </c>
      <c r="G202" s="79" t="s">
        <v>444</v>
      </c>
      <c r="H202" s="19">
        <v>143008088</v>
      </c>
      <c r="I202" s="20">
        <v>99</v>
      </c>
      <c r="J202" s="19" t="s">
        <v>1488</v>
      </c>
      <c r="K202" s="19"/>
      <c r="L202" s="21">
        <v>39743</v>
      </c>
      <c r="M202" s="21">
        <v>47049</v>
      </c>
      <c r="N202" s="34">
        <v>240</v>
      </c>
      <c r="O202" s="34">
        <v>27</v>
      </c>
      <c r="P202" s="34">
        <v>228</v>
      </c>
      <c r="Q202" s="34">
        <v>27</v>
      </c>
      <c r="R202" s="52">
        <v>27</v>
      </c>
      <c r="S202" s="354">
        <v>210062</v>
      </c>
      <c r="T202" s="26">
        <v>0.03</v>
      </c>
      <c r="U202" s="27">
        <v>8.6499999999999994E-2</v>
      </c>
      <c r="V202" s="256">
        <v>1209.8334298373677</v>
      </c>
      <c r="W202" s="257">
        <v>135202.83709501769</v>
      </c>
      <c r="X202" s="257">
        <v>74859.16290498231</v>
      </c>
      <c r="Y202" s="257">
        <v>25681.297107851082</v>
      </c>
      <c r="Z202" s="257">
        <v>13565.672969523412</v>
      </c>
      <c r="AA202" s="257">
        <v>12115.62413832767</v>
      </c>
      <c r="AB202" s="257">
        <v>8864.9008703268519</v>
      </c>
      <c r="AC202" s="257"/>
      <c r="AD202" s="257">
        <v>140639.18490789903</v>
      </c>
      <c r="AE202" s="257">
        <v>65780.022002914775</v>
      </c>
      <c r="AF202" s="248"/>
      <c r="AG202" s="59">
        <v>4119</v>
      </c>
      <c r="AH202" s="13">
        <v>1</v>
      </c>
      <c r="AK202" s="79">
        <v>4119</v>
      </c>
      <c r="AL202" s="61"/>
      <c r="AM202" s="74"/>
    </row>
    <row r="203" spans="2:39">
      <c r="B203" s="78">
        <v>40602</v>
      </c>
      <c r="C203" s="78">
        <v>40602</v>
      </c>
      <c r="D203" s="78">
        <v>40574</v>
      </c>
      <c r="E203" s="202">
        <v>4039</v>
      </c>
      <c r="F203" s="79" t="s">
        <v>1053</v>
      </c>
      <c r="G203" s="79" t="s">
        <v>444</v>
      </c>
      <c r="H203" s="19">
        <v>143009106</v>
      </c>
      <c r="I203" s="20">
        <v>99</v>
      </c>
      <c r="J203" s="19" t="s">
        <v>1489</v>
      </c>
      <c r="K203" s="19"/>
      <c r="L203" s="21">
        <v>40115</v>
      </c>
      <c r="M203" s="21">
        <v>51066</v>
      </c>
      <c r="N203" s="34">
        <v>360</v>
      </c>
      <c r="O203" s="34">
        <v>15</v>
      </c>
      <c r="P203" s="34">
        <v>228</v>
      </c>
      <c r="Q203" s="34">
        <v>15</v>
      </c>
      <c r="R203" s="52">
        <v>15</v>
      </c>
      <c r="S203" s="354">
        <v>2707517</v>
      </c>
      <c r="T203" s="26">
        <v>0.03</v>
      </c>
      <c r="U203" s="27">
        <v>8.6499999999999994E-2</v>
      </c>
      <c r="V203" s="256">
        <v>15593.703661076159</v>
      </c>
      <c r="W203" s="257">
        <v>1742647.3130932346</v>
      </c>
      <c r="X203" s="257">
        <v>964869.68690676545</v>
      </c>
      <c r="Y203" s="257">
        <v>186055.54422725335</v>
      </c>
      <c r="Z203" s="257">
        <v>99190.063220764132</v>
      </c>
      <c r="AA203" s="257">
        <v>86865.481006489223</v>
      </c>
      <c r="AB203" s="257">
        <v>63478.268875445101</v>
      </c>
      <c r="AC203" s="257"/>
      <c r="AD203" s="257">
        <v>1812717.1216320933</v>
      </c>
      <c r="AE203" s="257">
        <v>847847.43472529924</v>
      </c>
      <c r="AF203" s="248"/>
      <c r="AG203" s="59">
        <v>4039</v>
      </c>
      <c r="AH203" s="13">
        <v>1</v>
      </c>
      <c r="AK203" s="79">
        <v>4039</v>
      </c>
      <c r="AL203" s="61"/>
      <c r="AM203" s="74"/>
    </row>
    <row r="204" spans="2:39">
      <c r="B204" s="78">
        <v>40602</v>
      </c>
      <c r="C204" s="78">
        <v>40602</v>
      </c>
      <c r="D204" s="78">
        <v>40574</v>
      </c>
      <c r="E204" s="202">
        <v>41</v>
      </c>
      <c r="F204" s="79" t="s">
        <v>1053</v>
      </c>
      <c r="G204" s="79" t="s">
        <v>444</v>
      </c>
      <c r="H204" s="19">
        <v>143010341</v>
      </c>
      <c r="I204" s="20">
        <v>98</v>
      </c>
      <c r="J204" s="19" t="s">
        <v>1490</v>
      </c>
      <c r="K204" s="19"/>
      <c r="L204" s="21">
        <v>39497</v>
      </c>
      <c r="M204" s="21">
        <v>41693</v>
      </c>
      <c r="N204" s="34">
        <v>72</v>
      </c>
      <c r="O204" s="34">
        <v>35</v>
      </c>
      <c r="P204" s="34">
        <v>60</v>
      </c>
      <c r="Q204" s="34">
        <v>35</v>
      </c>
      <c r="R204" s="52">
        <v>35</v>
      </c>
      <c r="S204" s="354">
        <v>690037</v>
      </c>
      <c r="T204" s="26">
        <v>0.05</v>
      </c>
      <c r="U204" s="27">
        <v>0.104</v>
      </c>
      <c r="V204" s="256">
        <v>13021.849450012331</v>
      </c>
      <c r="W204" s="257">
        <v>607237.88278865663</v>
      </c>
      <c r="X204" s="257">
        <v>82799.117211343371</v>
      </c>
      <c r="Y204" s="257">
        <v>140090.57428060821</v>
      </c>
      <c r="Z204" s="257">
        <v>74282.647976975059</v>
      </c>
      <c r="AA204" s="257">
        <v>65807.926303633154</v>
      </c>
      <c r="AB204" s="257">
        <v>12710.390799986923</v>
      </c>
      <c r="AC204" s="257"/>
      <c r="AD204" s="257">
        <v>174073.08421207589</v>
      </c>
      <c r="AE204" s="257">
        <v>91273.967000741948</v>
      </c>
      <c r="AF204" s="248"/>
      <c r="AG204" s="59">
        <v>41</v>
      </c>
      <c r="AH204" s="13">
        <v>1</v>
      </c>
      <c r="AK204" s="79">
        <v>41</v>
      </c>
      <c r="AL204" s="61"/>
      <c r="AM204" s="74"/>
    </row>
    <row r="205" spans="2:39">
      <c r="B205" s="78">
        <v>40602</v>
      </c>
      <c r="C205" s="78">
        <v>40602</v>
      </c>
      <c r="D205" s="78">
        <v>40574</v>
      </c>
      <c r="E205" s="202">
        <v>586</v>
      </c>
      <c r="F205" s="79" t="s">
        <v>1053</v>
      </c>
      <c r="G205" s="79" t="s">
        <v>444</v>
      </c>
      <c r="H205" s="19">
        <v>143011054</v>
      </c>
      <c r="I205" s="20">
        <v>99</v>
      </c>
      <c r="J205" s="19" t="s">
        <v>1491</v>
      </c>
      <c r="K205" s="19"/>
      <c r="L205" s="21">
        <v>39293</v>
      </c>
      <c r="M205" s="21">
        <v>50244</v>
      </c>
      <c r="N205" s="34">
        <v>360</v>
      </c>
      <c r="O205" s="34">
        <v>42</v>
      </c>
      <c r="P205" s="34">
        <v>228</v>
      </c>
      <c r="Q205" s="34">
        <v>42</v>
      </c>
      <c r="R205" s="52">
        <v>42</v>
      </c>
      <c r="S205" s="354">
        <v>2590108</v>
      </c>
      <c r="T205" s="26">
        <v>0.03</v>
      </c>
      <c r="U205" s="27">
        <v>8.6499999999999994E-2</v>
      </c>
      <c r="V205" s="256">
        <v>14917.496954657217</v>
      </c>
      <c r="W205" s="257">
        <v>1667079.0051627713</v>
      </c>
      <c r="X205" s="257">
        <v>923028.99483722867</v>
      </c>
      <c r="Y205" s="257">
        <v>484846.92918500863</v>
      </c>
      <c r="Z205" s="257">
        <v>253168.6671229777</v>
      </c>
      <c r="AA205" s="257">
        <v>231678.26206203093</v>
      </c>
      <c r="AB205" s="257">
        <v>170031.65694370001</v>
      </c>
      <c r="AC205" s="257"/>
      <c r="AD205" s="257">
        <v>1734110.3004990397</v>
      </c>
      <c r="AE205" s="257">
        <v>811081.30566178286</v>
      </c>
      <c r="AF205" s="248"/>
      <c r="AG205" s="59">
        <v>586</v>
      </c>
      <c r="AH205" s="13">
        <v>1</v>
      </c>
      <c r="AK205" s="79">
        <v>586</v>
      </c>
      <c r="AL205" s="61"/>
      <c r="AM205" s="74"/>
    </row>
    <row r="206" spans="2:39">
      <c r="B206" s="78">
        <v>40602</v>
      </c>
      <c r="C206" s="78">
        <v>40602</v>
      </c>
      <c r="D206" s="78">
        <v>40574</v>
      </c>
      <c r="E206" s="202">
        <v>2114</v>
      </c>
      <c r="F206" s="79" t="s">
        <v>1053</v>
      </c>
      <c r="G206" s="79" t="s">
        <v>444</v>
      </c>
      <c r="H206" s="19">
        <v>143012603</v>
      </c>
      <c r="I206" s="20">
        <v>98</v>
      </c>
      <c r="J206" s="19" t="s">
        <v>1492</v>
      </c>
      <c r="K206" s="19"/>
      <c r="L206" s="21">
        <v>39470</v>
      </c>
      <c r="M206" s="21">
        <v>41297</v>
      </c>
      <c r="N206" s="34">
        <v>60</v>
      </c>
      <c r="O206" s="34">
        <v>36</v>
      </c>
      <c r="P206" s="34">
        <v>60</v>
      </c>
      <c r="Q206" s="34">
        <v>36</v>
      </c>
      <c r="R206" s="52">
        <v>36</v>
      </c>
      <c r="S206" s="354">
        <v>250010</v>
      </c>
      <c r="T206" s="26">
        <v>0.05</v>
      </c>
      <c r="U206" s="27">
        <v>0.104</v>
      </c>
      <c r="V206" s="256">
        <v>4717.997123339158</v>
      </c>
      <c r="W206" s="257">
        <v>220010.72852034314</v>
      </c>
      <c r="X206" s="257">
        <v>29999.271479656862</v>
      </c>
      <c r="Y206" s="257">
        <v>51672.288807375975</v>
      </c>
      <c r="Z206" s="257">
        <v>27379.443492579965</v>
      </c>
      <c r="AA206" s="257">
        <v>24292.84531479601</v>
      </c>
      <c r="AB206" s="257">
        <v>4736.7270757352935</v>
      </c>
      <c r="AC206" s="257"/>
      <c r="AD206" s="257">
        <v>63069.098880003738</v>
      </c>
      <c r="AE206" s="257">
        <v>33069.827400350259</v>
      </c>
      <c r="AF206" s="248"/>
      <c r="AG206" s="59">
        <v>2114</v>
      </c>
      <c r="AH206" s="13">
        <v>1</v>
      </c>
      <c r="AK206" s="79">
        <v>2114</v>
      </c>
      <c r="AL206" s="61"/>
      <c r="AM206" s="74"/>
    </row>
    <row r="207" spans="2:39">
      <c r="B207" s="78">
        <v>40602</v>
      </c>
      <c r="C207" s="78">
        <v>40602</v>
      </c>
      <c r="D207" s="78">
        <v>40574</v>
      </c>
      <c r="E207" s="202">
        <v>2044</v>
      </c>
      <c r="F207" s="79" t="s">
        <v>1053</v>
      </c>
      <c r="G207" s="79" t="s">
        <v>444</v>
      </c>
      <c r="H207" s="19">
        <v>143016900</v>
      </c>
      <c r="I207" s="20">
        <v>98</v>
      </c>
      <c r="J207" s="19" t="s">
        <v>1669</v>
      </c>
      <c r="K207" s="19"/>
      <c r="L207" s="21">
        <v>39419</v>
      </c>
      <c r="M207" s="21">
        <v>41236</v>
      </c>
      <c r="N207" s="34">
        <v>60</v>
      </c>
      <c r="O207" s="34">
        <v>38</v>
      </c>
      <c r="P207" s="34">
        <v>60</v>
      </c>
      <c r="Q207" s="34">
        <v>38</v>
      </c>
      <c r="R207" s="52">
        <v>38</v>
      </c>
      <c r="S207" s="354">
        <v>256202</v>
      </c>
      <c r="T207" s="26">
        <v>0.05</v>
      </c>
      <c r="U207" s="27">
        <v>0.104</v>
      </c>
      <c r="V207" s="256">
        <v>4834.8478020628736</v>
      </c>
      <c r="W207" s="257">
        <v>225459.73628402449</v>
      </c>
      <c r="X207" s="257">
        <v>30742.26371597551</v>
      </c>
      <c r="Y207" s="257">
        <v>54726.852628333654</v>
      </c>
      <c r="Z207" s="257">
        <v>28957.693753568525</v>
      </c>
      <c r="AA207" s="257">
        <v>25769.158874765129</v>
      </c>
      <c r="AB207" s="257">
        <v>5123.710619329252</v>
      </c>
      <c r="AC207" s="257"/>
      <c r="AD207" s="257">
        <v>64631.131839745256</v>
      </c>
      <c r="AE207" s="257">
        <v>33888.868123773216</v>
      </c>
      <c r="AF207" s="248"/>
      <c r="AG207" s="59">
        <v>2044</v>
      </c>
      <c r="AH207" s="13">
        <v>1</v>
      </c>
      <c r="AK207" s="79">
        <v>2044</v>
      </c>
      <c r="AL207" s="61"/>
      <c r="AM207" s="74"/>
    </row>
    <row r="208" spans="2:39">
      <c r="B208" s="78">
        <v>40602</v>
      </c>
      <c r="C208" s="78">
        <v>40602</v>
      </c>
      <c r="D208" s="78">
        <v>40574</v>
      </c>
      <c r="E208" s="202">
        <v>637</v>
      </c>
      <c r="F208" s="79" t="s">
        <v>1053</v>
      </c>
      <c r="G208" s="79" t="s">
        <v>444</v>
      </c>
      <c r="H208" s="19">
        <v>143021270</v>
      </c>
      <c r="I208" s="20">
        <v>99</v>
      </c>
      <c r="J208" s="19" t="s">
        <v>1670</v>
      </c>
      <c r="K208" s="19"/>
      <c r="L208" s="21">
        <v>40086</v>
      </c>
      <c r="M208" s="21">
        <v>51036</v>
      </c>
      <c r="N208" s="34">
        <v>360</v>
      </c>
      <c r="O208" s="34">
        <v>16</v>
      </c>
      <c r="P208" s="34">
        <v>228</v>
      </c>
      <c r="Q208" s="34">
        <v>16</v>
      </c>
      <c r="R208" s="52">
        <v>16</v>
      </c>
      <c r="S208" s="354">
        <v>2000218</v>
      </c>
      <c r="T208" s="26">
        <v>0.03</v>
      </c>
      <c r="U208" s="27">
        <v>8.6499999999999994E-2</v>
      </c>
      <c r="V208" s="256">
        <v>11520.077897775132</v>
      </c>
      <c r="W208" s="257">
        <v>1287406.3296004136</v>
      </c>
      <c r="X208" s="257">
        <v>712811.67039958644</v>
      </c>
      <c r="Y208" s="257">
        <v>146476.50950010843</v>
      </c>
      <c r="Z208" s="257">
        <v>78029.855248796433</v>
      </c>
      <c r="AA208" s="257">
        <v>68446.654251311993</v>
      </c>
      <c r="AB208" s="257">
        <v>50021.871606988519</v>
      </c>
      <c r="AC208" s="257"/>
      <c r="AD208" s="257">
        <v>1339171.4310922879</v>
      </c>
      <c r="AE208" s="257">
        <v>626359.76069268165</v>
      </c>
      <c r="AF208" s="248"/>
      <c r="AG208" s="59">
        <v>637</v>
      </c>
      <c r="AH208" s="13">
        <v>1</v>
      </c>
      <c r="AK208" s="79">
        <v>637</v>
      </c>
      <c r="AL208" s="61"/>
      <c r="AM208" s="74"/>
    </row>
    <row r="209" spans="2:39">
      <c r="B209" s="78">
        <v>40602</v>
      </c>
      <c r="C209" s="78">
        <v>40602</v>
      </c>
      <c r="D209" s="78">
        <v>40574</v>
      </c>
      <c r="E209" s="202">
        <v>663</v>
      </c>
      <c r="F209" s="79" t="s">
        <v>1053</v>
      </c>
      <c r="G209" s="79" t="s">
        <v>444</v>
      </c>
      <c r="H209" s="19">
        <v>143022692</v>
      </c>
      <c r="I209" s="20">
        <v>98</v>
      </c>
      <c r="J209" s="19" t="s">
        <v>1671</v>
      </c>
      <c r="K209" s="19"/>
      <c r="L209" s="21">
        <v>38042</v>
      </c>
      <c r="M209" s="21">
        <v>40603</v>
      </c>
      <c r="N209" s="34">
        <v>84</v>
      </c>
      <c r="O209" s="34">
        <v>83</v>
      </c>
      <c r="P209" s="34">
        <v>60</v>
      </c>
      <c r="Q209" s="34">
        <v>60</v>
      </c>
      <c r="R209" s="52">
        <v>83</v>
      </c>
      <c r="S209" s="354">
        <v>468596</v>
      </c>
      <c r="T209" s="26">
        <v>0.05</v>
      </c>
      <c r="U209" s="27">
        <v>0.104</v>
      </c>
      <c r="V209" s="256">
        <v>8842.9846006489188</v>
      </c>
      <c r="W209" s="257">
        <v>412368.09464308916</v>
      </c>
      <c r="X209" s="257">
        <v>56227.905356910836</v>
      </c>
      <c r="Y209" s="257">
        <v>118210.98139584105</v>
      </c>
      <c r="Z209" s="257">
        <v>61983.076038936648</v>
      </c>
      <c r="AA209" s="257">
        <v>56227.905356904404</v>
      </c>
      <c r="AB209" s="257">
        <v>20468.930458875435</v>
      </c>
      <c r="AC209" s="257"/>
      <c r="AD209" s="257">
        <v>118210.98139584105</v>
      </c>
      <c r="AE209" s="257">
        <v>61983.076038936648</v>
      </c>
      <c r="AF209" s="248"/>
      <c r="AG209" s="59">
        <v>663</v>
      </c>
      <c r="AH209" s="13">
        <v>1</v>
      </c>
      <c r="AK209" s="79">
        <v>663</v>
      </c>
      <c r="AL209" s="61"/>
      <c r="AM209" s="74"/>
    </row>
    <row r="210" spans="2:39">
      <c r="B210" s="78">
        <v>40602</v>
      </c>
      <c r="C210" s="78">
        <v>40602</v>
      </c>
      <c r="D210" s="78">
        <v>40574</v>
      </c>
      <c r="E210" s="202">
        <v>4131</v>
      </c>
      <c r="F210" s="79" t="s">
        <v>1053</v>
      </c>
      <c r="G210" s="79" t="s">
        <v>444</v>
      </c>
      <c r="H210" s="19">
        <v>143023591</v>
      </c>
      <c r="I210" s="20">
        <v>98</v>
      </c>
      <c r="J210" s="19" t="s">
        <v>1672</v>
      </c>
      <c r="K210" s="19"/>
      <c r="L210" s="21">
        <v>39541</v>
      </c>
      <c r="M210" s="21">
        <v>41356</v>
      </c>
      <c r="N210" s="34">
        <v>60</v>
      </c>
      <c r="O210" s="34">
        <v>34</v>
      </c>
      <c r="P210" s="34">
        <v>60</v>
      </c>
      <c r="Q210" s="34">
        <v>34</v>
      </c>
      <c r="R210" s="52">
        <v>34</v>
      </c>
      <c r="S210" s="354">
        <v>280846</v>
      </c>
      <c r="T210" s="26">
        <v>0.05</v>
      </c>
      <c r="U210" s="27">
        <v>0.104</v>
      </c>
      <c r="V210" s="256">
        <v>5299.9104839858774</v>
      </c>
      <c r="W210" s="257">
        <v>247146.64638224189</v>
      </c>
      <c r="X210" s="257">
        <v>33699.353617758112</v>
      </c>
      <c r="Y210" s="257">
        <v>55951.907594504599</v>
      </c>
      <c r="Z210" s="257">
        <v>29690.059429777702</v>
      </c>
      <c r="AA210" s="257">
        <v>26261.848164726896</v>
      </c>
      <c r="AB210" s="257">
        <v>5025.3422061569117</v>
      </c>
      <c r="AC210" s="257"/>
      <c r="AD210" s="257">
        <v>70847.9826569078</v>
      </c>
      <c r="AE210" s="257">
        <v>37148.629039153529</v>
      </c>
      <c r="AF210" s="248"/>
      <c r="AG210" s="59">
        <v>4131</v>
      </c>
      <c r="AH210" s="13">
        <v>1</v>
      </c>
      <c r="AK210" s="79">
        <v>4131</v>
      </c>
      <c r="AL210" s="61"/>
      <c r="AM210" s="74"/>
    </row>
    <row r="211" spans="2:39">
      <c r="B211" s="78">
        <v>40602</v>
      </c>
      <c r="C211" s="78">
        <v>40602</v>
      </c>
      <c r="D211" s="78">
        <v>40574</v>
      </c>
      <c r="E211" s="202">
        <v>573</v>
      </c>
      <c r="F211" s="79" t="s">
        <v>1053</v>
      </c>
      <c r="G211" s="79" t="s">
        <v>444</v>
      </c>
      <c r="H211" s="19">
        <v>143026698</v>
      </c>
      <c r="I211" s="20">
        <v>98</v>
      </c>
      <c r="J211" s="19" t="s">
        <v>1673</v>
      </c>
      <c r="K211" s="19"/>
      <c r="L211" s="21">
        <v>39549</v>
      </c>
      <c r="M211" s="21">
        <v>41356</v>
      </c>
      <c r="N211" s="34">
        <v>59</v>
      </c>
      <c r="O211" s="34">
        <v>34</v>
      </c>
      <c r="P211" s="34">
        <v>59</v>
      </c>
      <c r="Q211" s="34">
        <v>34</v>
      </c>
      <c r="R211" s="52">
        <v>34</v>
      </c>
      <c r="S211" s="354">
        <v>162587</v>
      </c>
      <c r="T211" s="26">
        <v>0.05</v>
      </c>
      <c r="U211" s="27">
        <v>0.104</v>
      </c>
      <c r="V211" s="256">
        <v>3114.0073947833339</v>
      </c>
      <c r="W211" s="257">
        <v>143357.61628783279</v>
      </c>
      <c r="X211" s="257">
        <v>19229.383712167211</v>
      </c>
      <c r="Y211" s="257">
        <v>32242.340918127007</v>
      </c>
      <c r="Z211" s="257">
        <v>17076.1814304369</v>
      </c>
      <c r="AA211" s="257">
        <v>15166.159487690107</v>
      </c>
      <c r="AB211" s="257">
        <v>2867.5396763758122</v>
      </c>
      <c r="AC211" s="257"/>
      <c r="AD211" s="257">
        <v>40368.820004382207</v>
      </c>
      <c r="AE211" s="257">
        <v>21139.436292217113</v>
      </c>
      <c r="AF211" s="248"/>
      <c r="AG211" s="59">
        <v>573</v>
      </c>
      <c r="AH211" s="13">
        <v>1</v>
      </c>
      <c r="AK211" s="79">
        <v>573</v>
      </c>
    </row>
    <row r="212" spans="2:39">
      <c r="B212" s="78">
        <v>40602</v>
      </c>
      <c r="C212" s="78">
        <v>40602</v>
      </c>
      <c r="D212" s="78">
        <v>40574</v>
      </c>
      <c r="E212" s="202">
        <v>10320</v>
      </c>
      <c r="F212" s="79" t="s">
        <v>1053</v>
      </c>
      <c r="G212" s="79" t="s">
        <v>444</v>
      </c>
      <c r="H212" s="19">
        <v>143028070</v>
      </c>
      <c r="I212" s="20">
        <v>99</v>
      </c>
      <c r="J212" s="19" t="s">
        <v>1674</v>
      </c>
      <c r="K212" s="19"/>
      <c r="L212" s="21">
        <v>39916</v>
      </c>
      <c r="M212" s="21">
        <v>47200</v>
      </c>
      <c r="N212" s="34">
        <v>239</v>
      </c>
      <c r="O212" s="34">
        <v>22</v>
      </c>
      <c r="P212" s="34">
        <v>228</v>
      </c>
      <c r="Q212" s="34">
        <v>22</v>
      </c>
      <c r="R212" s="52">
        <v>22</v>
      </c>
      <c r="S212" s="354">
        <v>1495438</v>
      </c>
      <c r="T212" s="26">
        <v>0.03</v>
      </c>
      <c r="U212" s="27">
        <v>8.6499999999999994E-2</v>
      </c>
      <c r="V212" s="256">
        <v>8612.8423258330095</v>
      </c>
      <c r="W212" s="257">
        <v>962513.25941721548</v>
      </c>
      <c r="X212" s="257">
        <v>532924.74058278452</v>
      </c>
      <c r="Y212" s="257">
        <v>149711.21404441039</v>
      </c>
      <c r="Z212" s="257">
        <v>79386.735377862089</v>
      </c>
      <c r="AA212" s="257">
        <v>70324.478666548297</v>
      </c>
      <c r="AB212" s="257">
        <v>51422.56268781254</v>
      </c>
      <c r="AC212" s="257"/>
      <c r="AD212" s="257">
        <v>1001214.7908726922</v>
      </c>
      <c r="AE212" s="257">
        <v>468290.0502898891</v>
      </c>
      <c r="AF212" s="248"/>
      <c r="AG212" s="59">
        <v>10320</v>
      </c>
      <c r="AH212" s="13">
        <v>1</v>
      </c>
      <c r="AK212" s="79">
        <v>10320</v>
      </c>
    </row>
    <row r="213" spans="2:39">
      <c r="B213" s="78">
        <v>40602</v>
      </c>
      <c r="C213" s="78">
        <v>40602</v>
      </c>
      <c r="D213" s="78">
        <v>40574</v>
      </c>
      <c r="E213" s="202">
        <v>4131</v>
      </c>
      <c r="F213" s="79" t="s">
        <v>1053</v>
      </c>
      <c r="G213" s="79" t="s">
        <v>444</v>
      </c>
      <c r="H213" s="19">
        <v>143028186</v>
      </c>
      <c r="I213" s="20">
        <v>99</v>
      </c>
      <c r="J213" s="19" t="s">
        <v>1675</v>
      </c>
      <c r="K213" s="19"/>
      <c r="L213" s="21">
        <v>39562</v>
      </c>
      <c r="M213" s="21">
        <v>50153</v>
      </c>
      <c r="N213" s="34">
        <v>348</v>
      </c>
      <c r="O213" s="34">
        <v>33</v>
      </c>
      <c r="P213" s="34">
        <v>228</v>
      </c>
      <c r="Q213" s="34">
        <v>33</v>
      </c>
      <c r="R213" s="52">
        <v>33</v>
      </c>
      <c r="S213" s="354">
        <v>1700210</v>
      </c>
      <c r="T213" s="26">
        <v>0.03</v>
      </c>
      <c r="U213" s="27">
        <v>8.6499999999999994E-2</v>
      </c>
      <c r="V213" s="256">
        <v>9792.2084705648376</v>
      </c>
      <c r="W213" s="257">
        <v>1094311.2778956692</v>
      </c>
      <c r="X213" s="257">
        <v>605898.72210433078</v>
      </c>
      <c r="Y213" s="257">
        <v>252492.25758202671</v>
      </c>
      <c r="Z213" s="257">
        <v>132759.7362168172</v>
      </c>
      <c r="AA213" s="257">
        <v>119732.52136520951</v>
      </c>
      <c r="AB213" s="257">
        <v>87695.867672995242</v>
      </c>
      <c r="AC213" s="257"/>
      <c r="AD213" s="257">
        <v>1138312.2533930889</v>
      </c>
      <c r="AE213" s="257">
        <v>532413.53128874139</v>
      </c>
      <c r="AF213" s="248"/>
      <c r="AG213" s="59">
        <v>4131</v>
      </c>
      <c r="AH213" s="13">
        <v>1</v>
      </c>
      <c r="AK213" s="79">
        <v>4131</v>
      </c>
    </row>
    <row r="214" spans="2:39">
      <c r="B214" s="78">
        <v>40602</v>
      </c>
      <c r="C214" s="78">
        <v>40602</v>
      </c>
      <c r="D214" s="78">
        <v>40574</v>
      </c>
      <c r="E214" s="202">
        <v>4119</v>
      </c>
      <c r="F214" s="79" t="s">
        <v>1053</v>
      </c>
      <c r="G214" s="79" t="s">
        <v>444</v>
      </c>
      <c r="H214" s="19">
        <v>143030792</v>
      </c>
      <c r="I214" s="20">
        <v>99</v>
      </c>
      <c r="J214" s="19" t="s">
        <v>1676</v>
      </c>
      <c r="K214" s="19"/>
      <c r="L214" s="21">
        <v>39580</v>
      </c>
      <c r="M214" s="21">
        <v>46866</v>
      </c>
      <c r="N214" s="34">
        <v>240</v>
      </c>
      <c r="O214" s="34">
        <v>33</v>
      </c>
      <c r="P214" s="34">
        <v>228</v>
      </c>
      <c r="Q214" s="34">
        <v>33</v>
      </c>
      <c r="R214" s="52">
        <v>33</v>
      </c>
      <c r="S214" s="354">
        <v>2251156</v>
      </c>
      <c r="T214" s="26">
        <v>0.03</v>
      </c>
      <c r="U214" s="27">
        <v>8.6499999999999994E-2</v>
      </c>
      <c r="V214" s="256">
        <v>12965.333018722898</v>
      </c>
      <c r="W214" s="257">
        <v>1448918.3095632324</v>
      </c>
      <c r="X214" s="257">
        <v>802237.69043676765</v>
      </c>
      <c r="Y214" s="257">
        <v>334311.32660631626</v>
      </c>
      <c r="Z214" s="257">
        <v>175779.97820440147</v>
      </c>
      <c r="AA214" s="257">
        <v>158531.34840191479</v>
      </c>
      <c r="AB214" s="257">
        <v>116113.34993163742</v>
      </c>
      <c r="AC214" s="257"/>
      <c r="AD214" s="257">
        <v>1507177.6187055586</v>
      </c>
      <c r="AE214" s="257">
        <v>704939.9282687665</v>
      </c>
      <c r="AF214" s="248"/>
      <c r="AG214" s="59">
        <v>4119</v>
      </c>
      <c r="AH214" s="13">
        <v>1</v>
      </c>
      <c r="AK214" s="79">
        <v>4119</v>
      </c>
    </row>
    <row r="215" spans="2:39">
      <c r="B215" s="78">
        <v>40602</v>
      </c>
      <c r="C215" s="78">
        <v>40602</v>
      </c>
      <c r="D215" s="78">
        <v>40574</v>
      </c>
      <c r="E215" s="202">
        <v>637</v>
      </c>
      <c r="F215" s="79" t="s">
        <v>1053</v>
      </c>
      <c r="G215" s="79" t="s">
        <v>444</v>
      </c>
      <c r="H215" s="19">
        <v>143070034</v>
      </c>
      <c r="I215" s="20">
        <v>99</v>
      </c>
      <c r="J215" s="19" t="s">
        <v>1677</v>
      </c>
      <c r="K215" s="19"/>
      <c r="L215" s="21">
        <v>40332</v>
      </c>
      <c r="M215" s="21">
        <v>51288</v>
      </c>
      <c r="N215" s="34">
        <v>360</v>
      </c>
      <c r="O215" s="34">
        <v>8</v>
      </c>
      <c r="P215" s="34">
        <v>228</v>
      </c>
      <c r="Q215" s="34">
        <v>8</v>
      </c>
      <c r="R215" s="52">
        <v>8</v>
      </c>
      <c r="S215" s="354">
        <v>240036</v>
      </c>
      <c r="T215" s="26">
        <v>0.03</v>
      </c>
      <c r="U215" s="27">
        <v>8.6499999999999994E-2</v>
      </c>
      <c r="V215" s="256">
        <v>1382.466020338959</v>
      </c>
      <c r="W215" s="257">
        <v>154495.09290085628</v>
      </c>
      <c r="X215" s="257">
        <v>85540.907099143718</v>
      </c>
      <c r="Y215" s="257">
        <v>8854.1721464527054</v>
      </c>
      <c r="Z215" s="257">
        <v>4745.6789895317934</v>
      </c>
      <c r="AA215" s="257">
        <v>4108.493156920912</v>
      </c>
      <c r="AB215" s="257">
        <v>3001.4353368120601</v>
      </c>
      <c r="AC215" s="257"/>
      <c r="AD215" s="257">
        <v>160707.159736423</v>
      </c>
      <c r="AE215" s="257">
        <v>75166.252637276761</v>
      </c>
      <c r="AF215" s="248"/>
      <c r="AG215" s="59">
        <v>637</v>
      </c>
      <c r="AH215" s="13">
        <v>1</v>
      </c>
      <c r="AK215" s="79">
        <v>637</v>
      </c>
    </row>
    <row r="216" spans="2:39">
      <c r="B216" s="78">
        <v>40602</v>
      </c>
      <c r="C216" s="78">
        <v>40602</v>
      </c>
      <c r="D216" s="78">
        <v>40574</v>
      </c>
      <c r="E216" s="202">
        <v>10320</v>
      </c>
      <c r="F216" s="79" t="s">
        <v>1053</v>
      </c>
      <c r="G216" s="79" t="s">
        <v>444</v>
      </c>
      <c r="H216" s="19">
        <v>143089096</v>
      </c>
      <c r="I216" s="20">
        <v>99</v>
      </c>
      <c r="J216" s="19" t="s">
        <v>1678</v>
      </c>
      <c r="K216" s="19"/>
      <c r="L216" s="21">
        <v>40379</v>
      </c>
      <c r="M216" s="21">
        <v>47696</v>
      </c>
      <c r="N216" s="34">
        <v>241</v>
      </c>
      <c r="O216" s="34">
        <v>6</v>
      </c>
      <c r="P216" s="34">
        <v>228</v>
      </c>
      <c r="Q216" s="34">
        <v>6</v>
      </c>
      <c r="R216" s="52">
        <v>6</v>
      </c>
      <c r="S216" s="354">
        <v>702275</v>
      </c>
      <c r="T216" s="26">
        <v>0.03</v>
      </c>
      <c r="U216" s="27">
        <v>8.6499999999999994E-2</v>
      </c>
      <c r="V216" s="256">
        <v>4044.6904815675243</v>
      </c>
      <c r="W216" s="257">
        <v>452007.37125659821</v>
      </c>
      <c r="X216" s="257">
        <v>250267.62874340179</v>
      </c>
      <c r="Y216" s="257">
        <v>19463.459931812133</v>
      </c>
      <c r="Z216" s="257">
        <v>10448.000725796737</v>
      </c>
      <c r="AA216" s="257">
        <v>9015.4592060153955</v>
      </c>
      <c r="AB216" s="257">
        <v>6585.9902300895201</v>
      </c>
      <c r="AC216" s="257"/>
      <c r="AD216" s="257">
        <v>470182.05854078772</v>
      </c>
      <c r="AE216" s="257">
        <v>219914.42979737846</v>
      </c>
      <c r="AF216" s="248"/>
      <c r="AG216" s="59">
        <v>10320</v>
      </c>
      <c r="AH216" s="13">
        <v>1</v>
      </c>
      <c r="AK216" s="79">
        <v>10320</v>
      </c>
    </row>
    <row r="217" spans="2:39">
      <c r="B217" s="78">
        <v>40602</v>
      </c>
      <c r="C217" s="78">
        <v>40602</v>
      </c>
      <c r="D217" s="78">
        <v>40574</v>
      </c>
      <c r="E217" s="202">
        <v>59</v>
      </c>
      <c r="F217" s="79" t="s">
        <v>1053</v>
      </c>
      <c r="G217" s="79" t="s">
        <v>444</v>
      </c>
      <c r="H217" s="19">
        <v>143853306</v>
      </c>
      <c r="I217" s="20">
        <v>99</v>
      </c>
      <c r="J217" s="19" t="s">
        <v>1679</v>
      </c>
      <c r="K217" s="19"/>
      <c r="L217" s="21">
        <v>40255</v>
      </c>
      <c r="M217" s="21">
        <v>50131</v>
      </c>
      <c r="N217" s="34">
        <v>325</v>
      </c>
      <c r="O217" s="34">
        <v>10</v>
      </c>
      <c r="P217" s="34">
        <v>228</v>
      </c>
      <c r="Q217" s="34">
        <v>10</v>
      </c>
      <c r="R217" s="52">
        <v>10</v>
      </c>
      <c r="S217" s="354">
        <v>3507114</v>
      </c>
      <c r="T217" s="26">
        <v>0.03</v>
      </c>
      <c r="U217" s="27">
        <v>8.6499999999999994E-2</v>
      </c>
      <c r="V217" s="256">
        <v>20198.911556829171</v>
      </c>
      <c r="W217" s="257">
        <v>2257294.3360324851</v>
      </c>
      <c r="X217" s="257">
        <v>1249819.6639675149</v>
      </c>
      <c r="Y217" s="257">
        <v>161414.48989029176</v>
      </c>
      <c r="Z217" s="257">
        <v>86383.237296295178</v>
      </c>
      <c r="AA217" s="257">
        <v>75031.252593996585</v>
      </c>
      <c r="AB217" s="257">
        <v>54816.651928399777</v>
      </c>
      <c r="AC217" s="257"/>
      <c r="AD217" s="257">
        <v>2348057.4989245217</v>
      </c>
      <c r="AE217" s="257">
        <v>1098237.834956967</v>
      </c>
      <c r="AF217" s="248"/>
      <c r="AG217" s="59">
        <v>59</v>
      </c>
      <c r="AH217" s="13">
        <v>1</v>
      </c>
      <c r="AK217" s="79">
        <v>59</v>
      </c>
    </row>
    <row r="218" spans="2:39">
      <c r="B218" s="78">
        <v>40602</v>
      </c>
      <c r="C218" s="78">
        <v>40602</v>
      </c>
      <c r="D218" s="78">
        <v>40574</v>
      </c>
      <c r="E218" s="202">
        <v>10299</v>
      </c>
      <c r="F218" s="79" t="s">
        <v>1053</v>
      </c>
      <c r="G218" s="79" t="s">
        <v>444</v>
      </c>
      <c r="H218" s="19">
        <v>143990079</v>
      </c>
      <c r="I218" s="20">
        <v>98</v>
      </c>
      <c r="J218" s="19" t="s">
        <v>1701</v>
      </c>
      <c r="K218" s="19"/>
      <c r="L218" s="21">
        <v>40277</v>
      </c>
      <c r="M218" s="21">
        <v>42095</v>
      </c>
      <c r="N218" s="34">
        <v>60</v>
      </c>
      <c r="O218" s="34">
        <v>10</v>
      </c>
      <c r="P218" s="34">
        <v>60</v>
      </c>
      <c r="Q218" s="34">
        <v>10</v>
      </c>
      <c r="R218" s="52">
        <v>10</v>
      </c>
      <c r="S218" s="354">
        <v>195460</v>
      </c>
      <c r="T218" s="26">
        <v>0.05</v>
      </c>
      <c r="U218" s="27">
        <v>0.104</v>
      </c>
      <c r="V218" s="256">
        <v>3688.571328058365</v>
      </c>
      <c r="W218" s="257">
        <v>172006.30773403574</v>
      </c>
      <c r="X218" s="257">
        <v>23453.692265964259</v>
      </c>
      <c r="Y218" s="257">
        <v>14029.938286184337</v>
      </c>
      <c r="Z218" s="257">
        <v>7599.2309651750302</v>
      </c>
      <c r="AA218" s="257">
        <v>6430.7073210093067</v>
      </c>
      <c r="AB218" s="257">
        <v>1028.6707134194851</v>
      </c>
      <c r="AC218" s="257"/>
      <c r="AD218" s="257">
        <v>49307.971949464118</v>
      </c>
      <c r="AE218" s="257">
        <v>25854.27968350254</v>
      </c>
      <c r="AF218" s="248"/>
      <c r="AG218" s="59">
        <v>10299</v>
      </c>
      <c r="AH218" s="13">
        <v>1</v>
      </c>
      <c r="AK218" s="79">
        <v>10299</v>
      </c>
    </row>
    <row r="219" spans="2:39">
      <c r="B219" s="78">
        <v>40602</v>
      </c>
      <c r="C219" s="78">
        <v>40602</v>
      </c>
      <c r="D219" s="78">
        <v>40574</v>
      </c>
      <c r="E219" s="202">
        <v>612</v>
      </c>
      <c r="F219" s="79" t="s">
        <v>1053</v>
      </c>
      <c r="G219" s="79" t="s">
        <v>444</v>
      </c>
      <c r="H219" s="19">
        <v>143990214</v>
      </c>
      <c r="I219" s="20">
        <v>98</v>
      </c>
      <c r="J219" s="19" t="s">
        <v>1503</v>
      </c>
      <c r="K219" s="19"/>
      <c r="L219" s="21">
        <v>40284</v>
      </c>
      <c r="M219" s="21">
        <v>42125</v>
      </c>
      <c r="N219" s="34">
        <v>61</v>
      </c>
      <c r="O219" s="34">
        <v>10</v>
      </c>
      <c r="P219" s="34">
        <v>60</v>
      </c>
      <c r="Q219" s="34">
        <v>10</v>
      </c>
      <c r="R219" s="52">
        <v>10</v>
      </c>
      <c r="S219" s="354">
        <v>121960</v>
      </c>
      <c r="T219" s="26">
        <v>0.05</v>
      </c>
      <c r="U219" s="27">
        <v>0.104</v>
      </c>
      <c r="V219" s="256">
        <v>2301.5356552235662</v>
      </c>
      <c r="W219" s="257">
        <v>107325.74077173334</v>
      </c>
      <c r="X219" s="257">
        <v>14634.259228266659</v>
      </c>
      <c r="Y219" s="257">
        <v>8754.176165880699</v>
      </c>
      <c r="Z219" s="257">
        <v>4741.6464162117391</v>
      </c>
      <c r="AA219" s="257">
        <v>4012.52974966896</v>
      </c>
      <c r="AB219" s="257">
        <v>641.85347492397625</v>
      </c>
      <c r="AC219" s="257"/>
      <c r="AD219" s="257">
        <v>30766.398541679362</v>
      </c>
      <c r="AE219" s="257">
        <v>16132.139313414351</v>
      </c>
      <c r="AF219" s="248"/>
      <c r="AG219" s="59">
        <v>612</v>
      </c>
      <c r="AH219" s="13">
        <v>1</v>
      </c>
      <c r="AK219" s="79">
        <v>612</v>
      </c>
    </row>
    <row r="220" spans="2:39">
      <c r="B220" s="78">
        <v>40602</v>
      </c>
      <c r="C220" s="78">
        <v>40602</v>
      </c>
      <c r="D220" s="78">
        <v>40574</v>
      </c>
      <c r="E220" s="202">
        <v>4119</v>
      </c>
      <c r="F220" s="79" t="s">
        <v>1053</v>
      </c>
      <c r="G220" s="79" t="s">
        <v>444</v>
      </c>
      <c r="H220" s="19">
        <v>143990702</v>
      </c>
      <c r="I220" s="20">
        <v>98</v>
      </c>
      <c r="J220" s="19" t="s">
        <v>923</v>
      </c>
      <c r="K220" s="19"/>
      <c r="L220" s="21">
        <v>40339</v>
      </c>
      <c r="M220" s="21">
        <v>42156</v>
      </c>
      <c r="N220" s="34">
        <v>60</v>
      </c>
      <c r="O220" s="34">
        <v>8</v>
      </c>
      <c r="P220" s="34">
        <v>60</v>
      </c>
      <c r="Q220" s="34">
        <v>8</v>
      </c>
      <c r="R220" s="52">
        <v>8</v>
      </c>
      <c r="S220" s="354">
        <v>60125</v>
      </c>
      <c r="T220" s="26">
        <v>0.05</v>
      </c>
      <c r="U220" s="27">
        <v>0.104</v>
      </c>
      <c r="V220" s="256">
        <v>1134.6329228461536</v>
      </c>
      <c r="W220" s="257">
        <v>52910.463790590897</v>
      </c>
      <c r="X220" s="257">
        <v>7214.5362094091033</v>
      </c>
      <c r="Y220" s="257">
        <v>3501.5230722085053</v>
      </c>
      <c r="Z220" s="257">
        <v>1900.156211008484</v>
      </c>
      <c r="AA220" s="257">
        <v>1601.3668612000213</v>
      </c>
      <c r="AB220" s="257">
        <v>253.14162138277555</v>
      </c>
      <c r="AC220" s="257"/>
      <c r="AD220" s="257">
        <v>15167.511580177694</v>
      </c>
      <c r="AE220" s="257">
        <v>7952.9753707694117</v>
      </c>
      <c r="AF220" s="248"/>
      <c r="AG220" s="59">
        <v>4119</v>
      </c>
      <c r="AH220" s="13">
        <v>1</v>
      </c>
      <c r="AK220" s="79">
        <v>4119</v>
      </c>
    </row>
    <row r="221" spans="2:39">
      <c r="B221" s="78">
        <v>40602</v>
      </c>
      <c r="C221" s="78">
        <v>40602</v>
      </c>
      <c r="D221" s="78">
        <v>40574</v>
      </c>
      <c r="E221" s="202">
        <v>629</v>
      </c>
      <c r="F221" s="79" t="s">
        <v>1053</v>
      </c>
      <c r="G221" s="79" t="s">
        <v>444</v>
      </c>
      <c r="H221" s="19">
        <v>143990737</v>
      </c>
      <c r="I221" s="20">
        <v>98</v>
      </c>
      <c r="J221" s="19" t="s">
        <v>151</v>
      </c>
      <c r="K221" s="19"/>
      <c r="L221" s="21">
        <v>40241</v>
      </c>
      <c r="M221" s="21">
        <v>42058</v>
      </c>
      <c r="N221" s="34">
        <v>60</v>
      </c>
      <c r="O221" s="34">
        <v>11</v>
      </c>
      <c r="P221" s="34">
        <v>60</v>
      </c>
      <c r="Q221" s="34">
        <v>11</v>
      </c>
      <c r="R221" s="52">
        <v>11</v>
      </c>
      <c r="S221" s="354">
        <v>226259</v>
      </c>
      <c r="T221" s="26">
        <v>0.05</v>
      </c>
      <c r="U221" s="27">
        <v>0.104</v>
      </c>
      <c r="V221" s="256">
        <v>4269.7864530602556</v>
      </c>
      <c r="W221" s="257">
        <v>199109.66531052484</v>
      </c>
      <c r="X221" s="257">
        <v>27149.334689475159</v>
      </c>
      <c r="Y221" s="257">
        <v>17736.983406915162</v>
      </c>
      <c r="Z221" s="257">
        <v>9598.146886099601</v>
      </c>
      <c r="AA221" s="257">
        <v>8138.836520815561</v>
      </c>
      <c r="AB221" s="257">
        <v>1309.8363227378366</v>
      </c>
      <c r="AC221" s="257"/>
      <c r="AD221" s="257">
        <v>57077.521873088117</v>
      </c>
      <c r="AE221" s="257">
        <v>29928.187183616072</v>
      </c>
      <c r="AF221" s="248"/>
      <c r="AG221" s="59">
        <v>629</v>
      </c>
      <c r="AH221" s="13">
        <v>1</v>
      </c>
      <c r="AK221" s="79">
        <v>629</v>
      </c>
    </row>
    <row r="222" spans="2:39">
      <c r="B222" s="78">
        <v>40602</v>
      </c>
      <c r="C222" s="78">
        <v>40602</v>
      </c>
      <c r="D222" s="78">
        <v>40574</v>
      </c>
      <c r="E222" s="202">
        <v>637</v>
      </c>
      <c r="F222" s="79" t="s">
        <v>1053</v>
      </c>
      <c r="G222" s="79" t="s">
        <v>444</v>
      </c>
      <c r="H222" s="19">
        <v>143991768</v>
      </c>
      <c r="I222" s="20">
        <v>98</v>
      </c>
      <c r="J222" s="19" t="s">
        <v>1680</v>
      </c>
      <c r="K222" s="19"/>
      <c r="L222" s="21">
        <v>40266</v>
      </c>
      <c r="M222" s="21">
        <v>42095</v>
      </c>
      <c r="N222" s="34">
        <v>60</v>
      </c>
      <c r="O222" s="34">
        <v>10</v>
      </c>
      <c r="P222" s="34">
        <v>60</v>
      </c>
      <c r="Q222" s="34">
        <v>10</v>
      </c>
      <c r="R222" s="52">
        <v>10</v>
      </c>
      <c r="S222" s="354">
        <v>229150</v>
      </c>
      <c r="T222" s="26">
        <v>0.05</v>
      </c>
      <c r="U222" s="27">
        <v>0.104</v>
      </c>
      <c r="V222" s="256">
        <v>4324.3431895250915</v>
      </c>
      <c r="W222" s="257">
        <v>201653.7676110421</v>
      </c>
      <c r="X222" s="257">
        <v>27496.232388957898</v>
      </c>
      <c r="Y222" s="257">
        <v>16448.175372348</v>
      </c>
      <c r="Z222" s="257">
        <v>8909.0544135365708</v>
      </c>
      <c r="AA222" s="257">
        <v>7539.1209588114289</v>
      </c>
      <c r="AB222" s="257">
        <v>1205.9751047788552</v>
      </c>
      <c r="AC222" s="257"/>
      <c r="AD222" s="257">
        <v>57806.823760460975</v>
      </c>
      <c r="AE222" s="257">
        <v>30310.591371506212</v>
      </c>
      <c r="AF222" s="248"/>
      <c r="AG222" s="59">
        <v>637</v>
      </c>
      <c r="AH222" s="13">
        <v>1</v>
      </c>
      <c r="AK222" s="79">
        <v>637</v>
      </c>
    </row>
    <row r="223" spans="2:39">
      <c r="B223" s="78">
        <v>40602</v>
      </c>
      <c r="C223" s="78">
        <v>40602</v>
      </c>
      <c r="D223" s="78">
        <v>40574</v>
      </c>
      <c r="E223" s="202">
        <v>661</v>
      </c>
      <c r="F223" s="79" t="s">
        <v>1053</v>
      </c>
      <c r="G223" s="79" t="s">
        <v>444</v>
      </c>
      <c r="H223" s="19">
        <v>143992160</v>
      </c>
      <c r="I223" s="20">
        <v>98</v>
      </c>
      <c r="J223" s="19" t="s">
        <v>260</v>
      </c>
      <c r="K223" s="19"/>
      <c r="L223" s="21">
        <v>40360</v>
      </c>
      <c r="M223" s="21">
        <v>42186</v>
      </c>
      <c r="N223" s="34">
        <v>60</v>
      </c>
      <c r="O223" s="34">
        <v>7</v>
      </c>
      <c r="P223" s="34">
        <v>60</v>
      </c>
      <c r="Q223" s="34">
        <v>7</v>
      </c>
      <c r="R223" s="52">
        <v>7</v>
      </c>
      <c r="S223" s="354">
        <v>125417</v>
      </c>
      <c r="T223" s="26">
        <v>0.05</v>
      </c>
      <c r="U223" s="27">
        <v>0.104</v>
      </c>
      <c r="V223" s="256">
        <v>2366.7735099309116</v>
      </c>
      <c r="W223" s="257">
        <v>110367.92743824598</v>
      </c>
      <c r="X223" s="257">
        <v>15049.072561754016</v>
      </c>
      <c r="Y223" s="257">
        <v>6435.2488039182572</v>
      </c>
      <c r="Z223" s="257">
        <v>3495.5028089712428</v>
      </c>
      <c r="AA223" s="257">
        <v>2939.7459949470144</v>
      </c>
      <c r="AB223" s="257">
        <v>462.0329295275356</v>
      </c>
      <c r="AC223" s="257"/>
      <c r="AD223" s="257">
        <v>31638.483157607381</v>
      </c>
      <c r="AE223" s="257">
        <v>16589.410595855086</v>
      </c>
      <c r="AF223" s="248"/>
      <c r="AG223" s="59">
        <v>661</v>
      </c>
      <c r="AH223" s="13">
        <v>1</v>
      </c>
      <c r="AK223" s="79">
        <v>661</v>
      </c>
    </row>
    <row r="224" spans="2:39">
      <c r="B224" s="78">
        <v>40602</v>
      </c>
      <c r="C224" s="78">
        <v>40602</v>
      </c>
      <c r="D224" s="78">
        <v>40574</v>
      </c>
      <c r="E224" s="202">
        <v>629</v>
      </c>
      <c r="F224" s="79" t="s">
        <v>1053</v>
      </c>
      <c r="G224" s="79" t="s">
        <v>444</v>
      </c>
      <c r="H224" s="19">
        <v>143992853</v>
      </c>
      <c r="I224" s="20">
        <v>98</v>
      </c>
      <c r="J224" s="19" t="s">
        <v>151</v>
      </c>
      <c r="K224" s="19"/>
      <c r="L224" s="21">
        <v>40395</v>
      </c>
      <c r="M224" s="21">
        <v>41487</v>
      </c>
      <c r="N224" s="34">
        <v>36</v>
      </c>
      <c r="O224" s="34">
        <v>6</v>
      </c>
      <c r="P224" s="34">
        <v>36</v>
      </c>
      <c r="Q224" s="34">
        <v>6</v>
      </c>
      <c r="R224" s="52">
        <v>6</v>
      </c>
      <c r="S224" s="354">
        <v>17054</v>
      </c>
      <c r="T224" s="26">
        <v>0.05</v>
      </c>
      <c r="U224" s="27">
        <v>0.104</v>
      </c>
      <c r="V224" s="256">
        <v>511.12367922296323</v>
      </c>
      <c r="W224" s="257">
        <v>15748.53749658231</v>
      </c>
      <c r="X224" s="257">
        <v>1305.4625034176897</v>
      </c>
      <c r="Y224" s="257">
        <v>769.65476589717991</v>
      </c>
      <c r="Z224" s="257">
        <v>398.6926371167263</v>
      </c>
      <c r="AA224" s="257">
        <v>370.96212878045361</v>
      </c>
      <c r="AB224" s="257">
        <v>34.354276405728676</v>
      </c>
      <c r="AC224" s="257"/>
      <c r="AD224" s="257">
        <v>2651.9149554441892</v>
      </c>
      <c r="AE224" s="257">
        <v>1346.4524520267314</v>
      </c>
      <c r="AF224" s="248"/>
      <c r="AG224" s="59">
        <v>629</v>
      </c>
      <c r="AH224" s="13">
        <v>1</v>
      </c>
      <c r="AK224" s="79">
        <v>629</v>
      </c>
    </row>
    <row r="225" spans="2:37">
      <c r="B225" s="78">
        <v>40602</v>
      </c>
      <c r="C225" s="78">
        <v>40602</v>
      </c>
      <c r="D225" s="78">
        <v>40574</v>
      </c>
      <c r="E225" s="202">
        <v>661</v>
      </c>
      <c r="F225" s="79" t="s">
        <v>1053</v>
      </c>
      <c r="G225" s="79" t="s">
        <v>444</v>
      </c>
      <c r="H225" s="19">
        <v>143992888</v>
      </c>
      <c r="I225" s="20">
        <v>98</v>
      </c>
      <c r="J225" s="19" t="s">
        <v>260</v>
      </c>
      <c r="K225" s="19"/>
      <c r="L225" s="21">
        <v>40421</v>
      </c>
      <c r="M225" s="21">
        <v>42248</v>
      </c>
      <c r="N225" s="34">
        <v>60</v>
      </c>
      <c r="O225" s="34">
        <v>5</v>
      </c>
      <c r="P225" s="34">
        <v>60</v>
      </c>
      <c r="Q225" s="34">
        <v>5</v>
      </c>
      <c r="R225" s="52">
        <v>5</v>
      </c>
      <c r="S225" s="354">
        <v>101830</v>
      </c>
      <c r="T225" s="26">
        <v>0.05</v>
      </c>
      <c r="U225" s="27">
        <v>0.104</v>
      </c>
      <c r="V225" s="256">
        <v>1921.6577219696271</v>
      </c>
      <c r="W225" s="257">
        <v>89611.185493486439</v>
      </c>
      <c r="X225" s="257">
        <v>12218.814506513561</v>
      </c>
      <c r="Y225" s="257">
        <v>3783.0518831003747</v>
      </c>
      <c r="Z225" s="257">
        <v>2058.8075796110716</v>
      </c>
      <c r="AA225" s="257">
        <v>1724.2443034893031</v>
      </c>
      <c r="AB225" s="257">
        <v>267.95645847617459</v>
      </c>
      <c r="AC225" s="257"/>
      <c r="AD225" s="257">
        <v>25688.277824690114</v>
      </c>
      <c r="AE225" s="257">
        <v>13469.463318177945</v>
      </c>
      <c r="AF225" s="248"/>
      <c r="AG225" s="59">
        <v>661</v>
      </c>
      <c r="AH225" s="13">
        <v>1</v>
      </c>
      <c r="AK225" s="79">
        <v>661</v>
      </c>
    </row>
    <row r="226" spans="2:37">
      <c r="B226" s="81">
        <v>40633</v>
      </c>
      <c r="C226" s="81">
        <v>40633</v>
      </c>
      <c r="D226" s="81">
        <v>40602</v>
      </c>
      <c r="E226" s="203">
        <v>662</v>
      </c>
      <c r="F226" s="82" t="s">
        <v>1053</v>
      </c>
      <c r="G226" s="82" t="s">
        <v>444</v>
      </c>
      <c r="H226" s="19">
        <v>141035142</v>
      </c>
      <c r="I226" s="20">
        <v>98</v>
      </c>
      <c r="J226" s="19" t="s">
        <v>796</v>
      </c>
      <c r="K226" s="19"/>
      <c r="L226" s="21">
        <v>39790</v>
      </c>
      <c r="M226" s="21">
        <v>41611</v>
      </c>
      <c r="N226" s="34">
        <v>60</v>
      </c>
      <c r="O226" s="34">
        <v>27</v>
      </c>
      <c r="P226" s="34">
        <v>60</v>
      </c>
      <c r="Q226" s="34">
        <v>27</v>
      </c>
      <c r="R226" s="52">
        <v>27</v>
      </c>
      <c r="S226" s="354">
        <v>28000</v>
      </c>
      <c r="T226" s="26">
        <v>0.05</v>
      </c>
      <c r="U226" s="27">
        <v>0.104</v>
      </c>
      <c r="V226" s="256">
        <v>528.39454203230434</v>
      </c>
      <c r="W226" s="257">
        <v>24640.215985639003</v>
      </c>
      <c r="X226" s="257">
        <v>3359.7840143609974</v>
      </c>
      <c r="Y226" s="257">
        <v>4735.1323289504544</v>
      </c>
      <c r="Z226" s="257">
        <v>2526.4070512660774</v>
      </c>
      <c r="AA226" s="257">
        <v>2208.725277684377</v>
      </c>
      <c r="AB226" s="257">
        <v>397.86915959538123</v>
      </c>
      <c r="AC226" s="257"/>
      <c r="AD226" s="257">
        <v>7063.456536298967</v>
      </c>
      <c r="AE226" s="257">
        <v>3703.6725219383507</v>
      </c>
      <c r="AG226" s="59">
        <v>662</v>
      </c>
      <c r="AH226" s="13">
        <v>1</v>
      </c>
      <c r="AK226" s="82">
        <v>662</v>
      </c>
    </row>
    <row r="227" spans="2:37">
      <c r="B227" s="81">
        <v>40633</v>
      </c>
      <c r="C227" s="81">
        <v>40633</v>
      </c>
      <c r="D227" s="81">
        <v>40602</v>
      </c>
      <c r="E227" s="203">
        <v>3274</v>
      </c>
      <c r="F227" s="82" t="s">
        <v>1053</v>
      </c>
      <c r="G227" s="82" t="s">
        <v>444</v>
      </c>
      <c r="H227" s="19">
        <v>141057278</v>
      </c>
      <c r="I227" s="20">
        <v>98</v>
      </c>
      <c r="J227" s="19" t="s">
        <v>211</v>
      </c>
      <c r="K227" s="19"/>
      <c r="L227" s="21">
        <v>39637</v>
      </c>
      <c r="M227" s="21">
        <v>41457</v>
      </c>
      <c r="N227" s="34">
        <v>60</v>
      </c>
      <c r="O227" s="34">
        <v>32</v>
      </c>
      <c r="P227" s="34">
        <v>60</v>
      </c>
      <c r="Q227" s="34">
        <v>32</v>
      </c>
      <c r="R227" s="52">
        <v>32</v>
      </c>
      <c r="S227" s="354">
        <v>110000</v>
      </c>
      <c r="T227" s="26">
        <v>0.05</v>
      </c>
      <c r="U227" s="27">
        <v>0.104</v>
      </c>
      <c r="V227" s="256">
        <v>2075.8357008411958</v>
      </c>
      <c r="W227" s="257">
        <v>96800.848515010366</v>
      </c>
      <c r="X227" s="257">
        <v>13199.151484989634</v>
      </c>
      <c r="Y227" s="257">
        <v>21037.880143315495</v>
      </c>
      <c r="Z227" s="257">
        <v>11180.235902715611</v>
      </c>
      <c r="AA227" s="257">
        <v>9857.6442405998841</v>
      </c>
      <c r="AB227" s="257">
        <v>1852.512489121352</v>
      </c>
      <c r="AC227" s="257"/>
      <c r="AD227" s="257">
        <v>27749.293535460238</v>
      </c>
      <c r="AE227" s="257">
        <v>14550.142050472103</v>
      </c>
      <c r="AG227" s="59">
        <v>3274</v>
      </c>
      <c r="AH227" s="13">
        <v>1</v>
      </c>
      <c r="AK227" s="82">
        <v>3274</v>
      </c>
    </row>
    <row r="228" spans="2:37">
      <c r="B228" s="81">
        <v>40633</v>
      </c>
      <c r="C228" s="81">
        <v>40633</v>
      </c>
      <c r="D228" s="81">
        <v>40602</v>
      </c>
      <c r="E228" s="203">
        <v>3341</v>
      </c>
      <c r="F228" s="82" t="s">
        <v>1053</v>
      </c>
      <c r="G228" s="82" t="s">
        <v>444</v>
      </c>
      <c r="H228" s="19">
        <v>141066145</v>
      </c>
      <c r="I228" s="20">
        <v>98</v>
      </c>
      <c r="J228" s="19" t="s">
        <v>1404</v>
      </c>
      <c r="K228" s="19"/>
      <c r="L228" s="21">
        <v>39632</v>
      </c>
      <c r="M228" s="21">
        <v>41482</v>
      </c>
      <c r="N228" s="34">
        <v>61</v>
      </c>
      <c r="O228" s="34">
        <v>32</v>
      </c>
      <c r="P228" s="34">
        <v>60</v>
      </c>
      <c r="Q228" s="34">
        <v>32</v>
      </c>
      <c r="R228" s="52">
        <v>32</v>
      </c>
      <c r="S228" s="354">
        <v>150000</v>
      </c>
      <c r="T228" s="26">
        <v>0.05</v>
      </c>
      <c r="U228" s="27">
        <v>0.104</v>
      </c>
      <c r="V228" s="256">
        <v>2830.6850466016308</v>
      </c>
      <c r="W228" s="257">
        <v>132001.15706592327</v>
      </c>
      <c r="X228" s="257">
        <v>17998.842934076732</v>
      </c>
      <c r="Y228" s="257">
        <v>28688.018377248394</v>
      </c>
      <c r="Z228" s="257">
        <v>15245.776230975833</v>
      </c>
      <c r="AA228" s="257">
        <v>13442.242146272562</v>
      </c>
      <c r="AB228" s="257">
        <v>2526.1533942563833</v>
      </c>
      <c r="AC228" s="257"/>
      <c r="AD228" s="257">
        <v>37839.945730173065</v>
      </c>
      <c r="AE228" s="257">
        <v>19841.102796098327</v>
      </c>
      <c r="AG228" s="59">
        <v>3341</v>
      </c>
      <c r="AH228" s="13">
        <v>1</v>
      </c>
      <c r="AK228" s="82">
        <v>3341</v>
      </c>
    </row>
    <row r="229" spans="2:37">
      <c r="B229" s="81">
        <v>40633</v>
      </c>
      <c r="C229" s="81">
        <v>40633</v>
      </c>
      <c r="D229" s="81">
        <v>40602</v>
      </c>
      <c r="E229" s="203">
        <v>407</v>
      </c>
      <c r="F229" s="82" t="s">
        <v>1053</v>
      </c>
      <c r="G229" s="82" t="s">
        <v>444</v>
      </c>
      <c r="H229" s="19">
        <v>141066501</v>
      </c>
      <c r="I229" s="20">
        <v>98</v>
      </c>
      <c r="J229" s="19" t="s">
        <v>1407</v>
      </c>
      <c r="K229" s="19"/>
      <c r="L229" s="21">
        <v>39717</v>
      </c>
      <c r="M229" s="21">
        <v>41570</v>
      </c>
      <c r="N229" s="34">
        <v>61</v>
      </c>
      <c r="O229" s="34">
        <v>29</v>
      </c>
      <c r="P229" s="34">
        <v>60</v>
      </c>
      <c r="Q229" s="34">
        <v>29</v>
      </c>
      <c r="R229" s="52">
        <v>29</v>
      </c>
      <c r="S229" s="354">
        <v>35513</v>
      </c>
      <c r="T229" s="26">
        <v>0.05</v>
      </c>
      <c r="U229" s="27">
        <v>0.104</v>
      </c>
      <c r="V229" s="256">
        <v>670.17412039975818</v>
      </c>
      <c r="W229" s="257">
        <v>31251.71393921422</v>
      </c>
      <c r="X229" s="257">
        <v>4261.2860607857801</v>
      </c>
      <c r="Y229" s="257">
        <v>6333.4541177240344</v>
      </c>
      <c r="Z229" s="257">
        <v>3373.7167973222199</v>
      </c>
      <c r="AA229" s="257">
        <v>2959.7373204018145</v>
      </c>
      <c r="AB229" s="257">
        <v>542.00568317012119</v>
      </c>
      <c r="AC229" s="257"/>
      <c r="AD229" s="257">
        <v>8958.7332847709022</v>
      </c>
      <c r="AE229" s="257">
        <v>4697.4472239856013</v>
      </c>
      <c r="AG229" s="59">
        <v>407</v>
      </c>
      <c r="AH229" s="13">
        <v>1</v>
      </c>
      <c r="AK229" s="82">
        <v>407</v>
      </c>
    </row>
    <row r="230" spans="2:37">
      <c r="B230" s="81">
        <v>40633</v>
      </c>
      <c r="C230" s="81">
        <v>40633</v>
      </c>
      <c r="D230" s="81">
        <v>40602</v>
      </c>
      <c r="E230" s="203">
        <v>4046</v>
      </c>
      <c r="F230" s="82" t="s">
        <v>1053</v>
      </c>
      <c r="G230" s="82" t="s">
        <v>444</v>
      </c>
      <c r="H230" s="19">
        <v>141994336</v>
      </c>
      <c r="I230" s="20">
        <v>98</v>
      </c>
      <c r="J230" s="19" t="s">
        <v>1354</v>
      </c>
      <c r="K230" s="19"/>
      <c r="L230" s="21">
        <v>40350</v>
      </c>
      <c r="M230" s="21">
        <v>42186</v>
      </c>
      <c r="N230" s="34">
        <v>60</v>
      </c>
      <c r="O230" s="34">
        <v>8</v>
      </c>
      <c r="P230" s="34">
        <v>60</v>
      </c>
      <c r="Q230" s="34">
        <v>8</v>
      </c>
      <c r="R230" s="52">
        <v>8</v>
      </c>
      <c r="S230" s="354">
        <v>126936</v>
      </c>
      <c r="T230" s="26">
        <v>0.05</v>
      </c>
      <c r="U230" s="27">
        <v>0.104</v>
      </c>
      <c r="V230" s="256">
        <v>2395.4389138361639</v>
      </c>
      <c r="W230" s="257">
        <v>111704.65915546688</v>
      </c>
      <c r="X230" s="257">
        <v>15231.340844533115</v>
      </c>
      <c r="Y230" s="257">
        <v>7392.4213337855945</v>
      </c>
      <c r="Z230" s="257">
        <v>4011.6129530240823</v>
      </c>
      <c r="AA230" s="257">
        <v>3380.8083807615121</v>
      </c>
      <c r="AB230" s="257">
        <v>534.43301208888124</v>
      </c>
      <c r="AC230" s="257"/>
      <c r="AD230" s="257">
        <v>32021.675674701637</v>
      </c>
      <c r="AE230" s="257">
        <v>16790.33483017025</v>
      </c>
      <c r="AG230" s="59">
        <v>4046</v>
      </c>
      <c r="AH230" s="13">
        <v>1</v>
      </c>
      <c r="AK230" s="82">
        <v>4046</v>
      </c>
    </row>
    <row r="231" spans="2:37">
      <c r="B231" s="81">
        <v>40633</v>
      </c>
      <c r="C231" s="81">
        <v>40633</v>
      </c>
      <c r="D231" s="81">
        <v>40602</v>
      </c>
      <c r="E231" s="203">
        <v>662</v>
      </c>
      <c r="F231" s="82" t="s">
        <v>1053</v>
      </c>
      <c r="G231" s="82" t="s">
        <v>444</v>
      </c>
      <c r="H231" s="19">
        <v>143001075</v>
      </c>
      <c r="I231" s="20">
        <v>98</v>
      </c>
      <c r="J231" s="19" t="s">
        <v>796</v>
      </c>
      <c r="K231" s="19"/>
      <c r="L231" s="21">
        <v>39757</v>
      </c>
      <c r="M231" s="21">
        <v>41582</v>
      </c>
      <c r="N231" s="34">
        <v>60</v>
      </c>
      <c r="O231" s="34">
        <v>28</v>
      </c>
      <c r="P231" s="34">
        <v>60</v>
      </c>
      <c r="Q231" s="34">
        <v>28</v>
      </c>
      <c r="R231" s="52">
        <v>28</v>
      </c>
      <c r="S231" s="354">
        <v>73001</v>
      </c>
      <c r="T231" s="26">
        <v>0.05</v>
      </c>
      <c r="U231" s="27">
        <v>0.104</v>
      </c>
      <c r="V231" s="256">
        <v>1377.6189272464378</v>
      </c>
      <c r="W231" s="257">
        <v>64241.443113129761</v>
      </c>
      <c r="X231" s="257">
        <v>8759.5568868702394</v>
      </c>
      <c r="Y231" s="257">
        <v>12686.724793611043</v>
      </c>
      <c r="Z231" s="257">
        <v>6763.428007146601</v>
      </c>
      <c r="AA231" s="257">
        <v>5923.2967864644424</v>
      </c>
      <c r="AB231" s="257">
        <v>1075.7350562823101</v>
      </c>
      <c r="AC231" s="257"/>
      <c r="AD231" s="257">
        <v>18415.692521655754</v>
      </c>
      <c r="AE231" s="257">
        <v>9656.1356347864985</v>
      </c>
      <c r="AG231" s="59">
        <v>662</v>
      </c>
      <c r="AH231" s="13">
        <v>1</v>
      </c>
      <c r="AK231" s="82">
        <v>662</v>
      </c>
    </row>
    <row r="232" spans="2:37">
      <c r="B232" s="81">
        <v>40633</v>
      </c>
      <c r="C232" s="81">
        <v>40633</v>
      </c>
      <c r="D232" s="81">
        <v>40602</v>
      </c>
      <c r="E232" s="203">
        <v>673</v>
      </c>
      <c r="F232" s="82" t="s">
        <v>1053</v>
      </c>
      <c r="G232" s="82" t="s">
        <v>444</v>
      </c>
      <c r="H232" s="19">
        <v>143001911</v>
      </c>
      <c r="I232" s="20">
        <v>98</v>
      </c>
      <c r="J232" s="19" t="s">
        <v>1010</v>
      </c>
      <c r="K232" s="19"/>
      <c r="L232" s="21">
        <v>39687</v>
      </c>
      <c r="M232" s="21">
        <v>42273</v>
      </c>
      <c r="N232" s="34">
        <v>85</v>
      </c>
      <c r="O232" s="34">
        <v>30</v>
      </c>
      <c r="P232" s="34">
        <v>60</v>
      </c>
      <c r="Q232" s="34">
        <v>30</v>
      </c>
      <c r="R232" s="52">
        <v>30</v>
      </c>
      <c r="S232" s="354">
        <v>267631</v>
      </c>
      <c r="T232" s="26">
        <v>0.05</v>
      </c>
      <c r="U232" s="27">
        <v>0.104</v>
      </c>
      <c r="V232" s="256">
        <v>5050.5271313802741</v>
      </c>
      <c r="W232" s="257">
        <v>235517.34444473404</v>
      </c>
      <c r="X232" s="257">
        <v>32113.655555265956</v>
      </c>
      <c r="Y232" s="257">
        <v>48915.250479801871</v>
      </c>
      <c r="Z232" s="257">
        <v>26035.601659591091</v>
      </c>
      <c r="AA232" s="257">
        <v>22879.648820210779</v>
      </c>
      <c r="AB232" s="257">
        <v>4225.480994113942</v>
      </c>
      <c r="AC232" s="257"/>
      <c r="AD232" s="257">
        <v>67514.283438079539</v>
      </c>
      <c r="AE232" s="257">
        <v>35400.627882817287</v>
      </c>
      <c r="AG232" s="59">
        <v>673</v>
      </c>
      <c r="AH232" s="13">
        <v>1</v>
      </c>
      <c r="AK232" s="82">
        <v>673</v>
      </c>
    </row>
    <row r="233" spans="2:37">
      <c r="B233" s="81">
        <v>40633</v>
      </c>
      <c r="C233" s="81">
        <v>40633</v>
      </c>
      <c r="D233" s="81">
        <v>40602</v>
      </c>
      <c r="E233" s="203">
        <v>154</v>
      </c>
      <c r="F233" s="82" t="s">
        <v>1053</v>
      </c>
      <c r="G233" s="82" t="s">
        <v>444</v>
      </c>
      <c r="H233" s="19">
        <v>143006271</v>
      </c>
      <c r="I233" s="20">
        <v>99</v>
      </c>
      <c r="J233" s="19" t="s">
        <v>234</v>
      </c>
      <c r="K233" s="19"/>
      <c r="L233" s="21">
        <v>40107</v>
      </c>
      <c r="M233" s="21">
        <v>43763</v>
      </c>
      <c r="N233" s="34">
        <v>120</v>
      </c>
      <c r="O233" s="34">
        <v>16</v>
      </c>
      <c r="P233" s="34">
        <v>120</v>
      </c>
      <c r="Q233" s="34">
        <v>16</v>
      </c>
      <c r="R233" s="52">
        <v>16</v>
      </c>
      <c r="S233" s="354">
        <v>100041</v>
      </c>
      <c r="T233" s="26">
        <v>0.03</v>
      </c>
      <c r="U233" s="27">
        <v>8.6499999999999994E-2</v>
      </c>
      <c r="V233" s="256">
        <v>966.00334603717408</v>
      </c>
      <c r="W233" s="257">
        <v>77410.708831759752</v>
      </c>
      <c r="X233" s="257">
        <v>22630.291168240248</v>
      </c>
      <c r="Y233" s="257">
        <v>8562.9592184436679</v>
      </c>
      <c r="Z233" s="257">
        <v>3784.3436120849651</v>
      </c>
      <c r="AA233" s="257">
        <v>4778.6156063587023</v>
      </c>
      <c r="AB233" s="257">
        <v>1588.0906082975612</v>
      </c>
      <c r="AC233" s="257"/>
      <c r="AD233" s="257">
        <v>38509.692692699915</v>
      </c>
      <c r="AE233" s="257">
        <v>15879.401524458706</v>
      </c>
      <c r="AG233" s="59">
        <v>154</v>
      </c>
      <c r="AH233" s="13">
        <v>1</v>
      </c>
      <c r="AK233" s="82">
        <v>154</v>
      </c>
    </row>
    <row r="234" spans="2:37">
      <c r="B234" s="81">
        <v>40633</v>
      </c>
      <c r="C234" s="81">
        <v>40633</v>
      </c>
      <c r="D234" s="81">
        <v>40602</v>
      </c>
      <c r="E234" s="203">
        <v>106</v>
      </c>
      <c r="F234" s="82" t="s">
        <v>1053</v>
      </c>
      <c r="G234" s="82" t="s">
        <v>349</v>
      </c>
      <c r="H234" s="103">
        <v>143015009</v>
      </c>
      <c r="I234" s="104">
        <v>99</v>
      </c>
      <c r="J234" s="103" t="s">
        <v>1129</v>
      </c>
      <c r="K234" s="103"/>
      <c r="L234" s="101">
        <v>38126</v>
      </c>
      <c r="M234" s="101">
        <v>41417</v>
      </c>
      <c r="N234" s="34">
        <v>108</v>
      </c>
      <c r="O234" s="34">
        <v>81</v>
      </c>
      <c r="P234" s="34">
        <v>108</v>
      </c>
      <c r="Q234" s="34">
        <v>81</v>
      </c>
      <c r="R234" s="52">
        <v>81</v>
      </c>
      <c r="S234" s="354">
        <v>900005</v>
      </c>
      <c r="T234" s="26">
        <v>0.03</v>
      </c>
      <c r="U234" s="27">
        <v>8.6499999999999994E-2</v>
      </c>
      <c r="V234" s="256">
        <v>9519.2992003821619</v>
      </c>
      <c r="W234" s="257">
        <v>712622.99100974656</v>
      </c>
      <c r="X234" s="257">
        <v>187382.00899025344</v>
      </c>
      <c r="Y234" s="257">
        <v>291237.46061373013</v>
      </c>
      <c r="Z234" s="257">
        <v>119296.9590471304</v>
      </c>
      <c r="AA234" s="257">
        <v>171940.50156659973</v>
      </c>
      <c r="AB234" s="257">
        <v>66569.924246537412</v>
      </c>
      <c r="AC234" s="257"/>
      <c r="AD234" s="257">
        <v>315461.32263151562</v>
      </c>
      <c r="AE234" s="257">
        <v>128079.31364125441</v>
      </c>
      <c r="AG234" s="59">
        <v>106</v>
      </c>
      <c r="AH234" s="13">
        <v>1</v>
      </c>
      <c r="AI234" s="60">
        <v>106</v>
      </c>
      <c r="AK234" s="82">
        <v>106</v>
      </c>
    </row>
    <row r="235" spans="2:37">
      <c r="B235" s="81">
        <v>40633</v>
      </c>
      <c r="C235" s="81">
        <v>40633</v>
      </c>
      <c r="D235" s="81">
        <v>40602</v>
      </c>
      <c r="E235" s="203">
        <v>4171</v>
      </c>
      <c r="F235" s="82" t="s">
        <v>1053</v>
      </c>
      <c r="G235" s="82" t="s">
        <v>444</v>
      </c>
      <c r="H235" s="19">
        <v>143027546</v>
      </c>
      <c r="I235" s="20">
        <v>98</v>
      </c>
      <c r="J235" s="19" t="s">
        <v>408</v>
      </c>
      <c r="K235" s="19"/>
      <c r="L235" s="21">
        <v>39594</v>
      </c>
      <c r="M235" s="21">
        <v>41417</v>
      </c>
      <c r="N235" s="34">
        <v>60</v>
      </c>
      <c r="O235" s="34">
        <v>33</v>
      </c>
      <c r="P235" s="34">
        <v>60</v>
      </c>
      <c r="Q235" s="34">
        <v>33</v>
      </c>
      <c r="R235" s="52">
        <v>33</v>
      </c>
      <c r="S235" s="354">
        <v>260025</v>
      </c>
      <c r="T235" s="26">
        <v>0.05</v>
      </c>
      <c r="U235" s="27">
        <v>0.104</v>
      </c>
      <c r="V235" s="256">
        <v>4906.9925282839276</v>
      </c>
      <c r="W235" s="257">
        <v>228824.00577377799</v>
      </c>
      <c r="X235" s="257">
        <v>31200.994226222014</v>
      </c>
      <c r="Y235" s="257">
        <v>50783.947871249082</v>
      </c>
      <c r="Z235" s="257">
        <v>26967.843897193721</v>
      </c>
      <c r="AA235" s="257">
        <v>23816.103974055361</v>
      </c>
      <c r="AB235" s="257">
        <v>4515.933374847923</v>
      </c>
      <c r="AC235" s="257"/>
      <c r="AD235" s="257">
        <v>65595.545923254962</v>
      </c>
      <c r="AE235" s="257">
        <v>34394.551697036441</v>
      </c>
      <c r="AG235" s="59">
        <v>4171</v>
      </c>
      <c r="AH235" s="13">
        <v>1</v>
      </c>
      <c r="AK235" s="82">
        <v>4171</v>
      </c>
    </row>
    <row r="236" spans="2:37">
      <c r="B236" s="81">
        <v>40633</v>
      </c>
      <c r="C236" s="81">
        <v>40633</v>
      </c>
      <c r="D236" s="81">
        <v>40602</v>
      </c>
      <c r="E236" s="203">
        <v>536</v>
      </c>
      <c r="F236" s="82" t="s">
        <v>1053</v>
      </c>
      <c r="G236" s="82" t="s">
        <v>444</v>
      </c>
      <c r="H236" s="19">
        <v>143031276</v>
      </c>
      <c r="I236" s="20">
        <v>97</v>
      </c>
      <c r="J236" s="19" t="s">
        <v>174</v>
      </c>
      <c r="K236" s="19"/>
      <c r="L236" s="21">
        <v>40025</v>
      </c>
      <c r="M236" s="21">
        <v>40747</v>
      </c>
      <c r="N236" s="34">
        <v>24</v>
      </c>
      <c r="O236" s="34">
        <v>19</v>
      </c>
      <c r="P236" s="34">
        <v>24</v>
      </c>
      <c r="Q236" s="34">
        <v>19</v>
      </c>
      <c r="R236" s="52">
        <v>19</v>
      </c>
      <c r="S236" s="354">
        <v>44000</v>
      </c>
      <c r="T236" s="26">
        <v>0</v>
      </c>
      <c r="U236" s="27">
        <v>0.104</v>
      </c>
      <c r="V236" s="256">
        <v>1833.3333333333333</v>
      </c>
      <c r="W236" s="257">
        <v>39571.393696604842</v>
      </c>
      <c r="X236" s="257">
        <v>4428.6063033951577</v>
      </c>
      <c r="Y236" s="257">
        <v>4195.010344100644</v>
      </c>
      <c r="Z236" s="257">
        <v>0</v>
      </c>
      <c r="AA236" s="257">
        <v>4195.010344100644</v>
      </c>
      <c r="AB236" s="257">
        <v>369.05052528292981</v>
      </c>
      <c r="AC236" s="257"/>
      <c r="AD236" s="257">
        <v>4428.6063033947185</v>
      </c>
      <c r="AE236" s="257">
        <v>0</v>
      </c>
      <c r="AG236" s="59">
        <v>536</v>
      </c>
      <c r="AH236" s="13">
        <v>1</v>
      </c>
      <c r="AK236" s="82">
        <v>536</v>
      </c>
    </row>
    <row r="237" spans="2:37">
      <c r="B237" s="81">
        <v>40633</v>
      </c>
      <c r="C237" s="81">
        <v>40633</v>
      </c>
      <c r="D237" s="81">
        <v>40602</v>
      </c>
      <c r="E237" s="203">
        <v>10113</v>
      </c>
      <c r="F237" s="82" t="s">
        <v>1053</v>
      </c>
      <c r="G237" s="82" t="s">
        <v>349</v>
      </c>
      <c r="H237" s="19">
        <v>143032965</v>
      </c>
      <c r="I237" s="20">
        <v>99</v>
      </c>
      <c r="J237" s="19" t="s">
        <v>573</v>
      </c>
      <c r="K237" s="19"/>
      <c r="L237" s="21">
        <v>39651</v>
      </c>
      <c r="M237" s="21">
        <v>50609</v>
      </c>
      <c r="N237" s="34">
        <v>360</v>
      </c>
      <c r="O237" s="34">
        <v>31</v>
      </c>
      <c r="P237" s="34">
        <v>228</v>
      </c>
      <c r="Q237" s="34">
        <v>31</v>
      </c>
      <c r="R237" s="52">
        <v>31</v>
      </c>
      <c r="S237" s="354">
        <v>1935940</v>
      </c>
      <c r="T237" s="26">
        <v>0.03</v>
      </c>
      <c r="U237" s="27">
        <v>8.6499999999999994E-2</v>
      </c>
      <c r="V237" s="256">
        <v>11149.874466392559</v>
      </c>
      <c r="W237" s="257">
        <v>1246034.8870606229</v>
      </c>
      <c r="X237" s="257">
        <v>689905.11293937708</v>
      </c>
      <c r="Y237" s="257">
        <v>270636.93582012656</v>
      </c>
      <c r="Z237" s="257">
        <v>142519.52970523678</v>
      </c>
      <c r="AA237" s="257">
        <v>128117.40611488977</v>
      </c>
      <c r="AB237" s="257">
        <v>93802.888162810035</v>
      </c>
      <c r="AC237" s="257"/>
      <c r="AD237" s="257">
        <v>1296136.4912768528</v>
      </c>
      <c r="AE237" s="257">
        <v>606231.37833745673</v>
      </c>
      <c r="AG237" s="59">
        <v>10113</v>
      </c>
      <c r="AH237" s="13">
        <v>1</v>
      </c>
      <c r="AK237" s="82">
        <v>10113</v>
      </c>
    </row>
    <row r="238" spans="2:37">
      <c r="B238" s="81">
        <v>40633</v>
      </c>
      <c r="C238" s="81">
        <v>40633</v>
      </c>
      <c r="D238" s="81">
        <v>40602</v>
      </c>
      <c r="E238" s="203">
        <v>10113</v>
      </c>
      <c r="F238" s="82" t="s">
        <v>1053</v>
      </c>
      <c r="G238" s="82" t="s">
        <v>349</v>
      </c>
      <c r="H238" s="19">
        <v>143033201</v>
      </c>
      <c r="I238" s="20">
        <v>99</v>
      </c>
      <c r="J238" s="19" t="s">
        <v>576</v>
      </c>
      <c r="K238" s="19"/>
      <c r="L238" s="21">
        <v>39651</v>
      </c>
      <c r="M238" s="21">
        <v>50609</v>
      </c>
      <c r="N238" s="34">
        <v>360</v>
      </c>
      <c r="O238" s="34">
        <v>31</v>
      </c>
      <c r="P238" s="34">
        <v>228</v>
      </c>
      <c r="Q238" s="34">
        <v>31</v>
      </c>
      <c r="R238" s="52">
        <v>31</v>
      </c>
      <c r="S238" s="354">
        <v>4964374</v>
      </c>
      <c r="T238" s="26">
        <v>0.03</v>
      </c>
      <c r="U238" s="27">
        <v>8.6499999999999994E-2</v>
      </c>
      <c r="V238" s="256">
        <v>28591.871082896727</v>
      </c>
      <c r="W238" s="257">
        <v>3195234.9744396484</v>
      </c>
      <c r="X238" s="257">
        <v>1769139.0255603516</v>
      </c>
      <c r="Y238" s="257">
        <v>694000.31386566989</v>
      </c>
      <c r="Z238" s="257">
        <v>365465.99985583487</v>
      </c>
      <c r="AA238" s="257">
        <v>328534.31400983501</v>
      </c>
      <c r="AB238" s="257">
        <v>240540.83242267938</v>
      </c>
      <c r="AC238" s="257"/>
      <c r="AD238" s="257">
        <v>3323711.6324607357</v>
      </c>
      <c r="AE238" s="257">
        <v>1554572.606900333</v>
      </c>
      <c r="AG238" s="59">
        <v>10113</v>
      </c>
      <c r="AH238" s="13">
        <v>1</v>
      </c>
      <c r="AK238" s="82">
        <v>10113</v>
      </c>
    </row>
    <row r="239" spans="2:37">
      <c r="B239" s="81">
        <v>40633</v>
      </c>
      <c r="C239" s="81">
        <v>40633</v>
      </c>
      <c r="D239" s="81">
        <v>40602</v>
      </c>
      <c r="E239" s="203">
        <v>559</v>
      </c>
      <c r="F239" s="82" t="s">
        <v>1053</v>
      </c>
      <c r="G239" s="82" t="s">
        <v>444</v>
      </c>
      <c r="H239" s="19">
        <v>143034305</v>
      </c>
      <c r="I239" s="20">
        <v>98</v>
      </c>
      <c r="J239" s="19" t="s">
        <v>601</v>
      </c>
      <c r="K239" s="19"/>
      <c r="L239" s="21">
        <v>39757</v>
      </c>
      <c r="M239" s="21">
        <v>42311</v>
      </c>
      <c r="N239" s="34">
        <v>84</v>
      </c>
      <c r="O239" s="34">
        <v>28</v>
      </c>
      <c r="P239" s="34">
        <v>60</v>
      </c>
      <c r="Q239" s="34">
        <v>28</v>
      </c>
      <c r="R239" s="52">
        <v>28</v>
      </c>
      <c r="S239" s="354">
        <v>425001</v>
      </c>
      <c r="T239" s="26">
        <v>0.05</v>
      </c>
      <c r="U239" s="27">
        <v>0.104</v>
      </c>
      <c r="V239" s="256">
        <v>8020.2931699382652</v>
      </c>
      <c r="W239" s="257">
        <v>374004.15836116305</v>
      </c>
      <c r="X239" s="257">
        <v>50996.841638836951</v>
      </c>
      <c r="Y239" s="257">
        <v>73860.231010664051</v>
      </c>
      <c r="Z239" s="257">
        <v>39375.675216302683</v>
      </c>
      <c r="AA239" s="257">
        <v>34484.555794361368</v>
      </c>
      <c r="AB239" s="257">
        <v>6262.7700258220812</v>
      </c>
      <c r="AC239" s="257"/>
      <c r="AD239" s="257">
        <v>107213.43183512845</v>
      </c>
      <c r="AE239" s="257">
        <v>56216.590196297235</v>
      </c>
      <c r="AG239" s="59">
        <v>559</v>
      </c>
      <c r="AH239" s="13">
        <v>1</v>
      </c>
      <c r="AK239" s="82">
        <v>559</v>
      </c>
    </row>
    <row r="240" spans="2:37">
      <c r="B240" s="81">
        <v>40633</v>
      </c>
      <c r="C240" s="81">
        <v>40633</v>
      </c>
      <c r="D240" s="81">
        <v>40602</v>
      </c>
      <c r="E240" s="203">
        <v>8317</v>
      </c>
      <c r="F240" s="82" t="s">
        <v>1053</v>
      </c>
      <c r="G240" s="82" t="s">
        <v>444</v>
      </c>
      <c r="H240" s="19">
        <v>143035689</v>
      </c>
      <c r="I240" s="20">
        <v>98</v>
      </c>
      <c r="J240" s="19" t="s">
        <v>1589</v>
      </c>
      <c r="K240" s="19"/>
      <c r="L240" s="21">
        <v>40029</v>
      </c>
      <c r="M240" s="21">
        <v>41843</v>
      </c>
      <c r="N240" s="34">
        <v>60</v>
      </c>
      <c r="O240" s="34">
        <v>19</v>
      </c>
      <c r="P240" s="34">
        <v>60</v>
      </c>
      <c r="Q240" s="34">
        <v>19</v>
      </c>
      <c r="R240" s="52">
        <v>19</v>
      </c>
      <c r="S240" s="354">
        <v>162231</v>
      </c>
      <c r="T240" s="26">
        <v>0.05</v>
      </c>
      <c r="U240" s="27">
        <v>0.104</v>
      </c>
      <c r="V240" s="256">
        <v>3061.4991053015283</v>
      </c>
      <c r="W240" s="257">
        <v>142764.53141307866</v>
      </c>
      <c r="X240" s="257">
        <v>19466.468586921343</v>
      </c>
      <c r="Y240" s="257">
        <v>20667.590015180693</v>
      </c>
      <c r="Z240" s="257">
        <v>11102.783681128858</v>
      </c>
      <c r="AA240" s="257">
        <v>9564.8063340518347</v>
      </c>
      <c r="AB240" s="257">
        <v>1622.2057155767786</v>
      </c>
      <c r="AC240" s="257"/>
      <c r="AD240" s="257">
        <v>40925.414905011341</v>
      </c>
      <c r="AE240" s="257">
        <v>21458.946318092185</v>
      </c>
      <c r="AG240" s="59">
        <v>8317</v>
      </c>
      <c r="AH240" s="13">
        <v>1</v>
      </c>
      <c r="AK240" s="82">
        <v>8317</v>
      </c>
    </row>
    <row r="241" spans="2:37">
      <c r="B241" s="81">
        <v>40633</v>
      </c>
      <c r="C241" s="81">
        <v>40633</v>
      </c>
      <c r="D241" s="81">
        <v>40602</v>
      </c>
      <c r="E241" s="203">
        <v>4148</v>
      </c>
      <c r="F241" s="82" t="s">
        <v>1053</v>
      </c>
      <c r="G241" s="82" t="s">
        <v>444</v>
      </c>
      <c r="H241" s="19">
        <v>143036952</v>
      </c>
      <c r="I241" s="20">
        <v>98</v>
      </c>
      <c r="J241" s="19" t="s">
        <v>528</v>
      </c>
      <c r="K241" s="19"/>
      <c r="L241" s="21">
        <v>39967</v>
      </c>
      <c r="M241" s="21">
        <v>41782</v>
      </c>
      <c r="N241" s="34">
        <v>60</v>
      </c>
      <c r="O241" s="34">
        <v>21</v>
      </c>
      <c r="P241" s="34">
        <v>60</v>
      </c>
      <c r="Q241" s="34">
        <v>21</v>
      </c>
      <c r="R241" s="52">
        <v>21</v>
      </c>
      <c r="S241" s="354">
        <v>246324</v>
      </c>
      <c r="T241" s="26">
        <v>0.05</v>
      </c>
      <c r="U241" s="27">
        <v>0.104</v>
      </c>
      <c r="V241" s="256">
        <v>4648.4377561273341</v>
      </c>
      <c r="W241" s="257">
        <v>216767.02008737653</v>
      </c>
      <c r="X241" s="257">
        <v>29556.979912623472</v>
      </c>
      <c r="Y241" s="257">
        <v>34122.766906428398</v>
      </c>
      <c r="Z241" s="257">
        <v>18298.797579871414</v>
      </c>
      <c r="AA241" s="257">
        <v>15823.969326556984</v>
      </c>
      <c r="AB241" s="257">
        <v>2722.3534130047933</v>
      </c>
      <c r="AC241" s="257"/>
      <c r="AD241" s="257">
        <v>62139.245280260904</v>
      </c>
      <c r="AE241" s="257">
        <v>32582.26536764083</v>
      </c>
      <c r="AG241" s="59">
        <v>4148</v>
      </c>
      <c r="AH241" s="13">
        <v>1</v>
      </c>
      <c r="AK241" s="82">
        <v>4148</v>
      </c>
    </row>
    <row r="242" spans="2:37">
      <c r="B242" s="81">
        <v>40633</v>
      </c>
      <c r="C242" s="81">
        <v>40633</v>
      </c>
      <c r="D242" s="81">
        <v>40602</v>
      </c>
      <c r="E242" s="203">
        <v>548</v>
      </c>
      <c r="F242" s="82" t="s">
        <v>1053</v>
      </c>
      <c r="G242" s="82" t="s">
        <v>349</v>
      </c>
      <c r="H242" s="19">
        <v>143037258</v>
      </c>
      <c r="I242" s="20">
        <v>98</v>
      </c>
      <c r="J242" s="121" t="s">
        <v>1597</v>
      </c>
      <c r="K242" s="121"/>
      <c r="L242" s="21">
        <v>39975</v>
      </c>
      <c r="M242" s="21">
        <v>41782</v>
      </c>
      <c r="N242" s="34">
        <v>59</v>
      </c>
      <c r="O242" s="34">
        <v>21</v>
      </c>
      <c r="P242" s="34">
        <v>59</v>
      </c>
      <c r="Q242" s="34">
        <v>21</v>
      </c>
      <c r="R242" s="52">
        <v>21</v>
      </c>
      <c r="S242" s="354">
        <v>51236</v>
      </c>
      <c r="T242" s="26">
        <v>0.05</v>
      </c>
      <c r="U242" s="27">
        <v>0.104</v>
      </c>
      <c r="V242" s="256">
        <v>981.31635911308342</v>
      </c>
      <c r="W242" s="257">
        <v>45176.249196574136</v>
      </c>
      <c r="X242" s="257">
        <v>6059.7508034258644</v>
      </c>
      <c r="Y242" s="257">
        <v>7087.3758915574354</v>
      </c>
      <c r="Z242" s="257">
        <v>3793.2294346910103</v>
      </c>
      <c r="AA242" s="257">
        <v>3294.1464568664251</v>
      </c>
      <c r="AB242" s="257">
        <v>558.13494242080333</v>
      </c>
      <c r="AC242" s="257"/>
      <c r="AD242" s="257">
        <v>12721.415991097227</v>
      </c>
      <c r="AE242" s="257">
        <v>6661.665187672058</v>
      </c>
      <c r="AG242" s="59">
        <v>548</v>
      </c>
      <c r="AH242" s="13">
        <v>1</v>
      </c>
      <c r="AK242" s="82">
        <v>548</v>
      </c>
    </row>
    <row r="243" spans="2:37">
      <c r="B243" s="81">
        <v>40633</v>
      </c>
      <c r="C243" s="81">
        <v>40633</v>
      </c>
      <c r="D243" s="81">
        <v>40602</v>
      </c>
      <c r="E243" s="203">
        <v>10302</v>
      </c>
      <c r="F243" s="82" t="s">
        <v>1053</v>
      </c>
      <c r="G243" s="82" t="s">
        <v>349</v>
      </c>
      <c r="H243" s="19">
        <v>143038009</v>
      </c>
      <c r="I243" s="20">
        <v>98</v>
      </c>
      <c r="J243" s="19" t="s">
        <v>1600</v>
      </c>
      <c r="K243" s="19"/>
      <c r="L243" s="21">
        <v>40052</v>
      </c>
      <c r="M243" s="21">
        <v>41876</v>
      </c>
      <c r="N243" s="34">
        <v>60</v>
      </c>
      <c r="O243" s="34">
        <v>18</v>
      </c>
      <c r="P243" s="34">
        <v>60</v>
      </c>
      <c r="Q243" s="34">
        <v>18</v>
      </c>
      <c r="R243" s="52">
        <v>18</v>
      </c>
      <c r="S243" s="354">
        <v>160000</v>
      </c>
      <c r="T243" s="26">
        <v>0.05</v>
      </c>
      <c r="U243" s="27">
        <v>0.104</v>
      </c>
      <c r="V243" s="256">
        <v>3019.3973830417399</v>
      </c>
      <c r="W243" s="257">
        <v>140801.23420365149</v>
      </c>
      <c r="X243" s="257">
        <v>19198.765796348511</v>
      </c>
      <c r="Y243" s="257">
        <v>19465.417749491851</v>
      </c>
      <c r="Z243" s="257">
        <v>10466.276898657632</v>
      </c>
      <c r="AA243" s="257">
        <v>8999.1408508342192</v>
      </c>
      <c r="AB243" s="257">
        <v>1515.6920365538299</v>
      </c>
      <c r="AC243" s="257"/>
      <c r="AD243" s="257">
        <v>40362.60877885123</v>
      </c>
      <c r="AE243" s="257">
        <v>21163.842982504859</v>
      </c>
      <c r="AG243" s="59">
        <v>10302</v>
      </c>
      <c r="AH243" s="13">
        <v>1</v>
      </c>
      <c r="AK243" s="82">
        <v>10302</v>
      </c>
    </row>
    <row r="244" spans="2:37">
      <c r="B244" s="81">
        <v>40633</v>
      </c>
      <c r="C244" s="81">
        <v>40633</v>
      </c>
      <c r="D244" s="81">
        <v>40602</v>
      </c>
      <c r="E244" s="203">
        <v>3303</v>
      </c>
      <c r="F244" s="82" t="s">
        <v>1053</v>
      </c>
      <c r="G244" s="82" t="s">
        <v>444</v>
      </c>
      <c r="H244" s="19">
        <v>143038165</v>
      </c>
      <c r="I244" s="20">
        <v>98</v>
      </c>
      <c r="J244" s="19" t="s">
        <v>1605</v>
      </c>
      <c r="K244" s="19"/>
      <c r="L244" s="21">
        <v>40065</v>
      </c>
      <c r="M244" s="21">
        <v>42574</v>
      </c>
      <c r="N244" s="34">
        <v>82</v>
      </c>
      <c r="O244" s="34">
        <v>18</v>
      </c>
      <c r="P244" s="34">
        <v>60</v>
      </c>
      <c r="Q244" s="34">
        <v>18</v>
      </c>
      <c r="R244" s="52">
        <v>18</v>
      </c>
      <c r="S244" s="354">
        <v>343008</v>
      </c>
      <c r="T244" s="26">
        <v>0.05</v>
      </c>
      <c r="U244" s="27">
        <v>0.104</v>
      </c>
      <c r="V244" s="256">
        <v>6472.9841097648814</v>
      </c>
      <c r="W244" s="257">
        <v>301849.685885788</v>
      </c>
      <c r="X244" s="257">
        <v>41158.314114212</v>
      </c>
      <c r="Y244" s="257">
        <v>41729.962571360629</v>
      </c>
      <c r="Z244" s="257">
        <v>22437.604415342234</v>
      </c>
      <c r="AA244" s="257">
        <v>19292.358156018396</v>
      </c>
      <c r="AB244" s="257">
        <v>3249.340587964105</v>
      </c>
      <c r="AC244" s="257"/>
      <c r="AD244" s="257">
        <v>86529.360700101213</v>
      </c>
      <c r="AE244" s="257">
        <v>45371.04658589395</v>
      </c>
      <c r="AG244" s="59">
        <v>3303</v>
      </c>
      <c r="AH244" s="13">
        <v>1</v>
      </c>
      <c r="AK244" s="82">
        <v>3303</v>
      </c>
    </row>
    <row r="245" spans="2:37">
      <c r="B245" s="81">
        <v>40633</v>
      </c>
      <c r="C245" s="81">
        <v>40633</v>
      </c>
      <c r="D245" s="81">
        <v>40602</v>
      </c>
      <c r="E245" s="203">
        <v>123</v>
      </c>
      <c r="F245" s="82" t="s">
        <v>1053</v>
      </c>
      <c r="G245" s="82" t="s">
        <v>349</v>
      </c>
      <c r="H245" s="103">
        <v>143039838</v>
      </c>
      <c r="I245" s="104">
        <v>98</v>
      </c>
      <c r="J245" s="103" t="s">
        <v>1112</v>
      </c>
      <c r="K245" s="103"/>
      <c r="L245" s="101">
        <v>40063</v>
      </c>
      <c r="M245" s="101">
        <v>41509</v>
      </c>
      <c r="N245" s="34">
        <v>48</v>
      </c>
      <c r="O245" s="34">
        <v>18</v>
      </c>
      <c r="P245" s="34">
        <v>48</v>
      </c>
      <c r="Q245" s="34">
        <v>18</v>
      </c>
      <c r="R245" s="52">
        <v>18</v>
      </c>
      <c r="S245" s="354">
        <v>196228</v>
      </c>
      <c r="T245" s="26">
        <v>0.05</v>
      </c>
      <c r="U245" s="27">
        <v>0.104</v>
      </c>
      <c r="V245" s="256">
        <v>4518.9922187808079</v>
      </c>
      <c r="W245" s="257">
        <v>176833.19489164956</v>
      </c>
      <c r="X245" s="257">
        <v>19394.80510835044</v>
      </c>
      <c r="Y245" s="257">
        <v>23436.825094521653</v>
      </c>
      <c r="Z245" s="257">
        <v>12304.20797138405</v>
      </c>
      <c r="AA245" s="257">
        <v>11132.617123137603</v>
      </c>
      <c r="AB245" s="257">
        <v>1531.1688243434558</v>
      </c>
      <c r="AC245" s="257"/>
      <c r="AD245" s="257">
        <v>40078.431609827152</v>
      </c>
      <c r="AE245" s="257">
        <v>20683.62650147947</v>
      </c>
      <c r="AG245" s="59">
        <v>123</v>
      </c>
      <c r="AH245" s="13">
        <v>1</v>
      </c>
      <c r="AI245" s="60">
        <v>123</v>
      </c>
      <c r="AK245" s="82">
        <v>123</v>
      </c>
    </row>
    <row r="246" spans="2:37">
      <c r="B246" s="81">
        <v>40633</v>
      </c>
      <c r="C246" s="81">
        <v>40633</v>
      </c>
      <c r="D246" s="81">
        <v>40602</v>
      </c>
      <c r="E246" s="203">
        <v>482</v>
      </c>
      <c r="F246" s="82" t="s">
        <v>1053</v>
      </c>
      <c r="G246" s="82" t="s">
        <v>444</v>
      </c>
      <c r="H246" s="19">
        <v>143040259</v>
      </c>
      <c r="I246" s="20">
        <v>98</v>
      </c>
      <c r="J246" s="19" t="s">
        <v>1120</v>
      </c>
      <c r="K246" s="19"/>
      <c r="L246" s="21">
        <v>39258</v>
      </c>
      <c r="M246" s="21">
        <v>41448</v>
      </c>
      <c r="N246" s="34">
        <v>72</v>
      </c>
      <c r="O246" s="34">
        <v>44</v>
      </c>
      <c r="P246" s="34">
        <v>60</v>
      </c>
      <c r="Q246" s="34">
        <v>44</v>
      </c>
      <c r="R246" s="52">
        <v>44</v>
      </c>
      <c r="S246" s="354">
        <v>475010</v>
      </c>
      <c r="T246" s="26">
        <v>0.05</v>
      </c>
      <c r="U246" s="27">
        <v>0.104</v>
      </c>
      <c r="V246" s="256">
        <v>8964.0246932416048</v>
      </c>
      <c r="W246" s="257">
        <v>418012.46411922801</v>
      </c>
      <c r="X246" s="257">
        <v>56997.535880771989</v>
      </c>
      <c r="Y246" s="257">
        <v>109790.9749172702</v>
      </c>
      <c r="Z246" s="257">
        <v>57876.385887007287</v>
      </c>
      <c r="AA246" s="257">
        <v>51914.589030262912</v>
      </c>
      <c r="AB246" s="257">
        <v>10999.524468219155</v>
      </c>
      <c r="AC246" s="257"/>
      <c r="AD246" s="257">
        <v>119829.01747526324</v>
      </c>
      <c r="AE246" s="257">
        <v>62831.481594497774</v>
      </c>
      <c r="AG246" s="59">
        <v>482</v>
      </c>
      <c r="AH246" s="13">
        <v>1</v>
      </c>
      <c r="AK246" s="82">
        <v>482</v>
      </c>
    </row>
    <row r="247" spans="2:37">
      <c r="B247" s="81">
        <v>40633</v>
      </c>
      <c r="C247" s="81">
        <v>40633</v>
      </c>
      <c r="D247" s="81">
        <v>40602</v>
      </c>
      <c r="E247" s="203">
        <v>4020</v>
      </c>
      <c r="F247" s="82" t="s">
        <v>1053</v>
      </c>
      <c r="G247" s="82" t="s">
        <v>444</v>
      </c>
      <c r="H247" s="19">
        <v>143045838</v>
      </c>
      <c r="I247" s="20">
        <v>99</v>
      </c>
      <c r="J247" s="19" t="s">
        <v>546</v>
      </c>
      <c r="K247" s="19"/>
      <c r="L247" s="21">
        <v>40375</v>
      </c>
      <c r="M247" s="21">
        <v>47696</v>
      </c>
      <c r="N247" s="34">
        <v>241</v>
      </c>
      <c r="O247" s="34">
        <v>7</v>
      </c>
      <c r="P247" s="34">
        <v>228</v>
      </c>
      <c r="Q247" s="34">
        <v>7</v>
      </c>
      <c r="R247" s="52">
        <v>7</v>
      </c>
      <c r="S247" s="354">
        <v>6018256</v>
      </c>
      <c r="T247" s="26">
        <v>0.03</v>
      </c>
      <c r="U247" s="27">
        <v>8.6499999999999994E-2</v>
      </c>
      <c r="V247" s="256">
        <v>34661.610848793767</v>
      </c>
      <c r="W247" s="257">
        <v>3873548.2170221782</v>
      </c>
      <c r="X247" s="257">
        <v>2144707.7829778218</v>
      </c>
      <c r="Y247" s="257">
        <v>194420.20657314331</v>
      </c>
      <c r="Z247" s="257">
        <v>104285.33979322643</v>
      </c>
      <c r="AA247" s="257">
        <v>90134.866779916876</v>
      </c>
      <c r="AB247" s="257">
        <v>65846.291582652411</v>
      </c>
      <c r="AC247" s="257"/>
      <c r="AD247" s="257">
        <v>4029299.0565027175</v>
      </c>
      <c r="AE247" s="257">
        <v>1884591.2735248336</v>
      </c>
      <c r="AG247" s="59">
        <v>4020</v>
      </c>
      <c r="AH247" s="13">
        <v>1</v>
      </c>
      <c r="AK247" s="82">
        <v>4020</v>
      </c>
    </row>
    <row r="248" spans="2:37">
      <c r="B248" s="81">
        <v>40633</v>
      </c>
      <c r="C248" s="81">
        <v>40633</v>
      </c>
      <c r="D248" s="81">
        <v>40602</v>
      </c>
      <c r="E248" s="203">
        <v>548</v>
      </c>
      <c r="F248" s="82" t="s">
        <v>1053</v>
      </c>
      <c r="G248" s="82" t="s">
        <v>349</v>
      </c>
      <c r="H248" s="19">
        <v>143060136</v>
      </c>
      <c r="I248" s="20">
        <v>99</v>
      </c>
      <c r="J248" s="121" t="s">
        <v>570</v>
      </c>
      <c r="K248" s="121"/>
      <c r="L248" s="21">
        <v>40305</v>
      </c>
      <c r="M248" s="21">
        <v>51257</v>
      </c>
      <c r="N248" s="34">
        <v>360</v>
      </c>
      <c r="O248" s="34">
        <v>10</v>
      </c>
      <c r="P248" s="34">
        <v>228</v>
      </c>
      <c r="Q248" s="34">
        <v>10</v>
      </c>
      <c r="R248" s="52">
        <v>10</v>
      </c>
      <c r="S248" s="354">
        <v>4535061</v>
      </c>
      <c r="T248" s="26">
        <v>0.03</v>
      </c>
      <c r="U248" s="27">
        <v>8.6499999999999994E-2</v>
      </c>
      <c r="V248" s="256">
        <v>26119.280993952652</v>
      </c>
      <c r="W248" s="257">
        <v>2918914.9565317286</v>
      </c>
      <c r="X248" s="257">
        <v>1616146.0434682714</v>
      </c>
      <c r="Y248" s="257">
        <v>208725.62395643728</v>
      </c>
      <c r="Z248" s="257">
        <v>111702.45692503112</v>
      </c>
      <c r="AA248" s="257">
        <v>97023.167031406163</v>
      </c>
      <c r="AB248" s="257">
        <v>70883.598397731199</v>
      </c>
      <c r="AC248" s="257"/>
      <c r="AD248" s="257">
        <v>3036281.1100894236</v>
      </c>
      <c r="AE248" s="257">
        <v>1420135.0666210919</v>
      </c>
      <c r="AG248" s="59">
        <v>548</v>
      </c>
      <c r="AH248" s="13">
        <v>1</v>
      </c>
      <c r="AK248" s="82">
        <v>548</v>
      </c>
    </row>
    <row r="249" spans="2:37">
      <c r="B249" s="81">
        <v>40633</v>
      </c>
      <c r="C249" s="81">
        <v>40633</v>
      </c>
      <c r="D249" s="81">
        <v>40602</v>
      </c>
      <c r="E249" s="203">
        <v>3133</v>
      </c>
      <c r="F249" s="82" t="s">
        <v>1053</v>
      </c>
      <c r="G249" s="82" t="s">
        <v>444</v>
      </c>
      <c r="H249" s="19">
        <v>143086135</v>
      </c>
      <c r="I249" s="20">
        <v>98</v>
      </c>
      <c r="J249" s="19" t="s">
        <v>1620</v>
      </c>
      <c r="K249" s="19"/>
      <c r="L249" s="21">
        <v>40157</v>
      </c>
      <c r="M249" s="21">
        <v>41968</v>
      </c>
      <c r="N249" s="34">
        <v>60</v>
      </c>
      <c r="O249" s="34">
        <v>15</v>
      </c>
      <c r="P249" s="34">
        <v>60</v>
      </c>
      <c r="Q249" s="34">
        <v>15</v>
      </c>
      <c r="R249" s="52">
        <v>15</v>
      </c>
      <c r="S249" s="354">
        <v>74174</v>
      </c>
      <c r="T249" s="26">
        <v>0.05</v>
      </c>
      <c r="U249" s="27">
        <v>0.104</v>
      </c>
      <c r="V249" s="256">
        <v>1399.7548843108625</v>
      </c>
      <c r="W249" s="257">
        <v>65273.692161385276</v>
      </c>
      <c r="X249" s="257">
        <v>8900.3078386147245</v>
      </c>
      <c r="Y249" s="257">
        <v>7697.3353380144281</v>
      </c>
      <c r="Z249" s="257">
        <v>4149.9708226928078</v>
      </c>
      <c r="AA249" s="257">
        <v>3547.3645153216203</v>
      </c>
      <c r="AB249" s="257">
        <v>585.546568329916</v>
      </c>
      <c r="AC249" s="257"/>
      <c r="AD249" s="257">
        <v>18711.600897265696</v>
      </c>
      <c r="AE249" s="257">
        <v>9811.2930586519742</v>
      </c>
      <c r="AG249" s="59">
        <v>3133</v>
      </c>
      <c r="AH249" s="13">
        <v>1</v>
      </c>
      <c r="AK249" s="82">
        <v>3133</v>
      </c>
    </row>
    <row r="250" spans="2:37">
      <c r="B250" s="81">
        <v>40633</v>
      </c>
      <c r="C250" s="81">
        <v>40633</v>
      </c>
      <c r="D250" s="81">
        <v>40602</v>
      </c>
      <c r="E250" s="203">
        <v>3303</v>
      </c>
      <c r="F250" s="82" t="s">
        <v>1053</v>
      </c>
      <c r="G250" s="82" t="s">
        <v>444</v>
      </c>
      <c r="H250" s="19">
        <v>143125548</v>
      </c>
      <c r="I250" s="20">
        <v>99</v>
      </c>
      <c r="J250" s="19" t="s">
        <v>676</v>
      </c>
      <c r="K250" s="19"/>
      <c r="L250" s="21">
        <v>40289</v>
      </c>
      <c r="M250" s="21">
        <v>51257</v>
      </c>
      <c r="N250" s="34">
        <v>361</v>
      </c>
      <c r="O250" s="34">
        <v>10</v>
      </c>
      <c r="P250" s="34">
        <v>228</v>
      </c>
      <c r="Q250" s="34">
        <v>10</v>
      </c>
      <c r="R250" s="52">
        <v>10</v>
      </c>
      <c r="S250" s="354">
        <v>150398</v>
      </c>
      <c r="T250" s="26">
        <v>0.03</v>
      </c>
      <c r="U250" s="27">
        <v>8.6499999999999994E-2</v>
      </c>
      <c r="V250" s="256">
        <v>866.20392160733707</v>
      </c>
      <c r="W250" s="257">
        <v>96801.117257840408</v>
      </c>
      <c r="X250" s="257">
        <v>53596.882742159592</v>
      </c>
      <c r="Y250" s="257">
        <v>6922.0494259724956</v>
      </c>
      <c r="Z250" s="257">
        <v>3704.4322262943838</v>
      </c>
      <c r="AA250" s="257">
        <v>3217.6171996781118</v>
      </c>
      <c r="AB250" s="257">
        <v>2350.7404711473505</v>
      </c>
      <c r="AC250" s="257"/>
      <c r="AD250" s="257">
        <v>100693.37686863045</v>
      </c>
      <c r="AE250" s="257">
        <v>47096.494126469173</v>
      </c>
      <c r="AG250" s="59">
        <v>3303</v>
      </c>
      <c r="AH250" s="13">
        <v>1</v>
      </c>
      <c r="AK250" s="82">
        <v>3303</v>
      </c>
    </row>
    <row r="251" spans="2:37">
      <c r="B251" s="81">
        <v>40633</v>
      </c>
      <c r="C251" s="81">
        <v>40633</v>
      </c>
      <c r="D251" s="81">
        <v>40602</v>
      </c>
      <c r="E251" s="203">
        <v>4045</v>
      </c>
      <c r="F251" s="82" t="s">
        <v>1053</v>
      </c>
      <c r="G251" s="82" t="s">
        <v>444</v>
      </c>
      <c r="H251" s="19">
        <v>143146855</v>
      </c>
      <c r="I251" s="20">
        <v>99</v>
      </c>
      <c r="J251" s="19" t="s">
        <v>779</v>
      </c>
      <c r="K251" s="19"/>
      <c r="L251" s="21">
        <v>40284</v>
      </c>
      <c r="M251" s="21">
        <v>51257</v>
      </c>
      <c r="N251" s="34">
        <v>361</v>
      </c>
      <c r="O251" s="34">
        <v>10</v>
      </c>
      <c r="P251" s="34">
        <v>228</v>
      </c>
      <c r="Q251" s="34">
        <v>10</v>
      </c>
      <c r="R251" s="52">
        <v>10</v>
      </c>
      <c r="S251" s="354">
        <v>3155504</v>
      </c>
      <c r="T251" s="26">
        <v>0.03</v>
      </c>
      <c r="U251" s="27">
        <v>8.6499999999999994E-2</v>
      </c>
      <c r="V251" s="256">
        <v>18173.844994266135</v>
      </c>
      <c r="W251" s="257">
        <v>2030986.5338075268</v>
      </c>
      <c r="X251" s="257">
        <v>1124517.4661924732</v>
      </c>
      <c r="Y251" s="257">
        <v>145231.68294694024</v>
      </c>
      <c r="Z251" s="257">
        <v>77722.780275009194</v>
      </c>
      <c r="AA251" s="257">
        <v>67508.90267193105</v>
      </c>
      <c r="AB251" s="257">
        <v>49320.941499669876</v>
      </c>
      <c r="AC251" s="257"/>
      <c r="AD251" s="257">
        <v>2112650.1248851083</v>
      </c>
      <c r="AE251" s="257">
        <v>988132.65869260288</v>
      </c>
      <c r="AG251" s="59">
        <v>4045</v>
      </c>
      <c r="AH251" s="13">
        <v>1</v>
      </c>
      <c r="AK251" s="82">
        <v>4045</v>
      </c>
    </row>
    <row r="252" spans="2:37">
      <c r="B252" s="81">
        <v>40633</v>
      </c>
      <c r="C252" s="81">
        <v>40633</v>
      </c>
      <c r="D252" s="81">
        <v>40602</v>
      </c>
      <c r="E252" s="203">
        <v>10469</v>
      </c>
      <c r="F252" s="82" t="s">
        <v>1053</v>
      </c>
      <c r="G252" s="82" t="s">
        <v>444</v>
      </c>
      <c r="H252" s="19">
        <v>143584542</v>
      </c>
      <c r="I252" s="20">
        <v>99</v>
      </c>
      <c r="J252" s="19" t="s">
        <v>1611</v>
      </c>
      <c r="K252" s="19"/>
      <c r="L252" s="21">
        <v>40256</v>
      </c>
      <c r="M252" s="21">
        <v>51227</v>
      </c>
      <c r="N252" s="34">
        <v>361</v>
      </c>
      <c r="O252" s="34">
        <v>11</v>
      </c>
      <c r="P252" s="34">
        <v>228</v>
      </c>
      <c r="Q252" s="34">
        <v>11</v>
      </c>
      <c r="R252" s="52">
        <v>11</v>
      </c>
      <c r="S252" s="354">
        <v>1352393</v>
      </c>
      <c r="T252" s="26">
        <v>0.03</v>
      </c>
      <c r="U252" s="27">
        <v>8.6499999999999994E-2</v>
      </c>
      <c r="V252" s="256">
        <v>7788.9873545812534</v>
      </c>
      <c r="W252" s="257">
        <v>870444.77567309781</v>
      </c>
      <c r="X252" s="257">
        <v>481948.22432690219</v>
      </c>
      <c r="Y252" s="257">
        <v>68405.394665413085</v>
      </c>
      <c r="Z252" s="257">
        <v>36580.138268963819</v>
      </c>
      <c r="AA252" s="257">
        <v>31825.256396449266</v>
      </c>
      <c r="AB252" s="257">
        <v>23251.888015771598</v>
      </c>
      <c r="AC252" s="257"/>
      <c r="AD252" s="257">
        <v>905444.3411714125</v>
      </c>
      <c r="AE252" s="257">
        <v>423496.11684449308</v>
      </c>
      <c r="AG252" s="59">
        <v>10469</v>
      </c>
      <c r="AH252" s="13">
        <v>1</v>
      </c>
      <c r="AK252" s="82">
        <v>10469</v>
      </c>
    </row>
    <row r="253" spans="2:37">
      <c r="B253" s="81">
        <v>40633</v>
      </c>
      <c r="C253" s="81">
        <v>40633</v>
      </c>
      <c r="D253" s="81">
        <v>40602</v>
      </c>
      <c r="E253" s="203">
        <v>4162</v>
      </c>
      <c r="F253" s="82" t="s">
        <v>1053</v>
      </c>
      <c r="G253" s="82" t="s">
        <v>444</v>
      </c>
      <c r="H253" s="19">
        <v>143990974</v>
      </c>
      <c r="I253" s="20">
        <v>98</v>
      </c>
      <c r="J253" s="19" t="s">
        <v>161</v>
      </c>
      <c r="K253" s="19"/>
      <c r="L253" s="21">
        <v>40262</v>
      </c>
      <c r="M253" s="21">
        <v>42086</v>
      </c>
      <c r="N253" s="34">
        <v>60</v>
      </c>
      <c r="O253" s="34">
        <v>11</v>
      </c>
      <c r="P253" s="34">
        <v>60</v>
      </c>
      <c r="Q253" s="34">
        <v>11</v>
      </c>
      <c r="R253" s="52">
        <v>11</v>
      </c>
      <c r="S253" s="354">
        <v>96387</v>
      </c>
      <c r="T253" s="26">
        <v>0.05</v>
      </c>
      <c r="U253" s="27">
        <v>0.104</v>
      </c>
      <c r="V253" s="256">
        <v>1818.9415972452759</v>
      </c>
      <c r="W253" s="257">
        <v>84821.303507420962</v>
      </c>
      <c r="X253" s="257">
        <v>11565.696492579038</v>
      </c>
      <c r="Y253" s="257">
        <v>7556.0071406765346</v>
      </c>
      <c r="Z253" s="257">
        <v>4088.8388259051903</v>
      </c>
      <c r="AA253" s="257">
        <v>3467.1683147713443</v>
      </c>
      <c r="AB253" s="257">
        <v>557.99412902793597</v>
      </c>
      <c r="AC253" s="257"/>
      <c r="AD253" s="257">
        <v>24315.192327294564</v>
      </c>
      <c r="AE253" s="257">
        <v>12749.495834716869</v>
      </c>
      <c r="AG253" s="59">
        <v>4162</v>
      </c>
      <c r="AH253" s="13">
        <v>1</v>
      </c>
      <c r="AK253" s="82">
        <v>4162</v>
      </c>
    </row>
    <row r="254" spans="2:37">
      <c r="B254" s="81">
        <v>40633</v>
      </c>
      <c r="C254" s="81">
        <v>40633</v>
      </c>
      <c r="D254" s="81">
        <v>40602</v>
      </c>
      <c r="E254" s="203">
        <v>3298</v>
      </c>
      <c r="F254" s="82" t="s">
        <v>1053</v>
      </c>
      <c r="G254" s="82" t="s">
        <v>444</v>
      </c>
      <c r="H254" s="19">
        <v>143990990</v>
      </c>
      <c r="I254" s="20">
        <v>98</v>
      </c>
      <c r="J254" s="19" t="s">
        <v>162</v>
      </c>
      <c r="K254" s="19"/>
      <c r="L254" s="21">
        <v>40330</v>
      </c>
      <c r="M254" s="21">
        <v>42156</v>
      </c>
      <c r="N254" s="34">
        <v>60</v>
      </c>
      <c r="O254" s="34">
        <v>9</v>
      </c>
      <c r="P254" s="34">
        <v>60</v>
      </c>
      <c r="Q254" s="34">
        <v>9</v>
      </c>
      <c r="R254" s="52">
        <v>9</v>
      </c>
      <c r="S254" s="354">
        <v>204013</v>
      </c>
      <c r="T254" s="26">
        <v>0.05</v>
      </c>
      <c r="U254" s="27">
        <v>0.104</v>
      </c>
      <c r="V254" s="256">
        <v>3849.9769894155902</v>
      </c>
      <c r="W254" s="257">
        <v>179533.01370993469</v>
      </c>
      <c r="X254" s="257">
        <v>24479.98629006531</v>
      </c>
      <c r="Y254" s="257">
        <v>13273.175955280047</v>
      </c>
      <c r="Z254" s="257">
        <v>7196.0967318448575</v>
      </c>
      <c r="AA254" s="257">
        <v>6077.0792234351893</v>
      </c>
      <c r="AB254" s="257">
        <v>966.31524829205171</v>
      </c>
      <c r="AC254" s="257"/>
      <c r="AD254" s="257">
        <v>51465.605654998588</v>
      </c>
      <c r="AE254" s="257">
        <v>26985.619364936061</v>
      </c>
      <c r="AG254" s="59">
        <v>3298</v>
      </c>
      <c r="AH254" s="13">
        <v>1</v>
      </c>
      <c r="AK254" s="82">
        <v>3298</v>
      </c>
    </row>
    <row r="255" spans="2:37">
      <c r="B255" s="81">
        <v>40633</v>
      </c>
      <c r="C255" s="81">
        <v>40633</v>
      </c>
      <c r="D255" s="81">
        <v>40602</v>
      </c>
      <c r="E255" s="203">
        <v>3075</v>
      </c>
      <c r="F255" s="82" t="s">
        <v>1053</v>
      </c>
      <c r="G255" s="82" t="s">
        <v>444</v>
      </c>
      <c r="H255" s="19">
        <v>143991024</v>
      </c>
      <c r="I255" s="20">
        <v>98</v>
      </c>
      <c r="J255" s="19" t="s">
        <v>165</v>
      </c>
      <c r="K255" s="19"/>
      <c r="L255" s="21">
        <v>40252</v>
      </c>
      <c r="M255" s="21">
        <v>42058</v>
      </c>
      <c r="N255" s="34">
        <v>59</v>
      </c>
      <c r="O255" s="34">
        <v>12</v>
      </c>
      <c r="P255" s="34">
        <v>59</v>
      </c>
      <c r="Q255" s="34">
        <v>12</v>
      </c>
      <c r="R255" s="52">
        <v>12</v>
      </c>
      <c r="S255" s="354">
        <v>92785</v>
      </c>
      <c r="T255" s="26">
        <v>0.05</v>
      </c>
      <c r="U255" s="27">
        <v>0.104</v>
      </c>
      <c r="V255" s="256">
        <v>1777.0988832131206</v>
      </c>
      <c r="W255" s="257">
        <v>81811.192944494731</v>
      </c>
      <c r="X255" s="257">
        <v>10973.807055505269</v>
      </c>
      <c r="Y255" s="257">
        <v>7879.4306383935636</v>
      </c>
      <c r="Z255" s="257">
        <v>4251.5029122280321</v>
      </c>
      <c r="AA255" s="257">
        <v>3627.9277261655316</v>
      </c>
      <c r="AB255" s="257">
        <v>577.56879239501416</v>
      </c>
      <c r="AC255" s="257"/>
      <c r="AD255" s="257">
        <v>23037.641165078396</v>
      </c>
      <c r="AE255" s="257">
        <v>12063.83410957436</v>
      </c>
      <c r="AG255" s="59">
        <v>3075</v>
      </c>
      <c r="AH255" s="13">
        <v>1</v>
      </c>
      <c r="AK255" s="82">
        <v>3075</v>
      </c>
    </row>
    <row r="256" spans="2:37">
      <c r="B256" s="81">
        <v>40633</v>
      </c>
      <c r="C256" s="81">
        <v>40633</v>
      </c>
      <c r="D256" s="81">
        <v>40602</v>
      </c>
      <c r="E256" s="203">
        <v>663</v>
      </c>
      <c r="F256" s="82" t="s">
        <v>1053</v>
      </c>
      <c r="G256" s="82" t="s">
        <v>444</v>
      </c>
      <c r="H256" s="19">
        <v>143991237</v>
      </c>
      <c r="I256" s="20">
        <v>98</v>
      </c>
      <c r="J256" s="19" t="s">
        <v>190</v>
      </c>
      <c r="K256" s="19"/>
      <c r="L256" s="21">
        <v>40331</v>
      </c>
      <c r="M256" s="21">
        <v>42147</v>
      </c>
      <c r="N256" s="34">
        <v>60</v>
      </c>
      <c r="O256" s="34">
        <v>9</v>
      </c>
      <c r="P256" s="34">
        <v>60</v>
      </c>
      <c r="Q256" s="34">
        <v>9</v>
      </c>
      <c r="R256" s="52">
        <v>9</v>
      </c>
      <c r="S256" s="354">
        <v>39532</v>
      </c>
      <c r="T256" s="26">
        <v>0.05</v>
      </c>
      <c r="U256" s="27">
        <v>0.104</v>
      </c>
      <c r="V256" s="256">
        <v>746.01760841503778</v>
      </c>
      <c r="W256" s="257">
        <v>34788.46494086719</v>
      </c>
      <c r="X256" s="257">
        <v>4743.5350591328097</v>
      </c>
      <c r="Y256" s="257">
        <v>2571.9693934412553</v>
      </c>
      <c r="Z256" s="257">
        <v>1394.4018077440699</v>
      </c>
      <c r="AA256" s="257">
        <v>1177.5675856971855</v>
      </c>
      <c r="AB256" s="257">
        <v>187.24480496576879</v>
      </c>
      <c r="AC256" s="257"/>
      <c r="AD256" s="257">
        <v>9972.5915640346684</v>
      </c>
      <c r="AE256" s="257">
        <v>5229.0565049023917</v>
      </c>
      <c r="AG256" s="59">
        <v>663</v>
      </c>
      <c r="AH256" s="13">
        <v>1</v>
      </c>
      <c r="AK256" s="82">
        <v>663</v>
      </c>
    </row>
    <row r="257" spans="2:37">
      <c r="B257" s="81">
        <v>40633</v>
      </c>
      <c r="C257" s="81">
        <v>40633</v>
      </c>
      <c r="D257" s="81">
        <v>40602</v>
      </c>
      <c r="E257" s="203">
        <v>8176</v>
      </c>
      <c r="F257" s="82" t="s">
        <v>1053</v>
      </c>
      <c r="G257" s="82" t="s">
        <v>444</v>
      </c>
      <c r="H257" s="19">
        <v>143991474</v>
      </c>
      <c r="I257" s="20">
        <v>98</v>
      </c>
      <c r="J257" s="19" t="s">
        <v>200</v>
      </c>
      <c r="K257" s="19"/>
      <c r="L257" s="21">
        <v>40254</v>
      </c>
      <c r="M257" s="21">
        <v>42086</v>
      </c>
      <c r="N257" s="34">
        <v>60</v>
      </c>
      <c r="O257" s="34">
        <v>11</v>
      </c>
      <c r="P257" s="34">
        <v>60</v>
      </c>
      <c r="Q257" s="34">
        <v>11</v>
      </c>
      <c r="R257" s="52">
        <v>11</v>
      </c>
      <c r="S257" s="354">
        <v>186207</v>
      </c>
      <c r="T257" s="26">
        <v>0.05</v>
      </c>
      <c r="U257" s="27">
        <v>0.104</v>
      </c>
      <c r="V257" s="256">
        <v>3513.9558031503325</v>
      </c>
      <c r="W257" s="257">
        <v>163863.59635849579</v>
      </c>
      <c r="X257" s="257">
        <v>22343.403641504206</v>
      </c>
      <c r="Y257" s="257">
        <v>14597.21146673261</v>
      </c>
      <c r="Z257" s="257">
        <v>7899.0985429085631</v>
      </c>
      <c r="AA257" s="257">
        <v>6698.1129238240464</v>
      </c>
      <c r="AB257" s="257">
        <v>1077.9712283181855</v>
      </c>
      <c r="AC257" s="257"/>
      <c r="AD257" s="257">
        <v>46973.751830522218</v>
      </c>
      <c r="AE257" s="257">
        <v>24630.348189020518</v>
      </c>
      <c r="AG257" s="59">
        <v>8176</v>
      </c>
      <c r="AH257" s="13">
        <v>1</v>
      </c>
      <c r="AK257" s="82">
        <v>8176</v>
      </c>
    </row>
    <row r="258" spans="2:37">
      <c r="B258" s="81">
        <v>40633</v>
      </c>
      <c r="C258" s="81">
        <v>40633</v>
      </c>
      <c r="D258" s="81">
        <v>40602</v>
      </c>
      <c r="E258" s="203">
        <v>10183</v>
      </c>
      <c r="F258" s="82" t="s">
        <v>1053</v>
      </c>
      <c r="G258" s="82" t="s">
        <v>444</v>
      </c>
      <c r="H258" s="19">
        <v>143991490</v>
      </c>
      <c r="I258" s="20">
        <v>98</v>
      </c>
      <c r="J258" s="121" t="s">
        <v>1597</v>
      </c>
      <c r="K258" s="121"/>
      <c r="L258" s="21">
        <v>40359</v>
      </c>
      <c r="M258" s="21">
        <v>42186</v>
      </c>
      <c r="N258" s="34">
        <v>60</v>
      </c>
      <c r="O258" s="34">
        <v>8</v>
      </c>
      <c r="P258" s="34">
        <v>60</v>
      </c>
      <c r="Q258" s="34">
        <v>8</v>
      </c>
      <c r="R258" s="52">
        <v>8</v>
      </c>
      <c r="S258" s="354">
        <v>61090</v>
      </c>
      <c r="T258" s="26">
        <v>0.05</v>
      </c>
      <c r="U258" s="27">
        <v>0.104</v>
      </c>
      <c r="V258" s="256">
        <v>1152.8436633126241</v>
      </c>
      <c r="W258" s="257">
        <v>53759.671234381669</v>
      </c>
      <c r="X258" s="257">
        <v>7330.3287656183311</v>
      </c>
      <c r="Y258" s="257">
        <v>3557.722153533764</v>
      </c>
      <c r="Z258" s="257">
        <v>1930.6535206737349</v>
      </c>
      <c r="AA258" s="257">
        <v>1627.0686328600291</v>
      </c>
      <c r="AB258" s="257">
        <v>257.20451809187125</v>
      </c>
      <c r="AC258" s="257"/>
      <c r="AD258" s="257">
        <v>15410.948564375134</v>
      </c>
      <c r="AE258" s="257">
        <v>8080.6197987576497</v>
      </c>
      <c r="AG258" s="59">
        <v>10183</v>
      </c>
      <c r="AH258" s="13">
        <v>1</v>
      </c>
      <c r="AK258" s="82">
        <v>10183</v>
      </c>
    </row>
    <row r="259" spans="2:37">
      <c r="B259" s="81">
        <v>40633</v>
      </c>
      <c r="C259" s="81">
        <v>40633</v>
      </c>
      <c r="D259" s="81">
        <v>40602</v>
      </c>
      <c r="E259" s="203">
        <v>154</v>
      </c>
      <c r="F259" s="82" t="s">
        <v>1053</v>
      </c>
      <c r="G259" s="82" t="s">
        <v>444</v>
      </c>
      <c r="H259" s="19">
        <v>143991873</v>
      </c>
      <c r="I259" s="20">
        <v>98</v>
      </c>
      <c r="J259" s="19" t="s">
        <v>1392</v>
      </c>
      <c r="K259" s="19"/>
      <c r="L259" s="21">
        <v>40372</v>
      </c>
      <c r="M259" s="21">
        <v>42186</v>
      </c>
      <c r="N259" s="34">
        <v>60</v>
      </c>
      <c r="O259" s="34">
        <v>8</v>
      </c>
      <c r="P259" s="34">
        <v>60</v>
      </c>
      <c r="Q259" s="34">
        <v>8</v>
      </c>
      <c r="R259" s="52">
        <v>8</v>
      </c>
      <c r="S259" s="354">
        <v>240500</v>
      </c>
      <c r="T259" s="26">
        <v>0.05</v>
      </c>
      <c r="U259" s="27">
        <v>0.104</v>
      </c>
      <c r="V259" s="256">
        <v>4538.5316913846145</v>
      </c>
      <c r="W259" s="257">
        <v>211641.85516236359</v>
      </c>
      <c r="X259" s="257">
        <v>28858.144837636413</v>
      </c>
      <c r="Y259" s="257">
        <v>14006.092288834021</v>
      </c>
      <c r="Z259" s="257">
        <v>7600.6248440339359</v>
      </c>
      <c r="AA259" s="257">
        <v>6405.4674448000851</v>
      </c>
      <c r="AB259" s="257">
        <v>1012.5664855311022</v>
      </c>
      <c r="AC259" s="257"/>
      <c r="AD259" s="257">
        <v>60670.046320710775</v>
      </c>
      <c r="AE259" s="257">
        <v>31811.901483077647</v>
      </c>
      <c r="AG259" s="59">
        <v>154</v>
      </c>
      <c r="AH259" s="13">
        <v>1</v>
      </c>
      <c r="AK259" s="82">
        <v>154</v>
      </c>
    </row>
    <row r="260" spans="2:37">
      <c r="B260" s="81">
        <v>40633</v>
      </c>
      <c r="C260" s="81">
        <v>40633</v>
      </c>
      <c r="D260" s="81">
        <v>40602</v>
      </c>
      <c r="E260" s="203">
        <v>4251</v>
      </c>
      <c r="F260" s="82" t="s">
        <v>1053</v>
      </c>
      <c r="G260" s="82" t="s">
        <v>444</v>
      </c>
      <c r="H260" s="19">
        <v>143992780</v>
      </c>
      <c r="I260" s="20">
        <v>98</v>
      </c>
      <c r="J260" s="19" t="s">
        <v>1750</v>
      </c>
      <c r="K260" s="19"/>
      <c r="L260" s="21">
        <v>40452</v>
      </c>
      <c r="M260" s="21">
        <v>42278</v>
      </c>
      <c r="N260" s="34">
        <v>60</v>
      </c>
      <c r="O260" s="34">
        <v>5</v>
      </c>
      <c r="P260" s="34">
        <v>60</v>
      </c>
      <c r="Q260" s="34">
        <v>5</v>
      </c>
      <c r="R260" s="52">
        <v>5</v>
      </c>
      <c r="S260" s="354">
        <v>240833</v>
      </c>
      <c r="T260" s="26">
        <v>0.05</v>
      </c>
      <c r="U260" s="27">
        <v>0.104</v>
      </c>
      <c r="V260" s="256">
        <v>4544.8158121880706</v>
      </c>
      <c r="W260" s="257">
        <v>211934.89773104998</v>
      </c>
      <c r="X260" s="257">
        <v>28898.102268950024</v>
      </c>
      <c r="Y260" s="257">
        <v>8947.1053143740792</v>
      </c>
      <c r="Z260" s="257">
        <v>4869.1820271086444</v>
      </c>
      <c r="AA260" s="257">
        <v>4077.9232872654347</v>
      </c>
      <c r="AB260" s="257">
        <v>633.73031291557072</v>
      </c>
      <c r="AC260" s="257"/>
      <c r="AD260" s="257">
        <v>60754.051000231702</v>
      </c>
      <c r="AE260" s="257">
        <v>31855.948731284992</v>
      </c>
      <c r="AG260" s="59">
        <v>4251</v>
      </c>
      <c r="AH260" s="13">
        <v>1</v>
      </c>
      <c r="AK260" s="82">
        <v>4251</v>
      </c>
    </row>
    <row r="261" spans="2:37">
      <c r="B261" s="81">
        <v>40633</v>
      </c>
      <c r="C261" s="81">
        <v>40633</v>
      </c>
      <c r="D261" s="81">
        <v>40602</v>
      </c>
      <c r="E261" s="203">
        <v>4020</v>
      </c>
      <c r="F261" s="82" t="s">
        <v>1053</v>
      </c>
      <c r="G261" s="82" t="s">
        <v>444</v>
      </c>
      <c r="H261" s="19">
        <v>363000010</v>
      </c>
      <c r="I261" s="20">
        <v>99</v>
      </c>
      <c r="J261" s="19" t="s">
        <v>1037</v>
      </c>
      <c r="K261" s="19"/>
      <c r="L261" s="21">
        <v>39776</v>
      </c>
      <c r="M261" s="21">
        <v>47080</v>
      </c>
      <c r="N261" s="34">
        <v>240</v>
      </c>
      <c r="O261" s="34">
        <v>27</v>
      </c>
      <c r="P261" s="34">
        <v>228</v>
      </c>
      <c r="Q261" s="34">
        <v>27</v>
      </c>
      <c r="R261" s="52">
        <v>27</v>
      </c>
      <c r="S261" s="354">
        <v>4750111</v>
      </c>
      <c r="T261" s="26">
        <v>0.03</v>
      </c>
      <c r="U261" s="27">
        <v>8.6499999999999994E-2</v>
      </c>
      <c r="V261" s="256">
        <v>27357.842366721292</v>
      </c>
      <c r="W261" s="257">
        <v>3057328.2350746524</v>
      </c>
      <c r="X261" s="257">
        <v>1692782.7649253476</v>
      </c>
      <c r="Y261" s="257">
        <v>580728.60339457705</v>
      </c>
      <c r="Z261" s="257">
        <v>306759.20630545169</v>
      </c>
      <c r="AA261" s="257">
        <v>273969.39708912536</v>
      </c>
      <c r="AB261" s="257">
        <v>200461.11689905432</v>
      </c>
      <c r="AC261" s="257"/>
      <c r="AD261" s="257">
        <v>3180259.8245377354</v>
      </c>
      <c r="AE261" s="257">
        <v>1487477.0596123394</v>
      </c>
      <c r="AG261" s="59">
        <v>4020</v>
      </c>
      <c r="AH261" s="13">
        <v>1</v>
      </c>
      <c r="AK261" s="82">
        <v>4020</v>
      </c>
    </row>
    <row r="262" spans="2:37" s="94" customFormat="1" ht="13.8" thickBot="1">
      <c r="B262" s="83">
        <v>40633</v>
      </c>
      <c r="C262" s="83">
        <v>40633</v>
      </c>
      <c r="D262" s="83">
        <v>40602</v>
      </c>
      <c r="E262" s="204">
        <v>4265</v>
      </c>
      <c r="F262" s="84" t="s">
        <v>1053</v>
      </c>
      <c r="G262" s="84" t="s">
        <v>444</v>
      </c>
      <c r="H262" s="86">
        <v>143992535</v>
      </c>
      <c r="I262" s="87">
        <v>98</v>
      </c>
      <c r="J262" s="86" t="s">
        <v>183</v>
      </c>
      <c r="K262" s="86"/>
      <c r="L262" s="88">
        <v>40515</v>
      </c>
      <c r="M262" s="88">
        <v>42339</v>
      </c>
      <c r="N262" s="89">
        <v>60</v>
      </c>
      <c r="O262" s="89">
        <v>3</v>
      </c>
      <c r="P262" s="89">
        <v>60</v>
      </c>
      <c r="Q262" s="89">
        <v>3</v>
      </c>
      <c r="R262" s="90">
        <v>3</v>
      </c>
      <c r="S262" s="355">
        <v>203619</v>
      </c>
      <c r="T262" s="91">
        <v>0.05</v>
      </c>
      <c r="U262" s="92">
        <v>9.4E-2</v>
      </c>
      <c r="V262" s="258">
        <v>3842.5417233598496</v>
      </c>
      <c r="W262" s="259">
        <v>183388.39313036209</v>
      </c>
      <c r="X262" s="259">
        <v>20230.606869637908</v>
      </c>
      <c r="Y262" s="259">
        <v>4252.9386199756082</v>
      </c>
      <c r="Z262" s="259">
        <v>2507.758903297874</v>
      </c>
      <c r="AA262" s="259">
        <v>1745.1797166777342</v>
      </c>
      <c r="AB262" s="259">
        <v>266.1921956531304</v>
      </c>
      <c r="AC262" s="259"/>
      <c r="AD262" s="259">
        <v>47164.110271229925</v>
      </c>
      <c r="AE262" s="259">
        <v>26933.503401591614</v>
      </c>
      <c r="AF262" s="250"/>
      <c r="AG262" s="96">
        <v>4265</v>
      </c>
      <c r="AH262" s="97">
        <v>1</v>
      </c>
      <c r="AI262" s="60"/>
      <c r="AK262" s="84">
        <v>4265</v>
      </c>
    </row>
    <row r="263" spans="2:37">
      <c r="B263" s="81">
        <v>40663</v>
      </c>
      <c r="C263" s="81">
        <v>40663</v>
      </c>
      <c r="D263" s="81">
        <v>40633</v>
      </c>
      <c r="E263" s="203">
        <v>4169</v>
      </c>
      <c r="F263" s="82" t="s">
        <v>1053</v>
      </c>
      <c r="G263" s="82" t="s">
        <v>444</v>
      </c>
      <c r="H263" s="19">
        <v>141063723</v>
      </c>
      <c r="I263" s="20">
        <v>98</v>
      </c>
      <c r="J263" s="19" t="s">
        <v>863</v>
      </c>
      <c r="K263" s="19"/>
      <c r="L263" s="21">
        <v>39664</v>
      </c>
      <c r="M263" s="21">
        <v>41517</v>
      </c>
      <c r="N263" s="34">
        <v>61</v>
      </c>
      <c r="O263" s="34">
        <v>32</v>
      </c>
      <c r="P263" s="34">
        <v>60</v>
      </c>
      <c r="Q263" s="34">
        <v>32</v>
      </c>
      <c r="R263" s="52">
        <v>32</v>
      </c>
      <c r="S263" s="356">
        <v>260000</v>
      </c>
      <c r="T263" s="26">
        <v>0.05</v>
      </c>
      <c r="U263" s="27">
        <v>0.104</v>
      </c>
      <c r="V263" s="256">
        <v>4906.5207474428271</v>
      </c>
      <c r="W263" s="257">
        <v>228802.00558093365</v>
      </c>
      <c r="X263" s="257">
        <v>31197.994419066352</v>
      </c>
      <c r="Y263" s="257">
        <v>49725.898520563867</v>
      </c>
      <c r="Z263" s="257">
        <v>26426.012133691438</v>
      </c>
      <c r="AA263" s="257">
        <v>23299.886386872429</v>
      </c>
      <c r="AB263" s="257">
        <v>4378.6658833777337</v>
      </c>
      <c r="AC263" s="257"/>
      <c r="AD263" s="257">
        <v>65589.239265633238</v>
      </c>
      <c r="AE263" s="257">
        <v>34391.244846570444</v>
      </c>
      <c r="AK263" s="82">
        <v>4169</v>
      </c>
    </row>
    <row r="264" spans="2:37">
      <c r="B264" s="81">
        <v>40663</v>
      </c>
      <c r="C264" s="81">
        <v>40663</v>
      </c>
      <c r="D264" s="81">
        <v>40633</v>
      </c>
      <c r="E264" s="203">
        <v>19</v>
      </c>
      <c r="F264" s="82" t="s">
        <v>1053</v>
      </c>
      <c r="G264" s="82" t="s">
        <v>444</v>
      </c>
      <c r="H264" s="19">
        <v>141067761</v>
      </c>
      <c r="I264" s="20">
        <v>98</v>
      </c>
      <c r="J264" s="19" t="s">
        <v>1410</v>
      </c>
      <c r="K264" s="19"/>
      <c r="L264" s="21">
        <v>39664</v>
      </c>
      <c r="M264" s="21">
        <v>41517</v>
      </c>
      <c r="N264" s="34">
        <v>61</v>
      </c>
      <c r="O264" s="34">
        <v>32</v>
      </c>
      <c r="P264" s="34">
        <v>60</v>
      </c>
      <c r="Q264" s="34">
        <v>32</v>
      </c>
      <c r="R264" s="52">
        <v>32</v>
      </c>
      <c r="S264" s="356">
        <v>225000</v>
      </c>
      <c r="T264" s="26">
        <v>0.05</v>
      </c>
      <c r="U264" s="27">
        <v>0.104</v>
      </c>
      <c r="V264" s="256">
        <v>4246.0275699024469</v>
      </c>
      <c r="W264" s="257">
        <v>198001.7355988849</v>
      </c>
      <c r="X264" s="257">
        <v>26998.264401115099</v>
      </c>
      <c r="Y264" s="257">
        <v>43032.027565872602</v>
      </c>
      <c r="Z264" s="257">
        <v>22868.664346463742</v>
      </c>
      <c r="AA264" s="257">
        <v>20163.36321940886</v>
      </c>
      <c r="AB264" s="257">
        <v>3789.2300913845752</v>
      </c>
      <c r="AC264" s="257"/>
      <c r="AD264" s="257">
        <v>56759.918595259558</v>
      </c>
      <c r="AE264" s="257">
        <v>29761.654194147501</v>
      </c>
      <c r="AI264" s="60">
        <v>19</v>
      </c>
      <c r="AK264" s="82">
        <v>19</v>
      </c>
    </row>
    <row r="265" spans="2:37">
      <c r="B265" s="81">
        <v>40663</v>
      </c>
      <c r="C265" s="81">
        <v>40663</v>
      </c>
      <c r="D265" s="81">
        <v>40633</v>
      </c>
      <c r="E265" s="203">
        <v>3083</v>
      </c>
      <c r="F265" s="82" t="s">
        <v>1053</v>
      </c>
      <c r="G265" s="82" t="s">
        <v>444</v>
      </c>
      <c r="H265" s="19">
        <v>141067915</v>
      </c>
      <c r="I265" s="20">
        <v>98</v>
      </c>
      <c r="J265" s="19" t="s">
        <v>1411</v>
      </c>
      <c r="K265" s="19"/>
      <c r="L265" s="21">
        <v>39668</v>
      </c>
      <c r="M265" s="21">
        <v>42247</v>
      </c>
      <c r="N265" s="34">
        <v>85</v>
      </c>
      <c r="O265" s="34">
        <v>32</v>
      </c>
      <c r="P265" s="34">
        <v>60</v>
      </c>
      <c r="Q265" s="34">
        <v>32</v>
      </c>
      <c r="R265" s="52">
        <v>32</v>
      </c>
      <c r="S265" s="356">
        <v>415001</v>
      </c>
      <c r="T265" s="26">
        <v>0.05</v>
      </c>
      <c r="U265" s="27">
        <v>0.104</v>
      </c>
      <c r="V265" s="256">
        <v>7831.5808334981557</v>
      </c>
      <c r="W265" s="257">
        <v>365204.08122343477</v>
      </c>
      <c r="X265" s="257">
        <v>49796.918776565231</v>
      </c>
      <c r="Y265" s="257">
        <v>79370.375430509754</v>
      </c>
      <c r="Z265" s="257">
        <v>42180.082544208031</v>
      </c>
      <c r="AA265" s="257">
        <v>37190.292886301722</v>
      </c>
      <c r="AB265" s="257">
        <v>6989.0412317986293</v>
      </c>
      <c r="AC265" s="257"/>
      <c r="AD265" s="257">
        <v>104690.76878645027</v>
      </c>
      <c r="AE265" s="257">
        <v>54893.85000989071</v>
      </c>
      <c r="AK265" s="82">
        <v>3083</v>
      </c>
    </row>
    <row r="266" spans="2:37">
      <c r="B266" s="81">
        <v>40663</v>
      </c>
      <c r="C266" s="81">
        <v>40663</v>
      </c>
      <c r="D266" s="81">
        <v>40633</v>
      </c>
      <c r="E266" s="203">
        <v>52</v>
      </c>
      <c r="F266" s="82" t="s">
        <v>1053</v>
      </c>
      <c r="G266" s="82" t="s">
        <v>349</v>
      </c>
      <c r="H266" s="19">
        <v>141068318</v>
      </c>
      <c r="I266" s="20">
        <v>98</v>
      </c>
      <c r="J266" s="19" t="s">
        <v>1412</v>
      </c>
      <c r="K266" s="19"/>
      <c r="L266" s="21">
        <v>39668</v>
      </c>
      <c r="M266" s="21">
        <v>40946</v>
      </c>
      <c r="N266" s="34">
        <v>42</v>
      </c>
      <c r="O266" s="34">
        <v>32</v>
      </c>
      <c r="P266" s="34">
        <v>42</v>
      </c>
      <c r="Q266" s="34">
        <v>32</v>
      </c>
      <c r="R266" s="52">
        <v>32</v>
      </c>
      <c r="S266" s="356">
        <v>645000</v>
      </c>
      <c r="T266" s="26">
        <v>0.05</v>
      </c>
      <c r="U266" s="27">
        <v>0.104</v>
      </c>
      <c r="V266" s="256">
        <v>16771.956150036975</v>
      </c>
      <c r="W266" s="257">
        <v>588343.77339870075</v>
      </c>
      <c r="X266" s="257">
        <v>56656.226601299248</v>
      </c>
      <c r="Y266" s="257">
        <v>108353.2788232086</v>
      </c>
      <c r="Z266" s="257">
        <v>55641.787114868072</v>
      </c>
      <c r="AA266" s="257">
        <v>52711.491708340531</v>
      </c>
      <c r="AB266" s="257">
        <v>7951.7511019367366</v>
      </c>
      <c r="AC266" s="257"/>
      <c r="AD266" s="257">
        <v>116078.38490284553</v>
      </c>
      <c r="AE266" s="257">
        <v>59422.158301555806</v>
      </c>
      <c r="AI266" s="60">
        <v>52</v>
      </c>
      <c r="AK266" s="82">
        <v>52</v>
      </c>
    </row>
    <row r="267" spans="2:37">
      <c r="B267" s="81">
        <v>40663</v>
      </c>
      <c r="C267" s="81">
        <v>40663</v>
      </c>
      <c r="D267" s="81">
        <v>40633</v>
      </c>
      <c r="E267" s="203">
        <v>10146</v>
      </c>
      <c r="F267" s="82" t="s">
        <v>1053</v>
      </c>
      <c r="G267" s="82" t="s">
        <v>444</v>
      </c>
      <c r="H267" s="19">
        <v>141994468</v>
      </c>
      <c r="I267" s="20">
        <v>98</v>
      </c>
      <c r="J267" s="19" t="s">
        <v>66</v>
      </c>
      <c r="K267" s="19"/>
      <c r="L267" s="21">
        <v>40350</v>
      </c>
      <c r="M267" s="21">
        <v>42186</v>
      </c>
      <c r="N267" s="34">
        <v>60</v>
      </c>
      <c r="O267" s="34">
        <v>9</v>
      </c>
      <c r="P267" s="34">
        <v>60</v>
      </c>
      <c r="Q267" s="34">
        <v>9</v>
      </c>
      <c r="R267" s="52">
        <v>9</v>
      </c>
      <c r="S267" s="356">
        <v>197004</v>
      </c>
      <c r="T267" s="26">
        <v>0.05</v>
      </c>
      <c r="U267" s="27">
        <v>0.104</v>
      </c>
      <c r="V267" s="256">
        <v>3717.7085128047179</v>
      </c>
      <c r="W267" s="257">
        <v>173365.03964410097</v>
      </c>
      <c r="X267" s="257">
        <v>23638.960355899035</v>
      </c>
      <c r="Y267" s="257">
        <v>12817.167317249339</v>
      </c>
      <c r="Z267" s="257">
        <v>6948.870123768409</v>
      </c>
      <c r="AA267" s="257">
        <v>5868.2971934809302</v>
      </c>
      <c r="AB267" s="257">
        <v>933.11685615390923</v>
      </c>
      <c r="AC267" s="257"/>
      <c r="AD267" s="257">
        <v>49697.471124180061</v>
      </c>
      <c r="AE267" s="257">
        <v>26058.510768283686</v>
      </c>
      <c r="AK267" s="82">
        <v>10146</v>
      </c>
    </row>
    <row r="268" spans="2:37">
      <c r="B268" s="81">
        <v>40663</v>
      </c>
      <c r="C268" s="81">
        <v>40663</v>
      </c>
      <c r="D268" s="81">
        <v>40633</v>
      </c>
      <c r="E268" s="203">
        <v>657</v>
      </c>
      <c r="F268" s="82" t="s">
        <v>1053</v>
      </c>
      <c r="G268" s="82" t="s">
        <v>444</v>
      </c>
      <c r="H268" s="19">
        <v>143001709</v>
      </c>
      <c r="I268" s="20">
        <v>99</v>
      </c>
      <c r="J268" s="19" t="s">
        <v>1007</v>
      </c>
      <c r="K268" s="19"/>
      <c r="L268" s="21">
        <v>39015</v>
      </c>
      <c r="M268" s="21">
        <v>48875</v>
      </c>
      <c r="N268" s="34">
        <v>324</v>
      </c>
      <c r="O268" s="34">
        <v>53</v>
      </c>
      <c r="P268" s="34">
        <v>228</v>
      </c>
      <c r="Q268" s="34">
        <v>53</v>
      </c>
      <c r="R268" s="52">
        <v>53</v>
      </c>
      <c r="S268" s="356">
        <v>1770133</v>
      </c>
      <c r="T268" s="26">
        <v>0.03</v>
      </c>
      <c r="U268" s="27">
        <v>8.6499999999999994E-2</v>
      </c>
      <c r="V268" s="256">
        <v>10194.923778019391</v>
      </c>
      <c r="W268" s="257">
        <v>1139316.0287701488</v>
      </c>
      <c r="X268" s="257">
        <v>630816.97122985125</v>
      </c>
      <c r="Y268" s="257">
        <v>412928.64571291854</v>
      </c>
      <c r="Z268" s="257">
        <v>213794.58222073651</v>
      </c>
      <c r="AA268" s="257">
        <v>199134.06349218203</v>
      </c>
      <c r="AB268" s="257">
        <v>146637.27839992158</v>
      </c>
      <c r="AC268" s="257"/>
      <c r="AD268" s="257">
        <v>1185126.5926182459</v>
      </c>
      <c r="AE268" s="257">
        <v>554309.62138837785</v>
      </c>
      <c r="AK268" s="82">
        <v>657</v>
      </c>
    </row>
    <row r="269" spans="2:37">
      <c r="B269" s="81">
        <v>40663</v>
      </c>
      <c r="C269" s="81">
        <v>40663</v>
      </c>
      <c r="D269" s="81">
        <v>40633</v>
      </c>
      <c r="E269" s="203">
        <v>28</v>
      </c>
      <c r="F269" s="82" t="s">
        <v>1053</v>
      </c>
      <c r="G269" s="82" t="s">
        <v>349</v>
      </c>
      <c r="H269" s="19">
        <v>143001806</v>
      </c>
      <c r="I269" s="20">
        <v>4</v>
      </c>
      <c r="J269" s="19" t="s">
        <v>1008</v>
      </c>
      <c r="K269" s="19"/>
      <c r="L269" s="21">
        <v>33105</v>
      </c>
      <c r="M269" s="21">
        <v>43944</v>
      </c>
      <c r="N269" s="34">
        <v>356</v>
      </c>
      <c r="O269" s="34">
        <v>247</v>
      </c>
      <c r="P269" s="34">
        <v>228</v>
      </c>
      <c r="Q269" s="34">
        <v>228</v>
      </c>
      <c r="R269" s="52">
        <v>228</v>
      </c>
      <c r="S269" s="356">
        <v>174641</v>
      </c>
      <c r="T269" s="26">
        <v>0.03</v>
      </c>
      <c r="U269" s="27">
        <v>8.6499999999999994E-2</v>
      </c>
      <c r="V269" s="256">
        <v>1005.8293266760659</v>
      </c>
      <c r="W269" s="257">
        <v>112404.71229023329</v>
      </c>
      <c r="X269" s="257">
        <v>62236.287709766708</v>
      </c>
      <c r="Y269" s="257">
        <v>116924.37419190721</v>
      </c>
      <c r="Z269" s="257">
        <v>54688.086482138729</v>
      </c>
      <c r="AA269" s="257">
        <v>62236.287709768476</v>
      </c>
      <c r="AB269" s="257">
        <v>62236.287709766708</v>
      </c>
      <c r="AC269" s="257"/>
      <c r="AD269" s="257">
        <v>116924.37419190721</v>
      </c>
      <c r="AE269" s="257">
        <v>54688.086482138729</v>
      </c>
      <c r="AK269" s="82">
        <v>28</v>
      </c>
    </row>
    <row r="270" spans="2:37">
      <c r="B270" s="81">
        <v>40663</v>
      </c>
      <c r="C270" s="81">
        <v>40663</v>
      </c>
      <c r="D270" s="81">
        <v>40633</v>
      </c>
      <c r="E270" s="203">
        <v>28</v>
      </c>
      <c r="F270" s="82" t="s">
        <v>1053</v>
      </c>
      <c r="G270" s="82" t="s">
        <v>444</v>
      </c>
      <c r="H270" s="19">
        <v>143001938</v>
      </c>
      <c r="I270" s="20">
        <v>4</v>
      </c>
      <c r="J270" s="19" t="s">
        <v>1011</v>
      </c>
      <c r="K270" s="19"/>
      <c r="L270" s="21">
        <v>35459</v>
      </c>
      <c r="M270" s="21">
        <v>41175</v>
      </c>
      <c r="N270" s="34">
        <v>188</v>
      </c>
      <c r="O270" s="34">
        <v>170</v>
      </c>
      <c r="P270" s="34">
        <v>188</v>
      </c>
      <c r="Q270" s="34">
        <v>170</v>
      </c>
      <c r="R270" s="52">
        <v>170</v>
      </c>
      <c r="S270" s="356">
        <v>48852</v>
      </c>
      <c r="T270" s="26">
        <v>0.03</v>
      </c>
      <c r="U270" s="27">
        <v>8.6499999999999994E-2</v>
      </c>
      <c r="V270" s="256">
        <v>326.00074457222047</v>
      </c>
      <c r="W270" s="257">
        <v>33504.841198600872</v>
      </c>
      <c r="X270" s="257">
        <v>15347.158801399128</v>
      </c>
      <c r="Y270" s="257">
        <v>27400.064369338914</v>
      </c>
      <c r="Z270" s="257">
        <v>12299.067262574807</v>
      </c>
      <c r="AA270" s="257">
        <v>15100.997106764107</v>
      </c>
      <c r="AB270" s="257">
        <v>11443.057001043207</v>
      </c>
      <c r="AC270" s="257"/>
      <c r="AD270" s="257">
        <v>27783.298780975918</v>
      </c>
      <c r="AE270" s="257">
        <v>12436.139979576295</v>
      </c>
      <c r="AK270" s="82">
        <v>28</v>
      </c>
    </row>
    <row r="271" spans="2:37">
      <c r="B271" s="81">
        <v>40663</v>
      </c>
      <c r="C271" s="81">
        <v>40663</v>
      </c>
      <c r="D271" s="81">
        <v>40633</v>
      </c>
      <c r="E271" s="203">
        <v>28</v>
      </c>
      <c r="F271" s="82" t="s">
        <v>1053</v>
      </c>
      <c r="G271" s="82" t="s">
        <v>444</v>
      </c>
      <c r="H271" s="19">
        <v>143002152</v>
      </c>
      <c r="I271" s="20">
        <v>99</v>
      </c>
      <c r="J271" s="19" t="s">
        <v>1016</v>
      </c>
      <c r="K271" s="19"/>
      <c r="L271" s="21">
        <v>38289</v>
      </c>
      <c r="M271" s="21">
        <v>44035</v>
      </c>
      <c r="N271" s="34">
        <v>189</v>
      </c>
      <c r="O271" s="34">
        <v>77</v>
      </c>
      <c r="P271" s="34">
        <v>189</v>
      </c>
      <c r="Q271" s="34">
        <v>77</v>
      </c>
      <c r="R271" s="52">
        <v>77</v>
      </c>
      <c r="S271" s="356">
        <v>1474923</v>
      </c>
      <c r="T271" s="26">
        <v>0.03</v>
      </c>
      <c r="U271" s="27">
        <v>8.6499999999999994E-2</v>
      </c>
      <c r="V271" s="256">
        <v>9801.701042724093</v>
      </c>
      <c r="W271" s="257">
        <v>1009895.3115527563</v>
      </c>
      <c r="X271" s="257">
        <v>465027.68844724365</v>
      </c>
      <c r="Y271" s="257">
        <v>496328.80916388432</v>
      </c>
      <c r="Z271" s="257">
        <v>236266.31179708397</v>
      </c>
      <c r="AA271" s="257">
        <v>260062.49736680035</v>
      </c>
      <c r="AB271" s="257">
        <v>157048.82460718317</v>
      </c>
      <c r="AC271" s="257"/>
      <c r="AD271" s="257">
        <v>842626.18552207702</v>
      </c>
      <c r="AE271" s="257">
        <v>377598.49707481911</v>
      </c>
      <c r="AK271" s="82">
        <v>28</v>
      </c>
    </row>
    <row r="272" spans="2:37">
      <c r="B272" s="81">
        <v>40663</v>
      </c>
      <c r="C272" s="81">
        <v>40663</v>
      </c>
      <c r="D272" s="81">
        <v>40633</v>
      </c>
      <c r="E272" s="203">
        <v>2005</v>
      </c>
      <c r="F272" s="82" t="s">
        <v>1053</v>
      </c>
      <c r="G272" s="82" t="s">
        <v>444</v>
      </c>
      <c r="H272" s="19">
        <v>143003280</v>
      </c>
      <c r="I272" s="20">
        <v>99</v>
      </c>
      <c r="J272" s="19" t="s">
        <v>84</v>
      </c>
      <c r="K272" s="19"/>
      <c r="L272" s="21">
        <v>40029</v>
      </c>
      <c r="M272" s="21">
        <v>50974</v>
      </c>
      <c r="N272" s="34">
        <v>360</v>
      </c>
      <c r="O272" s="34">
        <v>20</v>
      </c>
      <c r="P272" s="34">
        <v>228</v>
      </c>
      <c r="Q272" s="34">
        <v>20</v>
      </c>
      <c r="R272" s="52">
        <v>20</v>
      </c>
      <c r="S272" s="356">
        <v>663938</v>
      </c>
      <c r="T272" s="26">
        <v>0.03</v>
      </c>
      <c r="U272" s="27">
        <v>8.6499999999999994E-2</v>
      </c>
      <c r="V272" s="256">
        <v>3823.8919354255518</v>
      </c>
      <c r="W272" s="257">
        <v>427332.41259814659</v>
      </c>
      <c r="X272" s="257">
        <v>236605.58740185341</v>
      </c>
      <c r="Y272" s="257">
        <v>60543.328944262248</v>
      </c>
      <c r="Z272" s="257">
        <v>32153.393727308987</v>
      </c>
      <c r="AA272" s="257">
        <v>28389.935216953261</v>
      </c>
      <c r="AB272" s="257">
        <v>20754.876087881876</v>
      </c>
      <c r="AC272" s="257"/>
      <c r="AD272" s="257">
        <v>444514.94867886987</v>
      </c>
      <c r="AE272" s="257">
        <v>207909.36127700945</v>
      </c>
      <c r="AK272" s="82">
        <v>2005</v>
      </c>
    </row>
    <row r="273" spans="2:37">
      <c r="B273" s="81">
        <v>40656</v>
      </c>
      <c r="C273" s="81">
        <v>40656</v>
      </c>
      <c r="D273" s="81">
        <v>40633</v>
      </c>
      <c r="E273" s="203">
        <v>151</v>
      </c>
      <c r="F273" s="82" t="s">
        <v>1054</v>
      </c>
      <c r="G273" s="82" t="s">
        <v>444</v>
      </c>
      <c r="H273" s="19">
        <v>143004996</v>
      </c>
      <c r="I273" s="20">
        <v>98</v>
      </c>
      <c r="J273" s="19" t="s">
        <v>218</v>
      </c>
      <c r="K273" s="19"/>
      <c r="L273" s="21">
        <v>38120</v>
      </c>
      <c r="M273" s="21">
        <v>40656</v>
      </c>
      <c r="N273" s="34">
        <v>83</v>
      </c>
      <c r="O273" s="34">
        <v>83</v>
      </c>
      <c r="P273" s="34">
        <v>60</v>
      </c>
      <c r="Q273" s="34">
        <v>60</v>
      </c>
      <c r="R273" s="52">
        <v>83</v>
      </c>
      <c r="S273" s="356">
        <v>346512</v>
      </c>
      <c r="T273" s="26">
        <v>0.05</v>
      </c>
      <c r="U273" s="27">
        <v>0.104</v>
      </c>
      <c r="V273" s="256">
        <v>6539.1089124534956</v>
      </c>
      <c r="W273" s="257">
        <v>304933.23291484802</v>
      </c>
      <c r="X273" s="257">
        <v>41578.76708515198</v>
      </c>
      <c r="Y273" s="257">
        <v>87413.301832358105</v>
      </c>
      <c r="Z273" s="257">
        <v>45834.534747210826</v>
      </c>
      <c r="AA273" s="257">
        <v>41578.767085147279</v>
      </c>
      <c r="AB273" s="257">
        <v>15136.13012310357</v>
      </c>
      <c r="AC273" s="257"/>
      <c r="AD273" s="257">
        <v>87413.301832358105</v>
      </c>
      <c r="AE273" s="257">
        <v>45834.534747210826</v>
      </c>
      <c r="AK273" s="82">
        <v>151</v>
      </c>
    </row>
    <row r="274" spans="2:37">
      <c r="B274" s="81">
        <v>40663</v>
      </c>
      <c r="C274" s="81">
        <v>40663</v>
      </c>
      <c r="D274" s="81">
        <v>40633</v>
      </c>
      <c r="E274" s="203">
        <v>4294</v>
      </c>
      <c r="F274" s="82" t="s">
        <v>1053</v>
      </c>
      <c r="G274" s="82" t="s">
        <v>444</v>
      </c>
      <c r="H274" s="19">
        <v>143005267</v>
      </c>
      <c r="I274" s="20">
        <v>99</v>
      </c>
      <c r="J274" s="19" t="s">
        <v>220</v>
      </c>
      <c r="K274" s="19"/>
      <c r="L274" s="21">
        <v>39842</v>
      </c>
      <c r="M274" s="21">
        <v>43488</v>
      </c>
      <c r="N274" s="34">
        <v>120</v>
      </c>
      <c r="O274" s="34">
        <v>26</v>
      </c>
      <c r="P274" s="34">
        <v>120</v>
      </c>
      <c r="Q274" s="34">
        <v>26</v>
      </c>
      <c r="R274" s="52">
        <v>26</v>
      </c>
      <c r="S274" s="356">
        <v>1591641</v>
      </c>
      <c r="T274" s="26">
        <v>0.03</v>
      </c>
      <c r="U274" s="27">
        <v>8.6499999999999994E-2</v>
      </c>
      <c r="V274" s="256">
        <v>15369.004025249187</v>
      </c>
      <c r="W274" s="257">
        <v>1231595.6259502696</v>
      </c>
      <c r="X274" s="257">
        <v>360045.37404973037</v>
      </c>
      <c r="Y274" s="257">
        <v>214699.96285043101</v>
      </c>
      <c r="Z274" s="257">
        <v>94014.593976508608</v>
      </c>
      <c r="AA274" s="257">
        <v>120685.3688739224</v>
      </c>
      <c r="AB274" s="257">
        <v>41057.805812688544</v>
      </c>
      <c r="AC274" s="257"/>
      <c r="AD274" s="257">
        <v>612684.85707961337</v>
      </c>
      <c r="AE274" s="257">
        <v>252639.48302986711</v>
      </c>
      <c r="AK274" s="82">
        <v>4294</v>
      </c>
    </row>
    <row r="275" spans="2:37">
      <c r="B275" s="81">
        <v>40663</v>
      </c>
      <c r="C275" s="81">
        <v>40663</v>
      </c>
      <c r="D275" s="81">
        <v>40633</v>
      </c>
      <c r="E275" s="203">
        <v>19</v>
      </c>
      <c r="F275" s="82" t="s">
        <v>1053</v>
      </c>
      <c r="G275" s="82" t="s">
        <v>444</v>
      </c>
      <c r="H275" s="19">
        <v>143005364</v>
      </c>
      <c r="I275" s="20">
        <v>4</v>
      </c>
      <c r="J275" s="19" t="s">
        <v>223</v>
      </c>
      <c r="K275" s="19"/>
      <c r="L275" s="21">
        <v>34516</v>
      </c>
      <c r="M275" s="21">
        <v>43213</v>
      </c>
      <c r="N275" s="34">
        <v>286</v>
      </c>
      <c r="O275" s="34">
        <v>201</v>
      </c>
      <c r="P275" s="34">
        <v>228</v>
      </c>
      <c r="Q275" s="34">
        <v>201</v>
      </c>
      <c r="R275" s="52">
        <v>201</v>
      </c>
      <c r="S275" s="356">
        <v>431146</v>
      </c>
      <c r="T275" s="26">
        <v>0.03</v>
      </c>
      <c r="U275" s="27">
        <v>8.6499999999999994E-2</v>
      </c>
      <c r="V275" s="256">
        <v>2483.1470896243095</v>
      </c>
      <c r="W275" s="257">
        <v>277499.7972130538</v>
      </c>
      <c r="X275" s="257">
        <v>153646.2027869462</v>
      </c>
      <c r="Y275" s="257">
        <v>282338.84838670329</v>
      </c>
      <c r="Z275" s="257">
        <v>132720.62427878528</v>
      </c>
      <c r="AA275" s="257">
        <v>149618.22410791801</v>
      </c>
      <c r="AB275" s="257">
        <v>135451.25772007098</v>
      </c>
      <c r="AC275" s="257"/>
      <c r="AD275" s="257">
        <v>288657.73922128364</v>
      </c>
      <c r="AE275" s="257">
        <v>135011.53643433223</v>
      </c>
      <c r="AI275" s="60">
        <v>19</v>
      </c>
      <c r="AK275" s="82">
        <v>19</v>
      </c>
    </row>
    <row r="276" spans="2:37">
      <c r="B276" s="81">
        <v>40663</v>
      </c>
      <c r="C276" s="81">
        <v>40663</v>
      </c>
      <c r="D276" s="81">
        <v>40633</v>
      </c>
      <c r="E276" s="203">
        <v>3118</v>
      </c>
      <c r="F276" s="82" t="s">
        <v>1053</v>
      </c>
      <c r="G276" s="82" t="s">
        <v>444</v>
      </c>
      <c r="H276" s="19">
        <v>143008681</v>
      </c>
      <c r="I276" s="20">
        <v>99</v>
      </c>
      <c r="J276" s="19" t="s">
        <v>1444</v>
      </c>
      <c r="K276" s="19"/>
      <c r="L276" s="21">
        <v>39547</v>
      </c>
      <c r="M276" s="21">
        <v>50487</v>
      </c>
      <c r="N276" s="34">
        <v>360</v>
      </c>
      <c r="O276" s="34">
        <v>36</v>
      </c>
      <c r="P276" s="34">
        <v>228</v>
      </c>
      <c r="Q276" s="34">
        <v>36</v>
      </c>
      <c r="R276" s="52">
        <v>36</v>
      </c>
      <c r="S276" s="356">
        <v>405608</v>
      </c>
      <c r="T276" s="26">
        <v>0.03</v>
      </c>
      <c r="U276" s="27">
        <v>8.6499999999999994E-2</v>
      </c>
      <c r="V276" s="256">
        <v>2336.0632470864557</v>
      </c>
      <c r="W276" s="257">
        <v>261062.69743426199</v>
      </c>
      <c r="X276" s="257">
        <v>144545.30256573801</v>
      </c>
      <c r="Y276" s="257">
        <v>65503.948291568653</v>
      </c>
      <c r="Z276" s="257">
        <v>34362.269186797595</v>
      </c>
      <c r="AA276" s="257">
        <v>31141.679104771058</v>
      </c>
      <c r="AB276" s="257">
        <v>22822.942510379686</v>
      </c>
      <c r="AC276" s="257"/>
      <c r="AD276" s="257">
        <v>271559.72290144442</v>
      </c>
      <c r="AE276" s="257">
        <v>127014.42033570191</v>
      </c>
      <c r="AK276" s="82">
        <v>3118</v>
      </c>
    </row>
    <row r="277" spans="2:37">
      <c r="B277" s="81">
        <v>40663</v>
      </c>
      <c r="C277" s="81">
        <v>40663</v>
      </c>
      <c r="D277" s="81">
        <v>40633</v>
      </c>
      <c r="E277" s="203">
        <v>3191</v>
      </c>
      <c r="F277" s="82" t="s">
        <v>1053</v>
      </c>
      <c r="G277" s="82" t="s">
        <v>349</v>
      </c>
      <c r="H277" s="19">
        <v>143010058</v>
      </c>
      <c r="I277" s="20">
        <v>99</v>
      </c>
      <c r="J277" s="19" t="s">
        <v>1181</v>
      </c>
      <c r="K277" s="19"/>
      <c r="L277" s="21">
        <v>39818</v>
      </c>
      <c r="M277" s="21">
        <v>50762</v>
      </c>
      <c r="N277" s="34">
        <v>360</v>
      </c>
      <c r="O277" s="34">
        <v>27</v>
      </c>
      <c r="P277" s="34">
        <v>228</v>
      </c>
      <c r="Q277" s="34">
        <v>27</v>
      </c>
      <c r="R277" s="52">
        <v>27</v>
      </c>
      <c r="S277" s="356">
        <v>504110</v>
      </c>
      <c r="T277" s="26">
        <v>0.03</v>
      </c>
      <c r="U277" s="27">
        <v>8.6499999999999994E-2</v>
      </c>
      <c r="V277" s="256">
        <v>2903.3767664561669</v>
      </c>
      <c r="W277" s="257">
        <v>324461.83606730093</v>
      </c>
      <c r="X277" s="257">
        <v>179648.16393269907</v>
      </c>
      <c r="Y277" s="257">
        <v>61630.36953394147</v>
      </c>
      <c r="Z277" s="257">
        <v>32555.109447051083</v>
      </c>
      <c r="AA277" s="257">
        <v>29075.260086890386</v>
      </c>
      <c r="AB277" s="257">
        <v>21274.124676240681</v>
      </c>
      <c r="AC277" s="257"/>
      <c r="AD277" s="257">
        <v>337508.06668469799</v>
      </c>
      <c r="AE277" s="257">
        <v>157859.90275199397</v>
      </c>
      <c r="AK277" s="82">
        <v>3191</v>
      </c>
    </row>
    <row r="278" spans="2:37">
      <c r="B278" s="81">
        <v>40634</v>
      </c>
      <c r="C278" s="81">
        <v>40634</v>
      </c>
      <c r="D278" s="81">
        <v>40633</v>
      </c>
      <c r="E278" s="203">
        <v>579</v>
      </c>
      <c r="F278" s="82" t="s">
        <v>1054</v>
      </c>
      <c r="G278" s="82" t="s">
        <v>444</v>
      </c>
      <c r="H278" s="19">
        <v>143010325</v>
      </c>
      <c r="I278" s="20">
        <v>98</v>
      </c>
      <c r="J278" s="19" t="s">
        <v>1185</v>
      </c>
      <c r="K278" s="19"/>
      <c r="L278" s="21">
        <v>38792</v>
      </c>
      <c r="M278" s="21">
        <v>40634</v>
      </c>
      <c r="N278" s="34">
        <v>61</v>
      </c>
      <c r="O278" s="34">
        <v>61</v>
      </c>
      <c r="P278" s="34">
        <v>60</v>
      </c>
      <c r="Q278" s="34">
        <v>60</v>
      </c>
      <c r="R278" s="52">
        <v>61</v>
      </c>
      <c r="S278" s="356">
        <v>507342</v>
      </c>
      <c r="T278" s="26">
        <v>0.05</v>
      </c>
      <c r="U278" s="27">
        <v>0.104</v>
      </c>
      <c r="V278" s="256">
        <v>9574.1694194197644</v>
      </c>
      <c r="W278" s="257">
        <v>446464.87352093088</v>
      </c>
      <c r="X278" s="257">
        <v>60877.12647906912</v>
      </c>
      <c r="Y278" s="257">
        <v>127985.29164424962</v>
      </c>
      <c r="Z278" s="257">
        <v>67108.165165187427</v>
      </c>
      <c r="AA278" s="257">
        <v>60877.126479062194</v>
      </c>
      <c r="AB278" s="257">
        <v>16287.301382557967</v>
      </c>
      <c r="AC278" s="257"/>
      <c r="AD278" s="257">
        <v>127985.29164424962</v>
      </c>
      <c r="AE278" s="257">
        <v>67108.165165187427</v>
      </c>
      <c r="AK278" s="82">
        <v>579</v>
      </c>
    </row>
    <row r="279" spans="2:37">
      <c r="B279" s="81">
        <v>40625</v>
      </c>
      <c r="C279" s="81">
        <v>40625</v>
      </c>
      <c r="D279" s="81">
        <v>40633</v>
      </c>
      <c r="E279" s="203">
        <v>125</v>
      </c>
      <c r="F279" s="82" t="s">
        <v>1054</v>
      </c>
      <c r="G279" s="82" t="s">
        <v>444</v>
      </c>
      <c r="H279" s="19">
        <v>143011658</v>
      </c>
      <c r="I279" s="20">
        <v>98</v>
      </c>
      <c r="J279" s="19" t="s">
        <v>138</v>
      </c>
      <c r="K279" s="19"/>
      <c r="L279" s="21">
        <v>38071</v>
      </c>
      <c r="M279" s="21">
        <v>40625</v>
      </c>
      <c r="N279" s="34">
        <v>84</v>
      </c>
      <c r="O279" s="34">
        <v>84</v>
      </c>
      <c r="P279" s="34">
        <v>60</v>
      </c>
      <c r="Q279" s="34">
        <v>60</v>
      </c>
      <c r="R279" s="52">
        <v>84</v>
      </c>
      <c r="S279" s="356">
        <v>299988</v>
      </c>
      <c r="T279" s="26">
        <v>0.05</v>
      </c>
      <c r="U279" s="27">
        <v>0.104</v>
      </c>
      <c r="V279" s="256">
        <v>5661.1436383995333</v>
      </c>
      <c r="W279" s="257">
        <v>263991.75403928122</v>
      </c>
      <c r="X279" s="257">
        <v>35996.245960718777</v>
      </c>
      <c r="Y279" s="257">
        <v>75676.864264687611</v>
      </c>
      <c r="Z279" s="257">
        <v>39680.61830397298</v>
      </c>
      <c r="AA279" s="257">
        <v>35996.24596071463</v>
      </c>
      <c r="AB279" s="257">
        <v>13261.774827633233</v>
      </c>
      <c r="AC279" s="257"/>
      <c r="AD279" s="257">
        <v>75676.864264687611</v>
      </c>
      <c r="AE279" s="257">
        <v>39680.61830397298</v>
      </c>
      <c r="AK279" s="82">
        <v>125</v>
      </c>
    </row>
    <row r="280" spans="2:37">
      <c r="B280" s="81">
        <v>40663</v>
      </c>
      <c r="C280" s="81">
        <v>40663</v>
      </c>
      <c r="D280" s="81">
        <v>40633</v>
      </c>
      <c r="E280" s="203">
        <v>3149</v>
      </c>
      <c r="F280" s="82" t="s">
        <v>1053</v>
      </c>
      <c r="G280" s="82" t="s">
        <v>444</v>
      </c>
      <c r="H280" s="19">
        <v>143011909</v>
      </c>
      <c r="I280" s="20">
        <v>99</v>
      </c>
      <c r="J280" s="19" t="s">
        <v>142</v>
      </c>
      <c r="K280" s="19"/>
      <c r="L280" s="21">
        <v>39547</v>
      </c>
      <c r="M280" s="21">
        <v>50487</v>
      </c>
      <c r="N280" s="34">
        <v>360</v>
      </c>
      <c r="O280" s="34">
        <v>36</v>
      </c>
      <c r="P280" s="34">
        <v>228</v>
      </c>
      <c r="Q280" s="34">
        <v>36</v>
      </c>
      <c r="R280" s="52">
        <v>36</v>
      </c>
      <c r="S280" s="356">
        <v>397321</v>
      </c>
      <c r="T280" s="26">
        <v>0.03</v>
      </c>
      <c r="U280" s="27">
        <v>8.6499999999999994E-2</v>
      </c>
      <c r="V280" s="256">
        <v>2288.3350066952266</v>
      </c>
      <c r="W280" s="257">
        <v>255728.91069031769</v>
      </c>
      <c r="X280" s="257">
        <v>141592.08930968231</v>
      </c>
      <c r="Y280" s="257">
        <v>64165.633417374273</v>
      </c>
      <c r="Z280" s="257">
        <v>33660.211720596271</v>
      </c>
      <c r="AA280" s="257">
        <v>30505.421696778001</v>
      </c>
      <c r="AB280" s="257">
        <v>22356.645680476155</v>
      </c>
      <c r="AC280" s="257"/>
      <c r="AD280" s="257">
        <v>266011.47083618841</v>
      </c>
      <c r="AE280" s="257">
        <v>124419.38152650217</v>
      </c>
      <c r="AK280" s="82">
        <v>3149</v>
      </c>
    </row>
    <row r="281" spans="2:37">
      <c r="B281" s="81">
        <v>40663</v>
      </c>
      <c r="C281" s="81">
        <v>40663</v>
      </c>
      <c r="D281" s="81">
        <v>40633</v>
      </c>
      <c r="E281" s="203">
        <v>657</v>
      </c>
      <c r="F281" s="82" t="s">
        <v>1053</v>
      </c>
      <c r="G281" s="82" t="s">
        <v>444</v>
      </c>
      <c r="H281" s="19">
        <v>143013480</v>
      </c>
      <c r="I281" s="20">
        <v>99</v>
      </c>
      <c r="J281" s="19" t="s">
        <v>1007</v>
      </c>
      <c r="K281" s="19"/>
      <c r="L281" s="21">
        <v>39079</v>
      </c>
      <c r="M281" s="21">
        <v>48936</v>
      </c>
      <c r="N281" s="34">
        <v>324</v>
      </c>
      <c r="O281" s="34">
        <v>51</v>
      </c>
      <c r="P281" s="34">
        <v>228</v>
      </c>
      <c r="Q281" s="34">
        <v>51</v>
      </c>
      <c r="R281" s="52">
        <v>51</v>
      </c>
      <c r="S281" s="356">
        <v>760150</v>
      </c>
      <c r="T281" s="26">
        <v>0.03</v>
      </c>
      <c r="U281" s="27">
        <v>8.6499999999999994E-2</v>
      </c>
      <c r="V281" s="256">
        <v>4378.0164032089333</v>
      </c>
      <c r="W281" s="257">
        <v>489257.63164102827</v>
      </c>
      <c r="X281" s="257">
        <v>270892.36835897173</v>
      </c>
      <c r="Y281" s="257">
        <v>171032.96310731149</v>
      </c>
      <c r="Z281" s="257">
        <v>88689.256320682107</v>
      </c>
      <c r="AA281" s="257">
        <v>82343.70678662938</v>
      </c>
      <c r="AB281" s="257">
        <v>60594.345553980515</v>
      </c>
      <c r="AC281" s="257"/>
      <c r="AD281" s="257">
        <v>508930.10829059855</v>
      </c>
      <c r="AE281" s="257">
        <v>238037.7399316183</v>
      </c>
      <c r="AK281" s="82">
        <v>657</v>
      </c>
    </row>
    <row r="282" spans="2:37">
      <c r="B282" s="81">
        <v>40663</v>
      </c>
      <c r="C282" s="81">
        <v>40663</v>
      </c>
      <c r="D282" s="81">
        <v>40633</v>
      </c>
      <c r="E282" s="203">
        <v>10414</v>
      </c>
      <c r="F282" s="82" t="s">
        <v>1053</v>
      </c>
      <c r="G282" s="82" t="s">
        <v>444</v>
      </c>
      <c r="H282" s="19">
        <v>143013790</v>
      </c>
      <c r="I282" s="20">
        <v>98</v>
      </c>
      <c r="J282" s="19" t="s">
        <v>1183</v>
      </c>
      <c r="K282" s="19"/>
      <c r="L282" s="21">
        <v>39990</v>
      </c>
      <c r="M282" s="21">
        <v>41813</v>
      </c>
      <c r="N282" s="34">
        <v>60</v>
      </c>
      <c r="O282" s="34">
        <v>21</v>
      </c>
      <c r="P282" s="34">
        <v>60</v>
      </c>
      <c r="Q282" s="34">
        <v>21</v>
      </c>
      <c r="R282" s="52">
        <v>21</v>
      </c>
      <c r="S282" s="356">
        <v>250000</v>
      </c>
      <c r="T282" s="26">
        <v>0.05</v>
      </c>
      <c r="U282" s="27">
        <v>0.104</v>
      </c>
      <c r="V282" s="256">
        <v>4717.8084110027185</v>
      </c>
      <c r="W282" s="257">
        <v>220001.92844320546</v>
      </c>
      <c r="X282" s="257">
        <v>29998.071556794544</v>
      </c>
      <c r="Y282" s="257">
        <v>34631.995772263785</v>
      </c>
      <c r="Z282" s="257">
        <v>18571.87848105688</v>
      </c>
      <c r="AA282" s="257">
        <v>16060.117291206905</v>
      </c>
      <c r="AB282" s="257">
        <v>2762.9802749679188</v>
      </c>
      <c r="AC282" s="257"/>
      <c r="AD282" s="257">
        <v>63066.576216955058</v>
      </c>
      <c r="AE282" s="257">
        <v>33068.504660163882</v>
      </c>
      <c r="AK282" s="82">
        <v>10414</v>
      </c>
    </row>
    <row r="283" spans="2:37">
      <c r="B283" s="81">
        <v>40663</v>
      </c>
      <c r="C283" s="81">
        <v>40663</v>
      </c>
      <c r="D283" s="81">
        <v>40633</v>
      </c>
      <c r="E283" s="203">
        <v>625</v>
      </c>
      <c r="F283" s="82" t="s">
        <v>1053</v>
      </c>
      <c r="G283" s="82" t="s">
        <v>444</v>
      </c>
      <c r="H283" s="19">
        <v>143013995</v>
      </c>
      <c r="I283" s="20">
        <v>98</v>
      </c>
      <c r="J283" s="19" t="s">
        <v>1365</v>
      </c>
      <c r="K283" s="19"/>
      <c r="L283" s="21">
        <v>39112</v>
      </c>
      <c r="M283" s="21">
        <v>40931</v>
      </c>
      <c r="N283" s="34">
        <v>60</v>
      </c>
      <c r="O283" s="34">
        <v>50</v>
      </c>
      <c r="P283" s="34">
        <v>60</v>
      </c>
      <c r="Q283" s="34">
        <v>50</v>
      </c>
      <c r="R283" s="52">
        <v>50</v>
      </c>
      <c r="S283" s="356">
        <v>75035</v>
      </c>
      <c r="T283" s="26">
        <v>0.05</v>
      </c>
      <c r="U283" s="27">
        <v>0.104</v>
      </c>
      <c r="V283" s="256">
        <v>1416.0030164783559</v>
      </c>
      <c r="W283" s="257">
        <v>66031.378802943669</v>
      </c>
      <c r="X283" s="257">
        <v>9003.6211970563309</v>
      </c>
      <c r="Y283" s="257">
        <v>18276.596002201073</v>
      </c>
      <c r="Z283" s="257">
        <v>9606.0162499036087</v>
      </c>
      <c r="AA283" s="257">
        <v>8670.5797522974644</v>
      </c>
      <c r="AB283" s="257">
        <v>1974.4783326877919</v>
      </c>
      <c r="AC283" s="257"/>
      <c r="AD283" s="257">
        <v>18928.802185756875</v>
      </c>
      <c r="AE283" s="257">
        <v>9925.1809887015806</v>
      </c>
      <c r="AK283" s="82">
        <v>625</v>
      </c>
    </row>
    <row r="284" spans="2:37">
      <c r="B284" s="81">
        <v>40663</v>
      </c>
      <c r="C284" s="81">
        <v>40663</v>
      </c>
      <c r="D284" s="81">
        <v>40633</v>
      </c>
      <c r="E284" s="203">
        <v>52</v>
      </c>
      <c r="F284" s="82" t="s">
        <v>1053</v>
      </c>
      <c r="G284" s="82" t="s">
        <v>349</v>
      </c>
      <c r="H284" s="19">
        <v>143014002</v>
      </c>
      <c r="I284" s="20">
        <v>4</v>
      </c>
      <c r="J284" s="19" t="s">
        <v>1121</v>
      </c>
      <c r="K284" s="19"/>
      <c r="L284" s="21">
        <v>34877</v>
      </c>
      <c r="M284" s="21">
        <v>41084</v>
      </c>
      <c r="N284" s="34">
        <v>204</v>
      </c>
      <c r="O284" s="34">
        <v>189</v>
      </c>
      <c r="P284" s="34">
        <v>204</v>
      </c>
      <c r="Q284" s="34">
        <v>189</v>
      </c>
      <c r="R284" s="52">
        <v>189</v>
      </c>
      <c r="S284" s="356">
        <v>506885</v>
      </c>
      <c r="T284" s="26">
        <v>0.03</v>
      </c>
      <c r="U284" s="27">
        <v>8.6499999999999994E-2</v>
      </c>
      <c r="V284" s="256">
        <v>3174.9994176807777</v>
      </c>
      <c r="W284" s="257">
        <v>338704.13191089587</v>
      </c>
      <c r="X284" s="257">
        <v>168180.86808910413</v>
      </c>
      <c r="Y284" s="257">
        <v>306358.01500412903</v>
      </c>
      <c r="Z284" s="257">
        <v>139875.72475464427</v>
      </c>
      <c r="AA284" s="257">
        <v>166482.29024948477</v>
      </c>
      <c r="AB284" s="257">
        <v>139413.08802123106</v>
      </c>
      <c r="AC284" s="257"/>
      <c r="AD284" s="257">
        <v>308995.74929597572</v>
      </c>
      <c r="AE284" s="257">
        <v>140814.88120686664</v>
      </c>
      <c r="AI284" s="60">
        <v>52</v>
      </c>
      <c r="AK284" s="82">
        <v>52</v>
      </c>
    </row>
    <row r="285" spans="2:37">
      <c r="B285" s="81">
        <v>40663</v>
      </c>
      <c r="C285" s="81">
        <v>40663</v>
      </c>
      <c r="D285" s="81">
        <v>40633</v>
      </c>
      <c r="E285" s="203">
        <v>3149</v>
      </c>
      <c r="F285" s="82" t="s">
        <v>1053</v>
      </c>
      <c r="G285" s="82" t="s">
        <v>349</v>
      </c>
      <c r="H285" s="19">
        <v>143014754</v>
      </c>
      <c r="I285" s="20">
        <v>98</v>
      </c>
      <c r="J285" s="19" t="s">
        <v>1127</v>
      </c>
      <c r="K285" s="19"/>
      <c r="L285" s="21">
        <v>39472</v>
      </c>
      <c r="M285" s="21">
        <v>41297</v>
      </c>
      <c r="N285" s="34">
        <v>60</v>
      </c>
      <c r="O285" s="34">
        <v>38</v>
      </c>
      <c r="P285" s="34">
        <v>60</v>
      </c>
      <c r="Q285" s="34">
        <v>38</v>
      </c>
      <c r="R285" s="52">
        <v>38</v>
      </c>
      <c r="S285" s="356">
        <v>152030</v>
      </c>
      <c r="T285" s="26">
        <v>0.05</v>
      </c>
      <c r="U285" s="27">
        <v>0.104</v>
      </c>
      <c r="V285" s="256">
        <v>2868.9936508989731</v>
      </c>
      <c r="W285" s="257">
        <v>133787.57272488208</v>
      </c>
      <c r="X285" s="257">
        <v>18242.427275117923</v>
      </c>
      <c r="Y285" s="257">
        <v>32474.857358980666</v>
      </c>
      <c r="Z285" s="257">
        <v>17183.465317815728</v>
      </c>
      <c r="AA285" s="257">
        <v>15291.392041164938</v>
      </c>
      <c r="AB285" s="257">
        <v>3040.4045458529872</v>
      </c>
      <c r="AC285" s="257"/>
      <c r="AD285" s="257">
        <v>38352.04632905469</v>
      </c>
      <c r="AE285" s="257">
        <v>20109.619053938863</v>
      </c>
      <c r="AK285" s="82">
        <v>3149</v>
      </c>
    </row>
    <row r="286" spans="2:37">
      <c r="B286" s="81">
        <v>40663</v>
      </c>
      <c r="C286" s="81">
        <v>40663</v>
      </c>
      <c r="D286" s="81">
        <v>40633</v>
      </c>
      <c r="E286" s="203">
        <v>28</v>
      </c>
      <c r="F286" s="82" t="s">
        <v>1053</v>
      </c>
      <c r="G286" s="82" t="s">
        <v>444</v>
      </c>
      <c r="H286" s="19">
        <v>143017214</v>
      </c>
      <c r="I286" s="20">
        <v>98</v>
      </c>
      <c r="J286" s="19" t="s">
        <v>149</v>
      </c>
      <c r="K286" s="19"/>
      <c r="L286" s="21">
        <v>39475</v>
      </c>
      <c r="M286" s="21">
        <v>41662</v>
      </c>
      <c r="N286" s="34">
        <v>72</v>
      </c>
      <c r="O286" s="34">
        <v>38</v>
      </c>
      <c r="P286" s="34">
        <v>60</v>
      </c>
      <c r="Q286" s="34">
        <v>38</v>
      </c>
      <c r="R286" s="52">
        <v>38</v>
      </c>
      <c r="S286" s="356">
        <v>400002</v>
      </c>
      <c r="T286" s="26">
        <v>0.05</v>
      </c>
      <c r="U286" s="27">
        <v>0.104</v>
      </c>
      <c r="V286" s="256">
        <v>7548.5312000716367</v>
      </c>
      <c r="W286" s="257">
        <v>352004.84552455624</v>
      </c>
      <c r="X286" s="257">
        <v>47997.154475443764</v>
      </c>
      <c r="Y286" s="257">
        <v>85443.714354449679</v>
      </c>
      <c r="Z286" s="257">
        <v>45210.9484579157</v>
      </c>
      <c r="AA286" s="257">
        <v>40232.76589653398</v>
      </c>
      <c r="AB286" s="257">
        <v>7999.5257459072936</v>
      </c>
      <c r="AC286" s="257"/>
      <c r="AD286" s="257">
        <v>100907.02647973777</v>
      </c>
      <c r="AE286" s="257">
        <v>52909.872004299476</v>
      </c>
      <c r="AK286" s="82">
        <v>28</v>
      </c>
    </row>
    <row r="287" spans="2:37">
      <c r="B287" s="81">
        <v>40663</v>
      </c>
      <c r="C287" s="81">
        <v>40663</v>
      </c>
      <c r="D287" s="81">
        <v>40633</v>
      </c>
      <c r="E287" s="203">
        <v>52</v>
      </c>
      <c r="F287" s="82" t="s">
        <v>1053</v>
      </c>
      <c r="G287" s="82" t="s">
        <v>444</v>
      </c>
      <c r="H287" s="19">
        <v>143017532</v>
      </c>
      <c r="I287" s="20">
        <v>98</v>
      </c>
      <c r="J287" s="19" t="s">
        <v>1412</v>
      </c>
      <c r="K287" s="19"/>
      <c r="L287" s="21">
        <v>39909</v>
      </c>
      <c r="M287" s="21">
        <v>40873</v>
      </c>
      <c r="N287" s="34">
        <v>32</v>
      </c>
      <c r="O287" s="34">
        <v>24</v>
      </c>
      <c r="P287" s="34">
        <v>32</v>
      </c>
      <c r="Q287" s="34">
        <v>24</v>
      </c>
      <c r="R287" s="52">
        <v>24</v>
      </c>
      <c r="S287" s="356">
        <v>97072</v>
      </c>
      <c r="T287" s="26">
        <v>0.05</v>
      </c>
      <c r="U287" s="27">
        <v>0.104</v>
      </c>
      <c r="V287" s="256">
        <v>3246.5321599831923</v>
      </c>
      <c r="W287" s="257">
        <v>90387.996573560289</v>
      </c>
      <c r="X287" s="257">
        <v>6684.0034264397109</v>
      </c>
      <c r="Y287" s="257">
        <v>12516.693414136105</v>
      </c>
      <c r="Z287" s="257">
        <v>6336.7361725072005</v>
      </c>
      <c r="AA287" s="257">
        <v>6179.9572416289047</v>
      </c>
      <c r="AB287" s="257">
        <v>703.5793080462854</v>
      </c>
      <c r="AC287" s="257"/>
      <c r="AD287" s="257">
        <v>13501.032545900858</v>
      </c>
      <c r="AE287" s="257">
        <v>6817.0291194625006</v>
      </c>
      <c r="AI287" s="60">
        <v>52</v>
      </c>
      <c r="AK287" s="82">
        <v>52</v>
      </c>
    </row>
    <row r="288" spans="2:37">
      <c r="B288" s="81">
        <v>40663</v>
      </c>
      <c r="C288" s="81">
        <v>40663</v>
      </c>
      <c r="D288" s="81">
        <v>40633</v>
      </c>
      <c r="E288" s="203">
        <v>3430</v>
      </c>
      <c r="F288" s="82" t="s">
        <v>1053</v>
      </c>
      <c r="G288" s="82" t="s">
        <v>444</v>
      </c>
      <c r="H288" s="19">
        <v>143018563</v>
      </c>
      <c r="I288" s="20">
        <v>98</v>
      </c>
      <c r="J288" s="19" t="s">
        <v>1215</v>
      </c>
      <c r="K288" s="19"/>
      <c r="L288" s="21">
        <v>39939</v>
      </c>
      <c r="M288" s="21">
        <v>41758</v>
      </c>
      <c r="N288" s="34">
        <v>60</v>
      </c>
      <c r="O288" s="34">
        <v>23</v>
      </c>
      <c r="P288" s="34">
        <v>60</v>
      </c>
      <c r="Q288" s="34">
        <v>23</v>
      </c>
      <c r="R288" s="52">
        <v>23</v>
      </c>
      <c r="S288" s="356">
        <v>147795</v>
      </c>
      <c r="T288" s="26">
        <v>0.05</v>
      </c>
      <c r="U288" s="27">
        <v>0.104</v>
      </c>
      <c r="V288" s="256">
        <v>2789.0739764165869</v>
      </c>
      <c r="W288" s="257">
        <v>130060.74005705418</v>
      </c>
      <c r="X288" s="257">
        <v>17734.259942945821</v>
      </c>
      <c r="Y288" s="257">
        <v>22050.5202492262</v>
      </c>
      <c r="Z288" s="257">
        <v>11804.473041104871</v>
      </c>
      <c r="AA288" s="257">
        <v>10246.047208121328</v>
      </c>
      <c r="AB288" s="257">
        <v>1788.9823626655873</v>
      </c>
      <c r="AC288" s="257"/>
      <c r="AD288" s="257">
        <v>37283.698527939494</v>
      </c>
      <c r="AE288" s="257">
        <v>19549.438584995667</v>
      </c>
      <c r="AK288" s="82">
        <v>3430</v>
      </c>
    </row>
    <row r="289" spans="2:37">
      <c r="B289" s="81">
        <v>40663</v>
      </c>
      <c r="C289" s="81">
        <v>40663</v>
      </c>
      <c r="D289" s="81">
        <v>40633</v>
      </c>
      <c r="E289" s="203">
        <v>4220</v>
      </c>
      <c r="F289" s="82" t="s">
        <v>1053</v>
      </c>
      <c r="G289" s="82" t="s">
        <v>349</v>
      </c>
      <c r="H289" s="19">
        <v>143019942</v>
      </c>
      <c r="I289" s="20">
        <v>98</v>
      </c>
      <c r="J289" s="19" t="s">
        <v>1075</v>
      </c>
      <c r="K289" s="19"/>
      <c r="L289" s="21">
        <v>39561</v>
      </c>
      <c r="M289" s="21">
        <v>41752</v>
      </c>
      <c r="N289" s="34">
        <v>72</v>
      </c>
      <c r="O289" s="34">
        <v>35</v>
      </c>
      <c r="P289" s="34">
        <v>60</v>
      </c>
      <c r="Q289" s="34">
        <v>35</v>
      </c>
      <c r="R289" s="52">
        <v>35</v>
      </c>
      <c r="S289" s="356">
        <v>215027</v>
      </c>
      <c r="T289" s="26">
        <v>0.05</v>
      </c>
      <c r="U289" s="27">
        <v>0.104</v>
      </c>
      <c r="V289" s="256">
        <v>4057.8247567707263</v>
      </c>
      <c r="W289" s="257">
        <v>189225.41866942853</v>
      </c>
      <c r="X289" s="257">
        <v>25801.581330571469</v>
      </c>
      <c r="Y289" s="257">
        <v>43654.551735394431</v>
      </c>
      <c r="Z289" s="257">
        <v>23147.707943987105</v>
      </c>
      <c r="AA289" s="257">
        <v>20506.843791407326</v>
      </c>
      <c r="AB289" s="257">
        <v>3960.7690639035154</v>
      </c>
      <c r="AC289" s="257"/>
      <c r="AD289" s="257">
        <v>54244.066736812798</v>
      </c>
      <c r="AE289" s="257">
        <v>28442.48540624425</v>
      </c>
      <c r="AK289" s="82">
        <v>4220</v>
      </c>
    </row>
    <row r="290" spans="2:37">
      <c r="B290" s="81">
        <v>40663</v>
      </c>
      <c r="C290" s="81">
        <v>40663</v>
      </c>
      <c r="D290" s="81">
        <v>40633</v>
      </c>
      <c r="E290" s="203">
        <v>657</v>
      </c>
      <c r="F290" s="82" t="s">
        <v>1053</v>
      </c>
      <c r="G290" s="82" t="s">
        <v>444</v>
      </c>
      <c r="H290" s="19">
        <v>143021432</v>
      </c>
      <c r="I290" s="20">
        <v>99</v>
      </c>
      <c r="J290" s="19" t="s">
        <v>489</v>
      </c>
      <c r="K290" s="19"/>
      <c r="L290" s="21">
        <v>39444</v>
      </c>
      <c r="M290" s="21">
        <v>48936</v>
      </c>
      <c r="N290" s="34">
        <v>312</v>
      </c>
      <c r="O290" s="34">
        <v>39</v>
      </c>
      <c r="P290" s="34">
        <v>228</v>
      </c>
      <c r="Q290" s="34">
        <v>39</v>
      </c>
      <c r="R290" s="52">
        <v>39</v>
      </c>
      <c r="S290" s="356">
        <v>98056</v>
      </c>
      <c r="T290" s="26">
        <v>0.03</v>
      </c>
      <c r="U290" s="27">
        <v>8.6499999999999994E-2</v>
      </c>
      <c r="V290" s="256">
        <v>564.74482198652265</v>
      </c>
      <c r="W290" s="257">
        <v>63112.078311113168</v>
      </c>
      <c r="X290" s="257">
        <v>34943.921688886832</v>
      </c>
      <c r="Y290" s="257">
        <v>17100.129858865268</v>
      </c>
      <c r="Z290" s="257">
        <v>8949.7186010977312</v>
      </c>
      <c r="AA290" s="257">
        <v>8150.4112577675369</v>
      </c>
      <c r="AB290" s="257">
        <v>5977.2497625727474</v>
      </c>
      <c r="AC290" s="257"/>
      <c r="AD290" s="257">
        <v>65649.741101812659</v>
      </c>
      <c r="AE290" s="257">
        <v>30705.81941292479</v>
      </c>
      <c r="AK290" s="82">
        <v>657</v>
      </c>
    </row>
    <row r="291" spans="2:37">
      <c r="B291" s="81">
        <v>40663</v>
      </c>
      <c r="C291" s="81">
        <v>40663</v>
      </c>
      <c r="D291" s="81">
        <v>40633</v>
      </c>
      <c r="E291" s="203">
        <v>4130</v>
      </c>
      <c r="F291" s="82" t="s">
        <v>1053</v>
      </c>
      <c r="G291" s="82" t="s">
        <v>444</v>
      </c>
      <c r="H291" s="19">
        <v>143022137</v>
      </c>
      <c r="I291" s="20">
        <v>99</v>
      </c>
      <c r="J291" s="19" t="s">
        <v>497</v>
      </c>
      <c r="K291" s="19"/>
      <c r="L291" s="21">
        <v>39868</v>
      </c>
      <c r="M291" s="21">
        <v>48998</v>
      </c>
      <c r="N291" s="34">
        <v>300</v>
      </c>
      <c r="O291" s="34">
        <v>25</v>
      </c>
      <c r="P291" s="34">
        <v>228</v>
      </c>
      <c r="Q291" s="34">
        <v>25</v>
      </c>
      <c r="R291" s="52">
        <v>25</v>
      </c>
      <c r="S291" s="356">
        <v>180088</v>
      </c>
      <c r="T291" s="26">
        <v>0.03</v>
      </c>
      <c r="U291" s="27">
        <v>8.6499999999999994E-2</v>
      </c>
      <c r="V291" s="256">
        <v>1037.2008393357764</v>
      </c>
      <c r="W291" s="257">
        <v>115910.58128917913</v>
      </c>
      <c r="X291" s="257">
        <v>64177.418710820872</v>
      </c>
      <c r="Y291" s="257">
        <v>20426.834964234404</v>
      </c>
      <c r="Z291" s="257">
        <v>10806.709272065598</v>
      </c>
      <c r="AA291" s="257">
        <v>9620.1256921688055</v>
      </c>
      <c r="AB291" s="257">
        <v>7036.9976656601839</v>
      </c>
      <c r="AC291" s="257"/>
      <c r="AD291" s="257">
        <v>120571.21007937535</v>
      </c>
      <c r="AE291" s="257">
        <v>56393.791368552585</v>
      </c>
      <c r="AK291" s="82">
        <v>4130</v>
      </c>
    </row>
    <row r="292" spans="2:37">
      <c r="B292" s="81">
        <v>40663</v>
      </c>
      <c r="C292" s="81">
        <v>40663</v>
      </c>
      <c r="D292" s="81">
        <v>40633</v>
      </c>
      <c r="E292" s="203">
        <v>19</v>
      </c>
      <c r="F292" s="82" t="s">
        <v>1053</v>
      </c>
      <c r="G292" s="82" t="s">
        <v>444</v>
      </c>
      <c r="H292" s="19">
        <v>143022633</v>
      </c>
      <c r="I292" s="20">
        <v>98</v>
      </c>
      <c r="J292" s="19" t="s">
        <v>1218</v>
      </c>
      <c r="K292" s="19"/>
      <c r="L292" s="21">
        <v>39115</v>
      </c>
      <c r="M292" s="21">
        <v>41662</v>
      </c>
      <c r="N292" s="34">
        <v>84</v>
      </c>
      <c r="O292" s="34">
        <v>50</v>
      </c>
      <c r="P292" s="34">
        <v>60</v>
      </c>
      <c r="Q292" s="34">
        <v>50</v>
      </c>
      <c r="R292" s="52">
        <v>50</v>
      </c>
      <c r="S292" s="356">
        <v>324666</v>
      </c>
      <c r="T292" s="26">
        <v>0.05</v>
      </c>
      <c r="U292" s="27">
        <v>0.104</v>
      </c>
      <c r="V292" s="256">
        <v>6126.8479422664341</v>
      </c>
      <c r="W292" s="257">
        <v>285708.58439976693</v>
      </c>
      <c r="X292" s="257">
        <v>38957.415600233071</v>
      </c>
      <c r="Y292" s="257">
        <v>79080.286768183054</v>
      </c>
      <c r="Z292" s="257">
        <v>41563.89513948431</v>
      </c>
      <c r="AA292" s="257">
        <v>37516.391628698744</v>
      </c>
      <c r="AB292" s="257">
        <v>8543.2928947879554</v>
      </c>
      <c r="AC292" s="257"/>
      <c r="AD292" s="257">
        <v>81902.292136215663</v>
      </c>
      <c r="AE292" s="257">
        <v>42944.876535987045</v>
      </c>
      <c r="AI292" s="60">
        <v>19</v>
      </c>
      <c r="AK292" s="82">
        <v>19</v>
      </c>
    </row>
    <row r="293" spans="2:37">
      <c r="B293" s="81">
        <v>40663</v>
      </c>
      <c r="C293" s="81">
        <v>40663</v>
      </c>
      <c r="D293" s="81">
        <v>40633</v>
      </c>
      <c r="E293" s="203">
        <v>3118</v>
      </c>
      <c r="F293" s="82" t="s">
        <v>1053</v>
      </c>
      <c r="G293" s="82" t="s">
        <v>349</v>
      </c>
      <c r="H293" s="19">
        <v>143023702</v>
      </c>
      <c r="I293" s="20">
        <v>98</v>
      </c>
      <c r="J293" s="19" t="s">
        <v>366</v>
      </c>
      <c r="K293" s="19"/>
      <c r="L293" s="21">
        <v>39489</v>
      </c>
      <c r="M293" s="21">
        <v>41297</v>
      </c>
      <c r="N293" s="34">
        <v>59</v>
      </c>
      <c r="O293" s="34">
        <v>38</v>
      </c>
      <c r="P293" s="34">
        <v>59</v>
      </c>
      <c r="Q293" s="34">
        <v>38</v>
      </c>
      <c r="R293" s="52">
        <v>38</v>
      </c>
      <c r="S293" s="356">
        <v>68971</v>
      </c>
      <c r="T293" s="26">
        <v>0.05</v>
      </c>
      <c r="U293" s="27">
        <v>0.104</v>
      </c>
      <c r="V293" s="256">
        <v>1320.9924780308468</v>
      </c>
      <c r="W293" s="257">
        <v>60813.706833806595</v>
      </c>
      <c r="X293" s="257">
        <v>8157.2931661934053</v>
      </c>
      <c r="Y293" s="257">
        <v>14647.18728641423</v>
      </c>
      <c r="Z293" s="257">
        <v>7735.7222555692551</v>
      </c>
      <c r="AA293" s="257">
        <v>6911.4650308449745</v>
      </c>
      <c r="AB293" s="257">
        <v>1359.5488610322341</v>
      </c>
      <c r="AC293" s="257"/>
      <c r="AD293" s="257">
        <v>17124.849370012616</v>
      </c>
      <c r="AE293" s="257">
        <v>8967.5562038201606</v>
      </c>
      <c r="AK293" s="82">
        <v>3118</v>
      </c>
    </row>
    <row r="294" spans="2:37">
      <c r="B294" s="81">
        <v>40663</v>
      </c>
      <c r="C294" s="81">
        <v>40663</v>
      </c>
      <c r="D294" s="81">
        <v>40633</v>
      </c>
      <c r="E294" s="203">
        <v>657</v>
      </c>
      <c r="F294" s="82" t="s">
        <v>1053</v>
      </c>
      <c r="G294" s="82" t="s">
        <v>444</v>
      </c>
      <c r="H294" s="19">
        <v>143024717</v>
      </c>
      <c r="I294" s="20">
        <v>99</v>
      </c>
      <c r="J294" s="19" t="s">
        <v>390</v>
      </c>
      <c r="K294" s="19"/>
      <c r="L294" s="21">
        <v>39779</v>
      </c>
      <c r="M294" s="21">
        <v>48906</v>
      </c>
      <c r="N294" s="34">
        <v>300</v>
      </c>
      <c r="O294" s="34">
        <v>28</v>
      </c>
      <c r="P294" s="34">
        <v>228</v>
      </c>
      <c r="Q294" s="34">
        <v>28</v>
      </c>
      <c r="R294" s="52">
        <v>28</v>
      </c>
      <c r="S294" s="356">
        <v>766114</v>
      </c>
      <c r="T294" s="26">
        <v>0.03</v>
      </c>
      <c r="U294" s="27">
        <v>8.6499999999999994E-2</v>
      </c>
      <c r="V294" s="256">
        <v>4412.3655314451216</v>
      </c>
      <c r="W294" s="257">
        <v>493096.25890552497</v>
      </c>
      <c r="X294" s="257">
        <v>273017.74109447503</v>
      </c>
      <c r="Y294" s="257">
        <v>97032.668809184805</v>
      </c>
      <c r="Z294" s="257">
        <v>51216.302624172422</v>
      </c>
      <c r="AA294" s="257">
        <v>45816.366185012383</v>
      </c>
      <c r="AB294" s="257">
        <v>33528.494520374123</v>
      </c>
      <c r="AC294" s="257"/>
      <c r="AD294" s="257">
        <v>512923.082263952</v>
      </c>
      <c r="AE294" s="257">
        <v>239905.34116946941</v>
      </c>
      <c r="AK294" s="82">
        <v>657</v>
      </c>
    </row>
    <row r="295" spans="2:37">
      <c r="B295" s="81">
        <v>40663</v>
      </c>
      <c r="C295" s="81">
        <v>40663</v>
      </c>
      <c r="D295" s="81">
        <v>40633</v>
      </c>
      <c r="E295" s="203">
        <v>657</v>
      </c>
      <c r="F295" s="82" t="s">
        <v>1053</v>
      </c>
      <c r="G295" s="82" t="s">
        <v>349</v>
      </c>
      <c r="H295" s="19">
        <v>143025632</v>
      </c>
      <c r="I295" s="20">
        <v>99</v>
      </c>
      <c r="J295" s="19" t="s">
        <v>873</v>
      </c>
      <c r="K295" s="19"/>
      <c r="L295" s="21">
        <v>39633</v>
      </c>
      <c r="M295" s="21">
        <v>48753</v>
      </c>
      <c r="N295" s="34">
        <v>300</v>
      </c>
      <c r="O295" s="34">
        <v>33</v>
      </c>
      <c r="P295" s="34">
        <v>228</v>
      </c>
      <c r="Q295" s="34">
        <v>33</v>
      </c>
      <c r="R295" s="52">
        <v>33</v>
      </c>
      <c r="S295" s="356">
        <v>303402</v>
      </c>
      <c r="T295" s="26">
        <v>0.03</v>
      </c>
      <c r="U295" s="27">
        <v>8.6499999999999994E-2</v>
      </c>
      <c r="V295" s="256">
        <v>1747.4168687316937</v>
      </c>
      <c r="W295" s="257">
        <v>195279.54213661951</v>
      </c>
      <c r="X295" s="257">
        <v>108122.45786338049</v>
      </c>
      <c r="Y295" s="257">
        <v>45057.172899172489</v>
      </c>
      <c r="Z295" s="257">
        <v>23690.937876882708</v>
      </c>
      <c r="AA295" s="257">
        <v>21366.23502228978</v>
      </c>
      <c r="AB295" s="257">
        <v>15649.303111805071</v>
      </c>
      <c r="AC295" s="257"/>
      <c r="AD295" s="257">
        <v>203131.5039342021</v>
      </c>
      <c r="AE295" s="257">
        <v>95009.046070818513</v>
      </c>
      <c r="AK295" s="82">
        <v>657</v>
      </c>
    </row>
    <row r="296" spans="2:37">
      <c r="B296" s="81">
        <v>40663</v>
      </c>
      <c r="C296" s="81">
        <v>40663</v>
      </c>
      <c r="D296" s="81">
        <v>40633</v>
      </c>
      <c r="E296" s="203">
        <v>127</v>
      </c>
      <c r="F296" s="82" t="s">
        <v>1053</v>
      </c>
      <c r="G296" s="82" t="s">
        <v>349</v>
      </c>
      <c r="H296" s="19">
        <v>143026124</v>
      </c>
      <c r="I296" s="20">
        <v>98</v>
      </c>
      <c r="J296" s="19" t="s">
        <v>277</v>
      </c>
      <c r="K296" s="19"/>
      <c r="L296" s="21">
        <v>40067</v>
      </c>
      <c r="M296" s="21">
        <v>41874</v>
      </c>
      <c r="N296" s="34">
        <v>59</v>
      </c>
      <c r="O296" s="34">
        <v>19</v>
      </c>
      <c r="P296" s="34">
        <v>59</v>
      </c>
      <c r="Q296" s="34">
        <v>19</v>
      </c>
      <c r="R296" s="52">
        <v>19</v>
      </c>
      <c r="S296" s="356">
        <v>246324</v>
      </c>
      <c r="T296" s="26">
        <v>0.05</v>
      </c>
      <c r="U296" s="27">
        <v>0.104</v>
      </c>
      <c r="V296" s="256">
        <v>4717.8111258133176</v>
      </c>
      <c r="W296" s="257">
        <v>217190.92839208621</v>
      </c>
      <c r="X296" s="257">
        <v>29133.071607913793</v>
      </c>
      <c r="Y296" s="257">
        <v>31348.191748010981</v>
      </c>
      <c r="Z296" s="257">
        <v>16807.334721410785</v>
      </c>
      <c r="AA296" s="257">
        <v>14540.857026600195</v>
      </c>
      <c r="AB296" s="257">
        <v>2427.7559673261494</v>
      </c>
      <c r="AC296" s="257"/>
      <c r="AD296" s="257">
        <v>61159.928030896888</v>
      </c>
      <c r="AE296" s="257">
        <v>32026.856422986424</v>
      </c>
      <c r="AK296" s="82">
        <v>127</v>
      </c>
    </row>
    <row r="297" spans="2:37">
      <c r="B297" s="81">
        <v>40663</v>
      </c>
      <c r="C297" s="81">
        <v>40663</v>
      </c>
      <c r="D297" s="81">
        <v>40633</v>
      </c>
      <c r="E297" s="203">
        <v>85</v>
      </c>
      <c r="F297" s="82" t="s">
        <v>1053</v>
      </c>
      <c r="G297" s="82" t="s">
        <v>444</v>
      </c>
      <c r="H297" s="19">
        <v>143030733</v>
      </c>
      <c r="I297" s="20">
        <v>98</v>
      </c>
      <c r="J297" s="19" t="s">
        <v>130</v>
      </c>
      <c r="K297" s="19"/>
      <c r="L297" s="21">
        <v>39185</v>
      </c>
      <c r="M297" s="21">
        <v>41356</v>
      </c>
      <c r="N297" s="34">
        <v>71</v>
      </c>
      <c r="O297" s="34">
        <v>48</v>
      </c>
      <c r="P297" s="34">
        <v>60</v>
      </c>
      <c r="Q297" s="34">
        <v>48</v>
      </c>
      <c r="R297" s="52">
        <v>48</v>
      </c>
      <c r="S297" s="356">
        <v>879412</v>
      </c>
      <c r="T297" s="26">
        <v>0.05</v>
      </c>
      <c r="U297" s="27">
        <v>0.104</v>
      </c>
      <c r="V297" s="256">
        <v>16595.589321346892</v>
      </c>
      <c r="W297" s="257">
        <v>773889.34358438477</v>
      </c>
      <c r="X297" s="257">
        <v>105522.65641561523</v>
      </c>
      <c r="Y297" s="257">
        <v>211066.78099210531</v>
      </c>
      <c r="Z297" s="257">
        <v>111033.05057946715</v>
      </c>
      <c r="AA297" s="257">
        <v>100033.73041263816</v>
      </c>
      <c r="AB297" s="257">
        <v>22215.296087497944</v>
      </c>
      <c r="AC297" s="257"/>
      <c r="AD297" s="257">
        <v>221846.0156964194</v>
      </c>
      <c r="AE297" s="257">
        <v>116323.35928081608</v>
      </c>
      <c r="AI297" s="60">
        <v>85</v>
      </c>
      <c r="AK297" s="82">
        <v>85</v>
      </c>
    </row>
    <row r="298" spans="2:37">
      <c r="B298" s="81">
        <v>40663</v>
      </c>
      <c r="C298" s="81">
        <v>40663</v>
      </c>
      <c r="D298" s="81">
        <v>40633</v>
      </c>
      <c r="E298" s="203">
        <v>4130</v>
      </c>
      <c r="F298" s="82" t="s">
        <v>1053</v>
      </c>
      <c r="G298" s="82" t="s">
        <v>444</v>
      </c>
      <c r="H298" s="19">
        <v>143031675</v>
      </c>
      <c r="I298" s="20">
        <v>99</v>
      </c>
      <c r="J298" s="19" t="s">
        <v>1318</v>
      </c>
      <c r="K298" s="19"/>
      <c r="L298" s="21">
        <v>39680</v>
      </c>
      <c r="M298" s="21">
        <v>49179</v>
      </c>
      <c r="N298" s="34">
        <v>312</v>
      </c>
      <c r="O298" s="34">
        <v>31</v>
      </c>
      <c r="P298" s="34">
        <v>228</v>
      </c>
      <c r="Q298" s="34">
        <v>31</v>
      </c>
      <c r="R298" s="52">
        <v>31</v>
      </c>
      <c r="S298" s="356">
        <v>1300053</v>
      </c>
      <c r="T298" s="26">
        <v>0.03</v>
      </c>
      <c r="U298" s="27">
        <v>8.6499999999999994E-2</v>
      </c>
      <c r="V298" s="256">
        <v>7487.5397737827843</v>
      </c>
      <c r="W298" s="257">
        <v>836757.02399238804</v>
      </c>
      <c r="X298" s="257">
        <v>463295.97600761196</v>
      </c>
      <c r="Y298" s="257">
        <v>181742.38887763198</v>
      </c>
      <c r="Z298" s="257">
        <v>95706.965170347263</v>
      </c>
      <c r="AA298" s="257">
        <v>86035.423707284717</v>
      </c>
      <c r="AB298" s="257">
        <v>62991.996737877067</v>
      </c>
      <c r="AC298" s="257"/>
      <c r="AD298" s="257">
        <v>870402.04443006776</v>
      </c>
      <c r="AE298" s="257">
        <v>407106.06842244294</v>
      </c>
      <c r="AK298" s="82">
        <v>4130</v>
      </c>
    </row>
    <row r="299" spans="2:37">
      <c r="B299" s="81">
        <v>40663</v>
      </c>
      <c r="C299" s="81">
        <v>40663</v>
      </c>
      <c r="D299" s="81">
        <v>40633</v>
      </c>
      <c r="E299" s="203">
        <v>4244</v>
      </c>
      <c r="F299" s="82" t="s">
        <v>1053</v>
      </c>
      <c r="G299" s="82" t="s">
        <v>444</v>
      </c>
      <c r="H299" s="19">
        <v>143031837</v>
      </c>
      <c r="I299" s="20">
        <v>99</v>
      </c>
      <c r="J299" s="19" t="s">
        <v>1321</v>
      </c>
      <c r="K299" s="19"/>
      <c r="L299" s="21">
        <v>40052</v>
      </c>
      <c r="M299" s="21">
        <v>50640</v>
      </c>
      <c r="N299" s="34">
        <v>348</v>
      </c>
      <c r="O299" s="34">
        <v>19</v>
      </c>
      <c r="P299" s="34">
        <v>228</v>
      </c>
      <c r="Q299" s="34">
        <v>19</v>
      </c>
      <c r="R299" s="52">
        <v>19</v>
      </c>
      <c r="S299" s="356">
        <v>1915261</v>
      </c>
      <c r="T299" s="26">
        <v>0.03</v>
      </c>
      <c r="U299" s="27">
        <v>8.6499999999999994E-2</v>
      </c>
      <c r="V299" s="256">
        <v>11030.77560274465</v>
      </c>
      <c r="W299" s="257">
        <v>1232725.2000716012</v>
      </c>
      <c r="X299" s="257">
        <v>682535.7999283988</v>
      </c>
      <c r="Y299" s="257">
        <v>166076.97877377679</v>
      </c>
      <c r="Z299" s="257">
        <v>88267.988316414936</v>
      </c>
      <c r="AA299" s="257">
        <v>77808.990457361855</v>
      </c>
      <c r="AB299" s="257">
        <v>56877.983327366564</v>
      </c>
      <c r="AC299" s="257"/>
      <c r="AD299" s="257">
        <v>1282291.6373541541</v>
      </c>
      <c r="AE299" s="257">
        <v>599755.83742573333</v>
      </c>
      <c r="AK299" s="82">
        <v>4244</v>
      </c>
    </row>
    <row r="300" spans="2:37">
      <c r="B300" s="81">
        <v>40663</v>
      </c>
      <c r="C300" s="81">
        <v>40663</v>
      </c>
      <c r="D300" s="81">
        <v>40633</v>
      </c>
      <c r="E300" s="203">
        <v>4170</v>
      </c>
      <c r="F300" s="82" t="s">
        <v>1053</v>
      </c>
      <c r="G300" s="82" t="s">
        <v>349</v>
      </c>
      <c r="H300" s="19">
        <v>143032140</v>
      </c>
      <c r="I300" s="20">
        <v>98</v>
      </c>
      <c r="J300" s="19" t="s">
        <v>1323</v>
      </c>
      <c r="K300" s="19"/>
      <c r="L300" s="21">
        <v>39764</v>
      </c>
      <c r="M300" s="21">
        <v>41608</v>
      </c>
      <c r="N300" s="34">
        <v>61</v>
      </c>
      <c r="O300" s="34">
        <v>29</v>
      </c>
      <c r="P300" s="34">
        <v>60</v>
      </c>
      <c r="Q300" s="34">
        <v>29</v>
      </c>
      <c r="R300" s="52">
        <v>29</v>
      </c>
      <c r="S300" s="356">
        <v>168000</v>
      </c>
      <c r="T300" s="26">
        <v>0.05</v>
      </c>
      <c r="U300" s="27">
        <v>0.104</v>
      </c>
      <c r="V300" s="256">
        <v>3170.367252193827</v>
      </c>
      <c r="W300" s="257">
        <v>147841.29591383407</v>
      </c>
      <c r="X300" s="257">
        <v>20158.704086165933</v>
      </c>
      <c r="Y300" s="257">
        <v>29961.430793727312</v>
      </c>
      <c r="Z300" s="257">
        <v>15959.913889283718</v>
      </c>
      <c r="AA300" s="257">
        <v>14001.516904443593</v>
      </c>
      <c r="AB300" s="257">
        <v>2564.0456951702281</v>
      </c>
      <c r="AC300" s="257"/>
      <c r="AD300" s="257">
        <v>42380.739217793816</v>
      </c>
      <c r="AE300" s="257">
        <v>22222.035131630113</v>
      </c>
      <c r="AK300" s="82">
        <v>4170</v>
      </c>
    </row>
    <row r="301" spans="2:37">
      <c r="B301" s="81">
        <v>40663</v>
      </c>
      <c r="C301" s="81">
        <v>40663</v>
      </c>
      <c r="D301" s="81">
        <v>40633</v>
      </c>
      <c r="E301" s="203">
        <v>550</v>
      </c>
      <c r="F301" s="82" t="s">
        <v>1053</v>
      </c>
      <c r="G301" s="82" t="s">
        <v>444</v>
      </c>
      <c r="H301" s="19">
        <v>143032388</v>
      </c>
      <c r="I301" s="20">
        <v>99</v>
      </c>
      <c r="J301" s="19" t="s">
        <v>1493</v>
      </c>
      <c r="K301" s="19"/>
      <c r="L301" s="21">
        <v>39765</v>
      </c>
      <c r="M301" s="21">
        <v>50701</v>
      </c>
      <c r="N301" s="34">
        <v>360</v>
      </c>
      <c r="O301" s="34">
        <v>29</v>
      </c>
      <c r="P301" s="34">
        <v>228</v>
      </c>
      <c r="Q301" s="34">
        <v>29</v>
      </c>
      <c r="R301" s="52">
        <v>29</v>
      </c>
      <c r="S301" s="356">
        <v>2952439</v>
      </c>
      <c r="T301" s="26">
        <v>0.03</v>
      </c>
      <c r="U301" s="27">
        <v>8.6499999999999994E-2</v>
      </c>
      <c r="V301" s="256">
        <v>17004.310164406736</v>
      </c>
      <c r="W301" s="257">
        <v>1900287.1968750984</v>
      </c>
      <c r="X301" s="257">
        <v>1052151.8031249016</v>
      </c>
      <c r="Y301" s="257">
        <v>386904.46234976954</v>
      </c>
      <c r="Z301" s="257">
        <v>204060.88017106059</v>
      </c>
      <c r="AA301" s="257">
        <v>182843.58217870895</v>
      </c>
      <c r="AB301" s="257">
        <v>133826.32583606202</v>
      </c>
      <c r="AC301" s="257"/>
      <c r="AD301" s="257">
        <v>1976695.5206095977</v>
      </c>
      <c r="AE301" s="257">
        <v>924543.71748466522</v>
      </c>
      <c r="AK301" s="82">
        <v>550</v>
      </c>
    </row>
    <row r="302" spans="2:37">
      <c r="B302" s="81">
        <v>40663</v>
      </c>
      <c r="C302" s="81">
        <v>40663</v>
      </c>
      <c r="D302" s="81">
        <v>40633</v>
      </c>
      <c r="E302" s="203">
        <v>4294</v>
      </c>
      <c r="F302" s="82" t="s">
        <v>1053</v>
      </c>
      <c r="G302" s="82" t="s">
        <v>444</v>
      </c>
      <c r="H302" s="19">
        <v>143032442</v>
      </c>
      <c r="I302" s="20">
        <v>98</v>
      </c>
      <c r="J302" s="19" t="s">
        <v>1495</v>
      </c>
      <c r="K302" s="19"/>
      <c r="L302" s="21">
        <v>39757</v>
      </c>
      <c r="M302" s="21">
        <v>42311</v>
      </c>
      <c r="N302" s="34">
        <v>84</v>
      </c>
      <c r="O302" s="34">
        <v>29</v>
      </c>
      <c r="P302" s="34">
        <v>60</v>
      </c>
      <c r="Q302" s="34">
        <v>29</v>
      </c>
      <c r="R302" s="52">
        <v>29</v>
      </c>
      <c r="S302" s="356">
        <v>349999</v>
      </c>
      <c r="T302" s="26">
        <v>0.05</v>
      </c>
      <c r="U302" s="27">
        <v>0.104</v>
      </c>
      <c r="V302" s="256">
        <v>6604.9129041701617</v>
      </c>
      <c r="W302" s="257">
        <v>308001.81981277384</v>
      </c>
      <c r="X302" s="257">
        <v>41997.180187226157</v>
      </c>
      <c r="Y302" s="257">
        <v>62419.46914508193</v>
      </c>
      <c r="Z302" s="257">
        <v>33249.725603186991</v>
      </c>
      <c r="AA302" s="257">
        <v>29169.743541894939</v>
      </c>
      <c r="AB302" s="257">
        <v>5341.7466027612218</v>
      </c>
      <c r="AC302" s="257"/>
      <c r="AD302" s="257">
        <v>88292.954437432229</v>
      </c>
      <c r="AE302" s="257">
        <v>46295.774250210787</v>
      </c>
      <c r="AK302" s="82">
        <v>4294</v>
      </c>
    </row>
    <row r="303" spans="2:37">
      <c r="B303" s="81">
        <v>40663</v>
      </c>
      <c r="C303" s="81">
        <v>40663</v>
      </c>
      <c r="D303" s="81">
        <v>40633</v>
      </c>
      <c r="E303" s="203">
        <v>657</v>
      </c>
      <c r="F303" s="82" t="s">
        <v>1053</v>
      </c>
      <c r="G303" s="82" t="s">
        <v>444</v>
      </c>
      <c r="H303" s="19">
        <v>143033996</v>
      </c>
      <c r="I303" s="20">
        <v>99</v>
      </c>
      <c r="J303" s="19" t="s">
        <v>594</v>
      </c>
      <c r="K303" s="19"/>
      <c r="L303" s="21">
        <v>38958</v>
      </c>
      <c r="M303" s="21">
        <v>48814</v>
      </c>
      <c r="N303" s="34">
        <v>324</v>
      </c>
      <c r="O303" s="34">
        <v>55</v>
      </c>
      <c r="P303" s="34">
        <v>228</v>
      </c>
      <c r="Q303" s="34">
        <v>55</v>
      </c>
      <c r="R303" s="52">
        <v>55</v>
      </c>
      <c r="S303" s="356">
        <v>500110</v>
      </c>
      <c r="T303" s="26">
        <v>0.03</v>
      </c>
      <c r="U303" s="27">
        <v>8.6499999999999994E-2</v>
      </c>
      <c r="V303" s="256">
        <v>2880.3391217638887</v>
      </c>
      <c r="W303" s="257">
        <v>321887.30403209198</v>
      </c>
      <c r="X303" s="257">
        <v>178222.69596790802</v>
      </c>
      <c r="Y303" s="257">
        <v>120779.11893615699</v>
      </c>
      <c r="Z303" s="257">
        <v>62437.31958056755</v>
      </c>
      <c r="AA303" s="257">
        <v>58341.799355589435</v>
      </c>
      <c r="AB303" s="257">
        <v>42992.317009802369</v>
      </c>
      <c r="AC303" s="257"/>
      <c r="AD303" s="257">
        <v>334830.0157300678</v>
      </c>
      <c r="AE303" s="257">
        <v>156607.31976215472</v>
      </c>
      <c r="AK303" s="82">
        <v>657</v>
      </c>
    </row>
    <row r="304" spans="2:37">
      <c r="B304" s="81">
        <v>40663</v>
      </c>
      <c r="C304" s="81">
        <v>40663</v>
      </c>
      <c r="D304" s="81">
        <v>40633</v>
      </c>
      <c r="E304" s="203">
        <v>4229</v>
      </c>
      <c r="F304" s="82" t="s">
        <v>1053</v>
      </c>
      <c r="G304" s="82" t="s">
        <v>444</v>
      </c>
      <c r="H304" s="19">
        <v>143034623</v>
      </c>
      <c r="I304" s="20">
        <v>99</v>
      </c>
      <c r="J304" s="19" t="s">
        <v>607</v>
      </c>
      <c r="K304" s="19"/>
      <c r="L304" s="21">
        <v>39734</v>
      </c>
      <c r="M304" s="21">
        <v>50671</v>
      </c>
      <c r="N304" s="34">
        <v>360</v>
      </c>
      <c r="O304" s="34">
        <v>30</v>
      </c>
      <c r="P304" s="34">
        <v>228</v>
      </c>
      <c r="Q304" s="34">
        <v>30</v>
      </c>
      <c r="R304" s="52">
        <v>30</v>
      </c>
      <c r="S304" s="356">
        <v>1438690</v>
      </c>
      <c r="T304" s="26">
        <v>0.03</v>
      </c>
      <c r="U304" s="27">
        <v>8.6499999999999994E-2</v>
      </c>
      <c r="V304" s="256">
        <v>8286.0072605836485</v>
      </c>
      <c r="W304" s="257">
        <v>925988.37343370542</v>
      </c>
      <c r="X304" s="257">
        <v>512701.62656629458</v>
      </c>
      <c r="Y304" s="257">
        <v>194835.88033251403</v>
      </c>
      <c r="Z304" s="257">
        <v>102681.13066112631</v>
      </c>
      <c r="AA304" s="257">
        <v>92154.749671387719</v>
      </c>
      <c r="AB304" s="257">
        <v>67460.740337670344</v>
      </c>
      <c r="AC304" s="257"/>
      <c r="AD304" s="257">
        <v>963221.2819793477</v>
      </c>
      <c r="AE304" s="257">
        <v>450519.65541303699</v>
      </c>
      <c r="AK304" s="82">
        <v>4229</v>
      </c>
    </row>
    <row r="305" spans="2:37">
      <c r="B305" s="81">
        <v>40663</v>
      </c>
      <c r="C305" s="81">
        <v>40663</v>
      </c>
      <c r="D305" s="81">
        <v>40633</v>
      </c>
      <c r="E305" s="203">
        <v>3293</v>
      </c>
      <c r="F305" s="82" t="s">
        <v>1053</v>
      </c>
      <c r="G305" s="82" t="s">
        <v>444</v>
      </c>
      <c r="H305" s="19">
        <v>143036448</v>
      </c>
      <c r="I305" s="20">
        <v>98</v>
      </c>
      <c r="J305" s="19" t="s">
        <v>517</v>
      </c>
      <c r="K305" s="19"/>
      <c r="L305" s="21">
        <v>40074</v>
      </c>
      <c r="M305" s="21">
        <v>41905</v>
      </c>
      <c r="N305" s="34">
        <v>60</v>
      </c>
      <c r="O305" s="34">
        <v>18</v>
      </c>
      <c r="P305" s="34">
        <v>60</v>
      </c>
      <c r="Q305" s="34">
        <v>18</v>
      </c>
      <c r="R305" s="52">
        <v>18</v>
      </c>
      <c r="S305" s="356">
        <v>185000</v>
      </c>
      <c r="T305" s="26">
        <v>0.05</v>
      </c>
      <c r="U305" s="27">
        <v>0.104</v>
      </c>
      <c r="V305" s="256">
        <v>3491.1782241420115</v>
      </c>
      <c r="W305" s="257">
        <v>162801.42704797201</v>
      </c>
      <c r="X305" s="257">
        <v>22198.572952027986</v>
      </c>
      <c r="Y305" s="257">
        <v>22506.889272849956</v>
      </c>
      <c r="Z305" s="257">
        <v>12101.632664072889</v>
      </c>
      <c r="AA305" s="257">
        <v>10405.256608777067</v>
      </c>
      <c r="AB305" s="257">
        <v>1752.5189172653672</v>
      </c>
      <c r="AC305" s="257"/>
      <c r="AD305" s="257">
        <v>46669.266400546701</v>
      </c>
      <c r="AE305" s="257">
        <v>24470.693448521262</v>
      </c>
      <c r="AK305" s="82">
        <v>3293</v>
      </c>
    </row>
    <row r="306" spans="2:37">
      <c r="B306" s="81">
        <v>40663</v>
      </c>
      <c r="C306" s="81">
        <v>40663</v>
      </c>
      <c r="D306" s="81">
        <v>40633</v>
      </c>
      <c r="E306" s="203">
        <v>4059</v>
      </c>
      <c r="F306" s="82" t="s">
        <v>1053</v>
      </c>
      <c r="G306" s="82" t="s">
        <v>444</v>
      </c>
      <c r="H306" s="19">
        <v>143036707</v>
      </c>
      <c r="I306" s="20">
        <v>98</v>
      </c>
      <c r="J306" s="19" t="s">
        <v>521</v>
      </c>
      <c r="K306" s="19"/>
      <c r="L306" s="21">
        <v>40112</v>
      </c>
      <c r="M306" s="21">
        <v>41935</v>
      </c>
      <c r="N306" s="34">
        <v>60</v>
      </c>
      <c r="O306" s="34">
        <v>17</v>
      </c>
      <c r="P306" s="34">
        <v>60</v>
      </c>
      <c r="Q306" s="34">
        <v>17</v>
      </c>
      <c r="R306" s="52">
        <v>17</v>
      </c>
      <c r="S306" s="356">
        <v>250000</v>
      </c>
      <c r="T306" s="26">
        <v>0.05</v>
      </c>
      <c r="U306" s="27">
        <v>0.104</v>
      </c>
      <c r="V306" s="256">
        <v>4717.8084110027185</v>
      </c>
      <c r="W306" s="257">
        <v>220001.92844320546</v>
      </c>
      <c r="X306" s="257">
        <v>29998.071556794544</v>
      </c>
      <c r="Y306" s="257">
        <v>28952.203198573352</v>
      </c>
      <c r="Z306" s="257">
        <v>15581.14763478697</v>
      </c>
      <c r="AA306" s="257">
        <v>13371.055563786382</v>
      </c>
      <c r="AB306" s="257">
        <v>2236.6983178311725</v>
      </c>
      <c r="AC306" s="257"/>
      <c r="AD306" s="257">
        <v>63066.576216955058</v>
      </c>
      <c r="AE306" s="257">
        <v>33068.504660163882</v>
      </c>
      <c r="AK306" s="82">
        <v>4059</v>
      </c>
    </row>
    <row r="307" spans="2:37">
      <c r="B307" s="81">
        <v>40663</v>
      </c>
      <c r="C307" s="81">
        <v>40663</v>
      </c>
      <c r="D307" s="81">
        <v>40633</v>
      </c>
      <c r="E307" s="203">
        <v>4274</v>
      </c>
      <c r="F307" s="82" t="s">
        <v>1053</v>
      </c>
      <c r="G307" s="82" t="s">
        <v>444</v>
      </c>
      <c r="H307" s="19">
        <v>143038505</v>
      </c>
      <c r="I307" s="20">
        <v>97</v>
      </c>
      <c r="J307" s="19" t="s">
        <v>1087</v>
      </c>
      <c r="K307" s="19"/>
      <c r="L307" s="21">
        <v>40063</v>
      </c>
      <c r="M307" s="21">
        <v>41874</v>
      </c>
      <c r="N307" s="34">
        <v>60</v>
      </c>
      <c r="O307" s="34">
        <v>19</v>
      </c>
      <c r="P307" s="34">
        <v>60</v>
      </c>
      <c r="Q307" s="34">
        <v>19</v>
      </c>
      <c r="R307" s="52">
        <v>19</v>
      </c>
      <c r="S307" s="356">
        <v>37367</v>
      </c>
      <c r="T307" s="26">
        <v>0</v>
      </c>
      <c r="U307" s="27">
        <v>0.104</v>
      </c>
      <c r="V307" s="256">
        <v>622.7833333333333</v>
      </c>
      <c r="W307" s="257">
        <v>29041.775841528975</v>
      </c>
      <c r="X307" s="257">
        <v>8325.2241584710246</v>
      </c>
      <c r="Y307" s="257">
        <v>4204.2901725274996</v>
      </c>
      <c r="Z307" s="257">
        <v>0</v>
      </c>
      <c r="AA307" s="257">
        <v>4204.2901725274996</v>
      </c>
      <c r="AB307" s="257">
        <v>693.76867987258538</v>
      </c>
      <c r="AC307" s="257"/>
      <c r="AD307" s="257">
        <v>8325.2241584706808</v>
      </c>
      <c r="AE307" s="257">
        <v>0</v>
      </c>
      <c r="AK307" s="82">
        <v>4274</v>
      </c>
    </row>
    <row r="308" spans="2:37">
      <c r="B308" s="81">
        <v>40663</v>
      </c>
      <c r="C308" s="81">
        <v>40663</v>
      </c>
      <c r="D308" s="81">
        <v>40633</v>
      </c>
      <c r="E308" s="203">
        <v>4229</v>
      </c>
      <c r="F308" s="82" t="s">
        <v>1053</v>
      </c>
      <c r="G308" s="82" t="s">
        <v>444</v>
      </c>
      <c r="H308" s="19">
        <v>143038939</v>
      </c>
      <c r="I308" s="20">
        <v>99</v>
      </c>
      <c r="J308" s="19" t="s">
        <v>1095</v>
      </c>
      <c r="K308" s="19"/>
      <c r="L308" s="21">
        <v>40087</v>
      </c>
      <c r="M308" s="21">
        <v>50663</v>
      </c>
      <c r="N308" s="34">
        <v>348</v>
      </c>
      <c r="O308" s="34">
        <v>18</v>
      </c>
      <c r="P308" s="34">
        <v>228</v>
      </c>
      <c r="Q308" s="34">
        <v>18</v>
      </c>
      <c r="R308" s="52">
        <v>18</v>
      </c>
      <c r="S308" s="356">
        <v>169923</v>
      </c>
      <c r="T308" s="26">
        <v>0.03</v>
      </c>
      <c r="U308" s="27">
        <v>8.6499999999999994E-2</v>
      </c>
      <c r="V308" s="256">
        <v>978.656424761523</v>
      </c>
      <c r="W308" s="257">
        <v>109368.0517547043</v>
      </c>
      <c r="X308" s="257">
        <v>60554.948245295702</v>
      </c>
      <c r="Y308" s="257">
        <v>13972.342090360007</v>
      </c>
      <c r="Z308" s="257">
        <v>7431.8364894860188</v>
      </c>
      <c r="AA308" s="257">
        <v>6540.5056008739884</v>
      </c>
      <c r="AB308" s="257">
        <v>4780.6538088391344</v>
      </c>
      <c r="AC308" s="257"/>
      <c r="AD308" s="257">
        <v>113765.61309092057</v>
      </c>
      <c r="AE308" s="257">
        <v>53210.664845623069</v>
      </c>
      <c r="AK308" s="82">
        <v>4229</v>
      </c>
    </row>
    <row r="309" spans="2:37">
      <c r="B309" s="81">
        <v>40663</v>
      </c>
      <c r="C309" s="81">
        <v>40663</v>
      </c>
      <c r="D309" s="81">
        <v>40633</v>
      </c>
      <c r="E309" s="203">
        <v>10294</v>
      </c>
      <c r="F309" s="82" t="s">
        <v>1053</v>
      </c>
      <c r="G309" s="82" t="s">
        <v>349</v>
      </c>
      <c r="H309" s="19">
        <v>143040232</v>
      </c>
      <c r="I309" s="20">
        <v>98</v>
      </c>
      <c r="J309" s="19" t="s">
        <v>1119</v>
      </c>
      <c r="K309" s="19"/>
      <c r="L309" s="21">
        <v>40123</v>
      </c>
      <c r="M309" s="21">
        <v>40870</v>
      </c>
      <c r="N309" s="34">
        <v>25</v>
      </c>
      <c r="O309" s="34">
        <v>17</v>
      </c>
      <c r="P309" s="34">
        <v>25</v>
      </c>
      <c r="Q309" s="34">
        <v>17</v>
      </c>
      <c r="R309" s="52">
        <v>17</v>
      </c>
      <c r="S309" s="356">
        <v>250000</v>
      </c>
      <c r="T309" s="26">
        <v>0.05</v>
      </c>
      <c r="U309" s="27">
        <v>0.104</v>
      </c>
      <c r="V309" s="256">
        <v>10550.674064004343</v>
      </c>
      <c r="W309" s="257">
        <v>236233.25220318054</v>
      </c>
      <c r="X309" s="257">
        <v>13766.747796819458</v>
      </c>
      <c r="Y309" s="257">
        <v>24334.665631319753</v>
      </c>
      <c r="Z309" s="257">
        <v>12205.98169682387</v>
      </c>
      <c r="AA309" s="257">
        <v>12128.683934495883</v>
      </c>
      <c r="AB309" s="257">
        <v>1026.4680374821526</v>
      </c>
      <c r="AC309" s="257"/>
      <c r="AD309" s="257">
        <v>27533.599396925452</v>
      </c>
      <c r="AE309" s="257">
        <v>13766.851600109148</v>
      </c>
      <c r="AK309" s="82">
        <v>10294</v>
      </c>
    </row>
    <row r="310" spans="2:37">
      <c r="B310" s="81">
        <v>40663</v>
      </c>
      <c r="C310" s="81">
        <v>40663</v>
      </c>
      <c r="D310" s="81">
        <v>40633</v>
      </c>
      <c r="E310" s="203">
        <v>3303</v>
      </c>
      <c r="F310" s="82" t="s">
        <v>1053</v>
      </c>
      <c r="G310" s="82" t="s">
        <v>444</v>
      </c>
      <c r="H310" s="19">
        <v>143040712</v>
      </c>
      <c r="I310" s="20">
        <v>99</v>
      </c>
      <c r="J310" s="19" t="s">
        <v>535</v>
      </c>
      <c r="K310" s="19"/>
      <c r="L310" s="21">
        <v>40063</v>
      </c>
      <c r="M310" s="21">
        <v>51005</v>
      </c>
      <c r="N310" s="34">
        <v>360</v>
      </c>
      <c r="O310" s="34">
        <v>19</v>
      </c>
      <c r="P310" s="34">
        <v>228</v>
      </c>
      <c r="Q310" s="34">
        <v>19</v>
      </c>
      <c r="R310" s="52">
        <v>19</v>
      </c>
      <c r="S310" s="356">
        <v>524236</v>
      </c>
      <c r="T310" s="26">
        <v>0.03</v>
      </c>
      <c r="U310" s="27">
        <v>8.6499999999999994E-2</v>
      </c>
      <c r="V310" s="256">
        <v>3019.2906757253681</v>
      </c>
      <c r="W310" s="257">
        <v>337415.59400245495</v>
      </c>
      <c r="X310" s="257">
        <v>186820.40599754505</v>
      </c>
      <c r="Y310" s="257">
        <v>45457.789327120241</v>
      </c>
      <c r="Z310" s="257">
        <v>24160.287878802996</v>
      </c>
      <c r="AA310" s="257">
        <v>21297.501448317245</v>
      </c>
      <c r="AB310" s="257">
        <v>15568.367166462087</v>
      </c>
      <c r="AC310" s="257"/>
      <c r="AD310" s="257">
        <v>350982.68006292195</v>
      </c>
      <c r="AE310" s="257">
        <v>164162.27406537137</v>
      </c>
      <c r="AK310" s="82">
        <v>3303</v>
      </c>
    </row>
    <row r="311" spans="2:37">
      <c r="B311" s="81">
        <v>40663</v>
      </c>
      <c r="C311" s="81">
        <v>40663</v>
      </c>
      <c r="D311" s="81">
        <v>40633</v>
      </c>
      <c r="E311" s="203">
        <v>3361</v>
      </c>
      <c r="F311" s="82" t="s">
        <v>1053</v>
      </c>
      <c r="G311" s="82" t="s">
        <v>349</v>
      </c>
      <c r="H311" s="19">
        <v>143060071</v>
      </c>
      <c r="I311" s="20">
        <v>99</v>
      </c>
      <c r="J311" s="19" t="s">
        <v>567</v>
      </c>
      <c r="K311" s="19"/>
      <c r="L311" s="21">
        <v>40297</v>
      </c>
      <c r="M311" s="21">
        <v>51257</v>
      </c>
      <c r="N311" s="34">
        <v>360</v>
      </c>
      <c r="O311" s="34">
        <v>11</v>
      </c>
      <c r="P311" s="34">
        <v>228</v>
      </c>
      <c r="Q311" s="34">
        <v>11</v>
      </c>
      <c r="R311" s="52">
        <v>11</v>
      </c>
      <c r="S311" s="356">
        <v>932800</v>
      </c>
      <c r="T311" s="26">
        <v>0.03</v>
      </c>
      <c r="U311" s="27">
        <v>8.6499999999999994E-2</v>
      </c>
      <c r="V311" s="256">
        <v>5372.378742239418</v>
      </c>
      <c r="W311" s="257">
        <v>600380.87061073643</v>
      </c>
      <c r="X311" s="257">
        <v>332419.12938926357</v>
      </c>
      <c r="Y311" s="257">
        <v>47181.959788240056</v>
      </c>
      <c r="Z311" s="257">
        <v>25230.796800404503</v>
      </c>
      <c r="AA311" s="257">
        <v>21951.162987835552</v>
      </c>
      <c r="AB311" s="257">
        <v>16037.765014394296</v>
      </c>
      <c r="AC311" s="257"/>
      <c r="AD311" s="257">
        <v>624521.48261983681</v>
      </c>
      <c r="AE311" s="257">
        <v>292102.35323056491</v>
      </c>
      <c r="AK311" s="82">
        <v>3361</v>
      </c>
    </row>
    <row r="312" spans="2:37">
      <c r="B312" s="81">
        <v>40663</v>
      </c>
      <c r="C312" s="81">
        <v>40663</v>
      </c>
      <c r="D312" s="81">
        <v>40633</v>
      </c>
      <c r="E312" s="203">
        <v>3300</v>
      </c>
      <c r="F312" s="82" t="s">
        <v>1053</v>
      </c>
      <c r="G312" s="82" t="s">
        <v>444</v>
      </c>
      <c r="H312" s="19">
        <v>143147630</v>
      </c>
      <c r="I312" s="20">
        <v>99</v>
      </c>
      <c r="J312" s="19" t="s">
        <v>782</v>
      </c>
      <c r="K312" s="19"/>
      <c r="L312" s="21">
        <v>40361</v>
      </c>
      <c r="M312" s="21">
        <v>51318</v>
      </c>
      <c r="N312" s="34">
        <v>360</v>
      </c>
      <c r="O312" s="34">
        <v>9</v>
      </c>
      <c r="P312" s="34">
        <v>228</v>
      </c>
      <c r="Q312" s="34">
        <v>9</v>
      </c>
      <c r="R312" s="52">
        <v>9</v>
      </c>
      <c r="S312" s="356">
        <v>1600080</v>
      </c>
      <c r="T312" s="26">
        <v>0.03</v>
      </c>
      <c r="U312" s="27">
        <v>8.6499999999999994E-2</v>
      </c>
      <c r="V312" s="256">
        <v>9215.5186298053686</v>
      </c>
      <c r="W312" s="257">
        <v>1029864.3047243</v>
      </c>
      <c r="X312" s="257">
        <v>570215.69527569995</v>
      </c>
      <c r="Y312" s="257">
        <v>66339.538987754611</v>
      </c>
      <c r="Z312" s="257">
        <v>35529.672987666345</v>
      </c>
      <c r="AA312" s="257">
        <v>30809.866000088266</v>
      </c>
      <c r="AB312" s="257">
        <v>22508.514287198683</v>
      </c>
      <c r="AC312" s="257"/>
      <c r="AD312" s="257">
        <v>1071273.9428713019</v>
      </c>
      <c r="AE312" s="257">
        <v>501058.24759558524</v>
      </c>
      <c r="AK312" s="82">
        <v>3300</v>
      </c>
    </row>
    <row r="313" spans="2:37">
      <c r="B313" s="81">
        <v>40663</v>
      </c>
      <c r="C313" s="81">
        <v>40663</v>
      </c>
      <c r="D313" s="81">
        <v>40633</v>
      </c>
      <c r="E313" s="203">
        <v>210</v>
      </c>
      <c r="F313" s="82" t="s">
        <v>1053</v>
      </c>
      <c r="G313" s="82" t="s">
        <v>444</v>
      </c>
      <c r="H313" s="19">
        <v>143214419</v>
      </c>
      <c r="I313" s="20">
        <v>99</v>
      </c>
      <c r="J313" s="19" t="s">
        <v>792</v>
      </c>
      <c r="K313" s="19"/>
      <c r="L313" s="21">
        <v>40451</v>
      </c>
      <c r="M313" s="21">
        <v>43009</v>
      </c>
      <c r="N313" s="34">
        <v>84</v>
      </c>
      <c r="O313" s="34">
        <v>6</v>
      </c>
      <c r="P313" s="34">
        <v>84</v>
      </c>
      <c r="Q313" s="34">
        <v>6</v>
      </c>
      <c r="R313" s="52">
        <v>6</v>
      </c>
      <c r="S313" s="356">
        <v>1516034</v>
      </c>
      <c r="T313" s="26">
        <v>0.03</v>
      </c>
      <c r="U313" s="27">
        <v>8.6499999999999994E-2</v>
      </c>
      <c r="V313" s="256">
        <v>20031.812151442598</v>
      </c>
      <c r="W313" s="257">
        <v>1258910.6949707041</v>
      </c>
      <c r="X313" s="257">
        <v>257123.30502929585</v>
      </c>
      <c r="Y313" s="257">
        <v>53251.695738294824</v>
      </c>
      <c r="Z313" s="257">
        <v>22129.41120546393</v>
      </c>
      <c r="AA313" s="257">
        <v>31122.284532830894</v>
      </c>
      <c r="AB313" s="257">
        <v>6766.4027639288379</v>
      </c>
      <c r="AC313" s="257"/>
      <c r="AD313" s="257">
        <v>423761.52575045632</v>
      </c>
      <c r="AE313" s="257">
        <v>166638.22072114772</v>
      </c>
      <c r="AI313" s="60">
        <v>210</v>
      </c>
      <c r="AK313" s="82">
        <v>210</v>
      </c>
    </row>
    <row r="314" spans="2:37">
      <c r="B314" s="81">
        <v>40663</v>
      </c>
      <c r="C314" s="81">
        <v>40663</v>
      </c>
      <c r="D314" s="81">
        <v>40633</v>
      </c>
      <c r="E314" s="203">
        <v>4055</v>
      </c>
      <c r="F314" s="82" t="s">
        <v>1053</v>
      </c>
      <c r="G314" s="82" t="s">
        <v>444</v>
      </c>
      <c r="H314" s="19">
        <v>143741257</v>
      </c>
      <c r="I314" s="20">
        <v>99</v>
      </c>
      <c r="J314" s="19" t="s">
        <v>1613</v>
      </c>
      <c r="K314" s="19"/>
      <c r="L314" s="21">
        <v>40232</v>
      </c>
      <c r="M314" s="21">
        <v>51189</v>
      </c>
      <c r="N314" s="34">
        <v>360</v>
      </c>
      <c r="O314" s="34">
        <v>13</v>
      </c>
      <c r="P314" s="34">
        <v>228</v>
      </c>
      <c r="Q314" s="34">
        <v>13</v>
      </c>
      <c r="R314" s="52">
        <v>13</v>
      </c>
      <c r="S314" s="356">
        <v>2170520</v>
      </c>
      <c r="T314" s="26">
        <v>0.03</v>
      </c>
      <c r="U314" s="27">
        <v>8.6499999999999994E-2</v>
      </c>
      <c r="V314" s="256">
        <v>12500.91713937125</v>
      </c>
      <c r="W314" s="257">
        <v>1397018.3182654541</v>
      </c>
      <c r="X314" s="257">
        <v>773501.68173454585</v>
      </c>
      <c r="Y314" s="257">
        <v>129508.79101020054</v>
      </c>
      <c r="Z314" s="257">
        <v>69149.624386093754</v>
      </c>
      <c r="AA314" s="257">
        <v>60359.166624106787</v>
      </c>
      <c r="AB314" s="257">
        <v>44103.166063811826</v>
      </c>
      <c r="AC314" s="257"/>
      <c r="AD314" s="257">
        <v>1453190.7895111619</v>
      </c>
      <c r="AE314" s="257">
        <v>679689.10777659144</v>
      </c>
      <c r="AK314" s="82">
        <v>4055</v>
      </c>
    </row>
    <row r="315" spans="2:37">
      <c r="B315" s="81">
        <v>40663</v>
      </c>
      <c r="C315" s="81">
        <v>40663</v>
      </c>
      <c r="D315" s="81">
        <v>40633</v>
      </c>
      <c r="E315" s="203">
        <v>4055</v>
      </c>
      <c r="F315" s="82" t="s">
        <v>1053</v>
      </c>
      <c r="G315" s="82" t="s">
        <v>349</v>
      </c>
      <c r="H315" s="19">
        <v>143990141</v>
      </c>
      <c r="I315" s="20">
        <v>98</v>
      </c>
      <c r="J315" s="19" t="s">
        <v>948</v>
      </c>
      <c r="K315" s="19"/>
      <c r="L315" s="21">
        <v>40213</v>
      </c>
      <c r="M315" s="21">
        <v>42027</v>
      </c>
      <c r="N315" s="34">
        <v>60</v>
      </c>
      <c r="O315" s="34">
        <v>14</v>
      </c>
      <c r="P315" s="34">
        <v>60</v>
      </c>
      <c r="Q315" s="34">
        <v>14</v>
      </c>
      <c r="R315" s="52">
        <v>14</v>
      </c>
      <c r="S315" s="356">
        <v>247248</v>
      </c>
      <c r="T315" s="26">
        <v>0.05</v>
      </c>
      <c r="U315" s="27">
        <v>0.104</v>
      </c>
      <c r="V315" s="256">
        <v>4665.8747760143997</v>
      </c>
      <c r="W315" s="257">
        <v>217580.14721490259</v>
      </c>
      <c r="X315" s="257">
        <v>29667.852785097406</v>
      </c>
      <c r="Y315" s="257">
        <v>24129.234324907335</v>
      </c>
      <c r="Z315" s="257">
        <v>13021.03240141196</v>
      </c>
      <c r="AA315" s="257">
        <v>11108.201923495375</v>
      </c>
      <c r="AB315" s="257">
        <v>1821.7102587340514</v>
      </c>
      <c r="AC315" s="257"/>
      <c r="AD315" s="257">
        <v>62372.339345958746</v>
      </c>
      <c r="AE315" s="257">
        <v>32704.4865608648</v>
      </c>
      <c r="AK315" s="82">
        <v>4055</v>
      </c>
    </row>
    <row r="316" spans="2:37">
      <c r="B316" s="81">
        <v>40663</v>
      </c>
      <c r="C316" s="81">
        <v>40663</v>
      </c>
      <c r="D316" s="81">
        <v>40633</v>
      </c>
      <c r="E316" s="203">
        <v>598</v>
      </c>
      <c r="F316" s="82" t="s">
        <v>1053</v>
      </c>
      <c r="G316" s="82" t="s">
        <v>444</v>
      </c>
      <c r="H316" s="19">
        <v>143990435</v>
      </c>
      <c r="I316" s="20">
        <v>98</v>
      </c>
      <c r="J316" s="19" t="s">
        <v>904</v>
      </c>
      <c r="K316" s="19"/>
      <c r="L316" s="21">
        <v>40392</v>
      </c>
      <c r="M316" s="21">
        <v>42217</v>
      </c>
      <c r="N316" s="34">
        <v>60</v>
      </c>
      <c r="O316" s="34">
        <v>8</v>
      </c>
      <c r="P316" s="34">
        <v>60</v>
      </c>
      <c r="Q316" s="34">
        <v>8</v>
      </c>
      <c r="R316" s="52">
        <v>8</v>
      </c>
      <c r="S316" s="356">
        <v>242941</v>
      </c>
      <c r="T316" s="26">
        <v>0.05</v>
      </c>
      <c r="U316" s="27">
        <v>0.104</v>
      </c>
      <c r="V316" s="256">
        <v>4584.596372709645</v>
      </c>
      <c r="W316" s="257">
        <v>213789.95399168305</v>
      </c>
      <c r="X316" s="257">
        <v>29151.046008316946</v>
      </c>
      <c r="Y316" s="257">
        <v>14148.249757761439</v>
      </c>
      <c r="Z316" s="257">
        <v>7677.768815943653</v>
      </c>
      <c r="AA316" s="257">
        <v>6470.4809418177865</v>
      </c>
      <c r="AB316" s="257">
        <v>1022.8437195900683</v>
      </c>
      <c r="AC316" s="257"/>
      <c r="AD316" s="257">
        <v>61285.828370893141</v>
      </c>
      <c r="AE316" s="257">
        <v>32134.782362579481</v>
      </c>
      <c r="AK316" s="82">
        <v>598</v>
      </c>
    </row>
    <row r="317" spans="2:37">
      <c r="B317" s="81">
        <v>40663</v>
      </c>
      <c r="C317" s="81">
        <v>40663</v>
      </c>
      <c r="D317" s="81">
        <v>40633</v>
      </c>
      <c r="E317" s="203">
        <v>3285</v>
      </c>
      <c r="F317" s="82" t="s">
        <v>1053</v>
      </c>
      <c r="G317" s="82" t="s">
        <v>444</v>
      </c>
      <c r="H317" s="19">
        <v>143990508</v>
      </c>
      <c r="I317" s="20">
        <v>98</v>
      </c>
      <c r="J317" s="19" t="s">
        <v>906</v>
      </c>
      <c r="K317" s="19"/>
      <c r="L317" s="21">
        <v>40276</v>
      </c>
      <c r="M317" s="21">
        <v>42095</v>
      </c>
      <c r="N317" s="34">
        <v>60</v>
      </c>
      <c r="O317" s="34">
        <v>12</v>
      </c>
      <c r="P317" s="34">
        <v>60</v>
      </c>
      <c r="Q317" s="34">
        <v>12</v>
      </c>
      <c r="R317" s="52">
        <v>12</v>
      </c>
      <c r="S317" s="356">
        <v>195460</v>
      </c>
      <c r="T317" s="26">
        <v>0.05</v>
      </c>
      <c r="U317" s="27">
        <v>0.104</v>
      </c>
      <c r="V317" s="256">
        <v>3688.571328058365</v>
      </c>
      <c r="W317" s="257">
        <v>172006.30773403574</v>
      </c>
      <c r="X317" s="257">
        <v>23453.692265964259</v>
      </c>
      <c r="Y317" s="257">
        <v>16594.449431065084</v>
      </c>
      <c r="Z317" s="257">
        <v>8971.5261889172925</v>
      </c>
      <c r="AA317" s="257">
        <v>7622.9232421477918</v>
      </c>
      <c r="AB317" s="257">
        <v>1234.4048561033819</v>
      </c>
      <c r="AC317" s="257"/>
      <c r="AD317" s="257">
        <v>49307.971949464118</v>
      </c>
      <c r="AE317" s="257">
        <v>25854.27968350254</v>
      </c>
      <c r="AK317" s="82">
        <v>3285</v>
      </c>
    </row>
    <row r="318" spans="2:37">
      <c r="B318" s="81">
        <v>40663</v>
      </c>
      <c r="C318" s="81">
        <v>40663</v>
      </c>
      <c r="D318" s="81">
        <v>40633</v>
      </c>
      <c r="E318" s="203">
        <v>10187</v>
      </c>
      <c r="F318" s="82" t="s">
        <v>1053</v>
      </c>
      <c r="G318" s="82" t="s">
        <v>444</v>
      </c>
      <c r="H318" s="19">
        <v>143990532</v>
      </c>
      <c r="I318" s="20">
        <v>98</v>
      </c>
      <c r="J318" s="19" t="s">
        <v>1324</v>
      </c>
      <c r="K318" s="19"/>
      <c r="L318" s="21">
        <v>40199</v>
      </c>
      <c r="M318" s="21">
        <v>41996</v>
      </c>
      <c r="N318" s="34">
        <v>59</v>
      </c>
      <c r="O318" s="34">
        <v>14</v>
      </c>
      <c r="P318" s="34">
        <v>59</v>
      </c>
      <c r="Q318" s="34">
        <v>14</v>
      </c>
      <c r="R318" s="52">
        <v>14</v>
      </c>
      <c r="S318" s="356">
        <v>172618</v>
      </c>
      <c r="T318" s="26">
        <v>0.05</v>
      </c>
      <c r="U318" s="27">
        <v>0.104</v>
      </c>
      <c r="V318" s="256">
        <v>3306.1298164841564</v>
      </c>
      <c r="W318" s="257">
        <v>152202.23639265817</v>
      </c>
      <c r="X318" s="257">
        <v>20415.763607341825</v>
      </c>
      <c r="Y318" s="257">
        <v>16844.445314730583</v>
      </c>
      <c r="Z318" s="257">
        <v>9071.9849924507234</v>
      </c>
      <c r="AA318" s="257">
        <v>7772.4603222798596</v>
      </c>
      <c r="AB318" s="257">
        <v>1253.5995197490595</v>
      </c>
      <c r="AC318" s="257"/>
      <c r="AD318" s="257">
        <v>42859.422779905151</v>
      </c>
      <c r="AE318" s="257">
        <v>22443.65917256568</v>
      </c>
      <c r="AK318" s="82">
        <v>10187</v>
      </c>
    </row>
    <row r="319" spans="2:37">
      <c r="B319" s="81">
        <v>40663</v>
      </c>
      <c r="C319" s="81">
        <v>40663</v>
      </c>
      <c r="D319" s="81">
        <v>40633</v>
      </c>
      <c r="E319" s="203">
        <v>4026</v>
      </c>
      <c r="F319" s="82" t="s">
        <v>1053</v>
      </c>
      <c r="G319" s="82" t="s">
        <v>444</v>
      </c>
      <c r="H319" s="19">
        <v>143991032</v>
      </c>
      <c r="I319" s="20">
        <v>98</v>
      </c>
      <c r="J319" s="19" t="s">
        <v>166</v>
      </c>
      <c r="K319" s="19"/>
      <c r="L319" s="21">
        <v>40339</v>
      </c>
      <c r="M319" s="21">
        <v>42156</v>
      </c>
      <c r="N319" s="34">
        <v>60</v>
      </c>
      <c r="O319" s="34">
        <v>10</v>
      </c>
      <c r="P319" s="34">
        <v>60</v>
      </c>
      <c r="Q319" s="34">
        <v>10</v>
      </c>
      <c r="R319" s="52">
        <v>10</v>
      </c>
      <c r="S319" s="356">
        <v>240500</v>
      </c>
      <c r="T319" s="26">
        <v>0.05</v>
      </c>
      <c r="U319" s="27">
        <v>0.104</v>
      </c>
      <c r="V319" s="256">
        <v>4538.5316913846145</v>
      </c>
      <c r="W319" s="257">
        <v>211641.85516236359</v>
      </c>
      <c r="X319" s="257">
        <v>28858.144837636413</v>
      </c>
      <c r="Y319" s="257">
        <v>17262.867890245227</v>
      </c>
      <c r="Z319" s="257">
        <v>9350.327673818656</v>
      </c>
      <c r="AA319" s="257">
        <v>7912.5402164265706</v>
      </c>
      <c r="AB319" s="257">
        <v>1265.7081069138778</v>
      </c>
      <c r="AC319" s="257"/>
      <c r="AD319" s="257">
        <v>60670.046320710775</v>
      </c>
      <c r="AE319" s="257">
        <v>31811.901483077647</v>
      </c>
      <c r="AK319" s="82">
        <v>4026</v>
      </c>
    </row>
    <row r="320" spans="2:37">
      <c r="B320" s="81">
        <v>40663</v>
      </c>
      <c r="C320" s="81">
        <v>40663</v>
      </c>
      <c r="D320" s="81">
        <v>40633</v>
      </c>
      <c r="E320" s="203">
        <v>603</v>
      </c>
      <c r="F320" s="82" t="s">
        <v>1053</v>
      </c>
      <c r="G320" s="82" t="s">
        <v>444</v>
      </c>
      <c r="H320" s="19">
        <v>143991377</v>
      </c>
      <c r="I320" s="20">
        <v>98</v>
      </c>
      <c r="J320" s="19" t="s">
        <v>198</v>
      </c>
      <c r="K320" s="19"/>
      <c r="L320" s="21">
        <v>40247</v>
      </c>
      <c r="M320" s="21">
        <v>42058</v>
      </c>
      <c r="N320" s="34">
        <v>60</v>
      </c>
      <c r="O320" s="34">
        <v>13</v>
      </c>
      <c r="P320" s="34">
        <v>60</v>
      </c>
      <c r="Q320" s="34">
        <v>13</v>
      </c>
      <c r="R320" s="52">
        <v>13</v>
      </c>
      <c r="S320" s="356">
        <v>237061</v>
      </c>
      <c r="T320" s="26">
        <v>0.05</v>
      </c>
      <c r="U320" s="27">
        <v>0.104</v>
      </c>
      <c r="V320" s="256">
        <v>4473.6335188828616</v>
      </c>
      <c r="W320" s="257">
        <v>208615.5086346989</v>
      </c>
      <c r="X320" s="257">
        <v>28445.491365301103</v>
      </c>
      <c r="Y320" s="257">
        <v>21643.523648511054</v>
      </c>
      <c r="Z320" s="257">
        <v>11690.40336274434</v>
      </c>
      <c r="AA320" s="257">
        <v>9953.120285766714</v>
      </c>
      <c r="AB320" s="257">
        <v>1621.8920515303262</v>
      </c>
      <c r="AC320" s="257"/>
      <c r="AD320" s="257">
        <v>59802.502498270325</v>
      </c>
      <c r="AE320" s="257">
        <v>31357.011132972439</v>
      </c>
      <c r="AK320" s="82">
        <v>603</v>
      </c>
    </row>
    <row r="321" spans="2:37">
      <c r="B321" s="81">
        <v>40663</v>
      </c>
      <c r="C321" s="81">
        <v>40663</v>
      </c>
      <c r="D321" s="81">
        <v>40633</v>
      </c>
      <c r="E321" s="203">
        <v>52</v>
      </c>
      <c r="F321" s="82" t="s">
        <v>1053</v>
      </c>
      <c r="G321" s="82" t="s">
        <v>349</v>
      </c>
      <c r="H321" s="19">
        <v>143991547</v>
      </c>
      <c r="I321" s="20">
        <v>98</v>
      </c>
      <c r="J321" s="19" t="s">
        <v>1412</v>
      </c>
      <c r="K321" s="19"/>
      <c r="L321" s="21">
        <v>40274</v>
      </c>
      <c r="M321" s="21">
        <v>42461</v>
      </c>
      <c r="N321" s="34">
        <v>72</v>
      </c>
      <c r="O321" s="34">
        <v>12</v>
      </c>
      <c r="P321" s="34">
        <v>60</v>
      </c>
      <c r="Q321" s="34">
        <v>12</v>
      </c>
      <c r="R321" s="52">
        <v>12</v>
      </c>
      <c r="S321" s="356">
        <v>44110</v>
      </c>
      <c r="T321" s="26">
        <v>0.05</v>
      </c>
      <c r="U321" s="27">
        <v>0.104</v>
      </c>
      <c r="V321" s="256">
        <v>832.41011603731965</v>
      </c>
      <c r="W321" s="257">
        <v>38817.140254519167</v>
      </c>
      <c r="X321" s="257">
        <v>5292.8597454808332</v>
      </c>
      <c r="Y321" s="257">
        <v>3744.9154016386001</v>
      </c>
      <c r="Z321" s="257">
        <v>2024.6291834295598</v>
      </c>
      <c r="AA321" s="257">
        <v>1720.2862182090403</v>
      </c>
      <c r="AB321" s="257">
        <v>278.57156555162283</v>
      </c>
      <c r="AC321" s="257"/>
      <c r="AD321" s="257">
        <v>11127.466707719545</v>
      </c>
      <c r="AE321" s="257">
        <v>5834.6069622393143</v>
      </c>
      <c r="AI321" s="60">
        <v>52</v>
      </c>
      <c r="AK321" s="82">
        <v>52</v>
      </c>
    </row>
    <row r="322" spans="2:37">
      <c r="B322" s="81">
        <v>40663</v>
      </c>
      <c r="C322" s="81">
        <v>40663</v>
      </c>
      <c r="D322" s="81">
        <v>40633</v>
      </c>
      <c r="E322" s="203">
        <v>4126</v>
      </c>
      <c r="F322" s="82" t="s">
        <v>1053</v>
      </c>
      <c r="G322" s="82" t="s">
        <v>444</v>
      </c>
      <c r="H322" s="19">
        <v>143991636</v>
      </c>
      <c r="I322" s="20">
        <v>98</v>
      </c>
      <c r="J322" s="19" t="s">
        <v>1191</v>
      </c>
      <c r="K322" s="19"/>
      <c r="L322" s="21">
        <v>40347</v>
      </c>
      <c r="M322" s="21">
        <v>42186</v>
      </c>
      <c r="N322" s="34">
        <v>60</v>
      </c>
      <c r="O322" s="34">
        <v>9</v>
      </c>
      <c r="P322" s="34">
        <v>60</v>
      </c>
      <c r="Q322" s="34">
        <v>9</v>
      </c>
      <c r="R322" s="52">
        <v>9</v>
      </c>
      <c r="S322" s="356">
        <v>98516</v>
      </c>
      <c r="T322" s="26">
        <v>0.05</v>
      </c>
      <c r="U322" s="27">
        <v>0.104</v>
      </c>
      <c r="V322" s="256">
        <v>1859.1184536733751</v>
      </c>
      <c r="W322" s="257">
        <v>86694.839930043294</v>
      </c>
      <c r="X322" s="257">
        <v>11821.160069956706</v>
      </c>
      <c r="Y322" s="257">
        <v>6409.4945048127747</v>
      </c>
      <c r="Z322" s="257">
        <v>3474.9288801911043</v>
      </c>
      <c r="AA322" s="257">
        <v>2934.5656246216704</v>
      </c>
      <c r="AB322" s="257">
        <v>466.62473960355419</v>
      </c>
      <c r="AC322" s="257"/>
      <c r="AD322" s="257">
        <v>24852.267290358162</v>
      </c>
      <c r="AE322" s="257">
        <v>13031.107220402819</v>
      </c>
      <c r="AK322" s="82">
        <v>4126</v>
      </c>
    </row>
    <row r="323" spans="2:37">
      <c r="B323" s="81">
        <v>40663</v>
      </c>
      <c r="C323" s="81">
        <v>40663</v>
      </c>
      <c r="D323" s="81">
        <v>40633</v>
      </c>
      <c r="E323" s="203">
        <v>634</v>
      </c>
      <c r="F323" s="82" t="s">
        <v>1053</v>
      </c>
      <c r="G323" s="82" t="s">
        <v>444</v>
      </c>
      <c r="H323" s="19">
        <v>143992020</v>
      </c>
      <c r="I323" s="20">
        <v>98</v>
      </c>
      <c r="J323" s="19" t="s">
        <v>255</v>
      </c>
      <c r="K323" s="19"/>
      <c r="L323" s="21">
        <v>40465</v>
      </c>
      <c r="M323" s="21">
        <v>42278</v>
      </c>
      <c r="N323" s="34">
        <v>60</v>
      </c>
      <c r="O323" s="34">
        <v>6</v>
      </c>
      <c r="P323" s="34">
        <v>60</v>
      </c>
      <c r="Q323" s="34">
        <v>6</v>
      </c>
      <c r="R323" s="52">
        <v>6</v>
      </c>
      <c r="S323" s="356">
        <v>240332</v>
      </c>
      <c r="T323" s="26">
        <v>0.05</v>
      </c>
      <c r="U323" s="27">
        <v>9.4E-2</v>
      </c>
      <c r="V323" s="256">
        <v>4535.361324132421</v>
      </c>
      <c r="W323" s="257">
        <v>216453.76560049006</v>
      </c>
      <c r="X323" s="257">
        <v>23878.234399509936</v>
      </c>
      <c r="Y323" s="257">
        <v>9836.1440679659227</v>
      </c>
      <c r="Z323" s="257">
        <v>5786.1954588768131</v>
      </c>
      <c r="AA323" s="257">
        <v>4049.9486090891096</v>
      </c>
      <c r="AB323" s="257">
        <v>628.37458946078777</v>
      </c>
      <c r="AC323" s="257"/>
      <c r="AD323" s="257">
        <v>55667.913847456373</v>
      </c>
      <c r="AE323" s="257">
        <v>31789.679447945997</v>
      </c>
      <c r="AK323" s="82">
        <v>634</v>
      </c>
    </row>
    <row r="324" spans="2:37">
      <c r="B324" s="81">
        <v>40663</v>
      </c>
      <c r="C324" s="81">
        <v>40663</v>
      </c>
      <c r="D324" s="81">
        <v>40633</v>
      </c>
      <c r="E324" s="203">
        <v>10489</v>
      </c>
      <c r="F324" s="82" t="s">
        <v>1053</v>
      </c>
      <c r="G324" s="82" t="s">
        <v>444</v>
      </c>
      <c r="H324" s="19">
        <v>143992276</v>
      </c>
      <c r="I324" s="20">
        <v>98</v>
      </c>
      <c r="J324" s="19" t="s">
        <v>1727</v>
      </c>
      <c r="K324" s="19"/>
      <c r="L324" s="21">
        <v>40350</v>
      </c>
      <c r="M324" s="21">
        <v>41456</v>
      </c>
      <c r="N324" s="34">
        <v>36</v>
      </c>
      <c r="O324" s="34">
        <v>9</v>
      </c>
      <c r="P324" s="34">
        <v>36</v>
      </c>
      <c r="Q324" s="34">
        <v>9</v>
      </c>
      <c r="R324" s="52">
        <v>9</v>
      </c>
      <c r="S324" s="356">
        <v>190938</v>
      </c>
      <c r="T324" s="26">
        <v>0.05</v>
      </c>
      <c r="U324" s="27">
        <v>0.104</v>
      </c>
      <c r="V324" s="256">
        <v>5722.5831513705971</v>
      </c>
      <c r="W324" s="257">
        <v>176321.93341869552</v>
      </c>
      <c r="X324" s="257">
        <v>14616.066581304476</v>
      </c>
      <c r="Y324" s="257">
        <v>12417.62809270588</v>
      </c>
      <c r="Z324" s="257">
        <v>6413.8934618114736</v>
      </c>
      <c r="AA324" s="257">
        <v>6003.7346308944061</v>
      </c>
      <c r="AB324" s="257">
        <v>576.94999663043984</v>
      </c>
      <c r="AC324" s="257"/>
      <c r="AD324" s="257">
        <v>29691.060030644014</v>
      </c>
      <c r="AE324" s="257">
        <v>15074.993449342102</v>
      </c>
      <c r="AK324" s="82">
        <v>10489</v>
      </c>
    </row>
    <row r="325" spans="2:37">
      <c r="B325" s="81">
        <v>40663</v>
      </c>
      <c r="C325" s="81">
        <v>40663</v>
      </c>
      <c r="D325" s="81">
        <v>40633</v>
      </c>
      <c r="E325" s="203">
        <v>2105</v>
      </c>
      <c r="F325" s="82" t="s">
        <v>1053</v>
      </c>
      <c r="G325" s="82" t="s">
        <v>444</v>
      </c>
      <c r="H325" s="19">
        <v>143992292</v>
      </c>
      <c r="I325" s="20">
        <v>98</v>
      </c>
      <c r="J325" s="19" t="s">
        <v>1728</v>
      </c>
      <c r="K325" s="19"/>
      <c r="L325" s="21">
        <v>40316</v>
      </c>
      <c r="M325" s="21">
        <v>42156</v>
      </c>
      <c r="N325" s="34">
        <v>60</v>
      </c>
      <c r="O325" s="34">
        <v>10</v>
      </c>
      <c r="P325" s="34">
        <v>60</v>
      </c>
      <c r="Q325" s="34">
        <v>10</v>
      </c>
      <c r="R325" s="52">
        <v>10</v>
      </c>
      <c r="S325" s="356">
        <v>28445</v>
      </c>
      <c r="T325" s="26">
        <v>0.05</v>
      </c>
      <c r="U325" s="27">
        <v>0.104</v>
      </c>
      <c r="V325" s="256">
        <v>536.79224100388922</v>
      </c>
      <c r="W325" s="257">
        <v>25031.819418267911</v>
      </c>
      <c r="X325" s="257">
        <v>3413.1805817320892</v>
      </c>
      <c r="Y325" s="257">
        <v>2041.7558300957405</v>
      </c>
      <c r="Z325" s="257">
        <v>1105.9046597994668</v>
      </c>
      <c r="AA325" s="257">
        <v>935.85117029627372</v>
      </c>
      <c r="AB325" s="257">
        <v>149.70090270754778</v>
      </c>
      <c r="AC325" s="257"/>
      <c r="AD325" s="257">
        <v>7175.7150419651443</v>
      </c>
      <c r="AE325" s="257">
        <v>3762.534460233448</v>
      </c>
      <c r="AK325" s="82">
        <v>2105</v>
      </c>
    </row>
    <row r="326" spans="2:37">
      <c r="B326" s="81">
        <v>40663</v>
      </c>
      <c r="C326" s="81">
        <v>40663</v>
      </c>
      <c r="D326" s="81">
        <v>40633</v>
      </c>
      <c r="E326" s="203">
        <v>3393</v>
      </c>
      <c r="F326" s="82" t="s">
        <v>1053</v>
      </c>
      <c r="G326" s="82" t="s">
        <v>444</v>
      </c>
      <c r="H326" s="19">
        <v>143992861</v>
      </c>
      <c r="I326" s="20">
        <v>98</v>
      </c>
      <c r="J326" s="19" t="s">
        <v>1751</v>
      </c>
      <c r="K326" s="19"/>
      <c r="L326" s="21">
        <v>40354</v>
      </c>
      <c r="M326" s="21">
        <v>42217</v>
      </c>
      <c r="N326" s="34">
        <v>61</v>
      </c>
      <c r="O326" s="34">
        <v>9</v>
      </c>
      <c r="P326" s="34">
        <v>60</v>
      </c>
      <c r="Q326" s="34">
        <v>9</v>
      </c>
      <c r="R326" s="52">
        <v>9</v>
      </c>
      <c r="S326" s="356">
        <v>201591</v>
      </c>
      <c r="T326" s="26">
        <v>0.05</v>
      </c>
      <c r="U326" s="27">
        <v>0.104</v>
      </c>
      <c r="V326" s="256">
        <v>3804.2708615297956</v>
      </c>
      <c r="W326" s="257">
        <v>177401.6350271769</v>
      </c>
      <c r="X326" s="257">
        <v>24189.364972823096</v>
      </c>
      <c r="Y326" s="257">
        <v>13115.599564737837</v>
      </c>
      <c r="Z326" s="257">
        <v>7110.6661647509545</v>
      </c>
      <c r="AA326" s="257">
        <v>6004.9333999868823</v>
      </c>
      <c r="AB326" s="257">
        <v>954.84335419038541</v>
      </c>
      <c r="AC326" s="257"/>
      <c r="AD326" s="257">
        <v>50854.61666460878</v>
      </c>
      <c r="AE326" s="257">
        <v>26665.251691788366</v>
      </c>
      <c r="AK326" s="82">
        <v>3393</v>
      </c>
    </row>
    <row r="327" spans="2:37">
      <c r="B327" s="81">
        <v>40663</v>
      </c>
      <c r="C327" s="81">
        <v>40663</v>
      </c>
      <c r="D327" s="81">
        <v>40633</v>
      </c>
      <c r="E327" s="203">
        <v>4244</v>
      </c>
      <c r="F327" s="82" t="s">
        <v>1053</v>
      </c>
      <c r="G327" s="82" t="s">
        <v>444</v>
      </c>
      <c r="H327" s="19">
        <v>143993159</v>
      </c>
      <c r="I327" s="20">
        <v>98</v>
      </c>
      <c r="J327" s="19" t="s">
        <v>1755</v>
      </c>
      <c r="K327" s="19"/>
      <c r="L327" s="21">
        <v>40421</v>
      </c>
      <c r="M327" s="21">
        <v>42248</v>
      </c>
      <c r="N327" s="34">
        <v>60</v>
      </c>
      <c r="O327" s="34">
        <v>7</v>
      </c>
      <c r="P327" s="34">
        <v>60</v>
      </c>
      <c r="Q327" s="34">
        <v>7</v>
      </c>
      <c r="R327" s="52">
        <v>7</v>
      </c>
      <c r="S327" s="356">
        <v>244393</v>
      </c>
      <c r="T327" s="26">
        <v>0.05</v>
      </c>
      <c r="U327" s="27">
        <v>0.104</v>
      </c>
      <c r="V327" s="256">
        <v>4611.9974039607496</v>
      </c>
      <c r="W327" s="257">
        <v>215067.72519208124</v>
      </c>
      <c r="X327" s="257">
        <v>29325.274807918759</v>
      </c>
      <c r="Y327" s="257">
        <v>12540.004632035489</v>
      </c>
      <c r="Z327" s="257">
        <v>6811.4882192438736</v>
      </c>
      <c r="AA327" s="257">
        <v>5728.516412791615</v>
      </c>
      <c r="AB327" s="257">
        <v>900.337384453646</v>
      </c>
      <c r="AC327" s="257"/>
      <c r="AD327" s="257">
        <v>61652.11904556118</v>
      </c>
      <c r="AE327" s="257">
        <v>32326.844237645695</v>
      </c>
      <c r="AK327" s="82">
        <v>4244</v>
      </c>
    </row>
    <row r="328" spans="2:37">
      <c r="B328" s="81">
        <v>40663</v>
      </c>
      <c r="C328" s="81">
        <v>40663</v>
      </c>
      <c r="D328" s="81">
        <v>40633</v>
      </c>
      <c r="E328" s="203">
        <v>3368</v>
      </c>
      <c r="F328" s="82" t="s">
        <v>1053</v>
      </c>
      <c r="G328" s="82" t="s">
        <v>444</v>
      </c>
      <c r="H328" s="19">
        <v>143993345</v>
      </c>
      <c r="I328" s="20">
        <v>98</v>
      </c>
      <c r="J328" s="19" t="s">
        <v>1759</v>
      </c>
      <c r="K328" s="19"/>
      <c r="L328" s="21">
        <v>40463</v>
      </c>
      <c r="M328" s="21">
        <v>42278</v>
      </c>
      <c r="N328" s="34">
        <v>60</v>
      </c>
      <c r="O328" s="34">
        <v>6</v>
      </c>
      <c r="P328" s="34">
        <v>60</v>
      </c>
      <c r="Q328" s="34">
        <v>6</v>
      </c>
      <c r="R328" s="52">
        <v>6</v>
      </c>
      <c r="S328" s="356">
        <v>186888</v>
      </c>
      <c r="T328" s="26">
        <v>0.05</v>
      </c>
      <c r="U328" s="27">
        <v>9.4E-2</v>
      </c>
      <c r="V328" s="256">
        <v>3526.8071132619043</v>
      </c>
      <c r="W328" s="257">
        <v>168319.70501449826</v>
      </c>
      <c r="X328" s="257">
        <v>18568.294985501736</v>
      </c>
      <c r="Y328" s="257">
        <v>7648.8245118170516</v>
      </c>
      <c r="Z328" s="257">
        <v>4499.4861147020365</v>
      </c>
      <c r="AA328" s="257">
        <v>3149.3383971150151</v>
      </c>
      <c r="AB328" s="257">
        <v>488.6393417237299</v>
      </c>
      <c r="AC328" s="257"/>
      <c r="AD328" s="257">
        <v>43288.721781216947</v>
      </c>
      <c r="AE328" s="257">
        <v>24720.426795714826</v>
      </c>
      <c r="AK328" s="82">
        <v>3368</v>
      </c>
    </row>
    <row r="329" spans="2:37">
      <c r="B329" s="81">
        <v>40663</v>
      </c>
      <c r="C329" s="81">
        <v>40663</v>
      </c>
      <c r="D329" s="81">
        <v>40633</v>
      </c>
      <c r="E329" s="203">
        <v>4079</v>
      </c>
      <c r="F329" s="82" t="s">
        <v>1053</v>
      </c>
      <c r="G329" s="82" t="s">
        <v>444</v>
      </c>
      <c r="H329" s="19">
        <v>363478573</v>
      </c>
      <c r="I329" s="20">
        <v>99</v>
      </c>
      <c r="J329" s="19" t="s">
        <v>1038</v>
      </c>
      <c r="K329" s="19"/>
      <c r="L329" s="21">
        <v>40207</v>
      </c>
      <c r="M329" s="21">
        <v>40664</v>
      </c>
      <c r="N329" s="34">
        <v>15</v>
      </c>
      <c r="O329" s="34">
        <v>14</v>
      </c>
      <c r="P329" s="34">
        <v>15</v>
      </c>
      <c r="Q329" s="34">
        <v>14</v>
      </c>
      <c r="R329" s="52">
        <v>14</v>
      </c>
      <c r="S329" s="356">
        <v>3000000</v>
      </c>
      <c r="T329" s="26">
        <v>0.03</v>
      </c>
      <c r="U329" s="27">
        <v>8.6499999999999994E-2</v>
      </c>
      <c r="V329" s="256">
        <v>204023.30366795801</v>
      </c>
      <c r="W329" s="257">
        <v>2890850.543011941</v>
      </c>
      <c r="X329" s="257">
        <v>109149.45698805898</v>
      </c>
      <c r="Y329" s="257">
        <v>168038.86922269332</v>
      </c>
      <c r="Z329" s="257">
        <v>59840.76872586432</v>
      </c>
      <c r="AA329" s="257">
        <v>108198.10049682899</v>
      </c>
      <c r="AB329" s="257">
        <v>6702.1596396176565</v>
      </c>
      <c r="AC329" s="257"/>
      <c r="AD329" s="257">
        <v>169499.01200739323</v>
      </c>
      <c r="AE329" s="257">
        <v>60349.55501930046</v>
      </c>
      <c r="AK329" s="82">
        <v>4079</v>
      </c>
    </row>
    <row r="330" spans="2:37">
      <c r="B330" s="81">
        <v>40663</v>
      </c>
      <c r="C330" s="81">
        <v>40663</v>
      </c>
      <c r="D330" s="81">
        <v>40633</v>
      </c>
      <c r="E330" s="203">
        <v>4229</v>
      </c>
      <c r="F330" s="82" t="s">
        <v>1053</v>
      </c>
      <c r="G330" s="82" t="s">
        <v>444</v>
      </c>
      <c r="H330" s="19">
        <v>143091333</v>
      </c>
      <c r="I330" s="20">
        <v>99</v>
      </c>
      <c r="J330" s="19" t="s">
        <v>1046</v>
      </c>
      <c r="K330" s="19"/>
      <c r="L330" s="21">
        <v>40494</v>
      </c>
      <c r="M330" s="21">
        <v>45231</v>
      </c>
      <c r="N330" s="34">
        <v>156</v>
      </c>
      <c r="O330" s="34">
        <v>5</v>
      </c>
      <c r="P330" s="34">
        <v>156</v>
      </c>
      <c r="Q330" s="34">
        <v>5</v>
      </c>
      <c r="R330" s="52">
        <v>5</v>
      </c>
      <c r="S330" s="356">
        <v>70072</v>
      </c>
      <c r="T330" s="26">
        <v>0.03</v>
      </c>
      <c r="U330" s="27">
        <v>7.6499999999999999E-2</v>
      </c>
      <c r="V330" s="256">
        <v>543.00264610217528</v>
      </c>
      <c r="W330" s="257">
        <v>53569.631307379008</v>
      </c>
      <c r="X330" s="257">
        <v>16502.368692620992</v>
      </c>
      <c r="Y330" s="257">
        <v>1694.604461518215</v>
      </c>
      <c r="Z330" s="257">
        <v>866.68141618155198</v>
      </c>
      <c r="AA330" s="257">
        <v>827.92304533666299</v>
      </c>
      <c r="AB330" s="257">
        <v>361.89405027677617</v>
      </c>
      <c r="AC330" s="257"/>
      <c r="AD330" s="257">
        <v>31138.781484560677</v>
      </c>
      <c r="AE330" s="257">
        <v>14636.412791937773</v>
      </c>
      <c r="AK330" s="82">
        <v>4229</v>
      </c>
    </row>
    <row r="331" spans="2:37">
      <c r="B331" s="81">
        <v>40663</v>
      </c>
      <c r="C331" s="81">
        <v>40663</v>
      </c>
      <c r="D331" s="81">
        <v>40633</v>
      </c>
      <c r="E331" s="203">
        <v>598</v>
      </c>
      <c r="F331" s="82" t="s">
        <v>1053</v>
      </c>
      <c r="G331" s="82" t="s">
        <v>444</v>
      </c>
      <c r="H331" s="19">
        <v>143988864</v>
      </c>
      <c r="I331" s="20">
        <v>99</v>
      </c>
      <c r="J331" s="19" t="s">
        <v>1573</v>
      </c>
      <c r="K331" s="19"/>
      <c r="L331" s="21">
        <v>40532</v>
      </c>
      <c r="M331" s="21">
        <v>50771</v>
      </c>
      <c r="N331" s="34">
        <v>337</v>
      </c>
      <c r="O331" s="34">
        <v>3</v>
      </c>
      <c r="P331" s="34">
        <v>228</v>
      </c>
      <c r="Q331" s="34">
        <v>3</v>
      </c>
      <c r="R331" s="52">
        <v>3</v>
      </c>
      <c r="S331" s="356">
        <v>2111128</v>
      </c>
      <c r="T331" s="26">
        <v>0.03</v>
      </c>
      <c r="U331" s="27">
        <v>7.6499999999999999E-2</v>
      </c>
      <c r="V331" s="256">
        <v>12158.854190980293</v>
      </c>
      <c r="W331" s="257">
        <v>1459383.6641077839</v>
      </c>
      <c r="X331" s="257">
        <v>651744.33589221607</v>
      </c>
      <c r="Y331" s="257">
        <v>27855.989241832081</v>
      </c>
      <c r="Z331" s="257">
        <v>15781.809237103953</v>
      </c>
      <c r="AA331" s="257">
        <v>12074.180004728129</v>
      </c>
      <c r="AB331" s="257">
        <v>8575.5833670028424</v>
      </c>
      <c r="AC331" s="257"/>
      <c r="AD331" s="257">
        <v>1312835.0914357342</v>
      </c>
      <c r="AE331" s="257">
        <v>661090.75554345583</v>
      </c>
      <c r="AK331" s="82">
        <v>598</v>
      </c>
    </row>
    <row r="332" spans="2:37">
      <c r="B332" s="81">
        <v>40663</v>
      </c>
      <c r="C332" s="81">
        <v>40663</v>
      </c>
      <c r="D332" s="81">
        <v>40633</v>
      </c>
      <c r="E332" s="203">
        <v>4274</v>
      </c>
      <c r="F332" s="82" t="s">
        <v>1053</v>
      </c>
      <c r="G332" s="82" t="s">
        <v>444</v>
      </c>
      <c r="H332" s="19">
        <v>143135462</v>
      </c>
      <c r="I332" s="20">
        <v>99</v>
      </c>
      <c r="J332" s="19" t="s">
        <v>1067</v>
      </c>
      <c r="K332" s="19"/>
      <c r="L332" s="21">
        <v>40564</v>
      </c>
      <c r="M332" s="21">
        <v>51533</v>
      </c>
      <c r="N332" s="34">
        <v>361</v>
      </c>
      <c r="O332" s="34">
        <v>2</v>
      </c>
      <c r="P332" s="34">
        <v>228</v>
      </c>
      <c r="Q332" s="34">
        <v>2</v>
      </c>
      <c r="R332" s="52">
        <v>2</v>
      </c>
      <c r="S332" s="356">
        <v>2759908</v>
      </c>
      <c r="T332" s="26">
        <v>0.03</v>
      </c>
      <c r="U332" s="27">
        <v>7.6499999999999999E-2</v>
      </c>
      <c r="V332" s="256">
        <v>15895.444971844454</v>
      </c>
      <c r="W332" s="257">
        <v>1907873.2552646669</v>
      </c>
      <c r="X332" s="257">
        <v>852034.74473533314</v>
      </c>
      <c r="Y332" s="257">
        <v>24301.587704443733</v>
      </c>
      <c r="Z332" s="257">
        <v>13777.050812570389</v>
      </c>
      <c r="AA332" s="257">
        <v>10524.536891873344</v>
      </c>
      <c r="AB332" s="257">
        <v>7473.9889889064307</v>
      </c>
      <c r="AC332" s="257"/>
      <c r="AD332" s="257">
        <v>1716288.1983158812</v>
      </c>
      <c r="AE332" s="257">
        <v>864253.45358046878</v>
      </c>
      <c r="AK332" s="82">
        <v>4274</v>
      </c>
    </row>
    <row r="333" spans="2:37" s="94" customFormat="1" ht="13.8" thickBot="1">
      <c r="B333" s="83">
        <v>40663</v>
      </c>
      <c r="C333" s="83">
        <v>40663</v>
      </c>
      <c r="D333" s="83">
        <v>40633</v>
      </c>
      <c r="E333" s="204">
        <v>603</v>
      </c>
      <c r="F333" s="84" t="s">
        <v>1053</v>
      </c>
      <c r="G333" s="84" t="s">
        <v>444</v>
      </c>
      <c r="H333" s="86">
        <v>143124592</v>
      </c>
      <c r="I333" s="87">
        <v>99</v>
      </c>
      <c r="J333" s="86" t="s">
        <v>1665</v>
      </c>
      <c r="K333" s="86"/>
      <c r="L333" s="88">
        <v>40627</v>
      </c>
      <c r="M333" s="88">
        <v>51592</v>
      </c>
      <c r="N333" s="89">
        <v>360</v>
      </c>
      <c r="O333" s="89">
        <v>0</v>
      </c>
      <c r="P333" s="89">
        <v>228</v>
      </c>
      <c r="Q333" s="89">
        <v>0</v>
      </c>
      <c r="R333" s="90">
        <v>0</v>
      </c>
      <c r="S333" s="357">
        <v>2664632</v>
      </c>
      <c r="T333" s="91">
        <v>0.03</v>
      </c>
      <c r="U333" s="92">
        <v>7.6499999999999999E-2</v>
      </c>
      <c r="V333" s="258">
        <v>15346.711312919066</v>
      </c>
      <c r="W333" s="259">
        <v>1842010.7220684169</v>
      </c>
      <c r="X333" s="259">
        <v>822621.27793158311</v>
      </c>
      <c r="Y333" s="259" t="e">
        <v>#NUM!</v>
      </c>
      <c r="Z333" s="259" t="e">
        <v>#NUM!</v>
      </c>
      <c r="AA333" s="259">
        <v>0</v>
      </c>
      <c r="AB333" s="259">
        <v>0</v>
      </c>
      <c r="AC333" s="259"/>
      <c r="AD333" s="259">
        <v>1657039.4572771438</v>
      </c>
      <c r="AE333" s="259">
        <v>834418.17934548215</v>
      </c>
      <c r="AF333" s="250"/>
      <c r="AG333" s="85"/>
      <c r="AH333" s="95"/>
      <c r="AI333" s="60"/>
      <c r="AK333" s="84">
        <v>603</v>
      </c>
    </row>
    <row r="334" spans="2:37">
      <c r="B334" s="81">
        <v>40686</v>
      </c>
      <c r="C334" s="81">
        <v>40686</v>
      </c>
      <c r="D334" s="81">
        <v>40663</v>
      </c>
      <c r="E334" s="203">
        <v>20</v>
      </c>
      <c r="F334" s="82" t="s">
        <v>1054</v>
      </c>
      <c r="G334" s="82" t="s">
        <v>349</v>
      </c>
      <c r="H334" s="103">
        <v>141000438</v>
      </c>
      <c r="I334" s="104">
        <v>98</v>
      </c>
      <c r="J334" s="103" t="s">
        <v>756</v>
      </c>
      <c r="K334" s="103"/>
      <c r="L334" s="101">
        <v>38866</v>
      </c>
      <c r="M334" s="101">
        <v>40686</v>
      </c>
      <c r="N334" s="34">
        <v>60</v>
      </c>
      <c r="O334" s="34">
        <v>59</v>
      </c>
      <c r="P334" s="34">
        <v>60</v>
      </c>
      <c r="Q334" s="34">
        <v>59</v>
      </c>
      <c r="R334" s="52">
        <v>59</v>
      </c>
      <c r="S334" s="356">
        <v>80016</v>
      </c>
      <c r="T334" s="26">
        <v>0.05</v>
      </c>
      <c r="U334" s="27">
        <v>0.104</v>
      </c>
      <c r="V334" s="256">
        <v>1510.000631259174</v>
      </c>
      <c r="W334" s="257">
        <v>70414.697225246098</v>
      </c>
      <c r="X334" s="257">
        <v>9601.3027747539018</v>
      </c>
      <c r="Y334" s="257">
        <v>20172.366421482377</v>
      </c>
      <c r="Z334" s="257">
        <v>10577.772312765383</v>
      </c>
      <c r="AA334" s="257">
        <v>9594.594108716994</v>
      </c>
      <c r="AB334" s="257">
        <v>2484.5476478529831</v>
      </c>
      <c r="AC334" s="257"/>
      <c r="AD334" s="257">
        <v>20185.3406503035</v>
      </c>
      <c r="AE334" s="257">
        <v>10584.03787555069</v>
      </c>
      <c r="AI334" s="60">
        <v>20</v>
      </c>
      <c r="AK334" s="82">
        <v>20</v>
      </c>
    </row>
    <row r="335" spans="2:37">
      <c r="B335" s="81">
        <v>40694</v>
      </c>
      <c r="C335" s="81">
        <v>40694</v>
      </c>
      <c r="D335" s="81">
        <v>40663</v>
      </c>
      <c r="E335" s="203">
        <v>3407</v>
      </c>
      <c r="F335" s="82" t="s">
        <v>1053</v>
      </c>
      <c r="G335" s="82" t="s">
        <v>444</v>
      </c>
      <c r="H335" s="19">
        <v>141003992</v>
      </c>
      <c r="I335" s="20">
        <v>97</v>
      </c>
      <c r="J335" s="19" t="s">
        <v>759</v>
      </c>
      <c r="K335" s="19"/>
      <c r="L335" s="21">
        <v>40023</v>
      </c>
      <c r="M335" s="21">
        <v>41843</v>
      </c>
      <c r="N335" s="34">
        <v>60</v>
      </c>
      <c r="O335" s="34">
        <v>21</v>
      </c>
      <c r="P335" s="34">
        <v>60</v>
      </c>
      <c r="Q335" s="34">
        <v>21</v>
      </c>
      <c r="R335" s="52">
        <v>21</v>
      </c>
      <c r="S335" s="356">
        <v>33250</v>
      </c>
      <c r="T335" s="26">
        <v>0</v>
      </c>
      <c r="U335" s="27">
        <v>0.104</v>
      </c>
      <c r="V335" s="256">
        <v>554.16666666666663</v>
      </c>
      <c r="W335" s="257">
        <v>25842.027637510058</v>
      </c>
      <c r="X335" s="257">
        <v>7407.9723624899416</v>
      </c>
      <c r="Y335" s="257">
        <v>4067.9688501912851</v>
      </c>
      <c r="Z335" s="257">
        <v>0</v>
      </c>
      <c r="AA335" s="257">
        <v>4067.9688501912851</v>
      </c>
      <c r="AB335" s="257">
        <v>682.31324391354724</v>
      </c>
      <c r="AC335" s="257"/>
      <c r="AD335" s="257">
        <v>7407.9723624896315</v>
      </c>
      <c r="AE335" s="257">
        <v>0</v>
      </c>
      <c r="AK335" s="82">
        <v>3407</v>
      </c>
    </row>
    <row r="336" spans="2:37">
      <c r="B336" s="81">
        <v>40694</v>
      </c>
      <c r="C336" s="81">
        <v>40694</v>
      </c>
      <c r="D336" s="81">
        <v>40663</v>
      </c>
      <c r="E336" s="203">
        <v>4249</v>
      </c>
      <c r="F336" s="82" t="s">
        <v>1053</v>
      </c>
      <c r="G336" s="82" t="s">
        <v>444</v>
      </c>
      <c r="H336" s="19">
        <v>141046128</v>
      </c>
      <c r="I336" s="20">
        <v>98</v>
      </c>
      <c r="J336" s="19" t="s">
        <v>798</v>
      </c>
      <c r="K336" s="19"/>
      <c r="L336" s="21">
        <v>39616</v>
      </c>
      <c r="M336" s="21">
        <v>42166</v>
      </c>
      <c r="N336" s="34">
        <v>84</v>
      </c>
      <c r="O336" s="34">
        <v>34</v>
      </c>
      <c r="P336" s="34">
        <v>60</v>
      </c>
      <c r="Q336" s="34">
        <v>34</v>
      </c>
      <c r="R336" s="52">
        <v>34</v>
      </c>
      <c r="S336" s="356">
        <v>470000</v>
      </c>
      <c r="T336" s="26">
        <v>0.05</v>
      </c>
      <c r="U336" s="27">
        <v>0.104</v>
      </c>
      <c r="V336" s="256">
        <v>8869.479812685111</v>
      </c>
      <c r="W336" s="257">
        <v>413603.62547322625</v>
      </c>
      <c r="X336" s="257">
        <v>56396.374526773754</v>
      </c>
      <c r="Y336" s="257">
        <v>93636.357895135283</v>
      </c>
      <c r="Z336" s="257">
        <v>49686.76047369562</v>
      </c>
      <c r="AA336" s="257">
        <v>43949.597421439663</v>
      </c>
      <c r="AB336" s="257">
        <v>8409.9856750452091</v>
      </c>
      <c r="AC336" s="257"/>
      <c r="AD336" s="257">
        <v>118565.16328787543</v>
      </c>
      <c r="AE336" s="257">
        <v>62168.788761108073</v>
      </c>
      <c r="AK336" s="82">
        <v>4249</v>
      </c>
    </row>
    <row r="337" spans="2:37">
      <c r="B337" s="81">
        <v>40694</v>
      </c>
      <c r="C337" s="81">
        <v>40694</v>
      </c>
      <c r="D337" s="81">
        <v>40663</v>
      </c>
      <c r="E337" s="203">
        <v>4138</v>
      </c>
      <c r="F337" s="82" t="s">
        <v>1053</v>
      </c>
      <c r="G337" s="82" t="s">
        <v>444</v>
      </c>
      <c r="H337" s="19">
        <v>141050966</v>
      </c>
      <c r="I337" s="20">
        <v>98</v>
      </c>
      <c r="J337" s="19" t="s">
        <v>800</v>
      </c>
      <c r="K337" s="19"/>
      <c r="L337" s="21">
        <v>39693</v>
      </c>
      <c r="M337" s="21">
        <v>41544</v>
      </c>
      <c r="N337" s="34">
        <v>61</v>
      </c>
      <c r="O337" s="34">
        <v>32</v>
      </c>
      <c r="P337" s="34">
        <v>60</v>
      </c>
      <c r="Q337" s="34">
        <v>32</v>
      </c>
      <c r="R337" s="52">
        <v>32</v>
      </c>
      <c r="S337" s="356">
        <v>265000</v>
      </c>
      <c r="T337" s="26">
        <v>0.05</v>
      </c>
      <c r="U337" s="27">
        <v>0.104</v>
      </c>
      <c r="V337" s="256">
        <v>5000.8769156628814</v>
      </c>
      <c r="W337" s="257">
        <v>233202.04414979776</v>
      </c>
      <c r="X337" s="257">
        <v>31797.955850202241</v>
      </c>
      <c r="Y337" s="257">
        <v>50682.165799805494</v>
      </c>
      <c r="Z337" s="257">
        <v>26934.204674723969</v>
      </c>
      <c r="AA337" s="257">
        <v>23747.961125081525</v>
      </c>
      <c r="AB337" s="257">
        <v>4462.8709965196131</v>
      </c>
      <c r="AC337" s="257"/>
      <c r="AD337" s="257">
        <v>66850.570789972335</v>
      </c>
      <c r="AE337" s="257">
        <v>35052.614939773717</v>
      </c>
      <c r="AK337" s="82">
        <v>4138</v>
      </c>
    </row>
    <row r="338" spans="2:37">
      <c r="B338" s="81">
        <v>40694</v>
      </c>
      <c r="C338" s="81">
        <v>40694</v>
      </c>
      <c r="D338" s="81">
        <v>40663</v>
      </c>
      <c r="E338" s="203">
        <v>3383</v>
      </c>
      <c r="F338" s="82" t="s">
        <v>1053</v>
      </c>
      <c r="G338" s="82" t="s">
        <v>444</v>
      </c>
      <c r="H338" s="19">
        <v>141055828</v>
      </c>
      <c r="I338" s="20">
        <v>98</v>
      </c>
      <c r="J338" s="19" t="s">
        <v>209</v>
      </c>
      <c r="K338" s="19"/>
      <c r="L338" s="21">
        <v>39657</v>
      </c>
      <c r="M338" s="21">
        <v>41514</v>
      </c>
      <c r="N338" s="34">
        <v>61</v>
      </c>
      <c r="O338" s="34">
        <v>33</v>
      </c>
      <c r="P338" s="34">
        <v>60</v>
      </c>
      <c r="Q338" s="34">
        <v>33</v>
      </c>
      <c r="R338" s="52">
        <v>33</v>
      </c>
      <c r="S338" s="356">
        <v>131904</v>
      </c>
      <c r="T338" s="26">
        <v>0.05</v>
      </c>
      <c r="U338" s="27">
        <v>0.104</v>
      </c>
      <c r="V338" s="256">
        <v>2489.19120257961</v>
      </c>
      <c r="W338" s="257">
        <v>116076.53747749026</v>
      </c>
      <c r="X338" s="257">
        <v>15827.462522509741</v>
      </c>
      <c r="Y338" s="257">
        <v>25761.39163545518</v>
      </c>
      <c r="Z338" s="257">
        <v>13680.094150237253</v>
      </c>
      <c r="AA338" s="257">
        <v>12081.297485217927</v>
      </c>
      <c r="AB338" s="257">
        <v>2290.8169440474626</v>
      </c>
      <c r="AC338" s="257"/>
      <c r="AD338" s="257">
        <v>33274.934677284909</v>
      </c>
      <c r="AE338" s="257">
        <v>17447.472154777024</v>
      </c>
      <c r="AK338" s="82">
        <v>3383</v>
      </c>
    </row>
    <row r="339" spans="2:37">
      <c r="B339" s="81">
        <v>40694</v>
      </c>
      <c r="C339" s="81">
        <v>40694</v>
      </c>
      <c r="D339" s="81">
        <v>40663</v>
      </c>
      <c r="E339" s="203">
        <v>3025</v>
      </c>
      <c r="F339" s="82" t="s">
        <v>1053</v>
      </c>
      <c r="G339" s="82" t="s">
        <v>444</v>
      </c>
      <c r="H339" s="19">
        <v>141077082</v>
      </c>
      <c r="I339" s="20">
        <v>98</v>
      </c>
      <c r="J339" s="19" t="s">
        <v>1422</v>
      </c>
      <c r="K339" s="19"/>
      <c r="L339" s="21">
        <v>39854</v>
      </c>
      <c r="M339" s="21">
        <v>41698</v>
      </c>
      <c r="N339" s="34">
        <v>61</v>
      </c>
      <c r="O339" s="34">
        <v>27</v>
      </c>
      <c r="P339" s="34">
        <v>60</v>
      </c>
      <c r="Q339" s="34">
        <v>27</v>
      </c>
      <c r="R339" s="52">
        <v>27</v>
      </c>
      <c r="S339" s="356">
        <v>182000</v>
      </c>
      <c r="T339" s="26">
        <v>0.05</v>
      </c>
      <c r="U339" s="27">
        <v>0.104</v>
      </c>
      <c r="V339" s="256">
        <v>3434.5645232099787</v>
      </c>
      <c r="W339" s="257">
        <v>160161.40390665355</v>
      </c>
      <c r="X339" s="257">
        <v>21838.596093346452</v>
      </c>
      <c r="Y339" s="257">
        <v>30778.360138177948</v>
      </c>
      <c r="Z339" s="257">
        <v>16421.645833229511</v>
      </c>
      <c r="AA339" s="257">
        <v>14356.714304948437</v>
      </c>
      <c r="AB339" s="257">
        <v>2586.1495373699745</v>
      </c>
      <c r="AC339" s="257"/>
      <c r="AD339" s="257">
        <v>45912.467485943271</v>
      </c>
      <c r="AE339" s="257">
        <v>24073.871392599322</v>
      </c>
      <c r="AK339" s="82">
        <v>3025</v>
      </c>
    </row>
    <row r="340" spans="2:37">
      <c r="B340" s="81">
        <v>40694</v>
      </c>
      <c r="C340" s="81">
        <v>40694</v>
      </c>
      <c r="D340" s="81">
        <v>40663</v>
      </c>
      <c r="E340" s="203">
        <v>83</v>
      </c>
      <c r="F340" s="82" t="s">
        <v>1053</v>
      </c>
      <c r="G340" s="82" t="s">
        <v>349</v>
      </c>
      <c r="H340" s="103">
        <v>141080741</v>
      </c>
      <c r="I340" s="104">
        <v>98</v>
      </c>
      <c r="J340" s="103" t="s">
        <v>879</v>
      </c>
      <c r="K340" s="103"/>
      <c r="L340" s="101">
        <v>39986</v>
      </c>
      <c r="M340" s="101">
        <v>41656</v>
      </c>
      <c r="N340" s="34">
        <v>55</v>
      </c>
      <c r="O340" s="34">
        <v>22</v>
      </c>
      <c r="P340" s="34">
        <v>55</v>
      </c>
      <c r="Q340" s="34">
        <v>22</v>
      </c>
      <c r="R340" s="52">
        <v>22</v>
      </c>
      <c r="S340" s="356">
        <v>235824</v>
      </c>
      <c r="T340" s="26">
        <v>0.05</v>
      </c>
      <c r="U340" s="27">
        <v>0.104</v>
      </c>
      <c r="V340" s="256">
        <v>4806.6452707064955</v>
      </c>
      <c r="W340" s="257">
        <v>209573.91620112187</v>
      </c>
      <c r="X340" s="257">
        <v>26250.083798878128</v>
      </c>
      <c r="Y340" s="257">
        <v>33611.512862579657</v>
      </c>
      <c r="Z340" s="257">
        <v>17832.262111431653</v>
      </c>
      <c r="AA340" s="257">
        <v>15779.250751148003</v>
      </c>
      <c r="AB340" s="257">
        <v>2532.9028226987666</v>
      </c>
      <c r="AC340" s="257"/>
      <c r="AD340" s="257">
        <v>54791.573687732853</v>
      </c>
      <c r="AE340" s="257">
        <v>28541.489888858239</v>
      </c>
      <c r="AI340" s="60">
        <v>83</v>
      </c>
      <c r="AK340" s="82">
        <v>83</v>
      </c>
    </row>
    <row r="341" spans="2:37">
      <c r="B341" s="81">
        <v>40694</v>
      </c>
      <c r="C341" s="81">
        <v>40694</v>
      </c>
      <c r="D341" s="81">
        <v>40663</v>
      </c>
      <c r="E341" s="203">
        <v>54</v>
      </c>
      <c r="F341" s="82" t="s">
        <v>1053</v>
      </c>
      <c r="G341" s="82" t="s">
        <v>444</v>
      </c>
      <c r="H341" s="19">
        <v>141084666</v>
      </c>
      <c r="I341" s="20">
        <v>98</v>
      </c>
      <c r="J341" s="19" t="s">
        <v>886</v>
      </c>
      <c r="K341" s="19"/>
      <c r="L341" s="21">
        <v>40116</v>
      </c>
      <c r="M341" s="21">
        <v>41966</v>
      </c>
      <c r="N341" s="34">
        <v>61</v>
      </c>
      <c r="O341" s="34">
        <v>18</v>
      </c>
      <c r="P341" s="34">
        <v>60</v>
      </c>
      <c r="Q341" s="34">
        <v>18</v>
      </c>
      <c r="R341" s="52">
        <v>18</v>
      </c>
      <c r="S341" s="356">
        <v>253661</v>
      </c>
      <c r="T341" s="26">
        <v>0.05</v>
      </c>
      <c r="U341" s="27">
        <v>0.104</v>
      </c>
      <c r="V341" s="256">
        <v>4786.8959973734427</v>
      </c>
      <c r="W341" s="257">
        <v>223223.63668332779</v>
      </c>
      <c r="X341" s="257">
        <v>30437.363316672214</v>
      </c>
      <c r="Y341" s="257">
        <v>30860.10832346158</v>
      </c>
      <c r="Z341" s="257">
        <v>16593.039152439964</v>
      </c>
      <c r="AA341" s="257">
        <v>14267.069171021616</v>
      </c>
      <c r="AB341" s="257">
        <v>2402.949735526754</v>
      </c>
      <c r="AC341" s="257"/>
      <c r="AD341" s="257">
        <v>63990.123159076109</v>
      </c>
      <c r="AE341" s="257">
        <v>33552.759842407315</v>
      </c>
      <c r="AK341" s="82">
        <v>54</v>
      </c>
    </row>
    <row r="342" spans="2:37">
      <c r="B342" s="81">
        <v>40694</v>
      </c>
      <c r="C342" s="81">
        <v>40694</v>
      </c>
      <c r="D342" s="81">
        <v>40663</v>
      </c>
      <c r="E342" s="203">
        <v>3383</v>
      </c>
      <c r="F342" s="82" t="s">
        <v>1053</v>
      </c>
      <c r="G342" s="82" t="s">
        <v>444</v>
      </c>
      <c r="H342" s="19">
        <v>141086669</v>
      </c>
      <c r="I342" s="20">
        <v>98</v>
      </c>
      <c r="J342" s="19" t="s">
        <v>209</v>
      </c>
      <c r="K342" s="19"/>
      <c r="L342" s="21">
        <v>40150</v>
      </c>
      <c r="M342" s="21">
        <v>41968</v>
      </c>
      <c r="N342" s="34">
        <v>60</v>
      </c>
      <c r="O342" s="34">
        <v>17</v>
      </c>
      <c r="P342" s="34">
        <v>60</v>
      </c>
      <c r="Q342" s="34">
        <v>17</v>
      </c>
      <c r="R342" s="52">
        <v>17</v>
      </c>
      <c r="S342" s="356">
        <v>26307</v>
      </c>
      <c r="T342" s="26">
        <v>0.05</v>
      </c>
      <c r="U342" s="27">
        <v>0.104</v>
      </c>
      <c r="V342" s="256">
        <v>496.44554347299402</v>
      </c>
      <c r="W342" s="257">
        <v>23150.36292622162</v>
      </c>
      <c r="X342" s="257">
        <v>3156.63707377838</v>
      </c>
      <c r="Y342" s="257">
        <v>3046.5824381794746</v>
      </c>
      <c r="Z342" s="257">
        <v>1639.5730033133634</v>
      </c>
      <c r="AA342" s="257">
        <v>1407.0094348661112</v>
      </c>
      <c r="AB342" s="257">
        <v>235.36329058873886</v>
      </c>
      <c r="AC342" s="257"/>
      <c r="AD342" s="257">
        <v>6636.3696821577423</v>
      </c>
      <c r="AE342" s="257">
        <v>3479.7326083797261</v>
      </c>
      <c r="AK342" s="82">
        <v>3383</v>
      </c>
    </row>
    <row r="343" spans="2:37">
      <c r="B343" s="81">
        <v>40694</v>
      </c>
      <c r="C343" s="81">
        <v>40694</v>
      </c>
      <c r="D343" s="81">
        <v>40663</v>
      </c>
      <c r="E343" s="203">
        <v>412</v>
      </c>
      <c r="F343" s="82" t="s">
        <v>1053</v>
      </c>
      <c r="G343" s="82" t="s">
        <v>349</v>
      </c>
      <c r="H343" s="103">
        <v>141994549</v>
      </c>
      <c r="I343" s="104">
        <v>98</v>
      </c>
      <c r="J343" s="103" t="s">
        <v>68</v>
      </c>
      <c r="K343" s="103"/>
      <c r="L343" s="101">
        <v>40346</v>
      </c>
      <c r="M343" s="101">
        <v>40725</v>
      </c>
      <c r="N343" s="34">
        <v>12</v>
      </c>
      <c r="O343" s="34">
        <v>10</v>
      </c>
      <c r="P343" s="34">
        <v>12</v>
      </c>
      <c r="Q343" s="34">
        <v>10</v>
      </c>
      <c r="R343" s="52">
        <v>10</v>
      </c>
      <c r="S343" s="356">
        <v>32483</v>
      </c>
      <c r="T343" s="26">
        <v>0.05</v>
      </c>
      <c r="U343" s="27">
        <v>0.104</v>
      </c>
      <c r="V343" s="256">
        <v>2780.7878309347657</v>
      </c>
      <c r="W343" s="257">
        <v>31563.265344098229</v>
      </c>
      <c r="X343" s="257">
        <v>919.73465590177148</v>
      </c>
      <c r="Y343" s="257">
        <v>1734.7146580073236</v>
      </c>
      <c r="Z343" s="257">
        <v>851.88623281862556</v>
      </c>
      <c r="AA343" s="257">
        <v>882.82842518869802</v>
      </c>
      <c r="AB343" s="257">
        <v>40.339239293937339</v>
      </c>
      <c r="AC343" s="257"/>
      <c r="AD343" s="257">
        <v>1806.1886271186165</v>
      </c>
      <c r="AE343" s="257">
        <v>886.45397121732503</v>
      </c>
      <c r="AI343" s="60">
        <v>412</v>
      </c>
      <c r="AK343" s="82">
        <v>412</v>
      </c>
    </row>
    <row r="344" spans="2:37">
      <c r="B344" s="81">
        <v>40694</v>
      </c>
      <c r="C344" s="81">
        <v>40694</v>
      </c>
      <c r="D344" s="81">
        <v>40663</v>
      </c>
      <c r="E344" s="203">
        <v>393</v>
      </c>
      <c r="F344" s="82" t="s">
        <v>1053</v>
      </c>
      <c r="G344" s="82" t="s">
        <v>349</v>
      </c>
      <c r="H344" s="103">
        <v>143000109</v>
      </c>
      <c r="I344" s="104">
        <v>4</v>
      </c>
      <c r="J344" s="103" t="s">
        <v>264</v>
      </c>
      <c r="K344" s="103"/>
      <c r="L344" s="101">
        <v>35193</v>
      </c>
      <c r="M344" s="101">
        <v>42468</v>
      </c>
      <c r="N344" s="34">
        <v>239</v>
      </c>
      <c r="O344" s="34">
        <v>180</v>
      </c>
      <c r="P344" s="34">
        <v>228</v>
      </c>
      <c r="Q344" s="34">
        <v>180</v>
      </c>
      <c r="R344" s="52">
        <v>180</v>
      </c>
      <c r="S344" s="356">
        <v>235040</v>
      </c>
      <c r="T344" s="26">
        <v>0.03</v>
      </c>
      <c r="U344" s="27">
        <v>8.6499999999999994E-2</v>
      </c>
      <c r="V344" s="256">
        <v>1353.6920021183028</v>
      </c>
      <c r="W344" s="257">
        <v>151279.50238888024</v>
      </c>
      <c r="X344" s="257">
        <v>83760.497611119761</v>
      </c>
      <c r="Y344" s="257">
        <v>147147.87213088403</v>
      </c>
      <c r="Z344" s="257">
        <v>69782.597974751843</v>
      </c>
      <c r="AA344" s="257">
        <v>77365.274156132189</v>
      </c>
      <c r="AB344" s="257">
        <v>66126.708640357712</v>
      </c>
      <c r="AC344" s="257"/>
      <c r="AD344" s="257">
        <v>157362.27409408928</v>
      </c>
      <c r="AE344" s="257">
        <v>73601.776482967223</v>
      </c>
      <c r="AI344" s="60">
        <v>393</v>
      </c>
      <c r="AK344" s="82">
        <v>393</v>
      </c>
    </row>
    <row r="345" spans="2:37">
      <c r="B345" s="81">
        <v>40694</v>
      </c>
      <c r="C345" s="81">
        <v>40694</v>
      </c>
      <c r="D345" s="81">
        <v>40663</v>
      </c>
      <c r="E345" s="203">
        <v>32</v>
      </c>
      <c r="F345" s="82" t="s">
        <v>1053</v>
      </c>
      <c r="G345" s="82" t="s">
        <v>349</v>
      </c>
      <c r="H345" s="103">
        <v>143000273</v>
      </c>
      <c r="I345" s="104">
        <v>98</v>
      </c>
      <c r="J345" s="103" t="s">
        <v>268</v>
      </c>
      <c r="K345" s="103"/>
      <c r="L345" s="101">
        <v>39183</v>
      </c>
      <c r="M345" s="101">
        <v>41721</v>
      </c>
      <c r="N345" s="34">
        <v>83</v>
      </c>
      <c r="O345" s="34">
        <v>49</v>
      </c>
      <c r="P345" s="34">
        <v>60</v>
      </c>
      <c r="Q345" s="34">
        <v>49</v>
      </c>
      <c r="R345" s="52">
        <v>49</v>
      </c>
      <c r="S345" s="356">
        <v>331671</v>
      </c>
      <c r="T345" s="26">
        <v>0.05</v>
      </c>
      <c r="U345" s="27">
        <v>0.104</v>
      </c>
      <c r="V345" s="256">
        <v>6259.0409339427306</v>
      </c>
      <c r="W345" s="257">
        <v>291873.03843474557</v>
      </c>
      <c r="X345" s="257">
        <v>39797.961565254431</v>
      </c>
      <c r="Y345" s="257">
        <v>80219.726676125065</v>
      </c>
      <c r="Z345" s="257">
        <v>42180.850040474528</v>
      </c>
      <c r="AA345" s="257">
        <v>38038.876635650537</v>
      </c>
      <c r="AB345" s="257">
        <v>8553.0706872695919</v>
      </c>
      <c r="AC345" s="257"/>
      <c r="AD345" s="257">
        <v>83669.417601814785</v>
      </c>
      <c r="AE345" s="257">
        <v>43871.456036564843</v>
      </c>
      <c r="AI345" s="60">
        <v>32</v>
      </c>
      <c r="AK345" s="82">
        <v>32</v>
      </c>
    </row>
    <row r="346" spans="2:37">
      <c r="B346" s="81">
        <v>40694</v>
      </c>
      <c r="C346" s="81">
        <v>40694</v>
      </c>
      <c r="D346" s="81">
        <v>40663</v>
      </c>
      <c r="E346" s="203">
        <v>397</v>
      </c>
      <c r="F346" s="82" t="s">
        <v>1053</v>
      </c>
      <c r="G346" s="82" t="s">
        <v>444</v>
      </c>
      <c r="H346" s="19">
        <v>143000486</v>
      </c>
      <c r="I346" s="20">
        <v>98</v>
      </c>
      <c r="J346" s="19" t="s">
        <v>270</v>
      </c>
      <c r="K346" s="19"/>
      <c r="L346" s="21">
        <v>40088</v>
      </c>
      <c r="M346" s="21">
        <v>41907</v>
      </c>
      <c r="N346" s="34">
        <v>60</v>
      </c>
      <c r="O346" s="34">
        <v>19</v>
      </c>
      <c r="P346" s="34">
        <v>60</v>
      </c>
      <c r="Q346" s="34">
        <v>19</v>
      </c>
      <c r="R346" s="52">
        <v>19</v>
      </c>
      <c r="S346" s="356">
        <v>197059</v>
      </c>
      <c r="T346" s="26">
        <v>0.05</v>
      </c>
      <c r="U346" s="27">
        <v>0.104</v>
      </c>
      <c r="V346" s="256">
        <v>3718.7464306551387</v>
      </c>
      <c r="W346" s="257">
        <v>173413.4400683585</v>
      </c>
      <c r="X346" s="257">
        <v>23645.559931641503</v>
      </c>
      <c r="Y346" s="257">
        <v>25104.539951066636</v>
      </c>
      <c r="Z346" s="257">
        <v>13486.34631740895</v>
      </c>
      <c r="AA346" s="257">
        <v>11618.193633657685</v>
      </c>
      <c r="AB346" s="257">
        <v>1970.4633276367917</v>
      </c>
      <c r="AC346" s="257"/>
      <c r="AD346" s="257">
        <v>49711.345770947766</v>
      </c>
      <c r="AE346" s="257">
        <v>26065.785839308934</v>
      </c>
      <c r="AK346" s="82">
        <v>397</v>
      </c>
    </row>
    <row r="347" spans="2:37">
      <c r="B347" s="81">
        <v>40694</v>
      </c>
      <c r="C347" s="81">
        <v>40694</v>
      </c>
      <c r="D347" s="81">
        <v>40663</v>
      </c>
      <c r="E347" s="203">
        <v>567</v>
      </c>
      <c r="F347" s="82" t="s">
        <v>1053</v>
      </c>
      <c r="G347" s="82" t="s">
        <v>444</v>
      </c>
      <c r="H347" s="19">
        <v>143000923</v>
      </c>
      <c r="I347" s="20">
        <v>99</v>
      </c>
      <c r="J347" s="19" t="s">
        <v>273</v>
      </c>
      <c r="K347" s="19"/>
      <c r="L347" s="21">
        <v>40072</v>
      </c>
      <c r="M347" s="21">
        <v>47376</v>
      </c>
      <c r="N347" s="34">
        <v>240</v>
      </c>
      <c r="O347" s="34">
        <v>19</v>
      </c>
      <c r="P347" s="34">
        <v>228</v>
      </c>
      <c r="Q347" s="34">
        <v>19</v>
      </c>
      <c r="R347" s="52">
        <v>19</v>
      </c>
      <c r="S347" s="356">
        <v>2000009</v>
      </c>
      <c r="T347" s="26">
        <v>0.03</v>
      </c>
      <c r="U347" s="27">
        <v>8.6499999999999994E-2</v>
      </c>
      <c r="V347" s="256">
        <v>11518.874180839961</v>
      </c>
      <c r="W347" s="257">
        <v>1287271.8103015742</v>
      </c>
      <c r="X347" s="257">
        <v>712737.18969842582</v>
      </c>
      <c r="Y347" s="257">
        <v>173425.68571090969</v>
      </c>
      <c r="Z347" s="257">
        <v>92173.740834656346</v>
      </c>
      <c r="AA347" s="257">
        <v>81251.944876253343</v>
      </c>
      <c r="AB347" s="257">
        <v>59394.765808202159</v>
      </c>
      <c r="AC347" s="257"/>
      <c r="AD347" s="257">
        <v>1339031.5029299106</v>
      </c>
      <c r="AE347" s="257">
        <v>626294.31323146296</v>
      </c>
      <c r="AK347" s="82">
        <v>567</v>
      </c>
    </row>
    <row r="348" spans="2:37">
      <c r="B348" s="81">
        <v>40694</v>
      </c>
      <c r="C348" s="81">
        <v>40694</v>
      </c>
      <c r="D348" s="81">
        <v>40663</v>
      </c>
      <c r="E348" s="203">
        <v>394</v>
      </c>
      <c r="F348" s="82" t="s">
        <v>1053</v>
      </c>
      <c r="G348" s="82" t="s">
        <v>349</v>
      </c>
      <c r="H348" s="103">
        <v>143001156</v>
      </c>
      <c r="I348" s="104">
        <v>99</v>
      </c>
      <c r="J348" s="103" t="s">
        <v>996</v>
      </c>
      <c r="K348" s="103"/>
      <c r="L348" s="101">
        <v>38987</v>
      </c>
      <c r="M348" s="101">
        <v>42270</v>
      </c>
      <c r="N348" s="34">
        <v>108</v>
      </c>
      <c r="O348" s="34">
        <v>55</v>
      </c>
      <c r="P348" s="34">
        <v>108</v>
      </c>
      <c r="Q348" s="34">
        <v>55</v>
      </c>
      <c r="R348" s="52">
        <v>55</v>
      </c>
      <c r="S348" s="356">
        <v>775082</v>
      </c>
      <c r="T348" s="26">
        <v>0.03</v>
      </c>
      <c r="U348" s="27">
        <v>8.6499999999999994E-2</v>
      </c>
      <c r="V348" s="256">
        <v>8197.9960809446693</v>
      </c>
      <c r="W348" s="257">
        <v>613709.09396927396</v>
      </c>
      <c r="X348" s="257">
        <v>161372.90603072604</v>
      </c>
      <c r="Y348" s="257">
        <v>197245.22757392577</v>
      </c>
      <c r="Z348" s="257">
        <v>82271.722522235956</v>
      </c>
      <c r="AA348" s="257">
        <v>114973.50505168982</v>
      </c>
      <c r="AB348" s="257">
        <v>38927.67470039444</v>
      </c>
      <c r="AC348" s="257"/>
      <c r="AD348" s="257">
        <v>271674.48277274042</v>
      </c>
      <c r="AE348" s="257">
        <v>110301.57674200782</v>
      </c>
      <c r="AI348" s="60">
        <v>394</v>
      </c>
      <c r="AK348" s="82">
        <v>394</v>
      </c>
    </row>
    <row r="349" spans="2:37">
      <c r="B349" s="81">
        <v>40694</v>
      </c>
      <c r="C349" s="81">
        <v>40694</v>
      </c>
      <c r="D349" s="81">
        <v>40663</v>
      </c>
      <c r="E349" s="203">
        <v>2003</v>
      </c>
      <c r="F349" s="82" t="s">
        <v>1053</v>
      </c>
      <c r="G349" s="82" t="s">
        <v>349</v>
      </c>
      <c r="H349" s="103">
        <v>143001636</v>
      </c>
      <c r="I349" s="104">
        <v>99</v>
      </c>
      <c r="J349" s="103" t="s">
        <v>1006</v>
      </c>
      <c r="K349" s="103"/>
      <c r="L349" s="101">
        <v>39288</v>
      </c>
      <c r="M349" s="101">
        <v>43669</v>
      </c>
      <c r="N349" s="34">
        <v>144</v>
      </c>
      <c r="O349" s="34">
        <v>45</v>
      </c>
      <c r="P349" s="34">
        <v>144</v>
      </c>
      <c r="Q349" s="34">
        <v>45</v>
      </c>
      <c r="R349" s="52">
        <v>45</v>
      </c>
      <c r="S349" s="356">
        <v>1600050</v>
      </c>
      <c r="T349" s="26">
        <v>0.03</v>
      </c>
      <c r="U349" s="27">
        <v>8.6499999999999994E-2</v>
      </c>
      <c r="V349" s="256">
        <v>13245.000924513552</v>
      </c>
      <c r="W349" s="257">
        <v>1184271.4138896081</v>
      </c>
      <c r="X349" s="257">
        <v>415778.58611039189</v>
      </c>
      <c r="Y349" s="257">
        <v>346797.2674984521</v>
      </c>
      <c r="Z349" s="257">
        <v>156282.68098025004</v>
      </c>
      <c r="AA349" s="257">
        <v>190514.58651820206</v>
      </c>
      <c r="AB349" s="257">
        <v>82061.563048103664</v>
      </c>
      <c r="AC349" s="257"/>
      <c r="AD349" s="257">
        <v>723008.71924032306</v>
      </c>
      <c r="AE349" s="257">
        <v>307230.13312991633</v>
      </c>
      <c r="AI349" s="60">
        <v>2003</v>
      </c>
      <c r="AK349" s="82">
        <v>2003</v>
      </c>
    </row>
    <row r="350" spans="2:37">
      <c r="B350" s="81">
        <v>40694</v>
      </c>
      <c r="C350" s="81">
        <v>40694</v>
      </c>
      <c r="D350" s="81">
        <v>40663</v>
      </c>
      <c r="E350" s="203">
        <v>32</v>
      </c>
      <c r="F350" s="82" t="s">
        <v>1053</v>
      </c>
      <c r="G350" s="82" t="s">
        <v>349</v>
      </c>
      <c r="H350" s="103">
        <v>143004279</v>
      </c>
      <c r="I350" s="104">
        <v>4</v>
      </c>
      <c r="J350" s="103" t="s">
        <v>90</v>
      </c>
      <c r="K350" s="103"/>
      <c r="L350" s="101">
        <v>34194</v>
      </c>
      <c r="M350" s="101">
        <v>41874</v>
      </c>
      <c r="N350" s="34">
        <v>252</v>
      </c>
      <c r="O350" s="34">
        <v>213</v>
      </c>
      <c r="P350" s="34">
        <v>228</v>
      </c>
      <c r="Q350" s="34">
        <v>213</v>
      </c>
      <c r="R350" s="52">
        <v>213</v>
      </c>
      <c r="S350" s="356">
        <v>62577</v>
      </c>
      <c r="T350" s="26">
        <v>0.03</v>
      </c>
      <c r="U350" s="27">
        <v>8.6499999999999994E-2</v>
      </c>
      <c r="V350" s="256">
        <v>360.40667297718272</v>
      </c>
      <c r="W350" s="257">
        <v>40276.622791818234</v>
      </c>
      <c r="X350" s="257">
        <v>22300.377208181766</v>
      </c>
      <c r="Y350" s="257">
        <v>41596.67905180376</v>
      </c>
      <c r="Z350" s="257">
        <v>19489.114095668607</v>
      </c>
      <c r="AA350" s="257">
        <v>22107.564956135153</v>
      </c>
      <c r="AB350" s="257">
        <v>20833.247128696123</v>
      </c>
      <c r="AC350" s="257"/>
      <c r="AD350" s="257">
        <v>41896.098646978564</v>
      </c>
      <c r="AE350" s="257">
        <v>19595.721438796165</v>
      </c>
      <c r="AI350" s="60">
        <v>32</v>
      </c>
      <c r="AK350" s="82">
        <v>32</v>
      </c>
    </row>
    <row r="351" spans="2:37">
      <c r="B351" s="81">
        <v>40694</v>
      </c>
      <c r="C351" s="81">
        <v>40694</v>
      </c>
      <c r="D351" s="81">
        <v>40663</v>
      </c>
      <c r="E351" s="203">
        <v>4138</v>
      </c>
      <c r="F351" s="82" t="s">
        <v>1053</v>
      </c>
      <c r="G351" s="82" t="s">
        <v>444</v>
      </c>
      <c r="H351" s="19">
        <v>143004333</v>
      </c>
      <c r="I351" s="20">
        <v>98</v>
      </c>
      <c r="J351" s="19" t="s">
        <v>889</v>
      </c>
      <c r="K351" s="19"/>
      <c r="L351" s="21">
        <v>39470</v>
      </c>
      <c r="M351" s="21">
        <v>42027</v>
      </c>
      <c r="N351" s="34">
        <v>84</v>
      </c>
      <c r="O351" s="34">
        <v>39</v>
      </c>
      <c r="P351" s="34">
        <v>60</v>
      </c>
      <c r="Q351" s="34">
        <v>39</v>
      </c>
      <c r="R351" s="52">
        <v>39</v>
      </c>
      <c r="S351" s="356">
        <v>350009</v>
      </c>
      <c r="T351" s="26">
        <v>0.05</v>
      </c>
      <c r="U351" s="27">
        <v>0.104</v>
      </c>
      <c r="V351" s="256">
        <v>6605.1016165066012</v>
      </c>
      <c r="W351" s="257">
        <v>308010.61988991156</v>
      </c>
      <c r="X351" s="257">
        <v>41998.380110088445</v>
      </c>
      <c r="Y351" s="257">
        <v>75906.90554863686</v>
      </c>
      <c r="Z351" s="257">
        <v>40137.79741967719</v>
      </c>
      <c r="AA351" s="257">
        <v>35769.10812895967</v>
      </c>
      <c r="AB351" s="257">
        <v>7183.933439883549</v>
      </c>
      <c r="AC351" s="257"/>
      <c r="AD351" s="257">
        <v>88295.477100480872</v>
      </c>
      <c r="AE351" s="257">
        <v>46297.096990397193</v>
      </c>
      <c r="AK351" s="82">
        <v>4138</v>
      </c>
    </row>
    <row r="352" spans="2:37">
      <c r="B352" s="81">
        <v>40694</v>
      </c>
      <c r="C352" s="81">
        <v>40694</v>
      </c>
      <c r="D352" s="81">
        <v>40663</v>
      </c>
      <c r="E352" s="203">
        <v>193</v>
      </c>
      <c r="F352" s="82" t="s">
        <v>1053</v>
      </c>
      <c r="G352" s="82" t="s">
        <v>349</v>
      </c>
      <c r="H352" s="103">
        <v>143005313</v>
      </c>
      <c r="I352" s="104">
        <v>98</v>
      </c>
      <c r="J352" s="103" t="s">
        <v>222</v>
      </c>
      <c r="K352" s="103"/>
      <c r="L352" s="101">
        <v>39385</v>
      </c>
      <c r="M352" s="101">
        <v>41205</v>
      </c>
      <c r="N352" s="34">
        <v>60</v>
      </c>
      <c r="O352" s="34">
        <v>42</v>
      </c>
      <c r="P352" s="34">
        <v>60</v>
      </c>
      <c r="Q352" s="34">
        <v>42</v>
      </c>
      <c r="R352" s="52">
        <v>42</v>
      </c>
      <c r="S352" s="356">
        <v>200040</v>
      </c>
      <c r="T352" s="26">
        <v>0.05</v>
      </c>
      <c r="U352" s="27">
        <v>0.104</v>
      </c>
      <c r="V352" s="256">
        <v>3775.0015781479351</v>
      </c>
      <c r="W352" s="257">
        <v>176036.74306311525</v>
      </c>
      <c r="X352" s="257">
        <v>24003.256936884747</v>
      </c>
      <c r="Y352" s="257">
        <v>45177.875383128761</v>
      </c>
      <c r="Z352" s="257">
        <v>23843.514769364909</v>
      </c>
      <c r="AA352" s="257">
        <v>21334.360613763853</v>
      </c>
      <c r="AB352" s="257">
        <v>4421.6525936366643</v>
      </c>
      <c r="AC352" s="257"/>
      <c r="AD352" s="257">
        <v>50463.351625758769</v>
      </c>
      <c r="AE352" s="257">
        <v>26460.094688876721</v>
      </c>
      <c r="AI352" s="60">
        <v>193</v>
      </c>
      <c r="AK352" s="82">
        <v>193</v>
      </c>
    </row>
    <row r="353" spans="2:37">
      <c r="B353" s="81">
        <v>40694</v>
      </c>
      <c r="C353" s="81">
        <v>40694</v>
      </c>
      <c r="D353" s="81">
        <v>40663</v>
      </c>
      <c r="E353" s="203">
        <v>20</v>
      </c>
      <c r="F353" s="82" t="s">
        <v>1053</v>
      </c>
      <c r="G353" s="82" t="s">
        <v>349</v>
      </c>
      <c r="H353" s="103">
        <v>143005852</v>
      </c>
      <c r="I353" s="104">
        <v>98</v>
      </c>
      <c r="J353" s="103" t="s">
        <v>232</v>
      </c>
      <c r="K353" s="103"/>
      <c r="L353" s="101">
        <v>39812</v>
      </c>
      <c r="M353" s="101">
        <v>41632</v>
      </c>
      <c r="N353" s="34">
        <v>60</v>
      </c>
      <c r="O353" s="34">
        <v>28</v>
      </c>
      <c r="P353" s="34">
        <v>60</v>
      </c>
      <c r="Q353" s="34">
        <v>28</v>
      </c>
      <c r="R353" s="52">
        <v>28</v>
      </c>
      <c r="S353" s="356">
        <v>80000</v>
      </c>
      <c r="T353" s="26">
        <v>0.05</v>
      </c>
      <c r="U353" s="27">
        <v>0.104</v>
      </c>
      <c r="V353" s="256">
        <v>1509.6986915208699</v>
      </c>
      <c r="W353" s="257">
        <v>70400.617101825745</v>
      </c>
      <c r="X353" s="257">
        <v>9599.3828981742554</v>
      </c>
      <c r="Y353" s="257">
        <v>13903.069594784774</v>
      </c>
      <c r="Z353" s="257">
        <v>7411.8743657172899</v>
      </c>
      <c r="AA353" s="257">
        <v>6491.1952290674844</v>
      </c>
      <c r="AB353" s="257">
        <v>1178.8715839863121</v>
      </c>
      <c r="AC353" s="257"/>
      <c r="AD353" s="257">
        <v>20181.304389425615</v>
      </c>
      <c r="AE353" s="257">
        <v>10581.921491252429</v>
      </c>
      <c r="AI353" s="60">
        <v>20</v>
      </c>
      <c r="AK353" s="82">
        <v>20</v>
      </c>
    </row>
    <row r="354" spans="2:37">
      <c r="B354" s="81">
        <v>40694</v>
      </c>
      <c r="C354" s="81">
        <v>40694</v>
      </c>
      <c r="D354" s="81">
        <v>40663</v>
      </c>
      <c r="E354" s="203">
        <v>393</v>
      </c>
      <c r="F354" s="82" t="s">
        <v>1053</v>
      </c>
      <c r="G354" s="82" t="s">
        <v>349</v>
      </c>
      <c r="H354" s="103">
        <v>143008185</v>
      </c>
      <c r="I354" s="104">
        <v>98</v>
      </c>
      <c r="J354" s="103" t="s">
        <v>1437</v>
      </c>
      <c r="K354" s="103"/>
      <c r="L354" s="101">
        <v>39029</v>
      </c>
      <c r="M354" s="101">
        <v>40839</v>
      </c>
      <c r="N354" s="34">
        <v>60</v>
      </c>
      <c r="O354" s="34">
        <v>54</v>
      </c>
      <c r="P354" s="34">
        <v>60</v>
      </c>
      <c r="Q354" s="34">
        <v>54</v>
      </c>
      <c r="R354" s="52">
        <v>54</v>
      </c>
      <c r="S354" s="356">
        <v>98575</v>
      </c>
      <c r="T354" s="26">
        <v>0.05</v>
      </c>
      <c r="U354" s="27">
        <v>0.104</v>
      </c>
      <c r="V354" s="256">
        <v>1860.2318564583718</v>
      </c>
      <c r="W354" s="257">
        <v>86746.760385155896</v>
      </c>
      <c r="X354" s="257">
        <v>11828.239614844104</v>
      </c>
      <c r="Y354" s="257">
        <v>24536.263377637664</v>
      </c>
      <c r="Z354" s="257">
        <v>12877.932843795557</v>
      </c>
      <c r="AA354" s="257">
        <v>11658.330533842107</v>
      </c>
      <c r="AB354" s="257">
        <v>2801.4251719367612</v>
      </c>
      <c r="AC354" s="257"/>
      <c r="AD354" s="257">
        <v>24867.151002345337</v>
      </c>
      <c r="AE354" s="257">
        <v>13038.911387502612</v>
      </c>
      <c r="AI354" s="60">
        <v>393</v>
      </c>
      <c r="AK354" s="82">
        <v>393</v>
      </c>
    </row>
    <row r="355" spans="2:37">
      <c r="B355" s="81">
        <v>40694</v>
      </c>
      <c r="C355" s="81">
        <v>40694</v>
      </c>
      <c r="D355" s="81">
        <v>40663</v>
      </c>
      <c r="E355" s="203">
        <v>3383</v>
      </c>
      <c r="F355" s="82" t="s">
        <v>1053</v>
      </c>
      <c r="G355" s="82" t="s">
        <v>444</v>
      </c>
      <c r="H355" s="19">
        <v>143008738</v>
      </c>
      <c r="I355" s="20">
        <v>98</v>
      </c>
      <c r="J355" s="19" t="s">
        <v>209</v>
      </c>
      <c r="K355" s="19"/>
      <c r="L355" s="21">
        <v>39696</v>
      </c>
      <c r="M355" s="21">
        <v>41519</v>
      </c>
      <c r="N355" s="34">
        <v>60</v>
      </c>
      <c r="O355" s="34">
        <v>32</v>
      </c>
      <c r="P355" s="34">
        <v>60</v>
      </c>
      <c r="Q355" s="34">
        <v>32</v>
      </c>
      <c r="R355" s="52">
        <v>32</v>
      </c>
      <c r="S355" s="356">
        <v>45000</v>
      </c>
      <c r="T355" s="26">
        <v>0.05</v>
      </c>
      <c r="U355" s="27">
        <v>0.104</v>
      </c>
      <c r="V355" s="256">
        <v>849.20551398048929</v>
      </c>
      <c r="W355" s="257">
        <v>39600.347119776976</v>
      </c>
      <c r="X355" s="257">
        <v>5399.6528802230241</v>
      </c>
      <c r="Y355" s="257">
        <v>8606.4055131745154</v>
      </c>
      <c r="Z355" s="257">
        <v>4573.7328692927495</v>
      </c>
      <c r="AA355" s="257">
        <v>4032.6726438817659</v>
      </c>
      <c r="AB355" s="257">
        <v>757.84601827691563</v>
      </c>
      <c r="AC355" s="257"/>
      <c r="AD355" s="257">
        <v>11351.983719051901</v>
      </c>
      <c r="AE355" s="257">
        <v>5952.3308388294945</v>
      </c>
      <c r="AK355" s="82">
        <v>3383</v>
      </c>
    </row>
    <row r="356" spans="2:37">
      <c r="B356" s="81">
        <v>40694</v>
      </c>
      <c r="C356" s="81">
        <v>40694</v>
      </c>
      <c r="D356" s="81">
        <v>40663</v>
      </c>
      <c r="E356" s="203">
        <v>115</v>
      </c>
      <c r="F356" s="82" t="s">
        <v>1053</v>
      </c>
      <c r="G356" s="82" t="s">
        <v>349</v>
      </c>
      <c r="H356" s="103">
        <v>143008827</v>
      </c>
      <c r="I356" s="104">
        <v>98</v>
      </c>
      <c r="J356" s="103" t="s">
        <v>1445</v>
      </c>
      <c r="K356" s="103"/>
      <c r="L356" s="101">
        <v>39391</v>
      </c>
      <c r="M356" s="101">
        <v>41205</v>
      </c>
      <c r="N356" s="34">
        <v>60</v>
      </c>
      <c r="O356" s="34">
        <v>42</v>
      </c>
      <c r="P356" s="34">
        <v>60</v>
      </c>
      <c r="Q356" s="34">
        <v>42</v>
      </c>
      <c r="R356" s="52">
        <v>42</v>
      </c>
      <c r="S356" s="356">
        <v>300529</v>
      </c>
      <c r="T356" s="26">
        <v>0.05</v>
      </c>
      <c r="U356" s="27">
        <v>0.104</v>
      </c>
      <c r="V356" s="256">
        <v>5671.3529758009436</v>
      </c>
      <c r="W356" s="257">
        <v>264467.83821243234</v>
      </c>
      <c r="X356" s="257">
        <v>36061.16178756766</v>
      </c>
      <c r="Y356" s="257">
        <v>67872.734008279847</v>
      </c>
      <c r="Z356" s="257">
        <v>35821.174015809185</v>
      </c>
      <c r="AA356" s="257">
        <v>32051.559992470662</v>
      </c>
      <c r="AB356" s="257">
        <v>6642.8455924466743</v>
      </c>
      <c r="AC356" s="257"/>
      <c r="AD356" s="257">
        <v>75813.340335621106</v>
      </c>
      <c r="AE356" s="257">
        <v>39752.178548057556</v>
      </c>
      <c r="AI356" s="60">
        <v>115</v>
      </c>
      <c r="AK356" s="82">
        <v>115</v>
      </c>
    </row>
    <row r="357" spans="2:37">
      <c r="B357" s="81">
        <v>40694</v>
      </c>
      <c r="C357" s="81">
        <v>40694</v>
      </c>
      <c r="D357" s="81">
        <v>40663</v>
      </c>
      <c r="E357" s="203">
        <v>690</v>
      </c>
      <c r="F357" s="82" t="s">
        <v>1053</v>
      </c>
      <c r="G357" s="82" t="s">
        <v>444</v>
      </c>
      <c r="H357" s="19">
        <v>143009157</v>
      </c>
      <c r="I357" s="20">
        <v>98</v>
      </c>
      <c r="J357" s="19" t="s">
        <v>1171</v>
      </c>
      <c r="K357" s="19"/>
      <c r="L357" s="21">
        <v>39940</v>
      </c>
      <c r="M357" s="21">
        <v>41764</v>
      </c>
      <c r="N357" s="34">
        <v>60</v>
      </c>
      <c r="O357" s="34">
        <v>24</v>
      </c>
      <c r="P357" s="34">
        <v>60</v>
      </c>
      <c r="Q357" s="34">
        <v>24</v>
      </c>
      <c r="R357" s="52">
        <v>24</v>
      </c>
      <c r="S357" s="356">
        <v>250000</v>
      </c>
      <c r="T357" s="26">
        <v>0.05</v>
      </c>
      <c r="U357" s="27">
        <v>0.104</v>
      </c>
      <c r="V357" s="256">
        <v>4717.8084110027185</v>
      </c>
      <c r="W357" s="257">
        <v>220001.92844320546</v>
      </c>
      <c r="X357" s="257">
        <v>29998.071556794544</v>
      </c>
      <c r="Y357" s="257">
        <v>38588.691136227433</v>
      </c>
      <c r="Z357" s="257">
        <v>20640.38801950261</v>
      </c>
      <c r="AA357" s="257">
        <v>17948.303116724823</v>
      </c>
      <c r="AB357" s="257">
        <v>3157.6917428204788</v>
      </c>
      <c r="AC357" s="257"/>
      <c r="AD357" s="257">
        <v>63066.576216955058</v>
      </c>
      <c r="AE357" s="257">
        <v>33068.504660163882</v>
      </c>
      <c r="AK357" s="82">
        <v>690</v>
      </c>
    </row>
    <row r="358" spans="2:37">
      <c r="B358" s="81">
        <v>40694</v>
      </c>
      <c r="C358" s="81">
        <v>40694</v>
      </c>
      <c r="D358" s="81">
        <v>40663</v>
      </c>
      <c r="E358" s="203">
        <v>366</v>
      </c>
      <c r="F358" s="82" t="s">
        <v>1053</v>
      </c>
      <c r="G358" s="82" t="s">
        <v>444</v>
      </c>
      <c r="H358" s="19">
        <v>143010309</v>
      </c>
      <c r="I358" s="20">
        <v>98</v>
      </c>
      <c r="J358" s="19" t="s">
        <v>1184</v>
      </c>
      <c r="K358" s="19"/>
      <c r="L358" s="21">
        <v>39937</v>
      </c>
      <c r="M358" s="21">
        <v>41758</v>
      </c>
      <c r="N358" s="34">
        <v>60</v>
      </c>
      <c r="O358" s="34">
        <v>24</v>
      </c>
      <c r="P358" s="34">
        <v>60</v>
      </c>
      <c r="Q358" s="34">
        <v>24</v>
      </c>
      <c r="R358" s="52">
        <v>24</v>
      </c>
      <c r="S358" s="356">
        <v>344854</v>
      </c>
      <c r="T358" s="26">
        <v>0.05</v>
      </c>
      <c r="U358" s="27">
        <v>0.104</v>
      </c>
      <c r="V358" s="256">
        <v>6507.8204070717256</v>
      </c>
      <c r="W358" s="257">
        <v>303474.18012541265</v>
      </c>
      <c r="X358" s="257">
        <v>41379.819874587352</v>
      </c>
      <c r="Y358" s="257">
        <v>53229.857972370271</v>
      </c>
      <c r="Z358" s="257">
        <v>28471.68148031021</v>
      </c>
      <c r="AA358" s="257">
        <v>24758.176492060062</v>
      </c>
      <c r="AB358" s="257">
        <v>4355.7705131144585</v>
      </c>
      <c r="AC358" s="257"/>
      <c r="AD358" s="257">
        <v>86995.044298887238</v>
      </c>
      <c r="AE358" s="257">
        <v>45615.224424304615</v>
      </c>
      <c r="AK358" s="82">
        <v>366</v>
      </c>
    </row>
    <row r="359" spans="2:37">
      <c r="B359" s="81">
        <v>40694</v>
      </c>
      <c r="C359" s="81">
        <v>40694</v>
      </c>
      <c r="D359" s="81">
        <v>40663</v>
      </c>
      <c r="E359" s="203">
        <v>4066</v>
      </c>
      <c r="F359" s="82" t="s">
        <v>1053</v>
      </c>
      <c r="G359" s="82" t="s">
        <v>444</v>
      </c>
      <c r="H359" s="19">
        <v>143010686</v>
      </c>
      <c r="I359" s="20">
        <v>98</v>
      </c>
      <c r="J359" s="19" t="s">
        <v>1187</v>
      </c>
      <c r="K359" s="19"/>
      <c r="L359" s="21">
        <v>39875</v>
      </c>
      <c r="M359" s="21">
        <v>41693</v>
      </c>
      <c r="N359" s="34">
        <v>60</v>
      </c>
      <c r="O359" s="34">
        <v>26</v>
      </c>
      <c r="P359" s="34">
        <v>60</v>
      </c>
      <c r="Q359" s="34">
        <v>26</v>
      </c>
      <c r="R359" s="52">
        <v>26</v>
      </c>
      <c r="S359" s="356">
        <v>236471</v>
      </c>
      <c r="T359" s="26">
        <v>0.05</v>
      </c>
      <c r="U359" s="27">
        <v>0.104</v>
      </c>
      <c r="V359" s="256">
        <v>4462.4994910328951</v>
      </c>
      <c r="W359" s="257">
        <v>208096.3040835729</v>
      </c>
      <c r="X359" s="257">
        <v>28374.695916427096</v>
      </c>
      <c r="Y359" s="257">
        <v>38855.354922471408</v>
      </c>
      <c r="Z359" s="257">
        <v>20748.190881188159</v>
      </c>
      <c r="AA359" s="257">
        <v>18107.164041283249</v>
      </c>
      <c r="AB359" s="257">
        <v>3235.7109378381779</v>
      </c>
      <c r="AC359" s="257"/>
      <c r="AD359" s="257">
        <v>59653.665378398255</v>
      </c>
      <c r="AE359" s="257">
        <v>31278.969461974426</v>
      </c>
      <c r="AK359" s="82">
        <v>4066</v>
      </c>
    </row>
    <row r="360" spans="2:37">
      <c r="B360" s="81">
        <v>40694</v>
      </c>
      <c r="C360" s="81">
        <v>40694</v>
      </c>
      <c r="D360" s="81">
        <v>40663</v>
      </c>
      <c r="E360" s="203">
        <v>280</v>
      </c>
      <c r="F360" s="82" t="s">
        <v>1053</v>
      </c>
      <c r="G360" s="82" t="s">
        <v>349</v>
      </c>
      <c r="H360" s="103">
        <v>143010732</v>
      </c>
      <c r="I360" s="104">
        <v>98</v>
      </c>
      <c r="J360" s="103" t="s">
        <v>1188</v>
      </c>
      <c r="K360" s="103"/>
      <c r="L360" s="101">
        <v>38951</v>
      </c>
      <c r="M360" s="101">
        <v>41509</v>
      </c>
      <c r="N360" s="34">
        <v>84</v>
      </c>
      <c r="O360" s="34">
        <v>56</v>
      </c>
      <c r="P360" s="34">
        <v>60</v>
      </c>
      <c r="Q360" s="34">
        <v>56</v>
      </c>
      <c r="R360" s="52">
        <v>56</v>
      </c>
      <c r="S360" s="356">
        <v>362037</v>
      </c>
      <c r="T360" s="26">
        <v>0.05</v>
      </c>
      <c r="U360" s="27">
        <v>0.104</v>
      </c>
      <c r="V360" s="256">
        <v>6832.0848147767638</v>
      </c>
      <c r="W360" s="257">
        <v>318595.35267117101</v>
      </c>
      <c r="X360" s="257">
        <v>43441.647328828985</v>
      </c>
      <c r="Y360" s="257">
        <v>90747.731978358221</v>
      </c>
      <c r="Z360" s="257">
        <v>47605.773754596026</v>
      </c>
      <c r="AA360" s="257">
        <v>43141.958223762194</v>
      </c>
      <c r="AB360" s="257">
        <v>10669.87829129133</v>
      </c>
      <c r="AC360" s="257"/>
      <c r="AD360" s="257">
        <v>91329.736215430967</v>
      </c>
      <c r="AE360" s="257">
        <v>47888.088886607024</v>
      </c>
      <c r="AI360" s="60">
        <v>280</v>
      </c>
      <c r="AK360" s="82">
        <v>280</v>
      </c>
    </row>
    <row r="361" spans="2:37">
      <c r="B361" s="81">
        <v>40694</v>
      </c>
      <c r="C361" s="81">
        <v>40694</v>
      </c>
      <c r="D361" s="81">
        <v>40663</v>
      </c>
      <c r="E361" s="203">
        <v>4135</v>
      </c>
      <c r="F361" s="82" t="s">
        <v>1053</v>
      </c>
      <c r="G361" s="82" t="s">
        <v>444</v>
      </c>
      <c r="H361" s="19">
        <v>143010899</v>
      </c>
      <c r="I361" s="20">
        <v>98</v>
      </c>
      <c r="J361" s="19" t="s">
        <v>620</v>
      </c>
      <c r="K361" s="19"/>
      <c r="L361" s="21">
        <v>39708</v>
      </c>
      <c r="M361" s="21">
        <v>41526</v>
      </c>
      <c r="N361" s="34">
        <v>60</v>
      </c>
      <c r="O361" s="34">
        <v>31</v>
      </c>
      <c r="P361" s="34">
        <v>60</v>
      </c>
      <c r="Q361" s="34">
        <v>31</v>
      </c>
      <c r="R361" s="52">
        <v>31</v>
      </c>
      <c r="S361" s="356">
        <v>182000</v>
      </c>
      <c r="T361" s="26">
        <v>0.05</v>
      </c>
      <c r="U361" s="27">
        <v>0.104</v>
      </c>
      <c r="V361" s="256">
        <v>3434.5645232099787</v>
      </c>
      <c r="W361" s="257">
        <v>160161.40390665355</v>
      </c>
      <c r="X361" s="257">
        <v>21838.596093346452</v>
      </c>
      <c r="Y361" s="257">
        <v>34047.736086357683</v>
      </c>
      <c r="Z361" s="257">
        <v>18108.05617709408</v>
      </c>
      <c r="AA361" s="257">
        <v>15939.679909263603</v>
      </c>
      <c r="AB361" s="257">
        <v>2969.2828021655264</v>
      </c>
      <c r="AC361" s="257"/>
      <c r="AD361" s="257">
        <v>45912.467485943271</v>
      </c>
      <c r="AE361" s="257">
        <v>24073.871392599322</v>
      </c>
      <c r="AK361" s="82">
        <v>4135</v>
      </c>
    </row>
    <row r="362" spans="2:37">
      <c r="B362" s="81">
        <v>40694</v>
      </c>
      <c r="C362" s="81">
        <v>40694</v>
      </c>
      <c r="D362" s="81">
        <v>40663</v>
      </c>
      <c r="E362" s="203">
        <v>3191</v>
      </c>
      <c r="F362" s="82" t="s">
        <v>1053</v>
      </c>
      <c r="G362" s="82" t="s">
        <v>444</v>
      </c>
      <c r="H362" s="19">
        <v>143011445</v>
      </c>
      <c r="I362" s="20">
        <v>98</v>
      </c>
      <c r="J362" s="19" t="s">
        <v>624</v>
      </c>
      <c r="K362" s="19"/>
      <c r="L362" s="21">
        <v>39575</v>
      </c>
      <c r="M362" s="21">
        <v>41387</v>
      </c>
      <c r="N362" s="34">
        <v>60</v>
      </c>
      <c r="O362" s="34">
        <v>36</v>
      </c>
      <c r="P362" s="34">
        <v>60</v>
      </c>
      <c r="Q362" s="34">
        <v>36</v>
      </c>
      <c r="R362" s="52">
        <v>36</v>
      </c>
      <c r="S362" s="356">
        <v>157679</v>
      </c>
      <c r="T362" s="26">
        <v>0.05</v>
      </c>
      <c r="U362" s="27">
        <v>0.104</v>
      </c>
      <c r="V362" s="256">
        <v>2975.5972497539906</v>
      </c>
      <c r="W362" s="257">
        <v>138758.73629998477</v>
      </c>
      <c r="X362" s="257">
        <v>18920.263700015232</v>
      </c>
      <c r="Y362" s="257">
        <v>32589.235738003434</v>
      </c>
      <c r="Z362" s="257">
        <v>17267.962363371535</v>
      </c>
      <c r="AA362" s="257">
        <v>15321.273374631899</v>
      </c>
      <c r="AB362" s="257">
        <v>2987.410057897142</v>
      </c>
      <c r="AC362" s="257"/>
      <c r="AD362" s="257">
        <v>39777.098685253019</v>
      </c>
      <c r="AE362" s="257">
        <v>20856.834985239915</v>
      </c>
      <c r="AK362" s="82">
        <v>3191</v>
      </c>
    </row>
    <row r="363" spans="2:37">
      <c r="B363" s="81">
        <v>40694</v>
      </c>
      <c r="C363" s="81">
        <v>40694</v>
      </c>
      <c r="D363" s="81">
        <v>40663</v>
      </c>
      <c r="E363" s="203">
        <v>47</v>
      </c>
      <c r="F363" s="82" t="s">
        <v>1053</v>
      </c>
      <c r="G363" s="82" t="s">
        <v>349</v>
      </c>
      <c r="H363" s="103">
        <v>143011550</v>
      </c>
      <c r="I363" s="104">
        <v>4</v>
      </c>
      <c r="J363" s="103" t="s">
        <v>625</v>
      </c>
      <c r="K363" s="103"/>
      <c r="L363" s="101">
        <v>32898</v>
      </c>
      <c r="M363" s="101">
        <v>42758</v>
      </c>
      <c r="N363" s="34">
        <v>324</v>
      </c>
      <c r="O363" s="34">
        <v>255</v>
      </c>
      <c r="P363" s="34">
        <v>228</v>
      </c>
      <c r="Q363" s="34">
        <v>228</v>
      </c>
      <c r="R363" s="52">
        <v>228</v>
      </c>
      <c r="S363" s="356">
        <v>272021</v>
      </c>
      <c r="T363" s="26">
        <v>0.03</v>
      </c>
      <c r="U363" s="27">
        <v>8.6499999999999994E-2</v>
      </c>
      <c r="V363" s="256">
        <v>1566.6807867095933</v>
      </c>
      <c r="W363" s="257">
        <v>175081.69468739614</v>
      </c>
      <c r="X363" s="257">
        <v>96939.305312603858</v>
      </c>
      <c r="Y363" s="257">
        <v>182121.52468238783</v>
      </c>
      <c r="Z363" s="257">
        <v>85182.219369780607</v>
      </c>
      <c r="AA363" s="257">
        <v>96939.305312607219</v>
      </c>
      <c r="AB363" s="257">
        <v>96939.305312603858</v>
      </c>
      <c r="AC363" s="257"/>
      <c r="AD363" s="257">
        <v>182121.52468238783</v>
      </c>
      <c r="AE363" s="257">
        <v>85182.219369780607</v>
      </c>
      <c r="AI363" s="60">
        <v>47</v>
      </c>
      <c r="AK363" s="82">
        <v>47</v>
      </c>
    </row>
    <row r="364" spans="2:37">
      <c r="B364" s="81">
        <v>40694</v>
      </c>
      <c r="C364" s="81">
        <v>40694</v>
      </c>
      <c r="D364" s="81">
        <v>40663</v>
      </c>
      <c r="E364" s="203">
        <v>401</v>
      </c>
      <c r="F364" s="82" t="s">
        <v>1053</v>
      </c>
      <c r="G364" s="82" t="s">
        <v>444</v>
      </c>
      <c r="H364" s="19">
        <v>143011690</v>
      </c>
      <c r="I364" s="20">
        <v>4</v>
      </c>
      <c r="J364" s="19" t="s">
        <v>140</v>
      </c>
      <c r="K364" s="19"/>
      <c r="L364" s="21">
        <v>32765</v>
      </c>
      <c r="M364" s="21">
        <v>43700</v>
      </c>
      <c r="N364" s="34">
        <v>360</v>
      </c>
      <c r="O364" s="34">
        <v>260</v>
      </c>
      <c r="P364" s="34">
        <v>228</v>
      </c>
      <c r="Q364" s="34">
        <v>228</v>
      </c>
      <c r="R364" s="52">
        <v>228</v>
      </c>
      <c r="S364" s="356">
        <v>51304</v>
      </c>
      <c r="T364" s="26">
        <v>0.03</v>
      </c>
      <c r="U364" s="27">
        <v>8.6499999999999994E-2</v>
      </c>
      <c r="V364" s="256">
        <v>295.48083082316793</v>
      </c>
      <c r="W364" s="257">
        <v>33020.947883590503</v>
      </c>
      <c r="X364" s="257">
        <v>18283.052116409497</v>
      </c>
      <c r="Y364" s="257">
        <v>34348.68154409113</v>
      </c>
      <c r="Z364" s="257">
        <v>16065.629427681068</v>
      </c>
      <c r="AA364" s="257">
        <v>18283.052116410065</v>
      </c>
      <c r="AB364" s="257">
        <v>18283.052116409497</v>
      </c>
      <c r="AC364" s="257"/>
      <c r="AD364" s="257">
        <v>34348.68154409113</v>
      </c>
      <c r="AE364" s="257">
        <v>16065.629427681068</v>
      </c>
      <c r="AK364" s="82">
        <v>401</v>
      </c>
    </row>
    <row r="365" spans="2:37">
      <c r="B365" s="81">
        <v>40694</v>
      </c>
      <c r="C365" s="81">
        <v>40694</v>
      </c>
      <c r="D365" s="81">
        <v>40663</v>
      </c>
      <c r="E365" s="203">
        <v>401</v>
      </c>
      <c r="F365" s="82" t="s">
        <v>1053</v>
      </c>
      <c r="G365" s="82" t="s">
        <v>444</v>
      </c>
      <c r="H365" s="19">
        <v>143011747</v>
      </c>
      <c r="I365" s="20">
        <v>4</v>
      </c>
      <c r="J365" s="19" t="s">
        <v>141</v>
      </c>
      <c r="K365" s="19"/>
      <c r="L365" s="21">
        <v>36111</v>
      </c>
      <c r="M365" s="21">
        <v>42666</v>
      </c>
      <c r="N365" s="34">
        <v>216</v>
      </c>
      <c r="O365" s="34">
        <v>150</v>
      </c>
      <c r="P365" s="34">
        <v>216</v>
      </c>
      <c r="Q365" s="34">
        <v>150</v>
      </c>
      <c r="R365" s="52">
        <v>150</v>
      </c>
      <c r="S365" s="356">
        <v>36793</v>
      </c>
      <c r="T365" s="26">
        <v>0.03</v>
      </c>
      <c r="U365" s="27">
        <v>8.6499999999999994E-2</v>
      </c>
      <c r="V365" s="256">
        <v>220.65619034151234</v>
      </c>
      <c r="W365" s="257">
        <v>24123.272648192404</v>
      </c>
      <c r="X365" s="257">
        <v>12669.727351807596</v>
      </c>
      <c r="Y365" s="257">
        <v>20531.514988307084</v>
      </c>
      <c r="Z365" s="257">
        <v>9715.2957829213137</v>
      </c>
      <c r="AA365" s="257">
        <v>10816.219205385771</v>
      </c>
      <c r="AB365" s="257">
        <v>8335.3469419786816</v>
      </c>
      <c r="AC365" s="257"/>
      <c r="AD365" s="257">
        <v>23538.464465573768</v>
      </c>
      <c r="AE365" s="257">
        <v>10868.737113765756</v>
      </c>
      <c r="AK365" s="82">
        <v>401</v>
      </c>
    </row>
    <row r="366" spans="2:37">
      <c r="B366" s="81">
        <v>40694</v>
      </c>
      <c r="C366" s="81">
        <v>40694</v>
      </c>
      <c r="D366" s="81">
        <v>40663</v>
      </c>
      <c r="E366" s="203">
        <v>668</v>
      </c>
      <c r="F366" s="82" t="s">
        <v>1053</v>
      </c>
      <c r="G366" s="82" t="s">
        <v>444</v>
      </c>
      <c r="H366" s="19">
        <v>143012751</v>
      </c>
      <c r="I366" s="20">
        <v>98</v>
      </c>
      <c r="J366" s="19" t="s">
        <v>1193</v>
      </c>
      <c r="K366" s="19"/>
      <c r="L366" s="21">
        <v>39311</v>
      </c>
      <c r="M366" s="21">
        <v>41874</v>
      </c>
      <c r="N366" s="34">
        <v>84</v>
      </c>
      <c r="O366" s="34">
        <v>44</v>
      </c>
      <c r="P366" s="34">
        <v>60</v>
      </c>
      <c r="Q366" s="34">
        <v>44</v>
      </c>
      <c r="R366" s="52">
        <v>44</v>
      </c>
      <c r="S366" s="356">
        <v>649007</v>
      </c>
      <c r="T366" s="26">
        <v>0.05</v>
      </c>
      <c r="U366" s="27">
        <v>0.104</v>
      </c>
      <c r="V366" s="256">
        <v>12247.562733598565</v>
      </c>
      <c r="W366" s="257">
        <v>571131.16629255773</v>
      </c>
      <c r="X366" s="257">
        <v>77875.833707442274</v>
      </c>
      <c r="Y366" s="257">
        <v>150007.60248864823</v>
      </c>
      <c r="Z366" s="257">
        <v>79076.608019555206</v>
      </c>
      <c r="AA366" s="257">
        <v>70930.994469093028</v>
      </c>
      <c r="AB366" s="257">
        <v>15028.669662839737</v>
      </c>
      <c r="AC366" s="257"/>
      <c r="AD366" s="257">
        <v>163722.59772334938</v>
      </c>
      <c r="AE366" s="257">
        <v>85846.764015915891</v>
      </c>
      <c r="AK366" s="82">
        <v>668</v>
      </c>
    </row>
    <row r="367" spans="2:37">
      <c r="B367" s="81">
        <v>40694</v>
      </c>
      <c r="C367" s="81">
        <v>40694</v>
      </c>
      <c r="D367" s="81">
        <v>40663</v>
      </c>
      <c r="E367" s="203">
        <v>55</v>
      </c>
      <c r="F367" s="82" t="s">
        <v>1053</v>
      </c>
      <c r="G367" s="82" t="s">
        <v>349</v>
      </c>
      <c r="H367" s="103">
        <v>143013081</v>
      </c>
      <c r="I367" s="104">
        <v>99</v>
      </c>
      <c r="J367" s="103" t="s">
        <v>1197</v>
      </c>
      <c r="K367" s="103"/>
      <c r="L367" s="101">
        <v>39436</v>
      </c>
      <c r="M367" s="101">
        <v>41083</v>
      </c>
      <c r="N367" s="34">
        <v>54</v>
      </c>
      <c r="O367" s="34">
        <v>40</v>
      </c>
      <c r="P367" s="34">
        <v>54</v>
      </c>
      <c r="Q367" s="34">
        <v>40</v>
      </c>
      <c r="R367" s="52">
        <v>40</v>
      </c>
      <c r="S367" s="356">
        <v>200003</v>
      </c>
      <c r="T367" s="26">
        <v>0.03</v>
      </c>
      <c r="U367" s="27">
        <v>8.6499999999999994E-2</v>
      </c>
      <c r="V367" s="256">
        <v>3964.0071449219158</v>
      </c>
      <c r="W367" s="257">
        <v>176792.95225294674</v>
      </c>
      <c r="X367" s="257">
        <v>23210.047747053264</v>
      </c>
      <c r="Y367" s="257">
        <v>34375.074970826252</v>
      </c>
      <c r="Z367" s="257">
        <v>13026.561880004161</v>
      </c>
      <c r="AA367" s="257">
        <v>21348.513090822089</v>
      </c>
      <c r="AB367" s="257">
        <v>4071.9382012374149</v>
      </c>
      <c r="AC367" s="257"/>
      <c r="AD367" s="257">
        <v>37263.433572834409</v>
      </c>
      <c r="AE367" s="257">
        <v>14053.385825779376</v>
      </c>
      <c r="AI367" s="60">
        <v>55</v>
      </c>
      <c r="AK367" s="82">
        <v>55</v>
      </c>
    </row>
    <row r="368" spans="2:37">
      <c r="B368" s="81">
        <v>40694</v>
      </c>
      <c r="C368" s="81">
        <v>40694</v>
      </c>
      <c r="D368" s="81">
        <v>40663</v>
      </c>
      <c r="E368" s="203">
        <v>4043</v>
      </c>
      <c r="F368" s="82" t="s">
        <v>1053</v>
      </c>
      <c r="G368" s="82" t="s">
        <v>444</v>
      </c>
      <c r="H368" s="19">
        <v>143016854</v>
      </c>
      <c r="I368" s="20">
        <v>98</v>
      </c>
      <c r="J368" s="19" t="s">
        <v>1148</v>
      </c>
      <c r="K368" s="19"/>
      <c r="L368" s="21">
        <v>39246</v>
      </c>
      <c r="M368" s="21">
        <v>41052</v>
      </c>
      <c r="N368" s="34">
        <v>59</v>
      </c>
      <c r="O368" s="34">
        <v>47</v>
      </c>
      <c r="P368" s="34">
        <v>59</v>
      </c>
      <c r="Q368" s="34">
        <v>47</v>
      </c>
      <c r="R368" s="52">
        <v>47</v>
      </c>
      <c r="S368" s="356">
        <v>295622</v>
      </c>
      <c r="T368" s="26">
        <v>0.05</v>
      </c>
      <c r="U368" s="27">
        <v>0.104</v>
      </c>
      <c r="V368" s="256">
        <v>5662.0092262028247</v>
      </c>
      <c r="W368" s="257">
        <v>260658.3874617386</v>
      </c>
      <c r="X368" s="257">
        <v>34963.612538261397</v>
      </c>
      <c r="Y368" s="257">
        <v>69722.545612612666</v>
      </c>
      <c r="Z368" s="257">
        <v>36631.620393193502</v>
      </c>
      <c r="AA368" s="257">
        <v>33090.925219419165</v>
      </c>
      <c r="AB368" s="257">
        <v>7207.4113565714288</v>
      </c>
      <c r="AC368" s="257"/>
      <c r="AD368" s="257">
        <v>73400.156884224853</v>
      </c>
      <c r="AE368" s="257">
        <v>38436.54434596745</v>
      </c>
      <c r="AK368" s="82">
        <v>4043</v>
      </c>
    </row>
    <row r="369" spans="2:37">
      <c r="B369" s="81">
        <v>40694</v>
      </c>
      <c r="C369" s="81">
        <v>40694</v>
      </c>
      <c r="D369" s="81">
        <v>40663</v>
      </c>
      <c r="E369" s="203">
        <v>3087</v>
      </c>
      <c r="F369" s="82" t="s">
        <v>1053</v>
      </c>
      <c r="G369" s="82" t="s">
        <v>444</v>
      </c>
      <c r="H369" s="19">
        <v>143018660</v>
      </c>
      <c r="I369" s="20">
        <v>99</v>
      </c>
      <c r="J369" s="19" t="s">
        <v>1217</v>
      </c>
      <c r="K369" s="19"/>
      <c r="L369" s="21">
        <v>39955</v>
      </c>
      <c r="M369" s="21">
        <v>50679</v>
      </c>
      <c r="N369" s="34">
        <v>353</v>
      </c>
      <c r="O369" s="34">
        <v>23</v>
      </c>
      <c r="P369" s="34">
        <v>228</v>
      </c>
      <c r="Q369" s="34">
        <v>23</v>
      </c>
      <c r="R369" s="52">
        <v>23</v>
      </c>
      <c r="S369" s="356">
        <v>386157</v>
      </c>
      <c r="T369" s="26">
        <v>0.03</v>
      </c>
      <c r="U369" s="27">
        <v>8.6499999999999994E-2</v>
      </c>
      <c r="V369" s="256">
        <v>2224.0369403590767</v>
      </c>
      <c r="W369" s="257">
        <v>248543.39178004945</v>
      </c>
      <c r="X369" s="257">
        <v>137613.60821995055</v>
      </c>
      <c r="Y369" s="257">
        <v>40376.485093840209</v>
      </c>
      <c r="Z369" s="257">
        <v>21393.827458702031</v>
      </c>
      <c r="AA369" s="257">
        <v>18982.657635138177</v>
      </c>
      <c r="AB369" s="257">
        <v>13882.074513416064</v>
      </c>
      <c r="AC369" s="257"/>
      <c r="AD369" s="257">
        <v>258537.03062181507</v>
      </c>
      <c r="AE369" s="257">
        <v>120923.42240186012</v>
      </c>
      <c r="AK369" s="82">
        <v>3087</v>
      </c>
    </row>
    <row r="370" spans="2:37">
      <c r="B370" s="81">
        <v>40694</v>
      </c>
      <c r="C370" s="81">
        <v>40694</v>
      </c>
      <c r="D370" s="81">
        <v>40663</v>
      </c>
      <c r="E370" s="203">
        <v>2035</v>
      </c>
      <c r="F370" s="82" t="s">
        <v>1053</v>
      </c>
      <c r="G370" s="82" t="s">
        <v>444</v>
      </c>
      <c r="H370" s="19">
        <v>143019462</v>
      </c>
      <c r="I370" s="20">
        <v>98</v>
      </c>
      <c r="J370" s="19" t="s">
        <v>1071</v>
      </c>
      <c r="K370" s="19"/>
      <c r="L370" s="21">
        <v>40144</v>
      </c>
      <c r="M370" s="21">
        <v>41968</v>
      </c>
      <c r="N370" s="34">
        <v>60</v>
      </c>
      <c r="O370" s="34">
        <v>17</v>
      </c>
      <c r="P370" s="34">
        <v>60</v>
      </c>
      <c r="Q370" s="34">
        <v>17</v>
      </c>
      <c r="R370" s="52">
        <v>17</v>
      </c>
      <c r="S370" s="356">
        <v>250972</v>
      </c>
      <c r="T370" s="26">
        <v>0.05</v>
      </c>
      <c r="U370" s="27">
        <v>0.104</v>
      </c>
      <c r="V370" s="256">
        <v>4736.1512501046964</v>
      </c>
      <c r="W370" s="257">
        <v>220857.2959409926</v>
      </c>
      <c r="X370" s="257">
        <v>30114.704059007403</v>
      </c>
      <c r="Y370" s="257">
        <v>29064.769364609379</v>
      </c>
      <c r="Z370" s="257">
        <v>15641.727136791025</v>
      </c>
      <c r="AA370" s="257">
        <v>13423.042227818354</v>
      </c>
      <c r="AB370" s="257">
        <v>2245.3946008909029</v>
      </c>
      <c r="AC370" s="257"/>
      <c r="AD370" s="257">
        <v>63311.779065286544</v>
      </c>
      <c r="AE370" s="257">
        <v>33197.075006282597</v>
      </c>
      <c r="AK370" s="82">
        <v>2035</v>
      </c>
    </row>
    <row r="371" spans="2:37">
      <c r="B371" s="81">
        <v>40694</v>
      </c>
      <c r="C371" s="81">
        <v>40694</v>
      </c>
      <c r="D371" s="81">
        <v>40663</v>
      </c>
      <c r="E371" s="203">
        <v>146</v>
      </c>
      <c r="F371" s="82" t="s">
        <v>1053</v>
      </c>
      <c r="G371" s="82" t="s">
        <v>349</v>
      </c>
      <c r="H371" s="103">
        <v>143021777</v>
      </c>
      <c r="I371" s="104">
        <v>98</v>
      </c>
      <c r="J371" s="103" t="s">
        <v>491</v>
      </c>
      <c r="K371" s="103"/>
      <c r="L371" s="101">
        <v>39562</v>
      </c>
      <c r="M371" s="101">
        <v>40991</v>
      </c>
      <c r="N371" s="34">
        <v>47</v>
      </c>
      <c r="O371" s="34">
        <v>36</v>
      </c>
      <c r="P371" s="34">
        <v>47</v>
      </c>
      <c r="Q371" s="34">
        <v>36</v>
      </c>
      <c r="R371" s="52">
        <v>36</v>
      </c>
      <c r="S371" s="356">
        <v>428765</v>
      </c>
      <c r="T371" s="26">
        <v>0.05</v>
      </c>
      <c r="U371" s="27">
        <v>0.104</v>
      </c>
      <c r="V371" s="256">
        <v>10063.988314561802</v>
      </c>
      <c r="W371" s="257">
        <v>387164.13893987332</v>
      </c>
      <c r="X371" s="257">
        <v>41600.861060126685</v>
      </c>
      <c r="Y371" s="257">
        <v>80296.511698722024</v>
      </c>
      <c r="Z371" s="257">
        <v>41524.104768020399</v>
      </c>
      <c r="AA371" s="257">
        <v>38772.406930701625</v>
      </c>
      <c r="AB371" s="257">
        <v>6568.5570094936866</v>
      </c>
      <c r="AC371" s="257"/>
      <c r="AD371" s="257">
        <v>85843.311844526906</v>
      </c>
      <c r="AE371" s="257">
        <v>44242.450784406552</v>
      </c>
      <c r="AI371" s="60">
        <v>146</v>
      </c>
      <c r="AK371" s="82">
        <v>146</v>
      </c>
    </row>
    <row r="372" spans="2:37">
      <c r="B372" s="81">
        <v>40694</v>
      </c>
      <c r="C372" s="81">
        <v>40694</v>
      </c>
      <c r="D372" s="81">
        <v>40663</v>
      </c>
      <c r="E372" s="203">
        <v>64</v>
      </c>
      <c r="F372" s="82" t="s">
        <v>1053</v>
      </c>
      <c r="G372" s="82" t="s">
        <v>349</v>
      </c>
      <c r="H372" s="103">
        <v>143022269</v>
      </c>
      <c r="I372" s="104">
        <v>98</v>
      </c>
      <c r="J372" s="103" t="s">
        <v>1366</v>
      </c>
      <c r="K372" s="103"/>
      <c r="L372" s="101">
        <v>39444</v>
      </c>
      <c r="M372" s="101">
        <v>41266</v>
      </c>
      <c r="N372" s="34">
        <v>60</v>
      </c>
      <c r="O372" s="34">
        <v>40</v>
      </c>
      <c r="P372" s="34">
        <v>60</v>
      </c>
      <c r="Q372" s="34">
        <v>40</v>
      </c>
      <c r="R372" s="52">
        <v>40</v>
      </c>
      <c r="S372" s="356">
        <v>300033</v>
      </c>
      <c r="T372" s="26">
        <v>0.05</v>
      </c>
      <c r="U372" s="27">
        <v>0.104</v>
      </c>
      <c r="V372" s="256">
        <v>5661.9928439135147</v>
      </c>
      <c r="W372" s="257">
        <v>264031.35438640101</v>
      </c>
      <c r="X372" s="257">
        <v>36001.645613598987</v>
      </c>
      <c r="Y372" s="257">
        <v>66006.99119682482</v>
      </c>
      <c r="Z372" s="257">
        <v>34880.151057587464</v>
      </c>
      <c r="AA372" s="257">
        <v>31126.840139237356</v>
      </c>
      <c r="AB372" s="257">
        <v>6316.0781778243836</v>
      </c>
      <c r="AC372" s="257"/>
      <c r="AD372" s="257">
        <v>75688.21624840665</v>
      </c>
      <c r="AE372" s="257">
        <v>39686.570634811796</v>
      </c>
      <c r="AI372" s="60">
        <v>64</v>
      </c>
      <c r="AK372" s="82">
        <v>64</v>
      </c>
    </row>
    <row r="373" spans="2:37">
      <c r="B373" s="81">
        <v>40686</v>
      </c>
      <c r="C373" s="81">
        <v>40686</v>
      </c>
      <c r="D373" s="81">
        <v>40663</v>
      </c>
      <c r="E373" s="203">
        <v>4122</v>
      </c>
      <c r="F373" s="82" t="s">
        <v>1054</v>
      </c>
      <c r="G373" s="82" t="s">
        <v>444</v>
      </c>
      <c r="H373" s="19">
        <v>143023737</v>
      </c>
      <c r="I373" s="20">
        <v>97</v>
      </c>
      <c r="J373" s="19" t="s">
        <v>1538</v>
      </c>
      <c r="K373" s="19"/>
      <c r="L373" s="21">
        <v>39591</v>
      </c>
      <c r="M373" s="21">
        <v>40686</v>
      </c>
      <c r="N373" s="34">
        <v>36</v>
      </c>
      <c r="O373" s="34">
        <v>35</v>
      </c>
      <c r="P373" s="34">
        <v>36</v>
      </c>
      <c r="Q373" s="34">
        <v>35</v>
      </c>
      <c r="R373" s="52">
        <v>35</v>
      </c>
      <c r="S373" s="356">
        <v>7308</v>
      </c>
      <c r="T373" s="26">
        <v>0</v>
      </c>
      <c r="U373" s="27">
        <v>0.104</v>
      </c>
      <c r="V373" s="256">
        <v>203</v>
      </c>
      <c r="W373" s="257">
        <v>6254.7544591680507</v>
      </c>
      <c r="X373" s="257">
        <v>1053.2455408319493</v>
      </c>
      <c r="Y373" s="257">
        <v>1051.501324044043</v>
      </c>
      <c r="Z373" s="257">
        <v>0</v>
      </c>
      <c r="AA373" s="257">
        <v>1051.501324044043</v>
      </c>
      <c r="AB373" s="257">
        <v>161.6824295136764</v>
      </c>
      <c r="AC373" s="257"/>
      <c r="AD373" s="257">
        <v>1053.2455408318813</v>
      </c>
      <c r="AE373" s="257">
        <v>0</v>
      </c>
      <c r="AK373" s="82">
        <v>4122</v>
      </c>
    </row>
    <row r="374" spans="2:37">
      <c r="B374" s="81">
        <v>40694</v>
      </c>
      <c r="C374" s="81">
        <v>40694</v>
      </c>
      <c r="D374" s="81">
        <v>40663</v>
      </c>
      <c r="E374" s="203">
        <v>224</v>
      </c>
      <c r="F374" s="82" t="s">
        <v>1053</v>
      </c>
      <c r="G374" s="82" t="s">
        <v>349</v>
      </c>
      <c r="H374" s="103">
        <v>143024032</v>
      </c>
      <c r="I374" s="104">
        <v>99</v>
      </c>
      <c r="J374" s="103" t="s">
        <v>380</v>
      </c>
      <c r="K374" s="103"/>
      <c r="L374" s="101">
        <v>39058</v>
      </c>
      <c r="M374" s="101">
        <v>41966</v>
      </c>
      <c r="N374" s="34">
        <v>96</v>
      </c>
      <c r="O374" s="34">
        <v>53</v>
      </c>
      <c r="P374" s="34">
        <v>96</v>
      </c>
      <c r="Q374" s="34">
        <v>53</v>
      </c>
      <c r="R374" s="52">
        <v>53</v>
      </c>
      <c r="S374" s="356">
        <v>2972335</v>
      </c>
      <c r="T374" s="26">
        <v>0.03</v>
      </c>
      <c r="U374" s="27">
        <v>8.6499999999999994E-2</v>
      </c>
      <c r="V374" s="256">
        <v>34864.217183142377</v>
      </c>
      <c r="W374" s="257">
        <v>2409534.318334938</v>
      </c>
      <c r="X374" s="257">
        <v>562800.68166506197</v>
      </c>
      <c r="Y374" s="257">
        <v>723399.93716709118</v>
      </c>
      <c r="Z374" s="257">
        <v>295181.1486075634</v>
      </c>
      <c r="AA374" s="257">
        <v>428218.78855952778</v>
      </c>
      <c r="AB374" s="257">
        <v>130826.474246703</v>
      </c>
      <c r="AC374" s="257"/>
      <c r="AD374" s="257">
        <v>937430.53124669392</v>
      </c>
      <c r="AE374" s="257">
        <v>374629.84958160733</v>
      </c>
      <c r="AI374" s="60">
        <v>224</v>
      </c>
      <c r="AK374" s="82">
        <v>224</v>
      </c>
    </row>
    <row r="375" spans="2:37">
      <c r="B375" s="81">
        <v>40694</v>
      </c>
      <c r="C375" s="81">
        <v>40694</v>
      </c>
      <c r="D375" s="81">
        <v>40663</v>
      </c>
      <c r="E375" s="203">
        <v>2048</v>
      </c>
      <c r="F375" s="82" t="s">
        <v>1053</v>
      </c>
      <c r="G375" s="82" t="s">
        <v>444</v>
      </c>
      <c r="H375" s="19">
        <v>143025403</v>
      </c>
      <c r="I375" s="20">
        <v>98</v>
      </c>
      <c r="J375" s="19" t="s">
        <v>870</v>
      </c>
      <c r="K375" s="19"/>
      <c r="L375" s="21">
        <v>38981</v>
      </c>
      <c r="M375" s="21">
        <v>40809</v>
      </c>
      <c r="N375" s="34">
        <v>60</v>
      </c>
      <c r="O375" s="34">
        <v>55</v>
      </c>
      <c r="P375" s="34">
        <v>60</v>
      </c>
      <c r="Q375" s="34">
        <v>55</v>
      </c>
      <c r="R375" s="52">
        <v>55</v>
      </c>
      <c r="S375" s="356">
        <v>265007</v>
      </c>
      <c r="T375" s="26">
        <v>0.05</v>
      </c>
      <c r="U375" s="27">
        <v>0.104</v>
      </c>
      <c r="V375" s="256">
        <v>5001.009014298389</v>
      </c>
      <c r="W375" s="257">
        <v>233208.20420379416</v>
      </c>
      <c r="X375" s="257">
        <v>31798.795796205843</v>
      </c>
      <c r="Y375" s="257">
        <v>66215.128200579231</v>
      </c>
      <c r="Z375" s="257">
        <v>34743.991467290121</v>
      </c>
      <c r="AA375" s="257">
        <v>31471.13673328911</v>
      </c>
      <c r="AB375" s="257">
        <v>7670.7621438215847</v>
      </c>
      <c r="AC375" s="257"/>
      <c r="AD375" s="257">
        <v>66852.336654106475</v>
      </c>
      <c r="AE375" s="257">
        <v>35053.540857904198</v>
      </c>
      <c r="AK375" s="82">
        <v>2048</v>
      </c>
    </row>
    <row r="376" spans="2:37">
      <c r="B376" s="81">
        <v>40694</v>
      </c>
      <c r="C376" s="81">
        <v>40694</v>
      </c>
      <c r="D376" s="81">
        <v>40663</v>
      </c>
      <c r="E376" s="203">
        <v>393</v>
      </c>
      <c r="F376" s="82" t="s">
        <v>1053</v>
      </c>
      <c r="G376" s="82" t="s">
        <v>349</v>
      </c>
      <c r="H376" s="103">
        <v>143026558</v>
      </c>
      <c r="I376" s="104">
        <v>99</v>
      </c>
      <c r="J376" s="103" t="s">
        <v>394</v>
      </c>
      <c r="K376" s="103"/>
      <c r="L376" s="101">
        <v>39716</v>
      </c>
      <c r="M376" s="101">
        <v>48114</v>
      </c>
      <c r="N376" s="34">
        <v>276</v>
      </c>
      <c r="O376" s="34">
        <v>31</v>
      </c>
      <c r="P376" s="34">
        <v>228</v>
      </c>
      <c r="Q376" s="34">
        <v>31</v>
      </c>
      <c r="R376" s="52">
        <v>31</v>
      </c>
      <c r="S376" s="356">
        <v>1300157</v>
      </c>
      <c r="T376" s="26">
        <v>0.03</v>
      </c>
      <c r="U376" s="27">
        <v>8.6499999999999994E-2</v>
      </c>
      <c r="V376" s="256">
        <v>7488.1387525447835</v>
      </c>
      <c r="W376" s="257">
        <v>836823.9618253035</v>
      </c>
      <c r="X376" s="257">
        <v>463333.0381746965</v>
      </c>
      <c r="Y376" s="257">
        <v>181756.9276760066</v>
      </c>
      <c r="Z376" s="257">
        <v>95714.62141542176</v>
      </c>
      <c r="AA376" s="257">
        <v>86042.306260584839</v>
      </c>
      <c r="AB376" s="257">
        <v>62997.035892173641</v>
      </c>
      <c r="AC376" s="257"/>
      <c r="AD376" s="257">
        <v>870471.67375488952</v>
      </c>
      <c r="AE376" s="257">
        <v>407138.63558017951</v>
      </c>
      <c r="AI376" s="60">
        <v>393</v>
      </c>
      <c r="AK376" s="82">
        <v>393</v>
      </c>
    </row>
    <row r="377" spans="2:37">
      <c r="B377" s="81">
        <v>40694</v>
      </c>
      <c r="C377" s="81">
        <v>40694</v>
      </c>
      <c r="D377" s="81">
        <v>40663</v>
      </c>
      <c r="E377" s="203">
        <v>441</v>
      </c>
      <c r="F377" s="82" t="s">
        <v>1053</v>
      </c>
      <c r="G377" s="82" t="s">
        <v>349</v>
      </c>
      <c r="H377" s="103">
        <v>143026760</v>
      </c>
      <c r="I377" s="104">
        <v>4</v>
      </c>
      <c r="J377" s="103" t="s">
        <v>396</v>
      </c>
      <c r="K377" s="103"/>
      <c r="L377" s="101">
        <v>34762</v>
      </c>
      <c r="M377" s="101">
        <v>41693</v>
      </c>
      <c r="N377" s="34">
        <v>228</v>
      </c>
      <c r="O377" s="34">
        <v>194</v>
      </c>
      <c r="P377" s="34">
        <v>228</v>
      </c>
      <c r="Q377" s="34">
        <v>194</v>
      </c>
      <c r="R377" s="52">
        <v>194</v>
      </c>
      <c r="S377" s="356">
        <v>212002</v>
      </c>
      <c r="T377" s="26">
        <v>0.03</v>
      </c>
      <c r="U377" s="27">
        <v>8.6499999999999994E-2</v>
      </c>
      <c r="V377" s="256">
        <v>1221.0066875131229</v>
      </c>
      <c r="W377" s="257">
        <v>136451.48513209404</v>
      </c>
      <c r="X377" s="257">
        <v>75550.514867905964</v>
      </c>
      <c r="Y377" s="257">
        <v>137125.55641351145</v>
      </c>
      <c r="Z377" s="257">
        <v>64624.528263942178</v>
      </c>
      <c r="AA377" s="257">
        <v>72501.028149569276</v>
      </c>
      <c r="AB377" s="257">
        <v>64284.210019183149</v>
      </c>
      <c r="AC377" s="257"/>
      <c r="AD377" s="257">
        <v>141938.03962089506</v>
      </c>
      <c r="AE377" s="257">
        <v>66387.52475298685</v>
      </c>
      <c r="AI377" s="60">
        <v>441</v>
      </c>
      <c r="AK377" s="82">
        <v>441</v>
      </c>
    </row>
    <row r="378" spans="2:37">
      <c r="B378" s="81">
        <v>40694</v>
      </c>
      <c r="C378" s="81">
        <v>40694</v>
      </c>
      <c r="D378" s="81">
        <v>40663</v>
      </c>
      <c r="E378" s="203">
        <v>2055</v>
      </c>
      <c r="F378" s="82" t="s">
        <v>1053</v>
      </c>
      <c r="G378" s="82" t="s">
        <v>349</v>
      </c>
      <c r="H378" s="103">
        <v>143026817</v>
      </c>
      <c r="I378" s="104">
        <v>99</v>
      </c>
      <c r="J378" s="103" t="s">
        <v>397</v>
      </c>
      <c r="K378" s="103"/>
      <c r="L378" s="101">
        <v>39864</v>
      </c>
      <c r="M378" s="101">
        <v>41782</v>
      </c>
      <c r="N378" s="34">
        <v>63</v>
      </c>
      <c r="O378" s="34">
        <v>26</v>
      </c>
      <c r="P378" s="34">
        <v>63</v>
      </c>
      <c r="Q378" s="34">
        <v>26</v>
      </c>
      <c r="R378" s="52">
        <v>26</v>
      </c>
      <c r="S378" s="356">
        <v>1120543</v>
      </c>
      <c r="T378" s="26">
        <v>0.03</v>
      </c>
      <c r="U378" s="27">
        <v>8.6499999999999994E-2</v>
      </c>
      <c r="V378" s="256">
        <v>19246.006117675304</v>
      </c>
      <c r="W378" s="257">
        <v>971764.71791381587</v>
      </c>
      <c r="X378" s="257">
        <v>148778.28208618413</v>
      </c>
      <c r="Y378" s="257">
        <v>151722.82432404766</v>
      </c>
      <c r="Z378" s="257">
        <v>59202.908463536725</v>
      </c>
      <c r="AA378" s="257">
        <v>92519.915860510926</v>
      </c>
      <c r="AB378" s="257">
        <v>16965.944448424503</v>
      </c>
      <c r="AC378" s="257"/>
      <c r="AD378" s="257">
        <v>240733.66749971546</v>
      </c>
      <c r="AE378" s="257">
        <v>91955.385413520256</v>
      </c>
      <c r="AI378" s="60">
        <v>2055</v>
      </c>
      <c r="AK378" s="82">
        <v>2055</v>
      </c>
    </row>
    <row r="379" spans="2:37">
      <c r="B379" s="81">
        <v>40694</v>
      </c>
      <c r="C379" s="81">
        <v>40694</v>
      </c>
      <c r="D379" s="81">
        <v>40663</v>
      </c>
      <c r="E379" s="203">
        <v>2112</v>
      </c>
      <c r="F379" s="82" t="s">
        <v>1053</v>
      </c>
      <c r="G379" s="82" t="s">
        <v>349</v>
      </c>
      <c r="H379" s="103">
        <v>143027252</v>
      </c>
      <c r="I379" s="104">
        <v>99</v>
      </c>
      <c r="J379" s="103" t="s">
        <v>406</v>
      </c>
      <c r="K379" s="103"/>
      <c r="L379" s="101">
        <v>37928</v>
      </c>
      <c r="M379" s="101">
        <v>41205</v>
      </c>
      <c r="N379" s="34">
        <v>108</v>
      </c>
      <c r="O379" s="34">
        <v>90</v>
      </c>
      <c r="P379" s="34">
        <v>108</v>
      </c>
      <c r="Q379" s="34">
        <v>90</v>
      </c>
      <c r="R379" s="52">
        <v>90</v>
      </c>
      <c r="S379" s="356">
        <v>139592</v>
      </c>
      <c r="T379" s="26">
        <v>0.03</v>
      </c>
      <c r="U379" s="27">
        <v>8.6499999999999994E-2</v>
      </c>
      <c r="V379" s="256">
        <v>1476.4562574427327</v>
      </c>
      <c r="W379" s="257">
        <v>110528.79546339468</v>
      </c>
      <c r="X379" s="257">
        <v>29063.204536605321</v>
      </c>
      <c r="Y379" s="257">
        <v>47192.813000543872</v>
      </c>
      <c r="Z379" s="257">
        <v>19244.473937217899</v>
      </c>
      <c r="AA379" s="257">
        <v>27948.339063325973</v>
      </c>
      <c r="AB379" s="257">
        <v>11472.317580238943</v>
      </c>
      <c r="AC379" s="257"/>
      <c r="AD379" s="257">
        <v>48928.480340418711</v>
      </c>
      <c r="AE379" s="257">
        <v>19865.27580381219</v>
      </c>
      <c r="AI379" s="60">
        <v>2112</v>
      </c>
      <c r="AK379" s="82">
        <v>2112</v>
      </c>
    </row>
    <row r="380" spans="2:37">
      <c r="B380" s="81">
        <v>40694</v>
      </c>
      <c r="C380" s="81">
        <v>40694</v>
      </c>
      <c r="D380" s="81">
        <v>40663</v>
      </c>
      <c r="E380" s="203">
        <v>85</v>
      </c>
      <c r="F380" s="82" t="s">
        <v>1053</v>
      </c>
      <c r="G380" s="82" t="s">
        <v>349</v>
      </c>
      <c r="H380" s="103">
        <v>143027430</v>
      </c>
      <c r="I380" s="104">
        <v>4</v>
      </c>
      <c r="J380" s="103" t="s">
        <v>407</v>
      </c>
      <c r="K380" s="103"/>
      <c r="L380" s="101">
        <v>34370</v>
      </c>
      <c r="M380" s="101">
        <v>40962</v>
      </c>
      <c r="N380" s="34">
        <v>217</v>
      </c>
      <c r="O380" s="34">
        <v>207</v>
      </c>
      <c r="P380" s="34">
        <v>217</v>
      </c>
      <c r="Q380" s="34">
        <v>207</v>
      </c>
      <c r="R380" s="52">
        <v>207</v>
      </c>
      <c r="S380" s="356">
        <v>108288</v>
      </c>
      <c r="T380" s="26">
        <v>0.03</v>
      </c>
      <c r="U380" s="27">
        <v>8.6499999999999994E-2</v>
      </c>
      <c r="V380" s="256">
        <v>647.17069452332635</v>
      </c>
      <c r="W380" s="257">
        <v>70888.222530196465</v>
      </c>
      <c r="X380" s="257">
        <v>37399.777469803535</v>
      </c>
      <c r="Y380" s="257">
        <v>69298.470037634746</v>
      </c>
      <c r="Z380" s="257">
        <v>32059.937420953418</v>
      </c>
      <c r="AA380" s="257">
        <v>37238.532616681332</v>
      </c>
      <c r="AB380" s="257">
        <v>33955.061123900581</v>
      </c>
      <c r="AC380" s="257"/>
      <c r="AD380" s="257">
        <v>69547.818181363997</v>
      </c>
      <c r="AE380" s="257">
        <v>32148.040711559184</v>
      </c>
      <c r="AI380" s="60">
        <v>85</v>
      </c>
      <c r="AK380" s="82">
        <v>85</v>
      </c>
    </row>
    <row r="381" spans="2:37">
      <c r="B381" s="81">
        <v>40694</v>
      </c>
      <c r="C381" s="81">
        <v>40694</v>
      </c>
      <c r="D381" s="81">
        <v>40663</v>
      </c>
      <c r="E381" s="203">
        <v>2112</v>
      </c>
      <c r="F381" s="82" t="s">
        <v>1053</v>
      </c>
      <c r="G381" s="82" t="s">
        <v>349</v>
      </c>
      <c r="H381" s="103">
        <v>143027775</v>
      </c>
      <c r="I381" s="104">
        <v>99</v>
      </c>
      <c r="J381" s="103" t="s">
        <v>410</v>
      </c>
      <c r="K381" s="103"/>
      <c r="L381" s="101">
        <v>38268</v>
      </c>
      <c r="M381" s="101">
        <v>41540</v>
      </c>
      <c r="N381" s="34">
        <v>108</v>
      </c>
      <c r="O381" s="34">
        <v>79</v>
      </c>
      <c r="P381" s="34">
        <v>108</v>
      </c>
      <c r="Q381" s="34">
        <v>79</v>
      </c>
      <c r="R381" s="52">
        <v>79</v>
      </c>
      <c r="S381" s="356">
        <v>198385</v>
      </c>
      <c r="T381" s="26">
        <v>0.03</v>
      </c>
      <c r="U381" s="27">
        <v>8.6499999999999994E-2</v>
      </c>
      <c r="V381" s="256">
        <v>2098.3063114847305</v>
      </c>
      <c r="W381" s="257">
        <v>157081.02962924488</v>
      </c>
      <c r="X381" s="257">
        <v>41303.970370755123</v>
      </c>
      <c r="Y381" s="257">
        <v>63419.661944678417</v>
      </c>
      <c r="Z381" s="257">
        <v>26007.963014772122</v>
      </c>
      <c r="AA381" s="257">
        <v>37411.698929906299</v>
      </c>
      <c r="AB381" s="257">
        <v>14311.463417937082</v>
      </c>
      <c r="AC381" s="257"/>
      <c r="AD381" s="257">
        <v>69536.052011103515</v>
      </c>
      <c r="AE381" s="257">
        <v>28232.081640346703</v>
      </c>
      <c r="AI381" s="60">
        <v>2112</v>
      </c>
      <c r="AK381" s="82">
        <v>2112</v>
      </c>
    </row>
    <row r="382" spans="2:37">
      <c r="B382" s="81">
        <v>40694</v>
      </c>
      <c r="C382" s="81">
        <v>40694</v>
      </c>
      <c r="D382" s="81">
        <v>40663</v>
      </c>
      <c r="E382" s="203">
        <v>594</v>
      </c>
      <c r="F382" s="82" t="s">
        <v>1053</v>
      </c>
      <c r="G382" s="82" t="s">
        <v>444</v>
      </c>
      <c r="H382" s="19">
        <v>143028372</v>
      </c>
      <c r="I382" s="20">
        <v>98</v>
      </c>
      <c r="J382" s="19" t="s">
        <v>686</v>
      </c>
      <c r="K382" s="19"/>
      <c r="L382" s="21">
        <v>39542</v>
      </c>
      <c r="M382" s="21">
        <v>42086</v>
      </c>
      <c r="N382" s="34">
        <v>84</v>
      </c>
      <c r="O382" s="34">
        <v>37</v>
      </c>
      <c r="P382" s="34">
        <v>60</v>
      </c>
      <c r="Q382" s="34">
        <v>37</v>
      </c>
      <c r="R382" s="52">
        <v>37</v>
      </c>
      <c r="S382" s="356">
        <v>590143</v>
      </c>
      <c r="T382" s="26">
        <v>0.05</v>
      </c>
      <c r="U382" s="27">
        <v>0.104</v>
      </c>
      <c r="V382" s="256">
        <v>11136.726436377508</v>
      </c>
      <c r="W382" s="257">
        <v>519330.39222903433</v>
      </c>
      <c r="X382" s="257">
        <v>70812.607770965667</v>
      </c>
      <c r="Y382" s="257">
        <v>124054.56845505872</v>
      </c>
      <c r="Z382" s="257">
        <v>65686.268420131804</v>
      </c>
      <c r="AA382" s="257">
        <v>58368.300034926913</v>
      </c>
      <c r="AB382" s="257">
        <v>11491.519682130394</v>
      </c>
      <c r="AC382" s="257"/>
      <c r="AD382" s="257">
        <v>148873.19395360994</v>
      </c>
      <c r="AE382" s="257">
        <v>78060.586182652361</v>
      </c>
      <c r="AK382" s="82">
        <v>594</v>
      </c>
    </row>
    <row r="383" spans="2:37">
      <c r="B383" s="81">
        <v>40694</v>
      </c>
      <c r="C383" s="81">
        <v>40694</v>
      </c>
      <c r="D383" s="81">
        <v>40663</v>
      </c>
      <c r="E383" s="203">
        <v>3018</v>
      </c>
      <c r="F383" s="82" t="s">
        <v>1053</v>
      </c>
      <c r="G383" s="82" t="s">
        <v>444</v>
      </c>
      <c r="H383" s="19">
        <v>143028976</v>
      </c>
      <c r="I383" s="20">
        <v>99</v>
      </c>
      <c r="J383" s="19" t="s">
        <v>296</v>
      </c>
      <c r="K383" s="19"/>
      <c r="L383" s="21">
        <v>39598</v>
      </c>
      <c r="M383" s="21">
        <v>50548</v>
      </c>
      <c r="N383" s="34">
        <v>360</v>
      </c>
      <c r="O383" s="34">
        <v>35</v>
      </c>
      <c r="P383" s="34">
        <v>228</v>
      </c>
      <c r="Q383" s="34">
        <v>35</v>
      </c>
      <c r="R383" s="52">
        <v>35</v>
      </c>
      <c r="S383" s="356">
        <v>721293</v>
      </c>
      <c r="T383" s="26">
        <v>0.03</v>
      </c>
      <c r="U383" s="27">
        <v>8.6499999999999994E-2</v>
      </c>
      <c r="V383" s="256">
        <v>4154.2229632569642</v>
      </c>
      <c r="W383" s="257">
        <v>464247.98381799943</v>
      </c>
      <c r="X383" s="257">
        <v>257045.01618200057</v>
      </c>
      <c r="Y383" s="257">
        <v>113370.13058912136</v>
      </c>
      <c r="Z383" s="257">
        <v>59517.915388878493</v>
      </c>
      <c r="AA383" s="257">
        <v>53852.215200242863</v>
      </c>
      <c r="AB383" s="257">
        <v>39458.664764780784</v>
      </c>
      <c r="AC383" s="257"/>
      <c r="AD383" s="257">
        <v>482914.85180457786</v>
      </c>
      <c r="AE383" s="257">
        <v>225869.83562257062</v>
      </c>
      <c r="AK383" s="82">
        <v>3018</v>
      </c>
    </row>
    <row r="384" spans="2:37">
      <c r="B384" s="81">
        <v>40694</v>
      </c>
      <c r="C384" s="81">
        <v>40694</v>
      </c>
      <c r="D384" s="81">
        <v>40663</v>
      </c>
      <c r="E384" s="203">
        <v>55</v>
      </c>
      <c r="F384" s="82" t="s">
        <v>1053</v>
      </c>
      <c r="G384" s="82" t="s">
        <v>349</v>
      </c>
      <c r="H384" s="103">
        <v>143029441</v>
      </c>
      <c r="I384" s="104">
        <v>99</v>
      </c>
      <c r="J384" s="103" t="s">
        <v>704</v>
      </c>
      <c r="K384" s="103"/>
      <c r="L384" s="101">
        <v>39002</v>
      </c>
      <c r="M384" s="101">
        <v>40991</v>
      </c>
      <c r="N384" s="34">
        <v>65</v>
      </c>
      <c r="O384" s="34">
        <v>55</v>
      </c>
      <c r="P384" s="34">
        <v>65</v>
      </c>
      <c r="Q384" s="34">
        <v>55</v>
      </c>
      <c r="R384" s="52">
        <v>55</v>
      </c>
      <c r="S384" s="356">
        <v>295848</v>
      </c>
      <c r="T384" s="26">
        <v>0.03</v>
      </c>
      <c r="U384" s="27">
        <v>8.6499999999999994E-2</v>
      </c>
      <c r="V384" s="256">
        <v>4937.0035093105807</v>
      </c>
      <c r="W384" s="257">
        <v>255490.98617319448</v>
      </c>
      <c r="X384" s="257">
        <v>40357.013826805516</v>
      </c>
      <c r="Y384" s="257">
        <v>63512.065781170044</v>
      </c>
      <c r="Z384" s="257">
        <v>24385.123730581076</v>
      </c>
      <c r="AA384" s="257">
        <v>39126.942050588972</v>
      </c>
      <c r="AB384" s="257">
        <v>9735.2445634837859</v>
      </c>
      <c r="AC384" s="257"/>
      <c r="AD384" s="257">
        <v>65414.241931989774</v>
      </c>
      <c r="AE384" s="257">
        <v>25057.22810518213</v>
      </c>
      <c r="AI384" s="60">
        <v>55</v>
      </c>
      <c r="AK384" s="82">
        <v>55</v>
      </c>
    </row>
    <row r="385" spans="2:37">
      <c r="B385" s="81">
        <v>40694</v>
      </c>
      <c r="C385" s="81">
        <v>40694</v>
      </c>
      <c r="D385" s="81">
        <v>40663</v>
      </c>
      <c r="E385" s="203">
        <v>97</v>
      </c>
      <c r="F385" s="82" t="s">
        <v>1053</v>
      </c>
      <c r="G385" s="82" t="s">
        <v>349</v>
      </c>
      <c r="H385" s="103">
        <v>143029468</v>
      </c>
      <c r="I385" s="104">
        <v>99</v>
      </c>
      <c r="J385" s="103" t="s">
        <v>977</v>
      </c>
      <c r="K385" s="103"/>
      <c r="L385" s="101">
        <v>39178</v>
      </c>
      <c r="M385" s="101">
        <v>46835</v>
      </c>
      <c r="N385" s="34">
        <v>252</v>
      </c>
      <c r="O385" s="34">
        <v>49</v>
      </c>
      <c r="P385" s="34">
        <v>228</v>
      </c>
      <c r="Q385" s="34">
        <v>49</v>
      </c>
      <c r="R385" s="52">
        <v>49</v>
      </c>
      <c r="S385" s="356">
        <v>1685305</v>
      </c>
      <c r="T385" s="26">
        <v>0.03</v>
      </c>
      <c r="U385" s="27">
        <v>8.6499999999999994E-2</v>
      </c>
      <c r="V385" s="256">
        <v>9706.3644470302334</v>
      </c>
      <c r="W385" s="257">
        <v>1084717.9278994717</v>
      </c>
      <c r="X385" s="257">
        <v>600587.07210052828</v>
      </c>
      <c r="Y385" s="257">
        <v>365165.47577957739</v>
      </c>
      <c r="Z385" s="257">
        <v>189649.01004277801</v>
      </c>
      <c r="AA385" s="257">
        <v>175516.46573679938</v>
      </c>
      <c r="AB385" s="257">
        <v>129073.53742511352</v>
      </c>
      <c r="AC385" s="257"/>
      <c r="AD385" s="257">
        <v>1128333.1660233992</v>
      </c>
      <c r="AE385" s="257">
        <v>527746.09392285265</v>
      </c>
      <c r="AI385" s="60">
        <v>97</v>
      </c>
      <c r="AK385" s="82">
        <v>97</v>
      </c>
    </row>
    <row r="386" spans="2:37">
      <c r="B386" s="81">
        <v>40694</v>
      </c>
      <c r="C386" s="81">
        <v>40694</v>
      </c>
      <c r="D386" s="81">
        <v>40663</v>
      </c>
      <c r="E386" s="203">
        <v>71</v>
      </c>
      <c r="F386" s="82" t="s">
        <v>1053</v>
      </c>
      <c r="G386" s="82" t="s">
        <v>349</v>
      </c>
      <c r="H386" s="103">
        <v>143030334</v>
      </c>
      <c r="I386" s="104">
        <v>98</v>
      </c>
      <c r="J386" s="103" t="s">
        <v>978</v>
      </c>
      <c r="K386" s="103"/>
      <c r="L386" s="101">
        <v>39230</v>
      </c>
      <c r="M386" s="101">
        <v>41782</v>
      </c>
      <c r="N386" s="34">
        <v>84</v>
      </c>
      <c r="O386" s="34">
        <v>47</v>
      </c>
      <c r="P386" s="34">
        <v>60</v>
      </c>
      <c r="Q386" s="34">
        <v>47</v>
      </c>
      <c r="R386" s="52">
        <v>47</v>
      </c>
      <c r="S386" s="356">
        <v>700019</v>
      </c>
      <c r="T386" s="26">
        <v>0.05</v>
      </c>
      <c r="U386" s="27">
        <v>0.104</v>
      </c>
      <c r="V386" s="256">
        <v>13210.222104246846</v>
      </c>
      <c r="W386" s="257">
        <v>616022.11978753679</v>
      </c>
      <c r="X386" s="257">
        <v>83996.880212463206</v>
      </c>
      <c r="Y386" s="257">
        <v>166609.00993259336</v>
      </c>
      <c r="Z386" s="257">
        <v>87688.087095496332</v>
      </c>
      <c r="AA386" s="257">
        <v>78920.922837097023</v>
      </c>
      <c r="AB386" s="257">
        <v>17315.146359586714</v>
      </c>
      <c r="AC386" s="257"/>
      <c r="AD386" s="257">
        <v>176591.2064672666</v>
      </c>
      <c r="AE386" s="257">
        <v>92594.326254813117</v>
      </c>
      <c r="AI386" s="60">
        <v>71</v>
      </c>
      <c r="AK386" s="82">
        <v>71</v>
      </c>
    </row>
    <row r="387" spans="2:37">
      <c r="B387" s="81">
        <v>40694</v>
      </c>
      <c r="C387" s="81">
        <v>40694</v>
      </c>
      <c r="D387" s="81">
        <v>40663</v>
      </c>
      <c r="E387" s="203">
        <v>143</v>
      </c>
      <c r="F387" s="82" t="s">
        <v>1053</v>
      </c>
      <c r="G387" s="82" t="s">
        <v>349</v>
      </c>
      <c r="H387" s="103">
        <v>143030555</v>
      </c>
      <c r="I387" s="104">
        <v>98</v>
      </c>
      <c r="J387" s="103" t="s">
        <v>367</v>
      </c>
      <c r="K387" s="103"/>
      <c r="L387" s="101">
        <v>39792</v>
      </c>
      <c r="M387" s="101">
        <v>41613</v>
      </c>
      <c r="N387" s="34">
        <v>60</v>
      </c>
      <c r="O387" s="34">
        <v>29</v>
      </c>
      <c r="P387" s="34">
        <v>60</v>
      </c>
      <c r="Q387" s="34">
        <v>29</v>
      </c>
      <c r="R387" s="52">
        <v>29</v>
      </c>
      <c r="S387" s="356">
        <v>250000</v>
      </c>
      <c r="T387" s="26">
        <v>0.05</v>
      </c>
      <c r="U387" s="27">
        <v>0.104</v>
      </c>
      <c r="V387" s="256">
        <v>4717.8084110027185</v>
      </c>
      <c r="W387" s="257">
        <v>220001.92844320546</v>
      </c>
      <c r="X387" s="257">
        <v>29998.071556794544</v>
      </c>
      <c r="Y387" s="257">
        <v>44585.462490665646</v>
      </c>
      <c r="Z387" s="257">
        <v>23749.871859053164</v>
      </c>
      <c r="AA387" s="257">
        <v>20835.590631612482</v>
      </c>
      <c r="AB387" s="257">
        <v>3815.5441892414115</v>
      </c>
      <c r="AC387" s="257"/>
      <c r="AD387" s="257">
        <v>63066.576216955058</v>
      </c>
      <c r="AE387" s="257">
        <v>33068.504660163882</v>
      </c>
      <c r="AI387" s="60">
        <v>143</v>
      </c>
      <c r="AK387" s="82">
        <v>143</v>
      </c>
    </row>
    <row r="388" spans="2:37">
      <c r="B388" s="81">
        <v>40694</v>
      </c>
      <c r="C388" s="81">
        <v>40694</v>
      </c>
      <c r="D388" s="81">
        <v>40663</v>
      </c>
      <c r="E388" s="203">
        <v>55</v>
      </c>
      <c r="F388" s="82" t="s">
        <v>1053</v>
      </c>
      <c r="G388" s="82" t="s">
        <v>349</v>
      </c>
      <c r="H388" s="103">
        <v>143030601</v>
      </c>
      <c r="I388" s="104">
        <v>99</v>
      </c>
      <c r="J388" s="103" t="s">
        <v>368</v>
      </c>
      <c r="K388" s="103"/>
      <c r="L388" s="101">
        <v>39729</v>
      </c>
      <c r="M388" s="101">
        <v>40991</v>
      </c>
      <c r="N388" s="34">
        <v>41</v>
      </c>
      <c r="O388" s="34">
        <v>31</v>
      </c>
      <c r="P388" s="34">
        <v>41</v>
      </c>
      <c r="Q388" s="34">
        <v>31</v>
      </c>
      <c r="R388" s="52">
        <v>31</v>
      </c>
      <c r="S388" s="356">
        <v>97773</v>
      </c>
      <c r="T388" s="26">
        <v>0.03</v>
      </c>
      <c r="U388" s="27">
        <v>8.6499999999999994E-2</v>
      </c>
      <c r="V388" s="256">
        <v>2511.9881020521793</v>
      </c>
      <c r="W388" s="257">
        <v>88892.084742368432</v>
      </c>
      <c r="X388" s="257">
        <v>8880.9152576315682</v>
      </c>
      <c r="Y388" s="257">
        <v>13131.584528582507</v>
      </c>
      <c r="Z388" s="257">
        <v>4876.5399353531329</v>
      </c>
      <c r="AA388" s="257">
        <v>8255.0445932293733</v>
      </c>
      <c r="AB388" s="257">
        <v>1207.492863976222</v>
      </c>
      <c r="AC388" s="257"/>
      <c r="AD388" s="257">
        <v>14099.427441769743</v>
      </c>
      <c r="AE388" s="257">
        <v>5218.5121841374976</v>
      </c>
      <c r="AI388" s="60">
        <v>55</v>
      </c>
      <c r="AK388" s="82">
        <v>55</v>
      </c>
    </row>
    <row r="389" spans="2:37">
      <c r="B389" s="81">
        <v>40694</v>
      </c>
      <c r="C389" s="81">
        <v>40694</v>
      </c>
      <c r="D389" s="81">
        <v>40663</v>
      </c>
      <c r="E389" s="203">
        <v>83</v>
      </c>
      <c r="F389" s="82" t="s">
        <v>1053</v>
      </c>
      <c r="G389" s="82" t="s">
        <v>349</v>
      </c>
      <c r="H389" s="103">
        <v>143031780</v>
      </c>
      <c r="I389" s="104">
        <v>98</v>
      </c>
      <c r="J389" s="103" t="s">
        <v>879</v>
      </c>
      <c r="K389" s="103"/>
      <c r="L389" s="101">
        <v>39710</v>
      </c>
      <c r="M389" s="101">
        <v>41522</v>
      </c>
      <c r="N389" s="34">
        <v>60</v>
      </c>
      <c r="O389" s="34">
        <v>31</v>
      </c>
      <c r="P389" s="34">
        <v>60</v>
      </c>
      <c r="Q389" s="34">
        <v>31</v>
      </c>
      <c r="R389" s="52">
        <v>31</v>
      </c>
      <c r="S389" s="356">
        <v>350000</v>
      </c>
      <c r="T389" s="26">
        <v>0.05</v>
      </c>
      <c r="U389" s="27">
        <v>0.104</v>
      </c>
      <c r="V389" s="256">
        <v>6604.9317754038047</v>
      </c>
      <c r="W389" s="257">
        <v>308002.69982048753</v>
      </c>
      <c r="X389" s="257">
        <v>41997.300179512473</v>
      </c>
      <c r="Y389" s="257">
        <v>65476.415550687867</v>
      </c>
      <c r="Z389" s="257">
        <v>34823.184955950135</v>
      </c>
      <c r="AA389" s="257">
        <v>30653.230594737732</v>
      </c>
      <c r="AB389" s="257">
        <v>5710.1592349337134</v>
      </c>
      <c r="AC389" s="257"/>
      <c r="AD389" s="257">
        <v>88293.206703737029</v>
      </c>
      <c r="AE389" s="257">
        <v>46295.906524229424</v>
      </c>
      <c r="AI389" s="60">
        <v>83</v>
      </c>
      <c r="AK389" s="82">
        <v>83</v>
      </c>
    </row>
    <row r="390" spans="2:37">
      <c r="B390" s="81">
        <v>40694</v>
      </c>
      <c r="C390" s="81">
        <v>40694</v>
      </c>
      <c r="D390" s="81">
        <v>40663</v>
      </c>
      <c r="E390" s="203">
        <v>212</v>
      </c>
      <c r="F390" s="82" t="s">
        <v>1053</v>
      </c>
      <c r="G390" s="82" t="s">
        <v>349</v>
      </c>
      <c r="H390" s="103">
        <v>143032469</v>
      </c>
      <c r="I390" s="104">
        <v>98</v>
      </c>
      <c r="J390" s="103" t="s">
        <v>1497</v>
      </c>
      <c r="K390" s="103"/>
      <c r="L390" s="101">
        <v>38505</v>
      </c>
      <c r="M390" s="101">
        <v>40870</v>
      </c>
      <c r="N390" s="34">
        <v>78</v>
      </c>
      <c r="O390" s="34">
        <v>71</v>
      </c>
      <c r="P390" s="34">
        <v>60</v>
      </c>
      <c r="Q390" s="34">
        <v>60</v>
      </c>
      <c r="R390" s="52">
        <v>71</v>
      </c>
      <c r="S390" s="356">
        <v>736897</v>
      </c>
      <c r="T390" s="26">
        <v>0.05</v>
      </c>
      <c r="U390" s="27">
        <v>0.104</v>
      </c>
      <c r="V390" s="256">
        <v>13906.155458570682</v>
      </c>
      <c r="W390" s="257">
        <v>648475.04425605107</v>
      </c>
      <c r="X390" s="257">
        <v>88421.955743948929</v>
      </c>
      <c r="Y390" s="257">
        <v>185894.28325818217</v>
      </c>
      <c r="Z390" s="257">
        <v>97472.327514243123</v>
      </c>
      <c r="AA390" s="257">
        <v>88421.955743939048</v>
      </c>
      <c r="AB390" s="257">
        <v>27534.907271141994</v>
      </c>
      <c r="AC390" s="257"/>
      <c r="AD390" s="257">
        <v>185894.28325818217</v>
      </c>
      <c r="AE390" s="257">
        <v>97472.327514243123</v>
      </c>
      <c r="AI390" s="60">
        <v>212</v>
      </c>
      <c r="AK390" s="82">
        <v>212</v>
      </c>
    </row>
    <row r="391" spans="2:37">
      <c r="B391" s="81">
        <v>40694</v>
      </c>
      <c r="C391" s="81">
        <v>40694</v>
      </c>
      <c r="D391" s="81">
        <v>40663</v>
      </c>
      <c r="E391" s="203">
        <v>47</v>
      </c>
      <c r="F391" s="82" t="s">
        <v>1053</v>
      </c>
      <c r="G391" s="82" t="s">
        <v>349</v>
      </c>
      <c r="H391" s="103">
        <v>143032973</v>
      </c>
      <c r="I391" s="104">
        <v>99</v>
      </c>
      <c r="J391" s="103" t="s">
        <v>574</v>
      </c>
      <c r="K391" s="103"/>
      <c r="L391" s="101">
        <v>39763</v>
      </c>
      <c r="M391" s="101">
        <v>42300</v>
      </c>
      <c r="N391" s="34">
        <v>83</v>
      </c>
      <c r="O391" s="34">
        <v>30</v>
      </c>
      <c r="P391" s="34">
        <v>83</v>
      </c>
      <c r="Q391" s="34">
        <v>30</v>
      </c>
      <c r="R391" s="52">
        <v>30</v>
      </c>
      <c r="S391" s="356">
        <v>989339</v>
      </c>
      <c r="T391" s="26">
        <v>0.03</v>
      </c>
      <c r="U391" s="27">
        <v>8.6499999999999994E-2</v>
      </c>
      <c r="V391" s="256">
        <v>13213.998605590383</v>
      </c>
      <c r="W391" s="257">
        <v>823213.4012860728</v>
      </c>
      <c r="X391" s="257">
        <v>166125.5987139272</v>
      </c>
      <c r="Y391" s="257">
        <v>153579.15575436124</v>
      </c>
      <c r="Z391" s="257">
        <v>62242.763302970707</v>
      </c>
      <c r="AA391" s="257">
        <v>91336.392451390537</v>
      </c>
      <c r="AB391" s="257">
        <v>21858.631409727263</v>
      </c>
      <c r="AC391" s="257"/>
      <c r="AD391" s="257">
        <v>273548.48297791724</v>
      </c>
      <c r="AE391" s="257">
        <v>107422.88426398167</v>
      </c>
      <c r="AI391" s="60">
        <v>47</v>
      </c>
      <c r="AK391" s="82">
        <v>47</v>
      </c>
    </row>
    <row r="392" spans="2:37">
      <c r="B392" s="81">
        <v>40694</v>
      </c>
      <c r="C392" s="81">
        <v>40694</v>
      </c>
      <c r="D392" s="81">
        <v>40663</v>
      </c>
      <c r="E392" s="203">
        <v>280</v>
      </c>
      <c r="F392" s="82" t="s">
        <v>1053</v>
      </c>
      <c r="G392" s="82" t="s">
        <v>349</v>
      </c>
      <c r="H392" s="103">
        <v>143033724</v>
      </c>
      <c r="I392" s="104">
        <v>4</v>
      </c>
      <c r="J392" s="103" t="s">
        <v>581</v>
      </c>
      <c r="K392" s="103"/>
      <c r="L392" s="101">
        <v>35333</v>
      </c>
      <c r="M392" s="101">
        <v>43001</v>
      </c>
      <c r="N392" s="34">
        <v>252</v>
      </c>
      <c r="O392" s="34">
        <v>175</v>
      </c>
      <c r="P392" s="34">
        <v>228</v>
      </c>
      <c r="Q392" s="34">
        <v>175</v>
      </c>
      <c r="R392" s="52">
        <v>175</v>
      </c>
      <c r="S392" s="356">
        <v>462786</v>
      </c>
      <c r="T392" s="26">
        <v>0.03</v>
      </c>
      <c r="U392" s="27">
        <v>8.6499999999999994E-2</v>
      </c>
      <c r="V392" s="256">
        <v>2665.374859140235</v>
      </c>
      <c r="W392" s="257">
        <v>297864.3456115569</v>
      </c>
      <c r="X392" s="257">
        <v>164921.6543884431</v>
      </c>
      <c r="Y392" s="257">
        <v>285642.29811676574</v>
      </c>
      <c r="Z392" s="257">
        <v>135806.25680102536</v>
      </c>
      <c r="AA392" s="257">
        <v>149836.04131574038</v>
      </c>
      <c r="AB392" s="257">
        <v>126584.6031490243</v>
      </c>
      <c r="AC392" s="257"/>
      <c r="AD392" s="257">
        <v>309841.1222724106</v>
      </c>
      <c r="AE392" s="257">
        <v>144919.46788396244</v>
      </c>
      <c r="AI392" s="60">
        <v>280</v>
      </c>
      <c r="AK392" s="82">
        <v>280</v>
      </c>
    </row>
    <row r="393" spans="2:37">
      <c r="B393" s="81">
        <v>40694</v>
      </c>
      <c r="C393" s="81">
        <v>40694</v>
      </c>
      <c r="D393" s="81">
        <v>40663</v>
      </c>
      <c r="E393" s="203">
        <v>412</v>
      </c>
      <c r="F393" s="82" t="s">
        <v>1053</v>
      </c>
      <c r="G393" s="82" t="s">
        <v>349</v>
      </c>
      <c r="H393" s="103">
        <v>143034496</v>
      </c>
      <c r="I393" s="104">
        <v>98</v>
      </c>
      <c r="J393" s="103" t="s">
        <v>68</v>
      </c>
      <c r="K393" s="103"/>
      <c r="L393" s="101">
        <v>39771</v>
      </c>
      <c r="M393" s="101">
        <v>40809</v>
      </c>
      <c r="N393" s="34">
        <v>34</v>
      </c>
      <c r="O393" s="34">
        <v>29</v>
      </c>
      <c r="P393" s="34">
        <v>34</v>
      </c>
      <c r="Q393" s="34">
        <v>29</v>
      </c>
      <c r="R393" s="52">
        <v>29</v>
      </c>
      <c r="S393" s="356">
        <v>162157</v>
      </c>
      <c r="T393" s="26">
        <v>0.05</v>
      </c>
      <c r="U393" s="27">
        <v>0.104</v>
      </c>
      <c r="V393" s="256">
        <v>5125.0370686707683</v>
      </c>
      <c r="W393" s="257">
        <v>150365.07003572671</v>
      </c>
      <c r="X393" s="257">
        <v>11791.929964273295</v>
      </c>
      <c r="Y393" s="257">
        <v>23233.178689728364</v>
      </c>
      <c r="Z393" s="257">
        <v>11777.033931705653</v>
      </c>
      <c r="AA393" s="257">
        <v>11456.14475802271</v>
      </c>
      <c r="AB393" s="257">
        <v>1499.8507410698489</v>
      </c>
      <c r="AC393" s="257"/>
      <c r="AD393" s="257">
        <v>23886.190299077716</v>
      </c>
      <c r="AE393" s="257">
        <v>12094.260334806659</v>
      </c>
      <c r="AI393" s="60">
        <v>412</v>
      </c>
      <c r="AK393" s="82">
        <v>412</v>
      </c>
    </row>
    <row r="394" spans="2:37">
      <c r="B394" s="81">
        <v>40694</v>
      </c>
      <c r="C394" s="81">
        <v>40694</v>
      </c>
      <c r="D394" s="81">
        <v>40663</v>
      </c>
      <c r="E394" s="203">
        <v>32</v>
      </c>
      <c r="F394" s="82" t="s">
        <v>1053</v>
      </c>
      <c r="G394" s="82" t="s">
        <v>349</v>
      </c>
      <c r="H394" s="103">
        <v>143035859</v>
      </c>
      <c r="I394" s="104">
        <v>98</v>
      </c>
      <c r="J394" s="103" t="s">
        <v>1592</v>
      </c>
      <c r="K394" s="103"/>
      <c r="L394" s="101">
        <v>39892</v>
      </c>
      <c r="M394" s="101">
        <v>41721</v>
      </c>
      <c r="N394" s="34">
        <v>60</v>
      </c>
      <c r="O394" s="34">
        <v>25</v>
      </c>
      <c r="P394" s="34">
        <v>60</v>
      </c>
      <c r="Q394" s="34">
        <v>25</v>
      </c>
      <c r="R394" s="52">
        <v>25</v>
      </c>
      <c r="S394" s="356">
        <v>200000</v>
      </c>
      <c r="T394" s="26">
        <v>0.05</v>
      </c>
      <c r="U394" s="27">
        <v>0.104</v>
      </c>
      <c r="V394" s="256">
        <v>3774.2467288021749</v>
      </c>
      <c r="W394" s="257">
        <v>176001.54275456435</v>
      </c>
      <c r="X394" s="257">
        <v>23998.457245435653</v>
      </c>
      <c r="Y394" s="257">
        <v>31878.80455180848</v>
      </c>
      <c r="Z394" s="257">
        <v>17037.020369453538</v>
      </c>
      <c r="AA394" s="257">
        <v>14841.784182354942</v>
      </c>
      <c r="AB394" s="257">
        <v>2631.4097856837338</v>
      </c>
      <c r="AC394" s="257"/>
      <c r="AD394" s="257">
        <v>50453.260973564058</v>
      </c>
      <c r="AE394" s="257">
        <v>26454.803728131072</v>
      </c>
      <c r="AI394" s="60">
        <v>32</v>
      </c>
      <c r="AK394" s="82">
        <v>32</v>
      </c>
    </row>
    <row r="395" spans="2:37">
      <c r="B395" s="81">
        <v>40694</v>
      </c>
      <c r="C395" s="81">
        <v>40694</v>
      </c>
      <c r="D395" s="81">
        <v>40663</v>
      </c>
      <c r="E395" s="203">
        <v>2039</v>
      </c>
      <c r="F395" s="82" t="s">
        <v>1053</v>
      </c>
      <c r="G395" s="82" t="s">
        <v>349</v>
      </c>
      <c r="H395" s="103">
        <v>143035980</v>
      </c>
      <c r="I395" s="104">
        <v>99</v>
      </c>
      <c r="J395" s="103" t="s">
        <v>1595</v>
      </c>
      <c r="K395" s="103"/>
      <c r="L395" s="101">
        <v>39968</v>
      </c>
      <c r="M395" s="101">
        <v>43974</v>
      </c>
      <c r="N395" s="34">
        <v>132</v>
      </c>
      <c r="O395" s="34">
        <v>23</v>
      </c>
      <c r="P395" s="34">
        <v>132</v>
      </c>
      <c r="Q395" s="34">
        <v>23</v>
      </c>
      <c r="R395" s="52">
        <v>23</v>
      </c>
      <c r="S395" s="356">
        <v>1440775</v>
      </c>
      <c r="T395" s="26">
        <v>0.03</v>
      </c>
      <c r="U395" s="27">
        <v>8.6499999999999994E-2</v>
      </c>
      <c r="V395" s="256">
        <v>12828.319919213043</v>
      </c>
      <c r="W395" s="257">
        <v>1090069.2550160289</v>
      </c>
      <c r="X395" s="257">
        <v>350705.74498397112</v>
      </c>
      <c r="Y395" s="257">
        <v>171184.86230544312</v>
      </c>
      <c r="Z395" s="257">
        <v>76905.462324143577</v>
      </c>
      <c r="AA395" s="257">
        <v>94279.399981299546</v>
      </c>
      <c r="AB395" s="257">
        <v>35378.211116804101</v>
      </c>
      <c r="AC395" s="257"/>
      <c r="AD395" s="257">
        <v>603268.97432007443</v>
      </c>
      <c r="AE395" s="257">
        <v>252563.22933608989</v>
      </c>
      <c r="AI395" s="60">
        <v>2039</v>
      </c>
      <c r="AK395" s="82">
        <v>2039</v>
      </c>
    </row>
    <row r="396" spans="2:37">
      <c r="B396" s="81">
        <v>40694</v>
      </c>
      <c r="C396" s="81">
        <v>40694</v>
      </c>
      <c r="D396" s="81">
        <v>40663</v>
      </c>
      <c r="E396" s="203">
        <v>71</v>
      </c>
      <c r="F396" s="82" t="s">
        <v>1053</v>
      </c>
      <c r="G396" s="82" t="s">
        <v>349</v>
      </c>
      <c r="H396" s="103">
        <v>143036391</v>
      </c>
      <c r="I396" s="104">
        <v>98</v>
      </c>
      <c r="J396" s="103" t="s">
        <v>516</v>
      </c>
      <c r="K396" s="103"/>
      <c r="L396" s="101">
        <v>40001</v>
      </c>
      <c r="M396" s="101">
        <v>42204</v>
      </c>
      <c r="N396" s="34">
        <v>72</v>
      </c>
      <c r="O396" s="34">
        <v>22</v>
      </c>
      <c r="P396" s="34">
        <v>60</v>
      </c>
      <c r="Q396" s="34">
        <v>22</v>
      </c>
      <c r="R396" s="52">
        <v>22</v>
      </c>
      <c r="S396" s="356">
        <v>600000</v>
      </c>
      <c r="T396" s="26">
        <v>0.05</v>
      </c>
      <c r="U396" s="27">
        <v>0.104</v>
      </c>
      <c r="V396" s="256">
        <v>11322.740186406523</v>
      </c>
      <c r="W396" s="257">
        <v>528004.62826369307</v>
      </c>
      <c r="X396" s="257">
        <v>71995.37173630693</v>
      </c>
      <c r="Y396" s="257">
        <v>86352.436763188831</v>
      </c>
      <c r="Z396" s="257">
        <v>46267.4873730365</v>
      </c>
      <c r="AA396" s="257">
        <v>40084.949390152331</v>
      </c>
      <c r="AB396" s="257">
        <v>6946.9218342050544</v>
      </c>
      <c r="AC396" s="257"/>
      <c r="AD396" s="257">
        <v>151359.78292069226</v>
      </c>
      <c r="AE396" s="257">
        <v>79364.411184393306</v>
      </c>
      <c r="AI396" s="60">
        <v>71</v>
      </c>
      <c r="AK396" s="82">
        <v>71</v>
      </c>
    </row>
    <row r="397" spans="2:37">
      <c r="B397" s="81">
        <v>40694</v>
      </c>
      <c r="C397" s="81">
        <v>40694</v>
      </c>
      <c r="D397" s="81">
        <v>40663</v>
      </c>
      <c r="E397" s="203">
        <v>2017</v>
      </c>
      <c r="F397" s="82" t="s">
        <v>1053</v>
      </c>
      <c r="G397" s="82" t="s">
        <v>444</v>
      </c>
      <c r="H397" s="19">
        <v>143036847</v>
      </c>
      <c r="I397" s="20">
        <v>98</v>
      </c>
      <c r="J397" s="19" t="s">
        <v>526</v>
      </c>
      <c r="K397" s="19"/>
      <c r="L397" s="21">
        <v>39980</v>
      </c>
      <c r="M397" s="21">
        <v>42561</v>
      </c>
      <c r="N397" s="34">
        <v>85</v>
      </c>
      <c r="O397" s="34">
        <v>22</v>
      </c>
      <c r="P397" s="34">
        <v>60</v>
      </c>
      <c r="Q397" s="34">
        <v>22</v>
      </c>
      <c r="R397" s="52">
        <v>22</v>
      </c>
      <c r="S397" s="356">
        <v>214104</v>
      </c>
      <c r="T397" s="26">
        <v>0.05</v>
      </c>
      <c r="U397" s="27">
        <v>0.104</v>
      </c>
      <c r="V397" s="256">
        <v>4040.4066081173037</v>
      </c>
      <c r="W397" s="257">
        <v>188413.17154961621</v>
      </c>
      <c r="X397" s="257">
        <v>25690.828450383793</v>
      </c>
      <c r="Y397" s="257">
        <v>30814.003534576288</v>
      </c>
      <c r="Z397" s="257">
        <v>16510.090194194345</v>
      </c>
      <c r="AA397" s="257">
        <v>14303.913340381943</v>
      </c>
      <c r="AB397" s="257">
        <v>2478.9395873177345</v>
      </c>
      <c r="AC397" s="257"/>
      <c r="AD397" s="257">
        <v>54011.224937419742</v>
      </c>
      <c r="AE397" s="257">
        <v>28320.396487038914</v>
      </c>
      <c r="AK397" s="82">
        <v>2017</v>
      </c>
    </row>
    <row r="398" spans="2:37">
      <c r="B398" s="81">
        <v>40694</v>
      </c>
      <c r="C398" s="81">
        <v>40694</v>
      </c>
      <c r="D398" s="81">
        <v>40663</v>
      </c>
      <c r="E398" s="203">
        <v>115</v>
      </c>
      <c r="F398" s="82" t="s">
        <v>1053</v>
      </c>
      <c r="G398" s="82" t="s">
        <v>349</v>
      </c>
      <c r="H398" s="103">
        <v>143037088</v>
      </c>
      <c r="I398" s="104">
        <v>98</v>
      </c>
      <c r="J398" s="103" t="s">
        <v>530</v>
      </c>
      <c r="K398" s="103"/>
      <c r="L398" s="101">
        <v>39975</v>
      </c>
      <c r="M398" s="101">
        <v>41052</v>
      </c>
      <c r="N398" s="34">
        <v>35</v>
      </c>
      <c r="O398" s="34">
        <v>23</v>
      </c>
      <c r="P398" s="34">
        <v>35</v>
      </c>
      <c r="Q398" s="34">
        <v>23</v>
      </c>
      <c r="R398" s="52">
        <v>23</v>
      </c>
      <c r="S398" s="356">
        <v>219194</v>
      </c>
      <c r="T398" s="26">
        <v>0.05</v>
      </c>
      <c r="U398" s="27">
        <v>0.104</v>
      </c>
      <c r="V398" s="256">
        <v>6743.4503671819857</v>
      </c>
      <c r="W398" s="257">
        <v>202833.76317229567</v>
      </c>
      <c r="X398" s="257">
        <v>16360.236827704328</v>
      </c>
      <c r="Y398" s="257">
        <v>28806.96635713039</v>
      </c>
      <c r="Z398" s="257">
        <v>14677.099259205701</v>
      </c>
      <c r="AA398" s="257">
        <v>14129.867097924689</v>
      </c>
      <c r="AB398" s="257">
        <v>1650.3747677070155</v>
      </c>
      <c r="AC398" s="257"/>
      <c r="AD398" s="257">
        <v>33186.999679071516</v>
      </c>
      <c r="AE398" s="257">
        <v>16826.762851370473</v>
      </c>
      <c r="AI398" s="60">
        <v>115</v>
      </c>
      <c r="AK398" s="82">
        <v>115</v>
      </c>
    </row>
    <row r="399" spans="2:37">
      <c r="B399" s="81">
        <v>40694</v>
      </c>
      <c r="C399" s="81">
        <v>40694</v>
      </c>
      <c r="D399" s="81">
        <v>40663</v>
      </c>
      <c r="E399" s="203">
        <v>3383</v>
      </c>
      <c r="F399" s="82" t="s">
        <v>1053</v>
      </c>
      <c r="G399" s="82" t="s">
        <v>444</v>
      </c>
      <c r="H399" s="19">
        <v>143037126</v>
      </c>
      <c r="I399" s="20">
        <v>98</v>
      </c>
      <c r="J399" s="19" t="s">
        <v>209</v>
      </c>
      <c r="K399" s="19"/>
      <c r="L399" s="21">
        <v>39967</v>
      </c>
      <c r="M399" s="21">
        <v>41782</v>
      </c>
      <c r="N399" s="34">
        <v>60</v>
      </c>
      <c r="O399" s="34">
        <v>23</v>
      </c>
      <c r="P399" s="34">
        <v>60</v>
      </c>
      <c r="Q399" s="34">
        <v>23</v>
      </c>
      <c r="R399" s="52">
        <v>23</v>
      </c>
      <c r="S399" s="356">
        <v>32515</v>
      </c>
      <c r="T399" s="26">
        <v>0.05</v>
      </c>
      <c r="U399" s="27">
        <v>0.104</v>
      </c>
      <c r="V399" s="256">
        <v>613.59816193501354</v>
      </c>
      <c r="W399" s="257">
        <v>28613.450813323296</v>
      </c>
      <c r="X399" s="257">
        <v>3901.5491866767043</v>
      </c>
      <c r="Y399" s="257">
        <v>4851.1293744956838</v>
      </c>
      <c r="Z399" s="257">
        <v>2596.9920561015251</v>
      </c>
      <c r="AA399" s="257">
        <v>2254.1373183941587</v>
      </c>
      <c r="AB399" s="257">
        <v>393.57733023493074</v>
      </c>
      <c r="AC399" s="257"/>
      <c r="AD399" s="257">
        <v>8202.4389027771686</v>
      </c>
      <c r="AE399" s="257">
        <v>4300.8897161009154</v>
      </c>
      <c r="AK399" s="82">
        <v>3383</v>
      </c>
    </row>
    <row r="400" spans="2:37">
      <c r="B400" s="81">
        <v>40694</v>
      </c>
      <c r="C400" s="81">
        <v>40694</v>
      </c>
      <c r="D400" s="81">
        <v>40663</v>
      </c>
      <c r="E400" s="203">
        <v>4264</v>
      </c>
      <c r="F400" s="82" t="s">
        <v>1053</v>
      </c>
      <c r="G400" s="82" t="s">
        <v>444</v>
      </c>
      <c r="H400" s="19">
        <v>143037177</v>
      </c>
      <c r="I400" s="20">
        <v>99</v>
      </c>
      <c r="J400" s="19" t="s">
        <v>1681</v>
      </c>
      <c r="K400" s="19"/>
      <c r="L400" s="21">
        <v>39990</v>
      </c>
      <c r="M400" s="21">
        <v>50944</v>
      </c>
      <c r="N400" s="34">
        <v>360</v>
      </c>
      <c r="O400" s="34">
        <v>22</v>
      </c>
      <c r="P400" s="34">
        <v>228</v>
      </c>
      <c r="Q400" s="34">
        <v>22</v>
      </c>
      <c r="R400" s="52">
        <v>22</v>
      </c>
      <c r="S400" s="356">
        <v>712517</v>
      </c>
      <c r="T400" s="26">
        <v>0.03</v>
      </c>
      <c r="U400" s="27">
        <v>8.6499999999999994E-2</v>
      </c>
      <c r="V400" s="256">
        <v>4103.6783708021048</v>
      </c>
      <c r="W400" s="257">
        <v>458599.46053275093</v>
      </c>
      <c r="X400" s="257">
        <v>253917.53946724907</v>
      </c>
      <c r="Y400" s="257">
        <v>71331.466163947334</v>
      </c>
      <c r="Z400" s="257">
        <v>37824.636348165666</v>
      </c>
      <c r="AA400" s="257">
        <v>33506.829815781668</v>
      </c>
      <c r="AB400" s="257">
        <v>24500.815211752102</v>
      </c>
      <c r="AC400" s="257"/>
      <c r="AD400" s="257">
        <v>477039.20801011869</v>
      </c>
      <c r="AE400" s="257">
        <v>223121.6685428622</v>
      </c>
      <c r="AK400" s="82">
        <v>4264</v>
      </c>
    </row>
    <row r="401" spans="2:37">
      <c r="B401" s="81">
        <v>40694</v>
      </c>
      <c r="C401" s="81">
        <v>40694</v>
      </c>
      <c r="D401" s="81">
        <v>40663</v>
      </c>
      <c r="E401" s="203">
        <v>572</v>
      </c>
      <c r="F401" s="82" t="s">
        <v>1053</v>
      </c>
      <c r="G401" s="82" t="s">
        <v>444</v>
      </c>
      <c r="H401" s="19">
        <v>143037622</v>
      </c>
      <c r="I401" s="20">
        <v>99</v>
      </c>
      <c r="J401" s="19" t="s">
        <v>1549</v>
      </c>
      <c r="K401" s="19"/>
      <c r="L401" s="21">
        <v>40003</v>
      </c>
      <c r="M401" s="21">
        <v>49880</v>
      </c>
      <c r="N401" s="34">
        <v>325</v>
      </c>
      <c r="O401" s="34">
        <v>22</v>
      </c>
      <c r="P401" s="34">
        <v>228</v>
      </c>
      <c r="Q401" s="34">
        <v>22</v>
      </c>
      <c r="R401" s="52">
        <v>22</v>
      </c>
      <c r="S401" s="356">
        <v>3550029</v>
      </c>
      <c r="T401" s="26">
        <v>0.03</v>
      </c>
      <c r="U401" s="27">
        <v>8.6499999999999994E-2</v>
      </c>
      <c r="V401" s="256">
        <v>20446.07668732146</v>
      </c>
      <c r="W401" s="257">
        <v>2284915.8466052334</v>
      </c>
      <c r="X401" s="257">
        <v>1265113.1533947666</v>
      </c>
      <c r="Y401" s="257">
        <v>355400.32517754909</v>
      </c>
      <c r="Z401" s="257">
        <v>188456.63464933771</v>
      </c>
      <c r="AA401" s="257">
        <v>166943.69052821139</v>
      </c>
      <c r="AB401" s="257">
        <v>122072.32181879327</v>
      </c>
      <c r="AC401" s="257"/>
      <c r="AD401" s="257">
        <v>2376789.6381040043</v>
      </c>
      <c r="AE401" s="257">
        <v>1111676.4847092063</v>
      </c>
      <c r="AK401" s="82">
        <v>572</v>
      </c>
    </row>
    <row r="402" spans="2:37">
      <c r="B402" s="81">
        <v>40694</v>
      </c>
      <c r="C402" s="81">
        <v>40694</v>
      </c>
      <c r="D402" s="81">
        <v>40663</v>
      </c>
      <c r="E402" s="203">
        <v>54</v>
      </c>
      <c r="F402" s="82" t="s">
        <v>1053</v>
      </c>
      <c r="G402" s="82" t="s">
        <v>444</v>
      </c>
      <c r="H402" s="19">
        <v>143044769</v>
      </c>
      <c r="I402" s="20">
        <v>98</v>
      </c>
      <c r="J402" s="19" t="s">
        <v>544</v>
      </c>
      <c r="K402" s="19"/>
      <c r="L402" s="21">
        <v>39266</v>
      </c>
      <c r="M402" s="21">
        <v>41813</v>
      </c>
      <c r="N402" s="34">
        <v>84</v>
      </c>
      <c r="O402" s="34">
        <v>46</v>
      </c>
      <c r="P402" s="34">
        <v>60</v>
      </c>
      <c r="Q402" s="34">
        <v>46</v>
      </c>
      <c r="R402" s="52">
        <v>46</v>
      </c>
      <c r="S402" s="356">
        <v>495020</v>
      </c>
      <c r="T402" s="26">
        <v>0.05</v>
      </c>
      <c r="U402" s="27">
        <v>0.104</v>
      </c>
      <c r="V402" s="256">
        <v>9341.6380784582634</v>
      </c>
      <c r="W402" s="257">
        <v>435621.41847182222</v>
      </c>
      <c r="X402" s="257">
        <v>59398.581528177776</v>
      </c>
      <c r="Y402" s="257">
        <v>116754.87217985888</v>
      </c>
      <c r="Z402" s="257">
        <v>61480.555042320753</v>
      </c>
      <c r="AA402" s="257">
        <v>55274.317137538128</v>
      </c>
      <c r="AB402" s="257">
        <v>11983.924343404289</v>
      </c>
      <c r="AC402" s="257"/>
      <c r="AD402" s="257">
        <v>124876.86623566835</v>
      </c>
      <c r="AE402" s="257">
        <v>65478.284707497267</v>
      </c>
      <c r="AK402" s="82">
        <v>54</v>
      </c>
    </row>
    <row r="403" spans="2:37">
      <c r="B403" s="81">
        <v>40694</v>
      </c>
      <c r="C403" s="81">
        <v>40694</v>
      </c>
      <c r="D403" s="81">
        <v>40663</v>
      </c>
      <c r="E403" s="203">
        <v>212</v>
      </c>
      <c r="F403" s="82" t="s">
        <v>1053</v>
      </c>
      <c r="G403" s="82" t="s">
        <v>349</v>
      </c>
      <c r="H403" s="103">
        <v>143046982</v>
      </c>
      <c r="I403" s="104">
        <v>4</v>
      </c>
      <c r="J403" s="103" t="s">
        <v>548</v>
      </c>
      <c r="K403" s="103"/>
      <c r="L403" s="101">
        <v>36914</v>
      </c>
      <c r="M403" s="101">
        <v>40931</v>
      </c>
      <c r="N403" s="34">
        <v>132</v>
      </c>
      <c r="O403" s="34">
        <v>123</v>
      </c>
      <c r="P403" s="34">
        <v>132</v>
      </c>
      <c r="Q403" s="34">
        <v>123</v>
      </c>
      <c r="R403" s="52">
        <v>123</v>
      </c>
      <c r="S403" s="356">
        <v>637675</v>
      </c>
      <c r="T403" s="26">
        <v>0.03</v>
      </c>
      <c r="U403" s="27">
        <v>8.6499999999999994E-2</v>
      </c>
      <c r="V403" s="256">
        <v>5677.7074175247189</v>
      </c>
      <c r="W403" s="257">
        <v>482455.56189713598</v>
      </c>
      <c r="X403" s="257">
        <v>155219.43810286402</v>
      </c>
      <c r="Y403" s="257">
        <v>265207.75494889915</v>
      </c>
      <c r="Z403" s="257">
        <v>111149.44853481553</v>
      </c>
      <c r="AA403" s="257">
        <v>154058.30641408364</v>
      </c>
      <c r="AB403" s="257">
        <v>83736.8021344398</v>
      </c>
      <c r="AC403" s="257"/>
      <c r="AD403" s="257">
        <v>267001.81721611909</v>
      </c>
      <c r="AE403" s="257">
        <v>111782.37911324903</v>
      </c>
      <c r="AI403" s="60">
        <v>212</v>
      </c>
      <c r="AK403" s="82">
        <v>212</v>
      </c>
    </row>
    <row r="404" spans="2:37">
      <c r="B404" s="81">
        <v>40694</v>
      </c>
      <c r="C404" s="81">
        <v>40694</v>
      </c>
      <c r="D404" s="81">
        <v>40663</v>
      </c>
      <c r="E404" s="203">
        <v>394</v>
      </c>
      <c r="F404" s="82" t="s">
        <v>1053</v>
      </c>
      <c r="G404" s="82" t="s">
        <v>349</v>
      </c>
      <c r="H404" s="103">
        <v>143050300</v>
      </c>
      <c r="I404" s="104">
        <v>99</v>
      </c>
      <c r="J404" s="103" t="s">
        <v>553</v>
      </c>
      <c r="K404" s="103"/>
      <c r="L404" s="101">
        <v>40228</v>
      </c>
      <c r="M404" s="101">
        <v>42423</v>
      </c>
      <c r="N404" s="34">
        <v>72</v>
      </c>
      <c r="O404" s="34">
        <v>14</v>
      </c>
      <c r="P404" s="34">
        <v>72</v>
      </c>
      <c r="Q404" s="34">
        <v>14</v>
      </c>
      <c r="R404" s="52">
        <v>14</v>
      </c>
      <c r="S404" s="356">
        <v>87010</v>
      </c>
      <c r="T404" s="26">
        <v>0.03</v>
      </c>
      <c r="U404" s="27">
        <v>8.6499999999999994E-2</v>
      </c>
      <c r="V404" s="256">
        <v>1322.0017330493872</v>
      </c>
      <c r="W404" s="257">
        <v>74052.097801887328</v>
      </c>
      <c r="X404" s="257">
        <v>12957.902198112672</v>
      </c>
      <c r="Y404" s="257">
        <v>6940.850665606953</v>
      </c>
      <c r="Z404" s="257">
        <v>2791.5514972588135</v>
      </c>
      <c r="AA404" s="257">
        <v>4149.2991683481396</v>
      </c>
      <c r="AB404" s="257">
        <v>795.6606612876202</v>
      </c>
      <c r="AC404" s="257"/>
      <c r="AD404" s="257">
        <v>21132.026977667509</v>
      </c>
      <c r="AE404" s="257">
        <v>8174.1247795540949</v>
      </c>
      <c r="AI404" s="60">
        <v>394</v>
      </c>
      <c r="AK404" s="82">
        <v>394</v>
      </c>
    </row>
    <row r="405" spans="2:37">
      <c r="B405" s="81">
        <v>40694</v>
      </c>
      <c r="C405" s="81">
        <v>40694</v>
      </c>
      <c r="D405" s="81">
        <v>40663</v>
      </c>
      <c r="E405" s="203">
        <v>47</v>
      </c>
      <c r="F405" s="82" t="s">
        <v>1053</v>
      </c>
      <c r="G405" s="82" t="s">
        <v>349</v>
      </c>
      <c r="H405" s="103">
        <v>143053334</v>
      </c>
      <c r="I405" s="104">
        <v>99</v>
      </c>
      <c r="J405" s="103" t="s">
        <v>563</v>
      </c>
      <c r="K405" s="103"/>
      <c r="L405" s="101">
        <v>39276</v>
      </c>
      <c r="M405" s="101">
        <v>42544</v>
      </c>
      <c r="N405" s="34">
        <v>107</v>
      </c>
      <c r="O405" s="34">
        <v>46</v>
      </c>
      <c r="P405" s="34">
        <v>107</v>
      </c>
      <c r="Q405" s="34">
        <v>46</v>
      </c>
      <c r="R405" s="52">
        <v>46</v>
      </c>
      <c r="S405" s="356">
        <v>1091150</v>
      </c>
      <c r="T405" s="26">
        <v>0.03</v>
      </c>
      <c r="U405" s="27">
        <v>8.6499999999999994E-2</v>
      </c>
      <c r="V405" s="256">
        <v>11635.003694549114</v>
      </c>
      <c r="W405" s="257">
        <v>865649.96490927401</v>
      </c>
      <c r="X405" s="257">
        <v>225500.03509072599</v>
      </c>
      <c r="Y405" s="257">
        <v>242178.05079168559</v>
      </c>
      <c r="Z405" s="257">
        <v>101566.79437906234</v>
      </c>
      <c r="AA405" s="257">
        <v>140611.25641262325</v>
      </c>
      <c r="AB405" s="257">
        <v>45495.621114795591</v>
      </c>
      <c r="AC405" s="257"/>
      <c r="AD405" s="257">
        <v>379295.43040746805</v>
      </c>
      <c r="AE405" s="257">
        <v>153795.39531673215</v>
      </c>
      <c r="AI405" s="60">
        <v>47</v>
      </c>
      <c r="AK405" s="82">
        <v>47</v>
      </c>
    </row>
    <row r="406" spans="2:37">
      <c r="B406" s="81">
        <v>40694</v>
      </c>
      <c r="C406" s="81">
        <v>40694</v>
      </c>
      <c r="D406" s="81">
        <v>40663</v>
      </c>
      <c r="E406" s="203">
        <v>193</v>
      </c>
      <c r="F406" s="82" t="s">
        <v>1053</v>
      </c>
      <c r="G406" s="82" t="s">
        <v>349</v>
      </c>
      <c r="H406" s="103">
        <v>143091260</v>
      </c>
      <c r="I406" s="104">
        <v>99</v>
      </c>
      <c r="J406" s="103" t="s">
        <v>945</v>
      </c>
      <c r="K406" s="103"/>
      <c r="L406" s="101">
        <v>40450</v>
      </c>
      <c r="M406" s="101">
        <v>42644</v>
      </c>
      <c r="N406" s="34">
        <v>72</v>
      </c>
      <c r="O406" s="34">
        <v>7</v>
      </c>
      <c r="P406" s="34">
        <v>72</v>
      </c>
      <c r="Q406" s="34">
        <v>7</v>
      </c>
      <c r="R406" s="52">
        <v>7</v>
      </c>
      <c r="S406" s="356">
        <v>506342</v>
      </c>
      <c r="T406" s="26">
        <v>0.03</v>
      </c>
      <c r="U406" s="27">
        <v>8.6499999999999994E-2</v>
      </c>
      <c r="V406" s="256">
        <v>7693.19620176638</v>
      </c>
      <c r="W406" s="257">
        <v>430935.37875190476</v>
      </c>
      <c r="X406" s="257">
        <v>75406.621248095238</v>
      </c>
      <c r="Y406" s="257">
        <v>21041.541403518619</v>
      </c>
      <c r="Z406" s="257">
        <v>8522.1400857903354</v>
      </c>
      <c r="AA406" s="257">
        <v>12519.401317728283</v>
      </c>
      <c r="AB406" s="257">
        <v>2315.1155646345028</v>
      </c>
      <c r="AC406" s="257"/>
      <c r="AD406" s="257">
        <v>122974.74777526878</v>
      </c>
      <c r="AE406" s="257">
        <v>47568.126527169006</v>
      </c>
      <c r="AI406" s="60">
        <v>193</v>
      </c>
      <c r="AK406" s="82">
        <v>193</v>
      </c>
    </row>
    <row r="407" spans="2:37">
      <c r="B407" s="81">
        <v>40694</v>
      </c>
      <c r="C407" s="81">
        <v>40694</v>
      </c>
      <c r="D407" s="81">
        <v>40663</v>
      </c>
      <c r="E407" s="203">
        <v>310</v>
      </c>
      <c r="F407" s="82" t="s">
        <v>1053</v>
      </c>
      <c r="G407" s="82" t="s">
        <v>444</v>
      </c>
      <c r="H407" s="19">
        <v>143123537</v>
      </c>
      <c r="I407" s="20">
        <v>99</v>
      </c>
      <c r="J407" s="19" t="s">
        <v>1204</v>
      </c>
      <c r="K407" s="19"/>
      <c r="L407" s="21">
        <v>40333</v>
      </c>
      <c r="M407" s="21">
        <v>45809</v>
      </c>
      <c r="N407" s="34">
        <v>180</v>
      </c>
      <c r="O407" s="34">
        <v>11</v>
      </c>
      <c r="P407" s="34">
        <v>180</v>
      </c>
      <c r="Q407" s="34">
        <v>11</v>
      </c>
      <c r="R407" s="52">
        <v>11</v>
      </c>
      <c r="S407" s="356">
        <v>3000080</v>
      </c>
      <c r="T407" s="26">
        <v>0.03</v>
      </c>
      <c r="U407" s="27">
        <v>8.6499999999999994E-2</v>
      </c>
      <c r="V407" s="256">
        <v>20718.001673652216</v>
      </c>
      <c r="W407" s="257">
        <v>2085246.0562710122</v>
      </c>
      <c r="X407" s="257">
        <v>914833.94372898783</v>
      </c>
      <c r="Y407" s="257">
        <v>163038.56917165674</v>
      </c>
      <c r="Z407" s="257">
        <v>80671.053018469553</v>
      </c>
      <c r="AA407" s="257">
        <v>82367.516153187185</v>
      </c>
      <c r="AB407" s="257">
        <v>44136.725355345901</v>
      </c>
      <c r="AC407" s="257"/>
      <c r="AD407" s="257">
        <v>1643994.2449863474</v>
      </c>
      <c r="AE407" s="257">
        <v>729160.30125732906</v>
      </c>
      <c r="AK407" s="82">
        <v>310</v>
      </c>
    </row>
    <row r="408" spans="2:37">
      <c r="B408" s="81">
        <v>40694</v>
      </c>
      <c r="C408" s="81">
        <v>40694</v>
      </c>
      <c r="D408" s="81">
        <v>40663</v>
      </c>
      <c r="E408" s="203">
        <v>4069</v>
      </c>
      <c r="F408" s="82" t="s">
        <v>1053</v>
      </c>
      <c r="G408" s="82" t="s">
        <v>349</v>
      </c>
      <c r="H408" s="19">
        <v>143125807</v>
      </c>
      <c r="I408" s="20">
        <v>99</v>
      </c>
      <c r="J408" s="19" t="s">
        <v>677</v>
      </c>
      <c r="K408" s="19"/>
      <c r="L408" s="21">
        <v>40416</v>
      </c>
      <c r="M408" s="21">
        <v>44075</v>
      </c>
      <c r="N408" s="34">
        <v>120</v>
      </c>
      <c r="O408" s="34">
        <v>8</v>
      </c>
      <c r="P408" s="34">
        <v>120</v>
      </c>
      <c r="Q408" s="34">
        <v>8</v>
      </c>
      <c r="R408" s="52">
        <v>8</v>
      </c>
      <c r="S408" s="356">
        <v>479472</v>
      </c>
      <c r="T408" s="26">
        <v>0.03</v>
      </c>
      <c r="U408" s="27">
        <v>8.6499999999999994E-2</v>
      </c>
      <c r="V408" s="256">
        <v>4629.8173382026971</v>
      </c>
      <c r="W408" s="257">
        <v>371010.55952041183</v>
      </c>
      <c r="X408" s="257">
        <v>108461.44047958817</v>
      </c>
      <c r="Y408" s="257">
        <v>20994.525902272537</v>
      </c>
      <c r="Z408" s="257">
        <v>9348.0557279359746</v>
      </c>
      <c r="AA408" s="257">
        <v>11646.470174336562</v>
      </c>
      <c r="AB408" s="257">
        <v>3805.6645782311639</v>
      </c>
      <c r="AC408" s="257"/>
      <c r="AD408" s="257">
        <v>184567.52106390594</v>
      </c>
      <c r="AE408" s="257">
        <v>76106.080584312949</v>
      </c>
      <c r="AK408" s="82">
        <v>4069</v>
      </c>
    </row>
    <row r="409" spans="2:37">
      <c r="B409" s="81">
        <v>40694</v>
      </c>
      <c r="C409" s="81">
        <v>40694</v>
      </c>
      <c r="D409" s="81">
        <v>40663</v>
      </c>
      <c r="E409" s="203">
        <v>572</v>
      </c>
      <c r="F409" s="82" t="s">
        <v>1053</v>
      </c>
      <c r="G409" s="82" t="s">
        <v>444</v>
      </c>
      <c r="H409" s="19">
        <v>143135780</v>
      </c>
      <c r="I409" s="20">
        <v>99</v>
      </c>
      <c r="J409" s="19" t="s">
        <v>804</v>
      </c>
      <c r="K409" s="19"/>
      <c r="L409" s="21">
        <v>40364</v>
      </c>
      <c r="M409" s="21">
        <v>50222</v>
      </c>
      <c r="N409" s="34">
        <v>324</v>
      </c>
      <c r="O409" s="34">
        <v>10</v>
      </c>
      <c r="P409" s="34">
        <v>228</v>
      </c>
      <c r="Q409" s="34">
        <v>10</v>
      </c>
      <c r="R409" s="52">
        <v>10</v>
      </c>
      <c r="S409" s="356">
        <v>130020</v>
      </c>
      <c r="T409" s="26">
        <v>0.03</v>
      </c>
      <c r="U409" s="27">
        <v>8.6499999999999994E-2</v>
      </c>
      <c r="V409" s="256">
        <v>748.83864072252265</v>
      </c>
      <c r="W409" s="257">
        <v>83685.163804468219</v>
      </c>
      <c r="X409" s="257">
        <v>46334.836195531781</v>
      </c>
      <c r="Y409" s="257">
        <v>5984.1544858638035</v>
      </c>
      <c r="Z409" s="257">
        <v>3202.5045417013234</v>
      </c>
      <c r="AA409" s="257">
        <v>2781.6499441624801</v>
      </c>
      <c r="AB409" s="257">
        <v>2032.2296576987624</v>
      </c>
      <c r="AC409" s="257"/>
      <c r="AD409" s="257">
        <v>87050.046280265422</v>
      </c>
      <c r="AE409" s="257">
        <v>40715.210084732011</v>
      </c>
      <c r="AK409" s="82">
        <v>572</v>
      </c>
    </row>
    <row r="410" spans="2:37">
      <c r="B410" s="81">
        <v>40694</v>
      </c>
      <c r="C410" s="81">
        <v>40694</v>
      </c>
      <c r="D410" s="81">
        <v>40663</v>
      </c>
      <c r="E410" s="203">
        <v>2039</v>
      </c>
      <c r="F410" s="82" t="s">
        <v>1053</v>
      </c>
      <c r="G410" s="82" t="s">
        <v>349</v>
      </c>
      <c r="H410" s="103">
        <v>143526569</v>
      </c>
      <c r="I410" s="104">
        <v>4</v>
      </c>
      <c r="J410" s="103" t="s">
        <v>108</v>
      </c>
      <c r="K410" s="103"/>
      <c r="L410" s="101">
        <v>34876</v>
      </c>
      <c r="M410" s="101">
        <v>42521</v>
      </c>
      <c r="N410" s="34">
        <v>251</v>
      </c>
      <c r="O410" s="34">
        <v>190</v>
      </c>
      <c r="P410" s="34">
        <v>228</v>
      </c>
      <c r="Q410" s="34">
        <v>190</v>
      </c>
      <c r="R410" s="52">
        <v>190</v>
      </c>
      <c r="S410" s="356">
        <v>271650</v>
      </c>
      <c r="T410" s="26">
        <v>3.5500000000000004E-2</v>
      </c>
      <c r="U410" s="27">
        <v>8.6499999999999994E-2</v>
      </c>
      <c r="V410" s="256">
        <v>1639.7912131283081</v>
      </c>
      <c r="W410" s="257">
        <v>183252.02361802052</v>
      </c>
      <c r="X410" s="257">
        <v>88397.976381979475</v>
      </c>
      <c r="Y410" s="257">
        <v>182644.82773525684</v>
      </c>
      <c r="Z410" s="257">
        <v>98765.362546522025</v>
      </c>
      <c r="AA410" s="257">
        <v>83879.465188734815</v>
      </c>
      <c r="AB410" s="257">
        <v>73664.980318316229</v>
      </c>
      <c r="AC410" s="257"/>
      <c r="AD410" s="257">
        <v>190620.37297522966</v>
      </c>
      <c r="AE410" s="257">
        <v>102222.39659326128</v>
      </c>
      <c r="AI410" s="60">
        <v>2039</v>
      </c>
      <c r="AK410" s="82">
        <v>2039</v>
      </c>
    </row>
    <row r="411" spans="2:37">
      <c r="B411" s="81">
        <v>40694</v>
      </c>
      <c r="C411" s="81">
        <v>40694</v>
      </c>
      <c r="D411" s="81">
        <v>40663</v>
      </c>
      <c r="E411" s="203">
        <v>3269</v>
      </c>
      <c r="F411" s="82" t="s">
        <v>1053</v>
      </c>
      <c r="G411" s="82" t="s">
        <v>444</v>
      </c>
      <c r="H411" s="19">
        <v>143845516</v>
      </c>
      <c r="I411" s="20">
        <v>99</v>
      </c>
      <c r="J411" s="19" t="s">
        <v>1346</v>
      </c>
      <c r="K411" s="19"/>
      <c r="L411" s="21">
        <v>40183</v>
      </c>
      <c r="M411" s="21">
        <v>45649</v>
      </c>
      <c r="N411" s="34">
        <v>180</v>
      </c>
      <c r="O411" s="34">
        <v>16</v>
      </c>
      <c r="P411" s="34">
        <v>180</v>
      </c>
      <c r="Q411" s="34">
        <v>16</v>
      </c>
      <c r="R411" s="52">
        <v>16</v>
      </c>
      <c r="S411" s="356">
        <v>662161</v>
      </c>
      <c r="T411" s="26">
        <v>0.03</v>
      </c>
      <c r="U411" s="27">
        <v>8.6499999999999994E-2</v>
      </c>
      <c r="V411" s="256">
        <v>4572.7622950812065</v>
      </c>
      <c r="W411" s="257">
        <v>460243.9314506512</v>
      </c>
      <c r="X411" s="257">
        <v>201917.0685493488</v>
      </c>
      <c r="Y411" s="257">
        <v>51958.351055141749</v>
      </c>
      <c r="Z411" s="257">
        <v>25600.937839709521</v>
      </c>
      <c r="AA411" s="257">
        <v>26357.413215432229</v>
      </c>
      <c r="AB411" s="257">
        <v>14169.618845568337</v>
      </c>
      <c r="AC411" s="257"/>
      <c r="AD411" s="257">
        <v>362853.28166395746</v>
      </c>
      <c r="AE411" s="257">
        <v>160936.21311460182</v>
      </c>
      <c r="AK411" s="82">
        <v>3269</v>
      </c>
    </row>
    <row r="412" spans="2:37">
      <c r="B412" s="81">
        <v>40694</v>
      </c>
      <c r="C412" s="81">
        <v>40694</v>
      </c>
      <c r="D412" s="81">
        <v>40663</v>
      </c>
      <c r="E412" s="203">
        <v>4264</v>
      </c>
      <c r="F412" s="82" t="s">
        <v>1053</v>
      </c>
      <c r="G412" s="82" t="s">
        <v>444</v>
      </c>
      <c r="H412" s="19">
        <v>143854221</v>
      </c>
      <c r="I412" s="20">
        <v>99</v>
      </c>
      <c r="J412" s="19" t="s">
        <v>1396</v>
      </c>
      <c r="K412" s="19"/>
      <c r="L412" s="21">
        <v>40196</v>
      </c>
      <c r="M412" s="21">
        <v>51158</v>
      </c>
      <c r="N412" s="34">
        <v>360</v>
      </c>
      <c r="O412" s="34">
        <v>15</v>
      </c>
      <c r="P412" s="34">
        <v>228</v>
      </c>
      <c r="Q412" s="34">
        <v>15</v>
      </c>
      <c r="R412" s="52">
        <v>15</v>
      </c>
      <c r="S412" s="356">
        <v>2412216</v>
      </c>
      <c r="T412" s="26">
        <v>0.03</v>
      </c>
      <c r="U412" s="27">
        <v>8.6499999999999994E-2</v>
      </c>
      <c r="V412" s="256">
        <v>13892.943782257506</v>
      </c>
      <c r="W412" s="257">
        <v>1552581.8419609223</v>
      </c>
      <c r="X412" s="257">
        <v>859634.15803907765</v>
      </c>
      <c r="Y412" s="257">
        <v>165763.00746170318</v>
      </c>
      <c r="Z412" s="257">
        <v>88371.691679918848</v>
      </c>
      <c r="AA412" s="257">
        <v>77391.315781784331</v>
      </c>
      <c r="AB412" s="257">
        <v>56554.878818360376</v>
      </c>
      <c r="AC412" s="257"/>
      <c r="AD412" s="257">
        <v>1615009.340393757</v>
      </c>
      <c r="AE412" s="257">
        <v>755375.18235465325</v>
      </c>
      <c r="AK412" s="82">
        <v>4264</v>
      </c>
    </row>
    <row r="413" spans="2:37">
      <c r="B413" s="81">
        <v>40694</v>
      </c>
      <c r="C413" s="81">
        <v>40694</v>
      </c>
      <c r="D413" s="81">
        <v>40663</v>
      </c>
      <c r="E413" s="203">
        <v>230</v>
      </c>
      <c r="F413" s="82" t="s">
        <v>1053</v>
      </c>
      <c r="G413" s="82" t="s">
        <v>349</v>
      </c>
      <c r="H413" s="103">
        <v>143900061</v>
      </c>
      <c r="I413" s="104">
        <v>99</v>
      </c>
      <c r="J413" s="103" t="s">
        <v>1401</v>
      </c>
      <c r="K413" s="103"/>
      <c r="L413" s="101">
        <v>40414</v>
      </c>
      <c r="M413" s="101">
        <v>42248</v>
      </c>
      <c r="N413" s="34">
        <v>60</v>
      </c>
      <c r="O413" s="34">
        <v>8</v>
      </c>
      <c r="P413" s="34">
        <v>60</v>
      </c>
      <c r="Q413" s="34">
        <v>8</v>
      </c>
      <c r="R413" s="52">
        <v>8</v>
      </c>
      <c r="S413" s="356">
        <v>1066251</v>
      </c>
      <c r="T413" s="26">
        <v>0.03</v>
      </c>
      <c r="U413" s="27">
        <v>8.6499999999999994E-2</v>
      </c>
      <c r="V413" s="256">
        <v>19159.134389248309</v>
      </c>
      <c r="W413" s="257">
        <v>930556.41213377321</v>
      </c>
      <c r="X413" s="257">
        <v>135694.58786622679</v>
      </c>
      <c r="Y413" s="257">
        <v>51112.425298801776</v>
      </c>
      <c r="Z413" s="257">
        <v>20164.683714443541</v>
      </c>
      <c r="AA413" s="257">
        <v>30947.741584358235</v>
      </c>
      <c r="AB413" s="257">
        <v>4761.213609341291</v>
      </c>
      <c r="AC413" s="257"/>
      <c r="AD413" s="257">
        <v>218991.65122111244</v>
      </c>
      <c r="AE413" s="257">
        <v>83297.063354877479</v>
      </c>
      <c r="AI413" s="60">
        <v>230</v>
      </c>
      <c r="AK413" s="82">
        <v>230</v>
      </c>
    </row>
    <row r="414" spans="2:37">
      <c r="B414" s="81">
        <v>40694</v>
      </c>
      <c r="C414" s="81">
        <v>40694</v>
      </c>
      <c r="D414" s="81">
        <v>40663</v>
      </c>
      <c r="E414" s="203">
        <v>614</v>
      </c>
      <c r="F414" s="82" t="s">
        <v>1053</v>
      </c>
      <c r="G414" s="82" t="s">
        <v>444</v>
      </c>
      <c r="H414" s="19">
        <v>143990060</v>
      </c>
      <c r="I414" s="20">
        <v>98</v>
      </c>
      <c r="J414" s="19" t="s">
        <v>1700</v>
      </c>
      <c r="K414" s="19"/>
      <c r="L414" s="21">
        <v>40185</v>
      </c>
      <c r="M414" s="21">
        <v>41996</v>
      </c>
      <c r="N414" s="34">
        <v>60</v>
      </c>
      <c r="O414" s="34">
        <v>16</v>
      </c>
      <c r="P414" s="34">
        <v>60</v>
      </c>
      <c r="Q414" s="34">
        <v>16</v>
      </c>
      <c r="R414" s="52">
        <v>16</v>
      </c>
      <c r="S414" s="356">
        <v>246940</v>
      </c>
      <c r="T414" s="26">
        <v>0.05</v>
      </c>
      <c r="U414" s="27">
        <v>0.104</v>
      </c>
      <c r="V414" s="256">
        <v>4660.0624360520451</v>
      </c>
      <c r="W414" s="257">
        <v>217309.1048390606</v>
      </c>
      <c r="X414" s="257">
        <v>29630.895160939399</v>
      </c>
      <c r="Y414" s="257">
        <v>27125.589537954555</v>
      </c>
      <c r="Z414" s="257">
        <v>14611.308099725127</v>
      </c>
      <c r="AA414" s="257">
        <v>12514.281438229427</v>
      </c>
      <c r="AB414" s="257">
        <v>2079.3610639255717</v>
      </c>
      <c r="AC414" s="257"/>
      <c r="AD414" s="257">
        <v>62294.641324059492</v>
      </c>
      <c r="AE414" s="257">
        <v>32663.746163123466</v>
      </c>
      <c r="AK414" s="82">
        <v>614</v>
      </c>
    </row>
    <row r="415" spans="2:37">
      <c r="B415" s="81">
        <v>40694</v>
      </c>
      <c r="C415" s="81">
        <v>40694</v>
      </c>
      <c r="D415" s="81">
        <v>40663</v>
      </c>
      <c r="E415" s="203">
        <v>3269</v>
      </c>
      <c r="F415" s="82" t="s">
        <v>1053</v>
      </c>
      <c r="G415" s="82" t="s">
        <v>444</v>
      </c>
      <c r="H415" s="19">
        <v>143990591</v>
      </c>
      <c r="I415" s="20">
        <v>98</v>
      </c>
      <c r="J415" s="19" t="s">
        <v>307</v>
      </c>
      <c r="K415" s="19"/>
      <c r="L415" s="21">
        <v>40326</v>
      </c>
      <c r="M415" s="21">
        <v>42156</v>
      </c>
      <c r="N415" s="34">
        <v>60</v>
      </c>
      <c r="O415" s="34">
        <v>11</v>
      </c>
      <c r="P415" s="34">
        <v>60</v>
      </c>
      <c r="Q415" s="34">
        <v>11</v>
      </c>
      <c r="R415" s="52">
        <v>11</v>
      </c>
      <c r="S415" s="356">
        <v>238573</v>
      </c>
      <c r="T415" s="26">
        <v>0.05</v>
      </c>
      <c r="U415" s="27">
        <v>0.104</v>
      </c>
      <c r="V415" s="256">
        <v>4502.1668241526058</v>
      </c>
      <c r="W415" s="257">
        <v>209946.08029792338</v>
      </c>
      <c r="X415" s="257">
        <v>28626.919702076615</v>
      </c>
      <c r="Y415" s="257">
        <v>18702.307277668388</v>
      </c>
      <c r="Z415" s="257">
        <v>10120.519833719058</v>
      </c>
      <c r="AA415" s="257">
        <v>8581.7874439493298</v>
      </c>
      <c r="AB415" s="257">
        <v>1381.1233189598368</v>
      </c>
      <c r="AC415" s="257"/>
      <c r="AD415" s="257">
        <v>60183.929151230448</v>
      </c>
      <c r="AE415" s="257">
        <v>31557.0094491571</v>
      </c>
      <c r="AK415" s="82">
        <v>3269</v>
      </c>
    </row>
    <row r="416" spans="2:37">
      <c r="B416" s="81">
        <v>40694</v>
      </c>
      <c r="C416" s="81">
        <v>40694</v>
      </c>
      <c r="D416" s="81">
        <v>40663</v>
      </c>
      <c r="E416" s="203">
        <v>215</v>
      </c>
      <c r="F416" s="82" t="s">
        <v>1053</v>
      </c>
      <c r="G416" s="82" t="s">
        <v>444</v>
      </c>
      <c r="H416" s="19">
        <v>143990885</v>
      </c>
      <c r="I416" s="20">
        <v>98</v>
      </c>
      <c r="J416" s="19" t="s">
        <v>156</v>
      </c>
      <c r="K416" s="19"/>
      <c r="L416" s="21">
        <v>40322</v>
      </c>
      <c r="M416" s="21">
        <v>40695</v>
      </c>
      <c r="N416" s="34">
        <v>12</v>
      </c>
      <c r="O416" s="34">
        <v>11</v>
      </c>
      <c r="P416" s="34">
        <v>12</v>
      </c>
      <c r="Q416" s="34">
        <v>11</v>
      </c>
      <c r="R416" s="52">
        <v>11</v>
      </c>
      <c r="S416" s="356">
        <v>135194</v>
      </c>
      <c r="T416" s="26">
        <v>0.05</v>
      </c>
      <c r="U416" s="27">
        <v>0.104</v>
      </c>
      <c r="V416" s="256">
        <v>11573.617892909973</v>
      </c>
      <c r="W416" s="257">
        <v>131366.07132746404</v>
      </c>
      <c r="X416" s="257">
        <v>3827.9286725359561</v>
      </c>
      <c r="Y416" s="257">
        <v>7417.9005370854993</v>
      </c>
      <c r="Z416" s="257">
        <v>3641.3914041613052</v>
      </c>
      <c r="AA416" s="257">
        <v>3776.5091329241941</v>
      </c>
      <c r="AB416" s="257">
        <v>184.68076928901544</v>
      </c>
      <c r="AC416" s="257"/>
      <c r="AD416" s="257">
        <v>7517.3433874541806</v>
      </c>
      <c r="AE416" s="257">
        <v>3689.4147149202663</v>
      </c>
      <c r="AK416" s="82">
        <v>215</v>
      </c>
    </row>
    <row r="417" spans="2:37">
      <c r="B417" s="81">
        <v>40694</v>
      </c>
      <c r="C417" s="81">
        <v>40694</v>
      </c>
      <c r="D417" s="81">
        <v>40663</v>
      </c>
      <c r="E417" s="203">
        <v>2017</v>
      </c>
      <c r="F417" s="82" t="s">
        <v>1053</v>
      </c>
      <c r="G417" s="82" t="s">
        <v>444</v>
      </c>
      <c r="H417" s="19">
        <v>143990915</v>
      </c>
      <c r="I417" s="20">
        <v>98</v>
      </c>
      <c r="J417" s="19" t="s">
        <v>526</v>
      </c>
      <c r="K417" s="19"/>
      <c r="L417" s="21">
        <v>40213</v>
      </c>
      <c r="M417" s="21">
        <v>42758</v>
      </c>
      <c r="N417" s="34">
        <v>84</v>
      </c>
      <c r="O417" s="34">
        <v>15</v>
      </c>
      <c r="P417" s="34">
        <v>60</v>
      </c>
      <c r="Q417" s="34">
        <v>15</v>
      </c>
      <c r="R417" s="52">
        <v>15</v>
      </c>
      <c r="S417" s="356">
        <v>163900</v>
      </c>
      <c r="T417" s="26">
        <v>0.05</v>
      </c>
      <c r="U417" s="27">
        <v>0.104</v>
      </c>
      <c r="V417" s="256">
        <v>3092.9951942533817</v>
      </c>
      <c r="W417" s="257">
        <v>144233.26428736545</v>
      </c>
      <c r="X417" s="257">
        <v>19666.735712634545</v>
      </c>
      <c r="Y417" s="257">
        <v>17008.564482171176</v>
      </c>
      <c r="Z417" s="257">
        <v>9170.0625264830178</v>
      </c>
      <c r="AA417" s="257">
        <v>7838.501955688158</v>
      </c>
      <c r="AB417" s="257">
        <v>1293.8641916206936</v>
      </c>
      <c r="AC417" s="257"/>
      <c r="AD417" s="257">
        <v>41346.447367835739</v>
      </c>
      <c r="AE417" s="257">
        <v>21679.711655203442</v>
      </c>
      <c r="AK417" s="82">
        <v>2017</v>
      </c>
    </row>
    <row r="418" spans="2:37">
      <c r="B418" s="81">
        <v>40694</v>
      </c>
      <c r="C418" s="81">
        <v>40694</v>
      </c>
      <c r="D418" s="81">
        <v>40663</v>
      </c>
      <c r="E418" s="203">
        <v>3261</v>
      </c>
      <c r="F418" s="82" t="s">
        <v>1053</v>
      </c>
      <c r="G418" s="82" t="s">
        <v>444</v>
      </c>
      <c r="H418" s="19">
        <v>143991261</v>
      </c>
      <c r="I418" s="20">
        <v>98</v>
      </c>
      <c r="J418" s="19" t="s">
        <v>191</v>
      </c>
      <c r="K418" s="19"/>
      <c r="L418" s="21">
        <v>40274</v>
      </c>
      <c r="M418" s="21">
        <v>42095</v>
      </c>
      <c r="N418" s="34">
        <v>60</v>
      </c>
      <c r="O418" s="34">
        <v>13</v>
      </c>
      <c r="P418" s="34">
        <v>60</v>
      </c>
      <c r="Q418" s="34">
        <v>13</v>
      </c>
      <c r="R418" s="52">
        <v>13</v>
      </c>
      <c r="S418" s="356">
        <v>195812</v>
      </c>
      <c r="T418" s="26">
        <v>0.05</v>
      </c>
      <c r="U418" s="27">
        <v>0.104</v>
      </c>
      <c r="V418" s="256">
        <v>3695.214002301057</v>
      </c>
      <c r="W418" s="257">
        <v>172316.07044928375</v>
      </c>
      <c r="X418" s="257">
        <v>23495.929550716246</v>
      </c>
      <c r="Y418" s="257">
        <v>17877.515292107291</v>
      </c>
      <c r="Z418" s="257">
        <v>9656.2541424599367</v>
      </c>
      <c r="AA418" s="257">
        <v>8221.2611496473546</v>
      </c>
      <c r="AB418" s="257">
        <v>1339.6801936811894</v>
      </c>
      <c r="AC418" s="257"/>
      <c r="AD418" s="257">
        <v>49396.769688777655</v>
      </c>
      <c r="AE418" s="257">
        <v>25900.840138064039</v>
      </c>
      <c r="AK418" s="82">
        <v>3261</v>
      </c>
    </row>
    <row r="419" spans="2:37">
      <c r="B419" s="81">
        <v>40694</v>
      </c>
      <c r="C419" s="81">
        <v>40694</v>
      </c>
      <c r="D419" s="81">
        <v>40663</v>
      </c>
      <c r="E419" s="203">
        <v>4141</v>
      </c>
      <c r="F419" s="82" t="s">
        <v>1053</v>
      </c>
      <c r="G419" s="82" t="s">
        <v>444</v>
      </c>
      <c r="H419" s="19">
        <v>143991342</v>
      </c>
      <c r="I419" s="20">
        <v>98</v>
      </c>
      <c r="J419" s="19" t="s">
        <v>195</v>
      </c>
      <c r="K419" s="19"/>
      <c r="L419" s="21">
        <v>40451</v>
      </c>
      <c r="M419" s="21">
        <v>42278</v>
      </c>
      <c r="N419" s="34">
        <v>60</v>
      </c>
      <c r="O419" s="34">
        <v>7</v>
      </c>
      <c r="P419" s="34">
        <v>60</v>
      </c>
      <c r="Q419" s="34">
        <v>7</v>
      </c>
      <c r="R419" s="52">
        <v>7</v>
      </c>
      <c r="S419" s="356">
        <v>118140</v>
      </c>
      <c r="T419" s="26">
        <v>0.05</v>
      </c>
      <c r="U419" s="27">
        <v>0.104</v>
      </c>
      <c r="V419" s="256">
        <v>2229.4475427034445</v>
      </c>
      <c r="W419" s="257">
        <v>103964.11130512116</v>
      </c>
      <c r="X419" s="257">
        <v>14175.888694878842</v>
      </c>
      <c r="Y419" s="257">
        <v>6061.8599846504294</v>
      </c>
      <c r="Z419" s="257">
        <v>3292.6852169312183</v>
      </c>
      <c r="AA419" s="257">
        <v>2769.1747677192111</v>
      </c>
      <c r="AB419" s="257">
        <v>435.22465291294691</v>
      </c>
      <c r="AC419" s="257"/>
      <c r="AD419" s="257">
        <v>29802.74125708425</v>
      </c>
      <c r="AE419" s="257">
        <v>15626.852562207047</v>
      </c>
      <c r="AK419" s="82">
        <v>4141</v>
      </c>
    </row>
    <row r="420" spans="2:37">
      <c r="B420" s="81">
        <v>40694</v>
      </c>
      <c r="C420" s="81">
        <v>40694</v>
      </c>
      <c r="D420" s="81">
        <v>40663</v>
      </c>
      <c r="E420" s="203">
        <v>3006</v>
      </c>
      <c r="F420" s="82" t="s">
        <v>1053</v>
      </c>
      <c r="G420" s="82" t="s">
        <v>444</v>
      </c>
      <c r="H420" s="19">
        <v>143991571</v>
      </c>
      <c r="I420" s="20">
        <v>98</v>
      </c>
      <c r="J420" s="19" t="s">
        <v>205</v>
      </c>
      <c r="K420" s="19"/>
      <c r="L420" s="21">
        <v>40296</v>
      </c>
      <c r="M420" s="21">
        <v>42125</v>
      </c>
      <c r="N420" s="34">
        <v>60</v>
      </c>
      <c r="O420" s="34">
        <v>12</v>
      </c>
      <c r="P420" s="34">
        <v>60</v>
      </c>
      <c r="Q420" s="34">
        <v>12</v>
      </c>
      <c r="R420" s="52">
        <v>12</v>
      </c>
      <c r="S420" s="356">
        <v>215813</v>
      </c>
      <c r="T420" s="26">
        <v>0.05</v>
      </c>
      <c r="U420" s="27">
        <v>0.104</v>
      </c>
      <c r="V420" s="256">
        <v>4072.6575464149182</v>
      </c>
      <c r="W420" s="257">
        <v>189917.10473245397</v>
      </c>
      <c r="X420" s="257">
        <v>25895.895267546031</v>
      </c>
      <c r="Y420" s="257">
        <v>18322.408242435529</v>
      </c>
      <c r="Z420" s="257">
        <v>9905.7197452614728</v>
      </c>
      <c r="AA420" s="257">
        <v>8416.6884971740565</v>
      </c>
      <c r="AB420" s="257">
        <v>1362.9418561866332</v>
      </c>
      <c r="AC420" s="257"/>
      <c r="AD420" s="257">
        <v>54442.348052438872</v>
      </c>
      <c r="AE420" s="257">
        <v>28546.452784895773</v>
      </c>
      <c r="AK420" s="82">
        <v>3006</v>
      </c>
    </row>
    <row r="421" spans="2:37">
      <c r="B421" s="81">
        <v>40694</v>
      </c>
      <c r="C421" s="81">
        <v>40694</v>
      </c>
      <c r="D421" s="81">
        <v>40663</v>
      </c>
      <c r="E421" s="203">
        <v>3072</v>
      </c>
      <c r="F421" s="82" t="s">
        <v>1053</v>
      </c>
      <c r="G421" s="82" t="s">
        <v>444</v>
      </c>
      <c r="H421" s="19">
        <v>143991652</v>
      </c>
      <c r="I421" s="20">
        <v>98</v>
      </c>
      <c r="J421" s="19" t="s">
        <v>1379</v>
      </c>
      <c r="K421" s="19"/>
      <c r="L421" s="21">
        <v>40267</v>
      </c>
      <c r="M421" s="21">
        <v>42095</v>
      </c>
      <c r="N421" s="34">
        <v>60</v>
      </c>
      <c r="O421" s="34">
        <v>13</v>
      </c>
      <c r="P421" s="34">
        <v>60</v>
      </c>
      <c r="Q421" s="34">
        <v>13</v>
      </c>
      <c r="R421" s="52">
        <v>13</v>
      </c>
      <c r="S421" s="356">
        <v>216421</v>
      </c>
      <c r="T421" s="26">
        <v>0.05</v>
      </c>
      <c r="U421" s="27">
        <v>0.104</v>
      </c>
      <c r="V421" s="256">
        <v>4084.1312564704772</v>
      </c>
      <c r="W421" s="257">
        <v>190452.14942242784</v>
      </c>
      <c r="X421" s="257">
        <v>25968.850577572157</v>
      </c>
      <c r="Y421" s="257">
        <v>19759.104329832451</v>
      </c>
      <c r="Z421" s="257">
        <v>10672.564387092321</v>
      </c>
      <c r="AA421" s="257">
        <v>9086.5399427401298</v>
      </c>
      <c r="AB421" s="257">
        <v>1480.6800767913949</v>
      </c>
      <c r="AC421" s="257"/>
      <c r="AD421" s="257">
        <v>54595.725965798505</v>
      </c>
      <c r="AE421" s="257">
        <v>28626.875388229291</v>
      </c>
      <c r="AK421" s="82">
        <v>3072</v>
      </c>
    </row>
    <row r="422" spans="2:37">
      <c r="B422" s="81">
        <v>40694</v>
      </c>
      <c r="C422" s="81">
        <v>40694</v>
      </c>
      <c r="D422" s="81">
        <v>40663</v>
      </c>
      <c r="E422" s="203">
        <v>673</v>
      </c>
      <c r="F422" s="82" t="s">
        <v>1053</v>
      </c>
      <c r="G422" s="82" t="s">
        <v>444</v>
      </c>
      <c r="H422" s="19">
        <v>143991687</v>
      </c>
      <c r="I422" s="20">
        <v>98</v>
      </c>
      <c r="J422" s="19" t="s">
        <v>1382</v>
      </c>
      <c r="K422" s="19"/>
      <c r="L422" s="21">
        <v>40374</v>
      </c>
      <c r="M422" s="21">
        <v>42186</v>
      </c>
      <c r="N422" s="34">
        <v>60</v>
      </c>
      <c r="O422" s="34">
        <v>10</v>
      </c>
      <c r="P422" s="34">
        <v>60</v>
      </c>
      <c r="Q422" s="34">
        <v>10</v>
      </c>
      <c r="R422" s="52">
        <v>10</v>
      </c>
      <c r="S422" s="356">
        <v>215268</v>
      </c>
      <c r="T422" s="26">
        <v>0.05</v>
      </c>
      <c r="U422" s="27">
        <v>0.104</v>
      </c>
      <c r="V422" s="256">
        <v>4062.3727240789331</v>
      </c>
      <c r="W422" s="257">
        <v>189437.5005284478</v>
      </c>
      <c r="X422" s="257">
        <v>25830.499471552204</v>
      </c>
      <c r="Y422" s="257">
        <v>15451.738232837048</v>
      </c>
      <c r="Z422" s="257">
        <v>8369.3402814452984</v>
      </c>
      <c r="AA422" s="257">
        <v>7082.3979513917493</v>
      </c>
      <c r="AB422" s="257">
        <v>1132.9166434891317</v>
      </c>
      <c r="AC422" s="257"/>
      <c r="AD422" s="257">
        <v>54304.862916285929</v>
      </c>
      <c r="AE422" s="257">
        <v>28474.36344473662</v>
      </c>
      <c r="AK422" s="82">
        <v>673</v>
      </c>
    </row>
    <row r="423" spans="2:37">
      <c r="B423" s="81">
        <v>40694</v>
      </c>
      <c r="C423" s="81">
        <v>40694</v>
      </c>
      <c r="D423" s="81">
        <v>40663</v>
      </c>
      <c r="E423" s="203">
        <v>8048</v>
      </c>
      <c r="F423" s="82" t="s">
        <v>1053</v>
      </c>
      <c r="G423" s="82" t="s">
        <v>444</v>
      </c>
      <c r="H423" s="19">
        <v>143991806</v>
      </c>
      <c r="I423" s="20">
        <v>98</v>
      </c>
      <c r="J423" s="19" t="s">
        <v>1388</v>
      </c>
      <c r="K423" s="19"/>
      <c r="L423" s="21">
        <v>40275</v>
      </c>
      <c r="M423" s="21">
        <v>42095</v>
      </c>
      <c r="N423" s="34">
        <v>60</v>
      </c>
      <c r="O423" s="34">
        <v>13</v>
      </c>
      <c r="P423" s="34">
        <v>60</v>
      </c>
      <c r="Q423" s="34">
        <v>13</v>
      </c>
      <c r="R423" s="52">
        <v>13</v>
      </c>
      <c r="S423" s="356">
        <v>97243</v>
      </c>
      <c r="T423" s="26">
        <v>0.05</v>
      </c>
      <c r="U423" s="27">
        <v>0.104</v>
      </c>
      <c r="V423" s="256">
        <v>1835.0953732445494</v>
      </c>
      <c r="W423" s="257">
        <v>85574.5901104105</v>
      </c>
      <c r="X423" s="257">
        <v>11668.4098895895</v>
      </c>
      <c r="Y423" s="257">
        <v>8878.2261534042282</v>
      </c>
      <c r="Z423" s="257">
        <v>4795.4319529713785</v>
      </c>
      <c r="AA423" s="257">
        <v>4082.7942004328497</v>
      </c>
      <c r="AB423" s="257">
        <v>665.30407265203291</v>
      </c>
      <c r="AC423" s="257"/>
      <c r="AD423" s="257">
        <v>24531.132284261414</v>
      </c>
      <c r="AE423" s="257">
        <v>12862.72239467327</v>
      </c>
      <c r="AK423" s="82">
        <v>8048</v>
      </c>
    </row>
    <row r="424" spans="2:37">
      <c r="B424" s="81">
        <v>40694</v>
      </c>
      <c r="C424" s="81">
        <v>40694</v>
      </c>
      <c r="D424" s="81">
        <v>40663</v>
      </c>
      <c r="E424" s="203">
        <v>3383</v>
      </c>
      <c r="F424" s="82" t="s">
        <v>1053</v>
      </c>
      <c r="G424" s="82" t="s">
        <v>444</v>
      </c>
      <c r="H424" s="19">
        <v>143992101</v>
      </c>
      <c r="I424" s="20">
        <v>98</v>
      </c>
      <c r="J424" s="19" t="s">
        <v>209</v>
      </c>
      <c r="K424" s="19"/>
      <c r="L424" s="21">
        <v>40336</v>
      </c>
      <c r="M424" s="21">
        <v>42156</v>
      </c>
      <c r="N424" s="34">
        <v>60</v>
      </c>
      <c r="O424" s="34">
        <v>11</v>
      </c>
      <c r="P424" s="34">
        <v>60</v>
      </c>
      <c r="Q424" s="34">
        <v>11</v>
      </c>
      <c r="R424" s="52">
        <v>11</v>
      </c>
      <c r="S424" s="356">
        <v>36902</v>
      </c>
      <c r="T424" s="26">
        <v>0.05</v>
      </c>
      <c r="U424" s="27">
        <v>0.104</v>
      </c>
      <c r="V424" s="256">
        <v>696.38626393128925</v>
      </c>
      <c r="W424" s="257">
        <v>32474.044653644665</v>
      </c>
      <c r="X424" s="257">
        <v>4427.9553463553348</v>
      </c>
      <c r="Y424" s="257">
        <v>2892.8359167236817</v>
      </c>
      <c r="Z424" s="257">
        <v>1565.4220004103595</v>
      </c>
      <c r="AA424" s="257">
        <v>1327.4139163133223</v>
      </c>
      <c r="AB424" s="257">
        <v>213.62942460486266</v>
      </c>
      <c r="AC424" s="257"/>
      <c r="AD424" s="257">
        <v>9309.1311822322969</v>
      </c>
      <c r="AE424" s="257">
        <v>4881.1758358774705</v>
      </c>
      <c r="AK424" s="82">
        <v>3383</v>
      </c>
    </row>
    <row r="425" spans="2:37">
      <c r="B425" s="81">
        <v>40694</v>
      </c>
      <c r="C425" s="81">
        <v>40694</v>
      </c>
      <c r="D425" s="81">
        <v>40663</v>
      </c>
      <c r="E425" s="203">
        <v>2003</v>
      </c>
      <c r="F425" s="82" t="s">
        <v>1053</v>
      </c>
      <c r="G425" s="82" t="s">
        <v>349</v>
      </c>
      <c r="H425" s="103">
        <v>143992314</v>
      </c>
      <c r="I425" s="104">
        <v>98</v>
      </c>
      <c r="J425" s="103" t="s">
        <v>1730</v>
      </c>
      <c r="K425" s="103"/>
      <c r="L425" s="101">
        <v>40361</v>
      </c>
      <c r="M425" s="101">
        <v>42186</v>
      </c>
      <c r="N425" s="34">
        <v>60</v>
      </c>
      <c r="O425" s="34">
        <v>10</v>
      </c>
      <c r="P425" s="34">
        <v>60</v>
      </c>
      <c r="Q425" s="34">
        <v>10</v>
      </c>
      <c r="R425" s="52">
        <v>10</v>
      </c>
      <c r="S425" s="356">
        <v>243843</v>
      </c>
      <c r="T425" s="26">
        <v>0.05</v>
      </c>
      <c r="U425" s="27">
        <v>0.104</v>
      </c>
      <c r="V425" s="256">
        <v>4601.6182254565429</v>
      </c>
      <c r="W425" s="257">
        <v>214583.72094950615</v>
      </c>
      <c r="X425" s="257">
        <v>29259.279050493846</v>
      </c>
      <c r="Y425" s="257">
        <v>17502.825342873461</v>
      </c>
      <c r="Z425" s="257">
        <v>9480.2991724198018</v>
      </c>
      <c r="AA425" s="257">
        <v>8022.5261704536588</v>
      </c>
      <c r="AB425" s="257">
        <v>1283.3017127409582</v>
      </c>
      <c r="AC425" s="257"/>
      <c r="AD425" s="257">
        <v>61513.372577883914</v>
      </c>
      <c r="AE425" s="257">
        <v>32254.09352739335</v>
      </c>
      <c r="AI425" s="60">
        <v>2003</v>
      </c>
      <c r="AK425" s="82">
        <v>2003</v>
      </c>
    </row>
    <row r="426" spans="2:37">
      <c r="B426" s="81">
        <v>40694</v>
      </c>
      <c r="C426" s="81">
        <v>40694</v>
      </c>
      <c r="D426" s="81">
        <v>40663</v>
      </c>
      <c r="E426" s="203">
        <v>10328</v>
      </c>
      <c r="F426" s="82" t="s">
        <v>1053</v>
      </c>
      <c r="G426" s="82" t="s">
        <v>444</v>
      </c>
      <c r="H426" s="19">
        <v>143992349</v>
      </c>
      <c r="I426" s="20">
        <v>98</v>
      </c>
      <c r="J426" s="19" t="s">
        <v>1732</v>
      </c>
      <c r="K426" s="19"/>
      <c r="L426" s="21">
        <v>40361</v>
      </c>
      <c r="M426" s="21">
        <v>42186</v>
      </c>
      <c r="N426" s="34">
        <v>60</v>
      </c>
      <c r="O426" s="34">
        <v>10</v>
      </c>
      <c r="P426" s="34">
        <v>60</v>
      </c>
      <c r="Q426" s="34">
        <v>10</v>
      </c>
      <c r="R426" s="52">
        <v>10</v>
      </c>
      <c r="S426" s="356">
        <v>123410</v>
      </c>
      <c r="T426" s="26">
        <v>0.05</v>
      </c>
      <c r="U426" s="27">
        <v>0.104</v>
      </c>
      <c r="V426" s="256">
        <v>2328.8989440073819</v>
      </c>
      <c r="W426" s="257">
        <v>108601.75195670394</v>
      </c>
      <c r="X426" s="257">
        <v>14808.248043296058</v>
      </c>
      <c r="Y426" s="257">
        <v>8858.2558267574386</v>
      </c>
      <c r="Z426" s="257">
        <v>4798.0205331640773</v>
      </c>
      <c r="AA426" s="257">
        <v>4060.2352935933613</v>
      </c>
      <c r="AB426" s="257">
        <v>649.48456330245881</v>
      </c>
      <c r="AC426" s="257"/>
      <c r="AD426" s="257">
        <v>31132.184683737676</v>
      </c>
      <c r="AE426" s="257">
        <v>16323.936640443306</v>
      </c>
      <c r="AK426" s="82">
        <v>10328</v>
      </c>
    </row>
    <row r="427" spans="2:37">
      <c r="B427" s="81">
        <v>40694</v>
      </c>
      <c r="C427" s="81">
        <v>40694</v>
      </c>
      <c r="D427" s="81">
        <v>40663</v>
      </c>
      <c r="E427" s="203">
        <v>4236</v>
      </c>
      <c r="F427" s="82" t="s">
        <v>1053</v>
      </c>
      <c r="G427" s="82" t="s">
        <v>444</v>
      </c>
      <c r="H427" s="19">
        <v>143993779</v>
      </c>
      <c r="I427" s="20">
        <v>98</v>
      </c>
      <c r="J427" s="19" t="s">
        <v>1018</v>
      </c>
      <c r="K427" s="19"/>
      <c r="L427" s="21">
        <v>40464</v>
      </c>
      <c r="M427" s="21">
        <v>42278</v>
      </c>
      <c r="N427" s="34">
        <v>60</v>
      </c>
      <c r="O427" s="34">
        <v>7</v>
      </c>
      <c r="P427" s="34">
        <v>60</v>
      </c>
      <c r="Q427" s="34">
        <v>7</v>
      </c>
      <c r="R427" s="52">
        <v>7</v>
      </c>
      <c r="S427" s="356">
        <v>195324</v>
      </c>
      <c r="T427" s="26">
        <v>0.05</v>
      </c>
      <c r="U427" s="27">
        <v>9.4E-2</v>
      </c>
      <c r="V427" s="256">
        <v>3686.0048402827797</v>
      </c>
      <c r="W427" s="257">
        <v>175917.5445306914</v>
      </c>
      <c r="X427" s="257">
        <v>19406.455469308596</v>
      </c>
      <c r="Y427" s="257">
        <v>9261.4862511973588</v>
      </c>
      <c r="Z427" s="257">
        <v>5443.883928490548</v>
      </c>
      <c r="AA427" s="257">
        <v>3817.6023227068108</v>
      </c>
      <c r="AB427" s="257">
        <v>595.81222932087792</v>
      </c>
      <c r="AC427" s="257"/>
      <c r="AD427" s="257">
        <v>45242.745886276374</v>
      </c>
      <c r="AE427" s="257">
        <v>25836.290416967404</v>
      </c>
      <c r="AK427" s="82">
        <v>4236</v>
      </c>
    </row>
    <row r="428" spans="2:37">
      <c r="B428" s="81">
        <v>40694</v>
      </c>
      <c r="C428" s="81">
        <v>40694</v>
      </c>
      <c r="D428" s="81">
        <v>40663</v>
      </c>
      <c r="E428" s="203">
        <v>4137</v>
      </c>
      <c r="F428" s="82" t="s">
        <v>1053</v>
      </c>
      <c r="G428" s="82" t="s">
        <v>444</v>
      </c>
      <c r="H428" s="19">
        <v>143993825</v>
      </c>
      <c r="I428" s="20">
        <v>98</v>
      </c>
      <c r="J428" s="19" t="s">
        <v>1020</v>
      </c>
      <c r="K428" s="19"/>
      <c r="L428" s="21">
        <v>40456</v>
      </c>
      <c r="M428" s="21">
        <v>42278</v>
      </c>
      <c r="N428" s="34">
        <v>60</v>
      </c>
      <c r="O428" s="34">
        <v>7</v>
      </c>
      <c r="P428" s="34">
        <v>60</v>
      </c>
      <c r="Q428" s="34">
        <v>7</v>
      </c>
      <c r="R428" s="52">
        <v>7</v>
      </c>
      <c r="S428" s="356">
        <v>230702</v>
      </c>
      <c r="T428" s="26">
        <v>0.05</v>
      </c>
      <c r="U428" s="27">
        <v>9.4E-2</v>
      </c>
      <c r="V428" s="256">
        <v>4353.6313441405964</v>
      </c>
      <c r="W428" s="257">
        <v>207780.5561954474</v>
      </c>
      <c r="X428" s="257">
        <v>22921.443804552604</v>
      </c>
      <c r="Y428" s="257">
        <v>10938.970127192422</v>
      </c>
      <c r="Z428" s="257">
        <v>6429.9057467112398</v>
      </c>
      <c r="AA428" s="257">
        <v>4509.0643804811825</v>
      </c>
      <c r="AB428" s="257">
        <v>703.72853785907114</v>
      </c>
      <c r="AC428" s="257"/>
      <c r="AD428" s="257">
        <v>53437.324452989575</v>
      </c>
      <c r="AE428" s="257">
        <v>30515.880648436498</v>
      </c>
      <c r="AK428" s="82">
        <v>4137</v>
      </c>
    </row>
    <row r="429" spans="2:37">
      <c r="B429" s="81">
        <v>40694</v>
      </c>
      <c r="C429" s="81">
        <v>40694</v>
      </c>
      <c r="D429" s="81">
        <v>40663</v>
      </c>
      <c r="E429" s="203">
        <v>342</v>
      </c>
      <c r="F429" s="82" t="s">
        <v>1053</v>
      </c>
      <c r="G429" s="82" t="s">
        <v>349</v>
      </c>
      <c r="H429" s="103">
        <v>283050025</v>
      </c>
      <c r="I429" s="104">
        <v>98</v>
      </c>
      <c r="J429" s="103" t="s">
        <v>1025</v>
      </c>
      <c r="K429" s="103"/>
      <c r="L429" s="101">
        <v>39969</v>
      </c>
      <c r="M429" s="101">
        <v>41824</v>
      </c>
      <c r="N429" s="34">
        <v>61</v>
      </c>
      <c r="O429" s="34">
        <v>23</v>
      </c>
      <c r="P429" s="34">
        <v>60</v>
      </c>
      <c r="Q429" s="34">
        <v>23</v>
      </c>
      <c r="R429" s="52">
        <v>23</v>
      </c>
      <c r="S429" s="356">
        <v>131904</v>
      </c>
      <c r="T429" s="26">
        <v>0.05</v>
      </c>
      <c r="U429" s="27">
        <v>0.104</v>
      </c>
      <c r="V429" s="256">
        <v>2489.19120257961</v>
      </c>
      <c r="W429" s="257">
        <v>116076.53747749026</v>
      </c>
      <c r="X429" s="257">
        <v>15827.462522509741</v>
      </c>
      <c r="Y429" s="257">
        <v>19679.636137581991</v>
      </c>
      <c r="Z429" s="257">
        <v>10535.24958228558</v>
      </c>
      <c r="AA429" s="257">
        <v>9144.3865552964107</v>
      </c>
      <c r="AB429" s="257">
        <v>1596.6299913058072</v>
      </c>
      <c r="AC429" s="257"/>
      <c r="AD429" s="257">
        <v>33274.934677284909</v>
      </c>
      <c r="AE429" s="257">
        <v>17447.472154777024</v>
      </c>
      <c r="AI429" s="60">
        <v>342</v>
      </c>
      <c r="AK429" s="82">
        <v>342</v>
      </c>
    </row>
    <row r="430" spans="2:37">
      <c r="B430" s="81">
        <v>40694</v>
      </c>
      <c r="C430" s="81">
        <v>40694</v>
      </c>
      <c r="D430" s="81">
        <v>40663</v>
      </c>
      <c r="E430" s="203">
        <v>342</v>
      </c>
      <c r="F430" s="82" t="s">
        <v>1053</v>
      </c>
      <c r="G430" s="82" t="s">
        <v>349</v>
      </c>
      <c r="H430" s="103">
        <v>283050211</v>
      </c>
      <c r="I430" s="104">
        <v>98</v>
      </c>
      <c r="J430" s="103" t="s">
        <v>1031</v>
      </c>
      <c r="K430" s="103"/>
      <c r="L430" s="101">
        <v>39325</v>
      </c>
      <c r="M430" s="101">
        <v>41144</v>
      </c>
      <c r="N430" s="34">
        <v>60</v>
      </c>
      <c r="O430" s="34">
        <v>44</v>
      </c>
      <c r="P430" s="34">
        <v>60</v>
      </c>
      <c r="Q430" s="34">
        <v>44</v>
      </c>
      <c r="R430" s="52">
        <v>44</v>
      </c>
      <c r="S430" s="356">
        <v>250010</v>
      </c>
      <c r="T430" s="26">
        <v>0.05</v>
      </c>
      <c r="U430" s="27">
        <v>0.104</v>
      </c>
      <c r="V430" s="256">
        <v>4717.997123339158</v>
      </c>
      <c r="W430" s="257">
        <v>220010.72852034314</v>
      </c>
      <c r="X430" s="257">
        <v>29999.271479656862</v>
      </c>
      <c r="Y430" s="257">
        <v>57785.818486067074</v>
      </c>
      <c r="Z430" s="257">
        <v>30461.832878488203</v>
      </c>
      <c r="AA430" s="257">
        <v>27323.98560757887</v>
      </c>
      <c r="AB430" s="257">
        <v>5789.333092565359</v>
      </c>
      <c r="AC430" s="257"/>
      <c r="AD430" s="257">
        <v>63069.098880003738</v>
      </c>
      <c r="AE430" s="257">
        <v>33069.827400350259</v>
      </c>
      <c r="AI430" s="60">
        <v>342</v>
      </c>
      <c r="AK430" s="82">
        <v>342</v>
      </c>
    </row>
    <row r="431" spans="2:37">
      <c r="B431" s="81">
        <v>40694</v>
      </c>
      <c r="C431" s="81">
        <v>40694</v>
      </c>
      <c r="D431" s="81">
        <v>40663</v>
      </c>
      <c r="E431" s="203">
        <v>342</v>
      </c>
      <c r="F431" s="82" t="s">
        <v>1053</v>
      </c>
      <c r="G431" s="82" t="s">
        <v>349</v>
      </c>
      <c r="H431" s="103">
        <v>283053113</v>
      </c>
      <c r="I431" s="104">
        <v>4</v>
      </c>
      <c r="J431" s="103" t="s">
        <v>1025</v>
      </c>
      <c r="K431" s="103"/>
      <c r="L431" s="101">
        <v>36901</v>
      </c>
      <c r="M431" s="101">
        <v>44196</v>
      </c>
      <c r="N431" s="34">
        <v>240</v>
      </c>
      <c r="O431" s="34">
        <v>124</v>
      </c>
      <c r="P431" s="34">
        <v>228</v>
      </c>
      <c r="Q431" s="34">
        <v>124</v>
      </c>
      <c r="R431" s="52">
        <v>124</v>
      </c>
      <c r="S431" s="356">
        <v>322133</v>
      </c>
      <c r="T431" s="26">
        <v>0.03</v>
      </c>
      <c r="U431" s="27">
        <v>8.6499999999999994E-2</v>
      </c>
      <c r="V431" s="256">
        <v>1855.296399414462</v>
      </c>
      <c r="W431" s="257">
        <v>207335.43202449437</v>
      </c>
      <c r="X431" s="257">
        <v>114797.56797550563</v>
      </c>
      <c r="Y431" s="257">
        <v>158156.74917413967</v>
      </c>
      <c r="Z431" s="257">
        <v>77644.931376768305</v>
      </c>
      <c r="AA431" s="257">
        <v>80511.817797371361</v>
      </c>
      <c r="AB431" s="257">
        <v>62433.765039310085</v>
      </c>
      <c r="AC431" s="257"/>
      <c r="AD431" s="257">
        <v>215672.14704199886</v>
      </c>
      <c r="AE431" s="257">
        <v>100874.57906648949</v>
      </c>
      <c r="AI431" s="60">
        <v>342</v>
      </c>
      <c r="AK431" s="82">
        <v>342</v>
      </c>
    </row>
    <row r="432" spans="2:37">
      <c r="B432" s="81">
        <v>40694</v>
      </c>
      <c r="C432" s="81">
        <v>40694</v>
      </c>
      <c r="D432" s="81">
        <v>40663</v>
      </c>
      <c r="E432" s="203">
        <v>112</v>
      </c>
      <c r="F432" s="82" t="s">
        <v>1053</v>
      </c>
      <c r="G432" s="82" t="s">
        <v>349</v>
      </c>
      <c r="H432" s="103">
        <v>143992330</v>
      </c>
      <c r="I432" s="104">
        <v>98</v>
      </c>
      <c r="J432" s="103" t="s">
        <v>1565</v>
      </c>
      <c r="K432" s="103"/>
      <c r="L432" s="101">
        <v>40529</v>
      </c>
      <c r="M432" s="101">
        <v>42339</v>
      </c>
      <c r="N432" s="34">
        <v>60</v>
      </c>
      <c r="O432" s="34">
        <v>4</v>
      </c>
      <c r="P432" s="34">
        <v>60</v>
      </c>
      <c r="Q432" s="34">
        <v>4</v>
      </c>
      <c r="R432" s="52">
        <v>4</v>
      </c>
      <c r="S432" s="356">
        <v>225249</v>
      </c>
      <c r="T432" s="26">
        <v>0.05</v>
      </c>
      <c r="U432" s="27">
        <v>9.4E-2</v>
      </c>
      <c r="V432" s="256">
        <v>4250.7265070798048</v>
      </c>
      <c r="W432" s="257">
        <v>202869.34011178199</v>
      </c>
      <c r="X432" s="257">
        <v>22379.659888218011</v>
      </c>
      <c r="Y432" s="257">
        <v>6230.8236895538994</v>
      </c>
      <c r="Z432" s="257">
        <v>3671.1150221005064</v>
      </c>
      <c r="AA432" s="257">
        <v>2559.708667453393</v>
      </c>
      <c r="AB432" s="257">
        <v>392.62561207400017</v>
      </c>
      <c r="AC432" s="257"/>
      <c r="AD432" s="257">
        <v>52174.250313007455</v>
      </c>
      <c r="AE432" s="257">
        <v>29794.590424788996</v>
      </c>
      <c r="AI432" s="60">
        <v>112</v>
      </c>
      <c r="AK432" s="82">
        <v>112</v>
      </c>
    </row>
    <row r="433" spans="1:37">
      <c r="B433" s="81">
        <v>40694</v>
      </c>
      <c r="C433" s="81">
        <v>40694</v>
      </c>
      <c r="D433" s="81">
        <v>40663</v>
      </c>
      <c r="E433" s="203">
        <v>25</v>
      </c>
      <c r="F433" s="82" t="s">
        <v>1053</v>
      </c>
      <c r="G433" s="82" t="s">
        <v>349</v>
      </c>
      <c r="H433" s="103">
        <v>143143201</v>
      </c>
      <c r="I433" s="104">
        <v>99</v>
      </c>
      <c r="J433" s="103" t="s">
        <v>1580</v>
      </c>
      <c r="K433" s="103"/>
      <c r="L433" s="101">
        <v>40518</v>
      </c>
      <c r="M433" s="101">
        <v>43497</v>
      </c>
      <c r="N433" s="34">
        <v>98</v>
      </c>
      <c r="O433" s="34">
        <v>5</v>
      </c>
      <c r="P433" s="34">
        <v>98</v>
      </c>
      <c r="Q433" s="34">
        <v>5</v>
      </c>
      <c r="R433" s="52">
        <v>5</v>
      </c>
      <c r="S433" s="356">
        <v>1013478</v>
      </c>
      <c r="T433" s="26">
        <v>0.03</v>
      </c>
      <c r="U433" s="27">
        <v>7.6499999999999999E-2</v>
      </c>
      <c r="V433" s="256">
        <v>11672.994948213529</v>
      </c>
      <c r="W433" s="257">
        <v>848772.32873100648</v>
      </c>
      <c r="X433" s="257">
        <v>164705.67126899352</v>
      </c>
      <c r="Y433" s="257">
        <v>26652.857862285131</v>
      </c>
      <c r="Z433" s="257">
        <v>12439.420580683087</v>
      </c>
      <c r="AA433" s="257">
        <v>14213.437281602044</v>
      </c>
      <c r="AB433" s="257">
        <v>3611.9664751972268</v>
      </c>
      <c r="AC433" s="257"/>
      <c r="AD433" s="257">
        <v>295181.17619392363</v>
      </c>
      <c r="AE433" s="257">
        <v>130475.5049249047</v>
      </c>
      <c r="AI433" s="60">
        <v>25</v>
      </c>
      <c r="AK433" s="82">
        <v>25</v>
      </c>
    </row>
    <row r="434" spans="1:37">
      <c r="B434" s="108">
        <v>40724</v>
      </c>
      <c r="C434" s="81">
        <v>40724</v>
      </c>
      <c r="D434" s="81">
        <v>40694</v>
      </c>
      <c r="E434" s="203">
        <v>10093</v>
      </c>
      <c r="F434" s="82" t="s">
        <v>1053</v>
      </c>
      <c r="G434" s="82" t="s">
        <v>349</v>
      </c>
      <c r="H434" s="109">
        <v>141004328</v>
      </c>
      <c r="I434" s="110">
        <v>99</v>
      </c>
      <c r="J434" s="109" t="s">
        <v>761</v>
      </c>
      <c r="K434" s="109"/>
      <c r="L434" s="111">
        <v>38891</v>
      </c>
      <c r="M434" s="111">
        <v>46196</v>
      </c>
      <c r="N434" s="34">
        <v>240</v>
      </c>
      <c r="O434" s="34">
        <v>59</v>
      </c>
      <c r="P434" s="34">
        <v>228</v>
      </c>
      <c r="Q434" s="34">
        <v>59</v>
      </c>
      <c r="R434" s="52">
        <v>59</v>
      </c>
      <c r="S434" s="356">
        <v>522541</v>
      </c>
      <c r="T434" s="112">
        <v>0.03</v>
      </c>
      <c r="U434" s="113">
        <v>8.6499999999999994E-2</v>
      </c>
      <c r="V434" s="256">
        <v>3009.5284737870152</v>
      </c>
      <c r="W434" s="257">
        <v>336324.63605253521</v>
      </c>
      <c r="X434" s="257">
        <v>186216.36394746479</v>
      </c>
      <c r="Y434" s="257">
        <v>134721.97920987365</v>
      </c>
      <c r="Z434" s="257">
        <v>69430.956264153181</v>
      </c>
      <c r="AA434" s="257">
        <v>65291.02294572047</v>
      </c>
      <c r="AB434" s="257">
        <v>48187.567863598342</v>
      </c>
      <c r="AC434" s="257"/>
      <c r="AD434" s="257">
        <v>349847.85597089614</v>
      </c>
      <c r="AE434" s="257">
        <v>163631.49202342684</v>
      </c>
      <c r="AF434" s="251"/>
      <c r="AG434" s="115"/>
      <c r="AH434" s="116"/>
      <c r="AK434" s="82">
        <v>10093</v>
      </c>
    </row>
    <row r="435" spans="1:37">
      <c r="B435" s="108">
        <v>40724</v>
      </c>
      <c r="C435" s="81">
        <v>40724</v>
      </c>
      <c r="D435" s="81">
        <v>40694</v>
      </c>
      <c r="E435" s="203">
        <v>4109</v>
      </c>
      <c r="F435" s="82" t="s">
        <v>1053</v>
      </c>
      <c r="G435" s="82" t="s">
        <v>349</v>
      </c>
      <c r="H435" s="109">
        <v>141069292</v>
      </c>
      <c r="I435" s="110">
        <v>98</v>
      </c>
      <c r="J435" s="109" t="s">
        <v>1413</v>
      </c>
      <c r="K435" s="109"/>
      <c r="L435" s="111">
        <v>39639</v>
      </c>
      <c r="M435" s="111">
        <v>40727</v>
      </c>
      <c r="N435" s="34">
        <v>36</v>
      </c>
      <c r="O435" s="34">
        <v>35</v>
      </c>
      <c r="P435" s="34">
        <v>36</v>
      </c>
      <c r="Q435" s="34">
        <v>35</v>
      </c>
      <c r="R435" s="52">
        <v>35</v>
      </c>
      <c r="S435" s="356">
        <v>200000</v>
      </c>
      <c r="T435" s="112">
        <v>0.05</v>
      </c>
      <c r="U435" s="113">
        <v>0.104</v>
      </c>
      <c r="V435" s="256">
        <v>5994.1794209330747</v>
      </c>
      <c r="W435" s="257">
        <v>184690.24858194339</v>
      </c>
      <c r="X435" s="257">
        <v>15309.751418056607</v>
      </c>
      <c r="Y435" s="257">
        <v>31048.707377678227</v>
      </c>
      <c r="Z435" s="257">
        <v>15765.587039811515</v>
      </c>
      <c r="AA435" s="257">
        <v>15283.120337866712</v>
      </c>
      <c r="AB435" s="257">
        <v>2350.1811387367602</v>
      </c>
      <c r="AC435" s="257"/>
      <c r="AD435" s="257">
        <v>31100.210571645253</v>
      </c>
      <c r="AE435" s="257">
        <v>15790.459153591317</v>
      </c>
      <c r="AF435" s="251"/>
      <c r="AG435" s="115"/>
      <c r="AH435" s="116"/>
      <c r="AK435" s="82">
        <v>4109</v>
      </c>
    </row>
    <row r="436" spans="1:37">
      <c r="B436" s="108">
        <v>40724</v>
      </c>
      <c r="C436" s="81">
        <v>40724</v>
      </c>
      <c r="D436" s="81">
        <v>40694</v>
      </c>
      <c r="E436" s="203">
        <v>3375</v>
      </c>
      <c r="F436" s="82" t="s">
        <v>1053</v>
      </c>
      <c r="G436" s="82" t="s">
        <v>444</v>
      </c>
      <c r="H436" s="109">
        <v>141087614</v>
      </c>
      <c r="I436" s="110">
        <v>98</v>
      </c>
      <c r="J436" s="109" t="s">
        <v>771</v>
      </c>
      <c r="K436" s="109"/>
      <c r="L436" s="111">
        <v>40157</v>
      </c>
      <c r="M436" s="111">
        <v>41968</v>
      </c>
      <c r="N436" s="34">
        <v>60</v>
      </c>
      <c r="O436" s="34">
        <v>18</v>
      </c>
      <c r="P436" s="34">
        <v>60</v>
      </c>
      <c r="Q436" s="34">
        <v>18</v>
      </c>
      <c r="R436" s="52">
        <v>18</v>
      </c>
      <c r="S436" s="356">
        <v>177821</v>
      </c>
      <c r="T436" s="112">
        <v>0.05</v>
      </c>
      <c r="U436" s="113">
        <v>0.104</v>
      </c>
      <c r="V436" s="256">
        <v>3355.7016378116573</v>
      </c>
      <c r="W436" s="257">
        <v>156483.85167079692</v>
      </c>
      <c r="X436" s="257">
        <v>21337.148329203075</v>
      </c>
      <c r="Y436" s="257">
        <v>21633.500310202442</v>
      </c>
      <c r="Z436" s="257">
        <v>11632.023902476245</v>
      </c>
      <c r="AA436" s="257">
        <v>10001.476407726197</v>
      </c>
      <c r="AB436" s="257">
        <v>1684.5117102002428</v>
      </c>
      <c r="AC436" s="257"/>
      <c r="AD436" s="257">
        <v>44858.24659790063</v>
      </c>
      <c r="AE436" s="257">
        <v>23521.098268700003</v>
      </c>
      <c r="AF436" s="251"/>
      <c r="AG436" s="115"/>
      <c r="AH436" s="116"/>
      <c r="AK436" s="82">
        <v>3375</v>
      </c>
    </row>
    <row r="437" spans="1:37">
      <c r="B437" s="108">
        <v>40724</v>
      </c>
      <c r="C437" s="81">
        <v>40724</v>
      </c>
      <c r="D437" s="81">
        <v>40694</v>
      </c>
      <c r="E437" s="203">
        <v>171</v>
      </c>
      <c r="F437" s="82" t="s">
        <v>1053</v>
      </c>
      <c r="G437" s="82" t="s">
        <v>349</v>
      </c>
      <c r="H437" s="109">
        <v>141991922</v>
      </c>
      <c r="I437" s="110">
        <v>98</v>
      </c>
      <c r="J437" s="109" t="s">
        <v>1348</v>
      </c>
      <c r="K437" s="109"/>
      <c r="L437" s="111">
        <v>40240</v>
      </c>
      <c r="M437" s="111">
        <v>41693</v>
      </c>
      <c r="N437" s="34">
        <v>48</v>
      </c>
      <c r="O437" s="34">
        <v>15</v>
      </c>
      <c r="P437" s="34">
        <v>48</v>
      </c>
      <c r="Q437" s="34">
        <v>15</v>
      </c>
      <c r="R437" s="52">
        <v>15</v>
      </c>
      <c r="S437" s="356">
        <v>49139</v>
      </c>
      <c r="T437" s="112">
        <v>0.05</v>
      </c>
      <c r="U437" s="113">
        <v>0.104</v>
      </c>
      <c r="V437" s="256">
        <v>1131.636456767995</v>
      </c>
      <c r="W437" s="257">
        <v>44282.193997700466</v>
      </c>
      <c r="X437" s="257">
        <v>4856.8060022995342</v>
      </c>
      <c r="Y437" s="257">
        <v>5049.8991290341746</v>
      </c>
      <c r="Z437" s="257">
        <v>2658.2586927803209</v>
      </c>
      <c r="AA437" s="257">
        <v>2391.6404362538537</v>
      </c>
      <c r="AB437" s="257">
        <v>319.52671067760093</v>
      </c>
      <c r="AC437" s="257"/>
      <c r="AD437" s="257">
        <v>10036.355927162769</v>
      </c>
      <c r="AE437" s="257">
        <v>5179.5499248639298</v>
      </c>
      <c r="AF437" s="251"/>
      <c r="AG437" s="115"/>
      <c r="AH437" s="116"/>
      <c r="AI437" s="60">
        <v>171</v>
      </c>
      <c r="AJ437" s="63"/>
      <c r="AK437" s="82">
        <v>171</v>
      </c>
    </row>
    <row r="438" spans="1:37">
      <c r="B438" s="108">
        <v>40724</v>
      </c>
      <c r="C438" s="81">
        <v>40724</v>
      </c>
      <c r="D438" s="81">
        <v>40694</v>
      </c>
      <c r="E438" s="203">
        <v>10189</v>
      </c>
      <c r="F438" s="82" t="s">
        <v>1053</v>
      </c>
      <c r="G438" s="82" t="s">
        <v>444</v>
      </c>
      <c r="H438" s="109">
        <v>143000265</v>
      </c>
      <c r="I438" s="110">
        <v>99</v>
      </c>
      <c r="J438" s="109" t="s">
        <v>267</v>
      </c>
      <c r="K438" s="109"/>
      <c r="L438" s="111">
        <v>39994</v>
      </c>
      <c r="M438" s="111">
        <v>50944</v>
      </c>
      <c r="N438" s="34">
        <v>360</v>
      </c>
      <c r="O438" s="34">
        <v>23</v>
      </c>
      <c r="P438" s="34">
        <v>228</v>
      </c>
      <c r="Q438" s="34">
        <v>23</v>
      </c>
      <c r="R438" s="52">
        <v>23</v>
      </c>
      <c r="S438" s="356">
        <v>1615022</v>
      </c>
      <c r="T438" s="112">
        <v>0.03</v>
      </c>
      <c r="U438" s="113">
        <v>8.6499999999999994E-2</v>
      </c>
      <c r="V438" s="256">
        <v>9301.5757515533751</v>
      </c>
      <c r="W438" s="257">
        <v>1039481.4691418231</v>
      </c>
      <c r="X438" s="257">
        <v>575540.53085817688</v>
      </c>
      <c r="Y438" s="257">
        <v>168866.32045832134</v>
      </c>
      <c r="Z438" s="257">
        <v>89475.2704470147</v>
      </c>
      <c r="AA438" s="257">
        <v>79391.050011306637</v>
      </c>
      <c r="AB438" s="257">
        <v>58058.913200605559</v>
      </c>
      <c r="AC438" s="257"/>
      <c r="AD438" s="257">
        <v>1081277.8022123259</v>
      </c>
      <c r="AE438" s="257">
        <v>505737.27135413059</v>
      </c>
      <c r="AF438" s="251"/>
      <c r="AG438" s="115"/>
      <c r="AH438" s="116"/>
      <c r="AK438" s="82">
        <v>10189</v>
      </c>
    </row>
    <row r="439" spans="1:37">
      <c r="B439" s="108">
        <v>40724</v>
      </c>
      <c r="C439" s="81">
        <v>40724</v>
      </c>
      <c r="D439" s="81">
        <v>40694</v>
      </c>
      <c r="E439" s="203">
        <v>171</v>
      </c>
      <c r="F439" s="82" t="s">
        <v>1053</v>
      </c>
      <c r="G439" s="82" t="s">
        <v>349</v>
      </c>
      <c r="H439" s="109">
        <v>143002829</v>
      </c>
      <c r="I439" s="110">
        <v>98</v>
      </c>
      <c r="J439" s="109" t="s">
        <v>1377</v>
      </c>
      <c r="K439" s="109"/>
      <c r="L439" s="111">
        <v>39881</v>
      </c>
      <c r="M439" s="111">
        <v>41723</v>
      </c>
      <c r="N439" s="34">
        <v>61</v>
      </c>
      <c r="O439" s="34">
        <v>27</v>
      </c>
      <c r="P439" s="34">
        <v>60</v>
      </c>
      <c r="Q439" s="34">
        <v>27</v>
      </c>
      <c r="R439" s="52">
        <v>27</v>
      </c>
      <c r="S439" s="356">
        <v>400000</v>
      </c>
      <c r="T439" s="112">
        <v>0.05</v>
      </c>
      <c r="U439" s="113">
        <v>0.104</v>
      </c>
      <c r="V439" s="256">
        <v>7548.4934576043497</v>
      </c>
      <c r="W439" s="257">
        <v>352003.08550912869</v>
      </c>
      <c r="X439" s="257">
        <v>47996.914490871306</v>
      </c>
      <c r="Y439" s="257">
        <v>67644.747556435061</v>
      </c>
      <c r="Z439" s="257">
        <v>36091.529303801108</v>
      </c>
      <c r="AA439" s="257">
        <v>31553.218252633953</v>
      </c>
      <c r="AB439" s="257">
        <v>5683.8451370768653</v>
      </c>
      <c r="AC439" s="257"/>
      <c r="AD439" s="257">
        <v>100906.52194712812</v>
      </c>
      <c r="AE439" s="257">
        <v>52909.607456262143</v>
      </c>
      <c r="AF439" s="251"/>
      <c r="AG439" s="115"/>
      <c r="AH439" s="116"/>
      <c r="AI439" s="60">
        <v>171</v>
      </c>
      <c r="AJ439" s="63"/>
      <c r="AK439" s="82">
        <v>171</v>
      </c>
    </row>
    <row r="440" spans="1:37">
      <c r="B440" s="108">
        <v>40724</v>
      </c>
      <c r="C440" s="81">
        <v>40724</v>
      </c>
      <c r="D440" s="81">
        <v>40694</v>
      </c>
      <c r="E440" s="203">
        <v>20</v>
      </c>
      <c r="F440" s="82" t="s">
        <v>1053</v>
      </c>
      <c r="G440" s="82" t="s">
        <v>349</v>
      </c>
      <c r="H440" s="109">
        <v>143007073</v>
      </c>
      <c r="I440" s="110">
        <v>99</v>
      </c>
      <c r="J440" s="109" t="s">
        <v>236</v>
      </c>
      <c r="K440" s="109"/>
      <c r="L440" s="111">
        <v>37816</v>
      </c>
      <c r="M440" s="111">
        <v>42909</v>
      </c>
      <c r="N440" s="34">
        <v>167</v>
      </c>
      <c r="O440" s="34">
        <v>95</v>
      </c>
      <c r="P440" s="34">
        <v>167</v>
      </c>
      <c r="Q440" s="34">
        <v>95</v>
      </c>
      <c r="R440" s="52">
        <v>95</v>
      </c>
      <c r="S440" s="356">
        <v>517506</v>
      </c>
      <c r="T440" s="112">
        <v>0.03</v>
      </c>
      <c r="U440" s="113">
        <v>8.6499999999999994E-2</v>
      </c>
      <c r="V440" s="256">
        <v>3794.4190888966632</v>
      </c>
      <c r="W440" s="257">
        <v>367763.29550790013</v>
      </c>
      <c r="X440" s="257">
        <v>149742.70449209987</v>
      </c>
      <c r="Y440" s="257">
        <v>205251.39321833823</v>
      </c>
      <c r="Z440" s="257">
        <v>92700.554836094423</v>
      </c>
      <c r="AA440" s="257">
        <v>112550.8383822438</v>
      </c>
      <c r="AB440" s="257">
        <v>62392.793538374943</v>
      </c>
      <c r="AC440" s="257"/>
      <c r="AD440" s="257">
        <v>265904.69233783614</v>
      </c>
      <c r="AE440" s="257">
        <v>116161.98784573108</v>
      </c>
      <c r="AF440" s="251"/>
      <c r="AG440" s="115"/>
      <c r="AH440" s="116"/>
      <c r="AI440" s="60">
        <v>20</v>
      </c>
      <c r="AJ440" s="63"/>
      <c r="AK440" s="82">
        <v>20</v>
      </c>
    </row>
    <row r="441" spans="1:37">
      <c r="B441" s="108">
        <v>40724</v>
      </c>
      <c r="C441" s="81">
        <v>40724</v>
      </c>
      <c r="D441" s="81">
        <v>40694</v>
      </c>
      <c r="E441" s="203">
        <v>2057</v>
      </c>
      <c r="F441" s="82" t="s">
        <v>1053</v>
      </c>
      <c r="G441" s="82" t="s">
        <v>349</v>
      </c>
      <c r="H441" s="109">
        <v>143007189</v>
      </c>
      <c r="I441" s="110">
        <v>98</v>
      </c>
      <c r="J441" s="109" t="s">
        <v>865</v>
      </c>
      <c r="K441" s="109"/>
      <c r="L441" s="111">
        <v>39224</v>
      </c>
      <c r="M441" s="111">
        <v>41052</v>
      </c>
      <c r="N441" s="34">
        <v>60</v>
      </c>
      <c r="O441" s="34">
        <v>48</v>
      </c>
      <c r="P441" s="34">
        <v>60</v>
      </c>
      <c r="Q441" s="34">
        <v>48</v>
      </c>
      <c r="R441" s="52">
        <v>48</v>
      </c>
      <c r="S441" s="356">
        <v>415023</v>
      </c>
      <c r="T441" s="112">
        <v>0.05</v>
      </c>
      <c r="U441" s="113">
        <v>0.104</v>
      </c>
      <c r="V441" s="256">
        <v>7831.9960006383253</v>
      </c>
      <c r="W441" s="257">
        <v>365223.44139313779</v>
      </c>
      <c r="X441" s="257">
        <v>49799.558606862207</v>
      </c>
      <c r="Y441" s="257">
        <v>99609.248734025241</v>
      </c>
      <c r="Z441" s="257">
        <v>52400.092050872867</v>
      </c>
      <c r="AA441" s="257">
        <v>47209.156683152374</v>
      </c>
      <c r="AB441" s="257">
        <v>10484.117601444676</v>
      </c>
      <c r="AC441" s="257"/>
      <c r="AD441" s="257">
        <v>104696.3186451574</v>
      </c>
      <c r="AE441" s="257">
        <v>54896.760038300774</v>
      </c>
      <c r="AF441" s="251"/>
      <c r="AG441" s="115"/>
      <c r="AH441" s="116"/>
      <c r="AI441" s="60">
        <v>2057</v>
      </c>
      <c r="AJ441" s="63"/>
      <c r="AK441" s="82">
        <v>2057</v>
      </c>
    </row>
    <row r="442" spans="1:37">
      <c r="B442" s="108">
        <v>40724</v>
      </c>
      <c r="C442" s="81">
        <v>40724</v>
      </c>
      <c r="D442" s="81">
        <v>40694</v>
      </c>
      <c r="E442" s="203">
        <v>20</v>
      </c>
      <c r="F442" s="82" t="s">
        <v>1053</v>
      </c>
      <c r="G442" s="82" t="s">
        <v>349</v>
      </c>
      <c r="H442" s="109">
        <v>143007383</v>
      </c>
      <c r="I442" s="110">
        <v>4</v>
      </c>
      <c r="J442" s="109" t="s">
        <v>232</v>
      </c>
      <c r="K442" s="109"/>
      <c r="L442" s="111">
        <v>33752</v>
      </c>
      <c r="M442" s="111">
        <v>41205</v>
      </c>
      <c r="N442" s="34">
        <v>245</v>
      </c>
      <c r="O442" s="34">
        <v>228</v>
      </c>
      <c r="P442" s="34">
        <v>228</v>
      </c>
      <c r="Q442" s="34">
        <v>228</v>
      </c>
      <c r="R442" s="52">
        <v>228</v>
      </c>
      <c r="S442" s="356">
        <v>105246</v>
      </c>
      <c r="T442" s="112">
        <v>0.03</v>
      </c>
      <c r="U442" s="113">
        <v>8.6499999999999994E-2</v>
      </c>
      <c r="V442" s="256">
        <v>606.15498832089384</v>
      </c>
      <c r="W442" s="257">
        <v>67739.799644401341</v>
      </c>
      <c r="X442" s="257">
        <v>37506.200355598659</v>
      </c>
      <c r="Y442" s="257">
        <v>70463.537692760932</v>
      </c>
      <c r="Z442" s="257">
        <v>32957.337337161269</v>
      </c>
      <c r="AA442" s="257">
        <v>37506.200355599663</v>
      </c>
      <c r="AB442" s="257">
        <v>37506.200355598659</v>
      </c>
      <c r="AC442" s="257"/>
      <c r="AD442" s="257">
        <v>70463.537692760932</v>
      </c>
      <c r="AE442" s="257">
        <v>32957.337337161269</v>
      </c>
      <c r="AF442" s="251"/>
      <c r="AG442" s="115"/>
      <c r="AH442" s="116"/>
      <c r="AI442" s="60">
        <v>20</v>
      </c>
      <c r="AJ442" s="63"/>
      <c r="AK442" s="82">
        <v>20</v>
      </c>
    </row>
    <row r="443" spans="1:37">
      <c r="B443" s="108">
        <v>40724</v>
      </c>
      <c r="C443" s="81">
        <v>40724</v>
      </c>
      <c r="D443" s="81">
        <v>40694</v>
      </c>
      <c r="E443" s="203">
        <v>10437</v>
      </c>
      <c r="F443" s="82" t="s">
        <v>1053</v>
      </c>
      <c r="G443" s="82" t="s">
        <v>444</v>
      </c>
      <c r="H443" s="109">
        <v>143009939</v>
      </c>
      <c r="I443" s="110">
        <v>98</v>
      </c>
      <c r="J443" s="109" t="s">
        <v>1179</v>
      </c>
      <c r="K443" s="109"/>
      <c r="L443" s="111">
        <v>40000</v>
      </c>
      <c r="M443" s="111">
        <v>42544</v>
      </c>
      <c r="N443" s="34">
        <v>84</v>
      </c>
      <c r="O443" s="34">
        <v>23</v>
      </c>
      <c r="P443" s="34">
        <v>60</v>
      </c>
      <c r="Q443" s="34">
        <v>23</v>
      </c>
      <c r="R443" s="52">
        <v>23</v>
      </c>
      <c r="S443" s="356">
        <v>404429</v>
      </c>
      <c r="T443" s="112">
        <v>0.05</v>
      </c>
      <c r="U443" s="113">
        <v>0.104</v>
      </c>
      <c r="V443" s="256">
        <v>7632.0741514136735</v>
      </c>
      <c r="W443" s="257">
        <v>355900.63967342855</v>
      </c>
      <c r="X443" s="257">
        <v>48528.360326571448</v>
      </c>
      <c r="Y443" s="257">
        <v>60339.455691155323</v>
      </c>
      <c r="Z443" s="257">
        <v>32301.980632233845</v>
      </c>
      <c r="AA443" s="257">
        <v>28037.475058921478</v>
      </c>
      <c r="AB443" s="257">
        <v>4895.4047697857159</v>
      </c>
      <c r="AC443" s="257"/>
      <c r="AD443" s="257">
        <v>102023.80941138767</v>
      </c>
      <c r="AE443" s="257">
        <v>53495.449084821652</v>
      </c>
      <c r="AF443" s="251"/>
      <c r="AG443" s="115"/>
      <c r="AH443" s="116"/>
      <c r="AK443" s="82">
        <v>10437</v>
      </c>
    </row>
    <row r="444" spans="1:37">
      <c r="B444" s="108">
        <v>40717</v>
      </c>
      <c r="C444" s="81">
        <v>40717</v>
      </c>
      <c r="D444" s="81">
        <v>40694</v>
      </c>
      <c r="E444" s="203">
        <v>445</v>
      </c>
      <c r="F444" s="82" t="s">
        <v>1054</v>
      </c>
      <c r="G444" s="82" t="s">
        <v>349</v>
      </c>
      <c r="H444" s="109">
        <v>143010074</v>
      </c>
      <c r="I444" s="110">
        <v>98</v>
      </c>
      <c r="J444" s="109" t="s">
        <v>1182</v>
      </c>
      <c r="K444" s="109"/>
      <c r="L444" s="111">
        <v>38902</v>
      </c>
      <c r="M444" s="111">
        <v>40717</v>
      </c>
      <c r="N444" s="34">
        <v>60</v>
      </c>
      <c r="O444" s="34">
        <v>59</v>
      </c>
      <c r="P444" s="34">
        <v>60</v>
      </c>
      <c r="Q444" s="34">
        <v>59</v>
      </c>
      <c r="R444" s="52">
        <v>59</v>
      </c>
      <c r="S444" s="356">
        <v>158723</v>
      </c>
      <c r="T444" s="112">
        <v>0.05</v>
      </c>
      <c r="U444" s="113">
        <v>0.104</v>
      </c>
      <c r="V444" s="256">
        <v>2995.2988176783379</v>
      </c>
      <c r="W444" s="257">
        <v>139677.46435316358</v>
      </c>
      <c r="X444" s="257">
        <v>19045.535646836419</v>
      </c>
      <c r="Y444" s="257">
        <v>40014.728498262171</v>
      </c>
      <c r="Z444" s="257">
        <v>20982.500434901274</v>
      </c>
      <c r="AA444" s="257">
        <v>19032.228063360897</v>
      </c>
      <c r="AB444" s="257">
        <v>4928.450013874336</v>
      </c>
      <c r="AC444" s="257"/>
      <c r="AD444" s="257">
        <v>40040.464707535008</v>
      </c>
      <c r="AE444" s="257">
        <v>20994.929060700768</v>
      </c>
      <c r="AF444" s="251"/>
      <c r="AG444" s="115"/>
      <c r="AH444" s="116"/>
      <c r="AI444" s="60">
        <v>445</v>
      </c>
      <c r="AJ444" s="63"/>
      <c r="AK444" s="82">
        <v>445</v>
      </c>
    </row>
    <row r="445" spans="1:37">
      <c r="B445" s="108">
        <v>40724</v>
      </c>
      <c r="C445" s="81">
        <v>40724</v>
      </c>
      <c r="D445" s="81">
        <v>40694</v>
      </c>
      <c r="E445" s="203">
        <v>441</v>
      </c>
      <c r="F445" s="82" t="s">
        <v>1053</v>
      </c>
      <c r="G445" s="82" t="s">
        <v>349</v>
      </c>
      <c r="H445" s="109">
        <v>143012220</v>
      </c>
      <c r="I445" s="110">
        <v>98</v>
      </c>
      <c r="J445" s="109" t="s">
        <v>146</v>
      </c>
      <c r="K445" s="109"/>
      <c r="L445" s="111">
        <v>39436</v>
      </c>
      <c r="M445" s="111">
        <v>41631</v>
      </c>
      <c r="N445" s="34">
        <v>72</v>
      </c>
      <c r="O445" s="34">
        <v>41</v>
      </c>
      <c r="P445" s="34">
        <v>60</v>
      </c>
      <c r="Q445" s="34">
        <v>41</v>
      </c>
      <c r="R445" s="52">
        <v>41</v>
      </c>
      <c r="S445" s="356">
        <v>225024</v>
      </c>
      <c r="T445" s="112">
        <v>0.05</v>
      </c>
      <c r="U445" s="113">
        <v>0.104</v>
      </c>
      <c r="V445" s="256">
        <v>4246.4804795099026</v>
      </c>
      <c r="W445" s="257">
        <v>198022.85578401541</v>
      </c>
      <c r="X445" s="257">
        <v>27001.14421598459</v>
      </c>
      <c r="Y445" s="257">
        <v>50178.207261640455</v>
      </c>
      <c r="Z445" s="257">
        <v>26498.879464578975</v>
      </c>
      <c r="AA445" s="257">
        <v>23679.32779706148</v>
      </c>
      <c r="AB445" s="257">
        <v>4855.4689160323169</v>
      </c>
      <c r="AC445" s="257"/>
      <c r="AD445" s="257">
        <v>56765.972986576351</v>
      </c>
      <c r="AE445" s="257">
        <v>29764.828770594875</v>
      </c>
      <c r="AF445" s="251"/>
      <c r="AG445" s="115"/>
      <c r="AH445" s="116"/>
      <c r="AI445" s="60">
        <v>441</v>
      </c>
      <c r="AJ445" s="63"/>
      <c r="AK445" s="82">
        <v>441</v>
      </c>
    </row>
    <row r="446" spans="1:37">
      <c r="B446" s="108">
        <v>40724</v>
      </c>
      <c r="C446" s="81">
        <v>40724</v>
      </c>
      <c r="D446" s="81">
        <v>40694</v>
      </c>
      <c r="E446" s="203">
        <v>445</v>
      </c>
      <c r="F446" s="82" t="s">
        <v>1053</v>
      </c>
      <c r="G446" s="82" t="s">
        <v>349</v>
      </c>
      <c r="H446" s="109">
        <v>143013499</v>
      </c>
      <c r="I446" s="110">
        <v>4</v>
      </c>
      <c r="J446" s="109" t="s">
        <v>1361</v>
      </c>
      <c r="K446" s="109"/>
      <c r="L446" s="111">
        <v>37305</v>
      </c>
      <c r="M446" s="111">
        <v>41905</v>
      </c>
      <c r="N446" s="34">
        <v>151</v>
      </c>
      <c r="O446" s="34">
        <v>111</v>
      </c>
      <c r="P446" s="34">
        <v>151</v>
      </c>
      <c r="Q446" s="34">
        <v>111</v>
      </c>
      <c r="R446" s="52">
        <v>111</v>
      </c>
      <c r="S446" s="356">
        <v>292459</v>
      </c>
      <c r="T446" s="112">
        <v>4.2500000000000003E-2</v>
      </c>
      <c r="U446" s="113">
        <v>8.6499999999999994E-2</v>
      </c>
      <c r="V446" s="256">
        <v>2504.0006122425184</v>
      </c>
      <c r="W446" s="257">
        <v>229944.55069854381</v>
      </c>
      <c r="X446" s="257">
        <v>62514.449301456189</v>
      </c>
      <c r="Y446" s="257">
        <v>134743.67324825932</v>
      </c>
      <c r="Z446" s="257">
        <v>78720.317811058601</v>
      </c>
      <c r="AA446" s="257">
        <v>56023.35543720072</v>
      </c>
      <c r="AB446" s="257">
        <v>30434.666107287881</v>
      </c>
      <c r="AC446" s="257"/>
      <c r="AD446" s="257">
        <v>148159.54175007236</v>
      </c>
      <c r="AE446" s="257">
        <v>85645.092448632931</v>
      </c>
      <c r="AF446" s="251"/>
      <c r="AG446" s="115"/>
      <c r="AH446" s="116"/>
      <c r="AI446" s="60">
        <v>445</v>
      </c>
      <c r="AJ446" s="63"/>
      <c r="AK446" s="82">
        <v>445</v>
      </c>
    </row>
    <row r="447" spans="1:37">
      <c r="A447" s="434"/>
      <c r="B447" s="435">
        <v>40724</v>
      </c>
      <c r="C447" s="436">
        <v>40724</v>
      </c>
      <c r="D447" s="436">
        <v>40694</v>
      </c>
      <c r="E447" s="437">
        <v>380</v>
      </c>
      <c r="F447" s="438" t="s">
        <v>1053</v>
      </c>
      <c r="G447" s="438" t="s">
        <v>349</v>
      </c>
      <c r="H447" s="428">
        <v>143014347</v>
      </c>
      <c r="I447" s="439">
        <v>4</v>
      </c>
      <c r="J447" s="428" t="s">
        <v>1125</v>
      </c>
      <c r="K447" s="428"/>
      <c r="L447" s="429">
        <v>33317</v>
      </c>
      <c r="M447" s="429">
        <v>43396</v>
      </c>
      <c r="N447" s="430">
        <v>331</v>
      </c>
      <c r="O447" s="430">
        <v>243</v>
      </c>
      <c r="P447" s="430">
        <v>228</v>
      </c>
      <c r="Q447" s="430">
        <v>228</v>
      </c>
      <c r="R447" s="431">
        <v>228</v>
      </c>
      <c r="S447" s="440">
        <v>103483</v>
      </c>
      <c r="T447" s="432">
        <v>0.03</v>
      </c>
      <c r="U447" s="433">
        <v>8.6499999999999994E-2</v>
      </c>
      <c r="V447" s="441">
        <v>596.00114642277197</v>
      </c>
      <c r="W447" s="442">
        <v>66605.074649882969</v>
      </c>
      <c r="X447" s="442">
        <v>36877.925350117031</v>
      </c>
      <c r="Y447" s="442">
        <v>69283.186734507733</v>
      </c>
      <c r="Z447" s="442">
        <v>32405.261384389494</v>
      </c>
      <c r="AA447" s="442">
        <v>36877.925350118239</v>
      </c>
      <c r="AB447" s="442">
        <v>36877.925350117031</v>
      </c>
      <c r="AC447" s="442"/>
      <c r="AD447" s="442">
        <v>69283.186734507733</v>
      </c>
      <c r="AE447" s="442">
        <v>32405.261384389494</v>
      </c>
      <c r="AF447" s="251"/>
      <c r="AG447" s="115"/>
      <c r="AH447" s="116"/>
      <c r="AI447" s="60">
        <v>380</v>
      </c>
      <c r="AJ447" s="63"/>
      <c r="AK447" s="82">
        <v>380</v>
      </c>
    </row>
    <row r="448" spans="1:37">
      <c r="B448" s="108">
        <v>40724</v>
      </c>
      <c r="C448" s="81">
        <v>40724</v>
      </c>
      <c r="D448" s="81">
        <v>40694</v>
      </c>
      <c r="E448" s="203">
        <v>2090</v>
      </c>
      <c r="F448" s="82" t="s">
        <v>1053</v>
      </c>
      <c r="G448" s="82" t="s">
        <v>349</v>
      </c>
      <c r="H448" s="109">
        <v>143016382</v>
      </c>
      <c r="I448" s="110">
        <v>98</v>
      </c>
      <c r="J448" s="109" t="s">
        <v>1140</v>
      </c>
      <c r="K448" s="109"/>
      <c r="L448" s="111">
        <v>39419</v>
      </c>
      <c r="M448" s="111">
        <v>41236</v>
      </c>
      <c r="N448" s="34">
        <v>60</v>
      </c>
      <c r="O448" s="34">
        <v>42</v>
      </c>
      <c r="P448" s="34">
        <v>60</v>
      </c>
      <c r="Q448" s="34">
        <v>42</v>
      </c>
      <c r="R448" s="52">
        <v>42</v>
      </c>
      <c r="S448" s="356">
        <v>263459</v>
      </c>
      <c r="T448" s="112">
        <v>0.05</v>
      </c>
      <c r="U448" s="113">
        <v>0.104</v>
      </c>
      <c r="V448" s="256">
        <v>4971.7963446174608</v>
      </c>
      <c r="W448" s="257">
        <v>231845.95226287385</v>
      </c>
      <c r="X448" s="257">
        <v>31613.047737126151</v>
      </c>
      <c r="Y448" s="257">
        <v>59500.689214975595</v>
      </c>
      <c r="Z448" s="257">
        <v>31402.662255659419</v>
      </c>
      <c r="AA448" s="257">
        <v>28098.026959316176</v>
      </c>
      <c r="AB448" s="257">
        <v>5823.4561621021858</v>
      </c>
      <c r="AC448" s="257"/>
      <c r="AD448" s="257">
        <v>66461.828414171046</v>
      </c>
      <c r="AE448" s="257">
        <v>34848.780677048453</v>
      </c>
      <c r="AF448" s="251"/>
      <c r="AG448" s="115"/>
      <c r="AH448" s="116"/>
      <c r="AI448" s="60">
        <v>2090</v>
      </c>
      <c r="AJ448" s="63"/>
      <c r="AK448" s="82">
        <v>2090</v>
      </c>
    </row>
    <row r="449" spans="2:37">
      <c r="B449" s="108">
        <v>40724</v>
      </c>
      <c r="C449" s="81">
        <v>40724</v>
      </c>
      <c r="D449" s="81">
        <v>40694</v>
      </c>
      <c r="E449" s="203">
        <v>55</v>
      </c>
      <c r="F449" s="82" t="s">
        <v>1053</v>
      </c>
      <c r="G449" s="82" t="s">
        <v>349</v>
      </c>
      <c r="H449" s="109">
        <v>143016714</v>
      </c>
      <c r="I449" s="110">
        <v>99</v>
      </c>
      <c r="J449" s="109" t="s">
        <v>1146</v>
      </c>
      <c r="K449" s="109"/>
      <c r="L449" s="111">
        <v>38828</v>
      </c>
      <c r="M449" s="111">
        <v>41022</v>
      </c>
      <c r="N449" s="34">
        <v>72</v>
      </c>
      <c r="O449" s="34">
        <v>61</v>
      </c>
      <c r="P449" s="34">
        <v>72</v>
      </c>
      <c r="Q449" s="34">
        <v>61</v>
      </c>
      <c r="R449" s="52">
        <v>61</v>
      </c>
      <c r="S449" s="356">
        <v>1300015</v>
      </c>
      <c r="T449" s="112">
        <v>0.03</v>
      </c>
      <c r="U449" s="113">
        <v>8.6499999999999994E-2</v>
      </c>
      <c r="V449" s="256">
        <v>19752.006470407989</v>
      </c>
      <c r="W449" s="257">
        <v>1106411.193241243</v>
      </c>
      <c r="X449" s="257">
        <v>193603.80675875698</v>
      </c>
      <c r="Y449" s="257">
        <v>306622.53351322905</v>
      </c>
      <c r="Z449" s="257">
        <v>118905.38488122117</v>
      </c>
      <c r="AA449" s="257">
        <v>187717.14863200788</v>
      </c>
      <c r="AB449" s="257">
        <v>51797.509703000767</v>
      </c>
      <c r="AC449" s="257"/>
      <c r="AD449" s="257">
        <v>315733.27262811665</v>
      </c>
      <c r="AE449" s="257">
        <v>122129.46586934854</v>
      </c>
      <c r="AF449" s="251"/>
      <c r="AG449" s="115"/>
      <c r="AH449" s="116"/>
      <c r="AI449" s="60">
        <v>55</v>
      </c>
      <c r="AJ449" s="63"/>
      <c r="AK449" s="82">
        <v>55</v>
      </c>
    </row>
    <row r="450" spans="2:37">
      <c r="B450" s="108">
        <v>40724</v>
      </c>
      <c r="C450" s="81">
        <v>40724</v>
      </c>
      <c r="D450" s="81">
        <v>40694</v>
      </c>
      <c r="E450" s="203">
        <v>4147</v>
      </c>
      <c r="F450" s="82" t="s">
        <v>1053</v>
      </c>
      <c r="G450" s="82" t="s">
        <v>444</v>
      </c>
      <c r="H450" s="109">
        <v>143019810</v>
      </c>
      <c r="I450" s="110">
        <v>99</v>
      </c>
      <c r="J450" s="109" t="s">
        <v>1074</v>
      </c>
      <c r="K450" s="109"/>
      <c r="L450" s="111">
        <v>39764</v>
      </c>
      <c r="M450" s="111">
        <v>48875</v>
      </c>
      <c r="N450" s="34">
        <v>300</v>
      </c>
      <c r="O450" s="34">
        <v>31</v>
      </c>
      <c r="P450" s="34">
        <v>228</v>
      </c>
      <c r="Q450" s="34">
        <v>31</v>
      </c>
      <c r="R450" s="52">
        <v>31</v>
      </c>
      <c r="S450" s="356">
        <v>2645826</v>
      </c>
      <c r="T450" s="112">
        <v>0.03</v>
      </c>
      <c r="U450" s="113">
        <v>8.6499999999999994E-2</v>
      </c>
      <c r="V450" s="256">
        <v>15238.399826398318</v>
      </c>
      <c r="W450" s="257">
        <v>1702940.9491472151</v>
      </c>
      <c r="X450" s="257">
        <v>942885.05085278489</v>
      </c>
      <c r="Y450" s="257">
        <v>369876.25719455251</v>
      </c>
      <c r="Z450" s="257">
        <v>194779.7334637891</v>
      </c>
      <c r="AA450" s="257">
        <v>175096.52373076341</v>
      </c>
      <c r="AB450" s="257">
        <v>128199.28322998392</v>
      </c>
      <c r="AC450" s="257"/>
      <c r="AD450" s="257">
        <v>1771414.2112715642</v>
      </c>
      <c r="AE450" s="257">
        <v>828529.16041875375</v>
      </c>
      <c r="AF450" s="251"/>
      <c r="AG450" s="115"/>
      <c r="AH450" s="116"/>
      <c r="AK450" s="82">
        <v>4147</v>
      </c>
    </row>
    <row r="451" spans="2:37">
      <c r="B451" s="108">
        <v>40724</v>
      </c>
      <c r="C451" s="81">
        <v>40724</v>
      </c>
      <c r="D451" s="81">
        <v>40694</v>
      </c>
      <c r="E451" s="203">
        <v>68</v>
      </c>
      <c r="F451" s="82" t="s">
        <v>1053</v>
      </c>
      <c r="G451" s="82" t="s">
        <v>349</v>
      </c>
      <c r="H451" s="109">
        <v>143020045</v>
      </c>
      <c r="I451" s="110">
        <v>4</v>
      </c>
      <c r="J451" s="109" t="s">
        <v>1077</v>
      </c>
      <c r="K451" s="109"/>
      <c r="L451" s="111">
        <v>37271</v>
      </c>
      <c r="M451" s="111">
        <v>41782</v>
      </c>
      <c r="N451" s="34">
        <v>148</v>
      </c>
      <c r="O451" s="34">
        <v>113</v>
      </c>
      <c r="P451" s="34">
        <v>148</v>
      </c>
      <c r="Q451" s="34">
        <v>113</v>
      </c>
      <c r="R451" s="52">
        <v>113</v>
      </c>
      <c r="S451" s="356">
        <v>225142</v>
      </c>
      <c r="T451" s="112">
        <v>0.03</v>
      </c>
      <c r="U451" s="113">
        <v>8.6499999999999994E-2</v>
      </c>
      <c r="V451" s="256">
        <v>1821.8516923829645</v>
      </c>
      <c r="W451" s="257">
        <v>165441.22806583199</v>
      </c>
      <c r="X451" s="257">
        <v>59700.771934168006</v>
      </c>
      <c r="Y451" s="257">
        <v>96607.206678399074</v>
      </c>
      <c r="Z451" s="257">
        <v>41709.046781586781</v>
      </c>
      <c r="AA451" s="257">
        <v>54898.159896812293</v>
      </c>
      <c r="AB451" s="257">
        <v>29588.540476144666</v>
      </c>
      <c r="AC451" s="257"/>
      <c r="AD451" s="257">
        <v>104192.8224068439</v>
      </c>
      <c r="AE451" s="257">
        <v>44492.050472673836</v>
      </c>
      <c r="AF451" s="251"/>
      <c r="AG451" s="115"/>
      <c r="AH451" s="116"/>
      <c r="AI451" s="60">
        <v>68</v>
      </c>
      <c r="AJ451" s="63"/>
      <c r="AK451" s="82">
        <v>68</v>
      </c>
    </row>
    <row r="452" spans="2:37">
      <c r="B452" s="108">
        <v>40724</v>
      </c>
      <c r="C452" s="81">
        <v>40724</v>
      </c>
      <c r="D452" s="81">
        <v>40694</v>
      </c>
      <c r="E452" s="203">
        <v>160</v>
      </c>
      <c r="F452" s="82" t="s">
        <v>1053</v>
      </c>
      <c r="G452" s="82" t="s">
        <v>349</v>
      </c>
      <c r="H452" s="109">
        <v>143020673</v>
      </c>
      <c r="I452" s="110">
        <v>4</v>
      </c>
      <c r="J452" s="109" t="s">
        <v>1082</v>
      </c>
      <c r="K452" s="109"/>
      <c r="L452" s="111">
        <v>34269</v>
      </c>
      <c r="M452" s="111">
        <v>43001</v>
      </c>
      <c r="N452" s="34">
        <v>287</v>
      </c>
      <c r="O452" s="34">
        <v>211</v>
      </c>
      <c r="P452" s="34">
        <v>228</v>
      </c>
      <c r="Q452" s="34">
        <v>211</v>
      </c>
      <c r="R452" s="52">
        <v>211</v>
      </c>
      <c r="S452" s="356">
        <v>262549</v>
      </c>
      <c r="T452" s="112">
        <v>0.03</v>
      </c>
      <c r="U452" s="113">
        <v>8.6499999999999994E-2</v>
      </c>
      <c r="V452" s="256">
        <v>1512.1276440782772</v>
      </c>
      <c r="W452" s="257">
        <v>168985.20282802125</v>
      </c>
      <c r="X452" s="257">
        <v>93563.797171978746</v>
      </c>
      <c r="Y452" s="257">
        <v>174185.68373894173</v>
      </c>
      <c r="Z452" s="257">
        <v>81646.758567273617</v>
      </c>
      <c r="AA452" s="257">
        <v>92538.925171668117</v>
      </c>
      <c r="AB452" s="257">
        <v>86587.549137225942</v>
      </c>
      <c r="AC452" s="257"/>
      <c r="AD452" s="257">
        <v>175779.90002182205</v>
      </c>
      <c r="AE452" s="257">
        <v>82216.102849840769</v>
      </c>
      <c r="AF452" s="251"/>
      <c r="AG452" s="115"/>
      <c r="AH452" s="116"/>
      <c r="AI452" s="60">
        <v>160</v>
      </c>
      <c r="AJ452" s="63"/>
      <c r="AK452" s="82">
        <v>160</v>
      </c>
    </row>
    <row r="453" spans="2:37">
      <c r="B453" s="108">
        <v>40724</v>
      </c>
      <c r="C453" s="81">
        <v>40724</v>
      </c>
      <c r="D453" s="81">
        <v>40694</v>
      </c>
      <c r="E453" s="203">
        <v>4223</v>
      </c>
      <c r="F453" s="82" t="s">
        <v>1053</v>
      </c>
      <c r="G453" s="82" t="s">
        <v>444</v>
      </c>
      <c r="H453" s="109">
        <v>143021246</v>
      </c>
      <c r="I453" s="110">
        <v>98</v>
      </c>
      <c r="J453" s="109" t="s">
        <v>485</v>
      </c>
      <c r="K453" s="109"/>
      <c r="L453" s="111">
        <v>39827</v>
      </c>
      <c r="M453" s="111">
        <v>41644</v>
      </c>
      <c r="N453" s="34">
        <v>60</v>
      </c>
      <c r="O453" s="34">
        <v>29</v>
      </c>
      <c r="P453" s="34">
        <v>60</v>
      </c>
      <c r="Q453" s="34">
        <v>29</v>
      </c>
      <c r="R453" s="52">
        <v>29</v>
      </c>
      <c r="S453" s="356">
        <v>130001</v>
      </c>
      <c r="T453" s="112">
        <v>0.05</v>
      </c>
      <c r="U453" s="113">
        <v>0.104</v>
      </c>
      <c r="V453" s="256">
        <v>2453.2792449550575</v>
      </c>
      <c r="W453" s="257">
        <v>114401.8827981806</v>
      </c>
      <c r="X453" s="257">
        <v>15599.117201819405</v>
      </c>
      <c r="Y453" s="257">
        <v>23184.618836996095</v>
      </c>
      <c r="Z453" s="257">
        <v>12350.028366195082</v>
      </c>
      <c r="AA453" s="257">
        <v>10834.590470801013</v>
      </c>
      <c r="AB453" s="257">
        <v>1984.0982405822924</v>
      </c>
      <c r="AC453" s="257"/>
      <c r="AD453" s="257">
        <v>32794.871899121492</v>
      </c>
      <c r="AE453" s="257">
        <v>17195.754697303855</v>
      </c>
      <c r="AF453" s="251"/>
      <c r="AG453" s="115"/>
      <c r="AH453" s="116"/>
      <c r="AK453" s="82">
        <v>4223</v>
      </c>
    </row>
    <row r="454" spans="2:37">
      <c r="B454" s="108">
        <v>40724</v>
      </c>
      <c r="C454" s="81">
        <v>40724</v>
      </c>
      <c r="D454" s="81">
        <v>40694</v>
      </c>
      <c r="E454" s="203">
        <v>39</v>
      </c>
      <c r="F454" s="82" t="s">
        <v>1053</v>
      </c>
      <c r="G454" s="82" t="s">
        <v>444</v>
      </c>
      <c r="H454" s="109">
        <v>143026388</v>
      </c>
      <c r="I454" s="110">
        <v>98</v>
      </c>
      <c r="J454" s="109" t="s">
        <v>393</v>
      </c>
      <c r="K454" s="109"/>
      <c r="L454" s="111">
        <v>39470</v>
      </c>
      <c r="M454" s="111">
        <v>42361</v>
      </c>
      <c r="N454" s="34">
        <v>95</v>
      </c>
      <c r="O454" s="34">
        <v>40</v>
      </c>
      <c r="P454" s="34">
        <v>60</v>
      </c>
      <c r="Q454" s="34">
        <v>40</v>
      </c>
      <c r="R454" s="52">
        <v>40</v>
      </c>
      <c r="S454" s="356">
        <v>448374</v>
      </c>
      <c r="T454" s="112">
        <v>0.05</v>
      </c>
      <c r="U454" s="113">
        <v>0.104</v>
      </c>
      <c r="V454" s="256">
        <v>8461.370513899732</v>
      </c>
      <c r="W454" s="257">
        <v>394572.57865517522</v>
      </c>
      <c r="X454" s="257">
        <v>53801.421344824776</v>
      </c>
      <c r="Y454" s="257">
        <v>98641.878296337862</v>
      </c>
      <c r="Z454" s="257">
        <v>52125.442368988472</v>
      </c>
      <c r="AA454" s="257">
        <v>46516.43592734939</v>
      </c>
      <c r="AB454" s="257">
        <v>9438.8458499692588</v>
      </c>
      <c r="AC454" s="257"/>
      <c r="AD454" s="257">
        <v>113109.65217880401</v>
      </c>
      <c r="AE454" s="257">
        <v>59308.230833985268</v>
      </c>
      <c r="AF454" s="251"/>
      <c r="AG454" s="115"/>
      <c r="AH454" s="116"/>
      <c r="AK454" s="82">
        <v>39</v>
      </c>
    </row>
    <row r="455" spans="2:37">
      <c r="B455" s="108">
        <v>40724</v>
      </c>
      <c r="C455" s="81">
        <v>40724</v>
      </c>
      <c r="D455" s="81">
        <v>40694</v>
      </c>
      <c r="E455" s="203">
        <v>10134</v>
      </c>
      <c r="F455" s="82" t="s">
        <v>1053</v>
      </c>
      <c r="G455" s="82" t="s">
        <v>349</v>
      </c>
      <c r="H455" s="109">
        <v>143027619</v>
      </c>
      <c r="I455" s="110">
        <v>99</v>
      </c>
      <c r="J455" s="109" t="s">
        <v>409</v>
      </c>
      <c r="K455" s="109"/>
      <c r="L455" s="111">
        <v>39645</v>
      </c>
      <c r="M455" s="111">
        <v>50244</v>
      </c>
      <c r="N455" s="34">
        <v>348</v>
      </c>
      <c r="O455" s="34">
        <v>34</v>
      </c>
      <c r="P455" s="34">
        <v>228</v>
      </c>
      <c r="Q455" s="34">
        <v>34</v>
      </c>
      <c r="R455" s="52">
        <v>34</v>
      </c>
      <c r="S455" s="356">
        <v>1200203</v>
      </c>
      <c r="T455" s="112">
        <v>0.03</v>
      </c>
      <c r="U455" s="113">
        <v>8.6499999999999994E-2</v>
      </c>
      <c r="V455" s="256">
        <v>6912.4625681517755</v>
      </c>
      <c r="W455" s="257">
        <v>772490.26806348388</v>
      </c>
      <c r="X455" s="257">
        <v>427712.73193651612</v>
      </c>
      <c r="Y455" s="257">
        <v>183446.82575375272</v>
      </c>
      <c r="Z455" s="257">
        <v>96381.55315744938</v>
      </c>
      <c r="AA455" s="257">
        <v>87065.272596303344</v>
      </c>
      <c r="AB455" s="257">
        <v>63781.723183515562</v>
      </c>
      <c r="AC455" s="257"/>
      <c r="AD455" s="257">
        <v>803551.19747510506</v>
      </c>
      <c r="AE455" s="257">
        <v>375838.46553857636</v>
      </c>
      <c r="AF455" s="251"/>
      <c r="AG455" s="115"/>
      <c r="AH455" s="116"/>
      <c r="AK455" s="82">
        <v>10134</v>
      </c>
    </row>
    <row r="456" spans="2:37">
      <c r="B456" s="108">
        <v>40724</v>
      </c>
      <c r="C456" s="81">
        <v>40724</v>
      </c>
      <c r="D456" s="81">
        <v>40694</v>
      </c>
      <c r="E456" s="203">
        <v>12</v>
      </c>
      <c r="F456" s="82" t="s">
        <v>1053</v>
      </c>
      <c r="G456" s="82" t="s">
        <v>444</v>
      </c>
      <c r="H456" s="109">
        <v>143028623</v>
      </c>
      <c r="I456" s="110">
        <v>99</v>
      </c>
      <c r="J456" s="109" t="s">
        <v>352</v>
      </c>
      <c r="K456" s="109"/>
      <c r="L456" s="111">
        <v>39673</v>
      </c>
      <c r="M456" s="111">
        <v>42058</v>
      </c>
      <c r="N456" s="34">
        <v>78</v>
      </c>
      <c r="O456" s="34">
        <v>34</v>
      </c>
      <c r="P456" s="34">
        <v>78</v>
      </c>
      <c r="Q456" s="34">
        <v>34</v>
      </c>
      <c r="R456" s="52">
        <v>34</v>
      </c>
      <c r="S456" s="356">
        <v>2900033</v>
      </c>
      <c r="T456" s="112">
        <v>0.03</v>
      </c>
      <c r="U456" s="113">
        <v>8.6499999999999994E-2</v>
      </c>
      <c r="V456" s="256">
        <v>40968.999553942398</v>
      </c>
      <c r="W456" s="257">
        <v>2437816.4197969246</v>
      </c>
      <c r="X456" s="257">
        <v>462216.58020307543</v>
      </c>
      <c r="Y456" s="257">
        <v>495156.80888677557</v>
      </c>
      <c r="Z456" s="257">
        <v>197926.13178695709</v>
      </c>
      <c r="AA456" s="257">
        <v>297230.67709981848</v>
      </c>
      <c r="AB456" s="257">
        <v>68927.033889932296</v>
      </c>
      <c r="AC456" s="257"/>
      <c r="AD456" s="257">
        <v>757765.54541054787</v>
      </c>
      <c r="AE456" s="257">
        <v>295548.96520744619</v>
      </c>
      <c r="AF456" s="251"/>
      <c r="AG456" s="115"/>
      <c r="AH456" s="116"/>
      <c r="AK456" s="82">
        <v>12</v>
      </c>
    </row>
    <row r="457" spans="2:37">
      <c r="B457" s="108">
        <v>40724</v>
      </c>
      <c r="C457" s="81">
        <v>40724</v>
      </c>
      <c r="D457" s="81">
        <v>40694</v>
      </c>
      <c r="E457" s="203">
        <v>4226</v>
      </c>
      <c r="F457" s="82" t="s">
        <v>1053</v>
      </c>
      <c r="G457" s="82" t="s">
        <v>349</v>
      </c>
      <c r="H457" s="109">
        <v>143031268</v>
      </c>
      <c r="I457" s="110">
        <v>98</v>
      </c>
      <c r="J457" s="109" t="s">
        <v>173</v>
      </c>
      <c r="K457" s="109"/>
      <c r="L457" s="111">
        <v>39581</v>
      </c>
      <c r="M457" s="111">
        <v>42117</v>
      </c>
      <c r="N457" s="34">
        <v>83</v>
      </c>
      <c r="O457" s="34">
        <v>37</v>
      </c>
      <c r="P457" s="34">
        <v>60</v>
      </c>
      <c r="Q457" s="34">
        <v>37</v>
      </c>
      <c r="R457" s="52">
        <v>37</v>
      </c>
      <c r="S457" s="356">
        <v>420770</v>
      </c>
      <c r="T457" s="112">
        <v>0.05</v>
      </c>
      <c r="U457" s="113">
        <v>0.104</v>
      </c>
      <c r="V457" s="256">
        <v>7940.4489803904553</v>
      </c>
      <c r="W457" s="257">
        <v>370280.84572419024</v>
      </c>
      <c r="X457" s="257">
        <v>50489.154275809764</v>
      </c>
      <c r="Y457" s="257">
        <v>88450.49550504722</v>
      </c>
      <c r="Z457" s="257">
        <v>46834.091335725127</v>
      </c>
      <c r="AA457" s="257">
        <v>41616.404169322093</v>
      </c>
      <c r="AB457" s="257">
        <v>8193.4153868638641</v>
      </c>
      <c r="AC457" s="257"/>
      <c r="AD457" s="257">
        <v>106146.09309923272</v>
      </c>
      <c r="AE457" s="257">
        <v>55656.93882342858</v>
      </c>
      <c r="AF457" s="251"/>
      <c r="AG457" s="115"/>
      <c r="AH457" s="116"/>
      <c r="AK457" s="82">
        <v>4226</v>
      </c>
    </row>
    <row r="458" spans="2:37">
      <c r="B458" s="108">
        <v>40724</v>
      </c>
      <c r="C458" s="81">
        <v>40724</v>
      </c>
      <c r="D458" s="81">
        <v>40694</v>
      </c>
      <c r="E458" s="203">
        <v>4276</v>
      </c>
      <c r="F458" s="82" t="s">
        <v>1053</v>
      </c>
      <c r="G458" s="82" t="s">
        <v>444</v>
      </c>
      <c r="H458" s="109">
        <v>143031721</v>
      </c>
      <c r="I458" s="110">
        <v>98</v>
      </c>
      <c r="J458" s="109" t="s">
        <v>1319</v>
      </c>
      <c r="K458" s="109"/>
      <c r="L458" s="111">
        <v>39713</v>
      </c>
      <c r="M458" s="111">
        <v>41565</v>
      </c>
      <c r="N458" s="34">
        <v>61</v>
      </c>
      <c r="O458" s="34">
        <v>32</v>
      </c>
      <c r="P458" s="34">
        <v>60</v>
      </c>
      <c r="Q458" s="34">
        <v>32</v>
      </c>
      <c r="R458" s="52">
        <v>32</v>
      </c>
      <c r="S458" s="356">
        <v>263808</v>
      </c>
      <c r="T458" s="112">
        <v>0.05</v>
      </c>
      <c r="U458" s="113">
        <v>0.104</v>
      </c>
      <c r="V458" s="256">
        <v>4978.3824051592201</v>
      </c>
      <c r="W458" s="257">
        <v>232153.07495498052</v>
      </c>
      <c r="X458" s="257">
        <v>31654.925045019481</v>
      </c>
      <c r="Y458" s="257">
        <v>50454.191680434255</v>
      </c>
      <c r="Z458" s="257">
        <v>26813.051572941815</v>
      </c>
      <c r="AA458" s="257">
        <v>23641.14010749244</v>
      </c>
      <c r="AB458" s="257">
        <v>4442.7964975465939</v>
      </c>
      <c r="AC458" s="257"/>
      <c r="AD458" s="257">
        <v>66549.869354569819</v>
      </c>
      <c r="AE458" s="257">
        <v>34894.944309554048</v>
      </c>
      <c r="AF458" s="251"/>
      <c r="AG458" s="115"/>
      <c r="AH458" s="116"/>
      <c r="AK458" s="82">
        <v>4276</v>
      </c>
    </row>
    <row r="459" spans="2:37">
      <c r="B459" s="108">
        <v>40724</v>
      </c>
      <c r="C459" s="81">
        <v>40724</v>
      </c>
      <c r="D459" s="81">
        <v>40694</v>
      </c>
      <c r="E459" s="203">
        <v>2045</v>
      </c>
      <c r="F459" s="82" t="s">
        <v>1053</v>
      </c>
      <c r="G459" s="82" t="s">
        <v>349</v>
      </c>
      <c r="H459" s="109">
        <v>143032124</v>
      </c>
      <c r="I459" s="110">
        <v>99</v>
      </c>
      <c r="J459" s="109" t="s">
        <v>1322</v>
      </c>
      <c r="K459" s="109"/>
      <c r="L459" s="111">
        <v>39680</v>
      </c>
      <c r="M459" s="111">
        <v>41509</v>
      </c>
      <c r="N459" s="34">
        <v>60</v>
      </c>
      <c r="O459" s="34">
        <v>33</v>
      </c>
      <c r="P459" s="34">
        <v>60</v>
      </c>
      <c r="Q459" s="34">
        <v>33</v>
      </c>
      <c r="R459" s="52">
        <v>33</v>
      </c>
      <c r="S459" s="356">
        <v>400029</v>
      </c>
      <c r="T459" s="112">
        <v>0.03</v>
      </c>
      <c r="U459" s="113">
        <v>8.6499999999999994E-2</v>
      </c>
      <c r="V459" s="256">
        <v>7187.9973576546345</v>
      </c>
      <c r="W459" s="257">
        <v>349120.00175330305</v>
      </c>
      <c r="X459" s="257">
        <v>50908.998246696952</v>
      </c>
      <c r="Y459" s="257">
        <v>63868.466306440161</v>
      </c>
      <c r="Z459" s="257">
        <v>24619.309002130918</v>
      </c>
      <c r="AA459" s="257">
        <v>39249.157304309243</v>
      </c>
      <c r="AB459" s="257">
        <v>7368.4076409692962</v>
      </c>
      <c r="AC459" s="257"/>
      <c r="AD459" s="257">
        <v>82159.839705970211</v>
      </c>
      <c r="AE459" s="257">
        <v>31250.841459270167</v>
      </c>
      <c r="AF459" s="251"/>
      <c r="AG459" s="115"/>
      <c r="AH459" s="116"/>
      <c r="AI459" s="60">
        <v>2045</v>
      </c>
      <c r="AJ459" s="63"/>
      <c r="AK459" s="82">
        <v>2045</v>
      </c>
    </row>
    <row r="460" spans="2:37">
      <c r="B460" s="108">
        <v>40724</v>
      </c>
      <c r="C460" s="81">
        <v>40724</v>
      </c>
      <c r="D460" s="81">
        <v>40694</v>
      </c>
      <c r="E460" s="203">
        <v>128</v>
      </c>
      <c r="F460" s="82" t="s">
        <v>1053</v>
      </c>
      <c r="G460" s="82" t="s">
        <v>349</v>
      </c>
      <c r="H460" s="109">
        <v>143032337</v>
      </c>
      <c r="I460" s="110">
        <v>98</v>
      </c>
      <c r="J460" s="109" t="s">
        <v>1327</v>
      </c>
      <c r="K460" s="109"/>
      <c r="L460" s="111">
        <v>39777</v>
      </c>
      <c r="M460" s="111">
        <v>40867</v>
      </c>
      <c r="N460" s="34">
        <v>36</v>
      </c>
      <c r="O460" s="34">
        <v>30</v>
      </c>
      <c r="P460" s="34">
        <v>36</v>
      </c>
      <c r="Q460" s="34">
        <v>30</v>
      </c>
      <c r="R460" s="52">
        <v>30</v>
      </c>
      <c r="S460" s="356">
        <v>235000</v>
      </c>
      <c r="T460" s="112">
        <v>0.05</v>
      </c>
      <c r="U460" s="113">
        <v>0.104</v>
      </c>
      <c r="V460" s="256">
        <v>7043.1608195963636</v>
      </c>
      <c r="W460" s="257">
        <v>217011.04208378351</v>
      </c>
      <c r="X460" s="257">
        <v>17988.957916216488</v>
      </c>
      <c r="Y460" s="257">
        <v>35289.949419144134</v>
      </c>
      <c r="Z460" s="257">
        <v>17944.296786647192</v>
      </c>
      <c r="AA460" s="257">
        <v>17345.652632496942</v>
      </c>
      <c r="AB460" s="257">
        <v>2366.9681468705908</v>
      </c>
      <c r="AC460" s="257"/>
      <c r="AD460" s="257">
        <v>36542.747421683191</v>
      </c>
      <c r="AE460" s="257">
        <v>18553.789505469798</v>
      </c>
      <c r="AF460" s="251"/>
      <c r="AG460" s="115"/>
      <c r="AH460" s="116"/>
      <c r="AI460" s="60">
        <v>128</v>
      </c>
      <c r="AJ460" s="63"/>
      <c r="AK460" s="82">
        <v>128</v>
      </c>
    </row>
    <row r="461" spans="2:37">
      <c r="B461" s="108">
        <v>40724</v>
      </c>
      <c r="C461" s="81">
        <v>40724</v>
      </c>
      <c r="D461" s="81">
        <v>40694</v>
      </c>
      <c r="E461" s="203">
        <v>32</v>
      </c>
      <c r="F461" s="82" t="s">
        <v>1053</v>
      </c>
      <c r="G461" s="82" t="s">
        <v>349</v>
      </c>
      <c r="H461" s="109">
        <v>143033082</v>
      </c>
      <c r="I461" s="110">
        <v>99</v>
      </c>
      <c r="J461" s="109" t="s">
        <v>575</v>
      </c>
      <c r="K461" s="109"/>
      <c r="L461" s="111">
        <v>38947</v>
      </c>
      <c r="M461" s="111">
        <v>43578</v>
      </c>
      <c r="N461" s="34">
        <v>152</v>
      </c>
      <c r="O461" s="34">
        <v>57</v>
      </c>
      <c r="P461" s="34">
        <v>152</v>
      </c>
      <c r="Q461" s="34">
        <v>57</v>
      </c>
      <c r="R461" s="52">
        <v>57</v>
      </c>
      <c r="S461" s="356">
        <v>1305702</v>
      </c>
      <c r="T461" s="112">
        <v>0.03</v>
      </c>
      <c r="U461" s="113">
        <v>8.6499999999999994E-2</v>
      </c>
      <c r="V461" s="256">
        <v>10335.997533779844</v>
      </c>
      <c r="W461" s="257">
        <v>952632.73256944201</v>
      </c>
      <c r="X461" s="257">
        <v>353069.26743055799</v>
      </c>
      <c r="Y461" s="257">
        <v>345673.36639908951</v>
      </c>
      <c r="Z461" s="257">
        <v>156508.20818816707</v>
      </c>
      <c r="AA461" s="257">
        <v>189165.15821092244</v>
      </c>
      <c r="AB461" s="257">
        <v>88267.316857639496</v>
      </c>
      <c r="AC461" s="257"/>
      <c r="AD461" s="257">
        <v>618438.89256507764</v>
      </c>
      <c r="AE461" s="257">
        <v>265369.62513450673</v>
      </c>
      <c r="AF461" s="251"/>
      <c r="AG461" s="115"/>
      <c r="AH461" s="116"/>
      <c r="AI461" s="60">
        <v>32</v>
      </c>
      <c r="AJ461" s="63"/>
      <c r="AK461" s="82">
        <v>32</v>
      </c>
    </row>
    <row r="462" spans="2:37">
      <c r="B462" s="108">
        <v>40724</v>
      </c>
      <c r="C462" s="81">
        <v>40724</v>
      </c>
      <c r="D462" s="81">
        <v>40694</v>
      </c>
      <c r="E462" s="203">
        <v>4121</v>
      </c>
      <c r="F462" s="82" t="s">
        <v>1053</v>
      </c>
      <c r="G462" s="82" t="s">
        <v>444</v>
      </c>
      <c r="H462" s="109">
        <v>143034135</v>
      </c>
      <c r="I462" s="110">
        <v>98</v>
      </c>
      <c r="J462" s="109" t="s">
        <v>597</v>
      </c>
      <c r="K462" s="109"/>
      <c r="L462" s="111">
        <v>39856</v>
      </c>
      <c r="M462" s="111">
        <v>42406</v>
      </c>
      <c r="N462" s="34">
        <v>84</v>
      </c>
      <c r="O462" s="34">
        <v>28</v>
      </c>
      <c r="P462" s="34">
        <v>60</v>
      </c>
      <c r="Q462" s="34">
        <v>28</v>
      </c>
      <c r="R462" s="52">
        <v>28</v>
      </c>
      <c r="S462" s="356">
        <v>165000</v>
      </c>
      <c r="T462" s="112">
        <v>0.05</v>
      </c>
      <c r="U462" s="113">
        <v>0.104</v>
      </c>
      <c r="V462" s="256">
        <v>3113.7535512617942</v>
      </c>
      <c r="W462" s="257">
        <v>145201.2727725156</v>
      </c>
      <c r="X462" s="257">
        <v>19798.7272274844</v>
      </c>
      <c r="Y462" s="257">
        <v>28675.0810392436</v>
      </c>
      <c r="Z462" s="257">
        <v>15286.990879291918</v>
      </c>
      <c r="AA462" s="257">
        <v>13388.090159951682</v>
      </c>
      <c r="AB462" s="257">
        <v>2431.4226419717684</v>
      </c>
      <c r="AC462" s="257"/>
      <c r="AD462" s="257">
        <v>41623.940303190328</v>
      </c>
      <c r="AE462" s="257">
        <v>21825.213075708154</v>
      </c>
      <c r="AF462" s="251"/>
      <c r="AG462" s="115"/>
      <c r="AH462" s="116"/>
      <c r="AK462" s="82">
        <v>4121</v>
      </c>
    </row>
    <row r="463" spans="2:37">
      <c r="B463" s="108">
        <v>40724</v>
      </c>
      <c r="C463" s="81">
        <v>40724</v>
      </c>
      <c r="D463" s="81">
        <v>40694</v>
      </c>
      <c r="E463" s="203">
        <v>12</v>
      </c>
      <c r="F463" s="82" t="s">
        <v>1053</v>
      </c>
      <c r="G463" s="82" t="s">
        <v>444</v>
      </c>
      <c r="H463" s="109">
        <v>143034402</v>
      </c>
      <c r="I463" s="110">
        <v>99</v>
      </c>
      <c r="J463" s="109" t="s">
        <v>603</v>
      </c>
      <c r="K463" s="109"/>
      <c r="L463" s="111">
        <v>39948</v>
      </c>
      <c r="M463" s="111">
        <v>41022</v>
      </c>
      <c r="N463" s="34">
        <v>35</v>
      </c>
      <c r="O463" s="34">
        <v>25</v>
      </c>
      <c r="P463" s="34">
        <v>35</v>
      </c>
      <c r="Q463" s="34">
        <v>25</v>
      </c>
      <c r="R463" s="52">
        <v>25</v>
      </c>
      <c r="S463" s="356">
        <v>389385</v>
      </c>
      <c r="T463" s="112">
        <v>0.03</v>
      </c>
      <c r="U463" s="113">
        <v>8.6499999999999994E-2</v>
      </c>
      <c r="V463" s="256">
        <v>11633.006188153751</v>
      </c>
      <c r="W463" s="257">
        <v>358719.04854881257</v>
      </c>
      <c r="X463" s="257">
        <v>30665.951451187429</v>
      </c>
      <c r="Y463" s="257">
        <v>43954.091632989737</v>
      </c>
      <c r="Z463" s="257">
        <v>16186.54455960427</v>
      </c>
      <c r="AA463" s="257">
        <v>27767.547073385467</v>
      </c>
      <c r="AB463" s="257">
        <v>3362.4946766652884</v>
      </c>
      <c r="AC463" s="257"/>
      <c r="AD463" s="257">
        <v>48436.168036564261</v>
      </c>
      <c r="AE463" s="257">
        <v>17770.216585373601</v>
      </c>
      <c r="AF463" s="251"/>
      <c r="AG463" s="115"/>
      <c r="AH463" s="116"/>
      <c r="AK463" s="82">
        <v>12</v>
      </c>
    </row>
    <row r="464" spans="2:37">
      <c r="B464" s="108">
        <v>40724</v>
      </c>
      <c r="C464" s="81">
        <v>40724</v>
      </c>
      <c r="D464" s="81">
        <v>40694</v>
      </c>
      <c r="E464" s="203">
        <v>4290</v>
      </c>
      <c r="F464" s="82" t="s">
        <v>1053</v>
      </c>
      <c r="G464" s="82" t="s">
        <v>349</v>
      </c>
      <c r="H464" s="109">
        <v>143034429</v>
      </c>
      <c r="I464" s="110">
        <v>99</v>
      </c>
      <c r="J464" s="109" t="s">
        <v>604</v>
      </c>
      <c r="K464" s="109"/>
      <c r="L464" s="111">
        <v>39671</v>
      </c>
      <c r="M464" s="111">
        <v>48783</v>
      </c>
      <c r="N464" s="34">
        <v>300</v>
      </c>
      <c r="O464" s="34">
        <v>34</v>
      </c>
      <c r="P464" s="34">
        <v>228</v>
      </c>
      <c r="Q464" s="34">
        <v>34</v>
      </c>
      <c r="R464" s="52">
        <v>34</v>
      </c>
      <c r="S464" s="356">
        <v>3791684</v>
      </c>
      <c r="T464" s="112">
        <v>0.03</v>
      </c>
      <c r="U464" s="113">
        <v>8.6499999999999994E-2</v>
      </c>
      <c r="V464" s="256">
        <v>21837.867194349619</v>
      </c>
      <c r="W464" s="257">
        <v>2440452.9813473406</v>
      </c>
      <c r="X464" s="257">
        <v>1351231.0186526594</v>
      </c>
      <c r="Y464" s="257">
        <v>579545.62191670237</v>
      </c>
      <c r="Z464" s="257">
        <v>304488.81814347254</v>
      </c>
      <c r="AA464" s="257">
        <v>275056.80377322983</v>
      </c>
      <c r="AB464" s="257">
        <v>201499.36243065973</v>
      </c>
      <c r="AC464" s="257"/>
      <c r="AD464" s="257">
        <v>2538580.7389643211</v>
      </c>
      <c r="AE464" s="257">
        <v>1187349.7203116212</v>
      </c>
      <c r="AF464" s="251"/>
      <c r="AG464" s="115"/>
      <c r="AH464" s="116"/>
      <c r="AK464" s="82">
        <v>4290</v>
      </c>
    </row>
    <row r="465" spans="2:37">
      <c r="B465" s="108">
        <v>40724</v>
      </c>
      <c r="C465" s="81">
        <v>40724</v>
      </c>
      <c r="D465" s="81">
        <v>40694</v>
      </c>
      <c r="E465" s="203">
        <v>68</v>
      </c>
      <c r="F465" s="82" t="s">
        <v>1053</v>
      </c>
      <c r="G465" s="82" t="s">
        <v>349</v>
      </c>
      <c r="H465" s="109">
        <v>143034844</v>
      </c>
      <c r="I465" s="110">
        <v>98</v>
      </c>
      <c r="J465" s="109" t="s">
        <v>610</v>
      </c>
      <c r="K465" s="109"/>
      <c r="L465" s="111">
        <v>39835</v>
      </c>
      <c r="M465" s="111">
        <v>41658</v>
      </c>
      <c r="N465" s="34">
        <v>60</v>
      </c>
      <c r="O465" s="34">
        <v>28</v>
      </c>
      <c r="P465" s="34">
        <v>60</v>
      </c>
      <c r="Q465" s="34">
        <v>28</v>
      </c>
      <c r="R465" s="52">
        <v>28</v>
      </c>
      <c r="S465" s="356">
        <v>80000</v>
      </c>
      <c r="T465" s="112">
        <v>0.05</v>
      </c>
      <c r="U465" s="113">
        <v>0.104</v>
      </c>
      <c r="V465" s="256">
        <v>1509.6986915208699</v>
      </c>
      <c r="W465" s="257">
        <v>70400.617101825745</v>
      </c>
      <c r="X465" s="257">
        <v>9599.3828981742554</v>
      </c>
      <c r="Y465" s="257">
        <v>13903.069594784774</v>
      </c>
      <c r="Z465" s="257">
        <v>7411.8743657172899</v>
      </c>
      <c r="AA465" s="257">
        <v>6491.1952290674844</v>
      </c>
      <c r="AB465" s="257">
        <v>1178.8715839863121</v>
      </c>
      <c r="AC465" s="257"/>
      <c r="AD465" s="257">
        <v>20181.304389425615</v>
      </c>
      <c r="AE465" s="257">
        <v>10581.921491252429</v>
      </c>
      <c r="AF465" s="251"/>
      <c r="AG465" s="115"/>
      <c r="AH465" s="116"/>
      <c r="AI465" s="60">
        <v>68</v>
      </c>
      <c r="AJ465" s="63"/>
      <c r="AK465" s="82">
        <v>68</v>
      </c>
    </row>
    <row r="466" spans="2:37">
      <c r="B466" s="108">
        <v>40724</v>
      </c>
      <c r="C466" s="81">
        <v>40724</v>
      </c>
      <c r="D466" s="81">
        <v>40694</v>
      </c>
      <c r="E466" s="203">
        <v>4290</v>
      </c>
      <c r="F466" s="82" t="s">
        <v>1053</v>
      </c>
      <c r="G466" s="82" t="s">
        <v>349</v>
      </c>
      <c r="H466" s="109">
        <v>143036774</v>
      </c>
      <c r="I466" s="110">
        <v>99</v>
      </c>
      <c r="J466" s="109" t="s">
        <v>524</v>
      </c>
      <c r="K466" s="109"/>
      <c r="L466" s="111">
        <v>39742</v>
      </c>
      <c r="M466" s="111">
        <v>48875</v>
      </c>
      <c r="N466" s="34">
        <v>300</v>
      </c>
      <c r="O466" s="34">
        <v>31</v>
      </c>
      <c r="P466" s="34">
        <v>228</v>
      </c>
      <c r="Q466" s="34">
        <v>31</v>
      </c>
      <c r="R466" s="52">
        <v>31</v>
      </c>
      <c r="S466" s="356">
        <v>1650108</v>
      </c>
      <c r="T466" s="112">
        <v>0.03</v>
      </c>
      <c r="U466" s="113">
        <v>8.6499999999999994E-2</v>
      </c>
      <c r="V466" s="256">
        <v>9503.6504519717</v>
      </c>
      <c r="W466" s="257">
        <v>1062063.9768886589</v>
      </c>
      <c r="X466" s="257">
        <v>588044.02311134106</v>
      </c>
      <c r="Y466" s="257">
        <v>230678.72604123954</v>
      </c>
      <c r="Z466" s="257">
        <v>121477.22353112635</v>
      </c>
      <c r="AA466" s="257">
        <v>109201.50251011319</v>
      </c>
      <c r="AB466" s="257">
        <v>79953.354019524442</v>
      </c>
      <c r="AC466" s="257"/>
      <c r="AD466" s="257">
        <v>1104768.326160864</v>
      </c>
      <c r="AE466" s="257">
        <v>516724.30304950703</v>
      </c>
      <c r="AF466" s="251"/>
      <c r="AG466" s="115"/>
      <c r="AH466" s="116"/>
      <c r="AK466" s="82">
        <v>4290</v>
      </c>
    </row>
    <row r="467" spans="2:37">
      <c r="B467" s="108">
        <v>40724</v>
      </c>
      <c r="C467" s="81">
        <v>40724</v>
      </c>
      <c r="D467" s="81">
        <v>40694</v>
      </c>
      <c r="E467" s="203">
        <v>2053</v>
      </c>
      <c r="F467" s="82" t="s">
        <v>1053</v>
      </c>
      <c r="G467" s="82" t="s">
        <v>349</v>
      </c>
      <c r="H467" s="109">
        <v>143038734</v>
      </c>
      <c r="I467" s="110">
        <v>98</v>
      </c>
      <c r="J467" s="107" t="s">
        <v>877</v>
      </c>
      <c r="K467" s="107"/>
      <c r="L467" s="111">
        <v>40064</v>
      </c>
      <c r="M467" s="111">
        <v>41874</v>
      </c>
      <c r="N467" s="34">
        <v>60</v>
      </c>
      <c r="O467" s="34">
        <v>21</v>
      </c>
      <c r="P467" s="34">
        <v>60</v>
      </c>
      <c r="Q467" s="34">
        <v>21</v>
      </c>
      <c r="R467" s="52">
        <v>21</v>
      </c>
      <c r="S467" s="356">
        <v>24633</v>
      </c>
      <c r="T467" s="112">
        <v>0.05</v>
      </c>
      <c r="U467" s="113">
        <v>0.104</v>
      </c>
      <c r="V467" s="256">
        <v>464.85509835291981</v>
      </c>
      <c r="W467" s="257">
        <v>21677.230013365916</v>
      </c>
      <c r="X467" s="257">
        <v>2955.7699866340845</v>
      </c>
      <c r="Y467" s="257">
        <v>3412.3598074326928</v>
      </c>
      <c r="Z467" s="257">
        <v>1829.9243304954957</v>
      </c>
      <c r="AA467" s="257">
        <v>1582.4354769371971</v>
      </c>
      <c r="AB467" s="257">
        <v>272.24197245313934</v>
      </c>
      <c r="AC467" s="257"/>
      <c r="AD467" s="257">
        <v>6214.0758878090128</v>
      </c>
      <c r="AE467" s="257">
        <v>3258.3059011752666</v>
      </c>
      <c r="AF467" s="251"/>
      <c r="AG467" s="115"/>
      <c r="AH467" s="116"/>
      <c r="AI467" s="60">
        <v>2053</v>
      </c>
      <c r="AJ467" s="63"/>
      <c r="AK467" s="82">
        <v>2053</v>
      </c>
    </row>
    <row r="468" spans="2:37">
      <c r="B468" s="108">
        <v>40724</v>
      </c>
      <c r="C468" s="81">
        <v>40724</v>
      </c>
      <c r="D468" s="81">
        <v>40694</v>
      </c>
      <c r="E468" s="203">
        <v>20</v>
      </c>
      <c r="F468" s="82" t="s">
        <v>1053</v>
      </c>
      <c r="G468" s="82" t="s">
        <v>349</v>
      </c>
      <c r="H468" s="109">
        <v>143039609</v>
      </c>
      <c r="I468" s="110">
        <v>99</v>
      </c>
      <c r="J468" s="109" t="s">
        <v>1108</v>
      </c>
      <c r="K468" s="109"/>
      <c r="L468" s="111">
        <v>40042</v>
      </c>
      <c r="M468" s="111">
        <v>42970</v>
      </c>
      <c r="N468" s="34">
        <v>96</v>
      </c>
      <c r="O468" s="34">
        <v>21</v>
      </c>
      <c r="P468" s="34">
        <v>96</v>
      </c>
      <c r="Q468" s="34">
        <v>21</v>
      </c>
      <c r="R468" s="52">
        <v>21</v>
      </c>
      <c r="S468" s="356">
        <v>250052</v>
      </c>
      <c r="T468" s="112">
        <v>0.03</v>
      </c>
      <c r="U468" s="113">
        <v>8.6499999999999994E-2</v>
      </c>
      <c r="V468" s="256">
        <v>2933.0029202896435</v>
      </c>
      <c r="W468" s="257">
        <v>202705.5750338666</v>
      </c>
      <c r="X468" s="257">
        <v>47346.424966133403</v>
      </c>
      <c r="Y468" s="257">
        <v>28351.47273208799</v>
      </c>
      <c r="Z468" s="257">
        <v>11896.694854235215</v>
      </c>
      <c r="AA468" s="257">
        <v>16454.777877852775</v>
      </c>
      <c r="AB468" s="257">
        <v>4360.8549310912349</v>
      </c>
      <c r="AC468" s="257"/>
      <c r="AD468" s="257">
        <v>78862.705313936181</v>
      </c>
      <c r="AE468" s="257">
        <v>31516.280347800679</v>
      </c>
      <c r="AF468" s="251"/>
      <c r="AG468" s="115"/>
      <c r="AH468" s="116"/>
      <c r="AI468" s="60">
        <v>20</v>
      </c>
      <c r="AJ468" s="63"/>
      <c r="AK468" s="82">
        <v>20</v>
      </c>
    </row>
    <row r="469" spans="2:37">
      <c r="B469" s="108">
        <v>40724</v>
      </c>
      <c r="C469" s="81">
        <v>40724</v>
      </c>
      <c r="D469" s="81">
        <v>40694</v>
      </c>
      <c r="E469" s="203">
        <v>4024</v>
      </c>
      <c r="F469" s="82" t="s">
        <v>1053</v>
      </c>
      <c r="G469" s="82" t="s">
        <v>444</v>
      </c>
      <c r="H469" s="109">
        <v>143040151</v>
      </c>
      <c r="I469" s="110">
        <v>98</v>
      </c>
      <c r="J469" s="109" t="s">
        <v>1355</v>
      </c>
      <c r="K469" s="109"/>
      <c r="L469" s="111">
        <v>40105</v>
      </c>
      <c r="M469" s="111">
        <v>41937</v>
      </c>
      <c r="N469" s="34">
        <v>60</v>
      </c>
      <c r="O469" s="34">
        <v>19</v>
      </c>
      <c r="P469" s="34">
        <v>60</v>
      </c>
      <c r="Q469" s="34">
        <v>19</v>
      </c>
      <c r="R469" s="52">
        <v>19</v>
      </c>
      <c r="S469" s="356">
        <v>250000</v>
      </c>
      <c r="T469" s="112">
        <v>0.05</v>
      </c>
      <c r="U469" s="113">
        <v>0.104</v>
      </c>
      <c r="V469" s="256">
        <v>4717.8084110027185</v>
      </c>
      <c r="W469" s="257">
        <v>220001.92844320546</v>
      </c>
      <c r="X469" s="257">
        <v>29998.071556794544</v>
      </c>
      <c r="Y469" s="257">
        <v>31849.014699996762</v>
      </c>
      <c r="Z469" s="257">
        <v>17109.528513552985</v>
      </c>
      <c r="AA469" s="257">
        <v>14739.486186443777</v>
      </c>
      <c r="AB469" s="257">
        <v>2499.8392963995457</v>
      </c>
      <c r="AC469" s="257"/>
      <c r="AD469" s="257">
        <v>63066.576216955058</v>
      </c>
      <c r="AE469" s="257">
        <v>33068.504660163882</v>
      </c>
      <c r="AF469" s="251"/>
      <c r="AG469" s="115"/>
      <c r="AH469" s="116"/>
      <c r="AK469" s="82">
        <v>4024</v>
      </c>
    </row>
    <row r="470" spans="2:37">
      <c r="B470" s="108">
        <v>40724</v>
      </c>
      <c r="C470" s="81">
        <v>40724</v>
      </c>
      <c r="D470" s="81">
        <v>40694</v>
      </c>
      <c r="E470" s="203">
        <v>4290</v>
      </c>
      <c r="F470" s="82" t="s">
        <v>1053</v>
      </c>
      <c r="G470" s="82" t="s">
        <v>349</v>
      </c>
      <c r="H470" s="109">
        <v>143040321</v>
      </c>
      <c r="I470" s="110">
        <v>99</v>
      </c>
      <c r="J470" s="109" t="s">
        <v>510</v>
      </c>
      <c r="K470" s="109"/>
      <c r="L470" s="111">
        <v>40147</v>
      </c>
      <c r="M470" s="111">
        <v>48914</v>
      </c>
      <c r="N470" s="34">
        <v>288</v>
      </c>
      <c r="O470" s="34">
        <v>18</v>
      </c>
      <c r="P470" s="34">
        <v>228</v>
      </c>
      <c r="Q470" s="34">
        <v>18</v>
      </c>
      <c r="R470" s="52">
        <v>18</v>
      </c>
      <c r="S470" s="356">
        <v>265648</v>
      </c>
      <c r="T470" s="112">
        <v>0.03</v>
      </c>
      <c r="U470" s="113">
        <v>8.6499999999999994E-2</v>
      </c>
      <c r="V470" s="256">
        <v>1529.9760593036201</v>
      </c>
      <c r="W470" s="257">
        <v>170979.82152229943</v>
      </c>
      <c r="X470" s="257">
        <v>94668.178477700567</v>
      </c>
      <c r="Y470" s="257">
        <v>21843.568743607135</v>
      </c>
      <c r="Z470" s="257">
        <v>11618.512501303427</v>
      </c>
      <c r="AA470" s="257">
        <v>10225.056242303708</v>
      </c>
      <c r="AB470" s="257">
        <v>7473.8035640289918</v>
      </c>
      <c r="AC470" s="257"/>
      <c r="AD470" s="257">
        <v>177854.71999892202</v>
      </c>
      <c r="AE470" s="257">
        <v>83186.541521218911</v>
      </c>
      <c r="AF470" s="251"/>
      <c r="AG470" s="115"/>
      <c r="AH470" s="116"/>
      <c r="AK470" s="82">
        <v>4290</v>
      </c>
    </row>
    <row r="471" spans="2:37">
      <c r="B471" s="108">
        <v>40724</v>
      </c>
      <c r="C471" s="81">
        <v>40724</v>
      </c>
      <c r="D471" s="81">
        <v>40694</v>
      </c>
      <c r="E471" s="203">
        <v>4011</v>
      </c>
      <c r="F471" s="82" t="s">
        <v>1053</v>
      </c>
      <c r="G471" s="82" t="s">
        <v>444</v>
      </c>
      <c r="H471" s="109">
        <v>143060039</v>
      </c>
      <c r="I471" s="110">
        <v>99</v>
      </c>
      <c r="J471" s="109" t="s">
        <v>566</v>
      </c>
      <c r="K471" s="109"/>
      <c r="L471" s="111">
        <v>40241</v>
      </c>
      <c r="M471" s="111">
        <v>51189</v>
      </c>
      <c r="N471" s="34">
        <v>360</v>
      </c>
      <c r="O471" s="34">
        <v>15</v>
      </c>
      <c r="P471" s="34">
        <v>228</v>
      </c>
      <c r="Q471" s="34">
        <v>15</v>
      </c>
      <c r="R471" s="52">
        <v>15</v>
      </c>
      <c r="S471" s="356">
        <v>1697256</v>
      </c>
      <c r="T471" s="112">
        <v>0.03</v>
      </c>
      <c r="U471" s="113">
        <v>8.6499999999999994E-2</v>
      </c>
      <c r="V471" s="256">
        <v>9775.1951699595884</v>
      </c>
      <c r="W471" s="257">
        <v>1092409.9859876672</v>
      </c>
      <c r="X471" s="257">
        <v>604846.01401233277</v>
      </c>
      <c r="Y471" s="257">
        <v>116632.28292674474</v>
      </c>
      <c r="Z471" s="257">
        <v>62179.085095983239</v>
      </c>
      <c r="AA471" s="257">
        <v>54453.197830761499</v>
      </c>
      <c r="AB471" s="257">
        <v>39792.500921863997</v>
      </c>
      <c r="AC471" s="257"/>
      <c r="AD471" s="257">
        <v>1136334.512763096</v>
      </c>
      <c r="AE471" s="257">
        <v>531488.49875074567</v>
      </c>
      <c r="AF471" s="251"/>
      <c r="AG471" s="115"/>
      <c r="AH471" s="116"/>
      <c r="AK471" s="82">
        <v>4011</v>
      </c>
    </row>
    <row r="472" spans="2:37">
      <c r="B472" s="108">
        <v>40724</v>
      </c>
      <c r="C472" s="81">
        <v>40724</v>
      </c>
      <c r="D472" s="81">
        <v>40694</v>
      </c>
      <c r="E472" s="203">
        <v>4095</v>
      </c>
      <c r="F472" s="82" t="s">
        <v>1053</v>
      </c>
      <c r="G472" s="82" t="s">
        <v>444</v>
      </c>
      <c r="H472" s="109">
        <v>143096408</v>
      </c>
      <c r="I472" s="110">
        <v>99</v>
      </c>
      <c r="J472" s="109" t="s">
        <v>657</v>
      </c>
      <c r="K472" s="109"/>
      <c r="L472" s="111">
        <v>40457</v>
      </c>
      <c r="M472" s="111">
        <v>51402</v>
      </c>
      <c r="N472" s="34">
        <v>360</v>
      </c>
      <c r="O472" s="34">
        <v>8</v>
      </c>
      <c r="P472" s="34">
        <v>228</v>
      </c>
      <c r="Q472" s="34">
        <v>8</v>
      </c>
      <c r="R472" s="52">
        <v>8</v>
      </c>
      <c r="S472" s="356">
        <v>1747217</v>
      </c>
      <c r="T472" s="112">
        <v>0.03</v>
      </c>
      <c r="U472" s="113">
        <v>7.6499999999999999E-2</v>
      </c>
      <c r="V472" s="256">
        <v>10062.941111577326</v>
      </c>
      <c r="W472" s="257">
        <v>1207818.7336113255</v>
      </c>
      <c r="X472" s="257">
        <v>539398.2663886745</v>
      </c>
      <c r="Y472" s="257">
        <v>61171.521467169216</v>
      </c>
      <c r="Z472" s="257">
        <v>34543.697641407009</v>
      </c>
      <c r="AA472" s="257">
        <v>26627.823825762207</v>
      </c>
      <c r="AB472" s="257">
        <v>18926.254961006121</v>
      </c>
      <c r="AC472" s="257"/>
      <c r="AD472" s="257">
        <v>1086531.8398283136</v>
      </c>
      <c r="AE472" s="257">
        <v>547133.57343958749</v>
      </c>
      <c r="AF472" s="251"/>
      <c r="AG472" s="115"/>
      <c r="AH472" s="116"/>
      <c r="AK472" s="82">
        <v>4095</v>
      </c>
    </row>
    <row r="473" spans="2:37">
      <c r="B473" s="108">
        <v>40724</v>
      </c>
      <c r="C473" s="81">
        <v>40724</v>
      </c>
      <c r="D473" s="81">
        <v>40694</v>
      </c>
      <c r="E473" s="203">
        <v>4242</v>
      </c>
      <c r="F473" s="82" t="s">
        <v>1053</v>
      </c>
      <c r="G473" s="82" t="s">
        <v>444</v>
      </c>
      <c r="H473" s="109">
        <v>143123561</v>
      </c>
      <c r="I473" s="110">
        <v>99</v>
      </c>
      <c r="J473" s="109" t="s">
        <v>667</v>
      </c>
      <c r="K473" s="109"/>
      <c r="L473" s="111">
        <v>40344</v>
      </c>
      <c r="M473" s="111">
        <v>51288</v>
      </c>
      <c r="N473" s="34">
        <v>360</v>
      </c>
      <c r="O473" s="34">
        <v>12</v>
      </c>
      <c r="P473" s="34">
        <v>228</v>
      </c>
      <c r="Q473" s="34">
        <v>12</v>
      </c>
      <c r="R473" s="52">
        <v>12</v>
      </c>
      <c r="S473" s="356">
        <v>3165055</v>
      </c>
      <c r="T473" s="112">
        <v>0.03</v>
      </c>
      <c r="U473" s="113">
        <v>8.6499999999999994E-2</v>
      </c>
      <c r="V473" s="256">
        <v>18228.853130380125</v>
      </c>
      <c r="W473" s="257">
        <v>2037133.8726745972</v>
      </c>
      <c r="X473" s="257">
        <v>1127921.1273254028</v>
      </c>
      <c r="Y473" s="257">
        <v>174484.59497525988</v>
      </c>
      <c r="Z473" s="257">
        <v>93235.209514924441</v>
      </c>
      <c r="AA473" s="257">
        <v>81249.385460335441</v>
      </c>
      <c r="AB473" s="257">
        <v>59364.269859231732</v>
      </c>
      <c r="AC473" s="257"/>
      <c r="AD473" s="257">
        <v>2119044.6410520258</v>
      </c>
      <c r="AE473" s="257">
        <v>991123.51372659253</v>
      </c>
      <c r="AF473" s="251"/>
      <c r="AG473" s="115"/>
      <c r="AH473" s="116"/>
      <c r="AK473" s="82">
        <v>4242</v>
      </c>
    </row>
    <row r="474" spans="2:37">
      <c r="B474" s="108">
        <v>40724</v>
      </c>
      <c r="C474" s="81">
        <v>40724</v>
      </c>
      <c r="D474" s="81">
        <v>40694</v>
      </c>
      <c r="E474" s="203">
        <v>2039</v>
      </c>
      <c r="F474" s="82" t="s">
        <v>1053</v>
      </c>
      <c r="G474" s="82" t="s">
        <v>349</v>
      </c>
      <c r="H474" s="109">
        <v>143123642</v>
      </c>
      <c r="I474" s="110">
        <v>99</v>
      </c>
      <c r="J474" s="109" t="s">
        <v>668</v>
      </c>
      <c r="K474" s="109"/>
      <c r="L474" s="111">
        <v>40324</v>
      </c>
      <c r="M474" s="111">
        <v>43952</v>
      </c>
      <c r="N474" s="34">
        <v>119</v>
      </c>
      <c r="O474" s="34">
        <v>12</v>
      </c>
      <c r="P474" s="34">
        <v>119</v>
      </c>
      <c r="Q474" s="34">
        <v>12</v>
      </c>
      <c r="R474" s="52">
        <v>12</v>
      </c>
      <c r="S474" s="356">
        <v>660103</v>
      </c>
      <c r="T474" s="112">
        <v>0.03</v>
      </c>
      <c r="U474" s="113">
        <v>8.6499999999999994E-2</v>
      </c>
      <c r="V474" s="256">
        <v>6419.945332656991</v>
      </c>
      <c r="W474" s="257">
        <v>511750.99526398908</v>
      </c>
      <c r="X474" s="257">
        <v>148352.00473601092</v>
      </c>
      <c r="Y474" s="257">
        <v>42935.421116670957</v>
      </c>
      <c r="Z474" s="257">
        <v>19009.496148293831</v>
      </c>
      <c r="AA474" s="257">
        <v>23925.924968377127</v>
      </c>
      <c r="AB474" s="257">
        <v>7808.0002492637323</v>
      </c>
      <c r="AC474" s="257"/>
      <c r="AD474" s="257">
        <v>252222.4993221848</v>
      </c>
      <c r="AE474" s="257">
        <v>103870.4945861676</v>
      </c>
      <c r="AF474" s="251"/>
      <c r="AG474" s="115"/>
      <c r="AH474" s="116"/>
      <c r="AI474" s="60">
        <v>2039</v>
      </c>
      <c r="AJ474" s="63"/>
      <c r="AK474" s="82">
        <v>2039</v>
      </c>
    </row>
    <row r="475" spans="2:37">
      <c r="B475" s="108">
        <v>40724</v>
      </c>
      <c r="C475" s="81">
        <v>40724</v>
      </c>
      <c r="D475" s="81">
        <v>40694</v>
      </c>
      <c r="E475" s="203">
        <v>112</v>
      </c>
      <c r="F475" s="82" t="s">
        <v>1053</v>
      </c>
      <c r="G475" s="82" t="s">
        <v>349</v>
      </c>
      <c r="H475" s="109">
        <v>143157458</v>
      </c>
      <c r="I475" s="110">
        <v>99</v>
      </c>
      <c r="J475" s="109" t="s">
        <v>786</v>
      </c>
      <c r="K475" s="109"/>
      <c r="L475" s="111">
        <v>40359</v>
      </c>
      <c r="M475" s="111">
        <v>42552</v>
      </c>
      <c r="N475" s="34">
        <v>72</v>
      </c>
      <c r="O475" s="34">
        <v>11</v>
      </c>
      <c r="P475" s="34">
        <v>72</v>
      </c>
      <c r="Q475" s="34">
        <v>11</v>
      </c>
      <c r="R475" s="52">
        <v>11</v>
      </c>
      <c r="S475" s="356">
        <v>1215300</v>
      </c>
      <c r="T475" s="112">
        <v>0.03</v>
      </c>
      <c r="U475" s="113">
        <v>8.6499999999999994E-2</v>
      </c>
      <c r="V475" s="256">
        <v>18464.874223364212</v>
      </c>
      <c r="W475" s="257">
        <v>1034312.3142010535</v>
      </c>
      <c r="X475" s="257">
        <v>180987.68579894654</v>
      </c>
      <c r="Y475" s="257">
        <v>77551.89464402954</v>
      </c>
      <c r="Z475" s="257">
        <v>31283.60064042631</v>
      </c>
      <c r="AA475" s="257">
        <v>46268.294003603231</v>
      </c>
      <c r="AB475" s="257">
        <v>8731.8620341597016</v>
      </c>
      <c r="AC475" s="257"/>
      <c r="AD475" s="257">
        <v>295158.6298811555</v>
      </c>
      <c r="AE475" s="257">
        <v>114170.94408219843</v>
      </c>
      <c r="AF475" s="251"/>
      <c r="AG475" s="115"/>
      <c r="AH475" s="116"/>
      <c r="AI475" s="60">
        <v>112</v>
      </c>
      <c r="AJ475" s="63"/>
      <c r="AK475" s="82">
        <v>112</v>
      </c>
    </row>
    <row r="476" spans="2:37">
      <c r="B476" s="108">
        <v>40724</v>
      </c>
      <c r="C476" s="81">
        <v>40724</v>
      </c>
      <c r="D476" s="81">
        <v>40694</v>
      </c>
      <c r="E476" s="203">
        <v>3130</v>
      </c>
      <c r="F476" s="82" t="s">
        <v>1053</v>
      </c>
      <c r="G476" s="82" t="s">
        <v>444</v>
      </c>
      <c r="H476" s="109">
        <v>143990036</v>
      </c>
      <c r="I476" s="110">
        <v>98</v>
      </c>
      <c r="J476" s="109" t="s">
        <v>1699</v>
      </c>
      <c r="K476" s="109"/>
      <c r="L476" s="111">
        <v>40240</v>
      </c>
      <c r="M476" s="111">
        <v>42058</v>
      </c>
      <c r="N476" s="34">
        <v>60</v>
      </c>
      <c r="O476" s="34">
        <v>15</v>
      </c>
      <c r="P476" s="34">
        <v>60</v>
      </c>
      <c r="Q476" s="34">
        <v>15</v>
      </c>
      <c r="R476" s="52">
        <v>15</v>
      </c>
      <c r="S476" s="356">
        <v>192907</v>
      </c>
      <c r="T476" s="112">
        <v>0.05</v>
      </c>
      <c r="U476" s="113">
        <v>0.104</v>
      </c>
      <c r="V476" s="256">
        <v>3640.3930685652053</v>
      </c>
      <c r="W476" s="257">
        <v>169759.6480407737</v>
      </c>
      <c r="X476" s="257">
        <v>23147.351959226304</v>
      </c>
      <c r="Y476" s="257">
        <v>20018.737941197043</v>
      </c>
      <c r="Z476" s="257">
        <v>10792.978961539107</v>
      </c>
      <c r="AA476" s="257">
        <v>9225.7589796579359</v>
      </c>
      <c r="AB476" s="257">
        <v>1522.8521025806779</v>
      </c>
      <c r="AC476" s="257"/>
      <c r="AD476" s="257">
        <v>48663.936073136596</v>
      </c>
      <c r="AE476" s="257">
        <v>25516.584113912937</v>
      </c>
      <c r="AF476" s="251"/>
      <c r="AG476" s="115"/>
      <c r="AH476" s="116"/>
      <c r="AK476" s="82">
        <v>3130</v>
      </c>
    </row>
    <row r="477" spans="2:37">
      <c r="B477" s="108">
        <v>40724</v>
      </c>
      <c r="C477" s="81">
        <v>40724</v>
      </c>
      <c r="D477" s="81">
        <v>40694</v>
      </c>
      <c r="E477" s="203">
        <v>3432</v>
      </c>
      <c r="F477" s="82" t="s">
        <v>1053</v>
      </c>
      <c r="G477" s="82" t="s">
        <v>349</v>
      </c>
      <c r="H477" s="109">
        <v>143990087</v>
      </c>
      <c r="I477" s="110">
        <v>98</v>
      </c>
      <c r="J477" s="109" t="s">
        <v>1702</v>
      </c>
      <c r="K477" s="109"/>
      <c r="L477" s="111">
        <v>40241</v>
      </c>
      <c r="M477" s="111">
        <v>42058</v>
      </c>
      <c r="N477" s="34">
        <v>60</v>
      </c>
      <c r="O477" s="34">
        <v>15</v>
      </c>
      <c r="P477" s="34">
        <v>60</v>
      </c>
      <c r="Q477" s="34">
        <v>15</v>
      </c>
      <c r="R477" s="52">
        <v>15</v>
      </c>
      <c r="S477" s="356">
        <v>197634</v>
      </c>
      <c r="T477" s="112">
        <v>0.05</v>
      </c>
      <c r="U477" s="113">
        <v>0.104</v>
      </c>
      <c r="V477" s="256">
        <v>3729.5973900004451</v>
      </c>
      <c r="W477" s="257">
        <v>173919.44450377786</v>
      </c>
      <c r="X477" s="257">
        <v>23714.555496222136</v>
      </c>
      <c r="Y477" s="257">
        <v>20509.277808843312</v>
      </c>
      <c r="Z477" s="257">
        <v>11057.450502495085</v>
      </c>
      <c r="AA477" s="257">
        <v>9451.8273063482266</v>
      </c>
      <c r="AB477" s="257">
        <v>1560.1681247514564</v>
      </c>
      <c r="AC477" s="257"/>
      <c r="AD477" s="257">
        <v>49856.398896246785</v>
      </c>
      <c r="AE477" s="257">
        <v>26141.843400027297</v>
      </c>
      <c r="AF477" s="251"/>
      <c r="AG477" s="115"/>
      <c r="AH477" s="116"/>
      <c r="AK477" s="82">
        <v>3432</v>
      </c>
    </row>
    <row r="478" spans="2:37">
      <c r="B478" s="108">
        <v>40724</v>
      </c>
      <c r="C478" s="81">
        <v>40724</v>
      </c>
      <c r="D478" s="81">
        <v>40694</v>
      </c>
      <c r="E478" s="203">
        <v>10481</v>
      </c>
      <c r="F478" s="82" t="s">
        <v>1053</v>
      </c>
      <c r="G478" s="82" t="s">
        <v>444</v>
      </c>
      <c r="H478" s="109">
        <v>143990168</v>
      </c>
      <c r="I478" s="110">
        <v>98</v>
      </c>
      <c r="J478" s="109" t="s">
        <v>612</v>
      </c>
      <c r="K478" s="109"/>
      <c r="L478" s="111">
        <v>40192</v>
      </c>
      <c r="M478" s="111">
        <v>41996</v>
      </c>
      <c r="N478" s="34">
        <v>59</v>
      </c>
      <c r="O478" s="34">
        <v>17</v>
      </c>
      <c r="P478" s="34">
        <v>59</v>
      </c>
      <c r="Q478" s="34">
        <v>17</v>
      </c>
      <c r="R478" s="52">
        <v>17</v>
      </c>
      <c r="S478" s="356">
        <v>187492</v>
      </c>
      <c r="T478" s="112">
        <v>0.05</v>
      </c>
      <c r="U478" s="113">
        <v>0.104</v>
      </c>
      <c r="V478" s="256">
        <v>3591.0095792573629</v>
      </c>
      <c r="W478" s="257">
        <v>165317.06835748459</v>
      </c>
      <c r="X478" s="257">
        <v>22174.93164251541</v>
      </c>
      <c r="Y478" s="257">
        <v>21699.188808473857</v>
      </c>
      <c r="Z478" s="257">
        <v>11654.807152484555</v>
      </c>
      <c r="AA478" s="257">
        <v>10044.381655989302</v>
      </c>
      <c r="AB478" s="257">
        <v>1653.3940259770263</v>
      </c>
      <c r="AC478" s="257"/>
      <c r="AD478" s="257">
        <v>46552.496818697786</v>
      </c>
      <c r="AE478" s="257">
        <v>24377.565176184893</v>
      </c>
      <c r="AF478" s="251"/>
      <c r="AG478" s="115"/>
      <c r="AH478" s="116"/>
      <c r="AK478" s="82">
        <v>10481</v>
      </c>
    </row>
    <row r="479" spans="2:37">
      <c r="B479" s="108">
        <v>40724</v>
      </c>
      <c r="C479" s="81">
        <v>40724</v>
      </c>
      <c r="D479" s="81">
        <v>40694</v>
      </c>
      <c r="E479" s="203">
        <v>165</v>
      </c>
      <c r="F479" s="82" t="s">
        <v>1053</v>
      </c>
      <c r="G479" s="82" t="s">
        <v>444</v>
      </c>
      <c r="H479" s="109">
        <v>143990184</v>
      </c>
      <c r="I479" s="110">
        <v>98</v>
      </c>
      <c r="J479" s="109" t="s">
        <v>925</v>
      </c>
      <c r="K479" s="109"/>
      <c r="L479" s="111">
        <v>40214</v>
      </c>
      <c r="M479" s="111">
        <v>42027</v>
      </c>
      <c r="N479" s="34">
        <v>60</v>
      </c>
      <c r="O479" s="34">
        <v>16</v>
      </c>
      <c r="P479" s="34">
        <v>60</v>
      </c>
      <c r="Q479" s="34">
        <v>16</v>
      </c>
      <c r="R479" s="52">
        <v>16</v>
      </c>
      <c r="S479" s="356">
        <v>247007</v>
      </c>
      <c r="T479" s="112">
        <v>0.05</v>
      </c>
      <c r="U479" s="113">
        <v>0.104</v>
      </c>
      <c r="V479" s="256">
        <v>4661.3268087061933</v>
      </c>
      <c r="W479" s="257">
        <v>217368.06535588336</v>
      </c>
      <c r="X479" s="257">
        <v>29638.934644116642</v>
      </c>
      <c r="Y479" s="257">
        <v>27132.949279183365</v>
      </c>
      <c r="Z479" s="257">
        <v>14615.272453992082</v>
      </c>
      <c r="AA479" s="257">
        <v>12517.676825191284</v>
      </c>
      <c r="AB479" s="257">
        <v>2079.9252381836241</v>
      </c>
      <c r="AC479" s="257"/>
      <c r="AD479" s="257">
        <v>62311.543166485681</v>
      </c>
      <c r="AE479" s="257">
        <v>32672.608522372386</v>
      </c>
      <c r="AF479" s="251"/>
      <c r="AG479" s="115"/>
      <c r="AH479" s="116"/>
      <c r="AK479" s="82">
        <v>165</v>
      </c>
    </row>
    <row r="480" spans="2:37">
      <c r="B480" s="108">
        <v>40724</v>
      </c>
      <c r="C480" s="81">
        <v>40724</v>
      </c>
      <c r="D480" s="81">
        <v>40694</v>
      </c>
      <c r="E480" s="203">
        <v>2070</v>
      </c>
      <c r="F480" s="82" t="s">
        <v>1053</v>
      </c>
      <c r="G480" s="82" t="s">
        <v>444</v>
      </c>
      <c r="H480" s="109">
        <v>143990192</v>
      </c>
      <c r="I480" s="110">
        <v>98</v>
      </c>
      <c r="J480" s="109" t="s">
        <v>950</v>
      </c>
      <c r="K480" s="109"/>
      <c r="L480" s="111">
        <v>40189</v>
      </c>
      <c r="M480" s="111">
        <v>41996</v>
      </c>
      <c r="N480" s="34">
        <v>59</v>
      </c>
      <c r="O480" s="34">
        <v>17</v>
      </c>
      <c r="P480" s="34">
        <v>59</v>
      </c>
      <c r="Q480" s="34">
        <v>17</v>
      </c>
      <c r="R480" s="52">
        <v>17</v>
      </c>
      <c r="S480" s="356">
        <v>246871</v>
      </c>
      <c r="T480" s="112">
        <v>0.05</v>
      </c>
      <c r="U480" s="113">
        <v>0.104</v>
      </c>
      <c r="V480" s="256">
        <v>4728.2877447616129</v>
      </c>
      <c r="W480" s="257">
        <v>217673.23396454551</v>
      </c>
      <c r="X480" s="257">
        <v>29197.766035454493</v>
      </c>
      <c r="Y480" s="257">
        <v>28571.354726264319</v>
      </c>
      <c r="Z480" s="257">
        <v>15345.902206712897</v>
      </c>
      <c r="AA480" s="257">
        <v>13225.452519551422</v>
      </c>
      <c r="AB480" s="257">
        <v>2177.0264149242385</v>
      </c>
      <c r="AC480" s="257"/>
      <c r="AD480" s="257">
        <v>61295.742976386995</v>
      </c>
      <c r="AE480" s="257">
        <v>32097.976940935816</v>
      </c>
      <c r="AF480" s="251"/>
      <c r="AG480" s="115"/>
      <c r="AH480" s="116"/>
      <c r="AK480" s="82">
        <v>2070</v>
      </c>
    </row>
    <row r="481" spans="2:37">
      <c r="B481" s="108">
        <v>40724</v>
      </c>
      <c r="C481" s="81">
        <v>40724</v>
      </c>
      <c r="D481" s="81">
        <v>40694</v>
      </c>
      <c r="E481" s="203">
        <v>10001</v>
      </c>
      <c r="F481" s="82" t="s">
        <v>1053</v>
      </c>
      <c r="G481" s="82" t="s">
        <v>444</v>
      </c>
      <c r="H481" s="109">
        <v>143990265</v>
      </c>
      <c r="I481" s="110">
        <v>98</v>
      </c>
      <c r="J481" s="109" t="s">
        <v>899</v>
      </c>
      <c r="K481" s="109"/>
      <c r="L481" s="111">
        <v>40262</v>
      </c>
      <c r="M481" s="111">
        <v>42086</v>
      </c>
      <c r="N481" s="34">
        <v>60</v>
      </c>
      <c r="O481" s="34">
        <v>14</v>
      </c>
      <c r="P481" s="34">
        <v>60</v>
      </c>
      <c r="Q481" s="34">
        <v>14</v>
      </c>
      <c r="R481" s="52">
        <v>14</v>
      </c>
      <c r="S481" s="356">
        <v>195987</v>
      </c>
      <c r="T481" s="112">
        <v>0.05</v>
      </c>
      <c r="U481" s="113">
        <v>0.104</v>
      </c>
      <c r="V481" s="256">
        <v>3698.5164681887591</v>
      </c>
      <c r="W481" s="257">
        <v>172470.071799194</v>
      </c>
      <c r="X481" s="257">
        <v>23516.928200805996</v>
      </c>
      <c r="Y481" s="257">
        <v>19126.610721363228</v>
      </c>
      <c r="Z481" s="257">
        <v>10321.430617256867</v>
      </c>
      <c r="AA481" s="257">
        <v>8805.1801041063609</v>
      </c>
      <c r="AB481" s="257">
        <v>1444.021907067035</v>
      </c>
      <c r="AC481" s="257"/>
      <c r="AD481" s="257">
        <v>49440.916292129477</v>
      </c>
      <c r="AE481" s="257">
        <v>25923.988091326155</v>
      </c>
      <c r="AF481" s="251"/>
      <c r="AG481" s="115"/>
      <c r="AH481" s="116"/>
      <c r="AK481" s="82">
        <v>10001</v>
      </c>
    </row>
    <row r="482" spans="2:37">
      <c r="B482" s="108">
        <v>40724</v>
      </c>
      <c r="C482" s="81">
        <v>40724</v>
      </c>
      <c r="D482" s="81">
        <v>40694</v>
      </c>
      <c r="E482" s="203">
        <v>230</v>
      </c>
      <c r="F482" s="82" t="s">
        <v>1053</v>
      </c>
      <c r="G482" s="82" t="s">
        <v>349</v>
      </c>
      <c r="H482" s="109">
        <v>143990451</v>
      </c>
      <c r="I482" s="110">
        <v>98</v>
      </c>
      <c r="J482" s="109" t="s">
        <v>905</v>
      </c>
      <c r="K482" s="109"/>
      <c r="L482" s="111">
        <v>40212</v>
      </c>
      <c r="M482" s="111">
        <v>42027</v>
      </c>
      <c r="N482" s="34">
        <v>60</v>
      </c>
      <c r="O482" s="34">
        <v>16</v>
      </c>
      <c r="P482" s="34">
        <v>60</v>
      </c>
      <c r="Q482" s="34">
        <v>16</v>
      </c>
      <c r="R482" s="52">
        <v>16</v>
      </c>
      <c r="S482" s="356">
        <v>247145</v>
      </c>
      <c r="T482" s="112">
        <v>0.05</v>
      </c>
      <c r="U482" s="113">
        <v>0.104</v>
      </c>
      <c r="V482" s="256">
        <v>4663.9310389490674</v>
      </c>
      <c r="W482" s="257">
        <v>217489.50642038404</v>
      </c>
      <c r="X482" s="257">
        <v>29655.493579615955</v>
      </c>
      <c r="Y482" s="257">
        <v>27148.108149177035</v>
      </c>
      <c r="Z482" s="257">
        <v>14623.437840392675</v>
      </c>
      <c r="AA482" s="257">
        <v>12524.67030878436</v>
      </c>
      <c r="AB482" s="257">
        <v>2081.0872687449792</v>
      </c>
      <c r="AC482" s="257"/>
      <c r="AD482" s="257">
        <v>62346.355916557448</v>
      </c>
      <c r="AE482" s="257">
        <v>32690.862336944818</v>
      </c>
      <c r="AF482" s="251"/>
      <c r="AG482" s="115"/>
      <c r="AH482" s="116"/>
      <c r="AI482" s="60">
        <v>230</v>
      </c>
      <c r="AJ482" s="63"/>
      <c r="AK482" s="82">
        <v>230</v>
      </c>
    </row>
    <row r="483" spans="2:37">
      <c r="B483" s="108">
        <v>40724</v>
      </c>
      <c r="C483" s="81">
        <v>40724</v>
      </c>
      <c r="D483" s="81">
        <v>40694</v>
      </c>
      <c r="E483" s="203">
        <v>10437</v>
      </c>
      <c r="F483" s="82" t="s">
        <v>1053</v>
      </c>
      <c r="G483" s="82" t="s">
        <v>444</v>
      </c>
      <c r="H483" s="109">
        <v>143990680</v>
      </c>
      <c r="I483" s="110">
        <v>98</v>
      </c>
      <c r="J483" s="109" t="s">
        <v>1179</v>
      </c>
      <c r="K483" s="109"/>
      <c r="L483" s="111">
        <v>40239</v>
      </c>
      <c r="M483" s="111">
        <v>41693</v>
      </c>
      <c r="N483" s="34">
        <v>48</v>
      </c>
      <c r="O483" s="34">
        <v>15</v>
      </c>
      <c r="P483" s="34">
        <v>48</v>
      </c>
      <c r="Q483" s="34">
        <v>15</v>
      </c>
      <c r="R483" s="52">
        <v>15</v>
      </c>
      <c r="S483" s="356">
        <v>78786</v>
      </c>
      <c r="T483" s="112">
        <v>0.05</v>
      </c>
      <c r="U483" s="113">
        <v>0.104</v>
      </c>
      <c r="V483" s="256">
        <v>1814.3859232569498</v>
      </c>
      <c r="W483" s="257">
        <v>70998.94048114185</v>
      </c>
      <c r="X483" s="257">
        <v>7787.0595188581501</v>
      </c>
      <c r="Y483" s="257">
        <v>8096.6513925819918</v>
      </c>
      <c r="Z483" s="257">
        <v>4262.0641317363079</v>
      </c>
      <c r="AA483" s="257">
        <v>3834.5872608456839</v>
      </c>
      <c r="AB483" s="257">
        <v>512.30654729329933</v>
      </c>
      <c r="AC483" s="257"/>
      <c r="AD483" s="257">
        <v>16091.583835190913</v>
      </c>
      <c r="AE483" s="257">
        <v>8304.5243163338673</v>
      </c>
      <c r="AF483" s="251"/>
      <c r="AG483" s="115"/>
      <c r="AH483" s="116"/>
      <c r="AK483" s="82">
        <v>10437</v>
      </c>
    </row>
    <row r="484" spans="2:37">
      <c r="B484" s="108">
        <v>40724</v>
      </c>
      <c r="C484" s="81">
        <v>40724</v>
      </c>
      <c r="D484" s="81">
        <v>40694</v>
      </c>
      <c r="E484" s="203">
        <v>10002</v>
      </c>
      <c r="F484" s="82" t="s">
        <v>1053</v>
      </c>
      <c r="G484" s="82" t="s">
        <v>444</v>
      </c>
      <c r="H484" s="109">
        <v>143990907</v>
      </c>
      <c r="I484" s="110">
        <v>98</v>
      </c>
      <c r="J484" s="109" t="s">
        <v>157</v>
      </c>
      <c r="K484" s="109"/>
      <c r="L484" s="111">
        <v>40368</v>
      </c>
      <c r="M484" s="111">
        <v>42186</v>
      </c>
      <c r="N484" s="34">
        <v>60</v>
      </c>
      <c r="O484" s="34">
        <v>11</v>
      </c>
      <c r="P484" s="34">
        <v>60</v>
      </c>
      <c r="Q484" s="34">
        <v>11</v>
      </c>
      <c r="R484" s="52">
        <v>11</v>
      </c>
      <c r="S484" s="356">
        <v>135337</v>
      </c>
      <c r="T484" s="112">
        <v>0.05</v>
      </c>
      <c r="U484" s="113">
        <v>0.104</v>
      </c>
      <c r="V484" s="256">
        <v>2553.9761476794997</v>
      </c>
      <c r="W484" s="257">
        <v>119097.60395887239</v>
      </c>
      <c r="X484" s="257">
        <v>16239.396041127606</v>
      </c>
      <c r="Y484" s="257">
        <v>10609.390668842692</v>
      </c>
      <c r="Z484" s="257">
        <v>5741.1391596535914</v>
      </c>
      <c r="AA484" s="257">
        <v>4868.2515091891009</v>
      </c>
      <c r="AB484" s="257">
        <v>783.47963356317393</v>
      </c>
      <c r="AC484" s="257"/>
      <c r="AD484" s="257">
        <v>34140.964901896179</v>
      </c>
      <c r="AE484" s="257">
        <v>17901.568860770392</v>
      </c>
      <c r="AF484" s="251"/>
      <c r="AG484" s="115"/>
      <c r="AH484" s="116"/>
      <c r="AK484" s="82">
        <v>10002</v>
      </c>
    </row>
    <row r="485" spans="2:37">
      <c r="B485" s="108">
        <v>40724</v>
      </c>
      <c r="C485" s="81">
        <v>40724</v>
      </c>
      <c r="D485" s="81">
        <v>40694</v>
      </c>
      <c r="E485" s="203">
        <v>3264</v>
      </c>
      <c r="F485" s="82" t="s">
        <v>1053</v>
      </c>
      <c r="G485" s="82" t="s">
        <v>444</v>
      </c>
      <c r="H485" s="109">
        <v>143991598</v>
      </c>
      <c r="I485" s="110">
        <v>98</v>
      </c>
      <c r="J485" s="109" t="s">
        <v>206</v>
      </c>
      <c r="K485" s="109"/>
      <c r="L485" s="111">
        <v>40247</v>
      </c>
      <c r="M485" s="111">
        <v>42058</v>
      </c>
      <c r="N485" s="34">
        <v>60</v>
      </c>
      <c r="O485" s="34">
        <v>15</v>
      </c>
      <c r="P485" s="34">
        <v>60</v>
      </c>
      <c r="Q485" s="34">
        <v>15</v>
      </c>
      <c r="R485" s="52">
        <v>15</v>
      </c>
      <c r="S485" s="356">
        <v>201320</v>
      </c>
      <c r="T485" s="112">
        <v>0.05</v>
      </c>
      <c r="U485" s="113">
        <v>0.104</v>
      </c>
      <c r="V485" s="256">
        <v>3799.156757212269</v>
      </c>
      <c r="W485" s="257">
        <v>177163.15293674447</v>
      </c>
      <c r="X485" s="257">
        <v>24156.847063255525</v>
      </c>
      <c r="Y485" s="257">
        <v>20891.788905129357</v>
      </c>
      <c r="Z485" s="257">
        <v>11263.678998362178</v>
      </c>
      <c r="AA485" s="257">
        <v>9628.1099067671785</v>
      </c>
      <c r="AB485" s="257">
        <v>1589.2662541615477</v>
      </c>
      <c r="AC485" s="257"/>
      <c r="AD485" s="257">
        <v>50786.252495989516</v>
      </c>
      <c r="AE485" s="257">
        <v>26629.40543273677</v>
      </c>
      <c r="AF485" s="251"/>
      <c r="AG485" s="115"/>
      <c r="AH485" s="116"/>
      <c r="AK485" s="82">
        <v>3264</v>
      </c>
    </row>
    <row r="486" spans="2:37">
      <c r="B486" s="108">
        <v>40724</v>
      </c>
      <c r="C486" s="81">
        <v>40724</v>
      </c>
      <c r="D486" s="81">
        <v>40694</v>
      </c>
      <c r="E486" s="203">
        <v>4181</v>
      </c>
      <c r="F486" s="82" t="s">
        <v>1053</v>
      </c>
      <c r="G486" s="82" t="s">
        <v>444</v>
      </c>
      <c r="H486" s="109">
        <v>143991628</v>
      </c>
      <c r="I486" s="110">
        <v>98</v>
      </c>
      <c r="J486" s="109" t="s">
        <v>207</v>
      </c>
      <c r="K486" s="109"/>
      <c r="L486" s="111">
        <v>40324</v>
      </c>
      <c r="M486" s="111">
        <v>42147</v>
      </c>
      <c r="N486" s="34">
        <v>60</v>
      </c>
      <c r="O486" s="34">
        <v>12</v>
      </c>
      <c r="P486" s="34">
        <v>60</v>
      </c>
      <c r="Q486" s="34">
        <v>12</v>
      </c>
      <c r="R486" s="52">
        <v>12</v>
      </c>
      <c r="S486" s="356">
        <v>199372</v>
      </c>
      <c r="T486" s="112">
        <v>0.05</v>
      </c>
      <c r="U486" s="113">
        <v>0.104</v>
      </c>
      <c r="V486" s="256">
        <v>3762.395594073736</v>
      </c>
      <c r="W486" s="257">
        <v>175448.89791031505</v>
      </c>
      <c r="X486" s="257">
        <v>23923.102089684951</v>
      </c>
      <c r="Y486" s="257">
        <v>16926.576138188419</v>
      </c>
      <c r="Z486" s="257">
        <v>9151.0852314377262</v>
      </c>
      <c r="AA486" s="257">
        <v>7775.4909067506924</v>
      </c>
      <c r="AB486" s="257">
        <v>1259.110636299208</v>
      </c>
      <c r="AC486" s="257"/>
      <c r="AD486" s="257">
        <v>50294.837734107052</v>
      </c>
      <c r="AE486" s="257">
        <v>26371.735644424771</v>
      </c>
      <c r="AF486" s="251"/>
      <c r="AG486" s="115"/>
      <c r="AH486" s="116"/>
      <c r="AK486" s="82">
        <v>4181</v>
      </c>
    </row>
    <row r="487" spans="2:37">
      <c r="B487" s="108">
        <v>40724</v>
      </c>
      <c r="C487" s="81">
        <v>40724</v>
      </c>
      <c r="D487" s="81">
        <v>40694</v>
      </c>
      <c r="E487" s="203">
        <v>680</v>
      </c>
      <c r="F487" s="82" t="s">
        <v>1053</v>
      </c>
      <c r="G487" s="82" t="s">
        <v>444</v>
      </c>
      <c r="H487" s="109">
        <v>143991776</v>
      </c>
      <c r="I487" s="110">
        <v>98</v>
      </c>
      <c r="J487" s="109" t="s">
        <v>1385</v>
      </c>
      <c r="K487" s="109"/>
      <c r="L487" s="111">
        <v>40402</v>
      </c>
      <c r="M487" s="111">
        <v>41852</v>
      </c>
      <c r="N487" s="34">
        <v>48</v>
      </c>
      <c r="O487" s="34">
        <v>10</v>
      </c>
      <c r="P487" s="34">
        <v>48</v>
      </c>
      <c r="Q487" s="34">
        <v>10</v>
      </c>
      <c r="R487" s="52">
        <v>10</v>
      </c>
      <c r="S487" s="356">
        <v>100167</v>
      </c>
      <c r="T487" s="112">
        <v>0.05</v>
      </c>
      <c r="U487" s="113">
        <v>0.104</v>
      </c>
      <c r="V487" s="256">
        <v>2306.7752490909411</v>
      </c>
      <c r="W487" s="257">
        <v>90266.682801189745</v>
      </c>
      <c r="X487" s="257">
        <v>9900.3171988102549</v>
      </c>
      <c r="Y487" s="257">
        <v>7214.6204673068305</v>
      </c>
      <c r="Z487" s="257">
        <v>3815.3949869586818</v>
      </c>
      <c r="AA487" s="257">
        <v>3399.2254803481487</v>
      </c>
      <c r="AB487" s="257">
        <v>434.22443854430946</v>
      </c>
      <c r="AC487" s="257"/>
      <c r="AD487" s="257">
        <v>20458.529155174372</v>
      </c>
      <c r="AE487" s="257">
        <v>10558.211956365527</v>
      </c>
      <c r="AF487" s="251"/>
      <c r="AG487" s="115"/>
      <c r="AH487" s="116"/>
      <c r="AK487" s="82">
        <v>680</v>
      </c>
    </row>
    <row r="488" spans="2:37">
      <c r="B488" s="108">
        <v>40724</v>
      </c>
      <c r="C488" s="81">
        <v>40724</v>
      </c>
      <c r="D488" s="81">
        <v>40694</v>
      </c>
      <c r="E488" s="203">
        <v>4219</v>
      </c>
      <c r="F488" s="82" t="s">
        <v>1053</v>
      </c>
      <c r="G488" s="82" t="s">
        <v>444</v>
      </c>
      <c r="H488" s="109">
        <v>143991911</v>
      </c>
      <c r="I488" s="110">
        <v>98</v>
      </c>
      <c r="J488" s="109" t="s">
        <v>1395</v>
      </c>
      <c r="K488" s="109"/>
      <c r="L488" s="111">
        <v>40326</v>
      </c>
      <c r="M488" s="111">
        <v>42156</v>
      </c>
      <c r="N488" s="34">
        <v>60</v>
      </c>
      <c r="O488" s="34">
        <v>12</v>
      </c>
      <c r="P488" s="34">
        <v>60</v>
      </c>
      <c r="Q488" s="34">
        <v>12</v>
      </c>
      <c r="R488" s="52">
        <v>12</v>
      </c>
      <c r="S488" s="356">
        <v>25468</v>
      </c>
      <c r="T488" s="112">
        <v>0.05</v>
      </c>
      <c r="U488" s="113">
        <v>0.104</v>
      </c>
      <c r="V488" s="256">
        <v>480.61257844566893</v>
      </c>
      <c r="W488" s="257">
        <v>22412.036454366225</v>
      </c>
      <c r="X488" s="257">
        <v>3055.9635456337746</v>
      </c>
      <c r="Y488" s="257">
        <v>2162.2195749021057</v>
      </c>
      <c r="Z488" s="257">
        <v>1168.9697584126961</v>
      </c>
      <c r="AA488" s="257">
        <v>993.24981648940957</v>
      </c>
      <c r="AB488" s="257">
        <v>160.84018661230391</v>
      </c>
      <c r="AC488" s="257"/>
      <c r="AD488" s="257">
        <v>6424.7182523736446</v>
      </c>
      <c r="AE488" s="257">
        <v>3368.7547067402152</v>
      </c>
      <c r="AF488" s="251"/>
      <c r="AG488" s="115"/>
      <c r="AH488" s="116"/>
      <c r="AK488" s="82">
        <v>4219</v>
      </c>
    </row>
    <row r="489" spans="2:37">
      <c r="B489" s="108">
        <v>40724</v>
      </c>
      <c r="C489" s="81">
        <v>40724</v>
      </c>
      <c r="D489" s="81">
        <v>40694</v>
      </c>
      <c r="E489" s="203">
        <v>3009</v>
      </c>
      <c r="F489" s="82" t="s">
        <v>1053</v>
      </c>
      <c r="G489" s="82" t="s">
        <v>444</v>
      </c>
      <c r="H489" s="109">
        <v>143991954</v>
      </c>
      <c r="I489" s="110">
        <v>98</v>
      </c>
      <c r="J489" s="109" t="s">
        <v>762</v>
      </c>
      <c r="K489" s="109"/>
      <c r="L489" s="111">
        <v>40330</v>
      </c>
      <c r="M489" s="111">
        <v>42156</v>
      </c>
      <c r="N489" s="34">
        <v>60</v>
      </c>
      <c r="O489" s="34">
        <v>12</v>
      </c>
      <c r="P489" s="34">
        <v>60</v>
      </c>
      <c r="Q489" s="34">
        <v>12</v>
      </c>
      <c r="R489" s="52">
        <v>12</v>
      </c>
      <c r="S489" s="356">
        <v>60224</v>
      </c>
      <c r="T489" s="112">
        <v>0.05</v>
      </c>
      <c r="U489" s="113">
        <v>0.104</v>
      </c>
      <c r="V489" s="256">
        <v>1136.5011749769108</v>
      </c>
      <c r="W489" s="257">
        <v>52997.584554254412</v>
      </c>
      <c r="X489" s="257">
        <v>7226.4154457455879</v>
      </c>
      <c r="Y489" s="257">
        <v>5112.9853808270918</v>
      </c>
      <c r="Z489" s="257">
        <v>2764.2545441591892</v>
      </c>
      <c r="AA489" s="257">
        <v>2348.7308366679026</v>
      </c>
      <c r="AB489" s="257">
        <v>380.3376550392415</v>
      </c>
      <c r="AC489" s="257"/>
      <c r="AD489" s="257">
        <v>15192.485944359601</v>
      </c>
      <c r="AE489" s="257">
        <v>7966.0704986148394</v>
      </c>
      <c r="AF489" s="251"/>
      <c r="AG489" s="115"/>
      <c r="AH489" s="116"/>
      <c r="AK489" s="82">
        <v>3009</v>
      </c>
    </row>
    <row r="490" spans="2:37">
      <c r="B490" s="108">
        <v>40724</v>
      </c>
      <c r="C490" s="81">
        <v>40724</v>
      </c>
      <c r="D490" s="81">
        <v>40694</v>
      </c>
      <c r="E490" s="203">
        <v>4174</v>
      </c>
      <c r="F490" s="82" t="s">
        <v>1053</v>
      </c>
      <c r="G490" s="82" t="s">
        <v>444</v>
      </c>
      <c r="H490" s="109">
        <v>143992322</v>
      </c>
      <c r="I490" s="110">
        <v>98</v>
      </c>
      <c r="J490" s="109" t="s">
        <v>1731</v>
      </c>
      <c r="K490" s="109"/>
      <c r="L490" s="111">
        <v>40420</v>
      </c>
      <c r="M490" s="111">
        <v>42248</v>
      </c>
      <c r="N490" s="34">
        <v>60</v>
      </c>
      <c r="O490" s="34">
        <v>9</v>
      </c>
      <c r="P490" s="34">
        <v>60</v>
      </c>
      <c r="Q490" s="34">
        <v>9</v>
      </c>
      <c r="R490" s="52">
        <v>9</v>
      </c>
      <c r="S490" s="356">
        <v>139566</v>
      </c>
      <c r="T490" s="112">
        <v>0.05</v>
      </c>
      <c r="U490" s="113">
        <v>0.104</v>
      </c>
      <c r="V490" s="256">
        <v>2633.7825947600213</v>
      </c>
      <c r="W490" s="257">
        <v>122819.15658041762</v>
      </c>
      <c r="X490" s="257">
        <v>16746.843419582379</v>
      </c>
      <c r="Y490" s="257">
        <v>9080.2256492214437</v>
      </c>
      <c r="Z490" s="257">
        <v>4922.8747014977434</v>
      </c>
      <c r="AA490" s="257">
        <v>4157.3509477237003</v>
      </c>
      <c r="AB490" s="257">
        <v>661.05960866772546</v>
      </c>
      <c r="AC490" s="257"/>
      <c r="AD490" s="257">
        <v>35207.799105182181</v>
      </c>
      <c r="AE490" s="257">
        <v>18460.955685601726</v>
      </c>
      <c r="AF490" s="251"/>
      <c r="AG490" s="115"/>
      <c r="AH490" s="116"/>
      <c r="AK490" s="82">
        <v>4174</v>
      </c>
    </row>
    <row r="491" spans="2:37">
      <c r="B491" s="108">
        <v>40724</v>
      </c>
      <c r="C491" s="81">
        <v>40724</v>
      </c>
      <c r="D491" s="81">
        <v>40694</v>
      </c>
      <c r="E491" s="203">
        <v>42</v>
      </c>
      <c r="F491" s="82" t="s">
        <v>1053</v>
      </c>
      <c r="G491" s="82" t="s">
        <v>349</v>
      </c>
      <c r="H491" s="109">
        <v>143992373</v>
      </c>
      <c r="I491" s="110">
        <v>98</v>
      </c>
      <c r="J491" s="109" t="s">
        <v>1733</v>
      </c>
      <c r="K491" s="109"/>
      <c r="L491" s="111">
        <v>40375</v>
      </c>
      <c r="M491" s="111">
        <v>42217</v>
      </c>
      <c r="N491" s="34">
        <v>61</v>
      </c>
      <c r="O491" s="34">
        <v>10</v>
      </c>
      <c r="P491" s="34">
        <v>60</v>
      </c>
      <c r="Q491" s="34">
        <v>10</v>
      </c>
      <c r="R491" s="52">
        <v>10</v>
      </c>
      <c r="S491" s="356">
        <v>243988</v>
      </c>
      <c r="T491" s="112">
        <v>0.05</v>
      </c>
      <c r="U491" s="113">
        <v>0.104</v>
      </c>
      <c r="V491" s="256">
        <v>4604.3545543349246</v>
      </c>
      <c r="W491" s="257">
        <v>214711.32206800321</v>
      </c>
      <c r="X491" s="257">
        <v>29276.67793199679</v>
      </c>
      <c r="Y491" s="257">
        <v>17513.233308961135</v>
      </c>
      <c r="Z491" s="257">
        <v>9485.9365841150375</v>
      </c>
      <c r="AA491" s="257">
        <v>8027.2967248460973</v>
      </c>
      <c r="AB491" s="257">
        <v>1284.0648215788065</v>
      </c>
      <c r="AC491" s="257"/>
      <c r="AD491" s="257">
        <v>61549.951192089728</v>
      </c>
      <c r="AE491" s="257">
        <v>32273.273260096277</v>
      </c>
      <c r="AF491" s="251"/>
      <c r="AG491" s="115"/>
      <c r="AH491" s="116"/>
      <c r="AI491" s="60">
        <v>42</v>
      </c>
      <c r="AJ491" s="63"/>
      <c r="AK491" s="82">
        <v>42</v>
      </c>
    </row>
    <row r="492" spans="2:37">
      <c r="B492" s="108">
        <v>40724</v>
      </c>
      <c r="C492" s="81">
        <v>40724</v>
      </c>
      <c r="D492" s="81">
        <v>40694</v>
      </c>
      <c r="E492" s="203">
        <v>143</v>
      </c>
      <c r="F492" s="82" t="s">
        <v>1053</v>
      </c>
      <c r="G492" s="82" t="s">
        <v>349</v>
      </c>
      <c r="H492" s="109">
        <v>143992527</v>
      </c>
      <c r="I492" s="110">
        <v>99</v>
      </c>
      <c r="J492" s="109" t="s">
        <v>1738</v>
      </c>
      <c r="K492" s="109"/>
      <c r="L492" s="111">
        <v>40347</v>
      </c>
      <c r="M492" s="111">
        <v>44013</v>
      </c>
      <c r="N492" s="34">
        <v>121</v>
      </c>
      <c r="O492" s="34">
        <v>11</v>
      </c>
      <c r="P492" s="34">
        <v>121</v>
      </c>
      <c r="Q492" s="34">
        <v>11</v>
      </c>
      <c r="R492" s="52">
        <v>11</v>
      </c>
      <c r="S492" s="356">
        <v>1004627</v>
      </c>
      <c r="T492" s="112">
        <v>0.03</v>
      </c>
      <c r="U492" s="113">
        <v>8.6499999999999994E-2</v>
      </c>
      <c r="V492" s="256">
        <v>9631.997721930793</v>
      </c>
      <c r="W492" s="257">
        <v>775899.49902651063</v>
      </c>
      <c r="X492" s="257">
        <v>228727.50097348937</v>
      </c>
      <c r="Y492" s="257">
        <v>59885.914445396564</v>
      </c>
      <c r="Z492" s="257">
        <v>26640.803557276471</v>
      </c>
      <c r="AA492" s="257">
        <v>33245.110888120093</v>
      </c>
      <c r="AB492" s="257">
        <v>11035.098731177119</v>
      </c>
      <c r="AC492" s="257"/>
      <c r="AD492" s="257">
        <v>389572.22532710282</v>
      </c>
      <c r="AE492" s="257">
        <v>160844.72435360428</v>
      </c>
      <c r="AF492" s="251"/>
      <c r="AG492" s="115"/>
      <c r="AH492" s="116"/>
      <c r="AI492" s="60">
        <v>143</v>
      </c>
      <c r="AJ492" s="63"/>
      <c r="AK492" s="82">
        <v>143</v>
      </c>
    </row>
    <row r="493" spans="2:37">
      <c r="B493" s="108">
        <v>40724</v>
      </c>
      <c r="C493" s="81">
        <v>40724</v>
      </c>
      <c r="D493" s="81">
        <v>40694</v>
      </c>
      <c r="E493" s="203">
        <v>90</v>
      </c>
      <c r="F493" s="82" t="s">
        <v>1053</v>
      </c>
      <c r="G493" s="82" t="s">
        <v>349</v>
      </c>
      <c r="H493" s="109">
        <v>143992543</v>
      </c>
      <c r="I493" s="110">
        <v>98</v>
      </c>
      <c r="J493" s="109" t="s">
        <v>1739</v>
      </c>
      <c r="K493" s="109"/>
      <c r="L493" s="111">
        <v>40473</v>
      </c>
      <c r="M493" s="111">
        <v>43040</v>
      </c>
      <c r="N493" s="34">
        <v>84</v>
      </c>
      <c r="O493" s="34">
        <v>7</v>
      </c>
      <c r="P493" s="34">
        <v>60</v>
      </c>
      <c r="Q493" s="34">
        <v>7</v>
      </c>
      <c r="R493" s="52">
        <v>7</v>
      </c>
      <c r="S493" s="356">
        <v>405485</v>
      </c>
      <c r="T493" s="112">
        <v>0.05</v>
      </c>
      <c r="U493" s="113">
        <v>9.4E-2</v>
      </c>
      <c r="V493" s="256">
        <v>7652.0021741417486</v>
      </c>
      <c r="W493" s="257">
        <v>365197.9559297752</v>
      </c>
      <c r="X493" s="257">
        <v>40287.044070224802</v>
      </c>
      <c r="Y493" s="257">
        <v>19226.483957766384</v>
      </c>
      <c r="Z493" s="257">
        <v>11301.290546701839</v>
      </c>
      <c r="AA493" s="257">
        <v>7925.1934110645452</v>
      </c>
      <c r="AB493" s="257">
        <v>1236.8829319805861</v>
      </c>
      <c r="AC493" s="257"/>
      <c r="AD493" s="257">
        <v>93922.174518731859</v>
      </c>
      <c r="AE493" s="257">
        <v>53635.130448506221</v>
      </c>
      <c r="AF493" s="251"/>
      <c r="AG493" s="115"/>
      <c r="AH493" s="116"/>
      <c r="AI493" s="60">
        <v>90</v>
      </c>
      <c r="AJ493" s="63"/>
      <c r="AK493" s="82">
        <v>90</v>
      </c>
    </row>
    <row r="494" spans="2:37">
      <c r="B494" s="108">
        <v>40724</v>
      </c>
      <c r="C494" s="81">
        <v>40724</v>
      </c>
      <c r="D494" s="81">
        <v>40694</v>
      </c>
      <c r="E494" s="203">
        <v>3326</v>
      </c>
      <c r="F494" s="82" t="s">
        <v>1053</v>
      </c>
      <c r="G494" s="82" t="s">
        <v>444</v>
      </c>
      <c r="H494" s="109">
        <v>143992721</v>
      </c>
      <c r="I494" s="110">
        <v>98</v>
      </c>
      <c r="J494" s="109" t="s">
        <v>1746</v>
      </c>
      <c r="K494" s="109"/>
      <c r="L494" s="111">
        <v>40317</v>
      </c>
      <c r="M494" s="111">
        <v>42156</v>
      </c>
      <c r="N494" s="34">
        <v>60</v>
      </c>
      <c r="O494" s="34">
        <v>12</v>
      </c>
      <c r="P494" s="34">
        <v>60</v>
      </c>
      <c r="Q494" s="34">
        <v>12</v>
      </c>
      <c r="R494" s="52">
        <v>12</v>
      </c>
      <c r="S494" s="356">
        <v>237751</v>
      </c>
      <c r="T494" s="112">
        <v>0.05</v>
      </c>
      <c r="U494" s="113">
        <v>0.104</v>
      </c>
      <c r="V494" s="256">
        <v>4486.6546700972294</v>
      </c>
      <c r="W494" s="257">
        <v>209222.71395720213</v>
      </c>
      <c r="X494" s="257">
        <v>28528.286042797874</v>
      </c>
      <c r="Y494" s="257">
        <v>20184.932705848532</v>
      </c>
      <c r="Z494" s="257">
        <v>10912.66408953891</v>
      </c>
      <c r="AA494" s="257">
        <v>9272.2686163096223</v>
      </c>
      <c r="AB494" s="257">
        <v>1501.4887390946251</v>
      </c>
      <c r="AC494" s="257"/>
      <c r="AD494" s="257">
        <v>59976.566248629126</v>
      </c>
      <c r="AE494" s="257">
        <v>31448.280205834497</v>
      </c>
      <c r="AF494" s="251"/>
      <c r="AG494" s="115"/>
      <c r="AH494" s="116"/>
      <c r="AK494" s="82">
        <v>3326</v>
      </c>
    </row>
    <row r="495" spans="2:37">
      <c r="B495" s="108">
        <v>40724</v>
      </c>
      <c r="C495" s="81">
        <v>40724</v>
      </c>
      <c r="D495" s="81">
        <v>40694</v>
      </c>
      <c r="E495" s="203">
        <v>10482</v>
      </c>
      <c r="F495" s="82" t="s">
        <v>1053</v>
      </c>
      <c r="G495" s="82" t="s">
        <v>444</v>
      </c>
      <c r="H495" s="109">
        <v>143992748</v>
      </c>
      <c r="I495" s="110">
        <v>98</v>
      </c>
      <c r="J495" s="109" t="s">
        <v>1747</v>
      </c>
      <c r="K495" s="109"/>
      <c r="L495" s="111">
        <v>40399</v>
      </c>
      <c r="M495" s="111">
        <v>41487</v>
      </c>
      <c r="N495" s="34">
        <v>36</v>
      </c>
      <c r="O495" s="34">
        <v>10</v>
      </c>
      <c r="P495" s="34">
        <v>36</v>
      </c>
      <c r="Q495" s="34">
        <v>10</v>
      </c>
      <c r="R495" s="52">
        <v>10</v>
      </c>
      <c r="S495" s="356">
        <v>200583</v>
      </c>
      <c r="T495" s="112">
        <v>0.05</v>
      </c>
      <c r="U495" s="113">
        <v>0.104</v>
      </c>
      <c r="V495" s="256">
        <v>6011.6524539450938</v>
      </c>
      <c r="W495" s="257">
        <v>185228.62065655971</v>
      </c>
      <c r="X495" s="257">
        <v>15354.379343440291</v>
      </c>
      <c r="Y495" s="257">
        <v>14294.350947371269</v>
      </c>
      <c r="Z495" s="257">
        <v>7376.2835082617457</v>
      </c>
      <c r="AA495" s="257">
        <v>6918.0674391095235</v>
      </c>
      <c r="AB495" s="257">
        <v>673.43769050176718</v>
      </c>
      <c r="AC495" s="257"/>
      <c r="AD495" s="257">
        <v>31190.867685461595</v>
      </c>
      <c r="AE495" s="257">
        <v>15836.488342024044</v>
      </c>
      <c r="AF495" s="251"/>
      <c r="AG495" s="115"/>
      <c r="AH495" s="116"/>
      <c r="AK495" s="82">
        <v>10482</v>
      </c>
    </row>
    <row r="496" spans="2:37">
      <c r="B496" s="108">
        <v>40724</v>
      </c>
      <c r="C496" s="81">
        <v>40724</v>
      </c>
      <c r="D496" s="81">
        <v>40694</v>
      </c>
      <c r="E496" s="203">
        <v>532</v>
      </c>
      <c r="F496" s="82" t="s">
        <v>1053</v>
      </c>
      <c r="G496" s="82" t="s">
        <v>444</v>
      </c>
      <c r="H496" s="109">
        <v>143992985</v>
      </c>
      <c r="I496" s="110">
        <v>98</v>
      </c>
      <c r="J496" s="109" t="s">
        <v>1347</v>
      </c>
      <c r="K496" s="109"/>
      <c r="L496" s="111">
        <v>40352</v>
      </c>
      <c r="M496" s="111">
        <v>42217</v>
      </c>
      <c r="N496" s="34">
        <v>61</v>
      </c>
      <c r="O496" s="34">
        <v>11</v>
      </c>
      <c r="P496" s="34">
        <v>60</v>
      </c>
      <c r="Q496" s="34">
        <v>11</v>
      </c>
      <c r="R496" s="52">
        <v>11</v>
      </c>
      <c r="S496" s="356">
        <v>62028</v>
      </c>
      <c r="T496" s="112">
        <v>0.05</v>
      </c>
      <c r="U496" s="113">
        <v>0.104</v>
      </c>
      <c r="V496" s="256">
        <v>1170.5448804707064</v>
      </c>
      <c r="W496" s="257">
        <v>54585.118469900583</v>
      </c>
      <c r="X496" s="257">
        <v>7442.8815300994174</v>
      </c>
      <c r="Y496" s="257">
        <v>4862.523067653151</v>
      </c>
      <c r="Z496" s="257">
        <v>2631.2935841269791</v>
      </c>
      <c r="AA496" s="257">
        <v>2231.2294835261719</v>
      </c>
      <c r="AB496" s="257">
        <v>359.08638961005965</v>
      </c>
      <c r="AC496" s="257"/>
      <c r="AD496" s="257">
        <v>15647.574358341159</v>
      </c>
      <c r="AE496" s="257">
        <v>8204.6928282425779</v>
      </c>
      <c r="AF496" s="251"/>
      <c r="AG496" s="115"/>
      <c r="AH496" s="116"/>
      <c r="AK496" s="82">
        <v>532</v>
      </c>
    </row>
    <row r="497" spans="2:37">
      <c r="B497" s="108">
        <v>40724</v>
      </c>
      <c r="C497" s="81">
        <v>40724</v>
      </c>
      <c r="D497" s="81">
        <v>40694</v>
      </c>
      <c r="E497" s="203">
        <v>4152</v>
      </c>
      <c r="F497" s="82" t="s">
        <v>1053</v>
      </c>
      <c r="G497" s="82" t="s">
        <v>349</v>
      </c>
      <c r="H497" s="109">
        <v>143993043</v>
      </c>
      <c r="I497" s="110">
        <v>98</v>
      </c>
      <c r="J497" s="109" t="s">
        <v>1753</v>
      </c>
      <c r="K497" s="109"/>
      <c r="L497" s="111">
        <v>40437</v>
      </c>
      <c r="M497" s="111">
        <v>41548</v>
      </c>
      <c r="N497" s="34">
        <v>37</v>
      </c>
      <c r="O497" s="34">
        <v>8</v>
      </c>
      <c r="P497" s="34">
        <v>37</v>
      </c>
      <c r="Q497" s="34">
        <v>8</v>
      </c>
      <c r="R497" s="52">
        <v>8</v>
      </c>
      <c r="S497" s="356">
        <v>246509</v>
      </c>
      <c r="T497" s="112">
        <v>0.05</v>
      </c>
      <c r="U497" s="113">
        <v>0.104</v>
      </c>
      <c r="V497" s="256">
        <v>7202.9992575896495</v>
      </c>
      <c r="W497" s="257">
        <v>227170.11145645965</v>
      </c>
      <c r="X497" s="257">
        <v>19338.88854354035</v>
      </c>
      <c r="Y497" s="257">
        <v>14458.040884142507</v>
      </c>
      <c r="Z497" s="257">
        <v>7490.4118139325528</v>
      </c>
      <c r="AA497" s="257">
        <v>6967.6290702099541</v>
      </c>
      <c r="AB497" s="257">
        <v>678.55749275580172</v>
      </c>
      <c r="AC497" s="257"/>
      <c r="AD497" s="257">
        <v>39340.861074354914</v>
      </c>
      <c r="AE497" s="257">
        <v>20001.972530817729</v>
      </c>
      <c r="AF497" s="251"/>
      <c r="AG497" s="115"/>
      <c r="AH497" s="116"/>
      <c r="AK497" s="82">
        <v>4152</v>
      </c>
    </row>
    <row r="498" spans="2:37">
      <c r="B498" s="108">
        <v>40724</v>
      </c>
      <c r="C498" s="81">
        <v>40724</v>
      </c>
      <c r="D498" s="81">
        <v>40694</v>
      </c>
      <c r="E498" s="203">
        <v>3326</v>
      </c>
      <c r="F498" s="82" t="s">
        <v>1053</v>
      </c>
      <c r="G498" s="82" t="s">
        <v>444</v>
      </c>
      <c r="H498" s="109">
        <v>143992802</v>
      </c>
      <c r="I498" s="110">
        <v>98</v>
      </c>
      <c r="J498" s="109" t="s">
        <v>1746</v>
      </c>
      <c r="K498" s="109"/>
      <c r="L498" s="111">
        <v>40507</v>
      </c>
      <c r="M498" s="111">
        <v>41974</v>
      </c>
      <c r="N498" s="34">
        <v>48</v>
      </c>
      <c r="O498" s="34">
        <v>6</v>
      </c>
      <c r="P498" s="34">
        <v>48</v>
      </c>
      <c r="Q498" s="34">
        <v>6</v>
      </c>
      <c r="R498" s="52">
        <v>6</v>
      </c>
      <c r="S498" s="356">
        <v>27618</v>
      </c>
      <c r="T498" s="112">
        <v>0.05</v>
      </c>
      <c r="U498" s="113">
        <v>9.4E-2</v>
      </c>
      <c r="V498" s="256">
        <v>636.02302983411312</v>
      </c>
      <c r="W498" s="257">
        <v>25364.412463880592</v>
      </c>
      <c r="X498" s="257">
        <v>2253.5875361194085</v>
      </c>
      <c r="Y498" s="257">
        <v>1140.200637327328</v>
      </c>
      <c r="Z498" s="257">
        <v>657.70929719523485</v>
      </c>
      <c r="AA498" s="257">
        <v>482.49134013209311</v>
      </c>
      <c r="AB498" s="257">
        <v>59.304935161037065</v>
      </c>
      <c r="AC498" s="257"/>
      <c r="AD498" s="257">
        <v>5164.6929681569864</v>
      </c>
      <c r="AE498" s="257">
        <v>2911.1054320375274</v>
      </c>
      <c r="AF498" s="251"/>
      <c r="AG498" s="115"/>
      <c r="AH498" s="116"/>
      <c r="AK498" s="82">
        <v>3326</v>
      </c>
    </row>
    <row r="499" spans="2:37">
      <c r="B499" s="108">
        <v>40724</v>
      </c>
      <c r="C499" s="81">
        <v>40724</v>
      </c>
      <c r="D499" s="81">
        <v>40694</v>
      </c>
      <c r="E499" s="203">
        <v>4043</v>
      </c>
      <c r="F499" s="82" t="s">
        <v>1053</v>
      </c>
      <c r="G499" s="82" t="s">
        <v>349</v>
      </c>
      <c r="H499" s="109">
        <v>143123693</v>
      </c>
      <c r="I499" s="110">
        <v>99</v>
      </c>
      <c r="J499" s="109" t="s">
        <v>1041</v>
      </c>
      <c r="K499" s="109"/>
      <c r="L499" s="111">
        <v>40511</v>
      </c>
      <c r="M499" s="111">
        <v>44896</v>
      </c>
      <c r="N499" s="34">
        <v>144</v>
      </c>
      <c r="O499" s="34">
        <v>6</v>
      </c>
      <c r="P499" s="34">
        <v>144</v>
      </c>
      <c r="Q499" s="34">
        <v>6</v>
      </c>
      <c r="R499" s="52">
        <v>6</v>
      </c>
      <c r="S499" s="356">
        <v>704094</v>
      </c>
      <c r="T499" s="112">
        <v>0.03</v>
      </c>
      <c r="U499" s="113">
        <v>7.6499999999999999E-2</v>
      </c>
      <c r="V499" s="256">
        <v>5828.3964132023666</v>
      </c>
      <c r="W499" s="257">
        <v>548114.20883767365</v>
      </c>
      <c r="X499" s="257">
        <v>155979.79116232635</v>
      </c>
      <c r="Y499" s="257">
        <v>20740.257305768879</v>
      </c>
      <c r="Z499" s="257">
        <v>10408.344472399056</v>
      </c>
      <c r="AA499" s="257">
        <v>10331.912833369823</v>
      </c>
      <c r="AB499" s="257">
        <v>4104.7313463770088</v>
      </c>
      <c r="AC499" s="257"/>
      <c r="AD499" s="257">
        <v>291174.87466347037</v>
      </c>
      <c r="AE499" s="257">
        <v>135195.08350112513</v>
      </c>
      <c r="AF499" s="251"/>
      <c r="AG499" s="115"/>
      <c r="AH499" s="116"/>
      <c r="AK499" s="82">
        <v>4043</v>
      </c>
    </row>
    <row r="500" spans="2:37">
      <c r="B500" s="108">
        <v>40724</v>
      </c>
      <c r="C500" s="81">
        <v>40724</v>
      </c>
      <c r="D500" s="81">
        <v>40694</v>
      </c>
      <c r="E500" s="203">
        <v>4112</v>
      </c>
      <c r="F500" s="82" t="s">
        <v>1053</v>
      </c>
      <c r="G500" s="82" t="s">
        <v>444</v>
      </c>
      <c r="H500" s="109">
        <v>143993086</v>
      </c>
      <c r="I500" s="110">
        <v>98</v>
      </c>
      <c r="J500" s="109" t="s">
        <v>1734</v>
      </c>
      <c r="K500" s="109"/>
      <c r="L500" s="111">
        <v>40534</v>
      </c>
      <c r="M500" s="111">
        <v>42370</v>
      </c>
      <c r="N500" s="34">
        <v>60</v>
      </c>
      <c r="O500" s="34">
        <v>5</v>
      </c>
      <c r="P500" s="34">
        <v>60</v>
      </c>
      <c r="Q500" s="34">
        <v>5</v>
      </c>
      <c r="R500" s="52">
        <v>5</v>
      </c>
      <c r="S500" s="356">
        <v>207805</v>
      </c>
      <c r="T500" s="112">
        <v>0.05</v>
      </c>
      <c r="U500" s="113">
        <v>9.4E-2</v>
      </c>
      <c r="V500" s="256">
        <v>3921.53670739368</v>
      </c>
      <c r="W500" s="257">
        <v>187158.49225492173</v>
      </c>
      <c r="X500" s="257">
        <v>20646.50774507827</v>
      </c>
      <c r="Y500" s="257">
        <v>7136.5171591350099</v>
      </c>
      <c r="Z500" s="257">
        <v>4201.4191208983475</v>
      </c>
      <c r="AA500" s="257">
        <v>2935.0980382366624</v>
      </c>
      <c r="AB500" s="257">
        <v>452.77429265522522</v>
      </c>
      <c r="AC500" s="257"/>
      <c r="AD500" s="257">
        <v>48133.710188700177</v>
      </c>
      <c r="AE500" s="257">
        <v>27487.202443621409</v>
      </c>
      <c r="AF500" s="251"/>
      <c r="AG500" s="115"/>
      <c r="AH500" s="116"/>
      <c r="AK500" s="82">
        <v>4112</v>
      </c>
    </row>
    <row r="501" spans="2:37">
      <c r="B501" s="108">
        <v>40724</v>
      </c>
      <c r="C501" s="81">
        <v>40724</v>
      </c>
      <c r="D501" s="81">
        <v>40694</v>
      </c>
      <c r="E501" s="203">
        <v>380</v>
      </c>
      <c r="F501" s="82" t="s">
        <v>1053</v>
      </c>
      <c r="G501" s="82" t="s">
        <v>349</v>
      </c>
      <c r="H501" s="109">
        <v>143993019</v>
      </c>
      <c r="I501" s="110">
        <v>98</v>
      </c>
      <c r="J501" s="109" t="s">
        <v>1563</v>
      </c>
      <c r="K501" s="109"/>
      <c r="L501" s="111">
        <v>40529</v>
      </c>
      <c r="M501" s="111">
        <v>42005</v>
      </c>
      <c r="N501" s="34">
        <v>49</v>
      </c>
      <c r="O501" s="34">
        <v>5</v>
      </c>
      <c r="P501" s="34">
        <v>49</v>
      </c>
      <c r="Q501" s="34">
        <v>5</v>
      </c>
      <c r="R501" s="52">
        <v>5</v>
      </c>
      <c r="S501" s="356">
        <v>127595</v>
      </c>
      <c r="T501" s="112">
        <v>0.05</v>
      </c>
      <c r="U501" s="113">
        <v>9.4E-2</v>
      </c>
      <c r="V501" s="256">
        <v>2884.2440384277365</v>
      </c>
      <c r="W501" s="257">
        <v>116990.62639731047</v>
      </c>
      <c r="X501" s="257">
        <v>10604.373602689535</v>
      </c>
      <c r="Y501" s="257">
        <v>4426.7749544582857</v>
      </c>
      <c r="Z501" s="257">
        <v>2559.794952646113</v>
      </c>
      <c r="AA501" s="257">
        <v>1866.9800018121728</v>
      </c>
      <c r="AB501" s="257">
        <v>232.55205269056</v>
      </c>
      <c r="AC501" s="257"/>
      <c r="AD501" s="257">
        <v>24337.33148564924</v>
      </c>
      <c r="AE501" s="257">
        <v>13732.957882959518</v>
      </c>
      <c r="AF501" s="251"/>
      <c r="AG501" s="115"/>
      <c r="AH501" s="116"/>
      <c r="AI501" s="60">
        <v>380</v>
      </c>
      <c r="AJ501" s="63"/>
      <c r="AK501" s="82">
        <v>380</v>
      </c>
    </row>
    <row r="502" spans="2:37">
      <c r="B502" s="108">
        <v>40724</v>
      </c>
      <c r="C502" s="81">
        <v>40724</v>
      </c>
      <c r="D502" s="81">
        <v>40694</v>
      </c>
      <c r="E502" s="203">
        <v>670</v>
      </c>
      <c r="F502" s="82" t="s">
        <v>1053</v>
      </c>
      <c r="G502" s="82" t="s">
        <v>444</v>
      </c>
      <c r="H502" s="109">
        <v>143992926</v>
      </c>
      <c r="I502" s="110">
        <v>98</v>
      </c>
      <c r="J502" s="109" t="s">
        <v>1567</v>
      </c>
      <c r="K502" s="109"/>
      <c r="L502" s="111">
        <v>40518</v>
      </c>
      <c r="M502" s="111">
        <v>42339</v>
      </c>
      <c r="N502" s="34">
        <v>60</v>
      </c>
      <c r="O502" s="34">
        <v>6</v>
      </c>
      <c r="P502" s="34">
        <v>60</v>
      </c>
      <c r="Q502" s="34">
        <v>6</v>
      </c>
      <c r="R502" s="52">
        <v>6</v>
      </c>
      <c r="S502" s="356">
        <v>65180</v>
      </c>
      <c r="T502" s="112">
        <v>0.05</v>
      </c>
      <c r="U502" s="113">
        <v>9.4E-2</v>
      </c>
      <c r="V502" s="256">
        <v>1230.0270089166288</v>
      </c>
      <c r="W502" s="257">
        <v>58704.02793568874</v>
      </c>
      <c r="X502" s="257">
        <v>6475.9720643112596</v>
      </c>
      <c r="Y502" s="257">
        <v>2667.6425542583552</v>
      </c>
      <c r="Z502" s="257">
        <v>1569.2634356206859</v>
      </c>
      <c r="AA502" s="257">
        <v>1098.3791186376693</v>
      </c>
      <c r="AB502" s="257">
        <v>170.42031748187526</v>
      </c>
      <c r="AC502" s="257"/>
      <c r="AD502" s="257">
        <v>15097.592599309328</v>
      </c>
      <c r="AE502" s="257">
        <v>8621.6205349979246</v>
      </c>
      <c r="AF502" s="251"/>
      <c r="AG502" s="115"/>
      <c r="AH502" s="116"/>
      <c r="AK502" s="82">
        <v>670</v>
      </c>
    </row>
    <row r="503" spans="2:37">
      <c r="B503" s="108">
        <v>40724</v>
      </c>
      <c r="C503" s="81">
        <v>40724</v>
      </c>
      <c r="D503" s="81">
        <v>40694</v>
      </c>
      <c r="E503" s="203">
        <v>4226</v>
      </c>
      <c r="F503" s="82" t="s">
        <v>1053</v>
      </c>
      <c r="G503" s="82" t="s">
        <v>349</v>
      </c>
      <c r="H503" s="109">
        <v>141995464</v>
      </c>
      <c r="I503" s="110">
        <v>98</v>
      </c>
      <c r="J503" s="109" t="s">
        <v>76</v>
      </c>
      <c r="K503" s="109"/>
      <c r="L503" s="111">
        <v>40570</v>
      </c>
      <c r="M503" s="111">
        <v>42401</v>
      </c>
      <c r="N503" s="34">
        <v>60</v>
      </c>
      <c r="O503" s="34">
        <v>4</v>
      </c>
      <c r="P503" s="34">
        <v>60</v>
      </c>
      <c r="Q503" s="34">
        <v>4</v>
      </c>
      <c r="R503" s="52">
        <v>4</v>
      </c>
      <c r="S503" s="356">
        <v>244190</v>
      </c>
      <c r="T503" s="112">
        <v>0.05</v>
      </c>
      <c r="U503" s="113">
        <v>9.4E-2</v>
      </c>
      <c r="V503" s="256">
        <v>4608.1665435310151</v>
      </c>
      <c r="W503" s="257">
        <v>219928.45323129537</v>
      </c>
      <c r="X503" s="257">
        <v>24261.546768704633</v>
      </c>
      <c r="Y503" s="257">
        <v>6754.7684418229028</v>
      </c>
      <c r="Z503" s="257">
        <v>3979.8160135970538</v>
      </c>
      <c r="AA503" s="257">
        <v>2774.952428225849</v>
      </c>
      <c r="AB503" s="257">
        <v>425.64117138078302</v>
      </c>
      <c r="AC503" s="257"/>
      <c r="AD503" s="257">
        <v>56561.539380566777</v>
      </c>
      <c r="AE503" s="257">
        <v>32299.992611861664</v>
      </c>
      <c r="AF503" s="251"/>
      <c r="AG503" s="115"/>
      <c r="AH503" s="116"/>
      <c r="AK503" s="82">
        <v>4226</v>
      </c>
    </row>
    <row r="504" spans="2:37">
      <c r="B504" s="108">
        <v>40724</v>
      </c>
      <c r="C504" s="81">
        <v>40724</v>
      </c>
      <c r="D504" s="81">
        <v>40694</v>
      </c>
      <c r="E504" s="203">
        <v>4095</v>
      </c>
      <c r="F504" s="82" t="s">
        <v>1053</v>
      </c>
      <c r="G504" s="82" t="s">
        <v>444</v>
      </c>
      <c r="H504" s="109">
        <v>143994058</v>
      </c>
      <c r="I504" s="110">
        <v>98</v>
      </c>
      <c r="J504" s="109" t="s">
        <v>79</v>
      </c>
      <c r="K504" s="109"/>
      <c r="L504" s="111">
        <v>40574</v>
      </c>
      <c r="M504" s="111">
        <v>42401</v>
      </c>
      <c r="N504" s="34">
        <v>60</v>
      </c>
      <c r="O504" s="34">
        <v>4</v>
      </c>
      <c r="P504" s="34">
        <v>60</v>
      </c>
      <c r="Q504" s="34">
        <v>4</v>
      </c>
      <c r="R504" s="52">
        <v>4</v>
      </c>
      <c r="S504" s="356">
        <v>40856</v>
      </c>
      <c r="T504" s="112">
        <v>0.05</v>
      </c>
      <c r="U504" s="113">
        <v>9.4E-2</v>
      </c>
      <c r="V504" s="256">
        <v>771.00312175970816</v>
      </c>
      <c r="W504" s="257">
        <v>36796.743868372178</v>
      </c>
      <c r="X504" s="257">
        <v>4059.2561316278225</v>
      </c>
      <c r="Y504" s="257">
        <v>1130.1561057337176</v>
      </c>
      <c r="Z504" s="257">
        <v>665.87232504001497</v>
      </c>
      <c r="AA504" s="257">
        <v>464.28378069370262</v>
      </c>
      <c r="AB504" s="257">
        <v>71.215019853119699</v>
      </c>
      <c r="AC504" s="257"/>
      <c r="AD504" s="257">
        <v>9463.4434372105261</v>
      </c>
      <c r="AE504" s="257">
        <v>5404.1873055826254</v>
      </c>
      <c r="AF504" s="251"/>
      <c r="AG504" s="115"/>
      <c r="AH504" s="116"/>
      <c r="AK504" s="82">
        <v>4095</v>
      </c>
    </row>
    <row r="505" spans="2:37">
      <c r="B505" s="108">
        <v>40724</v>
      </c>
      <c r="C505" s="81">
        <v>40724</v>
      </c>
      <c r="D505" s="81">
        <v>40694</v>
      </c>
      <c r="E505" s="203">
        <v>4160</v>
      </c>
      <c r="F505" s="82" t="s">
        <v>1053</v>
      </c>
      <c r="G505" s="82" t="s">
        <v>349</v>
      </c>
      <c r="H505" s="109">
        <v>143995984</v>
      </c>
      <c r="I505" s="110">
        <v>98</v>
      </c>
      <c r="J505" s="109" t="s">
        <v>1040</v>
      </c>
      <c r="K505" s="109"/>
      <c r="L505" s="111">
        <v>40672</v>
      </c>
      <c r="M505" s="111">
        <v>42491</v>
      </c>
      <c r="N505" s="34">
        <v>60</v>
      </c>
      <c r="O505" s="34">
        <v>1</v>
      </c>
      <c r="P505" s="34">
        <v>60</v>
      </c>
      <c r="Q505" s="34">
        <v>1</v>
      </c>
      <c r="R505" s="52">
        <v>1</v>
      </c>
      <c r="S505" s="356">
        <v>198573</v>
      </c>
      <c r="T505" s="112">
        <v>0.05</v>
      </c>
      <c r="U505" s="113">
        <v>9.9000000000000005E-2</v>
      </c>
      <c r="V505" s="256">
        <v>3747.3174783921709</v>
      </c>
      <c r="W505" s="257">
        <v>176777.98553294959</v>
      </c>
      <c r="X505" s="257">
        <v>21795.014467050409</v>
      </c>
      <c r="Y505" s="257">
        <v>1458.4183806468343</v>
      </c>
      <c r="Z505" s="257">
        <v>827.38750000000005</v>
      </c>
      <c r="AA505" s="257">
        <v>631.03088064683436</v>
      </c>
      <c r="AB505" s="257">
        <v>95.592168715133369</v>
      </c>
      <c r="AC505" s="257"/>
      <c r="AD505" s="257">
        <v>48061.063170583839</v>
      </c>
      <c r="AE505" s="257">
        <v>26266.048703530898</v>
      </c>
      <c r="AF505" s="251"/>
      <c r="AG505" s="115"/>
      <c r="AH505" s="116"/>
      <c r="AK505" s="82">
        <v>4160</v>
      </c>
    </row>
    <row r="506" spans="2:37">
      <c r="B506" s="108">
        <v>40724</v>
      </c>
      <c r="C506" s="81">
        <v>40724</v>
      </c>
      <c r="D506" s="81">
        <v>40694</v>
      </c>
      <c r="E506" s="203">
        <v>4160</v>
      </c>
      <c r="F506" s="82" t="s">
        <v>1053</v>
      </c>
      <c r="G506" s="82" t="s">
        <v>349</v>
      </c>
      <c r="H506" s="100">
        <v>143993914</v>
      </c>
      <c r="I506" s="100">
        <v>98</v>
      </c>
      <c r="J506" s="100" t="s">
        <v>1040</v>
      </c>
      <c r="K506" s="100"/>
      <c r="L506" s="117">
        <v>40497</v>
      </c>
      <c r="M506" s="118">
        <v>42309</v>
      </c>
      <c r="N506" s="98">
        <v>60</v>
      </c>
      <c r="O506" s="98">
        <v>6</v>
      </c>
      <c r="P506" s="102">
        <v>60</v>
      </c>
      <c r="Q506" s="98">
        <v>6</v>
      </c>
      <c r="R506" s="99">
        <v>6</v>
      </c>
      <c r="S506" s="358">
        <v>195540</v>
      </c>
      <c r="T506" s="119">
        <v>0.05</v>
      </c>
      <c r="U506" s="120">
        <v>9.4E-2</v>
      </c>
      <c r="V506" s="260">
        <v>3690.0810267498864</v>
      </c>
      <c r="W506" s="261">
        <v>176112.0838070662</v>
      </c>
      <c r="X506" s="261">
        <v>19427.916192933801</v>
      </c>
      <c r="Y506" s="261">
        <v>8002.9276627750651</v>
      </c>
      <c r="Z506" s="261">
        <v>4707.7903068620572</v>
      </c>
      <c r="AA506" s="261">
        <v>3295.1373559130079</v>
      </c>
      <c r="AB506" s="261">
        <v>511.26095244562634</v>
      </c>
      <c r="AC506" s="261"/>
      <c r="AD506" s="261">
        <v>45292.777797928</v>
      </c>
      <c r="AE506" s="261">
        <v>25864.861604993759</v>
      </c>
      <c r="AF506" s="251"/>
      <c r="AG506" s="115"/>
      <c r="AH506" s="116"/>
      <c r="AK506" s="82">
        <v>4160</v>
      </c>
    </row>
    <row r="507" spans="2:37">
      <c r="B507" s="108">
        <v>40724</v>
      </c>
      <c r="C507" s="81">
        <v>40724</v>
      </c>
      <c r="D507" s="81">
        <v>40694</v>
      </c>
      <c r="E507" s="203">
        <v>3372</v>
      </c>
      <c r="F507" s="82" t="s">
        <v>1053</v>
      </c>
      <c r="G507" s="82" t="s">
        <v>444</v>
      </c>
      <c r="H507" s="100">
        <v>143992055</v>
      </c>
      <c r="I507" s="100">
        <v>98</v>
      </c>
      <c r="J507" s="100" t="s">
        <v>1049</v>
      </c>
      <c r="K507" s="100"/>
      <c r="L507" s="117">
        <v>40486</v>
      </c>
      <c r="M507" s="118">
        <v>42339</v>
      </c>
      <c r="N507" s="98">
        <v>61</v>
      </c>
      <c r="O507" s="98">
        <v>7</v>
      </c>
      <c r="P507" s="102">
        <v>60</v>
      </c>
      <c r="Q507" s="98">
        <v>7</v>
      </c>
      <c r="R507" s="99">
        <v>7</v>
      </c>
      <c r="S507" s="358">
        <v>198608</v>
      </c>
      <c r="T507" s="119">
        <v>0.05</v>
      </c>
      <c r="U507" s="120">
        <v>9.4E-2</v>
      </c>
      <c r="V507" s="260">
        <v>3747.9779715697114</v>
      </c>
      <c r="W507" s="261">
        <v>178875.26204742663</v>
      </c>
      <c r="X507" s="261">
        <v>19732.73795257337</v>
      </c>
      <c r="Y507" s="261">
        <v>9417.2004534916596</v>
      </c>
      <c r="Z507" s="261">
        <v>5535.4124391761925</v>
      </c>
      <c r="AA507" s="261">
        <v>3881.7880143154671</v>
      </c>
      <c r="AB507" s="261">
        <v>605.82967398251571</v>
      </c>
      <c r="AC507" s="261"/>
      <c r="AD507" s="261">
        <v>46003.416246757086</v>
      </c>
      <c r="AE507" s="261">
        <v>26270.678294183304</v>
      </c>
      <c r="AF507" s="251"/>
      <c r="AG507" s="115"/>
      <c r="AH507" s="116"/>
      <c r="AK507" s="82">
        <v>3372</v>
      </c>
    </row>
    <row r="508" spans="2:37">
      <c r="B508" s="108">
        <v>40724</v>
      </c>
      <c r="C508" s="81">
        <v>40724</v>
      </c>
      <c r="D508" s="81">
        <v>40694</v>
      </c>
      <c r="E508" s="203">
        <v>4070</v>
      </c>
      <c r="F508" s="82" t="s">
        <v>1053</v>
      </c>
      <c r="G508" s="82" t="s">
        <v>444</v>
      </c>
      <c r="H508" s="100">
        <v>143991466</v>
      </c>
      <c r="I508" s="100">
        <v>98</v>
      </c>
      <c r="J508" s="100" t="s">
        <v>723</v>
      </c>
      <c r="K508" s="100"/>
      <c r="L508" s="117">
        <v>40494</v>
      </c>
      <c r="M508" s="118">
        <v>42309</v>
      </c>
      <c r="N508" s="98">
        <v>60</v>
      </c>
      <c r="O508" s="98">
        <v>7</v>
      </c>
      <c r="P508" s="102">
        <v>60</v>
      </c>
      <c r="Q508" s="98">
        <v>7</v>
      </c>
      <c r="R508" s="99">
        <v>7</v>
      </c>
      <c r="S508" s="358">
        <v>73141</v>
      </c>
      <c r="T508" s="119">
        <v>0.05</v>
      </c>
      <c r="U508" s="120">
        <v>9.4E-2</v>
      </c>
      <c r="V508" s="260">
        <v>1380.2608999565994</v>
      </c>
      <c r="W508" s="261">
        <v>65874.061172816975</v>
      </c>
      <c r="X508" s="261">
        <v>7266.9388271830248</v>
      </c>
      <c r="Y508" s="261">
        <v>3468.0549543262791</v>
      </c>
      <c r="Z508" s="261">
        <v>2038.5160779716125</v>
      </c>
      <c r="AA508" s="261">
        <v>1429.5388763546666</v>
      </c>
      <c r="AB508" s="261">
        <v>223.10777101000514</v>
      </c>
      <c r="AC508" s="261"/>
      <c r="AD508" s="261">
        <v>16941.592824579362</v>
      </c>
      <c r="AE508" s="261">
        <v>9674.6539973961899</v>
      </c>
      <c r="AF508" s="251"/>
      <c r="AG508" s="115"/>
      <c r="AH508" s="116"/>
      <c r="AK508" s="82">
        <v>4070</v>
      </c>
    </row>
    <row r="509" spans="2:37">
      <c r="B509" s="108">
        <v>40724</v>
      </c>
      <c r="C509" s="81">
        <v>40724</v>
      </c>
      <c r="D509" s="81">
        <v>40694</v>
      </c>
      <c r="E509" s="203">
        <v>493</v>
      </c>
      <c r="F509" s="82" t="s">
        <v>1053</v>
      </c>
      <c r="G509" s="82" t="s">
        <v>444</v>
      </c>
      <c r="H509" s="100">
        <v>143991997</v>
      </c>
      <c r="I509" s="100">
        <v>98</v>
      </c>
      <c r="J509" s="100" t="s">
        <v>1496</v>
      </c>
      <c r="K509" s="100"/>
      <c r="L509" s="117">
        <v>40543</v>
      </c>
      <c r="M509" s="118">
        <v>42361</v>
      </c>
      <c r="N509" s="98">
        <v>60</v>
      </c>
      <c r="O509" s="98">
        <v>5</v>
      </c>
      <c r="P509" s="102">
        <v>60</v>
      </c>
      <c r="Q509" s="98">
        <v>5</v>
      </c>
      <c r="R509" s="99">
        <v>5</v>
      </c>
      <c r="S509" s="358">
        <v>65216</v>
      </c>
      <c r="T509" s="119">
        <v>0.05</v>
      </c>
      <c r="U509" s="120">
        <v>9.4E-2</v>
      </c>
      <c r="V509" s="260">
        <v>1230.706373327813</v>
      </c>
      <c r="W509" s="261">
        <v>58736.451148417858</v>
      </c>
      <c r="X509" s="261">
        <v>6479.5488515821417</v>
      </c>
      <c r="Y509" s="261">
        <v>2239.6723036026506</v>
      </c>
      <c r="Z509" s="261">
        <v>1318.5426211520735</v>
      </c>
      <c r="AA509" s="261">
        <v>921.12968245057709</v>
      </c>
      <c r="AB509" s="261">
        <v>142.09536955223993</v>
      </c>
      <c r="AC509" s="261"/>
      <c r="AD509" s="261">
        <v>15105.931251251261</v>
      </c>
      <c r="AE509" s="261">
        <v>8626.3823996689862</v>
      </c>
      <c r="AF509" s="251"/>
      <c r="AG509" s="115"/>
      <c r="AH509" s="116"/>
      <c r="AK509" s="82">
        <v>493</v>
      </c>
    </row>
    <row r="510" spans="2:37">
      <c r="B510" s="108">
        <v>40724</v>
      </c>
      <c r="C510" s="81">
        <v>40724</v>
      </c>
      <c r="D510" s="81">
        <v>40694</v>
      </c>
      <c r="E510" s="203">
        <v>567</v>
      </c>
      <c r="F510" s="82" t="s">
        <v>1053</v>
      </c>
      <c r="G510" s="82" t="s">
        <v>444</v>
      </c>
      <c r="H510" s="100">
        <v>143990788</v>
      </c>
      <c r="I510" s="100">
        <v>98</v>
      </c>
      <c r="J510" s="100" t="s">
        <v>1760</v>
      </c>
      <c r="K510" s="100"/>
      <c r="L510" s="117">
        <v>40522</v>
      </c>
      <c r="M510" s="118">
        <v>41974</v>
      </c>
      <c r="N510" s="98">
        <v>48</v>
      </c>
      <c r="O510" s="98">
        <v>6</v>
      </c>
      <c r="P510" s="102">
        <v>48</v>
      </c>
      <c r="Q510" s="98">
        <v>6</v>
      </c>
      <c r="R510" s="99">
        <v>6</v>
      </c>
      <c r="S510" s="358">
        <v>80155</v>
      </c>
      <c r="T510" s="119">
        <v>0.05</v>
      </c>
      <c r="U510" s="120">
        <v>9.4E-2</v>
      </c>
      <c r="V510" s="260">
        <v>1845.913026155165</v>
      </c>
      <c r="W510" s="261">
        <v>73614.471759082808</v>
      </c>
      <c r="X510" s="261">
        <v>6540.5282409171923</v>
      </c>
      <c r="Y510" s="261">
        <v>3309.1745269379389</v>
      </c>
      <c r="Z510" s="261">
        <v>1908.8525134580364</v>
      </c>
      <c r="AA510" s="261">
        <v>1400.3220134799026</v>
      </c>
      <c r="AB510" s="261">
        <v>172.11916423466295</v>
      </c>
      <c r="AC510" s="261"/>
      <c r="AD510" s="261">
        <v>14989.353496365542</v>
      </c>
      <c r="AE510" s="261">
        <v>8448.8252554481878</v>
      </c>
      <c r="AF510" s="251"/>
      <c r="AG510" s="115"/>
      <c r="AH510" s="116"/>
      <c r="AK510" s="82">
        <v>567</v>
      </c>
    </row>
    <row r="511" spans="2:37">
      <c r="B511" s="108">
        <v>40724</v>
      </c>
      <c r="C511" s="81">
        <v>40724</v>
      </c>
      <c r="D511" s="81">
        <v>40694</v>
      </c>
      <c r="E511" s="203">
        <v>10487</v>
      </c>
      <c r="F511" s="82" t="s">
        <v>1053</v>
      </c>
      <c r="G511" s="82" t="s">
        <v>444</v>
      </c>
      <c r="H511" s="100">
        <v>143135705</v>
      </c>
      <c r="I511" s="100">
        <v>99</v>
      </c>
      <c r="J511" s="100" t="s">
        <v>301</v>
      </c>
      <c r="K511" s="100"/>
      <c r="L511" s="117">
        <v>40576</v>
      </c>
      <c r="M511" s="118">
        <v>51533</v>
      </c>
      <c r="N511" s="98">
        <v>360</v>
      </c>
      <c r="O511" s="98">
        <v>4</v>
      </c>
      <c r="P511" s="102">
        <v>228</v>
      </c>
      <c r="Q511" s="98">
        <v>4</v>
      </c>
      <c r="R511" s="99">
        <v>4</v>
      </c>
      <c r="S511" s="358">
        <v>1550033</v>
      </c>
      <c r="T511" s="119">
        <v>0.03</v>
      </c>
      <c r="U511" s="120">
        <v>7.6499999999999999E-2</v>
      </c>
      <c r="V511" s="260">
        <v>8927.2773788267477</v>
      </c>
      <c r="W511" s="261">
        <v>1071509.0885194931</v>
      </c>
      <c r="X511" s="261">
        <v>478523.91148050688</v>
      </c>
      <c r="Y511" s="261">
        <v>27242.952851512055</v>
      </c>
      <c r="Z511" s="261">
        <v>15424.420693005082</v>
      </c>
      <c r="AA511" s="261">
        <v>11818.532158506972</v>
      </c>
      <c r="AB511" s="261">
        <v>8395.1563417632788</v>
      </c>
      <c r="AC511" s="261"/>
      <c r="AD511" s="261">
        <v>963910.15385301295</v>
      </c>
      <c r="AE511" s="261">
        <v>485386.24237246084</v>
      </c>
      <c r="AF511" s="251"/>
      <c r="AG511" s="115"/>
      <c r="AH511" s="116"/>
      <c r="AK511" s="82">
        <v>10487</v>
      </c>
    </row>
    <row r="512" spans="2:37">
      <c r="B512" s="108">
        <v>40724</v>
      </c>
      <c r="C512" s="81">
        <v>40724</v>
      </c>
      <c r="D512" s="81">
        <v>40694</v>
      </c>
      <c r="E512" s="203">
        <v>4098</v>
      </c>
      <c r="F512" s="82" t="s">
        <v>1053</v>
      </c>
      <c r="G512" s="82" t="s">
        <v>444</v>
      </c>
      <c r="H512" s="109">
        <v>143038092</v>
      </c>
      <c r="I512" s="110">
        <v>99</v>
      </c>
      <c r="J512" s="109" t="s">
        <v>1604</v>
      </c>
      <c r="K512" s="109"/>
      <c r="L512" s="111">
        <v>39979</v>
      </c>
      <c r="M512" s="111">
        <v>50913</v>
      </c>
      <c r="N512" s="34">
        <v>359</v>
      </c>
      <c r="O512" s="34">
        <v>24</v>
      </c>
      <c r="P512" s="34">
        <v>228</v>
      </c>
      <c r="Q512" s="34">
        <v>24</v>
      </c>
      <c r="R512" s="52">
        <v>24</v>
      </c>
      <c r="S512" s="356">
        <v>1547373</v>
      </c>
      <c r="T512" s="112">
        <v>0.03</v>
      </c>
      <c r="U512" s="113">
        <v>8.6499999999999994E-2</v>
      </c>
      <c r="V512" s="256">
        <v>8911.9573451063825</v>
      </c>
      <c r="W512" s="257">
        <v>995940.33972935984</v>
      </c>
      <c r="X512" s="257">
        <v>551432.66027064016</v>
      </c>
      <c r="Y512" s="257">
        <v>168660.75618163249</v>
      </c>
      <c r="Z512" s="257">
        <v>89297.701444302991</v>
      </c>
      <c r="AA512" s="257">
        <v>79363.054737329498</v>
      </c>
      <c r="AB512" s="257">
        <v>58045.543186383176</v>
      </c>
      <c r="AC512" s="257"/>
      <c r="AD512" s="257">
        <v>1035985.9349548748</v>
      </c>
      <c r="AE512" s="257">
        <v>484553.27468421822</v>
      </c>
      <c r="AF512" s="251"/>
      <c r="AG512" s="115"/>
      <c r="AH512" s="116"/>
      <c r="AK512" s="82">
        <v>4098</v>
      </c>
    </row>
    <row r="513" spans="2:37">
      <c r="B513" s="108">
        <v>40724</v>
      </c>
      <c r="C513" s="81">
        <v>40724</v>
      </c>
      <c r="D513" s="81">
        <v>40694</v>
      </c>
      <c r="E513" s="203">
        <v>220</v>
      </c>
      <c r="F513" s="82" t="s">
        <v>1053</v>
      </c>
      <c r="G513" s="82" t="s">
        <v>349</v>
      </c>
      <c r="H513" s="109">
        <v>143005771</v>
      </c>
      <c r="I513" s="110">
        <v>99</v>
      </c>
      <c r="J513" s="107" t="s">
        <v>230</v>
      </c>
      <c r="K513" s="107"/>
      <c r="L513" s="111">
        <v>39386</v>
      </c>
      <c r="M513" s="111">
        <v>46318</v>
      </c>
      <c r="N513" s="34">
        <v>228</v>
      </c>
      <c r="O513" s="34">
        <v>43</v>
      </c>
      <c r="P513" s="34">
        <v>228</v>
      </c>
      <c r="Q513" s="34">
        <v>43</v>
      </c>
      <c r="R513" s="52">
        <v>43</v>
      </c>
      <c r="S513" s="356">
        <v>2260127</v>
      </c>
      <c r="T513" s="112">
        <v>0.03</v>
      </c>
      <c r="U513" s="113">
        <v>8.6499999999999994E-2</v>
      </c>
      <c r="V513" s="256">
        <v>13017.000696356507</v>
      </c>
      <c r="W513" s="257">
        <v>1454692.3412851971</v>
      </c>
      <c r="X513" s="257">
        <v>805434.65871480294</v>
      </c>
      <c r="Y513" s="257">
        <v>432671.88994180638</v>
      </c>
      <c r="Z513" s="257">
        <v>225750.67722121195</v>
      </c>
      <c r="AA513" s="257">
        <v>206921.21272059443</v>
      </c>
      <c r="AB513" s="257">
        <v>151902.15054709002</v>
      </c>
      <c r="AC513" s="257"/>
      <c r="AD513" s="257">
        <v>1513183.8174840575</v>
      </c>
      <c r="AE513" s="257">
        <v>707749.15876922873</v>
      </c>
      <c r="AF513" s="251"/>
      <c r="AG513" s="115"/>
      <c r="AH513" s="116"/>
      <c r="AI513" s="60">
        <v>220</v>
      </c>
      <c r="AJ513" s="63"/>
      <c r="AK513" s="82">
        <v>220</v>
      </c>
    </row>
    <row r="514" spans="2:37">
      <c r="B514" s="108">
        <v>40724</v>
      </c>
      <c r="C514" s="81">
        <v>40724</v>
      </c>
      <c r="D514" s="81">
        <v>40694</v>
      </c>
      <c r="E514" s="203">
        <v>46</v>
      </c>
      <c r="F514" s="82" t="s">
        <v>1053</v>
      </c>
      <c r="G514" s="82" t="s">
        <v>349</v>
      </c>
      <c r="H514" s="109">
        <v>143011232</v>
      </c>
      <c r="I514" s="110">
        <v>99</v>
      </c>
      <c r="J514" s="107" t="s">
        <v>621</v>
      </c>
      <c r="K514" s="107"/>
      <c r="L514" s="111">
        <v>38146</v>
      </c>
      <c r="M514" s="111">
        <v>45435</v>
      </c>
      <c r="N514" s="34">
        <v>240</v>
      </c>
      <c r="O514" s="34">
        <v>84</v>
      </c>
      <c r="P514" s="34">
        <v>228</v>
      </c>
      <c r="Q514" s="34">
        <v>84</v>
      </c>
      <c r="R514" s="52">
        <v>84</v>
      </c>
      <c r="S514" s="359">
        <v>996955</v>
      </c>
      <c r="T514" s="112">
        <v>0.03</v>
      </c>
      <c r="U514" s="113">
        <v>8.6499999999999994E-2</v>
      </c>
      <c r="V514" s="256">
        <v>5741.8737660477045</v>
      </c>
      <c r="W514" s="257">
        <v>641673.14629044465</v>
      </c>
      <c r="X514" s="257">
        <v>355281.85370955535</v>
      </c>
      <c r="Y514" s="257">
        <v>354040.73844192858</v>
      </c>
      <c r="Z514" s="257">
        <v>179004.1085475834</v>
      </c>
      <c r="AA514" s="257">
        <v>175036.62989434518</v>
      </c>
      <c r="AB514" s="257">
        <v>130893.31452457301</v>
      </c>
      <c r="AC514" s="257"/>
      <c r="AD514" s="257">
        <v>667474.07236841822</v>
      </c>
      <c r="AE514" s="257">
        <v>312192.2186588521</v>
      </c>
      <c r="AF514" s="251"/>
      <c r="AG514" s="115"/>
      <c r="AH514" s="116"/>
      <c r="AI514" s="60">
        <v>46</v>
      </c>
      <c r="AJ514" s="63"/>
      <c r="AK514" s="82">
        <v>46</v>
      </c>
    </row>
    <row r="515" spans="2:37">
      <c r="B515" s="108">
        <v>40724</v>
      </c>
      <c r="C515" s="81">
        <v>40724</v>
      </c>
      <c r="D515" s="81">
        <v>40694</v>
      </c>
      <c r="E515" s="203">
        <v>2090</v>
      </c>
      <c r="F515" s="82" t="s">
        <v>1053</v>
      </c>
      <c r="G515" s="82" t="s">
        <v>349</v>
      </c>
      <c r="H515" s="109">
        <v>143021289</v>
      </c>
      <c r="I515" s="110">
        <v>99</v>
      </c>
      <c r="J515" s="107" t="s">
        <v>487</v>
      </c>
      <c r="K515" s="107"/>
      <c r="L515" s="111">
        <v>37952</v>
      </c>
      <c r="M515" s="111">
        <v>41601</v>
      </c>
      <c r="N515" s="34">
        <v>120</v>
      </c>
      <c r="O515" s="34">
        <v>90</v>
      </c>
      <c r="P515" s="34">
        <v>120</v>
      </c>
      <c r="Q515" s="34">
        <v>90</v>
      </c>
      <c r="R515" s="52">
        <v>90</v>
      </c>
      <c r="S515" s="359">
        <v>507866</v>
      </c>
      <c r="T515" s="112">
        <v>0.03</v>
      </c>
      <c r="U515" s="113">
        <v>8.6499999999999994E-2</v>
      </c>
      <c r="V515" s="256">
        <v>4903.9919166993077</v>
      </c>
      <c r="W515" s="257">
        <v>392981.54808079184</v>
      </c>
      <c r="X515" s="257">
        <v>114884.45191920816</v>
      </c>
      <c r="Y515" s="257">
        <v>180252.15456327624</v>
      </c>
      <c r="Z515" s="257">
        <v>75061.080196196563</v>
      </c>
      <c r="AA515" s="257">
        <v>105191.07436707968</v>
      </c>
      <c r="AB515" s="257">
        <v>45349.125757582173</v>
      </c>
      <c r="AC515" s="257"/>
      <c r="AD515" s="257">
        <v>195497.48192311887</v>
      </c>
      <c r="AE515" s="257">
        <v>80613.030003905646</v>
      </c>
      <c r="AF515" s="251"/>
      <c r="AG515" s="115"/>
      <c r="AH515" s="116"/>
      <c r="AI515" s="60">
        <v>2090</v>
      </c>
      <c r="AJ515" s="63"/>
      <c r="AK515" s="82">
        <v>2090</v>
      </c>
    </row>
    <row r="516" spans="2:37" ht="13.8" thickBot="1">
      <c r="B516" s="131">
        <v>40724</v>
      </c>
      <c r="C516" s="83">
        <v>40724</v>
      </c>
      <c r="D516" s="83">
        <v>40694</v>
      </c>
      <c r="E516" s="204">
        <v>26</v>
      </c>
      <c r="F516" s="84" t="s">
        <v>1053</v>
      </c>
      <c r="G516" s="84" t="s">
        <v>349</v>
      </c>
      <c r="H516" s="86">
        <v>143046621</v>
      </c>
      <c r="I516" s="87">
        <v>4</v>
      </c>
      <c r="J516" s="132" t="s">
        <v>547</v>
      </c>
      <c r="K516" s="132"/>
      <c r="L516" s="88">
        <v>37403</v>
      </c>
      <c r="M516" s="88">
        <v>42878</v>
      </c>
      <c r="N516" s="89">
        <v>180</v>
      </c>
      <c r="O516" s="89">
        <v>108</v>
      </c>
      <c r="P516" s="89">
        <v>180</v>
      </c>
      <c r="Q516" s="89">
        <v>108</v>
      </c>
      <c r="R516" s="90">
        <v>108</v>
      </c>
      <c r="S516" s="355">
        <v>2280107</v>
      </c>
      <c r="T516" s="91">
        <v>0.03</v>
      </c>
      <c r="U516" s="92">
        <v>8.6499999999999994E-2</v>
      </c>
      <c r="V516" s="258">
        <v>15746.000320693494</v>
      </c>
      <c r="W516" s="259">
        <v>1584819.1146989176</v>
      </c>
      <c r="X516" s="259">
        <v>695287.8853010824</v>
      </c>
      <c r="Y516" s="259">
        <v>997763.16135979781</v>
      </c>
      <c r="Z516" s="259">
        <v>456813.29776186595</v>
      </c>
      <c r="AA516" s="259">
        <v>540949.86359793181</v>
      </c>
      <c r="AB516" s="259">
        <v>329346.89303735481</v>
      </c>
      <c r="AC516" s="259"/>
      <c r="AD516" s="259">
        <v>1249460.9430258777</v>
      </c>
      <c r="AE516" s="259">
        <v>554173.05772477598</v>
      </c>
      <c r="AF516" s="251"/>
      <c r="AG516" s="115"/>
      <c r="AH516" s="116"/>
      <c r="AI516" s="60">
        <v>26</v>
      </c>
      <c r="AJ516" s="63"/>
      <c r="AK516" s="84">
        <v>26</v>
      </c>
    </row>
    <row r="517" spans="2:37">
      <c r="B517" s="72">
        <v>40755</v>
      </c>
      <c r="C517" s="72">
        <v>40755</v>
      </c>
      <c r="D517" s="72">
        <v>40724</v>
      </c>
      <c r="E517" s="201">
        <v>3179</v>
      </c>
      <c r="F517" s="80" t="s">
        <v>1053</v>
      </c>
      <c r="G517" s="80" t="s">
        <v>444</v>
      </c>
      <c r="H517" s="124">
        <v>141054929</v>
      </c>
      <c r="I517" s="125">
        <v>98</v>
      </c>
      <c r="J517" s="124" t="s">
        <v>803</v>
      </c>
      <c r="K517" s="124"/>
      <c r="L517" s="126">
        <v>39673</v>
      </c>
      <c r="M517" s="126">
        <v>41498</v>
      </c>
      <c r="N517" s="127">
        <v>60</v>
      </c>
      <c r="O517" s="127">
        <v>35</v>
      </c>
      <c r="P517" s="127">
        <v>60</v>
      </c>
      <c r="Q517" s="127">
        <v>35</v>
      </c>
      <c r="R517" s="128">
        <v>35</v>
      </c>
      <c r="S517" s="360">
        <v>265000</v>
      </c>
      <c r="T517" s="129">
        <v>0.05</v>
      </c>
      <c r="U517" s="130">
        <v>0.104</v>
      </c>
      <c r="V517" s="262">
        <v>5000.8769156628814</v>
      </c>
      <c r="W517" s="262">
        <v>233202.04414979776</v>
      </c>
      <c r="X517" s="262">
        <v>31797.955850202241</v>
      </c>
      <c r="Y517" s="262">
        <v>53800.016788029046</v>
      </c>
      <c r="Z517" s="262">
        <v>28527.313338123033</v>
      </c>
      <c r="AA517" s="262">
        <v>25272.703449906014</v>
      </c>
      <c r="AB517" s="262">
        <v>4881.2651524433268</v>
      </c>
      <c r="AC517" s="262"/>
      <c r="AD517" s="262">
        <v>66850.570789972335</v>
      </c>
      <c r="AE517" s="262">
        <v>35052.614939773717</v>
      </c>
      <c r="AK517" s="80">
        <v>3179</v>
      </c>
    </row>
    <row r="518" spans="2:37">
      <c r="B518" s="72">
        <v>40755</v>
      </c>
      <c r="C518" s="72">
        <v>40755</v>
      </c>
      <c r="D518" s="72">
        <v>40724</v>
      </c>
      <c r="E518" s="201">
        <v>4259</v>
      </c>
      <c r="F518" s="80" t="s">
        <v>1053</v>
      </c>
      <c r="G518" s="80" t="s">
        <v>444</v>
      </c>
      <c r="H518" s="124">
        <v>141061119</v>
      </c>
      <c r="I518" s="125">
        <v>98</v>
      </c>
      <c r="J518" s="124" t="s">
        <v>215</v>
      </c>
      <c r="K518" s="124"/>
      <c r="L518" s="126">
        <v>39681</v>
      </c>
      <c r="M518" s="126">
        <v>41536</v>
      </c>
      <c r="N518" s="127">
        <v>61</v>
      </c>
      <c r="O518" s="127">
        <v>34</v>
      </c>
      <c r="P518" s="127">
        <v>60</v>
      </c>
      <c r="Q518" s="127">
        <v>34</v>
      </c>
      <c r="R518" s="128">
        <v>34</v>
      </c>
      <c r="S518" s="360">
        <v>268881</v>
      </c>
      <c r="T518" s="129">
        <v>0.05</v>
      </c>
      <c r="U518" s="130">
        <v>0.104</v>
      </c>
      <c r="V518" s="262">
        <v>5074.1161734352872</v>
      </c>
      <c r="W518" s="262">
        <v>236617.35408695007</v>
      </c>
      <c r="X518" s="262">
        <v>32263.645913049928</v>
      </c>
      <c r="Y518" s="262">
        <v>53568.164994046543</v>
      </c>
      <c r="Z518" s="262">
        <v>28425.161367931396</v>
      </c>
      <c r="AA518" s="262">
        <v>25143.003626115147</v>
      </c>
      <c r="AB518" s="262">
        <v>4811.2454431741116</v>
      </c>
      <c r="AC518" s="262"/>
      <c r="AD518" s="262">
        <v>67829.616319164386</v>
      </c>
      <c r="AE518" s="262">
        <v>35565.970406118104</v>
      </c>
      <c r="AK518" s="80">
        <v>4259</v>
      </c>
    </row>
    <row r="519" spans="2:37">
      <c r="B519" s="72">
        <v>40755</v>
      </c>
      <c r="C519" s="72">
        <v>40755</v>
      </c>
      <c r="D519" s="72">
        <v>40724</v>
      </c>
      <c r="E519" s="201">
        <v>200</v>
      </c>
      <c r="F519" s="80" t="s">
        <v>1053</v>
      </c>
      <c r="G519" s="80" t="s">
        <v>444</v>
      </c>
      <c r="H519" s="124">
        <v>141061496</v>
      </c>
      <c r="I519" s="125">
        <v>98</v>
      </c>
      <c r="J519" s="124" t="s">
        <v>216</v>
      </c>
      <c r="K519" s="124"/>
      <c r="L519" s="126">
        <v>39604</v>
      </c>
      <c r="M519" s="126">
        <v>41455</v>
      </c>
      <c r="N519" s="127">
        <v>61</v>
      </c>
      <c r="O519" s="127">
        <v>37</v>
      </c>
      <c r="P519" s="127">
        <v>60</v>
      </c>
      <c r="Q519" s="127">
        <v>37</v>
      </c>
      <c r="R519" s="128">
        <v>37</v>
      </c>
      <c r="S519" s="360">
        <v>225000</v>
      </c>
      <c r="T519" s="129">
        <v>0.05</v>
      </c>
      <c r="U519" s="130">
        <v>0.104</v>
      </c>
      <c r="V519" s="262">
        <v>4246.0275699024469</v>
      </c>
      <c r="W519" s="262">
        <v>198001.7355988849</v>
      </c>
      <c r="X519" s="262">
        <v>26998.264401115099</v>
      </c>
      <c r="Y519" s="262">
        <v>47297.481970282162</v>
      </c>
      <c r="Z519" s="262">
        <v>25043.778193640617</v>
      </c>
      <c r="AA519" s="262">
        <v>22253.703776641545</v>
      </c>
      <c r="AB519" s="262">
        <v>4381.2972931634149</v>
      </c>
      <c r="AC519" s="262"/>
      <c r="AD519" s="262">
        <v>56759.918595259558</v>
      </c>
      <c r="AE519" s="262">
        <v>29761.654194147501</v>
      </c>
      <c r="AK519" s="80">
        <v>200</v>
      </c>
    </row>
    <row r="520" spans="2:37">
      <c r="B520" s="72">
        <v>40755</v>
      </c>
      <c r="C520" s="72">
        <v>40755</v>
      </c>
      <c r="D520" s="72">
        <v>40724</v>
      </c>
      <c r="E520" s="201">
        <v>4203</v>
      </c>
      <c r="F520" s="80" t="s">
        <v>1053</v>
      </c>
      <c r="G520" s="80" t="s">
        <v>444</v>
      </c>
      <c r="H520" s="124">
        <v>141996673</v>
      </c>
      <c r="I520" s="125">
        <v>98</v>
      </c>
      <c r="J520" s="124" t="s">
        <v>263</v>
      </c>
      <c r="K520" s="124"/>
      <c r="L520" s="126">
        <v>40416</v>
      </c>
      <c r="M520" s="126">
        <v>42248</v>
      </c>
      <c r="N520" s="127">
        <v>60</v>
      </c>
      <c r="O520" s="127">
        <v>10</v>
      </c>
      <c r="P520" s="127">
        <v>60</v>
      </c>
      <c r="Q520" s="127">
        <v>10</v>
      </c>
      <c r="R520" s="128">
        <v>10</v>
      </c>
      <c r="S520" s="360">
        <v>96283</v>
      </c>
      <c r="T520" s="129">
        <v>0.05</v>
      </c>
      <c r="U520" s="130">
        <v>0.104</v>
      </c>
      <c r="V520" s="262">
        <v>1816.9789889462988</v>
      </c>
      <c r="W520" s="262">
        <v>84729.782705188583</v>
      </c>
      <c r="X520" s="262">
        <v>11553.217294811417</v>
      </c>
      <c r="Y520" s="262">
        <v>6911.1048194448285</v>
      </c>
      <c r="Z520" s="262">
        <v>3743.3580017392169</v>
      </c>
      <c r="AA520" s="262">
        <v>3167.7468177056116</v>
      </c>
      <c r="AB520" s="262">
        <v>506.72005678997442</v>
      </c>
      <c r="AC520" s="262"/>
      <c r="AD520" s="262">
        <v>24288.956631588324</v>
      </c>
      <c r="AE520" s="262">
        <v>12735.739336778232</v>
      </c>
      <c r="AK520" s="80">
        <v>4203</v>
      </c>
    </row>
    <row r="521" spans="2:37">
      <c r="B521" s="72">
        <v>40755</v>
      </c>
      <c r="C521" s="72">
        <v>40755</v>
      </c>
      <c r="D521" s="72">
        <v>40724</v>
      </c>
      <c r="E521" s="201">
        <v>200</v>
      </c>
      <c r="F521" s="80" t="s">
        <v>1053</v>
      </c>
      <c r="G521" s="80" t="s">
        <v>444</v>
      </c>
      <c r="H521" s="124">
        <v>143004244</v>
      </c>
      <c r="I521" s="125">
        <v>99</v>
      </c>
      <c r="J521" s="124" t="s">
        <v>89</v>
      </c>
      <c r="K521" s="124"/>
      <c r="L521" s="126">
        <v>39324</v>
      </c>
      <c r="M521" s="126">
        <v>45892</v>
      </c>
      <c r="N521" s="127">
        <v>216</v>
      </c>
      <c r="O521" s="127">
        <v>46</v>
      </c>
      <c r="P521" s="127">
        <v>216</v>
      </c>
      <c r="Q521" s="127">
        <v>46</v>
      </c>
      <c r="R521" s="128">
        <v>46</v>
      </c>
      <c r="S521" s="360">
        <v>225104</v>
      </c>
      <c r="T521" s="129">
        <v>0.03</v>
      </c>
      <c r="U521" s="130">
        <v>8.6499999999999994E-2</v>
      </c>
      <c r="V521" s="262">
        <v>1350.0011162622181</v>
      </c>
      <c r="W521" s="262">
        <v>147589.08396158786</v>
      </c>
      <c r="X521" s="262">
        <v>77514.916038412135</v>
      </c>
      <c r="Y521" s="262">
        <v>46559.085663997837</v>
      </c>
      <c r="Z521" s="262">
        <v>23773.233947016379</v>
      </c>
      <c r="AA521" s="262">
        <v>22785.851716981459</v>
      </c>
      <c r="AB521" s="262">
        <v>15638.974288451573</v>
      </c>
      <c r="AC521" s="262"/>
      <c r="AD521" s="262">
        <v>144011.15715104804</v>
      </c>
      <c r="AE521" s="262">
        <v>66496.241112633666</v>
      </c>
      <c r="AK521" s="80">
        <v>200</v>
      </c>
    </row>
    <row r="522" spans="2:37">
      <c r="B522" s="72">
        <v>40755</v>
      </c>
      <c r="C522" s="72">
        <v>40755</v>
      </c>
      <c r="D522" s="72">
        <v>40724</v>
      </c>
      <c r="E522" s="201">
        <v>272</v>
      </c>
      <c r="F522" s="80" t="s">
        <v>1053</v>
      </c>
      <c r="G522" s="80" t="s">
        <v>444</v>
      </c>
      <c r="H522" s="124">
        <v>143008355</v>
      </c>
      <c r="I522" s="125">
        <v>99</v>
      </c>
      <c r="J522" s="124" t="s">
        <v>1438</v>
      </c>
      <c r="K522" s="124"/>
      <c r="L522" s="126">
        <v>39359</v>
      </c>
      <c r="M522" s="126">
        <v>48480</v>
      </c>
      <c r="N522" s="127">
        <v>300</v>
      </c>
      <c r="O522" s="127">
        <v>45</v>
      </c>
      <c r="P522" s="127">
        <v>228</v>
      </c>
      <c r="Q522" s="127">
        <v>45</v>
      </c>
      <c r="R522" s="128">
        <v>45</v>
      </c>
      <c r="S522" s="360">
        <v>3791684</v>
      </c>
      <c r="T522" s="129">
        <v>0.03</v>
      </c>
      <c r="U522" s="130">
        <v>8.6499999999999994E-2</v>
      </c>
      <c r="V522" s="262">
        <v>21837.867194349619</v>
      </c>
      <c r="W522" s="262">
        <v>2440452.9813473406</v>
      </c>
      <c r="X522" s="262">
        <v>1351231.0186526594</v>
      </c>
      <c r="Y522" s="262">
        <v>757936.99827024713</v>
      </c>
      <c r="Z522" s="262">
        <v>394851.34371553006</v>
      </c>
      <c r="AA522" s="262">
        <v>363085.65455471707</v>
      </c>
      <c r="AB522" s="262">
        <v>266690.33262881433</v>
      </c>
      <c r="AC522" s="262"/>
      <c r="AD522" s="262">
        <v>2538580.7389643211</v>
      </c>
      <c r="AE522" s="262">
        <v>1187349.7203116212</v>
      </c>
      <c r="AK522" s="80">
        <v>272</v>
      </c>
    </row>
    <row r="523" spans="2:37">
      <c r="B523" s="72">
        <v>40755</v>
      </c>
      <c r="C523" s="72">
        <v>40755</v>
      </c>
      <c r="D523" s="72">
        <v>40724</v>
      </c>
      <c r="E523" s="201">
        <v>200</v>
      </c>
      <c r="F523" s="80" t="s">
        <v>1053</v>
      </c>
      <c r="G523" s="80" t="s">
        <v>444</v>
      </c>
      <c r="H523" s="124">
        <v>143008932</v>
      </c>
      <c r="I523" s="125">
        <v>99</v>
      </c>
      <c r="J523" s="124" t="s">
        <v>616</v>
      </c>
      <c r="K523" s="124"/>
      <c r="L523" s="126">
        <v>39164</v>
      </c>
      <c r="M523" s="126">
        <v>44643</v>
      </c>
      <c r="N523" s="127">
        <v>180</v>
      </c>
      <c r="O523" s="127">
        <v>51</v>
      </c>
      <c r="P523" s="127">
        <v>180</v>
      </c>
      <c r="Q523" s="127">
        <v>51</v>
      </c>
      <c r="R523" s="128">
        <v>51</v>
      </c>
      <c r="S523" s="360">
        <v>645108</v>
      </c>
      <c r="T523" s="129">
        <v>0.03</v>
      </c>
      <c r="U523" s="130">
        <v>8.6499999999999994E-2</v>
      </c>
      <c r="V523" s="262">
        <v>4454.997407964599</v>
      </c>
      <c r="W523" s="262">
        <v>448391.01386259036</v>
      </c>
      <c r="X523" s="262">
        <v>196716.98613740964</v>
      </c>
      <c r="Y523" s="262">
        <v>152155.16764156439</v>
      </c>
      <c r="Z523" s="262">
        <v>72810.372582798547</v>
      </c>
      <c r="AA523" s="262">
        <v>79344.795058765842</v>
      </c>
      <c r="AB523" s="262">
        <v>44002.48374126268</v>
      </c>
      <c r="AC523" s="262"/>
      <c r="AD523" s="262">
        <v>353508.51957102882</v>
      </c>
      <c r="AE523" s="262">
        <v>156791.53343361284</v>
      </c>
      <c r="AK523" s="80">
        <v>200</v>
      </c>
    </row>
    <row r="524" spans="2:37">
      <c r="B524" s="72">
        <v>40755</v>
      </c>
      <c r="C524" s="72">
        <v>40755</v>
      </c>
      <c r="D524" s="72">
        <v>40724</v>
      </c>
      <c r="E524" s="201">
        <v>324</v>
      </c>
      <c r="F524" s="80" t="s">
        <v>1053</v>
      </c>
      <c r="G524" s="80" t="s">
        <v>349</v>
      </c>
      <c r="H524" s="124">
        <v>143008940</v>
      </c>
      <c r="I524" s="125">
        <v>99</v>
      </c>
      <c r="J524" s="124" t="s">
        <v>617</v>
      </c>
      <c r="K524" s="124"/>
      <c r="L524" s="126">
        <v>39371</v>
      </c>
      <c r="M524" s="126">
        <v>47046</v>
      </c>
      <c r="N524" s="127">
        <v>252</v>
      </c>
      <c r="O524" s="127">
        <v>44</v>
      </c>
      <c r="P524" s="127">
        <v>228</v>
      </c>
      <c r="Q524" s="127">
        <v>44</v>
      </c>
      <c r="R524" s="128">
        <v>44</v>
      </c>
      <c r="S524" s="360">
        <v>1000104</v>
      </c>
      <c r="T524" s="129">
        <v>0.03</v>
      </c>
      <c r="U524" s="130">
        <v>8.6499999999999994E-2</v>
      </c>
      <c r="V524" s="262">
        <v>5760.0101518317006</v>
      </c>
      <c r="W524" s="262">
        <v>643699.94663516281</v>
      </c>
      <c r="X524" s="262">
        <v>356404.05336483719</v>
      </c>
      <c r="Y524" s="262">
        <v>195691.61633836068</v>
      </c>
      <c r="Z524" s="262">
        <v>102025.25022176448</v>
      </c>
      <c r="AA524" s="262">
        <v>93666.366116596197</v>
      </c>
      <c r="AB524" s="262">
        <v>68779.729596722958</v>
      </c>
      <c r="AC524" s="262"/>
      <c r="AD524" s="262">
        <v>669582.36798245157</v>
      </c>
      <c r="AE524" s="262">
        <v>313178.31461760297</v>
      </c>
      <c r="AK524" s="80">
        <v>324</v>
      </c>
    </row>
    <row r="525" spans="2:37">
      <c r="B525" s="72">
        <v>40755</v>
      </c>
      <c r="C525" s="72">
        <v>40755</v>
      </c>
      <c r="D525" s="72">
        <v>40724</v>
      </c>
      <c r="E525" s="201">
        <v>324</v>
      </c>
      <c r="F525" s="80" t="s">
        <v>1053</v>
      </c>
      <c r="G525" s="80" t="s">
        <v>349</v>
      </c>
      <c r="H525" s="124">
        <v>143009289</v>
      </c>
      <c r="I525" s="125">
        <v>99</v>
      </c>
      <c r="J525" s="124" t="s">
        <v>1174</v>
      </c>
      <c r="K525" s="124"/>
      <c r="L525" s="126">
        <v>39609</v>
      </c>
      <c r="M525" s="126">
        <v>46896</v>
      </c>
      <c r="N525" s="127">
        <v>240</v>
      </c>
      <c r="O525" s="127">
        <v>37</v>
      </c>
      <c r="P525" s="127">
        <v>228</v>
      </c>
      <c r="Q525" s="127">
        <v>37</v>
      </c>
      <c r="R525" s="128">
        <v>37</v>
      </c>
      <c r="S525" s="360">
        <v>398891</v>
      </c>
      <c r="T525" s="129">
        <v>0.03</v>
      </c>
      <c r="U525" s="130">
        <v>8.6499999999999994E-2</v>
      </c>
      <c r="V525" s="262">
        <v>2297.3772822369465</v>
      </c>
      <c r="W525" s="262">
        <v>256739.41451413729</v>
      </c>
      <c r="X525" s="262">
        <v>142151.58548586271</v>
      </c>
      <c r="Y525" s="262">
        <v>66138.030477351043</v>
      </c>
      <c r="Z525" s="262">
        <v>34668.165458728472</v>
      </c>
      <c r="AA525" s="262">
        <v>31469.865018622571</v>
      </c>
      <c r="AB525" s="262">
        <v>23068.459048144388</v>
      </c>
      <c r="AC525" s="262"/>
      <c r="AD525" s="262">
        <v>267062.6058358812</v>
      </c>
      <c r="AE525" s="262">
        <v>124911.02035001402</v>
      </c>
      <c r="AK525" s="80">
        <v>324</v>
      </c>
    </row>
    <row r="526" spans="2:37">
      <c r="B526" s="72">
        <v>40755</v>
      </c>
      <c r="C526" s="72">
        <v>40755</v>
      </c>
      <c r="D526" s="72">
        <v>40724</v>
      </c>
      <c r="E526" s="201">
        <v>642</v>
      </c>
      <c r="F526" s="80" t="s">
        <v>1053</v>
      </c>
      <c r="G526" s="80" t="s">
        <v>444</v>
      </c>
      <c r="H526" s="124">
        <v>143009955</v>
      </c>
      <c r="I526" s="125">
        <v>98</v>
      </c>
      <c r="J526" s="124" t="s">
        <v>1180</v>
      </c>
      <c r="K526" s="124"/>
      <c r="L526" s="126">
        <v>39856</v>
      </c>
      <c r="M526" s="126">
        <v>41680</v>
      </c>
      <c r="N526" s="127">
        <v>60</v>
      </c>
      <c r="O526" s="127">
        <v>29</v>
      </c>
      <c r="P526" s="127">
        <v>60</v>
      </c>
      <c r="Q526" s="127">
        <v>29</v>
      </c>
      <c r="R526" s="128">
        <v>29</v>
      </c>
      <c r="S526" s="360">
        <v>160000</v>
      </c>
      <c r="T526" s="129">
        <v>0.05</v>
      </c>
      <c r="U526" s="130">
        <v>0.104</v>
      </c>
      <c r="V526" s="262">
        <v>3019.3973830417399</v>
      </c>
      <c r="W526" s="262">
        <v>140801.23420365149</v>
      </c>
      <c r="X526" s="262">
        <v>19198.765796348511</v>
      </c>
      <c r="Y526" s="262">
        <v>28534.695994026002</v>
      </c>
      <c r="Z526" s="262">
        <v>15199.917989794019</v>
      </c>
      <c r="AA526" s="262">
        <v>13334.778004231983</v>
      </c>
      <c r="AB526" s="262">
        <v>2441.9482811145035</v>
      </c>
      <c r="AC526" s="262"/>
      <c r="AD526" s="262">
        <v>40362.60877885123</v>
      </c>
      <c r="AE526" s="262">
        <v>21163.842982504859</v>
      </c>
      <c r="AK526" s="80">
        <v>642</v>
      </c>
    </row>
    <row r="527" spans="2:37">
      <c r="B527" s="72">
        <v>40755</v>
      </c>
      <c r="C527" s="72">
        <v>40755</v>
      </c>
      <c r="D527" s="72">
        <v>40724</v>
      </c>
      <c r="E527" s="201">
        <v>2086</v>
      </c>
      <c r="F527" s="80" t="s">
        <v>1053</v>
      </c>
      <c r="G527" s="80" t="s">
        <v>349</v>
      </c>
      <c r="H527" s="124">
        <v>143020738</v>
      </c>
      <c r="I527" s="125">
        <v>99</v>
      </c>
      <c r="J527" s="124" t="s">
        <v>1084</v>
      </c>
      <c r="K527" s="124"/>
      <c r="L527" s="126">
        <v>37838</v>
      </c>
      <c r="M527" s="126">
        <v>45130</v>
      </c>
      <c r="N527" s="127">
        <v>240</v>
      </c>
      <c r="O527" s="127">
        <v>95</v>
      </c>
      <c r="P527" s="127">
        <v>228</v>
      </c>
      <c r="Q527" s="127">
        <v>95</v>
      </c>
      <c r="R527" s="128">
        <v>95</v>
      </c>
      <c r="S527" s="360">
        <v>1395850</v>
      </c>
      <c r="T527" s="129">
        <v>0.03</v>
      </c>
      <c r="U527" s="130">
        <v>8.6499999999999994E-2</v>
      </c>
      <c r="V527" s="262">
        <v>8039.2740859293435</v>
      </c>
      <c r="W527" s="262">
        <v>898415.13533661712</v>
      </c>
      <c r="X527" s="262">
        <v>497434.86466338288</v>
      </c>
      <c r="Y527" s="262">
        <v>551535.19714985962</v>
      </c>
      <c r="Z527" s="262">
        <v>276556.03539897653</v>
      </c>
      <c r="AA527" s="262">
        <v>274979.1617508831</v>
      </c>
      <c r="AB527" s="262">
        <v>207264.5269430762</v>
      </c>
      <c r="AC527" s="262"/>
      <c r="AD527" s="262">
        <v>934539.35625525436</v>
      </c>
      <c r="AE527" s="262">
        <v>437104.49159185687</v>
      </c>
      <c r="AK527" s="80">
        <v>2086</v>
      </c>
    </row>
    <row r="528" spans="2:37">
      <c r="B528" s="72">
        <v>40747</v>
      </c>
      <c r="C528" s="72">
        <v>40747</v>
      </c>
      <c r="D528" s="72">
        <v>40724</v>
      </c>
      <c r="E528" s="201">
        <v>406</v>
      </c>
      <c r="F528" s="80" t="s">
        <v>1054</v>
      </c>
      <c r="G528" s="80" t="s">
        <v>444</v>
      </c>
      <c r="H528" s="124">
        <v>143021262</v>
      </c>
      <c r="I528" s="125">
        <v>99</v>
      </c>
      <c r="J528" s="124" t="s">
        <v>486</v>
      </c>
      <c r="K528" s="124"/>
      <c r="L528" s="126">
        <v>38202</v>
      </c>
      <c r="M528" s="126">
        <v>40747</v>
      </c>
      <c r="N528" s="127">
        <v>84</v>
      </c>
      <c r="O528" s="127">
        <v>83</v>
      </c>
      <c r="P528" s="127">
        <v>84</v>
      </c>
      <c r="Q528" s="127">
        <v>83</v>
      </c>
      <c r="R528" s="128">
        <v>83</v>
      </c>
      <c r="S528" s="360">
        <v>59357</v>
      </c>
      <c r="T528" s="129">
        <v>0.03</v>
      </c>
      <c r="U528" s="130">
        <v>8.6499999999999994E-2</v>
      </c>
      <c r="V528" s="262">
        <v>784.30185198562731</v>
      </c>
      <c r="W528" s="262">
        <v>49289.89859157255</v>
      </c>
      <c r="X528" s="262">
        <v>10067.10140842745</v>
      </c>
      <c r="Y528" s="262">
        <v>16585.84392676071</v>
      </c>
      <c r="Z528" s="262">
        <v>6522.3997018239397</v>
      </c>
      <c r="AA528" s="262">
        <v>10063.444224936771</v>
      </c>
      <c r="AB528" s="262">
        <v>3664.7781442959576</v>
      </c>
      <c r="AC528" s="262"/>
      <c r="AD528" s="262">
        <v>16591.456975219462</v>
      </c>
      <c r="AE528" s="262">
        <v>6524.3555667914816</v>
      </c>
      <c r="AK528" s="80">
        <v>406</v>
      </c>
    </row>
    <row r="529" spans="2:37">
      <c r="B529" s="72">
        <v>40717</v>
      </c>
      <c r="C529" s="72">
        <v>40717</v>
      </c>
      <c r="D529" s="72">
        <v>40724</v>
      </c>
      <c r="E529" s="201">
        <v>321</v>
      </c>
      <c r="F529" s="80" t="s">
        <v>1054</v>
      </c>
      <c r="G529" s="80" t="s">
        <v>444</v>
      </c>
      <c r="H529" s="124">
        <v>143022218</v>
      </c>
      <c r="I529" s="125">
        <v>98</v>
      </c>
      <c r="J529" s="124" t="s">
        <v>498</v>
      </c>
      <c r="K529" s="124"/>
      <c r="L529" s="126">
        <v>38183</v>
      </c>
      <c r="M529" s="126">
        <v>40717</v>
      </c>
      <c r="N529" s="127">
        <v>83</v>
      </c>
      <c r="O529" s="127">
        <v>84</v>
      </c>
      <c r="P529" s="127">
        <v>60</v>
      </c>
      <c r="Q529" s="127">
        <v>60</v>
      </c>
      <c r="R529" s="128">
        <v>84</v>
      </c>
      <c r="S529" s="360">
        <v>495020</v>
      </c>
      <c r="T529" s="129">
        <v>0.05</v>
      </c>
      <c r="U529" s="130">
        <v>0.104</v>
      </c>
      <c r="V529" s="262">
        <v>9341.6380784582634</v>
      </c>
      <c r="W529" s="262">
        <v>435621.41847182222</v>
      </c>
      <c r="X529" s="262">
        <v>59398.581528177776</v>
      </c>
      <c r="Y529" s="262">
        <v>124876.86623566835</v>
      </c>
      <c r="Z529" s="262">
        <v>65478.284707497267</v>
      </c>
      <c r="AA529" s="262">
        <v>59398.581528171082</v>
      </c>
      <c r="AB529" s="262">
        <v>21883.68793143392</v>
      </c>
      <c r="AC529" s="262"/>
      <c r="AD529" s="262">
        <v>124876.86623566835</v>
      </c>
      <c r="AE529" s="262">
        <v>65478.284707497267</v>
      </c>
      <c r="AK529" s="80">
        <v>321</v>
      </c>
    </row>
    <row r="530" spans="2:37">
      <c r="B530" s="72">
        <v>40755</v>
      </c>
      <c r="C530" s="72">
        <v>40755</v>
      </c>
      <c r="D530" s="72">
        <v>40724</v>
      </c>
      <c r="E530" s="201">
        <v>3125</v>
      </c>
      <c r="F530" s="80" t="s">
        <v>1053</v>
      </c>
      <c r="G530" s="80" t="s">
        <v>444</v>
      </c>
      <c r="H530" s="124">
        <v>143032272</v>
      </c>
      <c r="I530" s="125">
        <v>99</v>
      </c>
      <c r="J530" s="124" t="s">
        <v>1325</v>
      </c>
      <c r="K530" s="124"/>
      <c r="L530" s="126">
        <v>39794</v>
      </c>
      <c r="M530" s="126">
        <v>47080</v>
      </c>
      <c r="N530" s="127">
        <v>240</v>
      </c>
      <c r="O530" s="127">
        <v>31</v>
      </c>
      <c r="P530" s="127">
        <v>228</v>
      </c>
      <c r="Q530" s="127">
        <v>31</v>
      </c>
      <c r="R530" s="128">
        <v>31</v>
      </c>
      <c r="S530" s="360">
        <v>458752</v>
      </c>
      <c r="T530" s="129">
        <v>0.03</v>
      </c>
      <c r="U530" s="130">
        <v>8.6499999999999994E-2</v>
      </c>
      <c r="V530" s="262">
        <v>2642.1413944680717</v>
      </c>
      <c r="W530" s="262">
        <v>295267.9300540486</v>
      </c>
      <c r="X530" s="262">
        <v>163484.0699459514</v>
      </c>
      <c r="Y530" s="262">
        <v>64131.757999398069</v>
      </c>
      <c r="Z530" s="262">
        <v>33772.285965131545</v>
      </c>
      <c r="AA530" s="262">
        <v>30359.472034266524</v>
      </c>
      <c r="AB530" s="262">
        <v>22228.097229493393</v>
      </c>
      <c r="AC530" s="262"/>
      <c r="AD530" s="262">
        <v>307140.30788466556</v>
      </c>
      <c r="AE530" s="262">
        <v>143656.23793870909</v>
      </c>
      <c r="AK530" s="80">
        <v>3125</v>
      </c>
    </row>
    <row r="531" spans="2:37">
      <c r="B531" s="72">
        <v>40755</v>
      </c>
      <c r="C531" s="72">
        <v>40755</v>
      </c>
      <c r="D531" s="72">
        <v>40724</v>
      </c>
      <c r="E531" s="201">
        <v>200</v>
      </c>
      <c r="F531" s="80" t="s">
        <v>1053</v>
      </c>
      <c r="G531" s="80" t="s">
        <v>444</v>
      </c>
      <c r="H531" s="124">
        <v>143032345</v>
      </c>
      <c r="I531" s="125">
        <v>99</v>
      </c>
      <c r="J531" s="124" t="s">
        <v>1328</v>
      </c>
      <c r="K531" s="124"/>
      <c r="L531" s="126">
        <v>39027</v>
      </c>
      <c r="M531" s="126">
        <v>44492</v>
      </c>
      <c r="N531" s="127">
        <v>180</v>
      </c>
      <c r="O531" s="127">
        <v>56</v>
      </c>
      <c r="P531" s="127">
        <v>180</v>
      </c>
      <c r="Q531" s="127">
        <v>56</v>
      </c>
      <c r="R531" s="128">
        <v>56</v>
      </c>
      <c r="S531" s="360">
        <v>1413851</v>
      </c>
      <c r="T531" s="129">
        <v>0.03</v>
      </c>
      <c r="U531" s="130">
        <v>8.6499999999999994E-2</v>
      </c>
      <c r="V531" s="262">
        <v>9763.7954268869034</v>
      </c>
      <c r="W531" s="262">
        <v>982716.2015362347</v>
      </c>
      <c r="X531" s="262">
        <v>431134.7984637653</v>
      </c>
      <c r="Y531" s="262">
        <v>362680.7170847606</v>
      </c>
      <c r="Z531" s="262">
        <v>172840.94195424547</v>
      </c>
      <c r="AA531" s="262">
        <v>189839.77513051513</v>
      </c>
      <c r="AB531" s="262">
        <v>105892.75751741603</v>
      </c>
      <c r="AC531" s="262"/>
      <c r="AD531" s="262">
        <v>774766.97530338925</v>
      </c>
      <c r="AE531" s="262">
        <v>343632.17683960969</v>
      </c>
      <c r="AK531" s="80">
        <v>200</v>
      </c>
    </row>
    <row r="532" spans="2:37">
      <c r="B532" s="72">
        <v>40755</v>
      </c>
      <c r="C532" s="72">
        <v>40755</v>
      </c>
      <c r="D532" s="72">
        <v>40724</v>
      </c>
      <c r="E532" s="201">
        <v>4203</v>
      </c>
      <c r="F532" s="80" t="s">
        <v>1053</v>
      </c>
      <c r="G532" s="80" t="s">
        <v>444</v>
      </c>
      <c r="H532" s="124">
        <v>143032914</v>
      </c>
      <c r="I532" s="125">
        <v>99</v>
      </c>
      <c r="J532" s="124" t="s">
        <v>898</v>
      </c>
      <c r="K532" s="124"/>
      <c r="L532" s="126">
        <v>39829</v>
      </c>
      <c r="M532" s="126">
        <v>45283</v>
      </c>
      <c r="N532" s="127">
        <v>179</v>
      </c>
      <c r="O532" s="127">
        <v>29</v>
      </c>
      <c r="P532" s="127">
        <v>179</v>
      </c>
      <c r="Q532" s="127">
        <v>29</v>
      </c>
      <c r="R532" s="128">
        <v>29</v>
      </c>
      <c r="S532" s="360">
        <v>796525</v>
      </c>
      <c r="T532" s="129">
        <v>0.03</v>
      </c>
      <c r="U532" s="130">
        <v>8.6499999999999994E-2</v>
      </c>
      <c r="V532" s="262">
        <v>5524.9975349893139</v>
      </c>
      <c r="W532" s="262">
        <v>554568.90354675078</v>
      </c>
      <c r="X532" s="262">
        <v>241956.09645324922</v>
      </c>
      <c r="Y532" s="262">
        <v>111153.60734320281</v>
      </c>
      <c r="Z532" s="262">
        <v>54079.343716280135</v>
      </c>
      <c r="AA532" s="262">
        <v>57074.263626922671</v>
      </c>
      <c r="AB532" s="262">
        <v>30775.11753133433</v>
      </c>
      <c r="AC532" s="262"/>
      <c r="AD532" s="262">
        <v>434405.65521632566</v>
      </c>
      <c r="AE532" s="262">
        <v>192449.55876306872</v>
      </c>
      <c r="AK532" s="80">
        <v>4203</v>
      </c>
    </row>
    <row r="533" spans="2:37">
      <c r="B533" s="72">
        <v>40755</v>
      </c>
      <c r="C533" s="72">
        <v>40755</v>
      </c>
      <c r="D533" s="72">
        <v>40724</v>
      </c>
      <c r="E533" s="201">
        <v>4037</v>
      </c>
      <c r="F533" s="80" t="s">
        <v>1053</v>
      </c>
      <c r="G533" s="80" t="s">
        <v>444</v>
      </c>
      <c r="H533" s="124">
        <v>143033732</v>
      </c>
      <c r="I533" s="125">
        <v>99</v>
      </c>
      <c r="J533" s="124" t="s">
        <v>582</v>
      </c>
      <c r="K533" s="124"/>
      <c r="L533" s="126">
        <v>39960</v>
      </c>
      <c r="M533" s="126">
        <v>50913</v>
      </c>
      <c r="N533" s="127">
        <v>360</v>
      </c>
      <c r="O533" s="127">
        <v>25</v>
      </c>
      <c r="P533" s="127">
        <v>228</v>
      </c>
      <c r="Q533" s="127">
        <v>25</v>
      </c>
      <c r="R533" s="128">
        <v>25</v>
      </c>
      <c r="S533" s="360">
        <v>3780087</v>
      </c>
      <c r="T533" s="129">
        <v>0.03</v>
      </c>
      <c r="U533" s="130">
        <v>8.6499999999999994E-2</v>
      </c>
      <c r="V533" s="262">
        <v>21771.075302975529</v>
      </c>
      <c r="W533" s="262">
        <v>2432988.7693442609</v>
      </c>
      <c r="X533" s="262">
        <v>1347098.2306557391</v>
      </c>
      <c r="Y533" s="262">
        <v>428763.78936657601</v>
      </c>
      <c r="Z533" s="262">
        <v>226835.22073716525</v>
      </c>
      <c r="AA533" s="262">
        <v>201928.56862941076</v>
      </c>
      <c r="AB533" s="262">
        <v>147708.1393262872</v>
      </c>
      <c r="AC533" s="262"/>
      <c r="AD533" s="262">
        <v>2530816.399734105</v>
      </c>
      <c r="AE533" s="262">
        <v>1183718.1690783312</v>
      </c>
      <c r="AK533" s="80">
        <v>4037</v>
      </c>
    </row>
    <row r="534" spans="2:37">
      <c r="B534" s="72">
        <v>40755</v>
      </c>
      <c r="C534" s="72">
        <v>40755</v>
      </c>
      <c r="D534" s="72">
        <v>40724</v>
      </c>
      <c r="E534" s="201">
        <v>10481</v>
      </c>
      <c r="F534" s="80" t="s">
        <v>1053</v>
      </c>
      <c r="G534" s="80" t="s">
        <v>444</v>
      </c>
      <c r="H534" s="124">
        <v>143034925</v>
      </c>
      <c r="I534" s="125">
        <v>98</v>
      </c>
      <c r="J534" s="124" t="s">
        <v>612</v>
      </c>
      <c r="K534" s="124"/>
      <c r="L534" s="126">
        <v>40000</v>
      </c>
      <c r="M534" s="126">
        <v>42178</v>
      </c>
      <c r="N534" s="127">
        <v>72</v>
      </c>
      <c r="O534" s="127">
        <v>24</v>
      </c>
      <c r="P534" s="127">
        <v>60</v>
      </c>
      <c r="Q534" s="127">
        <v>24</v>
      </c>
      <c r="R534" s="128">
        <v>24</v>
      </c>
      <c r="S534" s="360">
        <v>570669</v>
      </c>
      <c r="T534" s="129">
        <v>0.05</v>
      </c>
      <c r="U534" s="130">
        <v>0.104</v>
      </c>
      <c r="V534" s="262">
        <v>10769.228032394039</v>
      </c>
      <c r="W534" s="262">
        <v>502193.12201102235</v>
      </c>
      <c r="X534" s="262">
        <v>68475.877988977649</v>
      </c>
      <c r="Y534" s="262">
        <v>88085.479128079009</v>
      </c>
      <c r="Z534" s="262">
        <v>47115.318362806145</v>
      </c>
      <c r="AA534" s="262">
        <v>40970.160765272864</v>
      </c>
      <c r="AB534" s="262">
        <v>7207.987156734489</v>
      </c>
      <c r="AC534" s="262"/>
      <c r="AD534" s="262">
        <v>143960.55993261404</v>
      </c>
      <c r="AE534" s="262">
        <v>75484.681943644304</v>
      </c>
      <c r="AK534" s="80">
        <v>10481</v>
      </c>
    </row>
    <row r="535" spans="2:37">
      <c r="B535" s="72">
        <v>40755</v>
      </c>
      <c r="C535" s="72">
        <v>40755</v>
      </c>
      <c r="D535" s="72">
        <v>40724</v>
      </c>
      <c r="E535" s="201">
        <v>324</v>
      </c>
      <c r="F535" s="80" t="s">
        <v>1053</v>
      </c>
      <c r="G535" s="80" t="s">
        <v>349</v>
      </c>
      <c r="H535" s="124">
        <v>143035328</v>
      </c>
      <c r="I535" s="125">
        <v>99</v>
      </c>
      <c r="J535" s="124" t="s">
        <v>633</v>
      </c>
      <c r="K535" s="124"/>
      <c r="L535" s="126">
        <v>38968</v>
      </c>
      <c r="M535" s="126">
        <v>47718</v>
      </c>
      <c r="N535" s="127">
        <v>288</v>
      </c>
      <c r="O535" s="127">
        <v>58</v>
      </c>
      <c r="P535" s="127">
        <v>228</v>
      </c>
      <c r="Q535" s="127">
        <v>58</v>
      </c>
      <c r="R535" s="128">
        <v>58</v>
      </c>
      <c r="S535" s="360">
        <v>4289787</v>
      </c>
      <c r="T535" s="129">
        <v>0.03</v>
      </c>
      <c r="U535" s="130">
        <v>8.6499999999999994E-2</v>
      </c>
      <c r="V535" s="262">
        <v>24706.647177889157</v>
      </c>
      <c r="W535" s="262">
        <v>2761048.5139307664</v>
      </c>
      <c r="X535" s="262">
        <v>1528738.4860692336</v>
      </c>
      <c r="Y535" s="262">
        <v>1088576.7047448633</v>
      </c>
      <c r="Z535" s="262">
        <v>561446.04423756746</v>
      </c>
      <c r="AA535" s="262">
        <v>527130.66050729586</v>
      </c>
      <c r="AB535" s="262">
        <v>388889.61487726122</v>
      </c>
      <c r="AC535" s="262"/>
      <c r="AD535" s="262">
        <v>2872067.0426278999</v>
      </c>
      <c r="AE535" s="262">
        <v>1343328.5565586225</v>
      </c>
      <c r="AK535" s="80">
        <v>324</v>
      </c>
    </row>
    <row r="536" spans="2:37">
      <c r="B536" s="72">
        <v>40755</v>
      </c>
      <c r="C536" s="72">
        <v>40755</v>
      </c>
      <c r="D536" s="72">
        <v>40724</v>
      </c>
      <c r="E536" s="201">
        <v>324</v>
      </c>
      <c r="F536" s="80" t="s">
        <v>1053</v>
      </c>
      <c r="G536" s="80" t="s">
        <v>349</v>
      </c>
      <c r="H536" s="124">
        <v>143037304</v>
      </c>
      <c r="I536" s="125">
        <v>99</v>
      </c>
      <c r="J536" s="124" t="s">
        <v>373</v>
      </c>
      <c r="K536" s="124"/>
      <c r="L536" s="126">
        <v>40009</v>
      </c>
      <c r="M536" s="126">
        <v>46927</v>
      </c>
      <c r="N536" s="127">
        <v>227</v>
      </c>
      <c r="O536" s="127">
        <v>24</v>
      </c>
      <c r="P536" s="127">
        <v>227</v>
      </c>
      <c r="Q536" s="127">
        <v>24</v>
      </c>
      <c r="R536" s="128">
        <v>24</v>
      </c>
      <c r="S536" s="360">
        <v>672869</v>
      </c>
      <c r="T536" s="129">
        <v>0.03</v>
      </c>
      <c r="U536" s="130">
        <v>8.6499999999999994E-2</v>
      </c>
      <c r="V536" s="262">
        <v>3888.0018332283785</v>
      </c>
      <c r="W536" s="262">
        <v>433740.8997365894</v>
      </c>
      <c r="X536" s="262">
        <v>239128.1002634106</v>
      </c>
      <c r="Y536" s="262">
        <v>73439.065431014795</v>
      </c>
      <c r="Z536" s="262">
        <v>38821.844090858453</v>
      </c>
      <c r="AA536" s="262">
        <v>34617.221340156342</v>
      </c>
      <c r="AB536" s="262">
        <v>25171.378975095853</v>
      </c>
      <c r="AC536" s="262"/>
      <c r="AD536" s="262">
        <v>448835.51640624343</v>
      </c>
      <c r="AE536" s="262">
        <v>209707.4161428251</v>
      </c>
      <c r="AK536" s="80">
        <v>324</v>
      </c>
    </row>
    <row r="537" spans="2:37">
      <c r="B537" s="72">
        <v>40755</v>
      </c>
      <c r="C537" s="72">
        <v>40755</v>
      </c>
      <c r="D537" s="72">
        <v>40724</v>
      </c>
      <c r="E537" s="201">
        <v>10554</v>
      </c>
      <c r="F537" s="80" t="s">
        <v>1053</v>
      </c>
      <c r="G537" s="80" t="s">
        <v>444</v>
      </c>
      <c r="H537" s="124">
        <v>143037762</v>
      </c>
      <c r="I537" s="125">
        <v>98</v>
      </c>
      <c r="J537" s="124" t="s">
        <v>1551</v>
      </c>
      <c r="K537" s="124"/>
      <c r="L537" s="126">
        <v>40028</v>
      </c>
      <c r="M537" s="126">
        <v>41843</v>
      </c>
      <c r="N537" s="127">
        <v>60</v>
      </c>
      <c r="O537" s="127">
        <v>23</v>
      </c>
      <c r="P537" s="127">
        <v>60</v>
      </c>
      <c r="Q537" s="127">
        <v>23</v>
      </c>
      <c r="R537" s="128">
        <v>23</v>
      </c>
      <c r="S537" s="360">
        <v>246324</v>
      </c>
      <c r="T537" s="129">
        <v>0.05</v>
      </c>
      <c r="U537" s="130">
        <v>0.104</v>
      </c>
      <c r="V537" s="262">
        <v>4648.4377561273341</v>
      </c>
      <c r="W537" s="262">
        <v>216767.02008737653</v>
      </c>
      <c r="X537" s="262">
        <v>29556.979912623472</v>
      </c>
      <c r="Y537" s="262">
        <v>36750.717885384431</v>
      </c>
      <c r="Z537" s="262">
        <v>19674.04186459025</v>
      </c>
      <c r="AA537" s="262">
        <v>17076.676020794181</v>
      </c>
      <c r="AB537" s="262">
        <v>2981.6251666242974</v>
      </c>
      <c r="AC537" s="262"/>
      <c r="AD537" s="262">
        <v>62139.245280260904</v>
      </c>
      <c r="AE537" s="262">
        <v>32582.26536764083</v>
      </c>
      <c r="AK537" s="80">
        <v>10554</v>
      </c>
    </row>
    <row r="538" spans="2:37">
      <c r="B538" s="72">
        <v>40755</v>
      </c>
      <c r="C538" s="72">
        <v>40755</v>
      </c>
      <c r="D538" s="72">
        <v>40724</v>
      </c>
      <c r="E538" s="201">
        <v>10202</v>
      </c>
      <c r="F538" s="80" t="s">
        <v>1053</v>
      </c>
      <c r="G538" s="80" t="s">
        <v>444</v>
      </c>
      <c r="H538" s="124">
        <v>143037770</v>
      </c>
      <c r="I538" s="125">
        <v>98</v>
      </c>
      <c r="J538" s="124" t="s">
        <v>1552</v>
      </c>
      <c r="K538" s="124"/>
      <c r="L538" s="126">
        <v>40058</v>
      </c>
      <c r="M538" s="126">
        <v>41874</v>
      </c>
      <c r="N538" s="127">
        <v>60</v>
      </c>
      <c r="O538" s="127">
        <v>22</v>
      </c>
      <c r="P538" s="127">
        <v>60</v>
      </c>
      <c r="Q538" s="127">
        <v>22</v>
      </c>
      <c r="R538" s="128">
        <v>22</v>
      </c>
      <c r="S538" s="360">
        <v>177354</v>
      </c>
      <c r="T538" s="129">
        <v>0.05</v>
      </c>
      <c r="U538" s="130">
        <v>0.104</v>
      </c>
      <c r="V538" s="262">
        <v>3346.8887716999043</v>
      </c>
      <c r="W538" s="262">
        <v>156072.88806846502</v>
      </c>
      <c r="X538" s="262">
        <v>21281.111931534979</v>
      </c>
      <c r="Y538" s="262">
        <v>25524.916782830984</v>
      </c>
      <c r="Z538" s="262">
        <v>13676.206592595858</v>
      </c>
      <c r="AA538" s="262">
        <v>11848.710190235126</v>
      </c>
      <c r="AB538" s="262">
        <v>2053.4406249726735</v>
      </c>
      <c r="AC538" s="262"/>
      <c r="AD538" s="262">
        <v>44740.438233527348</v>
      </c>
      <c r="AE538" s="262">
        <v>23459.326301994817</v>
      </c>
      <c r="AK538" s="80">
        <v>10202</v>
      </c>
    </row>
    <row r="539" spans="2:37">
      <c r="B539" s="72">
        <v>40747</v>
      </c>
      <c r="C539" s="72">
        <v>40747</v>
      </c>
      <c r="D539" s="72">
        <v>40724</v>
      </c>
      <c r="E539" s="201">
        <v>566</v>
      </c>
      <c r="F539" s="80" t="s">
        <v>1054</v>
      </c>
      <c r="G539" s="80" t="s">
        <v>444</v>
      </c>
      <c r="H539" s="124">
        <v>143039803</v>
      </c>
      <c r="I539" s="125">
        <v>98</v>
      </c>
      <c r="J539" s="124" t="s">
        <v>1111</v>
      </c>
      <c r="K539" s="124"/>
      <c r="L539" s="126">
        <v>38930</v>
      </c>
      <c r="M539" s="126">
        <v>40747</v>
      </c>
      <c r="N539" s="127">
        <v>60</v>
      </c>
      <c r="O539" s="127">
        <v>59</v>
      </c>
      <c r="P539" s="127">
        <v>60</v>
      </c>
      <c r="Q539" s="127">
        <v>59</v>
      </c>
      <c r="R539" s="128">
        <v>59</v>
      </c>
      <c r="S539" s="360">
        <v>354725</v>
      </c>
      <c r="T539" s="129">
        <v>0.05</v>
      </c>
      <c r="U539" s="130">
        <v>0.104</v>
      </c>
      <c r="V539" s="262">
        <v>6694.0983543717566</v>
      </c>
      <c r="W539" s="262">
        <v>312160.73626806418</v>
      </c>
      <c r="X539" s="262">
        <v>42564.263731935818</v>
      </c>
      <c r="Y539" s="262">
        <v>89427.647956162924</v>
      </c>
      <c r="Z539" s="262">
        <v>46893.124920587128</v>
      </c>
      <c r="AA539" s="262">
        <v>42534.523035575796</v>
      </c>
      <c r="AB539" s="262">
        <v>11014.43666747462</v>
      </c>
      <c r="AC539" s="262"/>
      <c r="AD539" s="262">
        <v>89485.164994237479</v>
      </c>
      <c r="AE539" s="262">
        <v>46920.901262306506</v>
      </c>
      <c r="AK539" s="80">
        <v>566</v>
      </c>
    </row>
    <row r="540" spans="2:37">
      <c r="B540" s="72">
        <v>40755</v>
      </c>
      <c r="C540" s="72">
        <v>40755</v>
      </c>
      <c r="D540" s="72">
        <v>40724</v>
      </c>
      <c r="E540" s="201">
        <v>10220</v>
      </c>
      <c r="F540" s="80" t="s">
        <v>1053</v>
      </c>
      <c r="G540" s="80" t="s">
        <v>444</v>
      </c>
      <c r="H540" s="124">
        <v>143039978</v>
      </c>
      <c r="I540" s="125">
        <v>98</v>
      </c>
      <c r="J540" s="124" t="s">
        <v>1114</v>
      </c>
      <c r="K540" s="124"/>
      <c r="L540" s="126">
        <v>40088</v>
      </c>
      <c r="M540" s="126">
        <v>41905</v>
      </c>
      <c r="N540" s="127">
        <v>60</v>
      </c>
      <c r="O540" s="127">
        <v>21</v>
      </c>
      <c r="P540" s="127">
        <v>60</v>
      </c>
      <c r="Q540" s="127">
        <v>21</v>
      </c>
      <c r="R540" s="128">
        <v>21</v>
      </c>
      <c r="S540" s="360">
        <v>246324</v>
      </c>
      <c r="T540" s="129">
        <v>0.05</v>
      </c>
      <c r="U540" s="130">
        <v>0.104</v>
      </c>
      <c r="V540" s="262">
        <v>4648.4377561273341</v>
      </c>
      <c r="W540" s="262">
        <v>216767.02008737653</v>
      </c>
      <c r="X540" s="262">
        <v>29556.979912623472</v>
      </c>
      <c r="Y540" s="262">
        <v>34122.766906428398</v>
      </c>
      <c r="Z540" s="262">
        <v>18298.797579871414</v>
      </c>
      <c r="AA540" s="262">
        <v>15823.969326556984</v>
      </c>
      <c r="AB540" s="262">
        <v>2722.3534130047933</v>
      </c>
      <c r="AC540" s="262"/>
      <c r="AD540" s="262">
        <v>62139.245280260904</v>
      </c>
      <c r="AE540" s="262">
        <v>32582.26536764083</v>
      </c>
      <c r="AK540" s="80">
        <v>10220</v>
      </c>
    </row>
    <row r="541" spans="2:37">
      <c r="B541" s="72">
        <v>40747</v>
      </c>
      <c r="C541" s="72">
        <v>40747</v>
      </c>
      <c r="D541" s="72">
        <v>40724</v>
      </c>
      <c r="E541" s="201">
        <v>3066</v>
      </c>
      <c r="F541" s="80" t="s">
        <v>1054</v>
      </c>
      <c r="G541" s="80" t="s">
        <v>444</v>
      </c>
      <c r="H541" s="124">
        <v>143040925</v>
      </c>
      <c r="I541" s="125">
        <v>98</v>
      </c>
      <c r="J541" s="124" t="s">
        <v>537</v>
      </c>
      <c r="K541" s="124"/>
      <c r="L541" s="126">
        <v>38929</v>
      </c>
      <c r="M541" s="126">
        <v>40747</v>
      </c>
      <c r="N541" s="127">
        <v>60</v>
      </c>
      <c r="O541" s="127">
        <v>59</v>
      </c>
      <c r="P541" s="127">
        <v>60</v>
      </c>
      <c r="Q541" s="127">
        <v>59</v>
      </c>
      <c r="R541" s="128">
        <v>59</v>
      </c>
      <c r="S541" s="360">
        <v>74982</v>
      </c>
      <c r="T541" s="129">
        <v>0.05</v>
      </c>
      <c r="U541" s="130">
        <v>0.104</v>
      </c>
      <c r="V541" s="262">
        <v>1415.0028410952234</v>
      </c>
      <c r="W541" s="262">
        <v>65984.738394113723</v>
      </c>
      <c r="X541" s="262">
        <v>8997.2616058862768</v>
      </c>
      <c r="Y541" s="262">
        <v>18903.27408287831</v>
      </c>
      <c r="Z541" s="262">
        <v>9912.2990846302473</v>
      </c>
      <c r="AA541" s="262">
        <v>8990.9749982480625</v>
      </c>
      <c r="AB541" s="262">
        <v>2328.2387488916243</v>
      </c>
      <c r="AC541" s="262"/>
      <c r="AD541" s="262">
        <v>18915.432071598883</v>
      </c>
      <c r="AE541" s="262">
        <v>9918.1704657136288</v>
      </c>
      <c r="AK541" s="80">
        <v>3066</v>
      </c>
    </row>
    <row r="542" spans="2:37">
      <c r="B542" s="72">
        <v>40747</v>
      </c>
      <c r="C542" s="72">
        <v>40747</v>
      </c>
      <c r="D542" s="72">
        <v>40724</v>
      </c>
      <c r="E542" s="201">
        <v>579</v>
      </c>
      <c r="F542" s="80" t="s">
        <v>1054</v>
      </c>
      <c r="G542" s="80" t="s">
        <v>444</v>
      </c>
      <c r="H542" s="124">
        <v>143043789</v>
      </c>
      <c r="I542" s="125">
        <v>98</v>
      </c>
      <c r="J542" s="124" t="s">
        <v>543</v>
      </c>
      <c r="K542" s="124"/>
      <c r="L542" s="126">
        <v>38933</v>
      </c>
      <c r="M542" s="126">
        <v>40747</v>
      </c>
      <c r="N542" s="127">
        <v>60</v>
      </c>
      <c r="O542" s="127">
        <v>59</v>
      </c>
      <c r="P542" s="127">
        <v>60</v>
      </c>
      <c r="Q542" s="127">
        <v>59</v>
      </c>
      <c r="R542" s="128">
        <v>59</v>
      </c>
      <c r="S542" s="360">
        <v>320213</v>
      </c>
      <c r="T542" s="129">
        <v>0.05</v>
      </c>
      <c r="U542" s="130">
        <v>0.104</v>
      </c>
      <c r="V542" s="262">
        <v>6042.8143388496537</v>
      </c>
      <c r="W542" s="262">
        <v>281789.91005033656</v>
      </c>
      <c r="X542" s="262">
        <v>38423.089949663437</v>
      </c>
      <c r="Y542" s="262">
        <v>80727.029205685569</v>
      </c>
      <c r="Z542" s="262">
        <v>42330.786412561763</v>
      </c>
      <c r="AA542" s="262">
        <v>38396.242793123805</v>
      </c>
      <c r="AB542" s="262">
        <v>9942.8171360971173</v>
      </c>
      <c r="AC542" s="262"/>
      <c r="AD542" s="262">
        <v>80778.950280639314</v>
      </c>
      <c r="AE542" s="262">
        <v>42355.86033098022</v>
      </c>
      <c r="AK542" s="80">
        <v>579</v>
      </c>
    </row>
    <row r="543" spans="2:37">
      <c r="B543" s="72">
        <v>40755</v>
      </c>
      <c r="C543" s="72">
        <v>40755</v>
      </c>
      <c r="D543" s="72">
        <v>40724</v>
      </c>
      <c r="E543" s="201">
        <v>8067</v>
      </c>
      <c r="F543" s="80" t="s">
        <v>1053</v>
      </c>
      <c r="G543" s="80" t="s">
        <v>444</v>
      </c>
      <c r="H543" s="124">
        <v>143050157</v>
      </c>
      <c r="I543" s="125">
        <v>99</v>
      </c>
      <c r="J543" s="124" t="s">
        <v>552</v>
      </c>
      <c r="K543" s="124"/>
      <c r="L543" s="126">
        <v>40247</v>
      </c>
      <c r="M543" s="126">
        <v>49728</v>
      </c>
      <c r="N543" s="127">
        <v>312</v>
      </c>
      <c r="O543" s="127">
        <v>16</v>
      </c>
      <c r="P543" s="127">
        <v>228</v>
      </c>
      <c r="Q543" s="127">
        <v>16</v>
      </c>
      <c r="R543" s="128">
        <v>16</v>
      </c>
      <c r="S543" s="360">
        <v>2938898</v>
      </c>
      <c r="T543" s="129">
        <v>0.03</v>
      </c>
      <c r="U543" s="130">
        <v>8.6499999999999994E-2</v>
      </c>
      <c r="V543" s="262">
        <v>16926.321977712203</v>
      </c>
      <c r="W543" s="262">
        <v>1891571.7623029076</v>
      </c>
      <c r="X543" s="262">
        <v>1047326.2376970924</v>
      </c>
      <c r="Y543" s="262">
        <v>215216.30183152528</v>
      </c>
      <c r="Z543" s="262">
        <v>114648.39609031481</v>
      </c>
      <c r="AA543" s="262">
        <v>100567.90574121047</v>
      </c>
      <c r="AB543" s="262">
        <v>73496.578084006484</v>
      </c>
      <c r="AC543" s="262"/>
      <c r="AD543" s="262">
        <v>1967629.6486154345</v>
      </c>
      <c r="AE543" s="262">
        <v>920303.4109183104</v>
      </c>
      <c r="AK543" s="80">
        <v>8067</v>
      </c>
    </row>
    <row r="544" spans="2:37">
      <c r="B544" s="72">
        <v>40755</v>
      </c>
      <c r="C544" s="72">
        <v>40755</v>
      </c>
      <c r="D544" s="72">
        <v>40724</v>
      </c>
      <c r="E544" s="201">
        <v>4233</v>
      </c>
      <c r="F544" s="80" t="s">
        <v>1053</v>
      </c>
      <c r="G544" s="80" t="s">
        <v>444</v>
      </c>
      <c r="H544" s="124">
        <v>143136515</v>
      </c>
      <c r="I544" s="125">
        <v>99</v>
      </c>
      <c r="J544" s="124" t="s">
        <v>179</v>
      </c>
      <c r="K544" s="124"/>
      <c r="L544" s="126">
        <v>40374</v>
      </c>
      <c r="M544" s="126">
        <v>50222</v>
      </c>
      <c r="N544" s="127">
        <v>324</v>
      </c>
      <c r="O544" s="127">
        <v>12</v>
      </c>
      <c r="P544" s="127">
        <v>228</v>
      </c>
      <c r="Q544" s="127">
        <v>12</v>
      </c>
      <c r="R544" s="128">
        <v>12</v>
      </c>
      <c r="S544" s="360">
        <v>4465049</v>
      </c>
      <c r="T544" s="129">
        <v>0.03</v>
      </c>
      <c r="U544" s="130">
        <v>8.6499999999999994E-2</v>
      </c>
      <c r="V544" s="262">
        <v>25716.0530989037</v>
      </c>
      <c r="W544" s="262">
        <v>2873852.9223194662</v>
      </c>
      <c r="X544" s="262">
        <v>1591196.0776805338</v>
      </c>
      <c r="Y544" s="262">
        <v>246151.25686905574</v>
      </c>
      <c r="Z544" s="262">
        <v>131530.02997085484</v>
      </c>
      <c r="AA544" s="262">
        <v>114621.2268982009</v>
      </c>
      <c r="AB544" s="262">
        <v>83747.161983185986</v>
      </c>
      <c r="AC544" s="262"/>
      <c r="AD544" s="262">
        <v>2989407.1842305176</v>
      </c>
      <c r="AE544" s="262">
        <v>1398211.1065499349</v>
      </c>
      <c r="AK544" s="80">
        <v>4233</v>
      </c>
    </row>
    <row r="545" spans="2:37">
      <c r="B545" s="72">
        <v>40755</v>
      </c>
      <c r="C545" s="72">
        <v>40755</v>
      </c>
      <c r="D545" s="72">
        <v>40724</v>
      </c>
      <c r="E545" s="201">
        <v>231</v>
      </c>
      <c r="F545" s="80" t="s">
        <v>1053</v>
      </c>
      <c r="G545" s="80" t="s">
        <v>444</v>
      </c>
      <c r="H545" s="124">
        <v>143875458</v>
      </c>
      <c r="I545" s="125">
        <v>99</v>
      </c>
      <c r="J545" s="124" t="s">
        <v>1399</v>
      </c>
      <c r="K545" s="124"/>
      <c r="L545" s="126">
        <v>40205</v>
      </c>
      <c r="M545" s="126">
        <v>43488</v>
      </c>
      <c r="N545" s="127">
        <v>108</v>
      </c>
      <c r="O545" s="127">
        <v>17</v>
      </c>
      <c r="P545" s="127">
        <v>108</v>
      </c>
      <c r="Q545" s="127">
        <v>17</v>
      </c>
      <c r="R545" s="128">
        <v>17</v>
      </c>
      <c r="S545" s="360">
        <v>1615023</v>
      </c>
      <c r="T545" s="129">
        <v>0.03</v>
      </c>
      <c r="U545" s="130">
        <v>8.6499999999999994E-2</v>
      </c>
      <c r="V545" s="262">
        <v>17082.001936099019</v>
      </c>
      <c r="W545" s="262">
        <v>1278773.4743801798</v>
      </c>
      <c r="X545" s="262">
        <v>336249.52561982023</v>
      </c>
      <c r="Y545" s="262">
        <v>148708.5111854662</v>
      </c>
      <c r="Z545" s="262">
        <v>64147.439243681059</v>
      </c>
      <c r="AA545" s="262">
        <v>84561.071941785136</v>
      </c>
      <c r="AB545" s="262">
        <v>25071.236559372559</v>
      </c>
      <c r="AC545" s="262"/>
      <c r="AD545" s="262">
        <v>566082.73471849377</v>
      </c>
      <c r="AE545" s="262">
        <v>229833.2090986601</v>
      </c>
      <c r="AK545" s="80">
        <v>231</v>
      </c>
    </row>
    <row r="546" spans="2:37">
      <c r="B546" s="72">
        <v>40755</v>
      </c>
      <c r="C546" s="72">
        <v>40755</v>
      </c>
      <c r="D546" s="72">
        <v>40724</v>
      </c>
      <c r="E546" s="201">
        <v>136</v>
      </c>
      <c r="F546" s="80" t="s">
        <v>1053</v>
      </c>
      <c r="G546" s="80" t="s">
        <v>444</v>
      </c>
      <c r="H546" s="124">
        <v>143990516</v>
      </c>
      <c r="I546" s="125">
        <v>98</v>
      </c>
      <c r="J546" s="124" t="s">
        <v>1005</v>
      </c>
      <c r="K546" s="124"/>
      <c r="L546" s="126">
        <v>40252</v>
      </c>
      <c r="M546" s="126">
        <v>42058</v>
      </c>
      <c r="N546" s="127">
        <v>59</v>
      </c>
      <c r="O546" s="127">
        <v>16</v>
      </c>
      <c r="P546" s="127">
        <v>59</v>
      </c>
      <c r="Q546" s="127">
        <v>16</v>
      </c>
      <c r="R546" s="128">
        <v>16</v>
      </c>
      <c r="S546" s="360">
        <v>173097</v>
      </c>
      <c r="T546" s="129">
        <v>0.05</v>
      </c>
      <c r="U546" s="130">
        <v>0.104</v>
      </c>
      <c r="V546" s="262">
        <v>3315.3040403895188</v>
      </c>
      <c r="W546" s="262">
        <v>152624.58441680446</v>
      </c>
      <c r="X546" s="262">
        <v>20472.415583195543</v>
      </c>
      <c r="Y546" s="262">
        <v>19005.460442260865</v>
      </c>
      <c r="Z546" s="262">
        <v>10217.201674904547</v>
      </c>
      <c r="AA546" s="262">
        <v>8788.2587673563175</v>
      </c>
      <c r="AB546" s="262">
        <v>1436.6607426803889</v>
      </c>
      <c r="AC546" s="262"/>
      <c r="AD546" s="262">
        <v>42978.353966175324</v>
      </c>
      <c r="AE546" s="262">
        <v>22505.938382982091</v>
      </c>
      <c r="AK546" s="80">
        <v>136</v>
      </c>
    </row>
    <row r="547" spans="2:37">
      <c r="B547" s="72">
        <v>40755</v>
      </c>
      <c r="C547" s="72">
        <v>40755</v>
      </c>
      <c r="D547" s="72">
        <v>40724</v>
      </c>
      <c r="E547" s="201">
        <v>4074</v>
      </c>
      <c r="F547" s="80" t="s">
        <v>1053</v>
      </c>
      <c r="G547" s="80" t="s">
        <v>444</v>
      </c>
      <c r="H547" s="124">
        <v>143990931</v>
      </c>
      <c r="I547" s="125">
        <v>98</v>
      </c>
      <c r="J547" s="124" t="s">
        <v>159</v>
      </c>
      <c r="K547" s="124"/>
      <c r="L547" s="126">
        <v>40305</v>
      </c>
      <c r="M547" s="126">
        <v>42125</v>
      </c>
      <c r="N547" s="127">
        <v>60</v>
      </c>
      <c r="O547" s="127">
        <v>14</v>
      </c>
      <c r="P547" s="127">
        <v>60</v>
      </c>
      <c r="Q547" s="127">
        <v>14</v>
      </c>
      <c r="R547" s="128">
        <v>14</v>
      </c>
      <c r="S547" s="360">
        <v>204470</v>
      </c>
      <c r="T547" s="129">
        <v>0.05</v>
      </c>
      <c r="U547" s="130">
        <v>0.104</v>
      </c>
      <c r="V547" s="262">
        <v>3858.6011431909028</v>
      </c>
      <c r="W547" s="262">
        <v>179935.17723512882</v>
      </c>
      <c r="X547" s="262">
        <v>24534.822764871176</v>
      </c>
      <c r="Y547" s="262">
        <v>19954.477053055241</v>
      </c>
      <c r="Z547" s="262">
        <v>10768.178084824562</v>
      </c>
      <c r="AA547" s="262">
        <v>9186.2989682306797</v>
      </c>
      <c r="AB547" s="262">
        <v>1506.5242048605107</v>
      </c>
      <c r="AC547" s="262"/>
      <c r="AD547" s="262">
        <v>51580.891356323154</v>
      </c>
      <c r="AE547" s="262">
        <v>27046.068591454845</v>
      </c>
      <c r="AK547" s="80">
        <v>4074</v>
      </c>
    </row>
    <row r="548" spans="2:37">
      <c r="B548" s="72">
        <v>40755</v>
      </c>
      <c r="C548" s="72">
        <v>40755</v>
      </c>
      <c r="D548" s="72">
        <v>40724</v>
      </c>
      <c r="E548" s="201">
        <v>8121</v>
      </c>
      <c r="F548" s="80" t="s">
        <v>1053</v>
      </c>
      <c r="G548" s="80" t="s">
        <v>444</v>
      </c>
      <c r="H548" s="124">
        <v>143991016</v>
      </c>
      <c r="I548" s="125">
        <v>98</v>
      </c>
      <c r="J548" s="124" t="s">
        <v>164</v>
      </c>
      <c r="K548" s="124"/>
      <c r="L548" s="126">
        <v>40416</v>
      </c>
      <c r="M548" s="126">
        <v>42248</v>
      </c>
      <c r="N548" s="127">
        <v>60</v>
      </c>
      <c r="O548" s="127">
        <v>10</v>
      </c>
      <c r="P548" s="127">
        <v>60</v>
      </c>
      <c r="Q548" s="127">
        <v>10</v>
      </c>
      <c r="R548" s="128">
        <v>10</v>
      </c>
      <c r="S548" s="360">
        <v>189457</v>
      </c>
      <c r="T548" s="129">
        <v>0.05</v>
      </c>
      <c r="U548" s="130">
        <v>0.104</v>
      </c>
      <c r="V548" s="262">
        <v>3575.2873124933681</v>
      </c>
      <c r="W548" s="262">
        <v>166723.62142825749</v>
      </c>
      <c r="X548" s="262">
        <v>22733.378571742505</v>
      </c>
      <c r="Y548" s="262">
        <v>13599.048490154639</v>
      </c>
      <c r="Z548" s="262">
        <v>7365.8421209923536</v>
      </c>
      <c r="AA548" s="262">
        <v>6233.2063691622852</v>
      </c>
      <c r="AB548" s="262">
        <v>997.07800753256606</v>
      </c>
      <c r="AC548" s="262"/>
      <c r="AD548" s="262">
        <v>47793.617321342586</v>
      </c>
      <c r="AE548" s="262">
        <v>25060.238749602671</v>
      </c>
      <c r="AK548" s="80">
        <v>8121</v>
      </c>
    </row>
    <row r="549" spans="2:37">
      <c r="B549" s="72">
        <v>40755</v>
      </c>
      <c r="C549" s="72">
        <v>40755</v>
      </c>
      <c r="D549" s="72">
        <v>40724</v>
      </c>
      <c r="E549" s="201">
        <v>229</v>
      </c>
      <c r="F549" s="80" t="s">
        <v>1053</v>
      </c>
      <c r="G549" s="80" t="s">
        <v>444</v>
      </c>
      <c r="H549" s="124">
        <v>143991059</v>
      </c>
      <c r="I549" s="125">
        <v>98</v>
      </c>
      <c r="J549" s="124" t="s">
        <v>167</v>
      </c>
      <c r="K549" s="124"/>
      <c r="L549" s="126">
        <v>40378</v>
      </c>
      <c r="M549" s="126">
        <v>42217</v>
      </c>
      <c r="N549" s="127">
        <v>60</v>
      </c>
      <c r="O549" s="127">
        <v>11</v>
      </c>
      <c r="P549" s="127">
        <v>60</v>
      </c>
      <c r="Q549" s="127">
        <v>11</v>
      </c>
      <c r="R549" s="128">
        <v>11</v>
      </c>
      <c r="S549" s="360">
        <v>243852</v>
      </c>
      <c r="T549" s="129">
        <v>0.05</v>
      </c>
      <c r="U549" s="130">
        <v>0.104</v>
      </c>
      <c r="V549" s="262">
        <v>4601.7880665593393</v>
      </c>
      <c r="W549" s="262">
        <v>214591.64101893012</v>
      </c>
      <c r="X549" s="262">
        <v>29260.358981069876</v>
      </c>
      <c r="Y549" s="262">
        <v>19116.140696030114</v>
      </c>
      <c r="Z549" s="262">
        <v>10344.460615794998</v>
      </c>
      <c r="AA549" s="262">
        <v>8771.6800802351154</v>
      </c>
      <c r="AB549" s="262">
        <v>1411.6839859288098</v>
      </c>
      <c r="AC549" s="262"/>
      <c r="AD549" s="262">
        <v>61515.642974627677</v>
      </c>
      <c r="AE549" s="262">
        <v>32255.283993561137</v>
      </c>
      <c r="AK549" s="80">
        <v>229</v>
      </c>
    </row>
    <row r="550" spans="2:37">
      <c r="B550" s="72">
        <v>40755</v>
      </c>
      <c r="C550" s="72">
        <v>40755</v>
      </c>
      <c r="D550" s="72">
        <v>40724</v>
      </c>
      <c r="E550" s="201">
        <v>3511</v>
      </c>
      <c r="F550" s="80" t="s">
        <v>1053</v>
      </c>
      <c r="G550" s="80" t="s">
        <v>444</v>
      </c>
      <c r="H550" s="124">
        <v>143991296</v>
      </c>
      <c r="I550" s="125">
        <v>98</v>
      </c>
      <c r="J550" s="124" t="s">
        <v>193</v>
      </c>
      <c r="K550" s="124"/>
      <c r="L550" s="126">
        <v>40287</v>
      </c>
      <c r="M550" s="126">
        <v>41395</v>
      </c>
      <c r="N550" s="127">
        <v>36</v>
      </c>
      <c r="O550" s="127">
        <v>14</v>
      </c>
      <c r="P550" s="127">
        <v>36</v>
      </c>
      <c r="Q550" s="127">
        <v>14</v>
      </c>
      <c r="R550" s="128">
        <v>14</v>
      </c>
      <c r="S550" s="360">
        <v>123220</v>
      </c>
      <c r="T550" s="129">
        <v>0.05</v>
      </c>
      <c r="U550" s="130">
        <v>0.104</v>
      </c>
      <c r="V550" s="262">
        <v>3693.0139412368671</v>
      </c>
      <c r="W550" s="262">
        <v>113787.6621513353</v>
      </c>
      <c r="X550" s="262">
        <v>9432.337848664698</v>
      </c>
      <c r="Y550" s="262">
        <v>11595.629264716321</v>
      </c>
      <c r="Z550" s="262">
        <v>5961.9105787855842</v>
      </c>
      <c r="AA550" s="262">
        <v>5633.7186859307367</v>
      </c>
      <c r="AB550" s="262">
        <v>579.17863983028849</v>
      </c>
      <c r="AC550" s="262"/>
      <c r="AD550" s="262">
        <v>19160.839733190624</v>
      </c>
      <c r="AE550" s="262">
        <v>9728.5018845276136</v>
      </c>
      <c r="AK550" s="80">
        <v>3511</v>
      </c>
    </row>
    <row r="551" spans="2:37">
      <c r="B551" s="72">
        <v>40755</v>
      </c>
      <c r="C551" s="72">
        <v>40755</v>
      </c>
      <c r="D551" s="72">
        <v>40724</v>
      </c>
      <c r="E551" s="201">
        <v>3429</v>
      </c>
      <c r="F551" s="80" t="s">
        <v>1053</v>
      </c>
      <c r="G551" s="80" t="s">
        <v>349</v>
      </c>
      <c r="H551" s="124">
        <v>143991504</v>
      </c>
      <c r="I551" s="125">
        <v>98</v>
      </c>
      <c r="J551" s="124" t="s">
        <v>201</v>
      </c>
      <c r="K551" s="124"/>
      <c r="L551" s="126">
        <v>40339</v>
      </c>
      <c r="M551" s="126">
        <v>42156</v>
      </c>
      <c r="N551" s="127">
        <v>60</v>
      </c>
      <c r="O551" s="127">
        <v>13</v>
      </c>
      <c r="P551" s="127">
        <v>60</v>
      </c>
      <c r="Q551" s="127">
        <v>13</v>
      </c>
      <c r="R551" s="128">
        <v>13</v>
      </c>
      <c r="S551" s="360">
        <v>185359</v>
      </c>
      <c r="T551" s="129">
        <v>0.05</v>
      </c>
      <c r="U551" s="130">
        <v>0.104</v>
      </c>
      <c r="V551" s="262">
        <v>3497.9529970202111</v>
      </c>
      <c r="W551" s="262">
        <v>163117.34981721645</v>
      </c>
      <c r="X551" s="262">
        <v>22241.650182783545</v>
      </c>
      <c r="Y551" s="262">
        <v>16923.162814483869</v>
      </c>
      <c r="Z551" s="262">
        <v>9140.7759054206635</v>
      </c>
      <c r="AA551" s="262">
        <v>7782.3869090632052</v>
      </c>
      <c r="AB551" s="262">
        <v>1268.1642648078337</v>
      </c>
      <c r="AC551" s="262"/>
      <c r="AD551" s="262">
        <v>46759.830003994255</v>
      </c>
      <c r="AE551" s="262">
        <v>24518.179821213253</v>
      </c>
      <c r="AK551" s="80">
        <v>3429</v>
      </c>
    </row>
    <row r="552" spans="2:37">
      <c r="B552" s="72">
        <v>40755</v>
      </c>
      <c r="C552" s="72">
        <v>40755</v>
      </c>
      <c r="D552" s="72">
        <v>40724</v>
      </c>
      <c r="E552" s="201">
        <v>3266</v>
      </c>
      <c r="F552" s="80" t="s">
        <v>1053</v>
      </c>
      <c r="G552" s="80" t="s">
        <v>444</v>
      </c>
      <c r="H552" s="124">
        <v>143992217</v>
      </c>
      <c r="I552" s="125">
        <v>98</v>
      </c>
      <c r="J552" s="124" t="s">
        <v>1553</v>
      </c>
      <c r="K552" s="124"/>
      <c r="L552" s="126">
        <v>40403</v>
      </c>
      <c r="M552" s="126">
        <v>42217</v>
      </c>
      <c r="N552" s="127">
        <v>60</v>
      </c>
      <c r="O552" s="127">
        <v>11</v>
      </c>
      <c r="P552" s="127">
        <v>60</v>
      </c>
      <c r="Q552" s="127">
        <v>11</v>
      </c>
      <c r="R552" s="128">
        <v>11</v>
      </c>
      <c r="S552" s="360">
        <v>33064</v>
      </c>
      <c r="T552" s="129">
        <v>0.05</v>
      </c>
      <c r="U552" s="130">
        <v>0.104</v>
      </c>
      <c r="V552" s="262">
        <v>623.95846920557551</v>
      </c>
      <c r="W552" s="262">
        <v>29096.575048184579</v>
      </c>
      <c r="X552" s="262">
        <v>3967.4249518154211</v>
      </c>
      <c r="Y552" s="262">
        <v>2591.9659300458466</v>
      </c>
      <c r="Z552" s="262">
        <v>1402.6099675239318</v>
      </c>
      <c r="AA552" s="262">
        <v>1189.3559625219148</v>
      </c>
      <c r="AB552" s="262">
        <v>191.41085293846331</v>
      </c>
      <c r="AC552" s="262"/>
      <c r="AD552" s="262">
        <v>8340.9331041496116</v>
      </c>
      <c r="AE552" s="262">
        <v>4373.5081523346335</v>
      </c>
      <c r="AK552" s="80">
        <v>3266</v>
      </c>
    </row>
    <row r="553" spans="2:37">
      <c r="B553" s="72">
        <v>40755</v>
      </c>
      <c r="C553" s="72">
        <v>40755</v>
      </c>
      <c r="D553" s="72">
        <v>40724</v>
      </c>
      <c r="E553" s="201">
        <v>659</v>
      </c>
      <c r="F553" s="80" t="s">
        <v>1053</v>
      </c>
      <c r="G553" s="80" t="s">
        <v>444</v>
      </c>
      <c r="H553" s="124">
        <v>143992454</v>
      </c>
      <c r="I553" s="125">
        <v>98</v>
      </c>
      <c r="J553" s="124" t="s">
        <v>81</v>
      </c>
      <c r="K553" s="124"/>
      <c r="L553" s="126">
        <v>40389</v>
      </c>
      <c r="M553" s="126">
        <v>42217</v>
      </c>
      <c r="N553" s="127">
        <v>60</v>
      </c>
      <c r="O553" s="127">
        <v>11</v>
      </c>
      <c r="P553" s="127">
        <v>60</v>
      </c>
      <c r="Q553" s="127">
        <v>11</v>
      </c>
      <c r="R553" s="128">
        <v>11</v>
      </c>
      <c r="S553" s="360">
        <v>208695</v>
      </c>
      <c r="T553" s="129">
        <v>0.05</v>
      </c>
      <c r="U553" s="130">
        <v>0.104</v>
      </c>
      <c r="V553" s="262">
        <v>3938.3321053368495</v>
      </c>
      <c r="W553" s="262">
        <v>183653.20982581904</v>
      </c>
      <c r="X553" s="262">
        <v>25041.790174180962</v>
      </c>
      <c r="Y553" s="262">
        <v>16360.099497063815</v>
      </c>
      <c r="Z553" s="262">
        <v>8853.0633671790147</v>
      </c>
      <c r="AA553" s="262">
        <v>7507.0361298848002</v>
      </c>
      <c r="AB553" s="262">
        <v>1208.1565434911868</v>
      </c>
      <c r="AC553" s="262"/>
      <c r="AD553" s="262">
        <v>52646.716494389722</v>
      </c>
      <c r="AE553" s="262">
        <v>27604.926320211587</v>
      </c>
      <c r="AK553" s="80">
        <v>659</v>
      </c>
    </row>
    <row r="554" spans="2:37">
      <c r="B554" s="72">
        <v>40755</v>
      </c>
      <c r="C554" s="72">
        <v>40755</v>
      </c>
      <c r="D554" s="72">
        <v>40724</v>
      </c>
      <c r="E554" s="201">
        <v>231</v>
      </c>
      <c r="F554" s="80" t="s">
        <v>1053</v>
      </c>
      <c r="G554" s="80" t="s">
        <v>444</v>
      </c>
      <c r="H554" s="124">
        <v>143992616</v>
      </c>
      <c r="I554" s="125">
        <v>98</v>
      </c>
      <c r="J554" s="124" t="s">
        <v>1740</v>
      </c>
      <c r="K554" s="124"/>
      <c r="L554" s="126">
        <v>40364</v>
      </c>
      <c r="M554" s="126">
        <v>42186</v>
      </c>
      <c r="N554" s="127">
        <v>60</v>
      </c>
      <c r="O554" s="127">
        <v>12</v>
      </c>
      <c r="P554" s="127">
        <v>60</v>
      </c>
      <c r="Q554" s="127">
        <v>12</v>
      </c>
      <c r="R554" s="128">
        <v>12</v>
      </c>
      <c r="S554" s="360">
        <v>70204</v>
      </c>
      <c r="T554" s="129">
        <v>0.05</v>
      </c>
      <c r="U554" s="130">
        <v>0.104</v>
      </c>
      <c r="V554" s="262">
        <v>1324.8360867441393</v>
      </c>
      <c r="W554" s="262">
        <v>61780.061537707174</v>
      </c>
      <c r="X554" s="262">
        <v>8423.9384622928264</v>
      </c>
      <c r="Y554" s="262">
        <v>5960.2820416376398</v>
      </c>
      <c r="Z554" s="262">
        <v>3222.3320606095867</v>
      </c>
      <c r="AA554" s="262">
        <v>2737.9499810280531</v>
      </c>
      <c r="AB554" s="262">
        <v>443.36518222593821</v>
      </c>
      <c r="AC554" s="262"/>
      <c r="AD554" s="262">
        <v>17710.103666940446</v>
      </c>
      <c r="AE554" s="262">
        <v>9286.1652046485851</v>
      </c>
      <c r="AK554" s="80">
        <v>231</v>
      </c>
    </row>
    <row r="555" spans="2:37">
      <c r="B555" s="72">
        <v>40755</v>
      </c>
      <c r="C555" s="72">
        <v>40755</v>
      </c>
      <c r="D555" s="72">
        <v>40724</v>
      </c>
      <c r="E555" s="201">
        <v>3298</v>
      </c>
      <c r="F555" s="80" t="s">
        <v>1053</v>
      </c>
      <c r="G555" s="80" t="s">
        <v>444</v>
      </c>
      <c r="H555" s="124">
        <v>143993027</v>
      </c>
      <c r="I555" s="125">
        <v>98</v>
      </c>
      <c r="J555" s="124" t="s">
        <v>1752</v>
      </c>
      <c r="K555" s="124"/>
      <c r="L555" s="126">
        <v>40420</v>
      </c>
      <c r="M555" s="126">
        <v>42248</v>
      </c>
      <c r="N555" s="127">
        <v>60</v>
      </c>
      <c r="O555" s="127">
        <v>10</v>
      </c>
      <c r="P555" s="127">
        <v>60</v>
      </c>
      <c r="Q555" s="127">
        <v>10</v>
      </c>
      <c r="R555" s="128">
        <v>10</v>
      </c>
      <c r="S555" s="360">
        <v>234210</v>
      </c>
      <c r="T555" s="129">
        <v>0.05</v>
      </c>
      <c r="U555" s="130">
        <v>0.104</v>
      </c>
      <c r="V555" s="262">
        <v>4419.8316317637864</v>
      </c>
      <c r="W555" s="262">
        <v>206106.60664273257</v>
      </c>
      <c r="X555" s="262">
        <v>28103.393357267429</v>
      </c>
      <c r="Y555" s="262">
        <v>16811.377499269587</v>
      </c>
      <c r="Z555" s="262">
        <v>9105.7806423495531</v>
      </c>
      <c r="AA555" s="262">
        <v>7705.596856920034</v>
      </c>
      <c r="AB555" s="262">
        <v>1232.6049718099748</v>
      </c>
      <c r="AC555" s="262"/>
      <c r="AD555" s="262">
        <v>59083.2912630922</v>
      </c>
      <c r="AE555" s="262">
        <v>30979.897905827929</v>
      </c>
      <c r="AK555" s="80">
        <v>3298</v>
      </c>
    </row>
    <row r="556" spans="2:37">
      <c r="B556" s="72">
        <v>40755</v>
      </c>
      <c r="C556" s="72">
        <v>40755</v>
      </c>
      <c r="D556" s="72">
        <v>40724</v>
      </c>
      <c r="E556" s="201">
        <v>4241</v>
      </c>
      <c r="F556" s="80" t="s">
        <v>1053</v>
      </c>
      <c r="G556" s="80" t="s">
        <v>444</v>
      </c>
      <c r="H556" s="124">
        <v>143993205</v>
      </c>
      <c r="I556" s="125">
        <v>98</v>
      </c>
      <c r="J556" s="124" t="s">
        <v>186</v>
      </c>
      <c r="K556" s="124"/>
      <c r="L556" s="126">
        <v>40414</v>
      </c>
      <c r="M556" s="126">
        <v>42248</v>
      </c>
      <c r="N556" s="127">
        <v>60</v>
      </c>
      <c r="O556" s="127">
        <v>10</v>
      </c>
      <c r="P556" s="127">
        <v>60</v>
      </c>
      <c r="Q556" s="127">
        <v>10</v>
      </c>
      <c r="R556" s="128">
        <v>10</v>
      </c>
      <c r="S556" s="360">
        <v>427333</v>
      </c>
      <c r="T556" s="129">
        <v>0.05</v>
      </c>
      <c r="U556" s="130">
        <v>0.104</v>
      </c>
      <c r="V556" s="262">
        <v>8064.300886796098</v>
      </c>
      <c r="W556" s="262">
        <v>376056.33634968125</v>
      </c>
      <c r="X556" s="262">
        <v>51276.663650318747</v>
      </c>
      <c r="Y556" s="262">
        <v>30673.568083751205</v>
      </c>
      <c r="Z556" s="262">
        <v>16614.152082477951</v>
      </c>
      <c r="AA556" s="262">
        <v>14059.416001273254</v>
      </c>
      <c r="AB556" s="262">
        <v>2248.9764758911733</v>
      </c>
      <c r="AC556" s="262"/>
      <c r="AD556" s="262">
        <v>107801.71685808014</v>
      </c>
      <c r="AE556" s="262">
        <v>56525.053207767225</v>
      </c>
      <c r="AK556" s="80">
        <v>4241</v>
      </c>
    </row>
    <row r="557" spans="2:37">
      <c r="B557" s="72">
        <v>40755</v>
      </c>
      <c r="C557" s="72">
        <v>40755</v>
      </c>
      <c r="D557" s="72">
        <v>40724</v>
      </c>
      <c r="E557" s="201">
        <v>4287</v>
      </c>
      <c r="F557" s="80" t="s">
        <v>1053</v>
      </c>
      <c r="G557" s="80" t="s">
        <v>444</v>
      </c>
      <c r="H557" s="124">
        <v>143993531</v>
      </c>
      <c r="I557" s="125">
        <v>98</v>
      </c>
      <c r="J557" s="124" t="s">
        <v>999</v>
      </c>
      <c r="K557" s="124"/>
      <c r="L557" s="126">
        <v>40396</v>
      </c>
      <c r="M557" s="126">
        <v>41843</v>
      </c>
      <c r="N557" s="127">
        <v>48</v>
      </c>
      <c r="O557" s="127">
        <v>11</v>
      </c>
      <c r="P557" s="127">
        <v>48</v>
      </c>
      <c r="Q557" s="127">
        <v>11</v>
      </c>
      <c r="R557" s="128">
        <v>11</v>
      </c>
      <c r="S557" s="360">
        <v>232559</v>
      </c>
      <c r="T557" s="129">
        <v>0.05</v>
      </c>
      <c r="U557" s="130">
        <v>0.104</v>
      </c>
      <c r="V557" s="262">
        <v>5355.6694834959635</v>
      </c>
      <c r="W557" s="262">
        <v>209573.30743220708</v>
      </c>
      <c r="X557" s="262">
        <v>22985.692567792925</v>
      </c>
      <c r="Y557" s="262">
        <v>18247.589287911309</v>
      </c>
      <c r="Z557" s="262">
        <v>9641.0034662758371</v>
      </c>
      <c r="AA557" s="262">
        <v>8606.5858216354718</v>
      </c>
      <c r="AB557" s="262">
        <v>1108.9588519549218</v>
      </c>
      <c r="AC557" s="262"/>
      <c r="AD557" s="262">
        <v>47498.827775596728</v>
      </c>
      <c r="AE557" s="262">
        <v>24513.135207807049</v>
      </c>
      <c r="AK557" s="80">
        <v>4287</v>
      </c>
    </row>
    <row r="558" spans="2:37">
      <c r="B558" s="72">
        <v>40755</v>
      </c>
      <c r="C558" s="72">
        <v>40755</v>
      </c>
      <c r="D558" s="72">
        <v>40724</v>
      </c>
      <c r="E558" s="201">
        <v>3125</v>
      </c>
      <c r="F558" s="80" t="s">
        <v>1053</v>
      </c>
      <c r="G558" s="80" t="s">
        <v>444</v>
      </c>
      <c r="H558" s="124">
        <v>143993906</v>
      </c>
      <c r="I558" s="125">
        <v>98</v>
      </c>
      <c r="J558" s="124" t="s">
        <v>1021</v>
      </c>
      <c r="K558" s="124"/>
      <c r="L558" s="126">
        <v>40443</v>
      </c>
      <c r="M558" s="126">
        <v>42278</v>
      </c>
      <c r="N558" s="127">
        <v>60</v>
      </c>
      <c r="O558" s="127">
        <v>9</v>
      </c>
      <c r="P558" s="127">
        <v>60</v>
      </c>
      <c r="Q558" s="127">
        <v>9</v>
      </c>
      <c r="R558" s="128">
        <v>9</v>
      </c>
      <c r="S558" s="360">
        <v>152344</v>
      </c>
      <c r="T558" s="129">
        <v>0.05</v>
      </c>
      <c r="U558" s="130">
        <v>0.104</v>
      </c>
      <c r="V558" s="262">
        <v>2874.9192182631923</v>
      </c>
      <c r="W558" s="262">
        <v>134063.89514700675</v>
      </c>
      <c r="X558" s="262">
        <v>18280.104852993245</v>
      </c>
      <c r="Y558" s="262">
        <v>9911.5679771935283</v>
      </c>
      <c r="Z558" s="262">
        <v>5373.5897247536814</v>
      </c>
      <c r="AA558" s="262">
        <v>4537.978252439847</v>
      </c>
      <c r="AB558" s="262">
        <v>721.58308630236502</v>
      </c>
      <c r="AC558" s="262"/>
      <c r="AD558" s="262">
        <v>38431.257948783197</v>
      </c>
      <c r="AE558" s="262">
        <v>20151.153095792011</v>
      </c>
      <c r="AK558" s="80">
        <v>3125</v>
      </c>
    </row>
    <row r="559" spans="2:37">
      <c r="B559" s="72">
        <v>40755</v>
      </c>
      <c r="C559" s="72">
        <v>40755</v>
      </c>
      <c r="D559" s="72">
        <v>40724</v>
      </c>
      <c r="E559" s="201">
        <v>324</v>
      </c>
      <c r="F559" s="80" t="s">
        <v>1053</v>
      </c>
      <c r="G559" s="80" t="s">
        <v>349</v>
      </c>
      <c r="H559" s="124">
        <v>143096114</v>
      </c>
      <c r="I559" s="125">
        <v>99</v>
      </c>
      <c r="J559" s="124" t="s">
        <v>1047</v>
      </c>
      <c r="K559" s="124"/>
      <c r="L559" s="126">
        <v>40485</v>
      </c>
      <c r="M559" s="126">
        <v>46692</v>
      </c>
      <c r="N559" s="127">
        <v>204</v>
      </c>
      <c r="O559" s="127">
        <v>8</v>
      </c>
      <c r="P559" s="127">
        <v>204</v>
      </c>
      <c r="Q559" s="127">
        <v>8</v>
      </c>
      <c r="R559" s="128">
        <v>8</v>
      </c>
      <c r="S559" s="360">
        <v>390022</v>
      </c>
      <c r="T559" s="129">
        <v>0.03</v>
      </c>
      <c r="U559" s="130">
        <v>7.6499999999999999E-2</v>
      </c>
      <c r="V559" s="262">
        <v>2442.9991475042511</v>
      </c>
      <c r="W559" s="262">
        <v>278397.56007128628</v>
      </c>
      <c r="X559" s="262">
        <v>111624.43992871372</v>
      </c>
      <c r="Y559" s="262">
        <v>14077.466285521228</v>
      </c>
      <c r="Z559" s="262">
        <v>7697.16852044402</v>
      </c>
      <c r="AA559" s="262">
        <v>6380.2977650772082</v>
      </c>
      <c r="AB559" s="262">
        <v>3916.6470150425866</v>
      </c>
      <c r="AC559" s="262"/>
      <c r="AD559" s="262">
        <v>219974.26601958313</v>
      </c>
      <c r="AE559" s="262">
        <v>108349.82609085784</v>
      </c>
      <c r="AK559" s="80">
        <v>324</v>
      </c>
    </row>
    <row r="560" spans="2:37">
      <c r="B560" s="72">
        <v>40755</v>
      </c>
      <c r="C560" s="72">
        <v>40755</v>
      </c>
      <c r="D560" s="72">
        <v>40724</v>
      </c>
      <c r="E560" s="201">
        <v>4077</v>
      </c>
      <c r="F560" s="80" t="s">
        <v>1053</v>
      </c>
      <c r="G560" s="80" t="s">
        <v>444</v>
      </c>
      <c r="H560" s="124">
        <v>143993167</v>
      </c>
      <c r="I560" s="125">
        <v>98</v>
      </c>
      <c r="J560" s="124" t="s">
        <v>160</v>
      </c>
      <c r="K560" s="124"/>
      <c r="L560" s="126">
        <v>40550</v>
      </c>
      <c r="M560" s="126">
        <v>42370</v>
      </c>
      <c r="N560" s="127">
        <v>60</v>
      </c>
      <c r="O560" s="127">
        <v>6</v>
      </c>
      <c r="P560" s="127">
        <v>60</v>
      </c>
      <c r="Q560" s="127">
        <v>6</v>
      </c>
      <c r="R560" s="128">
        <v>6</v>
      </c>
      <c r="S560" s="360">
        <v>186232</v>
      </c>
      <c r="T560" s="129">
        <v>0.05</v>
      </c>
      <c r="U560" s="130">
        <v>9.4E-2</v>
      </c>
      <c r="V560" s="262">
        <v>3514.427583991433</v>
      </c>
      <c r="W560" s="262">
        <v>167728.88202698962</v>
      </c>
      <c r="X560" s="262">
        <v>18503.117973010376</v>
      </c>
      <c r="Y560" s="262">
        <v>7621.9761915409927</v>
      </c>
      <c r="Z560" s="262">
        <v>4483.6923618059463</v>
      </c>
      <c r="AA560" s="262">
        <v>3138.2838297350463</v>
      </c>
      <c r="AB560" s="262">
        <v>486.92415718448353</v>
      </c>
      <c r="AC560" s="262"/>
      <c r="AD560" s="262">
        <v>43136.77301249731</v>
      </c>
      <c r="AE560" s="262">
        <v>24633.655039486544</v>
      </c>
      <c r="AK560" s="80">
        <v>4077</v>
      </c>
    </row>
    <row r="561" spans="2:37">
      <c r="B561" s="72">
        <v>40755</v>
      </c>
      <c r="C561" s="72">
        <v>40755</v>
      </c>
      <c r="D561" s="72">
        <v>40724</v>
      </c>
      <c r="E561" s="201">
        <v>3376</v>
      </c>
      <c r="F561" s="80" t="s">
        <v>1053</v>
      </c>
      <c r="G561" s="80" t="s">
        <v>444</v>
      </c>
      <c r="H561" s="124">
        <v>143990044</v>
      </c>
      <c r="I561" s="125">
        <v>98</v>
      </c>
      <c r="J561" s="124" t="s">
        <v>78</v>
      </c>
      <c r="K561" s="124"/>
      <c r="L561" s="126">
        <v>40560</v>
      </c>
      <c r="M561" s="126">
        <v>42401</v>
      </c>
      <c r="N561" s="127">
        <v>61</v>
      </c>
      <c r="O561" s="127">
        <v>5</v>
      </c>
      <c r="P561" s="127">
        <v>60</v>
      </c>
      <c r="Q561" s="127">
        <v>5</v>
      </c>
      <c r="R561" s="128">
        <v>5</v>
      </c>
      <c r="S561" s="360">
        <v>198624</v>
      </c>
      <c r="T561" s="129">
        <v>0.05</v>
      </c>
      <c r="U561" s="130">
        <v>9.4E-2</v>
      </c>
      <c r="V561" s="262">
        <v>3748.2799113080155</v>
      </c>
      <c r="W561" s="262">
        <v>178889.67236419511</v>
      </c>
      <c r="X561" s="262">
        <v>19734.32763580489</v>
      </c>
      <c r="Y561" s="262">
        <v>6821.2198176946276</v>
      </c>
      <c r="Z561" s="262">
        <v>4015.7968839504038</v>
      </c>
      <c r="AA561" s="262">
        <v>2805.4229337442239</v>
      </c>
      <c r="AB561" s="262">
        <v>432.7703428904581</v>
      </c>
      <c r="AC561" s="262"/>
      <c r="AD561" s="262">
        <v>46007.122314286789</v>
      </c>
      <c r="AE561" s="262">
        <v>26272.794678481547</v>
      </c>
      <c r="AK561" s="80">
        <v>3376</v>
      </c>
    </row>
    <row r="562" spans="2:37">
      <c r="B562" s="72">
        <v>40755</v>
      </c>
      <c r="C562" s="72">
        <v>40755</v>
      </c>
      <c r="D562" s="72">
        <v>40724</v>
      </c>
      <c r="E562" s="201">
        <v>3288</v>
      </c>
      <c r="F562" s="80" t="s">
        <v>1053</v>
      </c>
      <c r="G562" s="80" t="s">
        <v>444</v>
      </c>
      <c r="H562" s="124">
        <v>143993523</v>
      </c>
      <c r="I562" s="125">
        <v>98</v>
      </c>
      <c r="J562" s="124" t="s">
        <v>1102</v>
      </c>
      <c r="K562" s="124"/>
      <c r="L562" s="126">
        <v>40554</v>
      </c>
      <c r="M562" s="126">
        <v>42005</v>
      </c>
      <c r="N562" s="127">
        <v>48</v>
      </c>
      <c r="O562" s="127">
        <v>6</v>
      </c>
      <c r="P562" s="127">
        <v>48</v>
      </c>
      <c r="Q562" s="127">
        <v>6</v>
      </c>
      <c r="R562" s="128">
        <v>6</v>
      </c>
      <c r="S562" s="360">
        <v>180875</v>
      </c>
      <c r="T562" s="129">
        <v>0.05</v>
      </c>
      <c r="U562" s="130">
        <v>9.4E-2</v>
      </c>
      <c r="V562" s="262">
        <v>4165.4234745906733</v>
      </c>
      <c r="W562" s="262">
        <v>166115.87024420311</v>
      </c>
      <c r="X562" s="262">
        <v>14759.129755796894</v>
      </c>
      <c r="Y562" s="262">
        <v>7467.3687550358627</v>
      </c>
      <c r="Z562" s="262">
        <v>4307.4505442171085</v>
      </c>
      <c r="AA562" s="262">
        <v>3159.9182108187542</v>
      </c>
      <c r="AB562" s="262">
        <v>388.39815146833934</v>
      </c>
      <c r="AC562" s="262"/>
      <c r="AD562" s="262">
        <v>33824.456536150152</v>
      </c>
      <c r="AE562" s="262">
        <v>19065.326780352949</v>
      </c>
      <c r="AK562" s="80">
        <v>3288</v>
      </c>
    </row>
    <row r="563" spans="2:37">
      <c r="B563" s="72">
        <v>40755</v>
      </c>
      <c r="C563" s="72">
        <v>40755</v>
      </c>
      <c r="D563" s="72">
        <v>40724</v>
      </c>
      <c r="E563" s="201">
        <v>200</v>
      </c>
      <c r="F563" s="80" t="s">
        <v>1053</v>
      </c>
      <c r="G563" s="80" t="s">
        <v>444</v>
      </c>
      <c r="H563" s="124">
        <v>143993485</v>
      </c>
      <c r="I563" s="125">
        <v>98</v>
      </c>
      <c r="J563" s="124" t="s">
        <v>216</v>
      </c>
      <c r="K563" s="124"/>
      <c r="L563" s="126">
        <v>40578</v>
      </c>
      <c r="M563" s="126">
        <v>42401</v>
      </c>
      <c r="N563" s="127">
        <v>60</v>
      </c>
      <c r="O563" s="127">
        <v>5</v>
      </c>
      <c r="P563" s="127">
        <v>60</v>
      </c>
      <c r="Q563" s="127">
        <v>5</v>
      </c>
      <c r="R563" s="128">
        <v>5</v>
      </c>
      <c r="S563" s="360">
        <v>100152</v>
      </c>
      <c r="T563" s="129">
        <v>0.05</v>
      </c>
      <c r="U563" s="130">
        <v>9.4E-2</v>
      </c>
      <c r="V563" s="262">
        <v>1889.9917919149768</v>
      </c>
      <c r="W563" s="262">
        <v>90201.377812443956</v>
      </c>
      <c r="X563" s="262">
        <v>9950.6221875560441</v>
      </c>
      <c r="Y563" s="262">
        <v>3439.457503533069</v>
      </c>
      <c r="Z563" s="262">
        <v>2024.8816332437209</v>
      </c>
      <c r="AA563" s="262">
        <v>1414.5758702893481</v>
      </c>
      <c r="AB563" s="262">
        <v>218.21539884991324</v>
      </c>
      <c r="AC563" s="262"/>
      <c r="AD563" s="262">
        <v>23198.129702455171</v>
      </c>
      <c r="AE563" s="262">
        <v>13247.507514898929</v>
      </c>
      <c r="AK563" s="80">
        <v>200</v>
      </c>
    </row>
    <row r="564" spans="2:37" s="94" customFormat="1" ht="13.8" thickBot="1">
      <c r="B564" s="144">
        <v>40755</v>
      </c>
      <c r="C564" s="144">
        <v>40755</v>
      </c>
      <c r="D564" s="144">
        <v>40724</v>
      </c>
      <c r="E564" s="205">
        <v>3005</v>
      </c>
      <c r="F564" s="145" t="s">
        <v>1053</v>
      </c>
      <c r="G564" s="145" t="s">
        <v>444</v>
      </c>
      <c r="H564" s="105">
        <v>141996231</v>
      </c>
      <c r="I564" s="146">
        <v>98</v>
      </c>
      <c r="J564" s="105" t="s">
        <v>1212</v>
      </c>
      <c r="K564" s="105"/>
      <c r="L564" s="147">
        <v>40576</v>
      </c>
      <c r="M564" s="147">
        <v>42401</v>
      </c>
      <c r="N564" s="148">
        <v>60</v>
      </c>
      <c r="O564" s="148">
        <v>5</v>
      </c>
      <c r="P564" s="148">
        <v>60</v>
      </c>
      <c r="Q564" s="148">
        <v>5</v>
      </c>
      <c r="R564" s="149">
        <v>5</v>
      </c>
      <c r="S564" s="361">
        <v>200527</v>
      </c>
      <c r="T564" s="150">
        <v>0.05</v>
      </c>
      <c r="U564" s="151">
        <v>9.4E-2</v>
      </c>
      <c r="V564" s="263">
        <v>3784.1918689325685</v>
      </c>
      <c r="W564" s="263">
        <v>180603.59941484896</v>
      </c>
      <c r="X564" s="263">
        <v>19923.400585151045</v>
      </c>
      <c r="Y564" s="263">
        <v>6886.5733566077142</v>
      </c>
      <c r="Z564" s="263">
        <v>4054.2718994075367</v>
      </c>
      <c r="AA564" s="263">
        <v>2832.3014572001775</v>
      </c>
      <c r="AB564" s="263">
        <v>436.91667949892638</v>
      </c>
      <c r="AC564" s="263"/>
      <c r="AD564" s="263">
        <v>46447.912721106193</v>
      </c>
      <c r="AE564" s="263">
        <v>26524.51213595473</v>
      </c>
      <c r="AF564" s="250"/>
      <c r="AG564" s="85"/>
      <c r="AH564" s="95"/>
      <c r="AK564" s="145">
        <v>3005</v>
      </c>
    </row>
    <row r="565" spans="2:37">
      <c r="B565" s="81">
        <v>40786</v>
      </c>
      <c r="C565" s="81">
        <v>40786</v>
      </c>
      <c r="D565" s="81">
        <v>40786</v>
      </c>
      <c r="E565" s="203">
        <v>10332</v>
      </c>
      <c r="F565" s="82" t="s">
        <v>1053</v>
      </c>
      <c r="G565" s="82" t="s">
        <v>349</v>
      </c>
      <c r="H565" s="19">
        <v>141088025</v>
      </c>
      <c r="I565" s="20">
        <v>98</v>
      </c>
      <c r="J565" s="19" t="s">
        <v>772</v>
      </c>
      <c r="K565" s="19"/>
      <c r="L565" s="21">
        <v>40102</v>
      </c>
      <c r="M565" s="21">
        <v>41937</v>
      </c>
      <c r="N565" s="34">
        <v>60</v>
      </c>
      <c r="O565" s="34">
        <v>21</v>
      </c>
      <c r="P565" s="34">
        <v>60</v>
      </c>
      <c r="Q565" s="34">
        <v>21</v>
      </c>
      <c r="R565" s="52">
        <v>21</v>
      </c>
      <c r="S565" s="356">
        <v>170000</v>
      </c>
      <c r="T565" s="26">
        <v>0.05</v>
      </c>
      <c r="U565" s="27">
        <v>0.104</v>
      </c>
      <c r="V565" s="256">
        <v>3208.1097194818485</v>
      </c>
      <c r="W565" s="257">
        <v>149601.31134137968</v>
      </c>
      <c r="X565" s="257">
        <v>20398.688658620318</v>
      </c>
      <c r="Y565" s="257">
        <v>23549.75712513936</v>
      </c>
      <c r="Z565" s="257">
        <v>12628.877367118675</v>
      </c>
      <c r="AA565" s="257">
        <v>10920.879758020685</v>
      </c>
      <c r="AB565" s="257">
        <v>1878.8265869781872</v>
      </c>
      <c r="AC565" s="257"/>
      <c r="AD565" s="257">
        <v>42885.271827529403</v>
      </c>
      <c r="AE565" s="257">
        <v>22486.583168911435</v>
      </c>
      <c r="AK565" s="82">
        <v>10332</v>
      </c>
    </row>
    <row r="566" spans="2:37">
      <c r="B566" s="81">
        <v>40786</v>
      </c>
      <c r="C566" s="81">
        <v>40786</v>
      </c>
      <c r="D566" s="81">
        <v>40786</v>
      </c>
      <c r="E566" s="203">
        <v>140</v>
      </c>
      <c r="F566" s="82" t="s">
        <v>1053</v>
      </c>
      <c r="G566" s="82" t="s">
        <v>444</v>
      </c>
      <c r="H566" s="19">
        <v>141990764</v>
      </c>
      <c r="I566" s="20">
        <v>97</v>
      </c>
      <c r="J566" s="19" t="s">
        <v>774</v>
      </c>
      <c r="K566" s="19"/>
      <c r="L566" s="21">
        <v>40400</v>
      </c>
      <c r="M566" s="21">
        <v>41113</v>
      </c>
      <c r="N566" s="34">
        <v>23</v>
      </c>
      <c r="O566" s="34">
        <v>12</v>
      </c>
      <c r="P566" s="34">
        <v>23</v>
      </c>
      <c r="Q566" s="34">
        <v>12</v>
      </c>
      <c r="R566" s="52">
        <v>12</v>
      </c>
      <c r="S566" s="356">
        <v>21371</v>
      </c>
      <c r="T566" s="26">
        <v>0</v>
      </c>
      <c r="U566" s="27">
        <v>0.104</v>
      </c>
      <c r="V566" s="256">
        <v>929.17391304347825</v>
      </c>
      <c r="W566" s="257">
        <v>19300.30000547328</v>
      </c>
      <c r="X566" s="257">
        <v>2070.6999945267198</v>
      </c>
      <c r="Y566" s="257">
        <v>1558.5827468454365</v>
      </c>
      <c r="Z566" s="257">
        <v>0</v>
      </c>
      <c r="AA566" s="257">
        <v>1558.5827468454365</v>
      </c>
      <c r="AB566" s="257">
        <v>108.98421023824841</v>
      </c>
      <c r="AC566" s="257"/>
      <c r="AD566" s="257">
        <v>2070.699994526497</v>
      </c>
      <c r="AE566" s="257">
        <v>0</v>
      </c>
      <c r="AK566" s="82">
        <v>140</v>
      </c>
    </row>
    <row r="567" spans="2:37">
      <c r="B567" s="81">
        <v>40786</v>
      </c>
      <c r="C567" s="81">
        <v>40786</v>
      </c>
      <c r="D567" s="81">
        <v>40786</v>
      </c>
      <c r="E567" s="203">
        <v>3205</v>
      </c>
      <c r="F567" s="82" t="s">
        <v>1053</v>
      </c>
      <c r="G567" s="82" t="s">
        <v>444</v>
      </c>
      <c r="H567" s="19">
        <v>141995502</v>
      </c>
      <c r="I567" s="20">
        <v>98</v>
      </c>
      <c r="J567" s="19" t="s">
        <v>261</v>
      </c>
      <c r="K567" s="19"/>
      <c r="L567" s="21">
        <v>40434</v>
      </c>
      <c r="M567" s="21">
        <v>42248</v>
      </c>
      <c r="N567" s="34">
        <v>60</v>
      </c>
      <c r="O567" s="34">
        <v>11</v>
      </c>
      <c r="P567" s="34">
        <v>60</v>
      </c>
      <c r="Q567" s="34">
        <v>11</v>
      </c>
      <c r="R567" s="52">
        <v>11</v>
      </c>
      <c r="S567" s="356">
        <v>195405</v>
      </c>
      <c r="T567" s="26">
        <v>0.05</v>
      </c>
      <c r="U567" s="27">
        <v>0.104</v>
      </c>
      <c r="V567" s="256">
        <v>3687.5334102079446</v>
      </c>
      <c r="W567" s="257">
        <v>171957.90730977824</v>
      </c>
      <c r="X567" s="257">
        <v>23447.092690221762</v>
      </c>
      <c r="Y567" s="257">
        <v>15318.264655232537</v>
      </c>
      <c r="Z567" s="257">
        <v>8289.2874638281464</v>
      </c>
      <c r="AA567" s="257">
        <v>7028.9771914043904</v>
      </c>
      <c r="AB567" s="257">
        <v>1131.2193841773656</v>
      </c>
      <c r="AC567" s="257"/>
      <c r="AD567" s="257">
        <v>49294.097302696413</v>
      </c>
      <c r="AE567" s="257">
        <v>25847.004612477289</v>
      </c>
      <c r="AK567" s="82">
        <v>3205</v>
      </c>
    </row>
    <row r="568" spans="2:37">
      <c r="B568" s="81">
        <v>40786</v>
      </c>
      <c r="C568" s="81">
        <v>40786</v>
      </c>
      <c r="D568" s="81">
        <v>40786</v>
      </c>
      <c r="E568" s="203">
        <v>10297</v>
      </c>
      <c r="F568" s="82" t="s">
        <v>1053</v>
      </c>
      <c r="G568" s="82" t="s">
        <v>349</v>
      </c>
      <c r="H568" s="19">
        <v>143000516</v>
      </c>
      <c r="I568" s="20">
        <v>97</v>
      </c>
      <c r="J568" s="19" t="s">
        <v>271</v>
      </c>
      <c r="K568" s="19"/>
      <c r="L568" s="21">
        <v>40025</v>
      </c>
      <c r="M568" s="21">
        <v>41843</v>
      </c>
      <c r="N568" s="34">
        <v>60</v>
      </c>
      <c r="O568" s="34">
        <v>24</v>
      </c>
      <c r="P568" s="34">
        <v>60</v>
      </c>
      <c r="Q568" s="34">
        <v>24</v>
      </c>
      <c r="R568" s="52">
        <v>24</v>
      </c>
      <c r="S568" s="356">
        <v>147400</v>
      </c>
      <c r="T568" s="26">
        <v>0</v>
      </c>
      <c r="U568" s="27">
        <v>0.104</v>
      </c>
      <c r="V568" s="256">
        <v>2456.6666666666665</v>
      </c>
      <c r="W568" s="257">
        <v>114559.84582763859</v>
      </c>
      <c r="X568" s="257">
        <v>32840.154172361406</v>
      </c>
      <c r="Y568" s="257">
        <v>20093.980714345438</v>
      </c>
      <c r="Z568" s="257">
        <v>0</v>
      </c>
      <c r="AA568" s="257">
        <v>20093.980714345438</v>
      </c>
      <c r="AB568" s="257">
        <v>3456.8583339327797</v>
      </c>
      <c r="AC568" s="257"/>
      <c r="AD568" s="257">
        <v>32840.154172360024</v>
      </c>
      <c r="AE568" s="257">
        <v>0</v>
      </c>
      <c r="AK568" s="82">
        <v>10297</v>
      </c>
    </row>
    <row r="569" spans="2:37">
      <c r="B569" s="81">
        <v>40786</v>
      </c>
      <c r="C569" s="81">
        <v>40786</v>
      </c>
      <c r="D569" s="81">
        <v>40786</v>
      </c>
      <c r="E569" s="203">
        <v>2018</v>
      </c>
      <c r="F569" s="82" t="s">
        <v>1053</v>
      </c>
      <c r="G569" s="82" t="s">
        <v>349</v>
      </c>
      <c r="H569" s="19">
        <v>143002349</v>
      </c>
      <c r="I569" s="20">
        <v>98</v>
      </c>
      <c r="J569" s="19" t="s">
        <v>1370</v>
      </c>
      <c r="K569" s="19"/>
      <c r="L569" s="21">
        <v>39293</v>
      </c>
      <c r="M569" s="21">
        <v>41843</v>
      </c>
      <c r="N569" s="34">
        <v>84</v>
      </c>
      <c r="O569" s="34">
        <v>48</v>
      </c>
      <c r="P569" s="34">
        <v>60</v>
      </c>
      <c r="Q569" s="34">
        <v>48</v>
      </c>
      <c r="R569" s="52">
        <v>48</v>
      </c>
      <c r="S569" s="356">
        <v>500003</v>
      </c>
      <c r="T569" s="26">
        <v>0.05</v>
      </c>
      <c r="U569" s="27">
        <v>0.104</v>
      </c>
      <c r="V569" s="256">
        <v>9435.6734357063688</v>
      </c>
      <c r="W569" s="257">
        <v>440006.4969095522</v>
      </c>
      <c r="X569" s="257">
        <v>59996.503090447804</v>
      </c>
      <c r="Y569" s="257">
        <v>120005.21222862061</v>
      </c>
      <c r="Z569" s="257">
        <v>63129.521076452627</v>
      </c>
      <c r="AA569" s="257">
        <v>56875.691152167987</v>
      </c>
      <c r="AB569" s="257">
        <v>12630.84275588375</v>
      </c>
      <c r="AC569" s="257"/>
      <c r="AD569" s="257">
        <v>126133.90923282475</v>
      </c>
      <c r="AE569" s="257">
        <v>66137.406142383683</v>
      </c>
      <c r="AK569" s="82">
        <v>2018</v>
      </c>
    </row>
    <row r="570" spans="2:37">
      <c r="B570" s="81">
        <v>40786</v>
      </c>
      <c r="C570" s="81">
        <v>40786</v>
      </c>
      <c r="D570" s="81">
        <v>40786</v>
      </c>
      <c r="E570" s="203">
        <v>2018</v>
      </c>
      <c r="F570" s="82" t="s">
        <v>1053</v>
      </c>
      <c r="G570" s="82" t="s">
        <v>349</v>
      </c>
      <c r="H570" s="19">
        <v>143003442</v>
      </c>
      <c r="I570" s="20">
        <v>99</v>
      </c>
      <c r="J570" s="19" t="s">
        <v>85</v>
      </c>
      <c r="K570" s="19"/>
      <c r="L570" s="21">
        <v>37957</v>
      </c>
      <c r="M570" s="21">
        <v>46714</v>
      </c>
      <c r="N570" s="34">
        <v>288</v>
      </c>
      <c r="O570" s="34">
        <v>92</v>
      </c>
      <c r="P570" s="34">
        <v>228</v>
      </c>
      <c r="Q570" s="34">
        <v>92</v>
      </c>
      <c r="R570" s="52">
        <v>92</v>
      </c>
      <c r="S570" s="356">
        <v>1496510</v>
      </c>
      <c r="T570" s="26">
        <v>0.03</v>
      </c>
      <c r="U570" s="27">
        <v>8.6499999999999994E-2</v>
      </c>
      <c r="V570" s="256">
        <v>8619.0164146105399</v>
      </c>
      <c r="W570" s="257">
        <v>963203.23400265141</v>
      </c>
      <c r="X570" s="257">
        <v>533306.76599734859</v>
      </c>
      <c r="Y570" s="257">
        <v>575257.14902147616</v>
      </c>
      <c r="Z570" s="257">
        <v>289100.64265944634</v>
      </c>
      <c r="AA570" s="257">
        <v>286156.50636202982</v>
      </c>
      <c r="AB570" s="257">
        <v>215193.95820945644</v>
      </c>
      <c r="AC570" s="257"/>
      <c r="AD570" s="257">
        <v>1001932.5085285339</v>
      </c>
      <c r="AE570" s="257">
        <v>468625.74253116647</v>
      </c>
      <c r="AK570" s="82">
        <v>2018</v>
      </c>
    </row>
    <row r="571" spans="2:37">
      <c r="B571" s="81">
        <v>40786</v>
      </c>
      <c r="C571" s="81">
        <v>40786</v>
      </c>
      <c r="D571" s="81">
        <v>40786</v>
      </c>
      <c r="E571" s="203">
        <v>2018</v>
      </c>
      <c r="F571" s="82" t="s">
        <v>1053</v>
      </c>
      <c r="G571" s="82" t="s">
        <v>349</v>
      </c>
      <c r="H571" s="19">
        <v>143005127</v>
      </c>
      <c r="I571" s="20">
        <v>99</v>
      </c>
      <c r="J571" s="19" t="s">
        <v>219</v>
      </c>
      <c r="K571" s="19"/>
      <c r="L571" s="21">
        <v>37902</v>
      </c>
      <c r="M571" s="21">
        <v>43366</v>
      </c>
      <c r="N571" s="34">
        <v>180</v>
      </c>
      <c r="O571" s="34">
        <v>94</v>
      </c>
      <c r="P571" s="34">
        <v>180</v>
      </c>
      <c r="Q571" s="34">
        <v>94</v>
      </c>
      <c r="R571" s="52">
        <v>94</v>
      </c>
      <c r="S571" s="356">
        <v>228961</v>
      </c>
      <c r="T571" s="26">
        <v>0.03</v>
      </c>
      <c r="U571" s="27">
        <v>8.6499999999999994E-2</v>
      </c>
      <c r="V571" s="256">
        <v>1581.1626293969111</v>
      </c>
      <c r="W571" s="257">
        <v>159142.43029848111</v>
      </c>
      <c r="X571" s="257">
        <v>69818.569701518893</v>
      </c>
      <c r="Y571" s="257">
        <v>90567.156580500916</v>
      </c>
      <c r="Z571" s="257">
        <v>41887.183044186073</v>
      </c>
      <c r="AA571" s="257">
        <v>48679.973536314843</v>
      </c>
      <c r="AB571" s="257">
        <v>28784.84891202972</v>
      </c>
      <c r="AC571" s="257"/>
      <c r="AD571" s="257">
        <v>125466.84299295984</v>
      </c>
      <c r="AE571" s="257">
        <v>55648.273291438614</v>
      </c>
      <c r="AK571" s="82">
        <v>2018</v>
      </c>
    </row>
    <row r="572" spans="2:37">
      <c r="B572" s="81">
        <v>40786</v>
      </c>
      <c r="C572" s="81">
        <v>40786</v>
      </c>
      <c r="D572" s="81">
        <v>40786</v>
      </c>
      <c r="E572" s="203">
        <v>2018</v>
      </c>
      <c r="F572" s="82" t="s">
        <v>1053</v>
      </c>
      <c r="G572" s="82" t="s">
        <v>349</v>
      </c>
      <c r="H572" s="19">
        <v>143008029</v>
      </c>
      <c r="I572" s="20">
        <v>99</v>
      </c>
      <c r="J572" s="19" t="s">
        <v>894</v>
      </c>
      <c r="K572" s="19"/>
      <c r="L572" s="21">
        <v>39071</v>
      </c>
      <c r="M572" s="21">
        <v>40900</v>
      </c>
      <c r="N572" s="34">
        <v>60</v>
      </c>
      <c r="O572" s="34">
        <v>55</v>
      </c>
      <c r="P572" s="34">
        <v>60</v>
      </c>
      <c r="Q572" s="34">
        <v>55</v>
      </c>
      <c r="R572" s="52">
        <v>55</v>
      </c>
      <c r="S572" s="356">
        <v>300022</v>
      </c>
      <c r="T572" s="26">
        <v>0.03</v>
      </c>
      <c r="U572" s="27">
        <v>8.6499999999999994E-2</v>
      </c>
      <c r="V572" s="256">
        <v>5391.0025104136421</v>
      </c>
      <c r="W572" s="257">
        <v>261840.21949916004</v>
      </c>
      <c r="X572" s="257">
        <v>38181.780500839959</v>
      </c>
      <c r="Y572" s="257">
        <v>61046.693539314525</v>
      </c>
      <c r="Z572" s="257">
        <v>23237.161442486031</v>
      </c>
      <c r="AA572" s="257">
        <v>37809.532096828494</v>
      </c>
      <c r="AB572" s="257">
        <v>9210.5172260798154</v>
      </c>
      <c r="AC572" s="257"/>
      <c r="AD572" s="257">
        <v>61619.931125654897</v>
      </c>
      <c r="AE572" s="257">
        <v>23438.150624812588</v>
      </c>
      <c r="AK572" s="82">
        <v>2018</v>
      </c>
    </row>
    <row r="573" spans="2:37">
      <c r="B573" s="81">
        <v>40778</v>
      </c>
      <c r="C573" s="81">
        <v>40778</v>
      </c>
      <c r="D573" s="81">
        <v>40786</v>
      </c>
      <c r="E573" s="203">
        <v>290</v>
      </c>
      <c r="F573" s="82" t="s">
        <v>1054</v>
      </c>
      <c r="G573" s="82" t="s">
        <v>444</v>
      </c>
      <c r="H573" s="19">
        <v>143012158</v>
      </c>
      <c r="I573" s="20">
        <v>98</v>
      </c>
      <c r="J573" s="19" t="s">
        <v>145</v>
      </c>
      <c r="K573" s="19"/>
      <c r="L573" s="21">
        <v>39332</v>
      </c>
      <c r="M573" s="21">
        <v>40778</v>
      </c>
      <c r="N573" s="34">
        <v>48</v>
      </c>
      <c r="O573" s="34">
        <v>47</v>
      </c>
      <c r="P573" s="34">
        <v>48</v>
      </c>
      <c r="Q573" s="34">
        <v>47</v>
      </c>
      <c r="R573" s="52">
        <v>47</v>
      </c>
      <c r="S573" s="356">
        <v>78519</v>
      </c>
      <c r="T573" s="26">
        <v>0.05</v>
      </c>
      <c r="U573" s="27">
        <v>0.104</v>
      </c>
      <c r="V573" s="256">
        <v>1808.2371018735871</v>
      </c>
      <c r="W573" s="257">
        <v>70758.330257136753</v>
      </c>
      <c r="X573" s="257">
        <v>7760.6697428632469</v>
      </c>
      <c r="Y573" s="257">
        <v>16021.513896294695</v>
      </c>
      <c r="Z573" s="257">
        <v>8268.8778314184619</v>
      </c>
      <c r="AA573" s="257">
        <v>7752.6360648762329</v>
      </c>
      <c r="AB573" s="257">
        <v>1599.7871838358446</v>
      </c>
      <c r="AC573" s="257"/>
      <c r="AD573" s="257">
        <v>16037.050632794595</v>
      </c>
      <c r="AE573" s="257">
        <v>8276.3808899324595</v>
      </c>
      <c r="AK573" s="82">
        <v>290</v>
      </c>
    </row>
    <row r="574" spans="2:37">
      <c r="B574" s="81">
        <v>40786</v>
      </c>
      <c r="C574" s="81">
        <v>40786</v>
      </c>
      <c r="D574" s="81">
        <v>40786</v>
      </c>
      <c r="E574" s="203">
        <v>10338</v>
      </c>
      <c r="F574" s="82" t="s">
        <v>1053</v>
      </c>
      <c r="G574" s="82" t="s">
        <v>444</v>
      </c>
      <c r="H574" s="19">
        <v>143018962</v>
      </c>
      <c r="I574" s="20">
        <v>98</v>
      </c>
      <c r="J574" s="19" t="s">
        <v>1360</v>
      </c>
      <c r="K574" s="19"/>
      <c r="L574" s="21">
        <v>39850</v>
      </c>
      <c r="M574" s="21">
        <v>41673</v>
      </c>
      <c r="N574" s="34">
        <v>60</v>
      </c>
      <c r="O574" s="34">
        <v>30</v>
      </c>
      <c r="P574" s="34">
        <v>60</v>
      </c>
      <c r="Q574" s="34">
        <v>30</v>
      </c>
      <c r="R574" s="52">
        <v>30</v>
      </c>
      <c r="S574" s="356">
        <v>160000</v>
      </c>
      <c r="T574" s="26">
        <v>0.05</v>
      </c>
      <c r="U574" s="27">
        <v>0.104</v>
      </c>
      <c r="V574" s="256">
        <v>3019.3973830417399</v>
      </c>
      <c r="W574" s="257">
        <v>140801.23420365149</v>
      </c>
      <c r="X574" s="257">
        <v>19198.765796348511</v>
      </c>
      <c r="Y574" s="257">
        <v>29243.398846801385</v>
      </c>
      <c r="Z574" s="257">
        <v>15565.073797633948</v>
      </c>
      <c r="AA574" s="257">
        <v>13678.325049167437</v>
      </c>
      <c r="AB574" s="257">
        <v>2526.1533942563833</v>
      </c>
      <c r="AC574" s="257"/>
      <c r="AD574" s="257">
        <v>40362.60877885123</v>
      </c>
      <c r="AE574" s="257">
        <v>21163.842982504859</v>
      </c>
      <c r="AK574" s="82">
        <v>10338</v>
      </c>
    </row>
    <row r="575" spans="2:37">
      <c r="B575" s="81">
        <v>40786</v>
      </c>
      <c r="C575" s="81">
        <v>40786</v>
      </c>
      <c r="D575" s="81">
        <v>40786</v>
      </c>
      <c r="E575" s="203">
        <v>566</v>
      </c>
      <c r="F575" s="82" t="s">
        <v>1053</v>
      </c>
      <c r="G575" s="82" t="s">
        <v>444</v>
      </c>
      <c r="H575" s="19">
        <v>143029069</v>
      </c>
      <c r="I575" s="20">
        <v>98</v>
      </c>
      <c r="J575" s="19" t="s">
        <v>297</v>
      </c>
      <c r="K575" s="19"/>
      <c r="L575" s="21">
        <v>39699</v>
      </c>
      <c r="M575" s="21">
        <v>40815</v>
      </c>
      <c r="N575" s="34">
        <v>37</v>
      </c>
      <c r="O575" s="34">
        <v>35</v>
      </c>
      <c r="P575" s="34">
        <v>37</v>
      </c>
      <c r="Q575" s="34">
        <v>35</v>
      </c>
      <c r="R575" s="52">
        <v>35</v>
      </c>
      <c r="S575" s="356">
        <v>100000</v>
      </c>
      <c r="T575" s="26">
        <v>0.05</v>
      </c>
      <c r="U575" s="27">
        <v>0.104</v>
      </c>
      <c r="V575" s="256">
        <v>2922.0025465965332</v>
      </c>
      <c r="W575" s="257">
        <v>92154.89554395969</v>
      </c>
      <c r="X575" s="257">
        <v>7845.1044560403097</v>
      </c>
      <c r="Y575" s="257">
        <v>15884.095100673849</v>
      </c>
      <c r="Z575" s="257">
        <v>8077.7710574832608</v>
      </c>
      <c r="AA575" s="257">
        <v>7806.3240431905879</v>
      </c>
      <c r="AB575" s="257">
        <v>1204.2923507079422</v>
      </c>
      <c r="AC575" s="257"/>
      <c r="AD575" s="257">
        <v>15959.198680111023</v>
      </c>
      <c r="AE575" s="257">
        <v>8114.0942240720351</v>
      </c>
      <c r="AK575" s="82">
        <v>566</v>
      </c>
    </row>
    <row r="576" spans="2:37">
      <c r="B576" s="81">
        <v>40786</v>
      </c>
      <c r="C576" s="81">
        <v>40786</v>
      </c>
      <c r="D576" s="81">
        <v>40786</v>
      </c>
      <c r="E576" s="203">
        <v>2017</v>
      </c>
      <c r="F576" s="82" t="s">
        <v>1053</v>
      </c>
      <c r="G576" s="82" t="s">
        <v>444</v>
      </c>
      <c r="H576" s="19">
        <v>143029123</v>
      </c>
      <c r="I576" s="20">
        <v>99</v>
      </c>
      <c r="J576" s="19" t="s">
        <v>299</v>
      </c>
      <c r="K576" s="19"/>
      <c r="L576" s="21">
        <v>39198</v>
      </c>
      <c r="M576" s="21">
        <v>46500</v>
      </c>
      <c r="N576" s="34">
        <v>240</v>
      </c>
      <c r="O576" s="34">
        <v>51</v>
      </c>
      <c r="P576" s="34">
        <v>228</v>
      </c>
      <c r="Q576" s="34">
        <v>51</v>
      </c>
      <c r="R576" s="52">
        <v>51</v>
      </c>
      <c r="S576" s="356">
        <v>380095</v>
      </c>
      <c r="T576" s="26">
        <v>0.03</v>
      </c>
      <c r="U576" s="27">
        <v>8.6499999999999994E-2</v>
      </c>
      <c r="V576" s="256">
        <v>2189.1233898279283</v>
      </c>
      <c r="W576" s="257">
        <v>244641.68848069027</v>
      </c>
      <c r="X576" s="257">
        <v>135453.31151930973</v>
      </c>
      <c r="Y576" s="257">
        <v>85520.981532952152</v>
      </c>
      <c r="Z576" s="257">
        <v>44346.961627586235</v>
      </c>
      <c r="AA576" s="257">
        <v>41174.019905365916</v>
      </c>
      <c r="AB576" s="257">
        <v>30298.767050371916</v>
      </c>
      <c r="AC576" s="257"/>
      <c r="AD576" s="257">
        <v>254478.44440007207</v>
      </c>
      <c r="AE576" s="257">
        <v>119025.13288075851</v>
      </c>
      <c r="AK576" s="82">
        <v>2017</v>
      </c>
    </row>
    <row r="577" spans="2:37">
      <c r="B577" s="81">
        <v>40786</v>
      </c>
      <c r="C577" s="81">
        <v>40786</v>
      </c>
      <c r="D577" s="81">
        <v>40786</v>
      </c>
      <c r="E577" s="203">
        <v>140</v>
      </c>
      <c r="F577" s="82" t="s">
        <v>1053</v>
      </c>
      <c r="G577" s="82" t="s">
        <v>444</v>
      </c>
      <c r="H577" s="19">
        <v>143029298</v>
      </c>
      <c r="I577" s="20">
        <v>99</v>
      </c>
      <c r="J577" s="19" t="s">
        <v>703</v>
      </c>
      <c r="K577" s="19"/>
      <c r="L577" s="21">
        <v>39587</v>
      </c>
      <c r="M577" s="21">
        <v>47626</v>
      </c>
      <c r="N577" s="34">
        <v>264</v>
      </c>
      <c r="O577" s="34">
        <v>38</v>
      </c>
      <c r="P577" s="34">
        <v>228</v>
      </c>
      <c r="Q577" s="34">
        <v>38</v>
      </c>
      <c r="R577" s="52">
        <v>38</v>
      </c>
      <c r="S577" s="356">
        <v>2275169</v>
      </c>
      <c r="T577" s="26">
        <v>0.03</v>
      </c>
      <c r="U577" s="27">
        <v>8.6499999999999994E-2</v>
      </c>
      <c r="V577" s="256">
        <v>13103.633759221821</v>
      </c>
      <c r="W577" s="257">
        <v>1464373.8690036007</v>
      </c>
      <c r="X577" s="257">
        <v>810795.13099639933</v>
      </c>
      <c r="Y577" s="257">
        <v>387013.94671948347</v>
      </c>
      <c r="Z577" s="257">
        <v>202708.24868267932</v>
      </c>
      <c r="AA577" s="257">
        <v>184305.69803680415</v>
      </c>
      <c r="AB577" s="257">
        <v>135132.52183273321</v>
      </c>
      <c r="AC577" s="257"/>
      <c r="AD577" s="257">
        <v>1523254.6280989444</v>
      </c>
      <c r="AE577" s="257">
        <v>712459.49710251985</v>
      </c>
      <c r="AK577" s="82">
        <v>140</v>
      </c>
    </row>
    <row r="578" spans="2:37">
      <c r="B578" s="81">
        <v>40786</v>
      </c>
      <c r="C578" s="81">
        <v>40786</v>
      </c>
      <c r="D578" s="81">
        <v>40786</v>
      </c>
      <c r="E578" s="203">
        <v>2017</v>
      </c>
      <c r="F578" s="82" t="s">
        <v>1053</v>
      </c>
      <c r="G578" s="82" t="s">
        <v>444</v>
      </c>
      <c r="H578" s="19">
        <v>143030512</v>
      </c>
      <c r="I578" s="20">
        <v>99</v>
      </c>
      <c r="J578" s="19" t="s">
        <v>980</v>
      </c>
      <c r="K578" s="19"/>
      <c r="L578" s="21">
        <v>39577</v>
      </c>
      <c r="M578" s="21">
        <v>45039</v>
      </c>
      <c r="N578" s="34">
        <v>180</v>
      </c>
      <c r="O578" s="34">
        <v>39</v>
      </c>
      <c r="P578" s="34">
        <v>180</v>
      </c>
      <c r="Q578" s="34">
        <v>39</v>
      </c>
      <c r="R578" s="52">
        <v>39</v>
      </c>
      <c r="S578" s="356">
        <v>129462</v>
      </c>
      <c r="T578" s="26">
        <v>0.03</v>
      </c>
      <c r="U578" s="27">
        <v>8.6499999999999994E-2</v>
      </c>
      <c r="V578" s="256">
        <v>894.04080313670408</v>
      </c>
      <c r="W578" s="257">
        <v>89984.308730753095</v>
      </c>
      <c r="X578" s="257">
        <v>39477.691269246905</v>
      </c>
      <c r="Y578" s="257">
        <v>23861.553528995053</v>
      </c>
      <c r="Z578" s="257">
        <v>11532.579519640643</v>
      </c>
      <c r="AA578" s="257">
        <v>12328.97400935441</v>
      </c>
      <c r="AB578" s="257">
        <v>6752.7629802659185</v>
      </c>
      <c r="AC578" s="257"/>
      <c r="AD578" s="257">
        <v>70943.035833851944</v>
      </c>
      <c r="AE578" s="257">
        <v>31465.344564603696</v>
      </c>
      <c r="AK578" s="82">
        <v>2017</v>
      </c>
    </row>
    <row r="579" spans="2:37">
      <c r="B579" s="81">
        <v>40786</v>
      </c>
      <c r="C579" s="81">
        <v>40786</v>
      </c>
      <c r="D579" s="81">
        <v>40786</v>
      </c>
      <c r="E579" s="203">
        <v>10332</v>
      </c>
      <c r="F579" s="82" t="s">
        <v>1053</v>
      </c>
      <c r="G579" s="82" t="s">
        <v>349</v>
      </c>
      <c r="H579" s="19">
        <v>143032507</v>
      </c>
      <c r="I579" s="20">
        <v>98</v>
      </c>
      <c r="J579" s="19" t="s">
        <v>772</v>
      </c>
      <c r="K579" s="19"/>
      <c r="L579" s="21">
        <v>39903</v>
      </c>
      <c r="M579" s="21">
        <v>41721</v>
      </c>
      <c r="N579" s="34">
        <v>60</v>
      </c>
      <c r="O579" s="34">
        <v>28</v>
      </c>
      <c r="P579" s="34">
        <v>60</v>
      </c>
      <c r="Q579" s="34">
        <v>28</v>
      </c>
      <c r="R579" s="52">
        <v>28</v>
      </c>
      <c r="S579" s="356">
        <v>208000</v>
      </c>
      <c r="T579" s="26">
        <v>0.05</v>
      </c>
      <c r="U579" s="27">
        <v>0.104</v>
      </c>
      <c r="V579" s="256">
        <v>3925.2165979542619</v>
      </c>
      <c r="W579" s="257">
        <v>183041.60446474692</v>
      </c>
      <c r="X579" s="257">
        <v>24958.395535253076</v>
      </c>
      <c r="Y579" s="257">
        <v>36147.98094644041</v>
      </c>
      <c r="Z579" s="257">
        <v>19270.873350864957</v>
      </c>
      <c r="AA579" s="257">
        <v>16877.107595575453</v>
      </c>
      <c r="AB579" s="257">
        <v>3065.0661183644124</v>
      </c>
      <c r="AC579" s="257"/>
      <c r="AD579" s="257">
        <v>52471.391412506578</v>
      </c>
      <c r="AE579" s="257">
        <v>27512.99587725633</v>
      </c>
      <c r="AK579" s="82">
        <v>10332</v>
      </c>
    </row>
    <row r="580" spans="2:37">
      <c r="B580" s="81">
        <v>40786</v>
      </c>
      <c r="C580" s="81">
        <v>40786</v>
      </c>
      <c r="D580" s="81">
        <v>40786</v>
      </c>
      <c r="E580" s="203">
        <v>4174</v>
      </c>
      <c r="F580" s="82" t="s">
        <v>1053</v>
      </c>
      <c r="G580" s="82" t="s">
        <v>349</v>
      </c>
      <c r="H580" s="19">
        <v>143056902</v>
      </c>
      <c r="I580" s="20">
        <v>99</v>
      </c>
      <c r="J580" s="19" t="s">
        <v>564</v>
      </c>
      <c r="K580" s="19"/>
      <c r="L580" s="21">
        <v>40154</v>
      </c>
      <c r="M580" s="21">
        <v>50367</v>
      </c>
      <c r="N580" s="34">
        <v>336</v>
      </c>
      <c r="O580" s="34">
        <v>20</v>
      </c>
      <c r="P580" s="34">
        <v>228</v>
      </c>
      <c r="Q580" s="34">
        <v>20</v>
      </c>
      <c r="R580" s="52">
        <v>20</v>
      </c>
      <c r="S580" s="356">
        <v>698697</v>
      </c>
      <c r="T580" s="26">
        <v>0.03</v>
      </c>
      <c r="U580" s="27">
        <v>8.6499999999999994E-2</v>
      </c>
      <c r="V580" s="256">
        <v>4024.0833083902812</v>
      </c>
      <c r="W580" s="257">
        <v>449704.45235110389</v>
      </c>
      <c r="X580" s="257">
        <v>248992.54764889611</v>
      </c>
      <c r="Y580" s="257">
        <v>63712.940520604636</v>
      </c>
      <c r="Z580" s="257">
        <v>33836.713273061046</v>
      </c>
      <c r="AA580" s="257">
        <v>29876.227247543589</v>
      </c>
      <c r="AB580" s="257">
        <v>21841.45154814878</v>
      </c>
      <c r="AC580" s="257"/>
      <c r="AD580" s="257">
        <v>467786.54196187068</v>
      </c>
      <c r="AE580" s="257">
        <v>218793.99431296714</v>
      </c>
      <c r="AK580" s="82">
        <v>4174</v>
      </c>
    </row>
    <row r="581" spans="2:37">
      <c r="B581" s="81">
        <v>40786</v>
      </c>
      <c r="C581" s="81">
        <v>40786</v>
      </c>
      <c r="D581" s="81">
        <v>40786</v>
      </c>
      <c r="E581" s="203">
        <v>165</v>
      </c>
      <c r="F581" s="82" t="s">
        <v>1053</v>
      </c>
      <c r="G581" s="82" t="s">
        <v>444</v>
      </c>
      <c r="H581" s="19">
        <v>143060128</v>
      </c>
      <c r="I581" s="20">
        <v>99</v>
      </c>
      <c r="J581" s="19" t="s">
        <v>569</v>
      </c>
      <c r="K581" s="19"/>
      <c r="L581" s="21">
        <v>40254</v>
      </c>
      <c r="M581" s="21">
        <v>42817</v>
      </c>
      <c r="N581" s="34">
        <v>84</v>
      </c>
      <c r="O581" s="34">
        <v>16</v>
      </c>
      <c r="P581" s="34">
        <v>84</v>
      </c>
      <c r="Q581" s="34">
        <v>16</v>
      </c>
      <c r="R581" s="52">
        <v>16</v>
      </c>
      <c r="S581" s="356">
        <v>200026</v>
      </c>
      <c r="T581" s="26">
        <v>0.03</v>
      </c>
      <c r="U581" s="27">
        <v>8.6499999999999994E-2</v>
      </c>
      <c r="V581" s="256">
        <v>2643.0035588940996</v>
      </c>
      <c r="W581" s="257">
        <v>166101.07073601917</v>
      </c>
      <c r="X581" s="257">
        <v>33924.929263980826</v>
      </c>
      <c r="Y581" s="257">
        <v>17863.397880623725</v>
      </c>
      <c r="Z581" s="257">
        <v>7350.596840239632</v>
      </c>
      <c r="AA581" s="257">
        <v>10512.801040384093</v>
      </c>
      <c r="AB581" s="257">
        <v>2380.6967904547946</v>
      </c>
      <c r="AC581" s="257"/>
      <c r="AD581" s="257">
        <v>55911.228211082875</v>
      </c>
      <c r="AE581" s="257">
        <v>21986.298947100346</v>
      </c>
      <c r="AK581" s="82">
        <v>165</v>
      </c>
    </row>
    <row r="582" spans="2:37">
      <c r="B582" s="81">
        <v>40786</v>
      </c>
      <c r="C582" s="81">
        <v>40786</v>
      </c>
      <c r="D582" s="81">
        <v>40786</v>
      </c>
      <c r="E582" s="203">
        <v>10477</v>
      </c>
      <c r="F582" s="82" t="s">
        <v>1053</v>
      </c>
      <c r="G582" s="82" t="s">
        <v>349</v>
      </c>
      <c r="H582" s="19">
        <v>143070239</v>
      </c>
      <c r="I582" s="20">
        <v>99</v>
      </c>
      <c r="J582" s="19" t="s">
        <v>1618</v>
      </c>
      <c r="K582" s="19"/>
      <c r="L582" s="21">
        <v>40338</v>
      </c>
      <c r="M582" s="21">
        <v>49827</v>
      </c>
      <c r="N582" s="34">
        <v>312</v>
      </c>
      <c r="O582" s="34">
        <v>14</v>
      </c>
      <c r="P582" s="34">
        <v>228</v>
      </c>
      <c r="Q582" s="34">
        <v>14</v>
      </c>
      <c r="R582" s="52">
        <v>14</v>
      </c>
      <c r="S582" s="356">
        <v>4987649</v>
      </c>
      <c r="T582" s="26">
        <v>0.03</v>
      </c>
      <c r="U582" s="27">
        <v>8.6499999999999994E-2</v>
      </c>
      <c r="V582" s="256">
        <v>28725.921377949922</v>
      </c>
      <c r="W582" s="257">
        <v>3210215.5327195204</v>
      </c>
      <c r="X582" s="257">
        <v>1777433.4672804796</v>
      </c>
      <c r="Y582" s="257">
        <v>320192.550268822</v>
      </c>
      <c r="Z582" s="257">
        <v>170832.05349521045</v>
      </c>
      <c r="AA582" s="257">
        <v>149360.49677361155</v>
      </c>
      <c r="AB582" s="257">
        <v>109140.65149967858</v>
      </c>
      <c r="AC582" s="257"/>
      <c r="AD582" s="257">
        <v>3339294.5414529969</v>
      </c>
      <c r="AE582" s="257">
        <v>1561861.0741724623</v>
      </c>
      <c r="AK582" s="82">
        <v>10477</v>
      </c>
    </row>
    <row r="583" spans="2:37">
      <c r="B583" s="81">
        <v>40786</v>
      </c>
      <c r="C583" s="81">
        <v>40786</v>
      </c>
      <c r="D583" s="81">
        <v>40786</v>
      </c>
      <c r="E583" s="203">
        <v>2105</v>
      </c>
      <c r="F583" s="82" t="s">
        <v>1053</v>
      </c>
      <c r="G583" s="82" t="s">
        <v>444</v>
      </c>
      <c r="H583" s="19">
        <v>143216918</v>
      </c>
      <c r="I583" s="20">
        <v>99</v>
      </c>
      <c r="J583" s="19" t="s">
        <v>95</v>
      </c>
      <c r="K583" s="19"/>
      <c r="L583" s="21">
        <v>40270</v>
      </c>
      <c r="M583" s="21">
        <v>50487</v>
      </c>
      <c r="N583" s="34">
        <v>336</v>
      </c>
      <c r="O583" s="34">
        <v>16</v>
      </c>
      <c r="P583" s="34">
        <v>228</v>
      </c>
      <c r="Q583" s="34">
        <v>16</v>
      </c>
      <c r="R583" s="52">
        <v>16</v>
      </c>
      <c r="S583" s="356">
        <v>4087220</v>
      </c>
      <c r="T583" s="26">
        <v>0.03</v>
      </c>
      <c r="U583" s="27">
        <v>8.6499999999999994E-2</v>
      </c>
      <c r="V583" s="256">
        <v>23539.980534793947</v>
      </c>
      <c r="W583" s="257">
        <v>2630669.7062367219</v>
      </c>
      <c r="X583" s="257">
        <v>1456550.2937632781</v>
      </c>
      <c r="Y583" s="257">
        <v>299308.23498190375</v>
      </c>
      <c r="Z583" s="257">
        <v>159445.2129567806</v>
      </c>
      <c r="AA583" s="257">
        <v>139863.02202512315</v>
      </c>
      <c r="AB583" s="257">
        <v>102214.05570268618</v>
      </c>
      <c r="AC583" s="257"/>
      <c r="AD583" s="257">
        <v>2736445.8556962423</v>
      </c>
      <c r="AE583" s="257">
        <v>1279895.5619329214</v>
      </c>
      <c r="AK583" s="82">
        <v>2105</v>
      </c>
    </row>
    <row r="584" spans="2:37">
      <c r="B584" s="81">
        <v>40786</v>
      </c>
      <c r="C584" s="81">
        <v>40786</v>
      </c>
      <c r="D584" s="81">
        <v>40786</v>
      </c>
      <c r="E584" s="203">
        <v>626</v>
      </c>
      <c r="F584" s="82" t="s">
        <v>1053</v>
      </c>
      <c r="G584" s="82" t="s">
        <v>444</v>
      </c>
      <c r="H584" s="19">
        <v>143843211</v>
      </c>
      <c r="I584" s="20">
        <v>99</v>
      </c>
      <c r="J584" s="19" t="s">
        <v>1344</v>
      </c>
      <c r="K584" s="19"/>
      <c r="L584" s="21">
        <v>40231</v>
      </c>
      <c r="M584" s="21">
        <v>43884</v>
      </c>
      <c r="N584" s="34">
        <v>120</v>
      </c>
      <c r="O584" s="34">
        <v>17</v>
      </c>
      <c r="P584" s="34">
        <v>120</v>
      </c>
      <c r="Q584" s="34">
        <v>17</v>
      </c>
      <c r="R584" s="52">
        <v>17</v>
      </c>
      <c r="S584" s="356">
        <v>160003</v>
      </c>
      <c r="T584" s="26">
        <v>0.03</v>
      </c>
      <c r="U584" s="27">
        <v>8.6499999999999994E-2</v>
      </c>
      <c r="V584" s="256">
        <v>1545.0008833976667</v>
      </c>
      <c r="W584" s="257">
        <v>123808.69488717681</v>
      </c>
      <c r="X584" s="257">
        <v>36194.305112823189</v>
      </c>
      <c r="Y584" s="257">
        <v>14508.36161351597</v>
      </c>
      <c r="Z584" s="257">
        <v>6405.9206701682533</v>
      </c>
      <c r="AA584" s="257">
        <v>8102.4409433477167</v>
      </c>
      <c r="AB584" s="257">
        <v>2698.6981882368168</v>
      </c>
      <c r="AC584" s="257"/>
      <c r="AD584" s="257">
        <v>61591.411120541256</v>
      </c>
      <c r="AE584" s="257">
        <v>25397.106007716484</v>
      </c>
      <c r="AK584" s="82">
        <v>626</v>
      </c>
    </row>
    <row r="585" spans="2:37">
      <c r="B585" s="81">
        <v>40786</v>
      </c>
      <c r="C585" s="81">
        <v>40786</v>
      </c>
      <c r="D585" s="81">
        <v>40786</v>
      </c>
      <c r="E585" s="203">
        <v>10297</v>
      </c>
      <c r="F585" s="82" t="s">
        <v>1053</v>
      </c>
      <c r="G585" s="82" t="s">
        <v>349</v>
      </c>
      <c r="H585" s="19">
        <v>143990443</v>
      </c>
      <c r="I585" s="20">
        <v>98</v>
      </c>
      <c r="J585" s="19" t="s">
        <v>271</v>
      </c>
      <c r="K585" s="19"/>
      <c r="L585" s="21">
        <v>40255</v>
      </c>
      <c r="M585" s="21">
        <v>42086</v>
      </c>
      <c r="N585" s="34">
        <v>60</v>
      </c>
      <c r="O585" s="34">
        <v>16</v>
      </c>
      <c r="P585" s="34">
        <v>60</v>
      </c>
      <c r="Q585" s="34">
        <v>16</v>
      </c>
      <c r="R585" s="52">
        <v>16</v>
      </c>
      <c r="S585" s="356">
        <v>30058</v>
      </c>
      <c r="T585" s="26">
        <v>0.05</v>
      </c>
      <c r="U585" s="27">
        <v>0.104</v>
      </c>
      <c r="V585" s="256">
        <v>567.23154087167882</v>
      </c>
      <c r="W585" s="257">
        <v>26451.271860583474</v>
      </c>
      <c r="X585" s="257">
        <v>3606.7281394165257</v>
      </c>
      <c r="Y585" s="257">
        <v>3301.777639636502</v>
      </c>
      <c r="Z585" s="257">
        <v>1778.5158291955045</v>
      </c>
      <c r="AA585" s="257">
        <v>1523.2618104409976</v>
      </c>
      <c r="AB585" s="257">
        <v>253.10372908186145</v>
      </c>
      <c r="AC585" s="257"/>
      <c r="AD585" s="257">
        <v>7582.6205917169318</v>
      </c>
      <c r="AE585" s="257">
        <v>3975.8924523008209</v>
      </c>
      <c r="AK585" s="82">
        <v>10297</v>
      </c>
    </row>
    <row r="586" spans="2:37">
      <c r="B586" s="81">
        <v>40786</v>
      </c>
      <c r="C586" s="81">
        <v>40786</v>
      </c>
      <c r="D586" s="81">
        <v>40786</v>
      </c>
      <c r="E586" s="203">
        <v>3247</v>
      </c>
      <c r="F586" s="82" t="s">
        <v>1053</v>
      </c>
      <c r="G586" s="82" t="s">
        <v>444</v>
      </c>
      <c r="H586" s="19">
        <v>143990621</v>
      </c>
      <c r="I586" s="20">
        <v>98</v>
      </c>
      <c r="J586" s="19" t="s">
        <v>309</v>
      </c>
      <c r="K586" s="19"/>
      <c r="L586" s="21">
        <v>40325</v>
      </c>
      <c r="M586" s="21">
        <v>42156</v>
      </c>
      <c r="N586" s="34">
        <v>60</v>
      </c>
      <c r="O586" s="34">
        <v>14</v>
      </c>
      <c r="P586" s="34">
        <v>60</v>
      </c>
      <c r="Q586" s="34">
        <v>14</v>
      </c>
      <c r="R586" s="52">
        <v>14</v>
      </c>
      <c r="S586" s="356">
        <v>247313</v>
      </c>
      <c r="T586" s="26">
        <v>0.05</v>
      </c>
      <c r="U586" s="27">
        <v>0.104</v>
      </c>
      <c r="V586" s="256">
        <v>4667.1014062012609</v>
      </c>
      <c r="W586" s="257">
        <v>217637.34771629787</v>
      </c>
      <c r="X586" s="257">
        <v>29675.652283702133</v>
      </c>
      <c r="Y586" s="257">
        <v>24135.577754302605</v>
      </c>
      <c r="Z586" s="257">
        <v>13024.455551876641</v>
      </c>
      <c r="AA586" s="257">
        <v>11111.122202425964</v>
      </c>
      <c r="AB586" s="257">
        <v>1822.1891753150435</v>
      </c>
      <c r="AC586" s="257"/>
      <c r="AD586" s="257">
        <v>62388.736655775225</v>
      </c>
      <c r="AE586" s="257">
        <v>32713.084372076431</v>
      </c>
      <c r="AK586" s="82">
        <v>3247</v>
      </c>
    </row>
    <row r="587" spans="2:37">
      <c r="B587" s="81">
        <v>40786</v>
      </c>
      <c r="C587" s="81">
        <v>40786</v>
      </c>
      <c r="D587" s="81">
        <v>40786</v>
      </c>
      <c r="E587" s="203">
        <v>10490</v>
      </c>
      <c r="F587" s="82" t="s">
        <v>1053</v>
      </c>
      <c r="G587" s="82" t="s">
        <v>444</v>
      </c>
      <c r="H587" s="19">
        <v>143990648</v>
      </c>
      <c r="I587" s="20">
        <v>98</v>
      </c>
      <c r="J587" s="19" t="s">
        <v>310</v>
      </c>
      <c r="K587" s="19"/>
      <c r="L587" s="21">
        <v>40225</v>
      </c>
      <c r="M587" s="21">
        <v>42050</v>
      </c>
      <c r="N587" s="34">
        <v>60</v>
      </c>
      <c r="O587" s="34">
        <v>17</v>
      </c>
      <c r="P587" s="34">
        <v>60</v>
      </c>
      <c r="Q587" s="34">
        <v>17</v>
      </c>
      <c r="R587" s="52">
        <v>17</v>
      </c>
      <c r="S587" s="356">
        <v>230415</v>
      </c>
      <c r="T587" s="26">
        <v>0.05</v>
      </c>
      <c r="U587" s="27">
        <v>0.104</v>
      </c>
      <c r="V587" s="256">
        <v>4348.2153000847657</v>
      </c>
      <c r="W587" s="257">
        <v>202766.97736896473</v>
      </c>
      <c r="X587" s="257">
        <v>27648.022631035274</v>
      </c>
      <c r="Y587" s="257">
        <v>26684.087599997099</v>
      </c>
      <c r="Z587" s="257">
        <v>14360.520529077759</v>
      </c>
      <c r="AA587" s="257">
        <v>12323.56707091934</v>
      </c>
      <c r="AB587" s="257">
        <v>2061.4753716122791</v>
      </c>
      <c r="AC587" s="257"/>
      <c r="AD587" s="257">
        <v>58125.940636118772</v>
      </c>
      <c r="AE587" s="257">
        <v>30477.91800508662</v>
      </c>
      <c r="AK587" s="82">
        <v>10490</v>
      </c>
    </row>
    <row r="588" spans="2:37">
      <c r="B588" s="81">
        <v>40786</v>
      </c>
      <c r="C588" s="81">
        <v>40786</v>
      </c>
      <c r="D588" s="81">
        <v>40786</v>
      </c>
      <c r="E588" s="203">
        <v>4073</v>
      </c>
      <c r="F588" s="82" t="s">
        <v>1053</v>
      </c>
      <c r="G588" s="82" t="s">
        <v>444</v>
      </c>
      <c r="H588" s="19">
        <v>143990699</v>
      </c>
      <c r="I588" s="20">
        <v>98</v>
      </c>
      <c r="J588" s="19" t="s">
        <v>312</v>
      </c>
      <c r="K588" s="19"/>
      <c r="L588" s="21">
        <v>40212</v>
      </c>
      <c r="M588" s="21">
        <v>42027</v>
      </c>
      <c r="N588" s="34">
        <v>60</v>
      </c>
      <c r="O588" s="34">
        <v>18</v>
      </c>
      <c r="P588" s="34">
        <v>60</v>
      </c>
      <c r="Q588" s="34">
        <v>18</v>
      </c>
      <c r="R588" s="52">
        <v>18</v>
      </c>
      <c r="S588" s="356">
        <v>247145</v>
      </c>
      <c r="T588" s="26">
        <v>0.05</v>
      </c>
      <c r="U588" s="27">
        <v>0.104</v>
      </c>
      <c r="V588" s="256">
        <v>4663.9310389490674</v>
      </c>
      <c r="W588" s="257">
        <v>217489.50642038404</v>
      </c>
      <c r="X588" s="257">
        <v>29655.493579615955</v>
      </c>
      <c r="Y588" s="257">
        <v>30067.379185613525</v>
      </c>
      <c r="Z588" s="257">
        <v>16166.800025742134</v>
      </c>
      <c r="AA588" s="257">
        <v>13900.579159871391</v>
      </c>
      <c r="AB588" s="257">
        <v>2341.2231773381018</v>
      </c>
      <c r="AC588" s="257"/>
      <c r="AD588" s="257">
        <v>62346.355916557448</v>
      </c>
      <c r="AE588" s="257">
        <v>32690.862336944818</v>
      </c>
      <c r="AK588" s="82">
        <v>4073</v>
      </c>
    </row>
    <row r="589" spans="2:37">
      <c r="B589" s="81">
        <v>40786</v>
      </c>
      <c r="C589" s="81">
        <v>40786</v>
      </c>
      <c r="D589" s="81">
        <v>40786</v>
      </c>
      <c r="E589" s="203">
        <v>10122</v>
      </c>
      <c r="F589" s="82" t="s">
        <v>1053</v>
      </c>
      <c r="G589" s="82" t="s">
        <v>444</v>
      </c>
      <c r="H589" s="19">
        <v>143990729</v>
      </c>
      <c r="I589" s="20">
        <v>98</v>
      </c>
      <c r="J589" s="19" t="s">
        <v>924</v>
      </c>
      <c r="K589" s="19"/>
      <c r="L589" s="21">
        <v>40312</v>
      </c>
      <c r="M589" s="21">
        <v>41030</v>
      </c>
      <c r="N589" s="34">
        <v>24</v>
      </c>
      <c r="O589" s="34">
        <v>15</v>
      </c>
      <c r="P589" s="34">
        <v>24</v>
      </c>
      <c r="Q589" s="34">
        <v>15</v>
      </c>
      <c r="R589" s="52">
        <v>15</v>
      </c>
      <c r="S589" s="356">
        <v>65099</v>
      </c>
      <c r="T589" s="26">
        <v>0.05</v>
      </c>
      <c r="U589" s="27">
        <v>0.104</v>
      </c>
      <c r="V589" s="256">
        <v>2855.9836002981101</v>
      </c>
      <c r="W589" s="257">
        <v>61644.682602787325</v>
      </c>
      <c r="X589" s="257">
        <v>3454.3173972126751</v>
      </c>
      <c r="Y589" s="257">
        <v>5819.5854080803438</v>
      </c>
      <c r="Z589" s="257">
        <v>2917.1895172785703</v>
      </c>
      <c r="AA589" s="257">
        <v>2902.3958908017735</v>
      </c>
      <c r="AB589" s="257">
        <v>227.25772350083389</v>
      </c>
      <c r="AC589" s="257"/>
      <c r="AD589" s="257">
        <v>6898.9238043666255</v>
      </c>
      <c r="AE589" s="257">
        <v>3444.606407154899</v>
      </c>
      <c r="AK589" s="82">
        <v>10122</v>
      </c>
    </row>
    <row r="590" spans="2:37">
      <c r="B590" s="81">
        <v>40786</v>
      </c>
      <c r="C590" s="81">
        <v>40786</v>
      </c>
      <c r="D590" s="81">
        <v>40786</v>
      </c>
      <c r="E590" s="203">
        <v>2018</v>
      </c>
      <c r="F590" s="82" t="s">
        <v>1053</v>
      </c>
      <c r="G590" s="82" t="s">
        <v>349</v>
      </c>
      <c r="H590" s="19">
        <v>143990818</v>
      </c>
      <c r="I590" s="20">
        <v>98</v>
      </c>
      <c r="J590" s="19" t="s">
        <v>1723</v>
      </c>
      <c r="K590" s="19"/>
      <c r="L590" s="21">
        <v>40213</v>
      </c>
      <c r="M590" s="21">
        <v>42029</v>
      </c>
      <c r="N590" s="34">
        <v>60</v>
      </c>
      <c r="O590" s="34">
        <v>18</v>
      </c>
      <c r="P590" s="34">
        <v>60</v>
      </c>
      <c r="Q590" s="34">
        <v>18</v>
      </c>
      <c r="R590" s="52">
        <v>18</v>
      </c>
      <c r="S590" s="356">
        <v>148287</v>
      </c>
      <c r="T590" s="26">
        <v>0.05</v>
      </c>
      <c r="U590" s="27">
        <v>0.104</v>
      </c>
      <c r="V590" s="256">
        <v>2798.35862336944</v>
      </c>
      <c r="W590" s="257">
        <v>130493.70385223039</v>
      </c>
      <c r="X590" s="257">
        <v>17793.296147769608</v>
      </c>
      <c r="Y590" s="257">
        <v>18040.427511368114</v>
      </c>
      <c r="Z590" s="257">
        <v>9700.0800154452791</v>
      </c>
      <c r="AA590" s="257">
        <v>8340.3474959228352</v>
      </c>
      <c r="AB590" s="257">
        <v>1404.7339064028638</v>
      </c>
      <c r="AC590" s="257"/>
      <c r="AD590" s="257">
        <v>37407.813549934457</v>
      </c>
      <c r="AE590" s="257">
        <v>19614.517402166872</v>
      </c>
      <c r="AK590" s="82">
        <v>2018</v>
      </c>
    </row>
    <row r="591" spans="2:37">
      <c r="B591" s="81">
        <v>40786</v>
      </c>
      <c r="C591" s="81">
        <v>40786</v>
      </c>
      <c r="D591" s="81">
        <v>40786</v>
      </c>
      <c r="E591" s="203">
        <v>4082</v>
      </c>
      <c r="F591" s="82" t="s">
        <v>1053</v>
      </c>
      <c r="G591" s="82" t="s">
        <v>444</v>
      </c>
      <c r="H591" s="19">
        <v>143991601</v>
      </c>
      <c r="I591" s="20">
        <v>98</v>
      </c>
      <c r="J591" s="19" t="s">
        <v>1360</v>
      </c>
      <c r="K591" s="19"/>
      <c r="L591" s="21">
        <v>40289</v>
      </c>
      <c r="M591" s="21">
        <v>41030</v>
      </c>
      <c r="N591" s="34">
        <v>24</v>
      </c>
      <c r="O591" s="34">
        <v>15</v>
      </c>
      <c r="P591" s="34">
        <v>24</v>
      </c>
      <c r="Q591" s="34">
        <v>15</v>
      </c>
      <c r="R591" s="52">
        <v>15</v>
      </c>
      <c r="S591" s="356">
        <v>31216</v>
      </c>
      <c r="T591" s="26">
        <v>0.05</v>
      </c>
      <c r="U591" s="27">
        <v>0.104</v>
      </c>
      <c r="V591" s="256">
        <v>1369.4893019386748</v>
      </c>
      <c r="W591" s="257">
        <v>29559.600180165726</v>
      </c>
      <c r="X591" s="257">
        <v>1656.3998198342742</v>
      </c>
      <c r="Y591" s="257">
        <v>2790.5832362806809</v>
      </c>
      <c r="Z591" s="257">
        <v>1398.8385070641314</v>
      </c>
      <c r="AA591" s="257">
        <v>1391.7447292165496</v>
      </c>
      <c r="AB591" s="257">
        <v>108.97367235751804</v>
      </c>
      <c r="AC591" s="257"/>
      <c r="AD591" s="257">
        <v>3308.1430663621363</v>
      </c>
      <c r="AE591" s="257">
        <v>1651.7432465283243</v>
      </c>
      <c r="AK591" s="82">
        <v>4082</v>
      </c>
    </row>
    <row r="592" spans="2:37">
      <c r="B592" s="81">
        <v>40786</v>
      </c>
      <c r="C592" s="81">
        <v>40786</v>
      </c>
      <c r="D592" s="81">
        <v>40786</v>
      </c>
      <c r="E592" s="203">
        <v>10297</v>
      </c>
      <c r="F592" s="82" t="s">
        <v>1053</v>
      </c>
      <c r="G592" s="82" t="s">
        <v>349</v>
      </c>
      <c r="H592" s="19">
        <v>143991830</v>
      </c>
      <c r="I592" s="20">
        <v>98</v>
      </c>
      <c r="J592" s="19" t="s">
        <v>271</v>
      </c>
      <c r="K592" s="19"/>
      <c r="L592" s="21">
        <v>40478</v>
      </c>
      <c r="M592" s="21">
        <v>42309</v>
      </c>
      <c r="N592" s="34">
        <v>60</v>
      </c>
      <c r="O592" s="34">
        <v>9</v>
      </c>
      <c r="P592" s="34">
        <v>60</v>
      </c>
      <c r="Q592" s="34">
        <v>9</v>
      </c>
      <c r="R592" s="52">
        <v>9</v>
      </c>
      <c r="S592" s="356">
        <v>81475</v>
      </c>
      <c r="T592" s="26">
        <v>0.05</v>
      </c>
      <c r="U592" s="27">
        <v>9.4E-2</v>
      </c>
      <c r="V592" s="256">
        <v>1537.533761145786</v>
      </c>
      <c r="W592" s="257">
        <v>73380.034919610916</v>
      </c>
      <c r="X592" s="257">
        <v>8094.9650803890836</v>
      </c>
      <c r="Y592" s="257">
        <v>4896.7834756180828</v>
      </c>
      <c r="Z592" s="257">
        <v>2873.8461824837623</v>
      </c>
      <c r="AA592" s="257">
        <v>2022.9372931343205</v>
      </c>
      <c r="AB592" s="257">
        <v>319.53809527851644</v>
      </c>
      <c r="AC592" s="257"/>
      <c r="AD592" s="257">
        <v>18871.990749136668</v>
      </c>
      <c r="AE592" s="257">
        <v>10777.025668747408</v>
      </c>
      <c r="AK592" s="82">
        <v>10297</v>
      </c>
    </row>
    <row r="593" spans="2:37">
      <c r="B593" s="81">
        <v>40786</v>
      </c>
      <c r="C593" s="81">
        <v>40786</v>
      </c>
      <c r="D593" s="81">
        <v>40786</v>
      </c>
      <c r="E593" s="203">
        <v>4085</v>
      </c>
      <c r="F593" s="82" t="s">
        <v>1053</v>
      </c>
      <c r="G593" s="82" t="s">
        <v>444</v>
      </c>
      <c r="H593" s="19">
        <v>143992187</v>
      </c>
      <c r="I593" s="20">
        <v>98</v>
      </c>
      <c r="J593" s="19" t="s">
        <v>946</v>
      </c>
      <c r="K593" s="19"/>
      <c r="L593" s="21">
        <v>40325</v>
      </c>
      <c r="M593" s="21">
        <v>41791</v>
      </c>
      <c r="N593" s="34">
        <v>48</v>
      </c>
      <c r="O593" s="34">
        <v>14</v>
      </c>
      <c r="P593" s="34">
        <v>48</v>
      </c>
      <c r="Q593" s="34">
        <v>14</v>
      </c>
      <c r="R593" s="52">
        <v>14</v>
      </c>
      <c r="S593" s="356">
        <v>248561</v>
      </c>
      <c r="T593" s="26">
        <v>0.05</v>
      </c>
      <c r="U593" s="27">
        <v>0.104</v>
      </c>
      <c r="V593" s="256">
        <v>5724.1842392134477</v>
      </c>
      <c r="W593" s="257">
        <v>223993.69995853447</v>
      </c>
      <c r="X593" s="257">
        <v>24567.300041465525</v>
      </c>
      <c r="Y593" s="257">
        <v>24088.516186424516</v>
      </c>
      <c r="Z593" s="257">
        <v>12691.692523369484</v>
      </c>
      <c r="AA593" s="257">
        <v>11396.823663055033</v>
      </c>
      <c r="AB593" s="257">
        <v>1508.5184235987604</v>
      </c>
      <c r="AC593" s="257"/>
      <c r="AD593" s="257">
        <v>50767.143523708372</v>
      </c>
      <c r="AE593" s="257">
        <v>26199.843482246335</v>
      </c>
      <c r="AK593" s="82">
        <v>4085</v>
      </c>
    </row>
    <row r="594" spans="2:37">
      <c r="B594" s="81">
        <v>40786</v>
      </c>
      <c r="C594" s="81">
        <v>40786</v>
      </c>
      <c r="D594" s="81">
        <v>40786</v>
      </c>
      <c r="E594" s="203">
        <v>3281</v>
      </c>
      <c r="F594" s="82" t="s">
        <v>1053</v>
      </c>
      <c r="G594" s="82" t="s">
        <v>444</v>
      </c>
      <c r="H594" s="19">
        <v>143992438</v>
      </c>
      <c r="I594" s="20">
        <v>98</v>
      </c>
      <c r="J594" s="19" t="s">
        <v>1736</v>
      </c>
      <c r="K594" s="19"/>
      <c r="L594" s="21">
        <v>40410</v>
      </c>
      <c r="M594" s="21">
        <v>42248</v>
      </c>
      <c r="N594" s="34">
        <v>60</v>
      </c>
      <c r="O594" s="34">
        <v>11</v>
      </c>
      <c r="P594" s="34">
        <v>60</v>
      </c>
      <c r="Q594" s="34">
        <v>11</v>
      </c>
      <c r="R594" s="52">
        <v>11</v>
      </c>
      <c r="S594" s="356">
        <v>132014</v>
      </c>
      <c r="T594" s="26">
        <v>0.05</v>
      </c>
      <c r="U594" s="27">
        <v>0.104</v>
      </c>
      <c r="V594" s="256">
        <v>2491.2670382804513</v>
      </c>
      <c r="W594" s="257">
        <v>116173.33832600528</v>
      </c>
      <c r="X594" s="257">
        <v>15840.66167399472</v>
      </c>
      <c r="Y594" s="257">
        <v>10348.892762190671</v>
      </c>
      <c r="Z594" s="257">
        <v>5600.1739732852739</v>
      </c>
      <c r="AA594" s="257">
        <v>4748.7187889053976</v>
      </c>
      <c r="AB594" s="257">
        <v>764.24244918395573</v>
      </c>
      <c r="AC594" s="257"/>
      <c r="AD594" s="257">
        <v>33302.683970820413</v>
      </c>
      <c r="AE594" s="257">
        <v>17462.02229682749</v>
      </c>
      <c r="AK594" s="82">
        <v>3281</v>
      </c>
    </row>
    <row r="595" spans="2:37">
      <c r="B595" s="81">
        <v>40786</v>
      </c>
      <c r="C595" s="81">
        <v>40786</v>
      </c>
      <c r="D595" s="81">
        <v>40786</v>
      </c>
      <c r="E595" s="203">
        <v>10338</v>
      </c>
      <c r="F595" s="82" t="s">
        <v>1053</v>
      </c>
      <c r="G595" s="82" t="s">
        <v>444</v>
      </c>
      <c r="H595" s="19">
        <v>143993051</v>
      </c>
      <c r="I595" s="20">
        <v>97</v>
      </c>
      <c r="J595" s="19" t="s">
        <v>1360</v>
      </c>
      <c r="K595" s="19"/>
      <c r="L595" s="21">
        <v>40428</v>
      </c>
      <c r="M595" s="21">
        <v>42248</v>
      </c>
      <c r="N595" s="34">
        <v>60</v>
      </c>
      <c r="O595" s="34">
        <v>11</v>
      </c>
      <c r="P595" s="34">
        <v>60</v>
      </c>
      <c r="Q595" s="34">
        <v>11</v>
      </c>
      <c r="R595" s="52">
        <v>11</v>
      </c>
      <c r="S595" s="356">
        <v>56620</v>
      </c>
      <c r="T595" s="26">
        <v>0</v>
      </c>
      <c r="U595" s="27">
        <v>0.104</v>
      </c>
      <c r="V595" s="256">
        <v>943.66666666666663</v>
      </c>
      <c r="W595" s="257">
        <v>44005.281348445707</v>
      </c>
      <c r="X595" s="257">
        <v>12614.718651554293</v>
      </c>
      <c r="Y595" s="257">
        <v>3920.0555325967744</v>
      </c>
      <c r="Z595" s="257">
        <v>0</v>
      </c>
      <c r="AA595" s="257">
        <v>3920.0555325967744</v>
      </c>
      <c r="AB595" s="257">
        <v>608.60484722411059</v>
      </c>
      <c r="AC595" s="257"/>
      <c r="AD595" s="257">
        <v>12614.718651553771</v>
      </c>
      <c r="AE595" s="257">
        <v>0</v>
      </c>
      <c r="AK595" s="82">
        <v>10338</v>
      </c>
    </row>
    <row r="596" spans="2:37">
      <c r="B596" s="81">
        <v>40786</v>
      </c>
      <c r="C596" s="81">
        <v>40786</v>
      </c>
      <c r="D596" s="81">
        <v>40786</v>
      </c>
      <c r="E596" s="203">
        <v>10122</v>
      </c>
      <c r="F596" s="82" t="s">
        <v>1053</v>
      </c>
      <c r="G596" s="82" t="s">
        <v>444</v>
      </c>
      <c r="H596" s="19">
        <v>143993949</v>
      </c>
      <c r="I596" s="20">
        <v>98</v>
      </c>
      <c r="J596" s="19" t="s">
        <v>924</v>
      </c>
      <c r="K596" s="19"/>
      <c r="L596" s="21">
        <v>40459</v>
      </c>
      <c r="M596" s="21">
        <v>42278</v>
      </c>
      <c r="N596" s="34">
        <v>60</v>
      </c>
      <c r="O596" s="34">
        <v>10</v>
      </c>
      <c r="P596" s="34">
        <v>60</v>
      </c>
      <c r="Q596" s="34">
        <v>10</v>
      </c>
      <c r="R596" s="52">
        <v>10</v>
      </c>
      <c r="S596" s="356">
        <v>70214</v>
      </c>
      <c r="T596" s="26">
        <v>0.05</v>
      </c>
      <c r="U596" s="27">
        <v>9.4E-2</v>
      </c>
      <c r="V596" s="256">
        <v>1325.0247990805794</v>
      </c>
      <c r="W596" s="257">
        <v>63237.873848978961</v>
      </c>
      <c r="X596" s="257">
        <v>6976.1261510210388</v>
      </c>
      <c r="Y596" s="257">
        <v>4654.9841775664472</v>
      </c>
      <c r="Z596" s="257">
        <v>2729.8291363388903</v>
      </c>
      <c r="AA596" s="257">
        <v>1925.1550412275569</v>
      </c>
      <c r="AB596" s="257">
        <v>305.97044522022099</v>
      </c>
      <c r="AC596" s="257"/>
      <c r="AD596" s="257">
        <v>16263.614095856175</v>
      </c>
      <c r="AE596" s="257">
        <v>9287.4879448349857</v>
      </c>
      <c r="AK596" s="82">
        <v>10122</v>
      </c>
    </row>
    <row r="597" spans="2:37">
      <c r="B597" s="81">
        <v>40786</v>
      </c>
      <c r="C597" s="81">
        <v>40786</v>
      </c>
      <c r="D597" s="81">
        <v>40786</v>
      </c>
      <c r="E597" s="203">
        <v>339</v>
      </c>
      <c r="F597" s="82" t="s">
        <v>1053</v>
      </c>
      <c r="G597" s="82" t="s">
        <v>444</v>
      </c>
      <c r="H597" s="19">
        <v>283050521</v>
      </c>
      <c r="I597" s="20">
        <v>98</v>
      </c>
      <c r="J597" s="19" t="s">
        <v>1026</v>
      </c>
      <c r="K597" s="19"/>
      <c r="L597" s="21">
        <v>40428</v>
      </c>
      <c r="M597" s="21">
        <v>42270</v>
      </c>
      <c r="N597" s="34">
        <v>61</v>
      </c>
      <c r="O597" s="34">
        <v>11</v>
      </c>
      <c r="P597" s="34">
        <v>60</v>
      </c>
      <c r="Q597" s="34">
        <v>11</v>
      </c>
      <c r="R597" s="52">
        <v>11</v>
      </c>
      <c r="S597" s="356">
        <v>124896</v>
      </c>
      <c r="T597" s="26">
        <v>0.05</v>
      </c>
      <c r="U597" s="27">
        <v>0.104</v>
      </c>
      <c r="V597" s="256">
        <v>2356.9415972023821</v>
      </c>
      <c r="W597" s="257">
        <v>109909.44341937035</v>
      </c>
      <c r="X597" s="257">
        <v>14986.556580629651</v>
      </c>
      <c r="Y597" s="257">
        <v>9790.8957415620007</v>
      </c>
      <c r="Z597" s="257">
        <v>5298.2208596621394</v>
      </c>
      <c r="AA597" s="257">
        <v>4492.6748818998612</v>
      </c>
      <c r="AB597" s="257">
        <v>723.03562450406207</v>
      </c>
      <c r="AC597" s="257"/>
      <c r="AD597" s="257">
        <v>31507.052412771242</v>
      </c>
      <c r="AE597" s="257">
        <v>16520.495832143301</v>
      </c>
      <c r="AK597" s="82">
        <v>339</v>
      </c>
    </row>
    <row r="598" spans="2:37">
      <c r="B598" s="81">
        <v>40786</v>
      </c>
      <c r="C598" s="81">
        <v>40786</v>
      </c>
      <c r="D598" s="81">
        <v>40786</v>
      </c>
      <c r="E598" s="203">
        <v>3381</v>
      </c>
      <c r="F598" s="82" t="s">
        <v>1053</v>
      </c>
      <c r="G598" s="82" t="s">
        <v>444</v>
      </c>
      <c r="H598" s="19">
        <v>143993817</v>
      </c>
      <c r="I598" s="20">
        <v>98</v>
      </c>
      <c r="J598" s="19" t="s">
        <v>720</v>
      </c>
      <c r="K598" s="19"/>
      <c r="L598" s="21">
        <v>40511</v>
      </c>
      <c r="M598" s="21">
        <v>42339</v>
      </c>
      <c r="N598" s="34">
        <v>60</v>
      </c>
      <c r="O598" s="34">
        <v>8</v>
      </c>
      <c r="P598" s="34">
        <v>60</v>
      </c>
      <c r="Q598" s="34">
        <v>8</v>
      </c>
      <c r="R598" s="52">
        <v>8</v>
      </c>
      <c r="S598" s="356">
        <v>189981</v>
      </c>
      <c r="T598" s="26">
        <v>0.05</v>
      </c>
      <c r="U598" s="27">
        <v>9.4E-2</v>
      </c>
      <c r="V598" s="256">
        <v>3585.1758389228298</v>
      </c>
      <c r="W598" s="257">
        <v>171105.39937480947</v>
      </c>
      <c r="X598" s="257">
        <v>18875.600625190535</v>
      </c>
      <c r="Y598" s="257">
        <v>10222.444737624246</v>
      </c>
      <c r="Z598" s="257">
        <v>6004.0511787709402</v>
      </c>
      <c r="AA598" s="257">
        <v>4218.3935588533059</v>
      </c>
      <c r="AB598" s="257">
        <v>662.30177632247489</v>
      </c>
      <c r="AC598" s="257"/>
      <c r="AD598" s="257">
        <v>44005.150960561288</v>
      </c>
      <c r="AE598" s="257">
        <v>25129.550335370375</v>
      </c>
      <c r="AK598" s="82">
        <v>3381</v>
      </c>
    </row>
    <row r="599" spans="2:37">
      <c r="B599" s="81">
        <v>40786</v>
      </c>
      <c r="C599" s="81">
        <v>40786</v>
      </c>
      <c r="D599" s="81">
        <v>40786</v>
      </c>
      <c r="E599" s="203">
        <v>525</v>
      </c>
      <c r="F599" s="82" t="s">
        <v>1053</v>
      </c>
      <c r="G599" s="82" t="s">
        <v>444</v>
      </c>
      <c r="H599" s="19">
        <v>143994147</v>
      </c>
      <c r="I599" s="20">
        <v>98</v>
      </c>
      <c r="J599" s="19" t="s">
        <v>171</v>
      </c>
      <c r="K599" s="19"/>
      <c r="L599" s="21">
        <v>40568</v>
      </c>
      <c r="M599" s="21">
        <v>42401</v>
      </c>
      <c r="N599" s="34">
        <v>60</v>
      </c>
      <c r="O599" s="34">
        <v>6</v>
      </c>
      <c r="P599" s="34">
        <v>60</v>
      </c>
      <c r="Q599" s="34">
        <v>6</v>
      </c>
      <c r="R599" s="52">
        <v>6</v>
      </c>
      <c r="S599" s="356">
        <v>244224</v>
      </c>
      <c r="T599" s="26">
        <v>0.05</v>
      </c>
      <c r="U599" s="27">
        <v>9.4E-2</v>
      </c>
      <c r="V599" s="256">
        <v>4608.8081654749121</v>
      </c>
      <c r="W599" s="257">
        <v>219959.07515442846</v>
      </c>
      <c r="X599" s="257">
        <v>24264.924845571542</v>
      </c>
      <c r="Y599" s="257">
        <v>9995.4331876525412</v>
      </c>
      <c r="Z599" s="257">
        <v>5879.8986391688613</v>
      </c>
      <c r="AA599" s="257">
        <v>4115.5345484836798</v>
      </c>
      <c r="AB599" s="257">
        <v>638.55065383083013</v>
      </c>
      <c r="AC599" s="257"/>
      <c r="AD599" s="257">
        <v>56569.414774067525</v>
      </c>
      <c r="AE599" s="257">
        <v>32304.489928495455</v>
      </c>
      <c r="AK599" s="82">
        <v>525</v>
      </c>
    </row>
    <row r="600" spans="2:37">
      <c r="B600" s="81">
        <v>40786</v>
      </c>
      <c r="C600" s="81">
        <v>40786</v>
      </c>
      <c r="D600" s="81">
        <v>40786</v>
      </c>
      <c r="E600" s="203">
        <v>23</v>
      </c>
      <c r="F600" s="82" t="s">
        <v>1053</v>
      </c>
      <c r="G600" s="82" t="s">
        <v>444</v>
      </c>
      <c r="H600" s="19">
        <v>143993248</v>
      </c>
      <c r="I600" s="20">
        <v>98</v>
      </c>
      <c r="J600" s="19" t="s">
        <v>1207</v>
      </c>
      <c r="K600" s="19"/>
      <c r="L600" s="21">
        <v>40595</v>
      </c>
      <c r="M600" s="21">
        <v>42430</v>
      </c>
      <c r="N600" s="34">
        <v>60</v>
      </c>
      <c r="O600" s="34">
        <v>5</v>
      </c>
      <c r="P600" s="34">
        <v>60</v>
      </c>
      <c r="Q600" s="34">
        <v>5</v>
      </c>
      <c r="R600" s="52">
        <v>5</v>
      </c>
      <c r="S600" s="356">
        <v>77413</v>
      </c>
      <c r="T600" s="26">
        <v>0.05</v>
      </c>
      <c r="U600" s="27">
        <v>9.4E-2</v>
      </c>
      <c r="V600" s="256">
        <v>1460.8788100838137</v>
      </c>
      <c r="W600" s="257">
        <v>69721.615750007244</v>
      </c>
      <c r="X600" s="257">
        <v>7691.3842499927559</v>
      </c>
      <c r="Y600" s="257">
        <v>2658.5462469147456</v>
      </c>
      <c r="Z600" s="257">
        <v>1565.1426019879398</v>
      </c>
      <c r="AA600" s="257">
        <v>1093.4036449268058</v>
      </c>
      <c r="AB600" s="257">
        <v>168.67070723668323</v>
      </c>
      <c r="AC600" s="257"/>
      <c r="AD600" s="257">
        <v>17931.11285502198</v>
      </c>
      <c r="AE600" s="257">
        <v>10239.72860502906</v>
      </c>
      <c r="AK600" s="82">
        <v>23</v>
      </c>
    </row>
    <row r="601" spans="2:37">
      <c r="B601" s="81">
        <v>40786</v>
      </c>
      <c r="C601" s="81">
        <v>40786</v>
      </c>
      <c r="D601" s="81">
        <v>40786</v>
      </c>
      <c r="E601" s="203">
        <v>10299</v>
      </c>
      <c r="F601" s="82" t="s">
        <v>1053</v>
      </c>
      <c r="G601" s="82" t="s">
        <v>444</v>
      </c>
      <c r="H601" s="19">
        <v>143994228</v>
      </c>
      <c r="I601" s="20">
        <v>98</v>
      </c>
      <c r="J601" s="19" t="s">
        <v>1701</v>
      </c>
      <c r="K601" s="19"/>
      <c r="L601" s="21">
        <v>40576</v>
      </c>
      <c r="M601" s="21">
        <v>42401</v>
      </c>
      <c r="N601" s="34">
        <v>60</v>
      </c>
      <c r="O601" s="34">
        <v>6</v>
      </c>
      <c r="P601" s="34">
        <v>60</v>
      </c>
      <c r="Q601" s="34">
        <v>6</v>
      </c>
      <c r="R601" s="52">
        <v>6</v>
      </c>
      <c r="S601" s="356">
        <v>195916</v>
      </c>
      <c r="T601" s="26">
        <v>0.05</v>
      </c>
      <c r="U601" s="27">
        <v>9.4E-2</v>
      </c>
      <c r="V601" s="256">
        <v>3697.1766106000341</v>
      </c>
      <c r="W601" s="257">
        <v>176450.72625112601</v>
      </c>
      <c r="X601" s="257">
        <v>19465.273748873995</v>
      </c>
      <c r="Y601" s="257">
        <v>8018.3163341528043</v>
      </c>
      <c r="Z601" s="257">
        <v>4716.8428237659145</v>
      </c>
      <c r="AA601" s="257">
        <v>3301.4735103868898</v>
      </c>
      <c r="AB601" s="257">
        <v>512.2440460229999</v>
      </c>
      <c r="AC601" s="257"/>
      <c r="AD601" s="257">
        <v>45379.870384877053</v>
      </c>
      <c r="AE601" s="257">
        <v>25914.596636002658</v>
      </c>
      <c r="AK601" s="82">
        <v>10299</v>
      </c>
    </row>
    <row r="602" spans="2:37">
      <c r="B602" s="81">
        <v>40786</v>
      </c>
      <c r="C602" s="81">
        <v>40786</v>
      </c>
      <c r="D602" s="81">
        <v>40786</v>
      </c>
      <c r="E602" s="203">
        <v>4294</v>
      </c>
      <c r="F602" s="82" t="s">
        <v>1053</v>
      </c>
      <c r="G602" s="82" t="s">
        <v>349</v>
      </c>
      <c r="H602" s="19">
        <v>143132870</v>
      </c>
      <c r="I602" s="20">
        <v>99</v>
      </c>
      <c r="J602" s="19" t="s">
        <v>993</v>
      </c>
      <c r="K602" s="19"/>
      <c r="L602" s="21">
        <v>40646</v>
      </c>
      <c r="M602" s="21">
        <v>47939</v>
      </c>
      <c r="N602" s="34">
        <v>240</v>
      </c>
      <c r="O602" s="34">
        <v>4</v>
      </c>
      <c r="P602" s="34">
        <v>228</v>
      </c>
      <c r="Q602" s="34">
        <v>4</v>
      </c>
      <c r="R602" s="52">
        <v>4</v>
      </c>
      <c r="S602" s="356">
        <v>2300046</v>
      </c>
      <c r="T602" s="26">
        <v>0.03</v>
      </c>
      <c r="U602" s="27">
        <v>8.1500000000000003E-2</v>
      </c>
      <c r="V602" s="256">
        <v>13246.910630974275</v>
      </c>
      <c r="W602" s="257">
        <v>1533685.5654247464</v>
      </c>
      <c r="X602" s="257">
        <v>766360.43457525363</v>
      </c>
      <c r="Y602" s="257">
        <v>41549.253217710655</v>
      </c>
      <c r="Z602" s="257">
        <v>22887.820528507178</v>
      </c>
      <c r="AA602" s="257">
        <v>18661.432689203477</v>
      </c>
      <c r="AB602" s="257">
        <v>13444.91990482901</v>
      </c>
      <c r="AC602" s="257"/>
      <c r="AD602" s="257">
        <v>1486610.0584374326</v>
      </c>
      <c r="AE602" s="257">
        <v>720249.62386207783</v>
      </c>
      <c r="AK602" s="82">
        <v>4294</v>
      </c>
    </row>
    <row r="603" spans="2:37">
      <c r="B603" s="81">
        <v>40786</v>
      </c>
      <c r="C603" s="81">
        <v>40786</v>
      </c>
      <c r="D603" s="81">
        <v>40786</v>
      </c>
      <c r="E603" s="203">
        <v>2017</v>
      </c>
      <c r="F603" s="82" t="s">
        <v>1053</v>
      </c>
      <c r="G603" s="82" t="s">
        <v>444</v>
      </c>
      <c r="H603" s="19">
        <v>143994783</v>
      </c>
      <c r="I603" s="20">
        <v>98</v>
      </c>
      <c r="J603" s="19" t="s">
        <v>526</v>
      </c>
      <c r="K603" s="19"/>
      <c r="L603" s="21">
        <v>40679</v>
      </c>
      <c r="M603" s="21">
        <v>43252</v>
      </c>
      <c r="N603" s="34">
        <v>85</v>
      </c>
      <c r="O603" s="34">
        <v>2</v>
      </c>
      <c r="P603" s="34">
        <v>60</v>
      </c>
      <c r="Q603" s="34">
        <v>2</v>
      </c>
      <c r="R603" s="52">
        <v>2</v>
      </c>
      <c r="S603" s="356">
        <v>380405</v>
      </c>
      <c r="T603" s="26">
        <v>0.05</v>
      </c>
      <c r="U603" s="27">
        <v>9.9000000000000005E-2</v>
      </c>
      <c r="V603" s="256">
        <v>7178.7116343499565</v>
      </c>
      <c r="W603" s="257">
        <v>338652.43304307078</v>
      </c>
      <c r="X603" s="257">
        <v>41752.566956929222</v>
      </c>
      <c r="Y603" s="257">
        <v>5551.5903054512746</v>
      </c>
      <c r="Z603" s="257">
        <v>3146.7346216624301</v>
      </c>
      <c r="AA603" s="257">
        <v>2404.8556837888445</v>
      </c>
      <c r="AB603" s="257">
        <v>366.25058734148439</v>
      </c>
      <c r="AC603" s="257"/>
      <c r="AD603" s="257">
        <v>92070.26501793263</v>
      </c>
      <c r="AE603" s="257">
        <v>50317.698060998533</v>
      </c>
      <c r="AK603" s="82">
        <v>2017</v>
      </c>
    </row>
    <row r="604" spans="2:37">
      <c r="B604" s="81">
        <v>40786</v>
      </c>
      <c r="C604" s="81">
        <v>40786</v>
      </c>
      <c r="D604" s="81">
        <v>40786</v>
      </c>
      <c r="E604" s="203">
        <v>10676</v>
      </c>
      <c r="F604" s="82" t="s">
        <v>1053</v>
      </c>
      <c r="G604" s="82" t="s">
        <v>444</v>
      </c>
      <c r="H604" s="19">
        <v>143994325</v>
      </c>
      <c r="I604" s="20">
        <v>98</v>
      </c>
      <c r="J604" s="19" t="s">
        <v>1433</v>
      </c>
      <c r="K604" s="19"/>
      <c r="L604" s="21">
        <v>40676</v>
      </c>
      <c r="M604" s="21">
        <v>42491</v>
      </c>
      <c r="N604" s="34">
        <v>60</v>
      </c>
      <c r="O604" s="34">
        <v>3</v>
      </c>
      <c r="P604" s="34">
        <v>60</v>
      </c>
      <c r="Q604" s="34">
        <v>3</v>
      </c>
      <c r="R604" s="52">
        <v>3</v>
      </c>
      <c r="S604" s="356">
        <v>547641</v>
      </c>
      <c r="T604" s="26">
        <v>0.05</v>
      </c>
      <c r="U604" s="27">
        <v>9.9000000000000005E-2</v>
      </c>
      <c r="V604" s="256">
        <v>10334.66126403976</v>
      </c>
      <c r="W604" s="257">
        <v>487532.91119764553</v>
      </c>
      <c r="X604" s="257">
        <v>60108.088802354468</v>
      </c>
      <c r="Y604" s="257">
        <v>11909.775166626969</v>
      </c>
      <c r="Z604" s="257">
        <v>6744.7123969813765</v>
      </c>
      <c r="AA604" s="257">
        <v>5165.0627696455922</v>
      </c>
      <c r="AB604" s="257">
        <v>790.89590529413772</v>
      </c>
      <c r="AC604" s="257"/>
      <c r="AD604" s="257">
        <v>132546.76464474874</v>
      </c>
      <c r="AE604" s="257">
        <v>72438.675842387238</v>
      </c>
      <c r="AK604" s="82">
        <v>10676</v>
      </c>
    </row>
    <row r="605" spans="2:37">
      <c r="B605" s="81">
        <v>40786</v>
      </c>
      <c r="C605" s="81">
        <v>40786</v>
      </c>
      <c r="D605" s="81">
        <v>40786</v>
      </c>
      <c r="E605" s="203">
        <v>4174</v>
      </c>
      <c r="F605" s="82" t="s">
        <v>1053</v>
      </c>
      <c r="G605" s="82" t="s">
        <v>349</v>
      </c>
      <c r="H605" s="19">
        <v>143993124</v>
      </c>
      <c r="I605" s="20">
        <v>98</v>
      </c>
      <c r="J605" s="19" t="s">
        <v>1731</v>
      </c>
      <c r="K605" s="19"/>
      <c r="L605" s="21">
        <v>40723</v>
      </c>
      <c r="M605" s="21">
        <v>42552</v>
      </c>
      <c r="N605" s="34">
        <v>60</v>
      </c>
      <c r="O605" s="34">
        <v>1</v>
      </c>
      <c r="P605" s="34">
        <v>60</v>
      </c>
      <c r="Q605" s="34">
        <v>1</v>
      </c>
      <c r="R605" s="52">
        <v>1</v>
      </c>
      <c r="S605" s="356">
        <v>183066</v>
      </c>
      <c r="T605" s="26">
        <v>0.05</v>
      </c>
      <c r="U605" s="27">
        <v>9.9000000000000005E-2</v>
      </c>
      <c r="V605" s="256">
        <v>3454.6812582744942</v>
      </c>
      <c r="W605" s="257">
        <v>162973.00589493511</v>
      </c>
      <c r="X605" s="257">
        <v>20092.994105064892</v>
      </c>
      <c r="Y605" s="257">
        <v>1344.5272986332147</v>
      </c>
      <c r="Z605" s="257">
        <v>762.77499999999998</v>
      </c>
      <c r="AA605" s="257">
        <v>581.75229863321476</v>
      </c>
      <c r="AB605" s="257">
        <v>88.127167127477591</v>
      </c>
      <c r="AC605" s="257"/>
      <c r="AD605" s="257">
        <v>44307.869601537444</v>
      </c>
      <c r="AE605" s="257">
        <v>24214.875496470242</v>
      </c>
      <c r="AK605" s="82">
        <v>4174</v>
      </c>
    </row>
    <row r="606" spans="2:37">
      <c r="B606" s="81">
        <v>40786</v>
      </c>
      <c r="C606" s="81">
        <v>40786</v>
      </c>
      <c r="D606" s="81">
        <v>40786</v>
      </c>
      <c r="E606" s="203">
        <v>10001</v>
      </c>
      <c r="F606" s="82" t="s">
        <v>1053</v>
      </c>
      <c r="G606" s="82" t="s">
        <v>349</v>
      </c>
      <c r="H606" s="19">
        <v>143995062</v>
      </c>
      <c r="I606" s="20">
        <v>98</v>
      </c>
      <c r="J606" s="19" t="s">
        <v>899</v>
      </c>
      <c r="K606" s="19"/>
      <c r="L606" s="21">
        <v>40701</v>
      </c>
      <c r="M606" s="21">
        <v>42522</v>
      </c>
      <c r="N606" s="34">
        <v>60</v>
      </c>
      <c r="O606" s="34">
        <v>2</v>
      </c>
      <c r="P606" s="34">
        <v>60</v>
      </c>
      <c r="Q606" s="34">
        <v>2</v>
      </c>
      <c r="R606" s="52">
        <v>2</v>
      </c>
      <c r="S606" s="356">
        <v>205369</v>
      </c>
      <c r="T606" s="26">
        <v>0.05</v>
      </c>
      <c r="U606" s="27">
        <v>9.9000000000000005E-2</v>
      </c>
      <c r="V606" s="256">
        <v>3875.5663822368692</v>
      </c>
      <c r="W606" s="257">
        <v>182828.06882565271</v>
      </c>
      <c r="X606" s="257">
        <v>22540.931174347294</v>
      </c>
      <c r="Y606" s="257">
        <v>2997.1334484042613</v>
      </c>
      <c r="Z606" s="257">
        <v>1698.8255741017906</v>
      </c>
      <c r="AA606" s="257">
        <v>1298.3078743024707</v>
      </c>
      <c r="AB606" s="257">
        <v>197.72746644164292</v>
      </c>
      <c r="AC606" s="257"/>
      <c r="AD606" s="257">
        <v>49705.914108562676</v>
      </c>
      <c r="AE606" s="257">
        <v>27164.982934212789</v>
      </c>
      <c r="AK606" s="82">
        <v>10001</v>
      </c>
    </row>
    <row r="607" spans="2:37">
      <c r="B607" s="81">
        <v>40816</v>
      </c>
      <c r="C607" s="81">
        <v>40816</v>
      </c>
      <c r="D607" s="81">
        <v>40816</v>
      </c>
      <c r="E607" s="203">
        <v>3134</v>
      </c>
      <c r="F607" s="82" t="s">
        <v>1053</v>
      </c>
      <c r="G607" s="82" t="s">
        <v>444</v>
      </c>
      <c r="H607" s="19">
        <v>141062344</v>
      </c>
      <c r="I607" s="20">
        <v>98</v>
      </c>
      <c r="J607" s="19" t="s">
        <v>861</v>
      </c>
      <c r="K607" s="19"/>
      <c r="L607" s="21">
        <v>39658</v>
      </c>
      <c r="M607" s="21">
        <v>41510</v>
      </c>
      <c r="N607" s="34">
        <v>61</v>
      </c>
      <c r="O607" s="34">
        <v>37</v>
      </c>
      <c r="P607" s="34">
        <v>60</v>
      </c>
      <c r="Q607" s="34">
        <v>37</v>
      </c>
      <c r="R607" s="52">
        <v>37</v>
      </c>
      <c r="S607" s="356">
        <v>108567</v>
      </c>
      <c r="T607" s="26">
        <v>0.05</v>
      </c>
      <c r="U607" s="27">
        <v>0.104</v>
      </c>
      <c r="V607" s="256">
        <v>2048.7932230293286</v>
      </c>
      <c r="W607" s="257">
        <v>95539.797461173934</v>
      </c>
      <c r="X607" s="257">
        <v>13027.202538826066</v>
      </c>
      <c r="Y607" s="257">
        <v>22821.98100030054</v>
      </c>
      <c r="Z607" s="257">
        <v>12084.123853995474</v>
      </c>
      <c r="AA607" s="257">
        <v>10737.857146305067</v>
      </c>
      <c r="AB607" s="257">
        <v>2114.0635698972123</v>
      </c>
      <c r="AC607" s="257"/>
      <c r="AD607" s="257">
        <v>27387.795920584635</v>
      </c>
      <c r="AE607" s="257">
        <v>14360.593381760054</v>
      </c>
      <c r="AK607" s="82">
        <v>3134</v>
      </c>
    </row>
    <row r="608" spans="2:37">
      <c r="B608" s="81">
        <v>40816</v>
      </c>
      <c r="C608" s="81">
        <v>40816</v>
      </c>
      <c r="D608" s="81">
        <v>40816</v>
      </c>
      <c r="E608" s="203">
        <v>4214</v>
      </c>
      <c r="F608" s="82" t="s">
        <v>1053</v>
      </c>
      <c r="G608" s="82" t="s">
        <v>444</v>
      </c>
      <c r="H608" s="19">
        <v>141063766</v>
      </c>
      <c r="I608" s="20">
        <v>98</v>
      </c>
      <c r="J608" s="19" t="s">
        <v>1402</v>
      </c>
      <c r="K608" s="19"/>
      <c r="L608" s="21">
        <v>39581</v>
      </c>
      <c r="M608" s="21">
        <v>41406</v>
      </c>
      <c r="N608" s="34">
        <v>60</v>
      </c>
      <c r="O608" s="34">
        <v>40</v>
      </c>
      <c r="P608" s="34">
        <v>60</v>
      </c>
      <c r="Q608" s="34">
        <v>40</v>
      </c>
      <c r="R608" s="52">
        <v>40</v>
      </c>
      <c r="S608" s="356">
        <v>160000</v>
      </c>
      <c r="T608" s="26">
        <v>0.05</v>
      </c>
      <c r="U608" s="27">
        <v>0.104</v>
      </c>
      <c r="V608" s="256">
        <v>3019.3973830417399</v>
      </c>
      <c r="W608" s="257">
        <v>140801.23420365149</v>
      </c>
      <c r="X608" s="257">
        <v>19198.765796348511</v>
      </c>
      <c r="Y608" s="257">
        <v>35199.856654074632</v>
      </c>
      <c r="Z608" s="257">
        <v>18600.701153586408</v>
      </c>
      <c r="AA608" s="257">
        <v>16599.155500488225</v>
      </c>
      <c r="AB608" s="257">
        <v>3368.2045256751776</v>
      </c>
      <c r="AC608" s="257"/>
      <c r="AD608" s="257">
        <v>40362.60877885123</v>
      </c>
      <c r="AE608" s="257">
        <v>21163.842982504859</v>
      </c>
      <c r="AK608" s="82">
        <v>4214</v>
      </c>
    </row>
    <row r="609" spans="2:37">
      <c r="B609" s="81">
        <v>40816</v>
      </c>
      <c r="C609" s="81">
        <v>40816</v>
      </c>
      <c r="D609" s="81">
        <v>40816</v>
      </c>
      <c r="E609" s="203">
        <v>4024</v>
      </c>
      <c r="F609" s="82" t="s">
        <v>1053</v>
      </c>
      <c r="G609" s="82" t="s">
        <v>444</v>
      </c>
      <c r="H609" s="19">
        <v>141994417</v>
      </c>
      <c r="I609" s="20">
        <v>98</v>
      </c>
      <c r="J609" s="19" t="s">
        <v>1355</v>
      </c>
      <c r="K609" s="19"/>
      <c r="L609" s="21">
        <v>40451</v>
      </c>
      <c r="M609" s="21">
        <v>42270</v>
      </c>
      <c r="N609" s="34">
        <v>60</v>
      </c>
      <c r="O609" s="34">
        <v>11</v>
      </c>
      <c r="P609" s="34">
        <v>60</v>
      </c>
      <c r="Q609" s="34">
        <v>11</v>
      </c>
      <c r="R609" s="52">
        <v>11</v>
      </c>
      <c r="S609" s="356">
        <v>30112</v>
      </c>
      <c r="T609" s="26">
        <v>0.05</v>
      </c>
      <c r="U609" s="27">
        <v>0.104</v>
      </c>
      <c r="V609" s="256">
        <v>568.25058748845538</v>
      </c>
      <c r="W609" s="257">
        <v>26498.792277127206</v>
      </c>
      <c r="X609" s="257">
        <v>3613.207722872794</v>
      </c>
      <c r="Y609" s="257">
        <v>2360.5515994900952</v>
      </c>
      <c r="Z609" s="257">
        <v>1277.3829948608952</v>
      </c>
      <c r="AA609" s="257">
        <v>1083.1686046292</v>
      </c>
      <c r="AB609" s="257">
        <v>174.32142522631901</v>
      </c>
      <c r="AC609" s="257"/>
      <c r="AD609" s="257">
        <v>7596.2429721798007</v>
      </c>
      <c r="AE609" s="257">
        <v>3983.0352493074197</v>
      </c>
      <c r="AK609" s="82">
        <v>4024</v>
      </c>
    </row>
    <row r="610" spans="2:37">
      <c r="B610" s="81">
        <v>40816</v>
      </c>
      <c r="C610" s="81">
        <v>40816</v>
      </c>
      <c r="D610" s="81">
        <v>40816</v>
      </c>
      <c r="E610" s="203">
        <v>3043</v>
      </c>
      <c r="F610" s="82" t="s">
        <v>1053</v>
      </c>
      <c r="G610" s="82" t="s">
        <v>444</v>
      </c>
      <c r="H610" s="19">
        <v>141994727</v>
      </c>
      <c r="I610" s="20">
        <v>98</v>
      </c>
      <c r="J610" s="19" t="s">
        <v>69</v>
      </c>
      <c r="K610" s="19"/>
      <c r="L610" s="21">
        <v>40378</v>
      </c>
      <c r="M610" s="21">
        <v>41852</v>
      </c>
      <c r="N610" s="34">
        <v>48</v>
      </c>
      <c r="O610" s="34">
        <v>13</v>
      </c>
      <c r="P610" s="34">
        <v>48</v>
      </c>
      <c r="Q610" s="34">
        <v>13</v>
      </c>
      <c r="R610" s="52">
        <v>13</v>
      </c>
      <c r="S610" s="356">
        <v>216702</v>
      </c>
      <c r="T610" s="26">
        <v>0.05</v>
      </c>
      <c r="U610" s="27">
        <v>0.104</v>
      </c>
      <c r="V610" s="256">
        <v>4990.4939753462231</v>
      </c>
      <c r="W610" s="257">
        <v>195283.5833795903</v>
      </c>
      <c r="X610" s="257">
        <v>21418.416620409698</v>
      </c>
      <c r="Y610" s="257">
        <v>19700.070946622509</v>
      </c>
      <c r="Z610" s="257">
        <v>10389.056157364446</v>
      </c>
      <c r="AA610" s="257">
        <v>9311.0147892580626</v>
      </c>
      <c r="AB610" s="257">
        <v>1221.2255090584476</v>
      </c>
      <c r="AC610" s="257"/>
      <c r="AD610" s="257">
        <v>44260.127437026145</v>
      </c>
      <c r="AE610" s="257">
        <v>22841.710816619481</v>
      </c>
      <c r="AK610" s="82">
        <v>3043</v>
      </c>
    </row>
    <row r="611" spans="2:37">
      <c r="B611" s="81">
        <v>40816</v>
      </c>
      <c r="C611" s="81">
        <v>40816</v>
      </c>
      <c r="D611" s="81">
        <v>40816</v>
      </c>
      <c r="E611" s="203">
        <v>4288</v>
      </c>
      <c r="F611" s="82" t="s">
        <v>1053</v>
      </c>
      <c r="G611" s="82" t="s">
        <v>444</v>
      </c>
      <c r="H611" s="19">
        <v>143000176</v>
      </c>
      <c r="I611" s="20">
        <v>98</v>
      </c>
      <c r="J611" s="19" t="s">
        <v>265</v>
      </c>
      <c r="K611" s="19"/>
      <c r="L611" s="21">
        <v>39965</v>
      </c>
      <c r="M611" s="21">
        <v>42513</v>
      </c>
      <c r="N611" s="34">
        <v>84</v>
      </c>
      <c r="O611" s="34">
        <v>27</v>
      </c>
      <c r="P611" s="34">
        <v>60</v>
      </c>
      <c r="Q611" s="34">
        <v>27</v>
      </c>
      <c r="R611" s="52">
        <v>27</v>
      </c>
      <c r="S611" s="356">
        <v>321761</v>
      </c>
      <c r="T611" s="26">
        <v>0.05</v>
      </c>
      <c r="U611" s="27">
        <v>0.104</v>
      </c>
      <c r="V611" s="256">
        <v>6072.0270085305829</v>
      </c>
      <c r="W611" s="257">
        <v>283152.16199125693</v>
      </c>
      <c r="X611" s="257">
        <v>38608.838008743071</v>
      </c>
      <c r="Y611" s="257">
        <v>54413.604046265289</v>
      </c>
      <c r="Z611" s="257">
        <v>29032.116400800878</v>
      </c>
      <c r="AA611" s="257">
        <v>25381.487645464411</v>
      </c>
      <c r="AB611" s="257">
        <v>4572.099237877469</v>
      </c>
      <c r="AC611" s="257"/>
      <c r="AD611" s="257">
        <v>81169.458520574786</v>
      </c>
      <c r="AE611" s="257">
        <v>42560.620511835965</v>
      </c>
      <c r="AK611" s="82">
        <v>4288</v>
      </c>
    </row>
    <row r="612" spans="2:37">
      <c r="B612" s="81">
        <v>40778</v>
      </c>
      <c r="C612" s="81">
        <v>40816</v>
      </c>
      <c r="D612" s="81">
        <v>40816</v>
      </c>
      <c r="E612" s="203">
        <v>678</v>
      </c>
      <c r="F612" s="82" t="s">
        <v>1054</v>
      </c>
      <c r="G612" s="82" t="s">
        <v>444</v>
      </c>
      <c r="H612" s="19">
        <v>143000214</v>
      </c>
      <c r="I612" s="20">
        <v>98</v>
      </c>
      <c r="J612" s="19" t="s">
        <v>266</v>
      </c>
      <c r="K612" s="19"/>
      <c r="L612" s="21">
        <v>38965</v>
      </c>
      <c r="M612" s="21">
        <v>40778</v>
      </c>
      <c r="N612" s="34">
        <v>60</v>
      </c>
      <c r="O612" s="34">
        <v>60</v>
      </c>
      <c r="P612" s="34">
        <v>60</v>
      </c>
      <c r="Q612" s="34">
        <v>60</v>
      </c>
      <c r="R612" s="52">
        <v>60</v>
      </c>
      <c r="S612" s="356">
        <v>246334</v>
      </c>
      <c r="T612" s="26">
        <v>0.05</v>
      </c>
      <c r="U612" s="27">
        <v>0.104</v>
      </c>
      <c r="V612" s="256">
        <v>4648.6264684637745</v>
      </c>
      <c r="W612" s="257">
        <v>216775.82016451427</v>
      </c>
      <c r="X612" s="257">
        <v>29558.179835485731</v>
      </c>
      <c r="Y612" s="257">
        <v>62141.767943309569</v>
      </c>
      <c r="Z612" s="257">
        <v>32583.588107827229</v>
      </c>
      <c r="AA612" s="257">
        <v>29558.17983548234</v>
      </c>
      <c r="AB612" s="257">
        <v>7778.4683777594037</v>
      </c>
      <c r="AC612" s="257"/>
      <c r="AD612" s="257">
        <v>62141.767943309569</v>
      </c>
      <c r="AE612" s="257">
        <v>32583.588107827229</v>
      </c>
      <c r="AK612" s="82">
        <v>678</v>
      </c>
    </row>
    <row r="613" spans="2:37">
      <c r="B613" s="81">
        <v>40816</v>
      </c>
      <c r="C613" s="81">
        <v>40816</v>
      </c>
      <c r="D613" s="81">
        <v>40816</v>
      </c>
      <c r="E613" s="203">
        <v>542</v>
      </c>
      <c r="F613" s="82" t="s">
        <v>1053</v>
      </c>
      <c r="G613" s="82" t="s">
        <v>444</v>
      </c>
      <c r="H613" s="19">
        <v>143001369</v>
      </c>
      <c r="I613" s="20">
        <v>99</v>
      </c>
      <c r="J613" s="19" t="s">
        <v>999</v>
      </c>
      <c r="K613" s="19"/>
      <c r="L613" s="21">
        <v>39127</v>
      </c>
      <c r="M613" s="21">
        <v>41662</v>
      </c>
      <c r="N613" s="34">
        <v>83</v>
      </c>
      <c r="O613" s="34">
        <v>55</v>
      </c>
      <c r="P613" s="34">
        <v>83</v>
      </c>
      <c r="Q613" s="34">
        <v>55</v>
      </c>
      <c r="R613" s="52">
        <v>55</v>
      </c>
      <c r="S613" s="356">
        <v>296787</v>
      </c>
      <c r="T613" s="26">
        <v>0.03</v>
      </c>
      <c r="U613" s="27">
        <v>8.6499999999999994E-2</v>
      </c>
      <c r="V613" s="256">
        <v>3964.0032427280767</v>
      </c>
      <c r="W613" s="257">
        <v>246951.7887473249</v>
      </c>
      <c r="X613" s="257">
        <v>49835.211252675101</v>
      </c>
      <c r="Y613" s="257">
        <v>71251.088856054557</v>
      </c>
      <c r="Z613" s="257">
        <v>28300.474330548364</v>
      </c>
      <c r="AA613" s="257">
        <v>42950.614525506193</v>
      </c>
      <c r="AB613" s="257">
        <v>12021.651837268115</v>
      </c>
      <c r="AC613" s="257"/>
      <c r="AD613" s="257">
        <v>82060.480399101885</v>
      </c>
      <c r="AE613" s="257">
        <v>32225.269146424351</v>
      </c>
      <c r="AK613" s="82">
        <v>542</v>
      </c>
    </row>
    <row r="614" spans="2:37">
      <c r="B614" s="81">
        <v>40816</v>
      </c>
      <c r="C614" s="81">
        <v>40816</v>
      </c>
      <c r="D614" s="81">
        <v>40816</v>
      </c>
      <c r="E614" s="203">
        <v>3515</v>
      </c>
      <c r="F614" s="82" t="s">
        <v>1053</v>
      </c>
      <c r="G614" s="82" t="s">
        <v>444</v>
      </c>
      <c r="H614" s="19">
        <v>143005429</v>
      </c>
      <c r="I614" s="20">
        <v>99</v>
      </c>
      <c r="J614" s="19" t="s">
        <v>225</v>
      </c>
      <c r="K614" s="19"/>
      <c r="L614" s="21">
        <v>39911</v>
      </c>
      <c r="M614" s="21">
        <v>50852</v>
      </c>
      <c r="N614" s="34">
        <v>360</v>
      </c>
      <c r="O614" s="34">
        <v>29</v>
      </c>
      <c r="P614" s="34">
        <v>228</v>
      </c>
      <c r="Q614" s="34">
        <v>29</v>
      </c>
      <c r="R614" s="52">
        <v>29</v>
      </c>
      <c r="S614" s="356">
        <v>1422588</v>
      </c>
      <c r="T614" s="26">
        <v>0.03</v>
      </c>
      <c r="U614" s="27">
        <v>8.6499999999999994E-2</v>
      </c>
      <c r="V614" s="256">
        <v>8193.2692218748798</v>
      </c>
      <c r="W614" s="257">
        <v>915624.59472597158</v>
      </c>
      <c r="X614" s="257">
        <v>506963.40527402842</v>
      </c>
      <c r="Y614" s="257">
        <v>186424.05322691973</v>
      </c>
      <c r="Z614" s="257">
        <v>98323.643401536377</v>
      </c>
      <c r="AA614" s="257">
        <v>88100.409825383351</v>
      </c>
      <c r="AB614" s="257">
        <v>64482.187512924669</v>
      </c>
      <c r="AC614" s="257"/>
      <c r="AD614" s="257">
        <v>952440.78786148096</v>
      </c>
      <c r="AE614" s="257">
        <v>445477.38258743903</v>
      </c>
      <c r="AK614" s="82">
        <v>3515</v>
      </c>
    </row>
    <row r="615" spans="2:37">
      <c r="B615" s="81">
        <v>40816</v>
      </c>
      <c r="C615" s="81">
        <v>40816</v>
      </c>
      <c r="D615" s="81">
        <v>40816</v>
      </c>
      <c r="E615" s="203">
        <v>4101</v>
      </c>
      <c r="F615" s="82" t="s">
        <v>1053</v>
      </c>
      <c r="G615" s="82" t="s">
        <v>444</v>
      </c>
      <c r="H615" s="19">
        <v>143005690</v>
      </c>
      <c r="I615" s="20">
        <v>99</v>
      </c>
      <c r="J615" s="19" t="s">
        <v>228</v>
      </c>
      <c r="K615" s="19"/>
      <c r="L615" s="21">
        <v>39889</v>
      </c>
      <c r="M615" s="21">
        <v>48661</v>
      </c>
      <c r="N615" s="34">
        <v>288</v>
      </c>
      <c r="O615" s="34">
        <v>29</v>
      </c>
      <c r="P615" s="34">
        <v>228</v>
      </c>
      <c r="Q615" s="34">
        <v>29</v>
      </c>
      <c r="R615" s="52">
        <v>29</v>
      </c>
      <c r="S615" s="356">
        <v>608398</v>
      </c>
      <c r="T615" s="26">
        <v>0.03</v>
      </c>
      <c r="U615" s="27">
        <v>8.6499999999999994E-2</v>
      </c>
      <c r="V615" s="256">
        <v>3504.0142388732602</v>
      </c>
      <c r="W615" s="257">
        <v>391585.0352892697</v>
      </c>
      <c r="X615" s="257">
        <v>216812.9647107303</v>
      </c>
      <c r="Y615" s="257">
        <v>79727.947329199698</v>
      </c>
      <c r="Z615" s="257">
        <v>42050.058061932141</v>
      </c>
      <c r="AA615" s="257">
        <v>37677.889267267557</v>
      </c>
      <c r="AB615" s="257">
        <v>27577.087616715697</v>
      </c>
      <c r="AC615" s="257"/>
      <c r="AD615" s="257">
        <v>407330.21117382526</v>
      </c>
      <c r="AE615" s="257">
        <v>190517.24646308829</v>
      </c>
      <c r="AK615" s="82">
        <v>4101</v>
      </c>
    </row>
    <row r="616" spans="2:37">
      <c r="B616" s="81">
        <v>40816</v>
      </c>
      <c r="C616" s="81">
        <v>40816</v>
      </c>
      <c r="D616" s="81">
        <v>40816</v>
      </c>
      <c r="E616" s="203">
        <v>2</v>
      </c>
      <c r="F616" s="82" t="s">
        <v>1053</v>
      </c>
      <c r="G616" s="82" t="s">
        <v>444</v>
      </c>
      <c r="H616" s="19">
        <v>143009203</v>
      </c>
      <c r="I616" s="20">
        <v>99</v>
      </c>
      <c r="J616" s="19" t="s">
        <v>1173</v>
      </c>
      <c r="K616" s="19"/>
      <c r="L616" s="21">
        <v>38505</v>
      </c>
      <c r="M616" s="21">
        <v>46165</v>
      </c>
      <c r="N616" s="34">
        <v>252</v>
      </c>
      <c r="O616" s="34">
        <v>75</v>
      </c>
      <c r="P616" s="34">
        <v>228</v>
      </c>
      <c r="Q616" s="34">
        <v>75</v>
      </c>
      <c r="R616" s="52">
        <v>75</v>
      </c>
      <c r="S616" s="356">
        <v>4141551</v>
      </c>
      <c r="T616" s="26">
        <v>0.03</v>
      </c>
      <c r="U616" s="27">
        <v>8.6499999999999994E-2</v>
      </c>
      <c r="V616" s="256">
        <v>23852.895103237995</v>
      </c>
      <c r="W616" s="257">
        <v>2665638.9312379565</v>
      </c>
      <c r="X616" s="257">
        <v>1475912.0687620435</v>
      </c>
      <c r="Y616" s="257">
        <v>1329714.6209962226</v>
      </c>
      <c r="Z616" s="257">
        <v>676928.63218038471</v>
      </c>
      <c r="AA616" s="257">
        <v>652785.98881583789</v>
      </c>
      <c r="AB616" s="257">
        <v>485497.39104014589</v>
      </c>
      <c r="AC616" s="257"/>
      <c r="AD616" s="257">
        <v>2772821.1523002526</v>
      </c>
      <c r="AE616" s="257">
        <v>1296909.0835381649</v>
      </c>
      <c r="AK616" s="82">
        <v>2</v>
      </c>
    </row>
    <row r="617" spans="2:37">
      <c r="B617" s="81">
        <v>40809</v>
      </c>
      <c r="C617" s="81">
        <v>40816</v>
      </c>
      <c r="D617" s="81">
        <v>40816</v>
      </c>
      <c r="E617" s="203">
        <v>587</v>
      </c>
      <c r="F617" s="82" t="s">
        <v>1054</v>
      </c>
      <c r="G617" s="82" t="s">
        <v>444</v>
      </c>
      <c r="H617" s="19">
        <v>143011275</v>
      </c>
      <c r="I617" s="20">
        <v>97</v>
      </c>
      <c r="J617" s="19" t="s">
        <v>623</v>
      </c>
      <c r="K617" s="19"/>
      <c r="L617" s="21">
        <v>39001</v>
      </c>
      <c r="M617" s="21">
        <v>40809</v>
      </c>
      <c r="N617" s="34">
        <v>59</v>
      </c>
      <c r="O617" s="34">
        <v>59</v>
      </c>
      <c r="P617" s="34">
        <v>59</v>
      </c>
      <c r="Q617" s="34">
        <v>59</v>
      </c>
      <c r="R617" s="52">
        <v>59</v>
      </c>
      <c r="S617" s="356">
        <v>49265</v>
      </c>
      <c r="T617" s="26">
        <v>0</v>
      </c>
      <c r="U617" s="27">
        <v>0.104</v>
      </c>
      <c r="V617" s="256">
        <v>835</v>
      </c>
      <c r="W617" s="257">
        <v>38440.374226750697</v>
      </c>
      <c r="X617" s="257">
        <v>10824.625773249303</v>
      </c>
      <c r="Y617" s="257">
        <v>10824.625773248817</v>
      </c>
      <c r="Z617" s="257">
        <v>0</v>
      </c>
      <c r="AA617" s="257">
        <v>10824.625773248817</v>
      </c>
      <c r="AB617" s="257">
        <v>2801.1093009724073</v>
      </c>
      <c r="AC617" s="257"/>
      <c r="AD617" s="257">
        <v>10824.625773248817</v>
      </c>
      <c r="AE617" s="257">
        <v>0</v>
      </c>
      <c r="AK617" s="82">
        <v>587</v>
      </c>
    </row>
    <row r="618" spans="2:37">
      <c r="B618" s="81">
        <v>40816</v>
      </c>
      <c r="C618" s="81">
        <v>40816</v>
      </c>
      <c r="D618" s="81">
        <v>40816</v>
      </c>
      <c r="E618" s="203">
        <v>4101</v>
      </c>
      <c r="F618" s="82" t="s">
        <v>1053</v>
      </c>
      <c r="G618" s="82" t="s">
        <v>444</v>
      </c>
      <c r="H618" s="19">
        <v>143011577</v>
      </c>
      <c r="I618" s="20">
        <v>99</v>
      </c>
      <c r="J618" s="19" t="s">
        <v>136</v>
      </c>
      <c r="K618" s="19"/>
      <c r="L618" s="21">
        <v>39842</v>
      </c>
      <c r="M618" s="21">
        <v>48602</v>
      </c>
      <c r="N618" s="34">
        <v>288</v>
      </c>
      <c r="O618" s="34">
        <v>31</v>
      </c>
      <c r="P618" s="34">
        <v>228</v>
      </c>
      <c r="Q618" s="34">
        <v>31</v>
      </c>
      <c r="R618" s="52">
        <v>31</v>
      </c>
      <c r="S618" s="356">
        <v>206765</v>
      </c>
      <c r="T618" s="26">
        <v>0.03</v>
      </c>
      <c r="U618" s="27">
        <v>8.6499999999999994E-2</v>
      </c>
      <c r="V618" s="256">
        <v>1190.844651199757</v>
      </c>
      <c r="W618" s="257">
        <v>133080.77906499672</v>
      </c>
      <c r="X618" s="257">
        <v>73684.220935003279</v>
      </c>
      <c r="Y618" s="257">
        <v>28904.948518470861</v>
      </c>
      <c r="Z618" s="257">
        <v>15221.572238552475</v>
      </c>
      <c r="AA618" s="257">
        <v>13683.376279918386</v>
      </c>
      <c r="AB618" s="257">
        <v>10018.468635899568</v>
      </c>
      <c r="AC618" s="257"/>
      <c r="AD618" s="257">
        <v>138431.801408545</v>
      </c>
      <c r="AE618" s="257">
        <v>64747.580473539565</v>
      </c>
      <c r="AK618" s="82">
        <v>4101</v>
      </c>
    </row>
    <row r="619" spans="2:37">
      <c r="B619" s="81">
        <v>40816</v>
      </c>
      <c r="C619" s="81">
        <v>40816</v>
      </c>
      <c r="D619" s="81">
        <v>40816</v>
      </c>
      <c r="E619" s="203">
        <v>536</v>
      </c>
      <c r="F619" s="82" t="s">
        <v>1053</v>
      </c>
      <c r="G619" s="82" t="s">
        <v>444</v>
      </c>
      <c r="H619" s="19">
        <v>143012034</v>
      </c>
      <c r="I619" s="20">
        <v>98</v>
      </c>
      <c r="J619" s="19" t="s">
        <v>144</v>
      </c>
      <c r="K619" s="19"/>
      <c r="L619" s="21">
        <v>39349</v>
      </c>
      <c r="M619" s="21">
        <v>41175</v>
      </c>
      <c r="N619" s="34">
        <v>60</v>
      </c>
      <c r="O619" s="34">
        <v>47</v>
      </c>
      <c r="P619" s="34">
        <v>60</v>
      </c>
      <c r="Q619" s="34">
        <v>47</v>
      </c>
      <c r="R619" s="52">
        <v>47</v>
      </c>
      <c r="S619" s="356">
        <v>305015</v>
      </c>
      <c r="T619" s="26">
        <v>0.05</v>
      </c>
      <c r="U619" s="27">
        <v>0.104</v>
      </c>
      <c r="V619" s="256">
        <v>5756.0093299279761</v>
      </c>
      <c r="W619" s="257">
        <v>268415.55281641718</v>
      </c>
      <c r="X619" s="257">
        <v>36599.447183582815</v>
      </c>
      <c r="Y619" s="257">
        <v>72595.525499436393</v>
      </c>
      <c r="Z619" s="257">
        <v>38207.794196204377</v>
      </c>
      <c r="AA619" s="257">
        <v>34387.731303232016</v>
      </c>
      <c r="AB619" s="257">
        <v>7544.6228843350546</v>
      </c>
      <c r="AC619" s="257"/>
      <c r="AD619" s="257">
        <v>76945.006979258178</v>
      </c>
      <c r="AE619" s="257">
        <v>40345.559795679554</v>
      </c>
      <c r="AK619" s="82">
        <v>536</v>
      </c>
    </row>
    <row r="620" spans="2:37">
      <c r="B620" s="81">
        <v>40816</v>
      </c>
      <c r="C620" s="81">
        <v>40816</v>
      </c>
      <c r="D620" s="81">
        <v>40816</v>
      </c>
      <c r="E620" s="203">
        <v>4122</v>
      </c>
      <c r="F620" s="82" t="s">
        <v>1053</v>
      </c>
      <c r="G620" s="82" t="s">
        <v>444</v>
      </c>
      <c r="H620" s="19">
        <v>143016560</v>
      </c>
      <c r="I620" s="20">
        <v>97</v>
      </c>
      <c r="J620" s="19" t="s">
        <v>1142</v>
      </c>
      <c r="K620" s="19"/>
      <c r="L620" s="21">
        <v>39709</v>
      </c>
      <c r="M620" s="21">
        <v>40832</v>
      </c>
      <c r="N620" s="34">
        <v>37</v>
      </c>
      <c r="O620" s="34">
        <v>35</v>
      </c>
      <c r="P620" s="34">
        <v>37</v>
      </c>
      <c r="Q620" s="34">
        <v>35</v>
      </c>
      <c r="R620" s="52">
        <v>35</v>
      </c>
      <c r="S620" s="356">
        <v>12469</v>
      </c>
      <c r="T620" s="26">
        <v>0</v>
      </c>
      <c r="U620" s="27">
        <v>0.104</v>
      </c>
      <c r="V620" s="256">
        <v>337</v>
      </c>
      <c r="W620" s="257">
        <v>10628.395869978898</v>
      </c>
      <c r="X620" s="257">
        <v>1840.6041300211018</v>
      </c>
      <c r="Y620" s="257">
        <v>1831.9422942194358</v>
      </c>
      <c r="Z620" s="257">
        <v>0</v>
      </c>
      <c r="AA620" s="257">
        <v>1831.9422942194358</v>
      </c>
      <c r="AB620" s="257">
        <v>282.54887960850243</v>
      </c>
      <c r="AC620" s="257"/>
      <c r="AD620" s="257">
        <v>1840.6041300209847</v>
      </c>
      <c r="AE620" s="257">
        <v>0</v>
      </c>
      <c r="AK620" s="82">
        <v>4122</v>
      </c>
    </row>
    <row r="621" spans="2:37">
      <c r="B621" s="81">
        <v>40816</v>
      </c>
      <c r="C621" s="81">
        <v>40816</v>
      </c>
      <c r="D621" s="81">
        <v>40816</v>
      </c>
      <c r="E621" s="203">
        <v>2101</v>
      </c>
      <c r="F621" s="82" t="s">
        <v>1053</v>
      </c>
      <c r="G621" s="82" t="s">
        <v>444</v>
      </c>
      <c r="H621" s="19">
        <v>143017508</v>
      </c>
      <c r="I621" s="20">
        <v>98</v>
      </c>
      <c r="J621" s="19" t="s">
        <v>356</v>
      </c>
      <c r="K621" s="19"/>
      <c r="L621" s="21">
        <v>39405</v>
      </c>
      <c r="M621" s="21">
        <v>41236</v>
      </c>
      <c r="N621" s="34">
        <v>60</v>
      </c>
      <c r="O621" s="34">
        <v>45</v>
      </c>
      <c r="P621" s="34">
        <v>60</v>
      </c>
      <c r="Q621" s="34">
        <v>45</v>
      </c>
      <c r="R621" s="52">
        <v>45</v>
      </c>
      <c r="S621" s="356">
        <v>225052</v>
      </c>
      <c r="T621" s="26">
        <v>0.05</v>
      </c>
      <c r="U621" s="27">
        <v>0.104</v>
      </c>
      <c r="V621" s="256">
        <v>4247.008874051935</v>
      </c>
      <c r="W621" s="257">
        <v>198047.49600000106</v>
      </c>
      <c r="X621" s="257">
        <v>27004.503999998939</v>
      </c>
      <c r="Y621" s="257">
        <v>52564.876502190295</v>
      </c>
      <c r="Z621" s="257">
        <v>27694.240892817295</v>
      </c>
      <c r="AA621" s="257">
        <v>24870.635609372999</v>
      </c>
      <c r="AB621" s="257">
        <v>5329.8363157892636</v>
      </c>
      <c r="AC621" s="257"/>
      <c r="AD621" s="257">
        <v>56773.036443112651</v>
      </c>
      <c r="AE621" s="257">
        <v>29768.532443116801</v>
      </c>
      <c r="AK621" s="82">
        <v>2101</v>
      </c>
    </row>
    <row r="622" spans="2:37">
      <c r="B622" s="81">
        <v>40816</v>
      </c>
      <c r="C622" s="81">
        <v>40816</v>
      </c>
      <c r="D622" s="81">
        <v>40816</v>
      </c>
      <c r="E622" s="203">
        <v>2069</v>
      </c>
      <c r="F622" s="82" t="s">
        <v>1053</v>
      </c>
      <c r="G622" s="82" t="s">
        <v>444</v>
      </c>
      <c r="H622" s="19">
        <v>143018369</v>
      </c>
      <c r="I622" s="20">
        <v>99</v>
      </c>
      <c r="J622" s="19" t="s">
        <v>1522</v>
      </c>
      <c r="K622" s="19"/>
      <c r="L622" s="21">
        <v>38698</v>
      </c>
      <c r="M622" s="21">
        <v>48205</v>
      </c>
      <c r="N622" s="34">
        <v>313</v>
      </c>
      <c r="O622" s="34">
        <v>69</v>
      </c>
      <c r="P622" s="34">
        <v>228</v>
      </c>
      <c r="Q622" s="34">
        <v>69</v>
      </c>
      <c r="R622" s="52">
        <v>69</v>
      </c>
      <c r="S622" s="356">
        <v>2000081</v>
      </c>
      <c r="T622" s="26">
        <v>0.03</v>
      </c>
      <c r="U622" s="27">
        <v>8.6499999999999994E-2</v>
      </c>
      <c r="V622" s="256">
        <v>11519.288858444423</v>
      </c>
      <c r="W622" s="257">
        <v>1287318.1518782079</v>
      </c>
      <c r="X622" s="257">
        <v>712762.84812179208</v>
      </c>
      <c r="Y622" s="257">
        <v>595505.35517342167</v>
      </c>
      <c r="Z622" s="257">
        <v>304553.77601679735</v>
      </c>
      <c r="AA622" s="257">
        <v>290951.57915662433</v>
      </c>
      <c r="AB622" s="257">
        <v>215704.54614212128</v>
      </c>
      <c r="AC622" s="257"/>
      <c r="AD622" s="257">
        <v>1339079.7078470897</v>
      </c>
      <c r="AE622" s="257">
        <v>626316.85972527985</v>
      </c>
      <c r="AK622" s="82">
        <v>2069</v>
      </c>
    </row>
    <row r="623" spans="2:37">
      <c r="B623" s="81">
        <v>40816</v>
      </c>
      <c r="C623" s="81">
        <v>40816</v>
      </c>
      <c r="D623" s="81">
        <v>40816</v>
      </c>
      <c r="E623" s="203">
        <v>2069</v>
      </c>
      <c r="F623" s="82" t="s">
        <v>1053</v>
      </c>
      <c r="G623" s="82" t="s">
        <v>444</v>
      </c>
      <c r="H623" s="19">
        <v>143023338</v>
      </c>
      <c r="I623" s="20">
        <v>99</v>
      </c>
      <c r="J623" s="19" t="s">
        <v>913</v>
      </c>
      <c r="K623" s="19"/>
      <c r="L623" s="21">
        <v>40084</v>
      </c>
      <c r="M623" s="21">
        <v>48472</v>
      </c>
      <c r="N623" s="34">
        <v>276</v>
      </c>
      <c r="O623" s="34">
        <v>23</v>
      </c>
      <c r="P623" s="34">
        <v>228</v>
      </c>
      <c r="Q623" s="34">
        <v>23</v>
      </c>
      <c r="R623" s="52">
        <v>23</v>
      </c>
      <c r="S623" s="356">
        <v>540022</v>
      </c>
      <c r="T623" s="26">
        <v>0.03</v>
      </c>
      <c r="U623" s="27">
        <v>8.6499999999999994E-2</v>
      </c>
      <c r="V623" s="256">
        <v>3110.2087405034467</v>
      </c>
      <c r="W623" s="257">
        <v>347575.98467940732</v>
      </c>
      <c r="X623" s="257">
        <v>192446.01532059268</v>
      </c>
      <c r="Y623" s="257">
        <v>56464.573303981997</v>
      </c>
      <c r="Z623" s="257">
        <v>29918.239192616438</v>
      </c>
      <c r="AA623" s="257">
        <v>26546.334111365559</v>
      </c>
      <c r="AB623" s="257">
        <v>19413.41382620014</v>
      </c>
      <c r="AC623" s="257"/>
      <c r="AD623" s="257">
        <v>361551.60815537075</v>
      </c>
      <c r="AE623" s="257">
        <v>169105.59283477283</v>
      </c>
      <c r="AK623" s="82">
        <v>2069</v>
      </c>
    </row>
    <row r="624" spans="2:37">
      <c r="B624" s="81">
        <v>40816</v>
      </c>
      <c r="C624" s="81">
        <v>40816</v>
      </c>
      <c r="D624" s="81">
        <v>40816</v>
      </c>
      <c r="E624" s="203">
        <v>2</v>
      </c>
      <c r="F624" s="82" t="s">
        <v>1053</v>
      </c>
      <c r="G624" s="82" t="s">
        <v>444</v>
      </c>
      <c r="H624" s="19">
        <v>143024547</v>
      </c>
      <c r="I624" s="20">
        <v>99</v>
      </c>
      <c r="J624" s="19" t="s">
        <v>386</v>
      </c>
      <c r="K624" s="19"/>
      <c r="L624" s="21">
        <v>39185</v>
      </c>
      <c r="M624" s="21">
        <v>45739</v>
      </c>
      <c r="N624" s="34">
        <v>215</v>
      </c>
      <c r="O624" s="34">
        <v>53</v>
      </c>
      <c r="P624" s="34">
        <v>215</v>
      </c>
      <c r="Q624" s="34">
        <v>53</v>
      </c>
      <c r="R624" s="52">
        <v>53</v>
      </c>
      <c r="S624" s="356">
        <v>1694172</v>
      </c>
      <c r="T624" s="26">
        <v>0.03</v>
      </c>
      <c r="U624" s="27">
        <v>8.6499999999999994E-2</v>
      </c>
      <c r="V624" s="256">
        <v>10196.001861481976</v>
      </c>
      <c r="W624" s="257">
        <v>1112518.483661782</v>
      </c>
      <c r="X624" s="257">
        <v>581653.516338218</v>
      </c>
      <c r="Y624" s="257">
        <v>400502.09112795559</v>
      </c>
      <c r="Z624" s="257">
        <v>203042.96401143773</v>
      </c>
      <c r="AA624" s="257">
        <v>197459.12711651786</v>
      </c>
      <c r="AB624" s="257">
        <v>135208.93142949804</v>
      </c>
      <c r="AC624" s="257"/>
      <c r="AD624" s="257">
        <v>1079621.9165568224</v>
      </c>
      <c r="AE624" s="257">
        <v>497968.40021858399</v>
      </c>
      <c r="AK624" s="82">
        <v>2</v>
      </c>
    </row>
    <row r="625" spans="2:37">
      <c r="B625" s="81">
        <v>40816</v>
      </c>
      <c r="C625" s="81">
        <v>40816</v>
      </c>
      <c r="D625" s="81">
        <v>40816</v>
      </c>
      <c r="E625" s="203">
        <v>12</v>
      </c>
      <c r="F625" s="82" t="s">
        <v>1053</v>
      </c>
      <c r="G625" s="82" t="s">
        <v>444</v>
      </c>
      <c r="H625" s="19">
        <v>143025373</v>
      </c>
      <c r="I625" s="20">
        <v>99</v>
      </c>
      <c r="J625" s="19" t="s">
        <v>1203</v>
      </c>
      <c r="K625" s="19"/>
      <c r="L625" s="21">
        <v>39730</v>
      </c>
      <c r="M625" s="21">
        <v>50306</v>
      </c>
      <c r="N625" s="34">
        <v>348</v>
      </c>
      <c r="O625" s="34">
        <v>35</v>
      </c>
      <c r="P625" s="34">
        <v>228</v>
      </c>
      <c r="Q625" s="34">
        <v>35</v>
      </c>
      <c r="R625" s="52">
        <v>35</v>
      </c>
      <c r="S625" s="356">
        <v>2502475</v>
      </c>
      <c r="T625" s="26">
        <v>0.03</v>
      </c>
      <c r="U625" s="27">
        <v>8.6499999999999994E-2</v>
      </c>
      <c r="V625" s="256">
        <v>14412.782475327602</v>
      </c>
      <c r="W625" s="257">
        <v>1610675.513702404</v>
      </c>
      <c r="X625" s="257">
        <v>891799.48629759601</v>
      </c>
      <c r="Y625" s="257">
        <v>393329.64210939442</v>
      </c>
      <c r="Z625" s="257">
        <v>206493.19390703051</v>
      </c>
      <c r="AA625" s="257">
        <v>186836.44820236391</v>
      </c>
      <c r="AB625" s="257">
        <v>136899.04394919239</v>
      </c>
      <c r="AC625" s="257"/>
      <c r="AD625" s="257">
        <v>1675438.8906722555</v>
      </c>
      <c r="AE625" s="257">
        <v>783639.40437463252</v>
      </c>
      <c r="AK625" s="82">
        <v>12</v>
      </c>
    </row>
    <row r="626" spans="2:37">
      <c r="B626" s="81">
        <v>40816</v>
      </c>
      <c r="C626" s="81">
        <v>40816</v>
      </c>
      <c r="D626" s="81">
        <v>40816</v>
      </c>
      <c r="E626" s="203">
        <v>2069</v>
      </c>
      <c r="F626" s="82" t="s">
        <v>1053</v>
      </c>
      <c r="G626" s="82" t="s">
        <v>444</v>
      </c>
      <c r="H626" s="19">
        <v>143035573</v>
      </c>
      <c r="I626" s="20">
        <v>99</v>
      </c>
      <c r="J626" s="19" t="s">
        <v>1587</v>
      </c>
      <c r="K626" s="19"/>
      <c r="L626" s="21">
        <v>38987</v>
      </c>
      <c r="M626" s="21">
        <v>48480</v>
      </c>
      <c r="N626" s="34">
        <v>312</v>
      </c>
      <c r="O626" s="34">
        <v>59</v>
      </c>
      <c r="P626" s="34">
        <v>228</v>
      </c>
      <c r="Q626" s="34">
        <v>59</v>
      </c>
      <c r="R626" s="52">
        <v>59</v>
      </c>
      <c r="S626" s="356">
        <v>2245113</v>
      </c>
      <c r="T626" s="26">
        <v>0.03</v>
      </c>
      <c r="U626" s="27">
        <v>8.6499999999999994E-2</v>
      </c>
      <c r="V626" s="256">
        <v>12930.528897004038</v>
      </c>
      <c r="W626" s="257">
        <v>1445028.8352910404</v>
      </c>
      <c r="X626" s="257">
        <v>800084.16470895964</v>
      </c>
      <c r="Y626" s="257">
        <v>578837.00400507753</v>
      </c>
      <c r="Z626" s="257">
        <v>298312.17552513914</v>
      </c>
      <c r="AA626" s="257">
        <v>280524.82847993838</v>
      </c>
      <c r="AB626" s="257">
        <v>207039.32332380975</v>
      </c>
      <c r="AC626" s="257"/>
      <c r="AD626" s="257">
        <v>1503131.7532258523</v>
      </c>
      <c r="AE626" s="257">
        <v>703047.58851686597</v>
      </c>
      <c r="AK626" s="82">
        <v>2069</v>
      </c>
    </row>
    <row r="627" spans="2:37">
      <c r="B627" s="81">
        <v>40816</v>
      </c>
      <c r="C627" s="81">
        <v>40816</v>
      </c>
      <c r="D627" s="81">
        <v>40816</v>
      </c>
      <c r="E627" s="203">
        <v>10183</v>
      </c>
      <c r="F627" s="82" t="s">
        <v>1053</v>
      </c>
      <c r="G627" s="82" t="s">
        <v>444</v>
      </c>
      <c r="H627" s="19">
        <v>143036049</v>
      </c>
      <c r="I627" s="20">
        <v>97</v>
      </c>
      <c r="J627" s="19" t="s">
        <v>1597</v>
      </c>
      <c r="K627" s="19"/>
      <c r="L627" s="21">
        <v>39892</v>
      </c>
      <c r="M627" s="21">
        <v>41721</v>
      </c>
      <c r="N627" s="34">
        <v>60</v>
      </c>
      <c r="O627" s="34">
        <v>29</v>
      </c>
      <c r="P627" s="34">
        <v>60</v>
      </c>
      <c r="Q627" s="34">
        <v>29</v>
      </c>
      <c r="R627" s="52">
        <v>29</v>
      </c>
      <c r="S627" s="356">
        <v>170000</v>
      </c>
      <c r="T627" s="26">
        <v>0</v>
      </c>
      <c r="U627" s="27">
        <v>0.104</v>
      </c>
      <c r="V627" s="256">
        <v>2833.3333333333335</v>
      </c>
      <c r="W627" s="257">
        <v>132124.65258275822</v>
      </c>
      <c r="X627" s="257">
        <v>37875.347417241777</v>
      </c>
      <c r="Y627" s="257">
        <v>26776.30502380593</v>
      </c>
      <c r="Z627" s="257">
        <v>0</v>
      </c>
      <c r="AA627" s="257">
        <v>26776.30502380593</v>
      </c>
      <c r="AB627" s="257">
        <v>4817.4783995614544</v>
      </c>
      <c r="AC627" s="257"/>
      <c r="AD627" s="257">
        <v>37875.34741724022</v>
      </c>
      <c r="AE627" s="257">
        <v>0</v>
      </c>
      <c r="AK627" s="82">
        <v>10183</v>
      </c>
    </row>
    <row r="628" spans="2:37">
      <c r="B628" s="81">
        <v>40816</v>
      </c>
      <c r="C628" s="81">
        <v>40816</v>
      </c>
      <c r="D628" s="81">
        <v>40816</v>
      </c>
      <c r="E628" s="203">
        <v>10316</v>
      </c>
      <c r="F628" s="82" t="s">
        <v>1053</v>
      </c>
      <c r="G628" s="82" t="s">
        <v>444</v>
      </c>
      <c r="H628" s="19">
        <v>143036170</v>
      </c>
      <c r="I628" s="20">
        <v>98</v>
      </c>
      <c r="J628" s="19" t="s">
        <v>512</v>
      </c>
      <c r="K628" s="19"/>
      <c r="L628" s="21">
        <v>40098</v>
      </c>
      <c r="M628" s="21">
        <v>41175</v>
      </c>
      <c r="N628" s="34">
        <v>35</v>
      </c>
      <c r="O628" s="34">
        <v>23</v>
      </c>
      <c r="P628" s="34">
        <v>35</v>
      </c>
      <c r="Q628" s="34">
        <v>23</v>
      </c>
      <c r="R628" s="52">
        <v>23</v>
      </c>
      <c r="S628" s="356">
        <v>48710</v>
      </c>
      <c r="T628" s="26">
        <v>0.05</v>
      </c>
      <c r="U628" s="27">
        <v>0.104</v>
      </c>
      <c r="V628" s="256">
        <v>1498.5513626533323</v>
      </c>
      <c r="W628" s="257">
        <v>45074.375229807942</v>
      </c>
      <c r="X628" s="257">
        <v>3635.6247701920583</v>
      </c>
      <c r="Y628" s="257">
        <v>6401.5772843044142</v>
      </c>
      <c r="Z628" s="257">
        <v>3261.5924930240317</v>
      </c>
      <c r="AA628" s="257">
        <v>3139.9847912803825</v>
      </c>
      <c r="AB628" s="257">
        <v>366.75162155446202</v>
      </c>
      <c r="AC628" s="257"/>
      <c r="AD628" s="257">
        <v>7374.9224630581793</v>
      </c>
      <c r="AE628" s="257">
        <v>3739.2976928668477</v>
      </c>
      <c r="AK628" s="82">
        <v>10316</v>
      </c>
    </row>
    <row r="629" spans="2:37">
      <c r="B629" s="81">
        <v>40816</v>
      </c>
      <c r="C629" s="81">
        <v>40816</v>
      </c>
      <c r="D629" s="81">
        <v>40816</v>
      </c>
      <c r="E629" s="203">
        <v>2</v>
      </c>
      <c r="F629" s="82" t="s">
        <v>1053</v>
      </c>
      <c r="G629" s="82" t="s">
        <v>444</v>
      </c>
      <c r="H629" s="19">
        <v>143037487</v>
      </c>
      <c r="I629" s="20">
        <v>99</v>
      </c>
      <c r="J629" s="19" t="s">
        <v>378</v>
      </c>
      <c r="K629" s="19"/>
      <c r="L629" s="21">
        <v>40095</v>
      </c>
      <c r="M629" s="21">
        <v>45558</v>
      </c>
      <c r="N629" s="34">
        <v>180</v>
      </c>
      <c r="O629" s="34">
        <v>23</v>
      </c>
      <c r="P629" s="34">
        <v>180</v>
      </c>
      <c r="Q629" s="34">
        <v>23</v>
      </c>
      <c r="R629" s="52">
        <v>23</v>
      </c>
      <c r="S629" s="356">
        <v>995621</v>
      </c>
      <c r="T629" s="26">
        <v>0.03</v>
      </c>
      <c r="U629" s="27">
        <v>8.6499999999999994E-2</v>
      </c>
      <c r="V629" s="256">
        <v>6875.5758327522253</v>
      </c>
      <c r="W629" s="257">
        <v>692019.80073551426</v>
      </c>
      <c r="X629" s="257">
        <v>303601.19926448574</v>
      </c>
      <c r="Y629" s="257">
        <v>111109.18939031094</v>
      </c>
      <c r="Z629" s="257">
        <v>54424.565436053446</v>
      </c>
      <c r="AA629" s="257">
        <v>56684.623954257499</v>
      </c>
      <c r="AB629" s="257">
        <v>30626.436767908646</v>
      </c>
      <c r="AC629" s="257"/>
      <c r="AD629" s="257">
        <v>545583.84915987425</v>
      </c>
      <c r="AE629" s="257">
        <v>241982.64989537728</v>
      </c>
      <c r="AK629" s="82">
        <v>2</v>
      </c>
    </row>
    <row r="630" spans="2:37">
      <c r="B630" s="81">
        <v>40816</v>
      </c>
      <c r="C630" s="81">
        <v>40816</v>
      </c>
      <c r="D630" s="81">
        <v>40816</v>
      </c>
      <c r="E630" s="203">
        <v>4101</v>
      </c>
      <c r="F630" s="82" t="s">
        <v>1053</v>
      </c>
      <c r="G630" s="82" t="s">
        <v>444</v>
      </c>
      <c r="H630" s="19">
        <v>143037525</v>
      </c>
      <c r="I630" s="20">
        <v>99</v>
      </c>
      <c r="J630" s="19" t="s">
        <v>1545</v>
      </c>
      <c r="K630" s="19"/>
      <c r="L630" s="21">
        <v>40021</v>
      </c>
      <c r="M630" s="21">
        <v>48602</v>
      </c>
      <c r="N630" s="34">
        <v>282</v>
      </c>
      <c r="O630" s="34">
        <v>25</v>
      </c>
      <c r="P630" s="34">
        <v>228</v>
      </c>
      <c r="Q630" s="34">
        <v>25</v>
      </c>
      <c r="R630" s="52">
        <v>25</v>
      </c>
      <c r="S630" s="356">
        <v>779414</v>
      </c>
      <c r="T630" s="26">
        <v>0.03</v>
      </c>
      <c r="U630" s="27">
        <v>8.6499999999999994E-2</v>
      </c>
      <c r="V630" s="256">
        <v>4488.9657000469488</v>
      </c>
      <c r="W630" s="257">
        <v>501656.57792259485</v>
      </c>
      <c r="X630" s="257">
        <v>277757.42207740515</v>
      </c>
      <c r="Y630" s="257">
        <v>88406.56316253051</v>
      </c>
      <c r="Z630" s="257">
        <v>46771.025835023618</v>
      </c>
      <c r="AA630" s="257">
        <v>41635.537327506892</v>
      </c>
      <c r="AB630" s="257">
        <v>30455.857683926002</v>
      </c>
      <c r="AC630" s="257"/>
      <c r="AD630" s="257">
        <v>521827.60168809892</v>
      </c>
      <c r="AE630" s="257">
        <v>244070.17961068513</v>
      </c>
      <c r="AK630" s="82">
        <v>4101</v>
      </c>
    </row>
    <row r="631" spans="2:37">
      <c r="B631" s="81">
        <v>40816</v>
      </c>
      <c r="C631" s="81">
        <v>40816</v>
      </c>
      <c r="D631" s="81">
        <v>40816</v>
      </c>
      <c r="E631" s="203">
        <v>2111</v>
      </c>
      <c r="F631" s="82" t="s">
        <v>1053</v>
      </c>
      <c r="G631" s="82" t="s">
        <v>444</v>
      </c>
      <c r="H631" s="19">
        <v>143038971</v>
      </c>
      <c r="I631" s="20">
        <v>98</v>
      </c>
      <c r="J631" s="19" t="s">
        <v>1096</v>
      </c>
      <c r="K631" s="19"/>
      <c r="L631" s="21">
        <v>40071</v>
      </c>
      <c r="M631" s="21">
        <v>41874</v>
      </c>
      <c r="N631" s="34">
        <v>59</v>
      </c>
      <c r="O631" s="34">
        <v>24</v>
      </c>
      <c r="P631" s="34">
        <v>59</v>
      </c>
      <c r="Q631" s="34">
        <v>24</v>
      </c>
      <c r="R631" s="52">
        <v>24</v>
      </c>
      <c r="S631" s="356">
        <v>251251</v>
      </c>
      <c r="T631" s="26">
        <v>0.05</v>
      </c>
      <c r="U631" s="27">
        <v>0.104</v>
      </c>
      <c r="V631" s="256">
        <v>4812.177307821089</v>
      </c>
      <c r="W631" s="257">
        <v>221535.20545882679</v>
      </c>
      <c r="X631" s="257">
        <v>29715.794541173207</v>
      </c>
      <c r="Y631" s="257">
        <v>38700.761122762189</v>
      </c>
      <c r="Z631" s="257">
        <v>20659.755617778381</v>
      </c>
      <c r="AA631" s="257">
        <v>18041.005504983808</v>
      </c>
      <c r="AB631" s="257">
        <v>3127.9783727550739</v>
      </c>
      <c r="AC631" s="257"/>
      <c r="AD631" s="257">
        <v>62383.25570261477</v>
      </c>
      <c r="AE631" s="257">
        <v>32667.46116144491</v>
      </c>
      <c r="AK631" s="82">
        <v>2111</v>
      </c>
    </row>
    <row r="632" spans="2:37">
      <c r="B632" s="81">
        <v>40816</v>
      </c>
      <c r="C632" s="81">
        <v>40816</v>
      </c>
      <c r="D632" s="81">
        <v>40816</v>
      </c>
      <c r="E632" s="203">
        <v>2</v>
      </c>
      <c r="F632" s="82" t="s">
        <v>1053</v>
      </c>
      <c r="G632" s="82" t="s">
        <v>444</v>
      </c>
      <c r="H632" s="19">
        <v>143040100</v>
      </c>
      <c r="I632" s="20">
        <v>99</v>
      </c>
      <c r="J632" s="19" t="s">
        <v>1117</v>
      </c>
      <c r="K632" s="19"/>
      <c r="L632" s="21">
        <v>39241</v>
      </c>
      <c r="M632" s="21">
        <v>45800</v>
      </c>
      <c r="N632" s="34">
        <v>216</v>
      </c>
      <c r="O632" s="34">
        <v>51</v>
      </c>
      <c r="P632" s="34">
        <v>216</v>
      </c>
      <c r="Q632" s="34">
        <v>51</v>
      </c>
      <c r="R632" s="52">
        <v>51</v>
      </c>
      <c r="S632" s="356">
        <v>1296051</v>
      </c>
      <c r="T632" s="26">
        <v>0.03</v>
      </c>
      <c r="U632" s="27">
        <v>8.6499999999999994E-2</v>
      </c>
      <c r="V632" s="256">
        <v>7772.7197061481093</v>
      </c>
      <c r="W632" s="257">
        <v>849753.80205371708</v>
      </c>
      <c r="X632" s="257">
        <v>446297.19794628292</v>
      </c>
      <c r="Y632" s="257">
        <v>295302.14357884449</v>
      </c>
      <c r="Z632" s="257">
        <v>150190.79726953938</v>
      </c>
      <c r="AA632" s="257">
        <v>145111.34630930511</v>
      </c>
      <c r="AB632" s="257">
        <v>99829.636382721175</v>
      </c>
      <c r="AC632" s="257"/>
      <c r="AD632" s="257">
        <v>829153.65447425714</v>
      </c>
      <c r="AE632" s="257">
        <v>382856.4565279595</v>
      </c>
      <c r="AK632" s="82">
        <v>2</v>
      </c>
    </row>
    <row r="633" spans="2:37">
      <c r="B633" s="81">
        <v>40816</v>
      </c>
      <c r="C633" s="81">
        <v>40816</v>
      </c>
      <c r="D633" s="81">
        <v>40816</v>
      </c>
      <c r="E633" s="203">
        <v>2</v>
      </c>
      <c r="F633" s="82" t="s">
        <v>1053</v>
      </c>
      <c r="G633" s="82" t="s">
        <v>444</v>
      </c>
      <c r="H633" s="19">
        <v>143043568</v>
      </c>
      <c r="I633" s="20">
        <v>99</v>
      </c>
      <c r="J633" s="19" t="s">
        <v>1117</v>
      </c>
      <c r="K633" s="19"/>
      <c r="L633" s="21">
        <v>39226</v>
      </c>
      <c r="M633" s="21">
        <v>45800</v>
      </c>
      <c r="N633" s="34">
        <v>216</v>
      </c>
      <c r="O633" s="34">
        <v>51</v>
      </c>
      <c r="P633" s="34">
        <v>216</v>
      </c>
      <c r="Q633" s="34">
        <v>51</v>
      </c>
      <c r="R633" s="52">
        <v>51</v>
      </c>
      <c r="S633" s="356">
        <v>2401107</v>
      </c>
      <c r="T633" s="26">
        <v>0.03</v>
      </c>
      <c r="U633" s="27">
        <v>8.6499999999999994E-2</v>
      </c>
      <c r="V633" s="256">
        <v>14399.997913253545</v>
      </c>
      <c r="W633" s="257">
        <v>1574282.032410603</v>
      </c>
      <c r="X633" s="257">
        <v>826824.96758939698</v>
      </c>
      <c r="Y633" s="257">
        <v>547086.52982187294</v>
      </c>
      <c r="Z633" s="257">
        <v>278248.44443580677</v>
      </c>
      <c r="AA633" s="257">
        <v>268838.08538606617</v>
      </c>
      <c r="AB633" s="257">
        <v>184947.69011868091</v>
      </c>
      <c r="AC633" s="257"/>
      <c r="AD633" s="257">
        <v>1536117.5168521279</v>
      </c>
      <c r="AE633" s="257">
        <v>709292.54926270642</v>
      </c>
      <c r="AK633" s="82">
        <v>2</v>
      </c>
    </row>
    <row r="634" spans="2:37">
      <c r="B634" s="81">
        <v>40816</v>
      </c>
      <c r="C634" s="81">
        <v>40816</v>
      </c>
      <c r="D634" s="81">
        <v>40816</v>
      </c>
      <c r="E634" s="203">
        <v>3406</v>
      </c>
      <c r="F634" s="82" t="s">
        <v>1053</v>
      </c>
      <c r="G634" s="82" t="s">
        <v>444</v>
      </c>
      <c r="H634" s="19">
        <v>143050874</v>
      </c>
      <c r="I634" s="20">
        <v>97</v>
      </c>
      <c r="J634" s="19" t="s">
        <v>562</v>
      </c>
      <c r="K634" s="19"/>
      <c r="L634" s="21">
        <v>40149</v>
      </c>
      <c r="M634" s="21">
        <v>41236</v>
      </c>
      <c r="N634" s="34">
        <v>36</v>
      </c>
      <c r="O634" s="34">
        <v>21</v>
      </c>
      <c r="P634" s="34">
        <v>36</v>
      </c>
      <c r="Q634" s="34">
        <v>21</v>
      </c>
      <c r="R634" s="52">
        <v>21</v>
      </c>
      <c r="S634" s="356">
        <v>37326</v>
      </c>
      <c r="T634" s="26">
        <v>0</v>
      </c>
      <c r="U634" s="27">
        <v>0.104</v>
      </c>
      <c r="V634" s="256">
        <v>1036.8333333333333</v>
      </c>
      <c r="W634" s="257">
        <v>31946.492192515958</v>
      </c>
      <c r="X634" s="257">
        <v>5379.5078074840421</v>
      </c>
      <c r="Y634" s="257">
        <v>4352.1587653368333</v>
      </c>
      <c r="Z634" s="257">
        <v>0</v>
      </c>
      <c r="AA634" s="257">
        <v>4352.1587653368333</v>
      </c>
      <c r="AB634" s="257">
        <v>495.48098226826704</v>
      </c>
      <c r="AC634" s="257"/>
      <c r="AD634" s="257">
        <v>5379.5078074836856</v>
      </c>
      <c r="AE634" s="257">
        <v>0</v>
      </c>
      <c r="AK634" s="82">
        <v>3406</v>
      </c>
    </row>
    <row r="635" spans="2:37">
      <c r="B635" s="81">
        <v>40816</v>
      </c>
      <c r="C635" s="81">
        <v>40816</v>
      </c>
      <c r="D635" s="81">
        <v>40816</v>
      </c>
      <c r="E635" s="203">
        <v>3515</v>
      </c>
      <c r="F635" s="82" t="s">
        <v>1053</v>
      </c>
      <c r="G635" s="82" t="s">
        <v>444</v>
      </c>
      <c r="H635" s="19">
        <v>143121437</v>
      </c>
      <c r="I635" s="20">
        <v>99</v>
      </c>
      <c r="J635" s="19" t="s">
        <v>663</v>
      </c>
      <c r="K635" s="19"/>
      <c r="L635" s="21">
        <v>40316</v>
      </c>
      <c r="M635" s="21">
        <v>51288</v>
      </c>
      <c r="N635" s="34">
        <v>361</v>
      </c>
      <c r="O635" s="34">
        <v>15</v>
      </c>
      <c r="P635" s="34">
        <v>228</v>
      </c>
      <c r="Q635" s="34">
        <v>15</v>
      </c>
      <c r="R635" s="52">
        <v>15</v>
      </c>
      <c r="S635" s="356">
        <v>325743</v>
      </c>
      <c r="T635" s="26">
        <v>0.03</v>
      </c>
      <c r="U635" s="27">
        <v>8.6499999999999994E-2</v>
      </c>
      <c r="V635" s="256">
        <v>1876.087873749244</v>
      </c>
      <c r="W635" s="257">
        <v>209658.9471862705</v>
      </c>
      <c r="X635" s="257">
        <v>116084.0528137295</v>
      </c>
      <c r="Y635" s="257">
        <v>22384.454518002356</v>
      </c>
      <c r="Z635" s="257">
        <v>11933.61621135578</v>
      </c>
      <c r="AA635" s="257">
        <v>10450.838306646576</v>
      </c>
      <c r="AB635" s="257">
        <v>7637.1087377453623</v>
      </c>
      <c r="AC635" s="257"/>
      <c r="AD635" s="257">
        <v>218089.08802855251</v>
      </c>
      <c r="AE635" s="257">
        <v>102005.03521481973</v>
      </c>
      <c r="AK635" s="82">
        <v>3515</v>
      </c>
    </row>
    <row r="636" spans="2:37">
      <c r="B636" s="81">
        <v>40816</v>
      </c>
      <c r="C636" s="81">
        <v>40816</v>
      </c>
      <c r="D636" s="81">
        <v>40816</v>
      </c>
      <c r="E636" s="203">
        <v>673</v>
      </c>
      <c r="F636" s="82" t="s">
        <v>1053</v>
      </c>
      <c r="G636" s="82" t="s">
        <v>444</v>
      </c>
      <c r="H636" s="19">
        <v>143135810</v>
      </c>
      <c r="I636" s="20">
        <v>99</v>
      </c>
      <c r="J636" s="19" t="s">
        <v>806</v>
      </c>
      <c r="K636" s="19"/>
      <c r="L636" s="21">
        <v>40368</v>
      </c>
      <c r="M636" s="21">
        <v>51318</v>
      </c>
      <c r="N636" s="34">
        <v>360</v>
      </c>
      <c r="O636" s="34">
        <v>14</v>
      </c>
      <c r="P636" s="34">
        <v>228</v>
      </c>
      <c r="Q636" s="34">
        <v>14</v>
      </c>
      <c r="R636" s="52">
        <v>14</v>
      </c>
      <c r="S636" s="356">
        <v>2835125</v>
      </c>
      <c r="T636" s="26">
        <v>0.03</v>
      </c>
      <c r="U636" s="27">
        <v>8.6499999999999994E-2</v>
      </c>
      <c r="V636" s="256">
        <v>16328.65060204924</v>
      </c>
      <c r="W636" s="257">
        <v>1824780.0340804718</v>
      </c>
      <c r="X636" s="257">
        <v>1010344.9659195282</v>
      </c>
      <c r="Y636" s="257">
        <v>182006.77394918806</v>
      </c>
      <c r="Z636" s="257">
        <v>97105.916167238029</v>
      </c>
      <c r="AA636" s="257">
        <v>84900.857781950035</v>
      </c>
      <c r="AB636" s="257">
        <v>62038.725977514885</v>
      </c>
      <c r="AC636" s="257"/>
      <c r="AD636" s="257">
        <v>1898152.3031867174</v>
      </c>
      <c r="AE636" s="257">
        <v>887807.33726715797</v>
      </c>
      <c r="AK636" s="82">
        <v>673</v>
      </c>
    </row>
    <row r="637" spans="2:37">
      <c r="B637" s="81">
        <v>40816</v>
      </c>
      <c r="C637" s="81">
        <v>40816</v>
      </c>
      <c r="D637" s="81">
        <v>40816</v>
      </c>
      <c r="E637" s="203">
        <v>10465</v>
      </c>
      <c r="F637" s="82" t="s">
        <v>1053</v>
      </c>
      <c r="G637" s="82" t="s">
        <v>444</v>
      </c>
      <c r="H637" s="19">
        <v>143575454</v>
      </c>
      <c r="I637" s="20">
        <v>99</v>
      </c>
      <c r="J637" s="19" t="s">
        <v>481</v>
      </c>
      <c r="K637" s="19"/>
      <c r="L637" s="21">
        <v>40451</v>
      </c>
      <c r="M637" s="21">
        <v>51410</v>
      </c>
      <c r="N637" s="34">
        <v>360</v>
      </c>
      <c r="O637" s="34">
        <v>11</v>
      </c>
      <c r="P637" s="34">
        <v>228</v>
      </c>
      <c r="Q637" s="34">
        <v>11</v>
      </c>
      <c r="R637" s="52">
        <v>11</v>
      </c>
      <c r="S637" s="356">
        <v>3140536</v>
      </c>
      <c r="T637" s="26">
        <v>0.03</v>
      </c>
      <c r="U637" s="27">
        <v>8.6499999999999994E-2</v>
      </c>
      <c r="V637" s="256">
        <v>18087.638127827628</v>
      </c>
      <c r="W637" s="257">
        <v>2021352.6349317748</v>
      </c>
      <c r="X637" s="257">
        <v>1119183.3650682252</v>
      </c>
      <c r="Y637" s="257">
        <v>158851.46147675844</v>
      </c>
      <c r="Z637" s="257">
        <v>84946.639858871291</v>
      </c>
      <c r="AA637" s="257">
        <v>73904.821617887152</v>
      </c>
      <c r="AB637" s="257">
        <v>53995.68866557227</v>
      </c>
      <c r="AC637" s="257"/>
      <c r="AD637" s="257">
        <v>2102628.8582128803</v>
      </c>
      <c r="AE637" s="257">
        <v>983445.49314462265</v>
      </c>
      <c r="AK637" s="82">
        <v>10465</v>
      </c>
    </row>
    <row r="638" spans="2:37">
      <c r="B638" s="81">
        <v>40816</v>
      </c>
      <c r="C638" s="81">
        <v>40816</v>
      </c>
      <c r="D638" s="81">
        <v>40816</v>
      </c>
      <c r="E638" s="203">
        <v>4196</v>
      </c>
      <c r="F638" s="82" t="s">
        <v>1053</v>
      </c>
      <c r="G638" s="82" t="s">
        <v>444</v>
      </c>
      <c r="H638" s="19">
        <v>143745767</v>
      </c>
      <c r="I638" s="20">
        <v>99</v>
      </c>
      <c r="J638" s="19" t="s">
        <v>1614</v>
      </c>
      <c r="K638" s="19"/>
      <c r="L638" s="21">
        <v>40238</v>
      </c>
      <c r="M638" s="21">
        <v>51189</v>
      </c>
      <c r="N638" s="34">
        <v>360</v>
      </c>
      <c r="O638" s="34">
        <v>18</v>
      </c>
      <c r="P638" s="34">
        <v>228</v>
      </c>
      <c r="Q638" s="34">
        <v>18</v>
      </c>
      <c r="R638" s="52">
        <v>18</v>
      </c>
      <c r="S638" s="356">
        <v>823766</v>
      </c>
      <c r="T638" s="26">
        <v>0.03</v>
      </c>
      <c r="U638" s="27">
        <v>8.6499999999999994E-2</v>
      </c>
      <c r="V638" s="256">
        <v>4744.4071043949361</v>
      </c>
      <c r="W638" s="257">
        <v>530202.98912899219</v>
      </c>
      <c r="X638" s="257">
        <v>293563.01087100781</v>
      </c>
      <c r="Y638" s="257">
        <v>67736.212016074933</v>
      </c>
      <c r="Z638" s="257">
        <v>36028.63778062971</v>
      </c>
      <c r="AA638" s="257">
        <v>31707.574235445223</v>
      </c>
      <c r="AB638" s="257">
        <v>23176.027174026931</v>
      </c>
      <c r="AC638" s="257"/>
      <c r="AD638" s="257">
        <v>551521.83067304094</v>
      </c>
      <c r="AE638" s="257">
        <v>257958.81980202548</v>
      </c>
      <c r="AK638" s="82">
        <v>4196</v>
      </c>
    </row>
    <row r="639" spans="2:37">
      <c r="B639" s="81">
        <v>40816</v>
      </c>
      <c r="C639" s="81">
        <v>40816</v>
      </c>
      <c r="D639" s="81">
        <v>40816</v>
      </c>
      <c r="E639" s="203">
        <v>2</v>
      </c>
      <c r="F639" s="82" t="s">
        <v>1053</v>
      </c>
      <c r="G639" s="82" t="s">
        <v>444</v>
      </c>
      <c r="H639" s="19">
        <v>143874680</v>
      </c>
      <c r="I639" s="20">
        <v>99</v>
      </c>
      <c r="J639" s="19" t="s">
        <v>1398</v>
      </c>
      <c r="K639" s="19"/>
      <c r="L639" s="21">
        <v>40207</v>
      </c>
      <c r="M639" s="21">
        <v>45680</v>
      </c>
      <c r="N639" s="34">
        <v>180</v>
      </c>
      <c r="O639" s="34">
        <v>19</v>
      </c>
      <c r="P639" s="34">
        <v>180</v>
      </c>
      <c r="Q639" s="34">
        <v>19</v>
      </c>
      <c r="R639" s="52">
        <v>19</v>
      </c>
      <c r="S639" s="356">
        <v>950069</v>
      </c>
      <c r="T639" s="26">
        <v>0.03</v>
      </c>
      <c r="U639" s="27">
        <v>8.6499999999999994E-2</v>
      </c>
      <c r="V639" s="256">
        <v>6561.0020839727904</v>
      </c>
      <c r="W639" s="257">
        <v>660358.26892461011</v>
      </c>
      <c r="X639" s="257">
        <v>289710.73107538989</v>
      </c>
      <c r="Y639" s="257">
        <v>88128.362421474201</v>
      </c>
      <c r="Z639" s="257">
        <v>43313.22950570473</v>
      </c>
      <c r="AA639" s="257">
        <v>44815.132915769471</v>
      </c>
      <c r="AB639" s="257">
        <v>24142.560922949157</v>
      </c>
      <c r="AC639" s="257"/>
      <c r="AD639" s="257">
        <v>520622.10619048076</v>
      </c>
      <c r="AE639" s="257">
        <v>230911.37511508039</v>
      </c>
      <c r="AK639" s="82">
        <v>2</v>
      </c>
    </row>
    <row r="640" spans="2:37">
      <c r="B640" s="81">
        <v>40816</v>
      </c>
      <c r="C640" s="81">
        <v>40816</v>
      </c>
      <c r="D640" s="81">
        <v>40816</v>
      </c>
      <c r="E640" s="203">
        <v>2017</v>
      </c>
      <c r="F640" s="82" t="s">
        <v>1053</v>
      </c>
      <c r="G640" s="82" t="s">
        <v>444</v>
      </c>
      <c r="H640" s="19">
        <v>143990826</v>
      </c>
      <c r="I640" s="20">
        <v>98</v>
      </c>
      <c r="J640" s="19" t="s">
        <v>526</v>
      </c>
      <c r="K640" s="19"/>
      <c r="L640" s="21">
        <v>40476</v>
      </c>
      <c r="M640" s="21">
        <v>42309</v>
      </c>
      <c r="N640" s="34">
        <v>60</v>
      </c>
      <c r="O640" s="34">
        <v>10</v>
      </c>
      <c r="P640" s="34">
        <v>60</v>
      </c>
      <c r="Q640" s="34">
        <v>10</v>
      </c>
      <c r="R640" s="52">
        <v>10</v>
      </c>
      <c r="S640" s="356">
        <v>243615</v>
      </c>
      <c r="T640" s="26">
        <v>0.05</v>
      </c>
      <c r="U640" s="27">
        <v>9.4E-2</v>
      </c>
      <c r="V640" s="256">
        <v>4597.3155841857088</v>
      </c>
      <c r="W640" s="257">
        <v>219410.58247242728</v>
      </c>
      <c r="X640" s="257">
        <v>24204.417527572718</v>
      </c>
      <c r="Y640" s="257">
        <v>16150.966622295409</v>
      </c>
      <c r="Z640" s="257">
        <v>9471.4348285128144</v>
      </c>
      <c r="AA640" s="257">
        <v>6679.5317937825948</v>
      </c>
      <c r="AB640" s="257">
        <v>1061.5972599812594</v>
      </c>
      <c r="AC640" s="257"/>
      <c r="AD640" s="257">
        <v>56428.352578716491</v>
      </c>
      <c r="AE640" s="257">
        <v>32223.935051143279</v>
      </c>
      <c r="AK640" s="82">
        <v>2017</v>
      </c>
    </row>
    <row r="641" spans="2:37">
      <c r="B641" s="81">
        <v>40816</v>
      </c>
      <c r="C641" s="81">
        <v>40816</v>
      </c>
      <c r="D641" s="81">
        <v>40816</v>
      </c>
      <c r="E641" s="203">
        <v>4204</v>
      </c>
      <c r="F641" s="82" t="s">
        <v>1053</v>
      </c>
      <c r="G641" s="82" t="s">
        <v>444</v>
      </c>
      <c r="H641" s="19">
        <v>143992063</v>
      </c>
      <c r="I641" s="20">
        <v>98</v>
      </c>
      <c r="J641" s="19" t="s">
        <v>257</v>
      </c>
      <c r="K641" s="19"/>
      <c r="L641" s="21">
        <v>40350</v>
      </c>
      <c r="M641" s="21">
        <v>42186</v>
      </c>
      <c r="N641" s="34">
        <v>60</v>
      </c>
      <c r="O641" s="34">
        <v>14</v>
      </c>
      <c r="P641" s="34">
        <v>60</v>
      </c>
      <c r="Q641" s="34">
        <v>14</v>
      </c>
      <c r="R641" s="52">
        <v>14</v>
      </c>
      <c r="S641" s="356">
        <v>157400</v>
      </c>
      <c r="T641" s="26">
        <v>0.05</v>
      </c>
      <c r="U641" s="27">
        <v>0.104</v>
      </c>
      <c r="V641" s="256">
        <v>2970.3321755673114</v>
      </c>
      <c r="W641" s="257">
        <v>138513.21414784214</v>
      </c>
      <c r="X641" s="257">
        <v>18886.78585215786</v>
      </c>
      <c r="Y641" s="257">
        <v>15360.858258673139</v>
      </c>
      <c r="Z641" s="257">
        <v>8289.2905098615265</v>
      </c>
      <c r="AA641" s="257">
        <v>7071.5677488116125</v>
      </c>
      <c r="AB641" s="257">
        <v>1159.7149207465352</v>
      </c>
      <c r="AC641" s="257"/>
      <c r="AD641" s="257">
        <v>39706.716386194908</v>
      </c>
      <c r="AE641" s="257">
        <v>20819.930534039184</v>
      </c>
      <c r="AK641" s="82">
        <v>4204</v>
      </c>
    </row>
    <row r="642" spans="2:37">
      <c r="B642" s="81">
        <v>40816</v>
      </c>
      <c r="C642" s="81">
        <v>40816</v>
      </c>
      <c r="D642" s="81">
        <v>40816</v>
      </c>
      <c r="E642" s="203">
        <v>3406</v>
      </c>
      <c r="F642" s="82" t="s">
        <v>1053</v>
      </c>
      <c r="G642" s="82" t="s">
        <v>444</v>
      </c>
      <c r="H642" s="19">
        <v>143992713</v>
      </c>
      <c r="I642" s="20">
        <v>98</v>
      </c>
      <c r="J642" s="19" t="s">
        <v>1745</v>
      </c>
      <c r="K642" s="19"/>
      <c r="L642" s="21">
        <v>40427</v>
      </c>
      <c r="M642" s="21">
        <v>42248</v>
      </c>
      <c r="N642" s="34">
        <v>60</v>
      </c>
      <c r="O642" s="34">
        <v>12</v>
      </c>
      <c r="P642" s="34">
        <v>60</v>
      </c>
      <c r="Q642" s="34">
        <v>12</v>
      </c>
      <c r="R642" s="52">
        <v>12</v>
      </c>
      <c r="S642" s="356">
        <v>166907</v>
      </c>
      <c r="T642" s="26">
        <v>0.05</v>
      </c>
      <c r="U642" s="27">
        <v>0.104</v>
      </c>
      <c r="V642" s="256">
        <v>3149.7409938209225</v>
      </c>
      <c r="W642" s="257">
        <v>146879.44748268035</v>
      </c>
      <c r="X642" s="257">
        <v>20027.552517319651</v>
      </c>
      <c r="Y642" s="257">
        <v>14170.315006603805</v>
      </c>
      <c r="Z642" s="257">
        <v>7660.956316451543</v>
      </c>
      <c r="AA642" s="257">
        <v>6509.3586901522622</v>
      </c>
      <c r="AB642" s="257">
        <v>1054.0817114378763</v>
      </c>
      <c r="AC642" s="257"/>
      <c r="AD642" s="257">
        <v>42105.012146573274</v>
      </c>
      <c r="AE642" s="257">
        <v>22077.459629255904</v>
      </c>
      <c r="AK642" s="82">
        <v>3406</v>
      </c>
    </row>
    <row r="643" spans="2:37">
      <c r="B643" s="81">
        <v>40816</v>
      </c>
      <c r="C643" s="81">
        <v>40816</v>
      </c>
      <c r="D643" s="81">
        <v>40816</v>
      </c>
      <c r="E643" s="203">
        <v>13</v>
      </c>
      <c r="F643" s="82" t="s">
        <v>1053</v>
      </c>
      <c r="G643" s="82" t="s">
        <v>444</v>
      </c>
      <c r="H643" s="19">
        <v>143992756</v>
      </c>
      <c r="I643" s="20">
        <v>98</v>
      </c>
      <c r="J643" s="19" t="s">
        <v>1748</v>
      </c>
      <c r="K643" s="19"/>
      <c r="L643" s="21">
        <v>40367</v>
      </c>
      <c r="M643" s="21">
        <v>42186</v>
      </c>
      <c r="N643" s="34">
        <v>60</v>
      </c>
      <c r="O643" s="34">
        <v>14</v>
      </c>
      <c r="P643" s="34">
        <v>60</v>
      </c>
      <c r="Q643" s="34">
        <v>14</v>
      </c>
      <c r="R643" s="52">
        <v>14</v>
      </c>
      <c r="S643" s="356">
        <v>240599</v>
      </c>
      <c r="T643" s="26">
        <v>0.05</v>
      </c>
      <c r="U643" s="27">
        <v>0.104</v>
      </c>
      <c r="V643" s="256">
        <v>4540.3999435153719</v>
      </c>
      <c r="W643" s="257">
        <v>211728.97592602711</v>
      </c>
      <c r="X643" s="257">
        <v>28870.024073972891</v>
      </c>
      <c r="Y643" s="257">
        <v>23480.350293383086</v>
      </c>
      <c r="Z643" s="257">
        <v>12670.870440801609</v>
      </c>
      <c r="AA643" s="257">
        <v>10809.479852581477</v>
      </c>
      <c r="AB643" s="257">
        <v>1772.7207764720195</v>
      </c>
      <c r="AC643" s="257"/>
      <c r="AD643" s="257">
        <v>60695.020684892654</v>
      </c>
      <c r="AE643" s="257">
        <v>31824.996610923081</v>
      </c>
      <c r="AK643" s="82">
        <v>13</v>
      </c>
    </row>
    <row r="644" spans="2:37">
      <c r="B644" s="81">
        <v>40816</v>
      </c>
      <c r="C644" s="81">
        <v>40816</v>
      </c>
      <c r="D644" s="81">
        <v>40816</v>
      </c>
      <c r="E644" s="203">
        <v>3390</v>
      </c>
      <c r="F644" s="82" t="s">
        <v>1053</v>
      </c>
      <c r="G644" s="82" t="s">
        <v>444</v>
      </c>
      <c r="H644" s="19">
        <v>143993175</v>
      </c>
      <c r="I644" s="20">
        <v>98</v>
      </c>
      <c r="J644" s="19" t="s">
        <v>862</v>
      </c>
      <c r="K644" s="19"/>
      <c r="L644" s="21">
        <v>40429</v>
      </c>
      <c r="M644" s="21">
        <v>42248</v>
      </c>
      <c r="N644" s="34">
        <v>60</v>
      </c>
      <c r="O644" s="34">
        <v>12</v>
      </c>
      <c r="P644" s="34">
        <v>60</v>
      </c>
      <c r="Q644" s="34">
        <v>12</v>
      </c>
      <c r="R644" s="52">
        <v>12</v>
      </c>
      <c r="S644" s="356">
        <v>76179</v>
      </c>
      <c r="T644" s="26">
        <v>0.05</v>
      </c>
      <c r="U644" s="27">
        <v>0.104</v>
      </c>
      <c r="V644" s="256">
        <v>1437.5917077671043</v>
      </c>
      <c r="W644" s="257">
        <v>67038.107627499776</v>
      </c>
      <c r="X644" s="257">
        <v>9140.8923725002242</v>
      </c>
      <c r="Y644" s="257">
        <v>6467.5563450788231</v>
      </c>
      <c r="Z644" s="257">
        <v>3496.5818763201196</v>
      </c>
      <c r="AA644" s="257">
        <v>2970.9744687587036</v>
      </c>
      <c r="AB644" s="257">
        <v>481.09959855264339</v>
      </c>
      <c r="AC644" s="257"/>
      <c r="AD644" s="257">
        <v>19217.39483852567</v>
      </c>
      <c r="AE644" s="257">
        <v>10076.502466026506</v>
      </c>
      <c r="AK644" s="82">
        <v>3390</v>
      </c>
    </row>
    <row r="645" spans="2:37">
      <c r="B645" s="81">
        <v>40816</v>
      </c>
      <c r="C645" s="81">
        <v>40816</v>
      </c>
      <c r="D645" s="81">
        <v>40816</v>
      </c>
      <c r="E645" s="203">
        <v>3316</v>
      </c>
      <c r="F645" s="82" t="s">
        <v>1053</v>
      </c>
      <c r="G645" s="82" t="s">
        <v>444</v>
      </c>
      <c r="H645" s="19">
        <v>143994015</v>
      </c>
      <c r="I645" s="20">
        <v>98</v>
      </c>
      <c r="J645" s="19" t="s">
        <v>1022</v>
      </c>
      <c r="K645" s="19"/>
      <c r="L645" s="21">
        <v>40450</v>
      </c>
      <c r="M645" s="21">
        <v>42278</v>
      </c>
      <c r="N645" s="34">
        <v>60</v>
      </c>
      <c r="O645" s="34">
        <v>11</v>
      </c>
      <c r="P645" s="34">
        <v>60</v>
      </c>
      <c r="Q645" s="34">
        <v>11</v>
      </c>
      <c r="R645" s="52">
        <v>11</v>
      </c>
      <c r="S645" s="356">
        <v>197938</v>
      </c>
      <c r="T645" s="26">
        <v>0.05</v>
      </c>
      <c r="U645" s="27">
        <v>0.104</v>
      </c>
      <c r="V645" s="256">
        <v>3735.3342450282239</v>
      </c>
      <c r="W645" s="257">
        <v>174186.96684876477</v>
      </c>
      <c r="X645" s="257">
        <v>23751.033151235228</v>
      </c>
      <c r="Y645" s="257">
        <v>15516.832575048835</v>
      </c>
      <c r="Z645" s="257">
        <v>8396.7400118482965</v>
      </c>
      <c r="AA645" s="257">
        <v>7120.0925632005383</v>
      </c>
      <c r="AB645" s="257">
        <v>1145.883178349068</v>
      </c>
      <c r="AC645" s="257"/>
      <c r="AD645" s="257">
        <v>49933.087852926583</v>
      </c>
      <c r="AE645" s="257">
        <v>26182.054701694087</v>
      </c>
      <c r="AK645" s="82">
        <v>3316</v>
      </c>
    </row>
    <row r="646" spans="2:37">
      <c r="B646" s="81">
        <v>40816</v>
      </c>
      <c r="C646" s="81">
        <v>40816</v>
      </c>
      <c r="D646" s="81">
        <v>40816</v>
      </c>
      <c r="E646" s="203">
        <v>325</v>
      </c>
      <c r="F646" s="82" t="s">
        <v>1053</v>
      </c>
      <c r="G646" s="82" t="s">
        <v>444</v>
      </c>
      <c r="H646" s="19">
        <v>143147177</v>
      </c>
      <c r="I646" s="20">
        <v>99</v>
      </c>
      <c r="J646" s="19" t="s">
        <v>1039</v>
      </c>
      <c r="K646" s="19"/>
      <c r="L646" s="21">
        <v>40500</v>
      </c>
      <c r="M646" s="21">
        <v>51105</v>
      </c>
      <c r="N646" s="34">
        <v>349</v>
      </c>
      <c r="O646" s="34">
        <v>9</v>
      </c>
      <c r="P646" s="34">
        <v>228</v>
      </c>
      <c r="Q646" s="34">
        <v>9</v>
      </c>
      <c r="R646" s="52">
        <v>9</v>
      </c>
      <c r="S646" s="356">
        <v>4307853</v>
      </c>
      <c r="T646" s="26">
        <v>0.03</v>
      </c>
      <c r="U646" s="27">
        <v>7.6499999999999999E-2</v>
      </c>
      <c r="V646" s="256">
        <v>24810.696700141834</v>
      </c>
      <c r="W646" s="257">
        <v>2977938.9480778566</v>
      </c>
      <c r="X646" s="257">
        <v>1329914.0519221434</v>
      </c>
      <c r="Y646" s="257">
        <v>169502.02162117913</v>
      </c>
      <c r="Z646" s="257">
        <v>95655.597450713351</v>
      </c>
      <c r="AA646" s="257">
        <v>73846.424170465776</v>
      </c>
      <c r="AB646" s="257">
        <v>52496.607312716187</v>
      </c>
      <c r="AC646" s="257"/>
      <c r="AD646" s="257">
        <v>2678899.8995545092</v>
      </c>
      <c r="AE646" s="257">
        <v>1348985.8476322326</v>
      </c>
      <c r="AK646" s="82">
        <v>325</v>
      </c>
    </row>
    <row r="647" spans="2:37">
      <c r="B647" s="81">
        <v>40816</v>
      </c>
      <c r="C647" s="81">
        <v>40816</v>
      </c>
      <c r="D647" s="81">
        <v>40816</v>
      </c>
      <c r="E647" s="203">
        <v>10465</v>
      </c>
      <c r="F647" s="82" t="s">
        <v>1053</v>
      </c>
      <c r="G647" s="82" t="s">
        <v>444</v>
      </c>
      <c r="H647" s="19">
        <v>143993590</v>
      </c>
      <c r="I647" s="20">
        <v>98</v>
      </c>
      <c r="J647" s="19" t="s">
        <v>1561</v>
      </c>
      <c r="K647" s="19"/>
      <c r="L647" s="21">
        <v>40542</v>
      </c>
      <c r="M647" s="21">
        <v>42370</v>
      </c>
      <c r="N647" s="34">
        <v>60</v>
      </c>
      <c r="O647" s="34">
        <v>8</v>
      </c>
      <c r="P647" s="34">
        <v>60</v>
      </c>
      <c r="Q647" s="34">
        <v>8</v>
      </c>
      <c r="R647" s="52">
        <v>8</v>
      </c>
      <c r="S647" s="356">
        <v>109733</v>
      </c>
      <c r="T647" s="26">
        <v>0.05</v>
      </c>
      <c r="U647" s="27">
        <v>9.4E-2</v>
      </c>
      <c r="V647" s="256">
        <v>2070.797081458245</v>
      </c>
      <c r="W647" s="257">
        <v>98830.455622383102</v>
      </c>
      <c r="X647" s="257">
        <v>10902.544377616898</v>
      </c>
      <c r="Y647" s="257">
        <v>5904.4827029740936</v>
      </c>
      <c r="Z647" s="257">
        <v>3467.9391518102948</v>
      </c>
      <c r="AA647" s="257">
        <v>2436.5435511637988</v>
      </c>
      <c r="AB647" s="257">
        <v>382.54541675848765</v>
      </c>
      <c r="AC647" s="257"/>
      <c r="AD647" s="257">
        <v>25417.369265112164</v>
      </c>
      <c r="AE647" s="257">
        <v>14514.824887495046</v>
      </c>
      <c r="AK647" s="82">
        <v>10465</v>
      </c>
    </row>
    <row r="648" spans="2:37">
      <c r="B648" s="81">
        <v>40816</v>
      </c>
      <c r="C648" s="81">
        <v>40816</v>
      </c>
      <c r="D648" s="81">
        <v>40816</v>
      </c>
      <c r="E648" s="203">
        <v>325</v>
      </c>
      <c r="F648" s="82" t="s">
        <v>1053</v>
      </c>
      <c r="G648" s="82" t="s">
        <v>444</v>
      </c>
      <c r="H648" s="19">
        <v>143993221</v>
      </c>
      <c r="I648" s="20">
        <v>98</v>
      </c>
      <c r="J648" s="19" t="s">
        <v>1566</v>
      </c>
      <c r="K648" s="19"/>
      <c r="L648" s="21">
        <v>40522</v>
      </c>
      <c r="M648" s="21">
        <v>42339</v>
      </c>
      <c r="N648" s="34">
        <v>60</v>
      </c>
      <c r="O648" s="34">
        <v>9</v>
      </c>
      <c r="P648" s="34">
        <v>60</v>
      </c>
      <c r="Q648" s="34">
        <v>9</v>
      </c>
      <c r="R648" s="52">
        <v>9</v>
      </c>
      <c r="S648" s="356">
        <v>88909</v>
      </c>
      <c r="T648" s="26">
        <v>0.05</v>
      </c>
      <c r="U648" s="27">
        <v>9.4E-2</v>
      </c>
      <c r="V648" s="256">
        <v>1677.8225120553627</v>
      </c>
      <c r="W648" s="257">
        <v>80075.428348176589</v>
      </c>
      <c r="X648" s="257">
        <v>8833.5716518234112</v>
      </c>
      <c r="Y648" s="257">
        <v>5343.5792824023092</v>
      </c>
      <c r="Z648" s="257">
        <v>3136.0637034482816</v>
      </c>
      <c r="AA648" s="257">
        <v>2207.5155789540277</v>
      </c>
      <c r="AB648" s="257">
        <v>348.69361783513466</v>
      </c>
      <c r="AC648" s="257"/>
      <c r="AD648" s="257">
        <v>20593.922375145648</v>
      </c>
      <c r="AE648" s="257">
        <v>11760.350723322043</v>
      </c>
      <c r="AK648" s="82">
        <v>325</v>
      </c>
    </row>
    <row r="649" spans="2:37">
      <c r="B649" s="81">
        <v>40816</v>
      </c>
      <c r="C649" s="81">
        <v>40816</v>
      </c>
      <c r="D649" s="81">
        <v>40816</v>
      </c>
      <c r="E649" s="203">
        <v>10439</v>
      </c>
      <c r="F649" s="82" t="s">
        <v>1053</v>
      </c>
      <c r="G649" s="82" t="s">
        <v>444</v>
      </c>
      <c r="H649" s="19">
        <v>143993965</v>
      </c>
      <c r="I649" s="20">
        <v>98</v>
      </c>
      <c r="J649" s="19" t="s">
        <v>72</v>
      </c>
      <c r="K649" s="19"/>
      <c r="L649" s="21">
        <v>40567</v>
      </c>
      <c r="M649" s="21">
        <v>42401</v>
      </c>
      <c r="N649" s="34">
        <v>60</v>
      </c>
      <c r="O649" s="34">
        <v>7</v>
      </c>
      <c r="P649" s="34">
        <v>60</v>
      </c>
      <c r="Q649" s="34">
        <v>7</v>
      </c>
      <c r="R649" s="52">
        <v>7</v>
      </c>
      <c r="S649" s="356">
        <v>244325</v>
      </c>
      <c r="T649" s="26">
        <v>0.05</v>
      </c>
      <c r="U649" s="27">
        <v>9.4E-2</v>
      </c>
      <c r="V649" s="256">
        <v>4610.7141600729565</v>
      </c>
      <c r="W649" s="257">
        <v>220050.04027902961</v>
      </c>
      <c r="X649" s="257">
        <v>24274.959720970393</v>
      </c>
      <c r="Y649" s="257">
        <v>11584.91853701437</v>
      </c>
      <c r="Z649" s="257">
        <v>6809.5929882065338</v>
      </c>
      <c r="AA649" s="257">
        <v>4775.3255488078357</v>
      </c>
      <c r="AB649" s="257">
        <v>745.28385108242435</v>
      </c>
      <c r="AC649" s="257"/>
      <c r="AD649" s="257">
        <v>56592.809325349044</v>
      </c>
      <c r="AE649" s="257">
        <v>32317.84960437816</v>
      </c>
      <c r="AK649" s="82">
        <v>10439</v>
      </c>
    </row>
    <row r="650" spans="2:37">
      <c r="B650" s="81">
        <v>40816</v>
      </c>
      <c r="C650" s="81">
        <v>40816</v>
      </c>
      <c r="D650" s="81">
        <v>40816</v>
      </c>
      <c r="E650" s="203">
        <v>536</v>
      </c>
      <c r="F650" s="82" t="s">
        <v>1053</v>
      </c>
      <c r="G650" s="82" t="s">
        <v>444</v>
      </c>
      <c r="H650" s="19">
        <v>143993876</v>
      </c>
      <c r="I650" s="20">
        <v>97</v>
      </c>
      <c r="J650" s="19" t="s">
        <v>174</v>
      </c>
      <c r="K650" s="19"/>
      <c r="L650" s="21">
        <v>40585</v>
      </c>
      <c r="M650" s="21">
        <v>41306</v>
      </c>
      <c r="N650" s="34">
        <v>24</v>
      </c>
      <c r="O650" s="34">
        <v>7</v>
      </c>
      <c r="P650" s="34">
        <v>24</v>
      </c>
      <c r="Q650" s="34">
        <v>7</v>
      </c>
      <c r="R650" s="52">
        <v>7</v>
      </c>
      <c r="S650" s="356">
        <v>44000</v>
      </c>
      <c r="T650" s="26">
        <v>0</v>
      </c>
      <c r="U650" s="27">
        <v>9.4E-2</v>
      </c>
      <c r="V650" s="256">
        <v>1833.3333333333333</v>
      </c>
      <c r="W650" s="257">
        <v>39969.34289122375</v>
      </c>
      <c r="X650" s="257">
        <v>4030.6571087762495</v>
      </c>
      <c r="Y650" s="257">
        <v>1938.2821749900972</v>
      </c>
      <c r="Z650" s="257">
        <v>0</v>
      </c>
      <c r="AA650" s="257">
        <v>1938.2821749900972</v>
      </c>
      <c r="AB650" s="257">
        <v>123.74824456769187</v>
      </c>
      <c r="AC650" s="257"/>
      <c r="AD650" s="257">
        <v>4030.6571087764319</v>
      </c>
      <c r="AE650" s="257">
        <v>0</v>
      </c>
      <c r="AK650" s="82">
        <v>536</v>
      </c>
    </row>
    <row r="651" spans="2:37">
      <c r="B651" s="81">
        <v>40816</v>
      </c>
      <c r="C651" s="81">
        <v>40816</v>
      </c>
      <c r="D651" s="81">
        <v>40816</v>
      </c>
      <c r="E651" s="203">
        <v>4148</v>
      </c>
      <c r="F651" s="82" t="s">
        <v>1053</v>
      </c>
      <c r="G651" s="82" t="s">
        <v>349</v>
      </c>
      <c r="H651" s="19">
        <v>143994678</v>
      </c>
      <c r="I651" s="20">
        <v>98</v>
      </c>
      <c r="J651" s="19" t="s">
        <v>528</v>
      </c>
      <c r="K651" s="19"/>
      <c r="L651" s="21">
        <v>40631</v>
      </c>
      <c r="M651" s="21">
        <v>42461</v>
      </c>
      <c r="N651" s="34">
        <v>60</v>
      </c>
      <c r="O651" s="34">
        <v>5</v>
      </c>
      <c r="P651" s="34">
        <v>60</v>
      </c>
      <c r="Q651" s="34">
        <v>5</v>
      </c>
      <c r="R651" s="52">
        <v>5</v>
      </c>
      <c r="S651" s="356">
        <v>213577</v>
      </c>
      <c r="T651" s="26">
        <v>0.05</v>
      </c>
      <c r="U651" s="27">
        <v>9.4E-2</v>
      </c>
      <c r="V651" s="256">
        <v>4030.4614679869105</v>
      </c>
      <c r="W651" s="257">
        <v>192357.01402915915</v>
      </c>
      <c r="X651" s="257">
        <v>21219.985970840848</v>
      </c>
      <c r="Y651" s="257">
        <v>7334.7413454757025</v>
      </c>
      <c r="Z651" s="257">
        <v>4318.1179066148861</v>
      </c>
      <c r="AA651" s="257">
        <v>3016.6234388608163</v>
      </c>
      <c r="AB651" s="257">
        <v>465.35056953598348</v>
      </c>
      <c r="AC651" s="257"/>
      <c r="AD651" s="257">
        <v>49470.674050056601</v>
      </c>
      <c r="AE651" s="257">
        <v>28250.688079215284</v>
      </c>
      <c r="AK651" s="82">
        <v>4148</v>
      </c>
    </row>
    <row r="652" spans="2:37">
      <c r="B652" s="81">
        <v>40816</v>
      </c>
      <c r="C652" s="81">
        <v>40816</v>
      </c>
      <c r="D652" s="81">
        <v>40816</v>
      </c>
      <c r="E652" s="203">
        <v>10183</v>
      </c>
      <c r="F652" s="82" t="s">
        <v>1053</v>
      </c>
      <c r="G652" s="82" t="s">
        <v>444</v>
      </c>
      <c r="H652" s="19">
        <v>141997955</v>
      </c>
      <c r="I652" s="20">
        <v>98</v>
      </c>
      <c r="J652" s="19" t="s">
        <v>1597</v>
      </c>
      <c r="K652" s="19"/>
      <c r="L652" s="21">
        <v>40631</v>
      </c>
      <c r="M652" s="21">
        <v>42461</v>
      </c>
      <c r="N652" s="34">
        <v>60</v>
      </c>
      <c r="O652" s="34">
        <v>5</v>
      </c>
      <c r="P652" s="34">
        <v>60</v>
      </c>
      <c r="Q652" s="34">
        <v>5</v>
      </c>
      <c r="R652" s="52">
        <v>5</v>
      </c>
      <c r="S652" s="356">
        <v>105830</v>
      </c>
      <c r="T652" s="26">
        <v>0.05</v>
      </c>
      <c r="U652" s="27">
        <v>9.4E-2</v>
      </c>
      <c r="V652" s="256">
        <v>1997.1426565456709</v>
      </c>
      <c r="W652" s="257">
        <v>95315.238975666463</v>
      </c>
      <c r="X652" s="257">
        <v>10514.761024333537</v>
      </c>
      <c r="Y652" s="257">
        <v>3634.4535066589269</v>
      </c>
      <c r="Z652" s="257">
        <v>2139.6799189849721</v>
      </c>
      <c r="AA652" s="257">
        <v>1494.7735876739548</v>
      </c>
      <c r="AB652" s="257">
        <v>230.58686456871789</v>
      </c>
      <c r="AC652" s="257"/>
      <c r="AD652" s="257">
        <v>24513.32041707437</v>
      </c>
      <c r="AE652" s="257">
        <v>13998.559392740564</v>
      </c>
      <c r="AK652" s="82">
        <v>10183</v>
      </c>
    </row>
    <row r="653" spans="2:37">
      <c r="B653" s="81">
        <v>40816</v>
      </c>
      <c r="C653" s="81">
        <v>40816</v>
      </c>
      <c r="D653" s="81">
        <v>40816</v>
      </c>
      <c r="E653" s="203">
        <v>4072</v>
      </c>
      <c r="F653" s="82" t="s">
        <v>1053</v>
      </c>
      <c r="G653" s="82" t="s">
        <v>349</v>
      </c>
      <c r="H653" s="19">
        <v>143993884</v>
      </c>
      <c r="I653" s="20">
        <v>98</v>
      </c>
      <c r="J653" s="19" t="s">
        <v>1659</v>
      </c>
      <c r="K653" s="19"/>
      <c r="L653" s="21">
        <v>40618</v>
      </c>
      <c r="M653" s="21">
        <v>42430</v>
      </c>
      <c r="N653" s="34">
        <v>60</v>
      </c>
      <c r="O653" s="34">
        <v>6</v>
      </c>
      <c r="P653" s="34">
        <v>60</v>
      </c>
      <c r="Q653" s="34">
        <v>6</v>
      </c>
      <c r="R653" s="52">
        <v>6</v>
      </c>
      <c r="S653" s="356">
        <v>215918</v>
      </c>
      <c r="T653" s="26">
        <v>0.05</v>
      </c>
      <c r="U653" s="27">
        <v>9.4E-2</v>
      </c>
      <c r="V653" s="256">
        <v>4074.6390259475402</v>
      </c>
      <c r="W653" s="257">
        <v>194465.42350135074</v>
      </c>
      <c r="X653" s="257">
        <v>21452.576498649258</v>
      </c>
      <c r="Y653" s="257">
        <v>8836.9445386676216</v>
      </c>
      <c r="Z653" s="257">
        <v>5198.4078320396939</v>
      </c>
      <c r="AA653" s="257">
        <v>3638.5367066279277</v>
      </c>
      <c r="AB653" s="257">
        <v>564.54148680655942</v>
      </c>
      <c r="AC653" s="257"/>
      <c r="AD653" s="257">
        <v>50012.918055502756</v>
      </c>
      <c r="AE653" s="257">
        <v>28560.341556853062</v>
      </c>
      <c r="AK653" s="82">
        <v>4072</v>
      </c>
    </row>
    <row r="654" spans="2:37">
      <c r="B654" s="81">
        <v>40816</v>
      </c>
      <c r="C654" s="81">
        <v>40816</v>
      </c>
      <c r="D654" s="81">
        <v>40816</v>
      </c>
      <c r="E654" s="203">
        <v>10601</v>
      </c>
      <c r="F654" s="82" t="s">
        <v>1053</v>
      </c>
      <c r="G654" s="82" t="s">
        <v>349</v>
      </c>
      <c r="H654" s="19">
        <v>143127591</v>
      </c>
      <c r="I654" s="20">
        <v>99</v>
      </c>
      <c r="J654" s="19" t="s">
        <v>28</v>
      </c>
      <c r="K654" s="19"/>
      <c r="L654" s="21">
        <v>40672</v>
      </c>
      <c r="M654" s="21">
        <v>47969</v>
      </c>
      <c r="N654" s="34">
        <v>240</v>
      </c>
      <c r="O654" s="34">
        <v>4</v>
      </c>
      <c r="P654" s="34">
        <v>228</v>
      </c>
      <c r="Q654" s="34">
        <v>4</v>
      </c>
      <c r="R654" s="52">
        <v>4</v>
      </c>
      <c r="S654" s="356">
        <v>2000009</v>
      </c>
      <c r="T654" s="26">
        <v>0.03</v>
      </c>
      <c r="U654" s="27">
        <v>8.1500000000000003E-2</v>
      </c>
      <c r="V654" s="256">
        <v>11518.874180839961</v>
      </c>
      <c r="W654" s="257">
        <v>1333618.9511077525</v>
      </c>
      <c r="X654" s="257">
        <v>666390.04889224749</v>
      </c>
      <c r="Y654" s="257">
        <v>36129.225406231119</v>
      </c>
      <c r="Z654" s="257">
        <v>19902.144151638324</v>
      </c>
      <c r="AA654" s="257">
        <v>16227.081254592795</v>
      </c>
      <c r="AB654" s="257">
        <v>11691.053489337675</v>
      </c>
      <c r="AC654" s="257"/>
      <c r="AD654" s="257">
        <v>1292684.3621237976</v>
      </c>
      <c r="AE654" s="257">
        <v>626294.31323146296</v>
      </c>
      <c r="AK654" s="82">
        <v>10601</v>
      </c>
    </row>
    <row r="655" spans="2:37" ht="13.8" thickBot="1">
      <c r="B655" s="83">
        <v>40816</v>
      </c>
      <c r="C655" s="83">
        <v>40816</v>
      </c>
      <c r="D655" s="83">
        <v>40816</v>
      </c>
      <c r="E655" s="204">
        <v>3045</v>
      </c>
      <c r="F655" s="84" t="s">
        <v>1054</v>
      </c>
      <c r="G655" s="84" t="s">
        <v>444</v>
      </c>
      <c r="H655" s="86">
        <v>143996263</v>
      </c>
      <c r="I655" s="87">
        <v>98</v>
      </c>
      <c r="J655" s="86" t="s">
        <v>283</v>
      </c>
      <c r="K655" s="86"/>
      <c r="L655" s="88">
        <v>40753</v>
      </c>
      <c r="M655" s="88">
        <v>40786</v>
      </c>
      <c r="N655" s="89">
        <v>1</v>
      </c>
      <c r="O655" s="89">
        <v>1</v>
      </c>
      <c r="P655" s="89">
        <v>1</v>
      </c>
      <c r="Q655" s="89">
        <v>1</v>
      </c>
      <c r="R655" s="90">
        <v>1</v>
      </c>
      <c r="S655" s="357">
        <v>804</v>
      </c>
      <c r="T655" s="91">
        <v>0.05</v>
      </c>
      <c r="U655" s="92">
        <v>9.9000000000000005E-2</v>
      </c>
      <c r="V655" s="258">
        <v>807.35000000000286</v>
      </c>
      <c r="W655" s="259">
        <v>800.74386312919569</v>
      </c>
      <c r="X655" s="259">
        <v>3.2561368708043119</v>
      </c>
      <c r="Y655" s="259">
        <v>6.606136870815865</v>
      </c>
      <c r="Z655" s="259">
        <v>3.35</v>
      </c>
      <c r="AA655" s="259">
        <v>3.2561368708158649</v>
      </c>
      <c r="AB655" s="259">
        <v>1.4281302064931193E-2</v>
      </c>
      <c r="AC655" s="259"/>
      <c r="AD655" s="259">
        <v>6.606136870815865</v>
      </c>
      <c r="AE655" s="259">
        <v>3.35</v>
      </c>
      <c r="AK655" s="84">
        <v>3045</v>
      </c>
    </row>
    <row r="656" spans="2:37">
      <c r="B656" s="81">
        <v>40847</v>
      </c>
      <c r="C656" s="81">
        <v>40847</v>
      </c>
      <c r="D656" s="81">
        <v>40847</v>
      </c>
      <c r="E656" s="203">
        <v>2004</v>
      </c>
      <c r="F656" s="82" t="s">
        <v>1053</v>
      </c>
      <c r="G656" s="82" t="s">
        <v>444</v>
      </c>
      <c r="H656" s="19">
        <v>141078267</v>
      </c>
      <c r="I656" s="20">
        <v>98</v>
      </c>
      <c r="J656" s="19" t="s">
        <v>875</v>
      </c>
      <c r="K656" s="19"/>
      <c r="L656" s="21">
        <v>39735</v>
      </c>
      <c r="M656" s="21">
        <v>41556</v>
      </c>
      <c r="N656" s="34">
        <v>60</v>
      </c>
      <c r="O656" s="34">
        <v>36</v>
      </c>
      <c r="P656" s="34">
        <v>60</v>
      </c>
      <c r="Q656" s="34">
        <v>36</v>
      </c>
      <c r="R656" s="52">
        <v>36</v>
      </c>
      <c r="S656" s="356">
        <v>260000</v>
      </c>
      <c r="T656" s="26">
        <v>0.05</v>
      </c>
      <c r="U656" s="27">
        <v>0.104</v>
      </c>
      <c r="V656" s="256">
        <v>4906.5207474428271</v>
      </c>
      <c r="W656" s="257">
        <v>228802.00558093365</v>
      </c>
      <c r="X656" s="257">
        <v>31197.994419066352</v>
      </c>
      <c r="Y656" s="257">
        <v>53737.030878435871</v>
      </c>
      <c r="Z656" s="257">
        <v>28473.482292991459</v>
      </c>
      <c r="AA656" s="257">
        <v>25263.548585444412</v>
      </c>
      <c r="AB656" s="257">
        <v>4925.9991187999503</v>
      </c>
      <c r="AC656" s="257"/>
      <c r="AD656" s="257">
        <v>65589.239265633238</v>
      </c>
      <c r="AE656" s="257">
        <v>34391.244846570444</v>
      </c>
      <c r="AK656" s="82">
        <v>2004</v>
      </c>
    </row>
    <row r="657" spans="2:37">
      <c r="B657" s="81">
        <v>40847</v>
      </c>
      <c r="C657" s="81">
        <v>40847</v>
      </c>
      <c r="D657" s="81">
        <v>40847</v>
      </c>
      <c r="E657" s="203">
        <v>666</v>
      </c>
      <c r="F657" s="82" t="s">
        <v>1053</v>
      </c>
      <c r="G657" s="82" t="s">
        <v>349</v>
      </c>
      <c r="H657" s="19">
        <v>141991477</v>
      </c>
      <c r="I657" s="20">
        <v>98</v>
      </c>
      <c r="J657" s="19" t="s">
        <v>776</v>
      </c>
      <c r="K657" s="19"/>
      <c r="L657" s="21">
        <v>40350</v>
      </c>
      <c r="M657" s="21">
        <v>42186</v>
      </c>
      <c r="N657" s="34">
        <v>60</v>
      </c>
      <c r="O657" s="34">
        <v>15</v>
      </c>
      <c r="P657" s="34">
        <v>60</v>
      </c>
      <c r="Q657" s="34">
        <v>15</v>
      </c>
      <c r="R657" s="52">
        <v>15</v>
      </c>
      <c r="S657" s="356">
        <v>211280</v>
      </c>
      <c r="T657" s="26">
        <v>0.05</v>
      </c>
      <c r="U657" s="27">
        <v>0.104</v>
      </c>
      <c r="V657" s="256">
        <v>3987.1142443066174</v>
      </c>
      <c r="W657" s="257">
        <v>185928.02976592179</v>
      </c>
      <c r="X657" s="257">
        <v>25351.97023407821</v>
      </c>
      <c r="Y657" s="257">
        <v>21925.378302581605</v>
      </c>
      <c r="Z657" s="257">
        <v>11820.932340423013</v>
      </c>
      <c r="AA657" s="257">
        <v>10104.445962158592</v>
      </c>
      <c r="AB657" s="257">
        <v>1667.8927785577771</v>
      </c>
      <c r="AC657" s="257"/>
      <c r="AD657" s="257">
        <v>53298.824892473043</v>
      </c>
      <c r="AE657" s="257">
        <v>27946.854658397679</v>
      </c>
      <c r="AK657" s="82">
        <v>666</v>
      </c>
    </row>
    <row r="658" spans="2:37">
      <c r="B658" s="81">
        <v>40847</v>
      </c>
      <c r="C658" s="81">
        <v>40847</v>
      </c>
      <c r="D658" s="81">
        <v>40847</v>
      </c>
      <c r="E658" s="203">
        <v>10405</v>
      </c>
      <c r="F658" s="82" t="s">
        <v>1053</v>
      </c>
      <c r="G658" s="82" t="s">
        <v>444</v>
      </c>
      <c r="H658" s="19">
        <v>141994514</v>
      </c>
      <c r="I658" s="20">
        <v>98</v>
      </c>
      <c r="J658" s="19" t="s">
        <v>67</v>
      </c>
      <c r="K658" s="19"/>
      <c r="L658" s="21">
        <v>40427</v>
      </c>
      <c r="M658" s="21">
        <v>42248</v>
      </c>
      <c r="N658" s="34">
        <v>60</v>
      </c>
      <c r="O658" s="34">
        <v>13</v>
      </c>
      <c r="P658" s="34">
        <v>60</v>
      </c>
      <c r="Q658" s="34">
        <v>13</v>
      </c>
      <c r="R658" s="52">
        <v>13</v>
      </c>
      <c r="S658" s="356">
        <v>195623</v>
      </c>
      <c r="T658" s="26">
        <v>0.05</v>
      </c>
      <c r="U658" s="27">
        <v>0.104</v>
      </c>
      <c r="V658" s="256">
        <v>3691.6473391423388</v>
      </c>
      <c r="W658" s="257">
        <v>172149.74899138071</v>
      </c>
      <c r="X658" s="257">
        <v>23473.251008619292</v>
      </c>
      <c r="Y658" s="257">
        <v>17860.259708229856</v>
      </c>
      <c r="Z658" s="257">
        <v>9646.9338146305618</v>
      </c>
      <c r="AA658" s="257">
        <v>8213.3258935992944</v>
      </c>
      <c r="AB658" s="257">
        <v>1338.3871189125036</v>
      </c>
      <c r="AC658" s="257"/>
      <c r="AD658" s="257">
        <v>49349.091357157617</v>
      </c>
      <c r="AE658" s="257">
        <v>25875.840348540951</v>
      </c>
      <c r="AK658" s="82">
        <v>10405</v>
      </c>
    </row>
    <row r="659" spans="2:37">
      <c r="B659" s="81">
        <v>40847</v>
      </c>
      <c r="C659" s="81">
        <v>40847</v>
      </c>
      <c r="D659" s="81">
        <v>40847</v>
      </c>
      <c r="E659" s="203">
        <v>273</v>
      </c>
      <c r="F659" s="82" t="s">
        <v>1053</v>
      </c>
      <c r="G659" s="82" t="s">
        <v>444</v>
      </c>
      <c r="H659" s="19">
        <v>143001083</v>
      </c>
      <c r="I659" s="20">
        <v>99</v>
      </c>
      <c r="J659" s="19" t="s">
        <v>1427</v>
      </c>
      <c r="K659" s="19"/>
      <c r="L659" s="21">
        <v>37672</v>
      </c>
      <c r="M659" s="21">
        <v>45345</v>
      </c>
      <c r="N659" s="34">
        <v>252</v>
      </c>
      <c r="O659" s="34">
        <v>103</v>
      </c>
      <c r="P659" s="34">
        <v>228</v>
      </c>
      <c r="Q659" s="34">
        <v>103</v>
      </c>
      <c r="R659" s="52">
        <v>103</v>
      </c>
      <c r="S659" s="356">
        <v>451112</v>
      </c>
      <c r="T659" s="26">
        <v>0.03</v>
      </c>
      <c r="U659" s="27">
        <v>8.6499999999999994E-2</v>
      </c>
      <c r="V659" s="256">
        <v>2598.1394931058194</v>
      </c>
      <c r="W659" s="257">
        <v>290350.57386679947</v>
      </c>
      <c r="X659" s="257">
        <v>160761.42613320053</v>
      </c>
      <c r="Y659" s="257">
        <v>190829.85173531869</v>
      </c>
      <c r="Z659" s="257">
        <v>95119.811391100287</v>
      </c>
      <c r="AA659" s="257">
        <v>95710.040344218403</v>
      </c>
      <c r="AB659" s="257">
        <v>72624.679349647602</v>
      </c>
      <c r="AC659" s="257"/>
      <c r="AD659" s="257">
        <v>302025.2305613209</v>
      </c>
      <c r="AE659" s="257">
        <v>141263.80442811584</v>
      </c>
      <c r="AK659" s="82">
        <v>273</v>
      </c>
    </row>
    <row r="660" spans="2:37">
      <c r="B660" s="81">
        <v>40847</v>
      </c>
      <c r="C660" s="81">
        <v>40847</v>
      </c>
      <c r="D660" s="81">
        <v>40847</v>
      </c>
      <c r="E660" s="203">
        <v>273</v>
      </c>
      <c r="F660" s="82" t="s">
        <v>1053</v>
      </c>
      <c r="G660" s="82" t="s">
        <v>444</v>
      </c>
      <c r="H660" s="19">
        <v>143001172</v>
      </c>
      <c r="I660" s="20">
        <v>4</v>
      </c>
      <c r="J660" s="19" t="s">
        <v>997</v>
      </c>
      <c r="K660" s="19"/>
      <c r="L660" s="21">
        <v>35782</v>
      </c>
      <c r="M660" s="21">
        <v>44918</v>
      </c>
      <c r="N660" s="34">
        <v>300</v>
      </c>
      <c r="O660" s="34">
        <v>166</v>
      </c>
      <c r="P660" s="34">
        <v>228</v>
      </c>
      <c r="Q660" s="34">
        <v>166</v>
      </c>
      <c r="R660" s="52">
        <v>166</v>
      </c>
      <c r="S660" s="356">
        <v>439391</v>
      </c>
      <c r="T660" s="26">
        <v>0.03</v>
      </c>
      <c r="U660" s="27">
        <v>8.6499999999999994E-2</v>
      </c>
      <c r="V660" s="256">
        <v>2530.6334347462694</v>
      </c>
      <c r="W660" s="257">
        <v>282806.55137062829</v>
      </c>
      <c r="X660" s="257">
        <v>156584.44862937171</v>
      </c>
      <c r="Y660" s="257">
        <v>263445.15385668923</v>
      </c>
      <c r="Z660" s="257">
        <v>125870.67074947734</v>
      </c>
      <c r="AA660" s="257">
        <v>137574.48310721188</v>
      </c>
      <c r="AB660" s="257">
        <v>114004.46698454255</v>
      </c>
      <c r="AC660" s="257"/>
      <c r="AD660" s="257">
        <v>294177.8717515149</v>
      </c>
      <c r="AE660" s="257">
        <v>137593.42312213866</v>
      </c>
      <c r="AK660" s="82">
        <v>273</v>
      </c>
    </row>
    <row r="661" spans="2:37">
      <c r="B661" s="81">
        <v>40847</v>
      </c>
      <c r="C661" s="81">
        <v>40847</v>
      </c>
      <c r="D661" s="81">
        <v>40847</v>
      </c>
      <c r="E661" s="203">
        <v>585</v>
      </c>
      <c r="F661" s="82" t="s">
        <v>1053</v>
      </c>
      <c r="G661" s="82" t="s">
        <v>444</v>
      </c>
      <c r="H661" s="19">
        <v>143008657</v>
      </c>
      <c r="I661" s="20">
        <v>99</v>
      </c>
      <c r="J661" s="19" t="s">
        <v>1443</v>
      </c>
      <c r="K661" s="19"/>
      <c r="L661" s="21">
        <v>40092</v>
      </c>
      <c r="M661" s="21">
        <v>51036</v>
      </c>
      <c r="N661" s="34">
        <v>360</v>
      </c>
      <c r="O661" s="34">
        <v>24</v>
      </c>
      <c r="P661" s="34">
        <v>228</v>
      </c>
      <c r="Q661" s="34">
        <v>24</v>
      </c>
      <c r="R661" s="52">
        <v>24</v>
      </c>
      <c r="S661" s="356">
        <v>1707201</v>
      </c>
      <c r="T661" s="26">
        <v>0.03</v>
      </c>
      <c r="U661" s="27">
        <v>8.6499999999999994E-2</v>
      </c>
      <c r="V661" s="256">
        <v>9832.4725140757673</v>
      </c>
      <c r="W661" s="257">
        <v>1098810.9162602057</v>
      </c>
      <c r="X661" s="257">
        <v>608390.08373979433</v>
      </c>
      <c r="Y661" s="257">
        <v>186081.70855639796</v>
      </c>
      <c r="Z661" s="257">
        <v>98521.25195632565</v>
      </c>
      <c r="AA661" s="257">
        <v>87560.456600072313</v>
      </c>
      <c r="AB661" s="257">
        <v>64041.061446294145</v>
      </c>
      <c r="AC661" s="257"/>
      <c r="AD661" s="257">
        <v>1142992.8169490471</v>
      </c>
      <c r="AE661" s="257">
        <v>534602.73320923408</v>
      </c>
      <c r="AK661" s="82">
        <v>585</v>
      </c>
    </row>
    <row r="662" spans="2:37">
      <c r="B662" s="81">
        <v>40809</v>
      </c>
      <c r="C662" s="81">
        <v>40809</v>
      </c>
      <c r="D662" s="81">
        <v>40847</v>
      </c>
      <c r="E662" s="203">
        <v>287</v>
      </c>
      <c r="F662" s="82" t="s">
        <v>1054</v>
      </c>
      <c r="G662" s="82" t="s">
        <v>444</v>
      </c>
      <c r="H662" s="19">
        <v>143011569</v>
      </c>
      <c r="I662" s="20">
        <v>98</v>
      </c>
      <c r="J662" s="19" t="s">
        <v>135</v>
      </c>
      <c r="K662" s="19"/>
      <c r="L662" s="21">
        <v>38986</v>
      </c>
      <c r="M662" s="21">
        <v>40809</v>
      </c>
      <c r="N662" s="34">
        <v>60</v>
      </c>
      <c r="O662" s="34">
        <v>60</v>
      </c>
      <c r="P662" s="34">
        <v>60</v>
      </c>
      <c r="Q662" s="34">
        <v>60</v>
      </c>
      <c r="R662" s="52">
        <v>60</v>
      </c>
      <c r="S662" s="356">
        <v>249957</v>
      </c>
      <c r="T662" s="26">
        <v>0.05</v>
      </c>
      <c r="U662" s="27">
        <v>0.104</v>
      </c>
      <c r="V662" s="256">
        <v>4716.9969479560259</v>
      </c>
      <c r="W662" s="257">
        <v>219964.08811151321</v>
      </c>
      <c r="X662" s="257">
        <v>29992.911888486793</v>
      </c>
      <c r="Y662" s="257">
        <v>63055.728765845663</v>
      </c>
      <c r="Z662" s="257">
        <v>33062.816877362333</v>
      </c>
      <c r="AA662" s="257">
        <v>29992.91188848333</v>
      </c>
      <c r="AB662" s="257">
        <v>7892.8715496017876</v>
      </c>
      <c r="AC662" s="257"/>
      <c r="AD662" s="257">
        <v>63055.728765845663</v>
      </c>
      <c r="AE662" s="257">
        <v>33062.816877362333</v>
      </c>
      <c r="AK662" s="82">
        <v>287</v>
      </c>
    </row>
    <row r="663" spans="2:37">
      <c r="B663" s="81">
        <v>40847</v>
      </c>
      <c r="C663" s="81">
        <v>40847</v>
      </c>
      <c r="D663" s="81">
        <v>40847</v>
      </c>
      <c r="E663" s="203">
        <v>593</v>
      </c>
      <c r="F663" s="82" t="s">
        <v>1053</v>
      </c>
      <c r="G663" s="82" t="s">
        <v>444</v>
      </c>
      <c r="H663" s="19">
        <v>143026647</v>
      </c>
      <c r="I663" s="20">
        <v>98</v>
      </c>
      <c r="J663" s="19" t="s">
        <v>395</v>
      </c>
      <c r="K663" s="19"/>
      <c r="L663" s="21">
        <v>39178</v>
      </c>
      <c r="M663" s="21">
        <v>41721</v>
      </c>
      <c r="N663" s="34">
        <v>84</v>
      </c>
      <c r="O663" s="34">
        <v>54</v>
      </c>
      <c r="P663" s="34">
        <v>60</v>
      </c>
      <c r="Q663" s="34">
        <v>54</v>
      </c>
      <c r="R663" s="52">
        <v>54</v>
      </c>
      <c r="S663" s="356">
        <v>220787</v>
      </c>
      <c r="T663" s="26">
        <v>0.05</v>
      </c>
      <c r="U663" s="27">
        <v>0.104</v>
      </c>
      <c r="V663" s="256">
        <v>4166.5230625602289</v>
      </c>
      <c r="W663" s="257">
        <v>194294.26310076</v>
      </c>
      <c r="X663" s="257">
        <v>26492.736899240001</v>
      </c>
      <c r="Y663" s="257">
        <v>54956.002864402704</v>
      </c>
      <c r="Z663" s="257">
        <v>28843.826109896949</v>
      </c>
      <c r="AA663" s="257">
        <v>26112.176754505756</v>
      </c>
      <c r="AB663" s="257">
        <v>6274.5955813989476</v>
      </c>
      <c r="AC663" s="257"/>
      <c r="AD663" s="257">
        <v>55697.120652851452</v>
      </c>
      <c r="AE663" s="257">
        <v>29204.38375361442</v>
      </c>
      <c r="AK663" s="82">
        <v>593</v>
      </c>
    </row>
    <row r="664" spans="2:37">
      <c r="B664" s="81">
        <v>40847</v>
      </c>
      <c r="C664" s="81">
        <v>40847</v>
      </c>
      <c r="D664" s="81">
        <v>40847</v>
      </c>
      <c r="E664" s="203">
        <v>664</v>
      </c>
      <c r="F664" s="82" t="s">
        <v>1053</v>
      </c>
      <c r="G664" s="82" t="s">
        <v>444</v>
      </c>
      <c r="H664" s="19">
        <v>143030164</v>
      </c>
      <c r="I664" s="20">
        <v>99</v>
      </c>
      <c r="J664" s="19" t="s">
        <v>1533</v>
      </c>
      <c r="K664" s="19"/>
      <c r="L664" s="21">
        <v>39961</v>
      </c>
      <c r="M664" s="21">
        <v>50913</v>
      </c>
      <c r="N664" s="34">
        <v>360</v>
      </c>
      <c r="O664" s="34">
        <v>28</v>
      </c>
      <c r="P664" s="34">
        <v>228</v>
      </c>
      <c r="Q664" s="34">
        <v>28</v>
      </c>
      <c r="R664" s="52">
        <v>28</v>
      </c>
      <c r="S664" s="356">
        <v>850087</v>
      </c>
      <c r="T664" s="26">
        <v>0.03</v>
      </c>
      <c r="U664" s="27">
        <v>8.6499999999999994E-2</v>
      </c>
      <c r="V664" s="256">
        <v>4896.0005658813034</v>
      </c>
      <c r="W664" s="257">
        <v>547144.05355367612</v>
      </c>
      <c r="X664" s="257">
        <v>302942.94644632388</v>
      </c>
      <c r="Y664" s="257">
        <v>107668.32394394759</v>
      </c>
      <c r="Z664" s="257">
        <v>56830.071045399069</v>
      </c>
      <c r="AA664" s="257">
        <v>50838.252898548519</v>
      </c>
      <c r="AB664" s="257">
        <v>37203.519739022231</v>
      </c>
      <c r="AC664" s="257"/>
      <c r="AD664" s="257">
        <v>569144.07546724973</v>
      </c>
      <c r="AE664" s="257">
        <v>266201.12902091659</v>
      </c>
      <c r="AK664" s="82">
        <v>664</v>
      </c>
    </row>
    <row r="665" spans="2:37">
      <c r="B665" s="81">
        <v>40847</v>
      </c>
      <c r="C665" s="81">
        <v>40847</v>
      </c>
      <c r="D665" s="81">
        <v>40847</v>
      </c>
      <c r="E665" s="203">
        <v>530</v>
      </c>
      <c r="F665" s="82" t="s">
        <v>1053</v>
      </c>
      <c r="G665" s="82" t="s">
        <v>444</v>
      </c>
      <c r="H665" s="19">
        <v>143033309</v>
      </c>
      <c r="I665" s="20">
        <v>98</v>
      </c>
      <c r="J665" s="19" t="s">
        <v>578</v>
      </c>
      <c r="K665" s="19"/>
      <c r="L665" s="21">
        <v>39946</v>
      </c>
      <c r="M665" s="21">
        <v>41752</v>
      </c>
      <c r="N665" s="34">
        <v>59</v>
      </c>
      <c r="O665" s="34">
        <v>29</v>
      </c>
      <c r="P665" s="34">
        <v>59</v>
      </c>
      <c r="Q665" s="34">
        <v>29</v>
      </c>
      <c r="R665" s="52">
        <v>29</v>
      </c>
      <c r="S665" s="356">
        <v>197059</v>
      </c>
      <c r="T665" s="26">
        <v>0.05</v>
      </c>
      <c r="U665" s="27">
        <v>0.104</v>
      </c>
      <c r="V665" s="256">
        <v>3774.2450700769987</v>
      </c>
      <c r="W665" s="257">
        <v>173752.56636793862</v>
      </c>
      <c r="X665" s="257">
        <v>23306.43363206138</v>
      </c>
      <c r="Y665" s="257">
        <v>35028.886459948626</v>
      </c>
      <c r="Z665" s="257">
        <v>18623.000729174291</v>
      </c>
      <c r="AA665" s="257">
        <v>16405.885730774335</v>
      </c>
      <c r="AB665" s="257">
        <v>2964.4148040779824</v>
      </c>
      <c r="AC665" s="257"/>
      <c r="AD665" s="257">
        <v>48927.892766602148</v>
      </c>
      <c r="AE665" s="257">
        <v>25621.459134543453</v>
      </c>
      <c r="AK665" s="82">
        <v>530</v>
      </c>
    </row>
    <row r="666" spans="2:37">
      <c r="B666" s="81">
        <v>40847</v>
      </c>
      <c r="C666" s="81">
        <v>40847</v>
      </c>
      <c r="D666" s="81">
        <v>40847</v>
      </c>
      <c r="E666" s="203">
        <v>3227</v>
      </c>
      <c r="F666" s="82" t="s">
        <v>1053</v>
      </c>
      <c r="G666" s="82" t="s">
        <v>444</v>
      </c>
      <c r="H666" s="19">
        <v>143034224</v>
      </c>
      <c r="I666" s="20">
        <v>98</v>
      </c>
      <c r="J666" s="19" t="s">
        <v>599</v>
      </c>
      <c r="K666" s="19"/>
      <c r="L666" s="21">
        <v>39896</v>
      </c>
      <c r="M666" s="21">
        <v>41721</v>
      </c>
      <c r="N666" s="34">
        <v>60</v>
      </c>
      <c r="O666" s="34">
        <v>30</v>
      </c>
      <c r="P666" s="34">
        <v>60</v>
      </c>
      <c r="Q666" s="34">
        <v>30</v>
      </c>
      <c r="R666" s="52">
        <v>30</v>
      </c>
      <c r="S666" s="356">
        <v>173000</v>
      </c>
      <c r="T666" s="26">
        <v>0.05</v>
      </c>
      <c r="U666" s="27">
        <v>0.104</v>
      </c>
      <c r="V666" s="256">
        <v>3264.7234204138808</v>
      </c>
      <c r="W666" s="257">
        <v>152241.33448269815</v>
      </c>
      <c r="X666" s="257">
        <v>20758.665517301852</v>
      </c>
      <c r="Y666" s="257">
        <v>31619.425003104017</v>
      </c>
      <c r="Z666" s="257">
        <v>16829.736043691712</v>
      </c>
      <c r="AA666" s="257">
        <v>14789.688959412306</v>
      </c>
      <c r="AB666" s="257">
        <v>2731.4033575397175</v>
      </c>
      <c r="AC666" s="257"/>
      <c r="AD666" s="257">
        <v>43642.070742132921</v>
      </c>
      <c r="AE666" s="257">
        <v>22883.40522483339</v>
      </c>
      <c r="AK666" s="82">
        <v>3227</v>
      </c>
    </row>
    <row r="667" spans="2:37">
      <c r="B667" s="81">
        <v>40847</v>
      </c>
      <c r="C667" s="81">
        <v>40847</v>
      </c>
      <c r="D667" s="81">
        <v>40847</v>
      </c>
      <c r="E667" s="203">
        <v>3292</v>
      </c>
      <c r="F667" s="82" t="s">
        <v>1053</v>
      </c>
      <c r="G667" s="82" t="s">
        <v>349</v>
      </c>
      <c r="H667" s="19">
        <v>143038793</v>
      </c>
      <c r="I667" s="20">
        <v>98</v>
      </c>
      <c r="J667" s="19" t="s">
        <v>1093</v>
      </c>
      <c r="K667" s="19"/>
      <c r="L667" s="21">
        <v>40035</v>
      </c>
      <c r="M667" s="21">
        <v>42574</v>
      </c>
      <c r="N667" s="34">
        <v>83</v>
      </c>
      <c r="O667" s="34">
        <v>26</v>
      </c>
      <c r="P667" s="34">
        <v>60</v>
      </c>
      <c r="Q667" s="34">
        <v>26</v>
      </c>
      <c r="R667" s="52">
        <v>26</v>
      </c>
      <c r="S667" s="356">
        <v>297010</v>
      </c>
      <c r="T667" s="26">
        <v>0.05</v>
      </c>
      <c r="U667" s="27">
        <v>0.104</v>
      </c>
      <c r="V667" s="256">
        <v>5604.9451046076692</v>
      </c>
      <c r="W667" s="257">
        <v>261371.09106766578</v>
      </c>
      <c r="X667" s="257">
        <v>35638.90893233422</v>
      </c>
      <c r="Y667" s="257">
        <v>48802.724078315041</v>
      </c>
      <c r="Z667" s="257">
        <v>26059.940430842253</v>
      </c>
      <c r="AA667" s="257">
        <v>22742.783647472788</v>
      </c>
      <c r="AB667" s="257">
        <v>4064.086106318814</v>
      </c>
      <c r="AC667" s="257"/>
      <c r="AD667" s="257">
        <v>74925.615208791278</v>
      </c>
      <c r="AE667" s="257">
        <v>39286.706276461089</v>
      </c>
      <c r="AK667" s="82">
        <v>3292</v>
      </c>
    </row>
    <row r="668" spans="2:37">
      <c r="B668" s="81">
        <v>40847</v>
      </c>
      <c r="C668" s="81">
        <v>40847</v>
      </c>
      <c r="D668" s="81">
        <v>40847</v>
      </c>
      <c r="E668" s="203">
        <v>10473</v>
      </c>
      <c r="F668" s="82" t="s">
        <v>1053</v>
      </c>
      <c r="G668" s="82" t="s">
        <v>444</v>
      </c>
      <c r="H668" s="19">
        <v>143040356</v>
      </c>
      <c r="I668" s="20">
        <v>99</v>
      </c>
      <c r="J668" s="19" t="s">
        <v>511</v>
      </c>
      <c r="K668" s="19"/>
      <c r="L668" s="21">
        <v>40192</v>
      </c>
      <c r="M668" s="21">
        <v>48207</v>
      </c>
      <c r="N668" s="34">
        <v>264</v>
      </c>
      <c r="O668" s="34">
        <v>21</v>
      </c>
      <c r="P668" s="34">
        <v>228</v>
      </c>
      <c r="Q668" s="34">
        <v>21</v>
      </c>
      <c r="R668" s="52">
        <v>21</v>
      </c>
      <c r="S668" s="356">
        <v>1231882</v>
      </c>
      <c r="T668" s="26">
        <v>0.03</v>
      </c>
      <c r="U668" s="27">
        <v>8.6499999999999994E-2</v>
      </c>
      <c r="V668" s="256">
        <v>7094.9149547034503</v>
      </c>
      <c r="W668" s="257">
        <v>792879.91814933019</v>
      </c>
      <c r="X668" s="257">
        <v>439002.08185066981</v>
      </c>
      <c r="Y668" s="257">
        <v>117835.36242954868</v>
      </c>
      <c r="Z668" s="257">
        <v>62532.06464315045</v>
      </c>
      <c r="AA668" s="257">
        <v>55303.297786398231</v>
      </c>
      <c r="AB668" s="257">
        <v>40434.402275719585</v>
      </c>
      <c r="AC668" s="257"/>
      <c r="AD668" s="257">
        <v>824760.69152303878</v>
      </c>
      <c r="AE668" s="257">
        <v>385758.60967235634</v>
      </c>
      <c r="AK668" s="82">
        <v>10473</v>
      </c>
    </row>
    <row r="669" spans="2:37">
      <c r="B669" s="81">
        <v>40847</v>
      </c>
      <c r="C669" s="81">
        <v>40847</v>
      </c>
      <c r="D669" s="81">
        <v>40847</v>
      </c>
      <c r="E669" s="203">
        <v>664</v>
      </c>
      <c r="F669" s="82" t="s">
        <v>1053</v>
      </c>
      <c r="G669" s="82" t="s">
        <v>444</v>
      </c>
      <c r="H669" s="19">
        <v>143047563</v>
      </c>
      <c r="I669" s="20">
        <v>98</v>
      </c>
      <c r="J669" s="19" t="s">
        <v>550</v>
      </c>
      <c r="K669" s="19"/>
      <c r="L669" s="21">
        <v>39275</v>
      </c>
      <c r="M669" s="21">
        <v>41083</v>
      </c>
      <c r="N669" s="34">
        <v>59</v>
      </c>
      <c r="O669" s="34">
        <v>51</v>
      </c>
      <c r="P669" s="34">
        <v>59</v>
      </c>
      <c r="Q669" s="34">
        <v>51</v>
      </c>
      <c r="R669" s="52">
        <v>51</v>
      </c>
      <c r="S669" s="356">
        <v>157627</v>
      </c>
      <c r="T669" s="26">
        <v>0.05</v>
      </c>
      <c r="U669" s="27">
        <v>0.104</v>
      </c>
      <c r="V669" s="256">
        <v>3019.0091681223748</v>
      </c>
      <c r="W669" s="257">
        <v>138984.24217558731</v>
      </c>
      <c r="X669" s="257">
        <v>18642.757824412693</v>
      </c>
      <c r="Y669" s="257">
        <v>38221.943922887636</v>
      </c>
      <c r="Z669" s="257">
        <v>20047.907792305803</v>
      </c>
      <c r="AA669" s="257">
        <v>18174.036130581833</v>
      </c>
      <c r="AB669" s="257">
        <v>4170.0905659870496</v>
      </c>
      <c r="AC669" s="257"/>
      <c r="AD669" s="257">
        <v>39137.298743631087</v>
      </c>
      <c r="AE669" s="257">
        <v>20494.540919220526</v>
      </c>
      <c r="AK669" s="82">
        <v>664</v>
      </c>
    </row>
    <row r="670" spans="2:37">
      <c r="B670" s="81">
        <v>40847</v>
      </c>
      <c r="C670" s="81">
        <v>40847</v>
      </c>
      <c r="D670" s="81">
        <v>40847</v>
      </c>
      <c r="E670" s="203">
        <v>10188</v>
      </c>
      <c r="F670" s="82" t="s">
        <v>1053</v>
      </c>
      <c r="G670" s="82" t="s">
        <v>444</v>
      </c>
      <c r="H670" s="19">
        <v>143070204</v>
      </c>
      <c r="I670" s="20">
        <v>99</v>
      </c>
      <c r="J670" s="19" t="s">
        <v>1617</v>
      </c>
      <c r="K670" s="19"/>
      <c r="L670" s="21">
        <v>40318</v>
      </c>
      <c r="M670" s="21">
        <v>47635</v>
      </c>
      <c r="N670" s="34">
        <v>241</v>
      </c>
      <c r="O670" s="34">
        <v>16</v>
      </c>
      <c r="P670" s="34">
        <v>228</v>
      </c>
      <c r="Q670" s="34">
        <v>16</v>
      </c>
      <c r="R670" s="52">
        <v>16</v>
      </c>
      <c r="S670" s="356">
        <v>1053321</v>
      </c>
      <c r="T670" s="26">
        <v>0.03</v>
      </c>
      <c r="U670" s="27">
        <v>8.6499999999999994E-2</v>
      </c>
      <c r="V670" s="256">
        <v>6066.5087362289505</v>
      </c>
      <c r="W670" s="257">
        <v>677952.164464592</v>
      </c>
      <c r="X670" s="257">
        <v>375368.835535408</v>
      </c>
      <c r="Y670" s="257">
        <v>77134.984018323841</v>
      </c>
      <c r="Z670" s="257">
        <v>41090.763687016864</v>
      </c>
      <c r="AA670" s="257">
        <v>36044.220331306977</v>
      </c>
      <c r="AB670" s="257">
        <v>26341.672669151438</v>
      </c>
      <c r="AC670" s="257"/>
      <c r="AD670" s="257">
        <v>705211.82739559165</v>
      </c>
      <c r="AE670" s="257">
        <v>329842.99186017492</v>
      </c>
      <c r="AK670" s="82">
        <v>10188</v>
      </c>
    </row>
    <row r="671" spans="2:37">
      <c r="B671" s="81">
        <v>40847</v>
      </c>
      <c r="C671" s="81">
        <v>40847</v>
      </c>
      <c r="D671" s="81">
        <v>40847</v>
      </c>
      <c r="E671" s="203">
        <v>10056</v>
      </c>
      <c r="F671" s="82" t="s">
        <v>1053</v>
      </c>
      <c r="G671" s="82" t="s">
        <v>444</v>
      </c>
      <c r="H671" s="19">
        <v>143121305</v>
      </c>
      <c r="I671" s="20">
        <v>99</v>
      </c>
      <c r="J671" s="19" t="s">
        <v>662</v>
      </c>
      <c r="K671" s="19"/>
      <c r="L671" s="21">
        <v>40434</v>
      </c>
      <c r="M671" s="21">
        <v>51380</v>
      </c>
      <c r="N671" s="34">
        <v>360</v>
      </c>
      <c r="O671" s="34">
        <v>13</v>
      </c>
      <c r="P671" s="34">
        <v>228</v>
      </c>
      <c r="Q671" s="34">
        <v>13</v>
      </c>
      <c r="R671" s="52">
        <v>13</v>
      </c>
      <c r="S671" s="356">
        <v>1414597</v>
      </c>
      <c r="T671" s="26">
        <v>0.03</v>
      </c>
      <c r="U671" s="27">
        <v>8.6499999999999994E-2</v>
      </c>
      <c r="V671" s="256">
        <v>8147.2457671908805</v>
      </c>
      <c r="W671" s="257">
        <v>910481.32335263281</v>
      </c>
      <c r="X671" s="257">
        <v>504115.67664736719</v>
      </c>
      <c r="Y671" s="257">
        <v>84405.003057634414</v>
      </c>
      <c r="Z671" s="257">
        <v>45067.012148100512</v>
      </c>
      <c r="AA671" s="257">
        <v>39337.990909533903</v>
      </c>
      <c r="AB671" s="257">
        <v>28743.437703577954</v>
      </c>
      <c r="AC671" s="257"/>
      <c r="AD671" s="257">
        <v>947090.71156686905</v>
      </c>
      <c r="AE671" s="257">
        <v>442975.03491948615</v>
      </c>
      <c r="AK671" s="82">
        <v>10056</v>
      </c>
    </row>
    <row r="672" spans="2:37">
      <c r="B672" s="81">
        <v>40847</v>
      </c>
      <c r="C672" s="81">
        <v>40847</v>
      </c>
      <c r="D672" s="81">
        <v>40847</v>
      </c>
      <c r="E672" s="203">
        <v>3292</v>
      </c>
      <c r="F672" s="82" t="s">
        <v>1053</v>
      </c>
      <c r="G672" s="82" t="s">
        <v>349</v>
      </c>
      <c r="H672" s="19">
        <v>143134768</v>
      </c>
      <c r="I672" s="20">
        <v>99</v>
      </c>
      <c r="J672" s="19" t="s">
        <v>462</v>
      </c>
      <c r="K672" s="19"/>
      <c r="L672" s="21">
        <v>40441</v>
      </c>
      <c r="M672" s="21">
        <v>51410</v>
      </c>
      <c r="N672" s="34">
        <v>361</v>
      </c>
      <c r="O672" s="34">
        <v>12</v>
      </c>
      <c r="P672" s="34">
        <v>228</v>
      </c>
      <c r="Q672" s="34">
        <v>12</v>
      </c>
      <c r="R672" s="52">
        <v>12</v>
      </c>
      <c r="S672" s="356">
        <v>185324</v>
      </c>
      <c r="T672" s="26">
        <v>0.03</v>
      </c>
      <c r="U672" s="27">
        <v>8.6499999999999994E-2</v>
      </c>
      <c r="V672" s="256">
        <v>1067.3571162379694</v>
      </c>
      <c r="W672" s="257">
        <v>119280.6437232677</v>
      </c>
      <c r="X672" s="257">
        <v>66043.356276732302</v>
      </c>
      <c r="Y672" s="257">
        <v>10216.625960431989</v>
      </c>
      <c r="Z672" s="257">
        <v>5459.2169703666632</v>
      </c>
      <c r="AA672" s="257">
        <v>4757.4089900653262</v>
      </c>
      <c r="AB672" s="257">
        <v>3475.966119828016</v>
      </c>
      <c r="AC672" s="257"/>
      <c r="AD672" s="257">
        <v>124076.77877898676</v>
      </c>
      <c r="AE672" s="257">
        <v>58033.422502252673</v>
      </c>
      <c r="AK672" s="82">
        <v>3292</v>
      </c>
    </row>
    <row r="673" spans="2:37">
      <c r="B673" s="81">
        <v>40847</v>
      </c>
      <c r="C673" s="81">
        <v>40847</v>
      </c>
      <c r="D673" s="81">
        <v>40847</v>
      </c>
      <c r="E673" s="203">
        <v>3292</v>
      </c>
      <c r="F673" s="82" t="s">
        <v>1053</v>
      </c>
      <c r="G673" s="82" t="s">
        <v>349</v>
      </c>
      <c r="H673" s="19">
        <v>143135950</v>
      </c>
      <c r="I673" s="20">
        <v>99</v>
      </c>
      <c r="J673" s="19" t="s">
        <v>809</v>
      </c>
      <c r="K673" s="19"/>
      <c r="L673" s="21">
        <v>40190</v>
      </c>
      <c r="M673" s="21">
        <v>51127</v>
      </c>
      <c r="N673" s="34">
        <v>360</v>
      </c>
      <c r="O673" s="34">
        <v>21</v>
      </c>
      <c r="P673" s="34">
        <v>228</v>
      </c>
      <c r="Q673" s="34">
        <v>21</v>
      </c>
      <c r="R673" s="52">
        <v>21</v>
      </c>
      <c r="S673" s="356">
        <v>948550</v>
      </c>
      <c r="T673" s="26">
        <v>0.03</v>
      </c>
      <c r="U673" s="27">
        <v>8.6499999999999994E-2</v>
      </c>
      <c r="V673" s="256">
        <v>5463.0894682152648</v>
      </c>
      <c r="W673" s="257">
        <v>610518.09049937176</v>
      </c>
      <c r="X673" s="257">
        <v>338031.90950062824</v>
      </c>
      <c r="Y673" s="257">
        <v>90733.311333835882</v>
      </c>
      <c r="Z673" s="257">
        <v>48149.733430036613</v>
      </c>
      <c r="AA673" s="257">
        <v>42583.577903799269</v>
      </c>
      <c r="AB673" s="257">
        <v>31134.517980321023</v>
      </c>
      <c r="AC673" s="257"/>
      <c r="AD673" s="257">
        <v>635066.30825369561</v>
      </c>
      <c r="AE673" s="257">
        <v>297034.3987530577</v>
      </c>
      <c r="AK673" s="82">
        <v>3292</v>
      </c>
    </row>
    <row r="674" spans="2:37">
      <c r="B674" s="81">
        <v>40847</v>
      </c>
      <c r="C674" s="81">
        <v>40847</v>
      </c>
      <c r="D674" s="81">
        <v>40847</v>
      </c>
      <c r="E674" s="203">
        <v>10473</v>
      </c>
      <c r="F674" s="82" t="s">
        <v>1053</v>
      </c>
      <c r="G674" s="82" t="s">
        <v>444</v>
      </c>
      <c r="H674" s="19">
        <v>143781348</v>
      </c>
      <c r="I674" s="20">
        <v>99</v>
      </c>
      <c r="J674" s="19" t="s">
        <v>1616</v>
      </c>
      <c r="K674" s="19"/>
      <c r="L674" s="21">
        <v>40207</v>
      </c>
      <c r="M674" s="21">
        <v>48236</v>
      </c>
      <c r="N674" s="34">
        <v>264</v>
      </c>
      <c r="O674" s="34">
        <v>20</v>
      </c>
      <c r="P674" s="34">
        <v>228</v>
      </c>
      <c r="Q674" s="34">
        <v>20</v>
      </c>
      <c r="R674" s="52">
        <v>20</v>
      </c>
      <c r="S674" s="356">
        <v>1520191</v>
      </c>
      <c r="T674" s="26">
        <v>0.03</v>
      </c>
      <c r="U674" s="27">
        <v>8.6499999999999994E-2</v>
      </c>
      <c r="V674" s="256">
        <v>8755.4050306000026</v>
      </c>
      <c r="W674" s="257">
        <v>978445.10728409723</v>
      </c>
      <c r="X674" s="257">
        <v>541745.89271590277</v>
      </c>
      <c r="Y674" s="257">
        <v>138623.52173110584</v>
      </c>
      <c r="Z674" s="257">
        <v>73620.277441133934</v>
      </c>
      <c r="AA674" s="257">
        <v>65003.244289971903</v>
      </c>
      <c r="AB674" s="257">
        <v>47521.569536482704</v>
      </c>
      <c r="AC674" s="257"/>
      <c r="AD674" s="257">
        <v>1017787.2396926829</v>
      </c>
      <c r="AE674" s="257">
        <v>476041.34697676392</v>
      </c>
      <c r="AK674" s="82">
        <v>10473</v>
      </c>
    </row>
    <row r="675" spans="2:37">
      <c r="B675" s="81">
        <v>40847</v>
      </c>
      <c r="C675" s="81">
        <v>40847</v>
      </c>
      <c r="D675" s="81">
        <v>40847</v>
      </c>
      <c r="E675" s="203">
        <v>273</v>
      </c>
      <c r="F675" s="82" t="s">
        <v>1053</v>
      </c>
      <c r="G675" s="82" t="s">
        <v>444</v>
      </c>
      <c r="H675" s="19">
        <v>143871282</v>
      </c>
      <c r="I675" s="20">
        <v>99</v>
      </c>
      <c r="J675" s="19" t="s">
        <v>1397</v>
      </c>
      <c r="K675" s="19"/>
      <c r="L675" s="21">
        <v>40199</v>
      </c>
      <c r="M675" s="21">
        <v>43853</v>
      </c>
      <c r="N675" s="34">
        <v>120</v>
      </c>
      <c r="O675" s="34">
        <v>20</v>
      </c>
      <c r="P675" s="34">
        <v>120</v>
      </c>
      <c r="Q675" s="34">
        <v>20</v>
      </c>
      <c r="R675" s="52">
        <v>20</v>
      </c>
      <c r="S675" s="356">
        <v>250102</v>
      </c>
      <c r="T675" s="26">
        <v>0.03</v>
      </c>
      <c r="U675" s="27">
        <v>8.6499999999999994E-2</v>
      </c>
      <c r="V675" s="256">
        <v>2415.0035370557002</v>
      </c>
      <c r="W675" s="257">
        <v>193526.38518448215</v>
      </c>
      <c r="X675" s="257">
        <v>56575.614815517853</v>
      </c>
      <c r="Y675" s="257">
        <v>26440.764045400945</v>
      </c>
      <c r="Z675" s="257">
        <v>11642.080906289852</v>
      </c>
      <c r="AA675" s="257">
        <v>14798.683139111094</v>
      </c>
      <c r="AB675" s="257">
        <v>4962.7732294313901</v>
      </c>
      <c r="AC675" s="257"/>
      <c r="AD675" s="257">
        <v>96274.039262198843</v>
      </c>
      <c r="AE675" s="257">
        <v>39698.424446678531</v>
      </c>
      <c r="AK675" s="82">
        <v>273</v>
      </c>
    </row>
    <row r="676" spans="2:37">
      <c r="B676" s="81">
        <v>40847</v>
      </c>
      <c r="C676" s="81">
        <v>40847</v>
      </c>
      <c r="D676" s="81">
        <v>40847</v>
      </c>
      <c r="E676" s="203">
        <v>4054</v>
      </c>
      <c r="F676" s="82" t="s">
        <v>1053</v>
      </c>
      <c r="G676" s="82" t="s">
        <v>349</v>
      </c>
      <c r="H676" s="19">
        <v>143990354</v>
      </c>
      <c r="I676" s="20">
        <v>98</v>
      </c>
      <c r="J676" s="19" t="s">
        <v>902</v>
      </c>
      <c r="K676" s="19"/>
      <c r="L676" s="21">
        <v>40214</v>
      </c>
      <c r="M676" s="21">
        <v>42027</v>
      </c>
      <c r="N676" s="34">
        <v>60</v>
      </c>
      <c r="O676" s="34">
        <v>20</v>
      </c>
      <c r="P676" s="34">
        <v>60</v>
      </c>
      <c r="Q676" s="34">
        <v>20</v>
      </c>
      <c r="R676" s="52">
        <v>20</v>
      </c>
      <c r="S676" s="356">
        <v>247007</v>
      </c>
      <c r="T676" s="26">
        <v>0.05</v>
      </c>
      <c r="U676" s="27">
        <v>0.104</v>
      </c>
      <c r="V676" s="256">
        <v>4661.3268087061933</v>
      </c>
      <c r="W676" s="257">
        <v>217368.06535588336</v>
      </c>
      <c r="X676" s="257">
        <v>29638.934644116642</v>
      </c>
      <c r="Y676" s="257">
        <v>32856.729939824501</v>
      </c>
      <c r="Z676" s="257">
        <v>17635.303587658604</v>
      </c>
      <c r="AA676" s="257">
        <v>15221.426352165898</v>
      </c>
      <c r="AB676" s="257">
        <v>2599.9065477295298</v>
      </c>
      <c r="AC676" s="257"/>
      <c r="AD676" s="257">
        <v>62311.543166485681</v>
      </c>
      <c r="AE676" s="257">
        <v>32672.608522372386</v>
      </c>
      <c r="AK676" s="82">
        <v>4054</v>
      </c>
    </row>
    <row r="677" spans="2:37">
      <c r="B677" s="81">
        <v>40847</v>
      </c>
      <c r="C677" s="81">
        <v>40847</v>
      </c>
      <c r="D677" s="81">
        <v>40847</v>
      </c>
      <c r="E677" s="203">
        <v>3183</v>
      </c>
      <c r="F677" s="82" t="s">
        <v>1053</v>
      </c>
      <c r="G677" s="82" t="s">
        <v>444</v>
      </c>
      <c r="H677" s="19">
        <v>143990753</v>
      </c>
      <c r="I677" s="20">
        <v>97</v>
      </c>
      <c r="J677" s="19" t="s">
        <v>152</v>
      </c>
      <c r="K677" s="19"/>
      <c r="L677" s="21">
        <v>40228</v>
      </c>
      <c r="M677" s="21">
        <v>42027</v>
      </c>
      <c r="N677" s="34">
        <v>59</v>
      </c>
      <c r="O677" s="34">
        <v>19</v>
      </c>
      <c r="P677" s="34">
        <v>59</v>
      </c>
      <c r="Q677" s="34">
        <v>19</v>
      </c>
      <c r="R677" s="52">
        <v>19</v>
      </c>
      <c r="S677" s="356">
        <v>183432</v>
      </c>
      <c r="T677" s="26">
        <v>0</v>
      </c>
      <c r="U677" s="27">
        <v>0.104</v>
      </c>
      <c r="V677" s="256">
        <v>3109.0169491525426</v>
      </c>
      <c r="W677" s="257">
        <v>143127.87425477186</v>
      </c>
      <c r="X677" s="257">
        <v>40304.125745228142</v>
      </c>
      <c r="Y677" s="257">
        <v>20658.321596765534</v>
      </c>
      <c r="Z677" s="257">
        <v>0</v>
      </c>
      <c r="AA677" s="257">
        <v>20658.321596765534</v>
      </c>
      <c r="AB677" s="257">
        <v>3358.6771454356785</v>
      </c>
      <c r="AC677" s="257"/>
      <c r="AD677" s="257">
        <v>40304.125745226374</v>
      </c>
      <c r="AE677" s="257">
        <v>0</v>
      </c>
      <c r="AK677" s="82">
        <v>3183</v>
      </c>
    </row>
    <row r="678" spans="2:37">
      <c r="B678" s="81">
        <v>40847</v>
      </c>
      <c r="C678" s="81">
        <v>40847</v>
      </c>
      <c r="D678" s="81">
        <v>40847</v>
      </c>
      <c r="E678" s="203">
        <v>62</v>
      </c>
      <c r="F678" s="82" t="s">
        <v>1053</v>
      </c>
      <c r="G678" s="82" t="s">
        <v>444</v>
      </c>
      <c r="H678" s="19">
        <v>143991563</v>
      </c>
      <c r="I678" s="20">
        <v>98</v>
      </c>
      <c r="J678" s="19" t="s">
        <v>204</v>
      </c>
      <c r="K678" s="19"/>
      <c r="L678" s="21">
        <v>40372</v>
      </c>
      <c r="M678" s="21">
        <v>42186</v>
      </c>
      <c r="N678" s="34">
        <v>60</v>
      </c>
      <c r="O678" s="34">
        <v>15</v>
      </c>
      <c r="P678" s="34">
        <v>60</v>
      </c>
      <c r="Q678" s="34">
        <v>15</v>
      </c>
      <c r="R678" s="52">
        <v>15</v>
      </c>
      <c r="S678" s="356">
        <v>100236</v>
      </c>
      <c r="T678" s="26">
        <v>0.05</v>
      </c>
      <c r="U678" s="27">
        <v>0.104</v>
      </c>
      <c r="V678" s="256">
        <v>1891.5769755410738</v>
      </c>
      <c r="W678" s="257">
        <v>88208.453197732568</v>
      </c>
      <c r="X678" s="257">
        <v>12027.546802267432</v>
      </c>
      <c r="Y678" s="257">
        <v>10401.894261347838</v>
      </c>
      <c r="Z678" s="257">
        <v>5608.1170677519949</v>
      </c>
      <c r="AA678" s="257">
        <v>4793.7771935958426</v>
      </c>
      <c r="AB678" s="257">
        <v>791.28597383338376</v>
      </c>
      <c r="AC678" s="257"/>
      <c r="AD678" s="257">
        <v>25286.165334730831</v>
      </c>
      <c r="AE678" s="257">
        <v>13258.61853246475</v>
      </c>
      <c r="AK678" s="82">
        <v>62</v>
      </c>
    </row>
    <row r="679" spans="2:37">
      <c r="B679" s="81">
        <v>40847</v>
      </c>
      <c r="C679" s="81">
        <v>40847</v>
      </c>
      <c r="D679" s="81">
        <v>40847</v>
      </c>
      <c r="E679" s="203">
        <v>91</v>
      </c>
      <c r="F679" s="82" t="s">
        <v>1053</v>
      </c>
      <c r="G679" s="82" t="s">
        <v>444</v>
      </c>
      <c r="H679" s="19">
        <v>143992098</v>
      </c>
      <c r="I679" s="20">
        <v>98</v>
      </c>
      <c r="J679" s="19" t="s">
        <v>1004</v>
      </c>
      <c r="K679" s="19"/>
      <c r="L679" s="21">
        <v>40268</v>
      </c>
      <c r="M679" s="21">
        <v>42095</v>
      </c>
      <c r="N679" s="34">
        <v>60</v>
      </c>
      <c r="O679" s="34">
        <v>18</v>
      </c>
      <c r="P679" s="34">
        <v>60</v>
      </c>
      <c r="Q679" s="34">
        <v>18</v>
      </c>
      <c r="R679" s="52">
        <v>18</v>
      </c>
      <c r="S679" s="356">
        <v>203746</v>
      </c>
      <c r="T679" s="26">
        <v>0.05</v>
      </c>
      <c r="U679" s="27">
        <v>0.104</v>
      </c>
      <c r="V679" s="256">
        <v>3844.9383700326393</v>
      </c>
      <c r="W679" s="257">
        <v>179298.05165035735</v>
      </c>
      <c r="X679" s="257">
        <v>24447.948349642655</v>
      </c>
      <c r="Y679" s="257">
        <v>24787.506279924804</v>
      </c>
      <c r="Z679" s="257">
        <v>13327.887831211863</v>
      </c>
      <c r="AA679" s="257">
        <v>11459.618448712941</v>
      </c>
      <c r="AB679" s="257">
        <v>1930.1011854981043</v>
      </c>
      <c r="AC679" s="257"/>
      <c r="AD679" s="257">
        <v>51398.250551598925</v>
      </c>
      <c r="AE679" s="257">
        <v>26950.302201958984</v>
      </c>
      <c r="AK679" s="82">
        <v>91</v>
      </c>
    </row>
    <row r="680" spans="2:37">
      <c r="B680" s="81">
        <v>40847</v>
      </c>
      <c r="C680" s="81">
        <v>40847</v>
      </c>
      <c r="D680" s="81">
        <v>40847</v>
      </c>
      <c r="E680" s="203">
        <v>3492</v>
      </c>
      <c r="F680" s="82" t="s">
        <v>1053</v>
      </c>
      <c r="G680" s="82" t="s">
        <v>444</v>
      </c>
      <c r="H680" s="19">
        <v>143992470</v>
      </c>
      <c r="I680" s="20">
        <v>98</v>
      </c>
      <c r="J680" s="19" t="s">
        <v>1737</v>
      </c>
      <c r="K680" s="19"/>
      <c r="L680" s="21">
        <v>40465</v>
      </c>
      <c r="M680" s="21">
        <v>42278</v>
      </c>
      <c r="N680" s="34">
        <v>60</v>
      </c>
      <c r="O680" s="34">
        <v>12</v>
      </c>
      <c r="P680" s="34">
        <v>60</v>
      </c>
      <c r="Q680" s="34">
        <v>12</v>
      </c>
      <c r="R680" s="52">
        <v>12</v>
      </c>
      <c r="S680" s="356">
        <v>100139</v>
      </c>
      <c r="T680" s="26">
        <v>0.05</v>
      </c>
      <c r="U680" s="27">
        <v>9.4E-2</v>
      </c>
      <c r="V680" s="256">
        <v>1889.7464658776046</v>
      </c>
      <c r="W680" s="257">
        <v>90189.669430069553</v>
      </c>
      <c r="X680" s="257">
        <v>9949.3305699304474</v>
      </c>
      <c r="Y680" s="257">
        <v>7849.8246792759855</v>
      </c>
      <c r="Z680" s="257">
        <v>4596.3351122070435</v>
      </c>
      <c r="AA680" s="257">
        <v>3253.4895670689421</v>
      </c>
      <c r="AB680" s="257">
        <v>523.64897736476041</v>
      </c>
      <c r="AC680" s="257"/>
      <c r="AD680" s="257">
        <v>23195.118522587247</v>
      </c>
      <c r="AE680" s="257">
        <v>13245.78795265661</v>
      </c>
      <c r="AK680" s="82">
        <v>3492</v>
      </c>
    </row>
    <row r="681" spans="2:37">
      <c r="B681" s="81">
        <v>40847</v>
      </c>
      <c r="C681" s="81">
        <v>40847</v>
      </c>
      <c r="D681" s="81">
        <v>40847</v>
      </c>
      <c r="E681" s="203">
        <v>530</v>
      </c>
      <c r="F681" s="82" t="s">
        <v>1053</v>
      </c>
      <c r="G681" s="82" t="s">
        <v>444</v>
      </c>
      <c r="H681" s="19">
        <v>143993442</v>
      </c>
      <c r="I681" s="20">
        <v>98</v>
      </c>
      <c r="J681" s="19" t="s">
        <v>578</v>
      </c>
      <c r="K681" s="19"/>
      <c r="L681" s="21">
        <v>40438</v>
      </c>
      <c r="M681" s="21">
        <v>42278</v>
      </c>
      <c r="N681" s="34">
        <v>60</v>
      </c>
      <c r="O681" s="34">
        <v>12</v>
      </c>
      <c r="P681" s="34">
        <v>60</v>
      </c>
      <c r="Q681" s="34">
        <v>12</v>
      </c>
      <c r="R681" s="52">
        <v>12</v>
      </c>
      <c r="S681" s="356">
        <v>50795</v>
      </c>
      <c r="T681" s="26">
        <v>0.05</v>
      </c>
      <c r="U681" s="27">
        <v>0.104</v>
      </c>
      <c r="V681" s="256">
        <v>958.56431294753224</v>
      </c>
      <c r="W681" s="257">
        <v>44699.99182109048</v>
      </c>
      <c r="X681" s="257">
        <v>6095.0081789095202</v>
      </c>
      <c r="Y681" s="257">
        <v>4312.468325237649</v>
      </c>
      <c r="Z681" s="257">
        <v>2331.4676801701312</v>
      </c>
      <c r="AA681" s="257">
        <v>1981.0006450675178</v>
      </c>
      <c r="AB681" s="257">
        <v>320.78990415313262</v>
      </c>
      <c r="AC681" s="257"/>
      <c r="AD681" s="257">
        <v>12813.86695576093</v>
      </c>
      <c r="AE681" s="257">
        <v>6718.858776852092</v>
      </c>
      <c r="AK681" s="82">
        <v>530</v>
      </c>
    </row>
    <row r="682" spans="2:37">
      <c r="B682" s="81">
        <v>40847</v>
      </c>
      <c r="C682" s="81">
        <v>40847</v>
      </c>
      <c r="D682" s="81">
        <v>40847</v>
      </c>
      <c r="E682" s="203">
        <v>91</v>
      </c>
      <c r="F682" s="82" t="s">
        <v>1053</v>
      </c>
      <c r="G682" s="82" t="s">
        <v>444</v>
      </c>
      <c r="H682" s="19">
        <v>143992357</v>
      </c>
      <c r="I682" s="20">
        <v>98</v>
      </c>
      <c r="J682" s="19" t="s">
        <v>1004</v>
      </c>
      <c r="K682" s="19"/>
      <c r="L682" s="21">
        <v>40499</v>
      </c>
      <c r="M682" s="21">
        <v>42339</v>
      </c>
      <c r="N682" s="34">
        <v>60</v>
      </c>
      <c r="O682" s="34">
        <v>10</v>
      </c>
      <c r="P682" s="34">
        <v>60</v>
      </c>
      <c r="Q682" s="34">
        <v>10</v>
      </c>
      <c r="R682" s="52">
        <v>10</v>
      </c>
      <c r="S682" s="356">
        <v>50781</v>
      </c>
      <c r="T682" s="26">
        <v>0.05</v>
      </c>
      <c r="U682" s="27">
        <v>9.4E-2</v>
      </c>
      <c r="V682" s="256">
        <v>958.30011567651616</v>
      </c>
      <c r="W682" s="257">
        <v>45735.643488834146</v>
      </c>
      <c r="X682" s="257">
        <v>5045.3565111658536</v>
      </c>
      <c r="Y682" s="257">
        <v>3366.6327444811823</v>
      </c>
      <c r="Z682" s="257">
        <v>1974.2993330735355</v>
      </c>
      <c r="AA682" s="257">
        <v>1392.3334114076467</v>
      </c>
      <c r="AB682" s="257">
        <v>221.2875662792041</v>
      </c>
      <c r="AC682" s="257"/>
      <c r="AD682" s="257">
        <v>11762.363451757086</v>
      </c>
      <c r="AE682" s="257">
        <v>6717.0069405911254</v>
      </c>
      <c r="AK682" s="82">
        <v>91</v>
      </c>
    </row>
    <row r="683" spans="2:37">
      <c r="B683" s="81">
        <v>40847</v>
      </c>
      <c r="C683" s="81">
        <v>40847</v>
      </c>
      <c r="D683" s="81">
        <v>40847</v>
      </c>
      <c r="E683" s="203">
        <v>10188</v>
      </c>
      <c r="F683" s="82" t="s">
        <v>1053</v>
      </c>
      <c r="G683" s="82" t="s">
        <v>444</v>
      </c>
      <c r="H683" s="19">
        <v>143992365</v>
      </c>
      <c r="I683" s="20">
        <v>98</v>
      </c>
      <c r="J683" s="19" t="s">
        <v>726</v>
      </c>
      <c r="K683" s="19"/>
      <c r="L683" s="21">
        <v>40508</v>
      </c>
      <c r="M683" s="21">
        <v>42339</v>
      </c>
      <c r="N683" s="34">
        <v>60</v>
      </c>
      <c r="O683" s="34">
        <v>10</v>
      </c>
      <c r="P683" s="34">
        <v>60</v>
      </c>
      <c r="Q683" s="34">
        <v>10</v>
      </c>
      <c r="R683" s="52">
        <v>10</v>
      </c>
      <c r="S683" s="356">
        <v>77434</v>
      </c>
      <c r="T683" s="26">
        <v>0.05</v>
      </c>
      <c r="U683" s="27">
        <v>9.4E-2</v>
      </c>
      <c r="V683" s="256">
        <v>1461.275105990338</v>
      </c>
      <c r="W683" s="257">
        <v>69740.529290765902</v>
      </c>
      <c r="X683" s="257">
        <v>7693.4707092340977</v>
      </c>
      <c r="Y683" s="257">
        <v>5133.6491982465077</v>
      </c>
      <c r="Z683" s="257">
        <v>3010.5333600601825</v>
      </c>
      <c r="AA683" s="257">
        <v>2123.1158381863252</v>
      </c>
      <c r="AB683" s="257">
        <v>337.43292584360074</v>
      </c>
      <c r="AC683" s="257"/>
      <c r="AD683" s="257">
        <v>17935.977068654785</v>
      </c>
      <c r="AE683" s="257">
        <v>10242.506359420511</v>
      </c>
      <c r="AK683" s="82">
        <v>10188</v>
      </c>
    </row>
    <row r="684" spans="2:37">
      <c r="B684" s="81">
        <v>40847</v>
      </c>
      <c r="C684" s="81">
        <v>40847</v>
      </c>
      <c r="D684" s="81">
        <v>40847</v>
      </c>
      <c r="E684" s="203">
        <v>3292</v>
      </c>
      <c r="F684" s="82" t="s">
        <v>1053</v>
      </c>
      <c r="G684" s="82" t="s">
        <v>349</v>
      </c>
      <c r="H684" s="19">
        <v>143993841</v>
      </c>
      <c r="I684" s="20">
        <v>98</v>
      </c>
      <c r="J684" s="19" t="s">
        <v>1093</v>
      </c>
      <c r="K684" s="19"/>
      <c r="L684" s="21">
        <v>40543</v>
      </c>
      <c r="M684" s="21">
        <v>42370</v>
      </c>
      <c r="N684" s="34">
        <v>60</v>
      </c>
      <c r="O684" s="34">
        <v>9</v>
      </c>
      <c r="P684" s="34">
        <v>60</v>
      </c>
      <c r="Q684" s="34">
        <v>9</v>
      </c>
      <c r="R684" s="52">
        <v>9</v>
      </c>
      <c r="S684" s="356">
        <v>244292</v>
      </c>
      <c r="T684" s="26">
        <v>0.05</v>
      </c>
      <c r="U684" s="27">
        <v>9.4E-2</v>
      </c>
      <c r="V684" s="256">
        <v>4610.0914093627043</v>
      </c>
      <c r="W684" s="257">
        <v>220020.31900069455</v>
      </c>
      <c r="X684" s="257">
        <v>24271.680999305448</v>
      </c>
      <c r="Y684" s="257">
        <v>14682.356904887294</v>
      </c>
      <c r="Z684" s="257">
        <v>8616.8472735357245</v>
      </c>
      <c r="AA684" s="257">
        <v>6065.5096313515696</v>
      </c>
      <c r="AB684" s="257">
        <v>958.09267102521505</v>
      </c>
      <c r="AC684" s="257"/>
      <c r="AD684" s="257">
        <v>56585.165561068934</v>
      </c>
      <c r="AE684" s="257">
        <v>32313.48456176302</v>
      </c>
      <c r="AK684" s="82">
        <v>3292</v>
      </c>
    </row>
    <row r="685" spans="2:37">
      <c r="B685" s="81">
        <v>40847</v>
      </c>
      <c r="C685" s="81">
        <v>40847</v>
      </c>
      <c r="D685" s="81">
        <v>40847</v>
      </c>
      <c r="E685" s="203">
        <v>10458</v>
      </c>
      <c r="F685" s="82" t="s">
        <v>1053</v>
      </c>
      <c r="G685" s="82" t="s">
        <v>444</v>
      </c>
      <c r="H685" s="19">
        <v>143993140</v>
      </c>
      <c r="I685" s="20">
        <v>98</v>
      </c>
      <c r="J685" s="19" t="s">
        <v>184</v>
      </c>
      <c r="K685" s="19"/>
      <c r="L685" s="21">
        <v>40513</v>
      </c>
      <c r="M685" s="21">
        <v>42339</v>
      </c>
      <c r="N685" s="34">
        <v>60</v>
      </c>
      <c r="O685" s="34">
        <v>10</v>
      </c>
      <c r="P685" s="34">
        <v>60</v>
      </c>
      <c r="Q685" s="34">
        <v>10</v>
      </c>
      <c r="R685" s="52">
        <v>10</v>
      </c>
      <c r="S685" s="356">
        <v>187225</v>
      </c>
      <c r="T685" s="26">
        <v>0.05</v>
      </c>
      <c r="U685" s="27">
        <v>9.4E-2</v>
      </c>
      <c r="V685" s="256">
        <v>3533.1667189999357</v>
      </c>
      <c r="W685" s="257">
        <v>168623.22231143483</v>
      </c>
      <c r="X685" s="257">
        <v>18601.777688565169</v>
      </c>
      <c r="Y685" s="257">
        <v>12412.47347601444</v>
      </c>
      <c r="Z685" s="257">
        <v>7279.0648595871025</v>
      </c>
      <c r="AA685" s="257">
        <v>5133.4086164273376</v>
      </c>
      <c r="AB685" s="257">
        <v>815.86744248092839</v>
      </c>
      <c r="AC685" s="257"/>
      <c r="AD685" s="257">
        <v>43366.78082856226</v>
      </c>
      <c r="AE685" s="257">
        <v>24765.003139996745</v>
      </c>
      <c r="AK685" s="82">
        <v>10458</v>
      </c>
    </row>
    <row r="686" spans="2:37">
      <c r="B686" s="81">
        <v>40847</v>
      </c>
      <c r="C686" s="81">
        <v>40847</v>
      </c>
      <c r="D686" s="81">
        <v>40847</v>
      </c>
      <c r="E686" s="203">
        <v>2004</v>
      </c>
      <c r="F686" s="82" t="s">
        <v>1053</v>
      </c>
      <c r="G686" s="82" t="s">
        <v>444</v>
      </c>
      <c r="H686" s="19">
        <v>143993973</v>
      </c>
      <c r="I686" s="20">
        <v>98</v>
      </c>
      <c r="J686" s="19" t="s">
        <v>875</v>
      </c>
      <c r="K686" s="19"/>
      <c r="L686" s="21">
        <v>40513</v>
      </c>
      <c r="M686" s="21">
        <v>42339</v>
      </c>
      <c r="N686" s="34">
        <v>60</v>
      </c>
      <c r="O686" s="34">
        <v>10</v>
      </c>
      <c r="P686" s="34">
        <v>60</v>
      </c>
      <c r="Q686" s="34">
        <v>10</v>
      </c>
      <c r="R686" s="52">
        <v>10</v>
      </c>
      <c r="S686" s="356">
        <v>70262</v>
      </c>
      <c r="T686" s="26">
        <v>0.05</v>
      </c>
      <c r="U686" s="27">
        <v>9.4E-2</v>
      </c>
      <c r="V686" s="256">
        <v>1325.930618295492</v>
      </c>
      <c r="W686" s="257">
        <v>63281.104799284469</v>
      </c>
      <c r="X686" s="257">
        <v>6980.8952007155312</v>
      </c>
      <c r="Y686" s="257">
        <v>4658.1664380917427</v>
      </c>
      <c r="Z686" s="257">
        <v>2731.6953140035189</v>
      </c>
      <c r="AA686" s="257">
        <v>1926.4711240882239</v>
      </c>
      <c r="AB686" s="257">
        <v>306.17961406647066</v>
      </c>
      <c r="AC686" s="257"/>
      <c r="AD686" s="257">
        <v>16274.732298445409</v>
      </c>
      <c r="AE686" s="257">
        <v>9293.8370977297327</v>
      </c>
      <c r="AK686" s="82">
        <v>2004</v>
      </c>
    </row>
    <row r="687" spans="2:37">
      <c r="B687" s="81">
        <v>40847</v>
      </c>
      <c r="C687" s="81">
        <v>40847</v>
      </c>
      <c r="D687" s="81">
        <v>40847</v>
      </c>
      <c r="E687" s="203">
        <v>482</v>
      </c>
      <c r="F687" s="82" t="s">
        <v>1053</v>
      </c>
      <c r="G687" s="82" t="s">
        <v>444</v>
      </c>
      <c r="H687" s="19">
        <v>143982319</v>
      </c>
      <c r="I687" s="20">
        <v>99</v>
      </c>
      <c r="J687" s="19" t="s">
        <v>1577</v>
      </c>
      <c r="K687" s="19"/>
      <c r="L687" s="21">
        <v>40520</v>
      </c>
      <c r="M687" s="21">
        <v>47818</v>
      </c>
      <c r="N687" s="34">
        <v>240</v>
      </c>
      <c r="O687" s="34">
        <v>10</v>
      </c>
      <c r="P687" s="34">
        <v>228</v>
      </c>
      <c r="Q687" s="34">
        <v>10</v>
      </c>
      <c r="R687" s="52">
        <v>10</v>
      </c>
      <c r="S687" s="356">
        <v>900112</v>
      </c>
      <c r="T687" s="26">
        <v>0.03</v>
      </c>
      <c r="U687" s="27">
        <v>7.6499999999999999E-2</v>
      </c>
      <c r="V687" s="256">
        <v>5184.1151098141154</v>
      </c>
      <c r="W687" s="257">
        <v>622230.74520701042</v>
      </c>
      <c r="X687" s="257">
        <v>277881.25479298958</v>
      </c>
      <c r="Y687" s="257">
        <v>39311.966248057404</v>
      </c>
      <c r="Z687" s="257">
        <v>22170.533518226905</v>
      </c>
      <c r="AA687" s="257">
        <v>17141.4327298305</v>
      </c>
      <c r="AB687" s="257">
        <v>12187.77433302586</v>
      </c>
      <c r="AC687" s="257"/>
      <c r="AD687" s="257">
        <v>559747.49983061175</v>
      </c>
      <c r="AE687" s="257">
        <v>281866.24503759621</v>
      </c>
      <c r="AK687" s="82">
        <v>482</v>
      </c>
    </row>
    <row r="688" spans="2:37">
      <c r="B688" s="81">
        <v>40847</v>
      </c>
      <c r="C688" s="81">
        <v>40847</v>
      </c>
      <c r="D688" s="81">
        <v>40847</v>
      </c>
      <c r="E688" s="203">
        <v>4196</v>
      </c>
      <c r="F688" s="82" t="s">
        <v>1053</v>
      </c>
      <c r="G688" s="82" t="s">
        <v>444</v>
      </c>
      <c r="H688" s="19">
        <v>143993418</v>
      </c>
      <c r="I688" s="20">
        <v>98</v>
      </c>
      <c r="J688" s="19" t="s">
        <v>170</v>
      </c>
      <c r="K688" s="19"/>
      <c r="L688" s="21">
        <v>40570</v>
      </c>
      <c r="M688" s="21">
        <v>42401</v>
      </c>
      <c r="N688" s="34">
        <v>60</v>
      </c>
      <c r="O688" s="34">
        <v>8</v>
      </c>
      <c r="P688" s="34">
        <v>60</v>
      </c>
      <c r="Q688" s="34">
        <v>8</v>
      </c>
      <c r="R688" s="52">
        <v>8</v>
      </c>
      <c r="S688" s="356">
        <v>243529</v>
      </c>
      <c r="T688" s="26">
        <v>0.05</v>
      </c>
      <c r="U688" s="27">
        <v>9.4E-2</v>
      </c>
      <c r="V688" s="256">
        <v>4595.6926580923237</v>
      </c>
      <c r="W688" s="257">
        <v>219333.12701979658</v>
      </c>
      <c r="X688" s="257">
        <v>24195.872980203421</v>
      </c>
      <c r="Y688" s="257">
        <v>13103.740608318176</v>
      </c>
      <c r="Z688" s="257">
        <v>7696.351632610149</v>
      </c>
      <c r="AA688" s="257">
        <v>5407.3889757080269</v>
      </c>
      <c r="AB688" s="257">
        <v>848.97799930538315</v>
      </c>
      <c r="AC688" s="257"/>
      <c r="AD688" s="257">
        <v>56408.43246574411</v>
      </c>
      <c r="AE688" s="257">
        <v>32212.559485540194</v>
      </c>
      <c r="AK688" s="82">
        <v>4196</v>
      </c>
    </row>
    <row r="689" spans="2:37">
      <c r="B689" s="81">
        <v>40847</v>
      </c>
      <c r="C689" s="81">
        <v>40847</v>
      </c>
      <c r="D689" s="81">
        <v>40847</v>
      </c>
      <c r="E689" s="203">
        <v>3012</v>
      </c>
      <c r="F689" s="82" t="s">
        <v>1053</v>
      </c>
      <c r="G689" s="82" t="s">
        <v>444</v>
      </c>
      <c r="H689" s="19">
        <v>143153274</v>
      </c>
      <c r="I689" s="20">
        <v>99</v>
      </c>
      <c r="J689" s="19" t="s">
        <v>73</v>
      </c>
      <c r="K689" s="19"/>
      <c r="L689" s="21">
        <v>40560</v>
      </c>
      <c r="M689" s="21">
        <v>51533</v>
      </c>
      <c r="N689" s="34">
        <v>361</v>
      </c>
      <c r="O689" s="34">
        <v>8</v>
      </c>
      <c r="P689" s="34">
        <v>228</v>
      </c>
      <c r="Q689" s="34">
        <v>8</v>
      </c>
      <c r="R689" s="52">
        <v>8</v>
      </c>
      <c r="S689" s="356">
        <v>3255770</v>
      </c>
      <c r="T689" s="26">
        <v>0.03</v>
      </c>
      <c r="U689" s="27">
        <v>7.6499999999999999E-2</v>
      </c>
      <c r="V689" s="256">
        <v>18751.318114945141</v>
      </c>
      <c r="W689" s="257">
        <v>2250653.4668159392</v>
      </c>
      <c r="X689" s="257">
        <v>1005116.5331840608</v>
      </c>
      <c r="Y689" s="257">
        <v>113987.21764220786</v>
      </c>
      <c r="Z689" s="257">
        <v>64368.841689362962</v>
      </c>
      <c r="AA689" s="257">
        <v>49618.375952844901</v>
      </c>
      <c r="AB689" s="257">
        <v>35267.2467783881</v>
      </c>
      <c r="AC689" s="257"/>
      <c r="AD689" s="257">
        <v>2024647.0633915684</v>
      </c>
      <c r="AE689" s="257">
        <v>1019530.5302074129</v>
      </c>
      <c r="AK689" s="82">
        <v>3012</v>
      </c>
    </row>
    <row r="690" spans="2:37">
      <c r="B690" s="81">
        <v>40847</v>
      </c>
      <c r="C690" s="81">
        <v>40847</v>
      </c>
      <c r="D690" s="81">
        <v>40847</v>
      </c>
      <c r="E690" s="203">
        <v>4196</v>
      </c>
      <c r="F690" s="82" t="s">
        <v>1053</v>
      </c>
      <c r="G690" s="82" t="s">
        <v>444</v>
      </c>
      <c r="H690" s="19">
        <v>143992764</v>
      </c>
      <c r="I690" s="20">
        <v>98</v>
      </c>
      <c r="J690" s="19" t="s">
        <v>1010</v>
      </c>
      <c r="K690" s="19"/>
      <c r="L690" s="21">
        <v>40596</v>
      </c>
      <c r="M690" s="21">
        <v>42430</v>
      </c>
      <c r="N690" s="34">
        <v>60</v>
      </c>
      <c r="O690" s="34">
        <v>7</v>
      </c>
      <c r="P690" s="34">
        <v>60</v>
      </c>
      <c r="Q690" s="34">
        <v>7</v>
      </c>
      <c r="R690" s="52">
        <v>7</v>
      </c>
      <c r="S690" s="356">
        <v>198487</v>
      </c>
      <c r="T690" s="26">
        <v>0.05</v>
      </c>
      <c r="U690" s="27">
        <v>9.4E-2</v>
      </c>
      <c r="V690" s="256">
        <v>3745.6945522987858</v>
      </c>
      <c r="W690" s="257">
        <v>178766.2840268648</v>
      </c>
      <c r="X690" s="257">
        <v>19720.7159731352</v>
      </c>
      <c r="Y690" s="257">
        <v>9411.4631153437876</v>
      </c>
      <c r="Z690" s="257">
        <v>5532.0400427715158</v>
      </c>
      <c r="AA690" s="257">
        <v>3879.4230725722718</v>
      </c>
      <c r="AB690" s="257">
        <v>605.46057812257197</v>
      </c>
      <c r="AC690" s="257"/>
      <c r="AD690" s="257">
        <v>45975.389111063356</v>
      </c>
      <c r="AE690" s="257">
        <v>26254.673137927788</v>
      </c>
      <c r="AK690" s="82">
        <v>4196</v>
      </c>
    </row>
    <row r="691" spans="2:37" s="94" customFormat="1" ht="13.8" thickBot="1">
      <c r="B691" s="83">
        <v>40847</v>
      </c>
      <c r="C691" s="83">
        <v>40847</v>
      </c>
      <c r="D691" s="83">
        <v>40847</v>
      </c>
      <c r="E691" s="204">
        <v>8176</v>
      </c>
      <c r="F691" s="84" t="s">
        <v>1053</v>
      </c>
      <c r="G691" s="84" t="s">
        <v>444</v>
      </c>
      <c r="H691" s="86">
        <v>141997718</v>
      </c>
      <c r="I691" s="87">
        <v>98</v>
      </c>
      <c r="J691" s="86" t="s">
        <v>200</v>
      </c>
      <c r="K691" s="86"/>
      <c r="L691" s="88">
        <v>40627</v>
      </c>
      <c r="M691" s="88">
        <v>42461</v>
      </c>
      <c r="N691" s="89">
        <v>60</v>
      </c>
      <c r="O691" s="89">
        <v>6</v>
      </c>
      <c r="P691" s="89">
        <v>60</v>
      </c>
      <c r="Q691" s="89">
        <v>6</v>
      </c>
      <c r="R691" s="90">
        <v>6</v>
      </c>
      <c r="S691" s="357">
        <v>201688</v>
      </c>
      <c r="T691" s="91">
        <v>0.05</v>
      </c>
      <c r="U691" s="92">
        <v>9.4E-2</v>
      </c>
      <c r="V691" s="258">
        <v>3806.1013711932646</v>
      </c>
      <c r="W691" s="259">
        <v>181649.24802536343</v>
      </c>
      <c r="X691" s="259">
        <v>20038.751974636572</v>
      </c>
      <c r="Y691" s="259">
        <v>8254.5488107281235</v>
      </c>
      <c r="Z691" s="259">
        <v>4855.8085885772452</v>
      </c>
      <c r="AA691" s="259">
        <v>3398.7402221508783</v>
      </c>
      <c r="AB691" s="259">
        <v>527.33557827990978</v>
      </c>
      <c r="AC691" s="259"/>
      <c r="AD691" s="259">
        <v>46716.83424623352</v>
      </c>
      <c r="AE691" s="259">
        <v>26678.082271596541</v>
      </c>
      <c r="AF691" s="250"/>
      <c r="AG691" s="85"/>
      <c r="AH691" s="95"/>
      <c r="AK691" s="84">
        <v>8176</v>
      </c>
    </row>
    <row r="692" spans="2:37">
      <c r="B692" s="81">
        <v>40877</v>
      </c>
      <c r="C692" s="81">
        <v>40877</v>
      </c>
      <c r="D692" s="81">
        <v>40877</v>
      </c>
      <c r="E692" s="203">
        <v>10028</v>
      </c>
      <c r="F692" s="82" t="s">
        <v>1053</v>
      </c>
      <c r="G692" s="82" t="s">
        <v>444</v>
      </c>
      <c r="H692" s="19">
        <v>141051687</v>
      </c>
      <c r="I692" s="20">
        <v>98</v>
      </c>
      <c r="J692" s="19" t="s">
        <v>801</v>
      </c>
      <c r="K692" s="19"/>
      <c r="L692" s="21">
        <v>40044</v>
      </c>
      <c r="M692" s="21">
        <v>41874</v>
      </c>
      <c r="N692" s="34">
        <v>60</v>
      </c>
      <c r="O692" s="34">
        <v>26</v>
      </c>
      <c r="P692" s="34">
        <v>60</v>
      </c>
      <c r="Q692" s="34">
        <v>26</v>
      </c>
      <c r="R692" s="52">
        <v>26</v>
      </c>
      <c r="S692" s="356">
        <v>255000</v>
      </c>
      <c r="T692" s="26">
        <v>0.05</v>
      </c>
      <c r="U692" s="27">
        <v>0.104</v>
      </c>
      <c r="V692" s="256">
        <v>4812.1645792227719</v>
      </c>
      <c r="W692" s="257">
        <v>224401.96701206951</v>
      </c>
      <c r="X692" s="257">
        <v>30598.032987930492</v>
      </c>
      <c r="Y692" s="257">
        <v>41899.917982459621</v>
      </c>
      <c r="Z692" s="257">
        <v>22373.942998096951</v>
      </c>
      <c r="AA692" s="257">
        <v>19525.974984362671</v>
      </c>
      <c r="AB692" s="257">
        <v>3489.2493758166356</v>
      </c>
      <c r="AC692" s="257"/>
      <c r="AD692" s="257">
        <v>64327.907741294148</v>
      </c>
      <c r="AE692" s="257">
        <v>33729.87475336717</v>
      </c>
      <c r="AK692" s="82">
        <v>10028</v>
      </c>
    </row>
    <row r="693" spans="2:37">
      <c r="B693" s="81">
        <v>40877</v>
      </c>
      <c r="C693" s="81">
        <v>40877</v>
      </c>
      <c r="D693" s="81">
        <v>40847</v>
      </c>
      <c r="E693" s="203">
        <v>3402</v>
      </c>
      <c r="F693" s="82" t="s">
        <v>1053</v>
      </c>
      <c r="G693" s="82" t="s">
        <v>444</v>
      </c>
      <c r="H693" s="19">
        <v>141066919</v>
      </c>
      <c r="I693" s="20">
        <v>98</v>
      </c>
      <c r="J693" s="19" t="s">
        <v>1409</v>
      </c>
      <c r="K693" s="19"/>
      <c r="L693" s="21">
        <v>39673</v>
      </c>
      <c r="M693" s="21">
        <v>41517</v>
      </c>
      <c r="N693" s="34">
        <v>61</v>
      </c>
      <c r="O693" s="34">
        <v>39</v>
      </c>
      <c r="P693" s="34">
        <v>60</v>
      </c>
      <c r="Q693" s="34">
        <v>39</v>
      </c>
      <c r="R693" s="52">
        <v>39</v>
      </c>
      <c r="S693" s="356">
        <v>152000</v>
      </c>
      <c r="T693" s="26">
        <v>0.05</v>
      </c>
      <c r="U693" s="27">
        <v>0.104</v>
      </c>
      <c r="V693" s="256">
        <v>2868.4275138896528</v>
      </c>
      <c r="W693" s="257">
        <v>133761.17249346891</v>
      </c>
      <c r="X693" s="257">
        <v>18238.827506531088</v>
      </c>
      <c r="Y693" s="257">
        <v>32964.437038455595</v>
      </c>
      <c r="Z693" s="257">
        <v>17430.823801076349</v>
      </c>
      <c r="AA693" s="257">
        <v>15533.613237379246</v>
      </c>
      <c r="AB693" s="257">
        <v>3119.7994419066335</v>
      </c>
      <c r="AC693" s="257"/>
      <c r="AD693" s="257">
        <v>38344.478339908659</v>
      </c>
      <c r="AE693" s="257">
        <v>20105.650833379634</v>
      </c>
      <c r="AK693" s="82">
        <v>3402</v>
      </c>
    </row>
    <row r="694" spans="2:37">
      <c r="B694" s="81">
        <v>40877</v>
      </c>
      <c r="C694" s="81">
        <v>40877</v>
      </c>
      <c r="D694" s="81">
        <v>40847</v>
      </c>
      <c r="E694" s="203">
        <v>10555</v>
      </c>
      <c r="F694" s="82" t="s">
        <v>1053</v>
      </c>
      <c r="G694" s="82" t="s">
        <v>444</v>
      </c>
      <c r="H694" s="19">
        <v>141075578</v>
      </c>
      <c r="I694" s="20">
        <v>98</v>
      </c>
      <c r="J694" s="19" t="s">
        <v>1419</v>
      </c>
      <c r="K694" s="19"/>
      <c r="L694" s="21">
        <v>39931</v>
      </c>
      <c r="M694" s="21">
        <v>41752</v>
      </c>
      <c r="N694" s="34">
        <v>60</v>
      </c>
      <c r="O694" s="34">
        <v>30</v>
      </c>
      <c r="P694" s="34">
        <v>60</v>
      </c>
      <c r="Q694" s="34">
        <v>30</v>
      </c>
      <c r="R694" s="52">
        <v>30</v>
      </c>
      <c r="S694" s="356">
        <v>150000</v>
      </c>
      <c r="T694" s="26">
        <v>0.05</v>
      </c>
      <c r="U694" s="27">
        <v>0.104</v>
      </c>
      <c r="V694" s="256">
        <v>2830.6850466016308</v>
      </c>
      <c r="W694" s="257">
        <v>132001.15706592327</v>
      </c>
      <c r="X694" s="257">
        <v>17998.842934076732</v>
      </c>
      <c r="Y694" s="257">
        <v>27415.686418876303</v>
      </c>
      <c r="Z694" s="257">
        <v>14592.256685281833</v>
      </c>
      <c r="AA694" s="257">
        <v>12823.42973359447</v>
      </c>
      <c r="AB694" s="257">
        <v>2368.2688071153593</v>
      </c>
      <c r="AC694" s="257"/>
      <c r="AD694" s="257">
        <v>37839.945730173065</v>
      </c>
      <c r="AE694" s="257">
        <v>19841.102796098327</v>
      </c>
      <c r="AK694" s="82">
        <v>10555</v>
      </c>
    </row>
    <row r="695" spans="2:37">
      <c r="B695" s="81">
        <v>40877</v>
      </c>
      <c r="C695" s="81">
        <v>40877</v>
      </c>
      <c r="D695" s="81">
        <v>40847</v>
      </c>
      <c r="E695" s="203">
        <v>10118</v>
      </c>
      <c r="F695" s="82" t="s">
        <v>1053</v>
      </c>
      <c r="G695" s="82" t="s">
        <v>444</v>
      </c>
      <c r="H695" s="19">
        <v>141995642</v>
      </c>
      <c r="I695" s="20">
        <v>98</v>
      </c>
      <c r="J695" s="19" t="s">
        <v>262</v>
      </c>
      <c r="K695" s="19"/>
      <c r="L695" s="21">
        <v>40463</v>
      </c>
      <c r="M695" s="21">
        <v>42278</v>
      </c>
      <c r="N695" s="34">
        <v>60</v>
      </c>
      <c r="O695" s="34">
        <v>13</v>
      </c>
      <c r="P695" s="34">
        <v>60</v>
      </c>
      <c r="Q695" s="34">
        <v>13</v>
      </c>
      <c r="R695" s="52">
        <v>13</v>
      </c>
      <c r="S695" s="356">
        <v>195433</v>
      </c>
      <c r="T695" s="26">
        <v>0.05</v>
      </c>
      <c r="U695" s="27">
        <v>9.4E-2</v>
      </c>
      <c r="V695" s="256">
        <v>3688.061804749977</v>
      </c>
      <c r="W695" s="257">
        <v>176015.71481367684</v>
      </c>
      <c r="X695" s="257">
        <v>19417.285186323163</v>
      </c>
      <c r="Y695" s="257">
        <v>16471.970743075944</v>
      </c>
      <c r="Z695" s="257">
        <v>9637.5641728973333</v>
      </c>
      <c r="AA695" s="257">
        <v>6834.4065701786112</v>
      </c>
      <c r="AB695" s="257">
        <v>1107.1259097464961</v>
      </c>
      <c r="AC695" s="257"/>
      <c r="AD695" s="257">
        <v>45267.993471322792</v>
      </c>
      <c r="AE695" s="257">
        <v>25850.708284999226</v>
      </c>
      <c r="AK695" s="82">
        <v>10118</v>
      </c>
    </row>
    <row r="696" spans="2:37">
      <c r="B696" s="81">
        <v>40877</v>
      </c>
      <c r="C696" s="81">
        <v>40877</v>
      </c>
      <c r="D696" s="81">
        <v>40847</v>
      </c>
      <c r="E696" s="203">
        <v>669</v>
      </c>
      <c r="F696" s="82" t="s">
        <v>1053</v>
      </c>
      <c r="G696" s="82" t="s">
        <v>444</v>
      </c>
      <c r="H696" s="19">
        <v>143001032</v>
      </c>
      <c r="I696" s="20">
        <v>98</v>
      </c>
      <c r="J696" s="19" t="s">
        <v>1426</v>
      </c>
      <c r="K696" s="19"/>
      <c r="L696" s="21">
        <v>39476</v>
      </c>
      <c r="M696" s="21">
        <v>41631</v>
      </c>
      <c r="N696" s="34">
        <v>71</v>
      </c>
      <c r="O696" s="34">
        <v>45</v>
      </c>
      <c r="P696" s="34">
        <v>60</v>
      </c>
      <c r="Q696" s="34">
        <v>45</v>
      </c>
      <c r="R696" s="52">
        <v>45</v>
      </c>
      <c r="S696" s="356">
        <v>301052</v>
      </c>
      <c r="T696" s="26">
        <v>0.05</v>
      </c>
      <c r="U696" s="27">
        <v>0.104</v>
      </c>
      <c r="V696" s="256">
        <v>5681.2226309967609</v>
      </c>
      <c r="W696" s="257">
        <v>264928.08224673552</v>
      </c>
      <c r="X696" s="257">
        <v>36123.917753264483</v>
      </c>
      <c r="Y696" s="257">
        <v>70316.02118949125</v>
      </c>
      <c r="Z696" s="257">
        <v>37046.578609674361</v>
      </c>
      <c r="AA696" s="257">
        <v>33269.442579816889</v>
      </c>
      <c r="AB696" s="257">
        <v>7129.7206091969365</v>
      </c>
      <c r="AC696" s="257"/>
      <c r="AD696" s="257">
        <v>75945.275613066959</v>
      </c>
      <c r="AE696" s="257">
        <v>39821.357859806616</v>
      </c>
      <c r="AK696" s="82">
        <v>669</v>
      </c>
    </row>
    <row r="697" spans="2:37">
      <c r="B697" s="81">
        <v>40877</v>
      </c>
      <c r="C697" s="81">
        <v>40877</v>
      </c>
      <c r="D697" s="81">
        <v>40847</v>
      </c>
      <c r="E697" s="203">
        <v>309</v>
      </c>
      <c r="F697" s="82" t="s">
        <v>1053</v>
      </c>
      <c r="G697" s="82" t="s">
        <v>444</v>
      </c>
      <c r="H697" s="19">
        <v>143005674</v>
      </c>
      <c r="I697" s="20">
        <v>98</v>
      </c>
      <c r="J697" s="19" t="s">
        <v>227</v>
      </c>
      <c r="K697" s="19"/>
      <c r="L697" s="21">
        <v>39297</v>
      </c>
      <c r="M697" s="21">
        <v>41843</v>
      </c>
      <c r="N697" s="34">
        <v>84</v>
      </c>
      <c r="O697" s="34">
        <v>51</v>
      </c>
      <c r="P697" s="34">
        <v>60</v>
      </c>
      <c r="Q697" s="34">
        <v>51</v>
      </c>
      <c r="R697" s="52">
        <v>51</v>
      </c>
      <c r="S697" s="356">
        <v>405920</v>
      </c>
      <c r="T697" s="26">
        <v>0.05</v>
      </c>
      <c r="U697" s="27">
        <v>0.104</v>
      </c>
      <c r="V697" s="256">
        <v>7660.2111607768929</v>
      </c>
      <c r="W697" s="257">
        <v>357212.73117466376</v>
      </c>
      <c r="X697" s="257">
        <v>48707.268825336243</v>
      </c>
      <c r="Y697" s="257">
        <v>99504.977860608749</v>
      </c>
      <c r="Z697" s="257">
        <v>52278.052018631664</v>
      </c>
      <c r="AA697" s="257">
        <v>47226.925841977085</v>
      </c>
      <c r="AB697" s="257">
        <v>10895.046974088369</v>
      </c>
      <c r="AC697" s="257"/>
      <c r="AD697" s="257">
        <v>102399.93847194551</v>
      </c>
      <c r="AE697" s="257">
        <v>53692.669646614937</v>
      </c>
      <c r="AK697" s="82">
        <v>309</v>
      </c>
    </row>
    <row r="698" spans="2:37">
      <c r="B698" s="81">
        <v>40877</v>
      </c>
      <c r="C698" s="81">
        <v>40877</v>
      </c>
      <c r="D698" s="81">
        <v>40847</v>
      </c>
      <c r="E698" s="203">
        <v>309</v>
      </c>
      <c r="F698" s="82" t="s">
        <v>1053</v>
      </c>
      <c r="G698" s="82" t="s">
        <v>444</v>
      </c>
      <c r="H698" s="19">
        <v>143011917</v>
      </c>
      <c r="I698" s="20">
        <v>99</v>
      </c>
      <c r="J698" s="19" t="s">
        <v>143</v>
      </c>
      <c r="K698" s="19"/>
      <c r="L698" s="21">
        <v>37916</v>
      </c>
      <c r="M698" s="21">
        <v>47423</v>
      </c>
      <c r="N698" s="34">
        <v>313</v>
      </c>
      <c r="O698" s="34">
        <v>96</v>
      </c>
      <c r="P698" s="34">
        <v>228</v>
      </c>
      <c r="Q698" s="34">
        <v>96</v>
      </c>
      <c r="R698" s="52">
        <v>96</v>
      </c>
      <c r="S698" s="356">
        <v>1260720</v>
      </c>
      <c r="T698" s="26">
        <v>0.03</v>
      </c>
      <c r="U698" s="27">
        <v>8.6499999999999994E-2</v>
      </c>
      <c r="V698" s="256">
        <v>7261.0048541124343</v>
      </c>
      <c r="W698" s="257">
        <v>811441.00685716944</v>
      </c>
      <c r="X698" s="257">
        <v>449278.99314283056</v>
      </c>
      <c r="Y698" s="257">
        <v>502609.59413232002</v>
      </c>
      <c r="Z698" s="257">
        <v>251834.85818998108</v>
      </c>
      <c r="AA698" s="257">
        <v>250774.73594233894</v>
      </c>
      <c r="AB698" s="257">
        <v>189170.10237592866</v>
      </c>
      <c r="AC698" s="257"/>
      <c r="AD698" s="257">
        <v>844068.09988044982</v>
      </c>
      <c r="AE698" s="257">
        <v>394789.10673760454</v>
      </c>
      <c r="AK698" s="82">
        <v>309</v>
      </c>
    </row>
    <row r="699" spans="2:37">
      <c r="B699" s="81">
        <v>40876</v>
      </c>
      <c r="C699" s="81">
        <v>40876</v>
      </c>
      <c r="D699" s="81">
        <v>40847</v>
      </c>
      <c r="E699" s="203">
        <v>596</v>
      </c>
      <c r="F699" s="82" t="s">
        <v>1054</v>
      </c>
      <c r="G699" s="82" t="s">
        <v>444</v>
      </c>
      <c r="H699" s="19">
        <v>143013634</v>
      </c>
      <c r="I699" s="20">
        <v>98</v>
      </c>
      <c r="J699" s="19" t="s">
        <v>1362</v>
      </c>
      <c r="K699" s="19"/>
      <c r="L699" s="21">
        <v>39755</v>
      </c>
      <c r="M699" s="21">
        <v>40876</v>
      </c>
      <c r="N699" s="34">
        <v>37</v>
      </c>
      <c r="O699" s="34">
        <v>36</v>
      </c>
      <c r="P699" s="34">
        <v>37</v>
      </c>
      <c r="Q699" s="34">
        <v>36</v>
      </c>
      <c r="R699" s="52">
        <v>36</v>
      </c>
      <c r="S699" s="356">
        <v>90000</v>
      </c>
      <c r="T699" s="26">
        <v>0.05</v>
      </c>
      <c r="U699" s="27">
        <v>0.104</v>
      </c>
      <c r="V699" s="256">
        <v>2629.80229193688</v>
      </c>
      <c r="W699" s="257">
        <v>82939.405989563733</v>
      </c>
      <c r="X699" s="257">
        <v>7060.5940104362671</v>
      </c>
      <c r="Y699" s="257">
        <v>14340.683022413752</v>
      </c>
      <c r="Z699" s="257">
        <v>7291.7727589597007</v>
      </c>
      <c r="AA699" s="257">
        <v>7048.9102634540513</v>
      </c>
      <c r="AB699" s="257">
        <v>1114.8306332267789</v>
      </c>
      <c r="AC699" s="257"/>
      <c r="AD699" s="257">
        <v>14363.278812099919</v>
      </c>
      <c r="AE699" s="257">
        <v>7302.6848016648319</v>
      </c>
      <c r="AK699" s="82">
        <v>596</v>
      </c>
    </row>
    <row r="700" spans="2:37">
      <c r="B700" s="81">
        <v>40839</v>
      </c>
      <c r="C700" s="81">
        <v>40839</v>
      </c>
      <c r="D700" s="81">
        <v>40847</v>
      </c>
      <c r="E700" s="203">
        <v>539</v>
      </c>
      <c r="F700" s="82" t="s">
        <v>1054</v>
      </c>
      <c r="G700" s="82" t="s">
        <v>444</v>
      </c>
      <c r="H700" s="19">
        <v>143016765</v>
      </c>
      <c r="I700" s="20">
        <v>98</v>
      </c>
      <c r="J700" s="19" t="s">
        <v>1147</v>
      </c>
      <c r="K700" s="19"/>
      <c r="L700" s="21">
        <v>39036</v>
      </c>
      <c r="M700" s="21">
        <v>40839</v>
      </c>
      <c r="N700" s="34">
        <v>59</v>
      </c>
      <c r="O700" s="34">
        <v>60</v>
      </c>
      <c r="P700" s="34">
        <v>59</v>
      </c>
      <c r="Q700" s="34">
        <v>59</v>
      </c>
      <c r="R700" s="52">
        <v>60</v>
      </c>
      <c r="S700" s="356">
        <v>177362</v>
      </c>
      <c r="T700" s="26">
        <v>0.05</v>
      </c>
      <c r="U700" s="27">
        <v>0.104</v>
      </c>
      <c r="V700" s="256">
        <v>3396.9910235969764</v>
      </c>
      <c r="W700" s="257">
        <v>156385.15711614455</v>
      </c>
      <c r="X700" s="257">
        <v>20976.842883855454</v>
      </c>
      <c r="Y700" s="257">
        <v>44037.313276075147</v>
      </c>
      <c r="Z700" s="257">
        <v>23060.470392222102</v>
      </c>
      <c r="AA700" s="257">
        <v>20976.842883853045</v>
      </c>
      <c r="AB700" s="257">
        <v>5520.2218115409087</v>
      </c>
      <c r="AC700" s="257"/>
      <c r="AD700" s="257">
        <v>44037.313276075147</v>
      </c>
      <c r="AE700" s="257">
        <v>23060.470392222102</v>
      </c>
      <c r="AK700" s="82">
        <v>539</v>
      </c>
    </row>
    <row r="701" spans="2:37">
      <c r="B701" s="81">
        <v>40877</v>
      </c>
      <c r="C701" s="81">
        <v>40877</v>
      </c>
      <c r="D701" s="81">
        <v>40847</v>
      </c>
      <c r="E701" s="203">
        <v>2053</v>
      </c>
      <c r="F701" s="82" t="s">
        <v>1053</v>
      </c>
      <c r="G701" s="82" t="s">
        <v>349</v>
      </c>
      <c r="H701" s="19">
        <v>143017133</v>
      </c>
      <c r="I701" s="20">
        <v>99</v>
      </c>
      <c r="J701" s="19" t="s">
        <v>281</v>
      </c>
      <c r="K701" s="19"/>
      <c r="L701" s="21">
        <v>38334</v>
      </c>
      <c r="M701" s="21">
        <v>44188</v>
      </c>
      <c r="N701" s="34">
        <v>192</v>
      </c>
      <c r="O701" s="34">
        <v>83</v>
      </c>
      <c r="P701" s="34">
        <v>192</v>
      </c>
      <c r="Q701" s="34">
        <v>83</v>
      </c>
      <c r="R701" s="52">
        <v>83</v>
      </c>
      <c r="S701" s="356">
        <v>65000</v>
      </c>
      <c r="T701" s="26">
        <v>0.03</v>
      </c>
      <c r="U701" s="27">
        <v>8.6499999999999994E-2</v>
      </c>
      <c r="V701" s="256">
        <v>426.68182478424012</v>
      </c>
      <c r="W701" s="257">
        <v>44286.834354412611</v>
      </c>
      <c r="X701" s="257">
        <v>20713.165645587389</v>
      </c>
      <c r="Y701" s="257">
        <v>23264.557478296716</v>
      </c>
      <c r="Z701" s="257">
        <v>11080.370022957179</v>
      </c>
      <c r="AA701" s="257">
        <v>12184.187455339537</v>
      </c>
      <c r="AB701" s="257">
        <v>7540.3190727357596</v>
      </c>
      <c r="AC701" s="257"/>
      <c r="AD701" s="257">
        <v>37636.076004160641</v>
      </c>
      <c r="AE701" s="257">
        <v>16922.910358572561</v>
      </c>
      <c r="AK701" s="82">
        <v>2053</v>
      </c>
    </row>
    <row r="702" spans="2:37">
      <c r="B702" s="81">
        <v>40839</v>
      </c>
      <c r="C702" s="81">
        <v>40839</v>
      </c>
      <c r="D702" s="81">
        <v>40847</v>
      </c>
      <c r="E702" s="203">
        <v>2102</v>
      </c>
      <c r="F702" s="82" t="s">
        <v>1054</v>
      </c>
      <c r="G702" s="82" t="s">
        <v>444</v>
      </c>
      <c r="H702" s="19">
        <v>143024660</v>
      </c>
      <c r="I702" s="20">
        <v>98</v>
      </c>
      <c r="J702" s="19" t="s">
        <v>389</v>
      </c>
      <c r="K702" s="19"/>
      <c r="L702" s="21">
        <v>38309</v>
      </c>
      <c r="M702" s="21">
        <v>40839</v>
      </c>
      <c r="N702" s="34">
        <v>83</v>
      </c>
      <c r="O702" s="34">
        <v>83</v>
      </c>
      <c r="P702" s="34">
        <v>60</v>
      </c>
      <c r="Q702" s="34">
        <v>60</v>
      </c>
      <c r="R702" s="52">
        <v>83</v>
      </c>
      <c r="S702" s="356">
        <v>321763</v>
      </c>
      <c r="T702" s="26">
        <v>0.05</v>
      </c>
      <c r="U702" s="27">
        <v>0.104</v>
      </c>
      <c r="V702" s="256">
        <v>6072.0647509978699</v>
      </c>
      <c r="W702" s="257">
        <v>283153.92200668441</v>
      </c>
      <c r="X702" s="257">
        <v>38609.077993315586</v>
      </c>
      <c r="Y702" s="257">
        <v>81169.963053184445</v>
      </c>
      <c r="Z702" s="257">
        <v>42560.885059873195</v>
      </c>
      <c r="AA702" s="257">
        <v>38609.07799331125</v>
      </c>
      <c r="AB702" s="257">
        <v>14055.059094057868</v>
      </c>
      <c r="AC702" s="257"/>
      <c r="AD702" s="257">
        <v>81169.963053184445</v>
      </c>
      <c r="AE702" s="257">
        <v>42560.885059873195</v>
      </c>
      <c r="AK702" s="82">
        <v>2102</v>
      </c>
    </row>
    <row r="703" spans="2:37">
      <c r="B703" s="81">
        <v>40877</v>
      </c>
      <c r="C703" s="81">
        <v>40877</v>
      </c>
      <c r="D703" s="81">
        <v>40847</v>
      </c>
      <c r="E703" s="203">
        <v>4125</v>
      </c>
      <c r="F703" s="82" t="s">
        <v>1053</v>
      </c>
      <c r="G703" s="82" t="s">
        <v>444</v>
      </c>
      <c r="H703" s="19">
        <v>143028399</v>
      </c>
      <c r="I703" s="20">
        <v>98</v>
      </c>
      <c r="J703" s="19" t="s">
        <v>687</v>
      </c>
      <c r="K703" s="19"/>
      <c r="L703" s="21">
        <v>39535</v>
      </c>
      <c r="M703" s="21">
        <v>42086</v>
      </c>
      <c r="N703" s="34">
        <v>84</v>
      </c>
      <c r="O703" s="34">
        <v>43</v>
      </c>
      <c r="P703" s="34">
        <v>60</v>
      </c>
      <c r="Q703" s="34">
        <v>43</v>
      </c>
      <c r="R703" s="52">
        <v>43</v>
      </c>
      <c r="S703" s="356">
        <v>389984</v>
      </c>
      <c r="T703" s="26">
        <v>0.05</v>
      </c>
      <c r="U703" s="27">
        <v>0.104</v>
      </c>
      <c r="V703" s="256">
        <v>7359.4791814259361</v>
      </c>
      <c r="W703" s="257">
        <v>343188.92824798007</v>
      </c>
      <c r="X703" s="257">
        <v>46795.071752019925</v>
      </c>
      <c r="Y703" s="257">
        <v>89134.403370545639</v>
      </c>
      <c r="Z703" s="257">
        <v>47014.35593903414</v>
      </c>
      <c r="AA703" s="257">
        <v>42120.047431511499</v>
      </c>
      <c r="AB703" s="257">
        <v>8825.3863391967407</v>
      </c>
      <c r="AC703" s="257"/>
      <c r="AD703" s="257">
        <v>98379.822637572055</v>
      </c>
      <c r="AE703" s="257">
        <v>51584.750885557361</v>
      </c>
      <c r="AK703" s="82">
        <v>4125</v>
      </c>
    </row>
    <row r="704" spans="2:37">
      <c r="B704" s="81">
        <v>40877</v>
      </c>
      <c r="C704" s="81">
        <v>40877</v>
      </c>
      <c r="D704" s="81">
        <v>40847</v>
      </c>
      <c r="E704" s="203">
        <v>3160</v>
      </c>
      <c r="F704" s="82" t="s">
        <v>1053</v>
      </c>
      <c r="G704" s="82" t="s">
        <v>444</v>
      </c>
      <c r="H704" s="19">
        <v>143035948</v>
      </c>
      <c r="I704" s="20">
        <v>99</v>
      </c>
      <c r="J704" s="19" t="s">
        <v>1594</v>
      </c>
      <c r="K704" s="19"/>
      <c r="L704" s="21">
        <v>39989</v>
      </c>
      <c r="M704" s="21">
        <v>50944</v>
      </c>
      <c r="N704" s="34">
        <v>360</v>
      </c>
      <c r="O704" s="34">
        <v>28</v>
      </c>
      <c r="P704" s="34">
        <v>228</v>
      </c>
      <c r="Q704" s="34">
        <v>28</v>
      </c>
      <c r="R704" s="52">
        <v>28</v>
      </c>
      <c r="S704" s="356">
        <v>1670050</v>
      </c>
      <c r="T704" s="26">
        <v>0.03</v>
      </c>
      <c r="U704" s="27">
        <v>8.6499999999999994E-2</v>
      </c>
      <c r="V704" s="256">
        <v>9618.5046295850552</v>
      </c>
      <c r="W704" s="257">
        <v>1074899.3063501932</v>
      </c>
      <c r="X704" s="257">
        <v>595150.69364980678</v>
      </c>
      <c r="Y704" s="257">
        <v>211521.27300216292</v>
      </c>
      <c r="Z704" s="257">
        <v>111646.29049658295</v>
      </c>
      <c r="AA704" s="257">
        <v>99874.982505579974</v>
      </c>
      <c r="AB704" s="257">
        <v>73088.681676292064</v>
      </c>
      <c r="AC704" s="257"/>
      <c r="AD704" s="257">
        <v>1118119.7491951764</v>
      </c>
      <c r="AE704" s="257">
        <v>522969.05554535193</v>
      </c>
      <c r="AK704" s="82">
        <v>3160</v>
      </c>
    </row>
    <row r="705" spans="2:37">
      <c r="B705" s="81">
        <v>40877</v>
      </c>
      <c r="C705" s="81">
        <v>40877</v>
      </c>
      <c r="D705" s="81">
        <v>40847</v>
      </c>
      <c r="E705" s="203">
        <v>10011</v>
      </c>
      <c r="F705" s="82" t="s">
        <v>1053</v>
      </c>
      <c r="G705" s="82" t="s">
        <v>444</v>
      </c>
      <c r="H705" s="19">
        <v>143037452</v>
      </c>
      <c r="I705" s="20">
        <v>98</v>
      </c>
      <c r="J705" s="19" t="s">
        <v>376</v>
      </c>
      <c r="K705" s="19"/>
      <c r="L705" s="21">
        <v>40007</v>
      </c>
      <c r="M705" s="21">
        <v>41813</v>
      </c>
      <c r="N705" s="34">
        <v>59</v>
      </c>
      <c r="O705" s="34">
        <v>28</v>
      </c>
      <c r="P705" s="34">
        <v>59</v>
      </c>
      <c r="Q705" s="34">
        <v>28</v>
      </c>
      <c r="R705" s="52">
        <v>28</v>
      </c>
      <c r="S705" s="356">
        <v>147795</v>
      </c>
      <c r="T705" s="26">
        <v>0.05</v>
      </c>
      <c r="U705" s="27">
        <v>0.104</v>
      </c>
      <c r="V705" s="256">
        <v>2830.6981672089578</v>
      </c>
      <c r="W705" s="257">
        <v>130315.08607244272</v>
      </c>
      <c r="X705" s="257">
        <v>17479.913927557282</v>
      </c>
      <c r="Y705" s="257">
        <v>25607.386159636335</v>
      </c>
      <c r="Z705" s="257">
        <v>13624.98626878986</v>
      </c>
      <c r="AA705" s="257">
        <v>11982.399890846475</v>
      </c>
      <c r="AB705" s="257">
        <v>2146.6560963666839</v>
      </c>
      <c r="AC705" s="257"/>
      <c r="AD705" s="257">
        <v>36696.105792884198</v>
      </c>
      <c r="AE705" s="257">
        <v>19216.191865328907</v>
      </c>
      <c r="AK705" s="82">
        <v>10011</v>
      </c>
    </row>
    <row r="706" spans="2:37">
      <c r="B706" s="81">
        <v>40877</v>
      </c>
      <c r="C706" s="81">
        <v>40877</v>
      </c>
      <c r="D706" s="81">
        <v>40847</v>
      </c>
      <c r="E706" s="203">
        <v>3440</v>
      </c>
      <c r="F706" s="82" t="s">
        <v>1053</v>
      </c>
      <c r="G706" s="82" t="s">
        <v>444</v>
      </c>
      <c r="H706" s="19">
        <v>143038203</v>
      </c>
      <c r="I706" s="20">
        <v>98</v>
      </c>
      <c r="J706" s="19" t="s">
        <v>1606</v>
      </c>
      <c r="K706" s="19"/>
      <c r="L706" s="21">
        <v>40042</v>
      </c>
      <c r="M706" s="21">
        <v>41905</v>
      </c>
      <c r="N706" s="34">
        <v>61</v>
      </c>
      <c r="O706" s="34">
        <v>26</v>
      </c>
      <c r="P706" s="34">
        <v>60</v>
      </c>
      <c r="Q706" s="34">
        <v>26</v>
      </c>
      <c r="R706" s="52">
        <v>26</v>
      </c>
      <c r="S706" s="356">
        <v>162343</v>
      </c>
      <c r="T706" s="26">
        <v>0.05</v>
      </c>
      <c r="U706" s="27">
        <v>0.104</v>
      </c>
      <c r="V706" s="256">
        <v>3063.612683469657</v>
      </c>
      <c r="W706" s="257">
        <v>142863.09227702118</v>
      </c>
      <c r="X706" s="257">
        <v>19479.907722978824</v>
      </c>
      <c r="Y706" s="257">
        <v>26675.13092167232</v>
      </c>
      <c r="Z706" s="257">
        <v>14244.129522117848</v>
      </c>
      <c r="AA706" s="257">
        <v>12431.001399554472</v>
      </c>
      <c r="AB706" s="257">
        <v>2221.3929859537252</v>
      </c>
      <c r="AC706" s="257"/>
      <c r="AD706" s="257">
        <v>40953.668731156511</v>
      </c>
      <c r="AE706" s="257">
        <v>21473.761008179936</v>
      </c>
      <c r="AK706" s="82">
        <v>3440</v>
      </c>
    </row>
    <row r="707" spans="2:37">
      <c r="B707" s="81">
        <v>40877</v>
      </c>
      <c r="C707" s="81">
        <v>40877</v>
      </c>
      <c r="D707" s="81">
        <v>40847</v>
      </c>
      <c r="E707" s="203">
        <v>10470</v>
      </c>
      <c r="F707" s="82" t="s">
        <v>1053</v>
      </c>
      <c r="G707" s="82" t="s">
        <v>444</v>
      </c>
      <c r="H707" s="19">
        <v>143039455</v>
      </c>
      <c r="I707" s="20">
        <v>99</v>
      </c>
      <c r="J707" s="19" t="s">
        <v>1104</v>
      </c>
      <c r="K707" s="19"/>
      <c r="L707" s="21">
        <v>40105</v>
      </c>
      <c r="M707" s="21">
        <v>51068</v>
      </c>
      <c r="N707" s="34">
        <v>360</v>
      </c>
      <c r="O707" s="34">
        <v>24</v>
      </c>
      <c r="P707" s="34">
        <v>228</v>
      </c>
      <c r="Q707" s="34">
        <v>24</v>
      </c>
      <c r="R707" s="52">
        <v>24</v>
      </c>
      <c r="S707" s="356">
        <v>3500204</v>
      </c>
      <c r="T707" s="26">
        <v>0.03</v>
      </c>
      <c r="U707" s="27">
        <v>8.6499999999999994E-2</v>
      </c>
      <c r="V707" s="256">
        <v>20159.114025623261</v>
      </c>
      <c r="W707" s="257">
        <v>2252846.8319416614</v>
      </c>
      <c r="X707" s="257">
        <v>1247357.1680583386</v>
      </c>
      <c r="Y707" s="257">
        <v>381515.67426210409</v>
      </c>
      <c r="Z707" s="257">
        <v>201994.07110383536</v>
      </c>
      <c r="AA707" s="257">
        <v>179521.60315826873</v>
      </c>
      <c r="AB707" s="257">
        <v>131300.75453245669</v>
      </c>
      <c r="AC707" s="257"/>
      <c r="AD707" s="257">
        <v>2343431.1659003915</v>
      </c>
      <c r="AE707" s="257">
        <v>1096073.9978420178</v>
      </c>
      <c r="AK707" s="82">
        <v>10470</v>
      </c>
    </row>
    <row r="708" spans="2:37">
      <c r="B708" s="81">
        <v>40877</v>
      </c>
      <c r="C708" s="81">
        <v>40877</v>
      </c>
      <c r="D708" s="81">
        <v>40847</v>
      </c>
      <c r="E708" s="203">
        <v>2053</v>
      </c>
      <c r="F708" s="82" t="s">
        <v>1053</v>
      </c>
      <c r="G708" s="82" t="s">
        <v>349</v>
      </c>
      <c r="H708" s="19">
        <v>143041697</v>
      </c>
      <c r="I708" s="20">
        <v>99</v>
      </c>
      <c r="J708" s="19" t="s">
        <v>282</v>
      </c>
      <c r="K708" s="19"/>
      <c r="L708" s="21">
        <v>38951</v>
      </c>
      <c r="M708" s="21">
        <v>44431</v>
      </c>
      <c r="N708" s="34">
        <v>180</v>
      </c>
      <c r="O708" s="34">
        <v>62</v>
      </c>
      <c r="P708" s="34">
        <v>180</v>
      </c>
      <c r="Q708" s="34">
        <v>62</v>
      </c>
      <c r="R708" s="52">
        <v>62</v>
      </c>
      <c r="S708" s="356">
        <v>703755</v>
      </c>
      <c r="T708" s="26">
        <v>0.03</v>
      </c>
      <c r="U708" s="27">
        <v>8.6499999999999994E-2</v>
      </c>
      <c r="V708" s="256">
        <v>4860.0028225384376</v>
      </c>
      <c r="W708" s="257">
        <v>489154.4019929489</v>
      </c>
      <c r="X708" s="257">
        <v>214600.5980070511</v>
      </c>
      <c r="Y708" s="257">
        <v>197502.115909446</v>
      </c>
      <c r="Z708" s="257">
        <v>93663.129388935238</v>
      </c>
      <c r="AA708" s="257">
        <v>103838.98652051076</v>
      </c>
      <c r="AB708" s="257">
        <v>58356.302966829688</v>
      </c>
      <c r="AC708" s="257"/>
      <c r="AD708" s="257">
        <v>385646.10606395971</v>
      </c>
      <c r="AE708" s="257">
        <v>171045.50805690247</v>
      </c>
      <c r="AK708" s="82">
        <v>2053</v>
      </c>
    </row>
    <row r="709" spans="2:37">
      <c r="B709" s="81">
        <v>40877</v>
      </c>
      <c r="C709" s="81">
        <v>40877</v>
      </c>
      <c r="D709" s="81">
        <v>40847</v>
      </c>
      <c r="E709" s="203">
        <v>10118</v>
      </c>
      <c r="F709" s="82" t="s">
        <v>1053</v>
      </c>
      <c r="G709" s="82" t="s">
        <v>444</v>
      </c>
      <c r="H709" s="19">
        <v>143154696</v>
      </c>
      <c r="I709" s="20">
        <v>99</v>
      </c>
      <c r="J709" s="19" t="s">
        <v>785</v>
      </c>
      <c r="K709" s="19"/>
      <c r="L709" s="21">
        <v>40414</v>
      </c>
      <c r="M709" s="21">
        <v>51380</v>
      </c>
      <c r="N709" s="34">
        <v>361</v>
      </c>
      <c r="O709" s="34">
        <v>14</v>
      </c>
      <c r="P709" s="34">
        <v>228</v>
      </c>
      <c r="Q709" s="34">
        <v>14</v>
      </c>
      <c r="R709" s="52">
        <v>14</v>
      </c>
      <c r="S709" s="356">
        <v>475904</v>
      </c>
      <c r="T709" s="26">
        <v>0.03</v>
      </c>
      <c r="U709" s="27">
        <v>8.6499999999999994E-2</v>
      </c>
      <c r="V709" s="256">
        <v>2740.9268149085633</v>
      </c>
      <c r="W709" s="257">
        <v>306307.52342102473</v>
      </c>
      <c r="X709" s="257">
        <v>169596.47657897527</v>
      </c>
      <c r="Y709" s="257">
        <v>30551.651778850799</v>
      </c>
      <c r="Z709" s="257">
        <v>16300.196262123625</v>
      </c>
      <c r="AA709" s="257">
        <v>14251.455516727174</v>
      </c>
      <c r="AB709" s="257">
        <v>10413.818737305499</v>
      </c>
      <c r="AC709" s="257"/>
      <c r="AD709" s="257">
        <v>318623.79037812073</v>
      </c>
      <c r="AE709" s="257">
        <v>149027.31379914065</v>
      </c>
      <c r="AK709" s="82">
        <v>10118</v>
      </c>
    </row>
    <row r="710" spans="2:37">
      <c r="B710" s="81">
        <v>40877</v>
      </c>
      <c r="C710" s="81">
        <v>40877</v>
      </c>
      <c r="D710" s="81">
        <v>40847</v>
      </c>
      <c r="E710" s="203">
        <v>4125</v>
      </c>
      <c r="F710" s="82" t="s">
        <v>1053</v>
      </c>
      <c r="G710" s="82" t="s">
        <v>444</v>
      </c>
      <c r="H710" s="19">
        <v>143990176</v>
      </c>
      <c r="I710" s="20">
        <v>97</v>
      </c>
      <c r="J710" s="19" t="s">
        <v>949</v>
      </c>
      <c r="K710" s="19"/>
      <c r="L710" s="21">
        <v>40199</v>
      </c>
      <c r="M710" s="21">
        <v>41996</v>
      </c>
      <c r="N710" s="34">
        <v>59</v>
      </c>
      <c r="O710" s="34">
        <v>21</v>
      </c>
      <c r="P710" s="34">
        <v>59</v>
      </c>
      <c r="Q710" s="34">
        <v>21</v>
      </c>
      <c r="R710" s="52">
        <v>21</v>
      </c>
      <c r="S710" s="356">
        <v>106201</v>
      </c>
      <c r="T710" s="26">
        <v>0</v>
      </c>
      <c r="U710" s="27">
        <v>0.104</v>
      </c>
      <c r="V710" s="256">
        <v>1800.0169491525423</v>
      </c>
      <c r="W710" s="257">
        <v>82866.257652596178</v>
      </c>
      <c r="X710" s="257">
        <v>23334.742347403822</v>
      </c>
      <c r="Y710" s="257">
        <v>13000.289469696261</v>
      </c>
      <c r="Z710" s="257">
        <v>0</v>
      </c>
      <c r="AA710" s="257">
        <v>13000.289469696261</v>
      </c>
      <c r="AB710" s="257">
        <v>2149.2525846292997</v>
      </c>
      <c r="AC710" s="257"/>
      <c r="AD710" s="257">
        <v>23334.742347402793</v>
      </c>
      <c r="AE710" s="257">
        <v>0</v>
      </c>
      <c r="AK710" s="82">
        <v>4125</v>
      </c>
    </row>
    <row r="711" spans="2:37">
      <c r="B711" s="81">
        <v>40877</v>
      </c>
      <c r="C711" s="81">
        <v>40877</v>
      </c>
      <c r="D711" s="81">
        <v>40847</v>
      </c>
      <c r="E711" s="203">
        <v>10594</v>
      </c>
      <c r="F711" s="82" t="s">
        <v>1053</v>
      </c>
      <c r="G711" s="82" t="s">
        <v>444</v>
      </c>
      <c r="H711" s="19">
        <v>143990834</v>
      </c>
      <c r="I711" s="20">
        <v>98</v>
      </c>
      <c r="J711" s="19" t="s">
        <v>1724</v>
      </c>
      <c r="K711" s="19"/>
      <c r="L711" s="21">
        <v>40234</v>
      </c>
      <c r="M711" s="21">
        <v>40962</v>
      </c>
      <c r="N711" s="34">
        <v>24</v>
      </c>
      <c r="O711" s="34">
        <v>20</v>
      </c>
      <c r="P711" s="34">
        <v>24</v>
      </c>
      <c r="Q711" s="34">
        <v>20</v>
      </c>
      <c r="R711" s="52">
        <v>20</v>
      </c>
      <c r="S711" s="356">
        <v>122305</v>
      </c>
      <c r="T711" s="26">
        <v>0.05</v>
      </c>
      <c r="U711" s="27">
        <v>0.104</v>
      </c>
      <c r="V711" s="256">
        <v>5365.6903214252179</v>
      </c>
      <c r="W711" s="257">
        <v>115815.18772537062</v>
      </c>
      <c r="X711" s="257">
        <v>6489.8122746293811</v>
      </c>
      <c r="Y711" s="257">
        <v>12504.29337668591</v>
      </c>
      <c r="Z711" s="257">
        <v>6249.8468760587912</v>
      </c>
      <c r="AA711" s="257">
        <v>6254.4465006271184</v>
      </c>
      <c r="AB711" s="257">
        <v>569.28177847626148</v>
      </c>
      <c r="AC711" s="257"/>
      <c r="AD711" s="257">
        <v>12961.379988833318</v>
      </c>
      <c r="AE711" s="257">
        <v>6471.5677142057457</v>
      </c>
      <c r="AK711" s="82">
        <v>10594</v>
      </c>
    </row>
    <row r="712" spans="2:37">
      <c r="B712" s="81">
        <v>40877</v>
      </c>
      <c r="C712" s="81">
        <v>40877</v>
      </c>
      <c r="D712" s="81">
        <v>40847</v>
      </c>
      <c r="E712" s="203">
        <v>8295</v>
      </c>
      <c r="F712" s="82" t="s">
        <v>1053</v>
      </c>
      <c r="G712" s="82" t="s">
        <v>444</v>
      </c>
      <c r="H712" s="19">
        <v>143991709</v>
      </c>
      <c r="I712" s="20">
        <v>98</v>
      </c>
      <c r="J712" s="19" t="s">
        <v>1384</v>
      </c>
      <c r="K712" s="19"/>
      <c r="L712" s="21">
        <v>40262</v>
      </c>
      <c r="M712" s="21">
        <v>42086</v>
      </c>
      <c r="N712" s="34">
        <v>60</v>
      </c>
      <c r="O712" s="34">
        <v>19</v>
      </c>
      <c r="P712" s="34">
        <v>60</v>
      </c>
      <c r="Q712" s="34">
        <v>19</v>
      </c>
      <c r="R712" s="52">
        <v>19</v>
      </c>
      <c r="S712" s="356">
        <v>160333</v>
      </c>
      <c r="T712" s="26">
        <v>0.05</v>
      </c>
      <c r="U712" s="27">
        <v>0.104</v>
      </c>
      <c r="V712" s="256">
        <v>3025.681503845195</v>
      </c>
      <c r="W712" s="257">
        <v>141094.27677233782</v>
      </c>
      <c r="X712" s="257">
        <v>19238.72322766218</v>
      </c>
      <c r="Y712" s="257">
        <v>20425.792295578325</v>
      </c>
      <c r="Z712" s="257">
        <v>10972.888140653966</v>
      </c>
      <c r="AA712" s="257">
        <v>9452.9041549243593</v>
      </c>
      <c r="AB712" s="257">
        <v>1603.226935638515</v>
      </c>
      <c r="AC712" s="257"/>
      <c r="AD712" s="257">
        <v>40446.613458372231</v>
      </c>
      <c r="AE712" s="257">
        <v>21207.89023071223</v>
      </c>
      <c r="AK712" s="82">
        <v>8295</v>
      </c>
    </row>
    <row r="713" spans="2:37">
      <c r="B713" s="81">
        <v>40877</v>
      </c>
      <c r="C713" s="81">
        <v>40877</v>
      </c>
      <c r="D713" s="81">
        <v>40847</v>
      </c>
      <c r="E713" s="203">
        <v>10011</v>
      </c>
      <c r="F713" s="82" t="s">
        <v>1053</v>
      </c>
      <c r="G713" s="82" t="s">
        <v>444</v>
      </c>
      <c r="H713" s="19">
        <v>143992683</v>
      </c>
      <c r="I713" s="20">
        <v>98</v>
      </c>
      <c r="J713" s="19" t="s">
        <v>1742</v>
      </c>
      <c r="K713" s="19"/>
      <c r="L713" s="21">
        <v>40476</v>
      </c>
      <c r="M713" s="21">
        <v>42309</v>
      </c>
      <c r="N713" s="34">
        <v>60</v>
      </c>
      <c r="O713" s="34">
        <v>12</v>
      </c>
      <c r="P713" s="34">
        <v>60</v>
      </c>
      <c r="Q713" s="34">
        <v>12</v>
      </c>
      <c r="R713" s="52">
        <v>12</v>
      </c>
      <c r="S713" s="356">
        <v>126971</v>
      </c>
      <c r="T713" s="26">
        <v>0.05</v>
      </c>
      <c r="U713" s="27">
        <v>9.4E-2</v>
      </c>
      <c r="V713" s="256">
        <v>2396.0994070137044</v>
      </c>
      <c r="W713" s="257">
        <v>114355.77065084894</v>
      </c>
      <c r="X713" s="257">
        <v>12615.229349151065</v>
      </c>
      <c r="Y713" s="257">
        <v>9953.1659927935289</v>
      </c>
      <c r="Z713" s="257">
        <v>5827.9118578380103</v>
      </c>
      <c r="AA713" s="257">
        <v>4125.2541349555186</v>
      </c>
      <c r="AB713" s="257">
        <v>663.9594394290034</v>
      </c>
      <c r="AC713" s="257"/>
      <c r="AD713" s="257">
        <v>29410.193769973972</v>
      </c>
      <c r="AE713" s="257">
        <v>16794.964420822675</v>
      </c>
      <c r="AK713" s="82">
        <v>10011</v>
      </c>
    </row>
    <row r="714" spans="2:37">
      <c r="B714" s="81">
        <v>40877</v>
      </c>
      <c r="C714" s="81">
        <v>40877</v>
      </c>
      <c r="D714" s="81">
        <v>40847</v>
      </c>
      <c r="E714" s="203">
        <v>3243</v>
      </c>
      <c r="F714" s="82" t="s">
        <v>1053</v>
      </c>
      <c r="G714" s="82" t="s">
        <v>444</v>
      </c>
      <c r="H714" s="19">
        <v>143992829</v>
      </c>
      <c r="I714" s="20">
        <v>98</v>
      </c>
      <c r="J714" s="19" t="s">
        <v>1048</v>
      </c>
      <c r="K714" s="19"/>
      <c r="L714" s="21">
        <v>40491</v>
      </c>
      <c r="M714" s="21">
        <v>42309</v>
      </c>
      <c r="N714" s="34">
        <v>60</v>
      </c>
      <c r="O714" s="34">
        <v>12</v>
      </c>
      <c r="P714" s="34">
        <v>60</v>
      </c>
      <c r="Q714" s="34">
        <v>12</v>
      </c>
      <c r="R714" s="52">
        <v>12</v>
      </c>
      <c r="S714" s="356">
        <v>195568</v>
      </c>
      <c r="T714" s="26">
        <v>0.05</v>
      </c>
      <c r="U714" s="27">
        <v>9.4E-2</v>
      </c>
      <c r="V714" s="256">
        <v>3690.6094212919184</v>
      </c>
      <c r="W714" s="257">
        <v>176137.30186141108</v>
      </c>
      <c r="X714" s="257">
        <v>19430.698138588923</v>
      </c>
      <c r="Y714" s="257">
        <v>15330.435822972533</v>
      </c>
      <c r="Z714" s="257">
        <v>8976.4833403979173</v>
      </c>
      <c r="AA714" s="257">
        <v>6353.9524825746157</v>
      </c>
      <c r="AB714" s="257">
        <v>1022.6683230836275</v>
      </c>
      <c r="AC714" s="257"/>
      <c r="AD714" s="257">
        <v>45299.263416105066</v>
      </c>
      <c r="AE714" s="257">
        <v>25868.565277515714</v>
      </c>
      <c r="AK714" s="82">
        <v>3243</v>
      </c>
    </row>
    <row r="715" spans="2:37">
      <c r="B715" s="81">
        <v>40877</v>
      </c>
      <c r="C715" s="81">
        <v>40877</v>
      </c>
      <c r="D715" s="81">
        <v>40847</v>
      </c>
      <c r="E715" s="203">
        <v>10566</v>
      </c>
      <c r="F715" s="82" t="s">
        <v>1053</v>
      </c>
      <c r="G715" s="82" t="s">
        <v>444</v>
      </c>
      <c r="H715" s="19">
        <v>143994120</v>
      </c>
      <c r="I715" s="20">
        <v>98</v>
      </c>
      <c r="J715" s="19" t="s">
        <v>794</v>
      </c>
      <c r="K715" s="19"/>
      <c r="L715" s="21">
        <v>40512</v>
      </c>
      <c r="M715" s="21">
        <v>42339</v>
      </c>
      <c r="N715" s="34">
        <v>60</v>
      </c>
      <c r="O715" s="34">
        <v>11</v>
      </c>
      <c r="P715" s="34">
        <v>60</v>
      </c>
      <c r="Q715" s="34">
        <v>11</v>
      </c>
      <c r="R715" s="52">
        <v>11</v>
      </c>
      <c r="S715" s="356">
        <v>101802</v>
      </c>
      <c r="T715" s="26">
        <v>0.05</v>
      </c>
      <c r="U715" s="27">
        <v>9.4E-2</v>
      </c>
      <c r="V715" s="256">
        <v>1921.1293274275949</v>
      </c>
      <c r="W715" s="257">
        <v>91687.441729195823</v>
      </c>
      <c r="X715" s="257">
        <v>10114.558270804177</v>
      </c>
      <c r="Y715" s="257">
        <v>7369.7751726864981</v>
      </c>
      <c r="Z715" s="257">
        <v>4318.5488723043572</v>
      </c>
      <c r="AA715" s="257">
        <v>3051.2263003821408</v>
      </c>
      <c r="AB715" s="257">
        <v>487.98307446862259</v>
      </c>
      <c r="AC715" s="257"/>
      <c r="AD715" s="257">
        <v>23580.317916460368</v>
      </c>
      <c r="AE715" s="257">
        <v>13465.759645656011</v>
      </c>
      <c r="AK715" s="82">
        <v>10566</v>
      </c>
    </row>
    <row r="716" spans="2:37">
      <c r="B716" s="81">
        <v>40877</v>
      </c>
      <c r="C716" s="81">
        <v>40877</v>
      </c>
      <c r="D716" s="81">
        <v>40847</v>
      </c>
      <c r="E716" s="203">
        <v>3078</v>
      </c>
      <c r="F716" s="82" t="s">
        <v>1053</v>
      </c>
      <c r="G716" s="82" t="s">
        <v>444</v>
      </c>
      <c r="H716" s="19">
        <v>143987116</v>
      </c>
      <c r="I716" s="20">
        <v>99</v>
      </c>
      <c r="J716" s="19" t="s">
        <v>1570</v>
      </c>
      <c r="K716" s="19"/>
      <c r="L716" s="21">
        <v>40536</v>
      </c>
      <c r="M716" s="21">
        <v>51502</v>
      </c>
      <c r="N716" s="34">
        <v>361</v>
      </c>
      <c r="O716" s="34">
        <v>10</v>
      </c>
      <c r="P716" s="34">
        <v>228</v>
      </c>
      <c r="Q716" s="34">
        <v>10</v>
      </c>
      <c r="R716" s="52">
        <v>10</v>
      </c>
      <c r="S716" s="356">
        <v>1943530</v>
      </c>
      <c r="T716" s="26">
        <v>0.03</v>
      </c>
      <c r="U716" s="27">
        <v>7.6499999999999999E-2</v>
      </c>
      <c r="V716" s="256">
        <v>11193.588397196158</v>
      </c>
      <c r="W716" s="257">
        <v>1343526.2725440625</v>
      </c>
      <c r="X716" s="257">
        <v>600003.72745593754</v>
      </c>
      <c r="Y716" s="257">
        <v>84882.754326224953</v>
      </c>
      <c r="Z716" s="257">
        <v>47870.817196837212</v>
      </c>
      <c r="AA716" s="257">
        <v>37011.937129387741</v>
      </c>
      <c r="AB716" s="257">
        <v>26315.952958593753</v>
      </c>
      <c r="AC716" s="257"/>
      <c r="AD716" s="257">
        <v>1208611.8820166714</v>
      </c>
      <c r="AE716" s="257">
        <v>608608.15456067654</v>
      </c>
      <c r="AK716" s="82">
        <v>3078</v>
      </c>
    </row>
    <row r="717" spans="2:37">
      <c r="B717" s="81">
        <v>40877</v>
      </c>
      <c r="C717" s="81">
        <v>40877</v>
      </c>
      <c r="D717" s="81">
        <v>40847</v>
      </c>
      <c r="E717" s="203">
        <v>2016</v>
      </c>
      <c r="F717" s="82" t="s">
        <v>1053</v>
      </c>
      <c r="G717" s="82" t="s">
        <v>444</v>
      </c>
      <c r="H717" s="19">
        <v>143994090</v>
      </c>
      <c r="I717" s="20">
        <v>98</v>
      </c>
      <c r="J717" s="19" t="s">
        <v>1210</v>
      </c>
      <c r="K717" s="19"/>
      <c r="L717" s="21">
        <v>40590</v>
      </c>
      <c r="M717" s="21">
        <v>42401</v>
      </c>
      <c r="N717" s="34">
        <v>60</v>
      </c>
      <c r="O717" s="34">
        <v>8</v>
      </c>
      <c r="P717" s="34">
        <v>60</v>
      </c>
      <c r="Q717" s="34">
        <v>8</v>
      </c>
      <c r="R717" s="52">
        <v>8</v>
      </c>
      <c r="S717" s="356">
        <v>64044</v>
      </c>
      <c r="T717" s="26">
        <v>0.05</v>
      </c>
      <c r="U717" s="27">
        <v>9.4E-2</v>
      </c>
      <c r="V717" s="256">
        <v>1208.5892874970323</v>
      </c>
      <c r="W717" s="257">
        <v>57680.895445125025</v>
      </c>
      <c r="X717" s="257">
        <v>6363.1045548749753</v>
      </c>
      <c r="Y717" s="257">
        <v>3446.0617155210639</v>
      </c>
      <c r="Z717" s="257">
        <v>2024.0100520220765</v>
      </c>
      <c r="AA717" s="257">
        <v>1422.0516634989874</v>
      </c>
      <c r="AB717" s="257">
        <v>223.26682648684124</v>
      </c>
      <c r="AC717" s="257"/>
      <c r="AD717" s="257">
        <v>14834.461804697245</v>
      </c>
      <c r="AE717" s="257">
        <v>8471.3572498221456</v>
      </c>
      <c r="AK717" s="82">
        <v>2016</v>
      </c>
    </row>
    <row r="718" spans="2:37">
      <c r="B718" s="81">
        <v>40877</v>
      </c>
      <c r="C718" s="81">
        <v>40877</v>
      </c>
      <c r="D718" s="81">
        <v>40847</v>
      </c>
      <c r="E718" s="203">
        <v>10341</v>
      </c>
      <c r="F718" s="82" t="s">
        <v>1053</v>
      </c>
      <c r="G718" s="82" t="s">
        <v>444</v>
      </c>
      <c r="H718" s="19">
        <v>143143635</v>
      </c>
      <c r="I718" s="20">
        <v>99</v>
      </c>
      <c r="J718" s="19" t="s">
        <v>300</v>
      </c>
      <c r="K718" s="19"/>
      <c r="L718" s="21">
        <v>40576</v>
      </c>
      <c r="M718" s="21">
        <v>51533</v>
      </c>
      <c r="N718" s="34">
        <v>360</v>
      </c>
      <c r="O718" s="34">
        <v>9</v>
      </c>
      <c r="P718" s="34">
        <v>228</v>
      </c>
      <c r="Q718" s="34">
        <v>9</v>
      </c>
      <c r="R718" s="52">
        <v>9</v>
      </c>
      <c r="S718" s="356">
        <v>403934</v>
      </c>
      <c r="T718" s="26">
        <v>0.03</v>
      </c>
      <c r="U718" s="27">
        <v>7.6499999999999999E-2</v>
      </c>
      <c r="V718" s="256">
        <v>2326.4219927827371</v>
      </c>
      <c r="W718" s="257">
        <v>279232.08871168096</v>
      </c>
      <c r="X718" s="257">
        <v>124701.91128831904</v>
      </c>
      <c r="Y718" s="257">
        <v>15893.678266535411</v>
      </c>
      <c r="Z718" s="257">
        <v>8969.3283639568126</v>
      </c>
      <c r="AA718" s="257">
        <v>6924.3499025785986</v>
      </c>
      <c r="AB718" s="257">
        <v>4922.4438666441729</v>
      </c>
      <c r="AC718" s="257"/>
      <c r="AD718" s="257">
        <v>251192.12564278484</v>
      </c>
      <c r="AE718" s="257">
        <v>126490.21435445404</v>
      </c>
      <c r="AK718" s="82">
        <v>10341</v>
      </c>
    </row>
    <row r="719" spans="2:37">
      <c r="B719" s="81">
        <v>40877</v>
      </c>
      <c r="C719" s="81">
        <v>40877</v>
      </c>
      <c r="D719" s="81">
        <v>40847</v>
      </c>
      <c r="E719" s="203">
        <v>10028</v>
      </c>
      <c r="F719" s="82" t="s">
        <v>1053</v>
      </c>
      <c r="G719" s="82" t="s">
        <v>444</v>
      </c>
      <c r="H719" s="19">
        <v>143994481</v>
      </c>
      <c r="I719" s="20">
        <v>98</v>
      </c>
      <c r="J719" s="19" t="s">
        <v>1660</v>
      </c>
      <c r="K719" s="19"/>
      <c r="L719" s="21">
        <v>40618</v>
      </c>
      <c r="M719" s="21">
        <v>42095</v>
      </c>
      <c r="N719" s="34">
        <v>49</v>
      </c>
      <c r="O719" s="34">
        <v>8</v>
      </c>
      <c r="P719" s="34">
        <v>49</v>
      </c>
      <c r="Q719" s="34">
        <v>8</v>
      </c>
      <c r="R719" s="52">
        <v>8</v>
      </c>
      <c r="S719" s="356">
        <v>48928</v>
      </c>
      <c r="T719" s="26">
        <v>0.05</v>
      </c>
      <c r="U719" s="27">
        <v>9.4E-2</v>
      </c>
      <c r="V719" s="256">
        <v>1106.0017423268332</v>
      </c>
      <c r="W719" s="257">
        <v>44861.611884224352</v>
      </c>
      <c r="X719" s="257">
        <v>4066.3881157756477</v>
      </c>
      <c r="Y719" s="257">
        <v>2643.2033898860141</v>
      </c>
      <c r="Z719" s="257">
        <v>1524.8025820432481</v>
      </c>
      <c r="AA719" s="257">
        <v>1118.400807842766</v>
      </c>
      <c r="AB719" s="257">
        <v>142.6802847640578</v>
      </c>
      <c r="AC719" s="257"/>
      <c r="AD719" s="257">
        <v>9332.4734897907201</v>
      </c>
      <c r="AE719" s="257">
        <v>5266.0853740149942</v>
      </c>
      <c r="AK719" s="82">
        <v>10028</v>
      </c>
    </row>
    <row r="720" spans="2:37">
      <c r="B720" s="81">
        <v>40877</v>
      </c>
      <c r="C720" s="81">
        <v>40877</v>
      </c>
      <c r="D720" s="81">
        <v>40847</v>
      </c>
      <c r="E720" s="203">
        <v>637</v>
      </c>
      <c r="F720" s="82" t="s">
        <v>1053</v>
      </c>
      <c r="G720" s="82" t="s">
        <v>444</v>
      </c>
      <c r="H720" s="19">
        <v>143994236</v>
      </c>
      <c r="I720" s="20">
        <v>98</v>
      </c>
      <c r="J720" s="19" t="s">
        <v>1680</v>
      </c>
      <c r="K720" s="19"/>
      <c r="L720" s="21">
        <v>40613</v>
      </c>
      <c r="M720" s="21">
        <v>42430</v>
      </c>
      <c r="N720" s="34">
        <v>60</v>
      </c>
      <c r="O720" s="34">
        <v>8</v>
      </c>
      <c r="P720" s="34">
        <v>60</v>
      </c>
      <c r="Q720" s="34">
        <v>8</v>
      </c>
      <c r="R720" s="52">
        <v>8</v>
      </c>
      <c r="S720" s="356">
        <v>203010</v>
      </c>
      <c r="T720" s="26">
        <v>0.05</v>
      </c>
      <c r="U720" s="27">
        <v>9.4E-2</v>
      </c>
      <c r="V720" s="256">
        <v>3831.0491420706471</v>
      </c>
      <c r="W720" s="257">
        <v>182839.90044836098</v>
      </c>
      <c r="X720" s="257">
        <v>20170.099551639025</v>
      </c>
      <c r="Y720" s="257">
        <v>10923.505541001989</v>
      </c>
      <c r="Z720" s="257">
        <v>6415.8122643963798</v>
      </c>
      <c r="AA720" s="257">
        <v>4507.6932766056088</v>
      </c>
      <c r="AB720" s="257">
        <v>707.72279128557977</v>
      </c>
      <c r="AC720" s="257"/>
      <c r="AD720" s="257">
        <v>47023.048075878891</v>
      </c>
      <c r="AE720" s="257">
        <v>26852.948524239473</v>
      </c>
      <c r="AK720" s="82">
        <v>637</v>
      </c>
    </row>
    <row r="721" spans="2:37">
      <c r="B721" s="81">
        <v>40877</v>
      </c>
      <c r="C721" s="81">
        <v>40877</v>
      </c>
      <c r="D721" s="81">
        <v>40847</v>
      </c>
      <c r="E721" s="203">
        <v>10321</v>
      </c>
      <c r="F721" s="82" t="s">
        <v>1053</v>
      </c>
      <c r="G721" s="82" t="s">
        <v>444</v>
      </c>
      <c r="H721" s="19">
        <v>143993930</v>
      </c>
      <c r="I721" s="20">
        <v>98</v>
      </c>
      <c r="J721" s="19" t="s">
        <v>1662</v>
      </c>
      <c r="K721" s="19"/>
      <c r="L721" s="21">
        <v>40613</v>
      </c>
      <c r="M721" s="21">
        <v>42430</v>
      </c>
      <c r="N721" s="34">
        <v>60</v>
      </c>
      <c r="O721" s="34">
        <v>8</v>
      </c>
      <c r="P721" s="34">
        <v>60</v>
      </c>
      <c r="Q721" s="34">
        <v>8</v>
      </c>
      <c r="R721" s="52">
        <v>8</v>
      </c>
      <c r="S721" s="356">
        <v>12563</v>
      </c>
      <c r="T721" s="26">
        <v>0.05</v>
      </c>
      <c r="U721" s="27">
        <v>9.4E-2</v>
      </c>
      <c r="V721" s="256">
        <v>237.0793082697086</v>
      </c>
      <c r="W721" s="257">
        <v>11314.800597668878</v>
      </c>
      <c r="X721" s="257">
        <v>1248.1994023311217</v>
      </c>
      <c r="Y721" s="257">
        <v>675.98640516037619</v>
      </c>
      <c r="Z721" s="257">
        <v>397.03388738294518</v>
      </c>
      <c r="AA721" s="257">
        <v>278.95251777743101</v>
      </c>
      <c r="AB721" s="257">
        <v>43.796470257232343</v>
      </c>
      <c r="AC721" s="257"/>
      <c r="AD721" s="257">
        <v>2909.9578985137036</v>
      </c>
      <c r="AE721" s="257">
        <v>1661.7584961825553</v>
      </c>
      <c r="AK721" s="82">
        <v>10321</v>
      </c>
    </row>
    <row r="722" spans="2:37">
      <c r="B722" s="81">
        <v>40877</v>
      </c>
      <c r="C722" s="81">
        <v>40877</v>
      </c>
      <c r="D722" s="81">
        <v>40847</v>
      </c>
      <c r="E722" s="203">
        <v>10146</v>
      </c>
      <c r="F722" s="82" t="s">
        <v>1053</v>
      </c>
      <c r="G722" s="82" t="s">
        <v>444</v>
      </c>
      <c r="H722" s="19">
        <v>141998412</v>
      </c>
      <c r="I722" s="20">
        <v>98</v>
      </c>
      <c r="J722" s="19" t="s">
        <v>66</v>
      </c>
      <c r="K722" s="19"/>
      <c r="L722" s="21">
        <v>40639</v>
      </c>
      <c r="M722" s="21">
        <v>42461</v>
      </c>
      <c r="N722" s="34">
        <v>60</v>
      </c>
      <c r="O722" s="34">
        <v>7</v>
      </c>
      <c r="P722" s="34">
        <v>60</v>
      </c>
      <c r="Q722" s="34">
        <v>7</v>
      </c>
      <c r="R722" s="52">
        <v>7</v>
      </c>
      <c r="S722" s="356">
        <v>215417</v>
      </c>
      <c r="T722" s="26">
        <v>0.05</v>
      </c>
      <c r="U722" s="27">
        <v>9.4E-2</v>
      </c>
      <c r="V722" s="256">
        <v>4065.1845378918902</v>
      </c>
      <c r="W722" s="257">
        <v>194014.20045753696</v>
      </c>
      <c r="X722" s="257">
        <v>21402.799542463035</v>
      </c>
      <c r="Y722" s="257">
        <v>10214.216295868309</v>
      </c>
      <c r="Z722" s="257">
        <v>6003.8968289797895</v>
      </c>
      <c r="AA722" s="257">
        <v>4210.3194668885199</v>
      </c>
      <c r="AB722" s="257">
        <v>657.1034947247424</v>
      </c>
      <c r="AC722" s="257"/>
      <c r="AD722" s="257">
        <v>49896.871815977574</v>
      </c>
      <c r="AE722" s="257">
        <v>28494.072273514092</v>
      </c>
      <c r="AK722" s="82">
        <v>10146</v>
      </c>
    </row>
    <row r="723" spans="2:37">
      <c r="B723" s="81">
        <v>40877</v>
      </c>
      <c r="C723" s="81">
        <v>40877</v>
      </c>
      <c r="D723" s="81">
        <v>40847</v>
      </c>
      <c r="E723" s="203">
        <v>3372</v>
      </c>
      <c r="F723" s="82" t="s">
        <v>1053</v>
      </c>
      <c r="G723" s="82" t="s">
        <v>444</v>
      </c>
      <c r="H723" s="19">
        <v>143994104</v>
      </c>
      <c r="I723" s="20">
        <v>98</v>
      </c>
      <c r="J723" s="19" t="s">
        <v>1049</v>
      </c>
      <c r="K723" s="19"/>
      <c r="L723" s="21">
        <v>40675</v>
      </c>
      <c r="M723" s="21">
        <v>42491</v>
      </c>
      <c r="N723" s="34">
        <v>60</v>
      </c>
      <c r="O723" s="34">
        <v>6</v>
      </c>
      <c r="P723" s="34">
        <v>60</v>
      </c>
      <c r="Q723" s="34">
        <v>6</v>
      </c>
      <c r="R723" s="52">
        <v>6</v>
      </c>
      <c r="S723" s="356">
        <v>201000</v>
      </c>
      <c r="T723" s="26">
        <v>0.05</v>
      </c>
      <c r="U723" s="27">
        <v>9.9000000000000005E-2</v>
      </c>
      <c r="V723" s="256">
        <v>3793.1179624461856</v>
      </c>
      <c r="W723" s="257">
        <v>178938.60238865745</v>
      </c>
      <c r="X723" s="257">
        <v>22061.397611342545</v>
      </c>
      <c r="Y723" s="257">
        <v>8567.5741754541959</v>
      </c>
      <c r="Z723" s="257">
        <v>4839.2444087106142</v>
      </c>
      <c r="AA723" s="257">
        <v>3728.3297667435818</v>
      </c>
      <c r="AB723" s="257">
        <v>580.56309503533009</v>
      </c>
      <c r="AC723" s="257"/>
      <c r="AD723" s="257">
        <v>48648.475358116943</v>
      </c>
      <c r="AE723" s="257">
        <v>26587.077746771738</v>
      </c>
      <c r="AK723" s="82">
        <v>3372</v>
      </c>
    </row>
    <row r="724" spans="2:37">
      <c r="B724" s="81">
        <v>40877</v>
      </c>
      <c r="C724" s="81">
        <v>40877</v>
      </c>
      <c r="D724" s="81">
        <v>40847</v>
      </c>
      <c r="E724" s="203">
        <v>397</v>
      </c>
      <c r="F724" s="82" t="s">
        <v>1053</v>
      </c>
      <c r="G724" s="82" t="s">
        <v>444</v>
      </c>
      <c r="H724" s="19">
        <v>143995313</v>
      </c>
      <c r="I724" s="20">
        <v>98</v>
      </c>
      <c r="J724" s="19" t="s">
        <v>270</v>
      </c>
      <c r="K724" s="19"/>
      <c r="L724" s="21">
        <v>40665</v>
      </c>
      <c r="M724" s="21">
        <v>42491</v>
      </c>
      <c r="N724" s="34">
        <v>60</v>
      </c>
      <c r="O724" s="34">
        <v>6</v>
      </c>
      <c r="P724" s="34">
        <v>60</v>
      </c>
      <c r="Q724" s="34">
        <v>6</v>
      </c>
      <c r="R724" s="52">
        <v>6</v>
      </c>
      <c r="S724" s="356">
        <v>224528</v>
      </c>
      <c r="T724" s="26">
        <v>0.05</v>
      </c>
      <c r="U724" s="27">
        <v>9.9000000000000005E-2</v>
      </c>
      <c r="V724" s="256">
        <v>4237.1203476224737</v>
      </c>
      <c r="W724" s="257">
        <v>199884.21152796259</v>
      </c>
      <c r="X724" s="257">
        <v>24643.788472037413</v>
      </c>
      <c r="Y724" s="257">
        <v>9570.4492262008935</v>
      </c>
      <c r="Z724" s="257">
        <v>5405.7008388008799</v>
      </c>
      <c r="AA724" s="257">
        <v>4164.7483874000136</v>
      </c>
      <c r="AB724" s="257">
        <v>648.52074926414241</v>
      </c>
      <c r="AC724" s="257"/>
      <c r="AD724" s="257">
        <v>54343.009329389366</v>
      </c>
      <c r="AE724" s="257">
        <v>29699.220857349097</v>
      </c>
      <c r="AK724" s="82">
        <v>397</v>
      </c>
    </row>
    <row r="725" spans="2:37" s="94" customFormat="1" ht="13.8" thickBot="1">
      <c r="B725" s="83">
        <v>40877</v>
      </c>
      <c r="C725" s="83">
        <v>40877</v>
      </c>
      <c r="D725" s="83">
        <v>40847</v>
      </c>
      <c r="E725" s="204">
        <v>680</v>
      </c>
      <c r="F725" s="84" t="s">
        <v>1053</v>
      </c>
      <c r="G725" s="84" t="s">
        <v>444</v>
      </c>
      <c r="H725" s="86">
        <v>143995615</v>
      </c>
      <c r="I725" s="87">
        <v>98</v>
      </c>
      <c r="J725" s="86" t="s">
        <v>1385</v>
      </c>
      <c r="K725" s="86"/>
      <c r="L725" s="88">
        <v>40697</v>
      </c>
      <c r="M725" s="88">
        <v>42522</v>
      </c>
      <c r="N725" s="89">
        <v>60</v>
      </c>
      <c r="O725" s="89">
        <v>5</v>
      </c>
      <c r="P725" s="89">
        <v>60</v>
      </c>
      <c r="Q725" s="89">
        <v>5</v>
      </c>
      <c r="R725" s="90">
        <v>5</v>
      </c>
      <c r="S725" s="357">
        <v>185385</v>
      </c>
      <c r="T725" s="91">
        <v>0.05</v>
      </c>
      <c r="U725" s="92">
        <v>9.9000000000000005E-2</v>
      </c>
      <c r="V725" s="258">
        <v>3498.4436490949556</v>
      </c>
      <c r="W725" s="259">
        <v>165037.47663592667</v>
      </c>
      <c r="X725" s="259">
        <v>20347.523364073335</v>
      </c>
      <c r="Y725" s="259">
        <v>6630.0425163575092</v>
      </c>
      <c r="Z725" s="259">
        <v>3748.1296587076363</v>
      </c>
      <c r="AA725" s="259">
        <v>2881.9128576498729</v>
      </c>
      <c r="AB725" s="259">
        <v>446.21761763318716</v>
      </c>
      <c r="AC725" s="259"/>
      <c r="AD725" s="259">
        <v>44869.142309773633</v>
      </c>
      <c r="AE725" s="259">
        <v>24521.618945697941</v>
      </c>
      <c r="AF725" s="250"/>
      <c r="AG725" s="85"/>
      <c r="AH725" s="95"/>
      <c r="AK725" s="84">
        <v>680</v>
      </c>
    </row>
    <row r="726" spans="2:37">
      <c r="B726" s="81">
        <v>40908</v>
      </c>
      <c r="C726" s="81">
        <v>40908</v>
      </c>
      <c r="D726" s="81">
        <v>40908</v>
      </c>
      <c r="E726" s="203">
        <v>4205</v>
      </c>
      <c r="F726" s="82" t="s">
        <v>1053</v>
      </c>
      <c r="G726" s="82" t="s">
        <v>444</v>
      </c>
      <c r="H726" s="19">
        <v>141070568</v>
      </c>
      <c r="I726" s="20">
        <v>98</v>
      </c>
      <c r="J726" s="19" t="s">
        <v>1416</v>
      </c>
      <c r="K726" s="19"/>
      <c r="L726" s="21">
        <v>39622</v>
      </c>
      <c r="M726" s="21">
        <v>41438</v>
      </c>
      <c r="N726" s="34">
        <v>60</v>
      </c>
      <c r="O726" s="34">
        <v>41</v>
      </c>
      <c r="P726" s="34">
        <v>60</v>
      </c>
      <c r="Q726" s="34">
        <v>41</v>
      </c>
      <c r="R726" s="52">
        <v>41</v>
      </c>
      <c r="S726" s="356">
        <v>260000</v>
      </c>
      <c r="T726" s="26">
        <v>0.05</v>
      </c>
      <c r="U726" s="27">
        <v>0.104</v>
      </c>
      <c r="V726" s="256">
        <v>4906.5207474428271</v>
      </c>
      <c r="W726" s="257">
        <v>228802.00558093365</v>
      </c>
      <c r="X726" s="257">
        <v>31197.994419066352</v>
      </c>
      <c r="Y726" s="257">
        <v>57977.521900004067</v>
      </c>
      <c r="Z726" s="257">
        <v>30617.661497398192</v>
      </c>
      <c r="AA726" s="257">
        <v>27359.860402605875</v>
      </c>
      <c r="AB726" s="257">
        <v>5610.1656630777215</v>
      </c>
      <c r="AC726" s="257"/>
      <c r="AD726" s="257">
        <v>65589.239265633238</v>
      </c>
      <c r="AE726" s="257">
        <v>34391.244846570444</v>
      </c>
      <c r="AK726" s="82">
        <v>4205</v>
      </c>
    </row>
    <row r="727" spans="2:37">
      <c r="B727" s="81">
        <v>40908</v>
      </c>
      <c r="C727" s="81">
        <v>40908</v>
      </c>
      <c r="D727" s="81">
        <v>40908</v>
      </c>
      <c r="E727" s="203">
        <v>10486</v>
      </c>
      <c r="F727" s="82" t="s">
        <v>1053</v>
      </c>
      <c r="G727" s="82" t="s">
        <v>444</v>
      </c>
      <c r="H727" s="19">
        <v>141080709</v>
      </c>
      <c r="I727" s="20">
        <v>98</v>
      </c>
      <c r="J727" s="19" t="s">
        <v>878</v>
      </c>
      <c r="K727" s="19"/>
      <c r="L727" s="21">
        <v>39980</v>
      </c>
      <c r="M727" s="21">
        <v>41813</v>
      </c>
      <c r="N727" s="34">
        <v>60</v>
      </c>
      <c r="O727" s="34">
        <v>29</v>
      </c>
      <c r="P727" s="34">
        <v>60</v>
      </c>
      <c r="Q727" s="34">
        <v>29</v>
      </c>
      <c r="R727" s="52">
        <v>29</v>
      </c>
      <c r="S727" s="356">
        <v>164652</v>
      </c>
      <c r="T727" s="26">
        <v>0.05</v>
      </c>
      <c r="U727" s="27">
        <v>0.104</v>
      </c>
      <c r="V727" s="256">
        <v>3107.186361953678</v>
      </c>
      <c r="W727" s="257">
        <v>144895.03008812261</v>
      </c>
      <c r="X727" s="257">
        <v>19756.969911877386</v>
      </c>
      <c r="Y727" s="257">
        <v>29364.3422800523</v>
      </c>
      <c r="Z727" s="257">
        <v>15641.855605347289</v>
      </c>
      <c r="AA727" s="257">
        <v>13722.486674705011</v>
      </c>
      <c r="AB727" s="257">
        <v>2512.9479273879133</v>
      </c>
      <c r="AC727" s="257"/>
      <c r="AD727" s="257">
        <v>41536.151629096305</v>
      </c>
      <c r="AE727" s="257">
        <v>21779.181717221214</v>
      </c>
      <c r="AK727" s="82">
        <v>10486</v>
      </c>
    </row>
    <row r="728" spans="2:37">
      <c r="B728" s="81">
        <v>40908</v>
      </c>
      <c r="C728" s="81">
        <v>40908</v>
      </c>
      <c r="D728" s="81">
        <v>40908</v>
      </c>
      <c r="E728" s="203">
        <v>10479</v>
      </c>
      <c r="F728" s="82" t="s">
        <v>1053</v>
      </c>
      <c r="G728" s="82" t="s">
        <v>444</v>
      </c>
      <c r="H728" s="19">
        <v>141082272</v>
      </c>
      <c r="I728" s="20">
        <v>98</v>
      </c>
      <c r="J728" s="19" t="s">
        <v>883</v>
      </c>
      <c r="K728" s="19"/>
      <c r="L728" s="21">
        <v>39952</v>
      </c>
      <c r="M728" s="21">
        <v>41804</v>
      </c>
      <c r="N728" s="34">
        <v>61</v>
      </c>
      <c r="O728" s="34">
        <v>30</v>
      </c>
      <c r="P728" s="34">
        <v>60</v>
      </c>
      <c r="Q728" s="34">
        <v>30</v>
      </c>
      <c r="R728" s="52">
        <v>30</v>
      </c>
      <c r="S728" s="356">
        <v>162343</v>
      </c>
      <c r="T728" s="26">
        <v>0.05</v>
      </c>
      <c r="U728" s="27">
        <v>0.104</v>
      </c>
      <c r="V728" s="256">
        <v>3063.612683469657</v>
      </c>
      <c r="W728" s="257">
        <v>142863.09227702118</v>
      </c>
      <c r="X728" s="257">
        <v>19479.907722978824</v>
      </c>
      <c r="Y728" s="257">
        <v>29671.631868664219</v>
      </c>
      <c r="Z728" s="257">
        <v>15793.004847058051</v>
      </c>
      <c r="AA728" s="257">
        <v>13878.627021606168</v>
      </c>
      <c r="AB728" s="257">
        <v>2563.1457530235293</v>
      </c>
      <c r="AC728" s="257"/>
      <c r="AD728" s="257">
        <v>40953.668731156511</v>
      </c>
      <c r="AE728" s="257">
        <v>21473.761008179936</v>
      </c>
      <c r="AK728" s="82">
        <v>10479</v>
      </c>
    </row>
    <row r="729" spans="2:37">
      <c r="B729" s="81">
        <v>40908</v>
      </c>
      <c r="C729" s="81">
        <v>40908</v>
      </c>
      <c r="D729" s="81">
        <v>40908</v>
      </c>
      <c r="E729" s="203">
        <v>561</v>
      </c>
      <c r="F729" s="82" t="s">
        <v>1053</v>
      </c>
      <c r="G729" s="82" t="s">
        <v>444</v>
      </c>
      <c r="H729" s="19">
        <v>141086014</v>
      </c>
      <c r="I729" s="20">
        <v>97</v>
      </c>
      <c r="J729" s="19" t="s">
        <v>769</v>
      </c>
      <c r="K729" s="19"/>
      <c r="L729" s="21">
        <v>40133</v>
      </c>
      <c r="M729" s="21">
        <v>41968</v>
      </c>
      <c r="N729" s="34">
        <v>60</v>
      </c>
      <c r="O729" s="34">
        <v>24</v>
      </c>
      <c r="P729" s="34">
        <v>60</v>
      </c>
      <c r="Q729" s="34">
        <v>24</v>
      </c>
      <c r="R729" s="52">
        <v>24</v>
      </c>
      <c r="S729" s="356">
        <v>30000</v>
      </c>
      <c r="T729" s="26">
        <v>0</v>
      </c>
      <c r="U729" s="27">
        <v>0.104</v>
      </c>
      <c r="V729" s="256">
        <v>500</v>
      </c>
      <c r="W729" s="257">
        <v>23316.115161663212</v>
      </c>
      <c r="X729" s="257">
        <v>6683.8848383367877</v>
      </c>
      <c r="Y729" s="257">
        <v>4089.6839988491397</v>
      </c>
      <c r="Z729" s="257">
        <v>0</v>
      </c>
      <c r="AA729" s="257">
        <v>4089.6839988491397</v>
      </c>
      <c r="AB729" s="257">
        <v>703.56682508808285</v>
      </c>
      <c r="AC729" s="257"/>
      <c r="AD729" s="257">
        <v>6683.8848383365057</v>
      </c>
      <c r="AE729" s="257">
        <v>0</v>
      </c>
      <c r="AK729" s="82">
        <v>561</v>
      </c>
    </row>
    <row r="730" spans="2:37">
      <c r="B730" s="81">
        <v>40908</v>
      </c>
      <c r="C730" s="81">
        <v>40908</v>
      </c>
      <c r="D730" s="81">
        <v>40908</v>
      </c>
      <c r="E730" s="203">
        <v>3090</v>
      </c>
      <c r="F730" s="82" t="s">
        <v>1053</v>
      </c>
      <c r="G730" s="82" t="s">
        <v>444</v>
      </c>
      <c r="H730" s="19">
        <v>143001431</v>
      </c>
      <c r="I730" s="20">
        <v>98</v>
      </c>
      <c r="J730" s="19" t="s">
        <v>1002</v>
      </c>
      <c r="K730" s="19"/>
      <c r="L730" s="21">
        <v>39301</v>
      </c>
      <c r="M730" s="21">
        <v>41843</v>
      </c>
      <c r="N730" s="34">
        <v>84</v>
      </c>
      <c r="O730" s="34">
        <v>52</v>
      </c>
      <c r="P730" s="34">
        <v>60</v>
      </c>
      <c r="Q730" s="34">
        <v>52</v>
      </c>
      <c r="R730" s="52">
        <v>52</v>
      </c>
      <c r="S730" s="356">
        <v>242571</v>
      </c>
      <c r="T730" s="26">
        <v>0.05</v>
      </c>
      <c r="U730" s="27">
        <v>0.104</v>
      </c>
      <c r="V730" s="256">
        <v>4577.6140162613619</v>
      </c>
      <c r="W730" s="257">
        <v>213464.35113758716</v>
      </c>
      <c r="X730" s="257">
        <v>29106.64886241284</v>
      </c>
      <c r="Y730" s="257">
        <v>59804.570549362696</v>
      </c>
      <c r="Z730" s="257">
        <v>31408.627377433233</v>
      </c>
      <c r="AA730" s="257">
        <v>28395.943171929463</v>
      </c>
      <c r="AB730" s="257">
        <v>6638.3585124801211</v>
      </c>
      <c r="AC730" s="257"/>
      <c r="AD730" s="257">
        <v>61192.489838091991</v>
      </c>
      <c r="AE730" s="257">
        <v>32085.840975682444</v>
      </c>
      <c r="AK730" s="82">
        <v>3090</v>
      </c>
    </row>
    <row r="731" spans="2:37">
      <c r="B731" s="81">
        <v>40908</v>
      </c>
      <c r="C731" s="81">
        <v>40908</v>
      </c>
      <c r="D731" s="81">
        <v>40908</v>
      </c>
      <c r="E731" s="203">
        <v>562</v>
      </c>
      <c r="F731" s="82" t="s">
        <v>1053</v>
      </c>
      <c r="G731" s="82" t="s">
        <v>444</v>
      </c>
      <c r="H731" s="19">
        <v>143002098</v>
      </c>
      <c r="I731" s="20">
        <v>98</v>
      </c>
      <c r="J731" s="19" t="s">
        <v>1015</v>
      </c>
      <c r="K731" s="19"/>
      <c r="L731" s="21">
        <v>39329</v>
      </c>
      <c r="M731" s="21">
        <v>41144</v>
      </c>
      <c r="N731" s="34">
        <v>60</v>
      </c>
      <c r="O731" s="34">
        <v>51</v>
      </c>
      <c r="P731" s="34">
        <v>60</v>
      </c>
      <c r="Q731" s="34">
        <v>51</v>
      </c>
      <c r="R731" s="52">
        <v>51</v>
      </c>
      <c r="S731" s="356">
        <v>147811</v>
      </c>
      <c r="T731" s="26">
        <v>0.05</v>
      </c>
      <c r="U731" s="27">
        <v>0.104</v>
      </c>
      <c r="V731" s="256">
        <v>2789.375916154891</v>
      </c>
      <c r="W731" s="257">
        <v>130074.82018047455</v>
      </c>
      <c r="X731" s="257">
        <v>17736.179819525452</v>
      </c>
      <c r="Y731" s="257">
        <v>36233.568886860587</v>
      </c>
      <c r="Z731" s="257">
        <v>19036.438576384407</v>
      </c>
      <c r="AA731" s="257">
        <v>17197.130310476179</v>
      </c>
      <c r="AB731" s="257">
        <v>3967.303380683325</v>
      </c>
      <c r="AC731" s="257"/>
      <c r="AD731" s="257">
        <v>37287.734788817368</v>
      </c>
      <c r="AE731" s="257">
        <v>19551.554969293928</v>
      </c>
      <c r="AK731" s="82">
        <v>562</v>
      </c>
    </row>
    <row r="732" spans="2:37">
      <c r="B732" s="81">
        <v>40908</v>
      </c>
      <c r="C732" s="81">
        <v>40908</v>
      </c>
      <c r="D732" s="81">
        <v>40908</v>
      </c>
      <c r="E732" s="203">
        <v>41</v>
      </c>
      <c r="F732" s="82" t="s">
        <v>1053</v>
      </c>
      <c r="G732" s="82" t="s">
        <v>444</v>
      </c>
      <c r="H732" s="19">
        <v>143002705</v>
      </c>
      <c r="I732" s="20">
        <v>99</v>
      </c>
      <c r="J732" s="19" t="s">
        <v>269</v>
      </c>
      <c r="K732" s="19"/>
      <c r="L732" s="21">
        <v>38421</v>
      </c>
      <c r="M732" s="21">
        <v>49363</v>
      </c>
      <c r="N732" s="34">
        <v>360</v>
      </c>
      <c r="O732" s="34">
        <v>81</v>
      </c>
      <c r="P732" s="34">
        <v>228</v>
      </c>
      <c r="Q732" s="34">
        <v>81</v>
      </c>
      <c r="R732" s="52">
        <v>81</v>
      </c>
      <c r="S732" s="356">
        <v>834658</v>
      </c>
      <c r="T732" s="26">
        <v>0.03</v>
      </c>
      <c r="U732" s="27">
        <v>8.6499999999999994E-2</v>
      </c>
      <c r="V732" s="256">
        <v>4807.1386108920105</v>
      </c>
      <c r="W732" s="257">
        <v>537213.43986086617</v>
      </c>
      <c r="X732" s="257">
        <v>297444.56013913383</v>
      </c>
      <c r="Y732" s="257">
        <v>287037.61763725051</v>
      </c>
      <c r="Z732" s="257">
        <v>145458.01037762876</v>
      </c>
      <c r="AA732" s="257">
        <v>141579.60725962176</v>
      </c>
      <c r="AB732" s="257">
        <v>105671.09373363966</v>
      </c>
      <c r="AC732" s="257"/>
      <c r="AD732" s="257">
        <v>558814.16342250071</v>
      </c>
      <c r="AE732" s="257">
        <v>261369.60328335816</v>
      </c>
      <c r="AK732" s="82">
        <v>41</v>
      </c>
    </row>
    <row r="733" spans="2:37">
      <c r="B733" s="81">
        <v>40908</v>
      </c>
      <c r="C733" s="81">
        <v>40908</v>
      </c>
      <c r="D733" s="81">
        <v>40908</v>
      </c>
      <c r="E733" s="203">
        <v>642</v>
      </c>
      <c r="F733" s="82" t="s">
        <v>1053</v>
      </c>
      <c r="G733" s="82" t="s">
        <v>444</v>
      </c>
      <c r="H733" s="19">
        <v>143004988</v>
      </c>
      <c r="I733" s="20">
        <v>99</v>
      </c>
      <c r="J733" s="19" t="s">
        <v>217</v>
      </c>
      <c r="K733" s="19"/>
      <c r="L733" s="21">
        <v>39307</v>
      </c>
      <c r="M733" s="21">
        <v>48418</v>
      </c>
      <c r="N733" s="34">
        <v>300</v>
      </c>
      <c r="O733" s="34">
        <v>52</v>
      </c>
      <c r="P733" s="34">
        <v>228</v>
      </c>
      <c r="Q733" s="34">
        <v>52</v>
      </c>
      <c r="R733" s="52">
        <v>52</v>
      </c>
      <c r="S733" s="356">
        <v>798271</v>
      </c>
      <c r="T733" s="26">
        <v>0.03</v>
      </c>
      <c r="U733" s="27">
        <v>8.6499999999999994E-2</v>
      </c>
      <c r="V733" s="256">
        <v>4597.5709165375238</v>
      </c>
      <c r="W733" s="257">
        <v>513793.56556957884</v>
      </c>
      <c r="X733" s="257">
        <v>284477.43443042116</v>
      </c>
      <c r="Y733" s="257">
        <v>182918.25174362343</v>
      </c>
      <c r="Z733" s="257">
        <v>94779.291175382401</v>
      </c>
      <c r="AA733" s="257">
        <v>88138.960568241033</v>
      </c>
      <c r="AB733" s="257">
        <v>64880.818378867989</v>
      </c>
      <c r="AC733" s="257"/>
      <c r="AD733" s="257">
        <v>534452.60340096662</v>
      </c>
      <c r="AE733" s="257">
        <v>249975.16897053615</v>
      </c>
      <c r="AK733" s="82">
        <v>642</v>
      </c>
    </row>
    <row r="734" spans="2:37">
      <c r="B734" s="81">
        <v>40908</v>
      </c>
      <c r="C734" s="81">
        <v>40908</v>
      </c>
      <c r="D734" s="81">
        <v>40908</v>
      </c>
      <c r="E734" s="203">
        <v>3050</v>
      </c>
      <c r="F734" s="82" t="s">
        <v>1053</v>
      </c>
      <c r="G734" s="82" t="s">
        <v>349</v>
      </c>
      <c r="H734" s="19">
        <v>143008495</v>
      </c>
      <c r="I734" s="20">
        <v>99</v>
      </c>
      <c r="J734" s="19" t="s">
        <v>1441</v>
      </c>
      <c r="K734" s="19"/>
      <c r="L734" s="21">
        <v>39833</v>
      </c>
      <c r="M734" s="21">
        <v>50824</v>
      </c>
      <c r="N734" s="34">
        <v>361</v>
      </c>
      <c r="O734" s="34">
        <v>34</v>
      </c>
      <c r="P734" s="34">
        <v>228</v>
      </c>
      <c r="Q734" s="34">
        <v>34</v>
      </c>
      <c r="R734" s="52">
        <v>34</v>
      </c>
      <c r="S734" s="356">
        <v>1072030</v>
      </c>
      <c r="T734" s="26">
        <v>0.03</v>
      </c>
      <c r="U734" s="27">
        <v>8.6499999999999994E-2</v>
      </c>
      <c r="V734" s="256">
        <v>6174.2615598659122</v>
      </c>
      <c r="W734" s="257">
        <v>689993.8944262733</v>
      </c>
      <c r="X734" s="257">
        <v>382036.1055737267</v>
      </c>
      <c r="Y734" s="257">
        <v>163856.03153199542</v>
      </c>
      <c r="Z734" s="257">
        <v>86088.700354340399</v>
      </c>
      <c r="AA734" s="257">
        <v>77767.331177655025</v>
      </c>
      <c r="AB734" s="257">
        <v>56970.296445204862</v>
      </c>
      <c r="AC734" s="257"/>
      <c r="AD734" s="257">
        <v>717737.74122313876</v>
      </c>
      <c r="AE734" s="257">
        <v>335701.63564940204</v>
      </c>
      <c r="AK734" s="82">
        <v>3050</v>
      </c>
    </row>
    <row r="735" spans="2:37">
      <c r="B735" s="81">
        <v>40900</v>
      </c>
      <c r="C735" s="81">
        <v>40900</v>
      </c>
      <c r="D735" s="81">
        <v>40908</v>
      </c>
      <c r="E735" s="203">
        <v>4030</v>
      </c>
      <c r="F735" s="82" t="s">
        <v>1054</v>
      </c>
      <c r="G735" s="82" t="s">
        <v>444</v>
      </c>
      <c r="H735" s="19">
        <v>143015467</v>
      </c>
      <c r="I735" s="20">
        <v>98</v>
      </c>
      <c r="J735" s="19" t="s">
        <v>1132</v>
      </c>
      <c r="K735" s="19"/>
      <c r="L735" s="21">
        <v>39073</v>
      </c>
      <c r="M735" s="21">
        <v>40900</v>
      </c>
      <c r="N735" s="34">
        <v>60</v>
      </c>
      <c r="O735" s="34">
        <v>59</v>
      </c>
      <c r="P735" s="34">
        <v>60</v>
      </c>
      <c r="Q735" s="34">
        <v>59</v>
      </c>
      <c r="R735" s="52">
        <v>59</v>
      </c>
      <c r="S735" s="356">
        <v>600014</v>
      </c>
      <c r="T735" s="26">
        <v>0.05</v>
      </c>
      <c r="U735" s="27">
        <v>0.104</v>
      </c>
      <c r="V735" s="256">
        <v>11323.00438367754</v>
      </c>
      <c r="W735" s="257">
        <v>528016.94837168592</v>
      </c>
      <c r="X735" s="257">
        <v>71997.051628314075</v>
      </c>
      <c r="Y735" s="257">
        <v>151266.02512021759</v>
      </c>
      <c r="Z735" s="257">
        <v>79319.279599975154</v>
      </c>
      <c r="AA735" s="257">
        <v>71946.745520242432</v>
      </c>
      <c r="AB735" s="257">
        <v>18630.815991537413</v>
      </c>
      <c r="AC735" s="257"/>
      <c r="AD735" s="257">
        <v>151363.31464896031</v>
      </c>
      <c r="AE735" s="257">
        <v>79366.263020654311</v>
      </c>
      <c r="AK735" s="82">
        <v>4030</v>
      </c>
    </row>
    <row r="736" spans="2:37">
      <c r="B736" s="81">
        <v>40908</v>
      </c>
      <c r="C736" s="81">
        <v>40908</v>
      </c>
      <c r="D736" s="81">
        <v>40908</v>
      </c>
      <c r="E736" s="203">
        <v>642</v>
      </c>
      <c r="F736" s="82" t="s">
        <v>1053</v>
      </c>
      <c r="G736" s="82" t="s">
        <v>444</v>
      </c>
      <c r="H736" s="19">
        <v>143017303</v>
      </c>
      <c r="I736" s="20">
        <v>99</v>
      </c>
      <c r="J736" s="19" t="s">
        <v>150</v>
      </c>
      <c r="K736" s="19"/>
      <c r="L736" s="21">
        <v>38567</v>
      </c>
      <c r="M736" s="21">
        <v>49148</v>
      </c>
      <c r="N736" s="34">
        <v>348</v>
      </c>
      <c r="O736" s="34">
        <v>76</v>
      </c>
      <c r="P736" s="34">
        <v>228</v>
      </c>
      <c r="Q736" s="34">
        <v>76</v>
      </c>
      <c r="R736" s="52">
        <v>76</v>
      </c>
      <c r="S736" s="356">
        <v>1068217</v>
      </c>
      <c r="T736" s="26">
        <v>0.03</v>
      </c>
      <c r="U736" s="27">
        <v>8.6499999999999994E-2</v>
      </c>
      <c r="V736" s="256">
        <v>6152.3009250629975</v>
      </c>
      <c r="W736" s="257">
        <v>687539.72176371037</v>
      </c>
      <c r="X736" s="257">
        <v>380677.27823628963</v>
      </c>
      <c r="Y736" s="257">
        <v>347071.20119858463</v>
      </c>
      <c r="Z736" s="257">
        <v>176551.5176719694</v>
      </c>
      <c r="AA736" s="257">
        <v>170519.68352661523</v>
      </c>
      <c r="AB736" s="257">
        <v>126892.42607876322</v>
      </c>
      <c r="AC736" s="257"/>
      <c r="AD736" s="257">
        <v>715184.88915063767</v>
      </c>
      <c r="AE736" s="257">
        <v>334507.61091433722</v>
      </c>
      <c r="AK736" s="82">
        <v>642</v>
      </c>
    </row>
    <row r="737" spans="2:37">
      <c r="B737" s="81">
        <v>40908</v>
      </c>
      <c r="C737" s="81">
        <v>40908</v>
      </c>
      <c r="D737" s="81">
        <v>40908</v>
      </c>
      <c r="E737" s="203">
        <v>3050</v>
      </c>
      <c r="F737" s="82" t="s">
        <v>1053</v>
      </c>
      <c r="G737" s="82" t="s">
        <v>349</v>
      </c>
      <c r="H737" s="19">
        <v>143018628</v>
      </c>
      <c r="I737" s="20">
        <v>99</v>
      </c>
      <c r="J737" s="19" t="s">
        <v>1216</v>
      </c>
      <c r="K737" s="19"/>
      <c r="L737" s="21">
        <v>39370</v>
      </c>
      <c r="M737" s="21">
        <v>50306</v>
      </c>
      <c r="N737" s="34">
        <v>360</v>
      </c>
      <c r="O737" s="34">
        <v>50</v>
      </c>
      <c r="P737" s="34">
        <v>228</v>
      </c>
      <c r="Q737" s="34">
        <v>50</v>
      </c>
      <c r="R737" s="52">
        <v>50</v>
      </c>
      <c r="S737" s="356">
        <v>516186</v>
      </c>
      <c r="T737" s="26">
        <v>0.03</v>
      </c>
      <c r="U737" s="27">
        <v>8.6499999999999994E-2</v>
      </c>
      <c r="V737" s="256">
        <v>2972.9274157821569</v>
      </c>
      <c r="W737" s="257">
        <v>332234.34828159685</v>
      </c>
      <c r="X737" s="257">
        <v>183951.65171840315</v>
      </c>
      <c r="Y737" s="257">
        <v>113996.22949545644</v>
      </c>
      <c r="Z737" s="257">
        <v>59158.411069984708</v>
      </c>
      <c r="AA737" s="257">
        <v>54837.818425471734</v>
      </c>
      <c r="AB737" s="257">
        <v>40340.274499649815</v>
      </c>
      <c r="AC737" s="257"/>
      <c r="AD737" s="257">
        <v>345593.10251672741</v>
      </c>
      <c r="AE737" s="257">
        <v>161641.45079831927</v>
      </c>
      <c r="AK737" s="82">
        <v>3050</v>
      </c>
    </row>
    <row r="738" spans="2:37">
      <c r="B738" s="81">
        <v>40908</v>
      </c>
      <c r="C738" s="81">
        <v>40908</v>
      </c>
      <c r="D738" s="81">
        <v>40908</v>
      </c>
      <c r="E738" s="203">
        <v>366</v>
      </c>
      <c r="F738" s="82" t="s">
        <v>1053</v>
      </c>
      <c r="G738" s="82" t="s">
        <v>444</v>
      </c>
      <c r="H738" s="19">
        <v>143019675</v>
      </c>
      <c r="I738" s="20">
        <v>99</v>
      </c>
      <c r="J738" s="19" t="s">
        <v>1072</v>
      </c>
      <c r="K738" s="19"/>
      <c r="L738" s="21">
        <v>40115</v>
      </c>
      <c r="M738" s="21">
        <v>48875</v>
      </c>
      <c r="N738" s="34">
        <v>288</v>
      </c>
      <c r="O738" s="34">
        <v>25</v>
      </c>
      <c r="P738" s="34">
        <v>228</v>
      </c>
      <c r="Q738" s="34">
        <v>25</v>
      </c>
      <c r="R738" s="52">
        <v>25</v>
      </c>
      <c r="S738" s="356">
        <v>550143</v>
      </c>
      <c r="T738" s="26">
        <v>0.03</v>
      </c>
      <c r="U738" s="27">
        <v>8.6499999999999994E-2</v>
      </c>
      <c r="V738" s="256">
        <v>3168.4997409860848</v>
      </c>
      <c r="W738" s="257">
        <v>354090.1943614948</v>
      </c>
      <c r="X738" s="257">
        <v>196052.8056385052</v>
      </c>
      <c r="Y738" s="257">
        <v>62401.049863004802</v>
      </c>
      <c r="Z738" s="257">
        <v>33012.946221080711</v>
      </c>
      <c r="AA738" s="257">
        <v>29388.103641924092</v>
      </c>
      <c r="AB738" s="257">
        <v>21497.018162116801</v>
      </c>
      <c r="AC738" s="257"/>
      <c r="AD738" s="257">
        <v>368327.74658332521</v>
      </c>
      <c r="AE738" s="257">
        <v>172274.94094481415</v>
      </c>
      <c r="AK738" s="82">
        <v>366</v>
      </c>
    </row>
    <row r="739" spans="2:37">
      <c r="B739" s="81">
        <v>40908</v>
      </c>
      <c r="C739" s="81">
        <v>40908</v>
      </c>
      <c r="D739" s="81">
        <v>40908</v>
      </c>
      <c r="E739" s="203">
        <v>3467</v>
      </c>
      <c r="F739" s="82" t="s">
        <v>1053</v>
      </c>
      <c r="G739" s="82" t="s">
        <v>349</v>
      </c>
      <c r="H739" s="19">
        <v>143023451</v>
      </c>
      <c r="I739" s="20">
        <v>98</v>
      </c>
      <c r="J739" s="19" t="s">
        <v>365</v>
      </c>
      <c r="K739" s="19"/>
      <c r="L739" s="21">
        <v>39860</v>
      </c>
      <c r="M739" s="21">
        <v>42428</v>
      </c>
      <c r="N739" s="34">
        <v>84</v>
      </c>
      <c r="O739" s="34">
        <v>33</v>
      </c>
      <c r="P739" s="34">
        <v>60</v>
      </c>
      <c r="Q739" s="34">
        <v>33</v>
      </c>
      <c r="R739" s="52">
        <v>33</v>
      </c>
      <c r="S739" s="356">
        <v>455000</v>
      </c>
      <c r="T739" s="26">
        <v>0.05</v>
      </c>
      <c r="U739" s="27">
        <v>0.104</v>
      </c>
      <c r="V739" s="256">
        <v>8586.4113080249481</v>
      </c>
      <c r="W739" s="257">
        <v>400403.50976663391</v>
      </c>
      <c r="X739" s="257">
        <v>54596.490233366087</v>
      </c>
      <c r="Y739" s="257">
        <v>88863.364220433927</v>
      </c>
      <c r="Z739" s="257">
        <v>47189.189398031507</v>
      </c>
      <c r="AA739" s="257">
        <v>41674.17482240242</v>
      </c>
      <c r="AB739" s="257">
        <v>7902.1235864082491</v>
      </c>
      <c r="AC739" s="257"/>
      <c r="AD739" s="257">
        <v>114781.16871485821</v>
      </c>
      <c r="AE739" s="257">
        <v>60184.678481498238</v>
      </c>
      <c r="AK739" s="82">
        <v>3467</v>
      </c>
    </row>
    <row r="740" spans="2:37">
      <c r="B740" s="81">
        <v>40908</v>
      </c>
      <c r="C740" s="81">
        <v>40908</v>
      </c>
      <c r="D740" s="81">
        <v>40908</v>
      </c>
      <c r="E740" s="203">
        <v>3050</v>
      </c>
      <c r="F740" s="82" t="s">
        <v>1053</v>
      </c>
      <c r="G740" s="82" t="s">
        <v>349</v>
      </c>
      <c r="H740" s="19">
        <v>143023990</v>
      </c>
      <c r="I740" s="20">
        <v>99</v>
      </c>
      <c r="J740" s="19" t="s">
        <v>379</v>
      </c>
      <c r="K740" s="19"/>
      <c r="L740" s="21">
        <v>39626</v>
      </c>
      <c r="M740" s="21">
        <v>50579</v>
      </c>
      <c r="N740" s="34">
        <v>360</v>
      </c>
      <c r="O740" s="34">
        <v>41</v>
      </c>
      <c r="P740" s="34">
        <v>228</v>
      </c>
      <c r="Q740" s="34">
        <v>41</v>
      </c>
      <c r="R740" s="52">
        <v>41</v>
      </c>
      <c r="S740" s="356">
        <v>1020152</v>
      </c>
      <c r="T740" s="26">
        <v>0.03</v>
      </c>
      <c r="U740" s="27">
        <v>8.6499999999999994E-2</v>
      </c>
      <c r="V740" s="256">
        <v>5875.4748270294021</v>
      </c>
      <c r="W740" s="257">
        <v>656603.50119563029</v>
      </c>
      <c r="X740" s="257">
        <v>363548.49880436971</v>
      </c>
      <c r="Y740" s="257">
        <v>186622.26487149444</v>
      </c>
      <c r="Z740" s="257">
        <v>97522.240903528553</v>
      </c>
      <c r="AA740" s="257">
        <v>89100.023967965884</v>
      </c>
      <c r="AB740" s="257">
        <v>65374.949346399815</v>
      </c>
      <c r="AC740" s="257"/>
      <c r="AD740" s="257">
        <v>683004.75936705968</v>
      </c>
      <c r="AE740" s="257">
        <v>319456.26056267886</v>
      </c>
      <c r="AK740" s="82">
        <v>3050</v>
      </c>
    </row>
    <row r="741" spans="2:37">
      <c r="B741" s="81">
        <v>40908</v>
      </c>
      <c r="C741" s="81">
        <v>40908</v>
      </c>
      <c r="D741" s="81">
        <v>40908</v>
      </c>
      <c r="E741" s="203">
        <v>3427</v>
      </c>
      <c r="F741" s="82" t="s">
        <v>1053</v>
      </c>
      <c r="G741" s="82" t="s">
        <v>444</v>
      </c>
      <c r="H741" s="19">
        <v>143024261</v>
      </c>
      <c r="I741" s="20">
        <v>98</v>
      </c>
      <c r="J741" s="19" t="s">
        <v>383</v>
      </c>
      <c r="K741" s="19"/>
      <c r="L741" s="21">
        <v>39945</v>
      </c>
      <c r="M741" s="21">
        <v>41766</v>
      </c>
      <c r="N741" s="34">
        <v>60</v>
      </c>
      <c r="O741" s="34">
        <v>31</v>
      </c>
      <c r="P741" s="34">
        <v>60</v>
      </c>
      <c r="Q741" s="34">
        <v>31</v>
      </c>
      <c r="R741" s="52">
        <v>31</v>
      </c>
      <c r="S741" s="356">
        <v>120000</v>
      </c>
      <c r="T741" s="26">
        <v>0.05</v>
      </c>
      <c r="U741" s="27">
        <v>0.104</v>
      </c>
      <c r="V741" s="256">
        <v>2264.5480372813045</v>
      </c>
      <c r="W741" s="257">
        <v>105600.92565273859</v>
      </c>
      <c r="X741" s="257">
        <v>14399.074347261412</v>
      </c>
      <c r="Y741" s="257">
        <v>22449.056760235835</v>
      </c>
      <c r="Z741" s="257">
        <v>11939.377699182911</v>
      </c>
      <c r="AA741" s="257">
        <v>10509.679061052924</v>
      </c>
      <c r="AB741" s="257">
        <v>1957.7688805487007</v>
      </c>
      <c r="AC741" s="257"/>
      <c r="AD741" s="257">
        <v>30271.95658413841</v>
      </c>
      <c r="AE741" s="257">
        <v>15872.882236878666</v>
      </c>
      <c r="AK741" s="82">
        <v>3427</v>
      </c>
    </row>
    <row r="742" spans="2:37">
      <c r="B742" s="81">
        <v>40908</v>
      </c>
      <c r="C742" s="81">
        <v>40908</v>
      </c>
      <c r="D742" s="81">
        <v>40908</v>
      </c>
      <c r="E742" s="203">
        <v>578</v>
      </c>
      <c r="F742" s="82" t="s">
        <v>1053</v>
      </c>
      <c r="G742" s="82" t="s">
        <v>444</v>
      </c>
      <c r="H742" s="19">
        <v>143024970</v>
      </c>
      <c r="I742" s="20">
        <v>99</v>
      </c>
      <c r="J742" s="19" t="s">
        <v>914</v>
      </c>
      <c r="K742" s="19"/>
      <c r="L742" s="21">
        <v>38082</v>
      </c>
      <c r="M742" s="21">
        <v>43585</v>
      </c>
      <c r="N742" s="34">
        <v>181</v>
      </c>
      <c r="O742" s="34">
        <v>92</v>
      </c>
      <c r="P742" s="34">
        <v>181</v>
      </c>
      <c r="Q742" s="34">
        <v>92</v>
      </c>
      <c r="R742" s="52">
        <v>92</v>
      </c>
      <c r="S742" s="356">
        <v>450055</v>
      </c>
      <c r="T742" s="26">
        <v>0.03</v>
      </c>
      <c r="U742" s="27">
        <v>8.6499999999999994E-2</v>
      </c>
      <c r="V742" s="256">
        <v>3094.3978507217939</v>
      </c>
      <c r="W742" s="257">
        <v>312291.33303579548</v>
      </c>
      <c r="X742" s="257">
        <v>137763.66696420452</v>
      </c>
      <c r="Y742" s="257">
        <v>175145.48962359727</v>
      </c>
      <c r="Z742" s="257">
        <v>81268.817550607986</v>
      </c>
      <c r="AA742" s="257">
        <v>93876.672072989284</v>
      </c>
      <c r="AB742" s="257">
        <v>55588.848073275505</v>
      </c>
      <c r="AC742" s="257"/>
      <c r="AD742" s="257">
        <v>247794.67794484293</v>
      </c>
      <c r="AE742" s="257">
        <v>110031.01098063422</v>
      </c>
      <c r="AK742" s="82">
        <v>578</v>
      </c>
    </row>
    <row r="743" spans="2:37">
      <c r="B743" s="81">
        <v>40908</v>
      </c>
      <c r="C743" s="81">
        <v>40908</v>
      </c>
      <c r="D743" s="81">
        <v>40908</v>
      </c>
      <c r="E743" s="203">
        <v>113</v>
      </c>
      <c r="F743" s="82" t="s">
        <v>1053</v>
      </c>
      <c r="G743" s="82" t="s">
        <v>349</v>
      </c>
      <c r="H743" s="19">
        <v>143035824</v>
      </c>
      <c r="I743" s="20">
        <v>99</v>
      </c>
      <c r="J743" s="19" t="s">
        <v>1591</v>
      </c>
      <c r="K743" s="19"/>
      <c r="L743" s="21">
        <v>39731</v>
      </c>
      <c r="M743" s="21">
        <v>50306</v>
      </c>
      <c r="N743" s="34">
        <v>348</v>
      </c>
      <c r="O743" s="34">
        <v>38</v>
      </c>
      <c r="P743" s="34">
        <v>228</v>
      </c>
      <c r="Q743" s="34">
        <v>38</v>
      </c>
      <c r="R743" s="52">
        <v>38</v>
      </c>
      <c r="S743" s="356">
        <v>4791445</v>
      </c>
      <c r="T743" s="26">
        <v>0.03</v>
      </c>
      <c r="U743" s="27">
        <v>8.6499999999999994E-2</v>
      </c>
      <c r="V743" s="256">
        <v>27595.901868148958</v>
      </c>
      <c r="W743" s="257">
        <v>3083932.1618604846</v>
      </c>
      <c r="X743" s="257">
        <v>1707512.8381395154</v>
      </c>
      <c r="Y743" s="257">
        <v>815041.01011368143</v>
      </c>
      <c r="Z743" s="257">
        <v>426898.14453756181</v>
      </c>
      <c r="AA743" s="257">
        <v>388142.86557611963</v>
      </c>
      <c r="AB743" s="257">
        <v>284585.47302325256</v>
      </c>
      <c r="AC743" s="257"/>
      <c r="AD743" s="257">
        <v>3207933.4640774014</v>
      </c>
      <c r="AE743" s="257">
        <v>1500420.6259378444</v>
      </c>
      <c r="AK743" s="82">
        <v>113</v>
      </c>
    </row>
    <row r="744" spans="2:37">
      <c r="B744" s="81">
        <v>40900</v>
      </c>
      <c r="C744" s="81">
        <v>40900</v>
      </c>
      <c r="D744" s="81">
        <v>40908</v>
      </c>
      <c r="E744" s="203">
        <v>39</v>
      </c>
      <c r="F744" s="82" t="s">
        <v>1054</v>
      </c>
      <c r="G744" s="82" t="s">
        <v>444</v>
      </c>
      <c r="H744" s="19">
        <v>143037800</v>
      </c>
      <c r="I744" s="20">
        <v>98</v>
      </c>
      <c r="J744" s="19" t="s">
        <v>1554</v>
      </c>
      <c r="K744" s="19"/>
      <c r="L744" s="21">
        <v>39094</v>
      </c>
      <c r="M744" s="21">
        <v>40900</v>
      </c>
      <c r="N744" s="34">
        <v>59</v>
      </c>
      <c r="O744" s="34">
        <v>59</v>
      </c>
      <c r="P744" s="34">
        <v>59</v>
      </c>
      <c r="Q744" s="34">
        <v>59</v>
      </c>
      <c r="R744" s="52">
        <v>59</v>
      </c>
      <c r="S744" s="356">
        <v>39420</v>
      </c>
      <c r="T744" s="26">
        <v>0.05</v>
      </c>
      <c r="U744" s="27">
        <v>0.104</v>
      </c>
      <c r="V744" s="256">
        <v>755.00606753528268</v>
      </c>
      <c r="W744" s="257">
        <v>34757.74344853135</v>
      </c>
      <c r="X744" s="257">
        <v>4662.2565514686503</v>
      </c>
      <c r="Y744" s="257">
        <v>9787.6145360499013</v>
      </c>
      <c r="Z744" s="257">
        <v>5125.3579845817858</v>
      </c>
      <c r="AA744" s="257">
        <v>4662.2565514681155</v>
      </c>
      <c r="AB744" s="257">
        <v>1206.4611251607473</v>
      </c>
      <c r="AC744" s="257"/>
      <c r="AD744" s="257">
        <v>9787.6145360499013</v>
      </c>
      <c r="AE744" s="257">
        <v>5125.3579845817858</v>
      </c>
      <c r="AK744" s="82">
        <v>39</v>
      </c>
    </row>
    <row r="745" spans="2:37">
      <c r="B745" s="81">
        <v>40908</v>
      </c>
      <c r="C745" s="81">
        <v>40908</v>
      </c>
      <c r="D745" s="81">
        <v>40908</v>
      </c>
      <c r="E745" s="203">
        <v>113</v>
      </c>
      <c r="F745" s="82" t="s">
        <v>1053</v>
      </c>
      <c r="G745" s="82" t="s">
        <v>349</v>
      </c>
      <c r="H745" s="19">
        <v>143037983</v>
      </c>
      <c r="I745" s="20">
        <v>99</v>
      </c>
      <c r="J745" s="19" t="s">
        <v>1599</v>
      </c>
      <c r="K745" s="19"/>
      <c r="L745" s="21">
        <v>40004</v>
      </c>
      <c r="M745" s="21">
        <v>50215</v>
      </c>
      <c r="N745" s="34">
        <v>336</v>
      </c>
      <c r="O745" s="34">
        <v>29</v>
      </c>
      <c r="P745" s="34">
        <v>228</v>
      </c>
      <c r="Q745" s="34">
        <v>29</v>
      </c>
      <c r="R745" s="52">
        <v>29</v>
      </c>
      <c r="S745" s="356">
        <v>1258426</v>
      </c>
      <c r="T745" s="26">
        <v>0.03</v>
      </c>
      <c r="U745" s="27">
        <v>8.6499999999999994E-2</v>
      </c>
      <c r="V745" s="256">
        <v>7247.792764881412</v>
      </c>
      <c r="W745" s="257">
        <v>809964.51273497706</v>
      </c>
      <c r="X745" s="257">
        <v>448461.48726502294</v>
      </c>
      <c r="Y745" s="257">
        <v>164911.32752851828</v>
      </c>
      <c r="Z745" s="257">
        <v>86977.416701969807</v>
      </c>
      <c r="AA745" s="257">
        <v>77933.910826548468</v>
      </c>
      <c r="AB745" s="257">
        <v>57041.154081954672</v>
      </c>
      <c r="AC745" s="257"/>
      <c r="AD745" s="257">
        <v>842532.23765796807</v>
      </c>
      <c r="AE745" s="257">
        <v>394070.75039293134</v>
      </c>
      <c r="AK745" s="82">
        <v>113</v>
      </c>
    </row>
    <row r="746" spans="2:37">
      <c r="B746" s="81">
        <v>40908</v>
      </c>
      <c r="C746" s="81">
        <v>40908</v>
      </c>
      <c r="D746" s="81">
        <v>40908</v>
      </c>
      <c r="E746" s="203">
        <v>581</v>
      </c>
      <c r="F746" s="82" t="s">
        <v>1053</v>
      </c>
      <c r="G746" s="82" t="s">
        <v>444</v>
      </c>
      <c r="H746" s="19">
        <v>143038238</v>
      </c>
      <c r="I746" s="20">
        <v>98</v>
      </c>
      <c r="J746" s="19" t="s">
        <v>1607</v>
      </c>
      <c r="K746" s="19"/>
      <c r="L746" s="21">
        <v>39993</v>
      </c>
      <c r="M746" s="21">
        <v>41813</v>
      </c>
      <c r="N746" s="34">
        <v>60</v>
      </c>
      <c r="O746" s="34">
        <v>29</v>
      </c>
      <c r="P746" s="34">
        <v>60</v>
      </c>
      <c r="Q746" s="34">
        <v>29</v>
      </c>
      <c r="R746" s="52">
        <v>29</v>
      </c>
      <c r="S746" s="356">
        <v>150000</v>
      </c>
      <c r="T746" s="26">
        <v>0.05</v>
      </c>
      <c r="U746" s="27">
        <v>0.104</v>
      </c>
      <c r="V746" s="256">
        <v>2830.6850466016308</v>
      </c>
      <c r="W746" s="257">
        <v>132001.15706592327</v>
      </c>
      <c r="X746" s="257">
        <v>17998.842934076732</v>
      </c>
      <c r="Y746" s="257">
        <v>26751.277494399383</v>
      </c>
      <c r="Z746" s="257">
        <v>14249.923115431899</v>
      </c>
      <c r="AA746" s="257">
        <v>12501.354378967484</v>
      </c>
      <c r="AB746" s="257">
        <v>2289.3265135448473</v>
      </c>
      <c r="AC746" s="257"/>
      <c r="AD746" s="257">
        <v>37839.945730173065</v>
      </c>
      <c r="AE746" s="257">
        <v>19841.102796098327</v>
      </c>
      <c r="AK746" s="82">
        <v>581</v>
      </c>
    </row>
    <row r="747" spans="2:37">
      <c r="B747" s="81">
        <v>40908</v>
      </c>
      <c r="C747" s="81">
        <v>40908</v>
      </c>
      <c r="D747" s="81">
        <v>40908</v>
      </c>
      <c r="E747" s="203">
        <v>3090</v>
      </c>
      <c r="F747" s="82" t="s">
        <v>1053</v>
      </c>
      <c r="G747" s="82" t="s">
        <v>444</v>
      </c>
      <c r="H747" s="19">
        <v>143093719</v>
      </c>
      <c r="I747" s="20">
        <v>99</v>
      </c>
      <c r="J747" s="19" t="s">
        <v>656</v>
      </c>
      <c r="K747" s="19"/>
      <c r="L747" s="21">
        <v>40407</v>
      </c>
      <c r="M747" s="21">
        <v>51349</v>
      </c>
      <c r="N747" s="34">
        <v>360</v>
      </c>
      <c r="O747" s="34">
        <v>15</v>
      </c>
      <c r="P747" s="34">
        <v>228</v>
      </c>
      <c r="Q747" s="34">
        <v>15</v>
      </c>
      <c r="R747" s="52">
        <v>15</v>
      </c>
      <c r="S747" s="356">
        <v>1110046</v>
      </c>
      <c r="T747" s="26">
        <v>0.03</v>
      </c>
      <c r="U747" s="27">
        <v>8.6499999999999994E-2</v>
      </c>
      <c r="V747" s="256">
        <v>6393.2113350213303</v>
      </c>
      <c r="W747" s="257">
        <v>714462.24688889959</v>
      </c>
      <c r="X747" s="257">
        <v>395583.75311110041</v>
      </c>
      <c r="Y747" s="257">
        <v>76280.301341519065</v>
      </c>
      <c r="Z747" s="257">
        <v>40666.608157199509</v>
      </c>
      <c r="AA747" s="257">
        <v>35613.693184319556</v>
      </c>
      <c r="AB747" s="257">
        <v>26025.246915203974</v>
      </c>
      <c r="AC747" s="257"/>
      <c r="AD747" s="257">
        <v>743189.93749594735</v>
      </c>
      <c r="AE747" s="257">
        <v>347606.18438483571</v>
      </c>
      <c r="AK747" s="82">
        <v>3090</v>
      </c>
    </row>
    <row r="748" spans="2:37">
      <c r="B748" s="81">
        <v>40908</v>
      </c>
      <c r="C748" s="81">
        <v>40908</v>
      </c>
      <c r="D748" s="81">
        <v>40908</v>
      </c>
      <c r="E748" s="203">
        <v>4006</v>
      </c>
      <c r="F748" s="82" t="s">
        <v>1053</v>
      </c>
      <c r="G748" s="82" t="s">
        <v>444</v>
      </c>
      <c r="H748" s="19">
        <v>143124517</v>
      </c>
      <c r="I748" s="20">
        <v>99</v>
      </c>
      <c r="J748" s="19" t="s">
        <v>673</v>
      </c>
      <c r="K748" s="19"/>
      <c r="L748" s="21">
        <v>40350</v>
      </c>
      <c r="M748" s="21">
        <v>51318</v>
      </c>
      <c r="N748" s="34">
        <v>361</v>
      </c>
      <c r="O748" s="34">
        <v>17</v>
      </c>
      <c r="P748" s="34">
        <v>228</v>
      </c>
      <c r="Q748" s="34">
        <v>17</v>
      </c>
      <c r="R748" s="52">
        <v>17</v>
      </c>
      <c r="S748" s="356">
        <v>390844</v>
      </c>
      <c r="T748" s="26">
        <v>0.03</v>
      </c>
      <c r="U748" s="27">
        <v>8.6499999999999994E-2</v>
      </c>
      <c r="V748" s="256">
        <v>2251.0313005272546</v>
      </c>
      <c r="W748" s="257">
        <v>251560.09969230564</v>
      </c>
      <c r="X748" s="257">
        <v>139283.90030769436</v>
      </c>
      <c r="Y748" s="257">
        <v>30381.636917130909</v>
      </c>
      <c r="Z748" s="257">
        <v>16172.274908868745</v>
      </c>
      <c r="AA748" s="257">
        <v>14209.362008262164</v>
      </c>
      <c r="AB748" s="257">
        <v>10385.203093117563</v>
      </c>
      <c r="AC748" s="257"/>
      <c r="AD748" s="257">
        <v>261675.03682790336</v>
      </c>
      <c r="AE748" s="257">
        <v>122391.13652020457</v>
      </c>
      <c r="AK748" s="82">
        <v>4006</v>
      </c>
    </row>
    <row r="749" spans="2:37">
      <c r="B749" s="81">
        <v>40908</v>
      </c>
      <c r="C749" s="81">
        <v>40908</v>
      </c>
      <c r="D749" s="81">
        <v>40908</v>
      </c>
      <c r="E749" s="203">
        <v>578</v>
      </c>
      <c r="F749" s="82" t="s">
        <v>1053</v>
      </c>
      <c r="G749" s="82" t="s">
        <v>444</v>
      </c>
      <c r="H749" s="19">
        <v>143135918</v>
      </c>
      <c r="I749" s="20">
        <v>99</v>
      </c>
      <c r="J749" s="19" t="s">
        <v>808</v>
      </c>
      <c r="K749" s="19"/>
      <c r="L749" s="21">
        <v>40401</v>
      </c>
      <c r="M749" s="21">
        <v>51349</v>
      </c>
      <c r="N749" s="34">
        <v>360</v>
      </c>
      <c r="O749" s="34">
        <v>16</v>
      </c>
      <c r="P749" s="34">
        <v>228</v>
      </c>
      <c r="Q749" s="34">
        <v>16</v>
      </c>
      <c r="R749" s="52">
        <v>16</v>
      </c>
      <c r="S749" s="356">
        <v>3500204</v>
      </c>
      <c r="T749" s="26">
        <v>0.03</v>
      </c>
      <c r="U749" s="27">
        <v>8.6499999999999994E-2</v>
      </c>
      <c r="V749" s="256">
        <v>20159.114025623261</v>
      </c>
      <c r="W749" s="257">
        <v>2252846.8319416614</v>
      </c>
      <c r="X749" s="257">
        <v>1247357.1680583386</v>
      </c>
      <c r="Y749" s="257">
        <v>256320.89325179436</v>
      </c>
      <c r="Z749" s="257">
        <v>136545.32229049946</v>
      </c>
      <c r="AA749" s="257">
        <v>119775.5709612949</v>
      </c>
      <c r="AB749" s="257">
        <v>87533.836354971121</v>
      </c>
      <c r="AC749" s="257"/>
      <c r="AD749" s="257">
        <v>2343431.1659003915</v>
      </c>
      <c r="AE749" s="257">
        <v>1096073.9978420178</v>
      </c>
      <c r="AK749" s="82">
        <v>578</v>
      </c>
    </row>
    <row r="750" spans="2:37">
      <c r="B750" s="81">
        <v>40908</v>
      </c>
      <c r="C750" s="81">
        <v>40908</v>
      </c>
      <c r="D750" s="81">
        <v>40908</v>
      </c>
      <c r="E750" s="203">
        <v>642</v>
      </c>
      <c r="F750" s="82" t="s">
        <v>1053</v>
      </c>
      <c r="G750" s="82" t="s">
        <v>444</v>
      </c>
      <c r="H750" s="19">
        <v>143246922</v>
      </c>
      <c r="I750" s="20">
        <v>99</v>
      </c>
      <c r="J750" s="19" t="s">
        <v>96</v>
      </c>
      <c r="K750" s="19"/>
      <c r="L750" s="21">
        <v>40269</v>
      </c>
      <c r="M750" s="21">
        <v>49400</v>
      </c>
      <c r="N750" s="34">
        <v>300</v>
      </c>
      <c r="O750" s="34">
        <v>20</v>
      </c>
      <c r="P750" s="34">
        <v>228</v>
      </c>
      <c r="Q750" s="34">
        <v>20</v>
      </c>
      <c r="R750" s="52">
        <v>20</v>
      </c>
      <c r="S750" s="356">
        <v>450010</v>
      </c>
      <c r="T750" s="26">
        <v>0.03</v>
      </c>
      <c r="U750" s="27">
        <v>8.6499999999999994E-2</v>
      </c>
      <c r="V750" s="256">
        <v>2591.7926219930964</v>
      </c>
      <c r="W750" s="257">
        <v>289641.2902910994</v>
      </c>
      <c r="X750" s="257">
        <v>160368.7097089006</v>
      </c>
      <c r="Y750" s="257">
        <v>41035.613955229943</v>
      </c>
      <c r="Z750" s="257">
        <v>21793.222727462988</v>
      </c>
      <c r="AA750" s="257">
        <v>19242.391227766955</v>
      </c>
      <c r="AB750" s="257">
        <v>14067.430676219352</v>
      </c>
      <c r="AC750" s="257"/>
      <c r="AD750" s="257">
        <v>301287.42752332112</v>
      </c>
      <c r="AE750" s="257">
        <v>140918.71781441499</v>
      </c>
      <c r="AK750" s="82">
        <v>642</v>
      </c>
    </row>
    <row r="751" spans="2:37">
      <c r="B751" s="81">
        <v>40908</v>
      </c>
      <c r="C751" s="81">
        <v>40908</v>
      </c>
      <c r="D751" s="81">
        <v>40908</v>
      </c>
      <c r="E751" s="203">
        <v>10171</v>
      </c>
      <c r="F751" s="82" t="s">
        <v>1053</v>
      </c>
      <c r="G751" s="82" t="s">
        <v>349</v>
      </c>
      <c r="H751" s="19">
        <v>143991407</v>
      </c>
      <c r="I751" s="20">
        <v>98</v>
      </c>
      <c r="J751" s="19" t="s">
        <v>199</v>
      </c>
      <c r="K751" s="19"/>
      <c r="L751" s="21">
        <v>40294</v>
      </c>
      <c r="M751" s="21">
        <v>41030</v>
      </c>
      <c r="N751" s="34">
        <v>24</v>
      </c>
      <c r="O751" s="34">
        <v>19</v>
      </c>
      <c r="P751" s="34">
        <v>24</v>
      </c>
      <c r="Q751" s="34">
        <v>19</v>
      </c>
      <c r="R751" s="52">
        <v>19</v>
      </c>
      <c r="S751" s="356">
        <v>249732</v>
      </c>
      <c r="T751" s="26">
        <v>0.05</v>
      </c>
      <c r="U751" s="27">
        <v>0.104</v>
      </c>
      <c r="V751" s="256">
        <v>10956.089901068335</v>
      </c>
      <c r="W751" s="257">
        <v>236480.58919122082</v>
      </c>
      <c r="X751" s="257">
        <v>13251.410808779183</v>
      </c>
      <c r="Y751" s="257">
        <v>25069.587526842693</v>
      </c>
      <c r="Z751" s="257">
        <v>12536.00428844604</v>
      </c>
      <c r="AA751" s="257">
        <v>12533.583238396654</v>
      </c>
      <c r="AB751" s="257">
        <v>1104.284234064932</v>
      </c>
      <c r="AC751" s="257"/>
      <c r="AD751" s="257">
        <v>26465.568434416615</v>
      </c>
      <c r="AE751" s="257">
        <v>13214.157625641059</v>
      </c>
      <c r="AK751" s="82">
        <v>10171</v>
      </c>
    </row>
    <row r="752" spans="2:37">
      <c r="B752" s="81">
        <v>40908</v>
      </c>
      <c r="C752" s="81">
        <v>40908</v>
      </c>
      <c r="D752" s="81">
        <v>40908</v>
      </c>
      <c r="E752" s="203">
        <v>3050</v>
      </c>
      <c r="F752" s="82" t="s">
        <v>1053</v>
      </c>
      <c r="G752" s="82" t="s">
        <v>349</v>
      </c>
      <c r="H752" s="19">
        <v>143991784</v>
      </c>
      <c r="I752" s="20">
        <v>98</v>
      </c>
      <c r="J752" s="19" t="s">
        <v>1386</v>
      </c>
      <c r="K752" s="19"/>
      <c r="L752" s="21">
        <v>40330</v>
      </c>
      <c r="M752" s="21">
        <v>42156</v>
      </c>
      <c r="N752" s="34">
        <v>60</v>
      </c>
      <c r="O752" s="34">
        <v>18</v>
      </c>
      <c r="P752" s="34">
        <v>60</v>
      </c>
      <c r="Q752" s="34">
        <v>18</v>
      </c>
      <c r="R752" s="52">
        <v>18</v>
      </c>
      <c r="S752" s="356">
        <v>125434</v>
      </c>
      <c r="T752" s="26">
        <v>0.05</v>
      </c>
      <c r="U752" s="27">
        <v>0.104</v>
      </c>
      <c r="V752" s="256">
        <v>2367.0943209028596</v>
      </c>
      <c r="W752" s="257">
        <v>110382.88756938011</v>
      </c>
      <c r="X752" s="257">
        <v>15051.112430619891</v>
      </c>
      <c r="Y752" s="257">
        <v>15260.157562436008</v>
      </c>
      <c r="Z752" s="257">
        <v>8205.1686031638856</v>
      </c>
      <c r="AA752" s="257">
        <v>7054.9889592721229</v>
      </c>
      <c r="AB752" s="257">
        <v>1188.2457182068335</v>
      </c>
      <c r="AC752" s="257"/>
      <c r="AD752" s="257">
        <v>31642.771684790161</v>
      </c>
      <c r="AE752" s="257">
        <v>16591.65925417198</v>
      </c>
      <c r="AK752" s="82">
        <v>3050</v>
      </c>
    </row>
    <row r="753" spans="2:37">
      <c r="B753" s="81">
        <v>40908</v>
      </c>
      <c r="C753" s="81">
        <v>40908</v>
      </c>
      <c r="D753" s="81">
        <v>40908</v>
      </c>
      <c r="E753" s="203">
        <v>492</v>
      </c>
      <c r="F753" s="82" t="s">
        <v>1053</v>
      </c>
      <c r="G753" s="82" t="s">
        <v>444</v>
      </c>
      <c r="H753" s="19">
        <v>143992705</v>
      </c>
      <c r="I753" s="20">
        <v>98</v>
      </c>
      <c r="J753" s="19" t="s">
        <v>1744</v>
      </c>
      <c r="K753" s="19"/>
      <c r="L753" s="21">
        <v>40420</v>
      </c>
      <c r="M753" s="21">
        <v>42248</v>
      </c>
      <c r="N753" s="34">
        <v>60</v>
      </c>
      <c r="O753" s="34">
        <v>15</v>
      </c>
      <c r="P753" s="34">
        <v>60</v>
      </c>
      <c r="Q753" s="34">
        <v>15</v>
      </c>
      <c r="R753" s="52">
        <v>15</v>
      </c>
      <c r="S753" s="356">
        <v>244427</v>
      </c>
      <c r="T753" s="26">
        <v>0.05</v>
      </c>
      <c r="U753" s="27">
        <v>0.104</v>
      </c>
      <c r="V753" s="256">
        <v>4612.6390259046457</v>
      </c>
      <c r="W753" s="257">
        <v>215097.64545434949</v>
      </c>
      <c r="X753" s="257">
        <v>29329.354545650509</v>
      </c>
      <c r="Y753" s="257">
        <v>25365.176270187032</v>
      </c>
      <c r="Z753" s="257">
        <v>13675.478176697161</v>
      </c>
      <c r="AA753" s="257">
        <v>11689.698093489871</v>
      </c>
      <c r="AB753" s="257">
        <v>1929.5627990559547</v>
      </c>
      <c r="AC753" s="257"/>
      <c r="AD753" s="257">
        <v>61660.696099926688</v>
      </c>
      <c r="AE753" s="257">
        <v>32331.34155427949</v>
      </c>
      <c r="AK753" s="82">
        <v>492</v>
      </c>
    </row>
    <row r="754" spans="2:37">
      <c r="B754" s="81">
        <v>40908</v>
      </c>
      <c r="C754" s="81">
        <v>40908</v>
      </c>
      <c r="D754" s="81">
        <v>40908</v>
      </c>
      <c r="E754" s="203">
        <v>335</v>
      </c>
      <c r="F754" s="82" t="s">
        <v>1053</v>
      </c>
      <c r="G754" s="82" t="s">
        <v>349</v>
      </c>
      <c r="H754" s="19">
        <v>283050238</v>
      </c>
      <c r="I754" s="20">
        <v>99</v>
      </c>
      <c r="J754" s="19" t="s">
        <v>1032</v>
      </c>
      <c r="K754" s="19"/>
      <c r="L754" s="21">
        <v>39367</v>
      </c>
      <c r="M754" s="21">
        <v>46318</v>
      </c>
      <c r="N754" s="34">
        <v>229</v>
      </c>
      <c r="O754" s="34">
        <v>50</v>
      </c>
      <c r="P754" s="34">
        <v>228</v>
      </c>
      <c r="Q754" s="34">
        <v>50</v>
      </c>
      <c r="R754" s="52">
        <v>50</v>
      </c>
      <c r="S754" s="356">
        <v>1500153</v>
      </c>
      <c r="T754" s="26">
        <v>0.03</v>
      </c>
      <c r="U754" s="27">
        <v>8.6499999999999994E-2</v>
      </c>
      <c r="V754" s="256">
        <v>8639.9979495140324</v>
      </c>
      <c r="W754" s="257">
        <v>965547.98905371793</v>
      </c>
      <c r="X754" s="257">
        <v>534605.01094628207</v>
      </c>
      <c r="Y754" s="257">
        <v>331298.76762697479</v>
      </c>
      <c r="Z754" s="257">
        <v>171927.69242457332</v>
      </c>
      <c r="AA754" s="257">
        <v>159371.07520240147</v>
      </c>
      <c r="AB754" s="257">
        <v>117237.94099699169</v>
      </c>
      <c r="AC754" s="257"/>
      <c r="AD754" s="257">
        <v>1004371.5434354617</v>
      </c>
      <c r="AE754" s="257">
        <v>469766.53248916322</v>
      </c>
      <c r="AK754" s="82">
        <v>335</v>
      </c>
    </row>
    <row r="755" spans="2:37">
      <c r="B755" s="81">
        <v>40908</v>
      </c>
      <c r="C755" s="81">
        <v>40908</v>
      </c>
      <c r="D755" s="81">
        <v>40908</v>
      </c>
      <c r="E755" s="203">
        <v>335</v>
      </c>
      <c r="F755" s="82" t="s">
        <v>1053</v>
      </c>
      <c r="G755" s="82" t="s">
        <v>349</v>
      </c>
      <c r="H755" s="19">
        <v>283050335</v>
      </c>
      <c r="I755" s="20">
        <v>98</v>
      </c>
      <c r="J755" s="19" t="s">
        <v>1032</v>
      </c>
      <c r="K755" s="19"/>
      <c r="L755" s="21">
        <v>40422</v>
      </c>
      <c r="M755" s="21">
        <v>42970</v>
      </c>
      <c r="N755" s="34">
        <v>84</v>
      </c>
      <c r="O755" s="34">
        <v>15</v>
      </c>
      <c r="P755" s="34">
        <v>60</v>
      </c>
      <c r="Q755" s="34">
        <v>15</v>
      </c>
      <c r="R755" s="52">
        <v>15</v>
      </c>
      <c r="S755" s="356">
        <v>233400</v>
      </c>
      <c r="T755" s="26">
        <v>0.05</v>
      </c>
      <c r="U755" s="27">
        <v>0.104</v>
      </c>
      <c r="V755" s="256">
        <v>4404.5459325121374</v>
      </c>
      <c r="W755" s="257">
        <v>205393.80039457657</v>
      </c>
      <c r="X755" s="257">
        <v>28006.199605423433</v>
      </c>
      <c r="Y755" s="257">
        <v>24220.859976441443</v>
      </c>
      <c r="Z755" s="257">
        <v>13058.52711214848</v>
      </c>
      <c r="AA755" s="257">
        <v>11162.332864292963</v>
      </c>
      <c r="AB755" s="257">
        <v>1842.5131319357522</v>
      </c>
      <c r="AC755" s="257"/>
      <c r="AD755" s="257">
        <v>58878.955556149209</v>
      </c>
      <c r="AE755" s="257">
        <v>30872.755950728984</v>
      </c>
      <c r="AK755" s="82">
        <v>335</v>
      </c>
    </row>
    <row r="756" spans="2:37">
      <c r="B756" s="81">
        <v>40908</v>
      </c>
      <c r="C756" s="81">
        <v>40908</v>
      </c>
      <c r="D756" s="81">
        <v>40908</v>
      </c>
      <c r="E756" s="203">
        <v>3341</v>
      </c>
      <c r="F756" s="82" t="s">
        <v>1053</v>
      </c>
      <c r="G756" s="82" t="s">
        <v>349</v>
      </c>
      <c r="H756" s="19">
        <v>143994341</v>
      </c>
      <c r="I756" s="20">
        <v>98</v>
      </c>
      <c r="J756" s="19" t="s">
        <v>1404</v>
      </c>
      <c r="K756" s="19"/>
      <c r="L756" s="21">
        <v>40605</v>
      </c>
      <c r="M756" s="21">
        <v>42430</v>
      </c>
      <c r="N756" s="34">
        <v>60</v>
      </c>
      <c r="O756" s="34">
        <v>9</v>
      </c>
      <c r="P756" s="34">
        <v>60</v>
      </c>
      <c r="Q756" s="34">
        <v>9</v>
      </c>
      <c r="R756" s="52">
        <v>9</v>
      </c>
      <c r="S756" s="356">
        <v>206486</v>
      </c>
      <c r="T756" s="26">
        <v>0.05</v>
      </c>
      <c r="U756" s="27">
        <v>9.4E-2</v>
      </c>
      <c r="V756" s="256">
        <v>3896.6455502172294</v>
      </c>
      <c r="W756" s="257">
        <v>185970.54176631826</v>
      </c>
      <c r="X756" s="257">
        <v>20515.45823368174</v>
      </c>
      <c r="Y756" s="257">
        <v>12410.153209530228</v>
      </c>
      <c r="Z756" s="257">
        <v>7283.3262084853286</v>
      </c>
      <c r="AA756" s="257">
        <v>5126.8270010448996</v>
      </c>
      <c r="AB756" s="257">
        <v>809.820719750595</v>
      </c>
      <c r="AC756" s="257"/>
      <c r="AD756" s="257">
        <v>47828.191246716611</v>
      </c>
      <c r="AE756" s="257">
        <v>27312.733013034398</v>
      </c>
      <c r="AK756" s="82">
        <v>3341</v>
      </c>
    </row>
    <row r="757" spans="2:37">
      <c r="B757" s="81">
        <v>40908</v>
      </c>
      <c r="C757" s="81">
        <v>40908</v>
      </c>
      <c r="D757" s="81">
        <v>40908</v>
      </c>
      <c r="E757" s="203">
        <v>3467</v>
      </c>
      <c r="F757" s="82" t="s">
        <v>1053</v>
      </c>
      <c r="G757" s="82" t="s">
        <v>349</v>
      </c>
      <c r="H757" s="19">
        <v>143993736</v>
      </c>
      <c r="I757" s="20">
        <v>98</v>
      </c>
      <c r="J757" s="19" t="s">
        <v>365</v>
      </c>
      <c r="K757" s="19"/>
      <c r="L757" s="21">
        <v>40641</v>
      </c>
      <c r="M757" s="21">
        <v>42461</v>
      </c>
      <c r="N757" s="34">
        <v>60</v>
      </c>
      <c r="O757" s="34">
        <v>8</v>
      </c>
      <c r="P757" s="34">
        <v>60</v>
      </c>
      <c r="Q757" s="34">
        <v>8</v>
      </c>
      <c r="R757" s="52">
        <v>8</v>
      </c>
      <c r="S757" s="356">
        <v>67084</v>
      </c>
      <c r="T757" s="26">
        <v>0.05</v>
      </c>
      <c r="U757" s="27">
        <v>9.4E-2</v>
      </c>
      <c r="V757" s="256">
        <v>1265.9578377748253</v>
      </c>
      <c r="W757" s="257">
        <v>60418.85563114057</v>
      </c>
      <c r="X757" s="257">
        <v>6665.14436885943</v>
      </c>
      <c r="Y757" s="257">
        <v>3609.6371888703866</v>
      </c>
      <c r="Z757" s="257">
        <v>2120.0844783250423</v>
      </c>
      <c r="AA757" s="257">
        <v>1489.5527105453443</v>
      </c>
      <c r="AB757" s="257">
        <v>233.86471469682209</v>
      </c>
      <c r="AC757" s="257"/>
      <c r="AD757" s="257">
        <v>15538.614635349284</v>
      </c>
      <c r="AE757" s="257">
        <v>8873.4702664897341</v>
      </c>
      <c r="AK757" s="82">
        <v>3467</v>
      </c>
    </row>
    <row r="758" spans="2:37">
      <c r="B758" s="81">
        <v>40908</v>
      </c>
      <c r="C758" s="81">
        <v>40908</v>
      </c>
      <c r="D758" s="81">
        <v>40908</v>
      </c>
      <c r="E758" s="203">
        <v>4130</v>
      </c>
      <c r="F758" s="82" t="s">
        <v>1053</v>
      </c>
      <c r="G758" s="82" t="s">
        <v>349</v>
      </c>
      <c r="H758" s="19">
        <v>143998274</v>
      </c>
      <c r="I758" s="20">
        <v>99</v>
      </c>
      <c r="J758" s="19" t="s">
        <v>991</v>
      </c>
      <c r="K758" s="19"/>
      <c r="L758" s="21">
        <v>40653</v>
      </c>
      <c r="M758" s="21">
        <v>50526</v>
      </c>
      <c r="N758" s="34">
        <v>325</v>
      </c>
      <c r="O758" s="34">
        <v>7</v>
      </c>
      <c r="P758" s="34">
        <v>228</v>
      </c>
      <c r="Q758" s="34">
        <v>7</v>
      </c>
      <c r="R758" s="52">
        <v>7</v>
      </c>
      <c r="S758" s="356">
        <v>1703424</v>
      </c>
      <c r="T758" s="26">
        <v>0.03</v>
      </c>
      <c r="U758" s="27">
        <v>8.1500000000000003E-2</v>
      </c>
      <c r="V758" s="256">
        <v>9810.7192180750844</v>
      </c>
      <c r="W758" s="257">
        <v>1135854.1527421989</v>
      </c>
      <c r="X758" s="257">
        <v>567569.8472578011</v>
      </c>
      <c r="Y758" s="257">
        <v>53697.99627806613</v>
      </c>
      <c r="Z758" s="257">
        <v>29517.214065326723</v>
      </c>
      <c r="AA758" s="257">
        <v>24180.782212739407</v>
      </c>
      <c r="AB758" s="257">
        <v>17425.390047388628</v>
      </c>
      <c r="AC758" s="257"/>
      <c r="AD758" s="257">
        <v>1100989.8289789525</v>
      </c>
      <c r="AE758" s="257">
        <v>533419.9817210777</v>
      </c>
      <c r="AK758" s="82">
        <v>4130</v>
      </c>
    </row>
    <row r="759" spans="2:37">
      <c r="B759" s="81">
        <v>40908</v>
      </c>
      <c r="C759" s="81">
        <v>40908</v>
      </c>
      <c r="D759" s="81">
        <v>40908</v>
      </c>
      <c r="E759" s="203">
        <v>614</v>
      </c>
      <c r="F759" s="82" t="s">
        <v>1053</v>
      </c>
      <c r="G759" s="82" t="s">
        <v>349</v>
      </c>
      <c r="H759" s="19">
        <v>143995879</v>
      </c>
      <c r="I759" s="20">
        <v>98</v>
      </c>
      <c r="J759" s="19" t="s">
        <v>1463</v>
      </c>
      <c r="K759" s="19"/>
      <c r="L759" s="21">
        <v>40667</v>
      </c>
      <c r="M759" s="21">
        <v>42491</v>
      </c>
      <c r="N759" s="34">
        <v>60</v>
      </c>
      <c r="O759" s="34">
        <v>7</v>
      </c>
      <c r="P759" s="34">
        <v>60</v>
      </c>
      <c r="Q759" s="34">
        <v>7</v>
      </c>
      <c r="R759" s="52">
        <v>7</v>
      </c>
      <c r="S759" s="356">
        <v>240433</v>
      </c>
      <c r="T759" s="26">
        <v>0.05</v>
      </c>
      <c r="U759" s="27">
        <v>9.9000000000000005E-2</v>
      </c>
      <c r="V759" s="256">
        <v>4537.2673187304663</v>
      </c>
      <c r="W759" s="257">
        <v>214043.50740354267</v>
      </c>
      <c r="X759" s="257">
        <v>26389.492596457334</v>
      </c>
      <c r="Y759" s="257">
        <v>11874.209298882795</v>
      </c>
      <c r="Z759" s="257">
        <v>6701.1188823634975</v>
      </c>
      <c r="AA759" s="257">
        <v>5173.0904165192978</v>
      </c>
      <c r="AB759" s="257">
        <v>810.20372006667253</v>
      </c>
      <c r="AC759" s="257"/>
      <c r="AD759" s="257">
        <v>58192.531720289146</v>
      </c>
      <c r="AE759" s="257">
        <v>31803.039123828716</v>
      </c>
      <c r="AK759" s="82">
        <v>614</v>
      </c>
    </row>
    <row r="760" spans="2:37">
      <c r="B760" s="81">
        <v>40908</v>
      </c>
      <c r="C760" s="81">
        <v>40908</v>
      </c>
      <c r="D760" s="81">
        <v>40908</v>
      </c>
      <c r="E760" s="203">
        <v>3511</v>
      </c>
      <c r="F760" s="82" t="s">
        <v>1053</v>
      </c>
      <c r="G760" s="82" t="s">
        <v>444</v>
      </c>
      <c r="H760" s="19">
        <v>143994848</v>
      </c>
      <c r="I760" s="20">
        <v>98</v>
      </c>
      <c r="J760" s="19" t="s">
        <v>288</v>
      </c>
      <c r="K760" s="19"/>
      <c r="L760" s="21">
        <v>40742</v>
      </c>
      <c r="M760" s="21">
        <v>42536</v>
      </c>
      <c r="N760" s="34">
        <v>59</v>
      </c>
      <c r="O760" s="34">
        <v>4</v>
      </c>
      <c r="P760" s="34">
        <v>59</v>
      </c>
      <c r="Q760" s="34">
        <v>4</v>
      </c>
      <c r="R760" s="52">
        <v>4</v>
      </c>
      <c r="S760" s="356">
        <v>204331</v>
      </c>
      <c r="T760" s="26">
        <v>0.05</v>
      </c>
      <c r="U760" s="27">
        <v>9.9000000000000005E-2</v>
      </c>
      <c r="V760" s="256">
        <v>3913.5247281976626</v>
      </c>
      <c r="W760" s="257">
        <v>182228.31625618835</v>
      </c>
      <c r="X760" s="257">
        <v>22102.683743811649</v>
      </c>
      <c r="Y760" s="257">
        <v>5893.5749368079842</v>
      </c>
      <c r="Z760" s="257">
        <v>3328.7501571216899</v>
      </c>
      <c r="AA760" s="257">
        <v>2564.8247796862943</v>
      </c>
      <c r="AB760" s="257">
        <v>387.76638147037983</v>
      </c>
      <c r="AC760" s="257"/>
      <c r="AD760" s="257">
        <v>48669.642707476894</v>
      </c>
      <c r="AE760" s="257">
        <v>26566.958963662655</v>
      </c>
      <c r="AK760" s="82">
        <v>3511</v>
      </c>
    </row>
    <row r="761" spans="2:37">
      <c r="B761" s="81">
        <v>40908</v>
      </c>
      <c r="C761" s="81">
        <v>40908</v>
      </c>
      <c r="D761" s="81">
        <v>40908</v>
      </c>
      <c r="E761" s="203">
        <v>8121</v>
      </c>
      <c r="F761" s="82" t="s">
        <v>1053</v>
      </c>
      <c r="G761" s="82" t="s">
        <v>444</v>
      </c>
      <c r="H761" s="19">
        <v>143994538</v>
      </c>
      <c r="I761" s="20">
        <v>98</v>
      </c>
      <c r="J761" s="19" t="s">
        <v>164</v>
      </c>
      <c r="K761" s="19"/>
      <c r="L761" s="21">
        <v>40725</v>
      </c>
      <c r="M761" s="21">
        <v>42186</v>
      </c>
      <c r="N761" s="34">
        <v>48</v>
      </c>
      <c r="O761" s="34">
        <v>5</v>
      </c>
      <c r="P761" s="34">
        <v>48</v>
      </c>
      <c r="Q761" s="34">
        <v>5</v>
      </c>
      <c r="R761" s="52">
        <v>5</v>
      </c>
      <c r="S761" s="356">
        <v>200444</v>
      </c>
      <c r="T761" s="26">
        <v>0.05</v>
      </c>
      <c r="U761" s="27">
        <v>9.9000000000000005E-2</v>
      </c>
      <c r="V761" s="256">
        <v>4616.083720474654</v>
      </c>
      <c r="W761" s="257">
        <v>182348.77379652453</v>
      </c>
      <c r="X761" s="257">
        <v>18095.226203475468</v>
      </c>
      <c r="Y761" s="257">
        <v>7263.0444904337182</v>
      </c>
      <c r="Z761" s="257">
        <v>4017.7213755658099</v>
      </c>
      <c r="AA761" s="257">
        <v>3245.3231148679083</v>
      </c>
      <c r="AB761" s="257">
        <v>396.8251360411287</v>
      </c>
      <c r="AC761" s="257"/>
      <c r="AD761" s="257">
        <v>39223.244786261981</v>
      </c>
      <c r="AE761" s="257">
        <v>21128.018582784051</v>
      </c>
      <c r="AK761" s="82">
        <v>8121</v>
      </c>
    </row>
    <row r="762" spans="2:37">
      <c r="B762" s="81">
        <v>40908</v>
      </c>
      <c r="C762" s="81">
        <v>40908</v>
      </c>
      <c r="D762" s="81">
        <v>40908</v>
      </c>
      <c r="E762" s="203">
        <v>670</v>
      </c>
      <c r="F762" s="82" t="s">
        <v>1053</v>
      </c>
      <c r="G762" s="82" t="s">
        <v>444</v>
      </c>
      <c r="H762" s="19">
        <v>143995364</v>
      </c>
      <c r="I762" s="20">
        <v>98</v>
      </c>
      <c r="J762" s="19" t="s">
        <v>1567</v>
      </c>
      <c r="K762" s="19"/>
      <c r="L762" s="21">
        <v>40701</v>
      </c>
      <c r="M762" s="21">
        <v>42522</v>
      </c>
      <c r="N762" s="34">
        <v>60</v>
      </c>
      <c r="O762" s="34">
        <v>6</v>
      </c>
      <c r="P762" s="34">
        <v>60</v>
      </c>
      <c r="Q762" s="34">
        <v>6</v>
      </c>
      <c r="R762" s="52">
        <v>6</v>
      </c>
      <c r="S762" s="356">
        <v>125208</v>
      </c>
      <c r="T762" s="26">
        <v>0.05</v>
      </c>
      <c r="U762" s="27">
        <v>9.9000000000000005E-2</v>
      </c>
      <c r="V762" s="256">
        <v>2362.8294220993134</v>
      </c>
      <c r="W762" s="257">
        <v>111465.39566108966</v>
      </c>
      <c r="X762" s="257">
        <v>13742.604338910343</v>
      </c>
      <c r="Y762" s="257">
        <v>5336.9593401008406</v>
      </c>
      <c r="Z762" s="257">
        <v>3014.4881289842715</v>
      </c>
      <c r="AA762" s="257">
        <v>2322.4712111165691</v>
      </c>
      <c r="AB762" s="257">
        <v>361.64748260290378</v>
      </c>
      <c r="AC762" s="257"/>
      <c r="AD762" s="257">
        <v>30304.369664871163</v>
      </c>
      <c r="AE762" s="257">
        <v>16561.765325959193</v>
      </c>
      <c r="AK762" s="82">
        <v>670</v>
      </c>
    </row>
    <row r="763" spans="2:37">
      <c r="B763" s="81">
        <v>40908</v>
      </c>
      <c r="C763" s="81">
        <v>40908</v>
      </c>
      <c r="D763" s="81">
        <v>40908</v>
      </c>
      <c r="E763" s="203">
        <v>10220</v>
      </c>
      <c r="F763" s="82" t="s">
        <v>1053</v>
      </c>
      <c r="G763" s="82" t="s">
        <v>444</v>
      </c>
      <c r="H763" s="19">
        <v>143138593</v>
      </c>
      <c r="I763" s="20">
        <v>99</v>
      </c>
      <c r="J763" s="19" t="s">
        <v>644</v>
      </c>
      <c r="K763" s="19"/>
      <c r="L763" s="21">
        <v>40732</v>
      </c>
      <c r="M763" s="21">
        <v>48580</v>
      </c>
      <c r="N763" s="34">
        <v>258</v>
      </c>
      <c r="O763" s="34">
        <v>5</v>
      </c>
      <c r="P763" s="34">
        <v>228</v>
      </c>
      <c r="Q763" s="34">
        <v>5</v>
      </c>
      <c r="R763" s="52">
        <v>5</v>
      </c>
      <c r="S763" s="356">
        <v>747896</v>
      </c>
      <c r="T763" s="26">
        <v>0.03</v>
      </c>
      <c r="U763" s="27">
        <v>8.1500000000000003E-2</v>
      </c>
      <c r="V763" s="256">
        <v>4307.440578694137</v>
      </c>
      <c r="W763" s="257">
        <v>498701.89537031262</v>
      </c>
      <c r="X763" s="257">
        <v>249194.10462968738</v>
      </c>
      <c r="Y763" s="257">
        <v>16872.147093204148</v>
      </c>
      <c r="Z763" s="257">
        <v>9287.6049387058974</v>
      </c>
      <c r="AA763" s="257">
        <v>7584.542154498251</v>
      </c>
      <c r="AB763" s="257">
        <v>5464.7829962650749</v>
      </c>
      <c r="AC763" s="257"/>
      <c r="AD763" s="257">
        <v>483394.55657196417</v>
      </c>
      <c r="AE763" s="257">
        <v>234200.45194224475</v>
      </c>
      <c r="AK763" s="82">
        <v>10220</v>
      </c>
    </row>
    <row r="764" spans="2:37">
      <c r="B764" s="81">
        <v>40908</v>
      </c>
      <c r="C764" s="81">
        <v>40908</v>
      </c>
      <c r="D764" s="81">
        <v>40908</v>
      </c>
      <c r="E764" s="203">
        <v>4039</v>
      </c>
      <c r="F764" s="82" t="s">
        <v>1053</v>
      </c>
      <c r="G764" s="82" t="s">
        <v>444</v>
      </c>
      <c r="H764" s="19">
        <v>143996336</v>
      </c>
      <c r="I764" s="20">
        <v>97</v>
      </c>
      <c r="J764" s="19" t="s">
        <v>239</v>
      </c>
      <c r="K764" s="19"/>
      <c r="L764" s="21">
        <v>40774</v>
      </c>
      <c r="M764" s="21">
        <v>42614</v>
      </c>
      <c r="N764" s="34">
        <v>60</v>
      </c>
      <c r="O764" s="34">
        <v>3</v>
      </c>
      <c r="P764" s="34">
        <v>60</v>
      </c>
      <c r="Q764" s="34">
        <v>3</v>
      </c>
      <c r="R764" s="52">
        <v>3</v>
      </c>
      <c r="S764" s="356">
        <v>19723</v>
      </c>
      <c r="T764" s="26">
        <v>0</v>
      </c>
      <c r="U764" s="27">
        <v>9.9000000000000005E-2</v>
      </c>
      <c r="V764" s="256">
        <v>328.71666666666664</v>
      </c>
      <c r="W764" s="257">
        <v>15507.058176819359</v>
      </c>
      <c r="X764" s="257">
        <v>4215.9418231806412</v>
      </c>
      <c r="Y764" s="257">
        <v>378.8166339950975</v>
      </c>
      <c r="Z764" s="257">
        <v>0</v>
      </c>
      <c r="AA764" s="257">
        <v>378.8166339950975</v>
      </c>
      <c r="AB764" s="257">
        <v>55.472918726061067</v>
      </c>
      <c r="AC764" s="257"/>
      <c r="AD764" s="257">
        <v>4215.9418231809177</v>
      </c>
      <c r="AE764" s="257">
        <v>0</v>
      </c>
      <c r="AK764" s="82">
        <v>4039</v>
      </c>
    </row>
    <row r="765" spans="2:37">
      <c r="B765" s="81">
        <v>40908</v>
      </c>
      <c r="C765" s="81">
        <v>40908</v>
      </c>
      <c r="D765" s="81">
        <v>40908</v>
      </c>
      <c r="E765" s="203">
        <v>626</v>
      </c>
      <c r="F765" s="82" t="s">
        <v>1053</v>
      </c>
      <c r="G765" s="82" t="s">
        <v>444</v>
      </c>
      <c r="H765" s="19">
        <v>143995046</v>
      </c>
      <c r="I765" s="20">
        <v>98</v>
      </c>
      <c r="J765" s="19" t="s">
        <v>1349</v>
      </c>
      <c r="K765" s="19"/>
      <c r="L765" s="21">
        <v>40757</v>
      </c>
      <c r="M765" s="21">
        <v>42217</v>
      </c>
      <c r="N765" s="34">
        <v>48</v>
      </c>
      <c r="O765" s="34">
        <v>4</v>
      </c>
      <c r="P765" s="34">
        <v>48</v>
      </c>
      <c r="Q765" s="34">
        <v>4</v>
      </c>
      <c r="R765" s="52">
        <v>4</v>
      </c>
      <c r="S765" s="356">
        <v>125451</v>
      </c>
      <c r="T765" s="26">
        <v>0.05</v>
      </c>
      <c r="U765" s="27">
        <v>9.9000000000000005E-2</v>
      </c>
      <c r="V765" s="256">
        <v>2889.0479077311652</v>
      </c>
      <c r="W765" s="257">
        <v>114125.82078559493</v>
      </c>
      <c r="X765" s="257">
        <v>11325.179214405071</v>
      </c>
      <c r="Y765" s="257">
        <v>3669.2190434314944</v>
      </c>
      <c r="Z765" s="257">
        <v>2031.5271147830783</v>
      </c>
      <c r="AA765" s="257">
        <v>1637.691928648416</v>
      </c>
      <c r="AB765" s="257">
        <v>198.68735463868543</v>
      </c>
      <c r="AC765" s="257"/>
      <c r="AD765" s="257">
        <v>24548.478785502946</v>
      </c>
      <c r="AE765" s="257">
        <v>13223.299571096382</v>
      </c>
      <c r="AK765" s="82">
        <v>626</v>
      </c>
    </row>
    <row r="766" spans="2:37">
      <c r="B766" s="81">
        <v>40908</v>
      </c>
      <c r="C766" s="81">
        <v>40908</v>
      </c>
      <c r="D766" s="81">
        <v>40908</v>
      </c>
      <c r="E766" s="203">
        <v>561</v>
      </c>
      <c r="F766" s="82" t="s">
        <v>1053</v>
      </c>
      <c r="G766" s="82" t="s">
        <v>444</v>
      </c>
      <c r="H766" s="19">
        <v>143996018</v>
      </c>
      <c r="I766" s="20">
        <v>98</v>
      </c>
      <c r="J766" s="19" t="s">
        <v>769</v>
      </c>
      <c r="K766" s="19"/>
      <c r="L766" s="21">
        <v>40787</v>
      </c>
      <c r="M766" s="21">
        <v>42614</v>
      </c>
      <c r="N766" s="34">
        <v>60</v>
      </c>
      <c r="O766" s="34">
        <v>3</v>
      </c>
      <c r="P766" s="34">
        <v>60</v>
      </c>
      <c r="Q766" s="34">
        <v>3</v>
      </c>
      <c r="R766" s="52">
        <v>3</v>
      </c>
      <c r="S766" s="356">
        <v>40083</v>
      </c>
      <c r="T766" s="26">
        <v>0.05</v>
      </c>
      <c r="U766" s="27">
        <v>9.9000000000000005E-2</v>
      </c>
      <c r="V766" s="256">
        <v>756.41565815288789</v>
      </c>
      <c r="W766" s="257">
        <v>35683.56218678884</v>
      </c>
      <c r="X766" s="257">
        <v>4399.4378132111597</v>
      </c>
      <c r="Y766" s="257">
        <v>871.70156727474523</v>
      </c>
      <c r="Z766" s="257">
        <v>493.65972782937092</v>
      </c>
      <c r="AA766" s="257">
        <v>378.04183944537431</v>
      </c>
      <c r="AB766" s="257">
        <v>57.887339647515262</v>
      </c>
      <c r="AC766" s="257"/>
      <c r="AD766" s="257">
        <v>9701.3773023850717</v>
      </c>
      <c r="AE766" s="257">
        <v>5301.9394891733964</v>
      </c>
      <c r="AK766" s="82">
        <v>561</v>
      </c>
    </row>
    <row r="767" spans="2:37">
      <c r="B767" s="81">
        <v>40908</v>
      </c>
      <c r="C767" s="81">
        <v>40908</v>
      </c>
      <c r="D767" s="81">
        <v>40908</v>
      </c>
      <c r="E767" s="203">
        <v>671</v>
      </c>
      <c r="F767" s="82" t="s">
        <v>1053</v>
      </c>
      <c r="G767" s="82" t="s">
        <v>444</v>
      </c>
      <c r="H767" s="19">
        <v>143995445</v>
      </c>
      <c r="I767" s="20">
        <v>98</v>
      </c>
      <c r="J767" s="19" t="s">
        <v>369</v>
      </c>
      <c r="K767" s="19"/>
      <c r="L767" s="21">
        <v>40844</v>
      </c>
      <c r="M767" s="21">
        <v>43405</v>
      </c>
      <c r="N767" s="34">
        <v>84</v>
      </c>
      <c r="O767" s="34">
        <v>1</v>
      </c>
      <c r="P767" s="34">
        <v>60</v>
      </c>
      <c r="Q767" s="34">
        <v>1</v>
      </c>
      <c r="R767" s="52">
        <v>1</v>
      </c>
      <c r="S767" s="356">
        <v>810970</v>
      </c>
      <c r="T767" s="26">
        <v>0.05</v>
      </c>
      <c r="U767" s="27">
        <v>9.9000000000000005E-2</v>
      </c>
      <c r="V767" s="256">
        <v>15304.004348283497</v>
      </c>
      <c r="W767" s="257">
        <v>721959.39492104226</v>
      </c>
      <c r="X767" s="257">
        <v>89010.605078957742</v>
      </c>
      <c r="Y767" s="257">
        <v>5956.1650080985992</v>
      </c>
      <c r="Z767" s="257">
        <v>3379.0416666666665</v>
      </c>
      <c r="AA767" s="257">
        <v>2577.1233414319327</v>
      </c>
      <c r="AB767" s="257">
        <v>390.39739069718308</v>
      </c>
      <c r="AC767" s="257"/>
      <c r="AD767" s="257">
        <v>196280.86597598041</v>
      </c>
      <c r="AE767" s="257">
        <v>107270.26089701244</v>
      </c>
      <c r="AK767" s="82">
        <v>671</v>
      </c>
    </row>
    <row r="768" spans="2:37">
      <c r="B768" s="81">
        <v>40908</v>
      </c>
      <c r="C768" s="81">
        <v>40908</v>
      </c>
      <c r="D768" s="81">
        <v>40908</v>
      </c>
      <c r="E768" s="203">
        <v>10405</v>
      </c>
      <c r="F768" s="82" t="s">
        <v>1053</v>
      </c>
      <c r="G768" s="82" t="s">
        <v>444</v>
      </c>
      <c r="H768" s="19">
        <v>143996034</v>
      </c>
      <c r="I768" s="20">
        <v>98</v>
      </c>
      <c r="J768" s="19" t="s">
        <v>67</v>
      </c>
      <c r="K768" s="19"/>
      <c r="L768" s="21">
        <v>40844</v>
      </c>
      <c r="M768" s="21">
        <v>42675</v>
      </c>
      <c r="N768" s="34">
        <v>60</v>
      </c>
      <c r="O768" s="34">
        <v>1</v>
      </c>
      <c r="P768" s="34">
        <v>60</v>
      </c>
      <c r="Q768" s="34">
        <v>1</v>
      </c>
      <c r="R768" s="52">
        <v>1</v>
      </c>
      <c r="S768" s="356">
        <v>203633</v>
      </c>
      <c r="T768" s="26">
        <v>0.05</v>
      </c>
      <c r="U768" s="27">
        <v>9.9000000000000005E-2</v>
      </c>
      <c r="V768" s="256">
        <v>3842.8059206308662</v>
      </c>
      <c r="W768" s="257">
        <v>181282.60905576855</v>
      </c>
      <c r="X768" s="257">
        <v>22350.390944231447</v>
      </c>
      <c r="Y768" s="257">
        <v>1495.5815247100907</v>
      </c>
      <c r="Z768" s="257">
        <v>848.4708333333333</v>
      </c>
      <c r="AA768" s="257">
        <v>647.11069137675736</v>
      </c>
      <c r="AB768" s="257">
        <v>98.028030457155467</v>
      </c>
      <c r="AC768" s="257"/>
      <c r="AD768" s="257">
        <v>49285.746182086637</v>
      </c>
      <c r="AE768" s="257">
        <v>26935.355237852618</v>
      </c>
      <c r="AK768" s="82">
        <v>10405</v>
      </c>
    </row>
    <row r="769" spans="2:37">
      <c r="B769" s="81">
        <v>40908</v>
      </c>
      <c r="C769" s="81">
        <v>40908</v>
      </c>
      <c r="D769" s="81">
        <v>40908</v>
      </c>
      <c r="E769" s="203">
        <v>3492</v>
      </c>
      <c r="F769" s="82" t="s">
        <v>1053</v>
      </c>
      <c r="G769" s="82" t="s">
        <v>444</v>
      </c>
      <c r="H769" s="19">
        <v>143996301</v>
      </c>
      <c r="I769" s="20">
        <v>98</v>
      </c>
      <c r="J769" s="19" t="s">
        <v>1737</v>
      </c>
      <c r="K769" s="19"/>
      <c r="L769" s="21">
        <v>40840</v>
      </c>
      <c r="M769" s="21">
        <v>42675</v>
      </c>
      <c r="N769" s="34">
        <v>60</v>
      </c>
      <c r="O769" s="34">
        <v>1</v>
      </c>
      <c r="P769" s="34">
        <v>60</v>
      </c>
      <c r="Q769" s="34">
        <v>1</v>
      </c>
      <c r="R769" s="52">
        <v>1</v>
      </c>
      <c r="S769" s="356">
        <v>237232</v>
      </c>
      <c r="T769" s="26">
        <v>0.05</v>
      </c>
      <c r="U769" s="27">
        <v>9.9000000000000005E-2</v>
      </c>
      <c r="V769" s="256">
        <v>4476.8604998359879</v>
      </c>
      <c r="W769" s="257">
        <v>211193.84339236809</v>
      </c>
      <c r="X769" s="257">
        <v>26038.156607631914</v>
      </c>
      <c r="Y769" s="257">
        <v>1742.3492079870368</v>
      </c>
      <c r="Z769" s="257">
        <v>988.4666666666667</v>
      </c>
      <c r="AA769" s="257">
        <v>753.88254132037014</v>
      </c>
      <c r="AB769" s="257">
        <v>114.20244126154348</v>
      </c>
      <c r="AC769" s="257"/>
      <c r="AD769" s="257">
        <v>57417.786597794984</v>
      </c>
      <c r="AE769" s="257">
        <v>31379.629990159996</v>
      </c>
      <c r="AK769" s="82">
        <v>3492</v>
      </c>
    </row>
    <row r="770" spans="2:37">
      <c r="B770" s="81">
        <v>40908</v>
      </c>
      <c r="C770" s="81">
        <v>40908</v>
      </c>
      <c r="D770" s="81">
        <v>40908</v>
      </c>
      <c r="E770" s="203">
        <v>3049</v>
      </c>
      <c r="F770" s="82" t="s">
        <v>1053</v>
      </c>
      <c r="G770" s="82" t="s">
        <v>444</v>
      </c>
      <c r="H770" s="19">
        <v>143996190</v>
      </c>
      <c r="I770" s="20">
        <v>98</v>
      </c>
      <c r="J770" s="19" t="s">
        <v>513</v>
      </c>
      <c r="K770" s="19"/>
      <c r="L770" s="21">
        <v>40834</v>
      </c>
      <c r="M770" s="21">
        <v>41945</v>
      </c>
      <c r="N770" s="34">
        <v>37</v>
      </c>
      <c r="O770" s="34">
        <v>1</v>
      </c>
      <c r="P770" s="34">
        <v>37</v>
      </c>
      <c r="Q770" s="34">
        <v>1</v>
      </c>
      <c r="R770" s="52">
        <v>1</v>
      </c>
      <c r="S770" s="356">
        <v>175046</v>
      </c>
      <c r="T770" s="26">
        <v>0.05</v>
      </c>
      <c r="U770" s="27">
        <v>9.9000000000000005E-2</v>
      </c>
      <c r="V770" s="256">
        <v>5114.8485777153674</v>
      </c>
      <c r="W770" s="257">
        <v>162520.41142345284</v>
      </c>
      <c r="X770" s="257">
        <v>12525.588576547161</v>
      </c>
      <c r="Y770" s="257">
        <v>1340.7933942434861</v>
      </c>
      <c r="Z770" s="257">
        <v>729.35833333333335</v>
      </c>
      <c r="AA770" s="257">
        <v>611.43506091015274</v>
      </c>
      <c r="AB770" s="257">
        <v>54.936792002399827</v>
      </c>
      <c r="AC770" s="257"/>
      <c r="AD770" s="257">
        <v>26728.985952018371</v>
      </c>
      <c r="AE770" s="257">
        <v>14203.397375469125</v>
      </c>
      <c r="AK770" s="82">
        <v>3049</v>
      </c>
    </row>
    <row r="771" spans="2:37">
      <c r="B771" s="81">
        <v>40908</v>
      </c>
      <c r="C771" s="81">
        <v>40908</v>
      </c>
      <c r="D771" s="81">
        <v>40908</v>
      </c>
      <c r="E771" s="203">
        <v>3224</v>
      </c>
      <c r="F771" s="82" t="s">
        <v>1053</v>
      </c>
      <c r="G771" s="82" t="s">
        <v>444</v>
      </c>
      <c r="H771" s="19">
        <v>143996794</v>
      </c>
      <c r="I771" s="20">
        <v>98</v>
      </c>
      <c r="J771" s="19" t="s">
        <v>370</v>
      </c>
      <c r="K771" s="19"/>
      <c r="L771" s="21">
        <v>40828</v>
      </c>
      <c r="M771" s="21">
        <v>42644</v>
      </c>
      <c r="N771" s="34">
        <v>60</v>
      </c>
      <c r="O771" s="34">
        <v>2</v>
      </c>
      <c r="P771" s="34">
        <v>60</v>
      </c>
      <c r="Q771" s="34">
        <v>2</v>
      </c>
      <c r="R771" s="52">
        <v>2</v>
      </c>
      <c r="S771" s="356">
        <v>230160</v>
      </c>
      <c r="T771" s="26">
        <v>0.05</v>
      </c>
      <c r="U771" s="27">
        <v>9.9000000000000005E-2</v>
      </c>
      <c r="V771" s="256">
        <v>4343.4031355055422</v>
      </c>
      <c r="W771" s="257">
        <v>204898.0533620567</v>
      </c>
      <c r="X771" s="257">
        <v>25261.9466379433</v>
      </c>
      <c r="Y771" s="257">
        <v>3358.93067836297</v>
      </c>
      <c r="Z771" s="257">
        <v>1903.8983202687268</v>
      </c>
      <c r="AA771" s="257">
        <v>1455.0323580942431</v>
      </c>
      <c r="AB771" s="257">
        <v>221.59602313985351</v>
      </c>
      <c r="AC771" s="257"/>
      <c r="AD771" s="257">
        <v>55706.134768279502</v>
      </c>
      <c r="AE771" s="257">
        <v>30444.188130333274</v>
      </c>
      <c r="AK771" s="82">
        <v>3224</v>
      </c>
    </row>
    <row r="772" spans="2:37">
      <c r="B772" s="81">
        <v>40908</v>
      </c>
      <c r="C772" s="81">
        <v>40908</v>
      </c>
      <c r="D772" s="81">
        <v>40908</v>
      </c>
      <c r="E772" s="203">
        <v>530</v>
      </c>
      <c r="F772" s="82" t="s">
        <v>1053</v>
      </c>
      <c r="G772" s="82" t="s">
        <v>444</v>
      </c>
      <c r="H772" s="19">
        <v>143996689</v>
      </c>
      <c r="I772" s="20">
        <v>98</v>
      </c>
      <c r="J772" s="19" t="s">
        <v>578</v>
      </c>
      <c r="K772" s="19"/>
      <c r="L772" s="21">
        <v>40828</v>
      </c>
      <c r="M772" s="21">
        <v>43374</v>
      </c>
      <c r="N772" s="34">
        <v>84</v>
      </c>
      <c r="O772" s="34">
        <v>2</v>
      </c>
      <c r="P772" s="34">
        <v>60</v>
      </c>
      <c r="Q772" s="34">
        <v>2</v>
      </c>
      <c r="R772" s="52">
        <v>2</v>
      </c>
      <c r="S772" s="356">
        <v>325360</v>
      </c>
      <c r="T772" s="26">
        <v>0.05</v>
      </c>
      <c r="U772" s="27">
        <v>9.9000000000000005E-2</v>
      </c>
      <c r="V772" s="256">
        <v>6139.9445784153777</v>
      </c>
      <c r="W772" s="257">
        <v>289649.0730008636</v>
      </c>
      <c r="X772" s="257">
        <v>35710.926999136398</v>
      </c>
      <c r="Y772" s="257">
        <v>4748.2694017734439</v>
      </c>
      <c r="Z772" s="257">
        <v>2691.3988420343803</v>
      </c>
      <c r="AA772" s="257">
        <v>2056.8705597390635</v>
      </c>
      <c r="AB772" s="257">
        <v>313.25374560645963</v>
      </c>
      <c r="AC772" s="257"/>
      <c r="AD772" s="257">
        <v>78747.601704064131</v>
      </c>
      <c r="AE772" s="257">
        <v>43036.674704923695</v>
      </c>
      <c r="AK772" s="82">
        <v>530</v>
      </c>
    </row>
    <row r="773" spans="2:37">
      <c r="B773" s="81">
        <v>40908</v>
      </c>
      <c r="C773" s="81">
        <v>40908</v>
      </c>
      <c r="D773" s="81">
        <v>40908</v>
      </c>
      <c r="E773" s="203">
        <v>3227</v>
      </c>
      <c r="F773" s="82" t="s">
        <v>1053</v>
      </c>
      <c r="G773" s="82" t="s">
        <v>444</v>
      </c>
      <c r="H773" s="19">
        <v>143995380</v>
      </c>
      <c r="I773" s="20">
        <v>98</v>
      </c>
      <c r="J773" s="19" t="s">
        <v>599</v>
      </c>
      <c r="K773" s="19"/>
      <c r="L773" s="21">
        <v>40827</v>
      </c>
      <c r="M773" s="21">
        <v>42644</v>
      </c>
      <c r="N773" s="34">
        <v>60</v>
      </c>
      <c r="O773" s="34">
        <v>2</v>
      </c>
      <c r="P773" s="34">
        <v>60</v>
      </c>
      <c r="Q773" s="34">
        <v>2</v>
      </c>
      <c r="R773" s="52">
        <v>2</v>
      </c>
      <c r="S773" s="356">
        <v>205256</v>
      </c>
      <c r="T773" s="26">
        <v>0.05</v>
      </c>
      <c r="U773" s="27">
        <v>9.9000000000000005E-2</v>
      </c>
      <c r="V773" s="256">
        <v>3873.4339328350961</v>
      </c>
      <c r="W773" s="257">
        <v>182727.47150192174</v>
      </c>
      <c r="X773" s="257">
        <v>22528.52849807826</v>
      </c>
      <c r="Y773" s="257">
        <v>2995.4843383649186</v>
      </c>
      <c r="Z773" s="257">
        <v>1697.8908308354094</v>
      </c>
      <c r="AA773" s="257">
        <v>1297.5935075295092</v>
      </c>
      <c r="AB773" s="257">
        <v>197.61867103577421</v>
      </c>
      <c r="AC773" s="257"/>
      <c r="AD773" s="257">
        <v>49678.56446818728</v>
      </c>
      <c r="AE773" s="257">
        <v>27150.035970106386</v>
      </c>
      <c r="AK773" s="82">
        <v>3227</v>
      </c>
    </row>
    <row r="774" spans="2:37">
      <c r="B774" s="81">
        <v>40908</v>
      </c>
      <c r="C774" s="81">
        <v>40908</v>
      </c>
      <c r="D774" s="81">
        <v>40908</v>
      </c>
      <c r="E774" s="203">
        <v>8176</v>
      </c>
      <c r="F774" s="82" t="s">
        <v>1053</v>
      </c>
      <c r="G774" s="82" t="s">
        <v>444</v>
      </c>
      <c r="H774" s="19">
        <v>143996379</v>
      </c>
      <c r="I774" s="20">
        <v>98</v>
      </c>
      <c r="J774" s="19" t="s">
        <v>200</v>
      </c>
      <c r="K774" s="19"/>
      <c r="L774" s="21">
        <v>40823</v>
      </c>
      <c r="M774" s="21">
        <v>42644</v>
      </c>
      <c r="N774" s="34">
        <v>60</v>
      </c>
      <c r="O774" s="34">
        <v>2</v>
      </c>
      <c r="P774" s="34">
        <v>60</v>
      </c>
      <c r="Q774" s="34">
        <v>2</v>
      </c>
      <c r="R774" s="52">
        <v>2</v>
      </c>
      <c r="S774" s="356">
        <v>198219</v>
      </c>
      <c r="T774" s="26">
        <v>0.05</v>
      </c>
      <c r="U774" s="27">
        <v>9.9000000000000005E-2</v>
      </c>
      <c r="V774" s="256">
        <v>3740.637061682191</v>
      </c>
      <c r="W774" s="257">
        <v>176462.83993471286</v>
      </c>
      <c r="X774" s="257">
        <v>21756.160065287142</v>
      </c>
      <c r="Y774" s="257">
        <v>2892.7871052069404</v>
      </c>
      <c r="Z774" s="257">
        <v>1639.6803143263242</v>
      </c>
      <c r="AA774" s="257">
        <v>1253.1067908806162</v>
      </c>
      <c r="AB774" s="257">
        <v>190.84350934462407</v>
      </c>
      <c r="AC774" s="257"/>
      <c r="AD774" s="257">
        <v>47975.383766221748</v>
      </c>
      <c r="AE774" s="257">
        <v>26219.223700932096</v>
      </c>
      <c r="AK774" s="82">
        <v>8176</v>
      </c>
    </row>
    <row r="775" spans="2:37">
      <c r="B775" s="81">
        <v>40908</v>
      </c>
      <c r="C775" s="81">
        <v>40908</v>
      </c>
      <c r="D775" s="81">
        <v>40908</v>
      </c>
      <c r="E775" s="203">
        <v>10203</v>
      </c>
      <c r="F775" s="82" t="s">
        <v>1053</v>
      </c>
      <c r="G775" s="82" t="s">
        <v>444</v>
      </c>
      <c r="H775" s="19">
        <v>143996182</v>
      </c>
      <c r="I775" s="20">
        <v>98</v>
      </c>
      <c r="J775" s="19" t="s">
        <v>1474</v>
      </c>
      <c r="K775" s="19"/>
      <c r="L775" s="21">
        <v>40823</v>
      </c>
      <c r="M775" s="21">
        <v>42644</v>
      </c>
      <c r="N775" s="34">
        <v>60</v>
      </c>
      <c r="O775" s="34">
        <v>2</v>
      </c>
      <c r="P775" s="34">
        <v>60</v>
      </c>
      <c r="Q775" s="34">
        <v>2</v>
      </c>
      <c r="R775" s="52">
        <v>2</v>
      </c>
      <c r="S775" s="356">
        <v>100152</v>
      </c>
      <c r="T775" s="26">
        <v>0.05</v>
      </c>
      <c r="U775" s="27">
        <v>9.9000000000000005E-2</v>
      </c>
      <c r="V775" s="256">
        <v>1889.9917919149768</v>
      </c>
      <c r="W775" s="257">
        <v>89159.497046909542</v>
      </c>
      <c r="X775" s="257">
        <v>10992.502953090458</v>
      </c>
      <c r="Y775" s="257">
        <v>1461.6076872584642</v>
      </c>
      <c r="Z775" s="257">
        <v>828.46378420035421</v>
      </c>
      <c r="AA775" s="257">
        <v>633.14390305811003</v>
      </c>
      <c r="AB775" s="257">
        <v>96.425464500793481</v>
      </c>
      <c r="AC775" s="257"/>
      <c r="AD775" s="257">
        <v>24240.010467990673</v>
      </c>
      <c r="AE775" s="257">
        <v>13247.507514898929</v>
      </c>
      <c r="AK775" s="82">
        <v>10203</v>
      </c>
    </row>
    <row r="776" spans="2:37">
      <c r="B776" s="81">
        <v>40908</v>
      </c>
      <c r="C776" s="81">
        <v>40908</v>
      </c>
      <c r="D776" s="81">
        <v>40908</v>
      </c>
      <c r="E776" s="203">
        <v>10458</v>
      </c>
      <c r="F776" s="82" t="s">
        <v>1053</v>
      </c>
      <c r="G776" s="82" t="s">
        <v>444</v>
      </c>
      <c r="H776" s="19">
        <v>143996786</v>
      </c>
      <c r="I776" s="20">
        <v>98</v>
      </c>
      <c r="J776" s="19" t="s">
        <v>184</v>
      </c>
      <c r="K776" s="19"/>
      <c r="L776" s="21">
        <v>40821</v>
      </c>
      <c r="M776" s="21">
        <v>42644</v>
      </c>
      <c r="N776" s="34">
        <v>60</v>
      </c>
      <c r="O776" s="34">
        <v>2</v>
      </c>
      <c r="P776" s="34">
        <v>60</v>
      </c>
      <c r="Q776" s="34">
        <v>2</v>
      </c>
      <c r="R776" s="52">
        <v>2</v>
      </c>
      <c r="S776" s="356">
        <v>189393</v>
      </c>
      <c r="T776" s="26">
        <v>0.05</v>
      </c>
      <c r="U776" s="27">
        <v>9.9000000000000005E-2</v>
      </c>
      <c r="V776" s="256">
        <v>3574.0795535401512</v>
      </c>
      <c r="W776" s="257">
        <v>168605.56578206466</v>
      </c>
      <c r="X776" s="257">
        <v>20787.434217935341</v>
      </c>
      <c r="Y776" s="257">
        <v>2763.9813954084025</v>
      </c>
      <c r="Z776" s="257">
        <v>1566.6710747769159</v>
      </c>
      <c r="AA776" s="257">
        <v>1197.3103206314865</v>
      </c>
      <c r="AB776" s="257">
        <v>182.34591419241528</v>
      </c>
      <c r="AC776" s="257"/>
      <c r="AD776" s="257">
        <v>45839.207430347436</v>
      </c>
      <c r="AE776" s="257">
        <v>25051.773212409658</v>
      </c>
      <c r="AK776" s="82">
        <v>10458</v>
      </c>
    </row>
    <row r="777" spans="2:37">
      <c r="B777" s="81">
        <v>40908</v>
      </c>
      <c r="C777" s="81">
        <v>40908</v>
      </c>
      <c r="D777" s="81">
        <v>40908</v>
      </c>
      <c r="E777" s="203">
        <v>585</v>
      </c>
      <c r="F777" s="82" t="s">
        <v>1053</v>
      </c>
      <c r="G777" s="82" t="s">
        <v>444</v>
      </c>
      <c r="H777" s="19">
        <v>143996670</v>
      </c>
      <c r="I777" s="20">
        <v>98</v>
      </c>
      <c r="J777" s="19" t="s">
        <v>170</v>
      </c>
      <c r="K777" s="19"/>
      <c r="L777" s="21">
        <v>40820</v>
      </c>
      <c r="M777" s="21">
        <v>42644</v>
      </c>
      <c r="N777" s="34">
        <v>60</v>
      </c>
      <c r="O777" s="34">
        <v>2</v>
      </c>
      <c r="P777" s="34">
        <v>60</v>
      </c>
      <c r="Q777" s="34">
        <v>2</v>
      </c>
      <c r="R777" s="52">
        <v>2</v>
      </c>
      <c r="S777" s="356">
        <v>42764</v>
      </c>
      <c r="T777" s="26">
        <v>0.05</v>
      </c>
      <c r="U777" s="27">
        <v>9.9000000000000005E-2</v>
      </c>
      <c r="V777" s="256">
        <v>807.00943555248102</v>
      </c>
      <c r="W777" s="257">
        <v>38070.300460440536</v>
      </c>
      <c r="X777" s="257">
        <v>4693.699539559464</v>
      </c>
      <c r="Y777" s="257">
        <v>624.09328957904961</v>
      </c>
      <c r="Z777" s="257">
        <v>353.7465579074202</v>
      </c>
      <c r="AA777" s="257">
        <v>270.34673167162941</v>
      </c>
      <c r="AB777" s="257">
        <v>41.17280297859179</v>
      </c>
      <c r="AC777" s="257"/>
      <c r="AD777" s="257">
        <v>10350.265672709011</v>
      </c>
      <c r="AE777" s="257">
        <v>5656.5661331489919</v>
      </c>
      <c r="AK777" s="82">
        <v>585</v>
      </c>
    </row>
    <row r="778" spans="2:37">
      <c r="B778" s="81">
        <v>40908</v>
      </c>
      <c r="C778" s="81">
        <v>40908</v>
      </c>
      <c r="D778" s="81">
        <v>40908</v>
      </c>
      <c r="E778" s="203">
        <v>62</v>
      </c>
      <c r="F778" s="82" t="s">
        <v>1053</v>
      </c>
      <c r="G778" s="82" t="s">
        <v>444</v>
      </c>
      <c r="H778" s="19">
        <v>143568768</v>
      </c>
      <c r="I778" s="20">
        <v>99</v>
      </c>
      <c r="J778" s="19" t="s">
        <v>331</v>
      </c>
      <c r="K778" s="19"/>
      <c r="L778" s="21">
        <v>40844</v>
      </c>
      <c r="M778" s="21">
        <v>50710</v>
      </c>
      <c r="N778" s="34">
        <v>324</v>
      </c>
      <c r="O778" s="34">
        <v>1</v>
      </c>
      <c r="P778" s="34">
        <v>228</v>
      </c>
      <c r="Q778" s="34">
        <v>1</v>
      </c>
      <c r="R778" s="52">
        <v>1</v>
      </c>
      <c r="S778" s="356">
        <v>320809</v>
      </c>
      <c r="T778" s="26">
        <v>0.03</v>
      </c>
      <c r="U778" s="27">
        <v>8.1500000000000003E-2</v>
      </c>
      <c r="V778" s="256">
        <v>1847.670939021318</v>
      </c>
      <c r="W778" s="257">
        <v>213917.51841413061</v>
      </c>
      <c r="X778" s="257">
        <v>106891.48158586939</v>
      </c>
      <c r="Y778" s="257">
        <v>1452.8564792293039</v>
      </c>
      <c r="Z778" s="257">
        <v>802.02250000000004</v>
      </c>
      <c r="AA778" s="257">
        <v>650.83397922930385</v>
      </c>
      <c r="AB778" s="257">
        <v>468.82228765732191</v>
      </c>
      <c r="AC778" s="257"/>
      <c r="AD778" s="257">
        <v>207351.45568273615</v>
      </c>
      <c r="AE778" s="257">
        <v>100459.97409685266</v>
      </c>
      <c r="AK778" s="82">
        <v>62</v>
      </c>
    </row>
    <row r="779" spans="2:37">
      <c r="B779" s="81">
        <v>40908</v>
      </c>
      <c r="C779" s="81">
        <v>40908</v>
      </c>
      <c r="D779" s="81">
        <v>40908</v>
      </c>
      <c r="E779" s="203">
        <v>273</v>
      </c>
      <c r="F779" s="82" t="s">
        <v>1053</v>
      </c>
      <c r="G779" s="82" t="s">
        <v>444</v>
      </c>
      <c r="H779" s="19">
        <v>143127052</v>
      </c>
      <c r="I779" s="20">
        <v>99</v>
      </c>
      <c r="J779" s="19" t="s">
        <v>332</v>
      </c>
      <c r="K779" s="19"/>
      <c r="L779" s="21">
        <v>40837</v>
      </c>
      <c r="M779" s="21">
        <v>45962</v>
      </c>
      <c r="N779" s="34">
        <v>168</v>
      </c>
      <c r="O779" s="34">
        <v>1</v>
      </c>
      <c r="P779" s="34">
        <v>168</v>
      </c>
      <c r="Q779" s="34">
        <v>1</v>
      </c>
      <c r="R779" s="52">
        <v>1</v>
      </c>
      <c r="S779" s="356">
        <v>1507256</v>
      </c>
      <c r="T779" s="26">
        <v>0.03</v>
      </c>
      <c r="U779" s="27">
        <v>8.1500000000000003E-2</v>
      </c>
      <c r="V779" s="256">
        <v>10998.377577789641</v>
      </c>
      <c r="W779" s="257">
        <v>1099998.4351806634</v>
      </c>
      <c r="X779" s="257">
        <v>407257.56481933664</v>
      </c>
      <c r="Y779" s="257">
        <v>7470.822705602006</v>
      </c>
      <c r="Z779" s="257">
        <v>3768.14</v>
      </c>
      <c r="AA779" s="257">
        <v>3702.6827056020061</v>
      </c>
      <c r="AB779" s="257">
        <v>1786.217389558494</v>
      </c>
      <c r="AC779" s="257"/>
      <c r="AD779" s="257">
        <v>747728.99788802466</v>
      </c>
      <c r="AE779" s="257">
        <v>340471.43306862493</v>
      </c>
      <c r="AK779" s="82">
        <v>273</v>
      </c>
    </row>
    <row r="780" spans="2:37">
      <c r="B780" s="81">
        <v>40908</v>
      </c>
      <c r="C780" s="81">
        <v>40908</v>
      </c>
      <c r="D780" s="81">
        <v>40908</v>
      </c>
      <c r="E780" s="203">
        <v>4078</v>
      </c>
      <c r="F780" s="82" t="s">
        <v>1053</v>
      </c>
      <c r="G780" s="82" t="s">
        <v>444</v>
      </c>
      <c r="H780" s="19">
        <v>143125998</v>
      </c>
      <c r="I780" s="20">
        <v>99</v>
      </c>
      <c r="J780" s="19" t="s">
        <v>333</v>
      </c>
      <c r="K780" s="19"/>
      <c r="L780" s="21">
        <v>40837</v>
      </c>
      <c r="M780" s="21">
        <v>51806</v>
      </c>
      <c r="N780" s="34">
        <v>361</v>
      </c>
      <c r="O780" s="34">
        <v>1</v>
      </c>
      <c r="P780" s="34">
        <v>228</v>
      </c>
      <c r="Q780" s="34">
        <v>1</v>
      </c>
      <c r="R780" s="52">
        <v>1</v>
      </c>
      <c r="S780" s="356">
        <v>2379280</v>
      </c>
      <c r="T780" s="26">
        <v>0.03</v>
      </c>
      <c r="U780" s="27">
        <v>8.1500000000000003E-2</v>
      </c>
      <c r="V780" s="256">
        <v>13703.25181586128</v>
      </c>
      <c r="W780" s="257">
        <v>1586519.3096589334</v>
      </c>
      <c r="X780" s="257">
        <v>792760.69034106657</v>
      </c>
      <c r="Y780" s="257">
        <v>10775.110311433591</v>
      </c>
      <c r="Z780" s="257">
        <v>5948.2</v>
      </c>
      <c r="AA780" s="257">
        <v>4826.9103114335912</v>
      </c>
      <c r="AB780" s="257">
        <v>3477.0205716713444</v>
      </c>
      <c r="AC780" s="257"/>
      <c r="AD780" s="257">
        <v>1537822.104357481</v>
      </c>
      <c r="AE780" s="257">
        <v>745061.41401631513</v>
      </c>
      <c r="AK780" s="82">
        <v>4078</v>
      </c>
    </row>
    <row r="781" spans="2:37">
      <c r="B781" s="81">
        <v>40908</v>
      </c>
      <c r="C781" s="81">
        <v>40908</v>
      </c>
      <c r="D781" s="81">
        <v>40908</v>
      </c>
      <c r="E781" s="203">
        <v>10056</v>
      </c>
      <c r="F781" s="82" t="s">
        <v>1053</v>
      </c>
      <c r="G781" s="82" t="s">
        <v>444</v>
      </c>
      <c r="H781" s="19">
        <v>143989259</v>
      </c>
      <c r="I781" s="20">
        <v>99</v>
      </c>
      <c r="J781" s="19" t="s">
        <v>334</v>
      </c>
      <c r="K781" s="19"/>
      <c r="L781" s="21">
        <v>40836</v>
      </c>
      <c r="M781" s="21">
        <v>51806</v>
      </c>
      <c r="N781" s="34">
        <v>361</v>
      </c>
      <c r="O781" s="34">
        <v>1</v>
      </c>
      <c r="P781" s="34">
        <v>228</v>
      </c>
      <c r="Q781" s="34">
        <v>1</v>
      </c>
      <c r="R781" s="52">
        <v>1</v>
      </c>
      <c r="S781" s="356">
        <v>1502791</v>
      </c>
      <c r="T781" s="26">
        <v>0.03</v>
      </c>
      <c r="U781" s="27">
        <v>8.1500000000000003E-2</v>
      </c>
      <c r="V781" s="256">
        <v>8655.1912761885906</v>
      </c>
      <c r="W781" s="257">
        <v>1002070.7692586236</v>
      </c>
      <c r="X781" s="257">
        <v>500720.23074137641</v>
      </c>
      <c r="Y781" s="257">
        <v>6805.7306412148191</v>
      </c>
      <c r="Z781" s="257">
        <v>3756.9775</v>
      </c>
      <c r="AA781" s="257">
        <v>3048.7531412148192</v>
      </c>
      <c r="AB781" s="257">
        <v>2196.1413629007739</v>
      </c>
      <c r="AC781" s="257"/>
      <c r="AD781" s="257">
        <v>971312.84171240253</v>
      </c>
      <c r="AE781" s="257">
        <v>470592.61097096215</v>
      </c>
      <c r="AK781" s="82">
        <v>10056</v>
      </c>
    </row>
    <row r="782" spans="2:37">
      <c r="B782" s="81">
        <v>40908</v>
      </c>
      <c r="C782" s="81">
        <v>40908</v>
      </c>
      <c r="D782" s="81">
        <v>40908</v>
      </c>
      <c r="E782" s="203">
        <v>585</v>
      </c>
      <c r="F782" s="82" t="s">
        <v>1053</v>
      </c>
      <c r="G782" s="82" t="s">
        <v>444</v>
      </c>
      <c r="H782" s="19">
        <v>143989690</v>
      </c>
      <c r="I782" s="20">
        <v>99</v>
      </c>
      <c r="J782" s="19" t="s">
        <v>335</v>
      </c>
      <c r="K782" s="19"/>
      <c r="L782" s="21">
        <v>40835</v>
      </c>
      <c r="M782" s="21">
        <v>51775</v>
      </c>
      <c r="N782" s="34">
        <v>360</v>
      </c>
      <c r="O782" s="34">
        <v>1</v>
      </c>
      <c r="P782" s="34">
        <v>228</v>
      </c>
      <c r="Q782" s="34">
        <v>1</v>
      </c>
      <c r="R782" s="52">
        <v>1</v>
      </c>
      <c r="S782" s="356">
        <v>1710135</v>
      </c>
      <c r="T782" s="26">
        <v>0.03</v>
      </c>
      <c r="U782" s="27">
        <v>8.1500000000000003E-2</v>
      </c>
      <c r="V782" s="256">
        <v>9849.370626457554</v>
      </c>
      <c r="W782" s="257">
        <v>1140329.0909954186</v>
      </c>
      <c r="X782" s="257">
        <v>569805.90900458139</v>
      </c>
      <c r="Y782" s="257">
        <v>7744.7350763438853</v>
      </c>
      <c r="Z782" s="257">
        <v>4275.3374999999996</v>
      </c>
      <c r="AA782" s="257">
        <v>3469.3975763438857</v>
      </c>
      <c r="AB782" s="257">
        <v>2499.1487237043043</v>
      </c>
      <c r="AC782" s="257"/>
      <c r="AD782" s="257">
        <v>1105327.4118369352</v>
      </c>
      <c r="AE782" s="257">
        <v>535521.5028322814</v>
      </c>
      <c r="AK782" s="82">
        <v>585</v>
      </c>
    </row>
    <row r="783" spans="2:37">
      <c r="B783" s="81">
        <v>40908</v>
      </c>
      <c r="C783" s="81">
        <v>40908</v>
      </c>
      <c r="D783" s="81">
        <v>40908</v>
      </c>
      <c r="E783" s="203">
        <v>3012</v>
      </c>
      <c r="F783" s="82" t="s">
        <v>1053</v>
      </c>
      <c r="G783" s="82" t="s">
        <v>444</v>
      </c>
      <c r="H783" s="19">
        <v>143152669</v>
      </c>
      <c r="I783" s="20">
        <v>99</v>
      </c>
      <c r="J783" s="19" t="s">
        <v>337</v>
      </c>
      <c r="K783" s="19"/>
      <c r="L783" s="21">
        <v>40833</v>
      </c>
      <c r="M783" s="21">
        <v>51806</v>
      </c>
      <c r="N783" s="34">
        <v>361</v>
      </c>
      <c r="O783" s="34">
        <v>1</v>
      </c>
      <c r="P783" s="34">
        <v>228</v>
      </c>
      <c r="Q783" s="34">
        <v>1</v>
      </c>
      <c r="R783" s="52">
        <v>1</v>
      </c>
      <c r="S783" s="356">
        <v>3425888</v>
      </c>
      <c r="T783" s="26">
        <v>0.03</v>
      </c>
      <c r="U783" s="27">
        <v>8.1500000000000003E-2</v>
      </c>
      <c r="V783" s="256">
        <v>19731.097624885413</v>
      </c>
      <c r="W783" s="257">
        <v>2284404.3007669644</v>
      </c>
      <c r="X783" s="257">
        <v>1141483.6992330356</v>
      </c>
      <c r="Y783" s="257">
        <v>15514.912542708968</v>
      </c>
      <c r="Z783" s="257">
        <v>8564.7199999999993</v>
      </c>
      <c r="AA783" s="257">
        <v>6950.1925427089682</v>
      </c>
      <c r="AB783" s="257">
        <v>5006.5074527764718</v>
      </c>
      <c r="AC783" s="257"/>
      <c r="AD783" s="257">
        <v>2214285.9577069711</v>
      </c>
      <c r="AE783" s="257">
        <v>1072802.2584737909</v>
      </c>
      <c r="AK783" s="82">
        <v>3012</v>
      </c>
    </row>
    <row r="784" spans="2:37">
      <c r="B784" s="81">
        <v>40908</v>
      </c>
      <c r="C784" s="81">
        <v>40908</v>
      </c>
      <c r="D784" s="81">
        <v>40908</v>
      </c>
      <c r="E784" s="203">
        <v>593</v>
      </c>
      <c r="F784" s="82" t="s">
        <v>1053</v>
      </c>
      <c r="G784" s="82" t="s">
        <v>444</v>
      </c>
      <c r="H784" s="19">
        <v>143995739</v>
      </c>
      <c r="I784" s="20">
        <v>99</v>
      </c>
      <c r="J784" s="19" t="s">
        <v>338</v>
      </c>
      <c r="K784" s="19"/>
      <c r="L784" s="21">
        <v>40833</v>
      </c>
      <c r="M784" s="21">
        <v>51806</v>
      </c>
      <c r="N784" s="34">
        <v>361</v>
      </c>
      <c r="O784" s="34">
        <v>1</v>
      </c>
      <c r="P784" s="34">
        <v>228</v>
      </c>
      <c r="Q784" s="34">
        <v>1</v>
      </c>
      <c r="R784" s="52">
        <v>1</v>
      </c>
      <c r="S784" s="356">
        <v>1853244</v>
      </c>
      <c r="T784" s="26">
        <v>0.03</v>
      </c>
      <c r="U784" s="27">
        <v>8.1500000000000003E-2</v>
      </c>
      <c r="V784" s="256">
        <v>10673.594200024387</v>
      </c>
      <c r="W784" s="257">
        <v>1235755.0988154232</v>
      </c>
      <c r="X784" s="257">
        <v>617488.9011845768</v>
      </c>
      <c r="Y784" s="257">
        <v>8392.8367127880829</v>
      </c>
      <c r="Z784" s="257">
        <v>4633.1099999999997</v>
      </c>
      <c r="AA784" s="257">
        <v>3759.7267127880832</v>
      </c>
      <c r="AB784" s="257">
        <v>2708.2846543183191</v>
      </c>
      <c r="AC784" s="257"/>
      <c r="AD784" s="257">
        <v>1197824.378790173</v>
      </c>
      <c r="AE784" s="257">
        <v>580335.47760551469</v>
      </c>
      <c r="AK784" s="82">
        <v>593</v>
      </c>
    </row>
    <row r="785" spans="2:37">
      <c r="B785" s="81">
        <v>40908</v>
      </c>
      <c r="C785" s="81">
        <v>40908</v>
      </c>
      <c r="D785" s="81">
        <v>40908</v>
      </c>
      <c r="E785" s="203">
        <v>4246</v>
      </c>
      <c r="F785" s="82" t="s">
        <v>1053</v>
      </c>
      <c r="G785" s="82" t="s">
        <v>444</v>
      </c>
      <c r="H785" s="19">
        <v>143126005</v>
      </c>
      <c r="I785" s="20">
        <v>99</v>
      </c>
      <c r="J785" s="19" t="s">
        <v>339</v>
      </c>
      <c r="K785" s="19"/>
      <c r="L785" s="21">
        <v>40829</v>
      </c>
      <c r="M785" s="21">
        <v>51775</v>
      </c>
      <c r="N785" s="34">
        <v>360</v>
      </c>
      <c r="O785" s="34">
        <v>2</v>
      </c>
      <c r="P785" s="34">
        <v>228</v>
      </c>
      <c r="Q785" s="34">
        <v>2</v>
      </c>
      <c r="R785" s="52">
        <v>2</v>
      </c>
      <c r="S785" s="356">
        <v>500232</v>
      </c>
      <c r="T785" s="26">
        <v>0.03</v>
      </c>
      <c r="U785" s="27">
        <v>8.1500000000000003E-2</v>
      </c>
      <c r="V785" s="256">
        <v>2881.0417699270029</v>
      </c>
      <c r="W785" s="257">
        <v>333557.93656455207</v>
      </c>
      <c r="X785" s="257">
        <v>166674.06343544793</v>
      </c>
      <c r="Y785" s="257">
        <v>4526.6475018987585</v>
      </c>
      <c r="Z785" s="257">
        <v>2497.0838455751827</v>
      </c>
      <c r="AA785" s="257">
        <v>2029.5636563235757</v>
      </c>
      <c r="AB785" s="257">
        <v>1462.0531880302449</v>
      </c>
      <c r="AC785" s="257"/>
      <c r="AD785" s="257">
        <v>323319.58697881433</v>
      </c>
      <c r="AE785" s="257">
        <v>156645.52354334475</v>
      </c>
      <c r="AK785" s="82">
        <v>4246</v>
      </c>
    </row>
    <row r="786" spans="2:37">
      <c r="B786" s="81">
        <v>40908</v>
      </c>
      <c r="C786" s="81">
        <v>40908</v>
      </c>
      <c r="D786" s="81">
        <v>40908</v>
      </c>
      <c r="E786" s="203">
        <v>10473</v>
      </c>
      <c r="F786" s="82" t="s">
        <v>1053</v>
      </c>
      <c r="G786" s="82" t="s">
        <v>444</v>
      </c>
      <c r="H786" s="19">
        <v>143125726</v>
      </c>
      <c r="I786" s="20">
        <v>99</v>
      </c>
      <c r="J786" s="19" t="s">
        <v>340</v>
      </c>
      <c r="K786" s="19"/>
      <c r="L786" s="21">
        <v>40828</v>
      </c>
      <c r="M786" s="21">
        <v>51775</v>
      </c>
      <c r="N786" s="34">
        <v>360</v>
      </c>
      <c r="O786" s="34">
        <v>2</v>
      </c>
      <c r="P786" s="34">
        <v>228</v>
      </c>
      <c r="Q786" s="34">
        <v>2</v>
      </c>
      <c r="R786" s="52">
        <v>2</v>
      </c>
      <c r="S786" s="356">
        <v>2606237</v>
      </c>
      <c r="T786" s="26">
        <v>0.03</v>
      </c>
      <c r="U786" s="27">
        <v>8.1500000000000003E-2</v>
      </c>
      <c r="V786" s="256">
        <v>15010.390497467661</v>
      </c>
      <c r="W786" s="257">
        <v>1737855.7067884272</v>
      </c>
      <c r="X786" s="257">
        <v>868381.2932115728</v>
      </c>
      <c r="Y786" s="257">
        <v>23584.089393333721</v>
      </c>
      <c r="Z786" s="257">
        <v>13009.94800500633</v>
      </c>
      <c r="AA786" s="257">
        <v>10574.141388327391</v>
      </c>
      <c r="AB786" s="257">
        <v>7617.3797650137967</v>
      </c>
      <c r="AC786" s="257"/>
      <c r="AD786" s="257">
        <v>1684513.3266342499</v>
      </c>
      <c r="AE786" s="257">
        <v>816132.03342256299</v>
      </c>
      <c r="AK786" s="82">
        <v>10473</v>
      </c>
    </row>
    <row r="787" spans="2:37">
      <c r="B787" s="81">
        <v>40908</v>
      </c>
      <c r="C787" s="81">
        <v>40908</v>
      </c>
      <c r="D787" s="81">
        <v>40908</v>
      </c>
      <c r="E787" s="203">
        <v>3471</v>
      </c>
      <c r="F787" s="82" t="s">
        <v>1053</v>
      </c>
      <c r="G787" s="82" t="s">
        <v>444</v>
      </c>
      <c r="H787" s="19">
        <v>143995801</v>
      </c>
      <c r="I787" s="20">
        <v>99</v>
      </c>
      <c r="J787" s="19" t="s">
        <v>1483</v>
      </c>
      <c r="K787" s="19"/>
      <c r="L787" s="21">
        <v>40823</v>
      </c>
      <c r="M787" s="21">
        <v>44470</v>
      </c>
      <c r="N787" s="34">
        <v>120</v>
      </c>
      <c r="O787" s="34">
        <v>2</v>
      </c>
      <c r="P787" s="34">
        <v>120</v>
      </c>
      <c r="Q787" s="34">
        <v>2</v>
      </c>
      <c r="R787" s="52">
        <v>2</v>
      </c>
      <c r="S787" s="356">
        <v>400059</v>
      </c>
      <c r="T787" s="26">
        <v>0.03</v>
      </c>
      <c r="U787" s="27">
        <v>8.1500000000000003E-2</v>
      </c>
      <c r="V787" s="256">
        <v>3862.9994963293639</v>
      </c>
      <c r="W787" s="257">
        <v>316323.8946584072</v>
      </c>
      <c r="X787" s="257">
        <v>83735.105341592804</v>
      </c>
      <c r="Y787" s="257">
        <v>4285.0876863453414</v>
      </c>
      <c r="Z787" s="257">
        <v>1993.1378700091766</v>
      </c>
      <c r="AA787" s="257">
        <v>2291.949816336165</v>
      </c>
      <c r="AB787" s="257">
        <v>734.51846790870877</v>
      </c>
      <c r="AC787" s="257"/>
      <c r="AD787" s="257">
        <v>147236.04490112374</v>
      </c>
      <c r="AE787" s="257">
        <v>63500.939559514736</v>
      </c>
      <c r="AK787" s="82">
        <v>3471</v>
      </c>
    </row>
    <row r="788" spans="2:37">
      <c r="B788" s="81">
        <v>40908</v>
      </c>
      <c r="C788" s="81">
        <v>40908</v>
      </c>
      <c r="D788" s="81">
        <v>40908</v>
      </c>
      <c r="E788" s="203">
        <v>482</v>
      </c>
      <c r="F788" s="82" t="s">
        <v>1053</v>
      </c>
      <c r="G788" s="82" t="s">
        <v>444</v>
      </c>
      <c r="H788" s="19">
        <v>143989968</v>
      </c>
      <c r="I788" s="20">
        <v>99</v>
      </c>
      <c r="J788" s="19" t="s">
        <v>1484</v>
      </c>
      <c r="K788" s="19"/>
      <c r="L788" s="21">
        <v>40822</v>
      </c>
      <c r="M788" s="21">
        <v>48122</v>
      </c>
      <c r="N788" s="34">
        <v>240</v>
      </c>
      <c r="O788" s="34">
        <v>2</v>
      </c>
      <c r="P788" s="34">
        <v>228</v>
      </c>
      <c r="Q788" s="34">
        <v>2</v>
      </c>
      <c r="R788" s="52">
        <v>2</v>
      </c>
      <c r="S788" s="356">
        <v>3500015</v>
      </c>
      <c r="T788" s="26">
        <v>0.03</v>
      </c>
      <c r="U788" s="27">
        <v>8.1500000000000003E-2</v>
      </c>
      <c r="V788" s="256">
        <v>20158.025496911552</v>
      </c>
      <c r="W788" s="257">
        <v>2333832.6643337104</v>
      </c>
      <c r="X788" s="257">
        <v>1166182.3356662896</v>
      </c>
      <c r="Y788" s="257">
        <v>31671.972517468261</v>
      </c>
      <c r="Z788" s="257">
        <v>17471.555030007723</v>
      </c>
      <c r="AA788" s="257">
        <v>14200.417487460538</v>
      </c>
      <c r="AB788" s="257">
        <v>10229.669611107804</v>
      </c>
      <c r="AC788" s="257"/>
      <c r="AD788" s="257">
        <v>2262197.1489621866</v>
      </c>
      <c r="AE788" s="257">
        <v>1096014.8132957479</v>
      </c>
      <c r="AK788" s="82">
        <v>482</v>
      </c>
    </row>
    <row r="789" spans="2:37">
      <c r="B789" s="81">
        <v>40908</v>
      </c>
      <c r="C789" s="81">
        <v>40908</v>
      </c>
      <c r="D789" s="81">
        <v>40908</v>
      </c>
      <c r="E789" s="203">
        <v>664</v>
      </c>
      <c r="F789" s="82" t="s">
        <v>1053</v>
      </c>
      <c r="G789" s="82" t="s">
        <v>444</v>
      </c>
      <c r="H789" s="19">
        <v>143985970</v>
      </c>
      <c r="I789" s="20">
        <v>99</v>
      </c>
      <c r="J789" s="19" t="s">
        <v>1485</v>
      </c>
      <c r="K789" s="19"/>
      <c r="L789" s="21">
        <v>40822</v>
      </c>
      <c r="M789" s="21">
        <v>51775</v>
      </c>
      <c r="N789" s="34">
        <v>360</v>
      </c>
      <c r="O789" s="34">
        <v>2</v>
      </c>
      <c r="P789" s="34">
        <v>228</v>
      </c>
      <c r="Q789" s="34">
        <v>2</v>
      </c>
      <c r="R789" s="52">
        <v>2</v>
      </c>
      <c r="S789" s="356">
        <v>3500204</v>
      </c>
      <c r="T789" s="26">
        <v>0.03</v>
      </c>
      <c r="U789" s="27">
        <v>8.1500000000000003E-2</v>
      </c>
      <c r="V789" s="256">
        <v>20159.114025623261</v>
      </c>
      <c r="W789" s="257">
        <v>2333958.6907574711</v>
      </c>
      <c r="X789" s="257">
        <v>1166245.3092425289</v>
      </c>
      <c r="Y789" s="257">
        <v>31673.68279665443</v>
      </c>
      <c r="Z789" s="257">
        <v>17472.498489935941</v>
      </c>
      <c r="AA789" s="257">
        <v>14201.184306718489</v>
      </c>
      <c r="AB789" s="257">
        <v>10230.222010899375</v>
      </c>
      <c r="AC789" s="257"/>
      <c r="AD789" s="257">
        <v>2262319.3070846926</v>
      </c>
      <c r="AE789" s="257">
        <v>1096073.9978420178</v>
      </c>
      <c r="AK789" s="82">
        <v>664</v>
      </c>
    </row>
    <row r="790" spans="2:37">
      <c r="B790" s="81">
        <v>40908</v>
      </c>
      <c r="C790" s="81">
        <v>40908</v>
      </c>
      <c r="D790" s="81">
        <v>40908</v>
      </c>
      <c r="E790" s="203">
        <v>2030</v>
      </c>
      <c r="F790" s="82" t="s">
        <v>1053</v>
      </c>
      <c r="G790" s="82" t="s">
        <v>444</v>
      </c>
      <c r="H790" s="19">
        <v>143997103</v>
      </c>
      <c r="I790" s="20">
        <v>97</v>
      </c>
      <c r="J790" s="19" t="s">
        <v>1684</v>
      </c>
      <c r="K790" s="19"/>
      <c r="L790" s="21">
        <v>40876</v>
      </c>
      <c r="M790" s="21">
        <v>42705</v>
      </c>
      <c r="N790" s="34">
        <v>60</v>
      </c>
      <c r="O790" s="34">
        <v>0</v>
      </c>
      <c r="P790" s="34">
        <v>60</v>
      </c>
      <c r="Q790" s="34">
        <v>0</v>
      </c>
      <c r="R790" s="52">
        <v>0</v>
      </c>
      <c r="S790" s="356">
        <v>28466</v>
      </c>
      <c r="T790" s="26">
        <v>0</v>
      </c>
      <c r="U790" s="27">
        <v>9.9000000000000005E-2</v>
      </c>
      <c r="V790" s="256">
        <v>474.43333333333334</v>
      </c>
      <c r="W790" s="257">
        <v>22381.175179300302</v>
      </c>
      <c r="X790" s="257">
        <v>6084.8248206996977</v>
      </c>
      <c r="Y790" s="257" t="e">
        <v>#NUM!</v>
      </c>
      <c r="Z790" s="257">
        <v>0</v>
      </c>
      <c r="AA790" s="257">
        <v>0</v>
      </c>
      <c r="AB790" s="257">
        <v>0</v>
      </c>
      <c r="AC790" s="257"/>
      <c r="AD790" s="257">
        <v>6084.8248207001025</v>
      </c>
      <c r="AE790" s="257">
        <v>0</v>
      </c>
      <c r="AK790" s="82">
        <v>2030</v>
      </c>
    </row>
    <row r="791" spans="2:37">
      <c r="B791" s="81">
        <v>40908</v>
      </c>
      <c r="C791" s="81">
        <v>40908</v>
      </c>
      <c r="D791" s="81">
        <v>40908</v>
      </c>
      <c r="E791" s="203">
        <v>10203</v>
      </c>
      <c r="F791" s="82" t="s">
        <v>1053</v>
      </c>
      <c r="G791" s="82" t="s">
        <v>444</v>
      </c>
      <c r="H791" s="19">
        <v>143995178</v>
      </c>
      <c r="I791" s="20">
        <v>97</v>
      </c>
      <c r="J791" s="19" t="s">
        <v>515</v>
      </c>
      <c r="K791" s="19"/>
      <c r="L791" s="21">
        <v>40858</v>
      </c>
      <c r="M791" s="21">
        <v>42675</v>
      </c>
      <c r="N791" s="34">
        <v>60</v>
      </c>
      <c r="O791" s="34">
        <v>1</v>
      </c>
      <c r="P791" s="34">
        <v>60</v>
      </c>
      <c r="Q791" s="34">
        <v>1</v>
      </c>
      <c r="R791" s="52">
        <v>1</v>
      </c>
      <c r="S791" s="356">
        <v>57000</v>
      </c>
      <c r="T791" s="26">
        <v>0</v>
      </c>
      <c r="U791" s="27">
        <v>9.9000000000000005E-2</v>
      </c>
      <c r="V791" s="256">
        <v>950</v>
      </c>
      <c r="W791" s="257">
        <v>44815.814839461716</v>
      </c>
      <c r="X791" s="257">
        <v>12184.185160538284</v>
      </c>
      <c r="Y791" s="257">
        <v>369.73047242555919</v>
      </c>
      <c r="Z791" s="257">
        <v>0</v>
      </c>
      <c r="AA791" s="257">
        <v>369.73047242555919</v>
      </c>
      <c r="AB791" s="257">
        <v>53.439408598852118</v>
      </c>
      <c r="AC791" s="257"/>
      <c r="AD791" s="257">
        <v>12184.185160539078</v>
      </c>
      <c r="AE791" s="257">
        <v>0</v>
      </c>
      <c r="AK791" s="82">
        <v>10203</v>
      </c>
    </row>
    <row r="792" spans="2:37">
      <c r="B792" s="81">
        <v>40908</v>
      </c>
      <c r="C792" s="81">
        <v>40908</v>
      </c>
      <c r="D792" s="81">
        <v>40908</v>
      </c>
      <c r="E792" s="203">
        <v>669</v>
      </c>
      <c r="F792" s="82" t="s">
        <v>1053</v>
      </c>
      <c r="G792" s="82" t="s">
        <v>444</v>
      </c>
      <c r="H792" s="19">
        <v>143996638</v>
      </c>
      <c r="I792" s="20">
        <v>98</v>
      </c>
      <c r="J792" s="19" t="s">
        <v>1687</v>
      </c>
      <c r="K792" s="19"/>
      <c r="L792" s="21">
        <v>40871</v>
      </c>
      <c r="M792" s="21">
        <v>42705</v>
      </c>
      <c r="N792" s="34">
        <v>60</v>
      </c>
      <c r="O792" s="34">
        <v>0</v>
      </c>
      <c r="P792" s="34">
        <v>60</v>
      </c>
      <c r="Q792" s="34">
        <v>0</v>
      </c>
      <c r="R792" s="52">
        <v>0</v>
      </c>
      <c r="S792" s="356">
        <v>236269</v>
      </c>
      <c r="T792" s="26">
        <v>0.05</v>
      </c>
      <c r="U792" s="27">
        <v>9.9000000000000005E-2</v>
      </c>
      <c r="V792" s="256">
        <v>4458.6875018368055</v>
      </c>
      <c r="W792" s="257">
        <v>210336.5405361478</v>
      </c>
      <c r="X792" s="257">
        <v>25932.459463852196</v>
      </c>
      <c r="Y792" s="257" t="e">
        <v>#NUM!</v>
      </c>
      <c r="Z792" s="257" t="e">
        <v>#NUM!</v>
      </c>
      <c r="AA792" s="257">
        <v>0</v>
      </c>
      <c r="AB792" s="257">
        <v>0</v>
      </c>
      <c r="AC792" s="257"/>
      <c r="AD792" s="257">
        <v>57184.709574064291</v>
      </c>
      <c r="AE792" s="257">
        <v>31252.250110209039</v>
      </c>
      <c r="AK792" s="82">
        <v>669</v>
      </c>
    </row>
    <row r="793" spans="2:37">
      <c r="B793" s="81">
        <v>40908</v>
      </c>
      <c r="C793" s="81">
        <v>40908</v>
      </c>
      <c r="D793" s="81">
        <v>40908</v>
      </c>
      <c r="E793" s="203">
        <v>3372</v>
      </c>
      <c r="F793" s="82" t="s">
        <v>1053</v>
      </c>
      <c r="G793" s="82" t="s">
        <v>444</v>
      </c>
      <c r="H793" s="19">
        <v>143038246</v>
      </c>
      <c r="I793" s="20">
        <v>98</v>
      </c>
      <c r="J793" s="19" t="s">
        <v>1049</v>
      </c>
      <c r="K793" s="19"/>
      <c r="L793" s="21">
        <v>40854</v>
      </c>
      <c r="M793" s="21">
        <v>42675</v>
      </c>
      <c r="N793" s="34">
        <v>60</v>
      </c>
      <c r="O793" s="34">
        <v>1</v>
      </c>
      <c r="P793" s="34">
        <v>60</v>
      </c>
      <c r="Q793" s="34">
        <v>1</v>
      </c>
      <c r="R793" s="52">
        <v>1</v>
      </c>
      <c r="S793" s="356">
        <v>200305</v>
      </c>
      <c r="T793" s="26">
        <v>0.05</v>
      </c>
      <c r="U793" s="27">
        <v>9.9000000000000005E-2</v>
      </c>
      <c r="V793" s="256">
        <v>3780.0024550635981</v>
      </c>
      <c r="W793" s="257">
        <v>178319.88433562202</v>
      </c>
      <c r="X793" s="257">
        <v>21985.115664377983</v>
      </c>
      <c r="Y793" s="257">
        <v>1471.1390457688817</v>
      </c>
      <c r="Z793" s="257">
        <v>834.60416666666663</v>
      </c>
      <c r="AA793" s="257">
        <v>636.53487910221509</v>
      </c>
      <c r="AB793" s="257">
        <v>96.425945896394666</v>
      </c>
      <c r="AC793" s="257"/>
      <c r="AD793" s="257">
        <v>48480.262968197036</v>
      </c>
      <c r="AE793" s="257">
        <v>26495.147303816502</v>
      </c>
      <c r="AK793" s="82">
        <v>3372</v>
      </c>
    </row>
    <row r="794" spans="2:37">
      <c r="B794" s="81">
        <v>40939</v>
      </c>
      <c r="C794" s="81">
        <v>40939</v>
      </c>
      <c r="D794" s="81">
        <v>40939</v>
      </c>
      <c r="E794" s="203">
        <v>3081</v>
      </c>
      <c r="F794" s="82" t="s">
        <v>1053</v>
      </c>
      <c r="G794" s="82" t="s">
        <v>444</v>
      </c>
      <c r="H794" s="19">
        <v>141003372</v>
      </c>
      <c r="I794" s="20">
        <v>98</v>
      </c>
      <c r="J794" s="19" t="s">
        <v>758</v>
      </c>
      <c r="K794" s="19"/>
      <c r="L794" s="21">
        <v>38883</v>
      </c>
      <c r="M794" s="21">
        <v>41417</v>
      </c>
      <c r="N794" s="34">
        <v>83</v>
      </c>
      <c r="O794" s="34">
        <v>67</v>
      </c>
      <c r="P794" s="34">
        <v>60</v>
      </c>
      <c r="Q794" s="34">
        <v>60</v>
      </c>
      <c r="R794" s="52">
        <v>67</v>
      </c>
      <c r="S794" s="356">
        <v>297068</v>
      </c>
      <c r="T794" s="26">
        <v>0.05</v>
      </c>
      <c r="U794" s="27">
        <v>0.104</v>
      </c>
      <c r="V794" s="256">
        <v>5606.0396361590219</v>
      </c>
      <c r="W794" s="257">
        <v>261422.1315150646</v>
      </c>
      <c r="X794" s="257">
        <v>35645.868484935403</v>
      </c>
      <c r="Y794" s="257">
        <v>74940.246654473551</v>
      </c>
      <c r="Z794" s="257">
        <v>39294.378169542237</v>
      </c>
      <c r="AA794" s="257">
        <v>35645.868484931314</v>
      </c>
      <c r="AB794" s="257">
        <v>10474.882405660843</v>
      </c>
      <c r="AC794" s="257"/>
      <c r="AD794" s="257">
        <v>74940.246654473551</v>
      </c>
      <c r="AE794" s="257">
        <v>39294.378169542237</v>
      </c>
      <c r="AK794" s="82">
        <v>3081</v>
      </c>
    </row>
    <row r="795" spans="2:37">
      <c r="B795" s="81">
        <v>40939</v>
      </c>
      <c r="C795" s="81">
        <v>40939</v>
      </c>
      <c r="D795" s="81">
        <v>40939</v>
      </c>
      <c r="E795" s="203">
        <v>62</v>
      </c>
      <c r="F795" s="82" t="s">
        <v>1053</v>
      </c>
      <c r="G795" s="82" t="s">
        <v>349</v>
      </c>
      <c r="H795" s="19">
        <v>143009149</v>
      </c>
      <c r="I795" s="20">
        <v>99</v>
      </c>
      <c r="J795" s="19" t="s">
        <v>618</v>
      </c>
      <c r="K795" s="19"/>
      <c r="L795" s="21">
        <v>39945</v>
      </c>
      <c r="M795" s="21">
        <v>50548</v>
      </c>
      <c r="N795" s="34">
        <v>349</v>
      </c>
      <c r="O795" s="34">
        <v>32</v>
      </c>
      <c r="P795" s="34">
        <v>228</v>
      </c>
      <c r="Q795" s="34">
        <v>32</v>
      </c>
      <c r="R795" s="52">
        <v>32</v>
      </c>
      <c r="S795" s="356">
        <v>2625211</v>
      </c>
      <c r="T795" s="26">
        <v>0.03</v>
      </c>
      <c r="U795" s="27">
        <v>8.6499999999999994E-2</v>
      </c>
      <c r="V795" s="256">
        <v>15119.669565065484</v>
      </c>
      <c r="W795" s="257">
        <v>1689672.4546707568</v>
      </c>
      <c r="X795" s="257">
        <v>935538.54532924318</v>
      </c>
      <c r="Y795" s="257">
        <v>378440.88359799323</v>
      </c>
      <c r="Z795" s="257">
        <v>199136.51209904638</v>
      </c>
      <c r="AA795" s="257">
        <v>179304.37149894686</v>
      </c>
      <c r="AB795" s="257">
        <v>131303.65548480605</v>
      </c>
      <c r="AC795" s="257"/>
      <c r="AD795" s="257">
        <v>1757612.2061641391</v>
      </c>
      <c r="AE795" s="257">
        <v>822073.66083486646</v>
      </c>
      <c r="AK795" s="82">
        <v>62</v>
      </c>
    </row>
    <row r="796" spans="2:37">
      <c r="B796" s="81">
        <v>40939</v>
      </c>
      <c r="C796" s="81">
        <v>40939</v>
      </c>
      <c r="D796" s="81">
        <v>40939</v>
      </c>
      <c r="E796" s="203">
        <v>271</v>
      </c>
      <c r="F796" s="82" t="s">
        <v>1053</v>
      </c>
      <c r="G796" s="82" t="s">
        <v>444</v>
      </c>
      <c r="H796" s="19">
        <v>143012298</v>
      </c>
      <c r="I796" s="20">
        <v>99</v>
      </c>
      <c r="J796" s="19" t="s">
        <v>147</v>
      </c>
      <c r="K796" s="19"/>
      <c r="L796" s="21">
        <v>39391</v>
      </c>
      <c r="M796" s="21">
        <v>46318</v>
      </c>
      <c r="N796" s="34">
        <v>228</v>
      </c>
      <c r="O796" s="34">
        <v>50</v>
      </c>
      <c r="P796" s="34">
        <v>228</v>
      </c>
      <c r="Q796" s="34">
        <v>50</v>
      </c>
      <c r="R796" s="52">
        <v>50</v>
      </c>
      <c r="S796" s="356">
        <v>2586599</v>
      </c>
      <c r="T796" s="26">
        <v>0.03</v>
      </c>
      <c r="U796" s="27">
        <v>8.6499999999999994E-2</v>
      </c>
      <c r="V796" s="256">
        <v>14897.287180850917</v>
      </c>
      <c r="W796" s="257">
        <v>1664820.4969348845</v>
      </c>
      <c r="X796" s="257">
        <v>921778.50306511554</v>
      </c>
      <c r="Y796" s="257">
        <v>571233.10825306864</v>
      </c>
      <c r="Z796" s="257">
        <v>296441.76113883633</v>
      </c>
      <c r="AA796" s="257">
        <v>274791.34711423231</v>
      </c>
      <c r="AB796" s="257">
        <v>202144.4085669113</v>
      </c>
      <c r="AC796" s="257"/>
      <c r="AD796" s="257">
        <v>1731760.9802990912</v>
      </c>
      <c r="AE796" s="257">
        <v>809982.47723394656</v>
      </c>
      <c r="AK796" s="82">
        <v>271</v>
      </c>
    </row>
    <row r="797" spans="2:37">
      <c r="B797" s="81">
        <v>40939</v>
      </c>
      <c r="C797" s="81">
        <v>40939</v>
      </c>
      <c r="D797" s="81">
        <v>40939</v>
      </c>
      <c r="E797" s="203">
        <v>581</v>
      </c>
      <c r="F797" s="82" t="s">
        <v>1053</v>
      </c>
      <c r="G797" s="82" t="s">
        <v>444</v>
      </c>
      <c r="H797" s="19">
        <v>143015734</v>
      </c>
      <c r="I797" s="20">
        <v>99</v>
      </c>
      <c r="J797" s="19" t="s">
        <v>1134</v>
      </c>
      <c r="K797" s="19"/>
      <c r="L797" s="21">
        <v>39624</v>
      </c>
      <c r="M797" s="21">
        <v>50428</v>
      </c>
      <c r="N797" s="34">
        <v>355</v>
      </c>
      <c r="O797" s="34">
        <v>42</v>
      </c>
      <c r="P797" s="34">
        <v>228</v>
      </c>
      <c r="Q797" s="34">
        <v>42</v>
      </c>
      <c r="R797" s="52">
        <v>42</v>
      </c>
      <c r="S797" s="356">
        <v>1695389</v>
      </c>
      <c r="T797" s="26">
        <v>0.03</v>
      </c>
      <c r="U797" s="27">
        <v>8.6499999999999994E-2</v>
      </c>
      <c r="V797" s="256">
        <v>9764.4423492994683</v>
      </c>
      <c r="W797" s="257">
        <v>1091208.3231602334</v>
      </c>
      <c r="X797" s="257">
        <v>604180.67683976656</v>
      </c>
      <c r="Y797" s="257">
        <v>317362.88619009033</v>
      </c>
      <c r="Z797" s="257">
        <v>165714.85566816438</v>
      </c>
      <c r="AA797" s="257">
        <v>151648.03052192595</v>
      </c>
      <c r="AB797" s="257">
        <v>111296.44047048331</v>
      </c>
      <c r="AC797" s="257"/>
      <c r="AD797" s="257">
        <v>1135084.5324800215</v>
      </c>
      <c r="AE797" s="257">
        <v>530903.85564023722</v>
      </c>
      <c r="AK797" s="82">
        <v>581</v>
      </c>
    </row>
    <row r="798" spans="2:37">
      <c r="B798" s="81">
        <v>40931</v>
      </c>
      <c r="C798" s="81">
        <v>40931</v>
      </c>
      <c r="D798" s="81">
        <v>40939</v>
      </c>
      <c r="E798" s="203">
        <v>2056</v>
      </c>
      <c r="F798" s="82" t="s">
        <v>1054</v>
      </c>
      <c r="G798" s="82" t="s">
        <v>444</v>
      </c>
      <c r="H798" s="19">
        <v>143016145</v>
      </c>
      <c r="I798" s="20">
        <v>98</v>
      </c>
      <c r="J798" s="19" t="s">
        <v>1138</v>
      </c>
      <c r="K798" s="19"/>
      <c r="L798" s="21">
        <v>39108</v>
      </c>
      <c r="M798" s="21">
        <v>40931</v>
      </c>
      <c r="N798" s="34">
        <v>60</v>
      </c>
      <c r="O798" s="34">
        <v>59</v>
      </c>
      <c r="P798" s="34">
        <v>60</v>
      </c>
      <c r="Q798" s="34">
        <v>59</v>
      </c>
      <c r="R798" s="52">
        <v>59</v>
      </c>
      <c r="S798" s="356">
        <v>265007</v>
      </c>
      <c r="T798" s="26">
        <v>0.05</v>
      </c>
      <c r="U798" s="27">
        <v>0.104</v>
      </c>
      <c r="V798" s="256">
        <v>5001.009014298389</v>
      </c>
      <c r="W798" s="257">
        <v>233208.20420379416</v>
      </c>
      <c r="X798" s="257">
        <v>31798.795796205843</v>
      </c>
      <c r="Y798" s="257">
        <v>66809.366979826329</v>
      </c>
      <c r="Z798" s="257">
        <v>35032.789783156077</v>
      </c>
      <c r="AA798" s="257">
        <v>31776.577196670252</v>
      </c>
      <c r="AB798" s="257">
        <v>8228.6357542813366</v>
      </c>
      <c r="AC798" s="257"/>
      <c r="AD798" s="257">
        <v>66852.336654106475</v>
      </c>
      <c r="AE798" s="257">
        <v>35053.540857904198</v>
      </c>
      <c r="AK798" s="82">
        <v>2056</v>
      </c>
    </row>
    <row r="799" spans="2:37">
      <c r="B799" s="81">
        <v>40939</v>
      </c>
      <c r="C799" s="81">
        <v>40939</v>
      </c>
      <c r="D799" s="81">
        <v>40939</v>
      </c>
      <c r="E799" s="203">
        <v>2077</v>
      </c>
      <c r="F799" s="82" t="s">
        <v>1053</v>
      </c>
      <c r="G799" s="82" t="s">
        <v>444</v>
      </c>
      <c r="H799" s="19">
        <v>143018113</v>
      </c>
      <c r="I799" s="20">
        <v>4</v>
      </c>
      <c r="J799" s="19" t="s">
        <v>1518</v>
      </c>
      <c r="K799" s="19"/>
      <c r="L799" s="21">
        <v>37886</v>
      </c>
      <c r="M799" s="21">
        <v>44431</v>
      </c>
      <c r="N799" s="34">
        <v>215</v>
      </c>
      <c r="O799" s="34">
        <v>99</v>
      </c>
      <c r="P799" s="34">
        <v>215</v>
      </c>
      <c r="Q799" s="34">
        <v>99</v>
      </c>
      <c r="R799" s="52">
        <v>99</v>
      </c>
      <c r="S799" s="356">
        <v>797238</v>
      </c>
      <c r="T799" s="26">
        <v>0.03</v>
      </c>
      <c r="U799" s="27">
        <v>8.6499999999999994E-2</v>
      </c>
      <c r="V799" s="256">
        <v>4798.0016976104953</v>
      </c>
      <c r="W799" s="257">
        <v>523525.36275983305</v>
      </c>
      <c r="X799" s="257">
        <v>273712.63724016695</v>
      </c>
      <c r="Y799" s="257">
        <v>327770.82084688015</v>
      </c>
      <c r="Z799" s="257">
        <v>160377.09742502161</v>
      </c>
      <c r="AA799" s="257">
        <v>167393.72342185854</v>
      </c>
      <c r="AB799" s="257">
        <v>118848.90827533565</v>
      </c>
      <c r="AC799" s="257"/>
      <c r="AD799" s="257">
        <v>508045.00222641323</v>
      </c>
      <c r="AE799" s="257">
        <v>234332.36498623758</v>
      </c>
      <c r="AK799" s="82">
        <v>2077</v>
      </c>
    </row>
    <row r="800" spans="2:37">
      <c r="B800" s="81">
        <v>40939</v>
      </c>
      <c r="C800" s="81">
        <v>40939</v>
      </c>
      <c r="D800" s="81">
        <v>40939</v>
      </c>
      <c r="E800" s="203">
        <v>62</v>
      </c>
      <c r="F800" s="82" t="s">
        <v>1053</v>
      </c>
      <c r="G800" s="82" t="s">
        <v>349</v>
      </c>
      <c r="H800" s="19">
        <v>143018849</v>
      </c>
      <c r="I800" s="20">
        <v>99</v>
      </c>
      <c r="J800" s="19" t="s">
        <v>1358</v>
      </c>
      <c r="K800" s="19"/>
      <c r="L800" s="21">
        <v>39216</v>
      </c>
      <c r="M800" s="21">
        <v>50153</v>
      </c>
      <c r="N800" s="34">
        <v>360</v>
      </c>
      <c r="O800" s="34">
        <v>56</v>
      </c>
      <c r="P800" s="34">
        <v>228</v>
      </c>
      <c r="Q800" s="34">
        <v>56</v>
      </c>
      <c r="R800" s="52">
        <v>56</v>
      </c>
      <c r="S800" s="356">
        <v>608057</v>
      </c>
      <c r="T800" s="26">
        <v>0.03</v>
      </c>
      <c r="U800" s="27">
        <v>8.6499999999999994E-2</v>
      </c>
      <c r="V800" s="256">
        <v>3502.0502796632436</v>
      </c>
      <c r="W800" s="257">
        <v>391365.55643326818</v>
      </c>
      <c r="X800" s="257">
        <v>216691.44356673182</v>
      </c>
      <c r="Y800" s="257">
        <v>149340.08267279324</v>
      </c>
      <c r="Z800" s="257">
        <v>77142.593420886027</v>
      </c>
      <c r="AA800" s="257">
        <v>72197.489251907216</v>
      </c>
      <c r="AB800" s="257">
        <v>53222.459823407815</v>
      </c>
      <c r="AC800" s="257"/>
      <c r="AD800" s="257">
        <v>407101.9073299439</v>
      </c>
      <c r="AE800" s="257">
        <v>190410.46376320481</v>
      </c>
      <c r="AK800" s="82">
        <v>62</v>
      </c>
    </row>
    <row r="801" spans="2:37">
      <c r="B801" s="81">
        <v>40939</v>
      </c>
      <c r="C801" s="81">
        <v>40939</v>
      </c>
      <c r="D801" s="81">
        <v>40939</v>
      </c>
      <c r="E801" s="203">
        <v>3421</v>
      </c>
      <c r="F801" s="82" t="s">
        <v>1053</v>
      </c>
      <c r="G801" s="82" t="s">
        <v>444</v>
      </c>
      <c r="H801" s="19">
        <v>143025667</v>
      </c>
      <c r="I801" s="20">
        <v>98</v>
      </c>
      <c r="J801" s="19" t="s">
        <v>874</v>
      </c>
      <c r="K801" s="19"/>
      <c r="L801" s="21">
        <v>40102</v>
      </c>
      <c r="M801" s="21">
        <v>41937</v>
      </c>
      <c r="N801" s="34">
        <v>60</v>
      </c>
      <c r="O801" s="34">
        <v>26</v>
      </c>
      <c r="P801" s="34">
        <v>60</v>
      </c>
      <c r="Q801" s="34">
        <v>26</v>
      </c>
      <c r="R801" s="52">
        <v>26</v>
      </c>
      <c r="S801" s="356">
        <v>250000</v>
      </c>
      <c r="T801" s="26">
        <v>0.05</v>
      </c>
      <c r="U801" s="27">
        <v>0.104</v>
      </c>
      <c r="V801" s="256">
        <v>4717.8084110027185</v>
      </c>
      <c r="W801" s="257">
        <v>220001.92844320546</v>
      </c>
      <c r="X801" s="257">
        <v>29998.071556794544</v>
      </c>
      <c r="Y801" s="257">
        <v>41078.350963195735</v>
      </c>
      <c r="Z801" s="257">
        <v>21935.238233428383</v>
      </c>
      <c r="AA801" s="257">
        <v>19143.112729767352</v>
      </c>
      <c r="AB801" s="257">
        <v>3420.832721388852</v>
      </c>
      <c r="AC801" s="257"/>
      <c r="AD801" s="257">
        <v>63066.576216955058</v>
      </c>
      <c r="AE801" s="257">
        <v>33068.504660163882</v>
      </c>
      <c r="AK801" s="82">
        <v>3421</v>
      </c>
    </row>
    <row r="802" spans="2:37">
      <c r="B802" s="81">
        <v>40939</v>
      </c>
      <c r="C802" s="81">
        <v>40939</v>
      </c>
      <c r="D802" s="81">
        <v>40939</v>
      </c>
      <c r="E802" s="203">
        <v>4137</v>
      </c>
      <c r="F802" s="82" t="s">
        <v>1053</v>
      </c>
      <c r="G802" s="82" t="s">
        <v>444</v>
      </c>
      <c r="H802" s="19">
        <v>143029549</v>
      </c>
      <c r="I802" s="20">
        <v>98</v>
      </c>
      <c r="J802" s="19" t="s">
        <v>1527</v>
      </c>
      <c r="K802" s="19"/>
      <c r="L802" s="21">
        <v>39863</v>
      </c>
      <c r="M802" s="21">
        <v>41681</v>
      </c>
      <c r="N802" s="34">
        <v>60</v>
      </c>
      <c r="O802" s="34">
        <v>34</v>
      </c>
      <c r="P802" s="34">
        <v>60</v>
      </c>
      <c r="Q802" s="34">
        <v>34</v>
      </c>
      <c r="R802" s="52">
        <v>34</v>
      </c>
      <c r="S802" s="356">
        <v>170000</v>
      </c>
      <c r="T802" s="26">
        <v>0.05</v>
      </c>
      <c r="U802" s="27">
        <v>0.104</v>
      </c>
      <c r="V802" s="256">
        <v>3208.1097194818485</v>
      </c>
      <c r="W802" s="257">
        <v>149601.31134137968</v>
      </c>
      <c r="X802" s="257">
        <v>20398.688658620318</v>
      </c>
      <c r="Y802" s="257">
        <v>33868.469876963805</v>
      </c>
      <c r="Z802" s="257">
        <v>17971.806979847355</v>
      </c>
      <c r="AA802" s="257">
        <v>15896.66289711645</v>
      </c>
      <c r="AB802" s="257">
        <v>3041.9097122503981</v>
      </c>
      <c r="AC802" s="257"/>
      <c r="AD802" s="257">
        <v>42885.271827529403</v>
      </c>
      <c r="AE802" s="257">
        <v>22486.583168911435</v>
      </c>
      <c r="AK802" s="82">
        <v>4137</v>
      </c>
    </row>
    <row r="803" spans="2:37">
      <c r="B803" s="81">
        <v>40939</v>
      </c>
      <c r="C803" s="81">
        <v>40939</v>
      </c>
      <c r="D803" s="81">
        <v>40939</v>
      </c>
      <c r="E803" s="203">
        <v>4245</v>
      </c>
      <c r="F803" s="82" t="s">
        <v>1053</v>
      </c>
      <c r="G803" s="82" t="s">
        <v>444</v>
      </c>
      <c r="H803" s="19">
        <v>143031799</v>
      </c>
      <c r="I803" s="20">
        <v>98</v>
      </c>
      <c r="J803" s="19" t="s">
        <v>1320</v>
      </c>
      <c r="K803" s="19"/>
      <c r="L803" s="21">
        <v>39792</v>
      </c>
      <c r="M803" s="21">
        <v>41616</v>
      </c>
      <c r="N803" s="34">
        <v>60</v>
      </c>
      <c r="O803" s="34">
        <v>37</v>
      </c>
      <c r="P803" s="34">
        <v>60</v>
      </c>
      <c r="Q803" s="34">
        <v>37</v>
      </c>
      <c r="R803" s="52">
        <v>37</v>
      </c>
      <c r="S803" s="356">
        <v>108000</v>
      </c>
      <c r="T803" s="26">
        <v>0.05</v>
      </c>
      <c r="U803" s="27">
        <v>0.104</v>
      </c>
      <c r="V803" s="256">
        <v>2038.0932335531745</v>
      </c>
      <c r="W803" s="257">
        <v>95040.833087464751</v>
      </c>
      <c r="X803" s="257">
        <v>12959.166912535249</v>
      </c>
      <c r="Y803" s="257">
        <v>22702.791345735437</v>
      </c>
      <c r="Z803" s="257">
        <v>12021.013532947502</v>
      </c>
      <c r="AA803" s="257">
        <v>10681.777812787936</v>
      </c>
      <c r="AB803" s="257">
        <v>2103.0227007184394</v>
      </c>
      <c r="AC803" s="257"/>
      <c r="AD803" s="257">
        <v>27244.760925724597</v>
      </c>
      <c r="AE803" s="257">
        <v>14285.594013190803</v>
      </c>
      <c r="AK803" s="82">
        <v>4245</v>
      </c>
    </row>
    <row r="804" spans="2:37">
      <c r="B804" s="81">
        <v>40939</v>
      </c>
      <c r="C804" s="81">
        <v>40939</v>
      </c>
      <c r="D804" s="81">
        <v>40939</v>
      </c>
      <c r="E804" s="203">
        <v>4070</v>
      </c>
      <c r="F804" s="82" t="s">
        <v>1053</v>
      </c>
      <c r="G804" s="82" t="s">
        <v>444</v>
      </c>
      <c r="H804" s="19">
        <v>143032418</v>
      </c>
      <c r="I804" s="20">
        <v>99</v>
      </c>
      <c r="J804" s="19" t="s">
        <v>1494</v>
      </c>
      <c r="K804" s="19"/>
      <c r="L804" s="21">
        <v>39665</v>
      </c>
      <c r="M804" s="21">
        <v>47687</v>
      </c>
      <c r="N804" s="34">
        <v>264</v>
      </c>
      <c r="O804" s="34">
        <v>41</v>
      </c>
      <c r="P804" s="34">
        <v>228</v>
      </c>
      <c r="Q804" s="34">
        <v>41</v>
      </c>
      <c r="R804" s="52">
        <v>41</v>
      </c>
      <c r="S804" s="356">
        <v>1196834</v>
      </c>
      <c r="T804" s="26">
        <v>0.03</v>
      </c>
      <c r="U804" s="27">
        <v>8.6499999999999994E-2</v>
      </c>
      <c r="V804" s="256">
        <v>6893.0591119097035</v>
      </c>
      <c r="W804" s="257">
        <v>770321.86845682899</v>
      </c>
      <c r="X804" s="257">
        <v>426512.13154317101</v>
      </c>
      <c r="Y804" s="257">
        <v>218943.71795106039</v>
      </c>
      <c r="Z804" s="257">
        <v>114412.29705919679</v>
      </c>
      <c r="AA804" s="257">
        <v>104531.4208918636</v>
      </c>
      <c r="AB804" s="257">
        <v>76697.356988026368</v>
      </c>
      <c r="AC804" s="257"/>
      <c r="AD804" s="257">
        <v>801295.60905856767</v>
      </c>
      <c r="AE804" s="257">
        <v>374783.47751538339</v>
      </c>
      <c r="AK804" s="82">
        <v>4070</v>
      </c>
    </row>
    <row r="805" spans="2:37">
      <c r="B805" s="81">
        <v>40939</v>
      </c>
      <c r="C805" s="81">
        <v>40939</v>
      </c>
      <c r="D805" s="81">
        <v>40939</v>
      </c>
      <c r="E805" s="203">
        <v>4297</v>
      </c>
      <c r="F805" s="82" t="s">
        <v>1053</v>
      </c>
      <c r="G805" s="82" t="s">
        <v>349</v>
      </c>
      <c r="H805" s="19">
        <v>143033899</v>
      </c>
      <c r="I805" s="20">
        <v>99</v>
      </c>
      <c r="J805" s="19" t="s">
        <v>584</v>
      </c>
      <c r="K805" s="19"/>
      <c r="L805" s="21">
        <v>39962</v>
      </c>
      <c r="M805" s="21">
        <v>47991</v>
      </c>
      <c r="N805" s="34">
        <v>264</v>
      </c>
      <c r="O805" s="34">
        <v>31</v>
      </c>
      <c r="P805" s="34">
        <v>228</v>
      </c>
      <c r="Q805" s="34">
        <v>31</v>
      </c>
      <c r="R805" s="52">
        <v>31</v>
      </c>
      <c r="S805" s="356">
        <v>500101</v>
      </c>
      <c r="T805" s="26">
        <v>0.03</v>
      </c>
      <c r="U805" s="27">
        <v>8.6499999999999994E-2</v>
      </c>
      <c r="V805" s="256">
        <v>2880.287287063331</v>
      </c>
      <c r="W805" s="257">
        <v>321881.51133501274</v>
      </c>
      <c r="X805" s="257">
        <v>178219.48866498726</v>
      </c>
      <c r="Y805" s="257">
        <v>69912.188518539362</v>
      </c>
      <c r="Z805" s="257">
        <v>36816.305941877647</v>
      </c>
      <c r="AA805" s="257">
        <v>33095.882576661716</v>
      </c>
      <c r="AB805" s="257">
        <v>24231.597143046514</v>
      </c>
      <c r="AC805" s="257"/>
      <c r="AD805" s="257">
        <v>334823.99011541938</v>
      </c>
      <c r="AE805" s="257">
        <v>156604.50145042714</v>
      </c>
      <c r="AK805" s="82">
        <v>4297</v>
      </c>
    </row>
    <row r="806" spans="2:37">
      <c r="B806" s="81">
        <v>40939</v>
      </c>
      <c r="C806" s="81">
        <v>40939</v>
      </c>
      <c r="D806" s="81">
        <v>40939</v>
      </c>
      <c r="E806" s="203">
        <v>4297</v>
      </c>
      <c r="F806" s="82" t="s">
        <v>1053</v>
      </c>
      <c r="G806" s="82" t="s">
        <v>349</v>
      </c>
      <c r="H806" s="19">
        <v>143035549</v>
      </c>
      <c r="I806" s="20">
        <v>99</v>
      </c>
      <c r="J806" s="19" t="s">
        <v>1585</v>
      </c>
      <c r="K806" s="19"/>
      <c r="L806" s="21">
        <v>39703</v>
      </c>
      <c r="M806" s="21">
        <v>48083</v>
      </c>
      <c r="N806" s="34">
        <v>276</v>
      </c>
      <c r="O806" s="34">
        <v>40</v>
      </c>
      <c r="P806" s="34">
        <v>228</v>
      </c>
      <c r="Q806" s="34">
        <v>40</v>
      </c>
      <c r="R806" s="52">
        <v>40</v>
      </c>
      <c r="S806" s="356">
        <v>3695722</v>
      </c>
      <c r="T806" s="26">
        <v>0.03</v>
      </c>
      <c r="U806" s="27">
        <v>8.6499999999999994E-2</v>
      </c>
      <c r="V806" s="256">
        <v>21285.182579359505</v>
      </c>
      <c r="W806" s="257">
        <v>2378688.6705566593</v>
      </c>
      <c r="X806" s="257">
        <v>1317033.3294433407</v>
      </c>
      <c r="Y806" s="257">
        <v>660310.75956354139</v>
      </c>
      <c r="Z806" s="257">
        <v>345321.39045181486</v>
      </c>
      <c r="AA806" s="257">
        <v>314989.36911172653</v>
      </c>
      <c r="AB806" s="257">
        <v>231058.47884970889</v>
      </c>
      <c r="AC806" s="257"/>
      <c r="AD806" s="257">
        <v>2474332.9575372501</v>
      </c>
      <c r="AE806" s="257">
        <v>1157299.6280938764</v>
      </c>
      <c r="AK806" s="82">
        <v>4297</v>
      </c>
    </row>
    <row r="807" spans="2:37">
      <c r="B807" s="81">
        <v>40939</v>
      </c>
      <c r="C807" s="81">
        <v>40939</v>
      </c>
      <c r="D807" s="81">
        <v>40939</v>
      </c>
      <c r="E807" s="203">
        <v>595</v>
      </c>
      <c r="F807" s="82" t="s">
        <v>1053</v>
      </c>
      <c r="G807" s="82" t="s">
        <v>444</v>
      </c>
      <c r="H807" s="19">
        <v>143035743</v>
      </c>
      <c r="I807" s="20">
        <v>99</v>
      </c>
      <c r="J807" s="19" t="s">
        <v>1590</v>
      </c>
      <c r="K807" s="19"/>
      <c r="L807" s="21">
        <v>40009</v>
      </c>
      <c r="M807" s="21">
        <v>50944</v>
      </c>
      <c r="N807" s="34">
        <v>360</v>
      </c>
      <c r="O807" s="34">
        <v>30</v>
      </c>
      <c r="P807" s="34">
        <v>228</v>
      </c>
      <c r="Q807" s="34">
        <v>30</v>
      </c>
      <c r="R807" s="52">
        <v>30</v>
      </c>
      <c r="S807" s="356">
        <v>249805</v>
      </c>
      <c r="T807" s="26">
        <v>0.03</v>
      </c>
      <c r="U807" s="27">
        <v>8.6499999999999994E-2</v>
      </c>
      <c r="V807" s="256">
        <v>1438.7297080886767</v>
      </c>
      <c r="W807" s="257">
        <v>160782.74376384541</v>
      </c>
      <c r="X807" s="257">
        <v>89022.256236154586</v>
      </c>
      <c r="Y807" s="257">
        <v>33830.065605838412</v>
      </c>
      <c r="Z807" s="257">
        <v>17828.899794120116</v>
      </c>
      <c r="AA807" s="257">
        <v>16001.165811718296</v>
      </c>
      <c r="AB807" s="257">
        <v>11713.454767915078</v>
      </c>
      <c r="AC807" s="257"/>
      <c r="AD807" s="257">
        <v>167247.62968036966</v>
      </c>
      <c r="AE807" s="257">
        <v>78225.373444212237</v>
      </c>
      <c r="AK807" s="82">
        <v>595</v>
      </c>
    </row>
    <row r="808" spans="2:37">
      <c r="B808" s="81">
        <v>40939</v>
      </c>
      <c r="C808" s="81">
        <v>40939</v>
      </c>
      <c r="D808" s="81">
        <v>40939</v>
      </c>
      <c r="E808" s="203">
        <v>12</v>
      </c>
      <c r="F808" s="82" t="s">
        <v>1053</v>
      </c>
      <c r="G808" s="82" t="s">
        <v>444</v>
      </c>
      <c r="H808" s="19">
        <v>143037924</v>
      </c>
      <c r="I808" s="20">
        <v>98</v>
      </c>
      <c r="J808" s="19" t="s">
        <v>1556</v>
      </c>
      <c r="K808" s="19"/>
      <c r="L808" s="21">
        <v>40011</v>
      </c>
      <c r="M808" s="21">
        <v>41866</v>
      </c>
      <c r="N808" s="34">
        <v>61</v>
      </c>
      <c r="O808" s="34">
        <v>29</v>
      </c>
      <c r="P808" s="34">
        <v>60</v>
      </c>
      <c r="Q808" s="34">
        <v>29</v>
      </c>
      <c r="R808" s="52">
        <v>29</v>
      </c>
      <c r="S808" s="356">
        <v>152197</v>
      </c>
      <c r="T808" s="26">
        <v>0.05</v>
      </c>
      <c r="U808" s="27">
        <v>0.104</v>
      </c>
      <c r="V808" s="256">
        <v>2872.1451469175231</v>
      </c>
      <c r="W808" s="257">
        <v>133934.53401308216</v>
      </c>
      <c r="X808" s="257">
        <v>18262.465986917843</v>
      </c>
      <c r="Y808" s="257">
        <v>27143.094538767356</v>
      </c>
      <c r="Z808" s="257">
        <v>14458.636989329254</v>
      </c>
      <c r="AA808" s="257">
        <v>12684.457549438102</v>
      </c>
      <c r="AB808" s="257">
        <v>2322.8575158799013</v>
      </c>
      <c r="AC808" s="257"/>
      <c r="AD808" s="257">
        <v>38394.174801967638</v>
      </c>
      <c r="AE808" s="257">
        <v>20131.708815051843</v>
      </c>
      <c r="AK808" s="82">
        <v>12</v>
      </c>
    </row>
    <row r="809" spans="2:37">
      <c r="B809" s="81">
        <v>40939</v>
      </c>
      <c r="C809" s="81">
        <v>40939</v>
      </c>
      <c r="D809" s="81">
        <v>40939</v>
      </c>
      <c r="E809" s="203">
        <v>8020</v>
      </c>
      <c r="F809" s="82" t="s">
        <v>1053</v>
      </c>
      <c r="G809" s="82" t="s">
        <v>444</v>
      </c>
      <c r="H809" s="19">
        <v>143123510</v>
      </c>
      <c r="I809" s="20">
        <v>99</v>
      </c>
      <c r="J809" s="19" t="s">
        <v>665</v>
      </c>
      <c r="K809" s="19"/>
      <c r="L809" s="21">
        <v>40351</v>
      </c>
      <c r="M809" s="21">
        <v>51318</v>
      </c>
      <c r="N809" s="34">
        <v>361</v>
      </c>
      <c r="O809" s="34">
        <v>18</v>
      </c>
      <c r="P809" s="34">
        <v>228</v>
      </c>
      <c r="Q809" s="34">
        <v>18</v>
      </c>
      <c r="R809" s="52">
        <v>18</v>
      </c>
      <c r="S809" s="356">
        <v>1552686</v>
      </c>
      <c r="T809" s="26">
        <v>0.03</v>
      </c>
      <c r="U809" s="27">
        <v>8.6499999999999994E-2</v>
      </c>
      <c r="V809" s="256">
        <v>8942.5570966689029</v>
      </c>
      <c r="W809" s="257">
        <v>999359.96190512634</v>
      </c>
      <c r="X809" s="257">
        <v>553326.03809487366</v>
      </c>
      <c r="Y809" s="257">
        <v>127673.47534420133</v>
      </c>
      <c r="Z809" s="257">
        <v>67909.043928803585</v>
      </c>
      <c r="AA809" s="257">
        <v>59764.431415397747</v>
      </c>
      <c r="AB809" s="257">
        <v>43683.634586437394</v>
      </c>
      <c r="AC809" s="257"/>
      <c r="AD809" s="257">
        <v>1039543.056135362</v>
      </c>
      <c r="AE809" s="257">
        <v>486217.01804047188</v>
      </c>
      <c r="AK809" s="82">
        <v>8020</v>
      </c>
    </row>
    <row r="810" spans="2:37">
      <c r="B810" s="81">
        <v>40939</v>
      </c>
      <c r="C810" s="81">
        <v>40939</v>
      </c>
      <c r="D810" s="81">
        <v>40939</v>
      </c>
      <c r="E810" s="203">
        <v>62</v>
      </c>
      <c r="F810" s="82" t="s">
        <v>1053</v>
      </c>
      <c r="G810" s="82" t="s">
        <v>349</v>
      </c>
      <c r="H810" s="19">
        <v>143124797</v>
      </c>
      <c r="I810" s="20">
        <v>99</v>
      </c>
      <c r="J810" s="19" t="s">
        <v>674</v>
      </c>
      <c r="K810" s="19"/>
      <c r="L810" s="21">
        <v>40330</v>
      </c>
      <c r="M810" s="21">
        <v>50557</v>
      </c>
      <c r="N810" s="34">
        <v>336</v>
      </c>
      <c r="O810" s="34">
        <v>19</v>
      </c>
      <c r="P810" s="34">
        <v>228</v>
      </c>
      <c r="Q810" s="34">
        <v>19</v>
      </c>
      <c r="R810" s="52">
        <v>19</v>
      </c>
      <c r="S810" s="356">
        <v>500151</v>
      </c>
      <c r="T810" s="26">
        <v>0.03</v>
      </c>
      <c r="U810" s="27">
        <v>8.6499999999999994E-2</v>
      </c>
      <c r="V810" s="256">
        <v>2880.5752576219843</v>
      </c>
      <c r="W810" s="257">
        <v>321913.69298545283</v>
      </c>
      <c r="X810" s="257">
        <v>178237.30701454717</v>
      </c>
      <c r="Y810" s="257">
        <v>43369.319905059005</v>
      </c>
      <c r="Z810" s="257">
        <v>23050.290599789405</v>
      </c>
      <c r="AA810" s="257">
        <v>20319.0293052696</v>
      </c>
      <c r="AB810" s="257">
        <v>14853.108917878932</v>
      </c>
      <c r="AC810" s="257"/>
      <c r="AD810" s="257">
        <v>334857.46575235372</v>
      </c>
      <c r="AE810" s="257">
        <v>156620.1587378004</v>
      </c>
      <c r="AK810" s="82">
        <v>62</v>
      </c>
    </row>
    <row r="811" spans="2:37">
      <c r="B811" s="81">
        <v>40939</v>
      </c>
      <c r="C811" s="81">
        <v>40939</v>
      </c>
      <c r="D811" s="81">
        <v>40939</v>
      </c>
      <c r="E811" s="203">
        <v>271</v>
      </c>
      <c r="F811" s="82" t="s">
        <v>1053</v>
      </c>
      <c r="G811" s="82" t="s">
        <v>444</v>
      </c>
      <c r="H811" s="19">
        <v>143134695</v>
      </c>
      <c r="I811" s="20">
        <v>99</v>
      </c>
      <c r="J811" s="19" t="s">
        <v>680</v>
      </c>
      <c r="K811" s="19"/>
      <c r="L811" s="21">
        <v>40305</v>
      </c>
      <c r="M811" s="21">
        <v>47604</v>
      </c>
      <c r="N811" s="34">
        <v>240</v>
      </c>
      <c r="O811" s="34">
        <v>20</v>
      </c>
      <c r="P811" s="34">
        <v>228</v>
      </c>
      <c r="Q811" s="34">
        <v>20</v>
      </c>
      <c r="R811" s="52">
        <v>20</v>
      </c>
      <c r="S811" s="356">
        <v>400110</v>
      </c>
      <c r="T811" s="26">
        <v>0.03</v>
      </c>
      <c r="U811" s="27">
        <v>8.6499999999999994E-2</v>
      </c>
      <c r="V811" s="256">
        <v>2304.3980044569184</v>
      </c>
      <c r="W811" s="257">
        <v>257524.00315186722</v>
      </c>
      <c r="X811" s="257">
        <v>142585.99684813278</v>
      </c>
      <c r="Y811" s="257">
        <v>36485.32143647263</v>
      </c>
      <c r="Z811" s="257">
        <v>19376.650175518796</v>
      </c>
      <c r="AA811" s="257">
        <v>17108.671260953834</v>
      </c>
      <c r="AB811" s="257">
        <v>12507.543583169543</v>
      </c>
      <c r="AC811" s="257"/>
      <c r="AD811" s="257">
        <v>267878.74186430481</v>
      </c>
      <c r="AE811" s="257">
        <v>125292.7450161676</v>
      </c>
      <c r="AK811" s="82">
        <v>271</v>
      </c>
    </row>
    <row r="812" spans="2:37">
      <c r="B812" s="81">
        <v>40931</v>
      </c>
      <c r="C812" s="81">
        <v>40931</v>
      </c>
      <c r="D812" s="81">
        <v>40939</v>
      </c>
      <c r="E812" s="203">
        <v>10056</v>
      </c>
      <c r="F812" s="82" t="s">
        <v>1054</v>
      </c>
      <c r="G812" s="82" t="s">
        <v>444</v>
      </c>
      <c r="H812" s="19">
        <v>143990338</v>
      </c>
      <c r="I812" s="20">
        <v>97</v>
      </c>
      <c r="J812" s="19" t="s">
        <v>901</v>
      </c>
      <c r="K812" s="19"/>
      <c r="L812" s="21">
        <v>40207</v>
      </c>
      <c r="M812" s="21">
        <v>40931</v>
      </c>
      <c r="N812" s="34">
        <v>24</v>
      </c>
      <c r="O812" s="34">
        <v>23</v>
      </c>
      <c r="P812" s="34">
        <v>24</v>
      </c>
      <c r="Q812" s="34">
        <v>23</v>
      </c>
      <c r="R812" s="52">
        <v>23</v>
      </c>
      <c r="S812" s="356">
        <v>17000</v>
      </c>
      <c r="T812" s="26">
        <v>0</v>
      </c>
      <c r="U812" s="27">
        <v>0.104</v>
      </c>
      <c r="V812" s="256">
        <v>708.33333333333337</v>
      </c>
      <c r="W812" s="257">
        <v>15288.947564597323</v>
      </c>
      <c r="X812" s="257">
        <v>1711.0524354026766</v>
      </c>
      <c r="Y812" s="257">
        <v>1704.9662930804091</v>
      </c>
      <c r="Z812" s="257">
        <v>0</v>
      </c>
      <c r="AA812" s="257">
        <v>1704.9662930804091</v>
      </c>
      <c r="AB812" s="257">
        <v>172.60616672921739</v>
      </c>
      <c r="AC812" s="257"/>
      <c r="AD812" s="257">
        <v>1711.0524354025054</v>
      </c>
      <c r="AE812" s="257">
        <v>0</v>
      </c>
      <c r="AK812" s="82">
        <v>10056</v>
      </c>
    </row>
    <row r="813" spans="2:37">
      <c r="B813" s="81">
        <v>40931</v>
      </c>
      <c r="C813" s="81">
        <v>40931</v>
      </c>
      <c r="D813" s="81">
        <v>40939</v>
      </c>
      <c r="E813" s="203">
        <v>3030</v>
      </c>
      <c r="F813" s="82" t="s">
        <v>1054</v>
      </c>
      <c r="G813" s="82" t="s">
        <v>444</v>
      </c>
      <c r="H813" s="19">
        <v>143990370</v>
      </c>
      <c r="I813" s="20">
        <v>98</v>
      </c>
      <c r="J813" s="19" t="s">
        <v>903</v>
      </c>
      <c r="K813" s="19"/>
      <c r="L813" s="21">
        <v>40220</v>
      </c>
      <c r="M813" s="21">
        <v>40931</v>
      </c>
      <c r="N813" s="34">
        <v>23</v>
      </c>
      <c r="O813" s="34">
        <v>23</v>
      </c>
      <c r="P813" s="34">
        <v>23</v>
      </c>
      <c r="Q813" s="34">
        <v>23</v>
      </c>
      <c r="R813" s="52">
        <v>23</v>
      </c>
      <c r="S813" s="356">
        <v>96216</v>
      </c>
      <c r="T813" s="26">
        <v>0.05</v>
      </c>
      <c r="U813" s="27">
        <v>0.104</v>
      </c>
      <c r="V813" s="256">
        <v>4395.6580189963588</v>
      </c>
      <c r="W813" s="257">
        <v>91304.240570219656</v>
      </c>
      <c r="X813" s="257">
        <v>4911.7594297803444</v>
      </c>
      <c r="Y813" s="257">
        <v>9795.8938666955528</v>
      </c>
      <c r="Z813" s="257">
        <v>4884.1344369168173</v>
      </c>
      <c r="AA813" s="257">
        <v>4911.7594297787355</v>
      </c>
      <c r="AB813" s="257">
        <v>495.48450388135052</v>
      </c>
      <c r="AC813" s="257"/>
      <c r="AD813" s="257">
        <v>9795.8938666955528</v>
      </c>
      <c r="AE813" s="257">
        <v>4884.1344369168173</v>
      </c>
      <c r="AK813" s="82">
        <v>3030</v>
      </c>
    </row>
    <row r="814" spans="2:37">
      <c r="B814" s="81">
        <v>40931</v>
      </c>
      <c r="C814" s="81">
        <v>40931</v>
      </c>
      <c r="D814" s="81">
        <v>40939</v>
      </c>
      <c r="E814" s="203">
        <v>4041</v>
      </c>
      <c r="F814" s="82" t="s">
        <v>1054</v>
      </c>
      <c r="G814" s="82" t="s">
        <v>444</v>
      </c>
      <c r="H814" s="19">
        <v>143990494</v>
      </c>
      <c r="I814" s="20">
        <v>98</v>
      </c>
      <c r="J814" s="19" t="s">
        <v>213</v>
      </c>
      <c r="K814" s="19"/>
      <c r="L814" s="21">
        <v>40214</v>
      </c>
      <c r="M814" s="21">
        <v>40931</v>
      </c>
      <c r="N814" s="34">
        <v>24</v>
      </c>
      <c r="O814" s="34">
        <v>23</v>
      </c>
      <c r="P814" s="34">
        <v>24</v>
      </c>
      <c r="Q814" s="34">
        <v>23</v>
      </c>
      <c r="R814" s="52">
        <v>23</v>
      </c>
      <c r="S814" s="356">
        <v>28889</v>
      </c>
      <c r="T814" s="26">
        <v>0.05</v>
      </c>
      <c r="U814" s="27">
        <v>0.104</v>
      </c>
      <c r="V814" s="256">
        <v>1267.4005780274981</v>
      </c>
      <c r="W814" s="257">
        <v>27356.07667878037</v>
      </c>
      <c r="X814" s="257">
        <v>1532.9233212196305</v>
      </c>
      <c r="Y814" s="257">
        <v>3050.6474334600161</v>
      </c>
      <c r="Z814" s="257">
        <v>1523.35494909979</v>
      </c>
      <c r="AA814" s="257">
        <v>1527.2924843602261</v>
      </c>
      <c r="AB814" s="257">
        <v>154.63700170198027</v>
      </c>
      <c r="AC814" s="257"/>
      <c r="AD814" s="257">
        <v>3061.5371938792855</v>
      </c>
      <c r="AE814" s="257">
        <v>1528.6138726600698</v>
      </c>
      <c r="AK814" s="82">
        <v>4041</v>
      </c>
    </row>
    <row r="815" spans="2:37">
      <c r="B815" s="81">
        <v>40939</v>
      </c>
      <c r="C815" s="81">
        <v>40939</v>
      </c>
      <c r="D815" s="81">
        <v>40939</v>
      </c>
      <c r="E815" s="203">
        <v>4209</v>
      </c>
      <c r="F815" s="82" t="s">
        <v>1053</v>
      </c>
      <c r="G815" s="82" t="s">
        <v>444</v>
      </c>
      <c r="H815" s="19">
        <v>143991156</v>
      </c>
      <c r="I815" s="20">
        <v>98</v>
      </c>
      <c r="J815" s="19" t="s">
        <v>185</v>
      </c>
      <c r="K815" s="19"/>
      <c r="L815" s="21">
        <v>40247</v>
      </c>
      <c r="M815" s="21">
        <v>42058</v>
      </c>
      <c r="N815" s="34">
        <v>60</v>
      </c>
      <c r="O815" s="34">
        <v>22</v>
      </c>
      <c r="P815" s="34">
        <v>60</v>
      </c>
      <c r="Q815" s="34">
        <v>22</v>
      </c>
      <c r="R815" s="52">
        <v>22</v>
      </c>
      <c r="S815" s="356">
        <v>83971</v>
      </c>
      <c r="T815" s="26">
        <v>0.05</v>
      </c>
      <c r="U815" s="27">
        <v>0.104</v>
      </c>
      <c r="V815" s="256">
        <v>1584.6363603212369</v>
      </c>
      <c r="W815" s="257">
        <v>73895.127733217611</v>
      </c>
      <c r="X815" s="257">
        <v>10075.872266782389</v>
      </c>
      <c r="Y815" s="257">
        <v>12085.167445736213</v>
      </c>
      <c r="Z815" s="257">
        <v>6475.2119703354128</v>
      </c>
      <c r="AA815" s="257">
        <v>5609.9554754008004</v>
      </c>
      <c r="AB815" s="257">
        <v>972.23328890005519</v>
      </c>
      <c r="AC815" s="257"/>
      <c r="AD815" s="257">
        <v>21183.053886055724</v>
      </c>
      <c r="AE815" s="257">
        <v>11107.181619274479</v>
      </c>
      <c r="AK815" s="82">
        <v>4209</v>
      </c>
    </row>
    <row r="816" spans="2:37">
      <c r="B816" s="81">
        <v>40939</v>
      </c>
      <c r="C816" s="81">
        <v>40939</v>
      </c>
      <c r="D816" s="81">
        <v>40939</v>
      </c>
      <c r="E816" s="203">
        <v>4252</v>
      </c>
      <c r="F816" s="82" t="s">
        <v>1053</v>
      </c>
      <c r="G816" s="82" t="s">
        <v>444</v>
      </c>
      <c r="H816" s="19">
        <v>143993132</v>
      </c>
      <c r="I816" s="20">
        <v>98</v>
      </c>
      <c r="J816" s="19" t="s">
        <v>1754</v>
      </c>
      <c r="K816" s="19"/>
      <c r="L816" s="21">
        <v>40451</v>
      </c>
      <c r="M816" s="21">
        <v>42278</v>
      </c>
      <c r="N816" s="34">
        <v>60</v>
      </c>
      <c r="O816" s="34">
        <v>15</v>
      </c>
      <c r="P816" s="34">
        <v>60</v>
      </c>
      <c r="Q816" s="34">
        <v>15</v>
      </c>
      <c r="R816" s="52">
        <v>15</v>
      </c>
      <c r="S816" s="356">
        <v>198735</v>
      </c>
      <c r="T816" s="26">
        <v>0.05</v>
      </c>
      <c r="U816" s="27">
        <v>0.104</v>
      </c>
      <c r="V816" s="256">
        <v>3750.3746182425011</v>
      </c>
      <c r="W816" s="257">
        <v>174888.33299664175</v>
      </c>
      <c r="X816" s="257">
        <v>23846.667003358249</v>
      </c>
      <c r="Y816" s="257">
        <v>20623.53302235686</v>
      </c>
      <c r="Z816" s="257">
        <v>11119.050495427713</v>
      </c>
      <c r="AA816" s="257">
        <v>9504.4825269291468</v>
      </c>
      <c r="AB816" s="257">
        <v>1568.8596712735689</v>
      </c>
      <c r="AC816" s="257"/>
      <c r="AD816" s="257">
        <v>50134.144097906254</v>
      </c>
      <c r="AE816" s="257">
        <v>26287.477094550657</v>
      </c>
      <c r="AK816" s="82">
        <v>4252</v>
      </c>
    </row>
    <row r="817" spans="2:37">
      <c r="B817" s="81">
        <v>40939</v>
      </c>
      <c r="C817" s="81">
        <v>40939</v>
      </c>
      <c r="D817" s="81">
        <v>40939</v>
      </c>
      <c r="E817" s="203">
        <v>2077</v>
      </c>
      <c r="F817" s="82" t="s">
        <v>1053</v>
      </c>
      <c r="G817" s="82" t="s">
        <v>444</v>
      </c>
      <c r="H817" s="19">
        <v>143993191</v>
      </c>
      <c r="I817" s="20">
        <v>98</v>
      </c>
      <c r="J817" s="19" t="s">
        <v>1518</v>
      </c>
      <c r="K817" s="19"/>
      <c r="L817" s="21">
        <v>40491</v>
      </c>
      <c r="M817" s="21">
        <v>42309</v>
      </c>
      <c r="N817" s="34">
        <v>60</v>
      </c>
      <c r="O817" s="34">
        <v>14</v>
      </c>
      <c r="P817" s="34">
        <v>60</v>
      </c>
      <c r="Q817" s="34">
        <v>14</v>
      </c>
      <c r="R817" s="52">
        <v>14</v>
      </c>
      <c r="S817" s="356">
        <v>204679</v>
      </c>
      <c r="T817" s="26">
        <v>0.05</v>
      </c>
      <c r="U817" s="27">
        <v>9.4E-2</v>
      </c>
      <c r="V817" s="256">
        <v>3862.5452310225014</v>
      </c>
      <c r="W817" s="257">
        <v>184343.07661627544</v>
      </c>
      <c r="X817" s="257">
        <v>20335.923383724556</v>
      </c>
      <c r="Y817" s="257">
        <v>18437.084959086933</v>
      </c>
      <c r="Z817" s="257">
        <v>10779.18483016485</v>
      </c>
      <c r="AA817" s="257">
        <v>7657.9001289220832</v>
      </c>
      <c r="AB817" s="257">
        <v>1248.6970498778235</v>
      </c>
      <c r="AC817" s="257"/>
      <c r="AD817" s="257">
        <v>47409.637245075653</v>
      </c>
      <c r="AE817" s="257">
        <v>27073.713861350727</v>
      </c>
      <c r="AK817" s="82">
        <v>2077</v>
      </c>
    </row>
    <row r="818" spans="2:37">
      <c r="B818" s="81">
        <v>40939</v>
      </c>
      <c r="C818" s="81">
        <v>40939</v>
      </c>
      <c r="D818" s="81">
        <v>40939</v>
      </c>
      <c r="E818" s="203">
        <v>701</v>
      </c>
      <c r="F818" s="82" t="s">
        <v>1053</v>
      </c>
      <c r="G818" s="82" t="s">
        <v>444</v>
      </c>
      <c r="H818" s="19">
        <v>141997106</v>
      </c>
      <c r="I818" s="20">
        <v>98</v>
      </c>
      <c r="J818" s="19" t="s">
        <v>727</v>
      </c>
      <c r="K818" s="19"/>
      <c r="L818" s="21">
        <v>40498</v>
      </c>
      <c r="M818" s="21">
        <v>41974</v>
      </c>
      <c r="N818" s="34">
        <v>49</v>
      </c>
      <c r="O818" s="34">
        <v>13</v>
      </c>
      <c r="P818" s="34">
        <v>49</v>
      </c>
      <c r="Q818" s="34">
        <v>13</v>
      </c>
      <c r="R818" s="52">
        <v>13</v>
      </c>
      <c r="S818" s="356">
        <v>201007</v>
      </c>
      <c r="T818" s="26">
        <v>0.05</v>
      </c>
      <c r="U818" s="27">
        <v>9.4E-2</v>
      </c>
      <c r="V818" s="256">
        <v>4543.6987455013441</v>
      </c>
      <c r="W818" s="257">
        <v>184301.38203099012</v>
      </c>
      <c r="X818" s="257">
        <v>16705.61796900988</v>
      </c>
      <c r="Y818" s="257">
        <v>16818.437857256729</v>
      </c>
      <c r="Z818" s="257">
        <v>9664.7787572238503</v>
      </c>
      <c r="AA818" s="257">
        <v>7153.659100032879</v>
      </c>
      <c r="AB818" s="257">
        <v>952.51330525056335</v>
      </c>
      <c r="AC818" s="257"/>
      <c r="AD818" s="257">
        <v>38339.85649857673</v>
      </c>
      <c r="AE818" s="257">
        <v>21634.238529566548</v>
      </c>
      <c r="AK818" s="82">
        <v>701</v>
      </c>
    </row>
    <row r="819" spans="2:37">
      <c r="B819" s="81">
        <v>40939</v>
      </c>
      <c r="C819" s="81">
        <v>40939</v>
      </c>
      <c r="D819" s="81">
        <v>40939</v>
      </c>
      <c r="E819" s="203">
        <v>4230</v>
      </c>
      <c r="F819" s="82" t="s">
        <v>1053</v>
      </c>
      <c r="G819" s="82" t="s">
        <v>444</v>
      </c>
      <c r="H819" s="19">
        <v>143126374</v>
      </c>
      <c r="I819" s="20">
        <v>99</v>
      </c>
      <c r="J819" s="19" t="s">
        <v>74</v>
      </c>
      <c r="K819" s="19"/>
      <c r="L819" s="21">
        <v>40550</v>
      </c>
      <c r="M819" s="21">
        <v>51502</v>
      </c>
      <c r="N819" s="34">
        <v>360</v>
      </c>
      <c r="O819" s="34">
        <v>12</v>
      </c>
      <c r="P819" s="34">
        <v>228</v>
      </c>
      <c r="Q819" s="34">
        <v>12</v>
      </c>
      <c r="R819" s="52">
        <v>12</v>
      </c>
      <c r="S819" s="356">
        <v>1872136</v>
      </c>
      <c r="T819" s="26">
        <v>0.03</v>
      </c>
      <c r="U819" s="27">
        <v>7.6499999999999999E-2</v>
      </c>
      <c r="V819" s="256">
        <v>10782.400995906019</v>
      </c>
      <c r="W819" s="257">
        <v>1294172.9233793924</v>
      </c>
      <c r="X819" s="257">
        <v>577963.07662060764</v>
      </c>
      <c r="Y819" s="257">
        <v>97915.902234235473</v>
      </c>
      <c r="Z819" s="257">
        <v>55148.802216843804</v>
      </c>
      <c r="AA819" s="257">
        <v>42767.100017391669</v>
      </c>
      <c r="AB819" s="257">
        <v>30419.109295821454</v>
      </c>
      <c r="AC819" s="257"/>
      <c r="AD819" s="257">
        <v>1164214.5036871873</v>
      </c>
      <c r="AE819" s="257">
        <v>586251.42706652696</v>
      </c>
      <c r="AK819" s="82">
        <v>4230</v>
      </c>
    </row>
    <row r="820" spans="2:37">
      <c r="B820" s="81">
        <v>40939</v>
      </c>
      <c r="C820" s="81">
        <v>40939</v>
      </c>
      <c r="D820" s="81">
        <v>40939</v>
      </c>
      <c r="E820" s="203">
        <v>3491</v>
      </c>
      <c r="F820" s="82" t="s">
        <v>1053</v>
      </c>
      <c r="G820" s="82" t="s">
        <v>444</v>
      </c>
      <c r="H820" s="19">
        <v>143993388</v>
      </c>
      <c r="I820" s="20">
        <v>98</v>
      </c>
      <c r="J820" s="19" t="s">
        <v>77</v>
      </c>
      <c r="K820" s="19"/>
      <c r="L820" s="21">
        <v>40562</v>
      </c>
      <c r="M820" s="21">
        <v>42401</v>
      </c>
      <c r="N820" s="34">
        <v>60</v>
      </c>
      <c r="O820" s="34">
        <v>11</v>
      </c>
      <c r="P820" s="34">
        <v>60</v>
      </c>
      <c r="Q820" s="34">
        <v>11</v>
      </c>
      <c r="R820" s="52">
        <v>11</v>
      </c>
      <c r="S820" s="356">
        <v>190007</v>
      </c>
      <c r="T820" s="26">
        <v>0.05</v>
      </c>
      <c r="U820" s="27">
        <v>9.4E-2</v>
      </c>
      <c r="V820" s="256">
        <v>3585.6664909975739</v>
      </c>
      <c r="W820" s="257">
        <v>171128.8161395583</v>
      </c>
      <c r="X820" s="257">
        <v>18878.183860441699</v>
      </c>
      <c r="Y820" s="257">
        <v>13755.219654197794</v>
      </c>
      <c r="Z820" s="257">
        <v>8060.2985754693818</v>
      </c>
      <c r="AA820" s="257">
        <v>5694.9210787284119</v>
      </c>
      <c r="AB820" s="257">
        <v>910.78957221429255</v>
      </c>
      <c r="AC820" s="257"/>
      <c r="AD820" s="257">
        <v>44011.173320297152</v>
      </c>
      <c r="AE820" s="257">
        <v>25132.989459855038</v>
      </c>
      <c r="AK820" s="82">
        <v>3491</v>
      </c>
    </row>
    <row r="821" spans="2:37">
      <c r="B821" s="81">
        <v>40939</v>
      </c>
      <c r="C821" s="81">
        <v>40939</v>
      </c>
      <c r="D821" s="81">
        <v>40939</v>
      </c>
      <c r="E821" s="203">
        <v>3368</v>
      </c>
      <c r="F821" s="82" t="s">
        <v>1053</v>
      </c>
      <c r="G821" s="82" t="s">
        <v>444</v>
      </c>
      <c r="H821" s="19">
        <v>143994171</v>
      </c>
      <c r="I821" s="20">
        <v>98</v>
      </c>
      <c r="J821" s="19" t="s">
        <v>1759</v>
      </c>
      <c r="K821" s="19"/>
      <c r="L821" s="21">
        <v>40641</v>
      </c>
      <c r="M821" s="21">
        <v>42461</v>
      </c>
      <c r="N821" s="34">
        <v>60</v>
      </c>
      <c r="O821" s="34">
        <v>9</v>
      </c>
      <c r="P821" s="34">
        <v>60</v>
      </c>
      <c r="Q821" s="34">
        <v>9</v>
      </c>
      <c r="R821" s="52">
        <v>9</v>
      </c>
      <c r="S821" s="356">
        <v>198419</v>
      </c>
      <c r="T821" s="26">
        <v>0.05</v>
      </c>
      <c r="U821" s="27">
        <v>9.4E-2</v>
      </c>
      <c r="V821" s="256">
        <v>3744.4113084109936</v>
      </c>
      <c r="W821" s="257">
        <v>178705.04018059871</v>
      </c>
      <c r="X821" s="257">
        <v>19713.959819401294</v>
      </c>
      <c r="Y821" s="257">
        <v>11925.313046316836</v>
      </c>
      <c r="Z821" s="257">
        <v>6998.7810455016324</v>
      </c>
      <c r="AA821" s="257">
        <v>4926.5320008152039</v>
      </c>
      <c r="AB821" s="257">
        <v>778.18262445005121</v>
      </c>
      <c r="AC821" s="257"/>
      <c r="AD821" s="257">
        <v>45959.638324061954</v>
      </c>
      <c r="AE821" s="257">
        <v>26245.678504660194</v>
      </c>
      <c r="AK821" s="82">
        <v>3368</v>
      </c>
    </row>
    <row r="822" spans="2:37">
      <c r="B822" s="81">
        <v>40939</v>
      </c>
      <c r="C822" s="81">
        <v>40939</v>
      </c>
      <c r="D822" s="81">
        <v>40939</v>
      </c>
      <c r="E822" s="203">
        <v>4055</v>
      </c>
      <c r="F822" s="82" t="s">
        <v>1053</v>
      </c>
      <c r="G822" s="82" t="s">
        <v>444</v>
      </c>
      <c r="H822" s="19">
        <v>143989984</v>
      </c>
      <c r="I822" s="20">
        <v>99</v>
      </c>
      <c r="J822" s="19" t="s">
        <v>992</v>
      </c>
      <c r="K822" s="19"/>
      <c r="L822" s="21">
        <v>40653</v>
      </c>
      <c r="M822" s="21">
        <v>51622</v>
      </c>
      <c r="N822" s="34">
        <v>361</v>
      </c>
      <c r="O822" s="34">
        <v>8</v>
      </c>
      <c r="P822" s="34">
        <v>228</v>
      </c>
      <c r="Q822" s="34">
        <v>8</v>
      </c>
      <c r="R822" s="52">
        <v>8</v>
      </c>
      <c r="S822" s="356">
        <v>3451073</v>
      </c>
      <c r="T822" s="26">
        <v>0.03</v>
      </c>
      <c r="U822" s="27">
        <v>8.1500000000000003E-2</v>
      </c>
      <c r="V822" s="256">
        <v>19876.148395279175</v>
      </c>
      <c r="W822" s="257">
        <v>2301197.821837944</v>
      </c>
      <c r="X822" s="257">
        <v>1149875.178162056</v>
      </c>
      <c r="Y822" s="257">
        <v>124213.01175959982</v>
      </c>
      <c r="Z822" s="257">
        <v>68230.118096620747</v>
      </c>
      <c r="AA822" s="257">
        <v>55982.89366297907</v>
      </c>
      <c r="AB822" s="257">
        <v>40346.497479370388</v>
      </c>
      <c r="AC822" s="257"/>
      <c r="AD822" s="257">
        <v>2230564.0122857755</v>
      </c>
      <c r="AE822" s="257">
        <v>1080688.8341235688</v>
      </c>
      <c r="AK822" s="82">
        <v>4055</v>
      </c>
    </row>
    <row r="823" spans="2:37">
      <c r="B823" s="81">
        <v>40939</v>
      </c>
      <c r="C823" s="81">
        <v>40939</v>
      </c>
      <c r="D823" s="81">
        <v>40939</v>
      </c>
      <c r="E823" s="203">
        <v>366</v>
      </c>
      <c r="F823" s="82" t="s">
        <v>1053</v>
      </c>
      <c r="G823" s="82" t="s">
        <v>444</v>
      </c>
      <c r="H823" s="19">
        <v>143995194</v>
      </c>
      <c r="I823" s="20">
        <v>98</v>
      </c>
      <c r="J823" s="19" t="s">
        <v>1184</v>
      </c>
      <c r="K823" s="19"/>
      <c r="L823" s="21">
        <v>40689</v>
      </c>
      <c r="M823" s="21">
        <v>43252</v>
      </c>
      <c r="N823" s="34">
        <v>84</v>
      </c>
      <c r="O823" s="34">
        <v>7</v>
      </c>
      <c r="P823" s="34">
        <v>60</v>
      </c>
      <c r="Q823" s="34">
        <v>7</v>
      </c>
      <c r="R823" s="52">
        <v>7</v>
      </c>
      <c r="S823" s="356">
        <v>380405</v>
      </c>
      <c r="T823" s="26">
        <v>0.05</v>
      </c>
      <c r="U823" s="27">
        <v>9.9000000000000005E-2</v>
      </c>
      <c r="V823" s="256">
        <v>7178.7116343499565</v>
      </c>
      <c r="W823" s="257">
        <v>338652.43304307078</v>
      </c>
      <c r="X823" s="257">
        <v>41752.566956929222</v>
      </c>
      <c r="Y823" s="257">
        <v>18786.974285316526</v>
      </c>
      <c r="Z823" s="257">
        <v>10602.284746459454</v>
      </c>
      <c r="AA823" s="257">
        <v>8184.689538857072</v>
      </c>
      <c r="AB823" s="257">
        <v>1281.8770556951954</v>
      </c>
      <c r="AC823" s="257"/>
      <c r="AD823" s="257">
        <v>92070.26501793263</v>
      </c>
      <c r="AE823" s="257">
        <v>50317.698060998533</v>
      </c>
      <c r="AK823" s="82">
        <v>366</v>
      </c>
    </row>
    <row r="824" spans="2:37">
      <c r="B824" s="81">
        <v>40939</v>
      </c>
      <c r="C824" s="81">
        <v>40939</v>
      </c>
      <c r="D824" s="81">
        <v>40939</v>
      </c>
      <c r="E824" s="203">
        <v>10555</v>
      </c>
      <c r="F824" s="82" t="s">
        <v>1053</v>
      </c>
      <c r="G824" s="82" t="s">
        <v>444</v>
      </c>
      <c r="H824" s="19">
        <v>143995674</v>
      </c>
      <c r="I824" s="20">
        <v>98</v>
      </c>
      <c r="J824" s="19" t="s">
        <v>1419</v>
      </c>
      <c r="K824" s="19"/>
      <c r="L824" s="21">
        <v>40681</v>
      </c>
      <c r="M824" s="21">
        <v>42522</v>
      </c>
      <c r="N824" s="34">
        <v>61</v>
      </c>
      <c r="O824" s="34">
        <v>7</v>
      </c>
      <c r="P824" s="34">
        <v>60</v>
      </c>
      <c r="Q824" s="34">
        <v>7</v>
      </c>
      <c r="R824" s="52">
        <v>7</v>
      </c>
      <c r="S824" s="356">
        <v>120210</v>
      </c>
      <c r="T824" s="26">
        <v>0.05</v>
      </c>
      <c r="U824" s="27">
        <v>9.9000000000000005E-2</v>
      </c>
      <c r="V824" s="256">
        <v>2268.510996346547</v>
      </c>
      <c r="W824" s="257">
        <v>107015.96713005229</v>
      </c>
      <c r="X824" s="257">
        <v>13194.03286994771</v>
      </c>
      <c r="Y824" s="257">
        <v>5936.783635435655</v>
      </c>
      <c r="Z824" s="257">
        <v>3350.3782793914147</v>
      </c>
      <c r="AA824" s="257">
        <v>2586.4053560442403</v>
      </c>
      <c r="AB824" s="257">
        <v>405.07995653348235</v>
      </c>
      <c r="AC824" s="257"/>
      <c r="AD824" s="257">
        <v>29094.692650742461</v>
      </c>
      <c r="AE824" s="257">
        <v>15900.659780793196</v>
      </c>
      <c r="AK824" s="82">
        <v>10555</v>
      </c>
    </row>
    <row r="825" spans="2:37" s="94" customFormat="1" ht="13.8" thickBot="1">
      <c r="B825" s="83">
        <v>40939</v>
      </c>
      <c r="C825" s="83">
        <v>40939</v>
      </c>
      <c r="D825" s="83">
        <v>40939</v>
      </c>
      <c r="E825" s="204">
        <v>3288</v>
      </c>
      <c r="F825" s="84" t="s">
        <v>1053</v>
      </c>
      <c r="G825" s="84" t="s">
        <v>444</v>
      </c>
      <c r="H825" s="86">
        <v>143994805</v>
      </c>
      <c r="I825" s="87">
        <v>98</v>
      </c>
      <c r="J825" s="86" t="s">
        <v>1102</v>
      </c>
      <c r="K825" s="86"/>
      <c r="L825" s="88">
        <v>40732</v>
      </c>
      <c r="M825" s="88">
        <v>42552</v>
      </c>
      <c r="N825" s="89">
        <v>60</v>
      </c>
      <c r="O825" s="89">
        <v>6</v>
      </c>
      <c r="P825" s="89">
        <v>60</v>
      </c>
      <c r="Q825" s="89">
        <v>6</v>
      </c>
      <c r="R825" s="90">
        <v>6</v>
      </c>
      <c r="S825" s="357">
        <v>215819</v>
      </c>
      <c r="T825" s="91">
        <v>0.05</v>
      </c>
      <c r="U825" s="92">
        <v>9.9000000000000005E-2</v>
      </c>
      <c r="V825" s="258">
        <v>4072.7707738167824</v>
      </c>
      <c r="W825" s="259">
        <v>192131.09566625697</v>
      </c>
      <c r="X825" s="259">
        <v>23687.904333743034</v>
      </c>
      <c r="Y825" s="259">
        <v>9199.2303033450153</v>
      </c>
      <c r="Z825" s="259">
        <v>5196.0243235995822</v>
      </c>
      <c r="AA825" s="259">
        <v>4003.2059797454331</v>
      </c>
      <c r="AB825" s="259">
        <v>623.36590351955351</v>
      </c>
      <c r="AC825" s="259"/>
      <c r="AD825" s="259">
        <v>52235.150762753387</v>
      </c>
      <c r="AE825" s="259">
        <v>28547.246429007635</v>
      </c>
      <c r="AF825" s="250"/>
      <c r="AG825" s="85"/>
      <c r="AH825" s="95"/>
      <c r="AK825" s="84">
        <v>3288</v>
      </c>
    </row>
    <row r="826" spans="2:37">
      <c r="B826" s="81">
        <v>40968</v>
      </c>
      <c r="C826" s="81">
        <v>40968</v>
      </c>
      <c r="D826" s="81">
        <v>40968</v>
      </c>
      <c r="E826" s="203">
        <v>3390</v>
      </c>
      <c r="F826" s="82" t="s">
        <v>1053</v>
      </c>
      <c r="G826" s="82" t="s">
        <v>349</v>
      </c>
      <c r="H826" s="19">
        <v>141062670</v>
      </c>
      <c r="I826" s="20">
        <v>98</v>
      </c>
      <c r="J826" s="19" t="s">
        <v>862</v>
      </c>
      <c r="K826" s="19"/>
      <c r="L826" s="21">
        <v>39661</v>
      </c>
      <c r="M826" s="21">
        <v>42241</v>
      </c>
      <c r="N826" s="34">
        <v>85</v>
      </c>
      <c r="O826" s="34">
        <v>42</v>
      </c>
      <c r="P826" s="34">
        <v>60</v>
      </c>
      <c r="Q826" s="34">
        <v>42</v>
      </c>
      <c r="R826" s="52">
        <v>42</v>
      </c>
      <c r="S826" s="356">
        <v>425001</v>
      </c>
      <c r="T826" s="26">
        <v>0.05</v>
      </c>
      <c r="U826" s="27">
        <v>0.104</v>
      </c>
      <c r="V826" s="256">
        <v>8020.2931699382652</v>
      </c>
      <c r="W826" s="257">
        <v>374004.15836116305</v>
      </c>
      <c r="X826" s="257">
        <v>50996.841638836951</v>
      </c>
      <c r="Y826" s="257">
        <v>95984.014275670372</v>
      </c>
      <c r="Z826" s="257">
        <v>50657.456611152062</v>
      </c>
      <c r="AA826" s="257">
        <v>45326.55766451831</v>
      </c>
      <c r="AB826" s="257">
        <v>9394.1550387331226</v>
      </c>
      <c r="AC826" s="257"/>
      <c r="AD826" s="257">
        <v>107213.43183512845</v>
      </c>
      <c r="AE826" s="257">
        <v>56216.590196297235</v>
      </c>
      <c r="AG826" s="61">
        <v>3390</v>
      </c>
      <c r="AH826" s="74">
        <v>1</v>
      </c>
      <c r="AK826" s="82">
        <v>3390</v>
      </c>
    </row>
    <row r="827" spans="2:37">
      <c r="B827" s="81">
        <v>40968</v>
      </c>
      <c r="C827" s="81">
        <v>40968</v>
      </c>
      <c r="D827" s="81">
        <v>40968</v>
      </c>
      <c r="E827" s="203">
        <v>354</v>
      </c>
      <c r="F827" s="82" t="s">
        <v>1053</v>
      </c>
      <c r="G827" s="82" t="s">
        <v>444</v>
      </c>
      <c r="H827" s="19">
        <v>141080768</v>
      </c>
      <c r="I827" s="20">
        <v>98</v>
      </c>
      <c r="J827" s="19" t="s">
        <v>880</v>
      </c>
      <c r="K827" s="19"/>
      <c r="L827" s="21">
        <v>39975</v>
      </c>
      <c r="M827" s="21">
        <v>41782</v>
      </c>
      <c r="N827" s="34">
        <v>59</v>
      </c>
      <c r="O827" s="34">
        <v>32</v>
      </c>
      <c r="P827" s="34">
        <v>59</v>
      </c>
      <c r="Q827" s="34">
        <v>32</v>
      </c>
      <c r="R827" s="52">
        <v>32</v>
      </c>
      <c r="S827" s="356">
        <v>246324</v>
      </c>
      <c r="T827" s="26">
        <v>0.05</v>
      </c>
      <c r="U827" s="27">
        <v>0.104</v>
      </c>
      <c r="V827" s="256">
        <v>4717.8111258133176</v>
      </c>
      <c r="W827" s="257">
        <v>217190.92839208621</v>
      </c>
      <c r="X827" s="257">
        <v>29133.071607913793</v>
      </c>
      <c r="Y827" s="257">
        <v>46919.367916315678</v>
      </c>
      <c r="Z827" s="257">
        <v>24886.473696845213</v>
      </c>
      <c r="AA827" s="257">
        <v>22032.894219470465</v>
      </c>
      <c r="AB827" s="257">
        <v>4088.8521554966728</v>
      </c>
      <c r="AC827" s="257"/>
      <c r="AD827" s="257">
        <v>61159.928030896888</v>
      </c>
      <c r="AE827" s="257">
        <v>32026.856422986424</v>
      </c>
      <c r="AG827" s="61">
        <v>354</v>
      </c>
      <c r="AH827" s="74">
        <v>1</v>
      </c>
      <c r="AK827" s="82">
        <v>354</v>
      </c>
    </row>
    <row r="828" spans="2:37">
      <c r="B828" s="81">
        <v>40968</v>
      </c>
      <c r="C828" s="81">
        <v>40968</v>
      </c>
      <c r="D828" s="81">
        <v>40968</v>
      </c>
      <c r="E828" s="203">
        <v>10002</v>
      </c>
      <c r="F828" s="82" t="s">
        <v>1053</v>
      </c>
      <c r="G828" s="82" t="s">
        <v>444</v>
      </c>
      <c r="H828" s="19">
        <v>143009335</v>
      </c>
      <c r="I828" s="20">
        <v>99</v>
      </c>
      <c r="J828" s="19" t="s">
        <v>1176</v>
      </c>
      <c r="K828" s="19"/>
      <c r="L828" s="21">
        <v>39966</v>
      </c>
      <c r="M828" s="21">
        <v>45100</v>
      </c>
      <c r="N828" s="34">
        <v>169</v>
      </c>
      <c r="O828" s="34">
        <v>32</v>
      </c>
      <c r="P828" s="34">
        <v>169</v>
      </c>
      <c r="Q828" s="34">
        <v>32</v>
      </c>
      <c r="R828" s="52">
        <v>32</v>
      </c>
      <c r="S828" s="356">
        <v>529125</v>
      </c>
      <c r="T828" s="26">
        <v>0.03</v>
      </c>
      <c r="U828" s="27">
        <v>8.6499999999999994E-2</v>
      </c>
      <c r="V828" s="256">
        <v>3842.6138684975731</v>
      </c>
      <c r="W828" s="257">
        <v>374725.59941835562</v>
      </c>
      <c r="X828" s="257">
        <v>154399.40058164438</v>
      </c>
      <c r="Y828" s="257">
        <v>82045.384134948195</v>
      </c>
      <c r="Z828" s="257">
        <v>39125.896600780616</v>
      </c>
      <c r="AA828" s="257">
        <v>42919.48753416758</v>
      </c>
      <c r="AB828" s="257">
        <v>21670.091309704476</v>
      </c>
      <c r="AC828" s="257"/>
      <c r="AD828" s="257">
        <v>274676.14435772726</v>
      </c>
      <c r="AE828" s="257">
        <v>120276.74377607758</v>
      </c>
      <c r="AG828" s="61">
        <v>10002</v>
      </c>
      <c r="AH828" s="74">
        <v>1</v>
      </c>
      <c r="AK828" s="82">
        <v>10002</v>
      </c>
    </row>
    <row r="829" spans="2:37">
      <c r="B829" s="81">
        <v>40900</v>
      </c>
      <c r="C829" s="81">
        <v>40900</v>
      </c>
      <c r="D829" s="81">
        <v>40968</v>
      </c>
      <c r="E829" s="203">
        <v>3144</v>
      </c>
      <c r="F829" s="82" t="s">
        <v>1054</v>
      </c>
      <c r="G829" s="82" t="s">
        <v>444</v>
      </c>
      <c r="H829" s="19">
        <v>143017621</v>
      </c>
      <c r="I829" s="20">
        <v>98</v>
      </c>
      <c r="J829" s="19" t="s">
        <v>359</v>
      </c>
      <c r="K829" s="19"/>
      <c r="L829" s="21">
        <v>39433</v>
      </c>
      <c r="M829" s="21">
        <v>40900</v>
      </c>
      <c r="N829" s="34">
        <v>48</v>
      </c>
      <c r="O829" s="34">
        <v>50</v>
      </c>
      <c r="P829" s="34">
        <v>48</v>
      </c>
      <c r="Q829" s="34">
        <v>48</v>
      </c>
      <c r="R829" s="52">
        <v>50</v>
      </c>
      <c r="S829" s="356">
        <v>120021</v>
      </c>
      <c r="T829" s="26">
        <v>0.05</v>
      </c>
      <c r="U829" s="27">
        <v>0.104</v>
      </c>
      <c r="V829" s="256">
        <v>2763.9988436425551</v>
      </c>
      <c r="W829" s="257">
        <v>108158.35091878157</v>
      </c>
      <c r="X829" s="257">
        <v>11862.649081218435</v>
      </c>
      <c r="Y829" s="257">
        <v>24513.593576059826</v>
      </c>
      <c r="Z829" s="257">
        <v>12650.944494843076</v>
      </c>
      <c r="AA829" s="257">
        <v>11862.64908121675</v>
      </c>
      <c r="AB829" s="257">
        <v>2601.4581318461483</v>
      </c>
      <c r="AC829" s="257"/>
      <c r="AD829" s="257">
        <v>24513.593576059826</v>
      </c>
      <c r="AE829" s="257">
        <v>12650.944494843076</v>
      </c>
      <c r="AG829" s="61">
        <v>3144</v>
      </c>
      <c r="AH829" s="74">
        <v>1</v>
      </c>
      <c r="AK829" s="82">
        <v>3144</v>
      </c>
    </row>
    <row r="830" spans="2:37">
      <c r="B830" s="81">
        <v>40968</v>
      </c>
      <c r="C830" s="81">
        <v>40968</v>
      </c>
      <c r="D830" s="81">
        <v>40968</v>
      </c>
      <c r="E830" s="203">
        <v>4128</v>
      </c>
      <c r="F830" s="82" t="s">
        <v>1053</v>
      </c>
      <c r="G830" s="82" t="s">
        <v>444</v>
      </c>
      <c r="H830" s="19">
        <v>143020681</v>
      </c>
      <c r="I830" s="20">
        <v>98</v>
      </c>
      <c r="J830" s="19" t="s">
        <v>1083</v>
      </c>
      <c r="K830" s="19"/>
      <c r="L830" s="21">
        <v>39477</v>
      </c>
      <c r="M830" s="21">
        <v>42058</v>
      </c>
      <c r="N830" s="34">
        <v>85</v>
      </c>
      <c r="O830" s="34">
        <v>48</v>
      </c>
      <c r="P830" s="34">
        <v>60</v>
      </c>
      <c r="Q830" s="34">
        <v>48</v>
      </c>
      <c r="R830" s="52">
        <v>48</v>
      </c>
      <c r="S830" s="356">
        <v>277742</v>
      </c>
      <c r="T830" s="26">
        <v>0.05</v>
      </c>
      <c r="U830" s="27">
        <v>0.104</v>
      </c>
      <c r="V830" s="256">
        <v>5241.3341747548675</v>
      </c>
      <c r="W830" s="257">
        <v>244415.10243869104</v>
      </c>
      <c r="X830" s="257">
        <v>33326.897561308957</v>
      </c>
      <c r="Y830" s="257">
        <v>66660.575346150945</v>
      </c>
      <c r="Z830" s="257">
        <v>35067.228482261293</v>
      </c>
      <c r="AA830" s="257">
        <v>31593.346863889652</v>
      </c>
      <c r="AB830" s="257">
        <v>7016.18896027557</v>
      </c>
      <c r="AC830" s="257"/>
      <c r="AD830" s="257">
        <v>70064.94804659806</v>
      </c>
      <c r="AE830" s="257">
        <v>36738.05048529293</v>
      </c>
      <c r="AG830" s="61">
        <v>4128</v>
      </c>
      <c r="AH830" s="74">
        <v>1</v>
      </c>
      <c r="AK830" s="82">
        <v>4128</v>
      </c>
    </row>
    <row r="831" spans="2:37">
      <c r="B831" s="81">
        <v>40968</v>
      </c>
      <c r="C831" s="81">
        <v>40968</v>
      </c>
      <c r="D831" s="81">
        <v>40968</v>
      </c>
      <c r="E831" s="203">
        <v>4091</v>
      </c>
      <c r="F831" s="82" t="s">
        <v>1053</v>
      </c>
      <c r="G831" s="82" t="s">
        <v>444</v>
      </c>
      <c r="H831" s="19">
        <v>143021327</v>
      </c>
      <c r="I831" s="20">
        <v>99</v>
      </c>
      <c r="J831" s="19" t="s">
        <v>488</v>
      </c>
      <c r="K831" s="19"/>
      <c r="L831" s="21">
        <v>40002</v>
      </c>
      <c r="M831" s="21">
        <v>50944</v>
      </c>
      <c r="N831" s="34">
        <v>360</v>
      </c>
      <c r="O831" s="34">
        <v>31</v>
      </c>
      <c r="P831" s="34">
        <v>228</v>
      </c>
      <c r="Q831" s="34">
        <v>31</v>
      </c>
      <c r="R831" s="52">
        <v>31</v>
      </c>
      <c r="S831" s="356">
        <v>2845177</v>
      </c>
      <c r="T831" s="26">
        <v>0.03</v>
      </c>
      <c r="U831" s="27">
        <v>8.6499999999999994E-2</v>
      </c>
      <c r="V831" s="256">
        <v>16386.544203160935</v>
      </c>
      <c r="W831" s="257">
        <v>1831249.8330849521</v>
      </c>
      <c r="X831" s="257">
        <v>1013927.1669150479</v>
      </c>
      <c r="Y831" s="257">
        <v>397744.75714428152</v>
      </c>
      <c r="Z831" s="257">
        <v>209455.50376982582</v>
      </c>
      <c r="AA831" s="257">
        <v>188289.2533744557</v>
      </c>
      <c r="AB831" s="257">
        <v>137858.51830862492</v>
      </c>
      <c r="AC831" s="257"/>
      <c r="AD831" s="257">
        <v>1904882.2452357011</v>
      </c>
      <c r="AE831" s="257">
        <v>890955.07832062501</v>
      </c>
      <c r="AG831" s="61">
        <v>4091</v>
      </c>
      <c r="AH831" s="74">
        <v>1</v>
      </c>
      <c r="AK831" s="82">
        <v>4091</v>
      </c>
    </row>
    <row r="832" spans="2:37">
      <c r="B832" s="81">
        <v>40968</v>
      </c>
      <c r="C832" s="81">
        <v>40968</v>
      </c>
      <c r="D832" s="81">
        <v>40968</v>
      </c>
      <c r="E832" s="203">
        <v>4263</v>
      </c>
      <c r="F832" s="82" t="s">
        <v>1053</v>
      </c>
      <c r="G832" s="82" t="s">
        <v>444</v>
      </c>
      <c r="H832" s="19">
        <v>143025829</v>
      </c>
      <c r="I832" s="20">
        <v>98</v>
      </c>
      <c r="J832" s="19" t="s">
        <v>274</v>
      </c>
      <c r="K832" s="19"/>
      <c r="L832" s="21">
        <v>39517</v>
      </c>
      <c r="M832" s="21">
        <v>42058</v>
      </c>
      <c r="N832" s="34">
        <v>84</v>
      </c>
      <c r="O832" s="34">
        <v>47</v>
      </c>
      <c r="P832" s="34">
        <v>60</v>
      </c>
      <c r="Q832" s="34">
        <v>47</v>
      </c>
      <c r="R832" s="52">
        <v>47</v>
      </c>
      <c r="S832" s="356">
        <v>396044</v>
      </c>
      <c r="T832" s="26">
        <v>0.05</v>
      </c>
      <c r="U832" s="27">
        <v>0.104</v>
      </c>
      <c r="V832" s="256">
        <v>7473.8388573086422</v>
      </c>
      <c r="W832" s="257">
        <v>348521.7749934434</v>
      </c>
      <c r="X832" s="257">
        <v>47522.225006556604</v>
      </c>
      <c r="Y832" s="257">
        <v>94261.011100761549</v>
      </c>
      <c r="Z832" s="257">
        <v>49610.568806916242</v>
      </c>
      <c r="AA832" s="257">
        <v>44650.442293845306</v>
      </c>
      <c r="AB832" s="257">
        <v>9796.2481373164937</v>
      </c>
      <c r="AC832" s="257"/>
      <c r="AD832" s="257">
        <v>99908.556445070964</v>
      </c>
      <c r="AE832" s="257">
        <v>52386.331438519745</v>
      </c>
      <c r="AG832" s="61">
        <v>4263</v>
      </c>
      <c r="AH832" s="74">
        <v>1</v>
      </c>
      <c r="AK832" s="82">
        <v>4263</v>
      </c>
    </row>
    <row r="833" spans="2:37">
      <c r="B833" s="81">
        <v>40968</v>
      </c>
      <c r="C833" s="81">
        <v>40968</v>
      </c>
      <c r="D833" s="81">
        <v>40968</v>
      </c>
      <c r="E833" s="203">
        <v>287</v>
      </c>
      <c r="F833" s="82" t="s">
        <v>1053</v>
      </c>
      <c r="G833" s="82" t="s">
        <v>444</v>
      </c>
      <c r="H833" s="19">
        <v>143033791</v>
      </c>
      <c r="I833" s="20">
        <v>4</v>
      </c>
      <c r="J833" s="19" t="s">
        <v>583</v>
      </c>
      <c r="K833" s="19"/>
      <c r="L833" s="21">
        <v>36028</v>
      </c>
      <c r="M833" s="21">
        <v>45527</v>
      </c>
      <c r="N833" s="34">
        <v>312</v>
      </c>
      <c r="O833" s="34">
        <v>161</v>
      </c>
      <c r="P833" s="34">
        <v>228</v>
      </c>
      <c r="Q833" s="34">
        <v>161</v>
      </c>
      <c r="R833" s="52">
        <v>161</v>
      </c>
      <c r="S833" s="356">
        <v>439392</v>
      </c>
      <c r="T833" s="26">
        <v>0.03</v>
      </c>
      <c r="U833" s="27">
        <v>8.6499999999999994E-2</v>
      </c>
      <c r="V833" s="256">
        <v>2530.6391941574425</v>
      </c>
      <c r="W833" s="257">
        <v>282807.19500363711</v>
      </c>
      <c r="X833" s="257">
        <v>156584.80499636289</v>
      </c>
      <c r="Y833" s="257">
        <v>258726.10569413373</v>
      </c>
      <c r="Z833" s="257">
        <v>123975.42976179809</v>
      </c>
      <c r="AA833" s="257">
        <v>134750.67593233564</v>
      </c>
      <c r="AB833" s="257">
        <v>110570.84914216853</v>
      </c>
      <c r="AC833" s="257"/>
      <c r="AD833" s="257">
        <v>294178.54126425355</v>
      </c>
      <c r="AE833" s="257">
        <v>137593.73626788621</v>
      </c>
      <c r="AG833" s="61">
        <v>287</v>
      </c>
      <c r="AH833" s="74">
        <v>1</v>
      </c>
      <c r="AK833" s="82">
        <v>287</v>
      </c>
    </row>
    <row r="834" spans="2:37">
      <c r="B834" s="81">
        <v>40968</v>
      </c>
      <c r="C834" s="81">
        <v>40968</v>
      </c>
      <c r="D834" s="81">
        <v>40968</v>
      </c>
      <c r="E834" s="203">
        <v>4023</v>
      </c>
      <c r="F834" s="82" t="s">
        <v>1053</v>
      </c>
      <c r="G834" s="82" t="s">
        <v>444</v>
      </c>
      <c r="H834" s="19">
        <v>143037967</v>
      </c>
      <c r="I834" s="20">
        <v>99</v>
      </c>
      <c r="J834" s="19" t="s">
        <v>1598</v>
      </c>
      <c r="K834" s="19"/>
      <c r="L834" s="21">
        <v>39990</v>
      </c>
      <c r="M834" s="21">
        <v>46561</v>
      </c>
      <c r="N834" s="34">
        <v>216</v>
      </c>
      <c r="O834" s="34">
        <v>31</v>
      </c>
      <c r="P834" s="34">
        <v>216</v>
      </c>
      <c r="Q834" s="34">
        <v>31</v>
      </c>
      <c r="R834" s="52">
        <v>31</v>
      </c>
      <c r="S834" s="356">
        <v>1500025</v>
      </c>
      <c r="T834" s="26">
        <v>0.03</v>
      </c>
      <c r="U834" s="27">
        <v>8.6499999999999994E-2</v>
      </c>
      <c r="V834" s="256">
        <v>8995.999291088714</v>
      </c>
      <c r="W834" s="257">
        <v>983489.03471053753</v>
      </c>
      <c r="X834" s="257">
        <v>516535.96528946247</v>
      </c>
      <c r="Y834" s="257">
        <v>212909.16031030941</v>
      </c>
      <c r="Z834" s="257">
        <v>110003.54362934193</v>
      </c>
      <c r="AA834" s="257">
        <v>102905.61668096748</v>
      </c>
      <c r="AB834" s="257">
        <v>70230.76721040938</v>
      </c>
      <c r="AC834" s="257"/>
      <c r="AD834" s="257">
        <v>959646.81216460501</v>
      </c>
      <c r="AE834" s="257">
        <v>443110.84687512508</v>
      </c>
      <c r="AG834" s="61">
        <v>4023</v>
      </c>
      <c r="AH834" s="74">
        <v>1</v>
      </c>
      <c r="AK834" s="82">
        <v>4023</v>
      </c>
    </row>
    <row r="835" spans="2:37">
      <c r="B835" s="81">
        <v>40968</v>
      </c>
      <c r="C835" s="81">
        <v>40968</v>
      </c>
      <c r="D835" s="81">
        <v>40968</v>
      </c>
      <c r="E835" s="203">
        <v>4153</v>
      </c>
      <c r="F835" s="82" t="s">
        <v>1053</v>
      </c>
      <c r="G835" s="82" t="s">
        <v>444</v>
      </c>
      <c r="H835" s="19">
        <v>143038629</v>
      </c>
      <c r="I835" s="20">
        <v>98</v>
      </c>
      <c r="J835" s="19" t="s">
        <v>1090</v>
      </c>
      <c r="K835" s="19"/>
      <c r="L835" s="21">
        <v>40052</v>
      </c>
      <c r="M835" s="21">
        <v>41876</v>
      </c>
      <c r="N835" s="34">
        <v>60</v>
      </c>
      <c r="O835" s="34">
        <v>29</v>
      </c>
      <c r="P835" s="34">
        <v>60</v>
      </c>
      <c r="Q835" s="34">
        <v>29</v>
      </c>
      <c r="R835" s="52">
        <v>29</v>
      </c>
      <c r="S835" s="356">
        <v>250000</v>
      </c>
      <c r="T835" s="26">
        <v>0.05</v>
      </c>
      <c r="U835" s="27">
        <v>0.104</v>
      </c>
      <c r="V835" s="256">
        <v>4717.8084110027185</v>
      </c>
      <c r="W835" s="257">
        <v>220001.92844320546</v>
      </c>
      <c r="X835" s="257">
        <v>29998.071556794544</v>
      </c>
      <c r="Y835" s="257">
        <v>44585.462490665646</v>
      </c>
      <c r="Z835" s="257">
        <v>23749.871859053164</v>
      </c>
      <c r="AA835" s="257">
        <v>20835.590631612482</v>
      </c>
      <c r="AB835" s="257">
        <v>3815.5441892414115</v>
      </c>
      <c r="AC835" s="257"/>
      <c r="AD835" s="257">
        <v>63066.576216955058</v>
      </c>
      <c r="AE835" s="257">
        <v>33068.504660163882</v>
      </c>
      <c r="AG835" s="61">
        <v>4153</v>
      </c>
      <c r="AH835" s="74">
        <v>1</v>
      </c>
      <c r="AK835" s="82">
        <v>4153</v>
      </c>
    </row>
    <row r="836" spans="2:37">
      <c r="B836" s="81">
        <v>40968</v>
      </c>
      <c r="C836" s="81">
        <v>40968</v>
      </c>
      <c r="D836" s="81">
        <v>40968</v>
      </c>
      <c r="E836" s="203">
        <v>2080</v>
      </c>
      <c r="F836" s="82" t="s">
        <v>1053</v>
      </c>
      <c r="G836" s="82" t="s">
        <v>444</v>
      </c>
      <c r="H836" s="19">
        <v>143040984</v>
      </c>
      <c r="I836" s="20">
        <v>98</v>
      </c>
      <c r="J836" s="19" t="s">
        <v>539</v>
      </c>
      <c r="K836" s="19"/>
      <c r="L836" s="21">
        <v>40071</v>
      </c>
      <c r="M836" s="21">
        <v>41874</v>
      </c>
      <c r="N836" s="34">
        <v>59</v>
      </c>
      <c r="O836" s="34">
        <v>29</v>
      </c>
      <c r="P836" s="34">
        <v>59</v>
      </c>
      <c r="Q836" s="34">
        <v>29</v>
      </c>
      <c r="R836" s="52">
        <v>29</v>
      </c>
      <c r="S836" s="356">
        <v>246324</v>
      </c>
      <c r="T836" s="26">
        <v>0.05</v>
      </c>
      <c r="U836" s="27">
        <v>0.104</v>
      </c>
      <c r="V836" s="256">
        <v>4717.8111258133176</v>
      </c>
      <c r="W836" s="257">
        <v>217190.92839208621</v>
      </c>
      <c r="X836" s="257">
        <v>29133.071607913793</v>
      </c>
      <c r="Y836" s="257">
        <v>43786.152514528061</v>
      </c>
      <c r="Z836" s="257">
        <v>23278.774537641661</v>
      </c>
      <c r="AA836" s="257">
        <v>20507.377976886401</v>
      </c>
      <c r="AB836" s="257">
        <v>3705.5222659188598</v>
      </c>
      <c r="AC836" s="257"/>
      <c r="AD836" s="257">
        <v>61159.928030896888</v>
      </c>
      <c r="AE836" s="257">
        <v>32026.856422986424</v>
      </c>
      <c r="AG836" s="61">
        <v>2080</v>
      </c>
      <c r="AH836" s="74">
        <v>1</v>
      </c>
      <c r="AK836" s="82">
        <v>2080</v>
      </c>
    </row>
    <row r="837" spans="2:37">
      <c r="B837" s="81">
        <v>40968</v>
      </c>
      <c r="C837" s="81">
        <v>40968</v>
      </c>
      <c r="D837" s="81">
        <v>40968</v>
      </c>
      <c r="E837" s="203">
        <v>4091</v>
      </c>
      <c r="F837" s="82" t="s">
        <v>1053</v>
      </c>
      <c r="G837" s="82" t="s">
        <v>349</v>
      </c>
      <c r="H837" s="19">
        <v>143123669</v>
      </c>
      <c r="I837" s="20">
        <v>99</v>
      </c>
      <c r="J837" s="19" t="s">
        <v>669</v>
      </c>
      <c r="K837" s="19"/>
      <c r="L837" s="21">
        <v>40336</v>
      </c>
      <c r="M837" s="21">
        <v>51288</v>
      </c>
      <c r="N837" s="34">
        <v>360</v>
      </c>
      <c r="O837" s="34">
        <v>20</v>
      </c>
      <c r="P837" s="34">
        <v>228</v>
      </c>
      <c r="Q837" s="34">
        <v>20</v>
      </c>
      <c r="R837" s="52">
        <v>20</v>
      </c>
      <c r="S837" s="356">
        <v>570203</v>
      </c>
      <c r="T837" s="26">
        <v>0.03</v>
      </c>
      <c r="U837" s="27">
        <v>8.6499999999999994E-2</v>
      </c>
      <c r="V837" s="256">
        <v>3284.0335291178631</v>
      </c>
      <c r="W837" s="257">
        <v>367001.47251806787</v>
      </c>
      <c r="X837" s="257">
        <v>203201.52748193213</v>
      </c>
      <c r="Y837" s="257">
        <v>51995.800502464313</v>
      </c>
      <c r="Z837" s="257">
        <v>27613.966309343294</v>
      </c>
      <c r="AA837" s="257">
        <v>24381.83419312102</v>
      </c>
      <c r="AB837" s="257">
        <v>17824.695393151942</v>
      </c>
      <c r="AC837" s="257"/>
      <c r="AD837" s="257">
        <v>381758.17212079722</v>
      </c>
      <c r="AE837" s="257">
        <v>178556.64463885856</v>
      </c>
      <c r="AG837" s="61">
        <v>4091</v>
      </c>
      <c r="AH837" s="74">
        <v>1</v>
      </c>
      <c r="AK837" s="82">
        <v>4091</v>
      </c>
    </row>
    <row r="838" spans="2:37">
      <c r="B838" s="81">
        <v>40968</v>
      </c>
      <c r="C838" s="81">
        <v>40968</v>
      </c>
      <c r="D838" s="81">
        <v>40968</v>
      </c>
      <c r="E838" s="203">
        <v>4044</v>
      </c>
      <c r="F838" s="82" t="s">
        <v>1053</v>
      </c>
      <c r="G838" s="82" t="s">
        <v>444</v>
      </c>
      <c r="H838" s="19">
        <v>143153754</v>
      </c>
      <c r="I838" s="20">
        <v>99</v>
      </c>
      <c r="J838" s="19" t="s">
        <v>784</v>
      </c>
      <c r="K838" s="19"/>
      <c r="L838" s="21">
        <v>40450</v>
      </c>
      <c r="M838" s="21">
        <v>51410</v>
      </c>
      <c r="N838" s="34">
        <v>360</v>
      </c>
      <c r="O838" s="34">
        <v>16</v>
      </c>
      <c r="P838" s="34">
        <v>228</v>
      </c>
      <c r="Q838" s="34">
        <v>16</v>
      </c>
      <c r="R838" s="52">
        <v>16</v>
      </c>
      <c r="S838" s="356">
        <v>4007046</v>
      </c>
      <c r="T838" s="26">
        <v>0.03</v>
      </c>
      <c r="U838" s="27">
        <v>8.6499999999999994E-2</v>
      </c>
      <c r="V838" s="256">
        <v>23078.225503404254</v>
      </c>
      <c r="W838" s="257">
        <v>2579067.07338901</v>
      </c>
      <c r="X838" s="257">
        <v>1427978.92661099</v>
      </c>
      <c r="Y838" s="257">
        <v>293437.07110243553</v>
      </c>
      <c r="Z838" s="257">
        <v>156317.57106238857</v>
      </c>
      <c r="AA838" s="257">
        <v>137119.50004004696</v>
      </c>
      <c r="AB838" s="257">
        <v>100209.04748147298</v>
      </c>
      <c r="AC838" s="257"/>
      <c r="AD838" s="257">
        <v>2682768.3413871042</v>
      </c>
      <c r="AE838" s="257">
        <v>1254789.4147760731</v>
      </c>
      <c r="AG838" s="61">
        <v>4044</v>
      </c>
      <c r="AH838" s="74">
        <v>1</v>
      </c>
      <c r="AK838" s="82">
        <v>4044</v>
      </c>
    </row>
    <row r="839" spans="2:37">
      <c r="B839" s="81">
        <v>40968</v>
      </c>
      <c r="C839" s="81">
        <v>40968</v>
      </c>
      <c r="D839" s="81">
        <v>40968</v>
      </c>
      <c r="E839" s="203">
        <v>4091</v>
      </c>
      <c r="F839" s="82" t="s">
        <v>1053</v>
      </c>
      <c r="G839" s="82" t="s">
        <v>444</v>
      </c>
      <c r="H839" s="19">
        <v>143992071</v>
      </c>
      <c r="I839" s="20">
        <v>98</v>
      </c>
      <c r="J839" s="19" t="s">
        <v>258</v>
      </c>
      <c r="K839" s="19"/>
      <c r="L839" s="21">
        <v>40330</v>
      </c>
      <c r="M839" s="21">
        <v>42156</v>
      </c>
      <c r="N839" s="34">
        <v>60</v>
      </c>
      <c r="O839" s="34">
        <v>20</v>
      </c>
      <c r="P839" s="34">
        <v>60</v>
      </c>
      <c r="Q839" s="34">
        <v>20</v>
      </c>
      <c r="R839" s="52">
        <v>20</v>
      </c>
      <c r="S839" s="356">
        <v>105364</v>
      </c>
      <c r="T839" s="26">
        <v>0.05</v>
      </c>
      <c r="U839" s="27">
        <v>0.104</v>
      </c>
      <c r="V839" s="256">
        <v>1988.3486616675616</v>
      </c>
      <c r="W839" s="257">
        <v>92721.13275395958</v>
      </c>
      <c r="X839" s="257">
        <v>12642.86724604042</v>
      </c>
      <c r="Y839" s="257">
        <v>14015.459049256368</v>
      </c>
      <c r="Z839" s="257">
        <v>7522.5646528643356</v>
      </c>
      <c r="AA839" s="257">
        <v>6492.8943963920319</v>
      </c>
      <c r="AB839" s="257">
        <v>1109.0234426351244</v>
      </c>
      <c r="AC839" s="257"/>
      <c r="AD839" s="257">
        <v>26579.786946092983</v>
      </c>
      <c r="AE839" s="257">
        <v>13936.919700054023</v>
      </c>
      <c r="AG839" s="61">
        <v>4091</v>
      </c>
      <c r="AH839" s="74">
        <v>1</v>
      </c>
      <c r="AK839" s="82">
        <v>4091</v>
      </c>
    </row>
    <row r="840" spans="2:37">
      <c r="B840" s="81">
        <v>40968</v>
      </c>
      <c r="C840" s="81">
        <v>40968</v>
      </c>
      <c r="D840" s="81">
        <v>40968</v>
      </c>
      <c r="E840" s="203">
        <v>4099</v>
      </c>
      <c r="F840" s="82" t="s">
        <v>1053</v>
      </c>
      <c r="G840" s="82" t="s">
        <v>444</v>
      </c>
      <c r="H840" s="19">
        <v>143992624</v>
      </c>
      <c r="I840" s="20">
        <v>98</v>
      </c>
      <c r="J840" s="19" t="s">
        <v>1741</v>
      </c>
      <c r="K840" s="19"/>
      <c r="L840" s="21">
        <v>40316</v>
      </c>
      <c r="M840" s="21">
        <v>42156</v>
      </c>
      <c r="N840" s="34">
        <v>60</v>
      </c>
      <c r="O840" s="34">
        <v>20</v>
      </c>
      <c r="P840" s="34">
        <v>60</v>
      </c>
      <c r="Q840" s="34">
        <v>20</v>
      </c>
      <c r="R840" s="52">
        <v>20</v>
      </c>
      <c r="S840" s="356">
        <v>243818</v>
      </c>
      <c r="T840" s="26">
        <v>0.05</v>
      </c>
      <c r="U840" s="27">
        <v>0.104</v>
      </c>
      <c r="V840" s="256">
        <v>4601.1464446154432</v>
      </c>
      <c r="W840" s="257">
        <v>214561.72075666185</v>
      </c>
      <c r="X840" s="257">
        <v>29256.279243338155</v>
      </c>
      <c r="Y840" s="257">
        <v>32432.530982798577</v>
      </c>
      <c r="Z840" s="257">
        <v>17407.621849323077</v>
      </c>
      <c r="AA840" s="257">
        <v>15024.909133475499</v>
      </c>
      <c r="AB840" s="257">
        <v>2566.340284503347</v>
      </c>
      <c r="AC840" s="257"/>
      <c r="AD840" s="257">
        <v>61507.065920262146</v>
      </c>
      <c r="AE840" s="257">
        <v>32250.786676927324</v>
      </c>
      <c r="AG840" s="61">
        <v>4099</v>
      </c>
      <c r="AH840" s="74">
        <v>1</v>
      </c>
      <c r="AK840" s="82">
        <v>4099</v>
      </c>
    </row>
    <row r="841" spans="2:37">
      <c r="B841" s="81">
        <v>40968</v>
      </c>
      <c r="C841" s="81">
        <v>40968</v>
      </c>
      <c r="D841" s="81">
        <v>40968</v>
      </c>
      <c r="E841" s="203">
        <v>4139</v>
      </c>
      <c r="F841" s="82" t="s">
        <v>1053</v>
      </c>
      <c r="G841" s="82" t="s">
        <v>349</v>
      </c>
      <c r="H841" s="19">
        <v>143992691</v>
      </c>
      <c r="I841" s="20">
        <v>98</v>
      </c>
      <c r="J841" s="19" t="s">
        <v>1743</v>
      </c>
      <c r="K841" s="19"/>
      <c r="L841" s="21">
        <v>40480</v>
      </c>
      <c r="M841" s="21">
        <v>42309</v>
      </c>
      <c r="N841" s="34">
        <v>60</v>
      </c>
      <c r="O841" s="34">
        <v>15</v>
      </c>
      <c r="P841" s="34">
        <v>60</v>
      </c>
      <c r="Q841" s="34">
        <v>15</v>
      </c>
      <c r="R841" s="52">
        <v>15</v>
      </c>
      <c r="S841" s="356">
        <v>206687</v>
      </c>
      <c r="T841" s="26">
        <v>0.05</v>
      </c>
      <c r="U841" s="27">
        <v>9.4E-2</v>
      </c>
      <c r="V841" s="256">
        <v>3900.4386681796755</v>
      </c>
      <c r="W841" s="257">
        <v>186151.57137072255</v>
      </c>
      <c r="X841" s="257">
        <v>20535.428629277449</v>
      </c>
      <c r="Y841" s="257">
        <v>19794.241582792602</v>
      </c>
      <c r="Z841" s="257">
        <v>11563.957982984717</v>
      </c>
      <c r="AA841" s="257">
        <v>8230.2835998078845</v>
      </c>
      <c r="AB841" s="257">
        <v>1351.0150413998322</v>
      </c>
      <c r="AC841" s="257"/>
      <c r="AD841" s="257">
        <v>47874.748720059011</v>
      </c>
      <c r="AE841" s="257">
        <v>27339.320090781155</v>
      </c>
      <c r="AG841" s="61">
        <v>4139</v>
      </c>
      <c r="AH841" s="74">
        <v>1</v>
      </c>
      <c r="AK841" s="82">
        <v>4139</v>
      </c>
    </row>
    <row r="842" spans="2:37">
      <c r="B842" s="81">
        <v>40968</v>
      </c>
      <c r="C842" s="81">
        <v>40968</v>
      </c>
      <c r="D842" s="81">
        <v>40968</v>
      </c>
      <c r="E842" s="203">
        <v>354</v>
      </c>
      <c r="F842" s="82" t="s">
        <v>1053</v>
      </c>
      <c r="G842" s="82" t="s">
        <v>444</v>
      </c>
      <c r="H842" s="19">
        <v>143142477</v>
      </c>
      <c r="I842" s="20">
        <v>99</v>
      </c>
      <c r="J842" s="19" t="s">
        <v>718</v>
      </c>
      <c r="K842" s="19"/>
      <c r="L842" s="21">
        <v>40491</v>
      </c>
      <c r="M842" s="21">
        <v>51441</v>
      </c>
      <c r="N842" s="34">
        <v>360</v>
      </c>
      <c r="O842" s="34">
        <v>15</v>
      </c>
      <c r="P842" s="34">
        <v>228</v>
      </c>
      <c r="Q842" s="34">
        <v>15</v>
      </c>
      <c r="R842" s="52">
        <v>15</v>
      </c>
      <c r="S842" s="356">
        <v>3800011</v>
      </c>
      <c r="T842" s="26">
        <v>0.03</v>
      </c>
      <c r="U842" s="27">
        <v>7.6499999999999999E-2</v>
      </c>
      <c r="V842" s="256">
        <v>21885.825811187769</v>
      </c>
      <c r="W842" s="257">
        <v>2626877.1845335211</v>
      </c>
      <c r="X842" s="257">
        <v>1173133.8154664789</v>
      </c>
      <c r="Y842" s="257">
        <v>247658.00880450357</v>
      </c>
      <c r="Z842" s="257">
        <v>139213.65270452562</v>
      </c>
      <c r="AA842" s="257">
        <v>108444.35609997794</v>
      </c>
      <c r="AB842" s="257">
        <v>77179.856280689404</v>
      </c>
      <c r="AC842" s="257"/>
      <c r="AD842" s="257">
        <v>2363091.1004173108</v>
      </c>
      <c r="AE842" s="257">
        <v>1189957.2849507187</v>
      </c>
      <c r="AG842" s="61">
        <v>354</v>
      </c>
      <c r="AH842" s="74">
        <v>1</v>
      </c>
      <c r="AK842" s="82">
        <v>354</v>
      </c>
    </row>
    <row r="843" spans="2:37">
      <c r="B843" s="81">
        <v>40968</v>
      </c>
      <c r="C843" s="81">
        <v>40968</v>
      </c>
      <c r="D843" s="81">
        <v>40968</v>
      </c>
      <c r="E843" s="203">
        <v>3139</v>
      </c>
      <c r="F843" s="82" t="s">
        <v>1053</v>
      </c>
      <c r="G843" s="82" t="s">
        <v>444</v>
      </c>
      <c r="H843" s="19">
        <v>143993361</v>
      </c>
      <c r="I843" s="20">
        <v>98</v>
      </c>
      <c r="J843" s="19" t="s">
        <v>724</v>
      </c>
      <c r="K843" s="19"/>
      <c r="L843" s="21">
        <v>40485</v>
      </c>
      <c r="M843" s="21">
        <v>42339</v>
      </c>
      <c r="N843" s="34">
        <v>61</v>
      </c>
      <c r="O843" s="34">
        <v>15</v>
      </c>
      <c r="P843" s="34">
        <v>60</v>
      </c>
      <c r="Q843" s="34">
        <v>15</v>
      </c>
      <c r="R843" s="52">
        <v>15</v>
      </c>
      <c r="S843" s="356">
        <v>244325</v>
      </c>
      <c r="T843" s="26">
        <v>0.05</v>
      </c>
      <c r="U843" s="27">
        <v>9.4E-2</v>
      </c>
      <c r="V843" s="256">
        <v>4610.7141600729565</v>
      </c>
      <c r="W843" s="257">
        <v>220050.04027902961</v>
      </c>
      <c r="X843" s="257">
        <v>24274.959720970393</v>
      </c>
      <c r="Y843" s="257">
        <v>23398.801447192138</v>
      </c>
      <c r="Z843" s="257">
        <v>13669.771365362803</v>
      </c>
      <c r="AA843" s="257">
        <v>9729.0300818293344</v>
      </c>
      <c r="AB843" s="257">
        <v>1597.036823748052</v>
      </c>
      <c r="AC843" s="257"/>
      <c r="AD843" s="257">
        <v>56592.809325349044</v>
      </c>
      <c r="AE843" s="257">
        <v>32317.84960437816</v>
      </c>
      <c r="AG843" s="61">
        <v>3139</v>
      </c>
      <c r="AH843" s="74">
        <v>1</v>
      </c>
      <c r="AK843" s="82">
        <v>3139</v>
      </c>
    </row>
    <row r="844" spans="2:37">
      <c r="B844" s="81">
        <v>40968</v>
      </c>
      <c r="C844" s="81">
        <v>40968</v>
      </c>
      <c r="D844" s="81">
        <v>40968</v>
      </c>
      <c r="E844" s="203">
        <v>4023</v>
      </c>
      <c r="F844" s="82" t="s">
        <v>1053</v>
      </c>
      <c r="G844" s="82" t="s">
        <v>444</v>
      </c>
      <c r="H844" s="19">
        <v>143993213</v>
      </c>
      <c r="I844" s="20">
        <v>98</v>
      </c>
      <c r="J844" s="19" t="s">
        <v>1663</v>
      </c>
      <c r="K844" s="19"/>
      <c r="L844" s="21">
        <v>40606</v>
      </c>
      <c r="M844" s="21">
        <v>42430</v>
      </c>
      <c r="N844" s="34">
        <v>60</v>
      </c>
      <c r="O844" s="34">
        <v>11</v>
      </c>
      <c r="P844" s="34">
        <v>60</v>
      </c>
      <c r="Q844" s="34">
        <v>11</v>
      </c>
      <c r="R844" s="52">
        <v>11</v>
      </c>
      <c r="S844" s="356">
        <v>160311</v>
      </c>
      <c r="T844" s="26">
        <v>0.05</v>
      </c>
      <c r="U844" s="27">
        <v>9.4E-2</v>
      </c>
      <c r="V844" s="256">
        <v>3025.2663367050268</v>
      </c>
      <c r="W844" s="257">
        <v>144383.26821721686</v>
      </c>
      <c r="X844" s="257">
        <v>15927.731782783143</v>
      </c>
      <c r="Y844" s="257">
        <v>11605.430420900819</v>
      </c>
      <c r="Z844" s="257">
        <v>6800.5627420677793</v>
      </c>
      <c r="AA844" s="257">
        <v>4804.8676788330395</v>
      </c>
      <c r="AB844" s="257">
        <v>768.44320004655515</v>
      </c>
      <c r="AC844" s="257"/>
      <c r="AD844" s="257">
        <v>37132.711985085538</v>
      </c>
      <c r="AE844" s="257">
        <v>21204.980202302126</v>
      </c>
      <c r="AG844" s="61">
        <v>4023</v>
      </c>
      <c r="AH844" s="74">
        <v>1</v>
      </c>
      <c r="AK844" s="82">
        <v>4023</v>
      </c>
    </row>
    <row r="845" spans="2:37">
      <c r="B845" s="81">
        <v>40968</v>
      </c>
      <c r="C845" s="81">
        <v>40968</v>
      </c>
      <c r="D845" s="81">
        <v>40968</v>
      </c>
      <c r="E845" s="203">
        <v>4120</v>
      </c>
      <c r="F845" s="82" t="s">
        <v>1053</v>
      </c>
      <c r="G845" s="82" t="s">
        <v>444</v>
      </c>
      <c r="H845" s="19">
        <v>143995119</v>
      </c>
      <c r="I845" s="20">
        <v>98</v>
      </c>
      <c r="J845" s="19" t="s">
        <v>21</v>
      </c>
      <c r="K845" s="19"/>
      <c r="L845" s="21">
        <v>40639</v>
      </c>
      <c r="M845" s="21">
        <v>42461</v>
      </c>
      <c r="N845" s="34">
        <v>60</v>
      </c>
      <c r="O845" s="34">
        <v>10</v>
      </c>
      <c r="P845" s="34">
        <v>60</v>
      </c>
      <c r="Q845" s="34">
        <v>10</v>
      </c>
      <c r="R845" s="52">
        <v>10</v>
      </c>
      <c r="S845" s="356">
        <v>160222</v>
      </c>
      <c r="T845" s="26">
        <v>0.05</v>
      </c>
      <c r="U845" s="27">
        <v>9.4E-2</v>
      </c>
      <c r="V845" s="256">
        <v>3023.5867969107103</v>
      </c>
      <c r="W845" s="257">
        <v>144303.11083019208</v>
      </c>
      <c r="X845" s="257">
        <v>15918.889169807924</v>
      </c>
      <c r="Y845" s="257">
        <v>10622.253039252158</v>
      </c>
      <c r="Z845" s="257">
        <v>6229.2232871292017</v>
      </c>
      <c r="AA845" s="257">
        <v>4393.0297521229568</v>
      </c>
      <c r="AB845" s="257">
        <v>698.19689341262824</v>
      </c>
      <c r="AC845" s="257"/>
      <c r="AD845" s="257">
        <v>37112.096984451331</v>
      </c>
      <c r="AE845" s="257">
        <v>21193.20781464313</v>
      </c>
      <c r="AG845" s="61">
        <v>4120</v>
      </c>
      <c r="AH845" s="74">
        <v>1</v>
      </c>
      <c r="AK845" s="82">
        <v>4120</v>
      </c>
    </row>
    <row r="846" spans="2:37">
      <c r="B846" s="81">
        <v>40968</v>
      </c>
      <c r="C846" s="81">
        <v>40968</v>
      </c>
      <c r="D846" s="81">
        <v>40968</v>
      </c>
      <c r="E846" s="203">
        <v>388</v>
      </c>
      <c r="F846" s="82" t="s">
        <v>1053</v>
      </c>
      <c r="G846" s="82" t="s">
        <v>444</v>
      </c>
      <c r="H846" s="19">
        <v>143994910</v>
      </c>
      <c r="I846" s="20">
        <v>98</v>
      </c>
      <c r="J846" s="19" t="s">
        <v>1020</v>
      </c>
      <c r="K846" s="19"/>
      <c r="L846" s="21">
        <v>40690</v>
      </c>
      <c r="M846" s="21">
        <v>42522</v>
      </c>
      <c r="N846" s="34">
        <v>60</v>
      </c>
      <c r="O846" s="34">
        <v>8</v>
      </c>
      <c r="P846" s="34">
        <v>60</v>
      </c>
      <c r="Q846" s="34">
        <v>8</v>
      </c>
      <c r="R846" s="52">
        <v>8</v>
      </c>
      <c r="S846" s="356">
        <v>241763</v>
      </c>
      <c r="T846" s="26">
        <v>0.05</v>
      </c>
      <c r="U846" s="27">
        <v>9.9000000000000005E-2</v>
      </c>
      <c r="V846" s="256">
        <v>4562.3660594770008</v>
      </c>
      <c r="W846" s="257">
        <v>215227.52900143774</v>
      </c>
      <c r="X846" s="257">
        <v>26535.470998562261</v>
      </c>
      <c r="Y846" s="257">
        <v>13550.548300512692</v>
      </c>
      <c r="Z846" s="257">
        <v>7640.5399757512541</v>
      </c>
      <c r="AA846" s="257">
        <v>5910.0083247614375</v>
      </c>
      <c r="AB846" s="257">
        <v>931.06915784428986</v>
      </c>
      <c r="AC846" s="257"/>
      <c r="AD846" s="257">
        <v>58514.434567186167</v>
      </c>
      <c r="AE846" s="257">
        <v>31978.963568620791</v>
      </c>
      <c r="AG846" s="61">
        <v>388</v>
      </c>
      <c r="AH846" s="74">
        <v>1</v>
      </c>
      <c r="AK846" s="82">
        <v>388</v>
      </c>
    </row>
    <row r="847" spans="2:37">
      <c r="B847" s="81">
        <v>40968</v>
      </c>
      <c r="C847" s="81">
        <v>40968</v>
      </c>
      <c r="D847" s="81">
        <v>40968</v>
      </c>
      <c r="E847" s="203">
        <v>4009</v>
      </c>
      <c r="F847" s="82" t="s">
        <v>1053</v>
      </c>
      <c r="G847" s="82" t="s">
        <v>444</v>
      </c>
      <c r="H847" s="19">
        <v>143994880</v>
      </c>
      <c r="I847" s="20">
        <v>98</v>
      </c>
      <c r="J847" s="19" t="s">
        <v>1086</v>
      </c>
      <c r="K847" s="19"/>
      <c r="L847" s="21">
        <v>40729</v>
      </c>
      <c r="M847" s="21">
        <v>42552</v>
      </c>
      <c r="N847" s="34">
        <v>60</v>
      </c>
      <c r="O847" s="34">
        <v>7</v>
      </c>
      <c r="P847" s="34">
        <v>60</v>
      </c>
      <c r="Q847" s="34">
        <v>7</v>
      </c>
      <c r="R847" s="52">
        <v>7</v>
      </c>
      <c r="S847" s="356">
        <v>210437</v>
      </c>
      <c r="T847" s="26">
        <v>0.05</v>
      </c>
      <c r="U847" s="27">
        <v>9.9000000000000005E-2</v>
      </c>
      <c r="V847" s="256">
        <v>3971.2057943447157</v>
      </c>
      <c r="W847" s="257">
        <v>187339.81428289504</v>
      </c>
      <c r="X847" s="257">
        <v>23097.185717104963</v>
      </c>
      <c r="Y847" s="257">
        <v>10392.803742535334</v>
      </c>
      <c r="Z847" s="257">
        <v>5865.0990265393166</v>
      </c>
      <c r="AA847" s="257">
        <v>4527.7047159960175</v>
      </c>
      <c r="AB847" s="257">
        <v>709.12412289357337</v>
      </c>
      <c r="AC847" s="257"/>
      <c r="AD847" s="257">
        <v>50932.53337779126</v>
      </c>
      <c r="AE847" s="257">
        <v>27835.347660683623</v>
      </c>
      <c r="AG847" s="61">
        <v>4009</v>
      </c>
      <c r="AH847" s="74">
        <v>1</v>
      </c>
      <c r="AK847" s="82">
        <v>4009</v>
      </c>
    </row>
    <row r="848" spans="2:37">
      <c r="B848" s="81">
        <v>40968</v>
      </c>
      <c r="C848" s="81">
        <v>40968</v>
      </c>
      <c r="D848" s="81">
        <v>40968</v>
      </c>
      <c r="E848" s="203">
        <v>3326</v>
      </c>
      <c r="F848" s="82" t="s">
        <v>1053</v>
      </c>
      <c r="G848" s="82" t="s">
        <v>349</v>
      </c>
      <c r="H848" s="19">
        <v>143995496</v>
      </c>
      <c r="I848" s="20">
        <v>98</v>
      </c>
      <c r="J848" s="19" t="s">
        <v>1746</v>
      </c>
      <c r="K848" s="19"/>
      <c r="L848" s="21">
        <v>40700</v>
      </c>
      <c r="M848" s="21">
        <v>42522</v>
      </c>
      <c r="N848" s="34">
        <v>60</v>
      </c>
      <c r="O848" s="34">
        <v>8</v>
      </c>
      <c r="P848" s="34">
        <v>60</v>
      </c>
      <c r="Q848" s="34">
        <v>8</v>
      </c>
      <c r="R848" s="52">
        <v>8</v>
      </c>
      <c r="S848" s="356">
        <v>236844</v>
      </c>
      <c r="T848" s="26">
        <v>0.05</v>
      </c>
      <c r="U848" s="27">
        <v>9.9000000000000005E-2</v>
      </c>
      <c r="V848" s="256">
        <v>4469.538461182111</v>
      </c>
      <c r="W848" s="257">
        <v>210848.42957283172</v>
      </c>
      <c r="X848" s="257">
        <v>25995.570427168277</v>
      </c>
      <c r="Y848" s="257">
        <v>13274.843800278069</v>
      </c>
      <c r="Z848" s="257">
        <v>7485.0827050327389</v>
      </c>
      <c r="AA848" s="257">
        <v>5789.7610952453306</v>
      </c>
      <c r="AB848" s="257">
        <v>912.12527814625537</v>
      </c>
      <c r="AC848" s="257"/>
      <c r="AD848" s="257">
        <v>57323.878098098641</v>
      </c>
      <c r="AE848" s="257">
        <v>31328.307670927417</v>
      </c>
      <c r="AG848" s="61">
        <v>3326</v>
      </c>
      <c r="AH848" s="74">
        <v>1</v>
      </c>
      <c r="AK848" s="82">
        <v>3326</v>
      </c>
    </row>
    <row r="849" spans="2:37" s="94" customFormat="1" ht="13.8" thickBot="1">
      <c r="B849" s="83">
        <v>40968</v>
      </c>
      <c r="C849" s="83">
        <v>40968</v>
      </c>
      <c r="D849" s="83">
        <v>40968</v>
      </c>
      <c r="E849" s="204">
        <v>4070</v>
      </c>
      <c r="F849" s="84" t="s">
        <v>1053</v>
      </c>
      <c r="G849" s="84" t="s">
        <v>349</v>
      </c>
      <c r="H849" s="86">
        <v>143036227</v>
      </c>
      <c r="I849" s="87">
        <v>99</v>
      </c>
      <c r="J849" s="86" t="s">
        <v>1714</v>
      </c>
      <c r="K849" s="86"/>
      <c r="L849" s="88">
        <v>40939</v>
      </c>
      <c r="M849" s="88">
        <v>51898</v>
      </c>
      <c r="N849" s="89">
        <v>360</v>
      </c>
      <c r="O849" s="89">
        <v>0</v>
      </c>
      <c r="P849" s="89">
        <v>228</v>
      </c>
      <c r="Q849" s="89">
        <v>0</v>
      </c>
      <c r="R849" s="90">
        <v>0</v>
      </c>
      <c r="S849" s="357">
        <v>1883419</v>
      </c>
      <c r="T849" s="91">
        <v>0.03</v>
      </c>
      <c r="U849" s="92">
        <v>8.1500000000000003E-2</v>
      </c>
      <c r="V849" s="258">
        <v>10847.384432171764</v>
      </c>
      <c r="W849" s="259">
        <v>1255875.9841962771</v>
      </c>
      <c r="X849" s="259">
        <v>627543.0158037229</v>
      </c>
      <c r="Y849" s="259" t="e">
        <v>#NUM!</v>
      </c>
      <c r="Z849" s="259" t="e">
        <v>#NUM!</v>
      </c>
      <c r="AA849" s="259">
        <v>0</v>
      </c>
      <c r="AB849" s="259">
        <v>0</v>
      </c>
      <c r="AC849" s="259"/>
      <c r="AD849" s="259">
        <v>1217327.6663389213</v>
      </c>
      <c r="AE849" s="259">
        <v>589784.65053511597</v>
      </c>
      <c r="AF849" s="250"/>
      <c r="AG849" s="85" t="e">
        <v>#N/A</v>
      </c>
      <c r="AH849" s="95" t="e">
        <v>#N/A</v>
      </c>
      <c r="AK849" s="84">
        <v>4070</v>
      </c>
    </row>
    <row r="850" spans="2:37">
      <c r="B850" s="81">
        <v>40999</v>
      </c>
      <c r="C850" s="81">
        <v>40999</v>
      </c>
      <c r="D850" s="81">
        <v>40999</v>
      </c>
      <c r="E850" s="203">
        <v>3001</v>
      </c>
      <c r="F850" s="82" t="s">
        <v>1053</v>
      </c>
      <c r="G850" s="82" t="s">
        <v>444</v>
      </c>
      <c r="H850" s="19">
        <v>143001393</v>
      </c>
      <c r="I850" s="20">
        <v>98</v>
      </c>
      <c r="J850" s="19" t="s">
        <v>1000</v>
      </c>
      <c r="K850" s="19"/>
      <c r="L850" s="21">
        <v>39385</v>
      </c>
      <c r="M850" s="21">
        <v>41935</v>
      </c>
      <c r="N850" s="34">
        <v>84</v>
      </c>
      <c r="O850" s="34">
        <v>52</v>
      </c>
      <c r="P850" s="34">
        <v>60</v>
      </c>
      <c r="Q850" s="34">
        <v>52</v>
      </c>
      <c r="R850" s="52">
        <v>52</v>
      </c>
      <c r="S850" s="356">
        <v>250037</v>
      </c>
      <c r="T850" s="26">
        <v>0.05</v>
      </c>
      <c r="U850" s="27">
        <v>0.104</v>
      </c>
      <c r="V850" s="256">
        <v>4718.5066466475464</v>
      </c>
      <c r="W850" s="257">
        <v>220034.48872861502</v>
      </c>
      <c r="X850" s="257">
        <v>30002.511271384981</v>
      </c>
      <c r="Y850" s="257">
        <v>61645.272544743566</v>
      </c>
      <c r="Z850" s="257">
        <v>32375.341502369512</v>
      </c>
      <c r="AA850" s="257">
        <v>29269.931042374054</v>
      </c>
      <c r="AB850" s="257">
        <v>6842.6780092632407</v>
      </c>
      <c r="AC850" s="257"/>
      <c r="AD850" s="257">
        <v>63075.910070235099</v>
      </c>
      <c r="AE850" s="257">
        <v>33073.398798853588</v>
      </c>
      <c r="AK850" s="82">
        <v>3001</v>
      </c>
    </row>
    <row r="851" spans="2:37">
      <c r="B851" s="81">
        <v>40999</v>
      </c>
      <c r="C851" s="81">
        <v>40999</v>
      </c>
      <c r="D851" s="81">
        <v>40999</v>
      </c>
      <c r="E851" s="203">
        <v>91</v>
      </c>
      <c r="F851" s="82" t="s">
        <v>1053</v>
      </c>
      <c r="G851" s="82" t="s">
        <v>349</v>
      </c>
      <c r="H851" s="19">
        <v>143001571</v>
      </c>
      <c r="I851" s="20">
        <v>99</v>
      </c>
      <c r="J851" s="19" t="s">
        <v>1004</v>
      </c>
      <c r="K851" s="19"/>
      <c r="L851" s="21">
        <v>39295</v>
      </c>
      <c r="M851" s="21">
        <v>49513</v>
      </c>
      <c r="N851" s="34">
        <v>336</v>
      </c>
      <c r="O851" s="34">
        <v>55</v>
      </c>
      <c r="P851" s="34">
        <v>228</v>
      </c>
      <c r="Q851" s="34">
        <v>55</v>
      </c>
      <c r="R851" s="52">
        <v>55</v>
      </c>
      <c r="S851" s="356">
        <v>499199</v>
      </c>
      <c r="T851" s="26">
        <v>0.03</v>
      </c>
      <c r="U851" s="27">
        <v>8.6499999999999994E-2</v>
      </c>
      <c r="V851" s="256">
        <v>2875.0922981852218</v>
      </c>
      <c r="W851" s="257">
        <v>321300.95436107309</v>
      </c>
      <c r="X851" s="257">
        <v>177898.04563892691</v>
      </c>
      <c r="Y851" s="257">
        <v>120559.10778390875</v>
      </c>
      <c r="Z851" s="257">
        <v>62323.583806162111</v>
      </c>
      <c r="AA851" s="257">
        <v>58235.523977746641</v>
      </c>
      <c r="AB851" s="257">
        <v>42914.002237460438</v>
      </c>
      <c r="AC851" s="257"/>
      <c r="AD851" s="257">
        <v>334220.08962515049</v>
      </c>
      <c r="AE851" s="257">
        <v>156322.04398621849</v>
      </c>
      <c r="AK851" s="82">
        <v>91</v>
      </c>
    </row>
    <row r="852" spans="2:37">
      <c r="B852" s="81">
        <v>40999</v>
      </c>
      <c r="C852" s="81">
        <v>40999</v>
      </c>
      <c r="D852" s="81">
        <v>40999</v>
      </c>
      <c r="E852" s="203">
        <v>91</v>
      </c>
      <c r="F852" s="82" t="s">
        <v>1053</v>
      </c>
      <c r="G852" s="82" t="s">
        <v>349</v>
      </c>
      <c r="H852" s="19">
        <v>143004899</v>
      </c>
      <c r="I852" s="20">
        <v>99</v>
      </c>
      <c r="J852" s="19" t="s">
        <v>892</v>
      </c>
      <c r="K852" s="19"/>
      <c r="L852" s="21">
        <v>39945</v>
      </c>
      <c r="M852" s="21">
        <v>50548</v>
      </c>
      <c r="N852" s="34">
        <v>349</v>
      </c>
      <c r="O852" s="34">
        <v>34</v>
      </c>
      <c r="P852" s="34">
        <v>228</v>
      </c>
      <c r="Q852" s="34">
        <v>34</v>
      </c>
      <c r="R852" s="52">
        <v>34</v>
      </c>
      <c r="S852" s="356">
        <v>700196</v>
      </c>
      <c r="T852" s="26">
        <v>0.03</v>
      </c>
      <c r="U852" s="27">
        <v>8.6499999999999994E-2</v>
      </c>
      <c r="V852" s="256">
        <v>4032.7166657387133</v>
      </c>
      <c r="W852" s="257">
        <v>450669.25823129853</v>
      </c>
      <c r="X852" s="257">
        <v>249526.74176870147</v>
      </c>
      <c r="Y852" s="257">
        <v>107022.50669717928</v>
      </c>
      <c r="Z852" s="257">
        <v>56228.802956361025</v>
      </c>
      <c r="AA852" s="257">
        <v>50793.703740818259</v>
      </c>
      <c r="AB852" s="257">
        <v>37210.128158490566</v>
      </c>
      <c r="AC852" s="257"/>
      <c r="AD852" s="257">
        <v>468790.1415571195</v>
      </c>
      <c r="AE852" s="257">
        <v>219263.39978840915</v>
      </c>
      <c r="AK852" s="82">
        <v>91</v>
      </c>
    </row>
    <row r="853" spans="2:37">
      <c r="B853" s="81">
        <v>40999</v>
      </c>
      <c r="C853" s="81">
        <v>40999</v>
      </c>
      <c r="D853" s="81">
        <v>40999</v>
      </c>
      <c r="E853" s="203">
        <v>291</v>
      </c>
      <c r="F853" s="82" t="s">
        <v>1053</v>
      </c>
      <c r="G853" s="82" t="s">
        <v>444</v>
      </c>
      <c r="H853" s="19">
        <v>143013413</v>
      </c>
      <c r="I853" s="20">
        <v>98</v>
      </c>
      <c r="J853" s="19" t="s">
        <v>1201</v>
      </c>
      <c r="K853" s="19"/>
      <c r="L853" s="21">
        <v>39937</v>
      </c>
      <c r="M853" s="21">
        <v>41758</v>
      </c>
      <c r="N853" s="34">
        <v>60</v>
      </c>
      <c r="O853" s="34">
        <v>34</v>
      </c>
      <c r="P853" s="34">
        <v>60</v>
      </c>
      <c r="Q853" s="34">
        <v>34</v>
      </c>
      <c r="R853" s="52">
        <v>34</v>
      </c>
      <c r="S853" s="356">
        <v>246324</v>
      </c>
      <c r="T853" s="26">
        <v>0.05</v>
      </c>
      <c r="U853" s="27">
        <v>0.104</v>
      </c>
      <c r="V853" s="256">
        <v>4648.4377561273341</v>
      </c>
      <c r="W853" s="257">
        <v>216767.02008737653</v>
      </c>
      <c r="X853" s="257">
        <v>29556.979912623472</v>
      </c>
      <c r="Y853" s="257">
        <v>49074.217493960205</v>
      </c>
      <c r="Z853" s="257">
        <v>26040.514014728931</v>
      </c>
      <c r="AA853" s="257">
        <v>23033.703479231273</v>
      </c>
      <c r="AB853" s="257">
        <v>4407.6198115315701</v>
      </c>
      <c r="AC853" s="257"/>
      <c r="AD853" s="257">
        <v>62139.245280260904</v>
      </c>
      <c r="AE853" s="257">
        <v>32582.26536764083</v>
      </c>
      <c r="AK853" s="82">
        <v>291</v>
      </c>
    </row>
    <row r="854" spans="2:37">
      <c r="B854" s="81">
        <v>40999</v>
      </c>
      <c r="C854" s="81">
        <v>40999</v>
      </c>
      <c r="D854" s="81">
        <v>40999</v>
      </c>
      <c r="E854" s="203">
        <v>10025</v>
      </c>
      <c r="F854" s="82" t="s">
        <v>1053</v>
      </c>
      <c r="G854" s="82" t="s">
        <v>444</v>
      </c>
      <c r="H854" s="19">
        <v>143017427</v>
      </c>
      <c r="I854" s="20">
        <v>98</v>
      </c>
      <c r="J854" s="19" t="s">
        <v>354</v>
      </c>
      <c r="K854" s="19"/>
      <c r="L854" s="21">
        <v>39875</v>
      </c>
      <c r="M854" s="21">
        <v>41724</v>
      </c>
      <c r="N854" s="34">
        <v>61</v>
      </c>
      <c r="O854" s="34">
        <v>36</v>
      </c>
      <c r="P854" s="34">
        <v>60</v>
      </c>
      <c r="Q854" s="34">
        <v>36</v>
      </c>
      <c r="R854" s="52">
        <v>36</v>
      </c>
      <c r="S854" s="356">
        <v>165000</v>
      </c>
      <c r="T854" s="26">
        <v>0.05</v>
      </c>
      <c r="U854" s="27">
        <v>0.104</v>
      </c>
      <c r="V854" s="256">
        <v>3113.7535512617942</v>
      </c>
      <c r="W854" s="257">
        <v>145201.2727725156</v>
      </c>
      <c r="X854" s="257">
        <v>19798.7272274844</v>
      </c>
      <c r="Y854" s="257">
        <v>34102.346519007384</v>
      </c>
      <c r="Z854" s="257">
        <v>18069.709916706121</v>
      </c>
      <c r="AA854" s="257">
        <v>16032.636602301263</v>
      </c>
      <c r="AB854" s="257">
        <v>3126.1148253922734</v>
      </c>
      <c r="AC854" s="257"/>
      <c r="AD854" s="257">
        <v>41623.940303190328</v>
      </c>
      <c r="AE854" s="257">
        <v>21825.213075708154</v>
      </c>
      <c r="AK854" s="82">
        <v>10025</v>
      </c>
    </row>
    <row r="855" spans="2:37">
      <c r="B855" s="81">
        <v>40999</v>
      </c>
      <c r="C855" s="81">
        <v>40999</v>
      </c>
      <c r="D855" s="81">
        <v>40999</v>
      </c>
      <c r="E855" s="203">
        <v>363</v>
      </c>
      <c r="F855" s="82" t="s">
        <v>1053</v>
      </c>
      <c r="G855" s="82" t="s">
        <v>444</v>
      </c>
      <c r="H855" s="19">
        <v>143018040</v>
      </c>
      <c r="I855" s="20">
        <v>98</v>
      </c>
      <c r="J855" s="19" t="s">
        <v>1517</v>
      </c>
      <c r="K855" s="19"/>
      <c r="L855" s="21">
        <v>39554</v>
      </c>
      <c r="M855" s="21">
        <v>42086</v>
      </c>
      <c r="N855" s="34">
        <v>83</v>
      </c>
      <c r="O855" s="34">
        <v>46</v>
      </c>
      <c r="P855" s="34">
        <v>60</v>
      </c>
      <c r="Q855" s="34">
        <v>46</v>
      </c>
      <c r="R855" s="52">
        <v>46</v>
      </c>
      <c r="S855" s="356">
        <v>297068</v>
      </c>
      <c r="T855" s="26">
        <v>0.05</v>
      </c>
      <c r="U855" s="27">
        <v>0.104</v>
      </c>
      <c r="V855" s="256">
        <v>5606.0396361590219</v>
      </c>
      <c r="W855" s="257">
        <v>261422.1315150646</v>
      </c>
      <c r="X855" s="257">
        <v>35645.868484935403</v>
      </c>
      <c r="Y855" s="257">
        <v>70066.131406258952</v>
      </c>
      <c r="Z855" s="257">
        <v>36895.288120302495</v>
      </c>
      <c r="AA855" s="257">
        <v>33170.843285956456</v>
      </c>
      <c r="AB855" s="257">
        <v>7191.7103083641605</v>
      </c>
      <c r="AC855" s="257"/>
      <c r="AD855" s="257">
        <v>74940.246654473551</v>
      </c>
      <c r="AE855" s="257">
        <v>39294.378169542237</v>
      </c>
      <c r="AK855" s="82">
        <v>363</v>
      </c>
    </row>
    <row r="856" spans="2:37">
      <c r="B856" s="81">
        <v>40999</v>
      </c>
      <c r="C856" s="81">
        <v>40999</v>
      </c>
      <c r="D856" s="81">
        <v>40999</v>
      </c>
      <c r="E856" s="203">
        <v>91</v>
      </c>
      <c r="F856" s="82" t="s">
        <v>1053</v>
      </c>
      <c r="G856" s="82" t="s">
        <v>349</v>
      </c>
      <c r="H856" s="19">
        <v>143018342</v>
      </c>
      <c r="I856" s="20">
        <v>99</v>
      </c>
      <c r="J856" s="19" t="s">
        <v>1521</v>
      </c>
      <c r="K856" s="19"/>
      <c r="L856" s="21">
        <v>38525</v>
      </c>
      <c r="M856" s="21">
        <v>47657</v>
      </c>
      <c r="N856" s="34">
        <v>300</v>
      </c>
      <c r="O856" s="34">
        <v>80</v>
      </c>
      <c r="P856" s="34">
        <v>228</v>
      </c>
      <c r="Q856" s="34">
        <v>80</v>
      </c>
      <c r="R856" s="52">
        <v>80</v>
      </c>
      <c r="S856" s="356">
        <v>400033</v>
      </c>
      <c r="T856" s="26">
        <v>0.03</v>
      </c>
      <c r="U856" s="27">
        <v>8.6499999999999994E-2</v>
      </c>
      <c r="V856" s="256">
        <v>2303.9545297965919</v>
      </c>
      <c r="W856" s="257">
        <v>257474.44341018947</v>
      </c>
      <c r="X856" s="257">
        <v>142558.55658981053</v>
      </c>
      <c r="Y856" s="257">
        <v>136062.60823766675</v>
      </c>
      <c r="Z856" s="257">
        <v>69002.987431243353</v>
      </c>
      <c r="AA856" s="257">
        <v>67059.620806423394</v>
      </c>
      <c r="AB856" s="257">
        <v>50020.546171863345</v>
      </c>
      <c r="AC856" s="257"/>
      <c r="AD856" s="257">
        <v>267827.18938342819</v>
      </c>
      <c r="AE856" s="257">
        <v>125268.6327936132</v>
      </c>
      <c r="AK856" s="82">
        <v>91</v>
      </c>
    </row>
    <row r="857" spans="2:37">
      <c r="B857" s="81">
        <v>40991</v>
      </c>
      <c r="C857" s="81">
        <v>40991</v>
      </c>
      <c r="D857" s="81">
        <v>40999</v>
      </c>
      <c r="E857" s="203">
        <v>4000</v>
      </c>
      <c r="F857" s="82" t="s">
        <v>1054</v>
      </c>
      <c r="G857" s="82" t="s">
        <v>444</v>
      </c>
      <c r="H857" s="19">
        <v>143018415</v>
      </c>
      <c r="I857" s="20">
        <v>98</v>
      </c>
      <c r="J857" s="19" t="s">
        <v>1523</v>
      </c>
      <c r="K857" s="19"/>
      <c r="L857" s="21">
        <v>39178</v>
      </c>
      <c r="M857" s="21">
        <v>40991</v>
      </c>
      <c r="N857" s="34">
        <v>60</v>
      </c>
      <c r="O857" s="34">
        <v>59</v>
      </c>
      <c r="P857" s="34">
        <v>60</v>
      </c>
      <c r="Q857" s="34">
        <v>59</v>
      </c>
      <c r="R857" s="52">
        <v>59</v>
      </c>
      <c r="S857" s="356">
        <v>150787</v>
      </c>
      <c r="T857" s="26">
        <v>0.05</v>
      </c>
      <c r="U857" s="27">
        <v>0.104</v>
      </c>
      <c r="V857" s="256">
        <v>2845.5367074794676</v>
      </c>
      <c r="W857" s="257">
        <v>132693.72313666248</v>
      </c>
      <c r="X857" s="257">
        <v>18093.276863337524</v>
      </c>
      <c r="Y857" s="257">
        <v>38014.029888973026</v>
      </c>
      <c r="Z857" s="257">
        <v>19933.395242513423</v>
      </c>
      <c r="AA857" s="257">
        <v>18080.634646459603</v>
      </c>
      <c r="AB857" s="257">
        <v>4682.0321707759385</v>
      </c>
      <c r="AC857" s="257"/>
      <c r="AD857" s="257">
        <v>38038.479312104035</v>
      </c>
      <c r="AE857" s="257">
        <v>19945.202448768523</v>
      </c>
      <c r="AK857" s="82">
        <v>4000</v>
      </c>
    </row>
    <row r="858" spans="2:37">
      <c r="B858" s="81">
        <v>40999</v>
      </c>
      <c r="C858" s="81">
        <v>40999</v>
      </c>
      <c r="D858" s="81">
        <v>40999</v>
      </c>
      <c r="E858" s="203">
        <v>281</v>
      </c>
      <c r="F858" s="82" t="s">
        <v>1053</v>
      </c>
      <c r="G858" s="82" t="s">
        <v>444</v>
      </c>
      <c r="H858" s="19">
        <v>143028674</v>
      </c>
      <c r="I858" s="20">
        <v>98</v>
      </c>
      <c r="J858" s="19" t="s">
        <v>353</v>
      </c>
      <c r="K858" s="19"/>
      <c r="L858" s="21">
        <v>39741</v>
      </c>
      <c r="M858" s="21">
        <v>41570</v>
      </c>
      <c r="N858" s="34">
        <v>60</v>
      </c>
      <c r="O858" s="34">
        <v>40</v>
      </c>
      <c r="P858" s="34">
        <v>60</v>
      </c>
      <c r="Q858" s="34">
        <v>40</v>
      </c>
      <c r="R858" s="52">
        <v>40</v>
      </c>
      <c r="S858" s="356">
        <v>260000</v>
      </c>
      <c r="T858" s="26">
        <v>0.05</v>
      </c>
      <c r="U858" s="27">
        <v>0.104</v>
      </c>
      <c r="V858" s="256">
        <v>4906.5207474428271</v>
      </c>
      <c r="W858" s="257">
        <v>228802.00558093365</v>
      </c>
      <c r="X858" s="257">
        <v>31197.994419066352</v>
      </c>
      <c r="Y858" s="257">
        <v>57199.767062871266</v>
      </c>
      <c r="Z858" s="257">
        <v>30226.139374577928</v>
      </c>
      <c r="AA858" s="257">
        <v>26973.627688293338</v>
      </c>
      <c r="AB858" s="257">
        <v>5473.3323542221669</v>
      </c>
      <c r="AC858" s="257"/>
      <c r="AD858" s="257">
        <v>65589.239265633238</v>
      </c>
      <c r="AE858" s="257">
        <v>34391.244846570444</v>
      </c>
      <c r="AK858" s="82">
        <v>281</v>
      </c>
    </row>
    <row r="859" spans="2:37">
      <c r="B859" s="81">
        <v>40999</v>
      </c>
      <c r="C859" s="81">
        <v>40999</v>
      </c>
      <c r="D859" s="81">
        <v>40999</v>
      </c>
      <c r="E859" s="203">
        <v>4271</v>
      </c>
      <c r="F859" s="82" t="s">
        <v>1053</v>
      </c>
      <c r="G859" s="82" t="s">
        <v>444</v>
      </c>
      <c r="H859" s="19">
        <v>143035344</v>
      </c>
      <c r="I859" s="20">
        <v>98</v>
      </c>
      <c r="J859" s="19" t="s">
        <v>634</v>
      </c>
      <c r="K859" s="19"/>
      <c r="L859" s="21">
        <v>39890</v>
      </c>
      <c r="M859" s="21">
        <v>42086</v>
      </c>
      <c r="N859" s="34">
        <v>72</v>
      </c>
      <c r="O859" s="34">
        <v>35</v>
      </c>
      <c r="P859" s="34">
        <v>60</v>
      </c>
      <c r="Q859" s="34">
        <v>35</v>
      </c>
      <c r="R859" s="52">
        <v>35</v>
      </c>
      <c r="S859" s="356">
        <v>215001</v>
      </c>
      <c r="T859" s="26">
        <v>0.05</v>
      </c>
      <c r="U859" s="27">
        <v>0.104</v>
      </c>
      <c r="V859" s="256">
        <v>4057.3341046959818</v>
      </c>
      <c r="W859" s="257">
        <v>189202.53846887045</v>
      </c>
      <c r="X859" s="257">
        <v>25798.461531129549</v>
      </c>
      <c r="Y859" s="257">
        <v>43649.273243181255</v>
      </c>
      <c r="Z859" s="257">
        <v>23144.909037772784</v>
      </c>
      <c r="AA859" s="257">
        <v>20504.36420540847</v>
      </c>
      <c r="AB859" s="257">
        <v>3960.2901473225184</v>
      </c>
      <c r="AC859" s="257"/>
      <c r="AD859" s="257">
        <v>54237.507812886208</v>
      </c>
      <c r="AE859" s="257">
        <v>28439.046281759551</v>
      </c>
      <c r="AK859" s="82">
        <v>4271</v>
      </c>
    </row>
    <row r="860" spans="2:37">
      <c r="B860" s="81">
        <v>40999</v>
      </c>
      <c r="C860" s="81">
        <v>40999</v>
      </c>
      <c r="D860" s="81">
        <v>40999</v>
      </c>
      <c r="E860" s="203">
        <v>10117</v>
      </c>
      <c r="F860" s="82" t="s">
        <v>1053</v>
      </c>
      <c r="G860" s="82" t="s">
        <v>444</v>
      </c>
      <c r="H860" s="19">
        <v>143037185</v>
      </c>
      <c r="I860" s="20">
        <v>98</v>
      </c>
      <c r="J860" s="19" t="s">
        <v>1682</v>
      </c>
      <c r="K860" s="19"/>
      <c r="L860" s="21">
        <v>40099</v>
      </c>
      <c r="M860" s="21">
        <v>41907</v>
      </c>
      <c r="N860" s="34">
        <v>59</v>
      </c>
      <c r="O860" s="34">
        <v>29</v>
      </c>
      <c r="P860" s="34">
        <v>59</v>
      </c>
      <c r="Q860" s="34">
        <v>29</v>
      </c>
      <c r="R860" s="52">
        <v>29</v>
      </c>
      <c r="S860" s="356">
        <v>177354</v>
      </c>
      <c r="T860" s="26">
        <v>0.05</v>
      </c>
      <c r="U860" s="27">
        <v>0.104</v>
      </c>
      <c r="V860" s="256">
        <v>3396.8378006507496</v>
      </c>
      <c r="W860" s="257">
        <v>156378.10328693126</v>
      </c>
      <c r="X860" s="257">
        <v>20975.896713068738</v>
      </c>
      <c r="Y860" s="257">
        <v>31526.157796485983</v>
      </c>
      <c r="Z860" s="257">
        <v>16760.785710482523</v>
      </c>
      <c r="AA860" s="257">
        <v>14765.372086003459</v>
      </c>
      <c r="AB860" s="257">
        <v>2667.9868626271641</v>
      </c>
      <c r="AC860" s="257"/>
      <c r="AD860" s="257">
        <v>44035.32695146108</v>
      </c>
      <c r="AE860" s="257">
        <v>23059.430238394663</v>
      </c>
      <c r="AK860" s="82">
        <v>10117</v>
      </c>
    </row>
    <row r="861" spans="2:37">
      <c r="B861" s="81">
        <v>40999</v>
      </c>
      <c r="C861" s="81">
        <v>40999</v>
      </c>
      <c r="D861" s="81">
        <v>40999</v>
      </c>
      <c r="E861" s="203">
        <v>4266</v>
      </c>
      <c r="F861" s="82" t="s">
        <v>1053</v>
      </c>
      <c r="G861" s="82" t="s">
        <v>444</v>
      </c>
      <c r="H861" s="19">
        <v>143037231</v>
      </c>
      <c r="I861" s="20">
        <v>98</v>
      </c>
      <c r="J861" s="19" t="s">
        <v>1683</v>
      </c>
      <c r="K861" s="19"/>
      <c r="L861" s="21">
        <v>39979</v>
      </c>
      <c r="M861" s="21">
        <v>41417</v>
      </c>
      <c r="N861" s="34">
        <v>47</v>
      </c>
      <c r="O861" s="34">
        <v>33</v>
      </c>
      <c r="P861" s="34">
        <v>47</v>
      </c>
      <c r="Q861" s="34">
        <v>33</v>
      </c>
      <c r="R861" s="52">
        <v>33</v>
      </c>
      <c r="S861" s="356">
        <v>170070</v>
      </c>
      <c r="T861" s="26">
        <v>0.05</v>
      </c>
      <c r="U861" s="27">
        <v>0.104</v>
      </c>
      <c r="V861" s="256">
        <v>3991.8894794526741</v>
      </c>
      <c r="W861" s="257">
        <v>153568.98326473535</v>
      </c>
      <c r="X861" s="257">
        <v>16501.016735264653</v>
      </c>
      <c r="Y861" s="257">
        <v>30579.113775882735</v>
      </c>
      <c r="Z861" s="257">
        <v>15840.486837054088</v>
      </c>
      <c r="AA861" s="257">
        <v>14738.626938828647</v>
      </c>
      <c r="AB861" s="257">
        <v>2388.305053788305</v>
      </c>
      <c r="AC861" s="257"/>
      <c r="AD861" s="257">
        <v>34049.822269538527</v>
      </c>
      <c r="AE861" s="257">
        <v>17548.805534276402</v>
      </c>
      <c r="AK861" s="82">
        <v>4266</v>
      </c>
    </row>
    <row r="862" spans="2:37">
      <c r="B862" s="81">
        <v>40999</v>
      </c>
      <c r="C862" s="81">
        <v>40999</v>
      </c>
      <c r="D862" s="81">
        <v>40999</v>
      </c>
      <c r="E862" s="203">
        <v>91</v>
      </c>
      <c r="F862" s="82" t="s">
        <v>1053</v>
      </c>
      <c r="G862" s="82" t="s">
        <v>349</v>
      </c>
      <c r="H862" s="19">
        <v>143040283</v>
      </c>
      <c r="I862" s="20">
        <v>99</v>
      </c>
      <c r="J862" s="19" t="s">
        <v>509</v>
      </c>
      <c r="K862" s="19"/>
      <c r="L862" s="21">
        <v>40135</v>
      </c>
      <c r="M862" s="21">
        <v>51089</v>
      </c>
      <c r="N862" s="34">
        <v>360</v>
      </c>
      <c r="O862" s="34">
        <v>27</v>
      </c>
      <c r="P862" s="34">
        <v>228</v>
      </c>
      <c r="Q862" s="34">
        <v>27</v>
      </c>
      <c r="R862" s="52">
        <v>27</v>
      </c>
      <c r="S862" s="356">
        <v>271107</v>
      </c>
      <c r="T862" s="26">
        <v>0.03</v>
      </c>
      <c r="U862" s="27">
        <v>8.6499999999999994E-2</v>
      </c>
      <c r="V862" s="256">
        <v>1561.4166848974075</v>
      </c>
      <c r="W862" s="257">
        <v>174493.41411735088</v>
      </c>
      <c r="X862" s="257">
        <v>96613.585882649117</v>
      </c>
      <c r="Y862" s="257">
        <v>33144.402200389326</v>
      </c>
      <c r="Z862" s="257">
        <v>17507.921003078052</v>
      </c>
      <c r="AA862" s="257">
        <v>15636.481197311274</v>
      </c>
      <c r="AB862" s="257">
        <v>11441.082538734763</v>
      </c>
      <c r="AC862" s="257"/>
      <c r="AD862" s="257">
        <v>181509.59003925402</v>
      </c>
      <c r="AE862" s="257">
        <v>84896.00415660243</v>
      </c>
      <c r="AK862" s="82">
        <v>91</v>
      </c>
    </row>
    <row r="863" spans="2:37">
      <c r="B863" s="81">
        <v>40962</v>
      </c>
      <c r="C863" s="81">
        <v>40962</v>
      </c>
      <c r="D863" s="81">
        <v>40999</v>
      </c>
      <c r="E863" s="203">
        <v>223</v>
      </c>
      <c r="F863" s="82" t="s">
        <v>1054</v>
      </c>
      <c r="G863" s="82" t="s">
        <v>444</v>
      </c>
      <c r="H863" s="19">
        <v>143047334</v>
      </c>
      <c r="I863" s="20">
        <v>98</v>
      </c>
      <c r="J863" s="19" t="s">
        <v>549</v>
      </c>
      <c r="K863" s="19"/>
      <c r="L863" s="21">
        <v>38414</v>
      </c>
      <c r="M863" s="21">
        <v>40962</v>
      </c>
      <c r="N863" s="34">
        <v>84</v>
      </c>
      <c r="O863" s="34">
        <v>84</v>
      </c>
      <c r="P863" s="34">
        <v>60</v>
      </c>
      <c r="Q863" s="34">
        <v>60</v>
      </c>
      <c r="R863" s="52">
        <v>84</v>
      </c>
      <c r="S863" s="356">
        <v>287109</v>
      </c>
      <c r="T863" s="26">
        <v>0.05</v>
      </c>
      <c r="U863" s="27">
        <v>0.104</v>
      </c>
      <c r="V863" s="256">
        <v>5418.101020298318</v>
      </c>
      <c r="W863" s="257">
        <v>252658.13469360105</v>
      </c>
      <c r="X863" s="257">
        <v>34450.865306398948</v>
      </c>
      <c r="Y863" s="257">
        <v>72427.926524295006</v>
      </c>
      <c r="Z863" s="257">
        <v>37977.061217899958</v>
      </c>
      <c r="AA863" s="257">
        <v>34450.865306395048</v>
      </c>
      <c r="AB863" s="257">
        <v>12692.424060252242</v>
      </c>
      <c r="AC863" s="257"/>
      <c r="AD863" s="257">
        <v>72427.926524295006</v>
      </c>
      <c r="AE863" s="257">
        <v>37977.061217899958</v>
      </c>
      <c r="AK863" s="82">
        <v>223</v>
      </c>
    </row>
    <row r="864" spans="2:37">
      <c r="B864" s="81">
        <v>40999</v>
      </c>
      <c r="C864" s="81">
        <v>40999</v>
      </c>
      <c r="D864" s="81">
        <v>40999</v>
      </c>
      <c r="E864" s="203">
        <v>678</v>
      </c>
      <c r="F864" s="82" t="s">
        <v>1053</v>
      </c>
      <c r="G864" s="82" t="s">
        <v>444</v>
      </c>
      <c r="H864" s="19">
        <v>143190757</v>
      </c>
      <c r="I864" s="20">
        <v>99</v>
      </c>
      <c r="J864" s="19" t="s">
        <v>791</v>
      </c>
      <c r="K864" s="19"/>
      <c r="L864" s="21">
        <v>40168</v>
      </c>
      <c r="M864" s="21">
        <v>45649</v>
      </c>
      <c r="N864" s="34">
        <v>180</v>
      </c>
      <c r="O864" s="34">
        <v>26</v>
      </c>
      <c r="P864" s="34">
        <v>180</v>
      </c>
      <c r="Q864" s="34">
        <v>26</v>
      </c>
      <c r="R864" s="52">
        <v>26</v>
      </c>
      <c r="S864" s="356">
        <v>12222740</v>
      </c>
      <c r="T864" s="26">
        <v>0.03</v>
      </c>
      <c r="U864" s="27">
        <v>8.6499999999999994E-2</v>
      </c>
      <c r="V864" s="256">
        <v>84407.998378915203</v>
      </c>
      <c r="W864" s="257">
        <v>8495580.245135447</v>
      </c>
      <c r="X864" s="257">
        <v>3727159.754864553</v>
      </c>
      <c r="Y864" s="257">
        <v>1534671.0637887109</v>
      </c>
      <c r="Z864" s="257">
        <v>749836.241897617</v>
      </c>
      <c r="AA864" s="257">
        <v>784834.82189109386</v>
      </c>
      <c r="AB864" s="257">
        <v>425026.98958981741</v>
      </c>
      <c r="AC864" s="257"/>
      <c r="AD864" s="257">
        <v>6697859.4630691307</v>
      </c>
      <c r="AE864" s="257">
        <v>2970699.7082044524</v>
      </c>
      <c r="AK864" s="82">
        <v>678</v>
      </c>
    </row>
    <row r="865" spans="2:37">
      <c r="B865" s="81">
        <v>40999</v>
      </c>
      <c r="C865" s="81">
        <v>40999</v>
      </c>
      <c r="D865" s="81">
        <v>40999</v>
      </c>
      <c r="E865" s="203">
        <v>606</v>
      </c>
      <c r="F865" s="82" t="s">
        <v>1053</v>
      </c>
      <c r="G865" s="82" t="s">
        <v>444</v>
      </c>
      <c r="H865" s="19">
        <v>143852253</v>
      </c>
      <c r="I865" s="20">
        <v>99</v>
      </c>
      <c r="J865" s="19" t="s">
        <v>182</v>
      </c>
      <c r="K865" s="19"/>
      <c r="L865" s="21">
        <v>40226</v>
      </c>
      <c r="M865" s="21">
        <v>51189</v>
      </c>
      <c r="N865" s="34">
        <v>360</v>
      </c>
      <c r="O865" s="34">
        <v>24</v>
      </c>
      <c r="P865" s="34">
        <v>228</v>
      </c>
      <c r="Q865" s="34">
        <v>24</v>
      </c>
      <c r="R865" s="52">
        <v>24</v>
      </c>
      <c r="S865" s="356">
        <v>2630193</v>
      </c>
      <c r="T865" s="26">
        <v>0.03</v>
      </c>
      <c r="U865" s="27">
        <v>8.6499999999999994E-2</v>
      </c>
      <c r="V865" s="256">
        <v>15148.362951529718</v>
      </c>
      <c r="W865" s="257">
        <v>1692879.0343206096</v>
      </c>
      <c r="X865" s="257">
        <v>937313.96567939036</v>
      </c>
      <c r="Y865" s="257">
        <v>286686.10624822637</v>
      </c>
      <c r="Z865" s="257">
        <v>151786.40783760315</v>
      </c>
      <c r="AA865" s="257">
        <v>134899.69841062321</v>
      </c>
      <c r="AB865" s="257">
        <v>98664.627966251617</v>
      </c>
      <c r="AC865" s="257"/>
      <c r="AD865" s="257">
        <v>1760947.7186281316</v>
      </c>
      <c r="AE865" s="257">
        <v>823633.75294871221</v>
      </c>
      <c r="AK865" s="82">
        <v>606</v>
      </c>
    </row>
    <row r="866" spans="2:37">
      <c r="B866" s="81">
        <v>40999</v>
      </c>
      <c r="C866" s="81">
        <v>40999</v>
      </c>
      <c r="D866" s="81">
        <v>40999</v>
      </c>
      <c r="E866" s="203">
        <v>4128</v>
      </c>
      <c r="F866" s="82" t="s">
        <v>1053</v>
      </c>
      <c r="G866" s="82" t="s">
        <v>444</v>
      </c>
      <c r="H866" s="19">
        <v>143991369</v>
      </c>
      <c r="I866" s="20">
        <v>98</v>
      </c>
      <c r="J866" s="19" t="s">
        <v>197</v>
      </c>
      <c r="K866" s="19"/>
      <c r="L866" s="21">
        <v>40255</v>
      </c>
      <c r="M866" s="21">
        <v>42086</v>
      </c>
      <c r="N866" s="34">
        <v>60</v>
      </c>
      <c r="O866" s="34">
        <v>23</v>
      </c>
      <c r="P866" s="34">
        <v>60</v>
      </c>
      <c r="Q866" s="34">
        <v>23</v>
      </c>
      <c r="R866" s="52">
        <v>23</v>
      </c>
      <c r="S866" s="356">
        <v>160267</v>
      </c>
      <c r="T866" s="26">
        <v>0.05</v>
      </c>
      <c r="U866" s="27">
        <v>0.104</v>
      </c>
      <c r="V866" s="256">
        <v>3024.4360024246903</v>
      </c>
      <c r="W866" s="257">
        <v>141036.19626322881</v>
      </c>
      <c r="X866" s="257">
        <v>19230.803736771195</v>
      </c>
      <c r="Y866" s="257">
        <v>23911.300983001704</v>
      </c>
      <c r="Z866" s="257">
        <v>12800.618971404683</v>
      </c>
      <c r="AA866" s="257">
        <v>11110.68201159702</v>
      </c>
      <c r="AB866" s="257">
        <v>1939.9494997620066</v>
      </c>
      <c r="AC866" s="257"/>
      <c r="AD866" s="257">
        <v>40429.963882250966</v>
      </c>
      <c r="AE866" s="257">
        <v>21199.160145481943</v>
      </c>
      <c r="AK866" s="82">
        <v>4128</v>
      </c>
    </row>
    <row r="867" spans="2:37">
      <c r="B867" s="81">
        <v>40999</v>
      </c>
      <c r="C867" s="81">
        <v>40999</v>
      </c>
      <c r="D867" s="81">
        <v>40999</v>
      </c>
      <c r="E867" s="203">
        <v>3144</v>
      </c>
      <c r="F867" s="82" t="s">
        <v>1053</v>
      </c>
      <c r="G867" s="82" t="s">
        <v>444</v>
      </c>
      <c r="H867" s="19">
        <v>143991881</v>
      </c>
      <c r="I867" s="20">
        <v>98</v>
      </c>
      <c r="J867" s="19" t="s">
        <v>1393</v>
      </c>
      <c r="K867" s="19"/>
      <c r="L867" s="21">
        <v>40302</v>
      </c>
      <c r="M867" s="21">
        <v>42125</v>
      </c>
      <c r="N867" s="34">
        <v>60</v>
      </c>
      <c r="O867" s="34">
        <v>22</v>
      </c>
      <c r="P867" s="34">
        <v>60</v>
      </c>
      <c r="Q867" s="34">
        <v>22</v>
      </c>
      <c r="R867" s="52">
        <v>22</v>
      </c>
      <c r="S867" s="356">
        <v>182784</v>
      </c>
      <c r="T867" s="26">
        <v>0.05</v>
      </c>
      <c r="U867" s="27">
        <v>0.104</v>
      </c>
      <c r="V867" s="256">
        <v>3449.3595703868837</v>
      </c>
      <c r="W867" s="257">
        <v>160851.32995425147</v>
      </c>
      <c r="X867" s="257">
        <v>21932.670045748528</v>
      </c>
      <c r="Y867" s="257">
        <v>26306.406335537838</v>
      </c>
      <c r="Z867" s="257">
        <v>14094.927353321835</v>
      </c>
      <c r="AA867" s="257">
        <v>12211.478982216004</v>
      </c>
      <c r="AB867" s="257">
        <v>2116.3102675722266</v>
      </c>
      <c r="AC867" s="257"/>
      <c r="AD867" s="257">
        <v>46110.244268959606</v>
      </c>
      <c r="AE867" s="257">
        <v>24177.574223213567</v>
      </c>
      <c r="AK867" s="82">
        <v>3144</v>
      </c>
    </row>
    <row r="868" spans="2:37">
      <c r="B868" s="81">
        <v>40999</v>
      </c>
      <c r="C868" s="81">
        <v>40999</v>
      </c>
      <c r="D868" s="81">
        <v>40999</v>
      </c>
      <c r="E868" s="203">
        <v>585</v>
      </c>
      <c r="F868" s="82" t="s">
        <v>1053</v>
      </c>
      <c r="G868" s="82" t="s">
        <v>444</v>
      </c>
      <c r="H868" s="19">
        <v>143991989</v>
      </c>
      <c r="I868" s="20">
        <v>98</v>
      </c>
      <c r="J868" s="19" t="s">
        <v>253</v>
      </c>
      <c r="K868" s="19"/>
      <c r="L868" s="21">
        <v>40297</v>
      </c>
      <c r="M868" s="21">
        <v>42856</v>
      </c>
      <c r="N868" s="34">
        <v>84</v>
      </c>
      <c r="O868" s="34">
        <v>22</v>
      </c>
      <c r="P868" s="34">
        <v>60</v>
      </c>
      <c r="Q868" s="34">
        <v>22</v>
      </c>
      <c r="R868" s="52">
        <v>22</v>
      </c>
      <c r="S868" s="356">
        <v>171318</v>
      </c>
      <c r="T868" s="26">
        <v>0.05</v>
      </c>
      <c r="U868" s="27">
        <v>0.104</v>
      </c>
      <c r="V868" s="256">
        <v>3232.9820054246547</v>
      </c>
      <c r="W868" s="257">
        <v>150761.16150813227</v>
      </c>
      <c r="X868" s="257">
        <v>20556.838491867733</v>
      </c>
      <c r="Y868" s="257">
        <v>24656.211268993302</v>
      </c>
      <c r="Z868" s="257">
        <v>13210.755669623111</v>
      </c>
      <c r="AA868" s="257">
        <v>11445.455599370191</v>
      </c>
      <c r="AB868" s="257">
        <v>1983.5545913205706</v>
      </c>
      <c r="AC868" s="257"/>
      <c r="AD868" s="257">
        <v>43217.758817345188</v>
      </c>
      <c r="AE868" s="257">
        <v>22660.920325479812</v>
      </c>
      <c r="AK868" s="82">
        <v>585</v>
      </c>
    </row>
    <row r="869" spans="2:37">
      <c r="B869" s="81">
        <v>40999</v>
      </c>
      <c r="C869" s="81">
        <v>40999</v>
      </c>
      <c r="D869" s="81">
        <v>40999</v>
      </c>
      <c r="E869" s="203">
        <v>4253</v>
      </c>
      <c r="F869" s="82" t="s">
        <v>1053</v>
      </c>
      <c r="G869" s="82" t="s">
        <v>444</v>
      </c>
      <c r="H869" s="19">
        <v>143992306</v>
      </c>
      <c r="I869" s="20">
        <v>98</v>
      </c>
      <c r="J869" s="19" t="s">
        <v>1729</v>
      </c>
      <c r="K869" s="19"/>
      <c r="L869" s="21">
        <v>40424</v>
      </c>
      <c r="M869" s="21">
        <v>42248</v>
      </c>
      <c r="N869" s="34">
        <v>60</v>
      </c>
      <c r="O869" s="34">
        <v>18</v>
      </c>
      <c r="P869" s="34">
        <v>60</v>
      </c>
      <c r="Q869" s="34">
        <v>18</v>
      </c>
      <c r="R869" s="52">
        <v>18</v>
      </c>
      <c r="S869" s="356">
        <v>129213</v>
      </c>
      <c r="T869" s="26">
        <v>0.05</v>
      </c>
      <c r="U869" s="27">
        <v>0.104</v>
      </c>
      <c r="V869" s="256">
        <v>2438.4087128435767</v>
      </c>
      <c r="W869" s="257">
        <v>113708.4367197276</v>
      </c>
      <c r="X869" s="257">
        <v>15504.563280272399</v>
      </c>
      <c r="Y869" s="257">
        <v>15719.906397906814</v>
      </c>
      <c r="Z869" s="257">
        <v>8452.3689806640559</v>
      </c>
      <c r="AA869" s="257">
        <v>7267.5374172427582</v>
      </c>
      <c r="AB869" s="257">
        <v>1224.0444694951893</v>
      </c>
      <c r="AC869" s="257"/>
      <c r="AD869" s="257">
        <v>32596.086050885639</v>
      </c>
      <c r="AE869" s="257">
        <v>17091.522770615022</v>
      </c>
      <c r="AK869" s="82">
        <v>4253</v>
      </c>
    </row>
    <row r="870" spans="2:37">
      <c r="B870" s="81">
        <v>40999</v>
      </c>
      <c r="C870" s="81">
        <v>40999</v>
      </c>
      <c r="D870" s="81">
        <v>40999</v>
      </c>
      <c r="E870" s="203">
        <v>3279</v>
      </c>
      <c r="F870" s="82" t="s">
        <v>1053</v>
      </c>
      <c r="G870" s="82" t="s">
        <v>444</v>
      </c>
      <c r="H870" s="19">
        <v>143994198</v>
      </c>
      <c r="I870" s="20">
        <v>98</v>
      </c>
      <c r="J870" s="19" t="s">
        <v>541</v>
      </c>
      <c r="K870" s="19"/>
      <c r="L870" s="21">
        <v>40548</v>
      </c>
      <c r="M870" s="21">
        <v>42370</v>
      </c>
      <c r="N870" s="34">
        <v>60</v>
      </c>
      <c r="O870" s="34">
        <v>14</v>
      </c>
      <c r="P870" s="34">
        <v>60</v>
      </c>
      <c r="Q870" s="34">
        <v>14</v>
      </c>
      <c r="R870" s="52">
        <v>14</v>
      </c>
      <c r="S870" s="356">
        <v>195812</v>
      </c>
      <c r="T870" s="26">
        <v>0.05</v>
      </c>
      <c r="U870" s="27">
        <v>9.4E-2</v>
      </c>
      <c r="V870" s="256">
        <v>3695.214002301057</v>
      </c>
      <c r="W870" s="257">
        <v>176357.05919213072</v>
      </c>
      <c r="X870" s="257">
        <v>19454.94080786928</v>
      </c>
      <c r="Y870" s="257">
        <v>17638.362899998199</v>
      </c>
      <c r="Z870" s="257">
        <v>10312.214442928878</v>
      </c>
      <c r="AA870" s="257">
        <v>7326.148457069321</v>
      </c>
      <c r="AB870" s="257">
        <v>1194.6016285533769</v>
      </c>
      <c r="AC870" s="257"/>
      <c r="AD870" s="257">
        <v>45355.780945933686</v>
      </c>
      <c r="AE870" s="257">
        <v>25900.840138064039</v>
      </c>
      <c r="AK870" s="82">
        <v>3279</v>
      </c>
    </row>
    <row r="871" spans="2:37">
      <c r="B871" s="81">
        <v>40999</v>
      </c>
      <c r="C871" s="81">
        <v>40999</v>
      </c>
      <c r="D871" s="81">
        <v>40999</v>
      </c>
      <c r="E871" s="203">
        <v>3261</v>
      </c>
      <c r="F871" s="82" t="s">
        <v>1053</v>
      </c>
      <c r="G871" s="82" t="s">
        <v>444</v>
      </c>
      <c r="H871" s="19">
        <v>143994929</v>
      </c>
      <c r="I871" s="20">
        <v>98</v>
      </c>
      <c r="J871" s="19" t="s">
        <v>191</v>
      </c>
      <c r="K871" s="19"/>
      <c r="L871" s="21">
        <v>40681</v>
      </c>
      <c r="M871" s="21">
        <v>42522</v>
      </c>
      <c r="N871" s="34">
        <v>61</v>
      </c>
      <c r="O871" s="34">
        <v>9</v>
      </c>
      <c r="P871" s="34">
        <v>60</v>
      </c>
      <c r="Q871" s="34">
        <v>9</v>
      </c>
      <c r="R871" s="52">
        <v>9</v>
      </c>
      <c r="S871" s="356">
        <v>210863</v>
      </c>
      <c r="T871" s="26">
        <v>0.05</v>
      </c>
      <c r="U871" s="27">
        <v>9.9000000000000005E-2</v>
      </c>
      <c r="V871" s="256">
        <v>3979.244939877065</v>
      </c>
      <c r="W871" s="257">
        <v>187719.05729094264</v>
      </c>
      <c r="X871" s="257">
        <v>23143.942709057359</v>
      </c>
      <c r="Y871" s="257">
        <v>13202.193350935171</v>
      </c>
      <c r="Z871" s="257">
        <v>7437.7149748643578</v>
      </c>
      <c r="AA871" s="257">
        <v>5764.4783760708133</v>
      </c>
      <c r="AB871" s="257">
        <v>913.57668588384308</v>
      </c>
      <c r="AC871" s="257"/>
      <c r="AD871" s="257">
        <v>51035.63910168453</v>
      </c>
      <c r="AE871" s="257">
        <v>27891.696392624552</v>
      </c>
      <c r="AK871" s="82">
        <v>3261</v>
      </c>
    </row>
    <row r="872" spans="2:37">
      <c r="B872" s="81">
        <v>40999</v>
      </c>
      <c r="C872" s="81">
        <v>40999</v>
      </c>
      <c r="D872" s="81">
        <v>40999</v>
      </c>
      <c r="E872" s="203">
        <v>3383</v>
      </c>
      <c r="F872" s="82" t="s">
        <v>1053</v>
      </c>
      <c r="G872" s="82" t="s">
        <v>444</v>
      </c>
      <c r="H872" s="19">
        <v>143995429</v>
      </c>
      <c r="I872" s="20">
        <v>98</v>
      </c>
      <c r="J872" s="19" t="s">
        <v>209</v>
      </c>
      <c r="K872" s="19"/>
      <c r="L872" s="21">
        <v>40665</v>
      </c>
      <c r="M872" s="21">
        <v>42491</v>
      </c>
      <c r="N872" s="34">
        <v>60</v>
      </c>
      <c r="O872" s="34">
        <v>10</v>
      </c>
      <c r="P872" s="34">
        <v>60</v>
      </c>
      <c r="Q872" s="34">
        <v>10</v>
      </c>
      <c r="R872" s="52">
        <v>10</v>
      </c>
      <c r="S872" s="356">
        <v>206486</v>
      </c>
      <c r="T872" s="26">
        <v>0.05</v>
      </c>
      <c r="U872" s="27">
        <v>9.9000000000000005E-2</v>
      </c>
      <c r="V872" s="256">
        <v>3896.6455502172294</v>
      </c>
      <c r="W872" s="257">
        <v>183822.46891952396</v>
      </c>
      <c r="X872" s="257">
        <v>22663.531080476037</v>
      </c>
      <c r="Y872" s="257">
        <v>14262.014774808058</v>
      </c>
      <c r="Z872" s="257">
        <v>8027.9075262208707</v>
      </c>
      <c r="AA872" s="257">
        <v>6234.1072485871873</v>
      </c>
      <c r="AB872" s="257">
        <v>994.01452107351042</v>
      </c>
      <c r="AC872" s="257"/>
      <c r="AD872" s="257">
        <v>49976.264093513018</v>
      </c>
      <c r="AE872" s="257">
        <v>27312.733013034398</v>
      </c>
      <c r="AK872" s="82">
        <v>3383</v>
      </c>
    </row>
    <row r="873" spans="2:37">
      <c r="B873" s="81">
        <v>40999</v>
      </c>
      <c r="C873" s="81">
        <v>40999</v>
      </c>
      <c r="D873" s="81">
        <v>40999</v>
      </c>
      <c r="E873" s="203">
        <v>3247</v>
      </c>
      <c r="F873" s="82" t="s">
        <v>1053</v>
      </c>
      <c r="G873" s="82" t="s">
        <v>444</v>
      </c>
      <c r="H873" s="19">
        <v>143994988</v>
      </c>
      <c r="I873" s="20">
        <v>98</v>
      </c>
      <c r="J873" s="19" t="s">
        <v>309</v>
      </c>
      <c r="K873" s="19"/>
      <c r="L873" s="21">
        <v>40753</v>
      </c>
      <c r="M873" s="21">
        <v>42583</v>
      </c>
      <c r="N873" s="34">
        <v>60</v>
      </c>
      <c r="O873" s="34">
        <v>7</v>
      </c>
      <c r="P873" s="34">
        <v>60</v>
      </c>
      <c r="Q873" s="34">
        <v>7</v>
      </c>
      <c r="R873" s="52">
        <v>7</v>
      </c>
      <c r="S873" s="356">
        <v>228897</v>
      </c>
      <c r="T873" s="26">
        <v>0.05</v>
      </c>
      <c r="U873" s="27">
        <v>9.9000000000000005E-2</v>
      </c>
      <c r="V873" s="256">
        <v>4319.5687674131568</v>
      </c>
      <c r="W873" s="257">
        <v>203773.67796495781</v>
      </c>
      <c r="X873" s="257">
        <v>25123.322035042191</v>
      </c>
      <c r="Y873" s="257">
        <v>11304.483518844647</v>
      </c>
      <c r="Z873" s="257">
        <v>6379.5985110877364</v>
      </c>
      <c r="AA873" s="257">
        <v>4924.8850077569105</v>
      </c>
      <c r="AB873" s="257">
        <v>771.33006247936555</v>
      </c>
      <c r="AC873" s="257"/>
      <c r="AD873" s="257">
        <v>55400.448079835238</v>
      </c>
      <c r="AE873" s="257">
        <v>30277.1260447901</v>
      </c>
      <c r="AK873" s="82">
        <v>3247</v>
      </c>
    </row>
    <row r="874" spans="2:37">
      <c r="B874" s="81">
        <v>40999</v>
      </c>
      <c r="C874" s="81">
        <v>40999</v>
      </c>
      <c r="D874" s="81">
        <v>40999</v>
      </c>
      <c r="E874" s="203">
        <v>3005</v>
      </c>
      <c r="F874" s="82" t="s">
        <v>1053</v>
      </c>
      <c r="G874" s="82" t="s">
        <v>444</v>
      </c>
      <c r="H874" s="19">
        <v>143996166</v>
      </c>
      <c r="I874" s="20">
        <v>98</v>
      </c>
      <c r="J874" s="19" t="s">
        <v>1212</v>
      </c>
      <c r="K874" s="19"/>
      <c r="L874" s="21">
        <v>40751</v>
      </c>
      <c r="M874" s="21">
        <v>42583</v>
      </c>
      <c r="N874" s="34">
        <v>60</v>
      </c>
      <c r="O874" s="34">
        <v>7</v>
      </c>
      <c r="P874" s="34">
        <v>60</v>
      </c>
      <c r="Q874" s="34">
        <v>7</v>
      </c>
      <c r="R874" s="52">
        <v>7</v>
      </c>
      <c r="S874" s="356">
        <v>227912</v>
      </c>
      <c r="T874" s="26">
        <v>0.05</v>
      </c>
      <c r="U874" s="27">
        <v>9.9000000000000005E-2</v>
      </c>
      <c r="V874" s="256">
        <v>4300.9806022738057</v>
      </c>
      <c r="W874" s="257">
        <v>202896.78978907305</v>
      </c>
      <c r="X874" s="257">
        <v>25015.210210926947</v>
      </c>
      <c r="Y874" s="257">
        <v>11255.837550282095</v>
      </c>
      <c r="Z874" s="257">
        <v>6352.1455320909754</v>
      </c>
      <c r="AA874" s="257">
        <v>4903.6920181911191</v>
      </c>
      <c r="AB874" s="257">
        <v>768.01083980916064</v>
      </c>
      <c r="AC874" s="257"/>
      <c r="AD874" s="257">
        <v>55162.046347358912</v>
      </c>
      <c r="AE874" s="257">
        <v>30146.836136429076</v>
      </c>
      <c r="AK874" s="82">
        <v>3005</v>
      </c>
    </row>
    <row r="875" spans="2:37">
      <c r="B875" s="81">
        <v>40999</v>
      </c>
      <c r="C875" s="81">
        <v>40999</v>
      </c>
      <c r="D875" s="81">
        <v>40999</v>
      </c>
      <c r="E875" s="203">
        <v>695</v>
      </c>
      <c r="F875" s="82" t="s">
        <v>1053</v>
      </c>
      <c r="G875" s="82" t="s">
        <v>444</v>
      </c>
      <c r="H875" s="19">
        <v>143124827</v>
      </c>
      <c r="I875" s="20">
        <v>99</v>
      </c>
      <c r="J875" s="19" t="s">
        <v>1166</v>
      </c>
      <c r="K875" s="19"/>
      <c r="L875" s="21">
        <v>40710</v>
      </c>
      <c r="M875" s="21">
        <v>51683</v>
      </c>
      <c r="N875" s="34">
        <v>361</v>
      </c>
      <c r="O875" s="34">
        <v>8</v>
      </c>
      <c r="P875" s="34">
        <v>228</v>
      </c>
      <c r="Q875" s="34">
        <v>8</v>
      </c>
      <c r="R875" s="52">
        <v>8</v>
      </c>
      <c r="S875" s="356">
        <v>856531</v>
      </c>
      <c r="T875" s="26">
        <v>0.03</v>
      </c>
      <c r="U875" s="27">
        <v>8.1500000000000003E-2</v>
      </c>
      <c r="V875" s="256">
        <v>4933.1142114805643</v>
      </c>
      <c r="W875" s="257">
        <v>571140.41677376174</v>
      </c>
      <c r="X875" s="257">
        <v>285390.58322623826</v>
      </c>
      <c r="Y875" s="257">
        <v>30828.758237064765</v>
      </c>
      <c r="Z875" s="257">
        <v>16934.214745215955</v>
      </c>
      <c r="AA875" s="257">
        <v>13894.54349184881</v>
      </c>
      <c r="AB875" s="257">
        <v>10013.704674604851</v>
      </c>
      <c r="AC875" s="257"/>
      <c r="AD875" s="257">
        <v>553609.62344382342</v>
      </c>
      <c r="AE875" s="257">
        <v>268219.04021754814</v>
      </c>
      <c r="AK875" s="82">
        <v>695</v>
      </c>
    </row>
    <row r="876" spans="2:37" s="94" customFormat="1" ht="13.8" thickBot="1">
      <c r="B876" s="83">
        <v>40999</v>
      </c>
      <c r="C876" s="83">
        <v>40999</v>
      </c>
      <c r="D876" s="83">
        <v>40999</v>
      </c>
      <c r="E876" s="204">
        <v>3054</v>
      </c>
      <c r="F876" s="84" t="s">
        <v>1053</v>
      </c>
      <c r="G876" s="84" t="s">
        <v>444</v>
      </c>
      <c r="H876" s="86">
        <v>143996077</v>
      </c>
      <c r="I876" s="87">
        <v>97</v>
      </c>
      <c r="J876" s="86" t="s">
        <v>240</v>
      </c>
      <c r="K876" s="86"/>
      <c r="L876" s="88">
        <v>40772</v>
      </c>
      <c r="M876" s="88">
        <v>42614</v>
      </c>
      <c r="N876" s="89">
        <v>61</v>
      </c>
      <c r="O876" s="89">
        <v>6</v>
      </c>
      <c r="P876" s="89">
        <v>60</v>
      </c>
      <c r="Q876" s="89">
        <v>6</v>
      </c>
      <c r="R876" s="90">
        <v>6</v>
      </c>
      <c r="S876" s="357">
        <v>19723</v>
      </c>
      <c r="T876" s="91">
        <v>0</v>
      </c>
      <c r="U876" s="92">
        <v>9.9000000000000005E-2</v>
      </c>
      <c r="V876" s="258">
        <v>328.71666666666664</v>
      </c>
      <c r="W876" s="259">
        <v>15507.058176819359</v>
      </c>
      <c r="X876" s="259">
        <v>4215.9418231806412</v>
      </c>
      <c r="Y876" s="259">
        <v>742.47741627272785</v>
      </c>
      <c r="Z876" s="259">
        <v>0</v>
      </c>
      <c r="AA876" s="259">
        <v>742.47741627272785</v>
      </c>
      <c r="AB876" s="259">
        <v>110.94583745212213</v>
      </c>
      <c r="AC876" s="259"/>
      <c r="AD876" s="259">
        <v>4215.9418231809177</v>
      </c>
      <c r="AE876" s="259">
        <v>0</v>
      </c>
      <c r="AF876" s="250"/>
      <c r="AG876" s="85"/>
      <c r="AH876" s="95"/>
      <c r="AK876" s="84">
        <v>3054</v>
      </c>
    </row>
    <row r="877" spans="2:37">
      <c r="B877" s="81">
        <v>41029</v>
      </c>
      <c r="C877" s="81">
        <v>41029</v>
      </c>
      <c r="D877" s="81">
        <v>41029</v>
      </c>
      <c r="E877" s="203">
        <v>3040</v>
      </c>
      <c r="F877" s="82" t="s">
        <v>1053</v>
      </c>
      <c r="G877" s="82" t="s">
        <v>444</v>
      </c>
      <c r="H877" s="19">
        <v>143013030</v>
      </c>
      <c r="I877" s="20">
        <v>99</v>
      </c>
      <c r="J877" s="19" t="s">
        <v>1196</v>
      </c>
      <c r="K877" s="19" t="s">
        <v>1331</v>
      </c>
      <c r="L877" s="21">
        <v>39903</v>
      </c>
      <c r="M877" s="21">
        <v>50852</v>
      </c>
      <c r="N877" s="34">
        <v>360</v>
      </c>
      <c r="O877" s="34">
        <v>36</v>
      </c>
      <c r="P877" s="34">
        <v>228</v>
      </c>
      <c r="Q877" s="34">
        <v>36</v>
      </c>
      <c r="R877" s="52">
        <v>36</v>
      </c>
      <c r="S877" s="356">
        <v>678124</v>
      </c>
      <c r="T877" s="26">
        <v>0.03</v>
      </c>
      <c r="U877" s="27">
        <v>8.6499999999999994E-2</v>
      </c>
      <c r="V877" s="256">
        <v>3905.594942326718</v>
      </c>
      <c r="W877" s="257">
        <v>436462.9904610152</v>
      </c>
      <c r="X877" s="257">
        <v>241661.0095389848</v>
      </c>
      <c r="Y877" s="257">
        <v>109514.11074552694</v>
      </c>
      <c r="Z877" s="257">
        <v>57449.259950562977</v>
      </c>
      <c r="AA877" s="257">
        <v>52064.850794963961</v>
      </c>
      <c r="AB877" s="257">
        <v>38157.001506155495</v>
      </c>
      <c r="AC877" s="257"/>
      <c r="AD877" s="257">
        <v>454012.65638946794</v>
      </c>
      <c r="AE877" s="257">
        <v>212351.64685047552</v>
      </c>
      <c r="AK877" s="82">
        <v>3040</v>
      </c>
    </row>
    <row r="878" spans="2:37">
      <c r="B878" s="81">
        <v>41029</v>
      </c>
      <c r="C878" s="81">
        <v>41029</v>
      </c>
      <c r="D878" s="81">
        <v>41029</v>
      </c>
      <c r="E878" s="203">
        <v>3431</v>
      </c>
      <c r="F878" s="82" t="s">
        <v>1053</v>
      </c>
      <c r="G878" s="82" t="s">
        <v>444</v>
      </c>
      <c r="H878" s="19">
        <v>143013162</v>
      </c>
      <c r="I878" s="20">
        <v>98</v>
      </c>
      <c r="J878" s="19" t="s">
        <v>1198</v>
      </c>
      <c r="K878" s="19" t="s">
        <v>1333</v>
      </c>
      <c r="L878" s="21">
        <v>39813</v>
      </c>
      <c r="M878" s="21">
        <v>41669</v>
      </c>
      <c r="N878" s="34">
        <v>61</v>
      </c>
      <c r="O878" s="34">
        <v>39</v>
      </c>
      <c r="P878" s="34">
        <v>60</v>
      </c>
      <c r="Q878" s="34">
        <v>39</v>
      </c>
      <c r="R878" s="52">
        <v>39</v>
      </c>
      <c r="S878" s="356">
        <v>167011</v>
      </c>
      <c r="T878" s="26">
        <v>0.05</v>
      </c>
      <c r="U878" s="27">
        <v>0.104</v>
      </c>
      <c r="V878" s="256">
        <v>3151.7036021198996</v>
      </c>
      <c r="W878" s="257">
        <v>146970.96828491273</v>
      </c>
      <c r="X878" s="257">
        <v>20040.031715087272</v>
      </c>
      <c r="Y878" s="257">
        <v>36219.892067299399</v>
      </c>
      <c r="Z878" s="257">
        <v>19152.232327905025</v>
      </c>
      <c r="AA878" s="257">
        <v>17067.659739394374</v>
      </c>
      <c r="AB878" s="257">
        <v>3427.900161791244</v>
      </c>
      <c r="AC878" s="257"/>
      <c r="AD878" s="257">
        <v>42131.247842279532</v>
      </c>
      <c r="AE878" s="257">
        <v>22091.21612719453</v>
      </c>
      <c r="AK878" s="82">
        <v>3431</v>
      </c>
    </row>
    <row r="879" spans="2:37">
      <c r="B879" s="81">
        <v>41029</v>
      </c>
      <c r="C879" s="81">
        <v>41029</v>
      </c>
      <c r="D879" s="81">
        <v>41029</v>
      </c>
      <c r="E879" s="203">
        <v>3040</v>
      </c>
      <c r="F879" s="82" t="s">
        <v>1053</v>
      </c>
      <c r="G879" s="82" t="s">
        <v>444</v>
      </c>
      <c r="H879" s="19">
        <v>143017729</v>
      </c>
      <c r="I879" s="20">
        <v>99</v>
      </c>
      <c r="J879" s="19" t="s">
        <v>1516</v>
      </c>
      <c r="K879" s="19" t="s">
        <v>1331</v>
      </c>
      <c r="L879" s="21">
        <v>39903</v>
      </c>
      <c r="M879" s="21">
        <v>50852</v>
      </c>
      <c r="N879" s="34">
        <v>360</v>
      </c>
      <c r="O879" s="34">
        <v>36</v>
      </c>
      <c r="P879" s="34">
        <v>228</v>
      </c>
      <c r="Q879" s="34">
        <v>36</v>
      </c>
      <c r="R879" s="52">
        <v>36</v>
      </c>
      <c r="S879" s="356">
        <v>2322084</v>
      </c>
      <c r="T879" s="26">
        <v>0.03</v>
      </c>
      <c r="U879" s="27">
        <v>8.6499999999999994E-2</v>
      </c>
      <c r="V879" s="256">
        <v>13373.836534406386</v>
      </c>
      <c r="W879" s="257">
        <v>1494569.9116115582</v>
      </c>
      <c r="X879" s="257">
        <v>827514.08838844183</v>
      </c>
      <c r="Y879" s="257">
        <v>375006.58336294867</v>
      </c>
      <c r="Z879" s="257">
        <v>196722.14424359406</v>
      </c>
      <c r="AA879" s="257">
        <v>178284.43911935462</v>
      </c>
      <c r="AB879" s="257">
        <v>130660.11921922765</v>
      </c>
      <c r="AC879" s="257"/>
      <c r="AD879" s="257">
        <v>1554664.8182330686</v>
      </c>
      <c r="AE879" s="257">
        <v>727150.72984459903</v>
      </c>
      <c r="AK879" s="82">
        <v>3040</v>
      </c>
    </row>
    <row r="880" spans="2:37">
      <c r="B880" s="81">
        <v>41029</v>
      </c>
      <c r="C880" s="81">
        <v>41029</v>
      </c>
      <c r="D880" s="81">
        <v>41029</v>
      </c>
      <c r="E880" s="203">
        <v>609</v>
      </c>
      <c r="F880" s="82" t="s">
        <v>1053</v>
      </c>
      <c r="G880" s="82" t="s">
        <v>444</v>
      </c>
      <c r="H880" s="19">
        <v>143018199</v>
      </c>
      <c r="I880" s="20">
        <v>99</v>
      </c>
      <c r="J880" s="19" t="s">
        <v>1519</v>
      </c>
      <c r="K880" s="19" t="s">
        <v>1331</v>
      </c>
      <c r="L880" s="21">
        <v>38328</v>
      </c>
      <c r="M880" s="21">
        <v>49271</v>
      </c>
      <c r="N880" s="34">
        <v>360</v>
      </c>
      <c r="O880" s="34">
        <v>88</v>
      </c>
      <c r="P880" s="34">
        <v>228</v>
      </c>
      <c r="Q880" s="34">
        <v>88</v>
      </c>
      <c r="R880" s="52">
        <v>88</v>
      </c>
      <c r="S880" s="356">
        <v>645007</v>
      </c>
      <c r="T880" s="26">
        <v>0.03</v>
      </c>
      <c r="U880" s="27">
        <v>8.6499999999999994E-2</v>
      </c>
      <c r="V880" s="256">
        <v>3714.8605225081687</v>
      </c>
      <c r="W880" s="257">
        <v>415147.79610851116</v>
      </c>
      <c r="X880" s="257">
        <v>229859.20389148884</v>
      </c>
      <c r="Y880" s="257">
        <v>238575.99839285223</v>
      </c>
      <c r="Z880" s="257">
        <v>120260.29297570518</v>
      </c>
      <c r="AA880" s="257">
        <v>118315.70541714705</v>
      </c>
      <c r="AB880" s="257">
        <v>88717.587466890429</v>
      </c>
      <c r="AC880" s="257"/>
      <c r="AD880" s="257">
        <v>431840.40302334266</v>
      </c>
      <c r="AE880" s="257">
        <v>201981.19913184646</v>
      </c>
      <c r="AK880" s="82">
        <v>609</v>
      </c>
    </row>
    <row r="881" spans="2:37">
      <c r="B881" s="81">
        <v>41029</v>
      </c>
      <c r="C881" s="81">
        <v>41029</v>
      </c>
      <c r="D881" s="81">
        <v>41029</v>
      </c>
      <c r="E881" s="203">
        <v>609</v>
      </c>
      <c r="F881" s="82" t="s">
        <v>1053</v>
      </c>
      <c r="G881" s="82" t="s">
        <v>444</v>
      </c>
      <c r="H881" s="19">
        <v>143018733</v>
      </c>
      <c r="I881" s="20">
        <v>99</v>
      </c>
      <c r="J881" s="19" t="s">
        <v>1356</v>
      </c>
      <c r="K881" s="19" t="s">
        <v>1331</v>
      </c>
      <c r="L881" s="21">
        <v>38114</v>
      </c>
      <c r="M881" s="21">
        <v>49057</v>
      </c>
      <c r="N881" s="34">
        <v>360</v>
      </c>
      <c r="O881" s="34">
        <v>95</v>
      </c>
      <c r="P881" s="34">
        <v>228</v>
      </c>
      <c r="Q881" s="34">
        <v>95</v>
      </c>
      <c r="R881" s="52">
        <v>95</v>
      </c>
      <c r="S881" s="356">
        <v>1243020</v>
      </c>
      <c r="T881" s="26">
        <v>0.03</v>
      </c>
      <c r="U881" s="27">
        <v>8.6499999999999994E-2</v>
      </c>
      <c r="V881" s="256">
        <v>7159.0632763491012</v>
      </c>
      <c r="W881" s="257">
        <v>800048.7026013697</v>
      </c>
      <c r="X881" s="257">
        <v>442971.2973986303</v>
      </c>
      <c r="Y881" s="257">
        <v>491148.24713344441</v>
      </c>
      <c r="Z881" s="257">
        <v>246276.23535597377</v>
      </c>
      <c r="AA881" s="257">
        <v>244872.01177747065</v>
      </c>
      <c r="AB881" s="257">
        <v>184571.37391609597</v>
      </c>
      <c r="AC881" s="257"/>
      <c r="AD881" s="257">
        <v>832217.72440620919</v>
      </c>
      <c r="AE881" s="257">
        <v>389246.42700756527</v>
      </c>
      <c r="AK881" s="82">
        <v>609</v>
      </c>
    </row>
    <row r="882" spans="2:37">
      <c r="B882" s="81">
        <v>41029</v>
      </c>
      <c r="C882" s="81">
        <v>41029</v>
      </c>
      <c r="D882" s="81">
        <v>41029</v>
      </c>
      <c r="E882" s="203">
        <v>10203</v>
      </c>
      <c r="F882" s="82" t="s">
        <v>1053</v>
      </c>
      <c r="G882" s="82" t="s">
        <v>444</v>
      </c>
      <c r="H882" s="19">
        <v>143036359</v>
      </c>
      <c r="I882" s="20">
        <v>98</v>
      </c>
      <c r="J882" s="19" t="s">
        <v>515</v>
      </c>
      <c r="K882" s="19" t="s">
        <v>1333</v>
      </c>
      <c r="L882" s="21">
        <v>39918</v>
      </c>
      <c r="M882" s="21">
        <v>42473</v>
      </c>
      <c r="N882" s="34">
        <v>84</v>
      </c>
      <c r="O882" s="34">
        <v>36</v>
      </c>
      <c r="P882" s="34">
        <v>60</v>
      </c>
      <c r="Q882" s="34">
        <v>36</v>
      </c>
      <c r="R882" s="52">
        <v>36</v>
      </c>
      <c r="S882" s="356">
        <v>550000</v>
      </c>
      <c r="T882" s="26">
        <v>0.05</v>
      </c>
      <c r="U882" s="27">
        <v>0.104</v>
      </c>
      <c r="V882" s="256">
        <v>10379.17850420598</v>
      </c>
      <c r="W882" s="257">
        <v>484004.24257505196</v>
      </c>
      <c r="X882" s="257">
        <v>65995.757424948039</v>
      </c>
      <c r="Y882" s="257">
        <v>113674.4883966913</v>
      </c>
      <c r="Z882" s="257">
        <v>60232.366389020382</v>
      </c>
      <c r="AA882" s="257">
        <v>53442.122007670921</v>
      </c>
      <c r="AB882" s="257">
        <v>10420.382751307585</v>
      </c>
      <c r="AC882" s="257"/>
      <c r="AD882" s="257">
        <v>138746.4676773012</v>
      </c>
      <c r="AE882" s="257">
        <v>72750.710252360499</v>
      </c>
      <c r="AK882" s="82">
        <v>10203</v>
      </c>
    </row>
    <row r="883" spans="2:37">
      <c r="B883" s="81">
        <v>41029</v>
      </c>
      <c r="C883" s="81">
        <v>41029</v>
      </c>
      <c r="D883" s="81">
        <v>41029</v>
      </c>
      <c r="E883" s="203">
        <v>10313</v>
      </c>
      <c r="F883" s="82" t="s">
        <v>1053</v>
      </c>
      <c r="G883" s="82" t="s">
        <v>444</v>
      </c>
      <c r="H883" s="19">
        <v>143036405</v>
      </c>
      <c r="I883" s="20">
        <v>98</v>
      </c>
      <c r="J883" s="19" t="s">
        <v>351</v>
      </c>
      <c r="K883" s="19" t="s">
        <v>1333</v>
      </c>
      <c r="L883" s="21">
        <v>39947</v>
      </c>
      <c r="M883" s="21">
        <v>42483</v>
      </c>
      <c r="N883" s="34">
        <v>83</v>
      </c>
      <c r="O883" s="34">
        <v>35</v>
      </c>
      <c r="P883" s="34">
        <v>60</v>
      </c>
      <c r="Q883" s="34">
        <v>35</v>
      </c>
      <c r="R883" s="52">
        <v>35</v>
      </c>
      <c r="S883" s="356">
        <v>594020</v>
      </c>
      <c r="T883" s="26">
        <v>0.05</v>
      </c>
      <c r="U883" s="27">
        <v>0.104</v>
      </c>
      <c r="V883" s="256">
        <v>11209.890209215338</v>
      </c>
      <c r="W883" s="257">
        <v>522742.18213533156</v>
      </c>
      <c r="X883" s="257">
        <v>71277.817864668439</v>
      </c>
      <c r="Y883" s="257">
        <v>120597.30555632079</v>
      </c>
      <c r="Z883" s="257">
        <v>63946.394977780539</v>
      </c>
      <c r="AA883" s="257">
        <v>56650.91057854025</v>
      </c>
      <c r="AB883" s="257">
        <v>10941.770286242961</v>
      </c>
      <c r="AC883" s="257"/>
      <c r="AD883" s="257">
        <v>149851.23041758256</v>
      </c>
      <c r="AE883" s="257">
        <v>78573.412552922178</v>
      </c>
      <c r="AK883" s="82">
        <v>10313</v>
      </c>
    </row>
    <row r="884" spans="2:37">
      <c r="B884" s="81">
        <v>41029</v>
      </c>
      <c r="C884" s="81">
        <v>41029</v>
      </c>
      <c r="D884" s="81">
        <v>41029</v>
      </c>
      <c r="E884" s="203">
        <v>10109</v>
      </c>
      <c r="F884" s="82" t="s">
        <v>1053</v>
      </c>
      <c r="G884" s="82" t="s">
        <v>444</v>
      </c>
      <c r="H884" s="19">
        <v>143037533</v>
      </c>
      <c r="I884" s="20">
        <v>98</v>
      </c>
      <c r="J884" s="19" t="s">
        <v>1546</v>
      </c>
      <c r="K884" s="19" t="s">
        <v>1333</v>
      </c>
      <c r="L884" s="21">
        <v>40000</v>
      </c>
      <c r="M884" s="21">
        <v>42178</v>
      </c>
      <c r="N884" s="34">
        <v>72</v>
      </c>
      <c r="O884" s="34">
        <v>33</v>
      </c>
      <c r="P884" s="34">
        <v>60</v>
      </c>
      <c r="Q884" s="34">
        <v>33</v>
      </c>
      <c r="R884" s="52">
        <v>33</v>
      </c>
      <c r="S884" s="356">
        <v>768765</v>
      </c>
      <c r="T884" s="26">
        <v>0.05</v>
      </c>
      <c r="U884" s="27">
        <v>0.104</v>
      </c>
      <c r="V884" s="256">
        <v>14507.54393233802</v>
      </c>
      <c r="W884" s="257">
        <v>676519.13007856335</v>
      </c>
      <c r="X884" s="257">
        <v>92245.86992143665</v>
      </c>
      <c r="Y884" s="257">
        <v>150142.95427455357</v>
      </c>
      <c r="Z884" s="257">
        <v>79730.543269401503</v>
      </c>
      <c r="AA884" s="257">
        <v>70412.411005152069</v>
      </c>
      <c r="AB884" s="257">
        <v>13351.375909681621</v>
      </c>
      <c r="AC884" s="257"/>
      <c r="AD884" s="257">
        <v>193933.50586170971</v>
      </c>
      <c r="AE884" s="257">
        <v>101687.63594028348</v>
      </c>
      <c r="AK884" s="82">
        <v>10109</v>
      </c>
    </row>
    <row r="885" spans="2:37">
      <c r="B885" s="81">
        <v>41029</v>
      </c>
      <c r="C885" s="81">
        <v>41029</v>
      </c>
      <c r="D885" s="81">
        <v>41029</v>
      </c>
      <c r="E885" s="203">
        <v>4189</v>
      </c>
      <c r="F885" s="82" t="s">
        <v>1053</v>
      </c>
      <c r="G885" s="82" t="s">
        <v>444</v>
      </c>
      <c r="H885" s="19">
        <v>143037541</v>
      </c>
      <c r="I885" s="20">
        <v>99</v>
      </c>
      <c r="J885" s="19" t="s">
        <v>1547</v>
      </c>
      <c r="K885" s="19" t="s">
        <v>1331</v>
      </c>
      <c r="L885" s="21">
        <v>40109</v>
      </c>
      <c r="M885" s="21">
        <v>51075</v>
      </c>
      <c r="N885" s="34">
        <v>361</v>
      </c>
      <c r="O885" s="34">
        <v>29</v>
      </c>
      <c r="P885" s="34">
        <v>228</v>
      </c>
      <c r="Q885" s="34">
        <v>29</v>
      </c>
      <c r="R885" s="52">
        <v>29</v>
      </c>
      <c r="S885" s="356">
        <v>1690016</v>
      </c>
      <c r="T885" s="26">
        <v>0.03</v>
      </c>
      <c r="U885" s="27">
        <v>8.6499999999999994E-2</v>
      </c>
      <c r="V885" s="256">
        <v>9733.4970330665656</v>
      </c>
      <c r="W885" s="257">
        <v>1087750.0830039389</v>
      </c>
      <c r="X885" s="257">
        <v>602265.9169960611</v>
      </c>
      <c r="Y885" s="257">
        <v>221469.34512195105</v>
      </c>
      <c r="Z885" s="257">
        <v>116807.20667325392</v>
      </c>
      <c r="AA885" s="257">
        <v>104662.13844869712</v>
      </c>
      <c r="AB885" s="257">
        <v>76603.998214411287</v>
      </c>
      <c r="AC885" s="257"/>
      <c r="AD885" s="257">
        <v>1131487.2405352164</v>
      </c>
      <c r="AE885" s="257">
        <v>529221.32353913633</v>
      </c>
      <c r="AK885" s="82">
        <v>4189</v>
      </c>
    </row>
    <row r="886" spans="2:37">
      <c r="B886" s="81">
        <v>41029</v>
      </c>
      <c r="C886" s="81">
        <v>41029</v>
      </c>
      <c r="D886" s="81">
        <v>41029</v>
      </c>
      <c r="E886" s="203">
        <v>138</v>
      </c>
      <c r="F886" s="82" t="s">
        <v>1053</v>
      </c>
      <c r="G886" s="82" t="s">
        <v>444</v>
      </c>
      <c r="H886" s="19">
        <v>143038653</v>
      </c>
      <c r="I886" s="20">
        <v>98</v>
      </c>
      <c r="J886" s="19" t="s">
        <v>1133</v>
      </c>
      <c r="K886" s="19" t="s">
        <v>1333</v>
      </c>
      <c r="L886" s="21">
        <v>40010</v>
      </c>
      <c r="M886" s="21">
        <v>41843</v>
      </c>
      <c r="N886" s="34">
        <v>60</v>
      </c>
      <c r="O886" s="34">
        <v>33</v>
      </c>
      <c r="P886" s="34">
        <v>60</v>
      </c>
      <c r="Q886" s="34">
        <v>33</v>
      </c>
      <c r="R886" s="52">
        <v>33</v>
      </c>
      <c r="S886" s="356">
        <v>250000</v>
      </c>
      <c r="T886" s="26">
        <v>0.05</v>
      </c>
      <c r="U886" s="27">
        <v>0.104</v>
      </c>
      <c r="V886" s="256">
        <v>4717.8084110027185</v>
      </c>
      <c r="W886" s="257">
        <v>220001.92844320546</v>
      </c>
      <c r="X886" s="257">
        <v>29998.071556794544</v>
      </c>
      <c r="Y886" s="257">
        <v>48826.02429694173</v>
      </c>
      <c r="Z886" s="257">
        <v>25928.126042874464</v>
      </c>
      <c r="AA886" s="257">
        <v>22897.898254067266</v>
      </c>
      <c r="AB886" s="257">
        <v>4341.8261463781582</v>
      </c>
      <c r="AC886" s="257"/>
      <c r="AD886" s="257">
        <v>63066.576216955058</v>
      </c>
      <c r="AE886" s="257">
        <v>33068.504660163882</v>
      </c>
      <c r="AK886" s="82">
        <v>138</v>
      </c>
    </row>
    <row r="887" spans="2:37">
      <c r="B887" s="81">
        <v>41029</v>
      </c>
      <c r="C887" s="81">
        <v>41029</v>
      </c>
      <c r="D887" s="81">
        <v>41029</v>
      </c>
      <c r="E887" s="203">
        <v>98</v>
      </c>
      <c r="F887" s="82" t="s">
        <v>1053</v>
      </c>
      <c r="G887" s="82" t="s">
        <v>444</v>
      </c>
      <c r="H887" s="19">
        <v>143991539</v>
      </c>
      <c r="I887" s="20">
        <v>98</v>
      </c>
      <c r="J887" s="19" t="s">
        <v>351</v>
      </c>
      <c r="K887" s="19" t="s">
        <v>1333</v>
      </c>
      <c r="L887" s="21">
        <v>40312</v>
      </c>
      <c r="M887" s="21">
        <v>42125</v>
      </c>
      <c r="N887" s="34">
        <v>60</v>
      </c>
      <c r="O887" s="34">
        <v>23</v>
      </c>
      <c r="P887" s="34">
        <v>60</v>
      </c>
      <c r="Q887" s="34">
        <v>23</v>
      </c>
      <c r="R887" s="52">
        <v>23</v>
      </c>
      <c r="S887" s="356">
        <v>90137</v>
      </c>
      <c r="T887" s="26">
        <v>0.05</v>
      </c>
      <c r="U887" s="27">
        <v>0.104</v>
      </c>
      <c r="V887" s="256">
        <v>1700.9963869702081</v>
      </c>
      <c r="W887" s="257">
        <v>79321.255296340823</v>
      </c>
      <c r="X887" s="257">
        <v>10815.744703659177</v>
      </c>
      <c r="Y887" s="257">
        <v>13448.139271995005</v>
      </c>
      <c r="Z887" s="257">
        <v>7199.2948780815977</v>
      </c>
      <c r="AA887" s="257">
        <v>6248.8443939134077</v>
      </c>
      <c r="AB887" s="257">
        <v>1091.0619657200045</v>
      </c>
      <c r="AC887" s="257"/>
      <c r="AD887" s="257">
        <v>22738.527921870711</v>
      </c>
      <c r="AE887" s="257">
        <v>11922.783218212762</v>
      </c>
      <c r="AK887" s="82">
        <v>98</v>
      </c>
    </row>
    <row r="888" spans="2:37">
      <c r="B888" s="81">
        <v>41029</v>
      </c>
      <c r="C888" s="81">
        <v>41029</v>
      </c>
      <c r="D888" s="81">
        <v>41029</v>
      </c>
      <c r="E888" s="203">
        <v>4025</v>
      </c>
      <c r="F888" s="82" t="s">
        <v>1053</v>
      </c>
      <c r="G888" s="82" t="s">
        <v>349</v>
      </c>
      <c r="H888" s="19">
        <v>143993574</v>
      </c>
      <c r="I888" s="20">
        <v>98</v>
      </c>
      <c r="J888" s="19" t="s">
        <v>1761</v>
      </c>
      <c r="K888" s="19" t="s">
        <v>1333</v>
      </c>
      <c r="L888" s="21">
        <v>40452</v>
      </c>
      <c r="M888" s="21">
        <v>42278</v>
      </c>
      <c r="N888" s="34">
        <v>60</v>
      </c>
      <c r="O888" s="34">
        <v>18</v>
      </c>
      <c r="P888" s="34">
        <v>60</v>
      </c>
      <c r="Q888" s="34">
        <v>18</v>
      </c>
      <c r="R888" s="52">
        <v>18</v>
      </c>
      <c r="S888" s="356">
        <v>205654</v>
      </c>
      <c r="T888" s="26">
        <v>0.05</v>
      </c>
      <c r="U888" s="27">
        <v>0.104</v>
      </c>
      <c r="V888" s="256">
        <v>3880.9446838254125</v>
      </c>
      <c r="W888" s="257">
        <v>180977.10636823592</v>
      </c>
      <c r="X888" s="257">
        <v>24676.893631764076</v>
      </c>
      <c r="Y888" s="257">
        <v>25019.631386587494</v>
      </c>
      <c r="Z888" s="257">
        <v>13452.698183228362</v>
      </c>
      <c r="AA888" s="257">
        <v>11566.933203359133</v>
      </c>
      <c r="AB888" s="257">
        <v>1948.1758130340061</v>
      </c>
      <c r="AC888" s="257"/>
      <c r="AD888" s="257">
        <v>51879.574661286759</v>
      </c>
      <c r="AE888" s="257">
        <v>27202.681029525367</v>
      </c>
      <c r="AK888" s="82">
        <v>4025</v>
      </c>
    </row>
    <row r="889" spans="2:37">
      <c r="B889" s="81">
        <v>41029</v>
      </c>
      <c r="C889" s="81">
        <v>41029</v>
      </c>
      <c r="D889" s="81">
        <v>41029</v>
      </c>
      <c r="E889" s="203">
        <v>661</v>
      </c>
      <c r="F889" s="82" t="s">
        <v>1053</v>
      </c>
      <c r="G889" s="82" t="s">
        <v>444</v>
      </c>
      <c r="H889" s="19">
        <v>143991431</v>
      </c>
      <c r="I889" s="20">
        <v>98</v>
      </c>
      <c r="J889" s="19" t="s">
        <v>260</v>
      </c>
      <c r="K889" s="19" t="s">
        <v>1332</v>
      </c>
      <c r="L889" s="21">
        <v>40591</v>
      </c>
      <c r="M889" s="21">
        <v>42430</v>
      </c>
      <c r="N889" s="34">
        <v>60</v>
      </c>
      <c r="O889" s="34">
        <v>13</v>
      </c>
      <c r="P889" s="34">
        <v>60</v>
      </c>
      <c r="Q889" s="34">
        <v>13</v>
      </c>
      <c r="R889" s="52">
        <v>13</v>
      </c>
      <c r="S889" s="356">
        <v>244529</v>
      </c>
      <c r="T889" s="26">
        <v>0.05</v>
      </c>
      <c r="U889" s="27">
        <v>9.4E-2</v>
      </c>
      <c r="V889" s="256">
        <v>4614.5638917363349</v>
      </c>
      <c r="W889" s="257">
        <v>220233.771817828</v>
      </c>
      <c r="X889" s="257">
        <v>24295.228182171995</v>
      </c>
      <c r="Y889" s="257">
        <v>20610.00206635326</v>
      </c>
      <c r="Z889" s="257">
        <v>12058.679596764168</v>
      </c>
      <c r="AA889" s="257">
        <v>8551.3224695890913</v>
      </c>
      <c r="AB889" s="257">
        <v>1385.2542384571752</v>
      </c>
      <c r="AC889" s="257"/>
      <c r="AD889" s="257">
        <v>56640.061686353343</v>
      </c>
      <c r="AE889" s="257">
        <v>32344.83350418085</v>
      </c>
      <c r="AK889" s="82">
        <v>661</v>
      </c>
    </row>
    <row r="890" spans="2:37">
      <c r="B890" s="81">
        <v>41029</v>
      </c>
      <c r="C890" s="81">
        <v>41029</v>
      </c>
      <c r="D890" s="81">
        <v>41029</v>
      </c>
      <c r="E890" s="203">
        <v>4039</v>
      </c>
      <c r="F890" s="82" t="s">
        <v>1053</v>
      </c>
      <c r="G890" s="82" t="s">
        <v>444</v>
      </c>
      <c r="H890" s="19">
        <v>143988007</v>
      </c>
      <c r="I890" s="20">
        <v>99</v>
      </c>
      <c r="J890" s="19" t="s">
        <v>148</v>
      </c>
      <c r="K890" s="19" t="s">
        <v>1334</v>
      </c>
      <c r="L890" s="21">
        <v>40590</v>
      </c>
      <c r="M890" s="21">
        <v>51561</v>
      </c>
      <c r="N890" s="34">
        <v>361</v>
      </c>
      <c r="O890" s="34">
        <v>13</v>
      </c>
      <c r="P890" s="34">
        <v>228</v>
      </c>
      <c r="Q890" s="34">
        <v>13</v>
      </c>
      <c r="R890" s="52">
        <v>13</v>
      </c>
      <c r="S890" s="356">
        <v>2712151</v>
      </c>
      <c r="T890" s="26">
        <v>0.03</v>
      </c>
      <c r="U890" s="27">
        <v>7.6499999999999999E-2</v>
      </c>
      <c r="V890" s="256">
        <v>15620.392772452164</v>
      </c>
      <c r="W890" s="257">
        <v>1874859.726171786</v>
      </c>
      <c r="X890" s="257">
        <v>837291.27382821403</v>
      </c>
      <c r="Y890" s="257">
        <v>153511.68302051778</v>
      </c>
      <c r="Z890" s="257">
        <v>86405.20378912364</v>
      </c>
      <c r="AA890" s="257">
        <v>67106.479231394143</v>
      </c>
      <c r="AB890" s="257">
        <v>47740.291928801678</v>
      </c>
      <c r="AC890" s="257"/>
      <c r="AD890" s="257">
        <v>1686589.8259473217</v>
      </c>
      <c r="AE890" s="257">
        <v>849298.55211902875</v>
      </c>
      <c r="AK890" s="82">
        <v>4039</v>
      </c>
    </row>
    <row r="891" spans="2:37">
      <c r="B891" s="81">
        <v>41029</v>
      </c>
      <c r="C891" s="81">
        <v>41029</v>
      </c>
      <c r="D891" s="81">
        <v>41029</v>
      </c>
      <c r="E891" s="203">
        <v>294</v>
      </c>
      <c r="F891" s="82" t="s">
        <v>1053</v>
      </c>
      <c r="G891" s="82" t="s">
        <v>444</v>
      </c>
      <c r="H891" s="19">
        <v>143994376</v>
      </c>
      <c r="I891" s="20">
        <v>98</v>
      </c>
      <c r="J891" s="19" t="s">
        <v>1661</v>
      </c>
      <c r="K891" s="19" t="s">
        <v>1332</v>
      </c>
      <c r="L891" s="21">
        <v>40618</v>
      </c>
      <c r="M891" s="21">
        <v>42461</v>
      </c>
      <c r="N891" s="34">
        <v>61</v>
      </c>
      <c r="O891" s="34">
        <v>13</v>
      </c>
      <c r="P891" s="34">
        <v>60</v>
      </c>
      <c r="Q891" s="34">
        <v>13</v>
      </c>
      <c r="R891" s="52">
        <v>13</v>
      </c>
      <c r="S891" s="356">
        <v>243683</v>
      </c>
      <c r="T891" s="26">
        <v>0.05</v>
      </c>
      <c r="U891" s="27">
        <v>9.4E-2</v>
      </c>
      <c r="V891" s="256">
        <v>4598.598828073501</v>
      </c>
      <c r="W891" s="257">
        <v>219471.82631869338</v>
      </c>
      <c r="X891" s="257">
        <v>24211.173681306624</v>
      </c>
      <c r="Y891" s="257">
        <v>20538.697387774704</v>
      </c>
      <c r="Z891" s="257">
        <v>12016.960034099366</v>
      </c>
      <c r="AA891" s="257">
        <v>8521.7373536753385</v>
      </c>
      <c r="AB891" s="257">
        <v>1380.4616572674829</v>
      </c>
      <c r="AC891" s="257"/>
      <c r="AD891" s="257">
        <v>56444.103365717958</v>
      </c>
      <c r="AE891" s="257">
        <v>32232.929684410869</v>
      </c>
      <c r="AK891" s="82">
        <v>294</v>
      </c>
    </row>
    <row r="892" spans="2:37">
      <c r="B892" s="81">
        <v>41029</v>
      </c>
      <c r="C892" s="81">
        <v>41029</v>
      </c>
      <c r="D892" s="81">
        <v>41029</v>
      </c>
      <c r="E892" s="203">
        <v>663</v>
      </c>
      <c r="F892" s="82" t="s">
        <v>1053</v>
      </c>
      <c r="G892" s="82" t="s">
        <v>444</v>
      </c>
      <c r="H892" s="19">
        <v>143993329</v>
      </c>
      <c r="I892" s="20">
        <v>98</v>
      </c>
      <c r="J892" s="19" t="s">
        <v>190</v>
      </c>
      <c r="K892" s="19" t="s">
        <v>1332</v>
      </c>
      <c r="L892" s="21">
        <v>40611</v>
      </c>
      <c r="M892" s="21">
        <v>42430</v>
      </c>
      <c r="N892" s="34">
        <v>60</v>
      </c>
      <c r="O892" s="34">
        <v>13</v>
      </c>
      <c r="P892" s="34">
        <v>60</v>
      </c>
      <c r="Q892" s="34">
        <v>13</v>
      </c>
      <c r="R892" s="52">
        <v>13</v>
      </c>
      <c r="S892" s="356">
        <v>240199</v>
      </c>
      <c r="T892" s="26">
        <v>0.05</v>
      </c>
      <c r="U892" s="27">
        <v>9.4E-2</v>
      </c>
      <c r="V892" s="256">
        <v>4532.8514500577676</v>
      </c>
      <c r="W892" s="257">
        <v>216333.9798423519</v>
      </c>
      <c r="X892" s="257">
        <v>23865.020157648105</v>
      </c>
      <c r="Y892" s="257">
        <v>20245.050224455939</v>
      </c>
      <c r="Z892" s="257">
        <v>11845.150393054226</v>
      </c>
      <c r="AA892" s="257">
        <v>8399.8998314017135</v>
      </c>
      <c r="AB892" s="257">
        <v>1360.7248335501113</v>
      </c>
      <c r="AC892" s="257"/>
      <c r="AD892" s="257">
        <v>55637.107161115389</v>
      </c>
      <c r="AE892" s="257">
        <v>31772.087003466819</v>
      </c>
      <c r="AK892" s="82">
        <v>663</v>
      </c>
    </row>
    <row r="893" spans="2:37">
      <c r="B893" s="81">
        <v>41029</v>
      </c>
      <c r="C893" s="81">
        <v>41029</v>
      </c>
      <c r="D893" s="81">
        <v>41029</v>
      </c>
      <c r="E893" s="203">
        <v>4265</v>
      </c>
      <c r="F893" s="82" t="s">
        <v>1053</v>
      </c>
      <c r="G893" s="82" t="s">
        <v>444</v>
      </c>
      <c r="H893" s="19">
        <v>143994031</v>
      </c>
      <c r="I893" s="20">
        <v>98</v>
      </c>
      <c r="J893" s="19" t="s">
        <v>183</v>
      </c>
      <c r="K893" s="19" t="s">
        <v>1332</v>
      </c>
      <c r="L893" s="21">
        <v>40641</v>
      </c>
      <c r="M893" s="21">
        <v>42095</v>
      </c>
      <c r="N893" s="34">
        <v>48</v>
      </c>
      <c r="O893" s="34">
        <v>12</v>
      </c>
      <c r="P893" s="34">
        <v>48</v>
      </c>
      <c r="Q893" s="34">
        <v>12</v>
      </c>
      <c r="R893" s="52">
        <v>12</v>
      </c>
      <c r="S893" s="356">
        <v>75083</v>
      </c>
      <c r="T893" s="26">
        <v>0.05</v>
      </c>
      <c r="U893" s="27">
        <v>9.4E-2</v>
      </c>
      <c r="V893" s="256">
        <v>1729.1084491648462</v>
      </c>
      <c r="W893" s="257">
        <v>68956.339381039419</v>
      </c>
      <c r="X893" s="257">
        <v>6126.6606189605809</v>
      </c>
      <c r="Y893" s="257">
        <v>5850.8718823625786</v>
      </c>
      <c r="Z893" s="257">
        <v>3359.2173920049877</v>
      </c>
      <c r="AA893" s="257">
        <v>2491.6544903575909</v>
      </c>
      <c r="AB893" s="257">
        <v>322.45582205055689</v>
      </c>
      <c r="AC893" s="257"/>
      <c r="AD893" s="257">
        <v>14040.86617887359</v>
      </c>
      <c r="AE893" s="257">
        <v>7914.2055599128726</v>
      </c>
      <c r="AK893" s="82">
        <v>4265</v>
      </c>
    </row>
    <row r="894" spans="2:37">
      <c r="B894" s="81">
        <v>41029</v>
      </c>
      <c r="C894" s="81">
        <v>41029</v>
      </c>
      <c r="D894" s="81">
        <v>41029</v>
      </c>
      <c r="E894" s="203">
        <v>10328</v>
      </c>
      <c r="F894" s="82" t="s">
        <v>1053</v>
      </c>
      <c r="G894" s="82" t="s">
        <v>444</v>
      </c>
      <c r="H894" s="19">
        <v>143995135</v>
      </c>
      <c r="I894" s="20">
        <v>98</v>
      </c>
      <c r="J894" s="19" t="s">
        <v>1732</v>
      </c>
      <c r="K894" s="19" t="s">
        <v>1337</v>
      </c>
      <c r="L894" s="21">
        <v>40689</v>
      </c>
      <c r="M894" s="21">
        <v>42522</v>
      </c>
      <c r="N894" s="34">
        <v>60</v>
      </c>
      <c r="O894" s="34">
        <v>10</v>
      </c>
      <c r="P894" s="34">
        <v>60</v>
      </c>
      <c r="Q894" s="34">
        <v>10</v>
      </c>
      <c r="R894" s="52">
        <v>10</v>
      </c>
      <c r="S894" s="356">
        <v>131343</v>
      </c>
      <c r="T894" s="26">
        <v>0.05</v>
      </c>
      <c r="U894" s="27">
        <v>9.9000000000000005E-2</v>
      </c>
      <c r="V894" s="256">
        <v>2478.6044405053199</v>
      </c>
      <c r="W894" s="257">
        <v>116927.02912205686</v>
      </c>
      <c r="X894" s="257">
        <v>14415.970877943138</v>
      </c>
      <c r="Y894" s="257">
        <v>9071.8780283777814</v>
      </c>
      <c r="Z894" s="257">
        <v>5106.4452709453799</v>
      </c>
      <c r="AA894" s="257">
        <v>3965.4327574324016</v>
      </c>
      <c r="AB894" s="257">
        <v>632.27942447119028</v>
      </c>
      <c r="AC894" s="257"/>
      <c r="AD894" s="257">
        <v>31789.237308264397</v>
      </c>
      <c r="AE894" s="257">
        <v>17373.266430319622</v>
      </c>
      <c r="AK894" s="82">
        <v>10328</v>
      </c>
    </row>
    <row r="895" spans="2:37">
      <c r="B895" s="81">
        <v>41029</v>
      </c>
      <c r="C895" s="81">
        <v>41029</v>
      </c>
      <c r="D895" s="81">
        <v>41029</v>
      </c>
      <c r="E895" s="203">
        <v>525</v>
      </c>
      <c r="F895" s="82" t="s">
        <v>1053</v>
      </c>
      <c r="G895" s="82" t="s">
        <v>444</v>
      </c>
      <c r="H895" s="19">
        <v>143995550</v>
      </c>
      <c r="I895" s="20">
        <v>98</v>
      </c>
      <c r="J895" s="19" t="s">
        <v>171</v>
      </c>
      <c r="K895" s="19" t="s">
        <v>1337</v>
      </c>
      <c r="L895" s="21">
        <v>40781</v>
      </c>
      <c r="M895" s="21">
        <v>42597</v>
      </c>
      <c r="N895" s="34">
        <v>60</v>
      </c>
      <c r="O895" s="34">
        <v>7</v>
      </c>
      <c r="P895" s="34">
        <v>60</v>
      </c>
      <c r="Q895" s="34">
        <v>7</v>
      </c>
      <c r="R895" s="52">
        <v>7</v>
      </c>
      <c r="S895" s="356">
        <v>237357</v>
      </c>
      <c r="T895" s="26">
        <v>0.05</v>
      </c>
      <c r="U895" s="27">
        <v>9.9000000000000005E-2</v>
      </c>
      <c r="V895" s="256">
        <v>4479.2194040414888</v>
      </c>
      <c r="W895" s="257">
        <v>211305.12361773415</v>
      </c>
      <c r="X895" s="257">
        <v>26051.876382265851</v>
      </c>
      <c r="Y895" s="257">
        <v>11722.295594011321</v>
      </c>
      <c r="Z895" s="257">
        <v>6615.3875489685388</v>
      </c>
      <c r="AA895" s="257">
        <v>5106.9080450427819</v>
      </c>
      <c r="AB895" s="257">
        <v>799.83830998184635</v>
      </c>
      <c r="AC895" s="257"/>
      <c r="AD895" s="257">
        <v>57448.040624758934</v>
      </c>
      <c r="AE895" s="257">
        <v>31396.164242490053</v>
      </c>
      <c r="AK895" s="82">
        <v>525</v>
      </c>
    </row>
    <row r="896" spans="2:37">
      <c r="B896" s="81">
        <v>41029</v>
      </c>
      <c r="C896" s="81">
        <v>41029</v>
      </c>
      <c r="D896" s="81">
        <v>41029</v>
      </c>
      <c r="E896" s="203">
        <v>4039</v>
      </c>
      <c r="F896" s="82" t="s">
        <v>1053</v>
      </c>
      <c r="G896" s="82" t="s">
        <v>444</v>
      </c>
      <c r="H896" s="19">
        <v>143996565</v>
      </c>
      <c r="I896" s="20">
        <v>98</v>
      </c>
      <c r="J896" s="19" t="s">
        <v>239</v>
      </c>
      <c r="K896" s="19" t="s">
        <v>1337</v>
      </c>
      <c r="L896" s="21">
        <v>40808</v>
      </c>
      <c r="M896" s="21">
        <v>42644</v>
      </c>
      <c r="N896" s="34">
        <v>60</v>
      </c>
      <c r="O896" s="34">
        <v>6</v>
      </c>
      <c r="P896" s="34">
        <v>60</v>
      </c>
      <c r="Q896" s="34">
        <v>6</v>
      </c>
      <c r="R896" s="52">
        <v>6</v>
      </c>
      <c r="S896" s="356">
        <v>91686</v>
      </c>
      <c r="T896" s="26">
        <v>0.05</v>
      </c>
      <c r="U896" s="27">
        <v>9.9000000000000005E-2</v>
      </c>
      <c r="V896" s="256">
        <v>1730.2279278847809</v>
      </c>
      <c r="W896" s="257">
        <v>81622.709943315655</v>
      </c>
      <c r="X896" s="257">
        <v>10063.290056684345</v>
      </c>
      <c r="Y896" s="257">
        <v>3908.0925664213596</v>
      </c>
      <c r="Z896" s="257">
        <v>2207.4177256569224</v>
      </c>
      <c r="AA896" s="257">
        <v>1700.6748407644372</v>
      </c>
      <c r="AB896" s="257">
        <v>264.8234225443249</v>
      </c>
      <c r="AC896" s="257"/>
      <c r="AD896" s="257">
        <v>22190.965729772655</v>
      </c>
      <c r="AE896" s="257">
        <v>12127.675673087144</v>
      </c>
      <c r="AK896" s="82">
        <v>4039</v>
      </c>
    </row>
    <row r="897" spans="2:37">
      <c r="B897" s="81">
        <v>41029</v>
      </c>
      <c r="C897" s="81">
        <v>41029</v>
      </c>
      <c r="D897" s="81">
        <v>41029</v>
      </c>
      <c r="E897" s="203">
        <v>4204</v>
      </c>
      <c r="F897" s="82" t="s">
        <v>1053</v>
      </c>
      <c r="G897" s="82" t="s">
        <v>444</v>
      </c>
      <c r="H897" s="19">
        <v>143994953</v>
      </c>
      <c r="I897" s="20">
        <v>98</v>
      </c>
      <c r="J897" s="19" t="s">
        <v>257</v>
      </c>
      <c r="K897" s="19" t="s">
        <v>1337</v>
      </c>
      <c r="L897" s="21">
        <v>40802</v>
      </c>
      <c r="M897" s="21">
        <v>42644</v>
      </c>
      <c r="N897" s="34">
        <v>61</v>
      </c>
      <c r="O897" s="34">
        <v>6</v>
      </c>
      <c r="P897" s="34">
        <v>60</v>
      </c>
      <c r="Q897" s="34">
        <v>6</v>
      </c>
      <c r="R897" s="52">
        <v>6</v>
      </c>
      <c r="S897" s="356">
        <v>163042</v>
      </c>
      <c r="T897" s="26">
        <v>0.05</v>
      </c>
      <c r="U897" s="27">
        <v>9.9000000000000005E-2</v>
      </c>
      <c r="V897" s="256">
        <v>3076.8036757868203</v>
      </c>
      <c r="W897" s="257">
        <v>145146.80403309193</v>
      </c>
      <c r="X897" s="257">
        <v>17895.195966908068</v>
      </c>
      <c r="Y897" s="257">
        <v>6949.6240234547377</v>
      </c>
      <c r="Z897" s="257">
        <v>3925.3735665920199</v>
      </c>
      <c r="AA897" s="257">
        <v>3024.2504568627178</v>
      </c>
      <c r="AB897" s="257">
        <v>470.92620965547553</v>
      </c>
      <c r="AC897" s="257"/>
      <c r="AD897" s="257">
        <v>39461.416514119868</v>
      </c>
      <c r="AE897" s="257">
        <v>21566.220547209759</v>
      </c>
      <c r="AK897" s="82">
        <v>4204</v>
      </c>
    </row>
    <row r="898" spans="2:37">
      <c r="B898" s="81">
        <v>41029</v>
      </c>
      <c r="C898" s="81">
        <v>41029</v>
      </c>
      <c r="D898" s="81">
        <v>41029</v>
      </c>
      <c r="E898" s="203">
        <v>663</v>
      </c>
      <c r="F898" s="82" t="s">
        <v>1053</v>
      </c>
      <c r="G898" s="82" t="s">
        <v>444</v>
      </c>
      <c r="H898" s="19">
        <v>143995941</v>
      </c>
      <c r="I898" s="20">
        <v>98</v>
      </c>
      <c r="J898" s="19" t="s">
        <v>190</v>
      </c>
      <c r="K898" s="19" t="s">
        <v>1337</v>
      </c>
      <c r="L898" s="21">
        <v>40799</v>
      </c>
      <c r="M898" s="21">
        <v>43344</v>
      </c>
      <c r="N898" s="34">
        <v>84</v>
      </c>
      <c r="O898" s="34">
        <v>7</v>
      </c>
      <c r="P898" s="34">
        <v>60</v>
      </c>
      <c r="Q898" s="34">
        <v>7</v>
      </c>
      <c r="R898" s="52">
        <v>7</v>
      </c>
      <c r="S898" s="356">
        <v>75083</v>
      </c>
      <c r="T898" s="26">
        <v>0.05</v>
      </c>
      <c r="U898" s="27">
        <v>9.9000000000000005E-2</v>
      </c>
      <c r="V898" s="256">
        <v>1416.9088356932684</v>
      </c>
      <c r="W898" s="257">
        <v>66842.02528929137</v>
      </c>
      <c r="X898" s="257">
        <v>8240.9747107086296</v>
      </c>
      <c r="Y898" s="257">
        <v>3708.1068604892707</v>
      </c>
      <c r="Z898" s="257">
        <v>2092.6416467144636</v>
      </c>
      <c r="AA898" s="257">
        <v>1615.4652137748071</v>
      </c>
      <c r="AB898" s="257">
        <v>253.01238146912459</v>
      </c>
      <c r="AC898" s="257"/>
      <c r="AD898" s="257">
        <v>18172.504852305934</v>
      </c>
      <c r="AE898" s="257">
        <v>9931.5301415963349</v>
      </c>
      <c r="AK898" s="82">
        <v>663</v>
      </c>
    </row>
    <row r="899" spans="2:37" s="94" customFormat="1" ht="13.8" thickBot="1">
      <c r="B899" s="83">
        <v>41029</v>
      </c>
      <c r="C899" s="83">
        <v>41029</v>
      </c>
      <c r="D899" s="83">
        <v>41029</v>
      </c>
      <c r="E899" s="204">
        <v>3515</v>
      </c>
      <c r="F899" s="84" t="s">
        <v>1053</v>
      </c>
      <c r="G899" s="84" t="s">
        <v>444</v>
      </c>
      <c r="H899" s="86">
        <v>143058786</v>
      </c>
      <c r="I899" s="87">
        <v>99</v>
      </c>
      <c r="J899" s="86" t="s">
        <v>126</v>
      </c>
      <c r="K899" s="86" t="s">
        <v>1335</v>
      </c>
      <c r="L899" s="88">
        <v>40801</v>
      </c>
      <c r="M899" s="88">
        <v>51745</v>
      </c>
      <c r="N899" s="89">
        <v>360</v>
      </c>
      <c r="O899" s="89">
        <v>7</v>
      </c>
      <c r="P899" s="89">
        <v>228</v>
      </c>
      <c r="Q899" s="89">
        <v>7</v>
      </c>
      <c r="R899" s="90">
        <v>7</v>
      </c>
      <c r="S899" s="357">
        <v>1879014</v>
      </c>
      <c r="T899" s="91">
        <v>0.03</v>
      </c>
      <c r="U899" s="92">
        <v>8.1500000000000003E-2</v>
      </c>
      <c r="V899" s="258">
        <v>10822.014225954394</v>
      </c>
      <c r="W899" s="259">
        <v>1252938.7016742337</v>
      </c>
      <c r="X899" s="259">
        <v>626075.29832576634</v>
      </c>
      <c r="Y899" s="259">
        <v>59233.218962768013</v>
      </c>
      <c r="Z899" s="259">
        <v>32559.866756453965</v>
      </c>
      <c r="AA899" s="259">
        <v>26673.352206314048</v>
      </c>
      <c r="AB899" s="259">
        <v>19221.610036317386</v>
      </c>
      <c r="AC899" s="259"/>
      <c r="AD899" s="259">
        <v>1214480.5418434017</v>
      </c>
      <c r="AE899" s="259">
        <v>588405.24351755611</v>
      </c>
      <c r="AF899" s="250"/>
      <c r="AG899" s="85"/>
      <c r="AH899" s="95"/>
      <c r="AK899" s="84">
        <v>3515</v>
      </c>
    </row>
    <row r="900" spans="2:37">
      <c r="B900" s="81">
        <f t="shared" ref="B900:B938" si="1">+IF(C900&gt;M900,M900,C900)</f>
        <v>41060</v>
      </c>
      <c r="C900" s="81">
        <f>+IF(M900&lt;=DATE(2012,5,31),M900,DATE(2012,5,31))</f>
        <v>41060</v>
      </c>
      <c r="D900" s="81">
        <v>41060</v>
      </c>
      <c r="E900" s="203">
        <v>2050</v>
      </c>
      <c r="F900" s="82" t="str">
        <f t="shared" ref="F900:F938" si="2">+IF(B900=M900,"N",IF(B900&lt;M900,"E","CHECK"))</f>
        <v>E</v>
      </c>
      <c r="G900" s="82" t="s">
        <v>444</v>
      </c>
      <c r="H900" s="19">
        <v>141019821</v>
      </c>
      <c r="I900" s="20">
        <v>98</v>
      </c>
      <c r="J900" s="19" t="s">
        <v>764</v>
      </c>
      <c r="K900" s="103" t="s">
        <v>1333</v>
      </c>
      <c r="L900" s="21">
        <v>36533</v>
      </c>
      <c r="M900" s="21">
        <v>41471</v>
      </c>
      <c r="N900" s="34">
        <f>ROUND(((+M900-L900)/30.5),0)</f>
        <v>162</v>
      </c>
      <c r="O900" s="34">
        <f>+N900</f>
        <v>162</v>
      </c>
      <c r="P900" s="34">
        <v>60</v>
      </c>
      <c r="Q900" s="34">
        <v>60</v>
      </c>
      <c r="R900" s="52">
        <v>228</v>
      </c>
      <c r="S900" s="356">
        <v>268881</v>
      </c>
      <c r="T900" s="26">
        <v>0.05</v>
      </c>
      <c r="U900" s="27">
        <v>0.104</v>
      </c>
      <c r="V900" s="256">
        <v>5074.1161734352872</v>
      </c>
      <c r="W900" s="257">
        <v>236617.35408695007</v>
      </c>
      <c r="X900" s="257">
        <v>32263.645913049928</v>
      </c>
      <c r="Y900" s="257">
        <v>67829.616319164386</v>
      </c>
      <c r="Z900" s="257">
        <v>35565.970406118104</v>
      </c>
      <c r="AA900" s="257">
        <v>32263.645913046283</v>
      </c>
      <c r="AB900" s="257">
        <v>32263.645913049928</v>
      </c>
      <c r="AC900" s="257"/>
      <c r="AD900" s="257">
        <v>67829.616319164386</v>
      </c>
      <c r="AE900" s="257">
        <v>35565.970406118104</v>
      </c>
    </row>
    <row r="901" spans="2:37">
      <c r="B901" s="81">
        <f t="shared" si="1"/>
        <v>41060</v>
      </c>
      <c r="C901" s="81">
        <f t="shared" ref="C901:C938" si="3">+IF(M901&lt;=DATE(2012,5,31),M901,DATE(2012,5,31))</f>
        <v>41060</v>
      </c>
      <c r="D901" s="81">
        <v>41060</v>
      </c>
      <c r="E901" s="203">
        <v>2</v>
      </c>
      <c r="F901" s="82" t="str">
        <f t="shared" si="2"/>
        <v>E</v>
      </c>
      <c r="G901" s="82" t="s">
        <v>349</v>
      </c>
      <c r="H901" s="19">
        <v>141069357</v>
      </c>
      <c r="I901" s="20">
        <v>98</v>
      </c>
      <c r="J901" s="19" t="s">
        <v>1414</v>
      </c>
      <c r="K901" s="103" t="s">
        <v>1333</v>
      </c>
      <c r="L901" s="21">
        <v>39668</v>
      </c>
      <c r="M901" s="21">
        <v>41493</v>
      </c>
      <c r="N901" s="34">
        <v>60</v>
      </c>
      <c r="O901" s="34">
        <v>45</v>
      </c>
      <c r="P901" s="34">
        <v>60</v>
      </c>
      <c r="Q901" s="34">
        <v>45</v>
      </c>
      <c r="R901" s="52">
        <v>45</v>
      </c>
      <c r="S901" s="356">
        <v>275000</v>
      </c>
      <c r="T901" s="26">
        <v>0.05</v>
      </c>
      <c r="U901" s="27">
        <v>0.104</v>
      </c>
      <c r="V901" s="256">
        <v>5189.58925210299</v>
      </c>
      <c r="W901" s="257">
        <v>242002.12128752598</v>
      </c>
      <c r="X901" s="257">
        <v>32997.878712474019</v>
      </c>
      <c r="Y901" s="257">
        <v>64231.115644839127</v>
      </c>
      <c r="Z901" s="257">
        <v>33840.695685995939</v>
      </c>
      <c r="AA901" s="257">
        <v>30390.419958843187</v>
      </c>
      <c r="AB901" s="257">
        <v>6512.7392195672401</v>
      </c>
      <c r="AC901" s="257"/>
      <c r="AD901" s="257">
        <v>69373.233838650602</v>
      </c>
      <c r="AE901" s="257">
        <v>36375.355126180249</v>
      </c>
    </row>
    <row r="902" spans="2:37">
      <c r="B902" s="81">
        <f t="shared" si="1"/>
        <v>41060</v>
      </c>
      <c r="C902" s="81">
        <f t="shared" si="3"/>
        <v>41060</v>
      </c>
      <c r="D902" s="81">
        <v>41060</v>
      </c>
      <c r="E902" s="203">
        <v>10329</v>
      </c>
      <c r="F902" s="82" t="str">
        <f t="shared" si="2"/>
        <v>E</v>
      </c>
      <c r="G902" s="82" t="s">
        <v>444</v>
      </c>
      <c r="H902" s="19">
        <v>141081888</v>
      </c>
      <c r="I902" s="20">
        <v>98</v>
      </c>
      <c r="J902" s="19" t="s">
        <v>882</v>
      </c>
      <c r="K902" s="103" t="s">
        <v>1333</v>
      </c>
      <c r="L902" s="21">
        <v>40057</v>
      </c>
      <c r="M902" s="21">
        <v>41177</v>
      </c>
      <c r="N902" s="34">
        <v>37</v>
      </c>
      <c r="O902" s="34">
        <v>32</v>
      </c>
      <c r="P902" s="34">
        <v>37</v>
      </c>
      <c r="Q902" s="34">
        <v>32</v>
      </c>
      <c r="R902" s="52">
        <v>32</v>
      </c>
      <c r="S902" s="356">
        <v>75000</v>
      </c>
      <c r="T902" s="26">
        <v>0.05</v>
      </c>
      <c r="U902" s="27">
        <v>0.104</v>
      </c>
      <c r="V902" s="256">
        <v>2191.5019099473998</v>
      </c>
      <c r="W902" s="257">
        <v>69116.171657969768</v>
      </c>
      <c r="X902" s="257">
        <v>5883.8283420302323</v>
      </c>
      <c r="Y902" s="257">
        <v>11690.166651383845</v>
      </c>
      <c r="Z902" s="257">
        <v>5949.9224261063973</v>
      </c>
      <c r="AA902" s="257">
        <v>5740.2442252774472</v>
      </c>
      <c r="AB902" s="257">
        <v>825.8004690568747</v>
      </c>
      <c r="AC902" s="257"/>
      <c r="AD902" s="257">
        <v>11969.399010083269</v>
      </c>
      <c r="AE902" s="257">
        <v>6085.5706680540225</v>
      </c>
    </row>
    <row r="903" spans="2:37">
      <c r="B903" s="81">
        <f t="shared" si="1"/>
        <v>41060</v>
      </c>
      <c r="C903" s="81">
        <f t="shared" si="3"/>
        <v>41060</v>
      </c>
      <c r="D903" s="81">
        <v>41060</v>
      </c>
      <c r="E903" s="203">
        <v>87</v>
      </c>
      <c r="F903" s="82" t="str">
        <f t="shared" si="2"/>
        <v>E</v>
      </c>
      <c r="G903" s="82" t="s">
        <v>444</v>
      </c>
      <c r="H903" s="19">
        <v>141993852</v>
      </c>
      <c r="I903" s="20">
        <v>98</v>
      </c>
      <c r="J903" s="19" t="s">
        <v>1352</v>
      </c>
      <c r="K903" s="103" t="s">
        <v>1333</v>
      </c>
      <c r="L903" s="21">
        <v>40448</v>
      </c>
      <c r="M903" s="21">
        <v>42278</v>
      </c>
      <c r="N903" s="34">
        <v>60</v>
      </c>
      <c r="O903" s="34">
        <v>19</v>
      </c>
      <c r="P903" s="34">
        <v>60</v>
      </c>
      <c r="Q903" s="34">
        <v>19</v>
      </c>
      <c r="R903" s="52">
        <v>19</v>
      </c>
      <c r="S903" s="356">
        <v>242491</v>
      </c>
      <c r="T903" s="26">
        <v>0.05</v>
      </c>
      <c r="U903" s="27">
        <v>0.104</v>
      </c>
      <c r="V903" s="256">
        <v>4576.1043175698405</v>
      </c>
      <c r="W903" s="257">
        <v>213393.95052048532</v>
      </c>
      <c r="X903" s="257">
        <v>29097.049479514681</v>
      </c>
      <c r="Y903" s="257">
        <v>30892.397694467643</v>
      </c>
      <c r="Z903" s="257">
        <v>16595.62671511991</v>
      </c>
      <c r="AA903" s="257">
        <v>14296.770979347733</v>
      </c>
      <c r="AB903" s="257">
        <v>2424.7541232928902</v>
      </c>
      <c r="AC903" s="257"/>
      <c r="AD903" s="257">
        <v>61172.308533702591</v>
      </c>
      <c r="AE903" s="257">
        <v>32075.259054191181</v>
      </c>
    </row>
    <row r="904" spans="2:37">
      <c r="B904" s="81">
        <f t="shared" si="1"/>
        <v>40996</v>
      </c>
      <c r="C904" s="81">
        <f t="shared" si="3"/>
        <v>40996</v>
      </c>
      <c r="D904" s="81">
        <v>41060</v>
      </c>
      <c r="E904" s="203">
        <v>76</v>
      </c>
      <c r="F904" s="82" t="str">
        <f t="shared" si="2"/>
        <v>N</v>
      </c>
      <c r="G904" s="82" t="s">
        <v>444</v>
      </c>
      <c r="H904" s="19">
        <v>143017184</v>
      </c>
      <c r="I904" s="20">
        <v>98</v>
      </c>
      <c r="J904" s="19" t="s">
        <v>888</v>
      </c>
      <c r="K904" s="103" t="s">
        <v>1333</v>
      </c>
      <c r="L904" s="21">
        <v>38427</v>
      </c>
      <c r="M904" s="21">
        <v>40996</v>
      </c>
      <c r="N904" s="34">
        <v>84</v>
      </c>
      <c r="O904" s="34">
        <v>86</v>
      </c>
      <c r="P904" s="34">
        <v>60</v>
      </c>
      <c r="Q904" s="34">
        <v>60</v>
      </c>
      <c r="R904" s="52">
        <v>86</v>
      </c>
      <c r="S904" s="356">
        <v>375000</v>
      </c>
      <c r="T904" s="26">
        <v>0.05</v>
      </c>
      <c r="U904" s="27">
        <v>0.104</v>
      </c>
      <c r="V904" s="256">
        <v>7076.7126165040781</v>
      </c>
      <c r="W904" s="257">
        <v>330002.8926648082</v>
      </c>
      <c r="X904" s="257">
        <v>44997.107335191802</v>
      </c>
      <c r="Y904" s="257">
        <v>94599.864325432573</v>
      </c>
      <c r="Z904" s="257">
        <v>49602.756990245813</v>
      </c>
      <c r="AA904" s="257">
        <v>44997.10733518676</v>
      </c>
      <c r="AB904" s="257">
        <v>16972.593117660068</v>
      </c>
      <c r="AC904" s="257"/>
      <c r="AD904" s="257">
        <v>94599.864325432573</v>
      </c>
      <c r="AE904" s="257">
        <v>49602.756990245813</v>
      </c>
    </row>
    <row r="905" spans="2:37">
      <c r="B905" s="81">
        <f t="shared" si="1"/>
        <v>41060</v>
      </c>
      <c r="C905" s="81">
        <f t="shared" si="3"/>
        <v>41060</v>
      </c>
      <c r="D905" s="81">
        <v>41060</v>
      </c>
      <c r="E905" s="203">
        <v>352</v>
      </c>
      <c r="F905" s="82" t="str">
        <f t="shared" si="2"/>
        <v>E</v>
      </c>
      <c r="G905" s="82" t="s">
        <v>444</v>
      </c>
      <c r="H905" s="19">
        <v>143021858</v>
      </c>
      <c r="I905" s="20">
        <v>99</v>
      </c>
      <c r="J905" s="19" t="s">
        <v>492</v>
      </c>
      <c r="K905" s="103" t="s">
        <v>1331</v>
      </c>
      <c r="L905" s="21">
        <v>39619</v>
      </c>
      <c r="M905" s="21">
        <v>45435</v>
      </c>
      <c r="N905" s="34">
        <v>191</v>
      </c>
      <c r="O905" s="34">
        <v>46</v>
      </c>
      <c r="P905" s="34">
        <v>191</v>
      </c>
      <c r="Q905" s="34">
        <v>46</v>
      </c>
      <c r="R905" s="52">
        <v>46</v>
      </c>
      <c r="S905" s="356">
        <v>1885718</v>
      </c>
      <c r="T905" s="26">
        <v>0.03</v>
      </c>
      <c r="U905" s="27">
        <v>8.6499999999999994E-2</v>
      </c>
      <c r="V905" s="256">
        <v>12429.001748162524</v>
      </c>
      <c r="W905" s="257">
        <v>1286920.7071855208</v>
      </c>
      <c r="X905" s="257">
        <v>598797.29281447921</v>
      </c>
      <c r="Y905" s="257">
        <v>400510.77317832905</v>
      </c>
      <c r="Z905" s="257">
        <v>196143.74254883299</v>
      </c>
      <c r="AA905" s="257">
        <v>204367.03062949606</v>
      </c>
      <c r="AB905" s="257">
        <v>120809.98012923704</v>
      </c>
      <c r="AC905" s="257"/>
      <c r="AD905" s="257">
        <v>1087018.6267134962</v>
      </c>
      <c r="AE905" s="257">
        <v>488221.33389899664</v>
      </c>
    </row>
    <row r="906" spans="2:37">
      <c r="B906" s="81">
        <f t="shared" si="1"/>
        <v>41060</v>
      </c>
      <c r="C906" s="81">
        <f t="shared" si="3"/>
        <v>41060</v>
      </c>
      <c r="D906" s="81">
        <v>41060</v>
      </c>
      <c r="E906" s="203">
        <v>10362</v>
      </c>
      <c r="F906" s="82" t="str">
        <f t="shared" si="2"/>
        <v>E</v>
      </c>
      <c r="G906" s="82" t="s">
        <v>444</v>
      </c>
      <c r="H906" s="19">
        <v>143023192</v>
      </c>
      <c r="I906" s="20">
        <v>98</v>
      </c>
      <c r="J906" s="19" t="s">
        <v>910</v>
      </c>
      <c r="K906" s="103" t="s">
        <v>1333</v>
      </c>
      <c r="L906" s="21">
        <v>39489</v>
      </c>
      <c r="M906" s="21">
        <v>41297</v>
      </c>
      <c r="N906" s="34">
        <v>59</v>
      </c>
      <c r="O906" s="34">
        <v>51</v>
      </c>
      <c r="P906" s="34">
        <v>59</v>
      </c>
      <c r="Q906" s="34">
        <v>51</v>
      </c>
      <c r="R906" s="52">
        <v>51</v>
      </c>
      <c r="S906" s="356">
        <v>295622</v>
      </c>
      <c r="T906" s="26">
        <v>0.05</v>
      </c>
      <c r="U906" s="27">
        <v>0.104</v>
      </c>
      <c r="V906" s="256">
        <v>5662.0092262028247</v>
      </c>
      <c r="W906" s="257">
        <v>260658.3874617386</v>
      </c>
      <c r="X906" s="257">
        <v>34963.612538261397</v>
      </c>
      <c r="Y906" s="257">
        <v>71683.452113989915</v>
      </c>
      <c r="Z906" s="257">
        <v>37598.904993288117</v>
      </c>
      <c r="AA906" s="257">
        <v>34084.547120701798</v>
      </c>
      <c r="AB906" s="257">
        <v>7820.8080677689968</v>
      </c>
      <c r="AC906" s="257"/>
      <c r="AD906" s="257">
        <v>73400.156884224853</v>
      </c>
      <c r="AE906" s="257">
        <v>38436.54434596745</v>
      </c>
    </row>
    <row r="907" spans="2:37">
      <c r="B907" s="81">
        <f t="shared" si="1"/>
        <v>41060</v>
      </c>
      <c r="C907" s="81">
        <f t="shared" si="3"/>
        <v>41060</v>
      </c>
      <c r="D907" s="81">
        <v>41060</v>
      </c>
      <c r="E907" s="203">
        <v>4193</v>
      </c>
      <c r="F907" s="82" t="str">
        <f t="shared" si="2"/>
        <v>E</v>
      </c>
      <c r="G907" s="82" t="s">
        <v>444</v>
      </c>
      <c r="H907" s="19">
        <v>143029530</v>
      </c>
      <c r="I907" s="20">
        <v>98</v>
      </c>
      <c r="J907" s="19" t="s">
        <v>971</v>
      </c>
      <c r="K907" s="103" t="s">
        <v>1333</v>
      </c>
      <c r="L907" s="21">
        <v>39577</v>
      </c>
      <c r="M907" s="21">
        <v>42117</v>
      </c>
      <c r="N907" s="34">
        <v>84</v>
      </c>
      <c r="O907" s="34">
        <v>48</v>
      </c>
      <c r="P907" s="34">
        <v>60</v>
      </c>
      <c r="Q907" s="34">
        <v>48</v>
      </c>
      <c r="R907" s="52">
        <v>48</v>
      </c>
      <c r="S907" s="356">
        <v>351494</v>
      </c>
      <c r="T907" s="26">
        <v>0.05</v>
      </c>
      <c r="U907" s="27">
        <v>0.104</v>
      </c>
      <c r="V907" s="256">
        <v>6633.1253984679579</v>
      </c>
      <c r="W907" s="257">
        <v>309317.43134486419</v>
      </c>
      <c r="X907" s="257">
        <v>42176.568655135809</v>
      </c>
      <c r="Y907" s="257">
        <v>84361.717963865682</v>
      </c>
      <c r="Z907" s="257">
        <v>44379.029488316366</v>
      </c>
      <c r="AA907" s="257">
        <v>39982.688475549316</v>
      </c>
      <c r="AB907" s="257">
        <v>8879.2776116075383</v>
      </c>
      <c r="AC907" s="257"/>
      <c r="AD907" s="257">
        <v>88670.092563209502</v>
      </c>
      <c r="AE907" s="257">
        <v>46493.523908078598</v>
      </c>
    </row>
    <row r="908" spans="2:37">
      <c r="B908" s="81">
        <f t="shared" si="1"/>
        <v>41060</v>
      </c>
      <c r="C908" s="81">
        <f t="shared" si="3"/>
        <v>41060</v>
      </c>
      <c r="D908" s="81">
        <v>41060</v>
      </c>
      <c r="E908" s="203">
        <v>3209</v>
      </c>
      <c r="F908" s="82" t="str">
        <f t="shared" si="2"/>
        <v>E</v>
      </c>
      <c r="G908" s="82" t="s">
        <v>444</v>
      </c>
      <c r="H908" s="19">
        <v>143034526</v>
      </c>
      <c r="I908" s="20">
        <v>99</v>
      </c>
      <c r="J908" s="19" t="s">
        <v>605</v>
      </c>
      <c r="K908" s="103" t="s">
        <v>1331</v>
      </c>
      <c r="L908" s="21">
        <v>40108</v>
      </c>
      <c r="M908" s="21">
        <v>51075</v>
      </c>
      <c r="N908" s="34">
        <v>361</v>
      </c>
      <c r="O908" s="34">
        <v>30</v>
      </c>
      <c r="P908" s="34">
        <v>228</v>
      </c>
      <c r="Q908" s="34">
        <v>30</v>
      </c>
      <c r="R908" s="52">
        <v>30</v>
      </c>
      <c r="S908" s="356">
        <v>3189481</v>
      </c>
      <c r="T908" s="26">
        <v>0.03</v>
      </c>
      <c r="U908" s="27">
        <v>8.6499999999999994E-2</v>
      </c>
      <c r="V908" s="256">
        <v>18369.532507693526</v>
      </c>
      <c r="W908" s="257">
        <v>2052855.2525476008</v>
      </c>
      <c r="X908" s="257">
        <v>1136625.7474523992</v>
      </c>
      <c r="Y908" s="257">
        <v>431938.31780218618</v>
      </c>
      <c r="Z908" s="257">
        <v>227637.30567542679</v>
      </c>
      <c r="AA908" s="257">
        <v>204301.01212675939</v>
      </c>
      <c r="AB908" s="257">
        <v>149556.01940163149</v>
      </c>
      <c r="AC908" s="257"/>
      <c r="AD908" s="257">
        <v>2135398.1592064803</v>
      </c>
      <c r="AE908" s="257">
        <v>998772.41175404587</v>
      </c>
    </row>
    <row r="909" spans="2:37">
      <c r="B909" s="81">
        <f t="shared" si="1"/>
        <v>41060</v>
      </c>
      <c r="C909" s="81">
        <f t="shared" si="3"/>
        <v>41060</v>
      </c>
      <c r="D909" s="81">
        <v>41060</v>
      </c>
      <c r="E909" s="203">
        <v>4154</v>
      </c>
      <c r="F909" s="82" t="str">
        <f t="shared" si="2"/>
        <v>E</v>
      </c>
      <c r="G909" s="82" t="s">
        <v>444</v>
      </c>
      <c r="H909" s="19">
        <v>143039560</v>
      </c>
      <c r="I909" s="20">
        <v>98</v>
      </c>
      <c r="J909" s="19" t="s">
        <v>1107</v>
      </c>
      <c r="K909" s="103" t="s">
        <v>1333</v>
      </c>
      <c r="L909" s="21">
        <v>40071</v>
      </c>
      <c r="M909" s="21">
        <v>41874</v>
      </c>
      <c r="N909" s="34">
        <v>59</v>
      </c>
      <c r="O909" s="34">
        <v>31</v>
      </c>
      <c r="P909" s="34">
        <v>59</v>
      </c>
      <c r="Q909" s="34">
        <v>31</v>
      </c>
      <c r="R909" s="52">
        <v>31</v>
      </c>
      <c r="S909" s="356">
        <v>177354</v>
      </c>
      <c r="T909" s="26">
        <v>0.05</v>
      </c>
      <c r="U909" s="27">
        <v>0.104</v>
      </c>
      <c r="V909" s="256">
        <v>3396.8378006507496</v>
      </c>
      <c r="W909" s="257">
        <v>156378.10328693126</v>
      </c>
      <c r="X909" s="257">
        <v>20975.896713068738</v>
      </c>
      <c r="Y909" s="257">
        <v>33052.963223448962</v>
      </c>
      <c r="Z909" s="257">
        <v>17545.012800296903</v>
      </c>
      <c r="AA909" s="257">
        <v>15507.950423152059</v>
      </c>
      <c r="AB909" s="257">
        <v>2851.9859566014511</v>
      </c>
      <c r="AC909" s="257"/>
      <c r="AD909" s="257">
        <v>44035.32695146108</v>
      </c>
      <c r="AE909" s="257">
        <v>23059.430238394663</v>
      </c>
    </row>
    <row r="910" spans="2:37">
      <c r="B910" s="81">
        <f t="shared" si="1"/>
        <v>41060</v>
      </c>
      <c r="C910" s="81">
        <f t="shared" si="3"/>
        <v>41060</v>
      </c>
      <c r="D910" s="81">
        <v>41060</v>
      </c>
      <c r="E910" s="203">
        <v>4149</v>
      </c>
      <c r="F910" s="82" t="str">
        <f t="shared" si="2"/>
        <v>E</v>
      </c>
      <c r="G910" s="82" t="s">
        <v>444</v>
      </c>
      <c r="H910" s="19">
        <v>143040046</v>
      </c>
      <c r="I910" s="20">
        <v>99</v>
      </c>
      <c r="J910" s="19" t="s">
        <v>1115</v>
      </c>
      <c r="K910" s="103" t="s">
        <v>1331</v>
      </c>
      <c r="L910" s="21">
        <v>40169</v>
      </c>
      <c r="M910" s="21">
        <v>51129</v>
      </c>
      <c r="N910" s="34">
        <v>360</v>
      </c>
      <c r="O910" s="34">
        <v>28</v>
      </c>
      <c r="P910" s="34">
        <v>228</v>
      </c>
      <c r="Q910" s="34">
        <v>28</v>
      </c>
      <c r="R910" s="52">
        <v>28</v>
      </c>
      <c r="S910" s="356">
        <v>1740021</v>
      </c>
      <c r="T910" s="26">
        <v>0.03</v>
      </c>
      <c r="U910" s="27">
        <v>8.6499999999999994E-2</v>
      </c>
      <c r="V910" s="256">
        <v>10021.496388775915</v>
      </c>
      <c r="W910" s="257">
        <v>1119934.9516090953</v>
      </c>
      <c r="X910" s="257">
        <v>620086.04839090467</v>
      </c>
      <c r="Y910" s="257">
        <v>220383.49568605525</v>
      </c>
      <c r="Z910" s="257">
        <v>116323.99630918518</v>
      </c>
      <c r="AA910" s="257">
        <v>104059.49937687007</v>
      </c>
      <c r="AB910" s="257">
        <v>76150.918223444445</v>
      </c>
      <c r="AC910" s="257"/>
      <c r="AD910" s="257">
        <v>1164966.2250317889</v>
      </c>
      <c r="AE910" s="257">
        <v>544880.17664086621</v>
      </c>
    </row>
    <row r="911" spans="2:37">
      <c r="B911" s="81">
        <f t="shared" si="1"/>
        <v>41060</v>
      </c>
      <c r="C911" s="81">
        <f t="shared" si="3"/>
        <v>41060</v>
      </c>
      <c r="D911" s="81">
        <v>41060</v>
      </c>
      <c r="E911" s="203">
        <v>208</v>
      </c>
      <c r="F911" s="82" t="str">
        <f t="shared" si="2"/>
        <v>E</v>
      </c>
      <c r="G911" s="82" t="s">
        <v>349</v>
      </c>
      <c r="H911" s="19">
        <v>143514781</v>
      </c>
      <c r="I911" s="20">
        <v>99</v>
      </c>
      <c r="J911" s="19" t="s">
        <v>102</v>
      </c>
      <c r="K911" s="103" t="s">
        <v>1334</v>
      </c>
      <c r="L911" s="21">
        <v>40477</v>
      </c>
      <c r="M911" s="21">
        <v>47788</v>
      </c>
      <c r="N911" s="34">
        <v>240</v>
      </c>
      <c r="O911" s="34">
        <v>18</v>
      </c>
      <c r="P911" s="34">
        <v>228</v>
      </c>
      <c r="Q911" s="34">
        <v>18</v>
      </c>
      <c r="R911" s="52">
        <v>18</v>
      </c>
      <c r="S911" s="356">
        <v>4172773</v>
      </c>
      <c r="T911" s="26">
        <v>0.03</v>
      </c>
      <c r="U911" s="27">
        <v>7.6499999999999999E-2</v>
      </c>
      <c r="V911" s="256">
        <v>24032.715438883577</v>
      </c>
      <c r="W911" s="257">
        <v>2884560.6473079934</v>
      </c>
      <c r="X911" s="257">
        <v>1288212.3526920066</v>
      </c>
      <c r="Y911" s="257">
        <v>325306.95372494601</v>
      </c>
      <c r="Z911" s="257">
        <v>182502.46666867961</v>
      </c>
      <c r="AA911" s="257">
        <v>142804.4870562664</v>
      </c>
      <c r="AB911" s="257">
        <v>101700.97521252684</v>
      </c>
      <c r="AC911" s="257"/>
      <c r="AD911" s="257">
        <v>2594898.4727574801</v>
      </c>
      <c r="AE911" s="257">
        <v>1306686.1200653545</v>
      </c>
    </row>
    <row r="912" spans="2:37">
      <c r="B912" s="81">
        <f t="shared" si="1"/>
        <v>41060</v>
      </c>
      <c r="C912" s="81">
        <f t="shared" si="3"/>
        <v>41060</v>
      </c>
      <c r="D912" s="81">
        <v>41060</v>
      </c>
      <c r="E912" s="203">
        <v>3117</v>
      </c>
      <c r="F912" s="82" t="str">
        <f t="shared" si="2"/>
        <v>E</v>
      </c>
      <c r="G912" s="82" t="s">
        <v>349</v>
      </c>
      <c r="H912" s="19">
        <v>143990567</v>
      </c>
      <c r="I912" s="20">
        <v>98</v>
      </c>
      <c r="J912" s="19" t="s">
        <v>908</v>
      </c>
      <c r="K912" s="103" t="s">
        <v>1333</v>
      </c>
      <c r="L912" s="21">
        <v>40424</v>
      </c>
      <c r="M912" s="21">
        <v>42248</v>
      </c>
      <c r="N912" s="34">
        <v>60</v>
      </c>
      <c r="O912" s="34">
        <v>20</v>
      </c>
      <c r="P912" s="34">
        <v>60</v>
      </c>
      <c r="Q912" s="34">
        <v>20</v>
      </c>
      <c r="R912" s="52">
        <v>20</v>
      </c>
      <c r="S912" s="356">
        <v>200611</v>
      </c>
      <c r="T912" s="26">
        <v>0.05</v>
      </c>
      <c r="U912" s="27">
        <v>0.104</v>
      </c>
      <c r="V912" s="256">
        <v>3785.7770525586652</v>
      </c>
      <c r="W912" s="257">
        <v>176539.22746767954</v>
      </c>
      <c r="X912" s="257">
        <v>24071.772532320465</v>
      </c>
      <c r="Y912" s="257">
        <v>26685.160541839425</v>
      </c>
      <c r="Z912" s="257">
        <v>14322.816308945821</v>
      </c>
      <c r="AA912" s="257">
        <v>12362.344232893603</v>
      </c>
      <c r="AB912" s="257">
        <v>2111.5589940631985</v>
      </c>
      <c r="AC912" s="257"/>
      <c r="AD912" s="257">
        <v>50607.395685838266</v>
      </c>
      <c r="AE912" s="257">
        <v>26535.623153520555</v>
      </c>
    </row>
    <row r="913" spans="2:31">
      <c r="B913" s="81">
        <f t="shared" si="1"/>
        <v>41060</v>
      </c>
      <c r="C913" s="81">
        <f t="shared" si="3"/>
        <v>41060</v>
      </c>
      <c r="D913" s="81">
        <v>41060</v>
      </c>
      <c r="E913" s="203">
        <v>3017</v>
      </c>
      <c r="F913" s="82" t="str">
        <f t="shared" si="2"/>
        <v>E</v>
      </c>
      <c r="G913" s="82" t="s">
        <v>444</v>
      </c>
      <c r="H913" s="19">
        <v>143991334</v>
      </c>
      <c r="I913" s="20">
        <v>98</v>
      </c>
      <c r="J913" s="19" t="s">
        <v>579</v>
      </c>
      <c r="K913" s="103" t="s">
        <v>1333</v>
      </c>
      <c r="L913" s="21">
        <v>40312</v>
      </c>
      <c r="M913" s="21">
        <v>42125</v>
      </c>
      <c r="N913" s="34">
        <v>60</v>
      </c>
      <c r="O913" s="34">
        <v>24</v>
      </c>
      <c r="P913" s="34">
        <v>60</v>
      </c>
      <c r="Q913" s="34">
        <v>24</v>
      </c>
      <c r="R913" s="52">
        <v>24</v>
      </c>
      <c r="S913" s="356">
        <v>150229</v>
      </c>
      <c r="T913" s="26">
        <v>0.05</v>
      </c>
      <c r="U913" s="27">
        <v>0.104</v>
      </c>
      <c r="V913" s="256">
        <v>2835.0065591061098</v>
      </c>
      <c r="W913" s="257">
        <v>132202.67883237725</v>
      </c>
      <c r="X913" s="257">
        <v>18026.321167622751</v>
      </c>
      <c r="Y913" s="257">
        <v>23188.561922817236</v>
      </c>
      <c r="Z913" s="257">
        <v>12403.13940712743</v>
      </c>
      <c r="AA913" s="257">
        <v>10785.422515689806</v>
      </c>
      <c r="AB913" s="257">
        <v>1897.5074913287106</v>
      </c>
      <c r="AC913" s="257"/>
      <c r="AD913" s="257">
        <v>37897.714713987778</v>
      </c>
      <c r="AE913" s="257">
        <v>19871.393546367028</v>
      </c>
    </row>
    <row r="914" spans="2:31">
      <c r="B914" s="81">
        <f t="shared" si="1"/>
        <v>41060</v>
      </c>
      <c r="C914" s="81">
        <f t="shared" si="3"/>
        <v>41060</v>
      </c>
      <c r="D914" s="81">
        <v>41060</v>
      </c>
      <c r="E914" s="203">
        <v>3212</v>
      </c>
      <c r="F914" s="82" t="str">
        <f t="shared" si="2"/>
        <v>E</v>
      </c>
      <c r="G914" s="82" t="s">
        <v>444</v>
      </c>
      <c r="H914" s="19">
        <v>143991555</v>
      </c>
      <c r="I914" s="20">
        <v>98</v>
      </c>
      <c r="J914" s="19" t="s">
        <v>203</v>
      </c>
      <c r="K914" s="103" t="s">
        <v>1333</v>
      </c>
      <c r="L914" s="21">
        <v>40325</v>
      </c>
      <c r="M914" s="21">
        <v>41061</v>
      </c>
      <c r="N914" s="34">
        <v>24</v>
      </c>
      <c r="O914" s="34">
        <v>23</v>
      </c>
      <c r="P914" s="34">
        <v>24</v>
      </c>
      <c r="Q914" s="34">
        <v>23</v>
      </c>
      <c r="R914" s="52">
        <v>23</v>
      </c>
      <c r="S914" s="356">
        <v>52186</v>
      </c>
      <c r="T914" s="26">
        <v>0.05</v>
      </c>
      <c r="U914" s="27">
        <v>0.104</v>
      </c>
      <c r="V914" s="256">
        <v>2289.472344662086</v>
      </c>
      <c r="W914" s="257">
        <v>49416.879004424933</v>
      </c>
      <c r="X914" s="257">
        <v>2769.1209955750674</v>
      </c>
      <c r="Y914" s="257">
        <v>5510.7856610662966</v>
      </c>
      <c r="Z914" s="257">
        <v>2751.8363866427244</v>
      </c>
      <c r="AA914" s="257">
        <v>2758.9492744235722</v>
      </c>
      <c r="AB914" s="257">
        <v>279.34115306239715</v>
      </c>
      <c r="AC914" s="257"/>
      <c r="AD914" s="257">
        <v>5530.4572674645788</v>
      </c>
      <c r="AE914" s="257">
        <v>2761.3362718902845</v>
      </c>
    </row>
    <row r="915" spans="2:31">
      <c r="B915" s="81">
        <f t="shared" si="1"/>
        <v>41060</v>
      </c>
      <c r="C915" s="81">
        <f t="shared" si="3"/>
        <v>41060</v>
      </c>
      <c r="D915" s="81">
        <v>41060</v>
      </c>
      <c r="E915" s="203">
        <v>2</v>
      </c>
      <c r="F915" s="82" t="str">
        <f t="shared" si="2"/>
        <v>E</v>
      </c>
      <c r="G915" s="82" t="s">
        <v>349</v>
      </c>
      <c r="H915" s="19">
        <v>143993434</v>
      </c>
      <c r="I915" s="20">
        <v>98</v>
      </c>
      <c r="J915" s="19" t="s">
        <v>1414</v>
      </c>
      <c r="K915" s="103" t="s">
        <v>1333</v>
      </c>
      <c r="L915" s="21">
        <v>40409</v>
      </c>
      <c r="M915" s="21">
        <v>42248</v>
      </c>
      <c r="N915" s="34">
        <v>60</v>
      </c>
      <c r="O915" s="34">
        <v>20</v>
      </c>
      <c r="P915" s="34">
        <v>60</v>
      </c>
      <c r="Q915" s="34">
        <v>20</v>
      </c>
      <c r="R915" s="52">
        <v>20</v>
      </c>
      <c r="S915" s="356">
        <v>1598913</v>
      </c>
      <c r="T915" s="26">
        <v>0.05</v>
      </c>
      <c r="U915" s="27">
        <v>0.104</v>
      </c>
      <c r="V915" s="256">
        <v>30173.460799446359</v>
      </c>
      <c r="W915" s="257">
        <v>1407055.7736516437</v>
      </c>
      <c r="X915" s="257">
        <v>191857.22634835634</v>
      </c>
      <c r="Y915" s="257">
        <v>212686.49325029086</v>
      </c>
      <c r="Z915" s="257">
        <v>114155.93956954249</v>
      </c>
      <c r="AA915" s="257">
        <v>98530.553680748373</v>
      </c>
      <c r="AB915" s="257">
        <v>16829.58125862775</v>
      </c>
      <c r="AC915" s="257"/>
      <c r="AD915" s="257">
        <v>403351.87431512075</v>
      </c>
      <c r="AE915" s="257">
        <v>211494.64796678638</v>
      </c>
    </row>
    <row r="916" spans="2:31">
      <c r="B916" s="81">
        <f t="shared" si="1"/>
        <v>41060</v>
      </c>
      <c r="C916" s="81">
        <f t="shared" si="3"/>
        <v>41060</v>
      </c>
      <c r="D916" s="81">
        <v>41060</v>
      </c>
      <c r="E916" s="203">
        <v>2102</v>
      </c>
      <c r="F916" s="82" t="str">
        <f t="shared" si="2"/>
        <v>E</v>
      </c>
      <c r="G916" s="82" t="s">
        <v>444</v>
      </c>
      <c r="H916" s="19">
        <v>143993515</v>
      </c>
      <c r="I916" s="20">
        <v>98</v>
      </c>
      <c r="J916" s="19" t="s">
        <v>719</v>
      </c>
      <c r="K916" s="103" t="s">
        <v>1332</v>
      </c>
      <c r="L916" s="21">
        <v>40500</v>
      </c>
      <c r="M916" s="21">
        <v>41974</v>
      </c>
      <c r="N916" s="34">
        <v>48</v>
      </c>
      <c r="O916" s="34">
        <v>17</v>
      </c>
      <c r="P916" s="34">
        <v>48</v>
      </c>
      <c r="Q916" s="34">
        <v>17</v>
      </c>
      <c r="R916" s="52">
        <v>17</v>
      </c>
      <c r="S916" s="356">
        <v>101977</v>
      </c>
      <c r="T916" s="26">
        <v>0.05</v>
      </c>
      <c r="U916" s="27">
        <v>9.4E-2</v>
      </c>
      <c r="V916" s="256">
        <v>2348.4582704538116</v>
      </c>
      <c r="W916" s="257">
        <v>93655.829163196147</v>
      </c>
      <c r="X916" s="257">
        <v>8321.1708368038526</v>
      </c>
      <c r="Y916" s="257">
        <v>10682.247169486553</v>
      </c>
      <c r="Z916" s="257">
        <v>6110.3134311642043</v>
      </c>
      <c r="AA916" s="257">
        <v>4571.9337383223483</v>
      </c>
      <c r="AB916" s="257">
        <v>620.43817642835745</v>
      </c>
      <c r="AC916" s="257"/>
      <c r="AD916" s="257">
        <v>19070.167818587328</v>
      </c>
      <c r="AE916" s="257">
        <v>10748.996981783292</v>
      </c>
    </row>
    <row r="917" spans="2:31">
      <c r="B917" s="81">
        <f t="shared" si="1"/>
        <v>41060</v>
      </c>
      <c r="C917" s="81">
        <f t="shared" si="3"/>
        <v>41060</v>
      </c>
      <c r="D917" s="81">
        <v>41060</v>
      </c>
      <c r="E917" s="203">
        <v>4271</v>
      </c>
      <c r="F917" s="82" t="str">
        <f t="shared" si="2"/>
        <v>E</v>
      </c>
      <c r="G917" s="82" t="s">
        <v>444</v>
      </c>
      <c r="H917" s="19">
        <v>141997505</v>
      </c>
      <c r="I917" s="20">
        <v>98</v>
      </c>
      <c r="J917" s="19" t="s">
        <v>634</v>
      </c>
      <c r="K917" s="103" t="s">
        <v>1332</v>
      </c>
      <c r="L917" s="21">
        <v>40498</v>
      </c>
      <c r="M917" s="21">
        <v>42339</v>
      </c>
      <c r="N917" s="34">
        <v>61</v>
      </c>
      <c r="O917" s="34">
        <v>17</v>
      </c>
      <c r="P917" s="34">
        <v>60</v>
      </c>
      <c r="Q917" s="34">
        <v>17</v>
      </c>
      <c r="R917" s="52">
        <v>17</v>
      </c>
      <c r="S917" s="356">
        <v>198157</v>
      </c>
      <c r="T917" s="26">
        <v>0.05</v>
      </c>
      <c r="U917" s="27">
        <v>9.4E-2</v>
      </c>
      <c r="V917" s="256">
        <v>3739.4670451962625</v>
      </c>
      <c r="W917" s="257">
        <v>178469.07124351445</v>
      </c>
      <c r="X917" s="257">
        <v>19687.928756485548</v>
      </c>
      <c r="Y917" s="257">
        <v>21171.263975579561</v>
      </c>
      <c r="Z917" s="257">
        <v>12350.053887465923</v>
      </c>
      <c r="AA917" s="257">
        <v>8821.2100881136375</v>
      </c>
      <c r="AB917" s="257">
        <v>1467.9596002642734</v>
      </c>
      <c r="AC917" s="257"/>
      <c r="AD917" s="257">
        <v>45898.951468262378</v>
      </c>
      <c r="AE917" s="257">
        <v>26211.022711776386</v>
      </c>
    </row>
    <row r="918" spans="2:31">
      <c r="B918" s="81">
        <f t="shared" si="1"/>
        <v>41060</v>
      </c>
      <c r="C918" s="81">
        <f t="shared" si="3"/>
        <v>41060</v>
      </c>
      <c r="D918" s="81">
        <v>41060</v>
      </c>
      <c r="E918" s="203">
        <v>3387</v>
      </c>
      <c r="F918" s="82" t="str">
        <f t="shared" si="2"/>
        <v>E</v>
      </c>
      <c r="G918" s="82" t="s">
        <v>444</v>
      </c>
      <c r="H918" s="19">
        <v>143993922</v>
      </c>
      <c r="I918" s="20">
        <v>98</v>
      </c>
      <c r="J918" s="19" t="s">
        <v>775</v>
      </c>
      <c r="K918" s="103" t="s">
        <v>1332</v>
      </c>
      <c r="L918" s="21">
        <v>40540</v>
      </c>
      <c r="M918" s="21">
        <v>42370</v>
      </c>
      <c r="N918" s="34">
        <v>60</v>
      </c>
      <c r="O918" s="34">
        <v>16</v>
      </c>
      <c r="P918" s="34">
        <v>60</v>
      </c>
      <c r="Q918" s="34">
        <v>16</v>
      </c>
      <c r="R918" s="52">
        <v>16</v>
      </c>
      <c r="S918" s="356">
        <v>198789</v>
      </c>
      <c r="T918" s="26">
        <v>0.05</v>
      </c>
      <c r="U918" s="27">
        <v>9.4E-2</v>
      </c>
      <c r="V918" s="256">
        <v>3751.3936648592776</v>
      </c>
      <c r="W918" s="257">
        <v>179038.27875587033</v>
      </c>
      <c r="X918" s="257">
        <v>19750.721244129672</v>
      </c>
      <c r="Y918" s="257">
        <v>20148.664349749084</v>
      </c>
      <c r="Z918" s="257">
        <v>11762.239110052071</v>
      </c>
      <c r="AA918" s="257">
        <v>8386.4252396970132</v>
      </c>
      <c r="AB918" s="257">
        <v>1386.0155259038368</v>
      </c>
      <c r="AC918" s="257"/>
      <c r="AD918" s="257">
        <v>46045.341135687384</v>
      </c>
      <c r="AE918" s="257">
        <v>26294.619891557271</v>
      </c>
    </row>
    <row r="919" spans="2:31">
      <c r="B919" s="81">
        <f t="shared" si="1"/>
        <v>41060</v>
      </c>
      <c r="C919" s="81">
        <f t="shared" si="3"/>
        <v>41060</v>
      </c>
      <c r="D919" s="81">
        <v>41060</v>
      </c>
      <c r="E919" s="203">
        <v>3298</v>
      </c>
      <c r="F919" s="82" t="str">
        <f t="shared" si="2"/>
        <v>E</v>
      </c>
      <c r="G919" s="82" t="s">
        <v>444</v>
      </c>
      <c r="H919" s="19">
        <v>141998714</v>
      </c>
      <c r="I919" s="20">
        <v>98</v>
      </c>
      <c r="J919" s="19" t="s">
        <v>1654</v>
      </c>
      <c r="K919" s="103" t="s">
        <v>1332</v>
      </c>
      <c r="L919" s="21">
        <v>40627</v>
      </c>
      <c r="M919" s="21">
        <v>42444</v>
      </c>
      <c r="N919" s="34">
        <v>60</v>
      </c>
      <c r="O919" s="34">
        <v>13</v>
      </c>
      <c r="P919" s="34">
        <v>60</v>
      </c>
      <c r="Q919" s="34">
        <v>13</v>
      </c>
      <c r="R919" s="52">
        <v>13</v>
      </c>
      <c r="S919" s="356">
        <v>216128</v>
      </c>
      <c r="T919" s="26">
        <v>0.05</v>
      </c>
      <c r="U919" s="27">
        <v>9.4E-2</v>
      </c>
      <c r="V919" s="256">
        <v>4078.6019850127818</v>
      </c>
      <c r="W919" s="257">
        <v>194654.5589089373</v>
      </c>
      <c r="X919" s="257">
        <v>21473.441091062705</v>
      </c>
      <c r="Y919" s="257">
        <v>18216.238264569016</v>
      </c>
      <c r="Z919" s="257">
        <v>10658.115413261603</v>
      </c>
      <c r="AA919" s="257">
        <v>7558.1228513074129</v>
      </c>
      <c r="AB919" s="257">
        <v>1224.3628692272596</v>
      </c>
      <c r="AC919" s="257"/>
      <c r="AD919" s="257">
        <v>50061.560191830744</v>
      </c>
      <c r="AE919" s="257">
        <v>28588.119100767603</v>
      </c>
    </row>
    <row r="920" spans="2:31">
      <c r="B920" s="81">
        <f t="shared" si="1"/>
        <v>41060</v>
      </c>
      <c r="C920" s="81">
        <f t="shared" si="3"/>
        <v>41060</v>
      </c>
      <c r="D920" s="81">
        <v>41060</v>
      </c>
      <c r="E920" s="203">
        <v>3405</v>
      </c>
      <c r="F920" s="82" t="str">
        <f t="shared" si="2"/>
        <v>E</v>
      </c>
      <c r="G920" s="82" t="s">
        <v>444</v>
      </c>
      <c r="H920" s="19">
        <v>143993981</v>
      </c>
      <c r="I920" s="20">
        <v>98</v>
      </c>
      <c r="J920" s="19" t="s">
        <v>1655</v>
      </c>
      <c r="K920" s="103" t="s">
        <v>1332</v>
      </c>
      <c r="L920" s="21">
        <v>40627</v>
      </c>
      <c r="M920" s="21">
        <v>41730</v>
      </c>
      <c r="N920" s="34">
        <v>36</v>
      </c>
      <c r="O920" s="34">
        <v>13</v>
      </c>
      <c r="P920" s="34">
        <v>36</v>
      </c>
      <c r="Q920" s="34">
        <v>13</v>
      </c>
      <c r="R920" s="52">
        <v>13</v>
      </c>
      <c r="S920" s="356">
        <v>154346</v>
      </c>
      <c r="T920" s="26">
        <v>0.05</v>
      </c>
      <c r="U920" s="27">
        <v>9.4E-2</v>
      </c>
      <c r="V920" s="256">
        <v>4625.8880845166814</v>
      </c>
      <c r="W920" s="257">
        <v>144621.25916863608</v>
      </c>
      <c r="X920" s="257">
        <v>9724.7408313639171</v>
      </c>
      <c r="Y920" s="257">
        <v>12530.511153663027</v>
      </c>
      <c r="Z920" s="257">
        <v>7046.0217569035012</v>
      </c>
      <c r="AA920" s="257">
        <v>5484.4893967595253</v>
      </c>
      <c r="AB920" s="257">
        <v>554.48083687601275</v>
      </c>
      <c r="AC920" s="257"/>
      <c r="AD920" s="257">
        <v>21910.711873965229</v>
      </c>
      <c r="AE920" s="257">
        <v>12185.971042601033</v>
      </c>
    </row>
    <row r="921" spans="2:31">
      <c r="B921" s="81">
        <f t="shared" si="1"/>
        <v>41060</v>
      </c>
      <c r="C921" s="81">
        <f t="shared" si="3"/>
        <v>41060</v>
      </c>
      <c r="D921" s="81">
        <v>41060</v>
      </c>
      <c r="E921" s="203">
        <v>626</v>
      </c>
      <c r="F921" s="82" t="str">
        <f t="shared" si="2"/>
        <v>E</v>
      </c>
      <c r="G921" s="82" t="s">
        <v>444</v>
      </c>
      <c r="H921" s="19">
        <v>143994201</v>
      </c>
      <c r="I921" s="20">
        <v>98</v>
      </c>
      <c r="J921" s="19" t="s">
        <v>1349</v>
      </c>
      <c r="K921" s="103" t="s">
        <v>1332</v>
      </c>
      <c r="L921" s="21">
        <v>40605</v>
      </c>
      <c r="M921" s="21">
        <v>42415</v>
      </c>
      <c r="N921" s="34">
        <v>60</v>
      </c>
      <c r="O921" s="34">
        <v>14</v>
      </c>
      <c r="P921" s="34">
        <v>60</v>
      </c>
      <c r="Q921" s="34">
        <v>14</v>
      </c>
      <c r="R921" s="52">
        <v>14</v>
      </c>
      <c r="S921" s="356">
        <v>44461</v>
      </c>
      <c r="T921" s="26">
        <v>0.05</v>
      </c>
      <c r="U921" s="27">
        <v>9.4E-2</v>
      </c>
      <c r="V921" s="256">
        <v>839.03391904636749</v>
      </c>
      <c r="W921" s="257">
        <v>40043.568365275496</v>
      </c>
      <c r="X921" s="257">
        <v>4417.431634724504</v>
      </c>
      <c r="Y921" s="257">
        <v>4004.9601295978796</v>
      </c>
      <c r="Z921" s="257">
        <v>2341.4875816960184</v>
      </c>
      <c r="AA921" s="257">
        <v>1663.4725479018612</v>
      </c>
      <c r="AB921" s="257">
        <v>271.24580213220639</v>
      </c>
      <c r="AC921" s="257"/>
      <c r="AD921" s="257">
        <v>10298.466777506783</v>
      </c>
      <c r="AE921" s="257">
        <v>5881.035142782187</v>
      </c>
    </row>
    <row r="922" spans="2:31">
      <c r="B922" s="81">
        <f t="shared" si="1"/>
        <v>41060</v>
      </c>
      <c r="C922" s="81">
        <f t="shared" si="3"/>
        <v>41060</v>
      </c>
      <c r="D922" s="81">
        <v>41060</v>
      </c>
      <c r="E922" s="203">
        <v>4045</v>
      </c>
      <c r="F922" s="82" t="str">
        <f t="shared" si="2"/>
        <v>E</v>
      </c>
      <c r="G922" s="82" t="s">
        <v>444</v>
      </c>
      <c r="H922" s="19">
        <v>143987981</v>
      </c>
      <c r="I922" s="20">
        <v>99</v>
      </c>
      <c r="J922" s="19" t="s">
        <v>1339</v>
      </c>
      <c r="K922" s="103" t="s">
        <v>1334</v>
      </c>
      <c r="L922" s="21">
        <v>40606</v>
      </c>
      <c r="M922" s="21">
        <v>51561</v>
      </c>
      <c r="N922" s="34">
        <v>360</v>
      </c>
      <c r="O922" s="34">
        <v>14</v>
      </c>
      <c r="P922" s="34">
        <v>228</v>
      </c>
      <c r="Q922" s="34">
        <v>14</v>
      </c>
      <c r="R922" s="52">
        <v>14</v>
      </c>
      <c r="S922" s="356">
        <v>3150112</v>
      </c>
      <c r="T922" s="26">
        <v>0.03</v>
      </c>
      <c r="U922" s="27">
        <v>7.6499999999999999E-2</v>
      </c>
      <c r="V922" s="256">
        <v>18142.790249220943</v>
      </c>
      <c r="W922" s="257">
        <v>2177614.0494133467</v>
      </c>
      <c r="X922" s="257">
        <v>972497.95058665331</v>
      </c>
      <c r="Y922" s="257">
        <v>191816.28541035112</v>
      </c>
      <c r="Z922" s="257">
        <v>107894.5414362367</v>
      </c>
      <c r="AA922" s="257">
        <v>83921.743974114419</v>
      </c>
      <c r="AB922" s="257">
        <v>59714.786439531345</v>
      </c>
      <c r="AC922" s="257"/>
      <c r="AD922" s="257">
        <v>1958942.1274090449</v>
      </c>
      <c r="AE922" s="257">
        <v>986444.17682229797</v>
      </c>
    </row>
    <row r="923" spans="2:31">
      <c r="B923" s="81">
        <f t="shared" si="1"/>
        <v>41060</v>
      </c>
      <c r="C923" s="81">
        <f t="shared" si="3"/>
        <v>41060</v>
      </c>
      <c r="D923" s="81">
        <v>41060</v>
      </c>
      <c r="E923" s="203">
        <v>10619</v>
      </c>
      <c r="F923" s="82" t="str">
        <f t="shared" si="2"/>
        <v>E</v>
      </c>
      <c r="G923" s="82" t="s">
        <v>444</v>
      </c>
      <c r="H923" s="19">
        <v>143994775</v>
      </c>
      <c r="I923" s="20">
        <v>98</v>
      </c>
      <c r="J923" s="19" t="s">
        <v>23</v>
      </c>
      <c r="K923" s="103" t="s">
        <v>1332</v>
      </c>
      <c r="L923" s="21">
        <v>40638</v>
      </c>
      <c r="M923" s="21">
        <v>42461</v>
      </c>
      <c r="N923" s="34">
        <v>60</v>
      </c>
      <c r="O923" s="34">
        <v>13</v>
      </c>
      <c r="P923" s="34">
        <v>60</v>
      </c>
      <c r="Q923" s="34">
        <v>13</v>
      </c>
      <c r="R923" s="52">
        <v>13</v>
      </c>
      <c r="S923" s="356">
        <v>198601</v>
      </c>
      <c r="T923" s="26">
        <v>0.05</v>
      </c>
      <c r="U923" s="27">
        <v>9.4E-2</v>
      </c>
      <c r="V923" s="256">
        <v>3747.8458729342033</v>
      </c>
      <c r="W923" s="257">
        <v>178868.95753384041</v>
      </c>
      <c r="X923" s="257">
        <v>19732.04246615959</v>
      </c>
      <c r="Y923" s="257">
        <v>16738.984007540304</v>
      </c>
      <c r="Z923" s="257">
        <v>9793.7906203229904</v>
      </c>
      <c r="AA923" s="257">
        <v>6945.193387217314</v>
      </c>
      <c r="AB923" s="257">
        <v>1125.0725967547135</v>
      </c>
      <c r="AC923" s="257"/>
      <c r="AD923" s="257">
        <v>46001.794842212796</v>
      </c>
      <c r="AE923" s="257">
        <v>26269.752376052813</v>
      </c>
    </row>
    <row r="924" spans="2:31">
      <c r="B924" s="81">
        <f t="shared" si="1"/>
        <v>41060</v>
      </c>
      <c r="C924" s="81">
        <f t="shared" si="3"/>
        <v>41060</v>
      </c>
      <c r="D924" s="81">
        <v>41060</v>
      </c>
      <c r="E924" s="203">
        <v>10489</v>
      </c>
      <c r="F924" s="82" t="str">
        <f t="shared" si="2"/>
        <v>E</v>
      </c>
      <c r="G924" s="82" t="s">
        <v>444</v>
      </c>
      <c r="H924" s="19">
        <v>143994252</v>
      </c>
      <c r="I924" s="20">
        <v>98</v>
      </c>
      <c r="J924" s="19" t="s">
        <v>984</v>
      </c>
      <c r="K924" s="103" t="s">
        <v>1332</v>
      </c>
      <c r="L924" s="21">
        <v>40634</v>
      </c>
      <c r="M924" s="21">
        <v>42461</v>
      </c>
      <c r="N924" s="34">
        <v>60</v>
      </c>
      <c r="O924" s="34">
        <v>13</v>
      </c>
      <c r="P924" s="34">
        <v>60</v>
      </c>
      <c r="Q924" s="34">
        <v>13</v>
      </c>
      <c r="R924" s="52">
        <v>13</v>
      </c>
      <c r="S924" s="356">
        <v>198384</v>
      </c>
      <c r="T924" s="26">
        <v>0.05</v>
      </c>
      <c r="U924" s="27">
        <v>9.4E-2</v>
      </c>
      <c r="V924" s="256">
        <v>3743.7508152334531</v>
      </c>
      <c r="W924" s="257">
        <v>178673.51761266758</v>
      </c>
      <c r="X924" s="257">
        <v>19710.48238733242</v>
      </c>
      <c r="Y924" s="257">
        <v>16720.694273200421</v>
      </c>
      <c r="Z924" s="257">
        <v>9783.0895031855653</v>
      </c>
      <c r="AA924" s="257">
        <v>6937.6047700148556</v>
      </c>
      <c r="AB924" s="257">
        <v>1123.8432940145678</v>
      </c>
      <c r="AC924" s="257"/>
      <c r="AD924" s="257">
        <v>45951.531301340619</v>
      </c>
      <c r="AE924" s="257">
        <v>26241.04891400781</v>
      </c>
    </row>
    <row r="925" spans="2:31">
      <c r="B925" s="81">
        <f t="shared" si="1"/>
        <v>41060</v>
      </c>
      <c r="C925" s="81">
        <f t="shared" si="3"/>
        <v>41060</v>
      </c>
      <c r="D925" s="81">
        <v>41060</v>
      </c>
      <c r="E925" s="203">
        <v>3421</v>
      </c>
      <c r="F925" s="82" t="str">
        <f t="shared" si="2"/>
        <v>E</v>
      </c>
      <c r="G925" s="82" t="s">
        <v>444</v>
      </c>
      <c r="H925" s="19">
        <v>143992934</v>
      </c>
      <c r="I925" s="20">
        <v>98</v>
      </c>
      <c r="J925" s="19" t="s">
        <v>874</v>
      </c>
      <c r="K925" s="103" t="s">
        <v>1337</v>
      </c>
      <c r="L925" s="21">
        <v>40686</v>
      </c>
      <c r="M925" s="21">
        <v>42887</v>
      </c>
      <c r="N925" s="34">
        <v>72</v>
      </c>
      <c r="O925" s="34">
        <v>11</v>
      </c>
      <c r="P925" s="34">
        <v>60</v>
      </c>
      <c r="Q925" s="34">
        <v>11</v>
      </c>
      <c r="R925" s="52">
        <v>11</v>
      </c>
      <c r="S925" s="356">
        <v>629391</v>
      </c>
      <c r="T925" s="26">
        <v>0.05</v>
      </c>
      <c r="U925" s="27">
        <v>9.9000000000000005E-2</v>
      </c>
      <c r="V925" s="256">
        <v>11877.384614437648</v>
      </c>
      <c r="W925" s="257">
        <v>560310.17858706217</v>
      </c>
      <c r="X925" s="257">
        <v>69080.821412937832</v>
      </c>
      <c r="Y925" s="257">
        <v>47473.437636967268</v>
      </c>
      <c r="Z925" s="257">
        <v>26699.434129864952</v>
      </c>
      <c r="AA925" s="257">
        <v>20774.003507102316</v>
      </c>
      <c r="AB925" s="257">
        <v>3332.8466471154215</v>
      </c>
      <c r="AC925" s="257"/>
      <c r="AD925" s="257">
        <v>152332.89827920671</v>
      </c>
      <c r="AE925" s="257">
        <v>83252.076866260802</v>
      </c>
    </row>
    <row r="926" spans="2:31">
      <c r="B926" s="81">
        <f t="shared" si="1"/>
        <v>41060</v>
      </c>
      <c r="C926" s="81">
        <f t="shared" si="3"/>
        <v>41060</v>
      </c>
      <c r="D926" s="81">
        <v>41060</v>
      </c>
      <c r="E926" s="203">
        <v>4236</v>
      </c>
      <c r="F926" s="82" t="str">
        <f t="shared" si="2"/>
        <v>E</v>
      </c>
      <c r="G926" s="82" t="s">
        <v>444</v>
      </c>
      <c r="H926" s="19">
        <v>143994694</v>
      </c>
      <c r="I926" s="20">
        <v>98</v>
      </c>
      <c r="J926" s="19" t="s">
        <v>1018</v>
      </c>
      <c r="K926" s="103" t="s">
        <v>1337</v>
      </c>
      <c r="L926" s="21">
        <v>40683</v>
      </c>
      <c r="M926" s="21">
        <v>42522</v>
      </c>
      <c r="N926" s="34">
        <v>60</v>
      </c>
      <c r="O926" s="34">
        <v>11</v>
      </c>
      <c r="P926" s="34">
        <v>60</v>
      </c>
      <c r="Q926" s="34">
        <v>11</v>
      </c>
      <c r="R926" s="52">
        <v>11</v>
      </c>
      <c r="S926" s="356">
        <v>201856</v>
      </c>
      <c r="T926" s="26">
        <v>0.05</v>
      </c>
      <c r="U926" s="27">
        <v>9.9000000000000005E-2</v>
      </c>
      <c r="V926" s="256">
        <v>3809.2717384454586</v>
      </c>
      <c r="W926" s="257">
        <v>179700.64937196433</v>
      </c>
      <c r="X926" s="257">
        <v>22155.350628035667</v>
      </c>
      <c r="Y926" s="257">
        <v>15225.508829404402</v>
      </c>
      <c r="Z926" s="257">
        <v>8562.9457296307392</v>
      </c>
      <c r="AA926" s="257">
        <v>6662.5630997736625</v>
      </c>
      <c r="AB926" s="257">
        <v>1068.8984952122471</v>
      </c>
      <c r="AC926" s="257"/>
      <c r="AD926" s="257">
        <v>48855.654934766353</v>
      </c>
      <c r="AE926" s="257">
        <v>26700.304306728158</v>
      </c>
    </row>
    <row r="927" spans="2:31">
      <c r="B927" s="81">
        <f t="shared" si="1"/>
        <v>41060</v>
      </c>
      <c r="C927" s="81">
        <f t="shared" si="3"/>
        <v>41060</v>
      </c>
      <c r="D927" s="81">
        <v>41060</v>
      </c>
      <c r="E927" s="203">
        <v>3006</v>
      </c>
      <c r="F927" s="82" t="str">
        <f t="shared" si="2"/>
        <v>E</v>
      </c>
      <c r="G927" s="82" t="s">
        <v>444</v>
      </c>
      <c r="H927" s="19">
        <v>143994589</v>
      </c>
      <c r="I927" s="20">
        <v>98</v>
      </c>
      <c r="J927" s="19" t="s">
        <v>1432</v>
      </c>
      <c r="K927" s="103" t="s">
        <v>1337</v>
      </c>
      <c r="L927" s="21">
        <v>40676</v>
      </c>
      <c r="M927" s="21">
        <v>42491</v>
      </c>
      <c r="N927" s="34">
        <v>60</v>
      </c>
      <c r="O927" s="34">
        <v>12</v>
      </c>
      <c r="P927" s="34">
        <v>60</v>
      </c>
      <c r="Q927" s="34">
        <v>12</v>
      </c>
      <c r="R927" s="52">
        <v>12</v>
      </c>
      <c r="S927" s="356">
        <v>225058</v>
      </c>
      <c r="T927" s="26">
        <v>0.05</v>
      </c>
      <c r="U927" s="27">
        <v>9.9000000000000005E-2</v>
      </c>
      <c r="V927" s="256">
        <v>4247.1221014537996</v>
      </c>
      <c r="W927" s="257">
        <v>200356.03968351477</v>
      </c>
      <c r="X927" s="257">
        <v>24701.960316485231</v>
      </c>
      <c r="Y927" s="257">
        <v>18383.13898048563</v>
      </c>
      <c r="Z927" s="257">
        <v>10330.061091913169</v>
      </c>
      <c r="AA927" s="257">
        <v>8053.0778885724612</v>
      </c>
      <c r="AB927" s="257">
        <v>1300.1031745518542</v>
      </c>
      <c r="AC927" s="257"/>
      <c r="AD927" s="257">
        <v>54471.286403716789</v>
      </c>
      <c r="AE927" s="257">
        <v>29769.326087228645</v>
      </c>
    </row>
    <row r="928" spans="2:31">
      <c r="B928" s="81">
        <f t="shared" si="1"/>
        <v>41060</v>
      </c>
      <c r="C928" s="81">
        <f t="shared" si="3"/>
        <v>41060</v>
      </c>
      <c r="D928" s="81">
        <v>41060</v>
      </c>
      <c r="E928" s="203">
        <v>3266</v>
      </c>
      <c r="F928" s="82" t="str">
        <f t="shared" si="2"/>
        <v>E</v>
      </c>
      <c r="G928" s="82" t="s">
        <v>444</v>
      </c>
      <c r="H928" s="19">
        <v>143994708</v>
      </c>
      <c r="I928" s="20">
        <v>98</v>
      </c>
      <c r="J928" s="19" t="s">
        <v>286</v>
      </c>
      <c r="K928" s="103" t="s">
        <v>1337</v>
      </c>
      <c r="L928" s="21">
        <v>40742</v>
      </c>
      <c r="M928" s="21">
        <v>42552</v>
      </c>
      <c r="N928" s="34">
        <v>60</v>
      </c>
      <c r="O928" s="34">
        <v>9</v>
      </c>
      <c r="P928" s="34">
        <v>60</v>
      </c>
      <c r="Q928" s="34">
        <v>9</v>
      </c>
      <c r="R928" s="52">
        <v>9</v>
      </c>
      <c r="S928" s="356">
        <v>55244</v>
      </c>
      <c r="T928" s="26">
        <v>0.05</v>
      </c>
      <c r="U928" s="27">
        <v>9.9000000000000005E-2</v>
      </c>
      <c r="V928" s="256">
        <v>1042.5224314297368</v>
      </c>
      <c r="W928" s="257">
        <v>49180.51816099001</v>
      </c>
      <c r="X928" s="257">
        <v>6063.4818390099899</v>
      </c>
      <c r="Y928" s="257">
        <v>3458.8428006765662</v>
      </c>
      <c r="Z928" s="257">
        <v>1948.6070390320092</v>
      </c>
      <c r="AA928" s="257">
        <v>1510.235761644557</v>
      </c>
      <c r="AB928" s="257">
        <v>239.34796732934171</v>
      </c>
      <c r="AC928" s="257"/>
      <c r="AD928" s="257">
        <v>13370.827724795068</v>
      </c>
      <c r="AE928" s="257">
        <v>7307.3458857843762</v>
      </c>
    </row>
    <row r="929" spans="2:31">
      <c r="B929" s="81">
        <f t="shared" si="1"/>
        <v>41060</v>
      </c>
      <c r="C929" s="81">
        <f t="shared" si="3"/>
        <v>41060</v>
      </c>
      <c r="D929" s="81">
        <v>41060</v>
      </c>
      <c r="E929" s="203">
        <v>229</v>
      </c>
      <c r="F929" s="82" t="str">
        <f t="shared" si="2"/>
        <v>E</v>
      </c>
      <c r="G929" s="82" t="s">
        <v>444</v>
      </c>
      <c r="H929" s="19">
        <v>143994937</v>
      </c>
      <c r="I929" s="20">
        <v>98</v>
      </c>
      <c r="J929" s="19" t="s">
        <v>287</v>
      </c>
      <c r="K929" s="103" t="s">
        <v>1337</v>
      </c>
      <c r="L929" s="21">
        <v>40742</v>
      </c>
      <c r="M929" s="21">
        <v>42552</v>
      </c>
      <c r="N929" s="34">
        <v>60</v>
      </c>
      <c r="O929" s="34">
        <v>9</v>
      </c>
      <c r="P929" s="34">
        <v>60</v>
      </c>
      <c r="Q929" s="34">
        <v>9</v>
      </c>
      <c r="R929" s="52">
        <v>9</v>
      </c>
      <c r="S929" s="356">
        <v>231090</v>
      </c>
      <c r="T929" s="26">
        <v>0.05</v>
      </c>
      <c r="U929" s="27">
        <v>9.9000000000000005E-2</v>
      </c>
      <c r="V929" s="256">
        <v>4360.9533827944733</v>
      </c>
      <c r="W929" s="257">
        <v>205725.97823878034</v>
      </c>
      <c r="X929" s="257">
        <v>25364.021761219657</v>
      </c>
      <c r="Y929" s="257">
        <v>14468.611664766266</v>
      </c>
      <c r="Z929" s="257">
        <v>8151.1766101279218</v>
      </c>
      <c r="AA929" s="257">
        <v>6317.4350546383439</v>
      </c>
      <c r="AB929" s="257">
        <v>1001.2113853113023</v>
      </c>
      <c r="AC929" s="257"/>
      <c r="AD929" s="257">
        <v>55931.224728891728</v>
      </c>
      <c r="AE929" s="257">
        <v>30567.202967669065</v>
      </c>
    </row>
    <row r="930" spans="2:31">
      <c r="B930" s="81">
        <f t="shared" si="1"/>
        <v>41060</v>
      </c>
      <c r="C930" s="81">
        <f t="shared" si="3"/>
        <v>41060</v>
      </c>
      <c r="D930" s="81">
        <v>41060</v>
      </c>
      <c r="E930" s="203">
        <v>4112</v>
      </c>
      <c r="F930" s="82" t="str">
        <f t="shared" si="2"/>
        <v>E</v>
      </c>
      <c r="G930" s="82" t="s">
        <v>444</v>
      </c>
      <c r="H930" s="19">
        <v>143994767</v>
      </c>
      <c r="I930" s="20">
        <v>98</v>
      </c>
      <c r="J930" s="19" t="s">
        <v>1734</v>
      </c>
      <c r="K930" s="103" t="s">
        <v>1337</v>
      </c>
      <c r="L930" s="21">
        <v>40710</v>
      </c>
      <c r="M930" s="21">
        <v>42552</v>
      </c>
      <c r="N930" s="34">
        <v>61</v>
      </c>
      <c r="O930" s="34">
        <v>10</v>
      </c>
      <c r="P930" s="34">
        <v>60</v>
      </c>
      <c r="Q930" s="34">
        <v>10</v>
      </c>
      <c r="R930" s="52">
        <v>10</v>
      </c>
      <c r="S930" s="356">
        <v>219678</v>
      </c>
      <c r="T930" s="26">
        <v>0.05</v>
      </c>
      <c r="U930" s="27">
        <v>9.9000000000000005E-2</v>
      </c>
      <c r="V930" s="256">
        <v>4145.5948644490209</v>
      </c>
      <c r="W930" s="257">
        <v>195566.53878375867</v>
      </c>
      <c r="X930" s="257">
        <v>24111.461216241325</v>
      </c>
      <c r="Y930" s="257">
        <v>15173.187924122147</v>
      </c>
      <c r="Z930" s="257">
        <v>8540.7953543830972</v>
      </c>
      <c r="AA930" s="257">
        <v>6632.3925697390496</v>
      </c>
      <c r="AB930" s="257">
        <v>1057.5202287825143</v>
      </c>
      <c r="AC930" s="257"/>
      <c r="AD930" s="257">
        <v>53169.15308318608</v>
      </c>
      <c r="AE930" s="257">
        <v>29057.691866941925</v>
      </c>
    </row>
    <row r="931" spans="2:31">
      <c r="B931" s="81">
        <f t="shared" si="1"/>
        <v>41060</v>
      </c>
      <c r="C931" s="81">
        <f t="shared" si="3"/>
        <v>41060</v>
      </c>
      <c r="D931" s="81">
        <v>41060</v>
      </c>
      <c r="E931" s="203">
        <v>4045</v>
      </c>
      <c r="F931" s="82" t="str">
        <f t="shared" si="2"/>
        <v>E</v>
      </c>
      <c r="G931" s="82" t="s">
        <v>444</v>
      </c>
      <c r="H931" s="19">
        <v>143994317</v>
      </c>
      <c r="I931" s="20">
        <v>98</v>
      </c>
      <c r="J931" s="19" t="s">
        <v>1160</v>
      </c>
      <c r="K931" s="103" t="s">
        <v>1337</v>
      </c>
      <c r="L931" s="21">
        <v>40697</v>
      </c>
      <c r="M931" s="21">
        <v>42522</v>
      </c>
      <c r="N931" s="34">
        <v>60</v>
      </c>
      <c r="O931" s="34">
        <v>11</v>
      </c>
      <c r="P931" s="34">
        <v>60</v>
      </c>
      <c r="Q931" s="34">
        <v>11</v>
      </c>
      <c r="R931" s="52">
        <v>11</v>
      </c>
      <c r="S931" s="356">
        <v>60116</v>
      </c>
      <c r="T931" s="26">
        <v>0.05</v>
      </c>
      <c r="U931" s="27">
        <v>9.9000000000000005E-2</v>
      </c>
      <c r="V931" s="256">
        <v>1134.4630817433576</v>
      </c>
      <c r="W931" s="257">
        <v>53517.776224858353</v>
      </c>
      <c r="X931" s="257">
        <v>6598.2237751416469</v>
      </c>
      <c r="Y931" s="257">
        <v>4534.4041732149399</v>
      </c>
      <c r="Z931" s="257">
        <v>2550.1845151121665</v>
      </c>
      <c r="AA931" s="257">
        <v>1984.2196581027733</v>
      </c>
      <c r="AB931" s="257">
        <v>318.33535757262331</v>
      </c>
      <c r="AC931" s="257"/>
      <c r="AD931" s="257">
        <v>14550.008679744062</v>
      </c>
      <c r="AE931" s="257">
        <v>7951.7849046016418</v>
      </c>
    </row>
    <row r="932" spans="2:31">
      <c r="B932" s="81">
        <f t="shared" si="1"/>
        <v>41060</v>
      </c>
      <c r="C932" s="81">
        <f t="shared" si="3"/>
        <v>41060</v>
      </c>
      <c r="D932" s="81">
        <v>41060</v>
      </c>
      <c r="E932" s="203">
        <v>3125</v>
      </c>
      <c r="F932" s="82" t="str">
        <f t="shared" si="2"/>
        <v>E</v>
      </c>
      <c r="G932" s="82" t="s">
        <v>444</v>
      </c>
      <c r="H932" s="19">
        <v>143125874</v>
      </c>
      <c r="I932" s="20">
        <v>99</v>
      </c>
      <c r="J932" s="19" t="s">
        <v>896</v>
      </c>
      <c r="K932" s="103" t="s">
        <v>1335</v>
      </c>
      <c r="L932" s="21">
        <v>40749</v>
      </c>
      <c r="M932" s="21">
        <v>51714</v>
      </c>
      <c r="N932" s="34">
        <v>360</v>
      </c>
      <c r="O932" s="34">
        <v>9</v>
      </c>
      <c r="P932" s="34">
        <v>228</v>
      </c>
      <c r="Q932" s="34">
        <v>9</v>
      </c>
      <c r="R932" s="52">
        <v>9</v>
      </c>
      <c r="S932" s="356">
        <v>1754880</v>
      </c>
      <c r="T932" s="26">
        <v>0.03</v>
      </c>
      <c r="U932" s="27">
        <v>8.1500000000000003E-2</v>
      </c>
      <c r="V932" s="256">
        <v>10107.075479396559</v>
      </c>
      <c r="W932" s="257">
        <v>1170165.3467159262</v>
      </c>
      <c r="X932" s="257">
        <v>584714.65328407381</v>
      </c>
      <c r="Y932" s="257">
        <v>70989.855643107119</v>
      </c>
      <c r="Z932" s="257">
        <v>38966.996983023288</v>
      </c>
      <c r="AA932" s="257">
        <v>32022.858660083832</v>
      </c>
      <c r="AB932" s="257">
        <v>23080.841577002913</v>
      </c>
      <c r="AC932" s="257"/>
      <c r="AD932" s="257">
        <v>1134247.8625865232</v>
      </c>
      <c r="AE932" s="257">
        <v>549533.20930237265</v>
      </c>
    </row>
    <row r="933" spans="2:31">
      <c r="B933" s="81">
        <f t="shared" si="1"/>
        <v>41060</v>
      </c>
      <c r="C933" s="81">
        <f t="shared" si="3"/>
        <v>41060</v>
      </c>
      <c r="D933" s="81">
        <v>41060</v>
      </c>
      <c r="E933" s="203">
        <v>10183</v>
      </c>
      <c r="F933" s="82" t="str">
        <f t="shared" si="2"/>
        <v>E</v>
      </c>
      <c r="G933" s="82" t="s">
        <v>444</v>
      </c>
      <c r="H933" s="19">
        <v>143996212</v>
      </c>
      <c r="I933" s="20">
        <v>98</v>
      </c>
      <c r="J933" s="19" t="s">
        <v>1597</v>
      </c>
      <c r="K933" s="103" t="s">
        <v>1337</v>
      </c>
      <c r="L933" s="21">
        <v>40815</v>
      </c>
      <c r="M933" s="21">
        <v>42644</v>
      </c>
      <c r="N933" s="34">
        <v>60</v>
      </c>
      <c r="O933" s="34">
        <v>7</v>
      </c>
      <c r="P933" s="34">
        <v>60</v>
      </c>
      <c r="Q933" s="34">
        <v>7</v>
      </c>
      <c r="R933" s="52">
        <v>7</v>
      </c>
      <c r="S933" s="356">
        <v>210458</v>
      </c>
      <c r="T933" s="26">
        <v>0.05</v>
      </c>
      <c r="U933" s="27">
        <v>9.9000000000000005E-2</v>
      </c>
      <c r="V933" s="256">
        <v>3971.60209025124</v>
      </c>
      <c r="W933" s="257">
        <v>187358.50936075655</v>
      </c>
      <c r="X933" s="257">
        <v>23099.49063924345</v>
      </c>
      <c r="Y933" s="257">
        <v>10393.840864707734</v>
      </c>
      <c r="Z933" s="257">
        <v>5865.6843184773179</v>
      </c>
      <c r="AA933" s="257">
        <v>4528.1565462304161</v>
      </c>
      <c r="AB933" s="257">
        <v>709.19488804694799</v>
      </c>
      <c r="AC933" s="257"/>
      <c r="AD933" s="257">
        <v>50937.616054321174</v>
      </c>
      <c r="AE933" s="257">
        <v>27838.125415075094</v>
      </c>
    </row>
    <row r="934" spans="2:31">
      <c r="B934" s="81">
        <f t="shared" si="1"/>
        <v>41060</v>
      </c>
      <c r="C934" s="81">
        <f t="shared" si="3"/>
        <v>41060</v>
      </c>
      <c r="D934" s="81">
        <v>41060</v>
      </c>
      <c r="E934" s="203">
        <v>3316</v>
      </c>
      <c r="F934" s="82" t="str">
        <f t="shared" si="2"/>
        <v>E</v>
      </c>
      <c r="G934" s="82" t="s">
        <v>444</v>
      </c>
      <c r="H934" s="19">
        <v>143995844</v>
      </c>
      <c r="I934" s="20">
        <v>98</v>
      </c>
      <c r="J934" s="19" t="s">
        <v>1022</v>
      </c>
      <c r="K934" s="103" t="s">
        <v>1337</v>
      </c>
      <c r="L934" s="21">
        <v>40808</v>
      </c>
      <c r="M934" s="21">
        <v>42644</v>
      </c>
      <c r="N934" s="34">
        <v>60</v>
      </c>
      <c r="O934" s="34">
        <v>7</v>
      </c>
      <c r="P934" s="34">
        <v>60</v>
      </c>
      <c r="Q934" s="34">
        <v>7</v>
      </c>
      <c r="R934" s="52">
        <v>7</v>
      </c>
      <c r="S934" s="356">
        <v>209742</v>
      </c>
      <c r="T934" s="26">
        <v>0.05</v>
      </c>
      <c r="U934" s="27">
        <v>9.9000000000000005E-2</v>
      </c>
      <c r="V934" s="256">
        <v>3958.0902869621291</v>
      </c>
      <c r="W934" s="257">
        <v>186721.09622985966</v>
      </c>
      <c r="X934" s="257">
        <v>23020.903770140343</v>
      </c>
      <c r="Y934" s="257">
        <v>10358.479937305925</v>
      </c>
      <c r="Z934" s="257">
        <v>5845.7286504959166</v>
      </c>
      <c r="AA934" s="257">
        <v>4512.7512868100084</v>
      </c>
      <c r="AB934" s="257">
        <v>706.78213329378252</v>
      </c>
      <c r="AC934" s="257"/>
      <c r="AD934" s="257">
        <v>50764.320987871419</v>
      </c>
      <c r="AE934" s="257">
        <v>27743.417217728373</v>
      </c>
    </row>
    <row r="935" spans="2:31">
      <c r="B935" s="81">
        <f t="shared" si="1"/>
        <v>41060</v>
      </c>
      <c r="C935" s="81">
        <f t="shared" si="3"/>
        <v>41060</v>
      </c>
      <c r="D935" s="81">
        <v>41060</v>
      </c>
      <c r="E935" s="203">
        <v>154</v>
      </c>
      <c r="F935" s="82" t="str">
        <f t="shared" si="2"/>
        <v>E</v>
      </c>
      <c r="G935" s="82" t="s">
        <v>444</v>
      </c>
      <c r="H935" s="109">
        <v>143994732</v>
      </c>
      <c r="I935" s="110">
        <v>98</v>
      </c>
      <c r="J935" s="109" t="s">
        <v>114</v>
      </c>
      <c r="K935" s="107" t="s">
        <v>1337</v>
      </c>
      <c r="L935" s="111">
        <v>40808</v>
      </c>
      <c r="M935" s="111">
        <v>42644</v>
      </c>
      <c r="N935" s="34">
        <v>60</v>
      </c>
      <c r="O935" s="34">
        <v>7</v>
      </c>
      <c r="P935" s="34">
        <v>60</v>
      </c>
      <c r="Q935" s="34">
        <v>7</v>
      </c>
      <c r="R935" s="52">
        <v>7</v>
      </c>
      <c r="S935" s="356">
        <v>137452</v>
      </c>
      <c r="T935" s="112">
        <v>0.05</v>
      </c>
      <c r="U935" s="113">
        <v>9.9000000000000005E-2</v>
      </c>
      <c r="V935" s="256">
        <v>2593.8888068365823</v>
      </c>
      <c r="W935" s="257">
        <v>122365.51629614795</v>
      </c>
      <c r="X935" s="257">
        <v>15086.483703852049</v>
      </c>
      <c r="Y935" s="257">
        <v>6788.3103257457906</v>
      </c>
      <c r="Z935" s="257">
        <v>3830.9308315357202</v>
      </c>
      <c r="AA935" s="257">
        <v>2957.3794942100703</v>
      </c>
      <c r="AB935" s="257">
        <v>463.18151722352775</v>
      </c>
      <c r="AC935" s="257"/>
      <c r="AD935" s="257">
        <v>33267.812114049171</v>
      </c>
      <c r="AE935" s="257">
        <v>18181.32841019539</v>
      </c>
    </row>
    <row r="936" spans="2:31">
      <c r="B936" s="81">
        <f t="shared" si="1"/>
        <v>41060</v>
      </c>
      <c r="C936" s="81">
        <f t="shared" si="3"/>
        <v>41060</v>
      </c>
      <c r="D936" s="81">
        <v>41060</v>
      </c>
      <c r="E936" s="203">
        <v>3390</v>
      </c>
      <c r="F936" s="82" t="str">
        <f t="shared" si="2"/>
        <v>E</v>
      </c>
      <c r="G936" s="82" t="s">
        <v>444</v>
      </c>
      <c r="H936" s="109">
        <v>143995305</v>
      </c>
      <c r="I936" s="110">
        <v>98</v>
      </c>
      <c r="J936" s="109" t="s">
        <v>862</v>
      </c>
      <c r="K936" s="107" t="s">
        <v>1337</v>
      </c>
      <c r="L936" s="111">
        <v>40794</v>
      </c>
      <c r="M936" s="111">
        <v>42614</v>
      </c>
      <c r="N936" s="34">
        <v>60</v>
      </c>
      <c r="O936" s="34">
        <v>8</v>
      </c>
      <c r="P936" s="34">
        <v>60</v>
      </c>
      <c r="Q936" s="34">
        <v>8</v>
      </c>
      <c r="R936" s="52">
        <v>8</v>
      </c>
      <c r="S936" s="356">
        <v>93416</v>
      </c>
      <c r="T936" s="112">
        <v>0.05</v>
      </c>
      <c r="U936" s="113">
        <v>9.9000000000000005E-2</v>
      </c>
      <c r="V936" s="256">
        <v>1762.8751620889195</v>
      </c>
      <c r="W936" s="257">
        <v>83162.828262382187</v>
      </c>
      <c r="X936" s="257">
        <v>10253.171737617813</v>
      </c>
      <c r="Y936" s="257">
        <v>5235.8633043132868</v>
      </c>
      <c r="Z936" s="257">
        <v>2952.2659893150694</v>
      </c>
      <c r="AA936" s="257">
        <v>2283.5973149982174</v>
      </c>
      <c r="AB936" s="257">
        <v>359.76041184623904</v>
      </c>
      <c r="AC936" s="257"/>
      <c r="AD936" s="257">
        <v>22609.681462954442</v>
      </c>
      <c r="AE936" s="257">
        <v>12356.509725335465</v>
      </c>
    </row>
    <row r="937" spans="2:31">
      <c r="B937" s="81">
        <f t="shared" si="1"/>
        <v>41060</v>
      </c>
      <c r="C937" s="81">
        <f t="shared" si="3"/>
        <v>41060</v>
      </c>
      <c r="D937" s="81">
        <v>41060</v>
      </c>
      <c r="E937" s="203">
        <v>2</v>
      </c>
      <c r="F937" s="82" t="str">
        <f t="shared" si="2"/>
        <v>E</v>
      </c>
      <c r="G937" s="82" t="s">
        <v>349</v>
      </c>
      <c r="H937" s="109">
        <v>143989674</v>
      </c>
      <c r="I937" s="110">
        <v>99</v>
      </c>
      <c r="J937" s="109" t="s">
        <v>127</v>
      </c>
      <c r="K937" s="107" t="s">
        <v>1335</v>
      </c>
      <c r="L937" s="111">
        <v>40793</v>
      </c>
      <c r="M937" s="111">
        <v>48092</v>
      </c>
      <c r="N937" s="34">
        <v>240</v>
      </c>
      <c r="O937" s="34">
        <v>8</v>
      </c>
      <c r="P937" s="34">
        <v>228</v>
      </c>
      <c r="Q937" s="34">
        <v>8</v>
      </c>
      <c r="R937" s="52">
        <v>8</v>
      </c>
      <c r="S937" s="356">
        <v>7000030</v>
      </c>
      <c r="T937" s="112">
        <v>0.03</v>
      </c>
      <c r="U937" s="113">
        <v>8.1500000000000003E-2</v>
      </c>
      <c r="V937" s="256">
        <v>40316.050993823104</v>
      </c>
      <c r="W937" s="257">
        <v>4667665.3286674209</v>
      </c>
      <c r="X937" s="257">
        <v>2332364.6713325791</v>
      </c>
      <c r="Y937" s="257">
        <v>251949.12095674349</v>
      </c>
      <c r="Z937" s="257">
        <v>138395.47108388843</v>
      </c>
      <c r="AA937" s="257">
        <v>113553.64987285505</v>
      </c>
      <c r="AB937" s="257">
        <v>81837.356888862429</v>
      </c>
      <c r="AC937" s="257"/>
      <c r="AD937" s="257">
        <v>4524394.2979243733</v>
      </c>
      <c r="AE937" s="257">
        <v>2192029.6265914957</v>
      </c>
    </row>
    <row r="938" spans="2:31" ht="13.8" thickBot="1">
      <c r="B938" s="83">
        <f t="shared" si="1"/>
        <v>41060</v>
      </c>
      <c r="C938" s="83">
        <f t="shared" si="3"/>
        <v>41060</v>
      </c>
      <c r="D938" s="83">
        <v>41060</v>
      </c>
      <c r="E938" s="204">
        <v>2</v>
      </c>
      <c r="F938" s="84" t="str">
        <f t="shared" si="2"/>
        <v>E</v>
      </c>
      <c r="G938" s="84" t="s">
        <v>349</v>
      </c>
      <c r="H938" s="86">
        <v>143996808</v>
      </c>
      <c r="I938" s="87">
        <v>98</v>
      </c>
      <c r="J938" s="86" t="s">
        <v>1414</v>
      </c>
      <c r="K938" s="132" t="s">
        <v>1337</v>
      </c>
      <c r="L938" s="88">
        <v>40907</v>
      </c>
      <c r="M938" s="88">
        <v>42736</v>
      </c>
      <c r="N938" s="89">
        <v>60</v>
      </c>
      <c r="O938" s="89">
        <v>4</v>
      </c>
      <c r="P938" s="89">
        <v>60</v>
      </c>
      <c r="Q938" s="89">
        <v>4</v>
      </c>
      <c r="R938" s="90">
        <v>4</v>
      </c>
      <c r="S938" s="357">
        <v>132325</v>
      </c>
      <c r="T938" s="91">
        <v>0.05</v>
      </c>
      <c r="U938" s="92">
        <v>9.9000000000000005E-2</v>
      </c>
      <c r="V938" s="258">
        <v>2497.1359919437386</v>
      </c>
      <c r="W938" s="259">
        <v>117801.24657253279</v>
      </c>
      <c r="X938" s="259">
        <v>14523.753427467207</v>
      </c>
      <c r="Y938" s="259">
        <v>3811.5238765838562</v>
      </c>
      <c r="Z938" s="259">
        <v>2156.6368565429793</v>
      </c>
      <c r="AA938" s="259">
        <v>1654.8870200408769</v>
      </c>
      <c r="AB938" s="259">
        <v>254.80269170995101</v>
      </c>
      <c r="AC938" s="259"/>
      <c r="AD938" s="259">
        <v>32026.912944093609</v>
      </c>
      <c r="AE938" s="259">
        <v>17503.159516624743</v>
      </c>
    </row>
    <row r="939" spans="2:31">
      <c r="B939" s="81">
        <v>41090</v>
      </c>
      <c r="C939" s="81">
        <v>41090</v>
      </c>
      <c r="D939" s="81">
        <v>41090</v>
      </c>
      <c r="E939" s="203">
        <v>142</v>
      </c>
      <c r="F939" s="82" t="s">
        <v>1053</v>
      </c>
      <c r="G939" s="82" t="s">
        <v>505</v>
      </c>
      <c r="H939" s="19">
        <v>141993240</v>
      </c>
      <c r="I939" s="20">
        <v>98</v>
      </c>
      <c r="J939" s="19" t="s">
        <v>1351</v>
      </c>
      <c r="K939" s="103" t="s">
        <v>1333</v>
      </c>
      <c r="L939" s="21">
        <v>40246</v>
      </c>
      <c r="M939" s="21">
        <v>42058</v>
      </c>
      <c r="N939" s="34">
        <v>60</v>
      </c>
      <c r="O939" s="34">
        <v>27</v>
      </c>
      <c r="P939" s="34">
        <v>60</v>
      </c>
      <c r="Q939" s="34">
        <v>27</v>
      </c>
      <c r="R939" s="52">
        <v>27</v>
      </c>
      <c r="S939" s="356">
        <v>296327</v>
      </c>
      <c r="T939" s="26">
        <v>0.05</v>
      </c>
      <c r="U939" s="27">
        <v>0.104</v>
      </c>
      <c r="V939" s="256">
        <v>5592.05605202881</v>
      </c>
      <c r="W939" s="257">
        <v>260770.04579915892</v>
      </c>
      <c r="X939" s="257">
        <v>35556.954200841079</v>
      </c>
      <c r="Y939" s="257">
        <v>50112.412772889322</v>
      </c>
      <c r="Z939" s="257">
        <v>26737.236510018683</v>
      </c>
      <c r="AA939" s="257">
        <v>23375.176262870638</v>
      </c>
      <c r="AB939" s="257">
        <v>4210.6919448364433</v>
      </c>
      <c r="AC939" s="257"/>
      <c r="AD939" s="257">
        <v>74753.317322566538</v>
      </c>
      <c r="AE939" s="257">
        <v>39196.363121729511</v>
      </c>
    </row>
    <row r="940" spans="2:31">
      <c r="B940" s="81">
        <v>41090</v>
      </c>
      <c r="C940" s="81">
        <v>41090</v>
      </c>
      <c r="D940" s="81">
        <v>41090</v>
      </c>
      <c r="E940" s="203">
        <v>142</v>
      </c>
      <c r="F940" s="82" t="s">
        <v>1053</v>
      </c>
      <c r="G940" s="82" t="s">
        <v>505</v>
      </c>
      <c r="H940" s="19">
        <v>143013189</v>
      </c>
      <c r="I940" s="20">
        <v>99</v>
      </c>
      <c r="J940" s="19" t="s">
        <v>1199</v>
      </c>
      <c r="K940" s="103" t="s">
        <v>1331</v>
      </c>
      <c r="L940" s="21">
        <v>39359</v>
      </c>
      <c r="M940" s="21">
        <v>43366</v>
      </c>
      <c r="N940" s="34">
        <v>132</v>
      </c>
      <c r="O940" s="34">
        <v>56</v>
      </c>
      <c r="P940" s="34">
        <v>132</v>
      </c>
      <c r="Q940" s="34">
        <v>56</v>
      </c>
      <c r="R940" s="52">
        <v>56</v>
      </c>
      <c r="S940" s="356">
        <v>1291687</v>
      </c>
      <c r="T940" s="26">
        <v>0.03</v>
      </c>
      <c r="U940" s="27">
        <v>8.6499999999999994E-2</v>
      </c>
      <c r="V940" s="256">
        <v>11500.875620057634</v>
      </c>
      <c r="W940" s="257">
        <v>977271.45862739789</v>
      </c>
      <c r="X940" s="257">
        <v>314415.54137260211</v>
      </c>
      <c r="Y940" s="257">
        <v>337941.76854707528</v>
      </c>
      <c r="Z940" s="257">
        <v>147508.50026802451</v>
      </c>
      <c r="AA940" s="257">
        <v>190433.26827905077</v>
      </c>
      <c r="AB940" s="257">
        <v>77224.869810814547</v>
      </c>
      <c r="AC940" s="257"/>
      <c r="AD940" s="257">
        <v>540844.1232201939</v>
      </c>
      <c r="AE940" s="257">
        <v>226428.58184757931</v>
      </c>
    </row>
    <row r="941" spans="2:31">
      <c r="B941" s="81">
        <v>41083</v>
      </c>
      <c r="C941" s="81">
        <v>41083</v>
      </c>
      <c r="D941" s="81">
        <v>41090</v>
      </c>
      <c r="E941" s="203">
        <v>217</v>
      </c>
      <c r="F941" s="82" t="s">
        <v>1054</v>
      </c>
      <c r="G941" s="82" t="s">
        <v>505</v>
      </c>
      <c r="H941" s="19">
        <v>143013286</v>
      </c>
      <c r="I941" s="20">
        <v>98</v>
      </c>
      <c r="J941" s="19" t="s">
        <v>1200</v>
      </c>
      <c r="K941" s="103" t="s">
        <v>1333</v>
      </c>
      <c r="L941" s="21">
        <v>39269</v>
      </c>
      <c r="M941" s="21">
        <v>41083</v>
      </c>
      <c r="N941" s="34">
        <v>60</v>
      </c>
      <c r="O941" s="34">
        <v>59</v>
      </c>
      <c r="P941" s="34">
        <v>60</v>
      </c>
      <c r="Q941" s="34">
        <v>59</v>
      </c>
      <c r="R941" s="52">
        <v>59</v>
      </c>
      <c r="S941" s="356">
        <v>295589</v>
      </c>
      <c r="T941" s="26">
        <v>0.05</v>
      </c>
      <c r="U941" s="27">
        <v>0.104</v>
      </c>
      <c r="V941" s="256">
        <v>5578.1290815995299</v>
      </c>
      <c r="W941" s="257">
        <v>260120.60010639462</v>
      </c>
      <c r="X941" s="257">
        <v>35468.399893605383</v>
      </c>
      <c r="Y941" s="257">
        <v>74519.216383717663</v>
      </c>
      <c r="Z941" s="257">
        <v>39075.599132148644</v>
      </c>
      <c r="AA941" s="257">
        <v>35443.61725156902</v>
      </c>
      <c r="AB941" s="257">
        <v>9178.2262882575324</v>
      </c>
      <c r="AC941" s="257"/>
      <c r="AD941" s="257">
        <v>74567.144789574086</v>
      </c>
      <c r="AE941" s="257">
        <v>39098.744895972704</v>
      </c>
    </row>
    <row r="942" spans="2:31">
      <c r="B942" s="81">
        <v>41090</v>
      </c>
      <c r="C942" s="81">
        <v>41090</v>
      </c>
      <c r="D942" s="81">
        <v>41090</v>
      </c>
      <c r="E942" s="203">
        <v>3231</v>
      </c>
      <c r="F942" s="82" t="s">
        <v>1053</v>
      </c>
      <c r="G942" s="82" t="s">
        <v>505</v>
      </c>
      <c r="H942" s="19">
        <v>143014266</v>
      </c>
      <c r="I942" s="20">
        <v>98</v>
      </c>
      <c r="J942" s="19" t="s">
        <v>1123</v>
      </c>
      <c r="K942" s="103" t="s">
        <v>1333</v>
      </c>
      <c r="L942" s="21">
        <v>39513</v>
      </c>
      <c r="M942" s="21">
        <v>41328</v>
      </c>
      <c r="N942" s="34">
        <v>60</v>
      </c>
      <c r="O942" s="34">
        <v>51</v>
      </c>
      <c r="P942" s="34">
        <v>60</v>
      </c>
      <c r="Q942" s="34">
        <v>51</v>
      </c>
      <c r="R942" s="52">
        <v>51</v>
      </c>
      <c r="S942" s="356">
        <v>128127</v>
      </c>
      <c r="T942" s="26">
        <v>0.05</v>
      </c>
      <c r="U942" s="27">
        <v>0.104</v>
      </c>
      <c r="V942" s="256">
        <v>2417.9145531061813</v>
      </c>
      <c r="W942" s="257">
        <v>112752.74834257032</v>
      </c>
      <c r="X942" s="257">
        <v>15374.251657429675</v>
      </c>
      <c r="Y942" s="257">
        <v>31408.342280119785</v>
      </c>
      <c r="Z942" s="257">
        <v>16501.354875323254</v>
      </c>
      <c r="AA942" s="257">
        <v>14906.987404796531</v>
      </c>
      <c r="AB942" s="257">
        <v>3438.9773444250591</v>
      </c>
      <c r="AC942" s="257"/>
      <c r="AD942" s="257">
        <v>32322.124843799193</v>
      </c>
      <c r="AE942" s="257">
        <v>16947.873186371271</v>
      </c>
    </row>
    <row r="943" spans="2:31">
      <c r="B943" s="81">
        <v>41090</v>
      </c>
      <c r="C943" s="81">
        <v>41090</v>
      </c>
      <c r="D943" s="81">
        <v>41090</v>
      </c>
      <c r="E943" s="203">
        <v>407</v>
      </c>
      <c r="F943" s="82" t="s">
        <v>1053</v>
      </c>
      <c r="G943" s="82" t="s">
        <v>506</v>
      </c>
      <c r="H943" s="19">
        <v>143022943</v>
      </c>
      <c r="I943" s="20">
        <v>99</v>
      </c>
      <c r="J943" s="19" t="s">
        <v>1450</v>
      </c>
      <c r="K943" s="103" t="s">
        <v>1331</v>
      </c>
      <c r="L943" s="21">
        <v>39458</v>
      </c>
      <c r="M943" s="21">
        <v>46379</v>
      </c>
      <c r="N943" s="34">
        <v>228</v>
      </c>
      <c r="O943" s="34">
        <v>53</v>
      </c>
      <c r="P943" s="34">
        <v>228</v>
      </c>
      <c r="Q943" s="34">
        <v>53</v>
      </c>
      <c r="R943" s="52">
        <v>53</v>
      </c>
      <c r="S943" s="356">
        <v>822395</v>
      </c>
      <c r="T943" s="26">
        <v>0.03</v>
      </c>
      <c r="U943" s="27">
        <v>8.6499999999999994E-2</v>
      </c>
      <c r="V943" s="256">
        <v>4736.5109516766579</v>
      </c>
      <c r="W943" s="257">
        <v>529320.56827392429</v>
      </c>
      <c r="X943" s="257">
        <v>293074.43172607571</v>
      </c>
      <c r="Y943" s="257">
        <v>191844.59788675516</v>
      </c>
      <c r="Z943" s="257">
        <v>99327.901036488605</v>
      </c>
      <c r="AA943" s="257">
        <v>92516.696850266555</v>
      </c>
      <c r="AB943" s="257">
        <v>68126.951234570224</v>
      </c>
      <c r="AC943" s="257"/>
      <c r="AD943" s="257">
        <v>550603.92870834167</v>
      </c>
      <c r="AE943" s="257">
        <v>257529.4969822579</v>
      </c>
    </row>
    <row r="944" spans="2:31">
      <c r="B944" s="81">
        <v>41090</v>
      </c>
      <c r="C944" s="81">
        <v>41090</v>
      </c>
      <c r="D944" s="81">
        <v>41090</v>
      </c>
      <c r="E944" s="203">
        <v>10134</v>
      </c>
      <c r="F944" s="82" t="s">
        <v>1053</v>
      </c>
      <c r="G944" s="82" t="s">
        <v>505</v>
      </c>
      <c r="H944" s="19">
        <v>143024059</v>
      </c>
      <c r="I944" s="20">
        <v>99</v>
      </c>
      <c r="J944" s="19" t="s">
        <v>381</v>
      </c>
      <c r="K944" s="103" t="s">
        <v>1331</v>
      </c>
      <c r="L944" s="21">
        <v>39533</v>
      </c>
      <c r="M944" s="21">
        <v>50487</v>
      </c>
      <c r="N944" s="34">
        <v>360</v>
      </c>
      <c r="O944" s="34">
        <v>50</v>
      </c>
      <c r="P944" s="34">
        <v>228</v>
      </c>
      <c r="Q944" s="34">
        <v>50</v>
      </c>
      <c r="R944" s="52">
        <v>50</v>
      </c>
      <c r="S944" s="356">
        <v>807630</v>
      </c>
      <c r="T944" s="26">
        <v>0.03</v>
      </c>
      <c r="U944" s="27">
        <v>8.6499999999999994E-2</v>
      </c>
      <c r="V944" s="256">
        <v>4651.4732457062828</v>
      </c>
      <c r="W944" s="257">
        <v>519817.32689895906</v>
      </c>
      <c r="X944" s="257">
        <v>287812.67310104094</v>
      </c>
      <c r="Y944" s="257">
        <v>178359.68977735838</v>
      </c>
      <c r="Z944" s="257">
        <v>92559.867048799759</v>
      </c>
      <c r="AA944" s="257">
        <v>85799.822728558618</v>
      </c>
      <c r="AB944" s="257">
        <v>63116.814276544064</v>
      </c>
      <c r="AC944" s="257"/>
      <c r="AD944" s="257">
        <v>540718.57312206214</v>
      </c>
      <c r="AE944" s="257">
        <v>252905.90002101313</v>
      </c>
    </row>
    <row r="945" spans="2:31">
      <c r="B945" s="81">
        <v>41090</v>
      </c>
      <c r="C945" s="81">
        <v>41090</v>
      </c>
      <c r="D945" s="81">
        <v>41090</v>
      </c>
      <c r="E945" s="203">
        <v>142</v>
      </c>
      <c r="F945" s="82" t="s">
        <v>1053</v>
      </c>
      <c r="G945" s="82" t="s">
        <v>505</v>
      </c>
      <c r="H945" s="19">
        <v>143035107</v>
      </c>
      <c r="I945" s="20">
        <v>99</v>
      </c>
      <c r="J945" s="19" t="s">
        <v>615</v>
      </c>
      <c r="K945" s="103" t="s">
        <v>1331</v>
      </c>
      <c r="L945" s="21">
        <v>39734</v>
      </c>
      <c r="M945" s="21">
        <v>42636</v>
      </c>
      <c r="N945" s="34">
        <v>95</v>
      </c>
      <c r="O945" s="34">
        <v>44</v>
      </c>
      <c r="P945" s="34">
        <v>95</v>
      </c>
      <c r="Q945" s="34">
        <v>44</v>
      </c>
      <c r="R945" s="52">
        <v>44</v>
      </c>
      <c r="S945" s="356">
        <v>198161</v>
      </c>
      <c r="T945" s="26">
        <v>0.03</v>
      </c>
      <c r="U945" s="27">
        <v>8.6499999999999994E-2</v>
      </c>
      <c r="V945" s="256">
        <v>2345.9962443449413</v>
      </c>
      <c r="W945" s="257">
        <v>160959.13115228526</v>
      </c>
      <c r="X945" s="257">
        <v>37201.868847714737</v>
      </c>
      <c r="Y945" s="257">
        <v>42085.229008073067</v>
      </c>
      <c r="Z945" s="257">
        <v>17263.867786218849</v>
      </c>
      <c r="AA945" s="257">
        <v>24821.361221854218</v>
      </c>
      <c r="AB945" s="257">
        <v>7179.3080232431948</v>
      </c>
      <c r="AC945" s="257"/>
      <c r="AD945" s="257">
        <v>61910.512060481749</v>
      </c>
      <c r="AE945" s="257">
        <v>24708.643212765241</v>
      </c>
    </row>
    <row r="946" spans="2:31">
      <c r="B946" s="81">
        <v>41090</v>
      </c>
      <c r="C946" s="81">
        <v>41090</v>
      </c>
      <c r="D946" s="81">
        <v>41090</v>
      </c>
      <c r="E946" s="203">
        <v>4078</v>
      </c>
      <c r="F946" s="82" t="s">
        <v>1053</v>
      </c>
      <c r="G946" s="82" t="s">
        <v>505</v>
      </c>
      <c r="H946" s="19">
        <v>143037401</v>
      </c>
      <c r="I946" s="20">
        <v>98</v>
      </c>
      <c r="J946" s="19" t="s">
        <v>374</v>
      </c>
      <c r="K946" s="103" t="s">
        <v>1333</v>
      </c>
      <c r="L946" s="21">
        <v>39995</v>
      </c>
      <c r="M946" s="21">
        <v>41813</v>
      </c>
      <c r="N946" s="34">
        <v>60</v>
      </c>
      <c r="O946" s="34">
        <v>35</v>
      </c>
      <c r="P946" s="34">
        <v>60</v>
      </c>
      <c r="Q946" s="34">
        <v>35</v>
      </c>
      <c r="R946" s="52">
        <v>35</v>
      </c>
      <c r="S946" s="356">
        <v>295589</v>
      </c>
      <c r="T946" s="26">
        <v>0.05</v>
      </c>
      <c r="U946" s="27">
        <v>0.104</v>
      </c>
      <c r="V946" s="256">
        <v>5578.1290815995299</v>
      </c>
      <c r="W946" s="257">
        <v>260120.60010639462</v>
      </c>
      <c r="X946" s="257">
        <v>35468.399893605383</v>
      </c>
      <c r="Y946" s="257">
        <v>60010.162876817798</v>
      </c>
      <c r="Z946" s="257">
        <v>31820.226499254513</v>
      </c>
      <c r="AA946" s="257">
        <v>28189.936377563285</v>
      </c>
      <c r="AB946" s="257">
        <v>5444.7105099832825</v>
      </c>
      <c r="AC946" s="257"/>
      <c r="AD946" s="257">
        <v>74567.144789574086</v>
      </c>
      <c r="AE946" s="257">
        <v>39098.744895972704</v>
      </c>
    </row>
    <row r="947" spans="2:31">
      <c r="B947" s="81">
        <v>41090</v>
      </c>
      <c r="C947" s="81">
        <v>41090</v>
      </c>
      <c r="D947" s="81">
        <v>41090</v>
      </c>
      <c r="E947" s="203">
        <v>521</v>
      </c>
      <c r="F947" s="82" t="s">
        <v>1053</v>
      </c>
      <c r="G947" s="82" t="s">
        <v>505</v>
      </c>
      <c r="H947" s="19">
        <v>143038289</v>
      </c>
      <c r="I947" s="20">
        <v>98</v>
      </c>
      <c r="J947" s="19" t="s">
        <v>1608</v>
      </c>
      <c r="K947" s="103" t="s">
        <v>1333</v>
      </c>
      <c r="L947" s="21">
        <v>40043</v>
      </c>
      <c r="M947" s="21">
        <v>41511</v>
      </c>
      <c r="N947" s="34">
        <v>48</v>
      </c>
      <c r="O947" s="34">
        <v>33</v>
      </c>
      <c r="P947" s="34">
        <v>48</v>
      </c>
      <c r="Q947" s="34">
        <v>33</v>
      </c>
      <c r="R947" s="52">
        <v>33</v>
      </c>
      <c r="S947" s="356">
        <v>250000</v>
      </c>
      <c r="T947" s="26">
        <v>0.05</v>
      </c>
      <c r="U947" s="27">
        <v>0.104</v>
      </c>
      <c r="V947" s="256">
        <v>5757.3233926616085</v>
      </c>
      <c r="W947" s="257">
        <v>225290.47191487651</v>
      </c>
      <c r="X947" s="257">
        <v>24709.528085123486</v>
      </c>
      <c r="Y947" s="257">
        <v>45356.391868952109</v>
      </c>
      <c r="Z947" s="257">
        <v>23539.575046399721</v>
      </c>
      <c r="AA947" s="257">
        <v>21816.816822552388</v>
      </c>
      <c r="AB947" s="257">
        <v>3576.3790649520834</v>
      </c>
      <c r="AC947" s="257"/>
      <c r="AD947" s="257">
        <v>51061.050932878024</v>
      </c>
      <c r="AE947" s="257">
        <v>26351.522847758064</v>
      </c>
    </row>
    <row r="948" spans="2:31">
      <c r="B948" s="81">
        <v>41090</v>
      </c>
      <c r="C948" s="81">
        <v>41090</v>
      </c>
      <c r="D948" s="81">
        <v>41090</v>
      </c>
      <c r="E948" s="203">
        <v>79</v>
      </c>
      <c r="F948" s="82" t="s">
        <v>1053</v>
      </c>
      <c r="G948" s="82" t="s">
        <v>505</v>
      </c>
      <c r="H948" s="19">
        <v>143040267</v>
      </c>
      <c r="I948" s="20">
        <v>98</v>
      </c>
      <c r="J948" s="19" t="s">
        <v>507</v>
      </c>
      <c r="K948" s="103" t="s">
        <v>1333</v>
      </c>
      <c r="L948" s="21">
        <v>40135</v>
      </c>
      <c r="M948" s="21">
        <v>41968</v>
      </c>
      <c r="N948" s="34">
        <v>60</v>
      </c>
      <c r="O948" s="34">
        <v>30</v>
      </c>
      <c r="P948" s="34">
        <v>60</v>
      </c>
      <c r="Q948" s="34">
        <v>30</v>
      </c>
      <c r="R948" s="52">
        <v>30</v>
      </c>
      <c r="S948" s="356">
        <v>250000</v>
      </c>
      <c r="T948" s="26">
        <v>0.05</v>
      </c>
      <c r="U948" s="27">
        <v>0.104</v>
      </c>
      <c r="V948" s="256">
        <v>4717.8084110027185</v>
      </c>
      <c r="W948" s="257">
        <v>220001.92844320546</v>
      </c>
      <c r="X948" s="257">
        <v>29998.071556794544</v>
      </c>
      <c r="Y948" s="257">
        <v>45692.810698127185</v>
      </c>
      <c r="Z948" s="257">
        <v>24320.427808803055</v>
      </c>
      <c r="AA948" s="257">
        <v>21372.38288932413</v>
      </c>
      <c r="AB948" s="257">
        <v>3947.1146785255983</v>
      </c>
      <c r="AC948" s="257"/>
      <c r="AD948" s="257">
        <v>63066.576216955058</v>
      </c>
      <c r="AE948" s="257">
        <v>33068.504660163882</v>
      </c>
    </row>
    <row r="949" spans="2:31">
      <c r="B949" s="81">
        <v>41090</v>
      </c>
      <c r="C949" s="81">
        <v>41090</v>
      </c>
      <c r="D949" s="81">
        <v>41090</v>
      </c>
      <c r="E949" s="203">
        <v>2109</v>
      </c>
      <c r="F949" s="82" t="s">
        <v>1053</v>
      </c>
      <c r="G949" s="82" t="s">
        <v>505</v>
      </c>
      <c r="H949" s="19">
        <v>143045005</v>
      </c>
      <c r="I949" s="20">
        <v>99</v>
      </c>
      <c r="J949" s="19" t="s">
        <v>545</v>
      </c>
      <c r="K949" s="103" t="s">
        <v>1331</v>
      </c>
      <c r="L949" s="21">
        <v>38406</v>
      </c>
      <c r="M949" s="21">
        <v>42058</v>
      </c>
      <c r="N949" s="34">
        <v>120</v>
      </c>
      <c r="O949" s="34">
        <v>87</v>
      </c>
      <c r="P949" s="34">
        <v>120</v>
      </c>
      <c r="Q949" s="34">
        <v>87</v>
      </c>
      <c r="R949" s="52">
        <v>87</v>
      </c>
      <c r="S949" s="356">
        <v>175000</v>
      </c>
      <c r="T949" s="26">
        <v>0.03</v>
      </c>
      <c r="U949" s="27">
        <v>8.6499999999999994E-2</v>
      </c>
      <c r="V949" s="256">
        <v>1689.8130322218437</v>
      </c>
      <c r="W949" s="257">
        <v>135413.22103495523</v>
      </c>
      <c r="X949" s="257">
        <v>39586.778965044767</v>
      </c>
      <c r="Y949" s="257">
        <v>61070.239222123346</v>
      </c>
      <c r="Z949" s="257">
        <v>25475.198038729613</v>
      </c>
      <c r="AA949" s="257">
        <v>35595.041183393732</v>
      </c>
      <c r="AB949" s="257">
        <v>15105.481447188135</v>
      </c>
      <c r="AC949" s="257"/>
      <c r="AD949" s="257">
        <v>67364.342831663889</v>
      </c>
      <c r="AE949" s="257">
        <v>27777.563866617391</v>
      </c>
    </row>
    <row r="950" spans="2:31">
      <c r="B950" s="81">
        <v>41090</v>
      </c>
      <c r="C950" s="81">
        <v>41090</v>
      </c>
      <c r="D950" s="81">
        <v>41090</v>
      </c>
      <c r="E950" s="203">
        <v>33</v>
      </c>
      <c r="F950" s="82" t="s">
        <v>1053</v>
      </c>
      <c r="G950" s="82" t="s">
        <v>505</v>
      </c>
      <c r="H950" s="19">
        <v>143090086</v>
      </c>
      <c r="I950" s="20">
        <v>99</v>
      </c>
      <c r="J950" s="19" t="s">
        <v>1621</v>
      </c>
      <c r="K950" s="103" t="s">
        <v>1331</v>
      </c>
      <c r="L950" s="21">
        <v>40360</v>
      </c>
      <c r="M950" s="21">
        <v>45474</v>
      </c>
      <c r="N950" s="34">
        <v>168</v>
      </c>
      <c r="O950" s="34">
        <v>23</v>
      </c>
      <c r="P950" s="34">
        <v>168</v>
      </c>
      <c r="Q950" s="34">
        <v>23</v>
      </c>
      <c r="R950" s="52">
        <v>23</v>
      </c>
      <c r="S950" s="356">
        <v>1000006</v>
      </c>
      <c r="T950" s="26">
        <v>0.03</v>
      </c>
      <c r="U950" s="27">
        <v>8.6499999999999994E-2</v>
      </c>
      <c r="V950" s="256">
        <v>7296.9977018204654</v>
      </c>
      <c r="W950" s="257">
        <v>709424.01452670642</v>
      </c>
      <c r="X950" s="257">
        <v>290581.98547329358</v>
      </c>
      <c r="Y950" s="257">
        <v>113426.66214042109</v>
      </c>
      <c r="Z950" s="257">
        <v>54412.486778490034</v>
      </c>
      <c r="AA950" s="257">
        <v>59014.175361931055</v>
      </c>
      <c r="AB950" s="257">
        <v>29313.095025814702</v>
      </c>
      <c r="AC950" s="257"/>
      <c r="AD950" s="257">
        <v>516471.59937911917</v>
      </c>
      <c r="AE950" s="257">
        <v>225889.61390581538</v>
      </c>
    </row>
    <row r="951" spans="2:31">
      <c r="B951" s="81">
        <v>41090</v>
      </c>
      <c r="C951" s="81">
        <v>41090</v>
      </c>
      <c r="D951" s="81">
        <v>41090</v>
      </c>
      <c r="E951" s="203">
        <v>3035</v>
      </c>
      <c r="F951" s="82" t="s">
        <v>1053</v>
      </c>
      <c r="G951" s="82" t="s">
        <v>506</v>
      </c>
      <c r="H951" s="19">
        <v>143546829</v>
      </c>
      <c r="I951" s="20">
        <v>99</v>
      </c>
      <c r="J951" s="19" t="s">
        <v>479</v>
      </c>
      <c r="K951" s="103" t="s">
        <v>1331</v>
      </c>
      <c r="L951" s="21">
        <v>40281</v>
      </c>
      <c r="M951" s="21">
        <v>51218</v>
      </c>
      <c r="N951" s="34">
        <v>360</v>
      </c>
      <c r="O951" s="34">
        <v>26</v>
      </c>
      <c r="P951" s="34">
        <v>228</v>
      </c>
      <c r="Q951" s="34">
        <v>26</v>
      </c>
      <c r="R951" s="52">
        <v>26</v>
      </c>
      <c r="S951" s="356">
        <v>1772079</v>
      </c>
      <c r="T951" s="26">
        <v>0.03</v>
      </c>
      <c r="U951" s="27">
        <v>8.6499999999999994E-2</v>
      </c>
      <c r="V951" s="256">
        <v>10206.131592162183</v>
      </c>
      <c r="W951" s="257">
        <v>1140568.5386052777</v>
      </c>
      <c r="X951" s="257">
        <v>631510.46139472234</v>
      </c>
      <c r="Y951" s="257">
        <v>208832.79402299612</v>
      </c>
      <c r="Z951" s="257">
        <v>110396.96542677736</v>
      </c>
      <c r="AA951" s="257">
        <v>98435.828596218766</v>
      </c>
      <c r="AB951" s="257">
        <v>72014.350860801671</v>
      </c>
      <c r="AC951" s="257"/>
      <c r="AD951" s="257">
        <v>1186429.4644076773</v>
      </c>
      <c r="AE951" s="257">
        <v>554919.00301293621</v>
      </c>
    </row>
    <row r="952" spans="2:31">
      <c r="B952" s="81">
        <v>41090</v>
      </c>
      <c r="C952" s="81">
        <v>41090</v>
      </c>
      <c r="D952" s="81">
        <v>41090</v>
      </c>
      <c r="E952" s="203">
        <v>81</v>
      </c>
      <c r="F952" s="82" t="s">
        <v>1053</v>
      </c>
      <c r="G952" s="82" t="s">
        <v>505</v>
      </c>
      <c r="H952" s="19">
        <v>143991067</v>
      </c>
      <c r="I952" s="20">
        <v>98</v>
      </c>
      <c r="J952" s="19" t="s">
        <v>168</v>
      </c>
      <c r="K952" s="103" t="s">
        <v>1333</v>
      </c>
      <c r="L952" s="21">
        <v>40294</v>
      </c>
      <c r="M952" s="21">
        <v>42125</v>
      </c>
      <c r="N952" s="34">
        <v>60</v>
      </c>
      <c r="O952" s="34">
        <v>25</v>
      </c>
      <c r="P952" s="34">
        <v>60</v>
      </c>
      <c r="Q952" s="34">
        <v>25</v>
      </c>
      <c r="R952" s="52">
        <v>25</v>
      </c>
      <c r="S952" s="356">
        <v>439514</v>
      </c>
      <c r="T952" s="26">
        <v>0.05</v>
      </c>
      <c r="U952" s="27">
        <v>0.104</v>
      </c>
      <c r="V952" s="256">
        <v>8294.1713838137948</v>
      </c>
      <c r="W952" s="257">
        <v>386775.71031114797</v>
      </c>
      <c r="X952" s="257">
        <v>52738.289688852034</v>
      </c>
      <c r="Y952" s="257">
        <v>70055.904518917741</v>
      </c>
      <c r="Z952" s="257">
        <v>37440.044853300031</v>
      </c>
      <c r="AA952" s="257">
        <v>32615.859665617711</v>
      </c>
      <c r="AB952" s="257">
        <v>5782.7072027250042</v>
      </c>
      <c r="AC952" s="257"/>
      <c r="AD952" s="257">
        <v>110874.57271767499</v>
      </c>
      <c r="AE952" s="257">
        <v>58136.283028829093</v>
      </c>
    </row>
    <row r="953" spans="2:31">
      <c r="B953" s="81">
        <v>41090</v>
      </c>
      <c r="C953" s="81">
        <v>41090</v>
      </c>
      <c r="D953" s="81">
        <v>41090</v>
      </c>
      <c r="E953" s="203">
        <v>599</v>
      </c>
      <c r="F953" s="82" t="s">
        <v>1053</v>
      </c>
      <c r="G953" s="82" t="s">
        <v>505</v>
      </c>
      <c r="H953" s="19">
        <v>143991644</v>
      </c>
      <c r="I953" s="20">
        <v>98</v>
      </c>
      <c r="J953" s="19" t="s">
        <v>208</v>
      </c>
      <c r="K953" s="103" t="s">
        <v>1333</v>
      </c>
      <c r="L953" s="21">
        <v>40367</v>
      </c>
      <c r="M953" s="21">
        <v>42186</v>
      </c>
      <c r="N953" s="34">
        <v>60</v>
      </c>
      <c r="O953" s="34">
        <v>23</v>
      </c>
      <c r="P953" s="34">
        <v>60</v>
      </c>
      <c r="Q953" s="34">
        <v>23</v>
      </c>
      <c r="R953" s="52">
        <v>23</v>
      </c>
      <c r="S953" s="356">
        <v>33110</v>
      </c>
      <c r="T953" s="26">
        <v>0.05</v>
      </c>
      <c r="U953" s="27">
        <v>0.104</v>
      </c>
      <c r="V953" s="256">
        <v>624.82654595319991</v>
      </c>
      <c r="W953" s="257">
        <v>29137.055403018123</v>
      </c>
      <c r="X953" s="257">
        <v>3972.9445969818771</v>
      </c>
      <c r="Y953" s="257">
        <v>4939.9013867308058</v>
      </c>
      <c r="Z953" s="257">
        <v>2644.5150538988619</v>
      </c>
      <c r="AA953" s="257">
        <v>2295.3863328319439</v>
      </c>
      <c r="AB953" s="257">
        <v>400.77949881834729</v>
      </c>
      <c r="AC953" s="257"/>
      <c r="AD953" s="257">
        <v>8352.5373541735244</v>
      </c>
      <c r="AE953" s="257">
        <v>4379.5927571921011</v>
      </c>
    </row>
    <row r="954" spans="2:31">
      <c r="B954" s="81">
        <v>41090</v>
      </c>
      <c r="C954" s="81">
        <v>41090</v>
      </c>
      <c r="D954" s="81">
        <v>41090</v>
      </c>
      <c r="E954" s="203">
        <v>2109</v>
      </c>
      <c r="F954" s="82" t="s">
        <v>1053</v>
      </c>
      <c r="G954" s="82" t="s">
        <v>505</v>
      </c>
      <c r="H954" s="19">
        <v>143991903</v>
      </c>
      <c r="I954" s="20">
        <v>98</v>
      </c>
      <c r="J954" s="19" t="s">
        <v>1394</v>
      </c>
      <c r="K954" s="103" t="s">
        <v>1333</v>
      </c>
      <c r="L954" s="21">
        <v>40322</v>
      </c>
      <c r="M954" s="21">
        <v>42156</v>
      </c>
      <c r="N954" s="34">
        <v>60</v>
      </c>
      <c r="O954" s="34">
        <v>24</v>
      </c>
      <c r="P954" s="34">
        <v>60</v>
      </c>
      <c r="Q954" s="34">
        <v>24</v>
      </c>
      <c r="R954" s="52">
        <v>24</v>
      </c>
      <c r="S954" s="356">
        <v>218451</v>
      </c>
      <c r="T954" s="26">
        <v>0.05</v>
      </c>
      <c r="U954" s="27">
        <v>0.104</v>
      </c>
      <c r="V954" s="256">
        <v>4122.4398607678195</v>
      </c>
      <c r="W954" s="257">
        <v>192238.56508138668</v>
      </c>
      <c r="X954" s="257">
        <v>26212.434918613319</v>
      </c>
      <c r="Y954" s="257">
        <v>33718.952669600047</v>
      </c>
      <c r="Z954" s="257">
        <v>18035.65361299345</v>
      </c>
      <c r="AA954" s="257">
        <v>15683.299056606596</v>
      </c>
      <c r="AB954" s="257">
        <v>2759.2036756435073</v>
      </c>
      <c r="AC954" s="257"/>
      <c r="AD954" s="257">
        <v>55107.826564680181</v>
      </c>
      <c r="AE954" s="257">
        <v>28895.391646069835</v>
      </c>
    </row>
    <row r="955" spans="2:31">
      <c r="B955" s="81">
        <v>41090</v>
      </c>
      <c r="C955" s="81">
        <v>41090</v>
      </c>
      <c r="D955" s="81">
        <v>41090</v>
      </c>
      <c r="E955" s="203">
        <v>599</v>
      </c>
      <c r="F955" s="82" t="s">
        <v>1053</v>
      </c>
      <c r="G955" s="82" t="s">
        <v>505</v>
      </c>
      <c r="H955" s="19">
        <v>143991938</v>
      </c>
      <c r="I955" s="20">
        <v>98</v>
      </c>
      <c r="J955" s="19" t="s">
        <v>208</v>
      </c>
      <c r="K955" s="103" t="s">
        <v>1333</v>
      </c>
      <c r="L955" s="21">
        <v>40367</v>
      </c>
      <c r="M955" s="21">
        <v>42186</v>
      </c>
      <c r="N955" s="34">
        <v>60</v>
      </c>
      <c r="O955" s="34">
        <v>23</v>
      </c>
      <c r="P955" s="34">
        <v>60</v>
      </c>
      <c r="Q955" s="34">
        <v>23</v>
      </c>
      <c r="R955" s="52">
        <v>23</v>
      </c>
      <c r="S955" s="356">
        <v>25083</v>
      </c>
      <c r="T955" s="26">
        <v>0.05</v>
      </c>
      <c r="U955" s="27">
        <v>0.104</v>
      </c>
      <c r="V955" s="256">
        <v>473.34715349272471</v>
      </c>
      <c r="W955" s="257">
        <v>22073.233484563687</v>
      </c>
      <c r="X955" s="257">
        <v>3009.7665154363131</v>
      </c>
      <c r="Y955" s="257">
        <v>3742.2998031823859</v>
      </c>
      <c r="Z955" s="257">
        <v>2003.3938718497477</v>
      </c>
      <c r="AA955" s="257">
        <v>1738.9059313326381</v>
      </c>
      <c r="AB955" s="257">
        <v>303.61679760980348</v>
      </c>
      <c r="AC955" s="257"/>
      <c r="AD955" s="257">
        <v>6327.5957249995345</v>
      </c>
      <c r="AE955" s="257">
        <v>3317.8292095635597</v>
      </c>
    </row>
    <row r="956" spans="2:31">
      <c r="B956" s="81">
        <v>41090</v>
      </c>
      <c r="C956" s="81">
        <v>41090</v>
      </c>
      <c r="D956" s="81">
        <v>41090</v>
      </c>
      <c r="E956" s="203">
        <v>684</v>
      </c>
      <c r="F956" s="82" t="s">
        <v>1053</v>
      </c>
      <c r="G956" s="82" t="s">
        <v>505</v>
      </c>
      <c r="H956" s="19">
        <v>143993183</v>
      </c>
      <c r="I956" s="20">
        <v>98</v>
      </c>
      <c r="J956" s="19" t="s">
        <v>1756</v>
      </c>
      <c r="K956" s="103" t="s">
        <v>1332</v>
      </c>
      <c r="L956" s="21">
        <v>40463</v>
      </c>
      <c r="M956" s="21">
        <v>42278</v>
      </c>
      <c r="N956" s="34">
        <v>60</v>
      </c>
      <c r="O956" s="34">
        <v>20</v>
      </c>
      <c r="P956" s="34">
        <v>60</v>
      </c>
      <c r="Q956" s="34">
        <v>20</v>
      </c>
      <c r="R956" s="52">
        <v>20</v>
      </c>
      <c r="S956" s="356">
        <v>200416</v>
      </c>
      <c r="T956" s="26">
        <v>0.05</v>
      </c>
      <c r="U956" s="27">
        <v>9.4E-2</v>
      </c>
      <c r="V956" s="256">
        <v>3782.0971619980833</v>
      </c>
      <c r="W956" s="257">
        <v>180503.62784226745</v>
      </c>
      <c r="X956" s="257">
        <v>19912.372157732549</v>
      </c>
      <c r="Y956" s="257">
        <v>24582.989873009981</v>
      </c>
      <c r="Z956" s="257">
        <v>14308.894095406959</v>
      </c>
      <c r="AA956" s="257">
        <v>10274.095777603023</v>
      </c>
      <c r="AB956" s="257">
        <v>1746.6993120818026</v>
      </c>
      <c r="AC956" s="257"/>
      <c r="AD956" s="257">
        <v>46422.201877618558</v>
      </c>
      <c r="AE956" s="257">
        <v>26509.829719885602</v>
      </c>
    </row>
    <row r="957" spans="2:31">
      <c r="B957" s="81">
        <v>41090</v>
      </c>
      <c r="C957" s="81">
        <v>41090</v>
      </c>
      <c r="D957" s="81">
        <v>41090</v>
      </c>
      <c r="E957" s="203">
        <v>684</v>
      </c>
      <c r="F957" s="82" t="s">
        <v>1053</v>
      </c>
      <c r="G957" s="82" t="s">
        <v>505</v>
      </c>
      <c r="H957" s="19">
        <v>143126609</v>
      </c>
      <c r="I957" s="20">
        <v>99</v>
      </c>
      <c r="J957" s="19" t="s">
        <v>722</v>
      </c>
      <c r="K957" s="103" t="s">
        <v>1334</v>
      </c>
      <c r="L957" s="21">
        <v>40498</v>
      </c>
      <c r="M957" s="21">
        <v>47818</v>
      </c>
      <c r="N957" s="34">
        <v>241</v>
      </c>
      <c r="O957" s="34">
        <v>18</v>
      </c>
      <c r="P957" s="34">
        <v>228</v>
      </c>
      <c r="Q957" s="34">
        <v>18</v>
      </c>
      <c r="R957" s="52">
        <v>18</v>
      </c>
      <c r="S957" s="356">
        <v>1477074</v>
      </c>
      <c r="T957" s="26">
        <v>0.03</v>
      </c>
      <c r="U957" s="27">
        <v>7.6499999999999999E-2</v>
      </c>
      <c r="V957" s="256">
        <v>8507.076499050756</v>
      </c>
      <c r="W957" s="257">
        <v>1021073.8838565642</v>
      </c>
      <c r="X957" s="257">
        <v>456000.11614343582</v>
      </c>
      <c r="Y957" s="257">
        <v>115151.82909933539</v>
      </c>
      <c r="Z957" s="257">
        <v>64602.040046792215</v>
      </c>
      <c r="AA957" s="257">
        <v>50549.789052543172</v>
      </c>
      <c r="AB957" s="257">
        <v>36000.009169218618</v>
      </c>
      <c r="AC957" s="257"/>
      <c r="AD957" s="257">
        <v>918539.55792701663</v>
      </c>
      <c r="AE957" s="257">
        <v>462539.4417835364</v>
      </c>
    </row>
    <row r="958" spans="2:31">
      <c r="B958" s="81">
        <v>41090</v>
      </c>
      <c r="C958" s="81">
        <v>41090</v>
      </c>
      <c r="D958" s="81">
        <v>41090</v>
      </c>
      <c r="E958" s="203">
        <v>532</v>
      </c>
      <c r="F958" s="82" t="s">
        <v>1053</v>
      </c>
      <c r="G958" s="82" t="s">
        <v>505</v>
      </c>
      <c r="H958" s="19">
        <v>143992799</v>
      </c>
      <c r="I958" s="20">
        <v>98</v>
      </c>
      <c r="J958" s="19" t="s">
        <v>1347</v>
      </c>
      <c r="K958" s="103" t="s">
        <v>1332</v>
      </c>
      <c r="L958" s="21">
        <v>40550</v>
      </c>
      <c r="M958" s="21">
        <v>42370</v>
      </c>
      <c r="N958" s="34">
        <v>60</v>
      </c>
      <c r="O958" s="34">
        <v>17</v>
      </c>
      <c r="P958" s="34">
        <v>60</v>
      </c>
      <c r="Q958" s="34">
        <v>17</v>
      </c>
      <c r="R958" s="52">
        <v>17</v>
      </c>
      <c r="S958" s="356">
        <v>160399</v>
      </c>
      <c r="T958" s="26">
        <v>0.05</v>
      </c>
      <c r="U958" s="27">
        <v>9.4E-2</v>
      </c>
      <c r="V958" s="256">
        <v>3026.9270052656998</v>
      </c>
      <c r="W958" s="257">
        <v>144462.52495944363</v>
      </c>
      <c r="X958" s="257">
        <v>15936.475040556368</v>
      </c>
      <c r="Y958" s="257">
        <v>17137.166844567619</v>
      </c>
      <c r="Z958" s="257">
        <v>9996.8019978887805</v>
      </c>
      <c r="AA958" s="257">
        <v>7140.3648466788381</v>
      </c>
      <c r="AB958" s="257">
        <v>1188.245946006396</v>
      </c>
      <c r="AC958" s="257"/>
      <c r="AD958" s="257">
        <v>37153.095356499143</v>
      </c>
      <c r="AE958" s="257">
        <v>21216.620315942502</v>
      </c>
    </row>
    <row r="959" spans="2:31">
      <c r="B959" s="81">
        <v>41090</v>
      </c>
      <c r="C959" s="81">
        <v>41090</v>
      </c>
      <c r="D959" s="81">
        <v>41090</v>
      </c>
      <c r="E959" s="203">
        <v>4235</v>
      </c>
      <c r="F959" s="82" t="s">
        <v>1053</v>
      </c>
      <c r="G959" s="82" t="s">
        <v>505</v>
      </c>
      <c r="H959" s="19">
        <v>143993957</v>
      </c>
      <c r="I959" s="20">
        <v>98</v>
      </c>
      <c r="J959" s="19" t="s">
        <v>1205</v>
      </c>
      <c r="K959" s="103" t="s">
        <v>1332</v>
      </c>
      <c r="L959" s="21">
        <v>40599</v>
      </c>
      <c r="M959" s="21">
        <v>42430</v>
      </c>
      <c r="N959" s="34">
        <v>60</v>
      </c>
      <c r="O959" s="34">
        <v>15</v>
      </c>
      <c r="P959" s="34">
        <v>60</v>
      </c>
      <c r="Q959" s="34">
        <v>15</v>
      </c>
      <c r="R959" s="52">
        <v>15</v>
      </c>
      <c r="S959" s="356">
        <v>35611</v>
      </c>
      <c r="T959" s="26">
        <v>0.05</v>
      </c>
      <c r="U959" s="27">
        <v>9.4E-2</v>
      </c>
      <c r="V959" s="256">
        <v>672.02350129687125</v>
      </c>
      <c r="W959" s="257">
        <v>32072.861902697321</v>
      </c>
      <c r="X959" s="257">
        <v>3538.1380973026789</v>
      </c>
      <c r="Y959" s="257">
        <v>3410.4357652141994</v>
      </c>
      <c r="Z959" s="257">
        <v>1992.4044943904007</v>
      </c>
      <c r="AA959" s="257">
        <v>1418.0312708237986</v>
      </c>
      <c r="AB959" s="257">
        <v>232.7722432435973</v>
      </c>
      <c r="AC959" s="257"/>
      <c r="AD959" s="257">
        <v>8248.5481751151328</v>
      </c>
      <c r="AE959" s="257">
        <v>4710.4100778123784</v>
      </c>
    </row>
    <row r="960" spans="2:31">
      <c r="B960" s="81">
        <v>41090</v>
      </c>
      <c r="C960" s="81">
        <v>41090</v>
      </c>
      <c r="D960" s="81">
        <v>41090</v>
      </c>
      <c r="E960" s="203">
        <v>407</v>
      </c>
      <c r="F960" s="82" t="s">
        <v>1053</v>
      </c>
      <c r="G960" s="82" t="s">
        <v>506</v>
      </c>
      <c r="H960" s="19">
        <v>143992012</v>
      </c>
      <c r="I960" s="20">
        <v>98</v>
      </c>
      <c r="J960" s="19" t="s">
        <v>1407</v>
      </c>
      <c r="K960" s="103" t="s">
        <v>1332</v>
      </c>
      <c r="L960" s="21">
        <v>40605</v>
      </c>
      <c r="M960" s="21">
        <v>42430</v>
      </c>
      <c r="N960" s="34">
        <v>60</v>
      </c>
      <c r="O960" s="34">
        <v>15</v>
      </c>
      <c r="P960" s="34">
        <v>60</v>
      </c>
      <c r="Q960" s="34">
        <v>15</v>
      </c>
      <c r="R960" s="52">
        <v>15</v>
      </c>
      <c r="S960" s="356">
        <v>53324</v>
      </c>
      <c r="T960" s="26">
        <v>0.05</v>
      </c>
      <c r="U960" s="27">
        <v>9.4E-2</v>
      </c>
      <c r="V960" s="256">
        <v>1006.2896628332358</v>
      </c>
      <c r="W960" s="257">
        <v>48025.983210228071</v>
      </c>
      <c r="X960" s="257">
        <v>5298.0167897719293</v>
      </c>
      <c r="Y960" s="257">
        <v>5106.7949999798366</v>
      </c>
      <c r="Z960" s="257">
        <v>2983.4314469931683</v>
      </c>
      <c r="AA960" s="257">
        <v>2123.3635529866683</v>
      </c>
      <c r="AB960" s="257">
        <v>348.55373616920588</v>
      </c>
      <c r="AC960" s="257"/>
      <c r="AD960" s="257">
        <v>12351.396559766348</v>
      </c>
      <c r="AE960" s="257">
        <v>7053.3797699943116</v>
      </c>
    </row>
    <row r="961" spans="1:37">
      <c r="B961" s="81">
        <v>41090</v>
      </c>
      <c r="C961" s="81">
        <v>41090</v>
      </c>
      <c r="D961" s="81">
        <v>41090</v>
      </c>
      <c r="E961" s="203">
        <v>4238</v>
      </c>
      <c r="F961" s="82" t="s">
        <v>1053</v>
      </c>
      <c r="G961" s="82" t="s">
        <v>505</v>
      </c>
      <c r="H961" s="19">
        <v>143985873</v>
      </c>
      <c r="I961" s="20">
        <v>99</v>
      </c>
      <c r="J961" s="19" t="s">
        <v>1664</v>
      </c>
      <c r="K961" s="103" t="s">
        <v>1334</v>
      </c>
      <c r="L961" s="21">
        <v>40627</v>
      </c>
      <c r="M961" s="21">
        <v>51592</v>
      </c>
      <c r="N961" s="34">
        <v>360</v>
      </c>
      <c r="O961" s="34">
        <v>14</v>
      </c>
      <c r="P961" s="34">
        <v>228</v>
      </c>
      <c r="Q961" s="34">
        <v>14</v>
      </c>
      <c r="R961" s="52">
        <v>14</v>
      </c>
      <c r="S961" s="356">
        <v>3348907</v>
      </c>
      <c r="T961" s="26">
        <v>0.03</v>
      </c>
      <c r="U961" s="27">
        <v>7.6499999999999999E-2</v>
      </c>
      <c r="V961" s="256">
        <v>19287.732393371334</v>
      </c>
      <c r="W961" s="257">
        <v>2315037.34895099</v>
      </c>
      <c r="X961" s="257">
        <v>1033869.65104901</v>
      </c>
      <c r="Y961" s="257">
        <v>203921.28944136668</v>
      </c>
      <c r="Z961" s="257">
        <v>114703.47247259878</v>
      </c>
      <c r="AA961" s="257">
        <v>89217.816968767904</v>
      </c>
      <c r="AB961" s="257">
        <v>63483.224187219908</v>
      </c>
      <c r="AC961" s="257"/>
      <c r="AD961" s="257">
        <v>2082565.6367376908</v>
      </c>
      <c r="AE961" s="257">
        <v>1048695.9856885835</v>
      </c>
    </row>
    <row r="962" spans="1:37">
      <c r="B962" s="81">
        <v>41090</v>
      </c>
      <c r="C962" s="81">
        <v>41090</v>
      </c>
      <c r="D962" s="81">
        <v>41090</v>
      </c>
      <c r="E962" s="203">
        <v>4026</v>
      </c>
      <c r="F962" s="82" t="s">
        <v>1053</v>
      </c>
      <c r="G962" s="82" t="s">
        <v>505</v>
      </c>
      <c r="H962" s="19">
        <v>143994597</v>
      </c>
      <c r="I962" s="20">
        <v>98</v>
      </c>
      <c r="J962" s="19" t="s">
        <v>166</v>
      </c>
      <c r="K962" s="103" t="s">
        <v>1337</v>
      </c>
      <c r="L962" s="21">
        <v>40652</v>
      </c>
      <c r="M962" s="21">
        <v>42125</v>
      </c>
      <c r="N962" s="34">
        <v>48</v>
      </c>
      <c r="O962" s="34">
        <v>13</v>
      </c>
      <c r="P962" s="34">
        <v>48</v>
      </c>
      <c r="Q962" s="34">
        <v>13</v>
      </c>
      <c r="R962" s="52">
        <v>13</v>
      </c>
      <c r="S962" s="356">
        <v>245595</v>
      </c>
      <c r="T962" s="26">
        <v>0.05</v>
      </c>
      <c r="U962" s="27">
        <v>9.9000000000000005E-2</v>
      </c>
      <c r="V962" s="256">
        <v>5655.8793544829114</v>
      </c>
      <c r="W962" s="257">
        <v>223423.73481150565</v>
      </c>
      <c r="X962" s="257">
        <v>22171.265188494348</v>
      </c>
      <c r="Y962" s="257">
        <v>21432.995932840236</v>
      </c>
      <c r="Z962" s="257">
        <v>11774.234880009972</v>
      </c>
      <c r="AA962" s="257">
        <v>9658.7610528302648</v>
      </c>
      <c r="AB962" s="257">
        <v>1264.1510853088882</v>
      </c>
      <c r="AC962" s="257"/>
      <c r="AD962" s="257">
        <v>48058.474203677892</v>
      </c>
      <c r="AE962" s="257">
        <v>25887.20901518055</v>
      </c>
    </row>
    <row r="963" spans="1:37">
      <c r="B963" s="81">
        <v>41090</v>
      </c>
      <c r="C963" s="81">
        <v>41090</v>
      </c>
      <c r="D963" s="81">
        <v>41090</v>
      </c>
      <c r="E963" s="203">
        <v>4059</v>
      </c>
      <c r="F963" s="82" t="s">
        <v>1053</v>
      </c>
      <c r="G963" s="82" t="s">
        <v>505</v>
      </c>
      <c r="H963" s="19">
        <v>143994244</v>
      </c>
      <c r="I963" s="20">
        <v>98</v>
      </c>
      <c r="J963" s="19" t="s">
        <v>18</v>
      </c>
      <c r="K963" s="103" t="s">
        <v>1337</v>
      </c>
      <c r="L963" s="21">
        <v>40651</v>
      </c>
      <c r="M963" s="21">
        <v>42491</v>
      </c>
      <c r="N963" s="34">
        <v>60</v>
      </c>
      <c r="O963" s="34">
        <v>13</v>
      </c>
      <c r="P963" s="34">
        <v>60</v>
      </c>
      <c r="Q963" s="34">
        <v>13</v>
      </c>
      <c r="R963" s="52">
        <v>13</v>
      </c>
      <c r="S963" s="356">
        <v>238540</v>
      </c>
      <c r="T963" s="26">
        <v>0.05</v>
      </c>
      <c r="U963" s="27">
        <v>9.9000000000000005E-2</v>
      </c>
      <c r="V963" s="256">
        <v>4501.5440734423537</v>
      </c>
      <c r="W963" s="257">
        <v>212358.27967059871</v>
      </c>
      <c r="X963" s="257">
        <v>26181.720329401287</v>
      </c>
      <c r="Y963" s="257">
        <v>20951.421814157937</v>
      </c>
      <c r="Z963" s="257">
        <v>11763.338626551962</v>
      </c>
      <c r="AA963" s="257">
        <v>9188.0831876059747</v>
      </c>
      <c r="AB963" s="257">
        <v>1492.817387202705</v>
      </c>
      <c r="AC963" s="257"/>
      <c r="AD963" s="257">
        <v>57734.36473594627</v>
      </c>
      <c r="AE963" s="257">
        <v>31552.644406541971</v>
      </c>
    </row>
    <row r="964" spans="1:37">
      <c r="B964" s="81">
        <v>41090</v>
      </c>
      <c r="C964" s="81">
        <v>41090</v>
      </c>
      <c r="D964" s="81">
        <v>41090</v>
      </c>
      <c r="E964" s="203">
        <v>608</v>
      </c>
      <c r="F964" s="82" t="s">
        <v>1053</v>
      </c>
      <c r="G964" s="82" t="s">
        <v>505</v>
      </c>
      <c r="H964" s="19">
        <v>143996174</v>
      </c>
      <c r="I964" s="20">
        <v>98</v>
      </c>
      <c r="J964" s="19" t="s">
        <v>284</v>
      </c>
      <c r="K964" s="103" t="s">
        <v>1337</v>
      </c>
      <c r="L964" s="21">
        <v>40753</v>
      </c>
      <c r="M964" s="21">
        <v>42583</v>
      </c>
      <c r="N964" s="34">
        <v>60</v>
      </c>
      <c r="O964" s="34">
        <v>10</v>
      </c>
      <c r="P964" s="34">
        <v>60</v>
      </c>
      <c r="Q964" s="34">
        <v>10</v>
      </c>
      <c r="R964" s="52">
        <v>10</v>
      </c>
      <c r="S964" s="356">
        <v>50851</v>
      </c>
      <c r="T964" s="26">
        <v>0.05</v>
      </c>
      <c r="U964" s="27">
        <v>9.9000000000000005E-2</v>
      </c>
      <c r="V964" s="256">
        <v>959.62110203159682</v>
      </c>
      <c r="W964" s="257">
        <v>45269.685920724463</v>
      </c>
      <c r="X964" s="257">
        <v>5581.3140792755366</v>
      </c>
      <c r="Y964" s="257">
        <v>3512.2851588667736</v>
      </c>
      <c r="Z964" s="257">
        <v>1977.0208421677858</v>
      </c>
      <c r="AA964" s="257">
        <v>1535.2643166989878</v>
      </c>
      <c r="AB964" s="257">
        <v>244.79447716120774</v>
      </c>
      <c r="AC964" s="257"/>
      <c r="AD964" s="257">
        <v>12307.580201172144</v>
      </c>
      <c r="AE964" s="257">
        <v>6726.266121895972</v>
      </c>
    </row>
    <row r="965" spans="1:37">
      <c r="B965" s="81">
        <v>41090</v>
      </c>
      <c r="C965" s="81">
        <v>41090</v>
      </c>
      <c r="D965" s="81">
        <v>41090</v>
      </c>
      <c r="E965" s="203">
        <v>4219</v>
      </c>
      <c r="F965" s="82" t="s">
        <v>1053</v>
      </c>
      <c r="G965" s="82" t="s">
        <v>505</v>
      </c>
      <c r="H965" s="19">
        <v>143995755</v>
      </c>
      <c r="I965" s="20">
        <v>98</v>
      </c>
      <c r="J965" s="19" t="s">
        <v>1395</v>
      </c>
      <c r="K965" s="103" t="s">
        <v>1337</v>
      </c>
      <c r="L965" s="21">
        <v>40701</v>
      </c>
      <c r="M965" s="21">
        <v>42522</v>
      </c>
      <c r="N965" s="34">
        <v>60</v>
      </c>
      <c r="O965" s="34">
        <v>12</v>
      </c>
      <c r="P965" s="34">
        <v>60</v>
      </c>
      <c r="Q965" s="34">
        <v>12</v>
      </c>
      <c r="R965" s="52">
        <v>12</v>
      </c>
      <c r="S965" s="356">
        <v>44097</v>
      </c>
      <c r="T965" s="26">
        <v>0.05</v>
      </c>
      <c r="U965" s="27">
        <v>9.9000000000000005E-2</v>
      </c>
      <c r="V965" s="256">
        <v>832.1647899999474</v>
      </c>
      <c r="W965" s="257">
        <v>39256.992783744405</v>
      </c>
      <c r="X965" s="257">
        <v>4840.0072162555953</v>
      </c>
      <c r="Y965" s="257">
        <v>3601.9216363003084</v>
      </c>
      <c r="Z965" s="257">
        <v>2024.032489269855</v>
      </c>
      <c r="AA965" s="257">
        <v>1577.8891470304534</v>
      </c>
      <c r="AB965" s="257">
        <v>254.73722190818924</v>
      </c>
      <c r="AC965" s="257"/>
      <c r="AD965" s="257">
        <v>10672.894616253137</v>
      </c>
      <c r="AE965" s="257">
        <v>5832.8873999969874</v>
      </c>
    </row>
    <row r="966" spans="1:37">
      <c r="B966" s="81">
        <v>41090</v>
      </c>
      <c r="C966" s="81">
        <v>41090</v>
      </c>
      <c r="D966" s="81">
        <v>41090</v>
      </c>
      <c r="E966" s="203">
        <v>599</v>
      </c>
      <c r="F966" s="82" t="s">
        <v>1053</v>
      </c>
      <c r="G966" s="82" t="s">
        <v>505</v>
      </c>
      <c r="H966" s="19">
        <v>143994864</v>
      </c>
      <c r="I966" s="20">
        <v>98</v>
      </c>
      <c r="J966" s="19" t="s">
        <v>208</v>
      </c>
      <c r="K966" s="103" t="s">
        <v>1337</v>
      </c>
      <c r="L966" s="21">
        <v>40697</v>
      </c>
      <c r="M966" s="21">
        <v>42522</v>
      </c>
      <c r="N966" s="34">
        <v>60</v>
      </c>
      <c r="O966" s="34">
        <v>12</v>
      </c>
      <c r="P966" s="34">
        <v>60</v>
      </c>
      <c r="Q966" s="34">
        <v>12</v>
      </c>
      <c r="R966" s="52">
        <v>12</v>
      </c>
      <c r="S966" s="356">
        <v>100194</v>
      </c>
      <c r="T966" s="26">
        <v>0.05</v>
      </c>
      <c r="U966" s="27">
        <v>9.9000000000000005E-2</v>
      </c>
      <c r="V966" s="256">
        <v>1890.7843837280254</v>
      </c>
      <c r="W966" s="257">
        <v>89196.887202632555</v>
      </c>
      <c r="X966" s="257">
        <v>10997.112797367445</v>
      </c>
      <c r="Y966" s="257">
        <v>8184.0246825741688</v>
      </c>
      <c r="Z966" s="257">
        <v>4598.8595874981029</v>
      </c>
      <c r="AA966" s="257">
        <v>3585.1650950760659</v>
      </c>
      <c r="AB966" s="257">
        <v>578.79541038776028</v>
      </c>
      <c r="AC966" s="257"/>
      <c r="AD966" s="257">
        <v>24250.175821050587</v>
      </c>
      <c r="AE966" s="257">
        <v>13253.063023681836</v>
      </c>
    </row>
    <row r="967" spans="1:37">
      <c r="B967" s="81">
        <v>41090</v>
      </c>
      <c r="C967" s="81">
        <v>41090</v>
      </c>
      <c r="D967" s="81">
        <v>41090</v>
      </c>
      <c r="E967" s="203">
        <v>10229</v>
      </c>
      <c r="F967" s="82" t="s">
        <v>1053</v>
      </c>
      <c r="G967" s="82" t="s">
        <v>505</v>
      </c>
      <c r="H967" s="19">
        <v>143995488</v>
      </c>
      <c r="I967" s="20">
        <v>98</v>
      </c>
      <c r="J967" s="19" t="s">
        <v>1161</v>
      </c>
      <c r="K967" s="103" t="s">
        <v>1337</v>
      </c>
      <c r="L967" s="21">
        <v>40696</v>
      </c>
      <c r="M967" s="21">
        <v>42522</v>
      </c>
      <c r="N967" s="34">
        <v>60</v>
      </c>
      <c r="O967" s="34">
        <v>12</v>
      </c>
      <c r="P967" s="34">
        <v>60</v>
      </c>
      <c r="Q967" s="34">
        <v>12</v>
      </c>
      <c r="R967" s="52">
        <v>12</v>
      </c>
      <c r="S967" s="356">
        <v>150312</v>
      </c>
      <c r="T967" s="26">
        <v>0.05</v>
      </c>
      <c r="U967" s="27">
        <v>9.9000000000000005E-2</v>
      </c>
      <c r="V967" s="256">
        <v>2836.5728714985621</v>
      </c>
      <c r="W967" s="257">
        <v>133814.02588181032</v>
      </c>
      <c r="X967" s="257">
        <v>16497.974118189682</v>
      </c>
      <c r="Y967" s="257">
        <v>12277.752341328707</v>
      </c>
      <c r="Z967" s="257">
        <v>6899.2532718128314</v>
      </c>
      <c r="AA967" s="257">
        <v>5378.4990695158758</v>
      </c>
      <c r="AB967" s="257">
        <v>868.31442727314106</v>
      </c>
      <c r="AC967" s="257"/>
      <c r="AD967" s="257">
        <v>36380.34640810579</v>
      </c>
      <c r="AE967" s="257">
        <v>19882.372289914219</v>
      </c>
    </row>
    <row r="968" spans="1:37">
      <c r="B968" s="81">
        <v>41090</v>
      </c>
      <c r="C968" s="81">
        <v>41090</v>
      </c>
      <c r="D968" s="81">
        <v>41090</v>
      </c>
      <c r="E968" s="203">
        <v>4249</v>
      </c>
      <c r="F968" s="82" t="s">
        <v>1053</v>
      </c>
      <c r="G968" s="82" t="s">
        <v>505</v>
      </c>
      <c r="H968" s="19">
        <v>143995356</v>
      </c>
      <c r="I968" s="20">
        <v>98</v>
      </c>
      <c r="J968" s="19" t="s">
        <v>798</v>
      </c>
      <c r="K968" s="103" t="s">
        <v>1337</v>
      </c>
      <c r="L968" s="21">
        <v>40695</v>
      </c>
      <c r="M968" s="21">
        <v>42522</v>
      </c>
      <c r="N968" s="34">
        <v>60</v>
      </c>
      <c r="O968" s="34">
        <v>12</v>
      </c>
      <c r="P968" s="34">
        <v>60</v>
      </c>
      <c r="Q968" s="34">
        <v>12</v>
      </c>
      <c r="R968" s="52">
        <v>12</v>
      </c>
      <c r="S968" s="356">
        <v>60150</v>
      </c>
      <c r="T968" s="26">
        <v>0.05</v>
      </c>
      <c r="U968" s="27">
        <v>9.9000000000000005E-2</v>
      </c>
      <c r="V968" s="256">
        <v>1135.104703687254</v>
      </c>
      <c r="W968" s="257">
        <v>53548.044446157932</v>
      </c>
      <c r="X968" s="257">
        <v>6601.9555538420682</v>
      </c>
      <c r="Y968" s="257">
        <v>4913.1593174924274</v>
      </c>
      <c r="Z968" s="257">
        <v>2760.8579774039454</v>
      </c>
      <c r="AA968" s="257">
        <v>2152.301340088482</v>
      </c>
      <c r="AB968" s="257">
        <v>347.47134493905622</v>
      </c>
      <c r="AC968" s="257"/>
      <c r="AD968" s="257">
        <v>14558.237775078262</v>
      </c>
      <c r="AE968" s="257">
        <v>7956.2822212354322</v>
      </c>
    </row>
    <row r="969" spans="1:37">
      <c r="B969" s="81">
        <v>41090</v>
      </c>
      <c r="C969" s="81">
        <v>41090</v>
      </c>
      <c r="D969" s="81">
        <v>41090</v>
      </c>
      <c r="E969" s="203">
        <v>3205</v>
      </c>
      <c r="F969" s="82" t="s">
        <v>1053</v>
      </c>
      <c r="G969" s="82" t="s">
        <v>505</v>
      </c>
      <c r="H969" s="19">
        <v>143994635</v>
      </c>
      <c r="I969" s="20">
        <v>98</v>
      </c>
      <c r="J969" s="19" t="s">
        <v>261</v>
      </c>
      <c r="K969" s="103" t="s">
        <v>1337</v>
      </c>
      <c r="L969" s="21">
        <v>40781</v>
      </c>
      <c r="M969" s="21">
        <v>42614</v>
      </c>
      <c r="N969" s="34">
        <v>60</v>
      </c>
      <c r="O969" s="34">
        <v>9</v>
      </c>
      <c r="P969" s="34">
        <v>60</v>
      </c>
      <c r="Q969" s="34">
        <v>9</v>
      </c>
      <c r="R969" s="52">
        <v>9</v>
      </c>
      <c r="S969" s="356">
        <v>209684</v>
      </c>
      <c r="T969" s="26">
        <v>0.05</v>
      </c>
      <c r="U969" s="27">
        <v>9.9000000000000005E-2</v>
      </c>
      <c r="V969" s="256">
        <v>3956.9957554107759</v>
      </c>
      <c r="W969" s="257">
        <v>186669.46220528978</v>
      </c>
      <c r="X969" s="257">
        <v>23014.537794710224</v>
      </c>
      <c r="Y969" s="257">
        <v>13128.375820307454</v>
      </c>
      <c r="Z969" s="257">
        <v>7396.1284188760374</v>
      </c>
      <c r="AA969" s="257">
        <v>5732.2474014314166</v>
      </c>
      <c r="AB969" s="257">
        <v>908.46859715961409</v>
      </c>
      <c r="AC969" s="257"/>
      <c r="AD969" s="257">
        <v>50750.283119360087</v>
      </c>
      <c r="AE969" s="257">
        <v>27735.7453246472</v>
      </c>
    </row>
    <row r="970" spans="1:37">
      <c r="B970" s="81">
        <v>41090</v>
      </c>
      <c r="C970" s="81">
        <v>41090</v>
      </c>
      <c r="D970" s="81">
        <v>41090</v>
      </c>
      <c r="E970" s="203">
        <v>10146</v>
      </c>
      <c r="F970" s="82" t="s">
        <v>1053</v>
      </c>
      <c r="G970" s="82" t="s">
        <v>505</v>
      </c>
      <c r="H970" s="19">
        <v>143995585</v>
      </c>
      <c r="I970" s="20">
        <v>98</v>
      </c>
      <c r="J970" s="19" t="s">
        <v>66</v>
      </c>
      <c r="K970" s="103" t="s">
        <v>1337</v>
      </c>
      <c r="L970" s="21">
        <v>40864</v>
      </c>
      <c r="M970" s="21">
        <v>42705</v>
      </c>
      <c r="N970" s="34">
        <v>61</v>
      </c>
      <c r="O970" s="34">
        <v>6</v>
      </c>
      <c r="P970" s="34">
        <v>60</v>
      </c>
      <c r="Q970" s="34">
        <v>6</v>
      </c>
      <c r="R970" s="52">
        <v>6</v>
      </c>
      <c r="S970" s="356">
        <v>219536</v>
      </c>
      <c r="T970" s="26">
        <v>0.05</v>
      </c>
      <c r="U970" s="27">
        <v>9.9000000000000005E-2</v>
      </c>
      <c r="V970" s="256">
        <v>4142.915149271571</v>
      </c>
      <c r="W970" s="257">
        <v>195440.1244477428</v>
      </c>
      <c r="X970" s="257">
        <v>24095.875552257203</v>
      </c>
      <c r="Y970" s="257">
        <v>9357.6664884702113</v>
      </c>
      <c r="Z970" s="257">
        <v>5285.5142313964852</v>
      </c>
      <c r="AA970" s="257">
        <v>4072.1522570737261</v>
      </c>
      <c r="AB970" s="257">
        <v>634.10198821729477</v>
      </c>
      <c r="AC970" s="257"/>
      <c r="AD970" s="257">
        <v>53134.784508554978</v>
      </c>
      <c r="AE970" s="257">
        <v>29038.908956294956</v>
      </c>
    </row>
    <row r="971" spans="1:37">
      <c r="B971" s="81">
        <v>41090</v>
      </c>
      <c r="C971" s="81">
        <v>41090</v>
      </c>
      <c r="D971" s="81">
        <v>41090</v>
      </c>
      <c r="E971" s="203">
        <v>10435</v>
      </c>
      <c r="F971" s="82" t="s">
        <v>1053</v>
      </c>
      <c r="G971" s="82" t="s">
        <v>505</v>
      </c>
      <c r="H971" s="19">
        <v>143995127</v>
      </c>
      <c r="I971" s="20">
        <v>98</v>
      </c>
      <c r="J971" s="19" t="s">
        <v>1690</v>
      </c>
      <c r="K971" s="103" t="s">
        <v>1337</v>
      </c>
      <c r="L971" s="21">
        <v>40854</v>
      </c>
      <c r="M971" s="21">
        <v>42675</v>
      </c>
      <c r="N971" s="34">
        <v>60</v>
      </c>
      <c r="O971" s="34">
        <v>7</v>
      </c>
      <c r="P971" s="34">
        <v>60</v>
      </c>
      <c r="Q971" s="34">
        <v>7</v>
      </c>
      <c r="R971" s="52">
        <v>7</v>
      </c>
      <c r="S971" s="356">
        <v>198683</v>
      </c>
      <c r="T971" s="26">
        <v>0.05</v>
      </c>
      <c r="U971" s="27">
        <v>9.9000000000000005E-2</v>
      </c>
      <c r="V971" s="256">
        <v>3749.3933140930121</v>
      </c>
      <c r="W971" s="257">
        <v>176875.91213127176</v>
      </c>
      <c r="X971" s="257">
        <v>21807.087868728238</v>
      </c>
      <c r="Y971" s="257">
        <v>9812.311646612281</v>
      </c>
      <c r="Z971" s="257">
        <v>5537.5027675262008</v>
      </c>
      <c r="AA971" s="257">
        <v>4274.8088790860802</v>
      </c>
      <c r="AB971" s="257">
        <v>669.51585561884951</v>
      </c>
      <c r="AC971" s="257"/>
      <c r="AD971" s="257">
        <v>48087.686714312171</v>
      </c>
      <c r="AE971" s="257">
        <v>26280.59884558136</v>
      </c>
    </row>
    <row r="972" spans="1:37">
      <c r="B972" s="81">
        <v>41090</v>
      </c>
      <c r="C972" s="81">
        <v>41090</v>
      </c>
      <c r="D972" s="81">
        <v>41090</v>
      </c>
      <c r="E972" s="203">
        <v>8121</v>
      </c>
      <c r="F972" s="82" t="s">
        <v>1053</v>
      </c>
      <c r="G972" s="82" t="s">
        <v>505</v>
      </c>
      <c r="H972" s="19">
        <v>143997219</v>
      </c>
      <c r="I972" s="20">
        <v>98</v>
      </c>
      <c r="J972" s="19" t="s">
        <v>164</v>
      </c>
      <c r="K972" s="103" t="s">
        <v>1337</v>
      </c>
      <c r="L972" s="21">
        <v>40897</v>
      </c>
      <c r="M972" s="21">
        <v>42736</v>
      </c>
      <c r="N972" s="34">
        <v>60</v>
      </c>
      <c r="O972" s="34">
        <v>5</v>
      </c>
      <c r="P972" s="34">
        <v>60</v>
      </c>
      <c r="Q972" s="34">
        <v>5</v>
      </c>
      <c r="R972" s="52">
        <v>5</v>
      </c>
      <c r="S972" s="356">
        <v>210280</v>
      </c>
      <c r="T972" s="26">
        <v>0.05</v>
      </c>
      <c r="U972" s="27">
        <v>9.9000000000000005E-2</v>
      </c>
      <c r="V972" s="256">
        <v>3968.2430106626061</v>
      </c>
      <c r="W972" s="257">
        <v>187200.04631983524</v>
      </c>
      <c r="X972" s="257">
        <v>23079.953680164763</v>
      </c>
      <c r="Y972" s="257">
        <v>7520.3783495949328</v>
      </c>
      <c r="Z972" s="257">
        <v>4251.4588808859498</v>
      </c>
      <c r="AA972" s="257">
        <v>3268.919468708983</v>
      </c>
      <c r="AB972" s="257">
        <v>506.13933509133255</v>
      </c>
      <c r="AC972" s="257"/>
      <c r="AD972" s="257">
        <v>50894.534319924474</v>
      </c>
      <c r="AE972" s="257">
        <v>27814.580639757052</v>
      </c>
    </row>
    <row r="973" spans="1:37" s="94" customFormat="1" ht="13.8" thickBot="1">
      <c r="A973" s="114"/>
      <c r="B973" s="81">
        <v>41090</v>
      </c>
      <c r="C973" s="81">
        <v>41090</v>
      </c>
      <c r="D973" s="81">
        <v>41090</v>
      </c>
      <c r="E973" s="203">
        <v>623</v>
      </c>
      <c r="F973" s="82" t="s">
        <v>1053</v>
      </c>
      <c r="G973" s="82" t="s">
        <v>505</v>
      </c>
      <c r="H973" s="19">
        <v>143989453</v>
      </c>
      <c r="I973" s="20">
        <v>99</v>
      </c>
      <c r="J973" s="19" t="s">
        <v>942</v>
      </c>
      <c r="K973" s="103" t="s">
        <v>1335</v>
      </c>
      <c r="L973" s="21">
        <v>40941</v>
      </c>
      <c r="M973" s="21">
        <v>51898</v>
      </c>
      <c r="N973" s="34">
        <v>360</v>
      </c>
      <c r="O973" s="34">
        <v>4</v>
      </c>
      <c r="P973" s="34">
        <v>228</v>
      </c>
      <c r="Q973" s="34">
        <v>4</v>
      </c>
      <c r="R973" s="52">
        <v>4</v>
      </c>
      <c r="S973" s="356">
        <v>1000228</v>
      </c>
      <c r="T973" s="26">
        <v>0.03</v>
      </c>
      <c r="U973" s="27">
        <v>8.1500000000000003E-2</v>
      </c>
      <c r="V973" s="256">
        <v>5760.7243188171615</v>
      </c>
      <c r="W973" s="257">
        <v>666958.50680102187</v>
      </c>
      <c r="X973" s="257">
        <v>333269.49319897813</v>
      </c>
      <c r="Y973" s="257">
        <v>18068.650125886299</v>
      </c>
      <c r="Z973" s="257">
        <v>9953.2961304198616</v>
      </c>
      <c r="AA973" s="257">
        <v>8115.3539954664375</v>
      </c>
      <c r="AB973" s="257">
        <v>5846.8332140171606</v>
      </c>
      <c r="AC973" s="257"/>
      <c r="AD973" s="257">
        <v>646486.63788930979</v>
      </c>
      <c r="AE973" s="257">
        <v>313217.14469028864</v>
      </c>
      <c r="AF973" s="250"/>
      <c r="AG973" s="85"/>
      <c r="AH973" s="95"/>
      <c r="AK973" s="85"/>
    </row>
    <row r="974" spans="1:37">
      <c r="B974" s="175">
        <v>41121</v>
      </c>
      <c r="C974" s="175">
        <v>41121</v>
      </c>
      <c r="D974" s="175">
        <v>41121</v>
      </c>
      <c r="E974" s="206">
        <v>640</v>
      </c>
      <c r="F974" s="176" t="s">
        <v>1053</v>
      </c>
      <c r="G974" s="176" t="s">
        <v>505</v>
      </c>
      <c r="H974" s="177">
        <v>141053590</v>
      </c>
      <c r="I974" s="178">
        <v>98</v>
      </c>
      <c r="J974" s="177" t="s">
        <v>802</v>
      </c>
      <c r="K974" s="179" t="s">
        <v>1333</v>
      </c>
      <c r="L974" s="180">
        <v>39667</v>
      </c>
      <c r="M974" s="180">
        <v>41516</v>
      </c>
      <c r="N974" s="181">
        <v>61</v>
      </c>
      <c r="O974" s="181">
        <v>47</v>
      </c>
      <c r="P974" s="181">
        <v>60</v>
      </c>
      <c r="Q974" s="181">
        <v>47</v>
      </c>
      <c r="R974" s="182">
        <v>47</v>
      </c>
      <c r="S974" s="362">
        <v>150000</v>
      </c>
      <c r="T974" s="183">
        <v>0.05</v>
      </c>
      <c r="U974" s="184">
        <v>0.104</v>
      </c>
      <c r="V974" s="264">
        <v>2830.6850466016308</v>
      </c>
      <c r="W974" s="265">
        <v>132001.15706592327</v>
      </c>
      <c r="X974" s="265">
        <v>17998.842934076732</v>
      </c>
      <c r="Y974" s="265">
        <v>35700.961673738879</v>
      </c>
      <c r="Z974" s="265">
        <v>18789.794368902043</v>
      </c>
      <c r="AA974" s="265">
        <v>16911.167304836836</v>
      </c>
      <c r="AB974" s="265">
        <v>3710.2877978140632</v>
      </c>
      <c r="AC974" s="265"/>
      <c r="AD974" s="265">
        <v>37839.945730173065</v>
      </c>
      <c r="AE974" s="265">
        <v>19841.102796098327</v>
      </c>
    </row>
    <row r="975" spans="1:37">
      <c r="B975" s="81">
        <v>41121</v>
      </c>
      <c r="C975" s="81">
        <v>41121</v>
      </c>
      <c r="D975" s="81">
        <v>41121</v>
      </c>
      <c r="E975" s="203">
        <v>647</v>
      </c>
      <c r="F975" s="82" t="s">
        <v>1053</v>
      </c>
      <c r="G975" s="82" t="s">
        <v>505</v>
      </c>
      <c r="H975" s="109">
        <v>141992872</v>
      </c>
      <c r="I975" s="110">
        <v>98</v>
      </c>
      <c r="J975" s="109" t="s">
        <v>1350</v>
      </c>
      <c r="K975" s="107" t="s">
        <v>1332</v>
      </c>
      <c r="L975" s="111">
        <v>40459</v>
      </c>
      <c r="M975" s="111">
        <v>42278</v>
      </c>
      <c r="N975" s="34">
        <v>60</v>
      </c>
      <c r="O975" s="34">
        <v>21</v>
      </c>
      <c r="P975" s="34">
        <v>60</v>
      </c>
      <c r="Q975" s="34">
        <v>21</v>
      </c>
      <c r="R975" s="52">
        <v>21</v>
      </c>
      <c r="S975" s="356">
        <v>230518</v>
      </c>
      <c r="T975" s="112">
        <v>0.05</v>
      </c>
      <c r="U975" s="113">
        <v>9.4E-2</v>
      </c>
      <c r="V975" s="256">
        <v>4350.1590371500979</v>
      </c>
      <c r="W975" s="257">
        <v>207614.83755260959</v>
      </c>
      <c r="X975" s="257">
        <v>22903.162447390408</v>
      </c>
      <c r="Y975" s="257">
        <v>29441.576810569044</v>
      </c>
      <c r="Z975" s="257">
        <v>17124.609134785078</v>
      </c>
      <c r="AA975" s="257">
        <v>12316.967675783966</v>
      </c>
      <c r="AB975" s="257">
        <v>2109.5018043649061</v>
      </c>
      <c r="AC975" s="257"/>
      <c r="AD975" s="257">
        <v>53394.704676397523</v>
      </c>
      <c r="AE975" s="257">
        <v>30491.542229006616</v>
      </c>
    </row>
    <row r="976" spans="1:37">
      <c r="B976" s="81">
        <v>41113</v>
      </c>
      <c r="C976" s="81">
        <v>41113</v>
      </c>
      <c r="D976" s="81">
        <v>41121</v>
      </c>
      <c r="E976" s="203">
        <v>601</v>
      </c>
      <c r="F976" s="82" t="s">
        <v>1054</v>
      </c>
      <c r="G976" s="82" t="s">
        <v>505</v>
      </c>
      <c r="H976" s="109">
        <v>143001229</v>
      </c>
      <c r="I976" s="110">
        <v>98</v>
      </c>
      <c r="J976" s="109" t="s">
        <v>998</v>
      </c>
      <c r="K976" s="107" t="s">
        <v>1333</v>
      </c>
      <c r="L976" s="111">
        <v>39295</v>
      </c>
      <c r="M976" s="111">
        <v>41113</v>
      </c>
      <c r="N976" s="34">
        <v>60</v>
      </c>
      <c r="O976" s="34">
        <v>59</v>
      </c>
      <c r="P976" s="34">
        <v>60</v>
      </c>
      <c r="Q976" s="34">
        <v>59</v>
      </c>
      <c r="R976" s="52">
        <v>59</v>
      </c>
      <c r="S976" s="356">
        <v>300529</v>
      </c>
      <c r="T976" s="112">
        <v>0.05</v>
      </c>
      <c r="U976" s="113">
        <v>0.104</v>
      </c>
      <c r="V976" s="256">
        <v>5671.3529758009436</v>
      </c>
      <c r="W976" s="257">
        <v>264467.83821243234</v>
      </c>
      <c r="X976" s="257">
        <v>36061.16178756766</v>
      </c>
      <c r="Y976" s="257">
        <v>75764.610931334668</v>
      </c>
      <c r="Z976" s="257">
        <v>39728.645963095732</v>
      </c>
      <c r="AA976" s="257">
        <v>36035.964968238935</v>
      </c>
      <c r="AB976" s="257">
        <v>9331.6164274846142</v>
      </c>
      <c r="AC976" s="257"/>
      <c r="AD976" s="257">
        <v>75813.340335621106</v>
      </c>
      <c r="AE976" s="257">
        <v>39752.178548057556</v>
      </c>
    </row>
    <row r="977" spans="2:31">
      <c r="B977" s="81">
        <v>41121</v>
      </c>
      <c r="C977" s="81">
        <v>41121</v>
      </c>
      <c r="D977" s="81">
        <v>41121</v>
      </c>
      <c r="E977" s="203">
        <v>3364</v>
      </c>
      <c r="F977" s="82" t="s">
        <v>1053</v>
      </c>
      <c r="G977" s="82" t="s">
        <v>505</v>
      </c>
      <c r="H977" s="109">
        <v>143005453</v>
      </c>
      <c r="I977" s="110">
        <v>98</v>
      </c>
      <c r="J977" s="109" t="s">
        <v>226</v>
      </c>
      <c r="K977" s="107" t="s">
        <v>1333</v>
      </c>
      <c r="L977" s="111">
        <v>39853</v>
      </c>
      <c r="M977" s="111">
        <v>41673</v>
      </c>
      <c r="N977" s="34">
        <v>60</v>
      </c>
      <c r="O977" s="34">
        <v>41</v>
      </c>
      <c r="P977" s="34">
        <v>60</v>
      </c>
      <c r="Q977" s="34">
        <v>41</v>
      </c>
      <c r="R977" s="52">
        <v>41</v>
      </c>
      <c r="S977" s="356">
        <v>165000</v>
      </c>
      <c r="T977" s="112">
        <v>0.05</v>
      </c>
      <c r="U977" s="113">
        <v>0.104</v>
      </c>
      <c r="V977" s="256">
        <v>3113.7535512617942</v>
      </c>
      <c r="W977" s="257">
        <v>145201.2727725156</v>
      </c>
      <c r="X977" s="257">
        <v>19798.7272274844</v>
      </c>
      <c r="Y977" s="257">
        <v>36793.42735961797</v>
      </c>
      <c r="Z977" s="257">
        <v>19430.439027195007</v>
      </c>
      <c r="AA977" s="257">
        <v>17362.988332422963</v>
      </c>
      <c r="AB977" s="257">
        <v>3560.2974400300891</v>
      </c>
      <c r="AC977" s="257"/>
      <c r="AD977" s="257">
        <v>41623.940303190328</v>
      </c>
      <c r="AE977" s="257">
        <v>21825.213075708154</v>
      </c>
    </row>
    <row r="978" spans="2:31">
      <c r="B978" s="81">
        <v>41121</v>
      </c>
      <c r="C978" s="81">
        <v>41121</v>
      </c>
      <c r="D978" s="81">
        <v>41121</v>
      </c>
      <c r="E978" s="203">
        <v>328</v>
      </c>
      <c r="F978" s="82" t="s">
        <v>1053</v>
      </c>
      <c r="G978" s="82" t="s">
        <v>505</v>
      </c>
      <c r="H978" s="109">
        <v>143005720</v>
      </c>
      <c r="I978" s="110">
        <v>99</v>
      </c>
      <c r="J978" s="109" t="s">
        <v>229</v>
      </c>
      <c r="K978" s="107" t="s">
        <v>1331</v>
      </c>
      <c r="L978" s="111">
        <v>39615</v>
      </c>
      <c r="M978" s="111">
        <v>50214</v>
      </c>
      <c r="N978" s="34">
        <v>348</v>
      </c>
      <c r="O978" s="34">
        <v>48</v>
      </c>
      <c r="P978" s="34">
        <v>228</v>
      </c>
      <c r="Q978" s="34">
        <v>48</v>
      </c>
      <c r="R978" s="52">
        <v>48</v>
      </c>
      <c r="S978" s="356">
        <v>3000042</v>
      </c>
      <c r="T978" s="112">
        <v>0.03</v>
      </c>
      <c r="U978" s="113">
        <v>8.6499999999999994E-2</v>
      </c>
      <c r="V978" s="256">
        <v>17278.475414478373</v>
      </c>
      <c r="W978" s="257">
        <v>1930926.0589931116</v>
      </c>
      <c r="X978" s="257">
        <v>1069115.9410068884</v>
      </c>
      <c r="Y978" s="257">
        <v>637501.954348756</v>
      </c>
      <c r="Z978" s="257">
        <v>331342.59834657371</v>
      </c>
      <c r="AA978" s="257">
        <v>306159.35600218229</v>
      </c>
      <c r="AB978" s="257">
        <v>225077.04021197651</v>
      </c>
      <c r="AC978" s="257"/>
      <c r="AD978" s="257">
        <v>2008566.3355079154</v>
      </c>
      <c r="AE978" s="257">
        <v>939450.39450099575</v>
      </c>
    </row>
    <row r="979" spans="2:31">
      <c r="B979" s="81">
        <v>41121</v>
      </c>
      <c r="C979" s="81">
        <v>41121</v>
      </c>
      <c r="D979" s="81">
        <v>41121</v>
      </c>
      <c r="E979" s="203">
        <v>99</v>
      </c>
      <c r="F979" s="82" t="s">
        <v>1053</v>
      </c>
      <c r="G979" s="82" t="s">
        <v>505</v>
      </c>
      <c r="H979" s="109">
        <v>143006026</v>
      </c>
      <c r="I979" s="110">
        <v>99</v>
      </c>
      <c r="J979" s="109" t="s">
        <v>233</v>
      </c>
      <c r="K979" s="107" t="s">
        <v>1331</v>
      </c>
      <c r="L979" s="111">
        <v>39379</v>
      </c>
      <c r="M979" s="111">
        <v>48144</v>
      </c>
      <c r="N979" s="34">
        <v>288</v>
      </c>
      <c r="O979" s="34">
        <v>56</v>
      </c>
      <c r="P979" s="34">
        <v>228</v>
      </c>
      <c r="Q979" s="34">
        <v>56</v>
      </c>
      <c r="R979" s="52">
        <v>56</v>
      </c>
      <c r="S979" s="356">
        <v>1000185</v>
      </c>
      <c r="T979" s="112">
        <v>0.03</v>
      </c>
      <c r="U979" s="113">
        <v>8.6499999999999994E-2</v>
      </c>
      <c r="V979" s="256">
        <v>5760.4766641367196</v>
      </c>
      <c r="W979" s="257">
        <v>643752.0809088758</v>
      </c>
      <c r="X979" s="257">
        <v>356432.9190911242</v>
      </c>
      <c r="Y979" s="257">
        <v>245647.54716759708</v>
      </c>
      <c r="Z979" s="257">
        <v>126890.84214254406</v>
      </c>
      <c r="AA979" s="257">
        <v>118756.70502505302</v>
      </c>
      <c r="AB979" s="257">
        <v>87544.927496065589</v>
      </c>
      <c r="AC979" s="257"/>
      <c r="AD979" s="257">
        <v>669636.59851428203</v>
      </c>
      <c r="AE979" s="257">
        <v>313203.67942314775</v>
      </c>
    </row>
    <row r="980" spans="2:31">
      <c r="B980" s="81">
        <v>41121</v>
      </c>
      <c r="C980" s="81">
        <v>41121</v>
      </c>
      <c r="D980" s="81">
        <v>41121</v>
      </c>
      <c r="E980" s="203">
        <v>99</v>
      </c>
      <c r="F980" s="82" t="s">
        <v>1053</v>
      </c>
      <c r="G980" s="82" t="s">
        <v>505</v>
      </c>
      <c r="H980" s="109">
        <v>143008517</v>
      </c>
      <c r="I980" s="110">
        <v>99</v>
      </c>
      <c r="J980" s="109" t="s">
        <v>1442</v>
      </c>
      <c r="K980" s="107" t="s">
        <v>1331</v>
      </c>
      <c r="L980" s="111">
        <v>38163</v>
      </c>
      <c r="M980" s="111">
        <v>48022</v>
      </c>
      <c r="N980" s="34">
        <v>324</v>
      </c>
      <c r="O980" s="34">
        <v>96</v>
      </c>
      <c r="P980" s="34">
        <v>228</v>
      </c>
      <c r="Q980" s="34">
        <v>96</v>
      </c>
      <c r="R980" s="52">
        <v>96</v>
      </c>
      <c r="S980" s="356">
        <v>2675000</v>
      </c>
      <c r="T980" s="112">
        <v>0.03</v>
      </c>
      <c r="U980" s="113">
        <v>8.6499999999999994E-2</v>
      </c>
      <c r="V980" s="256">
        <v>15406.424887961453</v>
      </c>
      <c r="W980" s="257">
        <v>1721718.298546012</v>
      </c>
      <c r="X980" s="257">
        <v>953281.70145398797</v>
      </c>
      <c r="Y980" s="257">
        <v>1066438.7527000092</v>
      </c>
      <c r="Z980" s="257">
        <v>534344.0618521159</v>
      </c>
      <c r="AA980" s="257">
        <v>532094.69084789325</v>
      </c>
      <c r="AB980" s="257">
        <v>401381.76903325808</v>
      </c>
      <c r="AC980" s="257"/>
      <c r="AD980" s="257">
        <v>1790946.5759091629</v>
      </c>
      <c r="AE980" s="257">
        <v>837664.87445514707</v>
      </c>
    </row>
    <row r="981" spans="2:31">
      <c r="B981" s="81">
        <v>41121</v>
      </c>
      <c r="C981" s="81">
        <v>41121</v>
      </c>
      <c r="D981" s="81">
        <v>41121</v>
      </c>
      <c r="E981" s="203">
        <v>5</v>
      </c>
      <c r="F981" s="82" t="s">
        <v>1053</v>
      </c>
      <c r="G981" s="82" t="s">
        <v>505</v>
      </c>
      <c r="H981" s="109">
        <v>143017117</v>
      </c>
      <c r="I981" s="110">
        <v>99</v>
      </c>
      <c r="J981" s="109" t="s">
        <v>1149</v>
      </c>
      <c r="K981" s="107" t="s">
        <v>1331</v>
      </c>
      <c r="L981" s="111">
        <v>38344</v>
      </c>
      <c r="M981" s="111">
        <v>45283</v>
      </c>
      <c r="N981" s="34">
        <v>228</v>
      </c>
      <c r="O981" s="34">
        <v>90</v>
      </c>
      <c r="P981" s="34">
        <v>228</v>
      </c>
      <c r="Q981" s="34">
        <v>90</v>
      </c>
      <c r="R981" s="52">
        <v>90</v>
      </c>
      <c r="S981" s="356">
        <v>892999</v>
      </c>
      <c r="T981" s="112">
        <v>0.03</v>
      </c>
      <c r="U981" s="113">
        <v>8.6499999999999994E-2</v>
      </c>
      <c r="V981" s="256">
        <v>5143.1484181400701</v>
      </c>
      <c r="W981" s="257">
        <v>574763.63322739815</v>
      </c>
      <c r="X981" s="257">
        <v>318235.36677260185</v>
      </c>
      <c r="Y981" s="257">
        <v>336813.1388546321</v>
      </c>
      <c r="Z981" s="257">
        <v>169523.35062504883</v>
      </c>
      <c r="AA981" s="257">
        <v>167289.78822958327</v>
      </c>
      <c r="AB981" s="257">
        <v>125619.22372602705</v>
      </c>
      <c r="AC981" s="257"/>
      <c r="AD981" s="257">
        <v>597874.20610852621</v>
      </c>
      <c r="AE981" s="257">
        <v>279638.83933591447</v>
      </c>
    </row>
    <row r="982" spans="2:31">
      <c r="B982" s="81">
        <v>41113</v>
      </c>
      <c r="C982" s="81">
        <v>41113</v>
      </c>
      <c r="D982" s="81">
        <v>41121</v>
      </c>
      <c r="E982" s="203">
        <v>663</v>
      </c>
      <c r="F982" s="82" t="s">
        <v>1054</v>
      </c>
      <c r="G982" s="82" t="s">
        <v>505</v>
      </c>
      <c r="H982" s="109">
        <v>143022722</v>
      </c>
      <c r="I982" s="110">
        <v>97</v>
      </c>
      <c r="J982" s="109" t="s">
        <v>1220</v>
      </c>
      <c r="K982" s="107" t="s">
        <v>1333</v>
      </c>
      <c r="L982" s="111">
        <v>38565</v>
      </c>
      <c r="M982" s="111">
        <v>41113</v>
      </c>
      <c r="N982" s="34">
        <v>84</v>
      </c>
      <c r="O982" s="34">
        <v>83</v>
      </c>
      <c r="P982" s="34">
        <v>60</v>
      </c>
      <c r="Q982" s="34">
        <v>60</v>
      </c>
      <c r="R982" s="52">
        <v>83</v>
      </c>
      <c r="S982" s="356">
        <v>192726</v>
      </c>
      <c r="T982" s="112">
        <v>0</v>
      </c>
      <c r="U982" s="113">
        <v>0.104</v>
      </c>
      <c r="V982" s="256">
        <v>3212.1</v>
      </c>
      <c r="W982" s="257">
        <v>149787.38702155682</v>
      </c>
      <c r="X982" s="257">
        <v>42938.612978443183</v>
      </c>
      <c r="Y982" s="257">
        <v>42938.612978441422</v>
      </c>
      <c r="Z982" s="257">
        <v>0</v>
      </c>
      <c r="AA982" s="257">
        <v>42938.612978441422</v>
      </c>
      <c r="AB982" s="257">
        <v>15631.161742152563</v>
      </c>
      <c r="AC982" s="257"/>
      <c r="AD982" s="257">
        <v>42938.612978441422</v>
      </c>
      <c r="AE982" s="257">
        <v>0</v>
      </c>
    </row>
    <row r="983" spans="2:31">
      <c r="B983" s="81">
        <v>41121</v>
      </c>
      <c r="C983" s="81">
        <v>41121</v>
      </c>
      <c r="D983" s="81">
        <v>41121</v>
      </c>
      <c r="E983" s="203">
        <v>4211</v>
      </c>
      <c r="F983" s="82" t="s">
        <v>1053</v>
      </c>
      <c r="G983" s="82" t="s">
        <v>505</v>
      </c>
      <c r="H983" s="109">
        <v>143028178</v>
      </c>
      <c r="I983" s="110">
        <v>99</v>
      </c>
      <c r="J983" s="109" t="s">
        <v>684</v>
      </c>
      <c r="K983" s="107" t="s">
        <v>1331</v>
      </c>
      <c r="L983" s="111">
        <v>39528</v>
      </c>
      <c r="M983" s="111">
        <v>45680</v>
      </c>
      <c r="N983" s="34">
        <v>202</v>
      </c>
      <c r="O983" s="34">
        <v>51</v>
      </c>
      <c r="P983" s="34">
        <v>202</v>
      </c>
      <c r="Q983" s="34">
        <v>51</v>
      </c>
      <c r="R983" s="52">
        <v>51</v>
      </c>
      <c r="S983" s="356">
        <v>1868707</v>
      </c>
      <c r="T983" s="112">
        <v>0.03</v>
      </c>
      <c r="U983" s="113">
        <v>8.6499999999999994E-2</v>
      </c>
      <c r="V983" s="256">
        <v>11793.998162716318</v>
      </c>
      <c r="W983" s="257">
        <v>1252696.7925043004</v>
      </c>
      <c r="X983" s="257">
        <v>616010.20749569964</v>
      </c>
      <c r="Y983" s="257">
        <v>431850.20699474949</v>
      </c>
      <c r="Z983" s="257">
        <v>214602.55307561834</v>
      </c>
      <c r="AA983" s="257">
        <v>217247.65391913115</v>
      </c>
      <c r="AB983" s="257">
        <v>137791.75693982755</v>
      </c>
      <c r="AC983" s="257"/>
      <c r="AD983" s="257">
        <v>1129690.8363643712</v>
      </c>
      <c r="AE983" s="257">
        <v>513680.62886865152</v>
      </c>
    </row>
    <row r="984" spans="2:31">
      <c r="B984" s="81">
        <v>41121</v>
      </c>
      <c r="C984" s="81">
        <v>41121</v>
      </c>
      <c r="D984" s="81">
        <v>41121</v>
      </c>
      <c r="E984" s="203">
        <v>4219</v>
      </c>
      <c r="F984" s="82" t="s">
        <v>1053</v>
      </c>
      <c r="G984" s="82" t="s">
        <v>505</v>
      </c>
      <c r="H984" s="109">
        <v>143034208</v>
      </c>
      <c r="I984" s="110">
        <v>99</v>
      </c>
      <c r="J984" s="109" t="s">
        <v>598</v>
      </c>
      <c r="K984" s="107" t="s">
        <v>1331</v>
      </c>
      <c r="L984" s="111">
        <v>39836</v>
      </c>
      <c r="M984" s="111">
        <v>50793</v>
      </c>
      <c r="N984" s="34">
        <v>360</v>
      </c>
      <c r="O984" s="34">
        <v>41</v>
      </c>
      <c r="P984" s="34">
        <v>228</v>
      </c>
      <c r="Q984" s="34">
        <v>41</v>
      </c>
      <c r="R984" s="52">
        <v>41</v>
      </c>
      <c r="S984" s="356">
        <v>1560232</v>
      </c>
      <c r="T984" s="112">
        <v>0.03</v>
      </c>
      <c r="U984" s="113">
        <v>8.6499999999999994E-2</v>
      </c>
      <c r="V984" s="256">
        <v>8986.0176133808873</v>
      </c>
      <c r="W984" s="257">
        <v>1004216.8165895481</v>
      </c>
      <c r="X984" s="257">
        <v>556015.18341045186</v>
      </c>
      <c r="Y984" s="257">
        <v>285422.20136311196</v>
      </c>
      <c r="Z984" s="257">
        <v>149151.61757208157</v>
      </c>
      <c r="AA984" s="257">
        <v>136270.5837910304</v>
      </c>
      <c r="AB984" s="257">
        <v>99985.186490475986</v>
      </c>
      <c r="AC984" s="257"/>
      <c r="AD984" s="257">
        <v>1044595.1992612737</v>
      </c>
      <c r="AE984" s="257">
        <v>488580.01585080399</v>
      </c>
    </row>
    <row r="985" spans="2:31">
      <c r="B985" s="81">
        <v>41121</v>
      </c>
      <c r="C985" s="81">
        <v>41121</v>
      </c>
      <c r="D985" s="81">
        <v>41121</v>
      </c>
      <c r="E985" s="203">
        <v>3416</v>
      </c>
      <c r="F985" s="82" t="s">
        <v>1053</v>
      </c>
      <c r="G985" s="82" t="s">
        <v>505</v>
      </c>
      <c r="H985" s="109">
        <v>143034739</v>
      </c>
      <c r="I985" s="110">
        <v>98</v>
      </c>
      <c r="J985" s="109" t="s">
        <v>609</v>
      </c>
      <c r="K985" s="107" t="s">
        <v>1333</v>
      </c>
      <c r="L985" s="111">
        <v>39868</v>
      </c>
      <c r="M985" s="111">
        <v>41328</v>
      </c>
      <c r="N985" s="34">
        <v>48</v>
      </c>
      <c r="O985" s="34">
        <v>40</v>
      </c>
      <c r="P985" s="34">
        <v>48</v>
      </c>
      <c r="Q985" s="34">
        <v>40</v>
      </c>
      <c r="R985" s="52">
        <v>40</v>
      </c>
      <c r="S985" s="356">
        <v>80000</v>
      </c>
      <c r="T985" s="112">
        <v>0.05</v>
      </c>
      <c r="U985" s="113">
        <v>0.104</v>
      </c>
      <c r="V985" s="256">
        <v>1842.3434856517147</v>
      </c>
      <c r="W985" s="257">
        <v>72092.951012760488</v>
      </c>
      <c r="X985" s="257">
        <v>7907.0489872395119</v>
      </c>
      <c r="Y985" s="257">
        <v>15780.943098850275</v>
      </c>
      <c r="Z985" s="257">
        <v>8159.9304603342316</v>
      </c>
      <c r="AA985" s="257">
        <v>7621.0126385160438</v>
      </c>
      <c r="AB985" s="257">
        <v>1387.2015767086862</v>
      </c>
      <c r="AC985" s="257"/>
      <c r="AD985" s="257">
        <v>16339.536298520967</v>
      </c>
      <c r="AE985" s="257">
        <v>8432.4873112825753</v>
      </c>
    </row>
    <row r="986" spans="2:31">
      <c r="B986" s="81">
        <v>41121</v>
      </c>
      <c r="C986" s="81">
        <v>41121</v>
      </c>
      <c r="D986" s="81">
        <v>41121</v>
      </c>
      <c r="E986" s="203">
        <v>3049</v>
      </c>
      <c r="F986" s="82" t="s">
        <v>1053</v>
      </c>
      <c r="G986" s="82" t="s">
        <v>505</v>
      </c>
      <c r="H986" s="109">
        <v>143036235</v>
      </c>
      <c r="I986" s="110">
        <v>98</v>
      </c>
      <c r="J986" s="109" t="s">
        <v>513</v>
      </c>
      <c r="K986" s="107" t="s">
        <v>1333</v>
      </c>
      <c r="L986" s="111">
        <v>39911</v>
      </c>
      <c r="M986" s="111">
        <v>42463</v>
      </c>
      <c r="N986" s="34">
        <v>84</v>
      </c>
      <c r="O986" s="34">
        <v>39</v>
      </c>
      <c r="P986" s="34">
        <v>60</v>
      </c>
      <c r="Q986" s="34">
        <v>39</v>
      </c>
      <c r="R986" s="52">
        <v>39</v>
      </c>
      <c r="S986" s="356">
        <v>349999</v>
      </c>
      <c r="T986" s="112">
        <v>0.05</v>
      </c>
      <c r="U986" s="113">
        <v>0.104</v>
      </c>
      <c r="V986" s="256">
        <v>6604.9129041701617</v>
      </c>
      <c r="W986" s="257">
        <v>308001.81981277384</v>
      </c>
      <c r="X986" s="257">
        <v>41997.180187226157</v>
      </c>
      <c r="Y986" s="257">
        <v>75904.736835673815</v>
      </c>
      <c r="Z986" s="257">
        <v>40136.650654953432</v>
      </c>
      <c r="AA986" s="257">
        <v>35768.086180720384</v>
      </c>
      <c r="AB986" s="257">
        <v>7183.7281899202635</v>
      </c>
      <c r="AC986" s="257"/>
      <c r="AD986" s="257">
        <v>88292.954437432229</v>
      </c>
      <c r="AE986" s="257">
        <v>46295.774250210787</v>
      </c>
    </row>
    <row r="987" spans="2:31">
      <c r="B987" s="81">
        <v>41121</v>
      </c>
      <c r="C987" s="81">
        <v>41121</v>
      </c>
      <c r="D987" s="81">
        <v>41121</v>
      </c>
      <c r="E987" s="203">
        <v>328</v>
      </c>
      <c r="F987" s="82" t="s">
        <v>1053</v>
      </c>
      <c r="G987" s="82" t="s">
        <v>505</v>
      </c>
      <c r="H987" s="109">
        <v>143090183</v>
      </c>
      <c r="I987" s="110">
        <v>99</v>
      </c>
      <c r="J987" s="109" t="s">
        <v>1622</v>
      </c>
      <c r="K987" s="107" t="s">
        <v>1331</v>
      </c>
      <c r="L987" s="111">
        <v>40365</v>
      </c>
      <c r="M987" s="111">
        <v>51318</v>
      </c>
      <c r="N987" s="34">
        <v>360</v>
      </c>
      <c r="O987" s="34">
        <v>24</v>
      </c>
      <c r="P987" s="34">
        <v>228</v>
      </c>
      <c r="Q987" s="34">
        <v>24</v>
      </c>
      <c r="R987" s="52">
        <v>24</v>
      </c>
      <c r="S987" s="356">
        <v>1000228</v>
      </c>
      <c r="T987" s="112">
        <v>0.03</v>
      </c>
      <c r="U987" s="113">
        <v>8.6499999999999994E-2</v>
      </c>
      <c r="V987" s="256">
        <v>5760.7243188171615</v>
      </c>
      <c r="W987" s="257">
        <v>643779.75712825428</v>
      </c>
      <c r="X987" s="257">
        <v>356448.24287174572</v>
      </c>
      <c r="Y987" s="257">
        <v>109022.97689958524</v>
      </c>
      <c r="Z987" s="257">
        <v>57722.385824382516</v>
      </c>
      <c r="AA987" s="257">
        <v>51300.591075202719</v>
      </c>
      <c r="AB987" s="257">
        <v>37520.867670710075</v>
      </c>
      <c r="AC987" s="257"/>
      <c r="AD987" s="257">
        <v>669665.38756204676</v>
      </c>
      <c r="AE987" s="257">
        <v>313217.14469028864</v>
      </c>
    </row>
    <row r="988" spans="2:31">
      <c r="B988" s="81">
        <v>41121</v>
      </c>
      <c r="C988" s="81">
        <v>41121</v>
      </c>
      <c r="D988" s="81">
        <v>41121</v>
      </c>
      <c r="E988" s="203">
        <v>4038</v>
      </c>
      <c r="F988" s="82" t="s">
        <v>1053</v>
      </c>
      <c r="G988" s="82" t="s">
        <v>505</v>
      </c>
      <c r="H988" s="109">
        <v>143091724</v>
      </c>
      <c r="I988" s="110">
        <v>99</v>
      </c>
      <c r="J988" s="109" t="s">
        <v>654</v>
      </c>
      <c r="K988" s="107" t="s">
        <v>1331</v>
      </c>
      <c r="L988" s="111">
        <v>40452</v>
      </c>
      <c r="M988" s="111">
        <v>51410</v>
      </c>
      <c r="N988" s="34">
        <v>360</v>
      </c>
      <c r="O988" s="34">
        <v>21</v>
      </c>
      <c r="P988" s="34">
        <v>228</v>
      </c>
      <c r="Q988" s="34">
        <v>21</v>
      </c>
      <c r="R988" s="52">
        <v>21</v>
      </c>
      <c r="S988" s="356">
        <v>1640165</v>
      </c>
      <c r="T988" s="112">
        <v>0.03</v>
      </c>
      <c r="U988" s="113">
        <v>8.6499999999999994E-2</v>
      </c>
      <c r="V988" s="256">
        <v>9446.3846266778673</v>
      </c>
      <c r="W988" s="257">
        <v>1055664.3338821381</v>
      </c>
      <c r="X988" s="257">
        <v>584500.66611786187</v>
      </c>
      <c r="Y988" s="257">
        <v>156889.56995821086</v>
      </c>
      <c r="Z988" s="257">
        <v>83257.08453036318</v>
      </c>
      <c r="AA988" s="257">
        <v>73632.485427847685</v>
      </c>
      <c r="AB988" s="257">
        <v>53835.587668750435</v>
      </c>
      <c r="AC988" s="257"/>
      <c r="AD988" s="257">
        <v>1098111.3610003926</v>
      </c>
      <c r="AE988" s="257">
        <v>513610.69488251308</v>
      </c>
    </row>
    <row r="989" spans="2:31">
      <c r="B989" s="81">
        <v>41121</v>
      </c>
      <c r="C989" s="81">
        <v>41121</v>
      </c>
      <c r="D989" s="81">
        <v>41121</v>
      </c>
      <c r="E989" s="203">
        <v>584</v>
      </c>
      <c r="F989" s="82" t="s">
        <v>1053</v>
      </c>
      <c r="G989" s="82" t="s">
        <v>505</v>
      </c>
      <c r="H989" s="109">
        <v>143136000</v>
      </c>
      <c r="I989" s="110">
        <v>99</v>
      </c>
      <c r="J989" s="109" t="s">
        <v>811</v>
      </c>
      <c r="K989" s="107" t="s">
        <v>1331</v>
      </c>
      <c r="L989" s="111">
        <v>40414</v>
      </c>
      <c r="M989" s="111">
        <v>51380</v>
      </c>
      <c r="N989" s="34">
        <v>361</v>
      </c>
      <c r="O989" s="34">
        <v>22</v>
      </c>
      <c r="P989" s="34">
        <v>228</v>
      </c>
      <c r="Q989" s="34">
        <v>22</v>
      </c>
      <c r="R989" s="52">
        <v>22</v>
      </c>
      <c r="S989" s="356">
        <v>3305665</v>
      </c>
      <c r="T989" s="112">
        <v>0.03</v>
      </c>
      <c r="U989" s="113">
        <v>8.6499999999999994E-2</v>
      </c>
      <c r="V989" s="256">
        <v>19038.683935425455</v>
      </c>
      <c r="W989" s="257">
        <v>2127635.1100422814</v>
      </c>
      <c r="X989" s="257">
        <v>1178029.8899577186</v>
      </c>
      <c r="Y989" s="257">
        <v>330936.56866691622</v>
      </c>
      <c r="Z989" s="257">
        <v>175484.34144569046</v>
      </c>
      <c r="AA989" s="257">
        <v>155452.22722122577</v>
      </c>
      <c r="AB989" s="257">
        <v>113669.55078539391</v>
      </c>
      <c r="AC989" s="257"/>
      <c r="AD989" s="257">
        <v>2213184.8272346798</v>
      </c>
      <c r="AE989" s="257">
        <v>1035154.9372769251</v>
      </c>
    </row>
    <row r="990" spans="2:31">
      <c r="B990" s="81">
        <v>41121</v>
      </c>
      <c r="C990" s="81">
        <v>41121</v>
      </c>
      <c r="D990" s="81">
        <v>41121</v>
      </c>
      <c r="E990" s="203">
        <v>4038</v>
      </c>
      <c r="F990" s="82" t="s">
        <v>1053</v>
      </c>
      <c r="G990" s="82" t="s">
        <v>505</v>
      </c>
      <c r="H990" s="109">
        <v>143574547</v>
      </c>
      <c r="I990" s="110">
        <v>99</v>
      </c>
      <c r="J990" s="109" t="s">
        <v>480</v>
      </c>
      <c r="K990" s="107" t="s">
        <v>1331</v>
      </c>
      <c r="L990" s="111">
        <v>40280</v>
      </c>
      <c r="M990" s="111">
        <v>51227</v>
      </c>
      <c r="N990" s="34">
        <v>360</v>
      </c>
      <c r="O990" s="34">
        <v>27</v>
      </c>
      <c r="P990" s="34">
        <v>228</v>
      </c>
      <c r="Q990" s="34">
        <v>27</v>
      </c>
      <c r="R990" s="52">
        <v>27</v>
      </c>
      <c r="S990" s="356">
        <v>1600080</v>
      </c>
      <c r="T990" s="112">
        <v>0.03</v>
      </c>
      <c r="U990" s="113">
        <v>8.6499999999999994E-2</v>
      </c>
      <c r="V990" s="256">
        <v>9215.5186298053686</v>
      </c>
      <c r="W990" s="257">
        <v>1029864.3047243</v>
      </c>
      <c r="X990" s="257">
        <v>570215.69527569995</v>
      </c>
      <c r="Y990" s="257">
        <v>195619.05473779343</v>
      </c>
      <c r="Z990" s="257">
        <v>103332.16862200217</v>
      </c>
      <c r="AA990" s="257">
        <v>92286.886115791262</v>
      </c>
      <c r="AB990" s="257">
        <v>67525.542861596055</v>
      </c>
      <c r="AC990" s="257"/>
      <c r="AD990" s="257">
        <v>1071273.9428713019</v>
      </c>
      <c r="AE990" s="257">
        <v>501058.24759558524</v>
      </c>
    </row>
    <row r="991" spans="2:31">
      <c r="B991" s="81">
        <v>41121</v>
      </c>
      <c r="C991" s="81">
        <v>41121</v>
      </c>
      <c r="D991" s="81">
        <v>41121</v>
      </c>
      <c r="E991" s="203">
        <v>10468</v>
      </c>
      <c r="F991" s="82" t="s">
        <v>1053</v>
      </c>
      <c r="G991" s="82" t="s">
        <v>505</v>
      </c>
      <c r="H991" s="109">
        <v>143991008</v>
      </c>
      <c r="I991" s="110">
        <v>98</v>
      </c>
      <c r="J991" s="109" t="s">
        <v>163</v>
      </c>
      <c r="K991" s="107" t="s">
        <v>1333</v>
      </c>
      <c r="L991" s="111">
        <v>40226</v>
      </c>
      <c r="M991" s="111">
        <v>42027</v>
      </c>
      <c r="N991" s="34">
        <v>59</v>
      </c>
      <c r="O991" s="34">
        <v>28</v>
      </c>
      <c r="P991" s="34">
        <v>59</v>
      </c>
      <c r="Q991" s="34">
        <v>28</v>
      </c>
      <c r="R991" s="52">
        <v>28</v>
      </c>
      <c r="S991" s="356">
        <v>172666</v>
      </c>
      <c r="T991" s="112">
        <v>0.05</v>
      </c>
      <c r="U991" s="113">
        <v>0.104</v>
      </c>
      <c r="V991" s="256">
        <v>3307.0491541615202</v>
      </c>
      <c r="W991" s="257">
        <v>152244.55936793797</v>
      </c>
      <c r="X991" s="257">
        <v>20421.440632062033</v>
      </c>
      <c r="Y991" s="257">
        <v>29916.607047868798</v>
      </c>
      <c r="Z991" s="257">
        <v>15917.804249716641</v>
      </c>
      <c r="AA991" s="257">
        <v>13998.802798152157</v>
      </c>
      <c r="AB991" s="257">
        <v>2507.8962179725304</v>
      </c>
      <c r="AC991" s="257"/>
      <c r="AD991" s="257">
        <v>42871.340727589872</v>
      </c>
      <c r="AE991" s="257">
        <v>22449.900095530149</v>
      </c>
    </row>
    <row r="992" spans="2:31">
      <c r="B992" s="81">
        <v>41121</v>
      </c>
      <c r="C992" s="81">
        <v>41121</v>
      </c>
      <c r="D992" s="81">
        <v>41121</v>
      </c>
      <c r="E992" s="203">
        <v>4123</v>
      </c>
      <c r="F992" s="82" t="s">
        <v>1053</v>
      </c>
      <c r="G992" s="82" t="s">
        <v>505</v>
      </c>
      <c r="H992" s="109">
        <v>143991253</v>
      </c>
      <c r="I992" s="110">
        <v>98</v>
      </c>
      <c r="J992" s="109" t="s">
        <v>417</v>
      </c>
      <c r="K992" s="107" t="s">
        <v>1333</v>
      </c>
      <c r="L992" s="111">
        <v>40269</v>
      </c>
      <c r="M992" s="111">
        <v>42461</v>
      </c>
      <c r="N992" s="34">
        <v>72</v>
      </c>
      <c r="O992" s="34">
        <v>27</v>
      </c>
      <c r="P992" s="34">
        <v>60</v>
      </c>
      <c r="Q992" s="34">
        <v>27</v>
      </c>
      <c r="R992" s="52">
        <v>27</v>
      </c>
      <c r="S992" s="356">
        <v>222586</v>
      </c>
      <c r="T992" s="112">
        <v>0.05</v>
      </c>
      <c r="U992" s="113">
        <v>0.104</v>
      </c>
      <c r="V992" s="256">
        <v>4200.4724118858048</v>
      </c>
      <c r="W992" s="257">
        <v>195877.39697783734</v>
      </c>
      <c r="X992" s="257">
        <v>26708.603022162657</v>
      </c>
      <c r="Y992" s="257">
        <v>37641.93444899164</v>
      </c>
      <c r="Z992" s="257">
        <v>20083.672854039687</v>
      </c>
      <c r="AA992" s="257">
        <v>17558.261594951953</v>
      </c>
      <c r="AB992" s="257">
        <v>3162.8608842034723</v>
      </c>
      <c r="AC992" s="257"/>
      <c r="AD992" s="257">
        <v>56150.947735308626</v>
      </c>
      <c r="AE992" s="257">
        <v>29442.344713148945</v>
      </c>
    </row>
    <row r="993" spans="2:31">
      <c r="B993" s="81">
        <v>41121</v>
      </c>
      <c r="C993" s="81">
        <v>41121</v>
      </c>
      <c r="D993" s="81">
        <v>41121</v>
      </c>
      <c r="E993" s="203">
        <v>4185</v>
      </c>
      <c r="F993" s="82" t="s">
        <v>1053</v>
      </c>
      <c r="G993" s="82" t="s">
        <v>505</v>
      </c>
      <c r="H993" s="109">
        <v>143992268</v>
      </c>
      <c r="I993" s="110">
        <v>98</v>
      </c>
      <c r="J993" s="109" t="s">
        <v>1726</v>
      </c>
      <c r="K993" s="107" t="s">
        <v>1333</v>
      </c>
      <c r="L993" s="111">
        <v>40389</v>
      </c>
      <c r="M993" s="111">
        <v>42217</v>
      </c>
      <c r="N993" s="34">
        <v>60</v>
      </c>
      <c r="O993" s="34">
        <v>23</v>
      </c>
      <c r="P993" s="34">
        <v>60</v>
      </c>
      <c r="Q993" s="34">
        <v>23</v>
      </c>
      <c r="R993" s="52">
        <v>23</v>
      </c>
      <c r="S993" s="356">
        <v>198542</v>
      </c>
      <c r="T993" s="112">
        <v>0.05</v>
      </c>
      <c r="U993" s="113">
        <v>0.104</v>
      </c>
      <c r="V993" s="256">
        <v>3746.7324701492066</v>
      </c>
      <c r="W993" s="257">
        <v>174718.49150788359</v>
      </c>
      <c r="X993" s="257">
        <v>23823.508492116409</v>
      </c>
      <c r="Y993" s="257">
        <v>29621.80311459702</v>
      </c>
      <c r="Z993" s="257">
        <v>15857.665594418237</v>
      </c>
      <c r="AA993" s="257">
        <v>13764.137520178783</v>
      </c>
      <c r="AB993" s="257">
        <v>2403.2486636784097</v>
      </c>
      <c r="AC993" s="257"/>
      <c r="AD993" s="257">
        <v>50085.456701066745</v>
      </c>
      <c r="AE993" s="257">
        <v>26261.948208953017</v>
      </c>
    </row>
    <row r="994" spans="2:31">
      <c r="B994" s="81">
        <v>41121</v>
      </c>
      <c r="C994" s="81">
        <v>41121</v>
      </c>
      <c r="D994" s="81">
        <v>41121</v>
      </c>
      <c r="E994" s="203">
        <v>656</v>
      </c>
      <c r="F994" s="82" t="s">
        <v>1053</v>
      </c>
      <c r="G994" s="82" t="s">
        <v>505</v>
      </c>
      <c r="H994" s="109">
        <v>143993280</v>
      </c>
      <c r="I994" s="110">
        <v>98</v>
      </c>
      <c r="J994" s="109" t="s">
        <v>1757</v>
      </c>
      <c r="K994" s="107" t="s">
        <v>1333</v>
      </c>
      <c r="L994" s="111">
        <v>40452</v>
      </c>
      <c r="M994" s="111">
        <v>42278</v>
      </c>
      <c r="N994" s="34">
        <v>60</v>
      </c>
      <c r="O994" s="34">
        <v>21</v>
      </c>
      <c r="P994" s="34">
        <v>60</v>
      </c>
      <c r="Q994" s="34">
        <v>21</v>
      </c>
      <c r="R994" s="52">
        <v>21</v>
      </c>
      <c r="S994" s="356">
        <v>240799</v>
      </c>
      <c r="T994" s="112">
        <v>0.05</v>
      </c>
      <c r="U994" s="113">
        <v>0.104</v>
      </c>
      <c r="V994" s="256">
        <v>4544.1741902441745</v>
      </c>
      <c r="W994" s="257">
        <v>211904.97746878173</v>
      </c>
      <c r="X994" s="257">
        <v>28894.022531218274</v>
      </c>
      <c r="Y994" s="257">
        <v>33357.399799861378</v>
      </c>
      <c r="Z994" s="257">
        <v>17888.359065440058</v>
      </c>
      <c r="AA994" s="257">
        <v>15469.04073442132</v>
      </c>
      <c r="AB994" s="257">
        <v>2661.291548927999</v>
      </c>
      <c r="AC994" s="257"/>
      <c r="AD994" s="257">
        <v>60745.473945866252</v>
      </c>
      <c r="AE994" s="257">
        <v>31851.451414651223</v>
      </c>
    </row>
    <row r="995" spans="2:31">
      <c r="B995" s="81">
        <v>41121</v>
      </c>
      <c r="C995" s="81">
        <v>41121</v>
      </c>
      <c r="D995" s="81">
        <v>41121</v>
      </c>
      <c r="E995" s="203">
        <v>629</v>
      </c>
      <c r="F995" s="82" t="s">
        <v>1053</v>
      </c>
      <c r="G995" s="82" t="s">
        <v>505</v>
      </c>
      <c r="H995" s="109">
        <v>143993582</v>
      </c>
      <c r="I995" s="110">
        <v>98</v>
      </c>
      <c r="J995" s="109" t="s">
        <v>151</v>
      </c>
      <c r="K995" s="107" t="s">
        <v>1332</v>
      </c>
      <c r="L995" s="111">
        <v>40599</v>
      </c>
      <c r="M995" s="111">
        <v>42430</v>
      </c>
      <c r="N995" s="34">
        <v>60</v>
      </c>
      <c r="O995" s="34">
        <v>16</v>
      </c>
      <c r="P995" s="34">
        <v>60</v>
      </c>
      <c r="Q995" s="34">
        <v>16</v>
      </c>
      <c r="R995" s="52">
        <v>16</v>
      </c>
      <c r="S995" s="356">
        <v>237044</v>
      </c>
      <c r="T995" s="112">
        <v>0.05</v>
      </c>
      <c r="U995" s="113">
        <v>9.4E-2</v>
      </c>
      <c r="V995" s="256">
        <v>4473.3127079109136</v>
      </c>
      <c r="W995" s="257">
        <v>213492.44550456275</v>
      </c>
      <c r="X995" s="257">
        <v>23551.554495437245</v>
      </c>
      <c r="Y995" s="257">
        <v>24026.077862064412</v>
      </c>
      <c r="Z995" s="257">
        <v>14025.767057549376</v>
      </c>
      <c r="AA995" s="257">
        <v>10000.310804515037</v>
      </c>
      <c r="AB995" s="257">
        <v>1652.7406663464733</v>
      </c>
      <c r="AC995" s="257"/>
      <c r="AD995" s="257">
        <v>54906.316970093278</v>
      </c>
      <c r="AE995" s="257">
        <v>31354.762474655534</v>
      </c>
    </row>
    <row r="996" spans="2:31">
      <c r="B996" s="81">
        <v>41121</v>
      </c>
      <c r="C996" s="81">
        <v>41121</v>
      </c>
      <c r="D996" s="81">
        <v>41121</v>
      </c>
      <c r="E996" s="203">
        <v>647</v>
      </c>
      <c r="F996" s="82" t="s">
        <v>1053</v>
      </c>
      <c r="G996" s="82" t="s">
        <v>505</v>
      </c>
      <c r="H996" s="109">
        <v>143994651</v>
      </c>
      <c r="I996" s="110">
        <v>98</v>
      </c>
      <c r="J996" s="109" t="s">
        <v>1350</v>
      </c>
      <c r="K996" s="107" t="s">
        <v>1332</v>
      </c>
      <c r="L996" s="111">
        <v>40638</v>
      </c>
      <c r="M996" s="111">
        <v>42461</v>
      </c>
      <c r="N996" s="34">
        <v>60</v>
      </c>
      <c r="O996" s="34">
        <v>15</v>
      </c>
      <c r="P996" s="34">
        <v>60</v>
      </c>
      <c r="Q996" s="34">
        <v>15</v>
      </c>
      <c r="R996" s="52">
        <v>15</v>
      </c>
      <c r="S996" s="356">
        <v>30960</v>
      </c>
      <c r="T996" s="112">
        <v>0.05</v>
      </c>
      <c r="U996" s="113">
        <v>9.4E-2</v>
      </c>
      <c r="V996" s="256">
        <v>584.25339361857664</v>
      </c>
      <c r="W996" s="257">
        <v>27883.962947053133</v>
      </c>
      <c r="X996" s="257">
        <v>3076.0370529468673</v>
      </c>
      <c r="Y996" s="257">
        <v>2965.0133748288904</v>
      </c>
      <c r="Z996" s="257">
        <v>1732.1850873698245</v>
      </c>
      <c r="AA996" s="257">
        <v>1232.8282874590659</v>
      </c>
      <c r="AB996" s="257">
        <v>202.37085874650444</v>
      </c>
      <c r="AC996" s="257"/>
      <c r="AD996" s="257">
        <v>7171.2406700616211</v>
      </c>
      <c r="AE996" s="257">
        <v>4095.2036171146933</v>
      </c>
    </row>
    <row r="997" spans="2:31">
      <c r="B997" s="81">
        <v>41121</v>
      </c>
      <c r="C997" s="81">
        <v>41121</v>
      </c>
      <c r="D997" s="81">
        <v>41121</v>
      </c>
      <c r="E997" s="203">
        <v>4251</v>
      </c>
      <c r="F997" s="82" t="s">
        <v>1053</v>
      </c>
      <c r="G997" s="82" t="s">
        <v>505</v>
      </c>
      <c r="H997" s="109">
        <v>143125513</v>
      </c>
      <c r="I997" s="110">
        <v>99</v>
      </c>
      <c r="J997" s="109" t="s">
        <v>985</v>
      </c>
      <c r="K997" s="107" t="s">
        <v>1335</v>
      </c>
      <c r="L997" s="111">
        <v>40661</v>
      </c>
      <c r="M997" s="111">
        <v>47969</v>
      </c>
      <c r="N997" s="34">
        <v>240</v>
      </c>
      <c r="O997" s="34">
        <v>14</v>
      </c>
      <c r="P997" s="34">
        <v>228</v>
      </c>
      <c r="Q997" s="34">
        <v>14</v>
      </c>
      <c r="R997" s="52">
        <v>14</v>
      </c>
      <c r="S997" s="356">
        <v>857632</v>
      </c>
      <c r="T997" s="112">
        <v>0.03</v>
      </c>
      <c r="U997" s="113">
        <v>8.1500000000000003E-2</v>
      </c>
      <c r="V997" s="256">
        <v>4939.4553231821146</v>
      </c>
      <c r="W997" s="257">
        <v>571874.57070265384</v>
      </c>
      <c r="X997" s="257">
        <v>285757.42929734616</v>
      </c>
      <c r="Y997" s="257">
        <v>53705.356530772922</v>
      </c>
      <c r="Z997" s="257">
        <v>29374.768694269456</v>
      </c>
      <c r="AA997" s="257">
        <v>24330.587836503466</v>
      </c>
      <c r="AB997" s="257">
        <v>17546.508816503712</v>
      </c>
      <c r="AC997" s="257"/>
      <c r="AD997" s="257">
        <v>554321.24298288568</v>
      </c>
      <c r="AE997" s="257">
        <v>268563.81368550111</v>
      </c>
    </row>
    <row r="998" spans="2:31">
      <c r="B998" s="81">
        <v>41121</v>
      </c>
      <c r="C998" s="81">
        <v>41121</v>
      </c>
      <c r="D998" s="81">
        <v>41121</v>
      </c>
      <c r="E998" s="203">
        <v>673</v>
      </c>
      <c r="F998" s="82" t="s">
        <v>1053</v>
      </c>
      <c r="G998" s="82" t="s">
        <v>505</v>
      </c>
      <c r="H998" s="109">
        <v>143995569</v>
      </c>
      <c r="I998" s="110">
        <v>98</v>
      </c>
      <c r="J998" s="109" t="s">
        <v>1382</v>
      </c>
      <c r="K998" s="107" t="s">
        <v>1337</v>
      </c>
      <c r="L998" s="111">
        <v>40681</v>
      </c>
      <c r="M998" s="111">
        <v>42522</v>
      </c>
      <c r="N998" s="34">
        <v>61</v>
      </c>
      <c r="O998" s="34">
        <v>13</v>
      </c>
      <c r="P998" s="34">
        <v>60</v>
      </c>
      <c r="Q998" s="34">
        <v>13</v>
      </c>
      <c r="R998" s="52">
        <v>13</v>
      </c>
      <c r="S998" s="356">
        <v>234308</v>
      </c>
      <c r="T998" s="112">
        <v>0.05</v>
      </c>
      <c r="U998" s="113">
        <v>9.9000000000000005E-2</v>
      </c>
      <c r="V998" s="256">
        <v>4421.6810126608989</v>
      </c>
      <c r="W998" s="257">
        <v>208590.77636060468</v>
      </c>
      <c r="X998" s="257">
        <v>25717.223639395321</v>
      </c>
      <c r="Y998" s="257">
        <v>20579.717206471527</v>
      </c>
      <c r="Z998" s="257">
        <v>11554.642185420211</v>
      </c>
      <c r="AA998" s="257">
        <v>9025.0750210513161</v>
      </c>
      <c r="AB998" s="257">
        <v>1466.3329268076279</v>
      </c>
      <c r="AC998" s="257"/>
      <c r="AD998" s="257">
        <v>56710.084399053005</v>
      </c>
      <c r="AE998" s="257">
        <v>30992.860759654723</v>
      </c>
    </row>
    <row r="999" spans="2:31">
      <c r="B999" s="81">
        <v>41121</v>
      </c>
      <c r="C999" s="81">
        <v>41121</v>
      </c>
      <c r="D999" s="81">
        <v>41121</v>
      </c>
      <c r="E999" s="203">
        <v>10462</v>
      </c>
      <c r="F999" s="82" t="s">
        <v>1053</v>
      </c>
      <c r="G999" s="82" t="s">
        <v>505</v>
      </c>
      <c r="H999" s="109">
        <v>143993809</v>
      </c>
      <c r="I999" s="110">
        <v>98</v>
      </c>
      <c r="J999" s="109" t="s">
        <v>885</v>
      </c>
      <c r="K999" s="107" t="s">
        <v>1337</v>
      </c>
      <c r="L999" s="111">
        <v>40674</v>
      </c>
      <c r="M999" s="111">
        <v>42491</v>
      </c>
      <c r="N999" s="34">
        <v>60</v>
      </c>
      <c r="O999" s="34">
        <v>14</v>
      </c>
      <c r="P999" s="34">
        <v>60</v>
      </c>
      <c r="Q999" s="34">
        <v>14</v>
      </c>
      <c r="R999" s="52">
        <v>14</v>
      </c>
      <c r="S999" s="356">
        <v>201000</v>
      </c>
      <c r="T999" s="112">
        <v>0.05</v>
      </c>
      <c r="U999" s="113">
        <v>9.9000000000000005E-2</v>
      </c>
      <c r="V999" s="256">
        <v>3793.1179624461856</v>
      </c>
      <c r="W999" s="257">
        <v>178938.60238865745</v>
      </c>
      <c r="X999" s="257">
        <v>22061.397611342545</v>
      </c>
      <c r="Y999" s="257">
        <v>18869.291046179376</v>
      </c>
      <c r="Z999" s="257">
        <v>10585.434513863827</v>
      </c>
      <c r="AA999" s="257">
        <v>8283.856532315549</v>
      </c>
      <c r="AB999" s="257">
        <v>1354.6472217491037</v>
      </c>
      <c r="AC999" s="257"/>
      <c r="AD999" s="257">
        <v>48648.475358116943</v>
      </c>
      <c r="AE999" s="257">
        <v>26587.077746771738</v>
      </c>
    </row>
    <row r="1000" spans="2:31">
      <c r="B1000" s="81">
        <v>41121</v>
      </c>
      <c r="C1000" s="81">
        <v>41121</v>
      </c>
      <c r="D1000" s="81">
        <v>41121</v>
      </c>
      <c r="E1000" s="203">
        <v>656</v>
      </c>
      <c r="F1000" s="82" t="s">
        <v>1053</v>
      </c>
      <c r="G1000" s="82" t="s">
        <v>505</v>
      </c>
      <c r="H1000" s="109">
        <v>143995259</v>
      </c>
      <c r="I1000" s="110">
        <v>98</v>
      </c>
      <c r="J1000" s="109" t="s">
        <v>1757</v>
      </c>
      <c r="K1000" s="107" t="s">
        <v>1337</v>
      </c>
      <c r="L1000" s="111">
        <v>40714</v>
      </c>
      <c r="M1000" s="111">
        <v>42552</v>
      </c>
      <c r="N1000" s="34">
        <v>60</v>
      </c>
      <c r="O1000" s="34">
        <v>12</v>
      </c>
      <c r="P1000" s="34">
        <v>60</v>
      </c>
      <c r="Q1000" s="34">
        <v>12</v>
      </c>
      <c r="R1000" s="52">
        <v>12</v>
      </c>
      <c r="S1000" s="356">
        <v>25981</v>
      </c>
      <c r="T1000" s="112">
        <v>0.05</v>
      </c>
      <c r="U1000" s="113">
        <v>9.9000000000000005E-2</v>
      </c>
      <c r="V1000" s="256">
        <v>490.29352130504651</v>
      </c>
      <c r="W1000" s="257">
        <v>23129.3722818891</v>
      </c>
      <c r="X1000" s="257">
        <v>2851.6277181108999</v>
      </c>
      <c r="Y1000" s="257">
        <v>2122.1744343769033</v>
      </c>
      <c r="Z1000" s="257">
        <v>1192.5162279456677</v>
      </c>
      <c r="AA1000" s="257">
        <v>929.65820643123561</v>
      </c>
      <c r="AB1000" s="257">
        <v>150.08566937425789</v>
      </c>
      <c r="AC1000" s="257"/>
      <c r="AD1000" s="257">
        <v>6288.2389964141039</v>
      </c>
      <c r="AE1000" s="257">
        <v>3436.6112783028716</v>
      </c>
    </row>
    <row r="1001" spans="2:31">
      <c r="B1001" s="81">
        <v>41121</v>
      </c>
      <c r="C1001" s="81">
        <v>41121</v>
      </c>
      <c r="D1001" s="81">
        <v>41121</v>
      </c>
      <c r="E1001" s="203">
        <v>10437</v>
      </c>
      <c r="F1001" s="82" t="s">
        <v>1053</v>
      </c>
      <c r="G1001" s="82" t="s">
        <v>505</v>
      </c>
      <c r="H1001" s="109">
        <v>143995666</v>
      </c>
      <c r="I1001" s="110">
        <v>98</v>
      </c>
      <c r="J1001" s="109" t="s">
        <v>1179</v>
      </c>
      <c r="K1001" s="107" t="s">
        <v>1337</v>
      </c>
      <c r="L1001" s="111">
        <v>40708</v>
      </c>
      <c r="M1001" s="111">
        <v>42522</v>
      </c>
      <c r="N1001" s="34">
        <v>60</v>
      </c>
      <c r="O1001" s="34">
        <v>13</v>
      </c>
      <c r="P1001" s="34">
        <v>60</v>
      </c>
      <c r="Q1001" s="34">
        <v>13</v>
      </c>
      <c r="R1001" s="52">
        <v>13</v>
      </c>
      <c r="S1001" s="356">
        <v>182809</v>
      </c>
      <c r="T1001" s="112">
        <v>0.05</v>
      </c>
      <c r="U1001" s="113">
        <v>9.9000000000000005E-2</v>
      </c>
      <c r="V1001" s="256">
        <v>3449.8313512279838</v>
      </c>
      <c r="W1001" s="257">
        <v>162744.21375158249</v>
      </c>
      <c r="X1001" s="257">
        <v>20064.786248417513</v>
      </c>
      <c r="Y1001" s="257">
        <v>16056.462104571137</v>
      </c>
      <c r="Z1001" s="257">
        <v>9015.0254505799348</v>
      </c>
      <c r="AA1001" s="257">
        <v>7041.4366539912025</v>
      </c>
      <c r="AB1001" s="257">
        <v>1144.0448299536301</v>
      </c>
      <c r="AC1001" s="257"/>
      <c r="AD1001" s="257">
        <v>44245.667322099463</v>
      </c>
      <c r="AE1001" s="257">
        <v>24180.881073679589</v>
      </c>
    </row>
    <row r="1002" spans="2:31">
      <c r="B1002" s="81">
        <v>41121</v>
      </c>
      <c r="C1002" s="81">
        <v>41121</v>
      </c>
      <c r="D1002" s="81">
        <v>41121</v>
      </c>
      <c r="E1002" s="203">
        <v>3264</v>
      </c>
      <c r="F1002" s="82" t="s">
        <v>1053</v>
      </c>
      <c r="G1002" s="82" t="s">
        <v>505</v>
      </c>
      <c r="H1002" s="109">
        <v>141998188</v>
      </c>
      <c r="I1002" s="110">
        <v>98</v>
      </c>
      <c r="J1002" s="109" t="s">
        <v>206</v>
      </c>
      <c r="K1002" s="107" t="s">
        <v>1337</v>
      </c>
      <c r="L1002" s="111">
        <v>40704</v>
      </c>
      <c r="M1002" s="111">
        <v>42522</v>
      </c>
      <c r="N1002" s="34">
        <v>60</v>
      </c>
      <c r="O1002" s="34">
        <v>13</v>
      </c>
      <c r="P1002" s="34">
        <v>60</v>
      </c>
      <c r="Q1002" s="34">
        <v>13</v>
      </c>
      <c r="R1002" s="52">
        <v>13</v>
      </c>
      <c r="S1002" s="356">
        <v>215789</v>
      </c>
      <c r="T1002" s="112">
        <v>0.05</v>
      </c>
      <c r="U1002" s="113">
        <v>9.9000000000000005E-2</v>
      </c>
      <c r="V1002" s="256">
        <v>4072.2046368074621</v>
      </c>
      <c r="W1002" s="257">
        <v>192104.38841216912</v>
      </c>
      <c r="X1002" s="257">
        <v>23684.611587830877</v>
      </c>
      <c r="Y1002" s="257">
        <v>18953.158220236965</v>
      </c>
      <c r="Z1002" s="257">
        <v>10641.397999853365</v>
      </c>
      <c r="AA1002" s="257">
        <v>8311.7602203835995</v>
      </c>
      <c r="AB1002" s="257">
        <v>1350.4383800079008</v>
      </c>
      <c r="AC1002" s="257"/>
      <c r="AD1002" s="257">
        <v>52227.88979628199</v>
      </c>
      <c r="AE1002" s="257">
        <v>28543.278208448417</v>
      </c>
    </row>
    <row r="1003" spans="2:31">
      <c r="B1003" s="81">
        <v>41121</v>
      </c>
      <c r="C1003" s="81">
        <v>41121</v>
      </c>
      <c r="D1003" s="81">
        <v>41121</v>
      </c>
      <c r="E1003" s="203">
        <v>10002</v>
      </c>
      <c r="F1003" s="82" t="s">
        <v>1053</v>
      </c>
      <c r="G1003" s="82" t="s">
        <v>505</v>
      </c>
      <c r="H1003" s="109">
        <v>143995240</v>
      </c>
      <c r="I1003" s="110">
        <v>98</v>
      </c>
      <c r="J1003" s="109" t="s">
        <v>157</v>
      </c>
      <c r="K1003" s="107" t="s">
        <v>1337</v>
      </c>
      <c r="L1003" s="111">
        <v>40697</v>
      </c>
      <c r="M1003" s="111">
        <v>42522</v>
      </c>
      <c r="N1003" s="34">
        <v>60</v>
      </c>
      <c r="O1003" s="34">
        <v>13</v>
      </c>
      <c r="P1003" s="34">
        <v>60</v>
      </c>
      <c r="Q1003" s="34">
        <v>13</v>
      </c>
      <c r="R1003" s="52">
        <v>13</v>
      </c>
      <c r="S1003" s="356">
        <v>205369</v>
      </c>
      <c r="T1003" s="112">
        <v>0.05</v>
      </c>
      <c r="U1003" s="113">
        <v>9.9000000000000005E-2</v>
      </c>
      <c r="V1003" s="256">
        <v>3875.5663822368692</v>
      </c>
      <c r="W1003" s="257">
        <v>182828.06882565271</v>
      </c>
      <c r="X1003" s="257">
        <v>22540.931174347294</v>
      </c>
      <c r="Y1003" s="257">
        <v>18037.9498052813</v>
      </c>
      <c r="Z1003" s="257">
        <v>10127.547121641444</v>
      </c>
      <c r="AA1003" s="257">
        <v>7910.4026836398552</v>
      </c>
      <c r="AB1003" s="257">
        <v>1285.228531870679</v>
      </c>
      <c r="AC1003" s="257"/>
      <c r="AD1003" s="257">
        <v>49705.914108562676</v>
      </c>
      <c r="AE1003" s="257">
        <v>27164.982934212789</v>
      </c>
    </row>
    <row r="1004" spans="2:31">
      <c r="B1004" s="81">
        <v>41121</v>
      </c>
      <c r="C1004" s="81">
        <v>41121</v>
      </c>
      <c r="D1004" s="81">
        <v>41121</v>
      </c>
      <c r="E1004" s="203">
        <v>4095</v>
      </c>
      <c r="F1004" s="82" t="s">
        <v>1053</v>
      </c>
      <c r="G1004" s="82" t="s">
        <v>505</v>
      </c>
      <c r="H1004" s="109">
        <v>143135357</v>
      </c>
      <c r="I1004" s="110">
        <v>99</v>
      </c>
      <c r="J1004" s="109" t="s">
        <v>1162</v>
      </c>
      <c r="K1004" s="107" t="s">
        <v>1335</v>
      </c>
      <c r="L1004" s="111">
        <v>40723</v>
      </c>
      <c r="M1004" s="111">
        <v>51683</v>
      </c>
      <c r="N1004" s="34">
        <v>360</v>
      </c>
      <c r="O1004" s="34">
        <v>12</v>
      </c>
      <c r="P1004" s="34">
        <v>228</v>
      </c>
      <c r="Q1004" s="34">
        <v>12</v>
      </c>
      <c r="R1004" s="52">
        <v>12</v>
      </c>
      <c r="S1004" s="356">
        <v>2003642</v>
      </c>
      <c r="T1004" s="112">
        <v>0.03</v>
      </c>
      <c r="U1004" s="113">
        <v>8.1500000000000003E-2</v>
      </c>
      <c r="V1004" s="256">
        <v>11539.798121631722</v>
      </c>
      <c r="W1004" s="257">
        <v>1336041.4590311539</v>
      </c>
      <c r="X1004" s="257">
        <v>667600.54096884606</v>
      </c>
      <c r="Y1004" s="257">
        <v>107756.65197585977</v>
      </c>
      <c r="Z1004" s="257">
        <v>59022.66521842502</v>
      </c>
      <c r="AA1004" s="257">
        <v>48733.986757434752</v>
      </c>
      <c r="AB1004" s="257">
        <v>35136.870577307687</v>
      </c>
      <c r="AC1004" s="257"/>
      <c r="AD1004" s="257">
        <v>1295032.5127009165</v>
      </c>
      <c r="AE1004" s="257">
        <v>627431.97173198382</v>
      </c>
    </row>
    <row r="1005" spans="2:31">
      <c r="B1005" s="81">
        <v>41121</v>
      </c>
      <c r="C1005" s="81">
        <v>41121</v>
      </c>
      <c r="D1005" s="81">
        <v>41121</v>
      </c>
      <c r="E1005" s="203">
        <v>339</v>
      </c>
      <c r="F1005" s="82" t="s">
        <v>1053</v>
      </c>
      <c r="G1005" s="82" t="s">
        <v>505</v>
      </c>
      <c r="H1005" s="109">
        <v>283050491</v>
      </c>
      <c r="I1005" s="110">
        <v>98</v>
      </c>
      <c r="J1005" s="109" t="s">
        <v>1026</v>
      </c>
      <c r="K1005" s="107" t="s">
        <v>1337</v>
      </c>
      <c r="L1005" s="111">
        <v>40785</v>
      </c>
      <c r="M1005" s="111">
        <v>42605</v>
      </c>
      <c r="N1005" s="34">
        <v>60</v>
      </c>
      <c r="O1005" s="34">
        <v>10</v>
      </c>
      <c r="P1005" s="34">
        <v>60</v>
      </c>
      <c r="Q1005" s="34">
        <v>10</v>
      </c>
      <c r="R1005" s="52">
        <v>10</v>
      </c>
      <c r="S1005" s="356">
        <v>135845</v>
      </c>
      <c r="T1005" s="112">
        <v>0.05</v>
      </c>
      <c r="U1005" s="113">
        <v>9.9000000000000005E-2</v>
      </c>
      <c r="V1005" s="256">
        <v>2563.5627343706569</v>
      </c>
      <c r="W1005" s="257">
        <v>120934.89771884163</v>
      </c>
      <c r="X1005" s="257">
        <v>14910.102281158368</v>
      </c>
      <c r="Y1005" s="257">
        <v>9382.8317517110154</v>
      </c>
      <c r="Z1005" s="257">
        <v>5281.4771844070501</v>
      </c>
      <c r="AA1005" s="257">
        <v>4101.3545673039653</v>
      </c>
      <c r="AB1005" s="257">
        <v>653.95185443677053</v>
      </c>
      <c r="AC1005" s="257"/>
      <c r="AD1005" s="257">
        <v>32878.866343399932</v>
      </c>
      <c r="AE1005" s="257">
        <v>17968.764062239839</v>
      </c>
    </row>
    <row r="1006" spans="2:31">
      <c r="B1006" s="81">
        <v>41121</v>
      </c>
      <c r="C1006" s="81">
        <v>41121</v>
      </c>
      <c r="D1006" s="81">
        <v>41121</v>
      </c>
      <c r="E1006" s="203">
        <v>4251</v>
      </c>
      <c r="F1006" s="82" t="s">
        <v>1053</v>
      </c>
      <c r="G1006" s="82" t="s">
        <v>505</v>
      </c>
      <c r="H1006" s="109">
        <v>143995151</v>
      </c>
      <c r="I1006" s="110">
        <v>98</v>
      </c>
      <c r="J1006" s="109" t="s">
        <v>250</v>
      </c>
      <c r="K1006" s="107" t="s">
        <v>1337</v>
      </c>
      <c r="L1006" s="111">
        <v>40771</v>
      </c>
      <c r="M1006" s="111">
        <v>41487</v>
      </c>
      <c r="N1006" s="34">
        <v>24</v>
      </c>
      <c r="O1006" s="34">
        <v>10</v>
      </c>
      <c r="P1006" s="34">
        <v>24</v>
      </c>
      <c r="Q1006" s="34">
        <v>10</v>
      </c>
      <c r="R1006" s="52">
        <v>10</v>
      </c>
      <c r="S1006" s="356">
        <v>110076</v>
      </c>
      <c r="T1006" s="112">
        <v>0.05</v>
      </c>
      <c r="U1006" s="113">
        <v>9.9000000000000005E-2</v>
      </c>
      <c r="V1006" s="256">
        <v>4829.1870963672973</v>
      </c>
      <c r="W1006" s="257">
        <v>104757.3615443436</v>
      </c>
      <c r="X1006" s="257">
        <v>5318.6384556564008</v>
      </c>
      <c r="Y1006" s="257">
        <v>7137.6429367360652</v>
      </c>
      <c r="Z1006" s="257">
        <v>3757.8522829871281</v>
      </c>
      <c r="AA1006" s="257">
        <v>3379.7906537489371</v>
      </c>
      <c r="AB1006" s="257">
        <v>233.27361647615791</v>
      </c>
      <c r="AC1006" s="257"/>
      <c r="AD1006" s="257">
        <v>11143.128768473207</v>
      </c>
      <c r="AE1006" s="257">
        <v>5824.4903128156002</v>
      </c>
    </row>
    <row r="1007" spans="2:31">
      <c r="B1007" s="81">
        <v>41121</v>
      </c>
      <c r="C1007" s="81">
        <v>41121</v>
      </c>
      <c r="D1007" s="81">
        <v>41121</v>
      </c>
      <c r="E1007" s="203">
        <v>188</v>
      </c>
      <c r="F1007" s="82" t="s">
        <v>1053</v>
      </c>
      <c r="G1007" s="82" t="s">
        <v>505</v>
      </c>
      <c r="H1007" s="109">
        <v>143996522</v>
      </c>
      <c r="I1007" s="110">
        <v>98</v>
      </c>
      <c r="J1007" s="109" t="s">
        <v>113</v>
      </c>
      <c r="K1007" s="107" t="s">
        <v>1337</v>
      </c>
      <c r="L1007" s="111">
        <v>40816</v>
      </c>
      <c r="M1007" s="111">
        <v>42644</v>
      </c>
      <c r="N1007" s="34">
        <v>60</v>
      </c>
      <c r="O1007" s="34">
        <v>9</v>
      </c>
      <c r="P1007" s="34">
        <v>60</v>
      </c>
      <c r="Q1007" s="34">
        <v>9</v>
      </c>
      <c r="R1007" s="52">
        <v>9</v>
      </c>
      <c r="S1007" s="356">
        <v>228833</v>
      </c>
      <c r="T1007" s="112">
        <v>0.05</v>
      </c>
      <c r="U1007" s="113">
        <v>9.9000000000000005E-2</v>
      </c>
      <c r="V1007" s="256">
        <v>4318.3610084599395</v>
      </c>
      <c r="W1007" s="257">
        <v>203716.70248957034</v>
      </c>
      <c r="X1007" s="257">
        <v>25116.297510429664</v>
      </c>
      <c r="Y1007" s="257">
        <v>14327.300242690977</v>
      </c>
      <c r="Z1007" s="257">
        <v>8071.5660445082131</v>
      </c>
      <c r="AA1007" s="257">
        <v>6255.734198182764</v>
      </c>
      <c r="AB1007" s="257">
        <v>991.43279646432882</v>
      </c>
      <c r="AC1007" s="257"/>
      <c r="AD1007" s="257">
        <v>55384.958018029669</v>
      </c>
      <c r="AE1007" s="257">
        <v>30268.660507597127</v>
      </c>
    </row>
    <row r="1008" spans="2:31">
      <c r="B1008" s="81">
        <v>41121</v>
      </c>
      <c r="C1008" s="81">
        <v>41121</v>
      </c>
      <c r="D1008" s="81">
        <v>41121</v>
      </c>
      <c r="E1008" s="203">
        <v>536</v>
      </c>
      <c r="F1008" s="82" t="s">
        <v>1053</v>
      </c>
      <c r="G1008" s="82" t="s">
        <v>505</v>
      </c>
      <c r="H1008" s="109">
        <v>143996654</v>
      </c>
      <c r="I1008" s="110">
        <v>98</v>
      </c>
      <c r="J1008" s="109" t="s">
        <v>174</v>
      </c>
      <c r="K1008" s="107" t="s">
        <v>1337</v>
      </c>
      <c r="L1008" s="111">
        <v>40798</v>
      </c>
      <c r="M1008" s="111">
        <v>42614</v>
      </c>
      <c r="N1008" s="34">
        <v>60</v>
      </c>
      <c r="O1008" s="34">
        <v>10</v>
      </c>
      <c r="P1008" s="34">
        <v>60</v>
      </c>
      <c r="Q1008" s="34">
        <v>10</v>
      </c>
      <c r="R1008" s="52">
        <v>10</v>
      </c>
      <c r="S1008" s="356">
        <v>230191</v>
      </c>
      <c r="T1008" s="112">
        <v>0.05</v>
      </c>
      <c r="U1008" s="113">
        <v>9.9000000000000005E-2</v>
      </c>
      <c r="V1008" s="256">
        <v>4343.9881437485064</v>
      </c>
      <c r="W1008" s="257">
        <v>204925.65085794745</v>
      </c>
      <c r="X1008" s="257">
        <v>25265.349142052553</v>
      </c>
      <c r="Y1008" s="257">
        <v>15899.322196312785</v>
      </c>
      <c r="Z1008" s="257">
        <v>8949.5271416382147</v>
      </c>
      <c r="AA1008" s="257">
        <v>6949.7950546745706</v>
      </c>
      <c r="AB1008" s="257">
        <v>1108.1293483356383</v>
      </c>
      <c r="AC1008" s="257"/>
      <c r="AD1008" s="257">
        <v>55713.637766966567</v>
      </c>
      <c r="AE1008" s="257">
        <v>30448.288624911154</v>
      </c>
    </row>
    <row r="1009" spans="2:31">
      <c r="B1009" s="81">
        <v>41121</v>
      </c>
      <c r="C1009" s="81">
        <v>41121</v>
      </c>
      <c r="D1009" s="81">
        <v>41121</v>
      </c>
      <c r="E1009" s="203">
        <v>3361</v>
      </c>
      <c r="F1009" s="82" t="s">
        <v>1053</v>
      </c>
      <c r="G1009" s="82" t="s">
        <v>505</v>
      </c>
      <c r="H1009" s="109">
        <v>143996271</v>
      </c>
      <c r="I1009" s="110">
        <v>98</v>
      </c>
      <c r="J1009" s="109" t="s">
        <v>121</v>
      </c>
      <c r="K1009" s="107" t="s">
        <v>1337</v>
      </c>
      <c r="L1009" s="111">
        <v>40794</v>
      </c>
      <c r="M1009" s="111">
        <v>42614</v>
      </c>
      <c r="N1009" s="34">
        <v>60</v>
      </c>
      <c r="O1009" s="34">
        <v>10</v>
      </c>
      <c r="P1009" s="34">
        <v>60</v>
      </c>
      <c r="Q1009" s="34">
        <v>10</v>
      </c>
      <c r="R1009" s="52">
        <v>10</v>
      </c>
      <c r="S1009" s="356">
        <v>107119</v>
      </c>
      <c r="T1009" s="112">
        <v>0.05</v>
      </c>
      <c r="U1009" s="113">
        <v>9.9000000000000005E-2</v>
      </c>
      <c r="V1009" s="256">
        <v>2021.4676767128008</v>
      </c>
      <c r="W1009" s="257">
        <v>95361.811687913418</v>
      </c>
      <c r="X1009" s="257">
        <v>11757.188312086582</v>
      </c>
      <c r="Y1009" s="257">
        <v>7398.7232096251782</v>
      </c>
      <c r="Z1009" s="257">
        <v>4164.6476095292337</v>
      </c>
      <c r="AA1009" s="257">
        <v>3234.0756000959445</v>
      </c>
      <c r="AB1009" s="257">
        <v>515.66615403888522</v>
      </c>
      <c r="AC1009" s="257"/>
      <c r="AD1009" s="257">
        <v>25926.248914856333</v>
      </c>
      <c r="AE1009" s="257">
        <v>14169.060602768375</v>
      </c>
    </row>
    <row r="1010" spans="2:31">
      <c r="B1010" s="81">
        <v>41121</v>
      </c>
      <c r="C1010" s="81">
        <v>41121</v>
      </c>
      <c r="D1010" s="81">
        <v>41121</v>
      </c>
      <c r="E1010" s="203">
        <v>637</v>
      </c>
      <c r="F1010" s="82" t="s">
        <v>1053</v>
      </c>
      <c r="G1010" s="82" t="s">
        <v>505</v>
      </c>
      <c r="H1010" s="109">
        <v>143032027</v>
      </c>
      <c r="I1010" s="110">
        <v>98</v>
      </c>
      <c r="J1010" s="109" t="s">
        <v>1680</v>
      </c>
      <c r="K1010" s="107" t="s">
        <v>1337</v>
      </c>
      <c r="L1010" s="111">
        <v>40847</v>
      </c>
      <c r="M1010" s="111">
        <v>42675</v>
      </c>
      <c r="N1010" s="34">
        <v>60</v>
      </c>
      <c r="O1010" s="34">
        <v>8</v>
      </c>
      <c r="P1010" s="34">
        <v>60</v>
      </c>
      <c r="Q1010" s="34">
        <v>8</v>
      </c>
      <c r="R1010" s="52">
        <v>8</v>
      </c>
      <c r="S1010" s="356">
        <v>217646</v>
      </c>
      <c r="T1010" s="112">
        <v>0.05</v>
      </c>
      <c r="U1010" s="113">
        <v>9.9000000000000005E-2</v>
      </c>
      <c r="V1010" s="256">
        <v>4107.2485176843911</v>
      </c>
      <c r="W1010" s="257">
        <v>193757.56744020767</v>
      </c>
      <c r="X1010" s="257">
        <v>23888.432559792331</v>
      </c>
      <c r="Y1010" s="257">
        <v>12198.817169762891</v>
      </c>
      <c r="Z1010" s="257">
        <v>6878.3600615576297</v>
      </c>
      <c r="AA1010" s="257">
        <v>5320.4571082052616</v>
      </c>
      <c r="AB1010" s="257">
        <v>838.19061613306428</v>
      </c>
      <c r="AC1010" s="257"/>
      <c r="AD1010" s="257">
        <v>52677.343620859261</v>
      </c>
      <c r="AE1010" s="257">
        <v>28788.911061064126</v>
      </c>
    </row>
    <row r="1011" spans="2:31">
      <c r="B1011" s="81">
        <v>41121</v>
      </c>
      <c r="C1011" s="81">
        <v>41121</v>
      </c>
      <c r="D1011" s="81">
        <v>41121</v>
      </c>
      <c r="E1011" s="203">
        <v>325</v>
      </c>
      <c r="F1011" s="82" t="s">
        <v>1053</v>
      </c>
      <c r="G1011" s="82" t="s">
        <v>505</v>
      </c>
      <c r="H1011" s="109">
        <v>143994023</v>
      </c>
      <c r="I1011" s="110">
        <v>98</v>
      </c>
      <c r="J1011" s="109" t="s">
        <v>1566</v>
      </c>
      <c r="K1011" s="107" t="s">
        <v>1337</v>
      </c>
      <c r="L1011" s="111">
        <v>40841</v>
      </c>
      <c r="M1011" s="111">
        <v>42675</v>
      </c>
      <c r="N1011" s="34">
        <v>60</v>
      </c>
      <c r="O1011" s="34">
        <v>8</v>
      </c>
      <c r="P1011" s="34">
        <v>60</v>
      </c>
      <c r="Q1011" s="34">
        <v>8</v>
      </c>
      <c r="R1011" s="52">
        <v>8</v>
      </c>
      <c r="S1011" s="356">
        <v>137357</v>
      </c>
      <c r="T1011" s="112">
        <v>0.05</v>
      </c>
      <c r="U1011" s="113">
        <v>9.9000000000000005E-2</v>
      </c>
      <c r="V1011" s="256">
        <v>2592.0960396404012</v>
      </c>
      <c r="W1011" s="257">
        <v>122280.94332486973</v>
      </c>
      <c r="X1011" s="257">
        <v>15076.056675130269</v>
      </c>
      <c r="Y1011" s="257">
        <v>7698.7076720322038</v>
      </c>
      <c r="Z1011" s="257">
        <v>4340.9522939790822</v>
      </c>
      <c r="AA1011" s="257">
        <v>3357.7553780531216</v>
      </c>
      <c r="AB1011" s="257">
        <v>528.98444474141297</v>
      </c>
      <c r="AC1011" s="257"/>
      <c r="AD1011" s="257">
        <v>33244.819053556552</v>
      </c>
      <c r="AE1011" s="257">
        <v>18168.762378424515</v>
      </c>
    </row>
    <row r="1012" spans="2:31">
      <c r="B1012" s="81">
        <v>41121</v>
      </c>
      <c r="C1012" s="81">
        <v>41121</v>
      </c>
      <c r="D1012" s="81">
        <v>41121</v>
      </c>
      <c r="E1012" s="203">
        <v>4196</v>
      </c>
      <c r="F1012" s="82" t="s">
        <v>1053</v>
      </c>
      <c r="G1012" s="82" t="s">
        <v>505</v>
      </c>
      <c r="H1012" s="109">
        <v>143995283</v>
      </c>
      <c r="I1012" s="110">
        <v>98</v>
      </c>
      <c r="J1012" s="109" t="s">
        <v>1010</v>
      </c>
      <c r="K1012" s="107" t="s">
        <v>1337</v>
      </c>
      <c r="L1012" s="111">
        <v>40833</v>
      </c>
      <c r="M1012" s="111">
        <v>42644</v>
      </c>
      <c r="N1012" s="34">
        <v>60</v>
      </c>
      <c r="O1012" s="34">
        <v>8</v>
      </c>
      <c r="P1012" s="34">
        <v>60</v>
      </c>
      <c r="Q1012" s="34">
        <v>8</v>
      </c>
      <c r="R1012" s="52">
        <v>8</v>
      </c>
      <c r="S1012" s="356">
        <v>206986</v>
      </c>
      <c r="T1012" s="112">
        <v>0.05</v>
      </c>
      <c r="U1012" s="113">
        <v>9.9000000000000005E-2</v>
      </c>
      <c r="V1012" s="256">
        <v>3906.0811670392341</v>
      </c>
      <c r="W1012" s="257">
        <v>184267.58982098824</v>
      </c>
      <c r="X1012" s="257">
        <v>22718.410179011757</v>
      </c>
      <c r="Y1012" s="257">
        <v>11601.335979988331</v>
      </c>
      <c r="Z1012" s="257">
        <v>6541.4675009031525</v>
      </c>
      <c r="AA1012" s="257">
        <v>5059.8684790851785</v>
      </c>
      <c r="AB1012" s="257">
        <v>797.13719926357044</v>
      </c>
      <c r="AC1012" s="257"/>
      <c r="AD1012" s="257">
        <v>50097.280201369038</v>
      </c>
      <c r="AE1012" s="257">
        <v>27378.870022354724</v>
      </c>
    </row>
    <row r="1013" spans="2:31">
      <c r="B1013" s="81">
        <v>41121</v>
      </c>
      <c r="C1013" s="81">
        <v>41121</v>
      </c>
      <c r="D1013" s="81">
        <v>41121</v>
      </c>
      <c r="E1013" s="203">
        <v>551</v>
      </c>
      <c r="F1013" s="82" t="s">
        <v>1053</v>
      </c>
      <c r="G1013" s="82" t="s">
        <v>505</v>
      </c>
      <c r="H1013" s="109">
        <v>143996514</v>
      </c>
      <c r="I1013" s="110">
        <v>98</v>
      </c>
      <c r="J1013" s="109" t="s">
        <v>1689</v>
      </c>
      <c r="K1013" s="107" t="s">
        <v>1337</v>
      </c>
      <c r="L1013" s="111">
        <v>40857</v>
      </c>
      <c r="M1013" s="111">
        <v>41214</v>
      </c>
      <c r="N1013" s="34">
        <v>12</v>
      </c>
      <c r="O1013" s="34">
        <v>8</v>
      </c>
      <c r="P1013" s="34">
        <v>12</v>
      </c>
      <c r="Q1013" s="34">
        <v>8</v>
      </c>
      <c r="R1013" s="52">
        <v>8</v>
      </c>
      <c r="S1013" s="356">
        <v>100152</v>
      </c>
      <c r="T1013" s="112">
        <v>0.05</v>
      </c>
      <c r="U1013" s="113">
        <v>9.9000000000000005E-2</v>
      </c>
      <c r="V1013" s="256">
        <v>8573.7605160785206</v>
      </c>
      <c r="W1013" s="257">
        <v>97573.922071239736</v>
      </c>
      <c r="X1013" s="257">
        <v>2578.0779287602636</v>
      </c>
      <c r="Y1013" s="257">
        <v>4615.3736071157946</v>
      </c>
      <c r="Z1013" s="257">
        <v>2378.841608141815</v>
      </c>
      <c r="AA1013" s="257">
        <v>2236.5319989739796</v>
      </c>
      <c r="AB1013" s="257">
        <v>90.45887469334258</v>
      </c>
      <c r="AC1013" s="257"/>
      <c r="AD1013" s="257">
        <v>5311.2041217040933</v>
      </c>
      <c r="AE1013" s="257">
        <v>2733.1261929426946</v>
      </c>
    </row>
    <row r="1014" spans="2:31">
      <c r="B1014" s="81">
        <v>41121</v>
      </c>
      <c r="C1014" s="81">
        <v>41121</v>
      </c>
      <c r="D1014" s="81">
        <v>41121</v>
      </c>
      <c r="E1014" s="203">
        <v>3269</v>
      </c>
      <c r="F1014" s="82" t="s">
        <v>1053</v>
      </c>
      <c r="G1014" s="82" t="s">
        <v>505</v>
      </c>
      <c r="H1014" s="109">
        <v>143995372</v>
      </c>
      <c r="I1014" s="110">
        <v>98</v>
      </c>
      <c r="J1014" s="109" t="s">
        <v>307</v>
      </c>
      <c r="K1014" s="107" t="s">
        <v>1337</v>
      </c>
      <c r="L1014" s="111">
        <v>40878</v>
      </c>
      <c r="M1014" s="111">
        <v>42705</v>
      </c>
      <c r="N1014" s="34">
        <v>60</v>
      </c>
      <c r="O1014" s="34">
        <v>7</v>
      </c>
      <c r="P1014" s="34">
        <v>60</v>
      </c>
      <c r="Q1014" s="34">
        <v>7</v>
      </c>
      <c r="R1014" s="52">
        <v>7</v>
      </c>
      <c r="S1014" s="356">
        <v>106235</v>
      </c>
      <c r="T1014" s="112">
        <v>0.05</v>
      </c>
      <c r="U1014" s="113">
        <v>9.9000000000000005E-2</v>
      </c>
      <c r="V1014" s="256">
        <v>2004.7855061714949</v>
      </c>
      <c r="W1014" s="257">
        <v>94574.837934124473</v>
      </c>
      <c r="X1014" s="257">
        <v>11660.162065875527</v>
      </c>
      <c r="Y1014" s="257">
        <v>5246.6035230888165</v>
      </c>
      <c r="Z1014" s="257">
        <v>2960.8804301734208</v>
      </c>
      <c r="AA1014" s="257">
        <v>2285.7230929153957</v>
      </c>
      <c r="AB1014" s="257">
        <v>357.98743184705563</v>
      </c>
      <c r="AC1014" s="257"/>
      <c r="AD1014" s="257">
        <v>25712.292436166888</v>
      </c>
      <c r="AE1014" s="257">
        <v>14052.130370290035</v>
      </c>
    </row>
    <row r="1015" spans="2:31">
      <c r="B1015" s="81">
        <v>41121</v>
      </c>
      <c r="C1015" s="81">
        <v>41121</v>
      </c>
      <c r="D1015" s="81">
        <v>41121</v>
      </c>
      <c r="E1015" s="203">
        <v>388</v>
      </c>
      <c r="F1015" s="82" t="s">
        <v>1053</v>
      </c>
      <c r="G1015" s="82" t="s">
        <v>505</v>
      </c>
      <c r="H1015" s="109">
        <v>143997456</v>
      </c>
      <c r="I1015" s="110">
        <v>98</v>
      </c>
      <c r="J1015" s="109" t="s">
        <v>1020</v>
      </c>
      <c r="K1015" s="107" t="s">
        <v>1337</v>
      </c>
      <c r="L1015" s="111">
        <v>40947</v>
      </c>
      <c r="M1015" s="111">
        <v>42767</v>
      </c>
      <c r="N1015" s="34">
        <v>60</v>
      </c>
      <c r="O1015" s="34">
        <v>5</v>
      </c>
      <c r="P1015" s="34">
        <v>60</v>
      </c>
      <c r="Q1015" s="34">
        <v>5</v>
      </c>
      <c r="R1015" s="52">
        <v>5</v>
      </c>
      <c r="S1015" s="356">
        <v>237944</v>
      </c>
      <c r="T1015" s="112">
        <v>0.05</v>
      </c>
      <c r="U1015" s="113">
        <v>9.9000000000000005E-2</v>
      </c>
      <c r="V1015" s="256">
        <v>4490.2968181905235</v>
      </c>
      <c r="W1015" s="257">
        <v>211827.69555605328</v>
      </c>
      <c r="X1015" s="257">
        <v>26116.304443946719</v>
      </c>
      <c r="Y1015" s="257">
        <v>8509.7437037094242</v>
      </c>
      <c r="Z1015" s="257">
        <v>4810.771979995845</v>
      </c>
      <c r="AA1015" s="257">
        <v>3698.9717237135792</v>
      </c>
      <c r="AB1015" s="257">
        <v>572.72597464795444</v>
      </c>
      <c r="AC1015" s="257"/>
      <c r="AD1015" s="257">
        <v>57590.113535381926</v>
      </c>
      <c r="AE1015" s="257">
        <v>31473.809091432136</v>
      </c>
    </row>
    <row r="1016" spans="2:31">
      <c r="B1016" s="81">
        <v>41121</v>
      </c>
      <c r="C1016" s="81">
        <v>41121</v>
      </c>
      <c r="D1016" s="81">
        <v>41121</v>
      </c>
      <c r="E1016" s="203">
        <v>10203</v>
      </c>
      <c r="F1016" s="82" t="s">
        <v>1053</v>
      </c>
      <c r="G1016" s="82" t="s">
        <v>505</v>
      </c>
      <c r="H1016" s="109">
        <v>143997898</v>
      </c>
      <c r="I1016" s="110">
        <v>98</v>
      </c>
      <c r="J1016" s="109" t="s">
        <v>515</v>
      </c>
      <c r="K1016" s="107" t="s">
        <v>1338</v>
      </c>
      <c r="L1016" s="111">
        <v>41017</v>
      </c>
      <c r="M1016" s="111">
        <v>43586</v>
      </c>
      <c r="N1016" s="34">
        <v>84</v>
      </c>
      <c r="O1016" s="34">
        <v>2</v>
      </c>
      <c r="P1016" s="34">
        <v>60</v>
      </c>
      <c r="Q1016" s="34">
        <v>2</v>
      </c>
      <c r="R1016" s="52">
        <v>2</v>
      </c>
      <c r="S1016" s="356">
        <v>710090</v>
      </c>
      <c r="T1016" s="112">
        <v>0.05</v>
      </c>
      <c r="U1016" s="113">
        <v>9.4E-2</v>
      </c>
      <c r="V1016" s="256">
        <v>13400.274298275681</v>
      </c>
      <c r="W1016" s="257">
        <v>639538.86463413946</v>
      </c>
      <c r="X1016" s="257">
        <v>70551.135365860537</v>
      </c>
      <c r="Y1016" s="257">
        <v>9953.7162125977138</v>
      </c>
      <c r="Z1016" s="257">
        <v>5873.9101418127393</v>
      </c>
      <c r="AA1016" s="257">
        <v>4079.8060707849745</v>
      </c>
      <c r="AB1016" s="257">
        <v>618.86960847246087</v>
      </c>
      <c r="AC1016" s="257"/>
      <c r="AD1016" s="257">
        <v>164477.59326240502</v>
      </c>
      <c r="AE1016" s="257">
        <v>93926.457896543099</v>
      </c>
    </row>
    <row r="1017" spans="2:31">
      <c r="B1017" s="81">
        <v>41121</v>
      </c>
      <c r="C1017" s="81">
        <v>41121</v>
      </c>
      <c r="D1017" s="81">
        <v>41121</v>
      </c>
      <c r="E1017" s="203">
        <v>10561</v>
      </c>
      <c r="F1017" s="82" t="s">
        <v>1053</v>
      </c>
      <c r="G1017" s="82" t="s">
        <v>505</v>
      </c>
      <c r="H1017" s="109">
        <v>143921670</v>
      </c>
      <c r="I1017" s="110">
        <v>99</v>
      </c>
      <c r="J1017" s="109" t="s">
        <v>91</v>
      </c>
      <c r="K1017" s="107" t="s">
        <v>1336</v>
      </c>
      <c r="L1017" s="111">
        <v>41033</v>
      </c>
      <c r="M1017" s="111">
        <v>51257</v>
      </c>
      <c r="N1017" s="34">
        <v>336</v>
      </c>
      <c r="O1017" s="34">
        <v>2</v>
      </c>
      <c r="P1017" s="34">
        <v>228</v>
      </c>
      <c r="Q1017" s="34">
        <v>2</v>
      </c>
      <c r="R1017" s="52">
        <v>2</v>
      </c>
      <c r="S1017" s="359">
        <v>1995151</v>
      </c>
      <c r="T1017" s="112">
        <v>0.03</v>
      </c>
      <c r="U1017" s="113">
        <v>7.6499999999999999E-2</v>
      </c>
      <c r="V1017" s="256">
        <v>11490.894961361188</v>
      </c>
      <c r="W1017" s="257">
        <v>1379210.9132313668</v>
      </c>
      <c r="X1017" s="257">
        <v>615940.08676863322</v>
      </c>
      <c r="Y1017" s="257">
        <v>17567.73668184179</v>
      </c>
      <c r="Z1017" s="257">
        <v>9959.4974563465985</v>
      </c>
      <c r="AA1017" s="257">
        <v>7608.2392254951919</v>
      </c>
      <c r="AB1017" s="257">
        <v>5402.9832172687129</v>
      </c>
      <c r="AC1017" s="257"/>
      <c r="AD1017" s="257">
        <v>1240713.1379589946</v>
      </c>
      <c r="AE1017" s="257">
        <v>624773.05119030236</v>
      </c>
    </row>
    <row r="1018" spans="2:31" ht="13.8" thickBot="1">
      <c r="B1018" s="83">
        <v>41121</v>
      </c>
      <c r="C1018" s="83">
        <v>41121</v>
      </c>
      <c r="D1018" s="83">
        <v>41121</v>
      </c>
      <c r="E1018" s="204">
        <v>4219</v>
      </c>
      <c r="F1018" s="84" t="s">
        <v>1053</v>
      </c>
      <c r="G1018" s="84" t="s">
        <v>505</v>
      </c>
      <c r="H1018" s="86">
        <v>143997359</v>
      </c>
      <c r="I1018" s="87">
        <v>98</v>
      </c>
      <c r="J1018" s="86" t="s">
        <v>1395</v>
      </c>
      <c r="K1018" s="132" t="s">
        <v>1338</v>
      </c>
      <c r="L1018" s="88">
        <v>41078</v>
      </c>
      <c r="M1018" s="88">
        <v>42887</v>
      </c>
      <c r="N1018" s="89">
        <v>59</v>
      </c>
      <c r="O1018" s="89">
        <v>0</v>
      </c>
      <c r="P1018" s="89">
        <v>59</v>
      </c>
      <c r="Q1018" s="89">
        <v>0</v>
      </c>
      <c r="R1018" s="90">
        <v>0</v>
      </c>
      <c r="S1018" s="355">
        <v>85378</v>
      </c>
      <c r="T1018" s="91">
        <v>0.05</v>
      </c>
      <c r="U1018" s="92">
        <v>9.4E-2</v>
      </c>
      <c r="V1018" s="258">
        <v>1635.23358787487</v>
      </c>
      <c r="W1018" s="259">
        <v>77018.939674506604</v>
      </c>
      <c r="X1018" s="259">
        <v>8359.0603254933958</v>
      </c>
      <c r="Y1018" s="259" t="e">
        <v>#NUM!</v>
      </c>
      <c r="Z1018" s="259" t="e">
        <v>#NUM!</v>
      </c>
      <c r="AA1018" s="259">
        <v>0</v>
      </c>
      <c r="AB1018" s="259">
        <v>0</v>
      </c>
      <c r="AC1018" s="259"/>
      <c r="AD1018" s="259">
        <v>19459.842010111101</v>
      </c>
      <c r="AE1018" s="259">
        <v>11100.781684617548</v>
      </c>
    </row>
    <row r="1019" spans="2:31">
      <c r="B1019" s="81">
        <v>41152</v>
      </c>
      <c r="C1019" s="81">
        <v>41152</v>
      </c>
      <c r="D1019" s="81">
        <v>41152</v>
      </c>
      <c r="E1019" s="203">
        <v>4261</v>
      </c>
      <c r="F1019" s="82" t="s">
        <v>1053</v>
      </c>
      <c r="G1019" s="82" t="s">
        <v>505</v>
      </c>
      <c r="H1019" s="19">
        <v>141026518</v>
      </c>
      <c r="I1019" s="20">
        <v>98</v>
      </c>
      <c r="J1019" s="19" t="s">
        <v>793</v>
      </c>
      <c r="K1019" s="103" t="s">
        <v>1333</v>
      </c>
      <c r="L1019" s="21">
        <v>40038</v>
      </c>
      <c r="M1019" s="21">
        <v>41843</v>
      </c>
      <c r="N1019" s="34">
        <v>59</v>
      </c>
      <c r="O1019" s="34">
        <v>36</v>
      </c>
      <c r="P1019" s="34">
        <v>59</v>
      </c>
      <c r="Q1019" s="34">
        <v>36</v>
      </c>
      <c r="R1019" s="52">
        <v>36</v>
      </c>
      <c r="S1019" s="356">
        <v>246324</v>
      </c>
      <c r="T1019" s="26">
        <v>0.05</v>
      </c>
      <c r="U1019" s="27">
        <v>0.104</v>
      </c>
      <c r="V1019" s="256">
        <v>4717.8111258133176</v>
      </c>
      <c r="W1019" s="257">
        <v>217190.92839208621</v>
      </c>
      <c r="X1019" s="257">
        <v>29133.071607913793</v>
      </c>
      <c r="Y1019" s="257">
        <v>50646.103508639389</v>
      </c>
      <c r="Z1019" s="257">
        <v>26784.768961479349</v>
      </c>
      <c r="AA1019" s="257">
        <v>23861.334547160041</v>
      </c>
      <c r="AB1019" s="257">
        <v>4599.9586749337568</v>
      </c>
      <c r="AC1019" s="257"/>
      <c r="AD1019" s="257">
        <v>61159.928030896888</v>
      </c>
      <c r="AE1019" s="257">
        <v>32026.856422986424</v>
      </c>
    </row>
    <row r="1020" spans="2:31">
      <c r="B1020" s="81">
        <v>41152</v>
      </c>
      <c r="C1020" s="81">
        <v>41152</v>
      </c>
      <c r="D1020" s="81">
        <v>41152</v>
      </c>
      <c r="E1020" s="203">
        <v>4041</v>
      </c>
      <c r="F1020" s="82" t="s">
        <v>1053</v>
      </c>
      <c r="G1020" s="82" t="s">
        <v>505</v>
      </c>
      <c r="H1020" s="19">
        <v>141060058</v>
      </c>
      <c r="I1020" s="20">
        <v>98</v>
      </c>
      <c r="J1020" s="19" t="s">
        <v>213</v>
      </c>
      <c r="K1020" s="103" t="s">
        <v>1333</v>
      </c>
      <c r="L1020" s="21">
        <v>39626</v>
      </c>
      <c r="M1020" s="21">
        <v>42210</v>
      </c>
      <c r="N1020" s="34">
        <v>85</v>
      </c>
      <c r="O1020" s="34">
        <v>49</v>
      </c>
      <c r="P1020" s="34">
        <v>60</v>
      </c>
      <c r="Q1020" s="34">
        <v>49</v>
      </c>
      <c r="R1020" s="52">
        <v>49</v>
      </c>
      <c r="S1020" s="356">
        <v>262581</v>
      </c>
      <c r="T1020" s="26">
        <v>0.05</v>
      </c>
      <c r="U1020" s="27">
        <v>0.104</v>
      </c>
      <c r="V1020" s="256">
        <v>4955.2274014780196</v>
      </c>
      <c r="W1020" s="257">
        <v>231073.30549018132</v>
      </c>
      <c r="X1020" s="257">
        <v>31507.694509818684</v>
      </c>
      <c r="Y1020" s="257">
        <v>63509.248774670014</v>
      </c>
      <c r="Z1020" s="257">
        <v>33394.206260052415</v>
      </c>
      <c r="AA1020" s="257">
        <v>30115.042514617598</v>
      </c>
      <c r="AB1020" s="257">
        <v>6771.3904867592782</v>
      </c>
      <c r="AC1020" s="257"/>
      <c r="AD1020" s="257">
        <v>66240.338598497037</v>
      </c>
      <c r="AE1020" s="257">
        <v>34732.644088681955</v>
      </c>
    </row>
    <row r="1021" spans="2:31">
      <c r="B1021" s="81">
        <v>41152</v>
      </c>
      <c r="C1021" s="81">
        <v>41152</v>
      </c>
      <c r="D1021" s="81">
        <v>41152</v>
      </c>
      <c r="E1021" s="203">
        <v>4127</v>
      </c>
      <c r="F1021" s="82" t="s">
        <v>1053</v>
      </c>
      <c r="G1021" s="82" t="s">
        <v>506</v>
      </c>
      <c r="H1021" s="19">
        <v>141066463</v>
      </c>
      <c r="I1021" s="20">
        <v>98</v>
      </c>
      <c r="J1021" s="19" t="s">
        <v>1406</v>
      </c>
      <c r="K1021" s="103" t="s">
        <v>1333</v>
      </c>
      <c r="L1021" s="21">
        <v>39615</v>
      </c>
      <c r="M1021" s="21">
        <v>42167</v>
      </c>
      <c r="N1021" s="34">
        <v>84</v>
      </c>
      <c r="O1021" s="34">
        <v>50</v>
      </c>
      <c r="P1021" s="34">
        <v>60</v>
      </c>
      <c r="Q1021" s="34">
        <v>50</v>
      </c>
      <c r="R1021" s="52">
        <v>50</v>
      </c>
      <c r="S1021" s="356">
        <v>440000</v>
      </c>
      <c r="T1021" s="26">
        <v>0.05</v>
      </c>
      <c r="U1021" s="27">
        <v>0.104</v>
      </c>
      <c r="V1021" s="256">
        <v>8303.3428033647833</v>
      </c>
      <c r="W1021" s="257">
        <v>387203.39406004146</v>
      </c>
      <c r="X1021" s="257">
        <v>52796.605939958536</v>
      </c>
      <c r="Y1021" s="257">
        <v>107172.68262768682</v>
      </c>
      <c r="Z1021" s="257">
        <v>56329.008462152175</v>
      </c>
      <c r="AA1021" s="257">
        <v>50843.674165534649</v>
      </c>
      <c r="AB1021" s="257">
        <v>11578.20305700845</v>
      </c>
      <c r="AC1021" s="257"/>
      <c r="AD1021" s="257">
        <v>110997.17414184095</v>
      </c>
      <c r="AE1021" s="257">
        <v>58200.568201888411</v>
      </c>
    </row>
    <row r="1022" spans="2:31">
      <c r="B1022" s="81">
        <v>41152</v>
      </c>
      <c r="C1022" s="81">
        <v>41152</v>
      </c>
      <c r="D1022" s="81">
        <v>41152</v>
      </c>
      <c r="E1022" s="203">
        <v>215</v>
      </c>
      <c r="F1022" s="82" t="s">
        <v>1053</v>
      </c>
      <c r="G1022" s="82" t="s">
        <v>505</v>
      </c>
      <c r="H1022" s="19">
        <v>141076051</v>
      </c>
      <c r="I1022" s="20">
        <v>98</v>
      </c>
      <c r="J1022" s="19" t="s">
        <v>1420</v>
      </c>
      <c r="K1022" s="103" t="s">
        <v>1333</v>
      </c>
      <c r="L1022" s="21">
        <v>39706</v>
      </c>
      <c r="M1022" s="21">
        <v>41529</v>
      </c>
      <c r="N1022" s="34">
        <v>60</v>
      </c>
      <c r="O1022" s="34">
        <v>47</v>
      </c>
      <c r="P1022" s="34">
        <v>60</v>
      </c>
      <c r="Q1022" s="34">
        <v>47</v>
      </c>
      <c r="R1022" s="52">
        <v>47</v>
      </c>
      <c r="S1022" s="356">
        <v>300001</v>
      </c>
      <c r="T1022" s="26">
        <v>0.05</v>
      </c>
      <c r="U1022" s="27">
        <v>0.104</v>
      </c>
      <c r="V1022" s="256">
        <v>5661.3889644369056</v>
      </c>
      <c r="W1022" s="257">
        <v>264003.19413956028</v>
      </c>
      <c r="X1022" s="257">
        <v>35997.805860439723</v>
      </c>
      <c r="Y1022" s="257">
        <v>71402.161353888863</v>
      </c>
      <c r="Z1022" s="257">
        <v>37579.714003099849</v>
      </c>
      <c r="AA1022" s="257">
        <v>33822.447350789014</v>
      </c>
      <c r="AB1022" s="257">
        <v>7420.6003308801191</v>
      </c>
      <c r="AC1022" s="257"/>
      <c r="AD1022" s="257">
        <v>75680.143726650887</v>
      </c>
      <c r="AE1022" s="257">
        <v>39682.337866215268</v>
      </c>
    </row>
    <row r="1023" spans="2:31">
      <c r="B1023" s="81">
        <v>41152</v>
      </c>
      <c r="C1023" s="81">
        <v>41152</v>
      </c>
      <c r="D1023" s="81">
        <v>41152</v>
      </c>
      <c r="E1023" s="203">
        <v>3489</v>
      </c>
      <c r="F1023" s="82" t="s">
        <v>1053</v>
      </c>
      <c r="G1023" s="82" t="s">
        <v>505</v>
      </c>
      <c r="H1023" s="19">
        <v>141994166</v>
      </c>
      <c r="I1023" s="20">
        <v>98</v>
      </c>
      <c r="J1023" s="19" t="s">
        <v>1353</v>
      </c>
      <c r="K1023" s="103" t="s">
        <v>1333</v>
      </c>
      <c r="L1023" s="21">
        <v>40305</v>
      </c>
      <c r="M1023" s="21">
        <v>42125</v>
      </c>
      <c r="N1023" s="34">
        <v>60</v>
      </c>
      <c r="O1023" s="34">
        <v>27</v>
      </c>
      <c r="P1023" s="34">
        <v>60</v>
      </c>
      <c r="Q1023" s="34">
        <v>27</v>
      </c>
      <c r="R1023" s="52">
        <v>27</v>
      </c>
      <c r="S1023" s="356">
        <v>195541</v>
      </c>
      <c r="T1023" s="26">
        <v>0.05</v>
      </c>
      <c r="U1023" s="27">
        <v>0.104</v>
      </c>
      <c r="V1023" s="256">
        <v>3690.0998979835299</v>
      </c>
      <c r="W1023" s="257">
        <v>172077.58835885132</v>
      </c>
      <c r="X1023" s="257">
        <v>23463.411641148676</v>
      </c>
      <c r="Y1023" s="257">
        <v>33068.303954832169</v>
      </c>
      <c r="Z1023" s="257">
        <v>17643.434328986434</v>
      </c>
      <c r="AA1023" s="257">
        <v>15424.869625845735</v>
      </c>
      <c r="AB1023" s="257">
        <v>2778.5619048728695</v>
      </c>
      <c r="AC1023" s="257"/>
      <c r="AD1023" s="257">
        <v>49328.405520158427</v>
      </c>
      <c r="AE1023" s="257">
        <v>25864.993879012429</v>
      </c>
    </row>
    <row r="1024" spans="2:31">
      <c r="B1024" s="81">
        <v>41144</v>
      </c>
      <c r="C1024" s="81">
        <v>41144</v>
      </c>
      <c r="D1024" s="81">
        <v>41152</v>
      </c>
      <c r="E1024" s="203">
        <v>4078</v>
      </c>
      <c r="F1024" s="82" t="s">
        <v>1054</v>
      </c>
      <c r="G1024" s="82" t="s">
        <v>505</v>
      </c>
      <c r="H1024" s="19">
        <v>143001415</v>
      </c>
      <c r="I1024" s="20">
        <v>98</v>
      </c>
      <c r="J1024" s="19" t="s">
        <v>1001</v>
      </c>
      <c r="K1024" s="103" t="s">
        <v>1333</v>
      </c>
      <c r="L1024" s="21">
        <v>39323</v>
      </c>
      <c r="M1024" s="21">
        <v>41144</v>
      </c>
      <c r="N1024" s="34">
        <v>60</v>
      </c>
      <c r="O1024" s="34">
        <v>59</v>
      </c>
      <c r="P1024" s="34">
        <v>60</v>
      </c>
      <c r="Q1024" s="34">
        <v>59</v>
      </c>
      <c r="R1024" s="52">
        <v>59</v>
      </c>
      <c r="S1024" s="356">
        <v>300033</v>
      </c>
      <c r="T1024" s="26">
        <v>0.05</v>
      </c>
      <c r="U1024" s="27">
        <v>0.104</v>
      </c>
      <c r="V1024" s="256">
        <v>5661.9928439135147</v>
      </c>
      <c r="W1024" s="257">
        <v>264031.35438640101</v>
      </c>
      <c r="X1024" s="257">
        <v>36001.645613598987</v>
      </c>
      <c r="Y1024" s="257">
        <v>75639.567268254075</v>
      </c>
      <c r="Z1024" s="257">
        <v>39663.076888571493</v>
      </c>
      <c r="AA1024" s="257">
        <v>35976.490379682582</v>
      </c>
      <c r="AB1024" s="257">
        <v>9316.2153122909658</v>
      </c>
      <c r="AC1024" s="257"/>
      <c r="AD1024" s="257">
        <v>75688.21624840665</v>
      </c>
      <c r="AE1024" s="257">
        <v>39686.570634811796</v>
      </c>
    </row>
    <row r="1025" spans="2:31">
      <c r="B1025" s="81">
        <v>41152</v>
      </c>
      <c r="C1025" s="81">
        <v>41152</v>
      </c>
      <c r="D1025" s="81">
        <v>41152</v>
      </c>
      <c r="E1025" s="203">
        <v>4047</v>
      </c>
      <c r="F1025" s="82" t="s">
        <v>1053</v>
      </c>
      <c r="G1025" s="82" t="s">
        <v>505</v>
      </c>
      <c r="H1025" s="19">
        <v>143007855</v>
      </c>
      <c r="I1025" s="20">
        <v>99</v>
      </c>
      <c r="J1025" s="19" t="s">
        <v>868</v>
      </c>
      <c r="K1025" s="103" t="s">
        <v>1331</v>
      </c>
      <c r="L1025" s="21">
        <v>39290</v>
      </c>
      <c r="M1025" s="21">
        <v>50244</v>
      </c>
      <c r="N1025" s="34">
        <v>360</v>
      </c>
      <c r="O1025" s="34">
        <v>60</v>
      </c>
      <c r="P1025" s="34">
        <v>228</v>
      </c>
      <c r="Q1025" s="34">
        <v>60</v>
      </c>
      <c r="R1025" s="52">
        <v>60</v>
      </c>
      <c r="S1025" s="356">
        <v>2500213</v>
      </c>
      <c r="T1025" s="26">
        <v>0.03</v>
      </c>
      <c r="U1025" s="27">
        <v>8.6499999999999994E-2</v>
      </c>
      <c r="V1025" s="256">
        <v>14399.754687254117</v>
      </c>
      <c r="W1025" s="257">
        <v>1609219.6158364932</v>
      </c>
      <c r="X1025" s="257">
        <v>890993.38416350679</v>
      </c>
      <c r="Y1025" s="257">
        <v>654729.34852873045</v>
      </c>
      <c r="Z1025" s="257">
        <v>337164.85640211019</v>
      </c>
      <c r="AA1025" s="257">
        <v>317564.49212662026</v>
      </c>
      <c r="AB1025" s="257">
        <v>234471.94320092283</v>
      </c>
      <c r="AC1025" s="257"/>
      <c r="AD1025" s="257">
        <v>1673924.4528574112</v>
      </c>
      <c r="AE1025" s="257">
        <v>782931.06869387918</v>
      </c>
    </row>
    <row r="1026" spans="2:31">
      <c r="B1026" s="81">
        <v>41152</v>
      </c>
      <c r="C1026" s="81">
        <v>41152</v>
      </c>
      <c r="D1026" s="81">
        <v>41152</v>
      </c>
      <c r="E1026" s="203">
        <v>2103</v>
      </c>
      <c r="F1026" s="82" t="s">
        <v>1053</v>
      </c>
      <c r="G1026" s="82" t="s">
        <v>505</v>
      </c>
      <c r="H1026" s="19">
        <v>143008487</v>
      </c>
      <c r="I1026" s="20">
        <v>99</v>
      </c>
      <c r="J1026" s="19" t="s">
        <v>1440</v>
      </c>
      <c r="K1026" s="103" t="s">
        <v>1331</v>
      </c>
      <c r="L1026" s="21">
        <v>39570</v>
      </c>
      <c r="M1026" s="21">
        <v>49422</v>
      </c>
      <c r="N1026" s="34">
        <v>324</v>
      </c>
      <c r="O1026" s="34">
        <v>51</v>
      </c>
      <c r="P1026" s="34">
        <v>228</v>
      </c>
      <c r="Q1026" s="34">
        <v>51</v>
      </c>
      <c r="R1026" s="52">
        <v>51</v>
      </c>
      <c r="S1026" s="356">
        <v>212574</v>
      </c>
      <c r="T1026" s="26">
        <v>0.03</v>
      </c>
      <c r="U1026" s="27">
        <v>8.6499999999999994E-2</v>
      </c>
      <c r="V1026" s="256">
        <v>1224.3010707041187</v>
      </c>
      <c r="W1026" s="257">
        <v>136819.64321312896</v>
      </c>
      <c r="X1026" s="257">
        <v>75754.356786871038</v>
      </c>
      <c r="Y1026" s="257">
        <v>47828.929947475677</v>
      </c>
      <c r="Z1026" s="257">
        <v>24801.723308705772</v>
      </c>
      <c r="AA1026" s="257">
        <v>23027.206638769905</v>
      </c>
      <c r="AB1026" s="257">
        <v>16945.053491800103</v>
      </c>
      <c r="AC1026" s="257"/>
      <c r="AD1026" s="257">
        <v>142321.00090740703</v>
      </c>
      <c r="AE1026" s="257">
        <v>66566.644120533951</v>
      </c>
    </row>
    <row r="1027" spans="2:31">
      <c r="B1027" s="81">
        <v>41113</v>
      </c>
      <c r="C1027" s="81">
        <v>41113</v>
      </c>
      <c r="D1027" s="81">
        <v>41152</v>
      </c>
      <c r="E1027" s="203">
        <v>27</v>
      </c>
      <c r="F1027" s="82" t="s">
        <v>1054</v>
      </c>
      <c r="G1027" s="82" t="s">
        <v>505</v>
      </c>
      <c r="H1027" s="19">
        <v>143009173</v>
      </c>
      <c r="I1027" s="20">
        <v>98</v>
      </c>
      <c r="J1027" s="19" t="s">
        <v>1172</v>
      </c>
      <c r="K1027" s="103" t="s">
        <v>1333</v>
      </c>
      <c r="L1027" s="21">
        <v>38930</v>
      </c>
      <c r="M1027" s="21">
        <v>41113</v>
      </c>
      <c r="N1027" s="34">
        <v>72</v>
      </c>
      <c r="O1027" s="34">
        <v>72</v>
      </c>
      <c r="P1027" s="34">
        <v>60</v>
      </c>
      <c r="Q1027" s="34">
        <v>60</v>
      </c>
      <c r="R1027" s="52">
        <v>72</v>
      </c>
      <c r="S1027" s="356">
        <v>345838</v>
      </c>
      <c r="T1027" s="26">
        <v>0.05</v>
      </c>
      <c r="U1027" s="27">
        <v>0.104</v>
      </c>
      <c r="V1027" s="256">
        <v>6526.3897009774319</v>
      </c>
      <c r="W1027" s="257">
        <v>304340.10771576513</v>
      </c>
      <c r="X1027" s="257">
        <v>41497.892284234869</v>
      </c>
      <c r="Y1027" s="257">
        <v>87243.274342877194</v>
      </c>
      <c r="Z1027" s="257">
        <v>45745.382058647017</v>
      </c>
      <c r="AA1027" s="257">
        <v>41497.892284230176</v>
      </c>
      <c r="AB1027" s="257">
        <v>13104.59756344259</v>
      </c>
      <c r="AC1027" s="257"/>
      <c r="AD1027" s="257">
        <v>87243.274342877194</v>
      </c>
      <c r="AE1027" s="257">
        <v>45745.382058647017</v>
      </c>
    </row>
    <row r="1028" spans="2:31">
      <c r="B1028" s="81">
        <v>41113</v>
      </c>
      <c r="C1028" s="81">
        <v>41113</v>
      </c>
      <c r="D1028" s="81">
        <v>41152</v>
      </c>
      <c r="E1028" s="203">
        <v>49</v>
      </c>
      <c r="F1028" s="82" t="s">
        <v>1054</v>
      </c>
      <c r="G1028" s="82" t="s">
        <v>505</v>
      </c>
      <c r="H1028" s="19">
        <v>143011259</v>
      </c>
      <c r="I1028" s="20">
        <v>98</v>
      </c>
      <c r="J1028" s="19" t="s">
        <v>622</v>
      </c>
      <c r="K1028" s="103" t="s">
        <v>1333</v>
      </c>
      <c r="L1028" s="21">
        <v>38567</v>
      </c>
      <c r="M1028" s="21">
        <v>41113</v>
      </c>
      <c r="N1028" s="34">
        <v>84</v>
      </c>
      <c r="O1028" s="34">
        <v>84</v>
      </c>
      <c r="P1028" s="34">
        <v>60</v>
      </c>
      <c r="Q1028" s="34">
        <v>60</v>
      </c>
      <c r="R1028" s="52">
        <v>84</v>
      </c>
      <c r="S1028" s="356">
        <v>391070</v>
      </c>
      <c r="T1028" s="26">
        <v>0.05</v>
      </c>
      <c r="U1028" s="27">
        <v>0.104</v>
      </c>
      <c r="V1028" s="256">
        <v>7379.9733411633315</v>
      </c>
      <c r="W1028" s="257">
        <v>344144.61662513739</v>
      </c>
      <c r="X1028" s="257">
        <v>46925.383374862606</v>
      </c>
      <c r="Y1028" s="257">
        <v>98653.783844658406</v>
      </c>
      <c r="Z1028" s="257">
        <v>51728.400469801178</v>
      </c>
      <c r="AA1028" s="257">
        <v>46925.383374857229</v>
      </c>
      <c r="AB1028" s="257">
        <v>17288.299138107275</v>
      </c>
      <c r="AC1028" s="257"/>
      <c r="AD1028" s="257">
        <v>98653.783844658406</v>
      </c>
      <c r="AE1028" s="257">
        <v>51728.400469801178</v>
      </c>
    </row>
    <row r="1029" spans="2:31">
      <c r="B1029" s="81">
        <v>41152</v>
      </c>
      <c r="C1029" s="81">
        <v>41152</v>
      </c>
      <c r="D1029" s="81">
        <v>41152</v>
      </c>
      <c r="E1029" s="203">
        <v>4126</v>
      </c>
      <c r="F1029" s="82" t="s">
        <v>1053</v>
      </c>
      <c r="G1029" s="82" t="s">
        <v>506</v>
      </c>
      <c r="H1029" s="19">
        <v>143012662</v>
      </c>
      <c r="I1029" s="20">
        <v>98</v>
      </c>
      <c r="J1029" s="19" t="s">
        <v>1191</v>
      </c>
      <c r="K1029" s="103" t="s">
        <v>1333</v>
      </c>
      <c r="L1029" s="21">
        <v>40042</v>
      </c>
      <c r="M1029" s="21">
        <v>42239</v>
      </c>
      <c r="N1029" s="34">
        <v>72</v>
      </c>
      <c r="O1029" s="34">
        <v>35</v>
      </c>
      <c r="P1029" s="34">
        <v>60</v>
      </c>
      <c r="Q1029" s="34">
        <v>35</v>
      </c>
      <c r="R1029" s="52">
        <v>35</v>
      </c>
      <c r="S1029" s="356">
        <v>375000</v>
      </c>
      <c r="T1029" s="26">
        <v>0.05</v>
      </c>
      <c r="U1029" s="27">
        <v>0.104</v>
      </c>
      <c r="V1029" s="256">
        <v>7076.7126165040781</v>
      </c>
      <c r="W1029" s="257">
        <v>330002.8926648082</v>
      </c>
      <c r="X1029" s="257">
        <v>44997.107335191802</v>
      </c>
      <c r="Y1029" s="257">
        <v>76132.09922834301</v>
      </c>
      <c r="Z1029" s="257">
        <v>40368.839629419388</v>
      </c>
      <c r="AA1029" s="257">
        <v>35763.259598923622</v>
      </c>
      <c r="AB1029" s="257">
        <v>6907.4506874197941</v>
      </c>
      <c r="AC1029" s="257"/>
      <c r="AD1029" s="257">
        <v>94599.864325432573</v>
      </c>
      <c r="AE1029" s="257">
        <v>49602.756990245813</v>
      </c>
    </row>
    <row r="1030" spans="2:31">
      <c r="B1030" s="81">
        <v>41152</v>
      </c>
      <c r="C1030" s="81">
        <v>41152</v>
      </c>
      <c r="D1030" s="81">
        <v>41152</v>
      </c>
      <c r="E1030" s="203">
        <v>215</v>
      </c>
      <c r="F1030" s="82" t="s">
        <v>1053</v>
      </c>
      <c r="G1030" s="82" t="s">
        <v>505</v>
      </c>
      <c r="H1030" s="19">
        <v>143012816</v>
      </c>
      <c r="I1030" s="20">
        <v>99</v>
      </c>
      <c r="J1030" s="19" t="s">
        <v>1194</v>
      </c>
      <c r="K1030" s="103" t="s">
        <v>1331</v>
      </c>
      <c r="L1030" s="21">
        <v>37799</v>
      </c>
      <c r="M1030" s="21">
        <v>43608</v>
      </c>
      <c r="N1030" s="34">
        <v>191</v>
      </c>
      <c r="O1030" s="34">
        <v>109</v>
      </c>
      <c r="P1030" s="34">
        <v>191</v>
      </c>
      <c r="Q1030" s="34">
        <v>109</v>
      </c>
      <c r="R1030" s="52">
        <v>109</v>
      </c>
      <c r="S1030" s="356">
        <v>2124069</v>
      </c>
      <c r="T1030" s="26">
        <v>0.03</v>
      </c>
      <c r="U1030" s="27">
        <v>8.6499999999999994E-2</v>
      </c>
      <c r="V1030" s="256">
        <v>14000.002818140263</v>
      </c>
      <c r="W1030" s="257">
        <v>1449584.9218127218</v>
      </c>
      <c r="X1030" s="257">
        <v>674484.07818727824</v>
      </c>
      <c r="Y1030" s="257">
        <v>940882.69993820612</v>
      </c>
      <c r="Z1030" s="257">
        <v>438739.32050284464</v>
      </c>
      <c r="AA1030" s="257">
        <v>502143.37943536148</v>
      </c>
      <c r="AB1030" s="257">
        <v>322450.7215895321</v>
      </c>
      <c r="AC1030" s="257"/>
      <c r="AD1030" s="257">
        <v>1224415.616452042</v>
      </c>
      <c r="AE1030" s="257">
        <v>549931.53826473956</v>
      </c>
    </row>
    <row r="1031" spans="2:31">
      <c r="B1031" s="81">
        <v>41152</v>
      </c>
      <c r="C1031" s="81">
        <v>41152</v>
      </c>
      <c r="D1031" s="81">
        <v>41152</v>
      </c>
      <c r="E1031" s="203">
        <v>2103</v>
      </c>
      <c r="F1031" s="82" t="s">
        <v>1053</v>
      </c>
      <c r="G1031" s="82" t="s">
        <v>505</v>
      </c>
      <c r="H1031" s="19">
        <v>143015874</v>
      </c>
      <c r="I1031" s="20">
        <v>99</v>
      </c>
      <c r="J1031" s="19" t="s">
        <v>1136</v>
      </c>
      <c r="K1031" s="103" t="s">
        <v>1331</v>
      </c>
      <c r="L1031" s="21">
        <v>38961</v>
      </c>
      <c r="M1031" s="21">
        <v>49544</v>
      </c>
      <c r="N1031" s="34">
        <v>348</v>
      </c>
      <c r="O1031" s="34">
        <v>71</v>
      </c>
      <c r="P1031" s="34">
        <v>228</v>
      </c>
      <c r="Q1031" s="34">
        <v>71</v>
      </c>
      <c r="R1031" s="52">
        <v>71</v>
      </c>
      <c r="S1031" s="356">
        <v>211650</v>
      </c>
      <c r="T1031" s="26">
        <v>0.03</v>
      </c>
      <c r="U1031" s="27">
        <v>8.6499999999999994E-2</v>
      </c>
      <c r="V1031" s="256">
        <v>1218.9793747802023</v>
      </c>
      <c r="W1031" s="257">
        <v>136224.92631299564</v>
      </c>
      <c r="X1031" s="257">
        <v>75425.073687004362</v>
      </c>
      <c r="Y1031" s="257">
        <v>64673.819346231292</v>
      </c>
      <c r="Z1031" s="257">
        <v>33024.891820070879</v>
      </c>
      <c r="AA1031" s="257">
        <v>31648.927526160413</v>
      </c>
      <c r="AB1031" s="257">
        <v>23487.632595514515</v>
      </c>
      <c r="AC1031" s="257"/>
      <c r="AD1031" s="257">
        <v>141702.3711368877</v>
      </c>
      <c r="AE1031" s="257">
        <v>66277.297449880949</v>
      </c>
    </row>
    <row r="1032" spans="2:31">
      <c r="B1032" s="81">
        <v>41152</v>
      </c>
      <c r="C1032" s="81">
        <v>41152</v>
      </c>
      <c r="D1032" s="81">
        <v>41152</v>
      </c>
      <c r="E1032" s="203">
        <v>4200</v>
      </c>
      <c r="F1032" s="82" t="s">
        <v>1053</v>
      </c>
      <c r="G1032" s="82" t="s">
        <v>505</v>
      </c>
      <c r="H1032" s="19">
        <v>143017567</v>
      </c>
      <c r="I1032" s="20">
        <v>98</v>
      </c>
      <c r="J1032" s="19" t="s">
        <v>358</v>
      </c>
      <c r="K1032" s="103" t="s">
        <v>1333</v>
      </c>
      <c r="L1032" s="21">
        <v>39834</v>
      </c>
      <c r="M1032" s="21">
        <v>41662</v>
      </c>
      <c r="N1032" s="34">
        <v>60</v>
      </c>
      <c r="O1032" s="34">
        <v>42</v>
      </c>
      <c r="P1032" s="34">
        <v>60</v>
      </c>
      <c r="Q1032" s="34">
        <v>42</v>
      </c>
      <c r="R1032" s="52">
        <v>42</v>
      </c>
      <c r="S1032" s="356">
        <v>173340</v>
      </c>
      <c r="T1032" s="26">
        <v>0.05</v>
      </c>
      <c r="U1032" s="27">
        <v>0.104</v>
      </c>
      <c r="V1032" s="256">
        <v>3271.139639852845</v>
      </c>
      <c r="W1032" s="257">
        <v>152540.53710538094</v>
      </c>
      <c r="X1032" s="257">
        <v>20799.462894619064</v>
      </c>
      <c r="Y1032" s="257">
        <v>39147.835027552173</v>
      </c>
      <c r="Z1032" s="257">
        <v>20661.042042200126</v>
      </c>
      <c r="AA1032" s="257">
        <v>18486.792985352047</v>
      </c>
      <c r="AB1032" s="257">
        <v>3831.4800069035118</v>
      </c>
      <c r="AC1032" s="257"/>
      <c r="AD1032" s="257">
        <v>43727.841285787959</v>
      </c>
      <c r="AE1032" s="257">
        <v>22928.37839117122</v>
      </c>
    </row>
    <row r="1033" spans="2:31">
      <c r="B1033" s="81">
        <v>41152</v>
      </c>
      <c r="C1033" s="81">
        <v>41152</v>
      </c>
      <c r="D1033" s="81">
        <v>41152</v>
      </c>
      <c r="E1033" s="203">
        <v>2103</v>
      </c>
      <c r="F1033" s="82" t="s">
        <v>1053</v>
      </c>
      <c r="G1033" s="82" t="s">
        <v>505</v>
      </c>
      <c r="H1033" s="19">
        <v>143020606</v>
      </c>
      <c r="I1033" s="20">
        <v>99</v>
      </c>
      <c r="J1033" s="19" t="s">
        <v>1081</v>
      </c>
      <c r="K1033" s="103" t="s">
        <v>1331</v>
      </c>
      <c r="L1033" s="21">
        <v>39419</v>
      </c>
      <c r="M1033" s="21">
        <v>49636</v>
      </c>
      <c r="N1033" s="34">
        <v>336</v>
      </c>
      <c r="O1033" s="34">
        <v>56</v>
      </c>
      <c r="P1033" s="34">
        <v>228</v>
      </c>
      <c r="Q1033" s="34">
        <v>56</v>
      </c>
      <c r="R1033" s="52">
        <v>56</v>
      </c>
      <c r="S1033" s="356">
        <v>41940</v>
      </c>
      <c r="T1033" s="26">
        <v>0.03</v>
      </c>
      <c r="U1033" s="27">
        <v>8.6499999999999994E-2</v>
      </c>
      <c r="V1033" s="256">
        <v>241.54970459854329</v>
      </c>
      <c r="W1033" s="257">
        <v>26993.968389166257</v>
      </c>
      <c r="X1033" s="257">
        <v>14946.031610833743</v>
      </c>
      <c r="Y1033" s="257">
        <v>10300.552525991718</v>
      </c>
      <c r="Z1033" s="257">
        <v>5320.8175682081828</v>
      </c>
      <c r="AA1033" s="257">
        <v>4979.7349577835348</v>
      </c>
      <c r="AB1033" s="257">
        <v>3670.955132485481</v>
      </c>
      <c r="AC1033" s="257"/>
      <c r="AD1033" s="257">
        <v>28079.364259301041</v>
      </c>
      <c r="AE1033" s="257">
        <v>13133.332648466863</v>
      </c>
    </row>
    <row r="1034" spans="2:31">
      <c r="B1034" s="81">
        <v>41152</v>
      </c>
      <c r="C1034" s="81">
        <v>41152</v>
      </c>
      <c r="D1034" s="81">
        <v>41152</v>
      </c>
      <c r="E1034" s="203">
        <v>3087</v>
      </c>
      <c r="F1034" s="82" t="s">
        <v>1053</v>
      </c>
      <c r="G1034" s="82" t="s">
        <v>505</v>
      </c>
      <c r="H1034" s="19">
        <v>143022285</v>
      </c>
      <c r="I1034" s="20">
        <v>98</v>
      </c>
      <c r="J1034" s="19" t="s">
        <v>1367</v>
      </c>
      <c r="K1034" s="103" t="s">
        <v>1333</v>
      </c>
      <c r="L1034" s="21">
        <v>39477</v>
      </c>
      <c r="M1034" s="21">
        <v>43858</v>
      </c>
      <c r="N1034" s="34">
        <v>144</v>
      </c>
      <c r="O1034" s="34">
        <v>54</v>
      </c>
      <c r="P1034" s="34">
        <v>60</v>
      </c>
      <c r="Q1034" s="34">
        <v>54</v>
      </c>
      <c r="R1034" s="52">
        <v>54</v>
      </c>
      <c r="S1034" s="356">
        <v>397344</v>
      </c>
      <c r="T1034" s="26">
        <v>0.05</v>
      </c>
      <c r="U1034" s="27">
        <v>0.104</v>
      </c>
      <c r="V1034" s="256">
        <v>7498.3714610458564</v>
      </c>
      <c r="W1034" s="257">
        <v>349665.7850213481</v>
      </c>
      <c r="X1034" s="257">
        <v>47678.2149786519</v>
      </c>
      <c r="Y1034" s="257">
        <v>98902.734319290568</v>
      </c>
      <c r="Z1034" s="257">
        <v>51909.402463962491</v>
      </c>
      <c r="AA1034" s="257">
        <v>46993.331855328077</v>
      </c>
      <c r="AB1034" s="257">
        <v>11292.208810733346</v>
      </c>
      <c r="AC1034" s="257"/>
      <c r="AD1034" s="257">
        <v>100236.5026413991</v>
      </c>
      <c r="AE1034" s="257">
        <v>52558.287662752613</v>
      </c>
    </row>
    <row r="1035" spans="2:31">
      <c r="B1035" s="81">
        <v>41152</v>
      </c>
      <c r="C1035" s="81">
        <v>41152</v>
      </c>
      <c r="D1035" s="81">
        <v>41152</v>
      </c>
      <c r="E1035" s="203">
        <v>3031</v>
      </c>
      <c r="F1035" s="82" t="s">
        <v>1053</v>
      </c>
      <c r="G1035" s="82" t="s">
        <v>506</v>
      </c>
      <c r="H1035" s="19">
        <v>143022668</v>
      </c>
      <c r="I1035" s="20">
        <v>98</v>
      </c>
      <c r="J1035" s="19" t="s">
        <v>1219</v>
      </c>
      <c r="K1035" s="103" t="s">
        <v>1333</v>
      </c>
      <c r="L1035" s="21">
        <v>39444</v>
      </c>
      <c r="M1035" s="21">
        <v>41266</v>
      </c>
      <c r="N1035" s="34">
        <v>60</v>
      </c>
      <c r="O1035" s="34">
        <v>55</v>
      </c>
      <c r="P1035" s="34">
        <v>60</v>
      </c>
      <c r="Q1035" s="34">
        <v>55</v>
      </c>
      <c r="R1035" s="52">
        <v>55</v>
      </c>
      <c r="S1035" s="356">
        <v>305015</v>
      </c>
      <c r="T1035" s="26">
        <v>0.05</v>
      </c>
      <c r="U1035" s="27">
        <v>0.104</v>
      </c>
      <c r="V1035" s="256">
        <v>5756.0093299279761</v>
      </c>
      <c r="W1035" s="257">
        <v>268415.55281641718</v>
      </c>
      <c r="X1035" s="257">
        <v>36599.447183582815</v>
      </c>
      <c r="Y1035" s="257">
        <v>76211.599422278145</v>
      </c>
      <c r="Z1035" s="257">
        <v>39989.277858303743</v>
      </c>
      <c r="AA1035" s="257">
        <v>36222.321563974401</v>
      </c>
      <c r="AB1035" s="257">
        <v>8828.8140135835747</v>
      </c>
      <c r="AC1035" s="257"/>
      <c r="AD1035" s="257">
        <v>76945.006979258178</v>
      </c>
      <c r="AE1035" s="257">
        <v>40345.559795679554</v>
      </c>
    </row>
    <row r="1036" spans="2:31">
      <c r="B1036" s="81">
        <v>41152</v>
      </c>
      <c r="C1036" s="81">
        <v>41152</v>
      </c>
      <c r="D1036" s="81">
        <v>41152</v>
      </c>
      <c r="E1036" s="203">
        <v>2103</v>
      </c>
      <c r="F1036" s="82" t="s">
        <v>1053</v>
      </c>
      <c r="G1036" s="82" t="s">
        <v>505</v>
      </c>
      <c r="H1036" s="19">
        <v>143024792</v>
      </c>
      <c r="I1036" s="20">
        <v>99</v>
      </c>
      <c r="J1036" s="19" t="s">
        <v>391</v>
      </c>
      <c r="K1036" s="103" t="s">
        <v>1331</v>
      </c>
      <c r="L1036" s="21">
        <v>38476</v>
      </c>
      <c r="M1036" s="21">
        <v>49422</v>
      </c>
      <c r="N1036" s="34">
        <v>360</v>
      </c>
      <c r="O1036" s="34">
        <v>87</v>
      </c>
      <c r="P1036" s="34">
        <v>228</v>
      </c>
      <c r="Q1036" s="34">
        <v>87</v>
      </c>
      <c r="R1036" s="52">
        <v>87</v>
      </c>
      <c r="S1036" s="356">
        <v>474749</v>
      </c>
      <c r="T1036" s="26">
        <v>0.03</v>
      </c>
      <c r="U1036" s="27">
        <v>8.6499999999999994E-2</v>
      </c>
      <c r="V1036" s="256">
        <v>2734.2746950036681</v>
      </c>
      <c r="W1036" s="257">
        <v>305564.12729585823</v>
      </c>
      <c r="X1036" s="257">
        <v>169184.87270414177</v>
      </c>
      <c r="Y1036" s="257">
        <v>173859.64143050087</v>
      </c>
      <c r="Z1036" s="257">
        <v>87704.592807197652</v>
      </c>
      <c r="AA1036" s="257">
        <v>86155.048623303213</v>
      </c>
      <c r="AB1036" s="257">
        <v>64557.38563710673</v>
      </c>
      <c r="AC1036" s="257"/>
      <c r="AD1036" s="257">
        <v>317850.50316497142</v>
      </c>
      <c r="AE1036" s="257">
        <v>148665.63046082482</v>
      </c>
    </row>
    <row r="1037" spans="2:31">
      <c r="B1037" s="81">
        <v>41152</v>
      </c>
      <c r="C1037" s="81">
        <v>41152</v>
      </c>
      <c r="D1037" s="81">
        <v>41152</v>
      </c>
      <c r="E1037" s="203">
        <v>484</v>
      </c>
      <c r="F1037" s="82" t="s">
        <v>1053</v>
      </c>
      <c r="G1037" s="82" t="s">
        <v>506</v>
      </c>
      <c r="H1037" s="19">
        <v>143025268</v>
      </c>
      <c r="I1037" s="20">
        <v>99</v>
      </c>
      <c r="J1037" s="19" t="s">
        <v>916</v>
      </c>
      <c r="K1037" s="103" t="s">
        <v>1331</v>
      </c>
      <c r="L1037" s="21">
        <v>39024</v>
      </c>
      <c r="M1037" s="21">
        <v>48875</v>
      </c>
      <c r="N1037" s="34">
        <v>324</v>
      </c>
      <c r="O1037" s="34">
        <v>69</v>
      </c>
      <c r="P1037" s="34">
        <v>228</v>
      </c>
      <c r="Q1037" s="34">
        <v>69</v>
      </c>
      <c r="R1037" s="52">
        <v>69</v>
      </c>
      <c r="S1037" s="356">
        <v>3592948</v>
      </c>
      <c r="T1037" s="26">
        <v>0.03</v>
      </c>
      <c r="U1037" s="27">
        <v>8.6499999999999994E-2</v>
      </c>
      <c r="V1037" s="256">
        <v>20693.264855458438</v>
      </c>
      <c r="W1037" s="257">
        <v>2312539.9317100174</v>
      </c>
      <c r="X1037" s="257">
        <v>1280408.0682899826</v>
      </c>
      <c r="Y1037" s="257">
        <v>1069766.5618840617</v>
      </c>
      <c r="Z1037" s="257">
        <v>547100.78263430321</v>
      </c>
      <c r="AA1037" s="257">
        <v>522665.77924975846</v>
      </c>
      <c r="AB1037" s="257">
        <v>387491.91540354741</v>
      </c>
      <c r="AC1037" s="257"/>
      <c r="AD1037" s="257">
        <v>2405524.4553344627</v>
      </c>
      <c r="AE1037" s="257">
        <v>1125116.3870444375</v>
      </c>
    </row>
    <row r="1038" spans="2:31">
      <c r="B1038" s="81">
        <v>41152</v>
      </c>
      <c r="C1038" s="81">
        <v>41152</v>
      </c>
      <c r="D1038" s="81">
        <v>41152</v>
      </c>
      <c r="E1038" s="203">
        <v>2004</v>
      </c>
      <c r="F1038" s="82" t="s">
        <v>1053</v>
      </c>
      <c r="G1038" s="82" t="s">
        <v>505</v>
      </c>
      <c r="H1038" s="19">
        <v>143025500</v>
      </c>
      <c r="I1038" s="20">
        <v>99</v>
      </c>
      <c r="J1038" s="19" t="s">
        <v>871</v>
      </c>
      <c r="K1038" s="103" t="s">
        <v>1331</v>
      </c>
      <c r="L1038" s="21">
        <v>39736</v>
      </c>
      <c r="M1038" s="21">
        <v>43396</v>
      </c>
      <c r="N1038" s="34">
        <v>120</v>
      </c>
      <c r="O1038" s="34">
        <v>46</v>
      </c>
      <c r="P1038" s="34">
        <v>120</v>
      </c>
      <c r="Q1038" s="34">
        <v>46</v>
      </c>
      <c r="R1038" s="52">
        <v>46</v>
      </c>
      <c r="S1038" s="356">
        <v>183097</v>
      </c>
      <c r="T1038" s="26">
        <v>0.03</v>
      </c>
      <c r="U1038" s="27">
        <v>8.6499999999999994E-2</v>
      </c>
      <c r="V1038" s="256">
        <v>1767.998267204131</v>
      </c>
      <c r="W1038" s="257">
        <v>141678.597324784</v>
      </c>
      <c r="X1038" s="257">
        <v>41418.402675215999</v>
      </c>
      <c r="Y1038" s="257">
        <v>40769.642916241573</v>
      </c>
      <c r="Z1038" s="257">
        <v>17538.145467722312</v>
      </c>
      <c r="AA1038" s="257">
        <v>23231.497448519262</v>
      </c>
      <c r="AB1038" s="257">
        <v>8356.3443993856836</v>
      </c>
      <c r="AC1038" s="257"/>
      <c r="AD1038" s="257">
        <v>70481.194739709535</v>
      </c>
      <c r="AE1038" s="257">
        <v>29062.792064491696</v>
      </c>
    </row>
    <row r="1039" spans="2:31">
      <c r="B1039" s="81">
        <v>41152</v>
      </c>
      <c r="C1039" s="81">
        <v>41152</v>
      </c>
      <c r="D1039" s="81">
        <v>41152</v>
      </c>
      <c r="E1039" s="203">
        <v>3141</v>
      </c>
      <c r="F1039" s="82" t="s">
        <v>1053</v>
      </c>
      <c r="G1039" s="82" t="s">
        <v>505</v>
      </c>
      <c r="H1039" s="19">
        <v>143026868</v>
      </c>
      <c r="I1039" s="20">
        <v>98</v>
      </c>
      <c r="J1039" s="19" t="s">
        <v>398</v>
      </c>
      <c r="K1039" s="103" t="s">
        <v>1333</v>
      </c>
      <c r="L1039" s="21">
        <v>39868</v>
      </c>
      <c r="M1039" s="21">
        <v>41693</v>
      </c>
      <c r="N1039" s="34">
        <v>60</v>
      </c>
      <c r="O1039" s="34">
        <v>41</v>
      </c>
      <c r="P1039" s="34">
        <v>60</v>
      </c>
      <c r="Q1039" s="34">
        <v>41</v>
      </c>
      <c r="R1039" s="52">
        <v>41</v>
      </c>
      <c r="S1039" s="356">
        <v>173000</v>
      </c>
      <c r="T1039" s="26">
        <v>0.05</v>
      </c>
      <c r="U1039" s="27">
        <v>0.104</v>
      </c>
      <c r="V1039" s="256">
        <v>3264.7234204138808</v>
      </c>
      <c r="W1039" s="257">
        <v>152241.33448269815</v>
      </c>
      <c r="X1039" s="257">
        <v>20758.665517301852</v>
      </c>
      <c r="Y1039" s="257">
        <v>38577.351110387346</v>
      </c>
      <c r="Z1039" s="257">
        <v>20372.520919422645</v>
      </c>
      <c r="AA1039" s="257">
        <v>18204.830190964702</v>
      </c>
      <c r="AB1039" s="257">
        <v>3732.9179219709472</v>
      </c>
      <c r="AC1039" s="257"/>
      <c r="AD1039" s="257">
        <v>43642.070742132921</v>
      </c>
      <c r="AE1039" s="257">
        <v>22883.40522483339</v>
      </c>
    </row>
    <row r="1040" spans="2:31">
      <c r="B1040" s="81">
        <v>41152</v>
      </c>
      <c r="C1040" s="81">
        <v>41152</v>
      </c>
      <c r="D1040" s="81">
        <v>41152</v>
      </c>
      <c r="E1040" s="203">
        <v>3326</v>
      </c>
      <c r="F1040" s="82" t="s">
        <v>1053</v>
      </c>
      <c r="G1040" s="82" t="s">
        <v>506</v>
      </c>
      <c r="H1040" s="19">
        <v>143028151</v>
      </c>
      <c r="I1040" s="20">
        <v>98</v>
      </c>
      <c r="J1040" s="19" t="s">
        <v>683</v>
      </c>
      <c r="K1040" s="103" t="s">
        <v>1333</v>
      </c>
      <c r="L1040" s="21">
        <v>39546</v>
      </c>
      <c r="M1040" s="21">
        <v>42086</v>
      </c>
      <c r="N1040" s="34">
        <v>84</v>
      </c>
      <c r="O1040" s="34">
        <v>52</v>
      </c>
      <c r="P1040" s="34">
        <v>60</v>
      </c>
      <c r="Q1040" s="34">
        <v>52</v>
      </c>
      <c r="R1040" s="52">
        <v>52</v>
      </c>
      <c r="S1040" s="356">
        <v>272271</v>
      </c>
      <c r="T1040" s="26">
        <v>0.05</v>
      </c>
      <c r="U1040" s="27">
        <v>0.104</v>
      </c>
      <c r="V1040" s="256">
        <v>5138.0896554884848</v>
      </c>
      <c r="W1040" s="257">
        <v>239600.58023663997</v>
      </c>
      <c r="X1040" s="257">
        <v>32670.419763360027</v>
      </c>
      <c r="Y1040" s="257">
        <v>67126.94521622757</v>
      </c>
      <c r="Z1040" s="257">
        <v>35254.248795944775</v>
      </c>
      <c r="AA1040" s="257">
        <v>31872.696420282795</v>
      </c>
      <c r="AB1040" s="257">
        <v>7451.1483670821126</v>
      </c>
      <c r="AC1040" s="257"/>
      <c r="AD1040" s="257">
        <v>68684.79909266629</v>
      </c>
      <c r="AE1040" s="257">
        <v>36014.379329309886</v>
      </c>
    </row>
    <row r="1041" spans="2:31">
      <c r="B1041" s="81">
        <v>41152</v>
      </c>
      <c r="C1041" s="81">
        <v>41152</v>
      </c>
      <c r="D1041" s="81">
        <v>41152</v>
      </c>
      <c r="E1041" s="203">
        <v>2004</v>
      </c>
      <c r="F1041" s="82" t="s">
        <v>1053</v>
      </c>
      <c r="G1041" s="82" t="s">
        <v>505</v>
      </c>
      <c r="H1041" s="19">
        <v>143029778</v>
      </c>
      <c r="I1041" s="20">
        <v>99</v>
      </c>
      <c r="J1041" s="19" t="s">
        <v>1528</v>
      </c>
      <c r="K1041" s="103" t="s">
        <v>1331</v>
      </c>
      <c r="L1041" s="21">
        <v>38776</v>
      </c>
      <c r="M1041" s="21">
        <v>44615</v>
      </c>
      <c r="N1041" s="34">
        <v>192</v>
      </c>
      <c r="O1041" s="34">
        <v>77</v>
      </c>
      <c r="P1041" s="34">
        <v>192</v>
      </c>
      <c r="Q1041" s="34">
        <v>77</v>
      </c>
      <c r="R1041" s="52">
        <v>77</v>
      </c>
      <c r="S1041" s="356">
        <v>1400142</v>
      </c>
      <c r="T1041" s="26">
        <v>0.03</v>
      </c>
      <c r="U1041" s="27">
        <v>8.6499999999999994E-2</v>
      </c>
      <c r="V1041" s="256">
        <v>9191.0022079546998</v>
      </c>
      <c r="W1041" s="257">
        <v>953967.02810239966</v>
      </c>
      <c r="X1041" s="257">
        <v>446174.97189760034</v>
      </c>
      <c r="Y1041" s="257">
        <v>470569.99295557832</v>
      </c>
      <c r="Z1041" s="257">
        <v>225173.70245515369</v>
      </c>
      <c r="AA1041" s="257">
        <v>245396.29050042463</v>
      </c>
      <c r="AB1041" s="257">
        <v>150681.89840401415</v>
      </c>
      <c r="AC1041" s="257"/>
      <c r="AD1041" s="257">
        <v>810705.3958248843</v>
      </c>
      <c r="AE1041" s="257">
        <v>364530.42392726988</v>
      </c>
    </row>
    <row r="1042" spans="2:31">
      <c r="B1042" s="81">
        <v>41152</v>
      </c>
      <c r="C1042" s="81">
        <v>41152</v>
      </c>
      <c r="D1042" s="81">
        <v>41152</v>
      </c>
      <c r="E1042" s="203">
        <v>2103</v>
      </c>
      <c r="F1042" s="82" t="s">
        <v>1053</v>
      </c>
      <c r="G1042" s="82" t="s">
        <v>505</v>
      </c>
      <c r="H1042" s="19">
        <v>143031403</v>
      </c>
      <c r="I1042" s="20">
        <v>99</v>
      </c>
      <c r="J1042" s="19" t="s">
        <v>391</v>
      </c>
      <c r="K1042" s="103" t="s">
        <v>1331</v>
      </c>
      <c r="L1042" s="21">
        <v>38757</v>
      </c>
      <c r="M1042" s="21">
        <v>49728</v>
      </c>
      <c r="N1042" s="34">
        <v>361</v>
      </c>
      <c r="O1042" s="34">
        <v>78</v>
      </c>
      <c r="P1042" s="34">
        <v>228</v>
      </c>
      <c r="Q1042" s="34">
        <v>78</v>
      </c>
      <c r="R1042" s="52">
        <v>78</v>
      </c>
      <c r="S1042" s="356">
        <v>348194</v>
      </c>
      <c r="T1042" s="26">
        <v>0.03</v>
      </c>
      <c r="U1042" s="27">
        <v>8.6499999999999994E-2</v>
      </c>
      <c r="V1042" s="256">
        <v>2005.3924139958319</v>
      </c>
      <c r="W1042" s="257">
        <v>224109.15186688976</v>
      </c>
      <c r="X1042" s="257">
        <v>124084.84813311024</v>
      </c>
      <c r="Y1042" s="257">
        <v>115790.45538700733</v>
      </c>
      <c r="Z1042" s="257">
        <v>58811.632675186986</v>
      </c>
      <c r="AA1042" s="257">
        <v>56978.822711820343</v>
      </c>
      <c r="AB1042" s="257">
        <v>42450.079624485079</v>
      </c>
      <c r="AC1042" s="257"/>
      <c r="AD1042" s="257">
        <v>233120.3185241553</v>
      </c>
      <c r="AE1042" s="257">
        <v>109035.47039104141</v>
      </c>
    </row>
    <row r="1043" spans="2:31">
      <c r="B1043" s="81">
        <v>41152</v>
      </c>
      <c r="C1043" s="81">
        <v>41152</v>
      </c>
      <c r="D1043" s="81">
        <v>41152</v>
      </c>
      <c r="E1043" s="203">
        <v>568</v>
      </c>
      <c r="F1043" s="82" t="s">
        <v>1053</v>
      </c>
      <c r="G1043" s="82" t="s">
        <v>505</v>
      </c>
      <c r="H1043" s="19">
        <v>143031535</v>
      </c>
      <c r="I1043" s="20">
        <v>99</v>
      </c>
      <c r="J1043" s="19" t="s">
        <v>175</v>
      </c>
      <c r="K1043" s="103" t="s">
        <v>1331</v>
      </c>
      <c r="L1043" s="21">
        <v>39035</v>
      </c>
      <c r="M1043" s="21">
        <v>49271</v>
      </c>
      <c r="N1043" s="34">
        <v>337</v>
      </c>
      <c r="O1043" s="34">
        <v>69</v>
      </c>
      <c r="P1043" s="34">
        <v>228</v>
      </c>
      <c r="Q1043" s="34">
        <v>69</v>
      </c>
      <c r="R1043" s="52">
        <v>69</v>
      </c>
      <c r="S1043" s="356">
        <v>1471833</v>
      </c>
      <c r="T1043" s="26">
        <v>0.03</v>
      </c>
      <c r="U1043" s="27">
        <v>8.6499999999999994E-2</v>
      </c>
      <c r="V1043" s="256">
        <v>8476.8914250926991</v>
      </c>
      <c r="W1043" s="257">
        <v>947320.30224443832</v>
      </c>
      <c r="X1043" s="257">
        <v>524512.69775556168</v>
      </c>
      <c r="Y1043" s="257">
        <v>438224.46861950267</v>
      </c>
      <c r="Z1043" s="257">
        <v>224117.07216664279</v>
      </c>
      <c r="AA1043" s="257">
        <v>214107.39645285989</v>
      </c>
      <c r="AB1043" s="257">
        <v>158734.10589970945</v>
      </c>
      <c r="AC1043" s="257"/>
      <c r="AD1043" s="257">
        <v>985410.9426766783</v>
      </c>
      <c r="AE1043" s="257">
        <v>460898.24492109916</v>
      </c>
    </row>
    <row r="1044" spans="2:31">
      <c r="B1044" s="81">
        <v>41152</v>
      </c>
      <c r="C1044" s="81">
        <v>41152</v>
      </c>
      <c r="D1044" s="81">
        <v>41152</v>
      </c>
      <c r="E1044" s="203">
        <v>10318</v>
      </c>
      <c r="F1044" s="82" t="s">
        <v>1053</v>
      </c>
      <c r="G1044" s="82" t="s">
        <v>505</v>
      </c>
      <c r="H1044" s="19">
        <v>143032701</v>
      </c>
      <c r="I1044" s="20">
        <v>97</v>
      </c>
      <c r="J1044" s="19" t="s">
        <v>1557</v>
      </c>
      <c r="K1044" s="103" t="s">
        <v>1333</v>
      </c>
      <c r="L1044" s="21">
        <v>39954</v>
      </c>
      <c r="M1044" s="21">
        <v>41805</v>
      </c>
      <c r="N1044" s="34">
        <v>61</v>
      </c>
      <c r="O1044" s="34">
        <v>38</v>
      </c>
      <c r="P1044" s="34">
        <v>60</v>
      </c>
      <c r="Q1044" s="34">
        <v>38</v>
      </c>
      <c r="R1044" s="52">
        <v>38</v>
      </c>
      <c r="S1044" s="356">
        <v>132167</v>
      </c>
      <c r="T1044" s="26">
        <v>0</v>
      </c>
      <c r="U1044" s="27">
        <v>0.104</v>
      </c>
      <c r="V1044" s="256">
        <v>2202.7833333333333</v>
      </c>
      <c r="W1044" s="257">
        <v>102720.69975238474</v>
      </c>
      <c r="X1044" s="257">
        <v>29446.300247615261</v>
      </c>
      <c r="Y1044" s="257">
        <v>24933.85599522854</v>
      </c>
      <c r="Z1044" s="257">
        <v>0</v>
      </c>
      <c r="AA1044" s="257">
        <v>24933.85599522854</v>
      </c>
      <c r="AB1044" s="257">
        <v>4907.7167079358769</v>
      </c>
      <c r="AC1044" s="257"/>
      <c r="AD1044" s="257">
        <v>29446.300247614039</v>
      </c>
      <c r="AE1044" s="257">
        <v>0</v>
      </c>
    </row>
    <row r="1045" spans="2:31">
      <c r="B1045" s="81">
        <v>41152</v>
      </c>
      <c r="C1045" s="81">
        <v>41152</v>
      </c>
      <c r="D1045" s="81">
        <v>41152</v>
      </c>
      <c r="E1045" s="203">
        <v>10306</v>
      </c>
      <c r="F1045" s="82" t="s">
        <v>1053</v>
      </c>
      <c r="G1045" s="82" t="s">
        <v>505</v>
      </c>
      <c r="H1045" s="19">
        <v>143037428</v>
      </c>
      <c r="I1045" s="20">
        <v>97</v>
      </c>
      <c r="J1045" s="19" t="s">
        <v>375</v>
      </c>
      <c r="K1045" s="103" t="s">
        <v>1333</v>
      </c>
      <c r="L1045" s="21">
        <v>40051</v>
      </c>
      <c r="M1045" s="21">
        <v>41876</v>
      </c>
      <c r="N1045" s="34">
        <v>60</v>
      </c>
      <c r="O1045" s="34">
        <v>35</v>
      </c>
      <c r="P1045" s="34">
        <v>60</v>
      </c>
      <c r="Q1045" s="34">
        <v>35</v>
      </c>
      <c r="R1045" s="52">
        <v>35</v>
      </c>
      <c r="S1045" s="356">
        <v>140000</v>
      </c>
      <c r="T1045" s="26">
        <v>0</v>
      </c>
      <c r="U1045" s="27">
        <v>0.104</v>
      </c>
      <c r="V1045" s="256">
        <v>2333.3333333333335</v>
      </c>
      <c r="W1045" s="257">
        <v>108808.537421095</v>
      </c>
      <c r="X1045" s="257">
        <v>31191.462578905004</v>
      </c>
      <c r="Y1045" s="257">
        <v>25102.271985984531</v>
      </c>
      <c r="Z1045" s="257">
        <v>0</v>
      </c>
      <c r="AA1045" s="257">
        <v>25102.271985984531</v>
      </c>
      <c r="AB1045" s="257">
        <v>4788.163115182786</v>
      </c>
      <c r="AC1045" s="257"/>
      <c r="AD1045" s="257">
        <v>31191.462578903702</v>
      </c>
      <c r="AE1045" s="257">
        <v>0</v>
      </c>
    </row>
    <row r="1046" spans="2:31">
      <c r="B1046" s="81">
        <v>41152</v>
      </c>
      <c r="C1046" s="81">
        <v>41152</v>
      </c>
      <c r="D1046" s="81">
        <v>41152</v>
      </c>
      <c r="E1046" s="203">
        <v>638</v>
      </c>
      <c r="F1046" s="82" t="s">
        <v>1053</v>
      </c>
      <c r="G1046" s="82" t="s">
        <v>506</v>
      </c>
      <c r="H1046" s="19">
        <v>143038084</v>
      </c>
      <c r="I1046" s="20">
        <v>99</v>
      </c>
      <c r="J1046" s="19" t="s">
        <v>1603</v>
      </c>
      <c r="K1046" s="103" t="s">
        <v>1331</v>
      </c>
      <c r="L1046" s="21">
        <v>40032</v>
      </c>
      <c r="M1046" s="21">
        <v>46866</v>
      </c>
      <c r="N1046" s="34">
        <v>225</v>
      </c>
      <c r="O1046" s="34">
        <v>36</v>
      </c>
      <c r="P1046" s="34">
        <v>225</v>
      </c>
      <c r="Q1046" s="34">
        <v>36</v>
      </c>
      <c r="R1046" s="52">
        <v>36</v>
      </c>
      <c r="S1046" s="356">
        <v>8711086</v>
      </c>
      <c r="T1046" s="26">
        <v>0.03</v>
      </c>
      <c r="U1046" s="27">
        <v>8.6499999999999994E-2</v>
      </c>
      <c r="V1046" s="256">
        <v>50667.40336631555</v>
      </c>
      <c r="W1046" s="257">
        <v>5632478.1422604416</v>
      </c>
      <c r="X1046" s="257">
        <v>3078607.8577395584</v>
      </c>
      <c r="Y1046" s="257">
        <v>1411945.6227479284</v>
      </c>
      <c r="Z1046" s="257">
        <v>737180.257689961</v>
      </c>
      <c r="AA1046" s="257">
        <v>674765.36505796737</v>
      </c>
      <c r="AB1046" s="257">
        <v>486095.97753782501</v>
      </c>
      <c r="AC1046" s="257"/>
      <c r="AD1046" s="257">
        <v>5767687.6151604475</v>
      </c>
      <c r="AE1046" s="257">
        <v>2689079.7574207843</v>
      </c>
    </row>
    <row r="1047" spans="2:31">
      <c r="B1047" s="81">
        <v>41152</v>
      </c>
      <c r="C1047" s="81">
        <v>41152</v>
      </c>
      <c r="D1047" s="81">
        <v>41152</v>
      </c>
      <c r="E1047" s="203">
        <v>2103</v>
      </c>
      <c r="F1047" s="82" t="s">
        <v>1053</v>
      </c>
      <c r="G1047" s="82" t="s">
        <v>505</v>
      </c>
      <c r="H1047" s="19">
        <v>143039471</v>
      </c>
      <c r="I1047" s="20">
        <v>99</v>
      </c>
      <c r="J1047" s="19" t="s">
        <v>1105</v>
      </c>
      <c r="K1047" s="103" t="s">
        <v>1331</v>
      </c>
      <c r="L1047" s="21">
        <v>40042</v>
      </c>
      <c r="M1047" s="21">
        <v>49544</v>
      </c>
      <c r="N1047" s="34">
        <v>312</v>
      </c>
      <c r="O1047" s="34">
        <v>35</v>
      </c>
      <c r="P1047" s="34">
        <v>228</v>
      </c>
      <c r="Q1047" s="34">
        <v>35</v>
      </c>
      <c r="R1047" s="52">
        <v>35</v>
      </c>
      <c r="S1047" s="356">
        <v>287025</v>
      </c>
      <c r="T1047" s="26">
        <v>0.03</v>
      </c>
      <c r="U1047" s="27">
        <v>8.6499999999999994E-2</v>
      </c>
      <c r="V1047" s="256">
        <v>1653.0949919503312</v>
      </c>
      <c r="W1047" s="257">
        <v>184738.76435146507</v>
      </c>
      <c r="X1047" s="257">
        <v>102286.23564853493</v>
      </c>
      <c r="Y1047" s="257">
        <v>45113.513831886041</v>
      </c>
      <c r="Z1047" s="257">
        <v>23684.036396433698</v>
      </c>
      <c r="AA1047" s="257">
        <v>21429.477435452343</v>
      </c>
      <c r="AB1047" s="257">
        <v>15701.83441973124</v>
      </c>
      <c r="AC1047" s="257"/>
      <c r="AD1047" s="257">
        <v>192166.89381320728</v>
      </c>
      <c r="AE1047" s="257">
        <v>89880.658164668639</v>
      </c>
    </row>
    <row r="1048" spans="2:31">
      <c r="B1048" s="81">
        <v>41152</v>
      </c>
      <c r="C1048" s="81">
        <v>41152</v>
      </c>
      <c r="D1048" s="81">
        <v>41152</v>
      </c>
      <c r="E1048" s="203">
        <v>10116</v>
      </c>
      <c r="F1048" s="82" t="s">
        <v>1053</v>
      </c>
      <c r="G1048" s="82" t="s">
        <v>505</v>
      </c>
      <c r="H1048" s="19">
        <v>143040828</v>
      </c>
      <c r="I1048" s="20">
        <v>98</v>
      </c>
      <c r="J1048" s="19" t="s">
        <v>536</v>
      </c>
      <c r="K1048" s="103" t="s">
        <v>1333</v>
      </c>
      <c r="L1048" s="21">
        <v>40126</v>
      </c>
      <c r="M1048" s="21">
        <v>41935</v>
      </c>
      <c r="N1048" s="34">
        <v>59</v>
      </c>
      <c r="O1048" s="34">
        <v>33</v>
      </c>
      <c r="P1048" s="34">
        <v>59</v>
      </c>
      <c r="Q1048" s="34">
        <v>33</v>
      </c>
      <c r="R1048" s="52">
        <v>33</v>
      </c>
      <c r="S1048" s="356">
        <v>177353</v>
      </c>
      <c r="T1048" s="26">
        <v>0.05</v>
      </c>
      <c r="U1048" s="27">
        <v>0.104</v>
      </c>
      <c r="V1048" s="256">
        <v>3396.8186477824711</v>
      </c>
      <c r="W1048" s="257">
        <v>156377.22155827959</v>
      </c>
      <c r="X1048" s="257">
        <v>20975.778441720409</v>
      </c>
      <c r="Y1048" s="257">
        <v>34487.886174590676</v>
      </c>
      <c r="Z1048" s="257">
        <v>18278.953756435512</v>
      </c>
      <c r="AA1048" s="257">
        <v>16208.932418155164</v>
      </c>
      <c r="AB1048" s="257">
        <v>3035.96793235427</v>
      </c>
      <c r="AC1048" s="257"/>
      <c r="AD1048" s="257">
        <v>44035.07866088429</v>
      </c>
      <c r="AE1048" s="257">
        <v>23059.300219166234</v>
      </c>
    </row>
    <row r="1049" spans="2:31">
      <c r="B1049" s="81">
        <v>41152</v>
      </c>
      <c r="C1049" s="81">
        <v>41152</v>
      </c>
      <c r="D1049" s="81">
        <v>41152</v>
      </c>
      <c r="E1049" s="203">
        <v>4176</v>
      </c>
      <c r="F1049" s="82" t="s">
        <v>1053</v>
      </c>
      <c r="G1049" s="82" t="s">
        <v>506</v>
      </c>
      <c r="H1049" s="19">
        <v>143060101</v>
      </c>
      <c r="I1049" s="20">
        <v>99</v>
      </c>
      <c r="J1049" s="19" t="s">
        <v>568</v>
      </c>
      <c r="K1049" s="103" t="s">
        <v>1331</v>
      </c>
      <c r="L1049" s="21">
        <v>40273</v>
      </c>
      <c r="M1049" s="21">
        <v>51218</v>
      </c>
      <c r="N1049" s="34">
        <v>360</v>
      </c>
      <c r="O1049" s="34">
        <v>28</v>
      </c>
      <c r="P1049" s="34">
        <v>228</v>
      </c>
      <c r="Q1049" s="34">
        <v>28</v>
      </c>
      <c r="R1049" s="52">
        <v>28</v>
      </c>
      <c r="S1049" s="356">
        <v>998511</v>
      </c>
      <c r="T1049" s="26">
        <v>0.03</v>
      </c>
      <c r="U1049" s="27">
        <v>8.6499999999999994E-2</v>
      </c>
      <c r="V1049" s="256">
        <v>5750.835409833001</v>
      </c>
      <c r="W1049" s="257">
        <v>642674.63925214089</v>
      </c>
      <c r="X1049" s="257">
        <v>355836.36074785911</v>
      </c>
      <c r="Y1049" s="257">
        <v>126467.06255900292</v>
      </c>
      <c r="Z1049" s="257">
        <v>66752.521882598419</v>
      </c>
      <c r="AA1049" s="257">
        <v>59714.540676404504</v>
      </c>
      <c r="AB1049" s="257">
        <v>43699.202197105507</v>
      </c>
      <c r="AC1049" s="257"/>
      <c r="AD1049" s="257">
        <v>668515.83418976923</v>
      </c>
      <c r="AE1049" s="257">
        <v>312679.47344190022</v>
      </c>
    </row>
    <row r="1050" spans="2:31">
      <c r="B1050" s="81">
        <v>41152</v>
      </c>
      <c r="C1050" s="81">
        <v>41152</v>
      </c>
      <c r="D1050" s="81">
        <v>41152</v>
      </c>
      <c r="E1050" s="203">
        <v>4228</v>
      </c>
      <c r="F1050" s="82" t="s">
        <v>1053</v>
      </c>
      <c r="G1050" s="82" t="s">
        <v>505</v>
      </c>
      <c r="H1050" s="19">
        <v>143105237</v>
      </c>
      <c r="I1050" s="20">
        <v>99</v>
      </c>
      <c r="J1050" s="19" t="s">
        <v>661</v>
      </c>
      <c r="K1050" s="103" t="s">
        <v>1331</v>
      </c>
      <c r="L1050" s="21">
        <v>40150</v>
      </c>
      <c r="M1050" s="21">
        <v>43800</v>
      </c>
      <c r="N1050" s="34">
        <v>120</v>
      </c>
      <c r="O1050" s="34">
        <v>32</v>
      </c>
      <c r="P1050" s="34">
        <v>120</v>
      </c>
      <c r="Q1050" s="34">
        <v>32</v>
      </c>
      <c r="R1050" s="52">
        <v>32</v>
      </c>
      <c r="S1050" s="356">
        <v>5000065</v>
      </c>
      <c r="T1050" s="26">
        <v>0.03</v>
      </c>
      <c r="U1050" s="27">
        <v>8.6499999999999994E-2</v>
      </c>
      <c r="V1050" s="256">
        <v>48280.999994036079</v>
      </c>
      <c r="W1050" s="257">
        <v>3868999.4687665347</v>
      </c>
      <c r="X1050" s="257">
        <v>1131065.5312334653</v>
      </c>
      <c r="Y1050" s="257">
        <v>813999.58402229298</v>
      </c>
      <c r="Z1050" s="257">
        <v>354507.36652992998</v>
      </c>
      <c r="AA1050" s="257">
        <v>459492.21749236301</v>
      </c>
      <c r="AB1050" s="257">
        <v>158746.03947136356</v>
      </c>
      <c r="AC1050" s="257"/>
      <c r="AD1050" s="257">
        <v>1924720.5305177339</v>
      </c>
      <c r="AE1050" s="257">
        <v>793654.99928421818</v>
      </c>
    </row>
    <row r="1051" spans="2:31">
      <c r="B1051" s="81">
        <v>41152</v>
      </c>
      <c r="C1051" s="81">
        <v>41152</v>
      </c>
      <c r="D1051" s="81">
        <v>41152</v>
      </c>
      <c r="E1051" s="203">
        <v>2103</v>
      </c>
      <c r="F1051" s="82" t="s">
        <v>1053</v>
      </c>
      <c r="G1051" s="82" t="s">
        <v>505</v>
      </c>
      <c r="H1051" s="19">
        <v>143153533</v>
      </c>
      <c r="I1051" s="20">
        <v>99</v>
      </c>
      <c r="J1051" s="19" t="s">
        <v>783</v>
      </c>
      <c r="K1051" s="103" t="s">
        <v>1331</v>
      </c>
      <c r="L1051" s="21">
        <v>40331</v>
      </c>
      <c r="M1051" s="21">
        <v>49461</v>
      </c>
      <c r="N1051" s="34">
        <v>300</v>
      </c>
      <c r="O1051" s="34">
        <v>26</v>
      </c>
      <c r="P1051" s="34">
        <v>228</v>
      </c>
      <c r="Q1051" s="34">
        <v>26</v>
      </c>
      <c r="R1051" s="52">
        <v>26</v>
      </c>
      <c r="S1051" s="356">
        <v>209189</v>
      </c>
      <c r="T1051" s="26">
        <v>0.03</v>
      </c>
      <c r="U1051" s="27">
        <v>8.6499999999999994E-2</v>
      </c>
      <c r="V1051" s="256">
        <v>1204.8054638832778</v>
      </c>
      <c r="W1051" s="257">
        <v>134640.94547833333</v>
      </c>
      <c r="X1051" s="257">
        <v>74548.054521666665</v>
      </c>
      <c r="Y1051" s="257">
        <v>24652.130829876405</v>
      </c>
      <c r="Z1051" s="257">
        <v>13032.05489183164</v>
      </c>
      <c r="AA1051" s="257">
        <v>11620.075938044765</v>
      </c>
      <c r="AB1051" s="257">
        <v>8501.0939366812854</v>
      </c>
      <c r="AC1051" s="257"/>
      <c r="AD1051" s="257">
        <v>140054.70028705135</v>
      </c>
      <c r="AE1051" s="257">
        <v>65506.645765382244</v>
      </c>
    </row>
    <row r="1052" spans="2:31">
      <c r="B1052" s="81">
        <v>41152</v>
      </c>
      <c r="C1052" s="81">
        <v>41152</v>
      </c>
      <c r="D1052" s="81">
        <v>41152</v>
      </c>
      <c r="E1052" s="203">
        <v>10318</v>
      </c>
      <c r="F1052" s="82" t="s">
        <v>1053</v>
      </c>
      <c r="G1052" s="82" t="s">
        <v>505</v>
      </c>
      <c r="H1052" s="19">
        <v>143517748</v>
      </c>
      <c r="I1052" s="20">
        <v>99</v>
      </c>
      <c r="J1052" s="19" t="s">
        <v>103</v>
      </c>
      <c r="K1052" s="103" t="s">
        <v>1331</v>
      </c>
      <c r="L1052" s="21">
        <v>40262</v>
      </c>
      <c r="M1052" s="21">
        <v>50852</v>
      </c>
      <c r="N1052" s="34">
        <v>348</v>
      </c>
      <c r="O1052" s="34">
        <v>28</v>
      </c>
      <c r="P1052" s="34">
        <v>228</v>
      </c>
      <c r="Q1052" s="34">
        <v>28</v>
      </c>
      <c r="R1052" s="52">
        <v>28</v>
      </c>
      <c r="S1052" s="356">
        <v>2422700</v>
      </c>
      <c r="T1052" s="26">
        <v>0.03</v>
      </c>
      <c r="U1052" s="27">
        <v>8.6499999999999994E-2</v>
      </c>
      <c r="V1052" s="256">
        <v>13953.325448995965</v>
      </c>
      <c r="W1052" s="257">
        <v>1559329.6904252048</v>
      </c>
      <c r="X1052" s="257">
        <v>863370.30957479519</v>
      </c>
      <c r="Y1052" s="257">
        <v>306848.65010169777</v>
      </c>
      <c r="Z1052" s="257">
        <v>161962.49692288943</v>
      </c>
      <c r="AA1052" s="257">
        <v>144886.15317880834</v>
      </c>
      <c r="AB1052" s="257">
        <v>106027.9327547994</v>
      </c>
      <c r="AC1052" s="257"/>
      <c r="AD1052" s="257">
        <v>1622028.5119458428</v>
      </c>
      <c r="AE1052" s="257">
        <v>758658.2023710215</v>
      </c>
    </row>
    <row r="1053" spans="2:31">
      <c r="B1053" s="81">
        <v>41152</v>
      </c>
      <c r="C1053" s="81">
        <v>41152</v>
      </c>
      <c r="D1053" s="81">
        <v>41152</v>
      </c>
      <c r="E1053" s="203">
        <v>2038</v>
      </c>
      <c r="F1053" s="82" t="s">
        <v>1053</v>
      </c>
      <c r="G1053" s="82" t="s">
        <v>505</v>
      </c>
      <c r="H1053" s="19">
        <v>143526852</v>
      </c>
      <c r="I1053" s="20">
        <v>4</v>
      </c>
      <c r="J1053" s="19" t="s">
        <v>109</v>
      </c>
      <c r="K1053" s="103" t="s">
        <v>1331</v>
      </c>
      <c r="L1053" s="21">
        <v>34509</v>
      </c>
      <c r="M1053" s="21">
        <v>41790</v>
      </c>
      <c r="N1053" s="34">
        <v>239</v>
      </c>
      <c r="O1053" s="34">
        <v>217</v>
      </c>
      <c r="P1053" s="34">
        <v>228</v>
      </c>
      <c r="Q1053" s="34">
        <v>217</v>
      </c>
      <c r="R1053" s="52">
        <v>217</v>
      </c>
      <c r="S1053" s="356">
        <v>211658</v>
      </c>
      <c r="T1053" s="26">
        <v>4.0500000000000008E-2</v>
      </c>
      <c r="U1053" s="27">
        <v>8.6499999999999994E-2</v>
      </c>
      <c r="V1053" s="256">
        <v>1332.3498407261786</v>
      </c>
      <c r="W1053" s="257">
        <v>148894.4461499046</v>
      </c>
      <c r="X1053" s="257">
        <v>62763.553850095399</v>
      </c>
      <c r="Y1053" s="257">
        <v>154266.76266363819</v>
      </c>
      <c r="Z1053" s="257">
        <v>91825.272422860973</v>
      </c>
      <c r="AA1053" s="257">
        <v>62441.490240777217</v>
      </c>
      <c r="AB1053" s="257">
        <v>59735.487655573248</v>
      </c>
      <c r="AC1053" s="257"/>
      <c r="AD1053" s="257">
        <v>154881.31753566096</v>
      </c>
      <c r="AE1053" s="257">
        <v>92117.76368556144</v>
      </c>
    </row>
    <row r="1054" spans="2:31">
      <c r="B1054" s="81">
        <v>41152</v>
      </c>
      <c r="C1054" s="81">
        <v>41152</v>
      </c>
      <c r="D1054" s="81">
        <v>41152</v>
      </c>
      <c r="E1054" s="203">
        <v>4047</v>
      </c>
      <c r="F1054" s="82" t="s">
        <v>1053</v>
      </c>
      <c r="G1054" s="82" t="s">
        <v>505</v>
      </c>
      <c r="H1054" s="19">
        <v>143725952</v>
      </c>
      <c r="I1054" s="20">
        <v>99</v>
      </c>
      <c r="J1054" s="19" t="s">
        <v>1612</v>
      </c>
      <c r="K1054" s="103" t="s">
        <v>1331</v>
      </c>
      <c r="L1054" s="21">
        <v>40196</v>
      </c>
      <c r="M1054" s="21">
        <v>51158</v>
      </c>
      <c r="N1054" s="34">
        <v>360</v>
      </c>
      <c r="O1054" s="34">
        <v>30</v>
      </c>
      <c r="P1054" s="34">
        <v>228</v>
      </c>
      <c r="Q1054" s="34">
        <v>30</v>
      </c>
      <c r="R1054" s="52">
        <v>30</v>
      </c>
      <c r="S1054" s="356">
        <v>1500223</v>
      </c>
      <c r="T1054" s="26">
        <v>0.03</v>
      </c>
      <c r="U1054" s="27">
        <v>8.6499999999999994E-2</v>
      </c>
      <c r="V1054" s="256">
        <v>8640.401108296146</v>
      </c>
      <c r="W1054" s="257">
        <v>965593.0433643338</v>
      </c>
      <c r="X1054" s="257">
        <v>534629.9566356662</v>
      </c>
      <c r="Y1054" s="257">
        <v>203169.04190623772</v>
      </c>
      <c r="Z1054" s="257">
        <v>107072.81894211189</v>
      </c>
      <c r="AA1054" s="257">
        <v>96096.222964125831</v>
      </c>
      <c r="AB1054" s="257">
        <v>70346.046925745555</v>
      </c>
      <c r="AC1054" s="257"/>
      <c r="AD1054" s="257">
        <v>1004418.409327167</v>
      </c>
      <c r="AE1054" s="257">
        <v>469788.45269148558</v>
      </c>
    </row>
    <row r="1055" spans="2:31">
      <c r="B1055" s="81">
        <v>41152</v>
      </c>
      <c r="C1055" s="81">
        <v>41152</v>
      </c>
      <c r="D1055" s="81">
        <v>41152</v>
      </c>
      <c r="E1055" s="203">
        <v>3003</v>
      </c>
      <c r="F1055" s="82" t="s">
        <v>1053</v>
      </c>
      <c r="G1055" s="82" t="s">
        <v>505</v>
      </c>
      <c r="H1055" s="19">
        <v>143991792</v>
      </c>
      <c r="I1055" s="20">
        <v>98</v>
      </c>
      <c r="J1055" s="19" t="s">
        <v>1387</v>
      </c>
      <c r="K1055" s="103" t="s">
        <v>1333</v>
      </c>
      <c r="L1055" s="21">
        <v>40424</v>
      </c>
      <c r="M1055" s="21">
        <v>42248</v>
      </c>
      <c r="N1055" s="34">
        <v>60</v>
      </c>
      <c r="O1055" s="34">
        <v>23</v>
      </c>
      <c r="P1055" s="34">
        <v>60</v>
      </c>
      <c r="Q1055" s="34">
        <v>23</v>
      </c>
      <c r="R1055" s="52">
        <v>23</v>
      </c>
      <c r="S1055" s="356">
        <v>240733</v>
      </c>
      <c r="T1055" s="26">
        <v>0.05</v>
      </c>
      <c r="U1055" s="27">
        <v>0.104</v>
      </c>
      <c r="V1055" s="256">
        <v>4542.9286888236693</v>
      </c>
      <c r="W1055" s="257">
        <v>211846.89695967268</v>
      </c>
      <c r="X1055" s="257">
        <v>28886.103040327318</v>
      </c>
      <c r="Y1055" s="257">
        <v>35916.559363692744</v>
      </c>
      <c r="Z1055" s="257">
        <v>19227.485426464351</v>
      </c>
      <c r="AA1055" s="257">
        <v>16689.073937228393</v>
      </c>
      <c r="AB1055" s="257">
        <v>2913.9489909102117</v>
      </c>
      <c r="AC1055" s="257"/>
      <c r="AD1055" s="257">
        <v>60728.824369744958</v>
      </c>
      <c r="AE1055" s="257">
        <v>31842.721329420896</v>
      </c>
    </row>
    <row r="1056" spans="2:31">
      <c r="B1056" s="81">
        <v>41152</v>
      </c>
      <c r="C1056" s="81">
        <v>41152</v>
      </c>
      <c r="D1056" s="81">
        <v>41152</v>
      </c>
      <c r="E1056" s="203">
        <v>4216</v>
      </c>
      <c r="F1056" s="82" t="s">
        <v>1053</v>
      </c>
      <c r="G1056" s="82" t="s">
        <v>505</v>
      </c>
      <c r="H1056" s="19">
        <v>143991849</v>
      </c>
      <c r="I1056" s="20">
        <v>98</v>
      </c>
      <c r="J1056" s="19" t="s">
        <v>1389</v>
      </c>
      <c r="K1056" s="103" t="s">
        <v>1333</v>
      </c>
      <c r="L1056" s="21">
        <v>40366</v>
      </c>
      <c r="M1056" s="21">
        <v>42186</v>
      </c>
      <c r="N1056" s="34">
        <v>60</v>
      </c>
      <c r="O1056" s="34">
        <v>25</v>
      </c>
      <c r="P1056" s="34">
        <v>60</v>
      </c>
      <c r="Q1056" s="34">
        <v>25</v>
      </c>
      <c r="R1056" s="52">
        <v>25</v>
      </c>
      <c r="S1056" s="356">
        <v>195677</v>
      </c>
      <c r="T1056" s="26">
        <v>0.05</v>
      </c>
      <c r="U1056" s="27">
        <v>0.104</v>
      </c>
      <c r="V1056" s="256">
        <v>3692.6663857591157</v>
      </c>
      <c r="W1056" s="257">
        <v>172197.26940792444</v>
      </c>
      <c r="X1056" s="257">
        <v>23479.730592075561</v>
      </c>
      <c r="Y1056" s="257">
        <v>31189.744191421134</v>
      </c>
      <c r="Z1056" s="257">
        <v>16668.765174167798</v>
      </c>
      <c r="AA1056" s="257">
        <v>14520.979017253336</v>
      </c>
      <c r="AB1056" s="257">
        <v>2574.5318631661798</v>
      </c>
      <c r="AC1056" s="257"/>
      <c r="AD1056" s="257">
        <v>49362.713737620434</v>
      </c>
      <c r="AE1056" s="257">
        <v>25882.983145547536</v>
      </c>
    </row>
    <row r="1057" spans="2:31">
      <c r="B1057" s="81">
        <v>41152</v>
      </c>
      <c r="C1057" s="81">
        <v>41152</v>
      </c>
      <c r="D1057" s="81">
        <v>41152</v>
      </c>
      <c r="E1057" s="203">
        <v>4127</v>
      </c>
      <c r="F1057" s="82" t="s">
        <v>1053</v>
      </c>
      <c r="G1057" s="82" t="s">
        <v>506</v>
      </c>
      <c r="H1057" s="19">
        <v>143992977</v>
      </c>
      <c r="I1057" s="20">
        <v>98</v>
      </c>
      <c r="J1057" s="19" t="s">
        <v>1406</v>
      </c>
      <c r="K1057" s="103" t="s">
        <v>1332</v>
      </c>
      <c r="L1057" s="21">
        <v>40459</v>
      </c>
      <c r="M1057" s="21">
        <v>42278</v>
      </c>
      <c r="N1057" s="34">
        <v>60</v>
      </c>
      <c r="O1057" s="34">
        <v>22</v>
      </c>
      <c r="P1057" s="34">
        <v>60</v>
      </c>
      <c r="Q1057" s="34">
        <v>22</v>
      </c>
      <c r="R1057" s="52">
        <v>22</v>
      </c>
      <c r="S1057" s="356">
        <v>80189</v>
      </c>
      <c r="T1057" s="26">
        <v>0.05</v>
      </c>
      <c r="U1057" s="27">
        <v>9.4E-2</v>
      </c>
      <c r="V1057" s="256">
        <v>1513.265354679588</v>
      </c>
      <c r="W1057" s="257">
        <v>72221.805709342501</v>
      </c>
      <c r="X1057" s="257">
        <v>7967.1942906574986</v>
      </c>
      <c r="Y1057" s="257">
        <v>10638.707503694595</v>
      </c>
      <c r="Z1057" s="257">
        <v>6183.5725749273734</v>
      </c>
      <c r="AA1057" s="257">
        <v>4455.1349287672219</v>
      </c>
      <c r="AB1057" s="257">
        <v>768.76436137923224</v>
      </c>
      <c r="AC1057" s="257"/>
      <c r="AD1057" s="257">
        <v>18574.115571433191</v>
      </c>
      <c r="AE1057" s="257">
        <v>10606.921280775523</v>
      </c>
    </row>
    <row r="1058" spans="2:31">
      <c r="B1058" s="81">
        <v>41152</v>
      </c>
      <c r="C1058" s="81">
        <v>41152</v>
      </c>
      <c r="D1058" s="81">
        <v>41152</v>
      </c>
      <c r="E1058" s="203">
        <v>4279</v>
      </c>
      <c r="F1058" s="82" t="s">
        <v>1053</v>
      </c>
      <c r="G1058" s="82" t="s">
        <v>505</v>
      </c>
      <c r="H1058" s="19">
        <v>143993337</v>
      </c>
      <c r="I1058" s="20">
        <v>98</v>
      </c>
      <c r="J1058" s="19" t="s">
        <v>1051</v>
      </c>
      <c r="K1058" s="103" t="s">
        <v>1332</v>
      </c>
      <c r="L1058" s="21">
        <v>40501</v>
      </c>
      <c r="M1058" s="21">
        <v>42339</v>
      </c>
      <c r="N1058" s="34">
        <v>60</v>
      </c>
      <c r="O1058" s="34">
        <v>20</v>
      </c>
      <c r="P1058" s="34">
        <v>60</v>
      </c>
      <c r="Q1058" s="34">
        <v>20</v>
      </c>
      <c r="R1058" s="52">
        <v>20</v>
      </c>
      <c r="S1058" s="356">
        <v>206172</v>
      </c>
      <c r="T1058" s="26">
        <v>0.05</v>
      </c>
      <c r="U1058" s="27">
        <v>9.4E-2</v>
      </c>
      <c r="V1058" s="256">
        <v>3890.7199828530092</v>
      </c>
      <c r="W1058" s="257">
        <v>185687.73929973633</v>
      </c>
      <c r="X1058" s="257">
        <v>20484.260700263665</v>
      </c>
      <c r="Y1058" s="257">
        <v>25289.019779350023</v>
      </c>
      <c r="Z1058" s="257">
        <v>14719.849280687389</v>
      </c>
      <c r="AA1058" s="257">
        <v>10569.170498662634</v>
      </c>
      <c r="AB1058" s="257">
        <v>1796.8649737073392</v>
      </c>
      <c r="AC1058" s="257"/>
      <c r="AD1058" s="257">
        <v>47755.459671445271</v>
      </c>
      <c r="AE1058" s="257">
        <v>27271.19897118122</v>
      </c>
    </row>
    <row r="1059" spans="2:31">
      <c r="B1059" s="81">
        <v>41152</v>
      </c>
      <c r="C1059" s="81">
        <v>41152</v>
      </c>
      <c r="D1059" s="81">
        <v>41152</v>
      </c>
      <c r="E1059" s="203">
        <v>4176</v>
      </c>
      <c r="F1059" s="82" t="s">
        <v>1053</v>
      </c>
      <c r="G1059" s="82" t="s">
        <v>506</v>
      </c>
      <c r="H1059" s="109">
        <v>143993256</v>
      </c>
      <c r="I1059" s="110">
        <v>98</v>
      </c>
      <c r="J1059" s="109" t="s">
        <v>1562</v>
      </c>
      <c r="K1059" s="103" t="s">
        <v>1332</v>
      </c>
      <c r="L1059" s="111">
        <v>40529</v>
      </c>
      <c r="M1059" s="111">
        <v>42370</v>
      </c>
      <c r="N1059" s="34">
        <v>61</v>
      </c>
      <c r="O1059" s="34">
        <v>19</v>
      </c>
      <c r="P1059" s="34">
        <v>60</v>
      </c>
      <c r="Q1059" s="34">
        <v>19</v>
      </c>
      <c r="R1059" s="52">
        <v>19</v>
      </c>
      <c r="S1059" s="359">
        <v>76500</v>
      </c>
      <c r="T1059" s="112">
        <v>0.05</v>
      </c>
      <c r="U1059" s="27">
        <v>9.4E-2</v>
      </c>
      <c r="V1059" s="256">
        <v>1443.6493737668318</v>
      </c>
      <c r="W1059" s="257">
        <v>68899.327049404543</v>
      </c>
      <c r="X1059" s="257">
        <v>7600.6729505954572</v>
      </c>
      <c r="Y1059" s="257">
        <v>8988.220026058405</v>
      </c>
      <c r="Z1059" s="257">
        <v>5235.5157251472147</v>
      </c>
      <c r="AA1059" s="257">
        <v>3752.7043009111903</v>
      </c>
      <c r="AB1059" s="257">
        <v>633.38941254962151</v>
      </c>
      <c r="AC1059" s="257"/>
      <c r="AD1059" s="257">
        <v>17719.635376605769</v>
      </c>
      <c r="AE1059" s="257">
        <v>10118.96242601015</v>
      </c>
    </row>
    <row r="1060" spans="2:31">
      <c r="B1060" s="81">
        <v>41152</v>
      </c>
      <c r="C1060" s="81">
        <v>41152</v>
      </c>
      <c r="D1060" s="81">
        <v>41152</v>
      </c>
      <c r="E1060" s="203">
        <v>484</v>
      </c>
      <c r="F1060" s="82" t="s">
        <v>1053</v>
      </c>
      <c r="G1060" s="82" t="s">
        <v>506</v>
      </c>
      <c r="H1060" s="109">
        <v>143312623</v>
      </c>
      <c r="I1060" s="110">
        <v>99</v>
      </c>
      <c r="J1060" s="109" t="s">
        <v>1575</v>
      </c>
      <c r="K1060" s="103" t="s">
        <v>1334</v>
      </c>
      <c r="L1060" s="111">
        <v>40522</v>
      </c>
      <c r="M1060" s="111">
        <v>48914</v>
      </c>
      <c r="N1060" s="34">
        <v>276</v>
      </c>
      <c r="O1060" s="34">
        <v>20</v>
      </c>
      <c r="P1060" s="34">
        <v>228</v>
      </c>
      <c r="Q1060" s="34">
        <v>20</v>
      </c>
      <c r="R1060" s="52">
        <v>20</v>
      </c>
      <c r="S1060" s="359">
        <v>1030046</v>
      </c>
      <c r="T1060" s="112">
        <v>0.03</v>
      </c>
      <c r="U1060" s="27">
        <v>7.6499999999999999E-2</v>
      </c>
      <c r="V1060" s="256">
        <v>5932.4584411757542</v>
      </c>
      <c r="W1060" s="257">
        <v>712051.71153978654</v>
      </c>
      <c r="X1060" s="257">
        <v>317994.28846021346</v>
      </c>
      <c r="Y1060" s="257">
        <v>89032.836902983603</v>
      </c>
      <c r="Z1060" s="257">
        <v>49883.384585969943</v>
      </c>
      <c r="AA1060" s="257">
        <v>39149.45231701366</v>
      </c>
      <c r="AB1060" s="257">
        <v>27894.235829843288</v>
      </c>
      <c r="AC1060" s="257"/>
      <c r="AD1060" s="257">
        <v>640548.81304828962</v>
      </c>
      <c r="AE1060" s="257">
        <v>322554.52458804648</v>
      </c>
    </row>
    <row r="1061" spans="2:31">
      <c r="B1061" s="81">
        <v>41152</v>
      </c>
      <c r="C1061" s="81">
        <v>41152</v>
      </c>
      <c r="D1061" s="81">
        <v>41152</v>
      </c>
      <c r="E1061" s="203">
        <v>4228</v>
      </c>
      <c r="F1061" s="82" t="s">
        <v>1053</v>
      </c>
      <c r="G1061" s="82" t="s">
        <v>505</v>
      </c>
      <c r="H1061" s="19">
        <v>143987922</v>
      </c>
      <c r="I1061" s="20">
        <v>99</v>
      </c>
      <c r="J1061" s="19" t="s">
        <v>1576</v>
      </c>
      <c r="K1061" s="103" t="s">
        <v>1334</v>
      </c>
      <c r="L1061" s="21">
        <v>40521</v>
      </c>
      <c r="M1061" s="21">
        <v>44896</v>
      </c>
      <c r="N1061" s="34">
        <v>144</v>
      </c>
      <c r="O1061" s="34">
        <v>20</v>
      </c>
      <c r="P1061" s="34">
        <v>144</v>
      </c>
      <c r="Q1061" s="34">
        <v>20</v>
      </c>
      <c r="R1061" s="52">
        <v>20</v>
      </c>
      <c r="S1061" s="356">
        <v>2000032</v>
      </c>
      <c r="T1061" s="26">
        <v>0.03</v>
      </c>
      <c r="U1061" s="27">
        <v>7.6499999999999999E-2</v>
      </c>
      <c r="V1061" s="256">
        <v>16555.998680701661</v>
      </c>
      <c r="W1061" s="257">
        <v>1556959.6635250833</v>
      </c>
      <c r="X1061" s="257">
        <v>443072.33647491666</v>
      </c>
      <c r="Y1061" s="257">
        <v>190165.62531690404</v>
      </c>
      <c r="Z1061" s="257">
        <v>94429.320844396498</v>
      </c>
      <c r="AA1061" s="257">
        <v>95736.304472507545</v>
      </c>
      <c r="AB1061" s="257">
        <v>38865.994427624268</v>
      </c>
      <c r="AC1061" s="257"/>
      <c r="AD1061" s="257">
        <v>827104.14649596519</v>
      </c>
      <c r="AE1061" s="257">
        <v>384031.8100209948</v>
      </c>
    </row>
    <row r="1062" spans="2:31">
      <c r="B1062" s="81">
        <v>41152</v>
      </c>
      <c r="C1062" s="81">
        <v>41152</v>
      </c>
      <c r="D1062" s="81">
        <v>41152</v>
      </c>
      <c r="E1062" s="203">
        <v>3265</v>
      </c>
      <c r="F1062" s="82" t="s">
        <v>1053</v>
      </c>
      <c r="G1062" s="82" t="s">
        <v>506</v>
      </c>
      <c r="H1062" s="19">
        <v>143126471</v>
      </c>
      <c r="I1062" s="20">
        <v>99</v>
      </c>
      <c r="J1062" s="19" t="s">
        <v>75</v>
      </c>
      <c r="K1062" s="103" t="s">
        <v>1334</v>
      </c>
      <c r="L1062" s="21">
        <v>40550</v>
      </c>
      <c r="M1062" s="21">
        <v>51502</v>
      </c>
      <c r="N1062" s="34">
        <v>360</v>
      </c>
      <c r="O1062" s="34">
        <v>19</v>
      </c>
      <c r="P1062" s="34">
        <v>228</v>
      </c>
      <c r="Q1062" s="34">
        <v>19</v>
      </c>
      <c r="R1062" s="52">
        <v>19</v>
      </c>
      <c r="S1062" s="356">
        <v>1715116</v>
      </c>
      <c r="T1062" s="26">
        <v>0.03</v>
      </c>
      <c r="U1062" s="27">
        <v>7.6499999999999999E-2</v>
      </c>
      <c r="V1062" s="256">
        <v>9878.0582535106132</v>
      </c>
      <c r="W1062" s="257">
        <v>1185627.9071898463</v>
      </c>
      <c r="X1062" s="257">
        <v>529488.09281015373</v>
      </c>
      <c r="Y1062" s="257">
        <v>140986.71326774405</v>
      </c>
      <c r="Z1062" s="257">
        <v>79043.973144807067</v>
      </c>
      <c r="AA1062" s="257">
        <v>61942.740122936986</v>
      </c>
      <c r="AB1062" s="257">
        <v>44124.007734179482</v>
      </c>
      <c r="AC1062" s="257"/>
      <c r="AD1062" s="257">
        <v>1066569.3746105812</v>
      </c>
      <c r="AE1062" s="257">
        <v>537081.28180037858</v>
      </c>
    </row>
    <row r="1063" spans="2:31">
      <c r="B1063" s="81">
        <v>41152</v>
      </c>
      <c r="C1063" s="81">
        <v>41152</v>
      </c>
      <c r="D1063" s="81">
        <v>41152</v>
      </c>
      <c r="E1063" s="203">
        <v>4126</v>
      </c>
      <c r="F1063" s="82" t="s">
        <v>1053</v>
      </c>
      <c r="G1063" s="82" t="s">
        <v>506</v>
      </c>
      <c r="H1063" s="19">
        <v>143994511</v>
      </c>
      <c r="I1063" s="20">
        <v>98</v>
      </c>
      <c r="J1063" s="19" t="s">
        <v>1191</v>
      </c>
      <c r="K1063" s="103" t="s">
        <v>1337</v>
      </c>
      <c r="L1063" s="21">
        <v>40658</v>
      </c>
      <c r="M1063" s="21">
        <v>42491</v>
      </c>
      <c r="N1063" s="34">
        <v>60</v>
      </c>
      <c r="O1063" s="34">
        <v>15</v>
      </c>
      <c r="P1063" s="34">
        <v>60</v>
      </c>
      <c r="Q1063" s="34">
        <v>15</v>
      </c>
      <c r="R1063" s="52">
        <v>15</v>
      </c>
      <c r="S1063" s="356">
        <v>120127</v>
      </c>
      <c r="T1063" s="26">
        <v>0.05</v>
      </c>
      <c r="U1063" s="27">
        <v>9.9000000000000005E-2</v>
      </c>
      <c r="V1063" s="256">
        <v>2266.9446839540942</v>
      </c>
      <c r="W1063" s="257">
        <v>106942.07706040921</v>
      </c>
      <c r="X1063" s="257">
        <v>13184.92293959079</v>
      </c>
      <c r="Y1063" s="257">
        <v>11990.647457288002</v>
      </c>
      <c r="Z1063" s="257">
        <v>6721.0012270825227</v>
      </c>
      <c r="AA1063" s="257">
        <v>5269.6462302054788</v>
      </c>
      <c r="AB1063" s="257">
        <v>867.42914076255192</v>
      </c>
      <c r="AC1063" s="257"/>
      <c r="AD1063" s="257">
        <v>29074.603976838374</v>
      </c>
      <c r="AE1063" s="257">
        <v>15889.681037246026</v>
      </c>
    </row>
    <row r="1064" spans="2:31">
      <c r="B1064" s="81">
        <v>41152</v>
      </c>
      <c r="C1064" s="81">
        <v>41152</v>
      </c>
      <c r="D1064" s="81">
        <v>41152</v>
      </c>
      <c r="E1064" s="203">
        <v>567</v>
      </c>
      <c r="F1064" s="82" t="s">
        <v>1053</v>
      </c>
      <c r="G1064" s="82" t="s">
        <v>505</v>
      </c>
      <c r="H1064" s="19">
        <v>143994449</v>
      </c>
      <c r="I1064" s="20">
        <v>98</v>
      </c>
      <c r="J1064" s="19" t="s">
        <v>16</v>
      </c>
      <c r="K1064" s="103" t="s">
        <v>1337</v>
      </c>
      <c r="L1064" s="21">
        <v>40652</v>
      </c>
      <c r="M1064" s="21">
        <v>41365</v>
      </c>
      <c r="N1064" s="34">
        <v>23</v>
      </c>
      <c r="O1064" s="34">
        <v>15</v>
      </c>
      <c r="P1064" s="34">
        <v>23</v>
      </c>
      <c r="Q1064" s="34">
        <v>15</v>
      </c>
      <c r="R1064" s="52">
        <v>15</v>
      </c>
      <c r="S1064" s="356">
        <v>50021</v>
      </c>
      <c r="T1064" s="26">
        <v>0.05</v>
      </c>
      <c r="U1064" s="27">
        <v>9.9000000000000005E-2</v>
      </c>
      <c r="V1064" s="256">
        <v>2285.2250121416073</v>
      </c>
      <c r="W1064" s="257">
        <v>47696.094756318154</v>
      </c>
      <c r="X1064" s="257">
        <v>2324.9052436818456</v>
      </c>
      <c r="Y1064" s="257">
        <v>4203.6180539935358</v>
      </c>
      <c r="Z1064" s="257">
        <v>2201.0984016996536</v>
      </c>
      <c r="AA1064" s="257">
        <v>2002.5196522938822</v>
      </c>
      <c r="AB1064" s="257">
        <v>152.95429234748985</v>
      </c>
      <c r="AC1064" s="257"/>
      <c r="AD1064" s="257">
        <v>4864.0805229395346</v>
      </c>
      <c r="AE1064" s="257">
        <v>2539.175279257257</v>
      </c>
    </row>
    <row r="1065" spans="2:31">
      <c r="B1065" s="81">
        <v>41152</v>
      </c>
      <c r="C1065" s="81">
        <v>41152</v>
      </c>
      <c r="D1065" s="81">
        <v>41152</v>
      </c>
      <c r="E1065" s="203">
        <v>668</v>
      </c>
      <c r="F1065" s="82" t="s">
        <v>1053</v>
      </c>
      <c r="G1065" s="82" t="s">
        <v>505</v>
      </c>
      <c r="H1065" s="19">
        <v>143995097</v>
      </c>
      <c r="I1065" s="20">
        <v>98</v>
      </c>
      <c r="J1065" s="19" t="s">
        <v>1431</v>
      </c>
      <c r="K1065" s="103" t="s">
        <v>1337</v>
      </c>
      <c r="L1065" s="21">
        <v>40680</v>
      </c>
      <c r="M1065" s="21">
        <v>42522</v>
      </c>
      <c r="N1065" s="34">
        <v>61</v>
      </c>
      <c r="O1065" s="34">
        <v>14</v>
      </c>
      <c r="P1065" s="34">
        <v>60</v>
      </c>
      <c r="Q1065" s="34">
        <v>14</v>
      </c>
      <c r="R1065" s="52">
        <v>14</v>
      </c>
      <c r="S1065" s="356">
        <v>244122</v>
      </c>
      <c r="T1065" s="26">
        <v>0.05</v>
      </c>
      <c r="U1065" s="27">
        <v>9.9000000000000005E-2</v>
      </c>
      <c r="V1065" s="256">
        <v>4606.8832996432229</v>
      </c>
      <c r="W1065" s="257">
        <v>217327.60941454646</v>
      </c>
      <c r="X1065" s="257">
        <v>26794.390585453541</v>
      </c>
      <c r="Y1065" s="257">
        <v>22917.458053608963</v>
      </c>
      <c r="Z1065" s="257">
        <v>12856.405195987394</v>
      </c>
      <c r="AA1065" s="257">
        <v>10061.052857621569</v>
      </c>
      <c r="AB1065" s="257">
        <v>1645.2695973524103</v>
      </c>
      <c r="AC1065" s="257"/>
      <c r="AD1065" s="257">
        <v>59085.388564050823</v>
      </c>
      <c r="AE1065" s="257">
        <v>32290.997978594118</v>
      </c>
    </row>
    <row r="1066" spans="2:31">
      <c r="B1066" s="81">
        <v>41152</v>
      </c>
      <c r="C1066" s="81">
        <v>41152</v>
      </c>
      <c r="D1066" s="81">
        <v>41152</v>
      </c>
      <c r="E1066" s="203">
        <v>4259</v>
      </c>
      <c r="F1066" s="82" t="s">
        <v>1053</v>
      </c>
      <c r="G1066" s="82" t="s">
        <v>505</v>
      </c>
      <c r="H1066" s="19">
        <v>143995321</v>
      </c>
      <c r="I1066" s="20">
        <v>98</v>
      </c>
      <c r="J1066" s="19" t="s">
        <v>215</v>
      </c>
      <c r="K1066" s="103" t="s">
        <v>1337</v>
      </c>
      <c r="L1066" s="21">
        <v>40730</v>
      </c>
      <c r="M1066" s="21">
        <v>42552</v>
      </c>
      <c r="N1066" s="34">
        <v>60</v>
      </c>
      <c r="O1066" s="34">
        <v>13</v>
      </c>
      <c r="P1066" s="34">
        <v>60</v>
      </c>
      <c r="Q1066" s="34">
        <v>13</v>
      </c>
      <c r="R1066" s="52">
        <v>13</v>
      </c>
      <c r="S1066" s="356">
        <v>233603</v>
      </c>
      <c r="T1066" s="26">
        <v>0.05</v>
      </c>
      <c r="U1066" s="27">
        <v>9.9000000000000005E-2</v>
      </c>
      <c r="V1066" s="256">
        <v>4408.3767929418718</v>
      </c>
      <c r="W1066" s="257">
        <v>207963.15588954001</v>
      </c>
      <c r="X1066" s="257">
        <v>25639.844110459991</v>
      </c>
      <c r="Y1066" s="257">
        <v>20517.79571582433</v>
      </c>
      <c r="Z1066" s="257">
        <v>11519.875883199538</v>
      </c>
      <c r="AA1066" s="257">
        <v>8997.9198326247915</v>
      </c>
      <c r="AB1066" s="257">
        <v>1461.9209361227188</v>
      </c>
      <c r="AC1066" s="257"/>
      <c r="AD1066" s="257">
        <v>56539.451686976019</v>
      </c>
      <c r="AE1066" s="257">
        <v>30899.607576513048</v>
      </c>
    </row>
    <row r="1067" spans="2:31">
      <c r="B1067" s="81">
        <v>41152</v>
      </c>
      <c r="C1067" s="81">
        <v>41152</v>
      </c>
      <c r="D1067" s="81">
        <v>41152</v>
      </c>
      <c r="E1067" s="203">
        <v>200</v>
      </c>
      <c r="F1067" s="82" t="s">
        <v>1053</v>
      </c>
      <c r="G1067" s="82" t="s">
        <v>505</v>
      </c>
      <c r="H1067" s="19">
        <v>143121615</v>
      </c>
      <c r="I1067" s="20">
        <v>99</v>
      </c>
      <c r="J1067" s="19" t="s">
        <v>412</v>
      </c>
      <c r="K1067" s="103" t="s">
        <v>1335</v>
      </c>
      <c r="L1067" s="21">
        <v>40746</v>
      </c>
      <c r="M1067" s="21">
        <v>48427</v>
      </c>
      <c r="N1067" s="34">
        <v>253</v>
      </c>
      <c r="O1067" s="34">
        <v>12</v>
      </c>
      <c r="P1067" s="34">
        <v>228</v>
      </c>
      <c r="Q1067" s="34">
        <v>12</v>
      </c>
      <c r="R1067" s="52">
        <v>12</v>
      </c>
      <c r="S1067" s="356">
        <v>3859132</v>
      </c>
      <c r="T1067" s="26">
        <v>0.03</v>
      </c>
      <c r="U1067" s="27">
        <v>8.1500000000000003E-2</v>
      </c>
      <c r="V1067" s="256">
        <v>22226.327959150822</v>
      </c>
      <c r="W1067" s="257">
        <v>2573294.2051892579</v>
      </c>
      <c r="X1067" s="257">
        <v>1285837.7948107421</v>
      </c>
      <c r="Y1067" s="257">
        <v>207545.63133179673</v>
      </c>
      <c r="Z1067" s="257">
        <v>113681.11472494139</v>
      </c>
      <c r="AA1067" s="257">
        <v>93864.516606855337</v>
      </c>
      <c r="AB1067" s="257">
        <v>67675.673411091688</v>
      </c>
      <c r="AC1067" s="257"/>
      <c r="AD1067" s="257">
        <v>2494308.5694972049</v>
      </c>
      <c r="AE1067" s="257">
        <v>1208470.7746862937</v>
      </c>
    </row>
    <row r="1068" spans="2:31">
      <c r="B1068" s="81">
        <v>41152</v>
      </c>
      <c r="C1068" s="81">
        <v>41152</v>
      </c>
      <c r="D1068" s="81">
        <v>41152</v>
      </c>
      <c r="E1068" s="203">
        <v>10116</v>
      </c>
      <c r="F1068" s="82" t="s">
        <v>1053</v>
      </c>
      <c r="G1068" s="82" t="s">
        <v>505</v>
      </c>
      <c r="H1068" s="19">
        <v>143995895</v>
      </c>
      <c r="I1068" s="20">
        <v>98</v>
      </c>
      <c r="J1068" s="19" t="s">
        <v>536</v>
      </c>
      <c r="K1068" s="103" t="s">
        <v>1337</v>
      </c>
      <c r="L1068" s="21">
        <v>40767</v>
      </c>
      <c r="M1068" s="21">
        <v>42583</v>
      </c>
      <c r="N1068" s="34">
        <v>60</v>
      </c>
      <c r="O1068" s="34">
        <v>12</v>
      </c>
      <c r="P1068" s="34">
        <v>60</v>
      </c>
      <c r="Q1068" s="34">
        <v>12</v>
      </c>
      <c r="R1068" s="52">
        <v>12</v>
      </c>
      <c r="S1068" s="356">
        <v>93038</v>
      </c>
      <c r="T1068" s="26">
        <v>0.05</v>
      </c>
      <c r="U1068" s="27">
        <v>9.9000000000000005E-2</v>
      </c>
      <c r="V1068" s="256">
        <v>1755.7418357714837</v>
      </c>
      <c r="W1068" s="257">
        <v>82826.316860875173</v>
      </c>
      <c r="X1068" s="257">
        <v>10211.683139124827</v>
      </c>
      <c r="Y1068" s="257">
        <v>7599.5098350932731</v>
      </c>
      <c r="Z1068" s="257">
        <v>4270.4024023559141</v>
      </c>
      <c r="AA1068" s="257">
        <v>3329.107432737359</v>
      </c>
      <c r="AB1068" s="257">
        <v>537.45700732235923</v>
      </c>
      <c r="AC1068" s="257"/>
      <c r="AD1068" s="257">
        <v>22518.193285415316</v>
      </c>
      <c r="AE1068" s="257">
        <v>12306.510146289307</v>
      </c>
    </row>
    <row r="1069" spans="2:31">
      <c r="B1069" s="81">
        <v>41152</v>
      </c>
      <c r="C1069" s="81">
        <v>41152</v>
      </c>
      <c r="D1069" s="81">
        <v>41152</v>
      </c>
      <c r="E1069" s="203">
        <v>4073</v>
      </c>
      <c r="F1069" s="82" t="s">
        <v>1053</v>
      </c>
      <c r="G1069" s="82" t="s">
        <v>505</v>
      </c>
      <c r="H1069" s="19">
        <v>143995410</v>
      </c>
      <c r="I1069" s="20">
        <v>98</v>
      </c>
      <c r="J1069" s="19" t="s">
        <v>312</v>
      </c>
      <c r="K1069" s="103" t="s">
        <v>1337</v>
      </c>
      <c r="L1069" s="21">
        <v>40766</v>
      </c>
      <c r="M1069" s="21">
        <v>42948</v>
      </c>
      <c r="N1069" s="34">
        <v>72</v>
      </c>
      <c r="O1069" s="34">
        <v>12</v>
      </c>
      <c r="P1069" s="34">
        <v>60</v>
      </c>
      <c r="Q1069" s="34">
        <v>12</v>
      </c>
      <c r="R1069" s="52">
        <v>12</v>
      </c>
      <c r="S1069" s="356">
        <v>254802</v>
      </c>
      <c r="T1069" s="26">
        <v>0.05</v>
      </c>
      <c r="U1069" s="27">
        <v>9.9000000000000005E-2</v>
      </c>
      <c r="V1069" s="256">
        <v>4808.428074961259</v>
      </c>
      <c r="W1069" s="257">
        <v>226835.39186982435</v>
      </c>
      <c r="X1069" s="257">
        <v>27966.608130175649</v>
      </c>
      <c r="Y1069" s="257">
        <v>20812.681968673412</v>
      </c>
      <c r="Z1069" s="257">
        <v>11695.297329318038</v>
      </c>
      <c r="AA1069" s="257">
        <v>9117.384639355374</v>
      </c>
      <c r="AB1069" s="257">
        <v>1471.9267436934554</v>
      </c>
      <c r="AC1069" s="257"/>
      <c r="AD1069" s="257">
        <v>61670.292627855233</v>
      </c>
      <c r="AE1069" s="257">
        <v>33703.684497676302</v>
      </c>
    </row>
    <row r="1070" spans="2:31">
      <c r="B1070" s="81">
        <v>41152</v>
      </c>
      <c r="C1070" s="81">
        <v>41152</v>
      </c>
      <c r="D1070" s="81">
        <v>41152</v>
      </c>
      <c r="E1070" s="203">
        <v>10338</v>
      </c>
      <c r="F1070" s="82" t="s">
        <v>1053</v>
      </c>
      <c r="G1070" s="82" t="s">
        <v>505</v>
      </c>
      <c r="H1070" s="19">
        <v>143995933</v>
      </c>
      <c r="I1070" s="20">
        <v>98</v>
      </c>
      <c r="J1070" s="19" t="s">
        <v>1360</v>
      </c>
      <c r="K1070" s="103" t="s">
        <v>1337</v>
      </c>
      <c r="L1070" s="21">
        <v>40756</v>
      </c>
      <c r="M1070" s="21">
        <v>42583</v>
      </c>
      <c r="N1070" s="34">
        <v>60</v>
      </c>
      <c r="O1070" s="34">
        <v>12</v>
      </c>
      <c r="P1070" s="34">
        <v>60</v>
      </c>
      <c r="Q1070" s="34">
        <v>12</v>
      </c>
      <c r="R1070" s="52">
        <v>12</v>
      </c>
      <c r="S1070" s="356">
        <v>200472</v>
      </c>
      <c r="T1070" s="26">
        <v>0.05</v>
      </c>
      <c r="U1070" s="27">
        <v>9.9000000000000005E-2</v>
      </c>
      <c r="V1070" s="256">
        <v>3783.1539510821476</v>
      </c>
      <c r="W1070" s="257">
        <v>178468.55471671111</v>
      </c>
      <c r="X1070" s="257">
        <v>22003.445283288893</v>
      </c>
      <c r="Y1070" s="257">
        <v>16374.910635018148</v>
      </c>
      <c r="Z1070" s="257">
        <v>9201.5747372589158</v>
      </c>
      <c r="AA1070" s="257">
        <v>7173.3358977592325</v>
      </c>
      <c r="AB1070" s="257">
        <v>1158.0760675415206</v>
      </c>
      <c r="AC1070" s="257"/>
      <c r="AD1070" s="257">
        <v>48520.682348220922</v>
      </c>
      <c r="AE1070" s="257">
        <v>26517.237064929501</v>
      </c>
    </row>
    <row r="1071" spans="2:31">
      <c r="B1071" s="81">
        <v>41152</v>
      </c>
      <c r="C1071" s="81">
        <v>41152</v>
      </c>
      <c r="D1071" s="81">
        <v>41152</v>
      </c>
      <c r="E1071" s="203">
        <v>4228</v>
      </c>
      <c r="F1071" s="82" t="s">
        <v>1053</v>
      </c>
      <c r="G1071" s="82" t="s">
        <v>505</v>
      </c>
      <c r="H1071" s="19">
        <v>143989445</v>
      </c>
      <c r="I1071" s="20">
        <v>99</v>
      </c>
      <c r="J1071" s="19" t="s">
        <v>292</v>
      </c>
      <c r="K1071" s="103" t="s">
        <v>1335</v>
      </c>
      <c r="L1071" s="21">
        <v>40759</v>
      </c>
      <c r="M1071" s="21">
        <v>46966</v>
      </c>
      <c r="N1071" s="34">
        <v>204</v>
      </c>
      <c r="O1071" s="34">
        <v>12</v>
      </c>
      <c r="P1071" s="34">
        <v>204</v>
      </c>
      <c r="Q1071" s="34">
        <v>12</v>
      </c>
      <c r="R1071" s="52">
        <v>12</v>
      </c>
      <c r="S1071" s="356">
        <v>230054</v>
      </c>
      <c r="T1071" s="26">
        <v>0.03</v>
      </c>
      <c r="U1071" s="27">
        <v>8.1500000000000003E-2</v>
      </c>
      <c r="V1071" s="256">
        <v>1441.0000612271692</v>
      </c>
      <c r="W1071" s="257">
        <v>158837.46955459</v>
      </c>
      <c r="X1071" s="257">
        <v>71216.530445409997</v>
      </c>
      <c r="Y1071" s="257">
        <v>12779.152014875686</v>
      </c>
      <c r="Z1071" s="257">
        <v>6757.5549766472468</v>
      </c>
      <c r="AA1071" s="257">
        <v>6021.5970382284395</v>
      </c>
      <c r="AB1071" s="257">
        <v>3748.2384444952631</v>
      </c>
      <c r="AC1071" s="257"/>
      <c r="AD1071" s="257">
        <v>135126.54293575694</v>
      </c>
      <c r="AE1071" s="257">
        <v>63910.012490337002</v>
      </c>
    </row>
    <row r="1072" spans="2:31">
      <c r="B1072" s="81">
        <v>41152</v>
      </c>
      <c r="C1072" s="81">
        <v>41152</v>
      </c>
      <c r="D1072" s="81">
        <v>41152</v>
      </c>
      <c r="E1072" s="203">
        <v>215</v>
      </c>
      <c r="F1072" s="82" t="s">
        <v>1053</v>
      </c>
      <c r="G1072" s="82" t="s">
        <v>505</v>
      </c>
      <c r="H1072" s="19">
        <v>143995089</v>
      </c>
      <c r="I1072" s="20">
        <v>98</v>
      </c>
      <c r="J1072" s="19" t="s">
        <v>122</v>
      </c>
      <c r="K1072" s="103" t="s">
        <v>1337</v>
      </c>
      <c r="L1072" s="21">
        <v>40791</v>
      </c>
      <c r="M1072" s="21">
        <v>41518</v>
      </c>
      <c r="N1072" s="34">
        <v>24</v>
      </c>
      <c r="O1072" s="34">
        <v>11</v>
      </c>
      <c r="P1072" s="34">
        <v>24</v>
      </c>
      <c r="Q1072" s="34">
        <v>11</v>
      </c>
      <c r="R1072" s="52">
        <v>11</v>
      </c>
      <c r="S1072" s="356">
        <v>225468</v>
      </c>
      <c r="T1072" s="26">
        <v>0.05</v>
      </c>
      <c r="U1072" s="27">
        <v>9.9000000000000005E-2</v>
      </c>
      <c r="V1072" s="256">
        <v>9891.5945005609028</v>
      </c>
      <c r="W1072" s="257">
        <v>214573.86526290985</v>
      </c>
      <c r="X1072" s="257">
        <v>10894.134737090149</v>
      </c>
      <c r="Y1072" s="257">
        <v>15694.783294725494</v>
      </c>
      <c r="Z1072" s="257">
        <v>8256.557768187171</v>
      </c>
      <c r="AA1072" s="257">
        <v>7438.2255265383228</v>
      </c>
      <c r="AB1072" s="257">
        <v>525.59421977189322</v>
      </c>
      <c r="AC1072" s="257"/>
      <c r="AD1072" s="257">
        <v>22824.402750555226</v>
      </c>
      <c r="AE1072" s="257">
        <v>11930.268013462584</v>
      </c>
    </row>
    <row r="1073" spans="2:31">
      <c r="B1073" s="81">
        <v>41152</v>
      </c>
      <c r="C1073" s="81">
        <v>41152</v>
      </c>
      <c r="D1073" s="81">
        <v>41152</v>
      </c>
      <c r="E1073" s="203">
        <v>4047</v>
      </c>
      <c r="F1073" s="82" t="s">
        <v>1053</v>
      </c>
      <c r="G1073" s="82" t="s">
        <v>505</v>
      </c>
      <c r="H1073" s="19">
        <v>143457079</v>
      </c>
      <c r="I1073" s="20">
        <v>99</v>
      </c>
      <c r="J1073" s="19" t="s">
        <v>124</v>
      </c>
      <c r="K1073" s="103" t="s">
        <v>1335</v>
      </c>
      <c r="L1073" s="21">
        <v>40802</v>
      </c>
      <c r="M1073" s="21">
        <v>51775</v>
      </c>
      <c r="N1073" s="34">
        <v>361</v>
      </c>
      <c r="O1073" s="34">
        <v>10</v>
      </c>
      <c r="P1073" s="34">
        <v>228</v>
      </c>
      <c r="Q1073" s="34">
        <v>10</v>
      </c>
      <c r="R1073" s="52">
        <v>10</v>
      </c>
      <c r="S1073" s="356">
        <v>200531</v>
      </c>
      <c r="T1073" s="26">
        <v>0.03</v>
      </c>
      <c r="U1073" s="27">
        <v>8.1500000000000003E-2</v>
      </c>
      <c r="V1073" s="256">
        <v>1154.9404819468402</v>
      </c>
      <c r="W1073" s="257">
        <v>133715.36922313285</v>
      </c>
      <c r="X1073" s="257">
        <v>66815.630776867154</v>
      </c>
      <c r="Y1073" s="257">
        <v>9004.6944801869995</v>
      </c>
      <c r="Z1073" s="257">
        <v>4939.2511786794976</v>
      </c>
      <c r="AA1073" s="257">
        <v>4065.4433015075019</v>
      </c>
      <c r="AB1073" s="257">
        <v>2930.5101217924193</v>
      </c>
      <c r="AC1073" s="257"/>
      <c r="AD1073" s="257">
        <v>129611.06066075036</v>
      </c>
      <c r="AE1073" s="257">
        <v>62795.429883874742</v>
      </c>
    </row>
    <row r="1074" spans="2:31">
      <c r="B1074" s="81">
        <v>41152</v>
      </c>
      <c r="C1074" s="81">
        <v>41152</v>
      </c>
      <c r="D1074" s="81">
        <v>41152</v>
      </c>
      <c r="E1074" s="203">
        <v>2004</v>
      </c>
      <c r="F1074" s="82" t="s">
        <v>1053</v>
      </c>
      <c r="G1074" s="82" t="s">
        <v>505</v>
      </c>
      <c r="H1074" s="19">
        <v>143996409</v>
      </c>
      <c r="I1074" s="20">
        <v>98</v>
      </c>
      <c r="J1074" s="19" t="s">
        <v>875</v>
      </c>
      <c r="K1074" s="103" t="s">
        <v>1337</v>
      </c>
      <c r="L1074" s="21">
        <v>40836</v>
      </c>
      <c r="M1074" s="21">
        <v>42675</v>
      </c>
      <c r="N1074" s="34">
        <v>60</v>
      </c>
      <c r="O1074" s="34">
        <v>9</v>
      </c>
      <c r="P1074" s="34">
        <v>60</v>
      </c>
      <c r="Q1074" s="34">
        <v>9</v>
      </c>
      <c r="R1074" s="52">
        <v>9</v>
      </c>
      <c r="S1074" s="356">
        <v>234275</v>
      </c>
      <c r="T1074" s="26">
        <v>0.05</v>
      </c>
      <c r="U1074" s="27">
        <v>9.9000000000000005E-2</v>
      </c>
      <c r="V1074" s="256">
        <v>4421.0582619506476</v>
      </c>
      <c r="W1074" s="257">
        <v>208561.3983811081</v>
      </c>
      <c r="X1074" s="257">
        <v>25713.601618891902</v>
      </c>
      <c r="Y1074" s="257">
        <v>14668.02543495226</v>
      </c>
      <c r="Z1074" s="257">
        <v>8263.5202749479395</v>
      </c>
      <c r="AA1074" s="257">
        <v>6404.5051600043207</v>
      </c>
      <c r="AB1074" s="257">
        <v>1015.0105902194172</v>
      </c>
      <c r="AC1074" s="257"/>
      <c r="AD1074" s="257">
        <v>56702.097335934479</v>
      </c>
      <c r="AE1074" s="257">
        <v>30988.495717039586</v>
      </c>
    </row>
    <row r="1075" spans="2:31">
      <c r="B1075" s="81">
        <v>41152</v>
      </c>
      <c r="C1075" s="81">
        <v>41152</v>
      </c>
      <c r="D1075" s="81">
        <v>41152</v>
      </c>
      <c r="E1075" s="203">
        <v>668</v>
      </c>
      <c r="F1075" s="82" t="s">
        <v>1053</v>
      </c>
      <c r="G1075" s="82" t="s">
        <v>505</v>
      </c>
      <c r="H1075" s="19">
        <v>143996468</v>
      </c>
      <c r="I1075" s="20">
        <v>98</v>
      </c>
      <c r="J1075" s="19" t="s">
        <v>1431</v>
      </c>
      <c r="K1075" s="103" t="s">
        <v>1337</v>
      </c>
      <c r="L1075" s="21">
        <v>40868</v>
      </c>
      <c r="M1075" s="21">
        <v>42705</v>
      </c>
      <c r="N1075" s="34">
        <v>60</v>
      </c>
      <c r="O1075" s="34">
        <v>8</v>
      </c>
      <c r="P1075" s="34">
        <v>60</v>
      </c>
      <c r="Q1075" s="34">
        <v>8</v>
      </c>
      <c r="R1075" s="52">
        <v>8</v>
      </c>
      <c r="S1075" s="356">
        <v>93723</v>
      </c>
      <c r="T1075" s="26">
        <v>0.05</v>
      </c>
      <c r="U1075" s="27">
        <v>9.9000000000000005E-2</v>
      </c>
      <c r="V1075" s="256">
        <v>1768.6686308176311</v>
      </c>
      <c r="W1075" s="257">
        <v>83436.132495881306</v>
      </c>
      <c r="X1075" s="257">
        <v>10286.867504118694</v>
      </c>
      <c r="Y1075" s="257">
        <v>5253.0703141876593</v>
      </c>
      <c r="Z1075" s="257">
        <v>2961.9682422344799</v>
      </c>
      <c r="AA1075" s="257">
        <v>2291.1020719531793</v>
      </c>
      <c r="AB1075" s="257">
        <v>360.94271944276119</v>
      </c>
      <c r="AC1075" s="257"/>
      <c r="AD1075" s="257">
        <v>22683.985353178075</v>
      </c>
      <c r="AE1075" s="257">
        <v>12397.117849058146</v>
      </c>
    </row>
    <row r="1076" spans="2:31">
      <c r="B1076" s="81">
        <v>41152</v>
      </c>
      <c r="C1076" s="81">
        <v>41152</v>
      </c>
      <c r="D1076" s="81">
        <v>41152</v>
      </c>
      <c r="E1076" s="203">
        <v>4126</v>
      </c>
      <c r="F1076" s="82" t="s">
        <v>1053</v>
      </c>
      <c r="G1076" s="82" t="s">
        <v>506</v>
      </c>
      <c r="H1076" s="19">
        <v>143996778</v>
      </c>
      <c r="I1076" s="20">
        <v>99</v>
      </c>
      <c r="J1076" s="19" t="s">
        <v>1694</v>
      </c>
      <c r="K1076" s="103" t="s">
        <v>1335</v>
      </c>
      <c r="L1076" s="21">
        <v>40865</v>
      </c>
      <c r="M1076" s="21">
        <v>51836</v>
      </c>
      <c r="N1076" s="34">
        <v>361</v>
      </c>
      <c r="O1076" s="34">
        <v>8</v>
      </c>
      <c r="P1076" s="34">
        <v>228</v>
      </c>
      <c r="Q1076" s="34">
        <v>8</v>
      </c>
      <c r="R1076" s="52">
        <v>8</v>
      </c>
      <c r="S1076" s="356">
        <v>1903377</v>
      </c>
      <c r="T1076" s="26">
        <v>0.03</v>
      </c>
      <c r="U1076" s="27">
        <v>8.1500000000000003E-2</v>
      </c>
      <c r="V1076" s="256">
        <v>10962.33076036389</v>
      </c>
      <c r="W1076" s="257">
        <v>1269184.107822825</v>
      </c>
      <c r="X1076" s="257">
        <v>634192.89217717503</v>
      </c>
      <c r="Y1076" s="257">
        <v>68507.443825138398</v>
      </c>
      <c r="Z1076" s="257">
        <v>37631.089661792634</v>
      </c>
      <c r="AA1076" s="257">
        <v>30876.354163345764</v>
      </c>
      <c r="AB1076" s="257">
        <v>22252.382181655263</v>
      </c>
      <c r="AC1076" s="257"/>
      <c r="AD1076" s="257">
        <v>1230227.3055401761</v>
      </c>
      <c r="AE1076" s="257">
        <v>596034.41336292145</v>
      </c>
    </row>
    <row r="1077" spans="2:31">
      <c r="B1077" s="81">
        <v>41152</v>
      </c>
      <c r="C1077" s="81">
        <v>41152</v>
      </c>
      <c r="D1077" s="81">
        <v>41152</v>
      </c>
      <c r="E1077" s="203">
        <v>670</v>
      </c>
      <c r="F1077" s="82" t="s">
        <v>1053</v>
      </c>
      <c r="G1077" s="82" t="s">
        <v>505</v>
      </c>
      <c r="H1077" s="19">
        <v>143996093</v>
      </c>
      <c r="I1077" s="20">
        <v>98</v>
      </c>
      <c r="J1077" s="19" t="s">
        <v>1558</v>
      </c>
      <c r="K1077" s="103" t="s">
        <v>1337</v>
      </c>
      <c r="L1077" s="21">
        <v>40898</v>
      </c>
      <c r="M1077" s="21">
        <v>43101</v>
      </c>
      <c r="N1077" s="34">
        <v>72</v>
      </c>
      <c r="O1077" s="34">
        <v>7</v>
      </c>
      <c r="P1077" s="34">
        <v>60</v>
      </c>
      <c r="Q1077" s="34">
        <v>7</v>
      </c>
      <c r="R1077" s="52">
        <v>7</v>
      </c>
      <c r="S1077" s="356">
        <v>146347</v>
      </c>
      <c r="T1077" s="26">
        <v>0.05</v>
      </c>
      <c r="U1077" s="27">
        <v>9.9000000000000005E-2</v>
      </c>
      <c r="V1077" s="256">
        <v>2761.7484301000591</v>
      </c>
      <c r="W1077" s="257">
        <v>130284.21713319825</v>
      </c>
      <c r="X1077" s="257">
        <v>16062.782866801746</v>
      </c>
      <c r="Y1077" s="257">
        <v>7227.6056459121664</v>
      </c>
      <c r="Z1077" s="257">
        <v>4078.8437738465636</v>
      </c>
      <c r="AA1077" s="257">
        <v>3148.7618720656028</v>
      </c>
      <c r="AB1077" s="257">
        <v>493.15561433163259</v>
      </c>
      <c r="AC1077" s="257"/>
      <c r="AD1077" s="257">
        <v>35420.688672807628</v>
      </c>
      <c r="AE1077" s="257">
        <v>19357.905806004015</v>
      </c>
    </row>
    <row r="1078" spans="2:31">
      <c r="B1078" s="81">
        <v>41152</v>
      </c>
      <c r="C1078" s="81">
        <v>41152</v>
      </c>
      <c r="D1078" s="81">
        <v>41152</v>
      </c>
      <c r="E1078" s="203">
        <v>598</v>
      </c>
      <c r="F1078" s="82" t="s">
        <v>1053</v>
      </c>
      <c r="G1078" s="82" t="s">
        <v>505</v>
      </c>
      <c r="H1078" s="19">
        <v>143932524</v>
      </c>
      <c r="I1078" s="20">
        <v>99</v>
      </c>
      <c r="J1078" s="19" t="s">
        <v>1711</v>
      </c>
      <c r="K1078" s="103" t="s">
        <v>1335</v>
      </c>
      <c r="L1078" s="21">
        <v>40882</v>
      </c>
      <c r="M1078" s="21">
        <v>50740</v>
      </c>
      <c r="N1078" s="34">
        <v>324</v>
      </c>
      <c r="O1078" s="34">
        <v>8</v>
      </c>
      <c r="P1078" s="34">
        <v>228</v>
      </c>
      <c r="Q1078" s="34">
        <v>8</v>
      </c>
      <c r="R1078" s="52">
        <v>8</v>
      </c>
      <c r="S1078" s="356">
        <v>900154</v>
      </c>
      <c r="T1078" s="26">
        <v>0.03</v>
      </c>
      <c r="U1078" s="27">
        <v>8.1500000000000003E-2</v>
      </c>
      <c r="V1078" s="256">
        <v>5184.3570050833841</v>
      </c>
      <c r="W1078" s="257">
        <v>600228.51562940364</v>
      </c>
      <c r="X1078" s="257">
        <v>299925.48437059636</v>
      </c>
      <c r="Y1078" s="257">
        <v>32398.86243711763</v>
      </c>
      <c r="Z1078" s="257">
        <v>17796.671853984408</v>
      </c>
      <c r="AA1078" s="257">
        <v>14602.190583133222</v>
      </c>
      <c r="AB1078" s="257">
        <v>10523.701205985837</v>
      </c>
      <c r="AC1078" s="257"/>
      <c r="AD1078" s="257">
        <v>581804.88152962492</v>
      </c>
      <c r="AE1078" s="257">
        <v>281879.39715899021</v>
      </c>
    </row>
    <row r="1079" spans="2:31">
      <c r="B1079" s="81">
        <v>41152</v>
      </c>
      <c r="C1079" s="81">
        <v>41152</v>
      </c>
      <c r="D1079" s="81">
        <v>41152</v>
      </c>
      <c r="E1079" s="203">
        <v>2004</v>
      </c>
      <c r="F1079" s="82" t="s">
        <v>1053</v>
      </c>
      <c r="G1079" s="82" t="s">
        <v>505</v>
      </c>
      <c r="H1079" s="19">
        <v>143998681</v>
      </c>
      <c r="I1079" s="20">
        <v>99</v>
      </c>
      <c r="J1079" s="19" t="s">
        <v>1717</v>
      </c>
      <c r="K1079" s="103" t="s">
        <v>1335</v>
      </c>
      <c r="L1079" s="21">
        <v>40928</v>
      </c>
      <c r="M1079" s="21">
        <v>44562</v>
      </c>
      <c r="N1079" s="34">
        <v>119</v>
      </c>
      <c r="O1079" s="34">
        <v>6</v>
      </c>
      <c r="P1079" s="34">
        <v>119</v>
      </c>
      <c r="Q1079" s="34">
        <v>6</v>
      </c>
      <c r="R1079" s="52">
        <v>6</v>
      </c>
      <c r="S1079" s="356">
        <v>300018</v>
      </c>
      <c r="T1079" s="26">
        <v>0.03</v>
      </c>
      <c r="U1079" s="27">
        <v>8.1500000000000003E-2</v>
      </c>
      <c r="V1079" s="256">
        <v>2917.8766932025533</v>
      </c>
      <c r="W1079" s="257">
        <v>237636.85001755494</v>
      </c>
      <c r="X1079" s="257">
        <v>62381.149982445058</v>
      </c>
      <c r="Y1079" s="257">
        <v>9549.6550727377253</v>
      </c>
      <c r="Z1079" s="257">
        <v>4418.7048239494034</v>
      </c>
      <c r="AA1079" s="257">
        <v>5130.9502487883219</v>
      </c>
      <c r="AB1079" s="257">
        <v>1641.6092100643436</v>
      </c>
      <c r="AC1079" s="257"/>
      <c r="AD1079" s="257">
        <v>109590.47647355424</v>
      </c>
      <c r="AE1079" s="257">
        <v>47209.326491097308</v>
      </c>
    </row>
    <row r="1080" spans="2:31">
      <c r="B1080" s="81">
        <v>41152</v>
      </c>
      <c r="C1080" s="81">
        <v>41152</v>
      </c>
      <c r="D1080" s="81">
        <v>41152</v>
      </c>
      <c r="E1080" s="203">
        <v>3326</v>
      </c>
      <c r="F1080" s="82" t="s">
        <v>1053</v>
      </c>
      <c r="G1080" s="82" t="s">
        <v>506</v>
      </c>
      <c r="H1080" s="19">
        <v>143997626</v>
      </c>
      <c r="I1080" s="20">
        <v>98</v>
      </c>
      <c r="J1080" s="19" t="s">
        <v>1746</v>
      </c>
      <c r="K1080" s="103" t="s">
        <v>1337</v>
      </c>
      <c r="L1080" s="21">
        <v>40952</v>
      </c>
      <c r="M1080" s="21">
        <v>42767</v>
      </c>
      <c r="N1080" s="34">
        <v>60</v>
      </c>
      <c r="O1080" s="34">
        <v>6</v>
      </c>
      <c r="P1080" s="34">
        <v>60</v>
      </c>
      <c r="Q1080" s="34">
        <v>6</v>
      </c>
      <c r="R1080" s="52">
        <v>6</v>
      </c>
      <c r="S1080" s="356">
        <v>233661</v>
      </c>
      <c r="T1080" s="26">
        <v>0.05</v>
      </c>
      <c r="U1080" s="27">
        <v>9.9000000000000005E-2</v>
      </c>
      <c r="V1080" s="256">
        <v>4409.4713244932245</v>
      </c>
      <c r="W1080" s="257">
        <v>208014.78991410989</v>
      </c>
      <c r="X1080" s="257">
        <v>25646.21008589011</v>
      </c>
      <c r="Y1080" s="257">
        <v>9959.7410418447889</v>
      </c>
      <c r="Z1080" s="257">
        <v>5625.5855113618445</v>
      </c>
      <c r="AA1080" s="257">
        <v>4334.1555304829444</v>
      </c>
      <c r="AB1080" s="257">
        <v>674.90026541816076</v>
      </c>
      <c r="AC1080" s="257"/>
      <c r="AD1080" s="257">
        <v>56553.489555487315</v>
      </c>
      <c r="AE1080" s="257">
        <v>30907.27946959421</v>
      </c>
    </row>
    <row r="1081" spans="2:31" ht="13.8" thickBot="1">
      <c r="B1081" s="185">
        <v>41152</v>
      </c>
      <c r="C1081" s="185">
        <v>41152</v>
      </c>
      <c r="D1081" s="185">
        <v>41152</v>
      </c>
      <c r="E1081" s="207">
        <v>10306</v>
      </c>
      <c r="F1081" s="186" t="s">
        <v>1053</v>
      </c>
      <c r="G1081" s="186" t="s">
        <v>505</v>
      </c>
      <c r="H1081" s="187">
        <v>143996735</v>
      </c>
      <c r="I1081" s="188">
        <v>98</v>
      </c>
      <c r="J1081" s="187" t="s">
        <v>375</v>
      </c>
      <c r="K1081" s="189" t="s">
        <v>1337</v>
      </c>
      <c r="L1081" s="190">
        <v>40983</v>
      </c>
      <c r="M1081" s="190">
        <v>42826</v>
      </c>
      <c r="N1081" s="191">
        <v>61</v>
      </c>
      <c r="O1081" s="191">
        <v>5</v>
      </c>
      <c r="P1081" s="191">
        <v>60</v>
      </c>
      <c r="Q1081" s="191">
        <v>5</v>
      </c>
      <c r="R1081" s="192">
        <v>5</v>
      </c>
      <c r="S1081" s="363">
        <v>234373</v>
      </c>
      <c r="T1081" s="193">
        <v>0.05</v>
      </c>
      <c r="U1081" s="194">
        <v>9.9000000000000005E-2</v>
      </c>
      <c r="V1081" s="266">
        <v>4422.9076428477601</v>
      </c>
      <c r="W1081" s="267">
        <v>208648.64207779506</v>
      </c>
      <c r="X1081" s="267">
        <v>25724.357922204945</v>
      </c>
      <c r="Y1081" s="267">
        <v>8382.0317430550385</v>
      </c>
      <c r="Z1081" s="267">
        <v>4738.5731990197955</v>
      </c>
      <c r="AA1081" s="267">
        <v>3643.458544035243</v>
      </c>
      <c r="AB1081" s="267">
        <v>564.13065618870496</v>
      </c>
      <c r="AC1081" s="267"/>
      <c r="AD1081" s="267">
        <v>56725.816493074264</v>
      </c>
      <c r="AE1081" s="267">
        <v>31001.458570866365</v>
      </c>
    </row>
    <row r="1082" spans="2:31">
      <c r="B1082" s="81">
        <v>41182</v>
      </c>
      <c r="C1082" s="81">
        <v>41182</v>
      </c>
      <c r="D1082" s="81">
        <v>41182</v>
      </c>
      <c r="E1082" s="203">
        <v>4021</v>
      </c>
      <c r="F1082" s="82" t="s">
        <v>1053</v>
      </c>
      <c r="G1082" s="82" t="s">
        <v>505</v>
      </c>
      <c r="H1082" s="19" t="s">
        <v>812</v>
      </c>
      <c r="I1082" s="20">
        <v>98</v>
      </c>
      <c r="J1082" s="19" t="s">
        <v>887</v>
      </c>
      <c r="K1082" s="103" t="s">
        <v>1333</v>
      </c>
      <c r="L1082" s="21">
        <v>40079</v>
      </c>
      <c r="M1082" s="21">
        <v>41935</v>
      </c>
      <c r="N1082" s="34">
        <v>61</v>
      </c>
      <c r="O1082" s="34">
        <v>35</v>
      </c>
      <c r="P1082" s="34">
        <v>60</v>
      </c>
      <c r="Q1082" s="34">
        <v>35</v>
      </c>
      <c r="R1082" s="52">
        <v>35</v>
      </c>
      <c r="S1082" s="356">
        <v>200392</v>
      </c>
      <c r="T1082" s="26">
        <v>0.05</v>
      </c>
      <c r="U1082" s="27">
        <v>0.104</v>
      </c>
      <c r="V1082" s="256">
        <v>3781.6442523906267</v>
      </c>
      <c r="W1082" s="257">
        <v>176346.50577836329</v>
      </c>
      <c r="X1082" s="257">
        <v>24045.494221636705</v>
      </c>
      <c r="Y1082" s="257">
        <v>40683.369676176299</v>
      </c>
      <c r="Z1082" s="257">
        <v>21572.246696049617</v>
      </c>
      <c r="AA1082" s="257">
        <v>19111.122980126682</v>
      </c>
      <c r="AB1082" s="257">
        <v>3691.1942884091432</v>
      </c>
      <c r="AC1082" s="257"/>
      <c r="AD1082" s="257">
        <v>50552.149365072255</v>
      </c>
      <c r="AE1082" s="257">
        <v>26506.655143438231</v>
      </c>
    </row>
    <row r="1083" spans="2:31">
      <c r="B1083" s="81">
        <v>41182</v>
      </c>
      <c r="C1083" s="81">
        <v>41182</v>
      </c>
      <c r="D1083" s="81">
        <v>41182</v>
      </c>
      <c r="E1083" s="203">
        <v>645</v>
      </c>
      <c r="F1083" s="82" t="s">
        <v>1053</v>
      </c>
      <c r="G1083" s="82" t="s">
        <v>505</v>
      </c>
      <c r="H1083" s="19" t="s">
        <v>813</v>
      </c>
      <c r="I1083" s="20">
        <v>98</v>
      </c>
      <c r="J1083" s="19" t="s">
        <v>814</v>
      </c>
      <c r="K1083" s="103" t="s">
        <v>1333</v>
      </c>
      <c r="L1083" s="21">
        <v>39770</v>
      </c>
      <c r="M1083" s="21">
        <v>41601</v>
      </c>
      <c r="N1083" s="34">
        <v>60</v>
      </c>
      <c r="O1083" s="34">
        <v>45</v>
      </c>
      <c r="P1083" s="34">
        <v>60</v>
      </c>
      <c r="Q1083" s="34">
        <v>45</v>
      </c>
      <c r="R1083" s="52">
        <v>45</v>
      </c>
      <c r="S1083" s="356">
        <v>350000</v>
      </c>
      <c r="T1083" s="26">
        <v>0.05</v>
      </c>
      <c r="U1083" s="27">
        <v>0.104</v>
      </c>
      <c r="V1083" s="256">
        <v>6604.9317754038047</v>
      </c>
      <c r="W1083" s="257">
        <v>308002.69982048753</v>
      </c>
      <c r="X1083" s="257">
        <v>41997.300179512473</v>
      </c>
      <c r="Y1083" s="257">
        <v>81748.692638886132</v>
      </c>
      <c r="Z1083" s="257">
        <v>43069.976327631186</v>
      </c>
      <c r="AA1083" s="257">
        <v>38678.716311254946</v>
      </c>
      <c r="AB1083" s="257">
        <v>8288.9408249037788</v>
      </c>
      <c r="AC1083" s="257"/>
      <c r="AD1083" s="257">
        <v>88293.206703737029</v>
      </c>
      <c r="AE1083" s="257">
        <v>46295.906524229424</v>
      </c>
    </row>
    <row r="1084" spans="2:31">
      <c r="B1084" s="81">
        <v>41175</v>
      </c>
      <c r="C1084" s="81">
        <v>41175</v>
      </c>
      <c r="D1084" s="81">
        <v>41182</v>
      </c>
      <c r="E1084" s="203">
        <v>60</v>
      </c>
      <c r="F1084" s="82" t="s">
        <v>1054</v>
      </c>
      <c r="G1084" s="82" t="s">
        <v>505</v>
      </c>
      <c r="H1084" s="19" t="s">
        <v>815</v>
      </c>
      <c r="I1084" s="20">
        <v>98</v>
      </c>
      <c r="J1084" s="19" t="s">
        <v>816</v>
      </c>
      <c r="K1084" s="103" t="s">
        <v>1333</v>
      </c>
      <c r="L1084" s="21">
        <v>39356</v>
      </c>
      <c r="M1084" s="21">
        <v>41175</v>
      </c>
      <c r="N1084" s="34">
        <v>60</v>
      </c>
      <c r="O1084" s="34">
        <v>59</v>
      </c>
      <c r="P1084" s="34">
        <v>60</v>
      </c>
      <c r="Q1084" s="34">
        <v>59</v>
      </c>
      <c r="R1084" s="52">
        <v>59</v>
      </c>
      <c r="S1084" s="356">
        <v>197098</v>
      </c>
      <c r="T1084" s="26">
        <v>0.05</v>
      </c>
      <c r="U1084" s="27">
        <v>0.104</v>
      </c>
      <c r="V1084" s="256">
        <v>3719.482408767255</v>
      </c>
      <c r="W1084" s="257">
        <v>173447.7603691956</v>
      </c>
      <c r="X1084" s="257">
        <v>23650.239630804397</v>
      </c>
      <c r="Y1084" s="257">
        <v>49689.225616643351</v>
      </c>
      <c r="Z1084" s="257">
        <v>26055.510989070088</v>
      </c>
      <c r="AA1084" s="257">
        <v>23633.714627573263</v>
      </c>
      <c r="AB1084" s="257">
        <v>6120.0181500765766</v>
      </c>
      <c r="AC1084" s="257"/>
      <c r="AD1084" s="257">
        <v>49721.184156837633</v>
      </c>
      <c r="AE1084" s="257">
        <v>26070.944526035924</v>
      </c>
    </row>
    <row r="1085" spans="2:31">
      <c r="B1085" s="81">
        <v>41182</v>
      </c>
      <c r="C1085" s="81">
        <v>41182</v>
      </c>
      <c r="D1085" s="81">
        <v>41182</v>
      </c>
      <c r="E1085" s="203">
        <v>2056</v>
      </c>
      <c r="F1085" s="82" t="s">
        <v>1053</v>
      </c>
      <c r="G1085" s="82" t="s">
        <v>505</v>
      </c>
      <c r="H1085" s="19" t="s">
        <v>817</v>
      </c>
      <c r="I1085" s="20">
        <v>99</v>
      </c>
      <c r="J1085" s="19" t="s">
        <v>818</v>
      </c>
      <c r="K1085" s="103" t="s">
        <v>1331</v>
      </c>
      <c r="L1085" s="21">
        <v>38335</v>
      </c>
      <c r="M1085" s="21">
        <v>46014</v>
      </c>
      <c r="N1085" s="34">
        <v>252</v>
      </c>
      <c r="O1085" s="34">
        <v>93</v>
      </c>
      <c r="P1085" s="34">
        <v>228</v>
      </c>
      <c r="Q1085" s="34">
        <v>93</v>
      </c>
      <c r="R1085" s="52">
        <v>93</v>
      </c>
      <c r="S1085" s="356">
        <v>1275000</v>
      </c>
      <c r="T1085" s="26">
        <v>0.03</v>
      </c>
      <c r="U1085" s="27">
        <v>8.6499999999999994E-2</v>
      </c>
      <c r="V1085" s="256">
        <v>7343.2492456638693</v>
      </c>
      <c r="W1085" s="257">
        <v>820632.0862228655</v>
      </c>
      <c r="X1085" s="257">
        <v>454367.9137771345</v>
      </c>
      <c r="Y1085" s="257">
        <v>494687.35649507464</v>
      </c>
      <c r="Z1085" s="257">
        <v>248422.94856077567</v>
      </c>
      <c r="AA1085" s="257">
        <v>246264.40793429897</v>
      </c>
      <c r="AB1085" s="257">
        <v>185334.28061962067</v>
      </c>
      <c r="AC1085" s="257"/>
      <c r="AD1085" s="257">
        <v>853628.74178848031</v>
      </c>
      <c r="AE1085" s="257">
        <v>399260.82801133109</v>
      </c>
    </row>
    <row r="1086" spans="2:31">
      <c r="B1086" s="81">
        <v>41182</v>
      </c>
      <c r="C1086" s="81">
        <v>41182</v>
      </c>
      <c r="D1086" s="81">
        <v>41182</v>
      </c>
      <c r="E1086" s="203">
        <v>3065</v>
      </c>
      <c r="F1086" s="82" t="s">
        <v>1053</v>
      </c>
      <c r="G1086" s="82" t="s">
        <v>505</v>
      </c>
      <c r="H1086" s="19" t="s">
        <v>819</v>
      </c>
      <c r="I1086" s="20">
        <v>98</v>
      </c>
      <c r="J1086" s="19" t="s">
        <v>596</v>
      </c>
      <c r="K1086" s="103" t="s">
        <v>1333</v>
      </c>
      <c r="L1086" s="21">
        <v>40025</v>
      </c>
      <c r="M1086" s="21">
        <v>41897</v>
      </c>
      <c r="N1086" s="34">
        <v>62</v>
      </c>
      <c r="O1086" s="34">
        <v>37</v>
      </c>
      <c r="P1086" s="34">
        <v>60</v>
      </c>
      <c r="Q1086" s="34">
        <v>37</v>
      </c>
      <c r="R1086" s="52">
        <v>37</v>
      </c>
      <c r="S1086" s="356">
        <v>169823</v>
      </c>
      <c r="T1086" s="26">
        <v>0.05</v>
      </c>
      <c r="U1086" s="27">
        <v>0.104</v>
      </c>
      <c r="V1086" s="256">
        <v>3204.7695111268586</v>
      </c>
      <c r="W1086" s="257">
        <v>149445.54997604192</v>
      </c>
      <c r="X1086" s="257">
        <v>20377.450023958081</v>
      </c>
      <c r="Y1086" s="257">
        <v>35698.667913952107</v>
      </c>
      <c r="Z1086" s="257">
        <v>18902.264640793921</v>
      </c>
      <c r="AA1086" s="257">
        <v>16796.403273158186</v>
      </c>
      <c r="AB1086" s="257">
        <v>3306.8668898528463</v>
      </c>
      <c r="AC1086" s="257"/>
      <c r="AD1086" s="257">
        <v>42840.620691567819</v>
      </c>
      <c r="AE1086" s="257">
        <v>22463.170667612059</v>
      </c>
    </row>
    <row r="1087" spans="2:31">
      <c r="B1087" s="81">
        <v>41182</v>
      </c>
      <c r="C1087" s="81">
        <v>41182</v>
      </c>
      <c r="D1087" s="81">
        <v>41182</v>
      </c>
      <c r="E1087" s="203">
        <v>3064</v>
      </c>
      <c r="F1087" s="82" t="s">
        <v>1053</v>
      </c>
      <c r="G1087" s="82" t="s">
        <v>505</v>
      </c>
      <c r="H1087" s="19" t="s">
        <v>820</v>
      </c>
      <c r="I1087" s="20">
        <v>98</v>
      </c>
      <c r="J1087" s="19" t="s">
        <v>821</v>
      </c>
      <c r="K1087" s="103" t="s">
        <v>1333</v>
      </c>
      <c r="L1087" s="21">
        <v>40150</v>
      </c>
      <c r="M1087" s="21">
        <v>41968</v>
      </c>
      <c r="N1087" s="34">
        <v>60</v>
      </c>
      <c r="O1087" s="34">
        <v>33</v>
      </c>
      <c r="P1087" s="34">
        <v>60</v>
      </c>
      <c r="Q1087" s="34">
        <v>33</v>
      </c>
      <c r="R1087" s="52">
        <v>33</v>
      </c>
      <c r="S1087" s="356">
        <v>194885</v>
      </c>
      <c r="T1087" s="26">
        <v>0.05</v>
      </c>
      <c r="U1087" s="27">
        <v>0.104</v>
      </c>
      <c r="V1087" s="256">
        <v>3677.7203687130586</v>
      </c>
      <c r="W1087" s="257">
        <v>171500.30329861635</v>
      </c>
      <c r="X1087" s="257">
        <v>23384.696701383655</v>
      </c>
      <c r="Y1087" s="257">
        <v>38061.83898043794</v>
      </c>
      <c r="Z1087" s="257">
        <v>20212.011375462356</v>
      </c>
      <c r="AA1087" s="257">
        <v>17849.827604975584</v>
      </c>
      <c r="AB1087" s="257">
        <v>3384.6271541476344</v>
      </c>
      <c r="AC1087" s="257"/>
      <c r="AD1087" s="257">
        <v>49162.918824165121</v>
      </c>
      <c r="AE1087" s="257">
        <v>25778.222122784144</v>
      </c>
    </row>
    <row r="1088" spans="2:31">
      <c r="B1088" s="81">
        <v>41182</v>
      </c>
      <c r="C1088" s="81">
        <v>41182</v>
      </c>
      <c r="D1088" s="81">
        <v>41182</v>
      </c>
      <c r="E1088" s="203">
        <v>10111</v>
      </c>
      <c r="F1088" s="82" t="s">
        <v>1053</v>
      </c>
      <c r="G1088" s="82" t="s">
        <v>505</v>
      </c>
      <c r="H1088" s="19" t="s">
        <v>822</v>
      </c>
      <c r="I1088" s="20">
        <v>99</v>
      </c>
      <c r="J1088" s="19" t="s">
        <v>823</v>
      </c>
      <c r="K1088" s="103" t="s">
        <v>1331</v>
      </c>
      <c r="L1088" s="21">
        <v>40294</v>
      </c>
      <c r="M1088" s="21">
        <v>43952</v>
      </c>
      <c r="N1088" s="34">
        <v>120</v>
      </c>
      <c r="O1088" s="34">
        <v>28</v>
      </c>
      <c r="P1088" s="34">
        <v>120</v>
      </c>
      <c r="Q1088" s="34">
        <v>28</v>
      </c>
      <c r="R1088" s="52">
        <v>28</v>
      </c>
      <c r="S1088" s="356">
        <v>765465</v>
      </c>
      <c r="T1088" s="26">
        <v>0.03</v>
      </c>
      <c r="U1088" s="27">
        <v>8.6499999999999994E-2</v>
      </c>
      <c r="V1088" s="256">
        <v>7391.3870440553928</v>
      </c>
      <c r="W1088" s="257">
        <v>592309.03565441153</v>
      </c>
      <c r="X1088" s="257">
        <v>173155.96434558847</v>
      </c>
      <c r="Y1088" s="257">
        <v>110485.31799348594</v>
      </c>
      <c r="Z1088" s="257">
        <v>48292.170219469401</v>
      </c>
      <c r="AA1088" s="257">
        <v>62193.147774016536</v>
      </c>
      <c r="AB1088" s="257">
        <v>21264.767551212619</v>
      </c>
      <c r="AC1088" s="257"/>
      <c r="AD1088" s="257">
        <v>294657.40963222628</v>
      </c>
      <c r="AE1088" s="257">
        <v>121501.44528663011</v>
      </c>
    </row>
    <row r="1089" spans="2:31">
      <c r="B1089" s="81">
        <v>41182</v>
      </c>
      <c r="C1089" s="81">
        <v>41182</v>
      </c>
      <c r="D1089" s="81">
        <v>41182</v>
      </c>
      <c r="E1089" s="203">
        <v>10111</v>
      </c>
      <c r="F1089" s="82" t="s">
        <v>1053</v>
      </c>
      <c r="G1089" s="82" t="s">
        <v>505</v>
      </c>
      <c r="H1089" s="19" t="s">
        <v>824</v>
      </c>
      <c r="I1089" s="20">
        <v>99</v>
      </c>
      <c r="J1089" s="19" t="s">
        <v>825</v>
      </c>
      <c r="K1089" s="103" t="s">
        <v>1331</v>
      </c>
      <c r="L1089" s="21">
        <v>40256</v>
      </c>
      <c r="M1089" s="21">
        <v>43913</v>
      </c>
      <c r="N1089" s="34">
        <v>120</v>
      </c>
      <c r="O1089" s="34">
        <v>29</v>
      </c>
      <c r="P1089" s="34">
        <v>120</v>
      </c>
      <c r="Q1089" s="34">
        <v>29</v>
      </c>
      <c r="R1089" s="52">
        <v>29</v>
      </c>
      <c r="S1089" s="356">
        <v>300018</v>
      </c>
      <c r="T1089" s="26">
        <v>0.03</v>
      </c>
      <c r="U1089" s="27">
        <v>8.6499999999999994E-2</v>
      </c>
      <c r="V1089" s="256">
        <v>2896.9961502921892</v>
      </c>
      <c r="W1089" s="257">
        <v>232150.8785626583</v>
      </c>
      <c r="X1089" s="257">
        <v>67867.121437341702</v>
      </c>
      <c r="Y1089" s="257">
        <v>44704.712524640476</v>
      </c>
      <c r="Z1089" s="257">
        <v>19522.311772019875</v>
      </c>
      <c r="AA1089" s="257">
        <v>25182.400752620601</v>
      </c>
      <c r="AB1089" s="257">
        <v>8632.221586328551</v>
      </c>
      <c r="AC1089" s="257"/>
      <c r="AD1089" s="257">
        <v>115488.65947240085</v>
      </c>
      <c r="AE1089" s="257">
        <v>47621.538035056059</v>
      </c>
    </row>
    <row r="1090" spans="2:31">
      <c r="B1090" s="81">
        <v>41182</v>
      </c>
      <c r="C1090" s="81">
        <v>41182</v>
      </c>
      <c r="D1090" s="81">
        <v>41182</v>
      </c>
      <c r="E1090" s="203">
        <v>5</v>
      </c>
      <c r="F1090" s="82" t="s">
        <v>1053</v>
      </c>
      <c r="G1090" s="82" t="s">
        <v>505</v>
      </c>
      <c r="H1090" s="19" t="s">
        <v>826</v>
      </c>
      <c r="I1090" s="20">
        <v>99</v>
      </c>
      <c r="J1090" s="19" t="s">
        <v>827</v>
      </c>
      <c r="K1090" s="103" t="s">
        <v>1331</v>
      </c>
      <c r="L1090" s="21">
        <v>40449</v>
      </c>
      <c r="M1090" s="21">
        <v>44835</v>
      </c>
      <c r="N1090" s="34">
        <v>144</v>
      </c>
      <c r="O1090" s="34">
        <v>23</v>
      </c>
      <c r="P1090" s="34">
        <v>144</v>
      </c>
      <c r="Q1090" s="34">
        <v>23</v>
      </c>
      <c r="R1090" s="52">
        <v>23</v>
      </c>
      <c r="S1090" s="356">
        <v>4023119</v>
      </c>
      <c r="T1090" s="26">
        <v>0.03</v>
      </c>
      <c r="U1090" s="27">
        <v>8.6499999999999994E-2</v>
      </c>
      <c r="V1090" s="256">
        <v>33302.843582655572</v>
      </c>
      <c r="W1090" s="257">
        <v>2977697.4634393598</v>
      </c>
      <c r="X1090" s="257">
        <v>1045421.5365606402</v>
      </c>
      <c r="Y1090" s="257">
        <v>470957.4907986297</v>
      </c>
      <c r="Z1090" s="257">
        <v>216366.31029467931</v>
      </c>
      <c r="AA1090" s="257">
        <v>254591.1805039504</v>
      </c>
      <c r="AB1090" s="257">
        <v>105459.19009164353</v>
      </c>
      <c r="AC1090" s="257"/>
      <c r="AD1090" s="257">
        <v>1817912.0124629945</v>
      </c>
      <c r="AE1090" s="257">
        <v>772490.47590231407</v>
      </c>
    </row>
    <row r="1091" spans="2:31">
      <c r="B1091" s="81">
        <v>41182</v>
      </c>
      <c r="C1091" s="81">
        <v>41182</v>
      </c>
      <c r="D1091" s="81">
        <v>41182</v>
      </c>
      <c r="E1091" s="203">
        <v>222</v>
      </c>
      <c r="F1091" s="82" t="s">
        <v>1053</v>
      </c>
      <c r="G1091" s="82" t="s">
        <v>505</v>
      </c>
      <c r="H1091" s="19" t="s">
        <v>828</v>
      </c>
      <c r="I1091" s="20">
        <v>99</v>
      </c>
      <c r="J1091" s="19" t="s">
        <v>829</v>
      </c>
      <c r="K1091" s="103" t="s">
        <v>1331</v>
      </c>
      <c r="L1091" s="21">
        <v>40345</v>
      </c>
      <c r="M1091" s="21">
        <v>42186</v>
      </c>
      <c r="N1091" s="34">
        <v>61</v>
      </c>
      <c r="O1091" s="34">
        <v>27</v>
      </c>
      <c r="P1091" s="34">
        <v>61</v>
      </c>
      <c r="Q1091" s="34">
        <v>27</v>
      </c>
      <c r="R1091" s="52">
        <v>27</v>
      </c>
      <c r="S1091" s="356">
        <v>406202</v>
      </c>
      <c r="T1091" s="26">
        <v>0.03</v>
      </c>
      <c r="U1091" s="27">
        <v>8.6499999999999994E-2</v>
      </c>
      <c r="V1091" s="256">
        <v>7188.0063183116245</v>
      </c>
      <c r="W1091" s="257">
        <v>353758.43457355624</v>
      </c>
      <c r="X1091" s="257">
        <v>52443.565426443762</v>
      </c>
      <c r="Y1091" s="257">
        <v>56379.098887263528</v>
      </c>
      <c r="Z1091" s="257">
        <v>21887.711793004379</v>
      </c>
      <c r="AA1091" s="257">
        <v>34491.387094259146</v>
      </c>
      <c r="AB1091" s="257">
        <v>6210.4222215525506</v>
      </c>
      <c r="AC1091" s="257"/>
      <c r="AD1091" s="257">
        <v>84709.950843447863</v>
      </c>
      <c r="AE1091" s="257">
        <v>32266.385417001678</v>
      </c>
    </row>
    <row r="1092" spans="2:31">
      <c r="B1092" s="81">
        <v>41182</v>
      </c>
      <c r="C1092" s="81">
        <v>41182</v>
      </c>
      <c r="D1092" s="81">
        <v>41182</v>
      </c>
      <c r="E1092" s="203">
        <v>219</v>
      </c>
      <c r="F1092" s="82" t="s">
        <v>1053</v>
      </c>
      <c r="G1092" s="82" t="s">
        <v>505</v>
      </c>
      <c r="H1092" s="19" t="s">
        <v>830</v>
      </c>
      <c r="I1092" s="20">
        <v>99</v>
      </c>
      <c r="J1092" s="19" t="s">
        <v>831</v>
      </c>
      <c r="K1092" s="103" t="s">
        <v>1331</v>
      </c>
      <c r="L1092" s="21">
        <v>40423</v>
      </c>
      <c r="M1092" s="21">
        <v>48823</v>
      </c>
      <c r="N1092" s="34">
        <v>276</v>
      </c>
      <c r="O1092" s="34">
        <v>24</v>
      </c>
      <c r="P1092" s="34">
        <v>228</v>
      </c>
      <c r="Q1092" s="34">
        <v>24</v>
      </c>
      <c r="R1092" s="52">
        <v>24</v>
      </c>
      <c r="S1092" s="356">
        <v>2360083</v>
      </c>
      <c r="T1092" s="26">
        <v>0.03</v>
      </c>
      <c r="U1092" s="27">
        <v>8.6499999999999994E-2</v>
      </c>
      <c r="V1092" s="256">
        <v>13592.68839957186</v>
      </c>
      <c r="W1092" s="257">
        <v>1519027.3223130344</v>
      </c>
      <c r="X1092" s="257">
        <v>841055.67768696556</v>
      </c>
      <c r="Y1092" s="257">
        <v>257244.62261614736</v>
      </c>
      <c r="Z1092" s="257">
        <v>136198.56823000975</v>
      </c>
      <c r="AA1092" s="257">
        <v>121046.05438613761</v>
      </c>
      <c r="AB1092" s="257">
        <v>88532.176598627964</v>
      </c>
      <c r="AC1092" s="257"/>
      <c r="AD1092" s="257">
        <v>1580105.6327893191</v>
      </c>
      <c r="AE1092" s="257">
        <v>739049.95510232693</v>
      </c>
    </row>
    <row r="1093" spans="2:31">
      <c r="B1093" s="81">
        <v>41182</v>
      </c>
      <c r="C1093" s="81">
        <v>41182</v>
      </c>
      <c r="D1093" s="81">
        <v>41182</v>
      </c>
      <c r="E1093" s="203">
        <v>626</v>
      </c>
      <c r="F1093" s="82" t="s">
        <v>1053</v>
      </c>
      <c r="G1093" s="82" t="s">
        <v>505</v>
      </c>
      <c r="H1093" s="19" t="s">
        <v>832</v>
      </c>
      <c r="I1093" s="20">
        <v>98</v>
      </c>
      <c r="J1093" s="19" t="s">
        <v>833</v>
      </c>
      <c r="K1093" s="103" t="s">
        <v>1333</v>
      </c>
      <c r="L1093" s="21">
        <v>40176</v>
      </c>
      <c r="M1093" s="21">
        <v>42729</v>
      </c>
      <c r="N1093" s="34">
        <v>84</v>
      </c>
      <c r="O1093" s="34">
        <v>32</v>
      </c>
      <c r="P1093" s="34">
        <v>60</v>
      </c>
      <c r="Q1093" s="34">
        <v>32</v>
      </c>
      <c r="R1093" s="52">
        <v>32</v>
      </c>
      <c r="S1093" s="356">
        <v>205199</v>
      </c>
      <c r="T1093" s="26">
        <v>0.05</v>
      </c>
      <c r="U1093" s="27">
        <v>0.104</v>
      </c>
      <c r="V1093" s="256">
        <v>3872.3582725173874</v>
      </c>
      <c r="W1093" s="257">
        <v>180576.70285846925</v>
      </c>
      <c r="X1093" s="257">
        <v>24622.297141530755</v>
      </c>
      <c r="Y1093" s="257">
        <v>39245.017886619957</v>
      </c>
      <c r="Z1093" s="257">
        <v>20856.120245466725</v>
      </c>
      <c r="AA1093" s="257">
        <v>18388.897641153231</v>
      </c>
      <c r="AB1093" s="257">
        <v>3455.7610023201059</v>
      </c>
      <c r="AC1093" s="257"/>
      <c r="AD1093" s="257">
        <v>51764.793492571858</v>
      </c>
      <c r="AE1093" s="257">
        <v>27142.496351043854</v>
      </c>
    </row>
    <row r="1094" spans="2:31">
      <c r="B1094" s="81">
        <v>41182</v>
      </c>
      <c r="C1094" s="81">
        <v>41182</v>
      </c>
      <c r="D1094" s="81">
        <v>41182</v>
      </c>
      <c r="E1094" s="203">
        <v>517</v>
      </c>
      <c r="F1094" s="82" t="s">
        <v>1053</v>
      </c>
      <c r="G1094" s="82" t="s">
        <v>505</v>
      </c>
      <c r="H1094" s="19" t="s">
        <v>834</v>
      </c>
      <c r="I1094" s="20">
        <v>98</v>
      </c>
      <c r="J1094" s="19" t="s">
        <v>188</v>
      </c>
      <c r="K1094" s="103" t="s">
        <v>1333</v>
      </c>
      <c r="L1094" s="21">
        <v>40338</v>
      </c>
      <c r="M1094" s="21">
        <v>42156</v>
      </c>
      <c r="N1094" s="34">
        <v>60</v>
      </c>
      <c r="O1094" s="34">
        <v>27</v>
      </c>
      <c r="P1094" s="34">
        <v>60</v>
      </c>
      <c r="Q1094" s="34">
        <v>27</v>
      </c>
      <c r="R1094" s="52">
        <v>27</v>
      </c>
      <c r="S1094" s="356">
        <v>240500</v>
      </c>
      <c r="T1094" s="26">
        <v>0.05</v>
      </c>
      <c r="U1094" s="27">
        <v>0.104</v>
      </c>
      <c r="V1094" s="256">
        <v>4538.5316913846145</v>
      </c>
      <c r="W1094" s="257">
        <v>211641.85516236359</v>
      </c>
      <c r="X1094" s="257">
        <v>28858.144837636413</v>
      </c>
      <c r="Y1094" s="257">
        <v>40671.40446830658</v>
      </c>
      <c r="Z1094" s="257">
        <v>21700.031993910419</v>
      </c>
      <c r="AA1094" s="257">
        <v>18971.372474396161</v>
      </c>
      <c r="AB1094" s="257">
        <v>3417.4118886674701</v>
      </c>
      <c r="AC1094" s="257"/>
      <c r="AD1094" s="257">
        <v>60670.046320710775</v>
      </c>
      <c r="AE1094" s="257">
        <v>31811.901483077647</v>
      </c>
    </row>
    <row r="1095" spans="2:31">
      <c r="B1095" s="81">
        <v>41182</v>
      </c>
      <c r="C1095" s="81">
        <v>41182</v>
      </c>
      <c r="D1095" s="81">
        <v>41182</v>
      </c>
      <c r="E1095" s="203">
        <v>4077</v>
      </c>
      <c r="F1095" s="82" t="s">
        <v>1053</v>
      </c>
      <c r="G1095" s="82" t="s">
        <v>505</v>
      </c>
      <c r="H1095" s="19" t="s">
        <v>835</v>
      </c>
      <c r="I1095" s="20">
        <v>97</v>
      </c>
      <c r="J1095" s="19" t="s">
        <v>160</v>
      </c>
      <c r="K1095" s="103" t="s">
        <v>1333</v>
      </c>
      <c r="L1095" s="21">
        <v>40386</v>
      </c>
      <c r="M1095" s="21">
        <v>42217</v>
      </c>
      <c r="N1095" s="34">
        <v>60</v>
      </c>
      <c r="O1095" s="34">
        <v>25</v>
      </c>
      <c r="P1095" s="34">
        <v>60</v>
      </c>
      <c r="Q1095" s="34">
        <v>25</v>
      </c>
      <c r="R1095" s="52">
        <v>25</v>
      </c>
      <c r="S1095" s="356">
        <v>29192</v>
      </c>
      <c r="T1095" s="26">
        <v>0</v>
      </c>
      <c r="U1095" s="27">
        <v>0.104</v>
      </c>
      <c r="V1095" s="256">
        <v>486.53333333333336</v>
      </c>
      <c r="W1095" s="257">
        <v>22688.134459975754</v>
      </c>
      <c r="X1095" s="257">
        <v>6503.865540024246</v>
      </c>
      <c r="Y1095" s="257">
        <v>4109.4560466627545</v>
      </c>
      <c r="Z1095" s="257">
        <v>0</v>
      </c>
      <c r="AA1095" s="257">
        <v>4109.4560466627545</v>
      </c>
      <c r="AB1095" s="257">
        <v>713.14315131844796</v>
      </c>
      <c r="AC1095" s="257"/>
      <c r="AD1095" s="257">
        <v>6503.8655400239768</v>
      </c>
      <c r="AE1095" s="257">
        <v>0</v>
      </c>
    </row>
    <row r="1096" spans="2:31">
      <c r="B1096" s="81">
        <v>41182</v>
      </c>
      <c r="C1096" s="81">
        <v>41182</v>
      </c>
      <c r="D1096" s="81">
        <v>41182</v>
      </c>
      <c r="E1096" s="203">
        <v>192</v>
      </c>
      <c r="F1096" s="82" t="s">
        <v>1053</v>
      </c>
      <c r="G1096" s="82" t="s">
        <v>505</v>
      </c>
      <c r="H1096" s="19" t="s">
        <v>836</v>
      </c>
      <c r="I1096" s="20">
        <v>99</v>
      </c>
      <c r="J1096" s="19" t="s">
        <v>837</v>
      </c>
      <c r="K1096" s="103" t="s">
        <v>1334</v>
      </c>
      <c r="L1096" s="21">
        <v>40498</v>
      </c>
      <c r="M1096" s="21">
        <v>48549</v>
      </c>
      <c r="N1096" s="34">
        <v>265</v>
      </c>
      <c r="O1096" s="34">
        <v>22</v>
      </c>
      <c r="P1096" s="34">
        <v>228</v>
      </c>
      <c r="Q1096" s="34">
        <v>22</v>
      </c>
      <c r="R1096" s="52">
        <v>22</v>
      </c>
      <c r="S1096" s="356">
        <v>3785173</v>
      </c>
      <c r="T1096" s="26">
        <v>0.03</v>
      </c>
      <c r="U1096" s="27">
        <v>7.6499999999999999E-2</v>
      </c>
      <c r="V1096" s="256">
        <v>21800.367668201761</v>
      </c>
      <c r="W1096" s="257">
        <v>2616619.9501033821</v>
      </c>
      <c r="X1096" s="257">
        <v>1168553.0498966179</v>
      </c>
      <c r="Y1096" s="257">
        <v>359111.63309198542</v>
      </c>
      <c r="Z1096" s="257">
        <v>200939.47546499982</v>
      </c>
      <c r="AA1096" s="257">
        <v>158172.1576269856</v>
      </c>
      <c r="AB1096" s="257">
        <v>112755.11884967366</v>
      </c>
      <c r="AC1096" s="257"/>
      <c r="AD1096" s="257">
        <v>2353863.8782466403</v>
      </c>
      <c r="AE1096" s="257">
        <v>1185310.8283499107</v>
      </c>
    </row>
    <row r="1097" spans="2:31">
      <c r="B1097" s="81">
        <v>41182</v>
      </c>
      <c r="C1097" s="81">
        <v>41182</v>
      </c>
      <c r="D1097" s="81">
        <v>41182</v>
      </c>
      <c r="E1097" s="203">
        <v>351</v>
      </c>
      <c r="F1097" s="82" t="s">
        <v>1053</v>
      </c>
      <c r="G1097" s="82" t="s">
        <v>505</v>
      </c>
      <c r="H1097" s="19" t="s">
        <v>838</v>
      </c>
      <c r="I1097" s="20">
        <v>98</v>
      </c>
      <c r="J1097" s="19" t="s">
        <v>1045</v>
      </c>
      <c r="K1097" s="103" t="s">
        <v>1332</v>
      </c>
      <c r="L1097" s="21">
        <v>40500</v>
      </c>
      <c r="M1097" s="21">
        <v>42339</v>
      </c>
      <c r="N1097" s="34">
        <v>60</v>
      </c>
      <c r="O1097" s="34">
        <v>21</v>
      </c>
      <c r="P1097" s="34">
        <v>60</v>
      </c>
      <c r="Q1097" s="34">
        <v>21</v>
      </c>
      <c r="R1097" s="52">
        <v>21</v>
      </c>
      <c r="S1097" s="356">
        <v>243717</v>
      </c>
      <c r="T1097" s="26">
        <v>0.05</v>
      </c>
      <c r="U1097" s="27">
        <v>9.4E-2</v>
      </c>
      <c r="V1097" s="256">
        <v>4599.240450017398</v>
      </c>
      <c r="W1097" s="257">
        <v>219502.44824182647</v>
      </c>
      <c r="X1097" s="257">
        <v>24214.551758173533</v>
      </c>
      <c r="Y1097" s="257">
        <v>31127.342661056638</v>
      </c>
      <c r="Z1097" s="257">
        <v>18105.130031070952</v>
      </c>
      <c r="AA1097" s="257">
        <v>13022.212629985686</v>
      </c>
      <c r="AB1097" s="257">
        <v>2230.2876619370359</v>
      </c>
      <c r="AC1097" s="257"/>
      <c r="AD1097" s="257">
        <v>56451.978759218611</v>
      </c>
      <c r="AE1097" s="257">
        <v>32237.427001044631</v>
      </c>
    </row>
    <row r="1098" spans="2:31">
      <c r="B1098" s="81">
        <v>41182</v>
      </c>
      <c r="C1098" s="81">
        <v>41182</v>
      </c>
      <c r="D1098" s="81">
        <v>41182</v>
      </c>
      <c r="E1098" s="203">
        <v>10111</v>
      </c>
      <c r="F1098" s="82" t="s">
        <v>1053</v>
      </c>
      <c r="G1098" s="82" t="s">
        <v>505</v>
      </c>
      <c r="H1098" s="19" t="s">
        <v>839</v>
      </c>
      <c r="I1098" s="20">
        <v>99</v>
      </c>
      <c r="J1098" s="19" t="s">
        <v>840</v>
      </c>
      <c r="K1098" s="103" t="s">
        <v>1334</v>
      </c>
      <c r="L1098" s="21">
        <v>40513</v>
      </c>
      <c r="M1098" s="21">
        <v>42339</v>
      </c>
      <c r="N1098" s="34">
        <v>60</v>
      </c>
      <c r="O1098" s="34">
        <v>21</v>
      </c>
      <c r="P1098" s="34">
        <v>60</v>
      </c>
      <c r="Q1098" s="34">
        <v>21</v>
      </c>
      <c r="R1098" s="52">
        <v>21</v>
      </c>
      <c r="S1098" s="356">
        <v>200015</v>
      </c>
      <c r="T1098" s="26">
        <v>0.03</v>
      </c>
      <c r="U1098" s="27">
        <v>7.6499999999999999E-2</v>
      </c>
      <c r="V1098" s="256">
        <v>3594.0076631726492</v>
      </c>
      <c r="W1098" s="257">
        <v>178723.61878887855</v>
      </c>
      <c r="X1098" s="257">
        <v>21291.38121112145</v>
      </c>
      <c r="Y1098" s="257">
        <v>20503.900352878471</v>
      </c>
      <c r="Z1098" s="257">
        <v>8850.4427269718926</v>
      </c>
      <c r="AA1098" s="257">
        <v>11653.457625906578</v>
      </c>
      <c r="AB1098" s="257">
        <v>1961.0482694453967</v>
      </c>
      <c r="AC1098" s="257"/>
      <c r="AD1098" s="257">
        <v>36916.841001481276</v>
      </c>
      <c r="AE1098" s="257">
        <v>15625.459790355002</v>
      </c>
    </row>
    <row r="1099" spans="2:31">
      <c r="B1099" s="81">
        <v>41182</v>
      </c>
      <c r="C1099" s="81">
        <v>41182</v>
      </c>
      <c r="D1099" s="81">
        <v>41182</v>
      </c>
      <c r="E1099" s="203">
        <v>637</v>
      </c>
      <c r="F1099" s="82" t="s">
        <v>1053</v>
      </c>
      <c r="G1099" s="82" t="s">
        <v>505</v>
      </c>
      <c r="H1099" s="19" t="s">
        <v>841</v>
      </c>
      <c r="I1099" s="20">
        <v>99</v>
      </c>
      <c r="J1099" s="19" t="s">
        <v>842</v>
      </c>
      <c r="K1099" s="103" t="s">
        <v>1334</v>
      </c>
      <c r="L1099" s="21">
        <v>40595</v>
      </c>
      <c r="M1099" s="21">
        <v>51714</v>
      </c>
      <c r="N1099" s="34">
        <v>366</v>
      </c>
      <c r="O1099" s="34">
        <v>18</v>
      </c>
      <c r="P1099" s="34">
        <v>228</v>
      </c>
      <c r="Q1099" s="34">
        <v>18</v>
      </c>
      <c r="R1099" s="52">
        <v>18</v>
      </c>
      <c r="S1099" s="356">
        <v>2626608</v>
      </c>
      <c r="T1099" s="26">
        <v>0.03</v>
      </c>
      <c r="U1099" s="27">
        <v>7.6499999999999999E-2</v>
      </c>
      <c r="V1099" s="256">
        <v>15127.715462474263</v>
      </c>
      <c r="W1099" s="257">
        <v>1815725.4355087983</v>
      </c>
      <c r="X1099" s="257">
        <v>810882.56449120166</v>
      </c>
      <c r="Y1099" s="257">
        <v>204768.83048983806</v>
      </c>
      <c r="Z1099" s="257">
        <v>114878.62842567454</v>
      </c>
      <c r="AA1099" s="257">
        <v>89890.202064163517</v>
      </c>
      <c r="AB1099" s="257">
        <v>64017.044565094868</v>
      </c>
      <c r="AC1099" s="257"/>
      <c r="AD1099" s="257">
        <v>1633393.689935344</v>
      </c>
      <c r="AE1099" s="257">
        <v>822511.12544406857</v>
      </c>
    </row>
    <row r="1100" spans="2:31">
      <c r="B1100" s="81">
        <v>41182</v>
      </c>
      <c r="C1100" s="81">
        <v>41182</v>
      </c>
      <c r="D1100" s="81">
        <v>41182</v>
      </c>
      <c r="E1100" s="203">
        <v>3075</v>
      </c>
      <c r="F1100" s="82" t="s">
        <v>1053</v>
      </c>
      <c r="G1100" s="82" t="s">
        <v>505</v>
      </c>
      <c r="H1100" s="19" t="s">
        <v>843</v>
      </c>
      <c r="I1100" s="20">
        <v>98</v>
      </c>
      <c r="J1100" s="19" t="s">
        <v>165</v>
      </c>
      <c r="K1100" s="103" t="s">
        <v>1332</v>
      </c>
      <c r="L1100" s="21">
        <v>40624</v>
      </c>
      <c r="M1100" s="21">
        <v>42461</v>
      </c>
      <c r="N1100" s="34">
        <v>60</v>
      </c>
      <c r="O1100" s="34">
        <v>17</v>
      </c>
      <c r="P1100" s="34">
        <v>60</v>
      </c>
      <c r="Q1100" s="34">
        <v>17</v>
      </c>
      <c r="R1100" s="52">
        <v>17</v>
      </c>
      <c r="S1100" s="356">
        <v>127306</v>
      </c>
      <c r="T1100" s="26">
        <v>0.05</v>
      </c>
      <c r="U1100" s="27">
        <v>9.4E-2</v>
      </c>
      <c r="V1100" s="256">
        <v>2402.4212702844484</v>
      </c>
      <c r="W1100" s="257">
        <v>114657.48665818947</v>
      </c>
      <c r="X1100" s="257">
        <v>12648.513341810525</v>
      </c>
      <c r="Y1100" s="257">
        <v>13601.482317935433</v>
      </c>
      <c r="Z1100" s="257">
        <v>7934.2943231767586</v>
      </c>
      <c r="AA1100" s="257">
        <v>5667.1879947586749</v>
      </c>
      <c r="AB1100" s="257">
        <v>943.09090706481982</v>
      </c>
      <c r="AC1100" s="257"/>
      <c r="AD1100" s="257">
        <v>29487.78955887807</v>
      </c>
      <c r="AE1100" s="257">
        <v>16839.27621706728</v>
      </c>
    </row>
    <row r="1101" spans="2:31">
      <c r="B1101" s="81">
        <v>41182</v>
      </c>
      <c r="C1101" s="81">
        <v>41182</v>
      </c>
      <c r="D1101" s="81">
        <v>41182</v>
      </c>
      <c r="E1101" s="203">
        <v>222</v>
      </c>
      <c r="F1101" s="82" t="s">
        <v>1053</v>
      </c>
      <c r="G1101" s="82" t="s">
        <v>505</v>
      </c>
      <c r="H1101" s="19" t="s">
        <v>844</v>
      </c>
      <c r="I1101" s="20">
        <v>98</v>
      </c>
      <c r="J1101" s="19" t="s">
        <v>803</v>
      </c>
      <c r="K1101" s="103" t="s">
        <v>1337</v>
      </c>
      <c r="L1101" s="21">
        <v>40737</v>
      </c>
      <c r="M1101" s="21">
        <v>42552</v>
      </c>
      <c r="N1101" s="34">
        <v>60</v>
      </c>
      <c r="O1101" s="34">
        <v>14</v>
      </c>
      <c r="P1101" s="34">
        <v>60</v>
      </c>
      <c r="Q1101" s="34">
        <v>14</v>
      </c>
      <c r="R1101" s="52">
        <v>14</v>
      </c>
      <c r="S1101" s="356">
        <v>232096</v>
      </c>
      <c r="T1101" s="26">
        <v>0.05</v>
      </c>
      <c r="U1101" s="27">
        <v>9.9000000000000005E-2</v>
      </c>
      <c r="V1101" s="256">
        <v>4379.9378438403473</v>
      </c>
      <c r="W1101" s="257">
        <v>206621.56149252653</v>
      </c>
      <c r="X1101" s="257">
        <v>25474.438507473475</v>
      </c>
      <c r="Y1101" s="257">
        <v>21788.492411214167</v>
      </c>
      <c r="Z1101" s="257">
        <v>12223.069696167857</v>
      </c>
      <c r="AA1101" s="257">
        <v>9565.4227150463103</v>
      </c>
      <c r="AB1101" s="257">
        <v>1564.2199083536343</v>
      </c>
      <c r="AC1101" s="257"/>
      <c r="AD1101" s="257">
        <v>56174.709137898026</v>
      </c>
      <c r="AE1101" s="257">
        <v>30700.270630421579</v>
      </c>
    </row>
    <row r="1102" spans="2:31">
      <c r="B1102" s="81">
        <v>41182</v>
      </c>
      <c r="C1102" s="81">
        <v>41182</v>
      </c>
      <c r="D1102" s="81">
        <v>41182</v>
      </c>
      <c r="E1102" s="203">
        <v>4181</v>
      </c>
      <c r="F1102" s="82" t="s">
        <v>1053</v>
      </c>
      <c r="G1102" s="82" t="s">
        <v>506</v>
      </c>
      <c r="H1102" s="19" t="s">
        <v>845</v>
      </c>
      <c r="I1102" s="20">
        <v>98</v>
      </c>
      <c r="J1102" s="19" t="s">
        <v>846</v>
      </c>
      <c r="K1102" s="103" t="s">
        <v>1337</v>
      </c>
      <c r="L1102" s="21">
        <v>40722</v>
      </c>
      <c r="M1102" s="21">
        <v>42552</v>
      </c>
      <c r="N1102" s="34">
        <v>60</v>
      </c>
      <c r="O1102" s="34">
        <v>14</v>
      </c>
      <c r="P1102" s="34">
        <v>60</v>
      </c>
      <c r="Q1102" s="34">
        <v>14</v>
      </c>
      <c r="R1102" s="52">
        <v>14</v>
      </c>
      <c r="S1102" s="356">
        <v>208608</v>
      </c>
      <c r="T1102" s="26">
        <v>0.05</v>
      </c>
      <c r="U1102" s="27">
        <v>9.9000000000000005E-2</v>
      </c>
      <c r="V1102" s="256">
        <v>3936.69030800982</v>
      </c>
      <c r="W1102" s="257">
        <v>185711.56202533856</v>
      </c>
      <c r="X1102" s="257">
        <v>22896.437974661443</v>
      </c>
      <c r="Y1102" s="257">
        <v>19583.507793837747</v>
      </c>
      <c r="Z1102" s="257">
        <v>10986.101109791569</v>
      </c>
      <c r="AA1102" s="257">
        <v>8597.4066840461783</v>
      </c>
      <c r="AB1102" s="257">
        <v>1405.921630023071</v>
      </c>
      <c r="AC1102" s="257"/>
      <c r="AD1102" s="257">
        <v>50489.85645525399</v>
      </c>
      <c r="AE1102" s="257">
        <v>27593.418480589862</v>
      </c>
    </row>
    <row r="1103" spans="2:31">
      <c r="B1103" s="81">
        <v>41182</v>
      </c>
      <c r="C1103" s="81">
        <v>41182</v>
      </c>
      <c r="D1103" s="81">
        <v>41182</v>
      </c>
      <c r="E1103" s="203">
        <v>4077</v>
      </c>
      <c r="F1103" s="82" t="s">
        <v>1053</v>
      </c>
      <c r="G1103" s="82" t="s">
        <v>505</v>
      </c>
      <c r="H1103" s="19" t="s">
        <v>847</v>
      </c>
      <c r="I1103" s="20">
        <v>99</v>
      </c>
      <c r="J1103" s="19" t="s">
        <v>848</v>
      </c>
      <c r="K1103" s="103" t="s">
        <v>1335</v>
      </c>
      <c r="L1103" s="21">
        <v>40731</v>
      </c>
      <c r="M1103" s="21">
        <v>51318</v>
      </c>
      <c r="N1103" s="34">
        <v>348</v>
      </c>
      <c r="O1103" s="34">
        <v>14</v>
      </c>
      <c r="P1103" s="34">
        <v>228</v>
      </c>
      <c r="Q1103" s="34">
        <v>14</v>
      </c>
      <c r="R1103" s="52">
        <v>14</v>
      </c>
      <c r="S1103" s="356">
        <v>1240147</v>
      </c>
      <c r="T1103" s="26">
        <v>0.03</v>
      </c>
      <c r="U1103" s="27">
        <v>8.1500000000000003E-2</v>
      </c>
      <c r="V1103" s="256">
        <v>7142.516488048871</v>
      </c>
      <c r="W1103" s="257">
        <v>826938.04945849034</v>
      </c>
      <c r="X1103" s="257">
        <v>413208.95054150966</v>
      </c>
      <c r="Y1103" s="257">
        <v>77658.642384575709</v>
      </c>
      <c r="Z1103" s="257">
        <v>42476.296677237078</v>
      </c>
      <c r="AA1103" s="257">
        <v>35182.345707338631</v>
      </c>
      <c r="AB1103" s="257">
        <v>25372.479419215506</v>
      </c>
      <c r="AC1103" s="257"/>
      <c r="AD1103" s="257">
        <v>801555.70981667575</v>
      </c>
      <c r="AE1103" s="257">
        <v>388346.75927511253</v>
      </c>
    </row>
    <row r="1104" spans="2:31">
      <c r="B1104" s="81">
        <v>41182</v>
      </c>
      <c r="C1104" s="81">
        <v>41182</v>
      </c>
      <c r="D1104" s="81">
        <v>41182</v>
      </c>
      <c r="E1104" s="203">
        <v>10664</v>
      </c>
      <c r="F1104" s="82" t="s">
        <v>1053</v>
      </c>
      <c r="G1104" s="82" t="s">
        <v>505</v>
      </c>
      <c r="H1104" s="19" t="s">
        <v>849</v>
      </c>
      <c r="I1104" s="20">
        <v>98</v>
      </c>
      <c r="J1104" s="19" t="s">
        <v>243</v>
      </c>
      <c r="K1104" s="103" t="s">
        <v>1337</v>
      </c>
      <c r="L1104" s="21">
        <v>40785</v>
      </c>
      <c r="M1104" s="21">
        <v>42614</v>
      </c>
      <c r="N1104" s="34">
        <v>60</v>
      </c>
      <c r="O1104" s="34">
        <v>12</v>
      </c>
      <c r="P1104" s="34">
        <v>60</v>
      </c>
      <c r="Q1104" s="34">
        <v>12</v>
      </c>
      <c r="R1104" s="52">
        <v>12</v>
      </c>
      <c r="S1104" s="356">
        <v>238665</v>
      </c>
      <c r="T1104" s="26">
        <v>0.05</v>
      </c>
      <c r="U1104" s="27">
        <v>9.9000000000000005E-2</v>
      </c>
      <c r="V1104" s="256">
        <v>4503.9029776478556</v>
      </c>
      <c r="W1104" s="257">
        <v>212469.55989596483</v>
      </c>
      <c r="X1104" s="257">
        <v>26195.440104035166</v>
      </c>
      <c r="Y1104" s="257">
        <v>19494.583017611476</v>
      </c>
      <c r="Z1104" s="257">
        <v>10954.616278921241</v>
      </c>
      <c r="AA1104" s="257">
        <v>8539.9667386902347</v>
      </c>
      <c r="AB1104" s="257">
        <v>1378.7073738965878</v>
      </c>
      <c r="AC1104" s="257"/>
      <c r="AD1104" s="257">
        <v>57764.618762910293</v>
      </c>
      <c r="AE1104" s="257">
        <v>31569.178658872057</v>
      </c>
    </row>
    <row r="1105" spans="2:37">
      <c r="B1105" s="81">
        <v>41182</v>
      </c>
      <c r="C1105" s="81">
        <v>41182</v>
      </c>
      <c r="D1105" s="81">
        <v>41182</v>
      </c>
      <c r="E1105" s="203">
        <v>4077</v>
      </c>
      <c r="F1105" s="82" t="s">
        <v>1053</v>
      </c>
      <c r="G1105" s="82" t="s">
        <v>505</v>
      </c>
      <c r="H1105" s="19" t="s">
        <v>850</v>
      </c>
      <c r="I1105" s="20">
        <v>98</v>
      </c>
      <c r="J1105" s="19" t="s">
        <v>160</v>
      </c>
      <c r="K1105" s="103" t="s">
        <v>1337</v>
      </c>
      <c r="L1105" s="21">
        <v>40802</v>
      </c>
      <c r="M1105" s="21">
        <v>42644</v>
      </c>
      <c r="N1105" s="34">
        <v>61</v>
      </c>
      <c r="O1105" s="34">
        <v>12</v>
      </c>
      <c r="P1105" s="34">
        <v>60</v>
      </c>
      <c r="Q1105" s="34">
        <v>12</v>
      </c>
      <c r="R1105" s="52">
        <v>12</v>
      </c>
      <c r="S1105" s="356">
        <v>137566</v>
      </c>
      <c r="T1105" s="26">
        <v>0.05</v>
      </c>
      <c r="U1105" s="27">
        <v>9.9000000000000005E-2</v>
      </c>
      <c r="V1105" s="256">
        <v>2596.0401274719998</v>
      </c>
      <c r="W1105" s="257">
        <v>122467.00386168182</v>
      </c>
      <c r="X1105" s="257">
        <v>15098.99613831818</v>
      </c>
      <c r="Y1105" s="257">
        <v>11236.636320368465</v>
      </c>
      <c r="Z1105" s="257">
        <v>6314.2175979975245</v>
      </c>
      <c r="AA1105" s="257">
        <v>4922.4187223709405</v>
      </c>
      <c r="AB1105" s="257">
        <v>794.68400727990411</v>
      </c>
      <c r="AC1105" s="257"/>
      <c r="AD1105" s="257">
        <v>33295.403786640331</v>
      </c>
      <c r="AE1105" s="257">
        <v>18196.407648320408</v>
      </c>
    </row>
    <row r="1106" spans="2:37">
      <c r="B1106" s="81">
        <v>41182</v>
      </c>
      <c r="C1106" s="81">
        <v>41182</v>
      </c>
      <c r="D1106" s="81">
        <v>41182</v>
      </c>
      <c r="E1106" s="203">
        <v>585</v>
      </c>
      <c r="F1106" s="82" t="s">
        <v>1053</v>
      </c>
      <c r="G1106" s="82" t="s">
        <v>505</v>
      </c>
      <c r="H1106" s="19" t="s">
        <v>851</v>
      </c>
      <c r="I1106" s="20">
        <v>98</v>
      </c>
      <c r="J1106" s="19" t="s">
        <v>170</v>
      </c>
      <c r="K1106" s="103" t="s">
        <v>1337</v>
      </c>
      <c r="L1106" s="21">
        <v>40820</v>
      </c>
      <c r="M1106" s="21">
        <v>42644</v>
      </c>
      <c r="N1106" s="34">
        <v>60</v>
      </c>
      <c r="O1106" s="34">
        <v>11</v>
      </c>
      <c r="P1106" s="34">
        <v>60</v>
      </c>
      <c r="Q1106" s="34">
        <v>11</v>
      </c>
      <c r="R1106" s="52">
        <v>11</v>
      </c>
      <c r="S1106" s="356">
        <v>226471</v>
      </c>
      <c r="T1106" s="26">
        <v>0.05</v>
      </c>
      <c r="U1106" s="27">
        <v>9.9000000000000005E-2</v>
      </c>
      <c r="V1106" s="256">
        <v>4273.7871545927865</v>
      </c>
      <c r="W1106" s="257">
        <v>201613.95135105294</v>
      </c>
      <c r="X1106" s="257">
        <v>24857.048648947064</v>
      </c>
      <c r="Y1106" s="257">
        <v>17082.158618540168</v>
      </c>
      <c r="Z1106" s="257">
        <v>9607.1401510740488</v>
      </c>
      <c r="AA1106" s="257">
        <v>7475.0184674661195</v>
      </c>
      <c r="AB1106" s="257">
        <v>1199.2435751684986</v>
      </c>
      <c r="AC1106" s="257"/>
      <c r="AD1106" s="257">
        <v>54813.277924517839</v>
      </c>
      <c r="AE1106" s="257">
        <v>29956.229275567908</v>
      </c>
    </row>
    <row r="1107" spans="2:37">
      <c r="B1107" s="81">
        <v>41182</v>
      </c>
      <c r="C1107" s="81">
        <v>41182</v>
      </c>
      <c r="D1107" s="81">
        <v>41182</v>
      </c>
      <c r="E1107" s="203">
        <v>10056</v>
      </c>
      <c r="F1107" s="82" t="s">
        <v>1053</v>
      </c>
      <c r="G1107" s="82" t="s">
        <v>505</v>
      </c>
      <c r="H1107" s="19" t="s">
        <v>852</v>
      </c>
      <c r="I1107" s="20">
        <v>99</v>
      </c>
      <c r="J1107" s="19" t="s">
        <v>334</v>
      </c>
      <c r="K1107" s="103" t="s">
        <v>1335</v>
      </c>
      <c r="L1107" s="21">
        <v>40836</v>
      </c>
      <c r="M1107" s="21">
        <v>51806</v>
      </c>
      <c r="N1107" s="34">
        <v>361</v>
      </c>
      <c r="O1107" s="34">
        <v>10</v>
      </c>
      <c r="P1107" s="34">
        <v>228</v>
      </c>
      <c r="Q1107" s="34">
        <v>10</v>
      </c>
      <c r="R1107" s="52">
        <v>10</v>
      </c>
      <c r="S1107" s="356">
        <v>1502791</v>
      </c>
      <c r="T1107" s="26">
        <v>0.03</v>
      </c>
      <c r="U1107" s="27">
        <v>8.1500000000000003E-2</v>
      </c>
      <c r="V1107" s="256">
        <v>8655.1912761885906</v>
      </c>
      <c r="W1107" s="257">
        <v>1002070.7692586236</v>
      </c>
      <c r="X1107" s="257">
        <v>500720.23074137641</v>
      </c>
      <c r="Y1107" s="257">
        <v>67481.705185605708</v>
      </c>
      <c r="Z1107" s="257">
        <v>37015.036169265302</v>
      </c>
      <c r="AA1107" s="257">
        <v>30466.669016340406</v>
      </c>
      <c r="AB1107" s="257">
        <v>21961.413629007737</v>
      </c>
      <c r="AC1107" s="257"/>
      <c r="AD1107" s="257">
        <v>971312.84171240253</v>
      </c>
      <c r="AE1107" s="257">
        <v>470592.61097096215</v>
      </c>
    </row>
    <row r="1108" spans="2:37">
      <c r="B1108" s="81">
        <v>41182</v>
      </c>
      <c r="C1108" s="81">
        <v>41182</v>
      </c>
      <c r="D1108" s="81">
        <v>41182</v>
      </c>
      <c r="E1108" s="203">
        <v>3511</v>
      </c>
      <c r="F1108" s="82" t="s">
        <v>1053</v>
      </c>
      <c r="G1108" s="82" t="s">
        <v>505</v>
      </c>
      <c r="H1108" s="19" t="s">
        <v>853</v>
      </c>
      <c r="I1108" s="20">
        <v>98</v>
      </c>
      <c r="J1108" s="19" t="s">
        <v>193</v>
      </c>
      <c r="K1108" s="103" t="s">
        <v>1337</v>
      </c>
      <c r="L1108" s="21">
        <v>40896</v>
      </c>
      <c r="M1108" s="21">
        <v>42736</v>
      </c>
      <c r="N1108" s="34">
        <v>60</v>
      </c>
      <c r="O1108" s="34">
        <v>8</v>
      </c>
      <c r="P1108" s="34">
        <v>60</v>
      </c>
      <c r="Q1108" s="34">
        <v>8</v>
      </c>
      <c r="R1108" s="52">
        <v>8</v>
      </c>
      <c r="S1108" s="356">
        <v>178327</v>
      </c>
      <c r="T1108" s="26">
        <v>0.05</v>
      </c>
      <c r="U1108" s="27">
        <v>9.9000000000000005E-2</v>
      </c>
      <c r="V1108" s="256">
        <v>3365.2504820355271</v>
      </c>
      <c r="W1108" s="257">
        <v>158754.14999085627</v>
      </c>
      <c r="X1108" s="257">
        <v>19572.850009143731</v>
      </c>
      <c r="Y1108" s="257">
        <v>9995.0307813252057</v>
      </c>
      <c r="Z1108" s="257">
        <v>5635.7448089897698</v>
      </c>
      <c r="AA1108" s="257">
        <v>4359.2859723354359</v>
      </c>
      <c r="AB1108" s="257">
        <v>686.76666698749932</v>
      </c>
      <c r="AC1108" s="257"/>
      <c r="AD1108" s="257">
        <v>43160.878931278108</v>
      </c>
      <c r="AE1108" s="257">
        <v>23588.028922132184</v>
      </c>
    </row>
    <row r="1109" spans="2:37">
      <c r="B1109" s="81">
        <v>41182</v>
      </c>
      <c r="C1109" s="81">
        <v>41182</v>
      </c>
      <c r="D1109" s="81">
        <v>41182</v>
      </c>
      <c r="E1109" s="203">
        <v>10479</v>
      </c>
      <c r="F1109" s="82" t="s">
        <v>1053</v>
      </c>
      <c r="G1109" s="82" t="s">
        <v>505</v>
      </c>
      <c r="H1109" s="19" t="s">
        <v>854</v>
      </c>
      <c r="I1109" s="20">
        <v>98</v>
      </c>
      <c r="J1109" s="19" t="s">
        <v>883</v>
      </c>
      <c r="K1109" s="103" t="s">
        <v>1337</v>
      </c>
      <c r="L1109" s="21">
        <v>40879</v>
      </c>
      <c r="M1109" s="21">
        <v>42705</v>
      </c>
      <c r="N1109" s="34">
        <v>60</v>
      </c>
      <c r="O1109" s="34">
        <v>9</v>
      </c>
      <c r="P1109" s="34">
        <v>60</v>
      </c>
      <c r="Q1109" s="34">
        <v>9</v>
      </c>
      <c r="R1109" s="52">
        <v>9</v>
      </c>
      <c r="S1109" s="356">
        <v>220458</v>
      </c>
      <c r="T1109" s="26">
        <v>0.05</v>
      </c>
      <c r="U1109" s="27">
        <v>9.9000000000000005E-2</v>
      </c>
      <c r="V1109" s="256">
        <v>4160.3144266913487</v>
      </c>
      <c r="W1109" s="257">
        <v>196260.92739004295</v>
      </c>
      <c r="X1109" s="257">
        <v>24197.072609957046</v>
      </c>
      <c r="Y1109" s="257">
        <v>13802.939073049638</v>
      </c>
      <c r="Z1109" s="257">
        <v>7776.1568787726937</v>
      </c>
      <c r="AA1109" s="257">
        <v>6026.7821942769442</v>
      </c>
      <c r="AB1109" s="257">
        <v>955.14760302462025</v>
      </c>
      <c r="AC1109" s="257"/>
      <c r="AD1109" s="257">
        <v>53357.938211441484</v>
      </c>
      <c r="AE1109" s="257">
        <v>29160.86560148163</v>
      </c>
    </row>
    <row r="1110" spans="2:37">
      <c r="B1110" s="81">
        <v>41182</v>
      </c>
      <c r="C1110" s="81">
        <v>41182</v>
      </c>
      <c r="D1110" s="81">
        <v>41182</v>
      </c>
      <c r="E1110" s="203">
        <v>10229</v>
      </c>
      <c r="F1110" s="82" t="s">
        <v>1053</v>
      </c>
      <c r="G1110" s="82" t="s">
        <v>505</v>
      </c>
      <c r="H1110" s="19" t="s">
        <v>855</v>
      </c>
      <c r="I1110" s="20">
        <v>99</v>
      </c>
      <c r="J1110" s="19" t="s">
        <v>856</v>
      </c>
      <c r="K1110" s="103" t="s">
        <v>1335</v>
      </c>
      <c r="L1110" s="21">
        <v>40889</v>
      </c>
      <c r="M1110" s="21">
        <v>51836</v>
      </c>
      <c r="N1110" s="34">
        <v>360</v>
      </c>
      <c r="O1110" s="34">
        <v>9</v>
      </c>
      <c r="P1110" s="34">
        <v>228</v>
      </c>
      <c r="Q1110" s="34">
        <v>9</v>
      </c>
      <c r="R1110" s="52">
        <v>9</v>
      </c>
      <c r="S1110" s="356">
        <v>2100075</v>
      </c>
      <c r="T1110" s="26">
        <v>0.03</v>
      </c>
      <c r="U1110" s="27">
        <v>8.1500000000000003E-2</v>
      </c>
      <c r="V1110" s="256">
        <v>12095.195419284353</v>
      </c>
      <c r="W1110" s="257">
        <v>1400343.6078275715</v>
      </c>
      <c r="X1110" s="257">
        <v>699731.39217242855</v>
      </c>
      <c r="Y1110" s="257">
        <v>84953.968983462211</v>
      </c>
      <c r="Z1110" s="257">
        <v>46632.029648250958</v>
      </c>
      <c r="AA1110" s="257">
        <v>38321.939335211253</v>
      </c>
      <c r="AB1110" s="257">
        <v>27620.976006806392</v>
      </c>
      <c r="AC1110" s="257"/>
      <c r="AD1110" s="257">
        <v>1357360.9477692991</v>
      </c>
      <c r="AE1110" s="257">
        <v>657629.55559678166</v>
      </c>
    </row>
    <row r="1111" spans="2:37">
      <c r="B1111" s="81">
        <v>41182</v>
      </c>
      <c r="C1111" s="81">
        <v>41182</v>
      </c>
      <c r="D1111" s="81">
        <v>41182</v>
      </c>
      <c r="E1111" s="203">
        <v>3247</v>
      </c>
      <c r="F1111" s="82" t="s">
        <v>1053</v>
      </c>
      <c r="G1111" s="82" t="s">
        <v>505</v>
      </c>
      <c r="H1111" s="19" t="s">
        <v>857</v>
      </c>
      <c r="I1111" s="20">
        <v>98</v>
      </c>
      <c r="J1111" s="19" t="s">
        <v>309</v>
      </c>
      <c r="K1111" s="103" t="s">
        <v>1337</v>
      </c>
      <c r="L1111" s="21">
        <v>40974</v>
      </c>
      <c r="M1111" s="21">
        <v>42795</v>
      </c>
      <c r="N1111" s="34">
        <v>60</v>
      </c>
      <c r="O1111" s="34">
        <v>6</v>
      </c>
      <c r="P1111" s="34">
        <v>60</v>
      </c>
      <c r="Q1111" s="34">
        <v>6</v>
      </c>
      <c r="R1111" s="52">
        <v>6</v>
      </c>
      <c r="S1111" s="356">
        <v>234222</v>
      </c>
      <c r="T1111" s="26">
        <v>0.05</v>
      </c>
      <c r="U1111" s="27">
        <v>9.9000000000000005E-2</v>
      </c>
      <c r="V1111" s="256">
        <v>4420.0580865675147</v>
      </c>
      <c r="W1111" s="257">
        <v>208514.21556555282</v>
      </c>
      <c r="X1111" s="257">
        <v>25707.784434447181</v>
      </c>
      <c r="Y1111" s="257">
        <v>9983.6535249912049</v>
      </c>
      <c r="Z1111" s="257">
        <v>5639.0920591891409</v>
      </c>
      <c r="AA1111" s="257">
        <v>4344.561465802064</v>
      </c>
      <c r="AB1111" s="257">
        <v>676.5206430117679</v>
      </c>
      <c r="AC1111" s="257"/>
      <c r="AD1111" s="257">
        <v>56689.269628501759</v>
      </c>
      <c r="AE1111" s="257">
        <v>30981.485194051613</v>
      </c>
    </row>
    <row r="1112" spans="2:37">
      <c r="B1112" s="81">
        <v>41182</v>
      </c>
      <c r="C1112" s="81">
        <v>41182</v>
      </c>
      <c r="D1112" s="81">
        <v>41182</v>
      </c>
      <c r="E1112" s="203">
        <v>2017</v>
      </c>
      <c r="F1112" s="82" t="s">
        <v>1053</v>
      </c>
      <c r="G1112" s="82" t="s">
        <v>505</v>
      </c>
      <c r="H1112" s="19" t="s">
        <v>858</v>
      </c>
      <c r="I1112" s="20">
        <v>99</v>
      </c>
      <c r="J1112" s="19" t="s">
        <v>859</v>
      </c>
      <c r="K1112" s="103" t="s">
        <v>1336</v>
      </c>
      <c r="L1112" s="21">
        <v>41109</v>
      </c>
      <c r="M1112" s="21">
        <v>44774</v>
      </c>
      <c r="N1112" s="34">
        <v>120</v>
      </c>
      <c r="O1112" s="34">
        <v>1</v>
      </c>
      <c r="P1112" s="34">
        <v>120</v>
      </c>
      <c r="Q1112" s="34">
        <v>1</v>
      </c>
      <c r="R1112" s="52">
        <v>1</v>
      </c>
      <c r="S1112" s="356">
        <v>85631</v>
      </c>
      <c r="T1112" s="26">
        <v>0.03</v>
      </c>
      <c r="U1112" s="27">
        <v>7.6499999999999999E-2</v>
      </c>
      <c r="V1112" s="256">
        <v>826.85931292679254</v>
      </c>
      <c r="W1112" s="257">
        <v>69201.290150967994</v>
      </c>
      <c r="X1112" s="257">
        <v>16429.709849032006</v>
      </c>
      <c r="Y1112" s="257">
        <v>441.15822471242092</v>
      </c>
      <c r="Z1112" s="257">
        <v>214.07749999999999</v>
      </c>
      <c r="AA1112" s="257">
        <v>227.0807247124209</v>
      </c>
      <c r="AB1112" s="257">
        <v>72.06013091680704</v>
      </c>
      <c r="AC1112" s="257"/>
      <c r="AD1112" s="257">
        <v>30021.82740024753</v>
      </c>
      <c r="AE1112" s="257">
        <v>13592.117551213199</v>
      </c>
    </row>
    <row r="1113" spans="2:37" s="94" customFormat="1" ht="13.8" thickBot="1">
      <c r="B1113" s="83">
        <v>41182</v>
      </c>
      <c r="C1113" s="83">
        <v>41182</v>
      </c>
      <c r="D1113" s="83">
        <v>41182</v>
      </c>
      <c r="E1113" s="204">
        <v>10338</v>
      </c>
      <c r="F1113" s="84" t="s">
        <v>1053</v>
      </c>
      <c r="G1113" s="84" t="s">
        <v>506</v>
      </c>
      <c r="H1113" s="86" t="s">
        <v>860</v>
      </c>
      <c r="I1113" s="87">
        <v>98</v>
      </c>
      <c r="J1113" s="86" t="s">
        <v>1360</v>
      </c>
      <c r="K1113" s="132" t="s">
        <v>1338</v>
      </c>
      <c r="L1113" s="88">
        <v>41145</v>
      </c>
      <c r="M1113" s="88">
        <v>42979</v>
      </c>
      <c r="N1113" s="89">
        <v>60</v>
      </c>
      <c r="O1113" s="89">
        <v>0</v>
      </c>
      <c r="P1113" s="89">
        <v>60</v>
      </c>
      <c r="Q1113" s="89">
        <v>0</v>
      </c>
      <c r="R1113" s="90">
        <v>0</v>
      </c>
      <c r="S1113" s="357">
        <v>203718</v>
      </c>
      <c r="T1113" s="91">
        <v>0.05</v>
      </c>
      <c r="U1113" s="92">
        <v>9.4E-2</v>
      </c>
      <c r="V1113" s="258">
        <v>3844.4099754906069</v>
      </c>
      <c r="W1113" s="259">
        <v>183477.55696536723</v>
      </c>
      <c r="X1113" s="259">
        <v>20240.443034632772</v>
      </c>
      <c r="Y1113" s="259" t="e">
        <v>#NUM!</v>
      </c>
      <c r="Z1113" s="259" t="e">
        <v>#NUM!</v>
      </c>
      <c r="AA1113" s="259">
        <v>0</v>
      </c>
      <c r="AB1113" s="259">
        <v>0</v>
      </c>
      <c r="AC1113" s="259"/>
      <c r="AD1113" s="259">
        <v>47187.041564070263</v>
      </c>
      <c r="AE1113" s="259">
        <v>26946.598529437062</v>
      </c>
      <c r="AF1113" s="250"/>
      <c r="AG1113" s="85"/>
      <c r="AH1113" s="95"/>
      <c r="AK1113" s="85"/>
    </row>
    <row r="1114" spans="2:37">
      <c r="B1114" s="81">
        <v>41205</v>
      </c>
      <c r="C1114" s="81">
        <v>41205</v>
      </c>
      <c r="D1114" s="81">
        <v>41213</v>
      </c>
      <c r="E1114" s="203">
        <v>223</v>
      </c>
      <c r="F1114" s="82" t="s">
        <v>1054</v>
      </c>
      <c r="G1114" s="82" t="s">
        <v>444</v>
      </c>
      <c r="H1114" s="19" t="s">
        <v>557</v>
      </c>
      <c r="I1114" s="20">
        <v>98</v>
      </c>
      <c r="J1114" s="19" t="s">
        <v>87</v>
      </c>
      <c r="K1114" s="103" t="s">
        <v>1333</v>
      </c>
      <c r="L1114" s="21">
        <v>39378</v>
      </c>
      <c r="M1114" s="21">
        <v>41205</v>
      </c>
      <c r="N1114" s="34">
        <v>60</v>
      </c>
      <c r="O1114" s="34">
        <v>59</v>
      </c>
      <c r="P1114" s="34">
        <v>60</v>
      </c>
      <c r="Q1114" s="34">
        <v>59</v>
      </c>
      <c r="R1114" s="52">
        <v>59</v>
      </c>
      <c r="S1114" s="356">
        <v>80016</v>
      </c>
      <c r="T1114" s="26">
        <v>0.05</v>
      </c>
      <c r="U1114" s="27">
        <v>0.104</v>
      </c>
      <c r="V1114" s="256">
        <v>1510.000631259174</v>
      </c>
      <c r="W1114" s="257">
        <v>70414.697225246098</v>
      </c>
      <c r="X1114" s="257">
        <v>9601.3027747539018</v>
      </c>
      <c r="Y1114" s="257">
        <v>20172.366421482377</v>
      </c>
      <c r="Z1114" s="257">
        <v>10577.772312765383</v>
      </c>
      <c r="AA1114" s="257">
        <v>9594.594108716994</v>
      </c>
      <c r="AB1114" s="257">
        <v>2484.5476478529831</v>
      </c>
      <c r="AC1114" s="257"/>
      <c r="AD1114" s="257">
        <v>20185.3406503035</v>
      </c>
      <c r="AE1114" s="257">
        <v>10584.03787555069</v>
      </c>
    </row>
    <row r="1115" spans="2:37">
      <c r="B1115" s="81">
        <v>41213</v>
      </c>
      <c r="C1115" s="81">
        <v>41213</v>
      </c>
      <c r="D1115" s="81">
        <v>41213</v>
      </c>
      <c r="E1115" s="203">
        <v>374</v>
      </c>
      <c r="F1115" s="82" t="s">
        <v>1053</v>
      </c>
      <c r="G1115" s="82" t="s">
        <v>444</v>
      </c>
      <c r="H1115" s="19" t="s">
        <v>133</v>
      </c>
      <c r="I1115" s="20">
        <v>99</v>
      </c>
      <c r="J1115" s="19" t="s">
        <v>1195</v>
      </c>
      <c r="K1115" s="103" t="s">
        <v>1331</v>
      </c>
      <c r="L1115" s="21">
        <v>39393</v>
      </c>
      <c r="M1115" s="21">
        <v>49971</v>
      </c>
      <c r="N1115" s="34">
        <v>348</v>
      </c>
      <c r="O1115" s="34">
        <v>59</v>
      </c>
      <c r="P1115" s="34">
        <v>228</v>
      </c>
      <c r="Q1115" s="34">
        <v>59</v>
      </c>
      <c r="R1115" s="52">
        <v>59</v>
      </c>
      <c r="S1115" s="356">
        <v>2171207</v>
      </c>
      <c r="T1115" s="26">
        <v>0.03</v>
      </c>
      <c r="U1115" s="27">
        <v>8.6499999999999994E-2</v>
      </c>
      <c r="V1115" s="256">
        <v>12504.873854847148</v>
      </c>
      <c r="W1115" s="257">
        <v>1397460.4941425011</v>
      </c>
      <c r="X1115" s="257">
        <v>773746.50585749885</v>
      </c>
      <c r="Y1115" s="257">
        <v>559782.49422405579</v>
      </c>
      <c r="Z1115" s="257">
        <v>288492.15326151106</v>
      </c>
      <c r="AA1115" s="257">
        <v>271290.34096254472</v>
      </c>
      <c r="AB1115" s="257">
        <v>200223.87651575627</v>
      </c>
      <c r="AC1115" s="257"/>
      <c r="AD1115" s="257">
        <v>1453650.7447626211</v>
      </c>
      <c r="AE1115" s="257">
        <v>679904.23890509782</v>
      </c>
    </row>
    <row r="1116" spans="2:37">
      <c r="B1116" s="81">
        <v>41213</v>
      </c>
      <c r="C1116" s="81">
        <v>41213</v>
      </c>
      <c r="D1116" s="81">
        <v>41213</v>
      </c>
      <c r="E1116" s="203">
        <v>677</v>
      </c>
      <c r="F1116" s="82" t="s">
        <v>1053</v>
      </c>
      <c r="G1116" s="82" t="s">
        <v>506</v>
      </c>
      <c r="H1116" s="19" t="s">
        <v>632</v>
      </c>
      <c r="I1116" s="20">
        <v>99</v>
      </c>
      <c r="J1116" s="19" t="s">
        <v>1135</v>
      </c>
      <c r="K1116" s="103" t="s">
        <v>1331</v>
      </c>
      <c r="L1116" s="21">
        <v>39234</v>
      </c>
      <c r="M1116" s="21">
        <v>48357</v>
      </c>
      <c r="N1116" s="34">
        <v>300</v>
      </c>
      <c r="O1116" s="34">
        <v>64</v>
      </c>
      <c r="P1116" s="34">
        <v>228</v>
      </c>
      <c r="Q1116" s="34">
        <v>64</v>
      </c>
      <c r="R1116" s="52">
        <v>64</v>
      </c>
      <c r="S1116" s="356">
        <v>518855</v>
      </c>
      <c r="T1116" s="26">
        <v>0.03</v>
      </c>
      <c r="U1116" s="27">
        <v>8.6499999999999994E-2</v>
      </c>
      <c r="V1116" s="256">
        <v>2988.2992842030803</v>
      </c>
      <c r="W1116" s="257">
        <v>333952.20478209009</v>
      </c>
      <c r="X1116" s="257">
        <v>184902.79521790991</v>
      </c>
      <c r="Y1116" s="257">
        <v>144210.25439622355</v>
      </c>
      <c r="Z1116" s="257">
        <v>74035.660321329793</v>
      </c>
      <c r="AA1116" s="257">
        <v>70174.594074893757</v>
      </c>
      <c r="AB1116" s="257">
        <v>51902.539008536114</v>
      </c>
      <c r="AC1116" s="257"/>
      <c r="AD1116" s="257">
        <v>347380.03201620519</v>
      </c>
      <c r="AE1116" s="257">
        <v>162477.23679828958</v>
      </c>
    </row>
    <row r="1117" spans="2:37">
      <c r="B1117" s="81">
        <v>41213</v>
      </c>
      <c r="C1117" s="81">
        <v>41213</v>
      </c>
      <c r="D1117" s="81">
        <v>41213</v>
      </c>
      <c r="E1117" s="203">
        <v>3054</v>
      </c>
      <c r="F1117" s="82" t="s">
        <v>1053</v>
      </c>
      <c r="G1117" s="82" t="s">
        <v>444</v>
      </c>
      <c r="H1117" s="19" t="s">
        <v>694</v>
      </c>
      <c r="I1117" s="20">
        <v>99</v>
      </c>
      <c r="J1117" s="19" t="s">
        <v>1359</v>
      </c>
      <c r="K1117" s="103" t="s">
        <v>1331</v>
      </c>
      <c r="L1117" s="21">
        <v>39876</v>
      </c>
      <c r="M1117" s="21">
        <v>50824</v>
      </c>
      <c r="N1117" s="34">
        <v>360</v>
      </c>
      <c r="O1117" s="34">
        <v>43</v>
      </c>
      <c r="P1117" s="34">
        <v>228</v>
      </c>
      <c r="Q1117" s="34">
        <v>43</v>
      </c>
      <c r="R1117" s="52">
        <v>43</v>
      </c>
      <c r="S1117" s="356">
        <v>2974934</v>
      </c>
      <c r="T1117" s="26">
        <v>0.03</v>
      </c>
      <c r="U1117" s="27">
        <v>8.6499999999999994E-2</v>
      </c>
      <c r="V1117" s="256">
        <v>17133.86811874494</v>
      </c>
      <c r="W1117" s="257">
        <v>1914765.721408105</v>
      </c>
      <c r="X1117" s="257">
        <v>1060168.278591895</v>
      </c>
      <c r="Y1117" s="257">
        <v>569512.38414130604</v>
      </c>
      <c r="Z1117" s="257">
        <v>297148.50766722788</v>
      </c>
      <c r="AA1117" s="257">
        <v>272363.87647407816</v>
      </c>
      <c r="AB1117" s="257">
        <v>199944.01745373462</v>
      </c>
      <c r="AC1117" s="257"/>
      <c r="AD1117" s="257">
        <v>1991756.2096657003</v>
      </c>
      <c r="AE1117" s="257">
        <v>931587.93107377389</v>
      </c>
    </row>
    <row r="1118" spans="2:37">
      <c r="B1118" s="81">
        <v>41213</v>
      </c>
      <c r="C1118" s="81">
        <v>41213</v>
      </c>
      <c r="D1118" s="81">
        <v>41213</v>
      </c>
      <c r="E1118" s="203">
        <v>374</v>
      </c>
      <c r="F1118" s="82" t="s">
        <v>1053</v>
      </c>
      <c r="G1118" s="82" t="s">
        <v>444</v>
      </c>
      <c r="H1118" s="19" t="s">
        <v>695</v>
      </c>
      <c r="I1118" s="20">
        <v>99</v>
      </c>
      <c r="J1118" s="19" t="s">
        <v>1070</v>
      </c>
      <c r="K1118" s="103" t="s">
        <v>1331</v>
      </c>
      <c r="L1118" s="21">
        <v>38379</v>
      </c>
      <c r="M1118" s="21">
        <v>49332</v>
      </c>
      <c r="N1118" s="34">
        <v>360</v>
      </c>
      <c r="O1118" s="34">
        <v>92</v>
      </c>
      <c r="P1118" s="34">
        <v>228</v>
      </c>
      <c r="Q1118" s="34">
        <v>92</v>
      </c>
      <c r="R1118" s="52">
        <v>92</v>
      </c>
      <c r="S1118" s="356">
        <v>1707590</v>
      </c>
      <c r="T1118" s="26">
        <v>0.03</v>
      </c>
      <c r="U1118" s="27">
        <v>8.6499999999999994E-2</v>
      </c>
      <c r="V1118" s="256">
        <v>9834.7129250220914</v>
      </c>
      <c r="W1118" s="257">
        <v>1099061.2895006295</v>
      </c>
      <c r="X1118" s="257">
        <v>608528.71049937047</v>
      </c>
      <c r="Y1118" s="257">
        <v>656396.11836712179</v>
      </c>
      <c r="Z1118" s="257">
        <v>329877.75985382264</v>
      </c>
      <c r="AA1118" s="257">
        <v>326518.35851329914</v>
      </c>
      <c r="AB1118" s="257">
        <v>245546.67265764074</v>
      </c>
      <c r="AC1118" s="257"/>
      <c r="AD1118" s="257">
        <v>1143253.2574043842</v>
      </c>
      <c r="AE1118" s="257">
        <v>534724.54690499557</v>
      </c>
    </row>
    <row r="1119" spans="2:37">
      <c r="B1119" s="81">
        <v>41213</v>
      </c>
      <c r="C1119" s="81">
        <v>41213</v>
      </c>
      <c r="D1119" s="81">
        <v>41213</v>
      </c>
      <c r="E1119" s="203">
        <v>3031</v>
      </c>
      <c r="F1119" s="82" t="s">
        <v>1053</v>
      </c>
      <c r="G1119" s="82" t="s">
        <v>444</v>
      </c>
      <c r="H1119" s="19" t="s">
        <v>742</v>
      </c>
      <c r="I1119" s="20">
        <v>98</v>
      </c>
      <c r="J1119" s="19" t="s">
        <v>1219</v>
      </c>
      <c r="K1119" s="103" t="s">
        <v>1333</v>
      </c>
      <c r="L1119" s="21">
        <v>39444</v>
      </c>
      <c r="M1119" s="21">
        <v>41266</v>
      </c>
      <c r="N1119" s="34">
        <v>60</v>
      </c>
      <c r="O1119" s="34">
        <v>57</v>
      </c>
      <c r="P1119" s="34">
        <v>60</v>
      </c>
      <c r="Q1119" s="34">
        <v>57</v>
      </c>
      <c r="R1119" s="52">
        <v>57</v>
      </c>
      <c r="S1119" s="356">
        <v>305015</v>
      </c>
      <c r="T1119" s="26">
        <v>0.05</v>
      </c>
      <c r="U1119" s="27">
        <v>0.104</v>
      </c>
      <c r="V1119" s="256">
        <v>5756.0093299279761</v>
      </c>
      <c r="W1119" s="257">
        <v>268415.55281641718</v>
      </c>
      <c r="X1119" s="257">
        <v>36599.447183582815</v>
      </c>
      <c r="Y1119" s="257">
        <v>76649.96236658335</v>
      </c>
      <c r="Z1119" s="257">
        <v>40202.652660168606</v>
      </c>
      <c r="AA1119" s="257">
        <v>36447.309706414744</v>
      </c>
      <c r="AB1119" s="257">
        <v>9149.8617958957038</v>
      </c>
      <c r="AC1119" s="257"/>
      <c r="AD1119" s="257">
        <v>76945.006979258178</v>
      </c>
      <c r="AE1119" s="257">
        <v>40345.559795679554</v>
      </c>
    </row>
    <row r="1120" spans="2:37">
      <c r="B1120" s="81">
        <v>41213</v>
      </c>
      <c r="C1120" s="81">
        <v>41213</v>
      </c>
      <c r="D1120" s="81">
        <v>41213</v>
      </c>
      <c r="E1120" s="203">
        <v>3326</v>
      </c>
      <c r="F1120" s="82" t="s">
        <v>1053</v>
      </c>
      <c r="G1120" s="82" t="s">
        <v>444</v>
      </c>
      <c r="H1120" s="19" t="s">
        <v>743</v>
      </c>
      <c r="I1120" s="20">
        <v>98</v>
      </c>
      <c r="J1120" s="19" t="s">
        <v>683</v>
      </c>
      <c r="K1120" s="103" t="s">
        <v>1333</v>
      </c>
      <c r="L1120" s="21">
        <v>39546</v>
      </c>
      <c r="M1120" s="21">
        <v>42086</v>
      </c>
      <c r="N1120" s="34">
        <v>84</v>
      </c>
      <c r="O1120" s="34">
        <v>54</v>
      </c>
      <c r="P1120" s="34">
        <v>60</v>
      </c>
      <c r="Q1120" s="34">
        <v>54</v>
      </c>
      <c r="R1120" s="52">
        <v>54</v>
      </c>
      <c r="S1120" s="356">
        <v>272271</v>
      </c>
      <c r="T1120" s="26">
        <v>0.05</v>
      </c>
      <c r="U1120" s="27">
        <v>0.104</v>
      </c>
      <c r="V1120" s="256">
        <v>5138.0896554884848</v>
      </c>
      <c r="W1120" s="257">
        <v>239600.58023663997</v>
      </c>
      <c r="X1120" s="257">
        <v>32670.419763360027</v>
      </c>
      <c r="Y1120" s="257">
        <v>67770.864479764597</v>
      </c>
      <c r="Z1120" s="257">
        <v>35569.745405154034</v>
      </c>
      <c r="AA1120" s="257">
        <v>32201.119074610564</v>
      </c>
      <c r="AB1120" s="257">
        <v>7737.7309965852701</v>
      </c>
      <c r="AC1120" s="257"/>
      <c r="AD1120" s="257">
        <v>68684.79909266629</v>
      </c>
      <c r="AE1120" s="257">
        <v>36014.379329309886</v>
      </c>
    </row>
    <row r="1121" spans="2:31">
      <c r="B1121" s="81">
        <v>41213</v>
      </c>
      <c r="C1121" s="81">
        <v>41213</v>
      </c>
      <c r="D1121" s="81">
        <v>41213</v>
      </c>
      <c r="E1121" s="203">
        <v>374</v>
      </c>
      <c r="F1121" s="82" t="s">
        <v>1053</v>
      </c>
      <c r="G1121" s="82" t="s">
        <v>444</v>
      </c>
      <c r="H1121" s="19" t="s">
        <v>959</v>
      </c>
      <c r="I1121" s="20">
        <v>99</v>
      </c>
      <c r="J1121" s="19" t="s">
        <v>172</v>
      </c>
      <c r="K1121" s="103" t="s">
        <v>1331</v>
      </c>
      <c r="L1121" s="21">
        <v>39696</v>
      </c>
      <c r="M1121" s="21">
        <v>49910</v>
      </c>
      <c r="N1121" s="34">
        <v>336</v>
      </c>
      <c r="O1121" s="34">
        <v>49</v>
      </c>
      <c r="P1121" s="34">
        <v>228</v>
      </c>
      <c r="Q1121" s="34">
        <v>49</v>
      </c>
      <c r="R1121" s="52">
        <v>49</v>
      </c>
      <c r="S1121" s="356">
        <v>853535</v>
      </c>
      <c r="T1121" s="26">
        <v>0.03</v>
      </c>
      <c r="U1121" s="27">
        <v>8.6499999999999994E-2</v>
      </c>
      <c r="V1121" s="256">
        <v>4915.8590156060482</v>
      </c>
      <c r="W1121" s="257">
        <v>549363.30016802624</v>
      </c>
      <c r="X1121" s="257">
        <v>304171.69983197376</v>
      </c>
      <c r="Y1121" s="257">
        <v>184940.71658810807</v>
      </c>
      <c r="Z1121" s="257">
        <v>96049.123325963257</v>
      </c>
      <c r="AA1121" s="257">
        <v>88891.593262144816</v>
      </c>
      <c r="AB1121" s="257">
        <v>65370.233735818925</v>
      </c>
      <c r="AC1121" s="257"/>
      <c r="AD1121" s="257">
        <v>571452.55539014086</v>
      </c>
      <c r="AE1121" s="257">
        <v>267280.8555581579</v>
      </c>
    </row>
    <row r="1122" spans="2:31">
      <c r="B1122" s="81">
        <v>41213</v>
      </c>
      <c r="C1122" s="81">
        <v>41213</v>
      </c>
      <c r="D1122" s="81">
        <v>41213</v>
      </c>
      <c r="E1122" s="203">
        <v>2110</v>
      </c>
      <c r="F1122" s="82" t="s">
        <v>1053</v>
      </c>
      <c r="G1122" s="82" t="s">
        <v>444</v>
      </c>
      <c r="H1122" s="19" t="s">
        <v>933</v>
      </c>
      <c r="I1122" s="20">
        <v>98</v>
      </c>
      <c r="J1122" s="19" t="s">
        <v>613</v>
      </c>
      <c r="K1122" s="103" t="s">
        <v>1333</v>
      </c>
      <c r="L1122" s="21">
        <v>40098</v>
      </c>
      <c r="M1122" s="21">
        <v>41905</v>
      </c>
      <c r="N1122" s="34">
        <v>59</v>
      </c>
      <c r="O1122" s="34">
        <v>36</v>
      </c>
      <c r="P1122" s="34">
        <v>59</v>
      </c>
      <c r="Q1122" s="34">
        <v>36</v>
      </c>
      <c r="R1122" s="52">
        <v>36</v>
      </c>
      <c r="S1122" s="356">
        <v>246324</v>
      </c>
      <c r="T1122" s="26">
        <v>0.05</v>
      </c>
      <c r="U1122" s="27">
        <v>0.104</v>
      </c>
      <c r="V1122" s="256">
        <v>4717.8111258133176</v>
      </c>
      <c r="W1122" s="257">
        <v>217190.92839208621</v>
      </c>
      <c r="X1122" s="257">
        <v>29133.071607913793</v>
      </c>
      <c r="Y1122" s="257">
        <v>50646.103508639389</v>
      </c>
      <c r="Z1122" s="257">
        <v>26784.768961479349</v>
      </c>
      <c r="AA1122" s="257">
        <v>23861.334547160041</v>
      </c>
      <c r="AB1122" s="257">
        <v>4599.9586749337568</v>
      </c>
      <c r="AC1122" s="257"/>
      <c r="AD1122" s="257">
        <v>61159.928030896888</v>
      </c>
      <c r="AE1122" s="257">
        <v>32026.856422986424</v>
      </c>
    </row>
    <row r="1123" spans="2:31">
      <c r="B1123" s="81">
        <v>41213</v>
      </c>
      <c r="C1123" s="81">
        <v>41213</v>
      </c>
      <c r="D1123" s="81">
        <v>41213</v>
      </c>
      <c r="E1123" s="203">
        <v>677</v>
      </c>
      <c r="F1123" s="82" t="s">
        <v>1053</v>
      </c>
      <c r="G1123" s="82" t="s">
        <v>506</v>
      </c>
      <c r="H1123" s="19" t="s">
        <v>1504</v>
      </c>
      <c r="I1123" s="20">
        <v>99</v>
      </c>
      <c r="J1123" s="19" t="s">
        <v>1548</v>
      </c>
      <c r="K1123" s="103" t="s">
        <v>1331</v>
      </c>
      <c r="L1123" s="21">
        <v>40032</v>
      </c>
      <c r="M1123" s="21">
        <v>50974</v>
      </c>
      <c r="N1123" s="34">
        <v>360</v>
      </c>
      <c r="O1123" s="34">
        <v>38</v>
      </c>
      <c r="P1123" s="34">
        <v>228</v>
      </c>
      <c r="Q1123" s="34">
        <v>38</v>
      </c>
      <c r="R1123" s="52">
        <v>38</v>
      </c>
      <c r="S1123" s="356">
        <v>5665491</v>
      </c>
      <c r="T1123" s="26">
        <v>0.03</v>
      </c>
      <c r="U1123" s="27">
        <v>8.6499999999999994E-2</v>
      </c>
      <c r="V1123" s="256">
        <v>32629.892166325833</v>
      </c>
      <c r="W1123" s="257">
        <v>3646497.0186720528</v>
      </c>
      <c r="X1123" s="257">
        <v>2018993.9813279472</v>
      </c>
      <c r="Y1123" s="257">
        <v>963719.1927341274</v>
      </c>
      <c r="Z1123" s="257">
        <v>504772.0668387629</v>
      </c>
      <c r="AA1123" s="257">
        <v>458947.1258953645</v>
      </c>
      <c r="AB1123" s="257">
        <v>336498.9968879912</v>
      </c>
      <c r="AC1123" s="257"/>
      <c r="AD1123" s="257">
        <v>3793118.3952501616</v>
      </c>
      <c r="AE1123" s="257">
        <v>1774124.4139221541</v>
      </c>
    </row>
    <row r="1124" spans="2:31">
      <c r="B1124" s="81">
        <v>41175</v>
      </c>
      <c r="C1124" s="81">
        <v>41175</v>
      </c>
      <c r="D1124" s="81">
        <v>41213</v>
      </c>
      <c r="E1124" s="203">
        <v>3080</v>
      </c>
      <c r="F1124" s="82" t="s">
        <v>1054</v>
      </c>
      <c r="G1124" s="82" t="s">
        <v>444</v>
      </c>
      <c r="H1124" s="19" t="s">
        <v>447</v>
      </c>
      <c r="I1124" s="20">
        <v>98</v>
      </c>
      <c r="J1124" s="19" t="s">
        <v>1113</v>
      </c>
      <c r="K1124" s="103" t="s">
        <v>1333</v>
      </c>
      <c r="L1124" s="21">
        <v>40095</v>
      </c>
      <c r="M1124" s="21">
        <v>41175</v>
      </c>
      <c r="N1124" s="34">
        <v>36</v>
      </c>
      <c r="O1124" s="34">
        <v>36</v>
      </c>
      <c r="P1124" s="34">
        <v>36</v>
      </c>
      <c r="Q1124" s="34">
        <v>36</v>
      </c>
      <c r="R1124" s="52">
        <v>36</v>
      </c>
      <c r="S1124" s="356">
        <v>155872</v>
      </c>
      <c r="T1124" s="26">
        <v>0.05</v>
      </c>
      <c r="U1124" s="27">
        <v>0.104</v>
      </c>
      <c r="V1124" s="256">
        <v>4671.6236734984013</v>
      </c>
      <c r="W1124" s="257">
        <v>143940.19213482339</v>
      </c>
      <c r="X1124" s="257">
        <v>11931.807865176612</v>
      </c>
      <c r="Y1124" s="257">
        <v>24238.26011111743</v>
      </c>
      <c r="Z1124" s="257">
        <v>12306.452245942935</v>
      </c>
      <c r="AA1124" s="257">
        <v>11931.807865174495</v>
      </c>
      <c r="AB1124" s="257">
        <v>1883.969662922623</v>
      </c>
      <c r="AC1124" s="257"/>
      <c r="AD1124" s="257">
        <v>24238.26011111743</v>
      </c>
      <c r="AE1124" s="257">
        <v>12306.452245942935</v>
      </c>
    </row>
    <row r="1125" spans="2:31">
      <c r="B1125" s="81">
        <v>41213</v>
      </c>
      <c r="C1125" s="81">
        <v>41213</v>
      </c>
      <c r="D1125" s="81">
        <v>41213</v>
      </c>
      <c r="E1125" s="203">
        <v>4182</v>
      </c>
      <c r="F1125" s="82" t="s">
        <v>1053</v>
      </c>
      <c r="G1125" s="82" t="s">
        <v>444</v>
      </c>
      <c r="H1125" s="19" t="s">
        <v>457</v>
      </c>
      <c r="I1125" s="20">
        <v>99</v>
      </c>
      <c r="J1125" s="19" t="s">
        <v>460</v>
      </c>
      <c r="K1125" s="103" t="s">
        <v>1331</v>
      </c>
      <c r="L1125" s="21">
        <v>40280</v>
      </c>
      <c r="M1125" s="21">
        <v>51227</v>
      </c>
      <c r="N1125" s="34">
        <v>360</v>
      </c>
      <c r="O1125" s="34">
        <v>30</v>
      </c>
      <c r="P1125" s="34">
        <v>228</v>
      </c>
      <c r="Q1125" s="34">
        <v>30</v>
      </c>
      <c r="R1125" s="52">
        <v>30</v>
      </c>
      <c r="S1125" s="356">
        <v>1669102</v>
      </c>
      <c r="T1125" s="26">
        <v>0.03</v>
      </c>
      <c r="U1125" s="27">
        <v>8.6499999999999994E-2</v>
      </c>
      <c r="V1125" s="256">
        <v>9613.0447077929857</v>
      </c>
      <c r="W1125" s="257">
        <v>1074289.1422578488</v>
      </c>
      <c r="X1125" s="257">
        <v>594812.85774215125</v>
      </c>
      <c r="Y1125" s="257">
        <v>226039.63156396418</v>
      </c>
      <c r="Z1125" s="257">
        <v>119125.92744006512</v>
      </c>
      <c r="AA1125" s="257">
        <v>106913.70412389906</v>
      </c>
      <c r="AB1125" s="257">
        <v>78264.849702914638</v>
      </c>
      <c r="AC1125" s="257"/>
      <c r="AD1125" s="257">
        <v>1117485.0511189257</v>
      </c>
      <c r="AE1125" s="257">
        <v>522672.19337675988</v>
      </c>
    </row>
    <row r="1126" spans="2:31">
      <c r="B1126" s="81">
        <v>41213</v>
      </c>
      <c r="C1126" s="81">
        <v>41213</v>
      </c>
      <c r="D1126" s="81">
        <v>41213</v>
      </c>
      <c r="E1126" s="203">
        <v>366</v>
      </c>
      <c r="F1126" s="82" t="s">
        <v>1053</v>
      </c>
      <c r="G1126" s="82" t="s">
        <v>444</v>
      </c>
      <c r="H1126" s="19" t="s">
        <v>1765</v>
      </c>
      <c r="I1126" s="20">
        <v>98</v>
      </c>
      <c r="J1126" s="19" t="s">
        <v>189</v>
      </c>
      <c r="K1126" s="103" t="s">
        <v>1333</v>
      </c>
      <c r="L1126" s="21">
        <v>40354</v>
      </c>
      <c r="M1126" s="21">
        <v>42917</v>
      </c>
      <c r="N1126" s="34">
        <v>84</v>
      </c>
      <c r="O1126" s="34">
        <v>27</v>
      </c>
      <c r="P1126" s="34">
        <v>60</v>
      </c>
      <c r="Q1126" s="34">
        <v>27</v>
      </c>
      <c r="R1126" s="52">
        <v>27</v>
      </c>
      <c r="S1126" s="356">
        <v>141546</v>
      </c>
      <c r="T1126" s="26">
        <v>0.05</v>
      </c>
      <c r="U1126" s="27">
        <v>0.104</v>
      </c>
      <c r="V1126" s="256">
        <v>2671.147637375163</v>
      </c>
      <c r="W1126" s="257">
        <v>124561.57185368783</v>
      </c>
      <c r="X1126" s="257">
        <v>16984.428146312173</v>
      </c>
      <c r="Y1126" s="257">
        <v>23937.108594057896</v>
      </c>
      <c r="Z1126" s="257">
        <v>12771.529017089582</v>
      </c>
      <c r="AA1126" s="257">
        <v>11165.579576968314</v>
      </c>
      <c r="AB1126" s="257">
        <v>2011.3138594317047</v>
      </c>
      <c r="AC1126" s="257"/>
      <c r="AD1126" s="257">
        <v>35707.286388820459</v>
      </c>
      <c r="AE1126" s="257">
        <v>18722.858242510218</v>
      </c>
    </row>
    <row r="1127" spans="2:31">
      <c r="B1127" s="81">
        <v>41213</v>
      </c>
      <c r="C1127" s="81">
        <v>41213</v>
      </c>
      <c r="D1127" s="81">
        <v>41213</v>
      </c>
      <c r="E1127" s="203">
        <v>4123</v>
      </c>
      <c r="F1127" s="82" t="s">
        <v>1053</v>
      </c>
      <c r="G1127" s="82" t="s">
        <v>506</v>
      </c>
      <c r="H1127" s="19" t="s">
        <v>1768</v>
      </c>
      <c r="I1127" s="20">
        <v>98</v>
      </c>
      <c r="J1127" s="19" t="s">
        <v>417</v>
      </c>
      <c r="K1127" s="103" t="s">
        <v>1333</v>
      </c>
      <c r="L1127" s="21">
        <v>40388</v>
      </c>
      <c r="M1127" s="21">
        <v>42217</v>
      </c>
      <c r="N1127" s="34">
        <v>60</v>
      </c>
      <c r="O1127" s="34">
        <v>26</v>
      </c>
      <c r="P1127" s="34">
        <v>60</v>
      </c>
      <c r="Q1127" s="34">
        <v>26</v>
      </c>
      <c r="R1127" s="52">
        <v>26</v>
      </c>
      <c r="S1127" s="356">
        <v>175149</v>
      </c>
      <c r="T1127" s="26">
        <v>0.05</v>
      </c>
      <c r="U1127" s="27">
        <v>0.104</v>
      </c>
      <c r="V1127" s="256">
        <v>3305.2777015148604</v>
      </c>
      <c r="W1127" s="257">
        <v>154132.47105959596</v>
      </c>
      <c r="X1127" s="257">
        <v>21016.528940404038</v>
      </c>
      <c r="Y1127" s="257">
        <v>28779.328371411066</v>
      </c>
      <c r="Z1127" s="257">
        <v>15367.740165386993</v>
      </c>
      <c r="AA1127" s="257">
        <v>13411.588206024073</v>
      </c>
      <c r="AB1127" s="257">
        <v>2396.6217212741444</v>
      </c>
      <c r="AC1127" s="257"/>
      <c r="AD1127" s="257">
        <v>44184.191031293856</v>
      </c>
      <c r="AE1127" s="257">
        <v>23167.662090892187</v>
      </c>
    </row>
    <row r="1128" spans="2:31">
      <c r="B1128" s="81">
        <v>41213</v>
      </c>
      <c r="C1128" s="81">
        <v>41213</v>
      </c>
      <c r="D1128" s="81">
        <v>41213</v>
      </c>
      <c r="E1128" s="203">
        <v>4127</v>
      </c>
      <c r="F1128" s="82" t="s">
        <v>1053</v>
      </c>
      <c r="G1128" s="82" t="s">
        <v>444</v>
      </c>
      <c r="H1128" s="19" t="s">
        <v>745</v>
      </c>
      <c r="I1128" s="20">
        <v>98</v>
      </c>
      <c r="J1128" s="19" t="s">
        <v>1406</v>
      </c>
      <c r="K1128" s="103" t="s">
        <v>1332</v>
      </c>
      <c r="L1128" s="21">
        <v>40459</v>
      </c>
      <c r="M1128" s="21">
        <v>42278</v>
      </c>
      <c r="N1128" s="34">
        <v>60</v>
      </c>
      <c r="O1128" s="34">
        <v>24</v>
      </c>
      <c r="P1128" s="34">
        <v>60</v>
      </c>
      <c r="Q1128" s="34">
        <v>24</v>
      </c>
      <c r="R1128" s="52">
        <v>24</v>
      </c>
      <c r="S1128" s="356">
        <v>80189</v>
      </c>
      <c r="T1128" s="26">
        <v>0.05</v>
      </c>
      <c r="U1128" s="27">
        <v>9.4E-2</v>
      </c>
      <c r="V1128" s="256">
        <v>1513.265354679588</v>
      </c>
      <c r="W1128" s="257">
        <v>72221.805709342501</v>
      </c>
      <c r="X1128" s="257">
        <v>7967.1942906574986</v>
      </c>
      <c r="Y1128" s="257">
        <v>11406.47109550709</v>
      </c>
      <c r="Z1128" s="257">
        <v>6620.5282995835796</v>
      </c>
      <c r="AA1128" s="257">
        <v>4785.9427959235099</v>
      </c>
      <c r="AB1128" s="257">
        <v>838.65203059552618</v>
      </c>
      <c r="AC1128" s="257"/>
      <c r="AD1128" s="257">
        <v>18574.115571433191</v>
      </c>
      <c r="AE1128" s="257">
        <v>10606.921280775523</v>
      </c>
    </row>
    <row r="1129" spans="2:31">
      <c r="B1129" s="81">
        <v>41183</v>
      </c>
      <c r="C1129" s="81">
        <v>41183</v>
      </c>
      <c r="D1129" s="81">
        <v>41213</v>
      </c>
      <c r="E1129" s="203">
        <v>10453</v>
      </c>
      <c r="F1129" s="82" t="s">
        <v>1054</v>
      </c>
      <c r="G1129" s="82" t="s">
        <v>444</v>
      </c>
      <c r="H1129" s="19" t="s">
        <v>8</v>
      </c>
      <c r="I1129" s="20">
        <v>98</v>
      </c>
      <c r="J1129" s="19" t="s">
        <v>1024</v>
      </c>
      <c r="K1129" s="103" t="s">
        <v>1332</v>
      </c>
      <c r="L1129" s="21">
        <v>40459</v>
      </c>
      <c r="M1129" s="21">
        <v>41183</v>
      </c>
      <c r="N1129" s="34">
        <v>24</v>
      </c>
      <c r="O1129" s="34">
        <v>24</v>
      </c>
      <c r="P1129" s="34">
        <v>24</v>
      </c>
      <c r="Q1129" s="34">
        <v>24</v>
      </c>
      <c r="R1129" s="52">
        <v>24</v>
      </c>
      <c r="S1129" s="356">
        <v>240633</v>
      </c>
      <c r="T1129" s="26">
        <v>0.05</v>
      </c>
      <c r="U1129" s="27">
        <v>9.4E-2</v>
      </c>
      <c r="V1129" s="256">
        <v>10556.904125878047</v>
      </c>
      <c r="W1129" s="257">
        <v>230155.92047836058</v>
      </c>
      <c r="X1129" s="257">
        <v>10477.079521639418</v>
      </c>
      <c r="Y1129" s="257">
        <v>23209.778542713586</v>
      </c>
      <c r="Z1129" s="257">
        <v>12732.69902107413</v>
      </c>
      <c r="AA1129" s="257">
        <v>10477.079521639456</v>
      </c>
      <c r="AB1129" s="257">
        <v>1102.8504759620441</v>
      </c>
      <c r="AC1129" s="257"/>
      <c r="AD1129" s="257">
        <v>23209.778542713586</v>
      </c>
      <c r="AE1129" s="257">
        <v>12732.69902107413</v>
      </c>
    </row>
    <row r="1130" spans="2:31">
      <c r="B1130" s="81">
        <v>41213</v>
      </c>
      <c r="C1130" s="81">
        <v>41213</v>
      </c>
      <c r="D1130" s="81">
        <v>41213</v>
      </c>
      <c r="E1130" s="203">
        <v>307</v>
      </c>
      <c r="F1130" s="82" t="s">
        <v>1053</v>
      </c>
      <c r="G1130" s="82" t="s">
        <v>444</v>
      </c>
      <c r="H1130" s="19" t="s">
        <v>11</v>
      </c>
      <c r="I1130" s="20">
        <v>99</v>
      </c>
      <c r="J1130" s="19" t="s">
        <v>1034</v>
      </c>
      <c r="K1130" s="103" t="s">
        <v>1331</v>
      </c>
      <c r="L1130" s="21">
        <v>39330</v>
      </c>
      <c r="M1130" s="21">
        <v>46288</v>
      </c>
      <c r="N1130" s="34">
        <v>229</v>
      </c>
      <c r="O1130" s="34">
        <v>61</v>
      </c>
      <c r="P1130" s="34">
        <v>228</v>
      </c>
      <c r="Q1130" s="34">
        <v>61</v>
      </c>
      <c r="R1130" s="52">
        <v>61</v>
      </c>
      <c r="S1130" s="356">
        <v>1450322</v>
      </c>
      <c r="T1130" s="26">
        <v>0.03</v>
      </c>
      <c r="U1130" s="27">
        <v>8.6499999999999994E-2</v>
      </c>
      <c r="V1130" s="256">
        <v>8353.0007313487968</v>
      </c>
      <c r="W1130" s="257">
        <v>933475.1125920933</v>
      </c>
      <c r="X1130" s="257">
        <v>516846.8874079067</v>
      </c>
      <c r="Y1130" s="257">
        <v>385648.80861309526</v>
      </c>
      <c r="Z1130" s="257">
        <v>198444.19076807622</v>
      </c>
      <c r="AA1130" s="257">
        <v>187204.61784501903</v>
      </c>
      <c r="AB1130" s="257">
        <v>138279.21110474697</v>
      </c>
      <c r="AC1130" s="257"/>
      <c r="AD1130" s="257">
        <v>971009.05415541388</v>
      </c>
      <c r="AE1130" s="257">
        <v>454162.16674749064</v>
      </c>
    </row>
    <row r="1131" spans="2:31">
      <c r="B1131" s="81">
        <v>41213</v>
      </c>
      <c r="C1131" s="81">
        <v>41213</v>
      </c>
      <c r="D1131" s="81">
        <v>41213</v>
      </c>
      <c r="E1131" s="203">
        <v>3054</v>
      </c>
      <c r="F1131" s="82" t="s">
        <v>1053</v>
      </c>
      <c r="G1131" s="82" t="s">
        <v>444</v>
      </c>
      <c r="H1131" s="19" t="s">
        <v>767</v>
      </c>
      <c r="I1131" s="20">
        <v>99</v>
      </c>
      <c r="J1131" s="19" t="s">
        <v>1359</v>
      </c>
      <c r="K1131" s="103" t="s">
        <v>1334</v>
      </c>
      <c r="L1131" s="21">
        <v>40494</v>
      </c>
      <c r="M1131" s="21">
        <v>51441</v>
      </c>
      <c r="N1131" s="34">
        <v>360</v>
      </c>
      <c r="O1131" s="34">
        <v>23</v>
      </c>
      <c r="P1131" s="34">
        <v>228</v>
      </c>
      <c r="Q1131" s="34">
        <v>23</v>
      </c>
      <c r="R1131" s="52">
        <v>23</v>
      </c>
      <c r="S1131" s="356">
        <v>105075</v>
      </c>
      <c r="T1131" s="26">
        <v>0.03</v>
      </c>
      <c r="U1131" s="27">
        <v>7.6499999999999999E-2</v>
      </c>
      <c r="V1131" s="256">
        <v>605.17012901029887</v>
      </c>
      <c r="W1131" s="257">
        <v>72636.400306435884</v>
      </c>
      <c r="X1131" s="257">
        <v>32438.599693564116</v>
      </c>
      <c r="Y1131" s="257">
        <v>10410.53895563392</v>
      </c>
      <c r="Z1131" s="257">
        <v>5821.3535433078159</v>
      </c>
      <c r="AA1131" s="257">
        <v>4589.1854123261037</v>
      </c>
      <c r="AB1131" s="257">
        <v>3272.3148813683097</v>
      </c>
      <c r="AC1131" s="257"/>
      <c r="AD1131" s="257">
        <v>65342.38910791267</v>
      </c>
      <c r="AE1131" s="257">
        <v>32903.789414345607</v>
      </c>
    </row>
    <row r="1132" spans="2:31">
      <c r="B1132" s="81">
        <v>41213</v>
      </c>
      <c r="C1132" s="81">
        <v>41213</v>
      </c>
      <c r="D1132" s="81">
        <v>41213</v>
      </c>
      <c r="E1132" s="203">
        <v>3134</v>
      </c>
      <c r="F1132" s="82" t="s">
        <v>1053</v>
      </c>
      <c r="G1132" s="82" t="s">
        <v>444</v>
      </c>
      <c r="H1132" s="19" t="s">
        <v>768</v>
      </c>
      <c r="I1132" s="20">
        <v>98</v>
      </c>
      <c r="J1132" s="19" t="s">
        <v>861</v>
      </c>
      <c r="K1132" s="103" t="s">
        <v>1332</v>
      </c>
      <c r="L1132" s="21">
        <v>40511</v>
      </c>
      <c r="M1132" s="21">
        <v>42339</v>
      </c>
      <c r="N1132" s="34">
        <v>60</v>
      </c>
      <c r="O1132" s="34">
        <v>22</v>
      </c>
      <c r="P1132" s="34">
        <v>60</v>
      </c>
      <c r="Q1132" s="34">
        <v>22</v>
      </c>
      <c r="R1132" s="52">
        <v>22</v>
      </c>
      <c r="S1132" s="356">
        <v>45836</v>
      </c>
      <c r="T1132" s="26">
        <v>0.05</v>
      </c>
      <c r="U1132" s="27">
        <v>9.4E-2</v>
      </c>
      <c r="V1132" s="256">
        <v>864.98186530688236</v>
      </c>
      <c r="W1132" s="257">
        <v>41281.954962568707</v>
      </c>
      <c r="X1132" s="257">
        <v>4554.0450374312932</v>
      </c>
      <c r="Y1132" s="257">
        <v>6081.0809105905473</v>
      </c>
      <c r="Z1132" s="257">
        <v>3534.5275853841681</v>
      </c>
      <c r="AA1132" s="257">
        <v>2546.5533252063792</v>
      </c>
      <c r="AB1132" s="257">
        <v>439.42539834863356</v>
      </c>
      <c r="AC1132" s="257"/>
      <c r="AD1132" s="257">
        <v>10616.956955844465</v>
      </c>
      <c r="AE1132" s="257">
        <v>6062.9119184130896</v>
      </c>
    </row>
    <row r="1133" spans="2:31">
      <c r="B1133" s="81">
        <v>41213</v>
      </c>
      <c r="C1133" s="81">
        <v>41213</v>
      </c>
      <c r="D1133" s="81">
        <v>41213</v>
      </c>
      <c r="E1133" s="203">
        <v>307</v>
      </c>
      <c r="F1133" s="82" t="s">
        <v>1053</v>
      </c>
      <c r="G1133" s="82" t="s">
        <v>444</v>
      </c>
      <c r="H1133" s="19" t="s">
        <v>1559</v>
      </c>
      <c r="I1133" s="20">
        <v>98</v>
      </c>
      <c r="J1133" s="19" t="s">
        <v>1560</v>
      </c>
      <c r="K1133" s="103" t="s">
        <v>1332</v>
      </c>
      <c r="L1133" s="21">
        <v>40522</v>
      </c>
      <c r="M1133" s="21">
        <v>42338</v>
      </c>
      <c r="N1133" s="34">
        <v>60</v>
      </c>
      <c r="O1133" s="34">
        <v>22</v>
      </c>
      <c r="P1133" s="34">
        <v>60</v>
      </c>
      <c r="Q1133" s="34">
        <v>22</v>
      </c>
      <c r="R1133" s="52">
        <v>22</v>
      </c>
      <c r="S1133" s="356">
        <v>247315</v>
      </c>
      <c r="T1133" s="26">
        <v>0.05</v>
      </c>
      <c r="U1133" s="27">
        <v>9.4E-2</v>
      </c>
      <c r="V1133" s="256">
        <v>4667.1391486685498</v>
      </c>
      <c r="W1133" s="257">
        <v>222742.96822514362</v>
      </c>
      <c r="X1133" s="257">
        <v>24572.031774856383</v>
      </c>
      <c r="Y1133" s="257">
        <v>32811.382437444401</v>
      </c>
      <c r="Z1133" s="257">
        <v>19071.07273277087</v>
      </c>
      <c r="AA1133" s="257">
        <v>13740.309704673531</v>
      </c>
      <c r="AB1133" s="257">
        <v>2370.985522135265</v>
      </c>
      <c r="AC1133" s="257"/>
      <c r="AD1133" s="257">
        <v>57285.380694970649</v>
      </c>
      <c r="AE1133" s="257">
        <v>32713.348920113734</v>
      </c>
    </row>
    <row r="1134" spans="2:31">
      <c r="B1134" s="81">
        <v>41213</v>
      </c>
      <c r="C1134" s="81">
        <v>41213</v>
      </c>
      <c r="D1134" s="81">
        <v>41213</v>
      </c>
      <c r="E1134" s="203">
        <v>4119</v>
      </c>
      <c r="F1134" s="82" t="s">
        <v>1053</v>
      </c>
      <c r="G1134" s="82" t="s">
        <v>444</v>
      </c>
      <c r="H1134" s="19" t="s">
        <v>1209</v>
      </c>
      <c r="I1134" s="20">
        <v>98</v>
      </c>
      <c r="J1134" s="19" t="s">
        <v>923</v>
      </c>
      <c r="K1134" s="103" t="s">
        <v>1332</v>
      </c>
      <c r="L1134" s="21">
        <v>40590</v>
      </c>
      <c r="M1134" s="21">
        <v>42430</v>
      </c>
      <c r="N1134" s="34">
        <v>60</v>
      </c>
      <c r="O1134" s="34">
        <v>19</v>
      </c>
      <c r="P1134" s="34">
        <v>60</v>
      </c>
      <c r="Q1134" s="34">
        <v>19</v>
      </c>
      <c r="R1134" s="52">
        <v>19</v>
      </c>
      <c r="S1134" s="356">
        <v>115148</v>
      </c>
      <c r="T1134" s="26">
        <v>0.05</v>
      </c>
      <c r="U1134" s="27">
        <v>9.4E-2</v>
      </c>
      <c r="V1134" s="256">
        <v>2172.9848116405637</v>
      </c>
      <c r="W1134" s="257">
        <v>103707.44720372331</v>
      </c>
      <c r="X1134" s="257">
        <v>11440.552796276694</v>
      </c>
      <c r="Y1134" s="257">
        <v>13529.092281837562</v>
      </c>
      <c r="Z1134" s="257">
        <v>7880.511957114395</v>
      </c>
      <c r="AA1134" s="257">
        <v>5648.580324723167</v>
      </c>
      <c r="AB1134" s="257">
        <v>953.37939968972444</v>
      </c>
      <c r="AC1134" s="257"/>
      <c r="AD1134" s="257">
        <v>26671.641494711126</v>
      </c>
      <c r="AE1134" s="257">
        <v>15231.088698434194</v>
      </c>
    </row>
    <row r="1135" spans="2:31">
      <c r="B1135" s="81">
        <v>41213</v>
      </c>
      <c r="C1135" s="81">
        <v>41213</v>
      </c>
      <c r="D1135" s="81">
        <v>41213</v>
      </c>
      <c r="E1135" s="203">
        <v>10478</v>
      </c>
      <c r="F1135" s="82" t="s">
        <v>1053</v>
      </c>
      <c r="G1135" s="82" t="s">
        <v>444</v>
      </c>
      <c r="H1135" s="19" t="s">
        <v>1652</v>
      </c>
      <c r="I1135" s="20">
        <v>98</v>
      </c>
      <c r="J1135" s="19" t="s">
        <v>1653</v>
      </c>
      <c r="K1135" s="103" t="s">
        <v>1332</v>
      </c>
      <c r="L1135" s="21">
        <v>40631</v>
      </c>
      <c r="M1135" s="21">
        <v>42461</v>
      </c>
      <c r="N1135" s="34">
        <v>60</v>
      </c>
      <c r="O1135" s="34">
        <v>18</v>
      </c>
      <c r="P1135" s="34">
        <v>60</v>
      </c>
      <c r="Q1135" s="34">
        <v>18</v>
      </c>
      <c r="R1135" s="52">
        <v>18</v>
      </c>
      <c r="S1135" s="356">
        <v>101703</v>
      </c>
      <c r="T1135" s="26">
        <v>0.05</v>
      </c>
      <c r="U1135" s="27">
        <v>9.4E-2</v>
      </c>
      <c r="V1135" s="256">
        <v>1919.2610752968378</v>
      </c>
      <c r="W1135" s="257">
        <v>91598.277894190731</v>
      </c>
      <c r="X1135" s="257">
        <v>10104.722105809269</v>
      </c>
      <c r="Y1135" s="257">
        <v>11413.091344867997</v>
      </c>
      <c r="Z1135" s="257">
        <v>6652.8234964011099</v>
      </c>
      <c r="AA1135" s="257">
        <v>4760.2678484668868</v>
      </c>
      <c r="AB1135" s="257">
        <v>797.74121887967908</v>
      </c>
      <c r="AC1135" s="257"/>
      <c r="AD1135" s="257">
        <v>23557.386623620085</v>
      </c>
      <c r="AE1135" s="257">
        <v>13452.664517810592</v>
      </c>
    </row>
    <row r="1136" spans="2:31">
      <c r="B1136" s="81">
        <v>41213</v>
      </c>
      <c r="C1136" s="81">
        <v>41213</v>
      </c>
      <c r="D1136" s="81">
        <v>41213</v>
      </c>
      <c r="E1136" s="203">
        <v>4220</v>
      </c>
      <c r="F1136" s="82" t="s">
        <v>1053</v>
      </c>
      <c r="G1136" s="82" t="s">
        <v>444</v>
      </c>
      <c r="H1136" s="19" t="s">
        <v>19</v>
      </c>
      <c r="I1136" s="20">
        <v>98</v>
      </c>
      <c r="J1136" s="19" t="s">
        <v>881</v>
      </c>
      <c r="K1136" s="103" t="s">
        <v>1337</v>
      </c>
      <c r="L1136" s="21">
        <v>40644</v>
      </c>
      <c r="M1136" s="21">
        <v>42095</v>
      </c>
      <c r="N1136" s="34">
        <v>48</v>
      </c>
      <c r="O1136" s="34">
        <v>18</v>
      </c>
      <c r="P1136" s="34">
        <v>48</v>
      </c>
      <c r="Q1136" s="34">
        <v>18</v>
      </c>
      <c r="R1136" s="52">
        <v>18</v>
      </c>
      <c r="S1136" s="356">
        <v>241234</v>
      </c>
      <c r="T1136" s="26">
        <v>0.05</v>
      </c>
      <c r="U1136" s="27">
        <v>9.9000000000000005E-2</v>
      </c>
      <c r="V1136" s="256">
        <v>5555.4486052213215</v>
      </c>
      <c r="W1136" s="257">
        <v>219456.42722172174</v>
      </c>
      <c r="X1136" s="257">
        <v>21777.572778278263</v>
      </c>
      <c r="Y1136" s="257">
        <v>27647.661801187634</v>
      </c>
      <c r="Z1136" s="257">
        <v>15126.247557784109</v>
      </c>
      <c r="AA1136" s="257">
        <v>12521.414243403526</v>
      </c>
      <c r="AB1136" s="257">
        <v>1719.2820614430209</v>
      </c>
      <c r="AC1136" s="257"/>
      <c r="AD1136" s="257">
        <v>47205.105828905478</v>
      </c>
      <c r="AE1136" s="257">
        <v>25427.533050624272</v>
      </c>
    </row>
    <row r="1137" spans="2:34">
      <c r="B1137" s="81">
        <v>41213</v>
      </c>
      <c r="C1137" s="81">
        <v>41213</v>
      </c>
      <c r="D1137" s="81">
        <v>41213</v>
      </c>
      <c r="E1137" s="203">
        <v>2110</v>
      </c>
      <c r="F1137" s="82" t="s">
        <v>1053</v>
      </c>
      <c r="G1137" s="82" t="s">
        <v>444</v>
      </c>
      <c r="H1137" s="19" t="s">
        <v>1462</v>
      </c>
      <c r="I1137" s="20">
        <v>98</v>
      </c>
      <c r="J1137" s="19" t="s">
        <v>613</v>
      </c>
      <c r="K1137" s="103" t="s">
        <v>1337</v>
      </c>
      <c r="L1137" s="21">
        <v>40669</v>
      </c>
      <c r="M1137" s="21">
        <v>42491</v>
      </c>
      <c r="N1137" s="34">
        <v>60</v>
      </c>
      <c r="O1137" s="34">
        <v>17</v>
      </c>
      <c r="P1137" s="34">
        <v>60</v>
      </c>
      <c r="Q1137" s="34">
        <v>17</v>
      </c>
      <c r="R1137" s="52">
        <v>17</v>
      </c>
      <c r="S1137" s="356">
        <v>140310</v>
      </c>
      <c r="T1137" s="26">
        <v>0.05</v>
      </c>
      <c r="U1137" s="27">
        <v>9.9000000000000005E-2</v>
      </c>
      <c r="V1137" s="256">
        <v>2647.8227925911656</v>
      </c>
      <c r="W1137" s="257">
        <v>124909.82736891804</v>
      </c>
      <c r="X1137" s="257">
        <v>15400.172631081965</v>
      </c>
      <c r="Y1137" s="257">
        <v>15626.911940727647</v>
      </c>
      <c r="Z1137" s="257">
        <v>8744.7632985478394</v>
      </c>
      <c r="AA1137" s="257">
        <v>6882.1486421798072</v>
      </c>
      <c r="AB1137" s="257">
        <v>1148.2584856508483</v>
      </c>
      <c r="AC1137" s="257"/>
      <c r="AD1137" s="257">
        <v>33959.54018655415</v>
      </c>
      <c r="AE1137" s="257">
        <v>18559.36755547037</v>
      </c>
    </row>
    <row r="1138" spans="2:34">
      <c r="B1138" s="81">
        <v>41213</v>
      </c>
      <c r="C1138" s="81">
        <v>41213</v>
      </c>
      <c r="D1138" s="81">
        <v>41213</v>
      </c>
      <c r="E1138" s="203">
        <v>4264</v>
      </c>
      <c r="F1138" s="82" t="s">
        <v>1053</v>
      </c>
      <c r="G1138" s="82" t="s">
        <v>444</v>
      </c>
      <c r="H1138" s="19" t="s">
        <v>1469</v>
      </c>
      <c r="I1138" s="20">
        <v>99</v>
      </c>
      <c r="J1138" s="19" t="s">
        <v>1470</v>
      </c>
      <c r="K1138" s="103" t="s">
        <v>1335</v>
      </c>
      <c r="L1138" s="21">
        <v>40690</v>
      </c>
      <c r="M1138" s="21">
        <v>51653</v>
      </c>
      <c r="N1138" s="34">
        <v>360</v>
      </c>
      <c r="O1138" s="34">
        <v>16</v>
      </c>
      <c r="P1138" s="34">
        <v>228</v>
      </c>
      <c r="Q1138" s="34">
        <v>16</v>
      </c>
      <c r="R1138" s="52">
        <v>16</v>
      </c>
      <c r="S1138" s="356">
        <v>3405930</v>
      </c>
      <c r="T1138" s="26">
        <v>0.03</v>
      </c>
      <c r="U1138" s="27">
        <v>8.1500000000000003E-2</v>
      </c>
      <c r="V1138" s="256">
        <v>19616.15129669329</v>
      </c>
      <c r="W1138" s="257">
        <v>2271096.1771404166</v>
      </c>
      <c r="X1138" s="257">
        <v>1134833.8228595834</v>
      </c>
      <c r="Y1138" s="257">
        <v>243265.57536648423</v>
      </c>
      <c r="Z1138" s="257">
        <v>132867.62987211053</v>
      </c>
      <c r="AA1138" s="257">
        <v>110397.94549437371</v>
      </c>
      <c r="AB1138" s="257">
        <v>79637.461253304093</v>
      </c>
      <c r="AC1138" s="257"/>
      <c r="AD1138" s="257">
        <v>2201386.3185057165</v>
      </c>
      <c r="AE1138" s="257">
        <v>1066552.4956459873</v>
      </c>
    </row>
    <row r="1139" spans="2:34">
      <c r="B1139" s="81">
        <v>41213</v>
      </c>
      <c r="C1139" s="81">
        <v>41213</v>
      </c>
      <c r="D1139" s="81">
        <v>41213</v>
      </c>
      <c r="E1139" s="203">
        <v>10299</v>
      </c>
      <c r="F1139" s="82" t="s">
        <v>1053</v>
      </c>
      <c r="G1139" s="82" t="s">
        <v>444</v>
      </c>
      <c r="H1139" s="19" t="s">
        <v>244</v>
      </c>
      <c r="I1139" s="20">
        <v>98</v>
      </c>
      <c r="J1139" s="19" t="s">
        <v>1701</v>
      </c>
      <c r="K1139" s="103" t="s">
        <v>1337</v>
      </c>
      <c r="L1139" s="21">
        <v>40784</v>
      </c>
      <c r="M1139" s="21">
        <v>42614</v>
      </c>
      <c r="N1139" s="34">
        <v>60</v>
      </c>
      <c r="O1139" s="34">
        <v>13</v>
      </c>
      <c r="P1139" s="34">
        <v>60</v>
      </c>
      <c r="Q1139" s="34">
        <v>13</v>
      </c>
      <c r="R1139" s="52">
        <v>13</v>
      </c>
      <c r="S1139" s="356">
        <v>210076</v>
      </c>
      <c r="T1139" s="26">
        <v>0.05</v>
      </c>
      <c r="U1139" s="27">
        <v>9.9000000000000005E-2</v>
      </c>
      <c r="V1139" s="256">
        <v>3964.3932789992286</v>
      </c>
      <c r="W1139" s="257">
        <v>187018.43699203784</v>
      </c>
      <c r="X1139" s="257">
        <v>23057.563007962162</v>
      </c>
      <c r="Y1139" s="257">
        <v>18451.374566240644</v>
      </c>
      <c r="Z1139" s="257">
        <v>10359.667667106271</v>
      </c>
      <c r="AA1139" s="257">
        <v>8091.7068991343731</v>
      </c>
      <c r="AB1139" s="257">
        <v>1314.6856101031058</v>
      </c>
      <c r="AC1139" s="257"/>
      <c r="AD1139" s="257">
        <v>50845.159747919191</v>
      </c>
      <c r="AE1139" s="257">
        <v>27787.596739954337</v>
      </c>
    </row>
    <row r="1140" spans="2:34">
      <c r="B1140" s="81">
        <v>41213</v>
      </c>
      <c r="C1140" s="81">
        <v>41213</v>
      </c>
      <c r="D1140" s="81">
        <v>41213</v>
      </c>
      <c r="E1140" s="203">
        <v>10490</v>
      </c>
      <c r="F1140" s="82" t="s">
        <v>1053</v>
      </c>
      <c r="G1140" s="82" t="s">
        <v>444</v>
      </c>
      <c r="H1140" s="19" t="s">
        <v>252</v>
      </c>
      <c r="I1140" s="20">
        <v>98</v>
      </c>
      <c r="J1140" s="19" t="s">
        <v>1544</v>
      </c>
      <c r="K1140" s="103" t="s">
        <v>1337</v>
      </c>
      <c r="L1140" s="21">
        <v>40760</v>
      </c>
      <c r="M1140" s="21">
        <v>42583</v>
      </c>
      <c r="N1140" s="34">
        <v>60</v>
      </c>
      <c r="O1140" s="34">
        <v>14</v>
      </c>
      <c r="P1140" s="34">
        <v>60</v>
      </c>
      <c r="Q1140" s="34">
        <v>14</v>
      </c>
      <c r="R1140" s="52">
        <v>14</v>
      </c>
      <c r="S1140" s="356">
        <v>223340</v>
      </c>
      <c r="T1140" s="26">
        <v>0.05</v>
      </c>
      <c r="U1140" s="27">
        <v>9.9000000000000005E-2</v>
      </c>
      <c r="V1140" s="256">
        <v>4214.7013220533881</v>
      </c>
      <c r="W1140" s="257">
        <v>198826.60426608333</v>
      </c>
      <c r="X1140" s="257">
        <v>24513.395733916666</v>
      </c>
      <c r="Y1140" s="257">
        <v>20966.504787331847</v>
      </c>
      <c r="Z1140" s="257">
        <v>11761.944996648497</v>
      </c>
      <c r="AA1140" s="257">
        <v>9204.55979068335</v>
      </c>
      <c r="AB1140" s="257">
        <v>1505.2085099773392</v>
      </c>
      <c r="AC1140" s="257"/>
      <c r="AD1140" s="257">
        <v>54055.475057123491</v>
      </c>
      <c r="AE1140" s="257">
        <v>29542.079323204005</v>
      </c>
    </row>
    <row r="1141" spans="2:34">
      <c r="B1141" s="81">
        <v>41213</v>
      </c>
      <c r="C1141" s="81">
        <v>41213</v>
      </c>
      <c r="D1141" s="81">
        <v>41213</v>
      </c>
      <c r="E1141" s="203">
        <v>3134</v>
      </c>
      <c r="F1141" s="82" t="s">
        <v>1053</v>
      </c>
      <c r="G1141" s="82" t="s">
        <v>444</v>
      </c>
      <c r="H1141" s="19" t="s">
        <v>120</v>
      </c>
      <c r="I1141" s="20">
        <v>98</v>
      </c>
      <c r="J1141" s="19" t="s">
        <v>861</v>
      </c>
      <c r="K1141" s="103" t="s">
        <v>1337</v>
      </c>
      <c r="L1141" s="21">
        <v>40794</v>
      </c>
      <c r="M1141" s="21">
        <v>42614</v>
      </c>
      <c r="N1141" s="34">
        <v>60</v>
      </c>
      <c r="O1141" s="34">
        <v>13</v>
      </c>
      <c r="P1141" s="34">
        <v>60</v>
      </c>
      <c r="Q1141" s="34">
        <v>13</v>
      </c>
      <c r="R1141" s="52">
        <v>13</v>
      </c>
      <c r="S1141" s="356">
        <v>184204</v>
      </c>
      <c r="T1141" s="26">
        <v>0.05</v>
      </c>
      <c r="U1141" s="27">
        <v>9.9000000000000005E-2</v>
      </c>
      <c r="V1141" s="256">
        <v>3476.1567221613786</v>
      </c>
      <c r="W1141" s="257">
        <v>163986.10106666791</v>
      </c>
      <c r="X1141" s="257">
        <v>20217.898933332093</v>
      </c>
      <c r="Y1141" s="257">
        <v>16178.987607341112</v>
      </c>
      <c r="Z1141" s="257">
        <v>9083.818346463393</v>
      </c>
      <c r="AA1141" s="257">
        <v>7095.1692608777194</v>
      </c>
      <c r="AB1141" s="257">
        <v>1152.7749391812158</v>
      </c>
      <c r="AC1141" s="257"/>
      <c r="AD1141" s="257">
        <v>44583.302263017729</v>
      </c>
      <c r="AE1141" s="257">
        <v>24365.403329683311</v>
      </c>
    </row>
    <row r="1142" spans="2:34">
      <c r="B1142" s="81">
        <v>41213</v>
      </c>
      <c r="C1142" s="81">
        <v>41213</v>
      </c>
      <c r="D1142" s="81">
        <v>41213</v>
      </c>
      <c r="E1142" s="203">
        <v>8176</v>
      </c>
      <c r="F1142" s="82" t="s">
        <v>1053</v>
      </c>
      <c r="G1142" s="82" t="s">
        <v>444</v>
      </c>
      <c r="H1142" s="19" t="s">
        <v>983</v>
      </c>
      <c r="I1142" s="20">
        <v>98</v>
      </c>
      <c r="J1142" s="19" t="s">
        <v>200</v>
      </c>
      <c r="K1142" s="103" t="s">
        <v>1337</v>
      </c>
      <c r="L1142" s="21">
        <v>40823</v>
      </c>
      <c r="M1142" s="21">
        <v>42644</v>
      </c>
      <c r="N1142" s="34">
        <v>60</v>
      </c>
      <c r="O1142" s="34">
        <v>12</v>
      </c>
      <c r="P1142" s="34">
        <v>60</v>
      </c>
      <c r="Q1142" s="34">
        <v>12</v>
      </c>
      <c r="R1142" s="52">
        <v>12</v>
      </c>
      <c r="S1142" s="356">
        <v>198219</v>
      </c>
      <c r="T1142" s="26">
        <v>0.05</v>
      </c>
      <c r="U1142" s="27">
        <v>9.9000000000000005E-2</v>
      </c>
      <c r="V1142" s="256">
        <v>3740.637061682191</v>
      </c>
      <c r="W1142" s="257">
        <v>176462.83993471286</v>
      </c>
      <c r="X1142" s="257">
        <v>21756.160065287142</v>
      </c>
      <c r="Y1142" s="257">
        <v>16190.881575295616</v>
      </c>
      <c r="Z1142" s="257">
        <v>9098.1630494269775</v>
      </c>
      <c r="AA1142" s="257">
        <v>7092.7185258686386</v>
      </c>
      <c r="AB1142" s="257">
        <v>1145.0610560677444</v>
      </c>
      <c r="AC1142" s="257"/>
      <c r="AD1142" s="257">
        <v>47975.383766221748</v>
      </c>
      <c r="AE1142" s="257">
        <v>26219.223700932096</v>
      </c>
    </row>
    <row r="1143" spans="2:34">
      <c r="B1143" s="81">
        <v>41213</v>
      </c>
      <c r="C1143" s="81">
        <v>41213</v>
      </c>
      <c r="D1143" s="81">
        <v>41213</v>
      </c>
      <c r="E1143" s="203">
        <v>3227</v>
      </c>
      <c r="F1143" s="82" t="s">
        <v>1053</v>
      </c>
      <c r="G1143" s="82" t="s">
        <v>444</v>
      </c>
      <c r="H1143" s="19" t="s">
        <v>336</v>
      </c>
      <c r="I1143" s="20">
        <v>99</v>
      </c>
      <c r="J1143" s="19" t="s">
        <v>337</v>
      </c>
      <c r="K1143" s="103" t="s">
        <v>1335</v>
      </c>
      <c r="L1143" s="21">
        <v>40833</v>
      </c>
      <c r="M1143" s="21">
        <v>51806</v>
      </c>
      <c r="N1143" s="34">
        <v>361</v>
      </c>
      <c r="O1143" s="34">
        <v>11</v>
      </c>
      <c r="P1143" s="34">
        <v>228</v>
      </c>
      <c r="Q1143" s="34">
        <v>11</v>
      </c>
      <c r="R1143" s="52">
        <v>11</v>
      </c>
      <c r="S1143" s="356">
        <v>3425888</v>
      </c>
      <c r="T1143" s="26">
        <v>0.03</v>
      </c>
      <c r="U1143" s="27">
        <v>8.1500000000000003E-2</v>
      </c>
      <c r="V1143" s="256">
        <v>19731.097624885413</v>
      </c>
      <c r="W1143" s="257">
        <v>2284404.3007669644</v>
      </c>
      <c r="X1143" s="257">
        <v>1141483.6992330356</v>
      </c>
      <c r="Y1143" s="257">
        <v>169056.58810740078</v>
      </c>
      <c r="Z1143" s="257">
        <v>92664.969970995036</v>
      </c>
      <c r="AA1143" s="257">
        <v>76391.618136405741</v>
      </c>
      <c r="AB1143" s="257">
        <v>55071.581980541188</v>
      </c>
      <c r="AC1143" s="257"/>
      <c r="AD1143" s="257">
        <v>2214285.9577069711</v>
      </c>
      <c r="AE1143" s="257">
        <v>1072802.2584737909</v>
      </c>
    </row>
    <row r="1144" spans="2:34">
      <c r="B1144" s="81">
        <v>41213</v>
      </c>
      <c r="C1144" s="81">
        <v>41213</v>
      </c>
      <c r="D1144" s="81">
        <v>41213</v>
      </c>
      <c r="E1144" s="203">
        <v>307</v>
      </c>
      <c r="F1144" s="82" t="s">
        <v>1053</v>
      </c>
      <c r="G1144" s="82" t="s">
        <v>444</v>
      </c>
      <c r="H1144" s="19" t="s">
        <v>1685</v>
      </c>
      <c r="I1144" s="20">
        <v>98</v>
      </c>
      <c r="J1144" s="19" t="s">
        <v>1034</v>
      </c>
      <c r="K1144" s="103" t="s">
        <v>1337</v>
      </c>
      <c r="L1144" s="21">
        <v>40871</v>
      </c>
      <c r="M1144" s="21">
        <v>42697</v>
      </c>
      <c r="N1144" s="34">
        <v>60</v>
      </c>
      <c r="O1144" s="34">
        <v>10</v>
      </c>
      <c r="P1144" s="34">
        <v>60</v>
      </c>
      <c r="Q1144" s="34">
        <v>10</v>
      </c>
      <c r="R1144" s="52">
        <v>10</v>
      </c>
      <c r="S1144" s="356">
        <v>75323</v>
      </c>
      <c r="T1144" s="26">
        <v>0.05</v>
      </c>
      <c r="U1144" s="27">
        <v>9.9000000000000005E-2</v>
      </c>
      <c r="V1144" s="256">
        <v>1421.4379317678308</v>
      </c>
      <c r="W1144" s="257">
        <v>67055.683321994235</v>
      </c>
      <c r="X1144" s="257">
        <v>8267.3166780057654</v>
      </c>
      <c r="Y1144" s="257">
        <v>5202.5693697532397</v>
      </c>
      <c r="Z1144" s="257">
        <v>2928.4604215178483</v>
      </c>
      <c r="AA1144" s="257">
        <v>2274.1089482353914</v>
      </c>
      <c r="AB1144" s="257">
        <v>362.60160868446343</v>
      </c>
      <c r="AC1144" s="257"/>
      <c r="AD1144" s="257">
        <v>18230.592584076803</v>
      </c>
      <c r="AE1144" s="257">
        <v>9963.2759060700846</v>
      </c>
    </row>
    <row r="1145" spans="2:34">
      <c r="B1145" s="81">
        <v>41213</v>
      </c>
      <c r="C1145" s="81">
        <v>41213</v>
      </c>
      <c r="D1145" s="81">
        <v>41213</v>
      </c>
      <c r="E1145" s="203">
        <v>4182</v>
      </c>
      <c r="F1145" s="82" t="s">
        <v>1053</v>
      </c>
      <c r="G1145" s="82" t="s">
        <v>444</v>
      </c>
      <c r="H1145" s="19" t="s">
        <v>920</v>
      </c>
      <c r="I1145" s="20">
        <v>98</v>
      </c>
      <c r="J1145" s="19" t="s">
        <v>921</v>
      </c>
      <c r="K1145" s="103" t="s">
        <v>1337</v>
      </c>
      <c r="L1145" s="21">
        <v>40962</v>
      </c>
      <c r="M1145" s="21">
        <v>42795</v>
      </c>
      <c r="N1145" s="34">
        <v>60</v>
      </c>
      <c r="O1145" s="34">
        <v>7</v>
      </c>
      <c r="P1145" s="34">
        <v>60</v>
      </c>
      <c r="Q1145" s="34">
        <v>7</v>
      </c>
      <c r="R1145" s="52">
        <v>7</v>
      </c>
      <c r="S1145" s="356">
        <v>208810</v>
      </c>
      <c r="T1145" s="26">
        <v>0.05</v>
      </c>
      <c r="U1145" s="27">
        <v>9.9000000000000005E-2</v>
      </c>
      <c r="V1145" s="256">
        <v>3940.5022972059101</v>
      </c>
      <c r="W1145" s="257">
        <v>185891.39086953012</v>
      </c>
      <c r="X1145" s="257">
        <v>22918.609130469878</v>
      </c>
      <c r="Y1145" s="257">
        <v>10312.451467559427</v>
      </c>
      <c r="Z1145" s="257">
        <v>5819.7528368664953</v>
      </c>
      <c r="AA1145" s="257">
        <v>4492.6986306929321</v>
      </c>
      <c r="AB1145" s="257">
        <v>703.64150839161903</v>
      </c>
      <c r="AC1145" s="257"/>
      <c r="AD1145" s="257">
        <v>50538.746962827776</v>
      </c>
      <c r="AE1145" s="257">
        <v>27620.137832355274</v>
      </c>
    </row>
    <row r="1146" spans="2:34">
      <c r="B1146" s="81">
        <v>41213</v>
      </c>
      <c r="C1146" s="81">
        <v>41213</v>
      </c>
      <c r="D1146" s="81">
        <v>41213</v>
      </c>
      <c r="E1146" s="203">
        <v>3005</v>
      </c>
      <c r="F1146" s="82" t="s">
        <v>1053</v>
      </c>
      <c r="G1146" s="82" t="s">
        <v>444</v>
      </c>
      <c r="H1146" s="19" t="s">
        <v>470</v>
      </c>
      <c r="I1146" s="20">
        <v>98</v>
      </c>
      <c r="J1146" s="19" t="s">
        <v>1212</v>
      </c>
      <c r="K1146" s="103" t="s">
        <v>1338</v>
      </c>
      <c r="L1146" s="21">
        <v>40997</v>
      </c>
      <c r="M1146" s="21">
        <v>42826</v>
      </c>
      <c r="N1146" s="34">
        <v>60</v>
      </c>
      <c r="O1146" s="34">
        <v>6</v>
      </c>
      <c r="P1146" s="34">
        <v>60</v>
      </c>
      <c r="Q1146" s="34">
        <v>6</v>
      </c>
      <c r="R1146" s="52">
        <v>6</v>
      </c>
      <c r="S1146" s="356">
        <v>234178</v>
      </c>
      <c r="T1146" s="26">
        <v>0.05</v>
      </c>
      <c r="U1146" s="27">
        <v>9.4E-2</v>
      </c>
      <c r="V1146" s="256">
        <v>4419.2277522871782</v>
      </c>
      <c r="W1146" s="257">
        <v>210911.19751340465</v>
      </c>
      <c r="X1146" s="257">
        <v>23266.802486595348</v>
      </c>
      <c r="Y1146" s="257">
        <v>9584.2773561079011</v>
      </c>
      <c r="Z1146" s="257">
        <v>5638.0327221046482</v>
      </c>
      <c r="AA1146" s="257">
        <v>3946.2446340032529</v>
      </c>
      <c r="AB1146" s="257">
        <v>612.2842759630355</v>
      </c>
      <c r="AC1146" s="257"/>
      <c r="AD1146" s="257">
        <v>54242.467623827244</v>
      </c>
      <c r="AE1146" s="257">
        <v>30975.665137231412</v>
      </c>
    </row>
    <row r="1147" spans="2:34">
      <c r="B1147" s="81">
        <v>41213</v>
      </c>
      <c r="C1147" s="81">
        <v>41213</v>
      </c>
      <c r="D1147" s="81">
        <v>41213</v>
      </c>
      <c r="E1147" s="203">
        <v>4253</v>
      </c>
      <c r="F1147" s="82" t="s">
        <v>1053</v>
      </c>
      <c r="G1147" s="82" t="s">
        <v>444</v>
      </c>
      <c r="H1147" s="19" t="s">
        <v>472</v>
      </c>
      <c r="I1147" s="20">
        <v>98</v>
      </c>
      <c r="J1147" s="19" t="s">
        <v>1729</v>
      </c>
      <c r="K1147" s="103" t="s">
        <v>1337</v>
      </c>
      <c r="L1147" s="21">
        <v>40976</v>
      </c>
      <c r="M1147" s="21">
        <v>42795</v>
      </c>
      <c r="N1147" s="34">
        <v>60</v>
      </c>
      <c r="O1147" s="34">
        <v>7</v>
      </c>
      <c r="P1147" s="34">
        <v>60</v>
      </c>
      <c r="Q1147" s="34">
        <v>7</v>
      </c>
      <c r="R1147" s="52">
        <v>7</v>
      </c>
      <c r="S1147" s="356">
        <v>187186</v>
      </c>
      <c r="T1147" s="26">
        <v>0.05</v>
      </c>
      <c r="U1147" s="27">
        <v>9.9000000000000005E-2</v>
      </c>
      <c r="V1147" s="256">
        <v>3532.4307408878194</v>
      </c>
      <c r="W1147" s="257">
        <v>166640.80212300117</v>
      </c>
      <c r="X1147" s="257">
        <v>20545.197876998835</v>
      </c>
      <c r="Y1147" s="257">
        <v>9244.5119506085903</v>
      </c>
      <c r="Z1147" s="257">
        <v>5217.0693669924403</v>
      </c>
      <c r="AA1147" s="257">
        <v>4027.4425836161499</v>
      </c>
      <c r="AB1147" s="257">
        <v>630.77361903066594</v>
      </c>
      <c r="AC1147" s="257"/>
      <c r="AD1147" s="257">
        <v>45305.04233027099</v>
      </c>
      <c r="AE1147" s="257">
        <v>24759.844453269739</v>
      </c>
    </row>
    <row r="1148" spans="2:34">
      <c r="B1148" s="81">
        <v>41213</v>
      </c>
      <c r="C1148" s="81">
        <v>41213</v>
      </c>
      <c r="D1148" s="81">
        <v>41213</v>
      </c>
      <c r="E1148" s="203">
        <v>661</v>
      </c>
      <c r="F1148" s="82" t="s">
        <v>1053</v>
      </c>
      <c r="G1148" s="82" t="s">
        <v>444</v>
      </c>
      <c r="H1148" s="19" t="s">
        <v>422</v>
      </c>
      <c r="I1148" s="20">
        <v>98</v>
      </c>
      <c r="J1148" s="19" t="s">
        <v>260</v>
      </c>
      <c r="K1148" s="103" t="s">
        <v>1338</v>
      </c>
      <c r="L1148" s="21">
        <v>41005</v>
      </c>
      <c r="M1148" s="21">
        <v>42826</v>
      </c>
      <c r="N1148" s="34">
        <v>60</v>
      </c>
      <c r="O1148" s="34">
        <v>6</v>
      </c>
      <c r="P1148" s="34">
        <v>60</v>
      </c>
      <c r="Q1148" s="34">
        <v>6</v>
      </c>
      <c r="R1148" s="52">
        <v>6</v>
      </c>
      <c r="S1148" s="356">
        <v>230351</v>
      </c>
      <c r="T1148" s="26">
        <v>0.05</v>
      </c>
      <c r="U1148" s="27">
        <v>9.4E-2</v>
      </c>
      <c r="V1148" s="256">
        <v>4347.0075411315493</v>
      </c>
      <c r="W1148" s="257">
        <v>207464.42987133842</v>
      </c>
      <c r="X1148" s="257">
        <v>22886.57012866158</v>
      </c>
      <c r="Y1148" s="257">
        <v>9427.6485120583984</v>
      </c>
      <c r="Z1148" s="257">
        <v>5545.8944715965117</v>
      </c>
      <c r="AA1148" s="257">
        <v>3881.7540404618867</v>
      </c>
      <c r="AB1148" s="257">
        <v>602.27816128056793</v>
      </c>
      <c r="AC1148" s="257"/>
      <c r="AD1148" s="257">
        <v>53356.022596555718</v>
      </c>
      <c r="AE1148" s="257">
        <v>30469.452467893658</v>
      </c>
    </row>
    <row r="1149" spans="2:34">
      <c r="B1149" s="81">
        <v>41213</v>
      </c>
      <c r="C1149" s="81">
        <v>41213</v>
      </c>
      <c r="D1149" s="81">
        <v>41213</v>
      </c>
      <c r="E1149" s="203">
        <v>366</v>
      </c>
      <c r="F1149" s="82" t="s">
        <v>1053</v>
      </c>
      <c r="G1149" s="82" t="s">
        <v>444</v>
      </c>
      <c r="H1149" s="19" t="s">
        <v>423</v>
      </c>
      <c r="I1149" s="20">
        <v>98</v>
      </c>
      <c r="J1149" s="19" t="s">
        <v>1184</v>
      </c>
      <c r="K1149" s="103" t="s">
        <v>1338</v>
      </c>
      <c r="L1149" s="21">
        <v>41005</v>
      </c>
      <c r="M1149" s="21">
        <v>42826</v>
      </c>
      <c r="N1149" s="34">
        <v>60</v>
      </c>
      <c r="O1149" s="34">
        <v>6</v>
      </c>
      <c r="P1149" s="34">
        <v>60</v>
      </c>
      <c r="Q1149" s="34">
        <v>6</v>
      </c>
      <c r="R1149" s="52">
        <v>6</v>
      </c>
      <c r="S1149" s="356">
        <v>230351</v>
      </c>
      <c r="T1149" s="26">
        <v>0.05</v>
      </c>
      <c r="U1149" s="27">
        <v>9.4E-2</v>
      </c>
      <c r="V1149" s="256">
        <v>4347.0075411315493</v>
      </c>
      <c r="W1149" s="257">
        <v>207464.42987133842</v>
      </c>
      <c r="X1149" s="257">
        <v>22886.57012866158</v>
      </c>
      <c r="Y1149" s="257">
        <v>9427.6485120583984</v>
      </c>
      <c r="Z1149" s="257">
        <v>5545.8944715965117</v>
      </c>
      <c r="AA1149" s="257">
        <v>3881.7540404618867</v>
      </c>
      <c r="AB1149" s="257">
        <v>602.27816128056793</v>
      </c>
      <c r="AC1149" s="257"/>
      <c r="AD1149" s="257">
        <v>53356.022596555718</v>
      </c>
      <c r="AE1149" s="257">
        <v>30469.452467893658</v>
      </c>
    </row>
    <row r="1150" spans="2:34">
      <c r="B1150" s="81">
        <v>41238</v>
      </c>
      <c r="C1150" s="81">
        <v>41238</v>
      </c>
      <c r="D1150" s="81">
        <v>41243</v>
      </c>
      <c r="E1150" s="203">
        <v>10038</v>
      </c>
      <c r="F1150" s="82" t="s">
        <v>1054</v>
      </c>
      <c r="G1150" s="82" t="s">
        <v>505</v>
      </c>
      <c r="H1150" s="19" t="s">
        <v>643</v>
      </c>
      <c r="I1150" s="20">
        <v>98</v>
      </c>
      <c r="J1150" s="19" t="s">
        <v>763</v>
      </c>
      <c r="K1150" s="103" t="s">
        <v>1333</v>
      </c>
      <c r="L1150" s="21">
        <v>40141</v>
      </c>
      <c r="M1150" s="21">
        <v>41238</v>
      </c>
      <c r="N1150" s="34">
        <v>36</v>
      </c>
      <c r="O1150" s="34">
        <v>35</v>
      </c>
      <c r="P1150" s="34">
        <v>36</v>
      </c>
      <c r="Q1150" s="34">
        <v>35</v>
      </c>
      <c r="R1150" s="52">
        <v>35</v>
      </c>
      <c r="S1150" s="356">
        <v>250000</v>
      </c>
      <c r="T1150" s="26">
        <v>0.05</v>
      </c>
      <c r="U1150" s="27">
        <v>0.104</v>
      </c>
      <c r="V1150" s="256">
        <v>7492.7242761663429</v>
      </c>
      <c r="W1150" s="257">
        <v>230862.81072742923</v>
      </c>
      <c r="X1150" s="257">
        <v>19137.189272570773</v>
      </c>
      <c r="Y1150" s="257">
        <v>38810.884222097775</v>
      </c>
      <c r="Z1150" s="257">
        <v>19706.983799764406</v>
      </c>
      <c r="AA1150" s="257">
        <v>19103.900422333369</v>
      </c>
      <c r="AB1150" s="257">
        <v>2937.7264234209524</v>
      </c>
      <c r="AC1150" s="257"/>
      <c r="AD1150" s="257">
        <v>38875.263214556559</v>
      </c>
      <c r="AE1150" s="257">
        <v>19738.073941989158</v>
      </c>
      <c r="AG1150" s="61">
        <v>10038</v>
      </c>
      <c r="AH1150" s="74">
        <v>1</v>
      </c>
    </row>
    <row r="1151" spans="2:34">
      <c r="B1151" s="81">
        <v>41236</v>
      </c>
      <c r="C1151" s="81">
        <v>41236</v>
      </c>
      <c r="D1151" s="81">
        <v>41243</v>
      </c>
      <c r="E1151" s="203">
        <v>4015</v>
      </c>
      <c r="F1151" s="82" t="s">
        <v>1054</v>
      </c>
      <c r="G1151" s="82" t="s">
        <v>505</v>
      </c>
      <c r="H1151" s="19" t="s">
        <v>556</v>
      </c>
      <c r="I1151" s="20">
        <v>98</v>
      </c>
      <c r="J1151" s="19" t="s">
        <v>1374</v>
      </c>
      <c r="K1151" s="103" t="s">
        <v>1333</v>
      </c>
      <c r="L1151" s="21">
        <v>39415</v>
      </c>
      <c r="M1151" s="21">
        <v>41236</v>
      </c>
      <c r="N1151" s="34">
        <v>60</v>
      </c>
      <c r="O1151" s="34">
        <v>59</v>
      </c>
      <c r="P1151" s="34">
        <v>60</v>
      </c>
      <c r="Q1151" s="34">
        <v>59</v>
      </c>
      <c r="R1151" s="52">
        <v>59</v>
      </c>
      <c r="S1151" s="356">
        <v>350004</v>
      </c>
      <c r="T1151" s="26">
        <v>0.05</v>
      </c>
      <c r="U1151" s="27">
        <v>0.104</v>
      </c>
      <c r="V1151" s="256">
        <v>6605.0072603383815</v>
      </c>
      <c r="W1151" s="257">
        <v>308006.21985134267</v>
      </c>
      <c r="X1151" s="257">
        <v>41997.78014865733</v>
      </c>
      <c r="Y1151" s="257">
        <v>88237.464219462607</v>
      </c>
      <c r="Z1151" s="257">
        <v>46269.028951173917</v>
      </c>
      <c r="AA1151" s="257">
        <v>41968.435268288689</v>
      </c>
      <c r="AB1151" s="257">
        <v>10867.846617415713</v>
      </c>
      <c r="AC1151" s="257"/>
      <c r="AD1151" s="257">
        <v>88294.215768956565</v>
      </c>
      <c r="AE1151" s="257">
        <v>46296.43562030395</v>
      </c>
      <c r="AG1151" s="61">
        <v>4015</v>
      </c>
      <c r="AH1151" s="74">
        <v>1</v>
      </c>
    </row>
    <row r="1152" spans="2:34">
      <c r="B1152" s="81">
        <v>41243</v>
      </c>
      <c r="C1152" s="81">
        <v>41243</v>
      </c>
      <c r="D1152" s="81">
        <v>41243</v>
      </c>
      <c r="E1152" s="203">
        <v>268</v>
      </c>
      <c r="F1152" s="82" t="s">
        <v>1053</v>
      </c>
      <c r="G1152" s="82" t="s">
        <v>505</v>
      </c>
      <c r="H1152" s="19" t="s">
        <v>1771</v>
      </c>
      <c r="I1152" s="20">
        <v>98</v>
      </c>
      <c r="J1152" s="19" t="s">
        <v>1202</v>
      </c>
      <c r="K1152" s="103" t="s">
        <v>1333</v>
      </c>
      <c r="L1152" s="21">
        <v>39443</v>
      </c>
      <c r="M1152" s="21">
        <v>41266</v>
      </c>
      <c r="N1152" s="34">
        <v>60</v>
      </c>
      <c r="O1152" s="34">
        <v>58</v>
      </c>
      <c r="P1152" s="34">
        <v>60</v>
      </c>
      <c r="Q1152" s="34">
        <v>58</v>
      </c>
      <c r="R1152" s="52">
        <v>58</v>
      </c>
      <c r="S1152" s="356">
        <v>125005</v>
      </c>
      <c r="T1152" s="26">
        <v>0.05</v>
      </c>
      <c r="U1152" s="27">
        <v>0.104</v>
      </c>
      <c r="V1152" s="256">
        <v>2358.998561669579</v>
      </c>
      <c r="W1152" s="257">
        <v>110005.36426017157</v>
      </c>
      <c r="X1152" s="257">
        <v>14999.635739828431</v>
      </c>
      <c r="Y1152" s="257">
        <v>31473.916626360118</v>
      </c>
      <c r="Z1152" s="257">
        <v>16505.589188518559</v>
      </c>
      <c r="AA1152" s="257">
        <v>14968.327437841559</v>
      </c>
      <c r="AB1152" s="257">
        <v>3815.6968110089865</v>
      </c>
      <c r="AC1152" s="257"/>
      <c r="AD1152" s="257">
        <v>31534.549440001869</v>
      </c>
      <c r="AE1152" s="257">
        <v>16534.91370017513</v>
      </c>
      <c r="AG1152" s="61">
        <v>268</v>
      </c>
      <c r="AH1152" s="74">
        <v>1</v>
      </c>
    </row>
    <row r="1153" spans="2:34">
      <c r="B1153" s="81">
        <v>41236</v>
      </c>
      <c r="C1153" s="81">
        <v>41236</v>
      </c>
      <c r="D1153" s="81">
        <v>41243</v>
      </c>
      <c r="E1153" s="203">
        <v>181</v>
      </c>
      <c r="F1153" s="82" t="s">
        <v>1054</v>
      </c>
      <c r="G1153" s="82" t="s">
        <v>505</v>
      </c>
      <c r="H1153" s="19" t="s">
        <v>631</v>
      </c>
      <c r="I1153" s="20">
        <v>97</v>
      </c>
      <c r="J1153" s="19" t="s">
        <v>1130</v>
      </c>
      <c r="K1153" s="103" t="s">
        <v>1333</v>
      </c>
      <c r="L1153" s="21">
        <v>39415</v>
      </c>
      <c r="M1153" s="21">
        <v>41236</v>
      </c>
      <c r="N1153" s="34">
        <v>60</v>
      </c>
      <c r="O1153" s="34">
        <v>59</v>
      </c>
      <c r="P1153" s="34">
        <v>60</v>
      </c>
      <c r="Q1153" s="34">
        <v>59</v>
      </c>
      <c r="R1153" s="52">
        <v>59</v>
      </c>
      <c r="S1153" s="356">
        <v>50040</v>
      </c>
      <c r="T1153" s="26">
        <v>0</v>
      </c>
      <c r="U1153" s="27">
        <v>0.104</v>
      </c>
      <c r="V1153" s="256">
        <v>834</v>
      </c>
      <c r="W1153" s="257">
        <v>38891.280089654239</v>
      </c>
      <c r="X1153" s="257">
        <v>11148.719910345761</v>
      </c>
      <c r="Y1153" s="257">
        <v>11141.554014773586</v>
      </c>
      <c r="Z1153" s="257">
        <v>0</v>
      </c>
      <c r="AA1153" s="257">
        <v>11141.554014773586</v>
      </c>
      <c r="AB1153" s="257">
        <v>2884.9757662736838</v>
      </c>
      <c r="AC1153" s="257"/>
      <c r="AD1153" s="257">
        <v>11148.719910345295</v>
      </c>
      <c r="AE1153" s="257">
        <v>0</v>
      </c>
      <c r="AG1153" s="61">
        <v>181</v>
      </c>
      <c r="AH1153" s="74">
        <v>1</v>
      </c>
    </row>
    <row r="1154" spans="2:34">
      <c r="B1154" s="81">
        <v>41236</v>
      </c>
      <c r="C1154" s="81">
        <v>41236</v>
      </c>
      <c r="D1154" s="81">
        <v>41243</v>
      </c>
      <c r="E1154" s="203">
        <v>406</v>
      </c>
      <c r="F1154" s="82" t="s">
        <v>1054</v>
      </c>
      <c r="G1154" s="82" t="s">
        <v>505</v>
      </c>
      <c r="H1154" s="19" t="s">
        <v>691</v>
      </c>
      <c r="I1154" s="20">
        <v>98</v>
      </c>
      <c r="J1154" s="19" t="s">
        <v>1150</v>
      </c>
      <c r="K1154" s="103" t="s">
        <v>1333</v>
      </c>
      <c r="L1154" s="21">
        <v>39423</v>
      </c>
      <c r="M1154" s="21">
        <v>41236</v>
      </c>
      <c r="N1154" s="34">
        <v>60</v>
      </c>
      <c r="O1154" s="34">
        <v>59</v>
      </c>
      <c r="P1154" s="34">
        <v>60</v>
      </c>
      <c r="Q1154" s="34">
        <v>59</v>
      </c>
      <c r="R1154" s="52">
        <v>59</v>
      </c>
      <c r="S1154" s="356">
        <v>98575</v>
      </c>
      <c r="T1154" s="26">
        <v>0.05</v>
      </c>
      <c r="U1154" s="27">
        <v>0.104</v>
      </c>
      <c r="V1154" s="256">
        <v>1860.2318564583718</v>
      </c>
      <c r="W1154" s="257">
        <v>86746.760385155896</v>
      </c>
      <c r="X1154" s="257">
        <v>11828.239614844104</v>
      </c>
      <c r="Y1154" s="257">
        <v>24851.167516466987</v>
      </c>
      <c r="Z1154" s="257">
        <v>13031.192583118969</v>
      </c>
      <c r="AA1154" s="257">
        <v>11819.974933348018</v>
      </c>
      <c r="AB1154" s="257">
        <v>3060.8163915605355</v>
      </c>
      <c r="AC1154" s="257"/>
      <c r="AD1154" s="257">
        <v>24867.151002345337</v>
      </c>
      <c r="AE1154" s="257">
        <v>13038.911387502612</v>
      </c>
      <c r="AG1154" s="61">
        <v>406</v>
      </c>
      <c r="AH1154" s="74">
        <v>1</v>
      </c>
    </row>
    <row r="1155" spans="2:34">
      <c r="B1155" s="81">
        <v>41243</v>
      </c>
      <c r="C1155" s="81">
        <v>41243</v>
      </c>
      <c r="D1155" s="81">
        <v>41243</v>
      </c>
      <c r="E1155" s="203">
        <v>4053</v>
      </c>
      <c r="F1155" s="82" t="s">
        <v>1053</v>
      </c>
      <c r="G1155" s="82" t="s">
        <v>505</v>
      </c>
      <c r="H1155" s="19" t="s">
        <v>693</v>
      </c>
      <c r="I1155" s="20">
        <v>98</v>
      </c>
      <c r="J1155" s="19" t="s">
        <v>1415</v>
      </c>
      <c r="K1155" s="103" t="s">
        <v>1333</v>
      </c>
      <c r="L1155" s="21">
        <v>39784</v>
      </c>
      <c r="M1155" s="21">
        <v>41635</v>
      </c>
      <c r="N1155" s="34">
        <v>61</v>
      </c>
      <c r="O1155" s="34">
        <v>47</v>
      </c>
      <c r="P1155" s="34">
        <v>60</v>
      </c>
      <c r="Q1155" s="34">
        <v>47</v>
      </c>
      <c r="R1155" s="52">
        <v>47</v>
      </c>
      <c r="S1155" s="356">
        <v>50000</v>
      </c>
      <c r="T1155" s="26">
        <v>0.05</v>
      </c>
      <c r="U1155" s="27">
        <v>0.104</v>
      </c>
      <c r="V1155" s="256">
        <v>943.56168220054371</v>
      </c>
      <c r="W1155" s="257">
        <v>44000.385688641087</v>
      </c>
      <c r="X1155" s="257">
        <v>5999.6143113589133</v>
      </c>
      <c r="Y1155" s="257">
        <v>11900.320557912959</v>
      </c>
      <c r="Z1155" s="257">
        <v>6263.2647896340077</v>
      </c>
      <c r="AA1155" s="257">
        <v>5637.0557682789513</v>
      </c>
      <c r="AB1155" s="257">
        <v>1236.7625992713549</v>
      </c>
      <c r="AC1155" s="257"/>
      <c r="AD1155" s="257">
        <v>12613.315243391015</v>
      </c>
      <c r="AE1155" s="257">
        <v>6613.7009320327679</v>
      </c>
      <c r="AG1155" s="61">
        <v>4053</v>
      </c>
      <c r="AH1155" s="74">
        <v>1</v>
      </c>
    </row>
    <row r="1156" spans="2:34">
      <c r="B1156" s="81">
        <v>41243</v>
      </c>
      <c r="C1156" s="81">
        <v>41243</v>
      </c>
      <c r="D1156" s="81">
        <v>41243</v>
      </c>
      <c r="E1156" s="203">
        <v>165</v>
      </c>
      <c r="F1156" s="82" t="s">
        <v>1053</v>
      </c>
      <c r="G1156" s="82" t="s">
        <v>505</v>
      </c>
      <c r="H1156" s="19" t="s">
        <v>463</v>
      </c>
      <c r="I1156" s="20">
        <v>99</v>
      </c>
      <c r="J1156" s="19" t="s">
        <v>925</v>
      </c>
      <c r="K1156" s="103" t="s">
        <v>1331</v>
      </c>
      <c r="L1156" s="21">
        <v>37662</v>
      </c>
      <c r="M1156" s="21">
        <v>44949</v>
      </c>
      <c r="N1156" s="34">
        <v>240</v>
      </c>
      <c r="O1156" s="34">
        <v>117</v>
      </c>
      <c r="P1156" s="34">
        <v>228</v>
      </c>
      <c r="Q1156" s="34">
        <v>117</v>
      </c>
      <c r="R1156" s="52">
        <v>117</v>
      </c>
      <c r="S1156" s="356">
        <v>378938</v>
      </c>
      <c r="T1156" s="26">
        <v>0.03</v>
      </c>
      <c r="U1156" s="27">
        <v>8.6499999999999994E-2</v>
      </c>
      <c r="V1156" s="256">
        <v>2182.4597511006868</v>
      </c>
      <c r="W1156" s="257">
        <v>243897.00508950604</v>
      </c>
      <c r="X1156" s="257">
        <v>135040.99491049396</v>
      </c>
      <c r="Y1156" s="257">
        <v>177802.94446519861</v>
      </c>
      <c r="Z1156" s="257">
        <v>87726.027173234586</v>
      </c>
      <c r="AA1156" s="257">
        <v>90076.917291964026</v>
      </c>
      <c r="AB1156" s="257">
        <v>69297.352651437686</v>
      </c>
      <c r="AC1156" s="257"/>
      <c r="AD1156" s="257">
        <v>253703.8181614459</v>
      </c>
      <c r="AE1156" s="257">
        <v>118662.82325094729</v>
      </c>
      <c r="AG1156" s="61">
        <v>165</v>
      </c>
      <c r="AH1156" s="74">
        <v>1</v>
      </c>
    </row>
    <row r="1157" spans="2:34">
      <c r="B1157" s="81">
        <v>41243</v>
      </c>
      <c r="C1157" s="81">
        <v>41243</v>
      </c>
      <c r="D1157" s="81">
        <v>41243</v>
      </c>
      <c r="E1157" s="203">
        <v>10435</v>
      </c>
      <c r="F1157" s="82" t="s">
        <v>1053</v>
      </c>
      <c r="G1157" s="82" t="s">
        <v>505</v>
      </c>
      <c r="H1157" s="19" t="s">
        <v>939</v>
      </c>
      <c r="I1157" s="20">
        <v>99</v>
      </c>
      <c r="J1157" s="19" t="s">
        <v>525</v>
      </c>
      <c r="K1157" s="103" t="s">
        <v>1331</v>
      </c>
      <c r="L1157" s="21">
        <v>40136</v>
      </c>
      <c r="M1157" s="21">
        <v>51097</v>
      </c>
      <c r="N1157" s="34">
        <v>360</v>
      </c>
      <c r="O1157" s="34">
        <v>35</v>
      </c>
      <c r="P1157" s="34">
        <v>228</v>
      </c>
      <c r="Q1157" s="34">
        <v>35</v>
      </c>
      <c r="R1157" s="52">
        <v>35</v>
      </c>
      <c r="S1157" s="356">
        <v>1220102</v>
      </c>
      <c r="T1157" s="26">
        <v>0.03</v>
      </c>
      <c r="U1157" s="27">
        <v>8.6499999999999994E-2</v>
      </c>
      <c r="V1157" s="256">
        <v>7027.0690910846888</v>
      </c>
      <c r="W1157" s="257">
        <v>785297.92130563967</v>
      </c>
      <c r="X1157" s="257">
        <v>434804.07869436033</v>
      </c>
      <c r="Y1157" s="257">
        <v>191771.05984953154</v>
      </c>
      <c r="Z1157" s="257">
        <v>100677.43289038079</v>
      </c>
      <c r="AA1157" s="257">
        <v>91093.626959150744</v>
      </c>
      <c r="AB1157" s="257">
        <v>66746.240150450045</v>
      </c>
      <c r="AC1157" s="257"/>
      <c r="AD1157" s="257">
        <v>816873.8314616523</v>
      </c>
      <c r="AE1157" s="257">
        <v>382069.7527672787</v>
      </c>
      <c r="AG1157" s="61">
        <v>10435</v>
      </c>
      <c r="AH1157" s="74">
        <v>1</v>
      </c>
    </row>
    <row r="1158" spans="2:34">
      <c r="B1158" s="81">
        <v>41243</v>
      </c>
      <c r="C1158" s="81">
        <v>41243</v>
      </c>
      <c r="D1158" s="81">
        <v>41243</v>
      </c>
      <c r="E1158" s="203">
        <v>10435</v>
      </c>
      <c r="F1158" s="82" t="s">
        <v>1053</v>
      </c>
      <c r="G1158" s="82" t="s">
        <v>505</v>
      </c>
      <c r="H1158" s="19" t="s">
        <v>456</v>
      </c>
      <c r="I1158" s="20">
        <v>99</v>
      </c>
      <c r="J1158" s="19" t="s">
        <v>572</v>
      </c>
      <c r="K1158" s="103" t="s">
        <v>1331</v>
      </c>
      <c r="L1158" s="21">
        <v>40294</v>
      </c>
      <c r="M1158" s="21">
        <v>51257</v>
      </c>
      <c r="N1158" s="34">
        <v>360</v>
      </c>
      <c r="O1158" s="34">
        <v>30</v>
      </c>
      <c r="P1158" s="34">
        <v>228</v>
      </c>
      <c r="Q1158" s="34">
        <v>30</v>
      </c>
      <c r="R1158" s="52">
        <v>30</v>
      </c>
      <c r="S1158" s="356">
        <v>455946</v>
      </c>
      <c r="T1158" s="26">
        <v>0.03</v>
      </c>
      <c r="U1158" s="27">
        <v>8.6499999999999994E-2</v>
      </c>
      <c r="V1158" s="256">
        <v>2625.9804867164385</v>
      </c>
      <c r="W1158" s="257">
        <v>293461.89583134954</v>
      </c>
      <c r="X1158" s="257">
        <v>162484.10416865046</v>
      </c>
      <c r="Y1158" s="257">
        <v>61746.894948938585</v>
      </c>
      <c r="Z1158" s="257">
        <v>32541.444508836445</v>
      </c>
      <c r="AA1158" s="257">
        <v>29205.45044010214</v>
      </c>
      <c r="AB1158" s="257">
        <v>21379.487390611903</v>
      </c>
      <c r="AC1158" s="257"/>
      <c r="AD1158" s="257">
        <v>305261.655139993</v>
      </c>
      <c r="AE1158" s="257">
        <v>142777.55097133681</v>
      </c>
      <c r="AG1158" s="61">
        <v>10435</v>
      </c>
      <c r="AH1158" s="74">
        <v>1</v>
      </c>
    </row>
    <row r="1159" spans="2:34">
      <c r="B1159" s="81">
        <v>41243</v>
      </c>
      <c r="C1159" s="81">
        <v>41243</v>
      </c>
      <c r="D1159" s="81">
        <v>41243</v>
      </c>
      <c r="E1159" s="203">
        <v>10315</v>
      </c>
      <c r="F1159" s="82" t="s">
        <v>1053</v>
      </c>
      <c r="G1159" s="82" t="s">
        <v>506</v>
      </c>
      <c r="H1159" s="19" t="s">
        <v>1343</v>
      </c>
      <c r="I1159" s="20">
        <v>99</v>
      </c>
      <c r="J1159" s="19" t="s">
        <v>110</v>
      </c>
      <c r="K1159" s="103" t="s">
        <v>1331</v>
      </c>
      <c r="L1159" s="21">
        <v>40281</v>
      </c>
      <c r="M1159" s="21">
        <v>51218</v>
      </c>
      <c r="N1159" s="34">
        <v>360</v>
      </c>
      <c r="O1159" s="34">
        <v>31</v>
      </c>
      <c r="P1159" s="34">
        <v>228</v>
      </c>
      <c r="Q1159" s="34">
        <v>31</v>
      </c>
      <c r="R1159" s="52">
        <v>31</v>
      </c>
      <c r="S1159" s="356">
        <v>1397726</v>
      </c>
      <c r="T1159" s="26">
        <v>0.03</v>
      </c>
      <c r="U1159" s="27">
        <v>8.6499999999999994E-2</v>
      </c>
      <c r="V1159" s="256">
        <v>8050.0787412900218</v>
      </c>
      <c r="W1159" s="257">
        <v>899622.59086113004</v>
      </c>
      <c r="X1159" s="257">
        <v>498103.40913886996</v>
      </c>
      <c r="Y1159" s="257">
        <v>195396.69708571656</v>
      </c>
      <c r="Z1159" s="257">
        <v>102897.43079681283</v>
      </c>
      <c r="AA1159" s="257">
        <v>92499.266288903731</v>
      </c>
      <c r="AB1159" s="257">
        <v>67724.586330284947</v>
      </c>
      <c r="AC1159" s="257"/>
      <c r="AD1159" s="257">
        <v>935795.3621529754</v>
      </c>
      <c r="AE1159" s="257">
        <v>437691.95301409124</v>
      </c>
      <c r="AG1159" s="61">
        <v>10315</v>
      </c>
      <c r="AH1159" s="74">
        <v>1</v>
      </c>
    </row>
    <row r="1160" spans="2:34">
      <c r="B1160" s="81">
        <v>41243</v>
      </c>
      <c r="C1160" s="81">
        <v>41243</v>
      </c>
      <c r="D1160" s="81">
        <v>41243</v>
      </c>
      <c r="E1160" s="203">
        <v>3052</v>
      </c>
      <c r="F1160" s="82" t="s">
        <v>1053</v>
      </c>
      <c r="G1160" s="82" t="s">
        <v>505</v>
      </c>
      <c r="H1160" s="19" t="s">
        <v>1763</v>
      </c>
      <c r="I1160" s="20">
        <v>98</v>
      </c>
      <c r="J1160" s="19" t="s">
        <v>158</v>
      </c>
      <c r="K1160" s="103" t="s">
        <v>1333</v>
      </c>
      <c r="L1160" s="21">
        <v>40232</v>
      </c>
      <c r="M1160" s="21">
        <v>42060</v>
      </c>
      <c r="N1160" s="34">
        <v>60</v>
      </c>
      <c r="O1160" s="34">
        <v>32</v>
      </c>
      <c r="P1160" s="34">
        <v>60</v>
      </c>
      <c r="Q1160" s="34">
        <v>32</v>
      </c>
      <c r="R1160" s="52">
        <v>32</v>
      </c>
      <c r="S1160" s="356">
        <v>101056</v>
      </c>
      <c r="T1160" s="26">
        <v>0.05</v>
      </c>
      <c r="U1160" s="27">
        <v>0.104</v>
      </c>
      <c r="V1160" s="256">
        <v>1907.0513871291628</v>
      </c>
      <c r="W1160" s="257">
        <v>88930.05952302627</v>
      </c>
      <c r="X1160" s="257">
        <v>12125.94047697373</v>
      </c>
      <c r="Y1160" s="257">
        <v>19327.309234208093</v>
      </c>
      <c r="Z1160" s="257">
        <v>10271.181085316623</v>
      </c>
      <c r="AA1160" s="257">
        <v>9056.1281488914701</v>
      </c>
      <c r="AB1160" s="257">
        <v>1701.8863827331552</v>
      </c>
      <c r="AC1160" s="257"/>
      <c r="AD1160" s="257">
        <v>25493.023704722447</v>
      </c>
      <c r="AE1160" s="257">
        <v>13367.083227750085</v>
      </c>
      <c r="AG1160" s="61">
        <v>3052</v>
      </c>
      <c r="AH1160" s="74">
        <v>1</v>
      </c>
    </row>
    <row r="1161" spans="2:34">
      <c r="B1161" s="81">
        <v>41243</v>
      </c>
      <c r="C1161" s="81">
        <v>41243</v>
      </c>
      <c r="D1161" s="81">
        <v>41243</v>
      </c>
      <c r="E1161" s="203">
        <v>4188</v>
      </c>
      <c r="F1161" s="82" t="s">
        <v>1053</v>
      </c>
      <c r="G1161" s="82" t="s">
        <v>505</v>
      </c>
      <c r="H1161" s="19" t="s">
        <v>1770</v>
      </c>
      <c r="I1161" s="20">
        <v>98</v>
      </c>
      <c r="J1161" s="19" t="s">
        <v>1725</v>
      </c>
      <c r="K1161" s="103" t="s">
        <v>1333</v>
      </c>
      <c r="L1161" s="21">
        <v>40330</v>
      </c>
      <c r="M1161" s="21">
        <v>42156</v>
      </c>
      <c r="N1161" s="34">
        <v>60</v>
      </c>
      <c r="O1161" s="34">
        <v>29</v>
      </c>
      <c r="P1161" s="34">
        <v>60</v>
      </c>
      <c r="Q1161" s="34">
        <v>29</v>
      </c>
      <c r="R1161" s="52">
        <v>29</v>
      </c>
      <c r="S1161" s="356">
        <v>245748</v>
      </c>
      <c r="T1161" s="26">
        <v>0.05</v>
      </c>
      <c r="U1161" s="27">
        <v>0.104</v>
      </c>
      <c r="V1161" s="256">
        <v>4637.5679255483838</v>
      </c>
      <c r="W1161" s="257">
        <v>216260.13564424339</v>
      </c>
      <c r="X1161" s="257">
        <v>29487.86435575661</v>
      </c>
      <c r="Y1161" s="257">
        <v>43827.152944624388</v>
      </c>
      <c r="Z1161" s="257">
        <v>23345.934038474388</v>
      </c>
      <c r="AA1161" s="257">
        <v>20481.218906149999</v>
      </c>
      <c r="AB1161" s="257">
        <v>3750.6494136707965</v>
      </c>
      <c r="AC1161" s="257"/>
      <c r="AD1161" s="257">
        <v>61993.939888657107</v>
      </c>
      <c r="AE1161" s="257">
        <v>32506.075532903818</v>
      </c>
      <c r="AG1161" s="61">
        <v>4188</v>
      </c>
      <c r="AH1161" s="74">
        <v>1</v>
      </c>
    </row>
    <row r="1162" spans="2:34">
      <c r="B1162" s="81">
        <v>41243</v>
      </c>
      <c r="C1162" s="81">
        <v>41243</v>
      </c>
      <c r="D1162" s="81">
        <v>41243</v>
      </c>
      <c r="E1162" s="203">
        <v>3352</v>
      </c>
      <c r="F1162" s="82" t="s">
        <v>1053</v>
      </c>
      <c r="G1162" s="82" t="s">
        <v>505</v>
      </c>
      <c r="H1162" s="19" t="s">
        <v>1568</v>
      </c>
      <c r="I1162" s="20">
        <v>98</v>
      </c>
      <c r="J1162" s="19" t="s">
        <v>1408</v>
      </c>
      <c r="K1162" s="103" t="s">
        <v>1332</v>
      </c>
      <c r="L1162" s="21">
        <v>40515</v>
      </c>
      <c r="M1162" s="21">
        <v>41244</v>
      </c>
      <c r="N1162" s="34">
        <v>24</v>
      </c>
      <c r="O1162" s="34">
        <v>23</v>
      </c>
      <c r="P1162" s="34">
        <v>24</v>
      </c>
      <c r="Q1162" s="34">
        <v>23</v>
      </c>
      <c r="R1162" s="52">
        <v>23</v>
      </c>
      <c r="S1162" s="356">
        <v>70223</v>
      </c>
      <c r="T1162" s="26">
        <v>0.05</v>
      </c>
      <c r="U1162" s="27">
        <v>9.4E-2</v>
      </c>
      <c r="V1162" s="256">
        <v>3080.7806012954757</v>
      </c>
      <c r="W1162" s="257">
        <v>67165.514304986922</v>
      </c>
      <c r="X1162" s="257">
        <v>3057.4856950130779</v>
      </c>
      <c r="Y1162" s="257">
        <v>6749.2749155440479</v>
      </c>
      <c r="Z1162" s="257">
        <v>3702.9511090946212</v>
      </c>
      <c r="AA1162" s="257">
        <v>3046.3238064494267</v>
      </c>
      <c r="AB1162" s="257">
        <v>308.43057449693327</v>
      </c>
      <c r="AC1162" s="257"/>
      <c r="AD1162" s="257">
        <v>6773.2201261048049</v>
      </c>
      <c r="AE1162" s="257">
        <v>3715.7344310916969</v>
      </c>
      <c r="AG1162" s="61">
        <v>3352</v>
      </c>
      <c r="AH1162" s="74">
        <v>1</v>
      </c>
    </row>
    <row r="1163" spans="2:34">
      <c r="B1163" s="81">
        <v>41243</v>
      </c>
      <c r="C1163" s="81">
        <v>41243</v>
      </c>
      <c r="D1163" s="81">
        <v>41243</v>
      </c>
      <c r="E1163" s="203">
        <v>3265</v>
      </c>
      <c r="F1163" s="82" t="s">
        <v>1053</v>
      </c>
      <c r="G1163" s="82" t="s">
        <v>505</v>
      </c>
      <c r="H1163" s="19" t="s">
        <v>746</v>
      </c>
      <c r="I1163" s="20">
        <v>99</v>
      </c>
      <c r="J1163" s="19" t="s">
        <v>75</v>
      </c>
      <c r="K1163" s="103" t="s">
        <v>1334</v>
      </c>
      <c r="L1163" s="21">
        <v>40550</v>
      </c>
      <c r="M1163" s="21">
        <v>51502</v>
      </c>
      <c r="N1163" s="34">
        <v>360</v>
      </c>
      <c r="O1163" s="34">
        <v>22</v>
      </c>
      <c r="P1163" s="34">
        <v>228</v>
      </c>
      <c r="Q1163" s="34">
        <v>22</v>
      </c>
      <c r="R1163" s="52">
        <v>22</v>
      </c>
      <c r="S1163" s="356">
        <v>1715116</v>
      </c>
      <c r="T1163" s="26">
        <v>0.03</v>
      </c>
      <c r="U1163" s="27">
        <v>7.6499999999999999E-2</v>
      </c>
      <c r="V1163" s="256">
        <v>9878.0582535106132</v>
      </c>
      <c r="W1163" s="257">
        <v>1185627.9071898463</v>
      </c>
      <c r="X1163" s="257">
        <v>529488.09281015373</v>
      </c>
      <c r="Y1163" s="257">
        <v>162718.61489612059</v>
      </c>
      <c r="Z1163" s="257">
        <v>91048.549009947121</v>
      </c>
      <c r="AA1163" s="257">
        <v>71670.06588617347</v>
      </c>
      <c r="AB1163" s="257">
        <v>51090.95632378677</v>
      </c>
      <c r="AC1163" s="257"/>
      <c r="AD1163" s="257">
        <v>1066569.3746105812</v>
      </c>
      <c r="AE1163" s="257">
        <v>537081.28180037858</v>
      </c>
      <c r="AG1163" s="61">
        <v>3265</v>
      </c>
      <c r="AH1163" s="74">
        <v>1</v>
      </c>
    </row>
    <row r="1164" spans="2:34">
      <c r="B1164" s="81">
        <v>41243</v>
      </c>
      <c r="C1164" s="81">
        <v>41243</v>
      </c>
      <c r="D1164" s="81">
        <v>41243</v>
      </c>
      <c r="E1164" s="203">
        <v>10211</v>
      </c>
      <c r="F1164" s="82" t="s">
        <v>1053</v>
      </c>
      <c r="G1164" s="82" t="s">
        <v>505</v>
      </c>
      <c r="H1164" s="19" t="s">
        <v>1667</v>
      </c>
      <c r="I1164" s="20">
        <v>99</v>
      </c>
      <c r="J1164" s="19" t="s">
        <v>1668</v>
      </c>
      <c r="K1164" s="103" t="s">
        <v>1334</v>
      </c>
      <c r="L1164" s="21">
        <v>40611</v>
      </c>
      <c r="M1164" s="21">
        <v>46082</v>
      </c>
      <c r="N1164" s="34">
        <v>180</v>
      </c>
      <c r="O1164" s="34">
        <v>20</v>
      </c>
      <c r="P1164" s="34">
        <v>180</v>
      </c>
      <c r="Q1164" s="34">
        <v>20</v>
      </c>
      <c r="R1164" s="52">
        <v>20</v>
      </c>
      <c r="S1164" s="356">
        <v>1662077</v>
      </c>
      <c r="T1164" s="26">
        <v>0.03</v>
      </c>
      <c r="U1164" s="27">
        <v>7.6499999999999999E-2</v>
      </c>
      <c r="V1164" s="256">
        <v>11477.998609283371</v>
      </c>
      <c r="W1164" s="257">
        <v>1226862.8430638846</v>
      </c>
      <c r="X1164" s="257">
        <v>435214.15693611535</v>
      </c>
      <c r="Y1164" s="257">
        <v>151821.67288960223</v>
      </c>
      <c r="Z1164" s="257">
        <v>79572.783282523917</v>
      </c>
      <c r="AA1164" s="257">
        <v>72248.889607078308</v>
      </c>
      <c r="AB1164" s="257">
        <v>38176.680432992573</v>
      </c>
      <c r="AC1164" s="257"/>
      <c r="AD1164" s="257">
        <v>839176.90660712903</v>
      </c>
      <c r="AE1164" s="257">
        <v>403962.74967096857</v>
      </c>
      <c r="AG1164" s="61">
        <v>10211</v>
      </c>
      <c r="AH1164" s="74">
        <v>1</v>
      </c>
    </row>
    <row r="1165" spans="2:34">
      <c r="B1165" s="81">
        <v>41243</v>
      </c>
      <c r="C1165" s="81">
        <v>41243</v>
      </c>
      <c r="D1165" s="81">
        <v>41243</v>
      </c>
      <c r="E1165" s="203">
        <v>3138</v>
      </c>
      <c r="F1165" s="82" t="s">
        <v>1053</v>
      </c>
      <c r="G1165" s="82" t="s">
        <v>505</v>
      </c>
      <c r="H1165" s="19" t="s">
        <v>414</v>
      </c>
      <c r="I1165" s="20">
        <v>99</v>
      </c>
      <c r="J1165" s="19" t="s">
        <v>415</v>
      </c>
      <c r="K1165" s="103" t="s">
        <v>1335</v>
      </c>
      <c r="L1165" s="21">
        <v>40737</v>
      </c>
      <c r="M1165" s="21">
        <v>51683</v>
      </c>
      <c r="N1165" s="34">
        <v>360</v>
      </c>
      <c r="O1165" s="34">
        <v>16</v>
      </c>
      <c r="P1165" s="34">
        <v>228</v>
      </c>
      <c r="Q1165" s="34">
        <v>16</v>
      </c>
      <c r="R1165" s="52">
        <v>16</v>
      </c>
      <c r="S1165" s="356">
        <v>1850077</v>
      </c>
      <c r="T1165" s="26">
        <v>0.03</v>
      </c>
      <c r="U1165" s="27">
        <v>8.1500000000000003E-2</v>
      </c>
      <c r="V1165" s="256">
        <v>10655.354144839273</v>
      </c>
      <c r="W1165" s="257">
        <v>1233643.3227093364</v>
      </c>
      <c r="X1165" s="257">
        <v>616433.67729066359</v>
      </c>
      <c r="Y1165" s="257">
        <v>132140.13378939056</v>
      </c>
      <c r="Z1165" s="257">
        <v>72172.753424440511</v>
      </c>
      <c r="AA1165" s="257">
        <v>59967.380364950048</v>
      </c>
      <c r="AB1165" s="257">
        <v>43258.503669520251</v>
      </c>
      <c r="AC1165" s="257"/>
      <c r="AD1165" s="257">
        <v>1195777.4223140529</v>
      </c>
      <c r="AE1165" s="257">
        <v>579343.74502330925</v>
      </c>
      <c r="AG1165" s="61">
        <v>3138</v>
      </c>
      <c r="AH1165" s="74">
        <v>1</v>
      </c>
    </row>
    <row r="1166" spans="2:34">
      <c r="B1166" s="81">
        <v>41243</v>
      </c>
      <c r="C1166" s="81">
        <v>41243</v>
      </c>
      <c r="D1166" s="81">
        <v>41243</v>
      </c>
      <c r="E1166" s="203">
        <v>2017</v>
      </c>
      <c r="F1166" s="82" t="s">
        <v>1053</v>
      </c>
      <c r="G1166" s="82" t="s">
        <v>505</v>
      </c>
      <c r="H1166" s="19" t="s">
        <v>251</v>
      </c>
      <c r="I1166" s="20">
        <v>98</v>
      </c>
      <c r="J1166" s="19" t="s">
        <v>526</v>
      </c>
      <c r="K1166" s="103" t="s">
        <v>1337</v>
      </c>
      <c r="L1166" s="21">
        <v>40764</v>
      </c>
      <c r="M1166" s="21">
        <v>42583</v>
      </c>
      <c r="N1166" s="34">
        <v>60</v>
      </c>
      <c r="O1166" s="34">
        <v>15</v>
      </c>
      <c r="P1166" s="34">
        <v>60</v>
      </c>
      <c r="Q1166" s="34">
        <v>15</v>
      </c>
      <c r="R1166" s="52">
        <v>15</v>
      </c>
      <c r="S1166" s="356">
        <v>150270</v>
      </c>
      <c r="T1166" s="26">
        <v>0.05</v>
      </c>
      <c r="U1166" s="27">
        <v>9.9000000000000005E-2</v>
      </c>
      <c r="V1166" s="256">
        <v>2835.780279685514</v>
      </c>
      <c r="W1166" s="257">
        <v>133776.63572608732</v>
      </c>
      <c r="X1166" s="257">
        <v>16493.364273912681</v>
      </c>
      <c r="Y1166" s="257">
        <v>14999.413898679462</v>
      </c>
      <c r="Z1166" s="257">
        <v>8407.4758746467542</v>
      </c>
      <c r="AA1166" s="257">
        <v>6591.9380240327082</v>
      </c>
      <c r="AB1166" s="257">
        <v>1085.0897548626763</v>
      </c>
      <c r="AC1166" s="257"/>
      <c r="AD1166" s="257">
        <v>36370.181055045912</v>
      </c>
      <c r="AE1166" s="257">
        <v>19876.816781131303</v>
      </c>
      <c r="AG1166" s="61">
        <v>2017</v>
      </c>
      <c r="AH1166" s="74">
        <v>1</v>
      </c>
    </row>
    <row r="1167" spans="2:34">
      <c r="B1167" s="81">
        <v>41243</v>
      </c>
      <c r="C1167" s="81">
        <v>41243</v>
      </c>
      <c r="D1167" s="81">
        <v>41243</v>
      </c>
      <c r="E1167" s="203">
        <v>2017</v>
      </c>
      <c r="F1167" s="82" t="s">
        <v>1053</v>
      </c>
      <c r="G1167" s="82" t="s">
        <v>505</v>
      </c>
      <c r="H1167" s="19" t="s">
        <v>1434</v>
      </c>
      <c r="I1167" s="20">
        <v>99</v>
      </c>
      <c r="J1167" s="19" t="s">
        <v>1435</v>
      </c>
      <c r="K1167" s="103" t="s">
        <v>1335</v>
      </c>
      <c r="L1167" s="21">
        <v>40774</v>
      </c>
      <c r="M1167" s="21">
        <v>47362</v>
      </c>
      <c r="N1167" s="34">
        <v>217</v>
      </c>
      <c r="O1167" s="34">
        <v>14</v>
      </c>
      <c r="P1167" s="34">
        <v>217</v>
      </c>
      <c r="Q1167" s="34">
        <v>14</v>
      </c>
      <c r="R1167" s="52">
        <v>14</v>
      </c>
      <c r="S1167" s="356">
        <v>2007066</v>
      </c>
      <c r="T1167" s="26">
        <v>0.03</v>
      </c>
      <c r="U1167" s="27">
        <v>8.1500000000000003E-2</v>
      </c>
      <c r="V1167" s="256">
        <v>11994.997572899625</v>
      </c>
      <c r="W1167" s="257">
        <v>1359571.5133498735</v>
      </c>
      <c r="X1167" s="257">
        <v>647494.48665012652</v>
      </c>
      <c r="Y1167" s="257">
        <v>127518.78999347</v>
      </c>
      <c r="Z1167" s="257">
        <v>68643.983730518448</v>
      </c>
      <c r="AA1167" s="257">
        <v>58874.806262951548</v>
      </c>
      <c r="AB1167" s="257">
        <v>39758.43339079724</v>
      </c>
      <c r="AC1167" s="257"/>
      <c r="AD1167" s="257">
        <v>1243342.9599693825</v>
      </c>
      <c r="AE1167" s="257">
        <v>595848.47331917053</v>
      </c>
      <c r="AG1167" s="61">
        <v>2017</v>
      </c>
      <c r="AH1167" s="74">
        <v>1</v>
      </c>
    </row>
    <row r="1168" spans="2:34">
      <c r="B1168" s="81">
        <v>41243</v>
      </c>
      <c r="C1168" s="81">
        <v>41243</v>
      </c>
      <c r="D1168" s="81">
        <v>41243</v>
      </c>
      <c r="E1168" s="203">
        <v>2101</v>
      </c>
      <c r="F1168" s="82" t="s">
        <v>1053</v>
      </c>
      <c r="G1168" s="82" t="s">
        <v>505</v>
      </c>
      <c r="H1168" s="19" t="s">
        <v>116</v>
      </c>
      <c r="I1168" s="20">
        <v>98</v>
      </c>
      <c r="J1168" s="19" t="s">
        <v>117</v>
      </c>
      <c r="K1168" s="103" t="s">
        <v>1337</v>
      </c>
      <c r="L1168" s="21">
        <v>40802</v>
      </c>
      <c r="M1168" s="21">
        <v>42628</v>
      </c>
      <c r="N1168" s="34">
        <v>60</v>
      </c>
      <c r="O1168" s="34">
        <v>14</v>
      </c>
      <c r="P1168" s="34">
        <v>60</v>
      </c>
      <c r="Q1168" s="34">
        <v>14</v>
      </c>
      <c r="R1168" s="52">
        <v>14</v>
      </c>
      <c r="S1168" s="356">
        <v>225969</v>
      </c>
      <c r="T1168" s="26">
        <v>0.05</v>
      </c>
      <c r="U1168" s="27">
        <v>9.9000000000000005E-2</v>
      </c>
      <c r="V1168" s="256">
        <v>4264.313795303493</v>
      </c>
      <c r="W1168" s="257">
        <v>201167.04996598276</v>
      </c>
      <c r="X1168" s="257">
        <v>24801.950034017238</v>
      </c>
      <c r="Y1168" s="257">
        <v>21213.307604050282</v>
      </c>
      <c r="Z1168" s="257">
        <v>11900.39826698157</v>
      </c>
      <c r="AA1168" s="257">
        <v>9312.9093370687115</v>
      </c>
      <c r="AB1168" s="257">
        <v>1522.9267564747427</v>
      </c>
      <c r="AC1168" s="257"/>
      <c r="AD1168" s="257">
        <v>54691.777752230424</v>
      </c>
      <c r="AE1168" s="257">
        <v>29889.827718210279</v>
      </c>
      <c r="AG1168" s="61">
        <v>2101</v>
      </c>
      <c r="AH1168" s="74">
        <v>1</v>
      </c>
    </row>
    <row r="1169" spans="2:34">
      <c r="B1169" s="81">
        <v>41243</v>
      </c>
      <c r="C1169" s="81">
        <v>41243</v>
      </c>
      <c r="D1169" s="81">
        <v>41243</v>
      </c>
      <c r="E1169" s="203">
        <v>10315</v>
      </c>
      <c r="F1169" s="82" t="s">
        <v>1053</v>
      </c>
      <c r="G1169" s="82" t="s">
        <v>506</v>
      </c>
      <c r="H1169" s="19" t="s">
        <v>118</v>
      </c>
      <c r="I1169" s="20">
        <v>98</v>
      </c>
      <c r="J1169" s="19" t="s">
        <v>119</v>
      </c>
      <c r="K1169" s="103" t="s">
        <v>1337</v>
      </c>
      <c r="L1169" s="21">
        <v>40802</v>
      </c>
      <c r="M1169" s="21">
        <v>42644</v>
      </c>
      <c r="N1169" s="34">
        <v>61</v>
      </c>
      <c r="O1169" s="34">
        <v>14</v>
      </c>
      <c r="P1169" s="34">
        <v>60</v>
      </c>
      <c r="Q1169" s="34">
        <v>14</v>
      </c>
      <c r="R1169" s="52">
        <v>14</v>
      </c>
      <c r="S1169" s="356">
        <v>77444</v>
      </c>
      <c r="T1169" s="26">
        <v>0.05</v>
      </c>
      <c r="U1169" s="27">
        <v>9.9000000000000005E-2</v>
      </c>
      <c r="V1169" s="256">
        <v>1461.4638183267782</v>
      </c>
      <c r="W1169" s="257">
        <v>68943.886186005911</v>
      </c>
      <c r="X1169" s="257">
        <v>8500.1138139940886</v>
      </c>
      <c r="Y1169" s="257">
        <v>7270.2157999020665</v>
      </c>
      <c r="Z1169" s="257">
        <v>4078.4994551824407</v>
      </c>
      <c r="AA1169" s="257">
        <v>3191.7163447196258</v>
      </c>
      <c r="AB1169" s="257">
        <v>521.93681313998786</v>
      </c>
      <c r="AC1169" s="257"/>
      <c r="AD1169" s="257">
        <v>18743.942913602001</v>
      </c>
      <c r="AE1169" s="257">
        <v>10243.829099606939</v>
      </c>
      <c r="AG1169" s="61">
        <v>10315</v>
      </c>
      <c r="AH1169" s="74">
        <v>1</v>
      </c>
    </row>
    <row r="1170" spans="2:34">
      <c r="B1170" s="81">
        <v>41243</v>
      </c>
      <c r="C1170" s="81">
        <v>41243</v>
      </c>
      <c r="D1170" s="81">
        <v>41243</v>
      </c>
      <c r="E1170" s="203">
        <v>2017</v>
      </c>
      <c r="F1170" s="82" t="s">
        <v>1053</v>
      </c>
      <c r="G1170" s="82" t="s">
        <v>505</v>
      </c>
      <c r="H1170" s="19" t="s">
        <v>129</v>
      </c>
      <c r="I1170" s="20">
        <v>99</v>
      </c>
      <c r="J1170" s="19" t="s">
        <v>526</v>
      </c>
      <c r="K1170" s="103" t="s">
        <v>1335</v>
      </c>
      <c r="L1170" s="21">
        <v>40787</v>
      </c>
      <c r="M1170" s="21">
        <v>49919</v>
      </c>
      <c r="N1170" s="34">
        <v>300</v>
      </c>
      <c r="O1170" s="34">
        <v>14</v>
      </c>
      <c r="P1170" s="34">
        <v>228</v>
      </c>
      <c r="Q1170" s="34">
        <v>14</v>
      </c>
      <c r="R1170" s="52">
        <v>14</v>
      </c>
      <c r="S1170" s="356">
        <v>500199</v>
      </c>
      <c r="T1170" s="26">
        <v>0.03</v>
      </c>
      <c r="U1170" s="27">
        <v>8.1500000000000003E-2</v>
      </c>
      <c r="V1170" s="256">
        <v>2880.8517093582918</v>
      </c>
      <c r="W1170" s="257">
        <v>333535.93195087957</v>
      </c>
      <c r="X1170" s="257">
        <v>166663.06804912043</v>
      </c>
      <c r="Y1170" s="257">
        <v>31322.718405255509</v>
      </c>
      <c r="Z1170" s="257">
        <v>17132.324733807611</v>
      </c>
      <c r="AA1170" s="257">
        <v>14190.393671447899</v>
      </c>
      <c r="AB1170" s="257">
        <v>10233.697160910902</v>
      </c>
      <c r="AC1170" s="257"/>
      <c r="AD1170" s="257">
        <v>323298.25778282085</v>
      </c>
      <c r="AE1170" s="257">
        <v>156635.1897336785</v>
      </c>
      <c r="AG1170" s="61">
        <v>2017</v>
      </c>
      <c r="AH1170" s="74">
        <v>1</v>
      </c>
    </row>
    <row r="1171" spans="2:34">
      <c r="B1171" s="81">
        <v>41243</v>
      </c>
      <c r="C1171" s="81">
        <v>41243</v>
      </c>
      <c r="D1171" s="81">
        <v>41243</v>
      </c>
      <c r="E1171" s="203">
        <v>10555</v>
      </c>
      <c r="F1171" s="82" t="s">
        <v>1053</v>
      </c>
      <c r="G1171" s="82" t="s">
        <v>505</v>
      </c>
      <c r="H1171" s="19" t="s">
        <v>1691</v>
      </c>
      <c r="I1171" s="20">
        <v>99</v>
      </c>
      <c r="J1171" s="19" t="s">
        <v>1692</v>
      </c>
      <c r="K1171" s="103" t="s">
        <v>1335</v>
      </c>
      <c r="L1171" s="21">
        <v>40876</v>
      </c>
      <c r="M1171" s="21">
        <v>48183</v>
      </c>
      <c r="N1171" s="34">
        <v>240</v>
      </c>
      <c r="O1171" s="34">
        <v>11</v>
      </c>
      <c r="P1171" s="34">
        <v>228</v>
      </c>
      <c r="Q1171" s="34">
        <v>11</v>
      </c>
      <c r="R1171" s="52">
        <v>11</v>
      </c>
      <c r="S1171" s="356">
        <v>341100</v>
      </c>
      <c r="T1171" s="26">
        <v>0.03</v>
      </c>
      <c r="U1171" s="27">
        <v>8.1500000000000003E-2</v>
      </c>
      <c r="V1171" s="256">
        <v>1964.535151134075</v>
      </c>
      <c r="W1171" s="257">
        <v>227447.68859682849</v>
      </c>
      <c r="X1171" s="257">
        <v>113652.31140317151</v>
      </c>
      <c r="Y1171" s="257">
        <v>16832.191304395947</v>
      </c>
      <c r="Z1171" s="257">
        <v>9226.2272605252729</v>
      </c>
      <c r="AA1171" s="257">
        <v>7605.9640438706738</v>
      </c>
      <c r="AB1171" s="257">
        <v>5483.2255501530108</v>
      </c>
      <c r="AC1171" s="257"/>
      <c r="AD1171" s="257">
        <v>220466.32586174714</v>
      </c>
      <c r="AE1171" s="257">
        <v>106814.01445856082</v>
      </c>
      <c r="AG1171" s="61">
        <v>10555</v>
      </c>
      <c r="AH1171" s="74">
        <v>1</v>
      </c>
    </row>
    <row r="1172" spans="2:34">
      <c r="B1172" s="81">
        <v>41243</v>
      </c>
      <c r="C1172" s="81">
        <v>41243</v>
      </c>
      <c r="D1172" s="81">
        <v>41243</v>
      </c>
      <c r="E1172" s="203">
        <v>3427</v>
      </c>
      <c r="F1172" s="82" t="s">
        <v>1053</v>
      </c>
      <c r="G1172" s="82" t="s">
        <v>505</v>
      </c>
      <c r="H1172" s="19" t="s">
        <v>1707</v>
      </c>
      <c r="I1172" s="20">
        <v>98</v>
      </c>
      <c r="J1172" s="19" t="s">
        <v>1708</v>
      </c>
      <c r="K1172" s="103" t="s">
        <v>1337</v>
      </c>
      <c r="L1172" s="21">
        <v>40884</v>
      </c>
      <c r="M1172" s="21">
        <v>42705</v>
      </c>
      <c r="N1172" s="34">
        <v>60</v>
      </c>
      <c r="O1172" s="34">
        <v>11</v>
      </c>
      <c r="P1172" s="34">
        <v>60</v>
      </c>
      <c r="Q1172" s="34">
        <v>11</v>
      </c>
      <c r="R1172" s="52">
        <v>11</v>
      </c>
      <c r="S1172" s="356">
        <v>194350</v>
      </c>
      <c r="T1172" s="26">
        <v>0.05</v>
      </c>
      <c r="U1172" s="27">
        <v>9.9000000000000005E-2</v>
      </c>
      <c r="V1172" s="256">
        <v>3667.624258713513</v>
      </c>
      <c r="W1172" s="257">
        <v>173018.49439918195</v>
      </c>
      <c r="X1172" s="257">
        <v>21331.505600818055</v>
      </c>
      <c r="Y1172" s="257">
        <v>14659.349442150573</v>
      </c>
      <c r="Z1172" s="257">
        <v>8244.5332442619201</v>
      </c>
      <c r="AA1172" s="257">
        <v>6414.8161978886528</v>
      </c>
      <c r="AB1172" s="257">
        <v>1029.1515860043799</v>
      </c>
      <c r="AC1172" s="257"/>
      <c r="AD1172" s="257">
        <v>47038.961123631969</v>
      </c>
      <c r="AE1172" s="257">
        <v>25707.455522811415</v>
      </c>
      <c r="AG1172" s="61">
        <v>3427</v>
      </c>
      <c r="AH1172" s="74">
        <v>1</v>
      </c>
    </row>
    <row r="1173" spans="2:34">
      <c r="B1173" s="81">
        <v>41243</v>
      </c>
      <c r="C1173" s="81">
        <v>41243</v>
      </c>
      <c r="D1173" s="81">
        <v>41243</v>
      </c>
      <c r="E1173" s="203">
        <v>10469</v>
      </c>
      <c r="F1173" s="82" t="s">
        <v>1053</v>
      </c>
      <c r="G1173" s="82" t="s">
        <v>505</v>
      </c>
      <c r="H1173" s="19" t="s">
        <v>1709</v>
      </c>
      <c r="I1173" s="20">
        <v>98</v>
      </c>
      <c r="J1173" s="19" t="s">
        <v>1611</v>
      </c>
      <c r="K1173" s="103" t="s">
        <v>1337</v>
      </c>
      <c r="L1173" s="21">
        <v>40883</v>
      </c>
      <c r="M1173" s="21">
        <v>42705</v>
      </c>
      <c r="N1173" s="34">
        <v>60</v>
      </c>
      <c r="O1173" s="34">
        <v>11</v>
      </c>
      <c r="P1173" s="34">
        <v>60</v>
      </c>
      <c r="Q1173" s="34">
        <v>11</v>
      </c>
      <c r="R1173" s="52">
        <v>11</v>
      </c>
      <c r="S1173" s="356">
        <v>50097</v>
      </c>
      <c r="T1173" s="26">
        <v>0.05</v>
      </c>
      <c r="U1173" s="27">
        <v>9.9000000000000005E-2</v>
      </c>
      <c r="V1173" s="256">
        <v>945.39219186401272</v>
      </c>
      <c r="W1173" s="257">
        <v>44598.443601316278</v>
      </c>
      <c r="X1173" s="257">
        <v>5498.5563986837224</v>
      </c>
      <c r="Y1173" s="257">
        <v>3778.6952868711969</v>
      </c>
      <c r="Z1173" s="257">
        <v>2125.1679029472057</v>
      </c>
      <c r="AA1173" s="257">
        <v>1653.5273839239912</v>
      </c>
      <c r="AB1173" s="257">
        <v>265.28122976105675</v>
      </c>
      <c r="AC1173" s="257"/>
      <c r="AD1173" s="257">
        <v>12125.087910525293</v>
      </c>
      <c r="AE1173" s="257">
        <v>6626.531511840918</v>
      </c>
      <c r="AG1173" s="61">
        <v>10469</v>
      </c>
      <c r="AH1173" s="74">
        <v>1</v>
      </c>
    </row>
    <row r="1174" spans="2:34">
      <c r="B1174" s="81">
        <v>41243</v>
      </c>
      <c r="C1174" s="81">
        <v>41243</v>
      </c>
      <c r="D1174" s="81">
        <v>41243</v>
      </c>
      <c r="E1174" s="203">
        <v>4153</v>
      </c>
      <c r="F1174" s="82" t="s">
        <v>1053</v>
      </c>
      <c r="G1174" s="82" t="s">
        <v>505</v>
      </c>
      <c r="H1174" s="19" t="s">
        <v>922</v>
      </c>
      <c r="I1174" s="20">
        <v>98</v>
      </c>
      <c r="J1174" s="19" t="s">
        <v>1090</v>
      </c>
      <c r="K1174" s="103" t="s">
        <v>1337</v>
      </c>
      <c r="L1174" s="21">
        <v>40962</v>
      </c>
      <c r="M1174" s="21">
        <v>42795</v>
      </c>
      <c r="N1174" s="34">
        <v>60</v>
      </c>
      <c r="O1174" s="34">
        <v>8</v>
      </c>
      <c r="P1174" s="34">
        <v>60</v>
      </c>
      <c r="Q1174" s="34">
        <v>8</v>
      </c>
      <c r="R1174" s="52">
        <v>8</v>
      </c>
      <c r="S1174" s="356">
        <v>238218</v>
      </c>
      <c r="T1174" s="26">
        <v>0.05</v>
      </c>
      <c r="U1174" s="27">
        <v>9.9000000000000005E-2</v>
      </c>
      <c r="V1174" s="256">
        <v>4495.467536208982</v>
      </c>
      <c r="W1174" s="257">
        <v>212071.62181005569</v>
      </c>
      <c r="X1174" s="257">
        <v>26146.378189944313</v>
      </c>
      <c r="Y1174" s="257">
        <v>13351.854978021995</v>
      </c>
      <c r="Z1174" s="257">
        <v>7528.5058174473024</v>
      </c>
      <c r="AA1174" s="257">
        <v>5823.3491605746922</v>
      </c>
      <c r="AB1174" s="257">
        <v>917.41677859453728</v>
      </c>
      <c r="AC1174" s="257"/>
      <c r="AD1174" s="257">
        <v>57656.430362487023</v>
      </c>
      <c r="AE1174" s="257">
        <v>31510.052172539661</v>
      </c>
      <c r="AG1174" s="61">
        <v>4153</v>
      </c>
      <c r="AH1174" s="74">
        <v>1</v>
      </c>
    </row>
    <row r="1175" spans="2:34">
      <c r="B1175" s="81">
        <v>41243</v>
      </c>
      <c r="C1175" s="81">
        <v>41243</v>
      </c>
      <c r="D1175" s="81">
        <v>41243</v>
      </c>
      <c r="E1175" s="203">
        <v>3261</v>
      </c>
      <c r="F1175" s="82" t="s">
        <v>1053</v>
      </c>
      <c r="G1175" s="82" t="s">
        <v>505</v>
      </c>
      <c r="H1175" s="19" t="s">
        <v>1477</v>
      </c>
      <c r="I1175" s="20">
        <v>98</v>
      </c>
      <c r="J1175" s="19" t="s">
        <v>191</v>
      </c>
      <c r="K1175" s="103" t="s">
        <v>1337</v>
      </c>
      <c r="L1175" s="21">
        <v>40953</v>
      </c>
      <c r="M1175" s="21">
        <v>42767</v>
      </c>
      <c r="N1175" s="34">
        <v>60</v>
      </c>
      <c r="O1175" s="34">
        <v>9</v>
      </c>
      <c r="P1175" s="34">
        <v>60</v>
      </c>
      <c r="Q1175" s="34">
        <v>9</v>
      </c>
      <c r="R1175" s="52">
        <v>9</v>
      </c>
      <c r="S1175" s="356">
        <v>84521</v>
      </c>
      <c r="T1175" s="26">
        <v>0.05</v>
      </c>
      <c r="U1175" s="27">
        <v>9.9000000000000005E-2</v>
      </c>
      <c r="V1175" s="256">
        <v>1595.0155388254429</v>
      </c>
      <c r="W1175" s="257">
        <v>75244.127425331913</v>
      </c>
      <c r="X1175" s="257">
        <v>9276.8725746680866</v>
      </c>
      <c r="Y1175" s="257">
        <v>5291.884229164868</v>
      </c>
      <c r="Z1175" s="257">
        <v>2981.2869369709733</v>
      </c>
      <c r="AA1175" s="257">
        <v>2310.5972921938946</v>
      </c>
      <c r="AB1175" s="257">
        <v>366.19233847374028</v>
      </c>
      <c r="AC1175" s="257"/>
      <c r="AD1175" s="257">
        <v>20456.804904196004</v>
      </c>
      <c r="AE1175" s="257">
        <v>11179.932329526848</v>
      </c>
      <c r="AG1175" s="61">
        <v>3261</v>
      </c>
      <c r="AH1175" s="74">
        <v>1</v>
      </c>
    </row>
    <row r="1176" spans="2:34">
      <c r="B1176" s="81">
        <v>41243</v>
      </c>
      <c r="C1176" s="81">
        <v>41243</v>
      </c>
      <c r="D1176" s="81">
        <v>41243</v>
      </c>
      <c r="E1176" s="203">
        <v>525</v>
      </c>
      <c r="F1176" s="82" t="s">
        <v>1053</v>
      </c>
      <c r="G1176" s="82" t="s">
        <v>505</v>
      </c>
      <c r="H1176" s="19" t="s">
        <v>418</v>
      </c>
      <c r="I1176" s="20">
        <v>98</v>
      </c>
      <c r="J1176" s="19" t="s">
        <v>171</v>
      </c>
      <c r="K1176" s="103" t="s">
        <v>1338</v>
      </c>
      <c r="L1176" s="21">
        <v>41024</v>
      </c>
      <c r="M1176" s="21">
        <v>42856</v>
      </c>
      <c r="N1176" s="34">
        <v>60</v>
      </c>
      <c r="O1176" s="34">
        <v>6</v>
      </c>
      <c r="P1176" s="34">
        <v>60</v>
      </c>
      <c r="Q1176" s="34">
        <v>6</v>
      </c>
      <c r="R1176" s="52">
        <v>6</v>
      </c>
      <c r="S1176" s="356">
        <v>243715</v>
      </c>
      <c r="T1176" s="26">
        <v>0.05</v>
      </c>
      <c r="U1176" s="27">
        <v>9.4E-2</v>
      </c>
      <c r="V1176" s="256">
        <v>4599.2027075501101</v>
      </c>
      <c r="W1176" s="257">
        <v>219500.64695223043</v>
      </c>
      <c r="X1176" s="257">
        <v>24214.353047769575</v>
      </c>
      <c r="Y1176" s="257">
        <v>9974.6011830480966</v>
      </c>
      <c r="Z1176" s="257">
        <v>5867.6440351686933</v>
      </c>
      <c r="AA1176" s="257">
        <v>4106.9571478794032</v>
      </c>
      <c r="AB1176" s="257">
        <v>637.21981704656775</v>
      </c>
      <c r="AC1176" s="257"/>
      <c r="AD1176" s="257">
        <v>56451.515500777437</v>
      </c>
      <c r="AE1176" s="257">
        <v>32237.162453007364</v>
      </c>
      <c r="AG1176" s="61">
        <v>525</v>
      </c>
      <c r="AH1176" s="74">
        <v>1</v>
      </c>
    </row>
    <row r="1177" spans="2:34">
      <c r="B1177" s="81">
        <v>41243</v>
      </c>
      <c r="C1177" s="81">
        <v>41243</v>
      </c>
      <c r="D1177" s="81">
        <v>41243</v>
      </c>
      <c r="E1177" s="203">
        <v>138</v>
      </c>
      <c r="F1177" s="82" t="s">
        <v>1053</v>
      </c>
      <c r="G1177" s="82" t="s">
        <v>505</v>
      </c>
      <c r="H1177" s="19" t="s">
        <v>420</v>
      </c>
      <c r="I1177" s="20">
        <v>98</v>
      </c>
      <c r="J1177" s="19" t="s">
        <v>1133</v>
      </c>
      <c r="K1177" s="103" t="s">
        <v>1338</v>
      </c>
      <c r="L1177" s="21">
        <v>41012</v>
      </c>
      <c r="M1177" s="21">
        <v>42826</v>
      </c>
      <c r="N1177" s="34">
        <v>60</v>
      </c>
      <c r="O1177" s="34">
        <v>7</v>
      </c>
      <c r="P1177" s="34">
        <v>60</v>
      </c>
      <c r="Q1177" s="34">
        <v>7</v>
      </c>
      <c r="R1177" s="52">
        <v>7</v>
      </c>
      <c r="S1177" s="356">
        <v>195081</v>
      </c>
      <c r="T1177" s="26">
        <v>0.05</v>
      </c>
      <c r="U1177" s="27">
        <v>9.4E-2</v>
      </c>
      <c r="V1177" s="256">
        <v>3681.419130507285</v>
      </c>
      <c r="W1177" s="257">
        <v>175698.68784476977</v>
      </c>
      <c r="X1177" s="257">
        <v>19382.312155230233</v>
      </c>
      <c r="Y1177" s="257">
        <v>9249.964158883864</v>
      </c>
      <c r="Z1177" s="257">
        <v>5437.1112646365236</v>
      </c>
      <c r="AA1177" s="257">
        <v>3812.8528942473404</v>
      </c>
      <c r="AB1177" s="257">
        <v>595.07098722198077</v>
      </c>
      <c r="AC1177" s="257"/>
      <c r="AD1177" s="257">
        <v>45186.459985668349</v>
      </c>
      <c r="AE1177" s="257">
        <v>25804.147830437723</v>
      </c>
      <c r="AG1177" s="61">
        <v>138</v>
      </c>
      <c r="AH1177" s="74">
        <v>1</v>
      </c>
    </row>
    <row r="1178" spans="2:34">
      <c r="B1178" s="81">
        <v>41243</v>
      </c>
      <c r="C1178" s="81">
        <v>41243</v>
      </c>
      <c r="D1178" s="81">
        <v>41243</v>
      </c>
      <c r="E1178" s="203">
        <v>2016</v>
      </c>
      <c r="F1178" s="82" t="s">
        <v>1053</v>
      </c>
      <c r="G1178" s="82" t="s">
        <v>505</v>
      </c>
      <c r="H1178" s="19" t="s">
        <v>424</v>
      </c>
      <c r="I1178" s="20">
        <v>98</v>
      </c>
      <c r="J1178" s="19" t="s">
        <v>1210</v>
      </c>
      <c r="K1178" s="103" t="s">
        <v>1338</v>
      </c>
      <c r="L1178" s="21">
        <v>41001</v>
      </c>
      <c r="M1178" s="21">
        <v>42826</v>
      </c>
      <c r="N1178" s="34">
        <v>60</v>
      </c>
      <c r="O1178" s="34">
        <v>7</v>
      </c>
      <c r="P1178" s="34">
        <v>60</v>
      </c>
      <c r="Q1178" s="34">
        <v>7</v>
      </c>
      <c r="R1178" s="52">
        <v>7</v>
      </c>
      <c r="S1178" s="356">
        <v>60125</v>
      </c>
      <c r="T1178" s="26">
        <v>0.05</v>
      </c>
      <c r="U1178" s="27">
        <v>9.4E-2</v>
      </c>
      <c r="V1178" s="256">
        <v>1134.6329228461536</v>
      </c>
      <c r="W1178" s="257">
        <v>54151.26848163984</v>
      </c>
      <c r="X1178" s="257">
        <v>5973.7315183601604</v>
      </c>
      <c r="Y1178" s="257">
        <v>2850.8880672791934</v>
      </c>
      <c r="Z1178" s="257">
        <v>1675.7465605890427</v>
      </c>
      <c r="AA1178" s="257">
        <v>1175.1415066901507</v>
      </c>
      <c r="AB1178" s="257">
        <v>183.40403784439087</v>
      </c>
      <c r="AC1178" s="257"/>
      <c r="AD1178" s="257">
        <v>13926.706889129693</v>
      </c>
      <c r="AE1178" s="257">
        <v>7952.9753707694117</v>
      </c>
      <c r="AG1178" s="61">
        <v>2016</v>
      </c>
      <c r="AH1178" s="74">
        <v>1</v>
      </c>
    </row>
    <row r="1179" spans="2:34">
      <c r="B1179" s="81">
        <v>41274</v>
      </c>
      <c r="C1179" s="81">
        <v>41274</v>
      </c>
      <c r="D1179" s="81">
        <v>41274</v>
      </c>
      <c r="E1179" s="203">
        <v>530</v>
      </c>
      <c r="F1179" s="82" t="s">
        <v>1053</v>
      </c>
      <c r="G1179" s="82" t="s">
        <v>505</v>
      </c>
      <c r="H1179" s="19" t="s">
        <v>1773</v>
      </c>
      <c r="I1179" s="20">
        <v>99</v>
      </c>
      <c r="J1179" s="19" t="s">
        <v>1124</v>
      </c>
      <c r="K1179" s="103" t="s">
        <v>1331</v>
      </c>
      <c r="L1179" s="21">
        <v>39506</v>
      </c>
      <c r="M1179" s="21">
        <v>47172</v>
      </c>
      <c r="N1179" s="34">
        <v>252</v>
      </c>
      <c r="O1179" s="34">
        <v>57</v>
      </c>
      <c r="P1179" s="34">
        <v>228</v>
      </c>
      <c r="Q1179" s="34">
        <v>57</v>
      </c>
      <c r="R1179" s="52">
        <v>57</v>
      </c>
      <c r="S1179" s="356">
        <v>2500074</v>
      </c>
      <c r="T1179" s="26">
        <v>0.03</v>
      </c>
      <c r="U1179" s="27">
        <v>8.6499999999999994E-2</v>
      </c>
      <c r="V1179" s="256">
        <v>14398.954129101059</v>
      </c>
      <c r="W1179" s="257">
        <v>1609130.1508482697</v>
      </c>
      <c r="X1179" s="257">
        <v>890943.8491517303</v>
      </c>
      <c r="Y1179" s="257">
        <v>624236.30589909491</v>
      </c>
      <c r="Z1179" s="257">
        <v>322205.0933478449</v>
      </c>
      <c r="AA1179" s="257">
        <v>302031.21255125001</v>
      </c>
      <c r="AB1179" s="257">
        <v>222735.96228793258</v>
      </c>
      <c r="AC1179" s="257"/>
      <c r="AD1179" s="257">
        <v>1673831.3905867392</v>
      </c>
      <c r="AE1179" s="257">
        <v>782887.54143498116</v>
      </c>
    </row>
    <row r="1180" spans="2:34">
      <c r="B1180" s="81">
        <v>41274</v>
      </c>
      <c r="C1180" s="81">
        <v>41274</v>
      </c>
      <c r="D1180" s="81">
        <v>41274</v>
      </c>
      <c r="E1180" s="203">
        <v>207</v>
      </c>
      <c r="F1180" s="82" t="s">
        <v>1053</v>
      </c>
      <c r="G1180" s="82" t="s">
        <v>505</v>
      </c>
      <c r="H1180" s="19" t="s">
        <v>702</v>
      </c>
      <c r="I1180" s="20">
        <v>98</v>
      </c>
      <c r="J1180" s="19" t="s">
        <v>1535</v>
      </c>
      <c r="K1180" s="103" t="s">
        <v>1333</v>
      </c>
      <c r="L1180" s="21">
        <v>39510</v>
      </c>
      <c r="M1180" s="21">
        <v>41328</v>
      </c>
      <c r="N1180" s="34">
        <v>60</v>
      </c>
      <c r="O1180" s="34">
        <v>57</v>
      </c>
      <c r="P1180" s="34">
        <v>60</v>
      </c>
      <c r="Q1180" s="34">
        <v>57</v>
      </c>
      <c r="R1180" s="52">
        <v>57</v>
      </c>
      <c r="S1180" s="356">
        <v>158149</v>
      </c>
      <c r="T1180" s="26">
        <v>0.05</v>
      </c>
      <c r="U1180" s="27">
        <v>0.104</v>
      </c>
      <c r="V1180" s="256">
        <v>2984.4667295666754</v>
      </c>
      <c r="W1180" s="257">
        <v>139172.33992545799</v>
      </c>
      <c r="X1180" s="257">
        <v>18976.660074542015</v>
      </c>
      <c r="Y1180" s="257">
        <v>39742.684452609858</v>
      </c>
      <c r="Z1180" s="257">
        <v>20844.907022779204</v>
      </c>
      <c r="AA1180" s="257">
        <v>18897.777429830654</v>
      </c>
      <c r="AB1180" s="257">
        <v>4744.1650186355037</v>
      </c>
      <c r="AC1180" s="257"/>
      <c r="AD1180" s="257">
        <v>39895.66384854092</v>
      </c>
      <c r="AE1180" s="257">
        <v>20919.003774001012</v>
      </c>
    </row>
    <row r="1181" spans="2:34">
      <c r="B1181" s="81">
        <v>41258</v>
      </c>
      <c r="C1181" s="81">
        <v>41258</v>
      </c>
      <c r="D1181" s="81">
        <v>41274</v>
      </c>
      <c r="E1181" s="203">
        <v>3425</v>
      </c>
      <c r="F1181" s="82" t="s">
        <v>1054</v>
      </c>
      <c r="G1181" s="82" t="s">
        <v>505</v>
      </c>
      <c r="H1181" s="19" t="s">
        <v>931</v>
      </c>
      <c r="I1181" s="20">
        <v>98</v>
      </c>
      <c r="J1181" s="19" t="s">
        <v>600</v>
      </c>
      <c r="K1181" s="103" t="s">
        <v>1333</v>
      </c>
      <c r="L1181" s="21">
        <v>39800</v>
      </c>
      <c r="M1181" s="21">
        <v>41258</v>
      </c>
      <c r="N1181" s="34">
        <v>48</v>
      </c>
      <c r="O1181" s="34">
        <v>47</v>
      </c>
      <c r="P1181" s="34">
        <v>48</v>
      </c>
      <c r="Q1181" s="34">
        <v>47</v>
      </c>
      <c r="R1181" s="52">
        <v>47</v>
      </c>
      <c r="S1181" s="356">
        <v>55000</v>
      </c>
      <c r="T1181" s="26">
        <v>0.05</v>
      </c>
      <c r="U1181" s="27">
        <v>0.104</v>
      </c>
      <c r="V1181" s="256">
        <v>1266.6111463855539</v>
      </c>
      <c r="W1181" s="257">
        <v>49563.903821272841</v>
      </c>
      <c r="X1181" s="257">
        <v>5436.096178727159</v>
      </c>
      <c r="Y1181" s="257">
        <v>11222.548227769186</v>
      </c>
      <c r="Z1181" s="257">
        <v>5792.0793785964552</v>
      </c>
      <c r="AA1181" s="257">
        <v>5430.4688491727311</v>
      </c>
      <c r="AB1181" s="257">
        <v>1120.5987736849845</v>
      </c>
      <c r="AC1181" s="257"/>
      <c r="AD1181" s="257">
        <v>11233.43120523317</v>
      </c>
      <c r="AE1181" s="257">
        <v>5797.3350265067675</v>
      </c>
    </row>
    <row r="1182" spans="2:34">
      <c r="B1182" s="81">
        <v>41274</v>
      </c>
      <c r="C1182" s="81">
        <v>41274</v>
      </c>
      <c r="D1182" s="81">
        <v>41274</v>
      </c>
      <c r="E1182" s="203">
        <v>4187</v>
      </c>
      <c r="F1182" s="82" t="s">
        <v>1053</v>
      </c>
      <c r="G1182" s="82" t="s">
        <v>505</v>
      </c>
      <c r="H1182" s="19" t="s">
        <v>1505</v>
      </c>
      <c r="I1182" s="20">
        <v>99</v>
      </c>
      <c r="J1182" s="19" t="s">
        <v>1555</v>
      </c>
      <c r="K1182" s="103" t="s">
        <v>1331</v>
      </c>
      <c r="L1182" s="21">
        <v>40032</v>
      </c>
      <c r="M1182" s="21">
        <v>47322</v>
      </c>
      <c r="N1182" s="34">
        <v>240</v>
      </c>
      <c r="O1182" s="34">
        <v>40</v>
      </c>
      <c r="P1182" s="34">
        <v>228</v>
      </c>
      <c r="Q1182" s="34">
        <v>40</v>
      </c>
      <c r="R1182" s="52">
        <v>40</v>
      </c>
      <c r="S1182" s="356">
        <v>797603</v>
      </c>
      <c r="T1182" s="26">
        <v>0.03</v>
      </c>
      <c r="U1182" s="27">
        <v>8.6499999999999994E-2</v>
      </c>
      <c r="V1182" s="256">
        <v>4593.7236298739135</v>
      </c>
      <c r="W1182" s="257">
        <v>513363.61871969892</v>
      </c>
      <c r="X1182" s="257">
        <v>284239.38128030108</v>
      </c>
      <c r="Y1182" s="257">
        <v>142506.88844024509</v>
      </c>
      <c r="Z1182" s="257">
        <v>74526.540954254364</v>
      </c>
      <c r="AA1182" s="257">
        <v>67980.347485990729</v>
      </c>
      <c r="AB1182" s="257">
        <v>49866.558119351066</v>
      </c>
      <c r="AC1182" s="257"/>
      <c r="AD1182" s="257">
        <v>534005.36889154231</v>
      </c>
      <c r="AE1182" s="257">
        <v>249765.98761123294</v>
      </c>
    </row>
    <row r="1183" spans="2:34">
      <c r="B1183" s="81">
        <v>41274</v>
      </c>
      <c r="C1183" s="81">
        <v>41274</v>
      </c>
      <c r="D1183" s="81">
        <v>41274</v>
      </c>
      <c r="E1183" s="203">
        <v>4120</v>
      </c>
      <c r="F1183" s="82" t="s">
        <v>1053</v>
      </c>
      <c r="G1183" s="82" t="s">
        <v>505</v>
      </c>
      <c r="H1183" s="19" t="s">
        <v>1506</v>
      </c>
      <c r="I1183" s="20">
        <v>99</v>
      </c>
      <c r="J1183" s="19" t="s">
        <v>1602</v>
      </c>
      <c r="K1183" s="103" t="s">
        <v>1331</v>
      </c>
      <c r="L1183" s="21">
        <v>40038</v>
      </c>
      <c r="M1183" s="21">
        <v>50609</v>
      </c>
      <c r="N1183" s="34">
        <v>348</v>
      </c>
      <c r="O1183" s="34">
        <v>40</v>
      </c>
      <c r="P1183" s="34">
        <v>228</v>
      </c>
      <c r="Q1183" s="34">
        <v>40</v>
      </c>
      <c r="R1183" s="52">
        <v>40</v>
      </c>
      <c r="S1183" s="356">
        <v>1297717</v>
      </c>
      <c r="T1183" s="26">
        <v>0.03</v>
      </c>
      <c r="U1183" s="27">
        <v>8.6499999999999994E-2</v>
      </c>
      <c r="V1183" s="256">
        <v>7474.0857892824943</v>
      </c>
      <c r="W1183" s="257">
        <v>835253.49728382623</v>
      </c>
      <c r="X1183" s="257">
        <v>462463.50271617377</v>
      </c>
      <c r="Y1183" s="257">
        <v>231861.73039219959</v>
      </c>
      <c r="Z1183" s="257">
        <v>121256.26301246625</v>
      </c>
      <c r="AA1183" s="257">
        <v>110605.46737973334</v>
      </c>
      <c r="AB1183" s="257">
        <v>81133.94784494277</v>
      </c>
      <c r="AC1183" s="257"/>
      <c r="AD1183" s="257">
        <v>868838.06267256523</v>
      </c>
      <c r="AE1183" s="257">
        <v>406374.5599563776</v>
      </c>
    </row>
    <row r="1184" spans="2:34">
      <c r="B1184" s="81">
        <v>41274</v>
      </c>
      <c r="C1184" s="81">
        <v>41274</v>
      </c>
      <c r="D1184" s="81">
        <v>41274</v>
      </c>
      <c r="E1184" s="203">
        <v>10470</v>
      </c>
      <c r="F1184" s="82" t="s">
        <v>1053</v>
      </c>
      <c r="G1184" s="82" t="s">
        <v>505</v>
      </c>
      <c r="H1184" s="19" t="s">
        <v>1509</v>
      </c>
      <c r="I1184" s="20">
        <v>99</v>
      </c>
      <c r="J1184" s="19" t="s">
        <v>1098</v>
      </c>
      <c r="K1184" s="103" t="s">
        <v>1331</v>
      </c>
      <c r="L1184" s="21">
        <v>40007</v>
      </c>
      <c r="M1184" s="21">
        <v>50944</v>
      </c>
      <c r="N1184" s="34">
        <v>360</v>
      </c>
      <c r="O1184" s="34">
        <v>41</v>
      </c>
      <c r="P1184" s="34">
        <v>228</v>
      </c>
      <c r="Q1184" s="34">
        <v>41</v>
      </c>
      <c r="R1184" s="52">
        <v>41</v>
      </c>
      <c r="S1184" s="356">
        <v>784223</v>
      </c>
      <c r="T1184" s="26">
        <v>0.03</v>
      </c>
      <c r="U1184" s="27">
        <v>8.6499999999999994E-2</v>
      </c>
      <c r="V1184" s="256">
        <v>4516.6627083782405</v>
      </c>
      <c r="W1184" s="257">
        <v>504751.80906192487</v>
      </c>
      <c r="X1184" s="257">
        <v>279471.19093807513</v>
      </c>
      <c r="Y1184" s="257">
        <v>143462.41778119138</v>
      </c>
      <c r="Z1184" s="257">
        <v>74968.420713862171</v>
      </c>
      <c r="AA1184" s="257">
        <v>68493.997067329212</v>
      </c>
      <c r="AB1184" s="257">
        <v>50255.784335355616</v>
      </c>
      <c r="AC1184" s="257"/>
      <c r="AD1184" s="257">
        <v>525047.28844830324</v>
      </c>
      <c r="AE1184" s="257">
        <v>245576.09751021996</v>
      </c>
    </row>
    <row r="1185" spans="2:31">
      <c r="B1185" s="81">
        <v>41274</v>
      </c>
      <c r="C1185" s="81">
        <v>41274</v>
      </c>
      <c r="D1185" s="81">
        <v>41274</v>
      </c>
      <c r="E1185" s="203">
        <v>3138</v>
      </c>
      <c r="F1185" s="82" t="s">
        <v>1053</v>
      </c>
      <c r="G1185" s="82" t="s">
        <v>505</v>
      </c>
      <c r="H1185" s="19" t="s">
        <v>448</v>
      </c>
      <c r="I1185" s="20">
        <v>99</v>
      </c>
      <c r="J1185" s="19" t="s">
        <v>534</v>
      </c>
      <c r="K1185" s="103" t="s">
        <v>1331</v>
      </c>
      <c r="L1185" s="21">
        <v>40063</v>
      </c>
      <c r="M1185" s="21">
        <v>51005</v>
      </c>
      <c r="N1185" s="34">
        <v>360</v>
      </c>
      <c r="O1185" s="34">
        <v>39</v>
      </c>
      <c r="P1185" s="34">
        <v>228</v>
      </c>
      <c r="Q1185" s="34">
        <v>39</v>
      </c>
      <c r="R1185" s="52">
        <v>39</v>
      </c>
      <c r="S1185" s="356">
        <v>782566</v>
      </c>
      <c r="T1185" s="26">
        <v>0.03</v>
      </c>
      <c r="U1185" s="27">
        <v>8.6499999999999994E-2</v>
      </c>
      <c r="V1185" s="256">
        <v>4507.1193640644642</v>
      </c>
      <c r="W1185" s="257">
        <v>503685.30916633958</v>
      </c>
      <c r="X1185" s="257">
        <v>278880.69083366042</v>
      </c>
      <c r="Y1185" s="257">
        <v>136472.83412675158</v>
      </c>
      <c r="Z1185" s="257">
        <v>71425.975838160302</v>
      </c>
      <c r="AA1185" s="257">
        <v>65046.858288591277</v>
      </c>
      <c r="AB1185" s="257">
        <v>47703.27606365244</v>
      </c>
      <c r="AC1185" s="257"/>
      <c r="AD1185" s="257">
        <v>523937.90584034671</v>
      </c>
      <c r="AE1185" s="257">
        <v>245057.21500667886</v>
      </c>
    </row>
    <row r="1186" spans="2:31">
      <c r="B1186" s="81">
        <v>41274</v>
      </c>
      <c r="C1186" s="81">
        <v>41274</v>
      </c>
      <c r="D1186" s="81">
        <v>41274</v>
      </c>
      <c r="E1186" s="203">
        <v>532</v>
      </c>
      <c r="F1186" s="82" t="s">
        <v>1053</v>
      </c>
      <c r="G1186" s="82" t="s">
        <v>505</v>
      </c>
      <c r="H1186" s="19" t="s">
        <v>449</v>
      </c>
      <c r="I1186" s="20">
        <v>99</v>
      </c>
      <c r="J1186" s="19" t="s">
        <v>538</v>
      </c>
      <c r="K1186" s="103" t="s">
        <v>1331</v>
      </c>
      <c r="L1186" s="21">
        <v>40128</v>
      </c>
      <c r="M1186" s="21">
        <v>48512</v>
      </c>
      <c r="N1186" s="34">
        <v>276</v>
      </c>
      <c r="O1186" s="34">
        <v>37</v>
      </c>
      <c r="P1186" s="34">
        <v>228</v>
      </c>
      <c r="Q1186" s="34">
        <v>37</v>
      </c>
      <c r="R1186" s="52">
        <v>37</v>
      </c>
      <c r="S1186" s="356">
        <v>1336818</v>
      </c>
      <c r="T1186" s="26">
        <v>0.03</v>
      </c>
      <c r="U1186" s="27">
        <v>8.6499999999999994E-2</v>
      </c>
      <c r="V1186" s="256">
        <v>7699.2845255606917</v>
      </c>
      <c r="W1186" s="257">
        <v>860420.19156100275</v>
      </c>
      <c r="X1186" s="257">
        <v>476397.80843899725</v>
      </c>
      <c r="Y1186" s="257">
        <v>221650.80091220763</v>
      </c>
      <c r="Z1186" s="257">
        <v>116184.69108655366</v>
      </c>
      <c r="AA1186" s="257">
        <v>105466.10982565397</v>
      </c>
      <c r="AB1186" s="257">
        <v>77310.170667732003</v>
      </c>
      <c r="AC1186" s="257"/>
      <c r="AD1186" s="257">
        <v>895016.68026681663</v>
      </c>
      <c r="AE1186" s="257">
        <v>418618.87182780524</v>
      </c>
    </row>
    <row r="1187" spans="2:31">
      <c r="B1187" s="81">
        <v>41274</v>
      </c>
      <c r="C1187" s="81">
        <v>41274</v>
      </c>
      <c r="D1187" s="81">
        <v>41274</v>
      </c>
      <c r="E1187" s="203">
        <v>3138</v>
      </c>
      <c r="F1187" s="82" t="s">
        <v>1053</v>
      </c>
      <c r="G1187" s="82" t="s">
        <v>505</v>
      </c>
      <c r="H1187" s="19" t="s">
        <v>454</v>
      </c>
      <c r="I1187" s="20">
        <v>99</v>
      </c>
      <c r="J1187" s="19" t="s">
        <v>561</v>
      </c>
      <c r="K1187" s="103" t="s">
        <v>1331</v>
      </c>
      <c r="L1187" s="21">
        <v>40158</v>
      </c>
      <c r="M1187" s="21">
        <v>51097</v>
      </c>
      <c r="N1187" s="34">
        <v>360</v>
      </c>
      <c r="O1187" s="34">
        <v>36</v>
      </c>
      <c r="P1187" s="34">
        <v>228</v>
      </c>
      <c r="Q1187" s="34">
        <v>36</v>
      </c>
      <c r="R1187" s="52">
        <v>36</v>
      </c>
      <c r="S1187" s="356">
        <v>1100328</v>
      </c>
      <c r="T1187" s="26">
        <v>0.03</v>
      </c>
      <c r="U1187" s="27">
        <v>8.6499999999999994E-2</v>
      </c>
      <c r="V1187" s="256">
        <v>6337.2413772414384</v>
      </c>
      <c r="W1187" s="257">
        <v>708207.42130935926</v>
      </c>
      <c r="X1187" s="257">
        <v>392120.57869064074</v>
      </c>
      <c r="Y1187" s="257">
        <v>177698.24169090629</v>
      </c>
      <c r="Z1187" s="257">
        <v>93217.507864170897</v>
      </c>
      <c r="AA1187" s="257">
        <v>84480.733826735392</v>
      </c>
      <c r="AB1187" s="257">
        <v>61913.775582732749</v>
      </c>
      <c r="AC1187" s="257"/>
      <c r="AD1187" s="257">
        <v>736683.61270167318</v>
      </c>
      <c r="AE1187" s="257">
        <v>344563.03401102166</v>
      </c>
    </row>
    <row r="1188" spans="2:31">
      <c r="B1188" s="81">
        <v>41274</v>
      </c>
      <c r="C1188" s="81">
        <v>41274</v>
      </c>
      <c r="D1188" s="81">
        <v>41274</v>
      </c>
      <c r="E1188" s="203">
        <v>4120</v>
      </c>
      <c r="F1188" s="82" t="s">
        <v>1053</v>
      </c>
      <c r="G1188" s="82" t="s">
        <v>505</v>
      </c>
      <c r="H1188" s="19" t="s">
        <v>459</v>
      </c>
      <c r="I1188" s="20">
        <v>99</v>
      </c>
      <c r="J1188" s="19" t="s">
        <v>666</v>
      </c>
      <c r="K1188" s="103" t="s">
        <v>1331</v>
      </c>
      <c r="L1188" s="21">
        <v>40424</v>
      </c>
      <c r="M1188" s="21">
        <v>51014</v>
      </c>
      <c r="N1188" s="34">
        <v>348</v>
      </c>
      <c r="O1188" s="34">
        <v>27</v>
      </c>
      <c r="P1188" s="34">
        <v>228</v>
      </c>
      <c r="Q1188" s="34">
        <v>27</v>
      </c>
      <c r="R1188" s="52">
        <v>27</v>
      </c>
      <c r="S1188" s="356">
        <v>468190</v>
      </c>
      <c r="T1188" s="26">
        <v>0.03</v>
      </c>
      <c r="U1188" s="27">
        <v>8.6499999999999994E-2</v>
      </c>
      <c r="V1188" s="256">
        <v>2696.4987171195035</v>
      </c>
      <c r="W1188" s="257">
        <v>301342.53839112422</v>
      </c>
      <c r="X1188" s="257">
        <v>166847.46160887578</v>
      </c>
      <c r="Y1188" s="257">
        <v>57238.941326488362</v>
      </c>
      <c r="Z1188" s="257">
        <v>30235.418246047182</v>
      </c>
      <c r="AA1188" s="257">
        <v>27003.52308044118</v>
      </c>
      <c r="AB1188" s="257">
        <v>19758.252032630025</v>
      </c>
      <c r="AC1188" s="257"/>
      <c r="AD1188" s="257">
        <v>313459.16911211592</v>
      </c>
      <c r="AE1188" s="257">
        <v>146611.70750323514</v>
      </c>
    </row>
    <row r="1189" spans="2:31">
      <c r="B1189" s="81">
        <v>41274</v>
      </c>
      <c r="C1189" s="81">
        <v>41274</v>
      </c>
      <c r="D1189" s="81">
        <v>41274</v>
      </c>
      <c r="E1189" s="203">
        <v>532</v>
      </c>
      <c r="F1189" s="82" t="s">
        <v>1053</v>
      </c>
      <c r="G1189" s="82" t="s">
        <v>505</v>
      </c>
      <c r="H1189" s="19" t="s">
        <v>237</v>
      </c>
      <c r="I1189" s="20">
        <v>99</v>
      </c>
      <c r="J1189" s="19" t="s">
        <v>778</v>
      </c>
      <c r="K1189" s="103" t="s">
        <v>1331</v>
      </c>
      <c r="L1189" s="21">
        <v>40420</v>
      </c>
      <c r="M1189" s="21">
        <v>45901</v>
      </c>
      <c r="N1189" s="34">
        <v>180</v>
      </c>
      <c r="O1189" s="34">
        <v>27</v>
      </c>
      <c r="P1189" s="34">
        <v>180</v>
      </c>
      <c r="Q1189" s="34">
        <v>27</v>
      </c>
      <c r="R1189" s="52">
        <v>27</v>
      </c>
      <c r="S1189" s="356">
        <v>155768</v>
      </c>
      <c r="T1189" s="26">
        <v>0.03</v>
      </c>
      <c r="U1189" s="27">
        <v>8.6499999999999994E-2</v>
      </c>
      <c r="V1189" s="256">
        <v>1075.7052094282349</v>
      </c>
      <c r="W1189" s="257">
        <v>108268.6487337748</v>
      </c>
      <c r="X1189" s="257">
        <v>47499.351266225203</v>
      </c>
      <c r="Y1189" s="257">
        <v>20277.83618116369</v>
      </c>
      <c r="Z1189" s="257">
        <v>9899.3882007701268</v>
      </c>
      <c r="AA1189" s="257">
        <v>10378.447980393563</v>
      </c>
      <c r="AB1189" s="257">
        <v>5624.9231762635109</v>
      </c>
      <c r="AC1189" s="257"/>
      <c r="AD1189" s="257">
        <v>85358.2889633054</v>
      </c>
      <c r="AE1189" s="257">
        <v>37858.937697078618</v>
      </c>
    </row>
    <row r="1190" spans="2:31">
      <c r="B1190" s="81">
        <v>41274</v>
      </c>
      <c r="C1190" s="81">
        <v>41274</v>
      </c>
      <c r="D1190" s="81">
        <v>41274</v>
      </c>
      <c r="E1190" s="203">
        <v>3488</v>
      </c>
      <c r="F1190" s="82" t="s">
        <v>1053</v>
      </c>
      <c r="G1190" s="82" t="s">
        <v>505</v>
      </c>
      <c r="H1190" s="19" t="s">
        <v>1764</v>
      </c>
      <c r="I1190" s="20">
        <v>98</v>
      </c>
      <c r="J1190" s="19" t="s">
        <v>169</v>
      </c>
      <c r="K1190" s="103" t="s">
        <v>1333</v>
      </c>
      <c r="L1190" s="21">
        <v>40238</v>
      </c>
      <c r="M1190" s="21">
        <v>42058</v>
      </c>
      <c r="N1190" s="34">
        <v>60</v>
      </c>
      <c r="O1190" s="34">
        <v>33</v>
      </c>
      <c r="P1190" s="34">
        <v>60</v>
      </c>
      <c r="Q1190" s="34">
        <v>33</v>
      </c>
      <c r="R1190" s="52">
        <v>33</v>
      </c>
      <c r="S1190" s="356">
        <v>192853</v>
      </c>
      <c r="T1190" s="26">
        <v>0.05</v>
      </c>
      <c r="U1190" s="27">
        <v>0.104</v>
      </c>
      <c r="V1190" s="256">
        <v>3639.3740219484284</v>
      </c>
      <c r="W1190" s="257">
        <v>169712.12762422999</v>
      </c>
      <c r="X1190" s="257">
        <v>23140.872375770006</v>
      </c>
      <c r="Y1190" s="257">
        <v>37664.981054952397</v>
      </c>
      <c r="Z1190" s="257">
        <v>20001.267566985873</v>
      </c>
      <c r="AA1190" s="257">
        <v>17663.713487966525</v>
      </c>
      <c r="AB1190" s="257">
        <v>3349.336791229869</v>
      </c>
      <c r="AC1190" s="257"/>
      <c r="AD1190" s="257">
        <v>48650.313692673728</v>
      </c>
      <c r="AE1190" s="257">
        <v>25509.441316906341</v>
      </c>
    </row>
    <row r="1191" spans="2:31">
      <c r="B1191" s="81">
        <v>41274</v>
      </c>
      <c r="C1191" s="81">
        <v>41274</v>
      </c>
      <c r="D1191" s="81">
        <v>41274</v>
      </c>
      <c r="E1191" s="203">
        <v>404</v>
      </c>
      <c r="F1191" s="82" t="s">
        <v>1053</v>
      </c>
      <c r="G1191" s="82" t="s">
        <v>505</v>
      </c>
      <c r="H1191" s="19" t="s">
        <v>1766</v>
      </c>
      <c r="I1191" s="20">
        <v>98</v>
      </c>
      <c r="J1191" s="19" t="s">
        <v>194</v>
      </c>
      <c r="K1191" s="103" t="s">
        <v>1333</v>
      </c>
      <c r="L1191" s="21">
        <v>40323</v>
      </c>
      <c r="M1191" s="21">
        <v>42156</v>
      </c>
      <c r="N1191" s="34">
        <v>60</v>
      </c>
      <c r="O1191" s="34">
        <v>30</v>
      </c>
      <c r="P1191" s="34">
        <v>60</v>
      </c>
      <c r="Q1191" s="34">
        <v>30</v>
      </c>
      <c r="R1191" s="52">
        <v>30</v>
      </c>
      <c r="S1191" s="356">
        <v>20383</v>
      </c>
      <c r="T1191" s="26">
        <v>0.05</v>
      </c>
      <c r="U1191" s="27">
        <v>0.104</v>
      </c>
      <c r="V1191" s="256">
        <v>384.65235536587363</v>
      </c>
      <c r="W1191" s="257">
        <v>17937.197229831425</v>
      </c>
      <c r="X1191" s="257">
        <v>2445.8027701685751</v>
      </c>
      <c r="Y1191" s="257">
        <v>3725.4262418397034</v>
      </c>
      <c r="Z1191" s="257">
        <v>1982.8931201073312</v>
      </c>
      <c r="AA1191" s="257">
        <v>1742.5331217323721</v>
      </c>
      <c r="AB1191" s="257">
        <v>321.81615396954936</v>
      </c>
      <c r="AC1191" s="257"/>
      <c r="AD1191" s="257">
        <v>5141.9440921207779</v>
      </c>
      <c r="AE1191" s="257">
        <v>2696.1413219524825</v>
      </c>
    </row>
    <row r="1192" spans="2:31">
      <c r="B1192" s="81">
        <v>41274</v>
      </c>
      <c r="C1192" s="81">
        <v>41274</v>
      </c>
      <c r="D1192" s="81">
        <v>41274</v>
      </c>
      <c r="E1192" s="203">
        <v>10448</v>
      </c>
      <c r="F1192" s="82" t="s">
        <v>1053</v>
      </c>
      <c r="G1192" s="82" t="s">
        <v>505</v>
      </c>
      <c r="H1192" s="19" t="s">
        <v>6</v>
      </c>
      <c r="I1192" s="20">
        <v>98</v>
      </c>
      <c r="J1192" s="19" t="s">
        <v>1758</v>
      </c>
      <c r="K1192" s="103" t="s">
        <v>1333</v>
      </c>
      <c r="L1192" s="21">
        <v>40437</v>
      </c>
      <c r="M1192" s="21">
        <v>41548</v>
      </c>
      <c r="N1192" s="34">
        <v>37</v>
      </c>
      <c r="O1192" s="34">
        <v>26</v>
      </c>
      <c r="P1192" s="34">
        <v>37</v>
      </c>
      <c r="Q1192" s="34">
        <v>26</v>
      </c>
      <c r="R1192" s="52">
        <v>26</v>
      </c>
      <c r="S1192" s="356">
        <v>102698</v>
      </c>
      <c r="T1192" s="26">
        <v>0.05</v>
      </c>
      <c r="U1192" s="27">
        <v>0.104</v>
      </c>
      <c r="V1192" s="256">
        <v>3000.8381753037079</v>
      </c>
      <c r="W1192" s="257">
        <v>94641.234625735728</v>
      </c>
      <c r="X1192" s="257">
        <v>8056.7653742642724</v>
      </c>
      <c r="Y1192" s="257">
        <v>14735.856064483687</v>
      </c>
      <c r="Z1192" s="257">
        <v>7522.4673778083288</v>
      </c>
      <c r="AA1192" s="257">
        <v>7213.3886866753583</v>
      </c>
      <c r="AB1192" s="257">
        <v>918.75394618803114</v>
      </c>
      <c r="AC1192" s="257"/>
      <c r="AD1192" s="257">
        <v>16389.777860500428</v>
      </c>
      <c r="AE1192" s="257">
        <v>8333.012486237496</v>
      </c>
    </row>
    <row r="1193" spans="2:31">
      <c r="B1193" s="81">
        <v>41274</v>
      </c>
      <c r="C1193" s="81">
        <v>41274</v>
      </c>
      <c r="D1193" s="81">
        <v>41274</v>
      </c>
      <c r="E1193" s="203">
        <v>10479</v>
      </c>
      <c r="F1193" s="82" t="s">
        <v>1053</v>
      </c>
      <c r="G1193" s="82" t="s">
        <v>505</v>
      </c>
      <c r="H1193" s="19" t="s">
        <v>766</v>
      </c>
      <c r="I1193" s="20">
        <v>99</v>
      </c>
      <c r="J1193" s="19" t="s">
        <v>1043</v>
      </c>
      <c r="K1193" s="103" t="s">
        <v>1334</v>
      </c>
      <c r="L1193" s="21">
        <v>40501</v>
      </c>
      <c r="M1193" s="21">
        <v>51471</v>
      </c>
      <c r="N1193" s="34">
        <v>361</v>
      </c>
      <c r="O1193" s="34">
        <v>24</v>
      </c>
      <c r="P1193" s="34">
        <v>228</v>
      </c>
      <c r="Q1193" s="34">
        <v>24</v>
      </c>
      <c r="R1193" s="52">
        <v>24</v>
      </c>
      <c r="S1193" s="356">
        <v>1823307</v>
      </c>
      <c r="T1193" s="26">
        <v>0.03</v>
      </c>
      <c r="U1193" s="27">
        <v>7.6499999999999999E-2</v>
      </c>
      <c r="V1193" s="256">
        <v>10501.1747077362</v>
      </c>
      <c r="W1193" s="257">
        <v>1260418.3405522411</v>
      </c>
      <c r="X1193" s="257">
        <v>562888.65944775892</v>
      </c>
      <c r="Y1193" s="257">
        <v>188295.25426939971</v>
      </c>
      <c r="Z1193" s="257">
        <v>105221.63959646944</v>
      </c>
      <c r="AA1193" s="257">
        <v>83073.614672930271</v>
      </c>
      <c r="AB1193" s="257">
        <v>59251.437836606201</v>
      </c>
      <c r="AC1193" s="257"/>
      <c r="AD1193" s="257">
        <v>1133849.4928116237</v>
      </c>
      <c r="AE1193" s="257">
        <v>570960.83336380869</v>
      </c>
    </row>
    <row r="1194" spans="2:31">
      <c r="B1194" s="81">
        <v>41274</v>
      </c>
      <c r="C1194" s="81">
        <v>41274</v>
      </c>
      <c r="D1194" s="81">
        <v>41274</v>
      </c>
      <c r="E1194" s="203">
        <v>4009</v>
      </c>
      <c r="F1194" s="82" t="s">
        <v>1053</v>
      </c>
      <c r="G1194" s="82" t="s">
        <v>505</v>
      </c>
      <c r="H1194" s="19" t="s">
        <v>1581</v>
      </c>
      <c r="I1194" s="20">
        <v>99</v>
      </c>
      <c r="J1194" s="19" t="s">
        <v>1582</v>
      </c>
      <c r="K1194" s="103" t="s">
        <v>1334</v>
      </c>
      <c r="L1194" s="21">
        <v>40513</v>
      </c>
      <c r="M1194" s="21">
        <v>47840</v>
      </c>
      <c r="N1194" s="34">
        <v>241</v>
      </c>
      <c r="O1194" s="34">
        <v>24</v>
      </c>
      <c r="P1194" s="34">
        <v>228</v>
      </c>
      <c r="Q1194" s="34">
        <v>24</v>
      </c>
      <c r="R1194" s="52">
        <v>24</v>
      </c>
      <c r="S1194" s="356">
        <v>1800044</v>
      </c>
      <c r="T1194" s="26">
        <v>0.03</v>
      </c>
      <c r="U1194" s="27">
        <v>7.6499999999999999E-2</v>
      </c>
      <c r="V1194" s="256">
        <v>10367.193525617078</v>
      </c>
      <c r="W1194" s="257">
        <v>1244337.0597496845</v>
      </c>
      <c r="X1194" s="257">
        <v>555706.94025031547</v>
      </c>
      <c r="Y1194" s="257">
        <v>185892.85439923566</v>
      </c>
      <c r="Z1194" s="257">
        <v>103879.14982270522</v>
      </c>
      <c r="AA1194" s="257">
        <v>82013.704576530436</v>
      </c>
      <c r="AB1194" s="257">
        <v>58495.46739477005</v>
      </c>
      <c r="AC1194" s="257"/>
      <c r="AD1194" s="257">
        <v>1119383.0640910175</v>
      </c>
      <c r="AE1194" s="257">
        <v>563676.12384064926</v>
      </c>
    </row>
    <row r="1195" spans="2:31">
      <c r="B1195" s="81">
        <v>41274</v>
      </c>
      <c r="C1195" s="81">
        <v>41274</v>
      </c>
      <c r="D1195" s="81">
        <v>41274</v>
      </c>
      <c r="E1195" s="203">
        <v>3376</v>
      </c>
      <c r="F1195" s="82" t="s">
        <v>1053</v>
      </c>
      <c r="G1195" s="82" t="s">
        <v>505</v>
      </c>
      <c r="H1195" s="19" t="s">
        <v>285</v>
      </c>
      <c r="I1195" s="20">
        <v>98</v>
      </c>
      <c r="J1195" s="19" t="s">
        <v>78</v>
      </c>
      <c r="K1195" s="103" t="s">
        <v>1337</v>
      </c>
      <c r="L1195" s="21">
        <v>40745</v>
      </c>
      <c r="M1195" s="21">
        <v>42583</v>
      </c>
      <c r="N1195" s="34">
        <v>60</v>
      </c>
      <c r="O1195" s="34">
        <v>16</v>
      </c>
      <c r="P1195" s="34">
        <v>60</v>
      </c>
      <c r="Q1195" s="34">
        <v>16</v>
      </c>
      <c r="R1195" s="52">
        <v>16</v>
      </c>
      <c r="S1195" s="356">
        <v>201844</v>
      </c>
      <c r="T1195" s="26">
        <v>0.05</v>
      </c>
      <c r="U1195" s="27">
        <v>9.9000000000000005E-2</v>
      </c>
      <c r="V1195" s="256">
        <v>3809.0452836417307</v>
      </c>
      <c r="W1195" s="257">
        <v>179689.96647032924</v>
      </c>
      <c r="X1195" s="257">
        <v>22154.033529670764</v>
      </c>
      <c r="Y1195" s="257">
        <v>21324.634578330504</v>
      </c>
      <c r="Z1195" s="257">
        <v>11943.001830731831</v>
      </c>
      <c r="AA1195" s="257">
        <v>9381.6327475986727</v>
      </c>
      <c r="AB1195" s="257">
        <v>1554.6690196260186</v>
      </c>
      <c r="AC1195" s="257"/>
      <c r="AD1195" s="257">
        <v>48852.750548177879</v>
      </c>
      <c r="AE1195" s="257">
        <v>26698.717018504492</v>
      </c>
    </row>
    <row r="1196" spans="2:31">
      <c r="B1196" s="81">
        <v>41274</v>
      </c>
      <c r="C1196" s="81">
        <v>41274</v>
      </c>
      <c r="D1196" s="81">
        <v>41274</v>
      </c>
      <c r="E1196" s="203">
        <v>284</v>
      </c>
      <c r="F1196" s="82" t="s">
        <v>1053</v>
      </c>
      <c r="G1196" s="82" t="s">
        <v>505</v>
      </c>
      <c r="H1196" s="19" t="s">
        <v>1151</v>
      </c>
      <c r="I1196" s="20">
        <v>98</v>
      </c>
      <c r="J1196" s="19" t="s">
        <v>1152</v>
      </c>
      <c r="K1196" s="103" t="s">
        <v>1337</v>
      </c>
      <c r="L1196" s="21">
        <v>40717</v>
      </c>
      <c r="M1196" s="21">
        <v>42552</v>
      </c>
      <c r="N1196" s="34">
        <v>60</v>
      </c>
      <c r="O1196" s="34">
        <v>17</v>
      </c>
      <c r="P1196" s="34">
        <v>60</v>
      </c>
      <c r="Q1196" s="34">
        <v>17</v>
      </c>
      <c r="R1196" s="52">
        <v>17</v>
      </c>
      <c r="S1196" s="356">
        <v>240254</v>
      </c>
      <c r="T1196" s="26">
        <v>0.05</v>
      </c>
      <c r="U1196" s="27">
        <v>9.9000000000000005E-2</v>
      </c>
      <c r="V1196" s="256">
        <v>4533.8893679081884</v>
      </c>
      <c r="W1196" s="257">
        <v>213884.15412081842</v>
      </c>
      <c r="X1196" s="257">
        <v>26369.845879181579</v>
      </c>
      <c r="Y1196" s="257">
        <v>26758.093517265912</v>
      </c>
      <c r="Z1196" s="257">
        <v>14973.732175392435</v>
      </c>
      <c r="AA1196" s="257">
        <v>11784.361341873477</v>
      </c>
      <c r="AB1196" s="257">
        <v>1966.1727190617844</v>
      </c>
      <c r="AC1196" s="257"/>
      <c r="AD1196" s="257">
        <v>58149.207953676749</v>
      </c>
      <c r="AE1196" s="257">
        <v>31779.362074492052</v>
      </c>
    </row>
    <row r="1197" spans="2:31">
      <c r="B1197" s="81">
        <v>41274</v>
      </c>
      <c r="C1197" s="81">
        <v>41274</v>
      </c>
      <c r="D1197" s="81">
        <v>41274</v>
      </c>
      <c r="E1197" s="203">
        <v>10466</v>
      </c>
      <c r="F1197" s="82" t="s">
        <v>1053</v>
      </c>
      <c r="G1197" s="82" t="s">
        <v>505</v>
      </c>
      <c r="H1197" s="19" t="s">
        <v>1163</v>
      </c>
      <c r="I1197" s="20">
        <v>99</v>
      </c>
      <c r="J1197" s="19" t="s">
        <v>1164</v>
      </c>
      <c r="K1197" s="103" t="s">
        <v>1335</v>
      </c>
      <c r="L1197" s="21">
        <v>40723</v>
      </c>
      <c r="M1197" s="21">
        <v>51745</v>
      </c>
      <c r="N1197" s="34">
        <v>362</v>
      </c>
      <c r="O1197" s="34">
        <v>17</v>
      </c>
      <c r="P1197" s="34">
        <v>228</v>
      </c>
      <c r="Q1197" s="34">
        <v>17</v>
      </c>
      <c r="R1197" s="52">
        <v>17</v>
      </c>
      <c r="S1197" s="356">
        <v>1290483</v>
      </c>
      <c r="T1197" s="26">
        <v>0.03</v>
      </c>
      <c r="U1197" s="27">
        <v>8.1500000000000003E-2</v>
      </c>
      <c r="V1197" s="256">
        <v>7432.4222088565075</v>
      </c>
      <c r="W1197" s="257">
        <v>860502.42018030211</v>
      </c>
      <c r="X1197" s="257">
        <v>429980.57981969789</v>
      </c>
      <c r="Y1197" s="257">
        <v>97834.209096242223</v>
      </c>
      <c r="Z1197" s="257">
        <v>53397.380646042046</v>
      </c>
      <c r="AA1197" s="257">
        <v>44436.828450200177</v>
      </c>
      <c r="AB1197" s="257">
        <v>32059.95551287221</v>
      </c>
      <c r="AC1197" s="257"/>
      <c r="AD1197" s="257">
        <v>834089.8434390052</v>
      </c>
      <c r="AE1197" s="257">
        <v>404109.26361925201</v>
      </c>
    </row>
    <row r="1198" spans="2:31">
      <c r="B1198" s="81">
        <v>41274</v>
      </c>
      <c r="C1198" s="81">
        <v>41274</v>
      </c>
      <c r="D1198" s="81">
        <v>41274</v>
      </c>
      <c r="E1198" s="203">
        <v>532</v>
      </c>
      <c r="F1198" s="82" t="s">
        <v>1053</v>
      </c>
      <c r="G1198" s="82" t="s">
        <v>505</v>
      </c>
      <c r="H1198" s="19" t="s">
        <v>1169</v>
      </c>
      <c r="I1198" s="20">
        <v>99</v>
      </c>
      <c r="J1198" s="19" t="s">
        <v>1170</v>
      </c>
      <c r="K1198" s="103" t="s">
        <v>1335</v>
      </c>
      <c r="L1198" s="21">
        <v>40697</v>
      </c>
      <c r="M1198" s="21">
        <v>46905</v>
      </c>
      <c r="N1198" s="34">
        <v>204</v>
      </c>
      <c r="O1198" s="34">
        <v>18</v>
      </c>
      <c r="P1198" s="34">
        <v>204</v>
      </c>
      <c r="Q1198" s="34">
        <v>18</v>
      </c>
      <c r="R1198" s="52">
        <v>18</v>
      </c>
      <c r="S1198" s="356">
        <v>160128</v>
      </c>
      <c r="T1198" s="26">
        <v>0.03</v>
      </c>
      <c r="U1198" s="27">
        <v>8.1500000000000003E-2</v>
      </c>
      <c r="V1198" s="256">
        <v>1003.0012858032643</v>
      </c>
      <c r="W1198" s="257">
        <v>110558.07038711513</v>
      </c>
      <c r="X1198" s="257">
        <v>49569.929612884865</v>
      </c>
      <c r="Y1198" s="257">
        <v>13243.995581088335</v>
      </c>
      <c r="Z1198" s="257">
        <v>6972.1317151164903</v>
      </c>
      <c r="AA1198" s="257">
        <v>6271.8638659718445</v>
      </c>
      <c r="AB1198" s="257">
        <v>3913.4154957540686</v>
      </c>
      <c r="AC1198" s="257"/>
      <c r="AD1198" s="257">
        <v>94054.191916753756</v>
      </c>
      <c r="AE1198" s="257">
        <v>44484.262303862022</v>
      </c>
    </row>
    <row r="1199" spans="2:31">
      <c r="B1199" s="81">
        <v>41274</v>
      </c>
      <c r="C1199" s="81">
        <v>41274</v>
      </c>
      <c r="D1199" s="81">
        <v>41274</v>
      </c>
      <c r="E1199" s="203">
        <v>530</v>
      </c>
      <c r="F1199" s="82" t="s">
        <v>1053</v>
      </c>
      <c r="G1199" s="82" t="s">
        <v>505</v>
      </c>
      <c r="H1199" s="19" t="s">
        <v>371</v>
      </c>
      <c r="I1199" s="20">
        <v>98</v>
      </c>
      <c r="J1199" s="19" t="s">
        <v>578</v>
      </c>
      <c r="K1199" s="103" t="s">
        <v>1337</v>
      </c>
      <c r="L1199" s="21">
        <v>40828</v>
      </c>
      <c r="M1199" s="21">
        <v>43374</v>
      </c>
      <c r="N1199" s="34">
        <v>84</v>
      </c>
      <c r="O1199" s="34">
        <v>14</v>
      </c>
      <c r="P1199" s="34">
        <v>60</v>
      </c>
      <c r="Q1199" s="34">
        <v>14</v>
      </c>
      <c r="R1199" s="52">
        <v>14</v>
      </c>
      <c r="S1199" s="356">
        <v>325360</v>
      </c>
      <c r="T1199" s="26">
        <v>0.05</v>
      </c>
      <c r="U1199" s="27">
        <v>9.9000000000000005E-2</v>
      </c>
      <c r="V1199" s="256">
        <v>6139.9445784153777</v>
      </c>
      <c r="W1199" s="257">
        <v>289649.0730008636</v>
      </c>
      <c r="X1199" s="257">
        <v>35710.926999136398</v>
      </c>
      <c r="Y1199" s="257">
        <v>30543.843456641385</v>
      </c>
      <c r="Z1199" s="257">
        <v>17134.71131060068</v>
      </c>
      <c r="AA1199" s="257">
        <v>13409.132146040705</v>
      </c>
      <c r="AB1199" s="257">
        <v>2192.7762192452174</v>
      </c>
      <c r="AC1199" s="257"/>
      <c r="AD1199" s="257">
        <v>78747.601704064131</v>
      </c>
      <c r="AE1199" s="257">
        <v>43036.674704923695</v>
      </c>
    </row>
    <row r="1200" spans="2:31">
      <c r="B1200" s="81">
        <v>41274</v>
      </c>
      <c r="C1200" s="81">
        <v>41274</v>
      </c>
      <c r="D1200" s="81">
        <v>41274</v>
      </c>
      <c r="E1200" s="203">
        <v>4209</v>
      </c>
      <c r="F1200" s="82" t="s">
        <v>1053</v>
      </c>
      <c r="G1200" s="82" t="s">
        <v>505</v>
      </c>
      <c r="H1200" s="19" t="s">
        <v>1712</v>
      </c>
      <c r="I1200" s="20">
        <v>98</v>
      </c>
      <c r="J1200" s="19" t="s">
        <v>185</v>
      </c>
      <c r="K1200" s="103" t="s">
        <v>1337</v>
      </c>
      <c r="L1200" s="21">
        <v>40927</v>
      </c>
      <c r="M1200" s="21">
        <v>42767</v>
      </c>
      <c r="N1200" s="34">
        <v>60</v>
      </c>
      <c r="O1200" s="34">
        <v>10</v>
      </c>
      <c r="P1200" s="34">
        <v>60</v>
      </c>
      <c r="Q1200" s="34">
        <v>10</v>
      </c>
      <c r="R1200" s="52">
        <v>10</v>
      </c>
      <c r="S1200" s="356">
        <v>101830</v>
      </c>
      <c r="T1200" s="26">
        <v>0.05</v>
      </c>
      <c r="U1200" s="27">
        <v>9.9000000000000005E-2</v>
      </c>
      <c r="V1200" s="256">
        <v>1921.6577219696271</v>
      </c>
      <c r="W1200" s="257">
        <v>90653.3227922238</v>
      </c>
      <c r="X1200" s="257">
        <v>11176.6772077762</v>
      </c>
      <c r="Y1200" s="257">
        <v>7033.4112943187656</v>
      </c>
      <c r="Z1200" s="257">
        <v>3959.0181581079155</v>
      </c>
      <c r="AA1200" s="257">
        <v>3074.3931362108501</v>
      </c>
      <c r="AB1200" s="257">
        <v>490.2051406919386</v>
      </c>
      <c r="AC1200" s="257"/>
      <c r="AD1200" s="257">
        <v>24646.140525955423</v>
      </c>
      <c r="AE1200" s="257">
        <v>13469.463318177945</v>
      </c>
    </row>
    <row r="1201" spans="2:31">
      <c r="B1201" s="81">
        <v>41274</v>
      </c>
      <c r="C1201" s="81">
        <v>41274</v>
      </c>
      <c r="D1201" s="81">
        <v>41274</v>
      </c>
      <c r="E1201" s="203">
        <v>10466</v>
      </c>
      <c r="F1201" s="82" t="s">
        <v>1053</v>
      </c>
      <c r="G1201" s="82" t="s">
        <v>505</v>
      </c>
      <c r="H1201" s="19" t="s">
        <v>1720</v>
      </c>
      <c r="I1201" s="20">
        <v>99</v>
      </c>
      <c r="J1201" s="19" t="s">
        <v>1721</v>
      </c>
      <c r="K1201" s="103" t="s">
        <v>1335</v>
      </c>
      <c r="L1201" s="21">
        <v>40918</v>
      </c>
      <c r="M1201" s="21">
        <v>51867</v>
      </c>
      <c r="N1201" s="34">
        <v>360</v>
      </c>
      <c r="O1201" s="34">
        <v>11</v>
      </c>
      <c r="P1201" s="34">
        <v>228</v>
      </c>
      <c r="Q1201" s="34">
        <v>11</v>
      </c>
      <c r="R1201" s="52">
        <v>11</v>
      </c>
      <c r="S1201" s="356">
        <v>1400129</v>
      </c>
      <c r="T1201" s="26">
        <v>0.03</v>
      </c>
      <c r="U1201" s="27">
        <v>8.1500000000000003E-2</v>
      </c>
      <c r="V1201" s="256">
        <v>8063.9186063389088</v>
      </c>
      <c r="W1201" s="257">
        <v>933615.08292990003</v>
      </c>
      <c r="X1201" s="257">
        <v>466513.91707009997</v>
      </c>
      <c r="Y1201" s="257">
        <v>69091.876806897082</v>
      </c>
      <c r="Z1201" s="257">
        <v>37871.323213286392</v>
      </c>
      <c r="AA1201" s="257">
        <v>31220.55359361069</v>
      </c>
      <c r="AB1201" s="257">
        <v>22507.250384960964</v>
      </c>
      <c r="AC1201" s="257"/>
      <c r="AD1201" s="257">
        <v>904958.35931539768</v>
      </c>
      <c r="AE1201" s="257">
        <v>438444.44224523671</v>
      </c>
    </row>
    <row r="1202" spans="2:31">
      <c r="B1202" s="81">
        <v>41274</v>
      </c>
      <c r="C1202" s="81">
        <v>41274</v>
      </c>
      <c r="D1202" s="81">
        <v>41274</v>
      </c>
      <c r="E1202" s="203">
        <v>4009</v>
      </c>
      <c r="F1202" s="82" t="s">
        <v>1053</v>
      </c>
      <c r="G1202" s="82" t="s">
        <v>505</v>
      </c>
      <c r="H1202" s="19" t="s">
        <v>1480</v>
      </c>
      <c r="I1202" s="20">
        <v>99</v>
      </c>
      <c r="J1202" s="19" t="s">
        <v>941</v>
      </c>
      <c r="K1202" s="103" t="s">
        <v>1335</v>
      </c>
      <c r="L1202" s="21">
        <v>40949</v>
      </c>
      <c r="M1202" s="21">
        <v>44593</v>
      </c>
      <c r="N1202" s="34">
        <v>120</v>
      </c>
      <c r="O1202" s="34">
        <v>10</v>
      </c>
      <c r="P1202" s="34">
        <v>120</v>
      </c>
      <c r="Q1202" s="34">
        <v>10</v>
      </c>
      <c r="R1202" s="52">
        <v>10</v>
      </c>
      <c r="S1202" s="356">
        <v>725036</v>
      </c>
      <c r="T1202" s="26">
        <v>0.03</v>
      </c>
      <c r="U1202" s="27">
        <v>8.1500000000000003E-2</v>
      </c>
      <c r="V1202" s="256">
        <v>7001.0016093142667</v>
      </c>
      <c r="W1202" s="257">
        <v>573280.96927591402</v>
      </c>
      <c r="X1202" s="257">
        <v>151755.03072408598</v>
      </c>
      <c r="Y1202" s="257">
        <v>37968.205883938776</v>
      </c>
      <c r="Z1202" s="257">
        <v>17538.295309589579</v>
      </c>
      <c r="AA1202" s="257">
        <v>20429.910574349196</v>
      </c>
      <c r="AB1202" s="257">
        <v>6655.9224001792099</v>
      </c>
      <c r="AC1202" s="257"/>
      <c r="AD1202" s="257">
        <v>266839.22384181077</v>
      </c>
      <c r="AE1202" s="257">
        <v>115084.19311769596</v>
      </c>
    </row>
    <row r="1203" spans="2:31">
      <c r="B1203" s="81">
        <v>41274</v>
      </c>
      <c r="C1203" s="81">
        <v>41274</v>
      </c>
      <c r="D1203" s="81">
        <v>41274</v>
      </c>
      <c r="E1203" s="203">
        <v>10183</v>
      </c>
      <c r="F1203" s="82" t="s">
        <v>1053</v>
      </c>
      <c r="G1203" s="82" t="s">
        <v>505</v>
      </c>
      <c r="H1203" s="19" t="s">
        <v>1224</v>
      </c>
      <c r="I1203" s="20">
        <v>98</v>
      </c>
      <c r="J1203" s="19" t="s">
        <v>1597</v>
      </c>
      <c r="K1203" s="103" t="s">
        <v>1338</v>
      </c>
      <c r="L1203" s="21">
        <v>41046</v>
      </c>
      <c r="M1203" s="21">
        <v>42887</v>
      </c>
      <c r="N1203" s="34">
        <v>61</v>
      </c>
      <c r="O1203" s="34">
        <v>6</v>
      </c>
      <c r="P1203" s="34">
        <v>60</v>
      </c>
      <c r="Q1203" s="34">
        <v>6</v>
      </c>
      <c r="R1203" s="52">
        <v>6</v>
      </c>
      <c r="S1203" s="356">
        <v>216892</v>
      </c>
      <c r="T1203" s="26">
        <v>0.05</v>
      </c>
      <c r="U1203" s="27">
        <v>9.4E-2</v>
      </c>
      <c r="V1203" s="256">
        <v>4093.019607516806</v>
      </c>
      <c r="W1203" s="257">
        <v>195342.65153463333</v>
      </c>
      <c r="X1203" s="257">
        <v>21549.348465366667</v>
      </c>
      <c r="Y1203" s="257">
        <v>8876.8077459067681</v>
      </c>
      <c r="Z1203" s="257">
        <v>5221.8577029555345</v>
      </c>
      <c r="AA1203" s="257">
        <v>3654.9500429512336</v>
      </c>
      <c r="AB1203" s="257">
        <v>567.08811750964924</v>
      </c>
      <c r="AC1203" s="257"/>
      <c r="AD1203" s="257">
        <v>50238.524916376206</v>
      </c>
      <c r="AE1203" s="257">
        <v>28689.176451009032</v>
      </c>
    </row>
    <row r="1204" spans="2:31">
      <c r="B1204" s="81">
        <v>41274</v>
      </c>
      <c r="C1204" s="81">
        <v>41274</v>
      </c>
      <c r="D1204" s="81">
        <v>41274</v>
      </c>
      <c r="E1204" s="203">
        <v>532</v>
      </c>
      <c r="F1204" s="82" t="s">
        <v>1053</v>
      </c>
      <c r="G1204" s="82" t="s">
        <v>505</v>
      </c>
      <c r="H1204" s="19" t="s">
        <v>1226</v>
      </c>
      <c r="I1204" s="20">
        <v>99</v>
      </c>
      <c r="J1204" s="19" t="s">
        <v>1227</v>
      </c>
      <c r="K1204" s="103" t="s">
        <v>1336</v>
      </c>
      <c r="L1204" s="21">
        <v>41060</v>
      </c>
      <c r="M1204" s="21">
        <v>48366</v>
      </c>
      <c r="N1204" s="34">
        <v>240</v>
      </c>
      <c r="O1204" s="34">
        <v>6</v>
      </c>
      <c r="P1204" s="34">
        <v>228</v>
      </c>
      <c r="Q1204" s="34">
        <v>6</v>
      </c>
      <c r="R1204" s="52">
        <v>6</v>
      </c>
      <c r="S1204" s="356">
        <v>200753</v>
      </c>
      <c r="T1204" s="26">
        <v>0.03</v>
      </c>
      <c r="U1204" s="27">
        <v>7.6499999999999999E-2</v>
      </c>
      <c r="V1204" s="256">
        <v>1156.2190712272618</v>
      </c>
      <c r="W1204" s="257">
        <v>138776.82865303758</v>
      </c>
      <c r="X1204" s="257">
        <v>61976.171346962423</v>
      </c>
      <c r="Y1204" s="257">
        <v>5282.0281529541835</v>
      </c>
      <c r="Z1204" s="257">
        <v>2986.6754329940159</v>
      </c>
      <c r="AA1204" s="257">
        <v>2295.3527199601676</v>
      </c>
      <c r="AB1204" s="257">
        <v>1630.9518775516428</v>
      </c>
      <c r="AC1204" s="257"/>
      <c r="AD1204" s="257">
        <v>124841.11958677896</v>
      </c>
      <c r="AE1204" s="257">
        <v>62864.948239810808</v>
      </c>
    </row>
    <row r="1205" spans="2:31">
      <c r="B1205" s="81">
        <v>41274</v>
      </c>
      <c r="C1205" s="81">
        <v>41274</v>
      </c>
      <c r="D1205" s="81">
        <v>41274</v>
      </c>
      <c r="E1205" s="203">
        <v>8121</v>
      </c>
      <c r="F1205" s="82" t="s">
        <v>1053</v>
      </c>
      <c r="G1205" s="82" t="s">
        <v>505</v>
      </c>
      <c r="H1205" s="19" t="s">
        <v>499</v>
      </c>
      <c r="I1205" s="20">
        <v>98</v>
      </c>
      <c r="J1205" s="19" t="s">
        <v>164</v>
      </c>
      <c r="K1205" s="103" t="s">
        <v>1338</v>
      </c>
      <c r="L1205" s="21">
        <v>41088</v>
      </c>
      <c r="M1205" s="21">
        <v>42552</v>
      </c>
      <c r="N1205" s="34">
        <v>48</v>
      </c>
      <c r="O1205" s="34">
        <v>5</v>
      </c>
      <c r="P1205" s="34">
        <v>48</v>
      </c>
      <c r="Q1205" s="34">
        <v>5</v>
      </c>
      <c r="R1205" s="52">
        <v>5</v>
      </c>
      <c r="S1205" s="356">
        <v>225713</v>
      </c>
      <c r="T1205" s="26">
        <v>0.05</v>
      </c>
      <c r="U1205" s="27">
        <v>9.4E-2</v>
      </c>
      <c r="V1205" s="256">
        <v>5198.0109397113183</v>
      </c>
      <c r="W1205" s="257">
        <v>207295.15643637776</v>
      </c>
      <c r="X1205" s="257">
        <v>18417.843563622242</v>
      </c>
      <c r="Y1205" s="257">
        <v>7836.8796099035089</v>
      </c>
      <c r="Z1205" s="257">
        <v>4524.2159647736307</v>
      </c>
      <c r="AA1205" s="257">
        <v>3312.6636451298782</v>
      </c>
      <c r="AB1205" s="257">
        <v>403.90007814961058</v>
      </c>
      <c r="AC1205" s="257"/>
      <c r="AD1205" s="257">
        <v>42209.368669766744</v>
      </c>
      <c r="AE1205" s="257">
        <v>23791.525106144047</v>
      </c>
    </row>
    <row r="1206" spans="2:31">
      <c r="B1206" s="81">
        <v>41274</v>
      </c>
      <c r="C1206" s="81">
        <v>41274</v>
      </c>
      <c r="D1206" s="81">
        <v>41274</v>
      </c>
      <c r="E1206" s="203">
        <v>3205</v>
      </c>
      <c r="F1206" s="82" t="s">
        <v>1053</v>
      </c>
      <c r="G1206" s="82" t="s">
        <v>505</v>
      </c>
      <c r="H1206" s="19" t="s">
        <v>502</v>
      </c>
      <c r="I1206" s="20">
        <v>98</v>
      </c>
      <c r="J1206" s="19" t="s">
        <v>261</v>
      </c>
      <c r="K1206" s="103" t="s">
        <v>1338</v>
      </c>
      <c r="L1206" s="21">
        <v>41064</v>
      </c>
      <c r="M1206" s="21">
        <v>42522</v>
      </c>
      <c r="N1206" s="34">
        <v>48</v>
      </c>
      <c r="O1206" s="34">
        <v>6</v>
      </c>
      <c r="P1206" s="34">
        <v>48</v>
      </c>
      <c r="Q1206" s="34">
        <v>6</v>
      </c>
      <c r="R1206" s="52">
        <v>6</v>
      </c>
      <c r="S1206" s="356">
        <v>221930</v>
      </c>
      <c r="T1206" s="26">
        <v>0.05</v>
      </c>
      <c r="U1206" s="27">
        <v>9.4E-2</v>
      </c>
      <c r="V1206" s="256">
        <v>5110.8911221335629</v>
      </c>
      <c r="W1206" s="257">
        <v>203820.84358422118</v>
      </c>
      <c r="X1206" s="257">
        <v>18109.156415778823</v>
      </c>
      <c r="Y1206" s="257">
        <v>9162.3118054187107</v>
      </c>
      <c r="Z1206" s="257">
        <v>5285.155490134639</v>
      </c>
      <c r="AA1206" s="257">
        <v>3877.1563152840718</v>
      </c>
      <c r="AB1206" s="257">
        <v>476.55674778365324</v>
      </c>
      <c r="AC1206" s="257"/>
      <c r="AD1206" s="257">
        <v>41501.930278191023</v>
      </c>
      <c r="AE1206" s="257">
        <v>23392.773862411781</v>
      </c>
    </row>
    <row r="1207" spans="2:31">
      <c r="B1207" s="81">
        <v>41274</v>
      </c>
      <c r="C1207" s="81">
        <v>41274</v>
      </c>
      <c r="D1207" s="81">
        <v>41274</v>
      </c>
      <c r="E1207" s="203">
        <v>4062</v>
      </c>
      <c r="F1207" s="82" t="s">
        <v>1053</v>
      </c>
      <c r="G1207" s="82" t="s">
        <v>505</v>
      </c>
      <c r="H1207" s="19" t="s">
        <v>714</v>
      </c>
      <c r="I1207" s="20">
        <v>98</v>
      </c>
      <c r="J1207" s="19" t="s">
        <v>715</v>
      </c>
      <c r="K1207" s="103" t="s">
        <v>1338</v>
      </c>
      <c r="L1207" s="21">
        <v>41115</v>
      </c>
      <c r="M1207" s="21">
        <v>42948</v>
      </c>
      <c r="N1207" s="34">
        <v>60</v>
      </c>
      <c r="O1207" s="34">
        <v>4</v>
      </c>
      <c r="P1207" s="34">
        <v>60</v>
      </c>
      <c r="Q1207" s="34">
        <v>4</v>
      </c>
      <c r="R1207" s="52">
        <v>4</v>
      </c>
      <c r="S1207" s="356">
        <v>233465</v>
      </c>
      <c r="T1207" s="26">
        <v>0.05</v>
      </c>
      <c r="U1207" s="27">
        <v>9.4E-2</v>
      </c>
      <c r="V1207" s="256">
        <v>4405.7725626989986</v>
      </c>
      <c r="W1207" s="257">
        <v>210269.03777240825</v>
      </c>
      <c r="X1207" s="257">
        <v>23195.96222759175</v>
      </c>
      <c r="Y1207" s="257">
        <v>6458.0941654866456</v>
      </c>
      <c r="Z1207" s="257">
        <v>3805.0196388649665</v>
      </c>
      <c r="AA1207" s="257">
        <v>2653.0745266216791</v>
      </c>
      <c r="AB1207" s="257">
        <v>406.94670574722369</v>
      </c>
      <c r="AC1207" s="257"/>
      <c r="AD1207" s="257">
        <v>54077.315989532886</v>
      </c>
      <c r="AE1207" s="257">
        <v>30881.353761940656</v>
      </c>
    </row>
    <row r="1208" spans="2:31">
      <c r="B1208" s="81">
        <v>41274</v>
      </c>
      <c r="C1208" s="81">
        <v>41274</v>
      </c>
      <c r="D1208" s="81">
        <v>41274</v>
      </c>
      <c r="E1208" s="203">
        <v>3191</v>
      </c>
      <c r="F1208" s="82" t="s">
        <v>1053</v>
      </c>
      <c r="G1208" s="82" t="s">
        <v>505</v>
      </c>
      <c r="H1208" s="19" t="s">
        <v>716</v>
      </c>
      <c r="I1208" s="20">
        <v>98</v>
      </c>
      <c r="J1208" s="19" t="s">
        <v>717</v>
      </c>
      <c r="K1208" s="103" t="s">
        <v>1338</v>
      </c>
      <c r="L1208" s="21">
        <v>41113</v>
      </c>
      <c r="M1208" s="21">
        <v>42948</v>
      </c>
      <c r="N1208" s="34">
        <v>60</v>
      </c>
      <c r="O1208" s="34">
        <v>4</v>
      </c>
      <c r="P1208" s="34">
        <v>60</v>
      </c>
      <c r="Q1208" s="34">
        <v>4</v>
      </c>
      <c r="R1208" s="52">
        <v>4</v>
      </c>
      <c r="S1208" s="356">
        <v>122230</v>
      </c>
      <c r="T1208" s="26">
        <v>0.05</v>
      </c>
      <c r="U1208" s="27">
        <v>9.4E-2</v>
      </c>
      <c r="V1208" s="256">
        <v>2306.6308883074489</v>
      </c>
      <c r="W1208" s="257">
        <v>110085.81366338192</v>
      </c>
      <c r="X1208" s="257">
        <v>12144.186336618077</v>
      </c>
      <c r="Y1208" s="257">
        <v>3381.1185824317681</v>
      </c>
      <c r="Z1208" s="257">
        <v>1992.1082408860636</v>
      </c>
      <c r="AA1208" s="257">
        <v>1389.0103415457045</v>
      </c>
      <c r="AB1208" s="257">
        <v>213.05590064242242</v>
      </c>
      <c r="AC1208" s="257"/>
      <c r="AD1208" s="257">
        <v>28312.039635065656</v>
      </c>
      <c r="AE1208" s="257">
        <v>16167.853298447308</v>
      </c>
    </row>
    <row r="1209" spans="2:31">
      <c r="B1209" s="81">
        <v>41274</v>
      </c>
      <c r="C1209" s="81">
        <v>41274</v>
      </c>
      <c r="D1209" s="81">
        <v>41274</v>
      </c>
      <c r="E1209" s="203">
        <v>4041</v>
      </c>
      <c r="F1209" s="82" t="s">
        <v>1053</v>
      </c>
      <c r="G1209" s="82" t="s">
        <v>505</v>
      </c>
      <c r="H1209" s="19" t="s">
        <v>2</v>
      </c>
      <c r="I1209" s="20">
        <v>99</v>
      </c>
      <c r="J1209" s="19" t="s">
        <v>3</v>
      </c>
      <c r="K1209" s="103" t="s">
        <v>1336</v>
      </c>
      <c r="L1209" s="21">
        <v>41151</v>
      </c>
      <c r="M1209" s="21">
        <v>52110</v>
      </c>
      <c r="N1209" s="34">
        <v>360</v>
      </c>
      <c r="O1209" s="34">
        <v>3</v>
      </c>
      <c r="P1209" s="34">
        <v>228</v>
      </c>
      <c r="Q1209" s="34">
        <v>3</v>
      </c>
      <c r="R1209" s="52">
        <v>3</v>
      </c>
      <c r="S1209" s="356">
        <v>856531</v>
      </c>
      <c r="T1209" s="26">
        <v>0.03</v>
      </c>
      <c r="U1209" s="27">
        <v>7.6499999999999999E-2</v>
      </c>
      <c r="V1209" s="256">
        <v>4933.1142114805643</v>
      </c>
      <c r="W1209" s="257">
        <v>592104.00752673647</v>
      </c>
      <c r="X1209" s="257">
        <v>264426.99247326353</v>
      </c>
      <c r="Y1209" s="257">
        <v>11301.786685267625</v>
      </c>
      <c r="Z1209" s="257">
        <v>6403.0266509969479</v>
      </c>
      <c r="AA1209" s="257">
        <v>4898.7600342706774</v>
      </c>
      <c r="AB1209" s="257">
        <v>3479.3025325429417</v>
      </c>
      <c r="AC1209" s="257"/>
      <c r="AD1209" s="257">
        <v>532646.03269083623</v>
      </c>
      <c r="AE1209" s="257">
        <v>268219.04021754814</v>
      </c>
    </row>
    <row r="1210" spans="2:31">
      <c r="B1210" s="81">
        <v>41305</v>
      </c>
      <c r="C1210" s="81">
        <v>41305</v>
      </c>
      <c r="D1210" s="81">
        <v>41305</v>
      </c>
      <c r="E1210" s="203">
        <v>10414</v>
      </c>
      <c r="F1210" s="82" t="s">
        <v>1053</v>
      </c>
      <c r="G1210" s="82" t="s">
        <v>505</v>
      </c>
      <c r="H1210" s="19" t="s">
        <v>589</v>
      </c>
      <c r="I1210" s="20">
        <v>98</v>
      </c>
      <c r="J1210" s="19" t="s">
        <v>1183</v>
      </c>
      <c r="K1210" s="103" t="s">
        <v>1333</v>
      </c>
      <c r="L1210" s="21">
        <v>39993</v>
      </c>
      <c r="M1210" s="21">
        <v>42574</v>
      </c>
      <c r="N1210" s="34">
        <v>85</v>
      </c>
      <c r="O1210" s="34">
        <v>42</v>
      </c>
      <c r="P1210" s="34">
        <v>60</v>
      </c>
      <c r="Q1210" s="34">
        <v>42</v>
      </c>
      <c r="R1210" s="52">
        <v>42</v>
      </c>
      <c r="S1210" s="356">
        <v>359534</v>
      </c>
      <c r="T1210" s="26">
        <v>0.05</v>
      </c>
      <c r="U1210" s="27">
        <v>0.104</v>
      </c>
      <c r="V1210" s="256">
        <v>6784.8501169658048</v>
      </c>
      <c r="W1210" s="257">
        <v>316392.69336359762</v>
      </c>
      <c r="X1210" s="257">
        <v>43141.306636402383</v>
      </c>
      <c r="Y1210" s="257">
        <v>81198.671505687904</v>
      </c>
      <c r="Z1210" s="257">
        <v>42854.20035537317</v>
      </c>
      <c r="AA1210" s="257">
        <v>38344.471150314734</v>
      </c>
      <c r="AB1210" s="257">
        <v>7947.0828014425442</v>
      </c>
      <c r="AC1210" s="257"/>
      <c r="AD1210" s="257">
        <v>90698.313654346843</v>
      </c>
      <c r="AE1210" s="257">
        <v>47557.007017949465</v>
      </c>
    </row>
    <row r="1211" spans="2:31">
      <c r="B1211" s="81">
        <v>41236</v>
      </c>
      <c r="C1211" s="81">
        <v>41236</v>
      </c>
      <c r="D1211" s="81">
        <v>41305</v>
      </c>
      <c r="E1211" s="203">
        <v>147</v>
      </c>
      <c r="F1211" s="82" t="s">
        <v>1054</v>
      </c>
      <c r="G1211" s="82" t="s">
        <v>505</v>
      </c>
      <c r="H1211" s="19" t="s">
        <v>592</v>
      </c>
      <c r="I1211" s="20">
        <v>98</v>
      </c>
      <c r="J1211" s="19" t="s">
        <v>1189</v>
      </c>
      <c r="K1211" s="103" t="s">
        <v>1333</v>
      </c>
      <c r="L1211" s="21">
        <v>38706</v>
      </c>
      <c r="M1211" s="21">
        <v>41236</v>
      </c>
      <c r="N1211" s="34">
        <v>83</v>
      </c>
      <c r="O1211" s="34">
        <v>84</v>
      </c>
      <c r="P1211" s="34">
        <v>60</v>
      </c>
      <c r="Q1211" s="34">
        <v>60</v>
      </c>
      <c r="R1211" s="52">
        <v>84</v>
      </c>
      <c r="S1211" s="356">
        <v>205657</v>
      </c>
      <c r="T1211" s="26">
        <v>0.05</v>
      </c>
      <c r="U1211" s="27">
        <v>0.104</v>
      </c>
      <c r="V1211" s="256">
        <v>3881.0012975263439</v>
      </c>
      <c r="W1211" s="257">
        <v>180979.74639137718</v>
      </c>
      <c r="X1211" s="257">
        <v>24677.253608622821</v>
      </c>
      <c r="Y1211" s="257">
        <v>51880.331460201298</v>
      </c>
      <c r="Z1211" s="257">
        <v>27203.077851581285</v>
      </c>
      <c r="AA1211" s="257">
        <v>24677.253608620013</v>
      </c>
      <c r="AB1211" s="257">
        <v>9091.619750545251</v>
      </c>
      <c r="AC1211" s="257"/>
      <c r="AD1211" s="257">
        <v>51880.331460201298</v>
      </c>
      <c r="AE1211" s="257">
        <v>27203.077851581285</v>
      </c>
    </row>
    <row r="1212" spans="2:31">
      <c r="B1212" s="81">
        <v>41305</v>
      </c>
      <c r="C1212" s="81">
        <v>41305</v>
      </c>
      <c r="D1212" s="81">
        <v>41305</v>
      </c>
      <c r="E1212" s="203">
        <v>2092</v>
      </c>
      <c r="F1212" s="82" t="s">
        <v>1053</v>
      </c>
      <c r="G1212" s="82" t="s">
        <v>505</v>
      </c>
      <c r="H1212" s="19" t="s">
        <v>700</v>
      </c>
      <c r="I1212" s="20">
        <v>99</v>
      </c>
      <c r="J1212" s="19" t="s">
        <v>494</v>
      </c>
      <c r="K1212" s="103" t="s">
        <v>1331</v>
      </c>
      <c r="L1212" s="21">
        <v>38036</v>
      </c>
      <c r="M1212" s="21">
        <v>42758</v>
      </c>
      <c r="N1212" s="34">
        <v>155</v>
      </c>
      <c r="O1212" s="34">
        <v>106</v>
      </c>
      <c r="P1212" s="34">
        <v>155</v>
      </c>
      <c r="Q1212" s="34">
        <v>106</v>
      </c>
      <c r="R1212" s="52">
        <v>106</v>
      </c>
      <c r="S1212" s="356">
        <v>172563</v>
      </c>
      <c r="T1212" s="26">
        <v>0.03</v>
      </c>
      <c r="U1212" s="27">
        <v>8.6499999999999994E-2</v>
      </c>
      <c r="V1212" s="256">
        <v>1344.2833582783812</v>
      </c>
      <c r="W1212" s="257">
        <v>125232.17044868939</v>
      </c>
      <c r="X1212" s="257">
        <v>47330.829551310613</v>
      </c>
      <c r="Y1212" s="257">
        <v>72589.521682064355</v>
      </c>
      <c r="Z1212" s="257">
        <v>31853.480570789856</v>
      </c>
      <c r="AA1212" s="257">
        <v>40736.041111274499</v>
      </c>
      <c r="AB1212" s="257">
        <v>22004.683914205812</v>
      </c>
      <c r="AC1212" s="257"/>
      <c r="AD1212" s="257">
        <v>83131.750084457555</v>
      </c>
      <c r="AE1212" s="257">
        <v>35800.920533145174</v>
      </c>
    </row>
    <row r="1213" spans="2:31">
      <c r="B1213" s="81">
        <v>41305</v>
      </c>
      <c r="C1213" s="81">
        <v>41305</v>
      </c>
      <c r="D1213" s="81">
        <v>41305</v>
      </c>
      <c r="E1213" s="203">
        <v>2041</v>
      </c>
      <c r="F1213" s="82" t="s">
        <v>1053</v>
      </c>
      <c r="G1213" s="82" t="s">
        <v>505</v>
      </c>
      <c r="H1213" s="19" t="s">
        <v>112</v>
      </c>
      <c r="I1213" s="20">
        <v>98</v>
      </c>
      <c r="J1213" s="19" t="s">
        <v>387</v>
      </c>
      <c r="K1213" s="103" t="s">
        <v>1333</v>
      </c>
      <c r="L1213" s="21">
        <v>39541</v>
      </c>
      <c r="M1213" s="21">
        <v>41356</v>
      </c>
      <c r="N1213" s="34">
        <v>60</v>
      </c>
      <c r="O1213" s="34">
        <v>57</v>
      </c>
      <c r="P1213" s="34">
        <v>60</v>
      </c>
      <c r="Q1213" s="34">
        <v>57</v>
      </c>
      <c r="R1213" s="52">
        <v>57</v>
      </c>
      <c r="S1213" s="356">
        <v>197046</v>
      </c>
      <c r="T1213" s="26">
        <v>0.05</v>
      </c>
      <c r="U1213" s="27">
        <v>0.104</v>
      </c>
      <c r="V1213" s="256">
        <v>3718.5011046177665</v>
      </c>
      <c r="W1213" s="257">
        <v>173401.99996807944</v>
      </c>
      <c r="X1213" s="257">
        <v>23644.000031920557</v>
      </c>
      <c r="Y1213" s="257">
        <v>49517.461385459006</v>
      </c>
      <c r="Z1213" s="257">
        <v>25971.745311134146</v>
      </c>
      <c r="AA1213" s="257">
        <v>23545.716074324861</v>
      </c>
      <c r="AB1213" s="257">
        <v>5911.0000079801393</v>
      </c>
      <c r="AC1213" s="257"/>
      <c r="AD1213" s="257">
        <v>49708.066308984482</v>
      </c>
      <c r="AE1213" s="257">
        <v>26064.066277066609</v>
      </c>
    </row>
    <row r="1214" spans="2:31">
      <c r="B1214" s="81">
        <v>41305</v>
      </c>
      <c r="C1214" s="81">
        <v>41305</v>
      </c>
      <c r="D1214" s="81">
        <v>41305</v>
      </c>
      <c r="E1214" s="203">
        <v>10187</v>
      </c>
      <c r="F1214" s="82" t="s">
        <v>1053</v>
      </c>
      <c r="G1214" s="82" t="s">
        <v>506</v>
      </c>
      <c r="H1214" s="19" t="s">
        <v>1525</v>
      </c>
      <c r="I1214" s="20">
        <v>98</v>
      </c>
      <c r="J1214" s="19" t="s">
        <v>1324</v>
      </c>
      <c r="K1214" s="103" t="s">
        <v>1333</v>
      </c>
      <c r="L1214" s="21">
        <v>39875</v>
      </c>
      <c r="M1214" s="21">
        <v>42456</v>
      </c>
      <c r="N1214" s="34">
        <v>85</v>
      </c>
      <c r="O1214" s="34">
        <v>46</v>
      </c>
      <c r="P1214" s="34">
        <v>60</v>
      </c>
      <c r="Q1214" s="34">
        <v>46</v>
      </c>
      <c r="R1214" s="52">
        <v>46</v>
      </c>
      <c r="S1214" s="356">
        <v>316999</v>
      </c>
      <c r="T1214" s="26">
        <v>0.05</v>
      </c>
      <c r="U1214" s="27">
        <v>0.104</v>
      </c>
      <c r="V1214" s="256">
        <v>5982.1621939178031</v>
      </c>
      <c r="W1214" s="257">
        <v>278961.56525827071</v>
      </c>
      <c r="X1214" s="257">
        <v>38037.434741729288</v>
      </c>
      <c r="Y1214" s="257">
        <v>74767.035122102272</v>
      </c>
      <c r="Z1214" s="257">
        <v>39370.680917661193</v>
      </c>
      <c r="AA1214" s="257">
        <v>35396.354204441079</v>
      </c>
      <c r="AB1214" s="257">
        <v>7674.2192899980146</v>
      </c>
      <c r="AC1214" s="257"/>
      <c r="AD1214" s="257">
        <v>79968.166376794092</v>
      </c>
      <c r="AE1214" s="257">
        <v>41930.731635069176</v>
      </c>
    </row>
    <row r="1215" spans="2:31">
      <c r="B1215" s="81">
        <v>41305</v>
      </c>
      <c r="C1215" s="81">
        <v>41305</v>
      </c>
      <c r="D1215" s="81">
        <v>41305</v>
      </c>
      <c r="E1215" s="203">
        <v>3051</v>
      </c>
      <c r="F1215" s="82" t="s">
        <v>1053</v>
      </c>
      <c r="G1215" s="82" t="s">
        <v>505</v>
      </c>
      <c r="H1215" s="19" t="s">
        <v>940</v>
      </c>
      <c r="I1215" s="20">
        <v>98</v>
      </c>
      <c r="J1215" s="19" t="s">
        <v>527</v>
      </c>
      <c r="K1215" s="103" t="s">
        <v>1333</v>
      </c>
      <c r="L1215" s="21">
        <v>39895</v>
      </c>
      <c r="M1215" s="21">
        <v>41721</v>
      </c>
      <c r="N1215" s="34">
        <v>60</v>
      </c>
      <c r="O1215" s="34">
        <v>45</v>
      </c>
      <c r="P1215" s="34">
        <v>60</v>
      </c>
      <c r="Q1215" s="34">
        <v>45</v>
      </c>
      <c r="R1215" s="52">
        <v>45</v>
      </c>
      <c r="S1215" s="356">
        <v>320000</v>
      </c>
      <c r="T1215" s="26">
        <v>0.05</v>
      </c>
      <c r="U1215" s="27">
        <v>0.104</v>
      </c>
      <c r="V1215" s="256">
        <v>6038.7947660834798</v>
      </c>
      <c r="W1215" s="257">
        <v>281602.46840730298</v>
      </c>
      <c r="X1215" s="257">
        <v>38397.531592697022</v>
      </c>
      <c r="Y1215" s="257">
        <v>74741.661841267327</v>
      </c>
      <c r="Z1215" s="257">
        <v>39378.264070977057</v>
      </c>
      <c r="AA1215" s="257">
        <v>35363.39777029027</v>
      </c>
      <c r="AB1215" s="257">
        <v>7578.4601827691495</v>
      </c>
      <c r="AC1215" s="257"/>
      <c r="AD1215" s="257">
        <v>80725.217557702461</v>
      </c>
      <c r="AE1215" s="257">
        <v>42327.685965009718</v>
      </c>
    </row>
    <row r="1216" spans="2:31">
      <c r="B1216" s="81">
        <v>41305</v>
      </c>
      <c r="C1216" s="81">
        <v>41305</v>
      </c>
      <c r="D1216" s="81">
        <v>41305</v>
      </c>
      <c r="E1216" s="203">
        <v>4016</v>
      </c>
      <c r="F1216" s="82" t="s">
        <v>1053</v>
      </c>
      <c r="G1216" s="82" t="s">
        <v>505</v>
      </c>
      <c r="H1216" s="19" t="s">
        <v>1508</v>
      </c>
      <c r="I1216" s="20">
        <v>99</v>
      </c>
      <c r="J1216" s="19" t="s">
        <v>1097</v>
      </c>
      <c r="K1216" s="103" t="s">
        <v>1331</v>
      </c>
      <c r="L1216" s="21">
        <v>40051</v>
      </c>
      <c r="M1216" s="21">
        <v>51005</v>
      </c>
      <c r="N1216" s="34">
        <v>360</v>
      </c>
      <c r="O1216" s="34">
        <v>40</v>
      </c>
      <c r="P1216" s="34">
        <v>228</v>
      </c>
      <c r="Q1216" s="34">
        <v>40</v>
      </c>
      <c r="R1216" s="52">
        <v>40</v>
      </c>
      <c r="S1216" s="356">
        <v>2850068</v>
      </c>
      <c r="T1216" s="26">
        <v>0.03</v>
      </c>
      <c r="U1216" s="27">
        <v>8.6499999999999994E-2</v>
      </c>
      <c r="V1216" s="256">
        <v>16414.713483208419</v>
      </c>
      <c r="W1216" s="257">
        <v>1834397.8421310037</v>
      </c>
      <c r="X1216" s="257">
        <v>1015670.1578689963</v>
      </c>
      <c r="Y1216" s="257">
        <v>509218.64953255252</v>
      </c>
      <c r="Z1216" s="257">
        <v>266305.05342182744</v>
      </c>
      <c r="AA1216" s="257">
        <v>242913.59611072508</v>
      </c>
      <c r="AB1216" s="257">
        <v>178187.74699456073</v>
      </c>
      <c r="AC1216" s="257"/>
      <c r="AD1216" s="257">
        <v>1908156.8320404748</v>
      </c>
      <c r="AE1216" s="257">
        <v>892486.6741714488</v>
      </c>
    </row>
    <row r="1217" spans="2:31">
      <c r="B1217" s="81">
        <v>41305</v>
      </c>
      <c r="C1217" s="81">
        <v>41305</v>
      </c>
      <c r="D1217" s="81">
        <v>41305</v>
      </c>
      <c r="E1217" s="203">
        <v>10419</v>
      </c>
      <c r="F1217" s="82" t="s">
        <v>1053</v>
      </c>
      <c r="G1217" s="82" t="s">
        <v>505</v>
      </c>
      <c r="H1217" s="19" t="s">
        <v>445</v>
      </c>
      <c r="I1217" s="20">
        <v>98</v>
      </c>
      <c r="J1217" s="19" t="s">
        <v>1106</v>
      </c>
      <c r="K1217" s="103" t="s">
        <v>1333</v>
      </c>
      <c r="L1217" s="21">
        <v>40064</v>
      </c>
      <c r="M1217" s="21">
        <v>41874</v>
      </c>
      <c r="N1217" s="34">
        <v>60</v>
      </c>
      <c r="O1217" s="34">
        <v>40</v>
      </c>
      <c r="P1217" s="34">
        <v>60</v>
      </c>
      <c r="Q1217" s="34">
        <v>40</v>
      </c>
      <c r="R1217" s="52">
        <v>40</v>
      </c>
      <c r="S1217" s="356">
        <v>246324</v>
      </c>
      <c r="T1217" s="26">
        <v>0.05</v>
      </c>
      <c r="U1217" s="27">
        <v>0.104</v>
      </c>
      <c r="V1217" s="256">
        <v>4648.4377561273341</v>
      </c>
      <c r="W1217" s="257">
        <v>216767.02008737653</v>
      </c>
      <c r="X1217" s="257">
        <v>29556.979912623472</v>
      </c>
      <c r="Y1217" s="257">
        <v>54191.059315364233</v>
      </c>
      <c r="Z1217" s="257">
        <v>28636.24444347512</v>
      </c>
      <c r="AA1217" s="257">
        <v>25554.814871889113</v>
      </c>
      <c r="AB1217" s="257">
        <v>5185.4350723900825</v>
      </c>
      <c r="AC1217" s="257"/>
      <c r="AD1217" s="257">
        <v>62139.245280260904</v>
      </c>
      <c r="AE1217" s="257">
        <v>32582.26536764083</v>
      </c>
    </row>
    <row r="1218" spans="2:31">
      <c r="B1218" s="81">
        <v>41305</v>
      </c>
      <c r="C1218" s="81">
        <v>41305</v>
      </c>
      <c r="D1218" s="81">
        <v>41305</v>
      </c>
      <c r="E1218" s="203">
        <v>3092</v>
      </c>
      <c r="F1218" s="82" t="s">
        <v>1053</v>
      </c>
      <c r="G1218" s="82" t="s">
        <v>505</v>
      </c>
      <c r="H1218" s="19" t="s">
        <v>238</v>
      </c>
      <c r="I1218" s="20">
        <v>99</v>
      </c>
      <c r="J1218" s="19" t="s">
        <v>780</v>
      </c>
      <c r="K1218" s="103" t="s">
        <v>1334</v>
      </c>
      <c r="L1218" s="21">
        <v>40465</v>
      </c>
      <c r="M1218" s="21">
        <v>51410</v>
      </c>
      <c r="N1218" s="34">
        <v>360</v>
      </c>
      <c r="O1218" s="34">
        <v>27</v>
      </c>
      <c r="P1218" s="34">
        <v>228</v>
      </c>
      <c r="Q1218" s="34">
        <v>27</v>
      </c>
      <c r="R1218" s="52">
        <v>27</v>
      </c>
      <c r="S1218" s="356">
        <v>3100065</v>
      </c>
      <c r="T1218" s="26">
        <v>0.03</v>
      </c>
      <c r="U1218" s="27">
        <v>7.6499999999999999E-2</v>
      </c>
      <c r="V1218" s="256">
        <v>17854.548998242324</v>
      </c>
      <c r="W1218" s="257">
        <v>2143017.4857575176</v>
      </c>
      <c r="X1218" s="257">
        <v>957047.51424248237</v>
      </c>
      <c r="Y1218" s="257">
        <v>358966.89014549163</v>
      </c>
      <c r="Z1218" s="257">
        <v>200200.26456125127</v>
      </c>
      <c r="AA1218" s="257">
        <v>158766.62558424036</v>
      </c>
      <c r="AB1218" s="257">
        <v>113334.57405503081</v>
      </c>
      <c r="AC1218" s="257"/>
      <c r="AD1218" s="257">
        <v>1927819.6858417448</v>
      </c>
      <c r="AE1218" s="257">
        <v>970772.17159917357</v>
      </c>
    </row>
    <row r="1219" spans="2:31">
      <c r="B1219" s="81">
        <v>41305</v>
      </c>
      <c r="C1219" s="81">
        <v>41305</v>
      </c>
      <c r="D1219" s="81">
        <v>41305</v>
      </c>
      <c r="E1219" s="203">
        <v>4116</v>
      </c>
      <c r="F1219" s="82" t="s">
        <v>1053</v>
      </c>
      <c r="G1219" s="82" t="s">
        <v>505</v>
      </c>
      <c r="H1219" s="19" t="s">
        <v>1341</v>
      </c>
      <c r="I1219" s="20">
        <v>99</v>
      </c>
      <c r="J1219" s="19" t="s">
        <v>101</v>
      </c>
      <c r="K1219" s="103" t="s">
        <v>1331</v>
      </c>
      <c r="L1219" s="21">
        <v>40267</v>
      </c>
      <c r="M1219" s="21">
        <v>49766</v>
      </c>
      <c r="N1219" s="34">
        <v>312</v>
      </c>
      <c r="O1219" s="34">
        <v>33</v>
      </c>
      <c r="P1219" s="34">
        <v>228</v>
      </c>
      <c r="Q1219" s="34">
        <v>33</v>
      </c>
      <c r="R1219" s="52">
        <v>33</v>
      </c>
      <c r="S1219" s="356">
        <v>4569785</v>
      </c>
      <c r="T1219" s="26">
        <v>0.03</v>
      </c>
      <c r="U1219" s="27">
        <v>8.6499999999999994E-2</v>
      </c>
      <c r="V1219" s="256">
        <v>26319.270787526326</v>
      </c>
      <c r="W1219" s="257">
        <v>2941264.4691293784</v>
      </c>
      <c r="X1219" s="257">
        <v>1628520.5308706216</v>
      </c>
      <c r="Y1219" s="257">
        <v>678642.83312913275</v>
      </c>
      <c r="Z1219" s="257">
        <v>356828.53951427649</v>
      </c>
      <c r="AA1219" s="257">
        <v>321814.29361485626</v>
      </c>
      <c r="AB1219" s="257">
        <v>235706.91894180048</v>
      </c>
      <c r="AC1219" s="257"/>
      <c r="AD1219" s="257">
        <v>3059529.2704265695</v>
      </c>
      <c r="AE1219" s="257">
        <v>1431008.7395558909</v>
      </c>
    </row>
    <row r="1220" spans="2:31">
      <c r="B1220" s="81">
        <v>41305</v>
      </c>
      <c r="C1220" s="81">
        <v>41305</v>
      </c>
      <c r="D1220" s="81">
        <v>41305</v>
      </c>
      <c r="E1220" s="203">
        <v>1833</v>
      </c>
      <c r="F1220" s="82" t="s">
        <v>1053</v>
      </c>
      <c r="G1220" s="82" t="s">
        <v>506</v>
      </c>
      <c r="H1220" s="19" t="s">
        <v>696</v>
      </c>
      <c r="I1220" s="20">
        <v>4</v>
      </c>
      <c r="J1220" s="19" t="s">
        <v>697</v>
      </c>
      <c r="K1220" s="103" t="s">
        <v>1331</v>
      </c>
      <c r="L1220" s="21">
        <v>36039</v>
      </c>
      <c r="M1220" s="21">
        <v>41517</v>
      </c>
      <c r="N1220" s="34">
        <v>180</v>
      </c>
      <c r="O1220" s="34">
        <v>172</v>
      </c>
      <c r="P1220" s="34">
        <v>180</v>
      </c>
      <c r="Q1220" s="34">
        <v>172</v>
      </c>
      <c r="R1220" s="52">
        <v>172</v>
      </c>
      <c r="S1220" s="356">
        <v>408999</v>
      </c>
      <c r="T1220" s="26">
        <v>4.1200000000000001E-2</v>
      </c>
      <c r="U1220" s="27">
        <v>8.6499999999999994E-2</v>
      </c>
      <c r="V1220" s="256">
        <v>3049.970145145578</v>
      </c>
      <c r="W1220" s="257">
        <v>306976.43127412675</v>
      </c>
      <c r="X1220" s="257">
        <v>102022.56872587325</v>
      </c>
      <c r="Y1220" s="257">
        <v>241245.37424359901</v>
      </c>
      <c r="Z1220" s="257">
        <v>139622.92369984966</v>
      </c>
      <c r="AA1220" s="257">
        <v>101622.45054374935</v>
      </c>
      <c r="AB1220" s="257">
        <v>76964.393951097372</v>
      </c>
      <c r="AC1220" s="257"/>
      <c r="AD1220" s="257">
        <v>242018.19485207114</v>
      </c>
      <c r="AE1220" s="257">
        <v>139995.62612622089</v>
      </c>
    </row>
    <row r="1221" spans="2:31">
      <c r="B1221" s="81">
        <v>41297</v>
      </c>
      <c r="C1221" s="81">
        <v>41297</v>
      </c>
      <c r="D1221" s="81">
        <v>41305</v>
      </c>
      <c r="E1221" s="203">
        <v>3413</v>
      </c>
      <c r="F1221" s="82" t="s">
        <v>1054</v>
      </c>
      <c r="G1221" s="82" t="s">
        <v>505</v>
      </c>
      <c r="H1221" s="19" t="s">
        <v>943</v>
      </c>
      <c r="I1221" s="20">
        <v>98</v>
      </c>
      <c r="J1221" s="19" t="s">
        <v>308</v>
      </c>
      <c r="K1221" s="103" t="s">
        <v>1333</v>
      </c>
      <c r="L1221" s="21">
        <v>40226</v>
      </c>
      <c r="M1221" s="21">
        <v>41297</v>
      </c>
      <c r="N1221" s="34">
        <v>35</v>
      </c>
      <c r="O1221" s="34">
        <v>34</v>
      </c>
      <c r="P1221" s="34">
        <v>35</v>
      </c>
      <c r="Q1221" s="34">
        <v>34</v>
      </c>
      <c r="R1221" s="52">
        <v>34</v>
      </c>
      <c r="S1221" s="356">
        <v>156261</v>
      </c>
      <c r="T1221" s="26">
        <v>0.05</v>
      </c>
      <c r="U1221" s="27">
        <v>0.104</v>
      </c>
      <c r="V1221" s="256">
        <v>4807.3318513564436</v>
      </c>
      <c r="W1221" s="257">
        <v>144597.96649117264</v>
      </c>
      <c r="X1221" s="257">
        <v>11663.033508827357</v>
      </c>
      <c r="Y1221" s="257">
        <v>23617.342745119724</v>
      </c>
      <c r="Z1221" s="257">
        <v>11975.667362408349</v>
      </c>
      <c r="AA1221" s="257">
        <v>11641.675382711375</v>
      </c>
      <c r="AB1221" s="257">
        <v>1739.2242951760093</v>
      </c>
      <c r="AC1221" s="257"/>
      <c r="AD1221" s="257">
        <v>23658.648306301227</v>
      </c>
      <c r="AE1221" s="257">
        <v>11995.614797476215</v>
      </c>
    </row>
    <row r="1222" spans="2:31">
      <c r="B1222" s="81">
        <v>41305</v>
      </c>
      <c r="C1222" s="81">
        <v>41305</v>
      </c>
      <c r="D1222" s="81">
        <v>41305</v>
      </c>
      <c r="E1222" s="203">
        <v>3106</v>
      </c>
      <c r="F1222" s="82" t="s">
        <v>1053</v>
      </c>
      <c r="G1222" s="82" t="s">
        <v>505</v>
      </c>
      <c r="H1222" s="19" t="s">
        <v>1767</v>
      </c>
      <c r="I1222" s="20">
        <v>98</v>
      </c>
      <c r="J1222" s="19" t="s">
        <v>196</v>
      </c>
      <c r="K1222" s="103" t="s">
        <v>1333</v>
      </c>
      <c r="L1222" s="21">
        <v>40438</v>
      </c>
      <c r="M1222" s="21">
        <v>42644</v>
      </c>
      <c r="N1222" s="34">
        <v>73</v>
      </c>
      <c r="O1222" s="34">
        <v>27</v>
      </c>
      <c r="P1222" s="34">
        <v>60</v>
      </c>
      <c r="Q1222" s="34">
        <v>27</v>
      </c>
      <c r="R1222" s="52">
        <v>27</v>
      </c>
      <c r="S1222" s="356">
        <v>473244</v>
      </c>
      <c r="T1222" s="26">
        <v>0.05</v>
      </c>
      <c r="U1222" s="27">
        <v>0.104</v>
      </c>
      <c r="V1222" s="256">
        <v>8930.6980946262829</v>
      </c>
      <c r="W1222" s="257">
        <v>416458.37049670529</v>
      </c>
      <c r="X1222" s="257">
        <v>56785.629503294709</v>
      </c>
      <c r="Y1222" s="257">
        <v>80031.177281493903</v>
      </c>
      <c r="Z1222" s="257">
        <v>42700.249234620147</v>
      </c>
      <c r="AA1222" s="257">
        <v>37330.928046873756</v>
      </c>
      <c r="AB1222" s="257">
        <v>6724.6140201270046</v>
      </c>
      <c r="AC1222" s="257"/>
      <c r="AD1222" s="257">
        <v>119383.51518086666</v>
      </c>
      <c r="AE1222" s="257">
        <v>62597.885677578372</v>
      </c>
    </row>
    <row r="1223" spans="2:31">
      <c r="B1223" s="81">
        <v>41305</v>
      </c>
      <c r="C1223" s="81">
        <v>41305</v>
      </c>
      <c r="D1223" s="81">
        <v>41305</v>
      </c>
      <c r="E1223" s="203">
        <v>3407</v>
      </c>
      <c r="F1223" s="82" t="s">
        <v>1053</v>
      </c>
      <c r="G1223" s="82" t="s">
        <v>505</v>
      </c>
      <c r="H1223" s="19" t="s">
        <v>5</v>
      </c>
      <c r="I1223" s="20">
        <v>98</v>
      </c>
      <c r="J1223" s="19" t="s">
        <v>213</v>
      </c>
      <c r="K1223" s="103" t="s">
        <v>1333</v>
      </c>
      <c r="L1223" s="21">
        <v>40361</v>
      </c>
      <c r="M1223" s="21">
        <v>42186</v>
      </c>
      <c r="N1223" s="34">
        <v>60</v>
      </c>
      <c r="O1223" s="34">
        <v>30</v>
      </c>
      <c r="P1223" s="34">
        <v>60</v>
      </c>
      <c r="Q1223" s="34">
        <v>30</v>
      </c>
      <c r="R1223" s="52">
        <v>30</v>
      </c>
      <c r="S1223" s="356">
        <v>100305</v>
      </c>
      <c r="T1223" s="26">
        <v>0.05</v>
      </c>
      <c r="U1223" s="27">
        <v>0.104</v>
      </c>
      <c r="V1223" s="256">
        <v>1892.8790906625106</v>
      </c>
      <c r="W1223" s="257">
        <v>88269.173729982882</v>
      </c>
      <c r="X1223" s="257">
        <v>12035.826270017118</v>
      </c>
      <c r="Y1223" s="257">
        <v>18332.869508302585</v>
      </c>
      <c r="Z1223" s="257">
        <v>9757.8420454479583</v>
      </c>
      <c r="AA1223" s="257">
        <v>8575.0274628546267</v>
      </c>
      <c r="AB1223" s="257">
        <v>1583.6613513180419</v>
      </c>
      <c r="AC1223" s="257"/>
      <c r="AD1223" s="257">
        <v>25303.571709766707</v>
      </c>
      <c r="AE1223" s="257">
        <v>13267.745439750948</v>
      </c>
    </row>
    <row r="1224" spans="2:31">
      <c r="B1224" s="81">
        <v>41305</v>
      </c>
      <c r="C1224" s="81">
        <v>41305</v>
      </c>
      <c r="D1224" s="81">
        <v>41305</v>
      </c>
      <c r="E1224" s="203">
        <v>116</v>
      </c>
      <c r="F1224" s="82" t="s">
        <v>1053</v>
      </c>
      <c r="G1224" s="82" t="s">
        <v>505</v>
      </c>
      <c r="H1224" s="19" t="s">
        <v>7</v>
      </c>
      <c r="I1224" s="20">
        <v>98</v>
      </c>
      <c r="J1224" s="19" t="s">
        <v>1019</v>
      </c>
      <c r="K1224" s="103" t="s">
        <v>1333</v>
      </c>
      <c r="L1224" s="21">
        <v>40438</v>
      </c>
      <c r="M1224" s="21">
        <v>42278</v>
      </c>
      <c r="N1224" s="34">
        <v>60</v>
      </c>
      <c r="O1224" s="34">
        <v>27</v>
      </c>
      <c r="P1224" s="34">
        <v>60</v>
      </c>
      <c r="Q1224" s="34">
        <v>27</v>
      </c>
      <c r="R1224" s="52">
        <v>27</v>
      </c>
      <c r="S1224" s="356">
        <v>1117346</v>
      </c>
      <c r="T1224" s="26">
        <v>0.05</v>
      </c>
      <c r="U1224" s="27">
        <v>0.104</v>
      </c>
      <c r="V1224" s="256">
        <v>21085.697427200972</v>
      </c>
      <c r="W1224" s="257">
        <v>983273.09895320714</v>
      </c>
      <c r="X1224" s="257">
        <v>134072.90104679286</v>
      </c>
      <c r="Y1224" s="257">
        <v>188956.47025798113</v>
      </c>
      <c r="Z1224" s="257">
        <v>100816.81475371237</v>
      </c>
      <c r="AA1224" s="257">
        <v>88139.655504268754</v>
      </c>
      <c r="AB1224" s="257">
        <v>15877.054071330735</v>
      </c>
      <c r="AC1224" s="257"/>
      <c r="AD1224" s="257">
        <v>281868.74667883938</v>
      </c>
      <c r="AE1224" s="257">
        <v>147795.8456320618</v>
      </c>
    </row>
    <row r="1225" spans="2:31">
      <c r="B1225" s="81">
        <v>41305</v>
      </c>
      <c r="C1225" s="81">
        <v>41305</v>
      </c>
      <c r="D1225" s="81">
        <v>41305</v>
      </c>
      <c r="E1225" s="203">
        <v>88</v>
      </c>
      <c r="F1225" s="82" t="s">
        <v>1053</v>
      </c>
      <c r="G1225" s="82" t="s">
        <v>505</v>
      </c>
      <c r="H1225" s="19" t="s">
        <v>752</v>
      </c>
      <c r="I1225" s="20">
        <v>98</v>
      </c>
      <c r="J1225" s="19" t="s">
        <v>728</v>
      </c>
      <c r="K1225" s="103" t="s">
        <v>1332</v>
      </c>
      <c r="L1225" s="21">
        <v>40493</v>
      </c>
      <c r="M1225" s="21">
        <v>42309</v>
      </c>
      <c r="N1225" s="34">
        <v>60</v>
      </c>
      <c r="O1225" s="34">
        <v>26</v>
      </c>
      <c r="P1225" s="34">
        <v>60</v>
      </c>
      <c r="Q1225" s="34">
        <v>26</v>
      </c>
      <c r="R1225" s="52">
        <v>26</v>
      </c>
      <c r="S1225" s="356">
        <v>240433</v>
      </c>
      <c r="T1225" s="26">
        <v>0.05</v>
      </c>
      <c r="U1225" s="27">
        <v>9.4E-2</v>
      </c>
      <c r="V1225" s="256">
        <v>4537.2673187304663</v>
      </c>
      <c r="W1225" s="257">
        <v>216544.73072509127</v>
      </c>
      <c r="X1225" s="257">
        <v>23888.269274908729</v>
      </c>
      <c r="Y1225" s="257">
        <v>36395.841790853046</v>
      </c>
      <c r="Z1225" s="257">
        <v>21095.820536711537</v>
      </c>
      <c r="AA1225" s="257">
        <v>15300.021254141509</v>
      </c>
      <c r="AB1225" s="257">
        <v>2724.1008822264339</v>
      </c>
      <c r="AC1225" s="257"/>
      <c r="AD1225" s="257">
        <v>55691.308398737972</v>
      </c>
      <c r="AE1225" s="257">
        <v>31803.039123828716</v>
      </c>
    </row>
    <row r="1226" spans="2:31">
      <c r="B1226" s="81">
        <v>41305</v>
      </c>
      <c r="C1226" s="81">
        <v>41305</v>
      </c>
      <c r="D1226" s="81">
        <v>41305</v>
      </c>
      <c r="E1226" s="203">
        <v>10414</v>
      </c>
      <c r="F1226" s="82" t="s">
        <v>1053</v>
      </c>
      <c r="G1226" s="82" t="s">
        <v>505</v>
      </c>
      <c r="H1226" s="19" t="s">
        <v>14</v>
      </c>
      <c r="I1226" s="20">
        <v>98</v>
      </c>
      <c r="J1226" s="19" t="s">
        <v>1183</v>
      </c>
      <c r="K1226" s="103" t="s">
        <v>1337</v>
      </c>
      <c r="L1226" s="21">
        <v>40662</v>
      </c>
      <c r="M1226" s="21">
        <v>42491</v>
      </c>
      <c r="N1226" s="34">
        <v>60</v>
      </c>
      <c r="O1226" s="34">
        <v>20</v>
      </c>
      <c r="P1226" s="34">
        <v>60</v>
      </c>
      <c r="Q1226" s="34">
        <v>20</v>
      </c>
      <c r="R1226" s="52">
        <v>20</v>
      </c>
      <c r="S1226" s="356">
        <v>244089</v>
      </c>
      <c r="T1226" s="26">
        <v>0.05</v>
      </c>
      <c r="U1226" s="27">
        <v>9.9000000000000005E-2</v>
      </c>
      <c r="V1226" s="256">
        <v>4606.2605489329699</v>
      </c>
      <c r="W1226" s="257">
        <v>217298.23143504976</v>
      </c>
      <c r="X1226" s="257">
        <v>26790.768564950238</v>
      </c>
      <c r="Y1226" s="257">
        <v>31217.800772722345</v>
      </c>
      <c r="Z1226" s="257">
        <v>17426.970156343752</v>
      </c>
      <c r="AA1226" s="257">
        <v>13790.830616378593</v>
      </c>
      <c r="AB1226" s="257">
        <v>2350.0674179780908</v>
      </c>
      <c r="AC1226" s="257"/>
      <c r="AD1226" s="257">
        <v>59077.401500932239</v>
      </c>
      <c r="AE1226" s="257">
        <v>32286.632935978956</v>
      </c>
    </row>
    <row r="1227" spans="2:31">
      <c r="B1227" s="81">
        <v>41305</v>
      </c>
      <c r="C1227" s="81">
        <v>41305</v>
      </c>
      <c r="D1227" s="81">
        <v>41305</v>
      </c>
      <c r="E1227" s="203">
        <v>3393</v>
      </c>
      <c r="F1227" s="82" t="s">
        <v>1053</v>
      </c>
      <c r="G1227" s="82" t="s">
        <v>505</v>
      </c>
      <c r="H1227" s="19" t="s">
        <v>15</v>
      </c>
      <c r="I1227" s="20">
        <v>98</v>
      </c>
      <c r="J1227" s="19" t="s">
        <v>1751</v>
      </c>
      <c r="K1227" s="103" t="s">
        <v>1337</v>
      </c>
      <c r="L1227" s="21">
        <v>40654</v>
      </c>
      <c r="M1227" s="21">
        <v>42491</v>
      </c>
      <c r="N1227" s="34">
        <v>60</v>
      </c>
      <c r="O1227" s="34">
        <v>20</v>
      </c>
      <c r="P1227" s="34">
        <v>60</v>
      </c>
      <c r="Q1227" s="34">
        <v>20</v>
      </c>
      <c r="R1227" s="52">
        <v>20</v>
      </c>
      <c r="S1227" s="356">
        <v>210178</v>
      </c>
      <c r="T1227" s="26">
        <v>0.05</v>
      </c>
      <c r="U1227" s="27">
        <v>9.9000000000000005E-2</v>
      </c>
      <c r="V1227" s="256">
        <v>3966.3181448309169</v>
      </c>
      <c r="W1227" s="257">
        <v>187109.24165593652</v>
      </c>
      <c r="X1227" s="257">
        <v>23068.758344063477</v>
      </c>
      <c r="Y1227" s="257">
        <v>26880.748132071654</v>
      </c>
      <c r="Z1227" s="257">
        <v>15005.861523952401</v>
      </c>
      <c r="AA1227" s="257">
        <v>11874.886608119254</v>
      </c>
      <c r="AB1227" s="257">
        <v>2023.5752933389015</v>
      </c>
      <c r="AC1227" s="257"/>
      <c r="AD1227" s="257">
        <v>50869.847033921869</v>
      </c>
      <c r="AE1227" s="257">
        <v>27801.088689855704</v>
      </c>
    </row>
    <row r="1228" spans="2:31">
      <c r="B1228" s="81">
        <v>41305</v>
      </c>
      <c r="C1228" s="81">
        <v>41305</v>
      </c>
      <c r="D1228" s="81">
        <v>41305</v>
      </c>
      <c r="E1228" s="203">
        <v>634</v>
      </c>
      <c r="F1228" s="82" t="s">
        <v>1053</v>
      </c>
      <c r="G1228" s="82" t="s">
        <v>505</v>
      </c>
      <c r="H1228" s="19" t="s">
        <v>17</v>
      </c>
      <c r="I1228" s="20">
        <v>98</v>
      </c>
      <c r="J1228" s="19" t="s">
        <v>255</v>
      </c>
      <c r="K1228" s="103" t="s">
        <v>1337</v>
      </c>
      <c r="L1228" s="21">
        <v>40652</v>
      </c>
      <c r="M1228" s="21">
        <v>42491</v>
      </c>
      <c r="N1228" s="34">
        <v>60</v>
      </c>
      <c r="O1228" s="34">
        <v>20</v>
      </c>
      <c r="P1228" s="34">
        <v>60</v>
      </c>
      <c r="Q1228" s="34">
        <v>20</v>
      </c>
      <c r="R1228" s="52">
        <v>20</v>
      </c>
      <c r="S1228" s="356">
        <v>244529</v>
      </c>
      <c r="T1228" s="26">
        <v>0.05</v>
      </c>
      <c r="U1228" s="27">
        <v>9.9000000000000005E-2</v>
      </c>
      <c r="V1228" s="256">
        <v>4614.5638917363349</v>
      </c>
      <c r="W1228" s="257">
        <v>217689.93782833838</v>
      </c>
      <c r="X1228" s="257">
        <v>26839.062171661615</v>
      </c>
      <c r="Y1228" s="257">
        <v>31274.074641434159</v>
      </c>
      <c r="Z1228" s="257">
        <v>17458.384381764772</v>
      </c>
      <c r="AA1228" s="257">
        <v>13815.690259669387</v>
      </c>
      <c r="AB1228" s="257">
        <v>2354.3036992685629</v>
      </c>
      <c r="AC1228" s="257"/>
      <c r="AD1228" s="257">
        <v>59183.895675845582</v>
      </c>
      <c r="AE1228" s="257">
        <v>32344.83350418085</v>
      </c>
    </row>
    <row r="1229" spans="2:31">
      <c r="B1229" s="81">
        <v>41305</v>
      </c>
      <c r="C1229" s="81">
        <v>41305</v>
      </c>
      <c r="D1229" s="81">
        <v>41305</v>
      </c>
      <c r="E1229" s="203">
        <v>10187</v>
      </c>
      <c r="F1229" s="82" t="s">
        <v>1053</v>
      </c>
      <c r="G1229" s="82" t="s">
        <v>506</v>
      </c>
      <c r="H1229" s="19" t="s">
        <v>22</v>
      </c>
      <c r="I1229" s="20">
        <v>98</v>
      </c>
      <c r="J1229" s="19" t="s">
        <v>1324</v>
      </c>
      <c r="K1229" s="103" t="s">
        <v>1332</v>
      </c>
      <c r="L1229" s="21">
        <v>40639</v>
      </c>
      <c r="M1229" s="21">
        <v>42461</v>
      </c>
      <c r="N1229" s="34">
        <v>60</v>
      </c>
      <c r="O1229" s="34">
        <v>21</v>
      </c>
      <c r="P1229" s="34">
        <v>60</v>
      </c>
      <c r="Q1229" s="34">
        <v>21</v>
      </c>
      <c r="R1229" s="52">
        <v>21</v>
      </c>
      <c r="S1229" s="356">
        <v>186131</v>
      </c>
      <c r="T1229" s="26">
        <v>0.05</v>
      </c>
      <c r="U1229" s="27">
        <v>9.4E-2</v>
      </c>
      <c r="V1229" s="256">
        <v>3512.5215893933878</v>
      </c>
      <c r="W1229" s="257">
        <v>167637.91690238845</v>
      </c>
      <c r="X1229" s="257">
        <v>18493.083097611554</v>
      </c>
      <c r="Y1229" s="257">
        <v>23772.504244041796</v>
      </c>
      <c r="Z1229" s="257">
        <v>13827.209254230391</v>
      </c>
      <c r="AA1229" s="257">
        <v>9945.2949898114057</v>
      </c>
      <c r="AB1229" s="257">
        <v>1703.3102853063272</v>
      </c>
      <c r="AC1229" s="257"/>
      <c r="AD1229" s="257">
        <v>43113.378461215783</v>
      </c>
      <c r="AE1229" s="257">
        <v>24620.295363603855</v>
      </c>
    </row>
    <row r="1230" spans="2:31">
      <c r="B1230" s="81">
        <v>41305</v>
      </c>
      <c r="C1230" s="81">
        <v>41305</v>
      </c>
      <c r="D1230" s="81">
        <v>41305</v>
      </c>
      <c r="E1230" s="203">
        <v>4229</v>
      </c>
      <c r="F1230" s="82" t="s">
        <v>1053</v>
      </c>
      <c r="G1230" s="82" t="s">
        <v>505</v>
      </c>
      <c r="H1230" s="19" t="s">
        <v>986</v>
      </c>
      <c r="I1230" s="20">
        <v>99</v>
      </c>
      <c r="J1230" s="19" t="s">
        <v>987</v>
      </c>
      <c r="K1230" s="103" t="s">
        <v>1335</v>
      </c>
      <c r="L1230" s="21">
        <v>40660</v>
      </c>
      <c r="M1230" s="21">
        <v>51622</v>
      </c>
      <c r="N1230" s="34">
        <v>360</v>
      </c>
      <c r="O1230" s="34">
        <v>20</v>
      </c>
      <c r="P1230" s="34">
        <v>228</v>
      </c>
      <c r="Q1230" s="34">
        <v>20</v>
      </c>
      <c r="R1230" s="52">
        <v>20</v>
      </c>
      <c r="S1230" s="356">
        <v>1893398</v>
      </c>
      <c r="T1230" s="26">
        <v>0.03</v>
      </c>
      <c r="U1230" s="27">
        <v>8.1500000000000003E-2</v>
      </c>
      <c r="V1230" s="256">
        <v>10904.857596267828</v>
      </c>
      <c r="W1230" s="257">
        <v>1262530.0460095513</v>
      </c>
      <c r="X1230" s="257">
        <v>630867.95399044873</v>
      </c>
      <c r="Y1230" s="257">
        <v>168360.62274186386</v>
      </c>
      <c r="Z1230" s="257">
        <v>91694.06085583198</v>
      </c>
      <c r="AA1230" s="257">
        <v>76666.561886031879</v>
      </c>
      <c r="AB1230" s="257">
        <v>55339.294209688487</v>
      </c>
      <c r="AC1230" s="257"/>
      <c r="AD1230" s="257">
        <v>1223777.4859395497</v>
      </c>
      <c r="AE1230" s="257">
        <v>592909.53194901906</v>
      </c>
    </row>
    <row r="1231" spans="2:31">
      <c r="B1231" s="81">
        <v>41305</v>
      </c>
      <c r="C1231" s="81">
        <v>41305</v>
      </c>
      <c r="D1231" s="81">
        <v>41305</v>
      </c>
      <c r="E1231" s="203">
        <v>3149</v>
      </c>
      <c r="F1231" s="82" t="s">
        <v>1053</v>
      </c>
      <c r="G1231" s="82" t="s">
        <v>506</v>
      </c>
      <c r="H1231" s="19" t="s">
        <v>988</v>
      </c>
      <c r="I1231" s="20">
        <v>99</v>
      </c>
      <c r="J1231" s="19" t="s">
        <v>989</v>
      </c>
      <c r="K1231" s="103" t="s">
        <v>1335</v>
      </c>
      <c r="L1231" s="21">
        <v>40659</v>
      </c>
      <c r="M1231" s="21">
        <v>51622</v>
      </c>
      <c r="N1231" s="34">
        <v>360</v>
      </c>
      <c r="O1231" s="34">
        <v>20</v>
      </c>
      <c r="P1231" s="34">
        <v>228</v>
      </c>
      <c r="Q1231" s="34">
        <v>20</v>
      </c>
      <c r="R1231" s="52">
        <v>20</v>
      </c>
      <c r="S1231" s="356">
        <v>628202</v>
      </c>
      <c r="T1231" s="26">
        <v>0.03</v>
      </c>
      <c r="U1231" s="27">
        <v>8.1500000000000003E-2</v>
      </c>
      <c r="V1231" s="256">
        <v>3618.0736177447325</v>
      </c>
      <c r="W1231" s="257">
        <v>418889.16116067092</v>
      </c>
      <c r="X1231" s="257">
        <v>209312.83883932908</v>
      </c>
      <c r="Y1231" s="257">
        <v>55859.613207410344</v>
      </c>
      <c r="Z1231" s="257">
        <v>30422.759724978776</v>
      </c>
      <c r="AA1231" s="257">
        <v>25436.853482431568</v>
      </c>
      <c r="AB1231" s="257">
        <v>18360.775336783256</v>
      </c>
      <c r="AC1231" s="257"/>
      <c r="AD1231" s="257">
        <v>406031.62368513894</v>
      </c>
      <c r="AE1231" s="257">
        <v>196718.78484578352</v>
      </c>
    </row>
    <row r="1232" spans="2:31">
      <c r="B1232" s="81">
        <v>41305</v>
      </c>
      <c r="C1232" s="81">
        <v>41305</v>
      </c>
      <c r="D1232" s="81">
        <v>41305</v>
      </c>
      <c r="E1232" s="203">
        <v>4116</v>
      </c>
      <c r="F1232" s="82" t="s">
        <v>1053</v>
      </c>
      <c r="G1232" s="82" t="s">
        <v>505</v>
      </c>
      <c r="H1232" s="19" t="s">
        <v>1467</v>
      </c>
      <c r="I1232" s="20">
        <v>99</v>
      </c>
      <c r="J1232" s="19" t="s">
        <v>1468</v>
      </c>
      <c r="K1232" s="103" t="s">
        <v>1335</v>
      </c>
      <c r="L1232" s="21">
        <v>40690</v>
      </c>
      <c r="M1232" s="21">
        <v>49827</v>
      </c>
      <c r="N1232" s="34">
        <v>300</v>
      </c>
      <c r="O1232" s="34">
        <v>19</v>
      </c>
      <c r="P1232" s="34">
        <v>228</v>
      </c>
      <c r="Q1232" s="34">
        <v>19</v>
      </c>
      <c r="R1232" s="52">
        <v>19</v>
      </c>
      <c r="S1232" s="356">
        <v>1523608</v>
      </c>
      <c r="T1232" s="26">
        <v>0.03</v>
      </c>
      <c r="U1232" s="27">
        <v>8.1500000000000003E-2</v>
      </c>
      <c r="V1232" s="256">
        <v>8775.0849385783822</v>
      </c>
      <c r="W1232" s="257">
        <v>1015951.6796471319</v>
      </c>
      <c r="X1232" s="257">
        <v>507656.32035286806</v>
      </c>
      <c r="Y1232" s="257">
        <v>128836.29315855667</v>
      </c>
      <c r="Z1232" s="257">
        <v>70218.008481766374</v>
      </c>
      <c r="AA1232" s="257">
        <v>58618.284676790296</v>
      </c>
      <c r="AB1232" s="257">
        <v>42304.693362739003</v>
      </c>
      <c r="AC1232" s="257"/>
      <c r="AD1232" s="257">
        <v>984767.68634876749</v>
      </c>
      <c r="AE1232" s="257">
        <v>477111.36599583417</v>
      </c>
    </row>
    <row r="1233" spans="2:31">
      <c r="B1233" s="81">
        <v>41305</v>
      </c>
      <c r="C1233" s="81">
        <v>41305</v>
      </c>
      <c r="D1233" s="81">
        <v>41305</v>
      </c>
      <c r="E1233" s="203">
        <v>4116</v>
      </c>
      <c r="F1233" s="82" t="s">
        <v>1053</v>
      </c>
      <c r="G1233" s="82" t="s">
        <v>505</v>
      </c>
      <c r="H1233" s="19" t="s">
        <v>1471</v>
      </c>
      <c r="I1233" s="20">
        <v>99</v>
      </c>
      <c r="J1233" s="19" t="s">
        <v>1472</v>
      </c>
      <c r="K1233" s="103" t="s">
        <v>1335</v>
      </c>
      <c r="L1233" s="21">
        <v>40690</v>
      </c>
      <c r="M1233" s="21">
        <v>49827</v>
      </c>
      <c r="N1233" s="34">
        <v>300</v>
      </c>
      <c r="O1233" s="34">
        <v>19</v>
      </c>
      <c r="P1233" s="34">
        <v>228</v>
      </c>
      <c r="Q1233" s="34">
        <v>19</v>
      </c>
      <c r="R1233" s="52">
        <v>19</v>
      </c>
      <c r="S1233" s="356">
        <v>523721</v>
      </c>
      <c r="T1233" s="26">
        <v>0.03</v>
      </c>
      <c r="U1233" s="27">
        <v>8.1500000000000003E-2</v>
      </c>
      <c r="V1233" s="256">
        <v>3016.3245789712373</v>
      </c>
      <c r="W1233" s="257">
        <v>349220.55385405931</v>
      </c>
      <c r="X1233" s="257">
        <v>174500.44614594069</v>
      </c>
      <c r="Y1233" s="257">
        <v>44285.847993245283</v>
      </c>
      <c r="Z1233" s="257">
        <v>24136.553247343913</v>
      </c>
      <c r="AA1233" s="257">
        <v>20149.29474590137</v>
      </c>
      <c r="AB1233" s="257">
        <v>14541.703845495056</v>
      </c>
      <c r="AC1233" s="257"/>
      <c r="AD1233" s="257">
        <v>338501.45015139208</v>
      </c>
      <c r="AE1233" s="257">
        <v>164001.00400542951</v>
      </c>
    </row>
    <row r="1234" spans="2:31">
      <c r="B1234" s="81">
        <v>41305</v>
      </c>
      <c r="C1234" s="81">
        <v>41305</v>
      </c>
      <c r="D1234" s="81">
        <v>41305</v>
      </c>
      <c r="E1234" s="203">
        <v>3025</v>
      </c>
      <c r="F1234" s="82" t="s">
        <v>1053</v>
      </c>
      <c r="G1234" s="82" t="s">
        <v>505</v>
      </c>
      <c r="H1234" s="19" t="s">
        <v>1473</v>
      </c>
      <c r="I1234" s="20">
        <v>99</v>
      </c>
      <c r="J1234" s="19" t="s">
        <v>24</v>
      </c>
      <c r="K1234" s="103" t="s">
        <v>1335</v>
      </c>
      <c r="L1234" s="21">
        <v>40689</v>
      </c>
      <c r="M1234" s="21">
        <v>48000</v>
      </c>
      <c r="N1234" s="34">
        <v>240</v>
      </c>
      <c r="O1234" s="34">
        <v>19</v>
      </c>
      <c r="P1234" s="34">
        <v>228</v>
      </c>
      <c r="Q1234" s="34">
        <v>19</v>
      </c>
      <c r="R1234" s="52">
        <v>19</v>
      </c>
      <c r="S1234" s="356">
        <v>722350</v>
      </c>
      <c r="T1234" s="26">
        <v>0.03</v>
      </c>
      <c r="U1234" s="27">
        <v>8.1500000000000003E-2</v>
      </c>
      <c r="V1234" s="256">
        <v>4160.3106608668986</v>
      </c>
      <c r="W1234" s="257">
        <v>481667.65716188523</v>
      </c>
      <c r="X1234" s="257">
        <v>240682.34283811477</v>
      </c>
      <c r="Y1234" s="257">
        <v>61081.916321707031</v>
      </c>
      <c r="Z1234" s="257">
        <v>33290.701037802326</v>
      </c>
      <c r="AA1234" s="257">
        <v>27791.215283904705</v>
      </c>
      <c r="AB1234" s="257">
        <v>20056.861903176228</v>
      </c>
      <c r="AC1234" s="257"/>
      <c r="AD1234" s="257">
        <v>466883.17351578095</v>
      </c>
      <c r="AE1234" s="257">
        <v>226200.83067763541</v>
      </c>
    </row>
    <row r="1235" spans="2:31">
      <c r="B1235" s="81">
        <v>41305</v>
      </c>
      <c r="C1235" s="81">
        <v>41305</v>
      </c>
      <c r="D1235" s="81">
        <v>41305</v>
      </c>
      <c r="E1235" s="203">
        <v>10481</v>
      </c>
      <c r="F1235" s="82" t="s">
        <v>1053</v>
      </c>
      <c r="G1235" s="82" t="s">
        <v>505</v>
      </c>
      <c r="H1235" s="19" t="s">
        <v>1156</v>
      </c>
      <c r="I1235" s="20">
        <v>98</v>
      </c>
      <c r="J1235" s="19" t="s">
        <v>1157</v>
      </c>
      <c r="K1235" s="103" t="s">
        <v>1337</v>
      </c>
      <c r="L1235" s="21">
        <v>40710</v>
      </c>
      <c r="M1235" s="21">
        <v>42522</v>
      </c>
      <c r="N1235" s="34">
        <v>60</v>
      </c>
      <c r="O1235" s="34">
        <v>19</v>
      </c>
      <c r="P1235" s="34">
        <v>60</v>
      </c>
      <c r="Q1235" s="34">
        <v>19</v>
      </c>
      <c r="R1235" s="52">
        <v>19</v>
      </c>
      <c r="S1235" s="356">
        <v>236012</v>
      </c>
      <c r="T1235" s="26">
        <v>0.05</v>
      </c>
      <c r="U1235" s="27">
        <v>9.9000000000000005E-2</v>
      </c>
      <c r="V1235" s="256">
        <v>4453.8375947902941</v>
      </c>
      <c r="W1235" s="257">
        <v>210107.7483927951</v>
      </c>
      <c r="X1235" s="257">
        <v>25904.251607204904</v>
      </c>
      <c r="Y1235" s="257">
        <v>28911.025752675327</v>
      </c>
      <c r="Z1235" s="257">
        <v>16152.216174162659</v>
      </c>
      <c r="AA1235" s="257">
        <v>12758.809578512668</v>
      </c>
      <c r="AB1235" s="257">
        <v>2158.6876339337418</v>
      </c>
      <c r="AC1235" s="257"/>
      <c r="AD1235" s="257">
        <v>57122.507294626281</v>
      </c>
      <c r="AE1235" s="257">
        <v>31218.255687418372</v>
      </c>
    </row>
    <row r="1236" spans="2:31">
      <c r="B1236" s="81">
        <v>41305</v>
      </c>
      <c r="C1236" s="81">
        <v>41305</v>
      </c>
      <c r="D1236" s="81">
        <v>41305</v>
      </c>
      <c r="E1236" s="203">
        <v>4016</v>
      </c>
      <c r="F1236" s="82" t="s">
        <v>1053</v>
      </c>
      <c r="G1236" s="82" t="s">
        <v>505</v>
      </c>
      <c r="H1236" s="19" t="s">
        <v>647</v>
      </c>
      <c r="I1236" s="20">
        <v>99</v>
      </c>
      <c r="J1236" s="19" t="s">
        <v>648</v>
      </c>
      <c r="K1236" s="103" t="s">
        <v>1335</v>
      </c>
      <c r="L1236" s="21">
        <v>40728</v>
      </c>
      <c r="M1236" s="21">
        <v>51318</v>
      </c>
      <c r="N1236" s="34">
        <v>348</v>
      </c>
      <c r="O1236" s="34">
        <v>18</v>
      </c>
      <c r="P1236" s="34">
        <v>228</v>
      </c>
      <c r="Q1236" s="34">
        <v>18</v>
      </c>
      <c r="R1236" s="52">
        <v>18</v>
      </c>
      <c r="S1236" s="356">
        <v>2790099</v>
      </c>
      <c r="T1236" s="26">
        <v>0.03</v>
      </c>
      <c r="U1236" s="27">
        <v>8.1500000000000003E-2</v>
      </c>
      <c r="V1236" s="256">
        <v>16069.327354570602</v>
      </c>
      <c r="W1236" s="257">
        <v>1860456.0788810395</v>
      </c>
      <c r="X1236" s="257">
        <v>929642.92111896048</v>
      </c>
      <c r="Y1236" s="257">
        <v>223740.08235662701</v>
      </c>
      <c r="Z1236" s="257">
        <v>122029.15177744304</v>
      </c>
      <c r="AA1236" s="257">
        <v>101710.93057918397</v>
      </c>
      <c r="AB1236" s="257">
        <v>73392.862193602152</v>
      </c>
      <c r="AC1236" s="257"/>
      <c r="AD1236" s="257">
        <v>1803350.5579611082</v>
      </c>
      <c r="AE1236" s="257">
        <v>873707.63684202847</v>
      </c>
    </row>
    <row r="1237" spans="2:31">
      <c r="B1237" s="81">
        <v>41305</v>
      </c>
      <c r="C1237" s="81">
        <v>41305</v>
      </c>
      <c r="D1237" s="81">
        <v>41305</v>
      </c>
      <c r="E1237" s="203">
        <v>10479</v>
      </c>
      <c r="F1237" s="82" t="s">
        <v>1053</v>
      </c>
      <c r="G1237" s="82" t="s">
        <v>505</v>
      </c>
      <c r="H1237" s="19" t="s">
        <v>1167</v>
      </c>
      <c r="I1237" s="20">
        <v>99</v>
      </c>
      <c r="J1237" s="19" t="s">
        <v>1168</v>
      </c>
      <c r="K1237" s="103" t="s">
        <v>1335</v>
      </c>
      <c r="L1237" s="21">
        <v>40704</v>
      </c>
      <c r="M1237" s="21">
        <v>48731</v>
      </c>
      <c r="N1237" s="34">
        <v>264</v>
      </c>
      <c r="O1237" s="34">
        <v>19</v>
      </c>
      <c r="P1237" s="34">
        <v>228</v>
      </c>
      <c r="Q1237" s="34">
        <v>19</v>
      </c>
      <c r="R1237" s="52">
        <v>19</v>
      </c>
      <c r="S1237" s="356">
        <v>820049</v>
      </c>
      <c r="T1237" s="26">
        <v>0.03</v>
      </c>
      <c r="U1237" s="27">
        <v>8.1500000000000003E-2</v>
      </c>
      <c r="V1237" s="256">
        <v>4722.9993730646356</v>
      </c>
      <c r="W1237" s="257">
        <v>546813.98295555729</v>
      </c>
      <c r="X1237" s="257">
        <v>273235.01704444271</v>
      </c>
      <c r="Y1237" s="257">
        <v>69343.343805218406</v>
      </c>
      <c r="Z1237" s="257">
        <v>37793.321928910867</v>
      </c>
      <c r="AA1237" s="257">
        <v>31550.021876307539</v>
      </c>
      <c r="AB1237" s="257">
        <v>22769.584753703559</v>
      </c>
      <c r="AC1237" s="257"/>
      <c r="AD1237" s="257">
        <v>530029.87410319434</v>
      </c>
      <c r="AE1237" s="257">
        <v>256794.85705871682</v>
      </c>
    </row>
    <row r="1238" spans="2:31">
      <c r="B1238" s="81">
        <v>41305</v>
      </c>
      <c r="C1238" s="81">
        <v>41305</v>
      </c>
      <c r="D1238" s="81">
        <v>41305</v>
      </c>
      <c r="E1238" s="203">
        <v>10711</v>
      </c>
      <c r="F1238" s="82" t="s">
        <v>1053</v>
      </c>
      <c r="G1238" s="82" t="s">
        <v>505</v>
      </c>
      <c r="H1238" s="19" t="s">
        <v>248</v>
      </c>
      <c r="I1238" s="20">
        <v>98</v>
      </c>
      <c r="J1238" s="19" t="s">
        <v>249</v>
      </c>
      <c r="K1238" s="103" t="s">
        <v>1337</v>
      </c>
      <c r="L1238" s="21">
        <v>40771</v>
      </c>
      <c r="M1238" s="21">
        <v>41852</v>
      </c>
      <c r="N1238" s="34">
        <v>36</v>
      </c>
      <c r="O1238" s="34">
        <v>17</v>
      </c>
      <c r="P1238" s="34">
        <v>36</v>
      </c>
      <c r="Q1238" s="34">
        <v>17</v>
      </c>
      <c r="R1238" s="52">
        <v>17</v>
      </c>
      <c r="S1238" s="356">
        <v>1342958</v>
      </c>
      <c r="T1238" s="26">
        <v>0.05</v>
      </c>
      <c r="U1238" s="27">
        <v>9.9000000000000005E-2</v>
      </c>
      <c r="V1238" s="256">
        <v>40249.6560338872</v>
      </c>
      <c r="W1238" s="257">
        <v>1249203.4002981433</v>
      </c>
      <c r="X1238" s="257">
        <v>93754.599701856729</v>
      </c>
      <c r="Y1238" s="257">
        <v>140177.15377957813</v>
      </c>
      <c r="Z1238" s="257">
        <v>75073.785249081571</v>
      </c>
      <c r="AA1238" s="257">
        <v>65103.368530496562</v>
      </c>
      <c r="AB1238" s="257">
        <v>6990.4745391735278</v>
      </c>
      <c r="AC1238" s="257"/>
      <c r="AD1238" s="257">
        <v>199784.21692181702</v>
      </c>
      <c r="AE1238" s="257">
        <v>106029.61721994344</v>
      </c>
    </row>
    <row r="1239" spans="2:31">
      <c r="B1239" s="81">
        <v>41305</v>
      </c>
      <c r="C1239" s="81">
        <v>41305</v>
      </c>
      <c r="D1239" s="81">
        <v>41305</v>
      </c>
      <c r="E1239" s="203">
        <v>3227</v>
      </c>
      <c r="F1239" s="82" t="s">
        <v>1053</v>
      </c>
      <c r="G1239" s="82" t="s">
        <v>505</v>
      </c>
      <c r="H1239" s="19" t="s">
        <v>372</v>
      </c>
      <c r="I1239" s="20">
        <v>98</v>
      </c>
      <c r="J1239" s="19" t="s">
        <v>599</v>
      </c>
      <c r="K1239" s="103" t="s">
        <v>1337</v>
      </c>
      <c r="L1239" s="21">
        <v>40827</v>
      </c>
      <c r="M1239" s="21">
        <v>42644</v>
      </c>
      <c r="N1239" s="34">
        <v>60</v>
      </c>
      <c r="O1239" s="34">
        <v>15</v>
      </c>
      <c r="P1239" s="34">
        <v>60</v>
      </c>
      <c r="Q1239" s="34">
        <v>15</v>
      </c>
      <c r="R1239" s="52">
        <v>15</v>
      </c>
      <c r="S1239" s="356">
        <v>205256</v>
      </c>
      <c r="T1239" s="26">
        <v>0.05</v>
      </c>
      <c r="U1239" s="27">
        <v>9.9000000000000005E-2</v>
      </c>
      <c r="V1239" s="256">
        <v>3873.4339328350961</v>
      </c>
      <c r="W1239" s="257">
        <v>182727.47150192174</v>
      </c>
      <c r="X1239" s="257">
        <v>22528.52849807826</v>
      </c>
      <c r="Y1239" s="257">
        <v>20487.919739052049</v>
      </c>
      <c r="Z1239" s="257">
        <v>11483.894776911522</v>
      </c>
      <c r="AA1239" s="257">
        <v>9004.0249621405274</v>
      </c>
      <c r="AB1239" s="257">
        <v>1482.1400327683066</v>
      </c>
      <c r="AC1239" s="257"/>
      <c r="AD1239" s="257">
        <v>49678.56446818728</v>
      </c>
      <c r="AE1239" s="257">
        <v>27150.035970106386</v>
      </c>
    </row>
    <row r="1240" spans="2:31">
      <c r="B1240" s="81">
        <v>41305</v>
      </c>
      <c r="C1240" s="81">
        <v>41305</v>
      </c>
      <c r="D1240" s="81">
        <v>41305</v>
      </c>
      <c r="E1240" s="203">
        <v>3243</v>
      </c>
      <c r="F1240" s="82" t="s">
        <v>1053</v>
      </c>
      <c r="G1240" s="82" t="s">
        <v>505</v>
      </c>
      <c r="H1240" s="19" t="s">
        <v>503</v>
      </c>
      <c r="I1240" s="20">
        <v>98</v>
      </c>
      <c r="J1240" s="19" t="s">
        <v>1048</v>
      </c>
      <c r="K1240" s="103" t="s">
        <v>1338</v>
      </c>
      <c r="L1240" s="21">
        <v>41064</v>
      </c>
      <c r="M1240" s="21">
        <v>42887</v>
      </c>
      <c r="N1240" s="34">
        <v>60</v>
      </c>
      <c r="O1240" s="34">
        <v>7</v>
      </c>
      <c r="P1240" s="34">
        <v>60</v>
      </c>
      <c r="Q1240" s="34">
        <v>7</v>
      </c>
      <c r="R1240" s="52">
        <v>7</v>
      </c>
      <c r="S1240" s="356">
        <v>213313</v>
      </c>
      <c r="T1240" s="26">
        <v>0.05</v>
      </c>
      <c r="U1240" s="27">
        <v>9.4E-2</v>
      </c>
      <c r="V1240" s="256">
        <v>4025.4794623048911</v>
      </c>
      <c r="W1240" s="257">
        <v>192119.24380247883</v>
      </c>
      <c r="X1240" s="257">
        <v>21193.756197521172</v>
      </c>
      <c r="Y1240" s="257">
        <v>10114.452994520194</v>
      </c>
      <c r="Z1240" s="257">
        <v>5945.2561510009227</v>
      </c>
      <c r="AA1240" s="257">
        <v>4169.1968435192712</v>
      </c>
      <c r="AB1240" s="257">
        <v>650.68549729231665</v>
      </c>
      <c r="AC1240" s="257"/>
      <c r="AD1240" s="257">
        <v>49409.523935815756</v>
      </c>
      <c r="AE1240" s="257">
        <v>28215.76773829414</v>
      </c>
    </row>
    <row r="1241" spans="2:31">
      <c r="B1241" s="81">
        <v>41305</v>
      </c>
      <c r="C1241" s="81">
        <v>41305</v>
      </c>
      <c r="D1241" s="81">
        <v>41305</v>
      </c>
      <c r="E1241" s="203">
        <v>3358</v>
      </c>
      <c r="F1241" s="82" t="s">
        <v>1053</v>
      </c>
      <c r="G1241" s="82" t="s">
        <v>505</v>
      </c>
      <c r="H1241" s="19" t="s">
        <v>1233</v>
      </c>
      <c r="I1241" s="20">
        <v>98</v>
      </c>
      <c r="J1241" s="19" t="s">
        <v>1234</v>
      </c>
      <c r="K1241" s="103" t="s">
        <v>1338</v>
      </c>
      <c r="L1241" s="21">
        <v>41095</v>
      </c>
      <c r="M1241" s="21">
        <v>41821</v>
      </c>
      <c r="N1241" s="34">
        <v>24</v>
      </c>
      <c r="O1241" s="34">
        <v>6</v>
      </c>
      <c r="P1241" s="34">
        <v>24</v>
      </c>
      <c r="Q1241" s="34">
        <v>6</v>
      </c>
      <c r="R1241" s="52">
        <v>6</v>
      </c>
      <c r="S1241" s="356">
        <v>120216</v>
      </c>
      <c r="T1241" s="26">
        <v>0.05</v>
      </c>
      <c r="U1241" s="27">
        <v>9.4E-2</v>
      </c>
      <c r="V1241" s="256">
        <v>5274.0429882707494</v>
      </c>
      <c r="W1241" s="257">
        <v>114981.83597522616</v>
      </c>
      <c r="X1241" s="257">
        <v>5234.1640247738396</v>
      </c>
      <c r="Y1241" s="257">
        <v>4884.8787327315595</v>
      </c>
      <c r="Z1241" s="257">
        <v>2705.4160340881131</v>
      </c>
      <c r="AA1241" s="257">
        <v>2179.4626986434464</v>
      </c>
      <c r="AB1241" s="257">
        <v>137.74115854668</v>
      </c>
      <c r="AC1241" s="257"/>
      <c r="AD1241" s="257">
        <v>11595.195743272359</v>
      </c>
      <c r="AE1241" s="257">
        <v>6361.0317184984915</v>
      </c>
    </row>
    <row r="1242" spans="2:31">
      <c r="B1242" s="81">
        <v>41305</v>
      </c>
      <c r="C1242" s="81">
        <v>41305</v>
      </c>
      <c r="D1242" s="81">
        <v>41305</v>
      </c>
      <c r="E1242" s="203">
        <v>10479</v>
      </c>
      <c r="F1242" s="82" t="s">
        <v>1053</v>
      </c>
      <c r="G1242" s="82" t="s">
        <v>505</v>
      </c>
      <c r="H1242" s="19" t="s">
        <v>748</v>
      </c>
      <c r="I1242" s="20">
        <v>98</v>
      </c>
      <c r="J1242" s="19" t="s">
        <v>883</v>
      </c>
      <c r="K1242" s="103" t="s">
        <v>1338</v>
      </c>
      <c r="L1242" s="21">
        <v>41176</v>
      </c>
      <c r="M1242" s="21">
        <v>43009</v>
      </c>
      <c r="N1242" s="34">
        <v>60</v>
      </c>
      <c r="O1242" s="34">
        <v>3</v>
      </c>
      <c r="P1242" s="34">
        <v>60</v>
      </c>
      <c r="Q1242" s="34">
        <v>3</v>
      </c>
      <c r="R1242" s="52">
        <v>3</v>
      </c>
      <c r="S1242" s="356">
        <v>239335</v>
      </c>
      <c r="T1242" s="26">
        <v>0.05</v>
      </c>
      <c r="U1242" s="27">
        <v>9.4E-2</v>
      </c>
      <c r="V1242" s="256">
        <v>4516.5467041893426</v>
      </c>
      <c r="W1242" s="257">
        <v>215555.82273685277</v>
      </c>
      <c r="X1242" s="257">
        <v>23779.177263147227</v>
      </c>
      <c r="Y1242" s="257">
        <v>4998.9296903130971</v>
      </c>
      <c r="Z1242" s="257">
        <v>2947.6349315181619</v>
      </c>
      <c r="AA1242" s="257">
        <v>2051.2947587949352</v>
      </c>
      <c r="AB1242" s="257">
        <v>312.8839113572003</v>
      </c>
      <c r="AC1242" s="257"/>
      <c r="AD1242" s="257">
        <v>55436.97951450901</v>
      </c>
      <c r="AE1242" s="257">
        <v>31657.802251361278</v>
      </c>
    </row>
    <row r="1243" spans="2:31">
      <c r="B1243" s="81">
        <v>41305</v>
      </c>
      <c r="C1243" s="81">
        <v>41305</v>
      </c>
      <c r="D1243" s="81">
        <v>41305</v>
      </c>
      <c r="E1243" s="203">
        <v>4041</v>
      </c>
      <c r="F1243" s="82" t="s">
        <v>1053</v>
      </c>
      <c r="G1243" s="82" t="s">
        <v>505</v>
      </c>
      <c r="H1243" s="19" t="s">
        <v>342</v>
      </c>
      <c r="I1243" s="20">
        <v>98</v>
      </c>
      <c r="J1243" s="19" t="s">
        <v>343</v>
      </c>
      <c r="K1243" s="103" t="s">
        <v>1338</v>
      </c>
      <c r="L1243" s="21">
        <v>41187</v>
      </c>
      <c r="M1243" s="21">
        <v>43009</v>
      </c>
      <c r="N1243" s="34">
        <v>60</v>
      </c>
      <c r="O1243" s="34">
        <v>3</v>
      </c>
      <c r="P1243" s="34">
        <v>60</v>
      </c>
      <c r="Q1243" s="34">
        <v>3</v>
      </c>
      <c r="R1243" s="52">
        <v>3</v>
      </c>
      <c r="S1243" s="356">
        <v>50055</v>
      </c>
      <c r="T1243" s="26">
        <v>0.05</v>
      </c>
      <c r="U1243" s="27">
        <v>9.4E-2</v>
      </c>
      <c r="V1243" s="256">
        <v>944.59960005096423</v>
      </c>
      <c r="W1243" s="257">
        <v>45081.775365463327</v>
      </c>
      <c r="X1243" s="257">
        <v>4973.224634536673</v>
      </c>
      <c r="Y1243" s="257">
        <v>1045.4861413860158</v>
      </c>
      <c r="Z1243" s="257">
        <v>616.47425782748701</v>
      </c>
      <c r="AA1243" s="257">
        <v>429.01188355852878</v>
      </c>
      <c r="AB1243" s="257">
        <v>65.43716624390359</v>
      </c>
      <c r="AC1243" s="257"/>
      <c r="AD1243" s="257">
        <v>11594.200637594786</v>
      </c>
      <c r="AE1243" s="257">
        <v>6620.9760030580128</v>
      </c>
    </row>
    <row r="1244" spans="2:31">
      <c r="B1244" s="81">
        <v>41305</v>
      </c>
      <c r="C1244" s="81">
        <v>41305</v>
      </c>
      <c r="D1244" s="81">
        <v>41305</v>
      </c>
      <c r="E1244" s="203">
        <v>10750</v>
      </c>
      <c r="F1244" s="82" t="s">
        <v>1053</v>
      </c>
      <c r="G1244" s="82" t="s">
        <v>506</v>
      </c>
      <c r="H1244" s="19" t="s">
        <v>344</v>
      </c>
      <c r="I1244" s="20">
        <v>98</v>
      </c>
      <c r="J1244" s="19" t="s">
        <v>1379</v>
      </c>
      <c r="K1244" s="103" t="s">
        <v>1338</v>
      </c>
      <c r="L1244" s="21">
        <v>41185</v>
      </c>
      <c r="M1244" s="21">
        <v>41913</v>
      </c>
      <c r="N1244" s="34">
        <v>24</v>
      </c>
      <c r="O1244" s="34">
        <v>3</v>
      </c>
      <c r="P1244" s="34">
        <v>24</v>
      </c>
      <c r="Q1244" s="34">
        <v>3</v>
      </c>
      <c r="R1244" s="52">
        <v>3</v>
      </c>
      <c r="S1244" s="356">
        <v>65081</v>
      </c>
      <c r="T1244" s="26">
        <v>0.05</v>
      </c>
      <c r="U1244" s="27">
        <v>9.4E-2</v>
      </c>
      <c r="V1244" s="256">
        <v>2855.1939152828963</v>
      </c>
      <c r="W1244" s="257">
        <v>62247.395247751498</v>
      </c>
      <c r="X1244" s="257">
        <v>2833.6047522485023</v>
      </c>
      <c r="Y1244" s="257">
        <v>1407.0301614102561</v>
      </c>
      <c r="Z1244" s="257">
        <v>781.1673499637908</v>
      </c>
      <c r="AA1244" s="257">
        <v>625.86281144646534</v>
      </c>
      <c r="AB1244" s="257">
        <v>37.284273055901352</v>
      </c>
      <c r="AC1244" s="257"/>
      <c r="AD1244" s="257">
        <v>6277.258719038301</v>
      </c>
      <c r="AE1244" s="257">
        <v>3443.6539667897823</v>
      </c>
    </row>
    <row r="1245" spans="2:31">
      <c r="B1245" s="81">
        <v>41333</v>
      </c>
      <c r="C1245" s="81">
        <v>41333</v>
      </c>
      <c r="D1245" s="81">
        <v>41333</v>
      </c>
      <c r="E1245" s="203">
        <v>204</v>
      </c>
      <c r="F1245" s="82" t="s">
        <v>1053</v>
      </c>
      <c r="G1245" s="82" t="s">
        <v>505</v>
      </c>
      <c r="H1245" s="195">
        <v>141070363</v>
      </c>
      <c r="I1245" s="20">
        <v>98</v>
      </c>
      <c r="J1245" s="19" t="s">
        <v>313</v>
      </c>
      <c r="K1245" s="196" t="s">
        <v>1333</v>
      </c>
      <c r="L1245" s="21">
        <v>39643</v>
      </c>
      <c r="M1245" s="21">
        <v>41464</v>
      </c>
      <c r="N1245" s="34">
        <v>60</v>
      </c>
      <c r="O1245" s="34">
        <v>55</v>
      </c>
      <c r="P1245" s="34">
        <v>60</v>
      </c>
      <c r="Q1245" s="34">
        <v>55</v>
      </c>
      <c r="R1245" s="52">
        <v>55</v>
      </c>
      <c r="S1245" s="356">
        <v>75000</v>
      </c>
      <c r="T1245" s="26">
        <v>0.05</v>
      </c>
      <c r="U1245" s="27">
        <v>0.104</v>
      </c>
      <c r="V1245" s="256">
        <v>1415.3425233008154</v>
      </c>
      <c r="W1245" s="257">
        <v>66000.578532961634</v>
      </c>
      <c r="X1245" s="257">
        <v>8999.4214670383662</v>
      </c>
      <c r="Y1245" s="257">
        <v>18739.635613562827</v>
      </c>
      <c r="Z1245" s="257">
        <v>9832.9453940717012</v>
      </c>
      <c r="AA1245" s="257">
        <v>8906.6902194911254</v>
      </c>
      <c r="AB1245" s="257">
        <v>2170.9130731890796</v>
      </c>
      <c r="AC1245" s="257"/>
      <c r="AD1245" s="257">
        <v>18919.972865086533</v>
      </c>
      <c r="AE1245" s="257">
        <v>9920.5513980491633</v>
      </c>
    </row>
    <row r="1246" spans="2:31">
      <c r="B1246" s="81">
        <v>41333</v>
      </c>
      <c r="C1246" s="81">
        <v>41333</v>
      </c>
      <c r="D1246" s="81">
        <v>41333</v>
      </c>
      <c r="E1246" s="203">
        <v>4184</v>
      </c>
      <c r="F1246" s="82" t="s">
        <v>1053</v>
      </c>
      <c r="G1246" s="82" t="s">
        <v>505</v>
      </c>
      <c r="H1246" s="195">
        <v>141083058</v>
      </c>
      <c r="I1246" s="20">
        <v>98</v>
      </c>
      <c r="J1246" s="19" t="s">
        <v>314</v>
      </c>
      <c r="K1246" s="196" t="s">
        <v>1333</v>
      </c>
      <c r="L1246" s="21">
        <v>40105</v>
      </c>
      <c r="M1246" s="21">
        <v>41937</v>
      </c>
      <c r="N1246" s="34">
        <v>60</v>
      </c>
      <c r="O1246" s="34">
        <v>39</v>
      </c>
      <c r="P1246" s="34">
        <v>60</v>
      </c>
      <c r="Q1246" s="34">
        <v>39</v>
      </c>
      <c r="R1246" s="52">
        <v>39</v>
      </c>
      <c r="S1246" s="356">
        <v>180000</v>
      </c>
      <c r="T1246" s="26">
        <v>0.05</v>
      </c>
      <c r="U1246" s="27">
        <v>0.104</v>
      </c>
      <c r="V1246" s="256">
        <v>3396.8220559219571</v>
      </c>
      <c r="W1246" s="257">
        <v>158401.3884791079</v>
      </c>
      <c r="X1246" s="257">
        <v>21598.611520892096</v>
      </c>
      <c r="Y1246" s="257">
        <v>39036.833335013194</v>
      </c>
      <c r="Z1246" s="257">
        <v>20641.765027590413</v>
      </c>
      <c r="AA1246" s="257">
        <v>18395.068307422782</v>
      </c>
      <c r="AB1246" s="257">
        <v>3694.4993390999639</v>
      </c>
      <c r="AC1246" s="257"/>
      <c r="AD1246" s="257">
        <v>45407.934876207604</v>
      </c>
      <c r="AE1246" s="257">
        <v>23809.323355317978</v>
      </c>
    </row>
    <row r="1247" spans="2:31">
      <c r="B1247" s="81">
        <v>41333</v>
      </c>
      <c r="C1247" s="81">
        <v>41333</v>
      </c>
      <c r="D1247" s="81">
        <v>41333</v>
      </c>
      <c r="E1247" s="203">
        <v>204</v>
      </c>
      <c r="F1247" s="82" t="s">
        <v>1053</v>
      </c>
      <c r="G1247" s="82" t="s">
        <v>505</v>
      </c>
      <c r="H1247" s="195">
        <v>143003450</v>
      </c>
      <c r="I1247" s="20">
        <v>99</v>
      </c>
      <c r="J1247" s="19" t="s">
        <v>315</v>
      </c>
      <c r="K1247" s="196" t="s">
        <v>1331</v>
      </c>
      <c r="L1247" s="21">
        <v>37979</v>
      </c>
      <c r="M1247" s="21">
        <v>44553</v>
      </c>
      <c r="N1247" s="34">
        <v>216</v>
      </c>
      <c r="O1247" s="34">
        <v>109</v>
      </c>
      <c r="P1247" s="34">
        <v>216</v>
      </c>
      <c r="Q1247" s="34">
        <v>109</v>
      </c>
      <c r="R1247" s="52">
        <v>109</v>
      </c>
      <c r="S1247" s="356">
        <v>307975</v>
      </c>
      <c r="T1247" s="26">
        <v>0.03</v>
      </c>
      <c r="U1247" s="27">
        <v>8.6499999999999994E-2</v>
      </c>
      <c r="V1247" s="256">
        <v>1846.9978044852896</v>
      </c>
      <c r="W1247" s="257">
        <v>201923.32492123652</v>
      </c>
      <c r="X1247" s="257">
        <v>106051.67507876348</v>
      </c>
      <c r="Y1247" s="257">
        <v>136816.97568552298</v>
      </c>
      <c r="Z1247" s="257">
        <v>66562.287067453886</v>
      </c>
      <c r="AA1247" s="257">
        <v>70254.688618069093</v>
      </c>
      <c r="AB1247" s="257">
        <v>50700.142910461487</v>
      </c>
      <c r="AC1247" s="257"/>
      <c r="AD1247" s="257">
        <v>197028.20084758152</v>
      </c>
      <c r="AE1247" s="257">
        <v>90976.525768814914</v>
      </c>
    </row>
    <row r="1248" spans="2:31">
      <c r="B1248" s="81">
        <v>41333</v>
      </c>
      <c r="C1248" s="81">
        <v>41333</v>
      </c>
      <c r="D1248" s="81">
        <v>41333</v>
      </c>
      <c r="E1248" s="203">
        <v>204</v>
      </c>
      <c r="F1248" s="82" t="s">
        <v>1053</v>
      </c>
      <c r="G1248" s="82" t="s">
        <v>505</v>
      </c>
      <c r="H1248" s="195">
        <v>143004422</v>
      </c>
      <c r="I1248" s="20">
        <v>99</v>
      </c>
      <c r="J1248" s="19" t="s">
        <v>316</v>
      </c>
      <c r="K1248" s="196" t="s">
        <v>1331</v>
      </c>
      <c r="L1248" s="21">
        <v>36502</v>
      </c>
      <c r="M1248" s="21">
        <v>44643</v>
      </c>
      <c r="N1248" s="34">
        <v>268</v>
      </c>
      <c r="O1248" s="34">
        <v>158</v>
      </c>
      <c r="P1248" s="34">
        <v>228</v>
      </c>
      <c r="Q1248" s="34">
        <v>158</v>
      </c>
      <c r="R1248" s="52">
        <v>158</v>
      </c>
      <c r="S1248" s="356">
        <v>603363</v>
      </c>
      <c r="T1248" s="26">
        <v>0.03</v>
      </c>
      <c r="U1248" s="27">
        <v>8.6499999999999994E-2</v>
      </c>
      <c r="V1248" s="256">
        <v>3475.0156036168546</v>
      </c>
      <c r="W1248" s="257">
        <v>388344.34308995045</v>
      </c>
      <c r="X1248" s="257">
        <v>215018.65691004955</v>
      </c>
      <c r="Y1248" s="257">
        <v>351202.85788755491</v>
      </c>
      <c r="Z1248" s="257">
        <v>168590.35676736225</v>
      </c>
      <c r="AA1248" s="257">
        <v>182612.50112019267</v>
      </c>
      <c r="AB1248" s="257">
        <v>149004.15698152556</v>
      </c>
      <c r="AC1248" s="257"/>
      <c r="AD1248" s="257">
        <v>403959.2145346835</v>
      </c>
      <c r="AE1248" s="257">
        <v>188940.55762462813</v>
      </c>
    </row>
    <row r="1249" spans="2:31">
      <c r="B1249" s="81">
        <v>41333</v>
      </c>
      <c r="C1249" s="81">
        <v>41333</v>
      </c>
      <c r="D1249" s="81">
        <v>41333</v>
      </c>
      <c r="E1249" s="203">
        <v>23</v>
      </c>
      <c r="F1249" s="82" t="s">
        <v>1053</v>
      </c>
      <c r="G1249" s="82" t="s">
        <v>505</v>
      </c>
      <c r="H1249" s="195">
        <v>143016447</v>
      </c>
      <c r="I1249" s="20">
        <v>98</v>
      </c>
      <c r="J1249" s="19" t="s">
        <v>317</v>
      </c>
      <c r="K1249" s="196" t="s">
        <v>1333</v>
      </c>
      <c r="L1249" s="21">
        <v>39475</v>
      </c>
      <c r="M1249" s="21">
        <v>42027</v>
      </c>
      <c r="N1249" s="34">
        <v>84</v>
      </c>
      <c r="O1249" s="34">
        <v>60</v>
      </c>
      <c r="P1249" s="34">
        <v>60</v>
      </c>
      <c r="Q1249" s="34">
        <v>60</v>
      </c>
      <c r="R1249" s="52">
        <v>60</v>
      </c>
      <c r="S1249" s="356">
        <v>289941</v>
      </c>
      <c r="T1249" s="26">
        <v>0.05</v>
      </c>
      <c r="U1249" s="27">
        <v>0.104</v>
      </c>
      <c r="V1249" s="256">
        <v>5471.5443539781563</v>
      </c>
      <c r="W1249" s="257">
        <v>255150.3165390057</v>
      </c>
      <c r="X1249" s="257">
        <v>34790.683460994303</v>
      </c>
      <c r="Y1249" s="257">
        <v>73142.344699680645</v>
      </c>
      <c r="Z1249" s="257">
        <v>38351.6612386903</v>
      </c>
      <c r="AA1249" s="257">
        <v>34790.683460990345</v>
      </c>
      <c r="AB1249" s="257">
        <v>9155.4430160511329</v>
      </c>
      <c r="AC1249" s="257"/>
      <c r="AD1249" s="257">
        <v>73142.344699680645</v>
      </c>
      <c r="AE1249" s="257">
        <v>38351.6612386903</v>
      </c>
    </row>
    <row r="1250" spans="2:31">
      <c r="B1250" s="81">
        <v>41333</v>
      </c>
      <c r="C1250" s="81">
        <v>41333</v>
      </c>
      <c r="D1250" s="81">
        <v>41333</v>
      </c>
      <c r="E1250" s="203">
        <v>4051</v>
      </c>
      <c r="F1250" s="82" t="s">
        <v>1053</v>
      </c>
      <c r="G1250" s="82" t="s">
        <v>506</v>
      </c>
      <c r="H1250" s="195">
        <v>143016455</v>
      </c>
      <c r="I1250" s="20">
        <v>99</v>
      </c>
      <c r="J1250" s="19" t="s">
        <v>318</v>
      </c>
      <c r="K1250" s="196" t="s">
        <v>1331</v>
      </c>
      <c r="L1250" s="21">
        <v>39617</v>
      </c>
      <c r="M1250" s="21">
        <v>48753</v>
      </c>
      <c r="N1250" s="34">
        <v>300</v>
      </c>
      <c r="O1250" s="34">
        <v>55</v>
      </c>
      <c r="P1250" s="34">
        <v>228</v>
      </c>
      <c r="Q1250" s="34">
        <v>55</v>
      </c>
      <c r="R1250" s="52">
        <v>55</v>
      </c>
      <c r="S1250" s="356">
        <v>700110</v>
      </c>
      <c r="T1250" s="26">
        <v>0.03</v>
      </c>
      <c r="U1250" s="27">
        <v>8.6499999999999994E-2</v>
      </c>
      <c r="V1250" s="256">
        <v>4032.2213563778287</v>
      </c>
      <c r="W1250" s="257">
        <v>450613.90579254145</v>
      </c>
      <c r="X1250" s="257">
        <v>249496.09420745855</v>
      </c>
      <c r="Y1250" s="257">
        <v>169080.14028592283</v>
      </c>
      <c r="Z1250" s="257">
        <v>87406.754137192067</v>
      </c>
      <c r="AA1250" s="257">
        <v>81673.386148730759</v>
      </c>
      <c r="AB1250" s="257">
        <v>60185.461321974646</v>
      </c>
      <c r="AC1250" s="257"/>
      <c r="AD1250" s="257">
        <v>468732.56346159457</v>
      </c>
      <c r="AE1250" s="257">
        <v>219236.46925412823</v>
      </c>
    </row>
    <row r="1251" spans="2:31">
      <c r="B1251" s="81">
        <v>41333</v>
      </c>
      <c r="C1251" s="81">
        <v>41333</v>
      </c>
      <c r="D1251" s="81">
        <v>41333</v>
      </c>
      <c r="E1251" s="203">
        <v>575</v>
      </c>
      <c r="F1251" s="82" t="s">
        <v>1053</v>
      </c>
      <c r="G1251" s="82" t="s">
        <v>505</v>
      </c>
      <c r="H1251" s="195">
        <v>143019802</v>
      </c>
      <c r="I1251" s="20">
        <v>98</v>
      </c>
      <c r="J1251" s="19" t="s">
        <v>319</v>
      </c>
      <c r="K1251" s="196" t="s">
        <v>1333</v>
      </c>
      <c r="L1251" s="21">
        <v>39800</v>
      </c>
      <c r="M1251" s="21">
        <v>41624</v>
      </c>
      <c r="N1251" s="34">
        <v>60</v>
      </c>
      <c r="O1251" s="34">
        <v>49</v>
      </c>
      <c r="P1251" s="34">
        <v>60</v>
      </c>
      <c r="Q1251" s="34">
        <v>49</v>
      </c>
      <c r="R1251" s="52">
        <v>49</v>
      </c>
      <c r="S1251" s="356">
        <v>159000</v>
      </c>
      <c r="T1251" s="26">
        <v>0.05</v>
      </c>
      <c r="U1251" s="27">
        <v>0.104</v>
      </c>
      <c r="V1251" s="256">
        <v>3000.5261493977287</v>
      </c>
      <c r="W1251" s="257">
        <v>139921.22648987864</v>
      </c>
      <c r="X1251" s="257">
        <v>19078.773510121362</v>
      </c>
      <c r="Y1251" s="257">
        <v>38456.592652067506</v>
      </c>
      <c r="Z1251" s="257">
        <v>20221.108135578495</v>
      </c>
      <c r="AA1251" s="257">
        <v>18235.48451648901</v>
      </c>
      <c r="AB1251" s="257">
        <v>4100.2627280523984</v>
      </c>
      <c r="AC1251" s="257"/>
      <c r="AD1251" s="257">
        <v>40110.342473983408</v>
      </c>
      <c r="AE1251" s="257">
        <v>21031.568963864225</v>
      </c>
    </row>
    <row r="1252" spans="2:31">
      <c r="B1252" s="81">
        <v>41333</v>
      </c>
      <c r="C1252" s="81">
        <v>41333</v>
      </c>
      <c r="D1252" s="81">
        <v>41333</v>
      </c>
      <c r="E1252" s="203">
        <v>204</v>
      </c>
      <c r="F1252" s="82" t="s">
        <v>1053</v>
      </c>
      <c r="G1252" s="82" t="s">
        <v>505</v>
      </c>
      <c r="H1252" s="195">
        <v>143022498</v>
      </c>
      <c r="I1252" s="20">
        <v>99</v>
      </c>
      <c r="J1252" s="19" t="s">
        <v>320</v>
      </c>
      <c r="K1252" s="196" t="s">
        <v>1331</v>
      </c>
      <c r="L1252" s="21">
        <v>39051</v>
      </c>
      <c r="M1252" s="21">
        <v>45984</v>
      </c>
      <c r="N1252" s="34">
        <v>228</v>
      </c>
      <c r="O1252" s="34">
        <v>74</v>
      </c>
      <c r="P1252" s="34">
        <v>228</v>
      </c>
      <c r="Q1252" s="34">
        <v>74</v>
      </c>
      <c r="R1252" s="52">
        <v>74</v>
      </c>
      <c r="S1252" s="356">
        <v>500051</v>
      </c>
      <c r="T1252" s="26">
        <v>0.03</v>
      </c>
      <c r="U1252" s="27">
        <v>8.6499999999999994E-2</v>
      </c>
      <c r="V1252" s="256">
        <v>2879.9993165046776</v>
      </c>
      <c r="W1252" s="257">
        <v>321849.32968457264</v>
      </c>
      <c r="X1252" s="257">
        <v>178201.67031542736</v>
      </c>
      <c r="Y1252" s="257">
        <v>158622.62344333043</v>
      </c>
      <c r="Z1252" s="257">
        <v>80813.024479459695</v>
      </c>
      <c r="AA1252" s="257">
        <v>77809.59896387074</v>
      </c>
      <c r="AB1252" s="257">
        <v>57837.384225182563</v>
      </c>
      <c r="AC1252" s="257"/>
      <c r="AD1252" s="257">
        <v>334790.51447848725</v>
      </c>
      <c r="AE1252" s="257">
        <v>156588.84416305419</v>
      </c>
    </row>
    <row r="1253" spans="2:31">
      <c r="B1253" s="81">
        <v>41328</v>
      </c>
      <c r="C1253" s="81">
        <v>41328</v>
      </c>
      <c r="D1253" s="81">
        <v>41333</v>
      </c>
      <c r="E1253" s="203">
        <v>227</v>
      </c>
      <c r="F1253" s="82" t="s">
        <v>1054</v>
      </c>
      <c r="G1253" s="82" t="s">
        <v>505</v>
      </c>
      <c r="H1253" s="195">
        <v>143026604</v>
      </c>
      <c r="I1253" s="20">
        <v>98</v>
      </c>
      <c r="J1253" s="19" t="s">
        <v>321</v>
      </c>
      <c r="K1253" s="196" t="s">
        <v>1333</v>
      </c>
      <c r="L1253" s="21">
        <v>39503</v>
      </c>
      <c r="M1253" s="21">
        <v>41328</v>
      </c>
      <c r="N1253" s="34">
        <v>60</v>
      </c>
      <c r="O1253" s="34">
        <v>59</v>
      </c>
      <c r="P1253" s="34">
        <v>60</v>
      </c>
      <c r="Q1253" s="34">
        <v>59</v>
      </c>
      <c r="R1253" s="52">
        <v>59</v>
      </c>
      <c r="S1253" s="356">
        <v>285037</v>
      </c>
      <c r="T1253" s="26">
        <v>0.05</v>
      </c>
      <c r="U1253" s="27">
        <v>0.104</v>
      </c>
      <c r="V1253" s="256">
        <v>5378.9998241879275</v>
      </c>
      <c r="W1253" s="257">
        <v>250834.75871066379</v>
      </c>
      <c r="X1253" s="257">
        <v>34202.241289336205</v>
      </c>
      <c r="Y1253" s="257">
        <v>71859.013293342243</v>
      </c>
      <c r="Z1253" s="257">
        <v>37680.669949931354</v>
      </c>
      <c r="AA1253" s="257">
        <v>34178.343343410888</v>
      </c>
      <c r="AB1253" s="257">
        <v>8850.5799827668252</v>
      </c>
      <c r="AC1253" s="257"/>
      <c r="AD1253" s="257">
        <v>71905.23074060888</v>
      </c>
      <c r="AE1253" s="257">
        <v>37702.989451276531</v>
      </c>
    </row>
    <row r="1254" spans="2:31">
      <c r="B1254" s="81">
        <v>41333</v>
      </c>
      <c r="C1254" s="81">
        <v>41333</v>
      </c>
      <c r="D1254" s="81">
        <v>41333</v>
      </c>
      <c r="E1254" s="203">
        <v>2049</v>
      </c>
      <c r="F1254" s="82" t="s">
        <v>1053</v>
      </c>
      <c r="G1254" s="82" t="s">
        <v>505</v>
      </c>
      <c r="H1254" s="195">
        <v>143029476</v>
      </c>
      <c r="I1254" s="20">
        <v>98</v>
      </c>
      <c r="J1254" s="19" t="s">
        <v>322</v>
      </c>
      <c r="K1254" s="196" t="s">
        <v>1333</v>
      </c>
      <c r="L1254" s="21">
        <v>38975</v>
      </c>
      <c r="M1254" s="21">
        <v>41509</v>
      </c>
      <c r="N1254" s="34">
        <v>83</v>
      </c>
      <c r="O1254" s="34">
        <v>77</v>
      </c>
      <c r="P1254" s="34">
        <v>60</v>
      </c>
      <c r="Q1254" s="34">
        <v>60</v>
      </c>
      <c r="R1254" s="52">
        <v>77</v>
      </c>
      <c r="S1254" s="356">
        <v>396044</v>
      </c>
      <c r="T1254" s="26">
        <v>0.05</v>
      </c>
      <c r="U1254" s="27">
        <v>0.104</v>
      </c>
      <c r="V1254" s="256">
        <v>7473.8388573086422</v>
      </c>
      <c r="W1254" s="257">
        <v>348521.7749934434</v>
      </c>
      <c r="X1254" s="257">
        <v>47522.225006556604</v>
      </c>
      <c r="Y1254" s="257">
        <v>99908.556445070964</v>
      </c>
      <c r="Z1254" s="257">
        <v>52386.331438519745</v>
      </c>
      <c r="AA1254" s="257">
        <v>47522.22500655122</v>
      </c>
      <c r="AB1254" s="257">
        <v>16049.172480284467</v>
      </c>
      <c r="AC1254" s="257"/>
      <c r="AD1254" s="257">
        <v>99908.556445070964</v>
      </c>
      <c r="AE1254" s="257">
        <v>52386.331438519745</v>
      </c>
    </row>
    <row r="1255" spans="2:31">
      <c r="B1255" s="81">
        <v>41333</v>
      </c>
      <c r="C1255" s="81">
        <v>41333</v>
      </c>
      <c r="D1255" s="81">
        <v>41333</v>
      </c>
      <c r="E1255" s="203">
        <v>204</v>
      </c>
      <c r="F1255" s="82" t="s">
        <v>1053</v>
      </c>
      <c r="G1255" s="82" t="s">
        <v>505</v>
      </c>
      <c r="H1255" s="195">
        <v>143032264</v>
      </c>
      <c r="I1255" s="20">
        <v>98</v>
      </c>
      <c r="J1255" s="19" t="s">
        <v>323</v>
      </c>
      <c r="K1255" s="196" t="s">
        <v>1333</v>
      </c>
      <c r="L1255" s="21">
        <v>39230</v>
      </c>
      <c r="M1255" s="21">
        <v>41782</v>
      </c>
      <c r="N1255" s="34">
        <v>84</v>
      </c>
      <c r="O1255" s="34">
        <v>68</v>
      </c>
      <c r="P1255" s="34">
        <v>60</v>
      </c>
      <c r="Q1255" s="34">
        <v>60</v>
      </c>
      <c r="R1255" s="52">
        <v>68</v>
      </c>
      <c r="S1255" s="356">
        <v>250037</v>
      </c>
      <c r="T1255" s="26">
        <v>0.05</v>
      </c>
      <c r="U1255" s="27">
        <v>0.104</v>
      </c>
      <c r="V1255" s="256">
        <v>4718.5066466475464</v>
      </c>
      <c r="W1255" s="257">
        <v>220034.48872861502</v>
      </c>
      <c r="X1255" s="257">
        <v>30002.511271384981</v>
      </c>
      <c r="Y1255" s="257">
        <v>63075.910070235099</v>
      </c>
      <c r="Z1255" s="257">
        <v>33073.398798853588</v>
      </c>
      <c r="AA1255" s="257">
        <v>30002.511271381511</v>
      </c>
      <c r="AB1255" s="257">
        <v>8948.1173967288523</v>
      </c>
      <c r="AC1255" s="257"/>
      <c r="AD1255" s="257">
        <v>63075.910070235099</v>
      </c>
      <c r="AE1255" s="257">
        <v>33073.398798853588</v>
      </c>
    </row>
    <row r="1256" spans="2:31">
      <c r="B1256" s="81">
        <v>41333</v>
      </c>
      <c r="C1256" s="81">
        <v>41333</v>
      </c>
      <c r="D1256" s="81">
        <v>41333</v>
      </c>
      <c r="E1256" s="203">
        <v>10472</v>
      </c>
      <c r="F1256" s="82" t="s">
        <v>1053</v>
      </c>
      <c r="G1256" s="82" t="s">
        <v>506</v>
      </c>
      <c r="H1256" s="195">
        <v>143037134</v>
      </c>
      <c r="I1256" s="20">
        <v>99</v>
      </c>
      <c r="J1256" s="19" t="s">
        <v>324</v>
      </c>
      <c r="K1256" s="196" t="s">
        <v>1331</v>
      </c>
      <c r="L1256" s="21">
        <v>40053</v>
      </c>
      <c r="M1256" s="21">
        <v>47353</v>
      </c>
      <c r="N1256" s="34">
        <v>240</v>
      </c>
      <c r="O1256" s="34">
        <v>41</v>
      </c>
      <c r="P1256" s="34">
        <v>228</v>
      </c>
      <c r="Q1256" s="34">
        <v>41</v>
      </c>
      <c r="R1256" s="52">
        <v>41</v>
      </c>
      <c r="S1256" s="356">
        <v>1031559</v>
      </c>
      <c r="T1256" s="26">
        <v>0.03</v>
      </c>
      <c r="U1256" s="27">
        <v>8.6499999999999994E-2</v>
      </c>
      <c r="V1256" s="256">
        <v>5941.1724302806078</v>
      </c>
      <c r="W1256" s="257">
        <v>663945.42292703746</v>
      </c>
      <c r="X1256" s="257">
        <v>367613.57707296254</v>
      </c>
      <c r="Y1256" s="257">
        <v>188709.01290060091</v>
      </c>
      <c r="Z1256" s="257">
        <v>98612.702130861886</v>
      </c>
      <c r="AA1256" s="257">
        <v>90096.310769739022</v>
      </c>
      <c r="AB1256" s="257">
        <v>66105.950263120452</v>
      </c>
      <c r="AC1256" s="257"/>
      <c r="AD1256" s="257">
        <v>690641.8911769262</v>
      </c>
      <c r="AE1256" s="257">
        <v>323028.31410395366</v>
      </c>
    </row>
    <row r="1257" spans="2:31">
      <c r="B1257" s="81">
        <v>41333</v>
      </c>
      <c r="C1257" s="81">
        <v>41333</v>
      </c>
      <c r="D1257" s="81">
        <v>41333</v>
      </c>
      <c r="E1257" s="203">
        <v>10472</v>
      </c>
      <c r="F1257" s="82" t="s">
        <v>1053</v>
      </c>
      <c r="G1257" s="82" t="s">
        <v>506</v>
      </c>
      <c r="H1257" s="195">
        <v>143037908</v>
      </c>
      <c r="I1257" s="20">
        <v>99</v>
      </c>
      <c r="J1257" s="19" t="s">
        <v>325</v>
      </c>
      <c r="K1257" s="196" t="s">
        <v>1331</v>
      </c>
      <c r="L1257" s="21">
        <v>40137</v>
      </c>
      <c r="M1257" s="21">
        <v>47445</v>
      </c>
      <c r="N1257" s="34">
        <v>240</v>
      </c>
      <c r="O1257" s="34">
        <v>38</v>
      </c>
      <c r="P1257" s="34">
        <v>228</v>
      </c>
      <c r="Q1257" s="34">
        <v>38</v>
      </c>
      <c r="R1257" s="52">
        <v>38</v>
      </c>
      <c r="S1257" s="356">
        <v>600075</v>
      </c>
      <c r="T1257" s="26">
        <v>0.03</v>
      </c>
      <c r="U1257" s="27">
        <v>8.6499999999999994E-2</v>
      </c>
      <c r="V1257" s="256">
        <v>3456.0786596798011</v>
      </c>
      <c r="W1257" s="257">
        <v>386228.07775700861</v>
      </c>
      <c r="X1257" s="257">
        <v>213846.92224299139</v>
      </c>
      <c r="Y1257" s="257">
        <v>102074.78832460094</v>
      </c>
      <c r="Z1257" s="257">
        <v>53464.227197302163</v>
      </c>
      <c r="AA1257" s="257">
        <v>48610.561127298781</v>
      </c>
      <c r="AB1257" s="257">
        <v>35641.153707165235</v>
      </c>
      <c r="AC1257" s="257"/>
      <c r="AD1257" s="257">
        <v>401757.85664997832</v>
      </c>
      <c r="AE1257" s="257">
        <v>187910.93440698006</v>
      </c>
    </row>
    <row r="1258" spans="2:31">
      <c r="B1258" s="81">
        <v>41333</v>
      </c>
      <c r="C1258" s="81">
        <v>41333</v>
      </c>
      <c r="D1258" s="81">
        <v>41333</v>
      </c>
      <c r="E1258" s="203">
        <v>10472</v>
      </c>
      <c r="F1258" s="82" t="s">
        <v>1053</v>
      </c>
      <c r="G1258" s="82" t="s">
        <v>506</v>
      </c>
      <c r="H1258" s="195">
        <v>143038130</v>
      </c>
      <c r="I1258" s="20">
        <v>98</v>
      </c>
      <c r="J1258" s="19" t="s">
        <v>326</v>
      </c>
      <c r="K1258" s="196" t="s">
        <v>1333</v>
      </c>
      <c r="L1258" s="21">
        <v>40087</v>
      </c>
      <c r="M1258" s="21">
        <v>41897</v>
      </c>
      <c r="N1258" s="34">
        <v>60</v>
      </c>
      <c r="O1258" s="34">
        <v>40</v>
      </c>
      <c r="P1258" s="34">
        <v>60</v>
      </c>
      <c r="Q1258" s="34">
        <v>40</v>
      </c>
      <c r="R1258" s="52">
        <v>40</v>
      </c>
      <c r="S1258" s="356">
        <v>246324</v>
      </c>
      <c r="T1258" s="26">
        <v>0.05</v>
      </c>
      <c r="U1258" s="27">
        <v>0.104</v>
      </c>
      <c r="V1258" s="256">
        <v>4648.4377561273341</v>
      </c>
      <c r="W1258" s="257">
        <v>216767.02008737653</v>
      </c>
      <c r="X1258" s="257">
        <v>29556.979912623472</v>
      </c>
      <c r="Y1258" s="257">
        <v>54191.059315364233</v>
      </c>
      <c r="Z1258" s="257">
        <v>28636.24444347512</v>
      </c>
      <c r="AA1258" s="257">
        <v>25554.814871889113</v>
      </c>
      <c r="AB1258" s="257">
        <v>5185.4350723900825</v>
      </c>
      <c r="AC1258" s="257"/>
      <c r="AD1258" s="257">
        <v>62139.245280260904</v>
      </c>
      <c r="AE1258" s="257">
        <v>32582.26536764083</v>
      </c>
    </row>
    <row r="1259" spans="2:31">
      <c r="B1259" s="81">
        <v>41333</v>
      </c>
      <c r="C1259" s="81">
        <v>41333</v>
      </c>
      <c r="D1259" s="81">
        <v>41333</v>
      </c>
      <c r="E1259" s="203">
        <v>10419</v>
      </c>
      <c r="F1259" s="82" t="s">
        <v>1053</v>
      </c>
      <c r="G1259" s="82" t="s">
        <v>506</v>
      </c>
      <c r="H1259" s="195">
        <v>143039552</v>
      </c>
      <c r="I1259" s="20">
        <v>98</v>
      </c>
      <c r="J1259" s="19" t="s">
        <v>1106</v>
      </c>
      <c r="K1259" s="196" t="s">
        <v>1333</v>
      </c>
      <c r="L1259" s="21">
        <v>40081</v>
      </c>
      <c r="M1259" s="21">
        <v>42636</v>
      </c>
      <c r="N1259" s="34">
        <v>84</v>
      </c>
      <c r="O1259" s="34">
        <v>40</v>
      </c>
      <c r="P1259" s="34">
        <v>60</v>
      </c>
      <c r="Q1259" s="34">
        <v>40</v>
      </c>
      <c r="R1259" s="52">
        <v>40</v>
      </c>
      <c r="S1259" s="356">
        <v>1005000</v>
      </c>
      <c r="T1259" s="26">
        <v>0.05</v>
      </c>
      <c r="U1259" s="27">
        <v>0.104</v>
      </c>
      <c r="V1259" s="256">
        <v>18965.589812230926</v>
      </c>
      <c r="W1259" s="257">
        <v>884407.7523416857</v>
      </c>
      <c r="X1259" s="257">
        <v>120592.2476583143</v>
      </c>
      <c r="Y1259" s="257">
        <v>221099.09960840631</v>
      </c>
      <c r="Z1259" s="257">
        <v>116835.65412096473</v>
      </c>
      <c r="AA1259" s="257">
        <v>104263.44548744158</v>
      </c>
      <c r="AB1259" s="257">
        <v>21156.534676897245</v>
      </c>
      <c r="AC1259" s="257"/>
      <c r="AD1259" s="257">
        <v>253527.63639215936</v>
      </c>
      <c r="AE1259" s="257">
        <v>132935.38873385888</v>
      </c>
    </row>
    <row r="1260" spans="2:31">
      <c r="B1260" s="81">
        <v>41333</v>
      </c>
      <c r="C1260" s="81">
        <v>41333</v>
      </c>
      <c r="D1260" s="81">
        <v>41333</v>
      </c>
      <c r="E1260" s="203">
        <v>3407</v>
      </c>
      <c r="F1260" s="82" t="s">
        <v>1053</v>
      </c>
      <c r="G1260" s="82" t="s">
        <v>505</v>
      </c>
      <c r="H1260" s="195">
        <v>143039870</v>
      </c>
      <c r="I1260" s="20">
        <v>97</v>
      </c>
      <c r="J1260" s="19" t="s">
        <v>759</v>
      </c>
      <c r="K1260" s="196" t="s">
        <v>1333</v>
      </c>
      <c r="L1260" s="21">
        <v>40137</v>
      </c>
      <c r="M1260" s="21">
        <v>41935</v>
      </c>
      <c r="N1260" s="34">
        <v>59</v>
      </c>
      <c r="O1260" s="34">
        <v>38</v>
      </c>
      <c r="P1260" s="34">
        <v>59</v>
      </c>
      <c r="Q1260" s="34">
        <v>38</v>
      </c>
      <c r="R1260" s="52">
        <v>38</v>
      </c>
      <c r="S1260" s="356">
        <v>25311</v>
      </c>
      <c r="T1260" s="26">
        <v>0</v>
      </c>
      <c r="U1260" s="27">
        <v>0.104</v>
      </c>
      <c r="V1260" s="256">
        <v>429</v>
      </c>
      <c r="W1260" s="257">
        <v>19749.605441049163</v>
      </c>
      <c r="X1260" s="257">
        <v>5561.3945589508367</v>
      </c>
      <c r="Y1260" s="257">
        <v>4756.7593687122981</v>
      </c>
      <c r="Z1260" s="257">
        <v>0</v>
      </c>
      <c r="AA1260" s="257">
        <v>4756.7593687122981</v>
      </c>
      <c r="AB1260" s="257">
        <v>926.89909315847274</v>
      </c>
      <c r="AC1260" s="257"/>
      <c r="AD1260" s="257">
        <v>5561.3945589505965</v>
      </c>
      <c r="AE1260" s="257">
        <v>0</v>
      </c>
    </row>
    <row r="1261" spans="2:31">
      <c r="B1261" s="81">
        <v>41333</v>
      </c>
      <c r="C1261" s="81">
        <v>41333</v>
      </c>
      <c r="D1261" s="81">
        <v>41333</v>
      </c>
      <c r="E1261" s="203">
        <v>9030</v>
      </c>
      <c r="F1261" s="82" t="s">
        <v>1053</v>
      </c>
      <c r="G1261" s="82" t="s">
        <v>505</v>
      </c>
      <c r="H1261" s="195">
        <v>143041115</v>
      </c>
      <c r="I1261" s="20">
        <v>98</v>
      </c>
      <c r="J1261" s="19" t="s">
        <v>540</v>
      </c>
      <c r="K1261" s="196" t="s">
        <v>1333</v>
      </c>
      <c r="L1261" s="21">
        <v>40065</v>
      </c>
      <c r="M1261" s="21">
        <v>41874</v>
      </c>
      <c r="N1261" s="34">
        <v>59</v>
      </c>
      <c r="O1261" s="34">
        <v>41</v>
      </c>
      <c r="P1261" s="34">
        <v>59</v>
      </c>
      <c r="Q1261" s="34">
        <v>41</v>
      </c>
      <c r="R1261" s="52">
        <v>41</v>
      </c>
      <c r="S1261" s="356">
        <v>167500</v>
      </c>
      <c r="T1261" s="26">
        <v>0.05</v>
      </c>
      <c r="U1261" s="27">
        <v>0.104</v>
      </c>
      <c r="V1261" s="256">
        <v>3208.1054366352073</v>
      </c>
      <c r="W1261" s="257">
        <v>147689.54915345009</v>
      </c>
      <c r="X1261" s="257">
        <v>19810.450846549909</v>
      </c>
      <c r="Y1261" s="257">
        <v>37096.921149603921</v>
      </c>
      <c r="Z1261" s="257">
        <v>19554.575528117337</v>
      </c>
      <c r="AA1261" s="257">
        <v>17542.345621486584</v>
      </c>
      <c r="AB1261" s="257">
        <v>3562.4056346866068</v>
      </c>
      <c r="AC1261" s="257"/>
      <c r="AD1261" s="257">
        <v>41588.671608025339</v>
      </c>
      <c r="AE1261" s="257">
        <v>21778.22076147766</v>
      </c>
    </row>
    <row r="1262" spans="2:31">
      <c r="B1262" s="81">
        <v>41333</v>
      </c>
      <c r="C1262" s="81">
        <v>41333</v>
      </c>
      <c r="D1262" s="81">
        <v>41333</v>
      </c>
      <c r="E1262" s="203">
        <v>10321</v>
      </c>
      <c r="F1262" s="82" t="s">
        <v>1053</v>
      </c>
      <c r="G1262" s="82" t="s">
        <v>505</v>
      </c>
      <c r="H1262" s="195">
        <v>143135888</v>
      </c>
      <c r="I1262" s="20">
        <v>99</v>
      </c>
      <c r="J1262" s="19" t="s">
        <v>327</v>
      </c>
      <c r="K1262" s="196" t="s">
        <v>1331</v>
      </c>
      <c r="L1262" s="21">
        <v>40445</v>
      </c>
      <c r="M1262" s="21">
        <v>47757</v>
      </c>
      <c r="N1262" s="34">
        <v>240</v>
      </c>
      <c r="O1262" s="34">
        <v>28</v>
      </c>
      <c r="P1262" s="34">
        <v>228</v>
      </c>
      <c r="Q1262" s="34">
        <v>28</v>
      </c>
      <c r="R1262" s="52">
        <v>28</v>
      </c>
      <c r="S1262" s="356">
        <v>453413</v>
      </c>
      <c r="T1262" s="26">
        <v>0.03</v>
      </c>
      <c r="U1262" s="27">
        <v>8.6499999999999994E-2</v>
      </c>
      <c r="V1262" s="256">
        <v>2611.3918982150526</v>
      </c>
      <c r="W1262" s="257">
        <v>291831.57342005341</v>
      </c>
      <c r="X1262" s="257">
        <v>161581.42657994659</v>
      </c>
      <c r="Y1262" s="257">
        <v>57427.319514822731</v>
      </c>
      <c r="Z1262" s="257">
        <v>30311.595169562082</v>
      </c>
      <c r="AA1262" s="257">
        <v>27115.724345260649</v>
      </c>
      <c r="AB1262" s="257">
        <v>19843.333088765368</v>
      </c>
      <c r="AC1262" s="257"/>
      <c r="AD1262" s="257">
        <v>303565.77937297232</v>
      </c>
      <c r="AE1262" s="257">
        <v>141984.35279302104</v>
      </c>
    </row>
    <row r="1263" spans="2:31">
      <c r="B1263" s="81">
        <v>41333</v>
      </c>
      <c r="C1263" s="81">
        <v>41333</v>
      </c>
      <c r="D1263" s="81">
        <v>41333</v>
      </c>
      <c r="E1263" s="203">
        <v>609</v>
      </c>
      <c r="F1263" s="82" t="s">
        <v>1053</v>
      </c>
      <c r="G1263" s="82" t="s">
        <v>505</v>
      </c>
      <c r="H1263" s="195">
        <v>143990656</v>
      </c>
      <c r="I1263" s="20">
        <v>98</v>
      </c>
      <c r="J1263" s="19" t="s">
        <v>744</v>
      </c>
      <c r="K1263" s="196" t="s">
        <v>1333</v>
      </c>
      <c r="L1263" s="21">
        <v>40259</v>
      </c>
      <c r="M1263" s="21">
        <v>42088</v>
      </c>
      <c r="N1263" s="34">
        <v>60</v>
      </c>
      <c r="O1263" s="34">
        <v>34</v>
      </c>
      <c r="P1263" s="34">
        <v>60</v>
      </c>
      <c r="Q1263" s="34">
        <v>34</v>
      </c>
      <c r="R1263" s="52">
        <v>34</v>
      </c>
      <c r="S1263" s="356">
        <v>225437</v>
      </c>
      <c r="T1263" s="26">
        <v>0.05</v>
      </c>
      <c r="U1263" s="27">
        <v>0.104</v>
      </c>
      <c r="V1263" s="256">
        <v>4254.2742990048791</v>
      </c>
      <c r="W1263" s="257">
        <v>198386.29896980358</v>
      </c>
      <c r="X1263" s="257">
        <v>27050.701030196418</v>
      </c>
      <c r="Y1263" s="257">
        <v>44912.977903841718</v>
      </c>
      <c r="Z1263" s="257">
        <v>23832.413235975568</v>
      </c>
      <c r="AA1263" s="257">
        <v>21080.564667866151</v>
      </c>
      <c r="AB1263" s="257">
        <v>4033.8764694152555</v>
      </c>
      <c r="AC1263" s="257"/>
      <c r="AD1263" s="257">
        <v>56870.158970486751</v>
      </c>
      <c r="AE1263" s="257">
        <v>29819.457940293432</v>
      </c>
    </row>
    <row r="1264" spans="2:31">
      <c r="B1264" s="81">
        <v>41333</v>
      </c>
      <c r="C1264" s="81">
        <v>41333</v>
      </c>
      <c r="D1264" s="81">
        <v>41333</v>
      </c>
      <c r="E1264" s="203">
        <v>336</v>
      </c>
      <c r="F1264" s="82" t="s">
        <v>1053</v>
      </c>
      <c r="G1264" s="82" t="s">
        <v>505</v>
      </c>
      <c r="H1264" s="195">
        <v>283050173</v>
      </c>
      <c r="I1264" s="20">
        <v>98</v>
      </c>
      <c r="J1264" s="19" t="s">
        <v>328</v>
      </c>
      <c r="K1264" s="196" t="s">
        <v>1333</v>
      </c>
      <c r="L1264" s="21">
        <v>39555</v>
      </c>
      <c r="M1264" s="21">
        <v>42117</v>
      </c>
      <c r="N1264" s="34">
        <v>84</v>
      </c>
      <c r="O1264" s="34">
        <v>58</v>
      </c>
      <c r="P1264" s="34">
        <v>60</v>
      </c>
      <c r="Q1264" s="34">
        <v>58</v>
      </c>
      <c r="R1264" s="52">
        <v>58</v>
      </c>
      <c r="S1264" s="356">
        <v>460028</v>
      </c>
      <c r="T1264" s="26">
        <v>0.05</v>
      </c>
      <c r="U1264" s="27">
        <v>0.104</v>
      </c>
      <c r="V1264" s="256">
        <v>8681.295870787033</v>
      </c>
      <c r="W1264" s="257">
        <v>404828.18855148356</v>
      </c>
      <c r="X1264" s="257">
        <v>55199.811448516441</v>
      </c>
      <c r="Y1264" s="257">
        <v>115826.43028511811</v>
      </c>
      <c r="Z1264" s="257">
        <v>60741.835792294878</v>
      </c>
      <c r="AA1264" s="257">
        <v>55084.594492823235</v>
      </c>
      <c r="AB1264" s="257">
        <v>14042.057298306814</v>
      </c>
      <c r="AC1264" s="257"/>
      <c r="AD1264" s="257">
        <v>116049.5636957336</v>
      </c>
      <c r="AE1264" s="257">
        <v>60849.752247223463</v>
      </c>
    </row>
    <row r="1265" spans="2:31">
      <c r="B1265" s="81">
        <v>41333</v>
      </c>
      <c r="C1265" s="81">
        <v>41333</v>
      </c>
      <c r="D1265" s="81">
        <v>41333</v>
      </c>
      <c r="E1265" s="203">
        <v>336</v>
      </c>
      <c r="F1265" s="82" t="s">
        <v>1053</v>
      </c>
      <c r="G1265" s="82" t="s">
        <v>505</v>
      </c>
      <c r="H1265" s="195">
        <v>283050319</v>
      </c>
      <c r="I1265" s="20">
        <v>98</v>
      </c>
      <c r="J1265" s="19" t="s">
        <v>1029</v>
      </c>
      <c r="K1265" s="196" t="s">
        <v>1333</v>
      </c>
      <c r="L1265" s="21">
        <v>40373</v>
      </c>
      <c r="M1265" s="21">
        <v>42208</v>
      </c>
      <c r="N1265" s="34">
        <v>60</v>
      </c>
      <c r="O1265" s="34">
        <v>31</v>
      </c>
      <c r="P1265" s="34">
        <v>60</v>
      </c>
      <c r="Q1265" s="34">
        <v>31</v>
      </c>
      <c r="R1265" s="52">
        <v>31</v>
      </c>
      <c r="S1265" s="356">
        <v>266695</v>
      </c>
      <c r="T1265" s="26">
        <v>0.05</v>
      </c>
      <c r="U1265" s="27">
        <v>0.104</v>
      </c>
      <c r="V1265" s="256">
        <v>5032.8636566894802</v>
      </c>
      <c r="W1265" s="257">
        <v>234693.65722464269</v>
      </c>
      <c r="X1265" s="257">
        <v>32001.342775357305</v>
      </c>
      <c r="Y1265" s="257">
        <v>49892.093272259139</v>
      </c>
      <c r="Z1265" s="257">
        <v>26534.769462363212</v>
      </c>
      <c r="AA1265" s="257">
        <v>23357.323809895926</v>
      </c>
      <c r="AB1265" s="257">
        <v>4351.0597633161251</v>
      </c>
      <c r="AC1265" s="257"/>
      <c r="AD1265" s="257">
        <v>67278.162176723286</v>
      </c>
      <c r="AE1265" s="257">
        <v>35276.819401369619</v>
      </c>
    </row>
    <row r="1266" spans="2:31">
      <c r="B1266" s="81">
        <v>41333</v>
      </c>
      <c r="C1266" s="81">
        <v>41333</v>
      </c>
      <c r="D1266" s="81">
        <v>41333</v>
      </c>
      <c r="E1266" s="203">
        <v>10464</v>
      </c>
      <c r="F1266" s="82" t="s">
        <v>1053</v>
      </c>
      <c r="G1266" s="82" t="s">
        <v>505</v>
      </c>
      <c r="H1266" s="195">
        <v>143992500</v>
      </c>
      <c r="I1266" s="20">
        <v>98</v>
      </c>
      <c r="J1266" s="19" t="s">
        <v>1651</v>
      </c>
      <c r="K1266" s="196" t="s">
        <v>1332</v>
      </c>
      <c r="L1266" s="21">
        <v>40631</v>
      </c>
      <c r="M1266" s="21">
        <v>42461</v>
      </c>
      <c r="N1266" s="34">
        <v>60</v>
      </c>
      <c r="O1266" s="34">
        <v>22</v>
      </c>
      <c r="P1266" s="34">
        <v>60</v>
      </c>
      <c r="Q1266" s="34">
        <v>22</v>
      </c>
      <c r="R1266" s="52">
        <v>22</v>
      </c>
      <c r="S1266" s="356">
        <v>40676</v>
      </c>
      <c r="T1266" s="26">
        <v>0.05</v>
      </c>
      <c r="U1266" s="27">
        <v>9.4E-2</v>
      </c>
      <c r="V1266" s="256">
        <v>767.60629970378625</v>
      </c>
      <c r="W1266" s="257">
        <v>36634.627804726522</v>
      </c>
      <c r="X1266" s="257">
        <v>4041.3721952734777</v>
      </c>
      <c r="Y1266" s="257">
        <v>5396.501595234773</v>
      </c>
      <c r="Z1266" s="257">
        <v>3136.6271939760545</v>
      </c>
      <c r="AA1266" s="257">
        <v>2259.8744012587185</v>
      </c>
      <c r="AB1266" s="257">
        <v>389.95696621059875</v>
      </c>
      <c r="AC1266" s="257"/>
      <c r="AD1266" s="257">
        <v>9421.7501775008568</v>
      </c>
      <c r="AE1266" s="257">
        <v>5380.3779822273009</v>
      </c>
    </row>
    <row r="1267" spans="2:31">
      <c r="B1267" s="81">
        <v>41333</v>
      </c>
      <c r="C1267" s="81">
        <v>41333</v>
      </c>
      <c r="D1267" s="81">
        <v>41333</v>
      </c>
      <c r="E1267" s="203">
        <v>10331</v>
      </c>
      <c r="F1267" s="82" t="s">
        <v>1053</v>
      </c>
      <c r="G1267" s="82" t="s">
        <v>505</v>
      </c>
      <c r="H1267" s="195">
        <v>143992942</v>
      </c>
      <c r="I1267" s="20">
        <v>98</v>
      </c>
      <c r="J1267" s="19" t="s">
        <v>329</v>
      </c>
      <c r="K1267" s="196" t="s">
        <v>1332</v>
      </c>
      <c r="L1267" s="21">
        <v>40609</v>
      </c>
      <c r="M1267" s="21">
        <v>42430</v>
      </c>
      <c r="N1267" s="34">
        <v>60</v>
      </c>
      <c r="O1267" s="34">
        <v>23</v>
      </c>
      <c r="P1267" s="34">
        <v>60</v>
      </c>
      <c r="Q1267" s="34">
        <v>23</v>
      </c>
      <c r="R1267" s="52">
        <v>23</v>
      </c>
      <c r="S1267" s="356">
        <v>110458</v>
      </c>
      <c r="T1267" s="26">
        <v>0.05</v>
      </c>
      <c r="U1267" s="27">
        <v>9.4E-2</v>
      </c>
      <c r="V1267" s="256">
        <v>2084.4787258501528</v>
      </c>
      <c r="W1267" s="257">
        <v>99483.423100955901</v>
      </c>
      <c r="X1267" s="257">
        <v>10974.576899044099</v>
      </c>
      <c r="Y1267" s="257">
        <v>15189.363436871243</v>
      </c>
      <c r="Z1267" s="257">
        <v>8822.3450263835857</v>
      </c>
      <c r="AA1267" s="257">
        <v>6367.0184104876571</v>
      </c>
      <c r="AB1267" s="257">
        <v>1107.0845117456768</v>
      </c>
      <c r="AC1267" s="257"/>
      <c r="AD1267" s="257">
        <v>25585.300450053852</v>
      </c>
      <c r="AE1267" s="257">
        <v>14610.723551009529</v>
      </c>
    </row>
    <row r="1268" spans="2:31">
      <c r="B1268" s="81">
        <v>41333</v>
      </c>
      <c r="C1268" s="81">
        <v>41333</v>
      </c>
      <c r="D1268" s="81">
        <v>41333</v>
      </c>
      <c r="E1268" s="203">
        <v>4018</v>
      </c>
      <c r="F1268" s="82" t="s">
        <v>1053</v>
      </c>
      <c r="G1268" s="82" t="s">
        <v>505</v>
      </c>
      <c r="H1268" s="195">
        <v>141999818</v>
      </c>
      <c r="I1268" s="20">
        <v>98</v>
      </c>
      <c r="J1268" s="19" t="s">
        <v>20</v>
      </c>
      <c r="K1268" s="196" t="s">
        <v>1332</v>
      </c>
      <c r="L1268" s="21">
        <v>40640</v>
      </c>
      <c r="M1268" s="21">
        <v>42461</v>
      </c>
      <c r="N1268" s="34">
        <v>60</v>
      </c>
      <c r="O1268" s="34">
        <v>22</v>
      </c>
      <c r="P1268" s="34">
        <v>60</v>
      </c>
      <c r="Q1268" s="34">
        <v>22</v>
      </c>
      <c r="R1268" s="52">
        <v>22</v>
      </c>
      <c r="S1268" s="356">
        <v>120166</v>
      </c>
      <c r="T1268" s="26">
        <v>0.05</v>
      </c>
      <c r="U1268" s="27">
        <v>9.4E-2</v>
      </c>
      <c r="V1268" s="256">
        <v>2267.6806620662105</v>
      </c>
      <c r="W1268" s="257">
        <v>108226.88280024503</v>
      </c>
      <c r="X1268" s="257">
        <v>11939.117199754968</v>
      </c>
      <c r="Y1268" s="257">
        <v>15942.47248237245</v>
      </c>
      <c r="Z1268" s="257">
        <v>9266.2981461138388</v>
      </c>
      <c r="AA1268" s="257">
        <v>6676.1743362586112</v>
      </c>
      <c r="AB1268" s="257">
        <v>1152.0200806781111</v>
      </c>
      <c r="AC1268" s="257"/>
      <c r="AD1268" s="257">
        <v>27833.956923728187</v>
      </c>
      <c r="AE1268" s="257">
        <v>15894.839723972998</v>
      </c>
    </row>
    <row r="1269" spans="2:31">
      <c r="B1269" s="81">
        <v>41333</v>
      </c>
      <c r="C1269" s="81">
        <v>41333</v>
      </c>
      <c r="D1269" s="81">
        <v>41333</v>
      </c>
      <c r="E1269" s="203">
        <v>23</v>
      </c>
      <c r="F1269" s="82" t="s">
        <v>1053</v>
      </c>
      <c r="G1269" s="82" t="s">
        <v>505</v>
      </c>
      <c r="H1269" s="195">
        <v>143996441</v>
      </c>
      <c r="I1269" s="20">
        <v>98</v>
      </c>
      <c r="J1269" s="19" t="s">
        <v>1207</v>
      </c>
      <c r="K1269" s="196" t="s">
        <v>1337</v>
      </c>
      <c r="L1269" s="21">
        <v>40772</v>
      </c>
      <c r="M1269" s="21">
        <v>42614</v>
      </c>
      <c r="N1269" s="34">
        <v>61</v>
      </c>
      <c r="O1269" s="34">
        <v>18</v>
      </c>
      <c r="P1269" s="34">
        <v>60</v>
      </c>
      <c r="Q1269" s="34">
        <v>18</v>
      </c>
      <c r="R1269" s="52">
        <v>18</v>
      </c>
      <c r="S1269" s="356">
        <v>106472</v>
      </c>
      <c r="T1269" s="26">
        <v>0.05</v>
      </c>
      <c r="U1269" s="27">
        <v>9.9000000000000005E-2</v>
      </c>
      <c r="V1269" s="256">
        <v>2009.2579885451257</v>
      </c>
      <c r="W1269" s="257">
        <v>94785.82524141857</v>
      </c>
      <c r="X1269" s="257">
        <v>11686.17475858143</v>
      </c>
      <c r="Y1269" s="257">
        <v>12456.247299715125</v>
      </c>
      <c r="Z1269" s="257">
        <v>6964.7839622117226</v>
      </c>
      <c r="AA1269" s="257">
        <v>5491.4633375034027</v>
      </c>
      <c r="AB1269" s="257">
        <v>922.59274409853401</v>
      </c>
      <c r="AC1269" s="257"/>
      <c r="AD1269" s="257">
        <v>25769.654071290639</v>
      </c>
      <c r="AE1269" s="257">
        <v>14083.479312707881</v>
      </c>
    </row>
    <row r="1270" spans="2:31">
      <c r="B1270" s="81">
        <v>41333</v>
      </c>
      <c r="C1270" s="81">
        <v>41333</v>
      </c>
      <c r="D1270" s="81">
        <v>41333</v>
      </c>
      <c r="E1270" s="203">
        <v>10321</v>
      </c>
      <c r="F1270" s="82" t="s">
        <v>1053</v>
      </c>
      <c r="G1270" s="82" t="s">
        <v>505</v>
      </c>
      <c r="H1270" s="195">
        <v>143996115</v>
      </c>
      <c r="I1270" s="20">
        <v>98</v>
      </c>
      <c r="J1270" s="19" t="s">
        <v>1662</v>
      </c>
      <c r="K1270" s="196" t="s">
        <v>1337</v>
      </c>
      <c r="L1270" s="21">
        <v>40864</v>
      </c>
      <c r="M1270" s="21">
        <v>42705</v>
      </c>
      <c r="N1270" s="34">
        <v>61</v>
      </c>
      <c r="O1270" s="34">
        <v>14</v>
      </c>
      <c r="P1270" s="34">
        <v>60</v>
      </c>
      <c r="Q1270" s="34">
        <v>14</v>
      </c>
      <c r="R1270" s="52">
        <v>14</v>
      </c>
      <c r="S1270" s="356">
        <v>229214</v>
      </c>
      <c r="T1270" s="26">
        <v>0.05</v>
      </c>
      <c r="U1270" s="27">
        <v>9.9000000000000005E-2</v>
      </c>
      <c r="V1270" s="256">
        <v>4325.5509484783079</v>
      </c>
      <c r="W1270" s="257">
        <v>204055.88461648615</v>
      </c>
      <c r="X1270" s="257">
        <v>25158.115383513854</v>
      </c>
      <c r="Y1270" s="257">
        <v>21517.938695815712</v>
      </c>
      <c r="Z1270" s="257">
        <v>12071.292470949173</v>
      </c>
      <c r="AA1270" s="257">
        <v>9446.6462248665393</v>
      </c>
      <c r="AB1270" s="257">
        <v>1544.7965586368155</v>
      </c>
      <c r="AC1270" s="257"/>
      <c r="AD1270" s="257">
        <v>55477.172292215939</v>
      </c>
      <c r="AE1270" s="257">
        <v>30319.056908699211</v>
      </c>
    </row>
    <row r="1271" spans="2:31">
      <c r="B1271" s="81">
        <v>41333</v>
      </c>
      <c r="C1271" s="81">
        <v>41333</v>
      </c>
      <c r="D1271" s="81">
        <v>41333</v>
      </c>
      <c r="E1271" s="203">
        <v>10472</v>
      </c>
      <c r="F1271" s="82" t="s">
        <v>1053</v>
      </c>
      <c r="G1271" s="82" t="s">
        <v>506</v>
      </c>
      <c r="H1271" s="195">
        <v>143989585</v>
      </c>
      <c r="I1271" s="20">
        <v>99</v>
      </c>
      <c r="J1271" s="19" t="s">
        <v>330</v>
      </c>
      <c r="K1271" s="196" t="s">
        <v>1335</v>
      </c>
      <c r="L1271" s="21">
        <v>40912</v>
      </c>
      <c r="M1271" s="21">
        <v>47484</v>
      </c>
      <c r="N1271" s="34">
        <v>216</v>
      </c>
      <c r="O1271" s="34">
        <v>13</v>
      </c>
      <c r="P1271" s="34">
        <v>216</v>
      </c>
      <c r="Q1271" s="34">
        <v>13</v>
      </c>
      <c r="R1271" s="52">
        <v>13</v>
      </c>
      <c r="S1271" s="356">
        <v>2300061</v>
      </c>
      <c r="T1271" s="26">
        <v>0.03</v>
      </c>
      <c r="U1271" s="27">
        <v>8.1500000000000003E-2</v>
      </c>
      <c r="V1271" s="256">
        <v>13794.001516948583</v>
      </c>
      <c r="W1271" s="257">
        <v>1560304.0217926651</v>
      </c>
      <c r="X1271" s="257">
        <v>739756.97820733488</v>
      </c>
      <c r="Y1271" s="257">
        <v>136025.36566902103</v>
      </c>
      <c r="Z1271" s="257">
        <v>73168.963290958229</v>
      </c>
      <c r="AA1271" s="257">
        <v>62856.402378062805</v>
      </c>
      <c r="AB1271" s="257">
        <v>42179.125950418216</v>
      </c>
      <c r="AC1271" s="257"/>
      <c r="AD1271" s="257">
        <v>1419200.3058682722</v>
      </c>
      <c r="AE1271" s="257">
        <v>679443.32766083733</v>
      </c>
    </row>
    <row r="1272" spans="2:31">
      <c r="B1272" s="81">
        <v>41333</v>
      </c>
      <c r="C1272" s="81">
        <v>41333</v>
      </c>
      <c r="D1272" s="81">
        <v>41333</v>
      </c>
      <c r="E1272" s="203">
        <v>10146</v>
      </c>
      <c r="F1272" s="82" t="s">
        <v>1053</v>
      </c>
      <c r="G1272" s="82" t="s">
        <v>505</v>
      </c>
      <c r="H1272" s="195">
        <v>143998460</v>
      </c>
      <c r="I1272" s="20">
        <v>98</v>
      </c>
      <c r="J1272" s="19" t="s">
        <v>66</v>
      </c>
      <c r="K1272" s="196" t="s">
        <v>1338</v>
      </c>
      <c r="L1272" s="21">
        <v>41060</v>
      </c>
      <c r="M1272" s="21">
        <v>42870</v>
      </c>
      <c r="N1272" s="34">
        <v>60</v>
      </c>
      <c r="O1272" s="34">
        <v>8</v>
      </c>
      <c r="P1272" s="34">
        <v>60</v>
      </c>
      <c r="Q1272" s="34">
        <v>8</v>
      </c>
      <c r="R1272" s="52">
        <v>8</v>
      </c>
      <c r="S1272" s="356">
        <v>237393</v>
      </c>
      <c r="T1272" s="26">
        <v>0.05</v>
      </c>
      <c r="U1272" s="27">
        <v>9.4E-2</v>
      </c>
      <c r="V1272" s="256">
        <v>4479.8987684526728</v>
      </c>
      <c r="W1272" s="257">
        <v>213806.77053907569</v>
      </c>
      <c r="X1272" s="257">
        <v>23586.229460924311</v>
      </c>
      <c r="Y1272" s="257">
        <v>12773.576429215726</v>
      </c>
      <c r="Z1272" s="257">
        <v>7502.4329879407414</v>
      </c>
      <c r="AA1272" s="257">
        <v>5271.1434412749841</v>
      </c>
      <c r="AB1272" s="257">
        <v>827.5869986289232</v>
      </c>
      <c r="AC1272" s="257"/>
      <c r="AD1272" s="257">
        <v>54987.155568085895</v>
      </c>
      <c r="AE1272" s="257">
        <v>31400.926107161129</v>
      </c>
    </row>
    <row r="1273" spans="2:31">
      <c r="B1273" s="81">
        <v>41333</v>
      </c>
      <c r="C1273" s="81">
        <v>41333</v>
      </c>
      <c r="D1273" s="81">
        <v>41333</v>
      </c>
      <c r="E1273" s="203">
        <v>3316</v>
      </c>
      <c r="F1273" s="82" t="s">
        <v>1053</v>
      </c>
      <c r="G1273" s="82" t="s">
        <v>505</v>
      </c>
      <c r="H1273" s="195">
        <v>143998452</v>
      </c>
      <c r="I1273" s="20">
        <v>98</v>
      </c>
      <c r="J1273" s="19" t="s">
        <v>1022</v>
      </c>
      <c r="K1273" s="196" t="s">
        <v>1338</v>
      </c>
      <c r="L1273" s="21">
        <v>41051</v>
      </c>
      <c r="M1273" s="21">
        <v>42887</v>
      </c>
      <c r="N1273" s="34">
        <v>60</v>
      </c>
      <c r="O1273" s="34">
        <v>8</v>
      </c>
      <c r="P1273" s="34">
        <v>60</v>
      </c>
      <c r="Q1273" s="34">
        <v>8</v>
      </c>
      <c r="R1273" s="52">
        <v>8</v>
      </c>
      <c r="S1273" s="356">
        <v>225076</v>
      </c>
      <c r="T1273" s="26">
        <v>0.05</v>
      </c>
      <c r="U1273" s="27">
        <v>9.4E-2</v>
      </c>
      <c r="V1273" s="256">
        <v>4247.4617836593916</v>
      </c>
      <c r="W1273" s="257">
        <v>202713.52856172257</v>
      </c>
      <c r="X1273" s="257">
        <v>22362.471438277425</v>
      </c>
      <c r="Y1273" s="257">
        <v>12110.826723543487</v>
      </c>
      <c r="Z1273" s="257">
        <v>7113.1735442652071</v>
      </c>
      <c r="AA1273" s="257">
        <v>4997.6531792782798</v>
      </c>
      <c r="AB1273" s="257">
        <v>784.6481206413132</v>
      </c>
      <c r="AC1273" s="257"/>
      <c r="AD1273" s="257">
        <v>52134.178457842099</v>
      </c>
      <c r="AE1273" s="257">
        <v>29771.707019564165</v>
      </c>
    </row>
    <row r="1274" spans="2:31">
      <c r="B1274" s="81">
        <v>41333</v>
      </c>
      <c r="C1274" s="81">
        <v>41333</v>
      </c>
      <c r="D1274" s="81">
        <v>41333</v>
      </c>
      <c r="E1274" s="203">
        <v>229</v>
      </c>
      <c r="F1274" s="82" t="s">
        <v>1053</v>
      </c>
      <c r="G1274" s="82" t="s">
        <v>505</v>
      </c>
      <c r="H1274" s="195">
        <v>143998037</v>
      </c>
      <c r="I1274" s="20">
        <v>98</v>
      </c>
      <c r="J1274" s="19" t="s">
        <v>167</v>
      </c>
      <c r="K1274" s="196" t="s">
        <v>1338</v>
      </c>
      <c r="L1274" s="21">
        <v>41047</v>
      </c>
      <c r="M1274" s="21">
        <v>42887</v>
      </c>
      <c r="N1274" s="34">
        <v>60</v>
      </c>
      <c r="O1274" s="34">
        <v>8</v>
      </c>
      <c r="P1274" s="34">
        <v>60</v>
      </c>
      <c r="Q1274" s="34">
        <v>8</v>
      </c>
      <c r="R1274" s="52">
        <v>8</v>
      </c>
      <c r="S1274" s="356">
        <v>240522</v>
      </c>
      <c r="T1274" s="26">
        <v>0.05</v>
      </c>
      <c r="U1274" s="27">
        <v>9.4E-2</v>
      </c>
      <c r="V1274" s="256">
        <v>4538.9468585247823</v>
      </c>
      <c r="W1274" s="257">
        <v>216624.88811211605</v>
      </c>
      <c r="X1274" s="257">
        <v>23897.111887883948</v>
      </c>
      <c r="Y1274" s="257">
        <v>12941.940789778237</v>
      </c>
      <c r="Z1274" s="257">
        <v>7601.3201194874446</v>
      </c>
      <c r="AA1274" s="257">
        <v>5340.6206702907921</v>
      </c>
      <c r="AB1274" s="257">
        <v>838.4951539608403</v>
      </c>
      <c r="AC1274" s="257"/>
      <c r="AD1274" s="257">
        <v>55711.923399372157</v>
      </c>
      <c r="AE1274" s="257">
        <v>31814.81151148774</v>
      </c>
    </row>
    <row r="1275" spans="2:31">
      <c r="B1275" s="81">
        <v>41333</v>
      </c>
      <c r="C1275" s="81">
        <v>41333</v>
      </c>
      <c r="D1275" s="81">
        <v>41333</v>
      </c>
      <c r="E1275" s="203">
        <v>3269</v>
      </c>
      <c r="F1275" s="82" t="s">
        <v>1053</v>
      </c>
      <c r="G1275" s="82" t="s">
        <v>505</v>
      </c>
      <c r="H1275" s="195">
        <v>143998398</v>
      </c>
      <c r="I1275" s="20">
        <v>98</v>
      </c>
      <c r="J1275" s="19" t="s">
        <v>307</v>
      </c>
      <c r="K1275" s="196" t="s">
        <v>1338</v>
      </c>
      <c r="L1275" s="21">
        <v>41106</v>
      </c>
      <c r="M1275" s="21">
        <v>42948</v>
      </c>
      <c r="N1275" s="34">
        <v>61</v>
      </c>
      <c r="O1275" s="34">
        <v>7</v>
      </c>
      <c r="P1275" s="34">
        <v>60</v>
      </c>
      <c r="Q1275" s="34">
        <v>7</v>
      </c>
      <c r="R1275" s="52">
        <v>7</v>
      </c>
      <c r="S1275" s="356">
        <v>158350</v>
      </c>
      <c r="T1275" s="26">
        <v>0.05</v>
      </c>
      <c r="U1275" s="27">
        <v>9.4E-2</v>
      </c>
      <c r="V1275" s="256">
        <v>2988.2598475291215</v>
      </c>
      <c r="W1275" s="257">
        <v>142617.10376827721</v>
      </c>
      <c r="X1275" s="257">
        <v>15732.896231722785</v>
      </c>
      <c r="Y1275" s="257">
        <v>7508.3264108716867</v>
      </c>
      <c r="Z1275" s="257">
        <v>4413.3799229817032</v>
      </c>
      <c r="AA1275" s="257">
        <v>3094.9464878899835</v>
      </c>
      <c r="AB1275" s="257">
        <v>483.02751588622584</v>
      </c>
      <c r="AC1275" s="257"/>
      <c r="AD1275" s="257">
        <v>36678.487083470849</v>
      </c>
      <c r="AE1275" s="257">
        <v>20945.590851747787</v>
      </c>
    </row>
    <row r="1276" spans="2:31">
      <c r="B1276" s="81">
        <v>41333</v>
      </c>
      <c r="C1276" s="81">
        <v>41333</v>
      </c>
      <c r="D1276" s="81">
        <v>41333</v>
      </c>
      <c r="E1276" s="203">
        <v>10002</v>
      </c>
      <c r="F1276" s="82" t="s">
        <v>1053</v>
      </c>
      <c r="G1276" s="82" t="s">
        <v>505</v>
      </c>
      <c r="H1276" s="195">
        <v>143998983</v>
      </c>
      <c r="I1276" s="20">
        <v>98</v>
      </c>
      <c r="J1276" s="19" t="s">
        <v>157</v>
      </c>
      <c r="K1276" s="196" t="s">
        <v>1338</v>
      </c>
      <c r="L1276" s="21">
        <v>41103</v>
      </c>
      <c r="M1276" s="21">
        <v>42917</v>
      </c>
      <c r="N1276" s="34">
        <v>60</v>
      </c>
      <c r="O1276" s="34">
        <v>7</v>
      </c>
      <c r="P1276" s="34">
        <v>60</v>
      </c>
      <c r="Q1276" s="34">
        <v>7</v>
      </c>
      <c r="R1276" s="52">
        <v>7</v>
      </c>
      <c r="S1276" s="356">
        <v>220092</v>
      </c>
      <c r="T1276" s="26">
        <v>0.05</v>
      </c>
      <c r="U1276" s="27">
        <v>9.4E-2</v>
      </c>
      <c r="V1276" s="256">
        <v>4153.4075551776414</v>
      </c>
      <c r="W1276" s="257">
        <v>198224.71488833393</v>
      </c>
      <c r="X1276" s="257">
        <v>21867.285111666075</v>
      </c>
      <c r="Y1276" s="257">
        <v>10435.88617885426</v>
      </c>
      <c r="Z1276" s="257">
        <v>6134.1939627968995</v>
      </c>
      <c r="AA1276" s="257">
        <v>4301.6922160573604</v>
      </c>
      <c r="AB1276" s="257">
        <v>671.36401658623913</v>
      </c>
      <c r="AC1276" s="257"/>
      <c r="AD1276" s="257">
        <v>50979.73842232571</v>
      </c>
      <c r="AE1276" s="257">
        <v>29112.453310659155</v>
      </c>
    </row>
    <row r="1277" spans="2:31" ht="13.8" thickBot="1">
      <c r="B1277" s="83">
        <v>41333</v>
      </c>
      <c r="C1277" s="83">
        <v>41333</v>
      </c>
      <c r="D1277" s="83">
        <v>41333</v>
      </c>
      <c r="E1277" s="204">
        <v>4252</v>
      </c>
      <c r="F1277" s="84" t="s">
        <v>1053</v>
      </c>
      <c r="G1277" s="84" t="s">
        <v>505</v>
      </c>
      <c r="H1277" s="197">
        <v>143999491</v>
      </c>
      <c r="I1277" s="87">
        <v>98</v>
      </c>
      <c r="J1277" s="86" t="s">
        <v>1754</v>
      </c>
      <c r="K1277" s="198" t="s">
        <v>1338</v>
      </c>
      <c r="L1277" s="88">
        <v>41095</v>
      </c>
      <c r="M1277" s="88">
        <v>42917</v>
      </c>
      <c r="N1277" s="89">
        <v>60</v>
      </c>
      <c r="O1277" s="89">
        <v>7</v>
      </c>
      <c r="P1277" s="89">
        <v>60</v>
      </c>
      <c r="Q1277" s="89">
        <v>7</v>
      </c>
      <c r="R1277" s="90">
        <v>7</v>
      </c>
      <c r="S1277" s="357">
        <v>225312</v>
      </c>
      <c r="T1277" s="91">
        <v>0.05</v>
      </c>
      <c r="U1277" s="92">
        <v>9.4E-2</v>
      </c>
      <c r="V1277" s="258">
        <v>4251.9153947993773</v>
      </c>
      <c r="W1277" s="259">
        <v>202926.08073405793</v>
      </c>
      <c r="X1277" s="259">
        <v>22385.919265942066</v>
      </c>
      <c r="Y1277" s="259">
        <v>10683.397791514502</v>
      </c>
      <c r="Z1277" s="259">
        <v>6279.6808159573948</v>
      </c>
      <c r="AA1277" s="259">
        <v>4403.7169755571076</v>
      </c>
      <c r="AB1277" s="259">
        <v>687.28699500699327</v>
      </c>
      <c r="AC1277" s="259"/>
      <c r="AD1277" s="259">
        <v>52188.842953905783</v>
      </c>
      <c r="AE1277" s="259">
        <v>29802.923687963368</v>
      </c>
    </row>
    <row r="1278" spans="2:31">
      <c r="B1278" s="81">
        <v>41364</v>
      </c>
      <c r="C1278" s="81">
        <v>41364</v>
      </c>
      <c r="D1278" s="81">
        <v>41364</v>
      </c>
      <c r="E1278" s="203">
        <v>4157</v>
      </c>
      <c r="F1278" s="82" t="s">
        <v>1053</v>
      </c>
      <c r="G1278" s="82" t="s">
        <v>505</v>
      </c>
      <c r="H1278" s="19" t="s">
        <v>688</v>
      </c>
      <c r="I1278" s="20">
        <v>98</v>
      </c>
      <c r="J1278" s="19" t="s">
        <v>212</v>
      </c>
      <c r="K1278" s="103" t="s">
        <v>1333</v>
      </c>
      <c r="L1278" s="21">
        <v>39717</v>
      </c>
      <c r="M1278" s="21">
        <v>41570</v>
      </c>
      <c r="N1278" s="34">
        <v>61</v>
      </c>
      <c r="O1278" s="34">
        <v>53</v>
      </c>
      <c r="P1278" s="34">
        <v>60</v>
      </c>
      <c r="Q1278" s="34">
        <v>53</v>
      </c>
      <c r="R1278" s="52">
        <v>53</v>
      </c>
      <c r="S1278" s="356">
        <v>152197</v>
      </c>
      <c r="T1278" s="26">
        <v>0.05</v>
      </c>
      <c r="U1278" s="27">
        <v>0.104</v>
      </c>
      <c r="V1278" s="256">
        <v>2872.1451469175231</v>
      </c>
      <c r="W1278" s="257">
        <v>133934.53401308216</v>
      </c>
      <c r="X1278" s="257">
        <v>18262.465986917843</v>
      </c>
      <c r="Y1278" s="257">
        <v>37714.936963888867</v>
      </c>
      <c r="Z1278" s="257">
        <v>19800.770525547501</v>
      </c>
      <c r="AA1278" s="257">
        <v>17914.166438341366</v>
      </c>
      <c r="AB1278" s="257">
        <v>4245.2223566080957</v>
      </c>
      <c r="AC1278" s="257"/>
      <c r="AD1278" s="257">
        <v>38394.174801967638</v>
      </c>
      <c r="AE1278" s="257">
        <v>20131.708815051843</v>
      </c>
    </row>
    <row r="1279" spans="2:31">
      <c r="B1279" s="81">
        <v>41364</v>
      </c>
      <c r="C1279" s="81">
        <v>41364</v>
      </c>
      <c r="D1279" s="81">
        <v>41364</v>
      </c>
      <c r="E1279" s="203">
        <v>321</v>
      </c>
      <c r="F1279" s="82" t="s">
        <v>1053</v>
      </c>
      <c r="G1279" s="82" t="s">
        <v>505</v>
      </c>
      <c r="H1279" s="19" t="s">
        <v>652</v>
      </c>
      <c r="I1279" s="20">
        <v>98</v>
      </c>
      <c r="J1279" s="19" t="s">
        <v>884</v>
      </c>
      <c r="K1279" s="103" t="s">
        <v>1333</v>
      </c>
      <c r="L1279" s="21">
        <v>40105</v>
      </c>
      <c r="M1279" s="21">
        <v>41937</v>
      </c>
      <c r="N1279" s="34">
        <v>60</v>
      </c>
      <c r="O1279" s="34">
        <v>40</v>
      </c>
      <c r="P1279" s="34">
        <v>60</v>
      </c>
      <c r="Q1279" s="34">
        <v>40</v>
      </c>
      <c r="R1279" s="52">
        <v>40</v>
      </c>
      <c r="S1279" s="356">
        <v>250000</v>
      </c>
      <c r="T1279" s="26">
        <v>0.05</v>
      </c>
      <c r="U1279" s="27">
        <v>0.104</v>
      </c>
      <c r="V1279" s="256">
        <v>4717.8084110027185</v>
      </c>
      <c r="W1279" s="257">
        <v>220001.92844320546</v>
      </c>
      <c r="X1279" s="257">
        <v>29998.071556794544</v>
      </c>
      <c r="Y1279" s="257">
        <v>54999.776021991631</v>
      </c>
      <c r="Z1279" s="257">
        <v>29063.595552478779</v>
      </c>
      <c r="AA1279" s="257">
        <v>25936.180469512852</v>
      </c>
      <c r="AB1279" s="257">
        <v>5262.8195713674641</v>
      </c>
      <c r="AC1279" s="257"/>
      <c r="AD1279" s="257">
        <v>63066.576216955058</v>
      </c>
      <c r="AE1279" s="257">
        <v>33068.504660163882</v>
      </c>
    </row>
    <row r="1280" spans="2:31">
      <c r="B1280" s="81">
        <v>41364</v>
      </c>
      <c r="C1280" s="81">
        <v>41364</v>
      </c>
      <c r="D1280" s="81">
        <v>41364</v>
      </c>
      <c r="E1280" s="203">
        <v>10325</v>
      </c>
      <c r="F1280" s="82" t="s">
        <v>1053</v>
      </c>
      <c r="G1280" s="82" t="s">
        <v>505</v>
      </c>
      <c r="H1280" s="19" t="s">
        <v>653</v>
      </c>
      <c r="I1280" s="20">
        <v>98</v>
      </c>
      <c r="J1280" s="19" t="s">
        <v>770</v>
      </c>
      <c r="K1280" s="103" t="s">
        <v>1333</v>
      </c>
      <c r="L1280" s="21">
        <v>40128</v>
      </c>
      <c r="M1280" s="21">
        <v>41968</v>
      </c>
      <c r="N1280" s="34">
        <v>60</v>
      </c>
      <c r="O1280" s="34">
        <v>40</v>
      </c>
      <c r="P1280" s="34">
        <v>60</v>
      </c>
      <c r="Q1280" s="34">
        <v>40</v>
      </c>
      <c r="R1280" s="52">
        <v>40</v>
      </c>
      <c r="S1280" s="356">
        <v>250000</v>
      </c>
      <c r="T1280" s="26">
        <v>0.05</v>
      </c>
      <c r="U1280" s="27">
        <v>0.104</v>
      </c>
      <c r="V1280" s="256">
        <v>4717.8084110027185</v>
      </c>
      <c r="W1280" s="257">
        <v>220001.92844320546</v>
      </c>
      <c r="X1280" s="257">
        <v>29998.071556794544</v>
      </c>
      <c r="Y1280" s="257">
        <v>54999.776021991631</v>
      </c>
      <c r="Z1280" s="257">
        <v>29063.595552478779</v>
      </c>
      <c r="AA1280" s="257">
        <v>25936.180469512852</v>
      </c>
      <c r="AB1280" s="257">
        <v>5262.8195713674641</v>
      </c>
      <c r="AC1280" s="257"/>
      <c r="AD1280" s="257">
        <v>63066.576216955058</v>
      </c>
      <c r="AE1280" s="257">
        <v>33068.504660163882</v>
      </c>
    </row>
    <row r="1281" spans="2:31">
      <c r="B1281" s="81">
        <v>41364</v>
      </c>
      <c r="C1281" s="81">
        <v>41364</v>
      </c>
      <c r="D1281" s="81">
        <v>41364</v>
      </c>
      <c r="E1281" s="203">
        <v>129</v>
      </c>
      <c r="F1281" s="82" t="s">
        <v>1053</v>
      </c>
      <c r="G1281" s="82" t="s">
        <v>505</v>
      </c>
      <c r="H1281" s="19" t="s">
        <v>636</v>
      </c>
      <c r="I1281" s="20">
        <v>98</v>
      </c>
      <c r="J1281" s="19" t="s">
        <v>71</v>
      </c>
      <c r="K1281" s="103" t="s">
        <v>1333</v>
      </c>
      <c r="L1281" s="21">
        <v>40394</v>
      </c>
      <c r="M1281" s="21">
        <v>42217</v>
      </c>
      <c r="N1281" s="34">
        <v>60</v>
      </c>
      <c r="O1281" s="34">
        <v>31</v>
      </c>
      <c r="P1281" s="34">
        <v>60</v>
      </c>
      <c r="Q1281" s="34">
        <v>31</v>
      </c>
      <c r="R1281" s="52">
        <v>31</v>
      </c>
      <c r="S1281" s="356">
        <v>240766</v>
      </c>
      <c r="T1281" s="26">
        <v>0.05</v>
      </c>
      <c r="U1281" s="27">
        <v>0.104</v>
      </c>
      <c r="V1281" s="256">
        <v>4543.5514395339223</v>
      </c>
      <c r="W1281" s="257">
        <v>211875.93721422719</v>
      </c>
      <c r="X1281" s="257">
        <v>28890.06278577281</v>
      </c>
      <c r="Y1281" s="257">
        <v>45041.413332791199</v>
      </c>
      <c r="Z1281" s="257">
        <v>23954.968426012259</v>
      </c>
      <c r="AA1281" s="257">
        <v>21086.444906778939</v>
      </c>
      <c r="AB1281" s="257">
        <v>3928.0348524515662</v>
      </c>
      <c r="AC1281" s="257"/>
      <c r="AD1281" s="257">
        <v>60737.149157805616</v>
      </c>
      <c r="AE1281" s="257">
        <v>31847.086372036061</v>
      </c>
    </row>
    <row r="1282" spans="2:31">
      <c r="B1282" s="81">
        <v>41364</v>
      </c>
      <c r="C1282" s="81">
        <v>41364</v>
      </c>
      <c r="D1282" s="81">
        <v>41364</v>
      </c>
      <c r="E1282" s="203">
        <v>206</v>
      </c>
      <c r="F1282" s="82" t="s">
        <v>1053</v>
      </c>
      <c r="G1282" s="82" t="s">
        <v>505</v>
      </c>
      <c r="H1282" s="19" t="s">
        <v>555</v>
      </c>
      <c r="I1282" s="20">
        <v>99</v>
      </c>
      <c r="J1282" s="19" t="s">
        <v>1369</v>
      </c>
      <c r="K1282" s="103" t="s">
        <v>1331</v>
      </c>
      <c r="L1282" s="21">
        <v>40001</v>
      </c>
      <c r="M1282" s="21">
        <v>43639</v>
      </c>
      <c r="N1282" s="34">
        <v>120</v>
      </c>
      <c r="O1282" s="34">
        <v>44</v>
      </c>
      <c r="P1282" s="34">
        <v>120</v>
      </c>
      <c r="Q1282" s="34">
        <v>44</v>
      </c>
      <c r="R1282" s="52">
        <v>44</v>
      </c>
      <c r="S1282" s="356">
        <v>397196</v>
      </c>
      <c r="T1282" s="26">
        <v>0.03</v>
      </c>
      <c r="U1282" s="27">
        <v>8.6499999999999994E-2</v>
      </c>
      <c r="V1282" s="256">
        <v>3835.3541551222138</v>
      </c>
      <c r="W1282" s="257">
        <v>307346.22709828615</v>
      </c>
      <c r="X1282" s="257">
        <v>89849.772901713848</v>
      </c>
      <c r="Y1282" s="257">
        <v>85231.650596343476</v>
      </c>
      <c r="Z1282" s="257">
        <v>36727.940549317638</v>
      </c>
      <c r="AA1282" s="257">
        <v>48503.710047025837</v>
      </c>
      <c r="AB1282" s="257">
        <v>17339.429858225481</v>
      </c>
      <c r="AC1282" s="257"/>
      <c r="AD1282" s="257">
        <v>152896.27151637466</v>
      </c>
      <c r="AE1282" s="257">
        <v>63046.498614656863</v>
      </c>
    </row>
    <row r="1283" spans="2:31">
      <c r="B1283" s="81">
        <v>41364</v>
      </c>
      <c r="C1283" s="81">
        <v>41364</v>
      </c>
      <c r="D1283" s="81">
        <v>41364</v>
      </c>
      <c r="E1283" s="203">
        <v>4040</v>
      </c>
      <c r="F1283" s="82" t="s">
        <v>1053</v>
      </c>
      <c r="G1283" s="82" t="s">
        <v>505</v>
      </c>
      <c r="H1283" s="19" t="s">
        <v>590</v>
      </c>
      <c r="I1283" s="20">
        <v>98</v>
      </c>
      <c r="J1283" s="19" t="s">
        <v>1186</v>
      </c>
      <c r="K1283" s="103" t="s">
        <v>1333</v>
      </c>
      <c r="L1283" s="21">
        <v>39393</v>
      </c>
      <c r="M1283" s="21">
        <v>41935</v>
      </c>
      <c r="N1283" s="34">
        <v>84</v>
      </c>
      <c r="O1283" s="34">
        <v>64</v>
      </c>
      <c r="P1283" s="34">
        <v>60</v>
      </c>
      <c r="Q1283" s="34">
        <v>60</v>
      </c>
      <c r="R1283" s="52">
        <v>64</v>
      </c>
      <c r="S1283" s="356">
        <v>361371</v>
      </c>
      <c r="T1283" s="26">
        <v>0.05</v>
      </c>
      <c r="U1283" s="27">
        <v>0.104</v>
      </c>
      <c r="V1283" s="256">
        <v>6819.5165731698535</v>
      </c>
      <c r="W1283" s="257">
        <v>318009.26753379835</v>
      </c>
      <c r="X1283" s="257">
        <v>43361.732466201647</v>
      </c>
      <c r="Y1283" s="257">
        <v>91161.726856389054</v>
      </c>
      <c r="Z1283" s="257">
        <v>47799.994390192354</v>
      </c>
      <c r="AA1283" s="257">
        <v>43361.7324661967</v>
      </c>
      <c r="AB1283" s="257">
        <v>12171.714376477656</v>
      </c>
      <c r="AC1283" s="257"/>
      <c r="AD1283" s="257">
        <v>91161.726856389054</v>
      </c>
      <c r="AE1283" s="257">
        <v>47799.994390192354</v>
      </c>
    </row>
    <row r="1284" spans="2:31">
      <c r="B1284" s="81">
        <v>41364</v>
      </c>
      <c r="C1284" s="81">
        <v>41364</v>
      </c>
      <c r="D1284" s="81">
        <v>41364</v>
      </c>
      <c r="E1284" s="203">
        <v>125</v>
      </c>
      <c r="F1284" s="82" t="s">
        <v>1053</v>
      </c>
      <c r="G1284" s="82" t="s">
        <v>505</v>
      </c>
      <c r="H1284" s="19" t="s">
        <v>132</v>
      </c>
      <c r="I1284" s="20">
        <v>99</v>
      </c>
      <c r="J1284" s="19" t="s">
        <v>139</v>
      </c>
      <c r="K1284" s="103" t="s">
        <v>1331</v>
      </c>
      <c r="L1284" s="21">
        <v>37753</v>
      </c>
      <c r="M1284" s="21">
        <v>45039</v>
      </c>
      <c r="N1284" s="34">
        <v>240</v>
      </c>
      <c r="O1284" s="34">
        <v>118</v>
      </c>
      <c r="P1284" s="34">
        <v>228</v>
      </c>
      <c r="Q1284" s="34">
        <v>118</v>
      </c>
      <c r="R1284" s="52">
        <v>118</v>
      </c>
      <c r="S1284" s="356">
        <v>996958</v>
      </c>
      <c r="T1284" s="26">
        <v>0.03</v>
      </c>
      <c r="U1284" s="27">
        <v>8.6499999999999994E-2</v>
      </c>
      <c r="V1284" s="256">
        <v>5741.8910442812239</v>
      </c>
      <c r="W1284" s="257">
        <v>641675.07718947111</v>
      </c>
      <c r="X1284" s="257">
        <v>355282.92281052889</v>
      </c>
      <c r="Y1284" s="257">
        <v>470941.26741061528</v>
      </c>
      <c r="Z1284" s="257">
        <v>232190.61727599951</v>
      </c>
      <c r="AA1284" s="257">
        <v>238750.65013461577</v>
      </c>
      <c r="AB1284" s="257">
        <v>183874.49513878251</v>
      </c>
      <c r="AC1284" s="257"/>
      <c r="AD1284" s="257">
        <v>667476.0809066341</v>
      </c>
      <c r="AE1284" s="257">
        <v>312193.15809609456</v>
      </c>
    </row>
    <row r="1285" spans="2:31">
      <c r="B1285" s="81">
        <v>41356</v>
      </c>
      <c r="C1285" s="81">
        <v>41356</v>
      </c>
      <c r="D1285" s="81">
        <v>41364</v>
      </c>
      <c r="E1285" s="203">
        <v>300</v>
      </c>
      <c r="F1285" s="82" t="s">
        <v>1054</v>
      </c>
      <c r="G1285" s="82" t="s">
        <v>505</v>
      </c>
      <c r="H1285" s="19" t="s">
        <v>1774</v>
      </c>
      <c r="I1285" s="20">
        <v>98</v>
      </c>
      <c r="J1285" s="19" t="s">
        <v>1128</v>
      </c>
      <c r="K1285" s="103" t="s">
        <v>1333</v>
      </c>
      <c r="L1285" s="21">
        <v>39539</v>
      </c>
      <c r="M1285" s="21">
        <v>41356</v>
      </c>
      <c r="N1285" s="34">
        <v>60</v>
      </c>
      <c r="O1285" s="34">
        <v>59</v>
      </c>
      <c r="P1285" s="34">
        <v>60</v>
      </c>
      <c r="Q1285" s="34">
        <v>59</v>
      </c>
      <c r="R1285" s="52">
        <v>59</v>
      </c>
      <c r="S1285" s="356">
        <v>280846</v>
      </c>
      <c r="T1285" s="26">
        <v>0.05</v>
      </c>
      <c r="U1285" s="27">
        <v>0.104</v>
      </c>
      <c r="V1285" s="256">
        <v>5299.9104839858774</v>
      </c>
      <c r="W1285" s="257">
        <v>247146.64638224189</v>
      </c>
      <c r="X1285" s="257">
        <v>33699.353617758112</v>
      </c>
      <c r="Y1285" s="257">
        <v>70802.444761143241</v>
      </c>
      <c r="Z1285" s="257">
        <v>37126.637709344461</v>
      </c>
      <c r="AA1285" s="257">
        <v>33675.80705179878</v>
      </c>
      <c r="AB1285" s="257">
        <v>8720.4467695075818</v>
      </c>
      <c r="AC1285" s="257"/>
      <c r="AD1285" s="257">
        <v>70847.9826569078</v>
      </c>
      <c r="AE1285" s="257">
        <v>37148.629039153529</v>
      </c>
    </row>
    <row r="1286" spans="2:31">
      <c r="B1286" s="81">
        <v>41356</v>
      </c>
      <c r="C1286" s="81">
        <v>41356</v>
      </c>
      <c r="D1286" s="81">
        <v>41364</v>
      </c>
      <c r="E1286" s="203">
        <v>4000</v>
      </c>
      <c r="F1286" s="82" t="s">
        <v>1054</v>
      </c>
      <c r="G1286" s="82" t="s">
        <v>505</v>
      </c>
      <c r="H1286" s="19" t="s">
        <v>713</v>
      </c>
      <c r="I1286" s="20">
        <v>98</v>
      </c>
      <c r="J1286" s="19" t="s">
        <v>681</v>
      </c>
      <c r="K1286" s="103" t="s">
        <v>1333</v>
      </c>
      <c r="L1286" s="21">
        <v>39539</v>
      </c>
      <c r="M1286" s="21">
        <v>41356</v>
      </c>
      <c r="N1286" s="34">
        <v>60</v>
      </c>
      <c r="O1286" s="34">
        <v>59</v>
      </c>
      <c r="P1286" s="34">
        <v>60</v>
      </c>
      <c r="Q1286" s="34">
        <v>59</v>
      </c>
      <c r="R1286" s="52">
        <v>59</v>
      </c>
      <c r="S1286" s="356">
        <v>49288</v>
      </c>
      <c r="T1286" s="26">
        <v>0.05</v>
      </c>
      <c r="U1286" s="27">
        <v>0.104</v>
      </c>
      <c r="V1286" s="256">
        <v>930.12536384600799</v>
      </c>
      <c r="W1286" s="257">
        <v>43373.820196434841</v>
      </c>
      <c r="X1286" s="257">
        <v>5914.1798035651591</v>
      </c>
      <c r="Y1286" s="257">
        <v>12425.709810313234</v>
      </c>
      <c r="Z1286" s="257">
        <v>6515.6623894168624</v>
      </c>
      <c r="AA1286" s="257">
        <v>5910.0474208963715</v>
      </c>
      <c r="AB1286" s="257">
        <v>1530.4237210980016</v>
      </c>
      <c r="AC1286" s="257"/>
      <c r="AD1286" s="257">
        <v>12433.701634325127</v>
      </c>
      <c r="AE1286" s="257">
        <v>6519.521830760621</v>
      </c>
    </row>
    <row r="1287" spans="2:31">
      <c r="B1287" s="81">
        <v>41356</v>
      </c>
      <c r="C1287" s="81">
        <v>41356</v>
      </c>
      <c r="D1287" s="81">
        <v>41364</v>
      </c>
      <c r="E1287" s="203">
        <v>4106</v>
      </c>
      <c r="F1287" s="82" t="s">
        <v>1054</v>
      </c>
      <c r="G1287" s="82" t="s">
        <v>505</v>
      </c>
      <c r="H1287" s="19" t="s">
        <v>464</v>
      </c>
      <c r="I1287" s="20">
        <v>98</v>
      </c>
      <c r="J1287" s="19" t="s">
        <v>293</v>
      </c>
      <c r="K1287" s="103" t="s">
        <v>1333</v>
      </c>
      <c r="L1287" s="21">
        <v>39538</v>
      </c>
      <c r="M1287" s="21">
        <v>41356</v>
      </c>
      <c r="N1287" s="34">
        <v>60</v>
      </c>
      <c r="O1287" s="34">
        <v>59</v>
      </c>
      <c r="P1287" s="34">
        <v>60</v>
      </c>
      <c r="Q1287" s="34">
        <v>59</v>
      </c>
      <c r="R1287" s="52">
        <v>59</v>
      </c>
      <c r="S1287" s="356">
        <v>500020</v>
      </c>
      <c r="T1287" s="26">
        <v>0.05</v>
      </c>
      <c r="U1287" s="27">
        <v>0.104</v>
      </c>
      <c r="V1287" s="256">
        <v>9435.9942466783159</v>
      </c>
      <c r="W1287" s="257">
        <v>440021.45704068628</v>
      </c>
      <c r="X1287" s="257">
        <v>59998.542959313723</v>
      </c>
      <c r="Y1287" s="257">
        <v>126057.12180150994</v>
      </c>
      <c r="Z1287" s="257">
        <v>66100.50129760227</v>
      </c>
      <c r="AA1287" s="257">
        <v>59956.620503907674</v>
      </c>
      <c r="AB1287" s="257">
        <v>15525.938748243463</v>
      </c>
      <c r="AC1287" s="257"/>
      <c r="AD1287" s="257">
        <v>126138.19776000748</v>
      </c>
      <c r="AE1287" s="257">
        <v>66139.654800700519</v>
      </c>
    </row>
    <row r="1288" spans="2:31">
      <c r="B1288" s="81">
        <v>41364</v>
      </c>
      <c r="C1288" s="81">
        <v>41364</v>
      </c>
      <c r="D1288" s="81">
        <v>41364</v>
      </c>
      <c r="E1288" s="203">
        <v>495</v>
      </c>
      <c r="F1288" s="82" t="s">
        <v>1053</v>
      </c>
      <c r="G1288" s="82" t="s">
        <v>505</v>
      </c>
      <c r="H1288" s="19" t="s">
        <v>934</v>
      </c>
      <c r="I1288" s="20">
        <v>98</v>
      </c>
      <c r="J1288" s="19" t="s">
        <v>1588</v>
      </c>
      <c r="K1288" s="103" t="s">
        <v>1333</v>
      </c>
      <c r="L1288" s="21">
        <v>39805</v>
      </c>
      <c r="M1288" s="21">
        <v>42361</v>
      </c>
      <c r="N1288" s="34">
        <v>84</v>
      </c>
      <c r="O1288" s="34">
        <v>50</v>
      </c>
      <c r="P1288" s="34">
        <v>60</v>
      </c>
      <c r="Q1288" s="34">
        <v>50</v>
      </c>
      <c r="R1288" s="52">
        <v>50</v>
      </c>
      <c r="S1288" s="356">
        <v>600000</v>
      </c>
      <c r="T1288" s="26">
        <v>0.05</v>
      </c>
      <c r="U1288" s="27">
        <v>0.104</v>
      </c>
      <c r="V1288" s="256">
        <v>11322.740186406523</v>
      </c>
      <c r="W1288" s="257">
        <v>528004.62826369307</v>
      </c>
      <c r="X1288" s="257">
        <v>71995.37173630693</v>
      </c>
      <c r="Y1288" s="257">
        <v>146144.56721957296</v>
      </c>
      <c r="Z1288" s="257">
        <v>76812.28426657118</v>
      </c>
      <c r="AA1288" s="257">
        <v>69332.282953001777</v>
      </c>
      <c r="AB1288" s="257">
        <v>15788.458714102395</v>
      </c>
      <c r="AC1288" s="257"/>
      <c r="AD1288" s="257">
        <v>151359.78292069226</v>
      </c>
      <c r="AE1288" s="257">
        <v>79364.411184393306</v>
      </c>
    </row>
    <row r="1289" spans="2:31">
      <c r="B1289" s="81">
        <v>41364</v>
      </c>
      <c r="C1289" s="81">
        <v>41364</v>
      </c>
      <c r="D1289" s="81">
        <v>41364</v>
      </c>
      <c r="E1289" s="203">
        <v>10331</v>
      </c>
      <c r="F1289" s="82" t="s">
        <v>1053</v>
      </c>
      <c r="G1289" s="82" t="s">
        <v>505</v>
      </c>
      <c r="H1289" s="19" t="s">
        <v>938</v>
      </c>
      <c r="I1289" s="20">
        <v>99</v>
      </c>
      <c r="J1289" s="19" t="s">
        <v>518</v>
      </c>
      <c r="K1289" s="103" t="s">
        <v>1331</v>
      </c>
      <c r="L1289" s="21">
        <v>40045</v>
      </c>
      <c r="M1289" s="21">
        <v>51005</v>
      </c>
      <c r="N1289" s="34">
        <v>360</v>
      </c>
      <c r="O1289" s="34">
        <v>42</v>
      </c>
      <c r="P1289" s="34">
        <v>228</v>
      </c>
      <c r="Q1289" s="34">
        <v>42</v>
      </c>
      <c r="R1289" s="52">
        <v>42</v>
      </c>
      <c r="S1289" s="356">
        <v>4500194</v>
      </c>
      <c r="T1289" s="26">
        <v>0.03</v>
      </c>
      <c r="U1289" s="27">
        <v>8.6499999999999994E-2</v>
      </c>
      <c r="V1289" s="256">
        <v>25918.467604581234</v>
      </c>
      <c r="W1289" s="257">
        <v>2896473.4044138212</v>
      </c>
      <c r="X1289" s="257">
        <v>1603720.5955861788</v>
      </c>
      <c r="Y1289" s="257">
        <v>842399.32915415161</v>
      </c>
      <c r="Z1289" s="257">
        <v>439868.96174785838</v>
      </c>
      <c r="AA1289" s="257">
        <v>402530.36740629323</v>
      </c>
      <c r="AB1289" s="257">
        <v>295422.21497640136</v>
      </c>
      <c r="AC1289" s="257"/>
      <c r="AD1289" s="257">
        <v>3012937.2094306396</v>
      </c>
      <c r="AE1289" s="257">
        <v>1409216.6138444117</v>
      </c>
    </row>
    <row r="1290" spans="2:31">
      <c r="B1290" s="81">
        <v>41364</v>
      </c>
      <c r="C1290" s="81">
        <v>41364</v>
      </c>
      <c r="D1290" s="81">
        <v>41364</v>
      </c>
      <c r="E1290" s="203">
        <v>10590</v>
      </c>
      <c r="F1290" s="82" t="s">
        <v>1053</v>
      </c>
      <c r="G1290" s="82" t="s">
        <v>505</v>
      </c>
      <c r="H1290" s="19" t="s">
        <v>1507</v>
      </c>
      <c r="I1290" s="20">
        <v>98</v>
      </c>
      <c r="J1290" s="19" t="s">
        <v>1089</v>
      </c>
      <c r="K1290" s="103" t="s">
        <v>1333</v>
      </c>
      <c r="L1290" s="21">
        <v>40010</v>
      </c>
      <c r="M1290" s="21">
        <v>41843</v>
      </c>
      <c r="N1290" s="34">
        <v>60</v>
      </c>
      <c r="O1290" s="34">
        <v>43</v>
      </c>
      <c r="P1290" s="34">
        <v>60</v>
      </c>
      <c r="Q1290" s="34">
        <v>43</v>
      </c>
      <c r="R1290" s="52">
        <v>43</v>
      </c>
      <c r="S1290" s="356">
        <v>250000</v>
      </c>
      <c r="T1290" s="26">
        <v>0.05</v>
      </c>
      <c r="U1290" s="27">
        <v>0.104</v>
      </c>
      <c r="V1290" s="256">
        <v>4717.8084110027185</v>
      </c>
      <c r="W1290" s="257">
        <v>220001.92844320546</v>
      </c>
      <c r="X1290" s="257">
        <v>29998.071556794544</v>
      </c>
      <c r="Y1290" s="257">
        <v>57139.782254237107</v>
      </c>
      <c r="Z1290" s="257">
        <v>30138.644110421305</v>
      </c>
      <c r="AA1290" s="257">
        <v>27001.138143815802</v>
      </c>
      <c r="AB1290" s="257">
        <v>5657.5310392200245</v>
      </c>
      <c r="AC1290" s="257"/>
      <c r="AD1290" s="257">
        <v>63066.576216955058</v>
      </c>
      <c r="AE1290" s="257">
        <v>33068.504660163882</v>
      </c>
    </row>
    <row r="1291" spans="2:31">
      <c r="B1291" s="81">
        <v>41364</v>
      </c>
      <c r="C1291" s="81">
        <v>41364</v>
      </c>
      <c r="D1291" s="81">
        <v>41364</v>
      </c>
      <c r="E1291" s="203">
        <v>656</v>
      </c>
      <c r="F1291" s="82" t="s">
        <v>1053</v>
      </c>
      <c r="G1291" s="82" t="s">
        <v>505</v>
      </c>
      <c r="H1291" s="19" t="s">
        <v>450</v>
      </c>
      <c r="I1291" s="20">
        <v>98</v>
      </c>
      <c r="J1291" s="19" t="s">
        <v>542</v>
      </c>
      <c r="K1291" s="103" t="s">
        <v>1333</v>
      </c>
      <c r="L1291" s="21">
        <v>39241</v>
      </c>
      <c r="M1291" s="21">
        <v>41782</v>
      </c>
      <c r="N1291" s="34">
        <v>84</v>
      </c>
      <c r="O1291" s="34">
        <v>69</v>
      </c>
      <c r="P1291" s="34">
        <v>60</v>
      </c>
      <c r="Q1291" s="34">
        <v>60</v>
      </c>
      <c r="R1291" s="52">
        <v>69</v>
      </c>
      <c r="S1291" s="356">
        <v>792087</v>
      </c>
      <c r="T1291" s="26">
        <v>0.05</v>
      </c>
      <c r="U1291" s="27">
        <v>0.104</v>
      </c>
      <c r="V1291" s="256">
        <v>14947.65884338364</v>
      </c>
      <c r="W1291" s="257">
        <v>697042.66997917299</v>
      </c>
      <c r="X1291" s="257">
        <v>95044.330020827008</v>
      </c>
      <c r="Y1291" s="257">
        <v>199816.86062383701</v>
      </c>
      <c r="Z1291" s="257">
        <v>104772.53060302093</v>
      </c>
      <c r="AA1291" s="257">
        <v>95044.33002081608</v>
      </c>
      <c r="AB1291" s="257">
        <v>28763.415664197648</v>
      </c>
      <c r="AC1291" s="257"/>
      <c r="AD1291" s="257">
        <v>199816.86062383701</v>
      </c>
      <c r="AE1291" s="257">
        <v>104772.53060302093</v>
      </c>
    </row>
    <row r="1292" spans="2:31">
      <c r="B1292" s="81">
        <v>41364</v>
      </c>
      <c r="C1292" s="81">
        <v>41364</v>
      </c>
      <c r="D1292" s="81">
        <v>41364</v>
      </c>
      <c r="E1292" s="203">
        <v>695</v>
      </c>
      <c r="F1292" s="82" t="s">
        <v>1053</v>
      </c>
      <c r="G1292" s="82" t="s">
        <v>505</v>
      </c>
      <c r="H1292" s="19" t="s">
        <v>751</v>
      </c>
      <c r="I1292" s="20">
        <v>98</v>
      </c>
      <c r="J1292" s="19" t="s">
        <v>725</v>
      </c>
      <c r="K1292" s="103" t="s">
        <v>1332</v>
      </c>
      <c r="L1292" s="21">
        <v>40486</v>
      </c>
      <c r="M1292" s="21">
        <v>42339</v>
      </c>
      <c r="N1292" s="34">
        <v>61</v>
      </c>
      <c r="O1292" s="34">
        <v>28</v>
      </c>
      <c r="P1292" s="34">
        <v>60</v>
      </c>
      <c r="Q1292" s="34">
        <v>28</v>
      </c>
      <c r="R1292" s="52">
        <v>28</v>
      </c>
      <c r="S1292" s="356">
        <v>244325</v>
      </c>
      <c r="T1292" s="26">
        <v>0.05</v>
      </c>
      <c r="U1292" s="27">
        <v>9.4E-2</v>
      </c>
      <c r="V1292" s="256">
        <v>4610.7141600729565</v>
      </c>
      <c r="W1292" s="257">
        <v>220050.04027902961</v>
      </c>
      <c r="X1292" s="257">
        <v>24274.959720970393</v>
      </c>
      <c r="Y1292" s="257">
        <v>39106.08160145791</v>
      </c>
      <c r="Z1292" s="257">
        <v>22636.327555048465</v>
      </c>
      <c r="AA1292" s="257">
        <v>16469.754046409445</v>
      </c>
      <c r="AB1292" s="257">
        <v>2981.1354043296974</v>
      </c>
      <c r="AC1292" s="257"/>
      <c r="AD1292" s="257">
        <v>56592.809325349044</v>
      </c>
      <c r="AE1292" s="257">
        <v>32317.84960437816</v>
      </c>
    </row>
    <row r="1293" spans="2:31">
      <c r="B1293" s="81">
        <v>41364</v>
      </c>
      <c r="C1293" s="81">
        <v>41364</v>
      </c>
      <c r="D1293" s="81">
        <v>41364</v>
      </c>
      <c r="E1293" s="203">
        <v>4162</v>
      </c>
      <c r="F1293" s="82" t="s">
        <v>1053</v>
      </c>
      <c r="G1293" s="82" t="s">
        <v>505</v>
      </c>
      <c r="H1293" s="19" t="s">
        <v>1656</v>
      </c>
      <c r="I1293" s="20">
        <v>98</v>
      </c>
      <c r="J1293" s="19" t="s">
        <v>161</v>
      </c>
      <c r="K1293" s="103" t="s">
        <v>1332</v>
      </c>
      <c r="L1293" s="21">
        <v>40624</v>
      </c>
      <c r="M1293" s="21">
        <v>42461</v>
      </c>
      <c r="N1293" s="34">
        <v>60</v>
      </c>
      <c r="O1293" s="34">
        <v>23</v>
      </c>
      <c r="P1293" s="34">
        <v>60</v>
      </c>
      <c r="Q1293" s="34">
        <v>23</v>
      </c>
      <c r="R1293" s="52">
        <v>23</v>
      </c>
      <c r="S1293" s="356">
        <v>118090</v>
      </c>
      <c r="T1293" s="26">
        <v>0.05</v>
      </c>
      <c r="U1293" s="27">
        <v>9.4E-2</v>
      </c>
      <c r="V1293" s="256">
        <v>2228.5039810212443</v>
      </c>
      <c r="W1293" s="257">
        <v>106357.14419953182</v>
      </c>
      <c r="X1293" s="257">
        <v>11732.855800468184</v>
      </c>
      <c r="Y1293" s="257">
        <v>16238.859369716325</v>
      </c>
      <c r="Z1293" s="257">
        <v>9431.9173275420308</v>
      </c>
      <c r="AA1293" s="257">
        <v>6806.9420421742943</v>
      </c>
      <c r="AB1293" s="257">
        <v>1183.5775588191589</v>
      </c>
      <c r="AC1293" s="257"/>
      <c r="AD1293" s="257">
        <v>27353.094661743471</v>
      </c>
      <c r="AE1293" s="257">
        <v>15620.238861275004</v>
      </c>
    </row>
    <row r="1294" spans="2:31">
      <c r="B1294" s="81">
        <v>41364</v>
      </c>
      <c r="C1294" s="81">
        <v>41364</v>
      </c>
      <c r="D1294" s="81">
        <v>41364</v>
      </c>
      <c r="E1294" s="203">
        <v>4027</v>
      </c>
      <c r="F1294" s="82" t="s">
        <v>1053</v>
      </c>
      <c r="G1294" s="82" t="s">
        <v>505</v>
      </c>
      <c r="H1294" s="19" t="s">
        <v>1153</v>
      </c>
      <c r="I1294" s="20">
        <v>98</v>
      </c>
      <c r="J1294" s="19" t="s">
        <v>1154</v>
      </c>
      <c r="K1294" s="103" t="s">
        <v>1337</v>
      </c>
      <c r="L1294" s="21">
        <v>40717</v>
      </c>
      <c r="M1294" s="21">
        <v>42552</v>
      </c>
      <c r="N1294" s="34">
        <v>60</v>
      </c>
      <c r="O1294" s="34">
        <v>20</v>
      </c>
      <c r="P1294" s="34">
        <v>60</v>
      </c>
      <c r="Q1294" s="34">
        <v>20</v>
      </c>
      <c r="R1294" s="52">
        <v>20</v>
      </c>
      <c r="S1294" s="356">
        <v>117138</v>
      </c>
      <c r="T1294" s="26">
        <v>0.05</v>
      </c>
      <c r="U1294" s="27">
        <v>9.9000000000000005E-2</v>
      </c>
      <c r="V1294" s="256">
        <v>2210.5385665921458</v>
      </c>
      <c r="W1294" s="257">
        <v>104281.1443114555</v>
      </c>
      <c r="X1294" s="257">
        <v>12856.8556885445</v>
      </c>
      <c r="Y1294" s="257">
        <v>14981.382802646371</v>
      </c>
      <c r="Z1294" s="257">
        <v>8363.1807667440753</v>
      </c>
      <c r="AA1294" s="257">
        <v>6618.2020359022954</v>
      </c>
      <c r="AB1294" s="257">
        <v>1127.7943586442543</v>
      </c>
      <c r="AC1294" s="257"/>
      <c r="AD1294" s="257">
        <v>28351.16968407511</v>
      </c>
      <c r="AE1294" s="257">
        <v>15494.313995529106</v>
      </c>
    </row>
    <row r="1295" spans="2:31">
      <c r="B1295" s="81">
        <v>41364</v>
      </c>
      <c r="C1295" s="81">
        <v>41364</v>
      </c>
      <c r="D1295" s="81">
        <v>41364</v>
      </c>
      <c r="E1295" s="203">
        <v>321</v>
      </c>
      <c r="F1295" s="82" t="s">
        <v>1053</v>
      </c>
      <c r="G1295" s="82" t="s">
        <v>505</v>
      </c>
      <c r="H1295" s="19" t="s">
        <v>1158</v>
      </c>
      <c r="I1295" s="20">
        <v>98</v>
      </c>
      <c r="J1295" s="19" t="s">
        <v>884</v>
      </c>
      <c r="K1295" s="103" t="s">
        <v>1337</v>
      </c>
      <c r="L1295" s="21">
        <v>40710</v>
      </c>
      <c r="M1295" s="21">
        <v>42552</v>
      </c>
      <c r="N1295" s="34">
        <v>61</v>
      </c>
      <c r="O1295" s="34">
        <v>20</v>
      </c>
      <c r="P1295" s="34">
        <v>60</v>
      </c>
      <c r="Q1295" s="34">
        <v>20</v>
      </c>
      <c r="R1295" s="52">
        <v>20</v>
      </c>
      <c r="S1295" s="356">
        <v>61132</v>
      </c>
      <c r="T1295" s="26">
        <v>0.05</v>
      </c>
      <c r="U1295" s="27">
        <v>9.9000000000000005E-2</v>
      </c>
      <c r="V1295" s="256">
        <v>1153.6362551256725</v>
      </c>
      <c r="W1295" s="257">
        <v>54422.261896633849</v>
      </c>
      <c r="X1295" s="257">
        <v>6709.7381033661513</v>
      </c>
      <c r="Y1295" s="257">
        <v>7818.4866865694976</v>
      </c>
      <c r="Z1295" s="257">
        <v>4364.578246449476</v>
      </c>
      <c r="AA1295" s="257">
        <v>3453.9084401200216</v>
      </c>
      <c r="AB1295" s="257">
        <v>588.57351783913612</v>
      </c>
      <c r="AC1295" s="257"/>
      <c r="AD1295" s="257">
        <v>14795.913410907477</v>
      </c>
      <c r="AE1295" s="257">
        <v>8086.1753075405522</v>
      </c>
    </row>
    <row r="1296" spans="2:31">
      <c r="B1296" s="81">
        <v>41364</v>
      </c>
      <c r="C1296" s="81">
        <v>41364</v>
      </c>
      <c r="D1296" s="81">
        <v>41364</v>
      </c>
      <c r="E1296" s="203">
        <v>10202</v>
      </c>
      <c r="F1296" s="82" t="s">
        <v>1053</v>
      </c>
      <c r="G1296" s="82" t="s">
        <v>505</v>
      </c>
      <c r="H1296" s="19" t="s">
        <v>245</v>
      </c>
      <c r="I1296" s="20">
        <v>98</v>
      </c>
      <c r="J1296" s="19" t="s">
        <v>246</v>
      </c>
      <c r="K1296" s="103" t="s">
        <v>1337</v>
      </c>
      <c r="L1296" s="21">
        <v>40781</v>
      </c>
      <c r="M1296" s="21">
        <v>42614</v>
      </c>
      <c r="N1296" s="34">
        <v>60</v>
      </c>
      <c r="O1296" s="34">
        <v>18</v>
      </c>
      <c r="P1296" s="34">
        <v>60</v>
      </c>
      <c r="Q1296" s="34">
        <v>18</v>
      </c>
      <c r="R1296" s="52">
        <v>18</v>
      </c>
      <c r="S1296" s="356">
        <v>210571</v>
      </c>
      <c r="T1296" s="26">
        <v>0.05</v>
      </c>
      <c r="U1296" s="27">
        <v>9.9000000000000005E-2</v>
      </c>
      <c r="V1296" s="256">
        <v>3973.7345396530136</v>
      </c>
      <c r="W1296" s="257">
        <v>187459.10668448749</v>
      </c>
      <c r="X1296" s="257">
        <v>23111.893315512512</v>
      </c>
      <c r="Y1296" s="257">
        <v>24634.87536768648</v>
      </c>
      <c r="Z1296" s="257">
        <v>13774.339955170231</v>
      </c>
      <c r="AA1296" s="257">
        <v>10860.535412516248</v>
      </c>
      <c r="AB1296" s="257">
        <v>1824.6231564878299</v>
      </c>
      <c r="AC1296" s="257"/>
      <c r="AD1296" s="257">
        <v>50964.965694696679</v>
      </c>
      <c r="AE1296" s="257">
        <v>27853.072379181482</v>
      </c>
    </row>
    <row r="1297" spans="2:31">
      <c r="B1297" s="81">
        <v>41364</v>
      </c>
      <c r="C1297" s="81">
        <v>41364</v>
      </c>
      <c r="D1297" s="81">
        <v>41364</v>
      </c>
      <c r="E1297" s="203">
        <v>10325</v>
      </c>
      <c r="F1297" s="82" t="s">
        <v>1053</v>
      </c>
      <c r="G1297" s="82" t="s">
        <v>505</v>
      </c>
      <c r="H1297" s="19" t="s">
        <v>1479</v>
      </c>
      <c r="I1297" s="20">
        <v>99</v>
      </c>
      <c r="J1297" s="19" t="s">
        <v>770</v>
      </c>
      <c r="K1297" s="103" t="s">
        <v>1335</v>
      </c>
      <c r="L1297" s="21">
        <v>40966</v>
      </c>
      <c r="M1297" s="21">
        <v>50100</v>
      </c>
      <c r="N1297" s="34">
        <v>300</v>
      </c>
      <c r="O1297" s="34">
        <v>12</v>
      </c>
      <c r="P1297" s="34">
        <v>228</v>
      </c>
      <c r="Q1297" s="34">
        <v>12</v>
      </c>
      <c r="R1297" s="52">
        <v>12</v>
      </c>
      <c r="S1297" s="356">
        <v>952334</v>
      </c>
      <c r="T1297" s="26">
        <v>0.03</v>
      </c>
      <c r="U1297" s="27">
        <v>8.1500000000000003E-2</v>
      </c>
      <c r="V1297" s="256">
        <v>5484.8830800941614</v>
      </c>
      <c r="W1297" s="257">
        <v>635022.47749097645</v>
      </c>
      <c r="X1297" s="257">
        <v>317311.52250902355</v>
      </c>
      <c r="Y1297" s="257">
        <v>51216.895734257152</v>
      </c>
      <c r="Z1297" s="257">
        <v>28053.559896490289</v>
      </c>
      <c r="AA1297" s="257">
        <v>23163.335837766863</v>
      </c>
      <c r="AB1297" s="257">
        <v>16700.606447843344</v>
      </c>
      <c r="AC1297" s="257"/>
      <c r="AD1297" s="257">
        <v>615530.86477050988</v>
      </c>
      <c r="AE1297" s="257">
        <v>298219.34226144542</v>
      </c>
    </row>
    <row r="1298" spans="2:31">
      <c r="B1298" s="81">
        <v>41364</v>
      </c>
      <c r="C1298" s="81">
        <v>41364</v>
      </c>
      <c r="D1298" s="81">
        <v>41364</v>
      </c>
      <c r="E1298" s="203">
        <v>695</v>
      </c>
      <c r="F1298" s="82" t="s">
        <v>1053</v>
      </c>
      <c r="G1298" s="82" t="s">
        <v>505</v>
      </c>
      <c r="H1298" s="19" t="s">
        <v>473</v>
      </c>
      <c r="I1298" s="20">
        <v>99</v>
      </c>
      <c r="J1298" s="19" t="s">
        <v>474</v>
      </c>
      <c r="K1298" s="103" t="s">
        <v>1336</v>
      </c>
      <c r="L1298" s="21">
        <v>40998</v>
      </c>
      <c r="M1298" s="21">
        <v>51957</v>
      </c>
      <c r="N1298" s="34">
        <v>360</v>
      </c>
      <c r="O1298" s="34">
        <v>11</v>
      </c>
      <c r="P1298" s="34">
        <v>228</v>
      </c>
      <c r="Q1298" s="34">
        <v>11</v>
      </c>
      <c r="R1298" s="52">
        <v>11</v>
      </c>
      <c r="S1298" s="356">
        <v>2424186</v>
      </c>
      <c r="T1298" s="26">
        <v>0.03</v>
      </c>
      <c r="U1298" s="27">
        <v>7.6499999999999999E-2</v>
      </c>
      <c r="V1298" s="256">
        <v>13961.883933999148</v>
      </c>
      <c r="W1298" s="257">
        <v>1675794.8580847739</v>
      </c>
      <c r="X1298" s="257">
        <v>748391.14191522612</v>
      </c>
      <c r="Y1298" s="257">
        <v>116343.25436927186</v>
      </c>
      <c r="Z1298" s="257">
        <v>65570.480673655009</v>
      </c>
      <c r="AA1298" s="257">
        <v>50772.773695616852</v>
      </c>
      <c r="AB1298" s="257">
        <v>36106.590180120555</v>
      </c>
      <c r="AC1298" s="257"/>
      <c r="AD1298" s="257">
        <v>1507514.6788670484</v>
      </c>
      <c r="AE1298" s="257">
        <v>759123.53695174668</v>
      </c>
    </row>
    <row r="1299" spans="2:31">
      <c r="B1299" s="81">
        <v>41364</v>
      </c>
      <c r="C1299" s="81">
        <v>41364</v>
      </c>
      <c r="D1299" s="81">
        <v>41364</v>
      </c>
      <c r="E1299" s="203">
        <v>10328</v>
      </c>
      <c r="F1299" s="82" t="s">
        <v>1053</v>
      </c>
      <c r="G1299" s="82" t="s">
        <v>505</v>
      </c>
      <c r="H1299" s="19" t="s">
        <v>421</v>
      </c>
      <c r="I1299" s="20">
        <v>98</v>
      </c>
      <c r="J1299" s="19" t="s">
        <v>1732</v>
      </c>
      <c r="K1299" s="103" t="s">
        <v>1338</v>
      </c>
      <c r="L1299" s="21">
        <v>41009</v>
      </c>
      <c r="M1299" s="21">
        <v>42826</v>
      </c>
      <c r="N1299" s="34">
        <v>60</v>
      </c>
      <c r="O1299" s="34">
        <v>11</v>
      </c>
      <c r="P1299" s="34">
        <v>60</v>
      </c>
      <c r="Q1299" s="34">
        <v>11</v>
      </c>
      <c r="R1299" s="52">
        <v>11</v>
      </c>
      <c r="S1299" s="356">
        <v>138172</v>
      </c>
      <c r="T1299" s="26">
        <v>0.05</v>
      </c>
      <c r="U1299" s="27">
        <v>9.4E-2</v>
      </c>
      <c r="V1299" s="256">
        <v>2607.4760950602704</v>
      </c>
      <c r="W1299" s="257">
        <v>124443.893033599</v>
      </c>
      <c r="X1299" s="257">
        <v>13728.106966400999</v>
      </c>
      <c r="Y1299" s="257">
        <v>10002.716794959222</v>
      </c>
      <c r="Z1299" s="257">
        <v>5861.4028681562031</v>
      </c>
      <c r="AA1299" s="257">
        <v>4141.3139268030191</v>
      </c>
      <c r="AB1299" s="257">
        <v>662.32095013338153</v>
      </c>
      <c r="AC1299" s="257"/>
      <c r="AD1299" s="257">
        <v>32004.672670017924</v>
      </c>
      <c r="AE1299" s="257">
        <v>18276.565703616638</v>
      </c>
    </row>
    <row r="1300" spans="2:31">
      <c r="B1300" s="81">
        <v>41364</v>
      </c>
      <c r="C1300" s="81">
        <v>41364</v>
      </c>
      <c r="D1300" s="81">
        <v>41364</v>
      </c>
      <c r="E1300" s="203">
        <v>626</v>
      </c>
      <c r="F1300" s="82" t="s">
        <v>1053</v>
      </c>
      <c r="G1300" s="82" t="s">
        <v>505</v>
      </c>
      <c r="H1300" s="19" t="s">
        <v>1222</v>
      </c>
      <c r="I1300" s="20">
        <v>98</v>
      </c>
      <c r="J1300" s="19" t="s">
        <v>1349</v>
      </c>
      <c r="K1300" s="103" t="s">
        <v>1338</v>
      </c>
      <c r="L1300" s="21">
        <v>41051</v>
      </c>
      <c r="M1300" s="21">
        <v>43617</v>
      </c>
      <c r="N1300" s="34">
        <v>84</v>
      </c>
      <c r="O1300" s="34">
        <v>9</v>
      </c>
      <c r="P1300" s="34">
        <v>60</v>
      </c>
      <c r="Q1300" s="34">
        <v>9</v>
      </c>
      <c r="R1300" s="52">
        <v>9</v>
      </c>
      <c r="S1300" s="356">
        <v>394089</v>
      </c>
      <c r="T1300" s="26">
        <v>0.05</v>
      </c>
      <c r="U1300" s="27">
        <v>9.4E-2</v>
      </c>
      <c r="V1300" s="256">
        <v>7436.9455955346011</v>
      </c>
      <c r="W1300" s="257">
        <v>354934.20781140903</v>
      </c>
      <c r="X1300" s="257">
        <v>39154.792188590975</v>
      </c>
      <c r="Y1300" s="257">
        <v>23685.406604760414</v>
      </c>
      <c r="Z1300" s="257">
        <v>13900.597339169602</v>
      </c>
      <c r="AA1300" s="257">
        <v>9784.8092655908113</v>
      </c>
      <c r="AB1300" s="257">
        <v>1545.5839021812226</v>
      </c>
      <c r="AC1300" s="257"/>
      <c r="AD1300" s="257">
        <v>91282.527920669207</v>
      </c>
      <c r="AE1300" s="257">
        <v>52127.73573207725</v>
      </c>
    </row>
    <row r="1301" spans="2:31">
      <c r="B1301" s="81">
        <v>41364</v>
      </c>
      <c r="C1301" s="81">
        <v>41364</v>
      </c>
      <c r="D1301" s="81">
        <v>41364</v>
      </c>
      <c r="E1301" s="203">
        <v>3372</v>
      </c>
      <c r="F1301" s="82" t="s">
        <v>1053</v>
      </c>
      <c r="G1301" s="82" t="s">
        <v>505</v>
      </c>
      <c r="H1301" s="19" t="s">
        <v>1223</v>
      </c>
      <c r="I1301" s="20">
        <v>98</v>
      </c>
      <c r="J1301" s="19" t="s">
        <v>1049</v>
      </c>
      <c r="K1301" s="103" t="s">
        <v>1338</v>
      </c>
      <c r="L1301" s="21">
        <v>41046</v>
      </c>
      <c r="M1301" s="21">
        <v>42887</v>
      </c>
      <c r="N1301" s="34">
        <v>61</v>
      </c>
      <c r="O1301" s="34">
        <v>9</v>
      </c>
      <c r="P1301" s="34">
        <v>60</v>
      </c>
      <c r="Q1301" s="34">
        <v>9</v>
      </c>
      <c r="R1301" s="52">
        <v>9</v>
      </c>
      <c r="S1301" s="356">
        <v>224152</v>
      </c>
      <c r="T1301" s="26">
        <v>0.05</v>
      </c>
      <c r="U1301" s="27">
        <v>9.4E-2</v>
      </c>
      <c r="V1301" s="256">
        <v>4230.0247637723251</v>
      </c>
      <c r="W1301" s="257">
        <v>201881.3327683415</v>
      </c>
      <c r="X1301" s="257">
        <v>22270.667231658503</v>
      </c>
      <c r="Y1301" s="257">
        <v>13471.90929274924</v>
      </c>
      <c r="Z1301" s="257">
        <v>7906.4543663221866</v>
      </c>
      <c r="AA1301" s="257">
        <v>5565.4549264270536</v>
      </c>
      <c r="AB1301" s="257">
        <v>879.10528546020407</v>
      </c>
      <c r="AC1301" s="257"/>
      <c r="AD1301" s="257">
        <v>51920.15305799916</v>
      </c>
      <c r="AE1301" s="257">
        <v>29649.485826340217</v>
      </c>
    </row>
    <row r="1302" spans="2:31">
      <c r="B1302" s="81">
        <v>41364</v>
      </c>
      <c r="C1302" s="81">
        <v>41364</v>
      </c>
      <c r="D1302" s="81">
        <v>41364</v>
      </c>
      <c r="E1302" s="203">
        <v>10486</v>
      </c>
      <c r="F1302" s="82" t="s">
        <v>1053</v>
      </c>
      <c r="G1302" s="82" t="s">
        <v>505</v>
      </c>
      <c r="H1302" s="19" t="s">
        <v>1228</v>
      </c>
      <c r="I1302" s="20">
        <v>99</v>
      </c>
      <c r="J1302" s="19" t="s">
        <v>1229</v>
      </c>
      <c r="K1302" s="103" t="s">
        <v>1336</v>
      </c>
      <c r="L1302" s="21">
        <v>41057</v>
      </c>
      <c r="M1302" s="21">
        <v>52018</v>
      </c>
      <c r="N1302" s="34">
        <v>360</v>
      </c>
      <c r="O1302" s="34">
        <v>9</v>
      </c>
      <c r="P1302" s="34">
        <v>228</v>
      </c>
      <c r="Q1302" s="34">
        <v>9</v>
      </c>
      <c r="R1302" s="52">
        <v>9</v>
      </c>
      <c r="S1302" s="356">
        <v>3456063</v>
      </c>
      <c r="T1302" s="26">
        <v>0.03</v>
      </c>
      <c r="U1302" s="27">
        <v>7.6499999999999999E-2</v>
      </c>
      <c r="V1302" s="256">
        <v>19904.887857032794</v>
      </c>
      <c r="W1302" s="257">
        <v>2389112.3059934503</v>
      </c>
      <c r="X1302" s="257">
        <v>1066950.6940065497</v>
      </c>
      <c r="Y1302" s="257">
        <v>135986.45667578661</v>
      </c>
      <c r="Z1302" s="257">
        <v>76741.655551455624</v>
      </c>
      <c r="AA1302" s="257">
        <v>59244.801124330988</v>
      </c>
      <c r="AB1302" s="257">
        <v>42116.474763416431</v>
      </c>
      <c r="AC1302" s="257"/>
      <c r="AD1302" s="257">
        <v>2149202.1254100455</v>
      </c>
      <c r="AE1302" s="257">
        <v>1082251.4314033946</v>
      </c>
    </row>
    <row r="1303" spans="2:31">
      <c r="B1303" s="81">
        <v>41364</v>
      </c>
      <c r="C1303" s="81">
        <v>41364</v>
      </c>
      <c r="D1303" s="81">
        <v>41364</v>
      </c>
      <c r="E1303" s="203">
        <v>4249</v>
      </c>
      <c r="F1303" s="82" t="s">
        <v>1053</v>
      </c>
      <c r="G1303" s="82" t="s">
        <v>505</v>
      </c>
      <c r="H1303" s="19" t="s">
        <v>501</v>
      </c>
      <c r="I1303" s="20">
        <v>98</v>
      </c>
      <c r="J1303" s="19" t="s">
        <v>798</v>
      </c>
      <c r="K1303" s="103" t="s">
        <v>1338</v>
      </c>
      <c r="L1303" s="21">
        <v>41074</v>
      </c>
      <c r="M1303" s="21">
        <v>42887</v>
      </c>
      <c r="N1303" s="34">
        <v>60</v>
      </c>
      <c r="O1303" s="34">
        <v>9</v>
      </c>
      <c r="P1303" s="34">
        <v>60</v>
      </c>
      <c r="Q1303" s="34">
        <v>9</v>
      </c>
      <c r="R1303" s="52">
        <v>9</v>
      </c>
      <c r="S1303" s="356">
        <v>115511</v>
      </c>
      <c r="T1303" s="26">
        <v>0.05</v>
      </c>
      <c r="U1303" s="27">
        <v>9.4E-2</v>
      </c>
      <c r="V1303" s="256">
        <v>2179.8350694533397</v>
      </c>
      <c r="W1303" s="257">
        <v>104034.38126540871</v>
      </c>
      <c r="X1303" s="257">
        <v>11476.618734591291</v>
      </c>
      <c r="Y1303" s="257">
        <v>6942.4038791300409</v>
      </c>
      <c r="Z1303" s="257">
        <v>4074.3890320329169</v>
      </c>
      <c r="AA1303" s="257">
        <v>2868.0148470971239</v>
      </c>
      <c r="AB1303" s="257">
        <v>453.02442373386674</v>
      </c>
      <c r="AC1303" s="257"/>
      <c r="AD1303" s="257">
        <v>26755.722901792258</v>
      </c>
      <c r="AE1303" s="257">
        <v>15279.104167200763</v>
      </c>
    </row>
    <row r="1304" spans="2:31">
      <c r="B1304" s="81">
        <v>41364</v>
      </c>
      <c r="C1304" s="81">
        <v>41364</v>
      </c>
      <c r="D1304" s="81">
        <v>41364</v>
      </c>
      <c r="E1304" s="203">
        <v>536</v>
      </c>
      <c r="F1304" s="82" t="s">
        <v>1053</v>
      </c>
      <c r="G1304" s="82" t="s">
        <v>505</v>
      </c>
      <c r="H1304" s="19" t="s">
        <v>1235</v>
      </c>
      <c r="I1304" s="20">
        <v>98</v>
      </c>
      <c r="J1304" s="19" t="s">
        <v>1481</v>
      </c>
      <c r="K1304" s="103" t="s">
        <v>1338</v>
      </c>
      <c r="L1304" s="21">
        <v>41095</v>
      </c>
      <c r="M1304" s="21">
        <v>42917</v>
      </c>
      <c r="N1304" s="34">
        <v>60</v>
      </c>
      <c r="O1304" s="34">
        <v>8</v>
      </c>
      <c r="P1304" s="34">
        <v>60</v>
      </c>
      <c r="Q1304" s="34">
        <v>8</v>
      </c>
      <c r="R1304" s="52">
        <v>8</v>
      </c>
      <c r="S1304" s="356">
        <v>246409</v>
      </c>
      <c r="T1304" s="26">
        <v>0.05</v>
      </c>
      <c r="U1304" s="27">
        <v>9.4E-2</v>
      </c>
      <c r="V1304" s="256">
        <v>4650.0418109870752</v>
      </c>
      <c r="W1304" s="257">
        <v>221926.98403812712</v>
      </c>
      <c r="X1304" s="257">
        <v>24482.015961872879</v>
      </c>
      <c r="Y1304" s="257">
        <v>13258.70684622806</v>
      </c>
      <c r="Z1304" s="257">
        <v>7787.3695101603244</v>
      </c>
      <c r="AA1304" s="257">
        <v>5471.337336067736</v>
      </c>
      <c r="AB1304" s="257">
        <v>859.01810392536424</v>
      </c>
      <c r="AC1304" s="257"/>
      <c r="AD1304" s="257">
        <v>57075.524621098695</v>
      </c>
      <c r="AE1304" s="257">
        <v>32593.508659225263</v>
      </c>
    </row>
    <row r="1305" spans="2:31">
      <c r="B1305" s="81">
        <v>41364</v>
      </c>
      <c r="C1305" s="81">
        <v>41364</v>
      </c>
      <c r="D1305" s="81">
        <v>41364</v>
      </c>
      <c r="E1305" s="203">
        <v>4196</v>
      </c>
      <c r="F1305" s="82" t="s">
        <v>1053</v>
      </c>
      <c r="G1305" s="82" t="s">
        <v>505</v>
      </c>
      <c r="H1305" s="19" t="s">
        <v>1236</v>
      </c>
      <c r="I1305" s="20">
        <v>98</v>
      </c>
      <c r="J1305" s="19" t="s">
        <v>1010</v>
      </c>
      <c r="K1305" s="103" t="s">
        <v>1338</v>
      </c>
      <c r="L1305" s="21">
        <v>41094</v>
      </c>
      <c r="M1305" s="21">
        <v>42917</v>
      </c>
      <c r="N1305" s="34">
        <v>60</v>
      </c>
      <c r="O1305" s="34">
        <v>8</v>
      </c>
      <c r="P1305" s="34">
        <v>60</v>
      </c>
      <c r="Q1305" s="34">
        <v>8</v>
      </c>
      <c r="R1305" s="52">
        <v>8</v>
      </c>
      <c r="S1305" s="356">
        <v>221899</v>
      </c>
      <c r="T1305" s="26">
        <v>0.05</v>
      </c>
      <c r="U1305" s="27">
        <v>9.4E-2</v>
      </c>
      <c r="V1305" s="256">
        <v>4187.507874372368</v>
      </c>
      <c r="W1305" s="257">
        <v>199852.18003837668</v>
      </c>
      <c r="X1305" s="257">
        <v>22046.819961623318</v>
      </c>
      <c r="Y1305" s="257">
        <v>11939.879592349143</v>
      </c>
      <c r="Z1305" s="257">
        <v>7012.7694480926675</v>
      </c>
      <c r="AA1305" s="257">
        <v>4927.1101442564759</v>
      </c>
      <c r="AB1305" s="257">
        <v>773.57263023239716</v>
      </c>
      <c r="AC1305" s="257"/>
      <c r="AD1305" s="257">
        <v>51398.292423966537</v>
      </c>
      <c r="AE1305" s="257">
        <v>29351.472462342819</v>
      </c>
    </row>
    <row r="1306" spans="2:31">
      <c r="B1306" s="81">
        <v>41364</v>
      </c>
      <c r="C1306" s="81">
        <v>41364</v>
      </c>
      <c r="D1306" s="81">
        <v>41364</v>
      </c>
      <c r="E1306" s="203">
        <v>3405</v>
      </c>
      <c r="F1306" s="82" t="s">
        <v>1053</v>
      </c>
      <c r="G1306" s="82" t="s">
        <v>505</v>
      </c>
      <c r="H1306" s="19" t="s">
        <v>1237</v>
      </c>
      <c r="I1306" s="20">
        <v>98</v>
      </c>
      <c r="J1306" s="19" t="s">
        <v>1655</v>
      </c>
      <c r="K1306" s="103" t="s">
        <v>1338</v>
      </c>
      <c r="L1306" s="21">
        <v>41094</v>
      </c>
      <c r="M1306" s="21">
        <v>42917</v>
      </c>
      <c r="N1306" s="34">
        <v>60</v>
      </c>
      <c r="O1306" s="34">
        <v>8</v>
      </c>
      <c r="P1306" s="34">
        <v>60</v>
      </c>
      <c r="Q1306" s="34">
        <v>8</v>
      </c>
      <c r="R1306" s="52">
        <v>8</v>
      </c>
      <c r="S1306" s="356">
        <v>100180</v>
      </c>
      <c r="T1306" s="26">
        <v>0.05</v>
      </c>
      <c r="U1306" s="27">
        <v>9.4E-2</v>
      </c>
      <c r="V1306" s="256">
        <v>1890.5201864570092</v>
      </c>
      <c r="W1306" s="257">
        <v>90226.595866788848</v>
      </c>
      <c r="X1306" s="257">
        <v>9953.4041332111519</v>
      </c>
      <c r="Y1306" s="257">
        <v>5390.4575395181473</v>
      </c>
      <c r="Z1306" s="257">
        <v>3166.0315878391671</v>
      </c>
      <c r="AA1306" s="257">
        <v>2224.4259516789803</v>
      </c>
      <c r="AB1306" s="257">
        <v>349.2422502881106</v>
      </c>
      <c r="AC1306" s="257"/>
      <c r="AD1306" s="257">
        <v>23204.61532063222</v>
      </c>
      <c r="AE1306" s="257">
        <v>13251.211187420873</v>
      </c>
    </row>
    <row r="1307" spans="2:31">
      <c r="B1307" s="81">
        <v>41364</v>
      </c>
      <c r="C1307" s="81">
        <v>41364</v>
      </c>
      <c r="D1307" s="81">
        <v>41364</v>
      </c>
      <c r="E1307" s="203">
        <v>8049</v>
      </c>
      <c r="F1307" s="82" t="s">
        <v>1053</v>
      </c>
      <c r="G1307" s="82" t="s">
        <v>505</v>
      </c>
      <c r="H1307" s="19" t="s">
        <v>626</v>
      </c>
      <c r="I1307" s="20">
        <v>98</v>
      </c>
      <c r="J1307" s="19" t="s">
        <v>627</v>
      </c>
      <c r="K1307" s="103" t="s">
        <v>1338</v>
      </c>
      <c r="L1307" s="21">
        <v>41149</v>
      </c>
      <c r="M1307" s="21">
        <v>42979</v>
      </c>
      <c r="N1307" s="34">
        <v>60</v>
      </c>
      <c r="O1307" s="34">
        <v>6</v>
      </c>
      <c r="P1307" s="34">
        <v>60</v>
      </c>
      <c r="Q1307" s="34">
        <v>6</v>
      </c>
      <c r="R1307" s="52">
        <v>6</v>
      </c>
      <c r="S1307" s="356">
        <v>101802</v>
      </c>
      <c r="T1307" s="26">
        <v>0.05</v>
      </c>
      <c r="U1307" s="27">
        <v>9.4E-2</v>
      </c>
      <c r="V1307" s="256">
        <v>1921.1293274275949</v>
      </c>
      <c r="W1307" s="257">
        <v>91687.441729195823</v>
      </c>
      <c r="X1307" s="257">
        <v>10114.558270804177</v>
      </c>
      <c r="Y1307" s="257">
        <v>4166.4827755233046</v>
      </c>
      <c r="Z1307" s="257">
        <v>2450.9689517191937</v>
      </c>
      <c r="AA1307" s="257">
        <v>1715.5138238041109</v>
      </c>
      <c r="AB1307" s="257">
        <v>266.17258607379415</v>
      </c>
      <c r="AC1307" s="257"/>
      <c r="AD1307" s="257">
        <v>23580.317916460368</v>
      </c>
      <c r="AE1307" s="257">
        <v>13465.759645656011</v>
      </c>
    </row>
    <row r="1308" spans="2:31">
      <c r="B1308" s="81">
        <v>41364</v>
      </c>
      <c r="C1308" s="81">
        <v>41364</v>
      </c>
      <c r="D1308" s="81">
        <v>41364</v>
      </c>
      <c r="E1308" s="203">
        <v>626</v>
      </c>
      <c r="F1308" s="82" t="s">
        <v>1053</v>
      </c>
      <c r="G1308" s="82" t="s">
        <v>505</v>
      </c>
      <c r="H1308" s="19" t="s">
        <v>747</v>
      </c>
      <c r="I1308" s="20">
        <v>98</v>
      </c>
      <c r="J1308" s="19" t="s">
        <v>1349</v>
      </c>
      <c r="K1308" s="103" t="s">
        <v>1338</v>
      </c>
      <c r="L1308" s="21">
        <v>41176</v>
      </c>
      <c r="M1308" s="21">
        <v>43009</v>
      </c>
      <c r="N1308" s="34">
        <v>60</v>
      </c>
      <c r="O1308" s="34">
        <v>5</v>
      </c>
      <c r="P1308" s="34">
        <v>60</v>
      </c>
      <c r="Q1308" s="34">
        <v>5</v>
      </c>
      <c r="R1308" s="52">
        <v>5</v>
      </c>
      <c r="S1308" s="356">
        <v>142589</v>
      </c>
      <c r="T1308" s="26">
        <v>0.05</v>
      </c>
      <c r="U1308" s="27">
        <v>9.4E-2</v>
      </c>
      <c r="V1308" s="256">
        <v>2690.8303340658663</v>
      </c>
      <c r="W1308" s="257">
        <v>128422.04110650385</v>
      </c>
      <c r="X1308" s="257">
        <v>14166.95889349615</v>
      </c>
      <c r="Y1308" s="257">
        <v>4896.8448555323603</v>
      </c>
      <c r="Z1308" s="257">
        <v>2882.8764997462749</v>
      </c>
      <c r="AA1308" s="257">
        <v>2013.9683557860853</v>
      </c>
      <c r="AB1308" s="257">
        <v>310.67892310298578</v>
      </c>
      <c r="AC1308" s="257"/>
      <c r="AD1308" s="257">
        <v>33027.778937448886</v>
      </c>
      <c r="AE1308" s="257">
        <v>18860.820043952423</v>
      </c>
    </row>
    <row r="1309" spans="2:31" ht="13.8" thickBot="1">
      <c r="B1309" s="83">
        <v>41364</v>
      </c>
      <c r="C1309" s="83">
        <v>41364</v>
      </c>
      <c r="D1309" s="83">
        <v>41364</v>
      </c>
      <c r="E1309" s="204">
        <v>3005</v>
      </c>
      <c r="F1309" s="84" t="s">
        <v>1053</v>
      </c>
      <c r="G1309" s="84" t="s">
        <v>505</v>
      </c>
      <c r="H1309" s="86" t="s">
        <v>361</v>
      </c>
      <c r="I1309" s="87">
        <v>98</v>
      </c>
      <c r="J1309" s="86" t="s">
        <v>1212</v>
      </c>
      <c r="K1309" s="132" t="s">
        <v>1338</v>
      </c>
      <c r="L1309" s="88">
        <v>41290</v>
      </c>
      <c r="M1309" s="88">
        <v>42036</v>
      </c>
      <c r="N1309" s="89">
        <v>25</v>
      </c>
      <c r="O1309" s="89">
        <v>1</v>
      </c>
      <c r="P1309" s="89">
        <v>25</v>
      </c>
      <c r="Q1309" s="89">
        <v>1</v>
      </c>
      <c r="R1309" s="90">
        <v>1</v>
      </c>
      <c r="S1309" s="357">
        <v>78236</v>
      </c>
      <c r="T1309" s="91">
        <v>0.05</v>
      </c>
      <c r="U1309" s="92">
        <v>9.4E-2</v>
      </c>
      <c r="V1309" s="258">
        <v>3301.7701442857747</v>
      </c>
      <c r="W1309" s="259">
        <v>74700.02885189571</v>
      </c>
      <c r="X1309" s="259">
        <v>3535.9711481042905</v>
      </c>
      <c r="Y1309" s="259">
        <v>585.15022600651639</v>
      </c>
      <c r="Z1309" s="259">
        <v>325.98333333333335</v>
      </c>
      <c r="AA1309" s="259">
        <v>259.16689267318304</v>
      </c>
      <c r="AB1309" s="259">
        <v>15.508645386422327</v>
      </c>
      <c r="AC1309" s="259"/>
      <c r="AD1309" s="259">
        <v>7844.2247552490135</v>
      </c>
      <c r="AE1309" s="259">
        <v>4308.2536071445566</v>
      </c>
    </row>
    <row r="1310" spans="2:31">
      <c r="B1310" s="81">
        <v>41394</v>
      </c>
      <c r="C1310" s="81">
        <v>41401</v>
      </c>
      <c r="D1310" s="81">
        <v>41394</v>
      </c>
      <c r="E1310" s="203">
        <v>98</v>
      </c>
      <c r="F1310" s="82" t="s">
        <v>1053</v>
      </c>
      <c r="G1310" s="82" t="s">
        <v>505</v>
      </c>
      <c r="H1310" s="19">
        <v>141071610</v>
      </c>
      <c r="I1310" s="20">
        <v>98</v>
      </c>
      <c r="J1310" s="19" t="s">
        <v>1417</v>
      </c>
      <c r="K1310" s="103" t="s">
        <v>1333</v>
      </c>
      <c r="L1310" s="21">
        <v>39941</v>
      </c>
      <c r="M1310" s="21">
        <v>41401</v>
      </c>
      <c r="N1310" s="34">
        <v>48</v>
      </c>
      <c r="O1310" s="34">
        <v>47</v>
      </c>
      <c r="P1310" s="34">
        <v>48</v>
      </c>
      <c r="Q1310" s="34">
        <v>47</v>
      </c>
      <c r="R1310" s="52">
        <v>47</v>
      </c>
      <c r="S1310" s="356">
        <v>200000</v>
      </c>
      <c r="T1310" s="26">
        <v>0.05</v>
      </c>
      <c r="U1310" s="27">
        <v>0.104</v>
      </c>
      <c r="V1310" s="256">
        <v>4605.8587141293046</v>
      </c>
      <c r="W1310" s="257">
        <v>180232.3775319019</v>
      </c>
      <c r="X1310" s="257">
        <v>19767.622468098096</v>
      </c>
      <c r="Y1310" s="257">
        <v>40809.266282797413</v>
      </c>
      <c r="Z1310" s="257">
        <v>21062.106831259967</v>
      </c>
      <c r="AA1310" s="257">
        <v>19747.159451537445</v>
      </c>
      <c r="AB1310" s="257">
        <v>4074.9046315816254</v>
      </c>
      <c r="AC1310" s="257"/>
      <c r="AD1310" s="257">
        <v>40848.840746302827</v>
      </c>
      <c r="AE1310" s="257">
        <v>21081.218278206594</v>
      </c>
    </row>
    <row r="1311" spans="2:31">
      <c r="B1311" s="81">
        <v>41394</v>
      </c>
      <c r="C1311" s="81">
        <v>50306</v>
      </c>
      <c r="D1311" s="81">
        <v>41394</v>
      </c>
      <c r="E1311" s="203">
        <v>599</v>
      </c>
      <c r="F1311" s="82" t="s">
        <v>1053</v>
      </c>
      <c r="G1311" s="82" t="s">
        <v>505</v>
      </c>
      <c r="H1311" s="19">
        <v>143004643</v>
      </c>
      <c r="I1311" s="20">
        <v>99</v>
      </c>
      <c r="J1311" s="19" t="s">
        <v>890</v>
      </c>
      <c r="K1311" s="103" t="s">
        <v>1331</v>
      </c>
      <c r="L1311" s="21">
        <v>39358</v>
      </c>
      <c r="M1311" s="21">
        <v>50306</v>
      </c>
      <c r="N1311" s="34">
        <v>360</v>
      </c>
      <c r="O1311" s="34">
        <v>66</v>
      </c>
      <c r="P1311" s="34">
        <v>228</v>
      </c>
      <c r="Q1311" s="34">
        <v>66</v>
      </c>
      <c r="R1311" s="52">
        <v>66</v>
      </c>
      <c r="S1311" s="356">
        <v>1422588</v>
      </c>
      <c r="T1311" s="26">
        <v>0.03</v>
      </c>
      <c r="U1311" s="27">
        <v>8.6499999999999994E-2</v>
      </c>
      <c r="V1311" s="256">
        <v>8193.2692218747725</v>
      </c>
      <c r="W1311" s="257">
        <v>915624.59472595935</v>
      </c>
      <c r="X1311" s="257">
        <v>506963.40527404065</v>
      </c>
      <c r="Y1311" s="257">
        <v>406715.94009819883</v>
      </c>
      <c r="Z1311" s="257">
        <v>208482.18269907741</v>
      </c>
      <c r="AA1311" s="257">
        <v>198233.75739912142</v>
      </c>
      <c r="AB1311" s="257">
        <v>146752.56468459073</v>
      </c>
      <c r="AC1311" s="257"/>
      <c r="AD1311" s="257">
        <v>952440.78786148061</v>
      </c>
      <c r="AE1311" s="257">
        <v>445477.38258744823</v>
      </c>
    </row>
    <row r="1312" spans="2:31">
      <c r="B1312" s="81">
        <v>41394</v>
      </c>
      <c r="C1312" s="81">
        <v>50336</v>
      </c>
      <c r="D1312" s="81">
        <v>41394</v>
      </c>
      <c r="E1312" s="203">
        <v>12</v>
      </c>
      <c r="F1312" s="82" t="s">
        <v>1053</v>
      </c>
      <c r="G1312" s="82" t="s">
        <v>506</v>
      </c>
      <c r="H1312" s="19">
        <v>143008142</v>
      </c>
      <c r="I1312" s="20">
        <v>99</v>
      </c>
      <c r="J1312" s="19" t="s">
        <v>1436</v>
      </c>
      <c r="K1312" s="103" t="s">
        <v>1331</v>
      </c>
      <c r="L1312" s="21">
        <v>39386</v>
      </c>
      <c r="M1312" s="21">
        <v>50336</v>
      </c>
      <c r="N1312" s="34">
        <v>360</v>
      </c>
      <c r="O1312" s="34">
        <v>65</v>
      </c>
      <c r="P1312" s="34">
        <v>228</v>
      </c>
      <c r="Q1312" s="34">
        <v>65</v>
      </c>
      <c r="R1312" s="52">
        <v>65</v>
      </c>
      <c r="S1312" s="356">
        <v>5000189</v>
      </c>
      <c r="T1312" s="26">
        <v>0.03</v>
      </c>
      <c r="U1312" s="27">
        <v>8.6499999999999994E-2</v>
      </c>
      <c r="V1312" s="256">
        <v>28798.14439405984</v>
      </c>
      <c r="W1312" s="257">
        <v>3218286.6906498587</v>
      </c>
      <c r="X1312" s="257">
        <v>1781902.3093501413</v>
      </c>
      <c r="Y1312" s="257">
        <v>1409680.3157284837</v>
      </c>
      <c r="Z1312" s="257">
        <v>723155.75246990332</v>
      </c>
      <c r="AA1312" s="257">
        <v>686524.5632585804</v>
      </c>
      <c r="AB1312" s="257">
        <v>507998.46538490872</v>
      </c>
      <c r="AC1312" s="257"/>
      <c r="AD1312" s="257">
        <v>3347690.2311957562</v>
      </c>
      <c r="AE1312" s="257">
        <v>1565787.9218456438</v>
      </c>
    </row>
    <row r="1313" spans="2:31">
      <c r="B1313" s="81">
        <v>41394</v>
      </c>
      <c r="C1313" s="81">
        <v>41935</v>
      </c>
      <c r="D1313" s="81">
        <v>41394</v>
      </c>
      <c r="E1313" s="203">
        <v>647</v>
      </c>
      <c r="F1313" s="82" t="s">
        <v>1053</v>
      </c>
      <c r="G1313" s="82" t="s">
        <v>505</v>
      </c>
      <c r="H1313" s="19">
        <v>143014630</v>
      </c>
      <c r="I1313" s="20">
        <v>98</v>
      </c>
      <c r="J1313" s="19" t="s">
        <v>1126</v>
      </c>
      <c r="K1313" s="103" t="s">
        <v>1333</v>
      </c>
      <c r="L1313" s="21">
        <v>39422</v>
      </c>
      <c r="M1313" s="21">
        <v>41935</v>
      </c>
      <c r="N1313" s="34">
        <v>83</v>
      </c>
      <c r="O1313" s="34">
        <v>64</v>
      </c>
      <c r="P1313" s="34">
        <v>60</v>
      </c>
      <c r="Q1313" s="34">
        <v>60</v>
      </c>
      <c r="R1313" s="52">
        <v>64</v>
      </c>
      <c r="S1313" s="356">
        <v>223062</v>
      </c>
      <c r="T1313" s="26">
        <v>0.05</v>
      </c>
      <c r="U1313" s="27">
        <v>0.104</v>
      </c>
      <c r="V1313" s="256">
        <v>4209.4551191003675</v>
      </c>
      <c r="W1313" s="257">
        <v>196296.28064959383</v>
      </c>
      <c r="X1313" s="257">
        <v>26765.719350406172</v>
      </c>
      <c r="Y1313" s="257">
        <v>56271.026496426348</v>
      </c>
      <c r="Z1313" s="257">
        <v>29505.307146022038</v>
      </c>
      <c r="AA1313" s="257">
        <v>26765.71935040431</v>
      </c>
      <c r="AB1313" s="257">
        <v>7513.1843790613821</v>
      </c>
      <c r="AC1313" s="257"/>
      <c r="AD1313" s="257">
        <v>56271.026496426348</v>
      </c>
      <c r="AE1313" s="257">
        <v>29505.307146022038</v>
      </c>
    </row>
    <row r="1314" spans="2:31">
      <c r="B1314" s="81">
        <v>41394</v>
      </c>
      <c r="C1314" s="81">
        <v>45619</v>
      </c>
      <c r="D1314" s="81">
        <v>41394</v>
      </c>
      <c r="E1314" s="203">
        <v>4079</v>
      </c>
      <c r="F1314" s="82" t="s">
        <v>1053</v>
      </c>
      <c r="G1314" s="82" t="s">
        <v>505</v>
      </c>
      <c r="H1314" s="19">
        <v>143020916</v>
      </c>
      <c r="I1314" s="20">
        <v>99</v>
      </c>
      <c r="J1314" s="19" t="s">
        <v>483</v>
      </c>
      <c r="K1314" s="103" t="s">
        <v>1331</v>
      </c>
      <c r="L1314" s="21">
        <v>39422</v>
      </c>
      <c r="M1314" s="21">
        <v>45619</v>
      </c>
      <c r="N1314" s="34">
        <v>204</v>
      </c>
      <c r="O1314" s="34">
        <v>64</v>
      </c>
      <c r="P1314" s="34">
        <v>204</v>
      </c>
      <c r="Q1314" s="34">
        <v>64</v>
      </c>
      <c r="R1314" s="52">
        <v>64</v>
      </c>
      <c r="S1314" s="356">
        <v>1603999</v>
      </c>
      <c r="T1314" s="26">
        <v>0.03</v>
      </c>
      <c r="U1314" s="27">
        <v>8.6499999999999994E-2</v>
      </c>
      <c r="V1314" s="256">
        <v>10047.043986230561</v>
      </c>
      <c r="W1314" s="257">
        <v>1071803.4443334038</v>
      </c>
      <c r="X1314" s="257">
        <v>532195.55566659616</v>
      </c>
      <c r="Y1314" s="257">
        <v>455099.34894686646</v>
      </c>
      <c r="Z1314" s="257">
        <v>224579.30135377491</v>
      </c>
      <c r="AA1314" s="257">
        <v>230520.04759309156</v>
      </c>
      <c r="AB1314" s="257">
        <v>149388.226152027</v>
      </c>
      <c r="AC1314" s="257"/>
      <c r="AD1314" s="257">
        <v>977793.5288576209</v>
      </c>
      <c r="AE1314" s="257">
        <v>445597.97319103451</v>
      </c>
    </row>
    <row r="1315" spans="2:31">
      <c r="B1315" s="81">
        <v>41387</v>
      </c>
      <c r="C1315" s="81">
        <v>41387</v>
      </c>
      <c r="D1315" s="81">
        <v>41394</v>
      </c>
      <c r="E1315" s="203">
        <v>327</v>
      </c>
      <c r="F1315" s="82" t="s">
        <v>1054</v>
      </c>
      <c r="G1315" s="82" t="s">
        <v>505</v>
      </c>
      <c r="H1315" s="19">
        <v>143023419</v>
      </c>
      <c r="I1315" s="20">
        <v>99</v>
      </c>
      <c r="J1315" s="19" t="s">
        <v>363</v>
      </c>
      <c r="K1315" s="103" t="s">
        <v>1331</v>
      </c>
      <c r="L1315" s="21">
        <v>37743</v>
      </c>
      <c r="M1315" s="21">
        <v>41387</v>
      </c>
      <c r="N1315" s="34">
        <v>120</v>
      </c>
      <c r="O1315" s="34">
        <v>119</v>
      </c>
      <c r="P1315" s="34">
        <v>120</v>
      </c>
      <c r="Q1315" s="34">
        <v>119</v>
      </c>
      <c r="R1315" s="52">
        <v>119</v>
      </c>
      <c r="S1315" s="356">
        <v>48650</v>
      </c>
      <c r="T1315" s="26">
        <v>0.03</v>
      </c>
      <c r="U1315" s="27">
        <v>8.6499999999999994E-2</v>
      </c>
      <c r="V1315" s="256">
        <v>469.76802295766504</v>
      </c>
      <c r="W1315" s="257">
        <v>37644.87544771695</v>
      </c>
      <c r="X1315" s="257">
        <v>11005.12455228305</v>
      </c>
      <c r="Y1315" s="257">
        <v>18723.925297192458</v>
      </c>
      <c r="Z1315" s="257">
        <v>7720.9912635907313</v>
      </c>
      <c r="AA1315" s="257">
        <v>11002.934033601727</v>
      </c>
      <c r="AB1315" s="257">
        <v>5743.9027268494865</v>
      </c>
      <c r="AC1315" s="257"/>
      <c r="AD1315" s="257">
        <v>18727.287307202467</v>
      </c>
      <c r="AE1315" s="257">
        <v>7722.162754919802</v>
      </c>
    </row>
    <row r="1316" spans="2:31">
      <c r="B1316" s="81">
        <v>41394</v>
      </c>
      <c r="C1316" s="81">
        <v>42058</v>
      </c>
      <c r="D1316" s="81">
        <v>41394</v>
      </c>
      <c r="E1316" s="203">
        <v>682</v>
      </c>
      <c r="F1316" s="82" t="s">
        <v>1053</v>
      </c>
      <c r="G1316" s="82" t="s">
        <v>505</v>
      </c>
      <c r="H1316" s="19">
        <v>143025934</v>
      </c>
      <c r="I1316" s="20">
        <v>98</v>
      </c>
      <c r="J1316" s="19" t="s">
        <v>275</v>
      </c>
      <c r="K1316" s="103" t="s">
        <v>1333</v>
      </c>
      <c r="L1316" s="21">
        <v>39505</v>
      </c>
      <c r="M1316" s="21">
        <v>42058</v>
      </c>
      <c r="N1316" s="34">
        <v>84</v>
      </c>
      <c r="O1316" s="34">
        <v>61</v>
      </c>
      <c r="P1316" s="34">
        <v>60</v>
      </c>
      <c r="Q1316" s="34">
        <v>60</v>
      </c>
      <c r="R1316" s="52">
        <v>61</v>
      </c>
      <c r="S1316" s="356">
        <v>400031</v>
      </c>
      <c r="T1316" s="26">
        <v>0.05</v>
      </c>
      <c r="U1316" s="27">
        <v>0.104</v>
      </c>
      <c r="V1316" s="256">
        <v>7549.0784658473385</v>
      </c>
      <c r="W1316" s="257">
        <v>352030.36574825679</v>
      </c>
      <c r="X1316" s="257">
        <v>48000.634251743206</v>
      </c>
      <c r="Y1316" s="257">
        <v>100914.34220258018</v>
      </c>
      <c r="Z1316" s="257">
        <v>52913.707950840297</v>
      </c>
      <c r="AA1316" s="257">
        <v>48000.634251739888</v>
      </c>
      <c r="AB1316" s="257">
        <v>12842.274953317261</v>
      </c>
      <c r="AC1316" s="257"/>
      <c r="AD1316" s="257">
        <v>100914.34220258018</v>
      </c>
      <c r="AE1316" s="257">
        <v>52913.707950840297</v>
      </c>
    </row>
    <row r="1317" spans="2:31">
      <c r="B1317" s="81">
        <v>41394</v>
      </c>
      <c r="C1317" s="81">
        <v>50609</v>
      </c>
      <c r="D1317" s="81">
        <v>41394</v>
      </c>
      <c r="E1317" s="203">
        <v>599</v>
      </c>
      <c r="F1317" s="82" t="s">
        <v>1053</v>
      </c>
      <c r="G1317" s="82" t="s">
        <v>505</v>
      </c>
      <c r="H1317" s="19">
        <v>143031543</v>
      </c>
      <c r="I1317" s="20">
        <v>99</v>
      </c>
      <c r="J1317" s="19" t="s">
        <v>1317</v>
      </c>
      <c r="K1317" s="103" t="s">
        <v>1331</v>
      </c>
      <c r="L1317" s="21">
        <v>39658</v>
      </c>
      <c r="M1317" s="21">
        <v>50609</v>
      </c>
      <c r="N1317" s="34">
        <v>360</v>
      </c>
      <c r="O1317" s="34">
        <v>56</v>
      </c>
      <c r="P1317" s="34">
        <v>228</v>
      </c>
      <c r="Q1317" s="34">
        <v>56</v>
      </c>
      <c r="R1317" s="52">
        <v>56</v>
      </c>
      <c r="S1317" s="356">
        <v>130217</v>
      </c>
      <c r="T1317" s="26">
        <v>0.03</v>
      </c>
      <c r="U1317" s="27">
        <v>8.6499999999999994E-2</v>
      </c>
      <c r="V1317" s="256">
        <v>749.97324472360731</v>
      </c>
      <c r="W1317" s="257">
        <v>83811.959507201129</v>
      </c>
      <c r="X1317" s="257">
        <v>46405.040492798871</v>
      </c>
      <c r="Y1317" s="257">
        <v>31981.570059061673</v>
      </c>
      <c r="Z1317" s="257">
        <v>16520.288537896191</v>
      </c>
      <c r="AA1317" s="257">
        <v>15461.281521165482</v>
      </c>
      <c r="AB1317" s="257">
        <v>11397.729243845337</v>
      </c>
      <c r="AC1317" s="257"/>
      <c r="AD1317" s="257">
        <v>87181.94028978057</v>
      </c>
      <c r="AE1317" s="257">
        <v>40776.89979698247</v>
      </c>
    </row>
    <row r="1318" spans="2:31">
      <c r="B1318" s="81">
        <v>41394</v>
      </c>
      <c r="C1318" s="81">
        <v>41738</v>
      </c>
      <c r="D1318" s="81">
        <v>41394</v>
      </c>
      <c r="E1318" s="203">
        <v>4024</v>
      </c>
      <c r="F1318" s="82" t="s">
        <v>1053</v>
      </c>
      <c r="G1318" s="82" t="s">
        <v>505</v>
      </c>
      <c r="H1318" s="19">
        <v>143032582</v>
      </c>
      <c r="I1318" s="20">
        <v>98</v>
      </c>
      <c r="J1318" s="19" t="s">
        <v>1355</v>
      </c>
      <c r="K1318" s="103" t="s">
        <v>1333</v>
      </c>
      <c r="L1318" s="21">
        <v>39917</v>
      </c>
      <c r="M1318" s="21">
        <v>41738</v>
      </c>
      <c r="N1318" s="34">
        <v>60</v>
      </c>
      <c r="O1318" s="34">
        <v>48</v>
      </c>
      <c r="P1318" s="34">
        <v>60</v>
      </c>
      <c r="Q1318" s="34">
        <v>48</v>
      </c>
      <c r="R1318" s="52">
        <v>48</v>
      </c>
      <c r="S1318" s="356">
        <v>400000</v>
      </c>
      <c r="T1318" s="26">
        <v>0.05</v>
      </c>
      <c r="U1318" s="27">
        <v>0.104</v>
      </c>
      <c r="V1318" s="256">
        <v>7548.4934576043743</v>
      </c>
      <c r="W1318" s="257">
        <v>352003.08550912986</v>
      </c>
      <c r="X1318" s="257">
        <v>47996.914490870142</v>
      </c>
      <c r="Y1318" s="257">
        <v>96003.59376133472</v>
      </c>
      <c r="Z1318" s="257">
        <v>50503.313841279247</v>
      </c>
      <c r="AA1318" s="257">
        <v>45500.279920055473</v>
      </c>
      <c r="AB1318" s="257">
        <v>10104.613577025293</v>
      </c>
      <c r="AC1318" s="257"/>
      <c r="AD1318" s="257">
        <v>100906.52194712922</v>
      </c>
      <c r="AE1318" s="257">
        <v>52909.607456262456</v>
      </c>
    </row>
    <row r="1319" spans="2:31">
      <c r="B1319" s="81">
        <v>41394</v>
      </c>
      <c r="C1319" s="81">
        <v>50762</v>
      </c>
      <c r="D1319" s="81">
        <v>41394</v>
      </c>
      <c r="E1319" s="203">
        <v>4046</v>
      </c>
      <c r="F1319" s="82" t="s">
        <v>1053</v>
      </c>
      <c r="G1319" s="82" t="s">
        <v>505</v>
      </c>
      <c r="H1319" s="19">
        <v>143034070</v>
      </c>
      <c r="I1319" s="20">
        <v>99</v>
      </c>
      <c r="J1319" s="19" t="s">
        <v>595</v>
      </c>
      <c r="K1319" s="103" t="s">
        <v>1331</v>
      </c>
      <c r="L1319" s="21">
        <v>39800</v>
      </c>
      <c r="M1319" s="21">
        <v>50762</v>
      </c>
      <c r="N1319" s="34">
        <v>360</v>
      </c>
      <c r="O1319" s="34">
        <v>51</v>
      </c>
      <c r="P1319" s="34">
        <v>228</v>
      </c>
      <c r="Q1319" s="34">
        <v>51</v>
      </c>
      <c r="R1319" s="52">
        <v>51</v>
      </c>
      <c r="S1319" s="356">
        <v>1400129</v>
      </c>
      <c r="T1319" s="26">
        <v>0.03</v>
      </c>
      <c r="U1319" s="27">
        <v>8.6499999999999994E-2</v>
      </c>
      <c r="V1319" s="256">
        <v>8063.9186063388015</v>
      </c>
      <c r="W1319" s="257">
        <v>901169.24098126998</v>
      </c>
      <c r="X1319" s="257">
        <v>498959.75901873002</v>
      </c>
      <c r="Y1319" s="257">
        <v>315027.57561333157</v>
      </c>
      <c r="Z1319" s="257">
        <v>163357.75802541693</v>
      </c>
      <c r="AA1319" s="257">
        <v>151669.81758791464</v>
      </c>
      <c r="AB1319" s="257">
        <v>111609.4197805054</v>
      </c>
      <c r="AC1319" s="257"/>
      <c r="AD1319" s="257">
        <v>937404.20126396872</v>
      </c>
      <c r="AE1319" s="257">
        <v>438444.44224524684</v>
      </c>
    </row>
    <row r="1320" spans="2:31">
      <c r="B1320" s="81">
        <v>41394</v>
      </c>
      <c r="C1320" s="81">
        <v>42362</v>
      </c>
      <c r="D1320" s="81">
        <v>41394</v>
      </c>
      <c r="E1320" s="203">
        <v>397</v>
      </c>
      <c r="F1320" s="82" t="s">
        <v>1053</v>
      </c>
      <c r="G1320" s="82" t="s">
        <v>506</v>
      </c>
      <c r="H1320" s="19">
        <v>143034119</v>
      </c>
      <c r="I1320" s="20">
        <v>98</v>
      </c>
      <c r="J1320" s="19" t="s">
        <v>270</v>
      </c>
      <c r="K1320" s="103" t="s">
        <v>1333</v>
      </c>
      <c r="L1320" s="21">
        <v>39777</v>
      </c>
      <c r="M1320" s="21">
        <v>42362</v>
      </c>
      <c r="N1320" s="34">
        <v>85</v>
      </c>
      <c r="O1320" s="34">
        <v>52</v>
      </c>
      <c r="P1320" s="34">
        <v>60</v>
      </c>
      <c r="Q1320" s="34">
        <v>52</v>
      </c>
      <c r="R1320" s="52">
        <v>52</v>
      </c>
      <c r="S1320" s="356">
        <v>237333</v>
      </c>
      <c r="T1320" s="26">
        <v>0.05</v>
      </c>
      <c r="U1320" s="27">
        <v>0.104</v>
      </c>
      <c r="V1320" s="256">
        <v>4478.7664944340477</v>
      </c>
      <c r="W1320" s="257">
        <v>208854.8707328458</v>
      </c>
      <c r="X1320" s="257">
        <v>28478.129267154203</v>
      </c>
      <c r="Y1320" s="257">
        <v>58513.169926297996</v>
      </c>
      <c r="Z1320" s="257">
        <v>30730.399599986791</v>
      </c>
      <c r="AA1320" s="257">
        <v>27782.770326311205</v>
      </c>
      <c r="AB1320" s="257">
        <v>6495.0119381228888</v>
      </c>
      <c r="AC1320" s="257"/>
      <c r="AD1320" s="257">
        <v>59871.118933195132</v>
      </c>
      <c r="AE1320" s="257">
        <v>31392.989666042849</v>
      </c>
    </row>
    <row r="1321" spans="2:31">
      <c r="B1321" s="81">
        <v>41394</v>
      </c>
      <c r="C1321" s="81">
        <v>48814</v>
      </c>
      <c r="D1321" s="81">
        <v>41394</v>
      </c>
      <c r="E1321" s="203">
        <v>4106</v>
      </c>
      <c r="F1321" s="82" t="s">
        <v>1053</v>
      </c>
      <c r="G1321" s="82" t="s">
        <v>506</v>
      </c>
      <c r="H1321" s="19">
        <v>143035077</v>
      </c>
      <c r="I1321" s="20">
        <v>99</v>
      </c>
      <c r="J1321" s="19" t="s">
        <v>614</v>
      </c>
      <c r="K1321" s="103" t="s">
        <v>1331</v>
      </c>
      <c r="L1321" s="21">
        <v>40052</v>
      </c>
      <c r="M1321" s="21">
        <v>48814</v>
      </c>
      <c r="N1321" s="34">
        <v>288</v>
      </c>
      <c r="O1321" s="34">
        <v>43</v>
      </c>
      <c r="P1321" s="34">
        <v>228</v>
      </c>
      <c r="Q1321" s="34">
        <v>43</v>
      </c>
      <c r="R1321" s="52">
        <v>43</v>
      </c>
      <c r="S1321" s="356">
        <v>3624748</v>
      </c>
      <c r="T1321" s="26">
        <v>0.03</v>
      </c>
      <c r="U1321" s="27">
        <v>8.6499999999999994E-2</v>
      </c>
      <c r="V1321" s="256">
        <v>20876.414130761779</v>
      </c>
      <c r="W1321" s="257">
        <v>2333007.4613898979</v>
      </c>
      <c r="X1321" s="257">
        <v>1291740.5386101021</v>
      </c>
      <c r="Y1321" s="257">
        <v>693910.81462358672</v>
      </c>
      <c r="Z1321" s="257">
        <v>362054.57293162518</v>
      </c>
      <c r="AA1321" s="257">
        <v>331856.24169196154</v>
      </c>
      <c r="AB1321" s="257">
        <v>243617.73315892278</v>
      </c>
      <c r="AC1321" s="257"/>
      <c r="AD1321" s="257">
        <v>2426814.9604237666</v>
      </c>
      <c r="AE1321" s="257">
        <v>1135074.421813685</v>
      </c>
    </row>
    <row r="1322" spans="2:31">
      <c r="B1322" s="81">
        <v>41394</v>
      </c>
      <c r="C1322" s="81">
        <v>41813</v>
      </c>
      <c r="D1322" s="81">
        <v>41394</v>
      </c>
      <c r="E1322" s="203">
        <v>3131</v>
      </c>
      <c r="F1322" s="82" t="s">
        <v>1053</v>
      </c>
      <c r="G1322" s="82" t="s">
        <v>505</v>
      </c>
      <c r="H1322" s="19">
        <v>143035131</v>
      </c>
      <c r="I1322" s="20">
        <v>98</v>
      </c>
      <c r="J1322" s="19" t="s">
        <v>92</v>
      </c>
      <c r="K1322" s="103" t="s">
        <v>1333</v>
      </c>
      <c r="L1322" s="21">
        <v>39993</v>
      </c>
      <c r="M1322" s="21">
        <v>41813</v>
      </c>
      <c r="N1322" s="34">
        <v>60</v>
      </c>
      <c r="O1322" s="34">
        <v>45</v>
      </c>
      <c r="P1322" s="34">
        <v>60</v>
      </c>
      <c r="Q1322" s="34">
        <v>45</v>
      </c>
      <c r="R1322" s="52">
        <v>45</v>
      </c>
      <c r="S1322" s="356">
        <v>182000</v>
      </c>
      <c r="T1322" s="26">
        <v>0.05</v>
      </c>
      <c r="U1322" s="27">
        <v>0.104</v>
      </c>
      <c r="V1322" s="256">
        <v>3434.5645232099905</v>
      </c>
      <c r="W1322" s="257">
        <v>160161.4039066541</v>
      </c>
      <c r="X1322" s="257">
        <v>21838.596093345899</v>
      </c>
      <c r="Y1322" s="257">
        <v>42509.320172221094</v>
      </c>
      <c r="Z1322" s="257">
        <v>22396.387690368312</v>
      </c>
      <c r="AA1322" s="257">
        <v>20112.932481852782</v>
      </c>
      <c r="AB1322" s="257">
        <v>4310.2492289498487</v>
      </c>
      <c r="AC1322" s="257"/>
      <c r="AD1322" s="257">
        <v>45912.467485943809</v>
      </c>
      <c r="AE1322" s="257">
        <v>24073.871392599423</v>
      </c>
    </row>
    <row r="1323" spans="2:31">
      <c r="B1323" s="81">
        <v>41394</v>
      </c>
      <c r="C1323" s="81">
        <v>50913</v>
      </c>
      <c r="D1323" s="81">
        <v>41394</v>
      </c>
      <c r="E1323" s="203">
        <v>599</v>
      </c>
      <c r="F1323" s="82" t="s">
        <v>1053</v>
      </c>
      <c r="G1323" s="82" t="s">
        <v>505</v>
      </c>
      <c r="H1323" s="19">
        <v>143036243</v>
      </c>
      <c r="I1323" s="20">
        <v>99</v>
      </c>
      <c r="J1323" s="19" t="s">
        <v>514</v>
      </c>
      <c r="K1323" s="103" t="s">
        <v>1331</v>
      </c>
      <c r="L1323" s="21">
        <v>39965</v>
      </c>
      <c r="M1323" s="21">
        <v>50913</v>
      </c>
      <c r="N1323" s="34">
        <v>360</v>
      </c>
      <c r="O1323" s="34">
        <v>46</v>
      </c>
      <c r="P1323" s="34">
        <v>228</v>
      </c>
      <c r="Q1323" s="34">
        <v>46</v>
      </c>
      <c r="R1323" s="52">
        <v>46</v>
      </c>
      <c r="S1323" s="356">
        <v>329601</v>
      </c>
      <c r="T1323" s="26">
        <v>0.03</v>
      </c>
      <c r="U1323" s="27">
        <v>8.6499999999999994E-2</v>
      </c>
      <c r="V1323" s="256">
        <v>1898.3076820549215</v>
      </c>
      <c r="W1323" s="257">
        <v>212142.08333422674</v>
      </c>
      <c r="X1323" s="257">
        <v>117458.91666577326</v>
      </c>
      <c r="Y1323" s="257">
        <v>67273.797854628428</v>
      </c>
      <c r="Z1323" s="257">
        <v>35019.627890197626</v>
      </c>
      <c r="AA1323" s="257">
        <v>32254.169964430803</v>
      </c>
      <c r="AB1323" s="257">
        <v>23697.851608006888</v>
      </c>
      <c r="AC1323" s="257"/>
      <c r="AD1323" s="257">
        <v>220672.0681742935</v>
      </c>
      <c r="AE1323" s="257">
        <v>103213.15150852216</v>
      </c>
    </row>
    <row r="1324" spans="2:31">
      <c r="B1324" s="81">
        <v>41394</v>
      </c>
      <c r="C1324" s="81">
        <v>41905</v>
      </c>
      <c r="D1324" s="81">
        <v>41394</v>
      </c>
      <c r="E1324" s="203">
        <v>3011</v>
      </c>
      <c r="F1324" s="82" t="s">
        <v>1053</v>
      </c>
      <c r="G1324" s="82" t="s">
        <v>505</v>
      </c>
      <c r="H1324" s="19">
        <v>143040275</v>
      </c>
      <c r="I1324" s="20">
        <v>98</v>
      </c>
      <c r="J1324" s="19" t="s">
        <v>508</v>
      </c>
      <c r="K1324" s="103" t="s">
        <v>1333</v>
      </c>
      <c r="L1324" s="21">
        <v>40072</v>
      </c>
      <c r="M1324" s="21">
        <v>41905</v>
      </c>
      <c r="N1324" s="34">
        <v>60</v>
      </c>
      <c r="O1324" s="34">
        <v>42</v>
      </c>
      <c r="P1324" s="34">
        <v>60</v>
      </c>
      <c r="Q1324" s="34">
        <v>42</v>
      </c>
      <c r="R1324" s="52">
        <v>42</v>
      </c>
      <c r="S1324" s="356">
        <v>250000</v>
      </c>
      <c r="T1324" s="26">
        <v>0.05</v>
      </c>
      <c r="U1324" s="27">
        <v>0.104</v>
      </c>
      <c r="V1324" s="256">
        <v>4717.808411002733</v>
      </c>
      <c r="W1324" s="257">
        <v>220001.9284432061</v>
      </c>
      <c r="X1324" s="257">
        <v>29998.071556793904</v>
      </c>
      <c r="Y1324" s="257">
        <v>56461.052018507646</v>
      </c>
      <c r="Z1324" s="257">
        <v>29798.433774951234</v>
      </c>
      <c r="AA1324" s="257">
        <v>26662.618243556411</v>
      </c>
      <c r="AB1324" s="257">
        <v>5525.9605499357194</v>
      </c>
      <c r="AC1324" s="257"/>
      <c r="AD1324" s="257">
        <v>63066.576216955757</v>
      </c>
      <c r="AE1324" s="257">
        <v>33068.504660164035</v>
      </c>
    </row>
    <row r="1325" spans="2:31">
      <c r="B1325" s="81">
        <v>41394</v>
      </c>
      <c r="C1325" s="81">
        <v>48853</v>
      </c>
      <c r="D1325" s="81">
        <v>41394</v>
      </c>
      <c r="E1325" s="203">
        <v>608</v>
      </c>
      <c r="F1325" s="82" t="s">
        <v>1053</v>
      </c>
      <c r="G1325" s="82" t="s">
        <v>506</v>
      </c>
      <c r="H1325" s="19">
        <v>143147614</v>
      </c>
      <c r="I1325" s="20">
        <v>99</v>
      </c>
      <c r="J1325" s="19" t="s">
        <v>781</v>
      </c>
      <c r="K1325" s="103" t="s">
        <v>1334</v>
      </c>
      <c r="L1325" s="21">
        <v>40462</v>
      </c>
      <c r="M1325" s="21">
        <v>48853</v>
      </c>
      <c r="N1325" s="34">
        <v>276</v>
      </c>
      <c r="O1325" s="34">
        <v>30</v>
      </c>
      <c r="P1325" s="34">
        <v>228</v>
      </c>
      <c r="Q1325" s="34">
        <v>30</v>
      </c>
      <c r="R1325" s="52">
        <v>30</v>
      </c>
      <c r="S1325" s="356">
        <v>5100034</v>
      </c>
      <c r="T1325" s="26">
        <v>0.03</v>
      </c>
      <c r="U1325" s="27">
        <v>7.6499999999999999E-2</v>
      </c>
      <c r="V1325" s="256">
        <v>29373.192802634974</v>
      </c>
      <c r="W1325" s="257">
        <v>3525558.993104245</v>
      </c>
      <c r="X1325" s="257">
        <v>1574475.006895755</v>
      </c>
      <c r="Y1325" s="257">
        <v>653946.04381104023</v>
      </c>
      <c r="Z1325" s="257">
        <v>363995.89733034041</v>
      </c>
      <c r="AA1325" s="257">
        <v>289950.14648069983</v>
      </c>
      <c r="AB1325" s="257">
        <v>207167.76406523091</v>
      </c>
      <c r="AC1325" s="257"/>
      <c r="AD1325" s="257">
        <v>3171528.9658965408</v>
      </c>
      <c r="AE1325" s="257">
        <v>1597053.9590007737</v>
      </c>
    </row>
    <row r="1326" spans="2:31">
      <c r="B1326" s="81">
        <v>41394</v>
      </c>
      <c r="C1326" s="81">
        <v>48236</v>
      </c>
      <c r="D1326" s="81">
        <v>41394</v>
      </c>
      <c r="E1326" s="203">
        <v>4027</v>
      </c>
      <c r="F1326" s="82" t="s">
        <v>1053</v>
      </c>
      <c r="G1326" s="82" t="s">
        <v>506</v>
      </c>
      <c r="H1326" s="19">
        <v>143576205</v>
      </c>
      <c r="I1326" s="20">
        <v>99</v>
      </c>
      <c r="J1326" s="19" t="s">
        <v>482</v>
      </c>
      <c r="K1326" s="103" t="s">
        <v>1331</v>
      </c>
      <c r="L1326" s="21">
        <v>40203</v>
      </c>
      <c r="M1326" s="21">
        <v>48236</v>
      </c>
      <c r="N1326" s="34">
        <v>264</v>
      </c>
      <c r="O1326" s="34">
        <v>38</v>
      </c>
      <c r="P1326" s="34">
        <v>228</v>
      </c>
      <c r="Q1326" s="34">
        <v>38</v>
      </c>
      <c r="R1326" s="52">
        <v>38</v>
      </c>
      <c r="S1326" s="356">
        <v>1000009</v>
      </c>
      <c r="T1326" s="26">
        <v>0.03</v>
      </c>
      <c r="U1326" s="27">
        <v>8.6499999999999994E-2</v>
      </c>
      <c r="V1326" s="256">
        <v>5759.4630077701831</v>
      </c>
      <c r="W1326" s="257">
        <v>643638.8014993181</v>
      </c>
      <c r="X1326" s="257">
        <v>356370.1985006819</v>
      </c>
      <c r="Y1326" s="257">
        <v>170104.91521508907</v>
      </c>
      <c r="Z1326" s="257">
        <v>89096.7102034696</v>
      </c>
      <c r="AA1326" s="257">
        <v>81008.205011619473</v>
      </c>
      <c r="AB1326" s="257">
        <v>59395.033083446986</v>
      </c>
      <c r="AC1326" s="257"/>
      <c r="AD1326" s="257">
        <v>669518.76427227783</v>
      </c>
      <c r="AE1326" s="257">
        <v>313148.56577160186</v>
      </c>
    </row>
    <row r="1327" spans="2:31">
      <c r="B1327" s="81">
        <v>41394</v>
      </c>
      <c r="C1327" s="81">
        <v>51158</v>
      </c>
      <c r="D1327" s="81">
        <v>41394</v>
      </c>
      <c r="E1327" s="203">
        <v>369</v>
      </c>
      <c r="F1327" s="82" t="s">
        <v>1053</v>
      </c>
      <c r="G1327" s="82" t="s">
        <v>505</v>
      </c>
      <c r="H1327" s="19">
        <v>143845214</v>
      </c>
      <c r="I1327" s="20">
        <v>99</v>
      </c>
      <c r="J1327" s="19" t="s">
        <v>1345</v>
      </c>
      <c r="K1327" s="103" t="s">
        <v>1331</v>
      </c>
      <c r="L1327" s="21">
        <v>40224</v>
      </c>
      <c r="M1327" s="21">
        <v>51158</v>
      </c>
      <c r="N1327" s="34">
        <v>359</v>
      </c>
      <c r="O1327" s="34">
        <v>37</v>
      </c>
      <c r="P1327" s="34">
        <v>228</v>
      </c>
      <c r="Q1327" s="34">
        <v>37</v>
      </c>
      <c r="R1327" s="52">
        <v>37</v>
      </c>
      <c r="S1327" s="356">
        <v>2495923</v>
      </c>
      <c r="T1327" s="26">
        <v>0.03</v>
      </c>
      <c r="U1327" s="27">
        <v>8.6499999999999994E-2</v>
      </c>
      <c r="V1327" s="256">
        <v>14375.046813321458</v>
      </c>
      <c r="W1327" s="257">
        <v>1606458.4302287104</v>
      </c>
      <c r="X1327" s="257">
        <v>889464.56977128959</v>
      </c>
      <c r="Y1327" s="257">
        <v>413835.93874797708</v>
      </c>
      <c r="Z1327" s="257">
        <v>216924.10091038921</v>
      </c>
      <c r="AA1327" s="257">
        <v>196911.83783758787</v>
      </c>
      <c r="AB1327" s="257">
        <v>144342.93456814787</v>
      </c>
      <c r="AC1327" s="257"/>
      <c r="AD1327" s="257">
        <v>1671052.2432085674</v>
      </c>
      <c r="AE1327" s="257">
        <v>781587.67343729222</v>
      </c>
    </row>
    <row r="1328" spans="2:31">
      <c r="B1328" s="81">
        <v>41394</v>
      </c>
      <c r="C1328" s="81">
        <v>42217</v>
      </c>
      <c r="D1328" s="81">
        <v>41394</v>
      </c>
      <c r="E1328" s="203">
        <v>682</v>
      </c>
      <c r="F1328" s="82" t="s">
        <v>1053</v>
      </c>
      <c r="G1328" s="82" t="s">
        <v>505</v>
      </c>
      <c r="H1328" s="19">
        <v>143992772</v>
      </c>
      <c r="I1328" s="20">
        <v>98</v>
      </c>
      <c r="J1328" s="19" t="s">
        <v>1749</v>
      </c>
      <c r="K1328" s="103" t="s">
        <v>1333</v>
      </c>
      <c r="L1328" s="21">
        <v>40403</v>
      </c>
      <c r="M1328" s="21">
        <v>42217</v>
      </c>
      <c r="N1328" s="34">
        <v>60</v>
      </c>
      <c r="O1328" s="34">
        <v>32</v>
      </c>
      <c r="P1328" s="34">
        <v>60</v>
      </c>
      <c r="Q1328" s="34">
        <v>32</v>
      </c>
      <c r="R1328" s="52">
        <v>32</v>
      </c>
      <c r="S1328" s="356">
        <v>84128</v>
      </c>
      <c r="T1328" s="26">
        <v>0.05</v>
      </c>
      <c r="U1328" s="27">
        <v>0.104</v>
      </c>
      <c r="V1328" s="256">
        <v>1587.599144003352</v>
      </c>
      <c r="W1328" s="257">
        <v>74033.288944280182</v>
      </c>
      <c r="X1328" s="257">
        <v>10094.711055719818</v>
      </c>
      <c r="Y1328" s="257">
        <v>16089.770733607773</v>
      </c>
      <c r="Z1328" s="257">
        <v>8550.6444183969143</v>
      </c>
      <c r="AA1328" s="257">
        <v>7539.1263152108586</v>
      </c>
      <c r="AB1328" s="257">
        <v>1416.8015516799744</v>
      </c>
      <c r="AC1328" s="257"/>
      <c r="AD1328" s="257">
        <v>21222.659695920229</v>
      </c>
      <c r="AE1328" s="257">
        <v>11127.94864020111</v>
      </c>
    </row>
    <row r="1329" spans="2:31">
      <c r="B1329" s="81">
        <v>41394</v>
      </c>
      <c r="C1329" s="81">
        <v>42401</v>
      </c>
      <c r="D1329" s="81">
        <v>41394</v>
      </c>
      <c r="E1329" s="203">
        <v>12</v>
      </c>
      <c r="F1329" s="82" t="s">
        <v>1053</v>
      </c>
      <c r="G1329" s="82" t="s">
        <v>506</v>
      </c>
      <c r="H1329" s="19">
        <v>143993728</v>
      </c>
      <c r="I1329" s="20">
        <v>98</v>
      </c>
      <c r="J1329" s="19" t="s">
        <v>1069</v>
      </c>
      <c r="K1329" s="103" t="s">
        <v>1332</v>
      </c>
      <c r="L1329" s="21">
        <v>40562</v>
      </c>
      <c r="M1329" s="21">
        <v>42401</v>
      </c>
      <c r="N1329" s="34">
        <v>60</v>
      </c>
      <c r="O1329" s="34">
        <v>26</v>
      </c>
      <c r="P1329" s="34">
        <v>60</v>
      </c>
      <c r="Q1329" s="34">
        <v>26</v>
      </c>
      <c r="R1329" s="52">
        <v>26</v>
      </c>
      <c r="S1329" s="356">
        <v>1120292</v>
      </c>
      <c r="T1329" s="26">
        <v>0.05</v>
      </c>
      <c r="U1329" s="27">
        <v>9.4E-2</v>
      </c>
      <c r="V1329" s="256">
        <v>21141.292081516298</v>
      </c>
      <c r="W1329" s="257">
        <v>1008985.1620762323</v>
      </c>
      <c r="X1329" s="257">
        <v>111306.83792376774</v>
      </c>
      <c r="Y1329" s="257">
        <v>169585.58264280867</v>
      </c>
      <c r="Z1329" s="257">
        <v>98295.487644016102</v>
      </c>
      <c r="AA1329" s="257">
        <v>71290.094998792571</v>
      </c>
      <c r="AB1329" s="257">
        <v>12692.885026394568</v>
      </c>
      <c r="AC1329" s="257"/>
      <c r="AD1329" s="257">
        <v>259492.36281475041</v>
      </c>
      <c r="AE1329" s="257">
        <v>148185.52489097789</v>
      </c>
    </row>
    <row r="1330" spans="2:31">
      <c r="B1330" s="81">
        <v>41394</v>
      </c>
      <c r="C1330" s="81">
        <v>42430</v>
      </c>
      <c r="D1330" s="81">
        <v>41394</v>
      </c>
      <c r="E1330" s="203">
        <v>4046</v>
      </c>
      <c r="F1330" s="82" t="s">
        <v>1053</v>
      </c>
      <c r="G1330" s="82" t="s">
        <v>505</v>
      </c>
      <c r="H1330" s="19">
        <v>143994155</v>
      </c>
      <c r="I1330" s="20">
        <v>98</v>
      </c>
      <c r="J1330" s="19" t="s">
        <v>1658</v>
      </c>
      <c r="K1330" s="103" t="s">
        <v>1332</v>
      </c>
      <c r="L1330" s="21">
        <v>40618</v>
      </c>
      <c r="M1330" s="21">
        <v>42430</v>
      </c>
      <c r="N1330" s="34">
        <v>60</v>
      </c>
      <c r="O1330" s="34">
        <v>25</v>
      </c>
      <c r="P1330" s="34">
        <v>60</v>
      </c>
      <c r="Q1330" s="34">
        <v>25</v>
      </c>
      <c r="R1330" s="52">
        <v>25</v>
      </c>
      <c r="S1330" s="356">
        <v>156173</v>
      </c>
      <c r="T1330" s="26">
        <v>0.05</v>
      </c>
      <c r="U1330" s="27">
        <v>9.4E-2</v>
      </c>
      <c r="V1330" s="256">
        <v>2947.1771718861196</v>
      </c>
      <c r="W1330" s="257">
        <v>140656.40004296327</v>
      </c>
      <c r="X1330" s="257">
        <v>15516.599957036728</v>
      </c>
      <c r="Y1330" s="257">
        <v>22936.557771550179</v>
      </c>
      <c r="Z1330" s="257">
        <v>13303.612910793367</v>
      </c>
      <c r="AA1330" s="257">
        <v>9632.944860756812</v>
      </c>
      <c r="AB1330" s="257">
        <v>1701.3815742364834</v>
      </c>
      <c r="AC1330" s="257"/>
      <c r="AD1330" s="257">
        <v>36174.230270204571</v>
      </c>
      <c r="AE1330" s="257">
        <v>20657.630313167203</v>
      </c>
    </row>
    <row r="1331" spans="2:31">
      <c r="B1331" s="81">
        <v>41394</v>
      </c>
      <c r="C1331" s="81">
        <v>42522</v>
      </c>
      <c r="D1331" s="81">
        <v>41394</v>
      </c>
      <c r="E1331" s="203">
        <v>4024</v>
      </c>
      <c r="F1331" s="82" t="s">
        <v>1053</v>
      </c>
      <c r="G1331" s="82" t="s">
        <v>505</v>
      </c>
      <c r="H1331" s="19">
        <v>143994627</v>
      </c>
      <c r="I1331" s="20">
        <v>98</v>
      </c>
      <c r="J1331" s="19" t="s">
        <v>1355</v>
      </c>
      <c r="K1331" s="103" t="s">
        <v>1337</v>
      </c>
      <c r="L1331" s="21">
        <v>40697</v>
      </c>
      <c r="M1331" s="21">
        <v>42522</v>
      </c>
      <c r="N1331" s="34">
        <v>60</v>
      </c>
      <c r="O1331" s="34">
        <v>22</v>
      </c>
      <c r="P1331" s="34">
        <v>60</v>
      </c>
      <c r="Q1331" s="34">
        <v>22</v>
      </c>
      <c r="R1331" s="52">
        <v>22</v>
      </c>
      <c r="S1331" s="356">
        <v>190369</v>
      </c>
      <c r="T1331" s="26">
        <v>0.05</v>
      </c>
      <c r="U1331" s="27">
        <v>9.9000000000000005E-2</v>
      </c>
      <c r="V1331" s="256">
        <v>3592.4978775767177</v>
      </c>
      <c r="W1331" s="257">
        <v>169474.44178172358</v>
      </c>
      <c r="X1331" s="257">
        <v>20894.558218276419</v>
      </c>
      <c r="Y1331" s="257">
        <v>26338.470572898019</v>
      </c>
      <c r="Z1331" s="257">
        <v>14679.825506195994</v>
      </c>
      <c r="AA1331" s="257">
        <v>11658.645066702025</v>
      </c>
      <c r="AB1331" s="257">
        <v>2016.1415824652686</v>
      </c>
      <c r="AC1331" s="257"/>
      <c r="AD1331" s="257">
        <v>46075.43087288196</v>
      </c>
      <c r="AE1331" s="257">
        <v>25180.872654603067</v>
      </c>
    </row>
    <row r="1332" spans="2:31">
      <c r="B1332" s="81">
        <v>41394</v>
      </c>
      <c r="C1332" s="81">
        <v>42917</v>
      </c>
      <c r="D1332" s="81">
        <v>41394</v>
      </c>
      <c r="E1332" s="203">
        <v>12</v>
      </c>
      <c r="F1332" s="82" t="s">
        <v>1053</v>
      </c>
      <c r="G1332" s="82" t="s">
        <v>506</v>
      </c>
      <c r="H1332" s="19">
        <v>143135470</v>
      </c>
      <c r="I1332" s="20">
        <v>99</v>
      </c>
      <c r="J1332" s="19" t="s">
        <v>1165</v>
      </c>
      <c r="K1332" s="103" t="s">
        <v>1335</v>
      </c>
      <c r="L1332" s="21">
        <v>40717</v>
      </c>
      <c r="M1332" s="21">
        <v>42917</v>
      </c>
      <c r="N1332" s="34">
        <v>72</v>
      </c>
      <c r="O1332" s="34">
        <v>21</v>
      </c>
      <c r="P1332" s="34">
        <v>72</v>
      </c>
      <c r="Q1332" s="34">
        <v>21</v>
      </c>
      <c r="R1332" s="52">
        <v>21</v>
      </c>
      <c r="S1332" s="356">
        <v>3592914</v>
      </c>
      <c r="T1332" s="26">
        <v>0.03</v>
      </c>
      <c r="U1332" s="27">
        <v>8.1500000000000003E-2</v>
      </c>
      <c r="V1332" s="256">
        <v>54589.570563122921</v>
      </c>
      <c r="W1332" s="257">
        <v>3100522.2970901681</v>
      </c>
      <c r="X1332" s="257">
        <v>492391.70290983189</v>
      </c>
      <c r="Y1332" s="257">
        <v>392265.70147257484</v>
      </c>
      <c r="Z1332" s="257">
        <v>164300.74802887207</v>
      </c>
      <c r="AA1332" s="257">
        <v>227964.95344370278</v>
      </c>
      <c r="AB1332" s="257">
        <v>45351.867373273984</v>
      </c>
      <c r="AC1332" s="257"/>
      <c r="AD1332" s="257">
        <v>829926.7834547339</v>
      </c>
      <c r="AE1332" s="257">
        <v>337535.08054485032</v>
      </c>
    </row>
    <row r="1333" spans="2:31">
      <c r="B1333" s="81">
        <v>41394</v>
      </c>
      <c r="C1333" s="81">
        <v>42675</v>
      </c>
      <c r="D1333" s="81">
        <v>41394</v>
      </c>
      <c r="E1333" s="203">
        <v>3440</v>
      </c>
      <c r="F1333" s="82" t="s">
        <v>1053</v>
      </c>
      <c r="G1333" s="82" t="s">
        <v>505</v>
      </c>
      <c r="H1333" s="19">
        <v>143996697</v>
      </c>
      <c r="I1333" s="20">
        <v>98</v>
      </c>
      <c r="J1333" s="19" t="s">
        <v>1606</v>
      </c>
      <c r="K1333" s="103" t="s">
        <v>1337</v>
      </c>
      <c r="L1333" s="21">
        <v>40858</v>
      </c>
      <c r="M1333" s="21">
        <v>42675</v>
      </c>
      <c r="N1333" s="34">
        <v>60</v>
      </c>
      <c r="O1333" s="34">
        <v>17</v>
      </c>
      <c r="P1333" s="34">
        <v>60</v>
      </c>
      <c r="Q1333" s="34">
        <v>17</v>
      </c>
      <c r="R1333" s="52">
        <v>17</v>
      </c>
      <c r="S1333" s="356">
        <v>180124</v>
      </c>
      <c r="T1333" s="26">
        <v>0.05</v>
      </c>
      <c r="U1333" s="27">
        <v>9.9000000000000005E-2</v>
      </c>
      <c r="V1333" s="256">
        <v>3399.162088893826</v>
      </c>
      <c r="W1333" s="257">
        <v>160353.91451071959</v>
      </c>
      <c r="X1333" s="257">
        <v>19770.085489280405</v>
      </c>
      <c r="Y1333" s="257">
        <v>20061.163754626396</v>
      </c>
      <c r="Z1333" s="257">
        <v>11226.154546273494</v>
      </c>
      <c r="AA1333" s="257">
        <v>8835.0092083529016</v>
      </c>
      <c r="AB1333" s="257">
        <v>1474.0853215691532</v>
      </c>
      <c r="AC1333" s="257"/>
      <c r="AD1333" s="257">
        <v>43595.810822912288</v>
      </c>
      <c r="AE1333" s="257">
        <v>23825.725333629554</v>
      </c>
    </row>
    <row r="1334" spans="2:31">
      <c r="B1334" s="81">
        <v>41394</v>
      </c>
      <c r="C1334" s="81">
        <v>51867</v>
      </c>
      <c r="D1334" s="81">
        <v>41394</v>
      </c>
      <c r="E1334" s="203">
        <v>3043</v>
      </c>
      <c r="F1334" s="82" t="s">
        <v>1053</v>
      </c>
      <c r="G1334" s="82" t="s">
        <v>505</v>
      </c>
      <c r="H1334" s="19">
        <v>143989844</v>
      </c>
      <c r="I1334" s="20">
        <v>99</v>
      </c>
      <c r="J1334" s="19" t="s">
        <v>1710</v>
      </c>
      <c r="K1334" s="103" t="s">
        <v>1335</v>
      </c>
      <c r="L1334" s="21">
        <v>40892</v>
      </c>
      <c r="M1334" s="21">
        <v>51867</v>
      </c>
      <c r="N1334" s="34">
        <v>361</v>
      </c>
      <c r="O1334" s="34">
        <v>16</v>
      </c>
      <c r="P1334" s="34">
        <v>228</v>
      </c>
      <c r="Q1334" s="34">
        <v>16</v>
      </c>
      <c r="R1334" s="52">
        <v>16</v>
      </c>
      <c r="S1334" s="356">
        <v>1932839</v>
      </c>
      <c r="T1334" s="26">
        <v>0.03</v>
      </c>
      <c r="U1334" s="27">
        <v>8.1500000000000003E-2</v>
      </c>
      <c r="V1334" s="256">
        <v>11132.014532344721</v>
      </c>
      <c r="W1334" s="257">
        <v>1288829.5601870406</v>
      </c>
      <c r="X1334" s="257">
        <v>644009.4398129594</v>
      </c>
      <c r="Y1334" s="257">
        <v>138051.33735155262</v>
      </c>
      <c r="Z1334" s="257">
        <v>75401.354946925028</v>
      </c>
      <c r="AA1334" s="257">
        <v>62649.98240462759</v>
      </c>
      <c r="AB1334" s="257">
        <v>45193.644899155042</v>
      </c>
      <c r="AC1334" s="257"/>
      <c r="AD1334" s="257">
        <v>1249269.7531875737</v>
      </c>
      <c r="AE1334" s="257">
        <v>605260.31337459665</v>
      </c>
    </row>
    <row r="1335" spans="2:31">
      <c r="B1335" s="81">
        <v>41394</v>
      </c>
      <c r="C1335" s="81">
        <v>42767</v>
      </c>
      <c r="D1335" s="81">
        <v>41394</v>
      </c>
      <c r="E1335" s="203">
        <v>3368</v>
      </c>
      <c r="F1335" s="82" t="s">
        <v>1053</v>
      </c>
      <c r="G1335" s="82" t="s">
        <v>505</v>
      </c>
      <c r="H1335" s="19">
        <v>143996883</v>
      </c>
      <c r="I1335" s="20">
        <v>98</v>
      </c>
      <c r="J1335" s="19" t="s">
        <v>1759</v>
      </c>
      <c r="K1335" s="103" t="s">
        <v>1337</v>
      </c>
      <c r="L1335" s="21">
        <v>40927</v>
      </c>
      <c r="M1335" s="21">
        <v>42767</v>
      </c>
      <c r="N1335" s="34">
        <v>60</v>
      </c>
      <c r="O1335" s="34">
        <v>14</v>
      </c>
      <c r="P1335" s="34">
        <v>60</v>
      </c>
      <c r="Q1335" s="34">
        <v>14</v>
      </c>
      <c r="R1335" s="52">
        <v>14</v>
      </c>
      <c r="S1335" s="356">
        <v>202012</v>
      </c>
      <c r="T1335" s="26">
        <v>0.05</v>
      </c>
      <c r="U1335" s="27">
        <v>9.9000000000000005E-2</v>
      </c>
      <c r="V1335" s="256">
        <v>3812.215650893937</v>
      </c>
      <c r="W1335" s="257">
        <v>179839.52709322178</v>
      </c>
      <c r="X1335" s="257">
        <v>22172.472906778217</v>
      </c>
      <c r="Y1335" s="257">
        <v>18964.294640899454</v>
      </c>
      <c r="Z1335" s="257">
        <v>10638.730333406282</v>
      </c>
      <c r="AA1335" s="257">
        <v>8325.5643074931722</v>
      </c>
      <c r="AB1335" s="257">
        <v>1361.4676346267327</v>
      </c>
      <c r="AC1335" s="257"/>
      <c r="AD1335" s="257">
        <v>48893.411960416997</v>
      </c>
      <c r="AE1335" s="257">
        <v>26720.939053636219</v>
      </c>
    </row>
    <row r="1336" spans="2:31">
      <c r="B1336" s="81">
        <v>41394</v>
      </c>
      <c r="C1336" s="81">
        <v>42736</v>
      </c>
      <c r="D1336" s="81">
        <v>41394</v>
      </c>
      <c r="E1336" s="203">
        <v>369</v>
      </c>
      <c r="F1336" s="82" t="s">
        <v>1053</v>
      </c>
      <c r="G1336" s="82" t="s">
        <v>505</v>
      </c>
      <c r="H1336" s="19">
        <v>143997200</v>
      </c>
      <c r="I1336" s="20">
        <v>98</v>
      </c>
      <c r="J1336" s="19" t="s">
        <v>1713</v>
      </c>
      <c r="K1336" s="103" t="s">
        <v>1337</v>
      </c>
      <c r="L1336" s="21">
        <v>40920</v>
      </c>
      <c r="M1336" s="21">
        <v>42736</v>
      </c>
      <c r="N1336" s="34">
        <v>60</v>
      </c>
      <c r="O1336" s="34">
        <v>15</v>
      </c>
      <c r="P1336" s="34">
        <v>60</v>
      </c>
      <c r="Q1336" s="34">
        <v>15</v>
      </c>
      <c r="R1336" s="52">
        <v>15</v>
      </c>
      <c r="S1336" s="356">
        <v>200332</v>
      </c>
      <c r="T1336" s="26">
        <v>0.05</v>
      </c>
      <c r="U1336" s="27">
        <v>9.9000000000000005E-2</v>
      </c>
      <c r="V1336" s="256">
        <v>3780.5119783719988</v>
      </c>
      <c r="W1336" s="257">
        <v>178343.9208643017</v>
      </c>
      <c r="X1336" s="257">
        <v>21988.079135698295</v>
      </c>
      <c r="Y1336" s="257">
        <v>19996.423671725941</v>
      </c>
      <c r="Z1336" s="257">
        <v>11208.401257201942</v>
      </c>
      <c r="AA1336" s="257">
        <v>8788.022414523999</v>
      </c>
      <c r="AB1336" s="257">
        <v>1446.5841536643616</v>
      </c>
      <c r="AC1336" s="257"/>
      <c r="AD1336" s="257">
        <v>48486.797838020808</v>
      </c>
      <c r="AE1336" s="257">
        <v>26498.718702319922</v>
      </c>
    </row>
    <row r="1337" spans="2:31">
      <c r="B1337" s="81">
        <v>41394</v>
      </c>
      <c r="C1337" s="81">
        <v>42370</v>
      </c>
      <c r="D1337" s="81">
        <v>41394</v>
      </c>
      <c r="E1337" s="203">
        <v>3288</v>
      </c>
      <c r="F1337" s="82" t="s">
        <v>1053</v>
      </c>
      <c r="G1337" s="82" t="s">
        <v>505</v>
      </c>
      <c r="H1337" s="19">
        <v>143996980</v>
      </c>
      <c r="I1337" s="20">
        <v>98</v>
      </c>
      <c r="J1337" s="19" t="s">
        <v>1102</v>
      </c>
      <c r="K1337" s="103" t="s">
        <v>1337</v>
      </c>
      <c r="L1337" s="21">
        <v>40911</v>
      </c>
      <c r="M1337" s="21">
        <v>42370</v>
      </c>
      <c r="N1337" s="34">
        <v>48</v>
      </c>
      <c r="O1337" s="34">
        <v>15</v>
      </c>
      <c r="P1337" s="34">
        <v>48</v>
      </c>
      <c r="Q1337" s="34">
        <v>15</v>
      </c>
      <c r="R1337" s="52">
        <v>15</v>
      </c>
      <c r="S1337" s="356">
        <v>216028</v>
      </c>
      <c r="T1337" s="26">
        <v>0.05</v>
      </c>
      <c r="U1337" s="27">
        <v>9.9000000000000005E-2</v>
      </c>
      <c r="V1337" s="256">
        <v>4974.9722314796263</v>
      </c>
      <c r="W1337" s="257">
        <v>196525.91699285456</v>
      </c>
      <c r="X1337" s="257">
        <v>19502.08300714544</v>
      </c>
      <c r="Y1337" s="257">
        <v>21308.522736563893</v>
      </c>
      <c r="Z1337" s="257">
        <v>11686.40609055839</v>
      </c>
      <c r="AA1337" s="257">
        <v>9622.1166460055028</v>
      </c>
      <c r="AB1337" s="257">
        <v>1283.0317767858842</v>
      </c>
      <c r="AC1337" s="257"/>
      <c r="AD1337" s="257">
        <v>42272.750118170341</v>
      </c>
      <c r="AE1337" s="257">
        <v>22770.66711102202</v>
      </c>
    </row>
    <row r="1338" spans="2:31">
      <c r="B1338" s="81">
        <v>41394</v>
      </c>
      <c r="C1338" s="81">
        <v>42781</v>
      </c>
      <c r="D1338" s="81">
        <v>41394</v>
      </c>
      <c r="E1338" s="203">
        <v>10438</v>
      </c>
      <c r="F1338" s="82" t="s">
        <v>1053</v>
      </c>
      <c r="G1338" s="82" t="s">
        <v>505</v>
      </c>
      <c r="H1338" s="19">
        <v>143995992</v>
      </c>
      <c r="I1338" s="20">
        <v>98</v>
      </c>
      <c r="J1338" s="19" t="s">
        <v>1475</v>
      </c>
      <c r="K1338" s="103" t="s">
        <v>1337</v>
      </c>
      <c r="L1338" s="21">
        <v>40955</v>
      </c>
      <c r="M1338" s="21">
        <v>42781</v>
      </c>
      <c r="N1338" s="34">
        <v>60</v>
      </c>
      <c r="O1338" s="34">
        <v>13</v>
      </c>
      <c r="P1338" s="34">
        <v>60</v>
      </c>
      <c r="Q1338" s="34">
        <v>13</v>
      </c>
      <c r="R1338" s="52">
        <v>13</v>
      </c>
      <c r="S1338" s="356">
        <v>251076</v>
      </c>
      <c r="T1338" s="26">
        <v>0.05</v>
      </c>
      <c r="U1338" s="27">
        <v>9.9000000000000005E-2</v>
      </c>
      <c r="V1338" s="256">
        <v>4738.1138584036889</v>
      </c>
      <c r="W1338" s="257">
        <v>223518.35091211292</v>
      </c>
      <c r="X1338" s="257">
        <v>27557.649087887083</v>
      </c>
      <c r="Y1338" s="257">
        <v>22052.482532956841</v>
      </c>
      <c r="Z1338" s="257">
        <v>12381.53772532977</v>
      </c>
      <c r="AA1338" s="257">
        <v>9670.944807627071</v>
      </c>
      <c r="AB1338" s="257">
        <v>1571.2694655374214</v>
      </c>
      <c r="AC1338" s="257"/>
      <c r="AD1338" s="257">
        <v>60768.480592111649</v>
      </c>
      <c r="AE1338" s="257">
        <v>33210.831504221307</v>
      </c>
    </row>
    <row r="1339" spans="2:31">
      <c r="B1339" s="81">
        <v>41394</v>
      </c>
      <c r="C1339" s="81">
        <v>42795</v>
      </c>
      <c r="D1339" s="81">
        <v>41394</v>
      </c>
      <c r="E1339" s="203">
        <v>3383</v>
      </c>
      <c r="F1339" s="82" t="s">
        <v>1053</v>
      </c>
      <c r="G1339" s="82" t="s">
        <v>505</v>
      </c>
      <c r="H1339" s="19">
        <v>143996832</v>
      </c>
      <c r="I1339" s="20">
        <v>98</v>
      </c>
      <c r="J1339" s="19" t="s">
        <v>209</v>
      </c>
      <c r="K1339" s="103" t="s">
        <v>1337</v>
      </c>
      <c r="L1339" s="21">
        <v>40973</v>
      </c>
      <c r="M1339" s="21">
        <v>42795</v>
      </c>
      <c r="N1339" s="34">
        <v>60</v>
      </c>
      <c r="O1339" s="34">
        <v>13</v>
      </c>
      <c r="P1339" s="34">
        <v>60</v>
      </c>
      <c r="Q1339" s="34">
        <v>13</v>
      </c>
      <c r="R1339" s="52">
        <v>13</v>
      </c>
      <c r="S1339" s="356">
        <v>221430</v>
      </c>
      <c r="T1339" s="26">
        <v>0.05</v>
      </c>
      <c r="U1339" s="27">
        <v>9.9000000000000005E-2</v>
      </c>
      <c r="V1339" s="256">
        <v>4178.6572657933411</v>
      </c>
      <c r="W1339" s="257">
        <v>197126.24242249026</v>
      </c>
      <c r="X1339" s="257">
        <v>24303.757577509736</v>
      </c>
      <c r="Y1339" s="257">
        <v>19448.617977316171</v>
      </c>
      <c r="Z1339" s="257">
        <v>10919.577731522608</v>
      </c>
      <c r="AA1339" s="257">
        <v>8529.0402457935634</v>
      </c>
      <c r="AB1339" s="257">
        <v>1385.7405636299409</v>
      </c>
      <c r="AC1339" s="257"/>
      <c r="AD1339" s="257">
        <v>53593.193525113107</v>
      </c>
      <c r="AE1339" s="257">
        <v>29289.435947600461</v>
      </c>
    </row>
    <row r="1340" spans="2:31">
      <c r="B1340" s="81">
        <v>41394</v>
      </c>
      <c r="C1340" s="81">
        <v>42491</v>
      </c>
      <c r="D1340" s="81">
        <v>41394</v>
      </c>
      <c r="E1340" s="203">
        <v>3274</v>
      </c>
      <c r="F1340" s="82" t="s">
        <v>1053</v>
      </c>
      <c r="G1340" s="82" t="s">
        <v>505</v>
      </c>
      <c r="H1340" s="19">
        <v>143998134</v>
      </c>
      <c r="I1340" s="20">
        <v>98</v>
      </c>
      <c r="J1340" s="19" t="s">
        <v>419</v>
      </c>
      <c r="K1340" s="103" t="s">
        <v>1338</v>
      </c>
      <c r="L1340" s="21">
        <v>41017</v>
      </c>
      <c r="M1340" s="21">
        <v>42491</v>
      </c>
      <c r="N1340" s="34">
        <v>48</v>
      </c>
      <c r="O1340" s="34">
        <v>11</v>
      </c>
      <c r="P1340" s="34">
        <v>48</v>
      </c>
      <c r="Q1340" s="34">
        <v>11</v>
      </c>
      <c r="R1340" s="52">
        <v>11</v>
      </c>
      <c r="S1340" s="356">
        <v>129906</v>
      </c>
      <c r="T1340" s="26">
        <v>0.05</v>
      </c>
      <c r="U1340" s="27">
        <v>9.4E-2</v>
      </c>
      <c r="V1340" s="256">
        <v>2991.6434105884064</v>
      </c>
      <c r="W1340" s="257">
        <v>119305.86449174033</v>
      </c>
      <c r="X1340" s="257">
        <v>10600.135508259671</v>
      </c>
      <c r="Y1340" s="257">
        <v>9372.7726931456928</v>
      </c>
      <c r="Z1340" s="257">
        <v>5385.4041180518907</v>
      </c>
      <c r="AA1340" s="257">
        <v>3987.3685750938021</v>
      </c>
      <c r="AB1340" s="257">
        <v>511.41004645112446</v>
      </c>
      <c r="AC1340" s="257"/>
      <c r="AD1340" s="257">
        <v>24293.019216503759</v>
      </c>
      <c r="AE1340" s="257">
        <v>13692.883708243491</v>
      </c>
    </row>
    <row r="1341" spans="2:31">
      <c r="B1341" s="81">
        <v>41394</v>
      </c>
      <c r="C1341" s="81">
        <v>42826</v>
      </c>
      <c r="D1341" s="81">
        <v>41394</v>
      </c>
      <c r="E1341" s="203">
        <v>4274</v>
      </c>
      <c r="F1341" s="82" t="s">
        <v>1053</v>
      </c>
      <c r="G1341" s="82" t="s">
        <v>505</v>
      </c>
      <c r="H1341" s="19">
        <v>143995704</v>
      </c>
      <c r="I1341" s="20">
        <v>98</v>
      </c>
      <c r="J1341" s="19" t="s">
        <v>1087</v>
      </c>
      <c r="K1341" s="103" t="s">
        <v>1338</v>
      </c>
      <c r="L1341" s="21">
        <v>41011</v>
      </c>
      <c r="M1341" s="21">
        <v>42826</v>
      </c>
      <c r="N1341" s="34">
        <v>60</v>
      </c>
      <c r="O1341" s="34">
        <v>12</v>
      </c>
      <c r="P1341" s="34">
        <v>60</v>
      </c>
      <c r="Q1341" s="34">
        <v>12</v>
      </c>
      <c r="R1341" s="52">
        <v>12</v>
      </c>
      <c r="S1341" s="356">
        <v>195135</v>
      </c>
      <c r="T1341" s="26">
        <v>0.05</v>
      </c>
      <c r="U1341" s="27">
        <v>9.4E-2</v>
      </c>
      <c r="V1341" s="256">
        <v>3682.4381771240737</v>
      </c>
      <c r="W1341" s="257">
        <v>175747.32266386403</v>
      </c>
      <c r="X1341" s="257">
        <v>19387.677336135966</v>
      </c>
      <c r="Y1341" s="257">
        <v>15296.493262270684</v>
      </c>
      <c r="Z1341" s="257">
        <v>8956.6088349246784</v>
      </c>
      <c r="AA1341" s="257">
        <v>6339.8844273460054</v>
      </c>
      <c r="AB1341" s="257">
        <v>1020.4040703229455</v>
      </c>
      <c r="AC1341" s="257"/>
      <c r="AD1341" s="257">
        <v>45198.967963581206</v>
      </c>
      <c r="AE1341" s="257">
        <v>25811.290627444425</v>
      </c>
    </row>
    <row r="1342" spans="2:31">
      <c r="B1342" s="81">
        <v>41394</v>
      </c>
      <c r="C1342" s="81">
        <v>42887</v>
      </c>
      <c r="D1342" s="81">
        <v>41394</v>
      </c>
      <c r="E1342" s="203">
        <v>4271</v>
      </c>
      <c r="F1342" s="82" t="s">
        <v>1053</v>
      </c>
      <c r="G1342" s="82" t="s">
        <v>505</v>
      </c>
      <c r="H1342" s="19">
        <v>143998339</v>
      </c>
      <c r="I1342" s="20">
        <v>98</v>
      </c>
      <c r="J1342" s="19" t="s">
        <v>634</v>
      </c>
      <c r="K1342" s="103" t="s">
        <v>1338</v>
      </c>
      <c r="L1342" s="21">
        <v>41047</v>
      </c>
      <c r="M1342" s="21">
        <v>42887</v>
      </c>
      <c r="N1342" s="34">
        <v>60</v>
      </c>
      <c r="O1342" s="34">
        <v>10</v>
      </c>
      <c r="P1342" s="34">
        <v>60</v>
      </c>
      <c r="Q1342" s="34">
        <v>10</v>
      </c>
      <c r="R1342" s="52">
        <v>10</v>
      </c>
      <c r="S1342" s="356">
        <v>234308</v>
      </c>
      <c r="T1342" s="26">
        <v>0.05</v>
      </c>
      <c r="U1342" s="27">
        <v>9.4E-2</v>
      </c>
      <c r="V1342" s="256">
        <v>4421.6810126609143</v>
      </c>
      <c r="W1342" s="257">
        <v>211028.28133714944</v>
      </c>
      <c r="X1342" s="257">
        <v>23279.718662850559</v>
      </c>
      <c r="Y1342" s="257">
        <v>15533.939565859258</v>
      </c>
      <c r="Z1342" s="257">
        <v>9109.59075508151</v>
      </c>
      <c r="AA1342" s="257">
        <v>6424.3488107777484</v>
      </c>
      <c r="AB1342" s="257">
        <v>1021.0402922302876</v>
      </c>
      <c r="AC1342" s="257"/>
      <c r="AD1342" s="257">
        <v>54272.579422506387</v>
      </c>
      <c r="AE1342" s="257">
        <v>30992.860759654839</v>
      </c>
    </row>
    <row r="1343" spans="2:31">
      <c r="B1343" s="81">
        <v>41394</v>
      </c>
      <c r="C1343" s="81">
        <v>42856</v>
      </c>
      <c r="D1343" s="81">
        <v>41394</v>
      </c>
      <c r="E1343" s="203">
        <v>3390</v>
      </c>
      <c r="F1343" s="82" t="s">
        <v>1053</v>
      </c>
      <c r="G1343" s="82" t="s">
        <v>505</v>
      </c>
      <c r="H1343" s="19">
        <v>143996972</v>
      </c>
      <c r="I1343" s="20">
        <v>98</v>
      </c>
      <c r="J1343" s="19" t="s">
        <v>862</v>
      </c>
      <c r="K1343" s="103" t="s">
        <v>1338</v>
      </c>
      <c r="L1343" s="21">
        <v>41036</v>
      </c>
      <c r="M1343" s="21">
        <v>42856</v>
      </c>
      <c r="N1343" s="34">
        <v>60</v>
      </c>
      <c r="O1343" s="34">
        <v>11</v>
      </c>
      <c r="P1343" s="34">
        <v>60</v>
      </c>
      <c r="Q1343" s="34">
        <v>11</v>
      </c>
      <c r="R1343" s="52">
        <v>11</v>
      </c>
      <c r="S1343" s="356">
        <v>221868</v>
      </c>
      <c r="T1343" s="26">
        <v>0.05</v>
      </c>
      <c r="U1343" s="27">
        <v>9.4E-2</v>
      </c>
      <c r="V1343" s="256">
        <v>4186.9228661294183</v>
      </c>
      <c r="W1343" s="257">
        <v>199824.2600496384</v>
      </c>
      <c r="X1343" s="257">
        <v>22043.739950361603</v>
      </c>
      <c r="Y1343" s="257">
        <v>16061.740221347438</v>
      </c>
      <c r="Z1343" s="257">
        <v>9411.8760063694572</v>
      </c>
      <c r="AA1343" s="257">
        <v>6649.8642149779807</v>
      </c>
      <c r="AB1343" s="257">
        <v>1063.5137695349897</v>
      </c>
      <c r="AC1343" s="257"/>
      <c r="AD1343" s="257">
        <v>51391.11191812763</v>
      </c>
      <c r="AE1343" s="257">
        <v>29347.371967765066</v>
      </c>
    </row>
    <row r="1344" spans="2:31">
      <c r="B1344" s="81">
        <v>41394</v>
      </c>
      <c r="C1344" s="81">
        <v>42917</v>
      </c>
      <c r="D1344" s="81">
        <v>41394</v>
      </c>
      <c r="E1344" s="203">
        <v>608</v>
      </c>
      <c r="F1344" s="82" t="s">
        <v>1053</v>
      </c>
      <c r="G1344" s="82" t="s">
        <v>506</v>
      </c>
      <c r="H1344" s="19">
        <v>143998266</v>
      </c>
      <c r="I1344" s="20">
        <v>97</v>
      </c>
      <c r="J1344" s="19" t="s">
        <v>284</v>
      </c>
      <c r="K1344" s="103" t="s">
        <v>1338</v>
      </c>
      <c r="L1344" s="21">
        <v>41078</v>
      </c>
      <c r="M1344" s="21">
        <v>42917</v>
      </c>
      <c r="N1344" s="34">
        <v>60</v>
      </c>
      <c r="O1344" s="34">
        <v>9</v>
      </c>
      <c r="P1344" s="34">
        <v>60</v>
      </c>
      <c r="Q1344" s="34">
        <v>9</v>
      </c>
      <c r="R1344" s="52">
        <v>9</v>
      </c>
      <c r="S1344" s="356">
        <v>81333</v>
      </c>
      <c r="T1344" s="26">
        <v>0</v>
      </c>
      <c r="U1344" s="27">
        <v>9.4E-2</v>
      </c>
      <c r="V1344" s="256">
        <v>1355.55</v>
      </c>
      <c r="W1344" s="257">
        <v>64694.713604956734</v>
      </c>
      <c r="X1344" s="257">
        <v>16638.286395043266</v>
      </c>
      <c r="Y1344" s="257">
        <v>4317.1961540717675</v>
      </c>
      <c r="Z1344" s="257">
        <v>0</v>
      </c>
      <c r="AA1344" s="257">
        <v>4317.1961540717675</v>
      </c>
      <c r="AB1344" s="257">
        <v>656.77446296223411</v>
      </c>
      <c r="AC1344" s="257"/>
      <c r="AD1344" s="257">
        <v>16638.286395043549</v>
      </c>
      <c r="AE1344" s="257">
        <v>0</v>
      </c>
    </row>
    <row r="1345" spans="2:31">
      <c r="B1345" s="81">
        <v>41394</v>
      </c>
      <c r="C1345" s="81">
        <v>42917</v>
      </c>
      <c r="D1345" s="81">
        <v>41394</v>
      </c>
      <c r="E1345" s="203">
        <v>608</v>
      </c>
      <c r="F1345" s="82" t="s">
        <v>1053</v>
      </c>
      <c r="G1345" s="82" t="s">
        <v>506</v>
      </c>
      <c r="H1345" s="19">
        <v>143998436</v>
      </c>
      <c r="I1345" s="20">
        <v>98</v>
      </c>
      <c r="J1345" s="19" t="s">
        <v>284</v>
      </c>
      <c r="K1345" s="103" t="s">
        <v>1338</v>
      </c>
      <c r="L1345" s="21">
        <v>41078</v>
      </c>
      <c r="M1345" s="21">
        <v>42917</v>
      </c>
      <c r="N1345" s="34">
        <v>60</v>
      </c>
      <c r="O1345" s="34">
        <v>9</v>
      </c>
      <c r="P1345" s="34">
        <v>60</v>
      </c>
      <c r="Q1345" s="34">
        <v>9</v>
      </c>
      <c r="R1345" s="52">
        <v>9</v>
      </c>
      <c r="S1345" s="356">
        <v>71340</v>
      </c>
      <c r="T1345" s="26">
        <v>0.05</v>
      </c>
      <c r="U1345" s="27">
        <v>9.4E-2</v>
      </c>
      <c r="V1345" s="256">
        <v>1346.2738081637401</v>
      </c>
      <c r="W1345" s="257">
        <v>64251.999891562562</v>
      </c>
      <c r="X1345" s="257">
        <v>7088.000108437438</v>
      </c>
      <c r="Y1345" s="257">
        <v>4287.6530610689779</v>
      </c>
      <c r="Z1345" s="257">
        <v>2516.3570010235253</v>
      </c>
      <c r="AA1345" s="257">
        <v>1771.2960600454526</v>
      </c>
      <c r="AB1345" s="257">
        <v>279.78947796463569</v>
      </c>
      <c r="AC1345" s="257"/>
      <c r="AD1345" s="257">
        <v>16524.428598262151</v>
      </c>
      <c r="AE1345" s="257">
        <v>9436.4284898244077</v>
      </c>
    </row>
    <row r="1346" spans="2:31">
      <c r="B1346" s="81">
        <v>41394</v>
      </c>
      <c r="C1346" s="81">
        <v>42887</v>
      </c>
      <c r="D1346" s="81">
        <v>41394</v>
      </c>
      <c r="E1346" s="203">
        <v>599</v>
      </c>
      <c r="F1346" s="82" t="s">
        <v>1053</v>
      </c>
      <c r="G1346" s="82" t="s">
        <v>505</v>
      </c>
      <c r="H1346" s="19">
        <v>143997731</v>
      </c>
      <c r="I1346" s="20">
        <v>98</v>
      </c>
      <c r="J1346" s="19" t="s">
        <v>208</v>
      </c>
      <c r="K1346" s="103" t="s">
        <v>1338</v>
      </c>
      <c r="L1346" s="21">
        <v>41064</v>
      </c>
      <c r="M1346" s="21">
        <v>42887</v>
      </c>
      <c r="N1346" s="34">
        <v>60</v>
      </c>
      <c r="O1346" s="34">
        <v>10</v>
      </c>
      <c r="P1346" s="34">
        <v>60</v>
      </c>
      <c r="Q1346" s="34">
        <v>10</v>
      </c>
      <c r="R1346" s="52">
        <v>10</v>
      </c>
      <c r="S1346" s="356">
        <v>160333</v>
      </c>
      <c r="T1346" s="26">
        <v>0.05</v>
      </c>
      <c r="U1346" s="27">
        <v>9.4E-2</v>
      </c>
      <c r="V1346" s="256">
        <v>3025.681503845205</v>
      </c>
      <c r="W1346" s="257">
        <v>144403.08240277405</v>
      </c>
      <c r="X1346" s="257">
        <v>15929.917597225955</v>
      </c>
      <c r="Y1346" s="257">
        <v>10629.612016716939</v>
      </c>
      <c r="Z1346" s="257">
        <v>6233.5388229786622</v>
      </c>
      <c r="AA1346" s="257">
        <v>4396.073193738277</v>
      </c>
      <c r="AB1346" s="257">
        <v>698.68059636955934</v>
      </c>
      <c r="AC1346" s="257"/>
      <c r="AD1346" s="257">
        <v>37137.80782793893</v>
      </c>
      <c r="AE1346" s="257">
        <v>21207.890230712306</v>
      </c>
    </row>
    <row r="1347" spans="2:31" ht="13.8" thickBot="1">
      <c r="B1347" s="83">
        <v>41394</v>
      </c>
      <c r="C1347" s="83">
        <v>41852</v>
      </c>
      <c r="D1347" s="83">
        <v>41394</v>
      </c>
      <c r="E1347" s="204">
        <v>10561</v>
      </c>
      <c r="F1347" s="84" t="s">
        <v>1053</v>
      </c>
      <c r="G1347" s="84" t="s">
        <v>505</v>
      </c>
      <c r="H1347" s="86">
        <v>143980243</v>
      </c>
      <c r="I1347" s="87">
        <v>98</v>
      </c>
      <c r="J1347" s="86" t="s">
        <v>628</v>
      </c>
      <c r="K1347" s="132" t="s">
        <v>1338</v>
      </c>
      <c r="L1347" s="88">
        <v>41135</v>
      </c>
      <c r="M1347" s="88">
        <v>41852</v>
      </c>
      <c r="N1347" s="89">
        <v>24</v>
      </c>
      <c r="O1347" s="89">
        <v>8</v>
      </c>
      <c r="P1347" s="89">
        <v>24</v>
      </c>
      <c r="Q1347" s="89">
        <v>8</v>
      </c>
      <c r="R1347" s="90">
        <v>8</v>
      </c>
      <c r="S1347" s="357">
        <v>245170</v>
      </c>
      <c r="T1347" s="91">
        <v>0.05</v>
      </c>
      <c r="U1347" s="92">
        <v>9.4E-2</v>
      </c>
      <c r="V1347" s="258">
        <v>10755.948621101561</v>
      </c>
      <c r="W1347" s="259">
        <v>234495.38103119651</v>
      </c>
      <c r="X1347" s="259">
        <v>10674.618968803494</v>
      </c>
      <c r="Y1347" s="259">
        <v>12707.845051255485</v>
      </c>
      <c r="Z1347" s="259">
        <v>7027.1390588710929</v>
      </c>
      <c r="AA1347" s="259">
        <v>5680.7059923843917</v>
      </c>
      <c r="AB1347" s="259">
        <v>374.54803399310504</v>
      </c>
      <c r="AC1347" s="259"/>
      <c r="AD1347" s="259">
        <v>23647.385875241918</v>
      </c>
      <c r="AE1347" s="259">
        <v>12972.766906437464</v>
      </c>
    </row>
    <row r="1348" spans="2:31">
      <c r="B1348" s="73">
        <v>41425</v>
      </c>
      <c r="C1348" s="73">
        <v>41425</v>
      </c>
      <c r="D1348" s="73">
        <v>41425</v>
      </c>
      <c r="E1348" s="208">
        <v>111</v>
      </c>
      <c r="F1348" s="61" t="s">
        <v>1053</v>
      </c>
      <c r="G1348" s="61" t="s">
        <v>505</v>
      </c>
      <c r="H1348" s="195">
        <v>143008479</v>
      </c>
      <c r="I1348" s="20">
        <v>99</v>
      </c>
      <c r="J1348" s="19" t="s">
        <v>1439</v>
      </c>
      <c r="K1348" s="103" t="s">
        <v>1331</v>
      </c>
      <c r="L1348" s="21">
        <v>37543</v>
      </c>
      <c r="M1348" s="21">
        <v>46288</v>
      </c>
      <c r="N1348" s="34">
        <v>288</v>
      </c>
      <c r="O1348" s="34">
        <v>127</v>
      </c>
      <c r="P1348" s="34">
        <v>228</v>
      </c>
      <c r="Q1348" s="34">
        <v>127</v>
      </c>
      <c r="R1348" s="52">
        <v>127</v>
      </c>
      <c r="S1348" s="356">
        <v>1052495</v>
      </c>
      <c r="T1348" s="26">
        <v>0.03</v>
      </c>
      <c r="U1348" s="27">
        <v>8.6499999999999994E-2</v>
      </c>
      <c r="V1348" s="256">
        <v>6061.7514625999156</v>
      </c>
      <c r="W1348" s="257">
        <v>677420.52359931241</v>
      </c>
      <c r="X1348" s="257">
        <v>375074.47640068759</v>
      </c>
      <c r="Y1348" s="257">
        <v>526247.45275847579</v>
      </c>
      <c r="Z1348" s="257">
        <v>257810.67747907271</v>
      </c>
      <c r="AA1348" s="257">
        <v>268436.77527940308</v>
      </c>
      <c r="AB1348" s="257">
        <v>208923.06360915492</v>
      </c>
      <c r="AC1348" s="257"/>
      <c r="AD1348" s="257">
        <v>704658.80987346219</v>
      </c>
      <c r="AE1348" s="257">
        <v>329584.33347278065</v>
      </c>
    </row>
    <row r="1349" spans="2:31">
      <c r="B1349" s="73">
        <v>41425</v>
      </c>
      <c r="C1349" s="73">
        <v>41425</v>
      </c>
      <c r="D1349" s="73">
        <v>41425</v>
      </c>
      <c r="E1349" s="208">
        <v>4239</v>
      </c>
      <c r="F1349" s="61" t="s">
        <v>1053</v>
      </c>
      <c r="G1349" s="61" t="s">
        <v>505</v>
      </c>
      <c r="H1349" s="195">
        <v>143025284</v>
      </c>
      <c r="I1349" s="20">
        <v>98</v>
      </c>
      <c r="J1349" s="19" t="s">
        <v>917</v>
      </c>
      <c r="K1349" s="103" t="s">
        <v>1333</v>
      </c>
      <c r="L1349" s="21">
        <v>39681</v>
      </c>
      <c r="M1349" s="21">
        <v>42266</v>
      </c>
      <c r="N1349" s="34">
        <v>85</v>
      </c>
      <c r="O1349" s="34">
        <v>56</v>
      </c>
      <c r="P1349" s="34">
        <v>60</v>
      </c>
      <c r="Q1349" s="34">
        <v>56</v>
      </c>
      <c r="R1349" s="52">
        <v>56</v>
      </c>
      <c r="S1349" s="356">
        <v>353473</v>
      </c>
      <c r="T1349" s="26">
        <v>0.05</v>
      </c>
      <c r="U1349" s="27">
        <v>0.104</v>
      </c>
      <c r="V1349" s="256">
        <v>6670.4715698494765</v>
      </c>
      <c r="W1349" s="257">
        <v>311058.9666104216</v>
      </c>
      <c r="X1349" s="257">
        <v>42414.033389578399</v>
      </c>
      <c r="Y1349" s="257">
        <v>88601.090677434928</v>
      </c>
      <c r="Z1349" s="257">
        <v>46479.657234918966</v>
      </c>
      <c r="AA1349" s="257">
        <v>42121.433442515961</v>
      </c>
      <c r="AB1349" s="257">
        <v>10417.481885159606</v>
      </c>
      <c r="AC1349" s="257"/>
      <c r="AD1349" s="257">
        <v>89169.327580543992</v>
      </c>
      <c r="AE1349" s="257">
        <v>46755.294190968678</v>
      </c>
    </row>
    <row r="1350" spans="2:31">
      <c r="B1350" s="73">
        <v>41425</v>
      </c>
      <c r="C1350" s="73">
        <v>41425</v>
      </c>
      <c r="D1350" s="73">
        <v>41425</v>
      </c>
      <c r="E1350" s="208">
        <v>3104</v>
      </c>
      <c r="F1350" s="61" t="s">
        <v>1053</v>
      </c>
      <c r="G1350" s="61" t="s">
        <v>505</v>
      </c>
      <c r="H1350" s="195">
        <v>143028968</v>
      </c>
      <c r="I1350" s="20">
        <v>99</v>
      </c>
      <c r="J1350" s="19" t="s">
        <v>295</v>
      </c>
      <c r="K1350" s="103" t="s">
        <v>1331</v>
      </c>
      <c r="L1350" s="21">
        <v>39115</v>
      </c>
      <c r="M1350" s="21">
        <v>49332</v>
      </c>
      <c r="N1350" s="34">
        <v>336</v>
      </c>
      <c r="O1350" s="34">
        <v>75</v>
      </c>
      <c r="P1350" s="34">
        <v>228</v>
      </c>
      <c r="Q1350" s="34">
        <v>75</v>
      </c>
      <c r="R1350" s="52">
        <v>75</v>
      </c>
      <c r="S1350" s="356">
        <v>1222833</v>
      </c>
      <c r="T1350" s="26">
        <v>0.03</v>
      </c>
      <c r="U1350" s="27">
        <v>8.6499999999999994E-2</v>
      </c>
      <c r="V1350" s="256">
        <v>7042.798042998249</v>
      </c>
      <c r="W1350" s="257">
        <v>787055.68305266823</v>
      </c>
      <c r="X1350" s="257">
        <v>435777.31694733177</v>
      </c>
      <c r="Y1350" s="257">
        <v>392611.10611378559</v>
      </c>
      <c r="Z1350" s="257">
        <v>199869.72756704903</v>
      </c>
      <c r="AA1350" s="257">
        <v>192741.37854673655</v>
      </c>
      <c r="AB1350" s="257">
        <v>143347.80162741177</v>
      </c>
      <c r="AC1350" s="257"/>
      <c r="AD1350" s="257">
        <v>818702.27075092588</v>
      </c>
      <c r="AE1350" s="257">
        <v>382924.95380360074</v>
      </c>
    </row>
    <row r="1351" spans="2:31">
      <c r="B1351" s="73">
        <v>41425</v>
      </c>
      <c r="C1351" s="73">
        <v>41425</v>
      </c>
      <c r="D1351" s="73">
        <v>41425</v>
      </c>
      <c r="E1351" s="208">
        <v>10340</v>
      </c>
      <c r="F1351" s="61" t="s">
        <v>1053</v>
      </c>
      <c r="G1351" s="61" t="s">
        <v>505</v>
      </c>
      <c r="H1351" s="195">
        <v>143036502</v>
      </c>
      <c r="I1351" s="20">
        <v>99</v>
      </c>
      <c r="J1351" s="19" t="s">
        <v>519</v>
      </c>
      <c r="K1351" s="103" t="s">
        <v>1331</v>
      </c>
      <c r="L1351" s="21">
        <v>39969</v>
      </c>
      <c r="M1351" s="21">
        <v>50913</v>
      </c>
      <c r="N1351" s="34">
        <v>360</v>
      </c>
      <c r="O1351" s="34">
        <v>47</v>
      </c>
      <c r="P1351" s="34">
        <v>228</v>
      </c>
      <c r="Q1351" s="34">
        <v>47</v>
      </c>
      <c r="R1351" s="52">
        <v>47</v>
      </c>
      <c r="S1351" s="356">
        <v>1535534</v>
      </c>
      <c r="T1351" s="26">
        <v>0.03</v>
      </c>
      <c r="U1351" s="27">
        <v>8.6499999999999994E-2</v>
      </c>
      <c r="V1351" s="256">
        <v>8843.7716762282944</v>
      </c>
      <c r="W1351" s="257">
        <v>988320.36853813706</v>
      </c>
      <c r="X1351" s="257">
        <v>547213.63146186294</v>
      </c>
      <c r="Y1351" s="257">
        <v>319863.77593038161</v>
      </c>
      <c r="Z1351" s="257">
        <v>166377.93083808635</v>
      </c>
      <c r="AA1351" s="257">
        <v>153485.84509229526</v>
      </c>
      <c r="AB1351" s="257">
        <v>112802.8099943314</v>
      </c>
      <c r="AC1351" s="257"/>
      <c r="AD1351" s="257">
        <v>1028059.573641905</v>
      </c>
      <c r="AE1351" s="257">
        <v>480845.942180051</v>
      </c>
    </row>
    <row r="1352" spans="2:31">
      <c r="B1352" s="73">
        <v>41425</v>
      </c>
      <c r="C1352" s="73">
        <v>41425</v>
      </c>
      <c r="D1352" s="73">
        <v>41425</v>
      </c>
      <c r="E1352" s="208">
        <v>3266</v>
      </c>
      <c r="F1352" s="61" t="s">
        <v>1053</v>
      </c>
      <c r="G1352" s="61" t="s">
        <v>505</v>
      </c>
      <c r="H1352" s="195">
        <v>143037797</v>
      </c>
      <c r="I1352" s="20">
        <v>98</v>
      </c>
      <c r="J1352" s="19" t="s">
        <v>1553</v>
      </c>
      <c r="K1352" s="103" t="s">
        <v>1333</v>
      </c>
      <c r="L1352" s="21">
        <v>40086</v>
      </c>
      <c r="M1352" s="21">
        <v>41905</v>
      </c>
      <c r="N1352" s="34">
        <v>60</v>
      </c>
      <c r="O1352" s="34">
        <v>43</v>
      </c>
      <c r="P1352" s="34">
        <v>60</v>
      </c>
      <c r="Q1352" s="34">
        <v>43</v>
      </c>
      <c r="R1352" s="52">
        <v>43</v>
      </c>
      <c r="S1352" s="356">
        <v>368000</v>
      </c>
      <c r="T1352" s="26">
        <v>0.05</v>
      </c>
      <c r="U1352" s="27">
        <v>0.104</v>
      </c>
      <c r="V1352" s="256">
        <v>6944.6139809960232</v>
      </c>
      <c r="W1352" s="257">
        <v>323842.83866839943</v>
      </c>
      <c r="X1352" s="257">
        <v>44157.161331600568</v>
      </c>
      <c r="Y1352" s="257">
        <v>84109.759478237567</v>
      </c>
      <c r="Z1352" s="257">
        <v>44364.084130540228</v>
      </c>
      <c r="AA1352" s="257">
        <v>39745.675347697339</v>
      </c>
      <c r="AB1352" s="257">
        <v>8327.8856897316855</v>
      </c>
      <c r="AC1352" s="257"/>
      <c r="AD1352" s="257">
        <v>92834.000191358908</v>
      </c>
      <c r="AE1352" s="257">
        <v>48676.838859761425</v>
      </c>
    </row>
    <row r="1353" spans="2:31">
      <c r="B1353" s="73">
        <v>41425</v>
      </c>
      <c r="C1353" s="73">
        <v>41425</v>
      </c>
      <c r="D1353" s="73">
        <v>41425</v>
      </c>
      <c r="E1353" s="208">
        <v>10607</v>
      </c>
      <c r="F1353" s="61" t="s">
        <v>1053</v>
      </c>
      <c r="G1353" s="61" t="s">
        <v>505</v>
      </c>
      <c r="H1353" s="195">
        <v>143038319</v>
      </c>
      <c r="I1353" s="20">
        <v>98</v>
      </c>
      <c r="J1353" s="19" t="s">
        <v>1609</v>
      </c>
      <c r="K1353" s="103" t="s">
        <v>1333</v>
      </c>
      <c r="L1353" s="21">
        <v>40154</v>
      </c>
      <c r="M1353" s="21">
        <v>42697</v>
      </c>
      <c r="N1353" s="34">
        <v>84</v>
      </c>
      <c r="O1353" s="34">
        <v>41</v>
      </c>
      <c r="P1353" s="34">
        <v>60</v>
      </c>
      <c r="Q1353" s="34">
        <v>41</v>
      </c>
      <c r="R1353" s="52">
        <v>41</v>
      </c>
      <c r="S1353" s="356">
        <v>761830</v>
      </c>
      <c r="T1353" s="26">
        <v>0.05</v>
      </c>
      <c r="U1353" s="27">
        <v>0.104</v>
      </c>
      <c r="V1353" s="256">
        <v>14376.671927016851</v>
      </c>
      <c r="W1353" s="257">
        <v>670416.27658355085</v>
      </c>
      <c r="X1353" s="257">
        <v>91413.723416449153</v>
      </c>
      <c r="Y1353" s="257">
        <v>169880.82888107857</v>
      </c>
      <c r="Z1353" s="257">
        <v>89713.280994472734</v>
      </c>
      <c r="AA1353" s="257">
        <v>80167.54788660584</v>
      </c>
      <c r="AB1353" s="257">
        <v>16438.432719624627</v>
      </c>
      <c r="AC1353" s="257"/>
      <c r="AD1353" s="257">
        <v>192184.03903745359</v>
      </c>
      <c r="AE1353" s="257">
        <v>100770.31562101096</v>
      </c>
    </row>
    <row r="1354" spans="2:31">
      <c r="B1354" s="73">
        <v>41425</v>
      </c>
      <c r="C1354" s="73">
        <v>41425</v>
      </c>
      <c r="D1354" s="73">
        <v>41425</v>
      </c>
      <c r="E1354" s="208">
        <v>650</v>
      </c>
      <c r="F1354" s="61" t="s">
        <v>1053</v>
      </c>
      <c r="G1354" s="61" t="s">
        <v>505</v>
      </c>
      <c r="H1354" s="195">
        <v>143047741</v>
      </c>
      <c r="I1354" s="20">
        <v>99</v>
      </c>
      <c r="J1354" s="19" t="s">
        <v>551</v>
      </c>
      <c r="K1354" s="103" t="s">
        <v>1331</v>
      </c>
      <c r="L1354" s="21">
        <v>39272</v>
      </c>
      <c r="M1354" s="21">
        <v>50214</v>
      </c>
      <c r="N1354" s="34">
        <v>360</v>
      </c>
      <c r="O1354" s="34">
        <v>70</v>
      </c>
      <c r="P1354" s="34">
        <v>228</v>
      </c>
      <c r="Q1354" s="34">
        <v>70</v>
      </c>
      <c r="R1354" s="52">
        <v>70</v>
      </c>
      <c r="S1354" s="356">
        <v>2683928</v>
      </c>
      <c r="T1354" s="26">
        <v>0.03</v>
      </c>
      <c r="U1354" s="27">
        <v>8.6499999999999994E-2</v>
      </c>
      <c r="V1354" s="256">
        <v>15457.844910914413</v>
      </c>
      <c r="W1354" s="257">
        <v>1727464.6540485756</v>
      </c>
      <c r="X1354" s="257">
        <v>956463.34595142445</v>
      </c>
      <c r="Y1354" s="257">
        <v>809638.46260635997</v>
      </c>
      <c r="Z1354" s="257">
        <v>413748.70267305337</v>
      </c>
      <c r="AA1354" s="257">
        <v>395889.7599333066</v>
      </c>
      <c r="AB1354" s="257">
        <v>293651.02726578823</v>
      </c>
      <c r="AC1354" s="257"/>
      <c r="AD1354" s="257">
        <v>1796923.9856398955</v>
      </c>
      <c r="AE1354" s="257">
        <v>840460.63968848623</v>
      </c>
    </row>
    <row r="1355" spans="2:31">
      <c r="B1355" s="73">
        <v>41425</v>
      </c>
      <c r="C1355" s="73">
        <v>41425</v>
      </c>
      <c r="D1355" s="73">
        <v>41425</v>
      </c>
      <c r="E1355" s="208">
        <v>3104</v>
      </c>
      <c r="F1355" s="61" t="s">
        <v>1053</v>
      </c>
      <c r="G1355" s="61" t="s">
        <v>505</v>
      </c>
      <c r="H1355" s="195">
        <v>143135802</v>
      </c>
      <c r="I1355" s="20">
        <v>99</v>
      </c>
      <c r="J1355" s="19" t="s">
        <v>805</v>
      </c>
      <c r="K1355" s="103" t="s">
        <v>1331</v>
      </c>
      <c r="L1355" s="21">
        <v>40302</v>
      </c>
      <c r="M1355" s="21">
        <v>49430</v>
      </c>
      <c r="N1355" s="34">
        <v>300</v>
      </c>
      <c r="O1355" s="34">
        <v>36</v>
      </c>
      <c r="P1355" s="34">
        <v>228</v>
      </c>
      <c r="Q1355" s="34">
        <v>36</v>
      </c>
      <c r="R1355" s="52">
        <v>36</v>
      </c>
      <c r="S1355" s="356">
        <v>420066</v>
      </c>
      <c r="T1355" s="26">
        <v>0.03</v>
      </c>
      <c r="U1355" s="27">
        <v>8.6499999999999994E-2</v>
      </c>
      <c r="V1355" s="256">
        <v>2419.3328138266652</v>
      </c>
      <c r="W1355" s="257">
        <v>270368.34347552131</v>
      </c>
      <c r="X1355" s="257">
        <v>149697.65652447869</v>
      </c>
      <c r="Y1355" s="257">
        <v>67838.853136638645</v>
      </c>
      <c r="Z1355" s="257">
        <v>35587.120984352739</v>
      </c>
      <c r="AA1355" s="257">
        <v>32251.732152285906</v>
      </c>
      <c r="AB1355" s="257">
        <v>23636.472082812426</v>
      </c>
      <c r="AC1355" s="257"/>
      <c r="AD1355" s="257">
        <v>281239.53807695594</v>
      </c>
      <c r="AE1355" s="257">
        <v>131541.8815524797</v>
      </c>
    </row>
    <row r="1356" spans="2:31">
      <c r="B1356" s="73">
        <v>41425</v>
      </c>
      <c r="C1356" s="73">
        <v>41425</v>
      </c>
      <c r="D1356" s="73">
        <v>41425</v>
      </c>
      <c r="E1356" s="208">
        <v>10607</v>
      </c>
      <c r="F1356" s="61" t="s">
        <v>1053</v>
      </c>
      <c r="G1356" s="61" t="s">
        <v>505</v>
      </c>
      <c r="H1356" s="195">
        <v>143135969</v>
      </c>
      <c r="I1356" s="20">
        <v>99</v>
      </c>
      <c r="J1356" s="19" t="s">
        <v>810</v>
      </c>
      <c r="K1356" s="103" t="s">
        <v>1331</v>
      </c>
      <c r="L1356" s="21">
        <v>40183</v>
      </c>
      <c r="M1356" s="21">
        <v>47475</v>
      </c>
      <c r="N1356" s="34">
        <v>240</v>
      </c>
      <c r="O1356" s="34">
        <v>40</v>
      </c>
      <c r="P1356" s="34">
        <v>228</v>
      </c>
      <c r="Q1356" s="34">
        <v>40</v>
      </c>
      <c r="R1356" s="52">
        <v>40</v>
      </c>
      <c r="S1356" s="356">
        <v>897370</v>
      </c>
      <c r="T1356" s="26">
        <v>0.03</v>
      </c>
      <c r="U1356" s="27">
        <v>8.6499999999999994E-2</v>
      </c>
      <c r="V1356" s="256">
        <v>5168.3228043774898</v>
      </c>
      <c r="W1356" s="257">
        <v>577576.95310886507</v>
      </c>
      <c r="X1356" s="257">
        <v>319793.04689113493</v>
      </c>
      <c r="Y1356" s="257">
        <v>160332.15331389316</v>
      </c>
      <c r="Z1356" s="257">
        <v>83848.583889628484</v>
      </c>
      <c r="AA1356" s="257">
        <v>76483.569424264671</v>
      </c>
      <c r="AB1356" s="257">
        <v>56104.043314234194</v>
      </c>
      <c r="AC1356" s="257"/>
      <c r="AD1356" s="257">
        <v>600800.64628919738</v>
      </c>
      <c r="AE1356" s="257">
        <v>281007.59939806769</v>
      </c>
    </row>
    <row r="1357" spans="2:31">
      <c r="B1357" s="73">
        <v>41425</v>
      </c>
      <c r="C1357" s="73">
        <v>41425</v>
      </c>
      <c r="D1357" s="73">
        <v>41425</v>
      </c>
      <c r="E1357" s="208">
        <v>2041</v>
      </c>
      <c r="F1357" s="61" t="s">
        <v>1054</v>
      </c>
      <c r="G1357" s="61" t="s">
        <v>505</v>
      </c>
      <c r="H1357" s="195">
        <v>143524574</v>
      </c>
      <c r="I1357" s="20">
        <v>4</v>
      </c>
      <c r="J1357" s="19" t="s">
        <v>106</v>
      </c>
      <c r="K1357" s="103" t="s">
        <v>1331</v>
      </c>
      <c r="L1357" s="21">
        <v>34142</v>
      </c>
      <c r="M1357" s="21">
        <v>41425</v>
      </c>
      <c r="N1357" s="34">
        <v>239</v>
      </c>
      <c r="O1357" s="34">
        <v>238</v>
      </c>
      <c r="P1357" s="34">
        <v>228</v>
      </c>
      <c r="Q1357" s="34">
        <v>228</v>
      </c>
      <c r="R1357" s="52">
        <v>228</v>
      </c>
      <c r="S1357" s="356">
        <v>160155</v>
      </c>
      <c r="T1357" s="26">
        <v>4.0500000000000008E-2</v>
      </c>
      <c r="U1357" s="27">
        <v>8.6499999999999994E-2</v>
      </c>
      <c r="V1357" s="256">
        <v>1008.1475245041426</v>
      </c>
      <c r="W1357" s="257">
        <v>112663.77846874483</v>
      </c>
      <c r="X1357" s="257">
        <v>47491.221531255171</v>
      </c>
      <c r="Y1357" s="257">
        <v>117193.85711819863</v>
      </c>
      <c r="Z1357" s="257">
        <v>69702.635586944525</v>
      </c>
      <c r="AA1357" s="257">
        <v>47491.221531254108</v>
      </c>
      <c r="AB1357" s="257">
        <v>47491.221531255171</v>
      </c>
      <c r="AC1357" s="257"/>
      <c r="AD1357" s="257">
        <v>117193.85711819863</v>
      </c>
      <c r="AE1357" s="257">
        <v>69702.635586944525</v>
      </c>
    </row>
    <row r="1358" spans="2:31">
      <c r="B1358" s="73">
        <v>41425</v>
      </c>
      <c r="C1358" s="73">
        <v>41425</v>
      </c>
      <c r="D1358" s="73">
        <v>41425</v>
      </c>
      <c r="E1358" s="208">
        <v>3376</v>
      </c>
      <c r="F1358" s="61" t="s">
        <v>1053</v>
      </c>
      <c r="G1358" s="61" t="s">
        <v>505</v>
      </c>
      <c r="H1358" s="195">
        <v>143525643</v>
      </c>
      <c r="I1358" s="20">
        <v>99</v>
      </c>
      <c r="J1358" s="19" t="s">
        <v>107</v>
      </c>
      <c r="K1358" s="103" t="s">
        <v>1331</v>
      </c>
      <c r="L1358" s="21">
        <v>34180</v>
      </c>
      <c r="M1358" s="21">
        <v>41486</v>
      </c>
      <c r="N1358" s="34">
        <v>240</v>
      </c>
      <c r="O1358" s="34">
        <v>237</v>
      </c>
      <c r="P1358" s="34">
        <v>228</v>
      </c>
      <c r="Q1358" s="34">
        <v>228</v>
      </c>
      <c r="R1358" s="52">
        <v>228</v>
      </c>
      <c r="S1358" s="356">
        <v>82121</v>
      </c>
      <c r="T1358" s="26">
        <v>0.03</v>
      </c>
      <c r="U1358" s="27">
        <v>8.6499999999999994E-2</v>
      </c>
      <c r="V1358" s="256">
        <v>472.96860494365075</v>
      </c>
      <c r="W1358" s="257">
        <v>52855.786315848665</v>
      </c>
      <c r="X1358" s="257">
        <v>29265.213684151335</v>
      </c>
      <c r="Y1358" s="257">
        <v>54981.055611303229</v>
      </c>
      <c r="Z1358" s="257">
        <v>25715.841927152374</v>
      </c>
      <c r="AA1358" s="257">
        <v>29265.213684150855</v>
      </c>
      <c r="AB1358" s="257">
        <v>29265.213684151335</v>
      </c>
      <c r="AC1358" s="257"/>
      <c r="AD1358" s="257">
        <v>54981.055611303229</v>
      </c>
      <c r="AE1358" s="257">
        <v>25715.841927152374</v>
      </c>
    </row>
    <row r="1359" spans="2:31">
      <c r="B1359" s="73">
        <v>41425</v>
      </c>
      <c r="C1359" s="73">
        <v>41425</v>
      </c>
      <c r="D1359" s="73">
        <v>41425</v>
      </c>
      <c r="E1359" s="208">
        <v>111</v>
      </c>
      <c r="F1359" s="61" t="s">
        <v>1053</v>
      </c>
      <c r="G1359" s="61" t="s">
        <v>505</v>
      </c>
      <c r="H1359" s="195">
        <v>143900185</v>
      </c>
      <c r="I1359" s="20">
        <v>99</v>
      </c>
      <c r="J1359" s="19" t="s">
        <v>1698</v>
      </c>
      <c r="K1359" s="103" t="s">
        <v>1331</v>
      </c>
      <c r="L1359" s="21">
        <v>40414</v>
      </c>
      <c r="M1359" s="21">
        <v>48092</v>
      </c>
      <c r="N1359" s="34">
        <v>252</v>
      </c>
      <c r="O1359" s="34">
        <v>32</v>
      </c>
      <c r="P1359" s="34">
        <v>228</v>
      </c>
      <c r="Q1359" s="34">
        <v>32</v>
      </c>
      <c r="R1359" s="52">
        <v>32</v>
      </c>
      <c r="S1359" s="356">
        <v>1604647</v>
      </c>
      <c r="T1359" s="26">
        <v>0.03</v>
      </c>
      <c r="U1359" s="27">
        <v>8.6499999999999994E-2</v>
      </c>
      <c r="V1359" s="256">
        <v>9241.8218606326554</v>
      </c>
      <c r="W1359" s="257">
        <v>1032803.7766754864</v>
      </c>
      <c r="X1359" s="257">
        <v>571843.22332451364</v>
      </c>
      <c r="Y1359" s="257">
        <v>231320.08381149604</v>
      </c>
      <c r="Z1359" s="257">
        <v>121721.18992728545</v>
      </c>
      <c r="AA1359" s="257">
        <v>109598.89388421059</v>
      </c>
      <c r="AB1359" s="257">
        <v>80258.698010458058</v>
      </c>
      <c r="AC1359" s="257"/>
      <c r="AD1359" s="257">
        <v>1074331.6075487505</v>
      </c>
      <c r="AE1359" s="257">
        <v>502488.38422424532</v>
      </c>
    </row>
    <row r="1360" spans="2:31">
      <c r="B1360" s="73">
        <v>41425</v>
      </c>
      <c r="C1360" s="73">
        <v>41425</v>
      </c>
      <c r="D1360" s="73">
        <v>41425</v>
      </c>
      <c r="E1360" s="208">
        <v>3081</v>
      </c>
      <c r="F1360" s="61" t="s">
        <v>1053</v>
      </c>
      <c r="G1360" s="61" t="s">
        <v>505</v>
      </c>
      <c r="H1360" s="195">
        <v>143993752</v>
      </c>
      <c r="I1360" s="20">
        <v>98</v>
      </c>
      <c r="J1360" s="19" t="s">
        <v>1044</v>
      </c>
      <c r="K1360" s="103" t="s">
        <v>1332</v>
      </c>
      <c r="L1360" s="21">
        <v>40497</v>
      </c>
      <c r="M1360" s="21">
        <v>42309</v>
      </c>
      <c r="N1360" s="34">
        <v>60</v>
      </c>
      <c r="O1360" s="34">
        <v>29</v>
      </c>
      <c r="P1360" s="34">
        <v>60</v>
      </c>
      <c r="Q1360" s="34">
        <v>29</v>
      </c>
      <c r="R1360" s="52">
        <v>29</v>
      </c>
      <c r="S1360" s="356">
        <v>220366</v>
      </c>
      <c r="T1360" s="26">
        <v>0.05</v>
      </c>
      <c r="U1360" s="27">
        <v>9.4E-2</v>
      </c>
      <c r="V1360" s="256">
        <v>4158.5782731961135</v>
      </c>
      <c r="W1360" s="257">
        <v>198471.49156299516</v>
      </c>
      <c r="X1360" s="257">
        <v>21894.508437004843</v>
      </c>
      <c r="Y1360" s="257">
        <v>36190.130789733856</v>
      </c>
      <c r="Z1360" s="257">
        <v>20934.657048368463</v>
      </c>
      <c r="AA1360" s="257">
        <v>15255.473741365393</v>
      </c>
      <c r="AB1360" s="257">
        <v>2784.8278275137736</v>
      </c>
      <c r="AC1360" s="257"/>
      <c r="AD1360" s="257">
        <v>51043.204828772548</v>
      </c>
      <c r="AE1360" s="257">
        <v>29148.696391766774</v>
      </c>
    </row>
    <row r="1361" spans="2:31">
      <c r="B1361" s="73">
        <v>41425</v>
      </c>
      <c r="C1361" s="73">
        <v>41425</v>
      </c>
      <c r="D1361" s="73">
        <v>41425</v>
      </c>
      <c r="E1361" s="208">
        <v>634</v>
      </c>
      <c r="F1361" s="61" t="s">
        <v>1053</v>
      </c>
      <c r="G1361" s="61" t="s">
        <v>506</v>
      </c>
      <c r="H1361" s="195">
        <v>143513858</v>
      </c>
      <c r="I1361" s="20">
        <v>99</v>
      </c>
      <c r="J1361" s="19" t="s">
        <v>1574</v>
      </c>
      <c r="K1361" s="103" t="s">
        <v>1334</v>
      </c>
      <c r="L1361" s="21">
        <v>40528</v>
      </c>
      <c r="M1361" s="21">
        <v>48580</v>
      </c>
      <c r="N1361" s="34">
        <v>265</v>
      </c>
      <c r="O1361" s="34">
        <v>28</v>
      </c>
      <c r="P1361" s="34">
        <v>228</v>
      </c>
      <c r="Q1361" s="34">
        <v>28</v>
      </c>
      <c r="R1361" s="52">
        <v>28</v>
      </c>
      <c r="S1361" s="356">
        <v>6191685</v>
      </c>
      <c r="T1361" s="26">
        <v>0.03</v>
      </c>
      <c r="U1361" s="27">
        <v>7.6499999999999999E-2</v>
      </c>
      <c r="V1361" s="256">
        <v>35660.459769127599</v>
      </c>
      <c r="W1361" s="257">
        <v>4280197.0995131908</v>
      </c>
      <c r="X1361" s="257">
        <v>1911487.9004868092</v>
      </c>
      <c r="Y1361" s="257">
        <v>742674.69927783334</v>
      </c>
      <c r="Z1361" s="257">
        <v>413926.92564494233</v>
      </c>
      <c r="AA1361" s="257">
        <v>328747.77363289101</v>
      </c>
      <c r="AB1361" s="257">
        <v>234744.12812995905</v>
      </c>
      <c r="AC1361" s="257"/>
      <c r="AD1361" s="257">
        <v>3850387.727847917</v>
      </c>
      <c r="AE1361" s="257">
        <v>1938899.8273610929</v>
      </c>
    </row>
    <row r="1362" spans="2:31">
      <c r="B1362" s="73">
        <v>41425</v>
      </c>
      <c r="C1362" s="73">
        <v>41425</v>
      </c>
      <c r="D1362" s="73">
        <v>41425</v>
      </c>
      <c r="E1362" s="208">
        <v>603</v>
      </c>
      <c r="F1362" s="61" t="s">
        <v>1053</v>
      </c>
      <c r="G1362" s="61" t="s">
        <v>505</v>
      </c>
      <c r="H1362" s="195">
        <v>143994740</v>
      </c>
      <c r="I1362" s="20">
        <v>98</v>
      </c>
      <c r="J1362" s="19" t="s">
        <v>1429</v>
      </c>
      <c r="K1362" s="103" t="s">
        <v>1337</v>
      </c>
      <c r="L1362" s="21">
        <v>40652</v>
      </c>
      <c r="M1362" s="21">
        <v>42491</v>
      </c>
      <c r="N1362" s="34">
        <v>60</v>
      </c>
      <c r="O1362" s="34">
        <v>24</v>
      </c>
      <c r="P1362" s="34">
        <v>60</v>
      </c>
      <c r="Q1362" s="34">
        <v>24</v>
      </c>
      <c r="R1362" s="52">
        <v>24</v>
      </c>
      <c r="S1362" s="356">
        <v>234975</v>
      </c>
      <c r="T1362" s="26">
        <v>0.05</v>
      </c>
      <c r="U1362" s="27">
        <v>9.9000000000000005E-2</v>
      </c>
      <c r="V1362" s="256">
        <v>4434.2681255014686</v>
      </c>
      <c r="W1362" s="257">
        <v>209184.56764315875</v>
      </c>
      <c r="X1362" s="257">
        <v>25790.432356841251</v>
      </c>
      <c r="Y1362" s="257">
        <v>34861.473780480883</v>
      </c>
      <c r="Z1362" s="257">
        <v>19399.900699530524</v>
      </c>
      <c r="AA1362" s="257">
        <v>15461.573080950358</v>
      </c>
      <c r="AB1362" s="257">
        <v>2714.7823533517103</v>
      </c>
      <c r="AC1362" s="257"/>
      <c r="AD1362" s="257">
        <v>56871.519886932423</v>
      </c>
      <c r="AE1362" s="257">
        <v>31081.087530088174</v>
      </c>
    </row>
    <row r="1363" spans="2:31">
      <c r="B1363" s="73">
        <v>41425</v>
      </c>
      <c r="C1363" s="73">
        <v>41425</v>
      </c>
      <c r="D1363" s="73">
        <v>41425</v>
      </c>
      <c r="E1363" s="208">
        <v>3285</v>
      </c>
      <c r="F1363" s="61" t="s">
        <v>1053</v>
      </c>
      <c r="G1363" s="61" t="s">
        <v>505</v>
      </c>
      <c r="H1363" s="195">
        <v>143994899</v>
      </c>
      <c r="I1363" s="20">
        <v>98</v>
      </c>
      <c r="J1363" s="19" t="s">
        <v>906</v>
      </c>
      <c r="K1363" s="103" t="s">
        <v>1332</v>
      </c>
      <c r="L1363" s="21">
        <v>40639</v>
      </c>
      <c r="M1363" s="21">
        <v>42461</v>
      </c>
      <c r="N1363" s="34">
        <v>60</v>
      </c>
      <c r="O1363" s="34">
        <v>25</v>
      </c>
      <c r="P1363" s="34">
        <v>60</v>
      </c>
      <c r="Q1363" s="34">
        <v>25</v>
      </c>
      <c r="R1363" s="52">
        <v>25</v>
      </c>
      <c r="S1363" s="356">
        <v>208404</v>
      </c>
      <c r="T1363" s="26">
        <v>0.05</v>
      </c>
      <c r="U1363" s="27">
        <v>9.4E-2</v>
      </c>
      <c r="V1363" s="256">
        <v>3932.8405763464548</v>
      </c>
      <c r="W1363" s="257">
        <v>187697.97848894316</v>
      </c>
      <c r="X1363" s="257">
        <v>20706.021511056839</v>
      </c>
      <c r="Y1363" s="257">
        <v>30607.533861948876</v>
      </c>
      <c r="Z1363" s="257">
        <v>17752.915965378008</v>
      </c>
      <c r="AA1363" s="257">
        <v>12854.617896570868</v>
      </c>
      <c r="AB1363" s="257">
        <v>2270.3970955106183</v>
      </c>
      <c r="AC1363" s="257"/>
      <c r="AD1363" s="257">
        <v>48272.456091845001</v>
      </c>
      <c r="AE1363" s="257">
        <v>27566.434580787289</v>
      </c>
    </row>
    <row r="1364" spans="2:31">
      <c r="B1364" s="73">
        <v>41425</v>
      </c>
      <c r="C1364" s="73">
        <v>41425</v>
      </c>
      <c r="D1364" s="73">
        <v>41425</v>
      </c>
      <c r="E1364" s="208">
        <v>634</v>
      </c>
      <c r="F1364" s="61" t="s">
        <v>1053</v>
      </c>
      <c r="G1364" s="61" t="s">
        <v>506</v>
      </c>
      <c r="H1364" s="195">
        <v>143135446</v>
      </c>
      <c r="I1364" s="20">
        <v>99</v>
      </c>
      <c r="J1364" s="19" t="s">
        <v>994</v>
      </c>
      <c r="K1364" s="103" t="s">
        <v>1335</v>
      </c>
      <c r="L1364" s="21">
        <v>40646</v>
      </c>
      <c r="M1364" s="21">
        <v>48305</v>
      </c>
      <c r="N1364" s="34">
        <v>252</v>
      </c>
      <c r="O1364" s="34">
        <v>25</v>
      </c>
      <c r="P1364" s="34">
        <v>228</v>
      </c>
      <c r="Q1364" s="34">
        <v>25</v>
      </c>
      <c r="R1364" s="52">
        <v>25</v>
      </c>
      <c r="S1364" s="356">
        <v>950043</v>
      </c>
      <c r="T1364" s="26">
        <v>0.03</v>
      </c>
      <c r="U1364" s="27">
        <v>8.1500000000000003E-2</v>
      </c>
      <c r="V1364" s="256">
        <v>5471.6882690965858</v>
      </c>
      <c r="W1364" s="257">
        <v>633494.82385691546</v>
      </c>
      <c r="X1364" s="257">
        <v>316548.17614308454</v>
      </c>
      <c r="Y1364" s="257">
        <v>105051.08051977014</v>
      </c>
      <c r="Z1364" s="257">
        <v>57010.120035543863</v>
      </c>
      <c r="AA1364" s="257">
        <v>48040.960484226278</v>
      </c>
      <c r="AB1364" s="257">
        <v>34709.229840250497</v>
      </c>
      <c r="AC1364" s="257"/>
      <c r="AD1364" s="257">
        <v>614050.10149711487</v>
      </c>
      <c r="AE1364" s="257">
        <v>297501.92535402148</v>
      </c>
    </row>
    <row r="1365" spans="2:31">
      <c r="B1365" s="73">
        <v>41425</v>
      </c>
      <c r="C1365" s="73">
        <v>41425</v>
      </c>
      <c r="D1365" s="73">
        <v>41425</v>
      </c>
      <c r="E1365" s="208">
        <v>10189</v>
      </c>
      <c r="F1365" s="61" t="s">
        <v>1053</v>
      </c>
      <c r="G1365" s="61" t="s">
        <v>505</v>
      </c>
      <c r="H1365" s="195">
        <v>143994295</v>
      </c>
      <c r="I1365" s="20">
        <v>98</v>
      </c>
      <c r="J1365" s="19" t="s">
        <v>289</v>
      </c>
      <c r="K1365" s="103" t="s">
        <v>1337</v>
      </c>
      <c r="L1365" s="21">
        <v>40731</v>
      </c>
      <c r="M1365" s="21">
        <v>42552</v>
      </c>
      <c r="N1365" s="34">
        <v>60</v>
      </c>
      <c r="O1365" s="34">
        <v>22</v>
      </c>
      <c r="P1365" s="34">
        <v>60</v>
      </c>
      <c r="Q1365" s="34">
        <v>22</v>
      </c>
      <c r="R1365" s="52">
        <v>22</v>
      </c>
      <c r="S1365" s="356">
        <v>189803</v>
      </c>
      <c r="T1365" s="26">
        <v>0.05</v>
      </c>
      <c r="U1365" s="27">
        <v>9.9000000000000005E-2</v>
      </c>
      <c r="V1365" s="256">
        <v>3581.8167593342077</v>
      </c>
      <c r="W1365" s="257">
        <v>168970.56492126599</v>
      </c>
      <c r="X1365" s="257">
        <v>20832.435078734008</v>
      </c>
      <c r="Y1365" s="257">
        <v>26260.161739294555</v>
      </c>
      <c r="Z1365" s="257">
        <v>14636.179843107428</v>
      </c>
      <c r="AA1365" s="257">
        <v>11623.981896187128</v>
      </c>
      <c r="AB1365" s="257">
        <v>2010.1472444392464</v>
      </c>
      <c r="AC1365" s="257"/>
      <c r="AD1365" s="257">
        <v>45938.440638788918</v>
      </c>
      <c r="AE1365" s="257">
        <v>25106.005560052436</v>
      </c>
    </row>
    <row r="1366" spans="2:31">
      <c r="B1366" s="73">
        <v>41425</v>
      </c>
      <c r="C1366" s="73">
        <v>41425</v>
      </c>
      <c r="D1366" s="73">
        <v>41425</v>
      </c>
      <c r="E1366" s="208">
        <v>10320</v>
      </c>
      <c r="F1366" s="61" t="s">
        <v>1053</v>
      </c>
      <c r="G1366" s="61" t="s">
        <v>505</v>
      </c>
      <c r="H1366" s="195">
        <v>143996433</v>
      </c>
      <c r="I1366" s="20">
        <v>98</v>
      </c>
      <c r="J1366" s="19" t="s">
        <v>115</v>
      </c>
      <c r="K1366" s="103" t="s">
        <v>1337</v>
      </c>
      <c r="L1366" s="21">
        <v>40805</v>
      </c>
      <c r="M1366" s="21">
        <v>42644</v>
      </c>
      <c r="N1366" s="34">
        <v>60</v>
      </c>
      <c r="O1366" s="34">
        <v>19</v>
      </c>
      <c r="P1366" s="34">
        <v>60</v>
      </c>
      <c r="Q1366" s="34">
        <v>19</v>
      </c>
      <c r="R1366" s="52">
        <v>19</v>
      </c>
      <c r="S1366" s="356">
        <v>101901</v>
      </c>
      <c r="T1366" s="26">
        <v>0.05</v>
      </c>
      <c r="U1366" s="27">
        <v>9.9000000000000005E-2</v>
      </c>
      <c r="V1366" s="256">
        <v>1922.9975795583584</v>
      </c>
      <c r="W1366" s="257">
        <v>90716.529960232045</v>
      </c>
      <c r="X1366" s="257">
        <v>11184.470039767955</v>
      </c>
      <c r="Y1366" s="257">
        <v>12482.680690911366</v>
      </c>
      <c r="Z1366" s="257">
        <v>6973.9122602382595</v>
      </c>
      <c r="AA1366" s="257">
        <v>5508.7684306731062</v>
      </c>
      <c r="AB1366" s="257">
        <v>932.0391699806629</v>
      </c>
      <c r="AC1366" s="257"/>
      <c r="AD1366" s="257">
        <v>24663.324813270767</v>
      </c>
      <c r="AE1366" s="257">
        <v>13478.854773501502</v>
      </c>
    </row>
    <row r="1367" spans="2:31">
      <c r="B1367" s="73">
        <v>41425</v>
      </c>
      <c r="C1367" s="73">
        <v>41425</v>
      </c>
      <c r="D1367" s="73">
        <v>41425</v>
      </c>
      <c r="E1367" s="208">
        <v>10316</v>
      </c>
      <c r="F1367" s="61" t="s">
        <v>1053</v>
      </c>
      <c r="G1367" s="61" t="s">
        <v>505</v>
      </c>
      <c r="H1367" s="195">
        <v>143995453</v>
      </c>
      <c r="I1367" s="20">
        <v>98</v>
      </c>
      <c r="J1367" s="19" t="s">
        <v>512</v>
      </c>
      <c r="K1367" s="103" t="s">
        <v>1337</v>
      </c>
      <c r="L1367" s="21">
        <v>40793</v>
      </c>
      <c r="M1367" s="21">
        <v>41883</v>
      </c>
      <c r="N1367" s="34">
        <v>36</v>
      </c>
      <c r="O1367" s="34">
        <v>20</v>
      </c>
      <c r="P1367" s="34">
        <v>36</v>
      </c>
      <c r="Q1367" s="34">
        <v>20</v>
      </c>
      <c r="R1367" s="52">
        <v>20</v>
      </c>
      <c r="S1367" s="356">
        <v>65135</v>
      </c>
      <c r="T1367" s="26">
        <v>0.05</v>
      </c>
      <c r="U1367" s="27">
        <v>9.9000000000000005E-2</v>
      </c>
      <c r="V1367" s="256">
        <v>1952.1543829123857</v>
      </c>
      <c r="W1367" s="257">
        <v>60587.794613398059</v>
      </c>
      <c r="X1367" s="257">
        <v>4547.2053866019414</v>
      </c>
      <c r="Y1367" s="257">
        <v>7603.754182141678</v>
      </c>
      <c r="Z1367" s="257">
        <v>4063.4541306110696</v>
      </c>
      <c r="AA1367" s="257">
        <v>3540.3000515306085</v>
      </c>
      <c r="AB1367" s="257">
        <v>398.87766549139837</v>
      </c>
      <c r="AC1367" s="257"/>
      <c r="AD1367" s="257">
        <v>9689.7631714487216</v>
      </c>
      <c r="AE1367" s="257">
        <v>5142.5577848458852</v>
      </c>
    </row>
    <row r="1368" spans="2:31">
      <c r="B1368" s="73">
        <v>41425</v>
      </c>
      <c r="C1368" s="73">
        <v>41425</v>
      </c>
      <c r="D1368" s="73">
        <v>41425</v>
      </c>
      <c r="E1368" s="208">
        <v>4165</v>
      </c>
      <c r="F1368" s="61" t="s">
        <v>1053</v>
      </c>
      <c r="G1368" s="61" t="s">
        <v>505</v>
      </c>
      <c r="H1368" s="195">
        <v>143997340</v>
      </c>
      <c r="I1368" s="20">
        <v>98</v>
      </c>
      <c r="J1368" s="19" t="s">
        <v>1476</v>
      </c>
      <c r="K1368" s="103" t="s">
        <v>1337</v>
      </c>
      <c r="L1368" s="21">
        <v>40955</v>
      </c>
      <c r="M1368" s="21">
        <v>42795</v>
      </c>
      <c r="N1368" s="34">
        <v>60</v>
      </c>
      <c r="O1368" s="34">
        <v>14</v>
      </c>
      <c r="P1368" s="34">
        <v>60</v>
      </c>
      <c r="Q1368" s="34">
        <v>14</v>
      </c>
      <c r="R1368" s="52">
        <v>14</v>
      </c>
      <c r="S1368" s="356">
        <v>172632</v>
      </c>
      <c r="T1368" s="26">
        <v>0.05</v>
      </c>
      <c r="U1368" s="27">
        <v>9.9000000000000005E-2</v>
      </c>
      <c r="V1368" s="256">
        <v>3257.7788064328956</v>
      </c>
      <c r="W1368" s="257">
        <v>153684.22292317817</v>
      </c>
      <c r="X1368" s="257">
        <v>18947.777076821832</v>
      </c>
      <c r="Y1368" s="257">
        <v>16206.186327781295</v>
      </c>
      <c r="Z1368" s="257">
        <v>9091.4663233698593</v>
      </c>
      <c r="AA1368" s="257">
        <v>7114.7200044114361</v>
      </c>
      <c r="AB1368" s="257">
        <v>1163.4599959452003</v>
      </c>
      <c r="AC1368" s="257"/>
      <c r="AD1368" s="257">
        <v>41782.505462797795</v>
      </c>
      <c r="AE1368" s="257">
        <v>22834.728385973751</v>
      </c>
    </row>
    <row r="1369" spans="2:31">
      <c r="B1369" s="73">
        <v>41425</v>
      </c>
      <c r="C1369" s="73">
        <v>41425</v>
      </c>
      <c r="D1369" s="73">
        <v>41425</v>
      </c>
      <c r="E1369" s="208">
        <v>10349</v>
      </c>
      <c r="F1369" s="61" t="s">
        <v>1053</v>
      </c>
      <c r="G1369" s="61" t="s">
        <v>505</v>
      </c>
      <c r="H1369" s="195">
        <v>143997081</v>
      </c>
      <c r="I1369" s="20">
        <v>98</v>
      </c>
      <c r="J1369" s="19" t="s">
        <v>1478</v>
      </c>
      <c r="K1369" s="103" t="s">
        <v>1337</v>
      </c>
      <c r="L1369" s="21">
        <v>40948</v>
      </c>
      <c r="M1369" s="21">
        <v>42767</v>
      </c>
      <c r="N1369" s="34">
        <v>60</v>
      </c>
      <c r="O1369" s="34">
        <v>15</v>
      </c>
      <c r="P1369" s="34">
        <v>60</v>
      </c>
      <c r="Q1369" s="34">
        <v>15</v>
      </c>
      <c r="R1369" s="52">
        <v>15</v>
      </c>
      <c r="S1369" s="356">
        <v>480399</v>
      </c>
      <c r="T1369" s="26">
        <v>0.05</v>
      </c>
      <c r="U1369" s="27">
        <v>9.9000000000000005E-2</v>
      </c>
      <c r="V1369" s="256">
        <v>9065.7217713492082</v>
      </c>
      <c r="W1369" s="257">
        <v>427671.27188511897</v>
      </c>
      <c r="X1369" s="257">
        <v>52727.728114881029</v>
      </c>
      <c r="Y1369" s="257">
        <v>47951.709839034564</v>
      </c>
      <c r="Z1369" s="257">
        <v>26877.906453080665</v>
      </c>
      <c r="AA1369" s="257">
        <v>21073.803385953899</v>
      </c>
      <c r="AB1369" s="257">
        <v>3468.9294812421731</v>
      </c>
      <c r="AC1369" s="257"/>
      <c r="AD1369" s="257">
        <v>116272.03439583973</v>
      </c>
      <c r="AE1369" s="257">
        <v>63544.306280952587</v>
      </c>
    </row>
    <row r="1370" spans="2:31">
      <c r="B1370" s="73">
        <v>41425</v>
      </c>
      <c r="C1370" s="73">
        <v>41425</v>
      </c>
      <c r="D1370" s="73">
        <v>41425</v>
      </c>
      <c r="E1370" s="208">
        <v>3279</v>
      </c>
      <c r="F1370" s="61" t="s">
        <v>1053</v>
      </c>
      <c r="G1370" s="61" t="s">
        <v>505</v>
      </c>
      <c r="H1370" s="195">
        <v>143997650</v>
      </c>
      <c r="I1370" s="20">
        <v>98</v>
      </c>
      <c r="J1370" s="19" t="s">
        <v>541</v>
      </c>
      <c r="K1370" s="103" t="s">
        <v>1338</v>
      </c>
      <c r="L1370" s="21">
        <v>40997</v>
      </c>
      <c r="M1370" s="21">
        <v>42826</v>
      </c>
      <c r="N1370" s="34">
        <v>60</v>
      </c>
      <c r="O1370" s="34">
        <v>13</v>
      </c>
      <c r="P1370" s="34">
        <v>60</v>
      </c>
      <c r="Q1370" s="34">
        <v>13</v>
      </c>
      <c r="R1370" s="52">
        <v>13</v>
      </c>
      <c r="S1370" s="356">
        <v>233983</v>
      </c>
      <c r="T1370" s="26">
        <v>0.05</v>
      </c>
      <c r="U1370" s="27">
        <v>9.4E-2</v>
      </c>
      <c r="V1370" s="256">
        <v>4415.5478617266099</v>
      </c>
      <c r="W1370" s="257">
        <v>210735.57177778918</v>
      </c>
      <c r="X1370" s="257">
        <v>23247.428222210816</v>
      </c>
      <c r="Y1370" s="257">
        <v>19721.137834332723</v>
      </c>
      <c r="Z1370" s="257">
        <v>11538.615166666008</v>
      </c>
      <c r="AA1370" s="257">
        <v>8182.5226676667153</v>
      </c>
      <c r="AB1370" s="257">
        <v>1325.5112582839499</v>
      </c>
      <c r="AC1370" s="257"/>
      <c r="AD1370" s="257">
        <v>54197.299925808416</v>
      </c>
      <c r="AE1370" s="257">
        <v>30949.87170359664</v>
      </c>
    </row>
    <row r="1371" spans="2:31">
      <c r="B1371" s="73">
        <v>41425</v>
      </c>
      <c r="C1371" s="73">
        <v>41425</v>
      </c>
      <c r="D1371" s="73">
        <v>41425</v>
      </c>
      <c r="E1371" s="208">
        <v>10340</v>
      </c>
      <c r="F1371" s="61" t="s">
        <v>1053</v>
      </c>
      <c r="G1371" s="61" t="s">
        <v>505</v>
      </c>
      <c r="H1371" s="195">
        <v>143094138</v>
      </c>
      <c r="I1371" s="20">
        <v>99</v>
      </c>
      <c r="J1371" s="19" t="s">
        <v>425</v>
      </c>
      <c r="K1371" s="103" t="s">
        <v>1336</v>
      </c>
      <c r="L1371" s="21">
        <v>41018</v>
      </c>
      <c r="M1371" s="21">
        <v>51987</v>
      </c>
      <c r="N1371" s="34">
        <v>361</v>
      </c>
      <c r="O1371" s="34">
        <v>12</v>
      </c>
      <c r="P1371" s="34">
        <v>228</v>
      </c>
      <c r="Q1371" s="34">
        <v>12</v>
      </c>
      <c r="R1371" s="52">
        <v>12</v>
      </c>
      <c r="S1371" s="356">
        <v>1597829</v>
      </c>
      <c r="T1371" s="26">
        <v>0.03</v>
      </c>
      <c r="U1371" s="27">
        <v>7.6499999999999999E-2</v>
      </c>
      <c r="V1371" s="256">
        <v>9202.5541952546664</v>
      </c>
      <c r="W1371" s="257">
        <v>1104549.5775896322</v>
      </c>
      <c r="X1371" s="257">
        <v>493279.42241036776</v>
      </c>
      <c r="Y1371" s="257">
        <v>83569.178815547653</v>
      </c>
      <c r="Z1371" s="257">
        <v>47068.35160337569</v>
      </c>
      <c r="AA1371" s="257">
        <v>36500.827212171964</v>
      </c>
      <c r="AB1371" s="257">
        <v>25962.074863703569</v>
      </c>
      <c r="AC1371" s="257"/>
      <c r="AD1371" s="257">
        <v>993632.77892843541</v>
      </c>
      <c r="AE1371" s="257">
        <v>500353.35651806416</v>
      </c>
    </row>
    <row r="1372" spans="2:31">
      <c r="B1372" s="73">
        <v>41425</v>
      </c>
      <c r="C1372" s="73">
        <v>41425</v>
      </c>
      <c r="D1372" s="73">
        <v>41425</v>
      </c>
      <c r="E1372" s="208">
        <v>3266</v>
      </c>
      <c r="F1372" s="61" t="s">
        <v>1053</v>
      </c>
      <c r="G1372" s="61" t="s">
        <v>505</v>
      </c>
      <c r="H1372" s="195">
        <v>143995631</v>
      </c>
      <c r="I1372" s="20">
        <v>98</v>
      </c>
      <c r="J1372" s="19" t="s">
        <v>1553</v>
      </c>
      <c r="K1372" s="103" t="s">
        <v>1338</v>
      </c>
      <c r="L1372" s="21">
        <v>41053</v>
      </c>
      <c r="M1372" s="21">
        <v>42887</v>
      </c>
      <c r="N1372" s="34">
        <v>60</v>
      </c>
      <c r="O1372" s="34">
        <v>11</v>
      </c>
      <c r="P1372" s="34">
        <v>60</v>
      </c>
      <c r="Q1372" s="34">
        <v>11</v>
      </c>
      <c r="R1372" s="52">
        <v>11</v>
      </c>
      <c r="S1372" s="356">
        <v>96699</v>
      </c>
      <c r="T1372" s="26">
        <v>0.05</v>
      </c>
      <c r="U1372" s="27">
        <v>9.4E-2</v>
      </c>
      <c r="V1372" s="256">
        <v>1824.8294221422136</v>
      </c>
      <c r="W1372" s="257">
        <v>87091.451324841735</v>
      </c>
      <c r="X1372" s="257">
        <v>9607.5486751582648</v>
      </c>
      <c r="Y1372" s="257">
        <v>7000.3525414394007</v>
      </c>
      <c r="Z1372" s="257">
        <v>4102.0741969996616</v>
      </c>
      <c r="AA1372" s="257">
        <v>2898.2783444397392</v>
      </c>
      <c r="AB1372" s="257">
        <v>463.52208520500403</v>
      </c>
      <c r="AC1372" s="257"/>
      <c r="AD1372" s="257">
        <v>22398.314003691485</v>
      </c>
      <c r="AE1372" s="257">
        <v>12790.765328532798</v>
      </c>
    </row>
    <row r="1373" spans="2:31">
      <c r="B1373" s="73">
        <v>41425</v>
      </c>
      <c r="C1373" s="73">
        <v>41425</v>
      </c>
      <c r="D1373" s="73">
        <v>41425</v>
      </c>
      <c r="E1373" s="208">
        <v>3298</v>
      </c>
      <c r="F1373" s="61" t="s">
        <v>1053</v>
      </c>
      <c r="G1373" s="61" t="s">
        <v>505</v>
      </c>
      <c r="H1373" s="195">
        <v>143998193</v>
      </c>
      <c r="I1373" s="20">
        <v>98</v>
      </c>
      <c r="J1373" s="19" t="s">
        <v>1654</v>
      </c>
      <c r="K1373" s="103" t="s">
        <v>1338</v>
      </c>
      <c r="L1373" s="21">
        <v>41040</v>
      </c>
      <c r="M1373" s="21">
        <v>42856</v>
      </c>
      <c r="N1373" s="34">
        <v>60</v>
      </c>
      <c r="O1373" s="34">
        <v>12</v>
      </c>
      <c r="P1373" s="34">
        <v>60</v>
      </c>
      <c r="Q1373" s="34">
        <v>12</v>
      </c>
      <c r="R1373" s="52">
        <v>12</v>
      </c>
      <c r="S1373" s="356">
        <v>230160</v>
      </c>
      <c r="T1373" s="26">
        <v>0.05</v>
      </c>
      <c r="U1373" s="27">
        <v>9.4E-2</v>
      </c>
      <c r="V1373" s="256">
        <v>4343.4031355055567</v>
      </c>
      <c r="W1373" s="257">
        <v>207292.40671491504</v>
      </c>
      <c r="X1373" s="257">
        <v>22867.593285084964</v>
      </c>
      <c r="Y1373" s="257">
        <v>18042.077993410821</v>
      </c>
      <c r="Z1373" s="257">
        <v>10564.240599821991</v>
      </c>
      <c r="AA1373" s="257">
        <v>7477.8373935888303</v>
      </c>
      <c r="AB1373" s="257">
        <v>1203.5575413202612</v>
      </c>
      <c r="AC1373" s="257"/>
      <c r="AD1373" s="257">
        <v>53311.781415419333</v>
      </c>
      <c r="AE1373" s="257">
        <v>30444.188130333408</v>
      </c>
    </row>
    <row r="1374" spans="2:31">
      <c r="B1374" s="73">
        <v>41425</v>
      </c>
      <c r="C1374" s="73">
        <v>41425</v>
      </c>
      <c r="D1374" s="73">
        <v>41425</v>
      </c>
      <c r="E1374" s="208">
        <v>673</v>
      </c>
      <c r="F1374" s="61" t="s">
        <v>1053</v>
      </c>
      <c r="G1374" s="61" t="s">
        <v>505</v>
      </c>
      <c r="H1374" s="195">
        <v>143998126</v>
      </c>
      <c r="I1374" s="20">
        <v>98</v>
      </c>
      <c r="J1374" s="19" t="s">
        <v>1382</v>
      </c>
      <c r="K1374" s="103" t="s">
        <v>1338</v>
      </c>
      <c r="L1374" s="21">
        <v>41094</v>
      </c>
      <c r="M1374" s="21">
        <v>42917</v>
      </c>
      <c r="N1374" s="34">
        <v>60</v>
      </c>
      <c r="O1374" s="34">
        <v>10</v>
      </c>
      <c r="P1374" s="34">
        <v>60</v>
      </c>
      <c r="Q1374" s="34">
        <v>10</v>
      </c>
      <c r="R1374" s="52">
        <v>10</v>
      </c>
      <c r="S1374" s="356">
        <v>246409</v>
      </c>
      <c r="T1374" s="26">
        <v>0.05</v>
      </c>
      <c r="U1374" s="27">
        <v>9.4E-2</v>
      </c>
      <c r="V1374" s="256">
        <v>4650.0418109870907</v>
      </c>
      <c r="W1374" s="257">
        <v>221926.98403812785</v>
      </c>
      <c r="X1374" s="257">
        <v>24482.015961872152</v>
      </c>
      <c r="Y1374" s="257">
        <v>16336.200703705439</v>
      </c>
      <c r="Z1374" s="257">
        <v>9580.0619200747824</v>
      </c>
      <c r="AA1374" s="257">
        <v>6756.1387836306567</v>
      </c>
      <c r="AB1374" s="257">
        <v>1073.7726299066733</v>
      </c>
      <c r="AC1374" s="257"/>
      <c r="AD1374" s="257">
        <v>57075.524621098622</v>
      </c>
      <c r="AE1374" s="257">
        <v>32593.508659225423</v>
      </c>
    </row>
    <row r="1375" spans="2:31">
      <c r="B1375" s="73">
        <v>41425</v>
      </c>
      <c r="C1375" s="73">
        <v>41425</v>
      </c>
      <c r="D1375" s="73">
        <v>41425</v>
      </c>
      <c r="E1375" s="208">
        <v>567</v>
      </c>
      <c r="F1375" s="61" t="s">
        <v>1053</v>
      </c>
      <c r="G1375" s="61" t="s">
        <v>505</v>
      </c>
      <c r="H1375" s="195">
        <v>143999971</v>
      </c>
      <c r="I1375" s="20">
        <v>98</v>
      </c>
      <c r="J1375" s="19" t="s">
        <v>1760</v>
      </c>
      <c r="K1375" s="103" t="s">
        <v>1338</v>
      </c>
      <c r="L1375" s="21">
        <v>41134</v>
      </c>
      <c r="M1375" s="21">
        <v>42948</v>
      </c>
      <c r="N1375" s="34">
        <v>60</v>
      </c>
      <c r="O1375" s="34">
        <v>9</v>
      </c>
      <c r="P1375" s="34">
        <v>60</v>
      </c>
      <c r="Q1375" s="34">
        <v>9</v>
      </c>
      <c r="R1375" s="52">
        <v>9</v>
      </c>
      <c r="S1375" s="356">
        <v>140136</v>
      </c>
      <c r="T1375" s="26">
        <v>0.05</v>
      </c>
      <c r="U1375" s="27">
        <v>9.4E-2</v>
      </c>
      <c r="V1375" s="256">
        <v>2644.5391979371161</v>
      </c>
      <c r="W1375" s="257">
        <v>126212.75941693314</v>
      </c>
      <c r="X1375" s="257">
        <v>13923.240583066858</v>
      </c>
      <c r="Y1375" s="257">
        <v>8422.4074763942008</v>
      </c>
      <c r="Z1375" s="257">
        <v>4942.9801611358635</v>
      </c>
      <c r="AA1375" s="257">
        <v>3479.4273152583373</v>
      </c>
      <c r="AB1375" s="257">
        <v>549.60160196316542</v>
      </c>
      <c r="AC1375" s="257"/>
      <c r="AD1375" s="257">
        <v>32459.592459294407</v>
      </c>
      <c r="AE1375" s="257">
        <v>18536.351876226952</v>
      </c>
    </row>
    <row r="1376" spans="2:31">
      <c r="B1376" s="73">
        <v>41425</v>
      </c>
      <c r="C1376" s="73">
        <v>41425</v>
      </c>
      <c r="D1376" s="73">
        <v>41425</v>
      </c>
      <c r="E1376" s="208">
        <v>668</v>
      </c>
      <c r="F1376" s="61" t="s">
        <v>1053</v>
      </c>
      <c r="G1376" s="61" t="s">
        <v>505</v>
      </c>
      <c r="H1376" s="195">
        <v>143999173</v>
      </c>
      <c r="I1376" s="20">
        <v>98</v>
      </c>
      <c r="J1376" s="19" t="s">
        <v>1431</v>
      </c>
      <c r="K1376" s="103" t="s">
        <v>1338</v>
      </c>
      <c r="L1376" s="21">
        <v>41130</v>
      </c>
      <c r="M1376" s="21">
        <v>42948</v>
      </c>
      <c r="N1376" s="34">
        <v>60</v>
      </c>
      <c r="O1376" s="34">
        <v>9</v>
      </c>
      <c r="P1376" s="34">
        <v>60</v>
      </c>
      <c r="Q1376" s="34">
        <v>9</v>
      </c>
      <c r="R1376" s="52">
        <v>9</v>
      </c>
      <c r="S1376" s="356">
        <v>368408</v>
      </c>
      <c r="T1376" s="26">
        <v>0.05</v>
      </c>
      <c r="U1376" s="27">
        <v>9.4E-2</v>
      </c>
      <c r="V1376" s="256">
        <v>6952.31344432278</v>
      </c>
      <c r="W1376" s="257">
        <v>331804.74875316484</v>
      </c>
      <c r="X1376" s="257">
        <v>36603.251246835163</v>
      </c>
      <c r="Y1376" s="257">
        <v>22141.935645112135</v>
      </c>
      <c r="Z1376" s="257">
        <v>12994.758200631833</v>
      </c>
      <c r="AA1376" s="257">
        <v>9147.1774444803013</v>
      </c>
      <c r="AB1376" s="257">
        <v>1444.8651807961248</v>
      </c>
      <c r="AC1376" s="257"/>
      <c r="AD1376" s="257">
        <v>85334.057906203496</v>
      </c>
      <c r="AE1376" s="257">
        <v>48730.806659366819</v>
      </c>
    </row>
    <row r="1377" spans="2:31">
      <c r="B1377" s="73">
        <v>41425</v>
      </c>
      <c r="C1377" s="73">
        <v>41425</v>
      </c>
      <c r="D1377" s="73">
        <v>41425</v>
      </c>
      <c r="E1377" s="208">
        <v>10116</v>
      </c>
      <c r="F1377" s="61" t="s">
        <v>1053</v>
      </c>
      <c r="G1377" s="61" t="s">
        <v>505</v>
      </c>
      <c r="H1377" s="195">
        <v>143999858</v>
      </c>
      <c r="I1377" s="20">
        <v>98</v>
      </c>
      <c r="J1377" s="19" t="s">
        <v>536</v>
      </c>
      <c r="K1377" s="103" t="s">
        <v>1338</v>
      </c>
      <c r="L1377" s="21">
        <v>41130</v>
      </c>
      <c r="M1377" s="21">
        <v>42948</v>
      </c>
      <c r="N1377" s="34">
        <v>60</v>
      </c>
      <c r="O1377" s="34">
        <v>9</v>
      </c>
      <c r="P1377" s="34">
        <v>60</v>
      </c>
      <c r="Q1377" s="34">
        <v>9</v>
      </c>
      <c r="R1377" s="52">
        <v>9</v>
      </c>
      <c r="S1377" s="356">
        <v>238231</v>
      </c>
      <c r="T1377" s="26">
        <v>0.05</v>
      </c>
      <c r="U1377" s="27">
        <v>9.4E-2</v>
      </c>
      <c r="V1377" s="256">
        <v>4495.7128622463688</v>
      </c>
      <c r="W1377" s="257">
        <v>214561.51087982673</v>
      </c>
      <c r="X1377" s="257">
        <v>23669.489120173268</v>
      </c>
      <c r="Y1377" s="257">
        <v>14318.080689536353</v>
      </c>
      <c r="Z1377" s="257">
        <v>8403.0592193837329</v>
      </c>
      <c r="AA1377" s="257">
        <v>5915.0214701526202</v>
      </c>
      <c r="AB1377" s="257">
        <v>934.32193895420789</v>
      </c>
      <c r="AC1377" s="257"/>
      <c r="AD1377" s="257">
        <v>55181.260854956403</v>
      </c>
      <c r="AE1377" s="257">
        <v>31511.771734782145</v>
      </c>
    </row>
    <row r="1378" spans="2:31">
      <c r="B1378" s="73">
        <v>41425</v>
      </c>
      <c r="C1378" s="73">
        <v>41425</v>
      </c>
      <c r="D1378" s="73">
        <v>41425</v>
      </c>
      <c r="E1378" s="208">
        <v>111</v>
      </c>
      <c r="F1378" s="61" t="s">
        <v>1053</v>
      </c>
      <c r="G1378" s="61" t="s">
        <v>505</v>
      </c>
      <c r="H1378" s="195">
        <v>143998371</v>
      </c>
      <c r="I1378" s="20">
        <v>98</v>
      </c>
      <c r="J1378" s="19" t="s">
        <v>1</v>
      </c>
      <c r="K1378" s="103" t="s">
        <v>1338</v>
      </c>
      <c r="L1378" s="21">
        <v>41129</v>
      </c>
      <c r="M1378" s="21">
        <v>42948</v>
      </c>
      <c r="N1378" s="34">
        <v>60</v>
      </c>
      <c r="O1378" s="34">
        <v>9</v>
      </c>
      <c r="P1378" s="34">
        <v>60</v>
      </c>
      <c r="Q1378" s="34">
        <v>9</v>
      </c>
      <c r="R1378" s="52">
        <v>9</v>
      </c>
      <c r="S1378" s="356">
        <v>100111</v>
      </c>
      <c r="T1378" s="26">
        <v>0.05</v>
      </c>
      <c r="U1378" s="27">
        <v>9.4E-2</v>
      </c>
      <c r="V1378" s="256">
        <v>1889.2180713355785</v>
      </c>
      <c r="W1378" s="257">
        <v>90164.451375724966</v>
      </c>
      <c r="X1378" s="257">
        <v>9946.5486242750339</v>
      </c>
      <c r="Y1378" s="257">
        <v>6016.8381776938077</v>
      </c>
      <c r="Z1378" s="257">
        <v>3531.1888944416351</v>
      </c>
      <c r="AA1378" s="257">
        <v>2485.6492832521726</v>
      </c>
      <c r="AB1378" s="257">
        <v>392.62691937927764</v>
      </c>
      <c r="AC1378" s="257"/>
      <c r="AD1378" s="257">
        <v>23188.632904410159</v>
      </c>
      <c r="AE1378" s="257">
        <v>13242.084280134732</v>
      </c>
    </row>
    <row r="1379" spans="2:31" ht="13.8" thickBot="1">
      <c r="B1379" s="209">
        <v>41425</v>
      </c>
      <c r="C1379" s="209">
        <v>41425</v>
      </c>
      <c r="D1379" s="209">
        <v>41425</v>
      </c>
      <c r="E1379" s="210">
        <v>634</v>
      </c>
      <c r="F1379" s="85" t="s">
        <v>1053</v>
      </c>
      <c r="G1379" s="85" t="s">
        <v>506</v>
      </c>
      <c r="H1379" s="197">
        <v>143980529</v>
      </c>
      <c r="I1379" s="87">
        <v>98</v>
      </c>
      <c r="J1379" s="86" t="s">
        <v>255</v>
      </c>
      <c r="K1379" s="132" t="s">
        <v>1338</v>
      </c>
      <c r="L1379" s="88">
        <v>41299</v>
      </c>
      <c r="M1379" s="88">
        <v>43132</v>
      </c>
      <c r="N1379" s="89">
        <v>60</v>
      </c>
      <c r="O1379" s="89">
        <v>3</v>
      </c>
      <c r="P1379" s="89">
        <v>60</v>
      </c>
      <c r="Q1379" s="89">
        <v>3</v>
      </c>
      <c r="R1379" s="90">
        <v>3</v>
      </c>
      <c r="S1379" s="357">
        <v>248088</v>
      </c>
      <c r="T1379" s="91">
        <v>0.05</v>
      </c>
      <c r="U1379" s="92">
        <v>9.4E-2</v>
      </c>
      <c r="V1379" s="258">
        <v>4681.7266122753845</v>
      </c>
      <c r="W1379" s="259">
        <v>223439.16665402259</v>
      </c>
      <c r="X1379" s="259">
        <v>24648.833345977415</v>
      </c>
      <c r="Y1379" s="259">
        <v>5181.7513903541039</v>
      </c>
      <c r="Z1379" s="259">
        <v>3055.436333551208</v>
      </c>
      <c r="AA1379" s="259">
        <v>2126.3150568028959</v>
      </c>
      <c r="AB1379" s="259">
        <v>324.32675455233442</v>
      </c>
      <c r="AC1379" s="259"/>
      <c r="AD1379" s="259">
        <v>57464.430082501465</v>
      </c>
      <c r="AE1379" s="259">
        <v>32815.59673652309</v>
      </c>
    </row>
    <row r="1380" spans="2:31">
      <c r="B1380" s="211">
        <v>41455</v>
      </c>
      <c r="C1380" s="211">
        <v>41455</v>
      </c>
      <c r="D1380" s="211">
        <v>41455</v>
      </c>
      <c r="E1380" s="212" t="s">
        <v>1251</v>
      </c>
      <c r="F1380" s="212" t="s">
        <v>1053</v>
      </c>
      <c r="G1380" s="212" t="s">
        <v>505</v>
      </c>
      <c r="H1380" s="213">
        <v>141009451</v>
      </c>
      <c r="I1380" s="214">
        <v>99</v>
      </c>
      <c r="J1380" s="215" t="s">
        <v>762</v>
      </c>
      <c r="K1380" s="216" t="s">
        <v>1331</v>
      </c>
      <c r="L1380" s="217">
        <v>39119</v>
      </c>
      <c r="M1380" s="217">
        <v>50063</v>
      </c>
      <c r="N1380" s="218">
        <v>360</v>
      </c>
      <c r="O1380" s="218">
        <v>76</v>
      </c>
      <c r="P1380" s="218">
        <v>228</v>
      </c>
      <c r="Q1380" s="218">
        <v>76</v>
      </c>
      <c r="R1380" s="219">
        <v>76</v>
      </c>
      <c r="S1380" s="364">
        <v>1307986</v>
      </c>
      <c r="T1380" s="220">
        <v>0.03</v>
      </c>
      <c r="U1380" s="221">
        <v>8.6499999999999994E-2</v>
      </c>
      <c r="V1380" s="256">
        <v>7533.2291826186474</v>
      </c>
      <c r="W1380" s="268">
        <v>841862.96465120534</v>
      </c>
      <c r="X1380" s="268">
        <v>466123.03534879466</v>
      </c>
      <c r="Y1380" s="268">
        <v>424973.83225592435</v>
      </c>
      <c r="Z1380" s="268">
        <v>216179.77751120756</v>
      </c>
      <c r="AA1380" s="268">
        <v>208794.05474471679</v>
      </c>
      <c r="AB1380" s="268">
        <v>155374.34511626489</v>
      </c>
      <c r="AC1380" s="268"/>
      <c r="AD1380" s="268">
        <v>875713.288985839</v>
      </c>
      <c r="AE1380" s="268">
        <v>409590.25363705168</v>
      </c>
    </row>
    <row r="1381" spans="2:31">
      <c r="B1381" s="211">
        <v>41455</v>
      </c>
      <c r="C1381" s="211">
        <v>41455</v>
      </c>
      <c r="D1381" s="211">
        <v>41455</v>
      </c>
      <c r="E1381" s="212" t="s">
        <v>1252</v>
      </c>
      <c r="F1381" s="212" t="s">
        <v>1053</v>
      </c>
      <c r="G1381" s="212" t="s">
        <v>505</v>
      </c>
      <c r="H1381" s="213">
        <v>141024183</v>
      </c>
      <c r="I1381" s="214">
        <v>98</v>
      </c>
      <c r="J1381" s="215" t="s">
        <v>765</v>
      </c>
      <c r="K1381" s="216" t="s">
        <v>1333</v>
      </c>
      <c r="L1381" s="217">
        <v>39645</v>
      </c>
      <c r="M1381" s="217">
        <v>41470</v>
      </c>
      <c r="N1381" s="218">
        <v>60</v>
      </c>
      <c r="O1381" s="218">
        <v>59</v>
      </c>
      <c r="P1381" s="218">
        <v>60</v>
      </c>
      <c r="Q1381" s="218">
        <v>59</v>
      </c>
      <c r="R1381" s="219">
        <v>59</v>
      </c>
      <c r="S1381" s="364">
        <v>150000</v>
      </c>
      <c r="T1381" s="220">
        <v>0.05</v>
      </c>
      <c r="U1381" s="221">
        <v>0.104</v>
      </c>
      <c r="V1381" s="256">
        <v>2830.6850466016404</v>
      </c>
      <c r="W1381" s="268">
        <v>132001.1570659237</v>
      </c>
      <c r="X1381" s="268">
        <v>17998.842934076296</v>
      </c>
      <c r="Y1381" s="268">
        <v>37815.623915496748</v>
      </c>
      <c r="Z1381" s="268">
        <v>19829.357214992197</v>
      </c>
      <c r="AA1381" s="268">
        <v>17986.266700504551</v>
      </c>
      <c r="AB1381" s="268">
        <v>4657.5953206600943</v>
      </c>
      <c r="AC1381" s="268"/>
      <c r="AD1381" s="268">
        <v>37839.945730173466</v>
      </c>
      <c r="AE1381" s="268">
        <v>19841.102796098421</v>
      </c>
    </row>
    <row r="1382" spans="2:31">
      <c r="B1382" s="211">
        <v>41455</v>
      </c>
      <c r="C1382" s="211">
        <v>41455</v>
      </c>
      <c r="D1382" s="211">
        <v>41455</v>
      </c>
      <c r="E1382" s="212" t="s">
        <v>1253</v>
      </c>
      <c r="F1382" s="212" t="s">
        <v>1053</v>
      </c>
      <c r="G1382" s="212" t="s">
        <v>505</v>
      </c>
      <c r="H1382" s="213">
        <v>141056743</v>
      </c>
      <c r="I1382" s="214">
        <v>98</v>
      </c>
      <c r="J1382" s="215" t="s">
        <v>210</v>
      </c>
      <c r="K1382" s="216" t="s">
        <v>1333</v>
      </c>
      <c r="L1382" s="217">
        <v>39611</v>
      </c>
      <c r="M1382" s="217">
        <v>42161</v>
      </c>
      <c r="N1382" s="218">
        <v>84</v>
      </c>
      <c r="O1382" s="218">
        <v>60</v>
      </c>
      <c r="P1382" s="218">
        <v>60</v>
      </c>
      <c r="Q1382" s="218">
        <v>60</v>
      </c>
      <c r="R1382" s="219">
        <v>60</v>
      </c>
      <c r="S1382" s="364">
        <v>275000</v>
      </c>
      <c r="T1382" s="220">
        <v>0.05</v>
      </c>
      <c r="U1382" s="221">
        <v>0.104</v>
      </c>
      <c r="V1382" s="256">
        <v>5189.5892521030073</v>
      </c>
      <c r="W1382" s="268">
        <v>242002.12128752677</v>
      </c>
      <c r="X1382" s="268">
        <v>32997.878712473233</v>
      </c>
      <c r="Y1382" s="268">
        <v>69373.233838651358</v>
      </c>
      <c r="Z1382" s="268">
        <v>36375.355126180395</v>
      </c>
      <c r="AA1382" s="268">
        <v>32997.878712470963</v>
      </c>
      <c r="AB1382" s="268">
        <v>8683.6522927561145</v>
      </c>
      <c r="AC1382" s="268"/>
      <c r="AD1382" s="268">
        <v>69373.233838651358</v>
      </c>
      <c r="AE1382" s="268">
        <v>36375.355126180395</v>
      </c>
    </row>
    <row r="1383" spans="2:31">
      <c r="B1383" s="211">
        <v>41436</v>
      </c>
      <c r="C1383" s="211">
        <v>41436</v>
      </c>
      <c r="D1383" s="211">
        <v>41455</v>
      </c>
      <c r="E1383" s="212" t="s">
        <v>1254</v>
      </c>
      <c r="F1383" s="212" t="s">
        <v>1054</v>
      </c>
      <c r="G1383" s="212" t="s">
        <v>505</v>
      </c>
      <c r="H1383" s="213">
        <v>141060481</v>
      </c>
      <c r="I1383" s="214">
        <v>97</v>
      </c>
      <c r="J1383" s="215" t="s">
        <v>214</v>
      </c>
      <c r="K1383" s="216" t="s">
        <v>1333</v>
      </c>
      <c r="L1383" s="217">
        <v>39617</v>
      </c>
      <c r="M1383" s="217">
        <v>41436</v>
      </c>
      <c r="N1383" s="218">
        <v>60</v>
      </c>
      <c r="O1383" s="218">
        <v>59</v>
      </c>
      <c r="P1383" s="218">
        <v>60</v>
      </c>
      <c r="Q1383" s="218">
        <v>59</v>
      </c>
      <c r="R1383" s="219">
        <v>59</v>
      </c>
      <c r="S1383" s="364">
        <v>145000</v>
      </c>
      <c r="T1383" s="220">
        <v>0</v>
      </c>
      <c r="U1383" s="221">
        <v>0.104</v>
      </c>
      <c r="V1383" s="256">
        <v>2416.6666666666665</v>
      </c>
      <c r="W1383" s="268">
        <v>112694.55661470552</v>
      </c>
      <c r="X1383" s="268">
        <v>32305.443385294479</v>
      </c>
      <c r="Y1383" s="268">
        <v>32284.678899723862</v>
      </c>
      <c r="Z1383" s="268">
        <v>0</v>
      </c>
      <c r="AA1383" s="268">
        <v>32284.678899723862</v>
      </c>
      <c r="AB1383" s="268">
        <v>8359.7419286507647</v>
      </c>
      <c r="AC1383" s="268"/>
      <c r="AD1383" s="268">
        <v>32305.443385293387</v>
      </c>
      <c r="AE1383" s="268">
        <v>0</v>
      </c>
    </row>
    <row r="1384" spans="2:31">
      <c r="B1384" s="211">
        <v>41455</v>
      </c>
      <c r="C1384" s="211">
        <v>41455</v>
      </c>
      <c r="D1384" s="211">
        <v>41455</v>
      </c>
      <c r="E1384" s="212" t="s">
        <v>1255</v>
      </c>
      <c r="F1384" s="212" t="s">
        <v>1053</v>
      </c>
      <c r="G1384" s="212" t="s">
        <v>505</v>
      </c>
      <c r="H1384" s="213">
        <v>143002071</v>
      </c>
      <c r="I1384" s="214">
        <v>99</v>
      </c>
      <c r="J1384" s="215" t="s">
        <v>1014</v>
      </c>
      <c r="K1384" s="216" t="s">
        <v>1331</v>
      </c>
      <c r="L1384" s="217">
        <v>39393</v>
      </c>
      <c r="M1384" s="217">
        <v>50336</v>
      </c>
      <c r="N1384" s="218">
        <v>360</v>
      </c>
      <c r="O1384" s="218">
        <v>67</v>
      </c>
      <c r="P1384" s="218">
        <v>228</v>
      </c>
      <c r="Q1384" s="218">
        <v>67</v>
      </c>
      <c r="R1384" s="219">
        <v>67</v>
      </c>
      <c r="S1384" s="364">
        <v>1413117</v>
      </c>
      <c r="T1384" s="220">
        <v>0.03</v>
      </c>
      <c r="U1384" s="221">
        <v>8.6499999999999994E-2</v>
      </c>
      <c r="V1384" s="256">
        <v>8138.7218386546301</v>
      </c>
      <c r="W1384" s="268">
        <v>909528.74649959349</v>
      </c>
      <c r="X1384" s="268">
        <v>503588.25350040651</v>
      </c>
      <c r="Y1384" s="268">
        <v>409604.60950790648</v>
      </c>
      <c r="Z1384" s="268">
        <v>209801.83380837517</v>
      </c>
      <c r="AA1384" s="268">
        <v>199802.77569953131</v>
      </c>
      <c r="AB1384" s="268">
        <v>147984.26747599666</v>
      </c>
      <c r="AC1384" s="268"/>
      <c r="AD1384" s="268">
        <v>946099.83271365403</v>
      </c>
      <c r="AE1384" s="268">
        <v>442511.57921325555</v>
      </c>
    </row>
    <row r="1385" spans="2:31">
      <c r="B1385" s="211">
        <v>41455</v>
      </c>
      <c r="C1385" s="211">
        <v>41455</v>
      </c>
      <c r="D1385" s="211">
        <v>41455</v>
      </c>
      <c r="E1385" s="212" t="s">
        <v>1256</v>
      </c>
      <c r="F1385" s="212" t="s">
        <v>1053</v>
      </c>
      <c r="G1385" s="212" t="s">
        <v>506</v>
      </c>
      <c r="H1385" s="213">
        <v>143003043</v>
      </c>
      <c r="I1385" s="214">
        <v>99</v>
      </c>
      <c r="J1385" s="215" t="s">
        <v>81</v>
      </c>
      <c r="K1385" s="216" t="s">
        <v>1331</v>
      </c>
      <c r="L1385" s="217">
        <v>38729</v>
      </c>
      <c r="M1385" s="217">
        <v>47110</v>
      </c>
      <c r="N1385" s="218">
        <v>276</v>
      </c>
      <c r="O1385" s="218">
        <v>89</v>
      </c>
      <c r="P1385" s="218">
        <v>228</v>
      </c>
      <c r="Q1385" s="218">
        <v>89</v>
      </c>
      <c r="R1385" s="219">
        <v>89</v>
      </c>
      <c r="S1385" s="364">
        <v>498922</v>
      </c>
      <c r="T1385" s="220">
        <v>0.03</v>
      </c>
      <c r="U1385" s="221">
        <v>8.6499999999999994E-2</v>
      </c>
      <c r="V1385" s="256">
        <v>2873.4969412902433</v>
      </c>
      <c r="W1385" s="268">
        <v>321122.66801763058</v>
      </c>
      <c r="X1385" s="268">
        <v>177799.33198236942</v>
      </c>
      <c r="Y1385" s="268">
        <v>186364.13914725772</v>
      </c>
      <c r="Z1385" s="268">
        <v>93870.723839796701</v>
      </c>
      <c r="AA1385" s="268">
        <v>92493.415307461022</v>
      </c>
      <c r="AB1385" s="268">
        <v>69404.125203644202</v>
      </c>
      <c r="AC1385" s="268"/>
      <c r="AD1385" s="268">
        <v>334034.63459654199</v>
      </c>
      <c r="AE1385" s="268">
        <v>156235.30261417548</v>
      </c>
    </row>
    <row r="1386" spans="2:31">
      <c r="B1386" s="211">
        <v>41455</v>
      </c>
      <c r="C1386" s="211">
        <v>41455</v>
      </c>
      <c r="D1386" s="211">
        <v>41455</v>
      </c>
      <c r="E1386" s="212" t="s">
        <v>1257</v>
      </c>
      <c r="F1386" s="212" t="s">
        <v>1053</v>
      </c>
      <c r="G1386" s="212" t="s">
        <v>505</v>
      </c>
      <c r="H1386" s="213">
        <v>143003086</v>
      </c>
      <c r="I1386" s="214">
        <v>98</v>
      </c>
      <c r="J1386" s="215" t="s">
        <v>82</v>
      </c>
      <c r="K1386" s="216" t="s">
        <v>1333</v>
      </c>
      <c r="L1386" s="217">
        <v>40127</v>
      </c>
      <c r="M1386" s="217">
        <v>41937</v>
      </c>
      <c r="N1386" s="218">
        <v>60</v>
      </c>
      <c r="O1386" s="218">
        <v>43</v>
      </c>
      <c r="P1386" s="218">
        <v>60</v>
      </c>
      <c r="Q1386" s="218">
        <v>43</v>
      </c>
      <c r="R1386" s="219">
        <v>43</v>
      </c>
      <c r="S1386" s="364">
        <v>68971</v>
      </c>
      <c r="T1386" s="220">
        <v>0.05</v>
      </c>
      <c r="U1386" s="221">
        <v>0.104</v>
      </c>
      <c r="V1386" s="256">
        <v>1301.5678556610781</v>
      </c>
      <c r="W1386" s="268">
        <v>60695.012026625482</v>
      </c>
      <c r="X1386" s="268">
        <v>8275.9879733745183</v>
      </c>
      <c r="Y1386" s="268">
        <v>15763.951687428053</v>
      </c>
      <c r="Z1386" s="268">
        <v>8314.7696917594876</v>
      </c>
      <c r="AA1386" s="268">
        <v>7449.1819956685649</v>
      </c>
      <c r="AB1386" s="268">
        <v>1560.8222932241417</v>
      </c>
      <c r="AC1386" s="268"/>
      <c r="AD1386" s="268">
        <v>17399.059313038619</v>
      </c>
      <c r="AE1386" s="268">
        <v>9123.0713396646897</v>
      </c>
    </row>
    <row r="1387" spans="2:31">
      <c r="B1387" s="211">
        <v>41455</v>
      </c>
      <c r="C1387" s="211">
        <v>41455</v>
      </c>
      <c r="D1387" s="211">
        <v>41455</v>
      </c>
      <c r="E1387" s="212" t="s">
        <v>1256</v>
      </c>
      <c r="F1387" s="212" t="s">
        <v>1053</v>
      </c>
      <c r="G1387" s="212" t="s">
        <v>506</v>
      </c>
      <c r="H1387" s="213">
        <v>143006093</v>
      </c>
      <c r="I1387" s="214">
        <v>99</v>
      </c>
      <c r="J1387" s="215" t="s">
        <v>81</v>
      </c>
      <c r="K1387" s="216" t="s">
        <v>1331</v>
      </c>
      <c r="L1387" s="217">
        <v>38555</v>
      </c>
      <c r="M1387" s="217">
        <v>48480</v>
      </c>
      <c r="N1387" s="218">
        <v>326</v>
      </c>
      <c r="O1387" s="218">
        <v>94</v>
      </c>
      <c r="P1387" s="218">
        <v>228</v>
      </c>
      <c r="Q1387" s="218">
        <v>94</v>
      </c>
      <c r="R1387" s="219">
        <v>94</v>
      </c>
      <c r="S1387" s="364">
        <v>1668280</v>
      </c>
      <c r="T1387" s="220">
        <v>0.03</v>
      </c>
      <c r="U1387" s="221">
        <v>8.6499999999999994E-2</v>
      </c>
      <c r="V1387" s="256">
        <v>9608.3104718085942</v>
      </c>
      <c r="W1387" s="268">
        <v>1073760.0759245991</v>
      </c>
      <c r="X1387" s="268">
        <v>594519.92407540092</v>
      </c>
      <c r="Y1387" s="268">
        <v>653240.72782133415</v>
      </c>
      <c r="Z1387" s="268">
        <v>327799.61818121478</v>
      </c>
      <c r="AA1387" s="268">
        <v>325441.10964011936</v>
      </c>
      <c r="AB1387" s="268">
        <v>245109.09150477053</v>
      </c>
      <c r="AC1387" s="268"/>
      <c r="AD1387" s="268">
        <v>1116934.7116477506</v>
      </c>
      <c r="AE1387" s="268">
        <v>522414.78757235967</v>
      </c>
    </row>
    <row r="1388" spans="2:31">
      <c r="B1388" s="211">
        <v>41455</v>
      </c>
      <c r="C1388" s="211">
        <v>41455</v>
      </c>
      <c r="D1388" s="211">
        <v>41455</v>
      </c>
      <c r="E1388" s="212" t="s">
        <v>1251</v>
      </c>
      <c r="F1388" s="212" t="s">
        <v>1053</v>
      </c>
      <c r="G1388" s="212" t="s">
        <v>505</v>
      </c>
      <c r="H1388" s="213">
        <v>143020975</v>
      </c>
      <c r="I1388" s="214">
        <v>99</v>
      </c>
      <c r="J1388" s="215" t="s">
        <v>484</v>
      </c>
      <c r="K1388" s="216" t="s">
        <v>1331</v>
      </c>
      <c r="L1388" s="217">
        <v>39961</v>
      </c>
      <c r="M1388" s="217">
        <v>50913</v>
      </c>
      <c r="N1388" s="218">
        <v>360</v>
      </c>
      <c r="O1388" s="218">
        <v>48</v>
      </c>
      <c r="P1388" s="218">
        <v>228</v>
      </c>
      <c r="Q1388" s="218">
        <v>48</v>
      </c>
      <c r="R1388" s="219">
        <v>48</v>
      </c>
      <c r="S1388" s="364">
        <v>260197</v>
      </c>
      <c r="T1388" s="220">
        <v>0.03</v>
      </c>
      <c r="U1388" s="221">
        <v>8.6499999999999994E-2</v>
      </c>
      <c r="V1388" s="256">
        <v>1498.5815089991975</v>
      </c>
      <c r="W1388" s="268">
        <v>167471.37799131617</v>
      </c>
      <c r="X1388" s="268">
        <v>92725.622008683829</v>
      </c>
      <c r="Y1388" s="268">
        <v>55291.257927616112</v>
      </c>
      <c r="Z1388" s="268">
        <v>28737.714359326856</v>
      </c>
      <c r="AA1388" s="268">
        <v>26553.543568289257</v>
      </c>
      <c r="AB1388" s="268">
        <v>19521.183580775541</v>
      </c>
      <c r="AC1388" s="268"/>
      <c r="AD1388" s="268">
        <v>174205.20606049933</v>
      </c>
      <c r="AE1388" s="268">
        <v>81479.584051816986</v>
      </c>
    </row>
    <row r="1389" spans="2:31">
      <c r="B1389" s="211">
        <v>41455</v>
      </c>
      <c r="C1389" s="211">
        <v>41455</v>
      </c>
      <c r="D1389" s="211">
        <v>41455</v>
      </c>
      <c r="E1389" s="212" t="s">
        <v>1256</v>
      </c>
      <c r="F1389" s="212" t="s">
        <v>1053</v>
      </c>
      <c r="G1389" s="212" t="s">
        <v>506</v>
      </c>
      <c r="H1389" s="213">
        <v>143022110</v>
      </c>
      <c r="I1389" s="214">
        <v>99</v>
      </c>
      <c r="J1389" s="215" t="s">
        <v>496</v>
      </c>
      <c r="K1389" s="216" t="s">
        <v>1331</v>
      </c>
      <c r="L1389" s="217">
        <v>39575</v>
      </c>
      <c r="M1389" s="217">
        <v>47961</v>
      </c>
      <c r="N1389" s="218">
        <v>276</v>
      </c>
      <c r="O1389" s="218">
        <v>61</v>
      </c>
      <c r="P1389" s="218">
        <v>228</v>
      </c>
      <c r="Q1389" s="218">
        <v>61</v>
      </c>
      <c r="R1389" s="219">
        <v>61</v>
      </c>
      <c r="S1389" s="364">
        <v>498922</v>
      </c>
      <c r="T1389" s="220">
        <v>0.03</v>
      </c>
      <c r="U1389" s="221">
        <v>8.6499999999999994E-2</v>
      </c>
      <c r="V1389" s="256">
        <v>2873.4969412902433</v>
      </c>
      <c r="W1389" s="268">
        <v>321122.66801763058</v>
      </c>
      <c r="X1389" s="268">
        <v>177799.33198236942</v>
      </c>
      <c r="Y1389" s="268">
        <v>132666.17681512126</v>
      </c>
      <c r="Z1389" s="268">
        <v>68266.33847269119</v>
      </c>
      <c r="AA1389" s="268">
        <v>64399.83834243007</v>
      </c>
      <c r="AB1389" s="268">
        <v>47569.119521598834</v>
      </c>
      <c r="AC1389" s="268"/>
      <c r="AD1389" s="268">
        <v>334034.63459654199</v>
      </c>
      <c r="AE1389" s="268">
        <v>156235.30261417548</v>
      </c>
    </row>
    <row r="1390" spans="2:31">
      <c r="B1390" s="211">
        <v>41455</v>
      </c>
      <c r="C1390" s="211">
        <v>41455</v>
      </c>
      <c r="D1390" s="211">
        <v>41455</v>
      </c>
      <c r="E1390" s="212" t="s">
        <v>1256</v>
      </c>
      <c r="F1390" s="212" t="s">
        <v>1053</v>
      </c>
      <c r="G1390" s="212" t="s">
        <v>506</v>
      </c>
      <c r="H1390" s="213">
        <v>143023133</v>
      </c>
      <c r="I1390" s="214">
        <v>99</v>
      </c>
      <c r="J1390" s="215" t="s">
        <v>909</v>
      </c>
      <c r="K1390" s="216" t="s">
        <v>1331</v>
      </c>
      <c r="L1390" s="217">
        <v>40044</v>
      </c>
      <c r="M1390" s="217">
        <v>49915</v>
      </c>
      <c r="N1390" s="218">
        <v>325</v>
      </c>
      <c r="O1390" s="218">
        <v>45</v>
      </c>
      <c r="P1390" s="218">
        <v>228</v>
      </c>
      <c r="Q1390" s="218">
        <v>45</v>
      </c>
      <c r="R1390" s="219">
        <v>45</v>
      </c>
      <c r="S1390" s="364">
        <v>779897</v>
      </c>
      <c r="T1390" s="220">
        <v>0.03</v>
      </c>
      <c r="U1390" s="221">
        <v>8.6499999999999994E-2</v>
      </c>
      <c r="V1390" s="256">
        <v>4491.7474956434817</v>
      </c>
      <c r="W1390" s="268">
        <v>501967.45266583969</v>
      </c>
      <c r="X1390" s="268">
        <v>277929.54733416031</v>
      </c>
      <c r="Y1390" s="268">
        <v>155897.16630920814</v>
      </c>
      <c r="Z1390" s="268">
        <v>81215.464793403502</v>
      </c>
      <c r="AA1390" s="268">
        <v>74681.701515804642</v>
      </c>
      <c r="AB1390" s="268">
        <v>54854.515921215854</v>
      </c>
      <c r="AC1390" s="268"/>
      <c r="AD1390" s="268">
        <v>522150.97634086956</v>
      </c>
      <c r="AE1390" s="268">
        <v>244221.42900671379</v>
      </c>
    </row>
    <row r="1391" spans="2:31">
      <c r="B1391" s="211">
        <v>41455</v>
      </c>
      <c r="C1391" s="211">
        <v>41455</v>
      </c>
      <c r="D1391" s="211">
        <v>41455</v>
      </c>
      <c r="E1391" s="212" t="s">
        <v>1258</v>
      </c>
      <c r="F1391" s="212" t="s">
        <v>1053</v>
      </c>
      <c r="G1391" s="212" t="s">
        <v>505</v>
      </c>
      <c r="H1391" s="213">
        <v>143024423</v>
      </c>
      <c r="I1391" s="214">
        <v>99</v>
      </c>
      <c r="J1391" s="215" t="s">
        <v>385</v>
      </c>
      <c r="K1391" s="216" t="s">
        <v>1331</v>
      </c>
      <c r="L1391" s="217">
        <v>39426</v>
      </c>
      <c r="M1391" s="217">
        <v>50367</v>
      </c>
      <c r="N1391" s="218">
        <v>360</v>
      </c>
      <c r="O1391" s="218">
        <v>66</v>
      </c>
      <c r="P1391" s="218">
        <v>228</v>
      </c>
      <c r="Q1391" s="218">
        <v>66</v>
      </c>
      <c r="R1391" s="219">
        <v>66</v>
      </c>
      <c r="S1391" s="364">
        <v>2495923</v>
      </c>
      <c r="T1391" s="220">
        <v>0.03</v>
      </c>
      <c r="U1391" s="221">
        <v>8.6499999999999994E-2</v>
      </c>
      <c r="V1391" s="256">
        <v>14375.046813321458</v>
      </c>
      <c r="W1391" s="268">
        <v>1606458.4302287104</v>
      </c>
      <c r="X1391" s="268">
        <v>889464.56977128959</v>
      </c>
      <c r="Y1391" s="268">
        <v>713580.93092147331</v>
      </c>
      <c r="Z1391" s="268">
        <v>365780.86901395873</v>
      </c>
      <c r="AA1391" s="268">
        <v>347800.06190751458</v>
      </c>
      <c r="AB1391" s="268">
        <v>257476.58598642593</v>
      </c>
      <c r="AC1391" s="268"/>
      <c r="AD1391" s="268">
        <v>1671052.2432085674</v>
      </c>
      <c r="AE1391" s="268">
        <v>781587.67343729222</v>
      </c>
    </row>
    <row r="1392" spans="2:31">
      <c r="B1392" s="211">
        <v>41455</v>
      </c>
      <c r="C1392" s="211">
        <v>41455</v>
      </c>
      <c r="D1392" s="211">
        <v>41455</v>
      </c>
      <c r="E1392" s="212" t="s">
        <v>1259</v>
      </c>
      <c r="F1392" s="212" t="s">
        <v>1053</v>
      </c>
      <c r="G1392" s="212" t="s">
        <v>505</v>
      </c>
      <c r="H1392" s="213">
        <v>143025012</v>
      </c>
      <c r="I1392" s="214">
        <v>99</v>
      </c>
      <c r="J1392" s="215" t="s">
        <v>915</v>
      </c>
      <c r="K1392" s="216" t="s">
        <v>1331</v>
      </c>
      <c r="L1392" s="217">
        <v>40127</v>
      </c>
      <c r="M1392" s="217">
        <v>51066</v>
      </c>
      <c r="N1392" s="218">
        <v>360</v>
      </c>
      <c r="O1392" s="218">
        <v>43</v>
      </c>
      <c r="P1392" s="218">
        <v>228</v>
      </c>
      <c r="Q1392" s="218">
        <v>43</v>
      </c>
      <c r="R1392" s="219">
        <v>43</v>
      </c>
      <c r="S1392" s="364">
        <v>1580996</v>
      </c>
      <c r="T1392" s="220">
        <v>0.03</v>
      </c>
      <c r="U1392" s="221">
        <v>8.6499999999999994E-2</v>
      </c>
      <c r="V1392" s="256">
        <v>9105.6060269783866</v>
      </c>
      <c r="W1392" s="268">
        <v>1017581.2123843046</v>
      </c>
      <c r="X1392" s="268">
        <v>563414.78761569539</v>
      </c>
      <c r="Y1392" s="268">
        <v>302661.10148253961</v>
      </c>
      <c r="Z1392" s="268">
        <v>157916.3107577707</v>
      </c>
      <c r="AA1392" s="268">
        <v>144744.79072476891</v>
      </c>
      <c r="AB1392" s="268">
        <v>106258.05205032852</v>
      </c>
      <c r="AC1392" s="268"/>
      <c r="AD1392" s="268">
        <v>1058496.9617667585</v>
      </c>
      <c r="AE1392" s="268">
        <v>495082.17415107205</v>
      </c>
    </row>
    <row r="1393" spans="2:31">
      <c r="B1393" s="211">
        <v>41455</v>
      </c>
      <c r="C1393" s="211">
        <v>41455</v>
      </c>
      <c r="D1393" s="211">
        <v>41455</v>
      </c>
      <c r="E1393" s="212" t="s">
        <v>1260</v>
      </c>
      <c r="F1393" s="212" t="s">
        <v>1053</v>
      </c>
      <c r="G1393" s="212" t="s">
        <v>505</v>
      </c>
      <c r="H1393" s="213">
        <v>143026051</v>
      </c>
      <c r="I1393" s="214">
        <v>99</v>
      </c>
      <c r="J1393" s="215" t="s">
        <v>276</v>
      </c>
      <c r="K1393" s="216" t="s">
        <v>1331</v>
      </c>
      <c r="L1393" s="217">
        <v>39597</v>
      </c>
      <c r="M1393" s="217">
        <v>48357</v>
      </c>
      <c r="N1393" s="218">
        <v>288</v>
      </c>
      <c r="O1393" s="218">
        <v>60</v>
      </c>
      <c r="P1393" s="218">
        <v>228</v>
      </c>
      <c r="Q1393" s="218">
        <v>60</v>
      </c>
      <c r="R1393" s="219">
        <v>60</v>
      </c>
      <c r="S1393" s="364">
        <v>3685054</v>
      </c>
      <c r="T1393" s="220">
        <v>0.03</v>
      </c>
      <c r="U1393" s="221">
        <v>8.6499999999999994E-2</v>
      </c>
      <c r="V1393" s="256">
        <v>21223.741180964913</v>
      </c>
      <c r="W1393" s="268">
        <v>2371822.3936187257</v>
      </c>
      <c r="X1393" s="268">
        <v>1313231.6063812743</v>
      </c>
      <c r="Y1393" s="268">
        <v>965002.98363105999</v>
      </c>
      <c r="Z1393" s="268">
        <v>496945.94130341115</v>
      </c>
      <c r="AA1393" s="268">
        <v>468057.04232764884</v>
      </c>
      <c r="AB1393" s="268">
        <v>345587.26483717747</v>
      </c>
      <c r="AC1393" s="268"/>
      <c r="AD1393" s="268">
        <v>2467190.5956412544</v>
      </c>
      <c r="AE1393" s="268">
        <v>1153958.9892600006</v>
      </c>
    </row>
    <row r="1394" spans="2:31">
      <c r="B1394" s="211">
        <v>41417</v>
      </c>
      <c r="C1394" s="211">
        <v>41417</v>
      </c>
      <c r="D1394" s="211">
        <v>41455</v>
      </c>
      <c r="E1394" s="212" t="s">
        <v>1261</v>
      </c>
      <c r="F1394" s="212" t="s">
        <v>1054</v>
      </c>
      <c r="G1394" s="212" t="s">
        <v>505</v>
      </c>
      <c r="H1394" s="213">
        <v>143028941</v>
      </c>
      <c r="I1394" s="214">
        <v>98</v>
      </c>
      <c r="J1394" s="215" t="s">
        <v>294</v>
      </c>
      <c r="K1394" s="216" t="s">
        <v>1333</v>
      </c>
      <c r="L1394" s="217">
        <v>39587</v>
      </c>
      <c r="M1394" s="217">
        <v>41417</v>
      </c>
      <c r="N1394" s="218">
        <v>60</v>
      </c>
      <c r="O1394" s="218">
        <v>60</v>
      </c>
      <c r="P1394" s="218">
        <v>60</v>
      </c>
      <c r="Q1394" s="218">
        <v>60</v>
      </c>
      <c r="R1394" s="219">
        <v>60</v>
      </c>
      <c r="S1394" s="364">
        <v>190025</v>
      </c>
      <c r="T1394" s="220">
        <v>0.05</v>
      </c>
      <c r="U1394" s="221">
        <v>0.104</v>
      </c>
      <c r="V1394" s="256">
        <v>3586.0061732031777</v>
      </c>
      <c r="W1394" s="268">
        <v>167223.46580968099</v>
      </c>
      <c r="X1394" s="268">
        <v>22801.534190319013</v>
      </c>
      <c r="Y1394" s="268">
        <v>47936.904582508054</v>
      </c>
      <c r="Z1394" s="268">
        <v>25135.370392190671</v>
      </c>
      <c r="AA1394" s="268">
        <v>22801.534190317383</v>
      </c>
      <c r="AB1394" s="268">
        <v>6000.4037342944766</v>
      </c>
      <c r="AC1394" s="268"/>
      <c r="AD1394" s="268">
        <v>47936.904582508054</v>
      </c>
      <c r="AE1394" s="268">
        <v>25135.370392190671</v>
      </c>
    </row>
    <row r="1395" spans="2:31">
      <c r="B1395" s="211">
        <v>41455</v>
      </c>
      <c r="C1395" s="211">
        <v>41455</v>
      </c>
      <c r="D1395" s="211">
        <v>41455</v>
      </c>
      <c r="E1395" s="212" t="s">
        <v>1262</v>
      </c>
      <c r="F1395" s="212" t="s">
        <v>1053</v>
      </c>
      <c r="G1395" s="212" t="s">
        <v>505</v>
      </c>
      <c r="H1395" s="213">
        <v>143030040</v>
      </c>
      <c r="I1395" s="214">
        <v>98</v>
      </c>
      <c r="J1395" s="215" t="s">
        <v>1530</v>
      </c>
      <c r="K1395" s="216" t="s">
        <v>1333</v>
      </c>
      <c r="L1395" s="217">
        <v>39939</v>
      </c>
      <c r="M1395" s="217">
        <v>42494</v>
      </c>
      <c r="N1395" s="218">
        <v>84</v>
      </c>
      <c r="O1395" s="218">
        <v>49</v>
      </c>
      <c r="P1395" s="218">
        <v>60</v>
      </c>
      <c r="Q1395" s="218">
        <v>49</v>
      </c>
      <c r="R1395" s="219">
        <v>49</v>
      </c>
      <c r="S1395" s="364">
        <v>323001</v>
      </c>
      <c r="T1395" s="220">
        <v>0.05</v>
      </c>
      <c r="U1395" s="221">
        <v>0.104</v>
      </c>
      <c r="V1395" s="256">
        <v>6095.4273382491765</v>
      </c>
      <c r="W1395" s="268">
        <v>284243.37155633618</v>
      </c>
      <c r="X1395" s="268">
        <v>38757.628443663823</v>
      </c>
      <c r="Y1395" s="268">
        <v>78122.753982456343</v>
      </c>
      <c r="Z1395" s="268">
        <v>41078.227351572423</v>
      </c>
      <c r="AA1395" s="268">
        <v>37044.52663088392</v>
      </c>
      <c r="AB1395" s="268">
        <v>8329.4903234189787</v>
      </c>
      <c r="AC1395" s="268"/>
      <c r="AD1395" s="268">
        <v>81482.26873861166</v>
      </c>
      <c r="AE1395" s="268">
        <v>42724.640294950572</v>
      </c>
    </row>
    <row r="1396" spans="2:31">
      <c r="B1396" s="211">
        <v>41455</v>
      </c>
      <c r="C1396" s="211">
        <v>41455</v>
      </c>
      <c r="D1396" s="211">
        <v>41455</v>
      </c>
      <c r="E1396" s="212" t="s">
        <v>1256</v>
      </c>
      <c r="F1396" s="212" t="s">
        <v>1053</v>
      </c>
      <c r="G1396" s="212" t="s">
        <v>506</v>
      </c>
      <c r="H1396" s="213">
        <v>143030318</v>
      </c>
      <c r="I1396" s="214">
        <v>99</v>
      </c>
      <c r="J1396" s="215" t="s">
        <v>1534</v>
      </c>
      <c r="K1396" s="216" t="s">
        <v>1331</v>
      </c>
      <c r="L1396" s="217">
        <v>39562</v>
      </c>
      <c r="M1396" s="217">
        <v>47961</v>
      </c>
      <c r="N1396" s="218">
        <v>276</v>
      </c>
      <c r="O1396" s="218">
        <v>61</v>
      </c>
      <c r="P1396" s="218">
        <v>228</v>
      </c>
      <c r="Q1396" s="218">
        <v>61</v>
      </c>
      <c r="R1396" s="219">
        <v>61</v>
      </c>
      <c r="S1396" s="364">
        <v>475084</v>
      </c>
      <c r="T1396" s="220">
        <v>0.03</v>
      </c>
      <c r="U1396" s="221">
        <v>8.6499999999999994E-2</v>
      </c>
      <c r="V1396" s="256">
        <v>2736.2040977466099</v>
      </c>
      <c r="W1396" s="268">
        <v>305779.74435380287</v>
      </c>
      <c r="X1396" s="268">
        <v>169304.25564619713</v>
      </c>
      <c r="Y1396" s="268">
        <v>126327.51802092326</v>
      </c>
      <c r="Z1396" s="268">
        <v>65004.640298403421</v>
      </c>
      <c r="AA1396" s="268">
        <v>61322.877722519843</v>
      </c>
      <c r="AB1396" s="268">
        <v>45296.314010605369</v>
      </c>
      <c r="AC1396" s="268"/>
      <c r="AD1396" s="268">
        <v>318074.78993242147</v>
      </c>
      <c r="AE1396" s="268">
        <v>148770.53428622702</v>
      </c>
    </row>
    <row r="1397" spans="2:31">
      <c r="B1397" s="211">
        <v>41455</v>
      </c>
      <c r="C1397" s="211">
        <v>41455</v>
      </c>
      <c r="D1397" s="211">
        <v>41455</v>
      </c>
      <c r="E1397" s="212" t="s">
        <v>1263</v>
      </c>
      <c r="F1397" s="212" t="s">
        <v>1053</v>
      </c>
      <c r="G1397" s="212" t="s">
        <v>505</v>
      </c>
      <c r="H1397" s="213">
        <v>143035247</v>
      </c>
      <c r="I1397" s="214">
        <v>98</v>
      </c>
      <c r="J1397" s="215" t="s">
        <v>402</v>
      </c>
      <c r="K1397" s="216" t="s">
        <v>1333</v>
      </c>
      <c r="L1397" s="217">
        <v>39906</v>
      </c>
      <c r="M1397" s="217">
        <v>41731</v>
      </c>
      <c r="N1397" s="218">
        <v>60</v>
      </c>
      <c r="O1397" s="218">
        <v>50</v>
      </c>
      <c r="P1397" s="218">
        <v>60</v>
      </c>
      <c r="Q1397" s="218">
        <v>50</v>
      </c>
      <c r="R1397" s="219">
        <v>50</v>
      </c>
      <c r="S1397" s="364">
        <v>91000</v>
      </c>
      <c r="T1397" s="220">
        <v>0.05</v>
      </c>
      <c r="U1397" s="221">
        <v>0.104</v>
      </c>
      <c r="V1397" s="256">
        <v>1717.2822616049953</v>
      </c>
      <c r="W1397" s="268">
        <v>80080.70195332705</v>
      </c>
      <c r="X1397" s="268">
        <v>10919.29804667295</v>
      </c>
      <c r="Y1397" s="268">
        <v>22165.259361635399</v>
      </c>
      <c r="Z1397" s="268">
        <v>11649.863113763335</v>
      </c>
      <c r="AA1397" s="268">
        <v>10515.396247872064</v>
      </c>
      <c r="AB1397" s="268">
        <v>2394.5829049721383</v>
      </c>
      <c r="AC1397" s="268"/>
      <c r="AD1397" s="268">
        <v>22956.233742971905</v>
      </c>
      <c r="AE1397" s="268">
        <v>12036.935696299712</v>
      </c>
    </row>
    <row r="1398" spans="2:31">
      <c r="B1398" s="211">
        <v>41455</v>
      </c>
      <c r="C1398" s="211">
        <v>41455</v>
      </c>
      <c r="D1398" s="211">
        <v>41455</v>
      </c>
      <c r="E1398" s="212" t="s">
        <v>1256</v>
      </c>
      <c r="F1398" s="212" t="s">
        <v>1053</v>
      </c>
      <c r="G1398" s="212" t="s">
        <v>506</v>
      </c>
      <c r="H1398" s="213">
        <v>143037894</v>
      </c>
      <c r="I1398" s="214">
        <v>99</v>
      </c>
      <c r="J1398" s="215" t="s">
        <v>81</v>
      </c>
      <c r="K1398" s="216" t="s">
        <v>1331</v>
      </c>
      <c r="L1398" s="217">
        <v>38985</v>
      </c>
      <c r="M1398" s="217">
        <v>47384</v>
      </c>
      <c r="N1398" s="218">
        <v>276</v>
      </c>
      <c r="O1398" s="218">
        <v>80</v>
      </c>
      <c r="P1398" s="218">
        <v>228</v>
      </c>
      <c r="Q1398" s="218">
        <v>80</v>
      </c>
      <c r="R1398" s="219">
        <v>80</v>
      </c>
      <c r="S1398" s="364">
        <v>400186</v>
      </c>
      <c r="T1398" s="220">
        <v>0.03</v>
      </c>
      <c r="U1398" s="221">
        <v>8.6499999999999994E-2</v>
      </c>
      <c r="V1398" s="256">
        <v>2304.8357197060409</v>
      </c>
      <c r="W1398" s="268">
        <v>257572.91926053274</v>
      </c>
      <c r="X1398" s="268">
        <v>142613.08073946726</v>
      </c>
      <c r="Y1398" s="268">
        <v>136114.6478920446</v>
      </c>
      <c r="Z1398" s="268">
        <v>69029.378896640206</v>
      </c>
      <c r="AA1398" s="268">
        <v>67085.268995404389</v>
      </c>
      <c r="AB1398" s="268">
        <v>50039.677452444652</v>
      </c>
      <c r="AC1398" s="268"/>
      <c r="AD1398" s="268">
        <v>267929.62483244226</v>
      </c>
      <c r="AE1398" s="268">
        <v>125316.5440929773</v>
      </c>
    </row>
    <row r="1399" spans="2:31">
      <c r="B1399" s="211">
        <v>41455</v>
      </c>
      <c r="C1399" s="211">
        <v>41455</v>
      </c>
      <c r="D1399" s="211">
        <v>41455</v>
      </c>
      <c r="E1399" s="212" t="s">
        <v>1264</v>
      </c>
      <c r="F1399" s="212" t="s">
        <v>1053</v>
      </c>
      <c r="G1399" s="212" t="s">
        <v>505</v>
      </c>
      <c r="H1399" s="213">
        <v>143098907</v>
      </c>
      <c r="I1399" s="214">
        <v>99</v>
      </c>
      <c r="J1399" s="215" t="s">
        <v>658</v>
      </c>
      <c r="K1399" s="216" t="s">
        <v>1331</v>
      </c>
      <c r="L1399" s="217">
        <v>40371</v>
      </c>
      <c r="M1399" s="217">
        <v>44013</v>
      </c>
      <c r="N1399" s="218">
        <v>120</v>
      </c>
      <c r="O1399" s="218">
        <v>35</v>
      </c>
      <c r="P1399" s="218">
        <v>120</v>
      </c>
      <c r="Q1399" s="218">
        <v>35</v>
      </c>
      <c r="R1399" s="219">
        <v>35</v>
      </c>
      <c r="S1399" s="364">
        <v>1500092</v>
      </c>
      <c r="T1399" s="220">
        <v>0.03</v>
      </c>
      <c r="U1399" s="221">
        <v>8.6499999999999994E-2</v>
      </c>
      <c r="V1399" s="256">
        <v>14485.000063609654</v>
      </c>
      <c r="W1399" s="268">
        <v>1160755.9403929417</v>
      </c>
      <c r="X1399" s="268">
        <v>339336.0596070583</v>
      </c>
      <c r="Y1399" s="268">
        <v>264403.59764953016</v>
      </c>
      <c r="Z1399" s="268">
        <v>114842.04011239373</v>
      </c>
      <c r="AA1399" s="268">
        <v>149561.55753713642</v>
      </c>
      <c r="AB1399" s="268">
        <v>52091.061781785262</v>
      </c>
      <c r="AC1399" s="268"/>
      <c r="AD1399" s="268">
        <v>577444.06724020443</v>
      </c>
      <c r="AE1399" s="268">
        <v>238108.0076331587</v>
      </c>
    </row>
    <row r="1400" spans="2:31">
      <c r="B1400" s="211">
        <v>41455</v>
      </c>
      <c r="C1400" s="211">
        <v>41455</v>
      </c>
      <c r="D1400" s="211">
        <v>41455</v>
      </c>
      <c r="E1400" s="212" t="s">
        <v>1265</v>
      </c>
      <c r="F1400" s="212" t="s">
        <v>1053</v>
      </c>
      <c r="G1400" s="212" t="s">
        <v>505</v>
      </c>
      <c r="H1400" s="213">
        <v>143099040</v>
      </c>
      <c r="I1400" s="214">
        <v>99</v>
      </c>
      <c r="J1400" s="215" t="s">
        <v>659</v>
      </c>
      <c r="K1400" s="216" t="s">
        <v>1331</v>
      </c>
      <c r="L1400" s="217">
        <v>40381</v>
      </c>
      <c r="M1400" s="217">
        <v>48792</v>
      </c>
      <c r="N1400" s="218">
        <v>277</v>
      </c>
      <c r="O1400" s="218">
        <v>34</v>
      </c>
      <c r="P1400" s="218">
        <v>228</v>
      </c>
      <c r="Q1400" s="218">
        <v>34</v>
      </c>
      <c r="R1400" s="219">
        <v>34</v>
      </c>
      <c r="S1400" s="364">
        <v>2506403</v>
      </c>
      <c r="T1400" s="220">
        <v>0.03</v>
      </c>
      <c r="U1400" s="221">
        <v>8.6499999999999994E-2</v>
      </c>
      <c r="V1400" s="256">
        <v>14435.405442415229</v>
      </c>
      <c r="W1400" s="268">
        <v>1613203.7041609581</v>
      </c>
      <c r="X1400" s="268">
        <v>893199.29583904194</v>
      </c>
      <c r="Y1400" s="268">
        <v>383094.92178379599</v>
      </c>
      <c r="Z1400" s="268">
        <v>201275.12927270704</v>
      </c>
      <c r="AA1400" s="268">
        <v>181819.79251108895</v>
      </c>
      <c r="AB1400" s="268">
        <v>133196.38622161152</v>
      </c>
      <c r="AC1400" s="268"/>
      <c r="AD1400" s="268">
        <v>1678068.7367096997</v>
      </c>
      <c r="AE1400" s="268">
        <v>784869.440870672</v>
      </c>
    </row>
    <row r="1401" spans="2:31">
      <c r="B1401" s="211">
        <v>41455</v>
      </c>
      <c r="C1401" s="211">
        <v>41455</v>
      </c>
      <c r="D1401" s="211">
        <v>41455</v>
      </c>
      <c r="E1401" s="212" t="s">
        <v>1259</v>
      </c>
      <c r="F1401" s="212" t="s">
        <v>1053</v>
      </c>
      <c r="G1401" s="212" t="s">
        <v>505</v>
      </c>
      <c r="H1401" s="213">
        <v>143134652</v>
      </c>
      <c r="I1401" s="214">
        <v>99</v>
      </c>
      <c r="J1401" s="215" t="s">
        <v>679</v>
      </c>
      <c r="K1401" s="216" t="s">
        <v>1331</v>
      </c>
      <c r="L1401" s="217">
        <v>40420</v>
      </c>
      <c r="M1401" s="217">
        <v>51380</v>
      </c>
      <c r="N1401" s="218">
        <v>360</v>
      </c>
      <c r="O1401" s="218">
        <v>33</v>
      </c>
      <c r="P1401" s="218">
        <v>228</v>
      </c>
      <c r="Q1401" s="218">
        <v>33</v>
      </c>
      <c r="R1401" s="219">
        <v>33</v>
      </c>
      <c r="S1401" s="364">
        <v>1347403</v>
      </c>
      <c r="T1401" s="220">
        <v>0.03</v>
      </c>
      <c r="U1401" s="221">
        <v>8.6499999999999994E-2</v>
      </c>
      <c r="V1401" s="256">
        <v>7760.2478928275323</v>
      </c>
      <c r="W1401" s="268">
        <v>867233.04695916304</v>
      </c>
      <c r="X1401" s="268">
        <v>480169.95304083696</v>
      </c>
      <c r="Y1401" s="268">
        <v>200098.12043382361</v>
      </c>
      <c r="Z1401" s="268">
        <v>105211.04266987514</v>
      </c>
      <c r="AA1401" s="268">
        <v>94887.077763948473</v>
      </c>
      <c r="AB1401" s="268">
        <v>69498.282676963252</v>
      </c>
      <c r="AC1401" s="268"/>
      <c r="AD1401" s="268">
        <v>902103.47260550654</v>
      </c>
      <c r="AE1401" s="268">
        <v>421933.51956467726</v>
      </c>
    </row>
    <row r="1402" spans="2:31">
      <c r="B1402" s="211">
        <v>41455</v>
      </c>
      <c r="C1402" s="211">
        <v>41455</v>
      </c>
      <c r="D1402" s="211">
        <v>41455</v>
      </c>
      <c r="E1402" s="212" t="s">
        <v>1266</v>
      </c>
      <c r="F1402" s="212" t="s">
        <v>1053</v>
      </c>
      <c r="G1402" s="212" t="s">
        <v>505</v>
      </c>
      <c r="H1402" s="213">
        <v>143518469</v>
      </c>
      <c r="I1402" s="214">
        <v>99</v>
      </c>
      <c r="J1402" s="215" t="s">
        <v>104</v>
      </c>
      <c r="K1402" s="216" t="s">
        <v>1331</v>
      </c>
      <c r="L1402" s="217">
        <v>40185</v>
      </c>
      <c r="M1402" s="217">
        <v>51127</v>
      </c>
      <c r="N1402" s="218">
        <v>360</v>
      </c>
      <c r="O1402" s="218">
        <v>41</v>
      </c>
      <c r="P1402" s="218">
        <v>228</v>
      </c>
      <c r="Q1402" s="218">
        <v>41</v>
      </c>
      <c r="R1402" s="219">
        <v>41</v>
      </c>
      <c r="S1402" s="364">
        <v>1796941</v>
      </c>
      <c r="T1402" s="220">
        <v>0.03</v>
      </c>
      <c r="U1402" s="221">
        <v>8.6499999999999994E-2</v>
      </c>
      <c r="V1402" s="256">
        <v>10349.322072746907</v>
      </c>
      <c r="W1402" s="268">
        <v>1156570.5424701041</v>
      </c>
      <c r="X1402" s="268">
        <v>640370.45752989594</v>
      </c>
      <c r="Y1402" s="268">
        <v>328724.73833354632</v>
      </c>
      <c r="Z1402" s="268">
        <v>171780.00248142218</v>
      </c>
      <c r="AA1402" s="268">
        <v>156944.73585212414</v>
      </c>
      <c r="AB1402" s="268">
        <v>115154.33666107777</v>
      </c>
      <c r="AC1402" s="268"/>
      <c r="AD1402" s="268">
        <v>1203074.8901161805</v>
      </c>
      <c r="AE1402" s="268">
        <v>562704.43258629437</v>
      </c>
    </row>
    <row r="1403" spans="2:31">
      <c r="B1403" s="211">
        <v>41455</v>
      </c>
      <c r="C1403" s="211">
        <v>41455</v>
      </c>
      <c r="D1403" s="211">
        <v>41455</v>
      </c>
      <c r="E1403" s="212" t="s">
        <v>1267</v>
      </c>
      <c r="F1403" s="212" t="s">
        <v>1053</v>
      </c>
      <c r="G1403" s="212" t="s">
        <v>505</v>
      </c>
      <c r="H1403" s="213">
        <v>143990117</v>
      </c>
      <c r="I1403" s="214">
        <v>98</v>
      </c>
      <c r="J1403" s="215" t="s">
        <v>1703</v>
      </c>
      <c r="K1403" s="216" t="s">
        <v>1333</v>
      </c>
      <c r="L1403" s="217">
        <v>40165</v>
      </c>
      <c r="M1403" s="217">
        <v>41966</v>
      </c>
      <c r="N1403" s="218">
        <v>59</v>
      </c>
      <c r="O1403" s="218">
        <v>41</v>
      </c>
      <c r="P1403" s="218">
        <v>59</v>
      </c>
      <c r="Q1403" s="218">
        <v>41</v>
      </c>
      <c r="R1403" s="219">
        <v>41</v>
      </c>
      <c r="S1403" s="364">
        <v>167803</v>
      </c>
      <c r="T1403" s="220">
        <v>0.05</v>
      </c>
      <c r="U1403" s="221">
        <v>0.104</v>
      </c>
      <c r="V1403" s="256">
        <v>3213.9087557235775</v>
      </c>
      <c r="W1403" s="268">
        <v>147956.71293490424</v>
      </c>
      <c r="X1403" s="268">
        <v>19846.287065095763</v>
      </c>
      <c r="Y1403" s="268">
        <v>37164.027818907634</v>
      </c>
      <c r="Z1403" s="268">
        <v>19589.948879669726</v>
      </c>
      <c r="AA1403" s="268">
        <v>17574.078939237908</v>
      </c>
      <c r="AB1403" s="268">
        <v>3568.8498669689748</v>
      </c>
      <c r="AC1403" s="268"/>
      <c r="AD1403" s="268">
        <v>41663.903652785404</v>
      </c>
      <c r="AE1403" s="268">
        <v>21817.616587691067</v>
      </c>
    </row>
    <row r="1404" spans="2:31">
      <c r="B1404" s="211">
        <v>41455</v>
      </c>
      <c r="C1404" s="211">
        <v>41455</v>
      </c>
      <c r="D1404" s="211">
        <v>41455</v>
      </c>
      <c r="E1404" s="212" t="s">
        <v>1262</v>
      </c>
      <c r="F1404" s="212" t="s">
        <v>1053</v>
      </c>
      <c r="G1404" s="212" t="s">
        <v>505</v>
      </c>
      <c r="H1404" s="213">
        <v>143990893</v>
      </c>
      <c r="I1404" s="214">
        <v>98</v>
      </c>
      <c r="J1404" s="215" t="s">
        <v>1530</v>
      </c>
      <c r="K1404" s="216" t="s">
        <v>1333</v>
      </c>
      <c r="L1404" s="217">
        <v>40242</v>
      </c>
      <c r="M1404" s="217">
        <v>42058</v>
      </c>
      <c r="N1404" s="218">
        <v>60</v>
      </c>
      <c r="O1404" s="218">
        <v>39</v>
      </c>
      <c r="P1404" s="218">
        <v>60</v>
      </c>
      <c r="Q1404" s="218">
        <v>39</v>
      </c>
      <c r="R1404" s="219">
        <v>39</v>
      </c>
      <c r="S1404" s="364">
        <v>85465</v>
      </c>
      <c r="T1404" s="220">
        <v>0.05</v>
      </c>
      <c r="U1404" s="221">
        <v>0.104</v>
      </c>
      <c r="V1404" s="256">
        <v>1612.8299833853944</v>
      </c>
      <c r="W1404" s="268">
        <v>75209.859257594449</v>
      </c>
      <c r="X1404" s="268">
        <v>10255.140742405551</v>
      </c>
      <c r="Y1404" s="268">
        <v>18534.905338760698</v>
      </c>
      <c r="Z1404" s="268">
        <v>9800.8247115723279</v>
      </c>
      <c r="AA1404" s="268">
        <v>8734.0806271883703</v>
      </c>
      <c r="AB1404" s="268">
        <v>1754.1688112009494</v>
      </c>
      <c r="AC1404" s="268"/>
      <c r="AD1404" s="268">
        <v>21559.939745528507</v>
      </c>
      <c r="AE1404" s="268">
        <v>11304.79900312367</v>
      </c>
    </row>
    <row r="1405" spans="2:31">
      <c r="B1405" s="211">
        <v>41455</v>
      </c>
      <c r="C1405" s="211">
        <v>41455</v>
      </c>
      <c r="D1405" s="211">
        <v>41455</v>
      </c>
      <c r="E1405" s="212" t="s">
        <v>1268</v>
      </c>
      <c r="F1405" s="212" t="s">
        <v>1053</v>
      </c>
      <c r="G1405" s="212" t="s">
        <v>505</v>
      </c>
      <c r="H1405" s="213">
        <v>143991962</v>
      </c>
      <c r="I1405" s="214">
        <v>98</v>
      </c>
      <c r="J1405" s="215" t="s">
        <v>1113</v>
      </c>
      <c r="K1405" s="216" t="s">
        <v>1333</v>
      </c>
      <c r="L1405" s="217">
        <v>40336</v>
      </c>
      <c r="M1405" s="217">
        <v>42156</v>
      </c>
      <c r="N1405" s="218">
        <v>60</v>
      </c>
      <c r="O1405" s="218">
        <v>36</v>
      </c>
      <c r="P1405" s="218">
        <v>60</v>
      </c>
      <c r="Q1405" s="218">
        <v>36</v>
      </c>
      <c r="R1405" s="219">
        <v>36</v>
      </c>
      <c r="S1405" s="364">
        <v>165458</v>
      </c>
      <c r="T1405" s="220">
        <v>0.05</v>
      </c>
      <c r="U1405" s="221">
        <v>0.104</v>
      </c>
      <c r="V1405" s="256">
        <v>3122.3965762707612</v>
      </c>
      <c r="W1405" s="268">
        <v>145604.316305424</v>
      </c>
      <c r="X1405" s="268">
        <v>19853.683694576001</v>
      </c>
      <c r="Y1405" s="268">
        <v>34197.006365708847</v>
      </c>
      <c r="Z1405" s="268">
        <v>18119.867050899193</v>
      </c>
      <c r="AA1405" s="268">
        <v>16077.139314809654</v>
      </c>
      <c r="AB1405" s="268">
        <v>3134.7921623014736</v>
      </c>
      <c r="AC1405" s="268"/>
      <c r="AD1405" s="268">
        <v>41739.478270820255</v>
      </c>
      <c r="AE1405" s="268">
        <v>21885.79457624568</v>
      </c>
    </row>
    <row r="1406" spans="2:31">
      <c r="B1406" s="211">
        <v>41455</v>
      </c>
      <c r="C1406" s="211">
        <v>41455</v>
      </c>
      <c r="D1406" s="211">
        <v>41455</v>
      </c>
      <c r="E1406" s="212" t="s">
        <v>1269</v>
      </c>
      <c r="F1406" s="212" t="s">
        <v>1053</v>
      </c>
      <c r="G1406" s="212" t="s">
        <v>505</v>
      </c>
      <c r="H1406" s="213">
        <v>143992144</v>
      </c>
      <c r="I1406" s="214">
        <v>98</v>
      </c>
      <c r="J1406" s="215" t="s">
        <v>259</v>
      </c>
      <c r="K1406" s="216" t="s">
        <v>1333</v>
      </c>
      <c r="L1406" s="217">
        <v>40359</v>
      </c>
      <c r="M1406" s="217">
        <v>42186</v>
      </c>
      <c r="N1406" s="218">
        <v>60</v>
      </c>
      <c r="O1406" s="218">
        <v>35</v>
      </c>
      <c r="P1406" s="218">
        <v>60</v>
      </c>
      <c r="Q1406" s="218">
        <v>35</v>
      </c>
      <c r="R1406" s="219">
        <v>35</v>
      </c>
      <c r="S1406" s="364">
        <v>244360</v>
      </c>
      <c r="T1406" s="220">
        <v>0.05</v>
      </c>
      <c r="U1406" s="221">
        <v>0.104</v>
      </c>
      <c r="V1406" s="256">
        <v>4611.3746532505129</v>
      </c>
      <c r="W1406" s="268">
        <v>215038.68493752743</v>
      </c>
      <c r="X1406" s="268">
        <v>29321.315062472568</v>
      </c>
      <c r="Y1406" s="268">
        <v>49609.706046501364</v>
      </c>
      <c r="Z1406" s="268">
        <v>26305.412404919858</v>
      </c>
      <c r="AA1406" s="268">
        <v>23304.293641581506</v>
      </c>
      <c r="AB1406" s="268">
        <v>4501.0790666076318</v>
      </c>
      <c r="AC1406" s="268"/>
      <c r="AD1406" s="268">
        <v>61643.794257501286</v>
      </c>
      <c r="AE1406" s="268">
        <v>32322.479195030726</v>
      </c>
    </row>
    <row r="1407" spans="2:31">
      <c r="B1407" s="211">
        <v>41455</v>
      </c>
      <c r="C1407" s="211">
        <v>41455</v>
      </c>
      <c r="D1407" s="211">
        <v>41455</v>
      </c>
      <c r="E1407" s="212" t="s">
        <v>1270</v>
      </c>
      <c r="F1407" s="212" t="s">
        <v>1053</v>
      </c>
      <c r="G1407" s="212" t="s">
        <v>505</v>
      </c>
      <c r="H1407" s="213">
        <v>143993108</v>
      </c>
      <c r="I1407" s="214">
        <v>97</v>
      </c>
      <c r="J1407" s="215" t="s">
        <v>1393</v>
      </c>
      <c r="K1407" s="216" t="s">
        <v>1333</v>
      </c>
      <c r="L1407" s="217">
        <v>40394</v>
      </c>
      <c r="M1407" s="217">
        <v>42005</v>
      </c>
      <c r="N1407" s="218">
        <v>53</v>
      </c>
      <c r="O1407" s="218">
        <v>34</v>
      </c>
      <c r="P1407" s="218">
        <v>53</v>
      </c>
      <c r="Q1407" s="218">
        <v>34</v>
      </c>
      <c r="R1407" s="219">
        <v>34</v>
      </c>
      <c r="S1407" s="364">
        <v>176666</v>
      </c>
      <c r="T1407" s="220">
        <v>0</v>
      </c>
      <c r="U1407" s="221">
        <v>0.104</v>
      </c>
      <c r="V1407" s="256">
        <v>3333.3207547169814</v>
      </c>
      <c r="W1407" s="268">
        <v>141170.2232369736</v>
      </c>
      <c r="X1407" s="268">
        <v>35495.776763026399</v>
      </c>
      <c r="Y1407" s="268">
        <v>30324.638846790636</v>
      </c>
      <c r="Z1407" s="268">
        <v>0</v>
      </c>
      <c r="AA1407" s="268">
        <v>30324.638846790636</v>
      </c>
      <c r="AB1407" s="268">
        <v>5293.2298681706034</v>
      </c>
      <c r="AC1407" s="268"/>
      <c r="AD1407" s="268">
        <v>35495.776763025002</v>
      </c>
      <c r="AE1407" s="268">
        <v>0</v>
      </c>
    </row>
    <row r="1408" spans="2:31">
      <c r="B1408" s="211">
        <v>41455</v>
      </c>
      <c r="C1408" s="211">
        <v>41455</v>
      </c>
      <c r="D1408" s="211">
        <v>41455</v>
      </c>
      <c r="E1408" s="212" t="s">
        <v>1271</v>
      </c>
      <c r="F1408" s="212" t="s">
        <v>1053</v>
      </c>
      <c r="G1408" s="212" t="s">
        <v>505</v>
      </c>
      <c r="H1408" s="213">
        <v>283050246</v>
      </c>
      <c r="I1408" s="214">
        <v>98</v>
      </c>
      <c r="J1408" s="215" t="s">
        <v>1033</v>
      </c>
      <c r="K1408" s="216" t="s">
        <v>1333</v>
      </c>
      <c r="L1408" s="217">
        <v>39636</v>
      </c>
      <c r="M1408" s="217">
        <v>41458</v>
      </c>
      <c r="N1408" s="218">
        <v>60</v>
      </c>
      <c r="O1408" s="218">
        <v>59</v>
      </c>
      <c r="P1408" s="218">
        <v>60</v>
      </c>
      <c r="Q1408" s="218">
        <v>59</v>
      </c>
      <c r="R1408" s="219">
        <v>59</v>
      </c>
      <c r="S1408" s="364">
        <v>265000</v>
      </c>
      <c r="T1408" s="220">
        <v>0.05</v>
      </c>
      <c r="U1408" s="221">
        <v>0.104</v>
      </c>
      <c r="V1408" s="256">
        <v>5000.8769156628978</v>
      </c>
      <c r="W1408" s="268">
        <v>233202.04414979852</v>
      </c>
      <c r="X1408" s="268">
        <v>31797.955850201484</v>
      </c>
      <c r="Y1408" s="268">
        <v>66807.602250710974</v>
      </c>
      <c r="Z1408" s="268">
        <v>35031.864413152856</v>
      </c>
      <c r="AA1408" s="268">
        <v>31775.737837558117</v>
      </c>
      <c r="AB1408" s="268">
        <v>8228.4183998328408</v>
      </c>
      <c r="AC1408" s="268"/>
      <c r="AD1408" s="268">
        <v>66850.570789973164</v>
      </c>
      <c r="AE1408" s="268">
        <v>35052.614939773863</v>
      </c>
    </row>
    <row r="1409" spans="2:31">
      <c r="B1409" s="211">
        <v>41455</v>
      </c>
      <c r="C1409" s="211">
        <v>41455</v>
      </c>
      <c r="D1409" s="211">
        <v>41455</v>
      </c>
      <c r="E1409" s="212" t="s">
        <v>1272</v>
      </c>
      <c r="F1409" s="212" t="s">
        <v>1053</v>
      </c>
      <c r="G1409" s="212" t="s">
        <v>505</v>
      </c>
      <c r="H1409" s="213">
        <v>143991717</v>
      </c>
      <c r="I1409" s="214">
        <v>98</v>
      </c>
      <c r="J1409" s="215" t="s">
        <v>1418</v>
      </c>
      <c r="K1409" s="216" t="s">
        <v>1332</v>
      </c>
      <c r="L1409" s="217">
        <v>40578</v>
      </c>
      <c r="M1409" s="217">
        <v>42767</v>
      </c>
      <c r="N1409" s="218">
        <v>72</v>
      </c>
      <c r="O1409" s="218">
        <v>28</v>
      </c>
      <c r="P1409" s="218">
        <v>60</v>
      </c>
      <c r="Q1409" s="218">
        <v>28</v>
      </c>
      <c r="R1409" s="219">
        <v>28</v>
      </c>
      <c r="S1409" s="364">
        <v>281731</v>
      </c>
      <c r="T1409" s="220">
        <v>0.05</v>
      </c>
      <c r="U1409" s="221">
        <v>9.4E-2</v>
      </c>
      <c r="V1409" s="256">
        <v>5316.6115257608453</v>
      </c>
      <c r="W1409" s="268">
        <v>253739.5595941942</v>
      </c>
      <c r="X1409" s="268">
        <v>27991.440405805799</v>
      </c>
      <c r="Y1409" s="268">
        <v>45093.197485563767</v>
      </c>
      <c r="Z1409" s="268">
        <v>26101.934711598777</v>
      </c>
      <c r="AA1409" s="268">
        <v>18991.262773964991</v>
      </c>
      <c r="AB1409" s="268">
        <v>3437.5453129936946</v>
      </c>
      <c r="AC1409" s="268"/>
      <c r="AD1409" s="268">
        <v>65257.131951457704</v>
      </c>
      <c r="AE1409" s="268">
        <v>37265.691545650712</v>
      </c>
    </row>
    <row r="1410" spans="2:31">
      <c r="B1410" s="211">
        <v>41455</v>
      </c>
      <c r="C1410" s="211">
        <v>41455</v>
      </c>
      <c r="D1410" s="211">
        <v>41455</v>
      </c>
      <c r="E1410" s="212" t="s">
        <v>1273</v>
      </c>
      <c r="F1410" s="212" t="s">
        <v>1053</v>
      </c>
      <c r="G1410" s="212" t="s">
        <v>506</v>
      </c>
      <c r="H1410" s="213">
        <v>143987590</v>
      </c>
      <c r="I1410" s="214">
        <v>99</v>
      </c>
      <c r="J1410" s="215" t="s">
        <v>1213</v>
      </c>
      <c r="K1410" s="216" t="s">
        <v>1334</v>
      </c>
      <c r="L1410" s="217">
        <v>40598</v>
      </c>
      <c r="M1410" s="217">
        <v>48639</v>
      </c>
      <c r="N1410" s="218">
        <v>264</v>
      </c>
      <c r="O1410" s="218">
        <v>27</v>
      </c>
      <c r="P1410" s="218">
        <v>228</v>
      </c>
      <c r="Q1410" s="218">
        <v>27</v>
      </c>
      <c r="R1410" s="219">
        <v>27</v>
      </c>
      <c r="S1410" s="364">
        <v>2416579</v>
      </c>
      <c r="T1410" s="220">
        <v>0.03</v>
      </c>
      <c r="U1410" s="221">
        <v>7.6499999999999999E-2</v>
      </c>
      <c r="V1410" s="256">
        <v>13918.072093205423</v>
      </c>
      <c r="W1410" s="268">
        <v>1670536.2799535971</v>
      </c>
      <c r="X1410" s="268">
        <v>746042.72004640289</v>
      </c>
      <c r="Y1410" s="268">
        <v>279823.76125045452</v>
      </c>
      <c r="Z1410" s="268">
        <v>156061.16488949899</v>
      </c>
      <c r="AA1410" s="268">
        <v>123762.59636095553</v>
      </c>
      <c r="AB1410" s="268">
        <v>88347.164216021396</v>
      </c>
      <c r="AC1410" s="268"/>
      <c r="AD1410" s="268">
        <v>1502784.157297245</v>
      </c>
      <c r="AE1410" s="268">
        <v>756741.43725083629</v>
      </c>
    </row>
    <row r="1411" spans="2:31">
      <c r="B1411" s="211">
        <v>41455</v>
      </c>
      <c r="C1411" s="211">
        <v>41455</v>
      </c>
      <c r="D1411" s="211">
        <v>41455</v>
      </c>
      <c r="E1411" s="212" t="s">
        <v>1251</v>
      </c>
      <c r="F1411" s="212" t="s">
        <v>1053</v>
      </c>
      <c r="G1411" s="212" t="s">
        <v>505</v>
      </c>
      <c r="H1411" s="213">
        <v>143995623</v>
      </c>
      <c r="I1411" s="214">
        <v>98</v>
      </c>
      <c r="J1411" s="215" t="s">
        <v>762</v>
      </c>
      <c r="K1411" s="216" t="s">
        <v>1337</v>
      </c>
      <c r="L1411" s="217">
        <v>40703</v>
      </c>
      <c r="M1411" s="217">
        <v>42522</v>
      </c>
      <c r="N1411" s="218">
        <v>60</v>
      </c>
      <c r="O1411" s="218">
        <v>24</v>
      </c>
      <c r="P1411" s="218">
        <v>60</v>
      </c>
      <c r="Q1411" s="218">
        <v>24</v>
      </c>
      <c r="R1411" s="219">
        <v>24</v>
      </c>
      <c r="S1411" s="364">
        <v>90112</v>
      </c>
      <c r="T1411" s="220">
        <v>0.05</v>
      </c>
      <c r="U1411" s="221">
        <v>9.9000000000000005E-2</v>
      </c>
      <c r="V1411" s="256">
        <v>1700.5246061291134</v>
      </c>
      <c r="W1411" s="268">
        <v>80221.469345506222</v>
      </c>
      <c r="X1411" s="268">
        <v>9890.5306544937775</v>
      </c>
      <c r="Y1411" s="268">
        <v>13369.239814051256</v>
      </c>
      <c r="Z1411" s="268">
        <v>7439.7865808536881</v>
      </c>
      <c r="AA1411" s="268">
        <v>5929.4532331975679</v>
      </c>
      <c r="AB1411" s="268">
        <v>1041.1084899467132</v>
      </c>
      <c r="AC1411" s="268"/>
      <c r="AD1411" s="268">
        <v>21810.007022241742</v>
      </c>
      <c r="AE1411" s="268">
        <v>11919.4763677468</v>
      </c>
    </row>
    <row r="1412" spans="2:31">
      <c r="B1412" s="211">
        <v>41455</v>
      </c>
      <c r="C1412" s="211">
        <v>41455</v>
      </c>
      <c r="D1412" s="211">
        <v>41455</v>
      </c>
      <c r="E1412" s="212" t="s">
        <v>1274</v>
      </c>
      <c r="F1412" s="212" t="s">
        <v>1053</v>
      </c>
      <c r="G1412" s="212" t="s">
        <v>505</v>
      </c>
      <c r="H1412" s="213">
        <v>143124606</v>
      </c>
      <c r="I1412" s="214">
        <v>99</v>
      </c>
      <c r="J1412" s="215" t="s">
        <v>413</v>
      </c>
      <c r="K1412" s="216" t="s">
        <v>1335</v>
      </c>
      <c r="L1412" s="217">
        <v>40745</v>
      </c>
      <c r="M1412" s="217">
        <v>51714</v>
      </c>
      <c r="N1412" s="218">
        <v>361</v>
      </c>
      <c r="O1412" s="218">
        <v>22</v>
      </c>
      <c r="P1412" s="218">
        <v>228</v>
      </c>
      <c r="Q1412" s="218">
        <v>22</v>
      </c>
      <c r="R1412" s="219">
        <v>22</v>
      </c>
      <c r="S1412" s="364">
        <v>981744</v>
      </c>
      <c r="T1412" s="220">
        <v>0.03</v>
      </c>
      <c r="U1412" s="221">
        <v>8.1500000000000003E-2</v>
      </c>
      <c r="V1412" s="256">
        <v>5654.2673626940659</v>
      </c>
      <c r="W1412" s="268">
        <v>654633.25591850432</v>
      </c>
      <c r="X1412" s="268">
        <v>327110.74408149568</v>
      </c>
      <c r="Y1412" s="268">
        <v>95828.914660811643</v>
      </c>
      <c r="Z1412" s="268">
        <v>52116.805335161946</v>
      </c>
      <c r="AA1412" s="268">
        <v>43712.109325649697</v>
      </c>
      <c r="AB1412" s="268">
        <v>31563.317411372391</v>
      </c>
      <c r="AC1412" s="268"/>
      <c r="AD1412" s="268">
        <v>634539.70277575182</v>
      </c>
      <c r="AE1412" s="268">
        <v>307428.95869424706</v>
      </c>
    </row>
    <row r="1413" spans="2:31">
      <c r="B1413" s="211">
        <v>41455</v>
      </c>
      <c r="C1413" s="211">
        <v>41455</v>
      </c>
      <c r="D1413" s="211">
        <v>41455</v>
      </c>
      <c r="E1413" s="212" t="s">
        <v>1256</v>
      </c>
      <c r="F1413" s="212" t="s">
        <v>1053</v>
      </c>
      <c r="G1413" s="212" t="s">
        <v>506</v>
      </c>
      <c r="H1413" s="213">
        <v>143989828</v>
      </c>
      <c r="I1413" s="214">
        <v>99</v>
      </c>
      <c r="J1413" s="215" t="s">
        <v>416</v>
      </c>
      <c r="K1413" s="216" t="s">
        <v>1335</v>
      </c>
      <c r="L1413" s="217">
        <v>40736</v>
      </c>
      <c r="M1413" s="217">
        <v>48396</v>
      </c>
      <c r="N1413" s="218">
        <v>252</v>
      </c>
      <c r="O1413" s="218">
        <v>23</v>
      </c>
      <c r="P1413" s="218">
        <v>228</v>
      </c>
      <c r="Q1413" s="218">
        <v>23</v>
      </c>
      <c r="R1413" s="219">
        <v>23</v>
      </c>
      <c r="S1413" s="364">
        <v>800046</v>
      </c>
      <c r="T1413" s="220">
        <v>0.03</v>
      </c>
      <c r="U1413" s="221">
        <v>8.1500000000000003E-2</v>
      </c>
      <c r="V1413" s="256">
        <v>4607.7938713696622</v>
      </c>
      <c r="W1413" s="268">
        <v>533475.85303763091</v>
      </c>
      <c r="X1413" s="268">
        <v>266570.14696236909</v>
      </c>
      <c r="Y1413" s="268">
        <v>81558.301506589443</v>
      </c>
      <c r="Z1413" s="268">
        <v>44324.060118098954</v>
      </c>
      <c r="AA1413" s="268">
        <v>37234.241388490489</v>
      </c>
      <c r="AB1413" s="268">
        <v>26890.848158484605</v>
      </c>
      <c r="AC1413" s="268"/>
      <c r="AD1413" s="268">
        <v>517101.14963465964</v>
      </c>
      <c r="AE1413" s="268">
        <v>250531.00267228298</v>
      </c>
    </row>
    <row r="1414" spans="2:31">
      <c r="B1414" s="211">
        <v>41455</v>
      </c>
      <c r="C1414" s="211">
        <v>41455</v>
      </c>
      <c r="D1414" s="211">
        <v>41455</v>
      </c>
      <c r="E1414" s="212" t="s">
        <v>1275</v>
      </c>
      <c r="F1414" s="212" t="s">
        <v>1053</v>
      </c>
      <c r="G1414" s="212" t="s">
        <v>505</v>
      </c>
      <c r="H1414" s="213">
        <v>143988074</v>
      </c>
      <c r="I1414" s="214">
        <v>99</v>
      </c>
      <c r="J1414" s="215" t="s">
        <v>645</v>
      </c>
      <c r="K1414" s="216" t="s">
        <v>1335</v>
      </c>
      <c r="L1414" s="217">
        <v>40732</v>
      </c>
      <c r="M1414" s="217">
        <v>51683</v>
      </c>
      <c r="N1414" s="218">
        <v>360</v>
      </c>
      <c r="O1414" s="218">
        <v>23</v>
      </c>
      <c r="P1414" s="218">
        <v>228</v>
      </c>
      <c r="Q1414" s="218">
        <v>23</v>
      </c>
      <c r="R1414" s="219">
        <v>23</v>
      </c>
      <c r="S1414" s="364">
        <v>3230045</v>
      </c>
      <c r="T1414" s="220">
        <v>0.03</v>
      </c>
      <c r="U1414" s="221">
        <v>8.1500000000000003E-2</v>
      </c>
      <c r="V1414" s="256">
        <v>18603.157262517678</v>
      </c>
      <c r="W1414" s="268">
        <v>2153814.9202982504</v>
      </c>
      <c r="X1414" s="268">
        <v>1076230.0797017496</v>
      </c>
      <c r="Y1414" s="268">
        <v>329277.29654276342</v>
      </c>
      <c r="Z1414" s="268">
        <v>178950.59629591912</v>
      </c>
      <c r="AA1414" s="268">
        <v>150326.7002468443</v>
      </c>
      <c r="AB1414" s="268">
        <v>108567.06944359755</v>
      </c>
      <c r="AC1414" s="268"/>
      <c r="AD1414" s="268">
        <v>2087704.935555811</v>
      </c>
      <c r="AE1414" s="268">
        <v>1011474.8558540312</v>
      </c>
    </row>
    <row r="1415" spans="2:31">
      <c r="B1415" s="211">
        <v>41455</v>
      </c>
      <c r="C1415" s="211">
        <v>41455</v>
      </c>
      <c r="D1415" s="211">
        <v>41455</v>
      </c>
      <c r="E1415" s="212" t="s">
        <v>1276</v>
      </c>
      <c r="F1415" s="212" t="s">
        <v>1053</v>
      </c>
      <c r="G1415" s="212" t="s">
        <v>505</v>
      </c>
      <c r="H1415" s="213">
        <v>143997049</v>
      </c>
      <c r="I1415" s="214">
        <v>98</v>
      </c>
      <c r="J1415" s="215" t="s">
        <v>1755</v>
      </c>
      <c r="K1415" s="216" t="s">
        <v>1337</v>
      </c>
      <c r="L1415" s="217">
        <v>40897</v>
      </c>
      <c r="M1415" s="217">
        <v>42736</v>
      </c>
      <c r="N1415" s="218">
        <v>60</v>
      </c>
      <c r="O1415" s="218">
        <v>17</v>
      </c>
      <c r="P1415" s="218">
        <v>60</v>
      </c>
      <c r="Q1415" s="218">
        <v>17</v>
      </c>
      <c r="R1415" s="219">
        <v>17</v>
      </c>
      <c r="S1415" s="364">
        <v>58067</v>
      </c>
      <c r="T1415" s="220">
        <v>0.05</v>
      </c>
      <c r="U1415" s="221">
        <v>9.9000000000000005E-2</v>
      </c>
      <c r="V1415" s="256">
        <v>1095.795924006783</v>
      </c>
      <c r="W1415" s="268">
        <v>51693.670770657744</v>
      </c>
      <c r="X1415" s="268">
        <v>6373.3292293422564</v>
      </c>
      <c r="Y1415" s="268">
        <v>6467.1648183467551</v>
      </c>
      <c r="Z1415" s="268">
        <v>3619.0019988367058</v>
      </c>
      <c r="AA1415" s="268">
        <v>2848.1628195100493</v>
      </c>
      <c r="AB1415" s="268">
        <v>475.20437236323846</v>
      </c>
      <c r="AC1415" s="268"/>
      <c r="AD1415" s="268">
        <v>14054.084669750009</v>
      </c>
      <c r="AE1415" s="268">
        <v>7680.7554404069815</v>
      </c>
    </row>
    <row r="1416" spans="2:31">
      <c r="B1416" s="211">
        <v>41455</v>
      </c>
      <c r="C1416" s="211">
        <v>41455</v>
      </c>
      <c r="D1416" s="211">
        <v>41455</v>
      </c>
      <c r="E1416" s="212" t="s">
        <v>1255</v>
      </c>
      <c r="F1416" s="212" t="s">
        <v>1053</v>
      </c>
      <c r="G1416" s="212" t="s">
        <v>505</v>
      </c>
      <c r="H1416" s="213">
        <v>143027236</v>
      </c>
      <c r="I1416" s="214">
        <v>99</v>
      </c>
      <c r="J1416" s="215" t="s">
        <v>1715</v>
      </c>
      <c r="K1416" s="216" t="s">
        <v>1335</v>
      </c>
      <c r="L1416" s="217">
        <v>40939</v>
      </c>
      <c r="M1416" s="217">
        <v>46388</v>
      </c>
      <c r="N1416" s="218">
        <v>179</v>
      </c>
      <c r="O1416" s="218">
        <v>16</v>
      </c>
      <c r="P1416" s="218">
        <v>179</v>
      </c>
      <c r="Q1416" s="218">
        <v>16</v>
      </c>
      <c r="R1416" s="219">
        <v>16</v>
      </c>
      <c r="S1416" s="364">
        <v>970052</v>
      </c>
      <c r="T1416" s="220">
        <v>0.03</v>
      </c>
      <c r="U1416" s="221">
        <v>8.1500000000000003E-2</v>
      </c>
      <c r="V1416" s="256">
        <v>6728.6461929146944</v>
      </c>
      <c r="W1416" s="268">
        <v>695762.5252655762</v>
      </c>
      <c r="X1416" s="268">
        <v>274289.4747344238</v>
      </c>
      <c r="Y1416" s="268">
        <v>73920.631124434003</v>
      </c>
      <c r="Z1416" s="268">
        <v>37495.839716543662</v>
      </c>
      <c r="AA1416" s="268">
        <v>36424.791407890341</v>
      </c>
      <c r="AB1416" s="268">
        <v>19248.384191889389</v>
      </c>
      <c r="AC1416" s="268"/>
      <c r="AD1416" s="268">
        <v>508665.14326616481</v>
      </c>
      <c r="AE1416" s="268">
        <v>234375.66853173031</v>
      </c>
    </row>
    <row r="1417" spans="2:31">
      <c r="B1417" s="211">
        <v>41455</v>
      </c>
      <c r="C1417" s="211">
        <v>41455</v>
      </c>
      <c r="D1417" s="211">
        <v>41455</v>
      </c>
      <c r="E1417" s="212" t="s">
        <v>1277</v>
      </c>
      <c r="F1417" s="212" t="s">
        <v>1053</v>
      </c>
      <c r="G1417" s="212" t="s">
        <v>505</v>
      </c>
      <c r="H1417" s="213">
        <v>143996662</v>
      </c>
      <c r="I1417" s="214">
        <v>98</v>
      </c>
      <c r="J1417" s="215" t="s">
        <v>1432</v>
      </c>
      <c r="K1417" s="216" t="s">
        <v>1338</v>
      </c>
      <c r="L1417" s="217">
        <v>41038</v>
      </c>
      <c r="M1417" s="217">
        <v>42856</v>
      </c>
      <c r="N1417" s="218">
        <v>60</v>
      </c>
      <c r="O1417" s="218">
        <v>13</v>
      </c>
      <c r="P1417" s="218">
        <v>60</v>
      </c>
      <c r="Q1417" s="218">
        <v>13</v>
      </c>
      <c r="R1417" s="219">
        <v>13</v>
      </c>
      <c r="S1417" s="364">
        <v>230223</v>
      </c>
      <c r="T1417" s="220">
        <v>0.05</v>
      </c>
      <c r="U1417" s="221">
        <v>9.4E-2</v>
      </c>
      <c r="V1417" s="256">
        <v>4344.5920232251292</v>
      </c>
      <c r="W1417" s="268">
        <v>207349.14733719101</v>
      </c>
      <c r="X1417" s="268">
        <v>22873.852662808989</v>
      </c>
      <c r="Y1417" s="268">
        <v>19404.228151761381</v>
      </c>
      <c r="Z1417" s="268">
        <v>11353.194888155762</v>
      </c>
      <c r="AA1417" s="268">
        <v>8051.0332636056191</v>
      </c>
      <c r="AB1417" s="268">
        <v>1304.2108974408634</v>
      </c>
      <c r="AC1417" s="268"/>
      <c r="AD1417" s="268">
        <v>53326.374056317698</v>
      </c>
      <c r="AE1417" s="268">
        <v>30452.521393507748</v>
      </c>
    </row>
    <row r="1418" spans="2:31">
      <c r="B1418" s="211">
        <v>41455</v>
      </c>
      <c r="C1418" s="211">
        <v>41455</v>
      </c>
      <c r="D1418" s="211">
        <v>41455</v>
      </c>
      <c r="E1418" s="212" t="s">
        <v>1278</v>
      </c>
      <c r="F1418" s="212" t="s">
        <v>1053</v>
      </c>
      <c r="G1418" s="212" t="s">
        <v>505</v>
      </c>
      <c r="H1418" s="213">
        <v>143144232</v>
      </c>
      <c r="I1418" s="214">
        <v>99</v>
      </c>
      <c r="J1418" s="215" t="s">
        <v>1230</v>
      </c>
      <c r="K1418" s="216" t="s">
        <v>1336</v>
      </c>
      <c r="L1418" s="217">
        <v>41052</v>
      </c>
      <c r="M1418" s="217">
        <v>52018</v>
      </c>
      <c r="N1418" s="218">
        <v>361</v>
      </c>
      <c r="O1418" s="218">
        <v>12</v>
      </c>
      <c r="P1418" s="218">
        <v>228</v>
      </c>
      <c r="Q1418" s="218">
        <v>12</v>
      </c>
      <c r="R1418" s="219">
        <v>12</v>
      </c>
      <c r="S1418" s="364">
        <v>2148813</v>
      </c>
      <c r="T1418" s="220">
        <v>0.03</v>
      </c>
      <c r="U1418" s="221">
        <v>7.6499999999999999E-2</v>
      </c>
      <c r="V1418" s="256">
        <v>12375.897601037261</v>
      </c>
      <c r="W1418" s="268">
        <v>1485434.606249549</v>
      </c>
      <c r="X1418" s="268">
        <v>663378.39375045104</v>
      </c>
      <c r="Y1418" s="268">
        <v>112386.58069053286</v>
      </c>
      <c r="Z1418" s="268">
        <v>63299.067555980379</v>
      </c>
      <c r="AA1418" s="268">
        <v>49087.513134552486</v>
      </c>
      <c r="AB1418" s="268">
        <v>34914.652302655319</v>
      </c>
      <c r="AC1418" s="268"/>
      <c r="AD1418" s="268">
        <v>1336270.0467869518</v>
      </c>
      <c r="AE1418" s="268">
        <v>672891.65303649567</v>
      </c>
    </row>
    <row r="1419" spans="2:31">
      <c r="B1419" s="211">
        <v>41455</v>
      </c>
      <c r="C1419" s="211">
        <v>41455</v>
      </c>
      <c r="D1419" s="211">
        <v>41455</v>
      </c>
      <c r="E1419" s="212" t="s">
        <v>1279</v>
      </c>
      <c r="F1419" s="212" t="s">
        <v>1053</v>
      </c>
      <c r="G1419" s="212" t="s">
        <v>505</v>
      </c>
      <c r="H1419" s="213">
        <v>143999092</v>
      </c>
      <c r="I1419" s="214">
        <v>98</v>
      </c>
      <c r="J1419" s="215" t="s">
        <v>1740</v>
      </c>
      <c r="K1419" s="216" t="s">
        <v>1338</v>
      </c>
      <c r="L1419" s="217">
        <v>41081</v>
      </c>
      <c r="M1419" s="217">
        <v>42917</v>
      </c>
      <c r="N1419" s="218">
        <v>60</v>
      </c>
      <c r="O1419" s="218">
        <v>11</v>
      </c>
      <c r="P1419" s="218">
        <v>60</v>
      </c>
      <c r="Q1419" s="218">
        <v>11</v>
      </c>
      <c r="R1419" s="219">
        <v>11</v>
      </c>
      <c r="S1419" s="364">
        <v>76383</v>
      </c>
      <c r="T1419" s="220">
        <v>0.05</v>
      </c>
      <c r="U1419" s="221">
        <v>9.4E-2</v>
      </c>
      <c r="V1419" s="256">
        <v>1441.4414394304872</v>
      </c>
      <c r="W1419" s="268">
        <v>68793.951608035088</v>
      </c>
      <c r="X1419" s="268">
        <v>7589.0483919649123</v>
      </c>
      <c r="Y1419" s="268">
        <v>5529.6117661275257</v>
      </c>
      <c r="Z1419" s="268">
        <v>3240.2479176560755</v>
      </c>
      <c r="AA1419" s="268">
        <v>2289.3638484714502</v>
      </c>
      <c r="AB1419" s="268">
        <v>366.13829961234228</v>
      </c>
      <c r="AC1419" s="268"/>
      <c r="AD1419" s="268">
        <v>17692.534757794478</v>
      </c>
      <c r="AE1419" s="268">
        <v>10103.486365829231</v>
      </c>
    </row>
    <row r="1420" spans="2:31">
      <c r="B1420" s="211">
        <v>41455</v>
      </c>
      <c r="C1420" s="211">
        <v>41455</v>
      </c>
      <c r="D1420" s="211">
        <v>41455</v>
      </c>
      <c r="E1420" s="212" t="s">
        <v>1280</v>
      </c>
      <c r="F1420" s="212" t="s">
        <v>1053</v>
      </c>
      <c r="G1420" s="212" t="s">
        <v>505</v>
      </c>
      <c r="H1420" s="213">
        <v>143562220</v>
      </c>
      <c r="I1420" s="214">
        <v>99</v>
      </c>
      <c r="J1420" s="215" t="s">
        <v>504</v>
      </c>
      <c r="K1420" s="216" t="s">
        <v>1336</v>
      </c>
      <c r="L1420" s="217">
        <v>41073</v>
      </c>
      <c r="M1420" s="217">
        <v>52018</v>
      </c>
      <c r="N1420" s="218">
        <v>360</v>
      </c>
      <c r="O1420" s="218">
        <v>12</v>
      </c>
      <c r="P1420" s="218">
        <v>228</v>
      </c>
      <c r="Q1420" s="218">
        <v>12</v>
      </c>
      <c r="R1420" s="219">
        <v>12</v>
      </c>
      <c r="S1420" s="364">
        <v>1895143</v>
      </c>
      <c r="T1420" s="220">
        <v>0.03</v>
      </c>
      <c r="U1420" s="221">
        <v>7.6499999999999999E-2</v>
      </c>
      <c r="V1420" s="256">
        <v>10914.90776876469</v>
      </c>
      <c r="W1420" s="268">
        <v>1310077.2361259866</v>
      </c>
      <c r="X1420" s="268">
        <v>585065.76387401344</v>
      </c>
      <c r="Y1420" s="268">
        <v>99119.207529737847</v>
      </c>
      <c r="Z1420" s="268">
        <v>55826.535294250018</v>
      </c>
      <c r="AA1420" s="268">
        <v>43292.672235487829</v>
      </c>
      <c r="AB1420" s="268">
        <v>30792.934940737548</v>
      </c>
      <c r="AC1420" s="268"/>
      <c r="AD1420" s="268">
        <v>1178521.7351523673</v>
      </c>
      <c r="AE1420" s="268">
        <v>593455.9712783494</v>
      </c>
    </row>
    <row r="1421" spans="2:31">
      <c r="B1421" s="211">
        <v>41455</v>
      </c>
      <c r="C1421" s="211">
        <v>41455</v>
      </c>
      <c r="D1421" s="211">
        <v>41455</v>
      </c>
      <c r="E1421" s="212" t="s">
        <v>1281</v>
      </c>
      <c r="F1421" s="212" t="s">
        <v>1053</v>
      </c>
      <c r="G1421" s="212" t="s">
        <v>505</v>
      </c>
      <c r="H1421" s="213">
        <v>143997642</v>
      </c>
      <c r="I1421" s="214">
        <v>98</v>
      </c>
      <c r="J1421" s="215" t="s">
        <v>1680</v>
      </c>
      <c r="K1421" s="216" t="s">
        <v>1338</v>
      </c>
      <c r="L1421" s="217">
        <v>41117</v>
      </c>
      <c r="M1421" s="217">
        <v>42931</v>
      </c>
      <c r="N1421" s="218">
        <v>60</v>
      </c>
      <c r="O1421" s="218">
        <v>10</v>
      </c>
      <c r="P1421" s="218">
        <v>60</v>
      </c>
      <c r="Q1421" s="218">
        <v>10</v>
      </c>
      <c r="R1421" s="219">
        <v>10</v>
      </c>
      <c r="S1421" s="364">
        <v>209609</v>
      </c>
      <c r="T1421" s="220">
        <v>0.05</v>
      </c>
      <c r="U1421" s="221">
        <v>9.4E-2</v>
      </c>
      <c r="V1421" s="256">
        <v>3955.5804128874879</v>
      </c>
      <c r="W1421" s="268">
        <v>188783.25547057102</v>
      </c>
      <c r="X1421" s="268">
        <v>20825.744529428979</v>
      </c>
      <c r="Y1421" s="268">
        <v>13896.467634311222</v>
      </c>
      <c r="Z1421" s="268">
        <v>8149.325710525809</v>
      </c>
      <c r="AA1421" s="268">
        <v>5747.1419237854134</v>
      </c>
      <c r="AB1421" s="268">
        <v>913.40984778197276</v>
      </c>
      <c r="AC1421" s="268"/>
      <c r="AD1421" s="268">
        <v>48551.569302679127</v>
      </c>
      <c r="AE1421" s="268">
        <v>27725.824773249275</v>
      </c>
    </row>
    <row r="1422" spans="2:31">
      <c r="B1422" s="211">
        <v>41455</v>
      </c>
      <c r="C1422" s="211">
        <v>41455</v>
      </c>
      <c r="D1422" s="211">
        <v>41455</v>
      </c>
      <c r="E1422" s="212" t="s">
        <v>1282</v>
      </c>
      <c r="F1422" s="212" t="s">
        <v>1053</v>
      </c>
      <c r="G1422" s="212" t="s">
        <v>505</v>
      </c>
      <c r="H1422" s="213">
        <v>143998487</v>
      </c>
      <c r="I1422" s="214">
        <v>98</v>
      </c>
      <c r="J1422" s="215" t="s">
        <v>1350</v>
      </c>
      <c r="K1422" s="216" t="s">
        <v>1338</v>
      </c>
      <c r="L1422" s="217">
        <v>41117</v>
      </c>
      <c r="M1422" s="217">
        <v>42948</v>
      </c>
      <c r="N1422" s="218">
        <v>60</v>
      </c>
      <c r="O1422" s="218">
        <v>10</v>
      </c>
      <c r="P1422" s="218">
        <v>60</v>
      </c>
      <c r="Q1422" s="218">
        <v>10</v>
      </c>
      <c r="R1422" s="219">
        <v>10</v>
      </c>
      <c r="S1422" s="364">
        <v>250330</v>
      </c>
      <c r="T1422" s="220">
        <v>0.05</v>
      </c>
      <c r="U1422" s="221">
        <v>9.4E-2</v>
      </c>
      <c r="V1422" s="256">
        <v>4724.0359181052581</v>
      </c>
      <c r="W1422" s="268">
        <v>225458.4122912091</v>
      </c>
      <c r="X1422" s="268">
        <v>24871.587708790903</v>
      </c>
      <c r="Y1422" s="268">
        <v>16596.151610365629</v>
      </c>
      <c r="Z1422" s="268">
        <v>9732.5053080541693</v>
      </c>
      <c r="AA1422" s="268">
        <v>6863.6463023114593</v>
      </c>
      <c r="AB1422" s="268">
        <v>1090.8591100346889</v>
      </c>
      <c r="AC1422" s="268"/>
      <c r="AD1422" s="268">
        <v>57983.742795107421</v>
      </c>
      <c r="AE1422" s="268">
        <v>33112.155086315441</v>
      </c>
    </row>
    <row r="1423" spans="2:31">
      <c r="B1423" s="211">
        <v>41455</v>
      </c>
      <c r="C1423" s="211">
        <v>41455</v>
      </c>
      <c r="D1423" s="211">
        <v>41455</v>
      </c>
      <c r="E1423" s="212" t="s">
        <v>1283</v>
      </c>
      <c r="F1423" s="212" t="s">
        <v>1053</v>
      </c>
      <c r="G1423" s="212" t="s">
        <v>505</v>
      </c>
      <c r="H1423" s="213">
        <v>143998762</v>
      </c>
      <c r="I1423" s="214">
        <v>98</v>
      </c>
      <c r="J1423" s="215" t="s">
        <v>1395</v>
      </c>
      <c r="K1423" s="216" t="s">
        <v>1338</v>
      </c>
      <c r="L1423" s="217">
        <v>41109</v>
      </c>
      <c r="M1423" s="217">
        <v>42948</v>
      </c>
      <c r="N1423" s="218">
        <v>60</v>
      </c>
      <c r="O1423" s="218">
        <v>10</v>
      </c>
      <c r="P1423" s="218">
        <v>60</v>
      </c>
      <c r="Q1423" s="218">
        <v>10</v>
      </c>
      <c r="R1423" s="219">
        <v>10</v>
      </c>
      <c r="S1423" s="364">
        <v>56014</v>
      </c>
      <c r="T1423" s="220">
        <v>0.05</v>
      </c>
      <c r="U1423" s="221">
        <v>9.4E-2</v>
      </c>
      <c r="V1423" s="256">
        <v>1057.0532813356285</v>
      </c>
      <c r="W1423" s="268">
        <v>50448.717716932792</v>
      </c>
      <c r="X1423" s="268">
        <v>5565.2822830672085</v>
      </c>
      <c r="Y1423" s="268">
        <v>3713.5654388328194</v>
      </c>
      <c r="Z1423" s="268">
        <v>2177.7515772194529</v>
      </c>
      <c r="AA1423" s="268">
        <v>1535.8138616133665</v>
      </c>
      <c r="AB1423" s="268">
        <v>244.09132820470211</v>
      </c>
      <c r="AC1423" s="268"/>
      <c r="AD1423" s="268">
        <v>12974.479163205142</v>
      </c>
      <c r="AE1423" s="268">
        <v>7409.1968801377079</v>
      </c>
    </row>
    <row r="1424" spans="2:31">
      <c r="B1424" s="211">
        <v>41455</v>
      </c>
      <c r="C1424" s="211">
        <v>41455</v>
      </c>
      <c r="D1424" s="211">
        <v>41455</v>
      </c>
      <c r="E1424" s="212" t="s">
        <v>1265</v>
      </c>
      <c r="F1424" s="212" t="s">
        <v>1053</v>
      </c>
      <c r="G1424" s="212" t="s">
        <v>505</v>
      </c>
      <c r="H1424" s="213">
        <v>143997758</v>
      </c>
      <c r="I1424" s="214">
        <v>98</v>
      </c>
      <c r="J1424" s="215" t="s">
        <v>113</v>
      </c>
      <c r="K1424" s="216" t="s">
        <v>1338</v>
      </c>
      <c r="L1424" s="217">
        <v>41103</v>
      </c>
      <c r="M1424" s="217">
        <v>42917</v>
      </c>
      <c r="N1424" s="218">
        <v>60</v>
      </c>
      <c r="O1424" s="218">
        <v>11</v>
      </c>
      <c r="P1424" s="218">
        <v>60</v>
      </c>
      <c r="Q1424" s="218">
        <v>11</v>
      </c>
      <c r="R1424" s="219">
        <v>11</v>
      </c>
      <c r="S1424" s="364">
        <v>245136</v>
      </c>
      <c r="T1424" s="220">
        <v>0.05</v>
      </c>
      <c r="U1424" s="221">
        <v>9.4E-2</v>
      </c>
      <c r="V1424" s="256">
        <v>4626.0187305582649</v>
      </c>
      <c r="W1424" s="268">
        <v>220780.46321023384</v>
      </c>
      <c r="X1424" s="268">
        <v>24355.536789766164</v>
      </c>
      <c r="Y1424" s="268">
        <v>17746.185799214974</v>
      </c>
      <c r="Z1424" s="268">
        <v>10398.929258376083</v>
      </c>
      <c r="AA1424" s="268">
        <v>7347.2565408388909</v>
      </c>
      <c r="AB1424" s="268">
        <v>1175.0478275764378</v>
      </c>
      <c r="AC1424" s="268"/>
      <c r="AD1424" s="268">
        <v>56780.660623263102</v>
      </c>
      <c r="AE1424" s="268">
        <v>32425.123833495891</v>
      </c>
    </row>
    <row r="1425" spans="2:37">
      <c r="B1425" s="211">
        <v>41455</v>
      </c>
      <c r="C1425" s="211">
        <v>41455</v>
      </c>
      <c r="D1425" s="211">
        <v>41455</v>
      </c>
      <c r="E1425" s="212" t="s">
        <v>1284</v>
      </c>
      <c r="F1425" s="212" t="s">
        <v>1053</v>
      </c>
      <c r="G1425" s="212" t="s">
        <v>505</v>
      </c>
      <c r="H1425" s="213">
        <v>143998363</v>
      </c>
      <c r="I1425" s="214">
        <v>98</v>
      </c>
      <c r="J1425" s="215" t="s">
        <v>1238</v>
      </c>
      <c r="K1425" s="216" t="s">
        <v>1338</v>
      </c>
      <c r="L1425" s="217">
        <v>41094</v>
      </c>
      <c r="M1425" s="217">
        <v>42917</v>
      </c>
      <c r="N1425" s="218">
        <v>60</v>
      </c>
      <c r="O1425" s="218">
        <v>11</v>
      </c>
      <c r="P1425" s="218">
        <v>60</v>
      </c>
      <c r="Q1425" s="218">
        <v>11</v>
      </c>
      <c r="R1425" s="219">
        <v>11</v>
      </c>
      <c r="S1425" s="364">
        <v>100166</v>
      </c>
      <c r="T1425" s="220">
        <v>0.05</v>
      </c>
      <c r="U1425" s="221">
        <v>9.4E-2</v>
      </c>
      <c r="V1425" s="256">
        <v>1890.2559891859994</v>
      </c>
      <c r="W1425" s="268">
        <v>90213.9868396167</v>
      </c>
      <c r="X1425" s="268">
        <v>9952.0131603832997</v>
      </c>
      <c r="Y1425" s="268">
        <v>7251.339855281014</v>
      </c>
      <c r="Z1425" s="268">
        <v>4249.1480161808067</v>
      </c>
      <c r="AA1425" s="268">
        <v>3002.1918391002073</v>
      </c>
      <c r="AB1425" s="268">
        <v>480.14098580796616</v>
      </c>
      <c r="AC1425" s="268"/>
      <c r="AD1425" s="268">
        <v>23201.372511543668</v>
      </c>
      <c r="AE1425" s="268">
        <v>13249.359351159961</v>
      </c>
    </row>
    <row r="1426" spans="2:37">
      <c r="B1426" s="211">
        <v>41455</v>
      </c>
      <c r="C1426" s="211">
        <v>41455</v>
      </c>
      <c r="D1426" s="211">
        <v>41455</v>
      </c>
      <c r="E1426" s="212" t="s">
        <v>1285</v>
      </c>
      <c r="F1426" s="212" t="s">
        <v>1053</v>
      </c>
      <c r="G1426" s="212" t="s">
        <v>505</v>
      </c>
      <c r="H1426" s="213">
        <v>143998754</v>
      </c>
      <c r="I1426" s="214">
        <v>98</v>
      </c>
      <c r="J1426" s="215" t="s">
        <v>629</v>
      </c>
      <c r="K1426" s="216" t="s">
        <v>1338</v>
      </c>
      <c r="L1426" s="217">
        <v>41134</v>
      </c>
      <c r="M1426" s="217">
        <v>42948</v>
      </c>
      <c r="N1426" s="218">
        <v>60</v>
      </c>
      <c r="O1426" s="218">
        <v>10</v>
      </c>
      <c r="P1426" s="218">
        <v>60</v>
      </c>
      <c r="Q1426" s="218">
        <v>10</v>
      </c>
      <c r="R1426" s="219">
        <v>10</v>
      </c>
      <c r="S1426" s="364">
        <v>125139</v>
      </c>
      <c r="T1426" s="220">
        <v>0.05</v>
      </c>
      <c r="U1426" s="221">
        <v>9.4E-2</v>
      </c>
      <c r="V1426" s="256">
        <v>2361.5273069778846</v>
      </c>
      <c r="W1426" s="268">
        <v>112705.78938085573</v>
      </c>
      <c r="X1426" s="268">
        <v>12433.210619144273</v>
      </c>
      <c r="Y1426" s="268">
        <v>8296.3520807316072</v>
      </c>
      <c r="Z1426" s="268">
        <v>4865.2418077920775</v>
      </c>
      <c r="AA1426" s="268">
        <v>3431.1102729395298</v>
      </c>
      <c r="AB1426" s="268">
        <v>545.31625522562604</v>
      </c>
      <c r="AC1426" s="268"/>
      <c r="AD1426" s="268">
        <v>28985.849037817869</v>
      </c>
      <c r="AE1426" s="268">
        <v>16552.638418673057</v>
      </c>
    </row>
    <row r="1427" spans="2:37">
      <c r="B1427" s="211">
        <v>41455</v>
      </c>
      <c r="C1427" s="211">
        <v>41455</v>
      </c>
      <c r="D1427" s="211">
        <v>41455</v>
      </c>
      <c r="E1427" s="212" t="s">
        <v>1286</v>
      </c>
      <c r="F1427" s="212" t="s">
        <v>1053</v>
      </c>
      <c r="G1427" s="212" t="s">
        <v>505</v>
      </c>
      <c r="H1427" s="213">
        <v>143997979</v>
      </c>
      <c r="I1427" s="214">
        <v>98</v>
      </c>
      <c r="J1427" s="215" t="s">
        <v>1385</v>
      </c>
      <c r="K1427" s="216" t="s">
        <v>1338</v>
      </c>
      <c r="L1427" s="217">
        <v>41130</v>
      </c>
      <c r="M1427" s="217">
        <v>42948</v>
      </c>
      <c r="N1427" s="218">
        <v>60</v>
      </c>
      <c r="O1427" s="218">
        <v>10</v>
      </c>
      <c r="P1427" s="218">
        <v>60</v>
      </c>
      <c r="Q1427" s="218">
        <v>10</v>
      </c>
      <c r="R1427" s="219">
        <v>10</v>
      </c>
      <c r="S1427" s="364">
        <v>50055</v>
      </c>
      <c r="T1427" s="220">
        <v>0.05</v>
      </c>
      <c r="U1427" s="221">
        <v>9.4E-2</v>
      </c>
      <c r="V1427" s="256">
        <v>944.59960005096741</v>
      </c>
      <c r="W1427" s="268">
        <v>45081.775365463473</v>
      </c>
      <c r="X1427" s="268">
        <v>4973.2246345365274</v>
      </c>
      <c r="Y1427" s="268">
        <v>3318.501054036079</v>
      </c>
      <c r="Z1427" s="268">
        <v>1946.0733958960236</v>
      </c>
      <c r="AA1427" s="268">
        <v>1372.4276581400554</v>
      </c>
      <c r="AB1427" s="268">
        <v>218.12388747967225</v>
      </c>
      <c r="AC1427" s="268"/>
      <c r="AD1427" s="268">
        <v>11594.200637594782</v>
      </c>
      <c r="AE1427" s="268">
        <v>6620.9760030580364</v>
      </c>
    </row>
    <row r="1428" spans="2:37">
      <c r="B1428" s="211">
        <v>41455</v>
      </c>
      <c r="C1428" s="211">
        <v>41455</v>
      </c>
      <c r="D1428" s="211">
        <v>41455</v>
      </c>
      <c r="E1428" s="212" t="s">
        <v>1287</v>
      </c>
      <c r="F1428" s="212" t="s">
        <v>1053</v>
      </c>
      <c r="G1428" s="212" t="s">
        <v>505</v>
      </c>
      <c r="H1428" s="213">
        <v>143998924</v>
      </c>
      <c r="I1428" s="214">
        <v>98</v>
      </c>
      <c r="J1428" s="215" t="s">
        <v>749</v>
      </c>
      <c r="K1428" s="216" t="s">
        <v>1338</v>
      </c>
      <c r="L1428" s="217">
        <v>41170</v>
      </c>
      <c r="M1428" s="217">
        <v>43009</v>
      </c>
      <c r="N1428" s="218">
        <v>60</v>
      </c>
      <c r="O1428" s="218">
        <v>8</v>
      </c>
      <c r="P1428" s="218">
        <v>60</v>
      </c>
      <c r="Q1428" s="218">
        <v>8</v>
      </c>
      <c r="R1428" s="219">
        <v>8</v>
      </c>
      <c r="S1428" s="364">
        <v>183448</v>
      </c>
      <c r="T1428" s="220">
        <v>0.05</v>
      </c>
      <c r="U1428" s="221">
        <v>9.4E-2</v>
      </c>
      <c r="V1428" s="256">
        <v>3461.8900695265179</v>
      </c>
      <c r="W1428" s="268">
        <v>165221.48690927066</v>
      </c>
      <c r="X1428" s="268">
        <v>18226.513090729335</v>
      </c>
      <c r="Y1428" s="268">
        <v>9870.9188930877172</v>
      </c>
      <c r="Z1428" s="268">
        <v>5797.5859725086884</v>
      </c>
      <c r="AA1428" s="268">
        <v>4073.3329205790287</v>
      </c>
      <c r="AB1428" s="268">
        <v>639.52677511331001</v>
      </c>
      <c r="AC1428" s="268"/>
      <c r="AD1428" s="268">
        <v>42491.917262321163</v>
      </c>
      <c r="AE1428" s="268">
        <v>24265.404171591101</v>
      </c>
    </row>
    <row r="1429" spans="2:37">
      <c r="B1429" s="211">
        <v>41455</v>
      </c>
      <c r="C1429" s="211">
        <v>41455</v>
      </c>
      <c r="D1429" s="211">
        <v>41455</v>
      </c>
      <c r="E1429" s="212" t="s">
        <v>1273</v>
      </c>
      <c r="F1429" s="212" t="s">
        <v>1053</v>
      </c>
      <c r="G1429" s="212" t="s">
        <v>506</v>
      </c>
      <c r="H1429" s="213">
        <v>143997596</v>
      </c>
      <c r="I1429" s="214">
        <v>98</v>
      </c>
      <c r="J1429" s="215" t="s">
        <v>923</v>
      </c>
      <c r="K1429" s="216" t="s">
        <v>1338</v>
      </c>
      <c r="L1429" s="217">
        <v>41191</v>
      </c>
      <c r="M1429" s="217">
        <v>43009</v>
      </c>
      <c r="N1429" s="218">
        <v>60</v>
      </c>
      <c r="O1429" s="218">
        <v>8</v>
      </c>
      <c r="P1429" s="218">
        <v>60</v>
      </c>
      <c r="Q1429" s="218">
        <v>8</v>
      </c>
      <c r="R1429" s="219">
        <v>8</v>
      </c>
      <c r="S1429" s="364">
        <v>151314</v>
      </c>
      <c r="T1429" s="220">
        <v>0.05</v>
      </c>
      <c r="U1429" s="221">
        <v>9.4E-2</v>
      </c>
      <c r="V1429" s="256">
        <v>2855.4818476098708</v>
      </c>
      <c r="W1429" s="268">
        <v>136280.16696932854</v>
      </c>
      <c r="X1429" s="268">
        <v>15033.833030671463</v>
      </c>
      <c r="Y1429" s="268">
        <v>8141.8615705195789</v>
      </c>
      <c r="Z1429" s="268">
        <v>4782.0413623706991</v>
      </c>
      <c r="AA1429" s="268">
        <v>3359.8202081488798</v>
      </c>
      <c r="AB1429" s="268">
        <v>527.50291335689349</v>
      </c>
      <c r="AC1429" s="268"/>
      <c r="AD1429" s="268">
        <v>35048.74388726434</v>
      </c>
      <c r="AE1429" s="268">
        <v>20014.910856592236</v>
      </c>
    </row>
    <row r="1430" spans="2:37">
      <c r="B1430" s="211">
        <v>41455</v>
      </c>
      <c r="C1430" s="211">
        <v>41455</v>
      </c>
      <c r="D1430" s="211">
        <v>41455</v>
      </c>
      <c r="E1430" s="212" t="s">
        <v>1288</v>
      </c>
      <c r="F1430" s="212" t="s">
        <v>1053</v>
      </c>
      <c r="G1430" s="212" t="s">
        <v>505</v>
      </c>
      <c r="H1430" s="213">
        <v>143235785</v>
      </c>
      <c r="I1430" s="214">
        <v>99</v>
      </c>
      <c r="J1430" s="215" t="s">
        <v>1543</v>
      </c>
      <c r="K1430" s="216" t="s">
        <v>1336</v>
      </c>
      <c r="L1430" s="217">
        <v>41219</v>
      </c>
      <c r="M1430" s="217">
        <v>52171</v>
      </c>
      <c r="N1430" s="218">
        <v>360</v>
      </c>
      <c r="O1430" s="218">
        <v>7</v>
      </c>
      <c r="P1430" s="218">
        <v>228</v>
      </c>
      <c r="Q1430" s="218">
        <v>7</v>
      </c>
      <c r="R1430" s="219">
        <v>7</v>
      </c>
      <c r="S1430" s="364">
        <v>1940209</v>
      </c>
      <c r="T1430" s="220">
        <v>0.03</v>
      </c>
      <c r="U1430" s="221">
        <v>7.6499999999999999E-2</v>
      </c>
      <c r="V1430" s="256">
        <v>11174.461392690244</v>
      </c>
      <c r="W1430" s="268">
        <v>1341230.5267870361</v>
      </c>
      <c r="X1430" s="268">
        <v>598978.4732129639</v>
      </c>
      <c r="Y1430" s="268">
        <v>59497.352135697292</v>
      </c>
      <c r="Z1430" s="268">
        <v>33620.263882904976</v>
      </c>
      <c r="AA1430" s="268">
        <v>25877.088252792317</v>
      </c>
      <c r="AB1430" s="268">
        <v>18389.689967064682</v>
      </c>
      <c r="AC1430" s="268"/>
      <c r="AD1430" s="268">
        <v>1206546.6707463451</v>
      </c>
      <c r="AE1430" s="268">
        <v>607568.19753337582</v>
      </c>
    </row>
    <row r="1431" spans="2:37">
      <c r="B1431" s="211">
        <v>41455</v>
      </c>
      <c r="C1431" s="211">
        <v>41455</v>
      </c>
      <c r="D1431" s="211">
        <v>41455</v>
      </c>
      <c r="E1431" s="212" t="s">
        <v>1289</v>
      </c>
      <c r="F1431" s="212" t="s">
        <v>1053</v>
      </c>
      <c r="G1431" s="212" t="s">
        <v>505</v>
      </c>
      <c r="H1431" s="213">
        <v>143999181</v>
      </c>
      <c r="I1431" s="214">
        <v>98</v>
      </c>
      <c r="J1431" s="215" t="s">
        <v>1597</v>
      </c>
      <c r="K1431" s="216" t="s">
        <v>1338</v>
      </c>
      <c r="L1431" s="217">
        <v>41246</v>
      </c>
      <c r="M1431" s="217">
        <v>43070</v>
      </c>
      <c r="N1431" s="218">
        <v>60</v>
      </c>
      <c r="O1431" s="218">
        <v>6</v>
      </c>
      <c r="P1431" s="218">
        <v>60</v>
      </c>
      <c r="Q1431" s="218">
        <v>6</v>
      </c>
      <c r="R1431" s="219">
        <v>6</v>
      </c>
      <c r="S1431" s="364">
        <v>212382</v>
      </c>
      <c r="T1431" s="220">
        <v>0.05</v>
      </c>
      <c r="U1431" s="221">
        <v>9.4E-2</v>
      </c>
      <c r="V1431" s="256">
        <v>4007.9103437823305</v>
      </c>
      <c r="W1431" s="268">
        <v>191280.7434955122</v>
      </c>
      <c r="X1431" s="268">
        <v>21101.256504487799</v>
      </c>
      <c r="Y1431" s="268">
        <v>8692.2255440088938</v>
      </c>
      <c r="Z1431" s="268">
        <v>5113.2756517949201</v>
      </c>
      <c r="AA1431" s="268">
        <v>3578.9498922139737</v>
      </c>
      <c r="AB1431" s="268">
        <v>555.29622380231046</v>
      </c>
      <c r="AC1431" s="268"/>
      <c r="AD1431" s="268">
        <v>49193.87713142854</v>
      </c>
      <c r="AE1431" s="268">
        <v>28092.620626939839</v>
      </c>
    </row>
    <row r="1432" spans="2:37" s="114" customFormat="1">
      <c r="B1432" s="223">
        <v>41486</v>
      </c>
      <c r="C1432" s="223">
        <v>41486</v>
      </c>
      <c r="D1432" s="223">
        <v>41486</v>
      </c>
      <c r="E1432" s="224" t="s">
        <v>1290</v>
      </c>
      <c r="F1432" s="224" t="s">
        <v>1053</v>
      </c>
      <c r="G1432" s="224" t="s">
        <v>505</v>
      </c>
      <c r="H1432" s="213">
        <v>141040812</v>
      </c>
      <c r="I1432" s="214">
        <v>98</v>
      </c>
      <c r="J1432" s="215" t="s">
        <v>797</v>
      </c>
      <c r="K1432" s="216" t="s">
        <v>1333</v>
      </c>
      <c r="L1432" s="217">
        <v>36533</v>
      </c>
      <c r="M1432" s="217">
        <v>41508</v>
      </c>
      <c r="N1432" s="218">
        <v>1364</v>
      </c>
      <c r="O1432" s="218">
        <v>1363</v>
      </c>
      <c r="P1432" s="218">
        <v>60</v>
      </c>
      <c r="Q1432" s="218">
        <v>60</v>
      </c>
      <c r="R1432" s="219">
        <v>228</v>
      </c>
      <c r="S1432" s="365">
        <v>265000</v>
      </c>
      <c r="T1432" s="220">
        <v>0.05</v>
      </c>
      <c r="U1432" s="221">
        <v>0.104</v>
      </c>
      <c r="V1432" s="256">
        <v>5000.8769156628978</v>
      </c>
      <c r="W1432" s="268">
        <v>233202.04414979852</v>
      </c>
      <c r="X1432" s="268">
        <v>31797.955850201484</v>
      </c>
      <c r="Y1432" s="268">
        <v>66850.570789973164</v>
      </c>
      <c r="Z1432" s="268">
        <v>35052.614939773863</v>
      </c>
      <c r="AA1432" s="268">
        <v>31797.955850199301</v>
      </c>
      <c r="AB1432" s="268">
        <v>31797.955850201484</v>
      </c>
      <c r="AC1432" s="268"/>
      <c r="AD1432" s="268">
        <v>66850.570789973164</v>
      </c>
      <c r="AE1432" s="268">
        <v>35052.614939773863</v>
      </c>
      <c r="AF1432" s="251"/>
      <c r="AG1432" s="115"/>
      <c r="AH1432" s="116"/>
      <c r="AK1432" s="115"/>
    </row>
    <row r="1433" spans="2:37" s="114" customFormat="1">
      <c r="B1433" s="223">
        <v>41464</v>
      </c>
      <c r="C1433" s="223">
        <v>41464</v>
      </c>
      <c r="D1433" s="223">
        <v>41486</v>
      </c>
      <c r="E1433" s="224" t="s">
        <v>1291</v>
      </c>
      <c r="F1433" s="224" t="s">
        <v>1054</v>
      </c>
      <c r="G1433" s="224" t="s">
        <v>505</v>
      </c>
      <c r="H1433" s="213">
        <v>141066080</v>
      </c>
      <c r="I1433" s="214">
        <v>98</v>
      </c>
      <c r="J1433" s="215" t="s">
        <v>1403</v>
      </c>
      <c r="K1433" s="216" t="s">
        <v>1333</v>
      </c>
      <c r="L1433" s="217">
        <v>39645</v>
      </c>
      <c r="M1433" s="217">
        <v>41464</v>
      </c>
      <c r="N1433" s="218">
        <v>60</v>
      </c>
      <c r="O1433" s="218">
        <v>60</v>
      </c>
      <c r="P1433" s="218">
        <v>60</v>
      </c>
      <c r="Q1433" s="218">
        <v>60</v>
      </c>
      <c r="R1433" s="219">
        <v>60</v>
      </c>
      <c r="S1433" s="365">
        <v>96000</v>
      </c>
      <c r="T1433" s="220">
        <v>0.05</v>
      </c>
      <c r="U1433" s="221">
        <v>0.104</v>
      </c>
      <c r="V1433" s="256">
        <v>1811.6384298250498</v>
      </c>
      <c r="W1433" s="268">
        <v>84480.740522191176</v>
      </c>
      <c r="X1433" s="268">
        <v>11519.259477808824</v>
      </c>
      <c r="Y1433" s="268">
        <v>24217.565267311016</v>
      </c>
      <c r="Z1433" s="268">
        <v>12698.305789502978</v>
      </c>
      <c r="AA1433" s="268">
        <v>11519.259477808038</v>
      </c>
      <c r="AB1433" s="268">
        <v>3031.3840731075852</v>
      </c>
      <c r="AC1433" s="268"/>
      <c r="AD1433" s="268">
        <v>24217.565267311016</v>
      </c>
      <c r="AE1433" s="268">
        <v>12698.305789502978</v>
      </c>
      <c r="AF1433" s="251"/>
      <c r="AG1433" s="115"/>
      <c r="AH1433" s="116"/>
      <c r="AK1433" s="115"/>
    </row>
    <row r="1434" spans="2:37" s="114" customFormat="1">
      <c r="B1434" s="223">
        <v>41486</v>
      </c>
      <c r="C1434" s="223">
        <v>41486</v>
      </c>
      <c r="D1434" s="223">
        <v>41486</v>
      </c>
      <c r="E1434" s="224" t="s">
        <v>1292</v>
      </c>
      <c r="F1434" s="224" t="s">
        <v>1053</v>
      </c>
      <c r="G1434" s="224" t="s">
        <v>505</v>
      </c>
      <c r="H1434" s="213">
        <v>141066161</v>
      </c>
      <c r="I1434" s="214">
        <v>98</v>
      </c>
      <c r="J1434" s="215" t="s">
        <v>1405</v>
      </c>
      <c r="K1434" s="216" t="s">
        <v>1333</v>
      </c>
      <c r="L1434" s="217">
        <v>39672</v>
      </c>
      <c r="M1434" s="217">
        <v>41517</v>
      </c>
      <c r="N1434" s="218">
        <v>61</v>
      </c>
      <c r="O1434" s="218">
        <v>59</v>
      </c>
      <c r="P1434" s="218">
        <v>60</v>
      </c>
      <c r="Q1434" s="218">
        <v>59</v>
      </c>
      <c r="R1434" s="219">
        <v>59</v>
      </c>
      <c r="S1434" s="365">
        <v>265000</v>
      </c>
      <c r="T1434" s="220">
        <v>0.05</v>
      </c>
      <c r="U1434" s="221">
        <v>0.104</v>
      </c>
      <c r="V1434" s="256">
        <v>5000.8769156628978</v>
      </c>
      <c r="W1434" s="268">
        <v>233202.04414979852</v>
      </c>
      <c r="X1434" s="268">
        <v>31797.955850201484</v>
      </c>
      <c r="Y1434" s="268">
        <v>66807.602250710974</v>
      </c>
      <c r="Z1434" s="268">
        <v>35031.864413152856</v>
      </c>
      <c r="AA1434" s="268">
        <v>31775.737837558117</v>
      </c>
      <c r="AB1434" s="268">
        <v>8228.4183998328408</v>
      </c>
      <c r="AC1434" s="268"/>
      <c r="AD1434" s="268">
        <v>66850.570789973164</v>
      </c>
      <c r="AE1434" s="268">
        <v>35052.614939773863</v>
      </c>
      <c r="AF1434" s="251"/>
      <c r="AG1434" s="115"/>
      <c r="AH1434" s="116"/>
      <c r="AK1434" s="115"/>
    </row>
    <row r="1435" spans="2:37" s="114" customFormat="1">
      <c r="B1435" s="223">
        <v>41441</v>
      </c>
      <c r="C1435" s="223">
        <v>41441</v>
      </c>
      <c r="D1435" s="223">
        <v>41486</v>
      </c>
      <c r="E1435" s="224" t="s">
        <v>1293</v>
      </c>
      <c r="F1435" s="224" t="s">
        <v>1054</v>
      </c>
      <c r="G1435" s="224" t="s">
        <v>505</v>
      </c>
      <c r="H1435" s="213">
        <v>141069225</v>
      </c>
      <c r="I1435" s="214">
        <v>98</v>
      </c>
      <c r="J1435" s="215" t="s">
        <v>1650</v>
      </c>
      <c r="K1435" s="216" t="s">
        <v>1333</v>
      </c>
      <c r="L1435" s="217">
        <v>39590</v>
      </c>
      <c r="M1435" s="217">
        <v>41441</v>
      </c>
      <c r="N1435" s="218">
        <v>61</v>
      </c>
      <c r="O1435" s="218">
        <v>61</v>
      </c>
      <c r="P1435" s="218">
        <v>60</v>
      </c>
      <c r="Q1435" s="218">
        <v>60</v>
      </c>
      <c r="R1435" s="219">
        <v>61</v>
      </c>
      <c r="S1435" s="365">
        <v>101465</v>
      </c>
      <c r="T1435" s="220">
        <v>0.05</v>
      </c>
      <c r="U1435" s="221">
        <v>0.104</v>
      </c>
      <c r="V1435" s="256">
        <v>1914.7697216895695</v>
      </c>
      <c r="W1435" s="268">
        <v>89289.982677959648</v>
      </c>
      <c r="X1435" s="268">
        <v>12175.017322040352</v>
      </c>
      <c r="Y1435" s="268">
        <v>25596.200623413664</v>
      </c>
      <c r="Z1435" s="268">
        <v>13421.183301374171</v>
      </c>
      <c r="AA1435" s="268">
        <v>12175.017322039494</v>
      </c>
      <c r="AB1435" s="268">
        <v>3257.3511256336028</v>
      </c>
      <c r="AC1435" s="268"/>
      <c r="AD1435" s="268">
        <v>25596.200623413664</v>
      </c>
      <c r="AE1435" s="268">
        <v>13421.183301374171</v>
      </c>
      <c r="AF1435" s="251"/>
      <c r="AG1435" s="115"/>
      <c r="AH1435" s="116"/>
      <c r="AK1435" s="115"/>
    </row>
    <row r="1436" spans="2:37" s="114" customFormat="1">
      <c r="B1436" s="223">
        <v>41486</v>
      </c>
      <c r="C1436" s="223">
        <v>41486</v>
      </c>
      <c r="D1436" s="223">
        <v>41486</v>
      </c>
      <c r="E1436" s="224" t="s">
        <v>1294</v>
      </c>
      <c r="F1436" s="224" t="s">
        <v>1053</v>
      </c>
      <c r="G1436" s="224" t="s">
        <v>505</v>
      </c>
      <c r="H1436" s="213">
        <v>143014185</v>
      </c>
      <c r="I1436" s="214">
        <v>99</v>
      </c>
      <c r="J1436" s="215" t="s">
        <v>1122</v>
      </c>
      <c r="K1436" s="216" t="s">
        <v>1331</v>
      </c>
      <c r="L1436" s="217">
        <v>37791</v>
      </c>
      <c r="M1436" s="217">
        <v>46165</v>
      </c>
      <c r="N1436" s="218">
        <v>275</v>
      </c>
      <c r="O1436" s="218">
        <v>120</v>
      </c>
      <c r="P1436" s="218">
        <v>228</v>
      </c>
      <c r="Q1436" s="218">
        <v>120</v>
      </c>
      <c r="R1436" s="219">
        <v>120</v>
      </c>
      <c r="S1436" s="365">
        <v>759620</v>
      </c>
      <c r="T1436" s="220">
        <v>0.03</v>
      </c>
      <c r="U1436" s="221">
        <v>8.6499999999999994E-2</v>
      </c>
      <c r="V1436" s="256">
        <v>4374.9639152871487</v>
      </c>
      <c r="W1436" s="268">
        <v>488916.5061463567</v>
      </c>
      <c r="X1436" s="268">
        <v>270703.4938536433</v>
      </c>
      <c r="Y1436" s="268">
        <v>363592.75531325612</v>
      </c>
      <c r="Z1436" s="268">
        <v>179007.94629657385</v>
      </c>
      <c r="AA1436" s="268">
        <v>184584.80901668227</v>
      </c>
      <c r="AB1436" s="268">
        <v>142475.52308086489</v>
      </c>
      <c r="AC1436" s="268"/>
      <c r="AD1436" s="268">
        <v>508575.26653910882</v>
      </c>
      <c r="AE1436" s="268">
        <v>237871.77268546994</v>
      </c>
      <c r="AF1436" s="251"/>
      <c r="AG1436" s="115"/>
      <c r="AH1436" s="116"/>
      <c r="AK1436" s="115"/>
    </row>
    <row r="1437" spans="2:37" s="114" customFormat="1">
      <c r="B1437" s="223">
        <v>41486</v>
      </c>
      <c r="C1437" s="223">
        <v>41486</v>
      </c>
      <c r="D1437" s="223">
        <v>41486</v>
      </c>
      <c r="E1437" s="224" t="s">
        <v>1294</v>
      </c>
      <c r="F1437" s="224" t="s">
        <v>1053</v>
      </c>
      <c r="G1437" s="224" t="s">
        <v>505</v>
      </c>
      <c r="H1437" s="213">
        <v>143021920</v>
      </c>
      <c r="I1437" s="214">
        <v>99</v>
      </c>
      <c r="J1437" s="215" t="s">
        <v>495</v>
      </c>
      <c r="K1437" s="216" t="s">
        <v>1331</v>
      </c>
      <c r="L1437" s="217">
        <v>39946</v>
      </c>
      <c r="M1437" s="217">
        <v>46135</v>
      </c>
      <c r="N1437" s="218">
        <v>203</v>
      </c>
      <c r="O1437" s="218">
        <v>50</v>
      </c>
      <c r="P1437" s="218">
        <v>203</v>
      </c>
      <c r="Q1437" s="218">
        <v>50</v>
      </c>
      <c r="R1437" s="219">
        <v>50</v>
      </c>
      <c r="S1437" s="365">
        <v>811940</v>
      </c>
      <c r="T1437" s="220">
        <v>0.03</v>
      </c>
      <c r="U1437" s="221">
        <v>8.6499999999999994E-2</v>
      </c>
      <c r="V1437" s="256">
        <v>5105.0007018266278</v>
      </c>
      <c r="W1437" s="268">
        <v>543414.36003970704</v>
      </c>
      <c r="X1437" s="268">
        <v>268525.63996029296</v>
      </c>
      <c r="Y1437" s="268">
        <v>184046.87504449126</v>
      </c>
      <c r="Z1437" s="268">
        <v>91686.819917004643</v>
      </c>
      <c r="AA1437" s="268">
        <v>92360.055127486616</v>
      </c>
      <c r="AB1437" s="268">
        <v>58887.201745678285</v>
      </c>
      <c r="AC1437" s="268"/>
      <c r="AD1437" s="268">
        <v>492900.78243109339</v>
      </c>
      <c r="AE1437" s="268">
        <v>224375.14247080544</v>
      </c>
      <c r="AF1437" s="251"/>
      <c r="AG1437" s="115"/>
      <c r="AH1437" s="116"/>
      <c r="AK1437" s="115"/>
    </row>
    <row r="1438" spans="2:37" s="114" customFormat="1">
      <c r="B1438" s="223">
        <v>41486</v>
      </c>
      <c r="C1438" s="223">
        <v>41486</v>
      </c>
      <c r="D1438" s="223">
        <v>41486</v>
      </c>
      <c r="E1438" s="224" t="s">
        <v>1295</v>
      </c>
      <c r="F1438" s="224" t="s">
        <v>1053</v>
      </c>
      <c r="G1438" s="224" t="s">
        <v>505</v>
      </c>
      <c r="H1438" s="213">
        <v>143023427</v>
      </c>
      <c r="I1438" s="214">
        <v>99</v>
      </c>
      <c r="J1438" s="215" t="s">
        <v>364</v>
      </c>
      <c r="K1438" s="216" t="s">
        <v>1331</v>
      </c>
      <c r="L1438" s="217">
        <v>36216</v>
      </c>
      <c r="M1438" s="217">
        <v>43913</v>
      </c>
      <c r="N1438" s="218">
        <v>253</v>
      </c>
      <c r="O1438" s="218">
        <v>172</v>
      </c>
      <c r="P1438" s="218">
        <v>228</v>
      </c>
      <c r="Q1438" s="218">
        <v>172</v>
      </c>
      <c r="R1438" s="219">
        <v>172</v>
      </c>
      <c r="S1438" s="365">
        <v>350302</v>
      </c>
      <c r="T1438" s="220">
        <v>0.03</v>
      </c>
      <c r="U1438" s="221">
        <v>8.6499999999999994E-2</v>
      </c>
      <c r="V1438" s="256">
        <v>2017.533252748636</v>
      </c>
      <c r="W1438" s="268">
        <v>225465.93024944191</v>
      </c>
      <c r="X1438" s="268">
        <v>124836.06975055809</v>
      </c>
      <c r="Y1438" s="268">
        <v>214239.39155736592</v>
      </c>
      <c r="Z1438" s="268">
        <v>102020.77758238468</v>
      </c>
      <c r="AA1438" s="268">
        <v>112218.61397498124</v>
      </c>
      <c r="AB1438" s="268">
        <v>94174.578934631558</v>
      </c>
      <c r="AC1438" s="268"/>
      <c r="AD1438" s="268">
        <v>234531.65137724509</v>
      </c>
      <c r="AE1438" s="268">
        <v>109695.581626689</v>
      </c>
      <c r="AF1438" s="251"/>
      <c r="AG1438" s="115"/>
      <c r="AH1438" s="116"/>
      <c r="AK1438" s="115"/>
    </row>
    <row r="1439" spans="2:37" s="114" customFormat="1">
      <c r="B1439" s="223">
        <v>41486</v>
      </c>
      <c r="C1439" s="223">
        <v>41486</v>
      </c>
      <c r="D1439" s="223">
        <v>41486</v>
      </c>
      <c r="E1439" s="224" t="s">
        <v>1295</v>
      </c>
      <c r="F1439" s="224" t="s">
        <v>1053</v>
      </c>
      <c r="G1439" s="224" t="s">
        <v>505</v>
      </c>
      <c r="H1439" s="213">
        <v>143023753</v>
      </c>
      <c r="I1439" s="214">
        <v>98</v>
      </c>
      <c r="J1439" s="215" t="s">
        <v>1539</v>
      </c>
      <c r="K1439" s="216" t="s">
        <v>1333</v>
      </c>
      <c r="L1439" s="217">
        <v>39744</v>
      </c>
      <c r="M1439" s="217">
        <v>42330</v>
      </c>
      <c r="N1439" s="218">
        <v>85</v>
      </c>
      <c r="O1439" s="218">
        <v>56</v>
      </c>
      <c r="P1439" s="218">
        <v>60</v>
      </c>
      <c r="Q1439" s="218">
        <v>56</v>
      </c>
      <c r="R1439" s="219">
        <v>56</v>
      </c>
      <c r="S1439" s="365">
        <v>372302</v>
      </c>
      <c r="T1439" s="220">
        <v>0.05</v>
      </c>
      <c r="U1439" s="221">
        <v>0.104</v>
      </c>
      <c r="V1439" s="256">
        <v>7025.798028132559</v>
      </c>
      <c r="W1439" s="268">
        <v>327628.63185305014</v>
      </c>
      <c r="X1439" s="268">
        <v>44673.368146949855</v>
      </c>
      <c r="Y1439" s="268">
        <v>93320.743766540545</v>
      </c>
      <c r="Z1439" s="268">
        <v>48955.561946385773</v>
      </c>
      <c r="AA1439" s="268">
        <v>44365.181820154772</v>
      </c>
      <c r="AB1439" s="268">
        <v>10972.406211531543</v>
      </c>
      <c r="AC1439" s="268"/>
      <c r="AD1439" s="268">
        <v>93919.249834900256</v>
      </c>
      <c r="AE1439" s="268">
        <v>49245.881687953544</v>
      </c>
      <c r="AF1439" s="251"/>
      <c r="AG1439" s="115"/>
      <c r="AH1439" s="116"/>
      <c r="AK1439" s="115"/>
    </row>
    <row r="1440" spans="2:37" s="114" customFormat="1">
      <c r="B1440" s="223">
        <v>41486</v>
      </c>
      <c r="C1440" s="223">
        <v>41486</v>
      </c>
      <c r="D1440" s="223">
        <v>41486</v>
      </c>
      <c r="E1440" s="224" t="s">
        <v>1296</v>
      </c>
      <c r="F1440" s="224" t="s">
        <v>1053</v>
      </c>
      <c r="G1440" s="224" t="s">
        <v>505</v>
      </c>
      <c r="H1440" s="213">
        <v>143026272</v>
      </c>
      <c r="I1440" s="214">
        <v>98</v>
      </c>
      <c r="J1440" s="215" t="s">
        <v>279</v>
      </c>
      <c r="K1440" s="216" t="s">
        <v>1333</v>
      </c>
      <c r="L1440" s="217">
        <v>39503</v>
      </c>
      <c r="M1440" s="217">
        <v>42058</v>
      </c>
      <c r="N1440" s="218">
        <v>84</v>
      </c>
      <c r="O1440" s="218">
        <v>64</v>
      </c>
      <c r="P1440" s="218">
        <v>60</v>
      </c>
      <c r="Q1440" s="218">
        <v>60</v>
      </c>
      <c r="R1440" s="219">
        <v>64</v>
      </c>
      <c r="S1440" s="365">
        <v>500003</v>
      </c>
      <c r="T1440" s="220">
        <v>0.05</v>
      </c>
      <c r="U1440" s="221">
        <v>0.104</v>
      </c>
      <c r="V1440" s="256">
        <v>9435.6734357063979</v>
      </c>
      <c r="W1440" s="268">
        <v>440006.49690955353</v>
      </c>
      <c r="X1440" s="268">
        <v>59996.503090446466</v>
      </c>
      <c r="Y1440" s="268">
        <v>126133.90923282609</v>
      </c>
      <c r="Z1440" s="268">
        <v>66137.406142383872</v>
      </c>
      <c r="AA1440" s="268">
        <v>59996.503090442216</v>
      </c>
      <c r="AB1440" s="268">
        <v>16841.123674511287</v>
      </c>
      <c r="AC1440" s="268"/>
      <c r="AD1440" s="268">
        <v>126133.90923282609</v>
      </c>
      <c r="AE1440" s="268">
        <v>66137.406142383872</v>
      </c>
      <c r="AF1440" s="251"/>
      <c r="AG1440" s="115"/>
      <c r="AH1440" s="116"/>
      <c r="AK1440" s="115"/>
    </row>
    <row r="1441" spans="2:37" s="114" customFormat="1">
      <c r="B1441" s="223">
        <v>41486</v>
      </c>
      <c r="C1441" s="223">
        <v>41486</v>
      </c>
      <c r="D1441" s="223">
        <v>41486</v>
      </c>
      <c r="E1441" s="224" t="s">
        <v>1297</v>
      </c>
      <c r="F1441" s="224" t="s">
        <v>1053</v>
      </c>
      <c r="G1441" s="224" t="s">
        <v>505</v>
      </c>
      <c r="H1441" s="213">
        <v>143143821</v>
      </c>
      <c r="I1441" s="214">
        <v>99</v>
      </c>
      <c r="J1441" s="215" t="s">
        <v>777</v>
      </c>
      <c r="K1441" s="216" t="s">
        <v>1331</v>
      </c>
      <c r="L1441" s="217">
        <v>40346</v>
      </c>
      <c r="M1441" s="217">
        <v>51318</v>
      </c>
      <c r="N1441" s="218">
        <v>361</v>
      </c>
      <c r="O1441" s="218">
        <v>36</v>
      </c>
      <c r="P1441" s="218">
        <v>228</v>
      </c>
      <c r="Q1441" s="218">
        <v>36</v>
      </c>
      <c r="R1441" s="219">
        <v>36</v>
      </c>
      <c r="S1441" s="365">
        <v>2604521</v>
      </c>
      <c r="T1441" s="220">
        <v>0.03</v>
      </c>
      <c r="U1441" s="221">
        <v>8.6499999999999994E-2</v>
      </c>
      <c r="V1441" s="256">
        <v>15000.507347894474</v>
      </c>
      <c r="W1441" s="268">
        <v>1676355.6877186161</v>
      </c>
      <c r="X1441" s="268">
        <v>928165.3122813839</v>
      </c>
      <c r="Y1441" s="268">
        <v>420618.94466653152</v>
      </c>
      <c r="Z1441" s="268">
        <v>220649.62156729511</v>
      </c>
      <c r="AA1441" s="268">
        <v>199969.32309923641</v>
      </c>
      <c r="AB1441" s="268">
        <v>146552.41772863956</v>
      </c>
      <c r="AC1441" s="268"/>
      <c r="AD1441" s="268">
        <v>1743759.9876013089</v>
      </c>
      <c r="AE1441" s="268">
        <v>815594.67531994032</v>
      </c>
      <c r="AF1441" s="251"/>
      <c r="AG1441" s="115"/>
      <c r="AH1441" s="116"/>
      <c r="AK1441" s="115"/>
    </row>
    <row r="1442" spans="2:37" s="114" customFormat="1">
      <c r="B1442" s="223">
        <v>41486</v>
      </c>
      <c r="C1442" s="223">
        <v>41486</v>
      </c>
      <c r="D1442" s="223">
        <v>41486</v>
      </c>
      <c r="E1442" s="224" t="s">
        <v>1298</v>
      </c>
      <c r="F1442" s="224" t="s">
        <v>1054</v>
      </c>
      <c r="G1442" s="224" t="s">
        <v>505</v>
      </c>
      <c r="H1442" s="213">
        <v>143525686</v>
      </c>
      <c r="I1442" s="214">
        <v>99</v>
      </c>
      <c r="J1442" s="215" t="s">
        <v>107</v>
      </c>
      <c r="K1442" s="216" t="s">
        <v>1331</v>
      </c>
      <c r="L1442" s="217">
        <v>35160</v>
      </c>
      <c r="M1442" s="217">
        <v>41486</v>
      </c>
      <c r="N1442" s="218">
        <v>208</v>
      </c>
      <c r="O1442" s="218">
        <v>207</v>
      </c>
      <c r="P1442" s="218">
        <v>208</v>
      </c>
      <c r="Q1442" s="218">
        <v>207</v>
      </c>
      <c r="R1442" s="219">
        <v>207</v>
      </c>
      <c r="S1442" s="365">
        <v>135266</v>
      </c>
      <c r="T1442" s="220">
        <v>0.03</v>
      </c>
      <c r="U1442" s="221">
        <v>8.6499999999999994E-2</v>
      </c>
      <c r="V1442" s="256">
        <v>834.78252266700792</v>
      </c>
      <c r="W1442" s="268">
        <v>89811.057672940937</v>
      </c>
      <c r="X1442" s="268">
        <v>45454.942327059063</v>
      </c>
      <c r="Y1442" s="268">
        <v>83817.732716043116</v>
      </c>
      <c r="Z1442" s="268">
        <v>38366.682962810795</v>
      </c>
      <c r="AA1442" s="268">
        <v>45451.049753232321</v>
      </c>
      <c r="AB1442" s="268">
        <v>41268.30290219836</v>
      </c>
      <c r="AC1442" s="268"/>
      <c r="AD1442" s="268">
        <v>83823.70704179586</v>
      </c>
      <c r="AE1442" s="268">
        <v>38368.764714737656</v>
      </c>
      <c r="AF1442" s="251"/>
      <c r="AG1442" s="115"/>
      <c r="AH1442" s="116"/>
      <c r="AK1442" s="115"/>
    </row>
    <row r="1443" spans="2:37" s="114" customFormat="1">
      <c r="B1443" s="223">
        <v>41417</v>
      </c>
      <c r="C1443" s="223">
        <v>41417</v>
      </c>
      <c r="D1443" s="223">
        <v>41486</v>
      </c>
      <c r="E1443" s="224" t="s">
        <v>1299</v>
      </c>
      <c r="F1443" s="224" t="s">
        <v>1054</v>
      </c>
      <c r="G1443" s="224" t="s">
        <v>505</v>
      </c>
      <c r="H1443" s="213">
        <v>143990346</v>
      </c>
      <c r="I1443" s="214">
        <v>98</v>
      </c>
      <c r="J1443" s="215" t="s">
        <v>99</v>
      </c>
      <c r="K1443" s="216" t="s">
        <v>1333</v>
      </c>
      <c r="L1443" s="217">
        <v>40332</v>
      </c>
      <c r="M1443" s="217">
        <v>41417</v>
      </c>
      <c r="N1443" s="218">
        <v>36</v>
      </c>
      <c r="O1443" s="218">
        <v>37</v>
      </c>
      <c r="P1443" s="218">
        <v>36</v>
      </c>
      <c r="Q1443" s="218">
        <v>36</v>
      </c>
      <c r="R1443" s="219">
        <v>37</v>
      </c>
      <c r="S1443" s="365">
        <v>146576</v>
      </c>
      <c r="T1443" s="220">
        <v>0.05</v>
      </c>
      <c r="U1443" s="221">
        <v>0.104</v>
      </c>
      <c r="V1443" s="256">
        <v>4393.0142140134467</v>
      </c>
      <c r="W1443" s="268">
        <v>135355.78938073511</v>
      </c>
      <c r="X1443" s="268">
        <v>11220.210619264893</v>
      </c>
      <c r="Y1443" s="268">
        <v>22792.722323747643</v>
      </c>
      <c r="Z1443" s="268">
        <v>11572.511704484088</v>
      </c>
      <c r="AA1443" s="268">
        <v>11220.210619263555</v>
      </c>
      <c r="AB1443" s="268">
        <v>1820.8236531263206</v>
      </c>
      <c r="AC1443" s="268"/>
      <c r="AD1443" s="268">
        <v>22792.722323747643</v>
      </c>
      <c r="AE1443" s="268">
        <v>11572.511704484088</v>
      </c>
      <c r="AF1443" s="251"/>
      <c r="AG1443" s="115"/>
      <c r="AH1443" s="116"/>
      <c r="AK1443" s="115"/>
    </row>
    <row r="1444" spans="2:37" s="114" customFormat="1">
      <c r="B1444" s="223">
        <v>41486</v>
      </c>
      <c r="C1444" s="223">
        <v>41486</v>
      </c>
      <c r="D1444" s="223">
        <v>41486</v>
      </c>
      <c r="E1444" s="224" t="s">
        <v>1300</v>
      </c>
      <c r="F1444" s="224" t="s">
        <v>1053</v>
      </c>
      <c r="G1444" s="224" t="s">
        <v>505</v>
      </c>
      <c r="H1444" s="213">
        <v>143991148</v>
      </c>
      <c r="I1444" s="214">
        <v>98</v>
      </c>
      <c r="J1444" s="215" t="s">
        <v>869</v>
      </c>
      <c r="K1444" s="216" t="s">
        <v>1333</v>
      </c>
      <c r="L1444" s="217">
        <v>40255</v>
      </c>
      <c r="M1444" s="217">
        <v>41721</v>
      </c>
      <c r="N1444" s="218">
        <v>48</v>
      </c>
      <c r="O1444" s="218">
        <v>39</v>
      </c>
      <c r="P1444" s="218">
        <v>48</v>
      </c>
      <c r="Q1444" s="218">
        <v>39</v>
      </c>
      <c r="R1444" s="219">
        <v>39</v>
      </c>
      <c r="S1444" s="365">
        <v>35063</v>
      </c>
      <c r="T1444" s="220">
        <v>0.05</v>
      </c>
      <c r="U1444" s="221">
        <v>0.104</v>
      </c>
      <c r="V1444" s="256">
        <v>807.47612046757899</v>
      </c>
      <c r="W1444" s="268">
        <v>31597.439267005382</v>
      </c>
      <c r="X1444" s="268">
        <v>3465.5607329946179</v>
      </c>
      <c r="Y1444" s="268">
        <v>6856.2517053946394</v>
      </c>
      <c r="Z1444" s="268">
        <v>3546.736489171526</v>
      </c>
      <c r="AA1444" s="268">
        <v>3309.5152162231134</v>
      </c>
      <c r="AB1444" s="268">
        <v>592.7932832753952</v>
      </c>
      <c r="AC1444" s="268"/>
      <c r="AD1444" s="268">
        <v>7161.4145154380822</v>
      </c>
      <c r="AE1444" s="268">
        <v>3695.8537824437881</v>
      </c>
      <c r="AF1444" s="251"/>
      <c r="AG1444" s="115"/>
      <c r="AH1444" s="116"/>
      <c r="AK1444" s="115"/>
    </row>
    <row r="1445" spans="2:37" s="114" customFormat="1">
      <c r="B1445" s="223">
        <v>41486</v>
      </c>
      <c r="C1445" s="223">
        <v>41486</v>
      </c>
      <c r="D1445" s="223">
        <v>41486</v>
      </c>
      <c r="E1445" s="224" t="s">
        <v>1301</v>
      </c>
      <c r="F1445" s="224" t="s">
        <v>1053</v>
      </c>
      <c r="G1445" s="224" t="s">
        <v>505</v>
      </c>
      <c r="H1445" s="213">
        <v>143991695</v>
      </c>
      <c r="I1445" s="214">
        <v>98</v>
      </c>
      <c r="J1445" s="215" t="s">
        <v>1383</v>
      </c>
      <c r="K1445" s="216" t="s">
        <v>1333</v>
      </c>
      <c r="L1445" s="217">
        <v>40445</v>
      </c>
      <c r="M1445" s="217">
        <v>42278</v>
      </c>
      <c r="N1445" s="218">
        <v>60</v>
      </c>
      <c r="O1445" s="218">
        <v>33</v>
      </c>
      <c r="P1445" s="218">
        <v>60</v>
      </c>
      <c r="Q1445" s="218">
        <v>33</v>
      </c>
      <c r="R1445" s="219">
        <v>33</v>
      </c>
      <c r="S1445" s="365">
        <v>152852</v>
      </c>
      <c r="T1445" s="220">
        <v>0.05</v>
      </c>
      <c r="U1445" s="221">
        <v>0.104</v>
      </c>
      <c r="V1445" s="256">
        <v>2884.5058049543595</v>
      </c>
      <c r="W1445" s="268">
        <v>134510.9390656038</v>
      </c>
      <c r="X1445" s="268">
        <v>18341.060934396199</v>
      </c>
      <c r="Y1445" s="268">
        <v>29852.621863344713</v>
      </c>
      <c r="Z1445" s="268">
        <v>15852.66368762184</v>
      </c>
      <c r="AA1445" s="268">
        <v>13999.958175722873</v>
      </c>
      <c r="AB1445" s="268">
        <v>2654.627240504713</v>
      </c>
      <c r="AC1445" s="268"/>
      <c r="AD1445" s="268">
        <v>38559.409231656493</v>
      </c>
      <c r="AE1445" s="268">
        <v>20218.348297261575</v>
      </c>
      <c r="AF1445" s="251"/>
      <c r="AG1445" s="115"/>
      <c r="AH1445" s="116"/>
      <c r="AK1445" s="115"/>
    </row>
    <row r="1446" spans="2:37" s="114" customFormat="1">
      <c r="B1446" s="223">
        <v>41486</v>
      </c>
      <c r="C1446" s="223">
        <v>41486</v>
      </c>
      <c r="D1446" s="223">
        <v>41486</v>
      </c>
      <c r="E1446" s="224" t="s">
        <v>1302</v>
      </c>
      <c r="F1446" s="224" t="s">
        <v>1053</v>
      </c>
      <c r="G1446" s="224" t="s">
        <v>505</v>
      </c>
      <c r="H1446" s="213">
        <v>143991857</v>
      </c>
      <c r="I1446" s="214">
        <v>98</v>
      </c>
      <c r="J1446" s="215" t="s">
        <v>1390</v>
      </c>
      <c r="K1446" s="216" t="s">
        <v>1333</v>
      </c>
      <c r="L1446" s="217">
        <v>40347</v>
      </c>
      <c r="M1446" s="217">
        <v>42186</v>
      </c>
      <c r="N1446" s="218">
        <v>60</v>
      </c>
      <c r="O1446" s="218">
        <v>36</v>
      </c>
      <c r="P1446" s="218">
        <v>60</v>
      </c>
      <c r="Q1446" s="218">
        <v>36</v>
      </c>
      <c r="R1446" s="219">
        <v>36</v>
      </c>
      <c r="S1446" s="365">
        <v>243717</v>
      </c>
      <c r="T1446" s="220">
        <v>0.05</v>
      </c>
      <c r="U1446" s="221">
        <v>0.104</v>
      </c>
      <c r="V1446" s="256">
        <v>4599.2404500174134</v>
      </c>
      <c r="W1446" s="268">
        <v>214472.83997757154</v>
      </c>
      <c r="X1446" s="268">
        <v>29244.160022428463</v>
      </c>
      <c r="Y1446" s="268">
        <v>50371.64597923019</v>
      </c>
      <c r="Z1446" s="268">
        <v>26690.275707696273</v>
      </c>
      <c r="AA1446" s="268">
        <v>23681.370271533917</v>
      </c>
      <c r="AB1446" s="268">
        <v>4617.4989509097577</v>
      </c>
      <c r="AC1446" s="268"/>
      <c r="AD1446" s="268">
        <v>61481.587023471249</v>
      </c>
      <c r="AE1446" s="268">
        <v>32237.427001044765</v>
      </c>
      <c r="AF1446" s="251"/>
      <c r="AG1446" s="115"/>
      <c r="AH1446" s="116"/>
      <c r="AK1446" s="115"/>
    </row>
    <row r="1447" spans="2:37" s="114" customFormat="1">
      <c r="B1447" s="223">
        <v>41486</v>
      </c>
      <c r="C1447" s="223">
        <v>41486</v>
      </c>
      <c r="D1447" s="223">
        <v>41486</v>
      </c>
      <c r="E1447" s="224" t="s">
        <v>1302</v>
      </c>
      <c r="F1447" s="224" t="s">
        <v>1053</v>
      </c>
      <c r="G1447" s="224" t="s">
        <v>505</v>
      </c>
      <c r="H1447" s="213">
        <v>143993299</v>
      </c>
      <c r="I1447" s="214">
        <v>98</v>
      </c>
      <c r="J1447" s="215" t="s">
        <v>1390</v>
      </c>
      <c r="K1447" s="216" t="s">
        <v>1332</v>
      </c>
      <c r="L1447" s="217">
        <v>40543</v>
      </c>
      <c r="M1447" s="217">
        <v>42361</v>
      </c>
      <c r="N1447" s="218">
        <v>60</v>
      </c>
      <c r="O1447" s="218">
        <v>30</v>
      </c>
      <c r="P1447" s="218">
        <v>60</v>
      </c>
      <c r="Q1447" s="218">
        <v>30</v>
      </c>
      <c r="R1447" s="219">
        <v>30</v>
      </c>
      <c r="S1447" s="365">
        <v>21070</v>
      </c>
      <c r="T1447" s="220">
        <v>0.05</v>
      </c>
      <c r="U1447" s="221">
        <v>9.4E-2</v>
      </c>
      <c r="V1447" s="256">
        <v>397.6168928793104</v>
      </c>
      <c r="W1447" s="268">
        <v>18976.585894522334</v>
      </c>
      <c r="X1447" s="268">
        <v>2093.4141054776665</v>
      </c>
      <c r="Y1447" s="268">
        <v>3545.7009676107791</v>
      </c>
      <c r="Z1447" s="268">
        <v>2049.7256557259261</v>
      </c>
      <c r="AA1447" s="268">
        <v>1495.975311884853</v>
      </c>
      <c r="AB1447" s="268">
        <v>275.44922440495611</v>
      </c>
      <c r="AC1447" s="268"/>
      <c r="AD1447" s="268">
        <v>4880.4276782363777</v>
      </c>
      <c r="AE1447" s="268">
        <v>2787.0135727586239</v>
      </c>
      <c r="AF1447" s="251"/>
      <c r="AG1447" s="115"/>
      <c r="AH1447" s="116"/>
      <c r="AK1447" s="115"/>
    </row>
    <row r="1448" spans="2:37" s="114" customFormat="1">
      <c r="B1448" s="223">
        <v>41486</v>
      </c>
      <c r="C1448" s="223">
        <v>41486</v>
      </c>
      <c r="D1448" s="223">
        <v>41486</v>
      </c>
      <c r="E1448" s="224" t="s">
        <v>1303</v>
      </c>
      <c r="F1448" s="224" t="s">
        <v>1053</v>
      </c>
      <c r="G1448" s="224" t="s">
        <v>505</v>
      </c>
      <c r="H1448" s="213">
        <v>143995720</v>
      </c>
      <c r="I1448" s="214">
        <v>98</v>
      </c>
      <c r="J1448" s="215" t="s">
        <v>1155</v>
      </c>
      <c r="K1448" s="216" t="s">
        <v>1337</v>
      </c>
      <c r="L1448" s="217">
        <v>40715</v>
      </c>
      <c r="M1448" s="217">
        <v>42552</v>
      </c>
      <c r="N1448" s="218">
        <v>60</v>
      </c>
      <c r="O1448" s="218">
        <v>24</v>
      </c>
      <c r="P1448" s="218">
        <v>60</v>
      </c>
      <c r="Q1448" s="218">
        <v>24</v>
      </c>
      <c r="R1448" s="219">
        <v>24</v>
      </c>
      <c r="S1448" s="365">
        <v>183371</v>
      </c>
      <c r="T1448" s="220">
        <v>0.05</v>
      </c>
      <c r="U1448" s="221">
        <v>9.9000000000000005E-2</v>
      </c>
      <c r="V1448" s="256">
        <v>3460.4369845359288</v>
      </c>
      <c r="W1448" s="268">
        <v>163244.5296448289</v>
      </c>
      <c r="X1448" s="268">
        <v>20126.470355171099</v>
      </c>
      <c r="Y1448" s="268">
        <v>27205.376353231448</v>
      </c>
      <c r="Z1448" s="268">
        <v>15139.39436609688</v>
      </c>
      <c r="AA1448" s="268">
        <v>12065.981987134568</v>
      </c>
      <c r="AB1448" s="268">
        <v>2118.5758268601157</v>
      </c>
      <c r="AC1448" s="268"/>
      <c r="AD1448" s="268">
        <v>44381.689427329227</v>
      </c>
      <c r="AE1448" s="268">
        <v>24255.219072155713</v>
      </c>
      <c r="AF1448" s="251"/>
      <c r="AG1448" s="115"/>
      <c r="AH1448" s="116"/>
      <c r="AK1448" s="115"/>
    </row>
    <row r="1449" spans="2:37" s="114" customFormat="1">
      <c r="B1449" s="223">
        <v>41486</v>
      </c>
      <c r="C1449" s="223">
        <v>41486</v>
      </c>
      <c r="D1449" s="223">
        <v>41486</v>
      </c>
      <c r="E1449" s="224" t="s">
        <v>1304</v>
      </c>
      <c r="F1449" s="224" t="s">
        <v>1053</v>
      </c>
      <c r="G1449" s="224" t="s">
        <v>505</v>
      </c>
      <c r="H1449" s="213">
        <v>143998835</v>
      </c>
      <c r="I1449" s="214">
        <v>99</v>
      </c>
      <c r="J1449" s="215" t="s">
        <v>291</v>
      </c>
      <c r="K1449" s="216" t="s">
        <v>1335</v>
      </c>
      <c r="L1449" s="217">
        <v>40763</v>
      </c>
      <c r="M1449" s="217">
        <v>51714</v>
      </c>
      <c r="N1449" s="218">
        <v>360</v>
      </c>
      <c r="O1449" s="218">
        <v>23</v>
      </c>
      <c r="P1449" s="218">
        <v>228</v>
      </c>
      <c r="Q1449" s="218">
        <v>23</v>
      </c>
      <c r="R1449" s="219">
        <v>23</v>
      </c>
      <c r="S1449" s="365">
        <v>3300016</v>
      </c>
      <c r="T1449" s="220">
        <v>0.03</v>
      </c>
      <c r="U1449" s="221">
        <v>8.1500000000000003E-2</v>
      </c>
      <c r="V1449" s="256">
        <v>19006.149021708534</v>
      </c>
      <c r="W1449" s="268">
        <v>2200472.0361552085</v>
      </c>
      <c r="X1449" s="268">
        <v>1099543.9638447915</v>
      </c>
      <c r="Y1449" s="268">
        <v>336410.28128953732</v>
      </c>
      <c r="Z1449" s="268">
        <v>182827.12190885076</v>
      </c>
      <c r="AA1449" s="268">
        <v>153583.15938068656</v>
      </c>
      <c r="AB1449" s="268">
        <v>110918.90863346581</v>
      </c>
      <c r="AC1449" s="268"/>
      <c r="AD1449" s="268">
        <v>2132929.9407943664</v>
      </c>
      <c r="AE1449" s="268">
        <v>1033385.9769495456</v>
      </c>
      <c r="AF1449" s="251"/>
      <c r="AG1449" s="115"/>
      <c r="AH1449" s="116"/>
      <c r="AK1449" s="115"/>
    </row>
    <row r="1450" spans="2:37" s="114" customFormat="1">
      <c r="B1450" s="223">
        <v>41486</v>
      </c>
      <c r="C1450" s="223">
        <v>41486</v>
      </c>
      <c r="D1450" s="223">
        <v>41486</v>
      </c>
      <c r="E1450" s="224" t="s">
        <v>1305</v>
      </c>
      <c r="F1450" s="224" t="s">
        <v>1053</v>
      </c>
      <c r="G1450" s="224" t="s">
        <v>505</v>
      </c>
      <c r="H1450" s="213">
        <v>143996158</v>
      </c>
      <c r="I1450" s="214">
        <v>98</v>
      </c>
      <c r="J1450" s="215" t="s">
        <v>72</v>
      </c>
      <c r="K1450" s="216" t="s">
        <v>1337</v>
      </c>
      <c r="L1450" s="217">
        <v>40794</v>
      </c>
      <c r="M1450" s="217">
        <v>42614</v>
      </c>
      <c r="N1450" s="218">
        <v>60</v>
      </c>
      <c r="O1450" s="218">
        <v>22</v>
      </c>
      <c r="P1450" s="218">
        <v>60</v>
      </c>
      <c r="Q1450" s="218">
        <v>22</v>
      </c>
      <c r="R1450" s="219">
        <v>22</v>
      </c>
      <c r="S1450" s="365">
        <v>234625</v>
      </c>
      <c r="T1450" s="220">
        <v>0.05</v>
      </c>
      <c r="U1450" s="221">
        <v>9.9000000000000005E-2</v>
      </c>
      <c r="V1450" s="256">
        <v>4427.6631937260654</v>
      </c>
      <c r="W1450" s="268">
        <v>208872.98301213374</v>
      </c>
      <c r="X1450" s="268">
        <v>25752.016987866256</v>
      </c>
      <c r="Y1450" s="268">
        <v>32461.501915575536</v>
      </c>
      <c r="Z1450" s="268">
        <v>18092.515374831186</v>
      </c>
      <c r="AA1450" s="268">
        <v>14368.98654074435</v>
      </c>
      <c r="AB1450" s="268">
        <v>2484.8437444432352</v>
      </c>
      <c r="AC1450" s="268"/>
      <c r="AD1450" s="268">
        <v>56786.808611433196</v>
      </c>
      <c r="AE1450" s="268">
        <v>31034.791623563913</v>
      </c>
      <c r="AF1450" s="251"/>
      <c r="AG1450" s="115"/>
      <c r="AH1450" s="116"/>
      <c r="AK1450" s="115"/>
    </row>
    <row r="1451" spans="2:37" s="114" customFormat="1">
      <c r="B1451" s="223">
        <v>41486</v>
      </c>
      <c r="C1451" s="223">
        <v>41486</v>
      </c>
      <c r="D1451" s="223">
        <v>41486</v>
      </c>
      <c r="E1451" s="224" t="s">
        <v>1306</v>
      </c>
      <c r="F1451" s="224" t="s">
        <v>1053</v>
      </c>
      <c r="G1451" s="224" t="s">
        <v>505</v>
      </c>
      <c r="H1451" s="213">
        <v>143989917</v>
      </c>
      <c r="I1451" s="214">
        <v>99</v>
      </c>
      <c r="J1451" s="215" t="s">
        <v>125</v>
      </c>
      <c r="K1451" s="216" t="s">
        <v>1335</v>
      </c>
      <c r="L1451" s="217">
        <v>40802</v>
      </c>
      <c r="M1451" s="217">
        <v>51775</v>
      </c>
      <c r="N1451" s="218">
        <v>361</v>
      </c>
      <c r="O1451" s="218">
        <v>21</v>
      </c>
      <c r="P1451" s="218">
        <v>228</v>
      </c>
      <c r="Q1451" s="218">
        <v>21</v>
      </c>
      <c r="R1451" s="219">
        <v>21</v>
      </c>
      <c r="S1451" s="365">
        <v>2832850</v>
      </c>
      <c r="T1451" s="220">
        <v>0.03</v>
      </c>
      <c r="U1451" s="221">
        <v>8.1500000000000003E-2</v>
      </c>
      <c r="V1451" s="256">
        <v>16315.547941630288</v>
      </c>
      <c r="W1451" s="268">
        <v>1888962.7224905221</v>
      </c>
      <c r="X1451" s="268">
        <v>943887.27750947792</v>
      </c>
      <c r="Y1451" s="268">
        <v>264220.33930152078</v>
      </c>
      <c r="Z1451" s="268">
        <v>143799.45426944207</v>
      </c>
      <c r="AA1451" s="268">
        <v>120420.88503207872</v>
      </c>
      <c r="AB1451" s="268">
        <v>86936.98608639928</v>
      </c>
      <c r="AC1451" s="268"/>
      <c r="AD1451" s="268">
        <v>1830982.2082012095</v>
      </c>
      <c r="AE1451" s="268">
        <v>887094.93069170555</v>
      </c>
      <c r="AF1451" s="251"/>
      <c r="AG1451" s="115"/>
      <c r="AH1451" s="116"/>
      <c r="AK1451" s="115"/>
    </row>
    <row r="1452" spans="2:37" s="114" customFormat="1">
      <c r="B1452" s="223">
        <v>41486</v>
      </c>
      <c r="C1452" s="223">
        <v>41486</v>
      </c>
      <c r="D1452" s="223">
        <v>41486</v>
      </c>
      <c r="E1452" s="224" t="s">
        <v>1307</v>
      </c>
      <c r="F1452" s="224" t="s">
        <v>1053</v>
      </c>
      <c r="G1452" s="224" t="s">
        <v>505</v>
      </c>
      <c r="H1452" s="213">
        <v>143989534</v>
      </c>
      <c r="I1452" s="214">
        <v>99</v>
      </c>
      <c r="J1452" s="215" t="s">
        <v>128</v>
      </c>
      <c r="K1452" s="216" t="s">
        <v>1335</v>
      </c>
      <c r="L1452" s="217">
        <v>40792</v>
      </c>
      <c r="M1452" s="217">
        <v>51745</v>
      </c>
      <c r="N1452" s="218">
        <v>360</v>
      </c>
      <c r="O1452" s="218">
        <v>22</v>
      </c>
      <c r="P1452" s="218">
        <v>228</v>
      </c>
      <c r="Q1452" s="218">
        <v>22</v>
      </c>
      <c r="R1452" s="219">
        <v>22</v>
      </c>
      <c r="S1452" s="365">
        <v>825182</v>
      </c>
      <c r="T1452" s="220">
        <v>0.03</v>
      </c>
      <c r="U1452" s="221">
        <v>8.1500000000000003E-2</v>
      </c>
      <c r="V1452" s="256">
        <v>4752.5624306159398</v>
      </c>
      <c r="W1452" s="268">
        <v>550236.7005913388</v>
      </c>
      <c r="X1452" s="268">
        <v>274945.2994086612</v>
      </c>
      <c r="Y1452" s="268">
        <v>80546.757054423433</v>
      </c>
      <c r="Z1452" s="268">
        <v>43805.564037141667</v>
      </c>
      <c r="AA1452" s="268">
        <v>36741.193017281767</v>
      </c>
      <c r="AB1452" s="268">
        <v>26529.809592063801</v>
      </c>
      <c r="AC1452" s="268"/>
      <c r="AD1452" s="268">
        <v>533347.53358910326</v>
      </c>
      <c r="AE1452" s="268">
        <v>258402.23418043437</v>
      </c>
      <c r="AF1452" s="251"/>
      <c r="AG1452" s="115"/>
      <c r="AH1452" s="116"/>
      <c r="AK1452" s="115"/>
    </row>
    <row r="1453" spans="2:37" s="114" customFormat="1">
      <c r="B1453" s="223">
        <v>41486</v>
      </c>
      <c r="C1453" s="223">
        <v>41486</v>
      </c>
      <c r="D1453" s="223">
        <v>41486</v>
      </c>
      <c r="E1453" s="224" t="s">
        <v>1308</v>
      </c>
      <c r="F1453" s="224" t="s">
        <v>1053</v>
      </c>
      <c r="G1453" s="224" t="s">
        <v>505</v>
      </c>
      <c r="H1453" s="213">
        <v>143152170</v>
      </c>
      <c r="I1453" s="214">
        <v>99</v>
      </c>
      <c r="J1453" s="215" t="s">
        <v>1716</v>
      </c>
      <c r="K1453" s="216" t="s">
        <v>1335</v>
      </c>
      <c r="L1453" s="217">
        <v>40935</v>
      </c>
      <c r="M1453" s="217">
        <v>46388</v>
      </c>
      <c r="N1453" s="218">
        <v>179</v>
      </c>
      <c r="O1453" s="218">
        <v>17</v>
      </c>
      <c r="P1453" s="218">
        <v>179</v>
      </c>
      <c r="Q1453" s="218">
        <v>17</v>
      </c>
      <c r="R1453" s="219">
        <v>17</v>
      </c>
      <c r="S1453" s="365">
        <v>800050</v>
      </c>
      <c r="T1453" s="220">
        <v>0.03</v>
      </c>
      <c r="U1453" s="221">
        <v>8.1500000000000003E-2</v>
      </c>
      <c r="V1453" s="256">
        <v>5549.4482632285708</v>
      </c>
      <c r="W1453" s="268">
        <v>573829.86513993493</v>
      </c>
      <c r="X1453" s="268">
        <v>226220.13486006507</v>
      </c>
      <c r="Y1453" s="268">
        <v>64674.292977124889</v>
      </c>
      <c r="Z1453" s="268">
        <v>32780.137613930136</v>
      </c>
      <c r="AA1453" s="268">
        <v>31894.155363194754</v>
      </c>
      <c r="AB1453" s="268">
        <v>16867.290757110113</v>
      </c>
      <c r="AC1453" s="268"/>
      <c r="AD1453" s="268">
        <v>419521.37397798791</v>
      </c>
      <c r="AE1453" s="268">
        <v>193301.23911791423</v>
      </c>
      <c r="AF1453" s="251"/>
      <c r="AG1453" s="115"/>
      <c r="AH1453" s="116"/>
      <c r="AK1453" s="115"/>
    </row>
    <row r="1454" spans="2:37" s="114" customFormat="1">
      <c r="B1454" s="223">
        <v>41486</v>
      </c>
      <c r="C1454" s="223">
        <v>41486</v>
      </c>
      <c r="D1454" s="223">
        <v>41486</v>
      </c>
      <c r="E1454" s="224" t="s">
        <v>1308</v>
      </c>
      <c r="F1454" s="224" t="s">
        <v>1053</v>
      </c>
      <c r="G1454" s="224" t="s">
        <v>505</v>
      </c>
      <c r="H1454" s="213">
        <v>143997464</v>
      </c>
      <c r="I1454" s="214">
        <v>98</v>
      </c>
      <c r="J1454" s="215" t="s">
        <v>1518</v>
      </c>
      <c r="K1454" s="216" t="s">
        <v>1337</v>
      </c>
      <c r="L1454" s="217">
        <v>40990</v>
      </c>
      <c r="M1454" s="217">
        <v>42826</v>
      </c>
      <c r="N1454" s="218">
        <v>60</v>
      </c>
      <c r="O1454" s="218">
        <v>15</v>
      </c>
      <c r="P1454" s="218">
        <v>60</v>
      </c>
      <c r="Q1454" s="218">
        <v>15</v>
      </c>
      <c r="R1454" s="219">
        <v>15</v>
      </c>
      <c r="S1454" s="365">
        <v>229278</v>
      </c>
      <c r="T1454" s="220">
        <v>0.05</v>
      </c>
      <c r="U1454" s="221">
        <v>9.9000000000000005E-2</v>
      </c>
      <c r="V1454" s="256">
        <v>4326.7587074315397</v>
      </c>
      <c r="W1454" s="268">
        <v>204112.86009187432</v>
      </c>
      <c r="X1454" s="268">
        <v>25165.139908125682</v>
      </c>
      <c r="Y1454" s="268">
        <v>22885.709854671164</v>
      </c>
      <c r="Z1454" s="268">
        <v>12827.904795283575</v>
      </c>
      <c r="AA1454" s="268">
        <v>10057.805059387589</v>
      </c>
      <c r="AB1454" s="268">
        <v>1655.6013097451107</v>
      </c>
      <c r="AC1454" s="268"/>
      <c r="AD1454" s="268">
        <v>55492.662354021042</v>
      </c>
      <c r="AE1454" s="268">
        <v>30327.522445892391</v>
      </c>
      <c r="AF1454" s="251"/>
      <c r="AG1454" s="115"/>
      <c r="AH1454" s="116"/>
      <c r="AK1454" s="115"/>
    </row>
    <row r="1455" spans="2:37" s="114" customFormat="1">
      <c r="B1455" s="223">
        <v>41486</v>
      </c>
      <c r="C1455" s="223">
        <v>41486</v>
      </c>
      <c r="D1455" s="223">
        <v>41486</v>
      </c>
      <c r="E1455" s="224" t="s">
        <v>1297</v>
      </c>
      <c r="F1455" s="224" t="s">
        <v>1053</v>
      </c>
      <c r="G1455" s="224" t="s">
        <v>505</v>
      </c>
      <c r="H1455" s="213">
        <v>143998711</v>
      </c>
      <c r="I1455" s="214">
        <v>99</v>
      </c>
      <c r="J1455" s="215" t="s">
        <v>475</v>
      </c>
      <c r="K1455" s="216" t="s">
        <v>1336</v>
      </c>
      <c r="L1455" s="217">
        <v>40997</v>
      </c>
      <c r="M1455" s="217">
        <v>51957</v>
      </c>
      <c r="N1455" s="218">
        <v>360</v>
      </c>
      <c r="O1455" s="218">
        <v>15</v>
      </c>
      <c r="P1455" s="218">
        <v>228</v>
      </c>
      <c r="Q1455" s="218">
        <v>15</v>
      </c>
      <c r="R1455" s="219">
        <v>15</v>
      </c>
      <c r="S1455" s="365">
        <v>400823</v>
      </c>
      <c r="T1455" s="220">
        <v>0.03</v>
      </c>
      <c r="U1455" s="221">
        <v>7.6499999999999999E-2</v>
      </c>
      <c r="V1455" s="256">
        <v>2308.5044646232864</v>
      </c>
      <c r="W1455" s="268">
        <v>277081.51206306129</v>
      </c>
      <c r="X1455" s="268">
        <v>123741.48793693871</v>
      </c>
      <c r="Y1455" s="268">
        <v>26122.825976831693</v>
      </c>
      <c r="Z1455" s="268">
        <v>14684.176945273608</v>
      </c>
      <c r="AA1455" s="268">
        <v>11438.649031558085</v>
      </c>
      <c r="AB1455" s="268">
        <v>8140.8873642722829</v>
      </c>
      <c r="AC1455" s="268"/>
      <c r="AD1455" s="268">
        <v>249257.50587104895</v>
      </c>
      <c r="AE1455" s="268">
        <v>125516.01793410938</v>
      </c>
      <c r="AF1455" s="251"/>
      <c r="AG1455" s="115"/>
      <c r="AH1455" s="116"/>
      <c r="AK1455" s="115"/>
    </row>
    <row r="1456" spans="2:37" s="114" customFormat="1">
      <c r="B1456" s="223">
        <v>41486</v>
      </c>
      <c r="C1456" s="223">
        <v>41486</v>
      </c>
      <c r="D1456" s="223">
        <v>41486</v>
      </c>
      <c r="E1456" s="224" t="s">
        <v>1302</v>
      </c>
      <c r="F1456" s="224" t="s">
        <v>1053</v>
      </c>
      <c r="G1456" s="224" t="s">
        <v>505</v>
      </c>
      <c r="H1456" s="213">
        <v>143998886</v>
      </c>
      <c r="I1456" s="214">
        <v>98</v>
      </c>
      <c r="J1456" s="215" t="s">
        <v>1390</v>
      </c>
      <c r="K1456" s="216" t="s">
        <v>1338</v>
      </c>
      <c r="L1456" s="217">
        <v>41078</v>
      </c>
      <c r="M1456" s="217">
        <v>42917</v>
      </c>
      <c r="N1456" s="218">
        <v>60</v>
      </c>
      <c r="O1456" s="218">
        <v>12</v>
      </c>
      <c r="P1456" s="218">
        <v>60</v>
      </c>
      <c r="Q1456" s="218">
        <v>12</v>
      </c>
      <c r="R1456" s="219">
        <v>12</v>
      </c>
      <c r="S1456" s="365">
        <v>63170</v>
      </c>
      <c r="T1456" s="220">
        <v>0.05</v>
      </c>
      <c r="U1456" s="221">
        <v>9.4E-2</v>
      </c>
      <c r="V1456" s="256">
        <v>1192.0958292921707</v>
      </c>
      <c r="W1456" s="268">
        <v>56893.731891645737</v>
      </c>
      <c r="X1456" s="268">
        <v>6276.2681083542629</v>
      </c>
      <c r="Y1456" s="268">
        <v>4951.8511767629534</v>
      </c>
      <c r="Z1456" s="268">
        <v>2899.4746206584769</v>
      </c>
      <c r="AA1456" s="268">
        <v>2052.3765561044765</v>
      </c>
      <c r="AB1456" s="268">
        <v>330.32990043969806</v>
      </c>
      <c r="AC1456" s="268"/>
      <c r="AD1456" s="268">
        <v>14632.017865884758</v>
      </c>
      <c r="AE1456" s="268">
        <v>8355.7497575302405</v>
      </c>
      <c r="AF1456" s="251"/>
      <c r="AG1456" s="115"/>
      <c r="AH1456" s="116"/>
      <c r="AK1456" s="115"/>
    </row>
    <row r="1457" spans="2:37" s="114" customFormat="1">
      <c r="B1457" s="223">
        <v>41486</v>
      </c>
      <c r="C1457" s="223">
        <v>41486</v>
      </c>
      <c r="D1457" s="223">
        <v>41486</v>
      </c>
      <c r="E1457" s="224" t="s">
        <v>1309</v>
      </c>
      <c r="F1457" s="224" t="s">
        <v>1053</v>
      </c>
      <c r="G1457" s="224" t="s">
        <v>505</v>
      </c>
      <c r="H1457" s="213">
        <v>143335534</v>
      </c>
      <c r="I1457" s="214">
        <v>99</v>
      </c>
      <c r="J1457" s="215" t="s">
        <v>1241</v>
      </c>
      <c r="K1457" s="216" t="s">
        <v>1336</v>
      </c>
      <c r="L1457" s="217">
        <v>41113</v>
      </c>
      <c r="M1457" s="217">
        <v>52079</v>
      </c>
      <c r="N1457" s="218">
        <v>361</v>
      </c>
      <c r="O1457" s="218">
        <v>11</v>
      </c>
      <c r="P1457" s="218">
        <v>228</v>
      </c>
      <c r="Q1457" s="218">
        <v>11</v>
      </c>
      <c r="R1457" s="219">
        <v>11</v>
      </c>
      <c r="S1457" s="365">
        <v>2200846</v>
      </c>
      <c r="T1457" s="220">
        <v>0.03</v>
      </c>
      <c r="U1457" s="221">
        <v>7.6499999999999999E-2</v>
      </c>
      <c r="V1457" s="256">
        <v>12675.577042605593</v>
      </c>
      <c r="W1457" s="268">
        <v>1521404.0549018902</v>
      </c>
      <c r="X1457" s="268">
        <v>679441.94509810978</v>
      </c>
      <c r="Y1457" s="268">
        <v>105624.56263900179</v>
      </c>
      <c r="Z1457" s="268">
        <v>59529.479218463835</v>
      </c>
      <c r="AA1457" s="268">
        <v>46095.083420537951</v>
      </c>
      <c r="AB1457" s="268">
        <v>32780.093842452661</v>
      </c>
      <c r="AC1457" s="268"/>
      <c r="AD1457" s="268">
        <v>1368627.5108121911</v>
      </c>
      <c r="AE1457" s="268">
        <v>689185.56571407523</v>
      </c>
      <c r="AF1457" s="251"/>
      <c r="AG1457" s="115"/>
      <c r="AH1457" s="116"/>
      <c r="AK1457" s="115"/>
    </row>
    <row r="1458" spans="2:37" s="114" customFormat="1">
      <c r="B1458" s="223">
        <v>41486</v>
      </c>
      <c r="C1458" s="223">
        <v>41486</v>
      </c>
      <c r="D1458" s="223">
        <v>41486</v>
      </c>
      <c r="E1458" s="224" t="s">
        <v>1310</v>
      </c>
      <c r="F1458" s="224" t="s">
        <v>1053</v>
      </c>
      <c r="G1458" s="224" t="s">
        <v>505</v>
      </c>
      <c r="H1458" s="213">
        <v>143980405</v>
      </c>
      <c r="I1458" s="214">
        <v>98</v>
      </c>
      <c r="J1458" s="215" t="s">
        <v>200</v>
      </c>
      <c r="K1458" s="216" t="s">
        <v>1338</v>
      </c>
      <c r="L1458" s="217">
        <v>41205</v>
      </c>
      <c r="M1458" s="217">
        <v>43040</v>
      </c>
      <c r="N1458" s="218">
        <v>60</v>
      </c>
      <c r="O1458" s="218">
        <v>8</v>
      </c>
      <c r="P1458" s="218">
        <v>60</v>
      </c>
      <c r="Q1458" s="218">
        <v>8</v>
      </c>
      <c r="R1458" s="219">
        <v>8</v>
      </c>
      <c r="S1458" s="365">
        <v>225511</v>
      </c>
      <c r="T1458" s="220">
        <v>0.05</v>
      </c>
      <c r="U1458" s="221">
        <v>9.4E-2</v>
      </c>
      <c r="V1458" s="256">
        <v>4255.6707702945496</v>
      </c>
      <c r="W1458" s="268">
        <v>203105.30904886688</v>
      </c>
      <c r="X1458" s="268">
        <v>22405.690951133118</v>
      </c>
      <c r="Y1458" s="268">
        <v>12134.233082394494</v>
      </c>
      <c r="Z1458" s="268">
        <v>7126.9210361868572</v>
      </c>
      <c r="AA1458" s="268">
        <v>5007.3120462076367</v>
      </c>
      <c r="AB1458" s="268">
        <v>786.16459477660067</v>
      </c>
      <c r="AC1458" s="268"/>
      <c r="AD1458" s="268">
        <v>52234.937168807053</v>
      </c>
      <c r="AE1458" s="268">
        <v>29829.246217672946</v>
      </c>
      <c r="AF1458" s="251"/>
      <c r="AG1458" s="115"/>
      <c r="AH1458" s="116"/>
      <c r="AK1458" s="115"/>
    </row>
    <row r="1459" spans="2:37" s="114" customFormat="1">
      <c r="B1459" s="223">
        <v>41486</v>
      </c>
      <c r="C1459" s="223">
        <v>41486</v>
      </c>
      <c r="D1459" s="223">
        <v>41486</v>
      </c>
      <c r="E1459" s="224" t="s">
        <v>1311</v>
      </c>
      <c r="F1459" s="224" t="s">
        <v>1053</v>
      </c>
      <c r="G1459" s="224" t="s">
        <v>505</v>
      </c>
      <c r="H1459" s="213">
        <v>141988492</v>
      </c>
      <c r="I1459" s="214">
        <v>98</v>
      </c>
      <c r="J1459" s="215" t="s">
        <v>982</v>
      </c>
      <c r="K1459" s="216" t="s">
        <v>1338</v>
      </c>
      <c r="L1459" s="217">
        <v>41228</v>
      </c>
      <c r="M1459" s="217">
        <v>43040</v>
      </c>
      <c r="N1459" s="218">
        <v>60</v>
      </c>
      <c r="O1459" s="218">
        <v>7</v>
      </c>
      <c r="P1459" s="218">
        <v>60</v>
      </c>
      <c r="Q1459" s="218">
        <v>7</v>
      </c>
      <c r="R1459" s="219">
        <v>7</v>
      </c>
      <c r="S1459" s="365">
        <v>213166</v>
      </c>
      <c r="T1459" s="220">
        <v>0.05</v>
      </c>
      <c r="U1459" s="221">
        <v>9.4E-2</v>
      </c>
      <c r="V1459" s="256">
        <v>4022.705390959235</v>
      </c>
      <c r="W1459" s="268">
        <v>191986.84901716883</v>
      </c>
      <c r="X1459" s="268">
        <v>21179.150982831168</v>
      </c>
      <c r="Y1459" s="268">
        <v>10107.482839910819</v>
      </c>
      <c r="Z1459" s="268">
        <v>5941.1591074349126</v>
      </c>
      <c r="AA1459" s="268">
        <v>4166.3237324759066</v>
      </c>
      <c r="AB1459" s="268">
        <v>650.23709157814994</v>
      </c>
      <c r="AC1459" s="268"/>
      <c r="AD1459" s="268">
        <v>49375.47444038617</v>
      </c>
      <c r="AE1459" s="268">
        <v>28196.323457554099</v>
      </c>
      <c r="AF1459" s="251"/>
      <c r="AG1459" s="115"/>
      <c r="AH1459" s="116"/>
      <c r="AK1459" s="115"/>
    </row>
    <row r="1460" spans="2:37" s="114" customFormat="1">
      <c r="B1460" s="223">
        <v>41486</v>
      </c>
      <c r="C1460" s="223">
        <v>41486</v>
      </c>
      <c r="D1460" s="223">
        <v>41486</v>
      </c>
      <c r="E1460" s="224" t="s">
        <v>1312</v>
      </c>
      <c r="F1460" s="224" t="s">
        <v>1053</v>
      </c>
      <c r="G1460" s="224" t="s">
        <v>505</v>
      </c>
      <c r="H1460" s="213">
        <v>143999432</v>
      </c>
      <c r="I1460" s="214">
        <v>98</v>
      </c>
      <c r="J1460" s="215" t="s">
        <v>164</v>
      </c>
      <c r="K1460" s="216" t="s">
        <v>1338</v>
      </c>
      <c r="L1460" s="217">
        <v>41270</v>
      </c>
      <c r="M1460" s="217">
        <v>42370</v>
      </c>
      <c r="N1460" s="218">
        <v>36</v>
      </c>
      <c r="O1460" s="218">
        <v>6</v>
      </c>
      <c r="P1460" s="218">
        <v>36</v>
      </c>
      <c r="Q1460" s="218">
        <v>6</v>
      </c>
      <c r="R1460" s="219">
        <v>6</v>
      </c>
      <c r="S1460" s="365">
        <v>226092</v>
      </c>
      <c r="T1460" s="220">
        <v>0.05</v>
      </c>
      <c r="U1460" s="221">
        <v>9.4E-2</v>
      </c>
      <c r="V1460" s="256">
        <v>6776.1800681880277</v>
      </c>
      <c r="W1460" s="268">
        <v>211846.82290409462</v>
      </c>
      <c r="X1460" s="268">
        <v>14245.177095905383</v>
      </c>
      <c r="Y1460" s="268">
        <v>9349.270513918269</v>
      </c>
      <c r="Z1460" s="268">
        <v>5285.63479013693</v>
      </c>
      <c r="AA1460" s="268">
        <v>4063.635723781339</v>
      </c>
      <c r="AB1460" s="268">
        <v>374.87308147119427</v>
      </c>
      <c r="AC1460" s="268"/>
      <c r="AD1460" s="268">
        <v>32095.659550675337</v>
      </c>
      <c r="AE1460" s="268">
        <v>17850.482454768964</v>
      </c>
      <c r="AF1460" s="251"/>
      <c r="AG1460" s="115"/>
      <c r="AH1460" s="116"/>
      <c r="AK1460" s="115"/>
    </row>
    <row r="1461" spans="2:37" s="114" customFormat="1">
      <c r="B1461" s="223">
        <v>41486</v>
      </c>
      <c r="C1461" s="223">
        <v>41486</v>
      </c>
      <c r="D1461" s="223">
        <v>41486</v>
      </c>
      <c r="E1461" s="224" t="s">
        <v>1298</v>
      </c>
      <c r="F1461" s="224" t="s">
        <v>1053</v>
      </c>
      <c r="G1461" s="224" t="s">
        <v>505</v>
      </c>
      <c r="H1461" s="213">
        <v>143999327</v>
      </c>
      <c r="I1461" s="214">
        <v>98</v>
      </c>
      <c r="J1461" s="215" t="s">
        <v>78</v>
      </c>
      <c r="K1461" s="216" t="s">
        <v>1338</v>
      </c>
      <c r="L1461" s="217">
        <v>41267</v>
      </c>
      <c r="M1461" s="217">
        <v>43101</v>
      </c>
      <c r="N1461" s="218">
        <v>60</v>
      </c>
      <c r="O1461" s="218">
        <v>6</v>
      </c>
      <c r="P1461" s="218">
        <v>60</v>
      </c>
      <c r="Q1461" s="218">
        <v>6</v>
      </c>
      <c r="R1461" s="219">
        <v>6</v>
      </c>
      <c r="S1461" s="365">
        <v>216621</v>
      </c>
      <c r="T1461" s="220">
        <v>0.05</v>
      </c>
      <c r="U1461" s="221">
        <v>9.4E-2</v>
      </c>
      <c r="V1461" s="256">
        <v>4087.9055031992925</v>
      </c>
      <c r="W1461" s="268">
        <v>195098.57679436743</v>
      </c>
      <c r="X1461" s="268">
        <v>21522.423205632571</v>
      </c>
      <c r="Y1461" s="268">
        <v>8865.7164428659198</v>
      </c>
      <c r="Z1461" s="268">
        <v>5215.3331495487728</v>
      </c>
      <c r="AA1461" s="268">
        <v>3650.383293317147</v>
      </c>
      <c r="AB1461" s="268">
        <v>566.37955804296246</v>
      </c>
      <c r="AC1461" s="268"/>
      <c r="AD1461" s="268">
        <v>50175.753397591005</v>
      </c>
      <c r="AE1461" s="268">
        <v>28653.330191957561</v>
      </c>
      <c r="AF1461" s="251"/>
      <c r="AG1461" s="115"/>
      <c r="AH1461" s="116"/>
      <c r="AK1461" s="115"/>
    </row>
    <row r="1462" spans="2:37" s="114" customFormat="1">
      <c r="B1462" s="223">
        <v>41486</v>
      </c>
      <c r="C1462" s="223">
        <v>41486</v>
      </c>
      <c r="D1462" s="223">
        <v>41486</v>
      </c>
      <c r="E1462" s="224" t="s">
        <v>1313</v>
      </c>
      <c r="F1462" s="224" t="s">
        <v>1053</v>
      </c>
      <c r="G1462" s="224" t="s">
        <v>505</v>
      </c>
      <c r="H1462" s="213">
        <v>143999610</v>
      </c>
      <c r="I1462" s="214">
        <v>98</v>
      </c>
      <c r="J1462" s="215" t="s">
        <v>169</v>
      </c>
      <c r="K1462" s="216" t="s">
        <v>1338</v>
      </c>
      <c r="L1462" s="217">
        <v>41248</v>
      </c>
      <c r="M1462" s="217">
        <v>42339</v>
      </c>
      <c r="N1462" s="218">
        <v>36</v>
      </c>
      <c r="O1462" s="218">
        <v>7</v>
      </c>
      <c r="P1462" s="218">
        <v>36</v>
      </c>
      <c r="Q1462" s="218">
        <v>7</v>
      </c>
      <c r="R1462" s="219">
        <v>7</v>
      </c>
      <c r="S1462" s="365">
        <v>122118</v>
      </c>
      <c r="T1462" s="220">
        <v>0.05</v>
      </c>
      <c r="U1462" s="221">
        <v>9.4E-2</v>
      </c>
      <c r="V1462" s="256">
        <v>3659.9860126275389</v>
      </c>
      <c r="W1462" s="268">
        <v>114423.82003521676</v>
      </c>
      <c r="X1462" s="268">
        <v>7694.1799647832377</v>
      </c>
      <c r="Y1462" s="268">
        <v>5813.6343241328941</v>
      </c>
      <c r="Z1462" s="268">
        <v>3284.1256452455527</v>
      </c>
      <c r="AA1462" s="268">
        <v>2529.5086788873414</v>
      </c>
      <c r="AB1462" s="268">
        <v>236.22482348018713</v>
      </c>
      <c r="AC1462" s="268"/>
      <c r="AD1462" s="268">
        <v>17335.676419375188</v>
      </c>
      <c r="AE1462" s="268">
        <v>9641.4964545913972</v>
      </c>
      <c r="AF1462" s="251"/>
      <c r="AG1462" s="115"/>
      <c r="AH1462" s="116"/>
      <c r="AK1462" s="115"/>
    </row>
    <row r="1463" spans="2:37" s="114" customFormat="1">
      <c r="B1463" s="223">
        <v>41486</v>
      </c>
      <c r="C1463" s="223">
        <v>41486</v>
      </c>
      <c r="D1463" s="223">
        <v>41486</v>
      </c>
      <c r="E1463" s="224" t="s">
        <v>1314</v>
      </c>
      <c r="F1463" s="224" t="s">
        <v>1053</v>
      </c>
      <c r="G1463" s="224" t="s">
        <v>505</v>
      </c>
      <c r="H1463" s="213">
        <v>143980111</v>
      </c>
      <c r="I1463" s="214">
        <v>98</v>
      </c>
      <c r="J1463" s="215" t="s">
        <v>599</v>
      </c>
      <c r="K1463" s="216" t="s">
        <v>1338</v>
      </c>
      <c r="L1463" s="217">
        <v>41295</v>
      </c>
      <c r="M1463" s="217">
        <v>43132</v>
      </c>
      <c r="N1463" s="218">
        <v>60</v>
      </c>
      <c r="O1463" s="218">
        <v>5</v>
      </c>
      <c r="P1463" s="218">
        <v>60</v>
      </c>
      <c r="Q1463" s="218">
        <v>5</v>
      </c>
      <c r="R1463" s="219">
        <v>5</v>
      </c>
      <c r="S1463" s="365">
        <v>213963</v>
      </c>
      <c r="T1463" s="220">
        <v>0.05</v>
      </c>
      <c r="U1463" s="221">
        <v>9.4E-2</v>
      </c>
      <c r="V1463" s="256">
        <v>4037.7457641735114</v>
      </c>
      <c r="W1463" s="268">
        <v>192704.6629211999</v>
      </c>
      <c r="X1463" s="268">
        <v>21258.337078800105</v>
      </c>
      <c r="Y1463" s="268">
        <v>7347.9975020813217</v>
      </c>
      <c r="Z1463" s="268">
        <v>4325.9220873644699</v>
      </c>
      <c r="AA1463" s="268">
        <v>3022.0754147168518</v>
      </c>
      <c r="AB1463" s="268">
        <v>466.19160260526547</v>
      </c>
      <c r="AC1463" s="268"/>
      <c r="AD1463" s="268">
        <v>49560.082929211727</v>
      </c>
      <c r="AE1463" s="268">
        <v>28301.74585041072</v>
      </c>
      <c r="AF1463" s="251"/>
      <c r="AG1463" s="115"/>
      <c r="AH1463" s="116"/>
      <c r="AK1463" s="115"/>
    </row>
    <row r="1464" spans="2:37" s="114" customFormat="1">
      <c r="B1464" s="223">
        <v>41486</v>
      </c>
      <c r="C1464" s="223">
        <v>41486</v>
      </c>
      <c r="D1464" s="223">
        <v>41486</v>
      </c>
      <c r="E1464" s="224" t="s">
        <v>1315</v>
      </c>
      <c r="F1464" s="224" t="s">
        <v>1053</v>
      </c>
      <c r="G1464" s="224" t="s">
        <v>505</v>
      </c>
      <c r="H1464" s="213">
        <v>143998940</v>
      </c>
      <c r="I1464" s="214">
        <v>98</v>
      </c>
      <c r="J1464" s="215" t="s">
        <v>798</v>
      </c>
      <c r="K1464" s="216" t="s">
        <v>1338</v>
      </c>
      <c r="L1464" s="217">
        <v>41358</v>
      </c>
      <c r="M1464" s="217">
        <v>43191</v>
      </c>
      <c r="N1464" s="218">
        <v>60</v>
      </c>
      <c r="O1464" s="218">
        <v>3</v>
      </c>
      <c r="P1464" s="218">
        <v>60</v>
      </c>
      <c r="Q1464" s="218">
        <v>3</v>
      </c>
      <c r="R1464" s="219">
        <v>3</v>
      </c>
      <c r="S1464" s="365">
        <v>142464</v>
      </c>
      <c r="T1464" s="220">
        <v>0.05</v>
      </c>
      <c r="U1464" s="221">
        <v>9.4E-2</v>
      </c>
      <c r="V1464" s="256">
        <v>2688.471429860374</v>
      </c>
      <c r="W1464" s="268">
        <v>128309.46050675034</v>
      </c>
      <c r="X1464" s="268">
        <v>14154.539493249657</v>
      </c>
      <c r="Y1464" s="268">
        <v>2975.6095823877304</v>
      </c>
      <c r="Z1464" s="268">
        <v>1754.5777378310895</v>
      </c>
      <c r="AA1464" s="268">
        <v>1221.0318445566409</v>
      </c>
      <c r="AB1464" s="268">
        <v>186.24394070065338</v>
      </c>
      <c r="AC1464" s="268"/>
      <c r="AD1464" s="268">
        <v>32998.825284872699</v>
      </c>
      <c r="AE1464" s="268">
        <v>18844.285791622446</v>
      </c>
      <c r="AF1464" s="251"/>
      <c r="AG1464" s="115"/>
      <c r="AH1464" s="116"/>
      <c r="AK1464" s="115"/>
    </row>
    <row r="1465" spans="2:37" s="114" customFormat="1">
      <c r="B1465" s="223">
        <v>41486</v>
      </c>
      <c r="C1465" s="223">
        <v>41486</v>
      </c>
      <c r="D1465" s="223">
        <v>41486</v>
      </c>
      <c r="E1465" s="224" t="s">
        <v>1316</v>
      </c>
      <c r="F1465" s="224" t="s">
        <v>1053</v>
      </c>
      <c r="G1465" s="224" t="s">
        <v>505</v>
      </c>
      <c r="H1465" s="213">
        <v>143981118</v>
      </c>
      <c r="I1465" s="214">
        <v>98</v>
      </c>
      <c r="J1465" s="215" t="s">
        <v>261</v>
      </c>
      <c r="K1465" s="216" t="s">
        <v>1338</v>
      </c>
      <c r="L1465" s="217">
        <v>41352</v>
      </c>
      <c r="M1465" s="217">
        <v>42095</v>
      </c>
      <c r="N1465" s="218">
        <v>24</v>
      </c>
      <c r="O1465" s="218">
        <v>3</v>
      </c>
      <c r="P1465" s="218">
        <v>24</v>
      </c>
      <c r="Q1465" s="218">
        <v>3</v>
      </c>
      <c r="R1465" s="219">
        <v>3</v>
      </c>
      <c r="S1465" s="365">
        <v>83452</v>
      </c>
      <c r="T1465" s="220">
        <v>0.05</v>
      </c>
      <c r="U1465" s="221">
        <v>9.4E-2</v>
      </c>
      <c r="V1465" s="256">
        <v>3661.1552160874799</v>
      </c>
      <c r="W1465" s="268">
        <v>79818.528114432469</v>
      </c>
      <c r="X1465" s="268">
        <v>3633.471885567531</v>
      </c>
      <c r="Y1465" s="268">
        <v>1804.2052370124802</v>
      </c>
      <c r="Z1465" s="268">
        <v>1001.6744931574267</v>
      </c>
      <c r="AA1465" s="268">
        <v>802.53074385505352</v>
      </c>
      <c r="AB1465" s="268">
        <v>47.808840599572775</v>
      </c>
      <c r="AC1465" s="268"/>
      <c r="AD1465" s="268">
        <v>8049.1970716673677</v>
      </c>
      <c r="AE1465" s="268">
        <v>4415.7251860995166</v>
      </c>
      <c r="AF1465" s="251"/>
      <c r="AG1465" s="115"/>
      <c r="AH1465" s="116"/>
      <c r="AK1465" s="115"/>
    </row>
    <row r="1466" spans="2:37" s="225" customFormat="1" ht="10.199999999999999">
      <c r="B1466" s="233">
        <v>41486</v>
      </c>
      <c r="C1466" s="233">
        <v>41486</v>
      </c>
      <c r="D1466" s="233">
        <v>41517</v>
      </c>
      <c r="E1466" s="234">
        <v>10042155</v>
      </c>
      <c r="F1466" s="234" t="s">
        <v>1053</v>
      </c>
      <c r="G1466" s="234" t="s">
        <v>505</v>
      </c>
      <c r="H1466" s="227">
        <v>141048082</v>
      </c>
      <c r="I1466" s="20">
        <v>98</v>
      </c>
      <c r="J1466" s="228" t="s">
        <v>799</v>
      </c>
      <c r="K1466" s="229" t="s">
        <v>1333</v>
      </c>
      <c r="L1466" s="21">
        <v>39688</v>
      </c>
      <c r="M1466" s="21">
        <v>41543</v>
      </c>
      <c r="N1466" s="34">
        <v>61</v>
      </c>
      <c r="O1466" s="34">
        <v>59</v>
      </c>
      <c r="P1466" s="34">
        <v>60</v>
      </c>
      <c r="Q1466" s="34">
        <v>59</v>
      </c>
      <c r="R1466" s="52">
        <v>59</v>
      </c>
      <c r="S1466" s="356">
        <v>60879</v>
      </c>
      <c r="T1466" s="230">
        <v>0.05</v>
      </c>
      <c r="U1466" s="27">
        <v>0.104</v>
      </c>
      <c r="V1466" s="269">
        <v>1148.8618330137415</v>
      </c>
      <c r="W1466" s="270">
        <v>53573.98960677578</v>
      </c>
      <c r="X1466" s="270">
        <v>7305.01039322422</v>
      </c>
      <c r="Y1466" s="270">
        <v>15347.849122343519</v>
      </c>
      <c r="Z1466" s="270">
        <v>8047.9429192767202</v>
      </c>
      <c r="AA1466" s="270">
        <v>7299.9062030667992</v>
      </c>
      <c r="AB1466" s="270">
        <v>1890.3316368431094</v>
      </c>
      <c r="AC1466" s="270"/>
      <c r="AD1466" s="270">
        <v>15357.720374048215</v>
      </c>
      <c r="AE1466" s="270">
        <v>8052.7099808244966</v>
      </c>
      <c r="AF1466" s="252">
        <v>-5.0204107537865639E-10</v>
      </c>
      <c r="AG1466" s="226"/>
      <c r="AH1466" s="226"/>
    </row>
    <row r="1467" spans="2:37" s="225" customFormat="1" ht="10.199999999999999">
      <c r="B1467" s="233">
        <v>41486</v>
      </c>
      <c r="C1467" s="233">
        <v>41486</v>
      </c>
      <c r="D1467" s="233">
        <v>41517</v>
      </c>
      <c r="E1467" s="234">
        <v>10053978</v>
      </c>
      <c r="F1467" s="234" t="s">
        <v>1053</v>
      </c>
      <c r="G1467" s="234" t="s">
        <v>505</v>
      </c>
      <c r="H1467" s="227">
        <v>141995146</v>
      </c>
      <c r="I1467" s="20">
        <v>98</v>
      </c>
      <c r="J1467" s="228" t="s">
        <v>70</v>
      </c>
      <c r="K1467" s="229" t="s">
        <v>1333</v>
      </c>
      <c r="L1467" s="21">
        <v>40371</v>
      </c>
      <c r="M1467" s="21">
        <v>42186</v>
      </c>
      <c r="N1467" s="34">
        <v>60</v>
      </c>
      <c r="O1467" s="34">
        <v>37</v>
      </c>
      <c r="P1467" s="34">
        <v>60</v>
      </c>
      <c r="Q1467" s="34">
        <v>37</v>
      </c>
      <c r="R1467" s="52">
        <v>37</v>
      </c>
      <c r="S1467" s="356">
        <v>240500</v>
      </c>
      <c r="T1467" s="230">
        <v>0.05</v>
      </c>
      <c r="U1467" s="27">
        <v>0.104</v>
      </c>
      <c r="V1467" s="269">
        <v>4538.53169138463</v>
      </c>
      <c r="W1467" s="270">
        <v>211641.85516236431</v>
      </c>
      <c r="X1467" s="270">
        <v>28858.144837635686</v>
      </c>
      <c r="Y1467" s="270">
        <v>50555.752950457478</v>
      </c>
      <c r="Z1467" s="270">
        <v>26769.016246980405</v>
      </c>
      <c r="AA1467" s="270">
        <v>23786.736703477072</v>
      </c>
      <c r="AB1467" s="270">
        <v>4683.1199955812299</v>
      </c>
      <c r="AC1467" s="270"/>
      <c r="AD1467" s="270">
        <v>60670.046320711466</v>
      </c>
      <c r="AE1467" s="270">
        <v>31811.901483077789</v>
      </c>
      <c r="AF1467" s="252">
        <v>-2.0081643015146255E-9</v>
      </c>
      <c r="AG1467" s="226"/>
      <c r="AH1467" s="226"/>
    </row>
    <row r="1468" spans="2:37" s="225" customFormat="1" ht="10.199999999999999">
      <c r="B1468" s="233">
        <v>41486</v>
      </c>
      <c r="C1468" s="233">
        <v>41486</v>
      </c>
      <c r="D1468" s="233">
        <v>41517</v>
      </c>
      <c r="E1468" s="234">
        <v>10042002</v>
      </c>
      <c r="F1468" s="234" t="s">
        <v>1053</v>
      </c>
      <c r="G1468" s="234" t="s">
        <v>505</v>
      </c>
      <c r="H1468" s="227">
        <v>143005844</v>
      </c>
      <c r="I1468" s="20">
        <v>99</v>
      </c>
      <c r="J1468" s="228" t="s">
        <v>231</v>
      </c>
      <c r="K1468" s="229" t="s">
        <v>1331</v>
      </c>
      <c r="L1468" s="21">
        <v>39966</v>
      </c>
      <c r="M1468" s="21">
        <v>42878</v>
      </c>
      <c r="N1468" s="34">
        <v>96</v>
      </c>
      <c r="O1468" s="34">
        <v>50</v>
      </c>
      <c r="P1468" s="34">
        <v>96</v>
      </c>
      <c r="Q1468" s="34">
        <v>50</v>
      </c>
      <c r="R1468" s="52">
        <v>50</v>
      </c>
      <c r="S1468" s="356">
        <v>648966</v>
      </c>
      <c r="T1468" s="230">
        <v>0.03</v>
      </c>
      <c r="U1468" s="27">
        <v>8.6499999999999994E-2</v>
      </c>
      <c r="V1468" s="269">
        <v>7612.0933772521666</v>
      </c>
      <c r="W1468" s="270">
        <v>526086.67880051432</v>
      </c>
      <c r="X1468" s="270">
        <v>122879.32119948568</v>
      </c>
      <c r="Y1468" s="270">
        <v>151637.2042753048</v>
      </c>
      <c r="Z1468" s="270">
        <v>62021.565712061769</v>
      </c>
      <c r="AA1468" s="270">
        <v>89615.638563243032</v>
      </c>
      <c r="AB1468" s="270">
        <v>26947.219561290716</v>
      </c>
      <c r="AC1468" s="270"/>
      <c r="AD1468" s="270">
        <v>204674.28541568818</v>
      </c>
      <c r="AE1468" s="270">
        <v>81794.964216207853</v>
      </c>
      <c r="AF1468" s="252">
        <v>-5.3551048040390015E-9</v>
      </c>
      <c r="AG1468" s="226"/>
      <c r="AH1468" s="226"/>
    </row>
    <row r="1469" spans="2:37" s="225" customFormat="1" ht="10.199999999999999">
      <c r="B1469" s="233">
        <v>41486</v>
      </c>
      <c r="C1469" s="233">
        <v>41486</v>
      </c>
      <c r="D1469" s="233">
        <v>41517</v>
      </c>
      <c r="E1469" s="234">
        <v>10053983</v>
      </c>
      <c r="F1469" s="234" t="s">
        <v>1053</v>
      </c>
      <c r="G1469" s="234" t="s">
        <v>505</v>
      </c>
      <c r="H1469" s="227">
        <v>143012670</v>
      </c>
      <c r="I1469" s="20">
        <v>99</v>
      </c>
      <c r="J1469" s="228" t="s">
        <v>1192</v>
      </c>
      <c r="K1469" s="229" t="s">
        <v>1331</v>
      </c>
      <c r="L1469" s="21">
        <v>40002</v>
      </c>
      <c r="M1469" s="21">
        <v>50944</v>
      </c>
      <c r="N1469" s="34">
        <v>360</v>
      </c>
      <c r="O1469" s="34">
        <v>49</v>
      </c>
      <c r="P1469" s="34">
        <v>228</v>
      </c>
      <c r="Q1469" s="34">
        <v>49</v>
      </c>
      <c r="R1469" s="52">
        <v>49</v>
      </c>
      <c r="S1469" s="356">
        <v>3603827</v>
      </c>
      <c r="T1469" s="230">
        <v>0.03</v>
      </c>
      <c r="U1469" s="27">
        <v>8.6499999999999994E-2</v>
      </c>
      <c r="V1469" s="269">
        <v>20755.921489609991</v>
      </c>
      <c r="W1469" s="270">
        <v>2319542.0152127463</v>
      </c>
      <c r="X1469" s="270">
        <v>1284284.9847872537</v>
      </c>
      <c r="Y1469" s="270">
        <v>780863.52386201336</v>
      </c>
      <c r="Z1469" s="270">
        <v>405542.15582071862</v>
      </c>
      <c r="AA1469" s="270">
        <v>375321.36804129474</v>
      </c>
      <c r="AB1469" s="270">
        <v>276008.61515164661</v>
      </c>
      <c r="AC1469" s="270"/>
      <c r="AD1469" s="270">
        <v>2412808.0844183108</v>
      </c>
      <c r="AE1469" s="270">
        <v>1128523.0996310776</v>
      </c>
      <c r="AF1469" s="252">
        <v>-2.0489096641540527E-8</v>
      </c>
      <c r="AG1469" s="226"/>
      <c r="AH1469" s="226"/>
    </row>
    <row r="1470" spans="2:37" s="225" customFormat="1" ht="10.199999999999999">
      <c r="B1470" s="233">
        <v>41486</v>
      </c>
      <c r="C1470" s="233">
        <v>41486</v>
      </c>
      <c r="D1470" s="233">
        <v>41517</v>
      </c>
      <c r="E1470" s="234">
        <v>10041490</v>
      </c>
      <c r="F1470" s="234" t="s">
        <v>1053</v>
      </c>
      <c r="G1470" s="234" t="s">
        <v>505</v>
      </c>
      <c r="H1470" s="227">
        <v>143017516</v>
      </c>
      <c r="I1470" s="20">
        <v>99</v>
      </c>
      <c r="J1470" s="228" t="s">
        <v>357</v>
      </c>
      <c r="K1470" s="229" t="s">
        <v>1331</v>
      </c>
      <c r="L1470" s="21">
        <v>39632</v>
      </c>
      <c r="M1470" s="21">
        <v>46196</v>
      </c>
      <c r="N1470" s="34">
        <v>216</v>
      </c>
      <c r="O1470" s="34">
        <v>61</v>
      </c>
      <c r="P1470" s="34">
        <v>216</v>
      </c>
      <c r="Q1470" s="34">
        <v>61</v>
      </c>
      <c r="R1470" s="52">
        <v>61</v>
      </c>
      <c r="S1470" s="356">
        <v>4982653</v>
      </c>
      <c r="T1470" s="230">
        <v>0.03</v>
      </c>
      <c r="U1470" s="27">
        <v>8.6499999999999994E-2</v>
      </c>
      <c r="V1470" s="269">
        <v>29882.130534984703</v>
      </c>
      <c r="W1470" s="270">
        <v>3266868.6117014689</v>
      </c>
      <c r="X1470" s="270">
        <v>1715784.3882985311</v>
      </c>
      <c r="Y1470" s="270">
        <v>1339732.4627409091</v>
      </c>
      <c r="Z1470" s="270">
        <v>676067.04792487808</v>
      </c>
      <c r="AA1470" s="270">
        <v>663665.414816031</v>
      </c>
      <c r="AB1470" s="270">
        <v>459047.57757109823</v>
      </c>
      <c r="AC1470" s="270"/>
      <c r="AD1470" s="270">
        <v>3187671.5838551978</v>
      </c>
      <c r="AE1470" s="270">
        <v>1471887.1955566965</v>
      </c>
      <c r="AF1470" s="252">
        <v>-2.9802322387695313E-8</v>
      </c>
      <c r="AG1470" s="226"/>
      <c r="AH1470" s="226"/>
    </row>
    <row r="1471" spans="2:37" s="225" customFormat="1" ht="10.199999999999999">
      <c r="B1471" s="233">
        <v>41486</v>
      </c>
      <c r="C1471" s="233">
        <v>41486</v>
      </c>
      <c r="D1471" s="233">
        <v>41517</v>
      </c>
      <c r="E1471" s="234">
        <v>10041182</v>
      </c>
      <c r="F1471" s="234" t="s">
        <v>1053</v>
      </c>
      <c r="G1471" s="234" t="s">
        <v>505</v>
      </c>
      <c r="H1471" s="227">
        <v>143027961</v>
      </c>
      <c r="I1471" s="20">
        <v>99</v>
      </c>
      <c r="J1471" s="228" t="s">
        <v>682</v>
      </c>
      <c r="K1471" s="229" t="s">
        <v>1331</v>
      </c>
      <c r="L1471" s="21">
        <v>37873</v>
      </c>
      <c r="M1471" s="21">
        <v>41509</v>
      </c>
      <c r="N1471" s="34">
        <v>120</v>
      </c>
      <c r="O1471" s="34">
        <v>119</v>
      </c>
      <c r="P1471" s="34">
        <v>120</v>
      </c>
      <c r="Q1471" s="34">
        <v>119</v>
      </c>
      <c r="R1471" s="52">
        <v>119</v>
      </c>
      <c r="S1471" s="356">
        <v>1315518</v>
      </c>
      <c r="T1471" s="230">
        <v>0.03</v>
      </c>
      <c r="U1471" s="27">
        <v>8.6499999999999994E-2</v>
      </c>
      <c r="V1471" s="269">
        <v>12702.739774413598</v>
      </c>
      <c r="W1471" s="270">
        <v>1017934.4554826251</v>
      </c>
      <c r="X1471" s="270">
        <v>297583.54451737495</v>
      </c>
      <c r="Y1471" s="270">
        <v>506303.40717599238</v>
      </c>
      <c r="Z1471" s="270">
        <v>208779.09527433407</v>
      </c>
      <c r="AA1471" s="270">
        <v>297524.31190165831</v>
      </c>
      <c r="AB1471" s="270">
        <v>155317.72718231412</v>
      </c>
      <c r="AC1471" s="270"/>
      <c r="AD1471" s="270">
        <v>506394.31744699623</v>
      </c>
      <c r="AE1471" s="270">
        <v>208810.77292963187</v>
      </c>
      <c r="AF1471" s="252">
        <v>-1.0593794286251068E-8</v>
      </c>
      <c r="AG1471" s="226"/>
      <c r="AH1471" s="226"/>
    </row>
    <row r="1472" spans="2:37" s="225" customFormat="1" ht="10.199999999999999">
      <c r="B1472" s="233">
        <v>41486</v>
      </c>
      <c r="C1472" s="233">
        <v>41486</v>
      </c>
      <c r="D1472" s="233">
        <v>41517</v>
      </c>
      <c r="E1472" s="234">
        <v>10042146</v>
      </c>
      <c r="F1472" s="234" t="s">
        <v>1053</v>
      </c>
      <c r="G1472" s="234" t="s">
        <v>505</v>
      </c>
      <c r="H1472" s="227">
        <v>143032906</v>
      </c>
      <c r="I1472" s="20">
        <v>99</v>
      </c>
      <c r="J1472" s="228" t="s">
        <v>897</v>
      </c>
      <c r="K1472" s="229" t="s">
        <v>1331</v>
      </c>
      <c r="L1472" s="21">
        <v>39836</v>
      </c>
      <c r="M1472" s="21">
        <v>47141</v>
      </c>
      <c r="N1472" s="34">
        <v>240</v>
      </c>
      <c r="O1472" s="34">
        <v>54</v>
      </c>
      <c r="P1472" s="34">
        <v>228</v>
      </c>
      <c r="Q1472" s="34">
        <v>54</v>
      </c>
      <c r="R1472" s="52">
        <v>54</v>
      </c>
      <c r="S1472" s="356">
        <v>1200149</v>
      </c>
      <c r="T1472" s="230">
        <v>0.03</v>
      </c>
      <c r="U1472" s="27">
        <v>8.6499999999999994E-2</v>
      </c>
      <c r="V1472" s="269">
        <v>6912.1515599483382</v>
      </c>
      <c r="W1472" s="270">
        <v>772455.51188099827</v>
      </c>
      <c r="X1472" s="270">
        <v>427693.48811900173</v>
      </c>
      <c r="Y1472" s="270">
        <v>284910.81839016912</v>
      </c>
      <c r="Z1472" s="270">
        <v>147399.47883200538</v>
      </c>
      <c r="AA1472" s="270">
        <v>137511.33955816375</v>
      </c>
      <c r="AB1472" s="270">
        <v>101295.82613344777</v>
      </c>
      <c r="AC1472" s="270"/>
      <c r="AD1472" s="270">
        <v>803515.04378721607</v>
      </c>
      <c r="AE1472" s="270">
        <v>375821.55566822109</v>
      </c>
      <c r="AF1472" s="252">
        <v>-6.7520886659622192E-9</v>
      </c>
      <c r="AG1472" s="226"/>
      <c r="AH1472" s="226"/>
    </row>
    <row r="1473" spans="2:34" s="225" customFormat="1" ht="10.199999999999999">
      <c r="B1473" s="233">
        <v>41486</v>
      </c>
      <c r="C1473" s="233">
        <v>41486</v>
      </c>
      <c r="D1473" s="233">
        <v>41517</v>
      </c>
      <c r="E1473" s="234">
        <v>10041656</v>
      </c>
      <c r="F1473" s="234" t="s">
        <v>1053</v>
      </c>
      <c r="G1473" s="234" t="s">
        <v>505</v>
      </c>
      <c r="H1473" s="227">
        <v>143033465</v>
      </c>
      <c r="I1473" s="20">
        <v>97</v>
      </c>
      <c r="J1473" s="228" t="s">
        <v>579</v>
      </c>
      <c r="K1473" s="229" t="s">
        <v>1333</v>
      </c>
      <c r="L1473" s="21">
        <v>39688</v>
      </c>
      <c r="M1473" s="21">
        <v>41537</v>
      </c>
      <c r="N1473" s="34">
        <v>61</v>
      </c>
      <c r="O1473" s="34">
        <v>59</v>
      </c>
      <c r="P1473" s="34">
        <v>60</v>
      </c>
      <c r="Q1473" s="34">
        <v>59</v>
      </c>
      <c r="R1473" s="52">
        <v>59</v>
      </c>
      <c r="S1473" s="356">
        <v>61001</v>
      </c>
      <c r="T1473" s="230">
        <v>0</v>
      </c>
      <c r="U1473" s="27">
        <v>0.104</v>
      </c>
      <c r="V1473" s="269">
        <v>1016.6833333333333</v>
      </c>
      <c r="W1473" s="270">
        <v>47410.211365887255</v>
      </c>
      <c r="X1473" s="270">
        <v>13590.788634112745</v>
      </c>
      <c r="Y1473" s="270">
        <v>13582.053086634871</v>
      </c>
      <c r="Z1473" s="270">
        <v>0</v>
      </c>
      <c r="AA1473" s="270">
        <v>13582.053086634871</v>
      </c>
      <c r="AB1473" s="270">
        <v>3516.9146026870699</v>
      </c>
      <c r="AC1473" s="270"/>
      <c r="AD1473" s="270">
        <v>13590.788634112294</v>
      </c>
      <c r="AE1473" s="270">
        <v>0</v>
      </c>
      <c r="AF1473" s="252">
        <v>-4.5110937207937241E-10</v>
      </c>
      <c r="AG1473" s="226"/>
      <c r="AH1473" s="226"/>
    </row>
    <row r="1474" spans="2:34" s="225" customFormat="1" ht="10.199999999999999">
      <c r="B1474" s="233">
        <v>41486</v>
      </c>
      <c r="C1474" s="233">
        <v>41486</v>
      </c>
      <c r="D1474" s="233">
        <v>41517</v>
      </c>
      <c r="E1474" s="234">
        <v>10042195</v>
      </c>
      <c r="F1474" s="234" t="s">
        <v>1053</v>
      </c>
      <c r="G1474" s="234" t="s">
        <v>505</v>
      </c>
      <c r="H1474" s="227">
        <v>143033937</v>
      </c>
      <c r="I1474" s="20">
        <v>98</v>
      </c>
      <c r="J1474" s="228" t="s">
        <v>593</v>
      </c>
      <c r="K1474" s="229" t="s">
        <v>1333</v>
      </c>
      <c r="L1474" s="21">
        <v>39703</v>
      </c>
      <c r="M1474" s="21">
        <v>41528</v>
      </c>
      <c r="N1474" s="34">
        <v>60</v>
      </c>
      <c r="O1474" s="34">
        <v>59</v>
      </c>
      <c r="P1474" s="34">
        <v>60</v>
      </c>
      <c r="Q1474" s="34">
        <v>59</v>
      </c>
      <c r="R1474" s="52">
        <v>59</v>
      </c>
      <c r="S1474" s="356">
        <v>260000</v>
      </c>
      <c r="T1474" s="230">
        <v>0.05</v>
      </c>
      <c r="U1474" s="27">
        <v>0.104</v>
      </c>
      <c r="V1474" s="269">
        <v>4906.5207474428435</v>
      </c>
      <c r="W1474" s="270">
        <v>228802.0055809344</v>
      </c>
      <c r="X1474" s="270">
        <v>31197.994419065595</v>
      </c>
      <c r="Y1474" s="270">
        <v>65547.081453527702</v>
      </c>
      <c r="Z1474" s="270">
        <v>34370.885839319817</v>
      </c>
      <c r="AA1474" s="270">
        <v>31176.195614207885</v>
      </c>
      <c r="AB1474" s="270">
        <v>8073.1652224775007</v>
      </c>
      <c r="AC1474" s="270"/>
      <c r="AD1474" s="270">
        <v>65589.239265634009</v>
      </c>
      <c r="AE1474" s="270">
        <v>34391.244846570597</v>
      </c>
      <c r="AF1474" s="252">
        <v>-2.1827872842550278E-9</v>
      </c>
      <c r="AG1474" s="226"/>
      <c r="AH1474" s="226"/>
    </row>
    <row r="1475" spans="2:34" s="225" customFormat="1" ht="10.199999999999999">
      <c r="B1475" s="233">
        <v>41486</v>
      </c>
      <c r="C1475" s="233">
        <v>41486</v>
      </c>
      <c r="D1475" s="233">
        <v>41517</v>
      </c>
      <c r="E1475" s="234">
        <v>10041971</v>
      </c>
      <c r="F1475" s="234" t="s">
        <v>1053</v>
      </c>
      <c r="G1475" s="234" t="s">
        <v>505</v>
      </c>
      <c r="H1475" s="227">
        <v>143123502</v>
      </c>
      <c r="I1475" s="20">
        <v>99</v>
      </c>
      <c r="J1475" s="228" t="s">
        <v>664</v>
      </c>
      <c r="K1475" s="229" t="s">
        <v>1331</v>
      </c>
      <c r="L1475" s="21">
        <v>40393</v>
      </c>
      <c r="M1475" s="21">
        <v>51349</v>
      </c>
      <c r="N1475" s="34">
        <v>360</v>
      </c>
      <c r="O1475" s="34">
        <v>36</v>
      </c>
      <c r="P1475" s="34">
        <v>228</v>
      </c>
      <c r="Q1475" s="34">
        <v>36</v>
      </c>
      <c r="R1475" s="52">
        <v>36</v>
      </c>
      <c r="S1475" s="356">
        <v>2000218</v>
      </c>
      <c r="T1475" s="230">
        <v>0.03</v>
      </c>
      <c r="U1475" s="27">
        <v>8.6499999999999994E-2</v>
      </c>
      <c r="V1475" s="269">
        <v>11520.07789777498</v>
      </c>
      <c r="W1475" s="270">
        <v>1287406.3296003966</v>
      </c>
      <c r="X1475" s="270">
        <v>712811.67039960343</v>
      </c>
      <c r="Y1475" s="270">
        <v>323026.60806459241</v>
      </c>
      <c r="Z1475" s="270">
        <v>169454.32375169636</v>
      </c>
      <c r="AA1475" s="270">
        <v>153572.28431289605</v>
      </c>
      <c r="AB1475" s="270">
        <v>112549.21111572685</v>
      </c>
      <c r="AC1475" s="270"/>
      <c r="AD1475" s="270">
        <v>1339171.4310922874</v>
      </c>
      <c r="AE1475" s="270">
        <v>626359.76069269492</v>
      </c>
      <c r="AF1475" s="252">
        <v>-1.0943040251731873E-8</v>
      </c>
      <c r="AG1475" s="226"/>
      <c r="AH1475" s="226"/>
    </row>
    <row r="1476" spans="2:34" s="225" customFormat="1" ht="10.199999999999999">
      <c r="B1476" s="233">
        <v>41486</v>
      </c>
      <c r="C1476" s="233">
        <v>41486</v>
      </c>
      <c r="D1476" s="233">
        <v>41517</v>
      </c>
      <c r="E1476" s="234">
        <v>10054825</v>
      </c>
      <c r="F1476" s="234" t="s">
        <v>1053</v>
      </c>
      <c r="G1476" s="234" t="s">
        <v>505</v>
      </c>
      <c r="H1476" s="227">
        <v>143123855</v>
      </c>
      <c r="I1476" s="20">
        <v>99</v>
      </c>
      <c r="J1476" s="228" t="s">
        <v>671</v>
      </c>
      <c r="K1476" s="229" t="s">
        <v>1331</v>
      </c>
      <c r="L1476" s="21">
        <v>40325</v>
      </c>
      <c r="M1476" s="21">
        <v>51288</v>
      </c>
      <c r="N1476" s="34">
        <v>360</v>
      </c>
      <c r="O1476" s="34">
        <v>38</v>
      </c>
      <c r="P1476" s="34">
        <v>228</v>
      </c>
      <c r="Q1476" s="34">
        <v>38</v>
      </c>
      <c r="R1476" s="52">
        <v>38</v>
      </c>
      <c r="S1476" s="356">
        <v>1001940</v>
      </c>
      <c r="T1476" s="230">
        <v>0.03</v>
      </c>
      <c r="U1476" s="27">
        <v>8.6499999999999994E-2</v>
      </c>
      <c r="V1476" s="269">
        <v>5770.5844307453799</v>
      </c>
      <c r="W1476" s="270">
        <v>644881.6568393152</v>
      </c>
      <c r="X1476" s="270">
        <v>357058.3431606848</v>
      </c>
      <c r="Y1476" s="270">
        <v>170433.3848501427</v>
      </c>
      <c r="Z1476" s="270">
        <v>89268.754402474689</v>
      </c>
      <c r="AA1476" s="270">
        <v>81164.630447668009</v>
      </c>
      <c r="AB1476" s="270">
        <v>59509.723860114129</v>
      </c>
      <c r="AC1476" s="270"/>
      <c r="AD1476" s="270">
        <v>670811.59337062575</v>
      </c>
      <c r="AE1476" s="270">
        <v>313753.25020994677</v>
      </c>
      <c r="AF1476" s="252">
        <v>-5.8207660913467407E-9</v>
      </c>
      <c r="AG1476" s="226"/>
      <c r="AH1476" s="226"/>
    </row>
    <row r="1477" spans="2:34" s="225" customFormat="1" ht="10.199999999999999">
      <c r="B1477" s="233">
        <v>41486</v>
      </c>
      <c r="C1477" s="233">
        <v>41486</v>
      </c>
      <c r="D1477" s="233">
        <v>41517</v>
      </c>
      <c r="E1477" s="234">
        <v>10041780</v>
      </c>
      <c r="F1477" s="234" t="s">
        <v>1053</v>
      </c>
      <c r="G1477" s="234" t="s">
        <v>505</v>
      </c>
      <c r="H1477" s="227">
        <v>143174778</v>
      </c>
      <c r="I1477" s="20">
        <v>99</v>
      </c>
      <c r="J1477" s="228" t="s">
        <v>789</v>
      </c>
      <c r="K1477" s="229" t="s">
        <v>1331</v>
      </c>
      <c r="L1477" s="21">
        <v>40420</v>
      </c>
      <c r="M1477" s="21">
        <v>51014</v>
      </c>
      <c r="N1477" s="34">
        <v>348</v>
      </c>
      <c r="O1477" s="34">
        <v>35</v>
      </c>
      <c r="P1477" s="34">
        <v>228</v>
      </c>
      <c r="Q1477" s="34">
        <v>35</v>
      </c>
      <c r="R1477" s="52">
        <v>35</v>
      </c>
      <c r="S1477" s="356">
        <v>1693268</v>
      </c>
      <c r="T1477" s="230">
        <v>0.03</v>
      </c>
      <c r="U1477" s="27">
        <v>8.6499999999999994E-2</v>
      </c>
      <c r="V1477" s="269">
        <v>9752.2266382012585</v>
      </c>
      <c r="W1477" s="270">
        <v>1089843.1775485494</v>
      </c>
      <c r="X1477" s="270">
        <v>603424.82245145063</v>
      </c>
      <c r="Y1477" s="270">
        <v>266141.51847082662</v>
      </c>
      <c r="Z1477" s="270">
        <v>139721.00319106891</v>
      </c>
      <c r="AA1477" s="270">
        <v>126420.5152797577</v>
      </c>
      <c r="AB1477" s="270">
        <v>92631.003446494607</v>
      </c>
      <c r="AC1477" s="270"/>
      <c r="AD1477" s="270">
        <v>1133664.4959613278</v>
      </c>
      <c r="AE1477" s="270">
        <v>530239.67350988695</v>
      </c>
      <c r="AF1477" s="252">
        <v>-9.7788870334625244E-9</v>
      </c>
      <c r="AG1477" s="226"/>
      <c r="AH1477" s="226"/>
    </row>
    <row r="1478" spans="2:34" s="225" customFormat="1" ht="10.199999999999999">
      <c r="B1478" s="233">
        <v>41486</v>
      </c>
      <c r="C1478" s="233">
        <v>41486</v>
      </c>
      <c r="D1478" s="233">
        <v>41517</v>
      </c>
      <c r="E1478" s="234">
        <v>10041313</v>
      </c>
      <c r="F1478" s="234" t="s">
        <v>1053</v>
      </c>
      <c r="G1478" s="234" t="s">
        <v>505</v>
      </c>
      <c r="H1478" s="227">
        <v>143990672</v>
      </c>
      <c r="I1478" s="20">
        <v>98</v>
      </c>
      <c r="J1478" s="228" t="s">
        <v>311</v>
      </c>
      <c r="K1478" s="229" t="s">
        <v>1333</v>
      </c>
      <c r="L1478" s="21">
        <v>40301</v>
      </c>
      <c r="M1478" s="21">
        <v>42125</v>
      </c>
      <c r="N1478" s="34">
        <v>60</v>
      </c>
      <c r="O1478" s="34">
        <v>39</v>
      </c>
      <c r="P1478" s="34">
        <v>60</v>
      </c>
      <c r="Q1478" s="34">
        <v>39</v>
      </c>
      <c r="R1478" s="52">
        <v>39</v>
      </c>
      <c r="S1478" s="356">
        <v>195082</v>
      </c>
      <c r="T1478" s="230">
        <v>0.05</v>
      </c>
      <c r="U1478" s="27">
        <v>0.104</v>
      </c>
      <c r="V1478" s="269">
        <v>3681.4380017409412</v>
      </c>
      <c r="W1478" s="270">
        <v>171673.66481823017</v>
      </c>
      <c r="X1478" s="270">
        <v>23408.335181769828</v>
      </c>
      <c r="Y1478" s="270">
        <v>42307.686225894984</v>
      </c>
      <c r="Z1478" s="270">
        <v>22371.31558395781</v>
      </c>
      <c r="AA1478" s="270">
        <v>19936.370641937174</v>
      </c>
      <c r="AB1478" s="270">
        <v>4004.0573337237861</v>
      </c>
      <c r="AC1478" s="270"/>
      <c r="AD1478" s="270">
        <v>49212.615286224667</v>
      </c>
      <c r="AE1478" s="270">
        <v>25804.280104456469</v>
      </c>
      <c r="AF1478" s="252">
        <v>-1.6298145055770874E-9</v>
      </c>
      <c r="AG1478" s="226"/>
      <c r="AH1478" s="226"/>
    </row>
    <row r="1479" spans="2:34" s="225" customFormat="1" ht="10.199999999999999">
      <c r="B1479" s="233">
        <v>41486</v>
      </c>
      <c r="C1479" s="233">
        <v>41486</v>
      </c>
      <c r="D1479" s="233">
        <v>41517</v>
      </c>
      <c r="E1479" s="234">
        <v>10041809</v>
      </c>
      <c r="F1479" s="234" t="s">
        <v>1053</v>
      </c>
      <c r="G1479" s="234" t="s">
        <v>505</v>
      </c>
      <c r="H1479" s="227">
        <v>283050467</v>
      </c>
      <c r="I1479" s="20">
        <v>98</v>
      </c>
      <c r="J1479" s="228" t="s">
        <v>1028</v>
      </c>
      <c r="K1479" s="229" t="s">
        <v>1333</v>
      </c>
      <c r="L1479" s="21">
        <v>40386</v>
      </c>
      <c r="M1479" s="21">
        <v>42939</v>
      </c>
      <c r="N1479" s="34">
        <v>84</v>
      </c>
      <c r="O1479" s="34">
        <v>36</v>
      </c>
      <c r="P1479" s="34">
        <v>60</v>
      </c>
      <c r="Q1479" s="34">
        <v>36</v>
      </c>
      <c r="R1479" s="52">
        <v>36</v>
      </c>
      <c r="S1479" s="356">
        <v>150646</v>
      </c>
      <c r="T1479" s="230">
        <v>0.05</v>
      </c>
      <c r="U1479" s="27">
        <v>0.104</v>
      </c>
      <c r="V1479" s="269">
        <v>2842.8758635356712</v>
      </c>
      <c r="W1479" s="270">
        <v>132569.64204902094</v>
      </c>
      <c r="X1479" s="270">
        <v>18076.357950979058</v>
      </c>
      <c r="Y1479" s="270">
        <v>31135.649052741923</v>
      </c>
      <c r="Z1479" s="270">
        <v>16497.754667346177</v>
      </c>
      <c r="AA1479" s="270">
        <v>14637.894385395746</v>
      </c>
      <c r="AB1479" s="270">
        <v>2854.1617817335355</v>
      </c>
      <c r="AC1479" s="270"/>
      <c r="AD1479" s="270">
        <v>38002.909763118048</v>
      </c>
      <c r="AE1479" s="270">
        <v>19926.5518121403</v>
      </c>
      <c r="AF1479" s="252">
        <v>-1.3096723705530167E-9</v>
      </c>
      <c r="AG1479" s="226"/>
      <c r="AH1479" s="226"/>
    </row>
    <row r="1480" spans="2:34" s="225" customFormat="1" ht="10.199999999999999">
      <c r="B1480" s="233">
        <v>41486</v>
      </c>
      <c r="C1480" s="233">
        <v>41486</v>
      </c>
      <c r="D1480" s="233">
        <v>41517</v>
      </c>
      <c r="E1480" s="234">
        <v>10054825</v>
      </c>
      <c r="F1480" s="234" t="s">
        <v>1053</v>
      </c>
      <c r="G1480" s="234" t="s">
        <v>505</v>
      </c>
      <c r="H1480" s="227">
        <v>143314812</v>
      </c>
      <c r="I1480" s="20">
        <v>99</v>
      </c>
      <c r="J1480" s="228" t="s">
        <v>1042</v>
      </c>
      <c r="K1480" s="229" t="s">
        <v>1334</v>
      </c>
      <c r="L1480" s="21">
        <v>40494</v>
      </c>
      <c r="M1480" s="21">
        <v>51441</v>
      </c>
      <c r="N1480" s="34">
        <v>360</v>
      </c>
      <c r="O1480" s="34">
        <v>33</v>
      </c>
      <c r="P1480" s="34">
        <v>228</v>
      </c>
      <c r="Q1480" s="34">
        <v>33</v>
      </c>
      <c r="R1480" s="52">
        <v>33</v>
      </c>
      <c r="S1480" s="356">
        <v>250235</v>
      </c>
      <c r="T1480" s="230">
        <v>0.03</v>
      </c>
      <c r="U1480" s="27">
        <v>7.6499999999999999E-2</v>
      </c>
      <c r="V1480" s="269">
        <v>1441.2062548930778</v>
      </c>
      <c r="W1480" s="270">
        <v>172982.81827914104</v>
      </c>
      <c r="X1480" s="270">
        <v>77252.181720858964</v>
      </c>
      <c r="Y1480" s="270">
        <v>35173.299681435514</v>
      </c>
      <c r="Z1480" s="270">
        <v>19539.429007131654</v>
      </c>
      <c r="AA1480" s="270">
        <v>15633.87067430386</v>
      </c>
      <c r="AB1480" s="270">
        <v>11181.23682801906</v>
      </c>
      <c r="AC1480" s="270"/>
      <c r="AD1480" s="270">
        <v>155612.20783648128</v>
      </c>
      <c r="AE1480" s="270">
        <v>78360.026115621702</v>
      </c>
      <c r="AF1480" s="252">
        <v>6.1118043959140778E-10</v>
      </c>
      <c r="AG1480" s="226"/>
      <c r="AH1480" s="226"/>
    </row>
    <row r="1481" spans="2:34" s="225" customFormat="1" ht="10.199999999999999">
      <c r="B1481" s="233">
        <v>41486</v>
      </c>
      <c r="C1481" s="233">
        <v>41486</v>
      </c>
      <c r="D1481" s="233">
        <v>41517</v>
      </c>
      <c r="E1481" s="234">
        <v>10041971</v>
      </c>
      <c r="F1481" s="234" t="s">
        <v>1053</v>
      </c>
      <c r="G1481" s="234" t="s">
        <v>505</v>
      </c>
      <c r="H1481" s="227">
        <v>143996344</v>
      </c>
      <c r="I1481" s="20">
        <v>99</v>
      </c>
      <c r="J1481" s="228" t="s">
        <v>27</v>
      </c>
      <c r="K1481" s="229" t="s">
        <v>1335</v>
      </c>
      <c r="L1481" s="21">
        <v>40672</v>
      </c>
      <c r="M1481" s="21">
        <v>51622</v>
      </c>
      <c r="N1481" s="34">
        <v>360</v>
      </c>
      <c r="O1481" s="34">
        <v>27</v>
      </c>
      <c r="P1481" s="34">
        <v>228</v>
      </c>
      <c r="Q1481" s="34">
        <v>27</v>
      </c>
      <c r="R1481" s="52">
        <v>27</v>
      </c>
      <c r="S1481" s="356">
        <v>973188</v>
      </c>
      <c r="T1481" s="230">
        <v>0.03</v>
      </c>
      <c r="U1481" s="27">
        <v>8.1500000000000003E-2</v>
      </c>
      <c r="V1481" s="269">
        <v>5604.9898406972834</v>
      </c>
      <c r="W1481" s="270">
        <v>648928.05971904856</v>
      </c>
      <c r="X1481" s="270">
        <v>324259.94028095144</v>
      </c>
      <c r="Y1481" s="270">
        <v>115973.65880810833</v>
      </c>
      <c r="Z1481" s="270">
        <v>62847.874179359234</v>
      </c>
      <c r="AA1481" s="270">
        <v>53125.784628749097</v>
      </c>
      <c r="AB1481" s="270">
        <v>38399.203454323193</v>
      </c>
      <c r="AC1481" s="270"/>
      <c r="AD1481" s="270">
        <v>629009.62395994121</v>
      </c>
      <c r="AE1481" s="270">
        <v>304749.68367898057</v>
      </c>
      <c r="AF1481" s="252">
        <v>9.1968104243278503E-9</v>
      </c>
      <c r="AG1481" s="226"/>
      <c r="AH1481" s="226"/>
    </row>
    <row r="1482" spans="2:34" s="225" customFormat="1" ht="10.199999999999999">
      <c r="B1482" s="233">
        <v>41486</v>
      </c>
      <c r="C1482" s="233">
        <v>41486</v>
      </c>
      <c r="D1482" s="233">
        <v>41517</v>
      </c>
      <c r="E1482" s="234">
        <v>10041980</v>
      </c>
      <c r="F1482" s="234" t="s">
        <v>1053</v>
      </c>
      <c r="G1482" s="234" t="s">
        <v>505</v>
      </c>
      <c r="H1482" s="227">
        <v>143994368</v>
      </c>
      <c r="I1482" s="20">
        <v>98</v>
      </c>
      <c r="J1482" s="228" t="s">
        <v>159</v>
      </c>
      <c r="K1482" s="229" t="s">
        <v>1337</v>
      </c>
      <c r="L1482" s="21">
        <v>40751</v>
      </c>
      <c r="M1482" s="21">
        <v>42583</v>
      </c>
      <c r="N1482" s="34">
        <v>60</v>
      </c>
      <c r="O1482" s="34">
        <v>24</v>
      </c>
      <c r="P1482" s="34">
        <v>60</v>
      </c>
      <c r="Q1482" s="34">
        <v>24</v>
      </c>
      <c r="R1482" s="52">
        <v>24</v>
      </c>
      <c r="S1482" s="356">
        <v>218723</v>
      </c>
      <c r="T1482" s="230">
        <v>0.05</v>
      </c>
      <c r="U1482" s="27">
        <v>9.9000000000000005E-2</v>
      </c>
      <c r="V1482" s="269">
        <v>4127.5728363190037</v>
      </c>
      <c r="W1482" s="270">
        <v>194716.3578619624</v>
      </c>
      <c r="X1482" s="270">
        <v>24006.642138037598</v>
      </c>
      <c r="Y1482" s="270">
        <v>32450.286752582702</v>
      </c>
      <c r="Z1482" s="270">
        <v>18058.110355158729</v>
      </c>
      <c r="AA1482" s="270">
        <v>14392.176397423973</v>
      </c>
      <c r="AB1482" s="270">
        <v>2527.0149618986948</v>
      </c>
      <c r="AC1482" s="270"/>
      <c r="AD1482" s="270">
        <v>52938.012317180634</v>
      </c>
      <c r="AE1482" s="270">
        <v>28931.370179140213</v>
      </c>
      <c r="AF1482" s="252">
        <v>2.8230715543031693E-9</v>
      </c>
      <c r="AG1482" s="226"/>
      <c r="AH1482" s="226"/>
    </row>
    <row r="1483" spans="2:34" s="225" customFormat="1" ht="10.199999999999999">
      <c r="B1483" s="233">
        <v>41486</v>
      </c>
      <c r="C1483" s="233">
        <v>41486</v>
      </c>
      <c r="D1483" s="233">
        <v>41517</v>
      </c>
      <c r="E1483" s="234">
        <v>10053983</v>
      </c>
      <c r="F1483" s="234" t="s">
        <v>1053</v>
      </c>
      <c r="G1483" s="234" t="s">
        <v>505</v>
      </c>
      <c r="H1483" s="227">
        <v>143995143</v>
      </c>
      <c r="I1483" s="20">
        <v>98</v>
      </c>
      <c r="J1483" s="228" t="s">
        <v>895</v>
      </c>
      <c r="K1483" s="229" t="s">
        <v>1337</v>
      </c>
      <c r="L1483" s="21">
        <v>40728</v>
      </c>
      <c r="M1483" s="21">
        <v>42552</v>
      </c>
      <c r="N1483" s="34">
        <v>60</v>
      </c>
      <c r="O1483" s="34">
        <v>25</v>
      </c>
      <c r="P1483" s="34">
        <v>60</v>
      </c>
      <c r="Q1483" s="34">
        <v>25</v>
      </c>
      <c r="R1483" s="52">
        <v>25</v>
      </c>
      <c r="S1483" s="356">
        <v>234086</v>
      </c>
      <c r="T1483" s="230">
        <v>0.05</v>
      </c>
      <c r="U1483" s="27">
        <v>9.9000000000000005E-2</v>
      </c>
      <c r="V1483" s="269">
        <v>4417.491598791943</v>
      </c>
      <c r="W1483" s="270">
        <v>208393.14268035517</v>
      </c>
      <c r="X1483" s="270">
        <v>25692.857319644827</v>
      </c>
      <c r="Y1483" s="270">
        <v>35860.678657320983</v>
      </c>
      <c r="Z1483" s="270">
        <v>19940.639751019524</v>
      </c>
      <c r="AA1483" s="270">
        <v>15920.038906301459</v>
      </c>
      <c r="AB1483" s="270">
        <v>2817.1992675049155</v>
      </c>
      <c r="AC1483" s="270"/>
      <c r="AD1483" s="270">
        <v>56656.353247164399</v>
      </c>
      <c r="AE1483" s="270">
        <v>30963.495927516633</v>
      </c>
      <c r="AF1483" s="252">
        <v>2.9394868761301041E-9</v>
      </c>
      <c r="AG1483" s="226"/>
      <c r="AH1483" s="226"/>
    </row>
    <row r="1484" spans="2:34" s="225" customFormat="1" ht="10.199999999999999">
      <c r="B1484" s="233">
        <v>41486</v>
      </c>
      <c r="C1484" s="233">
        <v>41486</v>
      </c>
      <c r="D1484" s="233">
        <v>41517</v>
      </c>
      <c r="E1484" s="234">
        <v>10041861</v>
      </c>
      <c r="F1484" s="234" t="s">
        <v>1053</v>
      </c>
      <c r="G1484" s="234" t="s">
        <v>505</v>
      </c>
      <c r="H1484" s="227">
        <v>143996387</v>
      </c>
      <c r="I1484" s="20">
        <v>98</v>
      </c>
      <c r="J1484" s="228" t="s">
        <v>155</v>
      </c>
      <c r="K1484" s="229" t="s">
        <v>1337</v>
      </c>
      <c r="L1484" s="21">
        <v>40816</v>
      </c>
      <c r="M1484" s="21">
        <v>42644</v>
      </c>
      <c r="N1484" s="34">
        <v>60</v>
      </c>
      <c r="O1484" s="34">
        <v>22</v>
      </c>
      <c r="P1484" s="34">
        <v>60</v>
      </c>
      <c r="Q1484" s="34">
        <v>22</v>
      </c>
      <c r="R1484" s="52">
        <v>22</v>
      </c>
      <c r="S1484" s="356">
        <v>61022</v>
      </c>
      <c r="T1484" s="230">
        <v>0.05</v>
      </c>
      <c r="U1484" s="27">
        <v>9.9000000000000005E-2</v>
      </c>
      <c r="V1484" s="269">
        <v>1151.5604194248351</v>
      </c>
      <c r="W1484" s="270">
        <v>54324.335298311882</v>
      </c>
      <c r="X1484" s="270">
        <v>6697.6647016881179</v>
      </c>
      <c r="Y1484" s="270">
        <v>8442.6884172285609</v>
      </c>
      <c r="Z1484" s="270">
        <v>4705.5576907957293</v>
      </c>
      <c r="AA1484" s="270">
        <v>3737.1307264328316</v>
      </c>
      <c r="AB1484" s="270">
        <v>646.26589226815167</v>
      </c>
      <c r="AC1484" s="270"/>
      <c r="AD1484" s="270">
        <v>14769.289867179024</v>
      </c>
      <c r="AE1484" s="270">
        <v>8071.6251654901207</v>
      </c>
      <c r="AF1484" s="252">
        <v>7.8580342233181E-10</v>
      </c>
      <c r="AG1484" s="226"/>
      <c r="AH1484" s="226"/>
    </row>
    <row r="1485" spans="2:34" s="225" customFormat="1" ht="10.199999999999999">
      <c r="B1485" s="233">
        <v>41486</v>
      </c>
      <c r="C1485" s="233">
        <v>41486</v>
      </c>
      <c r="D1485" s="233">
        <v>41517</v>
      </c>
      <c r="E1485" s="234">
        <v>10042443</v>
      </c>
      <c r="F1485" s="234" t="s">
        <v>1053</v>
      </c>
      <c r="G1485" s="234" t="s">
        <v>505</v>
      </c>
      <c r="H1485" s="227">
        <v>143994902</v>
      </c>
      <c r="I1485" s="20">
        <v>98</v>
      </c>
      <c r="J1485" s="228" t="s">
        <v>1686</v>
      </c>
      <c r="K1485" s="229" t="s">
        <v>1337</v>
      </c>
      <c r="L1485" s="21">
        <v>40871</v>
      </c>
      <c r="M1485" s="21">
        <v>42705</v>
      </c>
      <c r="N1485" s="34">
        <v>60</v>
      </c>
      <c r="O1485" s="34">
        <v>20</v>
      </c>
      <c r="P1485" s="34">
        <v>60</v>
      </c>
      <c r="Q1485" s="34">
        <v>20</v>
      </c>
      <c r="R1485" s="52">
        <v>20</v>
      </c>
      <c r="S1485" s="356">
        <v>201541</v>
      </c>
      <c r="T1485" s="230">
        <v>0.05</v>
      </c>
      <c r="U1485" s="27">
        <v>9.9000000000000005E-2</v>
      </c>
      <c r="V1485" s="269">
        <v>3803.3272998476082</v>
      </c>
      <c r="W1485" s="270">
        <v>179420.22320404244</v>
      </c>
      <c r="X1485" s="270">
        <v>22120.776795957558</v>
      </c>
      <c r="Y1485" s="270">
        <v>25776.117668290011</v>
      </c>
      <c r="Z1485" s="270">
        <v>14389.214558131192</v>
      </c>
      <c r="AA1485" s="270">
        <v>11386.903110158819</v>
      </c>
      <c r="AB1485" s="270">
        <v>1940.4190171892594</v>
      </c>
      <c r="AC1485" s="270"/>
      <c r="AD1485" s="270">
        <v>48779.414786816633</v>
      </c>
      <c r="AE1485" s="270">
        <v>26658.637990856485</v>
      </c>
      <c r="AF1485" s="252">
        <v>2.5902409106492996E-9</v>
      </c>
      <c r="AG1485" s="226"/>
      <c r="AH1485" s="226"/>
    </row>
    <row r="1486" spans="2:34" s="225" customFormat="1" ht="10.199999999999999">
      <c r="B1486" s="233">
        <v>41486</v>
      </c>
      <c r="C1486" s="233">
        <v>41486</v>
      </c>
      <c r="D1486" s="233">
        <v>41517</v>
      </c>
      <c r="E1486" s="234">
        <v>10053842</v>
      </c>
      <c r="F1486" s="234" t="s">
        <v>1053</v>
      </c>
      <c r="G1486" s="234" t="s">
        <v>505</v>
      </c>
      <c r="H1486" s="227">
        <v>143999017</v>
      </c>
      <c r="I1486" s="20">
        <v>99</v>
      </c>
      <c r="J1486" s="228" t="s">
        <v>154</v>
      </c>
      <c r="K1486" s="229" t="s">
        <v>1335</v>
      </c>
      <c r="L1486" s="21">
        <v>40850</v>
      </c>
      <c r="M1486" s="21">
        <v>51806</v>
      </c>
      <c r="N1486" s="34">
        <v>360</v>
      </c>
      <c r="O1486" s="34">
        <v>21</v>
      </c>
      <c r="P1486" s="34">
        <v>228</v>
      </c>
      <c r="Q1486" s="34">
        <v>21</v>
      </c>
      <c r="R1486" s="52">
        <v>21</v>
      </c>
      <c r="S1486" s="356">
        <v>4150103</v>
      </c>
      <c r="T1486" s="230">
        <v>0.03</v>
      </c>
      <c r="U1486" s="27">
        <v>8.1500000000000003E-2</v>
      </c>
      <c r="V1486" s="269">
        <v>23902.149587589774</v>
      </c>
      <c r="W1486" s="270">
        <v>2767315.5520045483</v>
      </c>
      <c r="X1486" s="270">
        <v>1382787.4479954517</v>
      </c>
      <c r="Y1486" s="270">
        <v>387080.7218159308</v>
      </c>
      <c r="Z1486" s="270">
        <v>210665.0710634077</v>
      </c>
      <c r="AA1486" s="270">
        <v>176415.6507525231</v>
      </c>
      <c r="AB1486" s="270">
        <v>127362.00178905476</v>
      </c>
      <c r="AC1486" s="270"/>
      <c r="AD1486" s="270">
        <v>2682374.5539659583</v>
      </c>
      <c r="AE1486" s="270">
        <v>1299587.1059704684</v>
      </c>
      <c r="AF1486" s="252">
        <v>3.8184225559234619E-8</v>
      </c>
      <c r="AG1486" s="226"/>
      <c r="AH1486" s="226"/>
    </row>
    <row r="1487" spans="2:34" s="225" customFormat="1" ht="10.199999999999999">
      <c r="B1487" s="233">
        <v>41486</v>
      </c>
      <c r="C1487" s="233">
        <v>41486</v>
      </c>
      <c r="D1487" s="233">
        <v>41517</v>
      </c>
      <c r="E1487" s="234">
        <v>10041538</v>
      </c>
      <c r="F1487" s="234" t="s">
        <v>1053</v>
      </c>
      <c r="G1487" s="234" t="s">
        <v>505</v>
      </c>
      <c r="H1487" s="227">
        <v>143996719</v>
      </c>
      <c r="I1487" s="20">
        <v>98</v>
      </c>
      <c r="J1487" s="228" t="s">
        <v>1088</v>
      </c>
      <c r="K1487" s="229" t="s">
        <v>1337</v>
      </c>
      <c r="L1487" s="21">
        <v>40878</v>
      </c>
      <c r="M1487" s="21">
        <v>42705</v>
      </c>
      <c r="N1487" s="34">
        <v>60</v>
      </c>
      <c r="O1487" s="34">
        <v>20</v>
      </c>
      <c r="P1487" s="34">
        <v>60</v>
      </c>
      <c r="Q1487" s="34">
        <v>20</v>
      </c>
      <c r="R1487" s="52">
        <v>20</v>
      </c>
      <c r="S1487" s="356">
        <v>100208</v>
      </c>
      <c r="T1487" s="230">
        <v>0.05</v>
      </c>
      <c r="U1487" s="27">
        <v>9.9000000000000005E-2</v>
      </c>
      <c r="V1487" s="269">
        <v>1891.0485809990478</v>
      </c>
      <c r="W1487" s="270">
        <v>89209.350587873836</v>
      </c>
      <c r="X1487" s="270">
        <v>10998.649412126164</v>
      </c>
      <c r="Y1487" s="270">
        <v>12816.117808803196</v>
      </c>
      <c r="Z1487" s="270">
        <v>7154.4470477034956</v>
      </c>
      <c r="AA1487" s="270">
        <v>5661.6707610997</v>
      </c>
      <c r="AB1487" s="270">
        <v>964.79380808124245</v>
      </c>
      <c r="AC1487" s="270"/>
      <c r="AD1487" s="270">
        <v>24253.564272070333</v>
      </c>
      <c r="AE1487" s="270">
        <v>13254.914859942859</v>
      </c>
      <c r="AF1487" s="252">
        <v>1.3096723705530167E-9</v>
      </c>
      <c r="AG1487" s="226"/>
      <c r="AH1487" s="226"/>
    </row>
    <row r="1488" spans="2:34" s="225" customFormat="1" ht="10.199999999999999">
      <c r="B1488" s="233">
        <v>41486</v>
      </c>
      <c r="C1488" s="233">
        <v>41486</v>
      </c>
      <c r="D1488" s="233">
        <v>41517</v>
      </c>
      <c r="E1488" s="234">
        <v>10041722</v>
      </c>
      <c r="F1488" s="234" t="s">
        <v>1053</v>
      </c>
      <c r="G1488" s="234" t="s">
        <v>505</v>
      </c>
      <c r="H1488" s="227">
        <v>143996727</v>
      </c>
      <c r="I1488" s="20">
        <v>98</v>
      </c>
      <c r="J1488" s="228" t="s">
        <v>724</v>
      </c>
      <c r="K1488" s="229" t="s">
        <v>1337</v>
      </c>
      <c r="L1488" s="21">
        <v>40947</v>
      </c>
      <c r="M1488" s="21">
        <v>42767</v>
      </c>
      <c r="N1488" s="34">
        <v>60</v>
      </c>
      <c r="O1488" s="34">
        <v>18</v>
      </c>
      <c r="P1488" s="34">
        <v>60</v>
      </c>
      <c r="Q1488" s="34">
        <v>18</v>
      </c>
      <c r="R1488" s="52">
        <v>18</v>
      </c>
      <c r="S1488" s="356">
        <v>230447</v>
      </c>
      <c r="T1488" s="230">
        <v>0.05</v>
      </c>
      <c r="U1488" s="27">
        <v>9.9000000000000005E-2</v>
      </c>
      <c r="V1488" s="269">
        <v>4348.8191795613875</v>
      </c>
      <c r="W1488" s="270">
        <v>205153.55275949786</v>
      </c>
      <c r="X1488" s="270">
        <v>25293.447240502137</v>
      </c>
      <c r="Y1488" s="270">
        <v>26960.185039047414</v>
      </c>
      <c r="Z1488" s="270">
        <v>15074.513202905997</v>
      </c>
      <c r="AA1488" s="270">
        <v>11885.671836141417</v>
      </c>
      <c r="AB1488" s="270">
        <v>1996.8510979343791</v>
      </c>
      <c r="AC1488" s="270"/>
      <c r="AD1488" s="270">
        <v>55775.598014188348</v>
      </c>
      <c r="AE1488" s="270">
        <v>30482.150773683243</v>
      </c>
      <c r="AF1488" s="252">
        <v>2.9685907065868378E-9</v>
      </c>
      <c r="AG1488" s="226"/>
      <c r="AH1488" s="226"/>
    </row>
    <row r="1489" spans="2:37" s="225" customFormat="1" ht="10.199999999999999">
      <c r="B1489" s="233">
        <v>41486</v>
      </c>
      <c r="C1489" s="233">
        <v>41486</v>
      </c>
      <c r="D1489" s="233">
        <v>41517</v>
      </c>
      <c r="E1489" s="234">
        <v>10041676</v>
      </c>
      <c r="F1489" s="234" t="s">
        <v>1053</v>
      </c>
      <c r="G1489" s="234" t="s">
        <v>505</v>
      </c>
      <c r="H1489" s="227">
        <v>143997448</v>
      </c>
      <c r="I1489" s="20">
        <v>98</v>
      </c>
      <c r="J1489" s="228" t="s">
        <v>240</v>
      </c>
      <c r="K1489" s="229" t="s">
        <v>1337</v>
      </c>
      <c r="L1489" s="21">
        <v>40977</v>
      </c>
      <c r="M1489" s="21">
        <v>42795</v>
      </c>
      <c r="N1489" s="34">
        <v>60</v>
      </c>
      <c r="O1489" s="34">
        <v>17</v>
      </c>
      <c r="P1489" s="34">
        <v>60</v>
      </c>
      <c r="Q1489" s="34">
        <v>17</v>
      </c>
      <c r="R1489" s="52">
        <v>17</v>
      </c>
      <c r="S1489" s="356">
        <v>72069</v>
      </c>
      <c r="T1489" s="230">
        <v>0.05</v>
      </c>
      <c r="U1489" s="27">
        <v>9.9000000000000005E-2</v>
      </c>
      <c r="V1489" s="269">
        <v>1360.030937490224</v>
      </c>
      <c r="W1489" s="270">
        <v>64158.836495264644</v>
      </c>
      <c r="X1489" s="270">
        <v>7910.1635047353557</v>
      </c>
      <c r="Y1489" s="270">
        <v>8026.6261610455549</v>
      </c>
      <c r="Z1489" s="270">
        <v>4491.6709155658536</v>
      </c>
      <c r="AA1489" s="270">
        <v>3534.9552454797013</v>
      </c>
      <c r="AB1489" s="270">
        <v>589.7928928969344</v>
      </c>
      <c r="AC1489" s="270"/>
      <c r="AD1489" s="270">
        <v>17443.019754149733</v>
      </c>
      <c r="AE1489" s="270">
        <v>9532.8562494134385</v>
      </c>
      <c r="AF1489" s="252">
        <v>9.3859853222966194E-10</v>
      </c>
      <c r="AG1489" s="226"/>
      <c r="AH1489" s="226"/>
    </row>
    <row r="1490" spans="2:37" s="225" customFormat="1" ht="10.199999999999999">
      <c r="B1490" s="233">
        <v>41486</v>
      </c>
      <c r="C1490" s="233">
        <v>41486</v>
      </c>
      <c r="D1490" s="233">
        <v>41517</v>
      </c>
      <c r="E1490" s="234">
        <v>10041722</v>
      </c>
      <c r="F1490" s="234" t="s">
        <v>1053</v>
      </c>
      <c r="G1490" s="234" t="s">
        <v>505</v>
      </c>
      <c r="H1490" s="227">
        <v>143166139</v>
      </c>
      <c r="I1490" s="20">
        <v>99</v>
      </c>
      <c r="J1490" s="228" t="s">
        <v>724</v>
      </c>
      <c r="K1490" s="229" t="s">
        <v>1335</v>
      </c>
      <c r="L1490" s="21">
        <v>40977</v>
      </c>
      <c r="M1490" s="21">
        <v>50100</v>
      </c>
      <c r="N1490" s="34">
        <v>300</v>
      </c>
      <c r="O1490" s="34">
        <v>17</v>
      </c>
      <c r="P1490" s="34">
        <v>228</v>
      </c>
      <c r="Q1490" s="34">
        <v>17</v>
      </c>
      <c r="R1490" s="52">
        <v>17</v>
      </c>
      <c r="S1490" s="356">
        <v>1273061</v>
      </c>
      <c r="T1490" s="230">
        <v>0.03</v>
      </c>
      <c r="U1490" s="27">
        <v>8.1500000000000003E-2</v>
      </c>
      <c r="V1490" s="269">
        <v>7332.0817473991901</v>
      </c>
      <c r="W1490" s="270">
        <v>848885.31777415192</v>
      </c>
      <c r="X1490" s="270">
        <v>424175.68222584808</v>
      </c>
      <c r="Y1490" s="270">
        <v>96513.410921546019</v>
      </c>
      <c r="Z1490" s="270">
        <v>52676.496166653087</v>
      </c>
      <c r="AA1490" s="270">
        <v>43836.914754892932</v>
      </c>
      <c r="AB1490" s="270">
        <v>31627.134201050074</v>
      </c>
      <c r="AC1490" s="270"/>
      <c r="AD1490" s="270">
        <v>822829.32063287497</v>
      </c>
      <c r="AE1490" s="270">
        <v>398653.63840701524</v>
      </c>
      <c r="AF1490" s="252">
        <v>1.1641532182693481E-8</v>
      </c>
      <c r="AG1490" s="226"/>
      <c r="AH1490" s="226"/>
    </row>
    <row r="1491" spans="2:37" s="225" customFormat="1" ht="10.199999999999999">
      <c r="B1491" s="233">
        <v>41486</v>
      </c>
      <c r="C1491" s="233">
        <v>41486</v>
      </c>
      <c r="D1491" s="233">
        <v>41517</v>
      </c>
      <c r="E1491" s="234">
        <v>10042125</v>
      </c>
      <c r="F1491" s="234" t="s">
        <v>1053</v>
      </c>
      <c r="G1491" s="234" t="s">
        <v>505</v>
      </c>
      <c r="H1491" s="227">
        <v>143997499</v>
      </c>
      <c r="I1491" s="20">
        <v>98</v>
      </c>
      <c r="J1491" s="228" t="s">
        <v>1018</v>
      </c>
      <c r="K1491" s="229" t="s">
        <v>1338</v>
      </c>
      <c r="L1491" s="21">
        <v>41046</v>
      </c>
      <c r="M1491" s="21">
        <v>42887</v>
      </c>
      <c r="N1491" s="34">
        <v>61</v>
      </c>
      <c r="O1491" s="34">
        <v>14</v>
      </c>
      <c r="P1491" s="34">
        <v>60</v>
      </c>
      <c r="Q1491" s="34">
        <v>14</v>
      </c>
      <c r="R1491" s="52">
        <v>14</v>
      </c>
      <c r="S1491" s="356">
        <v>213963</v>
      </c>
      <c r="T1491" s="230">
        <v>0.05</v>
      </c>
      <c r="U1491" s="27">
        <v>9.4E-2</v>
      </c>
      <c r="V1491" s="269">
        <v>4037.7457641735114</v>
      </c>
      <c r="W1491" s="270">
        <v>192704.6629211999</v>
      </c>
      <c r="X1491" s="270">
        <v>21258.337078800105</v>
      </c>
      <c r="Y1491" s="270">
        <v>19273.369564543158</v>
      </c>
      <c r="Z1491" s="270">
        <v>11268.116044228096</v>
      </c>
      <c r="AA1491" s="270">
        <v>8005.2535203150619</v>
      </c>
      <c r="AB1491" s="270">
        <v>1305.3364872947434</v>
      </c>
      <c r="AC1491" s="270"/>
      <c r="AD1491" s="270">
        <v>49560.082929211727</v>
      </c>
      <c r="AE1491" s="270">
        <v>28301.74585041072</v>
      </c>
      <c r="AF1491" s="252">
        <v>9.0221874415874481E-10</v>
      </c>
      <c r="AG1491" s="226"/>
      <c r="AH1491" s="226"/>
    </row>
    <row r="1492" spans="2:37" s="225" customFormat="1" ht="10.199999999999999">
      <c r="B1492" s="233">
        <v>41486</v>
      </c>
      <c r="C1492" s="233">
        <v>41486</v>
      </c>
      <c r="D1492" s="233">
        <v>41517</v>
      </c>
      <c r="E1492" s="234">
        <v>10041907</v>
      </c>
      <c r="F1492" s="234" t="s">
        <v>1053</v>
      </c>
      <c r="G1492" s="234" t="s">
        <v>505</v>
      </c>
      <c r="H1492" s="227">
        <v>143999157</v>
      </c>
      <c r="I1492" s="20">
        <v>98</v>
      </c>
      <c r="J1492" s="228" t="s">
        <v>1020</v>
      </c>
      <c r="K1492" s="229" t="s">
        <v>1338</v>
      </c>
      <c r="L1492" s="21">
        <v>41113</v>
      </c>
      <c r="M1492" s="21">
        <v>42948</v>
      </c>
      <c r="N1492" s="34">
        <v>60</v>
      </c>
      <c r="O1492" s="34">
        <v>12</v>
      </c>
      <c r="P1492" s="34">
        <v>60</v>
      </c>
      <c r="Q1492" s="34">
        <v>12</v>
      </c>
      <c r="R1492" s="52">
        <v>12</v>
      </c>
      <c r="S1492" s="356">
        <v>247970</v>
      </c>
      <c r="T1492" s="230">
        <v>0.05</v>
      </c>
      <c r="U1492" s="27">
        <v>9.4E-2</v>
      </c>
      <c r="V1492" s="269">
        <v>4679.4998067053921</v>
      </c>
      <c r="W1492" s="270">
        <v>223332.89056785492</v>
      </c>
      <c r="X1492" s="270">
        <v>24637.10943214508</v>
      </c>
      <c r="Y1492" s="270">
        <v>19438.191171472376</v>
      </c>
      <c r="Z1492" s="270">
        <v>11381.711598617738</v>
      </c>
      <c r="AA1492" s="270">
        <v>8056.4795728546378</v>
      </c>
      <c r="AB1492" s="270">
        <v>1296.6899701128991</v>
      </c>
      <c r="AC1492" s="270"/>
      <c r="AD1492" s="270">
        <v>57437.097834469605</v>
      </c>
      <c r="AE1492" s="270">
        <v>32799.988402323506</v>
      </c>
      <c r="AF1492" s="252">
        <v>1.0186340659856796E-9</v>
      </c>
      <c r="AG1492" s="226"/>
      <c r="AH1492" s="226"/>
    </row>
    <row r="1493" spans="2:37" s="225" customFormat="1" ht="10.199999999999999">
      <c r="B1493" s="233">
        <v>41486</v>
      </c>
      <c r="C1493" s="233">
        <v>41486</v>
      </c>
      <c r="D1493" s="233">
        <v>41517</v>
      </c>
      <c r="E1493" s="234">
        <v>10041765</v>
      </c>
      <c r="F1493" s="234" t="s">
        <v>1053</v>
      </c>
      <c r="G1493" s="234" t="s">
        <v>505</v>
      </c>
      <c r="H1493" s="227">
        <v>143997685</v>
      </c>
      <c r="I1493" s="20">
        <v>98</v>
      </c>
      <c r="J1493" s="228" t="s">
        <v>206</v>
      </c>
      <c r="K1493" s="229" t="s">
        <v>1338</v>
      </c>
      <c r="L1493" s="21">
        <v>41101</v>
      </c>
      <c r="M1493" s="21">
        <v>42917</v>
      </c>
      <c r="N1493" s="34">
        <v>60</v>
      </c>
      <c r="O1493" s="34">
        <v>13</v>
      </c>
      <c r="P1493" s="34">
        <v>60</v>
      </c>
      <c r="Q1493" s="34">
        <v>13</v>
      </c>
      <c r="R1493" s="52">
        <v>13</v>
      </c>
      <c r="S1493" s="356">
        <v>230160</v>
      </c>
      <c r="T1493" s="230">
        <v>0.05</v>
      </c>
      <c r="U1493" s="27">
        <v>9.4E-2</v>
      </c>
      <c r="V1493" s="269">
        <v>4343.4031355055567</v>
      </c>
      <c r="W1493" s="270">
        <v>207292.40671491504</v>
      </c>
      <c r="X1493" s="270">
        <v>22867.593285084964</v>
      </c>
      <c r="Y1493" s="270">
        <v>19398.918228888513</v>
      </c>
      <c r="Z1493" s="270">
        <v>11350.088112212637</v>
      </c>
      <c r="AA1493" s="270">
        <v>8048.8301166758756</v>
      </c>
      <c r="AB1493" s="270">
        <v>1303.8540030969496</v>
      </c>
      <c r="AC1493" s="270"/>
      <c r="AD1493" s="270">
        <v>53311.781415419333</v>
      </c>
      <c r="AE1493" s="270">
        <v>30444.188130333408</v>
      </c>
      <c r="AF1493" s="252">
        <v>9.6042640507221222E-10</v>
      </c>
      <c r="AG1493" s="226"/>
      <c r="AH1493" s="226"/>
    </row>
    <row r="1494" spans="2:37" s="225" customFormat="1" ht="10.199999999999999">
      <c r="B1494" s="233">
        <v>41486</v>
      </c>
      <c r="C1494" s="233">
        <v>41486</v>
      </c>
      <c r="D1494" s="233">
        <v>41517</v>
      </c>
      <c r="E1494" s="234">
        <v>10042307</v>
      </c>
      <c r="F1494" s="234" t="s">
        <v>1053</v>
      </c>
      <c r="G1494" s="234" t="s">
        <v>505</v>
      </c>
      <c r="H1494" s="227">
        <v>143997995</v>
      </c>
      <c r="I1494" s="20">
        <v>98</v>
      </c>
      <c r="J1494" s="228" t="s">
        <v>1558</v>
      </c>
      <c r="K1494" s="229" t="s">
        <v>1338</v>
      </c>
      <c r="L1494" s="21">
        <v>41151</v>
      </c>
      <c r="M1494" s="21">
        <v>42979</v>
      </c>
      <c r="N1494" s="34">
        <v>60</v>
      </c>
      <c r="O1494" s="34">
        <v>11</v>
      </c>
      <c r="P1494" s="34">
        <v>60</v>
      </c>
      <c r="Q1494" s="34">
        <v>11</v>
      </c>
      <c r="R1494" s="52">
        <v>11</v>
      </c>
      <c r="S1494" s="356">
        <v>162726</v>
      </c>
      <c r="T1494" s="230">
        <v>0.05</v>
      </c>
      <c r="U1494" s="27">
        <v>9.4E-2</v>
      </c>
      <c r="V1494" s="269">
        <v>3070.8403659553233</v>
      </c>
      <c r="W1494" s="270">
        <v>146558.32540446325</v>
      </c>
      <c r="X1494" s="270">
        <v>16167.674595536751</v>
      </c>
      <c r="Y1494" s="270">
        <v>11780.260061202989</v>
      </c>
      <c r="Z1494" s="270">
        <v>6903.0096048662963</v>
      </c>
      <c r="AA1494" s="270">
        <v>4877.2504563366929</v>
      </c>
      <c r="AB1494" s="270">
        <v>780.01938838115916</v>
      </c>
      <c r="AC1494" s="270"/>
      <c r="AD1494" s="270">
        <v>37692.09655285679</v>
      </c>
      <c r="AE1494" s="270">
        <v>21524.421957319428</v>
      </c>
      <c r="AF1494" s="252">
        <v>6.1118043959140778E-10</v>
      </c>
      <c r="AG1494" s="226"/>
      <c r="AH1494" s="226"/>
    </row>
    <row r="1495" spans="2:37" s="225" customFormat="1" ht="10.199999999999999">
      <c r="B1495" s="233">
        <v>41486</v>
      </c>
      <c r="C1495" s="233">
        <v>41486</v>
      </c>
      <c r="D1495" s="233">
        <v>41517</v>
      </c>
      <c r="E1495" s="234">
        <v>10041888</v>
      </c>
      <c r="F1495" s="234" t="s">
        <v>1053</v>
      </c>
      <c r="G1495" s="234" t="s">
        <v>505</v>
      </c>
      <c r="H1495" s="227">
        <v>143998959</v>
      </c>
      <c r="I1495" s="20">
        <v>98</v>
      </c>
      <c r="J1495" s="228" t="s">
        <v>193</v>
      </c>
      <c r="K1495" s="229" t="s">
        <v>1338</v>
      </c>
      <c r="L1495" s="21">
        <v>41162</v>
      </c>
      <c r="M1495" s="21">
        <v>43009</v>
      </c>
      <c r="N1495" s="34">
        <v>61</v>
      </c>
      <c r="O1495" s="34">
        <v>11</v>
      </c>
      <c r="P1495" s="34">
        <v>60</v>
      </c>
      <c r="Q1495" s="34">
        <v>11</v>
      </c>
      <c r="R1495" s="52">
        <v>11</v>
      </c>
      <c r="S1495" s="356">
        <v>192996</v>
      </c>
      <c r="T1495" s="230">
        <v>0.05</v>
      </c>
      <c r="U1495" s="27">
        <v>9.4E-2</v>
      </c>
      <c r="V1495" s="269">
        <v>3642.0726083595346</v>
      </c>
      <c r="W1495" s="270">
        <v>173820.84344087483</v>
      </c>
      <c r="X1495" s="270">
        <v>19175.156559125171</v>
      </c>
      <c r="Y1495" s="270">
        <v>13971.603006108013</v>
      </c>
      <c r="Z1495" s="270">
        <v>8187.0951273968312</v>
      </c>
      <c r="AA1495" s="270">
        <v>5784.5078787111815</v>
      </c>
      <c r="AB1495" s="270">
        <v>925.1172024139338</v>
      </c>
      <c r="AC1495" s="270"/>
      <c r="AD1495" s="270">
        <v>44703.513060698111</v>
      </c>
      <c r="AE1495" s="270">
        <v>25528.356501572067</v>
      </c>
      <c r="AF1495" s="252">
        <v>8.7311491370201111E-10</v>
      </c>
      <c r="AG1495" s="226"/>
      <c r="AH1495" s="226"/>
    </row>
    <row r="1496" spans="2:37" s="225" customFormat="1" ht="10.199999999999999">
      <c r="B1496" s="233">
        <v>41486</v>
      </c>
      <c r="C1496" s="233">
        <v>41486</v>
      </c>
      <c r="D1496" s="233">
        <v>41517</v>
      </c>
      <c r="E1496" s="234">
        <v>10041582</v>
      </c>
      <c r="F1496" s="234" t="s">
        <v>1053</v>
      </c>
      <c r="G1496" s="234" t="s">
        <v>505</v>
      </c>
      <c r="H1496" s="227">
        <v>143999726</v>
      </c>
      <c r="I1496" s="20">
        <v>98</v>
      </c>
      <c r="J1496" s="228" t="s">
        <v>981</v>
      </c>
      <c r="K1496" s="229" t="s">
        <v>1338</v>
      </c>
      <c r="L1496" s="21">
        <v>41241</v>
      </c>
      <c r="M1496" s="21">
        <v>43070</v>
      </c>
      <c r="N1496" s="34">
        <v>60</v>
      </c>
      <c r="O1496" s="34">
        <v>8</v>
      </c>
      <c r="P1496" s="34">
        <v>60</v>
      </c>
      <c r="Q1496" s="34">
        <v>8</v>
      </c>
      <c r="R1496" s="52">
        <v>8</v>
      </c>
      <c r="S1496" s="356">
        <v>228739</v>
      </c>
      <c r="T1496" s="230">
        <v>0.05</v>
      </c>
      <c r="U1496" s="27">
        <v>9.4E-2</v>
      </c>
      <c r="V1496" s="269">
        <v>4316.5871124974174</v>
      </c>
      <c r="W1496" s="270">
        <v>206012.59045691238</v>
      </c>
      <c r="X1496" s="270">
        <v>22726.409543087619</v>
      </c>
      <c r="Y1496" s="270">
        <v>12307.924407385151</v>
      </c>
      <c r="Z1496" s="270">
        <v>7228.9369072743466</v>
      </c>
      <c r="AA1496" s="270">
        <v>5078.9875001108048</v>
      </c>
      <c r="AB1496" s="270">
        <v>797.41787870482869</v>
      </c>
      <c r="AC1496" s="270"/>
      <c r="AD1496" s="270">
        <v>52982.636292933574</v>
      </c>
      <c r="AE1496" s="270">
        <v>30256.226749845024</v>
      </c>
      <c r="AF1496" s="252">
        <v>9.3132257461547852E-10</v>
      </c>
      <c r="AG1496" s="226"/>
      <c r="AH1496" s="226"/>
    </row>
    <row r="1497" spans="2:37" s="225" customFormat="1" ht="10.199999999999999">
      <c r="B1497" s="233">
        <v>41486</v>
      </c>
      <c r="C1497" s="233">
        <v>41486</v>
      </c>
      <c r="D1497" s="233">
        <v>41517</v>
      </c>
      <c r="E1497" s="234">
        <v>10041759</v>
      </c>
      <c r="F1497" s="234" t="s">
        <v>1053</v>
      </c>
      <c r="G1497" s="234" t="s">
        <v>505</v>
      </c>
      <c r="H1497" s="227">
        <v>143998428</v>
      </c>
      <c r="I1497" s="20">
        <v>98</v>
      </c>
      <c r="J1497" s="228" t="s">
        <v>1048</v>
      </c>
      <c r="K1497" s="229" t="s">
        <v>1338</v>
      </c>
      <c r="L1497" s="21">
        <v>41284</v>
      </c>
      <c r="M1497" s="21">
        <v>43101</v>
      </c>
      <c r="N1497" s="34">
        <v>60</v>
      </c>
      <c r="O1497" s="34">
        <v>7</v>
      </c>
      <c r="P1497" s="34">
        <v>60</v>
      </c>
      <c r="Q1497" s="34">
        <v>7</v>
      </c>
      <c r="R1497" s="52">
        <v>7</v>
      </c>
      <c r="S1497" s="356">
        <v>213846</v>
      </c>
      <c r="T1497" s="230">
        <v>0.05</v>
      </c>
      <c r="U1497" s="27">
        <v>9.4E-2</v>
      </c>
      <c r="V1497" s="269">
        <v>4035.537829837162</v>
      </c>
      <c r="W1497" s="270">
        <v>192599.28747983021</v>
      </c>
      <c r="X1497" s="270">
        <v>21246.712520169793</v>
      </c>
      <c r="Y1497" s="270">
        <v>10139.725731981503</v>
      </c>
      <c r="Z1497" s="270">
        <v>5960.111417808308</v>
      </c>
      <c r="AA1497" s="270">
        <v>4179.6143141731955</v>
      </c>
      <c r="AB1497" s="270">
        <v>652.31134930345854</v>
      </c>
      <c r="AC1497" s="270"/>
      <c r="AD1497" s="270">
        <v>49532.982310400403</v>
      </c>
      <c r="AE1497" s="270">
        <v>28286.269790229737</v>
      </c>
      <c r="AF1497" s="252">
        <v>8.7311491370201111E-10</v>
      </c>
      <c r="AG1497" s="226"/>
      <c r="AH1497" s="226"/>
    </row>
    <row r="1498" spans="2:37" s="225" customFormat="1" ht="10.199999999999999">
      <c r="B1498" s="233">
        <v>41486</v>
      </c>
      <c r="C1498" s="233">
        <v>41486</v>
      </c>
      <c r="D1498" s="233">
        <v>41517</v>
      </c>
      <c r="E1498" s="234">
        <v>10041184</v>
      </c>
      <c r="F1498" s="234" t="s">
        <v>1053</v>
      </c>
      <c r="G1498" s="234" t="s">
        <v>505</v>
      </c>
      <c r="H1498" s="227">
        <v>143980421</v>
      </c>
      <c r="I1498" s="20">
        <v>98</v>
      </c>
      <c r="J1498" s="228" t="s">
        <v>157</v>
      </c>
      <c r="K1498" s="229" t="s">
        <v>1338</v>
      </c>
      <c r="L1498" s="21">
        <v>41309</v>
      </c>
      <c r="M1498" s="21">
        <v>43132</v>
      </c>
      <c r="N1498" s="34">
        <v>60</v>
      </c>
      <c r="O1498" s="34">
        <v>6</v>
      </c>
      <c r="P1498" s="34">
        <v>60</v>
      </c>
      <c r="Q1498" s="34">
        <v>6</v>
      </c>
      <c r="R1498" s="52">
        <v>6</v>
      </c>
      <c r="S1498" s="356">
        <v>220275</v>
      </c>
      <c r="T1498" s="230">
        <v>0.05</v>
      </c>
      <c r="U1498" s="27">
        <v>9.4E-2</v>
      </c>
      <c r="V1498" s="269">
        <v>4156.8609909345087</v>
      </c>
      <c r="W1498" s="270">
        <v>198389.53288637431</v>
      </c>
      <c r="X1498" s="270">
        <v>21885.467113625695</v>
      </c>
      <c r="Y1498" s="270">
        <v>9015.2648609889638</v>
      </c>
      <c r="Z1498" s="270">
        <v>5303.3062792474229</v>
      </c>
      <c r="AA1498" s="270">
        <v>3711.9585817415409</v>
      </c>
      <c r="AB1498" s="270">
        <v>575.93334509541296</v>
      </c>
      <c r="AC1498" s="270"/>
      <c r="AD1498" s="270">
        <v>51022.12656969711</v>
      </c>
      <c r="AE1498" s="270">
        <v>29136.659456070542</v>
      </c>
      <c r="AF1498" s="252">
        <v>8.7311491370201111E-10</v>
      </c>
      <c r="AG1498" s="226"/>
      <c r="AH1498" s="226"/>
    </row>
    <row r="1499" spans="2:37">
      <c r="B1499" s="237">
        <v>41547</v>
      </c>
      <c r="C1499" s="237">
        <v>41547</v>
      </c>
      <c r="D1499" s="237">
        <v>41547</v>
      </c>
      <c r="E1499" s="238">
        <v>10041633</v>
      </c>
      <c r="F1499" s="238" t="s">
        <v>1053</v>
      </c>
      <c r="G1499" s="238" t="s">
        <v>505</v>
      </c>
      <c r="H1499" s="195">
        <v>143003027</v>
      </c>
      <c r="I1499" s="20">
        <v>99</v>
      </c>
      <c r="J1499" s="19" t="s">
        <v>1378</v>
      </c>
      <c r="K1499" s="103" t="s">
        <v>1331</v>
      </c>
      <c r="L1499" s="21">
        <v>39378</v>
      </c>
      <c r="M1499" s="21">
        <v>47414</v>
      </c>
      <c r="N1499" s="231">
        <v>264</v>
      </c>
      <c r="O1499" s="231">
        <v>70</v>
      </c>
      <c r="P1499" s="231">
        <v>228</v>
      </c>
      <c r="Q1499" s="231">
        <v>70</v>
      </c>
      <c r="R1499" s="232">
        <v>70</v>
      </c>
      <c r="S1499" s="356">
        <v>467083</v>
      </c>
      <c r="T1499" s="26">
        <v>0.03</v>
      </c>
      <c r="U1499" s="27">
        <v>8.6499999999999994E-2</v>
      </c>
      <c r="V1499" s="256">
        <v>2690.1230489508798</v>
      </c>
      <c r="W1499" s="257">
        <v>300630.03665037616</v>
      </c>
      <c r="X1499" s="257">
        <v>166452.96334962384</v>
      </c>
      <c r="Y1499" s="257">
        <v>140901.08305050153</v>
      </c>
      <c r="Z1499" s="257">
        <v>72004.534134536341</v>
      </c>
      <c r="AA1499" s="257">
        <v>68896.548915965192</v>
      </c>
      <c r="AB1499" s="257">
        <v>51103.9799757617</v>
      </c>
      <c r="AC1499" s="257"/>
      <c r="AD1499" s="257">
        <v>312718.0185104218</v>
      </c>
      <c r="AE1499" s="257">
        <v>146265.05516080064</v>
      </c>
      <c r="AG1499" s="74"/>
      <c r="AH1499" s="60"/>
      <c r="AJ1499" s="61"/>
      <c r="AK1499" s="60"/>
    </row>
    <row r="1500" spans="2:37">
      <c r="B1500" s="237">
        <v>41547</v>
      </c>
      <c r="C1500" s="237">
        <v>41547</v>
      </c>
      <c r="D1500" s="237">
        <v>41547</v>
      </c>
      <c r="E1500" s="238">
        <v>10042189</v>
      </c>
      <c r="F1500" s="238" t="s">
        <v>1053</v>
      </c>
      <c r="G1500" s="238" t="s">
        <v>505</v>
      </c>
      <c r="H1500" s="195">
        <v>143011585</v>
      </c>
      <c r="I1500" s="20">
        <v>99</v>
      </c>
      <c r="J1500" s="19" t="s">
        <v>137</v>
      </c>
      <c r="K1500" s="103" t="s">
        <v>1331</v>
      </c>
      <c r="L1500" s="21">
        <v>35011</v>
      </c>
      <c r="M1500" s="21">
        <v>42270</v>
      </c>
      <c r="N1500" s="231">
        <v>239</v>
      </c>
      <c r="O1500" s="231">
        <v>214</v>
      </c>
      <c r="P1500" s="231">
        <v>228</v>
      </c>
      <c r="Q1500" s="231">
        <v>214</v>
      </c>
      <c r="R1500" s="232">
        <v>214</v>
      </c>
      <c r="S1500" s="356">
        <v>376343</v>
      </c>
      <c r="T1500" s="26">
        <v>0.03</v>
      </c>
      <c r="U1500" s="27">
        <v>8.6499999999999994E-2</v>
      </c>
      <c r="V1500" s="256">
        <v>2167.5140791065419</v>
      </c>
      <c r="W1500" s="257">
        <v>242226.77743166097</v>
      </c>
      <c r="X1500" s="257">
        <v>134116.22256833903</v>
      </c>
      <c r="Y1500" s="257">
        <v>250387.08178449134</v>
      </c>
      <c r="Z1500" s="257">
        <v>117288.74400511081</v>
      </c>
      <c r="AA1500" s="257">
        <v>133098.33777938053</v>
      </c>
      <c r="AB1500" s="257">
        <v>125881.01591940594</v>
      </c>
      <c r="AC1500" s="257"/>
      <c r="AD1500" s="257">
        <v>251966.43260462841</v>
      </c>
      <c r="AE1500" s="257">
        <v>117850.21003629157</v>
      </c>
      <c r="AG1500" s="74"/>
      <c r="AH1500" s="60"/>
      <c r="AJ1500" s="61"/>
      <c r="AK1500" s="60"/>
    </row>
    <row r="1501" spans="2:37">
      <c r="B1501" s="237">
        <v>41547</v>
      </c>
      <c r="C1501" s="237">
        <v>41547</v>
      </c>
      <c r="D1501" s="237">
        <v>41547</v>
      </c>
      <c r="E1501" s="238">
        <v>10042223</v>
      </c>
      <c r="F1501" s="238" t="s">
        <v>1053</v>
      </c>
      <c r="G1501" s="238" t="s">
        <v>505</v>
      </c>
      <c r="H1501" s="195">
        <v>143016625</v>
      </c>
      <c r="I1501" s="20">
        <v>99</v>
      </c>
      <c r="J1501" s="19" t="s">
        <v>1143</v>
      </c>
      <c r="K1501" s="103" t="s">
        <v>1331</v>
      </c>
      <c r="L1501" s="21">
        <v>39981</v>
      </c>
      <c r="M1501" s="21">
        <v>50944</v>
      </c>
      <c r="N1501" s="231">
        <v>360</v>
      </c>
      <c r="O1501" s="231">
        <v>50</v>
      </c>
      <c r="P1501" s="231">
        <v>228</v>
      </c>
      <c r="Q1501" s="231">
        <v>50</v>
      </c>
      <c r="R1501" s="232">
        <v>50</v>
      </c>
      <c r="S1501" s="356">
        <v>4785059</v>
      </c>
      <c r="T1501" s="26">
        <v>0.03</v>
      </c>
      <c r="U1501" s="27">
        <v>8.6499999999999994E-2</v>
      </c>
      <c r="V1501" s="256">
        <v>27559.122268397372</v>
      </c>
      <c r="W1501" s="257">
        <v>3079821.9214662327</v>
      </c>
      <c r="X1501" s="257">
        <v>1705237.0785337673</v>
      </c>
      <c r="Y1501" s="257">
        <v>1056748.3114871248</v>
      </c>
      <c r="Z1501" s="257">
        <v>548400.16450684553</v>
      </c>
      <c r="AA1501" s="257">
        <v>508348.14698027924</v>
      </c>
      <c r="AB1501" s="257">
        <v>373955.49967845774</v>
      </c>
      <c r="AC1501" s="257"/>
      <c r="AD1501" s="257">
        <v>3203657.9557283395</v>
      </c>
      <c r="AE1501" s="257">
        <v>1498420.8771946011</v>
      </c>
      <c r="AG1501" s="74"/>
      <c r="AH1501" s="60"/>
      <c r="AJ1501" s="61"/>
      <c r="AK1501" s="60"/>
    </row>
    <row r="1502" spans="2:37">
      <c r="B1502" s="237">
        <v>41547</v>
      </c>
      <c r="C1502" s="237">
        <v>41547</v>
      </c>
      <c r="D1502" s="237">
        <v>41547</v>
      </c>
      <c r="E1502" s="238">
        <v>10041633</v>
      </c>
      <c r="F1502" s="238" t="s">
        <v>1053</v>
      </c>
      <c r="G1502" s="238" t="s">
        <v>505</v>
      </c>
      <c r="H1502" s="195">
        <v>143017494</v>
      </c>
      <c r="I1502" s="20">
        <v>99</v>
      </c>
      <c r="J1502" s="19" t="s">
        <v>355</v>
      </c>
      <c r="K1502" s="103" t="s">
        <v>1331</v>
      </c>
      <c r="L1502" s="21">
        <v>39696</v>
      </c>
      <c r="M1502" s="21">
        <v>47353</v>
      </c>
      <c r="N1502" s="231">
        <v>252</v>
      </c>
      <c r="O1502" s="231">
        <v>60</v>
      </c>
      <c r="P1502" s="231">
        <v>228</v>
      </c>
      <c r="Q1502" s="231">
        <v>60</v>
      </c>
      <c r="R1502" s="232">
        <v>60</v>
      </c>
      <c r="S1502" s="356">
        <v>214388</v>
      </c>
      <c r="T1502" s="26">
        <v>0.03</v>
      </c>
      <c r="U1502" s="27">
        <v>8.6499999999999994E-2</v>
      </c>
      <c r="V1502" s="256">
        <v>1234.7486425720508</v>
      </c>
      <c r="W1502" s="257">
        <v>137987.1934910944</v>
      </c>
      <c r="X1502" s="257">
        <v>76400.806508905604</v>
      </c>
      <c r="Y1502" s="257">
        <v>56141.662959266177</v>
      </c>
      <c r="Z1502" s="257">
        <v>28911.176461499817</v>
      </c>
      <c r="AA1502" s="257">
        <v>27230.48649776636</v>
      </c>
      <c r="AB1502" s="257">
        <v>20105.475397080423</v>
      </c>
      <c r="AC1502" s="257"/>
      <c r="AD1502" s="257">
        <v>143535.49701533196</v>
      </c>
      <c r="AE1502" s="257">
        <v>67134.690506427578</v>
      </c>
      <c r="AG1502" s="74"/>
      <c r="AH1502" s="60"/>
      <c r="AJ1502" s="61"/>
      <c r="AK1502" s="60"/>
    </row>
    <row r="1503" spans="2:37">
      <c r="B1503" s="237">
        <v>41547</v>
      </c>
      <c r="C1503" s="237">
        <v>41547</v>
      </c>
      <c r="D1503" s="237">
        <v>41547</v>
      </c>
      <c r="E1503" s="238">
        <v>10041472</v>
      </c>
      <c r="F1503" s="238" t="s">
        <v>1053</v>
      </c>
      <c r="G1503" s="238" t="s">
        <v>505</v>
      </c>
      <c r="H1503" s="195">
        <v>143021238</v>
      </c>
      <c r="I1503" s="20">
        <v>98</v>
      </c>
      <c r="J1503" s="19" t="s">
        <v>765</v>
      </c>
      <c r="K1503" s="103" t="s">
        <v>1333</v>
      </c>
      <c r="L1503" s="21">
        <v>39945</v>
      </c>
      <c r="M1503" s="21">
        <v>41765</v>
      </c>
      <c r="N1503" s="231">
        <v>60</v>
      </c>
      <c r="O1503" s="231">
        <v>52</v>
      </c>
      <c r="P1503" s="231">
        <v>60</v>
      </c>
      <c r="Q1503" s="231">
        <v>52</v>
      </c>
      <c r="R1503" s="232">
        <v>52</v>
      </c>
      <c r="S1503" s="356">
        <v>250000</v>
      </c>
      <c r="T1503" s="26">
        <v>0.05</v>
      </c>
      <c r="U1503" s="27">
        <v>0.104</v>
      </c>
      <c r="V1503" s="256">
        <v>4717.808411002733</v>
      </c>
      <c r="W1503" s="257">
        <v>220001.9284432061</v>
      </c>
      <c r="X1503" s="257">
        <v>29998.071556793904</v>
      </c>
      <c r="Y1503" s="257">
        <v>61636.150394485798</v>
      </c>
      <c r="Z1503" s="257">
        <v>32370.550660871813</v>
      </c>
      <c r="AA1503" s="257">
        <v>29265.599733613984</v>
      </c>
      <c r="AB1503" s="257">
        <v>25998.328682554715</v>
      </c>
      <c r="AC1503" s="257"/>
      <c r="AD1503" s="257">
        <v>63066.576216955757</v>
      </c>
      <c r="AE1503" s="257">
        <v>33068.504660164035</v>
      </c>
      <c r="AG1503" s="74"/>
      <c r="AH1503" s="60"/>
      <c r="AJ1503" s="61"/>
      <c r="AK1503" s="60"/>
    </row>
    <row r="1504" spans="2:37">
      <c r="B1504" s="237">
        <v>41547</v>
      </c>
      <c r="C1504" s="237">
        <v>41547</v>
      </c>
      <c r="D1504" s="237">
        <v>41547</v>
      </c>
      <c r="E1504" s="238">
        <v>10041633</v>
      </c>
      <c r="F1504" s="238" t="s">
        <v>1053</v>
      </c>
      <c r="G1504" s="238" t="s">
        <v>505</v>
      </c>
      <c r="H1504" s="195">
        <v>143023249</v>
      </c>
      <c r="I1504" s="20">
        <v>99</v>
      </c>
      <c r="J1504" s="19" t="s">
        <v>912</v>
      </c>
      <c r="K1504" s="103" t="s">
        <v>1331</v>
      </c>
      <c r="L1504" s="21">
        <v>37862</v>
      </c>
      <c r="M1504" s="21">
        <v>47749</v>
      </c>
      <c r="N1504" s="231">
        <v>325</v>
      </c>
      <c r="O1504" s="231">
        <v>120</v>
      </c>
      <c r="P1504" s="231">
        <v>228</v>
      </c>
      <c r="Q1504" s="231">
        <v>120</v>
      </c>
      <c r="R1504" s="232">
        <v>120</v>
      </c>
      <c r="S1504" s="356">
        <v>1365273</v>
      </c>
      <c r="T1504" s="26">
        <v>0.03</v>
      </c>
      <c r="U1504" s="27">
        <v>8.6499999999999994E-2</v>
      </c>
      <c r="V1504" s="256">
        <v>7863.1685704902866</v>
      </c>
      <c r="W1504" s="257">
        <v>878734.76882645907</v>
      </c>
      <c r="X1504" s="257">
        <v>486538.23117354093</v>
      </c>
      <c r="Y1504" s="257">
        <v>653489.07588635769</v>
      </c>
      <c r="Z1504" s="257">
        <v>321732.86098860262</v>
      </c>
      <c r="AA1504" s="257">
        <v>331756.21489775507</v>
      </c>
      <c r="AB1504" s="257">
        <v>256072.75324923205</v>
      </c>
      <c r="AC1504" s="257"/>
      <c r="AD1504" s="257">
        <v>914067.6652453182</v>
      </c>
      <c r="AE1504" s="257">
        <v>427529.4340717853</v>
      </c>
      <c r="AG1504" s="74"/>
      <c r="AH1504" s="60"/>
      <c r="AJ1504" s="61"/>
      <c r="AK1504" s="60"/>
    </row>
    <row r="1505" spans="2:37">
      <c r="B1505" s="237">
        <v>41547</v>
      </c>
      <c r="C1505" s="237">
        <v>41547</v>
      </c>
      <c r="D1505" s="237">
        <v>41547</v>
      </c>
      <c r="E1505" s="238">
        <v>10042189</v>
      </c>
      <c r="F1505" s="238" t="s">
        <v>1053</v>
      </c>
      <c r="G1505" s="238" t="s">
        <v>505</v>
      </c>
      <c r="H1505" s="195">
        <v>143023923</v>
      </c>
      <c r="I1505" s="20">
        <v>99</v>
      </c>
      <c r="J1505" s="19" t="s">
        <v>1540</v>
      </c>
      <c r="K1505" s="103" t="s">
        <v>1331</v>
      </c>
      <c r="L1505" s="21">
        <v>39073</v>
      </c>
      <c r="M1505" s="21">
        <v>42360</v>
      </c>
      <c r="N1505" s="231">
        <v>108</v>
      </c>
      <c r="O1505" s="231">
        <v>80</v>
      </c>
      <c r="P1505" s="231">
        <v>108</v>
      </c>
      <c r="Q1505" s="231">
        <v>80</v>
      </c>
      <c r="R1505" s="232">
        <v>80</v>
      </c>
      <c r="S1505" s="356">
        <v>3500067</v>
      </c>
      <c r="T1505" s="26">
        <v>0.03</v>
      </c>
      <c r="U1505" s="27">
        <v>8.6499999999999994E-2</v>
      </c>
      <c r="V1505" s="256">
        <v>37019.999882648939</v>
      </c>
      <c r="W1505" s="257">
        <v>2771349.2861422668</v>
      </c>
      <c r="X1505" s="257">
        <v>728717.71385773318</v>
      </c>
      <c r="Y1505" s="257">
        <v>1125861.3201788079</v>
      </c>
      <c r="Z1505" s="257">
        <v>461439.15665889112</v>
      </c>
      <c r="AA1505" s="257">
        <v>664422.16351991682</v>
      </c>
      <c r="AB1505" s="257">
        <v>539790.89915387647</v>
      </c>
      <c r="AC1505" s="257"/>
      <c r="AD1505" s="257">
        <v>1226810.7011837894</v>
      </c>
      <c r="AE1505" s="257">
        <v>498092.98732608603</v>
      </c>
      <c r="AG1505" s="74"/>
      <c r="AH1505" s="60"/>
      <c r="AJ1505" s="61"/>
      <c r="AK1505" s="60"/>
    </row>
    <row r="1506" spans="2:37">
      <c r="B1506" s="237">
        <v>41547</v>
      </c>
      <c r="C1506" s="237">
        <v>41547</v>
      </c>
      <c r="D1506" s="237">
        <v>41547</v>
      </c>
      <c r="E1506" s="238">
        <v>10041633</v>
      </c>
      <c r="F1506" s="238" t="s">
        <v>1053</v>
      </c>
      <c r="G1506" s="238" t="s">
        <v>505</v>
      </c>
      <c r="H1506" s="195">
        <v>143024326</v>
      </c>
      <c r="I1506" s="20">
        <v>99</v>
      </c>
      <c r="J1506" s="19" t="s">
        <v>384</v>
      </c>
      <c r="K1506" s="103" t="s">
        <v>1331</v>
      </c>
      <c r="L1506" s="21">
        <v>38328</v>
      </c>
      <c r="M1506" s="21">
        <v>47810</v>
      </c>
      <c r="N1506" s="231">
        <v>312</v>
      </c>
      <c r="O1506" s="231">
        <v>105</v>
      </c>
      <c r="P1506" s="231">
        <v>228</v>
      </c>
      <c r="Q1506" s="231">
        <v>105</v>
      </c>
      <c r="R1506" s="232">
        <v>105</v>
      </c>
      <c r="S1506" s="356">
        <v>199576</v>
      </c>
      <c r="T1506" s="26">
        <v>0.03</v>
      </c>
      <c r="U1506" s="27">
        <v>8.6499999999999994E-2</v>
      </c>
      <c r="V1506" s="256">
        <v>1149.4402442765436</v>
      </c>
      <c r="W1506" s="257">
        <v>128453.70136471564</v>
      </c>
      <c r="X1506" s="257">
        <v>71122.298635284358</v>
      </c>
      <c r="Y1506" s="257">
        <v>85783.640108743333</v>
      </c>
      <c r="Z1506" s="257">
        <v>42696.083157452696</v>
      </c>
      <c r="AA1506" s="257">
        <v>43087.556951290637</v>
      </c>
      <c r="AB1506" s="257">
        <v>32753.690160986218</v>
      </c>
      <c r="AC1506" s="257"/>
      <c r="AD1506" s="257">
        <v>133618.6743303352</v>
      </c>
      <c r="AE1506" s="257">
        <v>62496.375695051946</v>
      </c>
      <c r="AG1506" s="74"/>
      <c r="AH1506" s="60"/>
      <c r="AJ1506" s="61"/>
      <c r="AK1506" s="60"/>
    </row>
    <row r="1507" spans="2:37">
      <c r="B1507" s="237">
        <v>41547</v>
      </c>
      <c r="C1507" s="237">
        <v>41547</v>
      </c>
      <c r="D1507" s="237">
        <v>41547</v>
      </c>
      <c r="E1507" s="238">
        <v>10041633</v>
      </c>
      <c r="F1507" s="238" t="s">
        <v>1053</v>
      </c>
      <c r="G1507" s="238" t="s">
        <v>505</v>
      </c>
      <c r="H1507" s="195">
        <v>143024652</v>
      </c>
      <c r="I1507" s="20">
        <v>99</v>
      </c>
      <c r="J1507" s="19" t="s">
        <v>388</v>
      </c>
      <c r="K1507" s="103" t="s">
        <v>1331</v>
      </c>
      <c r="L1507" s="21">
        <v>38188</v>
      </c>
      <c r="M1507" s="21">
        <v>47687</v>
      </c>
      <c r="N1507" s="231">
        <v>312</v>
      </c>
      <c r="O1507" s="231">
        <v>109</v>
      </c>
      <c r="P1507" s="231">
        <v>228</v>
      </c>
      <c r="Q1507" s="231">
        <v>109</v>
      </c>
      <c r="R1507" s="232">
        <v>109</v>
      </c>
      <c r="S1507" s="356">
        <v>500001</v>
      </c>
      <c r="T1507" s="26">
        <v>0.03</v>
      </c>
      <c r="U1507" s="27">
        <v>8.6499999999999994E-2</v>
      </c>
      <c r="V1507" s="256">
        <v>2879.7113459459856</v>
      </c>
      <c r="W1507" s="257">
        <v>321817.14803412824</v>
      </c>
      <c r="X1507" s="257">
        <v>178183.85196587176</v>
      </c>
      <c r="Y1507" s="257">
        <v>221620.87406671161</v>
      </c>
      <c r="Z1507" s="257">
        <v>109981.35061077616</v>
      </c>
      <c r="AA1507" s="257">
        <v>111639.52345593544</v>
      </c>
      <c r="AB1507" s="257">
        <v>85184.385369649215</v>
      </c>
      <c r="AC1507" s="257"/>
      <c r="AD1507" s="257">
        <v>334757.03884155367</v>
      </c>
      <c r="AE1507" s="257">
        <v>156573.18687568477</v>
      </c>
      <c r="AG1507" s="74"/>
      <c r="AH1507" s="60"/>
      <c r="AJ1507" s="61"/>
      <c r="AK1507" s="60"/>
    </row>
    <row r="1508" spans="2:37">
      <c r="B1508" s="237">
        <v>41547</v>
      </c>
      <c r="C1508" s="237">
        <v>41547</v>
      </c>
      <c r="D1508" s="237">
        <v>41547</v>
      </c>
      <c r="E1508" s="238">
        <v>10041633</v>
      </c>
      <c r="F1508" s="238" t="s">
        <v>1053</v>
      </c>
      <c r="G1508" s="238" t="s">
        <v>505</v>
      </c>
      <c r="H1508" s="195">
        <v>143025535</v>
      </c>
      <c r="I1508" s="20">
        <v>99</v>
      </c>
      <c r="J1508" s="19" t="s">
        <v>872</v>
      </c>
      <c r="K1508" s="103" t="s">
        <v>1331</v>
      </c>
      <c r="L1508" s="21">
        <v>38637</v>
      </c>
      <c r="M1508" s="21">
        <v>47749</v>
      </c>
      <c r="N1508" s="231">
        <v>300</v>
      </c>
      <c r="O1508" s="231">
        <v>95</v>
      </c>
      <c r="P1508" s="231">
        <v>228</v>
      </c>
      <c r="Q1508" s="231">
        <v>95</v>
      </c>
      <c r="R1508" s="232">
        <v>95</v>
      </c>
      <c r="S1508" s="356">
        <v>249539</v>
      </c>
      <c r="T1508" s="26">
        <v>0.03</v>
      </c>
      <c r="U1508" s="27">
        <v>8.6499999999999994E-2</v>
      </c>
      <c r="V1508" s="256">
        <v>1437.1977047166215</v>
      </c>
      <c r="W1508" s="257">
        <v>160611.53738350191</v>
      </c>
      <c r="X1508" s="257">
        <v>88927.462616498087</v>
      </c>
      <c r="Y1508" s="257">
        <v>98599.091278846056</v>
      </c>
      <c r="Z1508" s="257">
        <v>49440.49612596308</v>
      </c>
      <c r="AA1508" s="257">
        <v>49158.595152882976</v>
      </c>
      <c r="AB1508" s="257">
        <v>37053.109423540875</v>
      </c>
      <c r="AC1508" s="257"/>
      <c r="AD1508" s="257">
        <v>167069.53929188638</v>
      </c>
      <c r="AE1508" s="257">
        <v>78142.07667538969</v>
      </c>
      <c r="AG1508" s="74"/>
      <c r="AH1508" s="60"/>
      <c r="AJ1508" s="61"/>
      <c r="AK1508" s="60"/>
    </row>
    <row r="1509" spans="2:37">
      <c r="B1509" s="237">
        <v>41547</v>
      </c>
      <c r="C1509" s="237">
        <v>41547</v>
      </c>
      <c r="D1509" s="237">
        <v>41547</v>
      </c>
      <c r="E1509" s="238">
        <v>10041182</v>
      </c>
      <c r="F1509" s="238" t="s">
        <v>1053</v>
      </c>
      <c r="G1509" s="238" t="s">
        <v>505</v>
      </c>
      <c r="H1509" s="195">
        <v>143028437</v>
      </c>
      <c r="I1509" s="20">
        <v>99</v>
      </c>
      <c r="J1509" s="19" t="s">
        <v>350</v>
      </c>
      <c r="K1509" s="103" t="s">
        <v>1331</v>
      </c>
      <c r="L1509" s="21">
        <v>38810</v>
      </c>
      <c r="M1509" s="21">
        <v>41570</v>
      </c>
      <c r="N1509" s="231">
        <v>91</v>
      </c>
      <c r="O1509" s="231">
        <v>89</v>
      </c>
      <c r="P1509" s="231">
        <v>91</v>
      </c>
      <c r="Q1509" s="231">
        <v>89</v>
      </c>
      <c r="R1509" s="232">
        <v>89</v>
      </c>
      <c r="S1509" s="356">
        <v>700061</v>
      </c>
      <c r="T1509" s="26">
        <v>0.03</v>
      </c>
      <c r="U1509" s="27">
        <v>8.6499999999999994E-2</v>
      </c>
      <c r="V1509" s="256">
        <v>8610.77658209125</v>
      </c>
      <c r="W1509" s="257">
        <v>573188.69012548646</v>
      </c>
      <c r="X1509" s="257">
        <v>126872.30987451354</v>
      </c>
      <c r="Y1509" s="257">
        <v>210207.54448010505</v>
      </c>
      <c r="Z1509" s="257">
        <v>83455.302744647954</v>
      </c>
      <c r="AA1509" s="257">
        <v>126752.24173545709</v>
      </c>
      <c r="AB1509" s="257">
        <v>124083.90745968907</v>
      </c>
      <c r="AC1509" s="257"/>
      <c r="AD1509" s="257">
        <v>210391.97884481098</v>
      </c>
      <c r="AE1509" s="257">
        <v>83519.66897030361</v>
      </c>
      <c r="AG1509" s="74"/>
      <c r="AH1509" s="60"/>
      <c r="AJ1509" s="61"/>
      <c r="AK1509" s="60"/>
    </row>
    <row r="1510" spans="2:37">
      <c r="B1510" s="237">
        <v>41547</v>
      </c>
      <c r="C1510" s="237">
        <v>41547</v>
      </c>
      <c r="D1510" s="237">
        <v>41547</v>
      </c>
      <c r="E1510" s="238">
        <v>10041633</v>
      </c>
      <c r="F1510" s="238" t="s">
        <v>1053</v>
      </c>
      <c r="G1510" s="238" t="s">
        <v>505</v>
      </c>
      <c r="H1510" s="195">
        <v>143030172</v>
      </c>
      <c r="I1510" s="20">
        <v>99</v>
      </c>
      <c r="J1510" s="19" t="s">
        <v>1378</v>
      </c>
      <c r="K1510" s="103" t="s">
        <v>1331</v>
      </c>
      <c r="L1510" s="21">
        <v>38919</v>
      </c>
      <c r="M1510" s="21">
        <v>47322</v>
      </c>
      <c r="N1510" s="231">
        <v>276</v>
      </c>
      <c r="O1510" s="231">
        <v>85</v>
      </c>
      <c r="P1510" s="231">
        <v>228</v>
      </c>
      <c r="Q1510" s="231">
        <v>85</v>
      </c>
      <c r="R1510" s="232">
        <v>85</v>
      </c>
      <c r="S1510" s="356">
        <v>225092</v>
      </c>
      <c r="T1510" s="26">
        <v>0.03</v>
      </c>
      <c r="U1510" s="27">
        <v>8.6499999999999994E-2</v>
      </c>
      <c r="V1510" s="256">
        <v>1296.3973797685883</v>
      </c>
      <c r="W1510" s="257">
        <v>144876.64121731359</v>
      </c>
      <c r="X1510" s="257">
        <v>80215.35878268641</v>
      </c>
      <c r="Y1510" s="257">
        <v>80770.690045594849</v>
      </c>
      <c r="Z1510" s="257">
        <v>40806.983065332868</v>
      </c>
      <c r="AA1510" s="257">
        <v>39963.706980261981</v>
      </c>
      <c r="AB1510" s="257">
        <v>29904.848668983966</v>
      </c>
      <c r="AC1510" s="257"/>
      <c r="AD1510" s="257">
        <v>150701.96136992332</v>
      </c>
      <c r="AE1510" s="257">
        <v>70486.602587238129</v>
      </c>
      <c r="AG1510" s="74"/>
      <c r="AH1510" s="60"/>
      <c r="AJ1510" s="61"/>
      <c r="AK1510" s="60"/>
    </row>
    <row r="1511" spans="2:37">
      <c r="B1511" s="237">
        <v>41547</v>
      </c>
      <c r="C1511" s="237">
        <v>41547</v>
      </c>
      <c r="D1511" s="237">
        <v>41547</v>
      </c>
      <c r="E1511" s="238">
        <v>10042189</v>
      </c>
      <c r="F1511" s="238" t="s">
        <v>1053</v>
      </c>
      <c r="G1511" s="238" t="s">
        <v>505</v>
      </c>
      <c r="H1511" s="195">
        <v>143030199</v>
      </c>
      <c r="I1511" s="20">
        <v>99</v>
      </c>
      <c r="J1511" s="19" t="s">
        <v>137</v>
      </c>
      <c r="K1511" s="103" t="s">
        <v>1331</v>
      </c>
      <c r="L1511" s="21">
        <v>39776</v>
      </c>
      <c r="M1511" s="21">
        <v>42331</v>
      </c>
      <c r="N1511" s="231">
        <v>84</v>
      </c>
      <c r="O1511" s="231">
        <v>57</v>
      </c>
      <c r="P1511" s="231">
        <v>84</v>
      </c>
      <c r="Q1511" s="231">
        <v>57</v>
      </c>
      <c r="R1511" s="232">
        <v>57</v>
      </c>
      <c r="S1511" s="356">
        <v>500026</v>
      </c>
      <c r="T1511" s="26">
        <v>0.03</v>
      </c>
      <c r="U1511" s="27">
        <v>8.6499999999999994E-2</v>
      </c>
      <c r="V1511" s="256">
        <v>6606.9935785325897</v>
      </c>
      <c r="W1511" s="257">
        <v>415220.29134136252</v>
      </c>
      <c r="X1511" s="257">
        <v>84805.708658637479</v>
      </c>
      <c r="Y1511" s="257">
        <v>122954.28235794499</v>
      </c>
      <c r="Z1511" s="257">
        <v>48865.953019304434</v>
      </c>
      <c r="AA1511" s="257">
        <v>74088.329338640557</v>
      </c>
      <c r="AB1511" s="257">
        <v>57546.730875503999</v>
      </c>
      <c r="AC1511" s="257"/>
      <c r="AD1511" s="257">
        <v>139767.16925537062</v>
      </c>
      <c r="AE1511" s="257">
        <v>54961.460596737568</v>
      </c>
      <c r="AG1511" s="74"/>
      <c r="AH1511" s="60"/>
      <c r="AJ1511" s="61"/>
      <c r="AK1511" s="60"/>
    </row>
    <row r="1512" spans="2:37">
      <c r="B1512" s="237">
        <v>41547</v>
      </c>
      <c r="C1512" s="237">
        <v>41547</v>
      </c>
      <c r="D1512" s="237">
        <v>41547</v>
      </c>
      <c r="E1512" s="238">
        <v>10042359</v>
      </c>
      <c r="F1512" s="238" t="s">
        <v>1053</v>
      </c>
      <c r="G1512" s="238" t="s">
        <v>505</v>
      </c>
      <c r="H1512" s="195">
        <v>143034356</v>
      </c>
      <c r="I1512" s="20">
        <v>99</v>
      </c>
      <c r="J1512" s="19" t="s">
        <v>602</v>
      </c>
      <c r="K1512" s="103" t="s">
        <v>1331</v>
      </c>
      <c r="L1512" s="21">
        <v>40084</v>
      </c>
      <c r="M1512" s="21">
        <v>51036</v>
      </c>
      <c r="N1512" s="231">
        <v>360</v>
      </c>
      <c r="O1512" s="231">
        <v>47</v>
      </c>
      <c r="P1512" s="231">
        <v>228</v>
      </c>
      <c r="Q1512" s="231">
        <v>47</v>
      </c>
      <c r="R1512" s="232">
        <v>47</v>
      </c>
      <c r="S1512" s="356">
        <v>1300035</v>
      </c>
      <c r="T1512" s="26">
        <v>0.03</v>
      </c>
      <c r="U1512" s="27">
        <v>8.6499999999999994E-2</v>
      </c>
      <c r="V1512" s="256">
        <v>7487.4361043815697</v>
      </c>
      <c r="W1512" s="257">
        <v>836745.43859821849</v>
      </c>
      <c r="X1512" s="257">
        <v>463289.56140178151</v>
      </c>
      <c r="Y1512" s="257">
        <v>270807.48712933331</v>
      </c>
      <c r="Z1512" s="257">
        <v>140861.1813981921</v>
      </c>
      <c r="AA1512" s="257">
        <v>129946.30573114121</v>
      </c>
      <c r="AB1512" s="257">
        <v>95502.672745104079</v>
      </c>
      <c r="AC1512" s="257"/>
      <c r="AD1512" s="257">
        <v>870389.99320077174</v>
      </c>
      <c r="AE1512" s="257">
        <v>407100.43179899803</v>
      </c>
      <c r="AG1512" s="74"/>
      <c r="AH1512" s="60"/>
      <c r="AJ1512" s="61"/>
      <c r="AK1512" s="60"/>
    </row>
    <row r="1513" spans="2:37">
      <c r="B1513" s="237">
        <v>41547</v>
      </c>
      <c r="C1513" s="237">
        <v>41547</v>
      </c>
      <c r="D1513" s="237">
        <v>41547</v>
      </c>
      <c r="E1513" s="238">
        <v>10042091</v>
      </c>
      <c r="F1513" s="238" t="s">
        <v>1053</v>
      </c>
      <c r="G1513" s="238" t="s">
        <v>505</v>
      </c>
      <c r="H1513" s="195">
        <v>143035867</v>
      </c>
      <c r="I1513" s="20">
        <v>99</v>
      </c>
      <c r="J1513" s="19" t="s">
        <v>1593</v>
      </c>
      <c r="K1513" s="103" t="s">
        <v>1331</v>
      </c>
      <c r="L1513" s="21">
        <v>39927</v>
      </c>
      <c r="M1513" s="21">
        <v>45770</v>
      </c>
      <c r="N1513" s="231">
        <v>192</v>
      </c>
      <c r="O1513" s="231">
        <v>52</v>
      </c>
      <c r="P1513" s="231">
        <v>192</v>
      </c>
      <c r="Q1513" s="231">
        <v>52</v>
      </c>
      <c r="R1513" s="232">
        <v>52</v>
      </c>
      <c r="S1513" s="356">
        <v>800081</v>
      </c>
      <c r="T1513" s="26">
        <v>0.03</v>
      </c>
      <c r="U1513" s="27">
        <v>8.6499999999999994E-2</v>
      </c>
      <c r="V1513" s="256">
        <v>5252.0003239260741</v>
      </c>
      <c r="W1513" s="257">
        <v>545123.91872480465</v>
      </c>
      <c r="X1513" s="257">
        <v>254957.08127519535</v>
      </c>
      <c r="Y1513" s="257">
        <v>190026.54302215582</v>
      </c>
      <c r="Z1513" s="257">
        <v>92767.573579059419</v>
      </c>
      <c r="AA1513" s="257">
        <v>97258.969443096401</v>
      </c>
      <c r="AB1513" s="257">
        <v>69050.876178698745</v>
      </c>
      <c r="AC1513" s="257"/>
      <c r="AD1513" s="257">
        <v>463260.14346899651</v>
      </c>
      <c r="AE1513" s="257">
        <v>208303.06219380617</v>
      </c>
      <c r="AG1513" s="74"/>
      <c r="AH1513" s="60"/>
      <c r="AJ1513" s="61"/>
      <c r="AK1513" s="60"/>
    </row>
    <row r="1514" spans="2:37">
      <c r="B1514" s="237">
        <v>41547</v>
      </c>
      <c r="C1514" s="237">
        <v>41547</v>
      </c>
      <c r="D1514" s="237">
        <v>41547</v>
      </c>
      <c r="E1514" s="238">
        <v>10053989</v>
      </c>
      <c r="F1514" s="238" t="s">
        <v>1053</v>
      </c>
      <c r="G1514" s="238" t="s">
        <v>505</v>
      </c>
      <c r="H1514" s="195">
        <v>143037479</v>
      </c>
      <c r="I1514" s="20">
        <v>99</v>
      </c>
      <c r="J1514" s="19" t="s">
        <v>377</v>
      </c>
      <c r="K1514" s="103" t="s">
        <v>1331</v>
      </c>
      <c r="L1514" s="21">
        <v>40106</v>
      </c>
      <c r="M1514" s="21">
        <v>51066</v>
      </c>
      <c r="N1514" s="231">
        <v>360</v>
      </c>
      <c r="O1514" s="231">
        <v>46</v>
      </c>
      <c r="P1514" s="231">
        <v>228</v>
      </c>
      <c r="Q1514" s="231">
        <v>46</v>
      </c>
      <c r="R1514" s="232">
        <v>46</v>
      </c>
      <c r="S1514" s="356">
        <v>700183</v>
      </c>
      <c r="T1514" s="26">
        <v>0.03</v>
      </c>
      <c r="U1514" s="27">
        <v>8.6499999999999994E-2</v>
      </c>
      <c r="V1514" s="256">
        <v>4032.6417933934094</v>
      </c>
      <c r="W1514" s="257">
        <v>450660.89100217802</v>
      </c>
      <c r="X1514" s="257">
        <v>249522.10899782198</v>
      </c>
      <c r="Y1514" s="257">
        <v>142912.09554354294</v>
      </c>
      <c r="Z1514" s="257">
        <v>74393.427553442642</v>
      </c>
      <c r="AA1514" s="257">
        <v>68518.667990100294</v>
      </c>
      <c r="AB1514" s="257">
        <v>50342.179885525489</v>
      </c>
      <c r="AC1514" s="257"/>
      <c r="AD1514" s="257">
        <v>468781.43789151526</v>
      </c>
      <c r="AE1514" s="257">
        <v>219259.32889369735</v>
      </c>
      <c r="AG1514" s="74"/>
      <c r="AH1514" s="60"/>
      <c r="AJ1514" s="61"/>
      <c r="AK1514" s="60"/>
    </row>
    <row r="1515" spans="2:37">
      <c r="B1515" s="237">
        <v>41547</v>
      </c>
      <c r="C1515" s="237">
        <v>41547</v>
      </c>
      <c r="D1515" s="237">
        <v>41547</v>
      </c>
      <c r="E1515" s="238">
        <v>10041250</v>
      </c>
      <c r="F1515" s="238" t="s">
        <v>1053</v>
      </c>
      <c r="G1515" s="238" t="s">
        <v>505</v>
      </c>
      <c r="H1515" s="195">
        <v>143070085</v>
      </c>
      <c r="I1515" s="20">
        <v>99</v>
      </c>
      <c r="J1515" s="19" t="s">
        <v>461</v>
      </c>
      <c r="K1515" s="103" t="s">
        <v>1331</v>
      </c>
      <c r="L1515" s="21">
        <v>40316</v>
      </c>
      <c r="M1515" s="21">
        <v>49461</v>
      </c>
      <c r="N1515" s="231">
        <v>301</v>
      </c>
      <c r="O1515" s="231">
        <v>39</v>
      </c>
      <c r="P1515" s="231">
        <v>228</v>
      </c>
      <c r="Q1515" s="231">
        <v>39</v>
      </c>
      <c r="R1515" s="232">
        <v>39</v>
      </c>
      <c r="S1515" s="356">
        <v>3006849</v>
      </c>
      <c r="T1515" s="26">
        <v>0.03</v>
      </c>
      <c r="U1515" s="27">
        <v>8.6499999999999994E-2</v>
      </c>
      <c r="V1515" s="256">
        <v>17317.67972633323</v>
      </c>
      <c r="W1515" s="257">
        <v>1935307.2688840032</v>
      </c>
      <c r="X1515" s="257">
        <v>1071541.7311159968</v>
      </c>
      <c r="Y1515" s="257">
        <v>524368.81339233206</v>
      </c>
      <c r="Z1515" s="257">
        <v>274439.6306803475</v>
      </c>
      <c r="AA1515" s="257">
        <v>249929.18271198455</v>
      </c>
      <c r="AB1515" s="257">
        <v>183290.03295405209</v>
      </c>
      <c r="AC1515" s="257"/>
      <c r="AD1515" s="257">
        <v>2013123.7087199551</v>
      </c>
      <c r="AE1515" s="257">
        <v>941581.97760397661</v>
      </c>
      <c r="AG1515" s="74"/>
      <c r="AH1515" s="60"/>
      <c r="AJ1515" s="61"/>
      <c r="AK1515" s="60"/>
    </row>
    <row r="1516" spans="2:37">
      <c r="B1516" s="237">
        <v>41547</v>
      </c>
      <c r="C1516" s="237">
        <v>41547</v>
      </c>
      <c r="D1516" s="237">
        <v>41547</v>
      </c>
      <c r="E1516" s="238">
        <v>10041561</v>
      </c>
      <c r="F1516" s="238" t="s">
        <v>1053</v>
      </c>
      <c r="G1516" s="238" t="s">
        <v>505</v>
      </c>
      <c r="H1516" s="195">
        <v>143135853</v>
      </c>
      <c r="I1516" s="20">
        <v>99</v>
      </c>
      <c r="J1516" s="19" t="s">
        <v>807</v>
      </c>
      <c r="K1516" s="103" t="s">
        <v>1331</v>
      </c>
      <c r="L1516" s="21">
        <v>40415</v>
      </c>
      <c r="M1516" s="21">
        <v>46266</v>
      </c>
      <c r="N1516" s="231">
        <v>192</v>
      </c>
      <c r="O1516" s="231">
        <v>36</v>
      </c>
      <c r="P1516" s="231">
        <v>192</v>
      </c>
      <c r="Q1516" s="231">
        <v>36</v>
      </c>
      <c r="R1516" s="232">
        <v>36</v>
      </c>
      <c r="S1516" s="356">
        <v>2411809</v>
      </c>
      <c r="T1516" s="26">
        <v>0.03</v>
      </c>
      <c r="U1516" s="27">
        <v>8.6499999999999994E-2</v>
      </c>
      <c r="V1516" s="256">
        <v>15831.924079246752</v>
      </c>
      <c r="W1516" s="257">
        <v>1643252.0873458465</v>
      </c>
      <c r="X1516" s="257">
        <v>768556.91265415354</v>
      </c>
      <c r="Y1516" s="257">
        <v>406747.53033341403</v>
      </c>
      <c r="Z1516" s="257">
        <v>201177.42706636578</v>
      </c>
      <c r="AA1516" s="257">
        <v>205570.10326704825</v>
      </c>
      <c r="AB1516" s="257">
        <v>144104.42112265379</v>
      </c>
      <c r="AC1516" s="257"/>
      <c r="AD1516" s="257">
        <v>1396477.3358695142</v>
      </c>
      <c r="AE1516" s="257">
        <v>627920.42321537621</v>
      </c>
      <c r="AG1516" s="74"/>
      <c r="AH1516" s="60"/>
      <c r="AJ1516" s="61"/>
      <c r="AK1516" s="60"/>
    </row>
    <row r="1517" spans="2:37">
      <c r="B1517" s="237">
        <v>41547</v>
      </c>
      <c r="C1517" s="237">
        <v>41547</v>
      </c>
      <c r="D1517" s="237">
        <v>41547</v>
      </c>
      <c r="E1517" s="238">
        <v>10041185</v>
      </c>
      <c r="F1517" s="238" t="s">
        <v>1053</v>
      </c>
      <c r="G1517" s="238" t="s">
        <v>505</v>
      </c>
      <c r="H1517" s="195">
        <v>143992004</v>
      </c>
      <c r="I1517" s="20">
        <v>98</v>
      </c>
      <c r="J1517" s="19" t="s">
        <v>254</v>
      </c>
      <c r="K1517" s="103" t="s">
        <v>1333</v>
      </c>
      <c r="L1517" s="21">
        <v>40298</v>
      </c>
      <c r="M1517" s="21">
        <v>42125</v>
      </c>
      <c r="N1517" s="231">
        <v>60</v>
      </c>
      <c r="O1517" s="231">
        <v>40</v>
      </c>
      <c r="P1517" s="231">
        <v>60</v>
      </c>
      <c r="Q1517" s="231">
        <v>40</v>
      </c>
      <c r="R1517" s="232">
        <v>40</v>
      </c>
      <c r="S1517" s="356">
        <v>244529</v>
      </c>
      <c r="T1517" s="26">
        <v>0.05</v>
      </c>
      <c r="U1517" s="27">
        <v>0.104</v>
      </c>
      <c r="V1517" s="256">
        <v>4614.5638917363503</v>
      </c>
      <c r="W1517" s="257">
        <v>215187.40624115503</v>
      </c>
      <c r="X1517" s="257">
        <v>29341.593758844974</v>
      </c>
      <c r="Y1517" s="257">
        <v>53796.160923526724</v>
      </c>
      <c r="Z1517" s="257">
        <v>28427.567827408435</v>
      </c>
      <c r="AA1517" s="257">
        <v>25368.593096118289</v>
      </c>
      <c r="AB1517" s="257">
        <v>19561.062505896651</v>
      </c>
      <c r="AC1517" s="257"/>
      <c r="AD1517" s="257">
        <v>61686.427263023914</v>
      </c>
      <c r="AE1517" s="257">
        <v>32344.833504181006</v>
      </c>
      <c r="AG1517" s="74"/>
      <c r="AH1517" s="60"/>
      <c r="AJ1517" s="61"/>
      <c r="AK1517" s="60"/>
    </row>
    <row r="1518" spans="2:37">
      <c r="B1518" s="237">
        <v>41547</v>
      </c>
      <c r="C1518" s="237">
        <v>41547</v>
      </c>
      <c r="D1518" s="237">
        <v>41547</v>
      </c>
      <c r="E1518" s="238">
        <v>10041898</v>
      </c>
      <c r="F1518" s="238" t="s">
        <v>1053</v>
      </c>
      <c r="G1518" s="238" t="s">
        <v>505</v>
      </c>
      <c r="H1518" s="195">
        <v>143992195</v>
      </c>
      <c r="I1518" s="20">
        <v>98</v>
      </c>
      <c r="J1518" s="19" t="s">
        <v>947</v>
      </c>
      <c r="K1518" s="103" t="s">
        <v>1333</v>
      </c>
      <c r="L1518" s="21">
        <v>40372</v>
      </c>
      <c r="M1518" s="21">
        <v>42917</v>
      </c>
      <c r="N1518" s="231">
        <v>84</v>
      </c>
      <c r="O1518" s="231">
        <v>38</v>
      </c>
      <c r="P1518" s="231">
        <v>60</v>
      </c>
      <c r="Q1518" s="231">
        <v>38</v>
      </c>
      <c r="R1518" s="232">
        <v>38</v>
      </c>
      <c r="S1518" s="356">
        <v>200416</v>
      </c>
      <c r="T1518" s="26">
        <v>0.05</v>
      </c>
      <c r="U1518" s="27">
        <v>0.104</v>
      </c>
      <c r="V1518" s="256">
        <v>3782.0971619980955</v>
      </c>
      <c r="W1518" s="257">
        <v>176367.62596349441</v>
      </c>
      <c r="X1518" s="257">
        <v>24048.374036505586</v>
      </c>
      <c r="Y1518" s="257">
        <v>42810.504587630814</v>
      </c>
      <c r="Z1518" s="257">
        <v>22652.380353452347</v>
      </c>
      <c r="AA1518" s="257">
        <v>20158.124234178467</v>
      </c>
      <c r="AB1518" s="257">
        <v>15230.636889786872</v>
      </c>
      <c r="AC1518" s="257"/>
      <c r="AD1518" s="257">
        <v>50558.203756389645</v>
      </c>
      <c r="AE1518" s="257">
        <v>26509.829719885718</v>
      </c>
      <c r="AG1518" s="74"/>
      <c r="AH1518" s="60"/>
      <c r="AJ1518" s="61"/>
      <c r="AK1518" s="60"/>
    </row>
    <row r="1519" spans="2:37">
      <c r="B1519" s="237">
        <v>41547</v>
      </c>
      <c r="C1519" s="237">
        <v>41547</v>
      </c>
      <c r="D1519" s="237">
        <v>41547</v>
      </c>
      <c r="E1519" s="238">
        <v>10057011</v>
      </c>
      <c r="F1519" s="238" t="s">
        <v>1053</v>
      </c>
      <c r="G1519" s="238" t="s">
        <v>505</v>
      </c>
      <c r="H1519" s="195">
        <v>143994163</v>
      </c>
      <c r="I1519" s="20">
        <v>98</v>
      </c>
      <c r="J1519" s="19" t="s">
        <v>1023</v>
      </c>
      <c r="K1519" s="103" t="s">
        <v>1332</v>
      </c>
      <c r="L1519" s="21">
        <v>40456</v>
      </c>
      <c r="M1519" s="21">
        <v>41913</v>
      </c>
      <c r="N1519" s="231">
        <v>48</v>
      </c>
      <c r="O1519" s="231">
        <v>35</v>
      </c>
      <c r="P1519" s="231">
        <v>48</v>
      </c>
      <c r="Q1519" s="231">
        <v>35</v>
      </c>
      <c r="R1519" s="232">
        <v>35</v>
      </c>
      <c r="S1519" s="356">
        <v>200527</v>
      </c>
      <c r="T1519" s="26">
        <v>0.05</v>
      </c>
      <c r="U1519" s="27">
        <v>9.4E-2</v>
      </c>
      <c r="V1519" s="256">
        <v>4617.9951518410344</v>
      </c>
      <c r="W1519" s="257">
        <v>184164.29640613377</v>
      </c>
      <c r="X1519" s="257">
        <v>16362.70359386623</v>
      </c>
      <c r="Y1519" s="257">
        <v>34332.606496498294</v>
      </c>
      <c r="Z1519" s="257">
        <v>19421.656938770408</v>
      </c>
      <c r="AA1519" s="257">
        <v>14910.949557727887</v>
      </c>
      <c r="AB1519" s="257">
        <v>11931.138037194127</v>
      </c>
      <c r="AC1519" s="257"/>
      <c r="AD1519" s="257">
        <v>37499.470882236754</v>
      </c>
      <c r="AE1519" s="257">
        <v>21136.76728836968</v>
      </c>
      <c r="AG1519" s="74"/>
      <c r="AH1519" s="60"/>
      <c r="AJ1519" s="61"/>
      <c r="AK1519" s="60"/>
    </row>
    <row r="1520" spans="2:37">
      <c r="B1520" s="237">
        <v>41547</v>
      </c>
      <c r="C1520" s="237">
        <v>41547</v>
      </c>
      <c r="D1520" s="237">
        <v>41547</v>
      </c>
      <c r="E1520" s="238">
        <v>10041795</v>
      </c>
      <c r="F1520" s="238" t="s">
        <v>1053</v>
      </c>
      <c r="G1520" s="238" t="s">
        <v>505</v>
      </c>
      <c r="H1520" s="195">
        <v>283050114</v>
      </c>
      <c r="I1520" s="20">
        <v>98</v>
      </c>
      <c r="J1520" s="19" t="s">
        <v>1027</v>
      </c>
      <c r="K1520" s="103" t="s">
        <v>1333</v>
      </c>
      <c r="L1520" s="21">
        <v>39618</v>
      </c>
      <c r="M1520" s="21">
        <v>42178</v>
      </c>
      <c r="N1520" s="231">
        <v>84</v>
      </c>
      <c r="O1520" s="231">
        <v>62</v>
      </c>
      <c r="P1520" s="231">
        <v>60</v>
      </c>
      <c r="Q1520" s="231">
        <v>60</v>
      </c>
      <c r="R1520" s="232">
        <v>62</v>
      </c>
      <c r="S1520" s="356">
        <v>300059</v>
      </c>
      <c r="T1520" s="26">
        <v>0.05</v>
      </c>
      <c r="U1520" s="27">
        <v>0.104</v>
      </c>
      <c r="V1520" s="256">
        <v>5662.4834959882764</v>
      </c>
      <c r="W1520" s="257">
        <v>264054.23458695994</v>
      </c>
      <c r="X1520" s="257">
        <v>36004.765413040062</v>
      </c>
      <c r="Y1520" s="257">
        <v>75694.775172334164</v>
      </c>
      <c r="Z1520" s="257">
        <v>39690.009759296663</v>
      </c>
      <c r="AA1520" s="257">
        <v>36004.765413037501</v>
      </c>
      <c r="AB1520" s="257">
        <v>37204.924260141393</v>
      </c>
      <c r="AC1520" s="257"/>
      <c r="AD1520" s="257">
        <v>75694.775172334164</v>
      </c>
      <c r="AE1520" s="257">
        <v>39690.009759296663</v>
      </c>
      <c r="AG1520" s="74"/>
      <c r="AH1520" s="60"/>
      <c r="AJ1520" s="61"/>
      <c r="AK1520" s="60"/>
    </row>
    <row r="1521" spans="2:37">
      <c r="B1521" s="237">
        <v>41547</v>
      </c>
      <c r="C1521" s="237">
        <v>41547</v>
      </c>
      <c r="D1521" s="237">
        <v>41547</v>
      </c>
      <c r="E1521" s="238">
        <v>10042223</v>
      </c>
      <c r="F1521" s="238" t="s">
        <v>1053</v>
      </c>
      <c r="G1521" s="238" t="s">
        <v>505</v>
      </c>
      <c r="H1521" s="195">
        <v>143096238</v>
      </c>
      <c r="I1521" s="20">
        <v>99</v>
      </c>
      <c r="J1521" s="19" t="s">
        <v>721</v>
      </c>
      <c r="K1521" s="103" t="s">
        <v>1334</v>
      </c>
      <c r="L1521" s="21">
        <v>40485</v>
      </c>
      <c r="M1521" s="21">
        <v>51441</v>
      </c>
      <c r="N1521" s="231">
        <v>360</v>
      </c>
      <c r="O1521" s="231">
        <v>34</v>
      </c>
      <c r="P1521" s="231">
        <v>228</v>
      </c>
      <c r="Q1521" s="231">
        <v>34</v>
      </c>
      <c r="R1521" s="232">
        <v>34</v>
      </c>
      <c r="S1521" s="356">
        <v>195207</v>
      </c>
      <c r="T1521" s="26">
        <v>0.03</v>
      </c>
      <c r="U1521" s="27">
        <v>7.6499999999999999E-2</v>
      </c>
      <c r="V1521" s="256">
        <v>1124.2773768614022</v>
      </c>
      <c r="W1521" s="257">
        <v>134942.98162853433</v>
      </c>
      <c r="X1521" s="257">
        <v>60264.018371465674</v>
      </c>
      <c r="Y1521" s="257">
        <v>28237.167173321461</v>
      </c>
      <c r="Z1521" s="257">
        <v>15675.976353338756</v>
      </c>
      <c r="AA1521" s="257">
        <v>12561.190819982705</v>
      </c>
      <c r="AB1521" s="257">
        <v>8986.7395817097931</v>
      </c>
      <c r="AC1521" s="257"/>
      <c r="AD1521" s="257">
        <v>121392.26029586591</v>
      </c>
      <c r="AE1521" s="257">
        <v>61128.241924399714</v>
      </c>
      <c r="AG1521" s="74"/>
      <c r="AH1521" s="60"/>
      <c r="AJ1521" s="61"/>
      <c r="AK1521" s="60"/>
    </row>
    <row r="1522" spans="2:37">
      <c r="B1522" s="237">
        <v>41547</v>
      </c>
      <c r="C1522" s="237">
        <v>41547</v>
      </c>
      <c r="D1522" s="237">
        <v>41547</v>
      </c>
      <c r="E1522" s="238">
        <v>10041295</v>
      </c>
      <c r="F1522" s="238" t="s">
        <v>1053</v>
      </c>
      <c r="G1522" s="238" t="s">
        <v>505</v>
      </c>
      <c r="H1522" s="195">
        <v>143993701</v>
      </c>
      <c r="I1522" s="20">
        <v>98</v>
      </c>
      <c r="J1522" s="19" t="s">
        <v>515</v>
      </c>
      <c r="K1522" s="103" t="s">
        <v>1332</v>
      </c>
      <c r="L1522" s="21">
        <v>40541</v>
      </c>
      <c r="M1522" s="21">
        <v>42370</v>
      </c>
      <c r="N1522" s="231">
        <v>60</v>
      </c>
      <c r="O1522" s="231">
        <v>32</v>
      </c>
      <c r="P1522" s="231">
        <v>60</v>
      </c>
      <c r="Q1522" s="231">
        <v>32</v>
      </c>
      <c r="R1522" s="232">
        <v>32</v>
      </c>
      <c r="S1522" s="356">
        <v>101873</v>
      </c>
      <c r="T1522" s="26">
        <v>0.05</v>
      </c>
      <c r="U1522" s="27">
        <v>9.4E-2</v>
      </c>
      <c r="V1522" s="256">
        <v>1922.469185016326</v>
      </c>
      <c r="W1522" s="257">
        <v>91751.387509856373</v>
      </c>
      <c r="X1522" s="257">
        <v>10121.612490143627</v>
      </c>
      <c r="Y1522" s="257">
        <v>17933.929708424883</v>
      </c>
      <c r="Z1522" s="257">
        <v>10354.219746521361</v>
      </c>
      <c r="AA1522" s="257">
        <v>7579.7099619035216</v>
      </c>
      <c r="AB1522" s="257">
        <v>5398.1933280766007</v>
      </c>
      <c r="AC1522" s="257"/>
      <c r="AD1522" s="257">
        <v>23596.763591123628</v>
      </c>
      <c r="AE1522" s="257">
        <v>13475.151100979565</v>
      </c>
      <c r="AG1522" s="74"/>
      <c r="AH1522" s="60"/>
      <c r="AJ1522" s="61"/>
      <c r="AK1522" s="60"/>
    </row>
    <row r="1523" spans="2:37">
      <c r="B1523" s="237">
        <v>41547</v>
      </c>
      <c r="C1523" s="237">
        <v>41547</v>
      </c>
      <c r="D1523" s="237">
        <v>41547</v>
      </c>
      <c r="E1523" s="238">
        <v>10041633</v>
      </c>
      <c r="F1523" s="238" t="s">
        <v>1053</v>
      </c>
      <c r="G1523" s="238" t="s">
        <v>505</v>
      </c>
      <c r="H1523" s="195">
        <v>143175448</v>
      </c>
      <c r="I1523" s="20">
        <v>99</v>
      </c>
      <c r="J1523" s="19" t="s">
        <v>1571</v>
      </c>
      <c r="K1523" s="103" t="s">
        <v>1334</v>
      </c>
      <c r="L1523" s="21">
        <v>40536</v>
      </c>
      <c r="M1523" s="21">
        <v>49310</v>
      </c>
      <c r="N1523" s="231">
        <v>288</v>
      </c>
      <c r="O1523" s="231">
        <v>32</v>
      </c>
      <c r="P1523" s="231">
        <v>228</v>
      </c>
      <c r="Q1523" s="231">
        <v>32</v>
      </c>
      <c r="R1523" s="232">
        <v>32</v>
      </c>
      <c r="S1523" s="356">
        <v>391070</v>
      </c>
      <c r="T1523" s="26">
        <v>0.03</v>
      </c>
      <c r="U1523" s="27">
        <v>7.6499999999999999E-2</v>
      </c>
      <c r="V1523" s="256">
        <v>2252.3329274523385</v>
      </c>
      <c r="W1523" s="257">
        <v>270339.44390042836</v>
      </c>
      <c r="X1523" s="257">
        <v>120730.55609957164</v>
      </c>
      <c r="Y1523" s="257">
        <v>53365.077752269339</v>
      </c>
      <c r="Z1523" s="257">
        <v>29664.783435150239</v>
      </c>
      <c r="AA1523" s="257">
        <v>23700.2943171191</v>
      </c>
      <c r="AB1523" s="257">
        <v>16944.639452571457</v>
      </c>
      <c r="AC1523" s="257"/>
      <c r="AD1523" s="257">
        <v>243192.46355870587</v>
      </c>
      <c r="AE1523" s="257">
        <v>122461.90745913319</v>
      </c>
      <c r="AG1523" s="74"/>
      <c r="AH1523" s="60"/>
      <c r="AJ1523" s="61"/>
      <c r="AK1523" s="60"/>
    </row>
    <row r="1524" spans="2:37">
      <c r="B1524" s="237">
        <v>41547</v>
      </c>
      <c r="C1524" s="237">
        <v>41547</v>
      </c>
      <c r="D1524" s="237">
        <v>41547</v>
      </c>
      <c r="E1524" s="238">
        <v>10041755</v>
      </c>
      <c r="F1524" s="238" t="s">
        <v>1053</v>
      </c>
      <c r="G1524" s="238" t="s">
        <v>505</v>
      </c>
      <c r="H1524" s="195">
        <v>143124746</v>
      </c>
      <c r="I1524" s="20">
        <v>99</v>
      </c>
      <c r="J1524" s="19" t="s">
        <v>1666</v>
      </c>
      <c r="K1524" s="103" t="s">
        <v>1334</v>
      </c>
      <c r="L1524" s="21">
        <v>40627</v>
      </c>
      <c r="M1524" s="21">
        <v>50131</v>
      </c>
      <c r="N1524" s="231">
        <v>312</v>
      </c>
      <c r="O1524" s="231">
        <v>29</v>
      </c>
      <c r="P1524" s="231">
        <v>228</v>
      </c>
      <c r="Q1524" s="231">
        <v>29</v>
      </c>
      <c r="R1524" s="232">
        <v>29</v>
      </c>
      <c r="S1524" s="356">
        <v>1024715</v>
      </c>
      <c r="T1524" s="26">
        <v>0.03</v>
      </c>
      <c r="U1524" s="27">
        <v>7.6499999999999999E-2</v>
      </c>
      <c r="V1524" s="256">
        <v>5901.755020212041</v>
      </c>
      <c r="W1524" s="257">
        <v>708366.49003101082</v>
      </c>
      <c r="X1524" s="257">
        <v>316348.50996898918</v>
      </c>
      <c r="Y1524" s="257">
        <v>127157.53364661499</v>
      </c>
      <c r="Z1524" s="257">
        <v>70824.238815599077</v>
      </c>
      <c r="AA1524" s="257">
        <v>56333.294831015912</v>
      </c>
      <c r="AB1524" s="257">
        <v>40237.310478511783</v>
      </c>
      <c r="AC1524" s="257"/>
      <c r="AD1524" s="257">
        <v>637233.65457733709</v>
      </c>
      <c r="AE1524" s="257">
        <v>320885.14460834535</v>
      </c>
      <c r="AG1524" s="74"/>
      <c r="AH1524" s="60"/>
      <c r="AJ1524" s="61"/>
      <c r="AK1524" s="60"/>
    </row>
    <row r="1525" spans="2:37">
      <c r="B1525" s="237">
        <v>41547</v>
      </c>
      <c r="C1525" s="237">
        <v>41547</v>
      </c>
      <c r="D1525" s="237">
        <v>41547</v>
      </c>
      <c r="E1525" s="238">
        <v>10041739</v>
      </c>
      <c r="F1525" s="238" t="s">
        <v>1053</v>
      </c>
      <c r="G1525" s="238" t="s">
        <v>505</v>
      </c>
      <c r="H1525" s="195">
        <v>143145344</v>
      </c>
      <c r="I1525" s="20">
        <v>99</v>
      </c>
      <c r="J1525" s="19" t="s">
        <v>995</v>
      </c>
      <c r="K1525" s="103" t="s">
        <v>1334</v>
      </c>
      <c r="L1525" s="21">
        <v>40634</v>
      </c>
      <c r="M1525" s="21">
        <v>51592</v>
      </c>
      <c r="N1525" s="231">
        <v>360</v>
      </c>
      <c r="O1525" s="231">
        <v>29</v>
      </c>
      <c r="P1525" s="231">
        <v>228</v>
      </c>
      <c r="Q1525" s="231">
        <v>29</v>
      </c>
      <c r="R1525" s="232">
        <v>29</v>
      </c>
      <c r="S1525" s="356">
        <v>800040</v>
      </c>
      <c r="T1525" s="26">
        <v>0.03</v>
      </c>
      <c r="U1525" s="27">
        <v>7.6499999999999999E-2</v>
      </c>
      <c r="V1525" s="256">
        <v>4607.7593149026234</v>
      </c>
      <c r="W1525" s="257">
        <v>553052.82608765364</v>
      </c>
      <c r="X1525" s="257">
        <v>246987.17391234636</v>
      </c>
      <c r="Y1525" s="257">
        <v>99277.470534380671</v>
      </c>
      <c r="Z1525" s="257">
        <v>55295.593430399575</v>
      </c>
      <c r="AA1525" s="257">
        <v>43981.877103981096</v>
      </c>
      <c r="AB1525" s="257">
        <v>31415.035278324758</v>
      </c>
      <c r="AC1525" s="257"/>
      <c r="AD1525" s="257">
        <v>497516.29771014641</v>
      </c>
      <c r="AE1525" s="257">
        <v>250529.12379779795</v>
      </c>
      <c r="AG1525" s="74"/>
      <c r="AH1525" s="60"/>
      <c r="AJ1525" s="61"/>
      <c r="AK1525" s="60"/>
    </row>
    <row r="1526" spans="2:37">
      <c r="B1526" s="237">
        <v>41547</v>
      </c>
      <c r="C1526" s="237">
        <v>41547</v>
      </c>
      <c r="D1526" s="237">
        <v>41547</v>
      </c>
      <c r="E1526" s="238">
        <v>10041826</v>
      </c>
      <c r="F1526" s="238" t="s">
        <v>1053</v>
      </c>
      <c r="G1526" s="238" t="s">
        <v>505</v>
      </c>
      <c r="H1526" s="195">
        <v>143994333</v>
      </c>
      <c r="I1526" s="20">
        <v>98</v>
      </c>
      <c r="J1526" s="19" t="s">
        <v>1071</v>
      </c>
      <c r="K1526" s="103" t="s">
        <v>1337</v>
      </c>
      <c r="L1526" s="21">
        <v>40679</v>
      </c>
      <c r="M1526" s="21">
        <v>42522</v>
      </c>
      <c r="N1526" s="231">
        <v>61</v>
      </c>
      <c r="O1526" s="231">
        <v>28</v>
      </c>
      <c r="P1526" s="231">
        <v>60</v>
      </c>
      <c r="Q1526" s="231">
        <v>28</v>
      </c>
      <c r="R1526" s="232">
        <v>28</v>
      </c>
      <c r="S1526" s="356">
        <v>244699</v>
      </c>
      <c r="T1526" s="26">
        <v>0.05</v>
      </c>
      <c r="U1526" s="27">
        <v>9.9000000000000005E-2</v>
      </c>
      <c r="V1526" s="256">
        <v>4617.7720014558317</v>
      </c>
      <c r="W1526" s="257">
        <v>217841.27893483697</v>
      </c>
      <c r="X1526" s="257">
        <v>26857.72106516303</v>
      </c>
      <c r="Y1526" s="257">
        <v>40862.68521326092</v>
      </c>
      <c r="Z1526" s="257">
        <v>22670.978067708216</v>
      </c>
      <c r="AA1526" s="257">
        <v>18191.707145552704</v>
      </c>
      <c r="AB1526" s="257">
        <v>12533.603163742748</v>
      </c>
      <c r="AC1526" s="257"/>
      <c r="AD1526" s="257">
        <v>59225.041152516147</v>
      </c>
      <c r="AE1526" s="257">
        <v>32367.320087349915</v>
      </c>
      <c r="AG1526" s="74"/>
      <c r="AH1526" s="60"/>
      <c r="AJ1526" s="61"/>
      <c r="AK1526" s="60"/>
    </row>
    <row r="1527" spans="2:37">
      <c r="B1527" s="237">
        <v>41547</v>
      </c>
      <c r="C1527" s="237">
        <v>41547</v>
      </c>
      <c r="D1527" s="237">
        <v>41547</v>
      </c>
      <c r="E1527" s="238">
        <v>10042359</v>
      </c>
      <c r="F1527" s="238" t="s">
        <v>1053</v>
      </c>
      <c r="G1527" s="238" t="s">
        <v>505</v>
      </c>
      <c r="H1527" s="195">
        <v>143135314</v>
      </c>
      <c r="I1527" s="20">
        <v>99</v>
      </c>
      <c r="J1527" s="19" t="s">
        <v>1465</v>
      </c>
      <c r="K1527" s="103" t="s">
        <v>1335</v>
      </c>
      <c r="L1527" s="21">
        <v>40694</v>
      </c>
      <c r="M1527" s="21">
        <v>51653</v>
      </c>
      <c r="N1527" s="231">
        <v>360</v>
      </c>
      <c r="O1527" s="231">
        <v>27</v>
      </c>
      <c r="P1527" s="231">
        <v>228</v>
      </c>
      <c r="Q1527" s="231">
        <v>27</v>
      </c>
      <c r="R1527" s="232">
        <v>27</v>
      </c>
      <c r="S1527" s="356">
        <v>435750</v>
      </c>
      <c r="T1527" s="26">
        <v>0.03</v>
      </c>
      <c r="U1527" s="27">
        <v>8.1500000000000003E-2</v>
      </c>
      <c r="V1527" s="256">
        <v>2509.663418665089</v>
      </c>
      <c r="W1527" s="257">
        <v>290560.92144845118</v>
      </c>
      <c r="X1527" s="257">
        <v>145189.07855154882</v>
      </c>
      <c r="Y1527" s="257">
        <v>51927.810274718955</v>
      </c>
      <c r="Z1527" s="257">
        <v>28140.463274984664</v>
      </c>
      <c r="AA1527" s="257">
        <v>23787.346999734291</v>
      </c>
      <c r="AB1527" s="257">
        <v>17193.443512683414</v>
      </c>
      <c r="AC1527" s="257"/>
      <c r="AD1527" s="257">
        <v>281642.33800719306</v>
      </c>
      <c r="AE1527" s="257">
        <v>136453.25945564033</v>
      </c>
      <c r="AG1527" s="74"/>
      <c r="AH1527" s="60"/>
      <c r="AJ1527" s="61"/>
      <c r="AK1527" s="60"/>
    </row>
    <row r="1528" spans="2:37">
      <c r="B1528" s="237">
        <v>41547</v>
      </c>
      <c r="C1528" s="237">
        <v>41547</v>
      </c>
      <c r="D1528" s="237">
        <v>41547</v>
      </c>
      <c r="E1528" s="238">
        <v>10042082</v>
      </c>
      <c r="F1528" s="238" t="s">
        <v>1053</v>
      </c>
      <c r="G1528" s="238" t="s">
        <v>505</v>
      </c>
      <c r="H1528" s="195">
        <v>143113647</v>
      </c>
      <c r="I1528" s="20">
        <v>99</v>
      </c>
      <c r="J1528" s="19" t="s">
        <v>26</v>
      </c>
      <c r="K1528" s="103" t="s">
        <v>1335</v>
      </c>
      <c r="L1528" s="21">
        <v>40675</v>
      </c>
      <c r="M1528" s="21">
        <v>51622</v>
      </c>
      <c r="N1528" s="231">
        <v>360</v>
      </c>
      <c r="O1528" s="231">
        <v>28</v>
      </c>
      <c r="P1528" s="231">
        <v>228</v>
      </c>
      <c r="Q1528" s="231">
        <v>28</v>
      </c>
      <c r="R1528" s="232">
        <v>28</v>
      </c>
      <c r="S1528" s="356">
        <v>1083955</v>
      </c>
      <c r="T1528" s="26">
        <v>0.03</v>
      </c>
      <c r="U1528" s="27">
        <v>8.1500000000000003E-2</v>
      </c>
      <c r="V1528" s="256">
        <v>6242.9425381046858</v>
      </c>
      <c r="W1528" s="257">
        <v>722788.21252703597</v>
      </c>
      <c r="X1528" s="257">
        <v>361166.78747296403</v>
      </c>
      <c r="Y1528" s="257">
        <v>133815.07198434265</v>
      </c>
      <c r="Z1528" s="257">
        <v>72464.629690861751</v>
      </c>
      <c r="AA1528" s="257">
        <v>61350.442293480897</v>
      </c>
      <c r="AB1528" s="257">
        <v>44353.816005451721</v>
      </c>
      <c r="AC1528" s="257"/>
      <c r="AD1528" s="257">
        <v>700602.68616084242</v>
      </c>
      <c r="AE1528" s="257">
        <v>339435.89868786838</v>
      </c>
      <c r="AG1528" s="74"/>
      <c r="AH1528" s="60"/>
      <c r="AJ1528" s="61"/>
      <c r="AK1528" s="60"/>
    </row>
    <row r="1529" spans="2:37">
      <c r="B1529" s="237">
        <v>41547</v>
      </c>
      <c r="C1529" s="237">
        <v>41547</v>
      </c>
      <c r="D1529" s="237">
        <v>41547</v>
      </c>
      <c r="E1529" s="238">
        <v>10041693</v>
      </c>
      <c r="F1529" s="238" t="s">
        <v>1053</v>
      </c>
      <c r="G1529" s="238" t="s">
        <v>505</v>
      </c>
      <c r="H1529" s="195">
        <v>143989437</v>
      </c>
      <c r="I1529" s="20">
        <v>99</v>
      </c>
      <c r="J1529" s="19" t="s">
        <v>1775</v>
      </c>
      <c r="K1529" s="103" t="s">
        <v>1335</v>
      </c>
      <c r="L1529" s="21">
        <v>40666</v>
      </c>
      <c r="M1529" s="21">
        <v>51622</v>
      </c>
      <c r="N1529" s="231">
        <v>360</v>
      </c>
      <c r="O1529" s="231">
        <v>28</v>
      </c>
      <c r="P1529" s="231">
        <v>228</v>
      </c>
      <c r="Q1529" s="231">
        <v>28</v>
      </c>
      <c r="R1529" s="232">
        <v>28</v>
      </c>
      <c r="S1529" s="356">
        <v>2000218</v>
      </c>
      <c r="T1529" s="26">
        <v>0.03</v>
      </c>
      <c r="U1529" s="27">
        <v>8.1500000000000003E-2</v>
      </c>
      <c r="V1529" s="256">
        <v>11520.07789777498</v>
      </c>
      <c r="W1529" s="257">
        <v>1333758.3136609939</v>
      </c>
      <c r="X1529" s="257">
        <v>666459.68633900606</v>
      </c>
      <c r="Y1529" s="257">
        <v>246928.43859235669</v>
      </c>
      <c r="Z1529" s="257">
        <v>133718.70296368032</v>
      </c>
      <c r="AA1529" s="257">
        <v>113209.73562867637</v>
      </c>
      <c r="AB1529" s="257">
        <v>81845.926392509515</v>
      </c>
      <c r="AC1529" s="257"/>
      <c r="AD1529" s="257">
        <v>1292819.4470317203</v>
      </c>
      <c r="AE1529" s="257">
        <v>626359.76069269492</v>
      </c>
      <c r="AG1529" s="74"/>
      <c r="AH1529" s="60"/>
      <c r="AJ1529" s="61"/>
      <c r="AK1529" s="60"/>
    </row>
    <row r="1530" spans="2:37">
      <c r="B1530" s="237">
        <v>41547</v>
      </c>
      <c r="C1530" s="237">
        <v>41547</v>
      </c>
      <c r="D1530" s="237">
        <v>41547</v>
      </c>
      <c r="E1530" s="238">
        <v>10042082</v>
      </c>
      <c r="F1530" s="238" t="s">
        <v>1053</v>
      </c>
      <c r="G1530" s="238" t="s">
        <v>505</v>
      </c>
      <c r="H1530" s="195">
        <v>143995100</v>
      </c>
      <c r="I1530" s="20">
        <v>97</v>
      </c>
      <c r="J1530" s="19" t="s">
        <v>1725</v>
      </c>
      <c r="K1530" s="103" t="s">
        <v>1337</v>
      </c>
      <c r="L1530" s="21">
        <v>40702</v>
      </c>
      <c r="M1530" s="21">
        <v>42522</v>
      </c>
      <c r="N1530" s="231">
        <v>60</v>
      </c>
      <c r="O1530" s="231">
        <v>27</v>
      </c>
      <c r="P1530" s="231">
        <v>60</v>
      </c>
      <c r="Q1530" s="231">
        <v>27</v>
      </c>
      <c r="R1530" s="232">
        <v>27</v>
      </c>
      <c r="S1530" s="356">
        <v>60000</v>
      </c>
      <c r="T1530" s="26">
        <v>0</v>
      </c>
      <c r="U1530" s="27">
        <v>9.9000000000000005E-2</v>
      </c>
      <c r="V1530" s="256">
        <v>1000</v>
      </c>
      <c r="W1530" s="257">
        <v>47174.541936275498</v>
      </c>
      <c r="X1530" s="257">
        <v>12825.458063724502</v>
      </c>
      <c r="Y1530" s="257">
        <v>8611.5194915753418</v>
      </c>
      <c r="Z1530" s="257">
        <v>0</v>
      </c>
      <c r="AA1530" s="257">
        <v>8611.5194915753418</v>
      </c>
      <c r="AB1530" s="257">
        <v>5771.4561286760254</v>
      </c>
      <c r="AC1530" s="257"/>
      <c r="AD1530" s="257">
        <v>12825.458063725193</v>
      </c>
      <c r="AE1530" s="257">
        <v>0</v>
      </c>
      <c r="AG1530" s="74"/>
      <c r="AH1530" s="60"/>
      <c r="AJ1530" s="61"/>
      <c r="AK1530" s="60"/>
    </row>
    <row r="1531" spans="2:37">
      <c r="B1531" s="237">
        <v>41547</v>
      </c>
      <c r="C1531" s="237">
        <v>41547</v>
      </c>
      <c r="D1531" s="237">
        <v>41547</v>
      </c>
      <c r="E1531" s="238">
        <v>10042046</v>
      </c>
      <c r="F1531" s="238" t="s">
        <v>1053</v>
      </c>
      <c r="G1531" s="238" t="s">
        <v>505</v>
      </c>
      <c r="H1531" s="195">
        <v>143995038</v>
      </c>
      <c r="I1531" s="20">
        <v>98</v>
      </c>
      <c r="J1531" s="19" t="s">
        <v>1159</v>
      </c>
      <c r="K1531" s="103" t="s">
        <v>1337</v>
      </c>
      <c r="L1531" s="21">
        <v>40707</v>
      </c>
      <c r="M1531" s="21">
        <v>42522</v>
      </c>
      <c r="N1531" s="231">
        <v>60</v>
      </c>
      <c r="O1531" s="231">
        <v>27</v>
      </c>
      <c r="P1531" s="231">
        <v>60</v>
      </c>
      <c r="Q1531" s="231">
        <v>27</v>
      </c>
      <c r="R1531" s="232">
        <v>27</v>
      </c>
      <c r="S1531" s="356">
        <v>150145</v>
      </c>
      <c r="T1531" s="26">
        <v>0.05</v>
      </c>
      <c r="U1531" s="27">
        <v>9.9000000000000005E-2</v>
      </c>
      <c r="V1531" s="256">
        <v>2833.4213754800221</v>
      </c>
      <c r="W1531" s="257">
        <v>133665.35550072169</v>
      </c>
      <c r="X1531" s="257">
        <v>16479.644499278307</v>
      </c>
      <c r="Y1531" s="257">
        <v>24400.063402792417</v>
      </c>
      <c r="Z1531" s="257">
        <v>13547.406668298077</v>
      </c>
      <c r="AA1531" s="257">
        <v>10852.65673449434</v>
      </c>
      <c r="AB1531" s="257">
        <v>7415.8400246752381</v>
      </c>
      <c r="AC1531" s="257"/>
      <c r="AD1531" s="257">
        <v>36339.927028081584</v>
      </c>
      <c r="AE1531" s="257">
        <v>19860.282528801297</v>
      </c>
      <c r="AG1531" s="74"/>
      <c r="AH1531" s="60"/>
      <c r="AJ1531" s="61"/>
      <c r="AK1531" s="60"/>
    </row>
    <row r="1532" spans="2:37">
      <c r="B1532" s="237">
        <v>41547</v>
      </c>
      <c r="C1532" s="237">
        <v>41547</v>
      </c>
      <c r="D1532" s="237">
        <v>41547</v>
      </c>
      <c r="E1532" s="238">
        <v>10042367</v>
      </c>
      <c r="F1532" s="238" t="s">
        <v>1053</v>
      </c>
      <c r="G1532" s="238" t="s">
        <v>505</v>
      </c>
      <c r="H1532" s="195">
        <v>143123766</v>
      </c>
      <c r="I1532" s="20">
        <v>99</v>
      </c>
      <c r="J1532" s="19" t="s">
        <v>646</v>
      </c>
      <c r="K1532" s="103" t="s">
        <v>1335</v>
      </c>
      <c r="L1532" s="21">
        <v>40729</v>
      </c>
      <c r="M1532" s="21">
        <v>49857</v>
      </c>
      <c r="N1532" s="231">
        <v>300</v>
      </c>
      <c r="O1532" s="231">
        <v>26</v>
      </c>
      <c r="P1532" s="231">
        <v>228</v>
      </c>
      <c r="Q1532" s="231">
        <v>26</v>
      </c>
      <c r="R1532" s="232">
        <v>26</v>
      </c>
      <c r="S1532" s="356">
        <v>2952059</v>
      </c>
      <c r="T1532" s="26">
        <v>0.03</v>
      </c>
      <c r="U1532" s="27">
        <v>8.1500000000000003E-2</v>
      </c>
      <c r="V1532" s="256">
        <v>17002.121588160746</v>
      </c>
      <c r="W1532" s="257">
        <v>1968452.0555598242</v>
      </c>
      <c r="X1532" s="257">
        <v>983606.94444017578</v>
      </c>
      <c r="Y1532" s="257">
        <v>339123.37517354859</v>
      </c>
      <c r="Z1532" s="257">
        <v>183907.35139957487</v>
      </c>
      <c r="AA1532" s="257">
        <v>155216.02377397372</v>
      </c>
      <c r="AB1532" s="257">
        <v>112165.70419054637</v>
      </c>
      <c r="AC1532" s="257"/>
      <c r="AD1532" s="257">
        <v>1908031.6665408532</v>
      </c>
      <c r="AE1532" s="257">
        <v>924424.72210064996</v>
      </c>
      <c r="AG1532" s="74"/>
      <c r="AH1532" s="60"/>
      <c r="AJ1532" s="61"/>
      <c r="AK1532" s="60"/>
    </row>
    <row r="1533" spans="2:37">
      <c r="B1533" s="237">
        <v>41547</v>
      </c>
      <c r="C1533" s="237">
        <v>41547</v>
      </c>
      <c r="D1533" s="237">
        <v>41547</v>
      </c>
      <c r="E1533" s="238">
        <v>10041192</v>
      </c>
      <c r="F1533" s="238" t="s">
        <v>1053</v>
      </c>
      <c r="G1533" s="238" t="s">
        <v>505</v>
      </c>
      <c r="H1533" s="195">
        <v>143996425</v>
      </c>
      <c r="I1533" s="20">
        <v>98</v>
      </c>
      <c r="J1533" s="19" t="s">
        <v>376</v>
      </c>
      <c r="K1533" s="103" t="s">
        <v>1337</v>
      </c>
      <c r="L1533" s="21">
        <v>40876</v>
      </c>
      <c r="M1533" s="21">
        <v>42705</v>
      </c>
      <c r="N1533" s="231">
        <v>60</v>
      </c>
      <c r="O1533" s="231">
        <v>21</v>
      </c>
      <c r="P1533" s="231">
        <v>60</v>
      </c>
      <c r="Q1533" s="231">
        <v>21</v>
      </c>
      <c r="R1533" s="232">
        <v>21</v>
      </c>
      <c r="S1533" s="356">
        <v>236116</v>
      </c>
      <c r="T1533" s="26">
        <v>0.05</v>
      </c>
      <c r="U1533" s="27">
        <v>9.9000000000000005E-2</v>
      </c>
      <c r="V1533" s="256">
        <v>4455.8002030892858</v>
      </c>
      <c r="W1533" s="257">
        <v>210200.3335403004</v>
      </c>
      <c r="X1533" s="257">
        <v>25915.666459699598</v>
      </c>
      <c r="Y1533" s="257">
        <v>31446.172675545044</v>
      </c>
      <c r="Z1533" s="257">
        <v>17540.470637732913</v>
      </c>
      <c r="AA1533" s="257">
        <v>13905.702037812131</v>
      </c>
      <c r="AB1533" s="257">
        <v>9070.4832608948582</v>
      </c>
      <c r="AC1533" s="257"/>
      <c r="AD1533" s="257">
        <v>57147.678645059816</v>
      </c>
      <c r="AE1533" s="257">
        <v>31232.012185357162</v>
      </c>
      <c r="AG1533" s="74"/>
      <c r="AH1533" s="60"/>
      <c r="AJ1533" s="61"/>
      <c r="AK1533" s="60"/>
    </row>
    <row r="1534" spans="2:37">
      <c r="B1534" s="237">
        <v>41547</v>
      </c>
      <c r="C1534" s="237">
        <v>41547</v>
      </c>
      <c r="D1534" s="237">
        <v>41547</v>
      </c>
      <c r="E1534" s="238">
        <v>10041368</v>
      </c>
      <c r="F1534" s="238" t="s">
        <v>1053</v>
      </c>
      <c r="G1534" s="238" t="s">
        <v>505</v>
      </c>
      <c r="H1534" s="195">
        <v>143997227</v>
      </c>
      <c r="I1534" s="20">
        <v>99</v>
      </c>
      <c r="J1534" s="19" t="s">
        <v>1693</v>
      </c>
      <c r="K1534" s="103" t="s">
        <v>1335</v>
      </c>
      <c r="L1534" s="21">
        <v>40875</v>
      </c>
      <c r="M1534" s="21">
        <v>51836</v>
      </c>
      <c r="N1534" s="231">
        <v>360</v>
      </c>
      <c r="O1534" s="231">
        <v>21</v>
      </c>
      <c r="P1534" s="231">
        <v>228</v>
      </c>
      <c r="Q1534" s="231">
        <v>21</v>
      </c>
      <c r="R1534" s="232">
        <v>21</v>
      </c>
      <c r="S1534" s="356">
        <v>939690</v>
      </c>
      <c r="T1534" s="26">
        <v>0.03</v>
      </c>
      <c r="U1534" s="27">
        <v>8.1500000000000003E-2</v>
      </c>
      <c r="V1534" s="256">
        <v>5412.0610852217969</v>
      </c>
      <c r="W1534" s="257">
        <v>626591.37642201979</v>
      </c>
      <c r="X1534" s="257">
        <v>313098.62357798021</v>
      </c>
      <c r="Y1534" s="257">
        <v>87645.02555315182</v>
      </c>
      <c r="Z1534" s="257">
        <v>47699.987356355647</v>
      </c>
      <c r="AA1534" s="257">
        <v>39945.038196796173</v>
      </c>
      <c r="AB1534" s="257">
        <v>28838.031119024494</v>
      </c>
      <c r="AC1534" s="257"/>
      <c r="AD1534" s="257">
        <v>607358.5510085586</v>
      </c>
      <c r="AE1534" s="257">
        <v>294259.92743056954</v>
      </c>
      <c r="AG1534" s="74"/>
      <c r="AH1534" s="60"/>
      <c r="AJ1534" s="61"/>
      <c r="AK1534" s="60"/>
    </row>
    <row r="1535" spans="2:37">
      <c r="B1535" s="237">
        <v>41547</v>
      </c>
      <c r="C1535" s="237">
        <v>41547</v>
      </c>
      <c r="D1535" s="237">
        <v>41547</v>
      </c>
      <c r="E1535" s="238">
        <v>10041637</v>
      </c>
      <c r="F1535" s="238" t="s">
        <v>1053</v>
      </c>
      <c r="G1535" s="238" t="s">
        <v>505</v>
      </c>
      <c r="H1535" s="195">
        <v>143996700</v>
      </c>
      <c r="I1535" s="20">
        <v>98</v>
      </c>
      <c r="J1535" s="19" t="s">
        <v>1201</v>
      </c>
      <c r="K1535" s="103" t="s">
        <v>1337</v>
      </c>
      <c r="L1535" s="21">
        <v>40939</v>
      </c>
      <c r="M1535" s="21">
        <v>42767</v>
      </c>
      <c r="N1535" s="231">
        <v>60</v>
      </c>
      <c r="O1535" s="231">
        <v>19</v>
      </c>
      <c r="P1535" s="231">
        <v>60</v>
      </c>
      <c r="Q1535" s="231">
        <v>19</v>
      </c>
      <c r="R1535" s="232">
        <v>19</v>
      </c>
      <c r="S1535" s="356">
        <v>236904</v>
      </c>
      <c r="T1535" s="26">
        <v>0.05</v>
      </c>
      <c r="U1535" s="27">
        <v>9.9000000000000005E-2</v>
      </c>
      <c r="V1535" s="256">
        <v>4470.6707352007661</v>
      </c>
      <c r="W1535" s="257">
        <v>210901.84408100814</v>
      </c>
      <c r="X1535" s="257">
        <v>26002.155918991863</v>
      </c>
      <c r="Y1535" s="257">
        <v>29020.294073656441</v>
      </c>
      <c r="Z1535" s="257">
        <v>16213.262971899036</v>
      </c>
      <c r="AA1535" s="257">
        <v>12807.031101757406</v>
      </c>
      <c r="AB1535" s="257">
        <v>8234.0160410140888</v>
      </c>
      <c r="AC1535" s="257"/>
      <c r="AD1535" s="257">
        <v>57338.400031040888</v>
      </c>
      <c r="AE1535" s="257">
        <v>31336.244112045999</v>
      </c>
      <c r="AG1535" s="74"/>
      <c r="AH1535" s="60"/>
      <c r="AJ1535" s="61"/>
      <c r="AK1535" s="60"/>
    </row>
    <row r="1536" spans="2:37">
      <c r="B1536" s="237">
        <v>41547</v>
      </c>
      <c r="C1536" s="237">
        <v>41547</v>
      </c>
      <c r="D1536" s="237">
        <v>41547</v>
      </c>
      <c r="E1536" s="238">
        <v>10042312</v>
      </c>
      <c r="F1536" s="238" t="s">
        <v>1053</v>
      </c>
      <c r="G1536" s="238" t="s">
        <v>505</v>
      </c>
      <c r="H1536" s="195">
        <v>143996751</v>
      </c>
      <c r="I1536" s="20">
        <v>98</v>
      </c>
      <c r="J1536" s="19" t="s">
        <v>83</v>
      </c>
      <c r="K1536" s="103" t="s">
        <v>1337</v>
      </c>
      <c r="L1536" s="21">
        <v>40911</v>
      </c>
      <c r="M1536" s="21">
        <v>42736</v>
      </c>
      <c r="N1536" s="231">
        <v>60</v>
      </c>
      <c r="O1536" s="231">
        <v>20</v>
      </c>
      <c r="P1536" s="231">
        <v>60</v>
      </c>
      <c r="Q1536" s="231">
        <v>20</v>
      </c>
      <c r="R1536" s="232">
        <v>20</v>
      </c>
      <c r="S1536" s="356">
        <v>100208</v>
      </c>
      <c r="T1536" s="26">
        <v>0.05</v>
      </c>
      <c r="U1536" s="27">
        <v>9.9000000000000005E-2</v>
      </c>
      <c r="V1536" s="256">
        <v>1891.0485809990478</v>
      </c>
      <c r="W1536" s="257">
        <v>89209.350587873836</v>
      </c>
      <c r="X1536" s="257">
        <v>10998.649412126164</v>
      </c>
      <c r="Y1536" s="257">
        <v>12816.117808803196</v>
      </c>
      <c r="Z1536" s="257">
        <v>7154.4470477034956</v>
      </c>
      <c r="AA1536" s="257">
        <v>5661.6707610997</v>
      </c>
      <c r="AB1536" s="257">
        <v>3666.2164707087213</v>
      </c>
      <c r="AC1536" s="257"/>
      <c r="AD1536" s="257">
        <v>24253.564272070333</v>
      </c>
      <c r="AE1536" s="257">
        <v>13254.914859942859</v>
      </c>
      <c r="AG1536" s="74"/>
      <c r="AH1536" s="60"/>
      <c r="AJ1536" s="61"/>
      <c r="AK1536" s="60"/>
    </row>
    <row r="1537" spans="2:37">
      <c r="B1537" s="237">
        <v>41547</v>
      </c>
      <c r="C1537" s="237">
        <v>41547</v>
      </c>
      <c r="D1537" s="237">
        <v>41547</v>
      </c>
      <c r="E1537" s="238">
        <v>10041795</v>
      </c>
      <c r="F1537" s="238" t="s">
        <v>1053</v>
      </c>
      <c r="G1537" s="238" t="s">
        <v>505</v>
      </c>
      <c r="H1537" s="195">
        <v>283050564</v>
      </c>
      <c r="I1537" s="20">
        <v>98</v>
      </c>
      <c r="J1537" s="19" t="s">
        <v>918</v>
      </c>
      <c r="K1537" s="103" t="s">
        <v>1337</v>
      </c>
      <c r="L1537" s="21">
        <v>40941</v>
      </c>
      <c r="M1537" s="21">
        <v>42400</v>
      </c>
      <c r="N1537" s="231">
        <v>48</v>
      </c>
      <c r="O1537" s="231">
        <v>19</v>
      </c>
      <c r="P1537" s="231">
        <v>48</v>
      </c>
      <c r="Q1537" s="231">
        <v>19</v>
      </c>
      <c r="R1537" s="232">
        <v>19</v>
      </c>
      <c r="S1537" s="356">
        <v>196336</v>
      </c>
      <c r="T1537" s="26">
        <v>0.05</v>
      </c>
      <c r="U1537" s="27">
        <v>9.9000000000000005E-2</v>
      </c>
      <c r="V1537" s="256">
        <v>4521.4793824864555</v>
      </c>
      <c r="W1537" s="257">
        <v>178611.62644985417</v>
      </c>
      <c r="X1537" s="257">
        <v>17724.373550145829</v>
      </c>
      <c r="Y1537" s="257">
        <v>23489.680269429758</v>
      </c>
      <c r="Z1537" s="257">
        <v>12841.231426287093</v>
      </c>
      <c r="AA1537" s="257">
        <v>10648.448843142665</v>
      </c>
      <c r="AB1537" s="257">
        <v>7015.8978635993908</v>
      </c>
      <c r="AC1537" s="257"/>
      <c r="AD1537" s="257">
        <v>38419.383909498283</v>
      </c>
      <c r="AE1537" s="257">
        <v>20695.010359349835</v>
      </c>
      <c r="AG1537" s="74"/>
      <c r="AH1537" s="60"/>
      <c r="AJ1537" s="61"/>
      <c r="AK1537" s="60"/>
    </row>
    <row r="1538" spans="2:37">
      <c r="B1538" s="237">
        <v>41547</v>
      </c>
      <c r="C1538" s="237">
        <v>41547</v>
      </c>
      <c r="D1538" s="237">
        <v>41547</v>
      </c>
      <c r="E1538" s="238">
        <v>10041633</v>
      </c>
      <c r="F1538" s="238" t="s">
        <v>1053</v>
      </c>
      <c r="G1538" s="238" t="s">
        <v>505</v>
      </c>
      <c r="H1538" s="195">
        <v>143997154</v>
      </c>
      <c r="I1538" s="20">
        <v>98</v>
      </c>
      <c r="J1538" s="19" t="s">
        <v>1378</v>
      </c>
      <c r="K1538" s="103" t="s">
        <v>1337</v>
      </c>
      <c r="L1538" s="21">
        <v>40956</v>
      </c>
      <c r="M1538" s="21">
        <v>42795</v>
      </c>
      <c r="N1538" s="231">
        <v>60</v>
      </c>
      <c r="O1538" s="231">
        <v>18</v>
      </c>
      <c r="P1538" s="231">
        <v>60</v>
      </c>
      <c r="Q1538" s="231">
        <v>18</v>
      </c>
      <c r="R1538" s="232">
        <v>18</v>
      </c>
      <c r="S1538" s="356">
        <v>234340</v>
      </c>
      <c r="T1538" s="26">
        <v>0.05</v>
      </c>
      <c r="U1538" s="27">
        <v>9.9000000000000005E-2</v>
      </c>
      <c r="V1538" s="256">
        <v>4422.2848921375225</v>
      </c>
      <c r="W1538" s="257">
        <v>208619.26409829911</v>
      </c>
      <c r="X1538" s="257">
        <v>25720.735901700886</v>
      </c>
      <c r="Y1538" s="257">
        <v>27415.630327365376</v>
      </c>
      <c r="Z1538" s="257">
        <v>15329.170802696477</v>
      </c>
      <c r="AA1538" s="257">
        <v>12086.459524668899</v>
      </c>
      <c r="AB1538" s="257">
        <v>7716.2207705102655</v>
      </c>
      <c r="AC1538" s="257"/>
      <c r="AD1538" s="257">
        <v>56717.829429955309</v>
      </c>
      <c r="AE1538" s="257">
        <v>30997.093528251338</v>
      </c>
      <c r="AG1538" s="74"/>
      <c r="AH1538" s="60"/>
      <c r="AJ1538" s="61"/>
      <c r="AK1538" s="60"/>
    </row>
    <row r="1539" spans="2:37">
      <c r="B1539" s="237">
        <v>41547</v>
      </c>
      <c r="C1539" s="237">
        <v>41547</v>
      </c>
      <c r="D1539" s="237">
        <v>41547</v>
      </c>
      <c r="E1539" s="238">
        <v>10041934</v>
      </c>
      <c r="F1539" s="238" t="s">
        <v>1053</v>
      </c>
      <c r="G1539" s="238" t="s">
        <v>505</v>
      </c>
      <c r="H1539" s="195">
        <v>143456234</v>
      </c>
      <c r="I1539" s="20">
        <v>99</v>
      </c>
      <c r="J1539" s="19" t="s">
        <v>1663</v>
      </c>
      <c r="K1539" s="103" t="s">
        <v>1335</v>
      </c>
      <c r="L1539" s="21">
        <v>40952</v>
      </c>
      <c r="M1539" s="21">
        <v>51898</v>
      </c>
      <c r="N1539" s="231">
        <v>360</v>
      </c>
      <c r="O1539" s="231">
        <v>19</v>
      </c>
      <c r="P1539" s="231">
        <v>228</v>
      </c>
      <c r="Q1539" s="231">
        <v>19</v>
      </c>
      <c r="R1539" s="232">
        <v>19</v>
      </c>
      <c r="S1539" s="356">
        <v>2200169</v>
      </c>
      <c r="T1539" s="26">
        <v>0.03</v>
      </c>
      <c r="U1539" s="27">
        <v>8.1500000000000003E-2</v>
      </c>
      <c r="V1539" s="256">
        <v>12671.677921241424</v>
      </c>
      <c r="W1539" s="257">
        <v>1467086.9351286688</v>
      </c>
      <c r="X1539" s="257">
        <v>733082.06487133121</v>
      </c>
      <c r="Y1539" s="257">
        <v>186046.29161986851</v>
      </c>
      <c r="Z1539" s="257">
        <v>101398.44730620965</v>
      </c>
      <c r="AA1539" s="257">
        <v>84647.844313658861</v>
      </c>
      <c r="AB1539" s="257">
        <v>61090.172072610934</v>
      </c>
      <c r="AC1539" s="257"/>
      <c r="AD1539" s="257">
        <v>1422055.6309143964</v>
      </c>
      <c r="AE1539" s="257">
        <v>688973.56604304444</v>
      </c>
      <c r="AG1539" s="74"/>
      <c r="AH1539" s="60"/>
      <c r="AJ1539" s="61"/>
      <c r="AK1539" s="60"/>
    </row>
    <row r="1540" spans="2:37">
      <c r="B1540" s="237">
        <v>41547</v>
      </c>
      <c r="C1540" s="237">
        <v>41547</v>
      </c>
      <c r="D1540" s="237">
        <v>41547</v>
      </c>
      <c r="E1540" s="238">
        <v>10042091</v>
      </c>
      <c r="F1540" s="238" t="s">
        <v>1053</v>
      </c>
      <c r="G1540" s="238" t="s">
        <v>505</v>
      </c>
      <c r="H1540" s="195">
        <v>143996557</v>
      </c>
      <c r="I1540" s="20">
        <v>98</v>
      </c>
      <c r="J1540" s="19" t="s">
        <v>471</v>
      </c>
      <c r="K1540" s="103" t="s">
        <v>1337</v>
      </c>
      <c r="L1540" s="21">
        <v>40976</v>
      </c>
      <c r="M1540" s="21">
        <v>42795</v>
      </c>
      <c r="N1540" s="231">
        <v>60</v>
      </c>
      <c r="O1540" s="231">
        <v>18</v>
      </c>
      <c r="P1540" s="231">
        <v>60</v>
      </c>
      <c r="Q1540" s="231">
        <v>18</v>
      </c>
      <c r="R1540" s="232">
        <v>18</v>
      </c>
      <c r="S1540" s="356">
        <v>60075</v>
      </c>
      <c r="T1540" s="26">
        <v>0.05</v>
      </c>
      <c r="U1540" s="27">
        <v>9.9000000000000005E-2</v>
      </c>
      <c r="V1540" s="256">
        <v>1133.6893611639568</v>
      </c>
      <c r="W1540" s="257">
        <v>53481.276310938454</v>
      </c>
      <c r="X1540" s="257">
        <v>6593.7236890615459</v>
      </c>
      <c r="Y1540" s="257">
        <v>7028.2239136147255</v>
      </c>
      <c r="Z1540" s="257">
        <v>3929.7599042928668</v>
      </c>
      <c r="AA1540" s="257">
        <v>3098.4640093218586</v>
      </c>
      <c r="AB1540" s="257">
        <v>1978.1171067184639</v>
      </c>
      <c r="AC1540" s="257"/>
      <c r="AD1540" s="257">
        <v>14540.085358899734</v>
      </c>
      <c r="AE1540" s="257">
        <v>7946.3616698374171</v>
      </c>
      <c r="AG1540" s="74"/>
      <c r="AH1540" s="60"/>
      <c r="AJ1540" s="61"/>
      <c r="AK1540" s="60"/>
    </row>
    <row r="1541" spans="2:37">
      <c r="B1541" s="237">
        <v>41547</v>
      </c>
      <c r="C1541" s="237">
        <v>41547</v>
      </c>
      <c r="D1541" s="237">
        <v>41547</v>
      </c>
      <c r="E1541" s="238">
        <v>10041368</v>
      </c>
      <c r="F1541" s="238" t="s">
        <v>1053</v>
      </c>
      <c r="G1541" s="238" t="s">
        <v>505</v>
      </c>
      <c r="H1541" s="195">
        <v>143998800</v>
      </c>
      <c r="I1541" s="20">
        <v>98</v>
      </c>
      <c r="J1541" s="19" t="s">
        <v>23</v>
      </c>
      <c r="K1541" s="103" t="s">
        <v>1338</v>
      </c>
      <c r="L1541" s="21">
        <v>41051</v>
      </c>
      <c r="M1541" s="21">
        <v>42887</v>
      </c>
      <c r="N1541" s="231">
        <v>60</v>
      </c>
      <c r="O1541" s="231">
        <v>15</v>
      </c>
      <c r="P1541" s="231">
        <v>60</v>
      </c>
      <c r="Q1541" s="231">
        <v>15</v>
      </c>
      <c r="R1541" s="232">
        <v>15</v>
      </c>
      <c r="S1541" s="356">
        <v>216827</v>
      </c>
      <c r="T1541" s="26">
        <v>0.05</v>
      </c>
      <c r="U1541" s="27">
        <v>9.4E-2</v>
      </c>
      <c r="V1541" s="256">
        <v>4091.7929773299588</v>
      </c>
      <c r="W1541" s="257">
        <v>195284.1096227619</v>
      </c>
      <c r="X1541" s="257">
        <v>21542.890377238102</v>
      </c>
      <c r="Y1541" s="257">
        <v>20765.340924548625</v>
      </c>
      <c r="Z1541" s="257">
        <v>12131.282168576778</v>
      </c>
      <c r="AA1541" s="257">
        <v>8634.0587559718479</v>
      </c>
      <c r="AB1541" s="257">
        <v>5385.7225943095254</v>
      </c>
      <c r="AC1541" s="257"/>
      <c r="AD1541" s="257">
        <v>50223.469017036492</v>
      </c>
      <c r="AE1541" s="257">
        <v>28680.578639797488</v>
      </c>
      <c r="AG1541" s="74"/>
      <c r="AH1541" s="60"/>
      <c r="AJ1541" s="61"/>
      <c r="AK1541" s="60"/>
    </row>
    <row r="1542" spans="2:37">
      <c r="B1542" s="237">
        <v>41547</v>
      </c>
      <c r="C1542" s="237">
        <v>41547</v>
      </c>
      <c r="D1542" s="237">
        <v>41547</v>
      </c>
      <c r="E1542" s="238">
        <v>10054800</v>
      </c>
      <c r="F1542" s="238" t="s">
        <v>1053</v>
      </c>
      <c r="G1542" s="238" t="s">
        <v>505</v>
      </c>
      <c r="H1542" s="195">
        <v>143999246</v>
      </c>
      <c r="I1542" s="20">
        <v>98</v>
      </c>
      <c r="J1542" s="19" t="s">
        <v>885</v>
      </c>
      <c r="K1542" s="103" t="s">
        <v>1338</v>
      </c>
      <c r="L1542" s="21">
        <v>41096</v>
      </c>
      <c r="M1542" s="21">
        <v>42917</v>
      </c>
      <c r="N1542" s="231">
        <v>60</v>
      </c>
      <c r="O1542" s="231">
        <v>14</v>
      </c>
      <c r="P1542" s="231">
        <v>60</v>
      </c>
      <c r="Q1542" s="231">
        <v>14</v>
      </c>
      <c r="R1542" s="232">
        <v>14</v>
      </c>
      <c r="S1542" s="356">
        <v>230510</v>
      </c>
      <c r="T1542" s="26">
        <v>0.05</v>
      </c>
      <c r="U1542" s="27">
        <v>9.4E-2</v>
      </c>
      <c r="V1542" s="256">
        <v>4350.0080672809609</v>
      </c>
      <c r="W1542" s="257">
        <v>207607.63239422606</v>
      </c>
      <c r="X1542" s="257">
        <v>22902.367605773936</v>
      </c>
      <c r="Y1542" s="257">
        <v>20763.891038744288</v>
      </c>
      <c r="Z1542" s="257">
        <v>12139.544824829623</v>
      </c>
      <c r="AA1542" s="257">
        <v>8624.346213914665</v>
      </c>
      <c r="AB1542" s="257">
        <v>5343.8857746805852</v>
      </c>
      <c r="AC1542" s="257"/>
      <c r="AD1542" s="257">
        <v>53392.851642632537</v>
      </c>
      <c r="AE1542" s="257">
        <v>30490.484036857641</v>
      </c>
      <c r="AG1542" s="74"/>
      <c r="AH1542" s="60"/>
      <c r="AJ1542" s="61"/>
      <c r="AK1542" s="60"/>
    </row>
    <row r="1543" spans="2:37">
      <c r="B1543" s="237">
        <v>41547</v>
      </c>
      <c r="C1543" s="237">
        <v>41547</v>
      </c>
      <c r="D1543" s="237">
        <v>41547</v>
      </c>
      <c r="E1543" s="238">
        <v>10042140</v>
      </c>
      <c r="F1543" s="238" t="s">
        <v>1053</v>
      </c>
      <c r="G1543" s="238" t="s">
        <v>505</v>
      </c>
      <c r="H1543" s="195">
        <v>143111520</v>
      </c>
      <c r="I1543" s="20">
        <v>99</v>
      </c>
      <c r="J1543" s="19" t="s">
        <v>1239</v>
      </c>
      <c r="K1543" s="103" t="s">
        <v>1336</v>
      </c>
      <c r="L1543" s="21">
        <v>41120</v>
      </c>
      <c r="M1543" s="21">
        <v>48427</v>
      </c>
      <c r="N1543" s="231">
        <v>240</v>
      </c>
      <c r="O1543" s="231">
        <v>13</v>
      </c>
      <c r="P1543" s="231">
        <v>228</v>
      </c>
      <c r="Q1543" s="231">
        <v>13</v>
      </c>
      <c r="R1543" s="232">
        <v>13</v>
      </c>
      <c r="S1543" s="356">
        <v>3009128</v>
      </c>
      <c r="T1543" s="26">
        <v>0.03</v>
      </c>
      <c r="U1543" s="27">
        <v>7.6499999999999999E-2</v>
      </c>
      <c r="V1543" s="256">
        <v>17330.805424396658</v>
      </c>
      <c r="W1543" s="257">
        <v>2080154.4228532191</v>
      </c>
      <c r="X1543" s="257">
        <v>928973.57714678091</v>
      </c>
      <c r="Y1543" s="257">
        <v>170321.01225343224</v>
      </c>
      <c r="Z1543" s="257">
        <v>95866.460999980525</v>
      </c>
      <c r="AA1543" s="257">
        <v>74454.551253451718</v>
      </c>
      <c r="AB1543" s="257">
        <v>52967.791679421716</v>
      </c>
      <c r="AC1543" s="257"/>
      <c r="AD1543" s="257">
        <v>1871269.2139092269</v>
      </c>
      <c r="AE1543" s="257">
        <v>942295.63676243788</v>
      </c>
      <c r="AG1543" s="74"/>
      <c r="AH1543" s="60"/>
      <c r="AJ1543" s="61"/>
      <c r="AK1543" s="60"/>
    </row>
    <row r="1544" spans="2:37">
      <c r="B1544" s="237">
        <v>41547</v>
      </c>
      <c r="C1544" s="237">
        <v>41547</v>
      </c>
      <c r="D1544" s="237">
        <v>41547</v>
      </c>
      <c r="E1544" s="238">
        <v>10042147</v>
      </c>
      <c r="F1544" s="238" t="s">
        <v>1053</v>
      </c>
      <c r="G1544" s="238" t="s">
        <v>505</v>
      </c>
      <c r="H1544" s="195">
        <v>143980189</v>
      </c>
      <c r="I1544" s="20">
        <v>98</v>
      </c>
      <c r="J1544" s="19" t="s">
        <v>0</v>
      </c>
      <c r="K1544" s="103" t="s">
        <v>1338</v>
      </c>
      <c r="L1544" s="21">
        <v>41129</v>
      </c>
      <c r="M1544" s="21">
        <v>42948</v>
      </c>
      <c r="N1544" s="231">
        <v>60</v>
      </c>
      <c r="O1544" s="231">
        <v>13</v>
      </c>
      <c r="P1544" s="231">
        <v>60</v>
      </c>
      <c r="Q1544" s="231">
        <v>13</v>
      </c>
      <c r="R1544" s="232">
        <v>13</v>
      </c>
      <c r="S1544" s="356">
        <v>240299</v>
      </c>
      <c r="T1544" s="26">
        <v>0.05</v>
      </c>
      <c r="U1544" s="27">
        <v>9.4E-2</v>
      </c>
      <c r="V1544" s="256">
        <v>4534.7385734221843</v>
      </c>
      <c r="W1544" s="257">
        <v>216424.04432215579</v>
      </c>
      <c r="X1544" s="257">
        <v>23874.955677844206</v>
      </c>
      <c r="Y1544" s="257">
        <v>20253.478673460551</v>
      </c>
      <c r="Z1544" s="257">
        <v>11850.081783440153</v>
      </c>
      <c r="AA1544" s="257">
        <v>8403.3968900203981</v>
      </c>
      <c r="AB1544" s="257">
        <v>5172.9070635329108</v>
      </c>
      <c r="AC1544" s="257"/>
      <c r="AD1544" s="257">
        <v>55660.270083176263</v>
      </c>
      <c r="AE1544" s="257">
        <v>31785.31440533101</v>
      </c>
      <c r="AG1544" s="74"/>
      <c r="AH1544" s="60"/>
      <c r="AJ1544" s="61"/>
      <c r="AK1544" s="60"/>
    </row>
    <row r="1545" spans="2:37">
      <c r="B1545" s="237">
        <v>41547</v>
      </c>
      <c r="C1545" s="237">
        <v>41547</v>
      </c>
      <c r="D1545" s="237">
        <v>41547</v>
      </c>
      <c r="E1545" s="238">
        <v>10042109</v>
      </c>
      <c r="F1545" s="238" t="s">
        <v>1053</v>
      </c>
      <c r="G1545" s="238" t="s">
        <v>505</v>
      </c>
      <c r="H1545" s="195">
        <v>143999513</v>
      </c>
      <c r="I1545" s="20">
        <v>98</v>
      </c>
      <c r="J1545" s="19" t="s">
        <v>1395</v>
      </c>
      <c r="K1545" s="103" t="s">
        <v>1338</v>
      </c>
      <c r="L1545" s="21">
        <v>41123</v>
      </c>
      <c r="M1545" s="21">
        <v>43313</v>
      </c>
      <c r="N1545" s="231">
        <v>72</v>
      </c>
      <c r="O1545" s="231">
        <v>13</v>
      </c>
      <c r="P1545" s="231">
        <v>60</v>
      </c>
      <c r="Q1545" s="231">
        <v>13</v>
      </c>
      <c r="R1545" s="232">
        <v>13</v>
      </c>
      <c r="S1545" s="356">
        <v>443911</v>
      </c>
      <c r="T1545" s="26">
        <v>0.05</v>
      </c>
      <c r="U1545" s="27">
        <v>9.4E-2</v>
      </c>
      <c r="V1545" s="256">
        <v>8377.1481981465386</v>
      </c>
      <c r="W1545" s="257">
        <v>399806.13293893228</v>
      </c>
      <c r="X1545" s="257">
        <v>44104.867061067722</v>
      </c>
      <c r="Y1545" s="257">
        <v>37414.812260619263</v>
      </c>
      <c r="Z1545" s="257">
        <v>21890.984376001157</v>
      </c>
      <c r="AA1545" s="257">
        <v>15523.827884618106</v>
      </c>
      <c r="AB1545" s="257">
        <v>9556.0545298980069</v>
      </c>
      <c r="AC1545" s="257"/>
      <c r="AD1545" s="257">
        <v>102822.75894986186</v>
      </c>
      <c r="AE1545" s="257">
        <v>58717.891888792336</v>
      </c>
      <c r="AG1545" s="74"/>
      <c r="AH1545" s="60"/>
      <c r="AJ1545" s="61"/>
      <c r="AK1545" s="60"/>
    </row>
    <row r="1546" spans="2:37">
      <c r="B1546" s="237">
        <v>41547</v>
      </c>
      <c r="C1546" s="237">
        <v>41547</v>
      </c>
      <c r="D1546" s="237">
        <v>41547</v>
      </c>
      <c r="E1546" s="238">
        <v>10041683</v>
      </c>
      <c r="F1546" s="238" t="s">
        <v>1053</v>
      </c>
      <c r="G1546" s="238" t="s">
        <v>505</v>
      </c>
      <c r="H1546" s="195">
        <v>143999343</v>
      </c>
      <c r="I1546" s="20">
        <v>98</v>
      </c>
      <c r="J1546" s="19" t="s">
        <v>176</v>
      </c>
      <c r="K1546" s="103" t="s">
        <v>1338</v>
      </c>
      <c r="L1546" s="21">
        <v>41164</v>
      </c>
      <c r="M1546" s="21">
        <v>42979</v>
      </c>
      <c r="N1546" s="231">
        <v>60</v>
      </c>
      <c r="O1546" s="231">
        <v>12</v>
      </c>
      <c r="P1546" s="231">
        <v>60</v>
      </c>
      <c r="Q1546" s="231">
        <v>12</v>
      </c>
      <c r="R1546" s="232">
        <v>12</v>
      </c>
      <c r="S1546" s="356">
        <v>150166</v>
      </c>
      <c r="T1546" s="26">
        <v>0.05</v>
      </c>
      <c r="U1546" s="27">
        <v>9.4E-2</v>
      </c>
      <c r="V1546" s="256">
        <v>2833.817671386546</v>
      </c>
      <c r="W1546" s="257">
        <v>135246.22674118844</v>
      </c>
      <c r="X1546" s="257">
        <v>14919.773258811561</v>
      </c>
      <c r="Y1546" s="257">
        <v>11771.405474272371</v>
      </c>
      <c r="Z1546" s="257">
        <v>6892.5519374038377</v>
      </c>
      <c r="AA1546" s="257">
        <v>4878.8535368685334</v>
      </c>
      <c r="AB1546" s="257">
        <v>2983.9546517623121</v>
      </c>
      <c r="AC1546" s="257"/>
      <c r="AD1546" s="257">
        <v>34782.833542004984</v>
      </c>
      <c r="AE1546" s="257">
        <v>19863.060283192783</v>
      </c>
      <c r="AG1546" s="74"/>
      <c r="AH1546" s="60"/>
      <c r="AJ1546" s="61"/>
      <c r="AK1546" s="60"/>
    </row>
    <row r="1547" spans="2:37">
      <c r="B1547" s="237">
        <v>41547</v>
      </c>
      <c r="C1547" s="237">
        <v>41547</v>
      </c>
      <c r="D1547" s="237">
        <v>41547</v>
      </c>
      <c r="E1547" s="238">
        <v>10042082</v>
      </c>
      <c r="F1547" s="238" t="s">
        <v>1053</v>
      </c>
      <c r="G1547" s="238" t="s">
        <v>505</v>
      </c>
      <c r="H1547" s="195">
        <v>143999920</v>
      </c>
      <c r="I1547" s="20">
        <v>98</v>
      </c>
      <c r="J1547" s="19" t="s">
        <v>1725</v>
      </c>
      <c r="K1547" s="103" t="s">
        <v>1338</v>
      </c>
      <c r="L1547" s="21">
        <v>41232</v>
      </c>
      <c r="M1547" s="21">
        <v>43070</v>
      </c>
      <c r="N1547" s="231">
        <v>60</v>
      </c>
      <c r="O1547" s="231">
        <v>9</v>
      </c>
      <c r="P1547" s="231">
        <v>60</v>
      </c>
      <c r="Q1547" s="231">
        <v>9</v>
      </c>
      <c r="R1547" s="232">
        <v>9</v>
      </c>
      <c r="S1547" s="356">
        <v>210789</v>
      </c>
      <c r="T1547" s="26">
        <v>0.05</v>
      </c>
      <c r="U1547" s="27">
        <v>9.4E-2</v>
      </c>
      <c r="V1547" s="256">
        <v>3977.8484685874209</v>
      </c>
      <c r="W1547" s="257">
        <v>189846.01633224811</v>
      </c>
      <c r="X1547" s="257">
        <v>20942.983667751891</v>
      </c>
      <c r="Y1547" s="257">
        <v>12668.770690912101</v>
      </c>
      <c r="Z1547" s="257">
        <v>7435.104792385031</v>
      </c>
      <c r="AA1547" s="257">
        <v>5233.6658985270697</v>
      </c>
      <c r="AB1547" s="257">
        <v>3141.4475501627835</v>
      </c>
      <c r="AC1547" s="257"/>
      <c r="AD1547" s="257">
        <v>48824.89178299802</v>
      </c>
      <c r="AE1547" s="257">
        <v>27881.908115245256</v>
      </c>
      <c r="AG1547" s="74"/>
      <c r="AH1547" s="60"/>
      <c r="AJ1547" s="61"/>
      <c r="AK1547" s="60"/>
    </row>
    <row r="1548" spans="2:37">
      <c r="B1548" s="237">
        <v>41547</v>
      </c>
      <c r="C1548" s="237">
        <v>41547</v>
      </c>
      <c r="D1548" s="237">
        <v>41547</v>
      </c>
      <c r="E1548" s="238">
        <v>10041803</v>
      </c>
      <c r="F1548" s="238" t="s">
        <v>1053</v>
      </c>
      <c r="G1548" s="238" t="s">
        <v>505</v>
      </c>
      <c r="H1548" s="195">
        <v>143980626</v>
      </c>
      <c r="I1548" s="20">
        <v>98</v>
      </c>
      <c r="J1548" s="19" t="s">
        <v>1234</v>
      </c>
      <c r="K1548" s="103" t="s">
        <v>1338</v>
      </c>
      <c r="L1548" s="21">
        <v>41303</v>
      </c>
      <c r="M1548" s="21">
        <v>42401</v>
      </c>
      <c r="N1548" s="231">
        <v>36</v>
      </c>
      <c r="O1548" s="231">
        <v>7</v>
      </c>
      <c r="P1548" s="231">
        <v>36</v>
      </c>
      <c r="Q1548" s="231">
        <v>7</v>
      </c>
      <c r="R1548" s="232">
        <v>7</v>
      </c>
      <c r="S1548" s="356">
        <v>174828</v>
      </c>
      <c r="T1548" s="26">
        <v>0.05</v>
      </c>
      <c r="U1548" s="27">
        <v>9.4E-2</v>
      </c>
      <c r="V1548" s="256">
        <v>5239.7519990144556</v>
      </c>
      <c r="W1548" s="257">
        <v>163812.76805316884</v>
      </c>
      <c r="X1548" s="257">
        <v>11015.231946831162</v>
      </c>
      <c r="Y1548" s="257">
        <v>8322.9831934645517</v>
      </c>
      <c r="Z1548" s="257">
        <v>4701.658382113932</v>
      </c>
      <c r="AA1548" s="257">
        <v>3621.3248113506197</v>
      </c>
      <c r="AB1548" s="257">
        <v>2141.8506563282817</v>
      </c>
      <c r="AC1548" s="257"/>
      <c r="AD1548" s="257">
        <v>24818.303911352326</v>
      </c>
      <c r="AE1548" s="257">
        <v>13803.071964520408</v>
      </c>
      <c r="AG1548" s="74"/>
      <c r="AH1548" s="60"/>
      <c r="AJ1548" s="61"/>
      <c r="AK1548" s="60"/>
    </row>
    <row r="1549" spans="2:37">
      <c r="B1549" s="237">
        <v>41547</v>
      </c>
      <c r="C1549" s="237">
        <v>41547</v>
      </c>
      <c r="D1549" s="237">
        <v>41547</v>
      </c>
      <c r="E1549" s="238">
        <v>10041824</v>
      </c>
      <c r="F1549" s="238" t="s">
        <v>1053</v>
      </c>
      <c r="G1549" s="238" t="s">
        <v>505</v>
      </c>
      <c r="H1549" s="195">
        <v>143999939</v>
      </c>
      <c r="I1549" s="20">
        <v>98</v>
      </c>
      <c r="J1549" s="19" t="s">
        <v>1751</v>
      </c>
      <c r="K1549" s="103" t="s">
        <v>1338</v>
      </c>
      <c r="L1549" s="21">
        <v>41295</v>
      </c>
      <c r="M1549" s="21">
        <v>43132</v>
      </c>
      <c r="N1549" s="231">
        <v>60</v>
      </c>
      <c r="O1549" s="231">
        <v>7</v>
      </c>
      <c r="P1549" s="231">
        <v>60</v>
      </c>
      <c r="Q1549" s="231">
        <v>7</v>
      </c>
      <c r="R1549" s="232">
        <v>7</v>
      </c>
      <c r="S1549" s="356">
        <v>215881</v>
      </c>
      <c r="T1549" s="26">
        <v>0.05</v>
      </c>
      <c r="U1549" s="27">
        <v>9.4E-2</v>
      </c>
      <c r="V1549" s="256">
        <v>4073.9407903027245</v>
      </c>
      <c r="W1549" s="257">
        <v>194432.09964382416</v>
      </c>
      <c r="X1549" s="257">
        <v>21448.900356175844</v>
      </c>
      <c r="Y1549" s="257">
        <v>10236.217328104798</v>
      </c>
      <c r="Z1549" s="257">
        <v>6016.8289937051704</v>
      </c>
      <c r="AA1549" s="257">
        <v>4219.3883343996276</v>
      </c>
      <c r="AB1549" s="257">
        <v>2502.3717082205148</v>
      </c>
      <c r="AC1549" s="257"/>
      <c r="AD1549" s="257">
        <v>50004.347774340189</v>
      </c>
      <c r="AE1549" s="257">
        <v>28555.447418163472</v>
      </c>
      <c r="AG1549" s="74"/>
      <c r="AH1549" s="60"/>
      <c r="AJ1549" s="61"/>
      <c r="AK1549" s="60"/>
    </row>
    <row r="1550" spans="2:37">
      <c r="B1550" s="237">
        <v>41547</v>
      </c>
      <c r="C1550" s="237">
        <v>41547</v>
      </c>
      <c r="D1550" s="237">
        <v>41547</v>
      </c>
      <c r="E1550" s="238">
        <v>10041613</v>
      </c>
      <c r="F1550" s="238" t="s">
        <v>1053</v>
      </c>
      <c r="G1550" s="238" t="s">
        <v>505</v>
      </c>
      <c r="H1550" s="195">
        <v>143980774</v>
      </c>
      <c r="I1550" s="20">
        <v>98</v>
      </c>
      <c r="J1550" s="19" t="s">
        <v>167</v>
      </c>
      <c r="K1550" s="103" t="s">
        <v>1338</v>
      </c>
      <c r="L1550" s="21">
        <v>41317</v>
      </c>
      <c r="M1550" s="21">
        <v>43132</v>
      </c>
      <c r="N1550" s="231">
        <v>60</v>
      </c>
      <c r="O1550" s="231">
        <v>7</v>
      </c>
      <c r="P1550" s="231">
        <v>60</v>
      </c>
      <c r="Q1550" s="231">
        <v>7</v>
      </c>
      <c r="R1550" s="232">
        <v>7</v>
      </c>
      <c r="S1550" s="356">
        <v>241820</v>
      </c>
      <c r="T1550" s="26">
        <v>0.05</v>
      </c>
      <c r="U1550" s="27">
        <v>9.4E-2</v>
      </c>
      <c r="V1550" s="256">
        <v>4563.4417197947241</v>
      </c>
      <c r="W1550" s="257">
        <v>217793.92505996156</v>
      </c>
      <c r="X1550" s="257">
        <v>24026.074940038437</v>
      </c>
      <c r="Y1550" s="257">
        <v>11466.141412548131</v>
      </c>
      <c r="Z1550" s="257">
        <v>6739.7760213162983</v>
      </c>
      <c r="AA1550" s="257">
        <v>4726.3653912318332</v>
      </c>
      <c r="AB1550" s="257">
        <v>2803.0420763378174</v>
      </c>
      <c r="AC1550" s="257"/>
      <c r="AD1550" s="257">
        <v>56012.578127722867</v>
      </c>
      <c r="AE1550" s="257">
        <v>31986.503187683469</v>
      </c>
      <c r="AG1550" s="74"/>
      <c r="AH1550" s="60"/>
      <c r="AJ1550" s="61"/>
      <c r="AK1550" s="60"/>
    </row>
    <row r="1551" spans="2:37">
      <c r="B1551" s="237">
        <v>41547</v>
      </c>
      <c r="C1551" s="237">
        <v>41547</v>
      </c>
      <c r="D1551" s="237">
        <v>41547</v>
      </c>
      <c r="E1551" s="238">
        <v>10042141</v>
      </c>
      <c r="F1551" s="238" t="s">
        <v>1053</v>
      </c>
      <c r="G1551" s="238" t="s">
        <v>505</v>
      </c>
      <c r="H1551" s="195">
        <v>143980650</v>
      </c>
      <c r="I1551" s="20">
        <v>98</v>
      </c>
      <c r="J1551" s="19" t="s">
        <v>1754</v>
      </c>
      <c r="K1551" s="103" t="s">
        <v>1338</v>
      </c>
      <c r="L1551" s="21">
        <v>41316</v>
      </c>
      <c r="M1551" s="21">
        <v>43132</v>
      </c>
      <c r="N1551" s="231">
        <v>60</v>
      </c>
      <c r="O1551" s="231">
        <v>7</v>
      </c>
      <c r="P1551" s="231">
        <v>60</v>
      </c>
      <c r="Q1551" s="231">
        <v>7</v>
      </c>
      <c r="R1551" s="232">
        <v>7</v>
      </c>
      <c r="S1551" s="356">
        <v>234942</v>
      </c>
      <c r="T1551" s="26">
        <v>0.05</v>
      </c>
      <c r="U1551" s="27">
        <v>9.4E-2</v>
      </c>
      <c r="V1551" s="256">
        <v>4433.6453747912174</v>
      </c>
      <c r="W1551" s="257">
        <v>211599.29013910136</v>
      </c>
      <c r="X1551" s="257">
        <v>23342.709860898642</v>
      </c>
      <c r="Y1551" s="257">
        <v>11140.014042456711</v>
      </c>
      <c r="Z1551" s="257">
        <v>6548.0789760983171</v>
      </c>
      <c r="AA1551" s="257">
        <v>4591.9350663583937</v>
      </c>
      <c r="AB1551" s="257">
        <v>2723.3161504381751</v>
      </c>
      <c r="AC1551" s="257"/>
      <c r="AD1551" s="257">
        <v>54419.432348372648</v>
      </c>
      <c r="AE1551" s="257">
        <v>31076.722487473045</v>
      </c>
      <c r="AG1551" s="74"/>
      <c r="AH1551" s="60"/>
      <c r="AJ1551" s="61"/>
      <c r="AK1551" s="60"/>
    </row>
    <row r="1552" spans="2:37">
      <c r="B1552" s="235">
        <v>41578</v>
      </c>
      <c r="C1552" s="235">
        <v>41578</v>
      </c>
      <c r="D1552" s="235">
        <v>41578</v>
      </c>
      <c r="E1552" s="236">
        <v>10042121</v>
      </c>
      <c r="F1552" s="236" t="s">
        <v>1053</v>
      </c>
      <c r="G1552" s="236" t="s">
        <v>505</v>
      </c>
      <c r="H1552" s="195">
        <v>143004732</v>
      </c>
      <c r="I1552" s="20">
        <v>98</v>
      </c>
      <c r="J1552" s="19" t="s">
        <v>891</v>
      </c>
      <c r="K1552" s="103" t="s">
        <v>1333</v>
      </c>
      <c r="L1552" s="21">
        <v>39763</v>
      </c>
      <c r="M1552" s="21">
        <v>41582</v>
      </c>
      <c r="N1552" s="231">
        <v>60</v>
      </c>
      <c r="O1552" s="231">
        <v>59</v>
      </c>
      <c r="P1552" s="231">
        <v>60</v>
      </c>
      <c r="Q1552" s="231">
        <v>59</v>
      </c>
      <c r="R1552" s="232">
        <v>59</v>
      </c>
      <c r="S1552" s="356">
        <v>164652</v>
      </c>
      <c r="T1552" s="26">
        <v>0.05</v>
      </c>
      <c r="U1552" s="27">
        <v>0.104</v>
      </c>
      <c r="V1552" s="256">
        <v>3107.1863619536884</v>
      </c>
      <c r="W1552" s="257">
        <v>144895.03008812311</v>
      </c>
      <c r="X1552" s="257">
        <v>19756.969911876891</v>
      </c>
      <c r="Y1552" s="257">
        <v>41509.4540595625</v>
      </c>
      <c r="Z1552" s="257">
        <v>21766.288827752636</v>
      </c>
      <c r="AA1552" s="257">
        <v>19743.165231809864</v>
      </c>
      <c r="AB1552" s="257">
        <v>19427.687080012278</v>
      </c>
      <c r="AC1552" s="257"/>
      <c r="AD1552" s="257">
        <v>41536.151629096828</v>
      </c>
      <c r="AE1552" s="257">
        <v>21779.181717221305</v>
      </c>
      <c r="AF1552" s="248">
        <v>-1.3678800314664841E-9</v>
      </c>
      <c r="AG1552"/>
      <c r="AH1552">
        <v>60</v>
      </c>
    </row>
    <row r="1553" spans="2:34">
      <c r="B1553" s="235">
        <v>41578</v>
      </c>
      <c r="C1553" s="235">
        <v>41578</v>
      </c>
      <c r="D1553" s="235">
        <v>41578</v>
      </c>
      <c r="E1553" s="236">
        <v>10042243</v>
      </c>
      <c r="F1553" s="236" t="s">
        <v>1053</v>
      </c>
      <c r="G1553" s="236" t="s">
        <v>505</v>
      </c>
      <c r="H1553" s="195">
        <v>143019772</v>
      </c>
      <c r="I1553" s="20">
        <v>99</v>
      </c>
      <c r="J1553" s="19" t="s">
        <v>1073</v>
      </c>
      <c r="K1553" s="103" t="s">
        <v>1331</v>
      </c>
      <c r="L1553" s="21">
        <v>39405</v>
      </c>
      <c r="M1553" s="21">
        <v>50367</v>
      </c>
      <c r="N1553" s="231">
        <v>360</v>
      </c>
      <c r="O1553" s="231">
        <v>70</v>
      </c>
      <c r="P1553" s="231">
        <v>228</v>
      </c>
      <c r="Q1553" s="231">
        <v>70</v>
      </c>
      <c r="R1553" s="232">
        <v>70</v>
      </c>
      <c r="S1553" s="356">
        <v>950181</v>
      </c>
      <c r="T1553" s="26">
        <v>0.03</v>
      </c>
      <c r="U1553" s="27">
        <v>8.6499999999999994E-2</v>
      </c>
      <c r="V1553" s="256">
        <v>5472.4830678384697</v>
      </c>
      <c r="W1553" s="257">
        <v>611567.85593672015</v>
      </c>
      <c r="X1553" s="257">
        <v>338613.14406327985</v>
      </c>
      <c r="Y1553" s="257">
        <v>286633.27929727396</v>
      </c>
      <c r="Z1553" s="257">
        <v>146477.90702827516</v>
      </c>
      <c r="AA1553" s="257">
        <v>140155.37226899879</v>
      </c>
      <c r="AB1553" s="257">
        <v>103960.17580890171</v>
      </c>
      <c r="AC1553" s="257"/>
      <c r="AD1553" s="257">
        <v>636158.28353044565</v>
      </c>
      <c r="AE1553" s="257">
        <v>297545.13946717128</v>
      </c>
      <c r="AF1553" s="248">
        <v>-5.4715201258659363E-9</v>
      </c>
      <c r="AG1553"/>
      <c r="AH1553">
        <v>228</v>
      </c>
    </row>
    <row r="1554" spans="2:34">
      <c r="B1554" s="235">
        <v>41572</v>
      </c>
      <c r="C1554" s="235">
        <v>41572</v>
      </c>
      <c r="D1554" s="235">
        <v>41578</v>
      </c>
      <c r="E1554" s="236">
        <v>10041641</v>
      </c>
      <c r="F1554" s="236" t="s">
        <v>1054</v>
      </c>
      <c r="G1554" s="236" t="s">
        <v>505</v>
      </c>
      <c r="H1554" s="195">
        <v>143026140</v>
      </c>
      <c r="I1554" s="20">
        <v>98</v>
      </c>
      <c r="J1554" s="19" t="s">
        <v>278</v>
      </c>
      <c r="K1554" s="103" t="s">
        <v>1333</v>
      </c>
      <c r="L1554" s="21">
        <v>40108</v>
      </c>
      <c r="M1554" s="21">
        <v>41572</v>
      </c>
      <c r="N1554" s="231">
        <v>48</v>
      </c>
      <c r="O1554" s="231">
        <v>47</v>
      </c>
      <c r="P1554" s="231">
        <v>48</v>
      </c>
      <c r="Q1554" s="231">
        <v>47</v>
      </c>
      <c r="R1554" s="232">
        <v>47</v>
      </c>
      <c r="S1554" s="356">
        <v>240000</v>
      </c>
      <c r="T1554" s="26">
        <v>0.05</v>
      </c>
      <c r="U1554" s="27">
        <v>0.104</v>
      </c>
      <c r="V1554" s="256">
        <v>5527.0304569551645</v>
      </c>
      <c r="W1554" s="257">
        <v>216278.85303828228</v>
      </c>
      <c r="X1554" s="257">
        <v>23721.146961717721</v>
      </c>
      <c r="Y1554" s="257">
        <v>48971.119539356907</v>
      </c>
      <c r="Z1554" s="257">
        <v>25274.528197511943</v>
      </c>
      <c r="AA1554" s="257">
        <v>23696.591341844964</v>
      </c>
      <c r="AB1554" s="257">
        <v>23226.956400015268</v>
      </c>
      <c r="AC1554" s="257"/>
      <c r="AD1554" s="257">
        <v>49018.608895563404</v>
      </c>
      <c r="AE1554" s="257">
        <v>25297.461933847866</v>
      </c>
      <c r="AF1554" s="248">
        <v>-2.1827872842550278E-9</v>
      </c>
      <c r="AG1554"/>
      <c r="AH1554">
        <v>48</v>
      </c>
    </row>
    <row r="1555" spans="2:34">
      <c r="B1555" s="235">
        <v>41578</v>
      </c>
      <c r="C1555" s="235">
        <v>41578</v>
      </c>
      <c r="D1555" s="235">
        <v>41578</v>
      </c>
      <c r="E1555" s="236">
        <v>10041908</v>
      </c>
      <c r="F1555" s="236" t="s">
        <v>1053</v>
      </c>
      <c r="G1555" s="236" t="s">
        <v>505</v>
      </c>
      <c r="H1555" s="195">
        <v>143050181</v>
      </c>
      <c r="I1555" s="20">
        <v>98</v>
      </c>
      <c r="J1555" s="19" t="s">
        <v>221</v>
      </c>
      <c r="K1555" s="103" t="s">
        <v>1333</v>
      </c>
      <c r="L1555" s="21">
        <v>40227</v>
      </c>
      <c r="M1555" s="21">
        <v>41996</v>
      </c>
      <c r="N1555" s="231">
        <v>58</v>
      </c>
      <c r="O1555" s="231">
        <v>43</v>
      </c>
      <c r="P1555" s="231">
        <v>58</v>
      </c>
      <c r="Q1555" s="231">
        <v>43</v>
      </c>
      <c r="R1555" s="232">
        <v>43</v>
      </c>
      <c r="S1555" s="356">
        <v>155285</v>
      </c>
      <c r="T1555" s="26">
        <v>0.05</v>
      </c>
      <c r="U1555" s="27">
        <v>0.104</v>
      </c>
      <c r="V1555" s="256">
        <v>3019.402525610154</v>
      </c>
      <c r="W1555" s="257">
        <v>137187.63544469667</v>
      </c>
      <c r="X1555" s="257">
        <v>18097.364555303328</v>
      </c>
      <c r="Y1555" s="257">
        <v>34945.928086945685</v>
      </c>
      <c r="Z1555" s="257">
        <v>18365.633026678712</v>
      </c>
      <c r="AA1555" s="257">
        <v>16580.295060266973</v>
      </c>
      <c r="AB1555" s="257">
        <v>13417.011653069707</v>
      </c>
      <c r="AC1555" s="257"/>
      <c r="AD1555" s="257">
        <v>37937.711040690891</v>
      </c>
      <c r="AE1555" s="257">
        <v>19840.346485388931</v>
      </c>
      <c r="AF1555" s="248">
        <v>-1.3678800314664841E-9</v>
      </c>
      <c r="AG1555"/>
      <c r="AH1555">
        <v>58</v>
      </c>
    </row>
    <row r="1556" spans="2:34">
      <c r="B1556" s="235">
        <v>41578</v>
      </c>
      <c r="C1556" s="235">
        <v>41578</v>
      </c>
      <c r="D1556" s="235">
        <v>41578</v>
      </c>
      <c r="E1556" s="236">
        <v>10042243</v>
      </c>
      <c r="F1556" s="236" t="s">
        <v>1053</v>
      </c>
      <c r="G1556" s="236" t="s">
        <v>505</v>
      </c>
      <c r="H1556" s="195">
        <v>143341682</v>
      </c>
      <c r="I1556" s="20">
        <v>99</v>
      </c>
      <c r="J1556" s="19" t="s">
        <v>100</v>
      </c>
      <c r="K1556" s="103" t="s">
        <v>1331</v>
      </c>
      <c r="L1556" s="21">
        <v>40415</v>
      </c>
      <c r="M1556" s="21">
        <v>51380</v>
      </c>
      <c r="N1556" s="231">
        <v>360</v>
      </c>
      <c r="O1556" s="231">
        <v>37</v>
      </c>
      <c r="P1556" s="231">
        <v>228</v>
      </c>
      <c r="Q1556" s="231">
        <v>37</v>
      </c>
      <c r="R1556" s="232">
        <v>37</v>
      </c>
      <c r="S1556" s="356">
        <v>375876</v>
      </c>
      <c r="T1556" s="26">
        <v>0.03</v>
      </c>
      <c r="U1556" s="27">
        <v>8.6499999999999994E-2</v>
      </c>
      <c r="V1556" s="256">
        <v>2164.8244340887186</v>
      </c>
      <c r="W1556" s="257">
        <v>241926.20081655038</v>
      </c>
      <c r="X1556" s="257">
        <v>133949.79918344962</v>
      </c>
      <c r="Y1556" s="257">
        <v>62322.03369768805</v>
      </c>
      <c r="Z1556" s="257">
        <v>32667.900153087045</v>
      </c>
      <c r="AA1556" s="257">
        <v>29654.133544601005</v>
      </c>
      <c r="AB1556" s="257">
        <v>21737.467411349284</v>
      </c>
      <c r="AC1556" s="257"/>
      <c r="AD1556" s="257">
        <v>251653.7701556753</v>
      </c>
      <c r="AE1556" s="257">
        <v>117703.97097222786</v>
      </c>
      <c r="AF1556" s="248">
        <v>-2.1827872842550278E-9</v>
      </c>
      <c r="AG1556"/>
      <c r="AH1556">
        <v>228</v>
      </c>
    </row>
    <row r="1557" spans="2:34">
      <c r="B1557" s="235">
        <v>41578</v>
      </c>
      <c r="C1557" s="235">
        <v>41578</v>
      </c>
      <c r="D1557" s="235">
        <v>41578</v>
      </c>
      <c r="E1557" s="236">
        <v>10041813</v>
      </c>
      <c r="F1557" s="236" t="s">
        <v>1053</v>
      </c>
      <c r="G1557" s="236" t="s">
        <v>505</v>
      </c>
      <c r="H1557" s="195">
        <v>143525651</v>
      </c>
      <c r="I1557" s="20">
        <v>99</v>
      </c>
      <c r="J1557" s="19" t="s">
        <v>107</v>
      </c>
      <c r="K1557" s="103" t="s">
        <v>1331</v>
      </c>
      <c r="L1557" s="21">
        <v>35017</v>
      </c>
      <c r="M1557" s="21">
        <v>42308</v>
      </c>
      <c r="N1557" s="231">
        <v>240</v>
      </c>
      <c r="O1557" s="231">
        <v>215</v>
      </c>
      <c r="P1557" s="231">
        <v>228</v>
      </c>
      <c r="Q1557" s="231">
        <v>215</v>
      </c>
      <c r="R1557" s="232">
        <v>215</v>
      </c>
      <c r="S1557" s="356">
        <v>104467</v>
      </c>
      <c r="T1557" s="26">
        <v>0.03</v>
      </c>
      <c r="U1557" s="27">
        <v>8.6499999999999994E-2</v>
      </c>
      <c r="V1557" s="256">
        <v>601.66840701706451</v>
      </c>
      <c r="W1557" s="257">
        <v>67238.409530543489</v>
      </c>
      <c r="X1557" s="257">
        <v>37228.590469456511</v>
      </c>
      <c r="Y1557" s="257">
        <v>69561.142104700193</v>
      </c>
      <c r="Z1557" s="257">
        <v>32578.211266232611</v>
      </c>
      <c r="AA1557" s="257">
        <v>36982.930838467582</v>
      </c>
      <c r="AB1557" s="257">
        <v>35105.907679531359</v>
      </c>
      <c r="AC1557" s="257"/>
      <c r="AD1557" s="257">
        <v>69941.987269346631</v>
      </c>
      <c r="AE1557" s="257">
        <v>32713.396799890703</v>
      </c>
      <c r="AF1557" s="248">
        <v>-5.8207660913467407E-10</v>
      </c>
      <c r="AG1557"/>
      <c r="AH1557">
        <v>228</v>
      </c>
    </row>
    <row r="1558" spans="2:34">
      <c r="B1558" s="235">
        <v>41578</v>
      </c>
      <c r="C1558" s="235">
        <v>41578</v>
      </c>
      <c r="D1558" s="235">
        <v>41578</v>
      </c>
      <c r="E1558" s="236">
        <v>10041795</v>
      </c>
      <c r="F1558" s="236" t="s">
        <v>1053</v>
      </c>
      <c r="G1558" s="236" t="s">
        <v>505</v>
      </c>
      <c r="H1558" s="195">
        <v>283050947</v>
      </c>
      <c r="I1558" s="20">
        <v>99</v>
      </c>
      <c r="J1558" s="19" t="s">
        <v>1036</v>
      </c>
      <c r="K1558" s="103" t="s">
        <v>1331</v>
      </c>
      <c r="L1558" s="21">
        <v>39073</v>
      </c>
      <c r="M1558" s="21">
        <v>46379</v>
      </c>
      <c r="N1558" s="231">
        <v>240</v>
      </c>
      <c r="O1558" s="231">
        <v>81</v>
      </c>
      <c r="P1558" s="231">
        <v>228</v>
      </c>
      <c r="Q1558" s="231">
        <v>81</v>
      </c>
      <c r="R1558" s="232">
        <v>81</v>
      </c>
      <c r="S1558" s="356">
        <v>1500006</v>
      </c>
      <c r="T1558" s="26">
        <v>0.03</v>
      </c>
      <c r="U1558" s="27">
        <v>8.6499999999999994E-2</v>
      </c>
      <c r="V1558" s="256">
        <v>8639.1513160714767</v>
      </c>
      <c r="W1558" s="257">
        <v>965453.37500141119</v>
      </c>
      <c r="X1558" s="257">
        <v>534552.62499858881</v>
      </c>
      <c r="Y1558" s="257">
        <v>515849.78360187891</v>
      </c>
      <c r="Z1558" s="257">
        <v>261409.92875465931</v>
      </c>
      <c r="AA1558" s="257">
        <v>254439.8548472196</v>
      </c>
      <c r="AB1558" s="257">
        <v>189906.8536179197</v>
      </c>
      <c r="AC1558" s="257"/>
      <c r="AD1558" s="257">
        <v>1004273.1250628771</v>
      </c>
      <c r="AE1558" s="257">
        <v>469720.50006429665</v>
      </c>
      <c r="AF1558" s="248">
        <v>-8.3819031715393066E-9</v>
      </c>
      <c r="AG1558"/>
      <c r="AH1558">
        <v>228</v>
      </c>
    </row>
    <row r="1559" spans="2:34">
      <c r="B1559" s="235">
        <v>41578</v>
      </c>
      <c r="C1559" s="235">
        <v>41578</v>
      </c>
      <c r="D1559" s="235">
        <v>41578</v>
      </c>
      <c r="E1559" s="236">
        <v>10042243</v>
      </c>
      <c r="F1559" s="236" t="s">
        <v>1053</v>
      </c>
      <c r="G1559" s="236" t="s">
        <v>505</v>
      </c>
      <c r="H1559" s="195">
        <v>143993353</v>
      </c>
      <c r="I1559" s="20">
        <v>97</v>
      </c>
      <c r="J1559" s="19" t="s">
        <v>1357</v>
      </c>
      <c r="K1559" s="103" t="s">
        <v>1332</v>
      </c>
      <c r="L1559" s="21">
        <v>40522</v>
      </c>
      <c r="M1559" s="21">
        <v>42339</v>
      </c>
      <c r="N1559" s="231">
        <v>60</v>
      </c>
      <c r="O1559" s="231">
        <v>34</v>
      </c>
      <c r="P1559" s="231">
        <v>60</v>
      </c>
      <c r="Q1559" s="231">
        <v>34</v>
      </c>
      <c r="R1559" s="232">
        <v>34</v>
      </c>
      <c r="S1559" s="356">
        <v>100000</v>
      </c>
      <c r="T1559" s="26">
        <v>0</v>
      </c>
      <c r="U1559" s="27">
        <v>9.4E-2</v>
      </c>
      <c r="V1559" s="256">
        <v>1666.6666666666667</v>
      </c>
      <c r="W1559" s="257">
        <v>79543.006657760983</v>
      </c>
      <c r="X1559" s="257">
        <v>20456.993342239017</v>
      </c>
      <c r="Y1559" s="257">
        <v>16191.357333803862</v>
      </c>
      <c r="Z1559" s="257">
        <v>0</v>
      </c>
      <c r="AA1559" s="257">
        <v>16191.357333803862</v>
      </c>
      <c r="AB1559" s="257">
        <v>11592.296227268776</v>
      </c>
      <c r="AC1559" s="257"/>
      <c r="AD1559" s="257">
        <v>20456.99334223941</v>
      </c>
      <c r="AE1559" s="257">
        <v>0</v>
      </c>
      <c r="AF1559" s="248">
        <v>3.92901711165905E-10</v>
      </c>
      <c r="AG1559"/>
      <c r="AH1559">
        <v>60</v>
      </c>
    </row>
    <row r="1560" spans="2:34">
      <c r="B1560" s="235">
        <v>41578</v>
      </c>
      <c r="C1560" s="235">
        <v>41578</v>
      </c>
      <c r="D1560" s="235">
        <v>41578</v>
      </c>
      <c r="E1560" s="236">
        <v>10042135</v>
      </c>
      <c r="F1560" s="236" t="s">
        <v>1053</v>
      </c>
      <c r="G1560" s="236" t="s">
        <v>505</v>
      </c>
      <c r="H1560" s="195">
        <v>143314618</v>
      </c>
      <c r="I1560" s="20">
        <v>99</v>
      </c>
      <c r="J1560" s="19" t="s">
        <v>1578</v>
      </c>
      <c r="K1560" s="103" t="s">
        <v>1334</v>
      </c>
      <c r="L1560" s="21">
        <v>40520</v>
      </c>
      <c r="M1560" s="21">
        <v>51471</v>
      </c>
      <c r="N1560" s="231">
        <v>360</v>
      </c>
      <c r="O1560" s="231">
        <v>34</v>
      </c>
      <c r="P1560" s="231">
        <v>228</v>
      </c>
      <c r="Q1560" s="231">
        <v>34</v>
      </c>
      <c r="R1560" s="232">
        <v>34</v>
      </c>
      <c r="S1560" s="356">
        <v>2945181</v>
      </c>
      <c r="T1560" s="26">
        <v>0.03</v>
      </c>
      <c r="U1560" s="27">
        <v>7.6499999999999999E-2</v>
      </c>
      <c r="V1560" s="256">
        <v>16962.508358112373</v>
      </c>
      <c r="W1560" s="257">
        <v>2035949.0467847383</v>
      </c>
      <c r="X1560" s="257">
        <v>909231.95321526169</v>
      </c>
      <c r="Y1560" s="257">
        <v>426027.59251814778</v>
      </c>
      <c r="Z1560" s="257">
        <v>236510.92282706354</v>
      </c>
      <c r="AA1560" s="257">
        <v>189516.66969108424</v>
      </c>
      <c r="AB1560" s="257">
        <v>135587.22109350393</v>
      </c>
      <c r="AC1560" s="257"/>
      <c r="AD1560" s="257">
        <v>1831502.8588648906</v>
      </c>
      <c r="AE1560" s="257">
        <v>922270.90564962057</v>
      </c>
      <c r="AF1560" s="248">
        <v>8.3819031715393066E-9</v>
      </c>
      <c r="AG1560"/>
      <c r="AH1560">
        <v>228</v>
      </c>
    </row>
    <row r="1561" spans="2:34">
      <c r="B1561" s="235">
        <v>41578</v>
      </c>
      <c r="C1561" s="235">
        <v>41578</v>
      </c>
      <c r="D1561" s="235">
        <v>41578</v>
      </c>
      <c r="E1561" s="236">
        <v>10042243</v>
      </c>
      <c r="F1561" s="236" t="s">
        <v>1053</v>
      </c>
      <c r="G1561" s="236" t="s">
        <v>505</v>
      </c>
      <c r="H1561" s="195">
        <v>143995232</v>
      </c>
      <c r="I1561" s="20">
        <v>98</v>
      </c>
      <c r="J1561" s="19" t="s">
        <v>1357</v>
      </c>
      <c r="K1561" s="103" t="s">
        <v>1337</v>
      </c>
      <c r="L1561" s="21">
        <v>40690</v>
      </c>
      <c r="M1561" s="21">
        <v>42522</v>
      </c>
      <c r="N1561" s="231">
        <v>60</v>
      </c>
      <c r="O1561" s="231">
        <v>28</v>
      </c>
      <c r="P1561" s="231">
        <v>60</v>
      </c>
      <c r="Q1561" s="231">
        <v>28</v>
      </c>
      <c r="R1561" s="232">
        <v>28</v>
      </c>
      <c r="S1561" s="356">
        <v>101717</v>
      </c>
      <c r="T1561" s="26">
        <v>0.05</v>
      </c>
      <c r="U1561" s="27">
        <v>9.9000000000000005E-2</v>
      </c>
      <c r="V1561" s="256">
        <v>1919.5252725678602</v>
      </c>
      <c r="W1561" s="257">
        <v>90552.725468493169</v>
      </c>
      <c r="X1561" s="257">
        <v>11164.274531506831</v>
      </c>
      <c r="Y1561" s="257">
        <v>16985.887771659305</v>
      </c>
      <c r="Z1561" s="257">
        <v>9423.9203107208305</v>
      </c>
      <c r="AA1561" s="257">
        <v>7561.9674609384747</v>
      </c>
      <c r="AB1561" s="257">
        <v>5209.9947813698545</v>
      </c>
      <c r="AC1561" s="257"/>
      <c r="AD1561" s="257">
        <v>24618.790885579743</v>
      </c>
      <c r="AE1561" s="257">
        <v>13454.516354071617</v>
      </c>
      <c r="AF1561" s="248">
        <v>1.2951204553246498E-9</v>
      </c>
      <c r="AG1561"/>
      <c r="AH1561">
        <v>60</v>
      </c>
    </row>
    <row r="1562" spans="2:34">
      <c r="B1562" s="235">
        <v>41578</v>
      </c>
      <c r="C1562" s="235">
        <v>41578</v>
      </c>
      <c r="D1562" s="235">
        <v>41578</v>
      </c>
      <c r="E1562" s="236">
        <v>10042038</v>
      </c>
      <c r="F1562" s="236" t="s">
        <v>1053</v>
      </c>
      <c r="G1562" s="236" t="s">
        <v>505</v>
      </c>
      <c r="H1562" s="195">
        <v>143995070</v>
      </c>
      <c r="I1562" s="20">
        <v>98</v>
      </c>
      <c r="J1562" s="19" t="s">
        <v>1430</v>
      </c>
      <c r="K1562" s="103" t="s">
        <v>1337</v>
      </c>
      <c r="L1562" s="21">
        <v>40681</v>
      </c>
      <c r="M1562" s="21">
        <v>42522</v>
      </c>
      <c r="N1562" s="231">
        <v>61</v>
      </c>
      <c r="O1562" s="231">
        <v>28</v>
      </c>
      <c r="P1562" s="231">
        <v>60</v>
      </c>
      <c r="Q1562" s="231">
        <v>28</v>
      </c>
      <c r="R1562" s="232">
        <v>28</v>
      </c>
      <c r="S1562" s="356">
        <v>167141</v>
      </c>
      <c r="T1562" s="26">
        <v>0.05</v>
      </c>
      <c r="U1562" s="27">
        <v>9.9000000000000005E-2</v>
      </c>
      <c r="V1562" s="256">
        <v>3154.1568624936317</v>
      </c>
      <c r="W1562" s="257">
        <v>148795.90518329697</v>
      </c>
      <c r="X1562" s="257">
        <v>18345.094816703029</v>
      </c>
      <c r="Y1562" s="257">
        <v>27911.148264723764</v>
      </c>
      <c r="Z1562" s="257">
        <v>15485.351167004439</v>
      </c>
      <c r="AA1562" s="257">
        <v>12425.797097719325</v>
      </c>
      <c r="AB1562" s="257">
        <v>8561.0442477947472</v>
      </c>
      <c r="AC1562" s="257"/>
      <c r="AD1562" s="257">
        <v>40453.506566323078</v>
      </c>
      <c r="AE1562" s="257">
        <v>22108.411749617895</v>
      </c>
      <c r="AF1562" s="248">
        <v>2.1536834537982941E-9</v>
      </c>
      <c r="AG1562"/>
      <c r="AH1562">
        <v>60</v>
      </c>
    </row>
    <row r="1563" spans="2:34">
      <c r="B1563" s="235">
        <v>41578</v>
      </c>
      <c r="C1563" s="235">
        <v>41578</v>
      </c>
      <c r="D1563" s="235">
        <v>41578</v>
      </c>
      <c r="E1563" s="236">
        <v>10041532</v>
      </c>
      <c r="F1563" s="236" t="s">
        <v>1053</v>
      </c>
      <c r="G1563" s="236" t="s">
        <v>505</v>
      </c>
      <c r="H1563" s="195">
        <v>143256529</v>
      </c>
      <c r="I1563" s="20">
        <v>99</v>
      </c>
      <c r="J1563" s="19" t="s">
        <v>1719</v>
      </c>
      <c r="K1563" s="103" t="s">
        <v>1335</v>
      </c>
      <c r="L1563" s="21">
        <v>40921</v>
      </c>
      <c r="M1563" s="21">
        <v>50771</v>
      </c>
      <c r="N1563" s="231">
        <v>324</v>
      </c>
      <c r="O1563" s="231">
        <v>21</v>
      </c>
      <c r="P1563" s="231">
        <v>228</v>
      </c>
      <c r="Q1563" s="231">
        <v>21</v>
      </c>
      <c r="R1563" s="232">
        <v>21</v>
      </c>
      <c r="S1563" s="356">
        <v>415132</v>
      </c>
      <c r="T1563" s="26">
        <v>0.03</v>
      </c>
      <c r="U1563" s="27">
        <v>8.1500000000000003E-2</v>
      </c>
      <c r="V1563" s="256">
        <v>2390.9158790987399</v>
      </c>
      <c r="W1563" s="257">
        <v>276812.70554845314</v>
      </c>
      <c r="X1563" s="257">
        <v>138319.29445154686</v>
      </c>
      <c r="Y1563" s="257">
        <v>38719.423158627869</v>
      </c>
      <c r="Z1563" s="257">
        <v>21072.684769677897</v>
      </c>
      <c r="AA1563" s="257">
        <v>17646.738388949972</v>
      </c>
      <c r="AB1563" s="257">
        <v>12739.935015274052</v>
      </c>
      <c r="AC1563" s="257"/>
      <c r="AD1563" s="257">
        <v>268316.1148860635</v>
      </c>
      <c r="AE1563" s="257">
        <v>129996.82043451269</v>
      </c>
      <c r="AF1563" s="248">
        <v>3.9581209421157837E-9</v>
      </c>
      <c r="AG1563"/>
      <c r="AH1563">
        <v>228</v>
      </c>
    </row>
    <row r="1564" spans="2:34">
      <c r="B1564" s="235">
        <v>41578</v>
      </c>
      <c r="C1564" s="235">
        <v>41578</v>
      </c>
      <c r="D1564" s="235">
        <v>41578</v>
      </c>
      <c r="E1564" s="236">
        <v>10041820</v>
      </c>
      <c r="F1564" s="236" t="s">
        <v>1053</v>
      </c>
      <c r="G1564" s="236" t="s">
        <v>505</v>
      </c>
      <c r="H1564" s="195">
        <v>143997774</v>
      </c>
      <c r="I1564" s="20">
        <v>98</v>
      </c>
      <c r="J1564" s="19" t="s">
        <v>775</v>
      </c>
      <c r="K1564" s="103" t="s">
        <v>1338</v>
      </c>
      <c r="L1564" s="21">
        <v>41038</v>
      </c>
      <c r="M1564" s="21">
        <v>42856</v>
      </c>
      <c r="N1564" s="231">
        <v>60</v>
      </c>
      <c r="O1564" s="231">
        <v>17</v>
      </c>
      <c r="P1564" s="231">
        <v>60</v>
      </c>
      <c r="Q1564" s="231">
        <v>17</v>
      </c>
      <c r="R1564" s="232">
        <v>17</v>
      </c>
      <c r="S1564" s="356">
        <v>230255</v>
      </c>
      <c r="T1564" s="26">
        <v>0.05</v>
      </c>
      <c r="U1564" s="27">
        <v>9.4E-2</v>
      </c>
      <c r="V1564" s="256">
        <v>4345.1959027017383</v>
      </c>
      <c r="W1564" s="257">
        <v>207377.96797072806</v>
      </c>
      <c r="X1564" s="257">
        <v>22877.032029271941</v>
      </c>
      <c r="Y1564" s="257">
        <v>24600.641848115811</v>
      </c>
      <c r="Z1564" s="257">
        <v>14350.548594591521</v>
      </c>
      <c r="AA1564" s="257">
        <v>10250.09325352429</v>
      </c>
      <c r="AB1564" s="257">
        <v>6481.8257416270499</v>
      </c>
      <c r="AC1564" s="257"/>
      <c r="AD1564" s="257">
        <v>53333.786191377207</v>
      </c>
      <c r="AE1564" s="257">
        <v>30456.754162104306</v>
      </c>
      <c r="AF1564" s="248">
        <v>9.6042640507221222E-10</v>
      </c>
      <c r="AG1564"/>
      <c r="AH1564">
        <v>60</v>
      </c>
    </row>
    <row r="1565" spans="2:34">
      <c r="B1565" s="235">
        <v>41578</v>
      </c>
      <c r="C1565" s="235">
        <v>41578</v>
      </c>
      <c r="D1565" s="235">
        <v>41578</v>
      </c>
      <c r="E1565" s="236">
        <v>10041801</v>
      </c>
      <c r="F1565" s="236" t="s">
        <v>1053</v>
      </c>
      <c r="G1565" s="236" t="s">
        <v>505</v>
      </c>
      <c r="H1565" s="195">
        <v>143980944</v>
      </c>
      <c r="I1565" s="20">
        <v>98</v>
      </c>
      <c r="J1565" s="19" t="s">
        <v>1408</v>
      </c>
      <c r="K1565" s="103" t="s">
        <v>1338</v>
      </c>
      <c r="L1565" s="21">
        <v>41352</v>
      </c>
      <c r="M1565" s="21">
        <v>43191</v>
      </c>
      <c r="N1565" s="231">
        <v>60</v>
      </c>
      <c r="O1565" s="231">
        <v>6</v>
      </c>
      <c r="P1565" s="231">
        <v>60</v>
      </c>
      <c r="Q1565" s="231">
        <v>6</v>
      </c>
      <c r="R1565" s="232">
        <v>6</v>
      </c>
      <c r="S1565" s="356">
        <v>50753</v>
      </c>
      <c r="T1565" s="26">
        <v>0.05</v>
      </c>
      <c r="U1565" s="27">
        <v>9.4E-2</v>
      </c>
      <c r="V1565" s="256">
        <v>957.77172113448694</v>
      </c>
      <c r="W1565" s="257">
        <v>45710.425434489407</v>
      </c>
      <c r="X1565" s="257">
        <v>5042.5745655105929</v>
      </c>
      <c r="Y1565" s="257">
        <v>2077.1841447725469</v>
      </c>
      <c r="Z1565" s="257">
        <v>1221.9212511208461</v>
      </c>
      <c r="AA1565" s="257">
        <v>855.26289365170078</v>
      </c>
      <c r="AB1565" s="257">
        <v>504.25745655105925</v>
      </c>
      <c r="AC1565" s="257"/>
      <c r="AD1565" s="257">
        <v>11755.877833580016</v>
      </c>
      <c r="AE1565" s="257">
        <v>6713.3032680692195</v>
      </c>
      <c r="AF1565" s="248">
        <v>2.0372681319713593E-10</v>
      </c>
      <c r="AG1565"/>
      <c r="AH1565">
        <v>60</v>
      </c>
    </row>
    <row r="1566" spans="2:34">
      <c r="B1566" s="235">
        <v>41578</v>
      </c>
      <c r="C1566" s="235">
        <v>41578</v>
      </c>
      <c r="D1566" s="235">
        <v>41578</v>
      </c>
      <c r="E1566" s="236">
        <v>10042211</v>
      </c>
      <c r="F1566" s="236" t="s">
        <v>1053</v>
      </c>
      <c r="G1566" s="236" t="s">
        <v>505</v>
      </c>
      <c r="H1566" s="195">
        <v>143981223</v>
      </c>
      <c r="I1566" s="20">
        <v>98</v>
      </c>
      <c r="J1566" s="19" t="s">
        <v>1424</v>
      </c>
      <c r="K1566" s="103" t="s">
        <v>1338</v>
      </c>
      <c r="L1566" s="21">
        <v>41351</v>
      </c>
      <c r="M1566" s="21">
        <v>43191</v>
      </c>
      <c r="N1566" s="231">
        <v>60</v>
      </c>
      <c r="O1566" s="231">
        <v>6</v>
      </c>
      <c r="P1566" s="231">
        <v>60</v>
      </c>
      <c r="Q1566" s="231">
        <v>6</v>
      </c>
      <c r="R1566" s="232">
        <v>6</v>
      </c>
      <c r="S1566" s="356">
        <v>234178</v>
      </c>
      <c r="T1566" s="26">
        <v>0.05</v>
      </c>
      <c r="U1566" s="27">
        <v>9.4E-2</v>
      </c>
      <c r="V1566" s="256">
        <v>4419.2277522871927</v>
      </c>
      <c r="W1566" s="257">
        <v>210911.19751340535</v>
      </c>
      <c r="X1566" s="257">
        <v>23266.80248659465</v>
      </c>
      <c r="Y1566" s="257">
        <v>9584.2773561079266</v>
      </c>
      <c r="Z1566" s="257">
        <v>5638.0327221046573</v>
      </c>
      <c r="AA1566" s="257">
        <v>3946.2446340032693</v>
      </c>
      <c r="AB1566" s="257">
        <v>2326.6802486594652</v>
      </c>
      <c r="AC1566" s="257"/>
      <c r="AD1566" s="257">
        <v>54242.467623827193</v>
      </c>
      <c r="AE1566" s="257">
        <v>30975.665137231583</v>
      </c>
      <c r="AF1566" s="248">
        <v>9.6042640507221222E-10</v>
      </c>
      <c r="AG1566"/>
      <c r="AH1566">
        <v>60</v>
      </c>
    </row>
    <row r="1567" spans="2:34">
      <c r="B1567" s="235">
        <v>41578</v>
      </c>
      <c r="C1567" s="235">
        <v>41578</v>
      </c>
      <c r="D1567" s="235">
        <v>41578</v>
      </c>
      <c r="E1567" s="236">
        <v>10042052</v>
      </c>
      <c r="F1567" s="236" t="s">
        <v>1053</v>
      </c>
      <c r="G1567" s="236" t="s">
        <v>505</v>
      </c>
      <c r="H1567" s="195">
        <v>143980200</v>
      </c>
      <c r="I1567" s="20">
        <v>98</v>
      </c>
      <c r="J1567" s="19" t="s">
        <v>212</v>
      </c>
      <c r="K1567" s="103" t="s">
        <v>1338</v>
      </c>
      <c r="L1567" s="21">
        <v>41334</v>
      </c>
      <c r="M1567" s="21">
        <v>43160</v>
      </c>
      <c r="N1567" s="231">
        <v>60</v>
      </c>
      <c r="O1567" s="231">
        <v>7</v>
      </c>
      <c r="P1567" s="231">
        <v>60</v>
      </c>
      <c r="Q1567" s="231">
        <v>7</v>
      </c>
      <c r="R1567" s="232">
        <v>7</v>
      </c>
      <c r="S1567" s="356">
        <v>233452</v>
      </c>
      <c r="T1567" s="26">
        <v>0.05</v>
      </c>
      <c r="U1567" s="27">
        <v>9.4E-2</v>
      </c>
      <c r="V1567" s="256">
        <v>4405.5272366616409</v>
      </c>
      <c r="W1567" s="257">
        <v>210257.32939003452</v>
      </c>
      <c r="X1567" s="257">
        <v>23194.670609965484</v>
      </c>
      <c r="Y1567" s="257">
        <v>11069.364176007712</v>
      </c>
      <c r="Z1567" s="257">
        <v>6506.5511195448416</v>
      </c>
      <c r="AA1567" s="257">
        <v>4562.81305646287</v>
      </c>
      <c r="AB1567" s="257">
        <v>2706.0449044959732</v>
      </c>
      <c r="AC1567" s="257"/>
      <c r="AD1567" s="257">
        <v>54074.304809664871</v>
      </c>
      <c r="AE1567" s="257">
        <v>30879.634199698427</v>
      </c>
      <c r="AF1567" s="248">
        <v>9.6042640507221222E-10</v>
      </c>
      <c r="AG1567"/>
      <c r="AH1567">
        <v>60</v>
      </c>
    </row>
    <row r="1568" spans="2:34">
      <c r="B1568" s="235">
        <v>41578</v>
      </c>
      <c r="C1568" s="235">
        <v>41578</v>
      </c>
      <c r="D1568" s="235">
        <v>41578</v>
      </c>
      <c r="E1568" s="236">
        <v>10042217</v>
      </c>
      <c r="F1568" s="236" t="s">
        <v>1053</v>
      </c>
      <c r="G1568" s="236" t="s">
        <v>505</v>
      </c>
      <c r="H1568" s="195">
        <v>143981622</v>
      </c>
      <c r="I1568" s="20">
        <v>98</v>
      </c>
      <c r="J1568" s="19" t="s">
        <v>1245</v>
      </c>
      <c r="K1568" s="103" t="s">
        <v>1338</v>
      </c>
      <c r="L1568" s="21">
        <v>41421</v>
      </c>
      <c r="M1568" s="21">
        <v>43252</v>
      </c>
      <c r="N1568" s="231">
        <v>60</v>
      </c>
      <c r="O1568" s="231">
        <v>4</v>
      </c>
      <c r="P1568" s="231">
        <v>60</v>
      </c>
      <c r="Q1568" s="231">
        <v>4</v>
      </c>
      <c r="R1568" s="232">
        <v>4</v>
      </c>
      <c r="S1568" s="356">
        <v>242390</v>
      </c>
      <c r="T1568" s="26">
        <v>0.05</v>
      </c>
      <c r="U1568" s="27">
        <v>9.4E-2</v>
      </c>
      <c r="V1568" s="256">
        <v>4574.1983229718098</v>
      </c>
      <c r="W1568" s="257">
        <v>218307.29259483947</v>
      </c>
      <c r="X1568" s="257">
        <v>24082.70740516053</v>
      </c>
      <c r="Y1568" s="257">
        <v>6704.9769548853674</v>
      </c>
      <c r="Z1568" s="257">
        <v>3950.4795590965659</v>
      </c>
      <c r="AA1568" s="257">
        <v>2754.4973957888014</v>
      </c>
      <c r="AB1568" s="257">
        <v>1605.513827010702</v>
      </c>
      <c r="AC1568" s="257"/>
      <c r="AD1568" s="257">
        <v>56144.606783470139</v>
      </c>
      <c r="AE1568" s="257">
        <v>32061.899378308561</v>
      </c>
      <c r="AF1568" s="248">
        <v>1.0477378964424133E-9</v>
      </c>
      <c r="AG1568"/>
      <c r="AH1568">
        <v>60</v>
      </c>
    </row>
    <row r="1569" spans="2:34">
      <c r="B1569" s="235">
        <v>41578</v>
      </c>
      <c r="C1569" s="235">
        <v>41578</v>
      </c>
      <c r="D1569" s="235">
        <v>41578</v>
      </c>
      <c r="E1569" s="236">
        <v>10042243</v>
      </c>
      <c r="F1569" s="236" t="s">
        <v>1053</v>
      </c>
      <c r="G1569" s="236" t="s">
        <v>505</v>
      </c>
      <c r="H1569" s="195">
        <v>143981568</v>
      </c>
      <c r="I1569" s="20">
        <v>97</v>
      </c>
      <c r="J1569" s="19" t="s">
        <v>1249</v>
      </c>
      <c r="K1569" s="103" t="s">
        <v>1780</v>
      </c>
      <c r="L1569" s="21">
        <v>41453</v>
      </c>
      <c r="M1569" s="21">
        <v>43282</v>
      </c>
      <c r="N1569" s="231">
        <v>60</v>
      </c>
      <c r="O1569" s="231">
        <v>3</v>
      </c>
      <c r="P1569" s="231">
        <v>60</v>
      </c>
      <c r="Q1569" s="231">
        <v>3</v>
      </c>
      <c r="R1569" s="232">
        <v>3</v>
      </c>
      <c r="S1569" s="356">
        <v>77267</v>
      </c>
      <c r="T1569" s="26">
        <v>0</v>
      </c>
      <c r="U1569" s="27">
        <v>9.1499999999999998E-2</v>
      </c>
      <c r="V1569" s="256">
        <v>1287.7833333333333</v>
      </c>
      <c r="W1569" s="257">
        <v>61819.839432497865</v>
      </c>
      <c r="X1569" s="257">
        <v>15447.160567502135</v>
      </c>
      <c r="Y1569" s="257">
        <v>1395.4060491578171</v>
      </c>
      <c r="Z1569" s="257">
        <v>0</v>
      </c>
      <c r="AA1569" s="257">
        <v>1395.4060491578171</v>
      </c>
      <c r="AB1569" s="257">
        <v>772.35802837510664</v>
      </c>
      <c r="AC1569" s="257"/>
      <c r="AD1569" s="257">
        <v>15447.160567502171</v>
      </c>
      <c r="AE1569" s="257">
        <v>0</v>
      </c>
      <c r="AF1569" s="248">
        <v>3.637978807091713E-11</v>
      </c>
      <c r="AG1569"/>
      <c r="AH1569">
        <v>60</v>
      </c>
    </row>
    <row r="1570" spans="2:34">
      <c r="B1570" s="239">
        <v>41608</v>
      </c>
      <c r="C1570" s="239">
        <v>41608</v>
      </c>
      <c r="D1570" s="239">
        <v>41608</v>
      </c>
      <c r="E1570" s="240">
        <v>10041916</v>
      </c>
      <c r="F1570" s="241" t="s">
        <v>1053</v>
      </c>
      <c r="G1570" s="241" t="s">
        <v>505</v>
      </c>
      <c r="H1570" s="195">
        <v>283990109</v>
      </c>
      <c r="I1570" s="20">
        <v>97</v>
      </c>
      <c r="J1570" s="19" t="s">
        <v>202</v>
      </c>
      <c r="K1570" s="103" t="s">
        <v>1333</v>
      </c>
      <c r="L1570" s="21">
        <v>40218</v>
      </c>
      <c r="M1570" s="21">
        <v>41662</v>
      </c>
      <c r="N1570" s="231">
        <v>47</v>
      </c>
      <c r="O1570" s="231">
        <v>45</v>
      </c>
      <c r="P1570" s="231">
        <v>47</v>
      </c>
      <c r="Q1570" s="231">
        <v>45</v>
      </c>
      <c r="R1570" s="232">
        <v>45</v>
      </c>
      <c r="S1570" s="356">
        <v>64625</v>
      </c>
      <c r="T1570" s="26">
        <v>0</v>
      </c>
      <c r="U1570" s="27">
        <v>0.104</v>
      </c>
      <c r="V1570" s="256">
        <v>1375</v>
      </c>
      <c r="W1570" s="257">
        <v>52896.592722793212</v>
      </c>
      <c r="X1570" s="257">
        <v>11728.407277206788</v>
      </c>
      <c r="Y1570" s="257">
        <v>11693.065959024847</v>
      </c>
      <c r="Z1570" s="257">
        <v>0</v>
      </c>
      <c r="AA1570" s="257">
        <v>11693.065959024847</v>
      </c>
      <c r="AB1570" s="257">
        <v>11229.326116474585</v>
      </c>
      <c r="AC1570" s="257"/>
      <c r="AD1570" s="257">
        <v>11728.40727720625</v>
      </c>
      <c r="AE1570" s="257">
        <v>0</v>
      </c>
      <c r="AF1570" s="248">
        <v>-5.3842086344957352E-10</v>
      </c>
      <c r="AG1570"/>
      <c r="AH1570">
        <v>47</v>
      </c>
    </row>
    <row r="1571" spans="2:34">
      <c r="B1571" s="239">
        <v>41608</v>
      </c>
      <c r="C1571" s="239">
        <v>41608</v>
      </c>
      <c r="D1571" s="239">
        <v>41608</v>
      </c>
      <c r="E1571" s="240">
        <v>10042288</v>
      </c>
      <c r="F1571" s="241" t="s">
        <v>1053</v>
      </c>
      <c r="G1571" s="241" t="s">
        <v>505</v>
      </c>
      <c r="H1571" s="195">
        <v>143980510</v>
      </c>
      <c r="I1571" s="20">
        <v>98</v>
      </c>
      <c r="J1571" s="19" t="s">
        <v>551</v>
      </c>
      <c r="K1571" s="103" t="s">
        <v>1338</v>
      </c>
      <c r="L1571" s="21">
        <v>41404</v>
      </c>
      <c r="M1571" s="21">
        <v>43221</v>
      </c>
      <c r="N1571" s="231">
        <v>60</v>
      </c>
      <c r="O1571" s="231">
        <v>6</v>
      </c>
      <c r="P1571" s="231">
        <v>60</v>
      </c>
      <c r="Q1571" s="231">
        <v>6</v>
      </c>
      <c r="R1571" s="232">
        <v>6</v>
      </c>
      <c r="S1571" s="356">
        <v>220978</v>
      </c>
      <c r="T1571" s="26">
        <v>0.05</v>
      </c>
      <c r="U1571" s="27">
        <v>9.4E-2</v>
      </c>
      <c r="V1571" s="256">
        <v>4170.1274681862478</v>
      </c>
      <c r="W1571" s="257">
        <v>199022.68617939038</v>
      </c>
      <c r="X1571" s="257">
        <v>21955.313820609619</v>
      </c>
      <c r="Y1571" s="257">
        <v>9044.0367651872402</v>
      </c>
      <c r="Z1571" s="257">
        <v>5320.23159675649</v>
      </c>
      <c r="AA1571" s="257">
        <v>3723.8051684307502</v>
      </c>
      <c r="AB1571" s="257">
        <v>2195.5313820609617</v>
      </c>
      <c r="AC1571" s="257"/>
      <c r="AD1571" s="257">
        <v>51184.961911785387</v>
      </c>
      <c r="AE1571" s="257">
        <v>29229.648091174895</v>
      </c>
      <c r="AF1571" s="248">
        <v>8.7311491370201111E-10</v>
      </c>
      <c r="AG1571"/>
      <c r="AH1571">
        <v>60</v>
      </c>
    </row>
    <row r="1572" spans="2:34">
      <c r="B1572" s="239">
        <v>41608</v>
      </c>
      <c r="C1572" s="239">
        <v>41608</v>
      </c>
      <c r="D1572" s="239">
        <v>41608</v>
      </c>
      <c r="E1572" s="240">
        <v>10041788</v>
      </c>
      <c r="F1572" s="241" t="s">
        <v>1053</v>
      </c>
      <c r="G1572" s="241" t="s">
        <v>505</v>
      </c>
      <c r="H1572" s="195">
        <v>143980871</v>
      </c>
      <c r="I1572" s="20">
        <v>98</v>
      </c>
      <c r="J1572" s="19" t="s">
        <v>1022</v>
      </c>
      <c r="K1572" s="103" t="s">
        <v>1338</v>
      </c>
      <c r="L1572" s="21">
        <v>41319</v>
      </c>
      <c r="M1572" s="21">
        <v>43132</v>
      </c>
      <c r="N1572" s="231">
        <v>60</v>
      </c>
      <c r="O1572" s="231">
        <v>9</v>
      </c>
      <c r="P1572" s="231">
        <v>60</v>
      </c>
      <c r="Q1572" s="231">
        <v>9</v>
      </c>
      <c r="R1572" s="232">
        <v>9</v>
      </c>
      <c r="S1572" s="356">
        <v>222392</v>
      </c>
      <c r="T1572" s="26">
        <v>0.05</v>
      </c>
      <c r="U1572" s="27">
        <v>9.4E-2</v>
      </c>
      <c r="V1572" s="256">
        <v>4196.8113925588796</v>
      </c>
      <c r="W1572" s="257">
        <v>200296.19792380682</v>
      </c>
      <c r="X1572" s="257">
        <v>22095.802076193184</v>
      </c>
      <c r="Y1572" s="257">
        <v>13366.130355442281</v>
      </c>
      <c r="Z1572" s="257">
        <v>7844.3743505974744</v>
      </c>
      <c r="AA1572" s="257">
        <v>5521.7560048448067</v>
      </c>
      <c r="AB1572" s="257">
        <v>3314.3703114289774</v>
      </c>
      <c r="AC1572" s="257"/>
      <c r="AD1572" s="257">
        <v>51512.485629726842</v>
      </c>
      <c r="AE1572" s="257">
        <v>29416.683553532814</v>
      </c>
      <c r="AF1572" s="248">
        <v>8.440110832452774E-10</v>
      </c>
      <c r="AG1572"/>
      <c r="AH1572">
        <v>60</v>
      </c>
    </row>
    <row r="1573" spans="2:34">
      <c r="B1573" s="239">
        <v>41608</v>
      </c>
      <c r="C1573" s="239">
        <v>41608</v>
      </c>
      <c r="D1573" s="239">
        <v>41608</v>
      </c>
      <c r="E1573" s="240">
        <v>10042024</v>
      </c>
      <c r="F1573" s="241" t="s">
        <v>1053</v>
      </c>
      <c r="G1573" s="241" t="s">
        <v>505</v>
      </c>
      <c r="H1573" s="195">
        <v>143980383</v>
      </c>
      <c r="I1573" s="20">
        <v>98</v>
      </c>
      <c r="J1573" s="19" t="s">
        <v>1406</v>
      </c>
      <c r="K1573" s="103" t="s">
        <v>1338</v>
      </c>
      <c r="L1573" s="21">
        <v>41194</v>
      </c>
      <c r="M1573" s="21">
        <v>43009</v>
      </c>
      <c r="N1573" s="231">
        <v>60</v>
      </c>
      <c r="O1573" s="231">
        <v>13</v>
      </c>
      <c r="P1573" s="231">
        <v>60</v>
      </c>
      <c r="Q1573" s="231">
        <v>13</v>
      </c>
      <c r="R1573" s="232">
        <v>13</v>
      </c>
      <c r="S1573" s="356">
        <v>135600</v>
      </c>
      <c r="T1573" s="26">
        <v>0.05</v>
      </c>
      <c r="U1573" s="27">
        <v>9.4E-2</v>
      </c>
      <c r="V1573" s="256">
        <v>2558.939282127883</v>
      </c>
      <c r="W1573" s="257">
        <v>122127.43461306258</v>
      </c>
      <c r="X1573" s="257">
        <v>13472.565386937422</v>
      </c>
      <c r="Y1573" s="257">
        <v>11428.976850179362</v>
      </c>
      <c r="Z1573" s="257">
        <v>6686.9653632952468</v>
      </c>
      <c r="AA1573" s="257">
        <v>4742.0114868841156</v>
      </c>
      <c r="AB1573" s="257">
        <v>2919.0558338364413</v>
      </c>
      <c r="AC1573" s="257"/>
      <c r="AD1573" s="257">
        <v>31408.922314610973</v>
      </c>
      <c r="AE1573" s="257">
        <v>17936.356927672954</v>
      </c>
      <c r="AF1573" s="248">
        <v>5.9662852436304092E-10</v>
      </c>
      <c r="AG1573"/>
      <c r="AH1573">
        <v>60</v>
      </c>
    </row>
    <row r="1574" spans="2:34">
      <c r="B1574" s="239">
        <v>41608</v>
      </c>
      <c r="C1574" s="239">
        <v>41608</v>
      </c>
      <c r="D1574" s="239">
        <v>41608</v>
      </c>
      <c r="E1574" s="240">
        <v>10053994</v>
      </c>
      <c r="F1574" s="241" t="s">
        <v>1053</v>
      </c>
      <c r="G1574" s="241" t="s">
        <v>505</v>
      </c>
      <c r="H1574" s="195">
        <v>143997545</v>
      </c>
      <c r="I1574" s="20">
        <v>98</v>
      </c>
      <c r="J1574" s="19" t="s">
        <v>919</v>
      </c>
      <c r="K1574" s="103" t="s">
        <v>1337</v>
      </c>
      <c r="L1574" s="21">
        <v>40963</v>
      </c>
      <c r="M1574" s="21">
        <v>42795</v>
      </c>
      <c r="N1574" s="231">
        <v>60</v>
      </c>
      <c r="O1574" s="231">
        <v>20</v>
      </c>
      <c r="P1574" s="231">
        <v>60</v>
      </c>
      <c r="Q1574" s="231">
        <v>20</v>
      </c>
      <c r="R1574" s="232">
        <v>20</v>
      </c>
      <c r="S1574" s="356">
        <v>237098</v>
      </c>
      <c r="T1574" s="26">
        <v>0.05</v>
      </c>
      <c r="U1574" s="27">
        <v>9.9000000000000005E-2</v>
      </c>
      <c r="V1574" s="256">
        <v>4474.331754527705</v>
      </c>
      <c r="W1574" s="257">
        <v>211074.55099077633</v>
      </c>
      <c r="X1574" s="257">
        <v>26023.449009223667</v>
      </c>
      <c r="Y1574" s="257">
        <v>30323.685735985368</v>
      </c>
      <c r="Z1574" s="257">
        <v>16927.840951983919</v>
      </c>
      <c r="AA1574" s="257">
        <v>13395.844784001449</v>
      </c>
      <c r="AB1574" s="257">
        <v>8674.4830030745543</v>
      </c>
      <c r="AC1574" s="257"/>
      <c r="AD1574" s="257">
        <v>57385.354280889063</v>
      </c>
      <c r="AE1574" s="257">
        <v>31361.905271662283</v>
      </c>
      <c r="AF1574" s="248">
        <v>3.1141098588705063E-9</v>
      </c>
      <c r="AG1574"/>
      <c r="AH1574">
        <v>60</v>
      </c>
    </row>
    <row r="1575" spans="2:34">
      <c r="B1575" s="239">
        <v>41608</v>
      </c>
      <c r="C1575" s="239">
        <v>41608</v>
      </c>
      <c r="D1575" s="239">
        <v>41608</v>
      </c>
      <c r="E1575" s="240">
        <v>10041980</v>
      </c>
      <c r="F1575" s="241" t="s">
        <v>1053</v>
      </c>
      <c r="G1575" s="241" t="s">
        <v>505</v>
      </c>
      <c r="H1575" s="195">
        <v>143992551</v>
      </c>
      <c r="I1575" s="20">
        <v>98</v>
      </c>
      <c r="J1575" s="19" t="s">
        <v>159</v>
      </c>
      <c r="K1575" s="103" t="s">
        <v>1332</v>
      </c>
      <c r="L1575" s="21">
        <v>40493</v>
      </c>
      <c r="M1575" s="21">
        <v>43040</v>
      </c>
      <c r="N1575" s="231">
        <v>84</v>
      </c>
      <c r="O1575" s="231">
        <v>36</v>
      </c>
      <c r="P1575" s="231">
        <v>60</v>
      </c>
      <c r="Q1575" s="231">
        <v>36</v>
      </c>
      <c r="R1575" s="232">
        <v>36</v>
      </c>
      <c r="S1575" s="356">
        <v>250694</v>
      </c>
      <c r="T1575" s="26">
        <v>0.05</v>
      </c>
      <c r="U1575" s="27">
        <v>9.4E-2</v>
      </c>
      <c r="V1575" s="256">
        <v>4730.9050471516775</v>
      </c>
      <c r="W1575" s="257">
        <v>225786.24699769253</v>
      </c>
      <c r="X1575" s="257">
        <v>24907.753002307465</v>
      </c>
      <c r="Y1575" s="257">
        <v>47666.970708182955</v>
      </c>
      <c r="Z1575" s="257">
        <v>27454.350653689326</v>
      </c>
      <c r="AA1575" s="257">
        <v>20212.620054493629</v>
      </c>
      <c r="AB1575" s="257">
        <v>14944.651801384478</v>
      </c>
      <c r="AC1575" s="257"/>
      <c r="AD1575" s="257">
        <v>58068.055831409176</v>
      </c>
      <c r="AE1575" s="257">
        <v>33160.302829100634</v>
      </c>
      <c r="AF1575" s="248">
        <v>1.076841726899147E-9</v>
      </c>
      <c r="AG1575"/>
      <c r="AH1575">
        <v>60</v>
      </c>
    </row>
    <row r="1576" spans="2:34">
      <c r="B1576" s="239">
        <v>41608</v>
      </c>
      <c r="C1576" s="239">
        <v>41608</v>
      </c>
      <c r="D1576" s="239">
        <v>41608</v>
      </c>
      <c r="E1576" s="240">
        <v>10042072</v>
      </c>
      <c r="F1576" s="241" t="s">
        <v>1053</v>
      </c>
      <c r="G1576" s="241" t="s">
        <v>505</v>
      </c>
      <c r="H1576" s="195">
        <v>143991660</v>
      </c>
      <c r="I1576" s="20">
        <v>98</v>
      </c>
      <c r="J1576" s="19" t="s">
        <v>1380</v>
      </c>
      <c r="K1576" s="103" t="s">
        <v>1333</v>
      </c>
      <c r="L1576" s="21">
        <v>40410</v>
      </c>
      <c r="M1576" s="21">
        <v>42248</v>
      </c>
      <c r="N1576" s="231">
        <v>60</v>
      </c>
      <c r="O1576" s="231">
        <v>38</v>
      </c>
      <c r="P1576" s="231">
        <v>60</v>
      </c>
      <c r="Q1576" s="231">
        <v>38</v>
      </c>
      <c r="R1576" s="232">
        <v>38</v>
      </c>
      <c r="S1576" s="356">
        <v>17261</v>
      </c>
      <c r="T1576" s="26">
        <v>0.05</v>
      </c>
      <c r="U1576" s="27">
        <v>0.104</v>
      </c>
      <c r="V1576" s="256">
        <v>325.73636392927273</v>
      </c>
      <c r="W1576" s="257">
        <v>15189.813147432724</v>
      </c>
      <c r="X1576" s="257">
        <v>2071.1868525672762</v>
      </c>
      <c r="Y1576" s="257">
        <v>3687.091448223171</v>
      </c>
      <c r="Z1576" s="257">
        <v>1950.9556985517193</v>
      </c>
      <c r="AA1576" s="257">
        <v>1736.1357496714518</v>
      </c>
      <c r="AB1576" s="257">
        <v>1311.7516732926081</v>
      </c>
      <c r="AC1576" s="257"/>
      <c r="AD1576" s="257">
        <v>4354.3686883234932</v>
      </c>
      <c r="AE1576" s="257">
        <v>2283.1818357563679</v>
      </c>
      <c r="AF1576" s="248">
        <v>-1.5097612049430609E-10</v>
      </c>
      <c r="AG1576"/>
      <c r="AH1576">
        <v>60</v>
      </c>
    </row>
    <row r="1577" spans="2:34">
      <c r="B1577" s="239">
        <v>41608</v>
      </c>
      <c r="C1577" s="239">
        <v>41608</v>
      </c>
      <c r="D1577" s="239">
        <v>41608</v>
      </c>
      <c r="E1577" s="240">
        <v>10053975</v>
      </c>
      <c r="F1577" s="241" t="s">
        <v>1053</v>
      </c>
      <c r="G1577" s="241" t="s">
        <v>505</v>
      </c>
      <c r="H1577" s="195">
        <v>143036715</v>
      </c>
      <c r="I1577" s="20">
        <v>98</v>
      </c>
      <c r="J1577" s="19" t="s">
        <v>522</v>
      </c>
      <c r="K1577" s="103" t="s">
        <v>1333</v>
      </c>
      <c r="L1577" s="21">
        <v>40116</v>
      </c>
      <c r="M1577" s="21">
        <v>41966</v>
      </c>
      <c r="N1577" s="231">
        <v>61</v>
      </c>
      <c r="O1577" s="231">
        <v>48</v>
      </c>
      <c r="P1577" s="231">
        <v>60</v>
      </c>
      <c r="Q1577" s="231">
        <v>48</v>
      </c>
      <c r="R1577" s="232">
        <v>48</v>
      </c>
      <c r="S1577" s="356">
        <v>433760</v>
      </c>
      <c r="T1577" s="26">
        <v>0.05</v>
      </c>
      <c r="U1577" s="27">
        <v>0.104</v>
      </c>
      <c r="V1577" s="256">
        <v>8185.5863054261836</v>
      </c>
      <c r="W1577" s="257">
        <v>381712.14592610043</v>
      </c>
      <c r="X1577" s="257">
        <v>52047.854073899565</v>
      </c>
      <c r="Y1577" s="257">
        <v>104106.29707479134</v>
      </c>
      <c r="Z1577" s="257">
        <v>54765.793529483199</v>
      </c>
      <c r="AA1577" s="257">
        <v>49340.503545308136</v>
      </c>
      <c r="AB1577" s="257">
        <v>41638.283259119657</v>
      </c>
      <c r="AC1577" s="257"/>
      <c r="AD1577" s="257">
        <v>109423.0323994669</v>
      </c>
      <c r="AE1577" s="257">
        <v>57375.178325571003</v>
      </c>
      <c r="AF1577" s="248">
        <v>-3.6670826375484467E-9</v>
      </c>
      <c r="AG1577"/>
      <c r="AH1577">
        <v>60</v>
      </c>
    </row>
    <row r="1578" spans="2:34">
      <c r="B1578" s="239">
        <v>41608</v>
      </c>
      <c r="C1578" s="239">
        <v>41608</v>
      </c>
      <c r="D1578" s="239">
        <v>41608</v>
      </c>
      <c r="E1578" s="240">
        <v>10041191</v>
      </c>
      <c r="F1578" s="241" t="s">
        <v>1053</v>
      </c>
      <c r="G1578" s="241" t="s">
        <v>505</v>
      </c>
      <c r="H1578" s="195">
        <v>143021602</v>
      </c>
      <c r="I1578" s="20">
        <v>98</v>
      </c>
      <c r="J1578" s="19" t="s">
        <v>490</v>
      </c>
      <c r="K1578" s="103" t="s">
        <v>1333</v>
      </c>
      <c r="L1578" s="21">
        <v>39904</v>
      </c>
      <c r="M1578" s="21">
        <v>41724</v>
      </c>
      <c r="N1578" s="231">
        <v>60</v>
      </c>
      <c r="O1578" s="231">
        <v>55</v>
      </c>
      <c r="P1578" s="231">
        <v>60</v>
      </c>
      <c r="Q1578" s="231">
        <v>55</v>
      </c>
      <c r="R1578" s="232">
        <v>55</v>
      </c>
      <c r="S1578" s="356">
        <v>147795</v>
      </c>
      <c r="T1578" s="26">
        <v>0.05</v>
      </c>
      <c r="U1578" s="27">
        <v>0.104</v>
      </c>
      <c r="V1578" s="256">
        <v>2789.0739764165965</v>
      </c>
      <c r="W1578" s="257">
        <v>130060.74005705463</v>
      </c>
      <c r="X1578" s="257">
        <v>17734.259942945369</v>
      </c>
      <c r="Y1578" s="257">
        <v>36928.325940087234</v>
      </c>
      <c r="Z1578" s="257">
        <v>19376.802193557785</v>
      </c>
      <c r="AA1578" s="257">
        <v>17551.523746529449</v>
      </c>
      <c r="AB1578" s="257">
        <v>16256.404947699923</v>
      </c>
      <c r="AC1578" s="257"/>
      <c r="AD1578" s="257">
        <v>37283.698527939909</v>
      </c>
      <c r="AE1578" s="257">
        <v>19549.438584995776</v>
      </c>
      <c r="AF1578" s="248">
        <v>-1.2369127944111824E-9</v>
      </c>
      <c r="AG1578"/>
      <c r="AH1578">
        <v>60</v>
      </c>
    </row>
    <row r="1579" spans="2:34">
      <c r="B1579" s="239">
        <v>41608</v>
      </c>
      <c r="C1579" s="239">
        <v>41608</v>
      </c>
      <c r="D1579" s="239">
        <v>41608</v>
      </c>
      <c r="E1579" s="240">
        <v>10042285</v>
      </c>
      <c r="F1579" s="241" t="s">
        <v>1053</v>
      </c>
      <c r="G1579" s="241" t="s">
        <v>505</v>
      </c>
      <c r="H1579" s="195">
        <v>143002276</v>
      </c>
      <c r="I1579" s="20">
        <v>98</v>
      </c>
      <c r="J1579" s="19" t="s">
        <v>1368</v>
      </c>
      <c r="K1579" s="103" t="s">
        <v>1333</v>
      </c>
      <c r="L1579" s="21">
        <v>39794</v>
      </c>
      <c r="M1579" s="21">
        <v>41617</v>
      </c>
      <c r="N1579" s="231">
        <v>60</v>
      </c>
      <c r="O1579" s="231">
        <v>59</v>
      </c>
      <c r="P1579" s="231">
        <v>60</v>
      </c>
      <c r="Q1579" s="231">
        <v>59</v>
      </c>
      <c r="R1579" s="232">
        <v>59</v>
      </c>
      <c r="S1579" s="356">
        <v>125000</v>
      </c>
      <c r="T1579" s="26">
        <v>0.05</v>
      </c>
      <c r="U1579" s="27">
        <v>0.104</v>
      </c>
      <c r="V1579" s="256">
        <v>2358.9042055013665</v>
      </c>
      <c r="W1579" s="257">
        <v>110000.96422160305</v>
      </c>
      <c r="X1579" s="257">
        <v>14999.035778396952</v>
      </c>
      <c r="Y1579" s="257">
        <v>31513.019929580638</v>
      </c>
      <c r="Z1579" s="257">
        <v>16524.464345826811</v>
      </c>
      <c r="AA1579" s="257">
        <v>14988.555583753827</v>
      </c>
      <c r="AB1579" s="257">
        <v>14749.051848757003</v>
      </c>
      <c r="AC1579" s="257"/>
      <c r="AD1579" s="257">
        <v>31533.288108477878</v>
      </c>
      <c r="AE1579" s="257">
        <v>16534.252330082018</v>
      </c>
      <c r="AF1579" s="248">
        <v>-1.0913936421275139E-9</v>
      </c>
      <c r="AG1579"/>
      <c r="AH1579">
        <v>60</v>
      </c>
    </row>
    <row r="1580" spans="2:34">
      <c r="B1580" s="239">
        <v>41608</v>
      </c>
      <c r="C1580" s="239">
        <v>41608</v>
      </c>
      <c r="D1580" s="239">
        <v>41608</v>
      </c>
      <c r="E1580" s="240">
        <v>10041949</v>
      </c>
      <c r="F1580" s="241" t="s">
        <v>1053</v>
      </c>
      <c r="G1580" s="241" t="s">
        <v>505</v>
      </c>
      <c r="H1580" s="195">
        <v>143542688</v>
      </c>
      <c r="I1580" s="20">
        <v>99</v>
      </c>
      <c r="J1580" s="19" t="s">
        <v>1536</v>
      </c>
      <c r="K1580" s="103" t="s">
        <v>1336</v>
      </c>
      <c r="L1580" s="21">
        <v>41274</v>
      </c>
      <c r="M1580" s="21">
        <v>52232</v>
      </c>
      <c r="N1580" s="231">
        <v>360</v>
      </c>
      <c r="O1580" s="231">
        <v>10</v>
      </c>
      <c r="P1580" s="231">
        <v>228</v>
      </c>
      <c r="Q1580" s="231">
        <v>10</v>
      </c>
      <c r="R1580" s="232">
        <v>10</v>
      </c>
      <c r="S1580" s="356">
        <v>2101769</v>
      </c>
      <c r="T1580" s="26">
        <v>0.03</v>
      </c>
      <c r="U1580" s="27">
        <v>7.6499999999999999E-2</v>
      </c>
      <c r="V1580" s="256">
        <v>12104.951861811374</v>
      </c>
      <c r="W1580" s="257">
        <v>1452913.9608437351</v>
      </c>
      <c r="X1580" s="257">
        <v>648855.03915626486</v>
      </c>
      <c r="Y1580" s="257">
        <v>91793.767874678117</v>
      </c>
      <c r="Z1580" s="257">
        <v>51768.380003899802</v>
      </c>
      <c r="AA1580" s="257">
        <v>40025.387870778315</v>
      </c>
      <c r="AB1580" s="257">
        <v>28458.554348958987</v>
      </c>
      <c r="AC1580" s="257"/>
      <c r="AD1580" s="257">
        <v>1307015.0636492637</v>
      </c>
      <c r="AE1580" s="257">
        <v>658160.02449299349</v>
      </c>
      <c r="AF1580" s="248">
        <v>5.3551048040390015E-9</v>
      </c>
      <c r="AG1580"/>
      <c r="AH1580">
        <v>228</v>
      </c>
    </row>
    <row r="1581" spans="2:34">
      <c r="B1581" s="239">
        <v>41608</v>
      </c>
      <c r="C1581" s="239">
        <v>41608</v>
      </c>
      <c r="D1581" s="239">
        <v>41608</v>
      </c>
      <c r="E1581" s="240">
        <v>10041191</v>
      </c>
      <c r="F1581" s="241" t="s">
        <v>1053</v>
      </c>
      <c r="G1581" s="241" t="s">
        <v>505</v>
      </c>
      <c r="H1581" s="195">
        <v>143999386</v>
      </c>
      <c r="I1581" s="20">
        <v>99</v>
      </c>
      <c r="J1581" s="19" t="s">
        <v>750</v>
      </c>
      <c r="K1581" s="103" t="s">
        <v>1336</v>
      </c>
      <c r="L1581" s="21">
        <v>41103</v>
      </c>
      <c r="M1581" s="21">
        <v>52048</v>
      </c>
      <c r="N1581" s="231">
        <v>360</v>
      </c>
      <c r="O1581" s="231">
        <v>16</v>
      </c>
      <c r="P1581" s="231">
        <v>228</v>
      </c>
      <c r="Q1581" s="231">
        <v>16</v>
      </c>
      <c r="R1581" s="232">
        <v>16</v>
      </c>
      <c r="S1581" s="356">
        <v>1596047</v>
      </c>
      <c r="T1581" s="26">
        <v>0.03</v>
      </c>
      <c r="U1581" s="27">
        <v>7.6499999999999999E-2</v>
      </c>
      <c r="V1581" s="256">
        <v>9192.290924544257</v>
      </c>
      <c r="W1581" s="257">
        <v>1103317.7140127011</v>
      </c>
      <c r="X1581" s="257">
        <v>492729.28598729894</v>
      </c>
      <c r="Y1581" s="257">
        <v>110836.88526211467</v>
      </c>
      <c r="Z1581" s="257">
        <v>62262.871537140381</v>
      </c>
      <c r="AA1581" s="257">
        <v>48574.013724974284</v>
      </c>
      <c r="AB1581" s="257">
        <v>34577.493753494666</v>
      </c>
      <c r="AC1581" s="257"/>
      <c r="AD1581" s="257">
        <v>992524.61678339378</v>
      </c>
      <c r="AE1581" s="257">
        <v>499795.33079609065</v>
      </c>
      <c r="AF1581" s="248">
        <v>4.1909515857696533E-9</v>
      </c>
      <c r="AG1581"/>
      <c r="AH1581">
        <v>228</v>
      </c>
    </row>
    <row r="1582" spans="2:34">
      <c r="B1582" s="239">
        <v>41608</v>
      </c>
      <c r="C1582" s="239">
        <v>41608</v>
      </c>
      <c r="D1582" s="239">
        <v>41608</v>
      </c>
      <c r="E1582" s="240">
        <v>10042073</v>
      </c>
      <c r="F1582" s="241" t="s">
        <v>1053</v>
      </c>
      <c r="G1582" s="241" t="s">
        <v>505</v>
      </c>
      <c r="H1582" s="195">
        <v>143154386</v>
      </c>
      <c r="I1582" s="20">
        <v>99</v>
      </c>
      <c r="J1582" s="19" t="s">
        <v>1340</v>
      </c>
      <c r="K1582" s="103" t="s">
        <v>1334</v>
      </c>
      <c r="L1582" s="21">
        <v>40606</v>
      </c>
      <c r="M1582" s="21">
        <v>43154</v>
      </c>
      <c r="N1582" s="231">
        <v>84</v>
      </c>
      <c r="O1582" s="231">
        <v>32</v>
      </c>
      <c r="P1582" s="231">
        <v>84</v>
      </c>
      <c r="Q1582" s="231">
        <v>32</v>
      </c>
      <c r="R1582" s="232">
        <v>32</v>
      </c>
      <c r="S1582" s="356">
        <v>533153</v>
      </c>
      <c r="T1582" s="26">
        <v>0.03</v>
      </c>
      <c r="U1582" s="27">
        <v>7.6499999999999999E-2</v>
      </c>
      <c r="V1582" s="256">
        <v>7044.710569801141</v>
      </c>
      <c r="W1582" s="257">
        <v>457080.34665480012</v>
      </c>
      <c r="X1582" s="257">
        <v>76072.653345199884</v>
      </c>
      <c r="Y1582" s="257">
        <v>79310.146432347188</v>
      </c>
      <c r="Z1582" s="257">
        <v>35389.251749017916</v>
      </c>
      <c r="AA1582" s="257">
        <v>43920.894683329272</v>
      </c>
      <c r="AB1582" s="257">
        <v>28980.058417219003</v>
      </c>
      <c r="AC1582" s="257"/>
      <c r="AD1582" s="257">
        <v>134675.34120849759</v>
      </c>
      <c r="AE1582" s="257">
        <v>58602.687863295898</v>
      </c>
      <c r="AF1582" s="248">
        <v>1.8044374883174896E-9</v>
      </c>
      <c r="AG1582"/>
      <c r="AH1582">
        <v>84</v>
      </c>
    </row>
    <row r="1583" spans="2:34">
      <c r="B1583" s="239">
        <v>41608</v>
      </c>
      <c r="C1583" s="239">
        <v>41608</v>
      </c>
      <c r="D1583" s="239">
        <v>41608</v>
      </c>
      <c r="E1583" s="240">
        <v>10042103</v>
      </c>
      <c r="F1583" s="241" t="s">
        <v>1053</v>
      </c>
      <c r="G1583" s="241" t="s">
        <v>505</v>
      </c>
      <c r="H1583" s="195">
        <v>143314286</v>
      </c>
      <c r="I1583" s="20">
        <v>99</v>
      </c>
      <c r="J1583" s="19" t="s">
        <v>1572</v>
      </c>
      <c r="K1583" s="103" t="s">
        <v>1334</v>
      </c>
      <c r="L1583" s="21">
        <v>40533</v>
      </c>
      <c r="M1583" s="21">
        <v>51502</v>
      </c>
      <c r="N1583" s="231">
        <v>361</v>
      </c>
      <c r="O1583" s="231">
        <v>34</v>
      </c>
      <c r="P1583" s="231">
        <v>228</v>
      </c>
      <c r="Q1583" s="231">
        <v>34</v>
      </c>
      <c r="R1583" s="232">
        <v>34</v>
      </c>
      <c r="S1583" s="356">
        <v>3831701</v>
      </c>
      <c r="T1583" s="26">
        <v>0.03</v>
      </c>
      <c r="U1583" s="27">
        <v>7.6499999999999999E-2</v>
      </c>
      <c r="V1583" s="256">
        <v>22068.341551262056</v>
      </c>
      <c r="W1583" s="257">
        <v>2648783.894271397</v>
      </c>
      <c r="X1583" s="257">
        <v>1182917.105728603</v>
      </c>
      <c r="Y1583" s="257">
        <v>554264.86598934955</v>
      </c>
      <c r="Z1583" s="257">
        <v>307702.35836350376</v>
      </c>
      <c r="AA1583" s="257">
        <v>246562.50762584578</v>
      </c>
      <c r="AB1583" s="257">
        <v>176399.91927531798</v>
      </c>
      <c r="AC1583" s="257"/>
      <c r="AD1583" s="257">
        <v>2382797.9794163615</v>
      </c>
      <c r="AE1583" s="257">
        <v>1199880.8736877488</v>
      </c>
      <c r="AF1583" s="248">
        <v>9.7788870334625244E-9</v>
      </c>
      <c r="AG1583"/>
      <c r="AH1583">
        <v>228</v>
      </c>
    </row>
    <row r="1584" spans="2:34">
      <c r="B1584" s="239">
        <v>41608</v>
      </c>
      <c r="C1584" s="239">
        <v>41608</v>
      </c>
      <c r="D1584" s="239">
        <v>41608</v>
      </c>
      <c r="E1584" s="240">
        <v>10053992</v>
      </c>
      <c r="F1584" s="241" t="s">
        <v>1053</v>
      </c>
      <c r="G1584" s="241" t="s">
        <v>505</v>
      </c>
      <c r="H1584" s="195">
        <v>143099407</v>
      </c>
      <c r="I1584" s="20">
        <v>99</v>
      </c>
      <c r="J1584" s="19" t="s">
        <v>660</v>
      </c>
      <c r="K1584" s="103" t="s">
        <v>1331</v>
      </c>
      <c r="L1584" s="21">
        <v>40407</v>
      </c>
      <c r="M1584" s="21">
        <v>48458</v>
      </c>
      <c r="N1584" s="231">
        <v>265</v>
      </c>
      <c r="O1584" s="231">
        <v>38</v>
      </c>
      <c r="P1584" s="231">
        <v>228</v>
      </c>
      <c r="Q1584" s="231">
        <v>38</v>
      </c>
      <c r="R1584" s="232">
        <v>38</v>
      </c>
      <c r="S1584" s="356">
        <v>4762879</v>
      </c>
      <c r="T1584" s="26">
        <v>0.03</v>
      </c>
      <c r="U1584" s="27">
        <v>8.6499999999999994E-2</v>
      </c>
      <c r="V1584" s="256">
        <v>27431.378528578683</v>
      </c>
      <c r="W1584" s="257">
        <v>3065546.1413309989</v>
      </c>
      <c r="X1584" s="257">
        <v>1697332.8586690011</v>
      </c>
      <c r="Y1584" s="257">
        <v>810181.83683819673</v>
      </c>
      <c r="Z1584" s="257">
        <v>424353.03081991372</v>
      </c>
      <c r="AA1584" s="257">
        <v>385828.80601828301</v>
      </c>
      <c r="AB1584" s="257">
        <v>282888.80977816688</v>
      </c>
      <c r="AC1584" s="257"/>
      <c r="AD1584" s="257">
        <v>3188808.1631849138</v>
      </c>
      <c r="AE1584" s="257">
        <v>1491475.3045159411</v>
      </c>
      <c r="AF1584" s="248">
        <v>-2.8405338525772095E-8</v>
      </c>
      <c r="AG1584"/>
      <c r="AH1584">
        <v>228</v>
      </c>
    </row>
    <row r="1585" spans="2:34">
      <c r="B1585" s="239">
        <v>41608</v>
      </c>
      <c r="C1585" s="239">
        <v>41608</v>
      </c>
      <c r="D1585" s="239">
        <v>41608</v>
      </c>
      <c r="E1585" s="240">
        <v>10042288</v>
      </c>
      <c r="F1585" s="241" t="s">
        <v>1053</v>
      </c>
      <c r="G1585" s="241" t="s">
        <v>505</v>
      </c>
      <c r="H1585" s="195">
        <v>143040070</v>
      </c>
      <c r="I1585" s="20">
        <v>99</v>
      </c>
      <c r="J1585" s="19" t="s">
        <v>1116</v>
      </c>
      <c r="K1585" s="103" t="s">
        <v>1331</v>
      </c>
      <c r="L1585" s="21">
        <v>40135</v>
      </c>
      <c r="M1585" s="21">
        <v>51097</v>
      </c>
      <c r="N1585" s="231">
        <v>360</v>
      </c>
      <c r="O1585" s="231">
        <v>47</v>
      </c>
      <c r="P1585" s="231">
        <v>228</v>
      </c>
      <c r="Q1585" s="231">
        <v>47</v>
      </c>
      <c r="R1585" s="232">
        <v>47</v>
      </c>
      <c r="S1585" s="356">
        <v>489796</v>
      </c>
      <c r="T1585" s="26">
        <v>0.03</v>
      </c>
      <c r="U1585" s="27">
        <v>8.6499999999999994E-2</v>
      </c>
      <c r="V1585" s="256">
        <v>2820.93655492481</v>
      </c>
      <c r="W1585" s="257">
        <v>315248.87317930139</v>
      </c>
      <c r="X1585" s="257">
        <v>174547.12682069861</v>
      </c>
      <c r="Y1585" s="257">
        <v>102028.34844138731</v>
      </c>
      <c r="Z1585" s="257">
        <v>53070.296725941153</v>
      </c>
      <c r="AA1585" s="257">
        <v>48958.051715446156</v>
      </c>
      <c r="AB1585" s="257">
        <v>35981.205967424714</v>
      </c>
      <c r="AC1585" s="257"/>
      <c r="AD1585" s="257">
        <v>327924.66134355258</v>
      </c>
      <c r="AE1585" s="257">
        <v>153377.5345228567</v>
      </c>
      <c r="AF1585" s="248">
        <v>-2.7357600629329681E-9</v>
      </c>
      <c r="AG1585"/>
      <c r="AH1585">
        <v>228</v>
      </c>
    </row>
    <row r="1586" spans="2:34">
      <c r="B1586" s="239">
        <v>41608</v>
      </c>
      <c r="C1586" s="239">
        <v>41608</v>
      </c>
      <c r="D1586" s="239">
        <v>41608</v>
      </c>
      <c r="E1586" s="240">
        <v>10042072</v>
      </c>
      <c r="F1586" s="241" t="s">
        <v>1053</v>
      </c>
      <c r="G1586" s="241" t="s">
        <v>505</v>
      </c>
      <c r="H1586" s="195">
        <v>143038327</v>
      </c>
      <c r="I1586" s="20">
        <v>99</v>
      </c>
      <c r="J1586" s="19" t="s">
        <v>1610</v>
      </c>
      <c r="K1586" s="103" t="s">
        <v>1331</v>
      </c>
      <c r="L1586" s="21">
        <v>40056</v>
      </c>
      <c r="M1586" s="21">
        <v>51010</v>
      </c>
      <c r="N1586" s="231">
        <v>360</v>
      </c>
      <c r="O1586" s="231">
        <v>50</v>
      </c>
      <c r="P1586" s="231">
        <v>228</v>
      </c>
      <c r="Q1586" s="231">
        <v>50</v>
      </c>
      <c r="R1586" s="232">
        <v>50</v>
      </c>
      <c r="S1586" s="356">
        <v>1490024</v>
      </c>
      <c r="T1586" s="26">
        <v>0.03</v>
      </c>
      <c r="U1586" s="27">
        <v>8.6499999999999994E-2</v>
      </c>
      <c r="V1586" s="256">
        <v>8581.6608737418956</v>
      </c>
      <c r="W1586" s="257">
        <v>959028.63030754717</v>
      </c>
      <c r="X1586" s="257">
        <v>530995.36969245283</v>
      </c>
      <c r="Y1586" s="257">
        <v>329061.84564815002</v>
      </c>
      <c r="Z1586" s="257">
        <v>170766.84043376436</v>
      </c>
      <c r="AA1586" s="257">
        <v>158295.00521438566</v>
      </c>
      <c r="AB1586" s="257">
        <v>116446.35300273089</v>
      </c>
      <c r="AC1586" s="257"/>
      <c r="AD1586" s="257">
        <v>997590.0489055959</v>
      </c>
      <c r="AE1586" s="257">
        <v>466594.67921315227</v>
      </c>
      <c r="AF1586" s="248">
        <v>-9.1968104243278503E-9</v>
      </c>
      <c r="AG1586"/>
      <c r="AH1586">
        <v>228</v>
      </c>
    </row>
    <row r="1587" spans="2:34">
      <c r="B1587" s="239">
        <v>41608</v>
      </c>
      <c r="C1587" s="239">
        <v>41608</v>
      </c>
      <c r="D1587" s="239">
        <v>41608</v>
      </c>
      <c r="E1587" s="240">
        <v>10042103</v>
      </c>
      <c r="F1587" s="241" t="s">
        <v>1053</v>
      </c>
      <c r="G1587" s="241" t="s">
        <v>505</v>
      </c>
      <c r="H1587" s="195">
        <v>143029816</v>
      </c>
      <c r="I1587" s="20">
        <v>99</v>
      </c>
      <c r="J1587" s="19" t="s">
        <v>1529</v>
      </c>
      <c r="K1587" s="103" t="s">
        <v>1331</v>
      </c>
      <c r="L1587" s="21">
        <v>39856</v>
      </c>
      <c r="M1587" s="21">
        <v>50793</v>
      </c>
      <c r="N1587" s="231">
        <v>360</v>
      </c>
      <c r="O1587" s="231">
        <v>57</v>
      </c>
      <c r="P1587" s="231">
        <v>228</v>
      </c>
      <c r="Q1587" s="231">
        <v>57</v>
      </c>
      <c r="R1587" s="232">
        <v>57</v>
      </c>
      <c r="S1587" s="356">
        <v>1851638</v>
      </c>
      <c r="T1587" s="26">
        <v>0.03</v>
      </c>
      <c r="U1587" s="27">
        <v>8.6499999999999994E-2</v>
      </c>
      <c r="V1587" s="256">
        <v>10664.344585680295</v>
      </c>
      <c r="W1587" s="257">
        <v>1191775.3371525602</v>
      </c>
      <c r="X1587" s="257">
        <v>659862.66284743976</v>
      </c>
      <c r="Y1587" s="257">
        <v>462330.18101959175</v>
      </c>
      <c r="Z1587" s="257">
        <v>238635.81423446612</v>
      </c>
      <c r="AA1587" s="257">
        <v>223694.36678512563</v>
      </c>
      <c r="AB1587" s="257">
        <v>164965.66571185994</v>
      </c>
      <c r="AC1587" s="257"/>
      <c r="AD1587" s="257">
        <v>1239695.2283825369</v>
      </c>
      <c r="AE1587" s="257">
        <v>579832.56553510693</v>
      </c>
      <c r="AF1587" s="248">
        <v>-9.7788870334625244E-9</v>
      </c>
      <c r="AG1587"/>
      <c r="AH1587">
        <v>228</v>
      </c>
    </row>
    <row r="1588" spans="2:34">
      <c r="B1588" s="239">
        <v>41608</v>
      </c>
      <c r="C1588" s="239">
        <v>41608</v>
      </c>
      <c r="D1588" s="239">
        <v>41608</v>
      </c>
      <c r="E1588" s="240">
        <v>10042068</v>
      </c>
      <c r="F1588" s="241" t="s">
        <v>1053</v>
      </c>
      <c r="G1588" s="241" t="s">
        <v>505</v>
      </c>
      <c r="H1588" s="195">
        <v>143032310</v>
      </c>
      <c r="I1588" s="20">
        <v>99</v>
      </c>
      <c r="J1588" s="19" t="s">
        <v>1326</v>
      </c>
      <c r="K1588" s="103" t="s">
        <v>1331</v>
      </c>
      <c r="L1588" s="21">
        <v>39800</v>
      </c>
      <c r="M1588" s="21">
        <v>48571</v>
      </c>
      <c r="N1588" s="231">
        <v>288</v>
      </c>
      <c r="O1588" s="231">
        <v>58</v>
      </c>
      <c r="P1588" s="231">
        <v>228</v>
      </c>
      <c r="Q1588" s="231">
        <v>58</v>
      </c>
      <c r="R1588" s="232">
        <v>58</v>
      </c>
      <c r="S1588" s="356">
        <v>3200141</v>
      </c>
      <c r="T1588" s="26">
        <v>0.03</v>
      </c>
      <c r="U1588" s="27">
        <v>8.6499999999999994E-2</v>
      </c>
      <c r="V1588" s="256">
        <v>18430.927830798206</v>
      </c>
      <c r="W1588" s="257">
        <v>2059716.3804214059</v>
      </c>
      <c r="X1588" s="257">
        <v>1140424.6195785941</v>
      </c>
      <c r="Y1588" s="257">
        <v>812068.04545281408</v>
      </c>
      <c r="Z1588" s="257">
        <v>418833.50046341692</v>
      </c>
      <c r="AA1588" s="257">
        <v>393234.54498939717</v>
      </c>
      <c r="AB1588" s="257">
        <v>290108.01726122131</v>
      </c>
      <c r="AC1588" s="257"/>
      <c r="AD1588" s="257">
        <v>2142535.1650005672</v>
      </c>
      <c r="AE1588" s="257">
        <v>1002110.5454219906</v>
      </c>
      <c r="AF1588" s="248">
        <v>-1.7462298274040222E-8</v>
      </c>
      <c r="AG1588"/>
      <c r="AH1588">
        <v>228</v>
      </c>
    </row>
    <row r="1589" spans="2:34">
      <c r="B1589" s="239">
        <v>41608</v>
      </c>
      <c r="C1589" s="239">
        <v>41608</v>
      </c>
      <c r="D1589" s="239">
        <v>41608</v>
      </c>
      <c r="E1589" s="240">
        <v>10042072</v>
      </c>
      <c r="F1589" s="241" t="s">
        <v>1053</v>
      </c>
      <c r="G1589" s="241" t="s">
        <v>505</v>
      </c>
      <c r="H1589" s="195">
        <v>143026884</v>
      </c>
      <c r="I1589" s="20">
        <v>99</v>
      </c>
      <c r="J1589" s="19" t="s">
        <v>399</v>
      </c>
      <c r="K1589" s="103" t="s">
        <v>1331</v>
      </c>
      <c r="L1589" s="21">
        <v>39626</v>
      </c>
      <c r="M1589" s="21">
        <v>50579</v>
      </c>
      <c r="N1589" s="231">
        <v>360</v>
      </c>
      <c r="O1589" s="231">
        <v>64</v>
      </c>
      <c r="P1589" s="231">
        <v>228</v>
      </c>
      <c r="Q1589" s="231">
        <v>64</v>
      </c>
      <c r="R1589" s="232">
        <v>64</v>
      </c>
      <c r="S1589" s="356">
        <v>1600080</v>
      </c>
      <c r="T1589" s="26">
        <v>0.03</v>
      </c>
      <c r="U1589" s="27">
        <v>8.6499999999999994E-2</v>
      </c>
      <c r="V1589" s="256">
        <v>9215.5186298052467</v>
      </c>
      <c r="W1589" s="257">
        <v>1029864.3047242864</v>
      </c>
      <c r="X1589" s="257">
        <v>570215.69527571357</v>
      </c>
      <c r="Y1589" s="257">
        <v>444725.2967675103</v>
      </c>
      <c r="Z1589" s="257">
        <v>228316.15647329931</v>
      </c>
      <c r="AA1589" s="257">
        <v>216409.14029421099</v>
      </c>
      <c r="AB1589" s="257">
        <v>160060.54604230556</v>
      </c>
      <c r="AC1589" s="257"/>
      <c r="AD1589" s="257">
        <v>1071273.9428713005</v>
      </c>
      <c r="AE1589" s="257">
        <v>501058.24759559589</v>
      </c>
      <c r="AF1589" s="248">
        <v>-8.9639797806739807E-9</v>
      </c>
      <c r="AG1589"/>
      <c r="AH1589">
        <v>228</v>
      </c>
    </row>
    <row r="1590" spans="2:34">
      <c r="B1590" s="239">
        <v>41608</v>
      </c>
      <c r="C1590" s="239">
        <v>41608</v>
      </c>
      <c r="D1590" s="239">
        <v>41608</v>
      </c>
      <c r="E1590" s="240">
        <v>10042103</v>
      </c>
      <c r="F1590" s="241" t="s">
        <v>1053</v>
      </c>
      <c r="G1590" s="241" t="s">
        <v>505</v>
      </c>
      <c r="H1590" s="195">
        <v>143005380</v>
      </c>
      <c r="I1590" s="20">
        <v>99</v>
      </c>
      <c r="J1590" s="19" t="s">
        <v>224</v>
      </c>
      <c r="K1590" s="103" t="s">
        <v>1331</v>
      </c>
      <c r="L1590" s="21">
        <v>39407</v>
      </c>
      <c r="M1590" s="21">
        <v>50367</v>
      </c>
      <c r="N1590" s="231">
        <v>360</v>
      </c>
      <c r="O1590" s="231">
        <v>71</v>
      </c>
      <c r="P1590" s="231">
        <v>228</v>
      </c>
      <c r="Q1590" s="231">
        <v>71</v>
      </c>
      <c r="R1590" s="232">
        <v>71</v>
      </c>
      <c r="S1590" s="356">
        <v>1140169</v>
      </c>
      <c r="T1590" s="26">
        <v>0.03</v>
      </c>
      <c r="U1590" s="27">
        <v>8.6499999999999994E-2</v>
      </c>
      <c r="V1590" s="256">
        <v>6566.7020777876223</v>
      </c>
      <c r="W1590" s="257">
        <v>733850.40401304001</v>
      </c>
      <c r="X1590" s="257">
        <v>406318.59598695999</v>
      </c>
      <c r="Y1590" s="257">
        <v>348401.05802113086</v>
      </c>
      <c r="Z1590" s="257">
        <v>177906.72280462336</v>
      </c>
      <c r="AA1590" s="257">
        <v>170494.33521650749</v>
      </c>
      <c r="AB1590" s="257">
        <v>126529.0364696235</v>
      </c>
      <c r="AC1590" s="257"/>
      <c r="AD1590" s="257">
        <v>763357.66972253146</v>
      </c>
      <c r="AE1590" s="257">
        <v>357039.07373557775</v>
      </c>
      <c r="AF1590" s="248">
        <v>-6.28642737865448E-9</v>
      </c>
      <c r="AG1590"/>
      <c r="AH1590">
        <v>228</v>
      </c>
    </row>
    <row r="1591" spans="2:34">
      <c r="B1591" s="239">
        <v>41639</v>
      </c>
      <c r="C1591" s="239">
        <v>41639</v>
      </c>
      <c r="D1591" s="239">
        <v>41639</v>
      </c>
      <c r="E1591" s="240">
        <v>10041531</v>
      </c>
      <c r="F1591" s="241" t="s">
        <v>1053</v>
      </c>
      <c r="G1591" s="241" t="s">
        <v>505</v>
      </c>
      <c r="H1591" s="60">
        <v>143524248</v>
      </c>
      <c r="I1591" s="60">
        <v>4</v>
      </c>
      <c r="J1591" s="60" t="s">
        <v>105</v>
      </c>
      <c r="K1591" s="60" t="s">
        <v>1331</v>
      </c>
      <c r="L1591" s="62">
        <v>35173</v>
      </c>
      <c r="M1591" s="62">
        <v>42094</v>
      </c>
      <c r="N1591" s="60">
        <v>228</v>
      </c>
      <c r="O1591" s="60">
        <v>212</v>
      </c>
      <c r="P1591" s="60">
        <v>228</v>
      </c>
      <c r="Q1591" s="60">
        <v>212</v>
      </c>
      <c r="R1591" s="60">
        <v>212</v>
      </c>
      <c r="S1591" s="249">
        <v>364941</v>
      </c>
      <c r="T1591" s="60">
        <v>3.9900000000000005E-2</v>
      </c>
      <c r="U1591" s="60">
        <v>8.6499999999999994E-2</v>
      </c>
      <c r="V1591" s="249">
        <v>2285.8027854321367</v>
      </c>
      <c r="W1591" s="249">
        <v>255445.92669394385</v>
      </c>
      <c r="X1591" s="249">
        <v>109495.07330605615</v>
      </c>
      <c r="Y1591" s="249">
        <v>263569.95135754498</v>
      </c>
      <c r="Z1591" s="249">
        <v>155208.6947742771</v>
      </c>
      <c r="AA1591" s="249">
        <v>108361.25658326788</v>
      </c>
      <c r="AB1591" s="249">
        <v>101811.20851264869</v>
      </c>
      <c r="AD1591" s="249">
        <v>265717.10838458105</v>
      </c>
      <c r="AE1591" s="249">
        <v>156222.03507852711</v>
      </c>
      <c r="AF1591" s="249">
        <v>-2.2118911147117615E-9</v>
      </c>
      <c r="AH1591" s="74">
        <v>228</v>
      </c>
    </row>
    <row r="1592" spans="2:34">
      <c r="B1592" s="239">
        <v>41639</v>
      </c>
      <c r="C1592" s="239">
        <v>41639</v>
      </c>
      <c r="D1592" s="239">
        <v>41639</v>
      </c>
      <c r="E1592" s="240">
        <v>10041313</v>
      </c>
      <c r="F1592" s="241" t="s">
        <v>1053</v>
      </c>
      <c r="G1592" s="241" t="s">
        <v>505</v>
      </c>
      <c r="H1592" s="60">
        <v>143997944</v>
      </c>
      <c r="I1592" s="60">
        <v>98</v>
      </c>
      <c r="J1592" s="60" t="s">
        <v>311</v>
      </c>
      <c r="K1592" s="60" t="s">
        <v>1780</v>
      </c>
      <c r="L1592" s="62">
        <v>41502</v>
      </c>
      <c r="M1592" s="62">
        <v>43344</v>
      </c>
      <c r="N1592" s="60">
        <v>61</v>
      </c>
      <c r="O1592" s="60">
        <v>3</v>
      </c>
      <c r="P1592" s="60">
        <v>60</v>
      </c>
      <c r="Q1592" s="60">
        <v>3</v>
      </c>
      <c r="R1592" s="60">
        <v>3</v>
      </c>
      <c r="S1592" s="249">
        <v>198597</v>
      </c>
      <c r="T1592" s="60">
        <v>0.05</v>
      </c>
      <c r="U1592" s="60">
        <v>9.1499999999999998E-2</v>
      </c>
      <c r="V1592" s="249">
        <v>3747.7703879996398</v>
      </c>
      <c r="W1592" s="249">
        <v>179911.13692728433</v>
      </c>
      <c r="X1592" s="249">
        <v>18685.863072715671</v>
      </c>
      <c r="Y1592" s="249">
        <v>4060.979308322494</v>
      </c>
      <c r="Z1592" s="249">
        <v>2445.9082645443123</v>
      </c>
      <c r="AA1592" s="249">
        <v>1615.0710437781818</v>
      </c>
      <c r="AB1592" s="249">
        <v>934.2931536357836</v>
      </c>
      <c r="AD1592" s="249">
        <v>44955.086352694198</v>
      </c>
      <c r="AE1592" s="249">
        <v>26269.223279978381</v>
      </c>
      <c r="AF1592" s="249">
        <v>1.4551915228366852E-10</v>
      </c>
      <c r="AH1592" s="74">
        <v>60</v>
      </c>
    </row>
    <row r="1593" spans="2:34">
      <c r="B1593" s="239">
        <v>41639</v>
      </c>
      <c r="C1593" s="239">
        <v>41639</v>
      </c>
      <c r="D1593" s="239">
        <v>41639</v>
      </c>
      <c r="E1593" s="240">
        <v>10042463</v>
      </c>
      <c r="F1593" s="241" t="s">
        <v>1053</v>
      </c>
      <c r="G1593" s="241" t="s">
        <v>505</v>
      </c>
      <c r="H1593" s="60">
        <v>143998045</v>
      </c>
      <c r="I1593" s="60">
        <v>98</v>
      </c>
      <c r="J1593" s="60" t="s">
        <v>1352</v>
      </c>
      <c r="K1593" s="60" t="s">
        <v>1338</v>
      </c>
      <c r="L1593" s="62">
        <v>41038</v>
      </c>
      <c r="M1593" s="62">
        <v>43586</v>
      </c>
      <c r="N1593" s="60">
        <v>84</v>
      </c>
      <c r="O1593" s="60">
        <v>19</v>
      </c>
      <c r="P1593" s="60">
        <v>60</v>
      </c>
      <c r="Q1593" s="60">
        <v>19</v>
      </c>
      <c r="R1593" s="60">
        <v>19</v>
      </c>
      <c r="S1593" s="249">
        <v>483736</v>
      </c>
      <c r="T1593" s="60">
        <v>0.05</v>
      </c>
      <c r="U1593" s="60">
        <v>9.4E-2</v>
      </c>
      <c r="V1593" s="249">
        <v>9128.6950780192747</v>
      </c>
      <c r="W1593" s="249">
        <v>435674.31202053424</v>
      </c>
      <c r="X1593" s="249">
        <v>48061.687979465758</v>
      </c>
      <c r="Y1593" s="249">
        <v>56835.62879118172</v>
      </c>
      <c r="Z1593" s="249">
        <v>33105.979540128319</v>
      </c>
      <c r="AA1593" s="249">
        <v>23729.649251053401</v>
      </c>
      <c r="AB1593" s="249">
        <v>15219.534526830823</v>
      </c>
      <c r="AD1593" s="249">
        <v>112047.39266062435</v>
      </c>
      <c r="AE1593" s="249">
        <v>63985.704681156436</v>
      </c>
      <c r="AF1593" s="249">
        <v>2.1536834537982941E-9</v>
      </c>
      <c r="AH1593" s="74">
        <v>60</v>
      </c>
    </row>
    <row r="1594" spans="2:34">
      <c r="B1594" s="239">
        <v>41639</v>
      </c>
      <c r="C1594" s="239">
        <v>41639</v>
      </c>
      <c r="D1594" s="239">
        <v>41639</v>
      </c>
      <c r="E1594" s="240">
        <v>10041363</v>
      </c>
      <c r="F1594" s="241" t="s">
        <v>1053</v>
      </c>
      <c r="G1594" s="241" t="s">
        <v>505</v>
      </c>
      <c r="H1594" s="60">
        <v>143991202</v>
      </c>
      <c r="I1594" s="60">
        <v>98</v>
      </c>
      <c r="J1594" s="60" t="s">
        <v>187</v>
      </c>
      <c r="K1594" s="60" t="s">
        <v>1333</v>
      </c>
      <c r="L1594" s="62">
        <v>40301</v>
      </c>
      <c r="M1594" s="62">
        <v>42125</v>
      </c>
      <c r="N1594" s="60">
        <v>60</v>
      </c>
      <c r="O1594" s="60">
        <v>43</v>
      </c>
      <c r="P1594" s="60">
        <v>60</v>
      </c>
      <c r="Q1594" s="60">
        <v>43</v>
      </c>
      <c r="R1594" s="60">
        <v>43</v>
      </c>
      <c r="S1594" s="249">
        <v>100042</v>
      </c>
      <c r="T1594" s="60">
        <v>0.05</v>
      </c>
      <c r="U1594" s="60">
        <v>0.104</v>
      </c>
      <c r="V1594" s="249">
        <v>1887.9159562141419</v>
      </c>
      <c r="W1594" s="249">
        <v>88037.731701260913</v>
      </c>
      <c r="X1594" s="249">
        <v>12004.268298739087</v>
      </c>
      <c r="Y1594" s="249">
        <v>22865.512385113703</v>
      </c>
      <c r="Z1594" s="249">
        <v>12060.520936379107</v>
      </c>
      <c r="AA1594" s="249">
        <v>10804.991448734596</v>
      </c>
      <c r="AB1594" s="249">
        <v>8603.0589474296794</v>
      </c>
      <c r="AD1594" s="249">
        <v>25237.225671586755</v>
      </c>
      <c r="AE1594" s="249">
        <v>13232.957372848512</v>
      </c>
      <c r="AF1594" s="249">
        <v>-8.440110832452774E-10</v>
      </c>
      <c r="AH1594" s="74">
        <v>60</v>
      </c>
    </row>
    <row r="1595" spans="2:34">
      <c r="B1595" s="239">
        <v>41639</v>
      </c>
      <c r="C1595" s="239">
        <v>41639</v>
      </c>
      <c r="D1595" s="239">
        <v>41639</v>
      </c>
      <c r="E1595" s="240">
        <v>10041965</v>
      </c>
      <c r="F1595" s="241" t="s">
        <v>1053</v>
      </c>
      <c r="G1595" s="241" t="s">
        <v>505</v>
      </c>
      <c r="H1595" s="60">
        <v>143003477</v>
      </c>
      <c r="I1595" s="60">
        <v>98</v>
      </c>
      <c r="J1595" s="60" t="s">
        <v>86</v>
      </c>
      <c r="K1595" s="60" t="s">
        <v>1333</v>
      </c>
      <c r="L1595" s="62">
        <v>39812</v>
      </c>
      <c r="M1595" s="62">
        <v>41669</v>
      </c>
      <c r="N1595" s="60">
        <v>61</v>
      </c>
      <c r="O1595" s="60">
        <v>59</v>
      </c>
      <c r="P1595" s="60">
        <v>60</v>
      </c>
      <c r="Q1595" s="60">
        <v>59</v>
      </c>
      <c r="R1595" s="60">
        <v>59</v>
      </c>
      <c r="S1595" s="249">
        <v>76099</v>
      </c>
      <c r="T1595" s="60">
        <v>0.05</v>
      </c>
      <c r="U1595" s="60">
        <v>0.104</v>
      </c>
      <c r="V1595" s="249">
        <v>1436.0820090755881</v>
      </c>
      <c r="W1595" s="249">
        <v>66967.707010398182</v>
      </c>
      <c r="X1595" s="249">
        <v>9131.2929896018177</v>
      </c>
      <c r="Y1595" s="249">
        <v>19184.87442896927</v>
      </c>
      <c r="Z1595" s="249">
        <v>10059.961698024606</v>
      </c>
      <c r="AA1595" s="249">
        <v>9124.9127309446631</v>
      </c>
      <c r="AB1595" s="249">
        <v>8979.1047731084545</v>
      </c>
      <c r="AD1595" s="249">
        <v>19197.213534136477</v>
      </c>
      <c r="AE1595" s="249">
        <v>10065.920544535285</v>
      </c>
      <c r="AF1595" s="249">
        <v>-6.2573235481977463E-10</v>
      </c>
      <c r="AH1595" s="74">
        <v>60</v>
      </c>
    </row>
    <row r="1596" spans="2:34">
      <c r="B1596" s="239">
        <v>41584</v>
      </c>
      <c r="C1596" s="239">
        <v>41584</v>
      </c>
      <c r="D1596" s="239">
        <v>41639</v>
      </c>
      <c r="E1596" s="240">
        <v>10042185</v>
      </c>
      <c r="F1596" s="241" t="s">
        <v>1054</v>
      </c>
      <c r="G1596" s="241" t="s">
        <v>505</v>
      </c>
      <c r="H1596" s="60">
        <v>143026930</v>
      </c>
      <c r="I1596" s="60">
        <v>98</v>
      </c>
      <c r="J1596" s="60" t="s">
        <v>401</v>
      </c>
      <c r="K1596" s="60" t="s">
        <v>1333</v>
      </c>
      <c r="L1596" s="62">
        <v>39771</v>
      </c>
      <c r="M1596" s="62">
        <v>41584</v>
      </c>
      <c r="N1596" s="60">
        <v>60</v>
      </c>
      <c r="O1596" s="60">
        <v>60</v>
      </c>
      <c r="P1596" s="60">
        <v>60</v>
      </c>
      <c r="Q1596" s="60">
        <v>60</v>
      </c>
      <c r="R1596" s="60">
        <v>60</v>
      </c>
      <c r="S1596" s="249">
        <v>138001</v>
      </c>
      <c r="T1596" s="60">
        <v>0.05</v>
      </c>
      <c r="U1596" s="60">
        <v>0.104</v>
      </c>
      <c r="V1596" s="249">
        <v>2604.2491141071528</v>
      </c>
      <c r="W1596" s="249">
        <v>121441.94450836355</v>
      </c>
      <c r="X1596" s="249">
        <v>16559.055491636449</v>
      </c>
      <c r="Y1596" s="249">
        <v>34813.002338064456</v>
      </c>
      <c r="Z1596" s="249">
        <v>18253.946846429171</v>
      </c>
      <c r="AA1596" s="249">
        <v>16559.055491635285</v>
      </c>
      <c r="AB1596" s="249">
        <v>16559.055491636449</v>
      </c>
      <c r="AD1596" s="249">
        <v>34813.002338064456</v>
      </c>
      <c r="AE1596" s="249">
        <v>18253.946846429171</v>
      </c>
      <c r="AF1596" s="249">
        <v>-1.1641532182693481E-9</v>
      </c>
      <c r="AH1596" s="74">
        <v>60</v>
      </c>
    </row>
    <row r="1597" spans="2:34">
      <c r="B1597" s="239">
        <v>41639</v>
      </c>
      <c r="C1597" s="239">
        <v>41639</v>
      </c>
      <c r="D1597" s="239">
        <v>41639</v>
      </c>
      <c r="E1597" s="240">
        <v>10041518</v>
      </c>
      <c r="F1597" s="241" t="s">
        <v>1053</v>
      </c>
      <c r="G1597" s="241" t="s">
        <v>505</v>
      </c>
      <c r="H1597" s="60">
        <v>143033708</v>
      </c>
      <c r="I1597" s="60">
        <v>98</v>
      </c>
      <c r="J1597" s="60" t="s">
        <v>580</v>
      </c>
      <c r="K1597" s="60" t="s">
        <v>1333</v>
      </c>
      <c r="L1597" s="62">
        <v>39703</v>
      </c>
      <c r="M1597" s="62">
        <v>42230</v>
      </c>
      <c r="N1597" s="60">
        <v>83</v>
      </c>
      <c r="O1597" s="60">
        <v>63</v>
      </c>
      <c r="P1597" s="60">
        <v>60</v>
      </c>
      <c r="Q1597" s="60">
        <v>60</v>
      </c>
      <c r="R1597" s="60">
        <v>63</v>
      </c>
      <c r="S1597" s="249">
        <v>495017</v>
      </c>
      <c r="T1597" s="60">
        <v>0.05</v>
      </c>
      <c r="U1597" s="60">
        <v>0.104</v>
      </c>
      <c r="V1597" s="249">
        <v>9341.5814647573607</v>
      </c>
      <c r="W1597" s="249">
        <v>435618.77844868228</v>
      </c>
      <c r="X1597" s="249">
        <v>59398.221551317722</v>
      </c>
      <c r="Y1597" s="249">
        <v>124876.10943675519</v>
      </c>
      <c r="Z1597" s="249">
        <v>65477.887885441654</v>
      </c>
      <c r="AA1597" s="249">
        <v>59398.221551313531</v>
      </c>
      <c r="AB1597" s="249">
        <v>62368.132628883606</v>
      </c>
      <c r="AD1597" s="249">
        <v>124876.10943675519</v>
      </c>
      <c r="AE1597" s="249">
        <v>65477.887885441654</v>
      </c>
      <c r="AF1597" s="249">
        <v>-4.1909515857696533E-9</v>
      </c>
      <c r="AH1597" s="74">
        <v>60</v>
      </c>
    </row>
    <row r="1598" spans="2:34">
      <c r="B1598" s="239">
        <v>41639</v>
      </c>
      <c r="C1598" s="239">
        <v>41639</v>
      </c>
      <c r="D1598" s="239">
        <v>41639</v>
      </c>
      <c r="E1598" s="240">
        <v>10041751</v>
      </c>
      <c r="F1598" s="241" t="s">
        <v>1053</v>
      </c>
      <c r="G1598" s="241" t="s">
        <v>505</v>
      </c>
      <c r="H1598" s="60">
        <v>141032852</v>
      </c>
      <c r="I1598" s="60">
        <v>98</v>
      </c>
      <c r="J1598" s="60" t="s">
        <v>794</v>
      </c>
      <c r="K1598" s="60" t="s">
        <v>1333</v>
      </c>
      <c r="L1598" s="62">
        <v>39604</v>
      </c>
      <c r="M1598" s="62">
        <v>42158</v>
      </c>
      <c r="N1598" s="60">
        <v>84</v>
      </c>
      <c r="O1598" s="60">
        <v>66</v>
      </c>
      <c r="P1598" s="60">
        <v>60</v>
      </c>
      <c r="Q1598" s="60">
        <v>60</v>
      </c>
      <c r="R1598" s="60">
        <v>66</v>
      </c>
      <c r="S1598" s="249">
        <v>300001</v>
      </c>
      <c r="T1598" s="60">
        <v>0.05</v>
      </c>
      <c r="U1598" s="60">
        <v>0.104</v>
      </c>
      <c r="V1598" s="249">
        <v>5661.3889644369247</v>
      </c>
      <c r="W1598" s="249">
        <v>264003.19413956115</v>
      </c>
      <c r="X1598" s="249">
        <v>35997.80586043885</v>
      </c>
      <c r="Y1598" s="249">
        <v>75680.14372665179</v>
      </c>
      <c r="Z1598" s="249">
        <v>39682.337866215501</v>
      </c>
      <c r="AA1598" s="249">
        <v>35997.805860436289</v>
      </c>
      <c r="AB1598" s="249">
        <v>39597.586446482732</v>
      </c>
      <c r="AD1598" s="249">
        <v>75680.14372665179</v>
      </c>
      <c r="AE1598" s="249">
        <v>39682.337866215501</v>
      </c>
      <c r="AF1598" s="249">
        <v>-2.5611370801925659E-9</v>
      </c>
      <c r="AH1598" s="74">
        <v>60</v>
      </c>
    </row>
    <row r="1599" spans="2:34">
      <c r="B1599" s="239">
        <v>41639</v>
      </c>
      <c r="C1599" s="239">
        <v>41639</v>
      </c>
      <c r="D1599" s="239">
        <v>41639</v>
      </c>
      <c r="E1599" s="240">
        <v>10041751</v>
      </c>
      <c r="F1599" s="241" t="s">
        <v>1053</v>
      </c>
      <c r="G1599" s="241" t="s">
        <v>505</v>
      </c>
      <c r="H1599" s="60">
        <v>143141373</v>
      </c>
      <c r="I1599" s="60">
        <v>99</v>
      </c>
      <c r="J1599" s="60" t="s">
        <v>1250</v>
      </c>
      <c r="K1599" s="60" t="s">
        <v>1336</v>
      </c>
      <c r="L1599" s="62">
        <v>41442</v>
      </c>
      <c r="M1599" s="62">
        <v>45108</v>
      </c>
      <c r="N1599" s="60">
        <v>121</v>
      </c>
      <c r="O1599" s="60">
        <v>5</v>
      </c>
      <c r="P1599" s="60">
        <v>121</v>
      </c>
      <c r="Q1599" s="60">
        <v>5</v>
      </c>
      <c r="R1599" s="60">
        <v>5</v>
      </c>
      <c r="S1599" s="249">
        <v>352537</v>
      </c>
      <c r="T1599" s="60">
        <v>0.03</v>
      </c>
      <c r="U1599" s="60">
        <v>7.6499999999999999E-2</v>
      </c>
      <c r="V1599" s="249">
        <v>3379.9963378410721</v>
      </c>
      <c r="W1599" s="249">
        <v>284444.41954506736</v>
      </c>
      <c r="X1599" s="249">
        <v>68092.580454932642</v>
      </c>
      <c r="Y1599" s="249">
        <v>8966.1523625669361</v>
      </c>
      <c r="Z1599" s="249">
        <v>4344.0897928841696</v>
      </c>
      <c r="AA1599" s="249">
        <v>4622.0625696827665</v>
      </c>
      <c r="AB1599" s="249">
        <v>2813.7429940054813</v>
      </c>
      <c r="AD1599" s="249">
        <v>124535.13733370346</v>
      </c>
      <c r="AE1599" s="249">
        <v>56442.55687876977</v>
      </c>
      <c r="AF1599" s="249">
        <v>1.0477378964424133E-9</v>
      </c>
      <c r="AH1599" s="74">
        <v>121</v>
      </c>
    </row>
    <row r="1600" spans="2:34">
      <c r="B1600" s="239">
        <v>41639</v>
      </c>
      <c r="C1600" s="239">
        <v>41639</v>
      </c>
      <c r="D1600" s="239">
        <v>41639</v>
      </c>
      <c r="E1600" s="240">
        <v>20016144</v>
      </c>
      <c r="F1600" s="241" t="s">
        <v>1053</v>
      </c>
      <c r="G1600" s="241" t="s">
        <v>505</v>
      </c>
      <c r="H1600" s="60">
        <v>143487350</v>
      </c>
      <c r="I1600" s="60">
        <v>99</v>
      </c>
      <c r="J1600" s="60" t="s">
        <v>1247</v>
      </c>
      <c r="K1600" s="60" t="s">
        <v>1336</v>
      </c>
      <c r="L1600" s="62">
        <v>41408</v>
      </c>
      <c r="M1600" s="62">
        <v>46874</v>
      </c>
      <c r="N1600" s="60">
        <v>180</v>
      </c>
      <c r="O1600" s="60">
        <v>7</v>
      </c>
      <c r="P1600" s="60">
        <v>180</v>
      </c>
      <c r="Q1600" s="60">
        <v>7</v>
      </c>
      <c r="R1600" s="60">
        <v>7</v>
      </c>
      <c r="S1600" s="249">
        <v>2939406</v>
      </c>
      <c r="T1600" s="60">
        <v>0.03</v>
      </c>
      <c r="U1600" s="60">
        <v>7.6499999999999999E-2</v>
      </c>
      <c r="V1600" s="249">
        <v>20298.998169229657</v>
      </c>
      <c r="W1600" s="249">
        <v>2169723.7866109638</v>
      </c>
      <c r="X1600" s="249">
        <v>769682.21338903625</v>
      </c>
      <c r="Y1600" s="249">
        <v>95948.895461338296</v>
      </c>
      <c r="Z1600" s="249">
        <v>50756.86462249438</v>
      </c>
      <c r="AA1600" s="249">
        <v>45192.030838843915</v>
      </c>
      <c r="AB1600" s="249">
        <v>29932.086076240299</v>
      </c>
      <c r="AD1600" s="249">
        <v>1484095.8838503831</v>
      </c>
      <c r="AE1600" s="249">
        <v>714413.67046133801</v>
      </c>
      <c r="AF1600" s="249">
        <v>8.8475644588470459E-9</v>
      </c>
      <c r="AH1600" s="74">
        <v>180</v>
      </c>
    </row>
    <row r="1601" spans="2:34">
      <c r="B1601" s="239">
        <v>41639</v>
      </c>
      <c r="C1601" s="239">
        <v>41639</v>
      </c>
      <c r="D1601" s="239">
        <v>41639</v>
      </c>
      <c r="E1601" s="240">
        <v>10041721</v>
      </c>
      <c r="F1601" s="241" t="s">
        <v>1053</v>
      </c>
      <c r="G1601" s="241" t="s">
        <v>505</v>
      </c>
      <c r="H1601" s="60">
        <v>143918645</v>
      </c>
      <c r="I1601" s="60">
        <v>99</v>
      </c>
      <c r="J1601" s="60" t="s">
        <v>1542</v>
      </c>
      <c r="K1601" s="60" t="s">
        <v>1336</v>
      </c>
      <c r="L1601" s="62">
        <v>41243</v>
      </c>
      <c r="M1601" s="62">
        <v>52201</v>
      </c>
      <c r="N1601" s="60">
        <v>360</v>
      </c>
      <c r="O1601" s="60">
        <v>12</v>
      </c>
      <c r="P1601" s="60">
        <v>228</v>
      </c>
      <c r="Q1601" s="60">
        <v>12</v>
      </c>
      <c r="R1601" s="60">
        <v>12</v>
      </c>
      <c r="S1601" s="249">
        <v>4048150</v>
      </c>
      <c r="T1601" s="60">
        <v>0.03</v>
      </c>
      <c r="U1601" s="60">
        <v>7.6499999999999999E-2</v>
      </c>
      <c r="V1601" s="249">
        <v>23314.960340261805</v>
      </c>
      <c r="W1601" s="249">
        <v>2798411.0768545759</v>
      </c>
      <c r="X1601" s="249">
        <v>1249738.9231454241</v>
      </c>
      <c r="Y1601" s="249">
        <v>211725.141565311</v>
      </c>
      <c r="Z1601" s="249">
        <v>119249.14840274228</v>
      </c>
      <c r="AA1601" s="249">
        <v>92475.993162568717</v>
      </c>
      <c r="AB1601" s="249">
        <v>65775.732797127595</v>
      </c>
      <c r="AD1601" s="249">
        <v>2517399.8807251249</v>
      </c>
      <c r="AE1601" s="249">
        <v>1267660.9575796914</v>
      </c>
      <c r="AF1601" s="249">
        <v>9.3132257461547852E-9</v>
      </c>
      <c r="AH1601" s="74">
        <v>228</v>
      </c>
    </row>
    <row r="1602" spans="2:34">
      <c r="B1602" s="239">
        <v>41639</v>
      </c>
      <c r="C1602" s="239">
        <v>41639</v>
      </c>
      <c r="D1602" s="239">
        <v>41639</v>
      </c>
      <c r="E1602" s="240">
        <v>10041751</v>
      </c>
      <c r="F1602" s="241" t="s">
        <v>1053</v>
      </c>
      <c r="G1602" s="241" t="s">
        <v>505</v>
      </c>
      <c r="H1602" s="60">
        <v>143989852</v>
      </c>
      <c r="I1602" s="60">
        <v>99</v>
      </c>
      <c r="J1602" s="60" t="s">
        <v>1695</v>
      </c>
      <c r="K1602" s="60" t="s">
        <v>1335</v>
      </c>
      <c r="L1602" s="62">
        <v>40864</v>
      </c>
      <c r="M1602" s="62">
        <v>51836</v>
      </c>
      <c r="N1602" s="60">
        <v>361</v>
      </c>
      <c r="O1602" s="60">
        <v>24</v>
      </c>
      <c r="P1602" s="60">
        <v>228</v>
      </c>
      <c r="Q1602" s="60">
        <v>24</v>
      </c>
      <c r="R1602" s="60">
        <v>24</v>
      </c>
      <c r="S1602" s="249">
        <v>1903377</v>
      </c>
      <c r="T1602" s="60">
        <v>0.03</v>
      </c>
      <c r="U1602" s="60">
        <v>8.1500000000000003E-2</v>
      </c>
      <c r="V1602" s="249">
        <v>10962.330760363744</v>
      </c>
      <c r="W1602" s="249">
        <v>1269184.1078228082</v>
      </c>
      <c r="X1602" s="249">
        <v>634192.8921771918</v>
      </c>
      <c r="Y1602" s="249">
        <v>202259.36992135763</v>
      </c>
      <c r="Z1602" s="249">
        <v>109842.41749206767</v>
      </c>
      <c r="AA1602" s="249">
        <v>92416.952429289959</v>
      </c>
      <c r="AB1602" s="249">
        <v>66757.14654496756</v>
      </c>
      <c r="AD1602" s="249">
        <v>1230227.3055401433</v>
      </c>
      <c r="AE1602" s="249">
        <v>596034.41336293402</v>
      </c>
      <c r="AF1602" s="249">
        <v>1.7462298274040222E-8</v>
      </c>
      <c r="AH1602" s="74">
        <v>228</v>
      </c>
    </row>
    <row r="1603" spans="2:34">
      <c r="B1603" s="239">
        <v>41639</v>
      </c>
      <c r="C1603" s="239">
        <v>41639</v>
      </c>
      <c r="D1603" s="239">
        <v>41639</v>
      </c>
      <c r="E1603" s="240">
        <v>10042141</v>
      </c>
      <c r="F1603" s="241" t="s">
        <v>1053</v>
      </c>
      <c r="G1603" s="241" t="s">
        <v>505</v>
      </c>
      <c r="H1603" s="60">
        <v>143127230</v>
      </c>
      <c r="I1603" s="60">
        <v>99</v>
      </c>
      <c r="J1603" s="60" t="s">
        <v>678</v>
      </c>
      <c r="K1603" s="60" t="s">
        <v>1334</v>
      </c>
      <c r="L1603" s="62">
        <v>40480</v>
      </c>
      <c r="M1603" s="62">
        <v>51441</v>
      </c>
      <c r="N1603" s="60">
        <v>360</v>
      </c>
      <c r="O1603" s="60">
        <v>37</v>
      </c>
      <c r="P1603" s="60">
        <v>228</v>
      </c>
      <c r="Q1603" s="60">
        <v>37</v>
      </c>
      <c r="R1603" s="60">
        <v>37</v>
      </c>
      <c r="S1603" s="249">
        <v>1803111</v>
      </c>
      <c r="T1603" s="60">
        <v>0.03</v>
      </c>
      <c r="U1603" s="60">
        <v>7.6499999999999999E-2</v>
      </c>
      <c r="V1603" s="249">
        <v>10384.857639684746</v>
      </c>
      <c r="W1603" s="249">
        <v>1246457.2200136683</v>
      </c>
      <c r="X1603" s="249">
        <v>556653.77998633171</v>
      </c>
      <c r="Y1603" s="249">
        <v>282840.38570154266</v>
      </c>
      <c r="Z1603" s="249">
        <v>156710.85707236681</v>
      </c>
      <c r="AA1603" s="249">
        <v>126129.52862917585</v>
      </c>
      <c r="AB1603" s="249">
        <v>90334.166050413492</v>
      </c>
      <c r="AD1603" s="249">
        <v>1121290.3218344583</v>
      </c>
      <c r="AE1603" s="249">
        <v>564636.54184812214</v>
      </c>
      <c r="AF1603" s="249">
        <v>4.4237822294235229E-9</v>
      </c>
      <c r="AH1603" s="74">
        <v>228</v>
      </c>
    </row>
    <row r="1604" spans="2:34">
      <c r="B1604" s="239">
        <v>41639</v>
      </c>
      <c r="C1604" s="239">
        <v>41639</v>
      </c>
      <c r="D1604" s="239">
        <v>41639</v>
      </c>
      <c r="E1604" s="240">
        <v>10041313</v>
      </c>
      <c r="F1604" s="241" t="s">
        <v>1053</v>
      </c>
      <c r="G1604" s="241" t="s">
        <v>505</v>
      </c>
      <c r="H1604" s="60">
        <v>143256537</v>
      </c>
      <c r="I1604" s="60">
        <v>99</v>
      </c>
      <c r="J1604" s="60" t="s">
        <v>97</v>
      </c>
      <c r="K1604" s="60" t="s">
        <v>1334</v>
      </c>
      <c r="L1604" s="62">
        <v>40457</v>
      </c>
      <c r="M1604" s="62">
        <v>51410</v>
      </c>
      <c r="N1604" s="60">
        <v>360</v>
      </c>
      <c r="O1604" s="60">
        <v>38</v>
      </c>
      <c r="P1604" s="60">
        <v>228</v>
      </c>
      <c r="Q1604" s="60">
        <v>38</v>
      </c>
      <c r="R1604" s="60">
        <v>38</v>
      </c>
      <c r="S1604" s="249">
        <v>745961</v>
      </c>
      <c r="T1604" s="60">
        <v>0.03</v>
      </c>
      <c r="U1604" s="60">
        <v>7.6499999999999999E-2</v>
      </c>
      <c r="V1604" s="249">
        <v>4296.2961180741913</v>
      </c>
      <c r="W1604" s="249">
        <v>515669.01555068773</v>
      </c>
      <c r="X1604" s="249">
        <v>230291.98444931227</v>
      </c>
      <c r="Y1604" s="249">
        <v>120033.22105407683</v>
      </c>
      <c r="Z1604" s="249">
        <v>66462.072881434491</v>
      </c>
      <c r="AA1604" s="249">
        <v>53571.148172642337</v>
      </c>
      <c r="AB1604" s="249">
        <v>38381.997408218711</v>
      </c>
      <c r="AD1604" s="249">
        <v>463886.49937022984</v>
      </c>
      <c r="AE1604" s="249">
        <v>233594.51492091559</v>
      </c>
      <c r="AF1604" s="249">
        <v>1.9790604710578918E-9</v>
      </c>
      <c r="AH1604" s="74">
        <v>228</v>
      </c>
    </row>
    <row r="1605" spans="2:34">
      <c r="B1605" s="239">
        <v>41639</v>
      </c>
      <c r="C1605" s="239">
        <v>41639</v>
      </c>
      <c r="D1605" s="239">
        <v>41639</v>
      </c>
      <c r="E1605" s="240">
        <v>10041532</v>
      </c>
      <c r="F1605" s="241" t="s">
        <v>1053</v>
      </c>
      <c r="G1605" s="241" t="s">
        <v>505</v>
      </c>
      <c r="H1605" s="60">
        <v>143038874</v>
      </c>
      <c r="I1605" s="60">
        <v>99</v>
      </c>
      <c r="J1605" s="60" t="s">
        <v>1094</v>
      </c>
      <c r="K1605" s="60" t="s">
        <v>1331</v>
      </c>
      <c r="L1605" s="62">
        <v>40112</v>
      </c>
      <c r="M1605" s="62">
        <v>50701</v>
      </c>
      <c r="N1605" s="60">
        <v>348</v>
      </c>
      <c r="O1605" s="60">
        <v>49</v>
      </c>
      <c r="P1605" s="60">
        <v>228</v>
      </c>
      <c r="Q1605" s="60">
        <v>49</v>
      </c>
      <c r="R1605" s="60">
        <v>49</v>
      </c>
      <c r="S1605" s="249">
        <v>3620116</v>
      </c>
      <c r="T1605" s="60">
        <v>0.03</v>
      </c>
      <c r="U1605" s="60">
        <v>8.6499999999999994E-2</v>
      </c>
      <c r="V1605" s="249">
        <v>20849.736538208119</v>
      </c>
      <c r="W1605" s="249">
        <v>2330026.1532931258</v>
      </c>
      <c r="X1605" s="249">
        <v>1290089.8467068742</v>
      </c>
      <c r="Y1605" s="249">
        <v>784392.96241169597</v>
      </c>
      <c r="Z1605" s="249">
        <v>407375.17282629712</v>
      </c>
      <c r="AA1605" s="249">
        <v>377017.78958539886</v>
      </c>
      <c r="AB1605" s="249">
        <v>277256.15126595105</v>
      </c>
      <c r="AD1605" s="249">
        <v>2423713.7774183042</v>
      </c>
      <c r="AE1605" s="249">
        <v>1133623.930711451</v>
      </c>
      <c r="AF1605" s="249">
        <v>-2.0954757928848267E-8</v>
      </c>
      <c r="AH1605" s="74">
        <v>228</v>
      </c>
    </row>
    <row r="1606" spans="2:34">
      <c r="B1606" s="239">
        <v>41639</v>
      </c>
      <c r="C1606" s="239">
        <v>41639</v>
      </c>
      <c r="D1606" s="239">
        <v>41639</v>
      </c>
      <c r="E1606" s="240">
        <v>10041568</v>
      </c>
      <c r="F1606" s="241" t="s">
        <v>1053</v>
      </c>
      <c r="G1606" s="241" t="s">
        <v>505</v>
      </c>
      <c r="H1606" s="60">
        <v>143039706</v>
      </c>
      <c r="I1606" s="60">
        <v>99</v>
      </c>
      <c r="J1606" s="60" t="s">
        <v>1110</v>
      </c>
      <c r="K1606" s="60" t="s">
        <v>1331</v>
      </c>
      <c r="L1606" s="62">
        <v>40067</v>
      </c>
      <c r="M1606" s="62">
        <v>42962</v>
      </c>
      <c r="N1606" s="60">
        <v>95</v>
      </c>
      <c r="O1606" s="60">
        <v>51</v>
      </c>
      <c r="P1606" s="60">
        <v>95</v>
      </c>
      <c r="Q1606" s="60">
        <v>51</v>
      </c>
      <c r="R1606" s="60">
        <v>51</v>
      </c>
      <c r="S1606" s="249">
        <v>246730</v>
      </c>
      <c r="T1606" s="60">
        <v>0.03</v>
      </c>
      <c r="U1606" s="60">
        <v>8.6499999999999994E-2</v>
      </c>
      <c r="V1606" s="249">
        <v>2920.996832712884</v>
      </c>
      <c r="W1606" s="249">
        <v>200410.00211546512</v>
      </c>
      <c r="X1606" s="249">
        <v>46319.997884534881</v>
      </c>
      <c r="Y1606" s="249">
        <v>58361.289147778953</v>
      </c>
      <c r="Z1606" s="249">
        <v>23804.412297540315</v>
      </c>
      <c r="AA1606" s="249">
        <v>34556.876850238637</v>
      </c>
      <c r="AB1606" s="249">
        <v>24866.525180118726</v>
      </c>
      <c r="AD1606" s="249">
        <v>77084.696992256679</v>
      </c>
      <c r="AE1606" s="249">
        <v>30764.699107724009</v>
      </c>
      <c r="AF1606" s="249">
        <v>-2.2118911147117615E-9</v>
      </c>
      <c r="AH1606" s="74">
        <v>95</v>
      </c>
    </row>
    <row r="1607" spans="2:34">
      <c r="B1607" s="239">
        <v>41639</v>
      </c>
      <c r="C1607" s="239">
        <v>41639</v>
      </c>
      <c r="D1607" s="239">
        <v>41639</v>
      </c>
      <c r="E1607" s="240">
        <v>10041568</v>
      </c>
      <c r="F1607" s="241" t="s">
        <v>1053</v>
      </c>
      <c r="G1607" s="241" t="s">
        <v>505</v>
      </c>
      <c r="H1607" s="60">
        <v>143001822</v>
      </c>
      <c r="I1607" s="60">
        <v>99</v>
      </c>
      <c r="J1607" s="60" t="s">
        <v>1009</v>
      </c>
      <c r="K1607" s="60" t="s">
        <v>1331</v>
      </c>
      <c r="L1607" s="62">
        <v>39196</v>
      </c>
      <c r="M1607" s="62">
        <v>46500</v>
      </c>
      <c r="N1607" s="60">
        <v>240</v>
      </c>
      <c r="O1607" s="60">
        <v>79</v>
      </c>
      <c r="P1607" s="60">
        <v>228</v>
      </c>
      <c r="Q1607" s="60">
        <v>79</v>
      </c>
      <c r="R1607" s="60">
        <v>79</v>
      </c>
      <c r="S1607" s="249">
        <v>600075</v>
      </c>
      <c r="T1607" s="60">
        <v>0.03</v>
      </c>
      <c r="U1607" s="60">
        <v>8.6499999999999994E-2</v>
      </c>
      <c r="V1607" s="249">
        <v>3456.0786596797552</v>
      </c>
      <c r="W1607" s="249">
        <v>386228.07775700348</v>
      </c>
      <c r="X1607" s="249">
        <v>213846.92224299652</v>
      </c>
      <c r="Y1607" s="249">
        <v>201831.74718749622</v>
      </c>
      <c r="Z1607" s="249">
        <v>102435.17981019281</v>
      </c>
      <c r="AA1607" s="249">
        <v>99396.567377303407</v>
      </c>
      <c r="AB1607" s="249">
        <v>74096.082707003181</v>
      </c>
      <c r="AD1607" s="249">
        <v>401757.85664997721</v>
      </c>
      <c r="AE1607" s="249">
        <v>187910.93440698425</v>
      </c>
      <c r="AF1607" s="249">
        <v>-3.5506673157215118E-9</v>
      </c>
      <c r="AH1607" s="74">
        <v>228</v>
      </c>
    </row>
    <row r="1608" spans="2:34">
      <c r="B1608" s="239">
        <v>41639</v>
      </c>
      <c r="C1608" s="239">
        <v>41639</v>
      </c>
      <c r="D1608" s="239">
        <v>41639</v>
      </c>
      <c r="E1608" s="240">
        <v>10041568</v>
      </c>
      <c r="F1608" s="241" t="s">
        <v>1053</v>
      </c>
      <c r="G1608" s="241" t="s">
        <v>505</v>
      </c>
      <c r="H1608" s="60">
        <v>143021904</v>
      </c>
      <c r="I1608" s="60">
        <v>99</v>
      </c>
      <c r="J1608" s="60" t="s">
        <v>493</v>
      </c>
      <c r="K1608" s="60" t="s">
        <v>1331</v>
      </c>
      <c r="L1608" s="62">
        <v>39148</v>
      </c>
      <c r="M1608" s="62">
        <v>46441</v>
      </c>
      <c r="N1608" s="60">
        <v>240</v>
      </c>
      <c r="O1608" s="60">
        <v>81</v>
      </c>
      <c r="P1608" s="60">
        <v>228</v>
      </c>
      <c r="Q1608" s="60">
        <v>81</v>
      </c>
      <c r="R1608" s="60">
        <v>81</v>
      </c>
      <c r="S1608" s="249">
        <v>996958</v>
      </c>
      <c r="T1608" s="60">
        <v>0.03</v>
      </c>
      <c r="U1608" s="60">
        <v>8.6499999999999994E-2</v>
      </c>
      <c r="V1608" s="249">
        <v>5741.8910442811475</v>
      </c>
      <c r="W1608" s="249">
        <v>641675.07718946249</v>
      </c>
      <c r="X1608" s="249">
        <v>355282.92281053751</v>
      </c>
      <c r="Y1608" s="249">
        <v>342852.34096407745</v>
      </c>
      <c r="Z1608" s="249">
        <v>173742.451531119</v>
      </c>
      <c r="AA1608" s="249">
        <v>169109.88943295844</v>
      </c>
      <c r="AB1608" s="249">
        <v>126218.93310374359</v>
      </c>
      <c r="AD1608" s="249">
        <v>667476.08090663329</v>
      </c>
      <c r="AE1608" s="249">
        <v>312193.15809610172</v>
      </c>
      <c r="AF1608" s="249">
        <v>-5.9371814131736755E-9</v>
      </c>
      <c r="AH1608" s="74">
        <v>228</v>
      </c>
    </row>
    <row r="1609" spans="2:34">
      <c r="B1609" s="239">
        <v>41639</v>
      </c>
      <c r="C1609" s="239">
        <v>41639</v>
      </c>
      <c r="D1609" s="239">
        <v>41639</v>
      </c>
      <c r="E1609" s="240">
        <v>10041568</v>
      </c>
      <c r="F1609" s="241" t="s">
        <v>1053</v>
      </c>
      <c r="G1609" s="241" t="s">
        <v>505</v>
      </c>
      <c r="H1609" s="60">
        <v>143028801</v>
      </c>
      <c r="I1609" s="60">
        <v>99</v>
      </c>
      <c r="J1609" s="60" t="s">
        <v>1009</v>
      </c>
      <c r="K1609" s="60" t="s">
        <v>1331</v>
      </c>
      <c r="L1609" s="62">
        <v>38926</v>
      </c>
      <c r="M1609" s="62">
        <v>49513</v>
      </c>
      <c r="N1609" s="60">
        <v>348</v>
      </c>
      <c r="O1609" s="60">
        <v>88</v>
      </c>
      <c r="P1609" s="60">
        <v>228</v>
      </c>
      <c r="Q1609" s="60">
        <v>88</v>
      </c>
      <c r="R1609" s="60">
        <v>88</v>
      </c>
      <c r="S1609" s="249">
        <v>1200203</v>
      </c>
      <c r="T1609" s="60">
        <v>0.03</v>
      </c>
      <c r="U1609" s="60">
        <v>8.6499999999999994E-2</v>
      </c>
      <c r="V1609" s="249">
        <v>6912.4625681516836</v>
      </c>
      <c r="W1609" s="249">
        <v>772490.26806347352</v>
      </c>
      <c r="X1609" s="249">
        <v>427712.73193652648</v>
      </c>
      <c r="Y1609" s="249">
        <v>443932.59142783424</v>
      </c>
      <c r="Z1609" s="249">
        <v>223775.50074700138</v>
      </c>
      <c r="AA1609" s="249">
        <v>220157.09068083286</v>
      </c>
      <c r="AB1609" s="249">
        <v>165082.10706322076</v>
      </c>
      <c r="AD1609" s="249">
        <v>803551.19747510331</v>
      </c>
      <c r="AE1609" s="249">
        <v>375838.46553858393</v>
      </c>
      <c r="AF1609" s="249">
        <v>-7.1013346314430237E-9</v>
      </c>
      <c r="AH1609" s="74">
        <v>228</v>
      </c>
    </row>
    <row r="1610" spans="2:34">
      <c r="B1610" s="242">
        <v>41670</v>
      </c>
      <c r="C1610" s="242">
        <v>41670</v>
      </c>
      <c r="D1610" s="242">
        <v>41670</v>
      </c>
      <c r="E1610" s="243">
        <v>10041281</v>
      </c>
      <c r="F1610" s="244" t="s">
        <v>1053</v>
      </c>
      <c r="G1610" s="244" t="s">
        <v>444</v>
      </c>
      <c r="H1610" s="60">
        <v>143981509</v>
      </c>
      <c r="I1610" s="60">
        <v>98</v>
      </c>
      <c r="J1610" s="60" t="s">
        <v>1597</v>
      </c>
      <c r="K1610" s="60" t="s">
        <v>1338</v>
      </c>
      <c r="L1610" s="62">
        <v>41431</v>
      </c>
      <c r="M1610" s="62">
        <v>43252</v>
      </c>
      <c r="N1610" s="60">
        <v>60</v>
      </c>
      <c r="O1610" s="60">
        <v>7</v>
      </c>
      <c r="P1610" s="60">
        <v>60</v>
      </c>
      <c r="Q1610" s="60">
        <v>7</v>
      </c>
      <c r="R1610" s="60">
        <v>7</v>
      </c>
      <c r="S1610" s="249">
        <v>217976</v>
      </c>
      <c r="T1610" s="60">
        <v>0.05</v>
      </c>
      <c r="U1610" s="60">
        <v>9.4E-2</v>
      </c>
      <c r="V1610" s="249">
        <v>4113.4760247869272</v>
      </c>
      <c r="W1610" s="249">
        <v>196318.9504957</v>
      </c>
      <c r="X1610" s="249">
        <v>21657.049504299997</v>
      </c>
      <c r="Y1610" s="249">
        <v>10335.553885293157</v>
      </c>
      <c r="Z1610" s="249">
        <v>6075.218832282033</v>
      </c>
      <c r="AA1610" s="249">
        <v>4260.3350530111238</v>
      </c>
      <c r="AB1610" s="249">
        <v>2526.6557755016661</v>
      </c>
      <c r="AD1610" s="249">
        <v>50489.610991516529</v>
      </c>
      <c r="AE1610" s="249">
        <v>28832.561487215629</v>
      </c>
      <c r="AF1610" s="249">
        <v>9.0221874415874481E-10</v>
      </c>
      <c r="AH1610" s="74">
        <v>60</v>
      </c>
    </row>
    <row r="1611" spans="2:34">
      <c r="B1611" s="242">
        <v>41670</v>
      </c>
      <c r="C1611" s="242">
        <v>41670</v>
      </c>
      <c r="D1611" s="242">
        <v>41671</v>
      </c>
      <c r="E1611" s="243">
        <v>20017051</v>
      </c>
      <c r="F1611" s="244" t="s">
        <v>1053</v>
      </c>
      <c r="G1611" s="244" t="s">
        <v>1784</v>
      </c>
      <c r="H1611" s="60">
        <v>143980235</v>
      </c>
      <c r="I1611" s="60">
        <v>98</v>
      </c>
      <c r="J1611" s="60" t="s">
        <v>180</v>
      </c>
      <c r="K1611" s="60" t="s">
        <v>1338</v>
      </c>
      <c r="L1611" s="62">
        <v>41379</v>
      </c>
      <c r="M1611" s="62">
        <v>43191</v>
      </c>
      <c r="N1611" s="60">
        <v>60</v>
      </c>
      <c r="O1611" s="60">
        <v>9</v>
      </c>
      <c r="P1611" s="60">
        <v>60</v>
      </c>
      <c r="Q1611" s="60">
        <v>9</v>
      </c>
      <c r="R1611" s="60">
        <v>9</v>
      </c>
      <c r="S1611" s="249">
        <v>236012</v>
      </c>
      <c r="T1611" s="60">
        <v>0.05</v>
      </c>
      <c r="U1611" s="60">
        <v>9.4E-2</v>
      </c>
      <c r="V1611" s="249">
        <v>4453.8375947903087</v>
      </c>
      <c r="W1611" s="249">
        <v>212562.98007299501</v>
      </c>
      <c r="X1611" s="249">
        <v>23449.019927004992</v>
      </c>
      <c r="Y1611" s="249">
        <v>14184.715086193042</v>
      </c>
      <c r="Z1611" s="249">
        <v>8324.7890177399022</v>
      </c>
      <c r="AA1611" s="249">
        <v>5859.92606845314</v>
      </c>
      <c r="AB1611" s="249">
        <v>3517.3529890507489</v>
      </c>
      <c r="AD1611" s="249">
        <v>54667.275614424492</v>
      </c>
      <c r="AE1611" s="249">
        <v>31218.255687418539</v>
      </c>
      <c r="AF1611" s="249">
        <v>9.6042640507221222E-10</v>
      </c>
      <c r="AH1611" s="74">
        <v>60</v>
      </c>
    </row>
    <row r="1612" spans="2:34">
      <c r="B1612" s="242">
        <v>41670</v>
      </c>
      <c r="C1612" s="242">
        <v>41670</v>
      </c>
      <c r="D1612" s="242">
        <v>41672</v>
      </c>
      <c r="E1612" s="243">
        <v>10042154</v>
      </c>
      <c r="F1612" s="244" t="s">
        <v>1053</v>
      </c>
      <c r="G1612" s="244" t="s">
        <v>444</v>
      </c>
      <c r="H1612" s="60">
        <v>143997529</v>
      </c>
      <c r="I1612" s="60">
        <v>98</v>
      </c>
      <c r="J1612" s="60" t="s">
        <v>1683</v>
      </c>
      <c r="K1612" s="60" t="s">
        <v>1337</v>
      </c>
      <c r="L1612" s="62">
        <v>40984</v>
      </c>
      <c r="M1612" s="62">
        <v>43556</v>
      </c>
      <c r="N1612" s="60">
        <v>85</v>
      </c>
      <c r="O1612" s="60">
        <v>22</v>
      </c>
      <c r="P1612" s="60">
        <v>60</v>
      </c>
      <c r="Q1612" s="60">
        <v>22</v>
      </c>
      <c r="R1612" s="60">
        <v>22</v>
      </c>
      <c r="S1612" s="249">
        <v>557851</v>
      </c>
      <c r="T1612" s="60">
        <v>0.05</v>
      </c>
      <c r="U1612" s="60">
        <v>9.9000000000000005E-2</v>
      </c>
      <c r="V1612" s="249">
        <v>10527.336559545143</v>
      </c>
      <c r="W1612" s="249">
        <v>496622.28000554856</v>
      </c>
      <c r="X1612" s="249">
        <v>61228.719994451443</v>
      </c>
      <c r="Y1612" s="249">
        <v>77181.380096348294</v>
      </c>
      <c r="Z1612" s="249">
        <v>43017.273497559683</v>
      </c>
      <c r="AA1612" s="249">
        <v>34164.10659878861</v>
      </c>
      <c r="AB1612" s="249">
        <v>22450.530664632195</v>
      </c>
      <c r="AD1612" s="249">
        <v>135017.91356716724</v>
      </c>
      <c r="AE1612" s="249">
        <v>73789.193572708638</v>
      </c>
      <c r="AF1612" s="249">
        <v>7.1595422923564911E-9</v>
      </c>
      <c r="AH1612" s="74">
        <v>60</v>
      </c>
    </row>
    <row r="1613" spans="2:34">
      <c r="B1613" s="242">
        <v>41670</v>
      </c>
      <c r="C1613" s="242">
        <v>41670</v>
      </c>
      <c r="D1613" s="242">
        <v>41673</v>
      </c>
      <c r="E1613" s="243">
        <v>10042086</v>
      </c>
      <c r="F1613" s="244" t="s">
        <v>1053</v>
      </c>
      <c r="G1613" s="244" t="s">
        <v>1784</v>
      </c>
      <c r="H1613" s="60">
        <v>143990540</v>
      </c>
      <c r="I1613" s="60">
        <v>98</v>
      </c>
      <c r="J1613" s="60" t="s">
        <v>907</v>
      </c>
      <c r="K1613" s="60" t="s">
        <v>1333</v>
      </c>
      <c r="L1613" s="62">
        <v>40263</v>
      </c>
      <c r="M1613" s="62">
        <v>42095</v>
      </c>
      <c r="N1613" s="60">
        <v>60</v>
      </c>
      <c r="O1613" s="60">
        <v>45</v>
      </c>
      <c r="P1613" s="60">
        <v>60</v>
      </c>
      <c r="Q1613" s="60">
        <v>45</v>
      </c>
      <c r="R1613" s="60">
        <v>45</v>
      </c>
      <c r="S1613" s="249">
        <v>203746</v>
      </c>
      <c r="T1613" s="60">
        <v>0.05</v>
      </c>
      <c r="U1613" s="60">
        <v>0.104</v>
      </c>
      <c r="V1613" s="249">
        <v>3844.9383700326521</v>
      </c>
      <c r="W1613" s="249">
        <v>179298.05165035793</v>
      </c>
      <c r="X1613" s="249">
        <v>24447.948349642073</v>
      </c>
      <c r="Y1613" s="249">
        <v>47588.483229721751</v>
      </c>
      <c r="Z1613" s="249">
        <v>25072.386848141643</v>
      </c>
      <c r="AA1613" s="249">
        <v>22516.096381580108</v>
      </c>
      <c r="AB1613" s="249">
        <v>18335.961262231554</v>
      </c>
      <c r="AD1613" s="249">
        <v>51398.250551599485</v>
      </c>
      <c r="AE1613" s="249">
        <v>26950.30220195913</v>
      </c>
      <c r="AF1613" s="249">
        <v>-1.7171259969472885E-9</v>
      </c>
      <c r="AH1613" s="74">
        <v>60</v>
      </c>
    </row>
    <row r="1614" spans="2:34">
      <c r="B1614" s="242">
        <v>41670</v>
      </c>
      <c r="C1614" s="242">
        <v>41670</v>
      </c>
      <c r="D1614" s="242">
        <v>41674</v>
      </c>
      <c r="E1614" s="243">
        <v>10041792</v>
      </c>
      <c r="F1614" s="244" t="s">
        <v>1053</v>
      </c>
      <c r="G1614" s="244" t="s">
        <v>444</v>
      </c>
      <c r="H1614" s="60">
        <v>141004271</v>
      </c>
      <c r="I1614" s="60">
        <v>98</v>
      </c>
      <c r="J1614" s="60" t="s">
        <v>760</v>
      </c>
      <c r="K1614" s="60" t="s">
        <v>1333</v>
      </c>
      <c r="L1614" s="62">
        <v>40030</v>
      </c>
      <c r="M1614" s="62">
        <v>41843</v>
      </c>
      <c r="N1614" s="60">
        <v>60</v>
      </c>
      <c r="O1614" s="60">
        <v>53</v>
      </c>
      <c r="P1614" s="60">
        <v>60</v>
      </c>
      <c r="Q1614" s="60">
        <v>53</v>
      </c>
      <c r="R1614" s="60">
        <v>53</v>
      </c>
      <c r="S1614" s="249">
        <v>425894</v>
      </c>
      <c r="T1614" s="60">
        <v>0.05</v>
      </c>
      <c r="U1614" s="60">
        <v>0.104</v>
      </c>
      <c r="V1614" s="249">
        <v>8037.1451815823939</v>
      </c>
      <c r="W1614" s="249">
        <v>374790.00524956343</v>
      </c>
      <c r="X1614" s="249">
        <v>51103.99475043657</v>
      </c>
      <c r="Y1614" s="249">
        <v>105537.98933815147</v>
      </c>
      <c r="Z1614" s="249">
        <v>55408.643811688584</v>
      </c>
      <c r="AA1614" s="249">
        <v>50129.345526462886</v>
      </c>
      <c r="AB1614" s="249">
        <v>45141.8620295523</v>
      </c>
      <c r="AD1614" s="249">
        <v>107438.7056453767</v>
      </c>
      <c r="AE1614" s="249">
        <v>56334.710894943564</v>
      </c>
      <c r="AF1614" s="249">
        <v>-3.434251993894577E-9</v>
      </c>
      <c r="AH1614" s="74">
        <v>60</v>
      </c>
    </row>
    <row r="1615" spans="2:34">
      <c r="B1615" s="242">
        <v>41670</v>
      </c>
      <c r="C1615" s="242">
        <v>41670</v>
      </c>
      <c r="D1615" s="242">
        <v>41675</v>
      </c>
      <c r="E1615" s="243">
        <v>10053990</v>
      </c>
      <c r="F1615" s="244" t="s">
        <v>1053</v>
      </c>
      <c r="G1615" s="244" t="s">
        <v>444</v>
      </c>
      <c r="H1615" s="60">
        <v>143027198</v>
      </c>
      <c r="I1615" s="60">
        <v>98</v>
      </c>
      <c r="J1615" s="60" t="s">
        <v>405</v>
      </c>
      <c r="K1615" s="60" t="s">
        <v>1333</v>
      </c>
      <c r="L1615" s="62">
        <v>39905</v>
      </c>
      <c r="M1615" s="62">
        <v>41730</v>
      </c>
      <c r="N1615" s="60">
        <v>60</v>
      </c>
      <c r="O1615" s="60">
        <v>57</v>
      </c>
      <c r="P1615" s="60">
        <v>60</v>
      </c>
      <c r="Q1615" s="60">
        <v>57</v>
      </c>
      <c r="R1615" s="60">
        <v>57</v>
      </c>
      <c r="S1615" s="249">
        <v>250000</v>
      </c>
      <c r="T1615" s="60">
        <v>0.05</v>
      </c>
      <c r="U1615" s="60">
        <v>0.104</v>
      </c>
      <c r="V1615" s="249">
        <v>4717.808411002733</v>
      </c>
      <c r="W1615" s="249">
        <v>220001.9284432061</v>
      </c>
      <c r="X1615" s="249">
        <v>29998.071556793904</v>
      </c>
      <c r="Y1615" s="249">
        <v>62824.748263678921</v>
      </c>
      <c r="Z1615" s="249">
        <v>32951.373424396152</v>
      </c>
      <c r="AA1615" s="249">
        <v>29873.374839282769</v>
      </c>
      <c r="AB1615" s="249">
        <v>28498.167978954207</v>
      </c>
      <c r="AD1615" s="249">
        <v>63066.576216955757</v>
      </c>
      <c r="AE1615" s="249">
        <v>33068.504660164035</v>
      </c>
      <c r="AF1615" s="249">
        <v>-2.1827872842550278E-9</v>
      </c>
      <c r="AH1615" s="74">
        <v>60</v>
      </c>
    </row>
    <row r="1616" spans="2:34">
      <c r="B1616" s="242">
        <v>41662</v>
      </c>
      <c r="C1616" s="242">
        <v>41662</v>
      </c>
      <c r="D1616" s="242">
        <v>41676</v>
      </c>
      <c r="E1616" s="243">
        <v>10041622</v>
      </c>
      <c r="F1616" s="244" t="s">
        <v>1054</v>
      </c>
      <c r="G1616" s="244" t="s">
        <v>444</v>
      </c>
      <c r="H1616" s="60">
        <v>143015882</v>
      </c>
      <c r="I1616" s="60">
        <v>98</v>
      </c>
      <c r="J1616" s="60" t="s">
        <v>1137</v>
      </c>
      <c r="K1616" s="60" t="s">
        <v>1333</v>
      </c>
      <c r="L1616" s="62">
        <v>39484</v>
      </c>
      <c r="M1616" s="62">
        <v>41662</v>
      </c>
      <c r="N1616" s="60">
        <v>72</v>
      </c>
      <c r="O1616" s="60">
        <v>71</v>
      </c>
      <c r="P1616" s="60">
        <v>60</v>
      </c>
      <c r="Q1616" s="60">
        <v>60</v>
      </c>
      <c r="R1616" s="60">
        <v>71</v>
      </c>
      <c r="S1616" s="249">
        <v>494064</v>
      </c>
      <c r="T1616" s="60">
        <v>0.05</v>
      </c>
      <c r="U1616" s="60">
        <v>0.104</v>
      </c>
      <c r="V1616" s="249">
        <v>9323.5971790946187</v>
      </c>
      <c r="W1616" s="249">
        <v>434780.13109745679</v>
      </c>
      <c r="X1616" s="249">
        <v>59283.86890254321</v>
      </c>
      <c r="Y1616" s="249">
        <v>124635.69964821602</v>
      </c>
      <c r="Z1616" s="249">
        <v>65351.830745677114</v>
      </c>
      <c r="AA1616" s="249">
        <v>59283.868902538903</v>
      </c>
      <c r="AB1616" s="249">
        <v>70152.578201342796</v>
      </c>
      <c r="AD1616" s="249">
        <v>124635.69964821602</v>
      </c>
      <c r="AE1616" s="249">
        <v>65351.830745677114</v>
      </c>
      <c r="AF1616" s="249">
        <v>-4.3073669075965881E-9</v>
      </c>
      <c r="AH1616" s="74">
        <v>60</v>
      </c>
    </row>
    <row r="1617" spans="2:37">
      <c r="B1617" s="242">
        <v>41670</v>
      </c>
      <c r="C1617" s="242">
        <v>41670</v>
      </c>
      <c r="D1617" s="242">
        <v>41677</v>
      </c>
      <c r="E1617" s="243">
        <v>10041956</v>
      </c>
      <c r="F1617" s="244" t="s">
        <v>1053</v>
      </c>
      <c r="G1617" s="244" t="s">
        <v>444</v>
      </c>
      <c r="H1617" s="60">
        <v>143019985</v>
      </c>
      <c r="I1617" s="60">
        <v>98</v>
      </c>
      <c r="J1617" s="60" t="s">
        <v>1076</v>
      </c>
      <c r="K1617" s="60" t="s">
        <v>1333</v>
      </c>
      <c r="L1617" s="62">
        <v>39143</v>
      </c>
      <c r="M1617" s="62">
        <v>41693</v>
      </c>
      <c r="N1617" s="60">
        <v>84</v>
      </c>
      <c r="O1617" s="60">
        <v>82</v>
      </c>
      <c r="P1617" s="60">
        <v>60</v>
      </c>
      <c r="Q1617" s="60">
        <v>60</v>
      </c>
      <c r="R1617" s="60">
        <v>82</v>
      </c>
      <c r="S1617" s="249">
        <v>297068</v>
      </c>
      <c r="T1617" s="60">
        <v>0.05</v>
      </c>
      <c r="U1617" s="60">
        <v>0.104</v>
      </c>
      <c r="V1617" s="249">
        <v>5606.0396361590401</v>
      </c>
      <c r="W1617" s="249">
        <v>261422.13151506544</v>
      </c>
      <c r="X1617" s="249">
        <v>35645.868484934559</v>
      </c>
      <c r="Y1617" s="249">
        <v>74940.246654474468</v>
      </c>
      <c r="Z1617" s="249">
        <v>39294.378169542411</v>
      </c>
      <c r="AA1617" s="249">
        <v>35645.868484932056</v>
      </c>
      <c r="AB1617" s="249">
        <v>48716.020262743899</v>
      </c>
      <c r="AD1617" s="249">
        <v>74940.246654474468</v>
      </c>
      <c r="AE1617" s="249">
        <v>39294.378169542411</v>
      </c>
      <c r="AF1617" s="249">
        <v>-2.5029294192790985E-9</v>
      </c>
      <c r="AH1617" s="74">
        <v>60</v>
      </c>
    </row>
    <row r="1618" spans="2:37">
      <c r="B1618" s="242">
        <v>41670</v>
      </c>
      <c r="C1618" s="242">
        <v>41670</v>
      </c>
      <c r="D1618" s="242">
        <v>41678</v>
      </c>
      <c r="E1618" s="243">
        <v>20017051</v>
      </c>
      <c r="F1618" s="244" t="s">
        <v>1053</v>
      </c>
      <c r="G1618" s="244" t="s">
        <v>1784</v>
      </c>
      <c r="H1618" s="60">
        <v>143132560</v>
      </c>
      <c r="I1618" s="60">
        <v>99</v>
      </c>
      <c r="J1618" s="60" t="s">
        <v>1243</v>
      </c>
      <c r="K1618" s="60" t="s">
        <v>1335</v>
      </c>
      <c r="L1618" s="62">
        <v>40730</v>
      </c>
      <c r="M1618" s="62">
        <v>51683</v>
      </c>
      <c r="N1618" s="60">
        <v>360</v>
      </c>
      <c r="O1618" s="60">
        <v>30</v>
      </c>
      <c r="P1618" s="60">
        <v>228</v>
      </c>
      <c r="Q1618" s="60">
        <v>30</v>
      </c>
      <c r="R1618" s="60">
        <v>30</v>
      </c>
      <c r="S1618" s="249">
        <v>380215</v>
      </c>
      <c r="T1618" s="60">
        <v>0.03</v>
      </c>
      <c r="U1618" s="60">
        <v>8.1500000000000003E-2</v>
      </c>
      <c r="V1618" s="249">
        <v>2189.8145191686676</v>
      </c>
      <c r="W1618" s="249">
        <v>253529.82386350632</v>
      </c>
      <c r="X1618" s="249">
        <v>126685.17613649368</v>
      </c>
      <c r="Y1618" s="249">
        <v>50182.483634990189</v>
      </c>
      <c r="Z1618" s="249">
        <v>27136.426953909591</v>
      </c>
      <c r="AA1618" s="249">
        <v>23046.056681080598</v>
      </c>
      <c r="AB1618" s="249">
        <v>16669.102123222852</v>
      </c>
      <c r="AD1618" s="249">
        <v>245747.88650695345</v>
      </c>
      <c r="AE1618" s="249">
        <v>119062.71037045622</v>
      </c>
      <c r="AF1618" s="249">
        <v>3.5506673157215118E-9</v>
      </c>
      <c r="AH1618" s="74">
        <v>228</v>
      </c>
    </row>
    <row r="1619" spans="2:37">
      <c r="B1619" s="242">
        <v>41670</v>
      </c>
      <c r="C1619" s="242">
        <v>41670</v>
      </c>
      <c r="D1619" s="242">
        <v>41679</v>
      </c>
      <c r="E1619" s="243">
        <v>20017051</v>
      </c>
      <c r="F1619" s="244" t="s">
        <v>1053</v>
      </c>
      <c r="G1619" s="244" t="s">
        <v>1784</v>
      </c>
      <c r="H1619" s="60">
        <v>143989712</v>
      </c>
      <c r="I1619" s="60">
        <v>99</v>
      </c>
      <c r="J1619" s="60" t="s">
        <v>1464</v>
      </c>
      <c r="K1619" s="60" t="s">
        <v>1335</v>
      </c>
      <c r="L1619" s="62">
        <v>40694</v>
      </c>
      <c r="M1619" s="62">
        <v>45078</v>
      </c>
      <c r="N1619" s="60">
        <v>144</v>
      </c>
      <c r="O1619" s="60">
        <v>31</v>
      </c>
      <c r="P1619" s="60">
        <v>144</v>
      </c>
      <c r="Q1619" s="60">
        <v>31</v>
      </c>
      <c r="R1619" s="60">
        <v>31</v>
      </c>
      <c r="S1619" s="249">
        <v>3520229</v>
      </c>
      <c r="T1619" s="60">
        <v>0.03</v>
      </c>
      <c r="U1619" s="60">
        <v>8.1500000000000003E-2</v>
      </c>
      <c r="V1619" s="249">
        <v>29139.987100089827</v>
      </c>
      <c r="W1619" s="249">
        <v>2671691.9417392593</v>
      </c>
      <c r="X1619" s="249">
        <v>848537.05826074071</v>
      </c>
      <c r="Y1619" s="249">
        <v>525387.57206226222</v>
      </c>
      <c r="Z1619" s="249">
        <v>248591.63144464476</v>
      </c>
      <c r="AA1619" s="249">
        <v>276795.94061761745</v>
      </c>
      <c r="AB1619" s="249">
        <v>182671.17226446501</v>
      </c>
      <c r="AD1619" s="249">
        <v>1524466.200673718</v>
      </c>
      <c r="AE1619" s="249">
        <v>675929.14241293492</v>
      </c>
      <c r="AF1619" s="249">
        <v>4.2375177145004272E-8</v>
      </c>
      <c r="AH1619" s="74">
        <v>144</v>
      </c>
    </row>
    <row r="1620" spans="2:37">
      <c r="B1620" s="242">
        <v>41670</v>
      </c>
      <c r="C1620" s="242">
        <v>41670</v>
      </c>
      <c r="D1620" s="242">
        <v>41680</v>
      </c>
      <c r="E1620" s="243">
        <v>10041494</v>
      </c>
      <c r="F1620" s="244" t="s">
        <v>1053</v>
      </c>
      <c r="G1620" s="244" t="s">
        <v>444</v>
      </c>
      <c r="H1620" s="60">
        <v>143004929</v>
      </c>
      <c r="I1620" s="60">
        <v>99</v>
      </c>
      <c r="J1620" s="60" t="s">
        <v>893</v>
      </c>
      <c r="K1620" s="60" t="s">
        <v>1331</v>
      </c>
      <c r="L1620" s="62">
        <v>35335</v>
      </c>
      <c r="M1620" s="62">
        <v>46288</v>
      </c>
      <c r="N1620" s="60">
        <v>360</v>
      </c>
      <c r="O1620" s="60">
        <v>207</v>
      </c>
      <c r="P1620" s="60">
        <v>228</v>
      </c>
      <c r="Q1620" s="60">
        <v>207</v>
      </c>
      <c r="R1620" s="60">
        <v>207</v>
      </c>
      <c r="S1620" s="249">
        <v>430712</v>
      </c>
      <c r="T1620" s="60">
        <v>0.03</v>
      </c>
      <c r="U1620" s="60">
        <v>8.6499999999999994E-2</v>
      </c>
      <c r="V1620" s="249">
        <v>2480.6475051751645</v>
      </c>
      <c r="W1620" s="249">
        <v>277220.46048722992</v>
      </c>
      <c r="X1620" s="249">
        <v>153491.53951277008</v>
      </c>
      <c r="Y1620" s="249">
        <v>284455.32711994159</v>
      </c>
      <c r="Z1620" s="249">
        <v>133470.1081408381</v>
      </c>
      <c r="AA1620" s="249">
        <v>150985.21897910349</v>
      </c>
      <c r="AB1620" s="249">
        <v>139354.16087343599</v>
      </c>
      <c r="AD1620" s="249">
        <v>288367.17069270514</v>
      </c>
      <c r="AE1620" s="249">
        <v>134875.63117993751</v>
      </c>
      <c r="AF1620" s="249">
        <v>-2.4447217583656311E-9</v>
      </c>
      <c r="AH1620" s="74">
        <v>228</v>
      </c>
    </row>
    <row r="1621" spans="2:37">
      <c r="B1621" s="239">
        <v>41698</v>
      </c>
      <c r="C1621" s="239">
        <v>41698</v>
      </c>
      <c r="D1621" s="239">
        <v>41698</v>
      </c>
      <c r="E1621" s="240">
        <v>10041757</v>
      </c>
      <c r="F1621" s="241" t="s">
        <v>1053</v>
      </c>
      <c r="G1621" s="241" t="s">
        <v>444</v>
      </c>
      <c r="H1621" s="245">
        <v>143981053</v>
      </c>
      <c r="I1621" s="60">
        <v>97</v>
      </c>
      <c r="J1621" s="60" t="s">
        <v>1423</v>
      </c>
      <c r="K1621" s="60" t="s">
        <v>1338</v>
      </c>
      <c r="L1621" s="62">
        <v>41346</v>
      </c>
      <c r="M1621" s="62">
        <v>43160</v>
      </c>
      <c r="N1621" s="60">
        <v>60</v>
      </c>
      <c r="O1621" s="60">
        <v>11</v>
      </c>
      <c r="P1621" s="60">
        <v>60</v>
      </c>
      <c r="Q1621" s="60">
        <v>11</v>
      </c>
      <c r="R1621" s="60">
        <v>11</v>
      </c>
      <c r="S1621" s="249">
        <v>31600</v>
      </c>
      <c r="T1621" s="60">
        <v>0</v>
      </c>
      <c r="U1621" s="60">
        <v>9.4E-2</v>
      </c>
      <c r="V1621" s="249">
        <v>526.66666666666663</v>
      </c>
      <c r="W1621" s="249">
        <v>25135.590103852468</v>
      </c>
      <c r="X1621" s="249">
        <v>6464.409896147532</v>
      </c>
      <c r="Y1621" s="249">
        <v>2020.3819018674776</v>
      </c>
      <c r="Z1621" s="249">
        <v>0</v>
      </c>
      <c r="AA1621" s="249">
        <v>2020.3819018674776</v>
      </c>
      <c r="AB1621" s="249">
        <v>1185.1418142937141</v>
      </c>
      <c r="AD1621" s="249">
        <v>6464.4098961476448</v>
      </c>
      <c r="AE1621" s="249">
        <v>0</v>
      </c>
      <c r="AF1621" s="249">
        <v>1.127773430198431E-10</v>
      </c>
      <c r="AH1621" s="74">
        <v>60</v>
      </c>
    </row>
    <row r="1622" spans="2:37">
      <c r="B1622" s="239">
        <v>41698</v>
      </c>
      <c r="C1622" s="239">
        <v>41698</v>
      </c>
      <c r="D1622" s="239">
        <v>41699</v>
      </c>
      <c r="E1622" s="240">
        <v>10042106</v>
      </c>
      <c r="F1622" s="241" t="s">
        <v>1053</v>
      </c>
      <c r="G1622" s="241" t="s">
        <v>444</v>
      </c>
      <c r="H1622" s="245">
        <v>143999815</v>
      </c>
      <c r="I1622" s="60">
        <v>98</v>
      </c>
      <c r="J1622" s="60" t="s">
        <v>1389</v>
      </c>
      <c r="K1622" s="60" t="s">
        <v>1338</v>
      </c>
      <c r="L1622" s="62">
        <v>41124</v>
      </c>
      <c r="M1622" s="62">
        <v>42948</v>
      </c>
      <c r="N1622" s="60">
        <v>60</v>
      </c>
      <c r="O1622" s="60">
        <v>18</v>
      </c>
      <c r="P1622" s="60">
        <v>60</v>
      </c>
      <c r="Q1622" s="60">
        <v>18</v>
      </c>
      <c r="R1622" s="60">
        <v>18</v>
      </c>
      <c r="S1622" s="249">
        <v>205369</v>
      </c>
      <c r="T1622" s="60">
        <v>0.05</v>
      </c>
      <c r="U1622" s="60">
        <v>9.4E-2</v>
      </c>
      <c r="V1622" s="249">
        <v>3875.5663822368815</v>
      </c>
      <c r="W1622" s="249">
        <v>184964.52152691773</v>
      </c>
      <c r="X1622" s="249">
        <v>20404.478473082272</v>
      </c>
      <c r="Y1622" s="249">
        <v>23046.470176928909</v>
      </c>
      <c r="Z1622" s="249">
        <v>13434.055127502645</v>
      </c>
      <c r="AA1622" s="249">
        <v>9612.4150494262649</v>
      </c>
      <c r="AB1622" s="249">
        <v>6121.3435419246816</v>
      </c>
      <c r="AD1622" s="249">
        <v>47569.461407295981</v>
      </c>
      <c r="AE1622" s="249">
        <v>27164.982934212923</v>
      </c>
      <c r="AF1622" s="249">
        <v>7.8580342233181E-10</v>
      </c>
      <c r="AH1622" s="74">
        <v>60</v>
      </c>
    </row>
    <row r="1623" spans="2:37">
      <c r="B1623" s="239">
        <v>41640</v>
      </c>
      <c r="C1623" s="239">
        <v>41640</v>
      </c>
      <c r="D1623" s="239">
        <v>41700</v>
      </c>
      <c r="E1623" s="240">
        <v>10042098</v>
      </c>
      <c r="F1623" s="241" t="s">
        <v>1054</v>
      </c>
      <c r="G1623" s="241" t="s">
        <v>444</v>
      </c>
      <c r="H1623" s="245">
        <v>141994794</v>
      </c>
      <c r="I1623" s="60">
        <v>98</v>
      </c>
      <c r="J1623" s="60" t="s">
        <v>1068</v>
      </c>
      <c r="K1623" s="60" t="s">
        <v>1332</v>
      </c>
      <c r="L1623" s="62">
        <v>40557</v>
      </c>
      <c r="M1623" s="62">
        <v>41640</v>
      </c>
      <c r="N1623" s="60">
        <v>36</v>
      </c>
      <c r="O1623" s="60">
        <v>37</v>
      </c>
      <c r="P1623" s="60">
        <v>36</v>
      </c>
      <c r="Q1623" s="60">
        <v>36</v>
      </c>
      <c r="R1623" s="60">
        <v>37</v>
      </c>
      <c r="S1623" s="249">
        <v>200777</v>
      </c>
      <c r="T1623" s="60">
        <v>0.05</v>
      </c>
      <c r="U1623" s="60">
        <v>9.4E-2</v>
      </c>
      <c r="V1623" s="249">
        <v>6017.4668079834209</v>
      </c>
      <c r="W1623" s="249">
        <v>188126.82254221913</v>
      </c>
      <c r="X1623" s="249">
        <v>12650.177457780868</v>
      </c>
      <c r="Y1623" s="249">
        <v>28501.982545184932</v>
      </c>
      <c r="Z1623" s="249">
        <v>15851.805087403161</v>
      </c>
      <c r="AA1623" s="249">
        <v>12650.17745778177</v>
      </c>
      <c r="AB1623" s="249">
        <v>13001.57127605256</v>
      </c>
      <c r="AD1623" s="249">
        <v>28501.982545184932</v>
      </c>
      <c r="AE1623" s="249">
        <v>15851.805087403161</v>
      </c>
      <c r="AF1623" s="249">
        <v>9.0221874415874481E-10</v>
      </c>
      <c r="AH1623" s="74">
        <v>36</v>
      </c>
    </row>
    <row r="1624" spans="2:37">
      <c r="B1624" s="239">
        <v>41693</v>
      </c>
      <c r="C1624" s="239">
        <v>41693</v>
      </c>
      <c r="D1624" s="239">
        <v>41702</v>
      </c>
      <c r="E1624" s="240">
        <v>10042205</v>
      </c>
      <c r="F1624" s="241" t="s">
        <v>1054</v>
      </c>
      <c r="G1624" s="241" t="s">
        <v>444</v>
      </c>
      <c r="H1624" s="245">
        <v>143035166</v>
      </c>
      <c r="I1624" s="60">
        <v>98</v>
      </c>
      <c r="J1624" s="60" t="s">
        <v>93</v>
      </c>
      <c r="K1624" s="60" t="s">
        <v>1333</v>
      </c>
      <c r="L1624" s="62">
        <v>39139</v>
      </c>
      <c r="M1624" s="62">
        <v>41693</v>
      </c>
      <c r="N1624" s="60">
        <v>84</v>
      </c>
      <c r="O1624" s="60">
        <v>83</v>
      </c>
      <c r="P1624" s="60">
        <v>60</v>
      </c>
      <c r="Q1624" s="60">
        <v>60</v>
      </c>
      <c r="R1624" s="60">
        <v>83</v>
      </c>
      <c r="S1624" s="249">
        <v>700019</v>
      </c>
      <c r="T1624" s="60">
        <v>0.05</v>
      </c>
      <c r="U1624" s="60">
        <v>0.104</v>
      </c>
      <c r="V1624" s="249">
        <v>13210.22210424689</v>
      </c>
      <c r="W1624" s="249">
        <v>616022.11978753889</v>
      </c>
      <c r="X1624" s="249">
        <v>83996.88021246111</v>
      </c>
      <c r="Y1624" s="249">
        <v>176591.20646726864</v>
      </c>
      <c r="Z1624" s="249">
        <v>92594.32625481335</v>
      </c>
      <c r="AA1624" s="249">
        <v>83996.880212455289</v>
      </c>
      <c r="AB1624" s="249">
        <v>116195.68429390455</v>
      </c>
      <c r="AD1624" s="249">
        <v>176591.20646726864</v>
      </c>
      <c r="AE1624" s="249">
        <v>92594.32625481335</v>
      </c>
      <c r="AF1624" s="249">
        <v>-5.8207660913467407E-9</v>
      </c>
      <c r="AH1624" s="74">
        <v>60</v>
      </c>
    </row>
    <row r="1625" spans="2:37">
      <c r="B1625" s="239">
        <v>41698</v>
      </c>
      <c r="C1625" s="239">
        <v>41698</v>
      </c>
      <c r="D1625" s="239">
        <v>41703</v>
      </c>
      <c r="E1625" s="240">
        <v>10042319</v>
      </c>
      <c r="F1625" s="241" t="s">
        <v>1053</v>
      </c>
      <c r="G1625" s="241" t="s">
        <v>1784</v>
      </c>
      <c r="H1625" s="245">
        <v>143914542</v>
      </c>
      <c r="I1625" s="60">
        <v>99</v>
      </c>
      <c r="J1625" s="60" t="s">
        <v>181</v>
      </c>
      <c r="K1625" s="60" t="s">
        <v>1336</v>
      </c>
      <c r="L1625" s="62">
        <v>41387</v>
      </c>
      <c r="M1625" s="62">
        <v>52352</v>
      </c>
      <c r="N1625" s="60">
        <v>360</v>
      </c>
      <c r="O1625" s="60">
        <v>9</v>
      </c>
      <c r="P1625" s="60">
        <v>228</v>
      </c>
      <c r="Q1625" s="60">
        <v>9</v>
      </c>
      <c r="R1625" s="60">
        <v>9</v>
      </c>
      <c r="S1625" s="249">
        <v>240447</v>
      </c>
      <c r="T1625" s="60">
        <v>0.03</v>
      </c>
      <c r="U1625" s="60">
        <v>7.6499999999999999E-2</v>
      </c>
      <c r="V1625" s="249">
        <v>1384.8331383310722</v>
      </c>
      <c r="W1625" s="249">
        <v>166216.55526510932</v>
      </c>
      <c r="X1625" s="249">
        <v>74230.444734890683</v>
      </c>
      <c r="Y1625" s="249">
        <v>9460.919997211402</v>
      </c>
      <c r="Z1625" s="249">
        <v>5339.1100950361324</v>
      </c>
      <c r="AA1625" s="249">
        <v>4121.8099021752696</v>
      </c>
      <c r="AB1625" s="249">
        <v>2930.149134272001</v>
      </c>
      <c r="AD1625" s="249">
        <v>149525.4002743758</v>
      </c>
      <c r="AE1625" s="249">
        <v>75294.955539484479</v>
      </c>
      <c r="AF1625" s="249">
        <v>6.4028427004814148E-10</v>
      </c>
      <c r="AH1625" s="74">
        <v>228</v>
      </c>
    </row>
    <row r="1626" spans="2:37">
      <c r="B1626" s="239">
        <v>41698</v>
      </c>
      <c r="C1626" s="239">
        <v>41698</v>
      </c>
      <c r="D1626" s="239">
        <v>41704</v>
      </c>
      <c r="E1626" s="240">
        <v>10042319</v>
      </c>
      <c r="F1626" s="241" t="s">
        <v>1053</v>
      </c>
      <c r="G1626" s="241" t="s">
        <v>1784</v>
      </c>
      <c r="H1626" s="245">
        <v>143988260</v>
      </c>
      <c r="I1626" s="60">
        <v>99</v>
      </c>
      <c r="J1626" s="60" t="s">
        <v>25</v>
      </c>
      <c r="K1626" s="60" t="s">
        <v>1335</v>
      </c>
      <c r="L1626" s="62">
        <v>40681</v>
      </c>
      <c r="M1626" s="62">
        <v>51653</v>
      </c>
      <c r="N1626" s="60">
        <v>361</v>
      </c>
      <c r="O1626" s="60">
        <v>33</v>
      </c>
      <c r="P1626" s="60">
        <v>228</v>
      </c>
      <c r="Q1626" s="60">
        <v>33</v>
      </c>
      <c r="R1626" s="60">
        <v>33</v>
      </c>
      <c r="S1626" s="249">
        <v>250663</v>
      </c>
      <c r="T1626" s="60">
        <v>0.03</v>
      </c>
      <c r="U1626" s="60">
        <v>8.1500000000000003E-2</v>
      </c>
      <c r="V1626" s="249">
        <v>1443.6712828751513</v>
      </c>
      <c r="W1626" s="249">
        <v>167143.71142405763</v>
      </c>
      <c r="X1626" s="249">
        <v>83519.288575942366</v>
      </c>
      <c r="Y1626" s="249">
        <v>36273.098707572339</v>
      </c>
      <c r="Z1626" s="249">
        <v>19572.849094709531</v>
      </c>
      <c r="AA1626" s="249">
        <v>16700.249612862808</v>
      </c>
      <c r="AB1626" s="249">
        <v>12088.31808336008</v>
      </c>
      <c r="AD1626" s="249">
        <v>162013.34107147917</v>
      </c>
      <c r="AE1626" s="249">
        <v>78494.052495534503</v>
      </c>
      <c r="AF1626" s="249">
        <v>2.2992026060819626E-9</v>
      </c>
      <c r="AH1626" s="74">
        <v>228</v>
      </c>
    </row>
    <row r="1627" spans="2:37" s="347" customFormat="1">
      <c r="B1627" s="242">
        <v>41698</v>
      </c>
      <c r="C1627" s="242">
        <v>41698</v>
      </c>
      <c r="D1627" s="242">
        <v>41705</v>
      </c>
      <c r="E1627" s="243">
        <v>10041957</v>
      </c>
      <c r="F1627" s="244" t="s">
        <v>1053</v>
      </c>
      <c r="G1627" s="244" t="s">
        <v>1784</v>
      </c>
      <c r="H1627" s="351">
        <v>143124401</v>
      </c>
      <c r="I1627" s="347">
        <v>99</v>
      </c>
      <c r="J1627" s="347" t="s">
        <v>672</v>
      </c>
      <c r="K1627" s="347" t="s">
        <v>1331</v>
      </c>
      <c r="L1627" s="348">
        <v>40346</v>
      </c>
      <c r="M1627" s="348">
        <v>49483</v>
      </c>
      <c r="N1627" s="347">
        <v>300</v>
      </c>
      <c r="O1627" s="347">
        <v>44</v>
      </c>
      <c r="P1627" s="347">
        <v>228</v>
      </c>
      <c r="Q1627" s="347">
        <v>44</v>
      </c>
      <c r="R1627" s="347">
        <v>44</v>
      </c>
      <c r="S1627" s="349">
        <v>1200098</v>
      </c>
      <c r="T1627" s="347">
        <v>0.03</v>
      </c>
      <c r="U1627" s="347">
        <v>8.6499999999999994E-2</v>
      </c>
      <c r="V1627" s="349">
        <v>6911.8578299785113</v>
      </c>
      <c r="W1627" s="349">
        <v>772422.68659754936</v>
      </c>
      <c r="X1627" s="349">
        <v>427675.31340245064</v>
      </c>
      <c r="Y1627" s="349">
        <v>234824.69561608703</v>
      </c>
      <c r="Z1627" s="349">
        <v>122427.5662737469</v>
      </c>
      <c r="AA1627" s="349">
        <v>112397.12934234014</v>
      </c>
      <c r="AB1627" s="349">
        <v>82533.832410999239</v>
      </c>
      <c r="AC1627" s="349"/>
      <c r="AD1627" s="349">
        <v>803480.89863754436</v>
      </c>
      <c r="AE1627" s="349">
        <v>375805.58523510047</v>
      </c>
      <c r="AF1627" s="349">
        <v>-6.7520886659622192E-9</v>
      </c>
      <c r="AG1627" s="244"/>
      <c r="AH1627" s="350">
        <v>228</v>
      </c>
      <c r="AK1627" s="244"/>
    </row>
    <row r="1628" spans="2:37">
      <c r="B1628" s="239">
        <v>41698</v>
      </c>
      <c r="C1628" s="239">
        <v>41698</v>
      </c>
      <c r="D1628" s="239">
        <v>41706</v>
      </c>
      <c r="E1628" s="240">
        <v>10042319</v>
      </c>
      <c r="F1628" s="241" t="s">
        <v>1053</v>
      </c>
      <c r="G1628" s="241" t="s">
        <v>1784</v>
      </c>
      <c r="H1628" s="245">
        <v>143038645</v>
      </c>
      <c r="I1628" s="60">
        <v>99</v>
      </c>
      <c r="J1628" s="60" t="s">
        <v>1091</v>
      </c>
      <c r="K1628" s="60" t="s">
        <v>1331</v>
      </c>
      <c r="L1628" s="62">
        <v>40122</v>
      </c>
      <c r="M1628" s="62">
        <v>51066</v>
      </c>
      <c r="N1628" s="60">
        <v>360</v>
      </c>
      <c r="O1628" s="60">
        <v>51</v>
      </c>
      <c r="P1628" s="60">
        <v>228</v>
      </c>
      <c r="Q1628" s="60">
        <v>51</v>
      </c>
      <c r="R1628" s="60">
        <v>51</v>
      </c>
      <c r="S1628" s="249">
        <v>499374</v>
      </c>
      <c r="T1628" s="60">
        <v>0.03</v>
      </c>
      <c r="U1628" s="60">
        <v>8.6499999999999994E-2</v>
      </c>
      <c r="V1628" s="249">
        <v>2876.1001951404714</v>
      </c>
      <c r="W1628" s="249">
        <v>321413.59013760928</v>
      </c>
      <c r="X1628" s="249">
        <v>177960.40986239072</v>
      </c>
      <c r="Y1628" s="249">
        <v>112358.63305761961</v>
      </c>
      <c r="Z1628" s="249">
        <v>58263.643604399724</v>
      </c>
      <c r="AA1628" s="249">
        <v>54094.989453219881</v>
      </c>
      <c r="AB1628" s="249">
        <v>39806.933785008448</v>
      </c>
      <c r="AD1628" s="249">
        <v>334337.2543544154</v>
      </c>
      <c r="AE1628" s="249">
        <v>156376.84449202748</v>
      </c>
      <c r="AF1628" s="249">
        <v>-2.7939677238464355E-9</v>
      </c>
      <c r="AH1628" s="74">
        <v>228</v>
      </c>
    </row>
    <row r="1629" spans="2:37">
      <c r="B1629" s="239">
        <v>41698</v>
      </c>
      <c r="C1629" s="239">
        <v>41698</v>
      </c>
      <c r="D1629" s="239">
        <v>41707</v>
      </c>
      <c r="E1629" s="240">
        <v>10042319</v>
      </c>
      <c r="F1629" s="241" t="s">
        <v>1053</v>
      </c>
      <c r="G1629" s="241" t="s">
        <v>1784</v>
      </c>
      <c r="H1629" s="245">
        <v>143018547</v>
      </c>
      <c r="I1629" s="60">
        <v>99</v>
      </c>
      <c r="J1629" s="60" t="s">
        <v>1524</v>
      </c>
      <c r="K1629" s="60" t="s">
        <v>1331</v>
      </c>
      <c r="L1629" s="62">
        <v>39786</v>
      </c>
      <c r="M1629" s="62">
        <v>50732</v>
      </c>
      <c r="N1629" s="60">
        <v>360</v>
      </c>
      <c r="O1629" s="60">
        <v>62</v>
      </c>
      <c r="P1629" s="60">
        <v>228</v>
      </c>
      <c r="Q1629" s="60">
        <v>62</v>
      </c>
      <c r="R1629" s="60">
        <v>62</v>
      </c>
      <c r="S1629" s="249">
        <v>748943</v>
      </c>
      <c r="T1629" s="60">
        <v>0.03</v>
      </c>
      <c r="U1629" s="60">
        <v>8.6499999999999994E-2</v>
      </c>
      <c r="V1629" s="249">
        <v>4313.4706821922846</v>
      </c>
      <c r="W1629" s="249">
        <v>482044.43651137518</v>
      </c>
      <c r="X1629" s="249">
        <v>266898.56348862482</v>
      </c>
      <c r="Y1629" s="249">
        <v>202161.76676913173</v>
      </c>
      <c r="Z1629" s="249">
        <v>103946.87475737749</v>
      </c>
      <c r="AA1629" s="249">
        <v>98214.892011754244</v>
      </c>
      <c r="AB1629" s="249">
        <v>72577.679545152365</v>
      </c>
      <c r="AD1629" s="249">
        <v>501426.87902846135</v>
      </c>
      <c r="AE1629" s="249">
        <v>234528.31553984084</v>
      </c>
      <c r="AF1629" s="249">
        <v>-4.3073669075965881E-9</v>
      </c>
      <c r="AH1629" s="74">
        <v>228</v>
      </c>
    </row>
    <row r="1630" spans="2:37">
      <c r="B1630" s="239">
        <v>41698</v>
      </c>
      <c r="C1630" s="239">
        <v>41698</v>
      </c>
      <c r="D1630" s="239">
        <v>41708</v>
      </c>
      <c r="E1630" s="240">
        <v>10042319</v>
      </c>
      <c r="F1630" s="241" t="s">
        <v>1053</v>
      </c>
      <c r="G1630" s="241" t="s">
        <v>1784</v>
      </c>
      <c r="H1630" s="245">
        <v>143002772</v>
      </c>
      <c r="I1630" s="60">
        <v>99</v>
      </c>
      <c r="J1630" s="60" t="s">
        <v>1376</v>
      </c>
      <c r="K1630" s="60" t="s">
        <v>1331</v>
      </c>
      <c r="L1630" s="62">
        <v>39324</v>
      </c>
      <c r="M1630" s="62">
        <v>50275</v>
      </c>
      <c r="N1630" s="60">
        <v>360</v>
      </c>
      <c r="O1630" s="60">
        <v>77</v>
      </c>
      <c r="P1630" s="60">
        <v>228</v>
      </c>
      <c r="Q1630" s="60">
        <v>77</v>
      </c>
      <c r="R1630" s="60">
        <v>77</v>
      </c>
      <c r="S1630" s="249">
        <v>1200178</v>
      </c>
      <c r="T1630" s="60">
        <v>0.03</v>
      </c>
      <c r="U1630" s="60">
        <v>8.6499999999999994E-2</v>
      </c>
      <c r="V1630" s="249">
        <v>6912.3185828723572</v>
      </c>
      <c r="W1630" s="249">
        <v>772474.17723825353</v>
      </c>
      <c r="X1630" s="249">
        <v>427703.82276174647</v>
      </c>
      <c r="Y1630" s="249">
        <v>394538.57177156524</v>
      </c>
      <c r="Z1630" s="249">
        <v>200544.62171055551</v>
      </c>
      <c r="AA1630" s="249">
        <v>193993.95006100973</v>
      </c>
      <c r="AB1630" s="249">
        <v>144443.83488006351</v>
      </c>
      <c r="AD1630" s="249">
        <v>803534.45965663716</v>
      </c>
      <c r="AE1630" s="249">
        <v>375830.63689489732</v>
      </c>
      <c r="AF1630" s="249">
        <v>-6.6356733441352844E-9</v>
      </c>
      <c r="AH1630" s="74">
        <v>228</v>
      </c>
    </row>
    <row r="1631" spans="2:37">
      <c r="B1631" s="239">
        <v>41698</v>
      </c>
      <c r="C1631" s="239">
        <v>41698</v>
      </c>
      <c r="D1631" s="239">
        <v>41709</v>
      </c>
      <c r="E1631" s="240">
        <v>10042319</v>
      </c>
      <c r="F1631" s="241" t="s">
        <v>1053</v>
      </c>
      <c r="G1631" s="241" t="s">
        <v>1784</v>
      </c>
      <c r="H1631" s="245">
        <v>143026892</v>
      </c>
      <c r="I1631" s="60">
        <v>99</v>
      </c>
      <c r="J1631" s="60" t="s">
        <v>400</v>
      </c>
      <c r="K1631" s="60" t="s">
        <v>1331</v>
      </c>
      <c r="L1631" s="62">
        <v>39049</v>
      </c>
      <c r="M1631" s="62">
        <v>50002</v>
      </c>
      <c r="N1631" s="60">
        <v>360</v>
      </c>
      <c r="O1631" s="60">
        <v>86</v>
      </c>
      <c r="P1631" s="60">
        <v>228</v>
      </c>
      <c r="Q1631" s="60">
        <v>86</v>
      </c>
      <c r="R1631" s="60">
        <v>86</v>
      </c>
      <c r="S1631" s="249">
        <v>643020</v>
      </c>
      <c r="T1631" s="60">
        <v>0.03</v>
      </c>
      <c r="U1631" s="60">
        <v>8.6499999999999994E-2</v>
      </c>
      <c r="V1631" s="249">
        <v>3703.4165725072307</v>
      </c>
      <c r="W1631" s="249">
        <v>413868.89732001571</v>
      </c>
      <c r="X1631" s="249">
        <v>229151.10267998429</v>
      </c>
      <c r="Y1631" s="249">
        <v>233114.94042354653</v>
      </c>
      <c r="Z1631" s="249">
        <v>117685.25826875237</v>
      </c>
      <c r="AA1631" s="249">
        <v>115429.68215479417</v>
      </c>
      <c r="AB1631" s="249">
        <v>86434.187852976538</v>
      </c>
      <c r="AD1631" s="249">
        <v>430510.08121162938</v>
      </c>
      <c r="AE1631" s="249">
        <v>201358.97853164864</v>
      </c>
      <c r="AF1631" s="249">
        <v>-3.5506673157215118E-9</v>
      </c>
      <c r="AH1631" s="74">
        <v>228</v>
      </c>
    </row>
    <row r="1632" spans="2:37">
      <c r="B1632" s="239">
        <v>41698</v>
      </c>
      <c r="C1632" s="239">
        <v>41698</v>
      </c>
      <c r="D1632" s="239">
        <v>41710</v>
      </c>
      <c r="E1632" s="240">
        <v>10041957</v>
      </c>
      <c r="F1632" s="241" t="s">
        <v>1053</v>
      </c>
      <c r="G1632" s="241" t="s">
        <v>1784</v>
      </c>
      <c r="H1632" s="245">
        <v>141977423</v>
      </c>
      <c r="I1632" s="60">
        <v>98</v>
      </c>
      <c r="J1632" s="60" t="s">
        <v>1782</v>
      </c>
      <c r="K1632" s="60" t="s">
        <v>1780</v>
      </c>
      <c r="L1632" s="62">
        <v>41617</v>
      </c>
      <c r="M1632" s="62">
        <v>43070</v>
      </c>
      <c r="N1632" s="60">
        <v>48</v>
      </c>
      <c r="O1632" s="60">
        <v>2</v>
      </c>
      <c r="P1632" s="60">
        <v>48</v>
      </c>
      <c r="Q1632" s="60">
        <v>2</v>
      </c>
      <c r="R1632" s="60">
        <v>2</v>
      </c>
      <c r="S1632" s="249">
        <v>125208</v>
      </c>
      <c r="T1632" s="60">
        <v>0.05</v>
      </c>
      <c r="U1632" s="60">
        <v>9.1499999999999998E-2</v>
      </c>
      <c r="V1632" s="249">
        <v>2883.4517893935094</v>
      </c>
      <c r="W1632" s="249">
        <v>115539.90368301336</v>
      </c>
      <c r="X1632" s="249">
        <v>9668.0963169866445</v>
      </c>
      <c r="Y1632" s="249">
        <v>1746.7147734843979</v>
      </c>
      <c r="Z1632" s="249">
        <v>1033.5593675441951</v>
      </c>
      <c r="AA1632" s="249">
        <v>713.15540594020285</v>
      </c>
      <c r="AB1632" s="249">
        <v>402.83734654111021</v>
      </c>
      <c r="AD1632" s="249">
        <v>22865.782207875149</v>
      </c>
      <c r="AE1632" s="249">
        <v>13197.685890888446</v>
      </c>
      <c r="AF1632" s="249">
        <v>5.8207660913467407E-11</v>
      </c>
      <c r="AH1632" s="74">
        <v>48</v>
      </c>
    </row>
    <row r="1633" spans="2:37">
      <c r="B1633" s="73">
        <v>41726</v>
      </c>
      <c r="C1633" s="73">
        <v>41726</v>
      </c>
      <c r="D1633" s="73">
        <v>41726</v>
      </c>
      <c r="E1633" s="208">
        <v>10041298</v>
      </c>
      <c r="F1633" s="61" t="s">
        <v>1053</v>
      </c>
      <c r="G1633" s="61" t="s">
        <v>444</v>
      </c>
      <c r="H1633" s="60">
        <v>143980766</v>
      </c>
      <c r="I1633" s="60">
        <v>98</v>
      </c>
      <c r="J1633" s="60" t="s">
        <v>1017</v>
      </c>
      <c r="K1633" s="60" t="s">
        <v>1338</v>
      </c>
      <c r="L1633" s="62">
        <v>41431</v>
      </c>
      <c r="M1633" s="62">
        <v>42339</v>
      </c>
      <c r="N1633" s="60">
        <v>30</v>
      </c>
      <c r="O1633" s="60">
        <v>9</v>
      </c>
      <c r="P1633" s="60">
        <v>30</v>
      </c>
      <c r="Q1633" s="60">
        <v>9</v>
      </c>
      <c r="R1633" s="60">
        <v>9</v>
      </c>
      <c r="S1633" s="249">
        <v>76063</v>
      </c>
      <c r="T1633" s="60">
        <v>0.05</v>
      </c>
      <c r="U1633" s="60">
        <v>9.4E-2</v>
      </c>
      <c r="V1633" s="249">
        <v>2702.4700415715083</v>
      </c>
      <c r="W1633" s="249">
        <v>72002.40682533478</v>
      </c>
      <c r="X1633" s="249">
        <v>4060.5931746652204</v>
      </c>
      <c r="Y1633" s="249">
        <v>4461.9736241634237</v>
      </c>
      <c r="Z1633" s="249">
        <v>2491.0306209284572</v>
      </c>
      <c r="AA1633" s="249">
        <v>1970.9430032349665</v>
      </c>
      <c r="AB1633" s="249">
        <v>1218.177952399566</v>
      </c>
      <c r="AD1633" s="249">
        <v>9071.6944218107528</v>
      </c>
      <c r="AE1633" s="249">
        <v>5011.1012471452559</v>
      </c>
      <c r="AF1633" s="249">
        <v>2.7648638933897018E-10</v>
      </c>
      <c r="AH1633" s="74">
        <v>30</v>
      </c>
    </row>
    <row r="1634" spans="2:37">
      <c r="B1634" s="73">
        <v>41726</v>
      </c>
      <c r="C1634" s="73">
        <v>41726</v>
      </c>
      <c r="D1634" s="73">
        <v>41727</v>
      </c>
      <c r="E1634" s="208">
        <v>10041760</v>
      </c>
      <c r="F1634" s="61" t="s">
        <v>1053</v>
      </c>
      <c r="G1634" s="61" t="s">
        <v>1784</v>
      </c>
      <c r="H1634" s="60">
        <v>143998444</v>
      </c>
      <c r="I1634" s="60">
        <v>98</v>
      </c>
      <c r="J1634" s="60" t="s">
        <v>309</v>
      </c>
      <c r="K1634" s="60" t="s">
        <v>1338</v>
      </c>
      <c r="L1634" s="62">
        <v>41152</v>
      </c>
      <c r="M1634" s="62">
        <v>42979</v>
      </c>
      <c r="N1634" s="60">
        <v>60</v>
      </c>
      <c r="O1634" s="60">
        <v>18</v>
      </c>
      <c r="P1634" s="60">
        <v>60</v>
      </c>
      <c r="Q1634" s="60">
        <v>18</v>
      </c>
      <c r="R1634" s="60">
        <v>18</v>
      </c>
      <c r="S1634" s="249">
        <v>249139</v>
      </c>
      <c r="T1634" s="60">
        <v>0.05</v>
      </c>
      <c r="U1634" s="60">
        <v>9.4E-2</v>
      </c>
      <c r="V1634" s="249">
        <v>4701.5602788352408</v>
      </c>
      <c r="W1634" s="249">
        <v>224385.74433675365</v>
      </c>
      <c r="X1634" s="249">
        <v>24753.255663246353</v>
      </c>
      <c r="Y1634" s="249">
        <v>27958.331264260378</v>
      </c>
      <c r="Z1634" s="249">
        <v>16297.236001591693</v>
      </c>
      <c r="AA1634" s="249">
        <v>11661.095262668685</v>
      </c>
      <c r="AB1634" s="249">
        <v>7425.9766989739064</v>
      </c>
      <c r="AD1634" s="249">
        <v>57707.872393361846</v>
      </c>
      <c r="AE1634" s="249">
        <v>32954.616730114445</v>
      </c>
      <c r="AF1634" s="249">
        <v>1.0477378964424133E-9</v>
      </c>
      <c r="AH1634" s="74">
        <v>60</v>
      </c>
    </row>
    <row r="1635" spans="2:37">
      <c r="B1635" s="73">
        <v>41726</v>
      </c>
      <c r="C1635" s="73">
        <v>41726</v>
      </c>
      <c r="D1635" s="73">
        <v>41728</v>
      </c>
      <c r="E1635" s="208">
        <v>10042096</v>
      </c>
      <c r="F1635" s="61" t="s">
        <v>1053</v>
      </c>
      <c r="G1635" s="61" t="s">
        <v>444</v>
      </c>
      <c r="H1635" s="60">
        <v>143996581</v>
      </c>
      <c r="I1635" s="60">
        <v>98</v>
      </c>
      <c r="J1635" s="60" t="s">
        <v>257</v>
      </c>
      <c r="K1635" s="60" t="s">
        <v>1338</v>
      </c>
      <c r="L1635" s="62">
        <v>41019</v>
      </c>
      <c r="M1635" s="62">
        <v>42856</v>
      </c>
      <c r="N1635" s="60">
        <v>60</v>
      </c>
      <c r="O1635" s="60">
        <v>22</v>
      </c>
      <c r="P1635" s="60">
        <v>60</v>
      </c>
      <c r="Q1635" s="60">
        <v>22</v>
      </c>
      <c r="R1635" s="60">
        <v>22</v>
      </c>
      <c r="S1635" s="249">
        <v>232206</v>
      </c>
      <c r="T1635" s="60">
        <v>0.05</v>
      </c>
      <c r="U1635" s="60">
        <v>9.4E-2</v>
      </c>
      <c r="V1635" s="249">
        <v>4382.0136795412027</v>
      </c>
      <c r="W1635" s="249">
        <v>209135.12597168732</v>
      </c>
      <c r="X1635" s="249">
        <v>23070.874028312683</v>
      </c>
      <c r="Y1635" s="249">
        <v>30806.865213469588</v>
      </c>
      <c r="Z1635" s="249">
        <v>17905.98028823889</v>
      </c>
      <c r="AA1635" s="249">
        <v>12900.884925230697</v>
      </c>
      <c r="AB1635" s="249">
        <v>8459.3204770479824</v>
      </c>
      <c r="AD1635" s="249">
        <v>53785.694800785801</v>
      </c>
      <c r="AE1635" s="249">
        <v>30714.820772472187</v>
      </c>
      <c r="AF1635" s="249">
        <v>9.3132257461547852E-10</v>
      </c>
      <c r="AH1635" s="74">
        <v>60</v>
      </c>
    </row>
    <row r="1636" spans="2:37">
      <c r="B1636" s="73">
        <v>41726</v>
      </c>
      <c r="C1636" s="73">
        <v>41726</v>
      </c>
      <c r="D1636" s="73">
        <v>41729</v>
      </c>
      <c r="E1636" s="208">
        <v>10041760</v>
      </c>
      <c r="F1636" s="61" t="s">
        <v>1053</v>
      </c>
      <c r="G1636" s="61" t="s">
        <v>1784</v>
      </c>
      <c r="H1636" s="60">
        <v>143995771</v>
      </c>
      <c r="I1636" s="60">
        <v>98</v>
      </c>
      <c r="J1636" s="60" t="s">
        <v>309</v>
      </c>
      <c r="K1636" s="60" t="s">
        <v>1337</v>
      </c>
      <c r="L1636" s="62">
        <v>40756</v>
      </c>
      <c r="M1636" s="62">
        <v>42583</v>
      </c>
      <c r="N1636" s="60">
        <v>60</v>
      </c>
      <c r="O1636" s="60">
        <v>31</v>
      </c>
      <c r="P1636" s="60">
        <v>60</v>
      </c>
      <c r="Q1636" s="60">
        <v>31</v>
      </c>
      <c r="R1636" s="60">
        <v>31</v>
      </c>
      <c r="S1636" s="249">
        <v>531250</v>
      </c>
      <c r="T1636" s="60">
        <v>0.05</v>
      </c>
      <c r="U1636" s="60">
        <v>9.9000000000000005E-2</v>
      </c>
      <c r="V1636" s="249">
        <v>10025.342873380809</v>
      </c>
      <c r="W1636" s="249">
        <v>472940.95780584362</v>
      </c>
      <c r="X1636" s="249">
        <v>58309.042194156384</v>
      </c>
      <c r="Y1636" s="249">
        <v>95476.423068725155</v>
      </c>
      <c r="Z1636" s="249">
        <v>52856.620022424439</v>
      </c>
      <c r="AA1636" s="249">
        <v>42619.803046300716</v>
      </c>
      <c r="AB1636" s="249">
        <v>30126.3384669808</v>
      </c>
      <c r="AD1636" s="249">
        <v>128579.61459701176</v>
      </c>
      <c r="AE1636" s="249">
        <v>70270.572402848513</v>
      </c>
      <c r="AF1636" s="249">
        <v>6.8685039877891541E-9</v>
      </c>
      <c r="AH1636" s="74">
        <v>60</v>
      </c>
    </row>
    <row r="1637" spans="2:37">
      <c r="B1637" s="73">
        <v>41726</v>
      </c>
      <c r="C1637" s="73">
        <v>41726</v>
      </c>
      <c r="D1637" s="73">
        <v>41730</v>
      </c>
      <c r="E1637" s="208">
        <v>10041591</v>
      </c>
      <c r="F1637" s="61" t="s">
        <v>1053</v>
      </c>
      <c r="G1637" s="61" t="s">
        <v>444</v>
      </c>
      <c r="H1637" s="60">
        <v>143992659</v>
      </c>
      <c r="I1637" s="60">
        <v>98</v>
      </c>
      <c r="J1637" s="60" t="s">
        <v>1211</v>
      </c>
      <c r="K1637" s="60" t="s">
        <v>1332</v>
      </c>
      <c r="L1637" s="62">
        <v>40585</v>
      </c>
      <c r="M1637" s="62">
        <v>42401</v>
      </c>
      <c r="N1637" s="60">
        <v>60</v>
      </c>
      <c r="O1637" s="60">
        <v>37</v>
      </c>
      <c r="P1637" s="60">
        <v>60</v>
      </c>
      <c r="Q1637" s="60">
        <v>37</v>
      </c>
      <c r="R1637" s="60">
        <v>37</v>
      </c>
      <c r="S1637" s="249">
        <v>240233</v>
      </c>
      <c r="T1637" s="60">
        <v>0.05</v>
      </c>
      <c r="U1637" s="60">
        <v>9.4E-2</v>
      </c>
      <c r="V1637" s="249">
        <v>4533.4930720016782</v>
      </c>
      <c r="W1637" s="249">
        <v>216364.60176548566</v>
      </c>
      <c r="X1637" s="249">
        <v>23868.398234514345</v>
      </c>
      <c r="Y1637" s="249">
        <v>46452.136942589583</v>
      </c>
      <c r="Z1637" s="249">
        <v>26739.297630190558</v>
      </c>
      <c r="AA1637" s="249">
        <v>19712.839312399024</v>
      </c>
      <c r="AB1637" s="249">
        <v>14718.845577950513</v>
      </c>
      <c r="AD1637" s="249">
        <v>55644.982554616028</v>
      </c>
      <c r="AE1637" s="249">
        <v>31776.584320100723</v>
      </c>
      <c r="AF1637" s="249">
        <v>9.6042640507221222E-10</v>
      </c>
      <c r="AH1637" s="74">
        <v>60</v>
      </c>
    </row>
    <row r="1638" spans="2:37">
      <c r="B1638" s="73">
        <v>41726</v>
      </c>
      <c r="C1638" s="73">
        <v>41726</v>
      </c>
      <c r="D1638" s="73">
        <v>41731</v>
      </c>
      <c r="E1638" s="208">
        <v>10041913</v>
      </c>
      <c r="F1638" s="61" t="s">
        <v>1053</v>
      </c>
      <c r="G1638" s="61" t="s">
        <v>444</v>
      </c>
      <c r="H1638" s="60">
        <v>143033333</v>
      </c>
      <c r="I1638" s="60">
        <v>98</v>
      </c>
      <c r="J1638" s="60" t="s">
        <v>1371</v>
      </c>
      <c r="K1638" s="60" t="s">
        <v>1333</v>
      </c>
      <c r="L1638" s="62">
        <v>39706</v>
      </c>
      <c r="M1638" s="62">
        <v>42262</v>
      </c>
      <c r="N1638" s="60">
        <v>84</v>
      </c>
      <c r="O1638" s="60">
        <v>65</v>
      </c>
      <c r="P1638" s="60">
        <v>60</v>
      </c>
      <c r="Q1638" s="60">
        <v>60</v>
      </c>
      <c r="R1638" s="60">
        <v>65</v>
      </c>
      <c r="S1638" s="249">
        <v>139501</v>
      </c>
      <c r="T1638" s="60">
        <v>0.05</v>
      </c>
      <c r="U1638" s="60">
        <v>0.104</v>
      </c>
      <c r="V1638" s="249">
        <v>2632.5559645731696</v>
      </c>
      <c r="W1638" s="249">
        <v>122761.95607902281</v>
      </c>
      <c r="X1638" s="249">
        <v>16739.043920977187</v>
      </c>
      <c r="Y1638" s="249">
        <v>35191.401795366211</v>
      </c>
      <c r="Z1638" s="249">
        <v>18452.357874390174</v>
      </c>
      <c r="AA1638" s="249">
        <v>16739.043920976037</v>
      </c>
      <c r="AB1638" s="249">
        <v>18133.964247725286</v>
      </c>
      <c r="AD1638" s="249">
        <v>35191.401795366211</v>
      </c>
      <c r="AE1638" s="249">
        <v>18452.357874390174</v>
      </c>
      <c r="AF1638" s="249">
        <v>-1.1496013030409813E-9</v>
      </c>
      <c r="AH1638" s="74">
        <v>60</v>
      </c>
    </row>
    <row r="1639" spans="2:37">
      <c r="B1639" s="73">
        <v>41726</v>
      </c>
      <c r="C1639" s="73">
        <v>41726</v>
      </c>
      <c r="D1639" s="73">
        <v>41732</v>
      </c>
      <c r="E1639" s="208">
        <v>10041628</v>
      </c>
      <c r="F1639" s="61" t="s">
        <v>1053</v>
      </c>
      <c r="G1639" s="61" t="s">
        <v>444</v>
      </c>
      <c r="H1639" s="60">
        <v>143121577</v>
      </c>
      <c r="I1639" s="60">
        <v>99</v>
      </c>
      <c r="J1639" s="60" t="s">
        <v>990</v>
      </c>
      <c r="K1639" s="60" t="s">
        <v>1335</v>
      </c>
      <c r="L1639" s="62">
        <v>40658</v>
      </c>
      <c r="M1639" s="62">
        <v>45778</v>
      </c>
      <c r="N1639" s="60">
        <v>168</v>
      </c>
      <c r="O1639" s="60">
        <v>34</v>
      </c>
      <c r="P1639" s="60">
        <v>168</v>
      </c>
      <c r="Q1639" s="60">
        <v>34</v>
      </c>
      <c r="R1639" s="60">
        <v>34</v>
      </c>
      <c r="S1639" s="249">
        <v>5023957</v>
      </c>
      <c r="T1639" s="60">
        <v>0.03</v>
      </c>
      <c r="U1639" s="60">
        <v>8.1500000000000003E-2</v>
      </c>
      <c r="V1639" s="249">
        <v>36659.582725547953</v>
      </c>
      <c r="W1639" s="249">
        <v>3666493.8394107297</v>
      </c>
      <c r="X1639" s="249">
        <v>1357463.1605892703</v>
      </c>
      <c r="Y1639" s="249">
        <v>798431.67919013486</v>
      </c>
      <c r="Z1639" s="249">
        <v>392317.47266050021</v>
      </c>
      <c r="AA1639" s="249">
        <v>406114.20652963466</v>
      </c>
      <c r="AB1639" s="249">
        <v>274724.68726211425</v>
      </c>
      <c r="AD1639" s="249">
        <v>2492316.0584813836</v>
      </c>
      <c r="AE1639" s="249">
        <v>1134852.897892056</v>
      </c>
      <c r="AF1639" s="249">
        <v>5.7276338338851929E-8</v>
      </c>
      <c r="AH1639" s="74">
        <v>168</v>
      </c>
    </row>
    <row r="1640" spans="2:37">
      <c r="B1640" s="73">
        <v>41726</v>
      </c>
      <c r="C1640" s="73">
        <v>41726</v>
      </c>
      <c r="D1640" s="73">
        <v>41733</v>
      </c>
      <c r="E1640" s="208">
        <v>10041937</v>
      </c>
      <c r="F1640" s="61" t="s">
        <v>1053</v>
      </c>
      <c r="G1640" s="61" t="s">
        <v>444</v>
      </c>
      <c r="H1640" s="60">
        <v>143093387</v>
      </c>
      <c r="I1640" s="60">
        <v>99</v>
      </c>
      <c r="J1640" s="60" t="s">
        <v>655</v>
      </c>
      <c r="K1640" s="60" t="s">
        <v>1331</v>
      </c>
      <c r="L1640" s="62">
        <v>40452</v>
      </c>
      <c r="M1640" s="62">
        <v>51410</v>
      </c>
      <c r="N1640" s="60">
        <v>360</v>
      </c>
      <c r="O1640" s="60">
        <v>41</v>
      </c>
      <c r="P1640" s="60">
        <v>228</v>
      </c>
      <c r="Q1640" s="60">
        <v>41</v>
      </c>
      <c r="R1640" s="60">
        <v>41</v>
      </c>
      <c r="S1640" s="249">
        <v>1900124</v>
      </c>
      <c r="T1640" s="60">
        <v>0.03</v>
      </c>
      <c r="U1640" s="60">
        <v>8.6499999999999994E-2</v>
      </c>
      <c r="V1640" s="249">
        <v>10943.595395817751</v>
      </c>
      <c r="W1640" s="249">
        <v>1222982.5272173455</v>
      </c>
      <c r="X1640" s="249">
        <v>677141.47278265445</v>
      </c>
      <c r="Y1640" s="249">
        <v>347600.59718226211</v>
      </c>
      <c r="Z1640" s="249">
        <v>181643.86334053811</v>
      </c>
      <c r="AA1640" s="249">
        <v>165956.733841724</v>
      </c>
      <c r="AB1640" s="249">
        <v>121766.66835126681</v>
      </c>
      <c r="AD1640" s="249">
        <v>1272157.2230290906</v>
      </c>
      <c r="AE1640" s="249">
        <v>595015.75024644681</v>
      </c>
      <c r="AF1640" s="249">
        <v>-1.0710209608078003E-8</v>
      </c>
      <c r="AH1640" s="74">
        <v>228</v>
      </c>
    </row>
    <row r="1641" spans="2:37">
      <c r="B1641" s="73">
        <v>41726</v>
      </c>
      <c r="C1641" s="73">
        <v>41726</v>
      </c>
      <c r="D1641" s="73">
        <v>41734</v>
      </c>
      <c r="E1641" s="208">
        <v>10042157</v>
      </c>
      <c r="F1641" s="61" t="s">
        <v>1053</v>
      </c>
      <c r="G1641" s="61" t="s">
        <v>1784</v>
      </c>
      <c r="H1641" s="60">
        <v>143039285</v>
      </c>
      <c r="I1641" s="60">
        <v>99</v>
      </c>
      <c r="J1641" s="60" t="s">
        <v>1101</v>
      </c>
      <c r="K1641" s="60" t="s">
        <v>1331</v>
      </c>
      <c r="L1641" s="62">
        <v>40067</v>
      </c>
      <c r="M1641" s="62">
        <v>50997</v>
      </c>
      <c r="N1641" s="60">
        <v>359</v>
      </c>
      <c r="O1641" s="60">
        <v>54</v>
      </c>
      <c r="P1641" s="60">
        <v>228</v>
      </c>
      <c r="Q1641" s="60">
        <v>54</v>
      </c>
      <c r="R1641" s="60">
        <v>54</v>
      </c>
      <c r="S1641" s="249">
        <v>499374</v>
      </c>
      <c r="T1641" s="60">
        <v>0.03</v>
      </c>
      <c r="U1641" s="60">
        <v>8.6499999999999994E-2</v>
      </c>
      <c r="V1641" s="249">
        <v>2876.1001951404714</v>
      </c>
      <c r="W1641" s="249">
        <v>321413.59013760928</v>
      </c>
      <c r="X1641" s="249">
        <v>177960.40986239072</v>
      </c>
      <c r="Y1641" s="249">
        <v>118549.49262364283</v>
      </c>
      <c r="Z1641" s="249">
        <v>61331.940735903525</v>
      </c>
      <c r="AA1641" s="249">
        <v>57217.551887739304</v>
      </c>
      <c r="AB1641" s="249">
        <v>42148.518125303068</v>
      </c>
      <c r="AD1641" s="249">
        <v>334337.2543544154</v>
      </c>
      <c r="AE1641" s="249">
        <v>156376.84449202748</v>
      </c>
      <c r="AF1641" s="249">
        <v>-2.7939677238464355E-9</v>
      </c>
      <c r="AH1641" s="74">
        <v>228</v>
      </c>
    </row>
    <row r="1642" spans="2:37" ht="13.8" thickBot="1">
      <c r="B1642" s="209">
        <v>41726</v>
      </c>
      <c r="C1642" s="209">
        <v>41726</v>
      </c>
      <c r="D1642" s="209">
        <v>41735</v>
      </c>
      <c r="E1642" s="210">
        <v>10042157</v>
      </c>
      <c r="F1642" s="85" t="s">
        <v>1053</v>
      </c>
      <c r="G1642" s="85" t="s">
        <v>1784</v>
      </c>
      <c r="H1642" s="94">
        <v>143001970</v>
      </c>
      <c r="I1642" s="94">
        <v>99</v>
      </c>
      <c r="J1642" s="94" t="s">
        <v>1012</v>
      </c>
      <c r="K1642" s="94" t="s">
        <v>1331</v>
      </c>
      <c r="L1642" s="246">
        <v>39770</v>
      </c>
      <c r="M1642" s="246">
        <v>50732</v>
      </c>
      <c r="N1642" s="94">
        <v>360</v>
      </c>
      <c r="O1642" s="94">
        <v>63</v>
      </c>
      <c r="P1642" s="94">
        <v>228</v>
      </c>
      <c r="Q1642" s="94">
        <v>63</v>
      </c>
      <c r="R1642" s="94">
        <v>63</v>
      </c>
      <c r="S1642" s="250">
        <v>2280102</v>
      </c>
      <c r="T1642" s="94">
        <v>0.03</v>
      </c>
      <c r="U1642" s="94">
        <v>8.6499999999999994E-2</v>
      </c>
      <c r="V1642" s="250">
        <v>13132.044934538399</v>
      </c>
      <c r="W1642" s="250">
        <v>1467548.9106360024</v>
      </c>
      <c r="X1642" s="250">
        <v>812553.08936399757</v>
      </c>
      <c r="Y1642" s="250">
        <v>624612.80350387911</v>
      </c>
      <c r="Z1642" s="250">
        <v>320914.56635020667</v>
      </c>
      <c r="AA1642" s="250">
        <v>303698.23715367244</v>
      </c>
      <c r="AB1642" s="250">
        <v>224521.24837689407</v>
      </c>
      <c r="AC1642" s="250"/>
      <c r="AD1642" s="250">
        <v>1526557.3344387393</v>
      </c>
      <c r="AE1642" s="250">
        <v>714004.24507475505</v>
      </c>
      <c r="AF1642" s="250">
        <v>-1.3271346688270569E-8</v>
      </c>
      <c r="AG1642" s="85"/>
      <c r="AH1642" s="95">
        <v>228</v>
      </c>
      <c r="AI1642" s="94"/>
      <c r="AJ1642" s="94"/>
      <c r="AK1642" s="85"/>
    </row>
    <row r="1643" spans="2:37">
      <c r="B1643" s="271">
        <v>41759</v>
      </c>
      <c r="C1643" s="271">
        <v>41759</v>
      </c>
      <c r="D1643" s="271">
        <v>41759</v>
      </c>
      <c r="E1643" s="272">
        <v>10041200</v>
      </c>
      <c r="F1643" s="273" t="s">
        <v>1053</v>
      </c>
      <c r="G1643" s="273" t="s">
        <v>1784</v>
      </c>
      <c r="H1643" s="274">
        <v>143996042</v>
      </c>
      <c r="I1643" s="60">
        <v>98</v>
      </c>
      <c r="J1643" s="60" t="s">
        <v>1688</v>
      </c>
      <c r="K1643" s="60" t="s">
        <v>1337</v>
      </c>
      <c r="L1643" s="62">
        <v>40870</v>
      </c>
      <c r="M1643" s="62">
        <v>42705</v>
      </c>
      <c r="N1643" s="60">
        <v>60</v>
      </c>
      <c r="O1643" s="60">
        <v>28</v>
      </c>
      <c r="P1643" s="60">
        <v>60</v>
      </c>
      <c r="Q1643" s="60">
        <v>28</v>
      </c>
      <c r="R1643" s="60">
        <v>28</v>
      </c>
      <c r="S1643" s="249">
        <v>234113</v>
      </c>
      <c r="T1643" s="60">
        <v>0.05</v>
      </c>
      <c r="U1643" s="60">
        <v>9.9000000000000005E-2</v>
      </c>
      <c r="V1643" s="249">
        <v>4418.0011221003324</v>
      </c>
      <c r="W1643" s="249">
        <v>208417.17920903431</v>
      </c>
      <c r="X1643" s="249">
        <v>25695.820790965692</v>
      </c>
      <c r="Y1643" s="249">
        <v>39094.911803203751</v>
      </c>
      <c r="Z1643" s="249">
        <v>21690.201792264692</v>
      </c>
      <c r="AA1643" s="249">
        <v>17404.710010939059</v>
      </c>
      <c r="AB1643" s="249">
        <v>11991.383035783991</v>
      </c>
      <c r="AD1643" s="249">
        <v>56662.888116988644</v>
      </c>
      <c r="AE1643" s="249">
        <v>30967.067326019926</v>
      </c>
      <c r="AF1643" s="249">
        <v>3.0267983675003052E-9</v>
      </c>
      <c r="AH1643" s="74">
        <v>60</v>
      </c>
    </row>
    <row r="1644" spans="2:37">
      <c r="B1644" s="271">
        <v>41759</v>
      </c>
      <c r="C1644" s="271">
        <v>41759</v>
      </c>
      <c r="D1644" s="271">
        <v>41759</v>
      </c>
      <c r="E1644" s="272">
        <v>10042054</v>
      </c>
      <c r="F1644" s="273" t="s">
        <v>1053</v>
      </c>
      <c r="G1644" s="273" t="s">
        <v>444</v>
      </c>
      <c r="H1644" s="274">
        <v>143991288</v>
      </c>
      <c r="I1644" s="60">
        <v>98</v>
      </c>
      <c r="J1644" s="60" t="s">
        <v>192</v>
      </c>
      <c r="K1644" s="60" t="s">
        <v>1332</v>
      </c>
      <c r="L1644" s="62">
        <v>40459</v>
      </c>
      <c r="M1644" s="62">
        <v>42278</v>
      </c>
      <c r="N1644" s="60">
        <v>60</v>
      </c>
      <c r="O1644" s="60">
        <v>42</v>
      </c>
      <c r="P1644" s="60">
        <v>60</v>
      </c>
      <c r="Q1644" s="60">
        <v>42</v>
      </c>
      <c r="R1644" s="60">
        <v>42</v>
      </c>
      <c r="S1644" s="249">
        <v>203507</v>
      </c>
      <c r="T1644" s="60">
        <v>0.05</v>
      </c>
      <c r="U1644" s="60">
        <v>9.4E-2</v>
      </c>
      <c r="V1644" s="249">
        <v>3840.4281451917336</v>
      </c>
      <c r="W1644" s="249">
        <v>183287.52091298322</v>
      </c>
      <c r="X1644" s="249">
        <v>20219.479087016778</v>
      </c>
      <c r="Y1644" s="249">
        <v>42251.8803018607</v>
      </c>
      <c r="Z1644" s="249">
        <v>24256.759448956</v>
      </c>
      <c r="AA1644" s="249">
        <v>17995.1208529047</v>
      </c>
      <c r="AB1644" s="249">
        <v>14153.635360911743</v>
      </c>
      <c r="AD1644" s="249">
        <v>47138.167798521667</v>
      </c>
      <c r="AE1644" s="249">
        <v>26918.688711504015</v>
      </c>
      <c r="AF1644" s="249">
        <v>8.7311491370201111E-10</v>
      </c>
      <c r="AH1644" s="74">
        <v>60</v>
      </c>
    </row>
    <row r="1645" spans="2:37">
      <c r="B1645" s="271">
        <v>41759</v>
      </c>
      <c r="C1645" s="271">
        <v>41759</v>
      </c>
      <c r="D1645" s="271">
        <v>41759</v>
      </c>
      <c r="E1645" s="272">
        <v>10041916</v>
      </c>
      <c r="F1645" s="273" t="s">
        <v>1053</v>
      </c>
      <c r="G1645" s="273" t="s">
        <v>444</v>
      </c>
      <c r="H1645" s="274">
        <v>143991512</v>
      </c>
      <c r="I1645" s="60">
        <v>98</v>
      </c>
      <c r="J1645" s="60" t="s">
        <v>202</v>
      </c>
      <c r="K1645" s="60" t="s">
        <v>1333</v>
      </c>
      <c r="L1645" s="62">
        <v>40333</v>
      </c>
      <c r="M1645" s="62">
        <v>41791</v>
      </c>
      <c r="N1645" s="60">
        <v>48</v>
      </c>
      <c r="O1645" s="60">
        <v>46</v>
      </c>
      <c r="P1645" s="60">
        <v>48</v>
      </c>
      <c r="Q1645" s="60">
        <v>46</v>
      </c>
      <c r="R1645" s="60">
        <v>46</v>
      </c>
      <c r="S1645" s="249">
        <v>90262</v>
      </c>
      <c r="T1645" s="60">
        <v>0.05</v>
      </c>
      <c r="U1645" s="60">
        <v>0.104</v>
      </c>
      <c r="V1645" s="249">
        <v>2078.6700962736959</v>
      </c>
      <c r="W1645" s="249">
        <v>81340.674303922628</v>
      </c>
      <c r="X1645" s="249">
        <v>8921.3256960773724</v>
      </c>
      <c r="Y1645" s="249">
        <v>18382.062723565541</v>
      </c>
      <c r="Z1645" s="249">
        <v>9488.3248489311809</v>
      </c>
      <c r="AA1645" s="249">
        <v>8893.7378746343602</v>
      </c>
      <c r="AB1645" s="249">
        <v>8549.6037920741492</v>
      </c>
      <c r="AD1645" s="249">
        <v>18435.490317213946</v>
      </c>
      <c r="AE1645" s="249">
        <v>9514.1646211374027</v>
      </c>
      <c r="AF1645" s="249">
        <v>-8.2945916801691055E-10</v>
      </c>
      <c r="AH1645" s="74">
        <v>48</v>
      </c>
    </row>
    <row r="1646" spans="2:37">
      <c r="B1646" s="271">
        <v>41759</v>
      </c>
      <c r="C1646" s="271">
        <v>41759</v>
      </c>
      <c r="D1646" s="271">
        <v>41759</v>
      </c>
      <c r="E1646" s="272">
        <v>10041298</v>
      </c>
      <c r="F1646" s="273" t="s">
        <v>1053</v>
      </c>
      <c r="G1646" s="273" t="s">
        <v>444</v>
      </c>
      <c r="H1646" s="274">
        <v>143002225</v>
      </c>
      <c r="I1646" s="60">
        <v>98</v>
      </c>
      <c r="J1646" s="60" t="s">
        <v>1017</v>
      </c>
      <c r="K1646" s="60" t="s">
        <v>1333</v>
      </c>
      <c r="L1646" s="62">
        <v>39843</v>
      </c>
      <c r="M1646" s="62">
        <v>42428</v>
      </c>
      <c r="N1646" s="60">
        <v>85</v>
      </c>
      <c r="O1646" s="60">
        <v>62</v>
      </c>
      <c r="P1646" s="60">
        <v>60</v>
      </c>
      <c r="Q1646" s="60">
        <v>60</v>
      </c>
      <c r="R1646" s="60">
        <v>62</v>
      </c>
      <c r="S1646" s="249">
        <v>706948</v>
      </c>
      <c r="T1646" s="60">
        <v>0.05</v>
      </c>
      <c r="U1646" s="60">
        <v>0.104</v>
      </c>
      <c r="V1646" s="249">
        <v>13340.980882166243</v>
      </c>
      <c r="W1646" s="249">
        <v>622119.6932362708</v>
      </c>
      <c r="X1646" s="249">
        <v>84828.306763729197</v>
      </c>
      <c r="Y1646" s="249">
        <v>178339.15969369782</v>
      </c>
      <c r="Z1646" s="249">
        <v>93510.852929974557</v>
      </c>
      <c r="AA1646" s="249">
        <v>84828.30676372326</v>
      </c>
      <c r="AB1646" s="249">
        <v>87655.916989186837</v>
      </c>
      <c r="AD1646" s="249">
        <v>178339.15969369782</v>
      </c>
      <c r="AE1646" s="249">
        <v>93510.852929974557</v>
      </c>
      <c r="AF1646" s="249">
        <v>-5.9371814131736755E-9</v>
      </c>
      <c r="AH1646" s="74">
        <v>60</v>
      </c>
    </row>
    <row r="1647" spans="2:37" ht="13.8" thickBot="1">
      <c r="B1647" s="277">
        <v>41752</v>
      </c>
      <c r="C1647" s="277">
        <v>41759</v>
      </c>
      <c r="D1647" s="277">
        <v>41759</v>
      </c>
      <c r="E1647" s="278">
        <v>10042137</v>
      </c>
      <c r="F1647" s="279" t="s">
        <v>1054</v>
      </c>
      <c r="G1647" s="279" t="s">
        <v>444</v>
      </c>
      <c r="H1647" s="280">
        <v>143029077</v>
      </c>
      <c r="I1647" s="94">
        <v>98</v>
      </c>
      <c r="J1647" s="94" t="s">
        <v>298</v>
      </c>
      <c r="K1647" s="94" t="s">
        <v>1333</v>
      </c>
      <c r="L1647" s="246">
        <v>39563</v>
      </c>
      <c r="M1647" s="246">
        <v>41752</v>
      </c>
      <c r="N1647" s="94">
        <v>72</v>
      </c>
      <c r="O1647" s="94">
        <v>71</v>
      </c>
      <c r="P1647" s="94">
        <v>60</v>
      </c>
      <c r="Q1647" s="94">
        <v>60</v>
      </c>
      <c r="R1647" s="94">
        <v>71</v>
      </c>
      <c r="S1647" s="250">
        <v>350017</v>
      </c>
      <c r="T1647" s="94">
        <v>0.05</v>
      </c>
      <c r="U1647" s="94">
        <v>0.104</v>
      </c>
      <c r="V1647" s="250">
        <v>6605.2525863757755</v>
      </c>
      <c r="W1647" s="250">
        <v>308017.65995162277</v>
      </c>
      <c r="X1647" s="250">
        <v>41999.340048377228</v>
      </c>
      <c r="Y1647" s="250">
        <v>88297.495230920846</v>
      </c>
      <c r="Z1647" s="250">
        <v>46298.155182546529</v>
      </c>
      <c r="AA1647" s="250">
        <v>41999.340048374317</v>
      </c>
      <c r="AB1647" s="250">
        <v>49699.219057246381</v>
      </c>
      <c r="AC1647" s="250"/>
      <c r="AD1647" s="250">
        <v>88297.495230920846</v>
      </c>
      <c r="AE1647" s="250">
        <v>46298.155182546529</v>
      </c>
      <c r="AF1647" s="250">
        <v>-2.9103830456733704E-9</v>
      </c>
      <c r="AG1647" s="85"/>
      <c r="AH1647" s="95">
        <v>60</v>
      </c>
      <c r="AI1647" s="94"/>
      <c r="AJ1647" s="94"/>
      <c r="AK1647" s="85"/>
    </row>
    <row r="1648" spans="2:37">
      <c r="B1648" s="281">
        <v>41790</v>
      </c>
      <c r="C1648" s="281">
        <v>41790</v>
      </c>
      <c r="D1648" s="281">
        <v>41790</v>
      </c>
      <c r="E1648" s="282">
        <v>44528618</v>
      </c>
      <c r="F1648" s="283" t="s">
        <v>1053</v>
      </c>
      <c r="G1648" s="283" t="s">
        <v>444</v>
      </c>
      <c r="H1648" s="284">
        <v>143981576</v>
      </c>
      <c r="I1648" s="60">
        <v>98</v>
      </c>
      <c r="J1648" s="60" t="s">
        <v>1244</v>
      </c>
      <c r="K1648" s="60" t="s">
        <v>1338</v>
      </c>
      <c r="L1648" s="62">
        <v>41422</v>
      </c>
      <c r="M1648" s="62">
        <v>41791</v>
      </c>
      <c r="N1648" s="60">
        <v>12</v>
      </c>
      <c r="O1648" s="60">
        <v>11</v>
      </c>
      <c r="P1648" s="60">
        <v>12</v>
      </c>
      <c r="Q1648" s="60">
        <v>11</v>
      </c>
      <c r="R1648" s="60">
        <v>11</v>
      </c>
      <c r="S1648" s="249">
        <v>650102</v>
      </c>
      <c r="T1648" s="60">
        <v>0.05</v>
      </c>
      <c r="U1648" s="60">
        <v>9.4E-2</v>
      </c>
      <c r="V1648" s="249">
        <v>55653.595125646061</v>
      </c>
      <c r="W1648" s="249">
        <v>635046.22352415719</v>
      </c>
      <c r="X1648" s="249">
        <v>15055.776475842809</v>
      </c>
      <c r="Y1648" s="249">
        <v>32364.353245561942</v>
      </c>
      <c r="Z1648" s="249">
        <v>17510.213727148366</v>
      </c>
      <c r="AA1648" s="249">
        <v>14854.139518413576</v>
      </c>
      <c r="AB1648" s="249">
        <v>13801.128436189241</v>
      </c>
      <c r="AC1648" s="249">
        <v>14854.139518413576</v>
      </c>
      <c r="AD1648" s="249">
        <v>32796.917983598192</v>
      </c>
      <c r="AE1648" s="249">
        <v>17741.141507752822</v>
      </c>
      <c r="AF1648" s="249">
        <v>2.5611370801925659E-9</v>
      </c>
      <c r="AH1648" s="74">
        <v>12</v>
      </c>
    </row>
    <row r="1649" spans="2:37">
      <c r="B1649" s="281">
        <v>41790</v>
      </c>
      <c r="C1649" s="281">
        <v>41790</v>
      </c>
      <c r="D1649" s="281">
        <v>41790</v>
      </c>
      <c r="E1649" s="282">
        <v>10042265</v>
      </c>
      <c r="F1649" s="283" t="s">
        <v>1053</v>
      </c>
      <c r="G1649" s="283" t="s">
        <v>444</v>
      </c>
      <c r="H1649" s="284">
        <v>143001555</v>
      </c>
      <c r="I1649" s="60">
        <v>98</v>
      </c>
      <c r="J1649" s="60" t="s">
        <v>1003</v>
      </c>
      <c r="K1649" s="60" t="s">
        <v>1333</v>
      </c>
      <c r="L1649" s="62">
        <v>39933</v>
      </c>
      <c r="M1649" s="62">
        <v>42488</v>
      </c>
      <c r="N1649" s="60">
        <v>84</v>
      </c>
      <c r="O1649" s="60">
        <v>60</v>
      </c>
      <c r="P1649" s="60">
        <v>60</v>
      </c>
      <c r="Q1649" s="60">
        <v>60</v>
      </c>
      <c r="R1649" s="60">
        <v>60</v>
      </c>
      <c r="S1649" s="249">
        <v>500000</v>
      </c>
      <c r="T1649" s="60">
        <v>0.05</v>
      </c>
      <c r="U1649" s="60">
        <v>0.104</v>
      </c>
      <c r="V1649" s="249">
        <v>9435.616822005466</v>
      </c>
      <c r="W1649" s="249">
        <v>440003.85688641219</v>
      </c>
      <c r="X1649" s="249">
        <v>59996.143113587808</v>
      </c>
      <c r="Y1649" s="249">
        <v>126133.15243391151</v>
      </c>
      <c r="Z1649" s="249">
        <v>66137.00932032807</v>
      </c>
      <c r="AA1649" s="249">
        <v>59996.143113583443</v>
      </c>
      <c r="AB1649" s="249">
        <v>59996.143113587808</v>
      </c>
      <c r="AC1649" s="249">
        <v>59996.143113583443</v>
      </c>
      <c r="AD1649" s="249">
        <v>126133.15243391151</v>
      </c>
      <c r="AE1649" s="249">
        <v>66137.00932032807</v>
      </c>
      <c r="AF1649" s="249">
        <v>-4.3655745685100555E-9</v>
      </c>
      <c r="AH1649" s="74">
        <v>60</v>
      </c>
    </row>
    <row r="1650" spans="2:37">
      <c r="B1650" s="281">
        <v>41790</v>
      </c>
      <c r="C1650" s="281">
        <v>41790</v>
      </c>
      <c r="D1650" s="281">
        <v>41790</v>
      </c>
      <c r="E1650" s="282">
        <v>10041362</v>
      </c>
      <c r="F1650" s="283" t="s">
        <v>1053</v>
      </c>
      <c r="G1650" s="283" t="s">
        <v>444</v>
      </c>
      <c r="H1650" s="284">
        <v>143036561</v>
      </c>
      <c r="I1650" s="60">
        <v>98</v>
      </c>
      <c r="J1650" s="60" t="s">
        <v>520</v>
      </c>
      <c r="K1650" s="60" t="s">
        <v>1333</v>
      </c>
      <c r="L1650" s="62">
        <v>39923</v>
      </c>
      <c r="M1650" s="62">
        <v>42483</v>
      </c>
      <c r="N1650" s="60">
        <v>84</v>
      </c>
      <c r="O1650" s="60">
        <v>60</v>
      </c>
      <c r="P1650" s="60">
        <v>60</v>
      </c>
      <c r="Q1650" s="60">
        <v>60</v>
      </c>
      <c r="R1650" s="60">
        <v>60</v>
      </c>
      <c r="S1650" s="249">
        <v>449351</v>
      </c>
      <c r="T1650" s="60">
        <v>0.05</v>
      </c>
      <c r="U1650" s="60">
        <v>0.104</v>
      </c>
      <c r="V1650" s="249">
        <v>8479.8077091699579</v>
      </c>
      <c r="W1650" s="249">
        <v>395432.34619153256</v>
      </c>
      <c r="X1650" s="249">
        <v>53918.653808467439</v>
      </c>
      <c r="Y1650" s="249">
        <v>113356.11635866115</v>
      </c>
      <c r="Z1650" s="249">
        <v>59437.462550197495</v>
      </c>
      <c r="AA1650" s="249">
        <v>53918.653808463656</v>
      </c>
      <c r="AB1650" s="249">
        <v>53918.653808467439</v>
      </c>
      <c r="AC1650" s="249">
        <v>53918.653808463656</v>
      </c>
      <c r="AD1650" s="249">
        <v>113356.11635866115</v>
      </c>
      <c r="AE1650" s="249">
        <v>59437.462550197495</v>
      </c>
      <c r="AF1650" s="249">
        <v>-3.7834979593753815E-9</v>
      </c>
      <c r="AH1650" s="74">
        <v>60</v>
      </c>
    </row>
    <row r="1651" spans="2:37" ht="13.8" thickBot="1">
      <c r="B1651" s="285">
        <v>41790</v>
      </c>
      <c r="C1651" s="285">
        <v>41790</v>
      </c>
      <c r="D1651" s="285">
        <v>41790</v>
      </c>
      <c r="E1651" s="286">
        <v>10042236</v>
      </c>
      <c r="F1651" s="287" t="s">
        <v>1053</v>
      </c>
      <c r="G1651" s="287" t="s">
        <v>444</v>
      </c>
      <c r="H1651" s="288">
        <v>143060152</v>
      </c>
      <c r="I1651" s="94">
        <v>99</v>
      </c>
      <c r="J1651" s="94" t="s">
        <v>571</v>
      </c>
      <c r="K1651" s="94" t="s">
        <v>1331</v>
      </c>
      <c r="L1651" s="246">
        <v>40247</v>
      </c>
      <c r="M1651" s="246">
        <v>49735</v>
      </c>
      <c r="N1651" s="94">
        <v>312</v>
      </c>
      <c r="O1651" s="94">
        <v>50</v>
      </c>
      <c r="P1651" s="94">
        <v>228</v>
      </c>
      <c r="Q1651" s="94">
        <v>50</v>
      </c>
      <c r="R1651" s="94">
        <v>50</v>
      </c>
      <c r="S1651" s="250">
        <v>4275066</v>
      </c>
      <c r="T1651" s="94">
        <v>0.03</v>
      </c>
      <c r="U1651" s="94">
        <v>8.6499999999999994E-2</v>
      </c>
      <c r="V1651" s="250">
        <v>24621.862886010073</v>
      </c>
      <c r="W1651" s="250">
        <v>2751573.5924081523</v>
      </c>
      <c r="X1651" s="250">
        <v>1523492.4075918477</v>
      </c>
      <c r="Y1651" s="250">
        <v>944119.76466664602</v>
      </c>
      <c r="Z1651" s="250">
        <v>489951.51317415782</v>
      </c>
      <c r="AA1651" s="250">
        <v>454168.2514924882</v>
      </c>
      <c r="AB1651" s="250">
        <v>334099.2121911947</v>
      </c>
      <c r="AC1651" s="250">
        <v>454168.2514924882</v>
      </c>
      <c r="AD1651" s="250">
        <v>2862211.1456021196</v>
      </c>
      <c r="AE1651" s="250">
        <v>1338718.7380102957</v>
      </c>
      <c r="AF1651" s="250">
        <v>-2.3748725652694702E-8</v>
      </c>
      <c r="AG1651" s="85"/>
      <c r="AH1651" s="95">
        <v>228</v>
      </c>
      <c r="AI1651" s="94"/>
      <c r="AJ1651" s="94"/>
      <c r="AK1651" s="85"/>
    </row>
    <row r="1652" spans="2:37">
      <c r="B1652" s="271">
        <v>41820</v>
      </c>
      <c r="C1652" s="271">
        <v>41820</v>
      </c>
      <c r="D1652" s="271">
        <v>41820</v>
      </c>
      <c r="E1652" s="272">
        <v>10041520</v>
      </c>
      <c r="F1652" s="273" t="s">
        <v>1053</v>
      </c>
      <c r="G1652" s="273" t="s">
        <v>444</v>
      </c>
      <c r="H1652" s="274">
        <v>141038974</v>
      </c>
      <c r="I1652" s="60">
        <v>98</v>
      </c>
      <c r="J1652" s="60" t="s">
        <v>1428</v>
      </c>
      <c r="K1652" s="60" t="s">
        <v>1333</v>
      </c>
      <c r="L1652" s="62">
        <v>39688</v>
      </c>
      <c r="M1652" s="62">
        <v>42273</v>
      </c>
      <c r="N1652" s="60">
        <v>85</v>
      </c>
      <c r="O1652" s="60">
        <v>69</v>
      </c>
      <c r="P1652" s="60">
        <v>60</v>
      </c>
      <c r="Q1652" s="60">
        <v>60</v>
      </c>
      <c r="R1652" s="60">
        <v>69</v>
      </c>
      <c r="S1652" s="249">
        <v>297929</v>
      </c>
      <c r="T1652" s="60">
        <v>0.05</v>
      </c>
      <c r="U1652" s="60">
        <v>0.104</v>
      </c>
      <c r="V1652" s="249">
        <v>5622.2877683265342</v>
      </c>
      <c r="W1652" s="249">
        <v>262179.81815662386</v>
      </c>
      <c r="X1652" s="249">
        <v>35749.181843376136</v>
      </c>
      <c r="Y1652" s="249">
        <v>75157.447942965664</v>
      </c>
      <c r="Z1652" s="249">
        <v>39408.266099592031</v>
      </c>
      <c r="AA1652" s="249">
        <v>35749.181843373633</v>
      </c>
      <c r="AB1652" s="249">
        <v>41111.559119882557</v>
      </c>
      <c r="AC1652" s="249">
        <v>35749.181843373633</v>
      </c>
      <c r="AD1652" s="249">
        <v>75157.447942965664</v>
      </c>
      <c r="AE1652" s="249">
        <v>39408.266099592031</v>
      </c>
    </row>
    <row r="1653" spans="2:37">
      <c r="B1653" s="271">
        <v>41820</v>
      </c>
      <c r="C1653" s="271">
        <v>41820</v>
      </c>
      <c r="D1653" s="271">
        <v>41820</v>
      </c>
      <c r="E1653" s="272">
        <v>10041519</v>
      </c>
      <c r="F1653" s="273" t="s">
        <v>1053</v>
      </c>
      <c r="G1653" s="273" t="s">
        <v>444</v>
      </c>
      <c r="H1653" s="274">
        <v>143002500</v>
      </c>
      <c r="I1653" s="60">
        <v>98</v>
      </c>
      <c r="J1653" s="60" t="s">
        <v>1372</v>
      </c>
      <c r="K1653" s="60" t="s">
        <v>1333</v>
      </c>
      <c r="L1653" s="62">
        <v>39288</v>
      </c>
      <c r="M1653" s="62">
        <v>41843</v>
      </c>
      <c r="N1653" s="60">
        <v>84</v>
      </c>
      <c r="O1653" s="60">
        <v>82</v>
      </c>
      <c r="P1653" s="60">
        <v>60</v>
      </c>
      <c r="Q1653" s="60">
        <v>60</v>
      </c>
      <c r="R1653" s="60">
        <v>82</v>
      </c>
      <c r="S1653" s="249">
        <v>400031</v>
      </c>
      <c r="T1653" s="60">
        <v>0.05</v>
      </c>
      <c r="U1653" s="60">
        <v>0.104</v>
      </c>
      <c r="V1653" s="249">
        <v>7549.0784658473385</v>
      </c>
      <c r="W1653" s="249">
        <v>352030.36574825679</v>
      </c>
      <c r="X1653" s="249">
        <v>48000.634251743206</v>
      </c>
      <c r="Y1653" s="249">
        <v>100914.34220258018</v>
      </c>
      <c r="Z1653" s="249">
        <v>52913.707950840297</v>
      </c>
      <c r="AA1653" s="249">
        <v>48000.634251739888</v>
      </c>
      <c r="AB1653" s="249">
        <v>65600.866810715714</v>
      </c>
      <c r="AC1653" s="249">
        <v>48000.634251739888</v>
      </c>
      <c r="AD1653" s="249">
        <v>100914.34220258018</v>
      </c>
      <c r="AE1653" s="249">
        <v>52913.707950840297</v>
      </c>
    </row>
    <row r="1654" spans="2:37">
      <c r="B1654" s="271">
        <v>41820</v>
      </c>
      <c r="C1654" s="271">
        <v>41820</v>
      </c>
      <c r="D1654" s="271">
        <v>41820</v>
      </c>
      <c r="E1654" s="272">
        <v>10041996</v>
      </c>
      <c r="F1654" s="273" t="s">
        <v>1053</v>
      </c>
      <c r="G1654" s="273" t="s">
        <v>444</v>
      </c>
      <c r="H1654" s="274">
        <v>143007391</v>
      </c>
      <c r="I1654" s="60">
        <v>98</v>
      </c>
      <c r="J1654" s="60" t="s">
        <v>866</v>
      </c>
      <c r="K1654" s="60" t="s">
        <v>1333</v>
      </c>
      <c r="L1654" s="62">
        <v>39476</v>
      </c>
      <c r="M1654" s="62">
        <v>42027</v>
      </c>
      <c r="N1654" s="60">
        <v>84</v>
      </c>
      <c r="O1654" s="60">
        <v>76</v>
      </c>
      <c r="P1654" s="60">
        <v>60</v>
      </c>
      <c r="Q1654" s="60">
        <v>60</v>
      </c>
      <c r="R1654" s="60">
        <v>76</v>
      </c>
      <c r="S1654" s="249">
        <v>275083</v>
      </c>
      <c r="T1654" s="60">
        <v>0.05</v>
      </c>
      <c r="U1654" s="60">
        <v>0.104</v>
      </c>
      <c r="V1654" s="249">
        <v>5191.1555644954606</v>
      </c>
      <c r="W1654" s="249">
        <v>242075.16192776995</v>
      </c>
      <c r="X1654" s="249">
        <v>33007.83807223005</v>
      </c>
      <c r="Y1654" s="249">
        <v>69394.17194195537</v>
      </c>
      <c r="Z1654" s="249">
        <v>36386.333869727619</v>
      </c>
      <c r="AA1654" s="249">
        <v>33007.838072227751</v>
      </c>
      <c r="AB1654" s="249">
        <v>41809.928224824725</v>
      </c>
      <c r="AC1654" s="249">
        <v>33007.838072227751</v>
      </c>
      <c r="AD1654" s="249">
        <v>69394.17194195537</v>
      </c>
      <c r="AE1654" s="249">
        <v>36386.333869727619</v>
      </c>
    </row>
    <row r="1655" spans="2:37">
      <c r="B1655" s="271">
        <v>41820</v>
      </c>
      <c r="C1655" s="271">
        <v>41820</v>
      </c>
      <c r="D1655" s="271">
        <v>41820</v>
      </c>
      <c r="E1655" s="272">
        <v>10041621</v>
      </c>
      <c r="F1655" s="273" t="s">
        <v>1053</v>
      </c>
      <c r="G1655" s="273" t="s">
        <v>444</v>
      </c>
      <c r="H1655" s="274">
        <v>143034127</v>
      </c>
      <c r="I1655" s="60">
        <v>98</v>
      </c>
      <c r="J1655" s="60" t="s">
        <v>685</v>
      </c>
      <c r="K1655" s="60" t="s">
        <v>1333</v>
      </c>
      <c r="L1655" s="62">
        <v>39804</v>
      </c>
      <c r="M1655" s="62">
        <v>42362</v>
      </c>
      <c r="N1655" s="60">
        <v>84</v>
      </c>
      <c r="O1655" s="60">
        <v>65</v>
      </c>
      <c r="P1655" s="60">
        <v>60</v>
      </c>
      <c r="Q1655" s="60">
        <v>60</v>
      </c>
      <c r="R1655" s="60">
        <v>65</v>
      </c>
      <c r="S1655" s="249">
        <v>630001</v>
      </c>
      <c r="T1655" s="60">
        <v>0.05</v>
      </c>
      <c r="U1655" s="60">
        <v>0.104</v>
      </c>
      <c r="V1655" s="249">
        <v>11888.896066960533</v>
      </c>
      <c r="W1655" s="249">
        <v>554405.73968459328</v>
      </c>
      <c r="X1655" s="249">
        <v>75595.260315406718</v>
      </c>
      <c r="Y1655" s="249">
        <v>158928.02433303336</v>
      </c>
      <c r="Z1655" s="249">
        <v>83332.764017631998</v>
      </c>
      <c r="AA1655" s="249">
        <v>75595.260315401363</v>
      </c>
      <c r="AB1655" s="249">
        <v>81894.865341690616</v>
      </c>
      <c r="AC1655" s="249">
        <v>75595.260315401363</v>
      </c>
      <c r="AD1655" s="249">
        <v>158928.02433303336</v>
      </c>
      <c r="AE1655" s="249">
        <v>83332.764017631998</v>
      </c>
    </row>
    <row r="1656" spans="2:37">
      <c r="B1656" s="271">
        <v>41820</v>
      </c>
      <c r="C1656" s="271">
        <v>41820</v>
      </c>
      <c r="D1656" s="271">
        <v>41820</v>
      </c>
      <c r="E1656" s="272">
        <v>10041277</v>
      </c>
      <c r="F1656" s="273" t="s">
        <v>1053</v>
      </c>
      <c r="G1656" s="273" t="s">
        <v>444</v>
      </c>
      <c r="H1656" s="274">
        <v>143039668</v>
      </c>
      <c r="I1656" s="60">
        <v>98</v>
      </c>
      <c r="J1656" s="60" t="s">
        <v>1109</v>
      </c>
      <c r="K1656" s="60" t="s">
        <v>1333</v>
      </c>
      <c r="L1656" s="62">
        <v>40109</v>
      </c>
      <c r="M1656" s="62">
        <v>41937</v>
      </c>
      <c r="N1656" s="60">
        <v>60</v>
      </c>
      <c r="O1656" s="60">
        <v>55</v>
      </c>
      <c r="P1656" s="60">
        <v>60</v>
      </c>
      <c r="Q1656" s="60">
        <v>55</v>
      </c>
      <c r="R1656" s="60">
        <v>55</v>
      </c>
      <c r="S1656" s="249">
        <v>300001</v>
      </c>
      <c r="T1656" s="60">
        <v>0.05</v>
      </c>
      <c r="U1656" s="60">
        <v>0.104</v>
      </c>
      <c r="V1656" s="249">
        <v>5661.3889644369247</v>
      </c>
      <c r="W1656" s="249">
        <v>264003.19413956115</v>
      </c>
      <c r="X1656" s="249">
        <v>35997.80586043885</v>
      </c>
      <c r="Y1656" s="249">
        <v>74958.792316060077</v>
      </c>
      <c r="Z1656" s="249">
        <v>39331.912682225578</v>
      </c>
      <c r="AA1656" s="249">
        <v>35626.879633834498</v>
      </c>
      <c r="AB1656" s="249">
        <v>32997.988705402277</v>
      </c>
      <c r="AC1656" s="249">
        <v>35626.879633834498</v>
      </c>
      <c r="AD1656" s="249">
        <v>75680.14372665179</v>
      </c>
      <c r="AE1656" s="249">
        <v>39682.337866215501</v>
      </c>
    </row>
    <row r="1657" spans="2:37">
      <c r="B1657" s="271">
        <v>41813</v>
      </c>
      <c r="C1657" s="271">
        <v>41820</v>
      </c>
      <c r="D1657" s="271">
        <v>41820</v>
      </c>
      <c r="E1657" s="272">
        <v>10042339</v>
      </c>
      <c r="F1657" s="273" t="s">
        <v>1054</v>
      </c>
      <c r="G1657" s="273" t="s">
        <v>444</v>
      </c>
      <c r="H1657" s="274">
        <v>143048837</v>
      </c>
      <c r="I1657" s="60">
        <v>99</v>
      </c>
      <c r="J1657" s="60" t="s">
        <v>507</v>
      </c>
      <c r="K1657" s="60" t="s">
        <v>1331</v>
      </c>
      <c r="L1657" s="62">
        <v>39275</v>
      </c>
      <c r="M1657" s="62">
        <v>41813</v>
      </c>
      <c r="N1657" s="60">
        <v>83</v>
      </c>
      <c r="O1657" s="60">
        <v>83</v>
      </c>
      <c r="P1657" s="60">
        <v>83</v>
      </c>
      <c r="Q1657" s="60">
        <v>83</v>
      </c>
      <c r="R1657" s="60">
        <v>83</v>
      </c>
      <c r="S1657" s="249">
        <v>1187147</v>
      </c>
      <c r="T1657" s="60">
        <v>0.03</v>
      </c>
      <c r="U1657" s="60">
        <v>8.6499999999999994E-2</v>
      </c>
      <c r="V1657" s="249">
        <v>15855.999614520959</v>
      </c>
      <c r="W1657" s="249">
        <v>987806.32290503208</v>
      </c>
      <c r="X1657" s="249">
        <v>199340.67709496792</v>
      </c>
      <c r="Y1657" s="249">
        <v>328241.64510019659</v>
      </c>
      <c r="Z1657" s="249">
        <v>128900.9680052395</v>
      </c>
      <c r="AA1657" s="249">
        <v>199340.67709495709</v>
      </c>
      <c r="AB1657" s="249">
        <v>199340.67709496792</v>
      </c>
      <c r="AC1657" s="249">
        <v>199340.67709495709</v>
      </c>
      <c r="AD1657" s="249">
        <v>328241.64510019659</v>
      </c>
      <c r="AE1657" s="249">
        <v>128900.9680052395</v>
      </c>
    </row>
    <row r="1658" spans="2:37">
      <c r="B1658" s="271">
        <v>41820</v>
      </c>
      <c r="C1658" s="271">
        <v>41820</v>
      </c>
      <c r="D1658" s="271">
        <v>41820</v>
      </c>
      <c r="E1658" s="272">
        <v>10041856</v>
      </c>
      <c r="F1658" s="273" t="s">
        <v>1053</v>
      </c>
      <c r="G1658" s="273" t="s">
        <v>444</v>
      </c>
      <c r="H1658" s="274">
        <v>143125238</v>
      </c>
      <c r="I1658" s="60">
        <v>99</v>
      </c>
      <c r="J1658" s="60" t="s">
        <v>1466</v>
      </c>
      <c r="K1658" s="60" t="s">
        <v>1335</v>
      </c>
      <c r="L1658" s="62">
        <v>40694</v>
      </c>
      <c r="M1658" s="62">
        <v>51653</v>
      </c>
      <c r="N1658" s="60">
        <v>360</v>
      </c>
      <c r="O1658" s="60">
        <v>36</v>
      </c>
      <c r="P1658" s="60">
        <v>228</v>
      </c>
      <c r="Q1658" s="60">
        <v>36</v>
      </c>
      <c r="R1658" s="60">
        <v>36</v>
      </c>
      <c r="S1658" s="249">
        <v>951807</v>
      </c>
      <c r="T1658" s="60">
        <v>0.03</v>
      </c>
      <c r="U1658" s="60">
        <v>8.1500000000000003E-2</v>
      </c>
      <c r="V1658" s="249">
        <v>5481.8478704058807</v>
      </c>
      <c r="W1658" s="249">
        <v>634671.07047868276</v>
      </c>
      <c r="X1658" s="249">
        <v>317135.92952131724</v>
      </c>
      <c r="Y1658" s="249">
        <v>149756.68681067636</v>
      </c>
      <c r="Z1658" s="249">
        <v>80635.116535862995</v>
      </c>
      <c r="AA1658" s="249">
        <v>69121.570274813363</v>
      </c>
      <c r="AB1658" s="249">
        <v>50074.094134944826</v>
      </c>
      <c r="AC1658" s="249">
        <v>69121.570274813363</v>
      </c>
      <c r="AD1658" s="249">
        <v>615190.2439738668</v>
      </c>
      <c r="AE1658" s="249">
        <v>298054.31445254083</v>
      </c>
    </row>
    <row r="1659" spans="2:37">
      <c r="B1659" s="271">
        <v>41820</v>
      </c>
      <c r="C1659" s="271">
        <v>41820</v>
      </c>
      <c r="D1659" s="271">
        <v>41820</v>
      </c>
      <c r="E1659" s="272">
        <v>10042153</v>
      </c>
      <c r="F1659" s="273" t="s">
        <v>1053</v>
      </c>
      <c r="G1659" s="273" t="s">
        <v>444</v>
      </c>
      <c r="H1659" s="274">
        <v>143981045</v>
      </c>
      <c r="I1659" s="60">
        <v>98</v>
      </c>
      <c r="J1659" s="60" t="s">
        <v>183</v>
      </c>
      <c r="K1659" s="60" t="s">
        <v>1780</v>
      </c>
      <c r="L1659" s="62">
        <v>41542</v>
      </c>
      <c r="M1659" s="62">
        <v>43374</v>
      </c>
      <c r="N1659" s="60">
        <v>60</v>
      </c>
      <c r="O1659" s="60">
        <v>8</v>
      </c>
      <c r="P1659" s="60">
        <v>60</v>
      </c>
      <c r="Q1659" s="60">
        <v>8</v>
      </c>
      <c r="R1659" s="60">
        <v>8</v>
      </c>
      <c r="S1659" s="249">
        <v>101689</v>
      </c>
      <c r="T1659" s="60">
        <v>0.05</v>
      </c>
      <c r="U1659" s="60">
        <v>9.1499999999999998E-2</v>
      </c>
      <c r="V1659" s="249">
        <v>1918.996878025828</v>
      </c>
      <c r="W1659" s="249">
        <v>92121.147867282052</v>
      </c>
      <c r="X1659" s="249">
        <v>9567.8521327179478</v>
      </c>
      <c r="Y1659" s="249">
        <v>5355.6526630244553</v>
      </c>
      <c r="Z1659" s="249">
        <v>3213.721163263901</v>
      </c>
      <c r="AA1659" s="249">
        <v>2141.9314997605543</v>
      </c>
      <c r="AB1659" s="249">
        <v>1275.7136176957263</v>
      </c>
      <c r="AC1659" s="249">
        <v>2141.9314997605543</v>
      </c>
      <c r="AD1659" s="249">
        <v>23018.664814267686</v>
      </c>
      <c r="AE1659" s="249">
        <v>13450.81268154968</v>
      </c>
    </row>
    <row r="1660" spans="2:37">
      <c r="B1660" s="271">
        <v>41820</v>
      </c>
      <c r="C1660" s="271">
        <v>41820</v>
      </c>
      <c r="D1660" s="271">
        <v>41820</v>
      </c>
      <c r="E1660" s="272">
        <v>10042256</v>
      </c>
      <c r="F1660" s="273" t="s">
        <v>1053</v>
      </c>
      <c r="G1660" s="273" t="s">
        <v>444</v>
      </c>
      <c r="H1660" s="274">
        <v>143990052</v>
      </c>
      <c r="I1660" s="60">
        <v>97</v>
      </c>
      <c r="J1660" s="60" t="s">
        <v>360</v>
      </c>
      <c r="K1660" s="60" t="s">
        <v>1333</v>
      </c>
      <c r="L1660" s="62">
        <v>40184</v>
      </c>
      <c r="M1660" s="62">
        <v>41996</v>
      </c>
      <c r="N1660" s="60">
        <v>60</v>
      </c>
      <c r="O1660" s="60">
        <v>53</v>
      </c>
      <c r="P1660" s="60">
        <v>60</v>
      </c>
      <c r="Q1660" s="60">
        <v>53</v>
      </c>
      <c r="R1660" s="60">
        <v>53</v>
      </c>
      <c r="S1660" s="249">
        <v>146517</v>
      </c>
      <c r="T1660" s="60">
        <v>0</v>
      </c>
      <c r="U1660" s="60">
        <v>0.104</v>
      </c>
      <c r="V1660" s="249">
        <v>2441.9499999999998</v>
      </c>
      <c r="W1660" s="249">
        <v>113873.57483804696</v>
      </c>
      <c r="X1660" s="249">
        <v>32643.425161953041</v>
      </c>
      <c r="Y1660" s="249">
        <v>32065.9248080869</v>
      </c>
      <c r="Z1660" s="249">
        <v>0</v>
      </c>
      <c r="AA1660" s="249">
        <v>32065.9248080869</v>
      </c>
      <c r="AB1660" s="249">
        <v>28835.025559725189</v>
      </c>
      <c r="AC1660" s="249">
        <v>32065.9248080869</v>
      </c>
      <c r="AD1660" s="249">
        <v>32643.425161951949</v>
      </c>
      <c r="AE1660" s="249">
        <v>0</v>
      </c>
    </row>
    <row r="1661" spans="2:37">
      <c r="B1661" s="271">
        <v>41820</v>
      </c>
      <c r="C1661" s="271">
        <v>41820</v>
      </c>
      <c r="D1661" s="271">
        <v>41820</v>
      </c>
      <c r="E1661" s="272">
        <v>10055414</v>
      </c>
      <c r="F1661" s="273" t="s">
        <v>1053</v>
      </c>
      <c r="G1661" s="273" t="s">
        <v>444</v>
      </c>
      <c r="H1661" s="274">
        <v>143994996</v>
      </c>
      <c r="I1661" s="60">
        <v>98</v>
      </c>
      <c r="J1661" s="60" t="s">
        <v>1461</v>
      </c>
      <c r="K1661" s="60" t="s">
        <v>1337</v>
      </c>
      <c r="L1661" s="62">
        <v>40672</v>
      </c>
      <c r="M1661" s="62">
        <v>42491</v>
      </c>
      <c r="N1661" s="60">
        <v>60</v>
      </c>
      <c r="O1661" s="60">
        <v>37</v>
      </c>
      <c r="P1661" s="60">
        <v>60</v>
      </c>
      <c r="Q1661" s="60">
        <v>37</v>
      </c>
      <c r="R1661" s="60">
        <v>37</v>
      </c>
      <c r="S1661" s="249">
        <v>198742</v>
      </c>
      <c r="T1661" s="60">
        <v>0.05</v>
      </c>
      <c r="U1661" s="60">
        <v>9.9000000000000005E-2</v>
      </c>
      <c r="V1661" s="249">
        <v>3750.5067168780215</v>
      </c>
      <c r="W1661" s="249">
        <v>176928.43639764516</v>
      </c>
      <c r="X1661" s="249">
        <v>21813.563602354843</v>
      </c>
      <c r="Y1661" s="249">
        <v>40119.047394482928</v>
      </c>
      <c r="Z1661" s="249">
        <v>22121.113625602375</v>
      </c>
      <c r="AA1661" s="249">
        <v>17997.933768880554</v>
      </c>
      <c r="AB1661" s="249">
        <v>13451.697554785485</v>
      </c>
      <c r="AC1661" s="249">
        <v>17997.933768880554</v>
      </c>
      <c r="AD1661" s="249">
        <v>48101.966615038691</v>
      </c>
      <c r="AE1661" s="249">
        <v>26288.403012681258</v>
      </c>
    </row>
    <row r="1662" spans="2:37">
      <c r="B1662" s="271">
        <v>41820</v>
      </c>
      <c r="C1662" s="271">
        <v>41820</v>
      </c>
      <c r="D1662" s="271">
        <v>41820</v>
      </c>
      <c r="E1662" s="272">
        <v>10041463</v>
      </c>
      <c r="F1662" s="273" t="s">
        <v>1053</v>
      </c>
      <c r="G1662" s="273" t="s">
        <v>444</v>
      </c>
      <c r="H1662" s="274">
        <v>143997413</v>
      </c>
      <c r="I1662" s="60">
        <v>99</v>
      </c>
      <c r="J1662" s="60" t="s">
        <v>1231</v>
      </c>
      <c r="K1662" s="60" t="s">
        <v>1336</v>
      </c>
      <c r="L1662" s="62">
        <v>41052</v>
      </c>
      <c r="M1662" s="62">
        <v>44713</v>
      </c>
      <c r="N1662" s="60">
        <v>120</v>
      </c>
      <c r="O1662" s="60">
        <v>24</v>
      </c>
      <c r="P1662" s="60">
        <v>120</v>
      </c>
      <c r="Q1662" s="60">
        <v>24</v>
      </c>
      <c r="R1662" s="60">
        <v>24</v>
      </c>
      <c r="S1662" s="249">
        <v>201510</v>
      </c>
      <c r="T1662" s="60">
        <v>0.03</v>
      </c>
      <c r="U1662" s="60">
        <v>7.6499999999999999E-2</v>
      </c>
      <c r="V1662" s="249">
        <v>1945.7955664172473</v>
      </c>
      <c r="W1662" s="249">
        <v>162847.00608799778</v>
      </c>
      <c r="X1662" s="249">
        <v>38662.993912002217</v>
      </c>
      <c r="Y1662" s="249">
        <v>23241.365277624172</v>
      </c>
      <c r="Z1662" s="249">
        <v>11077.122415248363</v>
      </c>
      <c r="AA1662" s="249">
        <v>12164.24286237581</v>
      </c>
      <c r="AB1662" s="249">
        <v>7732.5987824004424</v>
      </c>
      <c r="AC1662" s="249">
        <v>12164.24286237581</v>
      </c>
      <c r="AD1662" s="249">
        <v>70648.461882072501</v>
      </c>
      <c r="AE1662" s="249">
        <v>31985.467970069702</v>
      </c>
    </row>
    <row r="1663" spans="2:37">
      <c r="B1663" s="271">
        <v>41820</v>
      </c>
      <c r="C1663" s="271">
        <v>41820</v>
      </c>
      <c r="D1663" s="271">
        <v>41820</v>
      </c>
      <c r="E1663" s="272">
        <v>10041656</v>
      </c>
      <c r="F1663" s="273" t="s">
        <v>1053</v>
      </c>
      <c r="G1663" s="273" t="s">
        <v>444</v>
      </c>
      <c r="H1663" s="274">
        <v>143997510</v>
      </c>
      <c r="I1663" s="60">
        <v>98</v>
      </c>
      <c r="J1663" s="60" t="s">
        <v>579</v>
      </c>
      <c r="K1663" s="60" t="s">
        <v>1338</v>
      </c>
      <c r="L1663" s="62">
        <v>41037</v>
      </c>
      <c r="M1663" s="62">
        <v>42856</v>
      </c>
      <c r="N1663" s="60">
        <v>60</v>
      </c>
      <c r="O1663" s="60">
        <v>25</v>
      </c>
      <c r="P1663" s="60">
        <v>60</v>
      </c>
      <c r="Q1663" s="60">
        <v>25</v>
      </c>
      <c r="R1663" s="60">
        <v>25</v>
      </c>
      <c r="S1663" s="249">
        <v>158241</v>
      </c>
      <c r="T1663" s="60">
        <v>0.05</v>
      </c>
      <c r="U1663" s="60">
        <v>9.4E-2</v>
      </c>
      <c r="V1663" s="249">
        <v>2986.2028830619342</v>
      </c>
      <c r="W1663" s="249">
        <v>142518.93348529228</v>
      </c>
      <c r="X1663" s="249">
        <v>15722.066514707723</v>
      </c>
      <c r="Y1663" s="249">
        <v>23240.277373988269</v>
      </c>
      <c r="Z1663" s="249">
        <v>13479.775701413506</v>
      </c>
      <c r="AA1663" s="249">
        <v>9760.5016725747628</v>
      </c>
      <c r="AB1663" s="249">
        <v>6550.8610477948851</v>
      </c>
      <c r="AC1663" s="249">
        <v>9760.5016725747628</v>
      </c>
      <c r="AD1663" s="249">
        <v>36653.239498424431</v>
      </c>
      <c r="AE1663" s="249">
        <v>20931.172983716067</v>
      </c>
    </row>
    <row r="1664" spans="2:37">
      <c r="B1664" s="271">
        <v>41820</v>
      </c>
      <c r="C1664" s="271">
        <v>41820</v>
      </c>
      <c r="D1664" s="271">
        <v>41820</v>
      </c>
      <c r="E1664" s="272">
        <v>10042463</v>
      </c>
      <c r="F1664" s="273" t="s">
        <v>1053</v>
      </c>
      <c r="G1664" s="273" t="s">
        <v>444</v>
      </c>
      <c r="H1664" s="274">
        <v>143997928</v>
      </c>
      <c r="I1664" s="60">
        <v>98</v>
      </c>
      <c r="J1664" s="60" t="s">
        <v>1352</v>
      </c>
      <c r="K1664" s="60" t="s">
        <v>1338</v>
      </c>
      <c r="L1664" s="62">
        <v>41037</v>
      </c>
      <c r="M1664" s="62">
        <v>42856</v>
      </c>
      <c r="N1664" s="60">
        <v>60</v>
      </c>
      <c r="O1664" s="60">
        <v>25</v>
      </c>
      <c r="P1664" s="60">
        <v>60</v>
      </c>
      <c r="Q1664" s="60">
        <v>25</v>
      </c>
      <c r="R1664" s="60">
        <v>25</v>
      </c>
      <c r="S1664" s="249">
        <v>240266</v>
      </c>
      <c r="T1664" s="60">
        <v>0.05</v>
      </c>
      <c r="U1664" s="60">
        <v>9.4E-2</v>
      </c>
      <c r="V1664" s="249">
        <v>4534.1158227119313</v>
      </c>
      <c r="W1664" s="249">
        <v>216394.32304382071</v>
      </c>
      <c r="X1664" s="249">
        <v>23871.67695617929</v>
      </c>
      <c r="Y1664" s="249">
        <v>35286.989361408647</v>
      </c>
      <c r="Z1664" s="249">
        <v>20467.083680435666</v>
      </c>
      <c r="AA1664" s="249">
        <v>14819.905680972981</v>
      </c>
      <c r="AB1664" s="249">
        <v>9946.5320650747053</v>
      </c>
      <c r="AC1664" s="249">
        <v>14819.905680972981</v>
      </c>
      <c r="AD1664" s="249">
        <v>55652.62631889616</v>
      </c>
      <c r="AE1664" s="249">
        <v>31780.949362715881</v>
      </c>
    </row>
    <row r="1665" spans="2:37" ht="13.8" thickBot="1">
      <c r="B1665" s="277">
        <v>41820</v>
      </c>
      <c r="C1665" s="277">
        <v>41820</v>
      </c>
      <c r="D1665" s="277">
        <v>41820</v>
      </c>
      <c r="E1665" s="278">
        <v>10054827</v>
      </c>
      <c r="F1665" s="279" t="s">
        <v>1053</v>
      </c>
      <c r="G1665" s="279" t="s">
        <v>444</v>
      </c>
      <c r="H1665" s="280">
        <v>143998223</v>
      </c>
      <c r="I1665" s="94">
        <v>98</v>
      </c>
      <c r="J1665" s="94" t="s">
        <v>1653</v>
      </c>
      <c r="K1665" s="94" t="s">
        <v>1338</v>
      </c>
      <c r="L1665" s="246">
        <v>41180</v>
      </c>
      <c r="M1665" s="246">
        <v>43009</v>
      </c>
      <c r="N1665" s="94">
        <v>60</v>
      </c>
      <c r="O1665" s="94">
        <v>20</v>
      </c>
      <c r="P1665" s="94">
        <v>60</v>
      </c>
      <c r="Q1665" s="94">
        <v>20</v>
      </c>
      <c r="R1665" s="94">
        <v>20</v>
      </c>
      <c r="S1665" s="250">
        <v>167741</v>
      </c>
      <c r="T1665" s="94">
        <v>0.05</v>
      </c>
      <c r="U1665" s="94">
        <v>9.4E-2</v>
      </c>
      <c r="V1665" s="250">
        <v>3165.4796026800382</v>
      </c>
      <c r="W1665" s="250">
        <v>151075.05906659091</v>
      </c>
      <c r="X1665" s="250">
        <v>16665.940933409089</v>
      </c>
      <c r="Y1665" s="250">
        <v>20575.080354305923</v>
      </c>
      <c r="Z1665" s="250">
        <v>11976.030878061953</v>
      </c>
      <c r="AA1665" s="250">
        <v>8599.0494762439703</v>
      </c>
      <c r="AB1665" s="250">
        <v>5555.3136444696966</v>
      </c>
      <c r="AC1665" s="250">
        <v>8599.0494762439703</v>
      </c>
      <c r="AD1665" s="250">
        <v>38853.717094212101</v>
      </c>
      <c r="AE1665" s="250">
        <v>22187.776160802314</v>
      </c>
      <c r="AF1665" s="250"/>
      <c r="AG1665" s="85"/>
      <c r="AH1665" s="95"/>
      <c r="AI1665" s="94"/>
      <c r="AJ1665" s="94"/>
      <c r="AK1665" s="85"/>
    </row>
    <row r="1666" spans="2:37">
      <c r="B1666" s="289">
        <v>41851</v>
      </c>
      <c r="C1666" s="289">
        <v>41851</v>
      </c>
      <c r="D1666" s="289">
        <v>41851</v>
      </c>
      <c r="E1666" s="290">
        <v>10042171</v>
      </c>
      <c r="F1666" s="291" t="s">
        <v>1053</v>
      </c>
      <c r="G1666" s="291" t="s">
        <v>349</v>
      </c>
      <c r="H1666" s="292">
        <v>143016676</v>
      </c>
      <c r="I1666" s="60">
        <v>99</v>
      </c>
      <c r="J1666" s="60" t="s">
        <v>1145</v>
      </c>
      <c r="K1666" s="60" t="s">
        <v>1331</v>
      </c>
      <c r="L1666" s="62">
        <v>39521</v>
      </c>
      <c r="M1666" s="62">
        <v>46806</v>
      </c>
      <c r="N1666" s="60">
        <v>240</v>
      </c>
      <c r="O1666" s="60">
        <v>76</v>
      </c>
      <c r="P1666" s="60">
        <v>228</v>
      </c>
      <c r="Q1666" s="60">
        <v>76</v>
      </c>
      <c r="R1666" s="60">
        <v>76</v>
      </c>
      <c r="S1666" s="249">
        <v>6629791</v>
      </c>
      <c r="T1666" s="60">
        <v>0.03</v>
      </c>
      <c r="U1666" s="60">
        <v>8.6499999999999994E-2</v>
      </c>
      <c r="V1666" s="249">
        <v>38183.692360516448</v>
      </c>
      <c r="W1666" s="249">
        <v>4267152.3290600041</v>
      </c>
      <c r="X1666" s="249">
        <v>2362638.6709399959</v>
      </c>
      <c r="Y1666" s="249">
        <v>2154065.6309210011</v>
      </c>
      <c r="Z1666" s="249">
        <v>1095750.8286218708</v>
      </c>
      <c r="AA1666" s="249">
        <v>1058314.8022991302</v>
      </c>
      <c r="AB1666" s="249">
        <v>787546.22364666534</v>
      </c>
      <c r="AC1666" s="249">
        <v>1058314.8022991302</v>
      </c>
      <c r="AD1666" s="249">
        <v>4438729.5291377064</v>
      </c>
      <c r="AE1666" s="249">
        <v>2076090.8581977505</v>
      </c>
      <c r="AF1666" s="249">
        <v>-4.0046870708465576E-8</v>
      </c>
      <c r="AH1666" s="74">
        <v>228</v>
      </c>
    </row>
    <row r="1667" spans="2:37">
      <c r="B1667" s="289">
        <v>41843</v>
      </c>
      <c r="C1667" s="289">
        <v>41851</v>
      </c>
      <c r="D1667" s="289">
        <v>41851</v>
      </c>
      <c r="E1667" s="290">
        <v>10042315</v>
      </c>
      <c r="F1667" s="291" t="s">
        <v>1054</v>
      </c>
      <c r="G1667" s="291" t="s">
        <v>444</v>
      </c>
      <c r="H1667" s="292">
        <v>143037096</v>
      </c>
      <c r="I1667" s="60">
        <v>98</v>
      </c>
      <c r="J1667" s="60" t="s">
        <v>531</v>
      </c>
      <c r="K1667" s="60" t="s">
        <v>1333</v>
      </c>
      <c r="L1667" s="62">
        <v>40035</v>
      </c>
      <c r="M1667" s="62">
        <v>41843</v>
      </c>
      <c r="N1667" s="60">
        <v>59</v>
      </c>
      <c r="O1667" s="60">
        <v>59</v>
      </c>
      <c r="P1667" s="60">
        <v>59</v>
      </c>
      <c r="Q1667" s="60">
        <v>59</v>
      </c>
      <c r="R1667" s="60">
        <v>59</v>
      </c>
      <c r="S1667" s="249">
        <v>246324</v>
      </c>
      <c r="T1667" s="60">
        <v>0.05</v>
      </c>
      <c r="U1667" s="60">
        <v>0.104</v>
      </c>
      <c r="V1667" s="249">
        <v>4717.8111258133322</v>
      </c>
      <c r="W1667" s="249">
        <v>217190.92839208685</v>
      </c>
      <c r="X1667" s="249">
        <v>29133.071607913153</v>
      </c>
      <c r="Y1667" s="249">
        <v>61159.928030897601</v>
      </c>
      <c r="Z1667" s="249">
        <v>32026.856422986573</v>
      </c>
      <c r="AA1667" s="249">
        <v>29133.071607911028</v>
      </c>
      <c r="AB1667" s="249">
        <v>29133.071607913153</v>
      </c>
      <c r="AC1667" s="249">
        <v>29133.071607911028</v>
      </c>
      <c r="AD1667" s="249">
        <v>61159.928030897601</v>
      </c>
      <c r="AE1667" s="249">
        <v>32026.856422986573</v>
      </c>
      <c r="AF1667" s="249">
        <v>-2.1245796233415604E-9</v>
      </c>
      <c r="AH1667" s="74">
        <v>59</v>
      </c>
    </row>
    <row r="1668" spans="2:37">
      <c r="B1668" s="289">
        <v>41851</v>
      </c>
      <c r="C1668" s="289">
        <v>41851</v>
      </c>
      <c r="D1668" s="289">
        <v>41851</v>
      </c>
      <c r="E1668" s="290">
        <v>10042225</v>
      </c>
      <c r="F1668" s="291" t="s">
        <v>1053</v>
      </c>
      <c r="G1668" s="291" t="s">
        <v>444</v>
      </c>
      <c r="H1668" s="292">
        <v>143038718</v>
      </c>
      <c r="I1668" s="60">
        <v>99</v>
      </c>
      <c r="J1668" s="60" t="s">
        <v>1092</v>
      </c>
      <c r="K1668" s="60" t="s">
        <v>1331</v>
      </c>
      <c r="L1668" s="62">
        <v>40056</v>
      </c>
      <c r="M1668" s="62">
        <v>50640</v>
      </c>
      <c r="N1668" s="60">
        <v>348</v>
      </c>
      <c r="O1668" s="60">
        <v>58</v>
      </c>
      <c r="P1668" s="60">
        <v>228</v>
      </c>
      <c r="Q1668" s="60">
        <v>58</v>
      </c>
      <c r="R1668" s="60">
        <v>58</v>
      </c>
      <c r="S1668" s="249">
        <v>3000042</v>
      </c>
      <c r="T1668" s="60">
        <v>0.03</v>
      </c>
      <c r="U1668" s="60">
        <v>8.6499999999999994E-2</v>
      </c>
      <c r="V1668" s="249">
        <v>17278.475414478147</v>
      </c>
      <c r="W1668" s="249">
        <v>1930926.0589930867</v>
      </c>
      <c r="X1668" s="249">
        <v>1069115.9410069133</v>
      </c>
      <c r="Y1668" s="249">
        <v>761290.90662453673</v>
      </c>
      <c r="Z1668" s="249">
        <v>392644.60297132854</v>
      </c>
      <c r="AA1668" s="249">
        <v>368646.30365320819</v>
      </c>
      <c r="AB1668" s="249">
        <v>271968.09025614464</v>
      </c>
      <c r="AC1668" s="249">
        <v>368646.30365320819</v>
      </c>
      <c r="AD1668" s="249">
        <v>2008566.335507914</v>
      </c>
      <c r="AE1668" s="249">
        <v>939450.39450101741</v>
      </c>
      <c r="AF1668" s="249">
        <v>-1.6763806343078613E-8</v>
      </c>
      <c r="AH1668" s="74">
        <v>228</v>
      </c>
    </row>
    <row r="1669" spans="2:37">
      <c r="B1669" s="289">
        <v>41851</v>
      </c>
      <c r="C1669" s="289">
        <v>41851</v>
      </c>
      <c r="D1669" s="289">
        <v>41851</v>
      </c>
      <c r="E1669" s="290">
        <v>10041595</v>
      </c>
      <c r="F1669" s="291" t="s">
        <v>1053</v>
      </c>
      <c r="G1669" s="291" t="s">
        <v>444</v>
      </c>
      <c r="H1669" s="292">
        <v>143039420</v>
      </c>
      <c r="I1669" s="60">
        <v>98</v>
      </c>
      <c r="J1669" s="60" t="s">
        <v>1103</v>
      </c>
      <c r="K1669" s="60" t="s">
        <v>1333</v>
      </c>
      <c r="L1669" s="62">
        <v>40079</v>
      </c>
      <c r="M1669" s="62">
        <v>42666</v>
      </c>
      <c r="N1669" s="60">
        <v>85</v>
      </c>
      <c r="O1669" s="60">
        <v>57</v>
      </c>
      <c r="P1669" s="60">
        <v>60</v>
      </c>
      <c r="Q1669" s="60">
        <v>57</v>
      </c>
      <c r="R1669" s="60">
        <v>57</v>
      </c>
      <c r="S1669" s="249">
        <v>23027</v>
      </c>
      <c r="T1669" s="60">
        <v>0.05</v>
      </c>
      <c r="U1669" s="60">
        <v>0.104</v>
      </c>
      <c r="V1669" s="249">
        <v>434.54789712063979</v>
      </c>
      <c r="W1669" s="249">
        <v>20263.93762504683</v>
      </c>
      <c r="X1669" s="249">
        <v>2763.0623749531696</v>
      </c>
      <c r="Y1669" s="249">
        <v>5786.6619130709441</v>
      </c>
      <c r="Z1669" s="249">
        <v>3035.0851033742802</v>
      </c>
      <c r="AA1669" s="249">
        <v>2751.576809696664</v>
      </c>
      <c r="AB1669" s="249">
        <v>2624.9092562055112</v>
      </c>
      <c r="AC1669" s="249">
        <v>2751.576809696664</v>
      </c>
      <c r="AD1669" s="249">
        <v>5808.9362021913621</v>
      </c>
      <c r="AE1669" s="249">
        <v>3045.8738272383889</v>
      </c>
      <c r="AF1669" s="249">
        <v>-1.964508555829525E-10</v>
      </c>
      <c r="AH1669" s="74">
        <v>60</v>
      </c>
      <c r="AJ1669" s="61"/>
      <c r="AK1669" s="60"/>
    </row>
    <row r="1670" spans="2:37">
      <c r="B1670" s="289">
        <v>41851</v>
      </c>
      <c r="C1670" s="289">
        <v>41851</v>
      </c>
      <c r="D1670" s="289">
        <v>41851</v>
      </c>
      <c r="E1670" s="290">
        <v>10041761</v>
      </c>
      <c r="F1670" s="291" t="s">
        <v>1053</v>
      </c>
      <c r="G1670" s="291" t="s">
        <v>349</v>
      </c>
      <c r="H1670" s="292">
        <v>143698912</v>
      </c>
      <c r="I1670" s="60">
        <v>99</v>
      </c>
      <c r="J1670" s="60" t="s">
        <v>123</v>
      </c>
      <c r="K1670" s="60" t="s">
        <v>1335</v>
      </c>
      <c r="L1670" s="62">
        <v>40807</v>
      </c>
      <c r="M1670" s="62">
        <v>51775</v>
      </c>
      <c r="N1670" s="60">
        <v>361</v>
      </c>
      <c r="O1670" s="60">
        <v>33</v>
      </c>
      <c r="P1670" s="60">
        <v>228</v>
      </c>
      <c r="Q1670" s="60">
        <v>33</v>
      </c>
      <c r="R1670" s="60">
        <v>33</v>
      </c>
      <c r="S1670" s="249">
        <v>4507897</v>
      </c>
      <c r="T1670" s="60">
        <v>0.03</v>
      </c>
      <c r="U1670" s="60">
        <v>8.1500000000000003E-2</v>
      </c>
      <c r="V1670" s="249">
        <v>25962.832348847045</v>
      </c>
      <c r="W1670" s="249">
        <v>3005894.9078937666</v>
      </c>
      <c r="X1670" s="249">
        <v>1502002.0921062334</v>
      </c>
      <c r="Y1670" s="249">
        <v>652331.5880068827</v>
      </c>
      <c r="Z1670" s="249">
        <v>351996.05731796811</v>
      </c>
      <c r="AA1670" s="249">
        <v>300335.53068891459</v>
      </c>
      <c r="AB1670" s="249">
        <v>217395.03964695483</v>
      </c>
      <c r="AC1670" s="249">
        <v>300335.53068891459</v>
      </c>
      <c r="AD1670" s="249">
        <v>2913630.867643401</v>
      </c>
      <c r="AE1670" s="249">
        <v>1411628.7755371267</v>
      </c>
      <c r="AF1670" s="249">
        <v>4.0978193283081055E-8</v>
      </c>
      <c r="AH1670" s="74">
        <v>228</v>
      </c>
      <c r="AJ1670" s="61"/>
      <c r="AK1670" s="60"/>
    </row>
    <row r="1671" spans="2:37">
      <c r="B1671" s="289">
        <v>41851</v>
      </c>
      <c r="C1671" s="289">
        <v>41851</v>
      </c>
      <c r="D1671" s="289">
        <v>41851</v>
      </c>
      <c r="E1671" s="290">
        <v>10042171</v>
      </c>
      <c r="F1671" s="291" t="s">
        <v>1053</v>
      </c>
      <c r="G1671" s="291" t="s">
        <v>349</v>
      </c>
      <c r="H1671" s="292">
        <v>143964205</v>
      </c>
      <c r="I1671" s="60">
        <v>99</v>
      </c>
      <c r="J1671" s="60" t="s">
        <v>1781</v>
      </c>
      <c r="K1671" s="60" t="s">
        <v>1779</v>
      </c>
      <c r="L1671" s="62">
        <v>41572</v>
      </c>
      <c r="M1671" s="62">
        <v>48884</v>
      </c>
      <c r="N1671" s="60">
        <v>240</v>
      </c>
      <c r="O1671" s="60">
        <v>8</v>
      </c>
      <c r="P1671" s="60">
        <v>228</v>
      </c>
      <c r="Q1671" s="60">
        <v>8</v>
      </c>
      <c r="R1671" s="60">
        <v>8</v>
      </c>
      <c r="S1671" s="249">
        <v>2668209</v>
      </c>
      <c r="T1671" s="60">
        <v>0.03</v>
      </c>
      <c r="U1671" s="60">
        <v>7.3999999999999996E-2</v>
      </c>
      <c r="V1671" s="249">
        <v>15367.312726684933</v>
      </c>
      <c r="W1671" s="249">
        <v>1878510.9520558447</v>
      </c>
      <c r="X1671" s="249">
        <v>789698.04794415529</v>
      </c>
      <c r="Y1671" s="249">
        <v>92011.862158518124</v>
      </c>
      <c r="Z1671" s="249">
        <v>52752.351276390371</v>
      </c>
      <c r="AA1671" s="249">
        <v>39259.510882127754</v>
      </c>
      <c r="AB1671" s="249">
        <v>27708.703436637028</v>
      </c>
      <c r="AC1671" s="249">
        <v>39259.510882127754</v>
      </c>
      <c r="AD1671" s="249">
        <v>1625236.3496283211</v>
      </c>
      <c r="AE1671" s="249">
        <v>835538.30168416491</v>
      </c>
      <c r="AF1671" s="249">
        <v>9.3132257461547852E-10</v>
      </c>
      <c r="AH1671" s="74">
        <v>228</v>
      </c>
    </row>
    <row r="1672" spans="2:37">
      <c r="B1672" s="289">
        <v>41851</v>
      </c>
      <c r="C1672" s="289">
        <v>41851</v>
      </c>
      <c r="D1672" s="289">
        <v>41851</v>
      </c>
      <c r="E1672" s="290">
        <v>10041735</v>
      </c>
      <c r="F1672" s="291" t="s">
        <v>1053</v>
      </c>
      <c r="G1672" s="291" t="s">
        <v>444</v>
      </c>
      <c r="H1672" s="292">
        <v>143970086</v>
      </c>
      <c r="I1672" s="60">
        <v>97</v>
      </c>
      <c r="J1672" s="60" t="s">
        <v>242</v>
      </c>
      <c r="K1672" s="60" t="s">
        <v>1780</v>
      </c>
      <c r="L1672" s="62">
        <v>41486</v>
      </c>
      <c r="M1672" s="62">
        <v>41852</v>
      </c>
      <c r="N1672" s="60">
        <v>12</v>
      </c>
      <c r="O1672" s="60">
        <v>11</v>
      </c>
      <c r="P1672" s="60">
        <v>12</v>
      </c>
      <c r="Q1672" s="60">
        <v>11</v>
      </c>
      <c r="R1672" s="60">
        <v>11</v>
      </c>
      <c r="S1672" s="249">
        <v>45782</v>
      </c>
      <c r="T1672" s="60">
        <v>0</v>
      </c>
      <c r="U1672" s="60">
        <v>9.1499999999999998E-2</v>
      </c>
      <c r="V1672" s="249">
        <v>3815.1666666666665</v>
      </c>
      <c r="W1672" s="249">
        <v>43591.417160517092</v>
      </c>
      <c r="X1672" s="249">
        <v>2190.5828394829077</v>
      </c>
      <c r="Y1672" s="249">
        <v>2161.7123312746771</v>
      </c>
      <c r="Z1672" s="249">
        <v>0</v>
      </c>
      <c r="AA1672" s="249">
        <v>2161.7123312746771</v>
      </c>
      <c r="AB1672" s="249">
        <v>2008.0342695259988</v>
      </c>
      <c r="AC1672" s="249">
        <v>2161.7123312746771</v>
      </c>
      <c r="AD1672" s="249">
        <v>2190.5828394829223</v>
      </c>
      <c r="AE1672" s="249">
        <v>0</v>
      </c>
      <c r="AF1672" s="249">
        <v>1.4551915228366852E-11</v>
      </c>
      <c r="AH1672" s="74">
        <v>12</v>
      </c>
    </row>
    <row r="1673" spans="2:37">
      <c r="B1673" s="289">
        <v>41851</v>
      </c>
      <c r="C1673" s="289">
        <v>41851</v>
      </c>
      <c r="D1673" s="289">
        <v>41851</v>
      </c>
      <c r="E1673" s="290">
        <v>10041761</v>
      </c>
      <c r="F1673" s="291" t="s">
        <v>1053</v>
      </c>
      <c r="G1673" s="291" t="s">
        <v>349</v>
      </c>
      <c r="H1673" s="292">
        <v>143972518</v>
      </c>
      <c r="I1673" s="60">
        <v>99</v>
      </c>
      <c r="J1673" s="60" t="s">
        <v>1242</v>
      </c>
      <c r="K1673" s="60" t="s">
        <v>1336</v>
      </c>
      <c r="L1673" s="62">
        <v>41108</v>
      </c>
      <c r="M1673" s="62">
        <v>49888</v>
      </c>
      <c r="N1673" s="60">
        <v>289</v>
      </c>
      <c r="O1673" s="60">
        <v>23</v>
      </c>
      <c r="P1673" s="60">
        <v>228</v>
      </c>
      <c r="Q1673" s="60">
        <v>23</v>
      </c>
      <c r="R1673" s="60">
        <v>23</v>
      </c>
      <c r="S1673" s="249">
        <v>350976</v>
      </c>
      <c r="T1673" s="60">
        <v>0.03</v>
      </c>
      <c r="U1673" s="60">
        <v>7.6499999999999999E-2</v>
      </c>
      <c r="V1673" s="249">
        <v>2021.4150958792848</v>
      </c>
      <c r="W1673" s="249">
        <v>242623.20470094035</v>
      </c>
      <c r="X1673" s="249">
        <v>108352.79529905965</v>
      </c>
      <c r="Y1673" s="249">
        <v>34773.726580942399</v>
      </c>
      <c r="Z1673" s="249">
        <v>19444.733582831355</v>
      </c>
      <c r="AA1673" s="249">
        <v>15328.992998111044</v>
      </c>
      <c r="AB1673" s="249">
        <v>10930.325841571806</v>
      </c>
      <c r="AC1673" s="249">
        <v>15328.992998111044</v>
      </c>
      <c r="AD1673" s="249">
        <v>218259.43715953751</v>
      </c>
      <c r="AE1673" s="249">
        <v>109906.64186047693</v>
      </c>
      <c r="AF1673" s="249">
        <v>9.3132257461547852E-10</v>
      </c>
      <c r="AH1673" s="74">
        <v>228</v>
      </c>
    </row>
    <row r="1674" spans="2:37">
      <c r="B1674" s="289">
        <v>41851</v>
      </c>
      <c r="C1674" s="289">
        <v>41851</v>
      </c>
      <c r="D1674" s="289">
        <v>41851</v>
      </c>
      <c r="E1674" s="290">
        <v>10042171</v>
      </c>
      <c r="F1674" s="291" t="s">
        <v>1053</v>
      </c>
      <c r="G1674" s="291" t="s">
        <v>349</v>
      </c>
      <c r="H1674" s="292">
        <v>143980219</v>
      </c>
      <c r="I1674" s="60">
        <v>98</v>
      </c>
      <c r="J1674" s="60" t="s">
        <v>999</v>
      </c>
      <c r="K1674" s="60" t="s">
        <v>1338</v>
      </c>
      <c r="L1674" s="62">
        <v>41324</v>
      </c>
      <c r="M1674" s="62">
        <v>43891</v>
      </c>
      <c r="N1674" s="60">
        <v>84</v>
      </c>
      <c r="O1674" s="60">
        <v>16</v>
      </c>
      <c r="P1674" s="60">
        <v>60</v>
      </c>
      <c r="Q1674" s="60">
        <v>16</v>
      </c>
      <c r="R1674" s="60">
        <v>16</v>
      </c>
      <c r="S1674" s="249">
        <v>1266974</v>
      </c>
      <c r="T1674" s="60">
        <v>0.05</v>
      </c>
      <c r="U1674" s="60">
        <v>9.4E-2</v>
      </c>
      <c r="V1674" s="249">
        <v>23909.36237488711</v>
      </c>
      <c r="W1674" s="249">
        <v>1141093.5423410791</v>
      </c>
      <c r="X1674" s="249">
        <v>125880.4576589209</v>
      </c>
      <c r="Y1674" s="249">
        <v>128416.73264546355</v>
      </c>
      <c r="Z1674" s="249">
        <v>74966.175865964091</v>
      </c>
      <c r="AA1674" s="249">
        <v>53450.556779499457</v>
      </c>
      <c r="AB1674" s="249">
        <v>33568.122042378905</v>
      </c>
      <c r="AC1674" s="249">
        <v>53450.556779499457</v>
      </c>
      <c r="AD1674" s="249">
        <v>293468.20015215245</v>
      </c>
      <c r="AE1674" s="249">
        <v>167587.74249322666</v>
      </c>
      <c r="AF1674" s="249">
        <v>4.8894435167312622E-9</v>
      </c>
      <c r="AH1674" s="74">
        <v>60</v>
      </c>
    </row>
    <row r="1675" spans="2:37">
      <c r="B1675" s="289">
        <v>41851</v>
      </c>
      <c r="C1675" s="289">
        <v>41851</v>
      </c>
      <c r="D1675" s="289">
        <v>41851</v>
      </c>
      <c r="E1675" s="290">
        <v>10042464</v>
      </c>
      <c r="F1675" s="291" t="s">
        <v>1053</v>
      </c>
      <c r="G1675" s="291" t="s">
        <v>444</v>
      </c>
      <c r="H1675" s="292">
        <v>143994384</v>
      </c>
      <c r="I1675" s="60">
        <v>97</v>
      </c>
      <c r="J1675" s="60" t="s">
        <v>241</v>
      </c>
      <c r="K1675" s="60" t="s">
        <v>1337</v>
      </c>
      <c r="L1675" s="62">
        <v>40771</v>
      </c>
      <c r="M1675" s="62">
        <v>41852</v>
      </c>
      <c r="N1675" s="60">
        <v>36</v>
      </c>
      <c r="O1675" s="60">
        <v>34</v>
      </c>
      <c r="P1675" s="60">
        <v>36</v>
      </c>
      <c r="Q1675" s="60">
        <v>34</v>
      </c>
      <c r="R1675" s="60">
        <v>34</v>
      </c>
      <c r="S1675" s="249">
        <v>34800</v>
      </c>
      <c r="T1675" s="60">
        <v>0</v>
      </c>
      <c r="U1675" s="60">
        <v>9.9000000000000005E-2</v>
      </c>
      <c r="V1675" s="249">
        <v>966.66666666666663</v>
      </c>
      <c r="W1675" s="249">
        <v>30001.828734590767</v>
      </c>
      <c r="X1675" s="249">
        <v>4798.1712654092335</v>
      </c>
      <c r="Y1675" s="249">
        <v>4774.5067530298147</v>
      </c>
      <c r="Z1675" s="249">
        <v>0</v>
      </c>
      <c r="AA1675" s="249">
        <v>4774.5067530298147</v>
      </c>
      <c r="AB1675" s="249">
        <v>4531.6061951087204</v>
      </c>
      <c r="AC1675" s="249">
        <v>4774.5067530298147</v>
      </c>
      <c r="AD1675" s="249">
        <v>4798.1712654096773</v>
      </c>
      <c r="AE1675" s="249">
        <v>0</v>
      </c>
      <c r="AF1675" s="249">
        <v>4.4383341446518898E-10</v>
      </c>
      <c r="AH1675" s="74">
        <v>36</v>
      </c>
    </row>
    <row r="1676" spans="2:37">
      <c r="B1676" s="289">
        <v>41851</v>
      </c>
      <c r="C1676" s="289">
        <v>41851</v>
      </c>
      <c r="D1676" s="289">
        <v>41851</v>
      </c>
      <c r="E1676" s="290">
        <v>10041941</v>
      </c>
      <c r="F1676" s="291" t="s">
        <v>1053</v>
      </c>
      <c r="G1676" s="291" t="s">
        <v>444</v>
      </c>
      <c r="H1676" s="292">
        <v>143997715</v>
      </c>
      <c r="I1676" s="60">
        <v>98</v>
      </c>
      <c r="J1676" s="60" t="s">
        <v>500</v>
      </c>
      <c r="K1676" s="60" t="s">
        <v>1338</v>
      </c>
      <c r="L1676" s="62">
        <v>41078</v>
      </c>
      <c r="M1676" s="62">
        <v>43647</v>
      </c>
      <c r="N1676" s="60">
        <v>84</v>
      </c>
      <c r="O1676" s="60">
        <v>24</v>
      </c>
      <c r="P1676" s="60">
        <v>60</v>
      </c>
      <c r="Q1676" s="60">
        <v>24</v>
      </c>
      <c r="R1676" s="60">
        <v>24</v>
      </c>
      <c r="S1676" s="249">
        <v>1468253</v>
      </c>
      <c r="T1676" s="60">
        <v>0.05</v>
      </c>
      <c r="U1676" s="60">
        <v>9.4E-2</v>
      </c>
      <c r="V1676" s="249">
        <v>27707.745411519991</v>
      </c>
      <c r="W1676" s="249">
        <v>1322374.4266440484</v>
      </c>
      <c r="X1676" s="249">
        <v>145878.57335595158</v>
      </c>
      <c r="Y1676" s="249">
        <v>208851.40612043557</v>
      </c>
      <c r="Z1676" s="249">
        <v>121221.2465231953</v>
      </c>
      <c r="AA1676" s="249">
        <v>87630.159597240272</v>
      </c>
      <c r="AB1676" s="249">
        <v>58351.429342380623</v>
      </c>
      <c r="AC1676" s="249">
        <v>87630.159597240272</v>
      </c>
      <c r="AD1676" s="249">
        <v>340090.29804715724</v>
      </c>
      <c r="AE1676" s="249">
        <v>194211.72469119937</v>
      </c>
      <c r="AF1676" s="249">
        <v>6.28642737865448E-9</v>
      </c>
      <c r="AH1676" s="74">
        <v>60</v>
      </c>
    </row>
    <row r="1677" spans="2:37">
      <c r="B1677" s="289">
        <v>41851</v>
      </c>
      <c r="C1677" s="289">
        <v>41851</v>
      </c>
      <c r="D1677" s="289">
        <v>41851</v>
      </c>
      <c r="E1677" s="290">
        <v>10041735</v>
      </c>
      <c r="F1677" s="291" t="s">
        <v>1053</v>
      </c>
      <c r="G1677" s="291" t="s">
        <v>444</v>
      </c>
      <c r="H1677" s="292">
        <v>143999408</v>
      </c>
      <c r="I1677" s="60">
        <v>97</v>
      </c>
      <c r="J1677" s="60" t="s">
        <v>242</v>
      </c>
      <c r="K1677" s="60" t="s">
        <v>1338</v>
      </c>
      <c r="L1677" s="62">
        <v>41130</v>
      </c>
      <c r="M1677" s="62">
        <v>41852</v>
      </c>
      <c r="N1677" s="60">
        <v>24</v>
      </c>
      <c r="O1677" s="60">
        <v>23</v>
      </c>
      <c r="P1677" s="60">
        <v>24</v>
      </c>
      <c r="Q1677" s="60">
        <v>23</v>
      </c>
      <c r="R1677" s="60">
        <v>23</v>
      </c>
      <c r="S1677" s="249">
        <v>37340</v>
      </c>
      <c r="T1677" s="60">
        <v>0</v>
      </c>
      <c r="U1677" s="60">
        <v>9.4E-2</v>
      </c>
      <c r="V1677" s="249">
        <v>1555.8333333333333</v>
      </c>
      <c r="W1677" s="249">
        <v>33919.437808143062</v>
      </c>
      <c r="X1677" s="249">
        <v>3420.5621918569377</v>
      </c>
      <c r="Y1677" s="249">
        <v>3408.4695563904534</v>
      </c>
      <c r="Z1677" s="249">
        <v>0</v>
      </c>
      <c r="AA1677" s="249">
        <v>3408.4695563904534</v>
      </c>
      <c r="AB1677" s="249">
        <v>3278.0387671962317</v>
      </c>
      <c r="AC1677" s="249">
        <v>3408.4695563904534</v>
      </c>
      <c r="AD1677" s="249">
        <v>3420.5621918570687</v>
      </c>
      <c r="AE1677" s="249">
        <v>0</v>
      </c>
      <c r="AF1677" s="249">
        <v>1.3096723705530167E-10</v>
      </c>
      <c r="AH1677" s="74">
        <v>24</v>
      </c>
    </row>
    <row r="1678" spans="2:37" ht="13.8" thickBot="1">
      <c r="B1678" s="294">
        <v>41851</v>
      </c>
      <c r="C1678" s="294">
        <v>41851</v>
      </c>
      <c r="D1678" s="294">
        <v>41851</v>
      </c>
      <c r="E1678" s="295">
        <v>10042314</v>
      </c>
      <c r="F1678" s="296" t="s">
        <v>1053</v>
      </c>
      <c r="G1678" s="296" t="s">
        <v>349</v>
      </c>
      <c r="H1678" s="297">
        <v>143999904</v>
      </c>
      <c r="I1678" s="94">
        <v>99</v>
      </c>
      <c r="J1678" s="94" t="s">
        <v>476</v>
      </c>
      <c r="K1678" s="94" t="s">
        <v>1335</v>
      </c>
      <c r="L1678" s="246">
        <v>40969</v>
      </c>
      <c r="M1678" s="246">
        <v>45658</v>
      </c>
      <c r="N1678" s="94">
        <v>154</v>
      </c>
      <c r="O1678" s="94">
        <v>28</v>
      </c>
      <c r="P1678" s="94">
        <v>154</v>
      </c>
      <c r="Q1678" s="94">
        <v>28</v>
      </c>
      <c r="R1678" s="94">
        <v>28</v>
      </c>
      <c r="S1678" s="250">
        <v>4584289</v>
      </c>
      <c r="T1678" s="94">
        <v>0.03</v>
      </c>
      <c r="U1678" s="94">
        <v>8.1500000000000003E-2</v>
      </c>
      <c r="V1678" s="250">
        <v>35902.003817663775</v>
      </c>
      <c r="W1678" s="250">
        <v>3422201.1713113445</v>
      </c>
      <c r="X1678" s="250">
        <v>1162087.8286886555</v>
      </c>
      <c r="Y1678" s="250">
        <v>616291.42812710279</v>
      </c>
      <c r="Z1678" s="250">
        <v>297294.86988134403</v>
      </c>
      <c r="AA1678" s="250">
        <v>318996.55824575876</v>
      </c>
      <c r="AB1678" s="250">
        <v>211288.69612521009</v>
      </c>
      <c r="AC1678" s="250">
        <v>318996.55824575876</v>
      </c>
      <c r="AD1678" s="250">
        <v>2106707.4166089292</v>
      </c>
      <c r="AE1678" s="250">
        <v>944619.58792022057</v>
      </c>
      <c r="AF1678" s="250">
        <v>5.3085386753082275E-8</v>
      </c>
      <c r="AH1678" s="74">
        <v>154</v>
      </c>
    </row>
    <row r="1679" spans="2:37">
      <c r="B1679" s="271">
        <v>41882</v>
      </c>
      <c r="C1679" s="271">
        <v>41882</v>
      </c>
      <c r="D1679" s="271">
        <v>41882</v>
      </c>
      <c r="E1679" s="272">
        <v>10041550</v>
      </c>
      <c r="F1679" s="273" t="s">
        <v>1053</v>
      </c>
      <c r="G1679" s="273" t="s">
        <v>444</v>
      </c>
      <c r="H1679" s="293">
        <v>141073788</v>
      </c>
      <c r="I1679" s="60">
        <v>98</v>
      </c>
      <c r="J1679" s="60" t="s">
        <v>1418</v>
      </c>
      <c r="K1679" s="60" t="s">
        <v>1333</v>
      </c>
      <c r="L1679" s="62">
        <v>39647</v>
      </c>
      <c r="M1679" s="62">
        <v>42186</v>
      </c>
      <c r="N1679" s="60">
        <v>83</v>
      </c>
      <c r="O1679" s="60">
        <v>72</v>
      </c>
      <c r="P1679" s="60">
        <v>60</v>
      </c>
      <c r="Q1679" s="60">
        <v>60</v>
      </c>
      <c r="R1679" s="60">
        <v>72</v>
      </c>
      <c r="S1679" s="249">
        <v>215001</v>
      </c>
      <c r="T1679" s="60">
        <v>0.05</v>
      </c>
      <c r="U1679" s="60">
        <v>0.104</v>
      </c>
      <c r="V1679" s="249">
        <v>4057.3341046959954</v>
      </c>
      <c r="W1679" s="249">
        <v>189202.53846887106</v>
      </c>
      <c r="X1679" s="249">
        <v>25798.461531128938</v>
      </c>
      <c r="Y1679" s="249">
        <v>54237.507812886848</v>
      </c>
      <c r="Z1679" s="249">
        <v>28439.046281759714</v>
      </c>
      <c r="AA1679" s="249">
        <v>25798.461531127134</v>
      </c>
      <c r="AB1679" s="249">
        <v>30958.153837354723</v>
      </c>
      <c r="AC1679" s="249">
        <v>25798.461531127134</v>
      </c>
      <c r="AD1679" s="249">
        <v>54237.507812886848</v>
      </c>
      <c r="AE1679" s="249">
        <v>28439.046281759714</v>
      </c>
      <c r="AF1679" s="249">
        <v>-1.8044374883174896E-9</v>
      </c>
    </row>
    <row r="1680" spans="2:37">
      <c r="B1680" s="271">
        <v>41874</v>
      </c>
      <c r="C1680" s="271">
        <v>41882</v>
      </c>
      <c r="D1680" s="271">
        <v>41882</v>
      </c>
      <c r="E1680" s="272">
        <v>10042039</v>
      </c>
      <c r="F1680" s="273" t="s">
        <v>1054</v>
      </c>
      <c r="G1680" s="273" t="s">
        <v>444</v>
      </c>
      <c r="H1680" s="293">
        <v>143004031</v>
      </c>
      <c r="I1680" s="60">
        <v>98</v>
      </c>
      <c r="J1680" s="60" t="s">
        <v>88</v>
      </c>
      <c r="K1680" s="60" t="s">
        <v>1333</v>
      </c>
      <c r="L1680" s="62">
        <v>40057</v>
      </c>
      <c r="M1680" s="62">
        <v>41874</v>
      </c>
      <c r="N1680" s="60">
        <v>60</v>
      </c>
      <c r="O1680" s="60">
        <v>59</v>
      </c>
      <c r="P1680" s="60">
        <v>60</v>
      </c>
      <c r="Q1680" s="60">
        <v>59</v>
      </c>
      <c r="R1680" s="60">
        <v>59</v>
      </c>
      <c r="S1680" s="249">
        <v>359633</v>
      </c>
      <c r="T1680" s="60">
        <v>0.05</v>
      </c>
      <c r="U1680" s="60">
        <v>0.104</v>
      </c>
      <c r="V1680" s="249">
        <v>6786.718369096584</v>
      </c>
      <c r="W1680" s="249">
        <v>316479.81412726216</v>
      </c>
      <c r="X1680" s="249">
        <v>43153.185872737842</v>
      </c>
      <c r="Y1680" s="249">
        <v>90664.975170679041</v>
      </c>
      <c r="Z1680" s="249">
        <v>47541.941488661862</v>
      </c>
      <c r="AA1680" s="249">
        <v>43123.03368201718</v>
      </c>
      <c r="AB1680" s="249">
        <v>42433.96610819221</v>
      </c>
      <c r="AC1680" s="249">
        <v>43123.03368201718</v>
      </c>
      <c r="AD1680" s="249">
        <v>90723.288018529769</v>
      </c>
      <c r="AE1680" s="249">
        <v>47570.102145795012</v>
      </c>
      <c r="AF1680" s="249">
        <v>-3.0850060284137726E-9</v>
      </c>
    </row>
    <row r="1681" spans="2:32">
      <c r="B1681" s="271">
        <v>41874</v>
      </c>
      <c r="C1681" s="271">
        <v>41882</v>
      </c>
      <c r="D1681" s="271">
        <v>41882</v>
      </c>
      <c r="E1681" s="272">
        <v>10041508</v>
      </c>
      <c r="F1681" s="273" t="s">
        <v>1054</v>
      </c>
      <c r="G1681" s="273" t="s">
        <v>444</v>
      </c>
      <c r="H1681" s="293">
        <v>143010767</v>
      </c>
      <c r="I1681" s="60">
        <v>98</v>
      </c>
      <c r="J1681" s="60" t="s">
        <v>1190</v>
      </c>
      <c r="K1681" s="60" t="s">
        <v>1333</v>
      </c>
      <c r="L1681" s="62">
        <v>39311</v>
      </c>
      <c r="M1681" s="62">
        <v>41874</v>
      </c>
      <c r="N1681" s="60">
        <v>84</v>
      </c>
      <c r="O1681" s="60">
        <v>84</v>
      </c>
      <c r="P1681" s="60">
        <v>60</v>
      </c>
      <c r="Q1681" s="60">
        <v>60</v>
      </c>
      <c r="R1681" s="60">
        <v>84</v>
      </c>
      <c r="S1681" s="249">
        <v>410007</v>
      </c>
      <c r="T1681" s="60">
        <v>0.05</v>
      </c>
      <c r="U1681" s="60">
        <v>0.104</v>
      </c>
      <c r="V1681" s="249">
        <v>7737.3378926799915</v>
      </c>
      <c r="W1681" s="249">
        <v>360809.32270085445</v>
      </c>
      <c r="X1681" s="249">
        <v>49197.677299145551</v>
      </c>
      <c r="Y1681" s="249">
        <v>103430.95085994154</v>
      </c>
      <c r="Z1681" s="249">
        <v>54233.273560799484</v>
      </c>
      <c r="AA1681" s="249">
        <v>49197.677299142058</v>
      </c>
      <c r="AB1681" s="249">
        <v>68876.748218803768</v>
      </c>
      <c r="AC1681" s="249">
        <v>49197.677299142058</v>
      </c>
      <c r="AD1681" s="249">
        <v>103430.95085994154</v>
      </c>
      <c r="AE1681" s="249">
        <v>54233.273560799484</v>
      </c>
      <c r="AF1681" s="249">
        <v>-3.4924596548080444E-9</v>
      </c>
    </row>
    <row r="1682" spans="2:32">
      <c r="B1682" s="271">
        <v>41876</v>
      </c>
      <c r="C1682" s="271">
        <v>41882</v>
      </c>
      <c r="D1682" s="271">
        <v>41882</v>
      </c>
      <c r="E1682" s="272">
        <v>10041645</v>
      </c>
      <c r="F1682" s="273" t="s">
        <v>1054</v>
      </c>
      <c r="G1682" s="273" t="s">
        <v>444</v>
      </c>
      <c r="H1682" s="293">
        <v>143037002</v>
      </c>
      <c r="I1682" s="60">
        <v>98</v>
      </c>
      <c r="J1682" s="60" t="s">
        <v>529</v>
      </c>
      <c r="K1682" s="60" t="s">
        <v>1333</v>
      </c>
      <c r="L1682" s="62">
        <v>40056</v>
      </c>
      <c r="M1682" s="62">
        <v>41876</v>
      </c>
      <c r="N1682" s="60">
        <v>60</v>
      </c>
      <c r="O1682" s="60">
        <v>59</v>
      </c>
      <c r="P1682" s="60">
        <v>60</v>
      </c>
      <c r="Q1682" s="60">
        <v>59</v>
      </c>
      <c r="R1682" s="60">
        <v>59</v>
      </c>
      <c r="S1682" s="249">
        <v>100000</v>
      </c>
      <c r="T1682" s="60">
        <v>0.05</v>
      </c>
      <c r="U1682" s="60">
        <v>0.104</v>
      </c>
      <c r="V1682" s="249">
        <v>1887.1233644010936</v>
      </c>
      <c r="W1682" s="249">
        <v>88000.771377282465</v>
      </c>
      <c r="X1682" s="249">
        <v>11999.228622717535</v>
      </c>
      <c r="Y1682" s="249">
        <v>25210.415943664513</v>
      </c>
      <c r="Z1682" s="249">
        <v>13219.571476661469</v>
      </c>
      <c r="AA1682" s="249">
        <v>11990.844467003044</v>
      </c>
      <c r="AB1682" s="249">
        <v>11799.241479005577</v>
      </c>
      <c r="AC1682" s="249">
        <v>11990.844467003044</v>
      </c>
      <c r="AD1682" s="249">
        <v>25226.630486782306</v>
      </c>
      <c r="AE1682" s="249">
        <v>13227.401864065614</v>
      </c>
      <c r="AF1682" s="249">
        <v>-8.440110832452774E-10</v>
      </c>
    </row>
    <row r="1683" spans="2:32">
      <c r="B1683" s="271">
        <v>41882</v>
      </c>
      <c r="C1683" s="271">
        <v>41882</v>
      </c>
      <c r="D1683" s="271">
        <v>41882</v>
      </c>
      <c r="E1683" s="272">
        <v>10041295</v>
      </c>
      <c r="F1683" s="273" t="s">
        <v>1053</v>
      </c>
      <c r="G1683" s="273" t="s">
        <v>444</v>
      </c>
      <c r="H1683" s="293">
        <v>143038831</v>
      </c>
      <c r="I1683" s="60">
        <v>97</v>
      </c>
      <c r="J1683" s="60" t="s">
        <v>515</v>
      </c>
      <c r="K1683" s="60" t="s">
        <v>1333</v>
      </c>
      <c r="L1683" s="62">
        <v>40052</v>
      </c>
      <c r="M1683" s="62">
        <v>41905</v>
      </c>
      <c r="N1683" s="60">
        <v>61</v>
      </c>
      <c r="O1683" s="60">
        <v>59</v>
      </c>
      <c r="P1683" s="60">
        <v>60</v>
      </c>
      <c r="Q1683" s="60">
        <v>59</v>
      </c>
      <c r="R1683" s="60">
        <v>59</v>
      </c>
      <c r="S1683" s="249">
        <v>66084</v>
      </c>
      <c r="T1683" s="60">
        <v>0</v>
      </c>
      <c r="U1683" s="60">
        <v>0.104</v>
      </c>
      <c r="V1683" s="249">
        <v>1101.4000000000001</v>
      </c>
      <c r="W1683" s="249">
        <v>51360.738478111729</v>
      </c>
      <c r="X1683" s="249">
        <v>14723.261521888271</v>
      </c>
      <c r="Y1683" s="249">
        <v>14713.798071788646</v>
      </c>
      <c r="Z1683" s="249">
        <v>0</v>
      </c>
      <c r="AA1683" s="249">
        <v>14713.798071788646</v>
      </c>
      <c r="AB1683" s="249">
        <v>14477.873829856799</v>
      </c>
      <c r="AC1683" s="249">
        <v>14713.798071788646</v>
      </c>
      <c r="AD1683" s="249">
        <v>14723.261521887798</v>
      </c>
      <c r="AE1683" s="249">
        <v>0</v>
      </c>
      <c r="AF1683" s="249">
        <v>-4.7293724492192268E-10</v>
      </c>
    </row>
    <row r="1684" spans="2:32">
      <c r="B1684" s="271">
        <v>41874</v>
      </c>
      <c r="C1684" s="271">
        <v>41882</v>
      </c>
      <c r="D1684" s="271">
        <v>41882</v>
      </c>
      <c r="E1684" s="272">
        <v>10041529</v>
      </c>
      <c r="F1684" s="273" t="s">
        <v>1054</v>
      </c>
      <c r="G1684" s="273" t="s">
        <v>444</v>
      </c>
      <c r="H1684" s="293">
        <v>143040453</v>
      </c>
      <c r="I1684" s="60">
        <v>98</v>
      </c>
      <c r="J1684" s="60" t="s">
        <v>533</v>
      </c>
      <c r="K1684" s="60" t="s">
        <v>1333</v>
      </c>
      <c r="L1684" s="62">
        <v>40070</v>
      </c>
      <c r="M1684" s="62">
        <v>41874</v>
      </c>
      <c r="N1684" s="60">
        <v>59</v>
      </c>
      <c r="O1684" s="60">
        <v>59</v>
      </c>
      <c r="P1684" s="60">
        <v>59</v>
      </c>
      <c r="Q1684" s="60">
        <v>59</v>
      </c>
      <c r="R1684" s="60">
        <v>59</v>
      </c>
      <c r="S1684" s="249">
        <v>147795</v>
      </c>
      <c r="T1684" s="60">
        <v>0.05</v>
      </c>
      <c r="U1684" s="60">
        <v>0.104</v>
      </c>
      <c r="V1684" s="249">
        <v>2830.6981672089664</v>
      </c>
      <c r="W1684" s="249">
        <v>130315.0860724431</v>
      </c>
      <c r="X1684" s="249">
        <v>17479.913927556903</v>
      </c>
      <c r="Y1684" s="249">
        <v>36696.105792884613</v>
      </c>
      <c r="Z1684" s="249">
        <v>19216.191865329019</v>
      </c>
      <c r="AA1684" s="249">
        <v>17479.913927555594</v>
      </c>
      <c r="AB1684" s="249">
        <v>17479.913927556903</v>
      </c>
      <c r="AC1684" s="249">
        <v>17479.913927555594</v>
      </c>
      <c r="AD1684" s="249">
        <v>36696.105792884613</v>
      </c>
      <c r="AE1684" s="249">
        <v>19216.191865329019</v>
      </c>
      <c r="AF1684" s="249">
        <v>-1.3096723705530167E-9</v>
      </c>
    </row>
    <row r="1685" spans="2:32">
      <c r="B1685" s="271">
        <v>41882</v>
      </c>
      <c r="C1685" s="271">
        <v>41882</v>
      </c>
      <c r="D1685" s="271">
        <v>41882</v>
      </c>
      <c r="E1685" s="272">
        <v>10042096</v>
      </c>
      <c r="F1685" s="273" t="s">
        <v>1053</v>
      </c>
      <c r="G1685" s="273" t="s">
        <v>444</v>
      </c>
      <c r="H1685" s="293">
        <v>143854337</v>
      </c>
      <c r="I1685" s="60">
        <v>99</v>
      </c>
      <c r="J1685" s="60" t="s">
        <v>1537</v>
      </c>
      <c r="K1685" s="60" t="s">
        <v>1336</v>
      </c>
      <c r="L1685" s="62">
        <v>41248</v>
      </c>
      <c r="M1685" s="62">
        <v>52201</v>
      </c>
      <c r="N1685" s="60">
        <v>360</v>
      </c>
      <c r="O1685" s="60">
        <v>20</v>
      </c>
      <c r="P1685" s="60">
        <v>228</v>
      </c>
      <c r="Q1685" s="60">
        <v>20</v>
      </c>
      <c r="R1685" s="60">
        <v>20</v>
      </c>
      <c r="S1685" s="249">
        <v>665079</v>
      </c>
      <c r="T1685" s="60">
        <v>0.03</v>
      </c>
      <c r="U1685" s="60">
        <v>7.6499999999999999E-2</v>
      </c>
      <c r="V1685" s="249">
        <v>3830.4634235739732</v>
      </c>
      <c r="W1685" s="249">
        <v>459756.78781254758</v>
      </c>
      <c r="X1685" s="249">
        <v>205322.21218745242</v>
      </c>
      <c r="Y1685" s="249">
        <v>57486.626941513896</v>
      </c>
      <c r="Z1685" s="249">
        <v>32208.650426342443</v>
      </c>
      <c r="AA1685" s="249">
        <v>25277.976515171453</v>
      </c>
      <c r="AB1685" s="249">
        <v>18010.720367320388</v>
      </c>
      <c r="AC1685" s="249">
        <v>25277.976515171453</v>
      </c>
      <c r="AD1685" s="249">
        <v>413588.87276231998</v>
      </c>
      <c r="AE1685" s="249">
        <v>208266.66057486588</v>
      </c>
      <c r="AF1685" s="249">
        <v>1.6880221664905548E-9</v>
      </c>
    </row>
    <row r="1686" spans="2:32">
      <c r="B1686" s="271">
        <v>41882</v>
      </c>
      <c r="C1686" s="271">
        <v>41882</v>
      </c>
      <c r="D1686" s="271">
        <v>41882</v>
      </c>
      <c r="E1686" s="272">
        <v>10042273</v>
      </c>
      <c r="F1686" s="273" t="s">
        <v>1053</v>
      </c>
      <c r="G1686" s="273" t="s">
        <v>444</v>
      </c>
      <c r="H1686" s="293">
        <v>143980715</v>
      </c>
      <c r="I1686" s="60">
        <v>98</v>
      </c>
      <c r="J1686" s="60" t="s">
        <v>1349</v>
      </c>
      <c r="K1686" s="60" t="s">
        <v>1338</v>
      </c>
      <c r="L1686" s="62">
        <v>41341</v>
      </c>
      <c r="M1686" s="62">
        <v>43891</v>
      </c>
      <c r="N1686" s="60">
        <v>84</v>
      </c>
      <c r="O1686" s="60">
        <v>17</v>
      </c>
      <c r="P1686" s="60">
        <v>60</v>
      </c>
      <c r="Q1686" s="60">
        <v>17</v>
      </c>
      <c r="R1686" s="60">
        <v>17</v>
      </c>
      <c r="S1686" s="249">
        <v>640532</v>
      </c>
      <c r="T1686" s="60">
        <v>0.05</v>
      </c>
      <c r="U1686" s="60">
        <v>9.4E-2</v>
      </c>
      <c r="V1686" s="249">
        <v>12087.629028465612</v>
      </c>
      <c r="W1686" s="249">
        <v>576891.81377267104</v>
      </c>
      <c r="X1686" s="249">
        <v>63640.186227328959</v>
      </c>
      <c r="Y1686" s="249">
        <v>68434.988704945892</v>
      </c>
      <c r="Z1686" s="249">
        <v>39920.894627221511</v>
      </c>
      <c r="AA1686" s="249">
        <v>28514.094077724381</v>
      </c>
      <c r="AB1686" s="249">
        <v>18031.386097743205</v>
      </c>
      <c r="AC1686" s="249">
        <v>28514.094077724381</v>
      </c>
      <c r="AD1686" s="249">
        <v>148365.92793526838</v>
      </c>
      <c r="AE1686" s="249">
        <v>84725.741707936744</v>
      </c>
      <c r="AF1686" s="249">
        <v>2.6775524020195007E-9</v>
      </c>
    </row>
    <row r="1687" spans="2:32">
      <c r="B1687" s="271">
        <v>41882</v>
      </c>
      <c r="C1687" s="271">
        <v>41882</v>
      </c>
      <c r="D1687" s="271">
        <v>41882</v>
      </c>
      <c r="E1687" s="272">
        <v>10042232</v>
      </c>
      <c r="F1687" s="273" t="s">
        <v>1053</v>
      </c>
      <c r="G1687" s="273" t="s">
        <v>444</v>
      </c>
      <c r="H1687" s="293">
        <v>143981738</v>
      </c>
      <c r="I1687" s="60">
        <v>97</v>
      </c>
      <c r="J1687" s="60" t="s">
        <v>1206</v>
      </c>
      <c r="K1687" s="60" t="s">
        <v>1780</v>
      </c>
      <c r="L1687" s="62">
        <v>41451</v>
      </c>
      <c r="M1687" s="62">
        <v>42186</v>
      </c>
      <c r="N1687" s="60">
        <v>24</v>
      </c>
      <c r="O1687" s="60">
        <v>13</v>
      </c>
      <c r="P1687" s="60">
        <v>24</v>
      </c>
      <c r="Q1687" s="60">
        <v>13</v>
      </c>
      <c r="R1687" s="60">
        <v>13</v>
      </c>
      <c r="S1687" s="249">
        <v>57292</v>
      </c>
      <c r="T1687" s="60">
        <v>0</v>
      </c>
      <c r="U1687" s="60">
        <v>9.1499999999999998E-2</v>
      </c>
      <c r="V1687" s="249">
        <v>2387.1666666666665</v>
      </c>
      <c r="W1687" s="249">
        <v>52174.405666826366</v>
      </c>
      <c r="X1687" s="249">
        <v>5117.5943331736344</v>
      </c>
      <c r="Y1687" s="249">
        <v>3954.9114439818804</v>
      </c>
      <c r="Z1687" s="249">
        <v>0</v>
      </c>
      <c r="AA1687" s="249">
        <v>3954.9114439818804</v>
      </c>
      <c r="AB1687" s="249">
        <v>2772.0302638023854</v>
      </c>
      <c r="AC1687" s="249">
        <v>3954.9114439818804</v>
      </c>
      <c r="AD1687" s="249">
        <v>5117.594333173678</v>
      </c>
      <c r="AE1687" s="249">
        <v>0</v>
      </c>
      <c r="AF1687" s="249">
        <v>4.3655745685100555E-11</v>
      </c>
    </row>
    <row r="1688" spans="2:32">
      <c r="B1688" s="271">
        <v>41882</v>
      </c>
      <c r="C1688" s="271">
        <v>41882</v>
      </c>
      <c r="D1688" s="271">
        <v>41882</v>
      </c>
      <c r="E1688" s="272">
        <v>10041280</v>
      </c>
      <c r="F1688" s="273" t="s">
        <v>1053</v>
      </c>
      <c r="G1688" s="273" t="s">
        <v>444</v>
      </c>
      <c r="H1688" s="293">
        <v>143990133</v>
      </c>
      <c r="I1688" s="60">
        <v>98</v>
      </c>
      <c r="J1688" s="60" t="s">
        <v>1704</v>
      </c>
      <c r="K1688" s="60" t="s">
        <v>1333</v>
      </c>
      <c r="L1688" s="62">
        <v>40183</v>
      </c>
      <c r="M1688" s="62">
        <v>42727</v>
      </c>
      <c r="N1688" s="60">
        <v>84</v>
      </c>
      <c r="O1688" s="60">
        <v>55</v>
      </c>
      <c r="P1688" s="60">
        <v>60</v>
      </c>
      <c r="Q1688" s="60">
        <v>55</v>
      </c>
      <c r="R1688" s="60">
        <v>55</v>
      </c>
      <c r="S1688" s="249">
        <v>496085</v>
      </c>
      <c r="T1688" s="60">
        <v>0.05</v>
      </c>
      <c r="U1688" s="60">
        <v>0.104</v>
      </c>
      <c r="V1688" s="249">
        <v>9361.7359422891659</v>
      </c>
      <c r="W1688" s="249">
        <v>436558.62668699177</v>
      </c>
      <c r="X1688" s="249">
        <v>59526.373313008226</v>
      </c>
      <c r="Y1688" s="249">
        <v>123952.69511139183</v>
      </c>
      <c r="Z1688" s="249">
        <v>65039.689544241119</v>
      </c>
      <c r="AA1688" s="249">
        <v>58913.005567150714</v>
      </c>
      <c r="AB1688" s="249">
        <v>54565.842203590873</v>
      </c>
      <c r="AC1688" s="249">
        <v>58913.005567150714</v>
      </c>
      <c r="AD1688" s="249">
        <v>125145.52985035407</v>
      </c>
      <c r="AE1688" s="249">
        <v>65619.15653734986</v>
      </c>
      <c r="AF1688" s="249">
        <v>-4.0163286030292511E-9</v>
      </c>
    </row>
    <row r="1689" spans="2:32">
      <c r="B1689" s="271">
        <v>41882</v>
      </c>
      <c r="C1689" s="271">
        <v>41882</v>
      </c>
      <c r="D1689" s="271">
        <v>41882</v>
      </c>
      <c r="E1689" s="272">
        <v>10042232</v>
      </c>
      <c r="F1689" s="273" t="s">
        <v>1053</v>
      </c>
      <c r="G1689" s="273" t="s">
        <v>444</v>
      </c>
      <c r="H1689" s="293">
        <v>143993620</v>
      </c>
      <c r="I1689" s="60">
        <v>98</v>
      </c>
      <c r="J1689" s="60" t="s">
        <v>1206</v>
      </c>
      <c r="K1689" s="60" t="s">
        <v>1332</v>
      </c>
      <c r="L1689" s="62">
        <v>40597</v>
      </c>
      <c r="M1689" s="62">
        <v>42430</v>
      </c>
      <c r="N1689" s="60">
        <v>60</v>
      </c>
      <c r="O1689" s="60">
        <v>41</v>
      </c>
      <c r="P1689" s="60">
        <v>60</v>
      </c>
      <c r="Q1689" s="60">
        <v>41</v>
      </c>
      <c r="R1689" s="60">
        <v>41</v>
      </c>
      <c r="S1689" s="249">
        <v>188334</v>
      </c>
      <c r="T1689" s="60">
        <v>0.05</v>
      </c>
      <c r="U1689" s="60">
        <v>9.4E-2</v>
      </c>
      <c r="V1689" s="249">
        <v>3554.0949171111556</v>
      </c>
      <c r="W1689" s="249">
        <v>169622.03739245227</v>
      </c>
      <c r="X1689" s="249">
        <v>18711.962607547728</v>
      </c>
      <c r="Y1689" s="249">
        <v>38611.970583939314</v>
      </c>
      <c r="Z1689" s="249">
        <v>22178.256386350011</v>
      </c>
      <c r="AA1689" s="249">
        <v>16433.714197589303</v>
      </c>
      <c r="AB1689" s="249">
        <v>12786.507781824279</v>
      </c>
      <c r="AC1689" s="249">
        <v>16433.714197589303</v>
      </c>
      <c r="AD1689" s="249">
        <v>43623.657634217845</v>
      </c>
      <c r="AE1689" s="249">
        <v>24911.695026669331</v>
      </c>
      <c r="AF1689" s="249">
        <v>7.8580342233181E-10</v>
      </c>
    </row>
    <row r="1690" spans="2:32">
      <c r="B1690" s="271">
        <v>41882</v>
      </c>
      <c r="C1690" s="271">
        <v>41882</v>
      </c>
      <c r="D1690" s="271">
        <v>41882</v>
      </c>
      <c r="E1690" s="272">
        <v>10042131</v>
      </c>
      <c r="F1690" s="273" t="s">
        <v>1053</v>
      </c>
      <c r="G1690" s="273" t="s">
        <v>444</v>
      </c>
      <c r="H1690" s="293">
        <v>143998282</v>
      </c>
      <c r="I1690" s="60">
        <v>98</v>
      </c>
      <c r="J1690" s="60" t="s">
        <v>177</v>
      </c>
      <c r="K1690" s="60" t="s">
        <v>1338</v>
      </c>
      <c r="L1690" s="62">
        <v>41159</v>
      </c>
      <c r="M1690" s="62">
        <v>42979</v>
      </c>
      <c r="N1690" s="60">
        <v>60</v>
      </c>
      <c r="O1690" s="60">
        <v>23</v>
      </c>
      <c r="P1690" s="60">
        <v>60</v>
      </c>
      <c r="Q1690" s="60">
        <v>23</v>
      </c>
      <c r="R1690" s="60">
        <v>23</v>
      </c>
      <c r="S1690" s="249">
        <v>140194</v>
      </c>
      <c r="T1690" s="60">
        <v>0.05</v>
      </c>
      <c r="U1690" s="60">
        <v>9.4E-2</v>
      </c>
      <c r="V1690" s="249">
        <v>2645.6337294884688</v>
      </c>
      <c r="W1690" s="249">
        <v>126264.99681521897</v>
      </c>
      <c r="X1690" s="249">
        <v>13929.003184781031</v>
      </c>
      <c r="Y1690" s="249">
        <v>19278.437212956342</v>
      </c>
      <c r="Z1690" s="249">
        <v>11197.376728066971</v>
      </c>
      <c r="AA1690" s="249">
        <v>8081.0604848893709</v>
      </c>
      <c r="AB1690" s="249">
        <v>5339.4512208327287</v>
      </c>
      <c r="AC1690" s="249">
        <v>8081.0604848893709</v>
      </c>
      <c r="AD1690" s="249">
        <v>32473.026954089743</v>
      </c>
      <c r="AE1690" s="249">
        <v>18544.023769308114</v>
      </c>
      <c r="AF1690" s="249">
        <v>5.9662852436304092E-10</v>
      </c>
    </row>
    <row r="1691" spans="2:32" ht="13.8" thickBot="1">
      <c r="B1691" s="277">
        <v>41882</v>
      </c>
      <c r="C1691" s="277">
        <v>41882</v>
      </c>
      <c r="D1691" s="277">
        <v>41882</v>
      </c>
      <c r="E1691" s="278">
        <v>10041985</v>
      </c>
      <c r="F1691" s="279" t="s">
        <v>1053</v>
      </c>
      <c r="G1691" s="279" t="s">
        <v>444</v>
      </c>
      <c r="H1691" s="298">
        <v>143999947</v>
      </c>
      <c r="I1691" s="94">
        <v>98</v>
      </c>
      <c r="J1691" s="94" t="s">
        <v>864</v>
      </c>
      <c r="K1691" s="94" t="s">
        <v>1338</v>
      </c>
      <c r="L1691" s="246">
        <v>41178</v>
      </c>
      <c r="M1691" s="246">
        <v>42644</v>
      </c>
      <c r="N1691" s="94">
        <v>48</v>
      </c>
      <c r="O1691" s="94">
        <v>22</v>
      </c>
      <c r="P1691" s="94">
        <v>48</v>
      </c>
      <c r="Q1691" s="94">
        <v>22</v>
      </c>
      <c r="R1691" s="94">
        <v>22</v>
      </c>
      <c r="S1691" s="250">
        <v>204124</v>
      </c>
      <c r="T1691" s="94">
        <v>0.05</v>
      </c>
      <c r="U1691" s="94">
        <v>9.4E-2</v>
      </c>
      <c r="V1691" s="250">
        <v>4700.8315208146505</v>
      </c>
      <c r="W1691" s="250">
        <v>187467.78658038896</v>
      </c>
      <c r="X1691" s="250">
        <v>16656.213419611042</v>
      </c>
      <c r="Y1691" s="250">
        <v>26140.90469584972</v>
      </c>
      <c r="Z1691" s="250">
        <v>14900.427845932049</v>
      </c>
      <c r="AA1691" s="250">
        <v>11240.476849917672</v>
      </c>
      <c r="AB1691" s="250">
        <v>7634.0978173217272</v>
      </c>
      <c r="AC1691" s="250">
        <v>11240.476849917672</v>
      </c>
      <c r="AD1691" s="250">
        <v>38172.126418715197</v>
      </c>
      <c r="AE1691" s="250">
        <v>21515.912999103224</v>
      </c>
      <c r="AF1691" s="250">
        <v>9.3132257461547852E-10</v>
      </c>
    </row>
    <row r="1692" spans="2:32">
      <c r="B1692" s="73">
        <v>41912</v>
      </c>
      <c r="C1692" s="73">
        <v>41912</v>
      </c>
      <c r="D1692" s="73">
        <v>41912</v>
      </c>
      <c r="E1692" s="208">
        <v>10041524</v>
      </c>
      <c r="F1692" s="61" t="s">
        <v>1053</v>
      </c>
      <c r="G1692" s="61" t="s">
        <v>444</v>
      </c>
      <c r="H1692" s="60">
        <v>143000303</v>
      </c>
      <c r="I1692" s="60">
        <v>99</v>
      </c>
      <c r="J1692" s="60" t="s">
        <v>1787</v>
      </c>
      <c r="K1692" s="60" t="s">
        <v>1331</v>
      </c>
      <c r="L1692" s="62">
        <v>38197</v>
      </c>
      <c r="M1692" s="62">
        <v>45496</v>
      </c>
      <c r="N1692" s="60">
        <v>240</v>
      </c>
      <c r="O1692" s="60">
        <v>121</v>
      </c>
      <c r="P1692" s="60">
        <v>228</v>
      </c>
      <c r="Q1692" s="60">
        <v>121</v>
      </c>
      <c r="R1692" s="60">
        <v>121</v>
      </c>
      <c r="S1692" s="249">
        <v>410741</v>
      </c>
      <c r="T1692" s="60">
        <v>0.03</v>
      </c>
      <c r="U1692" s="60">
        <v>8.6499999999999994E-2</v>
      </c>
      <c r="V1692" s="249">
        <v>2365.6263046377908</v>
      </c>
      <c r="W1692" s="249">
        <v>264366.46566844039</v>
      </c>
      <c r="X1692" s="249">
        <v>146374.53433155961</v>
      </c>
      <c r="Y1692" s="249">
        <v>197878.07115436852</v>
      </c>
      <c r="Z1692" s="249">
        <v>97352.152664446563</v>
      </c>
      <c r="AA1692" s="249">
        <v>100525.91848992195</v>
      </c>
      <c r="AB1692" s="249">
        <v>77681.222167187327</v>
      </c>
      <c r="AC1692" s="249">
        <v>100525.91848992195</v>
      </c>
      <c r="AD1692" s="249">
        <v>274996.33178897353</v>
      </c>
      <c r="AE1692" s="249">
        <v>128621.79745741631</v>
      </c>
      <c r="AF1692" s="249">
        <v>-2.3865140974521637E-9</v>
      </c>
    </row>
    <row r="1693" spans="2:32">
      <c r="B1693" s="73">
        <v>41905</v>
      </c>
      <c r="C1693" s="73">
        <v>41912</v>
      </c>
      <c r="D1693" s="73">
        <v>41912</v>
      </c>
      <c r="E1693" s="208">
        <v>10041182</v>
      </c>
      <c r="F1693" s="61" t="s">
        <v>1054</v>
      </c>
      <c r="G1693" s="61" t="s">
        <v>444</v>
      </c>
      <c r="H1693" s="60">
        <v>143032884</v>
      </c>
      <c r="I1693" s="60">
        <v>98</v>
      </c>
      <c r="J1693" s="60" t="s">
        <v>1788</v>
      </c>
      <c r="K1693" s="60" t="s">
        <v>1333</v>
      </c>
      <c r="L1693" s="62">
        <v>40086</v>
      </c>
      <c r="M1693" s="62">
        <v>41905</v>
      </c>
      <c r="N1693" s="60">
        <v>60</v>
      </c>
      <c r="O1693" s="60">
        <v>59</v>
      </c>
      <c r="P1693" s="60">
        <v>60</v>
      </c>
      <c r="Q1693" s="60">
        <v>59</v>
      </c>
      <c r="R1693" s="60">
        <v>59</v>
      </c>
      <c r="S1693" s="249">
        <v>2025000</v>
      </c>
      <c r="T1693" s="60">
        <v>0.05</v>
      </c>
      <c r="U1693" s="60">
        <v>0.104</v>
      </c>
      <c r="V1693" s="249">
        <v>38214.248129122148</v>
      </c>
      <c r="W1693" s="249">
        <v>1782015.62038997</v>
      </c>
      <c r="X1693" s="249">
        <v>242984.37961002998</v>
      </c>
      <c r="Y1693" s="249">
        <v>510510.92285920656</v>
      </c>
      <c r="Z1693" s="249">
        <v>267696.32240239484</v>
      </c>
      <c r="AA1693" s="249">
        <v>242814.60045681172</v>
      </c>
      <c r="AB1693" s="249">
        <v>238934.63994986282</v>
      </c>
      <c r="AC1693" s="249">
        <v>242814.60045681172</v>
      </c>
      <c r="AD1693" s="249">
        <v>510839.26735734195</v>
      </c>
      <c r="AE1693" s="249">
        <v>267854.88774732873</v>
      </c>
      <c r="AF1693" s="249">
        <v>-1.6763806343078613E-8</v>
      </c>
    </row>
    <row r="1694" spans="2:32">
      <c r="B1694" s="73">
        <v>41905</v>
      </c>
      <c r="C1694" s="73">
        <v>41912</v>
      </c>
      <c r="D1694" s="73">
        <v>41912</v>
      </c>
      <c r="E1694" s="208">
        <v>10042227</v>
      </c>
      <c r="F1694" s="61" t="s">
        <v>1054</v>
      </c>
      <c r="G1694" s="61" t="s">
        <v>444</v>
      </c>
      <c r="H1694" s="60">
        <v>143035034</v>
      </c>
      <c r="I1694" s="60">
        <v>98</v>
      </c>
      <c r="J1694" s="60" t="s">
        <v>1789</v>
      </c>
      <c r="K1694" s="60" t="s">
        <v>1333</v>
      </c>
      <c r="L1694" s="62">
        <v>40101</v>
      </c>
      <c r="M1694" s="62">
        <v>41905</v>
      </c>
      <c r="N1694" s="60">
        <v>59</v>
      </c>
      <c r="O1694" s="60">
        <v>59</v>
      </c>
      <c r="P1694" s="60">
        <v>59</v>
      </c>
      <c r="Q1694" s="60">
        <v>59</v>
      </c>
      <c r="R1694" s="60">
        <v>59</v>
      </c>
      <c r="S1694" s="249">
        <v>77838</v>
      </c>
      <c r="T1694" s="60">
        <v>0.05</v>
      </c>
      <c r="U1694" s="60">
        <v>0.104</v>
      </c>
      <c r="V1694" s="249">
        <v>1490.8209610555939</v>
      </c>
      <c r="W1694" s="249">
        <v>68631.994788097203</v>
      </c>
      <c r="X1694" s="249">
        <v>9206.0052119027969</v>
      </c>
      <c r="Y1694" s="249">
        <v>19326.441914182156</v>
      </c>
      <c r="Z1694" s="249">
        <v>10120.436702280043</v>
      </c>
      <c r="AA1694" s="249">
        <v>9206.0052119021129</v>
      </c>
      <c r="AB1694" s="249">
        <v>9206.0052119027969</v>
      </c>
      <c r="AC1694" s="249">
        <v>9206.0052119021129</v>
      </c>
      <c r="AD1694" s="249">
        <v>19326.441914182156</v>
      </c>
      <c r="AE1694" s="249">
        <v>10120.436702280043</v>
      </c>
      <c r="AF1694" s="249">
        <v>-6.8394001573324203E-10</v>
      </c>
    </row>
    <row r="1695" spans="2:32">
      <c r="B1695" s="73">
        <v>41912</v>
      </c>
      <c r="C1695" s="73">
        <v>41912</v>
      </c>
      <c r="D1695" s="73">
        <v>41912</v>
      </c>
      <c r="E1695" s="208">
        <v>10042150</v>
      </c>
      <c r="F1695" s="61" t="s">
        <v>1053</v>
      </c>
      <c r="G1695" s="61" t="s">
        <v>444</v>
      </c>
      <c r="H1695" s="60">
        <v>143982971</v>
      </c>
      <c r="I1695" s="60">
        <v>98</v>
      </c>
      <c r="J1695" s="60" t="s">
        <v>306</v>
      </c>
      <c r="K1695" s="60" t="s">
        <v>1780</v>
      </c>
      <c r="L1695" s="62">
        <v>41542</v>
      </c>
      <c r="M1695" s="62">
        <v>41913</v>
      </c>
      <c r="N1695" s="60">
        <v>12</v>
      </c>
      <c r="O1695" s="60">
        <v>11</v>
      </c>
      <c r="P1695" s="60">
        <v>12</v>
      </c>
      <c r="Q1695" s="60">
        <v>11</v>
      </c>
      <c r="R1695" s="60">
        <v>11</v>
      </c>
      <c r="S1695" s="249">
        <v>30138</v>
      </c>
      <c r="T1695" s="60">
        <v>0.05</v>
      </c>
      <c r="U1695" s="60">
        <v>9.1499999999999998E-2</v>
      </c>
      <c r="V1695" s="249">
        <v>2580.0382861408225</v>
      </c>
      <c r="W1695" s="249">
        <v>29479.059513678782</v>
      </c>
      <c r="X1695" s="249">
        <v>658.94048632121849</v>
      </c>
      <c r="Y1695" s="249">
        <v>1461.8759979847309</v>
      </c>
      <c r="Z1695" s="249">
        <v>811.75388063534047</v>
      </c>
      <c r="AA1695" s="249">
        <v>650.12211734939046</v>
      </c>
      <c r="AB1695" s="249">
        <v>604.02877912778354</v>
      </c>
      <c r="AC1695" s="249">
        <v>650.12211734939046</v>
      </c>
      <c r="AD1695" s="249">
        <v>1481.3999200110993</v>
      </c>
      <c r="AE1695" s="249">
        <v>822.45943368986627</v>
      </c>
      <c r="AF1695" s="249">
        <v>1.4551915228366852E-11</v>
      </c>
    </row>
    <row r="1696" spans="2:32">
      <c r="B1696" s="73">
        <v>41912</v>
      </c>
      <c r="C1696" s="73">
        <v>41912</v>
      </c>
      <c r="D1696" s="73">
        <v>41912</v>
      </c>
      <c r="E1696" s="208">
        <v>10041670</v>
      </c>
      <c r="F1696" s="61" t="s">
        <v>1053</v>
      </c>
      <c r="G1696" s="61" t="s">
        <v>444</v>
      </c>
      <c r="H1696" s="60">
        <v>143983366</v>
      </c>
      <c r="I1696" s="60">
        <v>98</v>
      </c>
      <c r="J1696" s="60" t="s">
        <v>283</v>
      </c>
      <c r="K1696" s="60" t="s">
        <v>1780</v>
      </c>
      <c r="L1696" s="62">
        <v>41744</v>
      </c>
      <c r="M1696" s="62">
        <v>43556</v>
      </c>
      <c r="N1696" s="60">
        <v>60</v>
      </c>
      <c r="O1696" s="60">
        <v>5</v>
      </c>
      <c r="P1696" s="60">
        <v>60</v>
      </c>
      <c r="Q1696" s="60">
        <v>5</v>
      </c>
      <c r="R1696" s="60">
        <v>5</v>
      </c>
      <c r="S1696" s="249">
        <v>160133</v>
      </c>
      <c r="T1696" s="60">
        <v>0.05</v>
      </c>
      <c r="U1696" s="60">
        <v>9.1499999999999998E-2</v>
      </c>
      <c r="V1696" s="249">
        <v>3021.9072571164029</v>
      </c>
      <c r="W1696" s="249">
        <v>145066.18976911443</v>
      </c>
      <c r="X1696" s="249">
        <v>15066.810230885574</v>
      </c>
      <c r="Y1696" s="249">
        <v>5383.4523479305371</v>
      </c>
      <c r="Z1696" s="249">
        <v>3237.5825802402032</v>
      </c>
      <c r="AA1696" s="249">
        <v>2145.8697676903339</v>
      </c>
      <c r="AB1696" s="249">
        <v>1255.5675192404644</v>
      </c>
      <c r="AC1696" s="249">
        <v>2145.8697676903339</v>
      </c>
      <c r="AD1696" s="249">
        <v>36248.245657869847</v>
      </c>
      <c r="AE1696" s="249">
        <v>21181.435426984186</v>
      </c>
      <c r="AF1696" s="249">
        <v>8.7311491370201111E-11</v>
      </c>
    </row>
    <row r="1697" spans="2:35">
      <c r="B1697" s="73">
        <v>41912</v>
      </c>
      <c r="C1697" s="73">
        <v>41912</v>
      </c>
      <c r="D1697" s="73">
        <v>41912</v>
      </c>
      <c r="E1697" s="208">
        <v>10041899</v>
      </c>
      <c r="F1697" s="61" t="s">
        <v>1053</v>
      </c>
      <c r="G1697" s="61" t="s">
        <v>444</v>
      </c>
      <c r="H1697" s="60">
        <v>143990419</v>
      </c>
      <c r="I1697" s="60">
        <v>98</v>
      </c>
      <c r="J1697" s="60" t="s">
        <v>1790</v>
      </c>
      <c r="K1697" s="60" t="s">
        <v>1333</v>
      </c>
      <c r="L1697" s="62">
        <v>40360</v>
      </c>
      <c r="M1697" s="62">
        <v>42186</v>
      </c>
      <c r="N1697" s="60">
        <v>60</v>
      </c>
      <c r="O1697" s="60">
        <v>50</v>
      </c>
      <c r="P1697" s="60">
        <v>60</v>
      </c>
      <c r="Q1697" s="60">
        <v>50</v>
      </c>
      <c r="R1697" s="60">
        <v>50</v>
      </c>
      <c r="S1697" s="249">
        <v>164546</v>
      </c>
      <c r="T1697" s="60">
        <v>0.05</v>
      </c>
      <c r="U1697" s="60">
        <v>0.104</v>
      </c>
      <c r="V1697" s="249">
        <v>3105.186011187423</v>
      </c>
      <c r="W1697" s="249">
        <v>144801.74927046319</v>
      </c>
      <c r="X1697" s="249">
        <v>19744.250729536812</v>
      </c>
      <c r="Y1697" s="249">
        <v>40079.173262853394</v>
      </c>
      <c r="Z1697" s="249">
        <v>21065.256878212094</v>
      </c>
      <c r="AA1697" s="249">
        <v>19013.916384641299</v>
      </c>
      <c r="AB1697" s="249">
        <v>16453.54227461401</v>
      </c>
      <c r="AC1697" s="249">
        <v>19013.916384641299</v>
      </c>
      <c r="AD1697" s="249">
        <v>41509.411400780838</v>
      </c>
      <c r="AE1697" s="249">
        <v>21765.160671245365</v>
      </c>
      <c r="AF1697" s="249">
        <v>-1.3387762010097504E-9</v>
      </c>
    </row>
    <row r="1698" spans="2:35">
      <c r="B1698" s="73">
        <v>41912</v>
      </c>
      <c r="C1698" s="73">
        <v>41912</v>
      </c>
      <c r="D1698" s="73">
        <v>41912</v>
      </c>
      <c r="E1698" s="208">
        <v>10042305</v>
      </c>
      <c r="F1698" s="61" t="s">
        <v>1053</v>
      </c>
      <c r="G1698" s="61" t="s">
        <v>444</v>
      </c>
      <c r="H1698" s="60">
        <v>143994961</v>
      </c>
      <c r="I1698" s="60">
        <v>98</v>
      </c>
      <c r="J1698" s="60" t="s">
        <v>1431</v>
      </c>
      <c r="K1698" s="60" t="s">
        <v>1337</v>
      </c>
      <c r="L1698" s="62">
        <v>40680</v>
      </c>
      <c r="M1698" s="62">
        <v>43252</v>
      </c>
      <c r="N1698" s="60">
        <v>85</v>
      </c>
      <c r="O1698" s="60">
        <v>40</v>
      </c>
      <c r="P1698" s="60">
        <v>60</v>
      </c>
      <c r="Q1698" s="60">
        <v>40</v>
      </c>
      <c r="R1698" s="60">
        <v>40</v>
      </c>
      <c r="S1698" s="249">
        <v>253112</v>
      </c>
      <c r="T1698" s="60">
        <v>0.05</v>
      </c>
      <c r="U1698" s="60">
        <v>9.9000000000000005E-2</v>
      </c>
      <c r="V1698" s="249">
        <v>4776.5356901028963</v>
      </c>
      <c r="W1698" s="249">
        <v>225330.88322287568</v>
      </c>
      <c r="X1698" s="249">
        <v>27781.11677712432</v>
      </c>
      <c r="Y1698" s="249">
        <v>53463.727802558045</v>
      </c>
      <c r="Z1698" s="249">
        <v>29425.379189916159</v>
      </c>
      <c r="AA1698" s="249">
        <v>24038.348612641887</v>
      </c>
      <c r="AB1698" s="249">
        <v>18520.74451808288</v>
      </c>
      <c r="AC1698" s="249">
        <v>24038.348612641887</v>
      </c>
      <c r="AD1698" s="249">
        <v>61261.258183301397</v>
      </c>
      <c r="AE1698" s="249">
        <v>33480.141406173731</v>
      </c>
      <c r="AF1698" s="249">
        <v>3.3469405025243759E-9</v>
      </c>
    </row>
    <row r="1699" spans="2:35">
      <c r="B1699" s="73">
        <v>41912</v>
      </c>
      <c r="C1699" s="73">
        <v>41912</v>
      </c>
      <c r="D1699" s="73">
        <v>41912</v>
      </c>
      <c r="E1699" s="208">
        <v>10055417</v>
      </c>
      <c r="F1699" s="61" t="s">
        <v>1053</v>
      </c>
      <c r="G1699" s="61" t="s">
        <v>444</v>
      </c>
      <c r="H1699" s="60">
        <v>143998169</v>
      </c>
      <c r="I1699" s="60">
        <v>98</v>
      </c>
      <c r="J1699" s="60" t="s">
        <v>984</v>
      </c>
      <c r="K1699" s="60" t="s">
        <v>1338</v>
      </c>
      <c r="L1699" s="62">
        <v>41059</v>
      </c>
      <c r="M1699" s="62">
        <v>42887</v>
      </c>
      <c r="N1699" s="60">
        <v>60</v>
      </c>
      <c r="O1699" s="60">
        <v>27</v>
      </c>
      <c r="P1699" s="60">
        <v>60</v>
      </c>
      <c r="Q1699" s="60">
        <v>27</v>
      </c>
      <c r="R1699" s="60">
        <v>27</v>
      </c>
      <c r="S1699" s="249">
        <v>207765</v>
      </c>
      <c r="T1699" s="60">
        <v>0.05</v>
      </c>
      <c r="U1699" s="60">
        <v>9.4E-2</v>
      </c>
      <c r="V1699" s="249">
        <v>3920.7818580479316</v>
      </c>
      <c r="W1699" s="249">
        <v>187122.46646300107</v>
      </c>
      <c r="X1699" s="249">
        <v>20642.533536998933</v>
      </c>
      <c r="Y1699" s="249">
        <v>32364.306782209809</v>
      </c>
      <c r="Z1699" s="249">
        <v>18746.391464510642</v>
      </c>
      <c r="AA1699" s="249">
        <v>13617.915317699168</v>
      </c>
      <c r="AB1699" s="249">
        <v>9289.1400916495186</v>
      </c>
      <c r="AC1699" s="249">
        <v>13617.915317699168</v>
      </c>
      <c r="AD1699" s="249">
        <v>48124.44501987574</v>
      </c>
      <c r="AE1699" s="249">
        <v>27481.911482875934</v>
      </c>
      <c r="AF1699" s="249">
        <v>8.7311491370201111E-10</v>
      </c>
    </row>
    <row r="1700" spans="2:35">
      <c r="B1700" s="73">
        <v>41912</v>
      </c>
      <c r="C1700" s="73">
        <v>41912</v>
      </c>
      <c r="D1700" s="73">
        <v>41912</v>
      </c>
      <c r="E1700" s="208">
        <v>10054861</v>
      </c>
      <c r="F1700" s="61" t="s">
        <v>1053</v>
      </c>
      <c r="G1700" s="61" t="s">
        <v>444</v>
      </c>
      <c r="H1700" s="60">
        <v>143999955</v>
      </c>
      <c r="I1700" s="60">
        <v>98</v>
      </c>
      <c r="J1700" s="60" t="s">
        <v>1024</v>
      </c>
      <c r="K1700" s="60" t="s">
        <v>1338</v>
      </c>
      <c r="L1700" s="62">
        <v>41205</v>
      </c>
      <c r="M1700" s="62">
        <v>43040</v>
      </c>
      <c r="N1700" s="60">
        <v>60</v>
      </c>
      <c r="O1700" s="60">
        <v>22</v>
      </c>
      <c r="P1700" s="60">
        <v>60</v>
      </c>
      <c r="Q1700" s="60">
        <v>22</v>
      </c>
      <c r="R1700" s="60">
        <v>22</v>
      </c>
      <c r="S1700" s="249">
        <v>135156</v>
      </c>
      <c r="T1700" s="60">
        <v>0.05</v>
      </c>
      <c r="U1700" s="60">
        <v>9.4E-2</v>
      </c>
      <c r="V1700" s="249">
        <v>2550.5604543899417</v>
      </c>
      <c r="W1700" s="249">
        <v>121727.54832273661</v>
      </c>
      <c r="X1700" s="249">
        <v>13428.451677263394</v>
      </c>
      <c r="Y1700" s="249">
        <v>17931.201927563008</v>
      </c>
      <c r="Z1700" s="249">
        <v>10422.214205650213</v>
      </c>
      <c r="AA1700" s="249">
        <v>7508.9877219127957</v>
      </c>
      <c r="AB1700" s="249">
        <v>4923.7656149965778</v>
      </c>
      <c r="AC1700" s="249">
        <v>7508.9877219127957</v>
      </c>
      <c r="AD1700" s="249">
        <v>31306.07894066046</v>
      </c>
      <c r="AE1700" s="249">
        <v>17877.627263396513</v>
      </c>
      <c r="AF1700" s="249">
        <v>5.5297277867794037E-10</v>
      </c>
    </row>
    <row r="1701" spans="2:35" ht="13.8" thickBot="1">
      <c r="B1701" s="209">
        <v>41912</v>
      </c>
      <c r="C1701" s="209">
        <v>41912</v>
      </c>
      <c r="D1701" s="209">
        <v>41912</v>
      </c>
      <c r="E1701" s="210">
        <v>10042292</v>
      </c>
      <c r="F1701" s="85" t="s">
        <v>1053</v>
      </c>
      <c r="G1701" s="85" t="s">
        <v>444</v>
      </c>
      <c r="H1701" s="94">
        <v>143983765</v>
      </c>
      <c r="I1701" s="94">
        <v>98</v>
      </c>
      <c r="J1701" s="94" t="s">
        <v>1791</v>
      </c>
      <c r="K1701" s="94" t="s">
        <v>1780</v>
      </c>
      <c r="L1701" s="246">
        <v>41845</v>
      </c>
      <c r="M1701" s="246">
        <v>43678</v>
      </c>
      <c r="N1701" s="94">
        <v>60</v>
      </c>
      <c r="O1701" s="94">
        <v>1</v>
      </c>
      <c r="P1701" s="94">
        <v>60</v>
      </c>
      <c r="Q1701" s="94">
        <v>1</v>
      </c>
      <c r="R1701" s="94">
        <v>1</v>
      </c>
      <c r="S1701" s="250">
        <v>50887</v>
      </c>
      <c r="T1701" s="94">
        <v>0.05</v>
      </c>
      <c r="U1701" s="94">
        <v>9.1499999999999998E-2</v>
      </c>
      <c r="V1701" s="250">
        <v>960.30046644278445</v>
      </c>
      <c r="W1701" s="250">
        <v>46099.075136173844</v>
      </c>
      <c r="X1701" s="250">
        <v>4787.9248638261561</v>
      </c>
      <c r="Y1701" s="250">
        <v>351.50544791332538</v>
      </c>
      <c r="Z1701" s="250">
        <v>212.02916666666681</v>
      </c>
      <c r="AA1701" s="250">
        <v>139.47628124665857</v>
      </c>
      <c r="AB1701" s="250">
        <v>79.798747730435934</v>
      </c>
      <c r="AC1701" s="250">
        <v>139.47628124665857</v>
      </c>
      <c r="AD1701" s="250">
        <v>11518.95285039326</v>
      </c>
      <c r="AE1701" s="250">
        <v>6731.0279865670673</v>
      </c>
      <c r="AF1701" s="250">
        <v>3.637978807091713E-11</v>
      </c>
      <c r="AG1701" s="85"/>
      <c r="AH1701" s="95"/>
      <c r="AI1701" s="94"/>
    </row>
    <row r="1702" spans="2:35">
      <c r="B1702" s="299">
        <v>41935</v>
      </c>
      <c r="C1702" s="299">
        <v>41935</v>
      </c>
      <c r="D1702" s="299">
        <v>41943</v>
      </c>
      <c r="E1702" s="300">
        <v>10041635</v>
      </c>
      <c r="F1702" s="301" t="s">
        <v>1054</v>
      </c>
      <c r="G1702" s="301" t="s">
        <v>444</v>
      </c>
      <c r="H1702" s="302">
        <v>141088777</v>
      </c>
      <c r="I1702" s="302">
        <v>98</v>
      </c>
      <c r="J1702" s="302" t="s">
        <v>773</v>
      </c>
      <c r="K1702" s="60" t="s">
        <v>1333</v>
      </c>
      <c r="L1702" s="62">
        <v>40121</v>
      </c>
      <c r="M1702" s="62">
        <v>41935</v>
      </c>
      <c r="N1702" s="60">
        <v>60</v>
      </c>
      <c r="O1702" s="60">
        <v>59</v>
      </c>
      <c r="P1702" s="60">
        <v>60</v>
      </c>
      <c r="Q1702" s="60">
        <v>59</v>
      </c>
      <c r="R1702" s="60">
        <v>59</v>
      </c>
      <c r="S1702" s="249">
        <v>172427</v>
      </c>
      <c r="T1702" s="60">
        <v>0.05</v>
      </c>
      <c r="U1702" s="60">
        <v>0.104</v>
      </c>
      <c r="V1702" s="249">
        <v>3253.9102035358737</v>
      </c>
      <c r="W1702" s="249">
        <v>151737.09006270685</v>
      </c>
      <c r="X1702" s="249">
        <v>20689.909937293152</v>
      </c>
      <c r="Y1702" s="249">
        <v>43469.563899182423</v>
      </c>
      <c r="Z1702" s="249">
        <v>22794.110510063067</v>
      </c>
      <c r="AA1702" s="249">
        <v>20675.453389119357</v>
      </c>
      <c r="AB1702" s="249">
        <v>20345.078105004934</v>
      </c>
      <c r="AC1702" s="249">
        <v>20675.453389119357</v>
      </c>
      <c r="AD1702" s="249">
        <v>43497.52214944415</v>
      </c>
      <c r="AE1702" s="249">
        <v>22807.612212152395</v>
      </c>
      <c r="AF1702" s="249">
        <v>-1.3969838619232178E-9</v>
      </c>
      <c r="AH1702" s="74">
        <v>60</v>
      </c>
    </row>
    <row r="1703" spans="2:35">
      <c r="B1703" s="299">
        <v>41943</v>
      </c>
      <c r="C1703" s="299">
        <v>41943</v>
      </c>
      <c r="D1703" s="299">
        <v>41943</v>
      </c>
      <c r="E1703" s="300">
        <v>10041749</v>
      </c>
      <c r="F1703" s="301" t="s">
        <v>1053</v>
      </c>
      <c r="G1703" s="301" t="s">
        <v>444</v>
      </c>
      <c r="H1703" s="302">
        <v>143025179</v>
      </c>
      <c r="I1703" s="302">
        <v>98</v>
      </c>
      <c r="J1703" s="302" t="s">
        <v>1792</v>
      </c>
      <c r="K1703" s="60" t="s">
        <v>1333</v>
      </c>
      <c r="L1703" s="62">
        <v>39791</v>
      </c>
      <c r="M1703" s="62">
        <v>42342</v>
      </c>
      <c r="N1703" s="60">
        <v>84</v>
      </c>
      <c r="O1703" s="60">
        <v>70</v>
      </c>
      <c r="P1703" s="60">
        <v>60</v>
      </c>
      <c r="Q1703" s="60">
        <v>60</v>
      </c>
      <c r="R1703" s="60">
        <v>70</v>
      </c>
      <c r="S1703" s="249">
        <v>485000</v>
      </c>
      <c r="T1703" s="60">
        <v>0.05</v>
      </c>
      <c r="U1703" s="60">
        <v>0.104</v>
      </c>
      <c r="V1703" s="249">
        <v>9152.5483173453031</v>
      </c>
      <c r="W1703" s="249">
        <v>426803.74117981992</v>
      </c>
      <c r="X1703" s="249">
        <v>58196.258820180083</v>
      </c>
      <c r="Y1703" s="249">
        <v>122349.15786089428</v>
      </c>
      <c r="Z1703" s="249">
        <v>64152.899040718214</v>
      </c>
      <c r="AA1703" s="249">
        <v>58196.258820176066</v>
      </c>
      <c r="AB1703" s="249">
        <v>67895.635290210106</v>
      </c>
      <c r="AC1703" s="249">
        <v>58196.258820176066</v>
      </c>
      <c r="AD1703" s="249">
        <v>122349.15786089428</v>
      </c>
      <c r="AE1703" s="249">
        <v>64152.899040718214</v>
      </c>
      <c r="AF1703" s="249">
        <v>-4.0163286030292511E-9</v>
      </c>
      <c r="AH1703" s="74">
        <v>60</v>
      </c>
    </row>
    <row r="1704" spans="2:35">
      <c r="B1704" s="299">
        <v>41943</v>
      </c>
      <c r="C1704" s="299">
        <v>41943</v>
      </c>
      <c r="D1704" s="299">
        <v>41943</v>
      </c>
      <c r="E1704" s="300">
        <v>10042198</v>
      </c>
      <c r="F1704" s="301" t="s">
        <v>1053</v>
      </c>
      <c r="G1704" s="301" t="s">
        <v>444</v>
      </c>
      <c r="H1704" s="302">
        <v>143032450</v>
      </c>
      <c r="I1704" s="302">
        <v>98</v>
      </c>
      <c r="J1704" s="302" t="s">
        <v>1496</v>
      </c>
      <c r="K1704" s="60" t="s">
        <v>1333</v>
      </c>
      <c r="L1704" s="62">
        <v>39769</v>
      </c>
      <c r="M1704" s="62">
        <v>42321</v>
      </c>
      <c r="N1704" s="60">
        <v>84</v>
      </c>
      <c r="O1704" s="60">
        <v>70</v>
      </c>
      <c r="P1704" s="60">
        <v>60</v>
      </c>
      <c r="Q1704" s="60">
        <v>60</v>
      </c>
      <c r="R1704" s="60">
        <v>70</v>
      </c>
      <c r="S1704" s="249">
        <v>574000</v>
      </c>
      <c r="T1704" s="60">
        <v>0.05</v>
      </c>
      <c r="U1704" s="60">
        <v>0.104</v>
      </c>
      <c r="V1704" s="249">
        <v>10832.088111662277</v>
      </c>
      <c r="W1704" s="249">
        <v>505124.42770560132</v>
      </c>
      <c r="X1704" s="249">
        <v>68875.572294398677</v>
      </c>
      <c r="Y1704" s="249">
        <v>144800.85899413045</v>
      </c>
      <c r="Z1704" s="249">
        <v>75925.286699736607</v>
      </c>
      <c r="AA1704" s="249">
        <v>68875.572294393845</v>
      </c>
      <c r="AB1704" s="249">
        <v>80354.834343465132</v>
      </c>
      <c r="AC1704" s="249">
        <v>68875.572294393845</v>
      </c>
      <c r="AD1704" s="249">
        <v>144800.85899413045</v>
      </c>
      <c r="AE1704" s="249">
        <v>75925.286699736607</v>
      </c>
      <c r="AF1704" s="249">
        <v>-4.8312358558177948E-9</v>
      </c>
      <c r="AH1704" s="74">
        <v>60</v>
      </c>
    </row>
    <row r="1705" spans="2:35">
      <c r="B1705" s="299">
        <v>41943</v>
      </c>
      <c r="C1705" s="299">
        <v>41943</v>
      </c>
      <c r="D1705" s="299">
        <v>41943</v>
      </c>
      <c r="E1705" s="300">
        <v>10041538</v>
      </c>
      <c r="F1705" s="301" t="s">
        <v>1053</v>
      </c>
      <c r="G1705" s="301" t="s">
        <v>444</v>
      </c>
      <c r="H1705" s="302">
        <v>143038513</v>
      </c>
      <c r="I1705" s="302">
        <v>98</v>
      </c>
      <c r="J1705" s="302" t="s">
        <v>1088</v>
      </c>
      <c r="K1705" s="60" t="s">
        <v>1333</v>
      </c>
      <c r="L1705" s="62">
        <v>40024</v>
      </c>
      <c r="M1705" s="62">
        <v>42574</v>
      </c>
      <c r="N1705" s="60">
        <v>84</v>
      </c>
      <c r="O1705" s="60">
        <v>62</v>
      </c>
      <c r="P1705" s="60">
        <v>60</v>
      </c>
      <c r="Q1705" s="60">
        <v>60</v>
      </c>
      <c r="R1705" s="60">
        <v>62</v>
      </c>
      <c r="S1705" s="249">
        <v>550000</v>
      </c>
      <c r="T1705" s="60">
        <v>0.05</v>
      </c>
      <c r="U1705" s="60">
        <v>0.104</v>
      </c>
      <c r="V1705" s="249">
        <v>10379.178504206015</v>
      </c>
      <c r="W1705" s="249">
        <v>484004.24257505353</v>
      </c>
      <c r="X1705" s="249">
        <v>65995.757424946467</v>
      </c>
      <c r="Y1705" s="249">
        <v>138746.46767730272</v>
      </c>
      <c r="Z1705" s="249">
        <v>72750.71025236079</v>
      </c>
      <c r="AA1705" s="249">
        <v>65995.757424941927</v>
      </c>
      <c r="AB1705" s="249">
        <v>68195.616005778007</v>
      </c>
      <c r="AC1705" s="249">
        <v>65995.757424941927</v>
      </c>
      <c r="AD1705" s="249">
        <v>138746.46767730272</v>
      </c>
      <c r="AE1705" s="249">
        <v>72750.71025236079</v>
      </c>
      <c r="AF1705" s="249">
        <v>-4.5401975512504578E-9</v>
      </c>
      <c r="AH1705" s="74">
        <v>60</v>
      </c>
    </row>
    <row r="1706" spans="2:35">
      <c r="B1706" s="299">
        <v>41943</v>
      </c>
      <c r="C1706" s="299">
        <v>41943</v>
      </c>
      <c r="D1706" s="299">
        <v>41943</v>
      </c>
      <c r="E1706" s="300">
        <v>10041962</v>
      </c>
      <c r="F1706" s="301" t="s">
        <v>1053</v>
      </c>
      <c r="G1706" s="301" t="s">
        <v>444</v>
      </c>
      <c r="H1706" s="302">
        <v>143134660</v>
      </c>
      <c r="I1706" s="302">
        <v>99</v>
      </c>
      <c r="J1706" s="302" t="s">
        <v>1718</v>
      </c>
      <c r="K1706" s="60" t="s">
        <v>1335</v>
      </c>
      <c r="L1706" s="62">
        <v>40928</v>
      </c>
      <c r="M1706" s="62">
        <v>51867</v>
      </c>
      <c r="N1706" s="60">
        <v>360</v>
      </c>
      <c r="O1706" s="60">
        <v>32</v>
      </c>
      <c r="P1706" s="60">
        <v>228</v>
      </c>
      <c r="Q1706" s="60">
        <v>32</v>
      </c>
      <c r="R1706" s="60">
        <v>32</v>
      </c>
      <c r="S1706" s="249">
        <v>3445176</v>
      </c>
      <c r="T1706" s="60">
        <v>0.03</v>
      </c>
      <c r="U1706" s="60">
        <v>8.1500000000000003E-2</v>
      </c>
      <c r="V1706" s="249">
        <v>19842.185147591321</v>
      </c>
      <c r="W1706" s="249">
        <v>2297265.6640552823</v>
      </c>
      <c r="X1706" s="249">
        <v>1147910.3359447177</v>
      </c>
      <c r="Y1706" s="249">
        <v>483969.83443975518</v>
      </c>
      <c r="Z1706" s="249">
        <v>261335.31065020879</v>
      </c>
      <c r="AA1706" s="249">
        <v>222634.52378954639</v>
      </c>
      <c r="AB1706" s="249">
        <v>161110.22258873231</v>
      </c>
      <c r="AC1706" s="249">
        <v>222634.52378954639</v>
      </c>
      <c r="AD1706" s="249">
        <v>2226752.5495955702</v>
      </c>
      <c r="AE1706" s="249">
        <v>1078842.2136508208</v>
      </c>
      <c r="AF1706" s="249">
        <v>3.166496753692627E-8</v>
      </c>
      <c r="AH1706" s="74">
        <v>228</v>
      </c>
    </row>
    <row r="1707" spans="2:35">
      <c r="B1707" s="299">
        <v>41943</v>
      </c>
      <c r="C1707" s="299">
        <v>41943</v>
      </c>
      <c r="D1707" s="299">
        <v>41943</v>
      </c>
      <c r="E1707" s="300">
        <v>10042065</v>
      </c>
      <c r="F1707" s="301" t="s">
        <v>1053</v>
      </c>
      <c r="G1707" s="301" t="s">
        <v>444</v>
      </c>
      <c r="H1707" s="302">
        <v>143241858</v>
      </c>
      <c r="I1707" s="302">
        <v>99</v>
      </c>
      <c r="J1707" s="302" t="s">
        <v>1793</v>
      </c>
      <c r="K1707" s="60" t="s">
        <v>1334</v>
      </c>
      <c r="L1707" s="62">
        <v>40511</v>
      </c>
      <c r="M1707" s="62">
        <v>41974</v>
      </c>
      <c r="N1707" s="60">
        <v>48</v>
      </c>
      <c r="O1707" s="60">
        <v>46</v>
      </c>
      <c r="P1707" s="60">
        <v>48</v>
      </c>
      <c r="Q1707" s="60">
        <v>46</v>
      </c>
      <c r="R1707" s="60">
        <v>46</v>
      </c>
      <c r="S1707" s="249">
        <v>254916</v>
      </c>
      <c r="T1707" s="60">
        <v>0.03</v>
      </c>
      <c r="U1707" s="60">
        <v>7.6499999999999999E-2</v>
      </c>
      <c r="V1707" s="249">
        <v>5642.3940988073336</v>
      </c>
      <c r="W1707" s="249">
        <v>232685.97603397357</v>
      </c>
      <c r="X1707" s="249">
        <v>22230.023966026434</v>
      </c>
      <c r="Y1707" s="249">
        <v>38041.93990956372</v>
      </c>
      <c r="Z1707" s="249">
        <v>15876.739407369983</v>
      </c>
      <c r="AA1707" s="249">
        <v>22165.200502193737</v>
      </c>
      <c r="AB1707" s="249">
        <v>21303.772967442001</v>
      </c>
      <c r="AC1707" s="249">
        <v>22165.200502193737</v>
      </c>
      <c r="AD1707" s="249">
        <v>38148.940708779439</v>
      </c>
      <c r="AE1707" s="249">
        <v>15918.916742752015</v>
      </c>
      <c r="AF1707" s="249">
        <v>9.8953023552894592E-10</v>
      </c>
      <c r="AH1707" s="74">
        <v>48</v>
      </c>
    </row>
    <row r="1708" spans="2:35">
      <c r="B1708" s="299">
        <v>41943</v>
      </c>
      <c r="C1708" s="299">
        <v>41943</v>
      </c>
      <c r="D1708" s="299">
        <v>41943</v>
      </c>
      <c r="E1708" s="300">
        <v>10041384</v>
      </c>
      <c r="F1708" s="301" t="s">
        <v>1053</v>
      </c>
      <c r="G1708" s="301" t="s">
        <v>349</v>
      </c>
      <c r="H1708" s="302">
        <v>143980324</v>
      </c>
      <c r="I1708" s="302">
        <v>98</v>
      </c>
      <c r="J1708" s="302" t="s">
        <v>1732</v>
      </c>
      <c r="K1708" s="60" t="s">
        <v>1338</v>
      </c>
      <c r="L1708" s="62">
        <v>41360</v>
      </c>
      <c r="M1708" s="62">
        <v>43191</v>
      </c>
      <c r="N1708" s="60">
        <v>60</v>
      </c>
      <c r="O1708" s="60">
        <v>18</v>
      </c>
      <c r="P1708" s="60">
        <v>60</v>
      </c>
      <c r="Q1708" s="60">
        <v>18</v>
      </c>
      <c r="R1708" s="60">
        <v>18</v>
      </c>
      <c r="S1708" s="249">
        <v>145477</v>
      </c>
      <c r="T1708" s="60">
        <v>0.05</v>
      </c>
      <c r="U1708" s="60">
        <v>9.4E-2</v>
      </c>
      <c r="V1708" s="249">
        <v>2745.3304568297785</v>
      </c>
      <c r="W1708" s="249">
        <v>131023.10328321904</v>
      </c>
      <c r="X1708" s="249">
        <v>14453.896716780961</v>
      </c>
      <c r="Y1708" s="249">
        <v>16325.401311439833</v>
      </c>
      <c r="Z1708" s="249">
        <v>9516.2660274126174</v>
      </c>
      <c r="AA1708" s="249">
        <v>6809.1352840272157</v>
      </c>
      <c r="AB1708" s="249">
        <v>4336.1690150342883</v>
      </c>
      <c r="AC1708" s="249">
        <v>6809.1352840272157</v>
      </c>
      <c r="AD1708" s="249">
        <v>33696.724126568268</v>
      </c>
      <c r="AE1708" s="249">
        <v>19242.827409786725</v>
      </c>
      <c r="AF1708" s="249">
        <v>5.8207660913467407E-10</v>
      </c>
      <c r="AH1708" s="74">
        <v>60</v>
      </c>
    </row>
    <row r="1709" spans="2:35">
      <c r="B1709" s="299">
        <v>41943</v>
      </c>
      <c r="C1709" s="299">
        <v>41943</v>
      </c>
      <c r="D1709" s="299">
        <v>41943</v>
      </c>
      <c r="E1709" s="300">
        <v>10041777</v>
      </c>
      <c r="F1709" s="301" t="s">
        <v>1053</v>
      </c>
      <c r="G1709" s="301" t="s">
        <v>444</v>
      </c>
      <c r="H1709" s="302">
        <v>143980790</v>
      </c>
      <c r="I1709" s="302">
        <v>98</v>
      </c>
      <c r="J1709" s="302" t="s">
        <v>1246</v>
      </c>
      <c r="K1709" s="60" t="s">
        <v>1338</v>
      </c>
      <c r="L1709" s="62">
        <v>41397</v>
      </c>
      <c r="M1709" s="62">
        <v>43221</v>
      </c>
      <c r="N1709" s="60">
        <v>60</v>
      </c>
      <c r="O1709" s="60">
        <v>17</v>
      </c>
      <c r="P1709" s="60">
        <v>60</v>
      </c>
      <c r="Q1709" s="60">
        <v>17</v>
      </c>
      <c r="R1709" s="60">
        <v>17</v>
      </c>
      <c r="S1709" s="249">
        <v>235587</v>
      </c>
      <c r="T1709" s="60">
        <v>0.05</v>
      </c>
      <c r="U1709" s="60">
        <v>9.4E-2</v>
      </c>
      <c r="V1709" s="249">
        <v>4445.8173204916047</v>
      </c>
      <c r="W1709" s="249">
        <v>212180.20603383167</v>
      </c>
      <c r="X1709" s="249">
        <v>23406.793966168334</v>
      </c>
      <c r="Y1709" s="249">
        <v>25170.31730504032</v>
      </c>
      <c r="Z1709" s="249">
        <v>14682.863311346257</v>
      </c>
      <c r="AA1709" s="249">
        <v>10487.453993694064</v>
      </c>
      <c r="AB1709" s="249">
        <v>6631.924957081028</v>
      </c>
      <c r="AC1709" s="249">
        <v>10487.453993694064</v>
      </c>
      <c r="AD1709" s="249">
        <v>54568.833195665589</v>
      </c>
      <c r="AE1709" s="249">
        <v>31162.039229496237</v>
      </c>
      <c r="AF1709" s="249">
        <v>1.0186340659856796E-9</v>
      </c>
      <c r="AH1709" s="74">
        <v>60</v>
      </c>
    </row>
    <row r="1710" spans="2:35">
      <c r="B1710" s="299">
        <v>41943</v>
      </c>
      <c r="C1710" s="299">
        <v>41943</v>
      </c>
      <c r="D1710" s="299">
        <v>41943</v>
      </c>
      <c r="E1710" s="300">
        <v>10054861</v>
      </c>
      <c r="F1710" s="301" t="s">
        <v>1053</v>
      </c>
      <c r="G1710" s="301" t="s">
        <v>444</v>
      </c>
      <c r="H1710" s="302">
        <v>143981665</v>
      </c>
      <c r="I1710" s="302">
        <v>98</v>
      </c>
      <c r="J1710" s="302" t="s">
        <v>1024</v>
      </c>
      <c r="K1710" s="60" t="s">
        <v>1780</v>
      </c>
      <c r="L1710" s="62">
        <v>41638</v>
      </c>
      <c r="M1710" s="62">
        <v>43466</v>
      </c>
      <c r="N1710" s="60">
        <v>60</v>
      </c>
      <c r="O1710" s="60">
        <v>9</v>
      </c>
      <c r="P1710" s="60">
        <v>60</v>
      </c>
      <c r="Q1710" s="60">
        <v>9</v>
      </c>
      <c r="R1710" s="60">
        <v>9</v>
      </c>
      <c r="S1710" s="249">
        <v>152534</v>
      </c>
      <c r="T1710" s="60">
        <v>0.05</v>
      </c>
      <c r="U1710" s="60">
        <v>9.1499999999999998E-2</v>
      </c>
      <c r="V1710" s="249">
        <v>2878.5047526555641</v>
      </c>
      <c r="W1710" s="249">
        <v>138182.174756247</v>
      </c>
      <c r="X1710" s="249">
        <v>14351.825243753003</v>
      </c>
      <c r="Y1710" s="249">
        <v>8972.8110987579457</v>
      </c>
      <c r="Z1710" s="249">
        <v>5380.2915446330626</v>
      </c>
      <c r="AA1710" s="249">
        <v>3592.5195541248831</v>
      </c>
      <c r="AB1710" s="249">
        <v>2152.7737865629506</v>
      </c>
      <c r="AC1710" s="249">
        <v>3592.5195541248831</v>
      </c>
      <c r="AD1710" s="249">
        <v>34528.110403086903</v>
      </c>
      <c r="AE1710" s="249">
        <v>20176.285159333842</v>
      </c>
      <c r="AF1710" s="249">
        <v>5.8207660913467407E-11</v>
      </c>
      <c r="AH1710" s="74">
        <v>60</v>
      </c>
    </row>
    <row r="1711" spans="2:35">
      <c r="B1711" s="299">
        <v>41943</v>
      </c>
      <c r="C1711" s="299">
        <v>41943</v>
      </c>
      <c r="D1711" s="299">
        <v>41943</v>
      </c>
      <c r="E1711" s="300">
        <v>10041824</v>
      </c>
      <c r="F1711" s="301" t="s">
        <v>1053</v>
      </c>
      <c r="G1711" s="301" t="s">
        <v>444</v>
      </c>
      <c r="H1711" s="302">
        <v>143981886</v>
      </c>
      <c r="I1711" s="302">
        <v>98</v>
      </c>
      <c r="J1711" s="302" t="s">
        <v>1751</v>
      </c>
      <c r="K1711" s="60" t="s">
        <v>1780</v>
      </c>
      <c r="L1711" s="62">
        <v>41529</v>
      </c>
      <c r="M1711" s="62">
        <v>43344</v>
      </c>
      <c r="N1711" s="60">
        <v>60</v>
      </c>
      <c r="O1711" s="60">
        <v>13</v>
      </c>
      <c r="P1711" s="60">
        <v>60</v>
      </c>
      <c r="Q1711" s="60">
        <v>13</v>
      </c>
      <c r="R1711" s="60">
        <v>13</v>
      </c>
      <c r="S1711" s="249">
        <v>226568</v>
      </c>
      <c r="T1711" s="60">
        <v>0.05</v>
      </c>
      <c r="U1711" s="60">
        <v>9.1499999999999998E-2</v>
      </c>
      <c r="V1711" s="249">
        <v>4275.6176642562696</v>
      </c>
      <c r="W1711" s="249">
        <v>205250.36365776398</v>
      </c>
      <c r="X1711" s="249">
        <v>21317.636342236015</v>
      </c>
      <c r="Y1711" s="249">
        <v>18687.379397587734</v>
      </c>
      <c r="Z1711" s="249">
        <v>11172.952569550725</v>
      </c>
      <c r="AA1711" s="249">
        <v>7514.4268280370088</v>
      </c>
      <c r="AB1711" s="249">
        <v>4618.8212074844696</v>
      </c>
      <c r="AC1711" s="249">
        <v>7514.4268280370088</v>
      </c>
      <c r="AD1711" s="249">
        <v>51286.696197612298</v>
      </c>
      <c r="AE1711" s="249">
        <v>29969.059855376167</v>
      </c>
      <c r="AF1711" s="249">
        <v>1.1641532182693481E-10</v>
      </c>
      <c r="AH1711" s="74">
        <v>60</v>
      </c>
    </row>
    <row r="1712" spans="2:35">
      <c r="B1712" s="299">
        <v>41943</v>
      </c>
      <c r="C1712" s="299">
        <v>41943</v>
      </c>
      <c r="D1712" s="299">
        <v>41943</v>
      </c>
      <c r="E1712" s="300">
        <v>10041777</v>
      </c>
      <c r="F1712" s="301" t="s">
        <v>1053</v>
      </c>
      <c r="G1712" s="301" t="s">
        <v>444</v>
      </c>
      <c r="H1712" s="302">
        <v>143983285</v>
      </c>
      <c r="I1712" s="302">
        <v>98</v>
      </c>
      <c r="J1712" s="302" t="s">
        <v>1246</v>
      </c>
      <c r="K1712" s="60" t="s">
        <v>1780</v>
      </c>
      <c r="L1712" s="62">
        <v>41775</v>
      </c>
      <c r="M1712" s="62">
        <v>43617</v>
      </c>
      <c r="N1712" s="60">
        <v>61</v>
      </c>
      <c r="O1712" s="60">
        <v>5</v>
      </c>
      <c r="P1712" s="60">
        <v>60</v>
      </c>
      <c r="Q1712" s="60">
        <v>5</v>
      </c>
      <c r="R1712" s="60">
        <v>5</v>
      </c>
      <c r="S1712" s="249">
        <v>341227</v>
      </c>
      <c r="T1712" s="60">
        <v>0.05</v>
      </c>
      <c r="U1712" s="60">
        <v>9.1499999999999998E-2</v>
      </c>
      <c r="V1712" s="249">
        <v>6439.3744426449193</v>
      </c>
      <c r="W1712" s="249">
        <v>309121.17262741353</v>
      </c>
      <c r="X1712" s="249">
        <v>32105.827372586471</v>
      </c>
      <c r="Y1712" s="249">
        <v>11471.584834651778</v>
      </c>
      <c r="Z1712" s="249">
        <v>6898.9564368844876</v>
      </c>
      <c r="AA1712" s="249">
        <v>4572.6283977672902</v>
      </c>
      <c r="AB1712" s="249">
        <v>2675.4856143822058</v>
      </c>
      <c r="AC1712" s="249">
        <v>4572.6283977672902</v>
      </c>
      <c r="AD1712" s="249">
        <v>77241.293931281834</v>
      </c>
      <c r="AE1712" s="249">
        <v>45135.466558695131</v>
      </c>
      <c r="AF1712" s="249">
        <v>2.3283064365386963E-10</v>
      </c>
      <c r="AH1712" s="74">
        <v>60</v>
      </c>
    </row>
    <row r="1713" spans="2:35">
      <c r="B1713" s="299">
        <v>41943</v>
      </c>
      <c r="C1713" s="299">
        <v>41943</v>
      </c>
      <c r="D1713" s="299">
        <v>41943</v>
      </c>
      <c r="E1713" s="300">
        <v>10042034</v>
      </c>
      <c r="F1713" s="301" t="s">
        <v>1053</v>
      </c>
      <c r="G1713" s="301" t="s">
        <v>444</v>
      </c>
      <c r="H1713" s="302">
        <v>143997006</v>
      </c>
      <c r="I1713" s="302">
        <v>98</v>
      </c>
      <c r="J1713" s="302" t="s">
        <v>1527</v>
      </c>
      <c r="K1713" s="60" t="s">
        <v>1337</v>
      </c>
      <c r="L1713" s="62">
        <v>40939</v>
      </c>
      <c r="M1713" s="62">
        <v>42767</v>
      </c>
      <c r="N1713" s="60">
        <v>60</v>
      </c>
      <c r="O1713" s="60">
        <v>32</v>
      </c>
      <c r="P1713" s="60">
        <v>60</v>
      </c>
      <c r="Q1713" s="60">
        <v>32</v>
      </c>
      <c r="R1713" s="60">
        <v>32</v>
      </c>
      <c r="S1713" s="249">
        <v>218602</v>
      </c>
      <c r="T1713" s="60">
        <v>0.05</v>
      </c>
      <c r="U1713" s="60">
        <v>9.9000000000000005E-2</v>
      </c>
      <c r="V1713" s="249">
        <v>4125.2894170480786</v>
      </c>
      <c r="W1713" s="249">
        <v>194608.63860380807</v>
      </c>
      <c r="X1713" s="249">
        <v>23993.361396191933</v>
      </c>
      <c r="Y1713" s="249">
        <v>40161.820742356023</v>
      </c>
      <c r="Z1713" s="249">
        <v>22218.381170958572</v>
      </c>
      <c r="AA1713" s="249">
        <v>17943.439571397452</v>
      </c>
      <c r="AB1713" s="249">
        <v>12796.459411302365</v>
      </c>
      <c r="AC1713" s="249">
        <v>17943.439571397452</v>
      </c>
      <c r="AD1713" s="249">
        <v>52908.726419079467</v>
      </c>
      <c r="AE1713" s="249">
        <v>28915.365022884711</v>
      </c>
      <c r="AF1713" s="249">
        <v>2.8230715543031693E-9</v>
      </c>
      <c r="AH1713" s="74">
        <v>60</v>
      </c>
    </row>
    <row r="1714" spans="2:35">
      <c r="B1714" s="299">
        <v>41943</v>
      </c>
      <c r="C1714" s="299">
        <v>41943</v>
      </c>
      <c r="D1714" s="299">
        <v>41943</v>
      </c>
      <c r="E1714" s="300">
        <v>10041859</v>
      </c>
      <c r="F1714" s="301" t="s">
        <v>1053</v>
      </c>
      <c r="G1714" s="301" t="s">
        <v>349</v>
      </c>
      <c r="H1714" s="302">
        <v>283050181</v>
      </c>
      <c r="I1714" s="302">
        <v>99</v>
      </c>
      <c r="J1714" s="302" t="s">
        <v>1030</v>
      </c>
      <c r="K1714" s="60" t="s">
        <v>1331</v>
      </c>
      <c r="L1714" s="62">
        <v>39386</v>
      </c>
      <c r="M1714" s="62">
        <v>45953</v>
      </c>
      <c r="N1714" s="60">
        <v>216</v>
      </c>
      <c r="O1714" s="60">
        <v>83</v>
      </c>
      <c r="P1714" s="60">
        <v>216</v>
      </c>
      <c r="Q1714" s="60">
        <v>83</v>
      </c>
      <c r="R1714" s="60">
        <v>83</v>
      </c>
      <c r="S1714" s="249">
        <v>1300100</v>
      </c>
      <c r="T1714" s="60">
        <v>0.03</v>
      </c>
      <c r="U1714" s="60">
        <v>8.6499999999999994E-2</v>
      </c>
      <c r="V1714" s="249">
        <v>7797.0025021878128</v>
      </c>
      <c r="W1714" s="249">
        <v>852408.52254272567</v>
      </c>
      <c r="X1714" s="249">
        <v>447691.47745727433</v>
      </c>
      <c r="Y1714" s="249">
        <v>460282.07311072544</v>
      </c>
      <c r="Z1714" s="249">
        <v>228342.37295267923</v>
      </c>
      <c r="AA1714" s="249">
        <v>231939.70015804621</v>
      </c>
      <c r="AB1714" s="249">
        <v>172029.59550441563</v>
      </c>
      <c r="AC1714" s="249">
        <v>231939.70015804621</v>
      </c>
      <c r="AD1714" s="249">
        <v>831744.01792983443</v>
      </c>
      <c r="AE1714" s="249">
        <v>384052.54047256755</v>
      </c>
      <c r="AF1714" s="249">
        <v>-7.4505805969238281E-9</v>
      </c>
      <c r="AH1714" s="74">
        <v>216</v>
      </c>
    </row>
    <row r="1715" spans="2:35" ht="13.8" thickBot="1">
      <c r="B1715" s="303">
        <v>41943</v>
      </c>
      <c r="C1715" s="303">
        <v>41943</v>
      </c>
      <c r="D1715" s="303">
        <v>41943</v>
      </c>
      <c r="E1715" s="304">
        <v>10041859</v>
      </c>
      <c r="F1715" s="305" t="s">
        <v>1053</v>
      </c>
      <c r="G1715" s="305" t="s">
        <v>349</v>
      </c>
      <c r="H1715" s="306">
        <v>283050440</v>
      </c>
      <c r="I1715" s="306">
        <v>99</v>
      </c>
      <c r="J1715" s="306" t="s">
        <v>1035</v>
      </c>
      <c r="K1715" s="94" t="s">
        <v>1331</v>
      </c>
      <c r="L1715" s="246">
        <v>40022</v>
      </c>
      <c r="M1715" s="246">
        <v>45861</v>
      </c>
      <c r="N1715" s="94">
        <v>192</v>
      </c>
      <c r="O1715" s="94">
        <v>62</v>
      </c>
      <c r="P1715" s="94">
        <v>192</v>
      </c>
      <c r="Q1715" s="94">
        <v>62</v>
      </c>
      <c r="R1715" s="94">
        <v>62</v>
      </c>
      <c r="S1715" s="250">
        <v>190118</v>
      </c>
      <c r="T1715" s="94">
        <v>0.03</v>
      </c>
      <c r="U1715" s="94">
        <v>8.6499999999999994E-2</v>
      </c>
      <c r="V1715" s="250">
        <v>1247.9983871435234</v>
      </c>
      <c r="W1715" s="250">
        <v>129534.22113526304</v>
      </c>
      <c r="X1715" s="250">
        <v>60583.77886473696</v>
      </c>
      <c r="Y1715" s="250">
        <v>52918.02709405878</v>
      </c>
      <c r="Z1715" s="250">
        <v>25625.75178570515</v>
      </c>
      <c r="AA1715" s="250">
        <v>27292.27530835363</v>
      </c>
      <c r="AB1715" s="250">
        <v>19563.511925071311</v>
      </c>
      <c r="AC1715" s="250">
        <v>27292.27530835363</v>
      </c>
      <c r="AD1715" s="250">
        <v>110081.46919629218</v>
      </c>
      <c r="AE1715" s="250">
        <v>49497.690331556514</v>
      </c>
      <c r="AF1715" s="250">
        <v>-1.2951204553246498E-9</v>
      </c>
      <c r="AG1715" s="85"/>
      <c r="AH1715" s="95">
        <v>192</v>
      </c>
      <c r="AI1715" s="94"/>
    </row>
    <row r="1716" spans="2:35">
      <c r="B1716" s="73">
        <v>41973</v>
      </c>
      <c r="C1716" s="73">
        <v>41973</v>
      </c>
      <c r="D1716" s="73">
        <v>41973</v>
      </c>
      <c r="E1716" s="208">
        <v>10042367</v>
      </c>
      <c r="F1716" s="61" t="s">
        <v>1053</v>
      </c>
      <c r="G1716" s="61" t="s">
        <v>444</v>
      </c>
      <c r="H1716" s="60">
        <v>141961586</v>
      </c>
      <c r="I1716" s="60">
        <v>98</v>
      </c>
      <c r="J1716" s="60" t="s">
        <v>121</v>
      </c>
      <c r="K1716" s="60" t="s">
        <v>1780</v>
      </c>
      <c r="L1716" s="62">
        <v>41795</v>
      </c>
      <c r="M1716" s="62">
        <v>43617</v>
      </c>
      <c r="N1716" s="60">
        <v>60</v>
      </c>
      <c r="O1716" s="60">
        <v>5</v>
      </c>
      <c r="P1716" s="60">
        <v>60</v>
      </c>
      <c r="Q1716" s="60">
        <v>5</v>
      </c>
      <c r="R1716" s="60">
        <v>5</v>
      </c>
      <c r="S1716" s="249">
        <v>129125</v>
      </c>
      <c r="T1716" s="60">
        <v>0.05</v>
      </c>
      <c r="U1716" s="60">
        <v>9.1499999999999998E-2</v>
      </c>
      <c r="V1716" s="249">
        <v>2436.7480442829119</v>
      </c>
      <c r="W1716" s="249">
        <v>116975.71240117215</v>
      </c>
      <c r="X1716" s="249">
        <v>12149.287598827854</v>
      </c>
      <c r="Y1716" s="249">
        <v>4341.0058165807832</v>
      </c>
      <c r="Z1716" s="249">
        <v>2610.6602054137256</v>
      </c>
      <c r="AA1716" s="249">
        <v>1730.3456111670575</v>
      </c>
      <c r="AB1716" s="249">
        <v>1012.4406332356544</v>
      </c>
      <c r="AC1716" s="249">
        <v>1730.3456111670575</v>
      </c>
      <c r="AD1716" s="249">
        <v>29229.170255802659</v>
      </c>
      <c r="AE1716" s="249">
        <v>17079.882656974718</v>
      </c>
      <c r="AF1716" s="249">
        <v>8.7311491370201111E-11</v>
      </c>
    </row>
    <row r="1717" spans="2:35">
      <c r="B1717" s="73">
        <v>41973</v>
      </c>
      <c r="C1717" s="73">
        <v>41973</v>
      </c>
      <c r="D1717" s="73">
        <v>41973</v>
      </c>
      <c r="E1717" s="208">
        <v>10042012</v>
      </c>
      <c r="F1717" s="61" t="s">
        <v>1053</v>
      </c>
      <c r="G1717" s="61" t="s">
        <v>349</v>
      </c>
      <c r="H1717" s="60">
        <v>141978896</v>
      </c>
      <c r="I1717" s="60">
        <v>98</v>
      </c>
      <c r="J1717" s="60" t="s">
        <v>577</v>
      </c>
      <c r="K1717" s="60" t="s">
        <v>1780</v>
      </c>
      <c r="L1717" s="62">
        <v>41829</v>
      </c>
      <c r="M1717" s="62">
        <v>43647</v>
      </c>
      <c r="N1717" s="60">
        <v>60</v>
      </c>
      <c r="O1717" s="60">
        <v>4</v>
      </c>
      <c r="P1717" s="60">
        <v>60</v>
      </c>
      <c r="Q1717" s="60">
        <v>4</v>
      </c>
      <c r="R1717" s="60">
        <v>4</v>
      </c>
      <c r="S1717" s="249">
        <v>400832</v>
      </c>
      <c r="T1717" s="60">
        <v>0.05</v>
      </c>
      <c r="U1717" s="60">
        <v>9.1499999999999998E-2</v>
      </c>
      <c r="V1717" s="249">
        <v>7564.1943239961911</v>
      </c>
      <c r="W1717" s="249">
        <v>363117.97679137764</v>
      </c>
      <c r="X1717" s="249">
        <v>37714.023208622355</v>
      </c>
      <c r="Y1717" s="249">
        <v>10854.59047780832</v>
      </c>
      <c r="Z1717" s="249">
        <v>6532.772072411386</v>
      </c>
      <c r="AA1717" s="249">
        <v>4321.8184053969344</v>
      </c>
      <c r="AB1717" s="249">
        <v>2514.2682139081571</v>
      </c>
      <c r="AC1717" s="249">
        <v>4321.8184053969344</v>
      </c>
      <c r="AD1717" s="249">
        <v>90733.682648394024</v>
      </c>
      <c r="AE1717" s="249">
        <v>53019.659439771436</v>
      </c>
      <c r="AF1717" s="249">
        <v>2.3283064365386963E-10</v>
      </c>
    </row>
    <row r="1718" spans="2:35">
      <c r="B1718" s="73">
        <v>41973</v>
      </c>
      <c r="C1718" s="73">
        <v>41973</v>
      </c>
      <c r="D1718" s="73">
        <v>41973</v>
      </c>
      <c r="E1718" s="208">
        <v>10041968</v>
      </c>
      <c r="F1718" s="61" t="s">
        <v>1053</v>
      </c>
      <c r="G1718" s="61" t="s">
        <v>349</v>
      </c>
      <c r="H1718" s="60">
        <v>143002527</v>
      </c>
      <c r="I1718" s="60">
        <v>99</v>
      </c>
      <c r="J1718" s="60" t="s">
        <v>1373</v>
      </c>
      <c r="K1718" s="60" t="s">
        <v>1331</v>
      </c>
      <c r="L1718" s="62">
        <v>39336</v>
      </c>
      <c r="M1718" s="62">
        <v>50275</v>
      </c>
      <c r="N1718" s="60">
        <v>360</v>
      </c>
      <c r="O1718" s="60">
        <v>86</v>
      </c>
      <c r="P1718" s="60">
        <v>228</v>
      </c>
      <c r="Q1718" s="60">
        <v>86</v>
      </c>
      <c r="R1718" s="60">
        <v>86</v>
      </c>
      <c r="S1718" s="249">
        <v>3793490</v>
      </c>
      <c r="T1718" s="60">
        <v>0.03</v>
      </c>
      <c r="U1718" s="60">
        <v>8.6499999999999994E-2</v>
      </c>
      <c r="V1718" s="249">
        <v>21848.268690927896</v>
      </c>
      <c r="W1718" s="249">
        <v>2441615.3825612059</v>
      </c>
      <c r="X1718" s="249">
        <v>1351874.6174387941</v>
      </c>
      <c r="Y1718" s="249">
        <v>1375259.2381999306</v>
      </c>
      <c r="Z1718" s="249">
        <v>694282.99335935037</v>
      </c>
      <c r="AA1718" s="249">
        <v>680976.24484058027</v>
      </c>
      <c r="AB1718" s="249">
        <v>509917.61885849253</v>
      </c>
      <c r="AC1718" s="249">
        <v>680976.24484058027</v>
      </c>
      <c r="AD1718" s="249">
        <v>2539789.8789703338</v>
      </c>
      <c r="AE1718" s="249">
        <v>1187915.2615315602</v>
      </c>
      <c r="AF1718" s="249">
        <v>-2.0489096641540527E-8</v>
      </c>
    </row>
    <row r="1719" spans="2:35">
      <c r="B1719" s="73">
        <v>41973</v>
      </c>
      <c r="C1719" s="73">
        <v>41973</v>
      </c>
      <c r="D1719" s="73">
        <v>41973</v>
      </c>
      <c r="E1719" s="208">
        <v>10042012</v>
      </c>
      <c r="F1719" s="61" t="s">
        <v>1053</v>
      </c>
      <c r="G1719" s="61" t="s">
        <v>349</v>
      </c>
      <c r="H1719" s="60">
        <v>143002586</v>
      </c>
      <c r="I1719" s="60">
        <v>98</v>
      </c>
      <c r="J1719" s="60" t="s">
        <v>1375</v>
      </c>
      <c r="K1719" s="60" t="s">
        <v>1333</v>
      </c>
      <c r="L1719" s="62">
        <v>39581</v>
      </c>
      <c r="M1719" s="62">
        <v>42117</v>
      </c>
      <c r="N1719" s="60">
        <v>83</v>
      </c>
      <c r="O1719" s="60">
        <v>78</v>
      </c>
      <c r="P1719" s="60">
        <v>60</v>
      </c>
      <c r="Q1719" s="60">
        <v>60</v>
      </c>
      <c r="R1719" s="60">
        <v>78</v>
      </c>
      <c r="S1719" s="249">
        <v>384136</v>
      </c>
      <c r="T1719" s="60">
        <v>0.05</v>
      </c>
      <c r="U1719" s="60">
        <v>0.104</v>
      </c>
      <c r="V1719" s="249">
        <v>7249.1202070757845</v>
      </c>
      <c r="W1719" s="249">
        <v>338042.64313783776</v>
      </c>
      <c r="X1719" s="249">
        <v>46093.35686216224</v>
      </c>
      <c r="Y1719" s="249">
        <v>96904.569286706101</v>
      </c>
      <c r="Z1719" s="249">
        <v>50811.21242454712</v>
      </c>
      <c r="AA1719" s="249">
        <v>46093.35686215898</v>
      </c>
      <c r="AB1719" s="249">
        <v>59921.363920810916</v>
      </c>
      <c r="AC1719" s="249">
        <v>46093.35686215898</v>
      </c>
      <c r="AD1719" s="249">
        <v>96904.569286706101</v>
      </c>
      <c r="AE1719" s="249">
        <v>50811.21242454712</v>
      </c>
      <c r="AF1719" s="249">
        <v>-3.2596290111541748E-9</v>
      </c>
    </row>
    <row r="1720" spans="2:35">
      <c r="B1720" s="73">
        <v>41973</v>
      </c>
      <c r="C1720" s="73">
        <v>41973</v>
      </c>
      <c r="D1720" s="73">
        <v>41973</v>
      </c>
      <c r="E1720" s="208">
        <v>10041613</v>
      </c>
      <c r="F1720" s="61" t="s">
        <v>1053</v>
      </c>
      <c r="G1720" s="61" t="s">
        <v>444</v>
      </c>
      <c r="H1720" s="60">
        <v>143016196</v>
      </c>
      <c r="I1720" s="60">
        <v>98</v>
      </c>
      <c r="J1720" s="60" t="s">
        <v>1139</v>
      </c>
      <c r="K1720" s="60" t="s">
        <v>1333</v>
      </c>
      <c r="L1720" s="62">
        <v>39433</v>
      </c>
      <c r="M1720" s="62">
        <v>41996</v>
      </c>
      <c r="N1720" s="60">
        <v>84</v>
      </c>
      <c r="O1720" s="60">
        <v>83</v>
      </c>
      <c r="P1720" s="60">
        <v>60</v>
      </c>
      <c r="Q1720" s="60">
        <v>60</v>
      </c>
      <c r="R1720" s="60">
        <v>83</v>
      </c>
      <c r="S1720" s="249">
        <v>575071</v>
      </c>
      <c r="T1720" s="60">
        <v>0.05</v>
      </c>
      <c r="U1720" s="60">
        <v>0.104</v>
      </c>
      <c r="V1720" s="249">
        <v>10852.299202895014</v>
      </c>
      <c r="W1720" s="249">
        <v>506066.9159670521</v>
      </c>
      <c r="X1720" s="249">
        <v>69004.084032947896</v>
      </c>
      <c r="Y1720" s="249">
        <v>145071.03620664397</v>
      </c>
      <c r="Z1720" s="249">
        <v>76066.952173700673</v>
      </c>
      <c r="AA1720" s="249">
        <v>69004.084032943298</v>
      </c>
      <c r="AB1720" s="249">
        <v>95455.649578911252</v>
      </c>
      <c r="AC1720" s="249">
        <v>69004.084032943298</v>
      </c>
      <c r="AD1720" s="249">
        <v>145071.03620664397</v>
      </c>
      <c r="AE1720" s="249">
        <v>76066.952173700673</v>
      </c>
      <c r="AF1720" s="249">
        <v>-4.5984052121639252E-9</v>
      </c>
    </row>
    <row r="1721" spans="2:35">
      <c r="B1721" s="73">
        <v>41973</v>
      </c>
      <c r="C1721" s="73">
        <v>41973</v>
      </c>
      <c r="D1721" s="73">
        <v>41973</v>
      </c>
      <c r="E1721" s="208">
        <v>10041518</v>
      </c>
      <c r="F1721" s="61" t="s">
        <v>1053</v>
      </c>
      <c r="G1721" s="61" t="s">
        <v>444</v>
      </c>
      <c r="H1721" s="60">
        <v>143016501</v>
      </c>
      <c r="I1721" s="60">
        <v>99</v>
      </c>
      <c r="J1721" s="60" t="s">
        <v>1141</v>
      </c>
      <c r="K1721" s="60" t="s">
        <v>1331</v>
      </c>
      <c r="L1721" s="62">
        <v>36942</v>
      </c>
      <c r="M1721" s="62">
        <v>44980</v>
      </c>
      <c r="N1721" s="60">
        <v>264</v>
      </c>
      <c r="O1721" s="60">
        <v>164</v>
      </c>
      <c r="P1721" s="60">
        <v>228</v>
      </c>
      <c r="Q1721" s="60">
        <v>164</v>
      </c>
      <c r="R1721" s="60">
        <v>164</v>
      </c>
      <c r="S1721" s="249">
        <v>800161</v>
      </c>
      <c r="T1721" s="60">
        <v>0.03</v>
      </c>
      <c r="U1721" s="60">
        <v>8.6499999999999994E-2</v>
      </c>
      <c r="V1721" s="249">
        <v>4608.4562036545649</v>
      </c>
      <c r="W1721" s="249">
        <v>515010.03195620835</v>
      </c>
      <c r="X1721" s="249">
        <v>285150.96804379165</v>
      </c>
      <c r="Y1721" s="249">
        <v>476376.02743979293</v>
      </c>
      <c r="Z1721" s="249">
        <v>227867.69252289028</v>
      </c>
      <c r="AA1721" s="249">
        <v>248508.33491690265</v>
      </c>
      <c r="AB1721" s="249">
        <v>205108.59104904314</v>
      </c>
      <c r="AC1721" s="249">
        <v>248508.33491690265</v>
      </c>
      <c r="AD1721" s="249">
        <v>535717.98247702792</v>
      </c>
      <c r="AE1721" s="249">
        <v>250567.01443324075</v>
      </c>
      <c r="AF1721" s="249">
        <v>-4.4819898903369904E-9</v>
      </c>
    </row>
    <row r="1722" spans="2:35">
      <c r="B1722" s="73">
        <v>41973</v>
      </c>
      <c r="C1722" s="73">
        <v>41973</v>
      </c>
      <c r="D1722" s="73">
        <v>41973</v>
      </c>
      <c r="E1722" s="208">
        <v>10042012</v>
      </c>
      <c r="F1722" s="61" t="s">
        <v>1053</v>
      </c>
      <c r="G1722" s="61" t="s">
        <v>349</v>
      </c>
      <c r="H1722" s="60">
        <v>143033295</v>
      </c>
      <c r="I1722" s="60">
        <v>99</v>
      </c>
      <c r="J1722" s="60" t="s">
        <v>577</v>
      </c>
      <c r="K1722" s="60" t="s">
        <v>1331</v>
      </c>
      <c r="L1722" s="62">
        <v>39681</v>
      </c>
      <c r="M1722" s="62">
        <v>46257</v>
      </c>
      <c r="N1722" s="60">
        <v>216</v>
      </c>
      <c r="O1722" s="60">
        <v>74</v>
      </c>
      <c r="P1722" s="60">
        <v>216</v>
      </c>
      <c r="Q1722" s="60">
        <v>74</v>
      </c>
      <c r="R1722" s="60">
        <v>74</v>
      </c>
      <c r="S1722" s="249">
        <v>2393104</v>
      </c>
      <c r="T1722" s="60">
        <v>0.03</v>
      </c>
      <c r="U1722" s="60">
        <v>8.6499999999999994E-2</v>
      </c>
      <c r="V1722" s="249">
        <v>14352.002058299873</v>
      </c>
      <c r="W1722" s="249">
        <v>1569034.8780332953</v>
      </c>
      <c r="X1722" s="249">
        <v>824069.12196670473</v>
      </c>
      <c r="Y1722" s="249">
        <v>766024.08560671401</v>
      </c>
      <c r="Z1722" s="249">
        <v>382664.24640518136</v>
      </c>
      <c r="AA1722" s="249">
        <v>383359.83920153265</v>
      </c>
      <c r="AB1722" s="249">
        <v>282319.97697007476</v>
      </c>
      <c r="AC1722" s="249">
        <v>383359.83920153265</v>
      </c>
      <c r="AD1722" s="249">
        <v>1530997.5665594635</v>
      </c>
      <c r="AE1722" s="249">
        <v>706928.44459277252</v>
      </c>
      <c r="AF1722" s="249">
        <v>-1.3737007975578308E-8</v>
      </c>
    </row>
    <row r="1723" spans="2:35">
      <c r="B1723" s="73">
        <v>41968</v>
      </c>
      <c r="C1723" s="73">
        <v>41968</v>
      </c>
      <c r="D1723" s="73">
        <v>41973</v>
      </c>
      <c r="E1723" s="208">
        <v>10042259</v>
      </c>
      <c r="F1723" s="61" t="s">
        <v>1054</v>
      </c>
      <c r="G1723" s="61" t="s">
        <v>444</v>
      </c>
      <c r="H1723" s="60">
        <v>143037630</v>
      </c>
      <c r="I1723" s="60">
        <v>98</v>
      </c>
      <c r="J1723" s="60" t="s">
        <v>1550</v>
      </c>
      <c r="K1723" s="60" t="s">
        <v>1333</v>
      </c>
      <c r="L1723" s="62">
        <v>40150</v>
      </c>
      <c r="M1723" s="62">
        <v>41968</v>
      </c>
      <c r="N1723" s="60">
        <v>60</v>
      </c>
      <c r="O1723" s="60">
        <v>59</v>
      </c>
      <c r="P1723" s="60">
        <v>60</v>
      </c>
      <c r="Q1723" s="60">
        <v>59</v>
      </c>
      <c r="R1723" s="60">
        <v>59</v>
      </c>
      <c r="S1723" s="249">
        <v>19777</v>
      </c>
      <c r="T1723" s="60">
        <v>0.05</v>
      </c>
      <c r="U1723" s="60">
        <v>0.104</v>
      </c>
      <c r="V1723" s="249">
        <v>373.21638777760421</v>
      </c>
      <c r="W1723" s="249">
        <v>17403.912555285151</v>
      </c>
      <c r="X1723" s="249">
        <v>2373.087444714849</v>
      </c>
      <c r="Y1723" s="249">
        <v>4985.8639611785329</v>
      </c>
      <c r="Z1723" s="249">
        <v>2614.4346509393326</v>
      </c>
      <c r="AA1723" s="249">
        <v>2371.4293102392003</v>
      </c>
      <c r="AB1723" s="249">
        <v>2333.5359873029347</v>
      </c>
      <c r="AC1723" s="249">
        <v>2371.4293102392003</v>
      </c>
      <c r="AD1723" s="249">
        <v>4989.0707113709395</v>
      </c>
      <c r="AE1723" s="249">
        <v>2615.9832666562543</v>
      </c>
      <c r="AF1723" s="249">
        <v>-1.6370904631912708E-10</v>
      </c>
    </row>
    <row r="1724" spans="2:35">
      <c r="B1724" s="73">
        <v>41968</v>
      </c>
      <c r="C1724" s="73">
        <v>41968</v>
      </c>
      <c r="D1724" s="73">
        <v>41973</v>
      </c>
      <c r="E1724" s="208">
        <v>10041381</v>
      </c>
      <c r="F1724" s="61" t="s">
        <v>1054</v>
      </c>
      <c r="G1724" s="61" t="s">
        <v>444</v>
      </c>
      <c r="H1724" s="60">
        <v>143058514</v>
      </c>
      <c r="I1724" s="60">
        <v>98</v>
      </c>
      <c r="J1724" s="60" t="s">
        <v>565</v>
      </c>
      <c r="K1724" s="60" t="s">
        <v>1333</v>
      </c>
      <c r="L1724" s="62">
        <v>40157</v>
      </c>
      <c r="M1724" s="62">
        <v>41968</v>
      </c>
      <c r="N1724" s="60">
        <v>60</v>
      </c>
      <c r="O1724" s="60">
        <v>59</v>
      </c>
      <c r="P1724" s="60">
        <v>60</v>
      </c>
      <c r="Q1724" s="60">
        <v>59</v>
      </c>
      <c r="R1724" s="60">
        <v>59</v>
      </c>
      <c r="S1724" s="249">
        <v>138248</v>
      </c>
      <c r="T1724" s="60">
        <v>0.05</v>
      </c>
      <c r="U1724" s="60">
        <v>0.104</v>
      </c>
      <c r="V1724" s="249">
        <v>2608.9103088172242</v>
      </c>
      <c r="W1724" s="249">
        <v>121659.30641366549</v>
      </c>
      <c r="X1724" s="249">
        <v>16588.693586334513</v>
      </c>
      <c r="Y1724" s="249">
        <v>34852.895833797331</v>
      </c>
      <c r="Z1724" s="249">
        <v>18275.793175054947</v>
      </c>
      <c r="AA1724" s="249">
        <v>16577.102658742384</v>
      </c>
      <c r="AB1724" s="249">
        <v>16312.215359895605</v>
      </c>
      <c r="AC1724" s="249">
        <v>16577.102658742384</v>
      </c>
      <c r="AD1724" s="249">
        <v>34875.312115366803</v>
      </c>
      <c r="AE1724" s="249">
        <v>18286.61852903344</v>
      </c>
      <c r="AF1724" s="249">
        <v>-1.1496013030409813E-9</v>
      </c>
    </row>
    <row r="1725" spans="2:35">
      <c r="B1725" s="73">
        <v>41973</v>
      </c>
      <c r="C1725" s="73">
        <v>41973</v>
      </c>
      <c r="D1725" s="73">
        <v>41973</v>
      </c>
      <c r="E1725" s="208">
        <v>10042367</v>
      </c>
      <c r="F1725" s="61" t="s">
        <v>1053</v>
      </c>
      <c r="G1725" s="61" t="s">
        <v>444</v>
      </c>
      <c r="H1725" s="60">
        <v>143124754</v>
      </c>
      <c r="I1725" s="60">
        <v>99</v>
      </c>
      <c r="J1725" s="60" t="s">
        <v>1778</v>
      </c>
      <c r="K1725" s="60" t="s">
        <v>1779</v>
      </c>
      <c r="L1725" s="62">
        <v>41521</v>
      </c>
      <c r="M1725" s="62">
        <v>51380</v>
      </c>
      <c r="N1725" s="60">
        <v>324</v>
      </c>
      <c r="O1725" s="60">
        <v>14</v>
      </c>
      <c r="P1725" s="60">
        <v>228</v>
      </c>
      <c r="Q1725" s="60">
        <v>14</v>
      </c>
      <c r="R1725" s="60">
        <v>14</v>
      </c>
      <c r="S1725" s="249">
        <v>3200129</v>
      </c>
      <c r="T1725" s="60">
        <v>0.03</v>
      </c>
      <c r="U1725" s="60">
        <v>7.3999999999999996E-2</v>
      </c>
      <c r="V1725" s="249">
        <v>18430.858717864128</v>
      </c>
      <c r="W1725" s="249">
        <v>2253000.9360179501</v>
      </c>
      <c r="X1725" s="249">
        <v>947128.06398204993</v>
      </c>
      <c r="Y1725" s="249">
        <v>191898.98468502975</v>
      </c>
      <c r="Z1725" s="249">
        <v>109607.67458166656</v>
      </c>
      <c r="AA1725" s="249">
        <v>82291.310103363183</v>
      </c>
      <c r="AB1725" s="249">
        <v>58156.986384862714</v>
      </c>
      <c r="AC1725" s="249">
        <v>82291.310103363183</v>
      </c>
      <c r="AD1725" s="249">
        <v>1949234.8516550721</v>
      </c>
      <c r="AE1725" s="249">
        <v>1002106.7876730212</v>
      </c>
      <c r="AF1725" s="249">
        <v>9.3132257461547852E-10</v>
      </c>
    </row>
    <row r="1726" spans="2:35">
      <c r="B1726" s="73">
        <v>41973</v>
      </c>
      <c r="C1726" s="73">
        <v>41973</v>
      </c>
      <c r="D1726" s="73">
        <v>41973</v>
      </c>
      <c r="E1726" s="208">
        <v>10041968</v>
      </c>
      <c r="F1726" s="61" t="s">
        <v>1053</v>
      </c>
      <c r="G1726" s="61" t="s">
        <v>349</v>
      </c>
      <c r="H1726" s="60">
        <v>143157598</v>
      </c>
      <c r="I1726" s="60">
        <v>99</v>
      </c>
      <c r="J1726" s="60" t="s">
        <v>787</v>
      </c>
      <c r="K1726" s="60" t="s">
        <v>1331</v>
      </c>
      <c r="L1726" s="62">
        <v>40406</v>
      </c>
      <c r="M1726" s="62">
        <v>51380</v>
      </c>
      <c r="N1726" s="60">
        <v>361</v>
      </c>
      <c r="O1726" s="60">
        <v>51</v>
      </c>
      <c r="P1726" s="60">
        <v>228</v>
      </c>
      <c r="Q1726" s="60">
        <v>51</v>
      </c>
      <c r="R1726" s="60">
        <v>51</v>
      </c>
      <c r="S1726" s="249">
        <v>1202233</v>
      </c>
      <c r="T1726" s="60">
        <v>0.03</v>
      </c>
      <c r="U1726" s="60">
        <v>8.6499999999999994E-2</v>
      </c>
      <c r="V1726" s="249">
        <v>6924.1541728330149</v>
      </c>
      <c r="W1726" s="249">
        <v>773796.84307134198</v>
      </c>
      <c r="X1726" s="249">
        <v>428436.15692865802</v>
      </c>
      <c r="Y1726" s="249">
        <v>270501.18047147267</v>
      </c>
      <c r="Z1726" s="249">
        <v>140268.56632793913</v>
      </c>
      <c r="AA1726" s="249">
        <v>130232.61414353354</v>
      </c>
      <c r="AB1726" s="249">
        <v>95834.403523515619</v>
      </c>
      <c r="AC1726" s="249">
        <v>130232.61414353354</v>
      </c>
      <c r="AD1726" s="249">
        <v>804910.30833457829</v>
      </c>
      <c r="AE1726" s="249">
        <v>376474.15140592749</v>
      </c>
      <c r="AF1726" s="249">
        <v>-7.2177499532699585E-9</v>
      </c>
    </row>
    <row r="1727" spans="2:35">
      <c r="B1727" s="73">
        <v>41973</v>
      </c>
      <c r="C1727" s="73">
        <v>41973</v>
      </c>
      <c r="D1727" s="73">
        <v>41973</v>
      </c>
      <c r="E1727" s="208">
        <v>10053989</v>
      </c>
      <c r="F1727" s="61" t="s">
        <v>1053</v>
      </c>
      <c r="G1727" s="61" t="s">
        <v>444</v>
      </c>
      <c r="H1727" s="60">
        <v>143221539</v>
      </c>
      <c r="I1727" s="60">
        <v>99</v>
      </c>
      <c r="J1727" s="60" t="s">
        <v>1777</v>
      </c>
      <c r="K1727" s="60" t="s">
        <v>1779</v>
      </c>
      <c r="L1727" s="62">
        <v>41533</v>
      </c>
      <c r="M1727" s="62">
        <v>52505</v>
      </c>
      <c r="N1727" s="60">
        <v>361</v>
      </c>
      <c r="O1727" s="60">
        <v>13</v>
      </c>
      <c r="P1727" s="60">
        <v>228</v>
      </c>
      <c r="Q1727" s="60">
        <v>13</v>
      </c>
      <c r="R1727" s="60">
        <v>13</v>
      </c>
      <c r="S1727" s="249">
        <v>751514</v>
      </c>
      <c r="T1727" s="60">
        <v>0.03</v>
      </c>
      <c r="U1727" s="60">
        <v>7.3999999999999996E-2</v>
      </c>
      <c r="V1727" s="249">
        <v>4328.2781283182467</v>
      </c>
      <c r="W1727" s="249">
        <v>529091.71643724164</v>
      </c>
      <c r="X1727" s="249">
        <v>222422.28356275836</v>
      </c>
      <c r="Y1727" s="249">
        <v>41891.222222658893</v>
      </c>
      <c r="Z1727" s="249">
        <v>23942.147882024085</v>
      </c>
      <c r="AA1727" s="249">
        <v>17949.074340634808</v>
      </c>
      <c r="AB1727" s="249">
        <v>12681.972308402888</v>
      </c>
      <c r="AC1727" s="249">
        <v>17949.074340634808</v>
      </c>
      <c r="AD1727" s="249">
        <v>457755.69681931881</v>
      </c>
      <c r="AE1727" s="249">
        <v>235333.4132565601</v>
      </c>
      <c r="AF1727" s="249">
        <v>3.4924596548080444E-10</v>
      </c>
    </row>
    <row r="1728" spans="2:35">
      <c r="B1728" s="73">
        <v>41973</v>
      </c>
      <c r="C1728" s="73">
        <v>41973</v>
      </c>
      <c r="D1728" s="73">
        <v>41973</v>
      </c>
      <c r="E1728" s="208">
        <v>10041968</v>
      </c>
      <c r="F1728" s="61" t="s">
        <v>1053</v>
      </c>
      <c r="G1728" s="61" t="s">
        <v>349</v>
      </c>
      <c r="H1728" s="60">
        <v>143331377</v>
      </c>
      <c r="I1728" s="60">
        <v>99</v>
      </c>
      <c r="J1728" s="60" t="s">
        <v>1482</v>
      </c>
      <c r="K1728" s="60" t="s">
        <v>1336</v>
      </c>
      <c r="L1728" s="62">
        <v>41313</v>
      </c>
      <c r="M1728" s="62">
        <v>52263</v>
      </c>
      <c r="N1728" s="60">
        <v>360</v>
      </c>
      <c r="O1728" s="60">
        <v>21</v>
      </c>
      <c r="P1728" s="60">
        <v>228</v>
      </c>
      <c r="Q1728" s="60">
        <v>21</v>
      </c>
      <c r="R1728" s="60">
        <v>21</v>
      </c>
      <c r="S1728" s="249">
        <v>915077</v>
      </c>
      <c r="T1728" s="60">
        <v>0.03</v>
      </c>
      <c r="U1728" s="60">
        <v>7.6499999999999999E-2</v>
      </c>
      <c r="V1728" s="249">
        <v>5270.3046980190338</v>
      </c>
      <c r="W1728" s="249">
        <v>632575.77238364553</v>
      </c>
      <c r="X1728" s="249">
        <v>282501.22761635447</v>
      </c>
      <c r="Y1728" s="249">
        <v>82960.340760392137</v>
      </c>
      <c r="Z1728" s="249">
        <v>46450.596824582397</v>
      </c>
      <c r="AA1728" s="249">
        <v>36509.74393580974</v>
      </c>
      <c r="AB1728" s="249">
        <v>26019.849912032649</v>
      </c>
      <c r="AC1728" s="249">
        <v>36509.74393580974</v>
      </c>
      <c r="AD1728" s="249">
        <v>569053.69876469625</v>
      </c>
      <c r="AE1728" s="249">
        <v>286552.4711483398</v>
      </c>
      <c r="AF1728" s="249">
        <v>1.9790604710578918E-9</v>
      </c>
    </row>
    <row r="1729" spans="2:37">
      <c r="B1729" s="73">
        <v>41973</v>
      </c>
      <c r="C1729" s="73">
        <v>41973</v>
      </c>
      <c r="D1729" s="73">
        <v>41973</v>
      </c>
      <c r="E1729" s="208">
        <v>10041953</v>
      </c>
      <c r="F1729" s="61" t="s">
        <v>1053</v>
      </c>
      <c r="G1729" s="61" t="s">
        <v>444</v>
      </c>
      <c r="H1729" s="60">
        <v>143351467</v>
      </c>
      <c r="I1729" s="60">
        <v>99</v>
      </c>
      <c r="J1729" s="60" t="s">
        <v>1425</v>
      </c>
      <c r="K1729" s="60" t="s">
        <v>1336</v>
      </c>
      <c r="L1729" s="62">
        <v>41352</v>
      </c>
      <c r="M1729" s="62">
        <v>52322</v>
      </c>
      <c r="N1729" s="60">
        <v>361</v>
      </c>
      <c r="O1729" s="60">
        <v>19</v>
      </c>
      <c r="P1729" s="60">
        <v>228</v>
      </c>
      <c r="Q1729" s="60">
        <v>19</v>
      </c>
      <c r="R1729" s="60">
        <v>19</v>
      </c>
      <c r="S1729" s="249">
        <v>3456063</v>
      </c>
      <c r="T1729" s="60">
        <v>0.03</v>
      </c>
      <c r="U1729" s="60">
        <v>7.6499999999999999E-2</v>
      </c>
      <c r="V1729" s="249">
        <v>19904.887857032529</v>
      </c>
      <c r="W1729" s="249">
        <v>2389112.3059934182</v>
      </c>
      <c r="X1729" s="249">
        <v>1066950.6940065818</v>
      </c>
      <c r="Y1729" s="249">
        <v>284096.7976604806</v>
      </c>
      <c r="Z1729" s="249">
        <v>159278.41088227357</v>
      </c>
      <c r="AA1729" s="249">
        <v>124818.38677820703</v>
      </c>
      <c r="AB1729" s="249">
        <v>88912.557833881816</v>
      </c>
      <c r="AC1729" s="249">
        <v>124818.38677820703</v>
      </c>
      <c r="AD1729" s="249">
        <v>2149202.1254100068</v>
      </c>
      <c r="AE1729" s="249">
        <v>1082251.4314034162</v>
      </c>
      <c r="AF1729" s="249">
        <v>8.8475644588470459E-9</v>
      </c>
    </row>
    <row r="1730" spans="2:37" s="347" customFormat="1">
      <c r="B1730" s="242">
        <v>41973</v>
      </c>
      <c r="C1730" s="242">
        <v>41973</v>
      </c>
      <c r="D1730" s="242">
        <v>41973</v>
      </c>
      <c r="E1730" s="243">
        <v>10041213</v>
      </c>
      <c r="F1730" s="244" t="s">
        <v>1053</v>
      </c>
      <c r="G1730" s="244" t="s">
        <v>444</v>
      </c>
      <c r="H1730" s="347">
        <v>143365182</v>
      </c>
      <c r="I1730" s="347">
        <v>99</v>
      </c>
      <c r="J1730" s="347" t="s">
        <v>178</v>
      </c>
      <c r="K1730" s="347" t="s">
        <v>1336</v>
      </c>
      <c r="L1730" s="348">
        <v>41170</v>
      </c>
      <c r="M1730" s="348">
        <v>52871</v>
      </c>
      <c r="N1730" s="347">
        <v>385</v>
      </c>
      <c r="O1730" s="347">
        <v>25</v>
      </c>
      <c r="P1730" s="347">
        <v>228</v>
      </c>
      <c r="Q1730" s="347">
        <v>25</v>
      </c>
      <c r="R1730" s="347">
        <v>25</v>
      </c>
      <c r="S1730" s="349">
        <v>1682107</v>
      </c>
      <c r="T1730" s="347">
        <v>0.03</v>
      </c>
      <c r="U1730" s="347">
        <v>7.6499999999999999E-2</v>
      </c>
      <c r="V1730" s="349">
        <v>9687.9458500986275</v>
      </c>
      <c r="W1730" s="349">
        <v>1162809.397194921</v>
      </c>
      <c r="X1730" s="349">
        <v>519297.60280507896</v>
      </c>
      <c r="Y1730" s="349">
        <v>180751.42581852584</v>
      </c>
      <c r="Z1730" s="349">
        <v>100939.77007633189</v>
      </c>
      <c r="AA1730" s="349">
        <v>79811.655742193951</v>
      </c>
      <c r="AB1730" s="349">
        <v>56940.526623363919</v>
      </c>
      <c r="AC1730" s="349">
        <v>79811.655742193951</v>
      </c>
      <c r="AD1730" s="349">
        <v>1046042.2566275701</v>
      </c>
      <c r="AE1730" s="349">
        <v>526744.65382248722</v>
      </c>
      <c r="AF1730" s="349">
        <v>3.9581209421157837E-9</v>
      </c>
      <c r="AG1730" s="244"/>
      <c r="AH1730" s="350"/>
      <c r="AK1730" s="244"/>
    </row>
    <row r="1731" spans="2:37">
      <c r="B1731" s="73">
        <v>41973</v>
      </c>
      <c r="C1731" s="73">
        <v>41973</v>
      </c>
      <c r="D1731" s="73">
        <v>41973</v>
      </c>
      <c r="E1731" s="208">
        <v>10042110</v>
      </c>
      <c r="F1731" s="61" t="s">
        <v>1053</v>
      </c>
      <c r="G1731" s="61" t="s">
        <v>444</v>
      </c>
      <c r="H1731" s="60">
        <v>143471284</v>
      </c>
      <c r="I1731" s="60">
        <v>99</v>
      </c>
      <c r="J1731" s="60" t="s">
        <v>952</v>
      </c>
      <c r="K1731" s="60" t="s">
        <v>1336</v>
      </c>
      <c r="L1731" s="62">
        <v>41187</v>
      </c>
      <c r="M1731" s="62">
        <v>49583</v>
      </c>
      <c r="N1731" s="60">
        <v>276</v>
      </c>
      <c r="O1731" s="60">
        <v>25</v>
      </c>
      <c r="P1731" s="60">
        <v>228</v>
      </c>
      <c r="Q1731" s="60">
        <v>25</v>
      </c>
      <c r="R1731" s="60">
        <v>25</v>
      </c>
      <c r="S1731" s="249">
        <v>2800109</v>
      </c>
      <c r="T1731" s="60">
        <v>0.03</v>
      </c>
      <c r="U1731" s="60">
        <v>7.6499999999999999E-2</v>
      </c>
      <c r="V1731" s="249">
        <v>16126.979060412816</v>
      </c>
      <c r="W1731" s="249">
        <v>1935663.4615812632</v>
      </c>
      <c r="X1731" s="249">
        <v>864445.53841873677</v>
      </c>
      <c r="Y1731" s="249">
        <v>300886.74156714574</v>
      </c>
      <c r="Z1731" s="249">
        <v>168028.76312188679</v>
      </c>
      <c r="AA1731" s="249">
        <v>132857.97844525895</v>
      </c>
      <c r="AB1731" s="249">
        <v>94785.695002054461</v>
      </c>
      <c r="AC1731" s="249">
        <v>132857.97844525895</v>
      </c>
      <c r="AD1731" s="249">
        <v>1741287.7641928664</v>
      </c>
      <c r="AE1731" s="249">
        <v>876842.22577412194</v>
      </c>
      <c r="AF1731" s="249">
        <v>7.6834112405776978E-9</v>
      </c>
    </row>
    <row r="1732" spans="2:37">
      <c r="B1732" s="73">
        <v>41973</v>
      </c>
      <c r="C1732" s="73">
        <v>41973</v>
      </c>
      <c r="D1732" s="73">
        <v>41973</v>
      </c>
      <c r="E1732" s="208">
        <v>10042102</v>
      </c>
      <c r="F1732" s="61" t="s">
        <v>1053</v>
      </c>
      <c r="G1732" s="61" t="s">
        <v>444</v>
      </c>
      <c r="H1732" s="60">
        <v>143556808</v>
      </c>
      <c r="I1732" s="60">
        <v>99</v>
      </c>
      <c r="J1732" s="60" t="s">
        <v>1240</v>
      </c>
      <c r="K1732" s="60" t="s">
        <v>1336</v>
      </c>
      <c r="L1732" s="62">
        <v>41115</v>
      </c>
      <c r="M1732" s="62">
        <v>48427</v>
      </c>
      <c r="N1732" s="60">
        <v>240</v>
      </c>
      <c r="O1732" s="60">
        <v>27</v>
      </c>
      <c r="P1732" s="60">
        <v>228</v>
      </c>
      <c r="Q1732" s="60">
        <v>27</v>
      </c>
      <c r="R1732" s="60">
        <v>27</v>
      </c>
      <c r="S1732" s="249">
        <v>3911975</v>
      </c>
      <c r="T1732" s="60">
        <v>0.03</v>
      </c>
      <c r="U1732" s="60">
        <v>7.6499999999999999E-2</v>
      </c>
      <c r="V1732" s="249">
        <v>22530.672523769048</v>
      </c>
      <c r="W1732" s="249">
        <v>2704275.8228766671</v>
      </c>
      <c r="X1732" s="249">
        <v>1207699.1771233329</v>
      </c>
      <c r="Y1732" s="249">
        <v>452980.66333347553</v>
      </c>
      <c r="Z1732" s="249">
        <v>252632.90607035725</v>
      </c>
      <c r="AA1732" s="249">
        <v>200347.75726311828</v>
      </c>
      <c r="AB1732" s="249">
        <v>143017.00781723679</v>
      </c>
      <c r="AC1732" s="249">
        <v>200347.75726311828</v>
      </c>
      <c r="AD1732" s="249">
        <v>2432717.5125426855</v>
      </c>
      <c r="AE1732" s="249">
        <v>1225018.3354193429</v>
      </c>
      <c r="AF1732" s="249">
        <v>9.7788870334625244E-9</v>
      </c>
    </row>
    <row r="1733" spans="2:37">
      <c r="B1733" s="73">
        <v>41973</v>
      </c>
      <c r="C1733" s="73">
        <v>41973</v>
      </c>
      <c r="D1733" s="73">
        <v>41973</v>
      </c>
      <c r="E1733" s="208">
        <v>10041654</v>
      </c>
      <c r="F1733" s="61" t="s">
        <v>1053</v>
      </c>
      <c r="G1733" s="61" t="s">
        <v>444</v>
      </c>
      <c r="H1733" s="60">
        <v>143933407</v>
      </c>
      <c r="I1733" s="60">
        <v>99</v>
      </c>
      <c r="J1733" s="60" t="s">
        <v>951</v>
      </c>
      <c r="K1733" s="60" t="s">
        <v>1336</v>
      </c>
      <c r="L1733" s="62">
        <v>41200</v>
      </c>
      <c r="M1733" s="62">
        <v>52171</v>
      </c>
      <c r="N1733" s="60">
        <v>361</v>
      </c>
      <c r="O1733" s="60">
        <v>24</v>
      </c>
      <c r="P1733" s="60">
        <v>228</v>
      </c>
      <c r="Q1733" s="60">
        <v>24</v>
      </c>
      <c r="R1733" s="60">
        <v>24</v>
      </c>
      <c r="S1733" s="249">
        <v>3524490</v>
      </c>
      <c r="T1733" s="60">
        <v>0.03</v>
      </c>
      <c r="U1733" s="60">
        <v>7.6499999999999999E-2</v>
      </c>
      <c r="V1733" s="249">
        <v>20298.987085372162</v>
      </c>
      <c r="W1733" s="249">
        <v>2436414.6230409406</v>
      </c>
      <c r="X1733" s="249">
        <v>1088075.3769590594</v>
      </c>
      <c r="Y1733" s="249">
        <v>363978.60630159779</v>
      </c>
      <c r="Z1733" s="249">
        <v>203395.59741796687</v>
      </c>
      <c r="AA1733" s="249">
        <v>160583.00888363092</v>
      </c>
      <c r="AB1733" s="249">
        <v>114534.25020621679</v>
      </c>
      <c r="AC1733" s="249">
        <v>160583.00888363092</v>
      </c>
      <c r="AD1733" s="249">
        <v>2191754.4324239208</v>
      </c>
      <c r="AE1733" s="249">
        <v>1103679.0554648526</v>
      </c>
      <c r="AF1733" s="249">
        <v>8.8475644588470459E-9</v>
      </c>
    </row>
    <row r="1734" spans="2:37">
      <c r="B1734" s="73">
        <v>41973</v>
      </c>
      <c r="C1734" s="73">
        <v>41973</v>
      </c>
      <c r="D1734" s="73">
        <v>41973</v>
      </c>
      <c r="E1734" s="208">
        <v>10053989</v>
      </c>
      <c r="F1734" s="61" t="s">
        <v>1053</v>
      </c>
      <c r="G1734" s="61" t="s">
        <v>444</v>
      </c>
      <c r="H1734" s="60">
        <v>143980413</v>
      </c>
      <c r="I1734" s="60">
        <v>98</v>
      </c>
      <c r="J1734" s="60" t="s">
        <v>1651</v>
      </c>
      <c r="K1734" s="60" t="s">
        <v>1338</v>
      </c>
      <c r="L1734" s="62">
        <v>41323</v>
      </c>
      <c r="M1734" s="62">
        <v>43160</v>
      </c>
      <c r="N1734" s="60">
        <v>60</v>
      </c>
      <c r="O1734" s="60">
        <v>20</v>
      </c>
      <c r="P1734" s="60">
        <v>60</v>
      </c>
      <c r="Q1734" s="60">
        <v>20</v>
      </c>
      <c r="R1734" s="60">
        <v>20</v>
      </c>
      <c r="S1734" s="249">
        <v>53970</v>
      </c>
      <c r="T1734" s="60">
        <v>0.05</v>
      </c>
      <c r="U1734" s="60">
        <v>9.4E-2</v>
      </c>
      <c r="V1734" s="249">
        <v>1018.4804797672701</v>
      </c>
      <c r="W1734" s="249">
        <v>48607.799749756537</v>
      </c>
      <c r="X1734" s="249">
        <v>5362.2002502434625</v>
      </c>
      <c r="Y1734" s="249">
        <v>6619.9503205649817</v>
      </c>
      <c r="Z1734" s="249">
        <v>3853.2403317555254</v>
      </c>
      <c r="AA1734" s="249">
        <v>2766.7099888094563</v>
      </c>
      <c r="AB1734" s="249">
        <v>1787.4000834144874</v>
      </c>
      <c r="AC1734" s="249">
        <v>2766.7099888094563</v>
      </c>
      <c r="AD1734" s="249">
        <v>12501.029036279906</v>
      </c>
      <c r="AE1734" s="249">
        <v>7138.8287860362107</v>
      </c>
      <c r="AF1734" s="249">
        <v>2.3283064365386963E-10</v>
      </c>
    </row>
    <row r="1735" spans="2:37">
      <c r="B1735" s="73">
        <v>41973</v>
      </c>
      <c r="C1735" s="73">
        <v>41973</v>
      </c>
      <c r="D1735" s="73">
        <v>41973</v>
      </c>
      <c r="E1735" s="208">
        <v>10041213</v>
      </c>
      <c r="F1735" s="61" t="s">
        <v>1053</v>
      </c>
      <c r="G1735" s="61" t="s">
        <v>444</v>
      </c>
      <c r="H1735" s="60">
        <v>143982246</v>
      </c>
      <c r="I1735" s="60">
        <v>98</v>
      </c>
      <c r="J1735" s="60" t="s">
        <v>901</v>
      </c>
      <c r="K1735" s="60" t="s">
        <v>1780</v>
      </c>
      <c r="L1735" s="62">
        <v>41717</v>
      </c>
      <c r="M1735" s="62">
        <v>43556</v>
      </c>
      <c r="N1735" s="60">
        <v>60</v>
      </c>
      <c r="O1735" s="60">
        <v>7</v>
      </c>
      <c r="P1735" s="60">
        <v>60</v>
      </c>
      <c r="Q1735" s="60">
        <v>7</v>
      </c>
      <c r="R1735" s="60">
        <v>7</v>
      </c>
      <c r="S1735" s="249">
        <v>106611</v>
      </c>
      <c r="T1735" s="60">
        <v>0.05</v>
      </c>
      <c r="U1735" s="60">
        <v>9.1499999999999998E-2</v>
      </c>
      <c r="V1735" s="249">
        <v>2011.8810900216497</v>
      </c>
      <c r="W1735" s="249">
        <v>96580.040075906014</v>
      </c>
      <c r="X1735" s="249">
        <v>10030.959924093986</v>
      </c>
      <c r="Y1735" s="249">
        <v>4948.1115421531304</v>
      </c>
      <c r="Z1735" s="249">
        <v>2971.3599429681253</v>
      </c>
      <c r="AA1735" s="249">
        <v>1976.751599185005</v>
      </c>
      <c r="AB1735" s="249">
        <v>1170.2786578109649</v>
      </c>
      <c r="AC1735" s="249">
        <v>1976.751599185005</v>
      </c>
      <c r="AD1735" s="249">
        <v>24132.825325393016</v>
      </c>
      <c r="AE1735" s="249">
        <v>14101.865401298986</v>
      </c>
      <c r="AF1735" s="249">
        <v>4.3655745685100555E-11</v>
      </c>
    </row>
    <row r="1736" spans="2:37">
      <c r="B1736" s="73">
        <v>41973</v>
      </c>
      <c r="C1736" s="73">
        <v>41973</v>
      </c>
      <c r="D1736" s="73">
        <v>41973</v>
      </c>
      <c r="E1736" s="208">
        <v>10041518</v>
      </c>
      <c r="F1736" s="61" t="s">
        <v>1053</v>
      </c>
      <c r="G1736" s="61" t="s">
        <v>444</v>
      </c>
      <c r="H1736" s="60">
        <v>143982289</v>
      </c>
      <c r="I1736" s="60">
        <v>98</v>
      </c>
      <c r="J1736" s="60" t="s">
        <v>1783</v>
      </c>
      <c r="K1736" s="60" t="s">
        <v>1780</v>
      </c>
      <c r="L1736" s="62">
        <v>41649</v>
      </c>
      <c r="M1736" s="62">
        <v>44197</v>
      </c>
      <c r="N1736" s="60">
        <v>84</v>
      </c>
      <c r="O1736" s="60">
        <v>10</v>
      </c>
      <c r="P1736" s="60">
        <v>60</v>
      </c>
      <c r="Q1736" s="60">
        <v>10</v>
      </c>
      <c r="R1736" s="60">
        <v>10</v>
      </c>
      <c r="S1736" s="249">
        <v>1002359</v>
      </c>
      <c r="T1736" s="60">
        <v>0.05</v>
      </c>
      <c r="U1736" s="60">
        <v>9.1499999999999998E-2</v>
      </c>
      <c r="V1736" s="249">
        <v>18915.750884177156</v>
      </c>
      <c r="W1736" s="249">
        <v>908047.69104918896</v>
      </c>
      <c r="X1736" s="249">
        <v>94311.308950811042</v>
      </c>
      <c r="Y1736" s="249">
        <v>65039.127537776541</v>
      </c>
      <c r="Z1736" s="249">
        <v>38970.416202915629</v>
      </c>
      <c r="AA1736" s="249">
        <v>26068.711334860913</v>
      </c>
      <c r="AB1736" s="249">
        <v>15718.551491801842</v>
      </c>
      <c r="AC1736" s="249">
        <v>26068.711334860913</v>
      </c>
      <c r="AD1736" s="249">
        <v>226897.36200144107</v>
      </c>
      <c r="AE1736" s="249">
        <v>132586.05305062945</v>
      </c>
      <c r="AF1736" s="249">
        <v>5.8207660913467407E-10</v>
      </c>
    </row>
    <row r="1737" spans="2:37">
      <c r="B1737" s="73">
        <v>41973</v>
      </c>
      <c r="C1737" s="73">
        <v>41973</v>
      </c>
      <c r="D1737" s="73">
        <v>41973</v>
      </c>
      <c r="E1737" s="208">
        <v>10041703</v>
      </c>
      <c r="F1737" s="61" t="s">
        <v>1053</v>
      </c>
      <c r="G1737" s="61" t="s">
        <v>444</v>
      </c>
      <c r="H1737" s="60">
        <v>143984265</v>
      </c>
      <c r="I1737" s="60">
        <v>98</v>
      </c>
      <c r="J1737" s="60" t="s">
        <v>1786</v>
      </c>
      <c r="K1737" s="60" t="s">
        <v>1780</v>
      </c>
      <c r="L1737" s="62">
        <v>41821</v>
      </c>
      <c r="M1737" s="62">
        <v>42917</v>
      </c>
      <c r="N1737" s="60">
        <v>36</v>
      </c>
      <c r="O1737" s="60">
        <v>4</v>
      </c>
      <c r="P1737" s="60">
        <v>36</v>
      </c>
      <c r="Q1737" s="60">
        <v>4</v>
      </c>
      <c r="R1737" s="60">
        <v>4</v>
      </c>
      <c r="S1737" s="249">
        <v>702624</v>
      </c>
      <c r="T1737" s="60">
        <v>0.05</v>
      </c>
      <c r="U1737" s="60">
        <v>9.1499999999999998E-2</v>
      </c>
      <c r="V1737" s="249">
        <v>21058.271607268478</v>
      </c>
      <c r="W1737" s="249">
        <v>660763.79518611729</v>
      </c>
      <c r="X1737" s="249">
        <v>41860.204813882709</v>
      </c>
      <c r="Y1737" s="249">
        <v>19416.65040624173</v>
      </c>
      <c r="Z1737" s="249">
        <v>11255.872823865298</v>
      </c>
      <c r="AA1737" s="249">
        <v>8160.7775823764314</v>
      </c>
      <c r="AB1737" s="249">
        <v>4651.13386820919</v>
      </c>
      <c r="AC1737" s="249">
        <v>8160.7775823764314</v>
      </c>
      <c r="AD1737" s="249">
        <v>97333.982675547944</v>
      </c>
      <c r="AE1737" s="249">
        <v>55473.777861665236</v>
      </c>
      <c r="AF1737" s="249">
        <v>0</v>
      </c>
    </row>
    <row r="1738" spans="2:37">
      <c r="B1738" s="73">
        <v>41973</v>
      </c>
      <c r="C1738" s="73">
        <v>41973</v>
      </c>
      <c r="D1738" s="73">
        <v>41973</v>
      </c>
      <c r="E1738" s="208">
        <v>10041213</v>
      </c>
      <c r="F1738" s="61" t="s">
        <v>1053</v>
      </c>
      <c r="G1738" s="61" t="s">
        <v>444</v>
      </c>
      <c r="H1738" s="60">
        <v>143984915</v>
      </c>
      <c r="I1738" s="60">
        <v>97</v>
      </c>
      <c r="J1738" s="60" t="s">
        <v>901</v>
      </c>
      <c r="K1738" s="60" t="s">
        <v>1780</v>
      </c>
      <c r="L1738" s="62">
        <v>41911</v>
      </c>
      <c r="M1738" s="62">
        <v>42644</v>
      </c>
      <c r="N1738" s="60">
        <v>24</v>
      </c>
      <c r="O1738" s="60">
        <v>1</v>
      </c>
      <c r="P1738" s="60">
        <v>24</v>
      </c>
      <c r="Q1738" s="60">
        <v>1</v>
      </c>
      <c r="R1738" s="60">
        <v>1</v>
      </c>
      <c r="S1738" s="249">
        <v>20833</v>
      </c>
      <c r="T1738" s="60">
        <v>0</v>
      </c>
      <c r="U1738" s="60">
        <v>9.1499999999999998E-2</v>
      </c>
      <c r="V1738" s="249">
        <v>868.04166666666663</v>
      </c>
      <c r="W1738" s="249">
        <v>18972.097208283769</v>
      </c>
      <c r="X1738" s="249">
        <v>1860.9027917162311</v>
      </c>
      <c r="Y1738" s="249">
        <v>144.66224121316361</v>
      </c>
      <c r="Z1738" s="249">
        <v>0</v>
      </c>
      <c r="AA1738" s="249">
        <v>144.66224121316361</v>
      </c>
      <c r="AB1738" s="249">
        <v>77.537616321509631</v>
      </c>
      <c r="AC1738" s="249">
        <v>144.66224121316361</v>
      </c>
      <c r="AD1738" s="249">
        <v>1860.9027917162457</v>
      </c>
      <c r="AE1738" s="249">
        <v>0</v>
      </c>
      <c r="AF1738" s="249">
        <v>1.4551915228366852E-11</v>
      </c>
    </row>
    <row r="1739" spans="2:37">
      <c r="B1739" s="73">
        <v>41973</v>
      </c>
      <c r="C1739" s="73">
        <v>41973</v>
      </c>
      <c r="D1739" s="73">
        <v>41973</v>
      </c>
      <c r="E1739" s="208">
        <v>10042110</v>
      </c>
      <c r="F1739" s="61" t="s">
        <v>1053</v>
      </c>
      <c r="G1739" s="61" t="s">
        <v>444</v>
      </c>
      <c r="H1739" s="60">
        <v>143992667</v>
      </c>
      <c r="I1739" s="60">
        <v>98</v>
      </c>
      <c r="J1739" s="60" t="s">
        <v>1208</v>
      </c>
      <c r="K1739" s="60" t="s">
        <v>1332</v>
      </c>
      <c r="L1739" s="62">
        <v>40591</v>
      </c>
      <c r="M1739" s="62">
        <v>43160</v>
      </c>
      <c r="N1739" s="60">
        <v>84</v>
      </c>
      <c r="O1739" s="60">
        <v>44</v>
      </c>
      <c r="P1739" s="60">
        <v>60</v>
      </c>
      <c r="Q1739" s="60">
        <v>44</v>
      </c>
      <c r="R1739" s="60">
        <v>44</v>
      </c>
      <c r="S1739" s="249">
        <v>740420</v>
      </c>
      <c r="T1739" s="60">
        <v>0.05</v>
      </c>
      <c r="U1739" s="60">
        <v>9.4E-2</v>
      </c>
      <c r="V1739" s="249">
        <v>13972.638814698577</v>
      </c>
      <c r="W1739" s="249">
        <v>666855.42135843507</v>
      </c>
      <c r="X1739" s="249">
        <v>73564.578641564935</v>
      </c>
      <c r="Y1739" s="249">
        <v>157291.77114520589</v>
      </c>
      <c r="Z1739" s="249">
        <v>90214.592615856673</v>
      </c>
      <c r="AA1739" s="249">
        <v>67077.178529349214</v>
      </c>
      <c r="AB1739" s="249">
        <v>53947.357670480953</v>
      </c>
      <c r="AC1739" s="249">
        <v>67077.178529349214</v>
      </c>
      <c r="AD1739" s="249">
        <v>171502.90752348257</v>
      </c>
      <c r="AE1739" s="249">
        <v>97938.328881914611</v>
      </c>
      <c r="AF1739" s="249">
        <v>3.0267983675003052E-9</v>
      </c>
    </row>
    <row r="1740" spans="2:37">
      <c r="B1740" s="73">
        <v>41973</v>
      </c>
      <c r="C1740" s="73">
        <v>41973</v>
      </c>
      <c r="D1740" s="73">
        <v>41973</v>
      </c>
      <c r="E1740" s="208">
        <v>10041916</v>
      </c>
      <c r="F1740" s="61" t="s">
        <v>1053</v>
      </c>
      <c r="G1740" s="61" t="s">
        <v>444</v>
      </c>
      <c r="H1740" s="60">
        <v>143993671</v>
      </c>
      <c r="I1740" s="60">
        <v>97</v>
      </c>
      <c r="J1740" s="60" t="s">
        <v>202</v>
      </c>
      <c r="K1740" s="60" t="s">
        <v>1332</v>
      </c>
      <c r="L1740" s="62">
        <v>40500</v>
      </c>
      <c r="M1740" s="62">
        <v>41974</v>
      </c>
      <c r="N1740" s="60">
        <v>48</v>
      </c>
      <c r="O1740" s="60">
        <v>47</v>
      </c>
      <c r="P1740" s="60">
        <v>48</v>
      </c>
      <c r="Q1740" s="60">
        <v>47</v>
      </c>
      <c r="R1740" s="60">
        <v>47</v>
      </c>
      <c r="S1740" s="249">
        <v>36239</v>
      </c>
      <c r="T1740" s="60">
        <v>0</v>
      </c>
      <c r="U1740" s="60">
        <v>9.4E-2</v>
      </c>
      <c r="V1740" s="249">
        <v>754.97916666666663</v>
      </c>
      <c r="W1740" s="249">
        <v>30108.348419340662</v>
      </c>
      <c r="X1740" s="249">
        <v>6130.6515806593379</v>
      </c>
      <c r="Y1740" s="249">
        <v>6124.7835434785084</v>
      </c>
      <c r="Z1740" s="249">
        <v>0</v>
      </c>
      <c r="AA1740" s="249">
        <v>6124.7835434785084</v>
      </c>
      <c r="AB1740" s="249">
        <v>6002.9296727289357</v>
      </c>
      <c r="AC1740" s="249">
        <v>6124.7835434785084</v>
      </c>
      <c r="AD1740" s="249">
        <v>6130.6515806594725</v>
      </c>
      <c r="AE1740" s="249">
        <v>0</v>
      </c>
      <c r="AF1740" s="249">
        <v>1.3460521586239338E-10</v>
      </c>
    </row>
    <row r="1741" spans="2:37">
      <c r="B1741" s="73">
        <v>41973</v>
      </c>
      <c r="C1741" s="73">
        <v>41973</v>
      </c>
      <c r="D1741" s="73">
        <v>41973</v>
      </c>
      <c r="E1741" s="208">
        <v>10054856</v>
      </c>
      <c r="F1741" s="61" t="s">
        <v>1053</v>
      </c>
      <c r="G1741" s="61" t="s">
        <v>444</v>
      </c>
      <c r="H1741" s="60">
        <v>143995208</v>
      </c>
      <c r="I1741" s="60">
        <v>98</v>
      </c>
      <c r="J1741" s="60" t="s">
        <v>1706</v>
      </c>
      <c r="K1741" s="60" t="s">
        <v>1337</v>
      </c>
      <c r="L1741" s="62">
        <v>40886</v>
      </c>
      <c r="M1741" s="62">
        <v>41974</v>
      </c>
      <c r="N1741" s="60">
        <v>36</v>
      </c>
      <c r="O1741" s="60">
        <v>35</v>
      </c>
      <c r="P1741" s="60">
        <v>36</v>
      </c>
      <c r="Q1741" s="60">
        <v>35</v>
      </c>
      <c r="R1741" s="60">
        <v>35</v>
      </c>
      <c r="S1741" s="249">
        <v>150166</v>
      </c>
      <c r="T1741" s="60">
        <v>0.05</v>
      </c>
      <c r="U1741" s="60">
        <v>9.9000000000000005E-2</v>
      </c>
      <c r="V1741" s="249">
        <v>4500.6097346191964</v>
      </c>
      <c r="W1741" s="249">
        <v>139682.60944063152</v>
      </c>
      <c r="X1741" s="249">
        <v>10483.390559368476</v>
      </c>
      <c r="Y1741" s="249">
        <v>22302.514791616879</v>
      </c>
      <c r="Z1741" s="249">
        <v>11837.275717101729</v>
      </c>
      <c r="AA1741" s="249">
        <v>10465.23907451515</v>
      </c>
      <c r="AB1741" s="249">
        <v>10192.185266052684</v>
      </c>
      <c r="AC1741" s="249">
        <v>10465.23907451515</v>
      </c>
      <c r="AD1741" s="249">
        <v>22339.341005661612</v>
      </c>
      <c r="AE1741" s="249">
        <v>11855.95044629107</v>
      </c>
      <c r="AF1741" s="249">
        <v>2.066371962428093E-9</v>
      </c>
    </row>
    <row r="1742" spans="2:37">
      <c r="B1742" s="73">
        <v>41973</v>
      </c>
      <c r="C1742" s="73">
        <v>41973</v>
      </c>
      <c r="D1742" s="73">
        <v>41973</v>
      </c>
      <c r="E1742" s="208">
        <v>10042283</v>
      </c>
      <c r="F1742" s="61" t="s">
        <v>1053</v>
      </c>
      <c r="G1742" s="61" t="s">
        <v>444</v>
      </c>
      <c r="H1742" s="60">
        <v>143995267</v>
      </c>
      <c r="I1742" s="60">
        <v>98</v>
      </c>
      <c r="J1742" s="60" t="s">
        <v>1248</v>
      </c>
      <c r="K1742" s="60" t="s">
        <v>1337</v>
      </c>
      <c r="L1742" s="62">
        <v>40743</v>
      </c>
      <c r="M1742" s="62">
        <v>42583</v>
      </c>
      <c r="N1742" s="60">
        <v>60</v>
      </c>
      <c r="O1742" s="60">
        <v>39</v>
      </c>
      <c r="P1742" s="60">
        <v>60</v>
      </c>
      <c r="Q1742" s="60">
        <v>39</v>
      </c>
      <c r="R1742" s="60">
        <v>39</v>
      </c>
      <c r="S1742" s="249">
        <v>193264</v>
      </c>
      <c r="T1742" s="60">
        <v>0.05</v>
      </c>
      <c r="U1742" s="60">
        <v>9.9000000000000005E-2</v>
      </c>
      <c r="V1742" s="249">
        <v>3647.1300989761294</v>
      </c>
      <c r="W1742" s="249">
        <v>172051.69180120202</v>
      </c>
      <c r="X1742" s="249">
        <v>21212.308198797982</v>
      </c>
      <c r="Y1742" s="249">
        <v>40244.321574024361</v>
      </c>
      <c r="Z1742" s="249">
        <v>22162.833757179134</v>
      </c>
      <c r="AA1742" s="249">
        <v>18081.487816845227</v>
      </c>
      <c r="AB1742" s="249">
        <v>13788.000329218688</v>
      </c>
      <c r="AC1742" s="249">
        <v>18081.487816845227</v>
      </c>
      <c r="AD1742" s="249">
        <v>46776.114137368248</v>
      </c>
      <c r="AE1742" s="249">
        <v>25563.805938567762</v>
      </c>
      <c r="AF1742" s="249">
        <v>2.5029294192790985E-9</v>
      </c>
    </row>
    <row r="1743" spans="2:37">
      <c r="B1743" s="73">
        <v>41973</v>
      </c>
      <c r="C1743" s="73">
        <v>41973</v>
      </c>
      <c r="D1743" s="73">
        <v>41973</v>
      </c>
      <c r="E1743" s="208">
        <v>10041213</v>
      </c>
      <c r="F1743" s="61" t="s">
        <v>1053</v>
      </c>
      <c r="G1743" s="61" t="s">
        <v>444</v>
      </c>
      <c r="H1743" s="60">
        <v>143997618</v>
      </c>
      <c r="I1743" s="60">
        <v>97</v>
      </c>
      <c r="J1743" s="60" t="s">
        <v>901</v>
      </c>
      <c r="K1743" s="60" t="s">
        <v>1338</v>
      </c>
      <c r="L1743" s="62">
        <v>41022</v>
      </c>
      <c r="M1743" s="62">
        <v>42491</v>
      </c>
      <c r="N1743" s="60">
        <v>48</v>
      </c>
      <c r="O1743" s="60">
        <v>30</v>
      </c>
      <c r="P1743" s="60">
        <v>48</v>
      </c>
      <c r="Q1743" s="60">
        <v>30</v>
      </c>
      <c r="R1743" s="60">
        <v>30</v>
      </c>
      <c r="S1743" s="249">
        <v>46958</v>
      </c>
      <c r="T1743" s="60">
        <v>0</v>
      </c>
      <c r="U1743" s="60">
        <v>9.4E-2</v>
      </c>
      <c r="V1743" s="249">
        <v>978.29166666666663</v>
      </c>
      <c r="W1743" s="249">
        <v>39013.985625304202</v>
      </c>
      <c r="X1743" s="249">
        <v>7944.0143746957983</v>
      </c>
      <c r="Y1743" s="249">
        <v>6699.3056708224831</v>
      </c>
      <c r="Z1743" s="249">
        <v>0</v>
      </c>
      <c r="AA1743" s="249">
        <v>6699.3056708224831</v>
      </c>
      <c r="AB1743" s="249">
        <v>4965.008984184874</v>
      </c>
      <c r="AC1743" s="249">
        <v>6699.3056708224831</v>
      </c>
      <c r="AD1743" s="249">
        <v>7944.0143746959875</v>
      </c>
      <c r="AE1743" s="249">
        <v>0</v>
      </c>
      <c r="AF1743" s="249">
        <v>1.8917489796876907E-10</v>
      </c>
    </row>
    <row r="1744" spans="2:37">
      <c r="B1744" s="73">
        <v>41973</v>
      </c>
      <c r="C1744" s="73">
        <v>41973</v>
      </c>
      <c r="D1744" s="73">
        <v>41973</v>
      </c>
      <c r="E1744" s="208">
        <v>10042102</v>
      </c>
      <c r="F1744" s="61" t="s">
        <v>1053</v>
      </c>
      <c r="G1744" s="61" t="s">
        <v>444</v>
      </c>
      <c r="H1744" s="60">
        <v>143997901</v>
      </c>
      <c r="I1744" s="60">
        <v>98</v>
      </c>
      <c r="J1744" s="60" t="s">
        <v>1225</v>
      </c>
      <c r="K1744" s="60" t="s">
        <v>1338</v>
      </c>
      <c r="L1744" s="62">
        <v>41045</v>
      </c>
      <c r="M1744" s="62">
        <v>43617</v>
      </c>
      <c r="N1744" s="60">
        <v>85</v>
      </c>
      <c r="O1744" s="60">
        <v>30</v>
      </c>
      <c r="P1744" s="60">
        <v>60</v>
      </c>
      <c r="Q1744" s="60">
        <v>30</v>
      </c>
      <c r="R1744" s="60">
        <v>30</v>
      </c>
      <c r="S1744" s="249">
        <v>971481</v>
      </c>
      <c r="T1744" s="60">
        <v>0.05</v>
      </c>
      <c r="U1744" s="60">
        <v>9.4E-2</v>
      </c>
      <c r="V1744" s="249">
        <v>18333.044931717388</v>
      </c>
      <c r="W1744" s="249">
        <v>874959.30903637642</v>
      </c>
      <c r="X1744" s="249">
        <v>96521.69096362358</v>
      </c>
      <c r="Y1744" s="249">
        <v>163482.73002921155</v>
      </c>
      <c r="Z1744" s="249">
        <v>94507.334112495417</v>
      </c>
      <c r="AA1744" s="249">
        <v>68975.395916716137</v>
      </c>
      <c r="AB1744" s="249">
        <v>48260.84548181179</v>
      </c>
      <c r="AC1744" s="249">
        <v>68975.395916716137</v>
      </c>
      <c r="AD1744" s="249">
        <v>225023.38686667092</v>
      </c>
      <c r="AE1744" s="249">
        <v>128501.69590304326</v>
      </c>
      <c r="AF1744" s="249">
        <v>4.0745362639427185E-9</v>
      </c>
    </row>
    <row r="1745" spans="2:37">
      <c r="B1745" s="73">
        <v>41973</v>
      </c>
      <c r="C1745" s="73">
        <v>41973</v>
      </c>
      <c r="D1745" s="73">
        <v>41973</v>
      </c>
      <c r="E1745" s="208">
        <v>10042161</v>
      </c>
      <c r="F1745" s="61" t="s">
        <v>1053</v>
      </c>
      <c r="G1745" s="61" t="s">
        <v>444</v>
      </c>
      <c r="H1745" s="60">
        <v>143998738</v>
      </c>
      <c r="I1745" s="60">
        <v>99</v>
      </c>
      <c r="J1745" s="60" t="s">
        <v>290</v>
      </c>
      <c r="K1745" s="60" t="s">
        <v>1335</v>
      </c>
      <c r="L1745" s="62">
        <v>40764</v>
      </c>
      <c r="M1745" s="62">
        <v>48061</v>
      </c>
      <c r="N1745" s="60">
        <v>240</v>
      </c>
      <c r="O1745" s="60">
        <v>39</v>
      </c>
      <c r="P1745" s="60">
        <v>228</v>
      </c>
      <c r="Q1745" s="60">
        <v>39</v>
      </c>
      <c r="R1745" s="60">
        <v>39</v>
      </c>
      <c r="S1745" s="249">
        <v>357376</v>
      </c>
      <c r="T1745" s="60">
        <v>0.03</v>
      </c>
      <c r="U1745" s="60">
        <v>8.1500000000000003E-2</v>
      </c>
      <c r="V1745" s="249">
        <v>2058.2753273869303</v>
      </c>
      <c r="W1745" s="249">
        <v>238300.63078270038</v>
      </c>
      <c r="X1745" s="249">
        <v>119075.36921729962</v>
      </c>
      <c r="Y1745" s="249">
        <v>60709.147246147317</v>
      </c>
      <c r="Z1745" s="249">
        <v>32618.24503126691</v>
      </c>
      <c r="AA1745" s="249">
        <v>28090.902214880407</v>
      </c>
      <c r="AB1745" s="249">
        <v>20368.155260853884</v>
      </c>
      <c r="AC1745" s="249">
        <v>28090.902214880407</v>
      </c>
      <c r="AD1745" s="249">
        <v>230986.14386152301</v>
      </c>
      <c r="AE1745" s="249">
        <v>111910.77464422007</v>
      </c>
      <c r="AF1745" s="249">
        <v>3.3178366720676422E-9</v>
      </c>
    </row>
    <row r="1746" spans="2:37" ht="13.8" thickBot="1">
      <c r="B1746" s="209">
        <v>41973</v>
      </c>
      <c r="C1746" s="209">
        <v>41973</v>
      </c>
      <c r="D1746" s="209">
        <v>41973</v>
      </c>
      <c r="E1746" s="210">
        <v>10042367</v>
      </c>
      <c r="F1746" s="85" t="s">
        <v>1053</v>
      </c>
      <c r="G1746" s="85" t="s">
        <v>444</v>
      </c>
      <c r="H1746" s="94">
        <v>143999149</v>
      </c>
      <c r="I1746" s="94">
        <v>98</v>
      </c>
      <c r="J1746" s="94" t="s">
        <v>121</v>
      </c>
      <c r="K1746" s="94" t="s">
        <v>1338</v>
      </c>
      <c r="L1746" s="246">
        <v>41095</v>
      </c>
      <c r="M1746" s="246">
        <v>42917</v>
      </c>
      <c r="N1746" s="94">
        <v>60</v>
      </c>
      <c r="O1746" s="94">
        <v>28</v>
      </c>
      <c r="P1746" s="94">
        <v>60</v>
      </c>
      <c r="Q1746" s="94">
        <v>28</v>
      </c>
      <c r="R1746" s="94">
        <v>28</v>
      </c>
      <c r="S1746" s="250">
        <v>133604</v>
      </c>
      <c r="T1746" s="94">
        <v>0.05</v>
      </c>
      <c r="U1746" s="94">
        <v>9.4E-2</v>
      </c>
      <c r="V1746" s="250">
        <v>2521.2722997744368</v>
      </c>
      <c r="W1746" s="250">
        <v>120329.74759619181</v>
      </c>
      <c r="X1746" s="250">
        <v>13274.25240380819</v>
      </c>
      <c r="Y1746" s="250">
        <v>21384.340228307352</v>
      </c>
      <c r="Z1746" s="250">
        <v>12378.200784466186</v>
      </c>
      <c r="AA1746" s="250">
        <v>9006.1394438411662</v>
      </c>
      <c r="AB1746" s="250">
        <v>6194.6511217771549</v>
      </c>
      <c r="AC1746" s="250">
        <v>9006.1394438411662</v>
      </c>
      <c r="AD1746" s="250">
        <v>30946.590390274941</v>
      </c>
      <c r="AE1746" s="250">
        <v>17672.337986466213</v>
      </c>
      <c r="AF1746" s="250">
        <v>5.3842086344957352E-10</v>
      </c>
      <c r="AG1746" s="85"/>
      <c r="AH1746" s="95"/>
      <c r="AI1746" s="94"/>
      <c r="AJ1746" s="94"/>
      <c r="AK1746" s="85"/>
    </row>
    <row r="1747" spans="2:37">
      <c r="B1747" s="73">
        <v>42004</v>
      </c>
      <c r="C1747" s="73">
        <v>42004</v>
      </c>
      <c r="D1747" s="73">
        <v>42004</v>
      </c>
      <c r="E1747" s="208">
        <v>10041554</v>
      </c>
      <c r="F1747" s="61" t="s">
        <v>1053</v>
      </c>
      <c r="G1747" s="61" t="s">
        <v>444</v>
      </c>
      <c r="H1747" s="60">
        <v>143002403</v>
      </c>
      <c r="I1747" s="60">
        <v>99</v>
      </c>
      <c r="J1747" s="60" t="s">
        <v>764</v>
      </c>
      <c r="K1747" s="60" t="s">
        <v>1331</v>
      </c>
      <c r="L1747" s="62">
        <v>39035</v>
      </c>
      <c r="M1747" s="62">
        <v>44857</v>
      </c>
      <c r="N1747" s="60">
        <v>191</v>
      </c>
      <c r="O1747" s="60">
        <v>97</v>
      </c>
      <c r="P1747" s="60">
        <v>191</v>
      </c>
      <c r="Q1747" s="60">
        <v>97</v>
      </c>
      <c r="R1747" s="60">
        <v>97</v>
      </c>
      <c r="S1747" s="249">
        <v>996036</v>
      </c>
      <c r="T1747" s="60">
        <v>0.03</v>
      </c>
      <c r="U1747" s="60">
        <v>8.6499999999999994E-2</v>
      </c>
      <c r="V1747" s="249">
        <v>6564.9970914169708</v>
      </c>
      <c r="W1747" s="249">
        <v>679751.34855912637</v>
      </c>
      <c r="X1747" s="249">
        <v>316284.65144087363</v>
      </c>
      <c r="Y1747" s="249">
        <v>404160.55905851617</v>
      </c>
      <c r="Z1747" s="249">
        <v>190120.51209554751</v>
      </c>
      <c r="AA1747" s="249">
        <v>214040.04696296866</v>
      </c>
      <c r="AB1747" s="249">
        <v>160626.23659562692</v>
      </c>
      <c r="AC1747" s="249">
        <v>214040.04696296866</v>
      </c>
      <c r="AD1747" s="249">
        <v>574163.09590150858</v>
      </c>
      <c r="AE1747" s="249">
        <v>257878.44446064148</v>
      </c>
      <c r="AF1747" s="249">
        <v>-6.5192580223083496E-9</v>
      </c>
      <c r="AH1747" s="74">
        <v>191</v>
      </c>
    </row>
    <row r="1748" spans="2:37">
      <c r="B1748" s="73">
        <v>42004</v>
      </c>
      <c r="C1748" s="73">
        <v>42004</v>
      </c>
      <c r="D1748" s="73">
        <v>42004</v>
      </c>
      <c r="E1748" s="208">
        <v>10042299</v>
      </c>
      <c r="F1748" s="61" t="s">
        <v>1053</v>
      </c>
      <c r="G1748" s="61" t="s">
        <v>444</v>
      </c>
      <c r="H1748" s="60">
        <v>143028208</v>
      </c>
      <c r="I1748" s="60">
        <v>98</v>
      </c>
      <c r="J1748" s="60" t="s">
        <v>1794</v>
      </c>
      <c r="K1748" s="60" t="s">
        <v>1333</v>
      </c>
      <c r="L1748" s="62">
        <v>39584</v>
      </c>
      <c r="M1748" s="62">
        <v>42147</v>
      </c>
      <c r="N1748" s="60">
        <v>84</v>
      </c>
      <c r="O1748" s="60">
        <v>79</v>
      </c>
      <c r="P1748" s="60">
        <v>60</v>
      </c>
      <c r="Q1748" s="60">
        <v>60</v>
      </c>
      <c r="R1748" s="60">
        <v>79</v>
      </c>
      <c r="S1748" s="249">
        <v>400031</v>
      </c>
      <c r="T1748" s="60">
        <v>0.05</v>
      </c>
      <c r="U1748" s="60">
        <v>0.104</v>
      </c>
      <c r="V1748" s="249">
        <v>7549.0784658473385</v>
      </c>
      <c r="W1748" s="249">
        <v>352030.36574825679</v>
      </c>
      <c r="X1748" s="249">
        <v>48000.634251743206</v>
      </c>
      <c r="Y1748" s="249">
        <v>100914.34220258018</v>
      </c>
      <c r="Z1748" s="249">
        <v>52913.707950840297</v>
      </c>
      <c r="AA1748" s="249">
        <v>48000.634251739888</v>
      </c>
      <c r="AB1748" s="249">
        <v>63200.835098128555</v>
      </c>
      <c r="AC1748" s="249">
        <v>48000.634251739888</v>
      </c>
      <c r="AD1748" s="249">
        <v>100914.34220258018</v>
      </c>
      <c r="AE1748" s="249">
        <v>52913.707950840297</v>
      </c>
      <c r="AF1748" s="249">
        <v>-3.3178366720676422E-9</v>
      </c>
      <c r="AH1748" s="74">
        <v>60</v>
      </c>
    </row>
    <row r="1749" spans="2:37">
      <c r="B1749" s="73">
        <v>42004</v>
      </c>
      <c r="C1749" s="73">
        <v>42004</v>
      </c>
      <c r="D1749" s="73">
        <v>42004</v>
      </c>
      <c r="E1749" s="208">
        <v>10042401</v>
      </c>
      <c r="F1749" s="61" t="s">
        <v>1053</v>
      </c>
      <c r="G1749" s="61" t="s">
        <v>444</v>
      </c>
      <c r="H1749" s="60">
        <v>143134733</v>
      </c>
      <c r="I1749" s="60">
        <v>99</v>
      </c>
      <c r="J1749" s="60" t="s">
        <v>1795</v>
      </c>
      <c r="K1749" s="60" t="s">
        <v>1331</v>
      </c>
      <c r="L1749" s="62">
        <v>40316</v>
      </c>
      <c r="M1749" s="62">
        <v>43983</v>
      </c>
      <c r="N1749" s="60">
        <v>121</v>
      </c>
      <c r="O1749" s="60">
        <v>54</v>
      </c>
      <c r="P1749" s="60">
        <v>121</v>
      </c>
      <c r="Q1749" s="60">
        <v>54</v>
      </c>
      <c r="R1749" s="60">
        <v>54</v>
      </c>
      <c r="S1749" s="249">
        <v>363593</v>
      </c>
      <c r="T1749" s="60">
        <v>0.03</v>
      </c>
      <c r="U1749" s="60">
        <v>8.6499999999999994E-2</v>
      </c>
      <c r="V1749" s="249">
        <v>3485.9972384874472</v>
      </c>
      <c r="W1749" s="249">
        <v>280812.30800042377</v>
      </c>
      <c r="X1749" s="249">
        <v>82780.691999576229</v>
      </c>
      <c r="Y1749" s="249">
        <v>92157.042991745475</v>
      </c>
      <c r="Z1749" s="249">
        <v>39453.22398051442</v>
      </c>
      <c r="AA1749" s="249">
        <v>52703.819011231055</v>
      </c>
      <c r="AB1749" s="249">
        <v>36943.449322124929</v>
      </c>
      <c r="AC1749" s="249">
        <v>52703.819011231055</v>
      </c>
      <c r="AD1749" s="249">
        <v>140993.35785655444</v>
      </c>
      <c r="AE1749" s="249">
        <v>58212.665856981126</v>
      </c>
      <c r="AF1749" s="249">
        <v>-2.9103830456733704E-9</v>
      </c>
      <c r="AH1749" s="74">
        <v>121</v>
      </c>
    </row>
    <row r="1750" spans="2:37">
      <c r="B1750" s="73">
        <v>42004</v>
      </c>
      <c r="C1750" s="73">
        <v>42004</v>
      </c>
      <c r="D1750" s="73">
        <v>42004</v>
      </c>
      <c r="E1750" s="208">
        <v>10042141</v>
      </c>
      <c r="F1750" s="61" t="s">
        <v>1053</v>
      </c>
      <c r="G1750" s="61" t="s">
        <v>444</v>
      </c>
      <c r="H1750" s="60">
        <v>143981754</v>
      </c>
      <c r="I1750" s="60">
        <v>98</v>
      </c>
      <c r="J1750" s="60" t="s">
        <v>1754</v>
      </c>
      <c r="K1750" s="60" t="s">
        <v>1780</v>
      </c>
      <c r="L1750" s="62">
        <v>41516</v>
      </c>
      <c r="M1750" s="62">
        <v>43344</v>
      </c>
      <c r="N1750" s="60">
        <v>60</v>
      </c>
      <c r="O1750" s="60">
        <v>15</v>
      </c>
      <c r="P1750" s="60">
        <v>60</v>
      </c>
      <c r="Q1750" s="60">
        <v>15</v>
      </c>
      <c r="R1750" s="60">
        <v>15</v>
      </c>
      <c r="S1750" s="249">
        <v>241820</v>
      </c>
      <c r="T1750" s="60">
        <v>0.05</v>
      </c>
      <c r="U1750" s="60">
        <v>9.1499999999999998E-2</v>
      </c>
      <c r="V1750" s="249">
        <v>4563.4417197947241</v>
      </c>
      <c r="W1750" s="249">
        <v>219067.31285848169</v>
      </c>
      <c r="X1750" s="249">
        <v>22752.687141518312</v>
      </c>
      <c r="Y1750" s="249">
        <v>22661.25975908956</v>
      </c>
      <c r="Z1750" s="249">
        <v>13529.618792886671</v>
      </c>
      <c r="AA1750" s="249">
        <v>9131.6409662028891</v>
      </c>
      <c r="AB1750" s="249">
        <v>5688.1717853795781</v>
      </c>
      <c r="AC1750" s="249">
        <v>9131.6409662028891</v>
      </c>
      <c r="AD1750" s="249">
        <v>54739.190329201811</v>
      </c>
      <c r="AE1750" s="249">
        <v>31986.503187683469</v>
      </c>
      <c r="AF1750" s="249">
        <v>2.9103830456733704E-11</v>
      </c>
      <c r="AH1750" s="74">
        <v>60</v>
      </c>
    </row>
    <row r="1751" spans="2:37">
      <c r="B1751" s="73">
        <v>42004</v>
      </c>
      <c r="C1751" s="73">
        <v>42004</v>
      </c>
      <c r="D1751" s="73">
        <v>42004</v>
      </c>
      <c r="E1751" s="208">
        <v>10041255</v>
      </c>
      <c r="F1751" s="61" t="s">
        <v>1053</v>
      </c>
      <c r="G1751" s="61" t="s">
        <v>444</v>
      </c>
      <c r="H1751" s="60">
        <v>143981797</v>
      </c>
      <c r="I1751" s="60">
        <v>98</v>
      </c>
      <c r="J1751" s="60" t="s">
        <v>1530</v>
      </c>
      <c r="K1751" s="60" t="s">
        <v>1338</v>
      </c>
      <c r="L1751" s="62">
        <v>41425</v>
      </c>
      <c r="M1751" s="62">
        <v>43252</v>
      </c>
      <c r="N1751" s="60">
        <v>60</v>
      </c>
      <c r="O1751" s="60">
        <v>18</v>
      </c>
      <c r="P1751" s="60">
        <v>60</v>
      </c>
      <c r="Q1751" s="60">
        <v>18</v>
      </c>
      <c r="R1751" s="60">
        <v>18</v>
      </c>
      <c r="S1751" s="249">
        <v>203379</v>
      </c>
      <c r="T1751" s="60">
        <v>0.05</v>
      </c>
      <c r="U1751" s="60">
        <v>9.4E-2</v>
      </c>
      <c r="V1751" s="249">
        <v>3838.0126272852999</v>
      </c>
      <c r="W1751" s="249">
        <v>183172.2383788352</v>
      </c>
      <c r="X1751" s="249">
        <v>20206.761621164798</v>
      </c>
      <c r="Y1751" s="249">
        <v>22823.152754863797</v>
      </c>
      <c r="Z1751" s="249">
        <v>13303.880808575588</v>
      </c>
      <c r="AA1751" s="249">
        <v>9519.2719462882087</v>
      </c>
      <c r="AB1751" s="249">
        <v>6062.0284863494398</v>
      </c>
      <c r="AC1751" s="249">
        <v>9519.2719462882087</v>
      </c>
      <c r="AD1751" s="249">
        <v>47108.519258283661</v>
      </c>
      <c r="AE1751" s="249">
        <v>26901.757637118018</v>
      </c>
      <c r="AF1751" s="249">
        <v>8.440110832452774E-10</v>
      </c>
      <c r="AH1751" s="74">
        <v>60</v>
      </c>
    </row>
    <row r="1752" spans="2:37">
      <c r="B1752" s="73">
        <v>41996</v>
      </c>
      <c r="C1752" s="73">
        <v>41996</v>
      </c>
      <c r="D1752" s="73">
        <v>42004</v>
      </c>
      <c r="E1752" s="208">
        <v>10041894</v>
      </c>
      <c r="F1752" s="61" t="s">
        <v>1054</v>
      </c>
      <c r="G1752" s="61" t="s">
        <v>444</v>
      </c>
      <c r="H1752" s="60">
        <v>143990249</v>
      </c>
      <c r="I1752" s="60">
        <v>98</v>
      </c>
      <c r="J1752" s="60" t="s">
        <v>1796</v>
      </c>
      <c r="K1752" s="60" t="s">
        <v>1333</v>
      </c>
      <c r="L1752" s="62">
        <v>40183</v>
      </c>
      <c r="M1752" s="62">
        <v>41996</v>
      </c>
      <c r="N1752" s="60">
        <v>60</v>
      </c>
      <c r="O1752" s="60">
        <v>59</v>
      </c>
      <c r="P1752" s="60">
        <v>60</v>
      </c>
      <c r="Q1752" s="60">
        <v>59</v>
      </c>
      <c r="R1752" s="60">
        <v>59</v>
      </c>
      <c r="S1752" s="249">
        <v>178092</v>
      </c>
      <c r="T1752" s="60">
        <v>0.05</v>
      </c>
      <c r="U1752" s="60">
        <v>0.104</v>
      </c>
      <c r="V1752" s="249">
        <v>3360.8157421291958</v>
      </c>
      <c r="W1752" s="249">
        <v>156722.33376122988</v>
      </c>
      <c r="X1752" s="249">
        <v>21369.666238770122</v>
      </c>
      <c r="Y1752" s="249">
        <v>44897.733962391008</v>
      </c>
      <c r="Z1752" s="249">
        <v>23542.999234215938</v>
      </c>
      <c r="AA1752" s="249">
        <v>21354.73472817507</v>
      </c>
      <c r="AB1752" s="249">
        <v>21013.505134790619</v>
      </c>
      <c r="AC1752" s="249">
        <v>21354.73472817507</v>
      </c>
      <c r="AD1752" s="249">
        <v>44926.610766520374</v>
      </c>
      <c r="AE1752" s="249">
        <v>23556.944527751737</v>
      </c>
      <c r="AF1752" s="249">
        <v>-1.4842953532934189E-9</v>
      </c>
      <c r="AH1752" s="74">
        <v>60</v>
      </c>
    </row>
    <row r="1753" spans="2:37">
      <c r="B1753" s="73">
        <v>41996</v>
      </c>
      <c r="C1753" s="73">
        <v>41996</v>
      </c>
      <c r="D1753" s="73">
        <v>42004</v>
      </c>
      <c r="E1753" s="208">
        <v>10041729</v>
      </c>
      <c r="F1753" s="61" t="s">
        <v>1054</v>
      </c>
      <c r="G1753" s="61" t="s">
        <v>444</v>
      </c>
      <c r="H1753" s="60">
        <v>143990427</v>
      </c>
      <c r="I1753" s="60">
        <v>98</v>
      </c>
      <c r="J1753" s="60" t="s">
        <v>1797</v>
      </c>
      <c r="K1753" s="60" t="s">
        <v>1333</v>
      </c>
      <c r="L1753" s="62">
        <v>40193</v>
      </c>
      <c r="M1753" s="62">
        <v>41996</v>
      </c>
      <c r="N1753" s="60">
        <v>59</v>
      </c>
      <c r="O1753" s="60">
        <v>59</v>
      </c>
      <c r="P1753" s="60">
        <v>59</v>
      </c>
      <c r="Q1753" s="60">
        <v>59</v>
      </c>
      <c r="R1753" s="60">
        <v>59</v>
      </c>
      <c r="S1753" s="249">
        <v>156858</v>
      </c>
      <c r="T1753" s="60">
        <v>0.05</v>
      </c>
      <c r="U1753" s="60">
        <v>0.104</v>
      </c>
      <c r="V1753" s="249">
        <v>3004.2806124162798</v>
      </c>
      <c r="W1753" s="249">
        <v>138306.19284245936</v>
      </c>
      <c r="X1753" s="249">
        <v>18551.807157540636</v>
      </c>
      <c r="Y1753" s="249">
        <v>38946.363290099776</v>
      </c>
      <c r="Z1753" s="249">
        <v>20394.556132560509</v>
      </c>
      <c r="AA1753" s="249">
        <v>18551.807157539268</v>
      </c>
      <c r="AB1753" s="249">
        <v>18551.807157540636</v>
      </c>
      <c r="AC1753" s="249">
        <v>18551.807157539268</v>
      </c>
      <c r="AD1753" s="249">
        <v>38946.363290099776</v>
      </c>
      <c r="AE1753" s="249">
        <v>20394.556132560509</v>
      </c>
      <c r="AF1753" s="249">
        <v>-1.3678800314664841E-9</v>
      </c>
      <c r="AH1753" s="74">
        <v>59</v>
      </c>
    </row>
    <row r="1754" spans="2:37">
      <c r="B1754" s="73">
        <v>42004</v>
      </c>
      <c r="C1754" s="73">
        <v>42004</v>
      </c>
      <c r="D1754" s="73">
        <v>42004</v>
      </c>
      <c r="E1754" s="208">
        <v>10041255</v>
      </c>
      <c r="F1754" s="61" t="s">
        <v>1053</v>
      </c>
      <c r="G1754" s="61" t="s">
        <v>444</v>
      </c>
      <c r="H1754" s="60">
        <v>143992462</v>
      </c>
      <c r="I1754" s="60">
        <v>98</v>
      </c>
      <c r="J1754" s="60" t="s">
        <v>1530</v>
      </c>
      <c r="K1754" s="60" t="s">
        <v>1332</v>
      </c>
      <c r="L1754" s="62">
        <v>40493</v>
      </c>
      <c r="M1754" s="62">
        <v>42309</v>
      </c>
      <c r="N1754" s="60">
        <v>60</v>
      </c>
      <c r="O1754" s="60">
        <v>49</v>
      </c>
      <c r="P1754" s="60">
        <v>60</v>
      </c>
      <c r="Q1754" s="60">
        <v>49</v>
      </c>
      <c r="R1754" s="60">
        <v>49</v>
      </c>
      <c r="S1754" s="249">
        <v>40077</v>
      </c>
      <c r="T1754" s="60">
        <v>0.05</v>
      </c>
      <c r="U1754" s="60">
        <v>9.4E-2</v>
      </c>
      <c r="V1754" s="249">
        <v>756.30243075102624</v>
      </c>
      <c r="W1754" s="249">
        <v>36095.141570705811</v>
      </c>
      <c r="X1754" s="249">
        <v>3981.8584292941887</v>
      </c>
      <c r="Y1754" s="249">
        <v>8904.9129658168167</v>
      </c>
      <c r="Z1754" s="249">
        <v>5096.8638411923457</v>
      </c>
      <c r="AA1754" s="249">
        <v>3808.049124624471</v>
      </c>
      <c r="AB1754" s="249">
        <v>3251.8510505902541</v>
      </c>
      <c r="AC1754" s="249">
        <v>3808.049124624471</v>
      </c>
      <c r="AD1754" s="249">
        <v>9283.0042743559316</v>
      </c>
      <c r="AE1754" s="249">
        <v>5301.1458450615755</v>
      </c>
      <c r="AF1754" s="249">
        <v>1.673470251262188E-10</v>
      </c>
      <c r="AH1754" s="74">
        <v>60</v>
      </c>
    </row>
    <row r="1755" spans="2:37">
      <c r="B1755" s="73">
        <v>42004</v>
      </c>
      <c r="C1755" s="73">
        <v>42004</v>
      </c>
      <c r="D1755" s="73">
        <v>42004</v>
      </c>
      <c r="E1755" s="208">
        <v>10041636</v>
      </c>
      <c r="F1755" s="61" t="s">
        <v>1053</v>
      </c>
      <c r="G1755" s="61" t="s">
        <v>444</v>
      </c>
      <c r="H1755" s="60">
        <v>143994570</v>
      </c>
      <c r="I1755" s="60">
        <v>98</v>
      </c>
      <c r="J1755" s="60" t="s">
        <v>247</v>
      </c>
      <c r="K1755" s="60" t="s">
        <v>1337</v>
      </c>
      <c r="L1755" s="62">
        <v>40781</v>
      </c>
      <c r="M1755" s="62">
        <v>42248</v>
      </c>
      <c r="N1755" s="60">
        <v>48</v>
      </c>
      <c r="O1755" s="60">
        <v>39</v>
      </c>
      <c r="P1755" s="60">
        <v>48</v>
      </c>
      <c r="Q1755" s="60">
        <v>39</v>
      </c>
      <c r="R1755" s="60">
        <v>39</v>
      </c>
      <c r="S1755" s="249">
        <v>178832</v>
      </c>
      <c r="T1755" s="60">
        <v>0.05</v>
      </c>
      <c r="U1755" s="60">
        <v>9.9000000000000005E-2</v>
      </c>
      <c r="V1755" s="249">
        <v>4118.3746278258586</v>
      </c>
      <c r="W1755" s="249">
        <v>162687.81263385381</v>
      </c>
      <c r="X1755" s="249">
        <v>16144.187366146187</v>
      </c>
      <c r="Y1755" s="249">
        <v>33510.352941520381</v>
      </c>
      <c r="Z1755" s="249">
        <v>18089.438434575539</v>
      </c>
      <c r="AA1755" s="249">
        <v>15420.914506944842</v>
      </c>
      <c r="AB1755" s="249">
        <v>13117.152234993777</v>
      </c>
      <c r="AC1755" s="249">
        <v>15420.914506944842</v>
      </c>
      <c r="AD1755" s="249">
        <v>34994.169501789729</v>
      </c>
      <c r="AE1755" s="249">
        <v>18849.982135641185</v>
      </c>
      <c r="AF1755" s="249">
        <v>2.35741026699543E-9</v>
      </c>
      <c r="AH1755" s="74">
        <v>48</v>
      </c>
    </row>
    <row r="1756" spans="2:37">
      <c r="B1756" s="73">
        <v>42004</v>
      </c>
      <c r="C1756" s="73">
        <v>42004</v>
      </c>
      <c r="D1756" s="73">
        <v>42004</v>
      </c>
      <c r="E1756" s="208">
        <v>10042254</v>
      </c>
      <c r="F1756" s="61" t="s">
        <v>1053</v>
      </c>
      <c r="G1756" s="61" t="s">
        <v>444</v>
      </c>
      <c r="H1756" s="60">
        <v>143995836</v>
      </c>
      <c r="I1756" s="60">
        <v>98</v>
      </c>
      <c r="J1756" s="60" t="s">
        <v>1144</v>
      </c>
      <c r="K1756" s="60" t="s">
        <v>1337</v>
      </c>
      <c r="L1756" s="62">
        <v>40898</v>
      </c>
      <c r="M1756" s="62">
        <v>42370</v>
      </c>
      <c r="N1756" s="60">
        <v>48</v>
      </c>
      <c r="O1756" s="60">
        <v>35</v>
      </c>
      <c r="P1756" s="60">
        <v>48</v>
      </c>
      <c r="Q1756" s="60">
        <v>35</v>
      </c>
      <c r="R1756" s="60">
        <v>35</v>
      </c>
      <c r="S1756" s="249">
        <v>199737</v>
      </c>
      <c r="T1756" s="60">
        <v>0.05</v>
      </c>
      <c r="U1756" s="60">
        <v>9.9000000000000005E-2</v>
      </c>
      <c r="V1756" s="249">
        <v>4599.802009920224</v>
      </c>
      <c r="W1756" s="249">
        <v>181705.59872980262</v>
      </c>
      <c r="X1756" s="249">
        <v>18031.401270197384</v>
      </c>
      <c r="Y1756" s="249">
        <v>35769.472927750176</v>
      </c>
      <c r="Z1756" s="249">
        <v>19345.143008069659</v>
      </c>
      <c r="AA1756" s="249">
        <v>16424.329919680516</v>
      </c>
      <c r="AB1756" s="249">
        <v>13147.896759518926</v>
      </c>
      <c r="AC1756" s="249">
        <v>16424.329919680516</v>
      </c>
      <c r="AD1756" s="249">
        <v>39084.897746370785</v>
      </c>
      <c r="AE1756" s="249">
        <v>21053.496476170723</v>
      </c>
      <c r="AF1756" s="249">
        <v>2.6775524020195007E-9</v>
      </c>
      <c r="AH1756" s="74">
        <v>48</v>
      </c>
    </row>
    <row r="1757" spans="2:37">
      <c r="B1757" s="73">
        <v>42004</v>
      </c>
      <c r="C1757" s="73">
        <v>42004</v>
      </c>
      <c r="D1757" s="73">
        <v>42004</v>
      </c>
      <c r="E1757" s="208">
        <v>10042241</v>
      </c>
      <c r="F1757" s="61" t="s">
        <v>1053</v>
      </c>
      <c r="G1757" s="61" t="s">
        <v>444</v>
      </c>
      <c r="H1757" s="60">
        <v>143998053</v>
      </c>
      <c r="I1757" s="60">
        <v>98</v>
      </c>
      <c r="J1757" s="60" t="s">
        <v>170</v>
      </c>
      <c r="K1757" s="60" t="s">
        <v>1338</v>
      </c>
      <c r="L1757" s="62">
        <v>40996</v>
      </c>
      <c r="M1757" s="62">
        <v>43556</v>
      </c>
      <c r="N1757" s="60">
        <v>84</v>
      </c>
      <c r="O1757" s="60">
        <v>32</v>
      </c>
      <c r="P1757" s="60">
        <v>60</v>
      </c>
      <c r="Q1757" s="60">
        <v>32</v>
      </c>
      <c r="R1757" s="60">
        <v>32</v>
      </c>
      <c r="S1757" s="249">
        <v>542260</v>
      </c>
      <c r="T1757" s="60">
        <v>0.05</v>
      </c>
      <c r="U1757" s="60">
        <v>9.4E-2</v>
      </c>
      <c r="V1757" s="249">
        <v>10233.11515580137</v>
      </c>
      <c r="W1757" s="249">
        <v>488383.64818052587</v>
      </c>
      <c r="X1757" s="249">
        <v>53876.351819474134</v>
      </c>
      <c r="Y1757" s="249">
        <v>95460.551114529633</v>
      </c>
      <c r="Z1757" s="249">
        <v>55114.49746005988</v>
      </c>
      <c r="AA1757" s="249">
        <v>40346.053654469753</v>
      </c>
      <c r="AB1757" s="249">
        <v>28734.054303719538</v>
      </c>
      <c r="AC1757" s="249">
        <v>40346.053654469753</v>
      </c>
      <c r="AD1757" s="249">
        <v>125603.26116755855</v>
      </c>
      <c r="AE1757" s="249">
        <v>71726.909348082147</v>
      </c>
      <c r="AF1757" s="249">
        <v>2.2700987756252289E-9</v>
      </c>
      <c r="AH1757" s="74">
        <v>60</v>
      </c>
    </row>
    <row r="1758" spans="2:37" ht="13.8" thickBot="1">
      <c r="B1758" s="209">
        <v>41996</v>
      </c>
      <c r="C1758" s="209">
        <v>41996</v>
      </c>
      <c r="D1758" s="209">
        <v>42004</v>
      </c>
      <c r="E1758" s="210">
        <v>10041855</v>
      </c>
      <c r="F1758" s="85" t="s">
        <v>1054</v>
      </c>
      <c r="G1758" s="85" t="s">
        <v>444</v>
      </c>
      <c r="H1758" s="94">
        <v>283050343</v>
      </c>
      <c r="I1758" s="94">
        <v>98</v>
      </c>
      <c r="J1758" s="94" t="s">
        <v>1798</v>
      </c>
      <c r="K1758" s="94" t="s">
        <v>1333</v>
      </c>
      <c r="L1758" s="246">
        <v>40170</v>
      </c>
      <c r="M1758" s="246">
        <v>41996</v>
      </c>
      <c r="N1758" s="94">
        <v>60</v>
      </c>
      <c r="O1758" s="94">
        <v>59</v>
      </c>
      <c r="P1758" s="94">
        <v>60</v>
      </c>
      <c r="Q1758" s="94">
        <v>59</v>
      </c>
      <c r="R1758" s="94">
        <v>59</v>
      </c>
      <c r="S1758" s="250">
        <v>40206</v>
      </c>
      <c r="T1758" s="94">
        <v>0.05</v>
      </c>
      <c r="U1758" s="94">
        <v>0.104</v>
      </c>
      <c r="V1758" s="250">
        <v>758.73681989110355</v>
      </c>
      <c r="W1758" s="250">
        <v>35381.590139950182</v>
      </c>
      <c r="X1758" s="250">
        <v>4824.4098600498182</v>
      </c>
      <c r="Y1758" s="250">
        <v>10136.09983430976</v>
      </c>
      <c r="Z1758" s="250">
        <v>5315.0609079065034</v>
      </c>
      <c r="AA1758" s="250">
        <v>4821.0389264032565</v>
      </c>
      <c r="AB1758" s="250">
        <v>4744.0030290489885</v>
      </c>
      <c r="AC1758" s="250">
        <v>4821.0389264032565</v>
      </c>
      <c r="AD1758" s="250">
        <v>10142.6190535157</v>
      </c>
      <c r="AE1758" s="250">
        <v>5318.209193466224</v>
      </c>
      <c r="AF1758" s="250">
        <v>-3.4197000786662102E-10</v>
      </c>
      <c r="AG1758" s="85"/>
      <c r="AH1758" s="95">
        <v>60</v>
      </c>
      <c r="AI1758" s="94"/>
      <c r="AJ1758" s="94"/>
      <c r="AK1758" s="85"/>
    </row>
    <row r="1759" spans="2:37">
      <c r="B1759" s="73">
        <v>42035</v>
      </c>
      <c r="C1759" s="73">
        <v>42035</v>
      </c>
      <c r="D1759" s="73">
        <v>42035</v>
      </c>
      <c r="E1759" s="208">
        <v>10042267</v>
      </c>
      <c r="F1759" s="61" t="s">
        <v>1053</v>
      </c>
      <c r="G1759" s="61" t="s">
        <v>444</v>
      </c>
      <c r="H1759" s="60">
        <v>141003151</v>
      </c>
      <c r="I1759" s="60">
        <v>99</v>
      </c>
      <c r="J1759" s="60" t="s">
        <v>757</v>
      </c>
      <c r="K1759" s="60" t="s">
        <v>1331</v>
      </c>
      <c r="L1759" s="62">
        <v>38881</v>
      </c>
      <c r="M1759" s="62">
        <v>42178</v>
      </c>
      <c r="N1759" s="60">
        <v>108</v>
      </c>
      <c r="O1759" s="60">
        <v>103</v>
      </c>
      <c r="P1759" s="60">
        <v>108</v>
      </c>
      <c r="Q1759" s="60">
        <v>103</v>
      </c>
      <c r="R1759" s="60">
        <v>103</v>
      </c>
      <c r="S1759" s="249">
        <v>2023742</v>
      </c>
      <c r="T1759" s="60">
        <v>0.03</v>
      </c>
      <c r="U1759" s="60">
        <v>8.6499999999999994E-2</v>
      </c>
      <c r="V1759" s="249">
        <v>21404.998419319327</v>
      </c>
      <c r="W1759" s="249">
        <v>1602396.7389870319</v>
      </c>
      <c r="X1759" s="249">
        <v>421345.26101296814</v>
      </c>
      <c r="Y1759" s="249">
        <v>707067.0480223638</v>
      </c>
      <c r="Z1759" s="249">
        <v>287199.80088236532</v>
      </c>
      <c r="AA1759" s="249">
        <v>419867.24713999848</v>
      </c>
      <c r="AB1759" s="249">
        <v>401838.53596607147</v>
      </c>
      <c r="AC1759" s="249">
        <v>419867.24713999848</v>
      </c>
      <c r="AD1759" s="249">
        <v>709343.09029943775</v>
      </c>
      <c r="AE1759" s="249">
        <v>287997.82928648707</v>
      </c>
      <c r="AF1759" s="249">
        <v>-1.7462298274040222E-8</v>
      </c>
      <c r="AH1759" s="74">
        <v>108</v>
      </c>
    </row>
    <row r="1760" spans="2:37">
      <c r="B1760" s="73">
        <v>42029</v>
      </c>
      <c r="C1760" s="73">
        <v>42029</v>
      </c>
      <c r="D1760" s="73">
        <v>42035</v>
      </c>
      <c r="E1760" s="208">
        <v>10042244</v>
      </c>
      <c r="F1760" s="61" t="s">
        <v>1054</v>
      </c>
      <c r="G1760" s="61" t="s">
        <v>444</v>
      </c>
      <c r="H1760" s="60">
        <v>141992120</v>
      </c>
      <c r="I1760" s="60">
        <v>98</v>
      </c>
      <c r="J1760" s="60" t="s">
        <v>1799</v>
      </c>
      <c r="K1760" s="60" t="s">
        <v>1333</v>
      </c>
      <c r="L1760" s="62">
        <v>40212</v>
      </c>
      <c r="M1760" s="62">
        <v>42029</v>
      </c>
      <c r="N1760" s="60">
        <v>60</v>
      </c>
      <c r="O1760" s="60">
        <v>59</v>
      </c>
      <c r="P1760" s="60">
        <v>60</v>
      </c>
      <c r="Q1760" s="60">
        <v>59</v>
      </c>
      <c r="R1760" s="60">
        <v>59</v>
      </c>
      <c r="S1760" s="249">
        <v>59348</v>
      </c>
      <c r="T1760" s="60">
        <v>0.05</v>
      </c>
      <c r="U1760" s="60">
        <v>0.104</v>
      </c>
      <c r="V1760" s="249">
        <v>1119.9699743047609</v>
      </c>
      <c r="W1760" s="249">
        <v>52226.697796989589</v>
      </c>
      <c r="X1760" s="249">
        <v>7121.3022030104112</v>
      </c>
      <c r="Y1760" s="249">
        <v>14961.877654246011</v>
      </c>
      <c r="Z1760" s="249">
        <v>7845.5512799690332</v>
      </c>
      <c r="AA1760" s="249">
        <v>7116.3263742769777</v>
      </c>
      <c r="AB1760" s="249">
        <v>7002.6138329602372</v>
      </c>
      <c r="AC1760" s="249">
        <v>7116.3263742769777</v>
      </c>
      <c r="AD1760" s="249">
        <v>14971.500661295562</v>
      </c>
      <c r="AE1760" s="249">
        <v>7850.1984582856603</v>
      </c>
      <c r="AF1760" s="249">
        <v>-5.0931703299283981E-10</v>
      </c>
      <c r="AH1760" s="74">
        <v>60</v>
      </c>
    </row>
    <row r="1761" spans="2:34">
      <c r="B1761" s="73">
        <v>42027</v>
      </c>
      <c r="C1761" s="73">
        <v>42027</v>
      </c>
      <c r="D1761" s="73">
        <v>42035</v>
      </c>
      <c r="E1761" s="208">
        <v>10042058</v>
      </c>
      <c r="F1761" s="61" t="s">
        <v>1054</v>
      </c>
      <c r="G1761" s="61" t="s">
        <v>444</v>
      </c>
      <c r="H1761" s="60">
        <v>143012573</v>
      </c>
      <c r="I1761" s="60">
        <v>98</v>
      </c>
      <c r="J1761" s="60" t="s">
        <v>1800</v>
      </c>
      <c r="K1761" s="60" t="s">
        <v>1333</v>
      </c>
      <c r="L1761" s="62">
        <v>39491</v>
      </c>
      <c r="M1761" s="62">
        <v>42027</v>
      </c>
      <c r="N1761" s="60">
        <v>83</v>
      </c>
      <c r="O1761" s="60">
        <v>83</v>
      </c>
      <c r="P1761" s="60">
        <v>60</v>
      </c>
      <c r="Q1761" s="60">
        <v>60</v>
      </c>
      <c r="R1761" s="60">
        <v>83</v>
      </c>
      <c r="S1761" s="249">
        <v>425743</v>
      </c>
      <c r="T1761" s="60">
        <v>0.05</v>
      </c>
      <c r="U1761" s="60">
        <v>0.104</v>
      </c>
      <c r="V1761" s="249">
        <v>8034.2956253021475</v>
      </c>
      <c r="W1761" s="249">
        <v>374657.12408478366</v>
      </c>
      <c r="X1761" s="249">
        <v>51085.87591521634</v>
      </c>
      <c r="Y1761" s="249">
        <v>107400.61343334161</v>
      </c>
      <c r="Z1761" s="249">
        <v>56314.737518128823</v>
      </c>
      <c r="AA1761" s="249">
        <v>51085.87591521279</v>
      </c>
      <c r="AB1761" s="249">
        <v>70668.795016049276</v>
      </c>
      <c r="AC1761" s="249">
        <v>51085.87591521279</v>
      </c>
      <c r="AD1761" s="249">
        <v>107400.61343334161</v>
      </c>
      <c r="AE1761" s="249">
        <v>56314.737518128823</v>
      </c>
      <c r="AF1761" s="249">
        <v>-3.5506673157215118E-9</v>
      </c>
      <c r="AH1761" s="74">
        <v>60</v>
      </c>
    </row>
    <row r="1762" spans="2:34">
      <c r="B1762" s="73">
        <v>42035</v>
      </c>
      <c r="C1762" s="73">
        <v>42035</v>
      </c>
      <c r="D1762" s="73">
        <v>42035</v>
      </c>
      <c r="E1762" s="208">
        <v>10042331</v>
      </c>
      <c r="F1762" s="61" t="s">
        <v>1053</v>
      </c>
      <c r="G1762" s="61" t="s">
        <v>444</v>
      </c>
      <c r="H1762" s="60">
        <v>143031926</v>
      </c>
      <c r="I1762" s="60">
        <v>99</v>
      </c>
      <c r="J1762" s="60" t="s">
        <v>1801</v>
      </c>
      <c r="K1762" s="60" t="s">
        <v>1331</v>
      </c>
      <c r="L1762" s="62">
        <v>39674</v>
      </c>
      <c r="M1762" s="62">
        <v>45130</v>
      </c>
      <c r="N1762" s="60">
        <v>179</v>
      </c>
      <c r="O1762" s="60">
        <v>77</v>
      </c>
      <c r="P1762" s="60">
        <v>179</v>
      </c>
      <c r="Q1762" s="60">
        <v>77</v>
      </c>
      <c r="R1762" s="60">
        <v>77</v>
      </c>
      <c r="S1762" s="249">
        <v>384495</v>
      </c>
      <c r="T1762" s="60">
        <v>0.03</v>
      </c>
      <c r="U1762" s="60">
        <v>8.6499999999999994E-2</v>
      </c>
      <c r="V1762" s="249">
        <v>2667.0021998250973</v>
      </c>
      <c r="W1762" s="249">
        <v>267699.03087687754</v>
      </c>
      <c r="X1762" s="249">
        <v>116795.96912312246</v>
      </c>
      <c r="Y1762" s="249">
        <v>129813.21998690232</v>
      </c>
      <c r="Z1762" s="249">
        <v>60720.33915067077</v>
      </c>
      <c r="AA1762" s="249">
        <v>69092.880836231547</v>
      </c>
      <c r="AB1762" s="249">
        <v>50241.841466371116</v>
      </c>
      <c r="AC1762" s="249">
        <v>69092.880836231547</v>
      </c>
      <c r="AD1762" s="249">
        <v>209694.36289181223</v>
      </c>
      <c r="AE1762" s="249">
        <v>92898.393768692389</v>
      </c>
      <c r="AF1762" s="249">
        <v>-2.6193447411060333E-9</v>
      </c>
      <c r="AH1762" s="74">
        <v>179</v>
      </c>
    </row>
    <row r="1763" spans="2:34">
      <c r="B1763" s="73">
        <v>42035</v>
      </c>
      <c r="C1763" s="73">
        <v>42035</v>
      </c>
      <c r="D1763" s="73">
        <v>42035</v>
      </c>
      <c r="E1763" s="208">
        <v>10041658</v>
      </c>
      <c r="F1763" s="61" t="s">
        <v>1053</v>
      </c>
      <c r="G1763" s="61" t="s">
        <v>444</v>
      </c>
      <c r="H1763" s="60">
        <v>143036669</v>
      </c>
      <c r="I1763" s="60">
        <v>98</v>
      </c>
      <c r="J1763" s="60" t="s">
        <v>1802</v>
      </c>
      <c r="K1763" s="60" t="s">
        <v>1333</v>
      </c>
      <c r="L1763" s="62">
        <v>39890</v>
      </c>
      <c r="M1763" s="62">
        <v>42452</v>
      </c>
      <c r="N1763" s="60">
        <v>84</v>
      </c>
      <c r="O1763" s="60">
        <v>70</v>
      </c>
      <c r="P1763" s="60">
        <v>60</v>
      </c>
      <c r="Q1763" s="60">
        <v>60</v>
      </c>
      <c r="R1763" s="60">
        <v>70</v>
      </c>
      <c r="S1763" s="249">
        <v>400000</v>
      </c>
      <c r="T1763" s="60">
        <v>0.05</v>
      </c>
      <c r="U1763" s="60">
        <v>0.104</v>
      </c>
      <c r="V1763" s="249">
        <v>7548.4934576043743</v>
      </c>
      <c r="W1763" s="249">
        <v>352003.08550912986</v>
      </c>
      <c r="X1763" s="249">
        <v>47996.914490870142</v>
      </c>
      <c r="Y1763" s="249">
        <v>100906.52194712922</v>
      </c>
      <c r="Z1763" s="249">
        <v>52909.607456262456</v>
      </c>
      <c r="AA1763" s="249">
        <v>47996.914490866766</v>
      </c>
      <c r="AB1763" s="249">
        <v>55996.400239348499</v>
      </c>
      <c r="AC1763" s="249">
        <v>47996.914490866766</v>
      </c>
      <c r="AD1763" s="249">
        <v>100906.52194712922</v>
      </c>
      <c r="AE1763" s="249">
        <v>52909.607456262456</v>
      </c>
      <c r="AF1763" s="249">
        <v>-3.3760443329811096E-9</v>
      </c>
      <c r="AH1763" s="74">
        <v>60</v>
      </c>
    </row>
    <row r="1764" spans="2:34">
      <c r="B1764" s="73">
        <v>42035</v>
      </c>
      <c r="C1764" s="73">
        <v>42035</v>
      </c>
      <c r="D1764" s="73">
        <v>42035</v>
      </c>
      <c r="E1764" s="208">
        <v>10042249</v>
      </c>
      <c r="F1764" s="61" t="s">
        <v>1053</v>
      </c>
      <c r="G1764" s="61" t="s">
        <v>444</v>
      </c>
      <c r="H1764" s="60">
        <v>143039250</v>
      </c>
      <c r="I1764" s="60">
        <v>98</v>
      </c>
      <c r="J1764" s="60" t="s">
        <v>1100</v>
      </c>
      <c r="K1764" s="60" t="s">
        <v>1333</v>
      </c>
      <c r="L1764" s="62">
        <v>40105</v>
      </c>
      <c r="M1764" s="62">
        <v>42668</v>
      </c>
      <c r="N1764" s="60">
        <v>84</v>
      </c>
      <c r="O1764" s="60">
        <v>62</v>
      </c>
      <c r="P1764" s="60">
        <v>60</v>
      </c>
      <c r="Q1764" s="60">
        <v>60</v>
      </c>
      <c r="R1764" s="60">
        <v>62</v>
      </c>
      <c r="S1764" s="249">
        <v>300001</v>
      </c>
      <c r="T1764" s="60">
        <v>0.05</v>
      </c>
      <c r="U1764" s="60">
        <v>0.104</v>
      </c>
      <c r="V1764" s="249">
        <v>5661.3889644369247</v>
      </c>
      <c r="W1764" s="249">
        <v>264003.19413956115</v>
      </c>
      <c r="X1764" s="249">
        <v>35997.80586043885</v>
      </c>
      <c r="Y1764" s="249">
        <v>75680.14372665179</v>
      </c>
      <c r="Z1764" s="249">
        <v>39682.337866215501</v>
      </c>
      <c r="AA1764" s="249">
        <v>35997.805860436289</v>
      </c>
      <c r="AB1764" s="249">
        <v>37197.732722453482</v>
      </c>
      <c r="AC1764" s="249">
        <v>35997.805860436289</v>
      </c>
      <c r="AD1764" s="249">
        <v>75680.14372665179</v>
      </c>
      <c r="AE1764" s="249">
        <v>39682.337866215501</v>
      </c>
      <c r="AF1764" s="249">
        <v>-2.5611370801925659E-9</v>
      </c>
      <c r="AH1764" s="74">
        <v>60</v>
      </c>
    </row>
    <row r="1765" spans="2:34">
      <c r="B1765" s="73">
        <v>42035</v>
      </c>
      <c r="C1765" s="73">
        <v>42035</v>
      </c>
      <c r="D1765" s="73">
        <v>42035</v>
      </c>
      <c r="E1765" s="208">
        <v>10041999</v>
      </c>
      <c r="F1765" s="61" t="s">
        <v>1053</v>
      </c>
      <c r="G1765" s="61" t="s">
        <v>444</v>
      </c>
      <c r="H1765" s="60">
        <v>143132641</v>
      </c>
      <c r="I1765" s="60">
        <v>99</v>
      </c>
      <c r="J1765" s="60" t="s">
        <v>1803</v>
      </c>
      <c r="K1765" s="60" t="s">
        <v>1335</v>
      </c>
      <c r="L1765" s="62">
        <v>40710</v>
      </c>
      <c r="M1765" s="62">
        <v>51683</v>
      </c>
      <c r="N1765" s="60">
        <v>361</v>
      </c>
      <c r="O1765" s="60">
        <v>43</v>
      </c>
      <c r="P1765" s="60">
        <v>228</v>
      </c>
      <c r="Q1765" s="60">
        <v>43</v>
      </c>
      <c r="R1765" s="60">
        <v>43</v>
      </c>
      <c r="S1765" s="249">
        <v>1872252</v>
      </c>
      <c r="T1765" s="60">
        <v>0.03</v>
      </c>
      <c r="U1765" s="60">
        <v>8.1500000000000003E-2</v>
      </c>
      <c r="V1765" s="249">
        <v>10783.069087601951</v>
      </c>
      <c r="W1765" s="249">
        <v>1248429.756290776</v>
      </c>
      <c r="X1765" s="249">
        <v>623822.24370922404</v>
      </c>
      <c r="Y1765" s="249">
        <v>349056.79143753566</v>
      </c>
      <c r="Z1765" s="249">
        <v>187008.14464353962</v>
      </c>
      <c r="AA1765" s="249">
        <v>162048.64679399604</v>
      </c>
      <c r="AB1765" s="249">
        <v>117650.68631358174</v>
      </c>
      <c r="AC1765" s="249">
        <v>162048.64679399604</v>
      </c>
      <c r="AD1765" s="249">
        <v>1210109.9956824861</v>
      </c>
      <c r="AE1765" s="249">
        <v>586287.75197324483</v>
      </c>
      <c r="AF1765" s="249">
        <v>1.7229467630386353E-8</v>
      </c>
      <c r="AH1765" s="74">
        <v>228</v>
      </c>
    </row>
    <row r="1766" spans="2:34">
      <c r="B1766" s="73">
        <v>42035</v>
      </c>
      <c r="C1766" s="73">
        <v>42035</v>
      </c>
      <c r="D1766" s="73">
        <v>42035</v>
      </c>
      <c r="E1766" s="208">
        <v>10042153</v>
      </c>
      <c r="F1766" s="61" t="s">
        <v>1053</v>
      </c>
      <c r="G1766" s="61" t="s">
        <v>444</v>
      </c>
      <c r="H1766" s="60">
        <v>143451240</v>
      </c>
      <c r="I1766" s="60">
        <v>99</v>
      </c>
      <c r="J1766" s="60" t="s">
        <v>183</v>
      </c>
      <c r="K1766" s="60" t="s">
        <v>1336</v>
      </c>
      <c r="L1766" s="62">
        <v>40997</v>
      </c>
      <c r="M1766" s="62">
        <v>51957</v>
      </c>
      <c r="N1766" s="60">
        <v>360</v>
      </c>
      <c r="O1766" s="60">
        <v>33</v>
      </c>
      <c r="P1766" s="60">
        <v>228</v>
      </c>
      <c r="Q1766" s="60">
        <v>33</v>
      </c>
      <c r="R1766" s="60">
        <v>33</v>
      </c>
      <c r="S1766" s="249">
        <v>1294420</v>
      </c>
      <c r="T1766" s="60">
        <v>0.03</v>
      </c>
      <c r="U1766" s="60">
        <v>7.6499999999999999E-2</v>
      </c>
      <c r="V1766" s="249">
        <v>7455.0970106447849</v>
      </c>
      <c r="W1766" s="249">
        <v>894808.5585025507</v>
      </c>
      <c r="X1766" s="249">
        <v>399611.4414974493</v>
      </c>
      <c r="Y1766" s="249">
        <v>181945.06193635496</v>
      </c>
      <c r="Z1766" s="249">
        <v>101073.90131440986</v>
      </c>
      <c r="AA1766" s="249">
        <v>80871.160621945106</v>
      </c>
      <c r="AB1766" s="249">
        <v>57838.498111472923</v>
      </c>
      <c r="AC1766" s="249">
        <v>80871.160621945106</v>
      </c>
      <c r="AD1766" s="249">
        <v>804953.55992446363</v>
      </c>
      <c r="AE1766" s="249">
        <v>405342.11842701072</v>
      </c>
      <c r="AF1766" s="249">
        <v>3.6088749766349792E-9</v>
      </c>
      <c r="AH1766" s="74">
        <v>228</v>
      </c>
    </row>
    <row r="1767" spans="2:34">
      <c r="B1767" s="73">
        <v>42035</v>
      </c>
      <c r="C1767" s="73">
        <v>42035</v>
      </c>
      <c r="D1767" s="73">
        <v>42035</v>
      </c>
      <c r="E1767" s="208">
        <v>10041578</v>
      </c>
      <c r="F1767" s="61" t="s">
        <v>1053</v>
      </c>
      <c r="G1767" s="61" t="s">
        <v>444</v>
      </c>
      <c r="H1767" s="60">
        <v>143622169</v>
      </c>
      <c r="I1767" s="60">
        <v>99</v>
      </c>
      <c r="J1767" s="60" t="s">
        <v>1804</v>
      </c>
      <c r="K1767" s="60" t="s">
        <v>1779</v>
      </c>
      <c r="L1767" s="62">
        <v>41698</v>
      </c>
      <c r="M1767" s="62">
        <v>47178</v>
      </c>
      <c r="N1767" s="60">
        <v>180</v>
      </c>
      <c r="O1767" s="60">
        <v>10</v>
      </c>
      <c r="P1767" s="60">
        <v>180</v>
      </c>
      <c r="Q1767" s="60">
        <v>10</v>
      </c>
      <c r="R1767" s="60">
        <v>10</v>
      </c>
      <c r="S1767" s="249">
        <v>502211</v>
      </c>
      <c r="T1767" s="60">
        <v>0.03</v>
      </c>
      <c r="U1767" s="60">
        <v>7.3999999999999996E-2</v>
      </c>
      <c r="V1767" s="249">
        <v>3468.1769614564964</v>
      </c>
      <c r="W1767" s="249">
        <v>376427.95385229931</v>
      </c>
      <c r="X1767" s="249">
        <v>125783.04614770069</v>
      </c>
      <c r="Y1767" s="249">
        <v>22889.509928776708</v>
      </c>
      <c r="Z1767" s="249">
        <v>12304.685166407802</v>
      </c>
      <c r="AA1767" s="249">
        <v>10584.824762368906</v>
      </c>
      <c r="AB1767" s="249">
        <v>6987.9470082055932</v>
      </c>
      <c r="AC1767" s="249">
        <v>10584.824762368906</v>
      </c>
      <c r="AD1767" s="249">
        <v>247843.89920987003</v>
      </c>
      <c r="AE1767" s="249">
        <v>122060.85306216945</v>
      </c>
      <c r="AF1767" s="249">
        <v>-1.1641532182693481E-10</v>
      </c>
      <c r="AH1767" s="74">
        <v>180</v>
      </c>
    </row>
    <row r="1768" spans="2:34">
      <c r="B1768" s="73">
        <v>42035</v>
      </c>
      <c r="C1768" s="73">
        <v>42035</v>
      </c>
      <c r="D1768" s="73">
        <v>42035</v>
      </c>
      <c r="E1768" s="208">
        <v>10042121</v>
      </c>
      <c r="F1768" s="61" t="s">
        <v>1053</v>
      </c>
      <c r="G1768" s="61" t="s">
        <v>444</v>
      </c>
      <c r="H1768" s="60">
        <v>143984257</v>
      </c>
      <c r="I1768" s="60">
        <v>98</v>
      </c>
      <c r="J1768" s="60" t="s">
        <v>891</v>
      </c>
      <c r="K1768" s="60" t="s">
        <v>1780</v>
      </c>
      <c r="L1768" s="62">
        <v>41928</v>
      </c>
      <c r="M1768" s="62">
        <v>44501</v>
      </c>
      <c r="N1768" s="60">
        <v>85</v>
      </c>
      <c r="O1768" s="60">
        <v>2</v>
      </c>
      <c r="P1768" s="60">
        <v>60</v>
      </c>
      <c r="Q1768" s="60">
        <v>2</v>
      </c>
      <c r="R1768" s="60">
        <v>2</v>
      </c>
      <c r="S1768" s="249">
        <v>607385</v>
      </c>
      <c r="T1768" s="60">
        <v>0.05</v>
      </c>
      <c r="U1768" s="60">
        <v>9.1499999999999998E-2</v>
      </c>
      <c r="V1768" s="249">
        <v>11462.104246867582</v>
      </c>
      <c r="W1768" s="249">
        <v>550236.538832805</v>
      </c>
      <c r="X1768" s="249">
        <v>57148.461167194997</v>
      </c>
      <c r="Y1768" s="249">
        <v>8335.6997685834885</v>
      </c>
      <c r="Z1768" s="249">
        <v>5024.3277774436065</v>
      </c>
      <c r="AA1768" s="249">
        <v>3311.3719911398821</v>
      </c>
      <c r="AB1768" s="249">
        <v>1904.9487055731665</v>
      </c>
      <c r="AC1768" s="249">
        <v>3311.3719911398821</v>
      </c>
      <c r="AD1768" s="249">
        <v>137489.71597925015</v>
      </c>
      <c r="AE1768" s="249">
        <v>80341.254812054918</v>
      </c>
      <c r="AF1768" s="249">
        <v>2.3283064365386963E-10</v>
      </c>
      <c r="AH1768" s="74">
        <v>60</v>
      </c>
    </row>
    <row r="1769" spans="2:34">
      <c r="B1769" s="73">
        <v>42035</v>
      </c>
      <c r="C1769" s="73">
        <v>42035</v>
      </c>
      <c r="D1769" s="73">
        <v>42035</v>
      </c>
      <c r="E1769" s="208">
        <v>10041820</v>
      </c>
      <c r="F1769" s="61" t="s">
        <v>1053</v>
      </c>
      <c r="G1769" s="61" t="s">
        <v>444</v>
      </c>
      <c r="H1769" s="60">
        <v>143985067</v>
      </c>
      <c r="I1769" s="60">
        <v>98</v>
      </c>
      <c r="J1769" s="60" t="s">
        <v>775</v>
      </c>
      <c r="K1769" s="60" t="s">
        <v>1780</v>
      </c>
      <c r="L1769" s="62">
        <v>41885</v>
      </c>
      <c r="M1769" s="62">
        <v>43709</v>
      </c>
      <c r="N1769" s="60">
        <v>60</v>
      </c>
      <c r="O1769" s="60">
        <v>4</v>
      </c>
      <c r="P1769" s="60">
        <v>60</v>
      </c>
      <c r="Q1769" s="60">
        <v>4</v>
      </c>
      <c r="R1769" s="60">
        <v>4</v>
      </c>
      <c r="S1769" s="249">
        <v>93299</v>
      </c>
      <c r="T1769" s="60">
        <v>0.05</v>
      </c>
      <c r="U1769" s="60">
        <v>9.1499999999999998E-2</v>
      </c>
      <c r="V1769" s="249">
        <v>1760.6672277525763</v>
      </c>
      <c r="W1769" s="249">
        <v>84520.557531980332</v>
      </c>
      <c r="X1769" s="249">
        <v>8778.442468019668</v>
      </c>
      <c r="Y1769" s="249">
        <v>2526.5508666699234</v>
      </c>
      <c r="Z1769" s="249">
        <v>1520.5899269117981</v>
      </c>
      <c r="AA1769" s="249">
        <v>1005.9609397581253</v>
      </c>
      <c r="AB1769" s="249">
        <v>585.2294978679779</v>
      </c>
      <c r="AC1769" s="249">
        <v>1005.9609397581253</v>
      </c>
      <c r="AD1769" s="249">
        <v>21119.476133174277</v>
      </c>
      <c r="AE1769" s="249">
        <v>12341.033665154566</v>
      </c>
      <c r="AF1769" s="249">
        <v>4.3655745685100555E-11</v>
      </c>
      <c r="AH1769" s="74">
        <v>60</v>
      </c>
    </row>
    <row r="1770" spans="2:34">
      <c r="B1770" s="73">
        <v>41998</v>
      </c>
      <c r="C1770" s="73">
        <v>41998</v>
      </c>
      <c r="D1770" s="73">
        <v>42035</v>
      </c>
      <c r="E1770" s="208">
        <v>10041671</v>
      </c>
      <c r="F1770" s="61" t="s">
        <v>1054</v>
      </c>
      <c r="G1770" s="61" t="s">
        <v>444</v>
      </c>
      <c r="H1770" s="60">
        <v>143990028</v>
      </c>
      <c r="I1770" s="60">
        <v>98</v>
      </c>
      <c r="J1770" s="60" t="s">
        <v>1805</v>
      </c>
      <c r="K1770" s="60" t="s">
        <v>1333</v>
      </c>
      <c r="L1770" s="62">
        <v>40189</v>
      </c>
      <c r="M1770" s="62">
        <v>41998</v>
      </c>
      <c r="N1770" s="60">
        <v>59</v>
      </c>
      <c r="O1770" s="60">
        <v>60</v>
      </c>
      <c r="P1770" s="60">
        <v>59</v>
      </c>
      <c r="Q1770" s="60">
        <v>59</v>
      </c>
      <c r="R1770" s="60">
        <v>60</v>
      </c>
      <c r="S1770" s="249">
        <v>194184</v>
      </c>
      <c r="T1770" s="60">
        <v>0.05</v>
      </c>
      <c r="U1770" s="60">
        <v>0.104</v>
      </c>
      <c r="V1770" s="249">
        <v>3719.1805737765549</v>
      </c>
      <c r="W1770" s="249">
        <v>171217.59649440978</v>
      </c>
      <c r="X1770" s="249">
        <v>22966.40350559022</v>
      </c>
      <c r="Y1770" s="249">
        <v>48214.057358405262</v>
      </c>
      <c r="Z1770" s="249">
        <v>25247.653852816729</v>
      </c>
      <c r="AA1770" s="249">
        <v>22966.403505588532</v>
      </c>
      <c r="AB1770" s="249">
        <v>23355.664581956156</v>
      </c>
      <c r="AC1770" s="249">
        <v>22966.403505588532</v>
      </c>
      <c r="AD1770" s="249">
        <v>48214.057358405262</v>
      </c>
      <c r="AE1770" s="249">
        <v>25247.653852816729</v>
      </c>
      <c r="AF1770" s="249">
        <v>-1.6880221664905548E-9</v>
      </c>
      <c r="AH1770" s="74">
        <v>59</v>
      </c>
    </row>
    <row r="1771" spans="2:34">
      <c r="B1771" s="73">
        <v>41998</v>
      </c>
      <c r="C1771" s="73">
        <v>41998</v>
      </c>
      <c r="D1771" s="73">
        <v>42035</v>
      </c>
      <c r="E1771" s="208">
        <v>10042144</v>
      </c>
      <c r="F1771" s="61" t="s">
        <v>1054</v>
      </c>
      <c r="G1771" s="61" t="s">
        <v>444</v>
      </c>
      <c r="H1771" s="60">
        <v>143990222</v>
      </c>
      <c r="I1771" s="60">
        <v>98</v>
      </c>
      <c r="J1771" s="60" t="s">
        <v>1806</v>
      </c>
      <c r="K1771" s="60" t="s">
        <v>1333</v>
      </c>
      <c r="L1771" s="62">
        <v>40178</v>
      </c>
      <c r="M1771" s="62">
        <v>41998</v>
      </c>
      <c r="N1771" s="60">
        <v>60</v>
      </c>
      <c r="O1771" s="60">
        <v>60</v>
      </c>
      <c r="P1771" s="60">
        <v>60</v>
      </c>
      <c r="Q1771" s="60">
        <v>60</v>
      </c>
      <c r="R1771" s="60">
        <v>60</v>
      </c>
      <c r="S1771" s="249">
        <v>180350</v>
      </c>
      <c r="T1771" s="60">
        <v>0.05</v>
      </c>
      <c r="U1771" s="60">
        <v>0.104</v>
      </c>
      <c r="V1771" s="249">
        <v>3403.4269876973722</v>
      </c>
      <c r="W1771" s="249">
        <v>158709.3911789289</v>
      </c>
      <c r="X1771" s="249">
        <v>21640.608821071102</v>
      </c>
      <c r="Y1771" s="249">
        <v>45496.228082911868</v>
      </c>
      <c r="Z1771" s="249">
        <v>23855.619261842308</v>
      </c>
      <c r="AA1771" s="249">
        <v>21640.60882106956</v>
      </c>
      <c r="AB1771" s="249">
        <v>21640.608821071102</v>
      </c>
      <c r="AC1771" s="249">
        <v>21640.60882106956</v>
      </c>
      <c r="AD1771" s="249">
        <v>45496.228082911868</v>
      </c>
      <c r="AE1771" s="249">
        <v>23855.619261842308</v>
      </c>
      <c r="AF1771" s="249">
        <v>-1.5425030142068863E-9</v>
      </c>
      <c r="AH1771" s="74">
        <v>60</v>
      </c>
    </row>
    <row r="1772" spans="2:34">
      <c r="B1772" s="73">
        <v>42027</v>
      </c>
      <c r="C1772" s="73">
        <v>42027</v>
      </c>
      <c r="D1772" s="73">
        <v>42035</v>
      </c>
      <c r="E1772" s="208">
        <v>10042092</v>
      </c>
      <c r="F1772" s="61" t="s">
        <v>1054</v>
      </c>
      <c r="G1772" s="61" t="s">
        <v>444</v>
      </c>
      <c r="H1772" s="60">
        <v>143990710</v>
      </c>
      <c r="I1772" s="60">
        <v>97</v>
      </c>
      <c r="J1772" s="60" t="s">
        <v>358</v>
      </c>
      <c r="K1772" s="60" t="s">
        <v>1333</v>
      </c>
      <c r="L1772" s="62">
        <v>40224</v>
      </c>
      <c r="M1772" s="62">
        <v>42027</v>
      </c>
      <c r="N1772" s="60">
        <v>59</v>
      </c>
      <c r="O1772" s="60">
        <v>59</v>
      </c>
      <c r="P1772" s="60">
        <v>59</v>
      </c>
      <c r="Q1772" s="60">
        <v>59</v>
      </c>
      <c r="R1772" s="60">
        <v>59</v>
      </c>
      <c r="S1772" s="249">
        <v>52125</v>
      </c>
      <c r="T1772" s="60">
        <v>0</v>
      </c>
      <c r="U1772" s="60">
        <v>0.104</v>
      </c>
      <c r="V1772" s="249">
        <v>883.47457627118649</v>
      </c>
      <c r="W1772" s="249">
        <v>40671.968061897496</v>
      </c>
      <c r="X1772" s="249">
        <v>11453.031938102504</v>
      </c>
      <c r="Y1772" s="249">
        <v>11453.031938102096</v>
      </c>
      <c r="Z1772" s="249">
        <v>0</v>
      </c>
      <c r="AA1772" s="249">
        <v>11453.031938102096</v>
      </c>
      <c r="AB1772" s="249">
        <v>11453.031938102504</v>
      </c>
      <c r="AC1772" s="249">
        <v>11453.031938102096</v>
      </c>
      <c r="AD1772" s="249">
        <v>11453.031938102096</v>
      </c>
      <c r="AE1772" s="249">
        <v>0</v>
      </c>
      <c r="AF1772" s="249">
        <v>-4.0745362639427185E-10</v>
      </c>
      <c r="AH1772" s="74">
        <v>59</v>
      </c>
    </row>
    <row r="1773" spans="2:34">
      <c r="B1773" s="73">
        <v>42035</v>
      </c>
      <c r="C1773" s="73">
        <v>42035</v>
      </c>
      <c r="D1773" s="73">
        <v>42035</v>
      </c>
      <c r="E1773" s="208">
        <v>10041416</v>
      </c>
      <c r="F1773" s="61" t="s">
        <v>1053</v>
      </c>
      <c r="G1773" s="61" t="s">
        <v>444</v>
      </c>
      <c r="H1773" s="60">
        <v>143991946</v>
      </c>
      <c r="I1773" s="60">
        <v>98</v>
      </c>
      <c r="J1773" s="60" t="s">
        <v>1807</v>
      </c>
      <c r="K1773" s="60" t="s">
        <v>1333</v>
      </c>
      <c r="L1773" s="62">
        <v>40415</v>
      </c>
      <c r="M1773" s="62">
        <v>42614</v>
      </c>
      <c r="N1773" s="60">
        <v>72</v>
      </c>
      <c r="O1773" s="60">
        <v>52</v>
      </c>
      <c r="P1773" s="60">
        <v>60</v>
      </c>
      <c r="Q1773" s="60">
        <v>52</v>
      </c>
      <c r="R1773" s="60">
        <v>52</v>
      </c>
      <c r="S1773" s="249">
        <v>456994</v>
      </c>
      <c r="T1773" s="60">
        <v>0.05</v>
      </c>
      <c r="U1773" s="60">
        <v>0.104</v>
      </c>
      <c r="V1773" s="249">
        <v>8624.0405479111323</v>
      </c>
      <c r="W1773" s="249">
        <v>402158.24514789821</v>
      </c>
      <c r="X1773" s="249">
        <v>54835.754852101789</v>
      </c>
      <c r="Y1773" s="249">
        <v>112669.40365351056</v>
      </c>
      <c r="Z1773" s="249">
        <v>59172.589714857866</v>
      </c>
      <c r="AA1773" s="249">
        <v>53496.813938652689</v>
      </c>
      <c r="AB1773" s="249">
        <v>47524.320871821554</v>
      </c>
      <c r="AC1773" s="249">
        <v>53496.813938652689</v>
      </c>
      <c r="AD1773" s="249">
        <v>115284.18772676599</v>
      </c>
      <c r="AE1773" s="249">
        <v>60448.432874667982</v>
      </c>
      <c r="AF1773" s="249">
        <v>-3.7834979593753815E-9</v>
      </c>
      <c r="AH1773" s="74">
        <v>60</v>
      </c>
    </row>
    <row r="1774" spans="2:34">
      <c r="B1774" s="73">
        <v>42035</v>
      </c>
      <c r="C1774" s="73">
        <v>42035</v>
      </c>
      <c r="D1774" s="73">
        <v>42035</v>
      </c>
      <c r="E1774" s="208">
        <v>10041658</v>
      </c>
      <c r="F1774" s="61" t="s">
        <v>1053</v>
      </c>
      <c r="G1774" s="61" t="s">
        <v>444</v>
      </c>
      <c r="H1774" s="60">
        <v>143993116</v>
      </c>
      <c r="I1774" s="60">
        <v>98</v>
      </c>
      <c r="J1774" s="60" t="s">
        <v>1802</v>
      </c>
      <c r="K1774" s="60" t="s">
        <v>1332</v>
      </c>
      <c r="L1774" s="62">
        <v>40500</v>
      </c>
      <c r="M1774" s="62">
        <v>42339</v>
      </c>
      <c r="N1774" s="60">
        <v>60</v>
      </c>
      <c r="O1774" s="60">
        <v>49</v>
      </c>
      <c r="P1774" s="60">
        <v>60</v>
      </c>
      <c r="Q1774" s="60">
        <v>49</v>
      </c>
      <c r="R1774" s="60">
        <v>49</v>
      </c>
      <c r="S1774" s="249">
        <v>243751</v>
      </c>
      <c r="T1774" s="60">
        <v>0.05</v>
      </c>
      <c r="U1774" s="60">
        <v>9.4E-2</v>
      </c>
      <c r="V1774" s="249">
        <v>4599.8820719613095</v>
      </c>
      <c r="W1774" s="249">
        <v>219533.07016496029</v>
      </c>
      <c r="X1774" s="249">
        <v>24217.929835039715</v>
      </c>
      <c r="Y1774" s="249">
        <v>54160.277474132716</v>
      </c>
      <c r="Z1774" s="249">
        <v>30999.467478964885</v>
      </c>
      <c r="AA1774" s="249">
        <v>23160.80999516783</v>
      </c>
      <c r="AB1774" s="249">
        <v>19777.9760319491</v>
      </c>
      <c r="AC1774" s="249">
        <v>23160.80999516783</v>
      </c>
      <c r="AD1774" s="249">
        <v>56459.854152719345</v>
      </c>
      <c r="AE1774" s="249">
        <v>32241.924317678553</v>
      </c>
      <c r="AF1774" s="249">
        <v>1.076841726899147E-9</v>
      </c>
      <c r="AH1774" s="74">
        <v>60</v>
      </c>
    </row>
    <row r="1775" spans="2:34">
      <c r="B1775" s="73">
        <v>42035</v>
      </c>
      <c r="C1775" s="73">
        <v>42035</v>
      </c>
      <c r="D1775" s="73">
        <v>42035</v>
      </c>
      <c r="E1775" s="208">
        <v>10042324</v>
      </c>
      <c r="F1775" s="61" t="s">
        <v>1053</v>
      </c>
      <c r="G1775" s="61" t="s">
        <v>444</v>
      </c>
      <c r="H1775" s="60">
        <v>143994813</v>
      </c>
      <c r="I1775" s="60">
        <v>98</v>
      </c>
      <c r="J1775" s="60" t="s">
        <v>1657</v>
      </c>
      <c r="K1775" s="60" t="s">
        <v>1332</v>
      </c>
      <c r="L1775" s="62">
        <v>40619</v>
      </c>
      <c r="M1775" s="62">
        <v>42461</v>
      </c>
      <c r="N1775" s="60">
        <v>61</v>
      </c>
      <c r="O1775" s="60">
        <v>46</v>
      </c>
      <c r="P1775" s="60">
        <v>60</v>
      </c>
      <c r="Q1775" s="60">
        <v>46</v>
      </c>
      <c r="R1775" s="60">
        <v>46</v>
      </c>
      <c r="S1775" s="249">
        <v>1505550</v>
      </c>
      <c r="T1775" s="60">
        <v>0.05</v>
      </c>
      <c r="U1775" s="60">
        <v>9.4E-2</v>
      </c>
      <c r="V1775" s="249">
        <v>28411.585812740665</v>
      </c>
      <c r="W1775" s="249">
        <v>1355965.7756762267</v>
      </c>
      <c r="X1775" s="249">
        <v>149584.22432377329</v>
      </c>
      <c r="Y1775" s="249">
        <v>326305.52114408335</v>
      </c>
      <c r="Z1775" s="249">
        <v>186986.48467529868</v>
      </c>
      <c r="AA1775" s="249">
        <v>139319.03646878467</v>
      </c>
      <c r="AB1775" s="249">
        <v>114681.23864822618</v>
      </c>
      <c r="AC1775" s="249">
        <v>139319.03646878467</v>
      </c>
      <c r="AD1775" s="249">
        <v>348729.37308821944</v>
      </c>
      <c r="AE1775" s="249">
        <v>199145.14876443986</v>
      </c>
      <c r="AF1775" s="249">
        <v>6.28642737865448E-9</v>
      </c>
      <c r="AH1775" s="74">
        <v>60</v>
      </c>
    </row>
    <row r="1776" spans="2:34">
      <c r="B1776" s="73">
        <v>42035</v>
      </c>
      <c r="C1776" s="73">
        <v>42035</v>
      </c>
      <c r="D1776" s="73">
        <v>42035</v>
      </c>
      <c r="E1776" s="208">
        <v>10042306</v>
      </c>
      <c r="F1776" s="61" t="s">
        <v>1053</v>
      </c>
      <c r="G1776" s="61" t="s">
        <v>444</v>
      </c>
      <c r="H1776" s="60">
        <v>143996867</v>
      </c>
      <c r="I1776" s="60">
        <v>98</v>
      </c>
      <c r="J1776" s="60" t="s">
        <v>1687</v>
      </c>
      <c r="K1776" s="60" t="s">
        <v>1337</v>
      </c>
      <c r="L1776" s="62">
        <v>40896</v>
      </c>
      <c r="M1776" s="62">
        <v>42736</v>
      </c>
      <c r="N1776" s="60">
        <v>60</v>
      </c>
      <c r="O1776" s="60">
        <v>36</v>
      </c>
      <c r="P1776" s="60">
        <v>60</v>
      </c>
      <c r="Q1776" s="60">
        <v>36</v>
      </c>
      <c r="R1776" s="60">
        <v>36</v>
      </c>
      <c r="S1776" s="249">
        <v>157925</v>
      </c>
      <c r="T1776" s="60">
        <v>0.05</v>
      </c>
      <c r="U1776" s="60">
        <v>9.9000000000000005E-2</v>
      </c>
      <c r="V1776" s="249">
        <v>2980.2395732304271</v>
      </c>
      <c r="W1776" s="249">
        <v>140591.43672750657</v>
      </c>
      <c r="X1776" s="249">
        <v>17333.563272493426</v>
      </c>
      <c r="Y1776" s="249">
        <v>31346.170901499121</v>
      </c>
      <c r="Z1776" s="249">
        <v>17294.902658156512</v>
      </c>
      <c r="AA1776" s="249">
        <v>14051.268243342609</v>
      </c>
      <c r="AB1776" s="249">
        <v>10400.137963496054</v>
      </c>
      <c r="AC1776" s="249">
        <v>14051.268243342609</v>
      </c>
      <c r="AD1776" s="249">
        <v>38222.937666321086</v>
      </c>
      <c r="AE1776" s="249">
        <v>20889.374393825623</v>
      </c>
      <c r="AF1776" s="249">
        <v>2.0372681319713593E-9</v>
      </c>
      <c r="AH1776" s="74">
        <v>60</v>
      </c>
    </row>
    <row r="1777" spans="2:37" ht="13.8" thickBot="1">
      <c r="B1777" s="209">
        <v>42035</v>
      </c>
      <c r="C1777" s="209">
        <v>42035</v>
      </c>
      <c r="D1777" s="209">
        <v>42035</v>
      </c>
      <c r="E1777" s="210">
        <v>10041404</v>
      </c>
      <c r="F1777" s="85" t="s">
        <v>1053</v>
      </c>
      <c r="G1777" s="85" t="s">
        <v>444</v>
      </c>
      <c r="H1777" s="94">
        <v>143999459</v>
      </c>
      <c r="I1777" s="94">
        <v>98</v>
      </c>
      <c r="J1777" s="94" t="s">
        <v>1808</v>
      </c>
      <c r="K1777" s="94" t="s">
        <v>1338</v>
      </c>
      <c r="L1777" s="246">
        <v>41411</v>
      </c>
      <c r="M1777" s="246">
        <v>43252</v>
      </c>
      <c r="N1777" s="94">
        <v>61</v>
      </c>
      <c r="O1777" s="94">
        <v>19</v>
      </c>
      <c r="P1777" s="94">
        <v>60</v>
      </c>
      <c r="Q1777" s="94">
        <v>19</v>
      </c>
      <c r="R1777" s="94">
        <v>19</v>
      </c>
      <c r="S1777" s="250">
        <v>244393</v>
      </c>
      <c r="T1777" s="94">
        <v>0.05</v>
      </c>
      <c r="U1777" s="94">
        <v>9.4E-2</v>
      </c>
      <c r="V1777" s="250">
        <v>4611.9974039607641</v>
      </c>
      <c r="W1777" s="250">
        <v>220111.28412529643</v>
      </c>
      <c r="X1777" s="250">
        <v>24281.715874703572</v>
      </c>
      <c r="Y1777" s="250">
        <v>28714.484402986891</v>
      </c>
      <c r="Z1777" s="250">
        <v>16725.796008051024</v>
      </c>
      <c r="AA1777" s="250">
        <v>11988.688394935867</v>
      </c>
      <c r="AB1777" s="250">
        <v>7689.2100269894645</v>
      </c>
      <c r="AC1777" s="250">
        <v>11988.688394935867</v>
      </c>
      <c r="AD1777" s="250">
        <v>56608.560112350446</v>
      </c>
      <c r="AE1777" s="250">
        <v>32326.844237645884</v>
      </c>
      <c r="AF1777" s="250">
        <v>9.8953023552894592E-10</v>
      </c>
      <c r="AG1777" s="85"/>
      <c r="AH1777" s="95">
        <v>60</v>
      </c>
      <c r="AI1777" s="94"/>
      <c r="AJ1777" s="94"/>
      <c r="AK1777" s="85"/>
    </row>
    <row r="1778" spans="2:37">
      <c r="B1778" s="73">
        <v>42063</v>
      </c>
      <c r="C1778" s="73">
        <v>42063</v>
      </c>
      <c r="D1778" s="73">
        <v>42063</v>
      </c>
      <c r="E1778" s="208">
        <v>10042353</v>
      </c>
      <c r="F1778" s="61" t="s">
        <v>1053</v>
      </c>
      <c r="G1778" s="61" t="s">
        <v>444</v>
      </c>
      <c r="H1778" s="60">
        <v>143013898</v>
      </c>
      <c r="I1778" s="60">
        <v>98</v>
      </c>
      <c r="J1778" s="60" t="s">
        <v>1364</v>
      </c>
      <c r="K1778" s="60" t="s">
        <v>1333</v>
      </c>
      <c r="L1778" s="62">
        <v>39780</v>
      </c>
      <c r="M1778" s="62">
        <v>42364</v>
      </c>
      <c r="N1778" s="60">
        <v>85</v>
      </c>
      <c r="O1778" s="60">
        <v>74</v>
      </c>
      <c r="P1778" s="60">
        <v>60</v>
      </c>
      <c r="Q1778" s="60">
        <v>60</v>
      </c>
      <c r="R1778" s="60">
        <v>74</v>
      </c>
      <c r="S1778" s="249">
        <v>424169</v>
      </c>
      <c r="T1778" s="60">
        <v>0.05</v>
      </c>
      <c r="U1778" s="60">
        <v>0.104</v>
      </c>
      <c r="V1778" s="249">
        <v>8004.5923035464739</v>
      </c>
      <c r="W1778" s="249">
        <v>373271.99194330524</v>
      </c>
      <c r="X1778" s="249">
        <v>50897.008056694758</v>
      </c>
      <c r="Y1778" s="249">
        <v>107003.54626947967</v>
      </c>
      <c r="Z1778" s="249">
        <v>56106.538212788408</v>
      </c>
      <c r="AA1778" s="249">
        <v>50897.008056691266</v>
      </c>
      <c r="AB1778" s="249">
        <v>62772.976603256873</v>
      </c>
      <c r="AC1778" s="249">
        <v>50897.008056691266</v>
      </c>
      <c r="AD1778" s="249">
        <v>107003.54626947967</v>
      </c>
      <c r="AE1778" s="249">
        <v>56106.538212788408</v>
      </c>
      <c r="AF1778" s="249">
        <v>-3.4924596548080444E-9</v>
      </c>
      <c r="AH1778" s="74">
        <v>60</v>
      </c>
    </row>
    <row r="1779" spans="2:37">
      <c r="B1779" s="73">
        <v>42063</v>
      </c>
      <c r="C1779" s="73">
        <v>42063</v>
      </c>
      <c r="D1779" s="73">
        <v>42063</v>
      </c>
      <c r="E1779" s="208">
        <v>10042099</v>
      </c>
      <c r="F1779" s="61" t="s">
        <v>1053</v>
      </c>
      <c r="G1779" s="61" t="s">
        <v>349</v>
      </c>
      <c r="H1779" s="60">
        <v>143026299</v>
      </c>
      <c r="I1779" s="60">
        <v>99</v>
      </c>
      <c r="J1779" s="60" t="s">
        <v>1809</v>
      </c>
      <c r="K1779" s="60" t="s">
        <v>1331</v>
      </c>
      <c r="L1779" s="62">
        <v>39751</v>
      </c>
      <c r="M1779" s="62">
        <v>48144</v>
      </c>
      <c r="N1779" s="60">
        <v>276</v>
      </c>
      <c r="O1779" s="60">
        <v>75</v>
      </c>
      <c r="P1779" s="60">
        <v>228</v>
      </c>
      <c r="Q1779" s="60">
        <v>75</v>
      </c>
      <c r="R1779" s="60">
        <v>75</v>
      </c>
      <c r="S1779" s="249">
        <v>950168</v>
      </c>
      <c r="T1779" s="60">
        <v>0.03</v>
      </c>
      <c r="U1779" s="60">
        <v>8.6499999999999994E-2</v>
      </c>
      <c r="V1779" s="249">
        <v>5472.4081954932199</v>
      </c>
      <c r="W1779" s="249">
        <v>611559.48870760575</v>
      </c>
      <c r="X1779" s="249">
        <v>338608.51129239425</v>
      </c>
      <c r="Y1779" s="249">
        <v>305067.42087752244</v>
      </c>
      <c r="Z1779" s="249">
        <v>155303.15202724148</v>
      </c>
      <c r="AA1779" s="249">
        <v>149764.26885028096</v>
      </c>
      <c r="AB1779" s="249">
        <v>111384.37871460337</v>
      </c>
      <c r="AC1779" s="249">
        <v>149764.26885028096</v>
      </c>
      <c r="AD1779" s="249">
        <v>636149.57986484293</v>
      </c>
      <c r="AE1779" s="249">
        <v>297541.06857245404</v>
      </c>
      <c r="AF1779" s="249">
        <v>-5.3551048040390015E-9</v>
      </c>
      <c r="AH1779" s="74">
        <v>228</v>
      </c>
    </row>
    <row r="1780" spans="2:37">
      <c r="B1780" s="73">
        <v>42063</v>
      </c>
      <c r="C1780" s="73">
        <v>42063</v>
      </c>
      <c r="D1780" s="73">
        <v>42063</v>
      </c>
      <c r="E1780" s="208">
        <v>10042099</v>
      </c>
      <c r="F1780" s="61" t="s">
        <v>1053</v>
      </c>
      <c r="G1780" s="61" t="s">
        <v>349</v>
      </c>
      <c r="H1780" s="60">
        <v>143039498</v>
      </c>
      <c r="I1780" s="60">
        <v>99</v>
      </c>
      <c r="J1780" s="60" t="s">
        <v>1810</v>
      </c>
      <c r="K1780" s="60" t="s">
        <v>1331</v>
      </c>
      <c r="L1780" s="62">
        <v>40088</v>
      </c>
      <c r="M1780" s="62">
        <v>48114</v>
      </c>
      <c r="N1780" s="60">
        <v>264</v>
      </c>
      <c r="O1780" s="60">
        <v>64</v>
      </c>
      <c r="P1780" s="60">
        <v>228</v>
      </c>
      <c r="Q1780" s="60">
        <v>64</v>
      </c>
      <c r="R1780" s="60">
        <v>64</v>
      </c>
      <c r="S1780" s="249">
        <v>3490750</v>
      </c>
      <c r="T1780" s="60">
        <v>0.03</v>
      </c>
      <c r="U1780" s="60">
        <v>8.6499999999999994E-2</v>
      </c>
      <c r="V1780" s="249">
        <v>20104.664552392795</v>
      </c>
      <c r="W1780" s="249">
        <v>2246761.9254764155</v>
      </c>
      <c r="X1780" s="249">
        <v>1243988.0745235845</v>
      </c>
      <c r="Y1780" s="249">
        <v>970217.00770660641</v>
      </c>
      <c r="Z1780" s="249">
        <v>498096.73466899758</v>
      </c>
      <c r="AA1780" s="249">
        <v>472120.27303760883</v>
      </c>
      <c r="AB1780" s="249">
        <v>349189.6349539886</v>
      </c>
      <c r="AC1780" s="249">
        <v>472120.27303760883</v>
      </c>
      <c r="AD1780" s="249">
        <v>2337101.5924691218</v>
      </c>
      <c r="AE1780" s="249">
        <v>1093113.5179455569</v>
      </c>
      <c r="AF1780" s="249">
        <v>-1.9557774066925049E-8</v>
      </c>
      <c r="AH1780" s="74">
        <v>228</v>
      </c>
    </row>
    <row r="1781" spans="2:37">
      <c r="B1781" s="73">
        <v>42063</v>
      </c>
      <c r="C1781" s="73">
        <v>42063</v>
      </c>
      <c r="D1781" s="73">
        <v>42063</v>
      </c>
      <c r="E1781" s="208">
        <v>10041199</v>
      </c>
      <c r="F1781" s="61" t="s">
        <v>1053</v>
      </c>
      <c r="G1781" s="61" t="s">
        <v>444</v>
      </c>
      <c r="H1781" s="60">
        <v>143040062</v>
      </c>
      <c r="I1781" s="60">
        <v>99</v>
      </c>
      <c r="J1781" s="60" t="s">
        <v>1811</v>
      </c>
      <c r="K1781" s="60" t="s">
        <v>1331</v>
      </c>
      <c r="L1781" s="62">
        <v>40129</v>
      </c>
      <c r="M1781" s="62">
        <v>51066</v>
      </c>
      <c r="N1781" s="60">
        <v>360</v>
      </c>
      <c r="O1781" s="60">
        <v>63</v>
      </c>
      <c r="P1781" s="60">
        <v>228</v>
      </c>
      <c r="Q1781" s="60">
        <v>63</v>
      </c>
      <c r="R1781" s="60">
        <v>63</v>
      </c>
      <c r="S1781" s="249">
        <v>748943</v>
      </c>
      <c r="T1781" s="60">
        <v>0.03</v>
      </c>
      <c r="U1781" s="60">
        <v>8.6499999999999994E-2</v>
      </c>
      <c r="V1781" s="249">
        <v>4313.4706821922846</v>
      </c>
      <c r="W1781" s="249">
        <v>482044.43651137518</v>
      </c>
      <c r="X1781" s="249">
        <v>266898.56348862482</v>
      </c>
      <c r="Y1781" s="249">
        <v>205165.99121206236</v>
      </c>
      <c r="Z1781" s="249">
        <v>105410.51148853113</v>
      </c>
      <c r="AA1781" s="249">
        <v>99755.479723531229</v>
      </c>
      <c r="AB1781" s="249">
        <v>73748.287279751588</v>
      </c>
      <c r="AC1781" s="249">
        <v>99755.479723531229</v>
      </c>
      <c r="AD1781" s="249">
        <v>501426.87902846135</v>
      </c>
      <c r="AE1781" s="249">
        <v>234528.31553984084</v>
      </c>
      <c r="AF1781" s="249">
        <v>-4.3073669075965881E-9</v>
      </c>
      <c r="AH1781" s="74">
        <v>228</v>
      </c>
    </row>
    <row r="1782" spans="2:37">
      <c r="B1782" s="73">
        <v>42063</v>
      </c>
      <c r="C1782" s="73">
        <v>42063</v>
      </c>
      <c r="D1782" s="73">
        <v>42063</v>
      </c>
      <c r="E1782" s="208">
        <v>10042099</v>
      </c>
      <c r="F1782" s="61" t="s">
        <v>1053</v>
      </c>
      <c r="G1782" s="61" t="s">
        <v>349</v>
      </c>
      <c r="H1782" s="60">
        <v>143321657</v>
      </c>
      <c r="I1782" s="60">
        <v>99</v>
      </c>
      <c r="J1782" s="60" t="s">
        <v>99</v>
      </c>
      <c r="K1782" s="60" t="s">
        <v>1334</v>
      </c>
      <c r="L1782" s="62">
        <v>40465</v>
      </c>
      <c r="M1782" s="62">
        <v>51410</v>
      </c>
      <c r="N1782" s="60">
        <v>360</v>
      </c>
      <c r="O1782" s="60">
        <v>52</v>
      </c>
      <c r="P1782" s="60">
        <v>228</v>
      </c>
      <c r="Q1782" s="60">
        <v>52</v>
      </c>
      <c r="R1782" s="60">
        <v>52</v>
      </c>
      <c r="S1782" s="249">
        <v>1330158</v>
      </c>
      <c r="T1782" s="60">
        <v>0.03</v>
      </c>
      <c r="U1782" s="60">
        <v>7.6499999999999999E-2</v>
      </c>
      <c r="V1782" s="249">
        <v>7660.9268471479463</v>
      </c>
      <c r="W1782" s="249">
        <v>919513.57562509517</v>
      </c>
      <c r="X1782" s="249">
        <v>410644.42437490483</v>
      </c>
      <c r="Y1782" s="249">
        <v>287860.99803988525</v>
      </c>
      <c r="Z1782" s="249">
        <v>157930.61803731389</v>
      </c>
      <c r="AA1782" s="249">
        <v>129930.38000257136</v>
      </c>
      <c r="AB1782" s="249">
        <v>93655.745910066005</v>
      </c>
      <c r="AC1782" s="249">
        <v>129930.38000257136</v>
      </c>
      <c r="AD1782" s="249">
        <v>827177.74552463996</v>
      </c>
      <c r="AE1782" s="249">
        <v>416533.32114973175</v>
      </c>
      <c r="AF1782" s="249">
        <v>3.3760443329811096E-9</v>
      </c>
      <c r="AH1782" s="74">
        <v>228</v>
      </c>
    </row>
    <row r="1783" spans="2:37">
      <c r="B1783" s="73">
        <v>42063</v>
      </c>
      <c r="C1783" s="73">
        <v>42063</v>
      </c>
      <c r="D1783" s="73">
        <v>42063</v>
      </c>
      <c r="E1783" s="208">
        <v>10041461</v>
      </c>
      <c r="F1783" s="61" t="s">
        <v>1053</v>
      </c>
      <c r="G1783" s="61" t="s">
        <v>349</v>
      </c>
      <c r="H1783" s="60">
        <v>143325520</v>
      </c>
      <c r="I1783" s="60">
        <v>99</v>
      </c>
      <c r="J1783" s="60" t="s">
        <v>1812</v>
      </c>
      <c r="K1783" s="60" t="s">
        <v>1779</v>
      </c>
      <c r="L1783" s="62">
        <v>41673</v>
      </c>
      <c r="M1783" s="62">
        <v>52628</v>
      </c>
      <c r="N1783" s="60">
        <v>360</v>
      </c>
      <c r="O1783" s="60">
        <v>12</v>
      </c>
      <c r="P1783" s="60">
        <v>228</v>
      </c>
      <c r="Q1783" s="60">
        <v>12</v>
      </c>
      <c r="R1783" s="60">
        <v>12</v>
      </c>
      <c r="S1783" s="249">
        <v>4350053</v>
      </c>
      <c r="T1783" s="60">
        <v>0.03</v>
      </c>
      <c r="U1783" s="60">
        <v>7.3999999999999996E-2</v>
      </c>
      <c r="V1783" s="249">
        <v>25053.743851645046</v>
      </c>
      <c r="W1783" s="249">
        <v>3062587.0021888777</v>
      </c>
      <c r="X1783" s="249">
        <v>1287465.9978111223</v>
      </c>
      <c r="Y1783" s="249">
        <v>224068.82386557088</v>
      </c>
      <c r="Z1783" s="249">
        <v>128142.51343373995</v>
      </c>
      <c r="AA1783" s="249">
        <v>95926.310431830934</v>
      </c>
      <c r="AB1783" s="249">
        <v>67761.368305848533</v>
      </c>
      <c r="AC1783" s="249">
        <v>95926.310431830934</v>
      </c>
      <c r="AD1783" s="249">
        <v>2649666.5959861935</v>
      </c>
      <c r="AE1783" s="249">
        <v>1362200.5981750702</v>
      </c>
      <c r="AF1783" s="249">
        <v>9.3132257461547852E-10</v>
      </c>
      <c r="AH1783" s="74">
        <v>228</v>
      </c>
    </row>
    <row r="1784" spans="2:37">
      <c r="B1784" s="73">
        <v>42063</v>
      </c>
      <c r="C1784" s="73">
        <v>42063</v>
      </c>
      <c r="D1784" s="73">
        <v>42063</v>
      </c>
      <c r="E1784" s="208">
        <v>10042325</v>
      </c>
      <c r="F1784" s="61" t="s">
        <v>1053</v>
      </c>
      <c r="G1784" s="61" t="s">
        <v>444</v>
      </c>
      <c r="H1784" s="60">
        <v>143864359</v>
      </c>
      <c r="I1784" s="60">
        <v>99</v>
      </c>
      <c r="J1784" s="60" t="s">
        <v>1813</v>
      </c>
      <c r="K1784" s="60" t="s">
        <v>1336</v>
      </c>
      <c r="L1784" s="62">
        <v>41362</v>
      </c>
      <c r="M1784" s="62">
        <v>52322</v>
      </c>
      <c r="N1784" s="60">
        <v>360</v>
      </c>
      <c r="O1784" s="60">
        <v>22</v>
      </c>
      <c r="P1784" s="60">
        <v>228</v>
      </c>
      <c r="Q1784" s="60">
        <v>22</v>
      </c>
      <c r="R1784" s="60">
        <v>22</v>
      </c>
      <c r="S1784" s="249">
        <v>3806516</v>
      </c>
      <c r="T1784" s="60">
        <v>0.03</v>
      </c>
      <c r="U1784" s="60">
        <v>7.6499999999999999E-2</v>
      </c>
      <c r="V1784" s="249">
        <v>21923.290780868298</v>
      </c>
      <c r="W1784" s="249">
        <v>2631373.970486314</v>
      </c>
      <c r="X1784" s="249">
        <v>1175142.029513686</v>
      </c>
      <c r="Y1784" s="249">
        <v>361136.51269063621</v>
      </c>
      <c r="Z1784" s="249">
        <v>202072.48873146082</v>
      </c>
      <c r="AA1784" s="249">
        <v>159064.02395917539</v>
      </c>
      <c r="AB1784" s="249">
        <v>113390.8975846539</v>
      </c>
      <c r="AC1784" s="249">
        <v>159064.02395917539</v>
      </c>
      <c r="AD1784" s="249">
        <v>2367136.3275516662</v>
      </c>
      <c r="AE1784" s="249">
        <v>1191994.2980379723</v>
      </c>
      <c r="AF1784" s="249">
        <v>7.9162418842315674E-9</v>
      </c>
      <c r="AH1784" s="74">
        <v>228</v>
      </c>
    </row>
    <row r="1785" spans="2:37">
      <c r="B1785" s="73">
        <v>42063</v>
      </c>
      <c r="C1785" s="73">
        <v>42063</v>
      </c>
      <c r="D1785" s="73">
        <v>42063</v>
      </c>
      <c r="E1785" s="208">
        <v>10041461</v>
      </c>
      <c r="F1785" s="61" t="s">
        <v>1053</v>
      </c>
      <c r="G1785" s="61" t="s">
        <v>349</v>
      </c>
      <c r="H1785" s="60">
        <v>143980022</v>
      </c>
      <c r="I1785" s="60">
        <v>98</v>
      </c>
      <c r="J1785" s="60" t="s">
        <v>1814</v>
      </c>
      <c r="K1785" s="60" t="s">
        <v>1338</v>
      </c>
      <c r="L1785" s="62">
        <v>41292</v>
      </c>
      <c r="M1785" s="62">
        <v>43132</v>
      </c>
      <c r="N1785" s="60">
        <v>60</v>
      </c>
      <c r="O1785" s="60">
        <v>24</v>
      </c>
      <c r="P1785" s="60">
        <v>60</v>
      </c>
      <c r="Q1785" s="60">
        <v>24</v>
      </c>
      <c r="R1785" s="60">
        <v>24</v>
      </c>
      <c r="S1785" s="249">
        <v>244292</v>
      </c>
      <c r="T1785" s="60">
        <v>0.05</v>
      </c>
      <c r="U1785" s="60">
        <v>9.4E-2</v>
      </c>
      <c r="V1785" s="249">
        <v>4610.0914093627198</v>
      </c>
      <c r="W1785" s="249">
        <v>220020.31900069531</v>
      </c>
      <c r="X1785" s="249">
        <v>24271.680999304692</v>
      </c>
      <c r="Y1785" s="249">
        <v>34749.275297904023</v>
      </c>
      <c r="Z1785" s="249">
        <v>20169.126680241374</v>
      </c>
      <c r="AA1785" s="249">
        <v>14580.148617662649</v>
      </c>
      <c r="AB1785" s="249">
        <v>9708.672399721876</v>
      </c>
      <c r="AC1785" s="249">
        <v>14580.148617662649</v>
      </c>
      <c r="AD1785" s="249">
        <v>56585.165561068919</v>
      </c>
      <c r="AE1785" s="249">
        <v>32313.48456176318</v>
      </c>
      <c r="AF1785" s="249">
        <v>1.0477378964424133E-9</v>
      </c>
      <c r="AH1785" s="74">
        <v>60</v>
      </c>
    </row>
    <row r="1786" spans="2:37">
      <c r="B1786" s="73">
        <v>42063</v>
      </c>
      <c r="C1786" s="73">
        <v>42063</v>
      </c>
      <c r="D1786" s="73">
        <v>42063</v>
      </c>
      <c r="E1786" s="208">
        <v>10057011</v>
      </c>
      <c r="F1786" s="61" t="s">
        <v>1053</v>
      </c>
      <c r="G1786" s="61" t="s">
        <v>444</v>
      </c>
      <c r="H1786" s="60">
        <v>143980782</v>
      </c>
      <c r="I1786" s="60">
        <v>98</v>
      </c>
      <c r="J1786" s="60" t="s">
        <v>775</v>
      </c>
      <c r="K1786" s="60" t="s">
        <v>1780</v>
      </c>
      <c r="L1786" s="62">
        <v>41551</v>
      </c>
      <c r="M1786" s="62">
        <v>43374</v>
      </c>
      <c r="N1786" s="60">
        <v>60</v>
      </c>
      <c r="O1786" s="60">
        <v>16</v>
      </c>
      <c r="P1786" s="60">
        <v>60</v>
      </c>
      <c r="Q1786" s="60">
        <v>16</v>
      </c>
      <c r="R1786" s="60">
        <v>16</v>
      </c>
      <c r="S1786" s="249">
        <v>240299</v>
      </c>
      <c r="T1786" s="60">
        <v>0.05</v>
      </c>
      <c r="U1786" s="60">
        <v>9.1499999999999998E-2</v>
      </c>
      <c r="V1786" s="249">
        <v>4534.7385734221843</v>
      </c>
      <c r="W1786" s="249">
        <v>217689.42276313086</v>
      </c>
      <c r="X1786" s="249">
        <v>22609.57723686914</v>
      </c>
      <c r="Y1786" s="249">
        <v>23831.651316311261</v>
      </c>
      <c r="Z1786" s="249">
        <v>14218.363671563355</v>
      </c>
      <c r="AA1786" s="249">
        <v>9613.2876447479066</v>
      </c>
      <c r="AB1786" s="249">
        <v>6029.2205964984369</v>
      </c>
      <c r="AC1786" s="249">
        <v>9613.2876447479066</v>
      </c>
      <c r="AD1786" s="249">
        <v>54394.891642200353</v>
      </c>
      <c r="AE1786" s="249">
        <v>31785.31440533101</v>
      </c>
      <c r="AF1786" s="249">
        <v>2.0372681319713593E-10</v>
      </c>
      <c r="AH1786" s="74">
        <v>60</v>
      </c>
    </row>
    <row r="1787" spans="2:37">
      <c r="B1787" s="73">
        <v>42063</v>
      </c>
      <c r="C1787" s="73">
        <v>42063</v>
      </c>
      <c r="D1787" s="73">
        <v>42063</v>
      </c>
      <c r="E1787" s="208">
        <v>10041298</v>
      </c>
      <c r="F1787" s="61" t="s">
        <v>1053</v>
      </c>
      <c r="G1787" s="61" t="s">
        <v>444</v>
      </c>
      <c r="H1787" s="60">
        <v>143983056</v>
      </c>
      <c r="I1787" s="60">
        <v>98</v>
      </c>
      <c r="J1787" s="60" t="s">
        <v>1017</v>
      </c>
      <c r="K1787" s="60" t="s">
        <v>1780</v>
      </c>
      <c r="L1787" s="62">
        <v>41722</v>
      </c>
      <c r="M1787" s="62">
        <v>43556</v>
      </c>
      <c r="N1787" s="60">
        <v>60</v>
      </c>
      <c r="O1787" s="60">
        <v>10</v>
      </c>
      <c r="P1787" s="60">
        <v>60</v>
      </c>
      <c r="Q1787" s="60">
        <v>10</v>
      </c>
      <c r="R1787" s="60">
        <v>10</v>
      </c>
      <c r="S1787" s="249">
        <v>329474</v>
      </c>
      <c r="T1787" s="60">
        <v>0.05</v>
      </c>
      <c r="U1787" s="60">
        <v>9.1499999999999998E-2</v>
      </c>
      <c r="V1787" s="249">
        <v>6217.5808336268583</v>
      </c>
      <c r="W1787" s="249">
        <v>298474.00478345627</v>
      </c>
      <c r="X1787" s="249">
        <v>30999.995216543728</v>
      </c>
      <c r="Y1787" s="249">
        <v>21378.270167057286</v>
      </c>
      <c r="Z1787" s="249">
        <v>12809.521247416764</v>
      </c>
      <c r="AA1787" s="249">
        <v>8568.7489196405222</v>
      </c>
      <c r="AB1787" s="249">
        <v>5166.665869423955</v>
      </c>
      <c r="AC1787" s="249">
        <v>8568.7489196405222</v>
      </c>
      <c r="AD1787" s="249">
        <v>74580.845234155306</v>
      </c>
      <c r="AE1787" s="249">
        <v>43580.850017611519</v>
      </c>
      <c r="AF1787" s="249">
        <v>5.8207660913467407E-11</v>
      </c>
      <c r="AH1787" s="74">
        <v>60</v>
      </c>
    </row>
    <row r="1788" spans="2:37">
      <c r="B1788" s="73">
        <v>42063</v>
      </c>
      <c r="C1788" s="73">
        <v>42063</v>
      </c>
      <c r="D1788" s="73">
        <v>42063</v>
      </c>
      <c r="E1788" s="208">
        <v>10041461</v>
      </c>
      <c r="F1788" s="61" t="s">
        <v>1053</v>
      </c>
      <c r="G1788" s="61" t="s">
        <v>349</v>
      </c>
      <c r="H1788" s="60">
        <v>143984737</v>
      </c>
      <c r="I1788" s="60">
        <v>98</v>
      </c>
      <c r="J1788" s="60" t="s">
        <v>1814</v>
      </c>
      <c r="K1788" s="60" t="s">
        <v>1780</v>
      </c>
      <c r="L1788" s="62">
        <v>41934</v>
      </c>
      <c r="M1788" s="62">
        <v>43770</v>
      </c>
      <c r="N1788" s="60">
        <v>60</v>
      </c>
      <c r="O1788" s="60">
        <v>3</v>
      </c>
      <c r="P1788" s="60">
        <v>60</v>
      </c>
      <c r="Q1788" s="60">
        <v>3</v>
      </c>
      <c r="R1788" s="60">
        <v>3</v>
      </c>
      <c r="S1788" s="249">
        <v>132251</v>
      </c>
      <c r="T1788" s="60">
        <v>0.05</v>
      </c>
      <c r="U1788" s="60">
        <v>9.1499999999999998E-2</v>
      </c>
      <c r="V1788" s="249">
        <v>2495.73952065409</v>
      </c>
      <c r="W1788" s="249">
        <v>119807.58908629171</v>
      </c>
      <c r="X1788" s="249">
        <v>12443.410913708285</v>
      </c>
      <c r="Y1788" s="249">
        <v>2704.313632657886</v>
      </c>
      <c r="Z1788" s="249">
        <v>1628.7950668653102</v>
      </c>
      <c r="AA1788" s="249">
        <v>1075.5185657925758</v>
      </c>
      <c r="AB1788" s="249">
        <v>622.17054568541425</v>
      </c>
      <c r="AC1788" s="249">
        <v>1075.5185657925758</v>
      </c>
      <c r="AD1788" s="249">
        <v>29936.782152953776</v>
      </c>
      <c r="AE1788" s="249">
        <v>17493.371239245404</v>
      </c>
      <c r="AF1788" s="249">
        <v>8.7311491370201111E-11</v>
      </c>
      <c r="AH1788" s="74">
        <v>60</v>
      </c>
    </row>
    <row r="1789" spans="2:37">
      <c r="B1789" s="73">
        <v>42063</v>
      </c>
      <c r="C1789" s="73">
        <v>42063</v>
      </c>
      <c r="D1789" s="73">
        <v>42063</v>
      </c>
      <c r="E1789" s="208">
        <v>10041871</v>
      </c>
      <c r="F1789" s="61" t="s">
        <v>1053</v>
      </c>
      <c r="G1789" s="61" t="s">
        <v>444</v>
      </c>
      <c r="H1789" s="60">
        <v>143989771</v>
      </c>
      <c r="I1789" s="60">
        <v>98</v>
      </c>
      <c r="J1789" s="60" t="s">
        <v>1815</v>
      </c>
      <c r="K1789" s="60" t="s">
        <v>1337</v>
      </c>
      <c r="L1789" s="62">
        <v>40857</v>
      </c>
      <c r="M1789" s="62">
        <v>42658</v>
      </c>
      <c r="N1789" s="60">
        <v>59</v>
      </c>
      <c r="O1789" s="60">
        <v>39</v>
      </c>
      <c r="P1789" s="60">
        <v>59</v>
      </c>
      <c r="Q1789" s="60">
        <v>39</v>
      </c>
      <c r="R1789" s="60">
        <v>39</v>
      </c>
      <c r="S1789" s="249">
        <v>221319</v>
      </c>
      <c r="T1789" s="60">
        <v>0.05</v>
      </c>
      <c r="U1789" s="60">
        <v>9.9000000000000005E-2</v>
      </c>
      <c r="V1789" s="249">
        <v>4238.8936545114602</v>
      </c>
      <c r="W1789" s="249">
        <v>197378.70771201374</v>
      </c>
      <c r="X1789" s="249">
        <v>23940.29228798626</v>
      </c>
      <c r="Y1789" s="249">
        <v>45796.169671840718</v>
      </c>
      <c r="Z1789" s="249">
        <v>25177.363341890043</v>
      </c>
      <c r="AA1789" s="249">
        <v>20618.806329950676</v>
      </c>
      <c r="AB1789" s="249">
        <v>15824.938970024816</v>
      </c>
      <c r="AC1789" s="249">
        <v>20618.806329950676</v>
      </c>
      <c r="AD1789" s="249">
        <v>52716.01790416523</v>
      </c>
      <c r="AE1789" s="249">
        <v>28775.725616176147</v>
      </c>
      <c r="AF1789" s="249">
        <v>2.8230715543031693E-9</v>
      </c>
      <c r="AH1789" s="74">
        <v>59</v>
      </c>
    </row>
    <row r="1790" spans="2:37">
      <c r="B1790" s="73">
        <v>42050</v>
      </c>
      <c r="C1790" s="73">
        <v>42050</v>
      </c>
      <c r="D1790" s="73">
        <v>42063</v>
      </c>
      <c r="E1790" s="208">
        <v>10041539</v>
      </c>
      <c r="F1790" s="61" t="s">
        <v>1054</v>
      </c>
      <c r="G1790" s="61" t="s">
        <v>444</v>
      </c>
      <c r="H1790" s="60">
        <v>143990125</v>
      </c>
      <c r="I1790" s="60">
        <v>98</v>
      </c>
      <c r="J1790" s="60" t="s">
        <v>1816</v>
      </c>
      <c r="K1790" s="60" t="s">
        <v>1333</v>
      </c>
      <c r="L1790" s="62">
        <v>40225</v>
      </c>
      <c r="M1790" s="62">
        <v>42050</v>
      </c>
      <c r="N1790" s="60">
        <v>60</v>
      </c>
      <c r="O1790" s="60">
        <v>60</v>
      </c>
      <c r="P1790" s="60">
        <v>60</v>
      </c>
      <c r="Q1790" s="60">
        <v>60</v>
      </c>
      <c r="R1790" s="60">
        <v>60</v>
      </c>
      <c r="S1790" s="249">
        <v>250486</v>
      </c>
      <c r="T1790" s="60">
        <v>0.05</v>
      </c>
      <c r="U1790" s="60">
        <v>0.104</v>
      </c>
      <c r="V1790" s="249">
        <v>4726.9798305537233</v>
      </c>
      <c r="W1790" s="249">
        <v>220429.61219209974</v>
      </c>
      <c r="X1790" s="249">
        <v>30056.387807900261</v>
      </c>
      <c r="Y1790" s="249">
        <v>63189.177641121554</v>
      </c>
      <c r="Z1790" s="249">
        <v>33132.789833223389</v>
      </c>
      <c r="AA1790" s="249">
        <v>30056.387807898165</v>
      </c>
      <c r="AB1790" s="249">
        <v>30056.387807900261</v>
      </c>
      <c r="AC1790" s="249">
        <v>30056.387807898165</v>
      </c>
      <c r="AD1790" s="249">
        <v>63189.177641121554</v>
      </c>
      <c r="AE1790" s="249">
        <v>33132.789833223389</v>
      </c>
      <c r="AF1790" s="249">
        <v>-2.0954757928848267E-9</v>
      </c>
      <c r="AH1790" s="74">
        <v>60</v>
      </c>
    </row>
    <row r="1791" spans="2:37">
      <c r="B1791" s="73">
        <v>42063</v>
      </c>
      <c r="C1791" s="73">
        <v>42063</v>
      </c>
      <c r="D1791" s="73">
        <v>42063</v>
      </c>
      <c r="E1791" s="208">
        <v>10042053</v>
      </c>
      <c r="F1791" s="61" t="s">
        <v>1053</v>
      </c>
      <c r="G1791" s="61" t="s">
        <v>444</v>
      </c>
      <c r="H1791" s="60">
        <v>143993035</v>
      </c>
      <c r="I1791" s="60">
        <v>98</v>
      </c>
      <c r="J1791" s="60" t="s">
        <v>1817</v>
      </c>
      <c r="K1791" s="60" t="s">
        <v>1333</v>
      </c>
      <c r="L1791" s="62">
        <v>40407</v>
      </c>
      <c r="M1791" s="62">
        <v>42248</v>
      </c>
      <c r="N1791" s="60">
        <v>61</v>
      </c>
      <c r="O1791" s="60">
        <v>54</v>
      </c>
      <c r="P1791" s="60">
        <v>60</v>
      </c>
      <c r="Q1791" s="60">
        <v>54</v>
      </c>
      <c r="R1791" s="60">
        <v>54</v>
      </c>
      <c r="S1791" s="249">
        <v>204023</v>
      </c>
      <c r="T1791" s="60">
        <v>0.05</v>
      </c>
      <c r="U1791" s="60">
        <v>0.104</v>
      </c>
      <c r="V1791" s="249">
        <v>3850.1657017520429</v>
      </c>
      <c r="W1791" s="249">
        <v>179541.81378707298</v>
      </c>
      <c r="X1791" s="249">
        <v>24481.186212927016</v>
      </c>
      <c r="Y1791" s="249">
        <v>50783.282405232749</v>
      </c>
      <c r="Z1791" s="249">
        <v>26653.761020438367</v>
      </c>
      <c r="AA1791" s="249">
        <v>24129.521384794381</v>
      </c>
      <c r="AB1791" s="249">
        <v>22033.067591634313</v>
      </c>
      <c r="AC1791" s="249">
        <v>24129.521384794381</v>
      </c>
      <c r="AD1791" s="249">
        <v>51468.128318047879</v>
      </c>
      <c r="AE1791" s="249">
        <v>26986.94210512258</v>
      </c>
      <c r="AF1791" s="249">
        <v>-1.7171259969472885E-9</v>
      </c>
      <c r="AH1791" s="74">
        <v>60</v>
      </c>
    </row>
    <row r="1792" spans="2:37">
      <c r="B1792" s="73">
        <v>42094</v>
      </c>
      <c r="C1792" s="73">
        <v>42094</v>
      </c>
      <c r="D1792" s="73">
        <v>42094</v>
      </c>
      <c r="E1792" s="208">
        <v>10042149</v>
      </c>
      <c r="F1792" s="61" t="s">
        <v>1053</v>
      </c>
      <c r="G1792" s="61" t="s">
        <v>444</v>
      </c>
      <c r="H1792" s="60">
        <v>141071300</v>
      </c>
      <c r="I1792" s="60">
        <v>98</v>
      </c>
      <c r="J1792" s="60" t="s">
        <v>793</v>
      </c>
      <c r="K1792" s="60" t="s">
        <v>1333</v>
      </c>
      <c r="L1792" s="62">
        <v>39666</v>
      </c>
      <c r="M1792" s="62">
        <v>42241</v>
      </c>
      <c r="N1792" s="60">
        <v>85</v>
      </c>
      <c r="O1792" s="60">
        <v>79</v>
      </c>
      <c r="P1792" s="60">
        <v>60</v>
      </c>
      <c r="Q1792" s="60">
        <v>60</v>
      </c>
      <c r="R1792" s="60">
        <v>79</v>
      </c>
      <c r="S1792" s="249">
        <v>425001</v>
      </c>
      <c r="T1792" s="60">
        <v>0.05</v>
      </c>
      <c r="U1792" s="60">
        <v>0.104</v>
      </c>
      <c r="V1792" s="249">
        <v>8020.2931699382916</v>
      </c>
      <c r="W1792" s="249">
        <v>374004.15836116421</v>
      </c>
      <c r="X1792" s="249">
        <v>50996.841638835787</v>
      </c>
      <c r="Y1792" s="249">
        <v>107213.43183512968</v>
      </c>
      <c r="Z1792" s="249">
        <v>56216.590196297504</v>
      </c>
      <c r="AA1792" s="249">
        <v>50996.841638832178</v>
      </c>
      <c r="AB1792" s="249">
        <v>67145.84149113379</v>
      </c>
      <c r="AC1792" s="249">
        <v>50996.841638832178</v>
      </c>
      <c r="AD1792" s="249">
        <v>107213.43183512968</v>
      </c>
      <c r="AE1792" s="249">
        <v>56216.590196297504</v>
      </c>
      <c r="AF1792" s="249">
        <v>-3.6088749766349792E-9</v>
      </c>
    </row>
    <row r="1793" spans="2:32">
      <c r="B1793" s="73">
        <v>42094</v>
      </c>
      <c r="C1793" s="73">
        <v>42094</v>
      </c>
      <c r="D1793" s="73">
        <v>42094</v>
      </c>
      <c r="E1793" s="208">
        <v>10041391</v>
      </c>
      <c r="F1793" s="61" t="s">
        <v>1053</v>
      </c>
      <c r="G1793" s="61" t="s">
        <v>444</v>
      </c>
      <c r="H1793" s="60">
        <v>141992287</v>
      </c>
      <c r="I1793" s="60">
        <v>98</v>
      </c>
      <c r="J1793" s="60" t="s">
        <v>1818</v>
      </c>
      <c r="K1793" s="60" t="s">
        <v>1333</v>
      </c>
      <c r="L1793" s="62">
        <v>40263</v>
      </c>
      <c r="M1793" s="62">
        <v>42095</v>
      </c>
      <c r="N1793" s="60">
        <v>60</v>
      </c>
      <c r="O1793" s="60">
        <v>59</v>
      </c>
      <c r="P1793" s="60">
        <v>60</v>
      </c>
      <c r="Q1793" s="60">
        <v>59</v>
      </c>
      <c r="R1793" s="60">
        <v>59</v>
      </c>
      <c r="S1793" s="249">
        <v>198653</v>
      </c>
      <c r="T1793" s="60">
        <v>0.05</v>
      </c>
      <c r="U1793" s="60">
        <v>0.104</v>
      </c>
      <c r="V1793" s="249">
        <v>3748.8271770837041</v>
      </c>
      <c r="W1793" s="249">
        <v>174816.17236411292</v>
      </c>
      <c r="X1793" s="249">
        <v>23836.827635887079</v>
      </c>
      <c r="Y1793" s="249">
        <v>50081.247584567842</v>
      </c>
      <c r="Z1793" s="249">
        <v>26261.075325532292</v>
      </c>
      <c r="AA1793" s="249">
        <v>23820.172259035549</v>
      </c>
      <c r="AB1793" s="249">
        <v>23439.547175288961</v>
      </c>
      <c r="AC1793" s="249">
        <v>23820.172259035549</v>
      </c>
      <c r="AD1793" s="249">
        <v>50113.458260907646</v>
      </c>
      <c r="AE1793" s="249">
        <v>26276.630625022255</v>
      </c>
      <c r="AF1793" s="249">
        <v>-1.6880221664905548E-9</v>
      </c>
    </row>
    <row r="1794" spans="2:32">
      <c r="B1794" s="73">
        <v>42086</v>
      </c>
      <c r="C1794" s="73">
        <v>42086</v>
      </c>
      <c r="D1794" s="73">
        <v>42094</v>
      </c>
      <c r="E1794" s="208">
        <v>10041467</v>
      </c>
      <c r="F1794" s="61" t="s">
        <v>1054</v>
      </c>
      <c r="G1794" s="61" t="s">
        <v>444</v>
      </c>
      <c r="H1794" s="60">
        <v>143000915</v>
      </c>
      <c r="I1794" s="60">
        <v>98</v>
      </c>
      <c r="J1794" s="60" t="s">
        <v>1819</v>
      </c>
      <c r="K1794" s="60" t="s">
        <v>1333</v>
      </c>
      <c r="L1794" s="62">
        <v>39532</v>
      </c>
      <c r="M1794" s="62">
        <v>42086</v>
      </c>
      <c r="N1794" s="60">
        <v>84</v>
      </c>
      <c r="O1794" s="60">
        <v>83</v>
      </c>
      <c r="P1794" s="60">
        <v>60</v>
      </c>
      <c r="Q1794" s="60">
        <v>60</v>
      </c>
      <c r="R1794" s="60">
        <v>83</v>
      </c>
      <c r="S1794" s="249">
        <v>400031</v>
      </c>
      <c r="T1794" s="60">
        <v>0.05</v>
      </c>
      <c r="U1794" s="60">
        <v>0.104</v>
      </c>
      <c r="V1794" s="249">
        <v>7549.0784658473385</v>
      </c>
      <c r="W1794" s="249">
        <v>352030.36574825679</v>
      </c>
      <c r="X1794" s="249">
        <v>48000.634251743206</v>
      </c>
      <c r="Y1794" s="249">
        <v>100914.34220258018</v>
      </c>
      <c r="Z1794" s="249">
        <v>52913.707950840297</v>
      </c>
      <c r="AA1794" s="249">
        <v>48000.634251739888</v>
      </c>
      <c r="AB1794" s="249">
        <v>66400.877381578102</v>
      </c>
      <c r="AC1794" s="249">
        <v>48000.634251739888</v>
      </c>
      <c r="AD1794" s="249">
        <v>100914.34220258018</v>
      </c>
      <c r="AE1794" s="249">
        <v>52913.707950840297</v>
      </c>
      <c r="AF1794" s="249">
        <v>-3.3178366720676422E-9</v>
      </c>
    </row>
    <row r="1795" spans="2:32">
      <c r="B1795" s="73">
        <v>42094</v>
      </c>
      <c r="C1795" s="73">
        <v>42094</v>
      </c>
      <c r="D1795" s="73">
        <v>42094</v>
      </c>
      <c r="E1795" s="208">
        <v>10042228</v>
      </c>
      <c r="F1795" s="61" t="s">
        <v>1053</v>
      </c>
      <c r="G1795" s="61" t="s">
        <v>349</v>
      </c>
      <c r="H1795" s="60">
        <v>143003930</v>
      </c>
      <c r="I1795" s="60">
        <v>99</v>
      </c>
      <c r="J1795" s="60" t="s">
        <v>1820</v>
      </c>
      <c r="K1795" s="60" t="s">
        <v>1331</v>
      </c>
      <c r="L1795" s="62">
        <v>38132</v>
      </c>
      <c r="M1795" s="62">
        <v>49087</v>
      </c>
      <c r="N1795" s="60">
        <v>360</v>
      </c>
      <c r="O1795" s="60">
        <v>129</v>
      </c>
      <c r="P1795" s="60">
        <v>228</v>
      </c>
      <c r="Q1795" s="60">
        <v>129</v>
      </c>
      <c r="R1795" s="60">
        <v>129</v>
      </c>
      <c r="S1795" s="249">
        <v>480071</v>
      </c>
      <c r="T1795" s="60">
        <v>0.03</v>
      </c>
      <c r="U1795" s="60">
        <v>8.6499999999999994E-2</v>
      </c>
      <c r="V1795" s="249">
        <v>2764.9262812667084</v>
      </c>
      <c r="W1795" s="249">
        <v>308989.54216869967</v>
      </c>
      <c r="X1795" s="249">
        <v>171081.45783130033</v>
      </c>
      <c r="Y1795" s="249">
        <v>242878.59087155308</v>
      </c>
      <c r="Z1795" s="249">
        <v>118821.54294746852</v>
      </c>
      <c r="AA1795" s="249">
        <v>124057.04792408456</v>
      </c>
      <c r="AB1795" s="249">
        <v>96796.087983498874</v>
      </c>
      <c r="AC1795" s="249">
        <v>124057.04792408456</v>
      </c>
      <c r="AD1795" s="249">
        <v>321413.64996010711</v>
      </c>
      <c r="AE1795" s="249">
        <v>150332.19212880946</v>
      </c>
      <c r="AF1795" s="249">
        <v>-2.6775524020195007E-9</v>
      </c>
    </row>
    <row r="1796" spans="2:32">
      <c r="B1796" s="73">
        <v>42094</v>
      </c>
      <c r="C1796" s="73">
        <v>42094</v>
      </c>
      <c r="D1796" s="73">
        <v>42094</v>
      </c>
      <c r="E1796" s="208">
        <v>10042292</v>
      </c>
      <c r="F1796" s="61" t="s">
        <v>1053</v>
      </c>
      <c r="G1796" s="61" t="s">
        <v>444</v>
      </c>
      <c r="H1796" s="60">
        <v>143007863</v>
      </c>
      <c r="I1796" s="60">
        <v>98</v>
      </c>
      <c r="J1796" s="60" t="s">
        <v>869</v>
      </c>
      <c r="K1796" s="60" t="s">
        <v>1333</v>
      </c>
      <c r="L1796" s="62">
        <v>39913</v>
      </c>
      <c r="M1796" s="62">
        <v>42490</v>
      </c>
      <c r="N1796" s="60">
        <v>85</v>
      </c>
      <c r="O1796" s="60">
        <v>71</v>
      </c>
      <c r="P1796" s="60">
        <v>60</v>
      </c>
      <c r="Q1796" s="60">
        <v>60</v>
      </c>
      <c r="R1796" s="60">
        <v>71</v>
      </c>
      <c r="S1796" s="249">
        <v>546000</v>
      </c>
      <c r="T1796" s="60">
        <v>0.05</v>
      </c>
      <c r="U1796" s="60">
        <v>0.104</v>
      </c>
      <c r="V1796" s="249">
        <v>10303.693569629972</v>
      </c>
      <c r="W1796" s="249">
        <v>480484.2117199623</v>
      </c>
      <c r="X1796" s="249">
        <v>65515.788280037697</v>
      </c>
      <c r="Y1796" s="249">
        <v>137737.40245783143</v>
      </c>
      <c r="Z1796" s="249">
        <v>72221.614177798154</v>
      </c>
      <c r="AA1796" s="249">
        <v>65515.788280033274</v>
      </c>
      <c r="AB1796" s="249">
        <v>77527.016131377939</v>
      </c>
      <c r="AC1796" s="249">
        <v>65515.788280033274</v>
      </c>
      <c r="AD1796" s="249">
        <v>137737.40245783143</v>
      </c>
      <c r="AE1796" s="249">
        <v>72221.614177798154</v>
      </c>
      <c r="AF1796" s="249">
        <v>-4.4237822294235229E-9</v>
      </c>
    </row>
    <row r="1797" spans="2:32">
      <c r="B1797" s="73">
        <v>42094</v>
      </c>
      <c r="C1797" s="73">
        <v>42094</v>
      </c>
      <c r="D1797" s="73">
        <v>42094</v>
      </c>
      <c r="E1797" s="208">
        <v>10041605</v>
      </c>
      <c r="F1797" s="61" t="s">
        <v>1053</v>
      </c>
      <c r="G1797" s="61" t="s">
        <v>349</v>
      </c>
      <c r="H1797" s="60">
        <v>143023486</v>
      </c>
      <c r="I1797" s="60">
        <v>99</v>
      </c>
      <c r="J1797" s="60" t="s">
        <v>1821</v>
      </c>
      <c r="K1797" s="60" t="s">
        <v>1331</v>
      </c>
      <c r="L1797" s="62">
        <v>36061</v>
      </c>
      <c r="M1797" s="62">
        <v>44765</v>
      </c>
      <c r="N1797" s="60">
        <v>286</v>
      </c>
      <c r="O1797" s="60">
        <v>197</v>
      </c>
      <c r="P1797" s="60">
        <v>228</v>
      </c>
      <c r="Q1797" s="60">
        <v>197</v>
      </c>
      <c r="R1797" s="60">
        <v>197</v>
      </c>
      <c r="S1797" s="249">
        <v>433875</v>
      </c>
      <c r="T1797" s="60">
        <v>0.03</v>
      </c>
      <c r="U1797" s="60">
        <v>8.6499999999999994E-2</v>
      </c>
      <c r="V1797" s="249">
        <v>2498.8645227155839</v>
      </c>
      <c r="W1797" s="249">
        <v>279256.27169407147</v>
      </c>
      <c r="X1797" s="249">
        <v>154618.72830592853</v>
      </c>
      <c r="Y1797" s="249">
        <v>282217.67313888331</v>
      </c>
      <c r="Z1797" s="249">
        <v>132850.95093033859</v>
      </c>
      <c r="AA1797" s="249">
        <v>149366.72220854473</v>
      </c>
      <c r="AB1797" s="249">
        <v>133596.00647485928</v>
      </c>
      <c r="AC1797" s="249">
        <v>149366.72220854473</v>
      </c>
      <c r="AD1797" s="249">
        <v>290484.83948507922</v>
      </c>
      <c r="AE1797" s="249">
        <v>135866.11117915309</v>
      </c>
      <c r="AF1797" s="249">
        <v>-2.3865140974521637E-9</v>
      </c>
    </row>
    <row r="1798" spans="2:32">
      <c r="B1798" s="73">
        <v>42094</v>
      </c>
      <c r="C1798" s="73">
        <v>42094</v>
      </c>
      <c r="D1798" s="73">
        <v>42094</v>
      </c>
      <c r="E1798" s="208">
        <v>10041605</v>
      </c>
      <c r="F1798" s="61" t="s">
        <v>1053</v>
      </c>
      <c r="G1798" s="61" t="s">
        <v>349</v>
      </c>
      <c r="H1798" s="60">
        <v>143025276</v>
      </c>
      <c r="I1798" s="60">
        <v>99</v>
      </c>
      <c r="J1798" s="60" t="s">
        <v>1822</v>
      </c>
      <c r="K1798" s="60" t="s">
        <v>1331</v>
      </c>
      <c r="L1798" s="62">
        <v>38677</v>
      </c>
      <c r="M1798" s="62">
        <v>44492</v>
      </c>
      <c r="N1798" s="60">
        <v>191</v>
      </c>
      <c r="O1798" s="60">
        <v>111</v>
      </c>
      <c r="P1798" s="60">
        <v>191</v>
      </c>
      <c r="Q1798" s="60">
        <v>111</v>
      </c>
      <c r="R1798" s="60">
        <v>111</v>
      </c>
      <c r="S1798" s="249">
        <v>1444215</v>
      </c>
      <c r="T1798" s="60">
        <v>0.03</v>
      </c>
      <c r="U1798" s="60">
        <v>8.6499999999999994E-2</v>
      </c>
      <c r="V1798" s="249">
        <v>9519.0005927303428</v>
      </c>
      <c r="W1798" s="249">
        <v>985614.06802496966</v>
      </c>
      <c r="X1798" s="249">
        <v>458600.93197503034</v>
      </c>
      <c r="Y1798" s="249">
        <v>648168.63572687656</v>
      </c>
      <c r="Z1798" s="249">
        <v>301816.74288132915</v>
      </c>
      <c r="AA1798" s="249">
        <v>346351.89284554741</v>
      </c>
      <c r="AB1798" s="249">
        <v>266516.77198548883</v>
      </c>
      <c r="AC1798" s="249">
        <v>346351.89284554741</v>
      </c>
      <c r="AD1798" s="249">
        <v>832515.04518651648</v>
      </c>
      <c r="AE1798" s="249">
        <v>373914.11321149557</v>
      </c>
      <c r="AF1798" s="249">
        <v>-9.42964106798172E-9</v>
      </c>
    </row>
    <row r="1799" spans="2:32">
      <c r="B1799" s="73">
        <v>42094</v>
      </c>
      <c r="C1799" s="73">
        <v>42094</v>
      </c>
      <c r="D1799" s="73">
        <v>42094</v>
      </c>
      <c r="E1799" s="208">
        <v>10041717</v>
      </c>
      <c r="F1799" s="61" t="s">
        <v>1053</v>
      </c>
      <c r="G1799" s="61" t="s">
        <v>444</v>
      </c>
      <c r="H1799" s="60">
        <v>143145727</v>
      </c>
      <c r="I1799" s="60">
        <v>99</v>
      </c>
      <c r="J1799" s="60" t="s">
        <v>1823</v>
      </c>
      <c r="K1799" s="60" t="s">
        <v>1335</v>
      </c>
      <c r="L1799" s="62">
        <v>40688</v>
      </c>
      <c r="M1799" s="62">
        <v>46174</v>
      </c>
      <c r="N1799" s="60">
        <v>180</v>
      </c>
      <c r="O1799" s="60">
        <v>45</v>
      </c>
      <c r="P1799" s="60">
        <v>180</v>
      </c>
      <c r="Q1799" s="60">
        <v>45</v>
      </c>
      <c r="R1799" s="60">
        <v>45</v>
      </c>
      <c r="S1799" s="249">
        <v>562569</v>
      </c>
      <c r="T1799" s="60">
        <v>0.03</v>
      </c>
      <c r="U1799" s="60">
        <v>8.1500000000000003E-2</v>
      </c>
      <c r="V1799" s="249">
        <v>3884.9982278954863</v>
      </c>
      <c r="W1799" s="249">
        <v>402869.50110785291</v>
      </c>
      <c r="X1799" s="249">
        <v>159699.49889214709</v>
      </c>
      <c r="Y1799" s="249">
        <v>114593.74609689033</v>
      </c>
      <c r="Z1799" s="249">
        <v>56928.828358894927</v>
      </c>
      <c r="AA1799" s="249">
        <v>57664.917737995405</v>
      </c>
      <c r="AB1799" s="249">
        <v>39924.874723036774</v>
      </c>
      <c r="AC1799" s="249">
        <v>57664.917737995405</v>
      </c>
      <c r="AD1799" s="249">
        <v>296430.17991334072</v>
      </c>
      <c r="AE1799" s="249">
        <v>136730.68102118745</v>
      </c>
      <c r="AF1799" s="249">
        <v>6.1700120568275452E-9</v>
      </c>
    </row>
    <row r="1800" spans="2:32">
      <c r="B1800" s="73">
        <v>42094</v>
      </c>
      <c r="C1800" s="73">
        <v>42094</v>
      </c>
      <c r="D1800" s="73">
        <v>42094</v>
      </c>
      <c r="E1800" s="208">
        <v>10042053</v>
      </c>
      <c r="F1800" s="61" t="s">
        <v>1053</v>
      </c>
      <c r="G1800" s="61" t="s">
        <v>444</v>
      </c>
      <c r="H1800" s="60">
        <v>143156338</v>
      </c>
      <c r="I1800" s="60">
        <v>99</v>
      </c>
      <c r="J1800" s="60" t="s">
        <v>1824</v>
      </c>
      <c r="K1800" s="60" t="s">
        <v>1779</v>
      </c>
      <c r="L1800" s="62">
        <v>41751</v>
      </c>
      <c r="M1800" s="62">
        <v>52718</v>
      </c>
      <c r="N1800" s="60">
        <v>361</v>
      </c>
      <c r="O1800" s="60">
        <v>10</v>
      </c>
      <c r="P1800" s="60">
        <v>228</v>
      </c>
      <c r="Q1800" s="60">
        <v>10</v>
      </c>
      <c r="R1800" s="60">
        <v>10</v>
      </c>
      <c r="S1800" s="249">
        <v>971765</v>
      </c>
      <c r="T1800" s="60">
        <v>0.03</v>
      </c>
      <c r="U1800" s="60">
        <v>7.3999999999999996E-2</v>
      </c>
      <c r="V1800" s="249">
        <v>5596.7941985980051</v>
      </c>
      <c r="W1800" s="249">
        <v>684155.99952048284</v>
      </c>
      <c r="X1800" s="249">
        <v>287609.00047951716</v>
      </c>
      <c r="Y1800" s="249">
        <v>41800.915669499547</v>
      </c>
      <c r="Z1800" s="249">
        <v>23935.408598418617</v>
      </c>
      <c r="AA1800" s="249">
        <v>17865.50707108093</v>
      </c>
      <c r="AB1800" s="249">
        <v>12614.429845592858</v>
      </c>
      <c r="AC1800" s="249">
        <v>17865.50707108093</v>
      </c>
      <c r="AD1800" s="249">
        <v>591913.07775986253</v>
      </c>
      <c r="AE1800" s="249">
        <v>304304.07728034502</v>
      </c>
      <c r="AF1800" s="249">
        <v>3.4924596548080444E-10</v>
      </c>
    </row>
    <row r="1801" spans="2:32">
      <c r="B1801" s="73">
        <v>42094</v>
      </c>
      <c r="C1801" s="73">
        <v>42094</v>
      </c>
      <c r="D1801" s="73">
        <v>42094</v>
      </c>
      <c r="E1801" s="208">
        <v>10042228</v>
      </c>
      <c r="F1801" s="61" t="s">
        <v>1053</v>
      </c>
      <c r="G1801" s="61" t="s">
        <v>349</v>
      </c>
      <c r="H1801" s="60">
        <v>143931722</v>
      </c>
      <c r="I1801" s="60">
        <v>99</v>
      </c>
      <c r="J1801" s="60" t="s">
        <v>1825</v>
      </c>
      <c r="K1801" s="60" t="s">
        <v>1336</v>
      </c>
      <c r="L1801" s="62">
        <v>41211</v>
      </c>
      <c r="M1801" s="62">
        <v>44866</v>
      </c>
      <c r="N1801" s="60">
        <v>120</v>
      </c>
      <c r="O1801" s="60">
        <v>28</v>
      </c>
      <c r="P1801" s="60">
        <v>120</v>
      </c>
      <c r="Q1801" s="60">
        <v>28</v>
      </c>
      <c r="R1801" s="60">
        <v>28</v>
      </c>
      <c r="S1801" s="249">
        <v>1097872</v>
      </c>
      <c r="T1801" s="60">
        <v>0.03</v>
      </c>
      <c r="U1801" s="60">
        <v>7.6499999999999999E-2</v>
      </c>
      <c r="V1801" s="249">
        <v>10601.133790351028</v>
      </c>
      <c r="W1801" s="249">
        <v>887227.27540986694</v>
      </c>
      <c r="X1801" s="249">
        <v>210644.72459013306</v>
      </c>
      <c r="Y1801" s="249">
        <v>145768.2767541158</v>
      </c>
      <c r="Z1801" s="249">
        <v>69263.286372583243</v>
      </c>
      <c r="AA1801" s="249">
        <v>76504.990381532552</v>
      </c>
      <c r="AB1801" s="249">
        <v>49150.435737697713</v>
      </c>
      <c r="AC1801" s="249">
        <v>76504.990381532552</v>
      </c>
      <c r="AD1801" s="249">
        <v>384908.77943225997</v>
      </c>
      <c r="AE1801" s="249">
        <v>174264.05484212353</v>
      </c>
      <c r="AF1801" s="249">
        <v>3.3760443329811096E-9</v>
      </c>
    </row>
    <row r="1802" spans="2:32">
      <c r="B1802" s="73">
        <v>42094</v>
      </c>
      <c r="C1802" s="73">
        <v>42094</v>
      </c>
      <c r="D1802" s="73">
        <v>42094</v>
      </c>
      <c r="E1802" s="208">
        <v>10041862</v>
      </c>
      <c r="F1802" s="61" t="s">
        <v>1053</v>
      </c>
      <c r="G1802" s="61" t="s">
        <v>444</v>
      </c>
      <c r="H1802" s="60">
        <v>143980170</v>
      </c>
      <c r="I1802" s="60">
        <v>97</v>
      </c>
      <c r="J1802" s="60" t="s">
        <v>1232</v>
      </c>
      <c r="K1802" s="60" t="s">
        <v>1338</v>
      </c>
      <c r="L1802" s="62">
        <v>41290</v>
      </c>
      <c r="M1802" s="62">
        <v>43132</v>
      </c>
      <c r="N1802" s="60">
        <v>61</v>
      </c>
      <c r="O1802" s="60">
        <v>25</v>
      </c>
      <c r="P1802" s="60">
        <v>60</v>
      </c>
      <c r="Q1802" s="60">
        <v>25</v>
      </c>
      <c r="R1802" s="60">
        <v>25</v>
      </c>
      <c r="S1802" s="249">
        <v>48291</v>
      </c>
      <c r="T1802" s="60">
        <v>0</v>
      </c>
      <c r="U1802" s="60">
        <v>9.4E-2</v>
      </c>
      <c r="V1802" s="249">
        <v>804.85</v>
      </c>
      <c r="W1802" s="249">
        <v>38412.113345099351</v>
      </c>
      <c r="X1802" s="249">
        <v>9878.8866549006489</v>
      </c>
      <c r="Y1802" s="249">
        <v>6263.7864796631493</v>
      </c>
      <c r="Z1802" s="249">
        <v>0</v>
      </c>
      <c r="AA1802" s="249">
        <v>6263.7864796631493</v>
      </c>
      <c r="AB1802" s="249">
        <v>4116.2027728752701</v>
      </c>
      <c r="AC1802" s="249">
        <v>6263.7864796631493</v>
      </c>
      <c r="AD1802" s="249">
        <v>9878.8866549008308</v>
      </c>
      <c r="AE1802" s="249">
        <v>0</v>
      </c>
      <c r="AF1802" s="249">
        <v>1.8189894035458565E-10</v>
      </c>
    </row>
    <row r="1803" spans="2:32">
      <c r="B1803" s="73">
        <v>42094</v>
      </c>
      <c r="C1803" s="73">
        <v>42094</v>
      </c>
      <c r="D1803" s="73">
        <v>42094</v>
      </c>
      <c r="E1803" s="208">
        <v>10042183</v>
      </c>
      <c r="F1803" s="61" t="s">
        <v>1053</v>
      </c>
      <c r="G1803" s="61" t="s">
        <v>349</v>
      </c>
      <c r="H1803" s="60">
        <v>143982599</v>
      </c>
      <c r="I1803" s="60">
        <v>98</v>
      </c>
      <c r="J1803" s="60" t="s">
        <v>1826</v>
      </c>
      <c r="K1803" s="60" t="s">
        <v>1780</v>
      </c>
      <c r="L1803" s="62">
        <v>41771</v>
      </c>
      <c r="M1803" s="62">
        <v>43586</v>
      </c>
      <c r="N1803" s="60">
        <v>60</v>
      </c>
      <c r="O1803" s="60">
        <v>10</v>
      </c>
      <c r="P1803" s="60">
        <v>60</v>
      </c>
      <c r="Q1803" s="60">
        <v>10</v>
      </c>
      <c r="R1803" s="60">
        <v>10</v>
      </c>
      <c r="S1803" s="249">
        <v>400221</v>
      </c>
      <c r="T1803" s="60">
        <v>0.05</v>
      </c>
      <c r="U1803" s="60">
        <v>9.1499999999999998E-2</v>
      </c>
      <c r="V1803" s="249">
        <v>7552.6640002397007</v>
      </c>
      <c r="W1803" s="249">
        <v>362564.46538555296</v>
      </c>
      <c r="X1803" s="249">
        <v>37656.534614447039</v>
      </c>
      <c r="Y1803" s="249">
        <v>25968.764347201417</v>
      </c>
      <c r="Z1803" s="249">
        <v>15560.072731573309</v>
      </c>
      <c r="AA1803" s="249">
        <v>10408.691615628108</v>
      </c>
      <c r="AB1803" s="249">
        <v>6276.0891024078401</v>
      </c>
      <c r="AC1803" s="249">
        <v>10408.691615628108</v>
      </c>
      <c r="AD1803" s="249">
        <v>90595.374628829304</v>
      </c>
      <c r="AE1803" s="249">
        <v>52938.840014382033</v>
      </c>
      <c r="AF1803" s="249">
        <v>2.3283064365386963E-10</v>
      </c>
    </row>
    <row r="1804" spans="2:32">
      <c r="B1804" s="73">
        <v>42094</v>
      </c>
      <c r="C1804" s="73">
        <v>42094</v>
      </c>
      <c r="D1804" s="73">
        <v>42094</v>
      </c>
      <c r="E1804" s="208">
        <v>10042147</v>
      </c>
      <c r="F1804" s="61" t="s">
        <v>1053</v>
      </c>
      <c r="G1804" s="61" t="s">
        <v>444</v>
      </c>
      <c r="H1804" s="60">
        <v>143982785</v>
      </c>
      <c r="I1804" s="60">
        <v>98</v>
      </c>
      <c r="J1804" s="60" t="s">
        <v>0</v>
      </c>
      <c r="K1804" s="60" t="s">
        <v>1780</v>
      </c>
      <c r="L1804" s="62">
        <v>41530</v>
      </c>
      <c r="M1804" s="62">
        <v>43344</v>
      </c>
      <c r="N1804" s="60">
        <v>60</v>
      </c>
      <c r="O1804" s="60">
        <v>18</v>
      </c>
      <c r="P1804" s="60">
        <v>60</v>
      </c>
      <c r="Q1804" s="60">
        <v>18</v>
      </c>
      <c r="R1804" s="60">
        <v>18</v>
      </c>
      <c r="S1804" s="249">
        <v>240133</v>
      </c>
      <c r="T1804" s="60">
        <v>0.05</v>
      </c>
      <c r="U1804" s="60">
        <v>9.1499999999999998E-2</v>
      </c>
      <c r="V1804" s="249">
        <v>4531.6059486372778</v>
      </c>
      <c r="W1804" s="249">
        <v>217539.04159559088</v>
      </c>
      <c r="X1804" s="249">
        <v>22593.958404409117</v>
      </c>
      <c r="Y1804" s="249">
        <v>26365.391885625133</v>
      </c>
      <c r="Z1804" s="249">
        <v>15708.115440658497</v>
      </c>
      <c r="AA1804" s="249">
        <v>10657.276444966636</v>
      </c>
      <c r="AB1804" s="249">
        <v>6778.1875213227349</v>
      </c>
      <c r="AC1804" s="249">
        <v>10657.276444966636</v>
      </c>
      <c r="AD1804" s="249">
        <v>54357.315322645911</v>
      </c>
      <c r="AE1804" s="249">
        <v>31763.356918236677</v>
      </c>
      <c r="AF1804" s="249">
        <v>1.1641532182693481E-10</v>
      </c>
    </row>
    <row r="1805" spans="2:32">
      <c r="B1805" s="73">
        <v>42094</v>
      </c>
      <c r="C1805" s="73">
        <v>42094</v>
      </c>
      <c r="D1805" s="73">
        <v>42094</v>
      </c>
      <c r="E1805" s="208">
        <v>10042153</v>
      </c>
      <c r="F1805" s="61" t="s">
        <v>1053</v>
      </c>
      <c r="G1805" s="61" t="s">
        <v>444</v>
      </c>
      <c r="H1805" s="60">
        <v>143983390</v>
      </c>
      <c r="I1805" s="60">
        <v>98</v>
      </c>
      <c r="J1805" s="60" t="s">
        <v>183</v>
      </c>
      <c r="K1805" s="60" t="s">
        <v>1780</v>
      </c>
      <c r="L1805" s="62">
        <v>41810</v>
      </c>
      <c r="M1805" s="62">
        <v>43647</v>
      </c>
      <c r="N1805" s="60">
        <v>60</v>
      </c>
      <c r="O1805" s="60">
        <v>8</v>
      </c>
      <c r="P1805" s="60">
        <v>60</v>
      </c>
      <c r="Q1805" s="60">
        <v>8</v>
      </c>
      <c r="R1805" s="60">
        <v>8</v>
      </c>
      <c r="S1805" s="249">
        <v>154696</v>
      </c>
      <c r="T1805" s="60">
        <v>0.05</v>
      </c>
      <c r="U1805" s="60">
        <v>9.1499999999999998E-2</v>
      </c>
      <c r="V1805" s="249">
        <v>2919.3043597939159</v>
      </c>
      <c r="W1805" s="249">
        <v>140140.75357685753</v>
      </c>
      <c r="X1805" s="249">
        <v>14555.246423142467</v>
      </c>
      <c r="Y1805" s="249">
        <v>8147.3713416321461</v>
      </c>
      <c r="Z1805" s="249">
        <v>4888.924161632749</v>
      </c>
      <c r="AA1805" s="249">
        <v>3258.4471799993971</v>
      </c>
      <c r="AB1805" s="249">
        <v>1940.6995230856623</v>
      </c>
      <c r="AC1805" s="249">
        <v>3258.4471799993971</v>
      </c>
      <c r="AD1805" s="249">
        <v>35017.508010777499</v>
      </c>
      <c r="AE1805" s="249">
        <v>20462.261587634945</v>
      </c>
      <c r="AF1805" s="249">
        <v>8.7311491370201111E-11</v>
      </c>
    </row>
    <row r="1806" spans="2:32">
      <c r="B1806" s="73">
        <v>42094</v>
      </c>
      <c r="C1806" s="73">
        <v>42094</v>
      </c>
      <c r="D1806" s="73">
        <v>42094</v>
      </c>
      <c r="E1806" s="208">
        <v>10041605</v>
      </c>
      <c r="F1806" s="61" t="s">
        <v>1053</v>
      </c>
      <c r="G1806" s="61" t="s">
        <v>349</v>
      </c>
      <c r="H1806" s="60">
        <v>143984354</v>
      </c>
      <c r="I1806" s="60">
        <v>98</v>
      </c>
      <c r="J1806" s="60" t="s">
        <v>1827</v>
      </c>
      <c r="K1806" s="60" t="s">
        <v>1780</v>
      </c>
      <c r="L1806" s="62">
        <v>41801</v>
      </c>
      <c r="M1806" s="62">
        <v>43617</v>
      </c>
      <c r="N1806" s="60">
        <v>60</v>
      </c>
      <c r="O1806" s="60">
        <v>9</v>
      </c>
      <c r="P1806" s="60">
        <v>60</v>
      </c>
      <c r="Q1806" s="60">
        <v>9</v>
      </c>
      <c r="R1806" s="60">
        <v>9</v>
      </c>
      <c r="S1806" s="249">
        <v>400277</v>
      </c>
      <c r="T1806" s="60">
        <v>0.05</v>
      </c>
      <c r="U1806" s="60">
        <v>9.1499999999999998E-2</v>
      </c>
      <c r="V1806" s="249">
        <v>7553.7207893237655</v>
      </c>
      <c r="W1806" s="249">
        <v>362615.19638183148</v>
      </c>
      <c r="X1806" s="249">
        <v>37661.803618168517</v>
      </c>
      <c r="Y1806" s="249">
        <v>23546.290716676514</v>
      </c>
      <c r="Z1806" s="249">
        <v>14118.865030819943</v>
      </c>
      <c r="AA1806" s="249">
        <v>9427.4256858565714</v>
      </c>
      <c r="AB1806" s="249">
        <v>5649.2705427252777</v>
      </c>
      <c r="AC1806" s="249">
        <v>9427.4256858565714</v>
      </c>
      <c r="AD1806" s="249">
        <v>90608.050977594685</v>
      </c>
      <c r="AE1806" s="249">
        <v>52946.247359425877</v>
      </c>
      <c r="AF1806" s="249">
        <v>2.9103830456733704E-10</v>
      </c>
    </row>
    <row r="1807" spans="2:32">
      <c r="B1807" s="73">
        <v>42094</v>
      </c>
      <c r="C1807" s="73">
        <v>42094</v>
      </c>
      <c r="D1807" s="73">
        <v>42094</v>
      </c>
      <c r="E1807" s="208">
        <v>10041529</v>
      </c>
      <c r="F1807" s="61" t="s">
        <v>1053</v>
      </c>
      <c r="G1807" s="61" t="s">
        <v>444</v>
      </c>
      <c r="H1807" s="60">
        <v>143990095</v>
      </c>
      <c r="I1807" s="60">
        <v>98</v>
      </c>
      <c r="J1807" s="60" t="s">
        <v>533</v>
      </c>
      <c r="K1807" s="60" t="s">
        <v>1333</v>
      </c>
      <c r="L1807" s="62">
        <v>40270</v>
      </c>
      <c r="M1807" s="62">
        <v>42095</v>
      </c>
      <c r="N1807" s="60">
        <v>60</v>
      </c>
      <c r="O1807" s="60">
        <v>59</v>
      </c>
      <c r="P1807" s="60">
        <v>60</v>
      </c>
      <c r="Q1807" s="60">
        <v>59</v>
      </c>
      <c r="R1807" s="60">
        <v>59</v>
      </c>
      <c r="S1807" s="249">
        <v>125139</v>
      </c>
      <c r="T1807" s="60">
        <v>0.05</v>
      </c>
      <c r="U1807" s="60">
        <v>0.104</v>
      </c>
      <c r="V1807" s="249">
        <v>2361.5273069778846</v>
      </c>
      <c r="W1807" s="249">
        <v>110123.28529381751</v>
      </c>
      <c r="X1807" s="249">
        <v>15015.714706182494</v>
      </c>
      <c r="Y1807" s="249">
        <v>31548.062407742342</v>
      </c>
      <c r="Z1807" s="249">
        <v>16542.839550179386</v>
      </c>
      <c r="AA1807" s="249">
        <v>15005.222857562956</v>
      </c>
      <c r="AB1807" s="249">
        <v>14765.452794412786</v>
      </c>
      <c r="AC1807" s="249">
        <v>15005.222857562956</v>
      </c>
      <c r="AD1807" s="249">
        <v>31568.353124854533</v>
      </c>
      <c r="AE1807" s="249">
        <v>16552.638418673057</v>
      </c>
      <c r="AF1807" s="249">
        <v>-1.0186340659856796E-9</v>
      </c>
    </row>
    <row r="1808" spans="2:32">
      <c r="B1808" s="73">
        <v>42094</v>
      </c>
      <c r="C1808" s="73">
        <v>42094</v>
      </c>
      <c r="D1808" s="73">
        <v>42094</v>
      </c>
      <c r="E1808" s="208">
        <v>10041842</v>
      </c>
      <c r="F1808" s="61" t="s">
        <v>1053</v>
      </c>
      <c r="G1808" s="61" t="s">
        <v>444</v>
      </c>
      <c r="H1808" s="60">
        <v>143990761</v>
      </c>
      <c r="I1808" s="60">
        <v>98</v>
      </c>
      <c r="J1808" s="60" t="s">
        <v>1828</v>
      </c>
      <c r="K1808" s="60" t="s">
        <v>1333</v>
      </c>
      <c r="L1808" s="62">
        <v>40275</v>
      </c>
      <c r="M1808" s="62">
        <v>42095</v>
      </c>
      <c r="N1808" s="60">
        <v>60</v>
      </c>
      <c r="O1808" s="60">
        <v>59</v>
      </c>
      <c r="P1808" s="60">
        <v>60</v>
      </c>
      <c r="Q1808" s="60">
        <v>59</v>
      </c>
      <c r="R1808" s="60">
        <v>59</v>
      </c>
      <c r="S1808" s="249">
        <v>196003</v>
      </c>
      <c r="T1808" s="60">
        <v>0.05</v>
      </c>
      <c r="U1808" s="60">
        <v>0.104</v>
      </c>
      <c r="V1808" s="249">
        <v>3698.818407927075</v>
      </c>
      <c r="W1808" s="249">
        <v>172484.15192261492</v>
      </c>
      <c r="X1808" s="249">
        <v>23518.848077385075</v>
      </c>
      <c r="Y1808" s="249">
        <v>49413.171562060743</v>
      </c>
      <c r="Z1808" s="249">
        <v>25910.756681400759</v>
      </c>
      <c r="AA1808" s="249">
        <v>23502.414880659984</v>
      </c>
      <c r="AB1808" s="249">
        <v>23126.867276095323</v>
      </c>
      <c r="AC1808" s="249">
        <v>23502.414880659984</v>
      </c>
      <c r="AD1808" s="249">
        <v>49444.952553007926</v>
      </c>
      <c r="AE1808" s="249">
        <v>25926.10447562451</v>
      </c>
      <c r="AF1808" s="249">
        <v>-1.6589183360338211E-9</v>
      </c>
    </row>
    <row r="1809" spans="2:37">
      <c r="B1809" s="73">
        <v>42094</v>
      </c>
      <c r="C1809" s="73">
        <v>42094</v>
      </c>
      <c r="D1809" s="73">
        <v>42094</v>
      </c>
      <c r="E1809" s="208">
        <v>10042130</v>
      </c>
      <c r="F1809" s="61" t="s">
        <v>1053</v>
      </c>
      <c r="G1809" s="61" t="s">
        <v>444</v>
      </c>
      <c r="H1809" s="60">
        <v>143991520</v>
      </c>
      <c r="I1809" s="60">
        <v>98</v>
      </c>
      <c r="J1809" s="60" t="s">
        <v>1829</v>
      </c>
      <c r="K1809" s="60" t="s">
        <v>1333</v>
      </c>
      <c r="L1809" s="62">
        <v>40283</v>
      </c>
      <c r="M1809" s="62">
        <v>42095</v>
      </c>
      <c r="N1809" s="60">
        <v>60</v>
      </c>
      <c r="O1809" s="60">
        <v>59</v>
      </c>
      <c r="P1809" s="60">
        <v>60</v>
      </c>
      <c r="Q1809" s="60">
        <v>59</v>
      </c>
      <c r="R1809" s="60">
        <v>59</v>
      </c>
      <c r="S1809" s="249">
        <v>225875</v>
      </c>
      <c r="T1809" s="60">
        <v>0.05</v>
      </c>
      <c r="U1809" s="60">
        <v>0.104</v>
      </c>
      <c r="V1809" s="249">
        <v>4262.5398993409699</v>
      </c>
      <c r="W1809" s="249">
        <v>198771.74234843676</v>
      </c>
      <c r="X1809" s="249">
        <v>27103.257651563239</v>
      </c>
      <c r="Y1809" s="249">
        <v>56944.027012752253</v>
      </c>
      <c r="Z1809" s="249">
        <v>29859.707072909048</v>
      </c>
      <c r="AA1809" s="249">
        <v>27084.319939843204</v>
      </c>
      <c r="AB1809" s="249">
        <v>26651.536690703851</v>
      </c>
      <c r="AC1809" s="249">
        <v>27084.319939843204</v>
      </c>
      <c r="AD1809" s="249">
        <v>56980.651612019545</v>
      </c>
      <c r="AE1809" s="249">
        <v>29877.393960458197</v>
      </c>
      <c r="AF1809" s="249">
        <v>-1.8917489796876907E-9</v>
      </c>
    </row>
    <row r="1810" spans="2:37">
      <c r="B1810" s="73">
        <v>42094</v>
      </c>
      <c r="C1810" s="73">
        <v>42094</v>
      </c>
      <c r="D1810" s="73">
        <v>42094</v>
      </c>
      <c r="E1810" s="208">
        <v>10041717</v>
      </c>
      <c r="F1810" s="61" t="s">
        <v>1053</v>
      </c>
      <c r="G1810" s="61" t="s">
        <v>444</v>
      </c>
      <c r="H1810" s="60">
        <v>143997243</v>
      </c>
      <c r="I1810" s="60">
        <v>98</v>
      </c>
      <c r="J1810" s="60" t="s">
        <v>1699</v>
      </c>
      <c r="K1810" s="60" t="s">
        <v>1338</v>
      </c>
      <c r="L1810" s="62">
        <v>41102</v>
      </c>
      <c r="M1810" s="62">
        <v>42917</v>
      </c>
      <c r="N1810" s="60">
        <v>60</v>
      </c>
      <c r="O1810" s="60">
        <v>32</v>
      </c>
      <c r="P1810" s="60">
        <v>60</v>
      </c>
      <c r="Q1810" s="60">
        <v>32</v>
      </c>
      <c r="R1810" s="60">
        <v>32</v>
      </c>
      <c r="S1810" s="249">
        <v>110091</v>
      </c>
      <c r="T1810" s="60">
        <v>0.05</v>
      </c>
      <c r="U1810" s="60">
        <v>9.4E-2</v>
      </c>
      <c r="V1810" s="249">
        <v>2077.552983102808</v>
      </c>
      <c r="W1810" s="249">
        <v>99152.886460078691</v>
      </c>
      <c r="X1810" s="249">
        <v>10938.113539921309</v>
      </c>
      <c r="Y1810" s="249">
        <v>19380.643109854464</v>
      </c>
      <c r="Z1810" s="249">
        <v>11189.48500696243</v>
      </c>
      <c r="AA1810" s="249">
        <v>8191.1581028920336</v>
      </c>
      <c r="AB1810" s="249">
        <v>5833.6605546246983</v>
      </c>
      <c r="AC1810" s="249">
        <v>8191.1581028920336</v>
      </c>
      <c r="AD1810" s="249">
        <v>25500.292526090241</v>
      </c>
      <c r="AE1810" s="249">
        <v>14562.178986168481</v>
      </c>
      <c r="AF1810" s="249">
        <v>4.5110937207937241E-10</v>
      </c>
    </row>
    <row r="1811" spans="2:37">
      <c r="B1811" s="73">
        <v>42094</v>
      </c>
      <c r="C1811" s="73">
        <v>42094</v>
      </c>
      <c r="D1811" s="73">
        <v>42094</v>
      </c>
      <c r="E1811" s="208">
        <v>10042228</v>
      </c>
      <c r="F1811" s="61" t="s">
        <v>1053</v>
      </c>
      <c r="G1811" s="61" t="s">
        <v>349</v>
      </c>
      <c r="H1811" s="60">
        <v>143997286</v>
      </c>
      <c r="I1811" s="60">
        <v>98</v>
      </c>
      <c r="J1811" s="60" t="s">
        <v>297</v>
      </c>
      <c r="K1811" s="60" t="s">
        <v>1337</v>
      </c>
      <c r="L1811" s="62">
        <v>40962</v>
      </c>
      <c r="M1811" s="62">
        <v>42795</v>
      </c>
      <c r="N1811" s="60">
        <v>60</v>
      </c>
      <c r="O1811" s="60">
        <v>36</v>
      </c>
      <c r="P1811" s="60">
        <v>60</v>
      </c>
      <c r="Q1811" s="60">
        <v>36</v>
      </c>
      <c r="R1811" s="60">
        <v>36</v>
      </c>
      <c r="S1811" s="249">
        <v>472791</v>
      </c>
      <c r="T1811" s="60">
        <v>0.05</v>
      </c>
      <c r="U1811" s="60">
        <v>9.9000000000000005E-2</v>
      </c>
      <c r="V1811" s="249">
        <v>8922.1494257855738</v>
      </c>
      <c r="W1811" s="249">
        <v>420898.31224843784</v>
      </c>
      <c r="X1811" s="249">
        <v>51892.68775156216</v>
      </c>
      <c r="Y1811" s="249">
        <v>93843.200802220439</v>
      </c>
      <c r="Z1811" s="249">
        <v>51776.946795329917</v>
      </c>
      <c r="AA1811" s="249">
        <v>42066.254006890522</v>
      </c>
      <c r="AB1811" s="249">
        <v>31135.612650937295</v>
      </c>
      <c r="AC1811" s="249">
        <v>42066.254006890522</v>
      </c>
      <c r="AD1811" s="249">
        <v>114430.65329870267</v>
      </c>
      <c r="AE1811" s="249">
        <v>62537.965547134459</v>
      </c>
      <c r="AF1811" s="249">
        <v>6.0535967350006104E-9</v>
      </c>
    </row>
    <row r="1812" spans="2:37" ht="13.8" thickBot="1">
      <c r="B1812" s="209">
        <v>42094</v>
      </c>
      <c r="C1812" s="209">
        <v>42094</v>
      </c>
      <c r="D1812" s="209">
        <v>42094</v>
      </c>
      <c r="E1812" s="210">
        <v>10041487</v>
      </c>
      <c r="F1812" s="85" t="s">
        <v>1053</v>
      </c>
      <c r="G1812" s="85" t="s">
        <v>444</v>
      </c>
      <c r="H1812" s="94">
        <v>143999165</v>
      </c>
      <c r="I1812" s="94">
        <v>98</v>
      </c>
      <c r="J1812" s="94" t="s">
        <v>774</v>
      </c>
      <c r="K1812" s="94" t="s">
        <v>1338</v>
      </c>
      <c r="L1812" s="246">
        <v>41288</v>
      </c>
      <c r="M1812" s="246">
        <v>43101</v>
      </c>
      <c r="N1812" s="94">
        <v>60</v>
      </c>
      <c r="O1812" s="94">
        <v>25</v>
      </c>
      <c r="P1812" s="94">
        <v>60</v>
      </c>
      <c r="Q1812" s="94">
        <v>25</v>
      </c>
      <c r="R1812" s="94">
        <v>25</v>
      </c>
      <c r="S1812" s="250">
        <v>70058</v>
      </c>
      <c r="T1812" s="94">
        <v>0.05</v>
      </c>
      <c r="U1812" s="94">
        <v>9.4E-2</v>
      </c>
      <c r="V1812" s="250">
        <v>1322.0808866321181</v>
      </c>
      <c r="W1812" s="250">
        <v>63097.37326048626</v>
      </c>
      <c r="X1812" s="250">
        <v>6960.6267395137402</v>
      </c>
      <c r="Y1812" s="250">
        <v>10289.162431145349</v>
      </c>
      <c r="Z1812" s="250">
        <v>5967.8978652158912</v>
      </c>
      <c r="AA1812" s="250">
        <v>4321.2645659294576</v>
      </c>
      <c r="AB1812" s="250">
        <v>2900.2611414640583</v>
      </c>
      <c r="AC1812" s="250">
        <v>4321.2645659294576</v>
      </c>
      <c r="AD1812" s="250">
        <v>16227.479937441116</v>
      </c>
      <c r="AE1812" s="250">
        <v>9266.853197927092</v>
      </c>
      <c r="AF1812" s="250">
        <v>2.8376234695315361E-10</v>
      </c>
      <c r="AG1812" s="85"/>
      <c r="AH1812" s="95"/>
      <c r="AI1812" s="94"/>
      <c r="AJ1812" s="94"/>
      <c r="AK1812" s="85"/>
    </row>
    <row r="1813" spans="2:37">
      <c r="B1813" s="73">
        <v>42124</v>
      </c>
      <c r="C1813" s="73">
        <v>42124</v>
      </c>
      <c r="D1813" s="73">
        <v>42124</v>
      </c>
      <c r="E1813" s="208">
        <v>10041251</v>
      </c>
      <c r="F1813" s="61" t="s">
        <v>1053</v>
      </c>
      <c r="G1813" s="61" t="s">
        <v>444</v>
      </c>
      <c r="H1813" s="60">
        <v>141961179</v>
      </c>
      <c r="I1813" s="60">
        <v>98</v>
      </c>
      <c r="J1813" s="60" t="s">
        <v>1830</v>
      </c>
      <c r="K1813" s="60" t="s">
        <v>1780</v>
      </c>
      <c r="L1813" s="62">
        <v>41789</v>
      </c>
      <c r="M1813" s="62">
        <v>43617</v>
      </c>
      <c r="N1813" s="60">
        <v>60</v>
      </c>
      <c r="O1813" s="60">
        <v>10</v>
      </c>
      <c r="P1813" s="60">
        <v>60</v>
      </c>
      <c r="Q1813" s="60">
        <v>10</v>
      </c>
      <c r="R1813" s="60">
        <v>10</v>
      </c>
      <c r="S1813" s="249">
        <v>99587</v>
      </c>
      <c r="T1813" s="60">
        <v>0.05</v>
      </c>
      <c r="U1813" s="60">
        <v>9.1499999999999998E-2</v>
      </c>
      <c r="V1813" s="249">
        <v>1879.3295449061168</v>
      </c>
      <c r="W1813" s="249">
        <v>90216.923685541376</v>
      </c>
      <c r="X1813" s="249">
        <v>9370.0763144586235</v>
      </c>
      <c r="Y1813" s="249">
        <v>6461.8081885876727</v>
      </c>
      <c r="Z1813" s="249">
        <v>3871.8132309878547</v>
      </c>
      <c r="AA1813" s="249">
        <v>2589.994957599818</v>
      </c>
      <c r="AB1813" s="249">
        <v>1561.6793857431039</v>
      </c>
      <c r="AC1813" s="249">
        <v>2589.994957599818</v>
      </c>
      <c r="AD1813" s="249">
        <v>22542.84900882568</v>
      </c>
      <c r="AE1813" s="249">
        <v>13172.772694367013</v>
      </c>
      <c r="AF1813" s="249">
        <v>4.3655745685100555E-11</v>
      </c>
      <c r="AH1813" s="74">
        <v>60</v>
      </c>
    </row>
    <row r="1814" spans="2:37">
      <c r="B1814" s="73">
        <v>42117</v>
      </c>
      <c r="C1814" s="73">
        <v>42117</v>
      </c>
      <c r="D1814" s="73">
        <v>42124</v>
      </c>
      <c r="E1814" s="208">
        <v>10042100</v>
      </c>
      <c r="F1814" s="61" t="s">
        <v>1054</v>
      </c>
      <c r="G1814" s="61" t="s">
        <v>444</v>
      </c>
      <c r="H1814" s="60">
        <v>143024989</v>
      </c>
      <c r="I1814" s="60">
        <v>98</v>
      </c>
      <c r="J1814" s="60" t="s">
        <v>1831</v>
      </c>
      <c r="K1814" s="60" t="s">
        <v>1333</v>
      </c>
      <c r="L1814" s="62">
        <v>39573</v>
      </c>
      <c r="M1814" s="62">
        <v>42117</v>
      </c>
      <c r="N1814" s="60">
        <v>84</v>
      </c>
      <c r="O1814" s="60">
        <v>83</v>
      </c>
      <c r="P1814" s="60">
        <v>60</v>
      </c>
      <c r="Q1814" s="60">
        <v>60</v>
      </c>
      <c r="R1814" s="60">
        <v>83</v>
      </c>
      <c r="S1814" s="249">
        <v>440593</v>
      </c>
      <c r="T1814" s="60">
        <v>0.05</v>
      </c>
      <c r="U1814" s="60">
        <v>0.104</v>
      </c>
      <c r="V1814" s="249">
        <v>8314.533444915709</v>
      </c>
      <c r="W1814" s="249">
        <v>387725.23863431008</v>
      </c>
      <c r="X1814" s="249">
        <v>52867.761365689919</v>
      </c>
      <c r="Y1814" s="249">
        <v>111146.76806062885</v>
      </c>
      <c r="Z1814" s="249">
        <v>58279.006694942538</v>
      </c>
      <c r="AA1814" s="249">
        <v>52867.76136568631</v>
      </c>
      <c r="AB1814" s="249">
        <v>73133.736555871059</v>
      </c>
      <c r="AC1814" s="249">
        <v>52867.76136568631</v>
      </c>
      <c r="AD1814" s="249">
        <v>111146.76806062885</v>
      </c>
      <c r="AE1814" s="249">
        <v>58279.006694942538</v>
      </c>
      <c r="AF1814" s="249">
        <v>-3.6088749766349792E-9</v>
      </c>
      <c r="AH1814" s="74">
        <v>60</v>
      </c>
    </row>
    <row r="1815" spans="2:37">
      <c r="B1815" s="73">
        <v>42117</v>
      </c>
      <c r="C1815" s="73">
        <v>42117</v>
      </c>
      <c r="D1815" s="73">
        <v>42124</v>
      </c>
      <c r="E1815" s="208">
        <v>10041568</v>
      </c>
      <c r="F1815" s="61" t="s">
        <v>1054</v>
      </c>
      <c r="G1815" s="61" t="s">
        <v>444</v>
      </c>
      <c r="H1815" s="60">
        <v>143028402</v>
      </c>
      <c r="I1815" s="60">
        <v>98</v>
      </c>
      <c r="J1815" s="60" t="s">
        <v>1832</v>
      </c>
      <c r="K1815" s="60" t="s">
        <v>1333</v>
      </c>
      <c r="L1815" s="62">
        <v>39576</v>
      </c>
      <c r="M1815" s="62">
        <v>42117</v>
      </c>
      <c r="N1815" s="60">
        <v>84</v>
      </c>
      <c r="O1815" s="60">
        <v>83</v>
      </c>
      <c r="P1815" s="60">
        <v>60</v>
      </c>
      <c r="Q1815" s="60">
        <v>60</v>
      </c>
      <c r="R1815" s="60">
        <v>83</v>
      </c>
      <c r="S1815" s="249">
        <v>247545</v>
      </c>
      <c r="T1815" s="60">
        <v>0.05</v>
      </c>
      <c r="U1815" s="60">
        <v>0.104</v>
      </c>
      <c r="V1815" s="249">
        <v>4671.4795324066863</v>
      </c>
      <c r="W1815" s="249">
        <v>217841.50950589383</v>
      </c>
      <c r="X1815" s="249">
        <v>29703.490494106169</v>
      </c>
      <c r="Y1815" s="249">
        <v>62447.262438505248</v>
      </c>
      <c r="Z1815" s="249">
        <v>32743.771944401204</v>
      </c>
      <c r="AA1815" s="249">
        <v>29703.490494104044</v>
      </c>
      <c r="AB1815" s="249">
        <v>41089.828516846865</v>
      </c>
      <c r="AC1815" s="249">
        <v>29703.490494104044</v>
      </c>
      <c r="AD1815" s="249">
        <v>62447.262438505248</v>
      </c>
      <c r="AE1815" s="249">
        <v>32743.771944401204</v>
      </c>
      <c r="AF1815" s="249">
        <v>-2.1245796233415604E-9</v>
      </c>
      <c r="AH1815" s="74">
        <v>60</v>
      </c>
    </row>
    <row r="1816" spans="2:37">
      <c r="B1816" s="73">
        <v>42124</v>
      </c>
      <c r="C1816" s="73">
        <v>42124</v>
      </c>
      <c r="D1816" s="73">
        <v>42124</v>
      </c>
      <c r="E1816" s="208">
        <v>10041963</v>
      </c>
      <c r="F1816" s="61" t="s">
        <v>1053</v>
      </c>
      <c r="G1816" s="61" t="s">
        <v>444</v>
      </c>
      <c r="H1816" s="60">
        <v>143032787</v>
      </c>
      <c r="I1816" s="60">
        <v>99</v>
      </c>
      <c r="J1816" s="60" t="s">
        <v>1833</v>
      </c>
      <c r="K1816" s="60" t="s">
        <v>1331</v>
      </c>
      <c r="L1816" s="62">
        <v>39710</v>
      </c>
      <c r="M1816" s="62">
        <v>46288</v>
      </c>
      <c r="N1816" s="60">
        <v>216</v>
      </c>
      <c r="O1816" s="60">
        <v>78</v>
      </c>
      <c r="P1816" s="60">
        <v>216</v>
      </c>
      <c r="Q1816" s="60">
        <v>78</v>
      </c>
      <c r="R1816" s="60">
        <v>78</v>
      </c>
      <c r="S1816" s="249">
        <v>750013</v>
      </c>
      <c r="T1816" s="60">
        <v>0.03</v>
      </c>
      <c r="U1816" s="60">
        <v>8.6499999999999994E-2</v>
      </c>
      <c r="V1816" s="249">
        <v>4498.0026441607479</v>
      </c>
      <c r="W1816" s="249">
        <v>491744.84517947648</v>
      </c>
      <c r="X1816" s="249">
        <v>258268.15482052352</v>
      </c>
      <c r="Y1816" s="249">
        <v>251509.61263250202</v>
      </c>
      <c r="Z1816" s="249">
        <v>125252.73888180725</v>
      </c>
      <c r="AA1816" s="249">
        <v>126256.87375069477</v>
      </c>
      <c r="AB1816" s="249">
        <v>93263.500351855721</v>
      </c>
      <c r="AC1816" s="249">
        <v>126256.87375069477</v>
      </c>
      <c r="AD1816" s="249">
        <v>479823.72595924058</v>
      </c>
      <c r="AE1816" s="249">
        <v>221555.57113872154</v>
      </c>
      <c r="AF1816" s="249">
        <v>-4.4819898903369904E-9</v>
      </c>
      <c r="AH1816" s="74">
        <v>216</v>
      </c>
    </row>
    <row r="1817" spans="2:37">
      <c r="B1817" s="73">
        <v>42124</v>
      </c>
      <c r="C1817" s="73">
        <v>42124</v>
      </c>
      <c r="D1817" s="73">
        <v>42124</v>
      </c>
      <c r="E1817" s="208">
        <v>10041256</v>
      </c>
      <c r="F1817" s="61" t="s">
        <v>1053</v>
      </c>
      <c r="G1817" s="61" t="s">
        <v>444</v>
      </c>
      <c r="H1817" s="60">
        <v>143980960</v>
      </c>
      <c r="I1817" s="60">
        <v>98</v>
      </c>
      <c r="J1817" s="60" t="s">
        <v>924</v>
      </c>
      <c r="K1817" s="60" t="s">
        <v>1338</v>
      </c>
      <c r="L1817" s="62">
        <v>41334</v>
      </c>
      <c r="M1817" s="62">
        <v>43891</v>
      </c>
      <c r="N1817" s="60">
        <v>84</v>
      </c>
      <c r="O1817" s="60">
        <v>25</v>
      </c>
      <c r="P1817" s="60">
        <v>60</v>
      </c>
      <c r="Q1817" s="60">
        <v>25</v>
      </c>
      <c r="R1817" s="60">
        <v>25</v>
      </c>
      <c r="S1817" s="249">
        <v>270711</v>
      </c>
      <c r="T1817" s="60">
        <v>0.05</v>
      </c>
      <c r="U1817" s="60">
        <v>9.4E-2</v>
      </c>
      <c r="V1817" s="249">
        <v>5108.6505310038447</v>
      </c>
      <c r="W1817" s="249">
        <v>243814.4539198878</v>
      </c>
      <c r="X1817" s="249">
        <v>26896.546080112195</v>
      </c>
      <c r="Y1817" s="249">
        <v>39758.33524933325</v>
      </c>
      <c r="Z1817" s="249">
        <v>23060.54410617573</v>
      </c>
      <c r="AA1817" s="249">
        <v>16697.791143157519</v>
      </c>
      <c r="AB1817" s="249">
        <v>11206.894200046749</v>
      </c>
      <c r="AC1817" s="249">
        <v>16697.791143157519</v>
      </c>
      <c r="AD1817" s="249">
        <v>62704.577940344054</v>
      </c>
      <c r="AE1817" s="249">
        <v>35808.031860230665</v>
      </c>
      <c r="AF1817" s="249">
        <v>1.1932570487260818E-9</v>
      </c>
      <c r="AH1817" s="74">
        <v>60</v>
      </c>
    </row>
    <row r="1818" spans="2:37">
      <c r="B1818" s="73">
        <v>42124</v>
      </c>
      <c r="C1818" s="73">
        <v>42124</v>
      </c>
      <c r="D1818" s="73">
        <v>42124</v>
      </c>
      <c r="E1818" s="208">
        <v>10041251</v>
      </c>
      <c r="F1818" s="61" t="s">
        <v>1053</v>
      </c>
      <c r="G1818" s="61" t="s">
        <v>444</v>
      </c>
      <c r="H1818" s="60">
        <v>143981096</v>
      </c>
      <c r="I1818" s="60">
        <v>98</v>
      </c>
      <c r="J1818" s="60" t="s">
        <v>1830</v>
      </c>
      <c r="K1818" s="60" t="s">
        <v>1338</v>
      </c>
      <c r="L1818" s="62">
        <v>41396</v>
      </c>
      <c r="M1818" s="62">
        <v>43221</v>
      </c>
      <c r="N1818" s="60">
        <v>60</v>
      </c>
      <c r="O1818" s="60">
        <v>23</v>
      </c>
      <c r="P1818" s="60">
        <v>60</v>
      </c>
      <c r="Q1818" s="60">
        <v>23</v>
      </c>
      <c r="R1818" s="60">
        <v>23</v>
      </c>
      <c r="S1818" s="249">
        <v>243370</v>
      </c>
      <c r="T1818" s="60">
        <v>0.05</v>
      </c>
      <c r="U1818" s="60">
        <v>9.4E-2</v>
      </c>
      <c r="V1818" s="249">
        <v>4592.6921319429412</v>
      </c>
      <c r="W1818" s="249">
        <v>219189.9244969103</v>
      </c>
      <c r="X1818" s="249">
        <v>24180.075503089698</v>
      </c>
      <c r="Y1818" s="249">
        <v>33466.43411641859</v>
      </c>
      <c r="Z1818" s="249">
        <v>19438.104157878799</v>
      </c>
      <c r="AA1818" s="249">
        <v>14028.329958539791</v>
      </c>
      <c r="AB1818" s="249">
        <v>9269.0289428510514</v>
      </c>
      <c r="AC1818" s="249">
        <v>14028.329958539791</v>
      </c>
      <c r="AD1818" s="249">
        <v>56371.603419667255</v>
      </c>
      <c r="AE1818" s="249">
        <v>32191.52791657648</v>
      </c>
      <c r="AF1818" s="249">
        <v>1.076841726899147E-9</v>
      </c>
      <c r="AH1818" s="74">
        <v>60</v>
      </c>
    </row>
    <row r="1819" spans="2:37">
      <c r="B1819" s="73">
        <v>42124</v>
      </c>
      <c r="C1819" s="73">
        <v>42124</v>
      </c>
      <c r="D1819" s="73">
        <v>42124</v>
      </c>
      <c r="E1819" s="208">
        <v>10041373</v>
      </c>
      <c r="F1819" s="61" t="s">
        <v>1053</v>
      </c>
      <c r="G1819" s="61" t="s">
        <v>444</v>
      </c>
      <c r="H1819" s="60">
        <v>143981258</v>
      </c>
      <c r="I1819" s="60">
        <v>98</v>
      </c>
      <c r="J1819" s="60" t="s">
        <v>512</v>
      </c>
      <c r="K1819" s="60" t="s">
        <v>1338</v>
      </c>
      <c r="L1819" s="62">
        <v>41396</v>
      </c>
      <c r="M1819" s="62">
        <v>42125</v>
      </c>
      <c r="N1819" s="60">
        <v>24</v>
      </c>
      <c r="O1819" s="60">
        <v>23</v>
      </c>
      <c r="P1819" s="60">
        <v>24</v>
      </c>
      <c r="Q1819" s="60">
        <v>23</v>
      </c>
      <c r="R1819" s="60">
        <v>23</v>
      </c>
      <c r="S1819" s="249">
        <v>125191</v>
      </c>
      <c r="T1819" s="60">
        <v>0.05</v>
      </c>
      <c r="U1819" s="60">
        <v>9.4E-2</v>
      </c>
      <c r="V1819" s="249">
        <v>5492.3031521977628</v>
      </c>
      <c r="W1819" s="249">
        <v>119740.22615604079</v>
      </c>
      <c r="X1819" s="249">
        <v>5450.7738439592067</v>
      </c>
      <c r="Y1819" s="249">
        <v>12032.360849748278</v>
      </c>
      <c r="Z1819" s="249">
        <v>6601.4860131106398</v>
      </c>
      <c r="AA1819" s="249">
        <v>5430.8748366376385</v>
      </c>
      <c r="AB1819" s="249">
        <v>5223.6582671275728</v>
      </c>
      <c r="AC1819" s="249">
        <v>5430.8748366376385</v>
      </c>
      <c r="AD1819" s="249">
        <v>12075.049496706008</v>
      </c>
      <c r="AE1819" s="249">
        <v>6624.2756527463353</v>
      </c>
      <c r="AF1819" s="249">
        <v>4.6566128730773926E-10</v>
      </c>
      <c r="AH1819" s="74">
        <v>24</v>
      </c>
    </row>
    <row r="1820" spans="2:37">
      <c r="B1820" s="73">
        <v>42124</v>
      </c>
      <c r="C1820" s="73">
        <v>42124</v>
      </c>
      <c r="D1820" s="73">
        <v>42124</v>
      </c>
      <c r="E1820" s="208">
        <v>10041846</v>
      </c>
      <c r="F1820" s="61" t="s">
        <v>1053</v>
      </c>
      <c r="G1820" s="61" t="s">
        <v>444</v>
      </c>
      <c r="H1820" s="60">
        <v>143983714</v>
      </c>
      <c r="I1820" s="60">
        <v>98</v>
      </c>
      <c r="J1820" s="60" t="s">
        <v>1834</v>
      </c>
      <c r="K1820" s="60" t="s">
        <v>1780</v>
      </c>
      <c r="L1820" s="62">
        <v>41858</v>
      </c>
      <c r="M1820" s="62">
        <v>43678</v>
      </c>
      <c r="N1820" s="60">
        <v>60</v>
      </c>
      <c r="O1820" s="60">
        <v>8</v>
      </c>
      <c r="P1820" s="60">
        <v>60</v>
      </c>
      <c r="Q1820" s="60">
        <v>8</v>
      </c>
      <c r="R1820" s="60">
        <v>8</v>
      </c>
      <c r="S1820" s="249">
        <v>400221</v>
      </c>
      <c r="T1820" s="60">
        <v>0.05</v>
      </c>
      <c r="U1820" s="60">
        <v>9.1499999999999998E-2</v>
      </c>
      <c r="V1820" s="249">
        <v>7552.6640002397007</v>
      </c>
      <c r="W1820" s="249">
        <v>362564.46538555296</v>
      </c>
      <c r="X1820" s="249">
        <v>37656.534614447039</v>
      </c>
      <c r="Y1820" s="249">
        <v>21078.431929198945</v>
      </c>
      <c r="Z1820" s="249">
        <v>12648.356239933935</v>
      </c>
      <c r="AA1820" s="249">
        <v>8430.0756892650097</v>
      </c>
      <c r="AB1820" s="249">
        <v>5020.8712819262719</v>
      </c>
      <c r="AC1820" s="249">
        <v>8430.0756892650097</v>
      </c>
      <c r="AD1820" s="249">
        <v>90595.374628829304</v>
      </c>
      <c r="AE1820" s="249">
        <v>52938.840014382033</v>
      </c>
      <c r="AF1820" s="249">
        <v>2.3283064365386963E-10</v>
      </c>
      <c r="AH1820" s="74">
        <v>60</v>
      </c>
    </row>
    <row r="1821" spans="2:37">
      <c r="B1821" s="73">
        <v>42124</v>
      </c>
      <c r="C1821" s="73">
        <v>42124</v>
      </c>
      <c r="D1821" s="73">
        <v>42124</v>
      </c>
      <c r="E1821" s="208">
        <v>10042150</v>
      </c>
      <c r="F1821" s="61" t="s">
        <v>1053</v>
      </c>
      <c r="G1821" s="61" t="s">
        <v>444</v>
      </c>
      <c r="H1821" s="60">
        <v>143990583</v>
      </c>
      <c r="I1821" s="60">
        <v>98</v>
      </c>
      <c r="J1821" s="60" t="s">
        <v>306</v>
      </c>
      <c r="K1821" s="60" t="s">
        <v>1333</v>
      </c>
      <c r="L1821" s="62">
        <v>40308</v>
      </c>
      <c r="M1821" s="62">
        <v>42125</v>
      </c>
      <c r="N1821" s="60">
        <v>60</v>
      </c>
      <c r="O1821" s="60">
        <v>59</v>
      </c>
      <c r="P1821" s="60">
        <v>60</v>
      </c>
      <c r="Q1821" s="60">
        <v>59</v>
      </c>
      <c r="R1821" s="60">
        <v>59</v>
      </c>
      <c r="S1821" s="249">
        <v>225531</v>
      </c>
      <c r="T1821" s="60">
        <v>0.05</v>
      </c>
      <c r="U1821" s="60">
        <v>0.104</v>
      </c>
      <c r="V1821" s="249">
        <v>4256.0481949674304</v>
      </c>
      <c r="W1821" s="249">
        <v>198469.01969489892</v>
      </c>
      <c r="X1821" s="249">
        <v>27061.980305101082</v>
      </c>
      <c r="Y1821" s="249">
        <v>56857.303181906027</v>
      </c>
      <c r="Z1821" s="249">
        <v>29814.231747029378</v>
      </c>
      <c r="AA1821" s="249">
        <v>27043.071434876649</v>
      </c>
      <c r="AB1821" s="249">
        <v>26610.947300016065</v>
      </c>
      <c r="AC1821" s="249">
        <v>27043.071434876649</v>
      </c>
      <c r="AD1821" s="249">
        <v>56893.872003145021</v>
      </c>
      <c r="AE1821" s="249">
        <v>29831.89169804586</v>
      </c>
      <c r="AF1821" s="249">
        <v>-1.9208528101444244E-9</v>
      </c>
      <c r="AH1821" s="74">
        <v>60</v>
      </c>
    </row>
    <row r="1822" spans="2:37">
      <c r="B1822" s="73">
        <v>42124</v>
      </c>
      <c r="C1822" s="73">
        <v>42124</v>
      </c>
      <c r="D1822" s="73">
        <v>42124</v>
      </c>
      <c r="E1822" s="208">
        <v>10042353</v>
      </c>
      <c r="F1822" s="61" t="s">
        <v>1053</v>
      </c>
      <c r="G1822" s="61" t="s">
        <v>444</v>
      </c>
      <c r="H1822" s="60">
        <v>143990869</v>
      </c>
      <c r="I1822" s="60">
        <v>98</v>
      </c>
      <c r="J1822" s="60" t="s">
        <v>1364</v>
      </c>
      <c r="K1822" s="60" t="s">
        <v>1333</v>
      </c>
      <c r="L1822" s="62">
        <v>40284</v>
      </c>
      <c r="M1822" s="62">
        <v>42125</v>
      </c>
      <c r="N1822" s="60">
        <v>61</v>
      </c>
      <c r="O1822" s="60">
        <v>60</v>
      </c>
      <c r="P1822" s="60">
        <v>60</v>
      </c>
      <c r="Q1822" s="60">
        <v>60</v>
      </c>
      <c r="R1822" s="60">
        <v>60</v>
      </c>
      <c r="S1822" s="249">
        <v>89773</v>
      </c>
      <c r="T1822" s="60">
        <v>0.05</v>
      </c>
      <c r="U1822" s="60">
        <v>0.104</v>
      </c>
      <c r="V1822" s="249">
        <v>1694.1272579237936</v>
      </c>
      <c r="W1822" s="249">
        <v>79000.932488527789</v>
      </c>
      <c r="X1822" s="249">
        <v>10772.067511472211</v>
      </c>
      <c r="Y1822" s="249">
        <v>22646.702986899065</v>
      </c>
      <c r="Z1822" s="249">
        <v>11874.635475427625</v>
      </c>
      <c r="AA1822" s="249">
        <v>10772.06751147144</v>
      </c>
      <c r="AB1822" s="249">
        <v>10772.067511472211</v>
      </c>
      <c r="AC1822" s="249">
        <v>10772.06751147144</v>
      </c>
      <c r="AD1822" s="249">
        <v>22646.702986899065</v>
      </c>
      <c r="AE1822" s="249">
        <v>11874.635475427625</v>
      </c>
      <c r="AF1822" s="249">
        <v>-7.7125150710344315E-10</v>
      </c>
      <c r="AH1822" s="74">
        <v>60</v>
      </c>
    </row>
    <row r="1823" spans="2:37">
      <c r="B1823" s="73">
        <v>42124</v>
      </c>
      <c r="C1823" s="73">
        <v>42124</v>
      </c>
      <c r="D1823" s="73">
        <v>42124</v>
      </c>
      <c r="E1823" s="208">
        <v>10042159</v>
      </c>
      <c r="F1823" s="61" t="s">
        <v>1053</v>
      </c>
      <c r="G1823" s="61" t="s">
        <v>444</v>
      </c>
      <c r="H1823" s="60">
        <v>143991091</v>
      </c>
      <c r="I1823" s="60">
        <v>97</v>
      </c>
      <c r="J1823" s="60" t="s">
        <v>1087</v>
      </c>
      <c r="K1823" s="60" t="s">
        <v>1333</v>
      </c>
      <c r="L1823" s="62">
        <v>40311</v>
      </c>
      <c r="M1823" s="62">
        <v>42125</v>
      </c>
      <c r="N1823" s="60">
        <v>60</v>
      </c>
      <c r="O1823" s="60">
        <v>59</v>
      </c>
      <c r="P1823" s="60">
        <v>60</v>
      </c>
      <c r="Q1823" s="60">
        <v>59</v>
      </c>
      <c r="R1823" s="60">
        <v>59</v>
      </c>
      <c r="S1823" s="249">
        <v>67000</v>
      </c>
      <c r="T1823" s="60">
        <v>0</v>
      </c>
      <c r="U1823" s="60">
        <v>0.104</v>
      </c>
      <c r="V1823" s="249">
        <v>1116.6666666666667</v>
      </c>
      <c r="W1823" s="249">
        <v>52072.65719438118</v>
      </c>
      <c r="X1823" s="249">
        <v>14927.34280561882</v>
      </c>
      <c r="Y1823" s="249">
        <v>14917.748181251736</v>
      </c>
      <c r="Z1823" s="249">
        <v>0</v>
      </c>
      <c r="AA1823" s="249">
        <v>14917.748181251736</v>
      </c>
      <c r="AB1823" s="249">
        <v>14678.553758858507</v>
      </c>
      <c r="AC1823" s="249">
        <v>14917.748181251736</v>
      </c>
      <c r="AD1823" s="249">
        <v>14927.34280561834</v>
      </c>
      <c r="AE1823" s="249">
        <v>0</v>
      </c>
      <c r="AF1823" s="249">
        <v>-4.8021320253610611E-10</v>
      </c>
      <c r="AH1823" s="74">
        <v>60</v>
      </c>
    </row>
    <row r="1824" spans="2:37">
      <c r="B1824" s="73">
        <v>42124</v>
      </c>
      <c r="C1824" s="73">
        <v>42124</v>
      </c>
      <c r="D1824" s="73">
        <v>42124</v>
      </c>
      <c r="E1824" s="208">
        <v>10041933</v>
      </c>
      <c r="F1824" s="61" t="s">
        <v>1053</v>
      </c>
      <c r="G1824" s="61" t="s">
        <v>444</v>
      </c>
      <c r="H1824" s="60">
        <v>143992128</v>
      </c>
      <c r="I1824" s="60">
        <v>98</v>
      </c>
      <c r="J1824" s="60" t="s">
        <v>1835</v>
      </c>
      <c r="K1824" s="60" t="s">
        <v>1333</v>
      </c>
      <c r="L1824" s="62">
        <v>40442</v>
      </c>
      <c r="M1824" s="62">
        <v>42278</v>
      </c>
      <c r="N1824" s="60">
        <v>60</v>
      </c>
      <c r="O1824" s="60">
        <v>54</v>
      </c>
      <c r="P1824" s="60">
        <v>60</v>
      </c>
      <c r="Q1824" s="60">
        <v>54</v>
      </c>
      <c r="R1824" s="60">
        <v>54</v>
      </c>
      <c r="S1824" s="249">
        <v>304604</v>
      </c>
      <c r="T1824" s="60">
        <v>0.05</v>
      </c>
      <c r="U1824" s="60">
        <v>0.104</v>
      </c>
      <c r="V1824" s="249">
        <v>5748.2532529003065</v>
      </c>
      <c r="W1824" s="249">
        <v>268053.86964605749</v>
      </c>
      <c r="X1824" s="249">
        <v>36550.130353942513</v>
      </c>
      <c r="Y1824" s="249">
        <v>75818.858431468601</v>
      </c>
      <c r="Z1824" s="249">
        <v>39793.759634304035</v>
      </c>
      <c r="AA1824" s="249">
        <v>36025.098797164566</v>
      </c>
      <c r="AB1824" s="249">
        <v>32895.117318548262</v>
      </c>
      <c r="AC1824" s="249">
        <v>36025.098797164566</v>
      </c>
      <c r="AD1824" s="249">
        <v>76841.325527958397</v>
      </c>
      <c r="AE1824" s="249">
        <v>40291.195174018387</v>
      </c>
      <c r="AF1824" s="249">
        <v>-2.5029294192790985E-9</v>
      </c>
      <c r="AH1824" s="74">
        <v>60</v>
      </c>
    </row>
    <row r="1825" spans="2:37">
      <c r="B1825" s="73">
        <v>42124</v>
      </c>
      <c r="C1825" s="73">
        <v>42124</v>
      </c>
      <c r="D1825" s="73">
        <v>42124</v>
      </c>
      <c r="E1825" s="208">
        <v>10041933</v>
      </c>
      <c r="F1825" s="61" t="s">
        <v>1053</v>
      </c>
      <c r="G1825" s="61" t="s">
        <v>444</v>
      </c>
      <c r="H1825" s="60">
        <v>143993477</v>
      </c>
      <c r="I1825" s="60">
        <v>98</v>
      </c>
      <c r="J1825" s="60" t="s">
        <v>1835</v>
      </c>
      <c r="K1825" s="60" t="s">
        <v>1332</v>
      </c>
      <c r="L1825" s="62">
        <v>40632</v>
      </c>
      <c r="M1825" s="62">
        <v>42461</v>
      </c>
      <c r="N1825" s="60">
        <v>60</v>
      </c>
      <c r="O1825" s="60">
        <v>48</v>
      </c>
      <c r="P1825" s="60">
        <v>60</v>
      </c>
      <c r="Q1825" s="60">
        <v>48</v>
      </c>
      <c r="R1825" s="60">
        <v>48</v>
      </c>
      <c r="S1825" s="249">
        <v>155585</v>
      </c>
      <c r="T1825" s="60">
        <v>0.05</v>
      </c>
      <c r="U1825" s="60">
        <v>9.4E-2</v>
      </c>
      <c r="V1825" s="249">
        <v>2936.0808865034414</v>
      </c>
      <c r="W1825" s="249">
        <v>140126.82090172078</v>
      </c>
      <c r="X1825" s="249">
        <v>15458.179098279215</v>
      </c>
      <c r="Y1825" s="249">
        <v>34307.786402116108</v>
      </c>
      <c r="Z1825" s="249">
        <v>19643.895209988579</v>
      </c>
      <c r="AA1825" s="249">
        <v>14663.891192127528</v>
      </c>
      <c r="AB1825" s="249">
        <v>12366.543278623372</v>
      </c>
      <c r="AC1825" s="249">
        <v>14663.891192127528</v>
      </c>
      <c r="AD1825" s="249">
        <v>36038.032288486371</v>
      </c>
      <c r="AE1825" s="249">
        <v>20579.853190206457</v>
      </c>
      <c r="AF1825" s="249">
        <v>6.9849193096160889E-10</v>
      </c>
      <c r="AH1825" s="74">
        <v>60</v>
      </c>
    </row>
    <row r="1826" spans="2:37">
      <c r="B1826" s="73">
        <v>42124</v>
      </c>
      <c r="C1826" s="73">
        <v>42124</v>
      </c>
      <c r="D1826" s="73">
        <v>42124</v>
      </c>
      <c r="E1826" s="208">
        <v>10042015</v>
      </c>
      <c r="F1826" s="61" t="s">
        <v>1053</v>
      </c>
      <c r="G1826" s="61" t="s">
        <v>444</v>
      </c>
      <c r="H1826" s="60">
        <v>143995909</v>
      </c>
      <c r="I1826" s="60">
        <v>99</v>
      </c>
      <c r="J1826" s="60" t="s">
        <v>1836</v>
      </c>
      <c r="K1826" s="60" t="s">
        <v>1335</v>
      </c>
      <c r="L1826" s="62">
        <v>40679</v>
      </c>
      <c r="M1826" s="62">
        <v>51653</v>
      </c>
      <c r="N1826" s="60">
        <v>361</v>
      </c>
      <c r="O1826" s="60">
        <v>47</v>
      </c>
      <c r="P1826" s="60">
        <v>228</v>
      </c>
      <c r="Q1826" s="60">
        <v>47</v>
      </c>
      <c r="R1826" s="60">
        <v>47</v>
      </c>
      <c r="S1826" s="249">
        <v>1703084</v>
      </c>
      <c r="T1826" s="60">
        <v>0.03</v>
      </c>
      <c r="U1826" s="60">
        <v>8.1500000000000003E-2</v>
      </c>
      <c r="V1826" s="249">
        <v>9808.7610182761109</v>
      </c>
      <c r="W1826" s="249">
        <v>1135627.4385407094</v>
      </c>
      <c r="X1826" s="249">
        <v>567456.56145929056</v>
      </c>
      <c r="Y1826" s="249">
        <v>345421.69701771036</v>
      </c>
      <c r="Z1826" s="249">
        <v>184532.28125424212</v>
      </c>
      <c r="AA1826" s="249">
        <v>160889.41576346825</v>
      </c>
      <c r="AB1826" s="249">
        <v>116975.69468678359</v>
      </c>
      <c r="AC1826" s="249">
        <v>160889.41576346825</v>
      </c>
      <c r="AD1826" s="249">
        <v>1100770.0736262596</v>
      </c>
      <c r="AE1826" s="249">
        <v>533313.51216695318</v>
      </c>
      <c r="AF1826" s="249">
        <v>1.5832483768463135E-8</v>
      </c>
      <c r="AH1826" s="74">
        <v>228</v>
      </c>
    </row>
    <row r="1827" spans="2:37">
      <c r="B1827" s="73">
        <v>42124</v>
      </c>
      <c r="C1827" s="73">
        <v>42124</v>
      </c>
      <c r="D1827" s="73">
        <v>42124</v>
      </c>
      <c r="E1827" s="208">
        <v>10041256</v>
      </c>
      <c r="F1827" s="61" t="s">
        <v>1053</v>
      </c>
      <c r="G1827" s="61" t="s">
        <v>444</v>
      </c>
      <c r="H1827" s="60">
        <v>143996204</v>
      </c>
      <c r="I1827" s="60">
        <v>98</v>
      </c>
      <c r="J1827" s="60" t="s">
        <v>924</v>
      </c>
      <c r="K1827" s="60" t="s">
        <v>1337</v>
      </c>
      <c r="L1827" s="62">
        <v>40772</v>
      </c>
      <c r="M1827" s="62">
        <v>42614</v>
      </c>
      <c r="N1827" s="60">
        <v>61</v>
      </c>
      <c r="O1827" s="60">
        <v>43</v>
      </c>
      <c r="P1827" s="60">
        <v>60</v>
      </c>
      <c r="Q1827" s="60">
        <v>43</v>
      </c>
      <c r="R1827" s="60">
        <v>43</v>
      </c>
      <c r="S1827" s="249">
        <v>172561</v>
      </c>
      <c r="T1827" s="60">
        <v>0.05</v>
      </c>
      <c r="U1827" s="60">
        <v>9.9000000000000005E-2</v>
      </c>
      <c r="V1827" s="249">
        <v>3256.4389488441711</v>
      </c>
      <c r="W1827" s="249">
        <v>153621.01575517023</v>
      </c>
      <c r="X1827" s="249">
        <v>18939.984244829771</v>
      </c>
      <c r="Y1827" s="249">
        <v>37861.090256564596</v>
      </c>
      <c r="Z1827" s="249">
        <v>20803.018265353705</v>
      </c>
      <c r="AA1827" s="249">
        <v>17058.071991210891</v>
      </c>
      <c r="AB1827" s="249">
        <v>13573.655375461336</v>
      </c>
      <c r="AC1827" s="249">
        <v>17058.071991210891</v>
      </c>
      <c r="AD1827" s="249">
        <v>41765.321175482241</v>
      </c>
      <c r="AE1827" s="249">
        <v>22825.336930650257</v>
      </c>
      <c r="AF1827" s="249">
        <v>2.2118911147117615E-9</v>
      </c>
      <c r="AH1827" s="74">
        <v>60</v>
      </c>
    </row>
    <row r="1828" spans="2:37">
      <c r="B1828" s="73">
        <v>42124</v>
      </c>
      <c r="C1828" s="73">
        <v>42124</v>
      </c>
      <c r="D1828" s="73">
        <v>42124</v>
      </c>
      <c r="E1828" s="208">
        <v>10041370</v>
      </c>
      <c r="F1828" s="61" t="s">
        <v>1053</v>
      </c>
      <c r="G1828" s="61" t="s">
        <v>444</v>
      </c>
      <c r="H1828" s="60">
        <v>143997561</v>
      </c>
      <c r="I1828" s="60">
        <v>98</v>
      </c>
      <c r="J1828" s="60" t="s">
        <v>351</v>
      </c>
      <c r="K1828" s="60" t="s">
        <v>1338</v>
      </c>
      <c r="L1828" s="62">
        <v>41032</v>
      </c>
      <c r="M1828" s="62">
        <v>43586</v>
      </c>
      <c r="N1828" s="60">
        <v>84</v>
      </c>
      <c r="O1828" s="60">
        <v>35</v>
      </c>
      <c r="P1828" s="60">
        <v>60</v>
      </c>
      <c r="Q1828" s="60">
        <v>35</v>
      </c>
      <c r="R1828" s="60">
        <v>35</v>
      </c>
      <c r="S1828" s="249">
        <v>900623</v>
      </c>
      <c r="T1828" s="60">
        <v>0.05</v>
      </c>
      <c r="U1828" s="60">
        <v>9.4E-2</v>
      </c>
      <c r="V1828" s="249">
        <v>16995.867058170061</v>
      </c>
      <c r="W1828" s="249">
        <v>811141.41993746499</v>
      </c>
      <c r="X1828" s="249">
        <v>89481.580062535009</v>
      </c>
      <c r="Y1828" s="249">
        <v>168232.44417500758</v>
      </c>
      <c r="Z1828" s="249">
        <v>96952.2812095111</v>
      </c>
      <c r="AA1828" s="249">
        <v>71280.162965496478</v>
      </c>
      <c r="AB1828" s="249">
        <v>52197.588369812089</v>
      </c>
      <c r="AC1828" s="249">
        <v>71280.162965496478</v>
      </c>
      <c r="AD1828" s="249">
        <v>208610.60355274263</v>
      </c>
      <c r="AE1828" s="249">
        <v>119129.02349020354</v>
      </c>
      <c r="AF1828" s="249">
        <v>4.0745362639427185E-9</v>
      </c>
      <c r="AH1828" s="74">
        <v>60</v>
      </c>
    </row>
    <row r="1829" spans="2:37" ht="13.8" thickBot="1">
      <c r="B1829" s="209">
        <v>42124</v>
      </c>
      <c r="C1829" s="209">
        <v>42124</v>
      </c>
      <c r="D1829" s="209">
        <v>42124</v>
      </c>
      <c r="E1829" s="210">
        <v>10041778</v>
      </c>
      <c r="F1829" s="85" t="s">
        <v>1053</v>
      </c>
      <c r="G1829" s="85" t="s">
        <v>444</v>
      </c>
      <c r="H1829" s="94">
        <v>143999297</v>
      </c>
      <c r="I1829" s="94">
        <v>98</v>
      </c>
      <c r="J1829" s="94" t="s">
        <v>1102</v>
      </c>
      <c r="K1829" s="94" t="s">
        <v>1338</v>
      </c>
      <c r="L1829" s="246">
        <v>41387</v>
      </c>
      <c r="M1829" s="246">
        <v>43221</v>
      </c>
      <c r="N1829" s="94">
        <v>60</v>
      </c>
      <c r="O1829" s="94">
        <v>23</v>
      </c>
      <c r="P1829" s="94">
        <v>60</v>
      </c>
      <c r="Q1829" s="94">
        <v>23</v>
      </c>
      <c r="R1829" s="94">
        <v>23</v>
      </c>
      <c r="S1829" s="250">
        <v>244258</v>
      </c>
      <c r="T1829" s="94">
        <v>0.05</v>
      </c>
      <c r="U1829" s="94">
        <v>9.4E-2</v>
      </c>
      <c r="V1829" s="250">
        <v>4609.4497874188228</v>
      </c>
      <c r="W1829" s="250">
        <v>219989.69707756222</v>
      </c>
      <c r="X1829" s="250">
        <v>24268.302922437782</v>
      </c>
      <c r="Y1829" s="250">
        <v>33588.545278416277</v>
      </c>
      <c r="Z1829" s="250">
        <v>19509.029236944421</v>
      </c>
      <c r="AA1829" s="250">
        <v>14079.516041471856</v>
      </c>
      <c r="AB1829" s="250">
        <v>9302.8494536011494</v>
      </c>
      <c r="AC1829" s="250">
        <v>14079.516041471856</v>
      </c>
      <c r="AD1829" s="250">
        <v>56577.290167568193</v>
      </c>
      <c r="AE1829" s="250">
        <v>32308.987245129392</v>
      </c>
      <c r="AF1829" s="250">
        <v>1.0186340659856796E-9</v>
      </c>
      <c r="AG1829" s="85"/>
      <c r="AH1829" s="95">
        <v>60</v>
      </c>
      <c r="AI1829" s="94"/>
      <c r="AJ1829" s="94"/>
      <c r="AK1829" s="85"/>
    </row>
    <row r="1830" spans="2:37">
      <c r="B1830" s="73">
        <v>42155</v>
      </c>
      <c r="C1830" s="73">
        <v>42155</v>
      </c>
      <c r="D1830" s="73">
        <v>42155</v>
      </c>
      <c r="E1830" s="208">
        <v>10053992</v>
      </c>
      <c r="F1830" s="61" t="s">
        <v>1053</v>
      </c>
      <c r="G1830" s="61" t="s">
        <v>444</v>
      </c>
      <c r="H1830" s="60">
        <v>143099407</v>
      </c>
      <c r="I1830" s="60">
        <v>99</v>
      </c>
      <c r="J1830" s="60" t="s">
        <v>660</v>
      </c>
      <c r="K1830" s="60" t="s">
        <v>1331</v>
      </c>
      <c r="L1830" s="62">
        <v>40407</v>
      </c>
      <c r="M1830" s="62">
        <v>48458</v>
      </c>
      <c r="N1830" s="60">
        <v>265</v>
      </c>
      <c r="O1830" s="60">
        <v>56</v>
      </c>
      <c r="P1830" s="60">
        <v>228</v>
      </c>
      <c r="Q1830" s="60">
        <v>56</v>
      </c>
      <c r="R1830" s="60">
        <v>56</v>
      </c>
      <c r="S1830" s="249">
        <v>4762879</v>
      </c>
      <c r="T1830" s="60">
        <v>0.03</v>
      </c>
      <c r="U1830" s="60">
        <v>8.6499999999999994E-2</v>
      </c>
      <c r="V1830" s="249">
        <v>27431.378528578683</v>
      </c>
      <c r="W1830" s="249">
        <v>3065546.1413309989</v>
      </c>
      <c r="X1830" s="249">
        <v>1697332.8586690011</v>
      </c>
      <c r="Y1830" s="249">
        <v>1169773.1357759251</v>
      </c>
      <c r="Z1830" s="249">
        <v>604253.94035407447</v>
      </c>
      <c r="AA1830" s="249">
        <v>565519.19542185066</v>
      </c>
      <c r="AB1830" s="249">
        <v>416888.77230466699</v>
      </c>
      <c r="AC1830" s="249">
        <v>565519.19542185066</v>
      </c>
      <c r="AD1830" s="249">
        <v>3188808.1631849138</v>
      </c>
      <c r="AE1830" s="249">
        <v>1491475.3045159411</v>
      </c>
      <c r="AF1830" s="249">
        <v>-2.8405338525772095E-8</v>
      </c>
      <c r="AH1830" s="74">
        <v>228</v>
      </c>
    </row>
    <row r="1831" spans="2:37">
      <c r="B1831" s="73">
        <v>42155</v>
      </c>
      <c r="C1831" s="73">
        <v>42155</v>
      </c>
      <c r="D1831" s="73">
        <v>42155</v>
      </c>
      <c r="E1831" s="208">
        <v>10055416</v>
      </c>
      <c r="F1831" s="61" t="s">
        <v>1053</v>
      </c>
      <c r="G1831" s="61" t="s">
        <v>444</v>
      </c>
      <c r="H1831" s="60">
        <v>143132722</v>
      </c>
      <c r="I1831" s="60">
        <v>99</v>
      </c>
      <c r="J1831" s="60" t="s">
        <v>1837</v>
      </c>
      <c r="K1831" s="60" t="s">
        <v>1335</v>
      </c>
      <c r="L1831" s="62">
        <v>40682</v>
      </c>
      <c r="M1831" s="62">
        <v>51653</v>
      </c>
      <c r="N1831" s="60">
        <v>361</v>
      </c>
      <c r="O1831" s="60">
        <v>47</v>
      </c>
      <c r="P1831" s="60">
        <v>228</v>
      </c>
      <c r="Q1831" s="60">
        <v>47</v>
      </c>
      <c r="R1831" s="60">
        <v>47</v>
      </c>
      <c r="S1831" s="249">
        <v>1808101</v>
      </c>
      <c r="T1831" s="60">
        <v>0.03</v>
      </c>
      <c r="U1831" s="60">
        <v>8.1500000000000003E-2</v>
      </c>
      <c r="V1831" s="249">
        <v>10413.597101438363</v>
      </c>
      <c r="W1831" s="249">
        <v>1205653.4541178797</v>
      </c>
      <c r="X1831" s="249">
        <v>602447.54588212026</v>
      </c>
      <c r="Y1831" s="249">
        <v>366721.38062445488</v>
      </c>
      <c r="Z1831" s="249">
        <v>195911.06619995047</v>
      </c>
      <c r="AA1831" s="249">
        <v>170810.31442450441</v>
      </c>
      <c r="AB1831" s="249">
        <v>124188.7484932441</v>
      </c>
      <c r="AC1831" s="249">
        <v>170810.31442450441</v>
      </c>
      <c r="AD1831" s="249">
        <v>1168646.6850100835</v>
      </c>
      <c r="AE1831" s="249">
        <v>566199.13912794716</v>
      </c>
      <c r="AF1831" s="249">
        <v>1.6065314412117004E-8</v>
      </c>
      <c r="AH1831" s="74">
        <v>228</v>
      </c>
    </row>
    <row r="1832" spans="2:37">
      <c r="B1832" s="73">
        <v>42155</v>
      </c>
      <c r="C1832" s="73">
        <v>42155</v>
      </c>
      <c r="D1832" s="73">
        <v>42155</v>
      </c>
      <c r="E1832" s="208">
        <v>10041892</v>
      </c>
      <c r="F1832" s="61" t="s">
        <v>1053</v>
      </c>
      <c r="G1832" s="61" t="s">
        <v>444</v>
      </c>
      <c r="H1832" s="60">
        <v>143201473</v>
      </c>
      <c r="I1832" s="60">
        <v>99</v>
      </c>
      <c r="J1832" s="60" t="s">
        <v>1838</v>
      </c>
      <c r="K1832" s="60" t="s">
        <v>1336</v>
      </c>
      <c r="L1832" s="62">
        <v>41050</v>
      </c>
      <c r="M1832" s="62">
        <v>43983</v>
      </c>
      <c r="N1832" s="60">
        <v>96</v>
      </c>
      <c r="O1832" s="60">
        <v>35</v>
      </c>
      <c r="P1832" s="60">
        <v>96</v>
      </c>
      <c r="Q1832" s="60">
        <v>35</v>
      </c>
      <c r="R1832" s="60">
        <v>35</v>
      </c>
      <c r="S1832" s="249">
        <v>1513865</v>
      </c>
      <c r="T1832" s="60">
        <v>0.03</v>
      </c>
      <c r="U1832" s="60">
        <v>7.6499999999999999E-2</v>
      </c>
      <c r="V1832" s="249">
        <v>17756.98841010754</v>
      </c>
      <c r="W1832" s="249">
        <v>1272042.0544698411</v>
      </c>
      <c r="X1832" s="249">
        <v>241822.94553015893</v>
      </c>
      <c r="Y1832" s="249">
        <v>244526.92952889821</v>
      </c>
      <c r="Z1832" s="249">
        <v>111096.18672270951</v>
      </c>
      <c r="AA1832" s="249">
        <v>133430.7428061887</v>
      </c>
      <c r="AB1832" s="249">
        <v>88164.615557870449</v>
      </c>
      <c r="AC1832" s="249">
        <v>133430.7428061887</v>
      </c>
      <c r="AD1832" s="249">
        <v>432628.83290048758</v>
      </c>
      <c r="AE1832" s="249">
        <v>190805.88737032376</v>
      </c>
      <c r="AF1832" s="249">
        <v>4.8894435167312622E-9</v>
      </c>
      <c r="AH1832" s="74">
        <v>96</v>
      </c>
    </row>
    <row r="1833" spans="2:37">
      <c r="B1833" s="73">
        <v>42155</v>
      </c>
      <c r="C1833" s="73">
        <v>42155</v>
      </c>
      <c r="D1833" s="73">
        <v>42155</v>
      </c>
      <c r="E1833" s="208">
        <v>10042149</v>
      </c>
      <c r="F1833" s="61" t="s">
        <v>1053</v>
      </c>
      <c r="G1833" s="61" t="s">
        <v>444</v>
      </c>
      <c r="H1833" s="60">
        <v>143222268</v>
      </c>
      <c r="I1833" s="60">
        <v>99</v>
      </c>
      <c r="J1833" s="60" t="s">
        <v>1839</v>
      </c>
      <c r="K1833" s="60" t="s">
        <v>1779</v>
      </c>
      <c r="L1833" s="62">
        <v>41837</v>
      </c>
      <c r="M1833" s="62">
        <v>52810</v>
      </c>
      <c r="N1833" s="60">
        <v>361</v>
      </c>
      <c r="O1833" s="60">
        <v>9</v>
      </c>
      <c r="P1833" s="60">
        <v>228</v>
      </c>
      <c r="Q1833" s="60">
        <v>9</v>
      </c>
      <c r="R1833" s="60">
        <v>9</v>
      </c>
      <c r="S1833" s="249">
        <v>1275887</v>
      </c>
      <c r="T1833" s="60">
        <v>0.03</v>
      </c>
      <c r="U1833" s="60">
        <v>7.3999999999999996E-2</v>
      </c>
      <c r="V1833" s="249">
        <v>7348.357843374285</v>
      </c>
      <c r="W1833" s="249">
        <v>898268.35269863612</v>
      </c>
      <c r="X1833" s="249">
        <v>377618.64730136388</v>
      </c>
      <c r="Y1833" s="249">
        <v>49446.455059688058</v>
      </c>
      <c r="Z1833" s="249">
        <v>28330.988375090419</v>
      </c>
      <c r="AA1833" s="249">
        <v>21115.466684597639</v>
      </c>
      <c r="AB1833" s="249">
        <v>14905.999235580153</v>
      </c>
      <c r="AC1833" s="249">
        <v>21115.466684597639</v>
      </c>
      <c r="AD1833" s="249">
        <v>777157.23559070111</v>
      </c>
      <c r="AE1833" s="249">
        <v>399538.588289337</v>
      </c>
      <c r="AF1833" s="249">
        <v>2.3283064365386963E-10</v>
      </c>
      <c r="AH1833" s="74">
        <v>228</v>
      </c>
    </row>
    <row r="1834" spans="2:37">
      <c r="B1834" s="73">
        <v>42155</v>
      </c>
      <c r="C1834" s="73">
        <v>42155</v>
      </c>
      <c r="D1834" s="73">
        <v>42155</v>
      </c>
      <c r="E1834" s="208">
        <v>10041904</v>
      </c>
      <c r="F1834" s="61" t="s">
        <v>1053</v>
      </c>
      <c r="G1834" s="61" t="s">
        <v>444</v>
      </c>
      <c r="H1834" s="60">
        <v>143433609</v>
      </c>
      <c r="I1834" s="60">
        <v>99</v>
      </c>
      <c r="J1834" s="60" t="s">
        <v>1840</v>
      </c>
      <c r="K1834" s="60" t="s">
        <v>1336</v>
      </c>
      <c r="L1834" s="62">
        <v>41212</v>
      </c>
      <c r="M1834" s="62">
        <v>49614</v>
      </c>
      <c r="N1834" s="60">
        <v>276</v>
      </c>
      <c r="O1834" s="60">
        <v>30</v>
      </c>
      <c r="P1834" s="60">
        <v>228</v>
      </c>
      <c r="Q1834" s="60">
        <v>30</v>
      </c>
      <c r="R1834" s="60">
        <v>30</v>
      </c>
      <c r="S1834" s="249">
        <v>4670725</v>
      </c>
      <c r="T1834" s="60">
        <v>0.03</v>
      </c>
      <c r="U1834" s="60">
        <v>7.6499999999999999E-2</v>
      </c>
      <c r="V1834" s="249">
        <v>26900.625751335625</v>
      </c>
      <c r="W1834" s="249">
        <v>3228785.6371284635</v>
      </c>
      <c r="X1834" s="249">
        <v>1441939.3628715365</v>
      </c>
      <c r="Y1834" s="249">
        <v>598898.38684983691</v>
      </c>
      <c r="Z1834" s="249">
        <v>333355.56930762692</v>
      </c>
      <c r="AA1834" s="249">
        <v>265542.81754220999</v>
      </c>
      <c r="AB1834" s="249">
        <v>189728.86353572848</v>
      </c>
      <c r="AC1834" s="249">
        <v>265542.81754220999</v>
      </c>
      <c r="AD1834" s="249">
        <v>2904557.0341760712</v>
      </c>
      <c r="AE1834" s="249">
        <v>1462617.6713045221</v>
      </c>
      <c r="AF1834" s="249">
        <v>1.257285475730896E-8</v>
      </c>
      <c r="AH1834" s="74">
        <v>228</v>
      </c>
    </row>
    <row r="1835" spans="2:37">
      <c r="B1835" s="73">
        <v>42155</v>
      </c>
      <c r="C1835" s="73">
        <v>42155</v>
      </c>
      <c r="D1835" s="73">
        <v>42155</v>
      </c>
      <c r="E1835" s="208">
        <v>10041764</v>
      </c>
      <c r="F1835" s="61" t="s">
        <v>1053</v>
      </c>
      <c r="G1835" s="61" t="s">
        <v>444</v>
      </c>
      <c r="H1835" s="60">
        <v>143897451</v>
      </c>
      <c r="I1835" s="60">
        <v>99</v>
      </c>
      <c r="J1835" s="60" t="s">
        <v>1841</v>
      </c>
      <c r="K1835" s="60" t="s">
        <v>1336</v>
      </c>
      <c r="L1835" s="62">
        <v>41214</v>
      </c>
      <c r="M1835" s="62">
        <v>52171</v>
      </c>
      <c r="N1835" s="60">
        <v>360</v>
      </c>
      <c r="O1835" s="60">
        <v>30</v>
      </c>
      <c r="P1835" s="60">
        <v>228</v>
      </c>
      <c r="Q1835" s="60">
        <v>30</v>
      </c>
      <c r="R1835" s="60">
        <v>30</v>
      </c>
      <c r="S1835" s="249">
        <v>570203</v>
      </c>
      <c r="T1835" s="60">
        <v>0.03</v>
      </c>
      <c r="U1835" s="60">
        <v>7.6499999999999999E-2</v>
      </c>
      <c r="V1835" s="249">
        <v>3284.0335291178199</v>
      </c>
      <c r="W1835" s="249">
        <v>394170.76720371278</v>
      </c>
      <c r="X1835" s="249">
        <v>176032.23279628722</v>
      </c>
      <c r="Y1835" s="249">
        <v>73113.629442310907</v>
      </c>
      <c r="Z1835" s="249">
        <v>40696.11156424685</v>
      </c>
      <c r="AA1835" s="249">
        <v>32417.517878064056</v>
      </c>
      <c r="AB1835" s="249">
        <v>23162.135894248317</v>
      </c>
      <c r="AC1835" s="249">
        <v>32417.517878064056</v>
      </c>
      <c r="AD1835" s="249">
        <v>354588.87743515155</v>
      </c>
      <c r="AE1835" s="249">
        <v>178556.64463886281</v>
      </c>
      <c r="AF1835" s="249">
        <v>1.5133991837501526E-9</v>
      </c>
      <c r="AH1835" s="74">
        <v>228</v>
      </c>
    </row>
    <row r="1836" spans="2:37">
      <c r="B1836" s="73">
        <v>42155</v>
      </c>
      <c r="C1836" s="73">
        <v>42155</v>
      </c>
      <c r="D1836" s="73">
        <v>42155</v>
      </c>
      <c r="E1836" s="208">
        <v>10042123</v>
      </c>
      <c r="F1836" s="61" t="s">
        <v>1053</v>
      </c>
      <c r="G1836" s="61" t="s">
        <v>444</v>
      </c>
      <c r="H1836" s="60">
        <v>143981231</v>
      </c>
      <c r="I1836" s="60">
        <v>98</v>
      </c>
      <c r="J1836" s="60" t="s">
        <v>1403</v>
      </c>
      <c r="K1836" s="60" t="s">
        <v>1780</v>
      </c>
      <c r="L1836" s="62">
        <v>41585</v>
      </c>
      <c r="M1836" s="62">
        <v>42675</v>
      </c>
      <c r="N1836" s="60">
        <v>36</v>
      </c>
      <c r="O1836" s="60">
        <v>18</v>
      </c>
      <c r="P1836" s="60">
        <v>36</v>
      </c>
      <c r="Q1836" s="60">
        <v>18</v>
      </c>
      <c r="R1836" s="60">
        <v>18</v>
      </c>
      <c r="S1836" s="249">
        <v>50076</v>
      </c>
      <c r="T1836" s="60">
        <v>0.05</v>
      </c>
      <c r="U1836" s="60">
        <v>9.1499999999999998E-2</v>
      </c>
      <c r="V1836" s="249">
        <v>1500.8226434132284</v>
      </c>
      <c r="W1836" s="249">
        <v>47092.623946435095</v>
      </c>
      <c r="X1836" s="249">
        <v>2983.3760535649053</v>
      </c>
      <c r="Y1836" s="249">
        <v>5075.7287721612884</v>
      </c>
      <c r="Z1836" s="249">
        <v>2913.3447655773598</v>
      </c>
      <c r="AA1836" s="249">
        <v>2162.3840065839286</v>
      </c>
      <c r="AB1836" s="249">
        <v>1491.6880267824527</v>
      </c>
      <c r="AC1836" s="249">
        <v>2162.3840065839286</v>
      </c>
      <c r="AD1836" s="249">
        <v>6936.9912164411435</v>
      </c>
      <c r="AE1836" s="249">
        <v>3953.6151628762236</v>
      </c>
      <c r="AF1836" s="249">
        <v>1.4551915228366852E-11</v>
      </c>
      <c r="AH1836" s="74">
        <v>36</v>
      </c>
    </row>
    <row r="1837" spans="2:37">
      <c r="B1837" s="73">
        <v>42155</v>
      </c>
      <c r="C1837" s="73">
        <v>42155</v>
      </c>
      <c r="D1837" s="73">
        <v>42155</v>
      </c>
      <c r="E1837" s="208">
        <v>10042389</v>
      </c>
      <c r="F1837" s="61" t="s">
        <v>1053</v>
      </c>
      <c r="G1837" s="61" t="s">
        <v>444</v>
      </c>
      <c r="H1837" s="60">
        <v>143981282</v>
      </c>
      <c r="I1837" s="60">
        <v>98</v>
      </c>
      <c r="J1837" s="60" t="s">
        <v>164</v>
      </c>
      <c r="K1837" s="60" t="s">
        <v>1780</v>
      </c>
      <c r="L1837" s="62">
        <v>41652</v>
      </c>
      <c r="M1837" s="62">
        <v>42736</v>
      </c>
      <c r="N1837" s="60">
        <v>36</v>
      </c>
      <c r="O1837" s="60">
        <v>16</v>
      </c>
      <c r="P1837" s="60">
        <v>36</v>
      </c>
      <c r="Q1837" s="60">
        <v>16</v>
      </c>
      <c r="R1837" s="60">
        <v>16</v>
      </c>
      <c r="S1837" s="249">
        <v>27116</v>
      </c>
      <c r="T1837" s="60">
        <v>0.05</v>
      </c>
      <c r="U1837" s="60">
        <v>9.1499999999999998E-2</v>
      </c>
      <c r="V1837" s="249">
        <v>812.69084589010913</v>
      </c>
      <c r="W1837" s="249">
        <v>25500.511041847069</v>
      </c>
      <c r="X1837" s="249">
        <v>1615.4889581529314</v>
      </c>
      <c r="Y1837" s="249">
        <v>2524.7265817722673</v>
      </c>
      <c r="Z1837" s="249">
        <v>1450.9838167903526</v>
      </c>
      <c r="AA1837" s="249">
        <v>1073.7427649819147</v>
      </c>
      <c r="AB1837" s="249">
        <v>717.99509251241398</v>
      </c>
      <c r="AC1837" s="249">
        <v>1073.7427649819147</v>
      </c>
      <c r="AD1837" s="249">
        <v>3756.3594101968592</v>
      </c>
      <c r="AE1837" s="249">
        <v>2140.8704520439242</v>
      </c>
      <c r="AF1837" s="249">
        <v>3.637978807091713E-12</v>
      </c>
      <c r="AH1837" s="74">
        <v>36</v>
      </c>
    </row>
    <row r="1838" spans="2:37">
      <c r="B1838" s="73">
        <v>42155</v>
      </c>
      <c r="C1838" s="73">
        <v>42155</v>
      </c>
      <c r="D1838" s="73">
        <v>42155</v>
      </c>
      <c r="E1838" s="208">
        <v>10042278</v>
      </c>
      <c r="F1838" s="61" t="s">
        <v>1053</v>
      </c>
      <c r="G1838" s="61" t="s">
        <v>444</v>
      </c>
      <c r="H1838" s="60">
        <v>143981363</v>
      </c>
      <c r="I1838" s="60">
        <v>98</v>
      </c>
      <c r="J1838" s="60" t="s">
        <v>1680</v>
      </c>
      <c r="K1838" s="60" t="s">
        <v>1780</v>
      </c>
      <c r="L1838" s="62">
        <v>41453</v>
      </c>
      <c r="M1838" s="62">
        <v>43282</v>
      </c>
      <c r="N1838" s="60">
        <v>60</v>
      </c>
      <c r="O1838" s="60">
        <v>22</v>
      </c>
      <c r="P1838" s="60">
        <v>60</v>
      </c>
      <c r="Q1838" s="60">
        <v>22</v>
      </c>
      <c r="R1838" s="60">
        <v>22</v>
      </c>
      <c r="S1838" s="249">
        <v>226705</v>
      </c>
      <c r="T1838" s="60">
        <v>0.05</v>
      </c>
      <c r="U1838" s="60">
        <v>9.1499999999999998E-2</v>
      </c>
      <c r="V1838" s="249">
        <v>4278.2030232654988</v>
      </c>
      <c r="W1838" s="249">
        <v>205374.47341651679</v>
      </c>
      <c r="X1838" s="249">
        <v>21330.52658348321</v>
      </c>
      <c r="Y1838" s="249">
        <v>29422.44141044459</v>
      </c>
      <c r="Z1838" s="249">
        <v>17481.784541507077</v>
      </c>
      <c r="AA1838" s="249">
        <v>11940.656868937513</v>
      </c>
      <c r="AB1838" s="249">
        <v>7821.1930806105102</v>
      </c>
      <c r="AC1838" s="249">
        <v>11940.656868937513</v>
      </c>
      <c r="AD1838" s="249">
        <v>51317.707979413273</v>
      </c>
      <c r="AE1838" s="249">
        <v>29987.181395929918</v>
      </c>
      <c r="AF1838" s="249">
        <v>1.4551915228366852E-10</v>
      </c>
      <c r="AH1838" s="74">
        <v>60</v>
      </c>
    </row>
    <row r="1839" spans="2:37">
      <c r="B1839" s="73">
        <v>42155</v>
      </c>
      <c r="C1839" s="73">
        <v>42155</v>
      </c>
      <c r="D1839" s="73">
        <v>42155</v>
      </c>
      <c r="E1839" s="208">
        <v>10041904</v>
      </c>
      <c r="F1839" s="61" t="s">
        <v>1053</v>
      </c>
      <c r="G1839" s="61" t="s">
        <v>444</v>
      </c>
      <c r="H1839" s="60">
        <v>143992179</v>
      </c>
      <c r="I1839" s="60">
        <v>98</v>
      </c>
      <c r="J1839" s="60" t="s">
        <v>1842</v>
      </c>
      <c r="K1839" s="60" t="s">
        <v>1333</v>
      </c>
      <c r="L1839" s="62">
        <v>40351</v>
      </c>
      <c r="M1839" s="62">
        <v>42186</v>
      </c>
      <c r="N1839" s="60">
        <v>60</v>
      </c>
      <c r="O1839" s="60">
        <v>58</v>
      </c>
      <c r="P1839" s="60">
        <v>60</v>
      </c>
      <c r="Q1839" s="60">
        <v>58</v>
      </c>
      <c r="R1839" s="60">
        <v>58</v>
      </c>
      <c r="S1839" s="249">
        <v>1955626</v>
      </c>
      <c r="T1839" s="60">
        <v>0.05</v>
      </c>
      <c r="U1839" s="60">
        <v>0.104</v>
      </c>
      <c r="V1839" s="249">
        <v>36905.075166302529</v>
      </c>
      <c r="W1839" s="249">
        <v>1720965.965254694</v>
      </c>
      <c r="X1839" s="249">
        <v>234660.03474530601</v>
      </c>
      <c r="Y1839" s="249">
        <v>492389.98181146919</v>
      </c>
      <c r="Z1839" s="249">
        <v>258219.74610924325</v>
      </c>
      <c r="AA1839" s="249">
        <v>234170.23570222594</v>
      </c>
      <c r="AB1839" s="249">
        <v>226838.03358712915</v>
      </c>
      <c r="AC1839" s="249">
        <v>234170.23570222594</v>
      </c>
      <c r="AD1839" s="249">
        <v>493338.54472344113</v>
      </c>
      <c r="AE1839" s="249">
        <v>258678.50997815188</v>
      </c>
      <c r="AF1839" s="249">
        <v>-1.6763806343078613E-8</v>
      </c>
      <c r="AH1839" s="74">
        <v>60</v>
      </c>
    </row>
    <row r="1840" spans="2:37" ht="13.8" thickBot="1">
      <c r="B1840" s="209">
        <v>42155</v>
      </c>
      <c r="C1840" s="209">
        <v>42155</v>
      </c>
      <c r="D1840" s="209">
        <v>42155</v>
      </c>
      <c r="E1840" s="210">
        <v>10041800</v>
      </c>
      <c r="F1840" s="85" t="s">
        <v>1053</v>
      </c>
      <c r="G1840" s="85" t="s">
        <v>444</v>
      </c>
      <c r="H1840" s="94">
        <v>143993272</v>
      </c>
      <c r="I1840" s="94">
        <v>98</v>
      </c>
      <c r="J1840" s="94" t="s">
        <v>1843</v>
      </c>
      <c r="K1840" s="94" t="s">
        <v>1332</v>
      </c>
      <c r="L1840" s="246">
        <v>40494</v>
      </c>
      <c r="M1840" s="246">
        <v>42309</v>
      </c>
      <c r="N1840" s="94">
        <v>60</v>
      </c>
      <c r="O1840" s="94">
        <v>54</v>
      </c>
      <c r="P1840" s="94">
        <v>60</v>
      </c>
      <c r="Q1840" s="94">
        <v>54</v>
      </c>
      <c r="R1840" s="94">
        <v>54</v>
      </c>
      <c r="S1840" s="250">
        <v>100208</v>
      </c>
      <c r="T1840" s="94">
        <v>0.05</v>
      </c>
      <c r="U1840" s="94">
        <v>9.4E-2</v>
      </c>
      <c r="V1840" s="250">
        <v>1891.0485809990478</v>
      </c>
      <c r="W1840" s="250">
        <v>90251.813921134017</v>
      </c>
      <c r="X1840" s="250">
        <v>9956.1860788659833</v>
      </c>
      <c r="Y1840" s="250">
        <v>22906.408750880641</v>
      </c>
      <c r="Z1840" s="250">
        <v>13091.26953498424</v>
      </c>
      <c r="AA1840" s="250">
        <v>9815.1392158964009</v>
      </c>
      <c r="AB1840" s="250">
        <v>8960.5674709793857</v>
      </c>
      <c r="AC1840" s="250">
        <v>9815.1392158964009</v>
      </c>
      <c r="AD1840" s="250">
        <v>23211.100938809264</v>
      </c>
      <c r="AE1840" s="250">
        <v>13254.914859942859</v>
      </c>
      <c r="AF1840" s="250">
        <v>4.220055416226387E-10</v>
      </c>
      <c r="AG1840" s="85"/>
      <c r="AH1840" s="95">
        <v>60</v>
      </c>
      <c r="AI1840" s="94"/>
      <c r="AJ1840" s="94"/>
      <c r="AK1840" s="85"/>
    </row>
    <row r="1841" spans="2:37">
      <c r="B1841" s="73">
        <v>42185</v>
      </c>
      <c r="C1841" s="73">
        <v>42185</v>
      </c>
      <c r="D1841" s="73">
        <v>42185</v>
      </c>
      <c r="E1841" s="208">
        <v>10041905</v>
      </c>
      <c r="F1841" s="61" t="s">
        <v>1053</v>
      </c>
      <c r="G1841" s="61" t="s">
        <v>444</v>
      </c>
      <c r="H1841" s="60">
        <v>141995006</v>
      </c>
      <c r="I1841" s="60">
        <v>98</v>
      </c>
      <c r="J1841" s="60" t="s">
        <v>1844</v>
      </c>
      <c r="K1841" s="60" t="s">
        <v>1333</v>
      </c>
      <c r="L1841" s="62">
        <v>40367</v>
      </c>
      <c r="M1841" s="62">
        <v>42186</v>
      </c>
      <c r="N1841" s="60">
        <v>60</v>
      </c>
      <c r="O1841" s="60">
        <v>59</v>
      </c>
      <c r="P1841" s="60">
        <v>60</v>
      </c>
      <c r="Q1841" s="60">
        <v>59</v>
      </c>
      <c r="R1841" s="60">
        <v>59</v>
      </c>
      <c r="S1841" s="249">
        <v>100152</v>
      </c>
      <c r="T1841" s="60">
        <v>0.05</v>
      </c>
      <c r="U1841" s="60">
        <v>0.104</v>
      </c>
      <c r="V1841" s="249">
        <v>1889.991791914983</v>
      </c>
      <c r="W1841" s="249">
        <v>88134.532549775933</v>
      </c>
      <c r="X1841" s="249">
        <v>12017.467450224067</v>
      </c>
      <c r="Y1841" s="249">
        <v>25248.735775898895</v>
      </c>
      <c r="Z1841" s="249">
        <v>13239.665225305987</v>
      </c>
      <c r="AA1841" s="249">
        <v>12009.070550592907</v>
      </c>
      <c r="AB1841" s="249">
        <v>11817.176326053665</v>
      </c>
      <c r="AC1841" s="249">
        <v>12009.070550592907</v>
      </c>
      <c r="AD1841" s="249">
        <v>25264.974965122223</v>
      </c>
      <c r="AE1841" s="249">
        <v>13247.507514899</v>
      </c>
      <c r="AF1841" s="249">
        <v>-8.440110832452774E-10</v>
      </c>
      <c r="AH1841" s="74">
        <v>60</v>
      </c>
    </row>
    <row r="1842" spans="2:37">
      <c r="B1842" s="73">
        <v>42185</v>
      </c>
      <c r="C1842" s="73">
        <v>42185</v>
      </c>
      <c r="D1842" s="73">
        <v>42185</v>
      </c>
      <c r="E1842" s="208">
        <v>10042266</v>
      </c>
      <c r="F1842" s="61" t="s">
        <v>1053</v>
      </c>
      <c r="G1842" s="61" t="s">
        <v>444</v>
      </c>
      <c r="H1842" s="60">
        <v>143009866</v>
      </c>
      <c r="I1842" s="60">
        <v>98</v>
      </c>
      <c r="J1842" s="60" t="s">
        <v>1177</v>
      </c>
      <c r="K1842" s="60" t="s">
        <v>1333</v>
      </c>
      <c r="L1842" s="62">
        <v>39898</v>
      </c>
      <c r="M1842" s="62">
        <v>42453</v>
      </c>
      <c r="N1842" s="60">
        <v>84</v>
      </c>
      <c r="O1842" s="60">
        <v>74</v>
      </c>
      <c r="P1842" s="60">
        <v>60</v>
      </c>
      <c r="Q1842" s="60">
        <v>60</v>
      </c>
      <c r="R1842" s="60">
        <v>74</v>
      </c>
      <c r="S1842" s="249">
        <v>600000</v>
      </c>
      <c r="T1842" s="60">
        <v>0.05</v>
      </c>
      <c r="U1842" s="60">
        <v>0.104</v>
      </c>
      <c r="V1842" s="249">
        <v>11322.740186406561</v>
      </c>
      <c r="W1842" s="249">
        <v>528004.62826369482</v>
      </c>
      <c r="X1842" s="249">
        <v>71995.371736305184</v>
      </c>
      <c r="Y1842" s="249">
        <v>151359.78292069386</v>
      </c>
      <c r="Z1842" s="249">
        <v>79364.411184393684</v>
      </c>
      <c r="AA1842" s="249">
        <v>71995.371736300178</v>
      </c>
      <c r="AB1842" s="249">
        <v>88794.29180810973</v>
      </c>
      <c r="AC1842" s="249">
        <v>71995.371736300178</v>
      </c>
      <c r="AD1842" s="249">
        <v>151359.78292069386</v>
      </c>
      <c r="AE1842" s="249">
        <v>79364.411184393684</v>
      </c>
      <c r="AF1842" s="249">
        <v>-5.005858838558197E-9</v>
      </c>
      <c r="AH1842" s="74">
        <v>60</v>
      </c>
    </row>
    <row r="1843" spans="2:37">
      <c r="B1843" s="73">
        <v>42185</v>
      </c>
      <c r="C1843" s="73">
        <v>42185</v>
      </c>
      <c r="D1843" s="73">
        <v>42185</v>
      </c>
      <c r="E1843" s="208">
        <v>10041599</v>
      </c>
      <c r="F1843" s="61" t="s">
        <v>1053</v>
      </c>
      <c r="G1843" s="61" t="s">
        <v>444</v>
      </c>
      <c r="H1843" s="60">
        <v>143033260</v>
      </c>
      <c r="I1843" s="60">
        <v>99</v>
      </c>
      <c r="J1843" s="60" t="s">
        <v>1845</v>
      </c>
      <c r="K1843" s="60" t="s">
        <v>1331</v>
      </c>
      <c r="L1843" s="62">
        <v>38573</v>
      </c>
      <c r="M1843" s="62">
        <v>44888</v>
      </c>
      <c r="N1843" s="60">
        <v>208</v>
      </c>
      <c r="O1843" s="60">
        <v>118</v>
      </c>
      <c r="P1843" s="60">
        <v>208</v>
      </c>
      <c r="Q1843" s="60">
        <v>118</v>
      </c>
      <c r="R1843" s="60">
        <v>118</v>
      </c>
      <c r="S1843" s="249">
        <v>1212595</v>
      </c>
      <c r="T1843" s="60">
        <v>0.03</v>
      </c>
      <c r="U1843" s="60">
        <v>8.6499999999999994E-2</v>
      </c>
      <c r="V1843" s="249">
        <v>7483.42608692059</v>
      </c>
      <c r="W1843" s="249">
        <v>805113.1805399718</v>
      </c>
      <c r="X1843" s="249">
        <v>407481.8194600282</v>
      </c>
      <c r="Y1843" s="249">
        <v>572183.45466458646</v>
      </c>
      <c r="Z1843" s="249">
        <v>272893.63703795732</v>
      </c>
      <c r="AA1843" s="249">
        <v>299289.81762662914</v>
      </c>
      <c r="AB1843" s="249">
        <v>231167.57065520831</v>
      </c>
      <c r="AC1843" s="249">
        <v>299289.81762662914</v>
      </c>
      <c r="AD1843" s="249">
        <v>751439.44553950359</v>
      </c>
      <c r="AE1843" s="249">
        <v>343957.62607948272</v>
      </c>
      <c r="AF1843" s="249">
        <v>-7.3341652750968933E-9</v>
      </c>
      <c r="AH1843" s="74">
        <v>208</v>
      </c>
    </row>
    <row r="1844" spans="2:37">
      <c r="B1844" s="73">
        <v>42185</v>
      </c>
      <c r="C1844" s="73">
        <v>42185</v>
      </c>
      <c r="D1844" s="73">
        <v>42185</v>
      </c>
      <c r="E1844" s="208">
        <v>20022755</v>
      </c>
      <c r="F1844" s="61" t="s">
        <v>1053</v>
      </c>
      <c r="G1844" s="61" t="s">
        <v>349</v>
      </c>
      <c r="H1844" s="60">
        <v>143415147</v>
      </c>
      <c r="I1844" s="60">
        <v>99</v>
      </c>
      <c r="J1844" s="60" t="s">
        <v>1846</v>
      </c>
      <c r="K1844" s="60" t="s">
        <v>1336</v>
      </c>
      <c r="L1844" s="62">
        <v>41057</v>
      </c>
      <c r="M1844" s="62">
        <v>52018</v>
      </c>
      <c r="N1844" s="60">
        <v>360</v>
      </c>
      <c r="O1844" s="60">
        <v>36</v>
      </c>
      <c r="P1844" s="60">
        <v>228</v>
      </c>
      <c r="Q1844" s="60">
        <v>36</v>
      </c>
      <c r="R1844" s="60">
        <v>36</v>
      </c>
      <c r="S1844" s="249">
        <v>2379280</v>
      </c>
      <c r="T1844" s="60">
        <v>0.03</v>
      </c>
      <c r="U1844" s="60">
        <v>7.6499999999999999E-2</v>
      </c>
      <c r="V1844" s="249">
        <v>13703.251815861098</v>
      </c>
      <c r="W1844" s="249">
        <v>1644752.1724586675</v>
      </c>
      <c r="X1844" s="249">
        <v>734527.82754133246</v>
      </c>
      <c r="Y1844" s="249">
        <v>363561.5554608329</v>
      </c>
      <c r="Z1844" s="249">
        <v>201567.67083184735</v>
      </c>
      <c r="AA1844" s="249">
        <v>161993.88462898554</v>
      </c>
      <c r="AB1844" s="249">
        <v>115978.07803284198</v>
      </c>
      <c r="AC1844" s="249">
        <v>161993.88462898554</v>
      </c>
      <c r="AD1844" s="249">
        <v>1479589.2415576687</v>
      </c>
      <c r="AE1844" s="249">
        <v>745061.41401633061</v>
      </c>
      <c r="AF1844" s="249">
        <v>5.5879354476928711E-9</v>
      </c>
      <c r="AH1844" s="74">
        <v>228</v>
      </c>
    </row>
    <row r="1845" spans="2:37">
      <c r="B1845" s="73">
        <v>42185</v>
      </c>
      <c r="C1845" s="73">
        <v>42185</v>
      </c>
      <c r="D1845" s="73">
        <v>42185</v>
      </c>
      <c r="E1845" s="208">
        <v>10041707</v>
      </c>
      <c r="F1845" s="61" t="s">
        <v>1053</v>
      </c>
      <c r="G1845" s="61" t="s">
        <v>444</v>
      </c>
      <c r="H1845" s="60">
        <v>143980227</v>
      </c>
      <c r="I1845" s="60">
        <v>98</v>
      </c>
      <c r="J1845" s="60" t="s">
        <v>196</v>
      </c>
      <c r="K1845" s="60" t="s">
        <v>1338</v>
      </c>
      <c r="L1845" s="62">
        <v>41319</v>
      </c>
      <c r="M1845" s="62">
        <v>43132</v>
      </c>
      <c r="N1845" s="60">
        <v>60</v>
      </c>
      <c r="O1845" s="60">
        <v>27</v>
      </c>
      <c r="P1845" s="60">
        <v>60</v>
      </c>
      <c r="Q1845" s="60">
        <v>27</v>
      </c>
      <c r="R1845" s="60">
        <v>27</v>
      </c>
      <c r="S1845" s="249">
        <v>568697</v>
      </c>
      <c r="T1845" s="60">
        <v>0.05</v>
      </c>
      <c r="U1845" s="60">
        <v>9.4E-2</v>
      </c>
      <c r="V1845" s="249">
        <v>10732.013959648088</v>
      </c>
      <c r="W1845" s="249">
        <v>512193.99470608297</v>
      </c>
      <c r="X1845" s="249">
        <v>56503.005293917027</v>
      </c>
      <c r="Y1845" s="249">
        <v>88587.99207817667</v>
      </c>
      <c r="Z1845" s="249">
        <v>51312.861101209564</v>
      </c>
      <c r="AA1845" s="249">
        <v>37275.130976967106</v>
      </c>
      <c r="AB1845" s="249">
        <v>25426.352382262659</v>
      </c>
      <c r="AC1845" s="249">
        <v>37275.130976967106</v>
      </c>
      <c r="AD1845" s="249">
        <v>131726.84287280479</v>
      </c>
      <c r="AE1845" s="249">
        <v>75223.837578885257</v>
      </c>
      <c r="AF1845" s="249">
        <v>2.5029294192790985E-9</v>
      </c>
      <c r="AH1845" s="74">
        <v>60</v>
      </c>
    </row>
    <row r="1846" spans="2:37">
      <c r="B1846" s="73">
        <v>42185</v>
      </c>
      <c r="C1846" s="73">
        <v>42185</v>
      </c>
      <c r="D1846" s="73">
        <v>42185</v>
      </c>
      <c r="E1846" s="208">
        <v>10041826</v>
      </c>
      <c r="F1846" s="61" t="s">
        <v>1053</v>
      </c>
      <c r="G1846" s="61" t="s">
        <v>444</v>
      </c>
      <c r="H1846" s="60">
        <v>143982440</v>
      </c>
      <c r="I1846" s="60">
        <v>98</v>
      </c>
      <c r="J1846" s="60" t="s">
        <v>1071</v>
      </c>
      <c r="K1846" s="60" t="s">
        <v>1780</v>
      </c>
      <c r="L1846" s="62">
        <v>41526</v>
      </c>
      <c r="M1846" s="62">
        <v>43344</v>
      </c>
      <c r="N1846" s="60">
        <v>60</v>
      </c>
      <c r="O1846" s="60">
        <v>21</v>
      </c>
      <c r="P1846" s="60">
        <v>60</v>
      </c>
      <c r="Q1846" s="60">
        <v>21</v>
      </c>
      <c r="R1846" s="60">
        <v>21</v>
      </c>
      <c r="S1846" s="249">
        <v>239391</v>
      </c>
      <c r="T1846" s="60">
        <v>0.05</v>
      </c>
      <c r="U1846" s="60">
        <v>9.1499999999999998E-2</v>
      </c>
      <c r="V1846" s="249">
        <v>4517.6034932734219</v>
      </c>
      <c r="W1846" s="249">
        <v>216866.85589490031</v>
      </c>
      <c r="X1846" s="249">
        <v>22524.144105099695</v>
      </c>
      <c r="Y1846" s="249">
        <v>29910.571165185618</v>
      </c>
      <c r="Z1846" s="249">
        <v>17783.762245834761</v>
      </c>
      <c r="AA1846" s="249">
        <v>12126.808919350857</v>
      </c>
      <c r="AB1846" s="249">
        <v>7883.4504367848931</v>
      </c>
      <c r="AC1846" s="249">
        <v>12126.808919350857</v>
      </c>
      <c r="AD1846" s="249">
        <v>54189.353701505141</v>
      </c>
      <c r="AE1846" s="249">
        <v>31665.209596405301</v>
      </c>
      <c r="AF1846" s="249">
        <v>1.4551915228366852E-10</v>
      </c>
      <c r="AH1846" s="74">
        <v>60</v>
      </c>
    </row>
    <row r="1847" spans="2:37">
      <c r="B1847" s="73">
        <v>42185</v>
      </c>
      <c r="C1847" s="73">
        <v>42185</v>
      </c>
      <c r="D1847" s="73">
        <v>42185</v>
      </c>
      <c r="E1847" s="208">
        <v>10041543</v>
      </c>
      <c r="F1847" s="61" t="s">
        <v>1053</v>
      </c>
      <c r="G1847" s="61" t="s">
        <v>444</v>
      </c>
      <c r="H1847" s="60">
        <v>143983250</v>
      </c>
      <c r="I1847" s="60">
        <v>98</v>
      </c>
      <c r="J1847" s="60" t="s">
        <v>1071</v>
      </c>
      <c r="K1847" s="60" t="s">
        <v>1780</v>
      </c>
      <c r="L1847" s="62">
        <v>41806</v>
      </c>
      <c r="M1847" s="62">
        <v>43647</v>
      </c>
      <c r="N1847" s="60">
        <v>61</v>
      </c>
      <c r="O1847" s="60">
        <v>11</v>
      </c>
      <c r="P1847" s="60">
        <v>60</v>
      </c>
      <c r="Q1847" s="60">
        <v>11</v>
      </c>
      <c r="R1847" s="60">
        <v>11</v>
      </c>
      <c r="S1847" s="249">
        <v>86604</v>
      </c>
      <c r="T1847" s="60">
        <v>0.05</v>
      </c>
      <c r="U1847" s="60">
        <v>9.1499999999999998E-2</v>
      </c>
      <c r="V1847" s="249">
        <v>1634.324318505923</v>
      </c>
      <c r="W1847" s="249">
        <v>78455.485744752077</v>
      </c>
      <c r="X1847" s="249">
        <v>8148.5142552479228</v>
      </c>
      <c r="Y1847" s="249">
        <v>6135.8461714645546</v>
      </c>
      <c r="Z1847" s="249">
        <v>3673.8335841834778</v>
      </c>
      <c r="AA1847" s="249">
        <v>2462.0125872810768</v>
      </c>
      <c r="AB1847" s="249">
        <v>1493.8942801287858</v>
      </c>
      <c r="AC1847" s="249">
        <v>2462.0125872810768</v>
      </c>
      <c r="AD1847" s="249">
        <v>19603.973365603335</v>
      </c>
      <c r="AE1847" s="249">
        <v>11455.459110355368</v>
      </c>
      <c r="AF1847" s="249">
        <v>4.3655745685100555E-11</v>
      </c>
      <c r="AH1847" s="74">
        <v>60</v>
      </c>
    </row>
    <row r="1848" spans="2:37">
      <c r="B1848" s="73">
        <v>42185</v>
      </c>
      <c r="C1848" s="73">
        <v>42185</v>
      </c>
      <c r="D1848" s="73">
        <v>42185</v>
      </c>
      <c r="E1848" s="208">
        <v>10041543</v>
      </c>
      <c r="F1848" s="61" t="s">
        <v>1053</v>
      </c>
      <c r="G1848" s="61" t="s">
        <v>444</v>
      </c>
      <c r="H1848" s="60">
        <v>143984494</v>
      </c>
      <c r="I1848" s="60">
        <v>98</v>
      </c>
      <c r="J1848" s="60" t="s">
        <v>1071</v>
      </c>
      <c r="K1848" s="60" t="s">
        <v>1780</v>
      </c>
      <c r="L1848" s="62">
        <v>41939</v>
      </c>
      <c r="M1848" s="62">
        <v>43770</v>
      </c>
      <c r="N1848" s="60">
        <v>60</v>
      </c>
      <c r="O1848" s="60">
        <v>7</v>
      </c>
      <c r="P1848" s="60">
        <v>60</v>
      </c>
      <c r="Q1848" s="60">
        <v>7</v>
      </c>
      <c r="R1848" s="60">
        <v>7</v>
      </c>
      <c r="S1848" s="249">
        <v>76299</v>
      </c>
      <c r="T1848" s="60">
        <v>0.05</v>
      </c>
      <c r="U1848" s="60">
        <v>9.1499999999999998E-2</v>
      </c>
      <c r="V1848" s="249">
        <v>1439.8562558043902</v>
      </c>
      <c r="W1848" s="249">
        <v>69120.076518854083</v>
      </c>
      <c r="X1848" s="249">
        <v>7178.9234811459173</v>
      </c>
      <c r="Y1848" s="249">
        <v>3541.2477376137704</v>
      </c>
      <c r="Z1848" s="249">
        <v>2126.5328370292464</v>
      </c>
      <c r="AA1848" s="249">
        <v>1414.714900584524</v>
      </c>
      <c r="AB1848" s="249">
        <v>837.54107280035703</v>
      </c>
      <c r="AC1848" s="249">
        <v>1414.714900584524</v>
      </c>
      <c r="AD1848" s="249">
        <v>17271.298829409367</v>
      </c>
      <c r="AE1848" s="249">
        <v>10092.37534826342</v>
      </c>
      <c r="AF1848" s="249">
        <v>2.9103830456733704E-11</v>
      </c>
      <c r="AH1848" s="74">
        <v>60</v>
      </c>
    </row>
    <row r="1849" spans="2:37">
      <c r="B1849" s="73">
        <v>42185</v>
      </c>
      <c r="C1849" s="73">
        <v>42185</v>
      </c>
      <c r="D1849" s="73">
        <v>42185</v>
      </c>
      <c r="E1849" s="208">
        <v>10042143</v>
      </c>
      <c r="F1849" s="61" t="s">
        <v>1053</v>
      </c>
      <c r="G1849" s="61" t="s">
        <v>444</v>
      </c>
      <c r="H1849" s="60">
        <v>143991105</v>
      </c>
      <c r="I1849" s="60">
        <v>98</v>
      </c>
      <c r="J1849" s="60" t="s">
        <v>1847</v>
      </c>
      <c r="K1849" s="60" t="s">
        <v>1333</v>
      </c>
      <c r="L1849" s="62">
        <v>40360</v>
      </c>
      <c r="M1849" s="62">
        <v>42186</v>
      </c>
      <c r="N1849" s="60">
        <v>60</v>
      </c>
      <c r="O1849" s="60">
        <v>59</v>
      </c>
      <c r="P1849" s="60">
        <v>60</v>
      </c>
      <c r="Q1849" s="60">
        <v>59</v>
      </c>
      <c r="R1849" s="60">
        <v>59</v>
      </c>
      <c r="S1849" s="249">
        <v>195650</v>
      </c>
      <c r="T1849" s="60">
        <v>0.05</v>
      </c>
      <c r="U1849" s="60">
        <v>0.104</v>
      </c>
      <c r="V1849" s="249">
        <v>3692.1568624507395</v>
      </c>
      <c r="W1849" s="249">
        <v>172173.50919965314</v>
      </c>
      <c r="X1849" s="249">
        <v>23476.490800346859</v>
      </c>
      <c r="Y1849" s="249">
        <v>49324.178793779633</v>
      </c>
      <c r="Z1849" s="249">
        <v>25864.091594088153</v>
      </c>
      <c r="AA1849" s="249">
        <v>23460.087199691479</v>
      </c>
      <c r="AB1849" s="249">
        <v>23085.215953674411</v>
      </c>
      <c r="AC1849" s="249">
        <v>23460.087199691479</v>
      </c>
      <c r="AD1849" s="249">
        <v>49355.902547389618</v>
      </c>
      <c r="AE1849" s="249">
        <v>25879.41174704436</v>
      </c>
      <c r="AF1849" s="249">
        <v>-1.6007106751203537E-9</v>
      </c>
      <c r="AH1849" s="74">
        <v>60</v>
      </c>
    </row>
    <row r="1850" spans="2:37">
      <c r="B1850" s="73">
        <v>42156</v>
      </c>
      <c r="C1850" s="73">
        <v>42156</v>
      </c>
      <c r="D1850" s="73">
        <v>42185</v>
      </c>
      <c r="E1850" s="208">
        <v>10042236</v>
      </c>
      <c r="F1850" s="61" t="s">
        <v>1054</v>
      </c>
      <c r="G1850" s="61" t="s">
        <v>444</v>
      </c>
      <c r="H1850" s="60">
        <v>143992047</v>
      </c>
      <c r="I1850" s="60">
        <v>98</v>
      </c>
      <c r="J1850" s="60" t="s">
        <v>256</v>
      </c>
      <c r="K1850" s="60" t="s">
        <v>1333</v>
      </c>
      <c r="L1850" s="62">
        <v>40340</v>
      </c>
      <c r="M1850" s="62">
        <v>42156</v>
      </c>
      <c r="N1850" s="60">
        <v>60</v>
      </c>
      <c r="O1850" s="60">
        <v>60</v>
      </c>
      <c r="P1850" s="60">
        <v>60</v>
      </c>
      <c r="Q1850" s="60">
        <v>60</v>
      </c>
      <c r="R1850" s="60">
        <v>60</v>
      </c>
      <c r="S1850" s="249">
        <v>2249021</v>
      </c>
      <c r="T1850" s="60">
        <v>0.05</v>
      </c>
      <c r="U1850" s="60">
        <v>0.104</v>
      </c>
      <c r="V1850" s="249">
        <v>42441.800761287115</v>
      </c>
      <c r="W1850" s="249">
        <v>1979155.8284370715</v>
      </c>
      <c r="X1850" s="249">
        <v>269865.17156292847</v>
      </c>
      <c r="Y1850" s="249">
        <v>567352.21724013658</v>
      </c>
      <c r="Z1850" s="249">
        <v>297487.04567722697</v>
      </c>
      <c r="AA1850" s="249">
        <v>269865.17156290961</v>
      </c>
      <c r="AB1850" s="249">
        <v>269865.17156292847</v>
      </c>
      <c r="AC1850" s="249">
        <v>269865.17156290961</v>
      </c>
      <c r="AD1850" s="249">
        <v>567352.21724013658</v>
      </c>
      <c r="AE1850" s="249">
        <v>297487.04567722697</v>
      </c>
      <c r="AF1850" s="249">
        <v>-1.885928213596344E-8</v>
      </c>
      <c r="AH1850" s="74">
        <v>60</v>
      </c>
    </row>
    <row r="1851" spans="2:37">
      <c r="B1851" s="73">
        <v>42185</v>
      </c>
      <c r="C1851" s="73">
        <v>42185</v>
      </c>
      <c r="D1851" s="73">
        <v>42185</v>
      </c>
      <c r="E1851" s="208">
        <v>10041490</v>
      </c>
      <c r="F1851" s="61" t="s">
        <v>1053</v>
      </c>
      <c r="G1851" s="61" t="s">
        <v>444</v>
      </c>
      <c r="H1851" s="60">
        <v>143992233</v>
      </c>
      <c r="I1851" s="60">
        <v>98</v>
      </c>
      <c r="J1851" s="60" t="s">
        <v>1848</v>
      </c>
      <c r="K1851" s="60" t="s">
        <v>1332</v>
      </c>
      <c r="L1851" s="62">
        <v>40494</v>
      </c>
      <c r="M1851" s="62">
        <v>42309</v>
      </c>
      <c r="N1851" s="60">
        <v>60</v>
      </c>
      <c r="O1851" s="60">
        <v>55</v>
      </c>
      <c r="P1851" s="60">
        <v>60</v>
      </c>
      <c r="Q1851" s="60">
        <v>55</v>
      </c>
      <c r="R1851" s="60">
        <v>55</v>
      </c>
      <c r="S1851" s="249">
        <v>1304512</v>
      </c>
      <c r="T1851" s="60">
        <v>0.05</v>
      </c>
      <c r="U1851" s="60">
        <v>9.4E-2</v>
      </c>
      <c r="V1851" s="249">
        <v>24617.750743415992</v>
      </c>
      <c r="W1851" s="249">
        <v>1174901.946769583</v>
      </c>
      <c r="X1851" s="249">
        <v>129610.05323041696</v>
      </c>
      <c r="Y1851" s="249">
        <v>299322.56539297965</v>
      </c>
      <c r="Z1851" s="249">
        <v>171029.27015881753</v>
      </c>
      <c r="AA1851" s="249">
        <v>128293.29523416213</v>
      </c>
      <c r="AB1851" s="249">
        <v>118809.21546121556</v>
      </c>
      <c r="AC1851" s="249">
        <v>128293.29523416213</v>
      </c>
      <c r="AD1851" s="249">
        <v>302163.09783538198</v>
      </c>
      <c r="AE1851" s="249">
        <v>172553.0446049592</v>
      </c>
      <c r="AF1851" s="249">
        <v>5.8207660913467407E-9</v>
      </c>
      <c r="AH1851" s="74">
        <v>60</v>
      </c>
    </row>
    <row r="1852" spans="2:37">
      <c r="B1852" s="73">
        <v>42185</v>
      </c>
      <c r="C1852" s="73">
        <v>42185</v>
      </c>
      <c r="D1852" s="73">
        <v>42185</v>
      </c>
      <c r="E1852" s="208">
        <v>10041544</v>
      </c>
      <c r="F1852" s="61" t="s">
        <v>1053</v>
      </c>
      <c r="G1852" s="61" t="s">
        <v>444</v>
      </c>
      <c r="H1852" s="60">
        <v>143992381</v>
      </c>
      <c r="I1852" s="60">
        <v>98</v>
      </c>
      <c r="J1852" s="60" t="s">
        <v>1849</v>
      </c>
      <c r="K1852" s="60" t="s">
        <v>1333</v>
      </c>
      <c r="L1852" s="62">
        <v>40347</v>
      </c>
      <c r="M1852" s="62">
        <v>42186</v>
      </c>
      <c r="N1852" s="60">
        <v>60</v>
      </c>
      <c r="O1852" s="60">
        <v>59</v>
      </c>
      <c r="P1852" s="60">
        <v>60</v>
      </c>
      <c r="Q1852" s="60">
        <v>59</v>
      </c>
      <c r="R1852" s="60">
        <v>59</v>
      </c>
      <c r="S1852" s="249">
        <v>246560</v>
      </c>
      <c r="T1852" s="60">
        <v>0.05</v>
      </c>
      <c r="U1852" s="60">
        <v>0.104</v>
      </c>
      <c r="V1852" s="249">
        <v>4652.8913672673361</v>
      </c>
      <c r="W1852" s="249">
        <v>216974.70190782761</v>
      </c>
      <c r="X1852" s="249">
        <v>29585.298092172394</v>
      </c>
      <c r="Y1852" s="249">
        <v>62158.801550699165</v>
      </c>
      <c r="Z1852" s="249">
        <v>32594.175432856486</v>
      </c>
      <c r="AA1852" s="249">
        <v>29564.626117842679</v>
      </c>
      <c r="AB1852" s="249">
        <v>29092.209790636189</v>
      </c>
      <c r="AC1852" s="249">
        <v>29564.626117842679</v>
      </c>
      <c r="AD1852" s="249">
        <v>62198.780128210463</v>
      </c>
      <c r="AE1852" s="249">
        <v>32613.482036040194</v>
      </c>
      <c r="AF1852" s="249">
        <v>-2.1245796233415604E-9</v>
      </c>
      <c r="AH1852" s="74">
        <v>60</v>
      </c>
    </row>
    <row r="1853" spans="2:37">
      <c r="B1853" s="73">
        <v>42185</v>
      </c>
      <c r="C1853" s="73">
        <v>42185</v>
      </c>
      <c r="D1853" s="73">
        <v>42185</v>
      </c>
      <c r="E1853" s="208">
        <v>10042172</v>
      </c>
      <c r="F1853" s="61" t="s">
        <v>1053</v>
      </c>
      <c r="G1853" s="61" t="s">
        <v>444</v>
      </c>
      <c r="H1853" s="60">
        <v>143996417</v>
      </c>
      <c r="I1853" s="60">
        <v>98</v>
      </c>
      <c r="J1853" s="60" t="s">
        <v>265</v>
      </c>
      <c r="K1853" s="60" t="s">
        <v>1337</v>
      </c>
      <c r="L1853" s="62">
        <v>40794</v>
      </c>
      <c r="M1853" s="62">
        <v>43344</v>
      </c>
      <c r="N1853" s="60">
        <v>84</v>
      </c>
      <c r="O1853" s="60">
        <v>45</v>
      </c>
      <c r="P1853" s="60">
        <v>60</v>
      </c>
      <c r="Q1853" s="60">
        <v>45</v>
      </c>
      <c r="R1853" s="60">
        <v>45</v>
      </c>
      <c r="S1853" s="249">
        <v>325360</v>
      </c>
      <c r="T1853" s="60">
        <v>0.05</v>
      </c>
      <c r="U1853" s="60">
        <v>9.9000000000000005E-2</v>
      </c>
      <c r="V1853" s="249">
        <v>6139.9445784153977</v>
      </c>
      <c r="W1853" s="249">
        <v>289649.07300086453</v>
      </c>
      <c r="X1853" s="249">
        <v>35710.926999135467</v>
      </c>
      <c r="Y1853" s="249">
        <v>72943.000535122381</v>
      </c>
      <c r="Z1853" s="249">
        <v>40037.849994166143</v>
      </c>
      <c r="AA1853" s="249">
        <v>32905.150540956238</v>
      </c>
      <c r="AB1853" s="249">
        <v>26783.195249351604</v>
      </c>
      <c r="AC1853" s="249">
        <v>32905.150540956238</v>
      </c>
      <c r="AD1853" s="249">
        <v>78747.601704063534</v>
      </c>
      <c r="AE1853" s="249">
        <v>43036.674704923877</v>
      </c>
      <c r="AF1853" s="249">
        <v>4.1909515857696533E-9</v>
      </c>
      <c r="AH1853" s="74">
        <v>60</v>
      </c>
    </row>
    <row r="1854" spans="2:37">
      <c r="B1854" s="73">
        <v>42185</v>
      </c>
      <c r="C1854" s="73">
        <v>42185</v>
      </c>
      <c r="D1854" s="73">
        <v>42185</v>
      </c>
      <c r="E1854" s="208">
        <v>20026511</v>
      </c>
      <c r="F1854" s="61" t="s">
        <v>1053</v>
      </c>
      <c r="G1854" s="61" t="s">
        <v>444</v>
      </c>
      <c r="H1854" s="60">
        <v>143997839</v>
      </c>
      <c r="I1854" s="60">
        <v>98</v>
      </c>
      <c r="J1854" s="60" t="s">
        <v>1221</v>
      </c>
      <c r="K1854" s="60" t="s">
        <v>1338</v>
      </c>
      <c r="L1854" s="62">
        <v>41054</v>
      </c>
      <c r="M1854" s="62">
        <v>43252</v>
      </c>
      <c r="N1854" s="60">
        <v>72</v>
      </c>
      <c r="O1854" s="60">
        <v>36</v>
      </c>
      <c r="P1854" s="60">
        <v>60</v>
      </c>
      <c r="Q1854" s="60">
        <v>36</v>
      </c>
      <c r="R1854" s="60">
        <v>36</v>
      </c>
      <c r="S1854" s="249">
        <v>436925</v>
      </c>
      <c r="T1854" s="60">
        <v>0.05</v>
      </c>
      <c r="U1854" s="60">
        <v>9.4E-2</v>
      </c>
      <c r="V1854" s="249">
        <v>8245.3137599094771</v>
      </c>
      <c r="W1854" s="249">
        <v>393514.22837988468</v>
      </c>
      <c r="X1854" s="249">
        <v>43410.771620115323</v>
      </c>
      <c r="Y1854" s="249">
        <v>83076.943112610723</v>
      </c>
      <c r="Z1854" s="249">
        <v>47849.139426405076</v>
      </c>
      <c r="AA1854" s="249">
        <v>35227.803686205647</v>
      </c>
      <c r="AB1854" s="249">
        <v>26046.462972069192</v>
      </c>
      <c r="AC1854" s="249">
        <v>35227.803686205647</v>
      </c>
      <c r="AD1854" s="249">
        <v>101204.59721468593</v>
      </c>
      <c r="AE1854" s="249">
        <v>57793.825594568625</v>
      </c>
      <c r="AF1854" s="249">
        <v>1.9790604710578918E-9</v>
      </c>
      <c r="AH1854" s="74">
        <v>60</v>
      </c>
    </row>
    <row r="1855" spans="2:37">
      <c r="B1855" s="73">
        <v>42185</v>
      </c>
      <c r="C1855" s="73">
        <v>42185</v>
      </c>
      <c r="D1855" s="73">
        <v>42185</v>
      </c>
      <c r="E1855" s="208">
        <v>20022755</v>
      </c>
      <c r="F1855" s="61" t="s">
        <v>1053</v>
      </c>
      <c r="G1855" s="61" t="s">
        <v>349</v>
      </c>
      <c r="H1855" s="60">
        <v>143998576</v>
      </c>
      <c r="I1855" s="60">
        <v>98</v>
      </c>
      <c r="J1855" s="60" t="s">
        <v>243</v>
      </c>
      <c r="K1855" s="60" t="s">
        <v>1338</v>
      </c>
      <c r="L1855" s="62">
        <v>41050</v>
      </c>
      <c r="M1855" s="62">
        <v>42887</v>
      </c>
      <c r="N1855" s="60">
        <v>60</v>
      </c>
      <c r="O1855" s="60">
        <v>36</v>
      </c>
      <c r="P1855" s="60">
        <v>60</v>
      </c>
      <c r="Q1855" s="60">
        <v>36</v>
      </c>
      <c r="R1855" s="60">
        <v>36</v>
      </c>
      <c r="S1855" s="249">
        <v>245038</v>
      </c>
      <c r="T1855" s="60">
        <v>0.05</v>
      </c>
      <c r="U1855" s="60">
        <v>9.4E-2</v>
      </c>
      <c r="V1855" s="249">
        <v>4624.1693496611515</v>
      </c>
      <c r="W1855" s="249">
        <v>220692.20002002674</v>
      </c>
      <c r="X1855" s="249">
        <v>24345.799979973264</v>
      </c>
      <c r="Y1855" s="249">
        <v>46591.538562517366</v>
      </c>
      <c r="Z1855" s="249">
        <v>26834.942900423339</v>
      </c>
      <c r="AA1855" s="249">
        <v>19756.595662094027</v>
      </c>
      <c r="AB1855" s="249">
        <v>14607.479987983957</v>
      </c>
      <c r="AC1855" s="249">
        <v>19756.595662094027</v>
      </c>
      <c r="AD1855" s="249">
        <v>56757.960959643358</v>
      </c>
      <c r="AE1855" s="249">
        <v>32412.160979669105</v>
      </c>
      <c r="AF1855" s="249">
        <v>9.8953023552894592E-10</v>
      </c>
      <c r="AH1855" s="74">
        <v>60</v>
      </c>
    </row>
    <row r="1856" spans="2:37" ht="13.8" thickBot="1">
      <c r="B1856" s="209">
        <v>42185</v>
      </c>
      <c r="C1856" s="209">
        <v>42185</v>
      </c>
      <c r="D1856" s="209">
        <v>42185</v>
      </c>
      <c r="E1856" s="210">
        <v>10041916</v>
      </c>
      <c r="F1856" s="85" t="s">
        <v>1053</v>
      </c>
      <c r="G1856" s="85" t="s">
        <v>444</v>
      </c>
      <c r="H1856" s="94">
        <v>283990044</v>
      </c>
      <c r="I1856" s="94">
        <v>97</v>
      </c>
      <c r="J1856" s="94" t="s">
        <v>202</v>
      </c>
      <c r="K1856" s="94" t="s">
        <v>1337</v>
      </c>
      <c r="L1856" s="246">
        <v>40711</v>
      </c>
      <c r="M1856" s="246">
        <v>42186</v>
      </c>
      <c r="N1856" s="94">
        <v>48</v>
      </c>
      <c r="O1856" s="94">
        <v>47</v>
      </c>
      <c r="P1856" s="94">
        <v>48</v>
      </c>
      <c r="Q1856" s="94">
        <v>47</v>
      </c>
      <c r="R1856" s="94">
        <v>47</v>
      </c>
      <c r="S1856" s="250">
        <v>50480</v>
      </c>
      <c r="T1856" s="94">
        <v>0</v>
      </c>
      <c r="U1856" s="94">
        <v>9.9000000000000005E-2</v>
      </c>
      <c r="V1856" s="250">
        <v>1051.6666666666667</v>
      </c>
      <c r="W1856" s="250">
        <v>41543.901437217864</v>
      </c>
      <c r="X1856" s="250">
        <v>8936.0985627821356</v>
      </c>
      <c r="Y1856" s="250">
        <v>8927.4933061499614</v>
      </c>
      <c r="Z1856" s="250">
        <v>0</v>
      </c>
      <c r="AA1856" s="250">
        <v>8927.4933061499614</v>
      </c>
      <c r="AB1856" s="250">
        <v>8749.9298427241756</v>
      </c>
      <c r="AC1856" s="250">
        <v>8927.4933061499614</v>
      </c>
      <c r="AD1856" s="250">
        <v>8936.0985627827395</v>
      </c>
      <c r="AE1856" s="250">
        <v>0</v>
      </c>
      <c r="AF1856" s="250">
        <v>6.0390448197722435E-10</v>
      </c>
      <c r="AG1856" s="85"/>
      <c r="AH1856" s="95">
        <v>48</v>
      </c>
      <c r="AI1856" s="94"/>
      <c r="AJ1856" s="94"/>
      <c r="AK1856" s="85"/>
    </row>
    <row r="1857" spans="2:34">
      <c r="B1857" s="73">
        <v>42216</v>
      </c>
      <c r="C1857" s="73">
        <v>42216</v>
      </c>
      <c r="D1857" s="73">
        <v>42216</v>
      </c>
      <c r="E1857" s="208">
        <v>10053981</v>
      </c>
      <c r="F1857" s="61" t="s">
        <v>1053</v>
      </c>
      <c r="G1857" s="308" t="s">
        <v>444</v>
      </c>
      <c r="H1857" s="60">
        <v>141996991</v>
      </c>
      <c r="I1857" s="60">
        <v>98</v>
      </c>
      <c r="J1857" s="60" t="s">
        <v>2555</v>
      </c>
      <c r="K1857" s="60" t="s">
        <v>1332</v>
      </c>
      <c r="L1857" s="62">
        <v>40529</v>
      </c>
      <c r="M1857" s="62">
        <v>42370</v>
      </c>
      <c r="N1857" s="60">
        <v>61</v>
      </c>
      <c r="O1857" s="60">
        <v>54</v>
      </c>
      <c r="P1857" s="60">
        <v>60</v>
      </c>
      <c r="Q1857" s="60">
        <v>54</v>
      </c>
      <c r="R1857" s="60">
        <v>54</v>
      </c>
      <c r="S1857" s="249">
        <v>243785</v>
      </c>
      <c r="T1857" s="60">
        <v>0.05</v>
      </c>
      <c r="U1857" s="60">
        <v>9.4E-2</v>
      </c>
      <c r="V1857" s="249">
        <v>4600.5236939052065</v>
      </c>
      <c r="W1857" s="249">
        <v>219563.69208809338</v>
      </c>
      <c r="X1857" s="249">
        <v>24221.307911906624</v>
      </c>
      <c r="Y1857" s="249">
        <v>55726.477500134119</v>
      </c>
      <c r="Z1857" s="249">
        <v>31848.306957389985</v>
      </c>
      <c r="AA1857" s="249">
        <v>23878.170542744134</v>
      </c>
      <c r="AB1857" s="249">
        <v>21799.177120715962</v>
      </c>
      <c r="AC1857" s="249">
        <v>23878.170542744134</v>
      </c>
      <c r="AD1857" s="249">
        <v>56467.729546220013</v>
      </c>
      <c r="AE1857" s="249">
        <v>32246.421634312341</v>
      </c>
      <c r="AF1857" s="249">
        <v>1.0477378964424133E-9</v>
      </c>
      <c r="AH1857" s="74">
        <v>60</v>
      </c>
    </row>
    <row r="1858" spans="2:34">
      <c r="B1858" s="73">
        <v>42216</v>
      </c>
      <c r="C1858" s="73">
        <v>42216</v>
      </c>
      <c r="D1858" s="73">
        <v>42216</v>
      </c>
      <c r="E1858" s="208">
        <v>10041367</v>
      </c>
      <c r="F1858" s="61" t="s">
        <v>1053</v>
      </c>
      <c r="G1858" s="308" t="s">
        <v>349</v>
      </c>
      <c r="H1858" s="60">
        <v>143036839</v>
      </c>
      <c r="I1858" s="60">
        <v>99</v>
      </c>
      <c r="J1858" s="60" t="s">
        <v>2556</v>
      </c>
      <c r="K1858" s="60" t="s">
        <v>1331</v>
      </c>
      <c r="L1858" s="62">
        <v>39909</v>
      </c>
      <c r="M1858" s="62">
        <v>50852</v>
      </c>
      <c r="N1858" s="60">
        <v>360</v>
      </c>
      <c r="O1858" s="60">
        <v>75</v>
      </c>
      <c r="P1858" s="60">
        <v>228</v>
      </c>
      <c r="Q1858" s="60">
        <v>75</v>
      </c>
      <c r="R1858" s="60">
        <v>75</v>
      </c>
      <c r="S1858" s="249">
        <v>549098</v>
      </c>
      <c r="T1858" s="60">
        <v>0.03</v>
      </c>
      <c r="U1858" s="60">
        <v>8.6499999999999994E-2</v>
      </c>
      <c r="V1858" s="249">
        <v>3162.4811563101853</v>
      </c>
      <c r="W1858" s="249">
        <v>353417.59786729177</v>
      </c>
      <c r="X1858" s="249">
        <v>195680.40213270823</v>
      </c>
      <c r="Y1858" s="249">
        <v>176297.1502608021</v>
      </c>
      <c r="Z1858" s="249">
        <v>89749.023511478241</v>
      </c>
      <c r="AA1858" s="249">
        <v>86548.126749323856</v>
      </c>
      <c r="AB1858" s="249">
        <v>64368.553333127704</v>
      </c>
      <c r="AC1858" s="249">
        <v>86548.126749323856</v>
      </c>
      <c r="AD1858" s="249">
        <v>367628.10577142728</v>
      </c>
      <c r="AE1858" s="249">
        <v>171947.70363872207</v>
      </c>
      <c r="AF1858" s="249">
        <v>-3.0267983675003052E-9</v>
      </c>
      <c r="AH1858" s="74">
        <v>228</v>
      </c>
    </row>
    <row r="1859" spans="2:34">
      <c r="B1859" s="73">
        <v>42216</v>
      </c>
      <c r="C1859" s="73">
        <v>42216</v>
      </c>
      <c r="D1859" s="73">
        <v>42216</v>
      </c>
      <c r="E1859" s="208">
        <v>10041743</v>
      </c>
      <c r="F1859" s="61" t="s">
        <v>1053</v>
      </c>
      <c r="G1859" s="308" t="s">
        <v>444</v>
      </c>
      <c r="H1859" s="60">
        <v>143982033</v>
      </c>
      <c r="I1859" s="60">
        <v>98</v>
      </c>
      <c r="J1859" s="60" t="s">
        <v>261</v>
      </c>
      <c r="K1859" s="60" t="s">
        <v>1780</v>
      </c>
      <c r="L1859" s="62">
        <v>41479</v>
      </c>
      <c r="M1859" s="62">
        <v>43313</v>
      </c>
      <c r="N1859" s="60">
        <v>60</v>
      </c>
      <c r="O1859" s="60">
        <v>23</v>
      </c>
      <c r="P1859" s="60">
        <v>60</v>
      </c>
      <c r="Q1859" s="60">
        <v>23</v>
      </c>
      <c r="R1859" s="60">
        <v>23</v>
      </c>
      <c r="S1859" s="249">
        <v>238020</v>
      </c>
      <c r="T1859" s="60">
        <v>0.05</v>
      </c>
      <c r="U1859" s="60">
        <v>9.1499999999999998E-2</v>
      </c>
      <c r="V1859" s="249">
        <v>4491.7310319474827</v>
      </c>
      <c r="W1859" s="249">
        <v>215624.85239672408</v>
      </c>
      <c r="X1859" s="249">
        <v>22395.147603275924</v>
      </c>
      <c r="Y1859" s="249">
        <v>32017.130377593116</v>
      </c>
      <c r="Z1859" s="249">
        <v>19010.796530625434</v>
      </c>
      <c r="AA1859" s="249">
        <v>13006.333846967682</v>
      </c>
      <c r="AB1859" s="249">
        <v>8584.8065812557707</v>
      </c>
      <c r="AC1859" s="249">
        <v>13006.333846967682</v>
      </c>
      <c r="AD1859" s="249">
        <v>53879.009520125022</v>
      </c>
      <c r="AE1859" s="249">
        <v>31483.861916848982</v>
      </c>
      <c r="AF1859" s="249">
        <v>1.1641532182693481E-10</v>
      </c>
      <c r="AH1859" s="74">
        <v>60</v>
      </c>
    </row>
    <row r="1860" spans="2:34">
      <c r="B1860" s="73">
        <v>42216</v>
      </c>
      <c r="C1860" s="73">
        <v>42216</v>
      </c>
      <c r="D1860" s="73">
        <v>42216</v>
      </c>
      <c r="E1860" s="208">
        <v>10042221</v>
      </c>
      <c r="F1860" s="61" t="s">
        <v>1053</v>
      </c>
      <c r="G1860" s="308" t="s">
        <v>444</v>
      </c>
      <c r="H1860" s="60">
        <v>143982173</v>
      </c>
      <c r="I1860" s="60">
        <v>98</v>
      </c>
      <c r="J1860" s="60" t="s">
        <v>2557</v>
      </c>
      <c r="K1860" s="60" t="s">
        <v>1780</v>
      </c>
      <c r="L1860" s="62">
        <v>41558</v>
      </c>
      <c r="M1860" s="62">
        <v>42644</v>
      </c>
      <c r="N1860" s="60">
        <v>36</v>
      </c>
      <c r="O1860" s="60">
        <v>21</v>
      </c>
      <c r="P1860" s="60">
        <v>36</v>
      </c>
      <c r="Q1860" s="60">
        <v>21</v>
      </c>
      <c r="R1860" s="60">
        <v>21</v>
      </c>
      <c r="S1860" s="249">
        <v>180174</v>
      </c>
      <c r="T1860" s="60">
        <v>0.05</v>
      </c>
      <c r="U1860" s="60">
        <v>9.1499999999999998E-2</v>
      </c>
      <c r="V1860" s="249">
        <v>5399.976414935998</v>
      </c>
      <c r="W1860" s="249">
        <v>169439.78007278929</v>
      </c>
      <c r="X1860" s="249">
        <v>10734.21992721071</v>
      </c>
      <c r="Y1860" s="249">
        <v>20224.765442934135</v>
      </c>
      <c r="Z1860" s="249">
        <v>11587.735810603888</v>
      </c>
      <c r="AA1860" s="249">
        <v>8637.0296323302464</v>
      </c>
      <c r="AB1860" s="249">
        <v>6261.6282908729145</v>
      </c>
      <c r="AC1860" s="249">
        <v>8637.0296323302464</v>
      </c>
      <c r="AD1860" s="249">
        <v>24959.370864906639</v>
      </c>
      <c r="AE1860" s="249">
        <v>14225.150937695929</v>
      </c>
      <c r="AF1860" s="249">
        <v>0</v>
      </c>
      <c r="AH1860" s="74">
        <v>36</v>
      </c>
    </row>
    <row r="1861" spans="2:34">
      <c r="B1861" s="73">
        <v>42216</v>
      </c>
      <c r="C1861" s="73">
        <v>42216</v>
      </c>
      <c r="D1861" s="73">
        <v>42216</v>
      </c>
      <c r="E1861" s="208">
        <v>10054799</v>
      </c>
      <c r="F1861" s="61" t="s">
        <v>1053</v>
      </c>
      <c r="G1861" s="308" t="s">
        <v>444</v>
      </c>
      <c r="H1861" s="60">
        <v>143982513</v>
      </c>
      <c r="I1861" s="60">
        <v>98</v>
      </c>
      <c r="J1861" s="60" t="s">
        <v>163</v>
      </c>
      <c r="K1861" s="60" t="s">
        <v>1780</v>
      </c>
      <c r="L1861" s="62">
        <v>41558</v>
      </c>
      <c r="M1861" s="62">
        <v>43374</v>
      </c>
      <c r="N1861" s="60">
        <v>60</v>
      </c>
      <c r="O1861" s="60">
        <v>21</v>
      </c>
      <c r="P1861" s="60">
        <v>60</v>
      </c>
      <c r="Q1861" s="60">
        <v>21</v>
      </c>
      <c r="R1861" s="60">
        <v>21</v>
      </c>
      <c r="S1861" s="249">
        <v>100416</v>
      </c>
      <c r="T1861" s="60">
        <v>0.05</v>
      </c>
      <c r="U1861" s="60">
        <v>9.1499999999999998E-2</v>
      </c>
      <c r="V1861" s="249">
        <v>1894.973797597002</v>
      </c>
      <c r="W1861" s="249">
        <v>90967.923612593251</v>
      </c>
      <c r="X1861" s="249">
        <v>9448.0763874067488</v>
      </c>
      <c r="Y1861" s="249">
        <v>12546.419515033063</v>
      </c>
      <c r="Z1861" s="249">
        <v>7459.6549982152428</v>
      </c>
      <c r="AA1861" s="249">
        <v>5086.7645168178205</v>
      </c>
      <c r="AB1861" s="249">
        <v>3306.8267355923617</v>
      </c>
      <c r="AC1861" s="249">
        <v>5086.7645168178205</v>
      </c>
      <c r="AD1861" s="249">
        <v>22730.50424322694</v>
      </c>
      <c r="AE1861" s="249">
        <v>13282.427855820133</v>
      </c>
      <c r="AF1861" s="249">
        <v>5.8207660913467407E-11</v>
      </c>
      <c r="AH1861" s="74">
        <v>60</v>
      </c>
    </row>
    <row r="1862" spans="2:34">
      <c r="B1862" s="73">
        <v>42216</v>
      </c>
      <c r="C1862" s="73">
        <v>42216</v>
      </c>
      <c r="D1862" s="73">
        <v>42216</v>
      </c>
      <c r="E1862" s="208">
        <v>10054885</v>
      </c>
      <c r="F1862" s="61" t="s">
        <v>1053</v>
      </c>
      <c r="G1862" s="308" t="s">
        <v>444</v>
      </c>
      <c r="H1862" s="60">
        <v>143984168</v>
      </c>
      <c r="I1862" s="60">
        <v>98</v>
      </c>
      <c r="J1862" s="60" t="s">
        <v>612</v>
      </c>
      <c r="K1862" s="60" t="s">
        <v>1780</v>
      </c>
      <c r="L1862" s="62">
        <v>41806</v>
      </c>
      <c r="M1862" s="62">
        <v>43647</v>
      </c>
      <c r="N1862" s="60">
        <v>61</v>
      </c>
      <c r="O1862" s="60">
        <v>12</v>
      </c>
      <c r="P1862" s="60">
        <v>60</v>
      </c>
      <c r="Q1862" s="60">
        <v>12</v>
      </c>
      <c r="R1862" s="60">
        <v>12</v>
      </c>
      <c r="S1862" s="249">
        <v>142582</v>
      </c>
      <c r="T1862" s="60">
        <v>0.05</v>
      </c>
      <c r="U1862" s="60">
        <v>9.1499999999999998E-2</v>
      </c>
      <c r="V1862" s="249">
        <v>2690.6982354303673</v>
      </c>
      <c r="W1862" s="249">
        <v>129166.55198903332</v>
      </c>
      <c r="X1862" s="249">
        <v>13415.448010966677</v>
      </c>
      <c r="Y1862" s="249">
        <v>10938.096248101472</v>
      </c>
      <c r="Z1862" s="249">
        <v>6544.4497445421403</v>
      </c>
      <c r="AA1862" s="249">
        <v>4393.6465035593319</v>
      </c>
      <c r="AB1862" s="249">
        <v>2683.0896021933354</v>
      </c>
      <c r="AC1862" s="249">
        <v>4393.6465035593319</v>
      </c>
      <c r="AD1862" s="249">
        <v>32275.342136788793</v>
      </c>
      <c r="AE1862" s="249">
        <v>18859.894125822029</v>
      </c>
      <c r="AF1862" s="249">
        <v>8.7311491370201111E-11</v>
      </c>
      <c r="AH1862" s="74">
        <v>60</v>
      </c>
    </row>
    <row r="1863" spans="2:34">
      <c r="B1863" s="73">
        <v>42216</v>
      </c>
      <c r="C1863" s="73">
        <v>42216</v>
      </c>
      <c r="D1863" s="73">
        <v>42216</v>
      </c>
      <c r="E1863" s="208">
        <v>10041794</v>
      </c>
      <c r="F1863" s="61" t="s">
        <v>1053</v>
      </c>
      <c r="G1863" s="308" t="s">
        <v>444</v>
      </c>
      <c r="H1863" s="60">
        <v>143984281</v>
      </c>
      <c r="I1863" s="60">
        <v>98</v>
      </c>
      <c r="J1863" s="60" t="s">
        <v>1746</v>
      </c>
      <c r="K1863" s="60" t="s">
        <v>1780</v>
      </c>
      <c r="L1863" s="62">
        <v>41943</v>
      </c>
      <c r="M1863" s="62">
        <v>43770</v>
      </c>
      <c r="N1863" s="60">
        <v>60</v>
      </c>
      <c r="O1863" s="60">
        <v>8</v>
      </c>
      <c r="P1863" s="60">
        <v>60</v>
      </c>
      <c r="Q1863" s="60">
        <v>8</v>
      </c>
      <c r="R1863" s="60">
        <v>8</v>
      </c>
      <c r="S1863" s="249">
        <v>406420</v>
      </c>
      <c r="T1863" s="60">
        <v>0.05</v>
      </c>
      <c r="U1863" s="60">
        <v>9.1499999999999998E-2</v>
      </c>
      <c r="V1863" s="249">
        <v>7669.6467775989249</v>
      </c>
      <c r="W1863" s="249">
        <v>368180.20549145702</v>
      </c>
      <c r="X1863" s="249">
        <v>38239.794508542982</v>
      </c>
      <c r="Y1863" s="249">
        <v>21404.914546375709</v>
      </c>
      <c r="Z1863" s="249">
        <v>12844.265900674749</v>
      </c>
      <c r="AA1863" s="249">
        <v>8560.6486457009596</v>
      </c>
      <c r="AB1863" s="249">
        <v>5098.6392678057309</v>
      </c>
      <c r="AC1863" s="249">
        <v>8560.6486457009596</v>
      </c>
      <c r="AD1863" s="249">
        <v>91998.601164478634</v>
      </c>
      <c r="AE1863" s="249">
        <v>53758.806655935477</v>
      </c>
      <c r="AF1863" s="249">
        <v>1.7462298274040222E-10</v>
      </c>
      <c r="AH1863" s="74">
        <v>60</v>
      </c>
    </row>
    <row r="1864" spans="2:34">
      <c r="B1864" s="73">
        <v>42216</v>
      </c>
      <c r="C1864" s="73">
        <v>42216</v>
      </c>
      <c r="D1864" s="73">
        <v>42216</v>
      </c>
      <c r="E1864" s="208">
        <v>10041861</v>
      </c>
      <c r="F1864" s="61" t="s">
        <v>1053</v>
      </c>
      <c r="G1864" s="308" t="s">
        <v>444</v>
      </c>
      <c r="H1864" s="60">
        <v>143990850</v>
      </c>
      <c r="I1864" s="60">
        <v>97</v>
      </c>
      <c r="J1864" s="60" t="s">
        <v>155</v>
      </c>
      <c r="K1864" s="60" t="s">
        <v>1333</v>
      </c>
      <c r="L1864" s="62">
        <v>40402</v>
      </c>
      <c r="M1864" s="62">
        <v>42217</v>
      </c>
      <c r="N1864" s="60">
        <v>60</v>
      </c>
      <c r="O1864" s="60">
        <v>59</v>
      </c>
      <c r="P1864" s="60">
        <v>60</v>
      </c>
      <c r="Q1864" s="60">
        <v>59</v>
      </c>
      <c r="R1864" s="60">
        <v>59</v>
      </c>
      <c r="S1864" s="249">
        <v>87670</v>
      </c>
      <c r="T1864" s="60">
        <v>0</v>
      </c>
      <c r="U1864" s="60">
        <v>0.104</v>
      </c>
      <c r="V1864" s="249">
        <v>1461.1666666666667</v>
      </c>
      <c r="W1864" s="249">
        <v>68137.460540767133</v>
      </c>
      <c r="X1864" s="249">
        <v>19532.539459232867</v>
      </c>
      <c r="Y1864" s="249">
        <v>19519.984821646838</v>
      </c>
      <c r="Z1864" s="249">
        <v>0</v>
      </c>
      <c r="AA1864" s="249">
        <v>19519.984821646838</v>
      </c>
      <c r="AB1864" s="249">
        <v>19206.997134912319</v>
      </c>
      <c r="AC1864" s="249">
        <v>19519.984821646838</v>
      </c>
      <c r="AD1864" s="249">
        <v>19532.539459232226</v>
      </c>
      <c r="AE1864" s="249">
        <v>0</v>
      </c>
      <c r="AF1864" s="249">
        <v>-6.4028427004814148E-10</v>
      </c>
      <c r="AH1864" s="74">
        <v>60</v>
      </c>
    </row>
    <row r="1865" spans="2:34">
      <c r="B1865" s="73">
        <v>42216</v>
      </c>
      <c r="C1865" s="73">
        <v>42216</v>
      </c>
      <c r="D1865" s="73">
        <v>42216</v>
      </c>
      <c r="E1865" s="208">
        <v>10042194</v>
      </c>
      <c r="F1865" s="61" t="s">
        <v>1053</v>
      </c>
      <c r="G1865" s="308" t="s">
        <v>444</v>
      </c>
      <c r="H1865" s="60">
        <v>143991423</v>
      </c>
      <c r="I1865" s="60">
        <v>98</v>
      </c>
      <c r="J1865" s="60" t="s">
        <v>2558</v>
      </c>
      <c r="K1865" s="60" t="s">
        <v>1333</v>
      </c>
      <c r="L1865" s="62">
        <v>40389</v>
      </c>
      <c r="M1865" s="62">
        <v>42217</v>
      </c>
      <c r="N1865" s="60">
        <v>60</v>
      </c>
      <c r="O1865" s="60">
        <v>59</v>
      </c>
      <c r="P1865" s="60">
        <v>60</v>
      </c>
      <c r="Q1865" s="60">
        <v>59</v>
      </c>
      <c r="R1865" s="60">
        <v>59</v>
      </c>
      <c r="S1865" s="249">
        <v>152260</v>
      </c>
      <c r="T1865" s="60">
        <v>0.05</v>
      </c>
      <c r="U1865" s="60">
        <v>0.104</v>
      </c>
      <c r="V1865" s="249">
        <v>2873.3340346371051</v>
      </c>
      <c r="W1865" s="249">
        <v>133989.97449905029</v>
      </c>
      <c r="X1865" s="249">
        <v>18270.025500949705</v>
      </c>
      <c r="Y1865" s="249">
        <v>38385.379315823608</v>
      </c>
      <c r="Z1865" s="249">
        <v>20128.119530364726</v>
      </c>
      <c r="AA1865" s="249">
        <v>18257.259785458882</v>
      </c>
      <c r="AB1865" s="249">
        <v>17965.525075933874</v>
      </c>
      <c r="AC1865" s="249">
        <v>18257.259785458882</v>
      </c>
      <c r="AD1865" s="249">
        <v>38410.067579174764</v>
      </c>
      <c r="AE1865" s="249">
        <v>20140.04207822631</v>
      </c>
      <c r="AF1865" s="249">
        <v>-1.2514647096395493E-9</v>
      </c>
      <c r="AH1865" s="74">
        <v>60</v>
      </c>
    </row>
    <row r="1866" spans="2:34">
      <c r="B1866" s="73">
        <v>42216</v>
      </c>
      <c r="C1866" s="73">
        <v>42216</v>
      </c>
      <c r="D1866" s="73">
        <v>42216</v>
      </c>
      <c r="E1866" s="208">
        <v>10042104</v>
      </c>
      <c r="F1866" s="61" t="s">
        <v>1053</v>
      </c>
      <c r="G1866" s="308" t="s">
        <v>444</v>
      </c>
      <c r="H1866" s="60">
        <v>143992446</v>
      </c>
      <c r="I1866" s="60">
        <v>98</v>
      </c>
      <c r="J1866" s="60" t="s">
        <v>2559</v>
      </c>
      <c r="K1866" s="60" t="s">
        <v>1333</v>
      </c>
      <c r="L1866" s="62">
        <v>40403</v>
      </c>
      <c r="M1866" s="62">
        <v>42217</v>
      </c>
      <c r="N1866" s="60">
        <v>60</v>
      </c>
      <c r="O1866" s="60">
        <v>59</v>
      </c>
      <c r="P1866" s="60">
        <v>60</v>
      </c>
      <c r="Q1866" s="60">
        <v>59</v>
      </c>
      <c r="R1866" s="60">
        <v>59</v>
      </c>
      <c r="S1866" s="249">
        <v>240399</v>
      </c>
      <c r="T1866" s="60">
        <v>0.05</v>
      </c>
      <c r="U1866" s="60">
        <v>0.104</v>
      </c>
      <c r="V1866" s="249">
        <v>4536.6256967865847</v>
      </c>
      <c r="W1866" s="249">
        <v>211552.97438327328</v>
      </c>
      <c r="X1866" s="249">
        <v>28846.025616726722</v>
      </c>
      <c r="Y1866" s="249">
        <v>60605.58782441006</v>
      </c>
      <c r="Z1866" s="249">
        <v>31779.717634179367</v>
      </c>
      <c r="AA1866" s="249">
        <v>28825.870190230693</v>
      </c>
      <c r="AB1866" s="249">
        <v>28365.258523114611</v>
      </c>
      <c r="AC1866" s="249">
        <v>28825.870190230693</v>
      </c>
      <c r="AD1866" s="249">
        <v>60644.567423919827</v>
      </c>
      <c r="AE1866" s="249">
        <v>31798.541807195026</v>
      </c>
      <c r="AF1866" s="249">
        <v>-1.9208528101444244E-9</v>
      </c>
      <c r="AH1866" s="74">
        <v>60</v>
      </c>
    </row>
    <row r="1867" spans="2:34">
      <c r="B1867" s="73">
        <v>42216</v>
      </c>
      <c r="C1867" s="73">
        <v>42216</v>
      </c>
      <c r="D1867" s="73">
        <v>42216</v>
      </c>
      <c r="E1867" s="208">
        <v>10054823</v>
      </c>
      <c r="F1867" s="61" t="s">
        <v>1053</v>
      </c>
      <c r="G1867" s="308" t="s">
        <v>444</v>
      </c>
      <c r="H1867" s="60">
        <v>143992594</v>
      </c>
      <c r="I1867" s="60">
        <v>98</v>
      </c>
      <c r="J1867" s="60" t="s">
        <v>2560</v>
      </c>
      <c r="K1867" s="60" t="s">
        <v>1333</v>
      </c>
      <c r="L1867" s="62">
        <v>40393</v>
      </c>
      <c r="M1867" s="62">
        <v>42219</v>
      </c>
      <c r="N1867" s="60">
        <v>60</v>
      </c>
      <c r="O1867" s="60">
        <v>59</v>
      </c>
      <c r="P1867" s="60">
        <v>60</v>
      </c>
      <c r="Q1867" s="60">
        <v>59</v>
      </c>
      <c r="R1867" s="60">
        <v>59</v>
      </c>
      <c r="S1867" s="249">
        <v>100319</v>
      </c>
      <c r="T1867" s="60">
        <v>0.05</v>
      </c>
      <c r="U1867" s="60">
        <v>0.104</v>
      </c>
      <c r="V1867" s="249">
        <v>1893.143287933533</v>
      </c>
      <c r="W1867" s="249">
        <v>88281.493837975999</v>
      </c>
      <c r="X1867" s="249">
        <v>12037.506162024001</v>
      </c>
      <c r="Y1867" s="249">
        <v>25290.837170524814</v>
      </c>
      <c r="Z1867" s="249">
        <v>13261.741909672011</v>
      </c>
      <c r="AA1867" s="249">
        <v>12029.095260852802</v>
      </c>
      <c r="AB1867" s="249">
        <v>11836.881059323601</v>
      </c>
      <c r="AC1867" s="249">
        <v>12029.095260852802</v>
      </c>
      <c r="AD1867" s="249">
        <v>25307.103438035148</v>
      </c>
      <c r="AE1867" s="249">
        <v>13269.597276011977</v>
      </c>
      <c r="AF1867" s="249">
        <v>-8.2945916801691055E-10</v>
      </c>
      <c r="AH1867" s="74">
        <v>60</v>
      </c>
    </row>
    <row r="1868" spans="2:34">
      <c r="B1868" s="73">
        <v>42216</v>
      </c>
      <c r="C1868" s="73">
        <v>42216</v>
      </c>
      <c r="D1868" s="73">
        <v>42216</v>
      </c>
      <c r="E1868" s="208">
        <v>10041736</v>
      </c>
      <c r="F1868" s="61" t="s">
        <v>1053</v>
      </c>
      <c r="G1868" s="308" t="s">
        <v>444</v>
      </c>
      <c r="H1868" s="60">
        <v>143992608</v>
      </c>
      <c r="I1868" s="60">
        <v>97</v>
      </c>
      <c r="J1868" s="60" t="s">
        <v>2561</v>
      </c>
      <c r="K1868" s="60" t="s">
        <v>1333</v>
      </c>
      <c r="L1868" s="62">
        <v>40403</v>
      </c>
      <c r="M1868" s="62">
        <v>42217</v>
      </c>
      <c r="N1868" s="60">
        <v>60</v>
      </c>
      <c r="O1868" s="60">
        <v>59</v>
      </c>
      <c r="P1868" s="60">
        <v>60</v>
      </c>
      <c r="Q1868" s="60">
        <v>59</v>
      </c>
      <c r="R1868" s="60">
        <v>59</v>
      </c>
      <c r="S1868" s="249">
        <v>70000</v>
      </c>
      <c r="T1868" s="60">
        <v>0</v>
      </c>
      <c r="U1868" s="60">
        <v>0.104</v>
      </c>
      <c r="V1868" s="249">
        <v>1166.6666666666667</v>
      </c>
      <c r="W1868" s="249">
        <v>54404.268710547498</v>
      </c>
      <c r="X1868" s="249">
        <v>15595.731289452502</v>
      </c>
      <c r="Y1868" s="249">
        <v>15585.707055039114</v>
      </c>
      <c r="Z1868" s="249">
        <v>0</v>
      </c>
      <c r="AA1868" s="249">
        <v>15585.707055039114</v>
      </c>
      <c r="AB1868" s="249">
        <v>15335.802434628295</v>
      </c>
      <c r="AC1868" s="249">
        <v>15585.707055039114</v>
      </c>
      <c r="AD1868" s="249">
        <v>15595.731289451986</v>
      </c>
      <c r="AE1868" s="249">
        <v>0</v>
      </c>
      <c r="AF1868" s="249">
        <v>-5.1659299060702324E-10</v>
      </c>
      <c r="AH1868" s="74">
        <v>60</v>
      </c>
    </row>
    <row r="1869" spans="2:34">
      <c r="B1869" s="73">
        <v>42216</v>
      </c>
      <c r="C1869" s="73">
        <v>42216</v>
      </c>
      <c r="D1869" s="73">
        <v>42216</v>
      </c>
      <c r="E1869" s="208">
        <v>10041303</v>
      </c>
      <c r="F1869" s="61" t="s">
        <v>1053</v>
      </c>
      <c r="G1869" s="308" t="s">
        <v>444</v>
      </c>
      <c r="H1869" s="60">
        <v>143992993</v>
      </c>
      <c r="I1869" s="60">
        <v>98</v>
      </c>
      <c r="J1869" s="60" t="s">
        <v>2562</v>
      </c>
      <c r="K1869" s="60" t="s">
        <v>1333</v>
      </c>
      <c r="L1869" s="62">
        <v>40399</v>
      </c>
      <c r="M1869" s="62">
        <v>42217</v>
      </c>
      <c r="N1869" s="60">
        <v>60</v>
      </c>
      <c r="O1869" s="60">
        <v>59</v>
      </c>
      <c r="P1869" s="60">
        <v>60</v>
      </c>
      <c r="Q1869" s="60">
        <v>59</v>
      </c>
      <c r="R1869" s="60">
        <v>59</v>
      </c>
      <c r="S1869" s="249">
        <v>240666</v>
      </c>
      <c r="T1869" s="60">
        <v>0.05</v>
      </c>
      <c r="U1869" s="60">
        <v>0.104</v>
      </c>
      <c r="V1869" s="249">
        <v>4541.6643161695356</v>
      </c>
      <c r="W1869" s="249">
        <v>211787.93644285059</v>
      </c>
      <c r="X1869" s="249">
        <v>28878.063557149406</v>
      </c>
      <c r="Y1869" s="249">
        <v>60672.899634979636</v>
      </c>
      <c r="Z1869" s="249">
        <v>31815.013890022121</v>
      </c>
      <c r="AA1869" s="249">
        <v>28857.885744957515</v>
      </c>
      <c r="AB1869" s="249">
        <v>28396.762497863583</v>
      </c>
      <c r="AC1869" s="249">
        <v>28857.885744957515</v>
      </c>
      <c r="AD1869" s="249">
        <v>60711.922527319519</v>
      </c>
      <c r="AE1869" s="249">
        <v>31833.858970172121</v>
      </c>
      <c r="AF1869" s="249">
        <v>-2.0081643015146255E-9</v>
      </c>
      <c r="AH1869" s="74">
        <v>60</v>
      </c>
    </row>
    <row r="1870" spans="2:34">
      <c r="B1870" s="73">
        <v>42216</v>
      </c>
      <c r="C1870" s="73">
        <v>42216</v>
      </c>
      <c r="D1870" s="73">
        <v>42216</v>
      </c>
      <c r="E1870" s="208">
        <v>10042263</v>
      </c>
      <c r="F1870" s="61" t="s">
        <v>1053</v>
      </c>
      <c r="G1870" s="308" t="s">
        <v>444</v>
      </c>
      <c r="H1870" s="60">
        <v>143994392</v>
      </c>
      <c r="I1870" s="60">
        <v>98</v>
      </c>
      <c r="J1870" s="60" t="s">
        <v>1503</v>
      </c>
      <c r="K1870" s="60" t="s">
        <v>1332</v>
      </c>
      <c r="L1870" s="62">
        <v>40590</v>
      </c>
      <c r="M1870" s="62">
        <v>42430</v>
      </c>
      <c r="N1870" s="60">
        <v>60</v>
      </c>
      <c r="O1870" s="60">
        <v>52</v>
      </c>
      <c r="P1870" s="60">
        <v>60</v>
      </c>
      <c r="Q1870" s="60">
        <v>52</v>
      </c>
      <c r="R1870" s="60">
        <v>52</v>
      </c>
      <c r="S1870" s="249">
        <v>244563</v>
      </c>
      <c r="T1870" s="60">
        <v>0.05</v>
      </c>
      <c r="U1870" s="60">
        <v>9.4E-2</v>
      </c>
      <c r="V1870" s="249">
        <v>4615.2055136802464</v>
      </c>
      <c r="W1870" s="249">
        <v>220264.39374096179</v>
      </c>
      <c r="X1870" s="249">
        <v>24298.606259038206</v>
      </c>
      <c r="Y1870" s="249">
        <v>55379.713897439768</v>
      </c>
      <c r="Z1870" s="249">
        <v>31666.555925099208</v>
      </c>
      <c r="AA1870" s="249">
        <v>23713.157972340559</v>
      </c>
      <c r="AB1870" s="249">
        <v>21058.792091166444</v>
      </c>
      <c r="AC1870" s="249">
        <v>23713.157972340559</v>
      </c>
      <c r="AD1870" s="249">
        <v>56647.937079853989</v>
      </c>
      <c r="AE1870" s="249">
        <v>32349.330820814765</v>
      </c>
      <c r="AF1870" s="249">
        <v>1.0186340659856796E-9</v>
      </c>
      <c r="AH1870" s="74">
        <v>60</v>
      </c>
    </row>
    <row r="1871" spans="2:34">
      <c r="B1871" s="73">
        <v>42216</v>
      </c>
      <c r="C1871" s="73">
        <v>42216</v>
      </c>
      <c r="D1871" s="73">
        <v>42216</v>
      </c>
      <c r="E1871" s="208">
        <v>10041494</v>
      </c>
      <c r="F1871" s="61" t="s">
        <v>1053</v>
      </c>
      <c r="G1871" s="308" t="s">
        <v>444</v>
      </c>
      <c r="H1871" s="60">
        <v>143995011</v>
      </c>
      <c r="I1871" s="60">
        <v>98</v>
      </c>
      <c r="J1871" s="60" t="s">
        <v>893</v>
      </c>
      <c r="K1871" s="60" t="s">
        <v>1337</v>
      </c>
      <c r="L1871" s="62">
        <v>40746</v>
      </c>
      <c r="M1871" s="62">
        <v>43313</v>
      </c>
      <c r="N1871" s="60">
        <v>84</v>
      </c>
      <c r="O1871" s="60">
        <v>47</v>
      </c>
      <c r="P1871" s="60">
        <v>60</v>
      </c>
      <c r="Q1871" s="60">
        <v>47</v>
      </c>
      <c r="R1871" s="60">
        <v>47</v>
      </c>
      <c r="S1871" s="249">
        <v>435836</v>
      </c>
      <c r="T1871" s="60">
        <v>0.05</v>
      </c>
      <c r="U1871" s="60">
        <v>9.9000000000000005E-2</v>
      </c>
      <c r="V1871" s="249">
        <v>8224.7629864711489</v>
      </c>
      <c r="W1871" s="249">
        <v>387999.4264212097</v>
      </c>
      <c r="X1871" s="249">
        <v>47836.573578790296</v>
      </c>
      <c r="Y1871" s="249">
        <v>99558.144710759574</v>
      </c>
      <c r="Z1871" s="249">
        <v>54595.125457098708</v>
      </c>
      <c r="AA1871" s="249">
        <v>44963.019253660867</v>
      </c>
      <c r="AB1871" s="249">
        <v>37471.982636719069</v>
      </c>
      <c r="AC1871" s="249">
        <v>44963.019253660867</v>
      </c>
      <c r="AD1871" s="249">
        <v>105486.35276706493</v>
      </c>
      <c r="AE1871" s="249">
        <v>57649.779188268934</v>
      </c>
      <c r="AF1871" s="249">
        <v>5.7043507695198059E-9</v>
      </c>
      <c r="AH1871" s="74">
        <v>60</v>
      </c>
    </row>
    <row r="1872" spans="2:34">
      <c r="B1872" s="73">
        <v>42216</v>
      </c>
      <c r="C1872" s="73">
        <v>42216</v>
      </c>
      <c r="D1872" s="73">
        <v>42216</v>
      </c>
      <c r="E1872" s="208">
        <v>10055419</v>
      </c>
      <c r="F1872" s="61" t="s">
        <v>1053</v>
      </c>
      <c r="G1872" s="308" t="s">
        <v>444</v>
      </c>
      <c r="H1872" s="60">
        <v>143995054</v>
      </c>
      <c r="I1872" s="60">
        <v>98</v>
      </c>
      <c r="J1872" s="60" t="s">
        <v>1551</v>
      </c>
      <c r="K1872" s="60" t="s">
        <v>1337</v>
      </c>
      <c r="L1872" s="62">
        <v>40738</v>
      </c>
      <c r="M1872" s="62">
        <v>42552</v>
      </c>
      <c r="N1872" s="60">
        <v>60</v>
      </c>
      <c r="O1872" s="60">
        <v>48</v>
      </c>
      <c r="P1872" s="60">
        <v>60</v>
      </c>
      <c r="Q1872" s="60">
        <v>48</v>
      </c>
      <c r="R1872" s="60">
        <v>48</v>
      </c>
      <c r="S1872" s="249">
        <v>232128</v>
      </c>
      <c r="T1872" s="60">
        <v>0.05</v>
      </c>
      <c r="U1872" s="60">
        <v>9.9000000000000005E-2</v>
      </c>
      <c r="V1872" s="249">
        <v>4380.5417233169701</v>
      </c>
      <c r="W1872" s="249">
        <v>206650.0492302209</v>
      </c>
      <c r="X1872" s="249">
        <v>25477.950769779098</v>
      </c>
      <c r="Y1872" s="249">
        <v>53468.831457675347</v>
      </c>
      <c r="Z1872" s="249">
        <v>29308.083088371175</v>
      </c>
      <c r="AA1872" s="249">
        <v>24160.748369304172</v>
      </c>
      <c r="AB1872" s="249">
        <v>20382.360615823276</v>
      </c>
      <c r="AC1872" s="249">
        <v>24160.748369304172</v>
      </c>
      <c r="AD1872" s="249">
        <v>56182.454168800323</v>
      </c>
      <c r="AE1872" s="249">
        <v>30704.503399018227</v>
      </c>
      <c r="AF1872" s="249">
        <v>2.9976945370435715E-9</v>
      </c>
      <c r="AH1872" s="74">
        <v>60</v>
      </c>
    </row>
    <row r="1873" spans="2:37">
      <c r="B1873" s="73">
        <v>42216</v>
      </c>
      <c r="C1873" s="73">
        <v>42216</v>
      </c>
      <c r="D1873" s="73">
        <v>42216</v>
      </c>
      <c r="E1873" s="208">
        <v>10041735</v>
      </c>
      <c r="F1873" s="61" t="s">
        <v>1053</v>
      </c>
      <c r="G1873" s="308" t="s">
        <v>444</v>
      </c>
      <c r="H1873" s="60">
        <v>143995275</v>
      </c>
      <c r="I1873" s="60">
        <v>97</v>
      </c>
      <c r="J1873" s="60" t="s">
        <v>242</v>
      </c>
      <c r="K1873" s="60" t="s">
        <v>1337</v>
      </c>
      <c r="L1873" s="62">
        <v>40767</v>
      </c>
      <c r="M1873" s="62">
        <v>42217</v>
      </c>
      <c r="N1873" s="60">
        <v>48</v>
      </c>
      <c r="O1873" s="60">
        <v>47</v>
      </c>
      <c r="P1873" s="60">
        <v>48</v>
      </c>
      <c r="Q1873" s="60">
        <v>47</v>
      </c>
      <c r="R1873" s="60">
        <v>47</v>
      </c>
      <c r="S1873" s="249">
        <v>47600</v>
      </c>
      <c r="T1873" s="60">
        <v>0</v>
      </c>
      <c r="U1873" s="60">
        <v>9.9000000000000005E-2</v>
      </c>
      <c r="V1873" s="249">
        <v>991.66666666666663</v>
      </c>
      <c r="W1873" s="249">
        <v>39173.726394840931</v>
      </c>
      <c r="X1873" s="249">
        <v>8426.2736051590691</v>
      </c>
      <c r="Y1873" s="249">
        <v>8418.1592981921276</v>
      </c>
      <c r="Z1873" s="249">
        <v>0</v>
      </c>
      <c r="AA1873" s="249">
        <v>8418.1592981921276</v>
      </c>
      <c r="AB1873" s="249">
        <v>8250.7262383849211</v>
      </c>
      <c r="AC1873" s="249">
        <v>8418.1592981921276</v>
      </c>
      <c r="AD1873" s="249">
        <v>8426.2736051596366</v>
      </c>
      <c r="AE1873" s="249">
        <v>0</v>
      </c>
      <c r="AF1873" s="249">
        <v>5.6752469390630722E-10</v>
      </c>
      <c r="AH1873" s="74">
        <v>48</v>
      </c>
    </row>
    <row r="1874" spans="2:37">
      <c r="B1874" s="73">
        <v>42216</v>
      </c>
      <c r="C1874" s="73">
        <v>42216</v>
      </c>
      <c r="D1874" s="73">
        <v>42216</v>
      </c>
      <c r="E1874" s="208">
        <v>10041199</v>
      </c>
      <c r="F1874" s="61" t="s">
        <v>1053</v>
      </c>
      <c r="G1874" s="308" t="s">
        <v>444</v>
      </c>
      <c r="H1874" s="60">
        <v>143997707</v>
      </c>
      <c r="I1874" s="60">
        <v>98</v>
      </c>
      <c r="J1874" s="60" t="s">
        <v>354</v>
      </c>
      <c r="K1874" s="60" t="s">
        <v>1337</v>
      </c>
      <c r="L1874" s="62">
        <v>40988</v>
      </c>
      <c r="M1874" s="62">
        <v>42826</v>
      </c>
      <c r="N1874" s="60">
        <v>60</v>
      </c>
      <c r="O1874" s="60">
        <v>39</v>
      </c>
      <c r="P1874" s="60">
        <v>60</v>
      </c>
      <c r="Q1874" s="60">
        <v>39</v>
      </c>
      <c r="R1874" s="60">
        <v>39</v>
      </c>
      <c r="S1874" s="249">
        <v>203774</v>
      </c>
      <c r="T1874" s="60">
        <v>0.05</v>
      </c>
      <c r="U1874" s="60">
        <v>9.9000000000000005E-2</v>
      </c>
      <c r="V1874" s="249">
        <v>3845.466764574684</v>
      </c>
      <c r="W1874" s="249">
        <v>181408.13314998208</v>
      </c>
      <c r="X1874" s="249">
        <v>22365.866850017919</v>
      </c>
      <c r="Y1874" s="249">
        <v>42432.871018012855</v>
      </c>
      <c r="Z1874" s="249">
        <v>23368.083481845664</v>
      </c>
      <c r="AA1874" s="249">
        <v>19064.78753616719</v>
      </c>
      <c r="AB1874" s="249">
        <v>14537.813452511647</v>
      </c>
      <c r="AC1874" s="249">
        <v>19064.78753616719</v>
      </c>
      <c r="AD1874" s="249">
        <v>49319.872724501591</v>
      </c>
      <c r="AE1874" s="249">
        <v>26954.005874481052</v>
      </c>
      <c r="AF1874" s="249">
        <v>2.6193447411060333E-9</v>
      </c>
      <c r="AH1874" s="74">
        <v>60</v>
      </c>
    </row>
    <row r="1875" spans="2:37">
      <c r="B1875" s="73">
        <v>42216</v>
      </c>
      <c r="C1875" s="73">
        <v>42216</v>
      </c>
      <c r="D1875" s="73">
        <v>42216</v>
      </c>
      <c r="E1875" s="208">
        <v>10041878</v>
      </c>
      <c r="F1875" s="61" t="s">
        <v>1053</v>
      </c>
      <c r="G1875" s="308" t="s">
        <v>444</v>
      </c>
      <c r="H1875" s="60">
        <v>143998177</v>
      </c>
      <c r="I1875" s="60">
        <v>98</v>
      </c>
      <c r="J1875" s="60" t="s">
        <v>1353</v>
      </c>
      <c r="K1875" s="60" t="s">
        <v>1338</v>
      </c>
      <c r="L1875" s="62">
        <v>41124</v>
      </c>
      <c r="M1875" s="62">
        <v>42217</v>
      </c>
      <c r="N1875" s="60">
        <v>36</v>
      </c>
      <c r="O1875" s="60">
        <v>35</v>
      </c>
      <c r="P1875" s="60">
        <v>36</v>
      </c>
      <c r="Q1875" s="60">
        <v>35</v>
      </c>
      <c r="R1875" s="60">
        <v>35</v>
      </c>
      <c r="S1875" s="249">
        <v>200388</v>
      </c>
      <c r="T1875" s="60">
        <v>0.05</v>
      </c>
      <c r="U1875" s="60">
        <v>9.4E-2</v>
      </c>
      <c r="V1875" s="249">
        <v>6005.8081290097061</v>
      </c>
      <c r="W1875" s="249">
        <v>187762.33191844786</v>
      </c>
      <c r="X1875" s="249">
        <v>12625.668081552139</v>
      </c>
      <c r="Y1875" s="249">
        <v>28400.080887625052</v>
      </c>
      <c r="Z1875" s="249">
        <v>15796.172278668819</v>
      </c>
      <c r="AA1875" s="249">
        <v>12603.908608956233</v>
      </c>
      <c r="AB1875" s="249">
        <v>12274.955079286801</v>
      </c>
      <c r="AC1875" s="249">
        <v>12603.908608956233</v>
      </c>
      <c r="AD1875" s="249">
        <v>28446.760725902423</v>
      </c>
      <c r="AE1875" s="249">
        <v>15821.09264434941</v>
      </c>
      <c r="AF1875" s="249">
        <v>8.7311491370201111E-10</v>
      </c>
      <c r="AH1875" s="74">
        <v>36</v>
      </c>
    </row>
    <row r="1876" spans="2:37">
      <c r="B1876" s="73">
        <v>42216</v>
      </c>
      <c r="C1876" s="73">
        <v>42216</v>
      </c>
      <c r="D1876" s="73">
        <v>42216</v>
      </c>
      <c r="E1876" s="208">
        <v>10054799</v>
      </c>
      <c r="F1876" s="61" t="s">
        <v>1053</v>
      </c>
      <c r="G1876" s="308" t="s">
        <v>444</v>
      </c>
      <c r="H1876" s="60">
        <v>143999238</v>
      </c>
      <c r="I1876" s="60">
        <v>98</v>
      </c>
      <c r="J1876" s="60" t="s">
        <v>163</v>
      </c>
      <c r="K1876" s="60" t="s">
        <v>1338</v>
      </c>
      <c r="L1876" s="62">
        <v>41106</v>
      </c>
      <c r="M1876" s="62">
        <v>42948</v>
      </c>
      <c r="N1876" s="60">
        <v>61</v>
      </c>
      <c r="O1876" s="60">
        <v>35</v>
      </c>
      <c r="P1876" s="60">
        <v>60</v>
      </c>
      <c r="Q1876" s="60">
        <v>35</v>
      </c>
      <c r="R1876" s="60">
        <v>35</v>
      </c>
      <c r="S1876" s="249">
        <v>203831</v>
      </c>
      <c r="T1876" s="60">
        <v>0.05</v>
      </c>
      <c r="U1876" s="60">
        <v>9.4E-2</v>
      </c>
      <c r="V1876" s="249">
        <v>3846.5424248923932</v>
      </c>
      <c r="W1876" s="249">
        <v>183579.32982754541</v>
      </c>
      <c r="X1876" s="249">
        <v>20251.670172454586</v>
      </c>
      <c r="Y1876" s="249">
        <v>38074.740850095943</v>
      </c>
      <c r="Z1876" s="249">
        <v>21942.45586801121</v>
      </c>
      <c r="AA1876" s="249">
        <v>16132.284982084733</v>
      </c>
      <c r="AB1876" s="249">
        <v>11813.474267265174</v>
      </c>
      <c r="AC1876" s="249">
        <v>16132.284982084733</v>
      </c>
      <c r="AD1876" s="249">
        <v>47213.215665999043</v>
      </c>
      <c r="AE1876" s="249">
        <v>26961.545493543555</v>
      </c>
      <c r="AF1876" s="249">
        <v>9.0221874415874481E-10</v>
      </c>
      <c r="AH1876" s="74">
        <v>60</v>
      </c>
    </row>
    <row r="1877" spans="2:37" ht="13.8" thickBot="1">
      <c r="B1877" s="209">
        <v>42216</v>
      </c>
      <c r="C1877" s="209">
        <v>42216</v>
      </c>
      <c r="D1877" s="209">
        <v>42216</v>
      </c>
      <c r="E1877" s="210">
        <v>10042221</v>
      </c>
      <c r="F1877" s="85" t="s">
        <v>1053</v>
      </c>
      <c r="G1877" s="309" t="s">
        <v>444</v>
      </c>
      <c r="H1877" s="94">
        <v>143999270</v>
      </c>
      <c r="I1877" s="94">
        <v>98</v>
      </c>
      <c r="J1877" s="94" t="s">
        <v>867</v>
      </c>
      <c r="K1877" s="94" t="s">
        <v>1338</v>
      </c>
      <c r="L1877" s="246">
        <v>41096</v>
      </c>
      <c r="M1877" s="246">
        <v>42917</v>
      </c>
      <c r="N1877" s="94">
        <v>60</v>
      </c>
      <c r="O1877" s="94">
        <v>36</v>
      </c>
      <c r="P1877" s="94">
        <v>60</v>
      </c>
      <c r="Q1877" s="94">
        <v>36</v>
      </c>
      <c r="R1877" s="94">
        <v>36</v>
      </c>
      <c r="S1877" s="250">
        <v>245373</v>
      </c>
      <c r="T1877" s="94">
        <v>0.05</v>
      </c>
      <c r="U1877" s="94">
        <v>9.4E-2</v>
      </c>
      <c r="V1877" s="250">
        <v>4630.4912129318955</v>
      </c>
      <c r="W1877" s="250">
        <v>220993.91602736729</v>
      </c>
      <c r="X1877" s="250">
        <v>24379.08397263271</v>
      </c>
      <c r="Y1877" s="250">
        <v>46655.235480621675</v>
      </c>
      <c r="Z1877" s="250">
        <v>26871.629887223913</v>
      </c>
      <c r="AA1877" s="250">
        <v>19783.605593397762</v>
      </c>
      <c r="AB1877" s="250">
        <v>14627.450383579626</v>
      </c>
      <c r="AC1877" s="250">
        <v>19783.605593397762</v>
      </c>
      <c r="AD1877" s="250">
        <v>56835.556748547446</v>
      </c>
      <c r="AE1877" s="250">
        <v>32456.472775913717</v>
      </c>
      <c r="AF1877" s="250">
        <v>1.0186340659856796E-9</v>
      </c>
      <c r="AG1877" s="85"/>
      <c r="AH1877" s="95">
        <v>60</v>
      </c>
      <c r="AI1877" s="94"/>
      <c r="AJ1877" s="94"/>
      <c r="AK1877" s="85"/>
    </row>
    <row r="1878" spans="2:37">
      <c r="B1878" s="73">
        <v>42247</v>
      </c>
      <c r="C1878" s="73">
        <v>42247</v>
      </c>
      <c r="D1878" s="73">
        <v>42247</v>
      </c>
      <c r="E1878" s="208">
        <v>10041828</v>
      </c>
      <c r="F1878" s="61" t="s">
        <v>1053</v>
      </c>
      <c r="G1878" s="310" t="s">
        <v>444</v>
      </c>
      <c r="H1878" s="60">
        <v>141997564</v>
      </c>
      <c r="I1878" s="60">
        <v>98</v>
      </c>
      <c r="J1878" s="60" t="s">
        <v>2570</v>
      </c>
      <c r="K1878" s="60" t="s">
        <v>1337</v>
      </c>
      <c r="L1878" s="62">
        <v>40729</v>
      </c>
      <c r="M1878" s="62">
        <v>42552</v>
      </c>
      <c r="N1878" s="60">
        <v>60</v>
      </c>
      <c r="O1878" s="60">
        <v>49</v>
      </c>
      <c r="P1878" s="60">
        <v>60</v>
      </c>
      <c r="Q1878" s="60">
        <v>49</v>
      </c>
      <c r="R1878" s="60">
        <v>49</v>
      </c>
      <c r="S1878" s="249">
        <v>207215</v>
      </c>
      <c r="T1878" s="60">
        <v>0.05</v>
      </c>
      <c r="U1878" s="60">
        <v>9.9000000000000005E-2</v>
      </c>
      <c r="V1878" s="249">
        <v>3910.4026795437258</v>
      </c>
      <c r="W1878" s="249">
        <v>184471.45519385953</v>
      </c>
      <c r="X1878" s="249">
        <v>22743.544806140475</v>
      </c>
      <c r="Y1878" s="249">
        <v>48097.466007528128</v>
      </c>
      <c r="Z1878" s="249">
        <v>26352.936618326523</v>
      </c>
      <c r="AA1878" s="249">
        <v>21744.529389201605</v>
      </c>
      <c r="AB1878" s="249">
        <v>18573.89492501472</v>
      </c>
      <c r="AC1878" s="249">
        <v>21744.529389201605</v>
      </c>
      <c r="AD1878" s="249">
        <v>50152.705578766676</v>
      </c>
      <c r="AE1878" s="249">
        <v>27409.160772623582</v>
      </c>
      <c r="AF1878" s="249">
        <v>2.6193447411060333E-9</v>
      </c>
      <c r="AH1878" s="74">
        <v>60</v>
      </c>
    </row>
    <row r="1879" spans="2:37">
      <c r="B1879" s="73">
        <v>42247</v>
      </c>
      <c r="C1879" s="73">
        <v>42247</v>
      </c>
      <c r="D1879" s="73">
        <v>42247</v>
      </c>
      <c r="E1879" s="208">
        <v>10041810</v>
      </c>
      <c r="F1879" s="61" t="s">
        <v>1053</v>
      </c>
      <c r="G1879" s="310" t="s">
        <v>444</v>
      </c>
      <c r="H1879" s="60">
        <v>143980723</v>
      </c>
      <c r="I1879" s="60">
        <v>98</v>
      </c>
      <c r="J1879" s="60" t="s">
        <v>2571</v>
      </c>
      <c r="K1879" s="60" t="s">
        <v>1338</v>
      </c>
      <c r="L1879" s="62">
        <v>41340</v>
      </c>
      <c r="M1879" s="62">
        <v>43160</v>
      </c>
      <c r="N1879" s="60">
        <v>60</v>
      </c>
      <c r="O1879" s="60">
        <v>29</v>
      </c>
      <c r="P1879" s="60">
        <v>60</v>
      </c>
      <c r="Q1879" s="60">
        <v>29</v>
      </c>
      <c r="R1879" s="60">
        <v>29</v>
      </c>
      <c r="S1879" s="249">
        <v>235391</v>
      </c>
      <c r="T1879" s="60">
        <v>0.05</v>
      </c>
      <c r="U1879" s="60">
        <v>9.4E-2</v>
      </c>
      <c r="V1879" s="249">
        <v>4442.1185586973779</v>
      </c>
      <c r="W1879" s="249">
        <v>212003.67965341746</v>
      </c>
      <c r="X1879" s="249">
        <v>23387.320346582535</v>
      </c>
      <c r="Y1879" s="249">
        <v>38657.647172096651</v>
      </c>
      <c r="Z1879" s="249">
        <v>22362.024347097555</v>
      </c>
      <c r="AA1879" s="249">
        <v>16295.622824999096</v>
      </c>
      <c r="AB1879" s="249">
        <v>11303.871500848225</v>
      </c>
      <c r="AC1879" s="249">
        <v>16295.622824999096</v>
      </c>
      <c r="AD1879" s="249">
        <v>54523.433868426189</v>
      </c>
      <c r="AE1879" s="249">
        <v>31136.113521842693</v>
      </c>
      <c r="AF1879" s="249">
        <v>9.6042640507221222E-10</v>
      </c>
      <c r="AH1879" s="74">
        <v>60</v>
      </c>
    </row>
    <row r="1880" spans="2:37">
      <c r="B1880" s="73">
        <v>42247</v>
      </c>
      <c r="C1880" s="73">
        <v>42247</v>
      </c>
      <c r="D1880" s="73">
        <v>42247</v>
      </c>
      <c r="E1880" s="208">
        <v>10041823</v>
      </c>
      <c r="F1880" s="61" t="s">
        <v>1053</v>
      </c>
      <c r="G1880" s="310" t="s">
        <v>444</v>
      </c>
      <c r="H1880" s="60">
        <v>143980863</v>
      </c>
      <c r="I1880" s="60">
        <v>98</v>
      </c>
      <c r="J1880" s="60" t="s">
        <v>2572</v>
      </c>
      <c r="K1880" s="60" t="s">
        <v>1338</v>
      </c>
      <c r="L1880" s="62">
        <v>41367</v>
      </c>
      <c r="M1880" s="62">
        <v>43191</v>
      </c>
      <c r="N1880" s="60">
        <v>60</v>
      </c>
      <c r="O1880" s="60">
        <v>28</v>
      </c>
      <c r="P1880" s="60">
        <v>60</v>
      </c>
      <c r="Q1880" s="60">
        <v>28</v>
      </c>
      <c r="R1880" s="60">
        <v>28</v>
      </c>
      <c r="S1880" s="249">
        <v>235391</v>
      </c>
      <c r="T1880" s="60">
        <v>0.05</v>
      </c>
      <c r="U1880" s="60">
        <v>9.4E-2</v>
      </c>
      <c r="V1880" s="249">
        <v>4442.1185586973779</v>
      </c>
      <c r="W1880" s="249">
        <v>212003.67965341746</v>
      </c>
      <c r="X1880" s="249">
        <v>23387.320346582535</v>
      </c>
      <c r="Y1880" s="249">
        <v>37676.12669292459</v>
      </c>
      <c r="Z1880" s="249">
        <v>21808.606485257027</v>
      </c>
      <c r="AA1880" s="249">
        <v>15867.520207667563</v>
      </c>
      <c r="AB1880" s="249">
        <v>10914.082828405182</v>
      </c>
      <c r="AC1880" s="249">
        <v>15867.520207667563</v>
      </c>
      <c r="AD1880" s="249">
        <v>54523.433868426189</v>
      </c>
      <c r="AE1880" s="249">
        <v>31136.113521842693</v>
      </c>
      <c r="AF1880" s="249">
        <v>9.6042640507221222E-10</v>
      </c>
      <c r="AH1880" s="74">
        <v>60</v>
      </c>
    </row>
    <row r="1881" spans="2:37">
      <c r="B1881" s="73">
        <v>42247</v>
      </c>
      <c r="C1881" s="73">
        <v>42247</v>
      </c>
      <c r="D1881" s="73">
        <v>42247</v>
      </c>
      <c r="E1881" s="208">
        <v>10042159</v>
      </c>
      <c r="F1881" s="61" t="s">
        <v>1053</v>
      </c>
      <c r="G1881" s="310" t="s">
        <v>444</v>
      </c>
      <c r="H1881" s="60">
        <v>143981304</v>
      </c>
      <c r="I1881" s="60">
        <v>98</v>
      </c>
      <c r="J1881" s="60" t="s">
        <v>2573</v>
      </c>
      <c r="K1881" s="60" t="s">
        <v>1338</v>
      </c>
      <c r="L1881" s="62">
        <v>41366</v>
      </c>
      <c r="M1881" s="62">
        <v>43191</v>
      </c>
      <c r="N1881" s="60">
        <v>60</v>
      </c>
      <c r="O1881" s="60">
        <v>28</v>
      </c>
      <c r="P1881" s="60">
        <v>60</v>
      </c>
      <c r="Q1881" s="60">
        <v>28</v>
      </c>
      <c r="R1881" s="60">
        <v>28</v>
      </c>
      <c r="S1881" s="249">
        <v>209819</v>
      </c>
      <c r="T1881" s="60">
        <v>0.05</v>
      </c>
      <c r="U1881" s="60">
        <v>9.4E-2</v>
      </c>
      <c r="V1881" s="249">
        <v>3959.5433719527305</v>
      </c>
      <c r="W1881" s="249">
        <v>188972.39087815763</v>
      </c>
      <c r="X1881" s="249">
        <v>20846.609121842368</v>
      </c>
      <c r="Y1881" s="249">
        <v>33583.132858022364</v>
      </c>
      <c r="Z1881" s="249">
        <v>19439.400844255477</v>
      </c>
      <c r="AA1881" s="249">
        <v>14143.732013766887</v>
      </c>
      <c r="AB1881" s="249">
        <v>9728.4175901931048</v>
      </c>
      <c r="AC1881" s="249">
        <v>14143.732013766887</v>
      </c>
      <c r="AD1881" s="249">
        <v>48600.211439007107</v>
      </c>
      <c r="AE1881" s="249">
        <v>27753.602317163837</v>
      </c>
      <c r="AF1881" s="249">
        <v>9.0221874415874481E-10</v>
      </c>
      <c r="AH1881" s="74">
        <v>60</v>
      </c>
    </row>
    <row r="1882" spans="2:37">
      <c r="B1882" s="73">
        <v>42247</v>
      </c>
      <c r="C1882" s="73">
        <v>42247</v>
      </c>
      <c r="D1882" s="73">
        <v>42247</v>
      </c>
      <c r="E1882" s="208">
        <v>10042321</v>
      </c>
      <c r="F1882" s="61" t="s">
        <v>1053</v>
      </c>
      <c r="G1882" s="310" t="s">
        <v>444</v>
      </c>
      <c r="H1882" s="60">
        <v>143981673</v>
      </c>
      <c r="I1882" s="60">
        <v>98</v>
      </c>
      <c r="J1882" s="60" t="s">
        <v>2574</v>
      </c>
      <c r="K1882" s="60" t="s">
        <v>1338</v>
      </c>
      <c r="L1882" s="62">
        <v>41423</v>
      </c>
      <c r="M1882" s="62">
        <v>43252</v>
      </c>
      <c r="N1882" s="60">
        <v>60</v>
      </c>
      <c r="O1882" s="60">
        <v>26</v>
      </c>
      <c r="P1882" s="60">
        <v>60</v>
      </c>
      <c r="Q1882" s="60">
        <v>26</v>
      </c>
      <c r="R1882" s="60">
        <v>26</v>
      </c>
      <c r="S1882" s="249">
        <v>228801</v>
      </c>
      <c r="T1882" s="60">
        <v>0.05</v>
      </c>
      <c r="U1882" s="60">
        <v>9.4E-2</v>
      </c>
      <c r="V1882" s="249">
        <v>4317.7571289833459</v>
      </c>
      <c r="W1882" s="249">
        <v>206068.43043439032</v>
      </c>
      <c r="X1882" s="249">
        <v>22732.56956560968</v>
      </c>
      <c r="Y1882" s="249">
        <v>34635.033450437259</v>
      </c>
      <c r="Z1882" s="249">
        <v>20075.217772186632</v>
      </c>
      <c r="AA1882" s="249">
        <v>14559.815678250627</v>
      </c>
      <c r="AB1882" s="249">
        <v>9850.7801450975276</v>
      </c>
      <c r="AC1882" s="249">
        <v>14559.815678250627</v>
      </c>
      <c r="AD1882" s="249">
        <v>52996.997304611374</v>
      </c>
      <c r="AE1882" s="249">
        <v>30264.427739000763</v>
      </c>
      <c r="AF1882" s="249">
        <v>9.3132257461547852E-10</v>
      </c>
      <c r="AH1882" s="74">
        <v>60</v>
      </c>
    </row>
    <row r="1883" spans="2:37">
      <c r="B1883" s="73">
        <v>42247</v>
      </c>
      <c r="C1883" s="73">
        <v>42247</v>
      </c>
      <c r="D1883" s="73">
        <v>42247</v>
      </c>
      <c r="E1883" s="208">
        <v>10042372</v>
      </c>
      <c r="F1883" s="61" t="s">
        <v>1053</v>
      </c>
      <c r="G1883" s="310" t="s">
        <v>444</v>
      </c>
      <c r="H1883" s="60">
        <v>143983234</v>
      </c>
      <c r="I1883" s="60">
        <v>98</v>
      </c>
      <c r="J1883" s="60" t="s">
        <v>2575</v>
      </c>
      <c r="K1883" s="60" t="s">
        <v>1780</v>
      </c>
      <c r="L1883" s="62">
        <v>41858</v>
      </c>
      <c r="M1883" s="62">
        <v>44044</v>
      </c>
      <c r="N1883" s="60">
        <v>72</v>
      </c>
      <c r="O1883" s="60">
        <v>12</v>
      </c>
      <c r="P1883" s="60">
        <v>60</v>
      </c>
      <c r="Q1883" s="60">
        <v>12</v>
      </c>
      <c r="R1883" s="60">
        <v>12</v>
      </c>
      <c r="S1883" s="249">
        <v>414710</v>
      </c>
      <c r="T1883" s="60">
        <v>0.05</v>
      </c>
      <c r="U1883" s="60">
        <v>9.1499999999999998E-2</v>
      </c>
      <c r="V1883" s="249">
        <v>7826.0893045077746</v>
      </c>
      <c r="W1883" s="249">
        <v>375690.20476197562</v>
      </c>
      <c r="X1883" s="249">
        <v>39019.795238024381</v>
      </c>
      <c r="Y1883" s="249">
        <v>31814.239490610038</v>
      </c>
      <c r="Z1883" s="249">
        <v>19035.002690094596</v>
      </c>
      <c r="AA1883" s="249">
        <v>12779.236800515442</v>
      </c>
      <c r="AB1883" s="249">
        <v>7803.9590476048761</v>
      </c>
      <c r="AC1883" s="249">
        <v>12779.236800515442</v>
      </c>
      <c r="AD1883" s="249">
        <v>93875.153508491116</v>
      </c>
      <c r="AE1883" s="249">
        <v>54855.358270466502</v>
      </c>
      <c r="AF1883" s="249">
        <v>2.3283064365386963E-10</v>
      </c>
      <c r="AH1883" s="74">
        <v>60</v>
      </c>
    </row>
    <row r="1884" spans="2:37">
      <c r="B1884" s="73">
        <v>42247</v>
      </c>
      <c r="C1884" s="73">
        <v>42247</v>
      </c>
      <c r="D1884" s="73">
        <v>42247</v>
      </c>
      <c r="E1884" s="208">
        <v>10041527</v>
      </c>
      <c r="F1884" s="61" t="s">
        <v>1053</v>
      </c>
      <c r="G1884" s="310" t="s">
        <v>444</v>
      </c>
      <c r="H1884" s="60">
        <v>143983447</v>
      </c>
      <c r="I1884" s="60">
        <v>98</v>
      </c>
      <c r="J1884" s="60" t="s">
        <v>2338</v>
      </c>
      <c r="K1884" s="60" t="s">
        <v>1780</v>
      </c>
      <c r="L1884" s="62">
        <v>41753</v>
      </c>
      <c r="M1884" s="62">
        <v>43586</v>
      </c>
      <c r="N1884" s="60">
        <v>60</v>
      </c>
      <c r="O1884" s="60">
        <v>15</v>
      </c>
      <c r="P1884" s="60">
        <v>60</v>
      </c>
      <c r="Q1884" s="60">
        <v>15</v>
      </c>
      <c r="R1884" s="60">
        <v>15</v>
      </c>
      <c r="S1884" s="249">
        <v>101731</v>
      </c>
      <c r="T1884" s="60">
        <v>0.05</v>
      </c>
      <c r="U1884" s="60">
        <v>9.1499999999999998E-2</v>
      </c>
      <c r="V1884" s="249">
        <v>1919.7894698388766</v>
      </c>
      <c r="W1884" s="249">
        <v>92159.196114490958</v>
      </c>
      <c r="X1884" s="249">
        <v>9571.8038855090417</v>
      </c>
      <c r="Y1884" s="249">
        <v>9533.341396708056</v>
      </c>
      <c r="Z1884" s="249">
        <v>5691.7610181918535</v>
      </c>
      <c r="AA1884" s="249">
        <v>3841.5803785162025</v>
      </c>
      <c r="AB1884" s="249">
        <v>2392.9509713772604</v>
      </c>
      <c r="AC1884" s="249">
        <v>3841.5803785162025</v>
      </c>
      <c r="AD1884" s="249">
        <v>23028.172075841692</v>
      </c>
      <c r="AE1884" s="249">
        <v>13456.368190332578</v>
      </c>
      <c r="AF1884" s="249">
        <v>7.2759576141834259E-11</v>
      </c>
      <c r="AH1884" s="74">
        <v>60</v>
      </c>
    </row>
    <row r="1885" spans="2:37">
      <c r="B1885" s="73">
        <v>42247</v>
      </c>
      <c r="C1885" s="73">
        <v>42247</v>
      </c>
      <c r="D1885" s="73">
        <v>42247</v>
      </c>
      <c r="E1885" s="208">
        <v>10041810</v>
      </c>
      <c r="F1885" s="61" t="s">
        <v>1053</v>
      </c>
      <c r="G1885" s="310" t="s">
        <v>444</v>
      </c>
      <c r="H1885" s="60">
        <v>143983668</v>
      </c>
      <c r="I1885" s="60">
        <v>98</v>
      </c>
      <c r="J1885" s="60" t="s">
        <v>2576</v>
      </c>
      <c r="K1885" s="60" t="s">
        <v>1780</v>
      </c>
      <c r="L1885" s="62">
        <v>41823</v>
      </c>
      <c r="M1885" s="62">
        <v>43647</v>
      </c>
      <c r="N1885" s="60">
        <v>60</v>
      </c>
      <c r="O1885" s="60">
        <v>13</v>
      </c>
      <c r="P1885" s="60">
        <v>60</v>
      </c>
      <c r="Q1885" s="60">
        <v>13</v>
      </c>
      <c r="R1885" s="60">
        <v>13</v>
      </c>
      <c r="S1885" s="249">
        <v>96226</v>
      </c>
      <c r="T1885" s="60">
        <v>0.05</v>
      </c>
      <c r="U1885" s="60">
        <v>9.1499999999999998E-2</v>
      </c>
      <c r="V1885" s="249">
        <v>1815.9033286285962</v>
      </c>
      <c r="W1885" s="249">
        <v>87172.15799818153</v>
      </c>
      <c r="X1885" s="249">
        <v>9053.8420018184697</v>
      </c>
      <c r="Y1885" s="249">
        <v>7936.7420373233563</v>
      </c>
      <c r="Z1885" s="249">
        <v>4745.2797127466729</v>
      </c>
      <c r="AA1885" s="249">
        <v>3191.4623245766834</v>
      </c>
      <c r="AB1885" s="249">
        <v>1961.6657670606685</v>
      </c>
      <c r="AC1885" s="249">
        <v>3191.4623245766834</v>
      </c>
      <c r="AD1885" s="249">
        <v>21782.041719534274</v>
      </c>
      <c r="AE1885" s="249">
        <v>12728.199717715775</v>
      </c>
      <c r="AF1885" s="249">
        <v>2.9103830456733704E-11</v>
      </c>
      <c r="AH1885" s="74">
        <v>60</v>
      </c>
    </row>
    <row r="1886" spans="2:37">
      <c r="B1886" s="73">
        <v>42247</v>
      </c>
      <c r="C1886" s="73">
        <v>42247</v>
      </c>
      <c r="D1886" s="73">
        <v>42247</v>
      </c>
      <c r="E1886" s="208">
        <v>10042321</v>
      </c>
      <c r="F1886" s="61" t="s">
        <v>1053</v>
      </c>
      <c r="G1886" s="310" t="s">
        <v>444</v>
      </c>
      <c r="H1886" s="60">
        <v>143984516</v>
      </c>
      <c r="I1886" s="60">
        <v>98</v>
      </c>
      <c r="J1886" s="60" t="s">
        <v>2574</v>
      </c>
      <c r="K1886" s="60" t="s">
        <v>1780</v>
      </c>
      <c r="L1886" s="62">
        <v>41824</v>
      </c>
      <c r="M1886" s="62">
        <v>43647</v>
      </c>
      <c r="N1886" s="60">
        <v>60</v>
      </c>
      <c r="O1886" s="60">
        <v>13</v>
      </c>
      <c r="P1886" s="60">
        <v>60</v>
      </c>
      <c r="Q1886" s="60">
        <v>13</v>
      </c>
      <c r="R1886" s="60">
        <v>13</v>
      </c>
      <c r="S1886" s="249">
        <v>220305</v>
      </c>
      <c r="T1886" s="60">
        <v>0.05</v>
      </c>
      <c r="U1886" s="60">
        <v>9.1499999999999998E-2</v>
      </c>
      <c r="V1886" s="249">
        <v>4157.427127943829</v>
      </c>
      <c r="W1886" s="249">
        <v>199576.64527039867</v>
      </c>
      <c r="X1886" s="249">
        <v>20728.354729601328</v>
      </c>
      <c r="Y1886" s="249">
        <v>18170.805754500056</v>
      </c>
      <c r="Z1886" s="249">
        <v>10864.099589681107</v>
      </c>
      <c r="AA1886" s="249">
        <v>7306.7061648189483</v>
      </c>
      <c r="AB1886" s="249">
        <v>4491.1435247469544</v>
      </c>
      <c r="AC1886" s="249">
        <v>7306.7061648189483</v>
      </c>
      <c r="AD1886" s="249">
        <v>49868.982406231167</v>
      </c>
      <c r="AE1886" s="249">
        <v>29140.627676629752</v>
      </c>
      <c r="AF1886" s="249">
        <v>8.7311491370201111E-11</v>
      </c>
      <c r="AH1886" s="74">
        <v>60</v>
      </c>
    </row>
    <row r="1887" spans="2:37">
      <c r="B1887" s="73">
        <v>42247</v>
      </c>
      <c r="C1887" s="73">
        <v>42247</v>
      </c>
      <c r="D1887" s="73">
        <v>42247</v>
      </c>
      <c r="E1887" s="208">
        <v>10041295</v>
      </c>
      <c r="F1887" s="61" t="s">
        <v>1053</v>
      </c>
      <c r="G1887" s="310" t="s">
        <v>444</v>
      </c>
      <c r="H1887" s="60">
        <v>143992497</v>
      </c>
      <c r="I1887" s="60">
        <v>97</v>
      </c>
      <c r="J1887" s="60" t="s">
        <v>2248</v>
      </c>
      <c r="K1887" s="60" t="s">
        <v>1333</v>
      </c>
      <c r="L1887" s="62">
        <v>40434</v>
      </c>
      <c r="M1887" s="62">
        <v>42248</v>
      </c>
      <c r="N1887" s="60">
        <v>60</v>
      </c>
      <c r="O1887" s="60">
        <v>59</v>
      </c>
      <c r="P1887" s="60">
        <v>60</v>
      </c>
      <c r="Q1887" s="60">
        <v>59</v>
      </c>
      <c r="R1887" s="60">
        <v>59</v>
      </c>
      <c r="S1887" s="249">
        <v>57000</v>
      </c>
      <c r="T1887" s="60">
        <v>0</v>
      </c>
      <c r="U1887" s="60">
        <v>0.104</v>
      </c>
      <c r="V1887" s="249">
        <v>950</v>
      </c>
      <c r="W1887" s="249">
        <v>44300.618807160106</v>
      </c>
      <c r="X1887" s="249">
        <v>12699.381192839894</v>
      </c>
      <c r="Y1887" s="249">
        <v>12691.21860196042</v>
      </c>
      <c r="Z1887" s="249">
        <v>0</v>
      </c>
      <c r="AA1887" s="249">
        <v>12691.21860196042</v>
      </c>
      <c r="AB1887" s="249">
        <v>12487.724839625895</v>
      </c>
      <c r="AC1887" s="249">
        <v>12691.21860196042</v>
      </c>
      <c r="AD1887" s="249">
        <v>12699.381192839472</v>
      </c>
      <c r="AE1887" s="249">
        <v>0</v>
      </c>
      <c r="AF1887" s="249">
        <v>-4.220055416226387E-10</v>
      </c>
      <c r="AH1887" s="74">
        <v>60</v>
      </c>
    </row>
    <row r="1888" spans="2:37">
      <c r="B1888" s="73">
        <v>42247</v>
      </c>
      <c r="C1888" s="73">
        <v>42247</v>
      </c>
      <c r="D1888" s="73">
        <v>42247</v>
      </c>
      <c r="E1888" s="208">
        <v>10041194</v>
      </c>
      <c r="F1888" s="61" t="s">
        <v>1053</v>
      </c>
      <c r="G1888" s="310" t="s">
        <v>444</v>
      </c>
      <c r="H1888" s="60">
        <v>143992845</v>
      </c>
      <c r="I1888" s="60">
        <v>98</v>
      </c>
      <c r="J1888" s="60" t="s">
        <v>2577</v>
      </c>
      <c r="K1888" s="60" t="s">
        <v>1333</v>
      </c>
      <c r="L1888" s="62">
        <v>40435</v>
      </c>
      <c r="M1888" s="62">
        <v>42248</v>
      </c>
      <c r="N1888" s="60">
        <v>60</v>
      </c>
      <c r="O1888" s="60">
        <v>59</v>
      </c>
      <c r="P1888" s="60">
        <v>60</v>
      </c>
      <c r="Q1888" s="60">
        <v>59</v>
      </c>
      <c r="R1888" s="60">
        <v>59</v>
      </c>
      <c r="S1888" s="249">
        <v>190369</v>
      </c>
      <c r="T1888" s="60">
        <v>0.05</v>
      </c>
      <c r="U1888" s="60">
        <v>0.104</v>
      </c>
      <c r="V1888" s="249">
        <v>3592.4978775767177</v>
      </c>
      <c r="W1888" s="249">
        <v>167526.18846321886</v>
      </c>
      <c r="X1888" s="249">
        <v>22842.811536781141</v>
      </c>
      <c r="Y1888" s="249">
        <v>47992.816727794678</v>
      </c>
      <c r="Z1888" s="249">
        <v>25165.966024405643</v>
      </c>
      <c r="AA1888" s="249">
        <v>22826.850703389035</v>
      </c>
      <c r="AB1888" s="249">
        <v>22462.09801116812</v>
      </c>
      <c r="AC1888" s="249">
        <v>22826.850703389035</v>
      </c>
      <c r="AD1888" s="249">
        <v>48023.684191382607</v>
      </c>
      <c r="AE1888" s="249">
        <v>25180.872654603067</v>
      </c>
      <c r="AF1888" s="249">
        <v>-1.6007106751203537E-9</v>
      </c>
      <c r="AH1888" s="74">
        <v>60</v>
      </c>
    </row>
    <row r="1889" spans="2:37">
      <c r="B1889" s="73">
        <v>42247</v>
      </c>
      <c r="C1889" s="73">
        <v>42247</v>
      </c>
      <c r="D1889" s="73">
        <v>42247</v>
      </c>
      <c r="E1889" s="208">
        <v>10041411</v>
      </c>
      <c r="F1889" s="61" t="s">
        <v>1053</v>
      </c>
      <c r="G1889" s="310" t="s">
        <v>444</v>
      </c>
      <c r="H1889" s="60">
        <v>143992918</v>
      </c>
      <c r="I1889" s="60">
        <v>98</v>
      </c>
      <c r="J1889" s="60" t="s">
        <v>2578</v>
      </c>
      <c r="K1889" s="60" t="s">
        <v>1333</v>
      </c>
      <c r="L1889" s="62">
        <v>40410</v>
      </c>
      <c r="M1889" s="62">
        <v>42248</v>
      </c>
      <c r="N1889" s="60">
        <v>60</v>
      </c>
      <c r="O1889" s="60">
        <v>59</v>
      </c>
      <c r="P1889" s="60">
        <v>60</v>
      </c>
      <c r="Q1889" s="60">
        <v>59</v>
      </c>
      <c r="R1889" s="60">
        <v>59</v>
      </c>
      <c r="S1889" s="249">
        <v>86376</v>
      </c>
      <c r="T1889" s="60">
        <v>0.05</v>
      </c>
      <c r="U1889" s="60">
        <v>0.104</v>
      </c>
      <c r="V1889" s="249">
        <v>1630.0216772350884</v>
      </c>
      <c r="W1889" s="249">
        <v>76011.54628484149</v>
      </c>
      <c r="X1889" s="249">
        <v>10364.45371515851</v>
      </c>
      <c r="Y1889" s="249">
        <v>21775.748875499645</v>
      </c>
      <c r="Z1889" s="249">
        <v>11418.53705868109</v>
      </c>
      <c r="AA1889" s="249">
        <v>10357.211816818555</v>
      </c>
      <c r="AB1889" s="249">
        <v>10191.712819905868</v>
      </c>
      <c r="AC1889" s="249">
        <v>10357.211816818555</v>
      </c>
      <c r="AD1889" s="249">
        <v>21789.754349263079</v>
      </c>
      <c r="AE1889" s="249">
        <v>11425.300634105311</v>
      </c>
      <c r="AF1889" s="249">
        <v>-7.4214767664670944E-10</v>
      </c>
      <c r="AH1889" s="74">
        <v>60</v>
      </c>
    </row>
    <row r="1890" spans="2:37">
      <c r="B1890" s="73">
        <v>42247</v>
      </c>
      <c r="C1890" s="73">
        <v>42247</v>
      </c>
      <c r="D1890" s="73">
        <v>42247</v>
      </c>
      <c r="E1890" s="208">
        <v>10041295</v>
      </c>
      <c r="F1890" s="61" t="s">
        <v>1053</v>
      </c>
      <c r="G1890" s="310" t="s">
        <v>444</v>
      </c>
      <c r="H1890" s="60">
        <v>143993655</v>
      </c>
      <c r="I1890" s="60">
        <v>97</v>
      </c>
      <c r="J1890" s="60" t="s">
        <v>2248</v>
      </c>
      <c r="K1890" s="60" t="s">
        <v>1332</v>
      </c>
      <c r="L1890" s="62">
        <v>40562</v>
      </c>
      <c r="M1890" s="62">
        <v>42401</v>
      </c>
      <c r="N1890" s="60">
        <v>60</v>
      </c>
      <c r="O1890" s="60">
        <v>54</v>
      </c>
      <c r="P1890" s="60">
        <v>60</v>
      </c>
      <c r="Q1890" s="60">
        <v>54</v>
      </c>
      <c r="R1890" s="60">
        <v>54</v>
      </c>
      <c r="S1890" s="249">
        <v>37616</v>
      </c>
      <c r="T1890" s="60">
        <v>0</v>
      </c>
      <c r="U1890" s="60">
        <v>9.4E-2</v>
      </c>
      <c r="V1890" s="249">
        <v>626.93333333333328</v>
      </c>
      <c r="W1890" s="249">
        <v>29920.89738438337</v>
      </c>
      <c r="X1890" s="249">
        <v>7695.1026156166299</v>
      </c>
      <c r="Y1890" s="249">
        <v>7594.0889817323405</v>
      </c>
      <c r="Z1890" s="249">
        <v>0</v>
      </c>
      <c r="AA1890" s="249">
        <v>7594.0889817323405</v>
      </c>
      <c r="AB1890" s="249">
        <v>6925.5923540549675</v>
      </c>
      <c r="AC1890" s="249">
        <v>7594.0889817323405</v>
      </c>
      <c r="AD1890" s="249">
        <v>7695.1026156167718</v>
      </c>
      <c r="AE1890" s="249">
        <v>0</v>
      </c>
      <c r="AF1890" s="249">
        <v>1.4188117347657681E-10</v>
      </c>
      <c r="AH1890" s="74">
        <v>60</v>
      </c>
    </row>
    <row r="1891" spans="2:37">
      <c r="B1891" s="73">
        <v>42247</v>
      </c>
      <c r="C1891" s="73">
        <v>42247</v>
      </c>
      <c r="D1891" s="73">
        <v>42247</v>
      </c>
      <c r="E1891" s="208">
        <v>10041919</v>
      </c>
      <c r="F1891" s="61" t="s">
        <v>1053</v>
      </c>
      <c r="G1891" s="310" t="s">
        <v>444</v>
      </c>
      <c r="H1891" s="60">
        <v>143993760</v>
      </c>
      <c r="I1891" s="60">
        <v>98</v>
      </c>
      <c r="J1891" s="60" t="s">
        <v>2579</v>
      </c>
      <c r="K1891" s="60" t="s">
        <v>1333</v>
      </c>
      <c r="L1891" s="62">
        <v>40420</v>
      </c>
      <c r="M1891" s="62">
        <v>42248</v>
      </c>
      <c r="N1891" s="60">
        <v>60</v>
      </c>
      <c r="O1891" s="60">
        <v>59</v>
      </c>
      <c r="P1891" s="60">
        <v>60</v>
      </c>
      <c r="Q1891" s="60">
        <v>59</v>
      </c>
      <c r="R1891" s="60">
        <v>59</v>
      </c>
      <c r="S1891" s="249">
        <v>244089</v>
      </c>
      <c r="T1891" s="60">
        <v>0.05</v>
      </c>
      <c r="U1891" s="60">
        <v>0.104</v>
      </c>
      <c r="V1891" s="249">
        <v>4606.2605489329853</v>
      </c>
      <c r="W1891" s="249">
        <v>214800.202847095</v>
      </c>
      <c r="X1891" s="249">
        <v>29288.797152904997</v>
      </c>
      <c r="Y1891" s="249">
        <v>61535.852172731305</v>
      </c>
      <c r="Z1891" s="249">
        <v>32267.51982166816</v>
      </c>
      <c r="AA1891" s="249">
        <v>29268.332351063145</v>
      </c>
      <c r="AB1891" s="249">
        <v>28800.650533689914</v>
      </c>
      <c r="AC1891" s="249">
        <v>29268.332351063145</v>
      </c>
      <c r="AD1891" s="249">
        <v>61575.430088882073</v>
      </c>
      <c r="AE1891" s="249">
        <v>32286.632935979113</v>
      </c>
      <c r="AF1891" s="249">
        <v>-2.0372681319713593E-9</v>
      </c>
      <c r="AH1891" s="74">
        <v>60</v>
      </c>
    </row>
    <row r="1892" spans="2:37">
      <c r="B1892" s="73">
        <v>42247</v>
      </c>
      <c r="C1892" s="73">
        <v>42247</v>
      </c>
      <c r="D1892" s="73">
        <v>42247</v>
      </c>
      <c r="E1892" s="208">
        <v>10041647</v>
      </c>
      <c r="F1892" s="61" t="s">
        <v>1053</v>
      </c>
      <c r="G1892" s="310" t="s">
        <v>444</v>
      </c>
      <c r="H1892" s="60">
        <v>143997235</v>
      </c>
      <c r="I1892" s="60">
        <v>98</v>
      </c>
      <c r="J1892" s="60" t="s">
        <v>2580</v>
      </c>
      <c r="K1892" s="60" t="s">
        <v>1338</v>
      </c>
      <c r="L1892" s="62">
        <v>41121</v>
      </c>
      <c r="M1892" s="62">
        <v>42948</v>
      </c>
      <c r="N1892" s="60">
        <v>60</v>
      </c>
      <c r="O1892" s="60">
        <v>36</v>
      </c>
      <c r="P1892" s="60">
        <v>60</v>
      </c>
      <c r="Q1892" s="60">
        <v>36</v>
      </c>
      <c r="R1892" s="60">
        <v>36</v>
      </c>
      <c r="S1892" s="249">
        <v>249070</v>
      </c>
      <c r="T1892" s="60">
        <v>0.05</v>
      </c>
      <c r="U1892" s="60">
        <v>9.4E-2</v>
      </c>
      <c r="V1892" s="249">
        <v>4700.2581637138037</v>
      </c>
      <c r="W1892" s="249">
        <v>224323.59984568949</v>
      </c>
      <c r="X1892" s="249">
        <v>24746.400154310511</v>
      </c>
      <c r="Y1892" s="249">
        <v>47358.183260417587</v>
      </c>
      <c r="Z1892" s="249">
        <v>27276.500902751548</v>
      </c>
      <c r="AA1892" s="249">
        <v>20081.682357666039</v>
      </c>
      <c r="AB1892" s="249">
        <v>14847.840092586306</v>
      </c>
      <c r="AC1892" s="249">
        <v>20081.682357666039</v>
      </c>
      <c r="AD1892" s="249">
        <v>57691.889977139799</v>
      </c>
      <c r="AE1892" s="249">
        <v>32945.489822828211</v>
      </c>
      <c r="AF1892" s="249">
        <v>1.076841726899147E-9</v>
      </c>
      <c r="AH1892" s="74">
        <v>60</v>
      </c>
    </row>
    <row r="1893" spans="2:37" ht="13.8" thickBot="1">
      <c r="B1893" s="209">
        <v>42247</v>
      </c>
      <c r="C1893" s="209">
        <v>42247</v>
      </c>
      <c r="D1893" s="209">
        <v>42247</v>
      </c>
      <c r="E1893" s="210">
        <v>10041772</v>
      </c>
      <c r="F1893" s="85" t="s">
        <v>1053</v>
      </c>
      <c r="G1893" s="311" t="s">
        <v>444</v>
      </c>
      <c r="H1893" s="94">
        <v>143998495</v>
      </c>
      <c r="I1893" s="94">
        <v>97</v>
      </c>
      <c r="J1893" s="94" t="s">
        <v>2352</v>
      </c>
      <c r="K1893" s="94" t="s">
        <v>1338</v>
      </c>
      <c r="L1893" s="246">
        <v>41155</v>
      </c>
      <c r="M1893" s="246">
        <v>42248</v>
      </c>
      <c r="N1893" s="94">
        <v>36</v>
      </c>
      <c r="O1893" s="94">
        <v>35</v>
      </c>
      <c r="P1893" s="94">
        <v>36</v>
      </c>
      <c r="Q1893" s="94">
        <v>35</v>
      </c>
      <c r="R1893" s="94">
        <v>35</v>
      </c>
      <c r="S1893" s="250">
        <v>18200</v>
      </c>
      <c r="T1893" s="94">
        <v>0</v>
      </c>
      <c r="U1893" s="94">
        <v>9.4E-2</v>
      </c>
      <c r="V1893" s="250">
        <v>505.55555555555554</v>
      </c>
      <c r="W1893" s="250">
        <v>15805.415022655667</v>
      </c>
      <c r="X1893" s="250">
        <v>2394.5849773443333</v>
      </c>
      <c r="Y1893" s="250">
        <v>2390.655572497195</v>
      </c>
      <c r="Z1893" s="250">
        <v>0</v>
      </c>
      <c r="AA1893" s="250">
        <v>2390.655572497195</v>
      </c>
      <c r="AB1893" s="250">
        <v>2328.0687279736571</v>
      </c>
      <c r="AC1893" s="250">
        <v>2390.655572497195</v>
      </c>
      <c r="AD1893" s="250">
        <v>2394.5849773444079</v>
      </c>
      <c r="AE1893" s="250">
        <v>0</v>
      </c>
      <c r="AF1893" s="250">
        <v>7.4578565545380116E-11</v>
      </c>
      <c r="AG1893" s="85"/>
      <c r="AH1893" s="95">
        <v>36</v>
      </c>
      <c r="AI1893" s="94"/>
      <c r="AJ1893" s="94"/>
      <c r="AK1893" s="85"/>
    </row>
    <row r="1894" spans="2:37">
      <c r="B1894" s="73">
        <v>42277</v>
      </c>
      <c r="C1894" s="73">
        <v>42277</v>
      </c>
      <c r="D1894" s="73">
        <v>42277</v>
      </c>
      <c r="E1894" s="208">
        <v>10042185</v>
      </c>
      <c r="F1894" s="61" t="s">
        <v>1053</v>
      </c>
      <c r="G1894" s="273" t="s">
        <v>349</v>
      </c>
      <c r="H1894" s="60">
        <v>141046705</v>
      </c>
      <c r="I1894" s="60">
        <v>99</v>
      </c>
      <c r="J1894" s="60" t="s">
        <v>2586</v>
      </c>
      <c r="K1894" s="60" t="s">
        <v>1331</v>
      </c>
      <c r="L1894" s="62">
        <v>39078</v>
      </c>
      <c r="M1894" s="62">
        <v>43092</v>
      </c>
      <c r="N1894" s="60">
        <v>132</v>
      </c>
      <c r="O1894" s="60">
        <v>104</v>
      </c>
      <c r="P1894" s="60">
        <v>132</v>
      </c>
      <c r="Q1894" s="60">
        <v>104</v>
      </c>
      <c r="R1894" s="60">
        <v>104</v>
      </c>
      <c r="S1894" s="249">
        <v>850090</v>
      </c>
      <c r="T1894" s="60">
        <v>0.03</v>
      </c>
      <c r="U1894" s="60">
        <v>8.6499999999999994E-2</v>
      </c>
      <c r="V1894" s="249">
        <v>7569.0003505916256</v>
      </c>
      <c r="W1894" s="249">
        <v>643165.63862959982</v>
      </c>
      <c r="X1894" s="249">
        <v>206924.36137040018</v>
      </c>
      <c r="Y1894" s="249">
        <v>335302.59396289068</v>
      </c>
      <c r="Z1894" s="249">
        <v>141523.91180888948</v>
      </c>
      <c r="AA1894" s="249">
        <v>193778.6821540012</v>
      </c>
      <c r="AB1894" s="249">
        <v>163031.31501910317</v>
      </c>
      <c r="AC1894" s="249">
        <v>193778.6821540012</v>
      </c>
      <c r="AD1894" s="249">
        <v>355942.40764848795</v>
      </c>
      <c r="AE1894" s="249">
        <v>149018.04627809464</v>
      </c>
      <c r="AF1894" s="249">
        <v>-6.8685039877891541E-9</v>
      </c>
      <c r="AH1894" s="74">
        <v>132</v>
      </c>
    </row>
    <row r="1895" spans="2:37">
      <c r="B1895" s="73">
        <v>42277</v>
      </c>
      <c r="C1895" s="73">
        <v>42277</v>
      </c>
      <c r="D1895" s="73">
        <v>42277</v>
      </c>
      <c r="E1895" s="208">
        <v>10041697</v>
      </c>
      <c r="F1895" s="61" t="s">
        <v>1053</v>
      </c>
      <c r="G1895" s="273" t="s">
        <v>349</v>
      </c>
      <c r="H1895" s="60">
        <v>143006700</v>
      </c>
      <c r="I1895" s="60">
        <v>99</v>
      </c>
      <c r="J1895" s="60" t="s">
        <v>2587</v>
      </c>
      <c r="K1895" s="60" t="s">
        <v>1331</v>
      </c>
      <c r="L1895" s="62">
        <v>39022</v>
      </c>
      <c r="M1895" s="62">
        <v>49605</v>
      </c>
      <c r="N1895" s="60">
        <v>348</v>
      </c>
      <c r="O1895" s="60">
        <v>106</v>
      </c>
      <c r="P1895" s="60">
        <v>228</v>
      </c>
      <c r="Q1895" s="60">
        <v>106</v>
      </c>
      <c r="R1895" s="60">
        <v>106</v>
      </c>
      <c r="S1895" s="249">
        <v>973404</v>
      </c>
      <c r="T1895" s="60">
        <v>0.03</v>
      </c>
      <c r="U1895" s="60">
        <v>8.6499999999999994E-2</v>
      </c>
      <c r="V1895" s="249">
        <v>5606.2338735106659</v>
      </c>
      <c r="W1895" s="249">
        <v>626514.9453001346</v>
      </c>
      <c r="X1895" s="249">
        <v>346889.0546998654</v>
      </c>
      <c r="Y1895" s="249">
        <v>421686.55554976658</v>
      </c>
      <c r="Z1895" s="249">
        <v>209726.65231466916</v>
      </c>
      <c r="AA1895" s="249">
        <v>211959.90323509742</v>
      </c>
      <c r="AB1895" s="249">
        <v>161272.98157099006</v>
      </c>
      <c r="AC1895" s="249">
        <v>211959.90323509742</v>
      </c>
      <c r="AD1895" s="249">
        <v>651706.37786029174</v>
      </c>
      <c r="AE1895" s="249">
        <v>304817.3231604317</v>
      </c>
      <c r="AF1895" s="249">
        <v>-5.3551048040390015E-9</v>
      </c>
      <c r="AH1895" s="74">
        <v>228</v>
      </c>
    </row>
    <row r="1896" spans="2:37">
      <c r="B1896" s="73">
        <v>42277</v>
      </c>
      <c r="C1896" s="73">
        <v>42277</v>
      </c>
      <c r="D1896" s="73">
        <v>42277</v>
      </c>
      <c r="E1896" s="208">
        <v>10041189</v>
      </c>
      <c r="F1896" s="61" t="s">
        <v>1053</v>
      </c>
      <c r="G1896" s="273" t="s">
        <v>444</v>
      </c>
      <c r="H1896" s="60">
        <v>143022250</v>
      </c>
      <c r="I1896" s="60">
        <v>98</v>
      </c>
      <c r="J1896" s="60" t="s">
        <v>1939</v>
      </c>
      <c r="K1896" s="60" t="s">
        <v>1333</v>
      </c>
      <c r="L1896" s="62">
        <v>39727</v>
      </c>
      <c r="M1896" s="62">
        <v>42279</v>
      </c>
      <c r="N1896" s="60">
        <v>84</v>
      </c>
      <c r="O1896" s="60">
        <v>83</v>
      </c>
      <c r="P1896" s="60">
        <v>60</v>
      </c>
      <c r="Q1896" s="60">
        <v>60</v>
      </c>
      <c r="R1896" s="60">
        <v>83</v>
      </c>
      <c r="S1896" s="249">
        <v>400000</v>
      </c>
      <c r="T1896" s="60">
        <v>0.05</v>
      </c>
      <c r="U1896" s="60">
        <v>0.104</v>
      </c>
      <c r="V1896" s="249">
        <v>7548.4934576043743</v>
      </c>
      <c r="W1896" s="249">
        <v>352003.08550912986</v>
      </c>
      <c r="X1896" s="249">
        <v>47996.914490870142</v>
      </c>
      <c r="Y1896" s="249">
        <v>100906.52194712922</v>
      </c>
      <c r="Z1896" s="249">
        <v>52909.607456262456</v>
      </c>
      <c r="AA1896" s="249">
        <v>47996.914490866766</v>
      </c>
      <c r="AB1896" s="249">
        <v>66395.731712370369</v>
      </c>
      <c r="AC1896" s="249">
        <v>47996.914490866766</v>
      </c>
      <c r="AD1896" s="249">
        <v>100906.52194712922</v>
      </c>
      <c r="AE1896" s="249">
        <v>52909.607456262456</v>
      </c>
      <c r="AF1896" s="249">
        <v>-3.3760443329811096E-9</v>
      </c>
      <c r="AH1896" s="74">
        <v>60</v>
      </c>
    </row>
    <row r="1897" spans="2:37">
      <c r="B1897" s="73">
        <v>42270</v>
      </c>
      <c r="C1897" s="73">
        <v>42270</v>
      </c>
      <c r="D1897" s="73">
        <v>42277</v>
      </c>
      <c r="E1897" s="208">
        <v>10042064</v>
      </c>
      <c r="F1897" s="61" t="s">
        <v>1054</v>
      </c>
      <c r="G1897" s="273" t="s">
        <v>444</v>
      </c>
      <c r="H1897" s="60">
        <v>143026442</v>
      </c>
      <c r="I1897" s="60">
        <v>99</v>
      </c>
      <c r="J1897" s="60" t="s">
        <v>2588</v>
      </c>
      <c r="K1897" s="60" t="s">
        <v>1331</v>
      </c>
      <c r="L1897" s="62">
        <v>39715</v>
      </c>
      <c r="M1897" s="62">
        <v>42270</v>
      </c>
      <c r="N1897" s="60">
        <v>84</v>
      </c>
      <c r="O1897" s="60">
        <v>83</v>
      </c>
      <c r="P1897" s="60">
        <v>84</v>
      </c>
      <c r="Q1897" s="60">
        <v>83</v>
      </c>
      <c r="R1897" s="60">
        <v>83</v>
      </c>
      <c r="S1897" s="249">
        <v>2300031</v>
      </c>
      <c r="T1897" s="60">
        <v>0.03</v>
      </c>
      <c r="U1897" s="60">
        <v>8.6499999999999994E-2</v>
      </c>
      <c r="V1897" s="249">
        <v>30390.99976286411</v>
      </c>
      <c r="W1897" s="249">
        <v>1909939.7669604488</v>
      </c>
      <c r="X1897" s="249">
        <v>390091.23303955118</v>
      </c>
      <c r="Y1897" s="249">
        <v>642686.71248060232</v>
      </c>
      <c r="Z1897" s="249">
        <v>252737.19205125188</v>
      </c>
      <c r="AA1897" s="249">
        <v>389949.52042935044</v>
      </c>
      <c r="AB1897" s="249">
        <v>385447.28978908033</v>
      </c>
      <c r="AC1897" s="249">
        <v>389949.52042935044</v>
      </c>
      <c r="AD1897" s="249">
        <v>642904.21312011639</v>
      </c>
      <c r="AE1897" s="249">
        <v>252812.98008058546</v>
      </c>
      <c r="AF1897" s="249">
        <v>-2.0256265997886658E-8</v>
      </c>
      <c r="AH1897" s="74">
        <v>84</v>
      </c>
    </row>
    <row r="1898" spans="2:37">
      <c r="B1898" s="73">
        <v>42277</v>
      </c>
      <c r="C1898" s="73">
        <v>42277</v>
      </c>
      <c r="D1898" s="73">
        <v>42277</v>
      </c>
      <c r="E1898" s="208">
        <v>10042184</v>
      </c>
      <c r="F1898" s="61" t="s">
        <v>1053</v>
      </c>
      <c r="G1898" s="273" t="s">
        <v>349</v>
      </c>
      <c r="H1898" s="60">
        <v>143040224</v>
      </c>
      <c r="I1898" s="60">
        <v>99</v>
      </c>
      <c r="J1898" s="60" t="s">
        <v>2589</v>
      </c>
      <c r="K1898" s="60" t="s">
        <v>1331</v>
      </c>
      <c r="L1898" s="62">
        <v>40060</v>
      </c>
      <c r="M1898" s="62">
        <v>45161</v>
      </c>
      <c r="N1898" s="60">
        <v>168</v>
      </c>
      <c r="O1898" s="60">
        <v>72</v>
      </c>
      <c r="P1898" s="60">
        <v>168</v>
      </c>
      <c r="Q1898" s="60">
        <v>72</v>
      </c>
      <c r="R1898" s="60">
        <v>72</v>
      </c>
      <c r="S1898" s="249">
        <v>1229111</v>
      </c>
      <c r="T1898" s="60">
        <v>0.03</v>
      </c>
      <c r="U1898" s="60">
        <v>8.6499999999999994E-2</v>
      </c>
      <c r="V1898" s="249">
        <v>8968.7663296841456</v>
      </c>
      <c r="W1898" s="249">
        <v>871955.62818515289</v>
      </c>
      <c r="X1898" s="249">
        <v>357155.37181484711</v>
      </c>
      <c r="Y1898" s="249">
        <v>393644.55064258433</v>
      </c>
      <c r="Z1898" s="249">
        <v>181268.78989791067</v>
      </c>
      <c r="AA1898" s="249">
        <v>212375.76074467367</v>
      </c>
      <c r="AB1898" s="249">
        <v>153066.58792064877</v>
      </c>
      <c r="AC1898" s="249">
        <v>212375.76074467367</v>
      </c>
      <c r="AD1898" s="249">
        <v>634797.11520177464</v>
      </c>
      <c r="AE1898" s="249">
        <v>277641.74338693637</v>
      </c>
      <c r="AF1898" s="249">
        <v>-8.8475644588470459E-9</v>
      </c>
      <c r="AH1898" s="74">
        <v>168</v>
      </c>
    </row>
    <row r="1899" spans="2:37">
      <c r="B1899" s="73">
        <v>42277</v>
      </c>
      <c r="C1899" s="73">
        <v>42277</v>
      </c>
      <c r="D1899" s="73">
        <v>42277</v>
      </c>
      <c r="E1899" s="208">
        <v>10042196</v>
      </c>
      <c r="F1899" s="61" t="s">
        <v>1053</v>
      </c>
      <c r="G1899" s="273" t="s">
        <v>349</v>
      </c>
      <c r="H1899" s="60">
        <v>143121658</v>
      </c>
      <c r="I1899" s="60">
        <v>99</v>
      </c>
      <c r="J1899" s="60" t="s">
        <v>2590</v>
      </c>
      <c r="K1899" s="60" t="s">
        <v>1331</v>
      </c>
      <c r="L1899" s="62">
        <v>40438</v>
      </c>
      <c r="M1899" s="62">
        <v>47392</v>
      </c>
      <c r="N1899" s="60">
        <v>229</v>
      </c>
      <c r="O1899" s="60">
        <v>59</v>
      </c>
      <c r="P1899" s="60">
        <v>228</v>
      </c>
      <c r="Q1899" s="60">
        <v>59</v>
      </c>
      <c r="R1899" s="60">
        <v>59</v>
      </c>
      <c r="S1899" s="249">
        <v>1600315</v>
      </c>
      <c r="T1899" s="60">
        <v>0.03</v>
      </c>
      <c r="U1899" s="60">
        <v>8.6499999999999994E-2</v>
      </c>
      <c r="V1899" s="249">
        <v>9216.8720914309179</v>
      </c>
      <c r="W1899" s="249">
        <v>1030015.558481355</v>
      </c>
      <c r="X1899" s="249">
        <v>570299.44151864504</v>
      </c>
      <c r="Y1899" s="249">
        <v>412594.61776060914</v>
      </c>
      <c r="Z1899" s="249">
        <v>212636.71324138896</v>
      </c>
      <c r="AA1899" s="249">
        <v>199957.90451922017</v>
      </c>
      <c r="AB1899" s="249">
        <v>147577.48705964937</v>
      </c>
      <c r="AC1899" s="249">
        <v>199957.90451922017</v>
      </c>
      <c r="AD1899" s="249">
        <v>1071431.2783648851</v>
      </c>
      <c r="AE1899" s="249">
        <v>501131.83684624941</v>
      </c>
      <c r="AF1899" s="249">
        <v>-9.3132257461547852E-9</v>
      </c>
      <c r="AH1899" s="74">
        <v>228</v>
      </c>
    </row>
    <row r="1900" spans="2:37">
      <c r="B1900" s="73">
        <v>42277</v>
      </c>
      <c r="C1900" s="73">
        <v>42277</v>
      </c>
      <c r="D1900" s="73">
        <v>42277</v>
      </c>
      <c r="E1900" s="208">
        <v>10041881</v>
      </c>
      <c r="F1900" s="61" t="s">
        <v>1053</v>
      </c>
      <c r="G1900" s="273" t="s">
        <v>444</v>
      </c>
      <c r="H1900" s="60">
        <v>143145328</v>
      </c>
      <c r="I1900" s="60">
        <v>99</v>
      </c>
      <c r="J1900" s="60" t="s">
        <v>2591</v>
      </c>
      <c r="K1900" s="60" t="s">
        <v>1335</v>
      </c>
      <c r="L1900" s="62">
        <v>40976</v>
      </c>
      <c r="M1900" s="62">
        <v>51926</v>
      </c>
      <c r="N1900" s="60">
        <v>360</v>
      </c>
      <c r="O1900" s="60">
        <v>42</v>
      </c>
      <c r="P1900" s="60">
        <v>228</v>
      </c>
      <c r="Q1900" s="60">
        <v>42</v>
      </c>
      <c r="R1900" s="60">
        <v>42</v>
      </c>
      <c r="S1900" s="249">
        <v>1382340</v>
      </c>
      <c r="T1900" s="60">
        <v>0.03</v>
      </c>
      <c r="U1900" s="60">
        <v>8.1500000000000003E-2</v>
      </c>
      <c r="V1900" s="249">
        <v>7961.4644409810662</v>
      </c>
      <c r="W1900" s="249">
        <v>921753.26254745165</v>
      </c>
      <c r="X1900" s="249">
        <v>460586.73745254835</v>
      </c>
      <c r="Y1900" s="249">
        <v>252018.27722813221</v>
      </c>
      <c r="Z1900" s="249">
        <v>135116.05512618693</v>
      </c>
      <c r="AA1900" s="249">
        <v>116902.22210194528</v>
      </c>
      <c r="AB1900" s="249">
        <v>84844.925320206268</v>
      </c>
      <c r="AC1900" s="249">
        <v>116902.22210194528</v>
      </c>
      <c r="AD1900" s="249">
        <v>893460.6299962441</v>
      </c>
      <c r="AE1900" s="249">
        <v>432873.89254368306</v>
      </c>
      <c r="AF1900" s="249">
        <v>1.2689270079135895E-8</v>
      </c>
      <c r="AH1900" s="74">
        <v>228</v>
      </c>
    </row>
    <row r="1901" spans="2:37">
      <c r="B1901" s="73">
        <v>42277</v>
      </c>
      <c r="C1901" s="73">
        <v>42277</v>
      </c>
      <c r="D1901" s="73">
        <v>42277</v>
      </c>
      <c r="E1901" s="208">
        <v>10042306</v>
      </c>
      <c r="F1901" s="61" t="s">
        <v>1053</v>
      </c>
      <c r="G1901" s="273" t="s">
        <v>349</v>
      </c>
      <c r="H1901" s="60">
        <v>143256251</v>
      </c>
      <c r="I1901" s="60">
        <v>99</v>
      </c>
      <c r="J1901" s="60" t="s">
        <v>2592</v>
      </c>
      <c r="K1901" s="60" t="s">
        <v>1335</v>
      </c>
      <c r="L1901" s="62">
        <v>40926</v>
      </c>
      <c r="M1901" s="62">
        <v>51867</v>
      </c>
      <c r="N1901" s="60">
        <v>360</v>
      </c>
      <c r="O1901" s="60">
        <v>43</v>
      </c>
      <c r="P1901" s="60">
        <v>228</v>
      </c>
      <c r="Q1901" s="60">
        <v>43</v>
      </c>
      <c r="R1901" s="60">
        <v>43</v>
      </c>
      <c r="S1901" s="249">
        <v>4275101</v>
      </c>
      <c r="T1901" s="60">
        <v>0.03</v>
      </c>
      <c r="U1901" s="60">
        <v>8.1500000000000003E-2</v>
      </c>
      <c r="V1901" s="249">
        <v>24622.06446540113</v>
      </c>
      <c r="W1901" s="249">
        <v>2850665.0277571892</v>
      </c>
      <c r="X1901" s="249">
        <v>1424435.9722428108</v>
      </c>
      <c r="Y1901" s="249">
        <v>797036.42358582094</v>
      </c>
      <c r="Z1901" s="249">
        <v>427014.47570825985</v>
      </c>
      <c r="AA1901" s="249">
        <v>370021.94787756109</v>
      </c>
      <c r="AB1901" s="249">
        <v>268643.62634403887</v>
      </c>
      <c r="AC1901" s="249">
        <v>370021.94787756109</v>
      </c>
      <c r="AD1901" s="249">
        <v>2763165.6703543081</v>
      </c>
      <c r="AE1901" s="249">
        <v>1338729.6981114578</v>
      </c>
      <c r="AF1901" s="249">
        <v>3.9581209421157837E-8</v>
      </c>
      <c r="AH1901" s="74">
        <v>228</v>
      </c>
    </row>
    <row r="1902" spans="2:37">
      <c r="B1902" s="73">
        <v>42277</v>
      </c>
      <c r="C1902" s="73">
        <v>42277</v>
      </c>
      <c r="D1902" s="73">
        <v>42277</v>
      </c>
      <c r="E1902" s="208">
        <v>10041584</v>
      </c>
      <c r="F1902" s="61" t="s">
        <v>1053</v>
      </c>
      <c r="G1902" s="273" t="s">
        <v>349</v>
      </c>
      <c r="H1902" s="60">
        <v>143362205</v>
      </c>
      <c r="I1902" s="60">
        <v>99</v>
      </c>
      <c r="J1902" s="60" t="s">
        <v>2593</v>
      </c>
      <c r="K1902" s="60" t="s">
        <v>1336</v>
      </c>
      <c r="L1902" s="62">
        <v>41143</v>
      </c>
      <c r="M1902" s="62">
        <v>51380</v>
      </c>
      <c r="N1902" s="60">
        <v>337</v>
      </c>
      <c r="O1902" s="60">
        <v>36</v>
      </c>
      <c r="P1902" s="60">
        <v>228</v>
      </c>
      <c r="Q1902" s="60">
        <v>36</v>
      </c>
      <c r="R1902" s="60">
        <v>36</v>
      </c>
      <c r="S1902" s="249">
        <v>1983918</v>
      </c>
      <c r="T1902" s="60">
        <v>0.03</v>
      </c>
      <c r="U1902" s="60">
        <v>7.6499999999999999E-2</v>
      </c>
      <c r="V1902" s="249">
        <v>11426.199495653946</v>
      </c>
      <c r="W1902" s="249">
        <v>1371445.7484952824</v>
      </c>
      <c r="X1902" s="249">
        <v>612472.25150471763</v>
      </c>
      <c r="Y1902" s="249">
        <v>303148.98372059816</v>
      </c>
      <c r="Z1902" s="249">
        <v>168073.42153146202</v>
      </c>
      <c r="AA1902" s="249">
        <v>135075.56218913614</v>
      </c>
      <c r="AB1902" s="249">
        <v>96706.144974429102</v>
      </c>
      <c r="AC1902" s="249">
        <v>135075.56218913614</v>
      </c>
      <c r="AD1902" s="249">
        <v>1233727.7365138223</v>
      </c>
      <c r="AE1902" s="249">
        <v>621255.48500909982</v>
      </c>
      <c r="AF1902" s="249">
        <v>4.8894435167312622E-9</v>
      </c>
      <c r="AH1902" s="74">
        <v>228</v>
      </c>
    </row>
    <row r="1903" spans="2:37">
      <c r="B1903" s="73">
        <v>42277</v>
      </c>
      <c r="C1903" s="73">
        <v>42277</v>
      </c>
      <c r="D1903" s="73">
        <v>42277</v>
      </c>
      <c r="E1903" s="208">
        <v>10042091</v>
      </c>
      <c r="F1903" s="61" t="s">
        <v>1053</v>
      </c>
      <c r="G1903" s="273" t="s">
        <v>349</v>
      </c>
      <c r="H1903" s="60">
        <v>143424200</v>
      </c>
      <c r="I1903" s="60">
        <v>99</v>
      </c>
      <c r="J1903" s="60" t="s">
        <v>2594</v>
      </c>
      <c r="K1903" s="60" t="s">
        <v>1779</v>
      </c>
      <c r="L1903" s="62">
        <v>41544</v>
      </c>
      <c r="M1903" s="62">
        <v>47757</v>
      </c>
      <c r="N1903" s="60">
        <v>204</v>
      </c>
      <c r="O1903" s="60">
        <v>23</v>
      </c>
      <c r="P1903" s="60">
        <v>204</v>
      </c>
      <c r="Q1903" s="60">
        <v>23</v>
      </c>
      <c r="R1903" s="60">
        <v>23</v>
      </c>
      <c r="S1903" s="249">
        <v>1304901</v>
      </c>
      <c r="T1903" s="60">
        <v>0.03</v>
      </c>
      <c r="U1903" s="60">
        <v>7.3999999999999996E-2</v>
      </c>
      <c r="V1903" s="249">
        <v>8173.5697744675936</v>
      </c>
      <c r="W1903" s="249">
        <v>947265.53465058492</v>
      </c>
      <c r="X1903" s="249">
        <v>357635.46534941508</v>
      </c>
      <c r="Y1903" s="249">
        <v>130553.34661501355</v>
      </c>
      <c r="Z1903" s="249">
        <v>71870.351149812705</v>
      </c>
      <c r="AA1903" s="249">
        <v>58682.995465200846</v>
      </c>
      <c r="AB1903" s="249">
        <v>40321.645603120327</v>
      </c>
      <c r="AC1903" s="249">
        <v>58682.995465200846</v>
      </c>
      <c r="AD1903" s="249">
        <v>720142.69934080401</v>
      </c>
      <c r="AE1903" s="249">
        <v>362507.23399138916</v>
      </c>
      <c r="AF1903" s="249">
        <v>-2.3283064365386963E-10</v>
      </c>
      <c r="AH1903" s="74">
        <v>204</v>
      </c>
    </row>
    <row r="1904" spans="2:37">
      <c r="B1904" s="73">
        <v>42277</v>
      </c>
      <c r="C1904" s="73">
        <v>42277</v>
      </c>
      <c r="D1904" s="73">
        <v>42277</v>
      </c>
      <c r="E1904" s="208">
        <v>10041494</v>
      </c>
      <c r="F1904" s="61" t="s">
        <v>1053</v>
      </c>
      <c r="G1904" s="273" t="s">
        <v>349</v>
      </c>
      <c r="H1904" s="60">
        <v>143445577</v>
      </c>
      <c r="I1904" s="60">
        <v>99</v>
      </c>
      <c r="J1904" s="60" t="s">
        <v>2595</v>
      </c>
      <c r="K1904" s="60" t="s">
        <v>1779</v>
      </c>
      <c r="L1904" s="62">
        <v>41649</v>
      </c>
      <c r="M1904" s="62">
        <v>46023</v>
      </c>
      <c r="N1904" s="60">
        <v>144</v>
      </c>
      <c r="O1904" s="60">
        <v>20</v>
      </c>
      <c r="P1904" s="60">
        <v>144</v>
      </c>
      <c r="Q1904" s="60">
        <v>20</v>
      </c>
      <c r="R1904" s="60">
        <v>20</v>
      </c>
      <c r="S1904" s="249">
        <v>850461</v>
      </c>
      <c r="T1904" s="60">
        <v>0.03</v>
      </c>
      <c r="U1904" s="60">
        <v>7.3999999999999996E-2</v>
      </c>
      <c r="V1904" s="249">
        <v>7040.0029569466915</v>
      </c>
      <c r="W1904" s="249">
        <v>670587.18586350349</v>
      </c>
      <c r="X1904" s="249">
        <v>179873.81413649651</v>
      </c>
      <c r="Y1904" s="249">
        <v>79173.104160981384</v>
      </c>
      <c r="Z1904" s="249">
        <v>40153.584859965442</v>
      </c>
      <c r="AA1904" s="249">
        <v>39019.519301015942</v>
      </c>
      <c r="AB1904" s="249">
        <v>24982.474185624516</v>
      </c>
      <c r="AC1904" s="249">
        <v>39019.519301015942</v>
      </c>
      <c r="AD1904" s="249">
        <v>343173.23993682023</v>
      </c>
      <c r="AE1904" s="249">
        <v>163299.42580032349</v>
      </c>
      <c r="AF1904" s="249">
        <v>2.3283064365386963E-10</v>
      </c>
      <c r="AH1904" s="74">
        <v>144</v>
      </c>
    </row>
    <row r="1905" spans="2:34">
      <c r="B1905" s="73">
        <v>42277</v>
      </c>
      <c r="C1905" s="73">
        <v>42277</v>
      </c>
      <c r="D1905" s="73">
        <v>42277</v>
      </c>
      <c r="E1905" s="208">
        <v>10041907</v>
      </c>
      <c r="F1905" s="61" t="s">
        <v>1053</v>
      </c>
      <c r="G1905" s="273" t="s">
        <v>349</v>
      </c>
      <c r="H1905" s="60">
        <v>143970019</v>
      </c>
      <c r="I1905" s="60">
        <v>98</v>
      </c>
      <c r="J1905" s="60" t="s">
        <v>2596</v>
      </c>
      <c r="K1905" s="60" t="s">
        <v>1780</v>
      </c>
      <c r="L1905" s="62">
        <v>41514</v>
      </c>
      <c r="M1905" s="62">
        <v>43344</v>
      </c>
      <c r="N1905" s="60">
        <v>60</v>
      </c>
      <c r="O1905" s="60">
        <v>24</v>
      </c>
      <c r="P1905" s="60">
        <v>60</v>
      </c>
      <c r="Q1905" s="60">
        <v>24</v>
      </c>
      <c r="R1905" s="60">
        <v>24</v>
      </c>
      <c r="S1905" s="249">
        <v>246835</v>
      </c>
      <c r="T1905" s="60">
        <v>0.05</v>
      </c>
      <c r="U1905" s="60">
        <v>9.1499999999999998E-2</v>
      </c>
      <c r="V1905" s="249">
        <v>4658.0809565194386</v>
      </c>
      <c r="W1905" s="249">
        <v>223610.4547573539</v>
      </c>
      <c r="X1905" s="249">
        <v>23224.545242646098</v>
      </c>
      <c r="Y1905" s="249">
        <v>34344.16598482414</v>
      </c>
      <c r="Z1905" s="249">
        <v>20379.08070717573</v>
      </c>
      <c r="AA1905" s="249">
        <v>13965.08527764841</v>
      </c>
      <c r="AB1905" s="249">
        <v>9289.8180970584399</v>
      </c>
      <c r="AC1905" s="249">
        <v>13965.08527764841</v>
      </c>
      <c r="AD1905" s="249">
        <v>55874.40263381254</v>
      </c>
      <c r="AE1905" s="249">
        <v>32649.857391166355</v>
      </c>
      <c r="AF1905" s="249">
        <v>8.7311491370201111E-11</v>
      </c>
      <c r="AH1905" s="74">
        <v>60</v>
      </c>
    </row>
    <row r="1906" spans="2:34">
      <c r="B1906" s="73">
        <v>42277</v>
      </c>
      <c r="C1906" s="73">
        <v>42277</v>
      </c>
      <c r="D1906" s="73">
        <v>42277</v>
      </c>
      <c r="E1906" s="208">
        <v>10042453</v>
      </c>
      <c r="F1906" s="61" t="s">
        <v>1053</v>
      </c>
      <c r="G1906" s="273" t="s">
        <v>444</v>
      </c>
      <c r="H1906" s="60">
        <v>143980065</v>
      </c>
      <c r="I1906" s="60">
        <v>97</v>
      </c>
      <c r="J1906" s="60" t="s">
        <v>2597</v>
      </c>
      <c r="K1906" s="60" t="s">
        <v>1338</v>
      </c>
      <c r="L1906" s="62">
        <v>41127</v>
      </c>
      <c r="M1906" s="62">
        <v>42948</v>
      </c>
      <c r="N1906" s="60">
        <v>60</v>
      </c>
      <c r="O1906" s="60">
        <v>37</v>
      </c>
      <c r="P1906" s="60">
        <v>60</v>
      </c>
      <c r="Q1906" s="60">
        <v>37</v>
      </c>
      <c r="R1906" s="60">
        <v>37</v>
      </c>
      <c r="S1906" s="249">
        <v>47600</v>
      </c>
      <c r="T1906" s="60">
        <v>0</v>
      </c>
      <c r="U1906" s="60">
        <v>9.4E-2</v>
      </c>
      <c r="V1906" s="249">
        <v>793.33333333333337</v>
      </c>
      <c r="W1906" s="249">
        <v>37862.471169094228</v>
      </c>
      <c r="X1906" s="249">
        <v>9737.5288309057723</v>
      </c>
      <c r="Y1906" s="249">
        <v>8128.837533405509</v>
      </c>
      <c r="Z1906" s="249">
        <v>0</v>
      </c>
      <c r="AA1906" s="249">
        <v>8128.837533405509</v>
      </c>
      <c r="AB1906" s="249">
        <v>6004.8094457252264</v>
      </c>
      <c r="AC1906" s="249">
        <v>8128.837533405509</v>
      </c>
      <c r="AD1906" s="249">
        <v>9737.5288309059542</v>
      </c>
      <c r="AE1906" s="249">
        <v>0</v>
      </c>
      <c r="AF1906" s="249">
        <v>1.8189894035458565E-10</v>
      </c>
      <c r="AH1906" s="74">
        <v>60</v>
      </c>
    </row>
    <row r="1907" spans="2:34">
      <c r="B1907" s="73">
        <v>42277</v>
      </c>
      <c r="C1907" s="73">
        <v>42277</v>
      </c>
      <c r="D1907" s="73">
        <v>42277</v>
      </c>
      <c r="E1907" s="208">
        <v>10041767</v>
      </c>
      <c r="F1907" s="61" t="s">
        <v>1053</v>
      </c>
      <c r="G1907" s="273" t="s">
        <v>444</v>
      </c>
      <c r="H1907" s="60">
        <v>143981088</v>
      </c>
      <c r="I1907" s="60">
        <v>98</v>
      </c>
      <c r="J1907" s="60" t="s">
        <v>2598</v>
      </c>
      <c r="K1907" s="60" t="s">
        <v>1338</v>
      </c>
      <c r="L1907" s="62">
        <v>41411</v>
      </c>
      <c r="M1907" s="62">
        <v>43252</v>
      </c>
      <c r="N1907" s="60">
        <v>61</v>
      </c>
      <c r="O1907" s="60">
        <v>27</v>
      </c>
      <c r="P1907" s="60">
        <v>60</v>
      </c>
      <c r="Q1907" s="60">
        <v>27</v>
      </c>
      <c r="R1907" s="60">
        <v>27</v>
      </c>
      <c r="S1907" s="249">
        <v>247654</v>
      </c>
      <c r="T1907" s="60">
        <v>0.05</v>
      </c>
      <c r="U1907" s="60">
        <v>9.4E-2</v>
      </c>
      <c r="V1907" s="249">
        <v>4673.5364968738841</v>
      </c>
      <c r="W1907" s="249">
        <v>223048.28681167695</v>
      </c>
      <c r="X1907" s="249">
        <v>24605.713188323047</v>
      </c>
      <c r="Y1907" s="249">
        <v>38577.960829982854</v>
      </c>
      <c r="Z1907" s="249">
        <v>22345.528995508954</v>
      </c>
      <c r="AA1907" s="249">
        <v>16232.4318344739</v>
      </c>
      <c r="AB1907" s="249">
        <v>11072.57093474537</v>
      </c>
      <c r="AC1907" s="249">
        <v>16232.4318344739</v>
      </c>
      <c r="AD1907" s="249">
        <v>57363.903000757127</v>
      </c>
      <c r="AE1907" s="249">
        <v>32758.189812433062</v>
      </c>
      <c r="AF1907" s="249">
        <v>1.0186340659856796E-9</v>
      </c>
      <c r="AH1907" s="74">
        <v>60</v>
      </c>
    </row>
    <row r="1908" spans="2:34">
      <c r="B1908" s="73">
        <v>42277</v>
      </c>
      <c r="C1908" s="73">
        <v>42277</v>
      </c>
      <c r="D1908" s="73">
        <v>42277</v>
      </c>
      <c r="E1908" s="208">
        <v>10042317</v>
      </c>
      <c r="F1908" s="61" t="s">
        <v>1053</v>
      </c>
      <c r="G1908" s="273" t="s">
        <v>444</v>
      </c>
      <c r="H1908" s="60">
        <v>143981312</v>
      </c>
      <c r="I1908" s="60">
        <v>98</v>
      </c>
      <c r="J1908" s="60" t="s">
        <v>2230</v>
      </c>
      <c r="K1908" s="60" t="s">
        <v>1338</v>
      </c>
      <c r="L1908" s="62">
        <v>41438</v>
      </c>
      <c r="M1908" s="62">
        <v>43252</v>
      </c>
      <c r="N1908" s="60">
        <v>60</v>
      </c>
      <c r="O1908" s="60">
        <v>27</v>
      </c>
      <c r="P1908" s="60">
        <v>60</v>
      </c>
      <c r="Q1908" s="60">
        <v>27</v>
      </c>
      <c r="R1908" s="60">
        <v>27</v>
      </c>
      <c r="S1908" s="249">
        <v>68283</v>
      </c>
      <c r="T1908" s="60">
        <v>0.05</v>
      </c>
      <c r="U1908" s="60">
        <v>9.4E-2</v>
      </c>
      <c r="V1908" s="249">
        <v>1288.5844469139988</v>
      </c>
      <c r="W1908" s="249">
        <v>61498.728743980479</v>
      </c>
      <c r="X1908" s="249">
        <v>6784.2712560195214</v>
      </c>
      <c r="Y1908" s="249">
        <v>10636.690299182406</v>
      </c>
      <c r="Z1908" s="249">
        <v>6161.0947386286389</v>
      </c>
      <c r="AA1908" s="249">
        <v>4475.5955605537674</v>
      </c>
      <c r="AB1908" s="249">
        <v>3052.9220652087847</v>
      </c>
      <c r="AC1908" s="249">
        <v>4475.5955605537674</v>
      </c>
      <c r="AD1908" s="249">
        <v>15816.338070859747</v>
      </c>
      <c r="AE1908" s="249">
        <v>9032.0668148399127</v>
      </c>
      <c r="AF1908" s="249">
        <v>3.1286617740988731E-10</v>
      </c>
      <c r="AH1908" s="74">
        <v>60</v>
      </c>
    </row>
    <row r="1909" spans="2:34">
      <c r="B1909" s="73">
        <v>42277</v>
      </c>
      <c r="C1909" s="73">
        <v>42277</v>
      </c>
      <c r="D1909" s="73">
        <v>42277</v>
      </c>
      <c r="E1909" s="208">
        <v>10042453</v>
      </c>
      <c r="F1909" s="61" t="s">
        <v>1053</v>
      </c>
      <c r="G1909" s="273" t="s">
        <v>444</v>
      </c>
      <c r="H1909" s="60">
        <v>143981983</v>
      </c>
      <c r="I1909" s="60">
        <v>97</v>
      </c>
      <c r="J1909" s="60" t="s">
        <v>2597</v>
      </c>
      <c r="K1909" s="60" t="s">
        <v>1780</v>
      </c>
      <c r="L1909" s="62">
        <v>41507</v>
      </c>
      <c r="M1909" s="62">
        <v>43344</v>
      </c>
      <c r="N1909" s="60">
        <v>60</v>
      </c>
      <c r="O1909" s="60">
        <v>24</v>
      </c>
      <c r="P1909" s="60">
        <v>60</v>
      </c>
      <c r="Q1909" s="60">
        <v>24</v>
      </c>
      <c r="R1909" s="60">
        <v>24</v>
      </c>
      <c r="S1909" s="249">
        <v>48393</v>
      </c>
      <c r="T1909" s="60">
        <v>0</v>
      </c>
      <c r="U1909" s="60">
        <v>9.1499999999999998E-2</v>
      </c>
      <c r="V1909" s="249">
        <v>806.55</v>
      </c>
      <c r="W1909" s="249">
        <v>38718.307811314909</v>
      </c>
      <c r="X1909" s="249">
        <v>9674.6921886850905</v>
      </c>
      <c r="Y1909" s="249">
        <v>5946.7165413453495</v>
      </c>
      <c r="Z1909" s="249">
        <v>0</v>
      </c>
      <c r="AA1909" s="249">
        <v>5946.7165413453495</v>
      </c>
      <c r="AB1909" s="249">
        <v>3869.8768754740358</v>
      </c>
      <c r="AC1909" s="249">
        <v>5946.7165413453495</v>
      </c>
      <c r="AD1909" s="249">
        <v>9674.6921886851051</v>
      </c>
      <c r="AE1909" s="249">
        <v>0</v>
      </c>
      <c r="AF1909" s="249">
        <v>1.4551915228366852E-11</v>
      </c>
      <c r="AH1909" s="74">
        <v>60</v>
      </c>
    </row>
    <row r="1910" spans="2:34">
      <c r="B1910" s="73">
        <v>42277</v>
      </c>
      <c r="C1910" s="73">
        <v>42277</v>
      </c>
      <c r="D1910" s="73">
        <v>42277</v>
      </c>
      <c r="E1910" s="208">
        <v>10041492</v>
      </c>
      <c r="F1910" s="61" t="s">
        <v>1053</v>
      </c>
      <c r="G1910" s="273" t="s">
        <v>444</v>
      </c>
      <c r="H1910" s="60">
        <v>143982343</v>
      </c>
      <c r="I1910" s="60">
        <v>98</v>
      </c>
      <c r="J1910" s="60" t="s">
        <v>1914</v>
      </c>
      <c r="K1910" s="60" t="s">
        <v>1780</v>
      </c>
      <c r="L1910" s="62">
        <v>41547</v>
      </c>
      <c r="M1910" s="62">
        <v>42278</v>
      </c>
      <c r="N1910" s="60">
        <v>24</v>
      </c>
      <c r="O1910" s="60">
        <v>23</v>
      </c>
      <c r="P1910" s="60">
        <v>24</v>
      </c>
      <c r="Q1910" s="60">
        <v>23</v>
      </c>
      <c r="R1910" s="60">
        <v>23</v>
      </c>
      <c r="S1910" s="249">
        <v>253064</v>
      </c>
      <c r="T1910" s="60">
        <v>0.05</v>
      </c>
      <c r="U1910" s="60">
        <v>9.1499999999999998E-2</v>
      </c>
      <c r="V1910" s="249">
        <v>11102.269371662296</v>
      </c>
      <c r="W1910" s="249">
        <v>242653.48293771842</v>
      </c>
      <c r="X1910" s="249">
        <v>10410.517062281579</v>
      </c>
      <c r="Y1910" s="249">
        <v>23716.967786460329</v>
      </c>
      <c r="Z1910" s="249">
        <v>13344.397412128892</v>
      </c>
      <c r="AA1910" s="249">
        <v>10372.570374331437</v>
      </c>
      <c r="AB1910" s="249">
        <v>9976.7455180198467</v>
      </c>
      <c r="AC1910" s="249">
        <v>10372.570374331437</v>
      </c>
      <c r="AD1910" s="249">
        <v>23800.98198217692</v>
      </c>
      <c r="AE1910" s="249">
        <v>13390.464919895137</v>
      </c>
      <c r="AF1910" s="249">
        <v>2.0372681319713593E-10</v>
      </c>
      <c r="AH1910" s="74">
        <v>24</v>
      </c>
    </row>
    <row r="1911" spans="2:34">
      <c r="B1911" s="73">
        <v>42277</v>
      </c>
      <c r="C1911" s="73">
        <v>42277</v>
      </c>
      <c r="D1911" s="73">
        <v>42277</v>
      </c>
      <c r="E1911" s="208">
        <v>10042196</v>
      </c>
      <c r="F1911" s="61" t="s">
        <v>1053</v>
      </c>
      <c r="G1911" s="273" t="s">
        <v>349</v>
      </c>
      <c r="H1911" s="60">
        <v>143983021</v>
      </c>
      <c r="I1911" s="60">
        <v>98</v>
      </c>
      <c r="J1911" s="60" t="s">
        <v>2599</v>
      </c>
      <c r="K1911" s="60" t="s">
        <v>1780</v>
      </c>
      <c r="L1911" s="62">
        <v>41842</v>
      </c>
      <c r="M1911" s="62">
        <v>43678</v>
      </c>
      <c r="N1911" s="60">
        <v>60</v>
      </c>
      <c r="O1911" s="60">
        <v>13</v>
      </c>
      <c r="P1911" s="60">
        <v>60</v>
      </c>
      <c r="Q1911" s="60">
        <v>13</v>
      </c>
      <c r="R1911" s="60">
        <v>13</v>
      </c>
      <c r="S1911" s="249">
        <v>127359</v>
      </c>
      <c r="T1911" s="60">
        <v>0.05</v>
      </c>
      <c r="U1911" s="60">
        <v>9.1499999999999998E-2</v>
      </c>
      <c r="V1911" s="249">
        <v>2403.4214456675886</v>
      </c>
      <c r="W1911" s="249">
        <v>115375.87419710268</v>
      </c>
      <c r="X1911" s="249">
        <v>11983.125802897324</v>
      </c>
      <c r="Y1911" s="249">
        <v>10504.598851988711</v>
      </c>
      <c r="Z1911" s="249">
        <v>6280.5694815923271</v>
      </c>
      <c r="AA1911" s="249">
        <v>4224.0293703963835</v>
      </c>
      <c r="AB1911" s="249">
        <v>2596.3439239610871</v>
      </c>
      <c r="AC1911" s="249">
        <v>4224.0293703963835</v>
      </c>
      <c r="AD1911" s="249">
        <v>28829.412542952719</v>
      </c>
      <c r="AE1911" s="249">
        <v>16846.286740055322</v>
      </c>
      <c r="AF1911" s="249">
        <v>7.2759576141834259E-11</v>
      </c>
      <c r="AH1911" s="74">
        <v>60</v>
      </c>
    </row>
    <row r="1912" spans="2:34">
      <c r="B1912" s="73">
        <v>42277</v>
      </c>
      <c r="C1912" s="73">
        <v>42277</v>
      </c>
      <c r="D1912" s="73">
        <v>42277</v>
      </c>
      <c r="E1912" s="208">
        <v>10042185</v>
      </c>
      <c r="F1912" s="61" t="s">
        <v>1053</v>
      </c>
      <c r="G1912" s="273" t="s">
        <v>349</v>
      </c>
      <c r="H1912" s="60">
        <v>143983129</v>
      </c>
      <c r="I1912" s="60">
        <v>98</v>
      </c>
      <c r="J1912" s="60" t="s">
        <v>2600</v>
      </c>
      <c r="K1912" s="60" t="s">
        <v>1780</v>
      </c>
      <c r="L1912" s="62">
        <v>41845</v>
      </c>
      <c r="M1912" s="62">
        <v>43678</v>
      </c>
      <c r="N1912" s="60">
        <v>60</v>
      </c>
      <c r="O1912" s="60">
        <v>13</v>
      </c>
      <c r="P1912" s="60">
        <v>60</v>
      </c>
      <c r="Q1912" s="60">
        <v>13</v>
      </c>
      <c r="R1912" s="60">
        <v>13</v>
      </c>
      <c r="S1912" s="249">
        <v>235920</v>
      </c>
      <c r="T1912" s="60">
        <v>0.05</v>
      </c>
      <c r="U1912" s="60">
        <v>9.1499999999999998E-2</v>
      </c>
      <c r="V1912" s="249">
        <v>4452.1014412950599</v>
      </c>
      <c r="W1912" s="249">
        <v>213722.44003627906</v>
      </c>
      <c r="X1912" s="249">
        <v>22197.559963720938</v>
      </c>
      <c r="Y1912" s="249">
        <v>19458.734452698089</v>
      </c>
      <c r="Z1912" s="249">
        <v>11634.136198441112</v>
      </c>
      <c r="AA1912" s="249">
        <v>7824.5982542569764</v>
      </c>
      <c r="AB1912" s="249">
        <v>4809.4713254728695</v>
      </c>
      <c r="AC1912" s="249">
        <v>7824.5982542569764</v>
      </c>
      <c r="AD1912" s="249">
        <v>53403.646441424644</v>
      </c>
      <c r="AE1912" s="249">
        <v>31206.086477703589</v>
      </c>
      <c r="AF1912" s="249">
        <v>1.1641532182693481E-10</v>
      </c>
      <c r="AH1912" s="74">
        <v>60</v>
      </c>
    </row>
    <row r="1913" spans="2:34">
      <c r="B1913" s="73">
        <v>42277</v>
      </c>
      <c r="C1913" s="73">
        <v>42277</v>
      </c>
      <c r="D1913" s="73">
        <v>42277</v>
      </c>
      <c r="E1913" s="208">
        <v>10042317</v>
      </c>
      <c r="F1913" s="61" t="s">
        <v>1053</v>
      </c>
      <c r="G1913" s="273" t="s">
        <v>444</v>
      </c>
      <c r="H1913" s="60">
        <v>143983463</v>
      </c>
      <c r="I1913" s="60">
        <v>98</v>
      </c>
      <c r="J1913" s="60" t="s">
        <v>2230</v>
      </c>
      <c r="K1913" s="60" t="s">
        <v>1780</v>
      </c>
      <c r="L1913" s="62">
        <v>41730</v>
      </c>
      <c r="M1913" s="62">
        <v>43556</v>
      </c>
      <c r="N1913" s="60">
        <v>60</v>
      </c>
      <c r="O1913" s="60">
        <v>17</v>
      </c>
      <c r="P1913" s="60">
        <v>60</v>
      </c>
      <c r="Q1913" s="60">
        <v>17</v>
      </c>
      <c r="R1913" s="60">
        <v>17</v>
      </c>
      <c r="S1913" s="249">
        <v>100180</v>
      </c>
      <c r="T1913" s="60">
        <v>0.05</v>
      </c>
      <c r="U1913" s="60">
        <v>9.1499999999999998E-2</v>
      </c>
      <c r="V1913" s="249">
        <v>1890.5201864570156</v>
      </c>
      <c r="W1913" s="249">
        <v>90754.12869970515</v>
      </c>
      <c r="X1913" s="249">
        <v>9425.8713002948498</v>
      </c>
      <c r="Y1913" s="249">
        <v>10472.464479972816</v>
      </c>
      <c r="Z1913" s="249">
        <v>6243.6774802118416</v>
      </c>
      <c r="AA1913" s="249">
        <v>4228.7869997609741</v>
      </c>
      <c r="AB1913" s="249">
        <v>2670.6635350835404</v>
      </c>
      <c r="AC1913" s="249">
        <v>4228.7869997609741</v>
      </c>
      <c r="AD1913" s="249">
        <v>22677.08248771583</v>
      </c>
      <c r="AE1913" s="249">
        <v>13251.211187420937</v>
      </c>
      <c r="AF1913" s="249">
        <v>4.3655745685100555E-11</v>
      </c>
      <c r="AH1913" s="74">
        <v>60</v>
      </c>
    </row>
    <row r="1914" spans="2:34">
      <c r="B1914" s="73">
        <v>42277</v>
      </c>
      <c r="C1914" s="73">
        <v>42277</v>
      </c>
      <c r="D1914" s="73">
        <v>42277</v>
      </c>
      <c r="E1914" s="208">
        <v>10041584</v>
      </c>
      <c r="F1914" s="61" t="s">
        <v>1053</v>
      </c>
      <c r="G1914" s="273" t="s">
        <v>349</v>
      </c>
      <c r="H1914" s="60">
        <v>143983919</v>
      </c>
      <c r="I1914" s="60">
        <v>98</v>
      </c>
      <c r="J1914" s="60" t="s">
        <v>2601</v>
      </c>
      <c r="K1914" s="60" t="s">
        <v>1780</v>
      </c>
      <c r="L1914" s="62">
        <v>41898</v>
      </c>
      <c r="M1914" s="62">
        <v>43739</v>
      </c>
      <c r="N1914" s="60">
        <v>61</v>
      </c>
      <c r="O1914" s="60">
        <v>11</v>
      </c>
      <c r="P1914" s="60">
        <v>60</v>
      </c>
      <c r="Q1914" s="60">
        <v>11</v>
      </c>
      <c r="R1914" s="60">
        <v>11</v>
      </c>
      <c r="S1914" s="249">
        <v>38728</v>
      </c>
      <c r="T1914" s="60">
        <v>0.05</v>
      </c>
      <c r="U1914" s="60">
        <v>9.1499999999999998E-2</v>
      </c>
      <c r="V1914" s="249">
        <v>730.84513656525542</v>
      </c>
      <c r="W1914" s="249">
        <v>35084.107569197244</v>
      </c>
      <c r="X1914" s="249">
        <v>3643.8924308027563</v>
      </c>
      <c r="Y1914" s="249">
        <v>2743.8576801126892</v>
      </c>
      <c r="Z1914" s="249">
        <v>1642.8828581619528</v>
      </c>
      <c r="AA1914" s="249">
        <v>1100.9748219507364</v>
      </c>
      <c r="AB1914" s="249">
        <v>668.04694564717204</v>
      </c>
      <c r="AC1914" s="249">
        <v>1100.9748219507364</v>
      </c>
      <c r="AD1914" s="249">
        <v>8766.6006247180994</v>
      </c>
      <c r="AE1914" s="249">
        <v>5122.7081939153286</v>
      </c>
      <c r="AF1914" s="249">
        <v>1.4551915228366852E-11</v>
      </c>
      <c r="AH1914" s="74">
        <v>60</v>
      </c>
    </row>
    <row r="1915" spans="2:34">
      <c r="B1915" s="73">
        <v>42277</v>
      </c>
      <c r="C1915" s="73">
        <v>42277</v>
      </c>
      <c r="D1915" s="73">
        <v>42277</v>
      </c>
      <c r="E1915" s="208">
        <v>10042211</v>
      </c>
      <c r="F1915" s="61" t="s">
        <v>1053</v>
      </c>
      <c r="G1915" s="273" t="s">
        <v>444</v>
      </c>
      <c r="H1915" s="60">
        <v>143984109</v>
      </c>
      <c r="I1915" s="60">
        <v>97</v>
      </c>
      <c r="J1915" s="60" t="s">
        <v>2169</v>
      </c>
      <c r="K1915" s="60" t="s">
        <v>1780</v>
      </c>
      <c r="L1915" s="62">
        <v>41870</v>
      </c>
      <c r="M1915" s="62">
        <v>42614</v>
      </c>
      <c r="N1915" s="60">
        <v>24</v>
      </c>
      <c r="O1915" s="60">
        <v>12</v>
      </c>
      <c r="P1915" s="60">
        <v>24</v>
      </c>
      <c r="Q1915" s="60">
        <v>12</v>
      </c>
      <c r="R1915" s="60">
        <v>12</v>
      </c>
      <c r="S1915" s="249">
        <v>45833</v>
      </c>
      <c r="T1915" s="60">
        <v>0</v>
      </c>
      <c r="U1915" s="60">
        <v>9.1499999999999998E-2</v>
      </c>
      <c r="V1915" s="249">
        <v>1909.7083333333333</v>
      </c>
      <c r="W1915" s="249">
        <v>41738.978128319017</v>
      </c>
      <c r="X1915" s="249">
        <v>4094.0218716809832</v>
      </c>
      <c r="Y1915" s="249">
        <v>2997.5103247627922</v>
      </c>
      <c r="Z1915" s="249">
        <v>0</v>
      </c>
      <c r="AA1915" s="249">
        <v>2997.5103247627922</v>
      </c>
      <c r="AB1915" s="249">
        <v>2047.0109358404916</v>
      </c>
      <c r="AC1915" s="249">
        <v>2997.5103247627922</v>
      </c>
      <c r="AD1915" s="249">
        <v>4094.0218716810195</v>
      </c>
      <c r="AE1915" s="249">
        <v>0</v>
      </c>
      <c r="AF1915" s="249">
        <v>3.637978807091713E-11</v>
      </c>
      <c r="AH1915" s="74">
        <v>24</v>
      </c>
    </row>
    <row r="1916" spans="2:34">
      <c r="B1916" s="73">
        <v>42277</v>
      </c>
      <c r="C1916" s="73">
        <v>42277</v>
      </c>
      <c r="D1916" s="73">
        <v>42277</v>
      </c>
      <c r="E1916" s="208">
        <v>10041767</v>
      </c>
      <c r="F1916" s="61" t="s">
        <v>1053</v>
      </c>
      <c r="G1916" s="273" t="s">
        <v>444</v>
      </c>
      <c r="H1916" s="60">
        <v>143984400</v>
      </c>
      <c r="I1916" s="60">
        <v>98</v>
      </c>
      <c r="J1916" s="60" t="s">
        <v>2602</v>
      </c>
      <c r="K1916" s="60" t="s">
        <v>1780</v>
      </c>
      <c r="L1916" s="62">
        <v>41822</v>
      </c>
      <c r="M1916" s="62">
        <v>43647</v>
      </c>
      <c r="N1916" s="60">
        <v>60</v>
      </c>
      <c r="O1916" s="60">
        <v>14</v>
      </c>
      <c r="P1916" s="60">
        <v>60</v>
      </c>
      <c r="Q1916" s="60">
        <v>14</v>
      </c>
      <c r="R1916" s="60">
        <v>14</v>
      </c>
      <c r="S1916" s="249">
        <v>97876</v>
      </c>
      <c r="T1916" s="60">
        <v>0.05</v>
      </c>
      <c r="U1916" s="60">
        <v>9.1499999999999998E-2</v>
      </c>
      <c r="V1916" s="249">
        <v>1847.0408641412143</v>
      </c>
      <c r="W1916" s="249">
        <v>88666.910567102619</v>
      </c>
      <c r="X1916" s="249">
        <v>9209.0894328973809</v>
      </c>
      <c r="Y1916" s="249">
        <v>8627.3870367389463</v>
      </c>
      <c r="Z1916" s="249">
        <v>5154.5273058653584</v>
      </c>
      <c r="AA1916" s="249">
        <v>3472.859730873588</v>
      </c>
      <c r="AB1916" s="249">
        <v>2148.7875343427222</v>
      </c>
      <c r="AC1916" s="249">
        <v>3472.859730873588</v>
      </c>
      <c r="AD1916" s="249">
        <v>22155.541281370286</v>
      </c>
      <c r="AE1916" s="249">
        <v>12946.451848472861</v>
      </c>
      <c r="AF1916" s="249">
        <v>4.3655745685100555E-11</v>
      </c>
      <c r="AH1916" s="74">
        <v>60</v>
      </c>
    </row>
    <row r="1917" spans="2:34">
      <c r="B1917" s="73">
        <v>42277</v>
      </c>
      <c r="C1917" s="73">
        <v>42277</v>
      </c>
      <c r="D1917" s="73">
        <v>42277</v>
      </c>
      <c r="E1917" s="208">
        <v>10042184</v>
      </c>
      <c r="F1917" s="61" t="s">
        <v>1053</v>
      </c>
      <c r="G1917" s="273" t="s">
        <v>349</v>
      </c>
      <c r="H1917" s="60">
        <v>143989763</v>
      </c>
      <c r="I1917" s="60">
        <v>99</v>
      </c>
      <c r="J1917" s="60" t="s">
        <v>2603</v>
      </c>
      <c r="K1917" s="60" t="s">
        <v>1335</v>
      </c>
      <c r="L1917" s="62">
        <v>40714</v>
      </c>
      <c r="M1917" s="62">
        <v>50222</v>
      </c>
      <c r="N1917" s="60">
        <v>313</v>
      </c>
      <c r="O1917" s="60">
        <v>50</v>
      </c>
      <c r="P1917" s="60">
        <v>228</v>
      </c>
      <c r="Q1917" s="60">
        <v>50</v>
      </c>
      <c r="R1917" s="60">
        <v>50</v>
      </c>
      <c r="S1917" s="249">
        <v>3204945</v>
      </c>
      <c r="T1917" s="60">
        <v>0.03</v>
      </c>
      <c r="U1917" s="60">
        <v>8.1500000000000003E-2</v>
      </c>
      <c r="V1917" s="249">
        <v>18458.59604207363</v>
      </c>
      <c r="W1917" s="249">
        <v>2137078.07777764</v>
      </c>
      <c r="X1917" s="249">
        <v>1067866.92222236</v>
      </c>
      <c r="Y1917" s="249">
        <v>689031.30585140444</v>
      </c>
      <c r="Z1917" s="249">
        <v>367308.4000083158</v>
      </c>
      <c r="AA1917" s="249">
        <v>321722.90584308864</v>
      </c>
      <c r="AB1917" s="249">
        <v>234181.34259262282</v>
      </c>
      <c r="AC1917" s="249">
        <v>321722.90584308864</v>
      </c>
      <c r="AD1917" s="249">
        <v>2071481.8198151784</v>
      </c>
      <c r="AE1917" s="249">
        <v>1003614.8975927876</v>
      </c>
      <c r="AF1917" s="249">
        <v>3.0733644962310791E-8</v>
      </c>
      <c r="AH1917" s="74">
        <v>228</v>
      </c>
    </row>
    <row r="1918" spans="2:34">
      <c r="B1918" s="73">
        <v>42277</v>
      </c>
      <c r="C1918" s="73">
        <v>42277</v>
      </c>
      <c r="D1918" s="73">
        <v>42277</v>
      </c>
      <c r="E1918" s="208">
        <v>10051738</v>
      </c>
      <c r="F1918" s="61" t="s">
        <v>1053</v>
      </c>
      <c r="G1918" s="273" t="s">
        <v>444</v>
      </c>
      <c r="H1918" s="60">
        <v>143992810</v>
      </c>
      <c r="I1918" s="60">
        <v>98</v>
      </c>
      <c r="J1918" s="60" t="s">
        <v>2604</v>
      </c>
      <c r="K1918" s="60" t="s">
        <v>1332</v>
      </c>
      <c r="L1918" s="62">
        <v>40581</v>
      </c>
      <c r="M1918" s="62">
        <v>42401</v>
      </c>
      <c r="N1918" s="60">
        <v>60</v>
      </c>
      <c r="O1918" s="60">
        <v>55</v>
      </c>
      <c r="P1918" s="60">
        <v>60</v>
      </c>
      <c r="Q1918" s="60">
        <v>55</v>
      </c>
      <c r="R1918" s="60">
        <v>55</v>
      </c>
      <c r="S1918" s="249">
        <v>201139</v>
      </c>
      <c r="T1918" s="60">
        <v>0.05</v>
      </c>
      <c r="U1918" s="60">
        <v>9.4E-2</v>
      </c>
      <c r="V1918" s="249">
        <v>3795.7410639227155</v>
      </c>
      <c r="W1918" s="249">
        <v>181154.79403124476</v>
      </c>
      <c r="X1918" s="249">
        <v>19984.205968755239</v>
      </c>
      <c r="Y1918" s="249">
        <v>46151.696174951678</v>
      </c>
      <c r="Z1918" s="249">
        <v>26370.517381575948</v>
      </c>
      <c r="AA1918" s="249">
        <v>19781.17879337573</v>
      </c>
      <c r="AB1918" s="249">
        <v>18318.855471358969</v>
      </c>
      <c r="AC1918" s="249">
        <v>19781.17879337573</v>
      </c>
      <c r="AD1918" s="249">
        <v>46589.669804118981</v>
      </c>
      <c r="AE1918" s="249">
        <v>26605.463835362927</v>
      </c>
      <c r="AF1918" s="249">
        <v>8.149072527885437E-10</v>
      </c>
      <c r="AH1918" s="74">
        <v>60</v>
      </c>
    </row>
    <row r="1919" spans="2:34">
      <c r="B1919" s="73">
        <v>42277</v>
      </c>
      <c r="C1919" s="73">
        <v>42277</v>
      </c>
      <c r="D1919" s="73">
        <v>42277</v>
      </c>
      <c r="E1919" s="208">
        <v>10041909</v>
      </c>
      <c r="F1919" s="61" t="s">
        <v>1053</v>
      </c>
      <c r="G1919" s="273" t="s">
        <v>444</v>
      </c>
      <c r="H1919" s="60">
        <v>143992950</v>
      </c>
      <c r="I1919" s="60">
        <v>98</v>
      </c>
      <c r="J1919" s="60" t="s">
        <v>2430</v>
      </c>
      <c r="K1919" s="60" t="s">
        <v>1333</v>
      </c>
      <c r="L1919" s="62">
        <v>40451</v>
      </c>
      <c r="M1919" s="62">
        <v>42278</v>
      </c>
      <c r="N1919" s="60">
        <v>60</v>
      </c>
      <c r="O1919" s="60">
        <v>59</v>
      </c>
      <c r="P1919" s="60">
        <v>60</v>
      </c>
      <c r="Q1919" s="60">
        <v>59</v>
      </c>
      <c r="R1919" s="60">
        <v>59</v>
      </c>
      <c r="S1919" s="249">
        <v>25454</v>
      </c>
      <c r="T1919" s="60">
        <v>0.05</v>
      </c>
      <c r="U1919" s="60">
        <v>0.104</v>
      </c>
      <c r="V1919" s="249">
        <v>480.34838117465438</v>
      </c>
      <c r="W1919" s="249">
        <v>22399.71634637348</v>
      </c>
      <c r="X1919" s="249">
        <v>3054.2836536265204</v>
      </c>
      <c r="Y1919" s="249">
        <v>6417.0592743003654</v>
      </c>
      <c r="Z1919" s="249">
        <v>3364.9097236694142</v>
      </c>
      <c r="AA1919" s="249">
        <v>3052.1495506309511</v>
      </c>
      <c r="AB1919" s="249">
        <v>3003.3789260660783</v>
      </c>
      <c r="AC1919" s="249">
        <v>3052.1495506309511</v>
      </c>
      <c r="AD1919" s="249">
        <v>6421.1865241055675</v>
      </c>
      <c r="AE1919" s="249">
        <v>3366.9028704792618</v>
      </c>
      <c r="AF1919" s="249">
        <v>-2.1464074961841106E-10</v>
      </c>
      <c r="AH1919" s="74">
        <v>60</v>
      </c>
    </row>
    <row r="1920" spans="2:34">
      <c r="B1920" s="73">
        <v>42277</v>
      </c>
      <c r="C1920" s="73">
        <v>42277</v>
      </c>
      <c r="D1920" s="73">
        <v>42277</v>
      </c>
      <c r="E1920" s="208">
        <v>10042453</v>
      </c>
      <c r="F1920" s="61" t="s">
        <v>1053</v>
      </c>
      <c r="G1920" s="273" t="s">
        <v>444</v>
      </c>
      <c r="H1920" s="60">
        <v>143993000</v>
      </c>
      <c r="I1920" s="60">
        <v>98</v>
      </c>
      <c r="J1920" s="60" t="s">
        <v>2597</v>
      </c>
      <c r="K1920" s="60" t="s">
        <v>1332</v>
      </c>
      <c r="L1920" s="62">
        <v>40624</v>
      </c>
      <c r="M1920" s="62">
        <v>42461</v>
      </c>
      <c r="N1920" s="60">
        <v>60</v>
      </c>
      <c r="O1920" s="60">
        <v>53</v>
      </c>
      <c r="P1920" s="60">
        <v>60</v>
      </c>
      <c r="Q1920" s="60">
        <v>53</v>
      </c>
      <c r="R1920" s="60">
        <v>53</v>
      </c>
      <c r="S1920" s="249">
        <v>210733</v>
      </c>
      <c r="T1920" s="60">
        <v>0.05</v>
      </c>
      <c r="U1920" s="60">
        <v>9.4E-2</v>
      </c>
      <c r="V1920" s="249">
        <v>3976.7916795033561</v>
      </c>
      <c r="W1920" s="249">
        <v>189795.58022355833</v>
      </c>
      <c r="X1920" s="249">
        <v>20937.419776441675</v>
      </c>
      <c r="Y1920" s="249">
        <v>47959.780678904295</v>
      </c>
      <c r="Z1920" s="249">
        <v>27416.281366651237</v>
      </c>
      <c r="AA1920" s="249">
        <v>20543.499312253058</v>
      </c>
      <c r="AB1920" s="249">
        <v>18494.72080252348</v>
      </c>
      <c r="AC1920" s="249">
        <v>20543.499312253058</v>
      </c>
      <c r="AD1920" s="249">
        <v>48811.920546643902</v>
      </c>
      <c r="AE1920" s="249">
        <v>27874.500770201383</v>
      </c>
      <c r="AF1920" s="249">
        <v>8.440110832452774E-10</v>
      </c>
      <c r="AH1920" s="74">
        <v>60</v>
      </c>
    </row>
    <row r="1921" spans="2:35">
      <c r="B1921" s="73">
        <v>42277</v>
      </c>
      <c r="C1921" s="73">
        <v>42277</v>
      </c>
      <c r="D1921" s="73">
        <v>42277</v>
      </c>
      <c r="E1921" s="208">
        <v>10041486</v>
      </c>
      <c r="F1921" s="61" t="s">
        <v>1053</v>
      </c>
      <c r="G1921" s="273" t="s">
        <v>444</v>
      </c>
      <c r="H1921" s="60">
        <v>143993426</v>
      </c>
      <c r="I1921" s="60">
        <v>98</v>
      </c>
      <c r="J1921" s="60" t="s">
        <v>2605</v>
      </c>
      <c r="K1921" s="60" t="s">
        <v>1333</v>
      </c>
      <c r="L1921" s="62">
        <v>40451</v>
      </c>
      <c r="M1921" s="62">
        <v>42278</v>
      </c>
      <c r="N1921" s="60">
        <v>60</v>
      </c>
      <c r="O1921" s="60">
        <v>59</v>
      </c>
      <c r="P1921" s="60">
        <v>60</v>
      </c>
      <c r="Q1921" s="60">
        <v>59</v>
      </c>
      <c r="R1921" s="60">
        <v>59</v>
      </c>
      <c r="S1921" s="249">
        <v>162883</v>
      </c>
      <c r="T1921" s="60">
        <v>0.05</v>
      </c>
      <c r="U1921" s="60">
        <v>0.104</v>
      </c>
      <c r="V1921" s="249">
        <v>3073.8031496374329</v>
      </c>
      <c r="W1921" s="249">
        <v>143338.29644245896</v>
      </c>
      <c r="X1921" s="249">
        <v>19544.703557541041</v>
      </c>
      <c r="Y1921" s="249">
        <v>41063.481801519054</v>
      </c>
      <c r="Z1921" s="249">
        <v>21532.434608330455</v>
      </c>
      <c r="AA1921" s="249">
        <v>19531.047193188599</v>
      </c>
      <c r="AB1921" s="249">
        <v>19218.958498248689</v>
      </c>
      <c r="AC1921" s="249">
        <v>19531.047193188599</v>
      </c>
      <c r="AD1921" s="249">
        <v>41089.892535785621</v>
      </c>
      <c r="AE1921" s="249">
        <v>21545.188978246006</v>
      </c>
      <c r="AF1921" s="249">
        <v>-1.4260876923799515E-9</v>
      </c>
      <c r="AH1921" s="74">
        <v>60</v>
      </c>
    </row>
    <row r="1922" spans="2:35">
      <c r="B1922" s="73">
        <v>42277</v>
      </c>
      <c r="C1922" s="73">
        <v>42277</v>
      </c>
      <c r="D1922" s="73">
        <v>42277</v>
      </c>
      <c r="E1922" s="208">
        <v>10041385</v>
      </c>
      <c r="F1922" s="61" t="s">
        <v>1053</v>
      </c>
      <c r="G1922" s="273" t="s">
        <v>349</v>
      </c>
      <c r="H1922" s="60">
        <v>143998010</v>
      </c>
      <c r="I1922" s="60">
        <v>98</v>
      </c>
      <c r="J1922" s="60" t="s">
        <v>2606</v>
      </c>
      <c r="K1922" s="60" t="s">
        <v>1338</v>
      </c>
      <c r="L1922" s="62">
        <v>41033</v>
      </c>
      <c r="M1922" s="62">
        <v>42856</v>
      </c>
      <c r="N1922" s="60">
        <v>60</v>
      </c>
      <c r="O1922" s="60">
        <v>40</v>
      </c>
      <c r="P1922" s="60">
        <v>60</v>
      </c>
      <c r="Q1922" s="60">
        <v>40</v>
      </c>
      <c r="R1922" s="60">
        <v>40</v>
      </c>
      <c r="S1922" s="249">
        <v>135281</v>
      </c>
      <c r="T1922" s="60">
        <v>0.05</v>
      </c>
      <c r="U1922" s="60">
        <v>9.4E-2</v>
      </c>
      <c r="V1922" s="249">
        <v>2552.9193585954431</v>
      </c>
      <c r="W1922" s="249">
        <v>121840.12892249053</v>
      </c>
      <c r="X1922" s="249">
        <v>13440.871077509466</v>
      </c>
      <c r="Y1922" s="249">
        <v>27366.250905931767</v>
      </c>
      <c r="Z1922" s="249">
        <v>15727.009079739582</v>
      </c>
      <c r="AA1922" s="249">
        <v>11639.241826192185</v>
      </c>
      <c r="AB1922" s="249">
        <v>8960.5807183396446</v>
      </c>
      <c r="AC1922" s="249">
        <v>11639.241826192185</v>
      </c>
      <c r="AD1922" s="249">
        <v>31335.03259323664</v>
      </c>
      <c r="AE1922" s="249">
        <v>17894.161515726591</v>
      </c>
      <c r="AF1922" s="249">
        <v>5.8207660913467407E-10</v>
      </c>
      <c r="AH1922" s="74">
        <v>60</v>
      </c>
    </row>
    <row r="1923" spans="2:35">
      <c r="B1923" s="73">
        <v>42277</v>
      </c>
      <c r="C1923" s="73">
        <v>42277</v>
      </c>
      <c r="D1923" s="73">
        <v>42277</v>
      </c>
      <c r="E1923" s="208">
        <v>10042274</v>
      </c>
      <c r="F1923" s="61" t="s">
        <v>1053</v>
      </c>
      <c r="G1923" s="273" t="s">
        <v>444</v>
      </c>
      <c r="H1923" s="60">
        <v>143999211</v>
      </c>
      <c r="I1923" s="60">
        <v>98</v>
      </c>
      <c r="J1923" s="60" t="s">
        <v>2332</v>
      </c>
      <c r="K1923" s="60" t="s">
        <v>1338</v>
      </c>
      <c r="L1923" s="62">
        <v>41117</v>
      </c>
      <c r="M1923" s="62">
        <v>42948</v>
      </c>
      <c r="N1923" s="60">
        <v>60</v>
      </c>
      <c r="O1923" s="60">
        <v>37</v>
      </c>
      <c r="P1923" s="60">
        <v>60</v>
      </c>
      <c r="Q1923" s="60">
        <v>37</v>
      </c>
      <c r="R1923" s="60">
        <v>37</v>
      </c>
      <c r="S1923" s="249">
        <v>243082</v>
      </c>
      <c r="T1923" s="60">
        <v>0.05</v>
      </c>
      <c r="U1923" s="60">
        <v>9.4E-2</v>
      </c>
      <c r="V1923" s="249">
        <v>4587.2572166534665</v>
      </c>
      <c r="W1923" s="249">
        <v>218930.53879507727</v>
      </c>
      <c r="X1923" s="249">
        <v>24151.461204922729</v>
      </c>
      <c r="Y1923" s="249">
        <v>47003.027695106677</v>
      </c>
      <c r="Z1923" s="249">
        <v>27056.407514962513</v>
      </c>
      <c r="AA1923" s="249">
        <v>19946.620180144164</v>
      </c>
      <c r="AB1923" s="249">
        <v>14893.401076369017</v>
      </c>
      <c r="AC1923" s="249">
        <v>19946.620180144164</v>
      </c>
      <c r="AD1923" s="249">
        <v>56304.894204131764</v>
      </c>
      <c r="AE1923" s="249">
        <v>32153.432999207958</v>
      </c>
      <c r="AF1923" s="249">
        <v>1.076841726899147E-9</v>
      </c>
      <c r="AH1923" s="74">
        <v>60</v>
      </c>
    </row>
    <row r="1924" spans="2:35">
      <c r="B1924" s="73">
        <v>42277</v>
      </c>
      <c r="C1924" s="73">
        <v>42277</v>
      </c>
      <c r="D1924" s="73">
        <v>42277</v>
      </c>
      <c r="E1924" s="208">
        <v>10054802</v>
      </c>
      <c r="F1924" s="61" t="s">
        <v>1053</v>
      </c>
      <c r="G1924" s="273" t="s">
        <v>444</v>
      </c>
      <c r="H1924" s="60">
        <v>143999254</v>
      </c>
      <c r="I1924" s="60">
        <v>98</v>
      </c>
      <c r="J1924" s="60" t="s">
        <v>2377</v>
      </c>
      <c r="K1924" s="60" t="s">
        <v>1338</v>
      </c>
      <c r="L1924" s="62">
        <v>41127</v>
      </c>
      <c r="M1924" s="62">
        <v>42948</v>
      </c>
      <c r="N1924" s="60">
        <v>60</v>
      </c>
      <c r="O1924" s="60">
        <v>37</v>
      </c>
      <c r="P1924" s="60">
        <v>60</v>
      </c>
      <c r="Q1924" s="60">
        <v>37</v>
      </c>
      <c r="R1924" s="60">
        <v>37</v>
      </c>
      <c r="S1924" s="249">
        <v>55107</v>
      </c>
      <c r="T1924" s="60">
        <v>0.05</v>
      </c>
      <c r="U1924" s="60">
        <v>9.4E-2</v>
      </c>
      <c r="V1924" s="249">
        <v>1039.9370724205105</v>
      </c>
      <c r="W1924" s="249">
        <v>49631.832885118274</v>
      </c>
      <c r="X1924" s="249">
        <v>5475.1671148817259</v>
      </c>
      <c r="Y1924" s="249">
        <v>10655.646436981118</v>
      </c>
      <c r="Z1924" s="249">
        <v>6133.7221551864714</v>
      </c>
      <c r="AA1924" s="249">
        <v>4521.924281794647</v>
      </c>
      <c r="AB1924" s="249">
        <v>3376.3530541770642</v>
      </c>
      <c r="AC1924" s="249">
        <v>4521.924281794647</v>
      </c>
      <c r="AD1924" s="249">
        <v>12764.391460112587</v>
      </c>
      <c r="AE1924" s="249">
        <v>7289.2243452306284</v>
      </c>
      <c r="AF1924" s="249">
        <v>2.3283064365386963E-10</v>
      </c>
      <c r="AH1924" s="74">
        <v>60</v>
      </c>
    </row>
    <row r="1925" spans="2:35">
      <c r="B1925" s="73">
        <v>42277</v>
      </c>
      <c r="C1925" s="73">
        <v>42277</v>
      </c>
      <c r="D1925" s="73">
        <v>42277</v>
      </c>
      <c r="E1925" s="208">
        <v>10041614</v>
      </c>
      <c r="F1925" s="61" t="s">
        <v>1053</v>
      </c>
      <c r="G1925" s="273" t="s">
        <v>444</v>
      </c>
      <c r="H1925" s="60">
        <v>143999777</v>
      </c>
      <c r="I1925" s="60">
        <v>98</v>
      </c>
      <c r="J1925" s="60" t="s">
        <v>2607</v>
      </c>
      <c r="K1925" s="60" t="s">
        <v>1338</v>
      </c>
      <c r="L1925" s="62">
        <v>41319</v>
      </c>
      <c r="M1925" s="62">
        <v>43132</v>
      </c>
      <c r="N1925" s="60">
        <v>60</v>
      </c>
      <c r="O1925" s="60">
        <v>31</v>
      </c>
      <c r="P1925" s="60">
        <v>60</v>
      </c>
      <c r="Q1925" s="60">
        <v>31</v>
      </c>
      <c r="R1925" s="60">
        <v>31</v>
      </c>
      <c r="S1925" s="249">
        <v>225305</v>
      </c>
      <c r="T1925" s="60">
        <v>0.05</v>
      </c>
      <c r="U1925" s="60">
        <v>9.4E-2</v>
      </c>
      <c r="V1925" s="249">
        <v>4251.7832961638833</v>
      </c>
      <c r="W1925" s="249">
        <v>202919.77622047241</v>
      </c>
      <c r="X1925" s="249">
        <v>22385.223779527587</v>
      </c>
      <c r="Y1925" s="249">
        <v>38802.135937223225</v>
      </c>
      <c r="Z1925" s="249">
        <v>22416.679104286726</v>
      </c>
      <c r="AA1925" s="249">
        <v>16385.456832936499</v>
      </c>
      <c r="AB1925" s="249">
        <v>11565.69895275592</v>
      </c>
      <c r="AC1925" s="249">
        <v>16385.456832936499</v>
      </c>
      <c r="AD1925" s="249">
        <v>52187.221549361537</v>
      </c>
      <c r="AE1925" s="249">
        <v>29801.997769832989</v>
      </c>
      <c r="AF1925" s="249">
        <v>9.6042640507221222E-10</v>
      </c>
      <c r="AH1925" s="74">
        <v>60</v>
      </c>
    </row>
    <row r="1926" spans="2:35" ht="13.8" thickBot="1">
      <c r="B1926" s="209">
        <v>42277</v>
      </c>
      <c r="C1926" s="209">
        <v>42277</v>
      </c>
      <c r="D1926" s="209">
        <v>42277</v>
      </c>
      <c r="E1926" s="210">
        <v>10041907</v>
      </c>
      <c r="F1926" s="85" t="s">
        <v>1053</v>
      </c>
      <c r="G1926" s="279" t="s">
        <v>349</v>
      </c>
      <c r="H1926" s="94">
        <v>143985237</v>
      </c>
      <c r="I1926" s="94">
        <v>98</v>
      </c>
      <c r="J1926" s="94" t="s">
        <v>2596</v>
      </c>
      <c r="K1926" s="94" t="s">
        <v>1780</v>
      </c>
      <c r="L1926" s="246">
        <v>42076</v>
      </c>
      <c r="M1926" s="246">
        <v>43922</v>
      </c>
      <c r="N1926" s="94">
        <v>61</v>
      </c>
      <c r="O1926" s="94">
        <v>6</v>
      </c>
      <c r="P1926" s="94">
        <v>60</v>
      </c>
      <c r="Q1926" s="94">
        <v>6</v>
      </c>
      <c r="R1926" s="94">
        <v>6</v>
      </c>
      <c r="S1926" s="250">
        <v>62125</v>
      </c>
      <c r="T1926" s="94">
        <v>0.05</v>
      </c>
      <c r="U1926" s="94">
        <v>9.1499999999999998E-2</v>
      </c>
      <c r="V1926" s="250">
        <v>1172.3753901341795</v>
      </c>
      <c r="W1926" s="250">
        <v>56279.698996498133</v>
      </c>
      <c r="X1926" s="250">
        <v>5845.3010035018669</v>
      </c>
      <c r="Y1926" s="250">
        <v>2488.9186375411646</v>
      </c>
      <c r="Z1926" s="250">
        <v>1495.7117357768529</v>
      </c>
      <c r="AA1926" s="250">
        <v>993.20690176431162</v>
      </c>
      <c r="AB1926" s="250">
        <v>584.53010035018667</v>
      </c>
      <c r="AC1926" s="250">
        <v>993.20690176431162</v>
      </c>
      <c r="AD1926" s="250">
        <v>14062.824411552676</v>
      </c>
      <c r="AE1926" s="250">
        <v>8217.5234080507653</v>
      </c>
      <c r="AF1926" s="250">
        <v>4.3655745685100555E-11</v>
      </c>
      <c r="AG1926" s="85"/>
      <c r="AH1926" s="95">
        <v>60</v>
      </c>
      <c r="AI1926" s="94"/>
    </row>
    <row r="1927" spans="2:35">
      <c r="B1927" s="73">
        <v>42308</v>
      </c>
      <c r="C1927" s="73">
        <v>42308</v>
      </c>
      <c r="D1927" s="73">
        <v>42308</v>
      </c>
      <c r="E1927" s="208">
        <v>10053991</v>
      </c>
      <c r="F1927" s="61" t="s">
        <v>1053</v>
      </c>
      <c r="G1927" s="312" t="s">
        <v>444</v>
      </c>
      <c r="H1927" s="60">
        <v>141006118</v>
      </c>
      <c r="I1927" s="60">
        <v>98</v>
      </c>
      <c r="J1927" s="60" t="s">
        <v>1851</v>
      </c>
      <c r="K1927" s="60" t="s">
        <v>1333</v>
      </c>
      <c r="L1927" s="62">
        <v>40130</v>
      </c>
      <c r="M1927" s="62">
        <v>42331</v>
      </c>
      <c r="N1927" s="60">
        <v>72</v>
      </c>
      <c r="O1927" s="60">
        <v>71</v>
      </c>
      <c r="P1927" s="60">
        <v>60</v>
      </c>
      <c r="Q1927" s="60">
        <v>60</v>
      </c>
      <c r="R1927" s="60">
        <v>71</v>
      </c>
      <c r="S1927" s="249">
        <v>598690</v>
      </c>
      <c r="T1927" s="60">
        <v>0.05</v>
      </c>
      <c r="U1927" s="60">
        <v>0.104</v>
      </c>
      <c r="V1927" s="249">
        <v>11298.018870332908</v>
      </c>
      <c r="W1927" s="249">
        <v>526851.8181586524</v>
      </c>
      <c r="X1927" s="249">
        <v>71838.181841347599</v>
      </c>
      <c r="Y1927" s="249">
        <v>151029.31406131701</v>
      </c>
      <c r="Z1927" s="249">
        <v>79191.132219974417</v>
      </c>
      <c r="AA1927" s="249">
        <v>71838.181841342594</v>
      </c>
      <c r="AB1927" s="249">
        <v>85008.515178927992</v>
      </c>
      <c r="AC1927" s="249">
        <v>71838.181841342594</v>
      </c>
      <c r="AD1927" s="249">
        <v>151029.31406131701</v>
      </c>
      <c r="AE1927" s="249">
        <v>79191.132219974417</v>
      </c>
      <c r="AF1927" s="249">
        <v>-5.005858838558197E-9</v>
      </c>
      <c r="AH1927" s="74">
        <v>60</v>
      </c>
    </row>
    <row r="1928" spans="2:35">
      <c r="B1928" s="73">
        <v>42308</v>
      </c>
      <c r="C1928" s="73">
        <v>42308</v>
      </c>
      <c r="D1928" s="73">
        <v>42308</v>
      </c>
      <c r="E1928" s="208">
        <v>10041685</v>
      </c>
      <c r="F1928" s="61" t="s">
        <v>1053</v>
      </c>
      <c r="G1928" s="312" t="s">
        <v>349</v>
      </c>
      <c r="H1928" s="60">
        <v>141961055</v>
      </c>
      <c r="I1928" s="60">
        <v>98</v>
      </c>
      <c r="J1928" s="60" t="s">
        <v>1853</v>
      </c>
      <c r="K1928" s="60" t="s">
        <v>1780</v>
      </c>
      <c r="L1928" s="62">
        <v>41764</v>
      </c>
      <c r="M1928" s="62">
        <v>43586</v>
      </c>
      <c r="N1928" s="60">
        <v>60</v>
      </c>
      <c r="O1928" s="60">
        <v>17</v>
      </c>
      <c r="P1928" s="60">
        <v>60</v>
      </c>
      <c r="Q1928" s="60">
        <v>17</v>
      </c>
      <c r="R1928" s="60">
        <v>17</v>
      </c>
      <c r="S1928" s="249">
        <v>138287</v>
      </c>
      <c r="T1928" s="60">
        <v>0.05</v>
      </c>
      <c r="U1928" s="60">
        <v>9.1499999999999998E-2</v>
      </c>
      <c r="V1928" s="249">
        <v>2609.64628692934</v>
      </c>
      <c r="W1928" s="249">
        <v>125275.66575659937</v>
      </c>
      <c r="X1928" s="249">
        <v>13011.334243400634</v>
      </c>
      <c r="Y1928" s="249">
        <v>14456.03609045719</v>
      </c>
      <c r="Z1928" s="249">
        <v>8618.6806518871526</v>
      </c>
      <c r="AA1928" s="249">
        <v>5837.3554385700372</v>
      </c>
      <c r="AB1928" s="249">
        <v>3686.5447022968465</v>
      </c>
      <c r="AC1928" s="249">
        <v>5837.3554385700372</v>
      </c>
      <c r="AD1928" s="249">
        <v>31303.11145916114</v>
      </c>
      <c r="AE1928" s="249">
        <v>18291.777215760405</v>
      </c>
      <c r="AF1928" s="249">
        <v>1.0186340659856796E-10</v>
      </c>
      <c r="AH1928" s="74">
        <v>60</v>
      </c>
    </row>
    <row r="1929" spans="2:35" s="63" customFormat="1">
      <c r="B1929" s="73">
        <v>42300</v>
      </c>
      <c r="C1929" s="73">
        <v>42300</v>
      </c>
      <c r="D1929" s="73">
        <v>42308</v>
      </c>
      <c r="E1929" s="208">
        <v>10042055</v>
      </c>
      <c r="F1929" s="61" t="s">
        <v>1054</v>
      </c>
      <c r="G1929" s="312" t="s">
        <v>444</v>
      </c>
      <c r="H1929" s="60">
        <v>143001237</v>
      </c>
      <c r="I1929" s="60">
        <v>99</v>
      </c>
      <c r="J1929" s="60" t="s">
        <v>1867</v>
      </c>
      <c r="K1929" s="60" t="s">
        <v>1331</v>
      </c>
      <c r="L1929" s="62">
        <v>38294</v>
      </c>
      <c r="M1929" s="62">
        <v>42300</v>
      </c>
      <c r="N1929" s="60">
        <v>132</v>
      </c>
      <c r="O1929" s="60">
        <v>131</v>
      </c>
      <c r="P1929" s="60">
        <v>132</v>
      </c>
      <c r="Q1929" s="60">
        <v>131</v>
      </c>
      <c r="R1929" s="60">
        <v>131</v>
      </c>
      <c r="S1929" s="249">
        <v>326967</v>
      </c>
      <c r="T1929" s="60">
        <v>0.03</v>
      </c>
      <c r="U1929" s="60">
        <v>8.6499999999999994E-2</v>
      </c>
      <c r="V1929" s="249">
        <v>2911.2368544882211</v>
      </c>
      <c r="W1929" s="249">
        <v>247378.44153654834</v>
      </c>
      <c r="X1929" s="249">
        <v>79588.558463451656</v>
      </c>
      <c r="Y1929" s="249">
        <v>136883.98827571701</v>
      </c>
      <c r="Z1929" s="249">
        <v>57309.004850164696</v>
      </c>
      <c r="AA1929" s="249">
        <v>79574.983425552316</v>
      </c>
      <c r="AB1929" s="249">
        <v>78985.61483872855</v>
      </c>
      <c r="AC1929" s="249">
        <v>79574.983425552316</v>
      </c>
      <c r="AD1929" s="249">
        <v>136904.82325589433</v>
      </c>
      <c r="AE1929" s="249">
        <v>57316.264792445174</v>
      </c>
      <c r="AF1929" s="249">
        <v>-2.5029294192790985E-9</v>
      </c>
      <c r="AG1929" s="61"/>
      <c r="AH1929" s="74">
        <v>132</v>
      </c>
      <c r="AI1929" s="143"/>
    </row>
    <row r="1930" spans="2:35" s="63" customFormat="1">
      <c r="B1930" s="73">
        <v>42308</v>
      </c>
      <c r="C1930" s="73">
        <v>42308</v>
      </c>
      <c r="D1930" s="73">
        <v>42308</v>
      </c>
      <c r="E1930" s="208">
        <v>10042315</v>
      </c>
      <c r="F1930" s="61" t="s">
        <v>1053</v>
      </c>
      <c r="G1930" s="312" t="s">
        <v>444</v>
      </c>
      <c r="H1930" s="60">
        <v>143010120</v>
      </c>
      <c r="I1930" s="60">
        <v>99</v>
      </c>
      <c r="J1930" s="60" t="s">
        <v>1897</v>
      </c>
      <c r="K1930" s="60" t="s">
        <v>1331</v>
      </c>
      <c r="L1930" s="62">
        <v>38917</v>
      </c>
      <c r="M1930" s="62">
        <v>44765</v>
      </c>
      <c r="N1930" s="60">
        <v>192</v>
      </c>
      <c r="O1930" s="60">
        <v>110</v>
      </c>
      <c r="P1930" s="60">
        <v>192</v>
      </c>
      <c r="Q1930" s="60">
        <v>110</v>
      </c>
      <c r="R1930" s="60">
        <v>110</v>
      </c>
      <c r="S1930" s="249">
        <v>1160056</v>
      </c>
      <c r="T1930" s="60">
        <v>0.03</v>
      </c>
      <c r="U1930" s="60">
        <v>8.6499999999999994E-2</v>
      </c>
      <c r="V1930" s="249">
        <v>7614.9970912599911</v>
      </c>
      <c r="W1930" s="249">
        <v>790387.81405910384</v>
      </c>
      <c r="X1930" s="249">
        <v>369668.18594089616</v>
      </c>
      <c r="Y1930" s="249">
        <v>517470.0631834215</v>
      </c>
      <c r="Z1930" s="249">
        <v>241542.85263728478</v>
      </c>
      <c r="AA1930" s="249">
        <v>275927.21054613672</v>
      </c>
      <c r="AB1930" s="249">
        <v>211789.06486197177</v>
      </c>
      <c r="AC1930" s="249">
        <v>275927.21054613672</v>
      </c>
      <c r="AD1930" s="249">
        <v>671691.627462807</v>
      </c>
      <c r="AE1930" s="249">
        <v>302023.4415219184</v>
      </c>
      <c r="AF1930" s="249">
        <v>-7.5669959187507629E-9</v>
      </c>
      <c r="AG1930" s="61"/>
      <c r="AH1930" s="74">
        <v>192</v>
      </c>
      <c r="AI1930" s="143"/>
    </row>
    <row r="1931" spans="2:35" s="63" customFormat="1">
      <c r="B1931" s="73">
        <v>42308</v>
      </c>
      <c r="C1931" s="73">
        <v>42308</v>
      </c>
      <c r="D1931" s="73">
        <v>42308</v>
      </c>
      <c r="E1931" s="208">
        <v>10041663</v>
      </c>
      <c r="F1931" s="61" t="s">
        <v>1053</v>
      </c>
      <c r="G1931" s="312" t="s">
        <v>444</v>
      </c>
      <c r="H1931" s="60">
        <v>143011038</v>
      </c>
      <c r="I1931" s="60">
        <v>98</v>
      </c>
      <c r="J1931" s="60" t="s">
        <v>1905</v>
      </c>
      <c r="K1931" s="60" t="s">
        <v>1333</v>
      </c>
      <c r="L1931" s="62">
        <v>39763</v>
      </c>
      <c r="M1931" s="62">
        <v>42313</v>
      </c>
      <c r="N1931" s="60">
        <v>84</v>
      </c>
      <c r="O1931" s="60">
        <v>83</v>
      </c>
      <c r="P1931" s="60">
        <v>60</v>
      </c>
      <c r="Q1931" s="60">
        <v>60</v>
      </c>
      <c r="R1931" s="60">
        <v>83</v>
      </c>
      <c r="S1931" s="249">
        <v>443001</v>
      </c>
      <c r="T1931" s="60">
        <v>0.05</v>
      </c>
      <c r="U1931" s="60">
        <v>0.104</v>
      </c>
      <c r="V1931" s="249">
        <v>8359.9753755304882</v>
      </c>
      <c r="W1931" s="249">
        <v>389844.29720907513</v>
      </c>
      <c r="X1931" s="249">
        <v>53156.702790924872</v>
      </c>
      <c r="Y1931" s="249">
        <v>111754.22532275046</v>
      </c>
      <c r="Z1931" s="249">
        <v>58597.522531829251</v>
      </c>
      <c r="AA1931" s="249">
        <v>53156.702790921205</v>
      </c>
      <c r="AB1931" s="249">
        <v>73533.43886077941</v>
      </c>
      <c r="AC1931" s="249">
        <v>53156.702790921205</v>
      </c>
      <c r="AD1931" s="249">
        <v>111754.22532275046</v>
      </c>
      <c r="AE1931" s="249">
        <v>58597.522531829251</v>
      </c>
      <c r="AF1931" s="249">
        <v>-3.6670826375484467E-9</v>
      </c>
      <c r="AG1931" s="61"/>
      <c r="AH1931" s="74">
        <v>60</v>
      </c>
      <c r="AI1931" s="143"/>
    </row>
    <row r="1932" spans="2:35" s="63" customFormat="1">
      <c r="B1932" s="73">
        <v>42308</v>
      </c>
      <c r="C1932" s="73">
        <v>42308</v>
      </c>
      <c r="D1932" s="73">
        <v>42308</v>
      </c>
      <c r="E1932" s="208">
        <v>10042243</v>
      </c>
      <c r="F1932" s="61" t="s">
        <v>1053</v>
      </c>
      <c r="G1932" s="312" t="s">
        <v>444</v>
      </c>
      <c r="H1932" s="60">
        <v>143018806</v>
      </c>
      <c r="I1932" s="60">
        <v>98</v>
      </c>
      <c r="J1932" s="60" t="s">
        <v>1927</v>
      </c>
      <c r="K1932" s="60" t="s">
        <v>1333</v>
      </c>
      <c r="L1932" s="62">
        <v>39792</v>
      </c>
      <c r="M1932" s="62">
        <v>42347</v>
      </c>
      <c r="N1932" s="60">
        <v>84</v>
      </c>
      <c r="O1932" s="60">
        <v>82</v>
      </c>
      <c r="P1932" s="60">
        <v>60</v>
      </c>
      <c r="Q1932" s="60">
        <v>60</v>
      </c>
      <c r="R1932" s="60">
        <v>82</v>
      </c>
      <c r="S1932" s="249">
        <v>310001</v>
      </c>
      <c r="T1932" s="60">
        <v>0.05</v>
      </c>
      <c r="U1932" s="60">
        <v>0.104</v>
      </c>
      <c r="V1932" s="249">
        <v>5850.1013008770342</v>
      </c>
      <c r="W1932" s="249">
        <v>272803.27127728943</v>
      </c>
      <c r="X1932" s="249">
        <v>37197.72872271057</v>
      </c>
      <c r="Y1932" s="249">
        <v>78202.806775330042</v>
      </c>
      <c r="Z1932" s="249">
        <v>41005.078052622033</v>
      </c>
      <c r="AA1932" s="249">
        <v>37197.728722708009</v>
      </c>
      <c r="AB1932" s="249">
        <v>50836.89592103778</v>
      </c>
      <c r="AC1932" s="249">
        <v>37197.728722708009</v>
      </c>
      <c r="AD1932" s="249">
        <v>78202.806775330042</v>
      </c>
      <c r="AE1932" s="249">
        <v>41005.078052622033</v>
      </c>
      <c r="AF1932" s="249">
        <v>-2.5611370801925659E-9</v>
      </c>
      <c r="AG1932" s="61"/>
      <c r="AH1932" s="74">
        <v>60</v>
      </c>
      <c r="AI1932" s="143"/>
    </row>
    <row r="1933" spans="2:35" s="63" customFormat="1">
      <c r="B1933" s="73">
        <v>42308</v>
      </c>
      <c r="C1933" s="73">
        <v>42308</v>
      </c>
      <c r="D1933" s="73">
        <v>42308</v>
      </c>
      <c r="E1933" s="208">
        <v>10042315</v>
      </c>
      <c r="F1933" s="61" t="s">
        <v>1053</v>
      </c>
      <c r="G1933" s="312" t="s">
        <v>444</v>
      </c>
      <c r="H1933" s="60">
        <v>143024598</v>
      </c>
      <c r="I1933" s="60">
        <v>99</v>
      </c>
      <c r="J1933" s="60" t="s">
        <v>1953</v>
      </c>
      <c r="K1933" s="60" t="s">
        <v>1331</v>
      </c>
      <c r="L1933" s="62">
        <v>39521</v>
      </c>
      <c r="M1933" s="62">
        <v>44615</v>
      </c>
      <c r="N1933" s="60">
        <v>167</v>
      </c>
      <c r="O1933" s="60">
        <v>91</v>
      </c>
      <c r="P1933" s="60">
        <v>167</v>
      </c>
      <c r="Q1933" s="60">
        <v>91</v>
      </c>
      <c r="R1933" s="60">
        <v>91</v>
      </c>
      <c r="S1933" s="249">
        <v>293639</v>
      </c>
      <c r="T1933" s="60">
        <v>0.03</v>
      </c>
      <c r="U1933" s="60">
        <v>8.6499999999999994E-2</v>
      </c>
      <c r="V1933" s="249">
        <v>2152.9980847458987</v>
      </c>
      <c r="W1933" s="249">
        <v>208673.2256817171</v>
      </c>
      <c r="X1933" s="249">
        <v>84965.7743182829</v>
      </c>
      <c r="Y1933" s="249">
        <v>112893.53086073384</v>
      </c>
      <c r="Z1933" s="249">
        <v>51137.606412262248</v>
      </c>
      <c r="AA1933" s="249">
        <v>61755.924448471589</v>
      </c>
      <c r="AB1933" s="249">
        <v>46298.715347088284</v>
      </c>
      <c r="AC1933" s="249">
        <v>61755.924448471589</v>
      </c>
      <c r="AD1933" s="249">
        <v>150877.45447084584</v>
      </c>
      <c r="AE1933" s="249">
        <v>65911.680152565066</v>
      </c>
      <c r="AF1933" s="249">
        <v>-2.1245796233415604E-9</v>
      </c>
      <c r="AG1933" s="61"/>
      <c r="AH1933" s="74">
        <v>167</v>
      </c>
      <c r="AI1933" s="143"/>
    </row>
    <row r="1934" spans="2:35" s="63" customFormat="1">
      <c r="B1934" s="73">
        <v>42308</v>
      </c>
      <c r="C1934" s="73">
        <v>42308</v>
      </c>
      <c r="D1934" s="73">
        <v>42308</v>
      </c>
      <c r="E1934" s="208">
        <v>10041800</v>
      </c>
      <c r="F1934" s="61" t="s">
        <v>1053</v>
      </c>
      <c r="G1934" s="312" t="s">
        <v>444</v>
      </c>
      <c r="H1934" s="60">
        <v>143036480</v>
      </c>
      <c r="I1934" s="60">
        <v>99</v>
      </c>
      <c r="J1934" s="60" t="s">
        <v>1993</v>
      </c>
      <c r="K1934" s="60" t="s">
        <v>1331</v>
      </c>
      <c r="L1934" s="62">
        <v>39987</v>
      </c>
      <c r="M1934" s="62">
        <v>46561</v>
      </c>
      <c r="N1934" s="60">
        <v>216</v>
      </c>
      <c r="O1934" s="60">
        <v>75</v>
      </c>
      <c r="P1934" s="60">
        <v>216</v>
      </c>
      <c r="Q1934" s="60">
        <v>75</v>
      </c>
      <c r="R1934" s="60">
        <v>75</v>
      </c>
      <c r="S1934" s="249">
        <v>700156</v>
      </c>
      <c r="T1934" s="60">
        <v>0.03</v>
      </c>
      <c r="U1934" s="60">
        <v>8.6499999999999994E-2</v>
      </c>
      <c r="V1934" s="249">
        <v>4198.9986031242288</v>
      </c>
      <c r="W1934" s="249">
        <v>459056.18145483005</v>
      </c>
      <c r="X1934" s="249">
        <v>241099.81854516995</v>
      </c>
      <c r="Y1934" s="249">
        <v>226802.17473548703</v>
      </c>
      <c r="Z1934" s="249">
        <v>113210.43574435631</v>
      </c>
      <c r="AA1934" s="249">
        <v>113591.73899113073</v>
      </c>
      <c r="AB1934" s="249">
        <v>83715.214772628446</v>
      </c>
      <c r="AC1934" s="249">
        <v>113591.73899113073</v>
      </c>
      <c r="AD1934" s="249">
        <v>447927.51681999909</v>
      </c>
      <c r="AE1934" s="249">
        <v>206827.6982748335</v>
      </c>
      <c r="AF1934" s="249">
        <v>-4.3655745685100555E-9</v>
      </c>
      <c r="AG1934" s="61"/>
      <c r="AH1934" s="74">
        <v>216</v>
      </c>
      <c r="AI1934" s="143"/>
    </row>
    <row r="1935" spans="2:35" s="63" customFormat="1">
      <c r="B1935" s="73">
        <v>42308</v>
      </c>
      <c r="C1935" s="73">
        <v>42308</v>
      </c>
      <c r="D1935" s="73">
        <v>42308</v>
      </c>
      <c r="E1935" s="208">
        <v>10042315</v>
      </c>
      <c r="F1935" s="61" t="s">
        <v>1053</v>
      </c>
      <c r="G1935" s="312" t="s">
        <v>444</v>
      </c>
      <c r="H1935" s="60">
        <v>143037037</v>
      </c>
      <c r="I1935" s="60">
        <v>99</v>
      </c>
      <c r="J1935" s="60" t="s">
        <v>1995</v>
      </c>
      <c r="K1935" s="60" t="s">
        <v>1331</v>
      </c>
      <c r="L1935" s="62">
        <v>40002</v>
      </c>
      <c r="M1935" s="62">
        <v>44370</v>
      </c>
      <c r="N1935" s="60">
        <v>144</v>
      </c>
      <c r="O1935" s="60">
        <v>75</v>
      </c>
      <c r="P1935" s="60">
        <v>144</v>
      </c>
      <c r="Q1935" s="60">
        <v>75</v>
      </c>
      <c r="R1935" s="60">
        <v>75</v>
      </c>
      <c r="S1935" s="249">
        <v>198896</v>
      </c>
      <c r="T1935" s="60">
        <v>0.03</v>
      </c>
      <c r="U1935" s="60">
        <v>8.6499999999999994E-2</v>
      </c>
      <c r="V1935" s="249">
        <v>1646.4346138445726</v>
      </c>
      <c r="W1935" s="249">
        <v>147212.17908001874</v>
      </c>
      <c r="X1935" s="249">
        <v>51683.820919981255</v>
      </c>
      <c r="Y1935" s="249">
        <v>65529.45254765822</v>
      </c>
      <c r="Z1935" s="249">
        <v>28812.84355741879</v>
      </c>
      <c r="AA1935" s="249">
        <v>36716.608990239431</v>
      </c>
      <c r="AB1935" s="249">
        <v>26918.656729156904</v>
      </c>
      <c r="AC1935" s="249">
        <v>36716.608990239431</v>
      </c>
      <c r="AD1935" s="249">
        <v>89874.405313598167</v>
      </c>
      <c r="AE1935" s="249">
        <v>38190.584393618454</v>
      </c>
      <c r="AF1935" s="249">
        <v>-1.5425030142068863E-9</v>
      </c>
      <c r="AG1935" s="61"/>
      <c r="AH1935" s="74">
        <v>144</v>
      </c>
      <c r="AI1935" s="143"/>
    </row>
    <row r="1936" spans="2:35" s="63" customFormat="1">
      <c r="B1936" s="73">
        <v>42308</v>
      </c>
      <c r="C1936" s="73">
        <v>42308</v>
      </c>
      <c r="D1936" s="73">
        <v>42308</v>
      </c>
      <c r="E1936" s="208">
        <v>10042315</v>
      </c>
      <c r="F1936" s="61" t="s">
        <v>1053</v>
      </c>
      <c r="G1936" s="312" t="s">
        <v>444</v>
      </c>
      <c r="H1936" s="60">
        <v>143055523</v>
      </c>
      <c r="I1936" s="60">
        <v>99</v>
      </c>
      <c r="J1936" s="60" t="s">
        <v>2018</v>
      </c>
      <c r="K1936" s="60" t="s">
        <v>1331</v>
      </c>
      <c r="L1936" s="62">
        <v>39279</v>
      </c>
      <c r="M1936" s="62">
        <v>44765</v>
      </c>
      <c r="N1936" s="60">
        <v>180</v>
      </c>
      <c r="O1936" s="60">
        <v>99</v>
      </c>
      <c r="P1936" s="60">
        <v>180</v>
      </c>
      <c r="Q1936" s="60">
        <v>99</v>
      </c>
      <c r="R1936" s="60">
        <v>99</v>
      </c>
      <c r="S1936" s="249">
        <v>1100087</v>
      </c>
      <c r="T1936" s="60">
        <v>0.03</v>
      </c>
      <c r="U1936" s="60">
        <v>8.6499999999999994E-2</v>
      </c>
      <c r="V1936" s="249">
        <v>7596.9988490849328</v>
      </c>
      <c r="W1936" s="249">
        <v>764630.30262692214</v>
      </c>
      <c r="X1936" s="249">
        <v>335456.69737307786</v>
      </c>
      <c r="Y1936" s="249">
        <v>452353.83902269509</v>
      </c>
      <c r="Z1936" s="249">
        <v>208441.69204397395</v>
      </c>
      <c r="AA1936" s="249">
        <v>243912.14697872114</v>
      </c>
      <c r="AB1936" s="249">
        <v>184501.18355519281</v>
      </c>
      <c r="AC1936" s="249">
        <v>243912.14697872114</v>
      </c>
      <c r="AD1936" s="249">
        <v>602829.49020835815</v>
      </c>
      <c r="AE1936" s="249">
        <v>267372.79283528798</v>
      </c>
      <c r="AF1936" s="249">
        <v>-7.6834112405776978E-9</v>
      </c>
      <c r="AG1936" s="61"/>
      <c r="AH1936" s="74">
        <v>180</v>
      </c>
      <c r="AI1936" s="143"/>
    </row>
    <row r="1937" spans="2:38" s="63" customFormat="1">
      <c r="B1937" s="73">
        <v>42308</v>
      </c>
      <c r="C1937" s="73">
        <v>42308</v>
      </c>
      <c r="D1937" s="73">
        <v>42308</v>
      </c>
      <c r="E1937" s="208">
        <v>10042032</v>
      </c>
      <c r="F1937" s="61" t="s">
        <v>1053</v>
      </c>
      <c r="G1937" s="312" t="s">
        <v>444</v>
      </c>
      <c r="H1937" s="60">
        <v>143157652</v>
      </c>
      <c r="I1937" s="60">
        <v>99</v>
      </c>
      <c r="J1937" s="60" t="s">
        <v>2070</v>
      </c>
      <c r="K1937" s="60" t="s">
        <v>1331</v>
      </c>
      <c r="L1937" s="62">
        <v>40269</v>
      </c>
      <c r="M1937" s="62">
        <v>51227</v>
      </c>
      <c r="N1937" s="60">
        <v>360</v>
      </c>
      <c r="O1937" s="60">
        <v>66</v>
      </c>
      <c r="P1937" s="60">
        <v>228</v>
      </c>
      <c r="Q1937" s="60">
        <v>66</v>
      </c>
      <c r="R1937" s="60">
        <v>66</v>
      </c>
      <c r="S1937" s="249">
        <v>629975</v>
      </c>
      <c r="T1937" s="60">
        <v>0.03</v>
      </c>
      <c r="U1937" s="60">
        <v>8.6499999999999994E-2</v>
      </c>
      <c r="V1937" s="249">
        <v>3628.2850537545373</v>
      </c>
      <c r="W1937" s="249">
        <v>405472.70472019049</v>
      </c>
      <c r="X1937" s="249">
        <v>224502.29527980951</v>
      </c>
      <c r="Y1937" s="249">
        <v>180108.98050831506</v>
      </c>
      <c r="Z1937" s="249">
        <v>92323.682644484041</v>
      </c>
      <c r="AA1937" s="249">
        <v>87785.297863831016</v>
      </c>
      <c r="AB1937" s="249">
        <v>64987.506528365913</v>
      </c>
      <c r="AC1937" s="249">
        <v>87785.297863831016</v>
      </c>
      <c r="AD1937" s="249">
        <v>421776.28753584053</v>
      </c>
      <c r="AE1937" s="249">
        <v>197273.99225603451</v>
      </c>
      <c r="AF1937" s="249">
        <v>-3.4924596548080444E-9</v>
      </c>
      <c r="AG1937" s="61"/>
      <c r="AH1937" s="74">
        <v>228</v>
      </c>
      <c r="AI1937" s="143"/>
    </row>
    <row r="1938" spans="2:38" s="63" customFormat="1">
      <c r="B1938" s="73">
        <v>42308</v>
      </c>
      <c r="C1938" s="73">
        <v>42308</v>
      </c>
      <c r="D1938" s="73">
        <v>42308</v>
      </c>
      <c r="E1938" s="208">
        <v>10041685</v>
      </c>
      <c r="F1938" s="61" t="s">
        <v>1053</v>
      </c>
      <c r="G1938" s="312" t="s">
        <v>349</v>
      </c>
      <c r="H1938" s="60">
        <v>143256928</v>
      </c>
      <c r="I1938" s="60">
        <v>99</v>
      </c>
      <c r="J1938" s="60" t="s">
        <v>2082</v>
      </c>
      <c r="K1938" s="60" t="s">
        <v>1335</v>
      </c>
      <c r="L1938" s="62">
        <v>40864</v>
      </c>
      <c r="M1938" s="62">
        <v>51836</v>
      </c>
      <c r="N1938" s="60">
        <v>361</v>
      </c>
      <c r="O1938" s="60">
        <v>46</v>
      </c>
      <c r="P1938" s="60">
        <v>228</v>
      </c>
      <c r="Q1938" s="60">
        <v>46</v>
      </c>
      <c r="R1938" s="60">
        <v>46</v>
      </c>
      <c r="S1938" s="249">
        <v>2033579</v>
      </c>
      <c r="T1938" s="60">
        <v>0.03</v>
      </c>
      <c r="U1938" s="60">
        <v>8.1500000000000003E-2</v>
      </c>
      <c r="V1938" s="249">
        <v>11712.217613919755</v>
      </c>
      <c r="W1938" s="249">
        <v>1356003.6444709578</v>
      </c>
      <c r="X1938" s="249">
        <v>677575.35552904219</v>
      </c>
      <c r="Y1938" s="249">
        <v>404157.78216632415</v>
      </c>
      <c r="Z1938" s="249">
        <v>216064.81735589454</v>
      </c>
      <c r="AA1938" s="249">
        <v>188092.96481042961</v>
      </c>
      <c r="AB1938" s="249">
        <v>136703.79979971904</v>
      </c>
      <c r="AC1938" s="249">
        <v>188092.96481042961</v>
      </c>
      <c r="AD1938" s="249">
        <v>1314381.9715027648</v>
      </c>
      <c r="AE1938" s="249">
        <v>636806.61597370426</v>
      </c>
      <c r="AF1938" s="249">
        <v>1.8393620848655701E-8</v>
      </c>
      <c r="AG1938" s="61"/>
      <c r="AH1938" s="74">
        <v>228</v>
      </c>
      <c r="AI1938" s="143"/>
    </row>
    <row r="1939" spans="2:38" s="63" customFormat="1">
      <c r="B1939" s="73">
        <v>42308</v>
      </c>
      <c r="C1939" s="73">
        <v>42308</v>
      </c>
      <c r="D1939" s="73">
        <v>42308</v>
      </c>
      <c r="E1939" s="208">
        <v>10042020</v>
      </c>
      <c r="F1939" s="61" t="s">
        <v>1053</v>
      </c>
      <c r="G1939" s="312" t="s">
        <v>444</v>
      </c>
      <c r="H1939" s="60">
        <v>143980308</v>
      </c>
      <c r="I1939" s="60">
        <v>98</v>
      </c>
      <c r="J1939" s="60" t="s">
        <v>2177</v>
      </c>
      <c r="K1939" s="60" t="s">
        <v>1338</v>
      </c>
      <c r="L1939" s="62">
        <v>41292</v>
      </c>
      <c r="M1939" s="62">
        <v>43132</v>
      </c>
      <c r="N1939" s="60">
        <v>60</v>
      </c>
      <c r="O1939" s="60">
        <v>32</v>
      </c>
      <c r="P1939" s="60">
        <v>60</v>
      </c>
      <c r="Q1939" s="60">
        <v>32</v>
      </c>
      <c r="R1939" s="60">
        <v>32</v>
      </c>
      <c r="S1939" s="249">
        <v>127341</v>
      </c>
      <c r="T1939" s="60">
        <v>0.05</v>
      </c>
      <c r="U1939" s="60">
        <v>9.4E-2</v>
      </c>
      <c r="V1939" s="249">
        <v>2403.0817634619966</v>
      </c>
      <c r="W1939" s="249">
        <v>114689.00922612095</v>
      </c>
      <c r="X1939" s="249">
        <v>12651.99077387905</v>
      </c>
      <c r="Y1939" s="249">
        <v>22417.368125023633</v>
      </c>
      <c r="Z1939" s="249">
        <v>12942.749273524649</v>
      </c>
      <c r="AA1939" s="249">
        <v>9474.6188514989844</v>
      </c>
      <c r="AB1939" s="249">
        <v>6747.7284127354933</v>
      </c>
      <c r="AC1939" s="249">
        <v>9474.6188514989844</v>
      </c>
      <c r="AD1939" s="249">
        <v>29495.896581599402</v>
      </c>
      <c r="AE1939" s="249">
        <v>16843.905807719799</v>
      </c>
      <c r="AF1939" s="249">
        <v>5.5297277867794037E-10</v>
      </c>
      <c r="AG1939" s="61"/>
      <c r="AH1939" s="74">
        <v>60</v>
      </c>
      <c r="AI1939" s="143"/>
    </row>
    <row r="1940" spans="2:38" s="63" customFormat="1">
      <c r="B1940" s="73">
        <v>42308</v>
      </c>
      <c r="C1940" s="73">
        <v>42308</v>
      </c>
      <c r="D1940" s="73">
        <v>42308</v>
      </c>
      <c r="E1940" s="208">
        <v>10042018</v>
      </c>
      <c r="F1940" s="61" t="s">
        <v>1053</v>
      </c>
      <c r="G1940" s="312" t="s">
        <v>444</v>
      </c>
      <c r="H1940" s="60">
        <v>143982688</v>
      </c>
      <c r="I1940" s="60">
        <v>98</v>
      </c>
      <c r="J1940" s="60" t="s">
        <v>2297</v>
      </c>
      <c r="K1940" s="60" t="s">
        <v>1780</v>
      </c>
      <c r="L1940" s="62">
        <v>41701</v>
      </c>
      <c r="M1940" s="62">
        <v>43525</v>
      </c>
      <c r="N1940" s="60">
        <v>60</v>
      </c>
      <c r="O1940" s="60">
        <v>19</v>
      </c>
      <c r="P1940" s="60">
        <v>60</v>
      </c>
      <c r="Q1940" s="60">
        <v>19</v>
      </c>
      <c r="R1940" s="60">
        <v>19</v>
      </c>
      <c r="S1940" s="249">
        <v>224373</v>
      </c>
      <c r="T1940" s="60">
        <v>0.05</v>
      </c>
      <c r="U1940" s="60">
        <v>9.1499999999999998E-2</v>
      </c>
      <c r="V1940" s="249">
        <v>4234.1953064076652</v>
      </c>
      <c r="W1940" s="249">
        <v>203261.88978577501</v>
      </c>
      <c r="X1940" s="249">
        <v>21111.110214224987</v>
      </c>
      <c r="Y1940" s="249">
        <v>25791.594054892135</v>
      </c>
      <c r="Z1940" s="249">
        <v>15355.664964685711</v>
      </c>
      <c r="AA1940" s="249">
        <v>10435.929090206424</v>
      </c>
      <c r="AB1940" s="249">
        <v>6685.1849011712466</v>
      </c>
      <c r="AC1940" s="249">
        <v>10435.929090206424</v>
      </c>
      <c r="AD1940" s="249">
        <v>50789.828598685039</v>
      </c>
      <c r="AE1940" s="249">
        <v>29678.718384459906</v>
      </c>
      <c r="AF1940" s="249">
        <v>1.4551915228366852E-10</v>
      </c>
      <c r="AG1940" s="61"/>
      <c r="AH1940" s="74">
        <v>60</v>
      </c>
      <c r="AI1940" s="143"/>
    </row>
    <row r="1941" spans="2:38" s="63" customFormat="1">
      <c r="B1941" s="73">
        <v>42308</v>
      </c>
      <c r="C1941" s="73">
        <v>42308</v>
      </c>
      <c r="D1941" s="73">
        <v>42308</v>
      </c>
      <c r="E1941" s="208">
        <v>10042020</v>
      </c>
      <c r="F1941" s="61" t="s">
        <v>1053</v>
      </c>
      <c r="G1941" s="312" t="s">
        <v>444</v>
      </c>
      <c r="H1941" s="60">
        <v>143984192</v>
      </c>
      <c r="I1941" s="60">
        <v>98</v>
      </c>
      <c r="J1941" s="60" t="s">
        <v>2177</v>
      </c>
      <c r="K1941" s="60" t="s">
        <v>1780</v>
      </c>
      <c r="L1941" s="62">
        <v>41928</v>
      </c>
      <c r="M1941" s="62">
        <v>43040</v>
      </c>
      <c r="N1941" s="60">
        <v>37</v>
      </c>
      <c r="O1941" s="60">
        <v>11</v>
      </c>
      <c r="P1941" s="60">
        <v>37</v>
      </c>
      <c r="Q1941" s="60">
        <v>11</v>
      </c>
      <c r="R1941" s="60">
        <v>11</v>
      </c>
      <c r="S1941" s="249">
        <v>51463</v>
      </c>
      <c r="T1941" s="60">
        <v>0.05</v>
      </c>
      <c r="U1941" s="60">
        <v>9.1499999999999998E-2</v>
      </c>
      <c r="V1941" s="249">
        <v>1503.7501705549789</v>
      </c>
      <c r="W1941" s="249">
        <v>48319.795256229721</v>
      </c>
      <c r="X1941" s="249">
        <v>3143.2047437702786</v>
      </c>
      <c r="Y1941" s="249">
        <v>3565.6423149861839</v>
      </c>
      <c r="Z1941" s="249">
        <v>2059.5271107987119</v>
      </c>
      <c r="AA1941" s="249">
        <v>1506.115204187472</v>
      </c>
      <c r="AB1941" s="249">
        <v>934.46627517494767</v>
      </c>
      <c r="AC1941" s="249">
        <v>1506.115204187472</v>
      </c>
      <c r="AD1941" s="249">
        <v>7318.9610543045201</v>
      </c>
      <c r="AE1941" s="249">
        <v>4175.7563105342197</v>
      </c>
      <c r="AF1941" s="249">
        <v>2.1827872842550278E-11</v>
      </c>
      <c r="AG1941" s="61"/>
      <c r="AH1941" s="74">
        <v>37</v>
      </c>
      <c r="AI1941" s="143"/>
    </row>
    <row r="1942" spans="2:38" s="63" customFormat="1">
      <c r="B1942" s="73">
        <v>42308</v>
      </c>
      <c r="C1942" s="73">
        <v>42308</v>
      </c>
      <c r="D1942" s="73">
        <v>42308</v>
      </c>
      <c r="E1942" s="208">
        <v>10041675</v>
      </c>
      <c r="F1942" s="61" t="s">
        <v>1053</v>
      </c>
      <c r="G1942" s="312" t="s">
        <v>349</v>
      </c>
      <c r="H1942" s="60">
        <v>143984621</v>
      </c>
      <c r="I1942" s="60">
        <v>98</v>
      </c>
      <c r="J1942" s="60" t="s">
        <v>2387</v>
      </c>
      <c r="K1942" s="60" t="s">
        <v>1780</v>
      </c>
      <c r="L1942" s="62">
        <v>41834</v>
      </c>
      <c r="M1942" s="62">
        <v>43647</v>
      </c>
      <c r="N1942" s="60">
        <v>60</v>
      </c>
      <c r="O1942" s="60">
        <v>15</v>
      </c>
      <c r="P1942" s="60">
        <v>60</v>
      </c>
      <c r="Q1942" s="60">
        <v>15</v>
      </c>
      <c r="R1942" s="60">
        <v>15</v>
      </c>
      <c r="S1942" s="249">
        <v>170235</v>
      </c>
      <c r="T1942" s="60">
        <v>0.05</v>
      </c>
      <c r="U1942" s="60">
        <v>9.1499999999999998E-2</v>
      </c>
      <c r="V1942" s="249">
        <v>3212.5444593882012</v>
      </c>
      <c r="W1942" s="249">
        <v>154217.69913350273</v>
      </c>
      <c r="X1942" s="249">
        <v>16017.300866497273</v>
      </c>
      <c r="Y1942" s="249">
        <v>15952.938363611829</v>
      </c>
      <c r="Z1942" s="249">
        <v>9524.5002696512383</v>
      </c>
      <c r="AA1942" s="249">
        <v>6428.4380939605908</v>
      </c>
      <c r="AB1942" s="249">
        <v>4004.3252166243187</v>
      </c>
      <c r="AC1942" s="249">
        <v>6428.4380939605908</v>
      </c>
      <c r="AD1942" s="249">
        <v>38534.968429789413</v>
      </c>
      <c r="AE1942" s="249">
        <v>22517.667563292111</v>
      </c>
      <c r="AF1942" s="249">
        <v>2.9103830456733704E-11</v>
      </c>
      <c r="AG1942" s="61"/>
      <c r="AH1942" s="74">
        <v>60</v>
      </c>
      <c r="AI1942" s="143"/>
    </row>
    <row r="1943" spans="2:38" s="63" customFormat="1">
      <c r="B1943" s="73">
        <v>42308</v>
      </c>
      <c r="C1943" s="73">
        <v>42308</v>
      </c>
      <c r="D1943" s="73">
        <v>42308</v>
      </c>
      <c r="E1943" s="208">
        <v>10042020</v>
      </c>
      <c r="F1943" s="61" t="s">
        <v>1053</v>
      </c>
      <c r="G1943" s="312" t="s">
        <v>444</v>
      </c>
      <c r="H1943" s="60">
        <v>143984931</v>
      </c>
      <c r="I1943" s="60">
        <v>98</v>
      </c>
      <c r="J1943" s="60" t="s">
        <v>2177</v>
      </c>
      <c r="K1943" s="60" t="s">
        <v>1780</v>
      </c>
      <c r="L1943" s="62">
        <v>41999</v>
      </c>
      <c r="M1943" s="62">
        <v>43466</v>
      </c>
      <c r="N1943" s="60">
        <v>48</v>
      </c>
      <c r="O1943" s="60">
        <v>9</v>
      </c>
      <c r="P1943" s="60">
        <v>48</v>
      </c>
      <c r="Q1943" s="60">
        <v>9</v>
      </c>
      <c r="R1943" s="60">
        <v>9</v>
      </c>
      <c r="S1943" s="249">
        <v>61263</v>
      </c>
      <c r="T1943" s="60">
        <v>0.05</v>
      </c>
      <c r="U1943" s="60">
        <v>9.1499999999999998E-2</v>
      </c>
      <c r="V1943" s="249">
        <v>1410.8436120185177</v>
      </c>
      <c r="W1943" s="249">
        <v>56532.498876529033</v>
      </c>
      <c r="X1943" s="249">
        <v>4730.5011234709673</v>
      </c>
      <c r="Y1943" s="249">
        <v>3605.7519905964946</v>
      </c>
      <c r="Z1943" s="249">
        <v>2122.3295340937311</v>
      </c>
      <c r="AA1943" s="249">
        <v>1483.4224565027635</v>
      </c>
      <c r="AB1943" s="249">
        <v>886.96896065080637</v>
      </c>
      <c r="AC1943" s="249">
        <v>1483.4224565027635</v>
      </c>
      <c r="AD1943" s="249">
        <v>11187.994500359848</v>
      </c>
      <c r="AE1943" s="249">
        <v>6457.4933768888441</v>
      </c>
      <c r="AF1943" s="249">
        <v>3.637978807091713E-11</v>
      </c>
      <c r="AG1943" s="61"/>
      <c r="AH1943" s="74">
        <v>48</v>
      </c>
      <c r="AI1943" s="143"/>
    </row>
    <row r="1944" spans="2:38" s="63" customFormat="1">
      <c r="B1944" s="73">
        <v>42308</v>
      </c>
      <c r="C1944" s="73">
        <v>42308</v>
      </c>
      <c r="D1944" s="73">
        <v>42308</v>
      </c>
      <c r="E1944" s="208">
        <v>10041498</v>
      </c>
      <c r="F1944" s="61" t="s">
        <v>1053</v>
      </c>
      <c r="G1944" s="312" t="s">
        <v>444</v>
      </c>
      <c r="H1944" s="60">
        <v>143992896</v>
      </c>
      <c r="I1944" s="60">
        <v>98</v>
      </c>
      <c r="J1944" s="60" t="s">
        <v>2429</v>
      </c>
      <c r="K1944" s="60" t="s">
        <v>1332</v>
      </c>
      <c r="L1944" s="62">
        <v>40469</v>
      </c>
      <c r="M1944" s="62">
        <v>42309</v>
      </c>
      <c r="N1944" s="60">
        <v>60</v>
      </c>
      <c r="O1944" s="60">
        <v>59</v>
      </c>
      <c r="P1944" s="60">
        <v>60</v>
      </c>
      <c r="Q1944" s="60">
        <v>59</v>
      </c>
      <c r="R1944" s="60">
        <v>59</v>
      </c>
      <c r="S1944" s="249">
        <v>981849</v>
      </c>
      <c r="T1944" s="60">
        <v>0.05</v>
      </c>
      <c r="U1944" s="60">
        <v>9.4E-2</v>
      </c>
      <c r="V1944" s="249">
        <v>18528.701882138492</v>
      </c>
      <c r="W1944" s="249">
        <v>884297.19430236623</v>
      </c>
      <c r="X1944" s="249">
        <v>97551.805697633768</v>
      </c>
      <c r="Y1944" s="249">
        <v>227280.90523278364</v>
      </c>
      <c r="Z1944" s="249">
        <v>129796.23034788598</v>
      </c>
      <c r="AA1944" s="249">
        <v>97484.674884897657</v>
      </c>
      <c r="AB1944" s="249">
        <v>95925.942269339866</v>
      </c>
      <c r="AC1944" s="249">
        <v>97484.674884897657</v>
      </c>
      <c r="AD1944" s="249">
        <v>227424.91862594732</v>
      </c>
      <c r="AE1944" s="249">
        <v>129873.11292830948</v>
      </c>
      <c r="AF1944" s="249">
        <v>4.0745362639427185E-9</v>
      </c>
      <c r="AG1944" s="61"/>
      <c r="AH1944" s="74">
        <v>60</v>
      </c>
      <c r="AI1944" s="143"/>
    </row>
    <row r="1945" spans="2:38" s="63" customFormat="1">
      <c r="B1945" s="73">
        <v>42308</v>
      </c>
      <c r="C1945" s="73">
        <v>42308</v>
      </c>
      <c r="D1945" s="73">
        <v>42308</v>
      </c>
      <c r="E1945" s="208">
        <v>10041596</v>
      </c>
      <c r="F1945" s="61" t="s">
        <v>1053</v>
      </c>
      <c r="G1945" s="312" t="s">
        <v>444</v>
      </c>
      <c r="H1945" s="60">
        <v>143993094</v>
      </c>
      <c r="I1945" s="60">
        <v>98</v>
      </c>
      <c r="J1945" s="60" t="s">
        <v>2431</v>
      </c>
      <c r="K1945" s="60" t="s">
        <v>1332</v>
      </c>
      <c r="L1945" s="62">
        <v>40491</v>
      </c>
      <c r="M1945" s="62">
        <v>42309</v>
      </c>
      <c r="N1945" s="60">
        <v>60</v>
      </c>
      <c r="O1945" s="60">
        <v>59</v>
      </c>
      <c r="P1945" s="60">
        <v>60</v>
      </c>
      <c r="Q1945" s="60">
        <v>59</v>
      </c>
      <c r="R1945" s="60">
        <v>59</v>
      </c>
      <c r="S1945" s="249">
        <v>228601</v>
      </c>
      <c r="T1945" s="60">
        <v>0.05</v>
      </c>
      <c r="U1945" s="60">
        <v>9.4E-2</v>
      </c>
      <c r="V1945" s="249">
        <v>4313.9828822545442</v>
      </c>
      <c r="W1945" s="249">
        <v>205888.30147478406</v>
      </c>
      <c r="X1945" s="249">
        <v>22712.698525215936</v>
      </c>
      <c r="Y1945" s="249">
        <v>52917.141247910447</v>
      </c>
      <c r="Z1945" s="249">
        <v>30220.072591362899</v>
      </c>
      <c r="AA1945" s="249">
        <v>22697.068656547548</v>
      </c>
      <c r="AB1945" s="249">
        <v>22334.153549795668</v>
      </c>
      <c r="AC1945" s="249">
        <v>22697.068656547548</v>
      </c>
      <c r="AD1945" s="249">
        <v>52950.671460489568</v>
      </c>
      <c r="AE1945" s="249">
        <v>30237.972935272643</v>
      </c>
      <c r="AF1945" s="249">
        <v>9.8953023552894592E-10</v>
      </c>
      <c r="AG1945" s="61"/>
      <c r="AH1945" s="74">
        <v>60</v>
      </c>
      <c r="AI1945" s="143"/>
    </row>
    <row r="1946" spans="2:38" s="63" customFormat="1">
      <c r="B1946" s="73">
        <v>42308</v>
      </c>
      <c r="C1946" s="73">
        <v>42308</v>
      </c>
      <c r="D1946" s="73">
        <v>42308</v>
      </c>
      <c r="E1946" s="208">
        <v>10054829</v>
      </c>
      <c r="F1946" s="61" t="s">
        <v>1053</v>
      </c>
      <c r="G1946" s="312" t="s">
        <v>444</v>
      </c>
      <c r="H1946" s="60">
        <v>143995461</v>
      </c>
      <c r="I1946" s="60">
        <v>98</v>
      </c>
      <c r="J1946" s="60" t="s">
        <v>2413</v>
      </c>
      <c r="K1946" s="60" t="s">
        <v>1337</v>
      </c>
      <c r="L1946" s="62">
        <v>40808</v>
      </c>
      <c r="M1946" s="62">
        <v>42644</v>
      </c>
      <c r="N1946" s="60">
        <v>60</v>
      </c>
      <c r="O1946" s="60">
        <v>48</v>
      </c>
      <c r="P1946" s="60">
        <v>60</v>
      </c>
      <c r="Q1946" s="60">
        <v>48</v>
      </c>
      <c r="R1946" s="60">
        <v>48</v>
      </c>
      <c r="S1946" s="249">
        <v>233872</v>
      </c>
      <c r="T1946" s="60">
        <v>0.05</v>
      </c>
      <c r="U1946" s="60">
        <v>9.9000000000000005E-2</v>
      </c>
      <c r="V1946" s="249">
        <v>4413.4531547921251</v>
      </c>
      <c r="W1946" s="249">
        <v>208202.63093452848</v>
      </c>
      <c r="X1946" s="249">
        <v>25669.369065471517</v>
      </c>
      <c r="Y1946" s="249">
        <v>53870.547933336056</v>
      </c>
      <c r="Z1946" s="249">
        <v>29528.277536719135</v>
      </c>
      <c r="AA1946" s="249">
        <v>24342.270396616921</v>
      </c>
      <c r="AB1946" s="249">
        <v>20535.495252377215</v>
      </c>
      <c r="AC1946" s="249">
        <v>24342.270396616921</v>
      </c>
      <c r="AD1946" s="249">
        <v>56604.558353002009</v>
      </c>
      <c r="AE1946" s="249">
        <v>30935.189287527523</v>
      </c>
      <c r="AF1946" s="249">
        <v>2.9685907065868378E-9</v>
      </c>
      <c r="AG1946" s="61"/>
      <c r="AH1946" s="74">
        <v>60</v>
      </c>
      <c r="AI1946" s="143"/>
    </row>
    <row r="1947" spans="2:38" s="63" customFormat="1">
      <c r="B1947" s="73">
        <v>42308</v>
      </c>
      <c r="C1947" s="73">
        <v>42308</v>
      </c>
      <c r="D1947" s="73">
        <v>42308</v>
      </c>
      <c r="E1947" s="208">
        <v>10042018</v>
      </c>
      <c r="F1947" s="61" t="s">
        <v>1053</v>
      </c>
      <c r="G1947" s="312" t="s">
        <v>444</v>
      </c>
      <c r="H1947" s="60">
        <v>143997294</v>
      </c>
      <c r="I1947" s="60">
        <v>98</v>
      </c>
      <c r="J1947" s="60" t="s">
        <v>2297</v>
      </c>
      <c r="K1947" s="60" t="s">
        <v>1337</v>
      </c>
      <c r="L1947" s="62">
        <v>40947</v>
      </c>
      <c r="M1947" s="62">
        <v>42767</v>
      </c>
      <c r="N1947" s="60">
        <v>60</v>
      </c>
      <c r="O1947" s="60">
        <v>44</v>
      </c>
      <c r="P1947" s="60">
        <v>60</v>
      </c>
      <c r="Q1947" s="60">
        <v>44</v>
      </c>
      <c r="R1947" s="60">
        <v>44</v>
      </c>
      <c r="S1947" s="249">
        <v>165206</v>
      </c>
      <c r="T1947" s="60">
        <v>0.05</v>
      </c>
      <c r="U1947" s="60">
        <v>9.9000000000000005E-2</v>
      </c>
      <c r="V1947" s="249">
        <v>3117.6410253924705</v>
      </c>
      <c r="W1947" s="249">
        <v>147073.28729463002</v>
      </c>
      <c r="X1947" s="249">
        <v>18132.712705369981</v>
      </c>
      <c r="Y1947" s="249">
        <v>36653.763936103845</v>
      </c>
      <c r="Z1947" s="249">
        <v>20129.105085890726</v>
      </c>
      <c r="AA1947" s="249">
        <v>16524.65885021312</v>
      </c>
      <c r="AB1947" s="249">
        <v>13297.322650604652</v>
      </c>
      <c r="AC1947" s="249">
        <v>16524.65885021312</v>
      </c>
      <c r="AD1947" s="249">
        <v>39985.174228920339</v>
      </c>
      <c r="AE1947" s="249">
        <v>21852.461523548234</v>
      </c>
      <c r="AF1947" s="249">
        <v>2.1245796233415604E-9</v>
      </c>
      <c r="AG1947" s="61"/>
      <c r="AH1947" s="74">
        <v>60</v>
      </c>
      <c r="AI1947" s="143"/>
    </row>
    <row r="1948" spans="2:38" s="63" customFormat="1" ht="13.8" thickBot="1">
      <c r="B1948" s="209">
        <v>42308</v>
      </c>
      <c r="C1948" s="209">
        <v>42308</v>
      </c>
      <c r="D1948" s="209">
        <v>42308</v>
      </c>
      <c r="E1948" s="210">
        <v>10041680</v>
      </c>
      <c r="F1948" s="85" t="s">
        <v>1053</v>
      </c>
      <c r="G1948" s="316" t="s">
        <v>444</v>
      </c>
      <c r="H1948" s="94">
        <v>143999505</v>
      </c>
      <c r="I1948" s="94">
        <v>98</v>
      </c>
      <c r="J1948" s="94" t="s">
        <v>2504</v>
      </c>
      <c r="K1948" s="94" t="s">
        <v>1338</v>
      </c>
      <c r="L1948" s="246">
        <v>41213</v>
      </c>
      <c r="M1948" s="246">
        <v>42309</v>
      </c>
      <c r="N1948" s="94">
        <v>36</v>
      </c>
      <c r="O1948" s="94">
        <v>35</v>
      </c>
      <c r="P1948" s="94">
        <v>36</v>
      </c>
      <c r="Q1948" s="94">
        <v>35</v>
      </c>
      <c r="R1948" s="94">
        <v>35</v>
      </c>
      <c r="S1948" s="250">
        <v>61661</v>
      </c>
      <c r="T1948" s="94">
        <v>0.05</v>
      </c>
      <c r="U1948" s="94">
        <v>9.4E-2</v>
      </c>
      <c r="V1948" s="250">
        <v>1848.035486370778</v>
      </c>
      <c r="W1948" s="250">
        <v>57775.980340256967</v>
      </c>
      <c r="X1948" s="250">
        <v>3885.0196597430331</v>
      </c>
      <c r="Y1948" s="250">
        <v>8738.9334072491765</v>
      </c>
      <c r="Z1948" s="250">
        <v>4860.6093123091123</v>
      </c>
      <c r="AA1948" s="250">
        <v>3878.3240949400642</v>
      </c>
      <c r="AB1948" s="250">
        <v>3777.1024469723934</v>
      </c>
      <c r="AC1948" s="250">
        <v>3878.3240949400642</v>
      </c>
      <c r="AD1948" s="250">
        <v>8753.2971690913182</v>
      </c>
      <c r="AE1948" s="250">
        <v>4868.2775093480013</v>
      </c>
      <c r="AF1948" s="250">
        <v>2.8376234695315361E-10</v>
      </c>
      <c r="AG1948" s="85"/>
      <c r="AH1948" s="95">
        <v>36</v>
      </c>
      <c r="AI1948" s="307"/>
      <c r="AJ1948" s="105"/>
      <c r="AK1948" s="105"/>
      <c r="AL1948" s="105"/>
    </row>
    <row r="1949" spans="2:38">
      <c r="B1949" s="73">
        <v>42333</v>
      </c>
      <c r="C1949" s="73">
        <v>42333</v>
      </c>
      <c r="D1949" s="73">
        <v>42338</v>
      </c>
      <c r="E1949" s="208">
        <v>10041612</v>
      </c>
      <c r="F1949" s="61" t="s">
        <v>1054</v>
      </c>
      <c r="G1949" s="273" t="s">
        <v>444</v>
      </c>
      <c r="H1949" s="60">
        <v>141090356</v>
      </c>
      <c r="I1949" s="60">
        <v>98</v>
      </c>
      <c r="J1949" s="60" t="s">
        <v>1852</v>
      </c>
      <c r="K1949" s="60" t="s">
        <v>1333</v>
      </c>
      <c r="L1949" s="62">
        <v>40156</v>
      </c>
      <c r="M1949" s="62">
        <v>42333</v>
      </c>
      <c r="N1949" s="60">
        <v>72</v>
      </c>
      <c r="O1949" s="60">
        <v>71</v>
      </c>
      <c r="P1949" s="60">
        <v>60</v>
      </c>
      <c r="Q1949" s="60">
        <v>60</v>
      </c>
      <c r="R1949" s="60">
        <v>71</v>
      </c>
      <c r="S1949" s="249">
        <v>592837</v>
      </c>
      <c r="T1949" s="60">
        <v>0.05</v>
      </c>
      <c r="U1949" s="60">
        <v>0.104</v>
      </c>
      <c r="V1949" s="249">
        <v>11187.56553981451</v>
      </c>
      <c r="W1949" s="249">
        <v>521701.13300993998</v>
      </c>
      <c r="X1949" s="249">
        <v>71135.866990060022</v>
      </c>
      <c r="Y1949" s="249">
        <v>149552.7993789257</v>
      </c>
      <c r="Z1949" s="249">
        <v>78416.932388870628</v>
      </c>
      <c r="AA1949" s="249">
        <v>71135.866990055074</v>
      </c>
      <c r="AB1949" s="249">
        <v>84177.442604904369</v>
      </c>
      <c r="AC1949" s="249">
        <v>71135.866990055074</v>
      </c>
      <c r="AD1949" s="249">
        <v>149552.7993789257</v>
      </c>
      <c r="AE1949" s="249">
        <v>78416.932388870628</v>
      </c>
      <c r="AF1949" s="249">
        <v>-4.9476511776447296E-9</v>
      </c>
      <c r="AH1949" s="74">
        <v>60</v>
      </c>
    </row>
    <row r="1950" spans="2:38">
      <c r="B1950" s="73">
        <v>42338</v>
      </c>
      <c r="C1950" s="73">
        <v>42338</v>
      </c>
      <c r="D1950" s="73">
        <v>42338</v>
      </c>
      <c r="E1950" s="208">
        <v>10042338</v>
      </c>
      <c r="F1950" s="61" t="s">
        <v>1053</v>
      </c>
      <c r="G1950" s="273" t="s">
        <v>444</v>
      </c>
      <c r="H1950" s="60">
        <v>141996975</v>
      </c>
      <c r="I1950" s="60">
        <v>98</v>
      </c>
      <c r="J1950" s="60" t="s">
        <v>1858</v>
      </c>
      <c r="K1950" s="60" t="s">
        <v>1332</v>
      </c>
      <c r="L1950" s="62">
        <v>40498</v>
      </c>
      <c r="M1950" s="62">
        <v>42339</v>
      </c>
      <c r="N1950" s="60">
        <v>61</v>
      </c>
      <c r="O1950" s="60">
        <v>60</v>
      </c>
      <c r="P1950" s="60">
        <v>60</v>
      </c>
      <c r="Q1950" s="60">
        <v>60</v>
      </c>
      <c r="R1950" s="60">
        <v>60</v>
      </c>
      <c r="S1950" s="249">
        <v>127024</v>
      </c>
      <c r="T1950" s="60">
        <v>0.05</v>
      </c>
      <c r="U1950" s="60">
        <v>9.4E-2</v>
      </c>
      <c r="V1950" s="249">
        <v>2397.0995823968451</v>
      </c>
      <c r="W1950" s="249">
        <v>114403.50482514499</v>
      </c>
      <c r="X1950" s="249">
        <v>12620.495174855008</v>
      </c>
      <c r="Y1950" s="249">
        <v>29422.470118666242</v>
      </c>
      <c r="Z1950" s="249">
        <v>16801.974943810696</v>
      </c>
      <c r="AA1950" s="249">
        <v>12620.495174855547</v>
      </c>
      <c r="AB1950" s="249">
        <v>12620.495174855008</v>
      </c>
      <c r="AC1950" s="249">
        <v>12620.495174855547</v>
      </c>
      <c r="AD1950" s="249">
        <v>29422.470118666242</v>
      </c>
      <c r="AE1950" s="249">
        <v>16801.974943810696</v>
      </c>
      <c r="AF1950" s="249">
        <v>5.3842086344957352E-10</v>
      </c>
      <c r="AH1950" s="74">
        <v>60</v>
      </c>
    </row>
    <row r="1951" spans="2:38">
      <c r="B1951" s="73">
        <v>42338</v>
      </c>
      <c r="C1951" s="73">
        <v>42338</v>
      </c>
      <c r="D1951" s="73">
        <v>42338</v>
      </c>
      <c r="E1951" s="208">
        <v>10042232</v>
      </c>
      <c r="F1951" s="61" t="s">
        <v>1053</v>
      </c>
      <c r="G1951" s="273" t="s">
        <v>444</v>
      </c>
      <c r="H1951" s="60">
        <v>143023680</v>
      </c>
      <c r="I1951" s="60">
        <v>99</v>
      </c>
      <c r="J1951" s="60" t="s">
        <v>1946</v>
      </c>
      <c r="K1951" s="60" t="s">
        <v>1331</v>
      </c>
      <c r="L1951" s="62">
        <v>38975</v>
      </c>
      <c r="M1951" s="62">
        <v>49575</v>
      </c>
      <c r="N1951" s="60">
        <v>348</v>
      </c>
      <c r="O1951" s="60">
        <v>110</v>
      </c>
      <c r="P1951" s="60">
        <v>228</v>
      </c>
      <c r="Q1951" s="60">
        <v>110</v>
      </c>
      <c r="R1951" s="60">
        <v>110</v>
      </c>
      <c r="S1951" s="249">
        <v>1300065</v>
      </c>
      <c r="T1951" s="60">
        <v>0.03</v>
      </c>
      <c r="U1951" s="60">
        <v>8.6499999999999994E-2</v>
      </c>
      <c r="V1951" s="249">
        <v>7487.6088867167628</v>
      </c>
      <c r="W1951" s="249">
        <v>836764.7475884828</v>
      </c>
      <c r="X1951" s="249">
        <v>463300.2524115172</v>
      </c>
      <c r="Y1951" s="249">
        <v>580544.27724425669</v>
      </c>
      <c r="Z1951" s="249">
        <v>287889.93940457539</v>
      </c>
      <c r="AA1951" s="249">
        <v>292654.33783968131</v>
      </c>
      <c r="AB1951" s="249">
        <v>223522.05160204778</v>
      </c>
      <c r="AC1951" s="249">
        <v>292654.33783968131</v>
      </c>
      <c r="AD1951" s="249">
        <v>870410.07858293178</v>
      </c>
      <c r="AE1951" s="249">
        <v>407109.82617142191</v>
      </c>
      <c r="AF1951" s="249">
        <v>-7.3341652750968933E-9</v>
      </c>
      <c r="AH1951" s="74">
        <v>228</v>
      </c>
    </row>
    <row r="1952" spans="2:38">
      <c r="B1952" s="73">
        <v>42338</v>
      </c>
      <c r="C1952" s="73">
        <v>42338</v>
      </c>
      <c r="D1952" s="73">
        <v>42338</v>
      </c>
      <c r="E1952" s="208">
        <v>10041370</v>
      </c>
      <c r="F1952" s="61" t="s">
        <v>1053</v>
      </c>
      <c r="G1952" s="273" t="s">
        <v>444</v>
      </c>
      <c r="H1952" s="60">
        <v>143028534</v>
      </c>
      <c r="I1952" s="60">
        <v>99</v>
      </c>
      <c r="J1952" s="60" t="s">
        <v>1971</v>
      </c>
      <c r="K1952" s="60" t="s">
        <v>1331</v>
      </c>
      <c r="L1952" s="62">
        <v>39955</v>
      </c>
      <c r="M1952" s="62">
        <v>49452</v>
      </c>
      <c r="N1952" s="60">
        <v>312</v>
      </c>
      <c r="O1952" s="60">
        <v>77</v>
      </c>
      <c r="P1952" s="60">
        <v>228</v>
      </c>
      <c r="Q1952" s="60">
        <v>77</v>
      </c>
      <c r="R1952" s="60">
        <v>77</v>
      </c>
      <c r="S1952" s="249">
        <v>2350096</v>
      </c>
      <c r="T1952" s="60">
        <v>0.03</v>
      </c>
      <c r="U1952" s="60">
        <v>8.6499999999999994E-2</v>
      </c>
      <c r="V1952" s="249">
        <v>13535.169160186235</v>
      </c>
      <c r="W1952" s="249">
        <v>1512599.3594541065</v>
      </c>
      <c r="X1952" s="249">
        <v>837496.64054589346</v>
      </c>
      <c r="Y1952" s="249">
        <v>772555.00381282484</v>
      </c>
      <c r="Z1952" s="249">
        <v>392691.01191947353</v>
      </c>
      <c r="AA1952" s="249">
        <v>379863.99189335131</v>
      </c>
      <c r="AB1952" s="249">
        <v>282838.77772821841</v>
      </c>
      <c r="AC1952" s="249">
        <v>379863.99189335131</v>
      </c>
      <c r="AD1952" s="249">
        <v>1573419.2090683414</v>
      </c>
      <c r="AE1952" s="249">
        <v>735922.56852246169</v>
      </c>
      <c r="AF1952" s="249">
        <v>-1.3737007975578308E-8</v>
      </c>
      <c r="AH1952" s="74">
        <v>228</v>
      </c>
    </row>
    <row r="1953" spans="2:38">
      <c r="B1953" s="73">
        <v>42338</v>
      </c>
      <c r="C1953" s="73">
        <v>42338</v>
      </c>
      <c r="D1953" s="73">
        <v>42338</v>
      </c>
      <c r="E1953" s="208">
        <v>10042054</v>
      </c>
      <c r="F1953" s="61" t="s">
        <v>1053</v>
      </c>
      <c r="G1953" s="273" t="s">
        <v>444</v>
      </c>
      <c r="H1953" s="60">
        <v>143956334</v>
      </c>
      <c r="I1953" s="60">
        <v>99</v>
      </c>
      <c r="J1953" s="60" t="s">
        <v>2148</v>
      </c>
      <c r="K1953" s="60" t="s">
        <v>1779</v>
      </c>
      <c r="L1953" s="62">
        <v>41757</v>
      </c>
      <c r="M1953" s="62">
        <v>52718</v>
      </c>
      <c r="N1953" s="60">
        <v>360</v>
      </c>
      <c r="O1953" s="60">
        <v>18</v>
      </c>
      <c r="P1953" s="60">
        <v>228</v>
      </c>
      <c r="Q1953" s="60">
        <v>18</v>
      </c>
      <c r="R1953" s="60">
        <v>18</v>
      </c>
      <c r="S1953" s="249">
        <v>723240</v>
      </c>
      <c r="T1953" s="60">
        <v>0.03</v>
      </c>
      <c r="U1953" s="60">
        <v>7.3999999999999996E-2</v>
      </c>
      <c r="V1953" s="249">
        <v>4165.4365368108756</v>
      </c>
      <c r="W1953" s="249">
        <v>509185.84749727958</v>
      </c>
      <c r="X1953" s="249">
        <v>214054.15250272042</v>
      </c>
      <c r="Y1953" s="249">
        <v>55519.54090901406</v>
      </c>
      <c r="Z1953" s="249">
        <v>31631.982854915892</v>
      </c>
      <c r="AA1953" s="249">
        <v>23887.558054098168</v>
      </c>
      <c r="AB1953" s="249">
        <v>16899.012039688452</v>
      </c>
      <c r="AC1953" s="249">
        <v>23887.558054098168</v>
      </c>
      <c r="AD1953" s="249">
        <v>440533.68289560027</v>
      </c>
      <c r="AE1953" s="249">
        <v>226479.53039287962</v>
      </c>
      <c r="AF1953" s="249">
        <v>2.3283064365386963E-10</v>
      </c>
      <c r="AH1953" s="74">
        <v>228</v>
      </c>
    </row>
    <row r="1954" spans="2:38">
      <c r="B1954" s="73">
        <v>42338</v>
      </c>
      <c r="C1954" s="73">
        <v>42338</v>
      </c>
      <c r="D1954" s="73">
        <v>42338</v>
      </c>
      <c r="E1954" s="208">
        <v>10042305</v>
      </c>
      <c r="F1954" s="61" t="s">
        <v>1053</v>
      </c>
      <c r="G1954" s="273" t="s">
        <v>444</v>
      </c>
      <c r="H1954" s="60">
        <v>143981371</v>
      </c>
      <c r="I1954" s="60">
        <v>98</v>
      </c>
      <c r="J1954" s="60" t="s">
        <v>2233</v>
      </c>
      <c r="K1954" s="60" t="s">
        <v>1338</v>
      </c>
      <c r="L1954" s="62">
        <v>41410</v>
      </c>
      <c r="M1954" s="62">
        <v>43252</v>
      </c>
      <c r="N1954" s="60">
        <v>61</v>
      </c>
      <c r="O1954" s="60">
        <v>30</v>
      </c>
      <c r="P1954" s="60">
        <v>60</v>
      </c>
      <c r="Q1954" s="60">
        <v>30</v>
      </c>
      <c r="R1954" s="60">
        <v>30</v>
      </c>
      <c r="S1954" s="249">
        <v>401945</v>
      </c>
      <c r="T1954" s="60">
        <v>0.05</v>
      </c>
      <c r="U1954" s="60">
        <v>9.4E-2</v>
      </c>
      <c r="V1954" s="249">
        <v>7585.198007041975</v>
      </c>
      <c r="W1954" s="249">
        <v>362009.67334474507</v>
      </c>
      <c r="X1954" s="249">
        <v>39935.326655254932</v>
      </c>
      <c r="Y1954" s="249">
        <v>67640.0937554017</v>
      </c>
      <c r="Z1954" s="249">
        <v>39101.897422437411</v>
      </c>
      <c r="AA1954" s="249">
        <v>28538.196332964289</v>
      </c>
      <c r="AB1954" s="249">
        <v>19967.663327627466</v>
      </c>
      <c r="AC1954" s="249">
        <v>28538.196332964289</v>
      </c>
      <c r="AD1954" s="249">
        <v>93102.207077775092</v>
      </c>
      <c r="AE1954" s="249">
        <v>53166.880422518472</v>
      </c>
      <c r="AF1954" s="249">
        <v>1.6880221664905548E-9</v>
      </c>
      <c r="AH1954" s="74">
        <v>60</v>
      </c>
    </row>
    <row r="1955" spans="2:38">
      <c r="B1955" s="73">
        <v>42338</v>
      </c>
      <c r="C1955" s="73">
        <v>42338</v>
      </c>
      <c r="D1955" s="73">
        <v>42338</v>
      </c>
      <c r="E1955" s="208">
        <v>10041600</v>
      </c>
      <c r="F1955" s="61" t="s">
        <v>1053</v>
      </c>
      <c r="G1955" s="273" t="s">
        <v>444</v>
      </c>
      <c r="H1955" s="60">
        <v>143981444</v>
      </c>
      <c r="I1955" s="60">
        <v>98</v>
      </c>
      <c r="J1955" s="60" t="s">
        <v>2237</v>
      </c>
      <c r="K1955" s="60" t="s">
        <v>1338</v>
      </c>
      <c r="L1955" s="62">
        <v>41422</v>
      </c>
      <c r="M1955" s="62">
        <v>43983</v>
      </c>
      <c r="N1955" s="60">
        <v>84</v>
      </c>
      <c r="O1955" s="60">
        <v>29</v>
      </c>
      <c r="P1955" s="60">
        <v>60</v>
      </c>
      <c r="Q1955" s="60">
        <v>29</v>
      </c>
      <c r="R1955" s="60">
        <v>29</v>
      </c>
      <c r="S1955" s="249">
        <v>1132165</v>
      </c>
      <c r="T1955" s="60">
        <v>0.05</v>
      </c>
      <c r="U1955" s="60">
        <v>9.4E-2</v>
      </c>
      <c r="V1955" s="249">
        <v>21365.350238571642</v>
      </c>
      <c r="W1955" s="249">
        <v>1019678.5177632595</v>
      </c>
      <c r="X1955" s="249">
        <v>112486.48223674053</v>
      </c>
      <c r="Y1955" s="249">
        <v>185932.49151665438</v>
      </c>
      <c r="Z1955" s="249">
        <v>107555.09469321987</v>
      </c>
      <c r="AA1955" s="249">
        <v>78377.396823434508</v>
      </c>
      <c r="AB1955" s="249">
        <v>54368.466414424591</v>
      </c>
      <c r="AC1955" s="249">
        <v>78377.396823434508</v>
      </c>
      <c r="AD1955" s="249">
        <v>262242.49655104394</v>
      </c>
      <c r="AE1955" s="249">
        <v>149756.01431429829</v>
      </c>
      <c r="AF1955" s="249">
        <v>5.1222741603851318E-9</v>
      </c>
      <c r="AH1955" s="74">
        <v>60</v>
      </c>
    </row>
    <row r="1956" spans="2:38">
      <c r="B1956" s="73">
        <v>42338</v>
      </c>
      <c r="C1956" s="73">
        <v>42338</v>
      </c>
      <c r="D1956" s="73">
        <v>42338</v>
      </c>
      <c r="E1956" s="208">
        <v>10042109</v>
      </c>
      <c r="F1956" s="61" t="s">
        <v>1053</v>
      </c>
      <c r="G1956" s="273" t="s">
        <v>444</v>
      </c>
      <c r="H1956" s="60">
        <v>143981819</v>
      </c>
      <c r="I1956" s="60">
        <v>98</v>
      </c>
      <c r="J1956" s="60" t="s">
        <v>2253</v>
      </c>
      <c r="K1956" s="60" t="s">
        <v>1780</v>
      </c>
      <c r="L1956" s="62">
        <v>41789</v>
      </c>
      <c r="M1956" s="62">
        <v>43617</v>
      </c>
      <c r="N1956" s="60">
        <v>60</v>
      </c>
      <c r="O1956" s="60">
        <v>17</v>
      </c>
      <c r="P1956" s="60">
        <v>60</v>
      </c>
      <c r="Q1956" s="60">
        <v>17</v>
      </c>
      <c r="R1956" s="60">
        <v>17</v>
      </c>
      <c r="S1956" s="249">
        <v>65063</v>
      </c>
      <c r="T1956" s="60">
        <v>0.05</v>
      </c>
      <c r="U1956" s="60">
        <v>9.1499999999999998E-2</v>
      </c>
      <c r="V1956" s="249">
        <v>1227.8190745802833</v>
      </c>
      <c r="W1956" s="249">
        <v>58941.264479825462</v>
      </c>
      <c r="X1956" s="249">
        <v>6121.7355201745377</v>
      </c>
      <c r="Y1956" s="249">
        <v>6801.4569421089218</v>
      </c>
      <c r="Z1956" s="249">
        <v>4055.0248342485829</v>
      </c>
      <c r="AA1956" s="249">
        <v>2746.4321078603389</v>
      </c>
      <c r="AB1956" s="249">
        <v>1734.491730716119</v>
      </c>
      <c r="AC1956" s="249">
        <v>2746.4321078603389</v>
      </c>
      <c r="AD1956" s="249">
        <v>14727.87999499157</v>
      </c>
      <c r="AE1956" s="249">
        <v>8606.1444748170106</v>
      </c>
      <c r="AF1956" s="249">
        <v>2.1827872842550278E-11</v>
      </c>
      <c r="AH1956" s="74">
        <v>60</v>
      </c>
    </row>
    <row r="1957" spans="2:38">
      <c r="B1957" s="73">
        <v>42338</v>
      </c>
      <c r="C1957" s="73">
        <v>42338</v>
      </c>
      <c r="D1957" s="73">
        <v>42338</v>
      </c>
      <c r="E1957" s="208">
        <v>10041568</v>
      </c>
      <c r="F1957" s="61" t="s">
        <v>1053</v>
      </c>
      <c r="G1957" s="273" t="s">
        <v>444</v>
      </c>
      <c r="H1957" s="60">
        <v>143982742</v>
      </c>
      <c r="I1957" s="60">
        <v>97</v>
      </c>
      <c r="J1957" s="60" t="s">
        <v>2301</v>
      </c>
      <c r="K1957" s="60" t="s">
        <v>1780</v>
      </c>
      <c r="L1957" s="62">
        <v>41554</v>
      </c>
      <c r="M1957" s="62">
        <v>42644</v>
      </c>
      <c r="N1957" s="60">
        <v>36</v>
      </c>
      <c r="O1957" s="60">
        <v>25</v>
      </c>
      <c r="P1957" s="60">
        <v>36</v>
      </c>
      <c r="Q1957" s="60">
        <v>25</v>
      </c>
      <c r="R1957" s="60">
        <v>25</v>
      </c>
      <c r="S1957" s="249">
        <v>225000</v>
      </c>
      <c r="T1957" s="60">
        <v>0</v>
      </c>
      <c r="U1957" s="60">
        <v>9.1499999999999998E-2</v>
      </c>
      <c r="V1957" s="249">
        <v>6250</v>
      </c>
      <c r="W1957" s="249">
        <v>196111.71310411819</v>
      </c>
      <c r="X1957" s="249">
        <v>28888.286895881814</v>
      </c>
      <c r="Y1957" s="249">
        <v>25844.189406201491</v>
      </c>
      <c r="Z1957" s="249">
        <v>0</v>
      </c>
      <c r="AA1957" s="249">
        <v>25844.189406201491</v>
      </c>
      <c r="AB1957" s="249">
        <v>20061.310344362373</v>
      </c>
      <c r="AC1957" s="249">
        <v>25844.189406201491</v>
      </c>
      <c r="AD1957" s="249">
        <v>28888.286895881873</v>
      </c>
      <c r="AE1957" s="249">
        <v>0</v>
      </c>
      <c r="AF1957" s="249">
        <v>5.8207660913467407E-11</v>
      </c>
      <c r="AH1957" s="74">
        <v>36</v>
      </c>
    </row>
    <row r="1958" spans="2:38">
      <c r="B1958" s="73">
        <v>42338</v>
      </c>
      <c r="C1958" s="73">
        <v>42338</v>
      </c>
      <c r="D1958" s="73">
        <v>42338</v>
      </c>
      <c r="E1958" s="208">
        <v>10042232</v>
      </c>
      <c r="F1958" s="61" t="s">
        <v>1053</v>
      </c>
      <c r="G1958" s="273" t="s">
        <v>444</v>
      </c>
      <c r="H1958" s="60">
        <v>143983099</v>
      </c>
      <c r="I1958" s="60">
        <v>98</v>
      </c>
      <c r="J1958" s="60" t="s">
        <v>2319</v>
      </c>
      <c r="K1958" s="60" t="s">
        <v>1780</v>
      </c>
      <c r="L1958" s="62">
        <v>41865</v>
      </c>
      <c r="M1958" s="62">
        <v>43709</v>
      </c>
      <c r="N1958" s="60">
        <v>61</v>
      </c>
      <c r="O1958" s="60">
        <v>15</v>
      </c>
      <c r="P1958" s="60">
        <v>60</v>
      </c>
      <c r="Q1958" s="60">
        <v>15</v>
      </c>
      <c r="R1958" s="60">
        <v>15</v>
      </c>
      <c r="S1958" s="249">
        <v>254647</v>
      </c>
      <c r="T1958" s="60">
        <v>0.05</v>
      </c>
      <c r="U1958" s="60">
        <v>9.1499999999999998E-2</v>
      </c>
      <c r="V1958" s="249">
        <v>4805.5030337464532</v>
      </c>
      <c r="W1958" s="249">
        <v>230687.42873820942</v>
      </c>
      <c r="X1958" s="249">
        <v>23959.571261790581</v>
      </c>
      <c r="Y1958" s="249">
        <v>23863.294243126649</v>
      </c>
      <c r="Z1958" s="249">
        <v>14247.278292747556</v>
      </c>
      <c r="AA1958" s="249">
        <v>9616.0159503790928</v>
      </c>
      <c r="AB1958" s="249">
        <v>5989.8928154476453</v>
      </c>
      <c r="AC1958" s="249">
        <v>9616.0159503790928</v>
      </c>
      <c r="AD1958" s="249">
        <v>57642.753286577936</v>
      </c>
      <c r="AE1958" s="249">
        <v>33683.182024787151</v>
      </c>
      <c r="AF1958" s="249">
        <v>2.0372681319713593E-10</v>
      </c>
      <c r="AH1958" s="74">
        <v>60</v>
      </c>
    </row>
    <row r="1959" spans="2:38">
      <c r="B1959" s="73">
        <v>42338</v>
      </c>
      <c r="C1959" s="73">
        <v>42338</v>
      </c>
      <c r="D1959" s="73">
        <v>42338</v>
      </c>
      <c r="E1959" s="208">
        <v>10042226</v>
      </c>
      <c r="F1959" s="61" t="s">
        <v>1053</v>
      </c>
      <c r="G1959" s="273" t="s">
        <v>444</v>
      </c>
      <c r="H1959" s="60">
        <v>143983730</v>
      </c>
      <c r="I1959" s="60">
        <v>98</v>
      </c>
      <c r="J1959" s="60" t="s">
        <v>1947</v>
      </c>
      <c r="K1959" s="60" t="s">
        <v>1780</v>
      </c>
      <c r="L1959" s="62">
        <v>41800</v>
      </c>
      <c r="M1959" s="62">
        <v>43617</v>
      </c>
      <c r="N1959" s="60">
        <v>60</v>
      </c>
      <c r="O1959" s="60">
        <v>17</v>
      </c>
      <c r="P1959" s="60">
        <v>60</v>
      </c>
      <c r="Q1959" s="60">
        <v>17</v>
      </c>
      <c r="R1959" s="60">
        <v>17</v>
      </c>
      <c r="S1959" s="249">
        <v>280972</v>
      </c>
      <c r="T1959" s="60">
        <v>0.05</v>
      </c>
      <c r="U1959" s="60">
        <v>9.1499999999999998E-2</v>
      </c>
      <c r="V1959" s="249">
        <v>5302.2882594250405</v>
      </c>
      <c r="W1959" s="249">
        <v>254535.52654235926</v>
      </c>
      <c r="X1959" s="249">
        <v>26436.473457640735</v>
      </c>
      <c r="Y1959" s="249">
        <v>29371.823616160131</v>
      </c>
      <c r="Z1959" s="249">
        <v>17511.464852965481</v>
      </c>
      <c r="AA1959" s="249">
        <v>11860.35876319465</v>
      </c>
      <c r="AB1959" s="249">
        <v>7490.334146331541</v>
      </c>
      <c r="AC1959" s="249">
        <v>11860.35876319465</v>
      </c>
      <c r="AD1959" s="249">
        <v>63601.76902314325</v>
      </c>
      <c r="AE1959" s="249">
        <v>37165.295565502427</v>
      </c>
      <c r="AF1959" s="249">
        <v>8.7311491370201111E-11</v>
      </c>
      <c r="AH1959" s="74">
        <v>60</v>
      </c>
    </row>
    <row r="1960" spans="2:38">
      <c r="B1960" s="73">
        <v>42338</v>
      </c>
      <c r="C1960" s="73">
        <v>42338</v>
      </c>
      <c r="D1960" s="73">
        <v>42338</v>
      </c>
      <c r="E1960" s="208">
        <v>10042266</v>
      </c>
      <c r="F1960" s="61" t="s">
        <v>1053</v>
      </c>
      <c r="G1960" s="273" t="s">
        <v>444</v>
      </c>
      <c r="H1960" s="60">
        <v>143994007</v>
      </c>
      <c r="I1960" s="60">
        <v>98</v>
      </c>
      <c r="J1960" s="60" t="s">
        <v>2255</v>
      </c>
      <c r="K1960" s="60" t="s">
        <v>1332</v>
      </c>
      <c r="L1960" s="62">
        <v>40501</v>
      </c>
      <c r="M1960" s="62">
        <v>42339</v>
      </c>
      <c r="N1960" s="60">
        <v>60</v>
      </c>
      <c r="O1960" s="60">
        <v>59</v>
      </c>
      <c r="P1960" s="60">
        <v>60</v>
      </c>
      <c r="Q1960" s="60">
        <v>59</v>
      </c>
      <c r="R1960" s="60">
        <v>59</v>
      </c>
      <c r="S1960" s="249">
        <v>243683</v>
      </c>
      <c r="T1960" s="60">
        <v>0.05</v>
      </c>
      <c r="U1960" s="60">
        <v>9.4E-2</v>
      </c>
      <c r="V1960" s="249">
        <v>4598.5988280735164</v>
      </c>
      <c r="W1960" s="249">
        <v>219471.82631869413</v>
      </c>
      <c r="X1960" s="249">
        <v>24211.173681305867</v>
      </c>
      <c r="Y1960" s="249">
        <v>56408.360990173067</v>
      </c>
      <c r="Z1960" s="249">
        <v>32213.848361472919</v>
      </c>
      <c r="AA1960" s="249">
        <v>24194.512628700148</v>
      </c>
      <c r="AB1960" s="249">
        <v>23807.65411995077</v>
      </c>
      <c r="AC1960" s="249">
        <v>24194.512628700148</v>
      </c>
      <c r="AD1960" s="249">
        <v>56444.103365717892</v>
      </c>
      <c r="AE1960" s="249">
        <v>32232.929684411007</v>
      </c>
      <c r="AF1960" s="249">
        <v>1.0186340659856796E-9</v>
      </c>
      <c r="AH1960" s="74">
        <v>60</v>
      </c>
    </row>
    <row r="1961" spans="2:38">
      <c r="B1961" s="73">
        <v>42338</v>
      </c>
      <c r="C1961" s="73">
        <v>42338</v>
      </c>
      <c r="D1961" s="73">
        <v>42338</v>
      </c>
      <c r="E1961" s="208">
        <v>10041398</v>
      </c>
      <c r="F1961" s="61" t="s">
        <v>1053</v>
      </c>
      <c r="G1961" s="273" t="s">
        <v>444</v>
      </c>
      <c r="H1961" s="60">
        <v>143994139</v>
      </c>
      <c r="I1961" s="60">
        <v>97</v>
      </c>
      <c r="J1961" s="60" t="s">
        <v>2391</v>
      </c>
      <c r="K1961" s="60" t="s">
        <v>1332</v>
      </c>
      <c r="L1961" s="62">
        <v>40514</v>
      </c>
      <c r="M1961" s="62">
        <v>42339</v>
      </c>
      <c r="N1961" s="60">
        <v>60</v>
      </c>
      <c r="O1961" s="60">
        <v>59</v>
      </c>
      <c r="P1961" s="60">
        <v>60</v>
      </c>
      <c r="Q1961" s="60">
        <v>59</v>
      </c>
      <c r="R1961" s="60">
        <v>59</v>
      </c>
      <c r="S1961" s="249">
        <v>112000</v>
      </c>
      <c r="T1961" s="60">
        <v>0</v>
      </c>
      <c r="U1961" s="60">
        <v>9.4E-2</v>
      </c>
      <c r="V1961" s="249">
        <v>1866.6666666666667</v>
      </c>
      <c r="W1961" s="249">
        <v>89088.167456692303</v>
      </c>
      <c r="X1961" s="249">
        <v>22911.832543307697</v>
      </c>
      <c r="Y1961" s="249">
        <v>22897.323971564547</v>
      </c>
      <c r="Z1961" s="249">
        <v>0</v>
      </c>
      <c r="AA1961" s="249">
        <v>22897.323971564547</v>
      </c>
      <c r="AB1961" s="249">
        <v>22529.968667585901</v>
      </c>
      <c r="AC1961" s="249">
        <v>22897.323971564547</v>
      </c>
      <c r="AD1961" s="249">
        <v>22911.832543308105</v>
      </c>
      <c r="AE1961" s="249">
        <v>0</v>
      </c>
      <c r="AF1961" s="249">
        <v>4.0745362639427185E-10</v>
      </c>
      <c r="AH1961" s="74">
        <v>60</v>
      </c>
    </row>
    <row r="1962" spans="2:38">
      <c r="B1962" s="73">
        <v>42338</v>
      </c>
      <c r="C1962" s="73">
        <v>42338</v>
      </c>
      <c r="D1962" s="73">
        <v>42338</v>
      </c>
      <c r="E1962" s="208">
        <v>10054802</v>
      </c>
      <c r="F1962" s="61" t="s">
        <v>1053</v>
      </c>
      <c r="G1962" s="273" t="s">
        <v>444</v>
      </c>
      <c r="H1962" s="60">
        <v>143999599</v>
      </c>
      <c r="I1962" s="60">
        <v>97</v>
      </c>
      <c r="J1962" s="60" t="s">
        <v>2215</v>
      </c>
      <c r="K1962" s="60" t="s">
        <v>1338</v>
      </c>
      <c r="L1962" s="62">
        <v>41100</v>
      </c>
      <c r="M1962" s="62">
        <v>42917</v>
      </c>
      <c r="N1962" s="60">
        <v>60</v>
      </c>
      <c r="O1962" s="60">
        <v>40</v>
      </c>
      <c r="P1962" s="60">
        <v>60</v>
      </c>
      <c r="Q1962" s="60">
        <v>40</v>
      </c>
      <c r="R1962" s="60">
        <v>40</v>
      </c>
      <c r="S1962" s="249">
        <v>144000</v>
      </c>
      <c r="T1962" s="60">
        <v>0</v>
      </c>
      <c r="U1962" s="60">
        <v>9.4E-2</v>
      </c>
      <c r="V1962" s="249">
        <v>2400</v>
      </c>
      <c r="W1962" s="249">
        <v>114541.92958717581</v>
      </c>
      <c r="X1962" s="249">
        <v>29458.070412824192</v>
      </c>
      <c r="Y1962" s="249">
        <v>25727.017954210387</v>
      </c>
      <c r="Z1962" s="249">
        <v>0</v>
      </c>
      <c r="AA1962" s="249">
        <v>25727.017954210387</v>
      </c>
      <c r="AB1962" s="249">
        <v>19638.713608549464</v>
      </c>
      <c r="AC1962" s="249">
        <v>25727.017954210387</v>
      </c>
      <c r="AD1962" s="249">
        <v>29458.070412824731</v>
      </c>
      <c r="AE1962" s="249">
        <v>0</v>
      </c>
      <c r="AF1962" s="249">
        <v>5.3842086344957352E-10</v>
      </c>
      <c r="AH1962" s="74">
        <v>60</v>
      </c>
    </row>
    <row r="1963" spans="2:38" ht="13.8" thickBot="1">
      <c r="B1963" s="209">
        <v>42338</v>
      </c>
      <c r="C1963" s="209">
        <v>42338</v>
      </c>
      <c r="D1963" s="209">
        <v>42338</v>
      </c>
      <c r="E1963" s="210">
        <v>10042232</v>
      </c>
      <c r="F1963" s="85" t="s">
        <v>1053</v>
      </c>
      <c r="G1963" s="279" t="s">
        <v>444</v>
      </c>
      <c r="H1963" s="94">
        <v>143985563</v>
      </c>
      <c r="I1963" s="94">
        <v>97</v>
      </c>
      <c r="J1963" s="94" t="s">
        <v>2319</v>
      </c>
      <c r="K1963" s="94" t="s">
        <v>1780</v>
      </c>
      <c r="L1963" s="246">
        <v>42104</v>
      </c>
      <c r="M1963" s="246">
        <v>43922</v>
      </c>
      <c r="N1963" s="94">
        <v>60</v>
      </c>
      <c r="O1963" s="94">
        <v>7</v>
      </c>
      <c r="P1963" s="94">
        <v>60</v>
      </c>
      <c r="Q1963" s="94">
        <v>7</v>
      </c>
      <c r="R1963" s="94">
        <v>7</v>
      </c>
      <c r="S1963" s="250">
        <v>155000</v>
      </c>
      <c r="T1963" s="94">
        <v>0</v>
      </c>
      <c r="U1963" s="94">
        <v>9.1499999999999998E-2</v>
      </c>
      <c r="V1963" s="250">
        <v>2583.3333333333335</v>
      </c>
      <c r="W1963" s="250">
        <v>124012.51649523302</v>
      </c>
      <c r="X1963" s="250">
        <v>30987.483504766977</v>
      </c>
      <c r="Y1963" s="250">
        <v>6353.5670906663927</v>
      </c>
      <c r="Z1963" s="250">
        <v>0</v>
      </c>
      <c r="AA1963" s="250">
        <v>6353.5670906663927</v>
      </c>
      <c r="AB1963" s="250">
        <v>3615.2064088894808</v>
      </c>
      <c r="AC1963" s="250">
        <v>6353.5670906663927</v>
      </c>
      <c r="AD1963" s="250">
        <v>30987.483504767064</v>
      </c>
      <c r="AE1963" s="250">
        <v>0</v>
      </c>
      <c r="AF1963" s="250">
        <v>8.7311491370201111E-11</v>
      </c>
      <c r="AG1963" s="85"/>
      <c r="AH1963" s="95">
        <v>60</v>
      </c>
      <c r="AI1963" s="94"/>
      <c r="AJ1963" s="94"/>
      <c r="AK1963" s="85"/>
      <c r="AL1963" s="94"/>
    </row>
    <row r="1964" spans="2:38">
      <c r="B1964" s="73">
        <v>42369</v>
      </c>
      <c r="C1964" s="73">
        <v>42369</v>
      </c>
      <c r="D1964" s="73">
        <v>42369</v>
      </c>
      <c r="E1964" s="208">
        <v>10041937</v>
      </c>
      <c r="F1964" s="61" t="s">
        <v>1053</v>
      </c>
      <c r="G1964" s="61" t="s">
        <v>444</v>
      </c>
      <c r="H1964" s="60">
        <v>141969412</v>
      </c>
      <c r="I1964" s="60">
        <v>98</v>
      </c>
      <c r="J1964" s="60" t="s">
        <v>2484</v>
      </c>
      <c r="K1964" s="60" t="s">
        <v>1780</v>
      </c>
      <c r="L1964" s="62">
        <v>42067</v>
      </c>
      <c r="M1964" s="62">
        <v>43891</v>
      </c>
      <c r="N1964" s="60">
        <v>60</v>
      </c>
      <c r="O1964" s="60">
        <v>9</v>
      </c>
      <c r="P1964" s="60">
        <v>60</v>
      </c>
      <c r="Q1964" s="60">
        <v>9</v>
      </c>
      <c r="R1964" s="60">
        <v>9</v>
      </c>
      <c r="S1964" s="249">
        <v>155172</v>
      </c>
      <c r="T1964" s="60">
        <v>0.05</v>
      </c>
      <c r="U1964" s="60">
        <v>9.1499999999999998E-2</v>
      </c>
      <c r="V1964" s="249">
        <v>2928.2870670084649</v>
      </c>
      <c r="W1964" s="249">
        <v>140571.96704522506</v>
      </c>
      <c r="X1964" s="249">
        <v>14600.032954774942</v>
      </c>
      <c r="Y1964" s="249">
        <v>9127.9914236594341</v>
      </c>
      <c r="Z1964" s="249">
        <v>5473.3410227477252</v>
      </c>
      <c r="AA1964" s="249">
        <v>3654.6504009117089</v>
      </c>
      <c r="AB1964" s="249">
        <v>2190.0049432162414</v>
      </c>
      <c r="AC1964" s="249">
        <v>3654.6504009117089</v>
      </c>
      <c r="AD1964" s="249">
        <v>35125.256975282915</v>
      </c>
      <c r="AE1964" s="249">
        <v>20525.224020507885</v>
      </c>
    </row>
    <row r="1965" spans="2:38">
      <c r="B1965" s="73">
        <v>42369</v>
      </c>
      <c r="C1965" s="73">
        <v>42369</v>
      </c>
      <c r="D1965" s="73">
        <v>42369</v>
      </c>
      <c r="E1965" s="208">
        <v>10042155</v>
      </c>
      <c r="F1965" s="61" t="s">
        <v>1053</v>
      </c>
      <c r="G1965" s="61" t="s">
        <v>444</v>
      </c>
      <c r="H1965" s="60">
        <v>143018393</v>
      </c>
      <c r="I1965" s="60">
        <v>98</v>
      </c>
      <c r="J1965" s="60" t="s">
        <v>1925</v>
      </c>
      <c r="K1965" s="60" t="s">
        <v>1333</v>
      </c>
      <c r="L1965" s="62">
        <v>39821</v>
      </c>
      <c r="M1965" s="62">
        <v>42400</v>
      </c>
      <c r="N1965" s="60">
        <v>85</v>
      </c>
      <c r="O1965" s="60">
        <v>83</v>
      </c>
      <c r="P1965" s="60">
        <v>60</v>
      </c>
      <c r="Q1965" s="60">
        <v>60</v>
      </c>
      <c r="R1965" s="60">
        <v>83</v>
      </c>
      <c r="S1965" s="249">
        <v>400000</v>
      </c>
      <c r="T1965" s="60">
        <v>0.05</v>
      </c>
      <c r="U1965" s="60">
        <v>0.104</v>
      </c>
      <c r="V1965" s="249">
        <v>7548.4934576043743</v>
      </c>
      <c r="W1965" s="249">
        <v>352003.08550912986</v>
      </c>
      <c r="X1965" s="249">
        <v>47996.914490870142</v>
      </c>
      <c r="Y1965" s="249">
        <v>100906.52194712922</v>
      </c>
      <c r="Z1965" s="249">
        <v>52909.607456262456</v>
      </c>
      <c r="AA1965" s="249">
        <v>47996.914490866766</v>
      </c>
      <c r="AB1965" s="249">
        <v>66395.731712370369</v>
      </c>
      <c r="AC1965" s="249">
        <v>47996.914490866766</v>
      </c>
      <c r="AD1965" s="249">
        <v>100906.52194712922</v>
      </c>
      <c r="AE1965" s="249">
        <v>52909.607456262456</v>
      </c>
    </row>
    <row r="1966" spans="2:38">
      <c r="B1966" s="73">
        <v>42369</v>
      </c>
      <c r="C1966" s="73">
        <v>42369</v>
      </c>
      <c r="D1966" s="73">
        <v>42369</v>
      </c>
      <c r="E1966" s="208">
        <v>10041937</v>
      </c>
      <c r="F1966" s="61" t="s">
        <v>1053</v>
      </c>
      <c r="G1966" s="61" t="s">
        <v>444</v>
      </c>
      <c r="H1966" s="60">
        <v>143093387</v>
      </c>
      <c r="I1966" s="60">
        <v>99</v>
      </c>
      <c r="J1966" s="60" t="s">
        <v>2026</v>
      </c>
      <c r="K1966" s="60" t="s">
        <v>1331</v>
      </c>
      <c r="L1966" s="62">
        <v>40452</v>
      </c>
      <c r="M1966" s="62">
        <v>51410</v>
      </c>
      <c r="N1966" s="60">
        <v>360</v>
      </c>
      <c r="O1966" s="60">
        <v>62</v>
      </c>
      <c r="P1966" s="60">
        <v>228</v>
      </c>
      <c r="Q1966" s="60">
        <v>62</v>
      </c>
      <c r="R1966" s="60">
        <v>62</v>
      </c>
      <c r="S1966" s="249">
        <v>1900124</v>
      </c>
      <c r="T1966" s="60">
        <v>0.03</v>
      </c>
      <c r="U1966" s="60">
        <v>8.6499999999999994E-2</v>
      </c>
      <c r="V1966" s="249">
        <v>10943.595395817751</v>
      </c>
      <c r="W1966" s="249">
        <v>1222982.5272173455</v>
      </c>
      <c r="X1966" s="249">
        <v>677141.47278265445</v>
      </c>
      <c r="Y1966" s="249">
        <v>512899.41279967863</v>
      </c>
      <c r="Z1966" s="249">
        <v>263720.93931245379</v>
      </c>
      <c r="AA1966" s="249">
        <v>249178.47348722484</v>
      </c>
      <c r="AB1966" s="249">
        <v>184134.9618970376</v>
      </c>
      <c r="AC1966" s="249">
        <v>249178.47348722484</v>
      </c>
      <c r="AD1966" s="249">
        <v>1272157.2230290906</v>
      </c>
      <c r="AE1966" s="249">
        <v>595015.75024644681</v>
      </c>
    </row>
    <row r="1967" spans="2:38">
      <c r="B1967" s="73">
        <v>42369</v>
      </c>
      <c r="C1967" s="73">
        <v>42369</v>
      </c>
      <c r="D1967" s="73">
        <v>42369</v>
      </c>
      <c r="E1967" s="208">
        <v>10041962</v>
      </c>
      <c r="F1967" s="61" t="s">
        <v>1053</v>
      </c>
      <c r="G1967" s="61" t="s">
        <v>349</v>
      </c>
      <c r="H1967" s="60">
        <v>143134660</v>
      </c>
      <c r="I1967" s="60">
        <v>99</v>
      </c>
      <c r="J1967" s="60" t="s">
        <v>2058</v>
      </c>
      <c r="K1967" s="60" t="s">
        <v>1335</v>
      </c>
      <c r="L1967" s="62">
        <v>40928</v>
      </c>
      <c r="M1967" s="62">
        <v>51867</v>
      </c>
      <c r="N1967" s="60">
        <v>360</v>
      </c>
      <c r="O1967" s="60">
        <v>46</v>
      </c>
      <c r="P1967" s="60">
        <v>228</v>
      </c>
      <c r="Q1967" s="60">
        <v>46</v>
      </c>
      <c r="R1967" s="60">
        <v>46</v>
      </c>
      <c r="S1967" s="249">
        <v>3445176</v>
      </c>
      <c r="T1967" s="60">
        <v>0.03</v>
      </c>
      <c r="U1967" s="60">
        <v>8.1500000000000003E-2</v>
      </c>
      <c r="V1967" s="249">
        <v>19842.185147591321</v>
      </c>
      <c r="W1967" s="249">
        <v>2297265.6640552823</v>
      </c>
      <c r="X1967" s="249">
        <v>1147910.3359447177</v>
      </c>
      <c r="Y1967" s="249">
        <v>684701.5490092336</v>
      </c>
      <c r="Z1967" s="249">
        <v>366044.94991289312</v>
      </c>
      <c r="AA1967" s="249">
        <v>318656.59909634048</v>
      </c>
      <c r="AB1967" s="249">
        <v>231595.9449713027</v>
      </c>
      <c r="AC1967" s="249">
        <v>318656.59909634048</v>
      </c>
      <c r="AD1967" s="249">
        <v>2226752.5495955702</v>
      </c>
      <c r="AE1967" s="249">
        <v>1078842.2136508208</v>
      </c>
    </row>
    <row r="1968" spans="2:38">
      <c r="B1968" s="73">
        <v>42369</v>
      </c>
      <c r="C1968" s="73">
        <v>42369</v>
      </c>
      <c r="D1968" s="73">
        <v>42369</v>
      </c>
      <c r="E1968" s="208">
        <v>10054821</v>
      </c>
      <c r="F1968" s="61" t="s">
        <v>1053</v>
      </c>
      <c r="G1968" s="61" t="s">
        <v>349</v>
      </c>
      <c r="H1968" s="60">
        <v>143445658</v>
      </c>
      <c r="I1968" s="60">
        <v>99</v>
      </c>
      <c r="J1968" s="60" t="s">
        <v>2101</v>
      </c>
      <c r="K1968" s="60" t="s">
        <v>1336</v>
      </c>
      <c r="L1968" s="62">
        <v>41379</v>
      </c>
      <c r="M1968" s="62">
        <v>49766</v>
      </c>
      <c r="N1968" s="60">
        <v>276</v>
      </c>
      <c r="O1968" s="60">
        <v>32</v>
      </c>
      <c r="P1968" s="60">
        <v>228</v>
      </c>
      <c r="Q1968" s="60">
        <v>32</v>
      </c>
      <c r="R1968" s="60">
        <v>32</v>
      </c>
      <c r="S1968" s="249">
        <v>2833972</v>
      </c>
      <c r="T1968" s="60">
        <v>0.03</v>
      </c>
      <c r="U1968" s="60">
        <v>7.6499999999999999E-2</v>
      </c>
      <c r="V1968" s="249">
        <v>16322.010000966473</v>
      </c>
      <c r="W1968" s="249">
        <v>1959072.3259503026</v>
      </c>
      <c r="X1968" s="249">
        <v>874899.67404969735</v>
      </c>
      <c r="Y1968" s="249">
        <v>386721.3954733276</v>
      </c>
      <c r="Z1968" s="249">
        <v>214972.16774817702</v>
      </c>
      <c r="AA1968" s="249">
        <v>171749.22772515059</v>
      </c>
      <c r="AB1968" s="249">
        <v>122792.93670872945</v>
      </c>
      <c r="AC1968" s="249">
        <v>171749.22772515059</v>
      </c>
      <c r="AD1968" s="249">
        <v>1762345.9542700609</v>
      </c>
      <c r="AE1968" s="249">
        <v>887446.28022035537</v>
      </c>
    </row>
    <row r="1969" spans="2:34">
      <c r="B1969" s="73">
        <v>42369</v>
      </c>
      <c r="C1969" s="73">
        <v>42369</v>
      </c>
      <c r="D1969" s="73">
        <v>42369</v>
      </c>
      <c r="E1969" s="208">
        <v>10041550</v>
      </c>
      <c r="F1969" s="61" t="s">
        <v>1053</v>
      </c>
      <c r="G1969" s="61" t="s">
        <v>444</v>
      </c>
      <c r="H1969" s="60">
        <v>143960102</v>
      </c>
      <c r="I1969" s="60">
        <v>98</v>
      </c>
      <c r="J1969" s="60" t="s">
        <v>2151</v>
      </c>
      <c r="K1969" s="60" t="s">
        <v>1780</v>
      </c>
      <c r="L1969" s="62">
        <v>42045</v>
      </c>
      <c r="M1969" s="62">
        <v>43862</v>
      </c>
      <c r="N1969" s="60">
        <v>60</v>
      </c>
      <c r="O1969" s="60">
        <v>10</v>
      </c>
      <c r="P1969" s="60">
        <v>60</v>
      </c>
      <c r="Q1969" s="60">
        <v>10</v>
      </c>
      <c r="R1969" s="60">
        <v>10</v>
      </c>
      <c r="S1969" s="249">
        <v>250347</v>
      </c>
      <c r="T1969" s="60">
        <v>0.05</v>
      </c>
      <c r="U1969" s="60">
        <v>9.1499999999999998E-2</v>
      </c>
      <c r="V1969" s="249">
        <v>4724.3567290772053</v>
      </c>
      <c r="W1969" s="249">
        <v>226792.01295253623</v>
      </c>
      <c r="X1969" s="249">
        <v>23554.987047463772</v>
      </c>
      <c r="Y1969" s="249">
        <v>16244.030793058915</v>
      </c>
      <c r="Z1969" s="249">
        <v>9733.1662459770596</v>
      </c>
      <c r="AA1969" s="249">
        <v>6510.8645470818556</v>
      </c>
      <c r="AB1969" s="249">
        <v>3925.8311745772953</v>
      </c>
      <c r="AC1969" s="249">
        <v>6510.8645470818556</v>
      </c>
      <c r="AD1969" s="249">
        <v>56669.390792096179</v>
      </c>
      <c r="AE1969" s="249">
        <v>33114.40374463232</v>
      </c>
    </row>
    <row r="1970" spans="2:34">
      <c r="B1970" s="73">
        <v>42369</v>
      </c>
      <c r="C1970" s="73">
        <v>42369</v>
      </c>
      <c r="D1970" s="73">
        <v>42369</v>
      </c>
      <c r="E1970" s="208">
        <v>10041550</v>
      </c>
      <c r="F1970" s="61" t="s">
        <v>1053</v>
      </c>
      <c r="G1970" s="61" t="s">
        <v>444</v>
      </c>
      <c r="H1970" s="60">
        <v>143980340</v>
      </c>
      <c r="I1970" s="60">
        <v>98</v>
      </c>
      <c r="J1970" s="60" t="s">
        <v>2151</v>
      </c>
      <c r="K1970" s="60" t="s">
        <v>1338</v>
      </c>
      <c r="L1970" s="62">
        <v>41439</v>
      </c>
      <c r="M1970" s="62">
        <v>43252</v>
      </c>
      <c r="N1970" s="60">
        <v>60</v>
      </c>
      <c r="O1970" s="60">
        <v>30</v>
      </c>
      <c r="P1970" s="60">
        <v>60</v>
      </c>
      <c r="Q1970" s="60">
        <v>30</v>
      </c>
      <c r="R1970" s="60">
        <v>30</v>
      </c>
      <c r="S1970" s="249">
        <v>243945</v>
      </c>
      <c r="T1970" s="60">
        <v>0.05</v>
      </c>
      <c r="U1970" s="60">
        <v>9.4E-2</v>
      </c>
      <c r="V1970" s="249">
        <v>4603.5430912882475</v>
      </c>
      <c r="W1970" s="249">
        <v>219707.79525577839</v>
      </c>
      <c r="X1970" s="249">
        <v>24237.204744221614</v>
      </c>
      <c r="Y1970" s="249">
        <v>41051.543547404435</v>
      </c>
      <c r="Z1970" s="249">
        <v>23731.387047273893</v>
      </c>
      <c r="AA1970" s="249">
        <v>17320.156500130543</v>
      </c>
      <c r="AB1970" s="249">
        <v>12118.602372110807</v>
      </c>
      <c r="AC1970" s="249">
        <v>17320.156500130543</v>
      </c>
      <c r="AD1970" s="249">
        <v>56504.790221517498</v>
      </c>
      <c r="AE1970" s="249">
        <v>32267.585477294866</v>
      </c>
    </row>
    <row r="1971" spans="2:34">
      <c r="B1971" s="73">
        <v>42369</v>
      </c>
      <c r="C1971" s="73">
        <v>42369</v>
      </c>
      <c r="D1971" s="73">
        <v>42369</v>
      </c>
      <c r="E1971" s="208">
        <v>10042474</v>
      </c>
      <c r="F1971" s="61" t="s">
        <v>1053</v>
      </c>
      <c r="G1971" s="61" t="s">
        <v>444</v>
      </c>
      <c r="H1971" s="60">
        <v>143980537</v>
      </c>
      <c r="I1971" s="60">
        <v>98</v>
      </c>
      <c r="J1971" s="60" t="s">
        <v>2190</v>
      </c>
      <c r="K1971" s="60" t="s">
        <v>1338</v>
      </c>
      <c r="L1971" s="62">
        <v>41330</v>
      </c>
      <c r="M1971" s="62">
        <v>43160</v>
      </c>
      <c r="N1971" s="60">
        <v>60</v>
      </c>
      <c r="O1971" s="60">
        <v>33</v>
      </c>
      <c r="P1971" s="60">
        <v>60</v>
      </c>
      <c r="Q1971" s="60">
        <v>33</v>
      </c>
      <c r="R1971" s="60">
        <v>33</v>
      </c>
      <c r="S1971" s="249">
        <v>207561</v>
      </c>
      <c r="T1971" s="60">
        <v>0.05</v>
      </c>
      <c r="U1971" s="60">
        <v>9.4E-2</v>
      </c>
      <c r="V1971" s="249">
        <v>3916.9321263845541</v>
      </c>
      <c r="W1971" s="249">
        <v>186938.73492420267</v>
      </c>
      <c r="X1971" s="249">
        <v>20622.265075797332</v>
      </c>
      <c r="Y1971" s="249">
        <v>37308.194632802959</v>
      </c>
      <c r="Z1971" s="249">
        <v>21526.671078340325</v>
      </c>
      <c r="AA1971" s="249">
        <v>15781.523554462634</v>
      </c>
      <c r="AB1971" s="249">
        <v>11342.245791688532</v>
      </c>
      <c r="AC1971" s="249">
        <v>15781.523554462634</v>
      </c>
      <c r="AD1971" s="249">
        <v>48077.192658871412</v>
      </c>
      <c r="AE1971" s="249">
        <v>27454.927583073208</v>
      </c>
    </row>
    <row r="1972" spans="2:34">
      <c r="B1972" s="73">
        <v>42369</v>
      </c>
      <c r="C1972" s="73">
        <v>42369</v>
      </c>
      <c r="D1972" s="73">
        <v>42369</v>
      </c>
      <c r="E1972" s="208">
        <v>10042310</v>
      </c>
      <c r="F1972" s="61" t="s">
        <v>1053</v>
      </c>
      <c r="G1972" s="61" t="s">
        <v>444</v>
      </c>
      <c r="H1972" s="60">
        <v>143980561</v>
      </c>
      <c r="I1972" s="60">
        <v>98</v>
      </c>
      <c r="J1972" s="60" t="s">
        <v>2193</v>
      </c>
      <c r="K1972" s="60" t="s">
        <v>1338</v>
      </c>
      <c r="L1972" s="62">
        <v>41423</v>
      </c>
      <c r="M1972" s="62">
        <v>43252</v>
      </c>
      <c r="N1972" s="60">
        <v>60</v>
      </c>
      <c r="O1972" s="60">
        <v>30</v>
      </c>
      <c r="P1972" s="60">
        <v>60</v>
      </c>
      <c r="Q1972" s="60">
        <v>30</v>
      </c>
      <c r="R1972" s="60">
        <v>30</v>
      </c>
      <c r="S1972" s="249">
        <v>240532</v>
      </c>
      <c r="T1972" s="60">
        <v>0.05</v>
      </c>
      <c r="U1972" s="60">
        <v>9.4E-2</v>
      </c>
      <c r="V1972" s="249">
        <v>4539.1355708612382</v>
      </c>
      <c r="W1972" s="249">
        <v>216633.89456009711</v>
      </c>
      <c r="X1972" s="249">
        <v>23898.105439902894</v>
      </c>
      <c r="Y1972" s="249">
        <v>40477.19720651902</v>
      </c>
      <c r="Z1972" s="249">
        <v>23399.364566828124</v>
      </c>
      <c r="AA1972" s="249">
        <v>17077.832639690896</v>
      </c>
      <c r="AB1972" s="249">
        <v>11949.052719951447</v>
      </c>
      <c r="AC1972" s="249">
        <v>17077.832639690896</v>
      </c>
      <c r="AD1972" s="249">
        <v>55714.239691578201</v>
      </c>
      <c r="AE1972" s="249">
        <v>31816.134251674288</v>
      </c>
    </row>
    <row r="1973" spans="2:34">
      <c r="B1973" s="73">
        <v>42369</v>
      </c>
      <c r="C1973" s="73">
        <v>42369</v>
      </c>
      <c r="D1973" s="73">
        <v>42369</v>
      </c>
      <c r="E1973" s="208">
        <v>10041786</v>
      </c>
      <c r="F1973" s="61" t="s">
        <v>1053</v>
      </c>
      <c r="G1973" s="61" t="s">
        <v>444</v>
      </c>
      <c r="H1973" s="60">
        <v>143985938</v>
      </c>
      <c r="I1973" s="60">
        <v>99</v>
      </c>
      <c r="J1973" s="60" t="s">
        <v>2415</v>
      </c>
      <c r="K1973" s="60" t="s">
        <v>1334</v>
      </c>
      <c r="L1973" s="62">
        <v>40633</v>
      </c>
      <c r="M1973" s="62">
        <v>51592</v>
      </c>
      <c r="N1973" s="60">
        <v>360</v>
      </c>
      <c r="O1973" s="60">
        <v>56</v>
      </c>
      <c r="P1973" s="60">
        <v>228</v>
      </c>
      <c r="Q1973" s="60">
        <v>56</v>
      </c>
      <c r="R1973" s="60">
        <v>56</v>
      </c>
      <c r="S1973" s="249">
        <v>1402526</v>
      </c>
      <c r="T1973" s="60">
        <v>0.03</v>
      </c>
      <c r="U1973" s="60">
        <v>7.6499999999999999E-2</v>
      </c>
      <c r="V1973" s="249">
        <v>8077.7239149206498</v>
      </c>
      <c r="W1973" s="249">
        <v>969540.23294011864</v>
      </c>
      <c r="X1973" s="249">
        <v>432985.76705988136</v>
      </c>
      <c r="Y1973" s="249">
        <v>325172.8709880212</v>
      </c>
      <c r="Z1973" s="249">
        <v>177934.787331158</v>
      </c>
      <c r="AA1973" s="249">
        <v>147238.08365686319</v>
      </c>
      <c r="AB1973" s="249">
        <v>106347.38138312876</v>
      </c>
      <c r="AC1973" s="249">
        <v>147238.08365686319</v>
      </c>
      <c r="AD1973" s="249">
        <v>872180.81966179295</v>
      </c>
      <c r="AE1973" s="249">
        <v>439195.0526019081</v>
      </c>
    </row>
    <row r="1974" spans="2:34">
      <c r="B1974" s="73">
        <v>42369</v>
      </c>
      <c r="C1974" s="73">
        <v>42369</v>
      </c>
      <c r="D1974" s="73">
        <v>42369</v>
      </c>
      <c r="E1974" s="208">
        <v>10041299</v>
      </c>
      <c r="F1974" s="61" t="s">
        <v>1053</v>
      </c>
      <c r="G1974" s="61" t="s">
        <v>444</v>
      </c>
      <c r="H1974" s="60">
        <v>143993558</v>
      </c>
      <c r="I1974" s="60">
        <v>97</v>
      </c>
      <c r="J1974" s="60" t="s">
        <v>1859</v>
      </c>
      <c r="K1974" s="60" t="s">
        <v>1332</v>
      </c>
      <c r="L1974" s="62">
        <v>40533</v>
      </c>
      <c r="M1974" s="62">
        <v>42370</v>
      </c>
      <c r="N1974" s="60">
        <v>60</v>
      </c>
      <c r="O1974" s="60">
        <v>59</v>
      </c>
      <c r="P1974" s="60">
        <v>60</v>
      </c>
      <c r="Q1974" s="60">
        <v>59</v>
      </c>
      <c r="R1974" s="60">
        <v>59</v>
      </c>
      <c r="S1974" s="249">
        <v>244000</v>
      </c>
      <c r="T1974" s="60">
        <v>0</v>
      </c>
      <c r="U1974" s="60">
        <v>9.4E-2</v>
      </c>
      <c r="V1974" s="249">
        <v>4066.6666666666665</v>
      </c>
      <c r="W1974" s="249">
        <v>194084.93624493678</v>
      </c>
      <c r="X1974" s="249">
        <v>49915.063755063224</v>
      </c>
      <c r="Y1974" s="249">
        <v>49883.455795194226</v>
      </c>
      <c r="Z1974" s="249">
        <v>0</v>
      </c>
      <c r="AA1974" s="249">
        <v>49883.455795194226</v>
      </c>
      <c r="AB1974" s="249">
        <v>49083.146025812173</v>
      </c>
      <c r="AC1974" s="249">
        <v>49883.455795194226</v>
      </c>
      <c r="AD1974" s="249">
        <v>49915.063755064126</v>
      </c>
      <c r="AE1974" s="249">
        <v>0</v>
      </c>
    </row>
    <row r="1975" spans="2:34">
      <c r="B1975" s="73">
        <v>42369</v>
      </c>
      <c r="C1975" s="73">
        <v>42369</v>
      </c>
      <c r="D1975" s="73">
        <v>42369</v>
      </c>
      <c r="E1975" s="208">
        <v>10041956</v>
      </c>
      <c r="F1975" s="61" t="s">
        <v>1053</v>
      </c>
      <c r="G1975" s="61" t="s">
        <v>444</v>
      </c>
      <c r="H1975" s="60">
        <v>143994619</v>
      </c>
      <c r="I1975" s="60">
        <v>98</v>
      </c>
      <c r="J1975" s="60" t="s">
        <v>2437</v>
      </c>
      <c r="K1975" s="60" t="s">
        <v>1337</v>
      </c>
      <c r="L1975" s="62">
        <v>40814</v>
      </c>
      <c r="M1975" s="62">
        <v>42644</v>
      </c>
      <c r="N1975" s="60">
        <v>60</v>
      </c>
      <c r="O1975" s="60">
        <v>50</v>
      </c>
      <c r="P1975" s="60">
        <v>60</v>
      </c>
      <c r="Q1975" s="60">
        <v>50</v>
      </c>
      <c r="R1975" s="60">
        <v>50</v>
      </c>
      <c r="S1975" s="249">
        <v>152576</v>
      </c>
      <c r="T1975" s="60">
        <v>0.05</v>
      </c>
      <c r="U1975" s="60">
        <v>9.9000000000000005E-2</v>
      </c>
      <c r="V1975" s="249">
        <v>2879.2973444686127</v>
      </c>
      <c r="W1975" s="249">
        <v>135829.53332364123</v>
      </c>
      <c r="X1975" s="249">
        <v>16746.466676358774</v>
      </c>
      <c r="Y1975" s="249">
        <v>35663.810225004607</v>
      </c>
      <c r="Z1975" s="249">
        <v>19532.85180709399</v>
      </c>
      <c r="AA1975" s="249">
        <v>16130.958417910617</v>
      </c>
      <c r="AB1975" s="249">
        <v>13955.388896965644</v>
      </c>
      <c r="AC1975" s="249">
        <v>16130.958417910617</v>
      </c>
      <c r="AD1975" s="249">
        <v>36928.307344477478</v>
      </c>
      <c r="AE1975" s="249">
        <v>20181.840668116754</v>
      </c>
    </row>
    <row r="1976" spans="2:34">
      <c r="B1976" s="73">
        <v>42369</v>
      </c>
      <c r="C1976" s="73">
        <v>42369</v>
      </c>
      <c r="D1976" s="73">
        <v>42369</v>
      </c>
      <c r="E1976" s="208">
        <v>10041478</v>
      </c>
      <c r="F1976" s="61" t="s">
        <v>1053</v>
      </c>
      <c r="G1976" s="61" t="s">
        <v>444</v>
      </c>
      <c r="H1976" s="60">
        <v>143995003</v>
      </c>
      <c r="I1976" s="60">
        <v>98</v>
      </c>
      <c r="J1976" s="60" t="s">
        <v>2442</v>
      </c>
      <c r="K1976" s="60" t="s">
        <v>1332</v>
      </c>
      <c r="L1976" s="62">
        <v>40639</v>
      </c>
      <c r="M1976" s="62">
        <v>42461</v>
      </c>
      <c r="N1976" s="60">
        <v>60</v>
      </c>
      <c r="O1976" s="60">
        <v>56</v>
      </c>
      <c r="P1976" s="60">
        <v>60</v>
      </c>
      <c r="Q1976" s="60">
        <v>56</v>
      </c>
      <c r="R1976" s="60">
        <v>56</v>
      </c>
      <c r="S1976" s="249">
        <v>240332</v>
      </c>
      <c r="T1976" s="60">
        <v>0.05</v>
      </c>
      <c r="U1976" s="60">
        <v>9.4E-2</v>
      </c>
      <c r="V1976" s="249">
        <v>4535.3613241324356</v>
      </c>
      <c r="W1976" s="249">
        <v>216453.76560049076</v>
      </c>
      <c r="X1976" s="249">
        <v>23878.234399509238</v>
      </c>
      <c r="Y1976" s="249">
        <v>55318.134419279173</v>
      </c>
      <c r="Z1976" s="249">
        <v>31602.269430996297</v>
      </c>
      <c r="AA1976" s="249">
        <v>23715.864988282876</v>
      </c>
      <c r="AB1976" s="249">
        <v>22286.352106208622</v>
      </c>
      <c r="AC1976" s="249">
        <v>23715.864988282876</v>
      </c>
      <c r="AD1976" s="249">
        <v>55667.913847456366</v>
      </c>
      <c r="AE1976" s="249">
        <v>31789.679447946168</v>
      </c>
    </row>
    <row r="1977" spans="2:34">
      <c r="B1977" s="73">
        <v>42369</v>
      </c>
      <c r="C1977" s="73">
        <v>42369</v>
      </c>
      <c r="D1977" s="73">
        <v>42369</v>
      </c>
      <c r="E1977" s="208">
        <v>10041567</v>
      </c>
      <c r="F1977" s="61" t="s">
        <v>1053</v>
      </c>
      <c r="G1977" s="61" t="s">
        <v>444</v>
      </c>
      <c r="H1977" s="60">
        <v>143995763</v>
      </c>
      <c r="I1977" s="60">
        <v>98</v>
      </c>
      <c r="J1977" s="60" t="s">
        <v>2345</v>
      </c>
      <c r="K1977" s="60" t="s">
        <v>1337</v>
      </c>
      <c r="L1977" s="62">
        <v>40746</v>
      </c>
      <c r="M1977" s="62">
        <v>42583</v>
      </c>
      <c r="N1977" s="60">
        <v>60</v>
      </c>
      <c r="O1977" s="60">
        <v>52</v>
      </c>
      <c r="P1977" s="60">
        <v>60</v>
      </c>
      <c r="Q1977" s="60">
        <v>52</v>
      </c>
      <c r="R1977" s="60">
        <v>52</v>
      </c>
      <c r="S1977" s="249">
        <v>66181</v>
      </c>
      <c r="T1977" s="60">
        <v>0.05</v>
      </c>
      <c r="U1977" s="60">
        <v>9.9000000000000005E-2</v>
      </c>
      <c r="V1977" s="249">
        <v>1248.9171137942876</v>
      </c>
      <c r="W1977" s="249">
        <v>58917.092759620777</v>
      </c>
      <c r="X1977" s="249">
        <v>7263.9072403792234</v>
      </c>
      <c r="Y1977" s="249">
        <v>15656.979292860771</v>
      </c>
      <c r="Z1977" s="249">
        <v>8569.2616531486347</v>
      </c>
      <c r="AA1977" s="249">
        <v>7087.7176397121366</v>
      </c>
      <c r="AB1977" s="249">
        <v>6295.3862749953269</v>
      </c>
      <c r="AC1977" s="249">
        <v>7087.7176397121366</v>
      </c>
      <c r="AD1977" s="249">
        <v>16017.934068037343</v>
      </c>
      <c r="AE1977" s="249">
        <v>8754.0268276572606</v>
      </c>
    </row>
    <row r="1978" spans="2:34">
      <c r="B1978" s="73">
        <v>42369</v>
      </c>
      <c r="C1978" s="73">
        <v>42369</v>
      </c>
      <c r="D1978" s="73">
        <v>42369</v>
      </c>
      <c r="E1978" s="208">
        <v>10041937</v>
      </c>
      <c r="F1978" s="61" t="s">
        <v>1053</v>
      </c>
      <c r="G1978" s="61" t="s">
        <v>444</v>
      </c>
      <c r="H1978" s="60">
        <v>143998150</v>
      </c>
      <c r="I1978" s="60">
        <v>98</v>
      </c>
      <c r="J1978" s="60" t="s">
        <v>2484</v>
      </c>
      <c r="K1978" s="60" t="s">
        <v>1338</v>
      </c>
      <c r="L1978" s="62">
        <v>41086</v>
      </c>
      <c r="M1978" s="62">
        <v>42917</v>
      </c>
      <c r="N1978" s="60">
        <v>60</v>
      </c>
      <c r="O1978" s="60">
        <v>41</v>
      </c>
      <c r="P1978" s="60">
        <v>60</v>
      </c>
      <c r="Q1978" s="60">
        <v>41</v>
      </c>
      <c r="R1978" s="60">
        <v>41</v>
      </c>
      <c r="S1978" s="249">
        <v>249381</v>
      </c>
      <c r="T1978" s="60">
        <v>0.05</v>
      </c>
      <c r="U1978" s="60">
        <v>9.4E-2</v>
      </c>
      <c r="V1978" s="249">
        <v>4706.1271173770911</v>
      </c>
      <c r="W1978" s="249">
        <v>224603.70037787728</v>
      </c>
      <c r="X1978" s="249">
        <v>24777.299622122722</v>
      </c>
      <c r="Y1978" s="249">
        <v>51127.740270972718</v>
      </c>
      <c r="Z1978" s="249">
        <v>29367.165545702592</v>
      </c>
      <c r="AA1978" s="249">
        <v>21760.574725270126</v>
      </c>
      <c r="AB1978" s="249">
        <v>16931.154741783859</v>
      </c>
      <c r="AC1978" s="249">
        <v>21760.574725270126</v>
      </c>
      <c r="AD1978" s="249">
        <v>57763.926664749277</v>
      </c>
      <c r="AE1978" s="249">
        <v>32986.627042625449</v>
      </c>
    </row>
    <row r="1979" spans="2:34">
      <c r="B1979" s="73">
        <v>42369</v>
      </c>
      <c r="C1979" s="73">
        <v>42369</v>
      </c>
      <c r="D1979" s="73">
        <v>42369</v>
      </c>
      <c r="E1979" s="208">
        <v>10041567</v>
      </c>
      <c r="F1979" s="61" t="s">
        <v>1053</v>
      </c>
      <c r="G1979" s="61" t="s">
        <v>444</v>
      </c>
      <c r="H1979" s="60">
        <v>143998533</v>
      </c>
      <c r="I1979" s="60">
        <v>98</v>
      </c>
      <c r="J1979" s="60" t="s">
        <v>2345</v>
      </c>
      <c r="K1979" s="60" t="s">
        <v>1338</v>
      </c>
      <c r="L1979" s="62">
        <v>41205</v>
      </c>
      <c r="M1979" s="62">
        <v>43040</v>
      </c>
      <c r="N1979" s="60">
        <v>60</v>
      </c>
      <c r="O1979" s="60">
        <v>37</v>
      </c>
      <c r="P1979" s="60">
        <v>60</v>
      </c>
      <c r="Q1979" s="60">
        <v>37</v>
      </c>
      <c r="R1979" s="60">
        <v>37</v>
      </c>
      <c r="S1979" s="249">
        <v>61081</v>
      </c>
      <c r="T1979" s="60">
        <v>0.05</v>
      </c>
      <c r="U1979" s="60">
        <v>9.4E-2</v>
      </c>
      <c r="V1979" s="249">
        <v>1152.673822209832</v>
      </c>
      <c r="W1979" s="249">
        <v>55012.284908558075</v>
      </c>
      <c r="X1979" s="249">
        <v>6068.7150914419253</v>
      </c>
      <c r="Y1979" s="249">
        <v>11810.796087924282</v>
      </c>
      <c r="Z1979" s="249">
        <v>6798.6622926478594</v>
      </c>
      <c r="AA1979" s="249">
        <v>5012.1337952764225</v>
      </c>
      <c r="AB1979" s="249">
        <v>3742.3743063891875</v>
      </c>
      <c r="AC1979" s="249">
        <v>5012.1337952764225</v>
      </c>
      <c r="AD1979" s="249">
        <v>14148.1444240321</v>
      </c>
      <c r="AE1979" s="249">
        <v>8079.4293325899125</v>
      </c>
    </row>
    <row r="1980" spans="2:34">
      <c r="B1980" s="73">
        <v>42369</v>
      </c>
      <c r="C1980" s="73">
        <v>42369</v>
      </c>
      <c r="D1980" s="73">
        <v>42369</v>
      </c>
      <c r="E1980" s="208">
        <v>10041750</v>
      </c>
      <c r="F1980" s="61" t="s">
        <v>1053</v>
      </c>
      <c r="G1980" s="61" t="s">
        <v>444</v>
      </c>
      <c r="H1980" s="60">
        <v>143998630</v>
      </c>
      <c r="I1980" s="60">
        <v>98</v>
      </c>
      <c r="J1980" s="60" t="s">
        <v>2489</v>
      </c>
      <c r="K1980" s="60" t="s">
        <v>1338</v>
      </c>
      <c r="L1980" s="62">
        <v>41213</v>
      </c>
      <c r="M1980" s="62">
        <v>43040</v>
      </c>
      <c r="N1980" s="60">
        <v>60</v>
      </c>
      <c r="O1980" s="60">
        <v>37</v>
      </c>
      <c r="P1980" s="60">
        <v>60</v>
      </c>
      <c r="Q1980" s="60">
        <v>37</v>
      </c>
      <c r="R1980" s="60">
        <v>37</v>
      </c>
      <c r="S1980" s="249">
        <v>233918</v>
      </c>
      <c r="T1980" s="60">
        <v>0.05</v>
      </c>
      <c r="U1980" s="60">
        <v>9.4E-2</v>
      </c>
      <c r="V1980" s="249">
        <v>4414.3212315397504</v>
      </c>
      <c r="W1980" s="249">
        <v>210677.0298659172</v>
      </c>
      <c r="X1980" s="249">
        <v>23240.970134082803</v>
      </c>
      <c r="Y1980" s="249">
        <v>45231.050560650168</v>
      </c>
      <c r="Z1980" s="249">
        <v>26036.40225555576</v>
      </c>
      <c r="AA1980" s="249">
        <v>19194.648305094408</v>
      </c>
      <c r="AB1980" s="249">
        <v>14331.931582684396</v>
      </c>
      <c r="AC1980" s="249">
        <v>19194.648305094408</v>
      </c>
      <c r="AD1980" s="249">
        <v>54182.244026468776</v>
      </c>
      <c r="AE1980" s="249">
        <v>30941.273892384983</v>
      </c>
    </row>
    <row r="1981" spans="2:34">
      <c r="B1981" s="73">
        <v>42369</v>
      </c>
      <c r="C1981" s="73">
        <v>42369</v>
      </c>
      <c r="D1981" s="73">
        <v>42369</v>
      </c>
      <c r="E1981" s="208">
        <v>10042226</v>
      </c>
      <c r="F1981" s="61" t="s">
        <v>1053</v>
      </c>
      <c r="G1981" s="61" t="s">
        <v>444</v>
      </c>
      <c r="H1981" s="60">
        <v>143999300</v>
      </c>
      <c r="I1981" s="60">
        <v>98</v>
      </c>
      <c r="J1981" s="60" t="s">
        <v>1947</v>
      </c>
      <c r="K1981" s="60" t="s">
        <v>1338</v>
      </c>
      <c r="L1981" s="62">
        <v>41213</v>
      </c>
      <c r="M1981" s="62">
        <v>43040</v>
      </c>
      <c r="N1981" s="60">
        <v>60</v>
      </c>
      <c r="O1981" s="60">
        <v>37</v>
      </c>
      <c r="P1981" s="60">
        <v>60</v>
      </c>
      <c r="Q1981" s="60">
        <v>37</v>
      </c>
      <c r="R1981" s="60">
        <v>37</v>
      </c>
      <c r="S1981" s="249">
        <v>20338</v>
      </c>
      <c r="T1981" s="60">
        <v>0.05</v>
      </c>
      <c r="U1981" s="60">
        <v>9.4E-2</v>
      </c>
      <c r="V1981" s="249">
        <v>383.80314985189437</v>
      </c>
      <c r="W1981" s="249">
        <v>18317.313902363323</v>
      </c>
      <c r="X1981" s="249">
        <v>2020.686097636677</v>
      </c>
      <c r="Y1981" s="249">
        <v>3932.613592380676</v>
      </c>
      <c r="Z1981" s="249">
        <v>2263.7349373433954</v>
      </c>
      <c r="AA1981" s="249">
        <v>1668.8786550372806</v>
      </c>
      <c r="AB1981" s="249">
        <v>1246.0897602092841</v>
      </c>
      <c r="AC1981" s="249">
        <v>1668.8786550372806</v>
      </c>
      <c r="AD1981" s="249">
        <v>4710.8750887504284</v>
      </c>
      <c r="AE1981" s="249">
        <v>2690.1889911136641</v>
      </c>
    </row>
    <row r="1982" spans="2:34" ht="13.8" thickBot="1">
      <c r="B1982" s="209">
        <v>42369</v>
      </c>
      <c r="C1982" s="209">
        <v>42369</v>
      </c>
      <c r="D1982" s="209">
        <v>42369</v>
      </c>
      <c r="E1982" s="210">
        <v>10042087</v>
      </c>
      <c r="F1982" s="85" t="s">
        <v>1053</v>
      </c>
      <c r="G1982" s="85" t="s">
        <v>444</v>
      </c>
      <c r="H1982" s="94">
        <v>143999998</v>
      </c>
      <c r="I1982" s="94">
        <v>98</v>
      </c>
      <c r="J1982" s="94" t="s">
        <v>2517</v>
      </c>
      <c r="K1982" s="94" t="s">
        <v>1338</v>
      </c>
      <c r="L1982" s="246">
        <v>41360</v>
      </c>
      <c r="M1982" s="246">
        <v>43191</v>
      </c>
      <c r="N1982" s="94">
        <v>60</v>
      </c>
      <c r="O1982" s="94">
        <v>32</v>
      </c>
      <c r="P1982" s="94">
        <v>60</v>
      </c>
      <c r="Q1982" s="94">
        <v>32</v>
      </c>
      <c r="R1982" s="94">
        <v>32</v>
      </c>
      <c r="S1982" s="250">
        <v>238905</v>
      </c>
      <c r="T1982" s="94">
        <v>0.05</v>
      </c>
      <c r="U1982" s="94">
        <v>9.4E-2</v>
      </c>
      <c r="V1982" s="250">
        <v>4508.4320737224325</v>
      </c>
      <c r="W1982" s="250">
        <v>215168.54547369995</v>
      </c>
      <c r="X1982" s="250">
        <v>23736.454526300047</v>
      </c>
      <c r="Y1982" s="250">
        <v>42057.321144869085</v>
      </c>
      <c r="Z1982" s="250">
        <v>24281.947803075265</v>
      </c>
      <c r="AA1982" s="250">
        <v>17775.37334179382</v>
      </c>
      <c r="AB1982" s="250">
        <v>12659.442414026691</v>
      </c>
      <c r="AC1982" s="250">
        <v>17775.37334179382</v>
      </c>
      <c r="AD1982" s="250">
        <v>55337.378949647042</v>
      </c>
      <c r="AE1982" s="250">
        <v>31600.924423345947</v>
      </c>
    </row>
    <row r="1983" spans="2:34">
      <c r="B1983" s="73">
        <v>42400</v>
      </c>
      <c r="C1983" s="73">
        <v>42400</v>
      </c>
      <c r="D1983" s="73">
        <v>42400</v>
      </c>
      <c r="E1983" s="272">
        <v>10042128</v>
      </c>
      <c r="F1983" s="61" t="s">
        <v>1053</v>
      </c>
      <c r="G1983" s="61" t="s">
        <v>444</v>
      </c>
      <c r="H1983" s="60">
        <v>141999125</v>
      </c>
      <c r="I1983" s="60">
        <v>98</v>
      </c>
      <c r="J1983" s="60" t="s">
        <v>1861</v>
      </c>
      <c r="K1983" s="60" t="s">
        <v>1337</v>
      </c>
      <c r="L1983" s="62">
        <v>40751</v>
      </c>
      <c r="M1983" s="62">
        <v>42948</v>
      </c>
      <c r="N1983" s="60">
        <v>72</v>
      </c>
      <c r="O1983" s="60">
        <v>53</v>
      </c>
      <c r="P1983" s="60">
        <v>60</v>
      </c>
      <c r="Q1983" s="60">
        <v>53</v>
      </c>
      <c r="R1983" s="60">
        <v>53</v>
      </c>
      <c r="S1983" s="249">
        <v>350653</v>
      </c>
      <c r="T1983" s="60">
        <v>0.05</v>
      </c>
      <c r="U1983" s="60">
        <v>9.9000000000000005E-2</v>
      </c>
      <c r="V1983" s="249">
        <v>6617.2546909733665</v>
      </c>
      <c r="W1983" s="249">
        <v>312165.95892233879</v>
      </c>
      <c r="X1983" s="249">
        <v>38487.041077661212</v>
      </c>
      <c r="Y1983" s="249">
        <v>83377.80283874512</v>
      </c>
      <c r="Z1983" s="249">
        <v>45619.818965517334</v>
      </c>
      <c r="AA1983" s="249">
        <v>37757.983873227786</v>
      </c>
      <c r="AB1983" s="249">
        <v>33996.886285267406</v>
      </c>
      <c r="AC1983" s="249">
        <v>37757.983873227786</v>
      </c>
      <c r="AD1983" s="249">
        <v>84869.322536067688</v>
      </c>
      <c r="AE1983" s="249">
        <v>46382.281458401994</v>
      </c>
      <c r="AF1983" s="249">
        <v>4.4819898903369904E-9</v>
      </c>
      <c r="AH1983" s="74">
        <v>60</v>
      </c>
    </row>
    <row r="1984" spans="2:34">
      <c r="B1984" s="73">
        <v>42400</v>
      </c>
      <c r="C1984" s="73">
        <v>42400</v>
      </c>
      <c r="D1984" s="73">
        <v>42400</v>
      </c>
      <c r="E1984" s="272">
        <v>10041702</v>
      </c>
      <c r="F1984" s="61" t="s">
        <v>1053</v>
      </c>
      <c r="G1984" s="61" t="s">
        <v>349</v>
      </c>
      <c r="H1984" s="60">
        <v>143006956</v>
      </c>
      <c r="I1984" s="60">
        <v>99</v>
      </c>
      <c r="J1984" s="60" t="s">
        <v>1888</v>
      </c>
      <c r="K1984" s="60" t="s">
        <v>1331</v>
      </c>
      <c r="L1984" s="62">
        <v>40022</v>
      </c>
      <c r="M1984" s="62">
        <v>46226</v>
      </c>
      <c r="N1984" s="60">
        <v>204</v>
      </c>
      <c r="O1984" s="60">
        <v>77</v>
      </c>
      <c r="P1984" s="60">
        <v>204</v>
      </c>
      <c r="Q1984" s="60">
        <v>77</v>
      </c>
      <c r="R1984" s="60">
        <v>77</v>
      </c>
      <c r="S1984" s="249">
        <v>500020</v>
      </c>
      <c r="T1984" s="60">
        <v>0.03</v>
      </c>
      <c r="U1984" s="60">
        <v>8.6499999999999994E-2</v>
      </c>
      <c r="V1984" s="249">
        <v>3131.9987942604739</v>
      </c>
      <c r="W1984" s="249">
        <v>334116.89049406431</v>
      </c>
      <c r="X1984" s="249">
        <v>165903.10950593569</v>
      </c>
      <c r="Y1984" s="249">
        <v>167028.33607876924</v>
      </c>
      <c r="Z1984" s="249">
        <v>81585.700273170165</v>
      </c>
      <c r="AA1984" s="249">
        <v>85442.635805599071</v>
      </c>
      <c r="AB1984" s="249">
        <v>62620.29133312279</v>
      </c>
      <c r="AC1984" s="249">
        <v>85442.635805599071</v>
      </c>
      <c r="AD1984" s="249">
        <v>304810.86353506928</v>
      </c>
      <c r="AE1984" s="249">
        <v>138907.75402913667</v>
      </c>
      <c r="AF1984" s="249">
        <v>-3.0850060284137726E-9</v>
      </c>
      <c r="AH1984" s="74">
        <v>204</v>
      </c>
    </row>
    <row r="1985" spans="2:34">
      <c r="B1985" s="73">
        <v>42400</v>
      </c>
      <c r="C1985" s="73">
        <v>42400</v>
      </c>
      <c r="D1985" s="73">
        <v>42400</v>
      </c>
      <c r="E1985" s="272">
        <v>10041702</v>
      </c>
      <c r="F1985" s="61" t="s">
        <v>1053</v>
      </c>
      <c r="G1985" s="61" t="s">
        <v>349</v>
      </c>
      <c r="H1985" s="60">
        <v>143012913</v>
      </c>
      <c r="I1985" s="60">
        <v>99</v>
      </c>
      <c r="J1985" s="60" t="s">
        <v>1912</v>
      </c>
      <c r="K1985" s="60" t="s">
        <v>1331</v>
      </c>
      <c r="L1985" s="62">
        <v>39289</v>
      </c>
      <c r="M1985" s="62">
        <v>46226</v>
      </c>
      <c r="N1985" s="60">
        <v>228</v>
      </c>
      <c r="O1985" s="60">
        <v>101</v>
      </c>
      <c r="P1985" s="60">
        <v>228</v>
      </c>
      <c r="Q1985" s="60">
        <v>101</v>
      </c>
      <c r="R1985" s="60">
        <v>101</v>
      </c>
      <c r="S1985" s="249">
        <v>1000102</v>
      </c>
      <c r="T1985" s="60">
        <v>0.03</v>
      </c>
      <c r="U1985" s="60">
        <v>8.6499999999999994E-2</v>
      </c>
      <c r="V1985" s="249">
        <v>5759.9986330092779</v>
      </c>
      <c r="W1985" s="249">
        <v>643698.65936913667</v>
      </c>
      <c r="X1985" s="249">
        <v>356403.34063086333</v>
      </c>
      <c r="Y1985" s="249">
        <v>416187.83760095813</v>
      </c>
      <c r="Z1985" s="249">
        <v>207757.80378442543</v>
      </c>
      <c r="AA1985" s="249">
        <v>208430.0338165327</v>
      </c>
      <c r="AB1985" s="249">
        <v>157880.42720928593</v>
      </c>
      <c r="AC1985" s="249">
        <v>208430.0338165327</v>
      </c>
      <c r="AD1985" s="249">
        <v>669581.02895697311</v>
      </c>
      <c r="AE1985" s="249">
        <v>313177.68832611525</v>
      </c>
      <c r="AF1985" s="249">
        <v>-5.4715201258659363E-9</v>
      </c>
      <c r="AH1985" s="74">
        <v>228</v>
      </c>
    </row>
    <row r="1986" spans="2:34">
      <c r="B1986" s="73">
        <v>42400</v>
      </c>
      <c r="C1986" s="73">
        <v>42400</v>
      </c>
      <c r="D1986" s="73">
        <v>42400</v>
      </c>
      <c r="E1986" s="272">
        <v>10041499</v>
      </c>
      <c r="F1986" s="61" t="s">
        <v>1053</v>
      </c>
      <c r="G1986" s="61" t="s">
        <v>444</v>
      </c>
      <c r="H1986" s="60">
        <v>143033627</v>
      </c>
      <c r="I1986" s="60">
        <v>99</v>
      </c>
      <c r="J1986" s="60" t="s">
        <v>1986</v>
      </c>
      <c r="K1986" s="60" t="s">
        <v>1331</v>
      </c>
      <c r="L1986" s="62">
        <v>33494</v>
      </c>
      <c r="M1986" s="62">
        <v>42848</v>
      </c>
      <c r="N1986" s="60">
        <v>308</v>
      </c>
      <c r="O1986" s="60">
        <v>292</v>
      </c>
      <c r="P1986" s="60">
        <v>228</v>
      </c>
      <c r="Q1986" s="60">
        <v>228</v>
      </c>
      <c r="R1986" s="60">
        <v>228</v>
      </c>
      <c r="S1986" s="249">
        <v>501620</v>
      </c>
      <c r="T1986" s="60">
        <v>0.03</v>
      </c>
      <c r="U1986" s="60">
        <v>8.6499999999999994E-2</v>
      </c>
      <c r="V1986" s="249">
        <v>2889.0358326351852</v>
      </c>
      <c r="W1986" s="249">
        <v>322859.18987537903</v>
      </c>
      <c r="X1986" s="249">
        <v>178760.81012462097</v>
      </c>
      <c r="Y1986" s="249">
        <v>335840.97996544029</v>
      </c>
      <c r="Z1986" s="249">
        <v>157080.16984082223</v>
      </c>
      <c r="AA1986" s="249">
        <v>178760.81012461806</v>
      </c>
      <c r="AB1986" s="249">
        <v>178760.81012462097</v>
      </c>
      <c r="AC1986" s="249">
        <v>178760.81012461806</v>
      </c>
      <c r="AD1986" s="249">
        <v>335840.97996544029</v>
      </c>
      <c r="AE1986" s="249">
        <v>157080.16984082223</v>
      </c>
      <c r="AF1986" s="249">
        <v>-2.9103830456733704E-9</v>
      </c>
      <c r="AH1986" s="74">
        <v>228</v>
      </c>
    </row>
    <row r="1987" spans="2:34">
      <c r="B1987" s="73">
        <v>42400</v>
      </c>
      <c r="C1987" s="73">
        <v>42400</v>
      </c>
      <c r="D1987" s="73">
        <v>42400</v>
      </c>
      <c r="E1987" s="272">
        <v>10042128</v>
      </c>
      <c r="F1987" s="61" t="s">
        <v>1053</v>
      </c>
      <c r="G1987" s="61" t="s">
        <v>444</v>
      </c>
      <c r="H1987" s="60">
        <v>143035158</v>
      </c>
      <c r="I1987" s="60">
        <v>99</v>
      </c>
      <c r="J1987" s="60" t="s">
        <v>1990</v>
      </c>
      <c r="K1987" s="60" t="s">
        <v>1331</v>
      </c>
      <c r="L1987" s="62">
        <v>39801</v>
      </c>
      <c r="M1987" s="62">
        <v>47110</v>
      </c>
      <c r="N1987" s="60">
        <v>240</v>
      </c>
      <c r="O1987" s="60">
        <v>84</v>
      </c>
      <c r="P1987" s="60">
        <v>228</v>
      </c>
      <c r="Q1987" s="60">
        <v>84</v>
      </c>
      <c r="R1987" s="60">
        <v>84</v>
      </c>
      <c r="S1987" s="249">
        <v>1150023</v>
      </c>
      <c r="T1987" s="60">
        <v>0.03</v>
      </c>
      <c r="U1987" s="60">
        <v>8.6499999999999994E-2</v>
      </c>
      <c r="V1987" s="249">
        <v>6623.45531548705</v>
      </c>
      <c r="W1987" s="249">
        <v>740192.76368177717</v>
      </c>
      <c r="X1987" s="249">
        <v>409830.23631822283</v>
      </c>
      <c r="Y1987" s="249">
        <v>408398.56577799155</v>
      </c>
      <c r="Z1987" s="249">
        <v>206487.59665603621</v>
      </c>
      <c r="AA1987" s="249">
        <v>201910.96912195534</v>
      </c>
      <c r="AB1987" s="249">
        <v>150990.08706460841</v>
      </c>
      <c r="AC1987" s="249">
        <v>201910.96912195534</v>
      </c>
      <c r="AD1987" s="249">
        <v>769955.04824926355</v>
      </c>
      <c r="AE1987" s="249">
        <v>360124.81193104736</v>
      </c>
      <c r="AF1987" s="249">
        <v>-6.6356733441352844E-9</v>
      </c>
      <c r="AH1987" s="74">
        <v>228</v>
      </c>
    </row>
    <row r="1988" spans="2:34">
      <c r="B1988" s="73">
        <v>42400</v>
      </c>
      <c r="C1988" s="73">
        <v>42400</v>
      </c>
      <c r="D1988" s="73">
        <v>42400</v>
      </c>
      <c r="E1988" s="272">
        <v>10041861</v>
      </c>
      <c r="F1988" s="61" t="s">
        <v>1053</v>
      </c>
      <c r="G1988" s="61" t="s">
        <v>444</v>
      </c>
      <c r="H1988" s="60">
        <v>143035697</v>
      </c>
      <c r="I1988" s="60">
        <v>99</v>
      </c>
      <c r="J1988" s="60" t="s">
        <v>1992</v>
      </c>
      <c r="K1988" s="60" t="s">
        <v>1331</v>
      </c>
      <c r="L1988" s="62">
        <v>39983</v>
      </c>
      <c r="M1988" s="62">
        <v>42909</v>
      </c>
      <c r="N1988" s="60">
        <v>96</v>
      </c>
      <c r="O1988" s="60">
        <v>78</v>
      </c>
      <c r="P1988" s="60">
        <v>96</v>
      </c>
      <c r="Q1988" s="60">
        <v>78</v>
      </c>
      <c r="R1988" s="60">
        <v>78</v>
      </c>
      <c r="S1988" s="249">
        <v>330021</v>
      </c>
      <c r="T1988" s="60">
        <v>0.03</v>
      </c>
      <c r="U1988" s="60">
        <v>8.6499999999999994E-2</v>
      </c>
      <c r="V1988" s="249">
        <v>3871.0050579755139</v>
      </c>
      <c r="W1988" s="249">
        <v>267532.73950318585</v>
      </c>
      <c r="X1988" s="249">
        <v>62488.260496814153</v>
      </c>
      <c r="Y1988" s="249">
        <v>99533.13576313731</v>
      </c>
      <c r="Z1988" s="249">
        <v>39967.853759103367</v>
      </c>
      <c r="AA1988" s="249">
        <v>59565.282004033943</v>
      </c>
      <c r="AB1988" s="249">
        <v>50771.711653661499</v>
      </c>
      <c r="AC1988" s="249">
        <v>59565.282004033943</v>
      </c>
      <c r="AD1988" s="249">
        <v>104083.74606246059</v>
      </c>
      <c r="AE1988" s="249">
        <v>41595.485565649287</v>
      </c>
      <c r="AF1988" s="249">
        <v>-2.852175384759903E-9</v>
      </c>
      <c r="AH1988" s="74">
        <v>96</v>
      </c>
    </row>
    <row r="1989" spans="2:34">
      <c r="B1989" s="73">
        <v>42400</v>
      </c>
      <c r="C1989" s="73">
        <v>42400</v>
      </c>
      <c r="D1989" s="73">
        <v>42400</v>
      </c>
      <c r="E1989" s="272">
        <v>10042062</v>
      </c>
      <c r="F1989" s="61" t="s">
        <v>1053</v>
      </c>
      <c r="G1989" s="61" t="s">
        <v>444</v>
      </c>
      <c r="H1989" s="60">
        <v>143980057</v>
      </c>
      <c r="I1989" s="60">
        <v>98</v>
      </c>
      <c r="J1989" s="60" t="s">
        <v>2168</v>
      </c>
      <c r="K1989" s="60" t="s">
        <v>1338</v>
      </c>
      <c r="L1989" s="62">
        <v>41304</v>
      </c>
      <c r="M1989" s="62">
        <v>42401</v>
      </c>
      <c r="N1989" s="60">
        <v>36</v>
      </c>
      <c r="O1989" s="60">
        <v>35</v>
      </c>
      <c r="P1989" s="60">
        <v>36</v>
      </c>
      <c r="Q1989" s="60">
        <v>35</v>
      </c>
      <c r="R1989" s="60">
        <v>35</v>
      </c>
      <c r="S1989" s="249">
        <v>668184</v>
      </c>
      <c r="T1989" s="60">
        <v>0.05</v>
      </c>
      <c r="U1989" s="60">
        <v>9.4E-2</v>
      </c>
      <c r="V1989" s="249">
        <v>20026.0739109838</v>
      </c>
      <c r="W1989" s="249">
        <v>626084.32635984279</v>
      </c>
      <c r="X1989" s="249">
        <v>42099.673640157213</v>
      </c>
      <c r="Y1989" s="249">
        <v>94698.682794463122</v>
      </c>
      <c r="Z1989" s="249">
        <v>52671.565053047379</v>
      </c>
      <c r="AA1989" s="249">
        <v>42027.117741415743</v>
      </c>
      <c r="AB1989" s="249">
        <v>40930.238261263956</v>
      </c>
      <c r="AC1989" s="249">
        <v>42027.117741415743</v>
      </c>
      <c r="AD1989" s="249">
        <v>94854.334435577039</v>
      </c>
      <c r="AE1989" s="249">
        <v>52754.660795416799</v>
      </c>
      <c r="AF1989" s="249">
        <v>3.0267983675003052E-9</v>
      </c>
      <c r="AH1989" s="74">
        <v>36</v>
      </c>
    </row>
    <row r="1990" spans="2:34">
      <c r="B1990" s="73">
        <v>42400</v>
      </c>
      <c r="C1990" s="73">
        <v>42400</v>
      </c>
      <c r="D1990" s="73">
        <v>42400</v>
      </c>
      <c r="E1990" s="272">
        <v>10042128</v>
      </c>
      <c r="F1990" s="61" t="s">
        <v>1053</v>
      </c>
      <c r="G1990" s="61" t="s">
        <v>444</v>
      </c>
      <c r="H1990" s="60">
        <v>143980677</v>
      </c>
      <c r="I1990" s="60">
        <v>98</v>
      </c>
      <c r="J1990" s="60" t="s">
        <v>1861</v>
      </c>
      <c r="K1990" s="60" t="s">
        <v>1780</v>
      </c>
      <c r="L1990" s="62">
        <v>41502</v>
      </c>
      <c r="M1990" s="62">
        <v>44075</v>
      </c>
      <c r="N1990" s="60">
        <v>85</v>
      </c>
      <c r="O1990" s="60">
        <v>29</v>
      </c>
      <c r="P1990" s="60">
        <v>60</v>
      </c>
      <c r="Q1990" s="60">
        <v>29</v>
      </c>
      <c r="R1990" s="60">
        <v>29</v>
      </c>
      <c r="S1990" s="249">
        <v>709599</v>
      </c>
      <c r="T1990" s="60">
        <v>0.05</v>
      </c>
      <c r="U1990" s="60">
        <v>9.1499999999999998E-2</v>
      </c>
      <c r="V1990" s="249">
        <v>13391.008522556516</v>
      </c>
      <c r="W1990" s="249">
        <v>642833.28979019832</v>
      </c>
      <c r="X1990" s="249">
        <v>66765.710209801677</v>
      </c>
      <c r="Y1990" s="249">
        <v>113968.99549720896</v>
      </c>
      <c r="Z1990" s="249">
        <v>67411.541285249172</v>
      </c>
      <c r="AA1990" s="249">
        <v>46557.45421195979</v>
      </c>
      <c r="AB1990" s="249">
        <v>32270.09326807081</v>
      </c>
      <c r="AC1990" s="249">
        <v>46557.45421195979</v>
      </c>
      <c r="AD1990" s="249">
        <v>160627.22156319302</v>
      </c>
      <c r="AE1990" s="249">
        <v>93861.511353390873</v>
      </c>
      <c r="AF1990" s="249">
        <v>4.6566128730773926E-10</v>
      </c>
      <c r="AH1990" s="74">
        <v>60</v>
      </c>
    </row>
    <row r="1991" spans="2:34">
      <c r="B1991" s="73">
        <v>42400</v>
      </c>
      <c r="C1991" s="73">
        <v>42400</v>
      </c>
      <c r="D1991" s="73">
        <v>42400</v>
      </c>
      <c r="E1991" s="272">
        <v>10041628</v>
      </c>
      <c r="F1991" s="61" t="s">
        <v>1053</v>
      </c>
      <c r="G1991" s="61" t="s">
        <v>444</v>
      </c>
      <c r="H1991" s="60">
        <v>143982165</v>
      </c>
      <c r="I1991" s="60">
        <v>98</v>
      </c>
      <c r="J1991" s="60" t="s">
        <v>2274</v>
      </c>
      <c r="K1991" s="60" t="s">
        <v>1780</v>
      </c>
      <c r="L1991" s="62">
        <v>41550</v>
      </c>
      <c r="M1991" s="62">
        <v>43374</v>
      </c>
      <c r="N1991" s="60">
        <v>60</v>
      </c>
      <c r="O1991" s="60">
        <v>27</v>
      </c>
      <c r="P1991" s="60">
        <v>60</v>
      </c>
      <c r="Q1991" s="60">
        <v>27</v>
      </c>
      <c r="R1991" s="60">
        <v>27</v>
      </c>
      <c r="S1991" s="249">
        <v>125242</v>
      </c>
      <c r="T1991" s="60">
        <v>0.05</v>
      </c>
      <c r="U1991" s="60">
        <v>9.1499999999999998E-2</v>
      </c>
      <c r="V1991" s="249">
        <v>2363.4710440432177</v>
      </c>
      <c r="W1991" s="249">
        <v>113458.06135564458</v>
      </c>
      <c r="X1991" s="249">
        <v>11783.938644355425</v>
      </c>
      <c r="Y1991" s="249">
        <v>19081.132804016459</v>
      </c>
      <c r="Z1991" s="249">
        <v>11300.438282666677</v>
      </c>
      <c r="AA1991" s="249">
        <v>7780.694521349782</v>
      </c>
      <c r="AB1991" s="249">
        <v>5302.7723899599414</v>
      </c>
      <c r="AC1991" s="249">
        <v>7780.694521349782</v>
      </c>
      <c r="AD1991" s="249">
        <v>28350.201286948577</v>
      </c>
      <c r="AE1991" s="249">
        <v>16566.26264259305</v>
      </c>
      <c r="AF1991" s="249">
        <v>1.0186340659856796E-10</v>
      </c>
      <c r="AH1991" s="74">
        <v>60</v>
      </c>
    </row>
    <row r="1992" spans="2:34">
      <c r="B1992" s="73">
        <v>42400</v>
      </c>
      <c r="C1992" s="73">
        <v>42400</v>
      </c>
      <c r="D1992" s="73">
        <v>42400</v>
      </c>
      <c r="E1992" s="272">
        <v>10041844</v>
      </c>
      <c r="F1992" s="61" t="s">
        <v>1053</v>
      </c>
      <c r="G1992" s="61" t="s">
        <v>444</v>
      </c>
      <c r="H1992" s="60">
        <v>143982580</v>
      </c>
      <c r="I1992" s="60">
        <v>98</v>
      </c>
      <c r="J1992" s="60" t="s">
        <v>2262</v>
      </c>
      <c r="K1992" s="60" t="s">
        <v>1780</v>
      </c>
      <c r="L1992" s="62">
        <v>41775</v>
      </c>
      <c r="M1992" s="62">
        <v>43617</v>
      </c>
      <c r="N1992" s="60">
        <v>61</v>
      </c>
      <c r="O1992" s="60">
        <v>20</v>
      </c>
      <c r="P1992" s="60">
        <v>60</v>
      </c>
      <c r="Q1992" s="60">
        <v>20</v>
      </c>
      <c r="R1992" s="60">
        <v>20</v>
      </c>
      <c r="S1992" s="249">
        <v>203689</v>
      </c>
      <c r="T1992" s="60">
        <v>0.05</v>
      </c>
      <c r="U1992" s="60">
        <v>9.1499999999999998E-2</v>
      </c>
      <c r="V1992" s="249">
        <v>3843.8627097149433</v>
      </c>
      <c r="W1992" s="249">
        <v>184524.03394603953</v>
      </c>
      <c r="X1992" s="249">
        <v>19164.966053960467</v>
      </c>
      <c r="Y1992" s="249">
        <v>24442.623555889586</v>
      </c>
      <c r="Z1992" s="249">
        <v>14542.573094959254</v>
      </c>
      <c r="AA1992" s="249">
        <v>9900.0504609303316</v>
      </c>
      <c r="AB1992" s="249">
        <v>6388.3220179868222</v>
      </c>
      <c r="AC1992" s="249">
        <v>9900.0504609303316</v>
      </c>
      <c r="AD1992" s="249">
        <v>46107.728636857151</v>
      </c>
      <c r="AE1992" s="249">
        <v>26942.762582896597</v>
      </c>
      <c r="AF1992" s="249">
        <v>8.7311491370201111E-11</v>
      </c>
      <c r="AH1992" s="74">
        <v>60</v>
      </c>
    </row>
    <row r="1993" spans="2:34">
      <c r="B1993" s="73">
        <v>42400</v>
      </c>
      <c r="C1993" s="73">
        <v>42400</v>
      </c>
      <c r="D1993" s="73">
        <v>42400</v>
      </c>
      <c r="E1993" s="272">
        <v>10041803</v>
      </c>
      <c r="F1993" s="61" t="s">
        <v>1053</v>
      </c>
      <c r="G1993" s="61" t="s">
        <v>444</v>
      </c>
      <c r="H1993" s="60">
        <v>143995577</v>
      </c>
      <c r="I1993" s="60">
        <v>98</v>
      </c>
      <c r="J1993" s="60" t="s">
        <v>2447</v>
      </c>
      <c r="K1993" s="60" t="s">
        <v>1337</v>
      </c>
      <c r="L1993" s="62">
        <v>40728</v>
      </c>
      <c r="M1993" s="62">
        <v>42552</v>
      </c>
      <c r="N1993" s="60">
        <v>60</v>
      </c>
      <c r="O1993" s="60">
        <v>54</v>
      </c>
      <c r="P1993" s="60">
        <v>60</v>
      </c>
      <c r="Q1993" s="60">
        <v>54</v>
      </c>
      <c r="R1993" s="60">
        <v>54</v>
      </c>
      <c r="S1993" s="249">
        <v>602416</v>
      </c>
      <c r="T1993" s="60">
        <v>0.05</v>
      </c>
      <c r="U1993" s="60">
        <v>9.9000000000000005E-2</v>
      </c>
      <c r="V1993" s="249">
        <v>11368.333086890492</v>
      </c>
      <c r="W1993" s="249">
        <v>536295.90595306375</v>
      </c>
      <c r="X1993" s="249">
        <v>66120.094046936254</v>
      </c>
      <c r="Y1993" s="249">
        <v>143877.05470741412</v>
      </c>
      <c r="Z1993" s="249">
        <v>78700.205853694933</v>
      </c>
      <c r="AA1993" s="249">
        <v>65176.848853719188</v>
      </c>
      <c r="AB1993" s="249">
        <v>59508.084642242626</v>
      </c>
      <c r="AC1993" s="249">
        <v>65176.848853719188</v>
      </c>
      <c r="AD1993" s="249">
        <v>145804.0792603736</v>
      </c>
      <c r="AE1993" s="249">
        <v>79683.985213429551</v>
      </c>
      <c r="AF1993" s="249">
        <v>7.7998265624046326E-9</v>
      </c>
      <c r="AH1993" s="74">
        <v>60</v>
      </c>
    </row>
    <row r="1994" spans="2:34" ht="13.8" thickBot="1">
      <c r="B1994" s="209">
        <v>42400</v>
      </c>
      <c r="C1994" s="209">
        <v>42400</v>
      </c>
      <c r="D1994" s="209">
        <v>42400</v>
      </c>
      <c r="E1994" s="278">
        <v>10042366</v>
      </c>
      <c r="F1994" s="85" t="s">
        <v>1053</v>
      </c>
      <c r="G1994" s="85" t="s">
        <v>444</v>
      </c>
      <c r="H1994" s="94">
        <v>143999416</v>
      </c>
      <c r="I1994" s="94">
        <v>98</v>
      </c>
      <c r="J1994" s="94" t="s">
        <v>2502</v>
      </c>
      <c r="K1994" s="94" t="s">
        <v>1338</v>
      </c>
      <c r="L1994" s="246">
        <v>41130</v>
      </c>
      <c r="M1994" s="246">
        <v>42948</v>
      </c>
      <c r="N1994" s="94">
        <v>60</v>
      </c>
      <c r="O1994" s="94">
        <v>41</v>
      </c>
      <c r="P1994" s="94">
        <v>60</v>
      </c>
      <c r="Q1994" s="94">
        <v>41</v>
      </c>
      <c r="R1994" s="94">
        <v>41</v>
      </c>
      <c r="S1994" s="250">
        <v>186361</v>
      </c>
      <c r="T1994" s="94">
        <v>0.05</v>
      </c>
      <c r="U1994" s="94">
        <v>9.4E-2</v>
      </c>
      <c r="V1994" s="250">
        <v>3516.8619731315216</v>
      </c>
      <c r="W1994" s="250">
        <v>167845.0652059362</v>
      </c>
      <c r="X1994" s="250">
        <v>18515.934794063796</v>
      </c>
      <c r="Y1994" s="250">
        <v>38207.468911580014</v>
      </c>
      <c r="Z1994" s="250">
        <v>21945.915439679346</v>
      </c>
      <c r="AA1994" s="250">
        <v>16261.553471900668</v>
      </c>
      <c r="AB1994" s="250">
        <v>12652.555442610261</v>
      </c>
      <c r="AC1994" s="250">
        <v>16261.553471900668</v>
      </c>
      <c r="AD1994" s="250">
        <v>43166.653181955859</v>
      </c>
      <c r="AE1994" s="250">
        <v>24650.718387891306</v>
      </c>
      <c r="AF1994" s="249">
        <v>7.5669959187507629E-10</v>
      </c>
      <c r="AH1994" s="74">
        <v>60</v>
      </c>
    </row>
    <row r="1995" spans="2:34">
      <c r="B1995" s="73">
        <v>42429</v>
      </c>
      <c r="C1995" s="73">
        <v>42429</v>
      </c>
      <c r="D1995" s="73">
        <v>42429</v>
      </c>
      <c r="E1995" s="208">
        <v>10041380</v>
      </c>
      <c r="F1995" s="61" t="s">
        <v>1053</v>
      </c>
      <c r="G1995" s="61" t="s">
        <v>349</v>
      </c>
      <c r="H1995" s="60">
        <v>143084906</v>
      </c>
      <c r="I1995" s="60">
        <v>99</v>
      </c>
      <c r="J1995" s="60" t="s">
        <v>2627</v>
      </c>
      <c r="K1995" s="60" t="s">
        <v>1336</v>
      </c>
      <c r="L1995" s="62">
        <v>41005</v>
      </c>
      <c r="M1995" s="62">
        <v>51957</v>
      </c>
      <c r="N1995" s="60">
        <v>360</v>
      </c>
      <c r="O1995" s="60">
        <v>46</v>
      </c>
      <c r="P1995" s="60">
        <v>228</v>
      </c>
      <c r="Q1995" s="60">
        <v>46</v>
      </c>
      <c r="R1995" s="60">
        <v>46</v>
      </c>
      <c r="S1995" s="249">
        <v>1361704</v>
      </c>
      <c r="T1995" s="60">
        <v>0.03</v>
      </c>
      <c r="U1995" s="60">
        <v>7.6499999999999999E-2</v>
      </c>
      <c r="V1995" s="249">
        <v>7842.6132320136012</v>
      </c>
      <c r="W1995" s="249">
        <v>941320.74083153636</v>
      </c>
      <c r="X1995" s="249">
        <v>420383.25916846364</v>
      </c>
      <c r="Y1995" s="249">
        <v>262672.17471186107</v>
      </c>
      <c r="Z1995" s="249">
        <v>144679.07371820376</v>
      </c>
      <c r="AA1995" s="249">
        <v>117993.10099365731</v>
      </c>
      <c r="AB1995" s="249">
        <v>84814.166323461963</v>
      </c>
      <c r="AC1995" s="249">
        <v>117993.10099365731</v>
      </c>
      <c r="AD1995" s="249">
        <v>846795.07606756827</v>
      </c>
      <c r="AE1995" s="249">
        <v>426411.81689910102</v>
      </c>
      <c r="AF1995" s="249">
        <v>3.6088749766349792E-9</v>
      </c>
      <c r="AH1995" s="74">
        <v>228</v>
      </c>
    </row>
    <row r="1996" spans="2:34">
      <c r="B1996" s="73">
        <v>42429</v>
      </c>
      <c r="C1996" s="73">
        <v>42429</v>
      </c>
      <c r="D1996" s="73">
        <v>42429</v>
      </c>
      <c r="E1996" s="208">
        <v>10054857</v>
      </c>
      <c r="F1996" s="61" t="s">
        <v>1053</v>
      </c>
      <c r="G1996" s="61" t="s">
        <v>444</v>
      </c>
      <c r="H1996" s="60">
        <v>143515346</v>
      </c>
      <c r="I1996" s="60">
        <v>99</v>
      </c>
      <c r="J1996" s="60" t="s">
        <v>2628</v>
      </c>
      <c r="K1996" s="60" t="s">
        <v>1779</v>
      </c>
      <c r="L1996" s="62">
        <v>41845</v>
      </c>
      <c r="M1996" s="62">
        <v>46235</v>
      </c>
      <c r="N1996" s="60">
        <v>144</v>
      </c>
      <c r="O1996" s="60">
        <v>18</v>
      </c>
      <c r="P1996" s="60">
        <v>144</v>
      </c>
      <c r="Q1996" s="60">
        <v>18</v>
      </c>
      <c r="R1996" s="60">
        <v>18</v>
      </c>
      <c r="S1996" s="249">
        <v>1005780</v>
      </c>
      <c r="T1996" s="60">
        <v>0.03</v>
      </c>
      <c r="U1996" s="60">
        <v>7.3999999999999996E-2</v>
      </c>
      <c r="V1996" s="249">
        <v>8325.7129651304913</v>
      </c>
      <c r="W1996" s="249">
        <v>793055.97763776884</v>
      </c>
      <c r="X1996" s="249">
        <v>212724.02236223116</v>
      </c>
      <c r="Y1996" s="249">
        <v>84678.996512920581</v>
      </c>
      <c r="Z1996" s="249">
        <v>43007.374668167307</v>
      </c>
      <c r="AA1996" s="249">
        <v>41671.621844753274</v>
      </c>
      <c r="AB1996" s="249">
        <v>26590.502795278895</v>
      </c>
      <c r="AC1996" s="249">
        <v>41671.621844753274</v>
      </c>
      <c r="AD1996" s="249">
        <v>405846.68934102193</v>
      </c>
      <c r="AE1996" s="249">
        <v>193122.66697879054</v>
      </c>
      <c r="AF1996" s="249">
        <v>2.3283064365386963E-10</v>
      </c>
      <c r="AH1996" s="74">
        <v>144</v>
      </c>
    </row>
    <row r="1997" spans="2:34">
      <c r="B1997" s="73">
        <v>42429</v>
      </c>
      <c r="C1997" s="73">
        <v>42429</v>
      </c>
      <c r="D1997" s="73">
        <v>42429</v>
      </c>
      <c r="E1997" s="208">
        <v>10042048</v>
      </c>
      <c r="F1997" s="61" t="s">
        <v>1053</v>
      </c>
      <c r="G1997" s="61" t="s">
        <v>444</v>
      </c>
      <c r="H1997" s="60">
        <v>143980154</v>
      </c>
      <c r="I1997" s="60">
        <v>98</v>
      </c>
      <c r="J1997" s="60" t="s">
        <v>2629</v>
      </c>
      <c r="K1997" s="60" t="s">
        <v>1338</v>
      </c>
      <c r="L1997" s="62">
        <v>41214</v>
      </c>
      <c r="M1997" s="62">
        <v>43040</v>
      </c>
      <c r="N1997" s="60">
        <v>60</v>
      </c>
      <c r="O1997" s="60">
        <v>39</v>
      </c>
      <c r="P1997" s="60">
        <v>60</v>
      </c>
      <c r="Q1997" s="60">
        <v>39</v>
      </c>
      <c r="R1997" s="60">
        <v>39</v>
      </c>
      <c r="S1997" s="249">
        <v>250312</v>
      </c>
      <c r="T1997" s="60">
        <v>0.05</v>
      </c>
      <c r="U1997" s="60">
        <v>9.4E-2</v>
      </c>
      <c r="V1997" s="249">
        <v>4723.6962358996652</v>
      </c>
      <c r="W1997" s="249">
        <v>225442.20068484455</v>
      </c>
      <c r="X1997" s="249">
        <v>24869.799315155455</v>
      </c>
      <c r="Y1997" s="249">
        <v>49922.159160953073</v>
      </c>
      <c r="Z1997" s="249">
        <v>28704.89715325681</v>
      </c>
      <c r="AA1997" s="249">
        <v>21217.262007696263</v>
      </c>
      <c r="AB1997" s="249">
        <v>16165.369554851046</v>
      </c>
      <c r="AC1997" s="249">
        <v>21217.262007696263</v>
      </c>
      <c r="AD1997" s="249">
        <v>57979.573469136492</v>
      </c>
      <c r="AE1997" s="249">
        <v>33109.774153979903</v>
      </c>
      <c r="AF1997" s="249">
        <v>1.1350493878126144E-9</v>
      </c>
      <c r="AH1997" s="74">
        <v>60</v>
      </c>
    </row>
    <row r="1998" spans="2:34">
      <c r="B1998" s="73">
        <v>42429</v>
      </c>
      <c r="C1998" s="73">
        <v>42429</v>
      </c>
      <c r="D1998" s="73">
        <v>42429</v>
      </c>
      <c r="E1998" s="208">
        <v>10042273</v>
      </c>
      <c r="F1998" s="61" t="s">
        <v>1053</v>
      </c>
      <c r="G1998" s="61" t="s">
        <v>444</v>
      </c>
      <c r="H1998" s="60">
        <v>143984303</v>
      </c>
      <c r="I1998" s="60">
        <v>98</v>
      </c>
      <c r="J1998" s="60" t="s">
        <v>1872</v>
      </c>
      <c r="K1998" s="60" t="s">
        <v>1780</v>
      </c>
      <c r="L1998" s="62">
        <v>41879</v>
      </c>
      <c r="M1998" s="62">
        <v>43709</v>
      </c>
      <c r="N1998" s="60">
        <v>60</v>
      </c>
      <c r="O1998" s="60">
        <v>17</v>
      </c>
      <c r="P1998" s="60">
        <v>60</v>
      </c>
      <c r="Q1998" s="60">
        <v>17</v>
      </c>
      <c r="R1998" s="60">
        <v>17</v>
      </c>
      <c r="S1998" s="249">
        <v>160714</v>
      </c>
      <c r="T1998" s="60">
        <v>0.05</v>
      </c>
      <c r="U1998" s="60">
        <v>9.1499999999999998E-2</v>
      </c>
      <c r="V1998" s="249">
        <v>3032.8714438635734</v>
      </c>
      <c r="W1998" s="249">
        <v>145592.5238555042</v>
      </c>
      <c r="X1998" s="249">
        <v>15121.476144495799</v>
      </c>
      <c r="Y1998" s="249">
        <v>16800.475708068989</v>
      </c>
      <c r="Z1998" s="249">
        <v>10016.434243908625</v>
      </c>
      <c r="AA1998" s="249">
        <v>6784.0414641603638</v>
      </c>
      <c r="AB1998" s="249">
        <v>4284.4182409404766</v>
      </c>
      <c r="AC1998" s="249">
        <v>6784.0414641603638</v>
      </c>
      <c r="AD1998" s="249">
        <v>36379.762776310265</v>
      </c>
      <c r="AE1998" s="249">
        <v>21258.286631814408</v>
      </c>
      <c r="AF1998" s="249">
        <v>5.8207660913467407E-11</v>
      </c>
      <c r="AH1998" s="74">
        <v>60</v>
      </c>
    </row>
    <row r="1999" spans="2:34">
      <c r="B1999" s="73">
        <v>42423</v>
      </c>
      <c r="C1999" s="73">
        <v>42423</v>
      </c>
      <c r="D1999" s="73">
        <v>42429</v>
      </c>
      <c r="E1999" s="208">
        <v>10042486</v>
      </c>
      <c r="F1999" s="61" t="s">
        <v>1054</v>
      </c>
      <c r="G1999" s="61" t="s">
        <v>444</v>
      </c>
      <c r="H1999" s="60">
        <v>143991482</v>
      </c>
      <c r="I1999" s="60">
        <v>98</v>
      </c>
      <c r="J1999" s="60" t="s">
        <v>1986</v>
      </c>
      <c r="K1999" s="60" t="s">
        <v>1333</v>
      </c>
      <c r="L1999" s="62">
        <v>40248</v>
      </c>
      <c r="M1999" s="62">
        <v>42423</v>
      </c>
      <c r="N1999" s="60">
        <v>72</v>
      </c>
      <c r="O1999" s="60">
        <v>71</v>
      </c>
      <c r="P1999" s="60">
        <v>60</v>
      </c>
      <c r="Q1999" s="60">
        <v>60</v>
      </c>
      <c r="R1999" s="60">
        <v>71</v>
      </c>
      <c r="S1999" s="249">
        <v>485360</v>
      </c>
      <c r="T1999" s="60">
        <v>0.05</v>
      </c>
      <c r="U1999" s="60">
        <v>0.104</v>
      </c>
      <c r="V1999" s="249">
        <v>9159.3419614571467</v>
      </c>
      <c r="W1999" s="249">
        <v>427120.54395677813</v>
      </c>
      <c r="X1999" s="249">
        <v>58239.456043221871</v>
      </c>
      <c r="Y1999" s="249">
        <v>122439.9737306466</v>
      </c>
      <c r="Z1999" s="249">
        <v>64200.517687428743</v>
      </c>
      <c r="AA1999" s="249">
        <v>58239.456043217855</v>
      </c>
      <c r="AB1999" s="249">
        <v>68916.689651145876</v>
      </c>
      <c r="AC1999" s="249">
        <v>58239.456043217855</v>
      </c>
      <c r="AD1999" s="249">
        <v>122439.9737306466</v>
      </c>
      <c r="AE1999" s="249">
        <v>64200.517687428743</v>
      </c>
      <c r="AF1999" s="249">
        <v>-4.0163286030292511E-9</v>
      </c>
      <c r="AH1999" s="74">
        <v>60</v>
      </c>
    </row>
    <row r="2000" spans="2:34">
      <c r="B2000" s="73">
        <v>42429</v>
      </c>
      <c r="C2000" s="73">
        <v>42429</v>
      </c>
      <c r="D2000" s="73">
        <v>42429</v>
      </c>
      <c r="E2000" s="208">
        <v>10042295</v>
      </c>
      <c r="F2000" s="61" t="s">
        <v>1053</v>
      </c>
      <c r="G2000" s="61" t="s">
        <v>444</v>
      </c>
      <c r="H2000" s="60">
        <v>143993469</v>
      </c>
      <c r="I2000" s="60">
        <v>98</v>
      </c>
      <c r="J2000" s="60" t="s">
        <v>2630</v>
      </c>
      <c r="K2000" s="60" t="s">
        <v>1332</v>
      </c>
      <c r="L2000" s="62">
        <v>40605</v>
      </c>
      <c r="M2000" s="62">
        <v>42430</v>
      </c>
      <c r="N2000" s="60">
        <v>60</v>
      </c>
      <c r="O2000" s="60">
        <v>59</v>
      </c>
      <c r="P2000" s="60">
        <v>60</v>
      </c>
      <c r="Q2000" s="60">
        <v>59</v>
      </c>
      <c r="R2000" s="60">
        <v>59</v>
      </c>
      <c r="S2000" s="249">
        <v>1100915</v>
      </c>
      <c r="T2000" s="60">
        <v>0.05</v>
      </c>
      <c r="U2000" s="60">
        <v>9.4E-2</v>
      </c>
      <c r="V2000" s="249">
        <v>20775.624187196299</v>
      </c>
      <c r="W2000" s="249">
        <v>991533.36782477715</v>
      </c>
      <c r="X2000" s="249">
        <v>109381.63217522285</v>
      </c>
      <c r="Y2000" s="249">
        <v>254842.60592448548</v>
      </c>
      <c r="Z2000" s="249">
        <v>145536.24532228778</v>
      </c>
      <c r="AA2000" s="249">
        <v>109306.3606021977</v>
      </c>
      <c r="AB2000" s="249">
        <v>107558.60497230248</v>
      </c>
      <c r="AC2000" s="249">
        <v>109306.3606021977</v>
      </c>
      <c r="AD2000" s="249">
        <v>255004.08340700541</v>
      </c>
      <c r="AE2000" s="249">
        <v>145622.4512317779</v>
      </c>
      <c r="AF2000" s="249">
        <v>4.6566128730773926E-9</v>
      </c>
      <c r="AH2000" s="74">
        <v>60</v>
      </c>
    </row>
    <row r="2001" spans="2:34">
      <c r="B2001" s="73">
        <v>42429</v>
      </c>
      <c r="C2001" s="73">
        <v>42429</v>
      </c>
      <c r="D2001" s="73">
        <v>42429</v>
      </c>
      <c r="E2001" s="208">
        <v>10042488</v>
      </c>
      <c r="F2001" s="61" t="s">
        <v>1053</v>
      </c>
      <c r="G2001" s="61" t="s">
        <v>444</v>
      </c>
      <c r="H2001" s="60">
        <v>143994457</v>
      </c>
      <c r="I2001" s="60">
        <v>98</v>
      </c>
      <c r="J2001" s="60" t="s">
        <v>2631</v>
      </c>
      <c r="K2001" s="60" t="s">
        <v>1337</v>
      </c>
      <c r="L2001" s="62">
        <v>40759</v>
      </c>
      <c r="M2001" s="62">
        <v>42583</v>
      </c>
      <c r="N2001" s="60">
        <v>60</v>
      </c>
      <c r="O2001" s="60">
        <v>54</v>
      </c>
      <c r="P2001" s="60">
        <v>60</v>
      </c>
      <c r="Q2001" s="60">
        <v>54</v>
      </c>
      <c r="R2001" s="60">
        <v>54</v>
      </c>
      <c r="S2001" s="249">
        <v>1750728</v>
      </c>
      <c r="T2001" s="60">
        <v>0.05</v>
      </c>
      <c r="U2001" s="60">
        <v>9.9000000000000005E-2</v>
      </c>
      <c r="V2001" s="249">
        <v>33038.397135111976</v>
      </c>
      <c r="W2001" s="249">
        <v>1558571.251157664</v>
      </c>
      <c r="X2001" s="249">
        <v>192156.748842336</v>
      </c>
      <c r="Y2001" s="249">
        <v>418132.30099101225</v>
      </c>
      <c r="Z2001" s="249">
        <v>228716.79038044764</v>
      </c>
      <c r="AA2001" s="249">
        <v>189415.51061056461</v>
      </c>
      <c r="AB2001" s="249">
        <v>172941.07395810238</v>
      </c>
      <c r="AC2001" s="249">
        <v>189415.51061056461</v>
      </c>
      <c r="AD2001" s="249">
        <v>423732.57694907719</v>
      </c>
      <c r="AE2001" s="249">
        <v>231575.8281067186</v>
      </c>
      <c r="AF2001" s="249">
        <v>2.2584572434425354E-8</v>
      </c>
      <c r="AH2001" s="74">
        <v>60</v>
      </c>
    </row>
    <row r="2002" spans="2:34">
      <c r="B2002" s="73">
        <v>42429</v>
      </c>
      <c r="C2002" s="73">
        <v>42429</v>
      </c>
      <c r="D2002" s="73">
        <v>42429</v>
      </c>
      <c r="E2002" s="208">
        <v>10042273</v>
      </c>
      <c r="F2002" s="61" t="s">
        <v>1053</v>
      </c>
      <c r="G2002" s="61" t="s">
        <v>444</v>
      </c>
      <c r="H2002" s="60">
        <v>143995925</v>
      </c>
      <c r="I2002" s="60">
        <v>98</v>
      </c>
      <c r="J2002" s="60" t="s">
        <v>1872</v>
      </c>
      <c r="K2002" s="60" t="s">
        <v>1337</v>
      </c>
      <c r="L2002" s="62">
        <v>40759</v>
      </c>
      <c r="M2002" s="62">
        <v>44409</v>
      </c>
      <c r="N2002" s="60">
        <v>120</v>
      </c>
      <c r="O2002" s="60">
        <v>54</v>
      </c>
      <c r="P2002" s="60">
        <v>60</v>
      </c>
      <c r="Q2002" s="60">
        <v>54</v>
      </c>
      <c r="R2002" s="60">
        <v>54</v>
      </c>
      <c r="S2002" s="249">
        <v>152485</v>
      </c>
      <c r="T2002" s="60">
        <v>0.05</v>
      </c>
      <c r="U2002" s="60">
        <v>9.9000000000000005E-2</v>
      </c>
      <c r="V2002" s="249">
        <v>2877.5800622070074</v>
      </c>
      <c r="W2002" s="249">
        <v>135748.52131957473</v>
      </c>
      <c r="X2002" s="249">
        <v>16736.478680425265</v>
      </c>
      <c r="Y2002" s="249">
        <v>36418.509281061648</v>
      </c>
      <c r="Z2002" s="249">
        <v>19920.787113225233</v>
      </c>
      <c r="AA2002" s="249">
        <v>16497.722167836415</v>
      </c>
      <c r="AB2002" s="249">
        <v>15062.830812382737</v>
      </c>
      <c r="AC2002" s="249">
        <v>16497.722167836415</v>
      </c>
      <c r="AD2002" s="249">
        <v>36906.282412847708</v>
      </c>
      <c r="AE2002" s="249">
        <v>20169.803732420434</v>
      </c>
      <c r="AF2002" s="249">
        <v>2.0081643015146255E-9</v>
      </c>
      <c r="AH2002" s="74">
        <v>60</v>
      </c>
    </row>
    <row r="2003" spans="2:34">
      <c r="B2003" s="73">
        <v>42429</v>
      </c>
      <c r="C2003" s="73">
        <v>42429</v>
      </c>
      <c r="D2003" s="73">
        <v>42429</v>
      </c>
      <c r="E2003" s="208">
        <v>10041916</v>
      </c>
      <c r="F2003" s="61" t="s">
        <v>1053</v>
      </c>
      <c r="G2003" s="61" t="s">
        <v>444</v>
      </c>
      <c r="H2003" s="60">
        <v>143996239</v>
      </c>
      <c r="I2003" s="60">
        <v>97</v>
      </c>
      <c r="J2003" s="60" t="s">
        <v>2632</v>
      </c>
      <c r="K2003" s="60" t="s">
        <v>1337</v>
      </c>
      <c r="L2003" s="62">
        <v>40938</v>
      </c>
      <c r="M2003" s="62">
        <v>42750</v>
      </c>
      <c r="N2003" s="60">
        <v>60</v>
      </c>
      <c r="O2003" s="60">
        <v>48</v>
      </c>
      <c r="P2003" s="60">
        <v>60</v>
      </c>
      <c r="Q2003" s="60">
        <v>48</v>
      </c>
      <c r="R2003" s="60">
        <v>48</v>
      </c>
      <c r="S2003" s="249">
        <v>61000</v>
      </c>
      <c r="T2003" s="60">
        <v>0</v>
      </c>
      <c r="U2003" s="60">
        <v>9.9000000000000005E-2</v>
      </c>
      <c r="V2003" s="249">
        <v>1016.6666666666666</v>
      </c>
      <c r="W2003" s="249">
        <v>47960.784301880085</v>
      </c>
      <c r="X2003" s="249">
        <v>13039.215698119915</v>
      </c>
      <c r="Y2003" s="249">
        <v>12409.419218469375</v>
      </c>
      <c r="Z2003" s="249">
        <v>0</v>
      </c>
      <c r="AA2003" s="249">
        <v>12409.419218469375</v>
      </c>
      <c r="AB2003" s="249">
        <v>10431.372558495932</v>
      </c>
      <c r="AC2003" s="249">
        <v>12409.419218469375</v>
      </c>
      <c r="AD2003" s="249">
        <v>13039.215698120606</v>
      </c>
      <c r="AE2003" s="249">
        <v>0</v>
      </c>
      <c r="AF2003" s="249">
        <v>6.9121597334742546E-10</v>
      </c>
      <c r="AH2003" s="74">
        <v>60</v>
      </c>
    </row>
    <row r="2004" spans="2:34">
      <c r="B2004" s="73">
        <v>42429</v>
      </c>
      <c r="C2004" s="73">
        <v>42429</v>
      </c>
      <c r="D2004" s="73">
        <v>42429</v>
      </c>
      <c r="E2004" s="208">
        <v>10041916</v>
      </c>
      <c r="F2004" s="61" t="s">
        <v>1053</v>
      </c>
      <c r="G2004" s="61" t="s">
        <v>444</v>
      </c>
      <c r="H2004" s="60">
        <v>143997952</v>
      </c>
      <c r="I2004" s="60">
        <v>97</v>
      </c>
      <c r="J2004" s="60" t="s">
        <v>2632</v>
      </c>
      <c r="K2004" s="60" t="s">
        <v>1338</v>
      </c>
      <c r="L2004" s="62">
        <v>41085</v>
      </c>
      <c r="M2004" s="62">
        <v>42917</v>
      </c>
      <c r="N2004" s="60">
        <v>60</v>
      </c>
      <c r="O2004" s="60">
        <v>43</v>
      </c>
      <c r="P2004" s="60">
        <v>60</v>
      </c>
      <c r="Q2004" s="60">
        <v>43</v>
      </c>
      <c r="R2004" s="60">
        <v>43</v>
      </c>
      <c r="S2004" s="249">
        <v>50833</v>
      </c>
      <c r="T2004" s="60">
        <v>0</v>
      </c>
      <c r="U2004" s="60">
        <v>9.4E-2</v>
      </c>
      <c r="V2004" s="249">
        <v>847.2166666666667</v>
      </c>
      <c r="W2004" s="249">
        <v>40434.096574339637</v>
      </c>
      <c r="X2004" s="249">
        <v>10398.903425660363</v>
      </c>
      <c r="Y2004" s="249">
        <v>9431.9789255772776</v>
      </c>
      <c r="Z2004" s="249">
        <v>0</v>
      </c>
      <c r="AA2004" s="249">
        <v>9431.9789255772776</v>
      </c>
      <c r="AB2004" s="249">
        <v>7452.5474550565932</v>
      </c>
      <c r="AC2004" s="249">
        <v>9431.9789255772776</v>
      </c>
      <c r="AD2004" s="249">
        <v>10398.903425660552</v>
      </c>
      <c r="AE2004" s="249">
        <v>0</v>
      </c>
      <c r="AF2004" s="249">
        <v>1.8917489796876907E-10</v>
      </c>
      <c r="AH2004" s="74">
        <v>60</v>
      </c>
    </row>
    <row r="2005" spans="2:34">
      <c r="B2005" s="73">
        <v>42429</v>
      </c>
      <c r="C2005" s="73">
        <v>42429</v>
      </c>
      <c r="D2005" s="73">
        <v>42429</v>
      </c>
      <c r="E2005" s="208">
        <v>10041380</v>
      </c>
      <c r="F2005" s="61" t="s">
        <v>1053</v>
      </c>
      <c r="G2005" s="61" t="s">
        <v>349</v>
      </c>
      <c r="H2005" s="60">
        <v>143998614</v>
      </c>
      <c r="I2005" s="60">
        <v>99</v>
      </c>
      <c r="J2005" s="60" t="s">
        <v>2633</v>
      </c>
      <c r="K2005" s="60" t="s">
        <v>1335</v>
      </c>
      <c r="L2005" s="62">
        <v>40703</v>
      </c>
      <c r="M2005" s="62">
        <v>51653</v>
      </c>
      <c r="N2005" s="60">
        <v>360</v>
      </c>
      <c r="O2005" s="60">
        <v>56</v>
      </c>
      <c r="P2005" s="60">
        <v>228</v>
      </c>
      <c r="Q2005" s="60">
        <v>56</v>
      </c>
      <c r="R2005" s="60">
        <v>56</v>
      </c>
      <c r="S2005" s="249">
        <v>1615022</v>
      </c>
      <c r="T2005" s="60">
        <v>0.03</v>
      </c>
      <c r="U2005" s="60">
        <v>8.1500000000000003E-2</v>
      </c>
      <c r="V2005" s="249">
        <v>9301.5757515532532</v>
      </c>
      <c r="W2005" s="249">
        <v>1076907.1267458878</v>
      </c>
      <c r="X2005" s="249">
        <v>538114.8732541122</v>
      </c>
      <c r="Y2005" s="249">
        <v>386008.01143232232</v>
      </c>
      <c r="Z2005" s="249">
        <v>204893.59634341288</v>
      </c>
      <c r="AA2005" s="249">
        <v>181114.41508890945</v>
      </c>
      <c r="AB2005" s="249">
        <v>132168.56536065912</v>
      </c>
      <c r="AC2005" s="249">
        <v>181114.41508890945</v>
      </c>
      <c r="AD2005" s="249">
        <v>1043852.1446082687</v>
      </c>
      <c r="AE2005" s="249">
        <v>505737.27135414165</v>
      </c>
      <c r="AF2005" s="249">
        <v>1.4901161193847656E-8</v>
      </c>
      <c r="AH2005" s="74">
        <v>228</v>
      </c>
    </row>
    <row r="2006" spans="2:34">
      <c r="B2006" s="73">
        <v>42429</v>
      </c>
      <c r="C2006" s="73">
        <v>42429</v>
      </c>
      <c r="D2006" s="73">
        <v>42429</v>
      </c>
      <c r="E2006" s="208">
        <v>10041640</v>
      </c>
      <c r="F2006" s="61" t="s">
        <v>1053</v>
      </c>
      <c r="G2006" s="61" t="s">
        <v>444</v>
      </c>
      <c r="H2006" s="60">
        <v>143999602</v>
      </c>
      <c r="I2006" s="60">
        <v>98</v>
      </c>
      <c r="J2006" s="60" t="s">
        <v>2634</v>
      </c>
      <c r="K2006" s="60" t="s">
        <v>1338</v>
      </c>
      <c r="L2006" s="62">
        <v>41100</v>
      </c>
      <c r="M2006" s="62">
        <v>42917</v>
      </c>
      <c r="N2006" s="60">
        <v>60</v>
      </c>
      <c r="O2006" s="60">
        <v>43</v>
      </c>
      <c r="P2006" s="60">
        <v>60</v>
      </c>
      <c r="Q2006" s="60">
        <v>43</v>
      </c>
      <c r="R2006" s="60">
        <v>43</v>
      </c>
      <c r="S2006" s="249">
        <v>246307</v>
      </c>
      <c r="T2006" s="60">
        <v>0.05</v>
      </c>
      <c r="U2006" s="60">
        <v>9.4E-2</v>
      </c>
      <c r="V2006" s="249">
        <v>4648.1169451554015</v>
      </c>
      <c r="W2006" s="249">
        <v>221835.11826872861</v>
      </c>
      <c r="X2006" s="249">
        <v>24471.881731271395</v>
      </c>
      <c r="Y2006" s="249">
        <v>51747.023866768839</v>
      </c>
      <c r="Z2006" s="249">
        <v>29693.43605962224</v>
      </c>
      <c r="AA2006" s="249">
        <v>22053.5878071466</v>
      </c>
      <c r="AB2006" s="249">
        <v>17538.181907411166</v>
      </c>
      <c r="AC2006" s="249">
        <v>22053.5878071466</v>
      </c>
      <c r="AD2006" s="249">
        <v>57051.898440596473</v>
      </c>
      <c r="AE2006" s="249">
        <v>32580.016709324089</v>
      </c>
      <c r="AF2006" s="249">
        <v>9.8953023552894592E-10</v>
      </c>
      <c r="AH2006" s="74">
        <v>60</v>
      </c>
    </row>
    <row r="2007" spans="2:34" ht="13.8" thickBot="1">
      <c r="B2007" s="209">
        <v>42429</v>
      </c>
      <c r="C2007" s="209">
        <v>42429</v>
      </c>
      <c r="D2007" s="209">
        <v>42429</v>
      </c>
      <c r="E2007" s="210">
        <v>10041916</v>
      </c>
      <c r="F2007" s="85" t="s">
        <v>1053</v>
      </c>
      <c r="G2007" s="85" t="s">
        <v>444</v>
      </c>
      <c r="H2007" s="94">
        <v>283990117</v>
      </c>
      <c r="I2007" s="94">
        <v>98</v>
      </c>
      <c r="J2007" s="94" t="s">
        <v>2632</v>
      </c>
      <c r="K2007" s="94" t="s">
        <v>1338</v>
      </c>
      <c r="L2007" s="246">
        <v>41284</v>
      </c>
      <c r="M2007" s="246">
        <v>43101</v>
      </c>
      <c r="N2007" s="94">
        <v>60</v>
      </c>
      <c r="O2007" s="94">
        <v>37</v>
      </c>
      <c r="P2007" s="94">
        <v>60</v>
      </c>
      <c r="Q2007" s="94">
        <v>37</v>
      </c>
      <c r="R2007" s="94">
        <v>37</v>
      </c>
      <c r="S2007" s="250">
        <v>50097</v>
      </c>
      <c r="T2007" s="94">
        <v>0.05</v>
      </c>
      <c r="U2007" s="94">
        <v>9.4E-2</v>
      </c>
      <c r="V2007" s="250">
        <v>945.39219186401579</v>
      </c>
      <c r="W2007" s="250">
        <v>45119.602446980789</v>
      </c>
      <c r="X2007" s="250">
        <v>4977.397553019211</v>
      </c>
      <c r="Y2007" s="250">
        <v>9686.8985710244233</v>
      </c>
      <c r="Z2007" s="250">
        <v>5576.0806940747425</v>
      </c>
      <c r="AA2007" s="250">
        <v>4110.8178769496808</v>
      </c>
      <c r="AB2007" s="250">
        <v>3069.3951576951799</v>
      </c>
      <c r="AC2007" s="250">
        <v>4110.8178769496808</v>
      </c>
      <c r="AD2007" s="250">
        <v>11603.929064860371</v>
      </c>
      <c r="AE2007" s="250">
        <v>6626.531511840949</v>
      </c>
      <c r="AF2007" s="249">
        <v>2.1100277081131935E-10</v>
      </c>
      <c r="AH2007" s="74">
        <v>60</v>
      </c>
    </row>
    <row r="2008" spans="2:34">
      <c r="B2008" s="73">
        <v>42460</v>
      </c>
      <c r="C2008" s="73">
        <v>42460</v>
      </c>
      <c r="D2008" s="73">
        <v>42460</v>
      </c>
      <c r="E2008" s="208">
        <v>10053978</v>
      </c>
      <c r="F2008" s="61" t="s">
        <v>1053</v>
      </c>
      <c r="G2008" s="61" t="s">
        <v>349</v>
      </c>
      <c r="H2008" s="60">
        <v>143007952</v>
      </c>
      <c r="I2008" s="60">
        <v>99</v>
      </c>
      <c r="J2008" s="60" t="s">
        <v>2639</v>
      </c>
      <c r="K2008" s="60" t="s">
        <v>1331</v>
      </c>
      <c r="L2008" s="62">
        <v>39827</v>
      </c>
      <c r="M2008" s="62">
        <v>48571</v>
      </c>
      <c r="N2008" s="60">
        <v>287</v>
      </c>
      <c r="O2008" s="60">
        <v>86</v>
      </c>
      <c r="P2008" s="60">
        <v>228</v>
      </c>
      <c r="Q2008" s="60">
        <v>86</v>
      </c>
      <c r="R2008" s="60">
        <v>86</v>
      </c>
      <c r="S2008" s="249">
        <v>3491719</v>
      </c>
      <c r="T2008" s="60">
        <v>0.03</v>
      </c>
      <c r="U2008" s="60">
        <v>8.6499999999999994E-2</v>
      </c>
      <c r="V2008" s="249">
        <v>20110.245421819498</v>
      </c>
      <c r="W2008" s="249">
        <v>2247385.6058619446</v>
      </c>
      <c r="X2008" s="249">
        <v>1244333.3941380554</v>
      </c>
      <c r="Y2008" s="249">
        <v>1265857.7752803415</v>
      </c>
      <c r="Z2008" s="249">
        <v>639052.98795824335</v>
      </c>
      <c r="AA2008" s="249">
        <v>626804.78732209816</v>
      </c>
      <c r="AB2008" s="249">
        <v>469353.82410470507</v>
      </c>
      <c r="AC2008" s="249">
        <v>626804.78732209816</v>
      </c>
      <c r="AD2008" s="249">
        <v>2337750.3503128802</v>
      </c>
      <c r="AE2008" s="249">
        <v>1093416.9561748458</v>
      </c>
      <c r="AF2008" s="249">
        <v>-2.0954757928848267E-8</v>
      </c>
      <c r="AH2008" s="74">
        <v>228</v>
      </c>
    </row>
    <row r="2009" spans="2:34">
      <c r="B2009" s="73">
        <v>42460</v>
      </c>
      <c r="C2009" s="73">
        <v>42460</v>
      </c>
      <c r="D2009" s="73">
        <v>42460</v>
      </c>
      <c r="E2009" s="208">
        <v>10055414</v>
      </c>
      <c r="F2009" s="61" t="s">
        <v>1053</v>
      </c>
      <c r="G2009" s="61" t="s">
        <v>444</v>
      </c>
      <c r="H2009" s="60">
        <v>143544524</v>
      </c>
      <c r="I2009" s="60">
        <v>99</v>
      </c>
      <c r="J2009" s="60" t="s">
        <v>2640</v>
      </c>
      <c r="K2009" s="60" t="s">
        <v>1779</v>
      </c>
      <c r="L2009" s="62">
        <v>41885</v>
      </c>
      <c r="M2009" s="62">
        <v>52841</v>
      </c>
      <c r="N2009" s="60">
        <v>360</v>
      </c>
      <c r="O2009" s="60">
        <v>18</v>
      </c>
      <c r="P2009" s="60">
        <v>228</v>
      </c>
      <c r="Q2009" s="60">
        <v>18</v>
      </c>
      <c r="R2009" s="60">
        <v>18</v>
      </c>
      <c r="S2009" s="249">
        <v>1200178</v>
      </c>
      <c r="T2009" s="60">
        <v>0.03</v>
      </c>
      <c r="U2009" s="60">
        <v>7.3999999999999996E-2</v>
      </c>
      <c r="V2009" s="249">
        <v>6912.3185828723572</v>
      </c>
      <c r="W2009" s="249">
        <v>844966.61146727239</v>
      </c>
      <c r="X2009" s="249">
        <v>355211.38853272761</v>
      </c>
      <c r="Y2009" s="249">
        <v>92131.701190612628</v>
      </c>
      <c r="Z2009" s="249">
        <v>52491.57944644551</v>
      </c>
      <c r="AA2009" s="249">
        <v>39640.121744167118</v>
      </c>
      <c r="AB2009" s="249">
        <v>28043.004357846916</v>
      </c>
      <c r="AC2009" s="249">
        <v>39640.121744167118</v>
      </c>
      <c r="AD2009" s="249">
        <v>731042.02542762528</v>
      </c>
      <c r="AE2009" s="249">
        <v>375830.63689489732</v>
      </c>
      <c r="AF2009" s="249">
        <v>3.4924596548080444E-10</v>
      </c>
      <c r="AH2009" s="74">
        <v>228</v>
      </c>
    </row>
    <row r="2010" spans="2:34">
      <c r="B2010" s="73">
        <v>42460</v>
      </c>
      <c r="C2010" s="73">
        <v>42460</v>
      </c>
      <c r="D2010" s="73">
        <v>42460</v>
      </c>
      <c r="E2010" s="208">
        <v>10041740</v>
      </c>
      <c r="F2010" s="61" t="s">
        <v>1053</v>
      </c>
      <c r="G2010" s="61" t="s">
        <v>444</v>
      </c>
      <c r="H2010" s="60">
        <v>143741362</v>
      </c>
      <c r="I2010" s="60">
        <v>99</v>
      </c>
      <c r="J2010" s="60" t="s">
        <v>2641</v>
      </c>
      <c r="K2010" s="60" t="s">
        <v>1336</v>
      </c>
      <c r="L2010" s="62">
        <v>41393</v>
      </c>
      <c r="M2010" s="62">
        <v>52352</v>
      </c>
      <c r="N2010" s="60">
        <v>360</v>
      </c>
      <c r="O2010" s="60">
        <v>34</v>
      </c>
      <c r="P2010" s="60">
        <v>228</v>
      </c>
      <c r="Q2010" s="60">
        <v>34</v>
      </c>
      <c r="R2010" s="60">
        <v>34</v>
      </c>
      <c r="S2010" s="249">
        <v>2007681</v>
      </c>
      <c r="T2010" s="60">
        <v>0.03</v>
      </c>
      <c r="U2010" s="60">
        <v>7.6499999999999999E-2</v>
      </c>
      <c r="V2010" s="249">
        <v>11563.0603833596</v>
      </c>
      <c r="W2010" s="249">
        <v>1387872.6700321068</v>
      </c>
      <c r="X2010" s="249">
        <v>619808.32996789319</v>
      </c>
      <c r="Y2010" s="249">
        <v>290415.9380949515</v>
      </c>
      <c r="Z2010" s="249">
        <v>161225.57019495982</v>
      </c>
      <c r="AA2010" s="249">
        <v>129190.36789999169</v>
      </c>
      <c r="AB2010" s="249">
        <v>92427.557977668286</v>
      </c>
      <c r="AC2010" s="249">
        <v>129190.36789999169</v>
      </c>
      <c r="AD2010" s="249">
        <v>1248505.0973738877</v>
      </c>
      <c r="AE2010" s="249">
        <v>628696.76740598865</v>
      </c>
      <c r="AF2010" s="249">
        <v>5.8207660913467407E-9</v>
      </c>
      <c r="AH2010" s="74">
        <v>228</v>
      </c>
    </row>
    <row r="2011" spans="2:34">
      <c r="B2011" s="73">
        <v>42460</v>
      </c>
      <c r="C2011" s="73">
        <v>42460</v>
      </c>
      <c r="D2011" s="73">
        <v>42460</v>
      </c>
      <c r="E2011" s="208">
        <v>10054898</v>
      </c>
      <c r="F2011" s="61" t="s">
        <v>1053</v>
      </c>
      <c r="G2011" s="61" t="s">
        <v>444</v>
      </c>
      <c r="H2011" s="60">
        <v>143980731</v>
      </c>
      <c r="I2011" s="60">
        <v>98</v>
      </c>
      <c r="J2011" s="60" t="s">
        <v>2642</v>
      </c>
      <c r="K2011" s="60" t="s">
        <v>1780</v>
      </c>
      <c r="L2011" s="62">
        <v>41452</v>
      </c>
      <c r="M2011" s="62">
        <v>43282</v>
      </c>
      <c r="N2011" s="60">
        <v>60</v>
      </c>
      <c r="O2011" s="60">
        <v>32</v>
      </c>
      <c r="P2011" s="60">
        <v>60</v>
      </c>
      <c r="Q2011" s="60">
        <v>32</v>
      </c>
      <c r="R2011" s="60">
        <v>32</v>
      </c>
      <c r="S2011" s="249">
        <v>203697</v>
      </c>
      <c r="T2011" s="60">
        <v>0.05</v>
      </c>
      <c r="U2011" s="60">
        <v>9.1499999999999998E-2</v>
      </c>
      <c r="V2011" s="249">
        <v>3844.0136795840954</v>
      </c>
      <c r="W2011" s="249">
        <v>184531.28123122215</v>
      </c>
      <c r="X2011" s="249">
        <v>19165.71876877785</v>
      </c>
      <c r="Y2011" s="249">
        <v>35065.707445759239</v>
      </c>
      <c r="Z2011" s="249">
        <v>20703.459206140615</v>
      </c>
      <c r="AA2011" s="249">
        <v>14362.248239618624</v>
      </c>
      <c r="AB2011" s="249">
        <v>10221.716676681519</v>
      </c>
      <c r="AC2011" s="249">
        <v>14362.248239618624</v>
      </c>
      <c r="AD2011" s="249">
        <v>46109.539543823659</v>
      </c>
      <c r="AE2011" s="249">
        <v>26943.820775045722</v>
      </c>
      <c r="AF2011" s="249">
        <v>8.7311491370201111E-11</v>
      </c>
      <c r="AH2011" s="74">
        <v>60</v>
      </c>
    </row>
    <row r="2012" spans="2:34">
      <c r="B2012" s="73">
        <v>42460</v>
      </c>
      <c r="C2012" s="73">
        <v>42460</v>
      </c>
      <c r="D2012" s="73">
        <v>42460</v>
      </c>
      <c r="E2012" s="208">
        <v>10042389</v>
      </c>
      <c r="F2012" s="61" t="s">
        <v>1053</v>
      </c>
      <c r="G2012" s="61" t="s">
        <v>349</v>
      </c>
      <c r="H2012" s="60">
        <v>143981703</v>
      </c>
      <c r="I2012" s="60">
        <v>98</v>
      </c>
      <c r="J2012" s="60" t="s">
        <v>2643</v>
      </c>
      <c r="K2012" s="60" t="s">
        <v>1780</v>
      </c>
      <c r="L2012" s="62">
        <v>41456</v>
      </c>
      <c r="M2012" s="62">
        <v>42917</v>
      </c>
      <c r="N2012" s="60">
        <v>48</v>
      </c>
      <c r="O2012" s="60">
        <v>32</v>
      </c>
      <c r="P2012" s="60">
        <v>48</v>
      </c>
      <c r="Q2012" s="60">
        <v>32</v>
      </c>
      <c r="R2012" s="60">
        <v>32</v>
      </c>
      <c r="S2012" s="249">
        <v>235456</v>
      </c>
      <c r="T2012" s="60">
        <v>0.05</v>
      </c>
      <c r="U2012" s="60">
        <v>9.1499999999999998E-2</v>
      </c>
      <c r="V2012" s="249">
        <v>5422.3853469701462</v>
      </c>
      <c r="W2012" s="249">
        <v>217274.96295434469</v>
      </c>
      <c r="X2012" s="249">
        <v>18181.037045655306</v>
      </c>
      <c r="Y2012" s="249">
        <v>37624.7323641619</v>
      </c>
      <c r="Z2012" s="249">
        <v>21821.133385656227</v>
      </c>
      <c r="AA2012" s="249">
        <v>15803.598978505674</v>
      </c>
      <c r="AB2012" s="249">
        <v>12120.691363770204</v>
      </c>
      <c r="AC2012" s="249">
        <v>15803.598978505674</v>
      </c>
      <c r="AD2012" s="249">
        <v>42999.533700222411</v>
      </c>
      <c r="AE2012" s="249">
        <v>24818.496654567018</v>
      </c>
      <c r="AF2012" s="249">
        <v>8.7311491370201111E-11</v>
      </c>
      <c r="AH2012" s="74">
        <v>48</v>
      </c>
    </row>
    <row r="2013" spans="2:34">
      <c r="B2013" s="73">
        <v>42460</v>
      </c>
      <c r="C2013" s="73">
        <v>42460</v>
      </c>
      <c r="D2013" s="73">
        <v>42460</v>
      </c>
      <c r="E2013" s="208">
        <v>10053978</v>
      </c>
      <c r="F2013" s="61" t="s">
        <v>1053</v>
      </c>
      <c r="G2013" s="61" t="s">
        <v>349</v>
      </c>
      <c r="H2013" s="60">
        <v>143982076</v>
      </c>
      <c r="I2013" s="60">
        <v>98</v>
      </c>
      <c r="J2013" s="60" t="s">
        <v>2644</v>
      </c>
      <c r="K2013" s="60" t="s">
        <v>1780</v>
      </c>
      <c r="L2013" s="62">
        <v>41488</v>
      </c>
      <c r="M2013" s="62">
        <v>43313</v>
      </c>
      <c r="N2013" s="60">
        <v>60</v>
      </c>
      <c r="O2013" s="60">
        <v>31</v>
      </c>
      <c r="P2013" s="60">
        <v>60</v>
      </c>
      <c r="Q2013" s="60">
        <v>31</v>
      </c>
      <c r="R2013" s="60">
        <v>31</v>
      </c>
      <c r="S2013" s="249">
        <v>212294</v>
      </c>
      <c r="T2013" s="60">
        <v>0.05</v>
      </c>
      <c r="U2013" s="60">
        <v>9.1499999999999998E-2</v>
      </c>
      <c r="V2013" s="249">
        <v>4006.2496752216571</v>
      </c>
      <c r="W2013" s="249">
        <v>192319.39507062486</v>
      </c>
      <c r="X2013" s="249">
        <v>19974.604929375142</v>
      </c>
      <c r="Y2013" s="249">
        <v>35753.571040006151</v>
      </c>
      <c r="Z2013" s="249">
        <v>21122.152077252846</v>
      </c>
      <c r="AA2013" s="249">
        <v>14631.418962753305</v>
      </c>
      <c r="AB2013" s="249">
        <v>10320.212546843824</v>
      </c>
      <c r="AC2013" s="249">
        <v>14631.418962753305</v>
      </c>
      <c r="AD2013" s="249">
        <v>48055.585442674608</v>
      </c>
      <c r="AE2013" s="249">
        <v>28080.980513299466</v>
      </c>
      <c r="AF2013" s="249">
        <v>0</v>
      </c>
      <c r="AH2013" s="74">
        <v>60</v>
      </c>
    </row>
    <row r="2014" spans="2:34">
      <c r="B2014" s="73">
        <v>42460</v>
      </c>
      <c r="C2014" s="73">
        <v>42460</v>
      </c>
      <c r="D2014" s="73">
        <v>42460</v>
      </c>
      <c r="E2014" s="208">
        <v>10041650</v>
      </c>
      <c r="F2014" s="61" t="s">
        <v>1053</v>
      </c>
      <c r="G2014" s="61" t="s">
        <v>444</v>
      </c>
      <c r="H2014" s="60">
        <v>143982904</v>
      </c>
      <c r="I2014" s="60">
        <v>98</v>
      </c>
      <c r="J2014" s="60" t="s">
        <v>2167</v>
      </c>
      <c r="K2014" s="60" t="s">
        <v>1780</v>
      </c>
      <c r="L2014" s="62">
        <v>41635</v>
      </c>
      <c r="M2014" s="62">
        <v>43466</v>
      </c>
      <c r="N2014" s="60">
        <v>60</v>
      </c>
      <c r="O2014" s="60">
        <v>26</v>
      </c>
      <c r="P2014" s="60">
        <v>60</v>
      </c>
      <c r="Q2014" s="60">
        <v>26</v>
      </c>
      <c r="R2014" s="60">
        <v>26</v>
      </c>
      <c r="S2014" s="249">
        <v>32527</v>
      </c>
      <c r="T2014" s="60">
        <v>0.05</v>
      </c>
      <c r="U2014" s="60">
        <v>9.1499999999999998E-2</v>
      </c>
      <c r="V2014" s="249">
        <v>613.82461673874377</v>
      </c>
      <c r="W2014" s="249">
        <v>29466.5556419975</v>
      </c>
      <c r="X2014" s="249">
        <v>3060.4443580024999</v>
      </c>
      <c r="Y2014" s="249">
        <v>4815.9089076740183</v>
      </c>
      <c r="Z2014" s="249">
        <v>2853.9499760749095</v>
      </c>
      <c r="AA2014" s="249">
        <v>1961.9589315991088</v>
      </c>
      <c r="AB2014" s="249">
        <v>1326.1925551344166</v>
      </c>
      <c r="AC2014" s="249">
        <v>1961.9589315991088</v>
      </c>
      <c r="AD2014" s="249">
        <v>7362.9213623271426</v>
      </c>
      <c r="AE2014" s="249">
        <v>4302.4770043246208</v>
      </c>
      <c r="AF2014" s="249">
        <v>2.1827872842550278E-11</v>
      </c>
      <c r="AH2014" s="74">
        <v>60</v>
      </c>
    </row>
    <row r="2015" spans="2:34">
      <c r="B2015" s="73">
        <v>42460</v>
      </c>
      <c r="C2015" s="73">
        <v>42460</v>
      </c>
      <c r="D2015" s="73">
        <v>42460</v>
      </c>
      <c r="E2015" s="208">
        <v>10041596</v>
      </c>
      <c r="F2015" s="61" t="s">
        <v>1053</v>
      </c>
      <c r="G2015" s="61" t="s">
        <v>444</v>
      </c>
      <c r="H2015" s="60">
        <v>143983617</v>
      </c>
      <c r="I2015" s="60">
        <v>98</v>
      </c>
      <c r="J2015" s="60" t="s">
        <v>2645</v>
      </c>
      <c r="K2015" s="60" t="s">
        <v>1780</v>
      </c>
      <c r="L2015" s="62">
        <v>41740</v>
      </c>
      <c r="M2015" s="62">
        <v>43556</v>
      </c>
      <c r="N2015" s="60">
        <v>60</v>
      </c>
      <c r="O2015" s="60">
        <v>23</v>
      </c>
      <c r="P2015" s="60">
        <v>60</v>
      </c>
      <c r="Q2015" s="60">
        <v>23</v>
      </c>
      <c r="R2015" s="60">
        <v>23</v>
      </c>
      <c r="S2015" s="249">
        <v>185077</v>
      </c>
      <c r="T2015" s="60">
        <v>0.05</v>
      </c>
      <c r="U2015" s="60">
        <v>9.1499999999999998E-2</v>
      </c>
      <c r="V2015" s="249">
        <v>3492.6313091326115</v>
      </c>
      <c r="W2015" s="249">
        <v>167663.22496860978</v>
      </c>
      <c r="X2015" s="249">
        <v>17413.775031390222</v>
      </c>
      <c r="Y2015" s="249">
        <v>24895.531631349477</v>
      </c>
      <c r="Z2015" s="249">
        <v>14782.20817367686</v>
      </c>
      <c r="AA2015" s="249">
        <v>10113.323457672617</v>
      </c>
      <c r="AB2015" s="249">
        <v>6675.2804286995843</v>
      </c>
      <c r="AC2015" s="249">
        <v>10113.323457672617</v>
      </c>
      <c r="AD2015" s="249">
        <v>41894.65357934701</v>
      </c>
      <c r="AE2015" s="249">
        <v>24480.87854795673</v>
      </c>
      <c r="AF2015" s="249">
        <v>5.8207660913467407E-11</v>
      </c>
      <c r="AH2015" s="74">
        <v>60</v>
      </c>
    </row>
    <row r="2016" spans="2:34">
      <c r="B2016" s="73">
        <v>42460</v>
      </c>
      <c r="C2016" s="73">
        <v>42460</v>
      </c>
      <c r="D2016" s="73">
        <v>42460</v>
      </c>
      <c r="E2016" s="208">
        <v>10042389</v>
      </c>
      <c r="F2016" s="61" t="s">
        <v>1053</v>
      </c>
      <c r="G2016" s="61" t="s">
        <v>349</v>
      </c>
      <c r="H2016" s="60">
        <v>143983625</v>
      </c>
      <c r="I2016" s="60">
        <v>98</v>
      </c>
      <c r="J2016" s="60" t="s">
        <v>2643</v>
      </c>
      <c r="K2016" s="60" t="s">
        <v>1780</v>
      </c>
      <c r="L2016" s="62">
        <v>41820</v>
      </c>
      <c r="M2016" s="62">
        <v>43282</v>
      </c>
      <c r="N2016" s="60">
        <v>48</v>
      </c>
      <c r="O2016" s="60">
        <v>20</v>
      </c>
      <c r="P2016" s="60">
        <v>48</v>
      </c>
      <c r="Q2016" s="60">
        <v>20</v>
      </c>
      <c r="R2016" s="60">
        <v>20</v>
      </c>
      <c r="S2016" s="249">
        <v>61246</v>
      </c>
      <c r="T2016" s="60">
        <v>0.05</v>
      </c>
      <c r="U2016" s="60">
        <v>9.1499999999999998E-2</v>
      </c>
      <c r="V2016" s="249">
        <v>1410.4521140278166</v>
      </c>
      <c r="W2016" s="249">
        <v>56516.811553333937</v>
      </c>
      <c r="X2016" s="249">
        <v>4729.1884466660631</v>
      </c>
      <c r="Y2016" s="249">
        <v>7132.6680425368468</v>
      </c>
      <c r="Z2016" s="249">
        <v>4165.9772681620998</v>
      </c>
      <c r="AA2016" s="249">
        <v>2966.690774374747</v>
      </c>
      <c r="AB2016" s="249">
        <v>1970.4951861108598</v>
      </c>
      <c r="AC2016" s="249">
        <v>2966.690774374747</v>
      </c>
      <c r="AD2016" s="249">
        <v>11184.889920001267</v>
      </c>
      <c r="AE2016" s="249">
        <v>6455.7014733351898</v>
      </c>
      <c r="AF2016" s="249">
        <v>1.4551915228366852E-11</v>
      </c>
      <c r="AH2016" s="74">
        <v>48</v>
      </c>
    </row>
    <row r="2017" spans="2:34">
      <c r="B2017" s="73">
        <v>42460</v>
      </c>
      <c r="C2017" s="73">
        <v>42460</v>
      </c>
      <c r="D2017" s="73">
        <v>42460</v>
      </c>
      <c r="E2017" s="208">
        <v>10041650</v>
      </c>
      <c r="F2017" s="61" t="s">
        <v>1053</v>
      </c>
      <c r="G2017" s="61" t="s">
        <v>444</v>
      </c>
      <c r="H2017" s="60">
        <v>143983706</v>
      </c>
      <c r="I2017" s="60">
        <v>98</v>
      </c>
      <c r="J2017" s="60" t="s">
        <v>2167</v>
      </c>
      <c r="K2017" s="60" t="s">
        <v>1780</v>
      </c>
      <c r="L2017" s="62">
        <v>41788</v>
      </c>
      <c r="M2017" s="62">
        <v>43617</v>
      </c>
      <c r="N2017" s="60">
        <v>60</v>
      </c>
      <c r="O2017" s="60">
        <v>21</v>
      </c>
      <c r="P2017" s="60">
        <v>60</v>
      </c>
      <c r="Q2017" s="60">
        <v>21</v>
      </c>
      <c r="R2017" s="60">
        <v>21</v>
      </c>
      <c r="S2017" s="249">
        <v>68094</v>
      </c>
      <c r="T2017" s="60">
        <v>0.05</v>
      </c>
      <c r="U2017" s="60">
        <v>9.1499999999999998E-2</v>
      </c>
      <c r="V2017" s="249">
        <v>1285.0177837552806</v>
      </c>
      <c r="W2017" s="249">
        <v>61687.079653401088</v>
      </c>
      <c r="X2017" s="249">
        <v>6406.9203465989121</v>
      </c>
      <c r="Y2017" s="249">
        <v>8507.9657669759872</v>
      </c>
      <c r="Z2017" s="249">
        <v>5058.5339731563581</v>
      </c>
      <c r="AA2017" s="249">
        <v>3449.4317938196291</v>
      </c>
      <c r="AB2017" s="249">
        <v>2242.4221213096193</v>
      </c>
      <c r="AC2017" s="249">
        <v>3449.4317938196291</v>
      </c>
      <c r="AD2017" s="249">
        <v>15413.987371915777</v>
      </c>
      <c r="AE2017" s="249">
        <v>9007.0670253168355</v>
      </c>
      <c r="AF2017" s="249">
        <v>2.9103830456733704E-11</v>
      </c>
      <c r="AH2017" s="74">
        <v>60</v>
      </c>
    </row>
    <row r="2018" spans="2:34">
      <c r="B2018" s="73">
        <v>42460</v>
      </c>
      <c r="C2018" s="73">
        <v>42460</v>
      </c>
      <c r="D2018" s="73">
        <v>42460</v>
      </c>
      <c r="E2018" s="208">
        <v>10041703</v>
      </c>
      <c r="F2018" s="61" t="s">
        <v>1053</v>
      </c>
      <c r="G2018" s="61" t="s">
        <v>444</v>
      </c>
      <c r="H2018" s="60">
        <v>143985741</v>
      </c>
      <c r="I2018" s="60">
        <v>98</v>
      </c>
      <c r="J2018" s="60" t="s">
        <v>2646</v>
      </c>
      <c r="K2018" s="60" t="s">
        <v>1780</v>
      </c>
      <c r="L2018" s="62">
        <v>42209</v>
      </c>
      <c r="M2018" s="62">
        <v>44044</v>
      </c>
      <c r="N2018" s="60">
        <v>60</v>
      </c>
      <c r="O2018" s="60">
        <v>7</v>
      </c>
      <c r="P2018" s="60">
        <v>60</v>
      </c>
      <c r="Q2018" s="60">
        <v>7</v>
      </c>
      <c r="R2018" s="60">
        <v>7</v>
      </c>
      <c r="S2018" s="249">
        <v>1017037</v>
      </c>
      <c r="T2018" s="60">
        <v>0.05</v>
      </c>
      <c r="U2018" s="60">
        <v>9.1499999999999998E-2</v>
      </c>
      <c r="V2018" s="249">
        <v>19192.742851603951</v>
      </c>
      <c r="W2018" s="249">
        <v>921344.64753805182</v>
      </c>
      <c r="X2018" s="249">
        <v>95692.352461948176</v>
      </c>
      <c r="Y2018" s="249">
        <v>47203.501688351069</v>
      </c>
      <c r="Z2018" s="249">
        <v>28345.883654749268</v>
      </c>
      <c r="AA2018" s="249">
        <v>18857.618033601801</v>
      </c>
      <c r="AB2018" s="249">
        <v>11164.107787227287</v>
      </c>
      <c r="AC2018" s="249">
        <v>18857.618033601801</v>
      </c>
      <c r="AD2018" s="249">
        <v>230219.92355818592</v>
      </c>
      <c r="AE2018" s="249">
        <v>134527.57109623693</v>
      </c>
      <c r="AF2018" s="249">
        <v>8.149072527885437E-10</v>
      </c>
      <c r="AH2018" s="74">
        <v>60</v>
      </c>
    </row>
    <row r="2019" spans="2:34">
      <c r="B2019" s="73">
        <v>42460</v>
      </c>
      <c r="C2019" s="73">
        <v>42460</v>
      </c>
      <c r="D2019" s="73">
        <v>42460</v>
      </c>
      <c r="E2019" s="208">
        <v>10041849</v>
      </c>
      <c r="F2019" s="61" t="s">
        <v>1053</v>
      </c>
      <c r="G2019" s="61" t="s">
        <v>444</v>
      </c>
      <c r="H2019" s="60">
        <v>143994414</v>
      </c>
      <c r="I2019" s="60">
        <v>98</v>
      </c>
      <c r="J2019" s="60" t="s">
        <v>2330</v>
      </c>
      <c r="K2019" s="60" t="s">
        <v>1332</v>
      </c>
      <c r="L2019" s="62">
        <v>40638</v>
      </c>
      <c r="M2019" s="62">
        <v>42461</v>
      </c>
      <c r="N2019" s="60">
        <v>60</v>
      </c>
      <c r="O2019" s="60">
        <v>59</v>
      </c>
      <c r="P2019" s="60">
        <v>60</v>
      </c>
      <c r="Q2019" s="60">
        <v>59</v>
      </c>
      <c r="R2019" s="60">
        <v>59</v>
      </c>
      <c r="S2019" s="249">
        <v>200388</v>
      </c>
      <c r="T2019" s="60">
        <v>0.05</v>
      </c>
      <c r="U2019" s="60">
        <v>9.4E-2</v>
      </c>
      <c r="V2019" s="249">
        <v>3781.5687674560631</v>
      </c>
      <c r="W2019" s="249">
        <v>180478.40978792316</v>
      </c>
      <c r="X2019" s="249">
        <v>19909.590212076844</v>
      </c>
      <c r="Y2019" s="249">
        <v>46386.324208495469</v>
      </c>
      <c r="Z2019" s="249">
        <v>26490.434890652366</v>
      </c>
      <c r="AA2019" s="249">
        <v>19895.889317843103</v>
      </c>
      <c r="AB2019" s="249">
        <v>19577.763708542228</v>
      </c>
      <c r="AC2019" s="249">
        <v>19895.889317843103</v>
      </c>
      <c r="AD2019" s="249">
        <v>46415.716259441484</v>
      </c>
      <c r="AE2019" s="249">
        <v>26506.126047363796</v>
      </c>
      <c r="AF2019" s="249">
        <v>8.440110832452774E-10</v>
      </c>
      <c r="AH2019" s="74">
        <v>60</v>
      </c>
    </row>
    <row r="2020" spans="2:34">
      <c r="B2020" s="73">
        <v>42430</v>
      </c>
      <c r="C2020" s="73">
        <v>42430</v>
      </c>
      <c r="D2020" s="73">
        <v>42460</v>
      </c>
      <c r="E2020" s="208">
        <v>10042300</v>
      </c>
      <c r="F2020" s="61" t="s">
        <v>1054</v>
      </c>
      <c r="G2020" s="61" t="s">
        <v>444</v>
      </c>
      <c r="H2020" s="60">
        <v>143994600</v>
      </c>
      <c r="I2020" s="60">
        <v>98</v>
      </c>
      <c r="J2020" s="60" t="s">
        <v>2647</v>
      </c>
      <c r="K2020" s="60" t="s">
        <v>1332</v>
      </c>
      <c r="L2020" s="62">
        <v>40616</v>
      </c>
      <c r="M2020" s="62">
        <v>42430</v>
      </c>
      <c r="N2020" s="60">
        <v>60</v>
      </c>
      <c r="O2020" s="60">
        <v>60</v>
      </c>
      <c r="P2020" s="60">
        <v>60</v>
      </c>
      <c r="Q2020" s="60">
        <v>60</v>
      </c>
      <c r="R2020" s="60">
        <v>60</v>
      </c>
      <c r="S2020" s="249">
        <v>147081</v>
      </c>
      <c r="T2020" s="60">
        <v>0.05</v>
      </c>
      <c r="U2020" s="60">
        <v>9.4E-2</v>
      </c>
      <c r="V2020" s="249">
        <v>2775.5999155947725</v>
      </c>
      <c r="W2020" s="249">
        <v>132467.73753926149</v>
      </c>
      <c r="X2020" s="249">
        <v>14613.262460738508</v>
      </c>
      <c r="Y2020" s="249">
        <v>34068.25739642547</v>
      </c>
      <c r="Z2020" s="249">
        <v>19454.994935686351</v>
      </c>
      <c r="AA2020" s="249">
        <v>14613.262460739119</v>
      </c>
      <c r="AB2020" s="249">
        <v>14613.262460738508</v>
      </c>
      <c r="AC2020" s="249">
        <v>14613.262460739119</v>
      </c>
      <c r="AD2020" s="249">
        <v>34068.25739642547</v>
      </c>
      <c r="AE2020" s="249">
        <v>19454.994935686351</v>
      </c>
      <c r="AF2020" s="249">
        <v>6.1118043959140778E-10</v>
      </c>
      <c r="AH2020" s="74">
        <v>60</v>
      </c>
    </row>
    <row r="2021" spans="2:34">
      <c r="B2021" s="73">
        <v>42460</v>
      </c>
      <c r="C2021" s="73">
        <v>42460</v>
      </c>
      <c r="D2021" s="73">
        <v>42460</v>
      </c>
      <c r="E2021" s="208">
        <v>10042324</v>
      </c>
      <c r="F2021" s="61" t="s">
        <v>1053</v>
      </c>
      <c r="G2021" s="61" t="s">
        <v>444</v>
      </c>
      <c r="H2021" s="60">
        <v>143994716</v>
      </c>
      <c r="I2021" s="60">
        <v>98</v>
      </c>
      <c r="J2021" s="60" t="s">
        <v>2393</v>
      </c>
      <c r="K2021" s="60" t="s">
        <v>1332</v>
      </c>
      <c r="L2021" s="62">
        <v>40618</v>
      </c>
      <c r="M2021" s="62">
        <v>42461</v>
      </c>
      <c r="N2021" s="60">
        <v>61</v>
      </c>
      <c r="O2021" s="60">
        <v>60</v>
      </c>
      <c r="P2021" s="60">
        <v>60</v>
      </c>
      <c r="Q2021" s="60">
        <v>60</v>
      </c>
      <c r="R2021" s="60">
        <v>60</v>
      </c>
      <c r="S2021" s="249">
        <v>243650</v>
      </c>
      <c r="T2021" s="60">
        <v>0.05</v>
      </c>
      <c r="U2021" s="60">
        <v>9.4E-2</v>
      </c>
      <c r="V2021" s="249">
        <v>4597.9760773632643</v>
      </c>
      <c r="W2021" s="249">
        <v>219442.10504035908</v>
      </c>
      <c r="X2021" s="249">
        <v>24207.894959640922</v>
      </c>
      <c r="Y2021" s="249">
        <v>56436.45960143776</v>
      </c>
      <c r="Z2021" s="249">
        <v>32228.564641795878</v>
      </c>
      <c r="AA2021" s="249">
        <v>24207.894959641882</v>
      </c>
      <c r="AB2021" s="249">
        <v>24207.894959640922</v>
      </c>
      <c r="AC2021" s="249">
        <v>24207.894959641882</v>
      </c>
      <c r="AD2021" s="249">
        <v>56436.45960143776</v>
      </c>
      <c r="AE2021" s="249">
        <v>32228.564641795878</v>
      </c>
      <c r="AF2021" s="249">
        <v>9.6042640507221222E-10</v>
      </c>
      <c r="AH2021" s="74">
        <v>60</v>
      </c>
    </row>
    <row r="2022" spans="2:34">
      <c r="B2022" s="73">
        <v>42460</v>
      </c>
      <c r="C2022" s="73">
        <v>42460</v>
      </c>
      <c r="D2022" s="73">
        <v>42460</v>
      </c>
      <c r="E2022" s="208">
        <v>10053978</v>
      </c>
      <c r="F2022" s="61" t="s">
        <v>1053</v>
      </c>
      <c r="G2022" s="61" t="s">
        <v>349</v>
      </c>
      <c r="H2022" s="60">
        <v>143995968</v>
      </c>
      <c r="I2022" s="60">
        <v>99</v>
      </c>
      <c r="J2022" s="60" t="s">
        <v>2648</v>
      </c>
      <c r="K2022" s="60" t="s">
        <v>1335</v>
      </c>
      <c r="L2022" s="62">
        <v>40813</v>
      </c>
      <c r="M2022" s="62">
        <v>50314</v>
      </c>
      <c r="N2022" s="60">
        <v>312</v>
      </c>
      <c r="O2022" s="60">
        <v>53</v>
      </c>
      <c r="P2022" s="60">
        <v>228</v>
      </c>
      <c r="Q2022" s="60">
        <v>53</v>
      </c>
      <c r="R2022" s="60">
        <v>53</v>
      </c>
      <c r="S2022" s="249">
        <v>901940</v>
      </c>
      <c r="T2022" s="60">
        <v>0.03</v>
      </c>
      <c r="U2022" s="60">
        <v>8.1500000000000003E-2</v>
      </c>
      <c r="V2022" s="249">
        <v>5194.6433134384179</v>
      </c>
      <c r="W2022" s="249">
        <v>601419.43199361116</v>
      </c>
      <c r="X2022" s="249">
        <v>300520.56800638884</v>
      </c>
      <c r="Y2022" s="249">
        <v>204789.09069123855</v>
      </c>
      <c r="Z2022" s="249">
        <v>108935.25259863047</v>
      </c>
      <c r="AA2022" s="249">
        <v>95853.838092608086</v>
      </c>
      <c r="AB2022" s="249">
        <v>69857.851334818464</v>
      </c>
      <c r="AC2022" s="249">
        <v>95853.838092608086</v>
      </c>
      <c r="AD2022" s="249">
        <v>582959.24347035633</v>
      </c>
      <c r="AE2022" s="249">
        <v>282438.67546395934</v>
      </c>
      <c r="AF2022" s="249">
        <v>8.149072527885437E-9</v>
      </c>
      <c r="AH2022" s="74">
        <v>228</v>
      </c>
    </row>
    <row r="2023" spans="2:34">
      <c r="B2023" s="73">
        <v>42460</v>
      </c>
      <c r="C2023" s="73">
        <v>42460</v>
      </c>
      <c r="D2023" s="73">
        <v>42460</v>
      </c>
      <c r="E2023" s="208">
        <v>10042142</v>
      </c>
      <c r="F2023" s="61" t="s">
        <v>1053</v>
      </c>
      <c r="G2023" s="61" t="s">
        <v>349</v>
      </c>
      <c r="H2023" s="60">
        <v>143999475</v>
      </c>
      <c r="I2023" s="60">
        <v>98</v>
      </c>
      <c r="J2023" s="60" t="s">
        <v>2649</v>
      </c>
      <c r="K2023" s="60" t="s">
        <v>1338</v>
      </c>
      <c r="L2023" s="62">
        <v>41205</v>
      </c>
      <c r="M2023" s="62">
        <v>43040</v>
      </c>
      <c r="N2023" s="60">
        <v>60</v>
      </c>
      <c r="O2023" s="60">
        <v>40</v>
      </c>
      <c r="P2023" s="60">
        <v>60</v>
      </c>
      <c r="Q2023" s="60">
        <v>40</v>
      </c>
      <c r="R2023" s="60">
        <v>40</v>
      </c>
      <c r="S2023" s="249">
        <v>189300</v>
      </c>
      <c r="T2023" s="60">
        <v>0.05</v>
      </c>
      <c r="U2023" s="60">
        <v>9.4E-2</v>
      </c>
      <c r="V2023" s="249">
        <v>3572.3245288112698</v>
      </c>
      <c r="W2023" s="249">
        <v>170492.06026735061</v>
      </c>
      <c r="X2023" s="249">
        <v>18807.939732649393</v>
      </c>
      <c r="Y2023" s="249">
        <v>38293.857204580694</v>
      </c>
      <c r="Z2023" s="249">
        <v>22006.954552336989</v>
      </c>
      <c r="AA2023" s="249">
        <v>16286.902652243705</v>
      </c>
      <c r="AB2023" s="249">
        <v>12538.626488432928</v>
      </c>
      <c r="AC2023" s="249">
        <v>16286.902652243705</v>
      </c>
      <c r="AD2023" s="249">
        <v>43847.411461326381</v>
      </c>
      <c r="AE2023" s="249">
        <v>25039.471728676202</v>
      </c>
      <c r="AF2023" s="249">
        <v>7.8580342233181E-10</v>
      </c>
      <c r="AH2023" s="74">
        <v>60</v>
      </c>
    </row>
    <row r="2024" spans="2:34">
      <c r="B2024" s="73">
        <v>42460</v>
      </c>
      <c r="C2024" s="73">
        <v>42460</v>
      </c>
      <c r="D2024" s="73">
        <v>42460</v>
      </c>
      <c r="E2024" s="208">
        <v>10041932</v>
      </c>
      <c r="F2024" s="61" t="s">
        <v>1053</v>
      </c>
      <c r="G2024" s="61" t="s">
        <v>444</v>
      </c>
      <c r="H2024" s="60">
        <v>143999750</v>
      </c>
      <c r="I2024" s="60">
        <v>98</v>
      </c>
      <c r="J2024" s="60" t="s">
        <v>2650</v>
      </c>
      <c r="K2024" s="60" t="s">
        <v>1338</v>
      </c>
      <c r="L2024" s="62">
        <v>41164</v>
      </c>
      <c r="M2024" s="62">
        <v>42979</v>
      </c>
      <c r="N2024" s="60">
        <v>60</v>
      </c>
      <c r="O2024" s="60">
        <v>42</v>
      </c>
      <c r="P2024" s="60">
        <v>60</v>
      </c>
      <c r="Q2024" s="60">
        <v>42</v>
      </c>
      <c r="R2024" s="60">
        <v>42</v>
      </c>
      <c r="S2024" s="249">
        <v>206142</v>
      </c>
      <c r="T2024" s="60">
        <v>0.05</v>
      </c>
      <c r="U2024" s="60">
        <v>9.4E-2</v>
      </c>
      <c r="V2024" s="249">
        <v>3890.1538458437021</v>
      </c>
      <c r="W2024" s="249">
        <v>185660.71995579603</v>
      </c>
      <c r="X2024" s="249">
        <v>20481.280044203973</v>
      </c>
      <c r="Y2024" s="249">
        <v>42798.955855013206</v>
      </c>
      <c r="Z2024" s="249">
        <v>24570.834940944012</v>
      </c>
      <c r="AA2024" s="249">
        <v>18228.120914069194</v>
      </c>
      <c r="AB2024" s="249">
        <v>14336.896030942782</v>
      </c>
      <c r="AC2024" s="249">
        <v>18228.120914069194</v>
      </c>
      <c r="AD2024" s="249">
        <v>47748.510794826958</v>
      </c>
      <c r="AE2024" s="249">
        <v>27267.23075062214</v>
      </c>
      <c r="AF2024" s="249">
        <v>8.440110832452774E-10</v>
      </c>
      <c r="AH2024" s="74">
        <v>60</v>
      </c>
    </row>
    <row r="2025" spans="2:34" ht="13.8" thickBot="1">
      <c r="B2025" s="209">
        <v>42460</v>
      </c>
      <c r="C2025" s="209">
        <v>42460</v>
      </c>
      <c r="D2025" s="209">
        <v>42460</v>
      </c>
      <c r="E2025" s="210">
        <v>10042238</v>
      </c>
      <c r="F2025" s="85" t="s">
        <v>1053</v>
      </c>
      <c r="G2025" s="85" t="s">
        <v>444</v>
      </c>
      <c r="H2025" s="94">
        <v>143999882</v>
      </c>
      <c r="I2025" s="94">
        <v>98</v>
      </c>
      <c r="J2025" s="94" t="s">
        <v>2219</v>
      </c>
      <c r="K2025" s="94" t="s">
        <v>1338</v>
      </c>
      <c r="L2025" s="246">
        <v>41164</v>
      </c>
      <c r="M2025" s="246">
        <v>42979</v>
      </c>
      <c r="N2025" s="94">
        <v>60</v>
      </c>
      <c r="O2025" s="94">
        <v>42</v>
      </c>
      <c r="P2025" s="94">
        <v>60</v>
      </c>
      <c r="Q2025" s="94">
        <v>42</v>
      </c>
      <c r="R2025" s="94">
        <v>42</v>
      </c>
      <c r="S2025" s="250">
        <v>150104</v>
      </c>
      <c r="T2025" s="94">
        <v>0.05</v>
      </c>
      <c r="U2025" s="94">
        <v>9.4E-2</v>
      </c>
      <c r="V2025" s="250">
        <v>2832.6476549006175</v>
      </c>
      <c r="W2025" s="250">
        <v>135190.3867637105</v>
      </c>
      <c r="X2025" s="250">
        <v>14913.6132362895</v>
      </c>
      <c r="Y2025" s="250">
        <v>31164.413218368412</v>
      </c>
      <c r="Z2025" s="250">
        <v>17891.45641342111</v>
      </c>
      <c r="AA2025" s="250">
        <v>13272.956804947302</v>
      </c>
      <c r="AB2025" s="250">
        <v>10439.529265402651</v>
      </c>
      <c r="AC2025" s="250">
        <v>13272.956804947302</v>
      </c>
      <c r="AD2025" s="250">
        <v>34768.472530327184</v>
      </c>
      <c r="AE2025" s="250">
        <v>19854.859294037044</v>
      </c>
      <c r="AF2025" s="250">
        <v>6.4028427004814148E-10</v>
      </c>
      <c r="AG2025" s="85"/>
      <c r="AH2025" s="95">
        <v>60</v>
      </c>
    </row>
    <row r="2026" spans="2:34">
      <c r="B2026" s="73">
        <v>42490</v>
      </c>
      <c r="C2026" s="73">
        <v>42490</v>
      </c>
      <c r="D2026" s="73">
        <v>42490</v>
      </c>
      <c r="E2026" s="208">
        <v>10041484</v>
      </c>
      <c r="F2026" s="61" t="s">
        <v>1053</v>
      </c>
      <c r="G2026" s="61" t="s">
        <v>444</v>
      </c>
      <c r="H2026" s="245">
        <v>143015602</v>
      </c>
      <c r="I2026" s="60">
        <v>99</v>
      </c>
      <c r="J2026" s="60" t="s">
        <v>1918</v>
      </c>
      <c r="K2026" s="60" t="s">
        <v>1331</v>
      </c>
      <c r="L2026" s="62">
        <v>38281</v>
      </c>
      <c r="M2026" s="62">
        <v>42666</v>
      </c>
      <c r="N2026" s="60">
        <v>144</v>
      </c>
      <c r="O2026" s="60">
        <v>137</v>
      </c>
      <c r="P2026" s="60">
        <v>144</v>
      </c>
      <c r="Q2026" s="60">
        <v>137</v>
      </c>
      <c r="R2026" s="60">
        <v>137</v>
      </c>
      <c r="S2026" s="249">
        <v>470731</v>
      </c>
      <c r="T2026" s="60">
        <v>0.03</v>
      </c>
      <c r="U2026" s="60">
        <v>8.6499999999999994E-2</v>
      </c>
      <c r="V2026" s="249">
        <v>3896.648561105651</v>
      </c>
      <c r="W2026" s="249">
        <v>348409.90402278735</v>
      </c>
      <c r="X2026" s="249">
        <v>122321.09597721265</v>
      </c>
      <c r="Y2026" s="249">
        <v>211937.72100151615</v>
      </c>
      <c r="Z2026" s="249">
        <v>90115.660424525209</v>
      </c>
      <c r="AA2026" s="249">
        <v>121822.06057699095</v>
      </c>
      <c r="AB2026" s="249">
        <v>116374.93158943149</v>
      </c>
      <c r="AC2026" s="249">
        <v>121822.06057699095</v>
      </c>
      <c r="AD2026" s="249">
        <v>212707.4887764228</v>
      </c>
      <c r="AE2026" s="249">
        <v>90386.392799213703</v>
      </c>
    </row>
    <row r="2027" spans="2:34">
      <c r="B2027" s="73">
        <v>42490</v>
      </c>
      <c r="C2027" s="73">
        <v>42490</v>
      </c>
      <c r="D2027" s="73">
        <v>42490</v>
      </c>
      <c r="E2027" s="208">
        <v>10042270</v>
      </c>
      <c r="F2027" s="61" t="s">
        <v>1053</v>
      </c>
      <c r="G2027" s="61" t="s">
        <v>444</v>
      </c>
      <c r="H2027" s="245">
        <v>143021637</v>
      </c>
      <c r="I2027" s="60">
        <v>98</v>
      </c>
      <c r="J2027" s="60" t="s">
        <v>1935</v>
      </c>
      <c r="K2027" s="60" t="s">
        <v>1780</v>
      </c>
      <c r="L2027" s="62">
        <v>41838</v>
      </c>
      <c r="M2027" s="62">
        <v>43678</v>
      </c>
      <c r="N2027" s="60">
        <v>60</v>
      </c>
      <c r="O2027" s="60">
        <v>20</v>
      </c>
      <c r="P2027" s="60">
        <v>60</v>
      </c>
      <c r="Q2027" s="60">
        <v>20</v>
      </c>
      <c r="R2027" s="60">
        <v>20</v>
      </c>
      <c r="S2027" s="249">
        <v>367624</v>
      </c>
      <c r="T2027" s="60">
        <v>0.05</v>
      </c>
      <c r="U2027" s="60">
        <v>9.1499999999999998E-2</v>
      </c>
      <c r="V2027" s="249">
        <v>6937.5183971458764</v>
      </c>
      <c r="W2027" s="249">
        <v>333034.49599820731</v>
      </c>
      <c r="X2027" s="249">
        <v>34589.504001792695</v>
      </c>
      <c r="Y2027" s="249">
        <v>44114.778127981161</v>
      </c>
      <c r="Z2027" s="249">
        <v>26246.870923129405</v>
      </c>
      <c r="AA2027" s="249">
        <v>17867.907204851756</v>
      </c>
      <c r="AB2027" s="249">
        <v>11529.834667264231</v>
      </c>
      <c r="AC2027" s="249">
        <v>17867.907204851756</v>
      </c>
      <c r="AD2027" s="249">
        <v>83216.607830545516</v>
      </c>
      <c r="AE2027" s="249">
        <v>48627.10382875253</v>
      </c>
    </row>
    <row r="2028" spans="2:34">
      <c r="B2028" s="73">
        <v>42490</v>
      </c>
      <c r="C2028" s="73">
        <v>42490</v>
      </c>
      <c r="D2028" s="73">
        <v>42490</v>
      </c>
      <c r="E2028" s="208">
        <v>10041493</v>
      </c>
      <c r="F2028" s="61" t="s">
        <v>1053</v>
      </c>
      <c r="G2028" s="61" t="s">
        <v>444</v>
      </c>
      <c r="H2028" s="245">
        <v>143034186</v>
      </c>
      <c r="I2028" s="60">
        <v>99</v>
      </c>
      <c r="J2028" s="60" t="s">
        <v>1988</v>
      </c>
      <c r="K2028" s="60" t="s">
        <v>1331</v>
      </c>
      <c r="L2028" s="62">
        <v>38674</v>
      </c>
      <c r="M2028" s="62">
        <v>45253</v>
      </c>
      <c r="N2028" s="60">
        <v>216</v>
      </c>
      <c r="O2028" s="60">
        <v>124</v>
      </c>
      <c r="P2028" s="60">
        <v>216</v>
      </c>
      <c r="Q2028" s="60">
        <v>124</v>
      </c>
      <c r="R2028" s="60">
        <v>124</v>
      </c>
      <c r="S2028" s="249">
        <v>902500</v>
      </c>
      <c r="T2028" s="60">
        <v>0.03</v>
      </c>
      <c r="U2028" s="60">
        <v>8.6499999999999994E-2</v>
      </c>
      <c r="V2028" s="249">
        <v>5412.5026984266597</v>
      </c>
      <c r="W2028" s="249">
        <v>591722.7071723789</v>
      </c>
      <c r="X2028" s="249">
        <v>310777.2928276211</v>
      </c>
      <c r="Y2028" s="249">
        <v>442513.88642187626</v>
      </c>
      <c r="Z2028" s="249">
        <v>212991.5110460163</v>
      </c>
      <c r="AA2028" s="249">
        <v>229522.37537585996</v>
      </c>
      <c r="AB2028" s="249">
        <v>178409.18662326396</v>
      </c>
      <c r="AC2028" s="249">
        <v>229522.37537585996</v>
      </c>
      <c r="AD2028" s="249">
        <v>577377.87568777415</v>
      </c>
      <c r="AE2028" s="249">
        <v>266600.58286015864</v>
      </c>
    </row>
    <row r="2029" spans="2:34">
      <c r="B2029" s="73">
        <v>42490</v>
      </c>
      <c r="C2029" s="73">
        <v>42490</v>
      </c>
      <c r="D2029" s="73">
        <v>42490</v>
      </c>
      <c r="E2029" s="208">
        <v>10041375</v>
      </c>
      <c r="F2029" s="61" t="s">
        <v>1053</v>
      </c>
      <c r="G2029" s="61" t="s">
        <v>349</v>
      </c>
      <c r="H2029" s="245">
        <v>143111911</v>
      </c>
      <c r="I2029" s="60">
        <v>99</v>
      </c>
      <c r="J2029" s="60" t="s">
        <v>2032</v>
      </c>
      <c r="K2029" s="60" t="s">
        <v>1336</v>
      </c>
      <c r="L2029" s="62">
        <v>41124</v>
      </c>
      <c r="M2029" s="62">
        <v>52079</v>
      </c>
      <c r="N2029" s="60">
        <v>360</v>
      </c>
      <c r="O2029" s="60">
        <v>44</v>
      </c>
      <c r="P2029" s="60">
        <v>228</v>
      </c>
      <c r="Q2029" s="60">
        <v>44</v>
      </c>
      <c r="R2029" s="60">
        <v>44</v>
      </c>
      <c r="S2029" s="249">
        <v>3499967</v>
      </c>
      <c r="T2029" s="60">
        <v>0.03</v>
      </c>
      <c r="U2029" s="60">
        <v>7.6499999999999999E-2</v>
      </c>
      <c r="V2029" s="249">
        <v>20157.749045174976</v>
      </c>
      <c r="W2029" s="249">
        <v>2419462.3275880287</v>
      </c>
      <c r="X2029" s="249">
        <v>1080504.6724119713</v>
      </c>
      <c r="Y2029" s="249">
        <v>647388.34395657119</v>
      </c>
      <c r="Z2029" s="249">
        <v>357047.87596381886</v>
      </c>
      <c r="AA2029" s="249">
        <v>290340.46799275232</v>
      </c>
      <c r="AB2029" s="249">
        <v>208518.44555318743</v>
      </c>
      <c r="AC2029" s="249">
        <v>290340.46799275232</v>
      </c>
      <c r="AD2029" s="249">
        <v>2176504.4547118749</v>
      </c>
      <c r="AE2029" s="249">
        <v>1095999.7822998948</v>
      </c>
    </row>
    <row r="2030" spans="2:34">
      <c r="B2030" s="73">
        <v>42490</v>
      </c>
      <c r="C2030" s="73">
        <v>42490</v>
      </c>
      <c r="D2030" s="73">
        <v>42490</v>
      </c>
      <c r="E2030" s="208">
        <v>10042130</v>
      </c>
      <c r="F2030" s="61" t="s">
        <v>1053</v>
      </c>
      <c r="G2030" s="61" t="s">
        <v>349</v>
      </c>
      <c r="H2030" s="245">
        <v>143175707</v>
      </c>
      <c r="I2030" s="60">
        <v>99</v>
      </c>
      <c r="J2030" s="60" t="s">
        <v>2072</v>
      </c>
      <c r="K2030" s="60" t="s">
        <v>1334</v>
      </c>
      <c r="L2030" s="62">
        <v>40511</v>
      </c>
      <c r="M2030" s="62">
        <v>46722</v>
      </c>
      <c r="N2030" s="60">
        <v>204</v>
      </c>
      <c r="O2030" s="60">
        <v>64</v>
      </c>
      <c r="P2030" s="60">
        <v>204</v>
      </c>
      <c r="Q2030" s="60">
        <v>64</v>
      </c>
      <c r="R2030" s="60">
        <v>64</v>
      </c>
      <c r="S2030" s="249">
        <v>1204586</v>
      </c>
      <c r="T2030" s="60">
        <v>0.03</v>
      </c>
      <c r="U2030" s="60">
        <v>7.6499999999999999E-2</v>
      </c>
      <c r="V2030" s="249">
        <v>7545.2219902864817</v>
      </c>
      <c r="W2030" s="249">
        <v>859833.04351043201</v>
      </c>
      <c r="X2030" s="249">
        <v>344752.95648956799</v>
      </c>
      <c r="Y2030" s="249">
        <v>320426.15091063938</v>
      </c>
      <c r="Z2030" s="249">
        <v>168656.64024761756</v>
      </c>
      <c r="AA2030" s="249">
        <v>151769.51066302182</v>
      </c>
      <c r="AB2030" s="249">
        <v>108157.79027123701</v>
      </c>
      <c r="AC2030" s="249">
        <v>151769.51066302182</v>
      </c>
      <c r="AD2030" s="249">
        <v>679392.24250801373</v>
      </c>
      <c r="AE2030" s="249">
        <v>334639.28601844236</v>
      </c>
    </row>
    <row r="2031" spans="2:34">
      <c r="B2031" s="73">
        <v>42490</v>
      </c>
      <c r="C2031" s="73">
        <v>42490</v>
      </c>
      <c r="D2031" s="73">
        <v>42490</v>
      </c>
      <c r="E2031" s="208">
        <v>10041484</v>
      </c>
      <c r="F2031" s="61" t="s">
        <v>1053</v>
      </c>
      <c r="G2031" s="61" t="s">
        <v>444</v>
      </c>
      <c r="H2031" s="245">
        <v>143234576</v>
      </c>
      <c r="I2031" s="60">
        <v>99</v>
      </c>
      <c r="J2031" s="60" t="s">
        <v>2078</v>
      </c>
      <c r="K2031" s="60" t="s">
        <v>1331</v>
      </c>
      <c r="L2031" s="62">
        <v>40408</v>
      </c>
      <c r="M2031" s="62">
        <v>44440</v>
      </c>
      <c r="N2031" s="60">
        <v>133</v>
      </c>
      <c r="O2031" s="60">
        <v>67</v>
      </c>
      <c r="P2031" s="60">
        <v>133</v>
      </c>
      <c r="Q2031" s="60">
        <v>67</v>
      </c>
      <c r="R2031" s="60">
        <v>67</v>
      </c>
      <c r="S2031" s="249">
        <v>196332</v>
      </c>
      <c r="T2031" s="60">
        <v>0.03</v>
      </c>
      <c r="U2031" s="60">
        <v>8.6499999999999994E-2</v>
      </c>
      <c r="V2031" s="249">
        <v>1736.9981177431343</v>
      </c>
      <c r="W2031" s="249">
        <v>148267.31989205652</v>
      </c>
      <c r="X2031" s="249">
        <v>48064.680107943481</v>
      </c>
      <c r="Y2031" s="249">
        <v>59082.824496848407</v>
      </c>
      <c r="Z2031" s="249">
        <v>25608.898251619758</v>
      </c>
      <c r="AA2031" s="249">
        <v>33473.926245228649</v>
      </c>
      <c r="AB2031" s="249">
        <v>24213.034340091828</v>
      </c>
      <c r="AC2031" s="249">
        <v>33473.926245228649</v>
      </c>
      <c r="AD2031" s="249">
        <v>82753.429767778784</v>
      </c>
      <c r="AE2031" s="249">
        <v>34688.749659836845</v>
      </c>
    </row>
    <row r="2032" spans="2:34">
      <c r="B2032" s="73">
        <v>42490</v>
      </c>
      <c r="C2032" s="73">
        <v>42490</v>
      </c>
      <c r="D2032" s="73">
        <v>42490</v>
      </c>
      <c r="E2032" s="208">
        <v>10042198</v>
      </c>
      <c r="F2032" s="61" t="s">
        <v>1053</v>
      </c>
      <c r="G2032" s="61" t="s">
        <v>349</v>
      </c>
      <c r="H2032" s="245">
        <v>143315495</v>
      </c>
      <c r="I2032" s="60">
        <v>99</v>
      </c>
      <c r="J2032" s="60" t="s">
        <v>2085</v>
      </c>
      <c r="K2032" s="60" t="s">
        <v>1334</v>
      </c>
      <c r="L2032" s="62">
        <v>40463</v>
      </c>
      <c r="M2032" s="62">
        <v>51044</v>
      </c>
      <c r="N2032" s="60">
        <v>348</v>
      </c>
      <c r="O2032" s="60">
        <v>66</v>
      </c>
      <c r="P2032" s="60">
        <v>228</v>
      </c>
      <c r="Q2032" s="60">
        <v>66</v>
      </c>
      <c r="R2032" s="60">
        <v>66</v>
      </c>
      <c r="S2032" s="249">
        <v>3040219</v>
      </c>
      <c r="T2032" s="60">
        <v>0.03</v>
      </c>
      <c r="U2032" s="60">
        <v>7.6499999999999999E-2</v>
      </c>
      <c r="V2032" s="249">
        <v>17509.871277178565</v>
      </c>
      <c r="W2032" s="249">
        <v>2101647.0549914758</v>
      </c>
      <c r="X2032" s="249">
        <v>938571.94500852423</v>
      </c>
      <c r="Y2032" s="249">
        <v>819561.16845932393</v>
      </c>
      <c r="Z2032" s="249">
        <v>445548.17909556848</v>
      </c>
      <c r="AA2032" s="249">
        <v>374012.98936375545</v>
      </c>
      <c r="AB2032" s="249">
        <v>271691.87881825701</v>
      </c>
      <c r="AC2032" s="249">
        <v>374012.98936375545</v>
      </c>
      <c r="AD2032" s="249">
        <v>1890603.5962052443</v>
      </c>
      <c r="AE2032" s="249">
        <v>952031.65119671263</v>
      </c>
    </row>
    <row r="2033" spans="2:31">
      <c r="B2033" s="73">
        <v>42490</v>
      </c>
      <c r="C2033" s="73">
        <v>42490</v>
      </c>
      <c r="D2033" s="73">
        <v>42490</v>
      </c>
      <c r="E2033" s="208">
        <v>10042198</v>
      </c>
      <c r="F2033" s="61" t="s">
        <v>1053</v>
      </c>
      <c r="G2033" s="61" t="s">
        <v>349</v>
      </c>
      <c r="H2033" s="245">
        <v>143938166</v>
      </c>
      <c r="I2033" s="60">
        <v>99</v>
      </c>
      <c r="J2033" s="60" t="s">
        <v>2142</v>
      </c>
      <c r="K2033" s="60" t="s">
        <v>1779</v>
      </c>
      <c r="L2033" s="62">
        <v>41460</v>
      </c>
      <c r="M2033" s="62">
        <v>50952</v>
      </c>
      <c r="N2033" s="60">
        <v>312</v>
      </c>
      <c r="O2033" s="60">
        <v>33</v>
      </c>
      <c r="P2033" s="60">
        <v>228</v>
      </c>
      <c r="Q2033" s="60">
        <v>33</v>
      </c>
      <c r="R2033" s="60">
        <v>33</v>
      </c>
      <c r="S2033" s="249">
        <v>566040</v>
      </c>
      <c r="T2033" s="60">
        <v>0.03</v>
      </c>
      <c r="U2033" s="60">
        <v>7.3999999999999996E-2</v>
      </c>
      <c r="V2033" s="249">
        <v>3260.0571004043309</v>
      </c>
      <c r="W2033" s="249">
        <v>398511.63806946541</v>
      </c>
      <c r="X2033" s="249">
        <v>167528.36193053459</v>
      </c>
      <c r="Y2033" s="249">
        <v>78309.453217011556</v>
      </c>
      <c r="Z2033" s="249">
        <v>44198.846664922166</v>
      </c>
      <c r="AA2033" s="249">
        <v>34110.60655208939</v>
      </c>
      <c r="AB2033" s="249">
        <v>24247.526068893167</v>
      </c>
      <c r="AC2033" s="249">
        <v>34110.60655208939</v>
      </c>
      <c r="AD2033" s="249">
        <v>344781.38082272204</v>
      </c>
      <c r="AE2033" s="249">
        <v>177253.01889218739</v>
      </c>
    </row>
    <row r="2034" spans="2:31">
      <c r="B2034" s="73">
        <v>42490</v>
      </c>
      <c r="C2034" s="73">
        <v>42490</v>
      </c>
      <c r="D2034" s="73">
        <v>42490</v>
      </c>
      <c r="E2034" s="208">
        <v>10041567</v>
      </c>
      <c r="F2034" s="61" t="s">
        <v>1053</v>
      </c>
      <c r="G2034" s="61" t="s">
        <v>444</v>
      </c>
      <c r="H2034" s="245">
        <v>143983609</v>
      </c>
      <c r="I2034" s="60">
        <v>98</v>
      </c>
      <c r="J2034" s="60" t="s">
        <v>2345</v>
      </c>
      <c r="K2034" s="60" t="s">
        <v>1780</v>
      </c>
      <c r="L2034" s="62">
        <v>41908</v>
      </c>
      <c r="M2034" s="62">
        <v>42644</v>
      </c>
      <c r="N2034" s="60">
        <v>24</v>
      </c>
      <c r="O2034" s="60">
        <v>18</v>
      </c>
      <c r="P2034" s="60">
        <v>24</v>
      </c>
      <c r="Q2034" s="60">
        <v>18</v>
      </c>
      <c r="R2034" s="60">
        <v>18</v>
      </c>
      <c r="S2034" s="249">
        <v>104199</v>
      </c>
      <c r="T2034" s="60">
        <v>0.05</v>
      </c>
      <c r="U2034" s="60">
        <v>9.1499999999999998E-2</v>
      </c>
      <c r="V2034" s="249">
        <v>4571.3549389001982</v>
      </c>
      <c r="W2034" s="249">
        <v>99912.473795669575</v>
      </c>
      <c r="X2034" s="249">
        <v>4286.5262043304247</v>
      </c>
      <c r="Y2034" s="249">
        <v>9082.6887794404902</v>
      </c>
      <c r="Z2034" s="249">
        <v>5117.9280278958176</v>
      </c>
      <c r="AA2034" s="249">
        <v>3964.7607515446725</v>
      </c>
      <c r="AB2034" s="249">
        <v>3214.8946532478185</v>
      </c>
      <c r="AC2034" s="249">
        <v>3964.7607515446725</v>
      </c>
      <c r="AD2034" s="249">
        <v>9800.0447379352699</v>
      </c>
      <c r="AE2034" s="249">
        <v>5513.518533604758</v>
      </c>
    </row>
    <row r="2035" spans="2:31">
      <c r="B2035" s="73">
        <v>42490</v>
      </c>
      <c r="C2035" s="73">
        <v>42490</v>
      </c>
      <c r="D2035" s="73">
        <v>42490</v>
      </c>
      <c r="E2035" s="208">
        <v>10042198</v>
      </c>
      <c r="F2035" s="61" t="s">
        <v>1053</v>
      </c>
      <c r="G2035" s="61" t="s">
        <v>349</v>
      </c>
      <c r="H2035" s="245">
        <v>143983854</v>
      </c>
      <c r="I2035" s="60">
        <v>98</v>
      </c>
      <c r="J2035" s="60" t="s">
        <v>2357</v>
      </c>
      <c r="K2035" s="60" t="s">
        <v>1780</v>
      </c>
      <c r="L2035" s="62">
        <v>41789</v>
      </c>
      <c r="M2035" s="62">
        <v>43617</v>
      </c>
      <c r="N2035" s="60">
        <v>60</v>
      </c>
      <c r="O2035" s="60">
        <v>22</v>
      </c>
      <c r="P2035" s="60">
        <v>60</v>
      </c>
      <c r="Q2035" s="60">
        <v>22</v>
      </c>
      <c r="R2035" s="60">
        <v>22</v>
      </c>
      <c r="S2035" s="249">
        <v>266759</v>
      </c>
      <c r="T2035" s="60">
        <v>0.05</v>
      </c>
      <c r="U2035" s="60">
        <v>9.1499999999999998E-2</v>
      </c>
      <c r="V2035" s="249">
        <v>5034.071415642713</v>
      </c>
      <c r="W2035" s="249">
        <v>241659.81850473789</v>
      </c>
      <c r="X2035" s="249">
        <v>25099.181495262106</v>
      </c>
      <c r="Y2035" s="249">
        <v>34620.767288806092</v>
      </c>
      <c r="Z2035" s="249">
        <v>20570.447773573105</v>
      </c>
      <c r="AA2035" s="249">
        <v>14050.319515232986</v>
      </c>
      <c r="AB2035" s="249">
        <v>9203.0332149294391</v>
      </c>
      <c r="AC2035" s="249">
        <v>14050.319515232986</v>
      </c>
      <c r="AD2035" s="249">
        <v>60384.46643382503</v>
      </c>
      <c r="AE2035" s="249">
        <v>35285.284938562778</v>
      </c>
    </row>
    <row r="2036" spans="2:31">
      <c r="B2036" s="73">
        <v>42490</v>
      </c>
      <c r="C2036" s="73">
        <v>42490</v>
      </c>
      <c r="D2036" s="73">
        <v>42490</v>
      </c>
      <c r="E2036" s="208">
        <v>10042158</v>
      </c>
      <c r="F2036" s="61" t="s">
        <v>1053</v>
      </c>
      <c r="G2036" s="61" t="s">
        <v>444</v>
      </c>
      <c r="H2036" s="245">
        <v>143983897</v>
      </c>
      <c r="I2036" s="60">
        <v>98</v>
      </c>
      <c r="J2036" s="60" t="s">
        <v>2199</v>
      </c>
      <c r="K2036" s="60" t="s">
        <v>1780</v>
      </c>
      <c r="L2036" s="62">
        <v>41808</v>
      </c>
      <c r="M2036" s="62">
        <v>43647</v>
      </c>
      <c r="N2036" s="60">
        <v>60</v>
      </c>
      <c r="O2036" s="60">
        <v>21</v>
      </c>
      <c r="P2036" s="60">
        <v>60</v>
      </c>
      <c r="Q2036" s="60">
        <v>21</v>
      </c>
      <c r="R2036" s="60">
        <v>21</v>
      </c>
      <c r="S2036" s="249">
        <v>219027</v>
      </c>
      <c r="T2036" s="60">
        <v>0.05</v>
      </c>
      <c r="U2036" s="60">
        <v>9.1499999999999998E-2</v>
      </c>
      <c r="V2036" s="249">
        <v>4133.3096913467834</v>
      </c>
      <c r="W2036" s="249">
        <v>198418.89146247075</v>
      </c>
      <c r="X2036" s="249">
        <v>20608.108537529246</v>
      </c>
      <c r="Y2036" s="249">
        <v>27366.202867263652</v>
      </c>
      <c r="Z2036" s="249">
        <v>16270.971312281807</v>
      </c>
      <c r="AA2036" s="249">
        <v>11095.231554981845</v>
      </c>
      <c r="AB2036" s="249">
        <v>7212.8379881352357</v>
      </c>
      <c r="AC2036" s="249">
        <v>11095.231554981845</v>
      </c>
      <c r="AD2036" s="249">
        <v>49579.690018336376</v>
      </c>
      <c r="AE2036" s="249">
        <v>28971.581480807014</v>
      </c>
    </row>
    <row r="2037" spans="2:31">
      <c r="B2037" s="73">
        <v>42490</v>
      </c>
      <c r="C2037" s="73">
        <v>42490</v>
      </c>
      <c r="D2037" s="73">
        <v>42490</v>
      </c>
      <c r="E2037" s="208">
        <v>10042268</v>
      </c>
      <c r="F2037" s="61" t="s">
        <v>1053</v>
      </c>
      <c r="G2037" s="61" t="s">
        <v>444</v>
      </c>
      <c r="H2037" s="245">
        <v>143984753</v>
      </c>
      <c r="I2037" s="60">
        <v>98</v>
      </c>
      <c r="J2037" s="60" t="s">
        <v>1869</v>
      </c>
      <c r="K2037" s="60" t="s">
        <v>1780</v>
      </c>
      <c r="L2037" s="62">
        <v>42023</v>
      </c>
      <c r="M2037" s="62">
        <v>43862</v>
      </c>
      <c r="N2037" s="60">
        <v>60</v>
      </c>
      <c r="O2037" s="60">
        <v>14</v>
      </c>
      <c r="P2037" s="60">
        <v>60</v>
      </c>
      <c r="Q2037" s="60">
        <v>14</v>
      </c>
      <c r="R2037" s="60">
        <v>14</v>
      </c>
      <c r="S2037" s="249">
        <v>285205</v>
      </c>
      <c r="T2037" s="60">
        <v>0.05</v>
      </c>
      <c r="U2037" s="60">
        <v>9.1499999999999998E-2</v>
      </c>
      <c r="V2037" s="249">
        <v>5382.1701914401383</v>
      </c>
      <c r="W2037" s="249">
        <v>258370.24631462767</v>
      </c>
      <c r="X2037" s="249">
        <v>26834.753685372329</v>
      </c>
      <c r="Y2037" s="249">
        <v>25139.706565584318</v>
      </c>
      <c r="Z2037" s="249">
        <v>15019.994281226551</v>
      </c>
      <c r="AA2037" s="249">
        <v>10119.712284357767</v>
      </c>
      <c r="AB2037" s="249">
        <v>6261.4425265868767</v>
      </c>
      <c r="AC2037" s="249">
        <v>10119.712284357767</v>
      </c>
      <c r="AD2037" s="249">
        <v>64559.965171780757</v>
      </c>
      <c r="AE2037" s="249">
        <v>37725.211486408371</v>
      </c>
    </row>
    <row r="2038" spans="2:31">
      <c r="B2038" s="73">
        <v>42490</v>
      </c>
      <c r="C2038" s="73">
        <v>42490</v>
      </c>
      <c r="D2038" s="73">
        <v>42490</v>
      </c>
      <c r="E2038" s="208">
        <v>10042198</v>
      </c>
      <c r="F2038" s="61" t="s">
        <v>1053</v>
      </c>
      <c r="G2038" s="61" t="s">
        <v>349</v>
      </c>
      <c r="H2038" s="245">
        <v>143985024</v>
      </c>
      <c r="I2038" s="60">
        <v>98</v>
      </c>
      <c r="J2038" s="60" t="s">
        <v>2357</v>
      </c>
      <c r="K2038" s="60" t="s">
        <v>1780</v>
      </c>
      <c r="L2038" s="62">
        <v>41977</v>
      </c>
      <c r="M2038" s="62">
        <v>43800</v>
      </c>
      <c r="N2038" s="60">
        <v>60</v>
      </c>
      <c r="O2038" s="60">
        <v>16</v>
      </c>
      <c r="P2038" s="60">
        <v>60</v>
      </c>
      <c r="Q2038" s="60">
        <v>16</v>
      </c>
      <c r="R2038" s="60">
        <v>16</v>
      </c>
      <c r="S2038" s="249">
        <v>89160</v>
      </c>
      <c r="T2038" s="60">
        <v>0.05</v>
      </c>
      <c r="U2038" s="60">
        <v>9.1499999999999998E-2</v>
      </c>
      <c r="V2038" s="249">
        <v>1682.5591917000149</v>
      </c>
      <c r="W2038" s="249">
        <v>80770.993360608001</v>
      </c>
      <c r="X2038" s="249">
        <v>8389.0066393919988</v>
      </c>
      <c r="Y2038" s="249">
        <v>8842.4422547006507</v>
      </c>
      <c r="Z2038" s="249">
        <v>5275.5496483821771</v>
      </c>
      <c r="AA2038" s="249">
        <v>3566.8926063184736</v>
      </c>
      <c r="AB2038" s="249">
        <v>2237.0684371711995</v>
      </c>
      <c r="AC2038" s="249">
        <v>3566.8926063184736</v>
      </c>
      <c r="AD2038" s="249">
        <v>20182.558141392932</v>
      </c>
      <c r="AE2038" s="249">
        <v>11793.55150200089</v>
      </c>
    </row>
    <row r="2039" spans="2:31">
      <c r="B2039" s="73">
        <v>42490</v>
      </c>
      <c r="C2039" s="73">
        <v>42490</v>
      </c>
      <c r="D2039" s="73">
        <v>42490</v>
      </c>
      <c r="E2039" s="208">
        <v>10041253</v>
      </c>
      <c r="F2039" s="61" t="s">
        <v>1053</v>
      </c>
      <c r="G2039" s="61" t="s">
        <v>444</v>
      </c>
      <c r="H2039" s="245">
        <v>143985040</v>
      </c>
      <c r="I2039" s="60">
        <v>98</v>
      </c>
      <c r="J2039" s="60" t="s">
        <v>2524</v>
      </c>
      <c r="K2039" s="60" t="s">
        <v>1780</v>
      </c>
      <c r="L2039" s="62">
        <v>42066</v>
      </c>
      <c r="M2039" s="62">
        <v>44256</v>
      </c>
      <c r="N2039" s="60">
        <v>72</v>
      </c>
      <c r="O2039" s="60">
        <v>13</v>
      </c>
      <c r="P2039" s="60">
        <v>60</v>
      </c>
      <c r="Q2039" s="60">
        <v>13</v>
      </c>
      <c r="R2039" s="60">
        <v>13</v>
      </c>
      <c r="S2039" s="249">
        <v>931677</v>
      </c>
      <c r="T2039" s="60">
        <v>0.05</v>
      </c>
      <c r="U2039" s="60">
        <v>9.1499999999999998E-2</v>
      </c>
      <c r="V2039" s="249">
        <v>17581.894347751175</v>
      </c>
      <c r="W2039" s="249">
        <v>844016.1146392012</v>
      </c>
      <c r="X2039" s="249">
        <v>87660.885360798799</v>
      </c>
      <c r="Y2039" s="249">
        <v>76844.927681783622</v>
      </c>
      <c r="Z2039" s="249">
        <v>45944.630005743558</v>
      </c>
      <c r="AA2039" s="249">
        <v>30900.297676040063</v>
      </c>
      <c r="AB2039" s="249">
        <v>18993.191828173072</v>
      </c>
      <c r="AC2039" s="249">
        <v>30900.297676040063</v>
      </c>
      <c r="AD2039" s="249">
        <v>210897.5462258698</v>
      </c>
      <c r="AE2039" s="249">
        <v>123236.66086507053</v>
      </c>
    </row>
    <row r="2040" spans="2:31">
      <c r="B2040" s="73">
        <v>42490</v>
      </c>
      <c r="C2040" s="73">
        <v>42490</v>
      </c>
      <c r="D2040" s="73">
        <v>42490</v>
      </c>
      <c r="E2040" s="208">
        <v>10041378</v>
      </c>
      <c r="F2040" s="61" t="s">
        <v>1053</v>
      </c>
      <c r="G2040" s="61" t="s">
        <v>444</v>
      </c>
      <c r="H2040" s="245">
        <v>143986276</v>
      </c>
      <c r="I2040" s="60">
        <v>98</v>
      </c>
      <c r="J2040" s="60" t="s">
        <v>2234</v>
      </c>
      <c r="K2040" s="60" t="s">
        <v>1780</v>
      </c>
      <c r="L2040" s="62">
        <v>42242</v>
      </c>
      <c r="M2040" s="62">
        <v>44075</v>
      </c>
      <c r="N2040" s="60">
        <v>60</v>
      </c>
      <c r="O2040" s="60">
        <v>7</v>
      </c>
      <c r="P2040" s="60">
        <v>60</v>
      </c>
      <c r="Q2040" s="60">
        <v>7</v>
      </c>
      <c r="R2040" s="60">
        <v>7</v>
      </c>
      <c r="S2040" s="249">
        <v>47814</v>
      </c>
      <c r="T2040" s="60">
        <v>0.05</v>
      </c>
      <c r="U2040" s="60">
        <v>9.1499999999999998E-2</v>
      </c>
      <c r="V2040" s="249">
        <v>902.30916545473883</v>
      </c>
      <c r="W2040" s="249">
        <v>43315.211715389312</v>
      </c>
      <c r="X2040" s="249">
        <v>4498.7882846106877</v>
      </c>
      <c r="Y2040" s="249">
        <v>2219.1800590606017</v>
      </c>
      <c r="Z2040" s="249">
        <v>1332.6261296965413</v>
      </c>
      <c r="AA2040" s="249">
        <v>886.55392936406042</v>
      </c>
      <c r="AB2040" s="249">
        <v>524.8586332045802</v>
      </c>
      <c r="AC2040" s="249">
        <v>886.55392936406042</v>
      </c>
      <c r="AD2040" s="249">
        <v>10823.338211895047</v>
      </c>
      <c r="AE2040" s="249">
        <v>6324.5499272843299</v>
      </c>
    </row>
    <row r="2041" spans="2:31">
      <c r="B2041" s="73">
        <v>42490</v>
      </c>
      <c r="C2041" s="73">
        <v>42490</v>
      </c>
      <c r="D2041" s="73">
        <v>42490</v>
      </c>
      <c r="E2041" s="208">
        <v>10042214</v>
      </c>
      <c r="F2041" s="61" t="s">
        <v>1053</v>
      </c>
      <c r="G2041" s="61" t="s">
        <v>444</v>
      </c>
      <c r="H2041" s="245">
        <v>143993744</v>
      </c>
      <c r="I2041" s="60">
        <v>98</v>
      </c>
      <c r="J2041" s="60" t="s">
        <v>2432</v>
      </c>
      <c r="K2041" s="60" t="s">
        <v>1337</v>
      </c>
      <c r="L2041" s="62">
        <v>40686</v>
      </c>
      <c r="M2041" s="62">
        <v>42522</v>
      </c>
      <c r="N2041" s="60">
        <v>60</v>
      </c>
      <c r="O2041" s="60">
        <v>58</v>
      </c>
      <c r="P2041" s="60">
        <v>60</v>
      </c>
      <c r="Q2041" s="60">
        <v>58</v>
      </c>
      <c r="R2041" s="60">
        <v>58</v>
      </c>
      <c r="S2041" s="249">
        <v>751614</v>
      </c>
      <c r="T2041" s="60">
        <v>0.05</v>
      </c>
      <c r="U2041" s="60">
        <v>9.9000000000000005E-2</v>
      </c>
      <c r="V2041" s="249">
        <v>14183.883404109634</v>
      </c>
      <c r="W2041" s="249">
        <v>669118.20246641187</v>
      </c>
      <c r="X2041" s="249">
        <v>82495.797533588135</v>
      </c>
      <c r="Y2041" s="249">
        <v>181567.57279630227</v>
      </c>
      <c r="Z2041" s="249">
        <v>99242.685591290356</v>
      </c>
      <c r="AA2041" s="249">
        <v>82324.88720501191</v>
      </c>
      <c r="AB2041" s="249">
        <v>79745.937615801857</v>
      </c>
      <c r="AC2041" s="249">
        <v>82324.88720501191</v>
      </c>
      <c r="AD2041" s="249">
        <v>181914.80178017577</v>
      </c>
      <c r="AE2041" s="249">
        <v>99419.004246578086</v>
      </c>
    </row>
    <row r="2042" spans="2:31">
      <c r="B2042" s="73">
        <v>42490</v>
      </c>
      <c r="C2042" s="73">
        <v>42490</v>
      </c>
      <c r="D2042" s="73">
        <v>42490</v>
      </c>
      <c r="E2042" s="208">
        <v>10042275</v>
      </c>
      <c r="F2042" s="61" t="s">
        <v>1053</v>
      </c>
      <c r="G2042" s="61" t="s">
        <v>444</v>
      </c>
      <c r="H2042" s="245">
        <v>143994260</v>
      </c>
      <c r="I2042" s="60">
        <v>98</v>
      </c>
      <c r="J2042" s="60" t="s">
        <v>2434</v>
      </c>
      <c r="K2042" s="60" t="s">
        <v>1337</v>
      </c>
      <c r="L2042" s="62">
        <v>40669</v>
      </c>
      <c r="M2042" s="62">
        <v>42491</v>
      </c>
      <c r="N2042" s="60">
        <v>60</v>
      </c>
      <c r="O2042" s="60">
        <v>59</v>
      </c>
      <c r="P2042" s="60">
        <v>60</v>
      </c>
      <c r="Q2042" s="60">
        <v>59</v>
      </c>
      <c r="R2042" s="60">
        <v>59</v>
      </c>
      <c r="S2042" s="249">
        <v>1203331</v>
      </c>
      <c r="T2042" s="60">
        <v>0.05</v>
      </c>
      <c r="U2042" s="60">
        <v>9.9000000000000005E-2</v>
      </c>
      <c r="V2042" s="249">
        <v>22708.34045208132</v>
      </c>
      <c r="W2042" s="249">
        <v>1071255.5589599316</v>
      </c>
      <c r="X2042" s="249">
        <v>132075.4410400684</v>
      </c>
      <c r="Y2042" s="249">
        <v>291059.05729590356</v>
      </c>
      <c r="Z2042" s="249">
        <v>159075.20164582483</v>
      </c>
      <c r="AA2042" s="249">
        <v>131983.85565007874</v>
      </c>
      <c r="AB2042" s="249">
        <v>129874.1836894006</v>
      </c>
      <c r="AC2042" s="249">
        <v>131983.85565007874</v>
      </c>
      <c r="AD2042" s="249">
        <v>291244.86816496309</v>
      </c>
      <c r="AE2042" s="249">
        <v>159169.42712487932</v>
      </c>
    </row>
    <row r="2043" spans="2:31">
      <c r="B2043" s="73">
        <v>42490</v>
      </c>
      <c r="C2043" s="73">
        <v>42490</v>
      </c>
      <c r="D2043" s="73">
        <v>42490</v>
      </c>
      <c r="E2043" s="208">
        <v>10042269</v>
      </c>
      <c r="F2043" s="61" t="s">
        <v>1054</v>
      </c>
      <c r="G2043" s="61" t="s">
        <v>444</v>
      </c>
      <c r="H2043" s="245">
        <v>143994422</v>
      </c>
      <c r="I2043" s="60">
        <v>98</v>
      </c>
      <c r="J2043" s="60" t="s">
        <v>2298</v>
      </c>
      <c r="K2043" s="60" t="s">
        <v>1332</v>
      </c>
      <c r="L2043" s="62">
        <v>40631</v>
      </c>
      <c r="M2043" s="62">
        <v>42461</v>
      </c>
      <c r="N2043" s="60">
        <v>60</v>
      </c>
      <c r="O2043" s="60">
        <v>60</v>
      </c>
      <c r="P2043" s="60">
        <v>60</v>
      </c>
      <c r="Q2043" s="60">
        <v>60</v>
      </c>
      <c r="R2043" s="60">
        <v>60</v>
      </c>
      <c r="S2043" s="249">
        <v>244190</v>
      </c>
      <c r="T2043" s="60">
        <v>0.05</v>
      </c>
      <c r="U2043" s="60">
        <v>9.4E-2</v>
      </c>
      <c r="V2043" s="249">
        <v>4608.1665435310297</v>
      </c>
      <c r="W2043" s="249">
        <v>219928.45323129604</v>
      </c>
      <c r="X2043" s="249">
        <v>24261.546768703964</v>
      </c>
      <c r="Y2043" s="249">
        <v>56561.53938056677</v>
      </c>
      <c r="Z2043" s="249">
        <v>32299.992611861817</v>
      </c>
      <c r="AA2043" s="249">
        <v>24261.546768704953</v>
      </c>
      <c r="AB2043" s="249">
        <v>24261.546768703964</v>
      </c>
      <c r="AC2043" s="249">
        <v>24261.546768704953</v>
      </c>
      <c r="AD2043" s="249">
        <v>56561.53938056677</v>
      </c>
      <c r="AE2043" s="249">
        <v>32299.992611861817</v>
      </c>
    </row>
    <row r="2044" spans="2:31">
      <c r="B2044" s="73">
        <v>42490</v>
      </c>
      <c r="C2044" s="73">
        <v>42490</v>
      </c>
      <c r="D2044" s="73">
        <v>42490</v>
      </c>
      <c r="E2044" s="208">
        <v>10041682</v>
      </c>
      <c r="F2044" s="61" t="s">
        <v>1054</v>
      </c>
      <c r="G2044" s="61" t="s">
        <v>444</v>
      </c>
      <c r="H2044" s="245">
        <v>143994643</v>
      </c>
      <c r="I2044" s="60">
        <v>98</v>
      </c>
      <c r="J2044" s="60" t="s">
        <v>2438</v>
      </c>
      <c r="K2044" s="60" t="s">
        <v>1337</v>
      </c>
      <c r="L2044" s="62">
        <v>40662</v>
      </c>
      <c r="M2044" s="62">
        <v>42491</v>
      </c>
      <c r="N2044" s="60">
        <v>60</v>
      </c>
      <c r="O2044" s="60">
        <v>59</v>
      </c>
      <c r="P2044" s="60">
        <v>60</v>
      </c>
      <c r="Q2044" s="60">
        <v>59</v>
      </c>
      <c r="R2044" s="60">
        <v>59</v>
      </c>
      <c r="S2044" s="249">
        <v>227848</v>
      </c>
      <c r="T2044" s="60">
        <v>0.05</v>
      </c>
      <c r="U2044" s="60">
        <v>9.9000000000000005E-2</v>
      </c>
      <c r="V2044" s="249">
        <v>4299.7728433206039</v>
      </c>
      <c r="W2044" s="249">
        <v>202839.81431368637</v>
      </c>
      <c r="X2044" s="249">
        <v>25008.185686313635</v>
      </c>
      <c r="Y2044" s="249">
        <v>55111.373418250674</v>
      </c>
      <c r="Z2044" s="249">
        <v>30120.529218143609</v>
      </c>
      <c r="AA2044" s="249">
        <v>24990.844200107065</v>
      </c>
      <c r="AB2044" s="249">
        <v>24591.38259154174</v>
      </c>
      <c r="AC2044" s="249">
        <v>24990.844200107065</v>
      </c>
      <c r="AD2044" s="249">
        <v>55146.556285552797</v>
      </c>
      <c r="AE2044" s="249">
        <v>30138.370599236223</v>
      </c>
    </row>
    <row r="2045" spans="2:31">
      <c r="B2045" s="73">
        <v>42490</v>
      </c>
      <c r="C2045" s="73">
        <v>42490</v>
      </c>
      <c r="D2045" s="73">
        <v>42490</v>
      </c>
      <c r="E2045" s="208">
        <v>10068258</v>
      </c>
      <c r="F2045" s="61" t="s">
        <v>1054</v>
      </c>
      <c r="G2045" s="61" t="s">
        <v>444</v>
      </c>
      <c r="H2045" s="245">
        <v>143994945</v>
      </c>
      <c r="I2045" s="60">
        <v>97</v>
      </c>
      <c r="J2045" s="60" t="s">
        <v>2441</v>
      </c>
      <c r="K2045" s="60" t="s">
        <v>1337</v>
      </c>
      <c r="L2045" s="62">
        <v>40651</v>
      </c>
      <c r="M2045" s="62">
        <v>42491</v>
      </c>
      <c r="N2045" s="60">
        <v>60</v>
      </c>
      <c r="O2045" s="60">
        <v>59</v>
      </c>
      <c r="P2045" s="60">
        <v>60</v>
      </c>
      <c r="Q2045" s="60">
        <v>59</v>
      </c>
      <c r="R2045" s="60">
        <v>59</v>
      </c>
      <c r="S2045" s="249">
        <v>152500</v>
      </c>
      <c r="T2045" s="60">
        <v>0</v>
      </c>
      <c r="U2045" s="60">
        <v>9.9000000000000005E-2</v>
      </c>
      <c r="V2045" s="249">
        <v>2541.6666666666665</v>
      </c>
      <c r="W2045" s="249">
        <v>119901.96075470021</v>
      </c>
      <c r="X2045" s="249">
        <v>32598.039245299791</v>
      </c>
      <c r="Y2045" s="249">
        <v>32577.242071981425</v>
      </c>
      <c r="Z2045" s="249">
        <v>0</v>
      </c>
      <c r="AA2045" s="249">
        <v>32577.242071981425</v>
      </c>
      <c r="AB2045" s="249">
        <v>32054.738591211466</v>
      </c>
      <c r="AC2045" s="249">
        <v>32577.242071981425</v>
      </c>
      <c r="AD2045" s="249">
        <v>32598.039245301523</v>
      </c>
      <c r="AE2045" s="249">
        <v>0</v>
      </c>
    </row>
    <row r="2046" spans="2:31">
      <c r="B2046" s="73">
        <v>42490</v>
      </c>
      <c r="C2046" s="73">
        <v>42490</v>
      </c>
      <c r="D2046" s="73">
        <v>42490</v>
      </c>
      <c r="E2046" s="208">
        <v>10041922</v>
      </c>
      <c r="F2046" s="61" t="s">
        <v>1054</v>
      </c>
      <c r="G2046" s="61" t="s">
        <v>444</v>
      </c>
      <c r="H2046" s="245">
        <v>143995658</v>
      </c>
      <c r="I2046" s="60">
        <v>98</v>
      </c>
      <c r="J2046" s="60" t="s">
        <v>2207</v>
      </c>
      <c r="K2046" s="60" t="s">
        <v>1337</v>
      </c>
      <c r="L2046" s="62">
        <v>40675</v>
      </c>
      <c r="M2046" s="62">
        <v>42491</v>
      </c>
      <c r="N2046" s="60">
        <v>60</v>
      </c>
      <c r="O2046" s="60">
        <v>59</v>
      </c>
      <c r="P2046" s="60">
        <v>60</v>
      </c>
      <c r="Q2046" s="60">
        <v>59</v>
      </c>
      <c r="R2046" s="60">
        <v>59</v>
      </c>
      <c r="S2046" s="249">
        <v>240533</v>
      </c>
      <c r="T2046" s="60">
        <v>0.05</v>
      </c>
      <c r="U2046" s="60">
        <v>9.9000000000000005E-2</v>
      </c>
      <c r="V2046" s="249">
        <v>4539.1544420948821</v>
      </c>
      <c r="W2046" s="249">
        <v>214132.53158383621</v>
      </c>
      <c r="X2046" s="249">
        <v>26400.468416163785</v>
      </c>
      <c r="Y2046" s="249">
        <v>58179.593335961225</v>
      </c>
      <c r="Z2046" s="249">
        <v>31797.431859958102</v>
      </c>
      <c r="AA2046" s="249">
        <v>26382.161476003123</v>
      </c>
      <c r="AB2046" s="249">
        <v>25960.460609227724</v>
      </c>
      <c r="AC2046" s="249">
        <v>26382.161476003123</v>
      </c>
      <c r="AD2046" s="249">
        <v>58216.734941859817</v>
      </c>
      <c r="AE2046" s="249">
        <v>31816.266525692947</v>
      </c>
    </row>
    <row r="2047" spans="2:31">
      <c r="B2047" s="73">
        <v>42490</v>
      </c>
      <c r="C2047" s="73">
        <v>42490</v>
      </c>
      <c r="D2047" s="73">
        <v>42490</v>
      </c>
      <c r="E2047" s="208">
        <v>10041295</v>
      </c>
      <c r="F2047" s="61" t="s">
        <v>1054</v>
      </c>
      <c r="G2047" s="61" t="s">
        <v>444</v>
      </c>
      <c r="H2047" s="245">
        <v>143998797</v>
      </c>
      <c r="I2047" s="60">
        <v>98</v>
      </c>
      <c r="J2047" s="60" t="s">
        <v>2248</v>
      </c>
      <c r="K2047" s="60" t="s">
        <v>1338</v>
      </c>
      <c r="L2047" s="62">
        <v>41095</v>
      </c>
      <c r="M2047" s="62">
        <v>43647</v>
      </c>
      <c r="N2047" s="60">
        <v>84</v>
      </c>
      <c r="O2047" s="60">
        <v>45</v>
      </c>
      <c r="P2047" s="60">
        <v>60</v>
      </c>
      <c r="Q2047" s="60">
        <v>45</v>
      </c>
      <c r="R2047" s="60">
        <v>45</v>
      </c>
      <c r="S2047" s="249">
        <v>776720</v>
      </c>
      <c r="T2047" s="60">
        <v>0.05</v>
      </c>
      <c r="U2047" s="60">
        <v>9.4E-2</v>
      </c>
      <c r="V2047" s="249">
        <v>14657.664595976174</v>
      </c>
      <c r="W2047" s="249">
        <v>699548.82752697612</v>
      </c>
      <c r="X2047" s="249">
        <v>77171.172473023878</v>
      </c>
      <c r="Y2047" s="249">
        <v>166723.50920282572</v>
      </c>
      <c r="Z2047" s="249">
        <v>95580.891466279631</v>
      </c>
      <c r="AA2047" s="249">
        <v>71142.61773654609</v>
      </c>
      <c r="AB2047" s="249">
        <v>57878.379354767916</v>
      </c>
      <c r="AC2047" s="249">
        <v>71142.61773654609</v>
      </c>
      <c r="AD2047" s="249">
        <v>179911.04823159752</v>
      </c>
      <c r="AE2047" s="249">
        <v>102739.87575857039</v>
      </c>
    </row>
    <row r="2048" spans="2:31">
      <c r="B2048" s="73">
        <v>42490</v>
      </c>
      <c r="C2048" s="73">
        <v>42490</v>
      </c>
      <c r="D2048" s="73">
        <v>42490</v>
      </c>
      <c r="E2048" s="208">
        <v>10042130</v>
      </c>
      <c r="F2048" s="61" t="s">
        <v>1053</v>
      </c>
      <c r="G2048" s="61" t="s">
        <v>349</v>
      </c>
      <c r="H2048" s="245">
        <v>143986462</v>
      </c>
      <c r="I2048" s="60">
        <v>98</v>
      </c>
      <c r="J2048" s="60" t="s">
        <v>2447</v>
      </c>
      <c r="K2048" s="60" t="s">
        <v>2612</v>
      </c>
      <c r="L2048" s="62">
        <v>42374</v>
      </c>
      <c r="M2048" s="62">
        <v>43282</v>
      </c>
      <c r="N2048" s="60">
        <v>30</v>
      </c>
      <c r="O2048" s="60">
        <v>3</v>
      </c>
      <c r="P2048" s="60">
        <v>30</v>
      </c>
      <c r="Q2048" s="60">
        <v>3</v>
      </c>
      <c r="R2048" s="60">
        <v>3</v>
      </c>
      <c r="S2048" s="249">
        <v>300374</v>
      </c>
      <c r="T2048" s="60">
        <v>0.05</v>
      </c>
      <c r="U2048" s="60">
        <v>8.8999999999999996E-2</v>
      </c>
      <c r="V2048" s="249">
        <v>10672.097291284859</v>
      </c>
      <c r="W2048" s="249">
        <v>286099.68916567898</v>
      </c>
      <c r="X2048" s="249">
        <v>14274.310834321019</v>
      </c>
      <c r="Y2048" s="249">
        <v>6175.0060084319921</v>
      </c>
      <c r="Z2048" s="249">
        <v>3636.7547120020354</v>
      </c>
      <c r="AA2048" s="249">
        <v>2538.2512964299567</v>
      </c>
      <c r="AB2048" s="249">
        <v>1427.4310834321018</v>
      </c>
      <c r="AC2048" s="249">
        <v>2538.2512964299567</v>
      </c>
      <c r="AD2048" s="249">
        <v>34063.229572865705</v>
      </c>
      <c r="AE2048" s="249">
        <v>19788.918738545734</v>
      </c>
    </row>
    <row r="2049" spans="2:37" ht="13.8" thickBot="1">
      <c r="B2049" s="209">
        <v>42490</v>
      </c>
      <c r="C2049" s="209">
        <v>42490</v>
      </c>
      <c r="D2049" s="209">
        <v>42490</v>
      </c>
      <c r="E2049" s="210">
        <v>10041375</v>
      </c>
      <c r="F2049" s="85" t="s">
        <v>1053</v>
      </c>
      <c r="G2049" s="85" t="s">
        <v>349</v>
      </c>
      <c r="H2049" s="326">
        <v>143985903</v>
      </c>
      <c r="I2049" s="94">
        <v>98</v>
      </c>
      <c r="J2049" s="94" t="s">
        <v>2626</v>
      </c>
      <c r="K2049" s="94" t="s">
        <v>2612</v>
      </c>
      <c r="L2049" s="246">
        <v>42426</v>
      </c>
      <c r="M2049" s="246">
        <v>44256</v>
      </c>
      <c r="N2049" s="94">
        <v>60</v>
      </c>
      <c r="O2049" s="94">
        <v>1</v>
      </c>
      <c r="P2049" s="94">
        <v>60</v>
      </c>
      <c r="Q2049" s="94">
        <v>1</v>
      </c>
      <c r="R2049" s="94">
        <v>1</v>
      </c>
      <c r="S2049" s="250">
        <v>254224</v>
      </c>
      <c r="T2049" s="94">
        <v>0.05</v>
      </c>
      <c r="U2049" s="94">
        <v>8.8999999999999996E-2</v>
      </c>
      <c r="V2049" s="250">
        <v>4797.5205019150353</v>
      </c>
      <c r="W2049" s="250">
        <v>231653.97996597397</v>
      </c>
      <c r="X2049" s="250">
        <v>22570.020034026034</v>
      </c>
      <c r="Y2049" s="250">
        <v>1718.1003514143067</v>
      </c>
      <c r="Z2049" s="250">
        <v>1059.2666666666673</v>
      </c>
      <c r="AA2049" s="250">
        <v>658.83368474763938</v>
      </c>
      <c r="AB2049" s="250">
        <v>376.16700056710056</v>
      </c>
      <c r="AC2049" s="250">
        <v>658.83368474763938</v>
      </c>
      <c r="AD2049" s="250">
        <v>56197.250148927327</v>
      </c>
      <c r="AE2049" s="250">
        <v>33627.230114902166</v>
      </c>
      <c r="AF2049" s="250"/>
      <c r="AG2049" s="85"/>
      <c r="AH2049" s="95"/>
      <c r="AI2049" s="94"/>
      <c r="AJ2049" s="94"/>
      <c r="AK2049" s="85"/>
    </row>
    <row r="2050" spans="2:37">
      <c r="B2050" s="73">
        <v>42521</v>
      </c>
      <c r="C2050" s="327">
        <v>42521</v>
      </c>
      <c r="D2050" s="73">
        <v>42521</v>
      </c>
      <c r="E2050" s="208">
        <v>10041583</v>
      </c>
      <c r="F2050" s="61" t="s">
        <v>1053</v>
      </c>
      <c r="G2050" s="308" t="s">
        <v>444</v>
      </c>
      <c r="H2050" s="60">
        <v>141986635</v>
      </c>
      <c r="I2050" s="60">
        <v>98</v>
      </c>
      <c r="J2050" s="60" t="s">
        <v>1857</v>
      </c>
      <c r="K2050" s="60" t="s">
        <v>1338</v>
      </c>
      <c r="L2050" s="62">
        <v>41059</v>
      </c>
      <c r="M2050" s="62">
        <v>42522</v>
      </c>
      <c r="N2050" s="60">
        <v>48</v>
      </c>
      <c r="O2050" s="60">
        <v>47</v>
      </c>
      <c r="P2050" s="60">
        <v>48</v>
      </c>
      <c r="Q2050" s="60">
        <v>47</v>
      </c>
      <c r="R2050" s="60">
        <v>47</v>
      </c>
      <c r="S2050" s="249">
        <v>242328</v>
      </c>
      <c r="T2050" s="60">
        <v>0.05</v>
      </c>
      <c r="U2050" s="60">
        <v>9.4E-2</v>
      </c>
      <c r="V2050" s="249">
        <v>5580.6426523876298</v>
      </c>
      <c r="W2050" s="249">
        <v>222554.39726074587</v>
      </c>
      <c r="X2050" s="249">
        <v>19773.602739254129</v>
      </c>
      <c r="Y2050" s="249">
        <v>45273.074792630709</v>
      </c>
      <c r="Z2050" s="249">
        <v>25519.691121027776</v>
      </c>
      <c r="AA2050" s="249">
        <v>19753.383671602933</v>
      </c>
      <c r="AB2050" s="249">
        <v>19361.652682186337</v>
      </c>
      <c r="AC2050" s="249">
        <v>19753.383671602933</v>
      </c>
      <c r="AD2050" s="249">
        <v>45316.450053861452</v>
      </c>
      <c r="AE2050" s="249">
        <v>25542.847314606217</v>
      </c>
      <c r="AF2050" s="249">
        <v>1.1059455573558807E-9</v>
      </c>
      <c r="AH2050" s="74">
        <v>48</v>
      </c>
    </row>
    <row r="2051" spans="2:37">
      <c r="B2051" s="73">
        <v>42521</v>
      </c>
      <c r="C2051" s="327">
        <v>42521</v>
      </c>
      <c r="D2051" s="73">
        <v>42521</v>
      </c>
      <c r="E2051" s="208">
        <v>10042167</v>
      </c>
      <c r="F2051" s="61" t="s">
        <v>1053</v>
      </c>
      <c r="G2051" s="308" t="s">
        <v>444</v>
      </c>
      <c r="H2051" s="60">
        <v>141997599</v>
      </c>
      <c r="I2051" s="60">
        <v>98</v>
      </c>
      <c r="J2051" s="60" t="s">
        <v>1860</v>
      </c>
      <c r="K2051" s="60" t="s">
        <v>1337</v>
      </c>
      <c r="L2051" s="62">
        <v>40704</v>
      </c>
      <c r="M2051" s="62">
        <v>42522</v>
      </c>
      <c r="N2051" s="60">
        <v>60</v>
      </c>
      <c r="O2051" s="60">
        <v>59</v>
      </c>
      <c r="P2051" s="60">
        <v>60</v>
      </c>
      <c r="Q2051" s="60">
        <v>59</v>
      </c>
      <c r="R2051" s="60">
        <v>59</v>
      </c>
      <c r="S2051" s="249">
        <v>30154</v>
      </c>
      <c r="T2051" s="60">
        <v>0.05</v>
      </c>
      <c r="U2051" s="60">
        <v>9.9000000000000005E-2</v>
      </c>
      <c r="V2051" s="249">
        <v>569.04317930150569</v>
      </c>
      <c r="W2051" s="249">
        <v>26844.351325510412</v>
      </c>
      <c r="X2051" s="249">
        <v>3309.6486744895883</v>
      </c>
      <c r="Y2051" s="249">
        <v>7293.5832399403662</v>
      </c>
      <c r="Z2051" s="249">
        <v>3986.2295830724943</v>
      </c>
      <c r="AA2051" s="249">
        <v>3307.3536568678719</v>
      </c>
      <c r="AB2051" s="249">
        <v>3254.487863248095</v>
      </c>
      <c r="AC2051" s="249">
        <v>3307.3536568678719</v>
      </c>
      <c r="AD2051" s="249">
        <v>7298.2394325803143</v>
      </c>
      <c r="AE2051" s="249">
        <v>3988.590758090344</v>
      </c>
      <c r="AF2051" s="249">
        <v>3.8198777474462986E-10</v>
      </c>
      <c r="AH2051" s="74">
        <v>60</v>
      </c>
    </row>
    <row r="2052" spans="2:37">
      <c r="B2052" s="73">
        <v>42521</v>
      </c>
      <c r="C2052" s="327">
        <v>42521</v>
      </c>
      <c r="D2052" s="73">
        <v>42521</v>
      </c>
      <c r="E2052" s="208">
        <v>10041913</v>
      </c>
      <c r="F2052" s="61" t="s">
        <v>1053</v>
      </c>
      <c r="G2052" s="308" t="s">
        <v>444</v>
      </c>
      <c r="H2052" s="60">
        <v>143002446</v>
      </c>
      <c r="I2052" s="60">
        <v>99</v>
      </c>
      <c r="J2052" s="60" t="s">
        <v>1874</v>
      </c>
      <c r="K2052" s="60" t="s">
        <v>1331</v>
      </c>
      <c r="L2052" s="62">
        <v>34138</v>
      </c>
      <c r="M2052" s="62">
        <v>43243</v>
      </c>
      <c r="N2052" s="60">
        <v>299</v>
      </c>
      <c r="O2052" s="60">
        <v>275</v>
      </c>
      <c r="P2052" s="60">
        <v>228</v>
      </c>
      <c r="Q2052" s="60">
        <v>228</v>
      </c>
      <c r="R2052" s="60">
        <v>228</v>
      </c>
      <c r="S2052" s="249">
        <v>97112</v>
      </c>
      <c r="T2052" s="60">
        <v>0.03</v>
      </c>
      <c r="U2052" s="60">
        <v>8.6499999999999994E-2</v>
      </c>
      <c r="V2052" s="249">
        <v>559.30793783913748</v>
      </c>
      <c r="W2052" s="249">
        <v>62504.48875080303</v>
      </c>
      <c r="X2052" s="249">
        <v>34607.51124919697</v>
      </c>
      <c r="Y2052" s="249">
        <v>65017.721076519774</v>
      </c>
      <c r="Z2052" s="249">
        <v>30410.209827323342</v>
      </c>
      <c r="AA2052" s="249">
        <v>34607.511249196432</v>
      </c>
      <c r="AB2052" s="249">
        <v>34607.51124919697</v>
      </c>
      <c r="AC2052" s="249">
        <v>34607.511249196432</v>
      </c>
      <c r="AD2052" s="249">
        <v>65017.721076519774</v>
      </c>
      <c r="AE2052" s="249">
        <v>30410.209827323342</v>
      </c>
      <c r="AF2052" s="249">
        <v>-5.3842086344957352E-10</v>
      </c>
      <c r="AH2052" s="74">
        <v>228</v>
      </c>
    </row>
    <row r="2053" spans="2:37">
      <c r="B2053" s="73">
        <v>42521</v>
      </c>
      <c r="C2053" s="327">
        <v>42521</v>
      </c>
      <c r="D2053" s="73">
        <v>42521</v>
      </c>
      <c r="E2053" s="208">
        <v>10041640</v>
      </c>
      <c r="F2053" s="61" t="s">
        <v>1053</v>
      </c>
      <c r="G2053" s="308" t="s">
        <v>444</v>
      </c>
      <c r="H2053" s="60">
        <v>143020932</v>
      </c>
      <c r="I2053" s="60">
        <v>99</v>
      </c>
      <c r="J2053" s="60" t="s">
        <v>1934</v>
      </c>
      <c r="K2053" s="60" t="s">
        <v>1331</v>
      </c>
      <c r="L2053" s="62">
        <v>39811</v>
      </c>
      <c r="M2053" s="62">
        <v>48571</v>
      </c>
      <c r="N2053" s="60">
        <v>288</v>
      </c>
      <c r="O2053" s="60">
        <v>88</v>
      </c>
      <c r="P2053" s="60">
        <v>228</v>
      </c>
      <c r="Q2053" s="60">
        <v>88</v>
      </c>
      <c r="R2053" s="60">
        <v>88</v>
      </c>
      <c r="S2053" s="249">
        <v>950135</v>
      </c>
      <c r="T2053" s="60">
        <v>0.03</v>
      </c>
      <c r="U2053" s="60">
        <v>8.6499999999999994E-2</v>
      </c>
      <c r="V2053" s="249">
        <v>5472.2181349245084</v>
      </c>
      <c r="W2053" s="249">
        <v>611538.24881831522</v>
      </c>
      <c r="X2053" s="249">
        <v>338596.75118168478</v>
      </c>
      <c r="Y2053" s="249">
        <v>351437.1258497815</v>
      </c>
      <c r="Z2053" s="249">
        <v>177150.81148959976</v>
      </c>
      <c r="AA2053" s="249">
        <v>174286.31436018174</v>
      </c>
      <c r="AB2053" s="249">
        <v>130686.46536836957</v>
      </c>
      <c r="AC2053" s="249">
        <v>174286.31436018174</v>
      </c>
      <c r="AD2053" s="249">
        <v>636127.48594446713</v>
      </c>
      <c r="AE2053" s="249">
        <v>297530.7347627877</v>
      </c>
      <c r="AF2053" s="249">
        <v>-5.3551048040390015E-9</v>
      </c>
      <c r="AH2053" s="74">
        <v>228</v>
      </c>
    </row>
    <row r="2054" spans="2:37">
      <c r="B2054" s="73">
        <v>42521</v>
      </c>
      <c r="C2054" s="327">
        <v>42521</v>
      </c>
      <c r="D2054" s="73">
        <v>42521</v>
      </c>
      <c r="E2054" s="208">
        <v>10041300</v>
      </c>
      <c r="F2054" s="61" t="s">
        <v>1053</v>
      </c>
      <c r="G2054" s="308" t="s">
        <v>349</v>
      </c>
      <c r="H2054" s="60">
        <v>143037568</v>
      </c>
      <c r="I2054" s="60">
        <v>99</v>
      </c>
      <c r="J2054" s="60" t="s">
        <v>2000</v>
      </c>
      <c r="K2054" s="60" t="s">
        <v>1331</v>
      </c>
      <c r="L2054" s="62">
        <v>40059</v>
      </c>
      <c r="M2054" s="62">
        <v>51005</v>
      </c>
      <c r="N2054" s="60">
        <v>360</v>
      </c>
      <c r="O2054" s="60">
        <v>80</v>
      </c>
      <c r="P2054" s="60">
        <v>228</v>
      </c>
      <c r="Q2054" s="60">
        <v>80</v>
      </c>
      <c r="R2054" s="60">
        <v>80</v>
      </c>
      <c r="S2054" s="249">
        <v>3444236</v>
      </c>
      <c r="T2054" s="60">
        <v>0.03</v>
      </c>
      <c r="U2054" s="60">
        <v>8.6499999999999994E-2</v>
      </c>
      <c r="V2054" s="249">
        <v>19836.771301088633</v>
      </c>
      <c r="W2054" s="249">
        <v>2216823.9797049882</v>
      </c>
      <c r="X2054" s="249">
        <v>1227412.0202950118</v>
      </c>
      <c r="Y2054" s="249">
        <v>1171482.6865435177</v>
      </c>
      <c r="Z2054" s="249">
        <v>594107.4196834683</v>
      </c>
      <c r="AA2054" s="249">
        <v>577375.26686004945</v>
      </c>
      <c r="AB2054" s="249">
        <v>430670.8843140392</v>
      </c>
      <c r="AC2054" s="249">
        <v>577375.26686004945</v>
      </c>
      <c r="AD2054" s="249">
        <v>2305959.8769432004</v>
      </c>
      <c r="AE2054" s="249">
        <v>1078547.8566482086</v>
      </c>
      <c r="AF2054" s="249">
        <v>-2.0023435354232788E-8</v>
      </c>
      <c r="AH2054" s="74">
        <v>228</v>
      </c>
    </row>
    <row r="2055" spans="2:37">
      <c r="B2055" s="73">
        <v>42521</v>
      </c>
      <c r="C2055" s="327">
        <v>42521</v>
      </c>
      <c r="D2055" s="73">
        <v>42521</v>
      </c>
      <c r="E2055" s="208">
        <v>10041640</v>
      </c>
      <c r="F2055" s="61" t="s">
        <v>1053</v>
      </c>
      <c r="G2055" s="308" t="s">
        <v>444</v>
      </c>
      <c r="H2055" s="60">
        <v>143038947</v>
      </c>
      <c r="I2055" s="60">
        <v>99</v>
      </c>
      <c r="J2055" s="60" t="s">
        <v>2006</v>
      </c>
      <c r="K2055" s="60" t="s">
        <v>1331</v>
      </c>
      <c r="L2055" s="62">
        <v>39202</v>
      </c>
      <c r="M2055" s="62">
        <v>48692</v>
      </c>
      <c r="N2055" s="60">
        <v>312</v>
      </c>
      <c r="O2055" s="60">
        <v>108</v>
      </c>
      <c r="P2055" s="60">
        <v>228</v>
      </c>
      <c r="Q2055" s="60">
        <v>108</v>
      </c>
      <c r="R2055" s="60">
        <v>108</v>
      </c>
      <c r="S2055" s="249">
        <v>4120081</v>
      </c>
      <c r="T2055" s="60">
        <v>0.03</v>
      </c>
      <c r="U2055" s="60">
        <v>8.6499999999999994E-2</v>
      </c>
      <c r="V2055" s="249">
        <v>23729.240545351873</v>
      </c>
      <c r="W2055" s="249">
        <v>2651820.1305389372</v>
      </c>
      <c r="X2055" s="249">
        <v>1468260.8694610628</v>
      </c>
      <c r="Y2055" s="249">
        <v>1812481.2935143034</v>
      </c>
      <c r="Z2055" s="249">
        <v>900118.72911139391</v>
      </c>
      <c r="AA2055" s="249">
        <v>912362.56440290948</v>
      </c>
      <c r="AB2055" s="249">
        <v>695491.99079734553</v>
      </c>
      <c r="AC2055" s="249">
        <v>912362.56440290948</v>
      </c>
      <c r="AD2055" s="249">
        <v>2758446.7138012676</v>
      </c>
      <c r="AE2055" s="249">
        <v>1290185.8443402275</v>
      </c>
      <c r="AF2055" s="249">
        <v>-2.2817403078079224E-8</v>
      </c>
      <c r="AH2055" s="74">
        <v>228</v>
      </c>
    </row>
    <row r="2056" spans="2:37">
      <c r="B2056" s="73">
        <v>42521</v>
      </c>
      <c r="C2056" s="327">
        <v>42521</v>
      </c>
      <c r="D2056" s="73">
        <v>42521</v>
      </c>
      <c r="E2056" s="208">
        <v>10041411</v>
      </c>
      <c r="F2056" s="61" t="s">
        <v>1053</v>
      </c>
      <c r="G2056" s="308" t="s">
        <v>444</v>
      </c>
      <c r="H2056" s="60">
        <v>143098168</v>
      </c>
      <c r="I2056" s="60">
        <v>99</v>
      </c>
      <c r="J2056" s="60" t="s">
        <v>2028</v>
      </c>
      <c r="K2056" s="60" t="s">
        <v>1331</v>
      </c>
      <c r="L2056" s="62">
        <v>40385</v>
      </c>
      <c r="M2056" s="62">
        <v>44044</v>
      </c>
      <c r="N2056" s="60">
        <v>120</v>
      </c>
      <c r="O2056" s="60">
        <v>69</v>
      </c>
      <c r="P2056" s="60">
        <v>120</v>
      </c>
      <c r="Q2056" s="60">
        <v>69</v>
      </c>
      <c r="R2056" s="60">
        <v>69</v>
      </c>
      <c r="S2056" s="249">
        <v>478429</v>
      </c>
      <c r="T2056" s="60">
        <v>0.03</v>
      </c>
      <c r="U2056" s="60">
        <v>8.6499999999999994E-2</v>
      </c>
      <c r="V2056" s="249">
        <v>4619.7460525305805</v>
      </c>
      <c r="W2056" s="249">
        <v>370203.4967230375</v>
      </c>
      <c r="X2056" s="249">
        <v>108225.5032769625</v>
      </c>
      <c r="Y2056" s="249">
        <v>145125.99558976296</v>
      </c>
      <c r="Z2056" s="249">
        <v>61280.242012221308</v>
      </c>
      <c r="AA2056" s="249">
        <v>83845.753577541647</v>
      </c>
      <c r="AB2056" s="249">
        <v>62229.664384253439</v>
      </c>
      <c r="AC2056" s="249">
        <v>83845.753577541647</v>
      </c>
      <c r="AD2056" s="249">
        <v>184166.02958062827</v>
      </c>
      <c r="AE2056" s="249">
        <v>75940.526303669729</v>
      </c>
      <c r="AF2056" s="249">
        <v>-3.9581209421157837E-9</v>
      </c>
      <c r="AH2056" s="74">
        <v>120</v>
      </c>
    </row>
    <row r="2057" spans="2:37">
      <c r="B2057" s="73">
        <v>42521</v>
      </c>
      <c r="C2057" s="327">
        <v>42521</v>
      </c>
      <c r="D2057" s="73">
        <v>42521</v>
      </c>
      <c r="E2057" s="208">
        <v>10042299</v>
      </c>
      <c r="F2057" s="61" t="s">
        <v>1053</v>
      </c>
      <c r="G2057" s="308" t="s">
        <v>444</v>
      </c>
      <c r="H2057" s="60">
        <v>143900002</v>
      </c>
      <c r="I2057" s="60">
        <v>98</v>
      </c>
      <c r="J2057" s="60" t="s">
        <v>2132</v>
      </c>
      <c r="K2057" s="60" t="s">
        <v>1780</v>
      </c>
      <c r="L2057" s="62">
        <v>41733</v>
      </c>
      <c r="M2057" s="62">
        <v>43922</v>
      </c>
      <c r="N2057" s="60">
        <v>72</v>
      </c>
      <c r="O2057" s="60">
        <v>25</v>
      </c>
      <c r="P2057" s="60">
        <v>60</v>
      </c>
      <c r="Q2057" s="60">
        <v>25</v>
      </c>
      <c r="R2057" s="60">
        <v>25</v>
      </c>
      <c r="S2057" s="249">
        <v>470464</v>
      </c>
      <c r="T2057" s="60">
        <v>0.05</v>
      </c>
      <c r="U2057" s="60">
        <v>9.1499999999999998E-2</v>
      </c>
      <c r="V2057" s="249">
        <v>8878.2360650959599</v>
      </c>
      <c r="W2057" s="249">
        <v>426198.34702114272</v>
      </c>
      <c r="X2057" s="249">
        <v>44265.652978857281</v>
      </c>
      <c r="Y2057" s="249">
        <v>67583.665814721811</v>
      </c>
      <c r="Z2057" s="249">
        <v>40076.523755473027</v>
      </c>
      <c r="AA2057" s="249">
        <v>27507.142059248785</v>
      </c>
      <c r="AB2057" s="249">
        <v>18444.022074523866</v>
      </c>
      <c r="AC2057" s="249">
        <v>27507.142059248785</v>
      </c>
      <c r="AD2057" s="249">
        <v>106495.81688461511</v>
      </c>
      <c r="AE2057" s="249">
        <v>62230.163905757596</v>
      </c>
      <c r="AF2057" s="249">
        <v>2.3283064365386963E-10</v>
      </c>
      <c r="AH2057" s="74">
        <v>60</v>
      </c>
    </row>
    <row r="2058" spans="2:37">
      <c r="B2058" s="73">
        <v>42521</v>
      </c>
      <c r="C2058" s="327">
        <v>42521</v>
      </c>
      <c r="D2058" s="73">
        <v>42521</v>
      </c>
      <c r="E2058" s="208">
        <v>10041674</v>
      </c>
      <c r="F2058" s="61" t="s">
        <v>1053</v>
      </c>
      <c r="G2058" s="308" t="s">
        <v>444</v>
      </c>
      <c r="H2058" s="60">
        <v>143980855</v>
      </c>
      <c r="I2058" s="60">
        <v>98</v>
      </c>
      <c r="J2058" s="60" t="s">
        <v>2206</v>
      </c>
      <c r="K2058" s="60" t="s">
        <v>1338</v>
      </c>
      <c r="L2058" s="62">
        <v>41428</v>
      </c>
      <c r="M2058" s="62">
        <v>42522</v>
      </c>
      <c r="N2058" s="60">
        <v>36</v>
      </c>
      <c r="O2058" s="60">
        <v>35</v>
      </c>
      <c r="P2058" s="60">
        <v>36</v>
      </c>
      <c r="Q2058" s="60">
        <v>35</v>
      </c>
      <c r="R2058" s="60">
        <v>35</v>
      </c>
      <c r="S2058" s="249">
        <v>210817</v>
      </c>
      <c r="T2058" s="60">
        <v>0.05</v>
      </c>
      <c r="U2058" s="60">
        <v>9.4E-2</v>
      </c>
      <c r="V2058" s="249">
        <v>6318.3746149142626</v>
      </c>
      <c r="W2058" s="249">
        <v>197534.24121230526</v>
      </c>
      <c r="X2058" s="249">
        <v>13282.758787694736</v>
      </c>
      <c r="Y2058" s="249">
        <v>29878.135679214611</v>
      </c>
      <c r="Z2058" s="249">
        <v>16618.268814859795</v>
      </c>
      <c r="AA2058" s="249">
        <v>13259.866864354815</v>
      </c>
      <c r="AB2058" s="249">
        <v>12913.793265814327</v>
      </c>
      <c r="AC2058" s="249">
        <v>13259.866864354815</v>
      </c>
      <c r="AD2058" s="249">
        <v>29927.244924609142</v>
      </c>
      <c r="AE2058" s="249">
        <v>16644.486136913445</v>
      </c>
      <c r="AF2058" s="249">
        <v>9.6042640507221222E-10</v>
      </c>
      <c r="AH2058" s="74">
        <v>36</v>
      </c>
    </row>
    <row r="2059" spans="2:37">
      <c r="B2059" s="73">
        <v>42521</v>
      </c>
      <c r="C2059" s="327">
        <v>42521</v>
      </c>
      <c r="D2059" s="73">
        <v>42521</v>
      </c>
      <c r="E2059" s="208">
        <v>10041656</v>
      </c>
      <c r="F2059" s="61" t="s">
        <v>1053</v>
      </c>
      <c r="G2059" s="308" t="s">
        <v>444</v>
      </c>
      <c r="H2059" s="60">
        <v>143981061</v>
      </c>
      <c r="I2059" s="60">
        <v>97</v>
      </c>
      <c r="J2059" s="60" t="s">
        <v>2218</v>
      </c>
      <c r="K2059" s="60" t="s">
        <v>1338</v>
      </c>
      <c r="L2059" s="62">
        <v>41327</v>
      </c>
      <c r="M2059" s="62">
        <v>43160</v>
      </c>
      <c r="N2059" s="60">
        <v>60</v>
      </c>
      <c r="O2059" s="60">
        <v>38</v>
      </c>
      <c r="P2059" s="60">
        <v>60</v>
      </c>
      <c r="Q2059" s="60">
        <v>38</v>
      </c>
      <c r="R2059" s="60">
        <v>38</v>
      </c>
      <c r="S2059" s="249">
        <v>92516</v>
      </c>
      <c r="T2059" s="60">
        <v>0</v>
      </c>
      <c r="U2059" s="60">
        <v>9.4E-2</v>
      </c>
      <c r="V2059" s="249">
        <v>1541.9333333333334</v>
      </c>
      <c r="W2059" s="249">
        <v>73590.008039494147</v>
      </c>
      <c r="X2059" s="249">
        <v>18925.991960505853</v>
      </c>
      <c r="Y2059" s="249">
        <v>16052.630634167319</v>
      </c>
      <c r="Z2059" s="249">
        <v>0</v>
      </c>
      <c r="AA2059" s="249">
        <v>16052.630634167319</v>
      </c>
      <c r="AB2059" s="249">
        <v>11986.461574987041</v>
      </c>
      <c r="AC2059" s="249">
        <v>16052.630634167319</v>
      </c>
      <c r="AD2059" s="249">
        <v>18925.991960506188</v>
      </c>
      <c r="AE2059" s="249">
        <v>0</v>
      </c>
      <c r="AF2059" s="249">
        <v>3.3469405025243759E-10</v>
      </c>
      <c r="AH2059" s="74">
        <v>60</v>
      </c>
    </row>
    <row r="2060" spans="2:37">
      <c r="B2060" s="73">
        <v>42521</v>
      </c>
      <c r="C2060" s="327">
        <v>42521</v>
      </c>
      <c r="D2060" s="73">
        <v>42521</v>
      </c>
      <c r="E2060" s="208">
        <v>10041295</v>
      </c>
      <c r="F2060" s="61" t="s">
        <v>1053</v>
      </c>
      <c r="G2060" s="308" t="s">
        <v>444</v>
      </c>
      <c r="H2060" s="60">
        <v>143981630</v>
      </c>
      <c r="I2060" s="60">
        <v>98</v>
      </c>
      <c r="J2060" s="60" t="s">
        <v>2248</v>
      </c>
      <c r="K2060" s="60" t="s">
        <v>1780</v>
      </c>
      <c r="L2060" s="62">
        <v>41522</v>
      </c>
      <c r="M2060" s="62">
        <v>43344</v>
      </c>
      <c r="N2060" s="60">
        <v>60</v>
      </c>
      <c r="O2060" s="60">
        <v>32</v>
      </c>
      <c r="P2060" s="60">
        <v>60</v>
      </c>
      <c r="Q2060" s="60">
        <v>32</v>
      </c>
      <c r="R2060" s="60">
        <v>32</v>
      </c>
      <c r="S2060" s="249">
        <v>148123</v>
      </c>
      <c r="T2060" s="60">
        <v>0.05</v>
      </c>
      <c r="U2060" s="60">
        <v>9.1499999999999998E-2</v>
      </c>
      <c r="V2060" s="249">
        <v>2795.2637410518314</v>
      </c>
      <c r="W2060" s="249">
        <v>134186.20288866461</v>
      </c>
      <c r="X2060" s="249">
        <v>13936.797111335385</v>
      </c>
      <c r="Y2060" s="249">
        <v>25498.842810587252</v>
      </c>
      <c r="Z2060" s="249">
        <v>15055.00075107225</v>
      </c>
      <c r="AA2060" s="249">
        <v>10443.842059515002</v>
      </c>
      <c r="AB2060" s="249">
        <v>7432.9584593788722</v>
      </c>
      <c r="AC2060" s="249">
        <v>10443.842059515002</v>
      </c>
      <c r="AD2060" s="249">
        <v>33529.621574445337</v>
      </c>
      <c r="AE2060" s="249">
        <v>19592.824463109893</v>
      </c>
      <c r="AF2060" s="249">
        <v>5.8207660913467407E-11</v>
      </c>
      <c r="AH2060" s="74">
        <v>60</v>
      </c>
    </row>
    <row r="2061" spans="2:37">
      <c r="B2061" s="73">
        <v>42521</v>
      </c>
      <c r="C2061" s="327">
        <v>42521</v>
      </c>
      <c r="D2061" s="73">
        <v>42521</v>
      </c>
      <c r="E2061" s="208">
        <v>10042145</v>
      </c>
      <c r="F2061" s="61" t="s">
        <v>1053</v>
      </c>
      <c r="G2061" s="308" t="s">
        <v>444</v>
      </c>
      <c r="H2061" s="60">
        <v>143982041</v>
      </c>
      <c r="I2061" s="60">
        <v>98</v>
      </c>
      <c r="J2061" s="60" t="s">
        <v>2267</v>
      </c>
      <c r="K2061" s="60" t="s">
        <v>1780</v>
      </c>
      <c r="L2061" s="62">
        <v>41702</v>
      </c>
      <c r="M2061" s="62">
        <v>43891</v>
      </c>
      <c r="N2061" s="60">
        <v>72</v>
      </c>
      <c r="O2061" s="60">
        <v>26</v>
      </c>
      <c r="P2061" s="60">
        <v>60</v>
      </c>
      <c r="Q2061" s="60">
        <v>26</v>
      </c>
      <c r="R2061" s="60">
        <v>26</v>
      </c>
      <c r="S2061" s="249">
        <v>469487</v>
      </c>
      <c r="T2061" s="60">
        <v>0.05</v>
      </c>
      <c r="U2061" s="60">
        <v>9.1499999999999998E-2</v>
      </c>
      <c r="V2061" s="249">
        <v>8859.7988698257614</v>
      </c>
      <c r="W2061" s="249">
        <v>425313.27231821191</v>
      </c>
      <c r="X2061" s="249">
        <v>44173.727681788092</v>
      </c>
      <c r="Y2061" s="249">
        <v>69511.686455472402</v>
      </c>
      <c r="Z2061" s="249">
        <v>41193.236769990443</v>
      </c>
      <c r="AA2061" s="249">
        <v>28318.449685481959</v>
      </c>
      <c r="AB2061" s="249">
        <v>19141.948662108174</v>
      </c>
      <c r="AC2061" s="249">
        <v>28318.449685481959</v>
      </c>
      <c r="AD2061" s="249">
        <v>106274.65987133409</v>
      </c>
      <c r="AE2061" s="249">
        <v>62100.932189545711</v>
      </c>
      <c r="AF2061" s="249">
        <v>2.9103830456733704E-10</v>
      </c>
      <c r="AH2061" s="74">
        <v>60</v>
      </c>
    </row>
    <row r="2062" spans="2:37">
      <c r="B2062" s="73">
        <v>42521</v>
      </c>
      <c r="C2062" s="327">
        <v>42521</v>
      </c>
      <c r="D2062" s="73">
        <v>42521</v>
      </c>
      <c r="E2062" s="208">
        <v>10041295</v>
      </c>
      <c r="F2062" s="61" t="s">
        <v>1053</v>
      </c>
      <c r="G2062" s="308" t="s">
        <v>444</v>
      </c>
      <c r="H2062" s="60">
        <v>143982394</v>
      </c>
      <c r="I2062" s="60">
        <v>98</v>
      </c>
      <c r="J2062" s="60" t="s">
        <v>2248</v>
      </c>
      <c r="K2062" s="60" t="s">
        <v>1780</v>
      </c>
      <c r="L2062" s="62">
        <v>41583</v>
      </c>
      <c r="M2062" s="62">
        <v>43405</v>
      </c>
      <c r="N2062" s="60">
        <v>60</v>
      </c>
      <c r="O2062" s="60">
        <v>30</v>
      </c>
      <c r="P2062" s="60">
        <v>60</v>
      </c>
      <c r="Q2062" s="60">
        <v>30</v>
      </c>
      <c r="R2062" s="60">
        <v>30</v>
      </c>
      <c r="S2062" s="249">
        <v>150125</v>
      </c>
      <c r="T2062" s="60">
        <v>0.05</v>
      </c>
      <c r="U2062" s="60">
        <v>9.1499999999999998E-2</v>
      </c>
      <c r="V2062" s="249">
        <v>2833.0439508071418</v>
      </c>
      <c r="W2062" s="249">
        <v>135999.83600562223</v>
      </c>
      <c r="X2062" s="249">
        <v>14125.16399437777</v>
      </c>
      <c r="Y2062" s="249">
        <v>24706.032900577149</v>
      </c>
      <c r="Z2062" s="249">
        <v>14604.416899186253</v>
      </c>
      <c r="AA2062" s="249">
        <v>10101.616001390896</v>
      </c>
      <c r="AB2062" s="249">
        <v>7062.581997188885</v>
      </c>
      <c r="AC2062" s="249">
        <v>10101.616001390896</v>
      </c>
      <c r="AD2062" s="249">
        <v>33982.801042806357</v>
      </c>
      <c r="AE2062" s="249">
        <v>19857.6370484285</v>
      </c>
      <c r="AF2062" s="249">
        <v>8.7311491370201111E-11</v>
      </c>
      <c r="AH2062" s="74">
        <v>60</v>
      </c>
    </row>
    <row r="2063" spans="2:37">
      <c r="B2063" s="73">
        <v>42521</v>
      </c>
      <c r="C2063" s="327">
        <v>42521</v>
      </c>
      <c r="D2063" s="73">
        <v>42521</v>
      </c>
      <c r="E2063" s="208">
        <v>10041532</v>
      </c>
      <c r="F2063" s="61" t="s">
        <v>1053</v>
      </c>
      <c r="G2063" s="308" t="s">
        <v>444</v>
      </c>
      <c r="H2063" s="60">
        <v>143982726</v>
      </c>
      <c r="I2063" s="60">
        <v>98</v>
      </c>
      <c r="J2063" s="60" t="s">
        <v>2299</v>
      </c>
      <c r="K2063" s="60" t="s">
        <v>1780</v>
      </c>
      <c r="L2063" s="62">
        <v>41695</v>
      </c>
      <c r="M2063" s="62">
        <v>44256</v>
      </c>
      <c r="N2063" s="60">
        <v>84</v>
      </c>
      <c r="O2063" s="60">
        <v>26</v>
      </c>
      <c r="P2063" s="60">
        <v>60</v>
      </c>
      <c r="Q2063" s="60">
        <v>26</v>
      </c>
      <c r="R2063" s="60">
        <v>26</v>
      </c>
      <c r="S2063" s="249">
        <v>709795</v>
      </c>
      <c r="T2063" s="60">
        <v>0.05</v>
      </c>
      <c r="U2063" s="60">
        <v>9.1499999999999998E-2</v>
      </c>
      <c r="V2063" s="249">
        <v>13394.707284350741</v>
      </c>
      <c r="W2063" s="249">
        <v>643010.84827717312</v>
      </c>
      <c r="X2063" s="249">
        <v>66784.151722826879</v>
      </c>
      <c r="Y2063" s="249">
        <v>105091.40293056474</v>
      </c>
      <c r="Z2063" s="249">
        <v>62278.089687585365</v>
      </c>
      <c r="AA2063" s="249">
        <v>42813.313242979377</v>
      </c>
      <c r="AB2063" s="249">
        <v>28939.799079891651</v>
      </c>
      <c r="AC2063" s="249">
        <v>42813.313242979377</v>
      </c>
      <c r="AD2063" s="249">
        <v>160671.58878387173</v>
      </c>
      <c r="AE2063" s="249">
        <v>93887.437061044504</v>
      </c>
      <c r="AF2063" s="249">
        <v>3.4924596548080444E-10</v>
      </c>
      <c r="AH2063" s="74">
        <v>60</v>
      </c>
    </row>
    <row r="2064" spans="2:37">
      <c r="B2064" s="73">
        <v>42521</v>
      </c>
      <c r="C2064" s="327">
        <v>42521</v>
      </c>
      <c r="D2064" s="73">
        <v>42521</v>
      </c>
      <c r="E2064" s="208">
        <v>10041300</v>
      </c>
      <c r="F2064" s="61" t="s">
        <v>1053</v>
      </c>
      <c r="G2064" s="308" t="s">
        <v>349</v>
      </c>
      <c r="H2064" s="60">
        <v>143983676</v>
      </c>
      <c r="I2064" s="60">
        <v>98</v>
      </c>
      <c r="J2064" s="60" t="s">
        <v>2348</v>
      </c>
      <c r="K2064" s="60" t="s">
        <v>1780</v>
      </c>
      <c r="L2064" s="62">
        <v>41873</v>
      </c>
      <c r="M2064" s="62">
        <v>44075</v>
      </c>
      <c r="N2064" s="60">
        <v>72</v>
      </c>
      <c r="O2064" s="60">
        <v>20</v>
      </c>
      <c r="P2064" s="60">
        <v>60</v>
      </c>
      <c r="Q2064" s="60">
        <v>20</v>
      </c>
      <c r="R2064" s="60">
        <v>20</v>
      </c>
      <c r="S2064" s="249">
        <v>146226</v>
      </c>
      <c r="T2064" s="60">
        <v>0.05</v>
      </c>
      <c r="U2064" s="60">
        <v>9.1499999999999998E-2</v>
      </c>
      <c r="V2064" s="249">
        <v>2759.4650108291426</v>
      </c>
      <c r="W2064" s="249">
        <v>132467.69038972931</v>
      </c>
      <c r="X2064" s="249">
        <v>13758.309610270691</v>
      </c>
      <c r="Y2064" s="249">
        <v>17547.079479419655</v>
      </c>
      <c r="Z2064" s="249">
        <v>10439.946650940947</v>
      </c>
      <c r="AA2064" s="249">
        <v>7107.1328284787087</v>
      </c>
      <c r="AB2064" s="249">
        <v>4586.1032034235641</v>
      </c>
      <c r="AC2064" s="249">
        <v>7107.1328284787087</v>
      </c>
      <c r="AD2064" s="249">
        <v>33100.210260019318</v>
      </c>
      <c r="AE2064" s="249">
        <v>19341.900649748568</v>
      </c>
      <c r="AF2064" s="249">
        <v>5.8207660913467407E-11</v>
      </c>
      <c r="AH2064" s="74">
        <v>60</v>
      </c>
    </row>
    <row r="2065" spans="2:37">
      <c r="B2065" s="73">
        <v>42521</v>
      </c>
      <c r="C2065" s="327">
        <v>42521</v>
      </c>
      <c r="D2065" s="73">
        <v>42521</v>
      </c>
      <c r="E2065" s="208">
        <v>10041295</v>
      </c>
      <c r="F2065" s="61" t="s">
        <v>1053</v>
      </c>
      <c r="G2065" s="308" t="s">
        <v>444</v>
      </c>
      <c r="H2065" s="60">
        <v>143985636</v>
      </c>
      <c r="I2065" s="60">
        <v>98</v>
      </c>
      <c r="J2065" s="60" t="s">
        <v>2248</v>
      </c>
      <c r="K2065" s="60" t="s">
        <v>1780</v>
      </c>
      <c r="L2065" s="62">
        <v>42233</v>
      </c>
      <c r="M2065" s="62">
        <v>44075</v>
      </c>
      <c r="N2065" s="60">
        <v>61</v>
      </c>
      <c r="O2065" s="60">
        <v>8</v>
      </c>
      <c r="P2065" s="60">
        <v>60</v>
      </c>
      <c r="Q2065" s="60">
        <v>8</v>
      </c>
      <c r="R2065" s="60">
        <v>8</v>
      </c>
      <c r="S2065" s="249">
        <v>103867</v>
      </c>
      <c r="T2065" s="60">
        <v>0.05</v>
      </c>
      <c r="U2065" s="60">
        <v>9.1499999999999998E-2</v>
      </c>
      <c r="V2065" s="249">
        <v>1960.0984249024839</v>
      </c>
      <c r="W2065" s="249">
        <v>94094.22125825788</v>
      </c>
      <c r="X2065" s="249">
        <v>9772.7787417421205</v>
      </c>
      <c r="Y2065" s="249">
        <v>5470.3613483303143</v>
      </c>
      <c r="Z2065" s="249">
        <v>3282.5534331612234</v>
      </c>
      <c r="AA2065" s="249">
        <v>2187.8079151690908</v>
      </c>
      <c r="AB2065" s="249">
        <v>1303.0371655656161</v>
      </c>
      <c r="AC2065" s="249">
        <v>2187.8079151690908</v>
      </c>
      <c r="AD2065" s="249">
        <v>23511.684235891211</v>
      </c>
      <c r="AE2065" s="249">
        <v>13738.905494149032</v>
      </c>
      <c r="AF2065" s="249">
        <v>5.8207660913467407E-11</v>
      </c>
      <c r="AH2065" s="74">
        <v>60</v>
      </c>
    </row>
    <row r="2066" spans="2:37">
      <c r="B2066" s="73">
        <v>42521</v>
      </c>
      <c r="C2066" s="327">
        <v>42521</v>
      </c>
      <c r="D2066" s="73">
        <v>42521</v>
      </c>
      <c r="E2066" s="208">
        <v>10042248</v>
      </c>
      <c r="F2066" s="61" t="s">
        <v>1053</v>
      </c>
      <c r="G2066" s="308" t="s">
        <v>444</v>
      </c>
      <c r="H2066" s="60">
        <v>143994473</v>
      </c>
      <c r="I2066" s="60">
        <v>98</v>
      </c>
      <c r="J2066" s="60" t="s">
        <v>2435</v>
      </c>
      <c r="K2066" s="60" t="s">
        <v>1337</v>
      </c>
      <c r="L2066" s="62">
        <v>40689</v>
      </c>
      <c r="M2066" s="62">
        <v>42522</v>
      </c>
      <c r="N2066" s="60">
        <v>60</v>
      </c>
      <c r="O2066" s="60">
        <v>59</v>
      </c>
      <c r="P2066" s="60">
        <v>60</v>
      </c>
      <c r="Q2066" s="60">
        <v>59</v>
      </c>
      <c r="R2066" s="60">
        <v>59</v>
      </c>
      <c r="S2066" s="249">
        <v>240578</v>
      </c>
      <c r="T2066" s="60">
        <v>0.05</v>
      </c>
      <c r="U2066" s="60">
        <v>9.9000000000000005E-2</v>
      </c>
      <c r="V2066" s="249">
        <v>4540.0036476088626</v>
      </c>
      <c r="W2066" s="249">
        <v>214172.59246496801</v>
      </c>
      <c r="X2066" s="249">
        <v>26405.407535031991</v>
      </c>
      <c r="Y2066" s="249">
        <v>58190.477837048878</v>
      </c>
      <c r="Z2066" s="249">
        <v>31803.380667122634</v>
      </c>
      <c r="AA2066" s="249">
        <v>26387.097169926245</v>
      </c>
      <c r="AB2066" s="249">
        <v>25965.317409448122</v>
      </c>
      <c r="AC2066" s="249">
        <v>26387.097169926245</v>
      </c>
      <c r="AD2066" s="249">
        <v>58227.626391566882</v>
      </c>
      <c r="AE2066" s="249">
        <v>31822.218856531748</v>
      </c>
      <c r="AF2066" s="249">
        <v>3.14321368932724E-9</v>
      </c>
      <c r="AH2066" s="74">
        <v>60</v>
      </c>
    </row>
    <row r="2067" spans="2:37">
      <c r="B2067" s="73">
        <v>42521</v>
      </c>
      <c r="C2067" s="327">
        <v>42521</v>
      </c>
      <c r="D2067" s="73">
        <v>42521</v>
      </c>
      <c r="E2067" s="208">
        <v>10041592</v>
      </c>
      <c r="F2067" s="61" t="s">
        <v>1053</v>
      </c>
      <c r="G2067" s="308" t="s">
        <v>444</v>
      </c>
      <c r="H2067" s="60">
        <v>143994759</v>
      </c>
      <c r="I2067" s="60">
        <v>98</v>
      </c>
      <c r="J2067" s="60" t="s">
        <v>2439</v>
      </c>
      <c r="K2067" s="60" t="s">
        <v>1337</v>
      </c>
      <c r="L2067" s="62">
        <v>40689</v>
      </c>
      <c r="M2067" s="62">
        <v>42522</v>
      </c>
      <c r="N2067" s="60">
        <v>60</v>
      </c>
      <c r="O2067" s="60">
        <v>59</v>
      </c>
      <c r="P2067" s="60">
        <v>60</v>
      </c>
      <c r="Q2067" s="60">
        <v>59</v>
      </c>
      <c r="R2067" s="60">
        <v>59</v>
      </c>
      <c r="S2067" s="249">
        <v>240578</v>
      </c>
      <c r="T2067" s="60">
        <v>0.05</v>
      </c>
      <c r="U2067" s="60">
        <v>9.9000000000000005E-2</v>
      </c>
      <c r="V2067" s="249">
        <v>4540.0036476088626</v>
      </c>
      <c r="W2067" s="249">
        <v>214172.59246496801</v>
      </c>
      <c r="X2067" s="249">
        <v>26405.407535031991</v>
      </c>
      <c r="Y2067" s="249">
        <v>58190.477837048878</v>
      </c>
      <c r="Z2067" s="249">
        <v>31803.380667122634</v>
      </c>
      <c r="AA2067" s="249">
        <v>26387.097169926245</v>
      </c>
      <c r="AB2067" s="249">
        <v>25965.317409448122</v>
      </c>
      <c r="AC2067" s="249">
        <v>26387.097169926245</v>
      </c>
      <c r="AD2067" s="249">
        <v>58227.626391566882</v>
      </c>
      <c r="AE2067" s="249">
        <v>31822.218856531748</v>
      </c>
      <c r="AF2067" s="249">
        <v>3.14321368932724E-9</v>
      </c>
      <c r="AH2067" s="74">
        <v>60</v>
      </c>
    </row>
    <row r="2068" spans="2:37">
      <c r="B2068" s="73">
        <v>42521</v>
      </c>
      <c r="C2068" s="327">
        <v>42521</v>
      </c>
      <c r="D2068" s="73">
        <v>42521</v>
      </c>
      <c r="E2068" s="208">
        <v>10041812</v>
      </c>
      <c r="F2068" s="61" t="s">
        <v>1053</v>
      </c>
      <c r="G2068" s="308" t="s">
        <v>444</v>
      </c>
      <c r="H2068" s="60">
        <v>143994791</v>
      </c>
      <c r="I2068" s="60">
        <v>98</v>
      </c>
      <c r="J2068" s="60" t="s">
        <v>2440</v>
      </c>
      <c r="K2068" s="60" t="s">
        <v>1337</v>
      </c>
      <c r="L2068" s="62">
        <v>40710</v>
      </c>
      <c r="M2068" s="62">
        <v>42522</v>
      </c>
      <c r="N2068" s="60">
        <v>60</v>
      </c>
      <c r="O2068" s="60">
        <v>58</v>
      </c>
      <c r="P2068" s="60">
        <v>60</v>
      </c>
      <c r="Q2068" s="60">
        <v>58</v>
      </c>
      <c r="R2068" s="60">
        <v>58</v>
      </c>
      <c r="S2068" s="249">
        <v>205227</v>
      </c>
      <c r="T2068" s="60">
        <v>0.05</v>
      </c>
      <c r="U2068" s="60">
        <v>9.9000000000000005E-2</v>
      </c>
      <c r="V2068" s="249">
        <v>3872.8866670594321</v>
      </c>
      <c r="W2068" s="249">
        <v>182701.65448963738</v>
      </c>
      <c r="X2068" s="249">
        <v>22525.345510362618</v>
      </c>
      <c r="Y2068" s="249">
        <v>49576.735215505236</v>
      </c>
      <c r="Z2068" s="249">
        <v>27098.05649687702</v>
      </c>
      <c r="AA2068" s="249">
        <v>22478.678718628216</v>
      </c>
      <c r="AB2068" s="249">
        <v>21774.500660017198</v>
      </c>
      <c r="AC2068" s="249">
        <v>22478.678718628216</v>
      </c>
      <c r="AD2068" s="249">
        <v>49671.545533931174</v>
      </c>
      <c r="AE2068" s="249">
        <v>27146.200023565907</v>
      </c>
      <c r="AF2068" s="249">
        <v>2.648448571562767E-9</v>
      </c>
      <c r="AH2068" s="74">
        <v>60</v>
      </c>
    </row>
    <row r="2069" spans="2:37">
      <c r="B2069" s="73">
        <v>42521</v>
      </c>
      <c r="C2069" s="327">
        <v>42521</v>
      </c>
      <c r="D2069" s="73">
        <v>42521</v>
      </c>
      <c r="E2069" s="208">
        <v>10042032</v>
      </c>
      <c r="F2069" s="61" t="s">
        <v>1053</v>
      </c>
      <c r="G2069" s="308" t="s">
        <v>444</v>
      </c>
      <c r="H2069" s="60">
        <v>143995437</v>
      </c>
      <c r="I2069" s="60">
        <v>98</v>
      </c>
      <c r="J2069" s="60" t="s">
        <v>2446</v>
      </c>
      <c r="K2069" s="60" t="s">
        <v>1337</v>
      </c>
      <c r="L2069" s="62">
        <v>40682</v>
      </c>
      <c r="M2069" s="62">
        <v>42522</v>
      </c>
      <c r="N2069" s="60">
        <v>60</v>
      </c>
      <c r="O2069" s="60">
        <v>59</v>
      </c>
      <c r="P2069" s="60">
        <v>60</v>
      </c>
      <c r="Q2069" s="60">
        <v>59</v>
      </c>
      <c r="R2069" s="60">
        <v>59</v>
      </c>
      <c r="S2069" s="249">
        <v>234405</v>
      </c>
      <c r="T2069" s="60">
        <v>0.05</v>
      </c>
      <c r="U2069" s="60">
        <v>9.9000000000000005E-2</v>
      </c>
      <c r="V2069" s="249">
        <v>4423.5115223243829</v>
      </c>
      <c r="W2069" s="249">
        <v>208677.12981548946</v>
      </c>
      <c r="X2069" s="249">
        <v>25727.870184510539</v>
      </c>
      <c r="Y2069" s="249">
        <v>56697.366165623767</v>
      </c>
      <c r="Z2069" s="249">
        <v>30987.336519868288</v>
      </c>
      <c r="AA2069" s="249">
        <v>25710.02964575548</v>
      </c>
      <c r="AB2069" s="249">
        <v>25299.072348102032</v>
      </c>
      <c r="AC2069" s="249">
        <v>25710.02964575548</v>
      </c>
      <c r="AD2069" s="249">
        <v>56733.561523976532</v>
      </c>
      <c r="AE2069" s="249">
        <v>31005.691339462996</v>
      </c>
      <c r="AF2069" s="249">
        <v>2.9976945370435715E-9</v>
      </c>
      <c r="AH2069" s="74">
        <v>60</v>
      </c>
    </row>
    <row r="2070" spans="2:37">
      <c r="B2070" s="73">
        <v>42521</v>
      </c>
      <c r="C2070" s="327">
        <v>42521</v>
      </c>
      <c r="D2070" s="73">
        <v>42521</v>
      </c>
      <c r="E2070" s="208">
        <v>10041566</v>
      </c>
      <c r="F2070" s="61" t="s">
        <v>1053</v>
      </c>
      <c r="G2070" s="308" t="s">
        <v>444</v>
      </c>
      <c r="H2070" s="60">
        <v>143995518</v>
      </c>
      <c r="I2070" s="60">
        <v>98</v>
      </c>
      <c r="J2070" s="60" t="s">
        <v>2444</v>
      </c>
      <c r="K2070" s="60" t="s">
        <v>1337</v>
      </c>
      <c r="L2070" s="62">
        <v>40708</v>
      </c>
      <c r="M2070" s="62">
        <v>42522</v>
      </c>
      <c r="N2070" s="60">
        <v>60</v>
      </c>
      <c r="O2070" s="60">
        <v>59</v>
      </c>
      <c r="P2070" s="60">
        <v>60</v>
      </c>
      <c r="Q2070" s="60">
        <v>59</v>
      </c>
      <c r="R2070" s="60">
        <v>59</v>
      </c>
      <c r="S2070" s="249">
        <v>235163</v>
      </c>
      <c r="T2070" s="60">
        <v>0.05</v>
      </c>
      <c r="U2070" s="60">
        <v>9.9000000000000005E-2</v>
      </c>
      <c r="V2070" s="249">
        <v>4437.8159174265438</v>
      </c>
      <c r="W2070" s="249">
        <v>209351.93310210938</v>
      </c>
      <c r="X2070" s="249">
        <v>25811.066897890618</v>
      </c>
      <c r="Y2070" s="249">
        <v>56880.709539500385</v>
      </c>
      <c r="Z2070" s="249">
        <v>31087.540871661389</v>
      </c>
      <c r="AA2070" s="249">
        <v>25793.168667838996</v>
      </c>
      <c r="AB2070" s="249">
        <v>25380.882449592442</v>
      </c>
      <c r="AC2070" s="249">
        <v>25793.168667838996</v>
      </c>
      <c r="AD2070" s="249">
        <v>56917.021943486267</v>
      </c>
      <c r="AE2070" s="249">
        <v>31105.955045592622</v>
      </c>
      <c r="AF2070" s="249">
        <v>3.0267983675003052E-9</v>
      </c>
      <c r="AH2070" s="74">
        <v>60</v>
      </c>
    </row>
    <row r="2071" spans="2:37">
      <c r="B2071" s="73">
        <v>42521</v>
      </c>
      <c r="C2071" s="327">
        <v>42521</v>
      </c>
      <c r="D2071" s="73">
        <v>42521</v>
      </c>
      <c r="E2071" s="208">
        <v>10042074</v>
      </c>
      <c r="F2071" s="61" t="s">
        <v>1053</v>
      </c>
      <c r="G2071" s="308" t="s">
        <v>444</v>
      </c>
      <c r="H2071" s="60">
        <v>143995747</v>
      </c>
      <c r="I2071" s="60">
        <v>98</v>
      </c>
      <c r="J2071" s="60" t="s">
        <v>2450</v>
      </c>
      <c r="K2071" s="60" t="s">
        <v>1337</v>
      </c>
      <c r="L2071" s="62">
        <v>40694</v>
      </c>
      <c r="M2071" s="62">
        <v>42522</v>
      </c>
      <c r="N2071" s="60">
        <v>60</v>
      </c>
      <c r="O2071" s="60">
        <v>59</v>
      </c>
      <c r="P2071" s="60">
        <v>60</v>
      </c>
      <c r="Q2071" s="60">
        <v>59</v>
      </c>
      <c r="R2071" s="60">
        <v>59</v>
      </c>
      <c r="S2071" s="249">
        <v>213518</v>
      </c>
      <c r="T2071" s="60">
        <v>0.05</v>
      </c>
      <c r="U2071" s="60">
        <v>9.9000000000000005E-2</v>
      </c>
      <c r="V2071" s="249">
        <v>4029.3480652019271</v>
      </c>
      <c r="W2071" s="249">
        <v>190082.64927771885</v>
      </c>
      <c r="X2071" s="249">
        <v>23435.350722281146</v>
      </c>
      <c r="Y2071" s="249">
        <v>51645.264516335679</v>
      </c>
      <c r="Z2071" s="249">
        <v>28226.164625538018</v>
      </c>
      <c r="AA2071" s="249">
        <v>23419.099890797661</v>
      </c>
      <c r="AB2071" s="249">
        <v>23044.76154357646</v>
      </c>
      <c r="AC2071" s="249">
        <v>23419.099890797661</v>
      </c>
      <c r="AD2071" s="249">
        <v>51678.23463439956</v>
      </c>
      <c r="AE2071" s="249">
        <v>28242.88391211562</v>
      </c>
      <c r="AF2071" s="249">
        <v>2.7939677238464355E-9</v>
      </c>
      <c r="AH2071" s="74">
        <v>60</v>
      </c>
    </row>
    <row r="2072" spans="2:37">
      <c r="B2072" s="73">
        <v>42521</v>
      </c>
      <c r="C2072" s="327">
        <v>42521</v>
      </c>
      <c r="D2072" s="73">
        <v>42521</v>
      </c>
      <c r="E2072" s="208">
        <v>10042155</v>
      </c>
      <c r="F2072" s="61" t="s">
        <v>1053</v>
      </c>
      <c r="G2072" s="308" t="s">
        <v>349</v>
      </c>
      <c r="H2072" s="60">
        <v>143996123</v>
      </c>
      <c r="I2072" s="60">
        <v>98</v>
      </c>
      <c r="J2072" s="60" t="s">
        <v>1925</v>
      </c>
      <c r="K2072" s="60" t="s">
        <v>1337</v>
      </c>
      <c r="L2072" s="62">
        <v>40794</v>
      </c>
      <c r="M2072" s="62">
        <v>42614</v>
      </c>
      <c r="N2072" s="60">
        <v>60</v>
      </c>
      <c r="O2072" s="60">
        <v>56</v>
      </c>
      <c r="P2072" s="60">
        <v>60</v>
      </c>
      <c r="Q2072" s="60">
        <v>56</v>
      </c>
      <c r="R2072" s="60">
        <v>56</v>
      </c>
      <c r="S2072" s="249">
        <v>150166</v>
      </c>
      <c r="T2072" s="60">
        <v>0.05</v>
      </c>
      <c r="U2072" s="60">
        <v>9.9000000000000005E-2</v>
      </c>
      <c r="V2072" s="249">
        <v>2833.817671386546</v>
      </c>
      <c r="W2072" s="249">
        <v>133684.05057858318</v>
      </c>
      <c r="X2072" s="249">
        <v>16481.949421416823</v>
      </c>
      <c r="Y2072" s="249">
        <v>36115.022314033908</v>
      </c>
      <c r="Z2072" s="249">
        <v>19745.961384147697</v>
      </c>
      <c r="AA2072" s="249">
        <v>16369.060929886211</v>
      </c>
      <c r="AB2072" s="249">
        <v>15383.15279332237</v>
      </c>
      <c r="AC2072" s="249">
        <v>16369.060929886211</v>
      </c>
      <c r="AD2072" s="249">
        <v>36345.009704611526</v>
      </c>
      <c r="AE2072" s="249">
        <v>19863.060283192783</v>
      </c>
      <c r="AF2072" s="249">
        <v>1.9208528101444244E-9</v>
      </c>
      <c r="AH2072" s="74">
        <v>60</v>
      </c>
    </row>
    <row r="2073" spans="2:37" ht="13.8" thickBot="1">
      <c r="B2073" s="209">
        <v>42521</v>
      </c>
      <c r="C2073" s="328">
        <v>42521</v>
      </c>
      <c r="D2073" s="209">
        <v>42521</v>
      </c>
      <c r="E2073" s="210">
        <v>10042155</v>
      </c>
      <c r="F2073" s="85" t="s">
        <v>1053</v>
      </c>
      <c r="G2073" s="309" t="s">
        <v>349</v>
      </c>
      <c r="H2073" s="94">
        <v>143985652</v>
      </c>
      <c r="I2073" s="94">
        <v>97</v>
      </c>
      <c r="J2073" s="94" t="s">
        <v>2623</v>
      </c>
      <c r="K2073" s="94" t="s">
        <v>2612</v>
      </c>
      <c r="L2073" s="246">
        <v>42391</v>
      </c>
      <c r="M2073" s="246">
        <v>44228</v>
      </c>
      <c r="N2073" s="94">
        <v>60</v>
      </c>
      <c r="O2073" s="94">
        <v>3</v>
      </c>
      <c r="P2073" s="94">
        <v>60</v>
      </c>
      <c r="Q2073" s="94">
        <v>3</v>
      </c>
      <c r="R2073" s="94">
        <v>3</v>
      </c>
      <c r="S2073" s="250">
        <v>270688</v>
      </c>
      <c r="T2073" s="94">
        <v>0</v>
      </c>
      <c r="U2073" s="94">
        <v>8.8999999999999996E-2</v>
      </c>
      <c r="V2073" s="250">
        <v>4511.4666666666662</v>
      </c>
      <c r="W2073" s="250">
        <v>217841.53051560384</v>
      </c>
      <c r="X2073" s="250">
        <v>52846.469484396162</v>
      </c>
      <c r="Y2073" s="250">
        <v>4782.3830219536867</v>
      </c>
      <c r="Z2073" s="250">
        <v>0</v>
      </c>
      <c r="AA2073" s="250">
        <v>4782.3830219536867</v>
      </c>
      <c r="AB2073" s="250">
        <v>2642.3234742198083</v>
      </c>
      <c r="AC2073" s="250">
        <v>4782.3830219536867</v>
      </c>
      <c r="AD2073" s="250">
        <v>52846.469484395377</v>
      </c>
      <c r="AE2073" s="250">
        <v>0</v>
      </c>
      <c r="AF2073" s="250">
        <v>-7.8580342233181E-10</v>
      </c>
      <c r="AG2073" s="85"/>
      <c r="AH2073" s="95">
        <v>60</v>
      </c>
      <c r="AI2073" s="94"/>
      <c r="AJ2073" s="94"/>
      <c r="AK2073" s="85"/>
    </row>
    <row r="2074" spans="2:37">
      <c r="B2074" s="73">
        <v>42551</v>
      </c>
      <c r="C2074" s="271">
        <v>42551</v>
      </c>
      <c r="D2074" s="73">
        <v>42551</v>
      </c>
      <c r="E2074" s="208">
        <v>10042034</v>
      </c>
      <c r="F2074" s="61" t="s">
        <v>1053</v>
      </c>
      <c r="G2074" s="61" t="s">
        <v>444</v>
      </c>
      <c r="H2074" s="60">
        <v>141958496</v>
      </c>
      <c r="I2074" s="60">
        <v>98</v>
      </c>
      <c r="J2074" s="60" t="s">
        <v>2552</v>
      </c>
      <c r="K2074" s="60" t="s">
        <v>1780</v>
      </c>
      <c r="L2074" s="62">
        <v>42205</v>
      </c>
      <c r="M2074" s="62">
        <v>44044</v>
      </c>
      <c r="N2074" s="60">
        <v>60</v>
      </c>
      <c r="O2074" s="60">
        <v>10</v>
      </c>
      <c r="P2074" s="60">
        <v>60</v>
      </c>
      <c r="Q2074" s="60">
        <v>10</v>
      </c>
      <c r="R2074" s="60">
        <v>10</v>
      </c>
      <c r="S2074" s="249">
        <v>152682</v>
      </c>
      <c r="T2074" s="60">
        <v>0.05</v>
      </c>
      <c r="U2074" s="60">
        <v>9.1499999999999998E-2</v>
      </c>
      <c r="V2074" s="249">
        <v>2881.2976952348777</v>
      </c>
      <c r="W2074" s="249">
        <v>138316.24953212598</v>
      </c>
      <c r="X2074" s="249">
        <v>14365.750467874022</v>
      </c>
      <c r="Y2074" s="249">
        <v>9906.9336143266046</v>
      </c>
      <c r="Z2074" s="249">
        <v>5936.0778789770557</v>
      </c>
      <c r="AA2074" s="249">
        <v>3970.8557353495489</v>
      </c>
      <c r="AB2074" s="249">
        <v>2394.2917446456704</v>
      </c>
      <c r="AC2074" s="249">
        <v>3970.8557353495489</v>
      </c>
      <c r="AD2074" s="249">
        <v>34561.612181966775</v>
      </c>
      <c r="AE2074" s="249">
        <v>20195.861714092665</v>
      </c>
      <c r="AF2074" s="249">
        <v>8.7311491370201111E-11</v>
      </c>
      <c r="AH2074" s="74">
        <v>60</v>
      </c>
    </row>
    <row r="2075" spans="2:37">
      <c r="B2075" s="73">
        <v>42551</v>
      </c>
      <c r="C2075" s="271">
        <v>42551</v>
      </c>
      <c r="D2075" s="73">
        <v>42551</v>
      </c>
      <c r="E2075" s="208">
        <v>10041600</v>
      </c>
      <c r="F2075" s="61" t="s">
        <v>1053</v>
      </c>
      <c r="G2075" s="61" t="s">
        <v>1784</v>
      </c>
      <c r="H2075" s="60">
        <v>143017001</v>
      </c>
      <c r="I2075" s="60">
        <v>99</v>
      </c>
      <c r="J2075" s="60" t="s">
        <v>1921</v>
      </c>
      <c r="K2075" s="60" t="s">
        <v>1331</v>
      </c>
      <c r="L2075" s="62">
        <v>39624</v>
      </c>
      <c r="M2075" s="62">
        <v>47687</v>
      </c>
      <c r="N2075" s="60">
        <v>265</v>
      </c>
      <c r="O2075" s="60">
        <v>95</v>
      </c>
      <c r="P2075" s="60">
        <v>228</v>
      </c>
      <c r="Q2075" s="60">
        <v>95</v>
      </c>
      <c r="R2075" s="60">
        <v>95</v>
      </c>
      <c r="S2075" s="249">
        <v>5490060</v>
      </c>
      <c r="T2075" s="60">
        <v>0.03</v>
      </c>
      <c r="U2075" s="60">
        <v>8.6499999999999994E-2</v>
      </c>
      <c r="V2075" s="249">
        <v>31619.512904822626</v>
      </c>
      <c r="W2075" s="249">
        <v>3533583.8363048197</v>
      </c>
      <c r="X2075" s="249">
        <v>1956476.1636951803</v>
      </c>
      <c r="Y2075" s="249">
        <v>2169259.8233796782</v>
      </c>
      <c r="Z2075" s="249">
        <v>1087730.9364921106</v>
      </c>
      <c r="AA2075" s="249">
        <v>1081528.8868875676</v>
      </c>
      <c r="AB2075" s="249">
        <v>815198.40153965855</v>
      </c>
      <c r="AC2075" s="249">
        <v>1081528.8868875676</v>
      </c>
      <c r="AD2075" s="249">
        <v>3675665.1059947074</v>
      </c>
      <c r="AE2075" s="249">
        <v>1719188.9422995588</v>
      </c>
      <c r="AF2075" s="249">
        <v>-3.166496753692627E-8</v>
      </c>
      <c r="AH2075" s="74">
        <v>228</v>
      </c>
    </row>
    <row r="2076" spans="2:37">
      <c r="B2076" s="73">
        <v>42551</v>
      </c>
      <c r="C2076" s="271">
        <v>42551</v>
      </c>
      <c r="D2076" s="73">
        <v>42551</v>
      </c>
      <c r="E2076" s="208">
        <v>10041592</v>
      </c>
      <c r="F2076" s="61" t="s">
        <v>1053</v>
      </c>
      <c r="G2076" s="61" t="s">
        <v>444</v>
      </c>
      <c r="H2076" s="60">
        <v>143026973</v>
      </c>
      <c r="I2076" s="60">
        <v>99</v>
      </c>
      <c r="J2076" s="60" t="s">
        <v>2652</v>
      </c>
      <c r="K2076" s="60" t="s">
        <v>1331</v>
      </c>
      <c r="L2076" s="62">
        <v>34999</v>
      </c>
      <c r="M2076" s="62">
        <v>46018</v>
      </c>
      <c r="N2076" s="60">
        <v>362</v>
      </c>
      <c r="O2076" s="60">
        <v>247</v>
      </c>
      <c r="P2076" s="60">
        <v>228</v>
      </c>
      <c r="Q2076" s="60">
        <v>228</v>
      </c>
      <c r="R2076" s="60">
        <v>228</v>
      </c>
      <c r="S2076" s="249">
        <v>401328</v>
      </c>
      <c r="T2076" s="60">
        <v>0.03</v>
      </c>
      <c r="U2076" s="60">
        <v>8.6499999999999994E-2</v>
      </c>
      <c r="V2076" s="249">
        <v>2311.4129672656868</v>
      </c>
      <c r="W2076" s="249">
        <v>258307.94815658496</v>
      </c>
      <c r="X2076" s="249">
        <v>143020.05184341504</v>
      </c>
      <c r="Y2076" s="249">
        <v>268694.20837998937</v>
      </c>
      <c r="Z2076" s="249">
        <v>125674.15653657657</v>
      </c>
      <c r="AA2076" s="249">
        <v>143020.0518434128</v>
      </c>
      <c r="AB2076" s="249">
        <v>143020.05184341504</v>
      </c>
      <c r="AC2076" s="249">
        <v>143020.0518434128</v>
      </c>
      <c r="AD2076" s="249">
        <v>268694.20837998937</v>
      </c>
      <c r="AE2076" s="249">
        <v>125674.15653657657</v>
      </c>
      <c r="AF2076" s="249">
        <v>-2.2409949451684952E-9</v>
      </c>
      <c r="AH2076" s="74">
        <v>228</v>
      </c>
    </row>
    <row r="2077" spans="2:37">
      <c r="B2077" s="73">
        <v>42551</v>
      </c>
      <c r="C2077" s="271">
        <v>42551</v>
      </c>
      <c r="D2077" s="73">
        <v>42551</v>
      </c>
      <c r="E2077" s="208">
        <v>10042151</v>
      </c>
      <c r="F2077" s="61" t="s">
        <v>1053</v>
      </c>
      <c r="G2077" s="61" t="s">
        <v>444</v>
      </c>
      <c r="H2077" s="60">
        <v>143028461</v>
      </c>
      <c r="I2077" s="60">
        <v>99</v>
      </c>
      <c r="J2077" s="60" t="s">
        <v>1970</v>
      </c>
      <c r="K2077" s="60" t="s">
        <v>1331</v>
      </c>
      <c r="L2077" s="62">
        <v>39622</v>
      </c>
      <c r="M2077" s="62">
        <v>45466</v>
      </c>
      <c r="N2077" s="60">
        <v>192</v>
      </c>
      <c r="O2077" s="60">
        <v>95</v>
      </c>
      <c r="P2077" s="60">
        <v>192</v>
      </c>
      <c r="Q2077" s="60">
        <v>95</v>
      </c>
      <c r="R2077" s="60">
        <v>95</v>
      </c>
      <c r="S2077" s="249">
        <v>900015</v>
      </c>
      <c r="T2077" s="60">
        <v>0.03</v>
      </c>
      <c r="U2077" s="60">
        <v>8.6499999999999994E-2</v>
      </c>
      <c r="V2077" s="249">
        <v>5908.0006543566533</v>
      </c>
      <c r="W2077" s="249">
        <v>613212.54186901695</v>
      </c>
      <c r="X2077" s="249">
        <v>286802.45813098305</v>
      </c>
      <c r="Y2077" s="249">
        <v>359304.53716530377</v>
      </c>
      <c r="Z2077" s="249">
        <v>169566.51038055099</v>
      </c>
      <c r="AA2077" s="249">
        <v>189738.02678475279</v>
      </c>
      <c r="AB2077" s="249">
        <v>141907.466262726</v>
      </c>
      <c r="AC2077" s="249">
        <v>189738.02678475279</v>
      </c>
      <c r="AD2077" s="249">
        <v>521123.58376745461</v>
      </c>
      <c r="AE2077" s="249">
        <v>234321.12563647749</v>
      </c>
      <c r="AF2077" s="249">
        <v>-5.9371814131736755E-9</v>
      </c>
      <c r="AH2077" s="74">
        <v>192</v>
      </c>
    </row>
    <row r="2078" spans="2:37" s="347" customFormat="1">
      <c r="B2078" s="242">
        <v>42551</v>
      </c>
      <c r="C2078" s="242">
        <v>42551</v>
      </c>
      <c r="D2078" s="242">
        <v>42551</v>
      </c>
      <c r="E2078" s="243">
        <v>10041598</v>
      </c>
      <c r="F2078" s="244" t="s">
        <v>1053</v>
      </c>
      <c r="G2078" s="244" t="s">
        <v>444</v>
      </c>
      <c r="H2078" s="347">
        <v>143033694</v>
      </c>
      <c r="I2078" s="347">
        <v>99</v>
      </c>
      <c r="J2078" s="347" t="s">
        <v>1987</v>
      </c>
      <c r="K2078" s="347" t="s">
        <v>1331</v>
      </c>
      <c r="L2078" s="348">
        <v>33689</v>
      </c>
      <c r="M2078" s="348">
        <v>44278</v>
      </c>
      <c r="N2078" s="347">
        <v>348</v>
      </c>
      <c r="O2078" s="347">
        <v>290</v>
      </c>
      <c r="P2078" s="347">
        <v>228</v>
      </c>
      <c r="Q2078" s="347">
        <v>228</v>
      </c>
      <c r="R2078" s="347">
        <v>228</v>
      </c>
      <c r="S2078" s="349">
        <v>115782</v>
      </c>
      <c r="T2078" s="347">
        <v>0.03</v>
      </c>
      <c r="U2078" s="347">
        <v>8.6499999999999994E-2</v>
      </c>
      <c r="V2078" s="349">
        <v>666.83614444034743</v>
      </c>
      <c r="W2078" s="349">
        <v>74521.117025140833</v>
      </c>
      <c r="X2078" s="349">
        <v>41260.882974859167</v>
      </c>
      <c r="Y2078" s="349">
        <v>77517.52390725771</v>
      </c>
      <c r="Z2078" s="349">
        <v>36256.640932399212</v>
      </c>
      <c r="AA2078" s="349">
        <v>41260.882974858498</v>
      </c>
      <c r="AB2078" s="349">
        <v>41260.882974859167</v>
      </c>
      <c r="AC2078" s="349">
        <v>41260.882974858498</v>
      </c>
      <c r="AD2078" s="349">
        <v>77517.52390725771</v>
      </c>
      <c r="AE2078" s="349">
        <v>36256.640932399212</v>
      </c>
      <c r="AF2078" s="349">
        <v>-6.6938810050487518E-10</v>
      </c>
      <c r="AG2078" s="244"/>
      <c r="AH2078" s="350">
        <v>228</v>
      </c>
      <c r="AK2078" s="244"/>
    </row>
    <row r="2079" spans="2:37">
      <c r="B2079" s="73">
        <v>42551</v>
      </c>
      <c r="C2079" s="271">
        <v>42551</v>
      </c>
      <c r="D2079" s="73">
        <v>42551</v>
      </c>
      <c r="E2079" s="208">
        <v>10054823</v>
      </c>
      <c r="F2079" s="61" t="s">
        <v>1053</v>
      </c>
      <c r="G2079" s="61" t="s">
        <v>444</v>
      </c>
      <c r="H2079" s="60">
        <v>143040097</v>
      </c>
      <c r="I2079" s="60">
        <v>99</v>
      </c>
      <c r="J2079" s="60" t="s">
        <v>2009</v>
      </c>
      <c r="K2079" s="60" t="s">
        <v>1331</v>
      </c>
      <c r="L2079" s="62">
        <v>40143</v>
      </c>
      <c r="M2079" s="62">
        <v>45619</v>
      </c>
      <c r="N2079" s="60">
        <v>180</v>
      </c>
      <c r="O2079" s="60">
        <v>78</v>
      </c>
      <c r="P2079" s="60">
        <v>180</v>
      </c>
      <c r="Q2079" s="60">
        <v>78</v>
      </c>
      <c r="R2079" s="60">
        <v>78</v>
      </c>
      <c r="S2079" s="249">
        <v>1800077</v>
      </c>
      <c r="T2079" s="60">
        <v>0.03</v>
      </c>
      <c r="U2079" s="60">
        <v>8.6499999999999994E-2</v>
      </c>
      <c r="V2079" s="249">
        <v>12431.001272866835</v>
      </c>
      <c r="W2079" s="249">
        <v>1251167.7906036179</v>
      </c>
      <c r="X2079" s="249">
        <v>548909.2093963821</v>
      </c>
      <c r="Y2079" s="249">
        <v>614083.31587646308</v>
      </c>
      <c r="Z2079" s="249">
        <v>287520.06152012863</v>
      </c>
      <c r="AA2079" s="249">
        <v>326563.25435633445</v>
      </c>
      <c r="AB2079" s="249">
        <v>237860.65740509893</v>
      </c>
      <c r="AC2079" s="249">
        <v>326563.25435633445</v>
      </c>
      <c r="AD2079" s="249">
        <v>986412.43851240026</v>
      </c>
      <c r="AE2079" s="249">
        <v>437503.2291160305</v>
      </c>
      <c r="AF2079" s="249">
        <v>-1.234002411365509E-8</v>
      </c>
      <c r="AH2079" s="74">
        <v>180</v>
      </c>
    </row>
    <row r="2080" spans="2:37">
      <c r="B2080" s="73">
        <v>42551</v>
      </c>
      <c r="C2080" s="271">
        <v>42551</v>
      </c>
      <c r="D2080" s="73">
        <v>42551</v>
      </c>
      <c r="E2080" s="208">
        <v>10041600</v>
      </c>
      <c r="F2080" s="61" t="s">
        <v>1053</v>
      </c>
      <c r="G2080" s="61" t="s">
        <v>1784</v>
      </c>
      <c r="H2080" s="60">
        <v>143046931</v>
      </c>
      <c r="I2080" s="60">
        <v>99</v>
      </c>
      <c r="J2080" s="60" t="s">
        <v>2016</v>
      </c>
      <c r="K2080" s="60" t="s">
        <v>1331</v>
      </c>
      <c r="L2080" s="62">
        <v>37925</v>
      </c>
      <c r="M2080" s="62">
        <v>48083</v>
      </c>
      <c r="N2080" s="60">
        <v>334</v>
      </c>
      <c r="O2080" s="60">
        <v>151</v>
      </c>
      <c r="P2080" s="60">
        <v>228</v>
      </c>
      <c r="Q2080" s="60">
        <v>151</v>
      </c>
      <c r="R2080" s="60">
        <v>151</v>
      </c>
      <c r="S2080" s="249">
        <v>2675182</v>
      </c>
      <c r="T2080" s="60">
        <v>0.03</v>
      </c>
      <c r="U2080" s="60">
        <v>8.6499999999999994E-2</v>
      </c>
      <c r="V2080" s="249">
        <v>15407.473100794747</v>
      </c>
      <c r="W2080" s="249">
        <v>1721835.4397535911</v>
      </c>
      <c r="X2080" s="249">
        <v>953346.56024640892</v>
      </c>
      <c r="Y2080" s="249">
        <v>1512699.3403010122</v>
      </c>
      <c r="Z2080" s="249">
        <v>729299.46641816827</v>
      </c>
      <c r="AA2080" s="249">
        <v>783399.87388284388</v>
      </c>
      <c r="AB2080" s="249">
        <v>631383.02893512172</v>
      </c>
      <c r="AC2080" s="249">
        <v>783399.87388284388</v>
      </c>
      <c r="AD2080" s="249">
        <v>1791068.4272275956</v>
      </c>
      <c r="AE2080" s="249">
        <v>837721.86698120227</v>
      </c>
      <c r="AF2080" s="249">
        <v>-1.5599653124809265E-8</v>
      </c>
      <c r="AH2080" s="74">
        <v>228</v>
      </c>
    </row>
    <row r="2081" spans="2:37">
      <c r="B2081" s="73">
        <v>42551</v>
      </c>
      <c r="C2081" s="271">
        <v>42551</v>
      </c>
      <c r="D2081" s="73">
        <v>42551</v>
      </c>
      <c r="E2081" s="208">
        <v>10054884</v>
      </c>
      <c r="F2081" s="61" t="s">
        <v>1053</v>
      </c>
      <c r="G2081" s="61" t="s">
        <v>1784</v>
      </c>
      <c r="H2081" s="60">
        <v>143124371</v>
      </c>
      <c r="I2081" s="60">
        <v>99</v>
      </c>
      <c r="J2081" s="60" t="s">
        <v>2041</v>
      </c>
      <c r="K2081" s="60" t="s">
        <v>1334</v>
      </c>
      <c r="L2081" s="62">
        <v>40494</v>
      </c>
      <c r="M2081" s="62">
        <v>51441</v>
      </c>
      <c r="N2081" s="60">
        <v>360</v>
      </c>
      <c r="O2081" s="60">
        <v>67</v>
      </c>
      <c r="P2081" s="60">
        <v>228</v>
      </c>
      <c r="Q2081" s="60">
        <v>67</v>
      </c>
      <c r="R2081" s="60">
        <v>67</v>
      </c>
      <c r="S2081" s="249">
        <v>1710135</v>
      </c>
      <c r="T2081" s="60">
        <v>0.03</v>
      </c>
      <c r="U2081" s="60">
        <v>7.6499999999999999E-2</v>
      </c>
      <c r="V2081" s="249">
        <v>9849.370626457423</v>
      </c>
      <c r="W2081" s="249">
        <v>1182184.6341950521</v>
      </c>
      <c r="X2081" s="249">
        <v>527950.36580494791</v>
      </c>
      <c r="Y2081" s="249">
        <v>467337.56136980507</v>
      </c>
      <c r="Z2081" s="249">
        <v>253899.32968033466</v>
      </c>
      <c r="AA2081" s="249">
        <v>213438.23168947041</v>
      </c>
      <c r="AB2081" s="249">
        <v>155143.30924969961</v>
      </c>
      <c r="AC2081" s="249">
        <v>213438.23168947041</v>
      </c>
      <c r="AD2081" s="249">
        <v>1063471.8686372449</v>
      </c>
      <c r="AE2081" s="249">
        <v>535521.50283229258</v>
      </c>
      <c r="AF2081" s="249">
        <v>4.4237822294235229E-9</v>
      </c>
      <c r="AH2081" s="74">
        <v>228</v>
      </c>
    </row>
    <row r="2082" spans="2:37">
      <c r="B2082" s="73">
        <v>42551</v>
      </c>
      <c r="C2082" s="271">
        <v>42551</v>
      </c>
      <c r="D2082" s="73">
        <v>42551</v>
      </c>
      <c r="E2082" s="208">
        <v>10042151</v>
      </c>
      <c r="F2082" s="61" t="s">
        <v>1053</v>
      </c>
      <c r="G2082" s="61" t="s">
        <v>444</v>
      </c>
      <c r="H2082" s="60">
        <v>143125769</v>
      </c>
      <c r="I2082" s="60">
        <v>99</v>
      </c>
      <c r="J2082" s="60" t="s">
        <v>2049</v>
      </c>
      <c r="K2082" s="60" t="s">
        <v>1335</v>
      </c>
      <c r="L2082" s="62">
        <v>40676</v>
      </c>
      <c r="M2082" s="62">
        <v>45413</v>
      </c>
      <c r="N2082" s="60">
        <v>156</v>
      </c>
      <c r="O2082" s="60">
        <v>61</v>
      </c>
      <c r="P2082" s="60">
        <v>156</v>
      </c>
      <c r="Q2082" s="60">
        <v>61</v>
      </c>
      <c r="R2082" s="60">
        <v>61</v>
      </c>
      <c r="S2082" s="249">
        <v>500051</v>
      </c>
      <c r="T2082" s="60">
        <v>0.03</v>
      </c>
      <c r="U2082" s="60">
        <v>8.1500000000000003E-2</v>
      </c>
      <c r="V2082" s="249">
        <v>3875.0002309914771</v>
      </c>
      <c r="W2082" s="249">
        <v>372072.58434730041</v>
      </c>
      <c r="X2082" s="249">
        <v>127978.41565269959</v>
      </c>
      <c r="Y2082" s="249">
        <v>134916.11287161088</v>
      </c>
      <c r="Z2082" s="249">
        <v>63636.524766695511</v>
      </c>
      <c r="AA2082" s="249">
        <v>71279.588104915369</v>
      </c>
      <c r="AB2082" s="249">
        <v>50042.842018042793</v>
      </c>
      <c r="AC2082" s="249">
        <v>71279.588104915369</v>
      </c>
      <c r="AD2082" s="249">
        <v>232427.45168737578</v>
      </c>
      <c r="AE2082" s="249">
        <v>104449.03603467037</v>
      </c>
      <c r="AF2082" s="249">
        <v>5.8207660913467407E-9</v>
      </c>
      <c r="AH2082" s="74">
        <v>156</v>
      </c>
    </row>
    <row r="2083" spans="2:37">
      <c r="B2083" s="73">
        <v>42551</v>
      </c>
      <c r="C2083" s="271">
        <v>42551</v>
      </c>
      <c r="D2083" s="73">
        <v>42551</v>
      </c>
      <c r="E2083" s="208">
        <v>10054884</v>
      </c>
      <c r="F2083" s="61" t="s">
        <v>1053</v>
      </c>
      <c r="G2083" s="61" t="s">
        <v>1784</v>
      </c>
      <c r="H2083" s="60">
        <v>143981002</v>
      </c>
      <c r="I2083" s="60">
        <v>98</v>
      </c>
      <c r="J2083" s="60" t="s">
        <v>2214</v>
      </c>
      <c r="K2083" s="60" t="s">
        <v>1780</v>
      </c>
      <c r="L2083" s="62">
        <v>41473</v>
      </c>
      <c r="M2083" s="62">
        <v>43313</v>
      </c>
      <c r="N2083" s="60">
        <v>60</v>
      </c>
      <c r="O2083" s="60">
        <v>34</v>
      </c>
      <c r="P2083" s="60">
        <v>60</v>
      </c>
      <c r="Q2083" s="60">
        <v>34</v>
      </c>
      <c r="R2083" s="60">
        <v>34</v>
      </c>
      <c r="S2083" s="249">
        <v>234145</v>
      </c>
      <c r="T2083" s="60">
        <v>0.05</v>
      </c>
      <c r="U2083" s="60">
        <v>9.1499999999999998E-2</v>
      </c>
      <c r="V2083" s="249">
        <v>4418.6050015769406</v>
      </c>
      <c r="W2083" s="249">
        <v>212114.44863637912</v>
      </c>
      <c r="X2083" s="249">
        <v>22030.551363620878</v>
      </c>
      <c r="Y2083" s="249">
        <v>41973.135865178687</v>
      </c>
      <c r="Z2083" s="249">
        <v>24752.992619390396</v>
      </c>
      <c r="AA2083" s="249">
        <v>17220.143245788291</v>
      </c>
      <c r="AB2083" s="249">
        <v>12483.979106051829</v>
      </c>
      <c r="AC2083" s="249">
        <v>17220.143245788291</v>
      </c>
      <c r="AD2083" s="249">
        <v>53001.851458237448</v>
      </c>
      <c r="AE2083" s="249">
        <v>30971.300094616425</v>
      </c>
      <c r="AF2083" s="249">
        <v>1.4551915228366852E-10</v>
      </c>
      <c r="AH2083" s="74">
        <v>60</v>
      </c>
    </row>
    <row r="2084" spans="2:37">
      <c r="B2084" s="73">
        <v>42551</v>
      </c>
      <c r="C2084" s="271">
        <v>42551</v>
      </c>
      <c r="D2084" s="73">
        <v>42551</v>
      </c>
      <c r="E2084" s="208">
        <v>10041774</v>
      </c>
      <c r="F2084" s="61" t="s">
        <v>1053</v>
      </c>
      <c r="G2084" s="61" t="s">
        <v>1784</v>
      </c>
      <c r="H2084" s="60">
        <v>143982149</v>
      </c>
      <c r="I2084" s="60">
        <v>98</v>
      </c>
      <c r="J2084" s="60" t="s">
        <v>2273</v>
      </c>
      <c r="K2084" s="60" t="s">
        <v>1780</v>
      </c>
      <c r="L2084" s="62">
        <v>41500</v>
      </c>
      <c r="M2084" s="62">
        <v>43313</v>
      </c>
      <c r="N2084" s="60">
        <v>60</v>
      </c>
      <c r="O2084" s="60">
        <v>34</v>
      </c>
      <c r="P2084" s="60">
        <v>60</v>
      </c>
      <c r="Q2084" s="60">
        <v>34</v>
      </c>
      <c r="R2084" s="60">
        <v>34</v>
      </c>
      <c r="S2084" s="249">
        <v>230351</v>
      </c>
      <c r="T2084" s="60">
        <v>0.05</v>
      </c>
      <c r="U2084" s="60">
        <v>9.1499999999999998E-2</v>
      </c>
      <c r="V2084" s="249">
        <v>4347.0075411315629</v>
      </c>
      <c r="W2084" s="249">
        <v>208677.42363850845</v>
      </c>
      <c r="X2084" s="249">
        <v>21673.576361491549</v>
      </c>
      <c r="Y2084" s="249">
        <v>41293.018512800918</v>
      </c>
      <c r="Z2084" s="249">
        <v>24351.904174204858</v>
      </c>
      <c r="AA2084" s="249">
        <v>16941.11433859606</v>
      </c>
      <c r="AB2084" s="249">
        <v>12281.693271511878</v>
      </c>
      <c r="AC2084" s="249">
        <v>16941.11433859606</v>
      </c>
      <c r="AD2084" s="249">
        <v>52143.02882938541</v>
      </c>
      <c r="AE2084" s="249">
        <v>30469.452467893803</v>
      </c>
      <c r="AF2084" s="249">
        <v>5.8207660913467407E-11</v>
      </c>
      <c r="AH2084" s="74">
        <v>60</v>
      </c>
    </row>
    <row r="2085" spans="2:37">
      <c r="B2085" s="73">
        <v>42551</v>
      </c>
      <c r="C2085" s="271">
        <v>42551</v>
      </c>
      <c r="D2085" s="73">
        <v>42551</v>
      </c>
      <c r="E2085" s="208">
        <v>10041664</v>
      </c>
      <c r="F2085" s="61" t="s">
        <v>1053</v>
      </c>
      <c r="G2085" s="61" t="s">
        <v>444</v>
      </c>
      <c r="H2085" s="60">
        <v>143983269</v>
      </c>
      <c r="I2085" s="60">
        <v>98</v>
      </c>
      <c r="J2085" s="60" t="s">
        <v>2328</v>
      </c>
      <c r="K2085" s="60" t="s">
        <v>1780</v>
      </c>
      <c r="L2085" s="62">
        <v>41757</v>
      </c>
      <c r="M2085" s="62">
        <v>42856</v>
      </c>
      <c r="N2085" s="60">
        <v>36</v>
      </c>
      <c r="O2085" s="60">
        <v>25</v>
      </c>
      <c r="P2085" s="60">
        <v>36</v>
      </c>
      <c r="Q2085" s="60">
        <v>25</v>
      </c>
      <c r="R2085" s="60">
        <v>25</v>
      </c>
      <c r="S2085" s="249">
        <v>154196</v>
      </c>
      <c r="T2085" s="60">
        <v>0.05</v>
      </c>
      <c r="U2085" s="60">
        <v>9.1499999999999998E-2</v>
      </c>
      <c r="V2085" s="249">
        <v>4621.3924499509985</v>
      </c>
      <c r="W2085" s="249">
        <v>145009.47044581251</v>
      </c>
      <c r="X2085" s="249">
        <v>9186.5295541874948</v>
      </c>
      <c r="Y2085" s="249">
        <v>19109.782687507701</v>
      </c>
      <c r="Z2085" s="249">
        <v>10925.861272259383</v>
      </c>
      <c r="AA2085" s="249">
        <v>8183.9214152483182</v>
      </c>
      <c r="AB2085" s="249">
        <v>6379.5344126302052</v>
      </c>
      <c r="AC2085" s="249">
        <v>8183.9214152483182</v>
      </c>
      <c r="AD2085" s="249">
        <v>21360.657752423489</v>
      </c>
      <c r="AE2085" s="249">
        <v>12174.128198235936</v>
      </c>
      <c r="AF2085" s="249">
        <v>5.8207660913467407E-11</v>
      </c>
      <c r="AH2085" s="74">
        <v>36</v>
      </c>
    </row>
    <row r="2086" spans="2:37">
      <c r="B2086" s="73">
        <v>42551</v>
      </c>
      <c r="C2086" s="271">
        <v>42551</v>
      </c>
      <c r="D2086" s="73">
        <v>42551</v>
      </c>
      <c r="E2086" s="208">
        <v>10042140</v>
      </c>
      <c r="F2086" s="61" t="s">
        <v>1053</v>
      </c>
      <c r="G2086" s="61" t="s">
        <v>444</v>
      </c>
      <c r="H2086" s="60">
        <v>143983722</v>
      </c>
      <c r="I2086" s="60">
        <v>98</v>
      </c>
      <c r="J2086" s="60" t="s">
        <v>2350</v>
      </c>
      <c r="K2086" s="60" t="s">
        <v>1780</v>
      </c>
      <c r="L2086" s="62">
        <v>41737</v>
      </c>
      <c r="M2086" s="62">
        <v>43556</v>
      </c>
      <c r="N2086" s="60">
        <v>60</v>
      </c>
      <c r="O2086" s="60">
        <v>26</v>
      </c>
      <c r="P2086" s="60">
        <v>60</v>
      </c>
      <c r="Q2086" s="60">
        <v>26</v>
      </c>
      <c r="R2086" s="60">
        <v>26</v>
      </c>
      <c r="S2086" s="249">
        <v>230510</v>
      </c>
      <c r="T2086" s="60">
        <v>0.05</v>
      </c>
      <c r="U2086" s="60">
        <v>9.1499999999999998E-2</v>
      </c>
      <c r="V2086" s="249">
        <v>4350.0080672809609</v>
      </c>
      <c r="W2086" s="249">
        <v>208821.46343151358</v>
      </c>
      <c r="X2086" s="249">
        <v>21688.536568486423</v>
      </c>
      <c r="Y2086" s="249">
        <v>34129.036256277468</v>
      </c>
      <c r="Z2086" s="249">
        <v>20225.167060750377</v>
      </c>
      <c r="AA2086" s="249">
        <v>13903.869195527092</v>
      </c>
      <c r="AB2086" s="249">
        <v>9398.365846344117</v>
      </c>
      <c r="AC2086" s="249">
        <v>13903.869195527092</v>
      </c>
      <c r="AD2086" s="249">
        <v>52179.020605344151</v>
      </c>
      <c r="AE2086" s="249">
        <v>30490.484036857641</v>
      </c>
      <c r="AF2086" s="249">
        <v>8.7311491370201111E-11</v>
      </c>
      <c r="AH2086" s="74">
        <v>60</v>
      </c>
    </row>
    <row r="2087" spans="2:37">
      <c r="B2087" s="73">
        <v>42551</v>
      </c>
      <c r="C2087" s="271">
        <v>42551</v>
      </c>
      <c r="D2087" s="73">
        <v>42551</v>
      </c>
      <c r="E2087" s="208">
        <v>10053842</v>
      </c>
      <c r="F2087" s="61" t="s">
        <v>1053</v>
      </c>
      <c r="G2087" s="61" t="s">
        <v>444</v>
      </c>
      <c r="H2087" s="60">
        <v>143984249</v>
      </c>
      <c r="I2087" s="60">
        <v>98</v>
      </c>
      <c r="J2087" s="60" t="s">
        <v>2375</v>
      </c>
      <c r="K2087" s="60" t="s">
        <v>1780</v>
      </c>
      <c r="L2087" s="62">
        <v>41859</v>
      </c>
      <c r="M2087" s="62">
        <v>43678</v>
      </c>
      <c r="N2087" s="60">
        <v>60</v>
      </c>
      <c r="O2087" s="60">
        <v>22</v>
      </c>
      <c r="P2087" s="60">
        <v>60</v>
      </c>
      <c r="Q2087" s="60">
        <v>22</v>
      </c>
      <c r="R2087" s="60">
        <v>22</v>
      </c>
      <c r="S2087" s="249">
        <v>150062</v>
      </c>
      <c r="T2087" s="60">
        <v>0.05</v>
      </c>
      <c r="U2087" s="60">
        <v>9.1499999999999998E-2</v>
      </c>
      <c r="V2087" s="249">
        <v>2831.8550630875689</v>
      </c>
      <c r="W2087" s="249">
        <v>135942.76363480889</v>
      </c>
      <c r="X2087" s="249">
        <v>14119.236365191115</v>
      </c>
      <c r="Y2087" s="249">
        <v>19475.487540787079</v>
      </c>
      <c r="Z2087" s="249">
        <v>11571.65281695436</v>
      </c>
      <c r="AA2087" s="249">
        <v>7903.8347238327187</v>
      </c>
      <c r="AB2087" s="249">
        <v>5177.0533339034091</v>
      </c>
      <c r="AC2087" s="249">
        <v>7903.8347238327187</v>
      </c>
      <c r="AD2087" s="249">
        <v>33968.540150445362</v>
      </c>
      <c r="AE2087" s="249">
        <v>19849.303785254131</v>
      </c>
      <c r="AF2087" s="249">
        <v>1.1641532182693481E-10</v>
      </c>
      <c r="AH2087" s="74">
        <v>60</v>
      </c>
    </row>
    <row r="2088" spans="2:37">
      <c r="B2088" s="73">
        <v>42551</v>
      </c>
      <c r="C2088" s="271">
        <v>42551</v>
      </c>
      <c r="D2088" s="73">
        <v>42551</v>
      </c>
      <c r="E2088" s="208">
        <v>10041656</v>
      </c>
      <c r="F2088" s="61" t="s">
        <v>1053</v>
      </c>
      <c r="G2088" s="61" t="s">
        <v>1784</v>
      </c>
      <c r="H2088" s="60">
        <v>143985105</v>
      </c>
      <c r="I2088" s="60">
        <v>98</v>
      </c>
      <c r="J2088" s="60" t="s">
        <v>2218</v>
      </c>
      <c r="K2088" s="60" t="s">
        <v>1780</v>
      </c>
      <c r="L2088" s="62">
        <v>41800</v>
      </c>
      <c r="M2088" s="62">
        <v>43617</v>
      </c>
      <c r="N2088" s="60">
        <v>60</v>
      </c>
      <c r="O2088" s="60">
        <v>24</v>
      </c>
      <c r="P2088" s="60">
        <v>60</v>
      </c>
      <c r="Q2088" s="60">
        <v>24</v>
      </c>
      <c r="R2088" s="60">
        <v>24</v>
      </c>
      <c r="S2088" s="249">
        <v>236012</v>
      </c>
      <c r="T2088" s="60">
        <v>0.05</v>
      </c>
      <c r="U2088" s="60">
        <v>9.1499999999999998E-2</v>
      </c>
      <c r="V2088" s="249">
        <v>4453.8375947903087</v>
      </c>
      <c r="W2088" s="249">
        <v>213805.78381587949</v>
      </c>
      <c r="X2088" s="249">
        <v>22206.216184120509</v>
      </c>
      <c r="Y2088" s="249">
        <v>32838.27375538442</v>
      </c>
      <c r="Z2088" s="249">
        <v>19485.517029035444</v>
      </c>
      <c r="AA2088" s="249">
        <v>13352.756726348976</v>
      </c>
      <c r="AB2088" s="249">
        <v>8882.486473648205</v>
      </c>
      <c r="AC2088" s="249">
        <v>13352.756726348976</v>
      </c>
      <c r="AD2088" s="249">
        <v>53424.471871539106</v>
      </c>
      <c r="AE2088" s="249">
        <v>31218.255687418539</v>
      </c>
      <c r="AF2088" s="249">
        <v>5.8207660913467407E-11</v>
      </c>
      <c r="AH2088" s="74">
        <v>60</v>
      </c>
    </row>
    <row r="2089" spans="2:37">
      <c r="B2089" s="73">
        <v>42551</v>
      </c>
      <c r="C2089" s="271">
        <v>42551</v>
      </c>
      <c r="D2089" s="73">
        <v>42551</v>
      </c>
      <c r="E2089" s="208">
        <v>2990237</v>
      </c>
      <c r="F2089" s="61" t="s">
        <v>1053</v>
      </c>
      <c r="G2089" s="61" t="s">
        <v>444</v>
      </c>
      <c r="H2089" s="60">
        <v>143985415</v>
      </c>
      <c r="I2089" s="60">
        <v>98</v>
      </c>
      <c r="J2089" s="60" t="s">
        <v>2395</v>
      </c>
      <c r="K2089" s="60" t="s">
        <v>1780</v>
      </c>
      <c r="L2089" s="62">
        <v>42300</v>
      </c>
      <c r="M2089" s="62">
        <v>42552</v>
      </c>
      <c r="N2089" s="60">
        <v>8</v>
      </c>
      <c r="O2089" s="60">
        <v>7</v>
      </c>
      <c r="P2089" s="60">
        <v>8</v>
      </c>
      <c r="Q2089" s="60">
        <v>7</v>
      </c>
      <c r="R2089" s="60">
        <v>7</v>
      </c>
      <c r="S2089" s="249">
        <v>281448</v>
      </c>
      <c r="T2089" s="60">
        <v>0.05</v>
      </c>
      <c r="U2089" s="60">
        <v>9.1499999999999998E-2</v>
      </c>
      <c r="V2089" s="249">
        <v>35843.843629708856</v>
      </c>
      <c r="W2089" s="249">
        <v>277156.54255486367</v>
      </c>
      <c r="X2089" s="249">
        <v>4291.4574451363296</v>
      </c>
      <c r="Y2089" s="249">
        <v>9322.9653884752188</v>
      </c>
      <c r="Z2089" s="249">
        <v>5154.0193960537435</v>
      </c>
      <c r="AA2089" s="249">
        <v>4168.9459924214752</v>
      </c>
      <c r="AB2089" s="249">
        <v>3755.0252644942884</v>
      </c>
      <c r="AC2089" s="249">
        <v>4168.9459924214752</v>
      </c>
      <c r="AD2089" s="249">
        <v>9594.2064828074072</v>
      </c>
      <c r="AE2089" s="249">
        <v>5302.7490376708447</v>
      </c>
      <c r="AF2089" s="249">
        <v>2.3283064365386963E-10</v>
      </c>
      <c r="AH2089" s="74">
        <v>8</v>
      </c>
    </row>
    <row r="2090" spans="2:37">
      <c r="B2090" s="73">
        <v>42551</v>
      </c>
      <c r="C2090" s="271">
        <v>42551</v>
      </c>
      <c r="D2090" s="73">
        <v>42551</v>
      </c>
      <c r="E2090" s="208">
        <v>10041679</v>
      </c>
      <c r="F2090" s="61" t="s">
        <v>1053</v>
      </c>
      <c r="G2090" s="61" t="s">
        <v>444</v>
      </c>
      <c r="H2090" s="60">
        <v>143992039</v>
      </c>
      <c r="I2090" s="60">
        <v>98</v>
      </c>
      <c r="J2090" s="60" t="s">
        <v>2358</v>
      </c>
      <c r="K2090" s="60" t="s">
        <v>1333</v>
      </c>
      <c r="L2090" s="62">
        <v>40350</v>
      </c>
      <c r="M2090" s="62">
        <v>42552</v>
      </c>
      <c r="N2090" s="60">
        <v>72</v>
      </c>
      <c r="O2090" s="60">
        <v>71</v>
      </c>
      <c r="P2090" s="60">
        <v>60</v>
      </c>
      <c r="Q2090" s="60">
        <v>60</v>
      </c>
      <c r="R2090" s="60">
        <v>71</v>
      </c>
      <c r="S2090" s="249">
        <v>163738</v>
      </c>
      <c r="T2090" s="60">
        <v>0.05</v>
      </c>
      <c r="U2090" s="60">
        <v>0.104</v>
      </c>
      <c r="V2090" s="249">
        <v>3089.9380544030628</v>
      </c>
      <c r="W2090" s="249">
        <v>144090.70303773475</v>
      </c>
      <c r="X2090" s="249">
        <v>19647.296962265245</v>
      </c>
      <c r="Y2090" s="249">
        <v>41305.580226447608</v>
      </c>
      <c r="Z2090" s="249">
        <v>21658.283264183759</v>
      </c>
      <c r="AA2090" s="249">
        <v>19647.296962263848</v>
      </c>
      <c r="AB2090" s="249">
        <v>23249.301405347207</v>
      </c>
      <c r="AC2090" s="249">
        <v>19647.296962263848</v>
      </c>
      <c r="AD2090" s="249">
        <v>41305.580226447608</v>
      </c>
      <c r="AE2090" s="249">
        <v>21658.283264183759</v>
      </c>
      <c r="AF2090" s="249">
        <v>-1.3969838619232178E-9</v>
      </c>
      <c r="AH2090" s="74">
        <v>60</v>
      </c>
    </row>
    <row r="2091" spans="2:37">
      <c r="B2091" s="73">
        <v>42551</v>
      </c>
      <c r="C2091" s="271">
        <v>42551</v>
      </c>
      <c r="D2091" s="73">
        <v>42551</v>
      </c>
      <c r="E2091" s="208">
        <v>10042151</v>
      </c>
      <c r="F2091" s="61" t="s">
        <v>1053</v>
      </c>
      <c r="G2091" s="61" t="s">
        <v>444</v>
      </c>
      <c r="H2091" s="60">
        <v>143993787</v>
      </c>
      <c r="I2091" s="60">
        <v>99</v>
      </c>
      <c r="J2091" s="60" t="s">
        <v>2433</v>
      </c>
      <c r="K2091" s="60" t="s">
        <v>1334</v>
      </c>
      <c r="L2091" s="62">
        <v>40529</v>
      </c>
      <c r="M2091" s="62">
        <v>45658</v>
      </c>
      <c r="N2091" s="60">
        <v>169</v>
      </c>
      <c r="O2091" s="60">
        <v>65</v>
      </c>
      <c r="P2091" s="60">
        <v>169</v>
      </c>
      <c r="Q2091" s="60">
        <v>65</v>
      </c>
      <c r="R2091" s="60">
        <v>65</v>
      </c>
      <c r="S2091" s="249">
        <v>502465</v>
      </c>
      <c r="T2091" s="60">
        <v>0.03</v>
      </c>
      <c r="U2091" s="60">
        <v>7.6499999999999999E-2</v>
      </c>
      <c r="V2091" s="249">
        <v>3649.0035009394842</v>
      </c>
      <c r="W2091" s="249">
        <v>376832.18304641737</v>
      </c>
      <c r="X2091" s="249">
        <v>125632.81695358263</v>
      </c>
      <c r="Y2091" s="249">
        <v>137168.66179304058</v>
      </c>
      <c r="Z2091" s="249">
        <v>68528.438664920803</v>
      </c>
      <c r="AA2091" s="249">
        <v>68640.223128119775</v>
      </c>
      <c r="AB2091" s="249">
        <v>48320.314212916397</v>
      </c>
      <c r="AC2091" s="249">
        <v>68640.223128119775</v>
      </c>
      <c r="AD2091" s="249">
        <v>239849.40861235705</v>
      </c>
      <c r="AE2091" s="249">
        <v>114216.59165877278</v>
      </c>
      <c r="AF2091" s="249">
        <v>1.6298145055770874E-9</v>
      </c>
      <c r="AH2091" s="74">
        <v>169</v>
      </c>
    </row>
    <row r="2092" spans="2:37">
      <c r="B2092" s="73">
        <v>42551</v>
      </c>
      <c r="C2092" s="271">
        <v>42551</v>
      </c>
      <c r="D2092" s="73">
        <v>42551</v>
      </c>
      <c r="E2092" s="208">
        <v>10041572</v>
      </c>
      <c r="F2092" s="61" t="s">
        <v>1053</v>
      </c>
      <c r="G2092" s="61" t="s">
        <v>444</v>
      </c>
      <c r="H2092" s="60">
        <v>143997065</v>
      </c>
      <c r="I2092" s="60">
        <v>98</v>
      </c>
      <c r="J2092" s="60" t="s">
        <v>2459</v>
      </c>
      <c r="K2092" s="60" t="s">
        <v>1337</v>
      </c>
      <c r="L2092" s="62">
        <v>40949</v>
      </c>
      <c r="M2092" s="62">
        <v>42767</v>
      </c>
      <c r="N2092" s="60">
        <v>60</v>
      </c>
      <c r="O2092" s="60">
        <v>52</v>
      </c>
      <c r="P2092" s="60">
        <v>60</v>
      </c>
      <c r="Q2092" s="60">
        <v>52</v>
      </c>
      <c r="R2092" s="60">
        <v>52</v>
      </c>
      <c r="S2092" s="249">
        <v>230415</v>
      </c>
      <c r="T2092" s="60">
        <v>0.05</v>
      </c>
      <c r="U2092" s="60">
        <v>9.9000000000000005E-2</v>
      </c>
      <c r="V2092" s="249">
        <v>4348.2153000847793</v>
      </c>
      <c r="W2092" s="249">
        <v>205125.06502180416</v>
      </c>
      <c r="X2092" s="249">
        <v>25289.934978195844</v>
      </c>
      <c r="Y2092" s="249">
        <v>54511.157035471115</v>
      </c>
      <c r="Z2092" s="249">
        <v>29834.641722099128</v>
      </c>
      <c r="AA2092" s="249">
        <v>24676.515313371987</v>
      </c>
      <c r="AB2092" s="249">
        <v>21917.943647769731</v>
      </c>
      <c r="AC2092" s="249">
        <v>24676.515313371987</v>
      </c>
      <c r="AD2092" s="249">
        <v>55767.852983285615</v>
      </c>
      <c r="AE2092" s="249">
        <v>30477.918005086773</v>
      </c>
      <c r="AF2092" s="249">
        <v>2.9976945370435715E-9</v>
      </c>
      <c r="AH2092" s="74">
        <v>60</v>
      </c>
    </row>
    <row r="2093" spans="2:37">
      <c r="B2093" s="73">
        <v>42551</v>
      </c>
      <c r="C2093" s="271">
        <v>42551</v>
      </c>
      <c r="D2093" s="73">
        <v>42551</v>
      </c>
      <c r="E2093" s="208">
        <v>10042204</v>
      </c>
      <c r="F2093" s="61" t="s">
        <v>1053</v>
      </c>
      <c r="G2093" s="61" t="s">
        <v>444</v>
      </c>
      <c r="H2093" s="60">
        <v>143997324</v>
      </c>
      <c r="I2093" s="60">
        <v>98</v>
      </c>
      <c r="J2093" s="60" t="s">
        <v>2466</v>
      </c>
      <c r="K2093" s="60" t="s">
        <v>1338</v>
      </c>
      <c r="L2093" s="62">
        <v>41081</v>
      </c>
      <c r="M2093" s="62">
        <v>42552</v>
      </c>
      <c r="N2093" s="60">
        <v>48</v>
      </c>
      <c r="O2093" s="60">
        <v>47</v>
      </c>
      <c r="P2093" s="60">
        <v>48</v>
      </c>
      <c r="Q2093" s="60">
        <v>47</v>
      </c>
      <c r="R2093" s="60">
        <v>47</v>
      </c>
      <c r="S2093" s="249">
        <v>204492</v>
      </c>
      <c r="T2093" s="60">
        <v>0.05</v>
      </c>
      <c r="U2093" s="60">
        <v>9.4E-2</v>
      </c>
      <c r="V2093" s="249">
        <v>4709.3063008486479</v>
      </c>
      <c r="W2093" s="249">
        <v>187805.75833021541</v>
      </c>
      <c r="X2093" s="249">
        <v>16686.241669784591</v>
      </c>
      <c r="Y2093" s="249">
        <v>38204.341266773292</v>
      </c>
      <c r="Z2093" s="249">
        <v>21535.16175069008</v>
      </c>
      <c r="AA2093" s="249">
        <v>16669.179516083212</v>
      </c>
      <c r="AB2093" s="249">
        <v>16338.611634997413</v>
      </c>
      <c r="AC2093" s="249">
        <v>16669.179516083212</v>
      </c>
      <c r="AD2093" s="249">
        <v>38240.944110520591</v>
      </c>
      <c r="AE2093" s="249">
        <v>21554.702440735098</v>
      </c>
      <c r="AF2093" s="249">
        <v>9.0221874415874481E-10</v>
      </c>
      <c r="AH2093" s="74">
        <v>48</v>
      </c>
    </row>
    <row r="2094" spans="2:37">
      <c r="B2094" s="73">
        <v>42551</v>
      </c>
      <c r="C2094" s="271">
        <v>42551</v>
      </c>
      <c r="D2094" s="73">
        <v>42551</v>
      </c>
      <c r="E2094" s="208">
        <v>10041628</v>
      </c>
      <c r="F2094" s="61" t="s">
        <v>1053</v>
      </c>
      <c r="G2094" s="61" t="s">
        <v>444</v>
      </c>
      <c r="H2094" s="60">
        <v>143999289</v>
      </c>
      <c r="I2094" s="60">
        <v>98</v>
      </c>
      <c r="J2094" s="60" t="s">
        <v>2364</v>
      </c>
      <c r="K2094" s="60" t="s">
        <v>1338</v>
      </c>
      <c r="L2094" s="62">
        <v>41229</v>
      </c>
      <c r="M2094" s="62">
        <v>43748</v>
      </c>
      <c r="N2094" s="60">
        <v>83</v>
      </c>
      <c r="O2094" s="60">
        <v>42</v>
      </c>
      <c r="P2094" s="60">
        <v>60</v>
      </c>
      <c r="Q2094" s="60">
        <v>42</v>
      </c>
      <c r="R2094" s="60">
        <v>42</v>
      </c>
      <c r="S2094" s="249">
        <v>1589109</v>
      </c>
      <c r="T2094" s="60">
        <v>0.05</v>
      </c>
      <c r="U2094" s="60">
        <v>9.4E-2</v>
      </c>
      <c r="V2094" s="249">
        <v>29988.447224800573</v>
      </c>
      <c r="W2094" s="249">
        <v>1431222.7543549356</v>
      </c>
      <c r="X2094" s="249">
        <v>157886.24564506439</v>
      </c>
      <c r="Y2094" s="249">
        <v>329928.9127873223</v>
      </c>
      <c r="Z2094" s="249">
        <v>189411.83719071606</v>
      </c>
      <c r="AA2094" s="249">
        <v>140517.07559660624</v>
      </c>
      <c r="AB2094" s="249">
        <v>110520.37195154508</v>
      </c>
      <c r="AC2094" s="249">
        <v>140517.07559660624</v>
      </c>
      <c r="AD2094" s="249">
        <v>368084.07913310546</v>
      </c>
      <c r="AE2094" s="249">
        <v>210197.83348803432</v>
      </c>
      <c r="AF2094" s="249">
        <v>6.7520886659622192E-9</v>
      </c>
      <c r="AH2094" s="74">
        <v>60</v>
      </c>
    </row>
    <row r="2095" spans="2:37" ht="13.8" thickBot="1">
      <c r="B2095" s="209">
        <v>42551</v>
      </c>
      <c r="C2095" s="277">
        <v>42551</v>
      </c>
      <c r="D2095" s="209">
        <v>42551</v>
      </c>
      <c r="E2095" s="210">
        <v>10041600</v>
      </c>
      <c r="F2095" s="85" t="s">
        <v>1053</v>
      </c>
      <c r="G2095" s="85" t="s">
        <v>1784</v>
      </c>
      <c r="H2095" s="94">
        <v>143986411</v>
      </c>
      <c r="I2095" s="94">
        <v>98</v>
      </c>
      <c r="J2095" s="94" t="s">
        <v>2237</v>
      </c>
      <c r="K2095" s="94" t="s">
        <v>2612</v>
      </c>
      <c r="L2095" s="246">
        <v>42356</v>
      </c>
      <c r="M2095" s="246">
        <v>44197</v>
      </c>
      <c r="N2095" s="94">
        <v>61</v>
      </c>
      <c r="O2095" s="94">
        <v>5</v>
      </c>
      <c r="P2095" s="94">
        <v>60</v>
      </c>
      <c r="Q2095" s="94">
        <v>5</v>
      </c>
      <c r="R2095" s="94">
        <v>5</v>
      </c>
      <c r="S2095" s="250">
        <v>2541887</v>
      </c>
      <c r="T2095" s="94">
        <v>0.05</v>
      </c>
      <c r="U2095" s="94">
        <v>8.8999999999999996E-2</v>
      </c>
      <c r="V2095" s="250">
        <v>47968.543473674021</v>
      </c>
      <c r="W2095" s="250">
        <v>2316218.1390182269</v>
      </c>
      <c r="X2095" s="250">
        <v>225668.86098177312</v>
      </c>
      <c r="Y2095" s="250">
        <v>83592.503675584681</v>
      </c>
      <c r="Z2095" s="250">
        <v>51392.087028526468</v>
      </c>
      <c r="AA2095" s="250">
        <v>32200.416647058213</v>
      </c>
      <c r="AB2095" s="250">
        <v>18805.73841514776</v>
      </c>
      <c r="AC2095" s="250">
        <v>32200.416647058213</v>
      </c>
      <c r="AD2095" s="250">
        <v>561894.46940220613</v>
      </c>
      <c r="AE2095" s="250">
        <v>336225.60842044139</v>
      </c>
      <c r="AF2095" s="250">
        <v>-8.3819031715393066E-9</v>
      </c>
      <c r="AG2095" s="85"/>
      <c r="AH2095" s="95">
        <v>60</v>
      </c>
      <c r="AI2095" s="94"/>
      <c r="AJ2095" s="94"/>
      <c r="AK2095" s="85"/>
    </row>
    <row r="2096" spans="2:37">
      <c r="B2096" s="73">
        <v>42582</v>
      </c>
      <c r="C2096" s="281">
        <v>42582</v>
      </c>
      <c r="D2096" s="73">
        <v>42582</v>
      </c>
      <c r="E2096" s="208">
        <v>10041492</v>
      </c>
      <c r="F2096" s="61" t="s">
        <v>1053</v>
      </c>
      <c r="G2096" s="61" t="s">
        <v>444</v>
      </c>
      <c r="H2096" s="60">
        <v>143013685</v>
      </c>
      <c r="I2096" s="60">
        <v>99</v>
      </c>
      <c r="J2096" s="60" t="s">
        <v>1914</v>
      </c>
      <c r="K2096" s="60" t="s">
        <v>1331</v>
      </c>
      <c r="L2096" s="62">
        <v>35152</v>
      </c>
      <c r="M2096" s="62">
        <v>44158</v>
      </c>
      <c r="N2096" s="60">
        <v>296</v>
      </c>
      <c r="O2096" s="60">
        <v>243</v>
      </c>
      <c r="P2096" s="60">
        <v>228</v>
      </c>
      <c r="Q2096" s="60">
        <v>228</v>
      </c>
      <c r="R2096" s="60">
        <v>228</v>
      </c>
      <c r="S2096" s="249">
        <v>278986</v>
      </c>
      <c r="T2096" s="60">
        <v>0.03</v>
      </c>
      <c r="U2096" s="60">
        <v>8.6499999999999994E-2</v>
      </c>
      <c r="V2096" s="249">
        <v>1606.7950855300026</v>
      </c>
      <c r="W2096" s="249">
        <v>179564.59859370143</v>
      </c>
      <c r="X2096" s="249">
        <v>99421.401406298566</v>
      </c>
      <c r="Y2096" s="249">
        <v>186784.68090713752</v>
      </c>
      <c r="Z2096" s="249">
        <v>87363.279500840581</v>
      </c>
      <c r="AA2096" s="249">
        <v>99421.401406296936</v>
      </c>
      <c r="AB2096" s="249">
        <v>99421.401406298566</v>
      </c>
      <c r="AC2096" s="249">
        <v>99421.401406296936</v>
      </c>
      <c r="AD2096" s="249">
        <v>186784.68090713752</v>
      </c>
      <c r="AE2096" s="249">
        <v>87363.279500840581</v>
      </c>
      <c r="AF2096" s="249">
        <v>-1.6298145055770874E-9</v>
      </c>
      <c r="AH2096" s="74">
        <v>228</v>
      </c>
    </row>
    <row r="2097" spans="2:34">
      <c r="B2097" s="73">
        <v>42574</v>
      </c>
      <c r="C2097" s="281">
        <v>42574</v>
      </c>
      <c r="D2097" s="73">
        <v>42582</v>
      </c>
      <c r="E2097" s="208">
        <v>10053977</v>
      </c>
      <c r="F2097" s="61" t="s">
        <v>1054</v>
      </c>
      <c r="G2097" s="61" t="s">
        <v>444</v>
      </c>
      <c r="H2097" s="60">
        <v>143037517</v>
      </c>
      <c r="I2097" s="60">
        <v>98</v>
      </c>
      <c r="J2097" s="60" t="s">
        <v>1999</v>
      </c>
      <c r="K2097" s="60" t="s">
        <v>1333</v>
      </c>
      <c r="L2097" s="62">
        <v>40022</v>
      </c>
      <c r="M2097" s="62">
        <v>42574</v>
      </c>
      <c r="N2097" s="60">
        <v>84</v>
      </c>
      <c r="O2097" s="60">
        <v>83</v>
      </c>
      <c r="P2097" s="60">
        <v>60</v>
      </c>
      <c r="Q2097" s="60">
        <v>60</v>
      </c>
      <c r="R2097" s="60">
        <v>83</v>
      </c>
      <c r="S2097" s="249">
        <v>711000</v>
      </c>
      <c r="T2097" s="60">
        <v>0.05</v>
      </c>
      <c r="U2097" s="60">
        <v>0.104</v>
      </c>
      <c r="V2097" s="249">
        <v>13417.447120891775</v>
      </c>
      <c r="W2097" s="249">
        <v>625685.48449247831</v>
      </c>
      <c r="X2097" s="249">
        <v>85314.51550752169</v>
      </c>
      <c r="Y2097" s="249">
        <v>179361.34276102204</v>
      </c>
      <c r="Z2097" s="249">
        <v>94046.827253506519</v>
      </c>
      <c r="AA2097" s="249">
        <v>85314.51550751552</v>
      </c>
      <c r="AB2097" s="249">
        <v>118018.41311873833</v>
      </c>
      <c r="AC2097" s="249">
        <v>85314.51550751552</v>
      </c>
      <c r="AD2097" s="249">
        <v>179361.34276102204</v>
      </c>
      <c r="AE2097" s="249">
        <v>94046.827253506519</v>
      </c>
      <c r="AF2097" s="249">
        <v>-6.1700120568275452E-9</v>
      </c>
      <c r="AH2097" s="74">
        <v>60</v>
      </c>
    </row>
    <row r="2098" spans="2:34">
      <c r="B2098" s="73">
        <v>42582</v>
      </c>
      <c r="C2098" s="281">
        <v>42582</v>
      </c>
      <c r="D2098" s="73">
        <v>42582</v>
      </c>
      <c r="E2098" s="208">
        <v>10041467</v>
      </c>
      <c r="F2098" s="61" t="s">
        <v>1053</v>
      </c>
      <c r="G2098" s="61" t="s">
        <v>444</v>
      </c>
      <c r="H2098" s="60">
        <v>143851214</v>
      </c>
      <c r="I2098" s="60">
        <v>99</v>
      </c>
      <c r="J2098" s="60" t="s">
        <v>2130</v>
      </c>
      <c r="K2098" s="60" t="s">
        <v>1336</v>
      </c>
      <c r="L2098" s="62">
        <v>41396</v>
      </c>
      <c r="M2098" s="62">
        <v>47604</v>
      </c>
      <c r="N2098" s="60">
        <v>204</v>
      </c>
      <c r="O2098" s="60">
        <v>38</v>
      </c>
      <c r="P2098" s="60">
        <v>204</v>
      </c>
      <c r="Q2098" s="60">
        <v>38</v>
      </c>
      <c r="R2098" s="60">
        <v>38</v>
      </c>
      <c r="S2098" s="249">
        <v>2415008</v>
      </c>
      <c r="T2098" s="60">
        <v>0.03</v>
      </c>
      <c r="U2098" s="60">
        <v>7.6499999999999999E-2</v>
      </c>
      <c r="V2098" s="249">
        <v>15126.999208290463</v>
      </c>
      <c r="W2098" s="249">
        <v>1723831.8216732068</v>
      </c>
      <c r="X2098" s="249">
        <v>691176.17832679325</v>
      </c>
      <c r="Y2098" s="249">
        <v>397553.99065902998</v>
      </c>
      <c r="Z2098" s="249">
        <v>212961.09336691804</v>
      </c>
      <c r="AA2098" s="249">
        <v>184592.89729211194</v>
      </c>
      <c r="AB2098" s="249">
        <v>128748.50380597128</v>
      </c>
      <c r="AC2098" s="249">
        <v>184592.89729211194</v>
      </c>
      <c r="AD2098" s="249">
        <v>1362076.0168180545</v>
      </c>
      <c r="AE2098" s="249">
        <v>670899.83849125449</v>
      </c>
      <c r="AF2098" s="249">
        <v>6.7520886659622192E-9</v>
      </c>
      <c r="AH2098" s="74">
        <v>204</v>
      </c>
    </row>
    <row r="2099" spans="2:34">
      <c r="B2099" s="73">
        <v>42582</v>
      </c>
      <c r="C2099" s="281">
        <v>42582</v>
      </c>
      <c r="D2099" s="73">
        <v>42582</v>
      </c>
      <c r="E2099" s="208">
        <v>10042018</v>
      </c>
      <c r="F2099" s="61" t="s">
        <v>1053</v>
      </c>
      <c r="G2099" s="61" t="s">
        <v>444</v>
      </c>
      <c r="H2099" s="60">
        <v>143946134</v>
      </c>
      <c r="I2099" s="60">
        <v>99</v>
      </c>
      <c r="J2099" s="60" t="s">
        <v>2614</v>
      </c>
      <c r="K2099" s="60" t="s">
        <v>1779</v>
      </c>
      <c r="L2099" s="62">
        <v>42328</v>
      </c>
      <c r="M2099" s="62">
        <v>52566</v>
      </c>
      <c r="N2099" s="60">
        <v>337</v>
      </c>
      <c r="O2099" s="60">
        <v>7</v>
      </c>
      <c r="P2099" s="60">
        <v>228</v>
      </c>
      <c r="Q2099" s="60">
        <v>7</v>
      </c>
      <c r="R2099" s="60">
        <v>7</v>
      </c>
      <c r="S2099" s="249">
        <v>1282561</v>
      </c>
      <c r="T2099" s="60">
        <v>0.03</v>
      </c>
      <c r="U2099" s="60">
        <v>7.3999999999999996E-2</v>
      </c>
      <c r="V2099" s="249">
        <v>7386.7961535433515</v>
      </c>
      <c r="W2099" s="249">
        <v>902967.07835844031</v>
      </c>
      <c r="X2099" s="249">
        <v>379593.92164155969</v>
      </c>
      <c r="Y2099" s="249">
        <v>38740.147887067658</v>
      </c>
      <c r="Z2099" s="249">
        <v>22224.430082492396</v>
      </c>
      <c r="AA2099" s="249">
        <v>16515.717804575263</v>
      </c>
      <c r="AB2099" s="249">
        <v>11654.199348644377</v>
      </c>
      <c r="AC2099" s="249">
        <v>16515.717804575263</v>
      </c>
      <c r="AD2099" s="249">
        <v>781222.44464944396</v>
      </c>
      <c r="AE2099" s="249">
        <v>401628.52300788416</v>
      </c>
      <c r="AF2099" s="249">
        <v>1.1641532182693481E-10</v>
      </c>
      <c r="AH2099" s="74">
        <v>228</v>
      </c>
    </row>
    <row r="2100" spans="2:34">
      <c r="B2100" s="73">
        <v>42582</v>
      </c>
      <c r="C2100" s="281">
        <v>42582</v>
      </c>
      <c r="D2100" s="73">
        <v>42582</v>
      </c>
      <c r="E2100" s="208">
        <v>10042025</v>
      </c>
      <c r="F2100" s="61" t="s">
        <v>1053</v>
      </c>
      <c r="G2100" s="61" t="s">
        <v>1784</v>
      </c>
      <c r="H2100" s="60">
        <v>143969274</v>
      </c>
      <c r="I2100" s="60">
        <v>99</v>
      </c>
      <c r="J2100" s="60" t="s">
        <v>2155</v>
      </c>
      <c r="K2100" s="60" t="s">
        <v>1779</v>
      </c>
      <c r="L2100" s="62">
        <v>41653</v>
      </c>
      <c r="M2100" s="62">
        <v>51136</v>
      </c>
      <c r="N2100" s="60">
        <v>312</v>
      </c>
      <c r="O2100" s="60">
        <v>30</v>
      </c>
      <c r="P2100" s="60">
        <v>228</v>
      </c>
      <c r="Q2100" s="60">
        <v>30</v>
      </c>
      <c r="R2100" s="60">
        <v>30</v>
      </c>
      <c r="S2100" s="249">
        <v>4000163</v>
      </c>
      <c r="T2100" s="60">
        <v>0.03</v>
      </c>
      <c r="U2100" s="60">
        <v>7.3999999999999996E-2</v>
      </c>
      <c r="V2100" s="249">
        <v>23038.583476299715</v>
      </c>
      <c r="W2100" s="249">
        <v>2816252.402082657</v>
      </c>
      <c r="X2100" s="249">
        <v>1183910.597917343</v>
      </c>
      <c r="Y2100" s="249">
        <v>504879.05839164741</v>
      </c>
      <c r="Z2100" s="249">
        <v>285496.70858128136</v>
      </c>
      <c r="AA2100" s="249">
        <v>219382.34981036605</v>
      </c>
      <c r="AB2100" s="249">
        <v>155777.71025228198</v>
      </c>
      <c r="AC2100" s="249">
        <v>219382.34981036605</v>
      </c>
      <c r="AD2100" s="249">
        <v>2436544.6305136792</v>
      </c>
      <c r="AE2100" s="249">
        <v>1252634.0325963348</v>
      </c>
      <c r="AF2100" s="249">
        <v>1.3969838619232178E-9</v>
      </c>
      <c r="AH2100" s="74">
        <v>228</v>
      </c>
    </row>
    <row r="2101" spans="2:34">
      <c r="B2101" s="73">
        <v>42582</v>
      </c>
      <c r="C2101" s="281">
        <v>42582</v>
      </c>
      <c r="D2101" s="73">
        <v>42582</v>
      </c>
      <c r="E2101" s="208">
        <v>10041598</v>
      </c>
      <c r="F2101" s="61" t="s">
        <v>1053</v>
      </c>
      <c r="G2101" s="61" t="s">
        <v>444</v>
      </c>
      <c r="H2101" s="60">
        <v>143970027</v>
      </c>
      <c r="I2101" s="60">
        <v>98</v>
      </c>
      <c r="J2101" s="60" t="s">
        <v>2156</v>
      </c>
      <c r="K2101" s="60" t="s">
        <v>1780</v>
      </c>
      <c r="L2101" s="62">
        <v>41467</v>
      </c>
      <c r="M2101" s="62">
        <v>43282</v>
      </c>
      <c r="N2101" s="60">
        <v>60</v>
      </c>
      <c r="O2101" s="60">
        <v>36</v>
      </c>
      <c r="P2101" s="60">
        <v>60</v>
      </c>
      <c r="Q2101" s="60">
        <v>36</v>
      </c>
      <c r="R2101" s="60">
        <v>36</v>
      </c>
      <c r="S2101" s="249">
        <v>238926</v>
      </c>
      <c r="T2101" s="60">
        <v>0.05</v>
      </c>
      <c r="U2101" s="60">
        <v>9.1499999999999998E-2</v>
      </c>
      <c r="V2101" s="249">
        <v>4508.8283696289564</v>
      </c>
      <c r="W2101" s="249">
        <v>216445.6074436589</v>
      </c>
      <c r="X2101" s="249">
        <v>22480.392556341103</v>
      </c>
      <c r="Y2101" s="249">
        <v>44418.094099993905</v>
      </c>
      <c r="Z2101" s="249">
        <v>26165.597039751156</v>
      </c>
      <c r="AA2101" s="249">
        <v>18252.497060242749</v>
      </c>
      <c r="AB2101" s="249">
        <v>13488.235533804662</v>
      </c>
      <c r="AC2101" s="249">
        <v>18252.497060242749</v>
      </c>
      <c r="AD2101" s="249">
        <v>54084.094734078622</v>
      </c>
      <c r="AE2101" s="249">
        <v>31603.702177737403</v>
      </c>
      <c r="AF2101" s="249">
        <v>1.1641532182693481E-10</v>
      </c>
      <c r="AH2101" s="74">
        <v>60</v>
      </c>
    </row>
    <row r="2102" spans="2:34">
      <c r="B2102" s="73">
        <v>42582</v>
      </c>
      <c r="C2102" s="281">
        <v>42582</v>
      </c>
      <c r="D2102" s="73">
        <v>42582</v>
      </c>
      <c r="E2102" s="208">
        <v>10041757</v>
      </c>
      <c r="F2102" s="61" t="s">
        <v>1053</v>
      </c>
      <c r="G2102" s="61" t="s">
        <v>444</v>
      </c>
      <c r="H2102" s="60">
        <v>143981215</v>
      </c>
      <c r="I2102" s="60">
        <v>98</v>
      </c>
      <c r="J2102" s="60" t="s">
        <v>2226</v>
      </c>
      <c r="K2102" s="60" t="s">
        <v>1780</v>
      </c>
      <c r="L2102" s="62">
        <v>41502</v>
      </c>
      <c r="M2102" s="62">
        <v>43344</v>
      </c>
      <c r="N2102" s="60">
        <v>61</v>
      </c>
      <c r="O2102" s="60">
        <v>34</v>
      </c>
      <c r="P2102" s="60">
        <v>60</v>
      </c>
      <c r="Q2102" s="60">
        <v>34</v>
      </c>
      <c r="R2102" s="60">
        <v>34</v>
      </c>
      <c r="S2102" s="249">
        <v>198569</v>
      </c>
      <c r="T2102" s="60">
        <v>0.05</v>
      </c>
      <c r="U2102" s="60">
        <v>9.1499999999999998E-2</v>
      </c>
      <c r="V2102" s="249">
        <v>3747.2419934576069</v>
      </c>
      <c r="W2102" s="249">
        <v>179885.77142914504</v>
      </c>
      <c r="X2102" s="249">
        <v>18683.228570854961</v>
      </c>
      <c r="Y2102" s="249">
        <v>35595.736042250166</v>
      </c>
      <c r="Z2102" s="249">
        <v>20992.022001066565</v>
      </c>
      <c r="AA2102" s="249">
        <v>14603.714041183601</v>
      </c>
      <c r="AB2102" s="249">
        <v>10587.162856817809</v>
      </c>
      <c r="AC2102" s="249">
        <v>14603.714041183601</v>
      </c>
      <c r="AD2102" s="249">
        <v>44948.748178311507</v>
      </c>
      <c r="AE2102" s="249">
        <v>26265.51960745643</v>
      </c>
      <c r="AF2102" s="249">
        <v>1.1641532182693481E-10</v>
      </c>
      <c r="AH2102" s="74">
        <v>60</v>
      </c>
    </row>
    <row r="2103" spans="2:34">
      <c r="B2103" s="73">
        <v>42582</v>
      </c>
      <c r="C2103" s="281">
        <v>42582</v>
      </c>
      <c r="D2103" s="73">
        <v>42582</v>
      </c>
      <c r="E2103" s="208">
        <v>10041757</v>
      </c>
      <c r="F2103" s="61" t="s">
        <v>1053</v>
      </c>
      <c r="G2103" s="61" t="s">
        <v>444</v>
      </c>
      <c r="H2103" s="60">
        <v>143982416</v>
      </c>
      <c r="I2103" s="60">
        <v>97</v>
      </c>
      <c r="J2103" s="60" t="s">
        <v>2226</v>
      </c>
      <c r="K2103" s="60" t="s">
        <v>1780</v>
      </c>
      <c r="L2103" s="62">
        <v>41673</v>
      </c>
      <c r="M2103" s="62">
        <v>43497</v>
      </c>
      <c r="N2103" s="60">
        <v>60</v>
      </c>
      <c r="O2103" s="60">
        <v>29</v>
      </c>
      <c r="P2103" s="60">
        <v>60</v>
      </c>
      <c r="Q2103" s="60">
        <v>29</v>
      </c>
      <c r="R2103" s="60">
        <v>29</v>
      </c>
      <c r="S2103" s="249">
        <v>65307</v>
      </c>
      <c r="T2103" s="60">
        <v>0</v>
      </c>
      <c r="U2103" s="60">
        <v>9.1499999999999998E-2</v>
      </c>
      <c r="V2103" s="249">
        <v>1088.45</v>
      </c>
      <c r="W2103" s="249">
        <v>52250.873643575367</v>
      </c>
      <c r="X2103" s="249">
        <v>13056.126356424633</v>
      </c>
      <c r="Y2103" s="249">
        <v>9263.6452990065336</v>
      </c>
      <c r="Z2103" s="249">
        <v>0</v>
      </c>
      <c r="AA2103" s="249">
        <v>9263.6452990065336</v>
      </c>
      <c r="AB2103" s="249">
        <v>6310.4610722719062</v>
      </c>
      <c r="AC2103" s="249">
        <v>9263.6452990065336</v>
      </c>
      <c r="AD2103" s="249">
        <v>13056.126356424662</v>
      </c>
      <c r="AE2103" s="249">
        <v>0</v>
      </c>
      <c r="AF2103" s="249">
        <v>2.9103830456733704E-11</v>
      </c>
      <c r="AH2103" s="74">
        <v>60</v>
      </c>
    </row>
    <row r="2104" spans="2:34">
      <c r="B2104" s="73">
        <v>42582</v>
      </c>
      <c r="C2104" s="281">
        <v>42582</v>
      </c>
      <c r="D2104" s="73">
        <v>42582</v>
      </c>
      <c r="E2104" s="208">
        <v>10041876</v>
      </c>
      <c r="F2104" s="61" t="s">
        <v>1053</v>
      </c>
      <c r="G2104" s="61" t="s">
        <v>444</v>
      </c>
      <c r="H2104" s="60">
        <v>143982998</v>
      </c>
      <c r="I2104" s="60">
        <v>98</v>
      </c>
      <c r="J2104" s="60" t="s">
        <v>2316</v>
      </c>
      <c r="K2104" s="60" t="s">
        <v>1780</v>
      </c>
      <c r="L2104" s="62">
        <v>41627</v>
      </c>
      <c r="M2104" s="62">
        <v>43466</v>
      </c>
      <c r="N2104" s="60">
        <v>60</v>
      </c>
      <c r="O2104" s="60">
        <v>30</v>
      </c>
      <c r="P2104" s="60">
        <v>60</v>
      </c>
      <c r="Q2104" s="60">
        <v>30</v>
      </c>
      <c r="R2104" s="60">
        <v>30</v>
      </c>
      <c r="S2104" s="249">
        <v>101802</v>
      </c>
      <c r="T2104" s="60">
        <v>0.05</v>
      </c>
      <c r="U2104" s="60">
        <v>9.1499999999999998E-2</v>
      </c>
      <c r="V2104" s="249">
        <v>1921.1293274276011</v>
      </c>
      <c r="W2104" s="249">
        <v>92223.515770486949</v>
      </c>
      <c r="X2104" s="249">
        <v>9578.4842295130511</v>
      </c>
      <c r="Y2104" s="249">
        <v>16753.529134684795</v>
      </c>
      <c r="Z2104" s="249">
        <v>9903.4727671670917</v>
      </c>
      <c r="AA2104" s="249">
        <v>6850.0563675177036</v>
      </c>
      <c r="AB2104" s="249">
        <v>4789.2421147565256</v>
      </c>
      <c r="AC2104" s="249">
        <v>6850.0563675177036</v>
      </c>
      <c r="AD2104" s="249">
        <v>23044.243875169166</v>
      </c>
      <c r="AE2104" s="249">
        <v>13465.759645656086</v>
      </c>
      <c r="AF2104" s="249">
        <v>2.9103830456733704E-11</v>
      </c>
      <c r="AH2104" s="74">
        <v>60</v>
      </c>
    </row>
    <row r="2105" spans="2:34">
      <c r="B2105" s="73">
        <v>42582</v>
      </c>
      <c r="C2105" s="281">
        <v>42582</v>
      </c>
      <c r="D2105" s="73">
        <v>42582</v>
      </c>
      <c r="E2105" s="208">
        <v>10041757</v>
      </c>
      <c r="F2105" s="61" t="s">
        <v>1053</v>
      </c>
      <c r="G2105" s="61" t="s">
        <v>444</v>
      </c>
      <c r="H2105" s="60">
        <v>143983277</v>
      </c>
      <c r="I2105" s="60">
        <v>98</v>
      </c>
      <c r="J2105" s="60" t="s">
        <v>2226</v>
      </c>
      <c r="K2105" s="60" t="s">
        <v>1780</v>
      </c>
      <c r="L2105" s="62">
        <v>41793</v>
      </c>
      <c r="M2105" s="62">
        <v>43617</v>
      </c>
      <c r="N2105" s="60">
        <v>60</v>
      </c>
      <c r="O2105" s="60">
        <v>25</v>
      </c>
      <c r="P2105" s="60">
        <v>60</v>
      </c>
      <c r="Q2105" s="60">
        <v>25</v>
      </c>
      <c r="R2105" s="60">
        <v>25</v>
      </c>
      <c r="S2105" s="249">
        <v>80133</v>
      </c>
      <c r="T2105" s="60">
        <v>0.05</v>
      </c>
      <c r="U2105" s="60">
        <v>9.1499999999999998E-2</v>
      </c>
      <c r="V2105" s="249">
        <v>1512.2085655955282</v>
      </c>
      <c r="W2105" s="249">
        <v>72593.337942637969</v>
      </c>
      <c r="X2105" s="249">
        <v>7539.6620573620312</v>
      </c>
      <c r="Y2105" s="249">
        <v>11511.363021891375</v>
      </c>
      <c r="Z2105" s="249">
        <v>6826.1377663271123</v>
      </c>
      <c r="AA2105" s="249">
        <v>4685.2252555642626</v>
      </c>
      <c r="AB2105" s="249">
        <v>3141.5258572341795</v>
      </c>
      <c r="AC2105" s="249">
        <v>4685.2252555642626</v>
      </c>
      <c r="AD2105" s="249">
        <v>18139.175993093741</v>
      </c>
      <c r="AE2105" s="249">
        <v>10599.513935731695</v>
      </c>
      <c r="AF2105" s="249">
        <v>1.4551915228366852E-11</v>
      </c>
      <c r="AH2105" s="74">
        <v>60</v>
      </c>
    </row>
    <row r="2106" spans="2:34">
      <c r="B2106" s="73">
        <v>42582</v>
      </c>
      <c r="C2106" s="281">
        <v>42582</v>
      </c>
      <c r="D2106" s="73">
        <v>42582</v>
      </c>
      <c r="E2106" s="208">
        <v>10042038</v>
      </c>
      <c r="F2106" s="61" t="s">
        <v>1053</v>
      </c>
      <c r="G2106" s="61" t="s">
        <v>444</v>
      </c>
      <c r="H2106" s="60">
        <v>143983838</v>
      </c>
      <c r="I2106" s="60">
        <v>98</v>
      </c>
      <c r="J2106" s="60" t="s">
        <v>2355</v>
      </c>
      <c r="K2106" s="60" t="s">
        <v>1780</v>
      </c>
      <c r="L2106" s="62">
        <v>41788</v>
      </c>
      <c r="M2106" s="62">
        <v>43617</v>
      </c>
      <c r="N2106" s="60">
        <v>60</v>
      </c>
      <c r="O2106" s="60">
        <v>25</v>
      </c>
      <c r="P2106" s="60">
        <v>60</v>
      </c>
      <c r="Q2106" s="60">
        <v>25</v>
      </c>
      <c r="R2106" s="60">
        <v>25</v>
      </c>
      <c r="S2106" s="249">
        <v>193103</v>
      </c>
      <c r="T2106" s="60">
        <v>0.05</v>
      </c>
      <c r="U2106" s="60">
        <v>9.1499999999999998E-2</v>
      </c>
      <c r="V2106" s="249">
        <v>3644.0918303594435</v>
      </c>
      <c r="W2106" s="249">
        <v>174934.06382810103</v>
      </c>
      <c r="X2106" s="249">
        <v>18168.936171898968</v>
      </c>
      <c r="Y2106" s="249">
        <v>27739.866641911438</v>
      </c>
      <c r="Z2106" s="249">
        <v>16449.49872201297</v>
      </c>
      <c r="AA2106" s="249">
        <v>11290.367919898468</v>
      </c>
      <c r="AB2106" s="249">
        <v>7570.3900716245698</v>
      </c>
      <c r="AC2106" s="249">
        <v>11290.367919898468</v>
      </c>
      <c r="AD2106" s="249">
        <v>43711.445993465662</v>
      </c>
      <c r="AE2106" s="249">
        <v>25542.509821566608</v>
      </c>
      <c r="AF2106" s="249">
        <v>8.7311491370201111E-11</v>
      </c>
      <c r="AH2106" s="74">
        <v>60</v>
      </c>
    </row>
    <row r="2107" spans="2:34">
      <c r="B2107" s="73">
        <v>42582</v>
      </c>
      <c r="C2107" s="281">
        <v>42582</v>
      </c>
      <c r="D2107" s="73">
        <v>42582</v>
      </c>
      <c r="E2107" s="208">
        <v>10041876</v>
      </c>
      <c r="F2107" s="61" t="s">
        <v>1053</v>
      </c>
      <c r="G2107" s="61" t="s">
        <v>444</v>
      </c>
      <c r="H2107" s="60">
        <v>143983943</v>
      </c>
      <c r="I2107" s="60">
        <v>98</v>
      </c>
      <c r="J2107" s="60" t="s">
        <v>2316</v>
      </c>
      <c r="K2107" s="60" t="s">
        <v>1780</v>
      </c>
      <c r="L2107" s="62">
        <v>41843</v>
      </c>
      <c r="M2107" s="62">
        <v>43678</v>
      </c>
      <c r="N2107" s="60">
        <v>60</v>
      </c>
      <c r="O2107" s="60">
        <v>23</v>
      </c>
      <c r="P2107" s="60">
        <v>60</v>
      </c>
      <c r="Q2107" s="60">
        <v>23</v>
      </c>
      <c r="R2107" s="60">
        <v>23</v>
      </c>
      <c r="S2107" s="249">
        <v>172944</v>
      </c>
      <c r="T2107" s="60">
        <v>0.05</v>
      </c>
      <c r="U2107" s="60">
        <v>9.1499999999999998E-2</v>
      </c>
      <c r="V2107" s="249">
        <v>3263.6666313298269</v>
      </c>
      <c r="W2107" s="249">
        <v>156671.81107847678</v>
      </c>
      <c r="X2107" s="249">
        <v>16272.188921523222</v>
      </c>
      <c r="Y2107" s="249">
        <v>23263.467759106228</v>
      </c>
      <c r="Z2107" s="249">
        <v>13813.138371533845</v>
      </c>
      <c r="AA2107" s="249">
        <v>9450.329387572383</v>
      </c>
      <c r="AB2107" s="249">
        <v>6237.6724199172359</v>
      </c>
      <c r="AC2107" s="249">
        <v>9450.329387572383</v>
      </c>
      <c r="AD2107" s="249">
        <v>39148.186801312957</v>
      </c>
      <c r="AE2107" s="249">
        <v>22875.997879789618</v>
      </c>
      <c r="AF2107" s="249">
        <v>1.1641532182693481E-10</v>
      </c>
      <c r="AH2107" s="74">
        <v>60</v>
      </c>
    </row>
    <row r="2108" spans="2:34">
      <c r="B2108" s="73">
        <v>42582</v>
      </c>
      <c r="C2108" s="281">
        <v>42582</v>
      </c>
      <c r="D2108" s="73">
        <v>42582</v>
      </c>
      <c r="E2108" s="208">
        <v>10041191</v>
      </c>
      <c r="F2108" s="61" t="s">
        <v>1053</v>
      </c>
      <c r="G2108" s="61" t="s">
        <v>1784</v>
      </c>
      <c r="H2108" s="60">
        <v>143984338</v>
      </c>
      <c r="I2108" s="60">
        <v>98</v>
      </c>
      <c r="J2108" s="60" t="s">
        <v>2615</v>
      </c>
      <c r="K2108" s="60" t="s">
        <v>1780</v>
      </c>
      <c r="L2108" s="62">
        <v>41975</v>
      </c>
      <c r="M2108" s="62">
        <v>43800</v>
      </c>
      <c r="N2108" s="60">
        <v>60</v>
      </c>
      <c r="O2108" s="60">
        <v>19</v>
      </c>
      <c r="P2108" s="60">
        <v>60</v>
      </c>
      <c r="Q2108" s="60">
        <v>19</v>
      </c>
      <c r="R2108" s="60">
        <v>19</v>
      </c>
      <c r="S2108" s="249">
        <v>274695</v>
      </c>
      <c r="T2108" s="60">
        <v>0.05</v>
      </c>
      <c r="U2108" s="60">
        <v>9.1499999999999998E-2</v>
      </c>
      <c r="V2108" s="249">
        <v>5183.8335258415846</v>
      </c>
      <c r="W2108" s="249">
        <v>248849.12540592442</v>
      </c>
      <c r="X2108" s="249">
        <v>25845.874594075576</v>
      </c>
      <c r="Y2108" s="249">
        <v>31576.089497883426</v>
      </c>
      <c r="Z2108" s="249">
        <v>18799.607740121777</v>
      </c>
      <c r="AA2108" s="249">
        <v>12776.481757761649</v>
      </c>
      <c r="AB2108" s="249">
        <v>8184.5269547905991</v>
      </c>
      <c r="AC2108" s="249">
        <v>12776.481757761649</v>
      </c>
      <c r="AD2108" s="249">
        <v>62180.886144570803</v>
      </c>
      <c r="AE2108" s="249">
        <v>36335.011550494994</v>
      </c>
      <c r="AF2108" s="249">
        <v>2.3283064365386963E-10</v>
      </c>
      <c r="AH2108" s="74">
        <v>60</v>
      </c>
    </row>
    <row r="2109" spans="2:34">
      <c r="B2109" s="73">
        <v>42582</v>
      </c>
      <c r="C2109" s="281">
        <v>42582</v>
      </c>
      <c r="D2109" s="73">
        <v>42582</v>
      </c>
      <c r="E2109" s="208">
        <v>10041569</v>
      </c>
      <c r="F2109" s="61" t="s">
        <v>1053</v>
      </c>
      <c r="G2109" s="61" t="s">
        <v>444</v>
      </c>
      <c r="H2109" s="60">
        <v>143984427</v>
      </c>
      <c r="I2109" s="60">
        <v>98</v>
      </c>
      <c r="J2109" s="60" t="s">
        <v>2378</v>
      </c>
      <c r="K2109" s="60" t="s">
        <v>1780</v>
      </c>
      <c r="L2109" s="62">
        <v>41928</v>
      </c>
      <c r="M2109" s="62">
        <v>43770</v>
      </c>
      <c r="N2109" s="60">
        <v>61</v>
      </c>
      <c r="O2109" s="60">
        <v>20</v>
      </c>
      <c r="P2109" s="60">
        <v>60</v>
      </c>
      <c r="Q2109" s="60">
        <v>20</v>
      </c>
      <c r="R2109" s="60">
        <v>20</v>
      </c>
      <c r="S2109" s="249">
        <v>86604</v>
      </c>
      <c r="T2109" s="60">
        <v>0.05</v>
      </c>
      <c r="U2109" s="60">
        <v>9.1499999999999998E-2</v>
      </c>
      <c r="V2109" s="249">
        <v>1634.324318505923</v>
      </c>
      <c r="W2109" s="249">
        <v>78455.485744752077</v>
      </c>
      <c r="X2109" s="249">
        <v>8148.5142552479228</v>
      </c>
      <c r="Y2109" s="249">
        <v>10392.456001228646</v>
      </c>
      <c r="Z2109" s="249">
        <v>6183.1763144590586</v>
      </c>
      <c r="AA2109" s="249">
        <v>4209.279686769587</v>
      </c>
      <c r="AB2109" s="249">
        <v>2716.1714184159741</v>
      </c>
      <c r="AC2109" s="249">
        <v>4209.279686769587</v>
      </c>
      <c r="AD2109" s="249">
        <v>19603.973365603335</v>
      </c>
      <c r="AE2109" s="249">
        <v>11455.459110355368</v>
      </c>
      <c r="AF2109" s="249">
        <v>4.3655745685100555E-11</v>
      </c>
      <c r="AH2109" s="74">
        <v>60</v>
      </c>
    </row>
    <row r="2110" spans="2:34">
      <c r="B2110" s="73">
        <v>42552</v>
      </c>
      <c r="C2110" s="281">
        <v>42552</v>
      </c>
      <c r="D2110" s="73">
        <v>42582</v>
      </c>
      <c r="E2110" s="208">
        <v>2990237</v>
      </c>
      <c r="F2110" s="61" t="s">
        <v>1054</v>
      </c>
      <c r="G2110" s="61" t="s">
        <v>444</v>
      </c>
      <c r="H2110" s="60">
        <v>143984826</v>
      </c>
      <c r="I2110" s="60">
        <v>98</v>
      </c>
      <c r="J2110" s="60" t="s">
        <v>2395</v>
      </c>
      <c r="K2110" s="60" t="s">
        <v>1780</v>
      </c>
      <c r="L2110" s="62">
        <v>42059</v>
      </c>
      <c r="M2110" s="62">
        <v>42552</v>
      </c>
      <c r="N2110" s="60">
        <v>16</v>
      </c>
      <c r="O2110" s="60">
        <v>16</v>
      </c>
      <c r="P2110" s="60">
        <v>16</v>
      </c>
      <c r="Q2110" s="60">
        <v>16</v>
      </c>
      <c r="R2110" s="60">
        <v>16</v>
      </c>
      <c r="S2110" s="249">
        <v>729355</v>
      </c>
      <c r="T2110" s="60">
        <v>0.05</v>
      </c>
      <c r="U2110" s="60">
        <v>9.1499999999999998E-2</v>
      </c>
      <c r="V2110" s="249">
        <v>47215.92626818025</v>
      </c>
      <c r="W2110" s="249">
        <v>708653.23623685725</v>
      </c>
      <c r="X2110" s="249">
        <v>20701.76376314275</v>
      </c>
      <c r="Y2110" s="249">
        <v>46801.584054027218</v>
      </c>
      <c r="Z2110" s="249">
        <v>26099.820290884003</v>
      </c>
      <c r="AA2110" s="249">
        <v>20701.763763143215</v>
      </c>
      <c r="AB2110" s="249">
        <v>20701.76376314275</v>
      </c>
      <c r="AC2110" s="249">
        <v>20701.763763143215</v>
      </c>
      <c r="AD2110" s="249">
        <v>46801.584054027218</v>
      </c>
      <c r="AE2110" s="249">
        <v>26099.820290884003</v>
      </c>
      <c r="AF2110" s="249">
        <v>4.6566128730773926E-10</v>
      </c>
      <c r="AH2110" s="74">
        <v>16</v>
      </c>
    </row>
    <row r="2111" spans="2:34">
      <c r="B2111" s="73">
        <v>42582</v>
      </c>
      <c r="C2111" s="281">
        <v>42582</v>
      </c>
      <c r="D2111" s="73">
        <v>42582</v>
      </c>
      <c r="E2111" s="208">
        <v>10042325</v>
      </c>
      <c r="F2111" s="61" t="s">
        <v>1053</v>
      </c>
      <c r="G2111" s="61" t="s">
        <v>444</v>
      </c>
      <c r="H2111" s="60">
        <v>143984974</v>
      </c>
      <c r="I2111" s="60">
        <v>98</v>
      </c>
      <c r="J2111" s="60" t="s">
        <v>2534</v>
      </c>
      <c r="K2111" s="60" t="s">
        <v>1780</v>
      </c>
      <c r="L2111" s="62">
        <v>42090</v>
      </c>
      <c r="M2111" s="62">
        <v>43922</v>
      </c>
      <c r="N2111" s="60">
        <v>60</v>
      </c>
      <c r="O2111" s="60">
        <v>15</v>
      </c>
      <c r="P2111" s="60">
        <v>60</v>
      </c>
      <c r="Q2111" s="60">
        <v>15</v>
      </c>
      <c r="R2111" s="60">
        <v>15</v>
      </c>
      <c r="S2111" s="249">
        <v>366032</v>
      </c>
      <c r="T2111" s="60">
        <v>0.05</v>
      </c>
      <c r="U2111" s="60">
        <v>9.1499999999999998E-2</v>
      </c>
      <c r="V2111" s="249">
        <v>6907.4753931846108</v>
      </c>
      <c r="W2111" s="249">
        <v>331592.28624686034</v>
      </c>
      <c r="X2111" s="249">
        <v>34439.713753139658</v>
      </c>
      <c r="Y2111" s="249">
        <v>34301.324258287481</v>
      </c>
      <c r="Z2111" s="249">
        <v>20479.172218997162</v>
      </c>
      <c r="AA2111" s="249">
        <v>13822.152039290318</v>
      </c>
      <c r="AB2111" s="249">
        <v>8609.9284382849146</v>
      </c>
      <c r="AC2111" s="249">
        <v>13822.152039290318</v>
      </c>
      <c r="AD2111" s="249">
        <v>82856.237344216439</v>
      </c>
      <c r="AE2111" s="249">
        <v>48416.523591076664</v>
      </c>
      <c r="AF2111" s="249">
        <v>1.1641532182693481E-10</v>
      </c>
      <c r="AH2111" s="74">
        <v>60</v>
      </c>
    </row>
    <row r="2112" spans="2:34">
      <c r="B2112" s="73">
        <v>42582</v>
      </c>
      <c r="C2112" s="281">
        <v>42582</v>
      </c>
      <c r="D2112" s="73">
        <v>42582</v>
      </c>
      <c r="E2112" s="208">
        <v>10042025</v>
      </c>
      <c r="F2112" s="61" t="s">
        <v>1053</v>
      </c>
      <c r="G2112" s="61" t="s">
        <v>1784</v>
      </c>
      <c r="H2112" s="60">
        <v>143985016</v>
      </c>
      <c r="I2112" s="60">
        <v>98</v>
      </c>
      <c r="J2112" s="60" t="s">
        <v>2404</v>
      </c>
      <c r="K2112" s="60" t="s">
        <v>1780</v>
      </c>
      <c r="L2112" s="62">
        <v>41985</v>
      </c>
      <c r="M2112" s="62">
        <v>43800</v>
      </c>
      <c r="N2112" s="60">
        <v>60</v>
      </c>
      <c r="O2112" s="60">
        <v>19</v>
      </c>
      <c r="P2112" s="60">
        <v>60</v>
      </c>
      <c r="Q2112" s="60">
        <v>19</v>
      </c>
      <c r="R2112" s="60">
        <v>19</v>
      </c>
      <c r="S2112" s="249">
        <v>264132</v>
      </c>
      <c r="T2112" s="60">
        <v>0.05</v>
      </c>
      <c r="U2112" s="60">
        <v>9.1499999999999998E-2</v>
      </c>
      <c r="V2112" s="249">
        <v>4984.496684859897</v>
      </c>
      <c r="W2112" s="249">
        <v>239279.99123288601</v>
      </c>
      <c r="X2112" s="249">
        <v>24852.008767113992</v>
      </c>
      <c r="Y2112" s="249">
        <v>30361.876522160746</v>
      </c>
      <c r="Z2112" s="249">
        <v>18076.695941367128</v>
      </c>
      <c r="AA2112" s="249">
        <v>12285.180580793618</v>
      </c>
      <c r="AB2112" s="249">
        <v>7869.8027762527636</v>
      </c>
      <c r="AC2112" s="249">
        <v>12285.180580793618</v>
      </c>
      <c r="AD2112" s="249">
        <v>59789.809858707973</v>
      </c>
      <c r="AE2112" s="249">
        <v>34937.801091593807</v>
      </c>
      <c r="AF2112" s="249">
        <v>1.7462298274040222E-10</v>
      </c>
      <c r="AH2112" s="74">
        <v>60</v>
      </c>
    </row>
    <row r="2113" spans="2:37">
      <c r="B2113" s="73">
        <v>42582</v>
      </c>
      <c r="C2113" s="281">
        <v>42582</v>
      </c>
      <c r="D2113" s="73">
        <v>42582</v>
      </c>
      <c r="E2113" s="208">
        <v>10041598</v>
      </c>
      <c r="F2113" s="61" t="s">
        <v>1053</v>
      </c>
      <c r="G2113" s="61" t="s">
        <v>444</v>
      </c>
      <c r="H2113" s="60">
        <v>143985083</v>
      </c>
      <c r="I2113" s="60">
        <v>98</v>
      </c>
      <c r="J2113" s="60" t="s">
        <v>2156</v>
      </c>
      <c r="K2113" s="60" t="s">
        <v>1780</v>
      </c>
      <c r="L2113" s="62">
        <v>42041</v>
      </c>
      <c r="M2113" s="62">
        <v>43862</v>
      </c>
      <c r="N2113" s="60">
        <v>60</v>
      </c>
      <c r="O2113" s="60">
        <v>17</v>
      </c>
      <c r="P2113" s="60">
        <v>60</v>
      </c>
      <c r="Q2113" s="60">
        <v>17</v>
      </c>
      <c r="R2113" s="60">
        <v>17</v>
      </c>
      <c r="S2113" s="249">
        <v>50027</v>
      </c>
      <c r="T2113" s="60">
        <v>0.05</v>
      </c>
      <c r="U2113" s="60">
        <v>9.1499999999999998E-2</v>
      </c>
      <c r="V2113" s="249">
        <v>944.07120550893512</v>
      </c>
      <c r="W2113" s="249">
        <v>45319.991979039223</v>
      </c>
      <c r="X2113" s="249">
        <v>4707.0080209607768</v>
      </c>
      <c r="Y2113" s="249">
        <v>5229.6464418007599</v>
      </c>
      <c r="Z2113" s="249">
        <v>3117.912290901957</v>
      </c>
      <c r="AA2113" s="249">
        <v>2111.7341508988029</v>
      </c>
      <c r="AB2113" s="249">
        <v>1333.6522726055532</v>
      </c>
      <c r="AC2113" s="249">
        <v>2111.7341508988029</v>
      </c>
      <c r="AD2113" s="249">
        <v>11324.280351496905</v>
      </c>
      <c r="AE2113" s="249">
        <v>6617.2723305360996</v>
      </c>
      <c r="AF2113" s="249">
        <v>2.9103830456733704E-11</v>
      </c>
      <c r="AH2113" s="74">
        <v>60</v>
      </c>
    </row>
    <row r="2114" spans="2:37">
      <c r="B2114" s="73">
        <v>42582</v>
      </c>
      <c r="C2114" s="281">
        <v>42582</v>
      </c>
      <c r="D2114" s="73">
        <v>42582</v>
      </c>
      <c r="E2114" s="208">
        <v>10042149</v>
      </c>
      <c r="F2114" s="61" t="s">
        <v>1053</v>
      </c>
      <c r="G2114" s="61" t="s">
        <v>1784</v>
      </c>
      <c r="H2114" s="60">
        <v>143986586</v>
      </c>
      <c r="I2114" s="60">
        <v>99</v>
      </c>
      <c r="J2114" s="60" t="s">
        <v>2540</v>
      </c>
      <c r="K2114" s="60" t="s">
        <v>1779</v>
      </c>
      <c r="L2114" s="62">
        <v>42149</v>
      </c>
      <c r="M2114" s="62">
        <v>53114</v>
      </c>
      <c r="N2114" s="60">
        <v>360</v>
      </c>
      <c r="O2114" s="60">
        <v>13</v>
      </c>
      <c r="P2114" s="60">
        <v>228</v>
      </c>
      <c r="Q2114" s="60">
        <v>13</v>
      </c>
      <c r="R2114" s="60">
        <v>13</v>
      </c>
      <c r="S2114" s="249">
        <v>4808218</v>
      </c>
      <c r="T2114" s="60">
        <v>0.03</v>
      </c>
      <c r="U2114" s="60">
        <v>7.3999999999999996E-2</v>
      </c>
      <c r="V2114" s="249">
        <v>27692.504471754488</v>
      </c>
      <c r="W2114" s="249">
        <v>3385150.928158944</v>
      </c>
      <c r="X2114" s="249">
        <v>1423067.071841056</v>
      </c>
      <c r="Y2114" s="249">
        <v>268021.79165389924</v>
      </c>
      <c r="Z2114" s="249">
        <v>153182.86339976374</v>
      </c>
      <c r="AA2114" s="249">
        <v>114838.92825413551</v>
      </c>
      <c r="AB2114" s="249">
        <v>81139.789183919856</v>
      </c>
      <c r="AC2114" s="249">
        <v>114838.92825413551</v>
      </c>
      <c r="AD2114" s="249">
        <v>2928740.0914010801</v>
      </c>
      <c r="AE2114" s="249">
        <v>1505673.0195600232</v>
      </c>
      <c r="AF2114" s="249">
        <v>9.3132257461547852E-10</v>
      </c>
      <c r="AH2114" s="74">
        <v>228</v>
      </c>
    </row>
    <row r="2115" spans="2:37">
      <c r="B2115" s="73">
        <v>42582</v>
      </c>
      <c r="C2115" s="281">
        <v>42582</v>
      </c>
      <c r="D2115" s="73">
        <v>42582</v>
      </c>
      <c r="E2115" s="208">
        <v>10042120</v>
      </c>
      <c r="F2115" s="61" t="s">
        <v>1053</v>
      </c>
      <c r="G2115" s="61" t="s">
        <v>444</v>
      </c>
      <c r="H2115" s="60">
        <v>143996050</v>
      </c>
      <c r="I2115" s="60">
        <v>98</v>
      </c>
      <c r="J2115" s="60" t="s">
        <v>2336</v>
      </c>
      <c r="K2115" s="60" t="s">
        <v>1337</v>
      </c>
      <c r="L2115" s="62">
        <v>40751</v>
      </c>
      <c r="M2115" s="62">
        <v>42583</v>
      </c>
      <c r="N2115" s="60">
        <v>60</v>
      </c>
      <c r="O2115" s="60">
        <v>59</v>
      </c>
      <c r="P2115" s="60">
        <v>60</v>
      </c>
      <c r="Q2115" s="60">
        <v>59</v>
      </c>
      <c r="R2115" s="60">
        <v>59</v>
      </c>
      <c r="S2115" s="249">
        <v>239001</v>
      </c>
      <c r="T2115" s="60">
        <v>0.05</v>
      </c>
      <c r="U2115" s="60">
        <v>9.9000000000000005E-2</v>
      </c>
      <c r="V2115" s="249">
        <v>4510.2437121522571</v>
      </c>
      <c r="W2115" s="249">
        <v>212768.68114174949</v>
      </c>
      <c r="X2115" s="249">
        <v>26232.31885825051</v>
      </c>
      <c r="Y2115" s="249">
        <v>57809.036543376831</v>
      </c>
      <c r="Z2115" s="249">
        <v>31594.908024935605</v>
      </c>
      <c r="AA2115" s="249">
        <v>26214.128518441226</v>
      </c>
      <c r="AB2115" s="249">
        <v>25795.113543946332</v>
      </c>
      <c r="AC2115" s="249">
        <v>26214.128518441226</v>
      </c>
      <c r="AD2115" s="249">
        <v>57845.941587388981</v>
      </c>
      <c r="AE2115" s="249">
        <v>31613.622729135444</v>
      </c>
      <c r="AF2115" s="249">
        <v>3.0267983675003052E-9</v>
      </c>
      <c r="AH2115" s="74">
        <v>60</v>
      </c>
    </row>
    <row r="2116" spans="2:37">
      <c r="B2116" s="73">
        <v>42582</v>
      </c>
      <c r="C2116" s="281">
        <v>42582</v>
      </c>
      <c r="D2116" s="73">
        <v>42582</v>
      </c>
      <c r="E2116" s="208">
        <v>10042025</v>
      </c>
      <c r="F2116" s="61" t="s">
        <v>1053</v>
      </c>
      <c r="G2116" s="61" t="s">
        <v>1784</v>
      </c>
      <c r="H2116" s="60">
        <v>143997138</v>
      </c>
      <c r="I2116" s="60">
        <v>98</v>
      </c>
      <c r="J2116" s="60" t="s">
        <v>2404</v>
      </c>
      <c r="K2116" s="60" t="s">
        <v>1337</v>
      </c>
      <c r="L2116" s="62">
        <v>40961</v>
      </c>
      <c r="M2116" s="62">
        <v>43525</v>
      </c>
      <c r="N2116" s="60">
        <v>84</v>
      </c>
      <c r="O2116" s="60">
        <v>52</v>
      </c>
      <c r="P2116" s="60">
        <v>60</v>
      </c>
      <c r="Q2116" s="60">
        <v>52</v>
      </c>
      <c r="R2116" s="60">
        <v>52</v>
      </c>
      <c r="S2116" s="249">
        <v>505453</v>
      </c>
      <c r="T2116" s="60">
        <v>0.05</v>
      </c>
      <c r="U2116" s="60">
        <v>9.9000000000000005E-2</v>
      </c>
      <c r="V2116" s="249">
        <v>9538.5216590662585</v>
      </c>
      <c r="W2116" s="249">
        <v>449975.39001569327</v>
      </c>
      <c r="X2116" s="249">
        <v>55477.609984306735</v>
      </c>
      <c r="Y2116" s="249">
        <v>119579.14136254141</v>
      </c>
      <c r="Z2116" s="249">
        <v>65447.167772758636</v>
      </c>
      <c r="AA2116" s="249">
        <v>54131.973589782778</v>
      </c>
      <c r="AB2116" s="249">
        <v>48080.595319732507</v>
      </c>
      <c r="AC2116" s="249">
        <v>54131.973589782778</v>
      </c>
      <c r="AD2116" s="249">
        <v>122335.9095282887</v>
      </c>
      <c r="AE2116" s="249">
        <v>66858.299543975561</v>
      </c>
      <c r="AF2116" s="249">
        <v>6.4028427004814148E-9</v>
      </c>
      <c r="AH2116" s="74">
        <v>60</v>
      </c>
    </row>
    <row r="2117" spans="2:37">
      <c r="B2117" s="73">
        <v>42582</v>
      </c>
      <c r="C2117" s="281">
        <v>42582</v>
      </c>
      <c r="D2117" s="73">
        <v>42582</v>
      </c>
      <c r="E2117" s="208">
        <v>10042151</v>
      </c>
      <c r="F2117" s="61" t="s">
        <v>1053</v>
      </c>
      <c r="G2117" s="61" t="s">
        <v>444</v>
      </c>
      <c r="H2117" s="60">
        <v>143997197</v>
      </c>
      <c r="I2117" s="60">
        <v>98</v>
      </c>
      <c r="J2117" s="60" t="s">
        <v>2463</v>
      </c>
      <c r="K2117" s="60" t="s">
        <v>1337</v>
      </c>
      <c r="L2117" s="62">
        <v>40917</v>
      </c>
      <c r="M2117" s="62">
        <v>43466</v>
      </c>
      <c r="N2117" s="60">
        <v>84</v>
      </c>
      <c r="O2117" s="60">
        <v>54</v>
      </c>
      <c r="P2117" s="60">
        <v>60</v>
      </c>
      <c r="Q2117" s="60">
        <v>54</v>
      </c>
      <c r="R2117" s="60">
        <v>54</v>
      </c>
      <c r="S2117" s="249">
        <v>596569</v>
      </c>
      <c r="T2117" s="60">
        <v>0.05</v>
      </c>
      <c r="U2117" s="60">
        <v>9.9000000000000005E-2</v>
      </c>
      <c r="V2117" s="249">
        <v>11257.99298377396</v>
      </c>
      <c r="W2117" s="249">
        <v>531090.66213134001</v>
      </c>
      <c r="X2117" s="249">
        <v>65478.33786865999</v>
      </c>
      <c r="Y2117" s="249">
        <v>142480.59588348801</v>
      </c>
      <c r="Z2117" s="249">
        <v>77936.348148012301</v>
      </c>
      <c r="AA2117" s="249">
        <v>64544.247735475714</v>
      </c>
      <c r="AB2117" s="249">
        <v>58930.504081793988</v>
      </c>
      <c r="AC2117" s="249">
        <v>64544.247735475714</v>
      </c>
      <c r="AD2117" s="249">
        <v>144388.91689510539</v>
      </c>
      <c r="AE2117" s="249">
        <v>78910.579026437481</v>
      </c>
      <c r="AF2117" s="249">
        <v>7.9162418842315674E-9</v>
      </c>
      <c r="AH2117" s="74">
        <v>60</v>
      </c>
    </row>
    <row r="2118" spans="2:37">
      <c r="B2118" s="73">
        <v>42582</v>
      </c>
      <c r="C2118" s="281">
        <v>42582</v>
      </c>
      <c r="D2118" s="73">
        <v>42582</v>
      </c>
      <c r="E2118" s="208">
        <v>10042149</v>
      </c>
      <c r="F2118" s="61" t="s">
        <v>1053</v>
      </c>
      <c r="G2118" s="61" t="s">
        <v>1784</v>
      </c>
      <c r="H2118" s="60">
        <v>143997871</v>
      </c>
      <c r="I2118" s="60">
        <v>98</v>
      </c>
      <c r="J2118" s="60" t="s">
        <v>2479</v>
      </c>
      <c r="K2118" s="60" t="s">
        <v>1338</v>
      </c>
      <c r="L2118" s="62">
        <v>41138</v>
      </c>
      <c r="M2118" s="62">
        <v>42979</v>
      </c>
      <c r="N2118" s="60">
        <v>61</v>
      </c>
      <c r="O2118" s="60">
        <v>46</v>
      </c>
      <c r="P2118" s="60">
        <v>60</v>
      </c>
      <c r="Q2118" s="60">
        <v>46</v>
      </c>
      <c r="R2118" s="60">
        <v>46</v>
      </c>
      <c r="S2118" s="249">
        <v>249589</v>
      </c>
      <c r="T2118" s="60">
        <v>0.05</v>
      </c>
      <c r="U2118" s="60">
        <v>9.4E-2</v>
      </c>
      <c r="V2118" s="249">
        <v>4710.0523339750453</v>
      </c>
      <c r="W2118" s="249">
        <v>224791.03449586782</v>
      </c>
      <c r="X2118" s="249">
        <v>24797.965504132182</v>
      </c>
      <c r="Y2118" s="249">
        <v>54094.695438099414</v>
      </c>
      <c r="Z2118" s="249">
        <v>30998.485419695877</v>
      </c>
      <c r="AA2118" s="249">
        <v>23096.210018403537</v>
      </c>
      <c r="AB2118" s="249">
        <v>19011.773553168008</v>
      </c>
      <c r="AC2118" s="249">
        <v>23096.210018403537</v>
      </c>
      <c r="AD2118" s="249">
        <v>57812.105542635953</v>
      </c>
      <c r="AE2118" s="249">
        <v>33014.140038502694</v>
      </c>
      <c r="AF2118" s="249">
        <v>1.076841726899147E-9</v>
      </c>
      <c r="AH2118" s="74">
        <v>60</v>
      </c>
    </row>
    <row r="2119" spans="2:37">
      <c r="B2119" s="73">
        <v>42582</v>
      </c>
      <c r="C2119" s="281">
        <v>42582</v>
      </c>
      <c r="D2119" s="73">
        <v>42582</v>
      </c>
      <c r="E2119" s="208">
        <v>10041833</v>
      </c>
      <c r="F2119" s="61" t="s">
        <v>1053</v>
      </c>
      <c r="G2119" s="61" t="s">
        <v>444</v>
      </c>
      <c r="H2119" s="60">
        <v>143999718</v>
      </c>
      <c r="I2119" s="60">
        <v>97</v>
      </c>
      <c r="J2119" s="60" t="s">
        <v>2381</v>
      </c>
      <c r="K2119" s="60" t="s">
        <v>1338</v>
      </c>
      <c r="L2119" s="62">
        <v>41127</v>
      </c>
      <c r="M2119" s="62">
        <v>42583</v>
      </c>
      <c r="N2119" s="60">
        <v>48</v>
      </c>
      <c r="O2119" s="60">
        <v>47</v>
      </c>
      <c r="P2119" s="60">
        <v>48</v>
      </c>
      <c r="Q2119" s="60">
        <v>47</v>
      </c>
      <c r="R2119" s="60">
        <v>47</v>
      </c>
      <c r="S2119" s="249">
        <v>47600</v>
      </c>
      <c r="T2119" s="60">
        <v>0</v>
      </c>
      <c r="U2119" s="60">
        <v>9.4E-2</v>
      </c>
      <c r="V2119" s="249">
        <v>991.66666666666663</v>
      </c>
      <c r="W2119" s="249">
        <v>39547.376714606238</v>
      </c>
      <c r="X2119" s="249">
        <v>8052.6232853937618</v>
      </c>
      <c r="Y2119" s="249">
        <v>8044.9156066551659</v>
      </c>
      <c r="Z2119" s="249">
        <v>0</v>
      </c>
      <c r="AA2119" s="249">
        <v>8044.9156066551659</v>
      </c>
      <c r="AB2119" s="249">
        <v>7884.8603002813925</v>
      </c>
      <c r="AC2119" s="249">
        <v>8044.9156066551659</v>
      </c>
      <c r="AD2119" s="249">
        <v>8052.6232853939437</v>
      </c>
      <c r="AE2119" s="249">
        <v>0</v>
      </c>
      <c r="AF2119" s="249">
        <v>1.8189894035458565E-10</v>
      </c>
      <c r="AH2119" s="74">
        <v>48</v>
      </c>
    </row>
    <row r="2120" spans="2:37">
      <c r="B2120" s="73">
        <v>42582</v>
      </c>
      <c r="C2120" s="281">
        <v>42582</v>
      </c>
      <c r="D2120" s="73">
        <v>42582</v>
      </c>
      <c r="E2120" s="208">
        <v>10042018</v>
      </c>
      <c r="F2120" s="61" t="s">
        <v>1053</v>
      </c>
      <c r="G2120" s="61" t="s">
        <v>444</v>
      </c>
      <c r="H2120" s="60">
        <v>143999769</v>
      </c>
      <c r="I2120" s="60">
        <v>98</v>
      </c>
      <c r="J2120" s="60" t="s">
        <v>2297</v>
      </c>
      <c r="K2120" s="60" t="s">
        <v>1338</v>
      </c>
      <c r="L2120" s="62">
        <v>41207</v>
      </c>
      <c r="M2120" s="62">
        <v>43040</v>
      </c>
      <c r="N2120" s="60">
        <v>60</v>
      </c>
      <c r="O2120" s="60">
        <v>44</v>
      </c>
      <c r="P2120" s="60">
        <v>60</v>
      </c>
      <c r="Q2120" s="60">
        <v>44</v>
      </c>
      <c r="R2120" s="60">
        <v>44</v>
      </c>
      <c r="S2120" s="249">
        <v>101774</v>
      </c>
      <c r="T2120" s="60">
        <v>0.05</v>
      </c>
      <c r="U2120" s="60">
        <v>9.4E-2</v>
      </c>
      <c r="V2120" s="249">
        <v>1920.6009328855689</v>
      </c>
      <c r="W2120" s="249">
        <v>91662.223674851251</v>
      </c>
      <c r="X2120" s="249">
        <v>10111.776325148749</v>
      </c>
      <c r="Y2120" s="249">
        <v>21620.448821658232</v>
      </c>
      <c r="Z2120" s="249">
        <v>12400.394301729015</v>
      </c>
      <c r="AA2120" s="249">
        <v>9220.0545199292173</v>
      </c>
      <c r="AB2120" s="249">
        <v>7415.3026384424156</v>
      </c>
      <c r="AC2120" s="249">
        <v>9220.0545199292173</v>
      </c>
      <c r="AD2120" s="249">
        <v>23573.832298283305</v>
      </c>
      <c r="AE2120" s="249">
        <v>13462.055973134135</v>
      </c>
      <c r="AF2120" s="249">
        <v>4.220055416226387E-10</v>
      </c>
      <c r="AH2120" s="74">
        <v>60</v>
      </c>
    </row>
    <row r="2121" spans="2:37">
      <c r="B2121" s="73">
        <v>42582</v>
      </c>
      <c r="C2121" s="281">
        <v>42582</v>
      </c>
      <c r="D2121" s="73">
        <v>42582</v>
      </c>
      <c r="E2121" s="208">
        <v>10041809</v>
      </c>
      <c r="F2121" s="61" t="s">
        <v>1053</v>
      </c>
      <c r="G2121" s="61" t="s">
        <v>444</v>
      </c>
      <c r="H2121" s="60">
        <v>283050505</v>
      </c>
      <c r="I2121" s="60">
        <v>98</v>
      </c>
      <c r="J2121" s="60" t="s">
        <v>2519</v>
      </c>
      <c r="K2121" s="60" t="s">
        <v>1780</v>
      </c>
      <c r="L2121" s="62">
        <v>41494</v>
      </c>
      <c r="M2121" s="62">
        <v>44066</v>
      </c>
      <c r="N2121" s="60">
        <v>85</v>
      </c>
      <c r="O2121" s="60">
        <v>35</v>
      </c>
      <c r="P2121" s="60">
        <v>60</v>
      </c>
      <c r="Q2121" s="60">
        <v>35</v>
      </c>
      <c r="R2121" s="60">
        <v>35</v>
      </c>
      <c r="S2121" s="249">
        <v>276950</v>
      </c>
      <c r="T2121" s="60">
        <v>0.05</v>
      </c>
      <c r="U2121" s="60">
        <v>9.1499999999999998E-2</v>
      </c>
      <c r="V2121" s="249">
        <v>5226.3881577088287</v>
      </c>
      <c r="W2121" s="249">
        <v>250891.95391678318</v>
      </c>
      <c r="X2121" s="249">
        <v>26058.046083216817</v>
      </c>
      <c r="Y2121" s="249">
        <v>50583.079525626556</v>
      </c>
      <c r="Z2121" s="249">
        <v>29813.733694313938</v>
      </c>
      <c r="AA2121" s="249">
        <v>20769.345831312618</v>
      </c>
      <c r="AB2121" s="249">
        <v>15200.526881876478</v>
      </c>
      <c r="AC2121" s="249">
        <v>20769.345831312618</v>
      </c>
      <c r="AD2121" s="249">
        <v>62691.335545746668</v>
      </c>
      <c r="AE2121" s="249">
        <v>36633.289462529705</v>
      </c>
      <c r="AF2121" s="249">
        <v>1.4551915228366852E-10</v>
      </c>
      <c r="AH2121" s="74">
        <v>60</v>
      </c>
    </row>
    <row r="2122" spans="2:37" ht="13.8" thickBot="1">
      <c r="B2122" s="209">
        <v>42582</v>
      </c>
      <c r="C2122" s="285">
        <v>42582</v>
      </c>
      <c r="D2122" s="209">
        <v>42582</v>
      </c>
      <c r="E2122" s="210">
        <v>10041598</v>
      </c>
      <c r="F2122" s="85" t="s">
        <v>1053</v>
      </c>
      <c r="G2122" s="85" t="s">
        <v>444</v>
      </c>
      <c r="H2122" s="94">
        <v>143986896</v>
      </c>
      <c r="I2122" s="94">
        <v>98</v>
      </c>
      <c r="J2122" s="94" t="s">
        <v>2156</v>
      </c>
      <c r="K2122" s="94" t="s">
        <v>2612</v>
      </c>
      <c r="L2122" s="246">
        <v>42466</v>
      </c>
      <c r="M2122" s="246">
        <v>44287</v>
      </c>
      <c r="N2122" s="94">
        <v>60</v>
      </c>
      <c r="O2122" s="94">
        <v>3</v>
      </c>
      <c r="P2122" s="94">
        <v>60</v>
      </c>
      <c r="Q2122" s="94">
        <v>3</v>
      </c>
      <c r="R2122" s="94">
        <v>3</v>
      </c>
      <c r="S2122" s="250">
        <v>100083</v>
      </c>
      <c r="T2122" s="94">
        <v>0.05</v>
      </c>
      <c r="U2122" s="94">
        <v>8.8999999999999996E-2</v>
      </c>
      <c r="V2122" s="250">
        <v>1888.6896767935464</v>
      </c>
      <c r="W2122" s="250">
        <v>91197.626018529234</v>
      </c>
      <c r="X2122" s="250">
        <v>8885.373981470766</v>
      </c>
      <c r="Y2122" s="250">
        <v>2002.1066565278084</v>
      </c>
      <c r="Z2122" s="250">
        <v>1232.6159853390955</v>
      </c>
      <c r="AA2122" s="250">
        <v>769.49067118871289</v>
      </c>
      <c r="AB2122" s="250">
        <v>444.2686990735383</v>
      </c>
      <c r="AC2122" s="250">
        <v>769.49067118871289</v>
      </c>
      <c r="AD2122" s="250">
        <v>22123.754589083226</v>
      </c>
      <c r="AE2122" s="250">
        <v>13238.38060761278</v>
      </c>
      <c r="AF2122" s="250">
        <v>-3.2014213502407074E-10</v>
      </c>
      <c r="AG2122" s="85"/>
      <c r="AH2122" s="95">
        <v>60</v>
      </c>
      <c r="AI2122" s="94"/>
      <c r="AJ2122" s="94"/>
      <c r="AK2122" s="85"/>
    </row>
    <row r="2123" spans="2:37">
      <c r="B2123" s="73">
        <v>42613</v>
      </c>
      <c r="C2123" s="271">
        <v>42613</v>
      </c>
      <c r="D2123" s="73">
        <v>42613</v>
      </c>
      <c r="E2123" s="208">
        <v>10041985</v>
      </c>
      <c r="F2123" s="61" t="s">
        <v>1053</v>
      </c>
      <c r="G2123" s="61" t="s">
        <v>1784</v>
      </c>
      <c r="H2123" s="60">
        <v>141062913</v>
      </c>
      <c r="I2123" s="60">
        <v>99</v>
      </c>
      <c r="J2123" s="60" t="s">
        <v>2664</v>
      </c>
      <c r="K2123" s="60" t="s">
        <v>1331</v>
      </c>
      <c r="L2123" s="62">
        <v>39735</v>
      </c>
      <c r="M2123" s="62">
        <v>48845</v>
      </c>
      <c r="N2123" s="60">
        <v>300</v>
      </c>
      <c r="O2123" s="60">
        <v>94</v>
      </c>
      <c r="P2123" s="60">
        <v>228</v>
      </c>
      <c r="Q2123" s="60">
        <v>94</v>
      </c>
      <c r="R2123" s="60">
        <v>94</v>
      </c>
      <c r="S2123" s="249">
        <v>1995679</v>
      </c>
      <c r="T2123" s="60">
        <v>0.03</v>
      </c>
      <c r="U2123" s="60">
        <v>8.6499999999999994E-2</v>
      </c>
      <c r="V2123" s="249">
        <v>11493.935930460417</v>
      </c>
      <c r="W2123" s="249">
        <v>1284484.8793734433</v>
      </c>
      <c r="X2123" s="249">
        <v>711194.12062655669</v>
      </c>
      <c r="Y2123" s="249">
        <v>781438.8486691399</v>
      </c>
      <c r="Z2123" s="249">
        <v>392130.1065841876</v>
      </c>
      <c r="AA2123" s="249">
        <v>389308.7420849523</v>
      </c>
      <c r="AB2123" s="249">
        <v>293211.6111355102</v>
      </c>
      <c r="AC2123" s="249">
        <v>389308.7420849523</v>
      </c>
      <c r="AD2123" s="249">
        <v>1336132.5127715205</v>
      </c>
      <c r="AE2123" s="249">
        <v>624938.39214497525</v>
      </c>
      <c r="AF2123" s="249">
        <v>-1.1408701539039612E-8</v>
      </c>
      <c r="AH2123" s="74">
        <v>228</v>
      </c>
    </row>
    <row r="2124" spans="2:37">
      <c r="B2124" s="73">
        <v>42613</v>
      </c>
      <c r="C2124" s="271">
        <v>42613</v>
      </c>
      <c r="D2124" s="73">
        <v>42613</v>
      </c>
      <c r="E2124" s="208">
        <v>10041985</v>
      </c>
      <c r="F2124" s="61" t="s">
        <v>1053</v>
      </c>
      <c r="G2124" s="61" t="s">
        <v>1784</v>
      </c>
      <c r="H2124" s="60">
        <v>143007170</v>
      </c>
      <c r="I2124" s="60">
        <v>99</v>
      </c>
      <c r="J2124" s="60" t="s">
        <v>2665</v>
      </c>
      <c r="K2124" s="60" t="s">
        <v>1331</v>
      </c>
      <c r="L2124" s="62">
        <v>39366</v>
      </c>
      <c r="M2124" s="62">
        <v>48480</v>
      </c>
      <c r="N2124" s="60">
        <v>300</v>
      </c>
      <c r="O2124" s="60">
        <v>106</v>
      </c>
      <c r="P2124" s="60">
        <v>228</v>
      </c>
      <c r="Q2124" s="60">
        <v>106</v>
      </c>
      <c r="R2124" s="60">
        <v>106</v>
      </c>
      <c r="S2124" s="249">
        <v>997944</v>
      </c>
      <c r="T2124" s="60">
        <v>0.03</v>
      </c>
      <c r="U2124" s="60">
        <v>8.6499999999999994E-2</v>
      </c>
      <c r="V2124" s="249">
        <v>5747.5698236977942</v>
      </c>
      <c r="W2124" s="249">
        <v>642309.69933614146</v>
      </c>
      <c r="X2124" s="249">
        <v>355634.30066385854</v>
      </c>
      <c r="Y2124" s="249">
        <v>432317.48379044689</v>
      </c>
      <c r="Z2124" s="249">
        <v>215013.96575061342</v>
      </c>
      <c r="AA2124" s="249">
        <v>217303.51803983346</v>
      </c>
      <c r="AB2124" s="249">
        <v>165338.75381740791</v>
      </c>
      <c r="AC2124" s="249">
        <v>217303.51803983346</v>
      </c>
      <c r="AD2124" s="249">
        <v>668136.22046694998</v>
      </c>
      <c r="AE2124" s="249">
        <v>312501.91980309726</v>
      </c>
      <c r="AF2124" s="249">
        <v>-5.8207660913467407E-9</v>
      </c>
      <c r="AH2124" s="74">
        <v>228</v>
      </c>
    </row>
    <row r="2125" spans="2:37">
      <c r="B2125" s="73">
        <v>42613</v>
      </c>
      <c r="C2125" s="271">
        <v>42613</v>
      </c>
      <c r="D2125" s="73">
        <v>42613</v>
      </c>
      <c r="E2125" s="208">
        <v>10041592</v>
      </c>
      <c r="F2125" s="61" t="s">
        <v>1053</v>
      </c>
      <c r="G2125" s="61" t="s">
        <v>444</v>
      </c>
      <c r="H2125" s="60">
        <v>143020053</v>
      </c>
      <c r="I2125" s="60">
        <v>99</v>
      </c>
      <c r="J2125" s="60" t="s">
        <v>2666</v>
      </c>
      <c r="K2125" s="60" t="s">
        <v>1331</v>
      </c>
      <c r="L2125" s="62">
        <v>35227</v>
      </c>
      <c r="M2125" s="62">
        <v>44888</v>
      </c>
      <c r="N2125" s="60">
        <v>318</v>
      </c>
      <c r="O2125" s="60">
        <v>242</v>
      </c>
      <c r="P2125" s="60">
        <v>228</v>
      </c>
      <c r="Q2125" s="60">
        <v>228</v>
      </c>
      <c r="R2125" s="60">
        <v>228</v>
      </c>
      <c r="S2125" s="249">
        <v>442503</v>
      </c>
      <c r="T2125" s="60">
        <v>0.03</v>
      </c>
      <c r="U2125" s="60">
        <v>8.6499999999999994E-2</v>
      </c>
      <c r="V2125" s="249">
        <v>2548.5567223168287</v>
      </c>
      <c r="W2125" s="249">
        <v>284809.53729401715</v>
      </c>
      <c r="X2125" s="249">
        <v>157693.46270598285</v>
      </c>
      <c r="Y2125" s="249">
        <v>296261.39539421734</v>
      </c>
      <c r="Z2125" s="249">
        <v>138567.93268823694</v>
      </c>
      <c r="AA2125" s="249">
        <v>157693.4627059804</v>
      </c>
      <c r="AB2125" s="249">
        <v>157693.46270598285</v>
      </c>
      <c r="AC2125" s="249">
        <v>157693.4627059804</v>
      </c>
      <c r="AD2125" s="249">
        <v>296261.39539421734</v>
      </c>
      <c r="AE2125" s="249">
        <v>138567.93268823694</v>
      </c>
      <c r="AF2125" s="249">
        <v>-2.4447217583656311E-9</v>
      </c>
      <c r="AH2125" s="74">
        <v>228</v>
      </c>
    </row>
    <row r="2126" spans="2:37">
      <c r="B2126" s="73">
        <v>42613</v>
      </c>
      <c r="C2126" s="271">
        <v>42613</v>
      </c>
      <c r="D2126" s="73">
        <v>42613</v>
      </c>
      <c r="E2126" s="208">
        <v>10042301</v>
      </c>
      <c r="F2126" s="61" t="s">
        <v>1053</v>
      </c>
      <c r="G2126" s="61" t="s">
        <v>444</v>
      </c>
      <c r="H2126" s="60">
        <v>143022714</v>
      </c>
      <c r="I2126" s="60">
        <v>99</v>
      </c>
      <c r="J2126" s="60" t="s">
        <v>2681</v>
      </c>
      <c r="K2126" s="60" t="s">
        <v>1331</v>
      </c>
      <c r="L2126" s="62">
        <v>37972</v>
      </c>
      <c r="M2126" s="62">
        <v>44188</v>
      </c>
      <c r="N2126" s="60">
        <v>204</v>
      </c>
      <c r="O2126" s="60">
        <v>152</v>
      </c>
      <c r="P2126" s="60">
        <v>204</v>
      </c>
      <c r="Q2126" s="60">
        <v>152</v>
      </c>
      <c r="R2126" s="60">
        <v>152</v>
      </c>
      <c r="S2126" s="249">
        <v>1520756</v>
      </c>
      <c r="T2126" s="60">
        <v>0.03</v>
      </c>
      <c r="U2126" s="60">
        <v>8.6499999999999994E-2</v>
      </c>
      <c r="V2126" s="249">
        <v>9525.6308914931014</v>
      </c>
      <c r="W2126" s="249">
        <v>1016179.8846449965</v>
      </c>
      <c r="X2126" s="249">
        <v>504576.11535500351</v>
      </c>
      <c r="Y2126" s="249">
        <v>843581.81354415172</v>
      </c>
      <c r="Z2126" s="249">
        <v>391084.24069831567</v>
      </c>
      <c r="AA2126" s="249">
        <v>452497.57284583605</v>
      </c>
      <c r="AB2126" s="249">
        <v>375958.67418608104</v>
      </c>
      <c r="AC2126" s="249">
        <v>452497.57284583605</v>
      </c>
      <c r="AD2126" s="249">
        <v>927048.81721958658</v>
      </c>
      <c r="AE2126" s="249">
        <v>422472.70186459273</v>
      </c>
      <c r="AF2126" s="249">
        <v>-9.6624717116355896E-9</v>
      </c>
      <c r="AH2126" s="74">
        <v>204</v>
      </c>
    </row>
    <row r="2127" spans="2:37">
      <c r="B2127" s="73">
        <v>42613</v>
      </c>
      <c r="C2127" s="271">
        <v>42613</v>
      </c>
      <c r="D2127" s="73">
        <v>42613</v>
      </c>
      <c r="E2127" s="208">
        <v>10041985</v>
      </c>
      <c r="F2127" s="61" t="s">
        <v>1053</v>
      </c>
      <c r="G2127" s="61" t="s">
        <v>1784</v>
      </c>
      <c r="H2127" s="60">
        <v>143023257</v>
      </c>
      <c r="I2127" s="60">
        <v>99</v>
      </c>
      <c r="J2127" s="60" t="s">
        <v>2667</v>
      </c>
      <c r="K2127" s="60" t="s">
        <v>1331</v>
      </c>
      <c r="L2127" s="62">
        <v>40036</v>
      </c>
      <c r="M2127" s="62">
        <v>50974</v>
      </c>
      <c r="N2127" s="60">
        <v>360</v>
      </c>
      <c r="O2127" s="60">
        <v>84</v>
      </c>
      <c r="P2127" s="60">
        <v>228</v>
      </c>
      <c r="Q2127" s="60">
        <v>84</v>
      </c>
      <c r="R2127" s="60">
        <v>84</v>
      </c>
      <c r="S2127" s="249">
        <v>1497648</v>
      </c>
      <c r="T2127" s="60">
        <v>0.03</v>
      </c>
      <c r="U2127" s="60">
        <v>8.6499999999999994E-2</v>
      </c>
      <c r="V2127" s="249">
        <v>8625.5706245253787</v>
      </c>
      <c r="W2127" s="249">
        <v>963935.68836665561</v>
      </c>
      <c r="X2127" s="249">
        <v>533712.31163334439</v>
      </c>
      <c r="Y2127" s="249">
        <v>531847.88064262841</v>
      </c>
      <c r="Z2127" s="249">
        <v>268903.95770929736</v>
      </c>
      <c r="AA2127" s="249">
        <v>262943.92293333105</v>
      </c>
      <c r="AB2127" s="249">
        <v>196630.85165439005</v>
      </c>
      <c r="AC2127" s="249">
        <v>262943.92293333105</v>
      </c>
      <c r="AD2127" s="249">
        <v>1002694.4140251221</v>
      </c>
      <c r="AE2127" s="249">
        <v>468982.10239178641</v>
      </c>
      <c r="AF2127" s="249">
        <v>-8.7311491370201111E-9</v>
      </c>
      <c r="AH2127" s="74">
        <v>228</v>
      </c>
    </row>
    <row r="2128" spans="2:37">
      <c r="B2128" s="73">
        <v>42613</v>
      </c>
      <c r="C2128" s="271">
        <v>42613</v>
      </c>
      <c r="D2128" s="73">
        <v>42613</v>
      </c>
      <c r="E2128" s="208">
        <v>10054825</v>
      </c>
      <c r="F2128" s="61" t="s">
        <v>1053</v>
      </c>
      <c r="G2128" s="61" t="s">
        <v>1784</v>
      </c>
      <c r="H2128" s="60">
        <v>143124185</v>
      </c>
      <c r="I2128" s="60">
        <v>99</v>
      </c>
      <c r="J2128" s="60" t="s">
        <v>2668</v>
      </c>
      <c r="K2128" s="60" t="s">
        <v>1331</v>
      </c>
      <c r="L2128" s="62">
        <v>40347</v>
      </c>
      <c r="M2128" s="62">
        <v>51318</v>
      </c>
      <c r="N2128" s="60">
        <v>361</v>
      </c>
      <c r="O2128" s="60">
        <v>73</v>
      </c>
      <c r="P2128" s="60">
        <v>228</v>
      </c>
      <c r="Q2128" s="60">
        <v>73</v>
      </c>
      <c r="R2128" s="60">
        <v>73</v>
      </c>
      <c r="S2128" s="249">
        <v>3330850</v>
      </c>
      <c r="T2128" s="60">
        <v>0.03</v>
      </c>
      <c r="U2128" s="60">
        <v>8.6499999999999994E-2</v>
      </c>
      <c r="V2128" s="249">
        <v>19183.734705818963</v>
      </c>
      <c r="W2128" s="249">
        <v>2143845.0073689376</v>
      </c>
      <c r="X2128" s="249">
        <v>1187004.9926310624</v>
      </c>
      <c r="Y2128" s="249">
        <v>1043706.2675196184</v>
      </c>
      <c r="Z2128" s="249">
        <v>532140.77350853616</v>
      </c>
      <c r="AA2128" s="249">
        <v>511565.49401108222</v>
      </c>
      <c r="AB2128" s="249">
        <v>380049.84413187526</v>
      </c>
      <c r="AC2128" s="249">
        <v>511565.49401108222</v>
      </c>
      <c r="AD2128" s="249">
        <v>2230046.5055577671</v>
      </c>
      <c r="AE2128" s="249">
        <v>1043041.5129267238</v>
      </c>
      <c r="AF2128" s="249">
        <v>-1.909211277961731E-8</v>
      </c>
      <c r="AH2128" s="74">
        <v>228</v>
      </c>
    </row>
    <row r="2129" spans="2:34">
      <c r="B2129" s="73">
        <v>42613</v>
      </c>
      <c r="C2129" s="271">
        <v>42613</v>
      </c>
      <c r="D2129" s="73">
        <v>42613</v>
      </c>
      <c r="E2129" s="208">
        <v>10042127</v>
      </c>
      <c r="F2129" s="61" t="s">
        <v>1053</v>
      </c>
      <c r="G2129" s="61" t="s">
        <v>444</v>
      </c>
      <c r="H2129" s="60">
        <v>143412377</v>
      </c>
      <c r="I2129" s="60">
        <v>99</v>
      </c>
      <c r="J2129" s="60" t="s">
        <v>2682</v>
      </c>
      <c r="K2129" s="60" t="s">
        <v>1336</v>
      </c>
      <c r="L2129" s="62">
        <v>41431</v>
      </c>
      <c r="M2129" s="62">
        <v>52383</v>
      </c>
      <c r="N2129" s="60">
        <v>360</v>
      </c>
      <c r="O2129" s="60">
        <v>38</v>
      </c>
      <c r="P2129" s="60">
        <v>228</v>
      </c>
      <c r="Q2129" s="60">
        <v>38</v>
      </c>
      <c r="R2129" s="60">
        <v>38</v>
      </c>
      <c r="S2129" s="249">
        <v>812374</v>
      </c>
      <c r="T2129" s="60">
        <v>0.03</v>
      </c>
      <c r="U2129" s="60">
        <v>7.6499999999999999E-2</v>
      </c>
      <c r="V2129" s="249">
        <v>4678.7958923112637</v>
      </c>
      <c r="W2129" s="249">
        <v>561579.09172057826</v>
      </c>
      <c r="X2129" s="249">
        <v>250794.90827942174</v>
      </c>
      <c r="Y2129" s="249">
        <v>130719.79355567458</v>
      </c>
      <c r="Z2129" s="249">
        <v>72379.199442038444</v>
      </c>
      <c r="AA2129" s="249">
        <v>58340.594113636136</v>
      </c>
      <c r="AB2129" s="249">
        <v>41799.151379903618</v>
      </c>
      <c r="AC2129" s="249">
        <v>58340.594113636136</v>
      </c>
      <c r="AD2129" s="249">
        <v>505186.37172639184</v>
      </c>
      <c r="AE2129" s="249">
        <v>254391.46344696835</v>
      </c>
      <c r="AF2129" s="249">
        <v>1.7462298274040222E-9</v>
      </c>
      <c r="AH2129" s="74">
        <v>228</v>
      </c>
    </row>
    <row r="2130" spans="2:34">
      <c r="B2130" s="73">
        <v>42613</v>
      </c>
      <c r="C2130" s="271">
        <v>42613</v>
      </c>
      <c r="D2130" s="73">
        <v>42613</v>
      </c>
      <c r="E2130" s="208">
        <v>10054825</v>
      </c>
      <c r="F2130" s="61" t="s">
        <v>1053</v>
      </c>
      <c r="G2130" s="61" t="s">
        <v>1784</v>
      </c>
      <c r="H2130" s="60">
        <v>143674266</v>
      </c>
      <c r="I2130" s="60">
        <v>99</v>
      </c>
      <c r="J2130" s="60" t="s">
        <v>2669</v>
      </c>
      <c r="K2130" s="60" t="s">
        <v>1336</v>
      </c>
      <c r="L2130" s="62">
        <v>41390</v>
      </c>
      <c r="M2130" s="62">
        <v>50891</v>
      </c>
      <c r="N2130" s="60">
        <v>312</v>
      </c>
      <c r="O2130" s="60">
        <v>39</v>
      </c>
      <c r="P2130" s="60">
        <v>228</v>
      </c>
      <c r="Q2130" s="60">
        <v>39</v>
      </c>
      <c r="R2130" s="60">
        <v>39</v>
      </c>
      <c r="S2130" s="249">
        <v>1445099</v>
      </c>
      <c r="T2130" s="60">
        <v>0.03</v>
      </c>
      <c r="U2130" s="60">
        <v>7.6499999999999999E-2</v>
      </c>
      <c r="V2130" s="249">
        <v>8322.9193267917417</v>
      </c>
      <c r="W2130" s="249">
        <v>998970.15890010749</v>
      </c>
      <c r="X2130" s="249">
        <v>446128.84109989251</v>
      </c>
      <c r="Y2130" s="249">
        <v>238366.71300098149</v>
      </c>
      <c r="Z2130" s="249">
        <v>131896.35923072271</v>
      </c>
      <c r="AA2130" s="249">
        <v>106470.35377025878</v>
      </c>
      <c r="AB2130" s="249">
        <v>76311.512293402659</v>
      </c>
      <c r="AC2130" s="249">
        <v>106470.35377025878</v>
      </c>
      <c r="AD2130" s="249">
        <v>898655.44760841317</v>
      </c>
      <c r="AE2130" s="249">
        <v>452526.60650851717</v>
      </c>
      <c r="AF2130" s="249">
        <v>3.4924596548080444E-9</v>
      </c>
      <c r="AH2130" s="74">
        <v>228</v>
      </c>
    </row>
    <row r="2131" spans="2:34">
      <c r="B2131" s="73">
        <v>42613</v>
      </c>
      <c r="C2131" s="271">
        <v>42613</v>
      </c>
      <c r="D2131" s="73">
        <v>42613</v>
      </c>
      <c r="E2131" s="208">
        <v>10042127</v>
      </c>
      <c r="F2131" s="61" t="s">
        <v>1053</v>
      </c>
      <c r="G2131" s="61" t="s">
        <v>444</v>
      </c>
      <c r="H2131" s="60">
        <v>143980367</v>
      </c>
      <c r="I2131" s="60">
        <v>98</v>
      </c>
      <c r="J2131" s="60" t="s">
        <v>2683</v>
      </c>
      <c r="K2131" s="60" t="s">
        <v>1338</v>
      </c>
      <c r="L2131" s="62">
        <v>41304</v>
      </c>
      <c r="M2131" s="62">
        <v>43863</v>
      </c>
      <c r="N2131" s="60">
        <v>84</v>
      </c>
      <c r="O2131" s="60">
        <v>42</v>
      </c>
      <c r="P2131" s="60">
        <v>60</v>
      </c>
      <c r="Q2131" s="60">
        <v>42</v>
      </c>
      <c r="R2131" s="60">
        <v>42</v>
      </c>
      <c r="S2131" s="249">
        <v>506505</v>
      </c>
      <c r="T2131" s="60">
        <v>0.05</v>
      </c>
      <c r="U2131" s="60">
        <v>9.4E-2</v>
      </c>
      <c r="V2131" s="249">
        <v>9558.3741968597587</v>
      </c>
      <c r="W2131" s="249">
        <v>456181.09342691192</v>
      </c>
      <c r="X2131" s="249">
        <v>50323.906573088083</v>
      </c>
      <c r="Y2131" s="249">
        <v>105159.96320664126</v>
      </c>
      <c r="Z2131" s="249">
        <v>60372.222796726681</v>
      </c>
      <c r="AA2131" s="249">
        <v>44787.740409914579</v>
      </c>
      <c r="AB2131" s="249">
        <v>35226.734601161661</v>
      </c>
      <c r="AC2131" s="249">
        <v>44787.740409914579</v>
      </c>
      <c r="AD2131" s="249">
        <v>117321.35838467564</v>
      </c>
      <c r="AE2131" s="249">
        <v>66997.451811585517</v>
      </c>
      <c r="AF2131" s="249">
        <v>2.0372681319713593E-9</v>
      </c>
      <c r="AH2131" s="74">
        <v>60</v>
      </c>
    </row>
    <row r="2132" spans="2:34">
      <c r="B2132" s="73">
        <v>42613</v>
      </c>
      <c r="C2132" s="271">
        <v>42613</v>
      </c>
      <c r="D2132" s="73">
        <v>42613</v>
      </c>
      <c r="E2132" s="208">
        <v>10042127</v>
      </c>
      <c r="F2132" s="61" t="s">
        <v>1053</v>
      </c>
      <c r="G2132" s="61" t="s">
        <v>444</v>
      </c>
      <c r="H2132" s="60">
        <v>143980502</v>
      </c>
      <c r="I2132" s="60">
        <v>98</v>
      </c>
      <c r="J2132" s="60" t="s">
        <v>2683</v>
      </c>
      <c r="K2132" s="60" t="s">
        <v>1338</v>
      </c>
      <c r="L2132" s="62">
        <v>41303</v>
      </c>
      <c r="M2132" s="62">
        <v>43132</v>
      </c>
      <c r="N2132" s="60">
        <v>60</v>
      </c>
      <c r="O2132" s="60">
        <v>42</v>
      </c>
      <c r="P2132" s="60">
        <v>60</v>
      </c>
      <c r="Q2132" s="60">
        <v>42</v>
      </c>
      <c r="R2132" s="60">
        <v>42</v>
      </c>
      <c r="S2132" s="249">
        <v>152661</v>
      </c>
      <c r="T2132" s="60">
        <v>0.05</v>
      </c>
      <c r="U2132" s="60">
        <v>9.4E-2</v>
      </c>
      <c r="V2132" s="249">
        <v>2880.9013993283534</v>
      </c>
      <c r="W2132" s="249">
        <v>137493.33551227688</v>
      </c>
      <c r="X2132" s="249">
        <v>15167.664487723116</v>
      </c>
      <c r="Y2132" s="249">
        <v>31695.294504672362</v>
      </c>
      <c r="Z2132" s="249">
        <v>18196.234794071323</v>
      </c>
      <c r="AA2132" s="249">
        <v>13499.059710601039</v>
      </c>
      <c r="AB2132" s="249">
        <v>10617.365141406181</v>
      </c>
      <c r="AC2132" s="249">
        <v>13499.059710601039</v>
      </c>
      <c r="AD2132" s="249">
        <v>35360.748447424965</v>
      </c>
      <c r="AE2132" s="249">
        <v>20193.08395970118</v>
      </c>
      <c r="AF2132" s="249">
        <v>6.6938810050487518E-10</v>
      </c>
      <c r="AH2132" s="74">
        <v>60</v>
      </c>
    </row>
    <row r="2133" spans="2:34">
      <c r="B2133" s="73">
        <v>42613</v>
      </c>
      <c r="C2133" s="271">
        <v>42613</v>
      </c>
      <c r="D2133" s="73">
        <v>42613</v>
      </c>
      <c r="E2133" s="208">
        <v>10042360</v>
      </c>
      <c r="F2133" s="61" t="s">
        <v>1053</v>
      </c>
      <c r="G2133" s="61" t="s">
        <v>444</v>
      </c>
      <c r="H2133" s="60">
        <v>143980669</v>
      </c>
      <c r="I2133" s="60">
        <v>98</v>
      </c>
      <c r="J2133" s="60" t="s">
        <v>2684</v>
      </c>
      <c r="K2133" s="60" t="s">
        <v>1338</v>
      </c>
      <c r="L2133" s="62">
        <v>41360</v>
      </c>
      <c r="M2133" s="62">
        <v>43191</v>
      </c>
      <c r="N2133" s="60">
        <v>60</v>
      </c>
      <c r="O2133" s="60">
        <v>40</v>
      </c>
      <c r="P2133" s="60">
        <v>60</v>
      </c>
      <c r="Q2133" s="60">
        <v>40</v>
      </c>
      <c r="R2133" s="60">
        <v>40</v>
      </c>
      <c r="S2133" s="249">
        <v>204198</v>
      </c>
      <c r="T2133" s="60">
        <v>0.05</v>
      </c>
      <c r="U2133" s="60">
        <v>9.4E-2</v>
      </c>
      <c r="V2133" s="249">
        <v>3853.4681676397449</v>
      </c>
      <c r="W2133" s="249">
        <v>183909.86646842293</v>
      </c>
      <c r="X2133" s="249">
        <v>20288.13353157707</v>
      </c>
      <c r="Y2133" s="249">
        <v>41307.60197285247</v>
      </c>
      <c r="Z2133" s="249">
        <v>23738.912338500333</v>
      </c>
      <c r="AA2133" s="249">
        <v>17568.689634352137</v>
      </c>
      <c r="AB2133" s="249">
        <v>13525.422354384715</v>
      </c>
      <c r="AC2133" s="249">
        <v>17568.689634352137</v>
      </c>
      <c r="AD2133" s="249">
        <v>47298.22358996261</v>
      </c>
      <c r="AE2133" s="249">
        <v>27010.090058384696</v>
      </c>
      <c r="AF2133" s="249">
        <v>8.440110832452774E-10</v>
      </c>
      <c r="AH2133" s="74">
        <v>60</v>
      </c>
    </row>
    <row r="2134" spans="2:34">
      <c r="B2134" s="73">
        <v>42613</v>
      </c>
      <c r="C2134" s="271">
        <v>42613</v>
      </c>
      <c r="D2134" s="73">
        <v>42613</v>
      </c>
      <c r="E2134" s="208">
        <v>10042127</v>
      </c>
      <c r="F2134" s="61" t="s">
        <v>1053</v>
      </c>
      <c r="G2134" s="61" t="s">
        <v>444</v>
      </c>
      <c r="H2134" s="60">
        <v>143981134</v>
      </c>
      <c r="I2134" s="60">
        <v>98</v>
      </c>
      <c r="J2134" s="60" t="s">
        <v>2683</v>
      </c>
      <c r="K2134" s="60" t="s">
        <v>1780</v>
      </c>
      <c r="L2134" s="62">
        <v>41451</v>
      </c>
      <c r="M2134" s="62">
        <v>43282</v>
      </c>
      <c r="N2134" s="60">
        <v>60</v>
      </c>
      <c r="O2134" s="60">
        <v>37</v>
      </c>
      <c r="P2134" s="60">
        <v>60</v>
      </c>
      <c r="Q2134" s="60">
        <v>37</v>
      </c>
      <c r="R2134" s="60">
        <v>37</v>
      </c>
      <c r="S2134" s="249">
        <v>88494</v>
      </c>
      <c r="T2134" s="60">
        <v>0.05</v>
      </c>
      <c r="U2134" s="60">
        <v>9.1499999999999998E-2</v>
      </c>
      <c r="V2134" s="249">
        <v>1669.9909500931037</v>
      </c>
      <c r="W2134" s="249">
        <v>80167.65686915259</v>
      </c>
      <c r="X2134" s="249">
        <v>8326.3431308474101</v>
      </c>
      <c r="Y2134" s="249">
        <v>16729.992979492723</v>
      </c>
      <c r="Z2134" s="249">
        <v>9849.8849220801712</v>
      </c>
      <c r="AA2134" s="249">
        <v>6880.1080574125517</v>
      </c>
      <c r="AB2134" s="249">
        <v>5134.5782640225698</v>
      </c>
      <c r="AC2134" s="249">
        <v>6880.1080574125517</v>
      </c>
      <c r="AD2134" s="249">
        <v>20031.800136433681</v>
      </c>
      <c r="AE2134" s="249">
        <v>11705.457005586213</v>
      </c>
      <c r="AF2134" s="249">
        <v>5.8207660913467407E-11</v>
      </c>
      <c r="AH2134" s="74">
        <v>60</v>
      </c>
    </row>
    <row r="2135" spans="2:34">
      <c r="B2135" s="73">
        <v>42613</v>
      </c>
      <c r="C2135" s="271">
        <v>42613</v>
      </c>
      <c r="D2135" s="73">
        <v>42613</v>
      </c>
      <c r="E2135" s="208">
        <v>10041888</v>
      </c>
      <c r="F2135" s="61" t="s">
        <v>1053</v>
      </c>
      <c r="G2135" s="61" t="s">
        <v>444</v>
      </c>
      <c r="H2135" s="60">
        <v>143981584</v>
      </c>
      <c r="I2135" s="60">
        <v>98</v>
      </c>
      <c r="J2135" s="60" t="s">
        <v>2244</v>
      </c>
      <c r="K2135" s="60" t="s">
        <v>1780</v>
      </c>
      <c r="L2135" s="62">
        <v>41493</v>
      </c>
      <c r="M2135" s="62">
        <v>43313</v>
      </c>
      <c r="N2135" s="60">
        <v>60</v>
      </c>
      <c r="O2135" s="60">
        <v>36</v>
      </c>
      <c r="P2135" s="60">
        <v>60</v>
      </c>
      <c r="Q2135" s="60">
        <v>36</v>
      </c>
      <c r="R2135" s="60">
        <v>36</v>
      </c>
      <c r="S2135" s="249">
        <v>215119</v>
      </c>
      <c r="T2135" s="60">
        <v>0.05</v>
      </c>
      <c r="U2135" s="60">
        <v>9.1499999999999998E-2</v>
      </c>
      <c r="V2135" s="249">
        <v>4059.5609102659882</v>
      </c>
      <c r="W2135" s="249">
        <v>194878.59265074736</v>
      </c>
      <c r="X2135" s="249">
        <v>20240.407349252637</v>
      </c>
      <c r="Y2135" s="249">
        <v>39992.198357217669</v>
      </c>
      <c r="Z2135" s="249">
        <v>23558.411682254024</v>
      </c>
      <c r="AA2135" s="249">
        <v>16433.786674963645</v>
      </c>
      <c r="AB2135" s="249">
        <v>12144.244409551582</v>
      </c>
      <c r="AC2135" s="249">
        <v>16433.786674963645</v>
      </c>
      <c r="AD2135" s="249">
        <v>48695.06196521208</v>
      </c>
      <c r="AE2135" s="249">
        <v>28454.654615959298</v>
      </c>
      <c r="AF2135" s="249">
        <v>1.4551915228366852E-10</v>
      </c>
      <c r="AH2135" s="74">
        <v>60</v>
      </c>
    </row>
    <row r="2136" spans="2:34">
      <c r="B2136" s="73">
        <v>42613</v>
      </c>
      <c r="C2136" s="271">
        <v>42613</v>
      </c>
      <c r="D2136" s="73">
        <v>42613</v>
      </c>
      <c r="E2136" s="208">
        <v>10041660</v>
      </c>
      <c r="F2136" s="61" t="s">
        <v>1053</v>
      </c>
      <c r="G2136" s="61" t="s">
        <v>444</v>
      </c>
      <c r="H2136" s="60">
        <v>143982157</v>
      </c>
      <c r="I2136" s="60">
        <v>98</v>
      </c>
      <c r="J2136" s="60" t="s">
        <v>2685</v>
      </c>
      <c r="K2136" s="60" t="s">
        <v>1780</v>
      </c>
      <c r="L2136" s="62">
        <v>41529</v>
      </c>
      <c r="M2136" s="62">
        <v>42614</v>
      </c>
      <c r="N2136" s="60">
        <v>36</v>
      </c>
      <c r="O2136" s="60">
        <v>35</v>
      </c>
      <c r="P2136" s="60">
        <v>36</v>
      </c>
      <c r="Q2136" s="60">
        <v>35</v>
      </c>
      <c r="R2136" s="60">
        <v>35</v>
      </c>
      <c r="S2136" s="249">
        <v>240166</v>
      </c>
      <c r="T2136" s="60">
        <v>0.05</v>
      </c>
      <c r="U2136" s="60">
        <v>9.1499999999999998E-2</v>
      </c>
      <c r="V2136" s="249">
        <v>7197.9904740390893</v>
      </c>
      <c r="W2136" s="249">
        <v>225857.63884334872</v>
      </c>
      <c r="X2136" s="249">
        <v>14308.361156651285</v>
      </c>
      <c r="Y2136" s="249">
        <v>33215.548873476917</v>
      </c>
      <c r="Z2136" s="249">
        <v>18931.789885016973</v>
      </c>
      <c r="AA2136" s="249">
        <v>14283.758988459944</v>
      </c>
      <c r="AB2136" s="249">
        <v>13910.906680077638</v>
      </c>
      <c r="AC2136" s="249">
        <v>14283.758988459944</v>
      </c>
      <c r="AD2136" s="249">
        <v>33270.018222058541</v>
      </c>
      <c r="AE2136" s="249">
        <v>18961.657065407227</v>
      </c>
      <c r="AF2136" s="249">
        <v>2.9103830456733704E-11</v>
      </c>
      <c r="AH2136" s="74">
        <v>36</v>
      </c>
    </row>
    <row r="2137" spans="2:34">
      <c r="B2137" s="73">
        <v>42613</v>
      </c>
      <c r="C2137" s="271">
        <v>42613</v>
      </c>
      <c r="D2137" s="73">
        <v>42613</v>
      </c>
      <c r="E2137" s="208">
        <v>10041881</v>
      </c>
      <c r="F2137" s="61" t="s">
        <v>1053</v>
      </c>
      <c r="G2137" s="61" t="s">
        <v>444</v>
      </c>
      <c r="H2137" s="60">
        <v>143982483</v>
      </c>
      <c r="I2137" s="60">
        <v>98</v>
      </c>
      <c r="J2137" s="60" t="s">
        <v>2290</v>
      </c>
      <c r="K2137" s="60" t="s">
        <v>1780</v>
      </c>
      <c r="L2137" s="62">
        <v>41621</v>
      </c>
      <c r="M2137" s="62">
        <v>43435</v>
      </c>
      <c r="N2137" s="60">
        <v>60</v>
      </c>
      <c r="O2137" s="60">
        <v>32</v>
      </c>
      <c r="P2137" s="60">
        <v>60</v>
      </c>
      <c r="Q2137" s="60">
        <v>32</v>
      </c>
      <c r="R2137" s="60">
        <v>32</v>
      </c>
      <c r="S2137" s="249">
        <v>361400</v>
      </c>
      <c r="T2137" s="60">
        <v>0.05</v>
      </c>
      <c r="U2137" s="60">
        <v>9.1499999999999998E-2</v>
      </c>
      <c r="V2137" s="249">
        <v>6820.0638389455526</v>
      </c>
      <c r="W2137" s="249">
        <v>327396.10812610743</v>
      </c>
      <c r="X2137" s="249">
        <v>34003.891873892571</v>
      </c>
      <c r="Y2137" s="249">
        <v>62213.712872047152</v>
      </c>
      <c r="Z2137" s="249">
        <v>36732.156865831203</v>
      </c>
      <c r="AA2137" s="249">
        <v>25481.556006215949</v>
      </c>
      <c r="AB2137" s="249">
        <v>18135.40899940937</v>
      </c>
      <c r="AC2137" s="249">
        <v>25481.556006215949</v>
      </c>
      <c r="AD2137" s="249">
        <v>81807.722210625943</v>
      </c>
      <c r="AE2137" s="249">
        <v>47803.830336733139</v>
      </c>
      <c r="AF2137" s="249">
        <v>2.3283064365386963E-10</v>
      </c>
      <c r="AH2137" s="74">
        <v>60</v>
      </c>
    </row>
    <row r="2138" spans="2:34">
      <c r="B2138" s="73">
        <v>42613</v>
      </c>
      <c r="C2138" s="271">
        <v>42613</v>
      </c>
      <c r="D2138" s="73">
        <v>42613</v>
      </c>
      <c r="E2138" s="208">
        <v>10041985</v>
      </c>
      <c r="F2138" s="61" t="s">
        <v>1053</v>
      </c>
      <c r="G2138" s="61" t="s">
        <v>1784</v>
      </c>
      <c r="H2138" s="60">
        <v>143983757</v>
      </c>
      <c r="I2138" s="60">
        <v>98</v>
      </c>
      <c r="J2138" s="60" t="s">
        <v>2670</v>
      </c>
      <c r="K2138" s="60" t="s">
        <v>1780</v>
      </c>
      <c r="L2138" s="62">
        <v>41856</v>
      </c>
      <c r="M2138" s="62">
        <v>43313</v>
      </c>
      <c r="N2138" s="60">
        <v>48</v>
      </c>
      <c r="O2138" s="60">
        <v>24</v>
      </c>
      <c r="P2138" s="60">
        <v>48</v>
      </c>
      <c r="Q2138" s="60">
        <v>24</v>
      </c>
      <c r="R2138" s="60">
        <v>24</v>
      </c>
      <c r="S2138" s="249">
        <v>400499</v>
      </c>
      <c r="T2138" s="60">
        <v>0.05</v>
      </c>
      <c r="U2138" s="60">
        <v>9.1499999999999998E-2</v>
      </c>
      <c r="V2138" s="249">
        <v>9223.20904575036</v>
      </c>
      <c r="W2138" s="249">
        <v>369573.95601833082</v>
      </c>
      <c r="X2138" s="249">
        <v>30925.04398166918</v>
      </c>
      <c r="Y2138" s="249">
        <v>53367.415043060522</v>
      </c>
      <c r="Z2138" s="249">
        <v>31090.90695305806</v>
      </c>
      <c r="AA2138" s="249">
        <v>22276.508090002462</v>
      </c>
      <c r="AB2138" s="249">
        <v>15462.52199083459</v>
      </c>
      <c r="AC2138" s="249">
        <v>22276.508090002462</v>
      </c>
      <c r="AD2138" s="249">
        <v>73140.078177686606</v>
      </c>
      <c r="AE2138" s="249">
        <v>42215.03419601731</v>
      </c>
      <c r="AF2138" s="249">
        <v>1.1641532182693481E-10</v>
      </c>
      <c r="AH2138" s="74">
        <v>48</v>
      </c>
    </row>
    <row r="2139" spans="2:34">
      <c r="B2139" s="73">
        <v>42613</v>
      </c>
      <c r="C2139" s="271">
        <v>42613</v>
      </c>
      <c r="D2139" s="73">
        <v>42613</v>
      </c>
      <c r="E2139" s="208">
        <v>10042039</v>
      </c>
      <c r="F2139" s="61" t="s">
        <v>1053</v>
      </c>
      <c r="G2139" s="61" t="s">
        <v>444</v>
      </c>
      <c r="H2139" s="60">
        <v>143983927</v>
      </c>
      <c r="I2139" s="60">
        <v>98</v>
      </c>
      <c r="J2139" s="60" t="s">
        <v>2686</v>
      </c>
      <c r="K2139" s="60" t="s">
        <v>1780</v>
      </c>
      <c r="L2139" s="62">
        <v>41936</v>
      </c>
      <c r="M2139" s="62">
        <v>42675</v>
      </c>
      <c r="N2139" s="60">
        <v>24</v>
      </c>
      <c r="O2139" s="60">
        <v>21</v>
      </c>
      <c r="P2139" s="60">
        <v>24</v>
      </c>
      <c r="Q2139" s="60">
        <v>21</v>
      </c>
      <c r="R2139" s="60">
        <v>21</v>
      </c>
      <c r="S2139" s="249">
        <v>208456</v>
      </c>
      <c r="T2139" s="60">
        <v>0.05</v>
      </c>
      <c r="U2139" s="60">
        <v>9.1499999999999998E-2</v>
      </c>
      <c r="V2139" s="249">
        <v>9145.254418404973</v>
      </c>
      <c r="W2139" s="249">
        <v>199880.56159416214</v>
      </c>
      <c r="X2139" s="249">
        <v>8575.4384058378637</v>
      </c>
      <c r="Y2139" s="249">
        <v>19192.405994226428</v>
      </c>
      <c r="Z2139" s="249">
        <v>10803.052533369715</v>
      </c>
      <c r="AA2139" s="249">
        <v>8389.3534608567134</v>
      </c>
      <c r="AB2139" s="249">
        <v>7503.5086051081307</v>
      </c>
      <c r="AC2139" s="249">
        <v>8389.3534608567134</v>
      </c>
      <c r="AD2139" s="249">
        <v>19605.54444755739</v>
      </c>
      <c r="AE2139" s="249">
        <v>11030.106041719351</v>
      </c>
      <c r="AF2139" s="249">
        <v>1.7462298274040222E-10</v>
      </c>
      <c r="AH2139" s="74">
        <v>24</v>
      </c>
    </row>
    <row r="2140" spans="2:34">
      <c r="B2140" s="73">
        <v>42613</v>
      </c>
      <c r="C2140" s="271">
        <v>42613</v>
      </c>
      <c r="D2140" s="73">
        <v>42613</v>
      </c>
      <c r="E2140" s="208">
        <v>10054825</v>
      </c>
      <c r="F2140" s="61" t="s">
        <v>1053</v>
      </c>
      <c r="G2140" s="61" t="s">
        <v>1784</v>
      </c>
      <c r="H2140" s="60">
        <v>143984117</v>
      </c>
      <c r="I2140" s="60">
        <v>98</v>
      </c>
      <c r="J2140" s="60" t="s">
        <v>2671</v>
      </c>
      <c r="K2140" s="60" t="s">
        <v>1780</v>
      </c>
      <c r="L2140" s="62">
        <v>41817</v>
      </c>
      <c r="M2140" s="62">
        <v>43647</v>
      </c>
      <c r="N2140" s="60">
        <v>60</v>
      </c>
      <c r="O2140" s="60">
        <v>25</v>
      </c>
      <c r="P2140" s="60">
        <v>60</v>
      </c>
      <c r="Q2140" s="60">
        <v>25</v>
      </c>
      <c r="R2140" s="60">
        <v>25</v>
      </c>
      <c r="S2140" s="249">
        <v>167741</v>
      </c>
      <c r="T2140" s="60">
        <v>0.05</v>
      </c>
      <c r="U2140" s="60">
        <v>9.1499999999999998E-2</v>
      </c>
      <c r="V2140" s="249">
        <v>3165.4796026800382</v>
      </c>
      <c r="W2140" s="249">
        <v>151958.35797781232</v>
      </c>
      <c r="X2140" s="249">
        <v>15782.642022187676</v>
      </c>
      <c r="Y2140" s="249">
        <v>24096.533820711593</v>
      </c>
      <c r="Z2140" s="249">
        <v>14289.034168962557</v>
      </c>
      <c r="AA2140" s="249">
        <v>9807.4996517490363</v>
      </c>
      <c r="AB2140" s="249">
        <v>6576.1008425781984</v>
      </c>
      <c r="AC2140" s="249">
        <v>9807.4996517490363</v>
      </c>
      <c r="AD2140" s="249">
        <v>37970.418182990048</v>
      </c>
      <c r="AE2140" s="249">
        <v>22187.776160802314</v>
      </c>
      <c r="AF2140" s="249">
        <v>5.8207660913467407E-11</v>
      </c>
      <c r="AH2140" s="74">
        <v>60</v>
      </c>
    </row>
    <row r="2141" spans="2:34">
      <c r="B2141" s="73">
        <v>42613</v>
      </c>
      <c r="C2141" s="271">
        <v>42613</v>
      </c>
      <c r="D2141" s="73">
        <v>42613</v>
      </c>
      <c r="E2141" s="208">
        <v>10054825</v>
      </c>
      <c r="F2141" s="61" t="s">
        <v>1053</v>
      </c>
      <c r="G2141" s="61" t="s">
        <v>1784</v>
      </c>
      <c r="H2141" s="60">
        <v>143984583</v>
      </c>
      <c r="I2141" s="60">
        <v>98</v>
      </c>
      <c r="J2141" s="60" t="s">
        <v>2671</v>
      </c>
      <c r="K2141" s="60" t="s">
        <v>1780</v>
      </c>
      <c r="L2141" s="62">
        <v>41925</v>
      </c>
      <c r="M2141" s="62">
        <v>43739</v>
      </c>
      <c r="N2141" s="60">
        <v>60</v>
      </c>
      <c r="O2141" s="60">
        <v>22</v>
      </c>
      <c r="P2141" s="60">
        <v>60</v>
      </c>
      <c r="Q2141" s="60">
        <v>22</v>
      </c>
      <c r="R2141" s="60">
        <v>22</v>
      </c>
      <c r="S2141" s="249">
        <v>235130</v>
      </c>
      <c r="T2141" s="60">
        <v>0.05</v>
      </c>
      <c r="U2141" s="60">
        <v>9.1499999999999998E-2</v>
      </c>
      <c r="V2141" s="249">
        <v>4437.1931667162908</v>
      </c>
      <c r="W2141" s="249">
        <v>213006.77062449261</v>
      </c>
      <c r="X2141" s="249">
        <v>22123.229375507392</v>
      </c>
      <c r="Y2141" s="249">
        <v>30515.862679860758</v>
      </c>
      <c r="Z2141" s="249">
        <v>18131.457176703479</v>
      </c>
      <c r="AA2141" s="249">
        <v>12384.405503157279</v>
      </c>
      <c r="AB2141" s="249">
        <v>8111.8507710193771</v>
      </c>
      <c r="AC2141" s="249">
        <v>12384.405503157279</v>
      </c>
      <c r="AD2141" s="249">
        <v>53224.819378485001</v>
      </c>
      <c r="AE2141" s="249">
        <v>31101.590002977464</v>
      </c>
      <c r="AF2141" s="249">
        <v>1.4551915228366852E-10</v>
      </c>
      <c r="AH2141" s="74">
        <v>60</v>
      </c>
    </row>
    <row r="2142" spans="2:34">
      <c r="B2142" s="73">
        <v>42613</v>
      </c>
      <c r="C2142" s="271">
        <v>42613</v>
      </c>
      <c r="D2142" s="73">
        <v>42613</v>
      </c>
      <c r="E2142" s="208">
        <v>10042360</v>
      </c>
      <c r="F2142" s="61" t="s">
        <v>1053</v>
      </c>
      <c r="G2142" s="61" t="s">
        <v>444</v>
      </c>
      <c r="H2142" s="60">
        <v>143985059</v>
      </c>
      <c r="I2142" s="60">
        <v>98</v>
      </c>
      <c r="J2142" s="60" t="s">
        <v>2684</v>
      </c>
      <c r="K2142" s="60" t="s">
        <v>1780</v>
      </c>
      <c r="L2142" s="62">
        <v>42031</v>
      </c>
      <c r="M2142" s="62">
        <v>43862</v>
      </c>
      <c r="N2142" s="60">
        <v>60</v>
      </c>
      <c r="O2142" s="60">
        <v>18</v>
      </c>
      <c r="P2142" s="60">
        <v>60</v>
      </c>
      <c r="Q2142" s="60">
        <v>18</v>
      </c>
      <c r="R2142" s="60">
        <v>18</v>
      </c>
      <c r="S2142" s="249">
        <v>76246</v>
      </c>
      <c r="T2142" s="60">
        <v>0.05</v>
      </c>
      <c r="U2142" s="60">
        <v>9.1499999999999998E-2</v>
      </c>
      <c r="V2142" s="249">
        <v>1438.8560804212577</v>
      </c>
      <c r="W2142" s="249">
        <v>69072.063254519046</v>
      </c>
      <c r="X2142" s="249">
        <v>7173.9367454809544</v>
      </c>
      <c r="Y2142" s="249">
        <v>8371.4261251530297</v>
      </c>
      <c r="Z2142" s="249">
        <v>4987.5734275940704</v>
      </c>
      <c r="AA2142" s="249">
        <v>3383.8526975589593</v>
      </c>
      <c r="AB2142" s="249">
        <v>2152.1810236442861</v>
      </c>
      <c r="AC2142" s="249">
        <v>3383.8526975589593</v>
      </c>
      <c r="AD2142" s="249">
        <v>17259.301570756463</v>
      </c>
      <c r="AE2142" s="249">
        <v>10085.364825275465</v>
      </c>
      <c r="AF2142" s="249">
        <v>4.3655745685100555E-11</v>
      </c>
      <c r="AH2142" s="74">
        <v>60</v>
      </c>
    </row>
    <row r="2143" spans="2:34">
      <c r="B2143" s="73">
        <v>42613</v>
      </c>
      <c r="C2143" s="271">
        <v>42613</v>
      </c>
      <c r="D2143" s="73">
        <v>42613</v>
      </c>
      <c r="E2143" s="208">
        <v>10041888</v>
      </c>
      <c r="F2143" s="61" t="s">
        <v>1053</v>
      </c>
      <c r="G2143" s="61" t="s">
        <v>444</v>
      </c>
      <c r="H2143" s="60">
        <v>143985644</v>
      </c>
      <c r="I2143" s="60">
        <v>98</v>
      </c>
      <c r="J2143" s="60" t="s">
        <v>2244</v>
      </c>
      <c r="K2143" s="60" t="s">
        <v>1780</v>
      </c>
      <c r="L2143" s="62">
        <v>42195</v>
      </c>
      <c r="M2143" s="62">
        <v>44013</v>
      </c>
      <c r="N2143" s="60">
        <v>60</v>
      </c>
      <c r="O2143" s="60">
        <v>13</v>
      </c>
      <c r="P2143" s="60">
        <v>60</v>
      </c>
      <c r="Q2143" s="60">
        <v>13</v>
      </c>
      <c r="R2143" s="60">
        <v>13</v>
      </c>
      <c r="S2143" s="249">
        <v>125555</v>
      </c>
      <c r="T2143" s="60">
        <v>0.05</v>
      </c>
      <c r="U2143" s="60">
        <v>9.1499999999999998E-2</v>
      </c>
      <c r="V2143" s="249">
        <v>2369.377740173793</v>
      </c>
      <c r="W2143" s="249">
        <v>113741.61138841564</v>
      </c>
      <c r="X2143" s="249">
        <v>11813.388611584363</v>
      </c>
      <c r="Y2143" s="249">
        <v>10355.804527842101</v>
      </c>
      <c r="Z2143" s="249">
        <v>6191.6071990304881</v>
      </c>
      <c r="AA2143" s="249">
        <v>4164.1973288116133</v>
      </c>
      <c r="AB2143" s="249">
        <v>2559.5675325099455</v>
      </c>
      <c r="AC2143" s="249">
        <v>4164.1973288116133</v>
      </c>
      <c r="AD2143" s="249">
        <v>28421.053022011969</v>
      </c>
      <c r="AE2143" s="249">
        <v>16607.664410427577</v>
      </c>
      <c r="AF2143" s="249">
        <v>2.9103830456733704E-11</v>
      </c>
      <c r="AH2143" s="74">
        <v>60</v>
      </c>
    </row>
    <row r="2144" spans="2:34">
      <c r="B2144" s="73">
        <v>42613</v>
      </c>
      <c r="C2144" s="271">
        <v>42613</v>
      </c>
      <c r="D2144" s="73">
        <v>42613</v>
      </c>
      <c r="E2144" s="208">
        <v>10042209</v>
      </c>
      <c r="F2144" s="61" t="s">
        <v>1053</v>
      </c>
      <c r="G2144" s="61" t="s">
        <v>444</v>
      </c>
      <c r="H2144" s="60">
        <v>143995798</v>
      </c>
      <c r="I2144" s="60">
        <v>98</v>
      </c>
      <c r="J2144" s="60" t="s">
        <v>2687</v>
      </c>
      <c r="K2144" s="60" t="s">
        <v>1337</v>
      </c>
      <c r="L2144" s="62">
        <v>40791</v>
      </c>
      <c r="M2144" s="62">
        <v>42614</v>
      </c>
      <c r="N2144" s="60">
        <v>60</v>
      </c>
      <c r="O2144" s="60">
        <v>59</v>
      </c>
      <c r="P2144" s="60">
        <v>60</v>
      </c>
      <c r="Q2144" s="60">
        <v>59</v>
      </c>
      <c r="R2144" s="60">
        <v>59</v>
      </c>
      <c r="S2144" s="249">
        <v>30062</v>
      </c>
      <c r="T2144" s="60">
        <v>0.05</v>
      </c>
      <c r="U2144" s="60">
        <v>9.9000000000000005E-2</v>
      </c>
      <c r="V2144" s="249">
        <v>567.30702580625666</v>
      </c>
      <c r="W2144" s="249">
        <v>26762.449079640981</v>
      </c>
      <c r="X2144" s="249">
        <v>3299.5509203590191</v>
      </c>
      <c r="Y2144" s="249">
        <v>7271.3304821611382</v>
      </c>
      <c r="Z2144" s="249">
        <v>3974.0675773139665</v>
      </c>
      <c r="AA2144" s="249">
        <v>3297.2629048471717</v>
      </c>
      <c r="AB2144" s="249">
        <v>3244.5584050197021</v>
      </c>
      <c r="AC2144" s="249">
        <v>3297.2629048471717</v>
      </c>
      <c r="AD2144" s="249">
        <v>7275.9724687348062</v>
      </c>
      <c r="AE2144" s="249">
        <v>3976.4215483754051</v>
      </c>
      <c r="AF2144" s="249">
        <v>3.8198777474462986E-10</v>
      </c>
      <c r="AH2144" s="74">
        <v>60</v>
      </c>
    </row>
    <row r="2145" spans="2:36">
      <c r="B2145" s="73">
        <v>42613</v>
      </c>
      <c r="C2145" s="271">
        <v>42613</v>
      </c>
      <c r="D2145" s="73">
        <v>42613</v>
      </c>
      <c r="E2145" s="208">
        <v>10041995</v>
      </c>
      <c r="F2145" s="61" t="s">
        <v>1053</v>
      </c>
      <c r="G2145" s="61" t="s">
        <v>444</v>
      </c>
      <c r="H2145" s="60">
        <v>143996085</v>
      </c>
      <c r="I2145" s="60">
        <v>98</v>
      </c>
      <c r="J2145" s="60" t="s">
        <v>2369</v>
      </c>
      <c r="K2145" s="60" t="s">
        <v>1337</v>
      </c>
      <c r="L2145" s="62">
        <v>40934</v>
      </c>
      <c r="M2145" s="62">
        <v>42767</v>
      </c>
      <c r="N2145" s="60">
        <v>60</v>
      </c>
      <c r="O2145" s="60">
        <v>54</v>
      </c>
      <c r="P2145" s="60">
        <v>60</v>
      </c>
      <c r="Q2145" s="60">
        <v>54</v>
      </c>
      <c r="R2145" s="60">
        <v>54</v>
      </c>
      <c r="S2145" s="249">
        <v>233497</v>
      </c>
      <c r="T2145" s="60">
        <v>0.05</v>
      </c>
      <c r="U2145" s="60">
        <v>9.9000000000000005E-2</v>
      </c>
      <c r="V2145" s="249">
        <v>4406.3764421756214</v>
      </c>
      <c r="W2145" s="249">
        <v>207868.79025843026</v>
      </c>
      <c r="X2145" s="249">
        <v>25628.209741569735</v>
      </c>
      <c r="Y2145" s="249">
        <v>55766.879769157997</v>
      </c>
      <c r="Z2145" s="249">
        <v>30504.272738805448</v>
      </c>
      <c r="AA2145" s="249">
        <v>25262.607030352548</v>
      </c>
      <c r="AB2145" s="249">
        <v>23065.388767412762</v>
      </c>
      <c r="AC2145" s="249">
        <v>25262.607030352548</v>
      </c>
      <c r="AD2145" s="249">
        <v>56513.796272110019</v>
      </c>
      <c r="AE2145" s="249">
        <v>30885.586530537286</v>
      </c>
      <c r="AF2145" s="249">
        <v>2.9976945370435715E-9</v>
      </c>
      <c r="AH2145" s="74">
        <v>60</v>
      </c>
    </row>
    <row r="2146" spans="2:36">
      <c r="B2146" s="73">
        <v>42613</v>
      </c>
      <c r="C2146" s="271">
        <v>42613</v>
      </c>
      <c r="D2146" s="73">
        <v>42613</v>
      </c>
      <c r="E2146" s="208">
        <v>20024329</v>
      </c>
      <c r="F2146" s="61" t="s">
        <v>1053</v>
      </c>
      <c r="G2146" s="61" t="s">
        <v>444</v>
      </c>
      <c r="H2146" s="60">
        <v>143996247</v>
      </c>
      <c r="I2146" s="60">
        <v>98</v>
      </c>
      <c r="J2146" s="60" t="s">
        <v>2271</v>
      </c>
      <c r="K2146" s="60" t="s">
        <v>1337</v>
      </c>
      <c r="L2146" s="62">
        <v>40941</v>
      </c>
      <c r="M2146" s="62">
        <v>42767</v>
      </c>
      <c r="N2146" s="60">
        <v>60</v>
      </c>
      <c r="O2146" s="60">
        <v>54</v>
      </c>
      <c r="P2146" s="60">
        <v>60</v>
      </c>
      <c r="Q2146" s="60">
        <v>54</v>
      </c>
      <c r="R2146" s="60">
        <v>54</v>
      </c>
      <c r="S2146" s="249">
        <v>230447</v>
      </c>
      <c r="T2146" s="60">
        <v>0.05</v>
      </c>
      <c r="U2146" s="60">
        <v>9.9000000000000005E-2</v>
      </c>
      <c r="V2146" s="249">
        <v>4348.8191795613875</v>
      </c>
      <c r="W2146" s="249">
        <v>205153.55275949786</v>
      </c>
      <c r="X2146" s="249">
        <v>25293.447240502137</v>
      </c>
      <c r="Y2146" s="249">
        <v>55038.437933520094</v>
      </c>
      <c r="Z2146" s="249">
        <v>30105.817804252263</v>
      </c>
      <c r="AA2146" s="249">
        <v>24932.620129267831</v>
      </c>
      <c r="AB2146" s="249">
        <v>22764.102516451923</v>
      </c>
      <c r="AC2146" s="249">
        <v>24932.620129267831</v>
      </c>
      <c r="AD2146" s="249">
        <v>55775.598014188348</v>
      </c>
      <c r="AE2146" s="249">
        <v>30482.150773683243</v>
      </c>
      <c r="AF2146" s="249">
        <v>2.9685907065868378E-9</v>
      </c>
      <c r="AH2146" s="74">
        <v>60</v>
      </c>
    </row>
    <row r="2147" spans="2:36">
      <c r="B2147" s="73">
        <v>42613</v>
      </c>
      <c r="C2147" s="271">
        <v>42613</v>
      </c>
      <c r="D2147" s="73">
        <v>42613</v>
      </c>
      <c r="E2147" s="208">
        <v>10041833</v>
      </c>
      <c r="F2147" s="61" t="s">
        <v>1053</v>
      </c>
      <c r="G2147" s="61" t="s">
        <v>444</v>
      </c>
      <c r="H2147" s="60">
        <v>143996530</v>
      </c>
      <c r="I2147" s="60">
        <v>98</v>
      </c>
      <c r="J2147" s="60" t="s">
        <v>2381</v>
      </c>
      <c r="K2147" s="60" t="s">
        <v>1337</v>
      </c>
      <c r="L2147" s="62">
        <v>40795</v>
      </c>
      <c r="M2147" s="62">
        <v>42614</v>
      </c>
      <c r="N2147" s="60">
        <v>60</v>
      </c>
      <c r="O2147" s="60">
        <v>59</v>
      </c>
      <c r="P2147" s="60">
        <v>60</v>
      </c>
      <c r="Q2147" s="60">
        <v>59</v>
      </c>
      <c r="R2147" s="60">
        <v>59</v>
      </c>
      <c r="S2147" s="249">
        <v>207100</v>
      </c>
      <c r="T2147" s="60">
        <v>0.05</v>
      </c>
      <c r="U2147" s="60">
        <v>9.9000000000000005E-2</v>
      </c>
      <c r="V2147" s="249">
        <v>3908.2324876746648</v>
      </c>
      <c r="W2147" s="249">
        <v>184369.07738652275</v>
      </c>
      <c r="X2147" s="249">
        <v>22730.922613477247</v>
      </c>
      <c r="Y2147" s="249">
        <v>50092.892783433344</v>
      </c>
      <c r="Z2147" s="249">
        <v>27377.732528165914</v>
      </c>
      <c r="AA2147" s="249">
        <v>22715.16025526743</v>
      </c>
      <c r="AB2147" s="249">
        <v>22352.073903252625</v>
      </c>
      <c r="AC2147" s="249">
        <v>22715.16025526743</v>
      </c>
      <c r="AD2147" s="249">
        <v>50124.871873959783</v>
      </c>
      <c r="AE2147" s="249">
        <v>27393.949260479887</v>
      </c>
      <c r="AF2147" s="249">
        <v>2.648448571562767E-9</v>
      </c>
      <c r="AH2147" s="74">
        <v>60</v>
      </c>
    </row>
    <row r="2148" spans="2:36" ht="13.8" thickBot="1">
      <c r="B2148" s="209">
        <v>42613</v>
      </c>
      <c r="C2148" s="277">
        <v>42613</v>
      </c>
      <c r="D2148" s="209">
        <v>42613</v>
      </c>
      <c r="E2148" s="210">
        <v>10041586</v>
      </c>
      <c r="F2148" s="85" t="s">
        <v>1053</v>
      </c>
      <c r="G2148" s="85" t="s">
        <v>444</v>
      </c>
      <c r="H2148" s="94">
        <v>143996921</v>
      </c>
      <c r="I2148" s="94">
        <v>98</v>
      </c>
      <c r="J2148" s="94" t="s">
        <v>2688</v>
      </c>
      <c r="K2148" s="94" t="s">
        <v>1337</v>
      </c>
      <c r="L2148" s="246">
        <v>40863</v>
      </c>
      <c r="M2148" s="246">
        <v>42705</v>
      </c>
      <c r="N2148" s="94">
        <v>61</v>
      </c>
      <c r="O2148" s="94">
        <v>57</v>
      </c>
      <c r="P2148" s="94">
        <v>60</v>
      </c>
      <c r="Q2148" s="94">
        <v>57</v>
      </c>
      <c r="R2148" s="94">
        <v>57</v>
      </c>
      <c r="S2148" s="250">
        <v>60913</v>
      </c>
      <c r="T2148" s="94">
        <v>0.05</v>
      </c>
      <c r="U2148" s="94">
        <v>9.9000000000000005E-2</v>
      </c>
      <c r="V2148" s="250">
        <v>1149.503454957638</v>
      </c>
      <c r="W2148" s="250">
        <v>54227.298941792666</v>
      </c>
      <c r="X2148" s="250">
        <v>6685.7010582073344</v>
      </c>
      <c r="Y2148" s="250">
        <v>14686.780744082265</v>
      </c>
      <c r="Z2148" s="250">
        <v>8028.6680376009754</v>
      </c>
      <c r="AA2148" s="250">
        <v>6658.1127064812899</v>
      </c>
      <c r="AB2148" s="250">
        <v>6351.4160052969673</v>
      </c>
      <c r="AC2148" s="250">
        <v>6658.1127064812899</v>
      </c>
      <c r="AD2148" s="250">
        <v>14742.908355666405</v>
      </c>
      <c r="AE2148" s="250">
        <v>8057.2072974582916</v>
      </c>
      <c r="AF2148" s="250">
        <v>7.7852746471762657E-10</v>
      </c>
      <c r="AG2148" s="85"/>
      <c r="AH2148" s="95">
        <v>60</v>
      </c>
      <c r="AI2148" s="94"/>
      <c r="AJ2148" s="94"/>
    </row>
    <row r="2149" spans="2:36">
      <c r="B2149" s="73">
        <v>42636</v>
      </c>
      <c r="C2149" s="73">
        <v>42636</v>
      </c>
      <c r="D2149" s="73">
        <v>42643</v>
      </c>
      <c r="E2149" s="208">
        <v>10042004</v>
      </c>
      <c r="F2149" s="61" t="s">
        <v>1054</v>
      </c>
      <c r="G2149" s="61" t="s">
        <v>444</v>
      </c>
      <c r="H2149" s="60">
        <v>143007561</v>
      </c>
      <c r="I2149" s="60">
        <v>98</v>
      </c>
      <c r="J2149" s="60" t="s">
        <v>1891</v>
      </c>
      <c r="K2149" s="60" t="s">
        <v>1333</v>
      </c>
      <c r="L2149" s="62">
        <v>40044</v>
      </c>
      <c r="M2149" s="62">
        <v>42636</v>
      </c>
      <c r="N2149" s="60">
        <v>85</v>
      </c>
      <c r="O2149" s="60">
        <v>84</v>
      </c>
      <c r="P2149" s="60">
        <v>60</v>
      </c>
      <c r="Q2149" s="60">
        <v>60</v>
      </c>
      <c r="R2149" s="60">
        <v>84</v>
      </c>
      <c r="S2149" s="249">
        <v>1014976</v>
      </c>
      <c r="T2149" s="60">
        <v>0.05</v>
      </c>
      <c r="U2149" s="60">
        <v>0.104</v>
      </c>
      <c r="V2149" s="249">
        <v>19153.849239063642</v>
      </c>
      <c r="W2149" s="249">
        <v>893186.70929428632</v>
      </c>
      <c r="X2149" s="249">
        <v>121789.29070571368</v>
      </c>
      <c r="Y2149" s="249">
        <v>256044.24504952354</v>
      </c>
      <c r="Z2149" s="249">
        <v>134254.95434381859</v>
      </c>
      <c r="AA2149" s="249">
        <v>121789.29070570495</v>
      </c>
      <c r="AB2149" s="249">
        <v>170505.00698799914</v>
      </c>
      <c r="AC2149" s="249">
        <v>121789.29070570495</v>
      </c>
      <c r="AD2149" s="249">
        <v>256044.24504952354</v>
      </c>
      <c r="AE2149" s="249">
        <v>134254.95434381859</v>
      </c>
      <c r="AF2149" s="249">
        <v>-8.7311491370201111E-9</v>
      </c>
      <c r="AH2149" s="74">
        <v>60</v>
      </c>
    </row>
    <row r="2150" spans="2:36">
      <c r="B2150" s="73">
        <v>42636</v>
      </c>
      <c r="C2150" s="73">
        <v>42636</v>
      </c>
      <c r="D2150" s="73">
        <v>42643</v>
      </c>
      <c r="E2150" s="208">
        <v>10042462</v>
      </c>
      <c r="F2150" s="61" t="s">
        <v>1054</v>
      </c>
      <c r="G2150" s="61" t="s">
        <v>444</v>
      </c>
      <c r="H2150" s="60">
        <v>143021947</v>
      </c>
      <c r="I2150" s="60">
        <v>99</v>
      </c>
      <c r="J2150" s="60" t="s">
        <v>2690</v>
      </c>
      <c r="K2150" s="60" t="s">
        <v>1331</v>
      </c>
      <c r="L2150" s="62">
        <v>38261</v>
      </c>
      <c r="M2150" s="62">
        <v>42636</v>
      </c>
      <c r="N2150" s="60">
        <v>144</v>
      </c>
      <c r="O2150" s="60">
        <v>143</v>
      </c>
      <c r="P2150" s="60">
        <v>144</v>
      </c>
      <c r="Q2150" s="60">
        <v>143</v>
      </c>
      <c r="R2150" s="60">
        <v>143</v>
      </c>
      <c r="S2150" s="249">
        <v>660723</v>
      </c>
      <c r="T2150" s="60">
        <v>0.03</v>
      </c>
      <c r="U2150" s="60">
        <v>8.6499999999999994E-2</v>
      </c>
      <c r="V2150" s="249">
        <v>5469.3770481217698</v>
      </c>
      <c r="W2150" s="249">
        <v>489031.81863027532</v>
      </c>
      <c r="X2150" s="249">
        <v>171691.18136972468</v>
      </c>
      <c r="Y2150" s="249">
        <v>298519.33336170751</v>
      </c>
      <c r="Z2150" s="249">
        <v>126853.65558527515</v>
      </c>
      <c r="AA2150" s="249">
        <v>171665.67777643236</v>
      </c>
      <c r="AB2150" s="249">
        <v>170498.88149910158</v>
      </c>
      <c r="AC2150" s="249">
        <v>171665.67777643236</v>
      </c>
      <c r="AD2150" s="249">
        <v>298558.47629925451</v>
      </c>
      <c r="AE2150" s="249">
        <v>126867.29492953478</v>
      </c>
      <c r="AF2150" s="249">
        <v>-4.9476511776447296E-9</v>
      </c>
      <c r="AH2150" s="74">
        <v>144</v>
      </c>
    </row>
    <row r="2151" spans="2:36">
      <c r="B2151" s="73">
        <v>42643</v>
      </c>
      <c r="C2151" s="73">
        <v>42643</v>
      </c>
      <c r="D2151" s="73">
        <v>42643</v>
      </c>
      <c r="E2151" s="208">
        <v>10042294</v>
      </c>
      <c r="F2151" s="61" t="s">
        <v>1053</v>
      </c>
      <c r="G2151" s="61" t="s">
        <v>349</v>
      </c>
      <c r="H2151" s="60">
        <v>143113612</v>
      </c>
      <c r="I2151" s="60">
        <v>99</v>
      </c>
      <c r="J2151" s="60" t="s">
        <v>2691</v>
      </c>
      <c r="K2151" s="60" t="s">
        <v>1335</v>
      </c>
      <c r="L2151" s="62">
        <v>40662</v>
      </c>
      <c r="M2151" s="62">
        <v>50526</v>
      </c>
      <c r="N2151" s="60">
        <v>324</v>
      </c>
      <c r="O2151" s="60">
        <v>64</v>
      </c>
      <c r="P2151" s="60">
        <v>228</v>
      </c>
      <c r="Q2151" s="60">
        <v>64</v>
      </c>
      <c r="R2151" s="60">
        <v>64</v>
      </c>
      <c r="S2151" s="249">
        <v>4529124</v>
      </c>
      <c r="T2151" s="60">
        <v>0.03</v>
      </c>
      <c r="U2151" s="60">
        <v>8.1500000000000003E-2</v>
      </c>
      <c r="V2151" s="249">
        <v>26085.087369817793</v>
      </c>
      <c r="W2151" s="249">
        <v>3020049.208936994</v>
      </c>
      <c r="X2151" s="249">
        <v>1509074.791063006</v>
      </c>
      <c r="Y2151" s="249">
        <v>1224478.2161950334</v>
      </c>
      <c r="Z2151" s="249">
        <v>646262.80177927052</v>
      </c>
      <c r="AA2151" s="249">
        <v>578215.41441576288</v>
      </c>
      <c r="AB2151" s="249">
        <v>423599.94135101925</v>
      </c>
      <c r="AC2151" s="249">
        <v>578215.41441576288</v>
      </c>
      <c r="AD2151" s="249">
        <v>2927350.7113815052</v>
      </c>
      <c r="AE2151" s="249">
        <v>1418275.9203184564</v>
      </c>
      <c r="AF2151" s="249">
        <v>4.2840838432312012E-8</v>
      </c>
      <c r="AH2151" s="74">
        <v>228</v>
      </c>
    </row>
    <row r="2152" spans="2:36">
      <c r="B2152" s="73">
        <v>42643</v>
      </c>
      <c r="C2152" s="73">
        <v>42643</v>
      </c>
      <c r="D2152" s="73">
        <v>42643</v>
      </c>
      <c r="E2152" s="208">
        <v>10053843</v>
      </c>
      <c r="F2152" s="61" t="s">
        <v>1053</v>
      </c>
      <c r="G2152" s="61" t="s">
        <v>349</v>
      </c>
      <c r="H2152" s="60">
        <v>143134970</v>
      </c>
      <c r="I2152" s="60">
        <v>99</v>
      </c>
      <c r="J2152" s="60" t="s">
        <v>2692</v>
      </c>
      <c r="K2152" s="60" t="s">
        <v>1331</v>
      </c>
      <c r="L2152" s="62">
        <v>40184</v>
      </c>
      <c r="M2152" s="62">
        <v>50762</v>
      </c>
      <c r="N2152" s="60">
        <v>348</v>
      </c>
      <c r="O2152" s="60">
        <v>80</v>
      </c>
      <c r="P2152" s="60">
        <v>228</v>
      </c>
      <c r="Q2152" s="60">
        <v>80</v>
      </c>
      <c r="R2152" s="60">
        <v>80</v>
      </c>
      <c r="S2152" s="249">
        <v>3144378</v>
      </c>
      <c r="T2152" s="60">
        <v>0.03</v>
      </c>
      <c r="U2152" s="60">
        <v>8.6499999999999994E-2</v>
      </c>
      <c r="V2152" s="249">
        <v>18109.765785554322</v>
      </c>
      <c r="W2152" s="249">
        <v>2023825.4729515663</v>
      </c>
      <c r="X2152" s="249">
        <v>1120552.5270484337</v>
      </c>
      <c r="Y2152" s="249">
        <v>1069492.4467859734</v>
      </c>
      <c r="Z2152" s="249">
        <v>542383.94235745317</v>
      </c>
      <c r="AA2152" s="249">
        <v>527108.50442852022</v>
      </c>
      <c r="AB2152" s="249">
        <v>393176.32528015214</v>
      </c>
      <c r="AC2152" s="249">
        <v>527108.50442852022</v>
      </c>
      <c r="AD2152" s="249">
        <v>2105201.1261548009</v>
      </c>
      <c r="AE2152" s="249">
        <v>984648.59910638537</v>
      </c>
      <c r="AF2152" s="249">
        <v>-1.8160790205001831E-8</v>
      </c>
      <c r="AH2152" s="74">
        <v>228</v>
      </c>
    </row>
    <row r="2153" spans="2:36">
      <c r="B2153" s="73">
        <v>42643</v>
      </c>
      <c r="C2153" s="73">
        <v>42643</v>
      </c>
      <c r="D2153" s="73">
        <v>42643</v>
      </c>
      <c r="E2153" s="208">
        <v>10042209</v>
      </c>
      <c r="F2153" s="61" t="s">
        <v>1053</v>
      </c>
      <c r="G2153" s="61" t="s">
        <v>444</v>
      </c>
      <c r="H2153" s="60">
        <v>143365220</v>
      </c>
      <c r="I2153" s="60">
        <v>99</v>
      </c>
      <c r="J2153" s="60" t="s">
        <v>2693</v>
      </c>
      <c r="K2153" s="60" t="s">
        <v>1336</v>
      </c>
      <c r="L2153" s="62">
        <v>41408</v>
      </c>
      <c r="M2153" s="62">
        <v>48700</v>
      </c>
      <c r="N2153" s="60">
        <v>240</v>
      </c>
      <c r="O2153" s="60">
        <v>40</v>
      </c>
      <c r="P2153" s="60">
        <v>228</v>
      </c>
      <c r="Q2153" s="60">
        <v>40</v>
      </c>
      <c r="R2153" s="60">
        <v>40</v>
      </c>
      <c r="S2153" s="249">
        <v>2500011</v>
      </c>
      <c r="T2153" s="60">
        <v>0.03</v>
      </c>
      <c r="U2153" s="60">
        <v>7.6499999999999999E-2</v>
      </c>
      <c r="V2153" s="249">
        <v>14398.591286196968</v>
      </c>
      <c r="W2153" s="249">
        <v>1728211.2754365045</v>
      </c>
      <c r="X2153" s="249">
        <v>771799.72456349549</v>
      </c>
      <c r="Y2153" s="249">
        <v>422439.09268103121</v>
      </c>
      <c r="Z2153" s="249">
        <v>233596.37837067648</v>
      </c>
      <c r="AA2153" s="249">
        <v>188842.71431035473</v>
      </c>
      <c r="AB2153" s="249">
        <v>135403.46044973604</v>
      </c>
      <c r="AC2153" s="249">
        <v>188842.71431035473</v>
      </c>
      <c r="AD2153" s="249">
        <v>1554667.5378164107</v>
      </c>
      <c r="AE2153" s="249">
        <v>782867.81325290864</v>
      </c>
      <c r="AF2153" s="249">
        <v>6.5192580223083496E-9</v>
      </c>
      <c r="AH2153" s="74">
        <v>228</v>
      </c>
    </row>
    <row r="2154" spans="2:36">
      <c r="B2154" s="73">
        <v>42643</v>
      </c>
      <c r="C2154" s="73">
        <v>42643</v>
      </c>
      <c r="D2154" s="73">
        <v>42643</v>
      </c>
      <c r="E2154" s="208">
        <v>10042135</v>
      </c>
      <c r="F2154" s="61" t="s">
        <v>1053</v>
      </c>
      <c r="G2154" s="61" t="s">
        <v>349</v>
      </c>
      <c r="H2154" s="60">
        <v>143512207</v>
      </c>
      <c r="I2154" s="60">
        <v>99</v>
      </c>
      <c r="J2154" s="60" t="s">
        <v>2694</v>
      </c>
      <c r="K2154" s="60" t="s">
        <v>1336</v>
      </c>
      <c r="L2154" s="62">
        <v>41059</v>
      </c>
      <c r="M2154" s="62">
        <v>52018</v>
      </c>
      <c r="N2154" s="60">
        <v>360</v>
      </c>
      <c r="O2154" s="60">
        <v>51</v>
      </c>
      <c r="P2154" s="60">
        <v>228</v>
      </c>
      <c r="Q2154" s="60">
        <v>51</v>
      </c>
      <c r="R2154" s="60">
        <v>51</v>
      </c>
      <c r="S2154" s="249">
        <v>601116</v>
      </c>
      <c r="T2154" s="60">
        <v>0.03</v>
      </c>
      <c r="U2154" s="60">
        <v>7.6499999999999999E-2</v>
      </c>
      <c r="V2154" s="249">
        <v>3462.0742067109213</v>
      </c>
      <c r="W2154" s="249">
        <v>415540.35124057048</v>
      </c>
      <c r="X2154" s="249">
        <v>185575.64875942952</v>
      </c>
      <c r="Y2154" s="249">
        <v>127750.32263734401</v>
      </c>
      <c r="Z2154" s="249">
        <v>70134.224827288461</v>
      </c>
      <c r="AA2154" s="249">
        <v>57616.097810055551</v>
      </c>
      <c r="AB2154" s="249">
        <v>41510.342485661866</v>
      </c>
      <c r="AC2154" s="249">
        <v>57616.097810055551</v>
      </c>
      <c r="AD2154" s="249">
        <v>373812.56788952107</v>
      </c>
      <c r="AE2154" s="249">
        <v>188236.91913009004</v>
      </c>
      <c r="AF2154" s="249">
        <v>1.5133991837501526E-9</v>
      </c>
      <c r="AH2154" s="74">
        <v>228</v>
      </c>
    </row>
    <row r="2155" spans="2:36">
      <c r="B2155" s="73">
        <v>42643</v>
      </c>
      <c r="C2155" s="73">
        <v>42643</v>
      </c>
      <c r="D2155" s="73">
        <v>42643</v>
      </c>
      <c r="E2155" s="208">
        <v>20024329</v>
      </c>
      <c r="F2155" s="61" t="s">
        <v>1053</v>
      </c>
      <c r="G2155" s="61" t="s">
        <v>349</v>
      </c>
      <c r="H2155" s="60">
        <v>143964337</v>
      </c>
      <c r="I2155" s="60">
        <v>99</v>
      </c>
      <c r="J2155" s="60" t="s">
        <v>2695</v>
      </c>
      <c r="K2155" s="60" t="s">
        <v>1336</v>
      </c>
      <c r="L2155" s="62">
        <v>41262</v>
      </c>
      <c r="M2155" s="62">
        <v>50406</v>
      </c>
      <c r="N2155" s="60">
        <v>301</v>
      </c>
      <c r="O2155" s="60">
        <v>44</v>
      </c>
      <c r="P2155" s="60">
        <v>228</v>
      </c>
      <c r="Q2155" s="60">
        <v>44</v>
      </c>
      <c r="R2155" s="60">
        <v>44</v>
      </c>
      <c r="S2155" s="249">
        <v>4009062</v>
      </c>
      <c r="T2155" s="60">
        <v>0.03</v>
      </c>
      <c r="U2155" s="60">
        <v>7.6499999999999999E-2</v>
      </c>
      <c r="V2155" s="249">
        <v>23089.836476328859</v>
      </c>
      <c r="W2155" s="249">
        <v>2771390.2668124354</v>
      </c>
      <c r="X2155" s="249">
        <v>1237671.7331875646</v>
      </c>
      <c r="Y2155" s="249">
        <v>741555.56580939738</v>
      </c>
      <c r="Z2155" s="249">
        <v>408983.0194705436</v>
      </c>
      <c r="AA2155" s="249">
        <v>332572.54633885378</v>
      </c>
      <c r="AB2155" s="249">
        <v>238848.93096602123</v>
      </c>
      <c r="AC2155" s="249">
        <v>332572.54633885378</v>
      </c>
      <c r="AD2155" s="249">
        <v>2493092.4497905541</v>
      </c>
      <c r="AE2155" s="249">
        <v>1255420.7166029806</v>
      </c>
      <c r="AF2155" s="249">
        <v>8.8475644588470459E-9</v>
      </c>
      <c r="AH2155" s="74">
        <v>228</v>
      </c>
    </row>
    <row r="2156" spans="2:36">
      <c r="B2156" s="73">
        <v>42643</v>
      </c>
      <c r="C2156" s="73">
        <v>42643</v>
      </c>
      <c r="D2156" s="73">
        <v>42643</v>
      </c>
      <c r="E2156" s="208">
        <v>10042063</v>
      </c>
      <c r="F2156" s="61" t="s">
        <v>1053</v>
      </c>
      <c r="G2156" s="61" t="s">
        <v>349</v>
      </c>
      <c r="H2156" s="60">
        <v>143965112</v>
      </c>
      <c r="I2156" s="60">
        <v>99</v>
      </c>
      <c r="J2156" s="60" t="s">
        <v>2696</v>
      </c>
      <c r="K2156" s="60" t="s">
        <v>1779</v>
      </c>
      <c r="L2156" s="62">
        <v>41562</v>
      </c>
      <c r="M2156" s="62">
        <v>52505</v>
      </c>
      <c r="N2156" s="60">
        <v>360</v>
      </c>
      <c r="O2156" s="60">
        <v>35</v>
      </c>
      <c r="P2156" s="60">
        <v>228</v>
      </c>
      <c r="Q2156" s="60">
        <v>35</v>
      </c>
      <c r="R2156" s="60">
        <v>35</v>
      </c>
      <c r="S2156" s="249">
        <v>3650107</v>
      </c>
      <c r="T2156" s="60">
        <v>0.03</v>
      </c>
      <c r="U2156" s="60">
        <v>7.3999999999999996E-2</v>
      </c>
      <c r="V2156" s="249">
        <v>21022.467038699651</v>
      </c>
      <c r="W2156" s="249">
        <v>2569800.9322641902</v>
      </c>
      <c r="X2156" s="249">
        <v>1080306.0677358098</v>
      </c>
      <c r="Y2156" s="249">
        <v>534305.28008801863</v>
      </c>
      <c r="Z2156" s="249">
        <v>301190.72219798825</v>
      </c>
      <c r="AA2156" s="249">
        <v>233114.55789003038</v>
      </c>
      <c r="AB2156" s="249">
        <v>165836.45776646206</v>
      </c>
      <c r="AC2156" s="249">
        <v>233114.55789003038</v>
      </c>
      <c r="AD2156" s="249">
        <v>2223321.5525593311</v>
      </c>
      <c r="AE2156" s="249">
        <v>1143015.4848235208</v>
      </c>
      <c r="AF2156" s="249">
        <v>4.6566128730773926E-10</v>
      </c>
      <c r="AH2156" s="74">
        <v>228</v>
      </c>
    </row>
    <row r="2157" spans="2:36">
      <c r="B2157" s="73">
        <v>42643</v>
      </c>
      <c r="C2157" s="73">
        <v>42643</v>
      </c>
      <c r="D2157" s="73">
        <v>42643</v>
      </c>
      <c r="E2157" s="208">
        <v>10041377</v>
      </c>
      <c r="F2157" s="61" t="s">
        <v>1053</v>
      </c>
      <c r="G2157" s="61" t="s">
        <v>444</v>
      </c>
      <c r="H2157" s="60">
        <v>143981770</v>
      </c>
      <c r="I2157" s="60">
        <v>98</v>
      </c>
      <c r="J2157" s="60" t="s">
        <v>2697</v>
      </c>
      <c r="K2157" s="60" t="s">
        <v>1780</v>
      </c>
      <c r="L2157" s="62">
        <v>41942</v>
      </c>
      <c r="M2157" s="62">
        <v>43405</v>
      </c>
      <c r="N2157" s="60">
        <v>48</v>
      </c>
      <c r="O2157" s="60">
        <v>22</v>
      </c>
      <c r="P2157" s="60">
        <v>48</v>
      </c>
      <c r="Q2157" s="60">
        <v>22</v>
      </c>
      <c r="R2157" s="60">
        <v>22</v>
      </c>
      <c r="S2157" s="249">
        <v>71433</v>
      </c>
      <c r="T2157" s="60">
        <v>0.05</v>
      </c>
      <c r="U2157" s="60">
        <v>9.1499999999999998E-2</v>
      </c>
      <c r="V2157" s="249">
        <v>1645.0515276319927</v>
      </c>
      <c r="W2157" s="249">
        <v>65917.209282064185</v>
      </c>
      <c r="X2157" s="249">
        <v>5515.7907179358153</v>
      </c>
      <c r="Y2157" s="249">
        <v>8939.261034791085</v>
      </c>
      <c r="Z2157" s="249">
        <v>5214.3905778765075</v>
      </c>
      <c r="AA2157" s="249">
        <v>3724.8704569145775</v>
      </c>
      <c r="AB2157" s="249">
        <v>2528.0707457205817</v>
      </c>
      <c r="AC2157" s="249">
        <v>3724.8704569145775</v>
      </c>
      <c r="AD2157" s="249">
        <v>13045.264044271491</v>
      </c>
      <c r="AE2157" s="249">
        <v>7529.4733263356466</v>
      </c>
      <c r="AF2157" s="249">
        <v>2.9103830456733704E-11</v>
      </c>
      <c r="AH2157" s="74">
        <v>48</v>
      </c>
    </row>
    <row r="2158" spans="2:36">
      <c r="B2158" s="73">
        <v>42643</v>
      </c>
      <c r="C2158" s="73">
        <v>42643</v>
      </c>
      <c r="D2158" s="73">
        <v>42643</v>
      </c>
      <c r="E2158" s="208">
        <v>20024329</v>
      </c>
      <c r="F2158" s="61" t="s">
        <v>1053</v>
      </c>
      <c r="G2158" s="61" t="s">
        <v>349</v>
      </c>
      <c r="H2158" s="60">
        <v>143982122</v>
      </c>
      <c r="I2158" s="60">
        <v>98</v>
      </c>
      <c r="J2158" s="60" t="s">
        <v>2271</v>
      </c>
      <c r="K2158" s="60" t="s">
        <v>1780</v>
      </c>
      <c r="L2158" s="62">
        <v>41593</v>
      </c>
      <c r="M2158" s="62">
        <v>43405</v>
      </c>
      <c r="N2158" s="60">
        <v>60</v>
      </c>
      <c r="O2158" s="60">
        <v>34</v>
      </c>
      <c r="P2158" s="60">
        <v>60</v>
      </c>
      <c r="Q2158" s="60">
        <v>34</v>
      </c>
      <c r="R2158" s="60">
        <v>34</v>
      </c>
      <c r="S2158" s="249">
        <v>250347</v>
      </c>
      <c r="T2158" s="60">
        <v>0.05</v>
      </c>
      <c r="U2158" s="60">
        <v>9.1499999999999998E-2</v>
      </c>
      <c r="V2158" s="249">
        <v>4724.3567290772053</v>
      </c>
      <c r="W2158" s="249">
        <v>226792.01295253623</v>
      </c>
      <c r="X2158" s="249">
        <v>23554.987047463772</v>
      </c>
      <c r="Y2158" s="249">
        <v>44877.527363129178</v>
      </c>
      <c r="Z2158" s="249">
        <v>26465.811541081493</v>
      </c>
      <c r="AA2158" s="249">
        <v>18411.715822047685</v>
      </c>
      <c r="AB2158" s="249">
        <v>13347.825993562805</v>
      </c>
      <c r="AC2158" s="249">
        <v>18411.715822047685</v>
      </c>
      <c r="AD2158" s="249">
        <v>56669.390792096179</v>
      </c>
      <c r="AE2158" s="249">
        <v>33114.40374463232</v>
      </c>
      <c r="AF2158" s="249">
        <v>8.7311491370201111E-11</v>
      </c>
      <c r="AH2158" s="74">
        <v>60</v>
      </c>
    </row>
    <row r="2159" spans="2:36">
      <c r="B2159" s="73">
        <v>42643</v>
      </c>
      <c r="C2159" s="73">
        <v>42643</v>
      </c>
      <c r="D2159" s="73">
        <v>42643</v>
      </c>
      <c r="E2159" s="208">
        <v>10041881</v>
      </c>
      <c r="F2159" s="61" t="s">
        <v>1053</v>
      </c>
      <c r="G2159" s="61" t="s">
        <v>349</v>
      </c>
      <c r="H2159" s="60">
        <v>143982963</v>
      </c>
      <c r="I2159" s="60">
        <v>98</v>
      </c>
      <c r="J2159" s="60" t="s">
        <v>2290</v>
      </c>
      <c r="K2159" s="60" t="s">
        <v>1780</v>
      </c>
      <c r="L2159" s="62">
        <v>41684</v>
      </c>
      <c r="M2159" s="62">
        <v>43497</v>
      </c>
      <c r="N2159" s="60">
        <v>60</v>
      </c>
      <c r="O2159" s="60">
        <v>31</v>
      </c>
      <c r="P2159" s="60">
        <v>60</v>
      </c>
      <c r="Q2159" s="60">
        <v>31</v>
      </c>
      <c r="R2159" s="60">
        <v>31</v>
      </c>
      <c r="S2159" s="249">
        <v>130487</v>
      </c>
      <c r="T2159" s="60">
        <v>0.05</v>
      </c>
      <c r="U2159" s="60">
        <v>9.1499999999999998E-2</v>
      </c>
      <c r="V2159" s="249">
        <v>2462.4506645060546</v>
      </c>
      <c r="W2159" s="249">
        <v>118209.56270351789</v>
      </c>
      <c r="X2159" s="249">
        <v>12277.437296482109</v>
      </c>
      <c r="Y2159" s="249">
        <v>21976.015451672116</v>
      </c>
      <c r="Z2159" s="249">
        <v>12982.779815277347</v>
      </c>
      <c r="AA2159" s="249">
        <v>8993.2356363947692</v>
      </c>
      <c r="AB2159" s="249">
        <v>6343.3426031824229</v>
      </c>
      <c r="AC2159" s="249">
        <v>8993.2356363947692</v>
      </c>
      <c r="AD2159" s="249">
        <v>29537.477166845449</v>
      </c>
      <c r="AE2159" s="249">
        <v>17260.039870363296</v>
      </c>
      <c r="AF2159" s="249">
        <v>4.3655745685100555E-11</v>
      </c>
      <c r="AH2159" s="74">
        <v>60</v>
      </c>
    </row>
    <row r="2160" spans="2:36">
      <c r="B2160" s="73">
        <v>42643</v>
      </c>
      <c r="C2160" s="73">
        <v>42643</v>
      </c>
      <c r="D2160" s="73">
        <v>42643</v>
      </c>
      <c r="E2160" s="208">
        <v>10042135</v>
      </c>
      <c r="F2160" s="61" t="s">
        <v>1053</v>
      </c>
      <c r="G2160" s="61" t="s">
        <v>349</v>
      </c>
      <c r="H2160" s="60">
        <v>143984648</v>
      </c>
      <c r="I2160" s="60">
        <v>98</v>
      </c>
      <c r="J2160" s="60" t="s">
        <v>1981</v>
      </c>
      <c r="K2160" s="60" t="s">
        <v>1780</v>
      </c>
      <c r="L2160" s="62">
        <v>41911</v>
      </c>
      <c r="M2160" s="62">
        <v>43739</v>
      </c>
      <c r="N2160" s="60">
        <v>60</v>
      </c>
      <c r="O2160" s="60">
        <v>23</v>
      </c>
      <c r="P2160" s="60">
        <v>60</v>
      </c>
      <c r="Q2160" s="60">
        <v>23</v>
      </c>
      <c r="R2160" s="60">
        <v>23</v>
      </c>
      <c r="S2160" s="249">
        <v>152661</v>
      </c>
      <c r="T2160" s="60">
        <v>0.05</v>
      </c>
      <c r="U2160" s="60">
        <v>9.1499999999999998E-2</v>
      </c>
      <c r="V2160" s="249">
        <v>2880.9013993283534</v>
      </c>
      <c r="W2160" s="249">
        <v>138297.22540852154</v>
      </c>
      <c r="X2160" s="249">
        <v>14363.774591478461</v>
      </c>
      <c r="Y2160" s="249">
        <v>20535.111085512755</v>
      </c>
      <c r="Z2160" s="249">
        <v>12193.123305444118</v>
      </c>
      <c r="AA2160" s="249">
        <v>8341.9877800686372</v>
      </c>
      <c r="AB2160" s="249">
        <v>5506.1135934000768</v>
      </c>
      <c r="AC2160" s="249">
        <v>8341.9877800686372</v>
      </c>
      <c r="AD2160" s="249">
        <v>34556.858551179757</v>
      </c>
      <c r="AE2160" s="249">
        <v>20193.08395970118</v>
      </c>
      <c r="AF2160" s="249">
        <v>1.1641532182693481E-10</v>
      </c>
      <c r="AH2160" s="74">
        <v>60</v>
      </c>
    </row>
    <row r="2161" spans="2:37">
      <c r="B2161" s="73">
        <v>42643</v>
      </c>
      <c r="C2161" s="73">
        <v>42643</v>
      </c>
      <c r="D2161" s="73">
        <v>42643</v>
      </c>
      <c r="E2161" s="208">
        <v>10053843</v>
      </c>
      <c r="F2161" s="61" t="s">
        <v>1053</v>
      </c>
      <c r="G2161" s="61" t="s">
        <v>349</v>
      </c>
      <c r="H2161" s="60">
        <v>143984907</v>
      </c>
      <c r="I2161" s="60">
        <v>98</v>
      </c>
      <c r="J2161" s="60" t="s">
        <v>2698</v>
      </c>
      <c r="K2161" s="60" t="s">
        <v>1780</v>
      </c>
      <c r="L2161" s="62">
        <v>41976</v>
      </c>
      <c r="M2161" s="62">
        <v>43800</v>
      </c>
      <c r="N2161" s="60">
        <v>60</v>
      </c>
      <c r="O2161" s="60">
        <v>21</v>
      </c>
      <c r="P2161" s="60">
        <v>60</v>
      </c>
      <c r="Q2161" s="60">
        <v>21</v>
      </c>
      <c r="R2161" s="60">
        <v>21</v>
      </c>
      <c r="S2161" s="249">
        <v>100124</v>
      </c>
      <c r="T2161" s="60">
        <v>0.05</v>
      </c>
      <c r="U2161" s="60">
        <v>9.1499999999999998E-2</v>
      </c>
      <c r="V2161" s="249">
        <v>1889.4633973729508</v>
      </c>
      <c r="W2161" s="249">
        <v>90703.397703426599</v>
      </c>
      <c r="X2161" s="249">
        <v>9420.602296573401</v>
      </c>
      <c r="Y2161" s="249">
        <v>12509.935742542722</v>
      </c>
      <c r="Z2161" s="249">
        <v>7437.9630441493682</v>
      </c>
      <c r="AA2161" s="249">
        <v>5071.9726983933542</v>
      </c>
      <c r="AB2161" s="249">
        <v>3297.2108038006904</v>
      </c>
      <c r="AC2161" s="249">
        <v>5071.9726983933542</v>
      </c>
      <c r="AD2161" s="249">
        <v>22664.406138950493</v>
      </c>
      <c r="AE2161" s="249">
        <v>13243.803842377063</v>
      </c>
      <c r="AF2161" s="249">
        <v>2.9103830456733704E-11</v>
      </c>
      <c r="AH2161" s="74">
        <v>60</v>
      </c>
    </row>
    <row r="2162" spans="2:37">
      <c r="B2162" s="73">
        <v>42643</v>
      </c>
      <c r="C2162" s="73">
        <v>42643</v>
      </c>
      <c r="D2162" s="73">
        <v>42643</v>
      </c>
      <c r="E2162" s="208">
        <v>20024329</v>
      </c>
      <c r="F2162" s="61" t="s">
        <v>1053</v>
      </c>
      <c r="G2162" s="61" t="s">
        <v>349</v>
      </c>
      <c r="H2162" s="60">
        <v>143984990</v>
      </c>
      <c r="I2162" s="60">
        <v>98</v>
      </c>
      <c r="J2162" s="60" t="s">
        <v>2699</v>
      </c>
      <c r="K2162" s="60" t="s">
        <v>1780</v>
      </c>
      <c r="L2162" s="62">
        <v>42108</v>
      </c>
      <c r="M2162" s="62">
        <v>43922</v>
      </c>
      <c r="N2162" s="60">
        <v>60</v>
      </c>
      <c r="O2162" s="60">
        <v>17</v>
      </c>
      <c r="P2162" s="60">
        <v>60</v>
      </c>
      <c r="Q2162" s="60">
        <v>17</v>
      </c>
      <c r="R2162" s="60">
        <v>17</v>
      </c>
      <c r="S2162" s="249">
        <v>340424</v>
      </c>
      <c r="T2162" s="60">
        <v>0.05</v>
      </c>
      <c r="U2162" s="60">
        <v>9.1499999999999998E-2</v>
      </c>
      <c r="V2162" s="249">
        <v>6424.2208420287789</v>
      </c>
      <c r="W2162" s="249">
        <v>308393.72637720528</v>
      </c>
      <c r="X2162" s="249">
        <v>32030.273622794717</v>
      </c>
      <c r="Y2162" s="249">
        <v>35586.726373829762</v>
      </c>
      <c r="Z2162" s="249">
        <v>21216.786409698907</v>
      </c>
      <c r="AA2162" s="249">
        <v>14369.939964130856</v>
      </c>
      <c r="AB2162" s="249">
        <v>9075.2441931251706</v>
      </c>
      <c r="AC2162" s="249">
        <v>14369.939964130856</v>
      </c>
      <c r="AD2162" s="249">
        <v>77059.524144521623</v>
      </c>
      <c r="AE2162" s="249">
        <v>45029.250521726732</v>
      </c>
      <c r="AF2162" s="249">
        <v>1.7462298274040222E-10</v>
      </c>
      <c r="AH2162" s="74">
        <v>60</v>
      </c>
    </row>
    <row r="2163" spans="2:37">
      <c r="B2163" s="73">
        <v>42643</v>
      </c>
      <c r="C2163" s="73">
        <v>42643</v>
      </c>
      <c r="D2163" s="73">
        <v>42643</v>
      </c>
      <c r="E2163" s="208">
        <v>10042135</v>
      </c>
      <c r="F2163" s="61" t="s">
        <v>1053</v>
      </c>
      <c r="G2163" s="61" t="s">
        <v>349</v>
      </c>
      <c r="H2163" s="60">
        <v>143985601</v>
      </c>
      <c r="I2163" s="60">
        <v>98</v>
      </c>
      <c r="J2163" s="60" t="s">
        <v>1981</v>
      </c>
      <c r="K2163" s="60" t="s">
        <v>1780</v>
      </c>
      <c r="L2163" s="62">
        <v>42250</v>
      </c>
      <c r="M2163" s="62">
        <v>44075</v>
      </c>
      <c r="N2163" s="60">
        <v>60</v>
      </c>
      <c r="O2163" s="60">
        <v>12</v>
      </c>
      <c r="P2163" s="60">
        <v>60</v>
      </c>
      <c r="Q2163" s="60">
        <v>12</v>
      </c>
      <c r="R2163" s="60">
        <v>12</v>
      </c>
      <c r="S2163" s="249">
        <v>80222</v>
      </c>
      <c r="T2163" s="60">
        <v>0.05</v>
      </c>
      <c r="U2163" s="60">
        <v>9.1499999999999998E-2</v>
      </c>
      <c r="V2163" s="249">
        <v>1513.8881053898451</v>
      </c>
      <c r="W2163" s="249">
        <v>72673.963990294913</v>
      </c>
      <c r="X2163" s="249">
        <v>7548.0360097050871</v>
      </c>
      <c r="Y2163" s="249">
        <v>6154.1846601618417</v>
      </c>
      <c r="Z2163" s="249">
        <v>3682.1537599883522</v>
      </c>
      <c r="AA2163" s="249">
        <v>2472.0309001734895</v>
      </c>
      <c r="AB2163" s="249">
        <v>1509.6072019410174</v>
      </c>
      <c r="AC2163" s="249">
        <v>2472.0309001734895</v>
      </c>
      <c r="AD2163" s="249">
        <v>18159.322333095828</v>
      </c>
      <c r="AE2163" s="249">
        <v>10611.286323390712</v>
      </c>
      <c r="AF2163" s="249">
        <v>2.9103830456733704E-11</v>
      </c>
      <c r="AH2163" s="74">
        <v>60</v>
      </c>
    </row>
    <row r="2164" spans="2:37">
      <c r="B2164" s="73">
        <v>42643</v>
      </c>
      <c r="C2164" s="73">
        <v>42643</v>
      </c>
      <c r="D2164" s="73">
        <v>42643</v>
      </c>
      <c r="E2164" s="208">
        <v>10041568</v>
      </c>
      <c r="F2164" s="61" t="s">
        <v>1053</v>
      </c>
      <c r="G2164" s="61" t="s">
        <v>349</v>
      </c>
      <c r="H2164" s="60">
        <v>143985660</v>
      </c>
      <c r="I2164" s="60">
        <v>98</v>
      </c>
      <c r="J2164" s="60" t="s">
        <v>2301</v>
      </c>
      <c r="K2164" s="60" t="s">
        <v>1780</v>
      </c>
      <c r="L2164" s="62">
        <v>42331</v>
      </c>
      <c r="M2164" s="62">
        <v>44896</v>
      </c>
      <c r="N2164" s="60">
        <v>84</v>
      </c>
      <c r="O2164" s="60">
        <v>9</v>
      </c>
      <c r="P2164" s="60">
        <v>60</v>
      </c>
      <c r="Q2164" s="60">
        <v>9</v>
      </c>
      <c r="R2164" s="60">
        <v>9</v>
      </c>
      <c r="S2164" s="249">
        <v>709697</v>
      </c>
      <c r="T2164" s="60">
        <v>0.05</v>
      </c>
      <c r="U2164" s="60">
        <v>9.1499999999999998E-2</v>
      </c>
      <c r="V2164" s="249">
        <v>13392.857903453629</v>
      </c>
      <c r="W2164" s="249">
        <v>642922.06903368572</v>
      </c>
      <c r="X2164" s="249">
        <v>66774.930966314278</v>
      </c>
      <c r="Y2164" s="249">
        <v>41747.919272786516</v>
      </c>
      <c r="Z2164" s="249">
        <v>25032.955068059891</v>
      </c>
      <c r="AA2164" s="249">
        <v>16714.964204726624</v>
      </c>
      <c r="AB2164" s="249">
        <v>10016.239644947142</v>
      </c>
      <c r="AC2164" s="249">
        <v>16714.964204726624</v>
      </c>
      <c r="AD2164" s="249">
        <v>160649.40517353232</v>
      </c>
      <c r="AE2164" s="249">
        <v>93874.474207217689</v>
      </c>
      <c r="AF2164" s="249">
        <v>3.4924596548080444E-10</v>
      </c>
      <c r="AH2164" s="74">
        <v>60</v>
      </c>
    </row>
    <row r="2165" spans="2:37">
      <c r="B2165" s="73">
        <v>42643</v>
      </c>
      <c r="C2165" s="73">
        <v>42643</v>
      </c>
      <c r="D2165" s="73">
        <v>42643</v>
      </c>
      <c r="E2165" s="208">
        <v>10041568</v>
      </c>
      <c r="F2165" s="61" t="s">
        <v>1053</v>
      </c>
      <c r="G2165" s="61" t="s">
        <v>349</v>
      </c>
      <c r="H2165" s="60">
        <v>143987752</v>
      </c>
      <c r="I2165" s="60">
        <v>99</v>
      </c>
      <c r="J2165" s="60" t="s">
        <v>2700</v>
      </c>
      <c r="K2165" s="60" t="s">
        <v>1779</v>
      </c>
      <c r="L2165" s="62">
        <v>41617</v>
      </c>
      <c r="M2165" s="62">
        <v>48914</v>
      </c>
      <c r="N2165" s="60">
        <v>240</v>
      </c>
      <c r="O2165" s="60">
        <v>33</v>
      </c>
      <c r="P2165" s="60">
        <v>228</v>
      </c>
      <c r="Q2165" s="60">
        <v>33</v>
      </c>
      <c r="R2165" s="60">
        <v>33</v>
      </c>
      <c r="S2165" s="249">
        <v>2309062</v>
      </c>
      <c r="T2165" s="60">
        <v>0.03</v>
      </c>
      <c r="U2165" s="60">
        <v>7.3999999999999996E-2</v>
      </c>
      <c r="V2165" s="249">
        <v>13298.837482110495</v>
      </c>
      <c r="W2165" s="249">
        <v>1625659.1054059006</v>
      </c>
      <c r="X2165" s="249">
        <v>683402.89459409937</v>
      </c>
      <c r="Y2165" s="249">
        <v>319449.83157405688</v>
      </c>
      <c r="Z2165" s="249">
        <v>180301.52865132946</v>
      </c>
      <c r="AA2165" s="249">
        <v>139148.30292272742</v>
      </c>
      <c r="AB2165" s="249">
        <v>98913.57684914596</v>
      </c>
      <c r="AC2165" s="249">
        <v>139148.30292272742</v>
      </c>
      <c r="AD2165" s="249">
        <v>1406475.8405152932</v>
      </c>
      <c r="AE2165" s="249">
        <v>723072.94592119288</v>
      </c>
      <c r="AF2165" s="249">
        <v>9.3132257461547852E-10</v>
      </c>
      <c r="AH2165" s="74">
        <v>228</v>
      </c>
    </row>
    <row r="2166" spans="2:37">
      <c r="B2166" s="73">
        <v>42643</v>
      </c>
      <c r="C2166" s="73">
        <v>42643</v>
      </c>
      <c r="D2166" s="73">
        <v>42643</v>
      </c>
      <c r="E2166" s="208">
        <v>10041589</v>
      </c>
      <c r="F2166" s="61" t="s">
        <v>1053</v>
      </c>
      <c r="G2166" s="61" t="s">
        <v>444</v>
      </c>
      <c r="H2166" s="60">
        <v>143993647</v>
      </c>
      <c r="I2166" s="60">
        <v>98</v>
      </c>
      <c r="J2166" s="60" t="s">
        <v>2701</v>
      </c>
      <c r="K2166" s="60" t="s">
        <v>1337</v>
      </c>
      <c r="L2166" s="62">
        <v>40802</v>
      </c>
      <c r="M2166" s="62">
        <v>42644</v>
      </c>
      <c r="N2166" s="60">
        <v>61</v>
      </c>
      <c r="O2166" s="60">
        <v>60</v>
      </c>
      <c r="P2166" s="60">
        <v>60</v>
      </c>
      <c r="Q2166" s="60">
        <v>60</v>
      </c>
      <c r="R2166" s="60">
        <v>60</v>
      </c>
      <c r="S2166" s="249">
        <v>234405</v>
      </c>
      <c r="T2166" s="60">
        <v>0.05</v>
      </c>
      <c r="U2166" s="60">
        <v>9.9000000000000005E-2</v>
      </c>
      <c r="V2166" s="249">
        <v>4423.5115223243829</v>
      </c>
      <c r="W2166" s="249">
        <v>208677.12981548946</v>
      </c>
      <c r="X2166" s="249">
        <v>25727.870184510539</v>
      </c>
      <c r="Y2166" s="249">
        <v>56733.561523976532</v>
      </c>
      <c r="Z2166" s="249">
        <v>31005.691339462996</v>
      </c>
      <c r="AA2166" s="249">
        <v>25727.870184513537</v>
      </c>
      <c r="AB2166" s="249">
        <v>25727.870184510539</v>
      </c>
      <c r="AC2166" s="249">
        <v>25727.870184513537</v>
      </c>
      <c r="AD2166" s="249">
        <v>56733.561523976532</v>
      </c>
      <c r="AE2166" s="249">
        <v>31005.691339462996</v>
      </c>
      <c r="AF2166" s="249">
        <v>2.9976945370435715E-9</v>
      </c>
      <c r="AH2166" s="74">
        <v>60</v>
      </c>
    </row>
    <row r="2167" spans="2:37">
      <c r="B2167" s="73">
        <v>42643</v>
      </c>
      <c r="C2167" s="73">
        <v>42643</v>
      </c>
      <c r="D2167" s="73">
        <v>42643</v>
      </c>
      <c r="E2167" s="208">
        <v>10042197</v>
      </c>
      <c r="F2167" s="61" t="s">
        <v>1053</v>
      </c>
      <c r="G2167" s="61" t="s">
        <v>444</v>
      </c>
      <c r="H2167" s="60">
        <v>143997383</v>
      </c>
      <c r="I2167" s="60">
        <v>98</v>
      </c>
      <c r="J2167" s="60" t="s">
        <v>2469</v>
      </c>
      <c r="K2167" s="60" t="s">
        <v>1337</v>
      </c>
      <c r="L2167" s="62">
        <v>40899</v>
      </c>
      <c r="M2167" s="62">
        <v>43101</v>
      </c>
      <c r="N2167" s="60">
        <v>72</v>
      </c>
      <c r="O2167" s="60">
        <v>56</v>
      </c>
      <c r="P2167" s="60">
        <v>60</v>
      </c>
      <c r="Q2167" s="60">
        <v>56</v>
      </c>
      <c r="R2167" s="60">
        <v>56</v>
      </c>
      <c r="S2167" s="249">
        <v>277506</v>
      </c>
      <c r="T2167" s="60">
        <v>0.05</v>
      </c>
      <c r="U2167" s="60">
        <v>9.9000000000000005E-2</v>
      </c>
      <c r="V2167" s="249">
        <v>5236.8805636148991</v>
      </c>
      <c r="W2167" s="249">
        <v>247047.4417635171</v>
      </c>
      <c r="X2167" s="249">
        <v>30458.558236482902</v>
      </c>
      <c r="Y2167" s="249">
        <v>66740.376531826769</v>
      </c>
      <c r="Z2167" s="249">
        <v>36490.43565034229</v>
      </c>
      <c r="AA2167" s="249">
        <v>30249.940881484479</v>
      </c>
      <c r="AB2167" s="249">
        <v>28427.98768738404</v>
      </c>
      <c r="AC2167" s="249">
        <v>30249.940881484479</v>
      </c>
      <c r="AD2167" s="249">
        <v>67165.392053380405</v>
      </c>
      <c r="AE2167" s="249">
        <v>36706.833816893864</v>
      </c>
      <c r="AF2167" s="249">
        <v>3.637978807091713E-9</v>
      </c>
      <c r="AH2167" s="74">
        <v>60</v>
      </c>
    </row>
    <row r="2168" spans="2:37">
      <c r="B2168" s="73">
        <v>42643</v>
      </c>
      <c r="C2168" s="73">
        <v>42643</v>
      </c>
      <c r="D2168" s="73">
        <v>42643</v>
      </c>
      <c r="E2168" s="208">
        <v>10041361</v>
      </c>
      <c r="F2168" s="61" t="s">
        <v>1053</v>
      </c>
      <c r="G2168" s="61" t="s">
        <v>444</v>
      </c>
      <c r="H2168" s="60">
        <v>143998029</v>
      </c>
      <c r="I2168" s="60">
        <v>98</v>
      </c>
      <c r="J2168" s="60" t="s">
        <v>2702</v>
      </c>
      <c r="K2168" s="60" t="s">
        <v>1338</v>
      </c>
      <c r="L2168" s="62">
        <v>41198</v>
      </c>
      <c r="M2168" s="62">
        <v>43009</v>
      </c>
      <c r="N2168" s="60">
        <v>60</v>
      </c>
      <c r="O2168" s="60">
        <v>47</v>
      </c>
      <c r="P2168" s="60">
        <v>60</v>
      </c>
      <c r="Q2168" s="60">
        <v>47</v>
      </c>
      <c r="R2168" s="60">
        <v>47</v>
      </c>
      <c r="S2168" s="249">
        <v>213136</v>
      </c>
      <c r="T2168" s="60">
        <v>0.05</v>
      </c>
      <c r="U2168" s="60">
        <v>9.4E-2</v>
      </c>
      <c r="V2168" s="249">
        <v>4022.1392539499147</v>
      </c>
      <c r="W2168" s="249">
        <v>191959.82967322791</v>
      </c>
      <c r="X2168" s="249">
        <v>21176.170326772088</v>
      </c>
      <c r="Y2168" s="249">
        <v>46610.278935306909</v>
      </c>
      <c r="Z2168" s="249">
        <v>26698.544084068795</v>
      </c>
      <c r="AA2168" s="249">
        <v>19911.734851238114</v>
      </c>
      <c r="AB2168" s="249">
        <v>16588.000089304802</v>
      </c>
      <c r="AC2168" s="249">
        <v>19911.734851238114</v>
      </c>
      <c r="AD2168" s="249">
        <v>49368.525563767878</v>
      </c>
      <c r="AE2168" s="249">
        <v>28192.355236994859</v>
      </c>
      <c r="AF2168" s="249">
        <v>9.3132257461547852E-10</v>
      </c>
      <c r="AH2168" s="74">
        <v>60</v>
      </c>
    </row>
    <row r="2169" spans="2:37" ht="13.8" thickBot="1">
      <c r="B2169" s="209">
        <v>42643</v>
      </c>
      <c r="C2169" s="209">
        <v>42643</v>
      </c>
      <c r="D2169" s="209">
        <v>42643</v>
      </c>
      <c r="E2169" s="210">
        <v>10041377</v>
      </c>
      <c r="F2169" s="85" t="s">
        <v>1053</v>
      </c>
      <c r="G2169" s="85" t="s">
        <v>444</v>
      </c>
      <c r="H2169" s="94">
        <v>143999912</v>
      </c>
      <c r="I2169" s="94">
        <v>98</v>
      </c>
      <c r="J2169" s="94" t="s">
        <v>2697</v>
      </c>
      <c r="K2169" s="94" t="s">
        <v>1338</v>
      </c>
      <c r="L2169" s="246">
        <v>41397</v>
      </c>
      <c r="M2169" s="246">
        <v>43221</v>
      </c>
      <c r="N2169" s="94">
        <v>60</v>
      </c>
      <c r="O2169" s="94">
        <v>40</v>
      </c>
      <c r="P2169" s="94">
        <v>60</v>
      </c>
      <c r="Q2169" s="94">
        <v>40</v>
      </c>
      <c r="R2169" s="94">
        <v>40</v>
      </c>
      <c r="S2169" s="250">
        <v>128302</v>
      </c>
      <c r="T2169" s="94">
        <v>0.05</v>
      </c>
      <c r="U2169" s="94">
        <v>9.4E-2</v>
      </c>
      <c r="V2169" s="250">
        <v>2421.2170189938911</v>
      </c>
      <c r="W2169" s="250">
        <v>115554.52887702915</v>
      </c>
      <c r="X2169" s="250">
        <v>12747.471122970848</v>
      </c>
      <c r="Y2169" s="250">
        <v>25954.455716123164</v>
      </c>
      <c r="Z2169" s="250">
        <v>14915.669746296582</v>
      </c>
      <c r="AA2169" s="250">
        <v>11038.785969826582</v>
      </c>
      <c r="AB2169" s="250">
        <v>8498.3140819805667</v>
      </c>
      <c r="AC2169" s="250">
        <v>11038.785969826582</v>
      </c>
      <c r="AD2169" s="250">
        <v>29718.492262604836</v>
      </c>
      <c r="AE2169" s="250">
        <v>16971.021139633463</v>
      </c>
      <c r="AF2169" s="250">
        <v>5.2386894822120667E-10</v>
      </c>
      <c r="AG2169" s="85"/>
      <c r="AH2169" s="95">
        <v>60</v>
      </c>
      <c r="AI2169" s="94"/>
      <c r="AJ2169" s="94"/>
      <c r="AK2169" s="85"/>
    </row>
    <row r="2170" spans="2:37">
      <c r="B2170" s="73">
        <v>42674</v>
      </c>
      <c r="C2170" s="73">
        <v>42674</v>
      </c>
      <c r="D2170" s="73">
        <v>42674</v>
      </c>
      <c r="E2170" s="208">
        <v>10041482</v>
      </c>
      <c r="F2170" s="61" t="s">
        <v>1053</v>
      </c>
      <c r="G2170" s="61" t="s">
        <v>444</v>
      </c>
      <c r="H2170" s="60">
        <v>143003744</v>
      </c>
      <c r="I2170" s="60">
        <v>99</v>
      </c>
      <c r="J2170" s="60" t="s">
        <v>1879</v>
      </c>
      <c r="K2170" s="60" t="s">
        <v>1331</v>
      </c>
      <c r="L2170" s="62">
        <v>39316</v>
      </c>
      <c r="M2170" s="62">
        <v>42970</v>
      </c>
      <c r="N2170" s="60">
        <v>120</v>
      </c>
      <c r="O2170" s="60">
        <v>109</v>
      </c>
      <c r="P2170" s="60">
        <v>120</v>
      </c>
      <c r="Q2170" s="60">
        <v>109</v>
      </c>
      <c r="R2170" s="60">
        <v>109</v>
      </c>
      <c r="S2170" s="249">
        <v>800000</v>
      </c>
      <c r="T2170" s="60">
        <v>0.03</v>
      </c>
      <c r="U2170" s="60">
        <v>8.6499999999999994E-2</v>
      </c>
      <c r="V2170" s="249">
        <v>7724.8595758711617</v>
      </c>
      <c r="W2170" s="249">
        <v>619031.86758835684</v>
      </c>
      <c r="X2170" s="249">
        <v>180968.13241164316</v>
      </c>
      <c r="Y2170" s="249">
        <v>304388.14070815977</v>
      </c>
      <c r="Z2170" s="249">
        <v>125722.2355395382</v>
      </c>
      <c r="AA2170" s="249">
        <v>178665.90516862157</v>
      </c>
      <c r="AB2170" s="249">
        <v>164379.38694057587</v>
      </c>
      <c r="AC2170" s="249">
        <v>178665.90516862157</v>
      </c>
      <c r="AD2170" s="249">
        <v>307951.28151617607</v>
      </c>
      <c r="AE2170" s="249">
        <v>126983.14910453954</v>
      </c>
      <c r="AF2170" s="249">
        <v>-6.6356733441352844E-9</v>
      </c>
      <c r="AH2170" s="74">
        <v>120</v>
      </c>
    </row>
    <row r="2171" spans="2:37">
      <c r="B2171" s="73">
        <v>42674</v>
      </c>
      <c r="C2171" s="73">
        <v>42674</v>
      </c>
      <c r="D2171" s="73">
        <v>42674</v>
      </c>
      <c r="E2171" s="208">
        <v>10042329</v>
      </c>
      <c r="F2171" s="61" t="s">
        <v>1053</v>
      </c>
      <c r="G2171" s="61" t="s">
        <v>349</v>
      </c>
      <c r="H2171" s="60">
        <v>143018318</v>
      </c>
      <c r="I2171" s="60">
        <v>99</v>
      </c>
      <c r="J2171" s="60" t="s">
        <v>1924</v>
      </c>
      <c r="K2171" s="60" t="s">
        <v>1331</v>
      </c>
      <c r="L2171" s="62">
        <v>38778</v>
      </c>
      <c r="M2171" s="62">
        <v>49728</v>
      </c>
      <c r="N2171" s="60">
        <v>360</v>
      </c>
      <c r="O2171" s="60">
        <v>127</v>
      </c>
      <c r="P2171" s="60">
        <v>228</v>
      </c>
      <c r="Q2171" s="60">
        <v>127</v>
      </c>
      <c r="R2171" s="60">
        <v>127</v>
      </c>
      <c r="S2171" s="249">
        <v>3793490</v>
      </c>
      <c r="T2171" s="60">
        <v>0.03</v>
      </c>
      <c r="U2171" s="60">
        <v>8.6499999999999994E-2</v>
      </c>
      <c r="V2171" s="249">
        <v>21848.268690927896</v>
      </c>
      <c r="W2171" s="249">
        <v>2441615.3825612059</v>
      </c>
      <c r="X2171" s="249">
        <v>1351874.6174387941</v>
      </c>
      <c r="Y2171" s="249">
        <v>1896744.8297281703</v>
      </c>
      <c r="Z2171" s="249">
        <v>929222.68220759998</v>
      </c>
      <c r="AA2171" s="249">
        <v>967522.14752057032</v>
      </c>
      <c r="AB2171" s="249">
        <v>753017.87901195989</v>
      </c>
      <c r="AC2171" s="249">
        <v>967522.14752057032</v>
      </c>
      <c r="AD2171" s="249">
        <v>2539789.8789703338</v>
      </c>
      <c r="AE2171" s="249">
        <v>1187915.2615315602</v>
      </c>
      <c r="AF2171" s="249">
        <v>-2.0489096641540527E-8</v>
      </c>
      <c r="AH2171" s="74">
        <v>228</v>
      </c>
    </row>
    <row r="2172" spans="2:37">
      <c r="B2172" s="73">
        <v>42674</v>
      </c>
      <c r="C2172" s="73">
        <v>42674</v>
      </c>
      <c r="D2172" s="73">
        <v>42674</v>
      </c>
      <c r="E2172" s="208">
        <v>10042329</v>
      </c>
      <c r="F2172" s="61" t="s">
        <v>1053</v>
      </c>
      <c r="G2172" s="61" t="s">
        <v>349</v>
      </c>
      <c r="H2172" s="60">
        <v>143027619</v>
      </c>
      <c r="I2172" s="60">
        <v>99</v>
      </c>
      <c r="J2172" s="60" t="s">
        <v>1966</v>
      </c>
      <c r="K2172" s="60" t="s">
        <v>1331</v>
      </c>
      <c r="L2172" s="62">
        <v>39645</v>
      </c>
      <c r="M2172" s="62">
        <v>50244</v>
      </c>
      <c r="N2172" s="60">
        <v>348</v>
      </c>
      <c r="O2172" s="60">
        <v>99</v>
      </c>
      <c r="P2172" s="60">
        <v>228</v>
      </c>
      <c r="Q2172" s="60">
        <v>99</v>
      </c>
      <c r="R2172" s="60">
        <v>99</v>
      </c>
      <c r="S2172" s="249">
        <v>1200203</v>
      </c>
      <c r="T2172" s="60">
        <v>0.03</v>
      </c>
      <c r="U2172" s="60">
        <v>8.6499999999999994E-2</v>
      </c>
      <c r="V2172" s="249">
        <v>6912.4625681516836</v>
      </c>
      <c r="W2172" s="249">
        <v>772490.26806347352</v>
      </c>
      <c r="X2172" s="249">
        <v>427712.73193652648</v>
      </c>
      <c r="Y2172" s="249">
        <v>491127.33260461118</v>
      </c>
      <c r="Z2172" s="249">
        <v>245531.62635314051</v>
      </c>
      <c r="AA2172" s="249">
        <v>245595.70625147066</v>
      </c>
      <c r="AB2172" s="249">
        <v>185717.37044612336</v>
      </c>
      <c r="AC2172" s="249">
        <v>245595.70625147066</v>
      </c>
      <c r="AD2172" s="249">
        <v>803551.19747510331</v>
      </c>
      <c r="AE2172" s="249">
        <v>375838.46553858393</v>
      </c>
      <c r="AF2172" s="249">
        <v>-7.1013346314430237E-9</v>
      </c>
      <c r="AH2172" s="74">
        <v>228</v>
      </c>
    </row>
    <row r="2173" spans="2:37">
      <c r="B2173" s="73">
        <v>42674</v>
      </c>
      <c r="C2173" s="73">
        <v>42674</v>
      </c>
      <c r="D2173" s="73">
        <v>42674</v>
      </c>
      <c r="E2173" s="208">
        <v>10041376</v>
      </c>
      <c r="F2173" s="61" t="s">
        <v>1053</v>
      </c>
      <c r="G2173" s="61" t="s">
        <v>444</v>
      </c>
      <c r="H2173" s="60">
        <v>143098915</v>
      </c>
      <c r="I2173" s="60">
        <v>99</v>
      </c>
      <c r="J2173" s="60" t="s">
        <v>2029</v>
      </c>
      <c r="K2173" s="60" t="s">
        <v>1331</v>
      </c>
      <c r="L2173" s="62">
        <v>40387</v>
      </c>
      <c r="M2173" s="62">
        <v>51349</v>
      </c>
      <c r="N2173" s="60">
        <v>360</v>
      </c>
      <c r="O2173" s="60">
        <v>74</v>
      </c>
      <c r="P2173" s="60">
        <v>228</v>
      </c>
      <c r="Q2173" s="60">
        <v>74</v>
      </c>
      <c r="R2173" s="60">
        <v>74</v>
      </c>
      <c r="S2173" s="249">
        <v>1522749</v>
      </c>
      <c r="T2173" s="60">
        <v>0.03</v>
      </c>
      <c r="U2173" s="60">
        <v>8.6499999999999994E-2</v>
      </c>
      <c r="V2173" s="249">
        <v>8770.1376043805994</v>
      </c>
      <c r="W2173" s="249">
        <v>980091.52052060049</v>
      </c>
      <c r="X2173" s="249">
        <v>542657.47947939951</v>
      </c>
      <c r="Y2173" s="249">
        <v>483035.61281890277</v>
      </c>
      <c r="Z2173" s="249">
        <v>246090.80316422385</v>
      </c>
      <c r="AA2173" s="249">
        <v>236944.80965467892</v>
      </c>
      <c r="AB2173" s="249">
        <v>176125.67316436651</v>
      </c>
      <c r="AC2173" s="249">
        <v>236944.80965467892</v>
      </c>
      <c r="AD2173" s="249">
        <v>1019499.8532781673</v>
      </c>
      <c r="AE2173" s="249">
        <v>476842.37379877665</v>
      </c>
      <c r="AF2173" s="249">
        <v>-8.8475644588470459E-9</v>
      </c>
      <c r="AH2173" s="74">
        <v>228</v>
      </c>
    </row>
    <row r="2174" spans="2:37">
      <c r="B2174" s="73">
        <v>42674</v>
      </c>
      <c r="C2174" s="73">
        <v>42674</v>
      </c>
      <c r="D2174" s="73">
        <v>42674</v>
      </c>
      <c r="E2174" s="208">
        <v>10042329</v>
      </c>
      <c r="F2174" s="61" t="s">
        <v>1053</v>
      </c>
      <c r="G2174" s="61" t="s">
        <v>349</v>
      </c>
      <c r="H2174" s="60">
        <v>143980901</v>
      </c>
      <c r="I2174" s="60">
        <v>98</v>
      </c>
      <c r="J2174" s="60" t="s">
        <v>1924</v>
      </c>
      <c r="K2174" s="60" t="s">
        <v>1338</v>
      </c>
      <c r="L2174" s="62">
        <v>41415</v>
      </c>
      <c r="M2174" s="62">
        <v>43983</v>
      </c>
      <c r="N2174" s="60">
        <v>84</v>
      </c>
      <c r="O2174" s="60">
        <v>40</v>
      </c>
      <c r="P2174" s="60">
        <v>60</v>
      </c>
      <c r="Q2174" s="60">
        <v>40</v>
      </c>
      <c r="R2174" s="60">
        <v>40</v>
      </c>
      <c r="S2174" s="249">
        <v>804450</v>
      </c>
      <c r="T2174" s="60">
        <v>0.05</v>
      </c>
      <c r="U2174" s="60">
        <v>9.4E-2</v>
      </c>
      <c r="V2174" s="249">
        <v>15180.963904924598</v>
      </c>
      <c r="W2174" s="249">
        <v>724523.7077763878</v>
      </c>
      <c r="X2174" s="249">
        <v>79926.292223612196</v>
      </c>
      <c r="Y2174" s="249">
        <v>162733.72122675634</v>
      </c>
      <c r="Z2174" s="249">
        <v>93520.837768766505</v>
      </c>
      <c r="AA2174" s="249">
        <v>69212.883457989839</v>
      </c>
      <c r="AB2174" s="249">
        <v>53284.194815741466</v>
      </c>
      <c r="AC2174" s="249">
        <v>69212.883457989839</v>
      </c>
      <c r="AD2174" s="249">
        <v>186334.12651909143</v>
      </c>
      <c r="AE2174" s="249">
        <v>106407.83429547586</v>
      </c>
      <c r="AF2174" s="249">
        <v>3.3760443329811096E-9</v>
      </c>
      <c r="AH2174" s="74">
        <v>60</v>
      </c>
    </row>
    <row r="2175" spans="2:37">
      <c r="B2175" s="73">
        <v>42674</v>
      </c>
      <c r="C2175" s="73">
        <v>42674</v>
      </c>
      <c r="D2175" s="73">
        <v>42674</v>
      </c>
      <c r="E2175" s="208">
        <v>10042293</v>
      </c>
      <c r="F2175" s="61" t="s">
        <v>1053</v>
      </c>
      <c r="G2175" s="61" t="s">
        <v>444</v>
      </c>
      <c r="H2175" s="60">
        <v>143984613</v>
      </c>
      <c r="I2175" s="60">
        <v>98</v>
      </c>
      <c r="J2175" s="60" t="s">
        <v>2224</v>
      </c>
      <c r="K2175" s="60" t="s">
        <v>1780</v>
      </c>
      <c r="L2175" s="62">
        <v>41975</v>
      </c>
      <c r="M2175" s="62">
        <v>43800</v>
      </c>
      <c r="N2175" s="60">
        <v>60</v>
      </c>
      <c r="O2175" s="60">
        <v>22</v>
      </c>
      <c r="P2175" s="60">
        <v>60</v>
      </c>
      <c r="Q2175" s="60">
        <v>22</v>
      </c>
      <c r="R2175" s="60">
        <v>22</v>
      </c>
      <c r="S2175" s="249">
        <v>150479</v>
      </c>
      <c r="T2175" s="60">
        <v>0.05</v>
      </c>
      <c r="U2175" s="60">
        <v>9.1499999999999998E-2</v>
      </c>
      <c r="V2175" s="249">
        <v>2839.7243675171212</v>
      </c>
      <c r="W2175" s="249">
        <v>136320.52837495436</v>
      </c>
      <c r="X2175" s="249">
        <v>14158.47162504564</v>
      </c>
      <c r="Y2175" s="249">
        <v>19529.607026762926</v>
      </c>
      <c r="Z2175" s="249">
        <v>11603.808720678622</v>
      </c>
      <c r="AA2175" s="249">
        <v>7925.7983060843035</v>
      </c>
      <c r="AB2175" s="249">
        <v>5191.4395958500681</v>
      </c>
      <c r="AC2175" s="249">
        <v>7925.7983060843035</v>
      </c>
      <c r="AD2175" s="249">
        <v>34062.933676073008</v>
      </c>
      <c r="AE2175" s="249">
        <v>19904.462051027309</v>
      </c>
      <c r="AF2175" s="249">
        <v>5.8207660913467407E-11</v>
      </c>
      <c r="AH2175" s="74">
        <v>60</v>
      </c>
    </row>
    <row r="2176" spans="2:37">
      <c r="B2176" s="73">
        <v>42674</v>
      </c>
      <c r="C2176" s="73">
        <v>42674</v>
      </c>
      <c r="D2176" s="73">
        <v>42674</v>
      </c>
      <c r="E2176" s="208">
        <v>10041472</v>
      </c>
      <c r="F2176" s="61" t="s">
        <v>1053</v>
      </c>
      <c r="G2176" s="61" t="s">
        <v>444</v>
      </c>
      <c r="H2176" s="60">
        <v>143984729</v>
      </c>
      <c r="I2176" s="60">
        <v>98</v>
      </c>
      <c r="J2176" s="60" t="s">
        <v>1930</v>
      </c>
      <c r="K2176" s="60" t="s">
        <v>1780</v>
      </c>
      <c r="L2176" s="62">
        <v>41974</v>
      </c>
      <c r="M2176" s="62">
        <v>43800</v>
      </c>
      <c r="N2176" s="60">
        <v>60</v>
      </c>
      <c r="O2176" s="60">
        <v>22</v>
      </c>
      <c r="P2176" s="60">
        <v>60</v>
      </c>
      <c r="Q2176" s="60">
        <v>22</v>
      </c>
      <c r="R2176" s="60">
        <v>22</v>
      </c>
      <c r="S2176" s="249">
        <v>215959</v>
      </c>
      <c r="T2176" s="60">
        <v>0.05</v>
      </c>
      <c r="U2176" s="60">
        <v>9.1499999999999998E-2</v>
      </c>
      <c r="V2176" s="249">
        <v>4075.4127465269576</v>
      </c>
      <c r="W2176" s="249">
        <v>195639.55759492537</v>
      </c>
      <c r="X2176" s="249">
        <v>20319.442405074631</v>
      </c>
      <c r="Y2176" s="249">
        <v>28027.793937311479</v>
      </c>
      <c r="Z2176" s="249">
        <v>16653.133842656011</v>
      </c>
      <c r="AA2176" s="249">
        <v>11374.660094655468</v>
      </c>
      <c r="AB2176" s="249">
        <v>7450.4622151940312</v>
      </c>
      <c r="AC2176" s="249">
        <v>11374.660094655468</v>
      </c>
      <c r="AD2176" s="249">
        <v>48885.207196692209</v>
      </c>
      <c r="AE2176" s="249">
        <v>28565.764791617461</v>
      </c>
      <c r="AF2176" s="249">
        <v>1.1641532182693481E-10</v>
      </c>
      <c r="AH2176" s="74">
        <v>60</v>
      </c>
    </row>
    <row r="2177" spans="2:39">
      <c r="B2177" s="73">
        <v>42674</v>
      </c>
      <c r="C2177" s="73">
        <v>42674</v>
      </c>
      <c r="D2177" s="73">
        <v>42674</v>
      </c>
      <c r="E2177" s="208">
        <v>10053977</v>
      </c>
      <c r="F2177" s="61" t="s">
        <v>1053</v>
      </c>
      <c r="G2177" s="61" t="s">
        <v>349</v>
      </c>
      <c r="H2177" s="60">
        <v>143985091</v>
      </c>
      <c r="I2177" s="60">
        <v>98</v>
      </c>
      <c r="J2177" s="60" t="s">
        <v>1999</v>
      </c>
      <c r="K2177" s="60" t="s">
        <v>1780</v>
      </c>
      <c r="L2177" s="62">
        <v>42249</v>
      </c>
      <c r="M2177" s="62">
        <v>44075</v>
      </c>
      <c r="N2177" s="60">
        <v>60</v>
      </c>
      <c r="O2177" s="60">
        <v>13</v>
      </c>
      <c r="P2177" s="60">
        <v>60</v>
      </c>
      <c r="Q2177" s="60">
        <v>13</v>
      </c>
      <c r="R2177" s="60">
        <v>13</v>
      </c>
      <c r="S2177" s="249">
        <v>150187</v>
      </c>
      <c r="T2177" s="60">
        <v>0.05</v>
      </c>
      <c r="U2177" s="60">
        <v>9.1499999999999998E-2</v>
      </c>
      <c r="V2177" s="249">
        <v>2834.2139672930703</v>
      </c>
      <c r="W2177" s="249">
        <v>136056.00246578775</v>
      </c>
      <c r="X2177" s="249">
        <v>14130.997534212249</v>
      </c>
      <c r="Y2177" s="249">
        <v>12387.45740610109</v>
      </c>
      <c r="Z2177" s="249">
        <v>7406.3072788880818</v>
      </c>
      <c r="AA2177" s="249">
        <v>4981.1501272130081</v>
      </c>
      <c r="AB2177" s="249">
        <v>3061.7161324126541</v>
      </c>
      <c r="AC2177" s="249">
        <v>4981.1501272130081</v>
      </c>
      <c r="AD2177" s="249">
        <v>33996.835571796575</v>
      </c>
      <c r="AE2177" s="249">
        <v>19865.83803758421</v>
      </c>
      <c r="AF2177" s="249">
        <v>1.1641532182693481E-10</v>
      </c>
      <c r="AH2177" s="74">
        <v>60</v>
      </c>
    </row>
    <row r="2178" spans="2:39">
      <c r="B2178" s="73">
        <v>42674</v>
      </c>
      <c r="C2178" s="73">
        <v>42674</v>
      </c>
      <c r="D2178" s="73">
        <v>42674</v>
      </c>
      <c r="E2178" s="208">
        <v>10042329</v>
      </c>
      <c r="F2178" s="61" t="s">
        <v>1053</v>
      </c>
      <c r="G2178" s="61" t="s">
        <v>349</v>
      </c>
      <c r="H2178" s="60">
        <v>143985830</v>
      </c>
      <c r="I2178" s="60">
        <v>99</v>
      </c>
      <c r="J2178" s="60" t="s">
        <v>2414</v>
      </c>
      <c r="K2178" s="60" t="s">
        <v>1336</v>
      </c>
      <c r="L2178" s="62">
        <v>41074</v>
      </c>
      <c r="M2178" s="62">
        <v>50192</v>
      </c>
      <c r="N2178" s="60">
        <v>300</v>
      </c>
      <c r="O2178" s="60">
        <v>52</v>
      </c>
      <c r="P2178" s="60">
        <v>228</v>
      </c>
      <c r="Q2178" s="60">
        <v>52</v>
      </c>
      <c r="R2178" s="60">
        <v>52</v>
      </c>
      <c r="S2178" s="249">
        <v>735115</v>
      </c>
      <c r="T2178" s="60">
        <v>0.03</v>
      </c>
      <c r="U2178" s="60">
        <v>7.6499999999999999E-2</v>
      </c>
      <c r="V2178" s="249">
        <v>4233.8295444910773</v>
      </c>
      <c r="W2178" s="249">
        <v>508171.37674294465</v>
      </c>
      <c r="X2178" s="249">
        <v>226943.62325705535</v>
      </c>
      <c r="Y2178" s="249">
        <v>159087.06903547567</v>
      </c>
      <c r="Z2178" s="249">
        <v>87280.733776363399</v>
      </c>
      <c r="AA2178" s="249">
        <v>71806.335259112268</v>
      </c>
      <c r="AB2178" s="249">
        <v>51759.07197090736</v>
      </c>
      <c r="AC2178" s="249">
        <v>71806.335259112268</v>
      </c>
      <c r="AD2178" s="249">
        <v>457141.75940102275</v>
      </c>
      <c r="AE2178" s="249">
        <v>230198.13614396565</v>
      </c>
      <c r="AF2178" s="249">
        <v>1.7462298274040222E-9</v>
      </c>
      <c r="AH2178" s="74">
        <v>228</v>
      </c>
    </row>
    <row r="2179" spans="2:39">
      <c r="B2179" s="73">
        <v>42674</v>
      </c>
      <c r="C2179" s="73">
        <v>42674</v>
      </c>
      <c r="D2179" s="73">
        <v>42674</v>
      </c>
      <c r="E2179" s="208">
        <v>10042293</v>
      </c>
      <c r="F2179" s="61" t="s">
        <v>1053</v>
      </c>
      <c r="G2179" s="61" t="s">
        <v>444</v>
      </c>
      <c r="H2179" s="60">
        <v>143999394</v>
      </c>
      <c r="I2179" s="60">
        <v>98</v>
      </c>
      <c r="J2179" s="60" t="s">
        <v>2224</v>
      </c>
      <c r="K2179" s="60" t="s">
        <v>1338</v>
      </c>
      <c r="L2179" s="62">
        <v>41095</v>
      </c>
      <c r="M2179" s="62">
        <v>42917</v>
      </c>
      <c r="N2179" s="60">
        <v>60</v>
      </c>
      <c r="O2179" s="60">
        <v>51</v>
      </c>
      <c r="P2179" s="60">
        <v>60</v>
      </c>
      <c r="Q2179" s="60">
        <v>51</v>
      </c>
      <c r="R2179" s="60">
        <v>51</v>
      </c>
      <c r="S2179" s="249">
        <v>245340</v>
      </c>
      <c r="T2179" s="60">
        <v>0.05</v>
      </c>
      <c r="U2179" s="60">
        <v>9.4E-2</v>
      </c>
      <c r="V2179" s="249">
        <v>4629.8684622216424</v>
      </c>
      <c r="W2179" s="249">
        <v>220964.19474903221</v>
      </c>
      <c r="X2179" s="249">
        <v>24375.805250967795</v>
      </c>
      <c r="Y2179" s="249">
        <v>55241.680298507592</v>
      </c>
      <c r="Z2179" s="249">
        <v>31597.106036290759</v>
      </c>
      <c r="AA2179" s="249">
        <v>23644.574262216833</v>
      </c>
      <c r="AB2179" s="249">
        <v>20719.434463322625</v>
      </c>
      <c r="AC2179" s="249">
        <v>23644.574262216833</v>
      </c>
      <c r="AD2179" s="249">
        <v>56827.912984267401</v>
      </c>
      <c r="AE2179" s="249">
        <v>32452.107733298559</v>
      </c>
      <c r="AF2179" s="249">
        <v>1.0477378964424133E-9</v>
      </c>
      <c r="AH2179" s="74">
        <v>60</v>
      </c>
    </row>
    <row r="2180" spans="2:39" ht="13.8" thickBot="1">
      <c r="B2180" s="209">
        <v>42674</v>
      </c>
      <c r="C2180" s="209">
        <v>42674</v>
      </c>
      <c r="D2180" s="209">
        <v>42674</v>
      </c>
      <c r="E2180" s="210">
        <v>10053977</v>
      </c>
      <c r="F2180" s="85" t="s">
        <v>1053</v>
      </c>
      <c r="G2180" s="85" t="s">
        <v>349</v>
      </c>
      <c r="H2180" s="94">
        <v>143999653</v>
      </c>
      <c r="I2180" s="94">
        <v>98</v>
      </c>
      <c r="J2180" s="94" t="s">
        <v>1999</v>
      </c>
      <c r="K2180" s="94" t="s">
        <v>1338</v>
      </c>
      <c r="L2180" s="246">
        <v>41194</v>
      </c>
      <c r="M2180" s="246">
        <v>43040</v>
      </c>
      <c r="N2180" s="94">
        <v>61</v>
      </c>
      <c r="O2180" s="94">
        <v>48</v>
      </c>
      <c r="P2180" s="94">
        <v>60</v>
      </c>
      <c r="Q2180" s="94">
        <v>48</v>
      </c>
      <c r="R2180" s="94">
        <v>48</v>
      </c>
      <c r="S2180" s="250">
        <v>254447</v>
      </c>
      <c r="T2180" s="94">
        <v>0.05</v>
      </c>
      <c r="U2180" s="94">
        <v>9.4E-2</v>
      </c>
      <c r="V2180" s="250">
        <v>4801.7287870176506</v>
      </c>
      <c r="W2180" s="250">
        <v>229166.36692470452</v>
      </c>
      <c r="X2180" s="250">
        <v>25280.633075295482</v>
      </c>
      <c r="Y2180" s="250">
        <v>56107.679574889829</v>
      </c>
      <c r="Z2180" s="250">
        <v>32126.041742429923</v>
      </c>
      <c r="AA2180" s="250">
        <v>23981.637832459906</v>
      </c>
      <c r="AB2180" s="250">
        <v>20224.506460236385</v>
      </c>
      <c r="AC2180" s="250">
        <v>23981.637832459906</v>
      </c>
      <c r="AD2180" s="250">
        <v>58937.36029635559</v>
      </c>
      <c r="AE2180" s="250">
        <v>33656.727221059031</v>
      </c>
      <c r="AF2180" s="250">
        <v>1.076841726899147E-9</v>
      </c>
      <c r="AG2180" s="85"/>
      <c r="AH2180" s="95">
        <v>60</v>
      </c>
      <c r="AI2180" s="94"/>
      <c r="AJ2180" s="94"/>
      <c r="AK2180" s="85"/>
      <c r="AL2180" s="94"/>
      <c r="AM2180" s="94"/>
    </row>
    <row r="2181" spans="2:39">
      <c r="B2181" s="73">
        <v>42704</v>
      </c>
      <c r="C2181" s="73">
        <v>42704</v>
      </c>
      <c r="D2181" s="73">
        <v>42704</v>
      </c>
      <c r="E2181" s="208">
        <v>10042242</v>
      </c>
      <c r="F2181" s="61" t="s">
        <v>1053</v>
      </c>
      <c r="G2181" s="61" t="s">
        <v>444</v>
      </c>
      <c r="H2181" s="60">
        <v>143981169</v>
      </c>
      <c r="I2181" s="60">
        <v>98</v>
      </c>
      <c r="J2181" s="60" t="s">
        <v>2222</v>
      </c>
      <c r="K2181" s="60" t="s">
        <v>1338</v>
      </c>
      <c r="L2181" s="62">
        <v>41437</v>
      </c>
      <c r="M2181" s="62">
        <v>43252</v>
      </c>
      <c r="N2181" s="60">
        <v>60</v>
      </c>
      <c r="O2181" s="60">
        <v>41</v>
      </c>
      <c r="P2181" s="60">
        <v>60</v>
      </c>
      <c r="Q2181" s="60">
        <v>41</v>
      </c>
      <c r="R2181" s="60">
        <v>41</v>
      </c>
      <c r="S2181" s="249">
        <v>230287</v>
      </c>
      <c r="T2181" s="60">
        <v>0.05</v>
      </c>
      <c r="U2181" s="60">
        <v>9.4E-2</v>
      </c>
      <c r="V2181" s="249">
        <v>4345.7997821783465</v>
      </c>
      <c r="W2181" s="249">
        <v>207406.78860426505</v>
      </c>
      <c r="X2181" s="249">
        <v>22880.21139573495</v>
      </c>
      <c r="Y2181" s="249">
        <v>47213.11536877905</v>
      </c>
      <c r="Z2181" s="249">
        <v>27118.651589428278</v>
      </c>
      <c r="AA2181" s="249">
        <v>20094.463779350772</v>
      </c>
      <c r="AB2181" s="249">
        <v>15634.811120418883</v>
      </c>
      <c r="AC2181" s="249">
        <v>20094.463779350772</v>
      </c>
      <c r="AD2181" s="249">
        <v>53341.198326436686</v>
      </c>
      <c r="AE2181" s="249">
        <v>30460.986930700776</v>
      </c>
      <c r="AF2181" s="249">
        <v>9.6042640507221222E-10</v>
      </c>
      <c r="AH2181" s="74">
        <v>60</v>
      </c>
    </row>
    <row r="2182" spans="2:39">
      <c r="B2182" s="73">
        <v>42704</v>
      </c>
      <c r="C2182" s="73">
        <v>42704</v>
      </c>
      <c r="D2182" s="73">
        <v>42704</v>
      </c>
      <c r="E2182" s="208">
        <v>10042211</v>
      </c>
      <c r="F2182" s="61" t="s">
        <v>1053</v>
      </c>
      <c r="G2182" s="61" t="s">
        <v>444</v>
      </c>
      <c r="H2182" s="60">
        <v>143981479</v>
      </c>
      <c r="I2182" s="60">
        <v>98</v>
      </c>
      <c r="J2182" s="60" t="s">
        <v>2169</v>
      </c>
      <c r="K2182" s="60" t="s">
        <v>1780</v>
      </c>
      <c r="L2182" s="62">
        <v>41596</v>
      </c>
      <c r="M2182" s="62">
        <v>43435</v>
      </c>
      <c r="N2182" s="60">
        <v>60</v>
      </c>
      <c r="O2182" s="60">
        <v>35</v>
      </c>
      <c r="P2182" s="60">
        <v>60</v>
      </c>
      <c r="Q2182" s="60">
        <v>35</v>
      </c>
      <c r="R2182" s="60">
        <v>35</v>
      </c>
      <c r="S2182" s="249">
        <v>142543</v>
      </c>
      <c r="T2182" s="60">
        <v>0.05</v>
      </c>
      <c r="U2182" s="60">
        <v>9.1499999999999998E-2</v>
      </c>
      <c r="V2182" s="249">
        <v>2689.9622573182505</v>
      </c>
      <c r="W2182" s="249">
        <v>129131.2214737679</v>
      </c>
      <c r="X2182" s="249">
        <v>13411.778526232098</v>
      </c>
      <c r="Y2182" s="249">
        <v>26034.532965594452</v>
      </c>
      <c r="Z2182" s="249">
        <v>15344.788019456915</v>
      </c>
      <c r="AA2182" s="249">
        <v>10689.744946137536</v>
      </c>
      <c r="AB2182" s="249">
        <v>7823.5374736353906</v>
      </c>
      <c r="AC2182" s="249">
        <v>10689.744946137536</v>
      </c>
      <c r="AD2182" s="249">
        <v>32266.513965327205</v>
      </c>
      <c r="AE2182" s="249">
        <v>18854.735439095035</v>
      </c>
      <c r="AF2182" s="249">
        <v>7.2759576141834259E-11</v>
      </c>
      <c r="AH2182" s="74">
        <v>60</v>
      </c>
    </row>
    <row r="2183" spans="2:39">
      <c r="B2183" s="73">
        <v>42704</v>
      </c>
      <c r="C2183" s="73">
        <v>42704</v>
      </c>
      <c r="D2183" s="73">
        <v>42704</v>
      </c>
      <c r="E2183" s="208">
        <v>10053979</v>
      </c>
      <c r="F2183" s="61" t="s">
        <v>1053</v>
      </c>
      <c r="G2183" s="61" t="s">
        <v>444</v>
      </c>
      <c r="H2183" s="60">
        <v>143981495</v>
      </c>
      <c r="I2183" s="60">
        <v>98</v>
      </c>
      <c r="J2183" s="60" t="s">
        <v>2240</v>
      </c>
      <c r="K2183" s="60" t="s">
        <v>1780</v>
      </c>
      <c r="L2183" s="62">
        <v>41592</v>
      </c>
      <c r="M2183" s="62">
        <v>43405</v>
      </c>
      <c r="N2183" s="60">
        <v>60</v>
      </c>
      <c r="O2183" s="60">
        <v>36</v>
      </c>
      <c r="P2183" s="60">
        <v>60</v>
      </c>
      <c r="Q2183" s="60">
        <v>36</v>
      </c>
      <c r="R2183" s="60">
        <v>36</v>
      </c>
      <c r="S2183" s="249">
        <v>200138</v>
      </c>
      <c r="T2183" s="60">
        <v>0.05</v>
      </c>
      <c r="U2183" s="60">
        <v>9.1499999999999998E-2</v>
      </c>
      <c r="V2183" s="249">
        <v>3776.8509590450608</v>
      </c>
      <c r="W2183" s="249">
        <v>181307.14523559183</v>
      </c>
      <c r="X2183" s="249">
        <v>18830.85476440817</v>
      </c>
      <c r="Y2183" s="249">
        <v>37207.120685838192</v>
      </c>
      <c r="Z2183" s="249">
        <v>21917.791535210534</v>
      </c>
      <c r="AA2183" s="249">
        <v>15289.329150627658</v>
      </c>
      <c r="AB2183" s="249">
        <v>11298.512858644901</v>
      </c>
      <c r="AC2183" s="249">
        <v>15289.329150627658</v>
      </c>
      <c r="AD2183" s="249">
        <v>45303.912307111896</v>
      </c>
      <c r="AE2183" s="249">
        <v>26473.057542703609</v>
      </c>
      <c r="AF2183" s="249">
        <v>1.1641532182693481E-10</v>
      </c>
      <c r="AH2183" s="74">
        <v>60</v>
      </c>
    </row>
    <row r="2184" spans="2:39">
      <c r="B2184" s="73">
        <v>42704</v>
      </c>
      <c r="C2184" s="73">
        <v>42704</v>
      </c>
      <c r="D2184" s="73">
        <v>42704</v>
      </c>
      <c r="E2184" s="208">
        <v>10041844</v>
      </c>
      <c r="F2184" s="61" t="s">
        <v>1053</v>
      </c>
      <c r="G2184" s="61" t="s">
        <v>444</v>
      </c>
      <c r="H2184" s="60">
        <v>143981940</v>
      </c>
      <c r="I2184" s="60">
        <v>98</v>
      </c>
      <c r="J2184" s="60" t="s">
        <v>2262</v>
      </c>
      <c r="K2184" s="60" t="s">
        <v>1780</v>
      </c>
      <c r="L2184" s="62">
        <v>41457</v>
      </c>
      <c r="M2184" s="62">
        <v>43282</v>
      </c>
      <c r="N2184" s="60">
        <v>60</v>
      </c>
      <c r="O2184" s="60">
        <v>40</v>
      </c>
      <c r="P2184" s="60">
        <v>60</v>
      </c>
      <c r="Q2184" s="60">
        <v>40</v>
      </c>
      <c r="R2184" s="60">
        <v>40</v>
      </c>
      <c r="S2184" s="249">
        <v>75124</v>
      </c>
      <c r="T2184" s="60">
        <v>0.05</v>
      </c>
      <c r="U2184" s="60">
        <v>9.1499999999999998E-2</v>
      </c>
      <c r="V2184" s="249">
        <v>1417.6825562726774</v>
      </c>
      <c r="W2184" s="249">
        <v>68055.63150765271</v>
      </c>
      <c r="X2184" s="249">
        <v>7068.3684923472902</v>
      </c>
      <c r="Y2184" s="249">
        <v>14856.824213762768</v>
      </c>
      <c r="Z2184" s="249">
        <v>8733.4942091376943</v>
      </c>
      <c r="AA2184" s="249">
        <v>6123.3300046250733</v>
      </c>
      <c r="AB2184" s="249">
        <v>4712.2456615648598</v>
      </c>
      <c r="AC2184" s="249">
        <v>6123.3300046250733</v>
      </c>
      <c r="AD2184" s="249">
        <v>17005.321868707979</v>
      </c>
      <c r="AE2184" s="249">
        <v>9936.9533763606451</v>
      </c>
      <c r="AF2184" s="249">
        <v>4.3655745685100555E-11</v>
      </c>
      <c r="AH2184" s="74">
        <v>60</v>
      </c>
    </row>
    <row r="2185" spans="2:39">
      <c r="B2185" s="73">
        <v>42704</v>
      </c>
      <c r="C2185" s="73">
        <v>42704</v>
      </c>
      <c r="D2185" s="73">
        <v>42704</v>
      </c>
      <c r="E2185" s="208">
        <v>10042199</v>
      </c>
      <c r="F2185" s="61" t="s">
        <v>1053</v>
      </c>
      <c r="G2185" s="61" t="s">
        <v>444</v>
      </c>
      <c r="H2185" s="60">
        <v>143982327</v>
      </c>
      <c r="I2185" s="60">
        <v>98</v>
      </c>
      <c r="J2185" s="60" t="s">
        <v>2283</v>
      </c>
      <c r="K2185" s="60" t="s">
        <v>1780</v>
      </c>
      <c r="L2185" s="62">
        <v>41487</v>
      </c>
      <c r="M2185" s="62">
        <v>43313</v>
      </c>
      <c r="N2185" s="60">
        <v>60</v>
      </c>
      <c r="O2185" s="60">
        <v>39</v>
      </c>
      <c r="P2185" s="60">
        <v>60</v>
      </c>
      <c r="Q2185" s="60">
        <v>39</v>
      </c>
      <c r="R2185" s="60">
        <v>39</v>
      </c>
      <c r="S2185" s="249">
        <v>235294</v>
      </c>
      <c r="T2185" s="60">
        <v>0.05</v>
      </c>
      <c r="U2185" s="60">
        <v>9.1499999999999998E-2</v>
      </c>
      <c r="V2185" s="249">
        <v>4440.2880490339085</v>
      </c>
      <c r="W2185" s="249">
        <v>213155.33997073685</v>
      </c>
      <c r="X2185" s="249">
        <v>22138.660029263148</v>
      </c>
      <c r="Y2185" s="249">
        <v>45877.988771386561</v>
      </c>
      <c r="Z2185" s="249">
        <v>26982.685891121509</v>
      </c>
      <c r="AA2185" s="249">
        <v>18895.302880265051</v>
      </c>
      <c r="AB2185" s="249">
        <v>14390.129019021047</v>
      </c>
      <c r="AC2185" s="249">
        <v>18895.302880265051</v>
      </c>
      <c r="AD2185" s="249">
        <v>53261.942971297743</v>
      </c>
      <c r="AE2185" s="249">
        <v>31123.282942034537</v>
      </c>
      <c r="AF2185" s="249">
        <v>5.8207660913467407E-11</v>
      </c>
      <c r="AH2185" s="74">
        <v>60</v>
      </c>
    </row>
    <row r="2186" spans="2:39">
      <c r="B2186" s="73">
        <v>42704</v>
      </c>
      <c r="C2186" s="73">
        <v>42704</v>
      </c>
      <c r="D2186" s="73">
        <v>42704</v>
      </c>
      <c r="E2186" s="208">
        <v>10042211</v>
      </c>
      <c r="F2186" s="61" t="s">
        <v>1053</v>
      </c>
      <c r="G2186" s="61" t="s">
        <v>444</v>
      </c>
      <c r="H2186" s="60">
        <v>143982351</v>
      </c>
      <c r="I2186" s="60">
        <v>98</v>
      </c>
      <c r="J2186" s="60" t="s">
        <v>2169</v>
      </c>
      <c r="K2186" s="60" t="s">
        <v>1780</v>
      </c>
      <c r="L2186" s="62">
        <v>41550</v>
      </c>
      <c r="M2186" s="62">
        <v>43374</v>
      </c>
      <c r="N2186" s="60">
        <v>60</v>
      </c>
      <c r="O2186" s="60">
        <v>37</v>
      </c>
      <c r="P2186" s="60">
        <v>60</v>
      </c>
      <c r="Q2186" s="60">
        <v>37</v>
      </c>
      <c r="R2186" s="60">
        <v>37</v>
      </c>
      <c r="S2186" s="249">
        <v>244243</v>
      </c>
      <c r="T2186" s="60">
        <v>0.05</v>
      </c>
      <c r="U2186" s="60">
        <v>9.1499999999999998E-2</v>
      </c>
      <c r="V2186" s="249">
        <v>4609.1667189141626</v>
      </c>
      <c r="W2186" s="249">
        <v>221262.3343581761</v>
      </c>
      <c r="X2186" s="249">
        <v>22980.6656418239</v>
      </c>
      <c r="Y2186" s="249">
        <v>46174.697440394186</v>
      </c>
      <c r="Z2186" s="249">
        <v>27185.633410441689</v>
      </c>
      <c r="AA2186" s="249">
        <v>18989.064029952497</v>
      </c>
      <c r="AB2186" s="249">
        <v>14171.410479124739</v>
      </c>
      <c r="AC2186" s="249">
        <v>18989.064029952497</v>
      </c>
      <c r="AD2186" s="249">
        <v>55287.668776673818</v>
      </c>
      <c r="AE2186" s="249">
        <v>32307.003134849772</v>
      </c>
      <c r="AF2186" s="249">
        <v>1.4551915228366852E-10</v>
      </c>
      <c r="AH2186" s="74">
        <v>60</v>
      </c>
    </row>
    <row r="2187" spans="2:39">
      <c r="B2187" s="73">
        <v>42704</v>
      </c>
      <c r="C2187" s="73">
        <v>42704</v>
      </c>
      <c r="D2187" s="73">
        <v>42704</v>
      </c>
      <c r="E2187" s="208">
        <v>10041472</v>
      </c>
      <c r="F2187" s="61" t="s">
        <v>1053</v>
      </c>
      <c r="G2187" s="61" t="s">
        <v>444</v>
      </c>
      <c r="H2187" s="60">
        <v>143982564</v>
      </c>
      <c r="I2187" s="60">
        <v>98</v>
      </c>
      <c r="J2187" s="60" t="s">
        <v>1930</v>
      </c>
      <c r="K2187" s="60" t="s">
        <v>1780</v>
      </c>
      <c r="L2187" s="62">
        <v>41523</v>
      </c>
      <c r="M2187" s="62">
        <v>43344</v>
      </c>
      <c r="N2187" s="60">
        <v>60</v>
      </c>
      <c r="O2187" s="60">
        <v>38</v>
      </c>
      <c r="P2187" s="60">
        <v>60</v>
      </c>
      <c r="Q2187" s="60">
        <v>38</v>
      </c>
      <c r="R2187" s="60">
        <v>38</v>
      </c>
      <c r="S2187" s="249">
        <v>240166</v>
      </c>
      <c r="T2187" s="60">
        <v>0.05</v>
      </c>
      <c r="U2187" s="60">
        <v>9.1499999999999998E-2</v>
      </c>
      <c r="V2187" s="249">
        <v>4532.22869934753</v>
      </c>
      <c r="W2187" s="249">
        <v>217568.93664696929</v>
      </c>
      <c r="X2187" s="249">
        <v>22597.06335303071</v>
      </c>
      <c r="Y2187" s="249">
        <v>46130.444367264354</v>
      </c>
      <c r="Z2187" s="249">
        <v>27145.195892380056</v>
      </c>
      <c r="AA2187" s="249">
        <v>18985.248474884298</v>
      </c>
      <c r="AB2187" s="249">
        <v>14311.47345691945</v>
      </c>
      <c r="AC2187" s="249">
        <v>18985.248474884298</v>
      </c>
      <c r="AD2187" s="249">
        <v>54364.785313882603</v>
      </c>
      <c r="AE2187" s="249">
        <v>31767.721960851806</v>
      </c>
      <c r="AF2187" s="249">
        <v>8.7311491370201111E-11</v>
      </c>
      <c r="AH2187" s="74">
        <v>60</v>
      </c>
    </row>
    <row r="2188" spans="2:39">
      <c r="B2188" s="73">
        <v>42704</v>
      </c>
      <c r="C2188" s="73">
        <v>42704</v>
      </c>
      <c r="D2188" s="73">
        <v>42704</v>
      </c>
      <c r="E2188" s="208">
        <v>10042274</v>
      </c>
      <c r="F2188" s="61" t="s">
        <v>1053</v>
      </c>
      <c r="G2188" s="61" t="s">
        <v>444</v>
      </c>
      <c r="H2188" s="60">
        <v>143983323</v>
      </c>
      <c r="I2188" s="60">
        <v>98</v>
      </c>
      <c r="J2188" s="60" t="s">
        <v>2332</v>
      </c>
      <c r="K2188" s="60" t="s">
        <v>1780</v>
      </c>
      <c r="L2188" s="62">
        <v>41740</v>
      </c>
      <c r="M2188" s="62">
        <v>43556</v>
      </c>
      <c r="N2188" s="60">
        <v>60</v>
      </c>
      <c r="O2188" s="60">
        <v>31</v>
      </c>
      <c r="P2188" s="60">
        <v>60</v>
      </c>
      <c r="Q2188" s="60">
        <v>31</v>
      </c>
      <c r="R2188" s="60">
        <v>31</v>
      </c>
      <c r="S2188" s="249">
        <v>67280</v>
      </c>
      <c r="T2188" s="60">
        <v>0.05</v>
      </c>
      <c r="U2188" s="60">
        <v>9.1499999999999998E-2</v>
      </c>
      <c r="V2188" s="249">
        <v>1269.6565995690557</v>
      </c>
      <c r="W2188" s="249">
        <v>60949.668386066696</v>
      </c>
      <c r="X2188" s="249">
        <v>6330.3316139333037</v>
      </c>
      <c r="Y2188" s="249">
        <v>11330.985612271732</v>
      </c>
      <c r="Z2188" s="249">
        <v>6694.0110966752291</v>
      </c>
      <c r="AA2188" s="249">
        <v>4636.9745155965029</v>
      </c>
      <c r="AB2188" s="249">
        <v>3270.67133386554</v>
      </c>
      <c r="AC2188" s="249">
        <v>4636.9745155965029</v>
      </c>
      <c r="AD2188" s="249">
        <v>15229.727588076676</v>
      </c>
      <c r="AE2188" s="249">
        <v>8899.3959741433355</v>
      </c>
      <c r="AF2188" s="249">
        <v>3.637978807091713E-11</v>
      </c>
      <c r="AH2188" s="74">
        <v>60</v>
      </c>
    </row>
    <row r="2189" spans="2:39">
      <c r="B2189" s="73">
        <v>42704</v>
      </c>
      <c r="C2189" s="73">
        <v>42704</v>
      </c>
      <c r="D2189" s="73">
        <v>42704</v>
      </c>
      <c r="E2189" s="208">
        <v>10042205</v>
      </c>
      <c r="F2189" s="61" t="s">
        <v>1053</v>
      </c>
      <c r="G2189" s="61" t="s">
        <v>444</v>
      </c>
      <c r="H2189" s="60">
        <v>143984125</v>
      </c>
      <c r="I2189" s="60">
        <v>98</v>
      </c>
      <c r="J2189" s="60" t="s">
        <v>2368</v>
      </c>
      <c r="K2189" s="60" t="s">
        <v>1780</v>
      </c>
      <c r="L2189" s="62">
        <v>41799</v>
      </c>
      <c r="M2189" s="62">
        <v>43617</v>
      </c>
      <c r="N2189" s="60">
        <v>60</v>
      </c>
      <c r="O2189" s="60">
        <v>29</v>
      </c>
      <c r="P2189" s="60">
        <v>60</v>
      </c>
      <c r="Q2189" s="60">
        <v>29</v>
      </c>
      <c r="R2189" s="60">
        <v>29</v>
      </c>
      <c r="S2189" s="249">
        <v>190132</v>
      </c>
      <c r="T2189" s="60">
        <v>0.05</v>
      </c>
      <c r="U2189" s="60">
        <v>9.1499999999999998E-2</v>
      </c>
      <c r="V2189" s="249">
        <v>3588.0253952030871</v>
      </c>
      <c r="W2189" s="249">
        <v>172242.60329339525</v>
      </c>
      <c r="X2189" s="249">
        <v>17889.396706604748</v>
      </c>
      <c r="Y2189" s="249">
        <v>30537.180931589988</v>
      </c>
      <c r="Z2189" s="249">
        <v>18062.442545222017</v>
      </c>
      <c r="AA2189" s="249">
        <v>12474.738386367972</v>
      </c>
      <c r="AB2189" s="249">
        <v>8646.5417415256288</v>
      </c>
      <c r="AC2189" s="249">
        <v>12474.738386367972</v>
      </c>
      <c r="AD2189" s="249">
        <v>43038.920418790047</v>
      </c>
      <c r="AE2189" s="249">
        <v>25149.523712185211</v>
      </c>
      <c r="AF2189" s="249">
        <v>8.7311491370201111E-11</v>
      </c>
      <c r="AH2189" s="74">
        <v>60</v>
      </c>
    </row>
    <row r="2190" spans="2:39">
      <c r="B2190" s="73">
        <v>42704</v>
      </c>
      <c r="C2190" s="73">
        <v>42704</v>
      </c>
      <c r="D2190" s="73">
        <v>42704</v>
      </c>
      <c r="E2190" s="208">
        <v>10041763</v>
      </c>
      <c r="F2190" s="61" t="s">
        <v>1053</v>
      </c>
      <c r="G2190" s="61" t="s">
        <v>444</v>
      </c>
      <c r="H2190" s="60">
        <v>143997170</v>
      </c>
      <c r="I2190" s="60">
        <v>98</v>
      </c>
      <c r="J2190" s="60" t="s">
        <v>2307</v>
      </c>
      <c r="K2190" s="60" t="s">
        <v>1337</v>
      </c>
      <c r="L2190" s="62">
        <v>40869</v>
      </c>
      <c r="M2190" s="62">
        <v>42705</v>
      </c>
      <c r="N2190" s="60">
        <v>60</v>
      </c>
      <c r="O2190" s="60">
        <v>59</v>
      </c>
      <c r="P2190" s="60">
        <v>60</v>
      </c>
      <c r="Q2190" s="60">
        <v>59</v>
      </c>
      <c r="R2190" s="60">
        <v>59</v>
      </c>
      <c r="S2190" s="249">
        <v>101901</v>
      </c>
      <c r="T2190" s="60">
        <v>0.05</v>
      </c>
      <c r="U2190" s="60">
        <v>9.9000000000000005E-2</v>
      </c>
      <c r="V2190" s="249">
        <v>1922.9975795583584</v>
      </c>
      <c r="W2190" s="249">
        <v>90716.529960232045</v>
      </c>
      <c r="X2190" s="249">
        <v>11184.470039767955</v>
      </c>
      <c r="Y2190" s="249">
        <v>24647.589896304416</v>
      </c>
      <c r="Z2190" s="249">
        <v>13470.875530432793</v>
      </c>
      <c r="AA2190" s="249">
        <v>11176.714365871623</v>
      </c>
      <c r="AB2190" s="249">
        <v>10998.062205771823</v>
      </c>
      <c r="AC2190" s="249">
        <v>11176.714365871623</v>
      </c>
      <c r="AD2190" s="249">
        <v>24663.324813270767</v>
      </c>
      <c r="AE2190" s="249">
        <v>13478.854773501502</v>
      </c>
      <c r="AF2190" s="249">
        <v>1.3096723705530167E-9</v>
      </c>
      <c r="AH2190" s="74">
        <v>60</v>
      </c>
    </row>
    <row r="2191" spans="2:39">
      <c r="B2191" s="73">
        <v>42704</v>
      </c>
      <c r="C2191" s="73">
        <v>42704</v>
      </c>
      <c r="D2191" s="73">
        <v>42704</v>
      </c>
      <c r="E2191" s="208">
        <v>10042337</v>
      </c>
      <c r="F2191" s="61" t="s">
        <v>1053</v>
      </c>
      <c r="G2191" s="61" t="s">
        <v>444</v>
      </c>
      <c r="H2191" s="60">
        <v>143997251</v>
      </c>
      <c r="I2191" s="60">
        <v>98</v>
      </c>
      <c r="J2191" s="60" t="s">
        <v>2464</v>
      </c>
      <c r="K2191" s="60" t="s">
        <v>1337</v>
      </c>
      <c r="L2191" s="62">
        <v>40890</v>
      </c>
      <c r="M2191" s="62">
        <v>42705</v>
      </c>
      <c r="N2191" s="60">
        <v>60</v>
      </c>
      <c r="O2191" s="60">
        <v>59</v>
      </c>
      <c r="P2191" s="60">
        <v>60</v>
      </c>
      <c r="Q2191" s="60">
        <v>59</v>
      </c>
      <c r="R2191" s="60">
        <v>59</v>
      </c>
      <c r="S2191" s="249">
        <v>29024</v>
      </c>
      <c r="T2191" s="60">
        <v>0.05</v>
      </c>
      <c r="U2191" s="60">
        <v>9.9000000000000005E-2</v>
      </c>
      <c r="V2191" s="249">
        <v>547.71868528377331</v>
      </c>
      <c r="W2191" s="249">
        <v>25838.37808820104</v>
      </c>
      <c r="X2191" s="249">
        <v>3185.6219117989604</v>
      </c>
      <c r="Y2191" s="249">
        <v>7020.2613237391015</v>
      </c>
      <c r="Z2191" s="249">
        <v>3836.8484253862225</v>
      </c>
      <c r="AA2191" s="249">
        <v>3183.412898352879</v>
      </c>
      <c r="AB2191" s="249">
        <v>3132.5282132689777</v>
      </c>
      <c r="AC2191" s="249">
        <v>3183.412898352879</v>
      </c>
      <c r="AD2191" s="249">
        <v>7024.7430288257237</v>
      </c>
      <c r="AE2191" s="249">
        <v>3839.1211170264032</v>
      </c>
      <c r="AF2191" s="249">
        <v>3.6015990190207958E-10</v>
      </c>
      <c r="AH2191" s="74">
        <v>60</v>
      </c>
    </row>
    <row r="2192" spans="2:39">
      <c r="B2192" s="73">
        <v>42704</v>
      </c>
      <c r="C2192" s="73">
        <v>42704</v>
      </c>
      <c r="D2192" s="73">
        <v>42704</v>
      </c>
      <c r="E2192" s="208">
        <v>10042112</v>
      </c>
      <c r="F2192" s="61" t="s">
        <v>1053</v>
      </c>
      <c r="G2192" s="61" t="s">
        <v>444</v>
      </c>
      <c r="H2192" s="60">
        <v>143998088</v>
      </c>
      <c r="I2192" s="60">
        <v>98</v>
      </c>
      <c r="J2192" s="60" t="s">
        <v>2481</v>
      </c>
      <c r="K2192" s="60" t="s">
        <v>1338</v>
      </c>
      <c r="L2192" s="62">
        <v>41100</v>
      </c>
      <c r="M2192" s="62">
        <v>43282</v>
      </c>
      <c r="N2192" s="60">
        <v>72</v>
      </c>
      <c r="O2192" s="60">
        <v>52</v>
      </c>
      <c r="P2192" s="60">
        <v>60</v>
      </c>
      <c r="Q2192" s="60">
        <v>52</v>
      </c>
      <c r="R2192" s="60">
        <v>52</v>
      </c>
      <c r="S2192" s="249">
        <v>401778</v>
      </c>
      <c r="T2192" s="60">
        <v>0.05</v>
      </c>
      <c r="U2192" s="60">
        <v>9.4E-2</v>
      </c>
      <c r="V2192" s="249">
        <v>7582.0465110234254</v>
      </c>
      <c r="W2192" s="249">
        <v>361859.26566347381</v>
      </c>
      <c r="X2192" s="249">
        <v>39918.734336526191</v>
      </c>
      <c r="Y2192" s="249">
        <v>90980.036597054976</v>
      </c>
      <c r="Z2192" s="249">
        <v>52023.100413695036</v>
      </c>
      <c r="AA2192" s="249">
        <v>38956.93618335994</v>
      </c>
      <c r="AB2192" s="249">
        <v>34596.236424989365</v>
      </c>
      <c r="AC2192" s="249">
        <v>38956.93618335994</v>
      </c>
      <c r="AD2192" s="249">
        <v>93063.52499793336</v>
      </c>
      <c r="AE2192" s="249">
        <v>53144.790661405481</v>
      </c>
      <c r="AF2192" s="249">
        <v>1.6880221664905548E-9</v>
      </c>
      <c r="AH2192" s="74">
        <v>60</v>
      </c>
    </row>
    <row r="2193" spans="2:37">
      <c r="B2193" s="73">
        <v>42704</v>
      </c>
      <c r="C2193" s="73">
        <v>42704</v>
      </c>
      <c r="D2193" s="73">
        <v>42704</v>
      </c>
      <c r="E2193" s="208">
        <v>10041807</v>
      </c>
      <c r="F2193" s="61" t="s">
        <v>1053</v>
      </c>
      <c r="G2193" s="61" t="s">
        <v>444</v>
      </c>
      <c r="H2193" s="60">
        <v>143998142</v>
      </c>
      <c r="I2193" s="60">
        <v>98</v>
      </c>
      <c r="J2193" s="60" t="s">
        <v>2483</v>
      </c>
      <c r="K2193" s="60" t="s">
        <v>1338</v>
      </c>
      <c r="L2193" s="62">
        <v>41094</v>
      </c>
      <c r="M2193" s="62">
        <v>42917</v>
      </c>
      <c r="N2193" s="60">
        <v>60</v>
      </c>
      <c r="O2193" s="60">
        <v>52</v>
      </c>
      <c r="P2193" s="60">
        <v>60</v>
      </c>
      <c r="Q2193" s="60">
        <v>52</v>
      </c>
      <c r="R2193" s="60">
        <v>52</v>
      </c>
      <c r="S2193" s="249">
        <v>221552</v>
      </c>
      <c r="T2193" s="60">
        <v>0.05</v>
      </c>
      <c r="U2193" s="60">
        <v>9.4E-2</v>
      </c>
      <c r="V2193" s="249">
        <v>4180.9595562979111</v>
      </c>
      <c r="W2193" s="249">
        <v>199539.65629346046</v>
      </c>
      <c r="X2193" s="249">
        <v>22012.343706539541</v>
      </c>
      <c r="Y2193" s="249">
        <v>50169.021370385424</v>
      </c>
      <c r="Z2193" s="249">
        <v>28687.04096006992</v>
      </c>
      <c r="AA2193" s="249">
        <v>21481.980410315504</v>
      </c>
      <c r="AB2193" s="249">
        <v>19077.364545667602</v>
      </c>
      <c r="AC2193" s="249">
        <v>21481.980410315504</v>
      </c>
      <c r="AD2193" s="249">
        <v>51317.917084415123</v>
      </c>
      <c r="AE2193" s="249">
        <v>29305.57337787468</v>
      </c>
      <c r="AF2193" s="249">
        <v>9.0221874415874481E-10</v>
      </c>
      <c r="AH2193" s="74">
        <v>60</v>
      </c>
    </row>
    <row r="2194" spans="2:37">
      <c r="B2194" s="73">
        <v>42684</v>
      </c>
      <c r="C2194" s="73">
        <v>42684</v>
      </c>
      <c r="D2194" s="73">
        <v>42704</v>
      </c>
      <c r="E2194" s="208">
        <v>10041636</v>
      </c>
      <c r="F2194" s="61" t="s">
        <v>1054</v>
      </c>
      <c r="G2194" s="61" t="s">
        <v>444</v>
      </c>
      <c r="H2194" s="60">
        <v>143999106</v>
      </c>
      <c r="I2194" s="60">
        <v>98</v>
      </c>
      <c r="J2194" s="60" t="s">
        <v>2356</v>
      </c>
      <c r="K2194" s="60" t="s">
        <v>1338</v>
      </c>
      <c r="L2194" s="62">
        <v>41229</v>
      </c>
      <c r="M2194" s="62">
        <v>42684</v>
      </c>
      <c r="N2194" s="60">
        <v>48</v>
      </c>
      <c r="O2194" s="60">
        <v>48</v>
      </c>
      <c r="P2194" s="60">
        <v>48</v>
      </c>
      <c r="Q2194" s="60">
        <v>48</v>
      </c>
      <c r="R2194" s="60">
        <v>48</v>
      </c>
      <c r="S2194" s="249">
        <v>401778</v>
      </c>
      <c r="T2194" s="60">
        <v>0.05</v>
      </c>
      <c r="U2194" s="60">
        <v>9.4E-2</v>
      </c>
      <c r="V2194" s="249">
        <v>9252.6635122272164</v>
      </c>
      <c r="W2194" s="249">
        <v>368993.51549399138</v>
      </c>
      <c r="X2194" s="249">
        <v>32784.484506008623</v>
      </c>
      <c r="Y2194" s="249">
        <v>75134.333092916757</v>
      </c>
      <c r="Z2194" s="249">
        <v>42349.848586906388</v>
      </c>
      <c r="AA2194" s="249">
        <v>32784.484506010369</v>
      </c>
      <c r="AB2194" s="249">
        <v>32784.484506008623</v>
      </c>
      <c r="AC2194" s="249">
        <v>32784.484506010369</v>
      </c>
      <c r="AD2194" s="249">
        <v>75134.333092916757</v>
      </c>
      <c r="AE2194" s="249">
        <v>42349.848586906388</v>
      </c>
      <c r="AF2194" s="249">
        <v>1.7462298274040222E-9</v>
      </c>
      <c r="AH2194" s="74">
        <v>48</v>
      </c>
    </row>
    <row r="2195" spans="2:37">
      <c r="B2195" s="73">
        <v>42704</v>
      </c>
      <c r="C2195" s="73">
        <v>42704</v>
      </c>
      <c r="D2195" s="73">
        <v>42704</v>
      </c>
      <c r="E2195" s="208">
        <v>10042205</v>
      </c>
      <c r="F2195" s="61" t="s">
        <v>1053</v>
      </c>
      <c r="G2195" s="61" t="s">
        <v>444</v>
      </c>
      <c r="H2195" s="60">
        <v>143999440</v>
      </c>
      <c r="I2195" s="60">
        <v>98</v>
      </c>
      <c r="J2195" s="60" t="s">
        <v>2503</v>
      </c>
      <c r="K2195" s="60" t="s">
        <v>1338</v>
      </c>
      <c r="L2195" s="62">
        <v>41227</v>
      </c>
      <c r="M2195" s="62">
        <v>43040</v>
      </c>
      <c r="N2195" s="60">
        <v>60</v>
      </c>
      <c r="O2195" s="60">
        <v>48</v>
      </c>
      <c r="P2195" s="60">
        <v>60</v>
      </c>
      <c r="Q2195" s="60">
        <v>48</v>
      </c>
      <c r="R2195" s="60">
        <v>48</v>
      </c>
      <c r="S2195" s="249">
        <v>254591</v>
      </c>
      <c r="T2195" s="60">
        <v>0.05</v>
      </c>
      <c r="U2195" s="60">
        <v>9.4E-2</v>
      </c>
      <c r="V2195" s="249">
        <v>4804.4462446623875</v>
      </c>
      <c r="W2195" s="249">
        <v>229296.05977562099</v>
      </c>
      <c r="X2195" s="249">
        <v>25294.94022437901</v>
      </c>
      <c r="Y2195" s="249">
        <v>56139.432772446831</v>
      </c>
      <c r="Z2195" s="249">
        <v>32144.222935412807</v>
      </c>
      <c r="AA2195" s="249">
        <v>23995.209837034025</v>
      </c>
      <c r="AB2195" s="249">
        <v>20235.952179503205</v>
      </c>
      <c r="AC2195" s="249">
        <v>23995.209837034025</v>
      </c>
      <c r="AD2195" s="249">
        <v>58970.714904123306</v>
      </c>
      <c r="AE2195" s="249">
        <v>33675.774679743219</v>
      </c>
      <c r="AF2195" s="249">
        <v>1.076841726899147E-9</v>
      </c>
      <c r="AH2195" s="74">
        <v>60</v>
      </c>
    </row>
    <row r="2196" spans="2:37" ht="13.8" thickBot="1">
      <c r="B2196" s="209">
        <v>42704</v>
      </c>
      <c r="C2196" s="209">
        <v>42704</v>
      </c>
      <c r="D2196" s="209">
        <v>42704</v>
      </c>
      <c r="E2196" s="210">
        <v>10041844</v>
      </c>
      <c r="F2196" s="85" t="s">
        <v>1053</v>
      </c>
      <c r="G2196" s="85" t="s">
        <v>444</v>
      </c>
      <c r="H2196" s="94">
        <v>143988120</v>
      </c>
      <c r="I2196" s="94">
        <v>98</v>
      </c>
      <c r="J2196" s="94" t="s">
        <v>2262</v>
      </c>
      <c r="K2196" s="94" t="s">
        <v>2612</v>
      </c>
      <c r="L2196" s="246">
        <v>42562</v>
      </c>
      <c r="M2196" s="246">
        <v>44378</v>
      </c>
      <c r="N2196" s="94">
        <v>60</v>
      </c>
      <c r="O2196" s="94">
        <v>4</v>
      </c>
      <c r="P2196" s="94">
        <v>60</v>
      </c>
      <c r="Q2196" s="94">
        <v>4</v>
      </c>
      <c r="R2196" s="94">
        <v>4</v>
      </c>
      <c r="S2196" s="250">
        <v>60266</v>
      </c>
      <c r="T2196" s="94">
        <v>0.05</v>
      </c>
      <c r="U2196" s="94">
        <v>8.8999999999999996E-2</v>
      </c>
      <c r="V2196" s="250">
        <v>1137.293766789963</v>
      </c>
      <c r="W2196" s="250">
        <v>54915.581363794874</v>
      </c>
      <c r="X2196" s="250">
        <v>5350.4186362051259</v>
      </c>
      <c r="Y2196" s="250">
        <v>1596.5161857019962</v>
      </c>
      <c r="Z2196" s="250">
        <v>982.21709273696888</v>
      </c>
      <c r="AA2196" s="250">
        <v>614.29909296502728</v>
      </c>
      <c r="AB2196" s="250">
        <v>356.6945757470084</v>
      </c>
      <c r="AC2196" s="250">
        <v>614.29909296502728</v>
      </c>
      <c r="AD2196" s="250">
        <v>13322.044643602698</v>
      </c>
      <c r="AE2196" s="250">
        <v>7971.6260073977755</v>
      </c>
      <c r="AF2196" s="250">
        <v>-2.0372681319713593E-10</v>
      </c>
      <c r="AG2196" s="85"/>
      <c r="AH2196" s="95">
        <v>60</v>
      </c>
      <c r="AI2196" s="94"/>
      <c r="AJ2196" s="94"/>
      <c r="AK2196" s="85"/>
    </row>
    <row r="2197" spans="2:37">
      <c r="B2197" s="73">
        <v>42735</v>
      </c>
      <c r="C2197" s="73">
        <v>42735</v>
      </c>
      <c r="D2197" s="73">
        <v>42735</v>
      </c>
      <c r="E2197" s="208">
        <v>10041299</v>
      </c>
      <c r="F2197" s="61" t="s">
        <v>1053</v>
      </c>
      <c r="G2197" s="61" t="s">
        <v>1784</v>
      </c>
      <c r="H2197" s="60">
        <v>141997467</v>
      </c>
      <c r="I2197" s="60">
        <v>98</v>
      </c>
      <c r="J2197" s="60" t="s">
        <v>1859</v>
      </c>
      <c r="K2197" s="60" t="s">
        <v>1332</v>
      </c>
      <c r="L2197" s="62">
        <v>40576</v>
      </c>
      <c r="M2197" s="62">
        <v>43132</v>
      </c>
      <c r="N2197" s="60">
        <v>84</v>
      </c>
      <c r="O2197" s="60">
        <v>70</v>
      </c>
      <c r="P2197" s="60">
        <v>60</v>
      </c>
      <c r="Q2197" s="60">
        <v>60</v>
      </c>
      <c r="R2197" s="60">
        <v>70</v>
      </c>
      <c r="S2197" s="249">
        <v>700679</v>
      </c>
      <c r="T2197" s="60">
        <v>0.05</v>
      </c>
      <c r="U2197" s="60">
        <v>9.4E-2</v>
      </c>
      <c r="V2197" s="249">
        <v>13222.677118451938</v>
      </c>
      <c r="W2197" s="249">
        <v>631062.89643986779</v>
      </c>
      <c r="X2197" s="249">
        <v>69616.103560132207</v>
      </c>
      <c r="Y2197" s="249">
        <v>162297.73066725151</v>
      </c>
      <c r="Z2197" s="249">
        <v>92681.627107116277</v>
      </c>
      <c r="AA2197" s="249">
        <v>69616.103560135234</v>
      </c>
      <c r="AB2197" s="249">
        <v>81218.787486820904</v>
      </c>
      <c r="AC2197" s="249">
        <v>69616.103560135234</v>
      </c>
      <c r="AD2197" s="249">
        <v>162297.73066725151</v>
      </c>
      <c r="AE2197" s="249">
        <v>92681.627107116277</v>
      </c>
      <c r="AF2197" s="249">
        <v>3.0267983675003052E-9</v>
      </c>
      <c r="AH2197" s="74">
        <v>60</v>
      </c>
    </row>
    <row r="2198" spans="2:37">
      <c r="B2198" s="73">
        <v>42735</v>
      </c>
      <c r="C2198" s="73">
        <v>42735</v>
      </c>
      <c r="D2198" s="73">
        <v>42735</v>
      </c>
      <c r="E2198" s="208">
        <v>10041905</v>
      </c>
      <c r="F2198" s="61" t="s">
        <v>1053</v>
      </c>
      <c r="G2198" s="61" t="s">
        <v>444</v>
      </c>
      <c r="H2198" s="60">
        <v>143007316</v>
      </c>
      <c r="I2198" s="60">
        <v>99</v>
      </c>
      <c r="J2198" s="60" t="s">
        <v>1889</v>
      </c>
      <c r="K2198" s="60" t="s">
        <v>1331</v>
      </c>
      <c r="L2198" s="62">
        <v>38965</v>
      </c>
      <c r="M2198" s="62">
        <v>42789</v>
      </c>
      <c r="N2198" s="60">
        <v>126</v>
      </c>
      <c r="O2198" s="60">
        <v>123</v>
      </c>
      <c r="P2198" s="60">
        <v>126</v>
      </c>
      <c r="Q2198" s="60">
        <v>123</v>
      </c>
      <c r="R2198" s="60">
        <v>123</v>
      </c>
      <c r="S2198" s="249">
        <v>794645</v>
      </c>
      <c r="T2198" s="60">
        <v>0.03</v>
      </c>
      <c r="U2198" s="60">
        <v>8.6499999999999994E-2</v>
      </c>
      <c r="V2198" s="249">
        <v>7359.8904860679822</v>
      </c>
      <c r="W2198" s="249">
        <v>607974.54489580041</v>
      </c>
      <c r="X2198" s="249">
        <v>186670.45510419959</v>
      </c>
      <c r="Y2198" s="249">
        <v>319057.12435354467</v>
      </c>
      <c r="Z2198" s="249">
        <v>132591.26116147335</v>
      </c>
      <c r="AA2198" s="249">
        <v>186465.86319207132</v>
      </c>
      <c r="AB2198" s="249">
        <v>182225.92045886151</v>
      </c>
      <c r="AC2198" s="249">
        <v>186465.86319207132</v>
      </c>
      <c r="AD2198" s="249">
        <v>319371.65634875884</v>
      </c>
      <c r="AE2198" s="249">
        <v>132701.20124456577</v>
      </c>
      <c r="AF2198" s="249">
        <v>-6.5192580223083496E-9</v>
      </c>
      <c r="AH2198" s="74">
        <v>126</v>
      </c>
    </row>
    <row r="2199" spans="2:37">
      <c r="B2199" s="73">
        <v>42735</v>
      </c>
      <c r="C2199" s="73">
        <v>42735</v>
      </c>
      <c r="D2199" s="73">
        <v>42735</v>
      </c>
      <c r="E2199" s="208">
        <v>10041746</v>
      </c>
      <c r="F2199" s="61" t="s">
        <v>1053</v>
      </c>
      <c r="G2199" s="61" t="s">
        <v>444</v>
      </c>
      <c r="H2199" s="60">
        <v>143022854</v>
      </c>
      <c r="I2199" s="60">
        <v>99</v>
      </c>
      <c r="J2199" s="60" t="s">
        <v>1942</v>
      </c>
      <c r="K2199" s="60" t="s">
        <v>1331</v>
      </c>
      <c r="L2199" s="62">
        <v>33885</v>
      </c>
      <c r="M2199" s="62">
        <v>44492</v>
      </c>
      <c r="N2199" s="60">
        <v>349</v>
      </c>
      <c r="O2199" s="60">
        <v>290</v>
      </c>
      <c r="P2199" s="60">
        <v>228</v>
      </c>
      <c r="Q2199" s="60">
        <v>228</v>
      </c>
      <c r="R2199" s="60">
        <v>228</v>
      </c>
      <c r="S2199" s="249">
        <v>386675</v>
      </c>
      <c r="T2199" s="60">
        <v>0.03</v>
      </c>
      <c r="U2199" s="60">
        <v>8.6499999999999994E-2</v>
      </c>
      <c r="V2199" s="249">
        <v>2227.0203153466973</v>
      </c>
      <c r="W2199" s="249">
        <v>248876.7936786057</v>
      </c>
      <c r="X2199" s="249">
        <v>137798.2063213943</v>
      </c>
      <c r="Y2199" s="249">
        <v>258883.83822043907</v>
      </c>
      <c r="Z2199" s="249">
        <v>121085.631899047</v>
      </c>
      <c r="AA2199" s="249">
        <v>137798.20632139206</v>
      </c>
      <c r="AB2199" s="249">
        <v>137798.2063213943</v>
      </c>
      <c r="AC2199" s="249">
        <v>137798.20632139206</v>
      </c>
      <c r="AD2199" s="249">
        <v>258883.83822043907</v>
      </c>
      <c r="AE2199" s="249">
        <v>121085.631899047</v>
      </c>
      <c r="AF2199" s="249">
        <v>-2.2409949451684952E-9</v>
      </c>
      <c r="AH2199" s="74">
        <v>228</v>
      </c>
    </row>
    <row r="2200" spans="2:37">
      <c r="B2200" s="73">
        <v>42735</v>
      </c>
      <c r="C2200" s="73">
        <v>42735</v>
      </c>
      <c r="D2200" s="73">
        <v>42735</v>
      </c>
      <c r="E2200" s="208">
        <v>10042072</v>
      </c>
      <c r="F2200" s="61" t="s">
        <v>1053</v>
      </c>
      <c r="G2200" s="61" t="s">
        <v>444</v>
      </c>
      <c r="H2200" s="60">
        <v>143026884</v>
      </c>
      <c r="I2200" s="60">
        <v>99</v>
      </c>
      <c r="J2200" s="60" t="s">
        <v>1962</v>
      </c>
      <c r="K2200" s="60" t="s">
        <v>1331</v>
      </c>
      <c r="L2200" s="62">
        <v>39626</v>
      </c>
      <c r="M2200" s="62">
        <v>50579</v>
      </c>
      <c r="N2200" s="60">
        <v>360</v>
      </c>
      <c r="O2200" s="60">
        <v>101</v>
      </c>
      <c r="P2200" s="60">
        <v>228</v>
      </c>
      <c r="Q2200" s="60">
        <v>101</v>
      </c>
      <c r="R2200" s="60">
        <v>101</v>
      </c>
      <c r="S2200" s="249">
        <v>1600080</v>
      </c>
      <c r="T2200" s="60">
        <v>0.03</v>
      </c>
      <c r="U2200" s="60">
        <v>8.6499999999999994E-2</v>
      </c>
      <c r="V2200" s="249">
        <v>9215.5186298052467</v>
      </c>
      <c r="W2200" s="249">
        <v>1029864.3047242864</v>
      </c>
      <c r="X2200" s="249">
        <v>570215.69527571357</v>
      </c>
      <c r="Y2200" s="249">
        <v>665865.91686502076</v>
      </c>
      <c r="Z2200" s="249">
        <v>332395.20236874197</v>
      </c>
      <c r="AA2200" s="249">
        <v>333470.71449627879</v>
      </c>
      <c r="AB2200" s="249">
        <v>252595.54922301346</v>
      </c>
      <c r="AC2200" s="249">
        <v>333470.71449627879</v>
      </c>
      <c r="AD2200" s="249">
        <v>1071273.9428713005</v>
      </c>
      <c r="AE2200" s="249">
        <v>501058.24759559589</v>
      </c>
      <c r="AF2200" s="249">
        <v>-8.9639797806739807E-9</v>
      </c>
      <c r="AH2200" s="74">
        <v>228</v>
      </c>
    </row>
    <row r="2201" spans="2:37">
      <c r="B2201" s="73">
        <v>42735</v>
      </c>
      <c r="C2201" s="73">
        <v>42735</v>
      </c>
      <c r="D2201" s="73">
        <v>42735</v>
      </c>
      <c r="E2201" s="208">
        <v>10042072</v>
      </c>
      <c r="F2201" s="61" t="s">
        <v>1053</v>
      </c>
      <c r="G2201" s="61" t="s">
        <v>444</v>
      </c>
      <c r="H2201" s="60">
        <v>143038327</v>
      </c>
      <c r="I2201" s="60">
        <v>99</v>
      </c>
      <c r="J2201" s="60" t="s">
        <v>2005</v>
      </c>
      <c r="K2201" s="60" t="s">
        <v>1331</v>
      </c>
      <c r="L2201" s="62">
        <v>40056</v>
      </c>
      <c r="M2201" s="62">
        <v>51010</v>
      </c>
      <c r="N2201" s="60">
        <v>360</v>
      </c>
      <c r="O2201" s="60">
        <v>87</v>
      </c>
      <c r="P2201" s="60">
        <v>228</v>
      </c>
      <c r="Q2201" s="60">
        <v>87</v>
      </c>
      <c r="R2201" s="60">
        <v>87</v>
      </c>
      <c r="S2201" s="249">
        <v>1490024</v>
      </c>
      <c r="T2201" s="60">
        <v>0.03</v>
      </c>
      <c r="U2201" s="60">
        <v>8.6499999999999994E-2</v>
      </c>
      <c r="V2201" s="249">
        <v>8581.6608737418956</v>
      </c>
      <c r="W2201" s="249">
        <v>959028.63030754717</v>
      </c>
      <c r="X2201" s="249">
        <v>530995.36969245283</v>
      </c>
      <c r="Y2201" s="249">
        <v>545667.37025846832</v>
      </c>
      <c r="Z2201" s="249">
        <v>275265.34693691309</v>
      </c>
      <c r="AA2201" s="249">
        <v>270402.02332155523</v>
      </c>
      <c r="AB2201" s="249">
        <v>202616.65422475175</v>
      </c>
      <c r="AC2201" s="249">
        <v>270402.02332155523</v>
      </c>
      <c r="AD2201" s="249">
        <v>997590.0489055959</v>
      </c>
      <c r="AE2201" s="249">
        <v>466594.67921315227</v>
      </c>
      <c r="AF2201" s="249">
        <v>-9.1968104243278503E-9</v>
      </c>
      <c r="AH2201" s="74">
        <v>228</v>
      </c>
    </row>
    <row r="2202" spans="2:37">
      <c r="B2202" s="73">
        <v>42735</v>
      </c>
      <c r="C2202" s="73">
        <v>42735</v>
      </c>
      <c r="D2202" s="73">
        <v>42735</v>
      </c>
      <c r="E2202" s="208">
        <v>10041582</v>
      </c>
      <c r="F2202" s="61" t="s">
        <v>1053</v>
      </c>
      <c r="G2202" s="61" t="s">
        <v>444</v>
      </c>
      <c r="H2202" s="60">
        <v>143040143</v>
      </c>
      <c r="I2202" s="60">
        <v>99</v>
      </c>
      <c r="J2202" s="60" t="s">
        <v>2010</v>
      </c>
      <c r="K2202" s="60" t="s">
        <v>1331</v>
      </c>
      <c r="L2202" s="62">
        <v>39094</v>
      </c>
      <c r="M2202" s="62">
        <v>42758</v>
      </c>
      <c r="N2202" s="60">
        <v>120</v>
      </c>
      <c r="O2202" s="60">
        <v>119</v>
      </c>
      <c r="P2202" s="60">
        <v>120</v>
      </c>
      <c r="Q2202" s="60">
        <v>119</v>
      </c>
      <c r="R2202" s="60">
        <v>119</v>
      </c>
      <c r="S2202" s="249">
        <v>300018</v>
      </c>
      <c r="T2202" s="60">
        <v>0.03</v>
      </c>
      <c r="U2202" s="60">
        <v>8.6499999999999994E-2</v>
      </c>
      <c r="V2202" s="249">
        <v>2896.9961502921428</v>
      </c>
      <c r="W2202" s="249">
        <v>232150.87856265457</v>
      </c>
      <c r="X2202" s="249">
        <v>67867.121437345428</v>
      </c>
      <c r="Y2202" s="249">
        <v>115467.92640931319</v>
      </c>
      <c r="Z2202" s="249">
        <v>47614.313605754636</v>
      </c>
      <c r="AA2202" s="249">
        <v>67853.612803558557</v>
      </c>
      <c r="AB2202" s="249">
        <v>67301.562092034219</v>
      </c>
      <c r="AC2202" s="249">
        <v>67853.612803558557</v>
      </c>
      <c r="AD2202" s="249">
        <v>115488.65947240015</v>
      </c>
      <c r="AE2202" s="249">
        <v>47621.538035057136</v>
      </c>
      <c r="AF2202" s="249">
        <v>-2.4156179279088974E-9</v>
      </c>
      <c r="AH2202" s="74">
        <v>120</v>
      </c>
    </row>
    <row r="2203" spans="2:37">
      <c r="B2203" s="73">
        <v>42735</v>
      </c>
      <c r="C2203" s="73">
        <v>42735</v>
      </c>
      <c r="D2203" s="73">
        <v>42735</v>
      </c>
      <c r="E2203" s="208">
        <v>10042173</v>
      </c>
      <c r="F2203" s="61" t="s">
        <v>1053</v>
      </c>
      <c r="G2203" s="61" t="s">
        <v>1784</v>
      </c>
      <c r="H2203" s="60">
        <v>143075869</v>
      </c>
      <c r="I2203" s="60">
        <v>99</v>
      </c>
      <c r="J2203" s="60" t="s">
        <v>2022</v>
      </c>
      <c r="K2203" s="60" t="s">
        <v>1331</v>
      </c>
      <c r="L2203" s="62">
        <v>40162</v>
      </c>
      <c r="M2203" s="62">
        <v>48906</v>
      </c>
      <c r="N2203" s="60">
        <v>287</v>
      </c>
      <c r="O2203" s="60">
        <v>84</v>
      </c>
      <c r="P2203" s="60">
        <v>228</v>
      </c>
      <c r="Q2203" s="60">
        <v>84</v>
      </c>
      <c r="R2203" s="60">
        <v>84</v>
      </c>
      <c r="S2203" s="249">
        <v>7781522</v>
      </c>
      <c r="T2203" s="60">
        <v>0.03</v>
      </c>
      <c r="U2203" s="60">
        <v>8.6499999999999994E-2</v>
      </c>
      <c r="V2203" s="249">
        <v>44816.984750287098</v>
      </c>
      <c r="W2203" s="249">
        <v>5008444.4179208158</v>
      </c>
      <c r="X2203" s="249">
        <v>2773077.5820791842</v>
      </c>
      <c r="Y2203" s="249">
        <v>2763390.3186022262</v>
      </c>
      <c r="Z2203" s="249">
        <v>1397178.8182550012</v>
      </c>
      <c r="AA2203" s="249">
        <v>1366211.500347225</v>
      </c>
      <c r="AB2203" s="249">
        <v>1021660.1618186468</v>
      </c>
      <c r="AC2203" s="249">
        <v>1366211.500347225</v>
      </c>
      <c r="AD2203" s="249">
        <v>5209828.1051445976</v>
      </c>
      <c r="AE2203" s="249">
        <v>2436750.5230654599</v>
      </c>
      <c r="AF2203" s="249">
        <v>-4.6566128730773926E-8</v>
      </c>
      <c r="AH2203" s="74">
        <v>228</v>
      </c>
    </row>
    <row r="2204" spans="2:37">
      <c r="B2204" s="73">
        <v>42735</v>
      </c>
      <c r="C2204" s="73">
        <v>42735</v>
      </c>
      <c r="D2204" s="73">
        <v>42735</v>
      </c>
      <c r="E2204" s="208">
        <v>10042367</v>
      </c>
      <c r="F2204" s="61" t="s">
        <v>1053</v>
      </c>
      <c r="G2204" s="61" t="s">
        <v>444</v>
      </c>
      <c r="H2204" s="60">
        <v>143124754</v>
      </c>
      <c r="I2204" s="60">
        <v>99</v>
      </c>
      <c r="J2204" s="60" t="s">
        <v>2045</v>
      </c>
      <c r="K2204" s="60" t="s">
        <v>1779</v>
      </c>
      <c r="L2204" s="62">
        <v>41521</v>
      </c>
      <c r="M2204" s="62">
        <v>51380</v>
      </c>
      <c r="N2204" s="60">
        <v>324</v>
      </c>
      <c r="O2204" s="60">
        <v>39</v>
      </c>
      <c r="P2204" s="60">
        <v>228</v>
      </c>
      <c r="Q2204" s="60">
        <v>39</v>
      </c>
      <c r="R2204" s="60">
        <v>39</v>
      </c>
      <c r="S2204" s="249">
        <v>3200129</v>
      </c>
      <c r="T2204" s="60">
        <v>0.03</v>
      </c>
      <c r="U2204" s="60">
        <v>7.3999999999999996E-2</v>
      </c>
      <c r="V2204" s="249">
        <v>18430.858717864128</v>
      </c>
      <c r="W2204" s="249">
        <v>2253000.9360179501</v>
      </c>
      <c r="X2204" s="249">
        <v>947128.06398204993</v>
      </c>
      <c r="Y2204" s="249">
        <v>519444.9666194215</v>
      </c>
      <c r="Z2204" s="249">
        <v>292080.5869830742</v>
      </c>
      <c r="AA2204" s="249">
        <v>227364.37963634729</v>
      </c>
      <c r="AB2204" s="249">
        <v>162008.74778640326</v>
      </c>
      <c r="AC2204" s="249">
        <v>227364.37963634729</v>
      </c>
      <c r="AD2204" s="249">
        <v>1949234.8516550721</v>
      </c>
      <c r="AE2204" s="249">
        <v>1002106.7876730212</v>
      </c>
      <c r="AF2204" s="249">
        <v>9.3132257461547852E-10</v>
      </c>
      <c r="AH2204" s="74">
        <v>228</v>
      </c>
    </row>
    <row r="2205" spans="2:37">
      <c r="B2205" s="73">
        <v>42735</v>
      </c>
      <c r="C2205" s="73">
        <v>42735</v>
      </c>
      <c r="D2205" s="73">
        <v>42735</v>
      </c>
      <c r="E2205" s="208">
        <v>10041806</v>
      </c>
      <c r="F2205" s="61" t="s">
        <v>1053</v>
      </c>
      <c r="G2205" s="61" t="s">
        <v>444</v>
      </c>
      <c r="H2205" s="60">
        <v>143134210</v>
      </c>
      <c r="I2205" s="60">
        <v>99</v>
      </c>
      <c r="J2205" s="60" t="s">
        <v>2056</v>
      </c>
      <c r="K2205" s="60" t="s">
        <v>1335</v>
      </c>
      <c r="L2205" s="62">
        <v>40659</v>
      </c>
      <c r="M2205" s="62">
        <v>51622</v>
      </c>
      <c r="N2205" s="60">
        <v>360</v>
      </c>
      <c r="O2205" s="60">
        <v>67</v>
      </c>
      <c r="P2205" s="60">
        <v>228</v>
      </c>
      <c r="Q2205" s="60">
        <v>67</v>
      </c>
      <c r="R2205" s="60">
        <v>67</v>
      </c>
      <c r="S2205" s="249">
        <v>1074882</v>
      </c>
      <c r="T2205" s="60">
        <v>0.03</v>
      </c>
      <c r="U2205" s="60">
        <v>8.1500000000000003E-2</v>
      </c>
      <c r="V2205" s="249">
        <v>6190.6874005314257</v>
      </c>
      <c r="W2205" s="249">
        <v>716738.27738004399</v>
      </c>
      <c r="X2205" s="249">
        <v>358143.72261995601</v>
      </c>
      <c r="Y2205" s="249">
        <v>303011.58845561295</v>
      </c>
      <c r="Z2205" s="249">
        <v>159584.95632535304</v>
      </c>
      <c r="AA2205" s="249">
        <v>143426.63213025991</v>
      </c>
      <c r="AB2205" s="249">
        <v>105243.9886646362</v>
      </c>
      <c r="AC2205" s="249">
        <v>143426.63213025991</v>
      </c>
      <c r="AD2205" s="249">
        <v>694738.44994113105</v>
      </c>
      <c r="AE2205" s="249">
        <v>336594.72732116515</v>
      </c>
      <c r="AF2205" s="249">
        <v>9.8953023552894592E-9</v>
      </c>
      <c r="AH2205" s="74">
        <v>228</v>
      </c>
    </row>
    <row r="2206" spans="2:37">
      <c r="B2206" s="73">
        <v>42735</v>
      </c>
      <c r="C2206" s="73">
        <v>42735</v>
      </c>
      <c r="D2206" s="73">
        <v>42735</v>
      </c>
      <c r="E2206" s="208">
        <v>10042222</v>
      </c>
      <c r="F2206" s="61" t="s">
        <v>1053</v>
      </c>
      <c r="G2206" s="61" t="s">
        <v>444</v>
      </c>
      <c r="H2206" s="60">
        <v>143135101</v>
      </c>
      <c r="I2206" s="60">
        <v>99</v>
      </c>
      <c r="J2206" s="60" t="s">
        <v>2060</v>
      </c>
      <c r="K2206" s="60" t="s">
        <v>1331</v>
      </c>
      <c r="L2206" s="62">
        <v>40455</v>
      </c>
      <c r="M2206" s="62">
        <v>48853</v>
      </c>
      <c r="N2206" s="60">
        <v>276</v>
      </c>
      <c r="O2206" s="60">
        <v>74</v>
      </c>
      <c r="P2206" s="60">
        <v>228</v>
      </c>
      <c r="Q2206" s="60">
        <v>74</v>
      </c>
      <c r="R2206" s="60">
        <v>74</v>
      </c>
      <c r="S2206" s="249">
        <v>1350156</v>
      </c>
      <c r="T2206" s="60">
        <v>0.03</v>
      </c>
      <c r="U2206" s="60">
        <v>8.6499999999999994E-2</v>
      </c>
      <c r="V2206" s="249">
        <v>7776.1035517869941</v>
      </c>
      <c r="W2206" s="249">
        <v>869004.96863239573</v>
      </c>
      <c r="X2206" s="249">
        <v>481151.03136760427</v>
      </c>
      <c r="Y2206" s="249">
        <v>428286.88829289569</v>
      </c>
      <c r="Z2206" s="249">
        <v>218198.12354957772</v>
      </c>
      <c r="AA2206" s="249">
        <v>210088.76474331797</v>
      </c>
      <c r="AB2206" s="249">
        <v>156163.0540403628</v>
      </c>
      <c r="AC2206" s="249">
        <v>210088.76474331797</v>
      </c>
      <c r="AD2206" s="249">
        <v>903946.64117503096</v>
      </c>
      <c r="AE2206" s="249">
        <v>422795.60980743449</v>
      </c>
      <c r="AF2206" s="249">
        <v>-7.7998265624046326E-9</v>
      </c>
      <c r="AH2206" s="74">
        <v>228</v>
      </c>
    </row>
    <row r="2207" spans="2:37">
      <c r="B2207" s="73">
        <v>42735</v>
      </c>
      <c r="C2207" s="73">
        <v>42735</v>
      </c>
      <c r="D2207" s="73">
        <v>42735</v>
      </c>
      <c r="E2207" s="208">
        <v>10041563</v>
      </c>
      <c r="F2207" s="61" t="s">
        <v>1053</v>
      </c>
      <c r="G2207" s="61" t="s">
        <v>444</v>
      </c>
      <c r="H2207" s="60">
        <v>143143546</v>
      </c>
      <c r="I2207" s="60">
        <v>99</v>
      </c>
      <c r="J2207" s="60" t="s">
        <v>2067</v>
      </c>
      <c r="K2207" s="60" t="s">
        <v>1331</v>
      </c>
      <c r="L2207" s="62">
        <v>40416</v>
      </c>
      <c r="M2207" s="62">
        <v>50649</v>
      </c>
      <c r="N2207" s="60">
        <v>336</v>
      </c>
      <c r="O2207" s="60">
        <v>75</v>
      </c>
      <c r="P2207" s="60">
        <v>228</v>
      </c>
      <c r="Q2207" s="60">
        <v>75</v>
      </c>
      <c r="R2207" s="60">
        <v>75</v>
      </c>
      <c r="S2207" s="249">
        <v>2885534</v>
      </c>
      <c r="T2207" s="60">
        <v>0.03</v>
      </c>
      <c r="U2207" s="60">
        <v>8.6499999999999994E-2</v>
      </c>
      <c r="V2207" s="249">
        <v>16618.976759872286</v>
      </c>
      <c r="W2207" s="249">
        <v>1857224.9304211596</v>
      </c>
      <c r="X2207" s="249">
        <v>1028309.0695788404</v>
      </c>
      <c r="Y2207" s="249">
        <v>926449.23343493021</v>
      </c>
      <c r="Z2207" s="249">
        <v>471635.04294164223</v>
      </c>
      <c r="AA2207" s="249">
        <v>454814.19049328798</v>
      </c>
      <c r="AB2207" s="249">
        <v>338259.56236146064</v>
      </c>
      <c r="AC2207" s="249">
        <v>454814.19049328798</v>
      </c>
      <c r="AD2207" s="249">
        <v>1931901.770829706</v>
      </c>
      <c r="AE2207" s="249">
        <v>903592.70125088142</v>
      </c>
      <c r="AF2207" s="249">
        <v>-1.5832483768463135E-8</v>
      </c>
      <c r="AH2207" s="74">
        <v>228</v>
      </c>
    </row>
    <row r="2208" spans="2:37">
      <c r="B2208" s="73">
        <v>42735</v>
      </c>
      <c r="C2208" s="73">
        <v>42735</v>
      </c>
      <c r="D2208" s="73">
        <v>42735</v>
      </c>
      <c r="E2208" s="208">
        <v>10042141</v>
      </c>
      <c r="F2208" s="61" t="s">
        <v>1053</v>
      </c>
      <c r="G2208" s="61" t="s">
        <v>1784</v>
      </c>
      <c r="H2208" s="60">
        <v>143352293</v>
      </c>
      <c r="I2208" s="60">
        <v>99</v>
      </c>
      <c r="J2208" s="60" t="s">
        <v>2091</v>
      </c>
      <c r="K2208" s="60" t="s">
        <v>1779</v>
      </c>
      <c r="L2208" s="62">
        <v>41607</v>
      </c>
      <c r="M2208" s="62">
        <v>52566</v>
      </c>
      <c r="N2208" s="60">
        <v>360</v>
      </c>
      <c r="O2208" s="60">
        <v>36</v>
      </c>
      <c r="P2208" s="60">
        <v>228</v>
      </c>
      <c r="Q2208" s="60">
        <v>36</v>
      </c>
      <c r="R2208" s="60">
        <v>36</v>
      </c>
      <c r="S2208" s="249">
        <v>3305665</v>
      </c>
      <c r="T2208" s="60">
        <v>0.03</v>
      </c>
      <c r="U2208" s="60">
        <v>7.3999999999999996E-2</v>
      </c>
      <c r="V2208" s="249">
        <v>19038.683935425204</v>
      </c>
      <c r="W2208" s="249">
        <v>2327301.911629742</v>
      </c>
      <c r="X2208" s="249">
        <v>978363.08837025799</v>
      </c>
      <c r="Y2208" s="249">
        <v>497112.08692132379</v>
      </c>
      <c r="Z2208" s="249">
        <v>280049.08821171068</v>
      </c>
      <c r="AA2208" s="249">
        <v>217062.99870961311</v>
      </c>
      <c r="AB2208" s="249">
        <v>154478.38237425126</v>
      </c>
      <c r="AC2208" s="249">
        <v>217062.99870961311</v>
      </c>
      <c r="AD2208" s="249">
        <v>2013518.0256472044</v>
      </c>
      <c r="AE2208" s="249">
        <v>1035154.9372769464</v>
      </c>
      <c r="AF2208" s="249">
        <v>0</v>
      </c>
      <c r="AH2208" s="74">
        <v>228</v>
      </c>
    </row>
    <row r="2209" spans="2:34">
      <c r="B2209" s="73">
        <v>42735</v>
      </c>
      <c r="C2209" s="73">
        <v>42735</v>
      </c>
      <c r="D2209" s="73">
        <v>42735</v>
      </c>
      <c r="E2209" s="208">
        <v>10042173</v>
      </c>
      <c r="F2209" s="61" t="s">
        <v>1053</v>
      </c>
      <c r="G2209" s="61" t="s">
        <v>1784</v>
      </c>
      <c r="H2209" s="60">
        <v>143914836</v>
      </c>
      <c r="I2209" s="60">
        <v>99</v>
      </c>
      <c r="J2209" s="60" t="s">
        <v>2134</v>
      </c>
      <c r="K2209" s="60" t="s">
        <v>1334</v>
      </c>
      <c r="L2209" s="62">
        <v>40508</v>
      </c>
      <c r="M2209" s="62">
        <v>48914</v>
      </c>
      <c r="N2209" s="60">
        <v>276</v>
      </c>
      <c r="O2209" s="60">
        <v>72</v>
      </c>
      <c r="P2209" s="60">
        <v>228</v>
      </c>
      <c r="Q2209" s="60">
        <v>72</v>
      </c>
      <c r="R2209" s="60">
        <v>72</v>
      </c>
      <c r="S2209" s="249">
        <v>358058</v>
      </c>
      <c r="T2209" s="60">
        <v>0.03</v>
      </c>
      <c r="U2209" s="60">
        <v>7.6499999999999999E-2</v>
      </c>
      <c r="V2209" s="249">
        <v>2062.2032458069639</v>
      </c>
      <c r="W2209" s="249">
        <v>247518.86006111329</v>
      </c>
      <c r="X2209" s="249">
        <v>110539.13993888671</v>
      </c>
      <c r="Y2209" s="249">
        <v>104405.31548057668</v>
      </c>
      <c r="Z2209" s="249">
        <v>56538.500484697317</v>
      </c>
      <c r="AA2209" s="249">
        <v>47866.814995879366</v>
      </c>
      <c r="AB2209" s="249">
        <v>34907.096822806336</v>
      </c>
      <c r="AC2209" s="249">
        <v>47866.814995879366</v>
      </c>
      <c r="AD2209" s="249">
        <v>222663.47998287543</v>
      </c>
      <c r="AE2209" s="249">
        <v>112124.34004398779</v>
      </c>
      <c r="AF2209" s="249">
        <v>9.3132257461547852E-10</v>
      </c>
      <c r="AH2209" s="74">
        <v>228</v>
      </c>
    </row>
    <row r="2210" spans="2:34">
      <c r="B2210" s="73">
        <v>42735</v>
      </c>
      <c r="C2210" s="73">
        <v>42735</v>
      </c>
      <c r="D2210" s="73">
        <v>42735</v>
      </c>
      <c r="E2210" s="208">
        <v>10041512</v>
      </c>
      <c r="F2210" s="61" t="s">
        <v>1053</v>
      </c>
      <c r="G2210" s="61" t="s">
        <v>444</v>
      </c>
      <c r="H2210" s="60">
        <v>143970191</v>
      </c>
      <c r="I2210" s="60">
        <v>98</v>
      </c>
      <c r="J2210" s="60" t="s">
        <v>2161</v>
      </c>
      <c r="K2210" s="60" t="s">
        <v>1780</v>
      </c>
      <c r="L2210" s="62">
        <v>41526</v>
      </c>
      <c r="M2210" s="62">
        <v>43344</v>
      </c>
      <c r="N2210" s="60">
        <v>60</v>
      </c>
      <c r="O2210" s="60">
        <v>39</v>
      </c>
      <c r="P2210" s="60">
        <v>60</v>
      </c>
      <c r="Q2210" s="60">
        <v>39</v>
      </c>
      <c r="R2210" s="60">
        <v>39</v>
      </c>
      <c r="S2210" s="249">
        <v>238330</v>
      </c>
      <c r="T2210" s="60">
        <v>0.05</v>
      </c>
      <c r="U2210" s="60">
        <v>9.1499999999999998E-2</v>
      </c>
      <c r="V2210" s="249">
        <v>4497.5811143771261</v>
      </c>
      <c r="W2210" s="249">
        <v>215905.68469755165</v>
      </c>
      <c r="X2210" s="249">
        <v>22424.315302448347</v>
      </c>
      <c r="Y2210" s="249">
        <v>46469.952756485756</v>
      </c>
      <c r="Z2210" s="249">
        <v>27330.843661253573</v>
      </c>
      <c r="AA2210" s="249">
        <v>19139.109095232183</v>
      </c>
      <c r="AB2210" s="249">
        <v>14575.804946591425</v>
      </c>
      <c r="AC2210" s="249">
        <v>19139.109095232183</v>
      </c>
      <c r="AD2210" s="249">
        <v>53949.182165076025</v>
      </c>
      <c r="AE2210" s="249">
        <v>31524.86686262759</v>
      </c>
      <c r="AF2210" s="249">
        <v>8.7311491370201111E-11</v>
      </c>
      <c r="AH2210" s="74">
        <v>60</v>
      </c>
    </row>
    <row r="2211" spans="2:34">
      <c r="B2211" s="73">
        <v>42735</v>
      </c>
      <c r="C2211" s="73">
        <v>42735</v>
      </c>
      <c r="D2211" s="73">
        <v>42735</v>
      </c>
      <c r="E2211" s="208">
        <v>10041768</v>
      </c>
      <c r="F2211" s="61" t="s">
        <v>1053</v>
      </c>
      <c r="G2211" s="61" t="s">
        <v>444</v>
      </c>
      <c r="H2211" s="60">
        <v>143980588</v>
      </c>
      <c r="I2211" s="60">
        <v>98</v>
      </c>
      <c r="J2211" s="60" t="s">
        <v>2194</v>
      </c>
      <c r="K2211" s="60" t="s">
        <v>1338</v>
      </c>
      <c r="L2211" s="62">
        <v>41317</v>
      </c>
      <c r="M2211" s="62">
        <v>43132</v>
      </c>
      <c r="N2211" s="60">
        <v>60</v>
      </c>
      <c r="O2211" s="60">
        <v>46</v>
      </c>
      <c r="P2211" s="60">
        <v>60</v>
      </c>
      <c r="Q2211" s="60">
        <v>46</v>
      </c>
      <c r="R2211" s="60">
        <v>46</v>
      </c>
      <c r="S2211" s="249">
        <v>242201</v>
      </c>
      <c r="T2211" s="60">
        <v>0.05</v>
      </c>
      <c r="U2211" s="60">
        <v>9.4E-2</v>
      </c>
      <c r="V2211" s="249">
        <v>4570.6316598130925</v>
      </c>
      <c r="W2211" s="249">
        <v>218137.07072801155</v>
      </c>
      <c r="X2211" s="249">
        <v>24063.929271988454</v>
      </c>
      <c r="Y2211" s="249">
        <v>52493.456561800063</v>
      </c>
      <c r="Z2211" s="249">
        <v>30080.909684063634</v>
      </c>
      <c r="AA2211" s="249">
        <v>22412.546877736429</v>
      </c>
      <c r="AB2211" s="249">
        <v>18449.012441857816</v>
      </c>
      <c r="AC2211" s="249">
        <v>22412.546877736429</v>
      </c>
      <c r="AD2211" s="249">
        <v>56100.828860775015</v>
      </c>
      <c r="AE2211" s="249">
        <v>32036.899588785542</v>
      </c>
      <c r="AF2211" s="249">
        <v>1.0186340659856796E-9</v>
      </c>
      <c r="AH2211" s="74">
        <v>60</v>
      </c>
    </row>
    <row r="2212" spans="2:34">
      <c r="B2212" s="73">
        <v>42735</v>
      </c>
      <c r="C2212" s="73">
        <v>42735</v>
      </c>
      <c r="D2212" s="73">
        <v>42735</v>
      </c>
      <c r="E2212" s="208">
        <v>10041199</v>
      </c>
      <c r="F2212" s="61" t="s">
        <v>1053</v>
      </c>
      <c r="G2212" s="61" t="s">
        <v>444</v>
      </c>
      <c r="H2212" s="60">
        <v>143980928</v>
      </c>
      <c r="I2212" s="60">
        <v>98</v>
      </c>
      <c r="J2212" s="60" t="s">
        <v>2208</v>
      </c>
      <c r="K2212" s="60" t="s">
        <v>1780</v>
      </c>
      <c r="L2212" s="62">
        <v>41520</v>
      </c>
      <c r="M2212" s="62">
        <v>43344</v>
      </c>
      <c r="N2212" s="60">
        <v>60</v>
      </c>
      <c r="O2212" s="60">
        <v>39</v>
      </c>
      <c r="P2212" s="60">
        <v>60</v>
      </c>
      <c r="Q2212" s="60">
        <v>39</v>
      </c>
      <c r="R2212" s="60">
        <v>39</v>
      </c>
      <c r="S2212" s="249">
        <v>85130</v>
      </c>
      <c r="T2212" s="60">
        <v>0.05</v>
      </c>
      <c r="U2212" s="60">
        <v>9.1499999999999998E-2</v>
      </c>
      <c r="V2212" s="249">
        <v>1606.5081201146509</v>
      </c>
      <c r="W2212" s="249">
        <v>77120.173449849259</v>
      </c>
      <c r="X2212" s="249">
        <v>8009.8265501507412</v>
      </c>
      <c r="Y2212" s="249">
        <v>16598.779331849248</v>
      </c>
      <c r="Z2212" s="249">
        <v>9762.4080933265432</v>
      </c>
      <c r="AA2212" s="249">
        <v>6836.3712385227045</v>
      </c>
      <c r="AB2212" s="249">
        <v>5206.3872575979822</v>
      </c>
      <c r="AC2212" s="249">
        <v>6836.3712385227045</v>
      </c>
      <c r="AD2212" s="249">
        <v>19270.313757029828</v>
      </c>
      <c r="AE2212" s="249">
        <v>11260.487206879057</v>
      </c>
      <c r="AF2212" s="249">
        <v>2.9103830456733704E-11</v>
      </c>
      <c r="AH2212" s="74">
        <v>60</v>
      </c>
    </row>
    <row r="2213" spans="2:34">
      <c r="B2213" s="73">
        <v>42735</v>
      </c>
      <c r="C2213" s="73">
        <v>42735</v>
      </c>
      <c r="D2213" s="73">
        <v>42735</v>
      </c>
      <c r="E2213" s="208">
        <v>10041765</v>
      </c>
      <c r="F2213" s="61" t="s">
        <v>1053</v>
      </c>
      <c r="G2213" s="61" t="s">
        <v>444</v>
      </c>
      <c r="H2213" s="60">
        <v>143982130</v>
      </c>
      <c r="I2213" s="60">
        <v>98</v>
      </c>
      <c r="J2213" s="60" t="s">
        <v>2272</v>
      </c>
      <c r="K2213" s="60" t="s">
        <v>1780</v>
      </c>
      <c r="L2213" s="62">
        <v>41501</v>
      </c>
      <c r="M2213" s="62">
        <v>43313</v>
      </c>
      <c r="N2213" s="60">
        <v>60</v>
      </c>
      <c r="O2213" s="60">
        <v>40</v>
      </c>
      <c r="P2213" s="60">
        <v>60</v>
      </c>
      <c r="Q2213" s="60">
        <v>40</v>
      </c>
      <c r="R2213" s="60">
        <v>40</v>
      </c>
      <c r="S2213" s="249">
        <v>231022</v>
      </c>
      <c r="T2213" s="60">
        <v>0.05</v>
      </c>
      <c r="U2213" s="60">
        <v>9.1499999999999998E-2</v>
      </c>
      <c r="V2213" s="249">
        <v>4359.6701389066939</v>
      </c>
      <c r="W2213" s="249">
        <v>209285.28968320304</v>
      </c>
      <c r="X2213" s="249">
        <v>21736.710316796962</v>
      </c>
      <c r="Y2213" s="249">
        <v>45687.83935242935</v>
      </c>
      <c r="Z2213" s="249">
        <v>26857.319886899088</v>
      </c>
      <c r="AA2213" s="249">
        <v>18830.519465530262</v>
      </c>
      <c r="AB2213" s="249">
        <v>14491.140211197973</v>
      </c>
      <c r="AC2213" s="249">
        <v>18830.519465530262</v>
      </c>
      <c r="AD2213" s="249">
        <v>52294.918651198765</v>
      </c>
      <c r="AE2213" s="249">
        <v>30558.208334401628</v>
      </c>
      <c r="AF2213" s="249">
        <v>1.7462298274040222E-10</v>
      </c>
      <c r="AH2213" s="74">
        <v>60</v>
      </c>
    </row>
    <row r="2214" spans="2:34">
      <c r="B2214" s="73">
        <v>42735</v>
      </c>
      <c r="C2214" s="73">
        <v>42735</v>
      </c>
      <c r="D2214" s="73">
        <v>42735</v>
      </c>
      <c r="E2214" s="208">
        <v>10041582</v>
      </c>
      <c r="F2214" s="61" t="s">
        <v>1053</v>
      </c>
      <c r="G2214" s="61" t="s">
        <v>444</v>
      </c>
      <c r="H2214" s="60">
        <v>143982696</v>
      </c>
      <c r="I2214" s="60">
        <v>98</v>
      </c>
      <c r="J2214" s="60" t="s">
        <v>2239</v>
      </c>
      <c r="K2214" s="60" t="s">
        <v>1780</v>
      </c>
      <c r="L2214" s="62">
        <v>41625</v>
      </c>
      <c r="M2214" s="62">
        <v>42736</v>
      </c>
      <c r="N2214" s="60">
        <v>37</v>
      </c>
      <c r="O2214" s="60">
        <v>35</v>
      </c>
      <c r="P2214" s="60">
        <v>37</v>
      </c>
      <c r="Q2214" s="60">
        <v>35</v>
      </c>
      <c r="R2214" s="60">
        <v>35</v>
      </c>
      <c r="S2214" s="249">
        <v>72068</v>
      </c>
      <c r="T2214" s="60">
        <v>0.05</v>
      </c>
      <c r="U2214" s="60">
        <v>9.1499999999999998E-2</v>
      </c>
      <c r="V2214" s="249">
        <v>2105.8287952811966</v>
      </c>
      <c r="W2214" s="249">
        <v>67666.304034470668</v>
      </c>
      <c r="X2214" s="249">
        <v>4401.6959655293322</v>
      </c>
      <c r="Y2214" s="249">
        <v>10201.675668580552</v>
      </c>
      <c r="Z2214" s="249">
        <v>5821.4880457070685</v>
      </c>
      <c r="AA2214" s="249">
        <v>4380.1876228734836</v>
      </c>
      <c r="AB2214" s="249">
        <v>4163.7664538790978</v>
      </c>
      <c r="AC2214" s="249">
        <v>4380.1876228734836</v>
      </c>
      <c r="AD2214" s="249">
        <v>10249.361390933642</v>
      </c>
      <c r="AE2214" s="249">
        <v>5847.665425404266</v>
      </c>
      <c r="AF2214" s="249">
        <v>4.3655745685100555E-11</v>
      </c>
      <c r="AH2214" s="74">
        <v>37</v>
      </c>
    </row>
    <row r="2215" spans="2:34">
      <c r="B2215" s="73">
        <v>42735</v>
      </c>
      <c r="C2215" s="73">
        <v>42735</v>
      </c>
      <c r="D2215" s="73">
        <v>42735</v>
      </c>
      <c r="E2215" s="208">
        <v>10041496</v>
      </c>
      <c r="F2215" s="61" t="s">
        <v>1053</v>
      </c>
      <c r="G2215" s="61" t="s">
        <v>444</v>
      </c>
      <c r="H2215" s="60">
        <v>143983315</v>
      </c>
      <c r="I2215" s="60">
        <v>98</v>
      </c>
      <c r="J2215" s="60" t="s">
        <v>2331</v>
      </c>
      <c r="K2215" s="60" t="s">
        <v>1780</v>
      </c>
      <c r="L2215" s="62">
        <v>41795</v>
      </c>
      <c r="M2215" s="62">
        <v>43617</v>
      </c>
      <c r="N2215" s="60">
        <v>60</v>
      </c>
      <c r="O2215" s="60">
        <v>30</v>
      </c>
      <c r="P2215" s="60">
        <v>60</v>
      </c>
      <c r="Q2215" s="60">
        <v>30</v>
      </c>
      <c r="R2215" s="60">
        <v>30</v>
      </c>
      <c r="S2215" s="249">
        <v>200166</v>
      </c>
      <c r="T2215" s="60">
        <v>0.05</v>
      </c>
      <c r="U2215" s="60">
        <v>9.1499999999999998E-2</v>
      </c>
      <c r="V2215" s="249">
        <v>3777.3793535870927</v>
      </c>
      <c r="W2215" s="249">
        <v>181332.51073373109</v>
      </c>
      <c r="X2215" s="249">
        <v>18833.489266268909</v>
      </c>
      <c r="Y2215" s="249">
        <v>32941.267487606499</v>
      </c>
      <c r="Z2215" s="249">
        <v>19472.49101110753</v>
      </c>
      <c r="AA2215" s="249">
        <v>13468.77647649897</v>
      </c>
      <c r="AB2215" s="249">
        <v>9416.7446331344545</v>
      </c>
      <c r="AC2215" s="249">
        <v>13468.77647649897</v>
      </c>
      <c r="AD2215" s="249">
        <v>45310.250481494586</v>
      </c>
      <c r="AE2215" s="249">
        <v>26476.761215225561</v>
      </c>
      <c r="AF2215" s="249">
        <v>1.1641532182693481E-10</v>
      </c>
      <c r="AH2215" s="74">
        <v>60</v>
      </c>
    </row>
    <row r="2216" spans="2:34">
      <c r="B2216" s="73">
        <v>42735</v>
      </c>
      <c r="C2216" s="73">
        <v>42735</v>
      </c>
      <c r="D2216" s="73">
        <v>42735</v>
      </c>
      <c r="E2216" s="208">
        <v>10042222</v>
      </c>
      <c r="F2216" s="61" t="s">
        <v>1053</v>
      </c>
      <c r="G2216" s="61" t="s">
        <v>444</v>
      </c>
      <c r="H2216" s="60">
        <v>143983749</v>
      </c>
      <c r="I2216" s="60">
        <v>98</v>
      </c>
      <c r="J2216" s="60" t="s">
        <v>2351</v>
      </c>
      <c r="K2216" s="60" t="s">
        <v>1780</v>
      </c>
      <c r="L2216" s="62">
        <v>41806</v>
      </c>
      <c r="M2216" s="62">
        <v>43647</v>
      </c>
      <c r="N2216" s="60">
        <v>61</v>
      </c>
      <c r="O2216" s="60">
        <v>30</v>
      </c>
      <c r="P2216" s="60">
        <v>60</v>
      </c>
      <c r="Q2216" s="60">
        <v>30</v>
      </c>
      <c r="R2216" s="60">
        <v>30</v>
      </c>
      <c r="S2216" s="249">
        <v>129964</v>
      </c>
      <c r="T2216" s="60">
        <v>0.05</v>
      </c>
      <c r="U2216" s="60">
        <v>9.1499999999999998E-2</v>
      </c>
      <c r="V2216" s="249">
        <v>2452.5810093102368</v>
      </c>
      <c r="W2216" s="249">
        <v>117735.7714347023</v>
      </c>
      <c r="X2216" s="249">
        <v>12228.228565297701</v>
      </c>
      <c r="Y2216" s="249">
        <v>21388.142280703461</v>
      </c>
      <c r="Z2216" s="249">
        <v>12643.120318973146</v>
      </c>
      <c r="AA2216" s="249">
        <v>8745.0219617303155</v>
      </c>
      <c r="AB2216" s="249">
        <v>6114.1142826488503</v>
      </c>
      <c r="AC2216" s="249">
        <v>8745.0219617303155</v>
      </c>
      <c r="AD2216" s="249">
        <v>29419.089123911952</v>
      </c>
      <c r="AE2216" s="249">
        <v>17190.860558614222</v>
      </c>
      <c r="AF2216" s="249">
        <v>2.9103830456733704E-11</v>
      </c>
      <c r="AH2216" s="74">
        <v>60</v>
      </c>
    </row>
    <row r="2217" spans="2:34">
      <c r="B2217" s="73">
        <v>42735</v>
      </c>
      <c r="C2217" s="73">
        <v>42735</v>
      </c>
      <c r="D2217" s="73">
        <v>42735</v>
      </c>
      <c r="E2217" s="208">
        <v>10041833</v>
      </c>
      <c r="F2217" s="61" t="s">
        <v>1053</v>
      </c>
      <c r="G2217" s="61" t="s">
        <v>444</v>
      </c>
      <c r="H2217" s="60">
        <v>143984486</v>
      </c>
      <c r="I2217" s="60">
        <v>98</v>
      </c>
      <c r="J2217" s="60" t="s">
        <v>2381</v>
      </c>
      <c r="K2217" s="60" t="s">
        <v>1780</v>
      </c>
      <c r="L2217" s="62">
        <v>41905</v>
      </c>
      <c r="M2217" s="62">
        <v>43374</v>
      </c>
      <c r="N2217" s="60">
        <v>48</v>
      </c>
      <c r="O2217" s="60">
        <v>26</v>
      </c>
      <c r="P2217" s="60">
        <v>48</v>
      </c>
      <c r="Q2217" s="60">
        <v>26</v>
      </c>
      <c r="R2217" s="60">
        <v>26</v>
      </c>
      <c r="S2217" s="249">
        <v>148175</v>
      </c>
      <c r="T2217" s="60">
        <v>0.05</v>
      </c>
      <c r="U2217" s="60">
        <v>9.1499999999999998E-2</v>
      </c>
      <c r="V2217" s="249">
        <v>3412.3655748305478</v>
      </c>
      <c r="W2217" s="249">
        <v>136733.47731958423</v>
      </c>
      <c r="X2217" s="249">
        <v>11441.522680415772</v>
      </c>
      <c r="Y2217" s="249">
        <v>20860.343064848203</v>
      </c>
      <c r="Z2217" s="249">
        <v>12138.196119955639</v>
      </c>
      <c r="AA2217" s="249">
        <v>8722.1469448925636</v>
      </c>
      <c r="AB2217" s="249">
        <v>6197.4914518918767</v>
      </c>
      <c r="AC2217" s="249">
        <v>8722.1469448925636</v>
      </c>
      <c r="AD2217" s="249">
        <v>27060.070272282115</v>
      </c>
      <c r="AE2217" s="249">
        <v>15618.547591866285</v>
      </c>
      <c r="AF2217" s="249">
        <v>5.8207660913467407E-11</v>
      </c>
      <c r="AH2217" s="74">
        <v>48</v>
      </c>
    </row>
    <row r="2218" spans="2:34">
      <c r="B2218" s="73">
        <v>42735</v>
      </c>
      <c r="C2218" s="73">
        <v>42735</v>
      </c>
      <c r="D2218" s="73">
        <v>42735</v>
      </c>
      <c r="E2218" s="208">
        <v>10042339</v>
      </c>
      <c r="F2218" s="61" t="s">
        <v>1053</v>
      </c>
      <c r="G2218" s="61" t="s">
        <v>444</v>
      </c>
      <c r="H2218" s="60">
        <v>143985164</v>
      </c>
      <c r="I2218" s="60">
        <v>98</v>
      </c>
      <c r="J2218" s="60" t="s">
        <v>2408</v>
      </c>
      <c r="K2218" s="60" t="s">
        <v>1780</v>
      </c>
      <c r="L2218" s="62">
        <v>41996</v>
      </c>
      <c r="M2218" s="62">
        <v>42736</v>
      </c>
      <c r="N2218" s="60">
        <v>24</v>
      </c>
      <c r="O2218" s="60">
        <v>23</v>
      </c>
      <c r="P2218" s="60">
        <v>24</v>
      </c>
      <c r="Q2218" s="60">
        <v>23</v>
      </c>
      <c r="R2218" s="60">
        <v>23</v>
      </c>
      <c r="S2218" s="249">
        <v>415827</v>
      </c>
      <c r="T2218" s="60">
        <v>0.05</v>
      </c>
      <c r="U2218" s="60">
        <v>9.1499999999999998E-2</v>
      </c>
      <c r="V2218" s="249">
        <v>18242.908378948479</v>
      </c>
      <c r="W2218" s="249">
        <v>398720.7577906879</v>
      </c>
      <c r="X2218" s="249">
        <v>17106.242209312099</v>
      </c>
      <c r="Y2218" s="249">
        <v>38970.993755494419</v>
      </c>
      <c r="Z2218" s="249">
        <v>21927.104379498167</v>
      </c>
      <c r="AA2218" s="249">
        <v>17043.889375996252</v>
      </c>
      <c r="AB2218" s="249">
        <v>16393.482117257427</v>
      </c>
      <c r="AC2218" s="249">
        <v>17043.889375996252</v>
      </c>
      <c r="AD2218" s="249">
        <v>39109.043304075894</v>
      </c>
      <c r="AE2218" s="249">
        <v>22002.801094763505</v>
      </c>
      <c r="AF2218" s="249">
        <v>2.9103830456733704E-10</v>
      </c>
      <c r="AH2218" s="74">
        <v>24</v>
      </c>
    </row>
    <row r="2219" spans="2:34">
      <c r="B2219" s="73">
        <v>42735</v>
      </c>
      <c r="C2219" s="73">
        <v>42735</v>
      </c>
      <c r="D2219" s="73">
        <v>42735</v>
      </c>
      <c r="E2219" s="208">
        <v>10042353</v>
      </c>
      <c r="F2219" s="61" t="s">
        <v>1053</v>
      </c>
      <c r="G2219" s="61" t="s">
        <v>444</v>
      </c>
      <c r="H2219" s="60">
        <v>143985326</v>
      </c>
      <c r="I2219" s="60">
        <v>98</v>
      </c>
      <c r="J2219" s="60" t="s">
        <v>2528</v>
      </c>
      <c r="K2219" s="60" t="s">
        <v>1780</v>
      </c>
      <c r="L2219" s="62">
        <v>42079</v>
      </c>
      <c r="M2219" s="62">
        <v>43922</v>
      </c>
      <c r="N2219" s="60">
        <v>61</v>
      </c>
      <c r="O2219" s="60">
        <v>21</v>
      </c>
      <c r="P2219" s="60">
        <v>60</v>
      </c>
      <c r="Q2219" s="60">
        <v>21</v>
      </c>
      <c r="R2219" s="60">
        <v>21</v>
      </c>
      <c r="S2219" s="249">
        <v>320772</v>
      </c>
      <c r="T2219" s="60">
        <v>0.05</v>
      </c>
      <c r="U2219" s="60">
        <v>9.1499999999999998E-2</v>
      </c>
      <c r="V2219" s="249">
        <v>6053.3633584566751</v>
      </c>
      <c r="W2219" s="249">
        <v>290590.77032603126</v>
      </c>
      <c r="X2219" s="249">
        <v>30181.229673968744</v>
      </c>
      <c r="Y2219" s="249">
        <v>40078.673524898259</v>
      </c>
      <c r="Z2219" s="249">
        <v>23829.354416502334</v>
      </c>
      <c r="AA2219" s="249">
        <v>16249.319108395925</v>
      </c>
      <c r="AB2219" s="249">
        <v>10563.43038588906</v>
      </c>
      <c r="AC2219" s="249">
        <v>16249.319108395925</v>
      </c>
      <c r="AD2219" s="249">
        <v>72611.031181369384</v>
      </c>
      <c r="AE2219" s="249">
        <v>42429.801507400523</v>
      </c>
      <c r="AF2219" s="249">
        <v>1.1641532182693481E-10</v>
      </c>
      <c r="AH2219" s="74">
        <v>60</v>
      </c>
    </row>
    <row r="2220" spans="2:34">
      <c r="B2220" s="73">
        <v>42735</v>
      </c>
      <c r="C2220" s="73">
        <v>42735</v>
      </c>
      <c r="D2220" s="73">
        <v>42735</v>
      </c>
      <c r="E2220" s="208">
        <v>10052359</v>
      </c>
      <c r="F2220" s="61" t="s">
        <v>1053</v>
      </c>
      <c r="G2220" s="61" t="s">
        <v>444</v>
      </c>
      <c r="H2220" s="60">
        <v>143992837</v>
      </c>
      <c r="I2220" s="60">
        <v>98</v>
      </c>
      <c r="J2220" s="60" t="s">
        <v>2428</v>
      </c>
      <c r="K2220" s="60" t="s">
        <v>1332</v>
      </c>
      <c r="L2220" s="62">
        <v>40542</v>
      </c>
      <c r="M2220" s="62">
        <v>42736</v>
      </c>
      <c r="N2220" s="60">
        <v>72</v>
      </c>
      <c r="O2220" s="60">
        <v>71</v>
      </c>
      <c r="P2220" s="60">
        <v>60</v>
      </c>
      <c r="Q2220" s="60">
        <v>60</v>
      </c>
      <c r="R2220" s="60">
        <v>71</v>
      </c>
      <c r="S2220" s="249">
        <v>465253</v>
      </c>
      <c r="T2220" s="60">
        <v>0.05</v>
      </c>
      <c r="U2220" s="60">
        <v>9.4E-2</v>
      </c>
      <c r="V2220" s="249">
        <v>8779.8980665770196</v>
      </c>
      <c r="W2220" s="249">
        <v>419027.69421851914</v>
      </c>
      <c r="X2220" s="249">
        <v>46225.305781480856</v>
      </c>
      <c r="Y2220" s="249">
        <v>107766.18977610394</v>
      </c>
      <c r="Z2220" s="249">
        <v>61540.883994621166</v>
      </c>
      <c r="AA2220" s="249">
        <v>46225.305781482777</v>
      </c>
      <c r="AB2220" s="249">
        <v>54699.945174752342</v>
      </c>
      <c r="AC2220" s="249">
        <v>46225.305781482777</v>
      </c>
      <c r="AD2220" s="249">
        <v>107766.18977610394</v>
      </c>
      <c r="AE2220" s="249">
        <v>61540.883994621166</v>
      </c>
      <c r="AF2220" s="249">
        <v>1.9208528101444244E-9</v>
      </c>
      <c r="AH2220" s="74">
        <v>60</v>
      </c>
    </row>
    <row r="2221" spans="2:34">
      <c r="B2221" s="73">
        <v>42735</v>
      </c>
      <c r="C2221" s="73">
        <v>42735</v>
      </c>
      <c r="D2221" s="73">
        <v>42735</v>
      </c>
      <c r="E2221" s="208">
        <v>10042134</v>
      </c>
      <c r="F2221" s="61" t="s">
        <v>1053</v>
      </c>
      <c r="G2221" s="61" t="s">
        <v>444</v>
      </c>
      <c r="H2221" s="60">
        <v>143995402</v>
      </c>
      <c r="I2221" s="60">
        <v>98</v>
      </c>
      <c r="J2221" s="60" t="s">
        <v>2445</v>
      </c>
      <c r="K2221" s="60" t="s">
        <v>1337</v>
      </c>
      <c r="L2221" s="62">
        <v>40920</v>
      </c>
      <c r="M2221" s="62">
        <v>42736</v>
      </c>
      <c r="N2221" s="60">
        <v>60</v>
      </c>
      <c r="O2221" s="60">
        <v>59</v>
      </c>
      <c r="P2221" s="60">
        <v>60</v>
      </c>
      <c r="Q2221" s="60">
        <v>59</v>
      </c>
      <c r="R2221" s="60">
        <v>59</v>
      </c>
      <c r="S2221" s="249">
        <v>130198</v>
      </c>
      <c r="T2221" s="60">
        <v>0.05</v>
      </c>
      <c r="U2221" s="60">
        <v>9.9000000000000005E-2</v>
      </c>
      <c r="V2221" s="249">
        <v>2456.996877982936</v>
      </c>
      <c r="W2221" s="249">
        <v>115907.70225770396</v>
      </c>
      <c r="X2221" s="249">
        <v>14290.297742296039</v>
      </c>
      <c r="Y2221" s="249">
        <v>31492.006058027313</v>
      </c>
      <c r="Z2221" s="249">
        <v>17211.617671183718</v>
      </c>
      <c r="AA2221" s="249">
        <v>14280.388386843595</v>
      </c>
      <c r="AB2221" s="249">
        <v>14052.126113257773</v>
      </c>
      <c r="AC2221" s="249">
        <v>14280.388386843595</v>
      </c>
      <c r="AD2221" s="249">
        <v>31512.110421273857</v>
      </c>
      <c r="AE2221" s="249">
        <v>17221.812678976145</v>
      </c>
      <c r="AF2221" s="249">
        <v>1.673470251262188E-9</v>
      </c>
      <c r="AH2221" s="74">
        <v>60</v>
      </c>
    </row>
    <row r="2222" spans="2:34">
      <c r="B2222" s="73">
        <v>42735</v>
      </c>
      <c r="C2222" s="73">
        <v>42735</v>
      </c>
      <c r="D2222" s="73">
        <v>42735</v>
      </c>
      <c r="E2222" s="208">
        <v>10042075</v>
      </c>
      <c r="F2222" s="61" t="s">
        <v>1053</v>
      </c>
      <c r="G2222" s="61" t="s">
        <v>444</v>
      </c>
      <c r="H2222" s="60">
        <v>143995917</v>
      </c>
      <c r="I2222" s="60">
        <v>98</v>
      </c>
      <c r="J2222" s="60" t="s">
        <v>2452</v>
      </c>
      <c r="K2222" s="60" t="s">
        <v>1337</v>
      </c>
      <c r="L2222" s="62">
        <v>40913</v>
      </c>
      <c r="M2222" s="62">
        <v>42736</v>
      </c>
      <c r="N2222" s="60">
        <v>60</v>
      </c>
      <c r="O2222" s="60">
        <v>59</v>
      </c>
      <c r="P2222" s="60">
        <v>60</v>
      </c>
      <c r="Q2222" s="60">
        <v>59</v>
      </c>
      <c r="R2222" s="60">
        <v>59</v>
      </c>
      <c r="S2222" s="249">
        <v>150354</v>
      </c>
      <c r="T2222" s="60">
        <v>0.05</v>
      </c>
      <c r="U2222" s="60">
        <v>9.9000000000000005E-2</v>
      </c>
      <c r="V2222" s="249">
        <v>2837.3654633116198</v>
      </c>
      <c r="W2222" s="249">
        <v>133851.41603753375</v>
      </c>
      <c r="X2222" s="249">
        <v>16502.583962466248</v>
      </c>
      <c r="Y2222" s="249">
        <v>36367.295034091425</v>
      </c>
      <c r="Z2222" s="249">
        <v>19876.154498019547</v>
      </c>
      <c r="AA2222" s="249">
        <v>16491.140536071878</v>
      </c>
      <c r="AB2222" s="249">
        <v>16227.540896425142</v>
      </c>
      <c r="AC2222" s="249">
        <v>16491.140536071878</v>
      </c>
      <c r="AD2222" s="249">
        <v>36390.51176116537</v>
      </c>
      <c r="AE2222" s="249">
        <v>19887.927798697201</v>
      </c>
      <c r="AF2222" s="249">
        <v>1.9208528101444244E-9</v>
      </c>
      <c r="AH2222" s="74">
        <v>60</v>
      </c>
    </row>
    <row r="2223" spans="2:34">
      <c r="B2223" s="73">
        <v>42735</v>
      </c>
      <c r="C2223" s="73">
        <v>42735</v>
      </c>
      <c r="D2223" s="73">
        <v>42735</v>
      </c>
      <c r="E2223" s="208">
        <v>10042114</v>
      </c>
      <c r="F2223" s="61" t="s">
        <v>1053</v>
      </c>
      <c r="G2223" s="61" t="s">
        <v>444</v>
      </c>
      <c r="H2223" s="60">
        <v>143996220</v>
      </c>
      <c r="I2223" s="60">
        <v>98</v>
      </c>
      <c r="J2223" s="60" t="s">
        <v>2405</v>
      </c>
      <c r="K2223" s="60" t="s">
        <v>1337</v>
      </c>
      <c r="L2223" s="62">
        <v>40897</v>
      </c>
      <c r="M2223" s="62">
        <v>42736</v>
      </c>
      <c r="N2223" s="60">
        <v>60</v>
      </c>
      <c r="O2223" s="60">
        <v>59</v>
      </c>
      <c r="P2223" s="60">
        <v>60</v>
      </c>
      <c r="Q2223" s="60">
        <v>59</v>
      </c>
      <c r="R2223" s="60">
        <v>59</v>
      </c>
      <c r="S2223" s="249">
        <v>233886</v>
      </c>
      <c r="T2223" s="60">
        <v>0.05</v>
      </c>
      <c r="U2223" s="60">
        <v>9.9000000000000005E-2</v>
      </c>
      <c r="V2223" s="249">
        <v>4413.7173520631422</v>
      </c>
      <c r="W2223" s="249">
        <v>208215.09431976953</v>
      </c>
      <c r="X2223" s="249">
        <v>25670.905680230469</v>
      </c>
      <c r="Y2223" s="249">
        <v>56571.831586412794</v>
      </c>
      <c r="Z2223" s="249">
        <v>30918.726943904447</v>
      </c>
      <c r="AA2223" s="249">
        <v>25653.104642508348</v>
      </c>
      <c r="AB2223" s="249">
        <v>25243.057252226627</v>
      </c>
      <c r="AC2223" s="249">
        <v>25653.104642508348</v>
      </c>
      <c r="AD2223" s="249">
        <v>56607.946804022009</v>
      </c>
      <c r="AE2223" s="249">
        <v>30937.041123788484</v>
      </c>
      <c r="AF2223" s="249">
        <v>3.0559021979570389E-9</v>
      </c>
      <c r="AH2223" s="74">
        <v>60</v>
      </c>
    </row>
    <row r="2224" spans="2:34">
      <c r="B2224" s="73">
        <v>42735</v>
      </c>
      <c r="C2224" s="73">
        <v>42735</v>
      </c>
      <c r="D2224" s="73">
        <v>42735</v>
      </c>
      <c r="E2224" s="208">
        <v>10042231</v>
      </c>
      <c r="F2224" s="61" t="s">
        <v>1053</v>
      </c>
      <c r="G2224" s="61" t="s">
        <v>444</v>
      </c>
      <c r="H2224" s="60">
        <v>143996506</v>
      </c>
      <c r="I2224" s="60">
        <v>98</v>
      </c>
      <c r="J2224" s="60" t="s">
        <v>2455</v>
      </c>
      <c r="K2224" s="60" t="s">
        <v>1337</v>
      </c>
      <c r="L2224" s="62">
        <v>40906</v>
      </c>
      <c r="M2224" s="62">
        <v>42736</v>
      </c>
      <c r="N2224" s="60">
        <v>60</v>
      </c>
      <c r="O2224" s="60">
        <v>59</v>
      </c>
      <c r="P2224" s="60">
        <v>60</v>
      </c>
      <c r="Q2224" s="60">
        <v>59</v>
      </c>
      <c r="R2224" s="60">
        <v>59</v>
      </c>
      <c r="S2224" s="249">
        <v>53903</v>
      </c>
      <c r="T2224" s="60">
        <v>0.05</v>
      </c>
      <c r="U2224" s="60">
        <v>9.9000000000000005E-2</v>
      </c>
      <c r="V2224" s="249">
        <v>1017.2161071131214</v>
      </c>
      <c r="W2224" s="249">
        <v>47986.703903262853</v>
      </c>
      <c r="X2224" s="249">
        <v>5916.2960967371473</v>
      </c>
      <c r="Y2224" s="249">
        <v>13037.9391584037</v>
      </c>
      <c r="Z2224" s="249">
        <v>7125.7456130648279</v>
      </c>
      <c r="AA2224" s="249">
        <v>5912.1935453388724</v>
      </c>
      <c r="AB2224" s="249">
        <v>5817.6911617915284</v>
      </c>
      <c r="AC2224" s="249">
        <v>5912.1935453388724</v>
      </c>
      <c r="AD2224" s="249">
        <v>13046.262523525133</v>
      </c>
      <c r="AE2224" s="249">
        <v>7129.9664267872795</v>
      </c>
      <c r="AF2224" s="249">
        <v>7.0576788857579231E-10</v>
      </c>
      <c r="AH2224" s="74">
        <v>60</v>
      </c>
    </row>
    <row r="2225" spans="2:35">
      <c r="B2225" s="73">
        <v>42735</v>
      </c>
      <c r="C2225" s="73">
        <v>42735</v>
      </c>
      <c r="D2225" s="73">
        <v>42735</v>
      </c>
      <c r="E2225" s="208">
        <v>10041880</v>
      </c>
      <c r="F2225" s="61" t="s">
        <v>1053</v>
      </c>
      <c r="G2225" s="61" t="s">
        <v>444</v>
      </c>
      <c r="H2225" s="60">
        <v>143996549</v>
      </c>
      <c r="I2225" s="60">
        <v>98</v>
      </c>
      <c r="J2225" s="60" t="s">
        <v>2385</v>
      </c>
      <c r="K2225" s="60" t="s">
        <v>1337</v>
      </c>
      <c r="L2225" s="62">
        <v>40921</v>
      </c>
      <c r="M2225" s="62">
        <v>42736</v>
      </c>
      <c r="N2225" s="60">
        <v>60</v>
      </c>
      <c r="O2225" s="60">
        <v>59</v>
      </c>
      <c r="P2225" s="60">
        <v>60</v>
      </c>
      <c r="Q2225" s="60">
        <v>59</v>
      </c>
      <c r="R2225" s="60">
        <v>59</v>
      </c>
      <c r="S2225" s="249">
        <v>186643</v>
      </c>
      <c r="T2225" s="60">
        <v>0.05</v>
      </c>
      <c r="U2225" s="60">
        <v>9.9000000000000005E-2</v>
      </c>
      <c r="V2225" s="249">
        <v>3522.1836610191331</v>
      </c>
      <c r="W2225" s="249">
        <v>166157.40082401145</v>
      </c>
      <c r="X2225" s="249">
        <v>20485.599175988551</v>
      </c>
      <c r="Y2225" s="249">
        <v>45144.798588982871</v>
      </c>
      <c r="Z2225" s="249">
        <v>24673.404791185225</v>
      </c>
      <c r="AA2225" s="249">
        <v>20471.393797797646</v>
      </c>
      <c r="AB2225" s="249">
        <v>20144.172523055408</v>
      </c>
      <c r="AC2225" s="249">
        <v>20471.393797797646</v>
      </c>
      <c r="AD2225" s="249">
        <v>45173.618837138958</v>
      </c>
      <c r="AE2225" s="249">
        <v>24688.019661147991</v>
      </c>
      <c r="AF2225" s="249">
        <v>2.4156179279088974E-9</v>
      </c>
      <c r="AH2225" s="74">
        <v>60</v>
      </c>
    </row>
    <row r="2226" spans="2:35">
      <c r="B2226" s="73">
        <v>42705</v>
      </c>
      <c r="C2226" s="73">
        <v>42705</v>
      </c>
      <c r="D2226" s="73">
        <v>42735</v>
      </c>
      <c r="E2226" s="208">
        <v>10042237</v>
      </c>
      <c r="F2226" s="61" t="s">
        <v>1054</v>
      </c>
      <c r="G2226" s="61" t="s">
        <v>444</v>
      </c>
      <c r="H2226" s="60">
        <v>143996913</v>
      </c>
      <c r="I2226" s="60">
        <v>98</v>
      </c>
      <c r="J2226" s="60" t="s">
        <v>2349</v>
      </c>
      <c r="K2226" s="60" t="s">
        <v>1337</v>
      </c>
      <c r="L2226" s="62">
        <v>40892</v>
      </c>
      <c r="M2226" s="62">
        <v>42705</v>
      </c>
      <c r="N2226" s="60">
        <v>60</v>
      </c>
      <c r="O2226" s="60">
        <v>60</v>
      </c>
      <c r="P2226" s="60">
        <v>60</v>
      </c>
      <c r="Q2226" s="60">
        <v>60</v>
      </c>
      <c r="R2226" s="60">
        <v>60</v>
      </c>
      <c r="S2226" s="249">
        <v>220213</v>
      </c>
      <c r="T2226" s="60">
        <v>0.05</v>
      </c>
      <c r="U2226" s="60">
        <v>9.9000000000000005E-2</v>
      </c>
      <c r="V2226" s="249">
        <v>4155.6909744485802</v>
      </c>
      <c r="W2226" s="249">
        <v>196042.8181483261</v>
      </c>
      <c r="X2226" s="249">
        <v>24170.1818516739</v>
      </c>
      <c r="Y2226" s="249">
        <v>53298.640318591526</v>
      </c>
      <c r="Z2226" s="249">
        <v>29128.458466914803</v>
      </c>
      <c r="AA2226" s="249">
        <v>24170.181851676723</v>
      </c>
      <c r="AB2226" s="249">
        <v>24170.1818516739</v>
      </c>
      <c r="AC2226" s="249">
        <v>24170.181851676723</v>
      </c>
      <c r="AD2226" s="249">
        <v>53298.640318591526</v>
      </c>
      <c r="AE2226" s="249">
        <v>29128.458466914803</v>
      </c>
      <c r="AF2226" s="249">
        <v>2.8230715543031693E-9</v>
      </c>
      <c r="AH2226" s="74">
        <v>60</v>
      </c>
    </row>
    <row r="2227" spans="2:35">
      <c r="B2227" s="73">
        <v>42735</v>
      </c>
      <c r="C2227" s="73">
        <v>42735</v>
      </c>
      <c r="D2227" s="73">
        <v>42735</v>
      </c>
      <c r="E2227" s="208">
        <v>10041843</v>
      </c>
      <c r="F2227" s="61" t="s">
        <v>1053</v>
      </c>
      <c r="G2227" s="61" t="s">
        <v>444</v>
      </c>
      <c r="H2227" s="60">
        <v>143997367</v>
      </c>
      <c r="I2227" s="60">
        <v>98</v>
      </c>
      <c r="J2227" s="60" t="s">
        <v>2468</v>
      </c>
      <c r="K2227" s="60" t="s">
        <v>1337</v>
      </c>
      <c r="L2227" s="62">
        <v>40912</v>
      </c>
      <c r="M2227" s="62">
        <v>42736</v>
      </c>
      <c r="N2227" s="60">
        <v>60</v>
      </c>
      <c r="O2227" s="60">
        <v>59</v>
      </c>
      <c r="P2227" s="60">
        <v>60</v>
      </c>
      <c r="Q2227" s="60">
        <v>59</v>
      </c>
      <c r="R2227" s="60">
        <v>59</v>
      </c>
      <c r="S2227" s="249">
        <v>230733</v>
      </c>
      <c r="T2227" s="60">
        <v>0.05</v>
      </c>
      <c r="U2227" s="60">
        <v>9.9000000000000005E-2</v>
      </c>
      <c r="V2227" s="249">
        <v>4354.2163523835752</v>
      </c>
      <c r="W2227" s="249">
        <v>205408.16191513545</v>
      </c>
      <c r="X2227" s="249">
        <v>25324.838084864547</v>
      </c>
      <c r="Y2227" s="249">
        <v>55809.190876870707</v>
      </c>
      <c r="Z2227" s="249">
        <v>30501.913855245279</v>
      </c>
      <c r="AA2227" s="249">
        <v>25307.277021625428</v>
      </c>
      <c r="AB2227" s="249">
        <v>24902.757450116806</v>
      </c>
      <c r="AC2227" s="249">
        <v>25307.277021625428</v>
      </c>
      <c r="AD2227" s="249">
        <v>55844.819227882021</v>
      </c>
      <c r="AE2227" s="249">
        <v>30519.981143014506</v>
      </c>
      <c r="AF2227" s="249">
        <v>2.9685907065868378E-9</v>
      </c>
      <c r="AH2227" s="74">
        <v>60</v>
      </c>
    </row>
    <row r="2228" spans="2:35">
      <c r="B2228" s="73">
        <v>42735</v>
      </c>
      <c r="C2228" s="73">
        <v>42735</v>
      </c>
      <c r="D2228" s="73">
        <v>42735</v>
      </c>
      <c r="E2228" s="208">
        <v>10041806</v>
      </c>
      <c r="F2228" s="61" t="s">
        <v>1053</v>
      </c>
      <c r="G2228" s="61" t="s">
        <v>444</v>
      </c>
      <c r="H2228" s="60">
        <v>143997391</v>
      </c>
      <c r="I2228" s="60">
        <v>98</v>
      </c>
      <c r="J2228" s="60" t="s">
        <v>2470</v>
      </c>
      <c r="K2228" s="60" t="s">
        <v>1338</v>
      </c>
      <c r="L2228" s="62">
        <v>41068</v>
      </c>
      <c r="M2228" s="62">
        <v>42887</v>
      </c>
      <c r="N2228" s="60">
        <v>60</v>
      </c>
      <c r="O2228" s="60">
        <v>54</v>
      </c>
      <c r="P2228" s="60">
        <v>60</v>
      </c>
      <c r="Q2228" s="60">
        <v>54</v>
      </c>
      <c r="R2228" s="60">
        <v>54</v>
      </c>
      <c r="S2228" s="249">
        <v>43554</v>
      </c>
      <c r="T2228" s="60">
        <v>0.05</v>
      </c>
      <c r="U2228" s="60">
        <v>9.4E-2</v>
      </c>
      <c r="V2228" s="249">
        <v>821.91771013125231</v>
      </c>
      <c r="W2228" s="249">
        <v>39226.683533461117</v>
      </c>
      <c r="X2228" s="249">
        <v>4327.3164665388831</v>
      </c>
      <c r="Y2228" s="249">
        <v>9955.9488936597409</v>
      </c>
      <c r="Z2228" s="249">
        <v>5689.9364654189631</v>
      </c>
      <c r="AA2228" s="249">
        <v>4266.0124282407778</v>
      </c>
      <c r="AB2228" s="249">
        <v>3894.5848198849949</v>
      </c>
      <c r="AC2228" s="249">
        <v>4266.0124282407778</v>
      </c>
      <c r="AD2228" s="249">
        <v>10088.379074414195</v>
      </c>
      <c r="AE2228" s="249">
        <v>5761.0626078751375</v>
      </c>
      <c r="AF2228" s="249">
        <v>1.7462298274040222E-10</v>
      </c>
      <c r="AH2228" s="74">
        <v>60</v>
      </c>
    </row>
    <row r="2229" spans="2:35">
      <c r="B2229" s="73">
        <v>42735</v>
      </c>
      <c r="C2229" s="73">
        <v>42735</v>
      </c>
      <c r="D2229" s="73">
        <v>42735</v>
      </c>
      <c r="E2229" s="208">
        <v>10041496</v>
      </c>
      <c r="F2229" s="61" t="s">
        <v>1053</v>
      </c>
      <c r="G2229" s="61" t="s">
        <v>444</v>
      </c>
      <c r="H2229" s="60">
        <v>143997804</v>
      </c>
      <c r="I2229" s="60">
        <v>98</v>
      </c>
      <c r="J2229" s="60" t="s">
        <v>2331</v>
      </c>
      <c r="K2229" s="60" t="s">
        <v>1338</v>
      </c>
      <c r="L2229" s="62">
        <v>41053</v>
      </c>
      <c r="M2229" s="62">
        <v>42887</v>
      </c>
      <c r="N2229" s="60">
        <v>60</v>
      </c>
      <c r="O2229" s="60">
        <v>54</v>
      </c>
      <c r="P2229" s="60">
        <v>60</v>
      </c>
      <c r="Q2229" s="60">
        <v>54</v>
      </c>
      <c r="R2229" s="60">
        <v>54</v>
      </c>
      <c r="S2229" s="249">
        <v>242019</v>
      </c>
      <c r="T2229" s="60">
        <v>0.05</v>
      </c>
      <c r="U2229" s="60">
        <v>9.4E-2</v>
      </c>
      <c r="V2229" s="249">
        <v>4567.1970952898828</v>
      </c>
      <c r="W2229" s="249">
        <v>217973.15337476984</v>
      </c>
      <c r="X2229" s="249">
        <v>24045.846625230159</v>
      </c>
      <c r="Y2229" s="249">
        <v>55322.789991611324</v>
      </c>
      <c r="Z2229" s="249">
        <v>31617.595018235588</v>
      </c>
      <c r="AA2229" s="249">
        <v>23705.194973375736</v>
      </c>
      <c r="AB2229" s="249">
        <v>21641.26196270714</v>
      </c>
      <c r="AC2229" s="249">
        <v>23705.194973375736</v>
      </c>
      <c r="AD2229" s="249">
        <v>56058.672342624166</v>
      </c>
      <c r="AE2229" s="249">
        <v>32012.82571739296</v>
      </c>
      <c r="AF2229" s="249">
        <v>1.0477378964424133E-9</v>
      </c>
      <c r="AH2229" s="74">
        <v>60</v>
      </c>
    </row>
    <row r="2230" spans="2:35">
      <c r="B2230" s="73">
        <v>42735</v>
      </c>
      <c r="C2230" s="73">
        <v>42735</v>
      </c>
      <c r="D2230" s="73">
        <v>42735</v>
      </c>
      <c r="E2230" s="208">
        <v>10054880</v>
      </c>
      <c r="F2230" s="61" t="s">
        <v>1053</v>
      </c>
      <c r="G2230" s="61" t="s">
        <v>444</v>
      </c>
      <c r="H2230" s="60">
        <v>143998746</v>
      </c>
      <c r="I2230" s="60">
        <v>98</v>
      </c>
      <c r="J2230" s="60" t="s">
        <v>2492</v>
      </c>
      <c r="K2230" s="60" t="s">
        <v>1338</v>
      </c>
      <c r="L2230" s="62">
        <v>41260</v>
      </c>
      <c r="M2230" s="62">
        <v>42736</v>
      </c>
      <c r="N2230" s="60">
        <v>49</v>
      </c>
      <c r="O2230" s="60">
        <v>47</v>
      </c>
      <c r="P2230" s="60">
        <v>49</v>
      </c>
      <c r="Q2230" s="60">
        <v>47</v>
      </c>
      <c r="R2230" s="60">
        <v>47</v>
      </c>
      <c r="S2230" s="249">
        <v>153433</v>
      </c>
      <c r="T2230" s="60">
        <v>0.05</v>
      </c>
      <c r="U2230" s="60">
        <v>9.4E-2</v>
      </c>
      <c r="V2230" s="249">
        <v>3468.3037387678555</v>
      </c>
      <c r="W2230" s="249">
        <v>140681.23970389593</v>
      </c>
      <c r="X2230" s="249">
        <v>12751.760296104068</v>
      </c>
      <c r="Y2230" s="249">
        <v>29184.981375986303</v>
      </c>
      <c r="Z2230" s="249">
        <v>16470.769009108393</v>
      </c>
      <c r="AA2230" s="249">
        <v>12714.21236687791</v>
      </c>
      <c r="AB2230" s="249">
        <v>12231.280284018188</v>
      </c>
      <c r="AC2230" s="249">
        <v>12714.21236687791</v>
      </c>
      <c r="AD2230" s="249">
        <v>29265.643495729601</v>
      </c>
      <c r="AE2230" s="249">
        <v>16513.883199624921</v>
      </c>
      <c r="AF2230" s="249">
        <v>6.1118043959140778E-10</v>
      </c>
      <c r="AH2230" s="74">
        <v>49</v>
      </c>
    </row>
    <row r="2231" spans="2:35">
      <c r="B2231" s="73">
        <v>42735</v>
      </c>
      <c r="C2231" s="73">
        <v>42735</v>
      </c>
      <c r="D2231" s="73">
        <v>42735</v>
      </c>
      <c r="E2231" s="208">
        <v>10041679</v>
      </c>
      <c r="F2231" s="61" t="s">
        <v>1053</v>
      </c>
      <c r="G2231" s="61" t="s">
        <v>444</v>
      </c>
      <c r="H2231" s="60">
        <v>143999637</v>
      </c>
      <c r="I2231" s="60">
        <v>98</v>
      </c>
      <c r="J2231" s="60" t="s">
        <v>2358</v>
      </c>
      <c r="K2231" s="60" t="s">
        <v>1338</v>
      </c>
      <c r="L2231" s="62">
        <v>41176</v>
      </c>
      <c r="M2231" s="62">
        <v>43009</v>
      </c>
      <c r="N2231" s="60">
        <v>60</v>
      </c>
      <c r="O2231" s="60">
        <v>50</v>
      </c>
      <c r="P2231" s="60">
        <v>60</v>
      </c>
      <c r="Q2231" s="60">
        <v>50</v>
      </c>
      <c r="R2231" s="60">
        <v>50</v>
      </c>
      <c r="S2231" s="249">
        <v>218784</v>
      </c>
      <c r="T2231" s="60">
        <v>0.05</v>
      </c>
      <c r="U2231" s="60">
        <v>9.4E-2</v>
      </c>
      <c r="V2231" s="249">
        <v>4128.7239815712883</v>
      </c>
      <c r="W2231" s="249">
        <v>197046.67149250946</v>
      </c>
      <c r="X2231" s="249">
        <v>21737.328507490543</v>
      </c>
      <c r="Y2231" s="249">
        <v>48952.322557142645</v>
      </c>
      <c r="Z2231" s="249">
        <v>28008.831334962597</v>
      </c>
      <c r="AA2231" s="249">
        <v>20943.491222180048</v>
      </c>
      <c r="AB2231" s="249">
        <v>18114.440422908785</v>
      </c>
      <c r="AC2231" s="249">
        <v>20943.491222180048</v>
      </c>
      <c r="AD2231" s="249">
        <v>50676.767401768768</v>
      </c>
      <c r="AE2231" s="249">
        <v>28939.438894277293</v>
      </c>
      <c r="AF2231" s="249">
        <v>9.3132257461547852E-10</v>
      </c>
      <c r="AH2231" s="74">
        <v>60</v>
      </c>
    </row>
    <row r="2232" spans="2:35">
      <c r="B2232" s="336">
        <v>42735</v>
      </c>
      <c r="C2232" s="336">
        <v>42735</v>
      </c>
      <c r="D2232" s="336">
        <v>42735</v>
      </c>
      <c r="E2232" s="337">
        <v>10042141</v>
      </c>
      <c r="F2232" s="115" t="s">
        <v>1053</v>
      </c>
      <c r="G2232" s="115" t="s">
        <v>1784</v>
      </c>
      <c r="H2232" s="114">
        <v>143986365</v>
      </c>
      <c r="I2232" s="114">
        <v>98</v>
      </c>
      <c r="J2232" s="114" t="s">
        <v>2637</v>
      </c>
      <c r="K2232" s="114" t="s">
        <v>2612</v>
      </c>
      <c r="L2232" s="338">
        <v>42452</v>
      </c>
      <c r="M2232" s="338">
        <v>44287</v>
      </c>
      <c r="N2232" s="114">
        <v>60</v>
      </c>
      <c r="O2232" s="114">
        <v>8</v>
      </c>
      <c r="P2232" s="114">
        <v>60</v>
      </c>
      <c r="Q2232" s="114">
        <v>8</v>
      </c>
      <c r="R2232" s="114">
        <v>8</v>
      </c>
      <c r="S2232" s="251">
        <v>167811</v>
      </c>
      <c r="T2232" s="114">
        <v>0.05</v>
      </c>
      <c r="U2232" s="114">
        <v>8.8999999999999996E-2</v>
      </c>
      <c r="V2232" s="251">
        <v>3166.8005890351192</v>
      </c>
      <c r="W2232" s="251">
        <v>152912.73063152994</v>
      </c>
      <c r="X2232" s="251">
        <v>14898.269368470064</v>
      </c>
      <c r="Y2232" s="251">
        <v>8644.3785384929433</v>
      </c>
      <c r="Z2232" s="251">
        <v>5303.4031422128101</v>
      </c>
      <c r="AA2232" s="251">
        <v>3340.9753962801333</v>
      </c>
      <c r="AB2232" s="251">
        <v>1986.4359157960087</v>
      </c>
      <c r="AC2232" s="251">
        <v>3340.9753962801333</v>
      </c>
      <c r="AD2232" s="251">
        <v>37095.304710576689</v>
      </c>
      <c r="AE2232" s="251">
        <v>22197.035342107149</v>
      </c>
      <c r="AF2232" s="251">
        <v>-5.2386894822120667E-10</v>
      </c>
      <c r="AG2232" s="115"/>
      <c r="AH2232" s="116">
        <v>60</v>
      </c>
      <c r="AI2232" s="114"/>
    </row>
    <row r="2233" spans="2:35" ht="13.8" thickBot="1">
      <c r="B2233" s="209">
        <v>42735</v>
      </c>
      <c r="C2233" s="209">
        <v>42735</v>
      </c>
      <c r="D2233" s="209">
        <v>42735</v>
      </c>
      <c r="E2233" s="210">
        <v>10041567</v>
      </c>
      <c r="F2233" s="85" t="s">
        <v>1053</v>
      </c>
      <c r="G2233" s="85" t="s">
        <v>444</v>
      </c>
      <c r="H2233" s="94">
        <v>143987280</v>
      </c>
      <c r="I2233" s="94">
        <v>98</v>
      </c>
      <c r="J2233" s="94" t="s">
        <v>2345</v>
      </c>
      <c r="K2233" s="94" t="s">
        <v>2612</v>
      </c>
      <c r="L2233" s="246">
        <v>42506</v>
      </c>
      <c r="M2233" s="246">
        <v>44348</v>
      </c>
      <c r="N2233" s="94">
        <v>61</v>
      </c>
      <c r="O2233" s="94">
        <v>7</v>
      </c>
      <c r="P2233" s="94">
        <v>60</v>
      </c>
      <c r="Q2233" s="94">
        <v>7</v>
      </c>
      <c r="R2233" s="94">
        <v>7</v>
      </c>
      <c r="S2233" s="250">
        <v>101859</v>
      </c>
      <c r="T2233" s="94">
        <v>0.05</v>
      </c>
      <c r="U2233" s="94">
        <v>8.8999999999999996E-2</v>
      </c>
      <c r="V2233" s="250">
        <v>1922.2049877453098</v>
      </c>
      <c r="W2233" s="250">
        <v>92815.952645517915</v>
      </c>
      <c r="X2233" s="250">
        <v>9043.0473544820852</v>
      </c>
      <c r="Y2233" s="250">
        <v>4624.1343094054082</v>
      </c>
      <c r="Z2233" s="250">
        <v>2838.9167387116759</v>
      </c>
      <c r="AA2233" s="250">
        <v>1785.2175706937323</v>
      </c>
      <c r="AB2233" s="250">
        <v>1055.0221913562434</v>
      </c>
      <c r="AC2233" s="250">
        <v>1785.2175706937323</v>
      </c>
      <c r="AD2233" s="250">
        <v>22516.346619200354</v>
      </c>
      <c r="AE2233" s="250">
        <v>13473.299264718589</v>
      </c>
      <c r="AF2233" s="250">
        <v>-3.2014213502407074E-10</v>
      </c>
      <c r="AG2233" s="85"/>
      <c r="AH2233" s="95">
        <v>60</v>
      </c>
      <c r="AI2233" s="94"/>
    </row>
    <row r="2234" spans="2:35">
      <c r="B2234" s="73">
        <v>42766</v>
      </c>
      <c r="C2234" s="73">
        <v>42766</v>
      </c>
      <c r="D2234" s="73">
        <v>42766</v>
      </c>
      <c r="E2234" s="339">
        <v>10041548</v>
      </c>
      <c r="F2234" s="115" t="s">
        <v>1053</v>
      </c>
      <c r="G2234" s="61" t="s">
        <v>444</v>
      </c>
      <c r="H2234" s="245">
        <v>143011852</v>
      </c>
      <c r="I2234" s="60">
        <v>99</v>
      </c>
      <c r="J2234" s="60" t="s">
        <v>1908</v>
      </c>
      <c r="K2234" s="60" t="s">
        <v>1331</v>
      </c>
      <c r="L2234" s="62">
        <v>37879</v>
      </c>
      <c r="M2234" s="62">
        <v>42970</v>
      </c>
      <c r="N2234" s="60">
        <v>167</v>
      </c>
      <c r="O2234" s="60">
        <v>160</v>
      </c>
      <c r="P2234" s="60">
        <v>167</v>
      </c>
      <c r="Q2234" s="60">
        <v>160</v>
      </c>
      <c r="R2234" s="60">
        <v>160</v>
      </c>
      <c r="S2234" s="249">
        <v>865827</v>
      </c>
      <c r="T2234" s="60">
        <v>0.03</v>
      </c>
      <c r="U2234" s="60">
        <v>8.6499999999999994E-2</v>
      </c>
      <c r="V2234" s="249">
        <v>6348.3524760719356</v>
      </c>
      <c r="W2234" s="249">
        <v>615296.03687631444</v>
      </c>
      <c r="X2234" s="249">
        <v>250530.96312368556</v>
      </c>
      <c r="Y2234" s="249">
        <v>443624.73427545803</v>
      </c>
      <c r="Z2234" s="249">
        <v>193906.79099920474</v>
      </c>
      <c r="AA2234" s="249">
        <v>249717.9432762533</v>
      </c>
      <c r="AB2234" s="249">
        <v>240029.66526820176</v>
      </c>
      <c r="AC2234" s="249">
        <v>249717.9432762533</v>
      </c>
      <c r="AD2234" s="249">
        <v>444878.82662769279</v>
      </c>
      <c r="AE2234" s="249">
        <v>194347.86350401328</v>
      </c>
      <c r="AF2234" s="249">
        <v>-6.0535967350006104E-9</v>
      </c>
      <c r="AH2234" s="74">
        <v>167</v>
      </c>
    </row>
    <row r="2235" spans="2:35">
      <c r="B2235" s="73">
        <v>42766</v>
      </c>
      <c r="C2235" s="73">
        <v>42766</v>
      </c>
      <c r="D2235" s="73">
        <v>42766</v>
      </c>
      <c r="E2235" s="208">
        <v>10041373</v>
      </c>
      <c r="F2235" s="115" t="s">
        <v>1053</v>
      </c>
      <c r="G2235" s="61" t="s">
        <v>444</v>
      </c>
      <c r="H2235" s="245">
        <v>143586510</v>
      </c>
      <c r="I2235" s="60">
        <v>99</v>
      </c>
      <c r="J2235" s="60" t="s">
        <v>2547</v>
      </c>
      <c r="K2235" s="60" t="s">
        <v>1779</v>
      </c>
      <c r="L2235" s="62">
        <v>42178</v>
      </c>
      <c r="M2235" s="62">
        <v>45839</v>
      </c>
      <c r="N2235" s="60">
        <v>120</v>
      </c>
      <c r="O2235" s="60">
        <v>18</v>
      </c>
      <c r="P2235" s="60">
        <v>120</v>
      </c>
      <c r="Q2235" s="60">
        <v>18</v>
      </c>
      <c r="R2235" s="60">
        <v>18</v>
      </c>
      <c r="S2235" s="249">
        <v>805725</v>
      </c>
      <c r="T2235" s="60">
        <v>0.03</v>
      </c>
      <c r="U2235" s="60">
        <v>7.3999999999999996E-2</v>
      </c>
      <c r="V2235" s="249">
        <v>7780.1406022109895</v>
      </c>
      <c r="W2235" s="249">
        <v>658326.93202237168</v>
      </c>
      <c r="X2235" s="249">
        <v>147398.06797762832</v>
      </c>
      <c r="Y2235" s="249">
        <v>69445.87271932904</v>
      </c>
      <c r="Z2235" s="249">
        <v>34022.512408678507</v>
      </c>
      <c r="AA2235" s="249">
        <v>35423.360310650532</v>
      </c>
      <c r="AB2235" s="249">
        <v>22109.71019664425</v>
      </c>
      <c r="AC2235" s="249">
        <v>35423.360310650532</v>
      </c>
      <c r="AD2235" s="249">
        <v>275289.94024294708</v>
      </c>
      <c r="AE2235" s="249">
        <v>127891.87226531887</v>
      </c>
      <c r="AF2235" s="249">
        <v>-1.1641532182693481E-10</v>
      </c>
      <c r="AH2235" s="74">
        <v>120</v>
      </c>
    </row>
    <row r="2236" spans="2:35">
      <c r="B2236" s="73">
        <v>42766</v>
      </c>
      <c r="C2236" s="73">
        <v>42766</v>
      </c>
      <c r="D2236" s="73">
        <v>42766</v>
      </c>
      <c r="E2236" s="208">
        <v>10041378</v>
      </c>
      <c r="F2236" s="115" t="s">
        <v>1053</v>
      </c>
      <c r="G2236" s="61" t="s">
        <v>444</v>
      </c>
      <c r="H2236" s="245">
        <v>143981398</v>
      </c>
      <c r="I2236" s="60">
        <v>98</v>
      </c>
      <c r="J2236" s="60" t="s">
        <v>2234</v>
      </c>
      <c r="K2236" s="60" t="s">
        <v>1780</v>
      </c>
      <c r="L2236" s="62">
        <v>41474</v>
      </c>
      <c r="M2236" s="62">
        <v>43313</v>
      </c>
      <c r="N2236" s="60">
        <v>60</v>
      </c>
      <c r="O2236" s="60">
        <v>41</v>
      </c>
      <c r="P2236" s="60">
        <v>60</v>
      </c>
      <c r="Q2236" s="60">
        <v>41</v>
      </c>
      <c r="R2236" s="60">
        <v>41</v>
      </c>
      <c r="S2236" s="249">
        <v>101788</v>
      </c>
      <c r="T2236" s="60">
        <v>0.05</v>
      </c>
      <c r="U2236" s="60">
        <v>9.1499999999999998E-2</v>
      </c>
      <c r="V2236" s="249">
        <v>1920.8651301565851</v>
      </c>
      <c r="W2236" s="249">
        <v>92210.833021417318</v>
      </c>
      <c r="X2236" s="249">
        <v>9577.1669785826816</v>
      </c>
      <c r="Y2236" s="249">
        <v>20400.739052121673</v>
      </c>
      <c r="Z2236" s="249">
        <v>11986.578955758363</v>
      </c>
      <c r="AA2236" s="249">
        <v>8414.16009636331</v>
      </c>
      <c r="AB2236" s="249">
        <v>6544.3974353648327</v>
      </c>
      <c r="AC2236" s="249">
        <v>8414.16009636331</v>
      </c>
      <c r="AD2236" s="249">
        <v>23041.074787977836</v>
      </c>
      <c r="AE2236" s="249">
        <v>13463.907809395096</v>
      </c>
      <c r="AF2236" s="249">
        <v>5.8207660913467407E-11</v>
      </c>
      <c r="AH2236" s="74">
        <v>60</v>
      </c>
    </row>
    <row r="2237" spans="2:35">
      <c r="B2237" s="73">
        <v>42766</v>
      </c>
      <c r="C2237" s="73">
        <v>42766</v>
      </c>
      <c r="D2237" s="73">
        <v>42766</v>
      </c>
      <c r="E2237" s="208">
        <v>10042113</v>
      </c>
      <c r="F2237" s="115" t="s">
        <v>1053</v>
      </c>
      <c r="G2237" s="61" t="s">
        <v>444</v>
      </c>
      <c r="H2237" s="245">
        <v>143981533</v>
      </c>
      <c r="I2237" s="60">
        <v>98</v>
      </c>
      <c r="J2237" s="60" t="s">
        <v>2242</v>
      </c>
      <c r="K2237" s="60" t="s">
        <v>1780</v>
      </c>
      <c r="L2237" s="62">
        <v>41485</v>
      </c>
      <c r="M2237" s="62">
        <v>43313</v>
      </c>
      <c r="N2237" s="60">
        <v>60</v>
      </c>
      <c r="O2237" s="60">
        <v>41</v>
      </c>
      <c r="P2237" s="60">
        <v>60</v>
      </c>
      <c r="Q2237" s="60">
        <v>41</v>
      </c>
      <c r="R2237" s="60">
        <v>41</v>
      </c>
      <c r="S2237" s="249">
        <v>233918</v>
      </c>
      <c r="T2237" s="60">
        <v>0.05</v>
      </c>
      <c r="U2237" s="60">
        <v>9.1499999999999998E-2</v>
      </c>
      <c r="V2237" s="249">
        <v>4414.3212315397504</v>
      </c>
      <c r="W2237" s="249">
        <v>211908.80691932151</v>
      </c>
      <c r="X2237" s="249">
        <v>22009.193080678495</v>
      </c>
      <c r="Y2237" s="249">
        <v>46882.737430681387</v>
      </c>
      <c r="Z2237" s="249">
        <v>27546.239008263103</v>
      </c>
      <c r="AA2237" s="249">
        <v>19336.498422418284</v>
      </c>
      <c r="AB2237" s="249">
        <v>15039.615271796973</v>
      </c>
      <c r="AC2237" s="249">
        <v>19336.498422418284</v>
      </c>
      <c r="AD2237" s="249">
        <v>52950.466973063623</v>
      </c>
      <c r="AE2237" s="249">
        <v>30941.273892384983</v>
      </c>
      <c r="AF2237" s="249">
        <v>1.4551915228366852E-10</v>
      </c>
      <c r="AH2237" s="74">
        <v>60</v>
      </c>
    </row>
    <row r="2238" spans="2:35">
      <c r="B2238" s="73">
        <v>42766</v>
      </c>
      <c r="C2238" s="73">
        <v>42766</v>
      </c>
      <c r="D2238" s="73">
        <v>42766</v>
      </c>
      <c r="E2238" s="208">
        <v>10042310</v>
      </c>
      <c r="F2238" s="115" t="s">
        <v>1053</v>
      </c>
      <c r="G2238" s="61" t="s">
        <v>444</v>
      </c>
      <c r="H2238" s="245">
        <v>143984567</v>
      </c>
      <c r="I2238" s="60">
        <v>98</v>
      </c>
      <c r="J2238" s="60" t="s">
        <v>2193</v>
      </c>
      <c r="K2238" s="60" t="s">
        <v>1780</v>
      </c>
      <c r="L2238" s="62">
        <v>41799</v>
      </c>
      <c r="M2238" s="62">
        <v>43617</v>
      </c>
      <c r="N2238" s="60">
        <v>60</v>
      </c>
      <c r="O2238" s="60">
        <v>31</v>
      </c>
      <c r="P2238" s="60">
        <v>60</v>
      </c>
      <c r="Q2238" s="60">
        <v>31</v>
      </c>
      <c r="R2238" s="60">
        <v>31</v>
      </c>
      <c r="S2238" s="249">
        <v>75041</v>
      </c>
      <c r="T2238" s="60">
        <v>0.05</v>
      </c>
      <c r="U2238" s="60">
        <v>9.1499999999999998E-2</v>
      </c>
      <c r="V2238" s="249">
        <v>1416.1162438802246</v>
      </c>
      <c r="W2238" s="249">
        <v>67980.44092388275</v>
      </c>
      <c r="X2238" s="249">
        <v>7060.5590761172498</v>
      </c>
      <c r="Y2238" s="249">
        <v>12638.057243318708</v>
      </c>
      <c r="Z2238" s="249">
        <v>7466.1903493698774</v>
      </c>
      <c r="AA2238" s="249">
        <v>5171.8668939488307</v>
      </c>
      <c r="AB2238" s="249">
        <v>3647.9555226605794</v>
      </c>
      <c r="AC2238" s="249">
        <v>5171.8668939488307</v>
      </c>
      <c r="AD2238" s="249">
        <v>16986.533708930787</v>
      </c>
      <c r="AE2238" s="249">
        <v>9925.9746328134643</v>
      </c>
      <c r="AF2238" s="249">
        <v>7.2759576141834259E-11</v>
      </c>
      <c r="AH2238" s="74">
        <v>60</v>
      </c>
    </row>
    <row r="2239" spans="2:35">
      <c r="B2239" s="73">
        <v>42766</v>
      </c>
      <c r="C2239" s="73">
        <v>42766</v>
      </c>
      <c r="D2239" s="73">
        <v>42766</v>
      </c>
      <c r="E2239" s="208">
        <v>10041880</v>
      </c>
      <c r="F2239" s="115" t="s">
        <v>1053</v>
      </c>
      <c r="G2239" s="61" t="s">
        <v>444</v>
      </c>
      <c r="H2239" s="245">
        <v>143984591</v>
      </c>
      <c r="I2239" s="60">
        <v>98</v>
      </c>
      <c r="J2239" s="60" t="s">
        <v>2385</v>
      </c>
      <c r="K2239" s="60" t="s">
        <v>1780</v>
      </c>
      <c r="L2239" s="62">
        <v>41929</v>
      </c>
      <c r="M2239" s="62">
        <v>43770</v>
      </c>
      <c r="N2239" s="60">
        <v>61</v>
      </c>
      <c r="O2239" s="60">
        <v>26</v>
      </c>
      <c r="P2239" s="60">
        <v>60</v>
      </c>
      <c r="Q2239" s="60">
        <v>26</v>
      </c>
      <c r="R2239" s="60">
        <v>26</v>
      </c>
      <c r="S2239" s="249">
        <v>106937</v>
      </c>
      <c r="T2239" s="60">
        <v>0.05</v>
      </c>
      <c r="U2239" s="60">
        <v>9.1499999999999998E-2</v>
      </c>
      <c r="V2239" s="249">
        <v>2018.0331121895974</v>
      </c>
      <c r="W2239" s="249">
        <v>96875.366947098912</v>
      </c>
      <c r="X2239" s="249">
        <v>10061.633052901088</v>
      </c>
      <c r="Y2239" s="249">
        <v>15832.964947887485</v>
      </c>
      <c r="Z2239" s="249">
        <v>9382.7542838725494</v>
      </c>
      <c r="AA2239" s="249">
        <v>6450.2106640149359</v>
      </c>
      <c r="AB2239" s="249">
        <v>4360.0409895904713</v>
      </c>
      <c r="AC2239" s="249">
        <v>6450.2106640149359</v>
      </c>
      <c r="AD2239" s="249">
        <v>24206.619784276991</v>
      </c>
      <c r="AE2239" s="249">
        <v>14144.986731375844</v>
      </c>
      <c r="AF2239" s="249">
        <v>5.8207660913467407E-11</v>
      </c>
      <c r="AH2239" s="74">
        <v>60</v>
      </c>
    </row>
    <row r="2240" spans="2:35">
      <c r="B2240" s="73">
        <v>42766</v>
      </c>
      <c r="C2240" s="73">
        <v>42766</v>
      </c>
      <c r="D2240" s="73">
        <v>42766</v>
      </c>
      <c r="E2240" s="208">
        <v>10041415</v>
      </c>
      <c r="F2240" s="115" t="s">
        <v>1053</v>
      </c>
      <c r="G2240" s="61" t="s">
        <v>444</v>
      </c>
      <c r="H2240" s="245">
        <v>143985075</v>
      </c>
      <c r="I2240" s="60">
        <v>98</v>
      </c>
      <c r="J2240" s="60" t="s">
        <v>2525</v>
      </c>
      <c r="K2240" s="60" t="s">
        <v>1780</v>
      </c>
      <c r="L2240" s="62">
        <v>42067</v>
      </c>
      <c r="M2240" s="62">
        <v>43525</v>
      </c>
      <c r="N2240" s="60">
        <v>48</v>
      </c>
      <c r="O2240" s="60">
        <v>22</v>
      </c>
      <c r="P2240" s="60">
        <v>48</v>
      </c>
      <c r="Q2240" s="60">
        <v>22</v>
      </c>
      <c r="R2240" s="60">
        <v>22</v>
      </c>
      <c r="S2240" s="249">
        <v>253772</v>
      </c>
      <c r="T2240" s="60">
        <v>0.05</v>
      </c>
      <c r="U2240" s="60">
        <v>9.1499999999999998E-2</v>
      </c>
      <c r="V2240" s="249">
        <v>5844.189888010108</v>
      </c>
      <c r="W2240" s="249">
        <v>234176.66952148156</v>
      </c>
      <c r="X2240" s="249">
        <v>19595.330478518445</v>
      </c>
      <c r="Y2240" s="249">
        <v>31757.509152926563</v>
      </c>
      <c r="Z2240" s="249">
        <v>18524.580036242027</v>
      </c>
      <c r="AA2240" s="249">
        <v>13232.929116684536</v>
      </c>
      <c r="AB2240" s="249">
        <v>8981.1931359876216</v>
      </c>
      <c r="AC2240" s="249">
        <v>13232.929116684536</v>
      </c>
      <c r="AD2240" s="249">
        <v>46344.445103003731</v>
      </c>
      <c r="AE2240" s="249">
        <v>26749.114624485199</v>
      </c>
      <c r="AF2240" s="249">
        <v>8.7311491370201111E-11</v>
      </c>
      <c r="AH2240" s="74">
        <v>48</v>
      </c>
    </row>
    <row r="2241" spans="2:36">
      <c r="B2241" s="73">
        <v>42766</v>
      </c>
      <c r="C2241" s="73">
        <v>42766</v>
      </c>
      <c r="D2241" s="73">
        <v>42766</v>
      </c>
      <c r="E2241" s="208">
        <v>10042310</v>
      </c>
      <c r="F2241" s="115" t="s">
        <v>1053</v>
      </c>
      <c r="G2241" s="61" t="s">
        <v>444</v>
      </c>
      <c r="H2241" s="245">
        <v>143986136</v>
      </c>
      <c r="I2241" s="60">
        <v>98</v>
      </c>
      <c r="J2241" s="60" t="s">
        <v>2193</v>
      </c>
      <c r="K2241" s="60" t="s">
        <v>1780</v>
      </c>
      <c r="L2241" s="62">
        <v>42178</v>
      </c>
      <c r="M2241" s="62">
        <v>43282</v>
      </c>
      <c r="N2241" s="60">
        <v>36</v>
      </c>
      <c r="O2241" s="60">
        <v>18</v>
      </c>
      <c r="P2241" s="60">
        <v>36</v>
      </c>
      <c r="Q2241" s="60">
        <v>18</v>
      </c>
      <c r="R2241" s="60">
        <v>18</v>
      </c>
      <c r="S2241" s="249">
        <v>56578</v>
      </c>
      <c r="T2241" s="60">
        <v>0.05</v>
      </c>
      <c r="U2241" s="60">
        <v>9.1499999999999998E-2</v>
      </c>
      <c r="V2241" s="249">
        <v>1695.6934163877634</v>
      </c>
      <c r="W2241" s="249">
        <v>53207.254525948651</v>
      </c>
      <c r="X2241" s="249">
        <v>3370.7454740513494</v>
      </c>
      <c r="Y2241" s="249">
        <v>5734.7747917433771</v>
      </c>
      <c r="Z2241" s="249">
        <v>3291.6211388057345</v>
      </c>
      <c r="AA2241" s="249">
        <v>2443.1536529376426</v>
      </c>
      <c r="AB2241" s="249">
        <v>1685.3727370256747</v>
      </c>
      <c r="AC2241" s="249">
        <v>2443.1536529376426</v>
      </c>
      <c r="AD2241" s="249">
        <v>7837.7084640108442</v>
      </c>
      <c r="AE2241" s="249">
        <v>4466.9629899594802</v>
      </c>
      <c r="AF2241" s="249">
        <v>1.4551915228366852E-11</v>
      </c>
      <c r="AH2241" s="74">
        <v>36</v>
      </c>
    </row>
    <row r="2242" spans="2:36">
      <c r="B2242" s="73">
        <v>42766</v>
      </c>
      <c r="C2242" s="73">
        <v>42766</v>
      </c>
      <c r="D2242" s="73">
        <v>42766</v>
      </c>
      <c r="E2242" s="208">
        <v>10054860</v>
      </c>
      <c r="F2242" s="115" t="s">
        <v>1053</v>
      </c>
      <c r="G2242" s="61" t="s">
        <v>444</v>
      </c>
      <c r="H2242" s="245">
        <v>143996573</v>
      </c>
      <c r="I2242" s="60">
        <v>98</v>
      </c>
      <c r="J2242" s="60" t="s">
        <v>2456</v>
      </c>
      <c r="K2242" s="60" t="s">
        <v>1337</v>
      </c>
      <c r="L2242" s="62">
        <v>40924</v>
      </c>
      <c r="M2242" s="62">
        <v>42767</v>
      </c>
      <c r="N2242" s="60">
        <v>61</v>
      </c>
      <c r="O2242" s="60">
        <v>60</v>
      </c>
      <c r="P2242" s="60">
        <v>60</v>
      </c>
      <c r="Q2242" s="60">
        <v>60</v>
      </c>
      <c r="R2242" s="60">
        <v>60</v>
      </c>
      <c r="S2242" s="249">
        <v>50957</v>
      </c>
      <c r="T2242" s="60">
        <v>0.05</v>
      </c>
      <c r="U2242" s="60">
        <v>9.9000000000000005E-2</v>
      </c>
      <c r="V2242" s="249">
        <v>961.62145279786523</v>
      </c>
      <c r="W2242" s="249">
        <v>45364.051551835066</v>
      </c>
      <c r="X2242" s="249">
        <v>5592.9484481649342</v>
      </c>
      <c r="Y2242" s="249">
        <v>12333.235616037513</v>
      </c>
      <c r="Z2242" s="249">
        <v>6740.2871678719166</v>
      </c>
      <c r="AA2242" s="249">
        <v>5592.9484481655963</v>
      </c>
      <c r="AB2242" s="249">
        <v>5592.9484481649342</v>
      </c>
      <c r="AC2242" s="249">
        <v>5592.9484481655963</v>
      </c>
      <c r="AD2242" s="249">
        <v>12333.235616037513</v>
      </c>
      <c r="AE2242" s="249">
        <v>6740.2871678719166</v>
      </c>
      <c r="AF2242" s="249">
        <v>6.6211214289069176E-10</v>
      </c>
      <c r="AH2242" s="74">
        <v>60</v>
      </c>
    </row>
    <row r="2243" spans="2:36">
      <c r="B2243" s="73">
        <v>42766</v>
      </c>
      <c r="C2243" s="73">
        <v>42766</v>
      </c>
      <c r="D2243" s="73">
        <v>42766</v>
      </c>
      <c r="E2243" s="208">
        <v>10042129</v>
      </c>
      <c r="F2243" s="115" t="s">
        <v>1053</v>
      </c>
      <c r="G2243" s="61" t="s">
        <v>444</v>
      </c>
      <c r="H2243" s="245">
        <v>143997723</v>
      </c>
      <c r="I2243" s="60">
        <v>98</v>
      </c>
      <c r="J2243" s="60" t="s">
        <v>2475</v>
      </c>
      <c r="K2243" s="60" t="s">
        <v>1337</v>
      </c>
      <c r="L2243" s="62">
        <v>40952</v>
      </c>
      <c r="M2243" s="62">
        <v>42767</v>
      </c>
      <c r="N2243" s="60">
        <v>60</v>
      </c>
      <c r="O2243" s="60">
        <v>59</v>
      </c>
      <c r="P2243" s="60">
        <v>60</v>
      </c>
      <c r="Q2243" s="60">
        <v>59</v>
      </c>
      <c r="R2243" s="60">
        <v>59</v>
      </c>
      <c r="S2243" s="249">
        <v>702040</v>
      </c>
      <c r="T2243" s="60">
        <v>0.05</v>
      </c>
      <c r="U2243" s="60">
        <v>9.9000000000000005E-2</v>
      </c>
      <c r="V2243" s="249">
        <v>13248.360867441437</v>
      </c>
      <c r="W2243" s="249">
        <v>624985.35532802728</v>
      </c>
      <c r="X2243" s="249">
        <v>77054.644671972725</v>
      </c>
      <c r="Y2243" s="249">
        <v>169807.89207958255</v>
      </c>
      <c r="Z2243" s="249">
        <v>92806.679594754125</v>
      </c>
      <c r="AA2243" s="249">
        <v>77001.212484828429</v>
      </c>
      <c r="AB2243" s="249">
        <v>75770.400594106512</v>
      </c>
      <c r="AC2243" s="249">
        <v>77001.212484828429</v>
      </c>
      <c r="AD2243" s="249">
        <v>169916.29671846807</v>
      </c>
      <c r="AE2243" s="249">
        <v>92861.652046486153</v>
      </c>
      <c r="AF2243" s="249">
        <v>9.1968104243278503E-9</v>
      </c>
      <c r="AH2243" s="74">
        <v>60</v>
      </c>
    </row>
    <row r="2244" spans="2:36">
      <c r="B2244" s="336">
        <v>42766</v>
      </c>
      <c r="C2244" s="336">
        <v>42766</v>
      </c>
      <c r="D2244" s="336">
        <v>42766</v>
      </c>
      <c r="E2244" s="208">
        <v>10042249</v>
      </c>
      <c r="F2244" s="115" t="s">
        <v>1053</v>
      </c>
      <c r="G2244" s="115" t="s">
        <v>444</v>
      </c>
      <c r="H2244" s="341">
        <v>143998290</v>
      </c>
      <c r="I2244" s="114">
        <v>98</v>
      </c>
      <c r="J2244" s="114" t="s">
        <v>2360</v>
      </c>
      <c r="K2244" s="114" t="s">
        <v>1338</v>
      </c>
      <c r="L2244" s="338">
        <v>41183</v>
      </c>
      <c r="M2244" s="338">
        <v>43009</v>
      </c>
      <c r="N2244" s="114">
        <v>60</v>
      </c>
      <c r="O2244" s="114">
        <v>51</v>
      </c>
      <c r="P2244" s="114">
        <v>60</v>
      </c>
      <c r="Q2244" s="114">
        <v>51</v>
      </c>
      <c r="R2244" s="114">
        <v>51</v>
      </c>
      <c r="S2244" s="251">
        <v>90262</v>
      </c>
      <c r="T2244" s="114">
        <v>0.05</v>
      </c>
      <c r="U2244" s="114">
        <v>9.4E-2</v>
      </c>
      <c r="V2244" s="251">
        <v>1703.3552911757149</v>
      </c>
      <c r="W2244" s="251">
        <v>81294.000759913368</v>
      </c>
      <c r="X2244" s="251">
        <v>8967.9992400866322</v>
      </c>
      <c r="Y2244" s="251">
        <v>20323.73256339728</v>
      </c>
      <c r="Z2244" s="251">
        <v>11624.757418470996</v>
      </c>
      <c r="AA2244" s="251">
        <v>8698.975144926284</v>
      </c>
      <c r="AB2244" s="251">
        <v>7622.799354073637</v>
      </c>
      <c r="AC2244" s="251">
        <v>8698.975144926284</v>
      </c>
      <c r="AD2244" s="251">
        <v>20907.316710629908</v>
      </c>
      <c r="AE2244" s="251">
        <v>11939.317470542912</v>
      </c>
      <c r="AF2244" s="251">
        <v>3.637978807091713E-10</v>
      </c>
      <c r="AG2244" s="115"/>
      <c r="AH2244" s="116">
        <v>60</v>
      </c>
      <c r="AI2244" s="114"/>
    </row>
    <row r="2245" spans="2:36" ht="13.8" thickBot="1">
      <c r="B2245" s="209">
        <v>42766</v>
      </c>
      <c r="C2245" s="209">
        <v>42766</v>
      </c>
      <c r="D2245" s="209">
        <v>42766</v>
      </c>
      <c r="E2245" s="210">
        <v>10042249</v>
      </c>
      <c r="F2245" s="85" t="s">
        <v>1053</v>
      </c>
      <c r="G2245" s="85" t="s">
        <v>444</v>
      </c>
      <c r="H2245" s="326">
        <v>143999378</v>
      </c>
      <c r="I2245" s="94">
        <v>98</v>
      </c>
      <c r="J2245" s="94" t="s">
        <v>2360</v>
      </c>
      <c r="K2245" s="94" t="s">
        <v>1338</v>
      </c>
      <c r="L2245" s="246">
        <v>41379</v>
      </c>
      <c r="M2245" s="246">
        <v>43191</v>
      </c>
      <c r="N2245" s="94">
        <v>60</v>
      </c>
      <c r="O2245" s="94">
        <v>45</v>
      </c>
      <c r="P2245" s="94">
        <v>60</v>
      </c>
      <c r="Q2245" s="94">
        <v>45</v>
      </c>
      <c r="R2245" s="94">
        <v>45</v>
      </c>
      <c r="S2245" s="250">
        <v>100083</v>
      </c>
      <c r="T2245" s="94">
        <v>0.05</v>
      </c>
      <c r="U2245" s="94">
        <v>9.4E-2</v>
      </c>
      <c r="V2245" s="250">
        <v>1888.6896767935464</v>
      </c>
      <c r="W2245" s="250">
        <v>90139.233321380088</v>
      </c>
      <c r="X2245" s="250">
        <v>9943.7666786199115</v>
      </c>
      <c r="Y2245" s="250">
        <v>21482.888262882901</v>
      </c>
      <c r="Z2245" s="250">
        <v>12315.92125942382</v>
      </c>
      <c r="AA2245" s="250">
        <v>9166.9670034590818</v>
      </c>
      <c r="AB2245" s="250">
        <v>7457.8250089649346</v>
      </c>
      <c r="AC2245" s="250">
        <v>9166.9670034590818</v>
      </c>
      <c r="AD2245" s="250">
        <v>23182.147286233114</v>
      </c>
      <c r="AE2245" s="250">
        <v>13238.38060761278</v>
      </c>
      <c r="AF2245" s="250">
        <v>4.220055416226387E-10</v>
      </c>
      <c r="AG2245" s="85"/>
      <c r="AH2245" s="95">
        <v>60</v>
      </c>
      <c r="AI2245" s="94"/>
    </row>
    <row r="2246" spans="2:36" ht="16.2" customHeight="1">
      <c r="B2246" s="73">
        <v>42794</v>
      </c>
      <c r="C2246" s="73">
        <v>42794</v>
      </c>
      <c r="D2246" s="73">
        <v>42794</v>
      </c>
      <c r="E2246" s="208">
        <v>10041548</v>
      </c>
      <c r="F2246" s="115" t="s">
        <v>1053</v>
      </c>
      <c r="G2246" s="115" t="s">
        <v>444</v>
      </c>
      <c r="H2246" s="208">
        <v>143002470</v>
      </c>
      <c r="I2246" s="60">
        <v>99</v>
      </c>
      <c r="J2246" s="60" t="s">
        <v>1876</v>
      </c>
      <c r="K2246" s="60" t="s">
        <v>1331</v>
      </c>
      <c r="L2246" s="62">
        <v>39112</v>
      </c>
      <c r="M2246" s="62">
        <v>44584</v>
      </c>
      <c r="N2246" s="60">
        <v>180</v>
      </c>
      <c r="O2246" s="60">
        <v>120</v>
      </c>
      <c r="P2246" s="60">
        <v>180</v>
      </c>
      <c r="Q2246" s="60">
        <v>120</v>
      </c>
      <c r="R2246" s="60">
        <v>120</v>
      </c>
      <c r="S2246" s="249">
        <v>175070</v>
      </c>
      <c r="T2246" s="60">
        <v>0.03</v>
      </c>
      <c r="U2246" s="60">
        <v>8.6499999999999994E-2</v>
      </c>
      <c r="V2246" s="249">
        <v>1209.0012776346771</v>
      </c>
      <c r="W2246" s="249">
        <v>121684.7640967444</v>
      </c>
      <c r="X2246" s="249">
        <v>53385.235903255598</v>
      </c>
      <c r="Y2246" s="249">
        <v>82116.408046458018</v>
      </c>
      <c r="Z2246" s="249">
        <v>37293.924862890854</v>
      </c>
      <c r="AA2246" s="249">
        <v>44822.483183567165</v>
      </c>
      <c r="AB2246" s="249">
        <v>35590.157268837065</v>
      </c>
      <c r="AC2246" s="249" t="s">
        <v>1785</v>
      </c>
      <c r="AD2246" s="343">
        <v>95935.465877496303</v>
      </c>
    </row>
    <row r="2247" spans="2:36">
      <c r="B2247" s="73">
        <v>42794</v>
      </c>
      <c r="C2247" s="73">
        <v>42794</v>
      </c>
      <c r="D2247" s="73">
        <v>42794</v>
      </c>
      <c r="E2247" s="208">
        <v>10042080</v>
      </c>
      <c r="F2247" s="115" t="s">
        <v>1053</v>
      </c>
      <c r="G2247" s="115" t="s">
        <v>444</v>
      </c>
      <c r="H2247" s="208">
        <v>143012352</v>
      </c>
      <c r="I2247" s="60">
        <v>99</v>
      </c>
      <c r="J2247" s="60" t="s">
        <v>1910</v>
      </c>
      <c r="K2247" s="60" t="s">
        <v>1331</v>
      </c>
      <c r="L2247" s="60">
        <v>39821</v>
      </c>
      <c r="M2247" s="60">
        <v>50762</v>
      </c>
      <c r="N2247" s="60">
        <v>360</v>
      </c>
      <c r="O2247" s="60">
        <v>97</v>
      </c>
      <c r="P2247" s="60">
        <v>228</v>
      </c>
      <c r="Q2247" s="60">
        <v>97</v>
      </c>
      <c r="R2247" s="60">
        <v>97</v>
      </c>
      <c r="S2247" s="249">
        <v>1443662</v>
      </c>
      <c r="T2247" s="60">
        <v>0.03</v>
      </c>
      <c r="U2247" s="60">
        <v>8.6499999999999994E-2</v>
      </c>
      <c r="V2247" s="60">
        <v>8314.6430529360423</v>
      </c>
      <c r="W2247" s="60">
        <v>929188.51675345795</v>
      </c>
      <c r="X2247" s="60">
        <v>514473.48324654205</v>
      </c>
      <c r="Y2247" s="60">
        <v>580635.71431265899</v>
      </c>
      <c r="Z2247" s="60">
        <v>290712.98555107368</v>
      </c>
      <c r="AA2247" s="60">
        <v>289922.72876158531</v>
      </c>
      <c r="AB2247" s="60">
        <v>218876.8766443622</v>
      </c>
      <c r="AC2247" s="342" t="b">
        <f>AC3=AC2246</f>
        <v>0</v>
      </c>
      <c r="AD2247" s="344">
        <v>966550.09931595158</v>
      </c>
      <c r="AE2247" s="60"/>
      <c r="AF2247" s="60"/>
      <c r="AG2247" s="60"/>
      <c r="AH2247" s="60"/>
      <c r="AJ2247" s="60" t="b">
        <f>AJ3=AJ2246</f>
        <v>1</v>
      </c>
    </row>
    <row r="2248" spans="2:36">
      <c r="B2248" s="73">
        <v>42794</v>
      </c>
      <c r="C2248" s="73">
        <v>42794</v>
      </c>
      <c r="D2248" s="73">
        <v>42794</v>
      </c>
      <c r="E2248" s="208">
        <v>10042125</v>
      </c>
      <c r="F2248" s="115" t="s">
        <v>1053</v>
      </c>
      <c r="G2248" s="115" t="s">
        <v>444</v>
      </c>
      <c r="H2248" s="208">
        <v>143333663</v>
      </c>
      <c r="I2248" s="60">
        <v>99</v>
      </c>
      <c r="J2248" s="60" t="s">
        <v>2548</v>
      </c>
      <c r="K2248" s="60" t="s">
        <v>1779</v>
      </c>
      <c r="L2248" s="62">
        <v>42184</v>
      </c>
      <c r="M2248" s="62">
        <v>53144</v>
      </c>
      <c r="N2248" s="60">
        <v>360</v>
      </c>
      <c r="O2248" s="60">
        <v>19</v>
      </c>
      <c r="P2248" s="60">
        <v>228</v>
      </c>
      <c r="Q2248" s="60">
        <v>19</v>
      </c>
      <c r="R2248" s="60">
        <v>19</v>
      </c>
      <c r="S2248" s="249">
        <v>725379</v>
      </c>
      <c r="T2248" s="60">
        <v>0.03</v>
      </c>
      <c r="U2248" s="60">
        <v>7.3999999999999996E-2</v>
      </c>
      <c r="V2248" s="249">
        <v>4177.7559173100717</v>
      </c>
      <c r="W2248" s="249">
        <v>510691.7771026619</v>
      </c>
      <c r="X2248" s="249">
        <v>214687.2228973381</v>
      </c>
      <c r="Y2248" s="249">
        <v>58712.65943338348</v>
      </c>
      <c r="Z2248" s="249">
        <v>33430.297540112166</v>
      </c>
      <c r="AA2248" s="249">
        <v>25282.361893271314</v>
      </c>
      <c r="AB2248" s="249">
        <v>17890.601908111508</v>
      </c>
      <c r="AD2248" s="343">
        <v>441836.5720440346</v>
      </c>
    </row>
    <row r="2249" spans="2:36">
      <c r="B2249" s="73">
        <v>42794</v>
      </c>
      <c r="C2249" s="73">
        <v>42794</v>
      </c>
      <c r="D2249" s="73">
        <v>42794</v>
      </c>
      <c r="E2249" s="208">
        <v>10042205</v>
      </c>
      <c r="F2249" s="115" t="s">
        <v>1053</v>
      </c>
      <c r="G2249" s="115" t="s">
        <v>444</v>
      </c>
      <c r="H2249" s="208">
        <v>143624560</v>
      </c>
      <c r="I2249" s="60">
        <v>99</v>
      </c>
      <c r="J2249" s="60" t="s">
        <v>2114</v>
      </c>
      <c r="K2249" s="60" t="s">
        <v>1779</v>
      </c>
      <c r="L2249" s="62">
        <v>41513</v>
      </c>
      <c r="M2249" s="62">
        <v>48823</v>
      </c>
      <c r="N2249" s="60">
        <v>240</v>
      </c>
      <c r="O2249" s="60">
        <v>41</v>
      </c>
      <c r="P2249" s="60">
        <v>228</v>
      </c>
      <c r="Q2249" s="60">
        <v>41</v>
      </c>
      <c r="R2249" s="60">
        <v>41</v>
      </c>
      <c r="S2249" s="249">
        <v>1705317</v>
      </c>
      <c r="T2249" s="60">
        <v>0.03</v>
      </c>
      <c r="U2249" s="60">
        <v>7.3999999999999996E-2</v>
      </c>
      <c r="V2249" s="60">
        <v>9821.6217834255749</v>
      </c>
      <c r="W2249" s="60">
        <v>1200601.8498652154</v>
      </c>
      <c r="X2249" s="60">
        <v>504715.15013478464</v>
      </c>
      <c r="Y2249" s="60">
        <v>290285.29623638024</v>
      </c>
      <c r="Z2249" s="60">
        <v>163021.13341039655</v>
      </c>
      <c r="AA2249" s="60">
        <v>127264.16282598369</v>
      </c>
      <c r="AB2249" s="60">
        <v>90760.180506693723</v>
      </c>
      <c r="AC2249" s="60"/>
      <c r="AD2249" s="60">
        <v>1038727.9167558155</v>
      </c>
      <c r="AE2249" s="60"/>
      <c r="AF2249" s="60"/>
      <c r="AG2249" s="62"/>
      <c r="AH2249" s="62"/>
      <c r="AI2249" s="62"/>
      <c r="AJ2249" s="62"/>
    </row>
    <row r="2250" spans="2:36">
      <c r="B2250" s="73">
        <v>42794</v>
      </c>
      <c r="C2250" s="73">
        <v>42794</v>
      </c>
      <c r="D2250" s="73">
        <v>42794</v>
      </c>
      <c r="E2250" s="346">
        <v>10041480</v>
      </c>
      <c r="F2250" s="115" t="s">
        <v>1053</v>
      </c>
      <c r="G2250" s="115" t="s">
        <v>444</v>
      </c>
      <c r="H2250" s="208">
        <v>143980839</v>
      </c>
      <c r="I2250" s="60">
        <v>98</v>
      </c>
      <c r="J2250" s="60" t="s">
        <v>2204</v>
      </c>
      <c r="K2250" s="60" t="s">
        <v>1338</v>
      </c>
      <c r="L2250" s="62">
        <v>41333</v>
      </c>
      <c r="M2250" s="62">
        <v>42795</v>
      </c>
      <c r="N2250" s="60">
        <v>48</v>
      </c>
      <c r="O2250" s="60">
        <v>47</v>
      </c>
      <c r="P2250" s="60">
        <v>48</v>
      </c>
      <c r="Q2250" s="60">
        <v>47</v>
      </c>
      <c r="R2250" s="60">
        <v>47</v>
      </c>
      <c r="S2250" s="249">
        <v>234938</v>
      </c>
      <c r="T2250" s="60">
        <v>0.05</v>
      </c>
      <c r="U2250" s="60">
        <v>9.4E-2</v>
      </c>
      <c r="V2250" s="249">
        <v>5410.4561729005518</v>
      </c>
      <c r="W2250" s="249">
        <v>215767.41021939318</v>
      </c>
      <c r="X2250" s="249">
        <v>19170.589780606824</v>
      </c>
      <c r="Y2250" s="249">
        <v>43892.433584361163</v>
      </c>
      <c r="Z2250" s="249">
        <v>24741.446273612732</v>
      </c>
      <c r="AA2250" s="249">
        <v>19150.987310748431</v>
      </c>
      <c r="AB2250" s="249">
        <v>18771.202493510849</v>
      </c>
      <c r="AD2250" s="343">
        <v>43934.486079834373</v>
      </c>
    </row>
    <row r="2251" spans="2:36">
      <c r="B2251" s="73">
        <v>42794</v>
      </c>
      <c r="C2251" s="73">
        <v>42794</v>
      </c>
      <c r="D2251" s="73">
        <v>42794</v>
      </c>
      <c r="E2251" s="346">
        <v>10041954</v>
      </c>
      <c r="F2251" s="115" t="s">
        <v>1053</v>
      </c>
      <c r="G2251" s="115" t="s">
        <v>444</v>
      </c>
      <c r="H2251" s="208">
        <v>143982823</v>
      </c>
      <c r="I2251" s="60">
        <v>98</v>
      </c>
      <c r="J2251" s="60" t="s">
        <v>2306</v>
      </c>
      <c r="K2251" s="60" t="s">
        <v>1780</v>
      </c>
      <c r="L2251" s="62">
        <v>41724</v>
      </c>
      <c r="M2251" s="62">
        <v>43556</v>
      </c>
      <c r="N2251" s="60">
        <v>60</v>
      </c>
      <c r="O2251" s="60">
        <v>34</v>
      </c>
      <c r="P2251" s="60">
        <v>60</v>
      </c>
      <c r="Q2251" s="60">
        <v>34</v>
      </c>
      <c r="R2251" s="60">
        <v>34</v>
      </c>
      <c r="S2251" s="249">
        <v>203463</v>
      </c>
      <c r="T2251" s="60">
        <v>0.05</v>
      </c>
      <c r="U2251" s="60">
        <v>9.1499999999999998E-2</v>
      </c>
      <c r="V2251" s="249">
        <v>3839.5978109113967</v>
      </c>
      <c r="W2251" s="249">
        <v>184319.29813962971</v>
      </c>
      <c r="X2251" s="249">
        <v>19143.701860370289</v>
      </c>
      <c r="Y2251" s="249">
        <v>36473.040818880821</v>
      </c>
      <c r="Z2251" s="249">
        <v>21509.39860906286</v>
      </c>
      <c r="AA2251" s="249">
        <v>14963.642209817961</v>
      </c>
      <c r="AB2251" s="249">
        <v>10848.097720876496</v>
      </c>
      <c r="AD2251" s="343">
        <v>46056.570515054162</v>
      </c>
    </row>
    <row r="2252" spans="2:36">
      <c r="B2252" s="73">
        <v>42794</v>
      </c>
      <c r="C2252" s="73">
        <v>42794</v>
      </c>
      <c r="D2252" s="73">
        <v>42794</v>
      </c>
      <c r="E2252" s="346">
        <v>10042024</v>
      </c>
      <c r="F2252" s="115" t="s">
        <v>1053</v>
      </c>
      <c r="G2252" s="115" t="s">
        <v>444</v>
      </c>
      <c r="H2252" s="208">
        <v>143983242</v>
      </c>
      <c r="I2252" s="60">
        <v>98</v>
      </c>
      <c r="J2252" s="60" t="s">
        <v>2327</v>
      </c>
      <c r="K2252" s="60" t="s">
        <v>1780</v>
      </c>
      <c r="L2252" s="62">
        <v>41743</v>
      </c>
      <c r="M2252" s="62">
        <v>43556</v>
      </c>
      <c r="N2252" s="60">
        <v>60</v>
      </c>
      <c r="O2252" s="60">
        <v>34</v>
      </c>
      <c r="P2252" s="60">
        <v>60</v>
      </c>
      <c r="Q2252" s="60">
        <v>34</v>
      </c>
      <c r="R2252" s="60">
        <v>34</v>
      </c>
      <c r="S2252" s="249">
        <v>92076</v>
      </c>
      <c r="T2252" s="60">
        <v>0.05</v>
      </c>
      <c r="U2252" s="60">
        <v>9.1499999999999998E-2</v>
      </c>
      <c r="V2252" s="249">
        <v>1737.587709005951</v>
      </c>
      <c r="W2252" s="249">
        <v>83412.628809683083</v>
      </c>
      <c r="X2252" s="249">
        <v>8663.3711903169169</v>
      </c>
      <c r="Y2252" s="249">
        <v>16505.662977736843</v>
      </c>
      <c r="Z2252" s="249">
        <v>9733.9535263319267</v>
      </c>
      <c r="AA2252" s="249">
        <v>6771.7094514049168</v>
      </c>
      <c r="AB2252" s="249">
        <v>4909.2436745129198</v>
      </c>
      <c r="AD2252" s="343">
        <v>20842.633730674032</v>
      </c>
    </row>
    <row r="2253" spans="2:36">
      <c r="B2253" s="73">
        <v>42794</v>
      </c>
      <c r="C2253" s="73">
        <v>42794</v>
      </c>
      <c r="D2253" s="73">
        <v>42794</v>
      </c>
      <c r="E2253">
        <v>10041567</v>
      </c>
      <c r="F2253" s="115" t="s">
        <v>1053</v>
      </c>
      <c r="G2253" s="115" t="s">
        <v>444</v>
      </c>
      <c r="H2253" s="208">
        <v>143993493</v>
      </c>
      <c r="I2253" s="60">
        <v>98</v>
      </c>
      <c r="J2253" s="60" t="s">
        <v>2345</v>
      </c>
      <c r="K2253" s="60" t="s">
        <v>1332</v>
      </c>
      <c r="L2253" s="62">
        <v>40483</v>
      </c>
      <c r="M2253" s="62">
        <v>43040</v>
      </c>
      <c r="N2253" s="60">
        <v>84</v>
      </c>
      <c r="O2253" s="60">
        <v>75</v>
      </c>
      <c r="P2253" s="60">
        <v>60</v>
      </c>
      <c r="Q2253" s="60">
        <v>60</v>
      </c>
      <c r="R2253" s="60">
        <v>75</v>
      </c>
      <c r="S2253" s="249">
        <v>470782</v>
      </c>
      <c r="T2253" s="60">
        <v>0.05</v>
      </c>
      <c r="U2253" s="60">
        <v>9.4E-2</v>
      </c>
      <c r="V2253" s="249">
        <v>8884.2371173947558</v>
      </c>
      <c r="W2253" s="249">
        <v>424007.35930683493</v>
      </c>
      <c r="X2253" s="249">
        <v>46774.640693165071</v>
      </c>
      <c r="Y2253" s="249">
        <v>109046.86773685238</v>
      </c>
      <c r="Z2253" s="249">
        <v>62272.227043685387</v>
      </c>
      <c r="AA2253" s="249">
        <v>46774.640693166992</v>
      </c>
      <c r="AB2253" s="249">
        <v>58468.300866456331</v>
      </c>
      <c r="AD2253" s="343">
        <v>109046.86773685238</v>
      </c>
    </row>
    <row r="2254" spans="2:36">
      <c r="B2254" s="73">
        <v>42794</v>
      </c>
      <c r="C2254" s="73">
        <v>42794</v>
      </c>
      <c r="D2254" s="73">
        <v>42794</v>
      </c>
      <c r="E2254" s="346">
        <v>10041252</v>
      </c>
      <c r="F2254" s="115" t="s">
        <v>1053</v>
      </c>
      <c r="G2254" s="115" t="s">
        <v>444</v>
      </c>
      <c r="H2254" s="208">
        <v>143997111</v>
      </c>
      <c r="I2254" s="60">
        <v>98</v>
      </c>
      <c r="J2254" s="60" t="s">
        <v>2460</v>
      </c>
      <c r="K2254" s="60" t="s">
        <v>1337</v>
      </c>
      <c r="L2254" s="62">
        <v>40976</v>
      </c>
      <c r="M2254" s="62">
        <v>42795</v>
      </c>
      <c r="N2254" s="60">
        <v>60</v>
      </c>
      <c r="O2254" s="60">
        <v>59</v>
      </c>
      <c r="P2254" s="60">
        <v>60</v>
      </c>
      <c r="Q2254" s="60">
        <v>59</v>
      </c>
      <c r="R2254" s="60">
        <v>59</v>
      </c>
      <c r="S2254" s="249">
        <v>200249</v>
      </c>
      <c r="T2254" s="60">
        <v>0.05</v>
      </c>
      <c r="U2254" s="60">
        <v>9.9000000000000005E-2</v>
      </c>
      <c r="V2254" s="249">
        <v>3778.945665979546</v>
      </c>
      <c r="W2254" s="249">
        <v>178270.03079465864</v>
      </c>
      <c r="X2254" s="249">
        <v>21978.96920534136</v>
      </c>
      <c r="Y2254" s="249">
        <v>48435.78796228749</v>
      </c>
      <c r="Z2254" s="249">
        <v>26472.059686299821</v>
      </c>
      <c r="AA2254" s="249">
        <v>21963.728275987669</v>
      </c>
      <c r="AB2254" s="249">
        <v>21612.653051919006</v>
      </c>
      <c r="AD2254" s="343">
        <v>48466.709164116735</v>
      </c>
    </row>
    <row r="2255" spans="2:36">
      <c r="B2255" s="73">
        <v>42794</v>
      </c>
      <c r="C2255" s="73">
        <v>42794</v>
      </c>
      <c r="D2255" s="73">
        <v>42794</v>
      </c>
      <c r="E2255" s="346">
        <v>10041630</v>
      </c>
      <c r="F2255" s="115" t="s">
        <v>1053</v>
      </c>
      <c r="G2255" s="115" t="s">
        <v>444</v>
      </c>
      <c r="H2255" s="208">
        <v>143997588</v>
      </c>
      <c r="I2255" s="60">
        <v>98</v>
      </c>
      <c r="J2255" s="60" t="s">
        <v>2474</v>
      </c>
      <c r="K2255" s="60" t="s">
        <v>1337</v>
      </c>
      <c r="L2255" s="62">
        <v>40981</v>
      </c>
      <c r="M2255" s="62">
        <v>42795</v>
      </c>
      <c r="N2255" s="60">
        <v>60</v>
      </c>
      <c r="O2255" s="60">
        <v>59</v>
      </c>
      <c r="P2255" s="60">
        <v>60</v>
      </c>
      <c r="Q2255" s="60">
        <v>59</v>
      </c>
      <c r="R2255" s="60">
        <v>59</v>
      </c>
      <c r="S2255" s="249">
        <v>230223</v>
      </c>
      <c r="T2255" s="60">
        <v>0.05</v>
      </c>
      <c r="U2255" s="60">
        <v>9.9000000000000005E-2</v>
      </c>
      <c r="V2255" s="249">
        <v>4344.5920232251292</v>
      </c>
      <c r="W2255" s="249">
        <v>204954.13859564188</v>
      </c>
      <c r="X2255" s="249">
        <v>25268.861404358118</v>
      </c>
      <c r="Y2255" s="249">
        <v>55685.833197877218</v>
      </c>
      <c r="Z2255" s="249">
        <v>30434.494040714286</v>
      </c>
      <c r="AA2255" s="249">
        <v>25251.339157162933</v>
      </c>
      <c r="AB2255" s="249">
        <v>24847.713714285484</v>
      </c>
      <c r="AD2255" s="343">
        <v>55721.382797868893</v>
      </c>
    </row>
    <row r="2256" spans="2:36">
      <c r="B2256" s="73">
        <v>42794</v>
      </c>
      <c r="C2256" s="73">
        <v>42794</v>
      </c>
      <c r="D2256" s="73">
        <v>42794</v>
      </c>
      <c r="E2256" s="346">
        <v>10041519</v>
      </c>
      <c r="F2256" s="115" t="s">
        <v>1053</v>
      </c>
      <c r="G2256" s="115" t="s">
        <v>444</v>
      </c>
      <c r="H2256" s="208">
        <v>143997790</v>
      </c>
      <c r="I2256" s="60">
        <v>98</v>
      </c>
      <c r="J2256" s="60" t="s">
        <v>2477</v>
      </c>
      <c r="K2256" s="60" t="s">
        <v>1337</v>
      </c>
      <c r="L2256" s="62">
        <v>40973</v>
      </c>
      <c r="M2256" s="62">
        <v>42795</v>
      </c>
      <c r="N2256" s="60">
        <v>60</v>
      </c>
      <c r="O2256" s="60">
        <v>59</v>
      </c>
      <c r="P2256" s="60">
        <v>60</v>
      </c>
      <c r="Q2256" s="60">
        <v>59</v>
      </c>
      <c r="R2256" s="60">
        <v>59</v>
      </c>
      <c r="S2256" s="249">
        <v>200583</v>
      </c>
      <c r="T2256" s="60">
        <v>0.05</v>
      </c>
      <c r="U2256" s="60">
        <v>9.9000000000000005E-2</v>
      </c>
      <c r="V2256" s="249">
        <v>3785.2486580166455</v>
      </c>
      <c r="W2256" s="249">
        <v>178567.37155683676</v>
      </c>
      <c r="X2256" s="249">
        <v>22015.628443163238</v>
      </c>
      <c r="Y2256" s="249">
        <v>48516.57514813813</v>
      </c>
      <c r="Z2256" s="249">
        <v>26516.213055031869</v>
      </c>
      <c r="AA2256" s="249">
        <v>22000.362093106261</v>
      </c>
      <c r="AB2256" s="249">
        <v>21648.701302443849</v>
      </c>
      <c r="AD2256" s="343">
        <v>48547.547924164537</v>
      </c>
    </row>
    <row r="2257" spans="2:37">
      <c r="B2257" s="73">
        <v>42794</v>
      </c>
      <c r="C2257" s="73">
        <v>42794</v>
      </c>
      <c r="D2257" s="73">
        <v>42794</v>
      </c>
      <c r="E2257" s="346">
        <v>10042164</v>
      </c>
      <c r="F2257" s="115" t="s">
        <v>1053</v>
      </c>
      <c r="G2257" s="115" t="s">
        <v>444</v>
      </c>
      <c r="H2257" s="208">
        <v>143999262</v>
      </c>
      <c r="I2257" s="60">
        <v>98</v>
      </c>
      <c r="J2257" s="60" t="s">
        <v>2501</v>
      </c>
      <c r="K2257" s="60" t="s">
        <v>1338</v>
      </c>
      <c r="L2257" s="62">
        <v>41151</v>
      </c>
      <c r="M2257" s="62">
        <v>42979</v>
      </c>
      <c r="N2257" s="60">
        <v>60</v>
      </c>
      <c r="O2257" s="60">
        <v>53</v>
      </c>
      <c r="P2257" s="60">
        <v>60</v>
      </c>
      <c r="Q2257" s="60">
        <v>53</v>
      </c>
      <c r="R2257" s="60">
        <v>53</v>
      </c>
      <c r="S2257" s="249">
        <v>243443</v>
      </c>
      <c r="T2257" s="60">
        <v>0.05</v>
      </c>
      <c r="U2257" s="60">
        <v>9.4E-2</v>
      </c>
      <c r="V2257" s="249">
        <v>4594.069731998954</v>
      </c>
      <c r="W2257" s="249">
        <v>219255.67156716657</v>
      </c>
      <c r="X2257" s="249">
        <v>24187.328432833427</v>
      </c>
      <c r="Y2257" s="249">
        <v>55404.103238764219</v>
      </c>
      <c r="Z2257" s="249">
        <v>31671.839648947644</v>
      </c>
      <c r="AA2257" s="249">
        <v>23732.263589816575</v>
      </c>
      <c r="AB2257" s="249">
        <v>21365.47344900286</v>
      </c>
      <c r="AD2257" s="343">
        <v>56388.512352771679</v>
      </c>
    </row>
    <row r="2258" spans="2:37">
      <c r="B2258" s="73">
        <v>42794</v>
      </c>
      <c r="C2258" s="73">
        <v>42794</v>
      </c>
      <c r="D2258" s="73">
        <v>42794</v>
      </c>
      <c r="E2258" s="346">
        <v>10041954</v>
      </c>
      <c r="F2258" s="115" t="s">
        <v>1053</v>
      </c>
      <c r="G2258" s="115" t="s">
        <v>444</v>
      </c>
      <c r="H2258" s="208">
        <v>143986829</v>
      </c>
      <c r="I2258" s="60">
        <v>98</v>
      </c>
      <c r="J2258" s="60" t="s">
        <v>2306</v>
      </c>
      <c r="K2258" s="60" t="s">
        <v>2612</v>
      </c>
      <c r="L2258" s="62">
        <v>42550</v>
      </c>
      <c r="M2258" s="62">
        <v>44378</v>
      </c>
      <c r="N2258" s="60">
        <v>60</v>
      </c>
      <c r="O2258" s="60">
        <v>7</v>
      </c>
      <c r="P2258" s="60">
        <v>60</v>
      </c>
      <c r="Q2258" s="60">
        <v>7</v>
      </c>
      <c r="R2258" s="60">
        <v>7</v>
      </c>
      <c r="S2258" s="249">
        <v>71143</v>
      </c>
      <c r="T2258" s="60">
        <v>0.05</v>
      </c>
      <c r="U2258" s="60">
        <v>8.8999999999999996E-2</v>
      </c>
      <c r="V2258" s="249">
        <v>1342.5561751358698</v>
      </c>
      <c r="W2258" s="249">
        <v>64826.920734152896</v>
      </c>
      <c r="X2258" s="249">
        <v>6316.0792658471037</v>
      </c>
      <c r="Y2258" s="249">
        <v>3229.707607320207</v>
      </c>
      <c r="Z2258" s="249">
        <v>1982.8297307274252</v>
      </c>
      <c r="AA2258" s="249">
        <v>1246.8778765927818</v>
      </c>
      <c r="AB2258" s="249">
        <v>736.8759143488287</v>
      </c>
      <c r="AD2258" s="343">
        <v>15726.449773999055</v>
      </c>
    </row>
    <row r="2259" spans="2:37">
      <c r="B2259" s="336">
        <v>42794</v>
      </c>
      <c r="C2259" s="336">
        <v>42794</v>
      </c>
      <c r="D2259" s="336">
        <v>42794</v>
      </c>
      <c r="E2259" s="337">
        <v>20017051</v>
      </c>
      <c r="F2259" s="370" t="s">
        <v>1053</v>
      </c>
      <c r="G2259" s="370" t="s">
        <v>349</v>
      </c>
      <c r="H2259" s="114">
        <v>143989712</v>
      </c>
      <c r="I2259" s="114">
        <v>99</v>
      </c>
      <c r="J2259" s="114" t="s">
        <v>2421</v>
      </c>
      <c r="K2259" s="114" t="s">
        <v>1335</v>
      </c>
      <c r="L2259" s="338">
        <v>40694</v>
      </c>
      <c r="M2259" s="338">
        <v>45078</v>
      </c>
      <c r="N2259" s="114">
        <v>144</v>
      </c>
      <c r="O2259" s="114">
        <v>68</v>
      </c>
      <c r="P2259" s="114">
        <v>144</v>
      </c>
      <c r="Q2259" s="114">
        <v>68</v>
      </c>
      <c r="R2259" s="114">
        <v>68</v>
      </c>
      <c r="S2259" s="251">
        <v>3520229</v>
      </c>
      <c r="T2259" s="114">
        <v>0.03</v>
      </c>
      <c r="U2259" s="114">
        <v>8.1500000000000003E-2</v>
      </c>
      <c r="V2259" s="251">
        <v>29139.987100089827</v>
      </c>
      <c r="W2259" s="251">
        <v>2671691.9417392593</v>
      </c>
      <c r="X2259" s="251">
        <v>848537.05826074071</v>
      </c>
      <c r="Y2259" s="251">
        <v>1035288.2624688091</v>
      </c>
      <c r="Z2259" s="251">
        <v>475967.83206229797</v>
      </c>
      <c r="AA2259" s="251">
        <v>559320.43040651118</v>
      </c>
      <c r="AB2259" s="251">
        <v>400698.05528979423</v>
      </c>
      <c r="AC2259" s="251">
        <v>559320.43040651118</v>
      </c>
      <c r="AD2259" s="251">
        <v>1524466.200673718</v>
      </c>
      <c r="AE2259" s="251">
        <v>675929.14241293492</v>
      </c>
      <c r="AF2259" s="251">
        <v>4.2375177145004272E-8</v>
      </c>
      <c r="AG2259" s="115"/>
      <c r="AH2259" s="116">
        <v>144</v>
      </c>
      <c r="AI2259" s="114"/>
      <c r="AJ2259" s="114">
        <v>60</v>
      </c>
      <c r="AK2259" s="115"/>
    </row>
    <row r="2260" spans="2:37">
      <c r="B2260" s="73">
        <v>42825</v>
      </c>
      <c r="C2260" s="73">
        <v>42825</v>
      </c>
      <c r="D2260" s="73">
        <v>42825</v>
      </c>
      <c r="E2260" s="208">
        <v>10042284</v>
      </c>
      <c r="F2260" s="115" t="s">
        <v>1054</v>
      </c>
      <c r="G2260" s="370" t="s">
        <v>444</v>
      </c>
      <c r="H2260" s="60">
        <v>143004414</v>
      </c>
      <c r="I2260" s="60">
        <v>99</v>
      </c>
      <c r="J2260" s="60" t="s">
        <v>1881</v>
      </c>
      <c r="K2260" s="60" t="s">
        <v>1331</v>
      </c>
      <c r="L2260" s="62">
        <v>36865</v>
      </c>
      <c r="M2260" s="62">
        <v>43062</v>
      </c>
      <c r="N2260" s="60">
        <v>204</v>
      </c>
      <c r="O2260" s="60">
        <v>195</v>
      </c>
      <c r="P2260" s="60">
        <v>204</v>
      </c>
      <c r="Q2260" s="60">
        <v>195</v>
      </c>
      <c r="R2260" s="60">
        <v>195</v>
      </c>
      <c r="S2260" s="249">
        <v>521292</v>
      </c>
      <c r="T2260" s="60">
        <v>0.03</v>
      </c>
      <c r="U2260" s="60">
        <v>8.6499999999999994E-2</v>
      </c>
      <c r="V2260" s="60">
        <v>3265.2412212664112</v>
      </c>
      <c r="W2260" s="60">
        <v>348330.99091922678</v>
      </c>
      <c r="X2260" s="60">
        <v>172961.00908077322</v>
      </c>
      <c r="Y2260" s="60">
        <v>316746.4556365012</v>
      </c>
      <c r="Z2260" s="60">
        <v>144453.21168956737</v>
      </c>
      <c r="AA2260" s="60">
        <v>172293.24394693383</v>
      </c>
      <c r="AB2260" s="60">
        <v>165330.3763272097</v>
      </c>
      <c r="AC2260" s="60">
        <v>172293.24394693383</v>
      </c>
      <c r="AD2260" s="344">
        <v>317778.2182191179</v>
      </c>
      <c r="AE2260" s="60">
        <v>144817.20913834788</v>
      </c>
      <c r="AF2260" s="60"/>
      <c r="AG2260" s="60"/>
      <c r="AH2260" s="60"/>
      <c r="AK2260" s="60"/>
    </row>
    <row r="2261" spans="2:37">
      <c r="B2261" s="73">
        <v>42825</v>
      </c>
      <c r="C2261" s="73">
        <v>42825</v>
      </c>
      <c r="D2261" s="73">
        <v>42825</v>
      </c>
      <c r="E2261" s="208">
        <v>10041887</v>
      </c>
      <c r="F2261" s="115" t="s">
        <v>1053</v>
      </c>
      <c r="G2261" s="370" t="s">
        <v>349</v>
      </c>
      <c r="H2261" s="60">
        <v>143030644</v>
      </c>
      <c r="I2261" s="60">
        <v>99</v>
      </c>
      <c r="J2261" s="60" t="s">
        <v>1979</v>
      </c>
      <c r="K2261" s="60" t="s">
        <v>1331</v>
      </c>
      <c r="L2261" s="62">
        <v>39029</v>
      </c>
      <c r="M2261" s="62">
        <v>49971</v>
      </c>
      <c r="N2261" s="60">
        <v>360</v>
      </c>
      <c r="O2261" s="60">
        <v>124</v>
      </c>
      <c r="P2261" s="60">
        <v>228</v>
      </c>
      <c r="Q2261" s="60">
        <v>124</v>
      </c>
      <c r="R2261" s="60">
        <v>124</v>
      </c>
      <c r="S2261" s="249">
        <v>2495923</v>
      </c>
      <c r="T2261" s="60">
        <v>0.03</v>
      </c>
      <c r="U2261" s="60">
        <v>8.6499999999999994E-2</v>
      </c>
      <c r="V2261" s="60">
        <v>14375.046813321458</v>
      </c>
      <c r="W2261" s="60">
        <v>1606458.4302287104</v>
      </c>
      <c r="X2261" s="60">
        <v>889464.56977128959</v>
      </c>
      <c r="Y2261" s="60">
        <v>1225416.4207608723</v>
      </c>
      <c r="Z2261" s="60">
        <v>601601.72989634471</v>
      </c>
      <c r="AA2261" s="60">
        <v>623814.6908645276</v>
      </c>
      <c r="AB2261" s="60">
        <v>483743.88882298209</v>
      </c>
      <c r="AC2261" s="60">
        <v>623814.6908645276</v>
      </c>
      <c r="AD2261" s="344">
        <v>1671052.2432085674</v>
      </c>
      <c r="AE2261" s="60">
        <v>781587.67343729222</v>
      </c>
      <c r="AF2261" s="60"/>
      <c r="AG2261" s="60"/>
      <c r="AH2261" s="60"/>
      <c r="AK2261" s="60"/>
    </row>
    <row r="2262" spans="2:37">
      <c r="B2262" s="73">
        <v>42825</v>
      </c>
      <c r="C2262" s="73">
        <v>42825</v>
      </c>
      <c r="D2262" s="73">
        <v>42825</v>
      </c>
      <c r="E2262" s="337">
        <v>10041370</v>
      </c>
      <c r="F2262" s="115" t="s">
        <v>1053</v>
      </c>
      <c r="G2262" s="370" t="s">
        <v>349</v>
      </c>
      <c r="H2262" s="60">
        <v>143035255</v>
      </c>
      <c r="I2262" s="60">
        <v>99</v>
      </c>
      <c r="J2262" s="60" t="s">
        <v>1991</v>
      </c>
      <c r="K2262" s="60" t="s">
        <v>1331</v>
      </c>
      <c r="L2262" s="62">
        <v>39878</v>
      </c>
      <c r="M2262" s="62">
        <v>49400</v>
      </c>
      <c r="N2262" s="60">
        <v>313</v>
      </c>
      <c r="O2262" s="60">
        <v>96</v>
      </c>
      <c r="P2262" s="60">
        <v>228</v>
      </c>
      <c r="Q2262" s="60">
        <v>96</v>
      </c>
      <c r="R2262" s="60">
        <v>96</v>
      </c>
      <c r="S2262" s="249">
        <v>609970</v>
      </c>
      <c r="T2262" s="60">
        <v>0.03</v>
      </c>
      <c r="U2262" s="60">
        <v>8.6499999999999994E-2</v>
      </c>
      <c r="V2262" s="249">
        <v>3513.0680332372795</v>
      </c>
      <c r="W2262" s="249">
        <v>392596.82637910167</v>
      </c>
      <c r="X2262" s="249">
        <v>217373.17362089833</v>
      </c>
      <c r="Y2262" s="249">
        <v>243175.94242408127</v>
      </c>
      <c r="Z2262" s="249">
        <v>121844.42893754641</v>
      </c>
      <c r="AA2262" s="249">
        <v>121331.51348653485</v>
      </c>
      <c r="AB2262" s="249">
        <v>91525.546787746673</v>
      </c>
      <c r="AC2262" s="249">
        <v>121331.51348653485</v>
      </c>
      <c r="AD2262" s="249">
        <v>408382.68519899459</v>
      </c>
      <c r="AE2262" s="249">
        <v>191009.51157809969</v>
      </c>
    </row>
    <row r="2263" spans="2:37">
      <c r="B2263" s="73">
        <v>42825</v>
      </c>
      <c r="C2263" s="73">
        <v>42825</v>
      </c>
      <c r="D2263" s="73">
        <v>42825</v>
      </c>
      <c r="E2263" s="208">
        <v>10053995</v>
      </c>
      <c r="F2263" s="61" t="s">
        <v>1054</v>
      </c>
      <c r="G2263" s="61" t="s">
        <v>444</v>
      </c>
      <c r="H2263" s="60">
        <v>143122271</v>
      </c>
      <c r="I2263" s="60">
        <v>99</v>
      </c>
      <c r="J2263" s="60" t="s">
        <v>2036</v>
      </c>
      <c r="K2263" s="60" t="s">
        <v>1335</v>
      </c>
      <c r="L2263" s="62">
        <v>40686</v>
      </c>
      <c r="M2263" s="62">
        <v>51653</v>
      </c>
      <c r="N2263" s="60">
        <v>361</v>
      </c>
      <c r="O2263" s="60">
        <v>69</v>
      </c>
      <c r="P2263" s="60">
        <v>228</v>
      </c>
      <c r="Q2263" s="60">
        <v>69</v>
      </c>
      <c r="R2263" s="60">
        <v>69</v>
      </c>
      <c r="S2263" s="249">
        <v>1728031</v>
      </c>
      <c r="T2263" s="60">
        <v>0.03</v>
      </c>
      <c r="U2263" s="60">
        <v>8.1500000000000003E-2</v>
      </c>
      <c r="V2263" s="249">
        <v>9952.4410488106787</v>
      </c>
      <c r="W2263" s="249">
        <v>1152262.2596706566</v>
      </c>
      <c r="X2263" s="249">
        <v>575768.74032934336</v>
      </c>
      <c r="Y2263" s="249">
        <v>500323.92813821766</v>
      </c>
      <c r="Z2263" s="249">
        <v>263128.52635672467</v>
      </c>
      <c r="AA2263" s="249">
        <v>237195.40178149298</v>
      </c>
      <c r="AB2263" s="249">
        <v>174245.80299440655</v>
      </c>
      <c r="AC2263" s="249">
        <v>237195.40178149298</v>
      </c>
      <c r="AD2263" s="249">
        <v>1116894.2994581941</v>
      </c>
      <c r="AE2263" s="249">
        <v>541125.55912883487</v>
      </c>
    </row>
    <row r="2264" spans="2:37">
      <c r="B2264" s="73">
        <v>42825</v>
      </c>
      <c r="C2264" s="73">
        <v>42825</v>
      </c>
      <c r="D2264" s="73">
        <v>42825</v>
      </c>
      <c r="E2264" s="346">
        <v>10055413</v>
      </c>
      <c r="F2264" s="115" t="s">
        <v>1053</v>
      </c>
      <c r="G2264" s="115" t="s">
        <v>349</v>
      </c>
      <c r="H2264" s="208">
        <v>143126579</v>
      </c>
      <c r="I2264" s="60">
        <v>99</v>
      </c>
      <c r="J2264" s="60" t="s">
        <v>2051</v>
      </c>
      <c r="K2264" s="60" t="s">
        <v>1335</v>
      </c>
      <c r="L2264" s="62">
        <v>40914</v>
      </c>
      <c r="M2264" s="62">
        <v>51867</v>
      </c>
      <c r="N2264" s="60">
        <v>360</v>
      </c>
      <c r="O2264" s="60">
        <v>62</v>
      </c>
      <c r="P2264" s="60">
        <v>228</v>
      </c>
      <c r="Q2264" s="60">
        <v>62</v>
      </c>
      <c r="R2264" s="60">
        <v>62</v>
      </c>
      <c r="S2264" s="249">
        <v>1140169</v>
      </c>
      <c r="T2264" s="60">
        <v>0.03</v>
      </c>
      <c r="U2264" s="60">
        <v>8.1500000000000003E-2</v>
      </c>
      <c r="V2264" s="249">
        <v>6566.7020777876223</v>
      </c>
      <c r="W2264" s="249">
        <v>760272.07170845487</v>
      </c>
      <c r="X2264" s="249">
        <v>379896.92829154513</v>
      </c>
      <c r="Y2264" s="249">
        <v>299402.96399977879</v>
      </c>
      <c r="Z2264" s="249">
        <v>158245.69325735641</v>
      </c>
      <c r="AA2264" s="249">
        <v>141157.27074242238</v>
      </c>
      <c r="AB2264" s="249">
        <v>103305.30506173595</v>
      </c>
      <c r="AC2264" s="249">
        <v>141157.27074242238</v>
      </c>
      <c r="AD2264" s="343">
        <v>736936.0020271336</v>
      </c>
      <c r="AE2264" s="249">
        <v>357039.07373557775</v>
      </c>
    </row>
    <row r="2265" spans="2:37">
      <c r="B2265" s="73">
        <v>42825</v>
      </c>
      <c r="C2265" s="73">
        <v>42825</v>
      </c>
      <c r="D2265" s="73">
        <v>42825</v>
      </c>
      <c r="E2265" s="208">
        <v>10041370</v>
      </c>
      <c r="F2265" s="115" t="s">
        <v>1053</v>
      </c>
      <c r="G2265" s="370" t="s">
        <v>349</v>
      </c>
      <c r="H2265" s="60">
        <v>143789349</v>
      </c>
      <c r="I2265" s="60">
        <v>99</v>
      </c>
      <c r="J2265" s="60" t="s">
        <v>2613</v>
      </c>
      <c r="K2265" s="60" t="s">
        <v>1779</v>
      </c>
      <c r="L2265" s="62">
        <v>42332</v>
      </c>
      <c r="M2265" s="62">
        <v>51471</v>
      </c>
      <c r="N2265" s="60">
        <v>300</v>
      </c>
      <c r="O2265" s="60">
        <v>15</v>
      </c>
      <c r="P2265" s="60">
        <v>228</v>
      </c>
      <c r="Q2265" s="60">
        <v>15</v>
      </c>
      <c r="R2265" s="60">
        <v>15</v>
      </c>
      <c r="S2265" s="249">
        <v>9200616</v>
      </c>
      <c r="T2265" s="60">
        <v>0.03</v>
      </c>
      <c r="U2265" s="60">
        <v>7.3999999999999996E-2</v>
      </c>
      <c r="V2265" s="249">
        <v>52990.130589523171</v>
      </c>
      <c r="W2265" s="249">
        <v>6477550.2674866319</v>
      </c>
      <c r="X2265" s="249">
        <v>2723065.7325133681</v>
      </c>
      <c r="Y2265" s="249">
        <v>590496.65857509826</v>
      </c>
      <c r="Z2265" s="249">
        <v>337065.17178284563</v>
      </c>
      <c r="AA2265" s="249">
        <v>253431.48679225263</v>
      </c>
      <c r="AB2265" s="249">
        <v>179149.06134956368</v>
      </c>
      <c r="AC2265" s="249">
        <v>253431.48679225263</v>
      </c>
      <c r="AD2265" s="249">
        <v>5604199.5069246544</v>
      </c>
      <c r="AE2265" s="249">
        <v>2881133.7744112834</v>
      </c>
    </row>
    <row r="2266" spans="2:37">
      <c r="B2266" s="73">
        <v>42825</v>
      </c>
      <c r="C2266" s="73">
        <v>42825</v>
      </c>
      <c r="D2266" s="73">
        <v>42825</v>
      </c>
      <c r="E2266" s="208">
        <v>10055413</v>
      </c>
      <c r="F2266" s="115" t="s">
        <v>1053</v>
      </c>
      <c r="G2266" s="370" t="s">
        <v>349</v>
      </c>
      <c r="H2266" s="60">
        <v>143955532</v>
      </c>
      <c r="I2266" s="60">
        <v>99</v>
      </c>
      <c r="J2266" s="60" t="s">
        <v>2147</v>
      </c>
      <c r="K2266" s="60" t="s">
        <v>1336</v>
      </c>
      <c r="L2266" s="62">
        <v>41114</v>
      </c>
      <c r="M2266" s="62">
        <v>52079</v>
      </c>
      <c r="N2266" s="60">
        <v>360</v>
      </c>
      <c r="O2266" s="60">
        <v>55</v>
      </c>
      <c r="P2266" s="60">
        <v>228</v>
      </c>
      <c r="Q2266" s="60">
        <v>55</v>
      </c>
      <c r="R2266" s="60">
        <v>55</v>
      </c>
      <c r="S2266" s="249">
        <v>941828</v>
      </c>
      <c r="T2266" s="60">
        <v>0.03</v>
      </c>
      <c r="U2266" s="60">
        <v>7.6499999999999999E-2</v>
      </c>
      <c r="V2266" s="249">
        <v>5424.3747063098199</v>
      </c>
      <c r="W2266" s="249">
        <v>651068.24294845597</v>
      </c>
      <c r="X2266" s="249">
        <v>290759.75705154403</v>
      </c>
      <c r="Y2266" s="249">
        <v>214743.32617696951</v>
      </c>
      <c r="Z2266" s="249">
        <v>117584.56304798331</v>
      </c>
      <c r="AA2266" s="249">
        <v>97158.763128986204</v>
      </c>
      <c r="AB2266" s="249">
        <v>70139.415078223334</v>
      </c>
      <c r="AC2266" s="249">
        <v>97158.763128986204</v>
      </c>
      <c r="AD2266" s="249">
        <v>585689.1900901855</v>
      </c>
      <c r="AE2266" s="249">
        <v>294929.43303863879</v>
      </c>
    </row>
    <row r="2267" spans="2:37">
      <c r="B2267" s="73">
        <v>42825</v>
      </c>
      <c r="C2267" s="73">
        <v>42825</v>
      </c>
      <c r="D2267" s="73">
        <v>42825</v>
      </c>
      <c r="E2267" s="208">
        <v>10041887</v>
      </c>
      <c r="F2267" s="115" t="s">
        <v>1053</v>
      </c>
      <c r="G2267" s="370" t="s">
        <v>349</v>
      </c>
      <c r="H2267" s="60">
        <v>143980103</v>
      </c>
      <c r="I2267" s="60">
        <v>98</v>
      </c>
      <c r="J2267" s="60" t="s">
        <v>2171</v>
      </c>
      <c r="K2267" s="60" t="s">
        <v>1338</v>
      </c>
      <c r="L2267" s="62">
        <v>41158</v>
      </c>
      <c r="M2267" s="62">
        <v>42979</v>
      </c>
      <c r="N2267" s="60">
        <v>60</v>
      </c>
      <c r="O2267" s="60">
        <v>54</v>
      </c>
      <c r="P2267" s="60">
        <v>60</v>
      </c>
      <c r="Q2267" s="60">
        <v>54</v>
      </c>
      <c r="R2267" s="60">
        <v>54</v>
      </c>
      <c r="S2267" s="249">
        <v>246055</v>
      </c>
      <c r="T2267" s="60">
        <v>0.05</v>
      </c>
      <c r="U2267" s="60">
        <v>9.4E-2</v>
      </c>
      <c r="V2267" s="249">
        <v>4643.3613942771099</v>
      </c>
      <c r="W2267" s="249">
        <v>221608.15577962468</v>
      </c>
      <c r="X2267" s="249">
        <v>24446.844220375322</v>
      </c>
      <c r="Y2267" s="249">
        <v>56245.373674735922</v>
      </c>
      <c r="Z2267" s="249">
        <v>32144.861941467185</v>
      </c>
      <c r="AA2267" s="249">
        <v>24100.511733268737</v>
      </c>
      <c r="AB2267" s="249">
        <v>22002.159798337787</v>
      </c>
      <c r="AC2267" s="249">
        <v>24100.511733268737</v>
      </c>
      <c r="AD2267" s="249">
        <v>56993.527877002925</v>
      </c>
      <c r="AE2267" s="249">
        <v>32546.683656626643</v>
      </c>
    </row>
    <row r="2268" spans="2:37">
      <c r="B2268" s="73">
        <v>42825</v>
      </c>
      <c r="C2268" s="73">
        <v>42825</v>
      </c>
      <c r="D2268" s="73">
        <v>42825</v>
      </c>
      <c r="E2268" s="208">
        <v>10041887</v>
      </c>
      <c r="F2268" s="115" t="s">
        <v>1053</v>
      </c>
      <c r="G2268" s="370" t="s">
        <v>349</v>
      </c>
      <c r="H2268" s="60">
        <v>143980162</v>
      </c>
      <c r="I2268" s="60">
        <v>98</v>
      </c>
      <c r="J2268" s="60" t="s">
        <v>2171</v>
      </c>
      <c r="K2268" s="60" t="s">
        <v>1338</v>
      </c>
      <c r="L2268" s="62">
        <v>41407</v>
      </c>
      <c r="M2268" s="62">
        <v>43952</v>
      </c>
      <c r="N2268" s="60">
        <v>84</v>
      </c>
      <c r="O2268" s="60">
        <v>46</v>
      </c>
      <c r="P2268" s="60">
        <v>60</v>
      </c>
      <c r="Q2268" s="60">
        <v>46</v>
      </c>
      <c r="R2268" s="60">
        <v>46</v>
      </c>
      <c r="S2268" s="249">
        <v>400388</v>
      </c>
      <c r="T2268" s="60">
        <v>0.05</v>
      </c>
      <c r="U2268" s="60">
        <v>9.4E-2</v>
      </c>
      <c r="V2268" s="249">
        <v>7555.8154962582503</v>
      </c>
      <c r="W2268" s="249">
        <v>360607.36939421011</v>
      </c>
      <c r="X2268" s="249">
        <v>39780.630605789891</v>
      </c>
      <c r="Y2268" s="249">
        <v>86778.130915504094</v>
      </c>
      <c r="Z2268" s="249">
        <v>49727.438229333784</v>
      </c>
      <c r="AA2268" s="249">
        <v>37050.69268617031</v>
      </c>
      <c r="AB2268" s="249">
        <v>30498.483464438916</v>
      </c>
      <c r="AC2268" s="249">
        <v>37050.69268617031</v>
      </c>
      <c r="AD2268" s="249">
        <v>92741.560381286603</v>
      </c>
      <c r="AE2268" s="249">
        <v>52960.929775494966</v>
      </c>
    </row>
    <row r="2269" spans="2:37">
      <c r="B2269" s="73">
        <v>42825</v>
      </c>
      <c r="C2269" s="73">
        <v>42825</v>
      </c>
      <c r="D2269" s="73">
        <v>42825</v>
      </c>
      <c r="E2269" s="208">
        <v>10042158</v>
      </c>
      <c r="F2269" s="61" t="s">
        <v>1054</v>
      </c>
      <c r="G2269" s="61" t="s">
        <v>444</v>
      </c>
      <c r="H2269" s="60">
        <v>143980693</v>
      </c>
      <c r="I2269" s="60">
        <v>98</v>
      </c>
      <c r="J2269" s="60" t="s">
        <v>2199</v>
      </c>
      <c r="K2269" s="60" t="s">
        <v>1338</v>
      </c>
      <c r="L2269" s="62">
        <v>41369</v>
      </c>
      <c r="M2269" s="62">
        <v>43191</v>
      </c>
      <c r="N2269" s="60">
        <v>60</v>
      </c>
      <c r="O2269" s="60">
        <v>47</v>
      </c>
      <c r="P2269" s="60">
        <v>60</v>
      </c>
      <c r="Q2269" s="60">
        <v>47</v>
      </c>
      <c r="R2269" s="60">
        <v>47</v>
      </c>
      <c r="S2269" s="249">
        <v>235391</v>
      </c>
      <c r="T2269" s="60">
        <v>0.05</v>
      </c>
      <c r="U2269" s="60">
        <v>9.4E-2</v>
      </c>
      <c r="V2269" s="249">
        <v>4442.1185586973779</v>
      </c>
      <c r="W2269" s="249">
        <v>212003.67965341746</v>
      </c>
      <c r="X2269" s="249">
        <v>23387.320346582535</v>
      </c>
      <c r="Y2269" s="249">
        <v>51477.179682741669</v>
      </c>
      <c r="Z2269" s="249">
        <v>29486.323241934879</v>
      </c>
      <c r="AA2269" s="249">
        <v>21990.85644080679</v>
      </c>
      <c r="AB2269" s="249">
        <v>18320.067604822983</v>
      </c>
      <c r="AC2269" s="249">
        <v>21990.85644080679</v>
      </c>
      <c r="AD2269" s="249">
        <v>54523.433868426189</v>
      </c>
      <c r="AE2269" s="249">
        <v>31136.113521842693</v>
      </c>
    </row>
    <row r="2270" spans="2:37">
      <c r="B2270" s="73">
        <v>42825</v>
      </c>
      <c r="C2270" s="73">
        <v>42825</v>
      </c>
      <c r="D2270" s="73">
        <v>42825</v>
      </c>
      <c r="E2270" s="346">
        <v>10042229</v>
      </c>
      <c r="F2270" s="115" t="s">
        <v>1054</v>
      </c>
      <c r="G2270" s="115" t="s">
        <v>444</v>
      </c>
      <c r="H2270" s="208">
        <v>143981320</v>
      </c>
      <c r="I2270" s="60">
        <v>98</v>
      </c>
      <c r="J2270" s="60" t="s">
        <v>2231</v>
      </c>
      <c r="K2270" s="60" t="s">
        <v>1338</v>
      </c>
      <c r="L2270" s="62">
        <v>41421</v>
      </c>
      <c r="M2270" s="62">
        <v>43252</v>
      </c>
      <c r="N2270" s="60">
        <v>60</v>
      </c>
      <c r="O2270" s="60">
        <v>45</v>
      </c>
      <c r="P2270" s="60">
        <v>60</v>
      </c>
      <c r="Q2270" s="60">
        <v>45</v>
      </c>
      <c r="R2270" s="60">
        <v>45</v>
      </c>
      <c r="S2270" s="249">
        <v>203492</v>
      </c>
      <c r="T2270" s="60">
        <v>0.05</v>
      </c>
      <c r="U2270" s="60">
        <v>9.4E-2</v>
      </c>
      <c r="V2270" s="249">
        <v>3840.145076687073</v>
      </c>
      <c r="W2270" s="249">
        <v>183274.01124101275</v>
      </c>
      <c r="X2270" s="249">
        <v>20217.988758987252</v>
      </c>
      <c r="Y2270" s="249">
        <v>43679.70482889768</v>
      </c>
      <c r="Z2270" s="249">
        <v>25041.130351035332</v>
      </c>
      <c r="AA2270" s="249">
        <v>18638.574477862348</v>
      </c>
      <c r="AB2270" s="249">
        <v>15163.491569240437</v>
      </c>
      <c r="AC2270" s="249">
        <v>18638.574477862348</v>
      </c>
      <c r="AD2270" s="343">
        <v>47134.693360212492</v>
      </c>
      <c r="AE2270" s="249">
        <v>26916.704601224395</v>
      </c>
    </row>
    <row r="2271" spans="2:37">
      <c r="B2271" s="73">
        <v>42825</v>
      </c>
      <c r="C2271" s="73">
        <v>42825</v>
      </c>
      <c r="D2271" s="73">
        <v>42825</v>
      </c>
      <c r="E2271" s="208">
        <v>10041887</v>
      </c>
      <c r="F2271" s="115" t="s">
        <v>1053</v>
      </c>
      <c r="G2271" s="370" t="s">
        <v>349</v>
      </c>
      <c r="H2271" s="60">
        <v>143981924</v>
      </c>
      <c r="I2271" s="60">
        <v>97</v>
      </c>
      <c r="J2271" s="60" t="s">
        <v>2260</v>
      </c>
      <c r="K2271" s="60" t="s">
        <v>1780</v>
      </c>
      <c r="L2271" s="62">
        <v>41487</v>
      </c>
      <c r="M2271" s="62">
        <v>43313</v>
      </c>
      <c r="N2271" s="60">
        <v>60</v>
      </c>
      <c r="O2271" s="60">
        <v>43</v>
      </c>
      <c r="P2271" s="60">
        <v>60</v>
      </c>
      <c r="Q2271" s="60">
        <v>43</v>
      </c>
      <c r="R2271" s="60">
        <v>43</v>
      </c>
      <c r="S2271" s="249">
        <v>41750</v>
      </c>
      <c r="T2271" s="60">
        <v>0</v>
      </c>
      <c r="U2271" s="60">
        <v>9.1499999999999998E-2</v>
      </c>
      <c r="V2271" s="249">
        <v>695.83333333333337</v>
      </c>
      <c r="W2271" s="249">
        <v>33403.371378554701</v>
      </c>
      <c r="X2271" s="249">
        <v>8346.6286214452994</v>
      </c>
      <c r="Y2271" s="249">
        <v>7572.6060826527355</v>
      </c>
      <c r="Z2271" s="249">
        <v>0</v>
      </c>
      <c r="AA2271" s="249">
        <v>7572.6060826527355</v>
      </c>
      <c r="AB2271" s="249">
        <v>5981.7505120357973</v>
      </c>
      <c r="AC2271" s="249">
        <v>7572.6060826527355</v>
      </c>
      <c r="AD2271" s="249">
        <v>8346.6286214453212</v>
      </c>
      <c r="AE2271" s="249">
        <v>0</v>
      </c>
    </row>
    <row r="2272" spans="2:37">
      <c r="B2272" s="73">
        <v>42825</v>
      </c>
      <c r="C2272" s="73">
        <v>42825</v>
      </c>
      <c r="D2272" s="73">
        <v>42825</v>
      </c>
      <c r="E2272" s="208">
        <v>10041534</v>
      </c>
      <c r="F2272" s="61" t="s">
        <v>1054</v>
      </c>
      <c r="G2272" s="61" t="s">
        <v>444</v>
      </c>
      <c r="H2272" s="60">
        <v>143982300</v>
      </c>
      <c r="I2272" s="60">
        <v>98</v>
      </c>
      <c r="J2272" s="60" t="s">
        <v>1885</v>
      </c>
      <c r="K2272" s="60" t="s">
        <v>1780</v>
      </c>
      <c r="L2272" s="62">
        <v>41543</v>
      </c>
      <c r="M2272" s="62">
        <v>43374</v>
      </c>
      <c r="N2272" s="60">
        <v>60</v>
      </c>
      <c r="O2272" s="60">
        <v>41</v>
      </c>
      <c r="P2272" s="60">
        <v>60</v>
      </c>
      <c r="Q2272" s="60">
        <v>41</v>
      </c>
      <c r="R2272" s="60">
        <v>41</v>
      </c>
      <c r="S2272" s="249">
        <v>218299</v>
      </c>
      <c r="T2272" s="60">
        <v>0.05</v>
      </c>
      <c r="U2272" s="60">
        <v>9.1499999999999998E-2</v>
      </c>
      <c r="V2272" s="249">
        <v>4119.5714332539428</v>
      </c>
      <c r="W2272" s="249">
        <v>197759.38851084976</v>
      </c>
      <c r="X2272" s="249">
        <v>20539.611489150237</v>
      </c>
      <c r="Y2272" s="249">
        <v>43752.317899350703</v>
      </c>
      <c r="Z2272" s="249">
        <v>25706.941873925127</v>
      </c>
      <c r="AA2272" s="249">
        <v>18045.376025425576</v>
      </c>
      <c r="AB2272" s="249">
        <v>14035.40118425266</v>
      </c>
      <c r="AC2272" s="249">
        <v>18045.376025425576</v>
      </c>
      <c r="AD2272" s="249">
        <v>49414.897484386922</v>
      </c>
      <c r="AE2272" s="249">
        <v>28875.285995236569</v>
      </c>
    </row>
    <row r="2273" spans="2:36">
      <c r="B2273" s="73">
        <v>42825</v>
      </c>
      <c r="C2273" s="73">
        <v>42825</v>
      </c>
      <c r="D2273" s="73">
        <v>42825</v>
      </c>
      <c r="E2273" s="208">
        <v>10041998</v>
      </c>
      <c r="F2273" s="61" t="s">
        <v>1054</v>
      </c>
      <c r="G2273" s="61" t="s">
        <v>444</v>
      </c>
      <c r="H2273" s="60">
        <v>143982424</v>
      </c>
      <c r="I2273" s="60">
        <v>98</v>
      </c>
      <c r="J2273" s="60" t="s">
        <v>2286</v>
      </c>
      <c r="K2273" s="60" t="s">
        <v>1780</v>
      </c>
      <c r="L2273" s="62">
        <v>41705</v>
      </c>
      <c r="M2273" s="62">
        <v>43525</v>
      </c>
      <c r="N2273" s="60">
        <v>60</v>
      </c>
      <c r="O2273" s="60">
        <v>36</v>
      </c>
      <c r="P2273" s="60">
        <v>60</v>
      </c>
      <c r="Q2273" s="60">
        <v>36</v>
      </c>
      <c r="R2273" s="60">
        <v>36</v>
      </c>
      <c r="S2273" s="249">
        <v>93064</v>
      </c>
      <c r="T2273" s="60">
        <v>0.05</v>
      </c>
      <c r="U2273" s="60">
        <v>9.1499999999999998E-2</v>
      </c>
      <c r="V2273" s="249">
        <v>1756.2324878462334</v>
      </c>
      <c r="W2273" s="249">
        <v>84307.668529740055</v>
      </c>
      <c r="X2273" s="249">
        <v>8756.3314702599455</v>
      </c>
      <c r="Y2273" s="249">
        <v>17301.279514669121</v>
      </c>
      <c r="Z2273" s="249">
        <v>10191.754446596009</v>
      </c>
      <c r="AA2273" s="249">
        <v>7109.5250680731115</v>
      </c>
      <c r="AB2273" s="249">
        <v>5253.7988821559666</v>
      </c>
      <c r="AC2273" s="249">
        <v>7109.5250680731115</v>
      </c>
      <c r="AD2273" s="249">
        <v>21066.280741034017</v>
      </c>
      <c r="AE2273" s="249">
        <v>12309.949270773999</v>
      </c>
    </row>
    <row r="2274" spans="2:36">
      <c r="B2274" s="73">
        <v>42825</v>
      </c>
      <c r="C2274" s="73">
        <v>42825</v>
      </c>
      <c r="D2274" s="73">
        <v>42825</v>
      </c>
      <c r="E2274" s="208">
        <v>10041928</v>
      </c>
      <c r="F2274" s="61" t="s">
        <v>1054</v>
      </c>
      <c r="G2274" s="61" t="s">
        <v>444</v>
      </c>
      <c r="H2274" s="60">
        <v>143982793</v>
      </c>
      <c r="I2274" s="60">
        <v>98</v>
      </c>
      <c r="J2274" s="60" t="s">
        <v>2305</v>
      </c>
      <c r="K2274" s="60" t="s">
        <v>1780</v>
      </c>
      <c r="L2274" s="62">
        <v>41691</v>
      </c>
      <c r="M2274" s="62">
        <v>44256</v>
      </c>
      <c r="N2274" s="60">
        <v>84</v>
      </c>
      <c r="O2274" s="60">
        <v>36</v>
      </c>
      <c r="P2274" s="60">
        <v>60</v>
      </c>
      <c r="Q2274" s="60">
        <v>36</v>
      </c>
      <c r="R2274" s="60">
        <v>36</v>
      </c>
      <c r="S2274" s="372">
        <v>1013852</v>
      </c>
      <c r="T2274" s="60">
        <v>0.05</v>
      </c>
      <c r="U2274" s="60">
        <v>9.1499999999999998E-2</v>
      </c>
      <c r="V2274" s="249">
        <v>19132.637972447774</v>
      </c>
      <c r="W2274" s="249">
        <v>918459.32212470996</v>
      </c>
      <c r="X2274" s="249">
        <v>95392.677875290043</v>
      </c>
      <c r="Y2274" s="249">
        <v>188482.51567207847</v>
      </c>
      <c r="Z2274" s="249">
        <v>111030.37296043872</v>
      </c>
      <c r="AA2274" s="249">
        <v>77452.142711639754</v>
      </c>
      <c r="AB2274" s="249">
        <v>57235.606725174024</v>
      </c>
      <c r="AC2274" s="249">
        <v>77452.142711639754</v>
      </c>
      <c r="AD2274" s="249">
        <v>229498.95622215699</v>
      </c>
      <c r="AE2274" s="249">
        <v>134106.27834686637</v>
      </c>
    </row>
    <row r="2275" spans="2:36">
      <c r="B2275" s="73">
        <v>42825</v>
      </c>
      <c r="C2275" s="73">
        <v>42825</v>
      </c>
      <c r="D2275" s="73">
        <v>42825</v>
      </c>
      <c r="E2275" s="208">
        <v>10042082</v>
      </c>
      <c r="F2275" s="61" t="s">
        <v>1054</v>
      </c>
      <c r="G2275" s="61" t="s">
        <v>444</v>
      </c>
      <c r="H2275" s="60">
        <v>143983293</v>
      </c>
      <c r="I2275" s="60">
        <v>98</v>
      </c>
      <c r="J2275" s="60" t="s">
        <v>2329</v>
      </c>
      <c r="K2275" s="60" t="s">
        <v>1780</v>
      </c>
      <c r="L2275" s="62">
        <v>41750</v>
      </c>
      <c r="M2275" s="62">
        <v>43586</v>
      </c>
      <c r="N2275" s="60">
        <v>60</v>
      </c>
      <c r="O2275" s="60">
        <v>34</v>
      </c>
      <c r="P2275" s="60">
        <v>60</v>
      </c>
      <c r="Q2275" s="60">
        <v>34</v>
      </c>
      <c r="R2275" s="60">
        <v>34</v>
      </c>
      <c r="S2275" s="249">
        <v>152682</v>
      </c>
      <c r="T2275" s="60">
        <v>0.05</v>
      </c>
      <c r="U2275" s="60">
        <v>9.1499999999999998E-2</v>
      </c>
      <c r="V2275" s="249">
        <v>2881.2976952348777</v>
      </c>
      <c r="W2275" s="249">
        <v>138316.24953212598</v>
      </c>
      <c r="X2275" s="249">
        <v>14365.750467874022</v>
      </c>
      <c r="Y2275" s="249">
        <v>27369.973008892819</v>
      </c>
      <c r="Z2275" s="249">
        <v>16141.008431159164</v>
      </c>
      <c r="AA2275" s="249">
        <v>11228.964577733655</v>
      </c>
      <c r="AB2275" s="249">
        <v>8140.5919317952794</v>
      </c>
      <c r="AC2275" s="249">
        <v>11228.964577733655</v>
      </c>
      <c r="AD2275" s="249">
        <v>34561.612181966775</v>
      </c>
      <c r="AE2275" s="249">
        <v>20195.861714092665</v>
      </c>
    </row>
    <row r="2276" spans="2:36">
      <c r="B2276" s="73">
        <v>42825</v>
      </c>
      <c r="C2276" s="73">
        <v>42825</v>
      </c>
      <c r="D2276" s="73">
        <v>42825</v>
      </c>
      <c r="E2276" s="208">
        <v>10041370</v>
      </c>
      <c r="F2276" s="115" t="s">
        <v>1053</v>
      </c>
      <c r="G2276" s="370" t="s">
        <v>349</v>
      </c>
      <c r="H2276" s="60">
        <v>143983412</v>
      </c>
      <c r="I2276" s="60">
        <v>98</v>
      </c>
      <c r="J2276" s="60" t="s">
        <v>1971</v>
      </c>
      <c r="K2276" s="60" t="s">
        <v>1780</v>
      </c>
      <c r="L2276" s="62">
        <v>41856</v>
      </c>
      <c r="M2276" s="62">
        <v>43678</v>
      </c>
      <c r="N2276" s="60">
        <v>60</v>
      </c>
      <c r="O2276" s="60">
        <v>31</v>
      </c>
      <c r="P2276" s="60">
        <v>60</v>
      </c>
      <c r="Q2276" s="60">
        <v>31</v>
      </c>
      <c r="R2276" s="60">
        <v>31</v>
      </c>
      <c r="S2276" s="249">
        <v>400888</v>
      </c>
      <c r="T2276" s="60">
        <v>0.05</v>
      </c>
      <c r="U2276" s="60">
        <v>9.1499999999999998E-2</v>
      </c>
      <c r="V2276" s="249">
        <v>7565.2511130802559</v>
      </c>
      <c r="W2276" s="249">
        <v>363168.70778765611</v>
      </c>
      <c r="X2276" s="249">
        <v>37719.292212343891</v>
      </c>
      <c r="Y2276" s="249">
        <v>67515.697980564641</v>
      </c>
      <c r="Z2276" s="249">
        <v>39886.277058917069</v>
      </c>
      <c r="AA2276" s="249">
        <v>27629.420921647572</v>
      </c>
      <c r="AB2276" s="249">
        <v>19488.300976377679</v>
      </c>
      <c r="AC2276" s="249">
        <v>27629.420921647572</v>
      </c>
      <c r="AD2276" s="249">
        <v>90746.358997159405</v>
      </c>
      <c r="AE2276" s="249">
        <v>53027.066784815339</v>
      </c>
    </row>
    <row r="2277" spans="2:36">
      <c r="B2277" s="73">
        <v>42825</v>
      </c>
      <c r="C2277" s="73">
        <v>42825</v>
      </c>
      <c r="D2277" s="73">
        <v>42825</v>
      </c>
      <c r="E2277" s="208">
        <v>10041591</v>
      </c>
      <c r="F2277" s="115" t="s">
        <v>1053</v>
      </c>
      <c r="G2277" s="370" t="s">
        <v>349</v>
      </c>
      <c r="H2277" s="60">
        <v>143984079</v>
      </c>
      <c r="I2277" s="60">
        <v>98</v>
      </c>
      <c r="J2277" s="60" t="s">
        <v>2367</v>
      </c>
      <c r="K2277" s="60" t="s">
        <v>1780</v>
      </c>
      <c r="L2277" s="62">
        <v>41856</v>
      </c>
      <c r="M2277" s="62">
        <v>43313</v>
      </c>
      <c r="N2277" s="60">
        <v>48</v>
      </c>
      <c r="O2277" s="60">
        <v>31</v>
      </c>
      <c r="P2277" s="60">
        <v>48</v>
      </c>
      <c r="Q2277" s="60">
        <v>31</v>
      </c>
      <c r="R2277" s="60">
        <v>31</v>
      </c>
      <c r="S2277" s="249">
        <v>400499</v>
      </c>
      <c r="T2277" s="60">
        <v>0.05</v>
      </c>
      <c r="U2277" s="60">
        <v>9.1499999999999998E-2</v>
      </c>
      <c r="V2277" s="249">
        <v>9223.20904575036</v>
      </c>
      <c r="W2277" s="249">
        <v>369573.95601833082</v>
      </c>
      <c r="X2277" s="249">
        <v>30925.04398166918</v>
      </c>
      <c r="Y2277" s="249">
        <v>62880.478156503639</v>
      </c>
      <c r="Z2277" s="249">
        <v>36487.222896568885</v>
      </c>
      <c r="AA2277" s="249">
        <v>26393.255259934755</v>
      </c>
      <c r="AB2277" s="249">
        <v>19972.424238161348</v>
      </c>
      <c r="AC2277" s="249">
        <v>26393.255259934755</v>
      </c>
      <c r="AD2277" s="249">
        <v>73140.078177686606</v>
      </c>
      <c r="AE2277" s="249">
        <v>42215.03419601731</v>
      </c>
    </row>
    <row r="2278" spans="2:36">
      <c r="B2278" s="73">
        <v>42825</v>
      </c>
      <c r="C2278" s="73">
        <v>42825</v>
      </c>
      <c r="D2278" s="73">
        <v>42825</v>
      </c>
      <c r="E2278" s="208">
        <v>10041887</v>
      </c>
      <c r="F2278" s="61" t="s">
        <v>1054</v>
      </c>
      <c r="G2278" s="61" t="s">
        <v>444</v>
      </c>
      <c r="H2278" s="60">
        <v>143984508</v>
      </c>
      <c r="I2278" s="60">
        <v>98</v>
      </c>
      <c r="J2278" s="60" t="s">
        <v>2538</v>
      </c>
      <c r="K2278" s="60" t="s">
        <v>1780</v>
      </c>
      <c r="L2278" s="62">
        <v>42122</v>
      </c>
      <c r="M2278" s="62">
        <v>43952</v>
      </c>
      <c r="N2278" s="60">
        <v>60</v>
      </c>
      <c r="O2278" s="60">
        <v>22</v>
      </c>
      <c r="P2278" s="60">
        <v>60</v>
      </c>
      <c r="Q2278" s="60">
        <v>22</v>
      </c>
      <c r="R2278" s="60">
        <v>22</v>
      </c>
      <c r="S2278" s="249">
        <v>157662</v>
      </c>
      <c r="T2278" s="60">
        <v>0.05</v>
      </c>
      <c r="U2278" s="60">
        <v>9.1499999999999998E-2</v>
      </c>
      <c r="V2278" s="249">
        <v>2975.2764387820521</v>
      </c>
      <c r="W2278" s="249">
        <v>142827.68455832414</v>
      </c>
      <c r="X2278" s="249">
        <v>14834.315441675863</v>
      </c>
      <c r="Y2278" s="249">
        <v>20461.837884711465</v>
      </c>
      <c r="Z2278" s="249">
        <v>12157.707657012812</v>
      </c>
      <c r="AA2278" s="249">
        <v>8304.1302276986535</v>
      </c>
      <c r="AB2278" s="249">
        <v>5439.2489952811502</v>
      </c>
      <c r="AC2278" s="249">
        <v>8304.1302276986535</v>
      </c>
      <c r="AD2278" s="249">
        <v>35688.901768599084</v>
      </c>
      <c r="AE2278" s="249">
        <v>20854.586326923105</v>
      </c>
    </row>
    <row r="2279" spans="2:36">
      <c r="B2279" s="73">
        <v>42825</v>
      </c>
      <c r="C2279" s="73">
        <v>42825</v>
      </c>
      <c r="D2279" s="73">
        <v>42825</v>
      </c>
      <c r="E2279" s="208">
        <v>10041387</v>
      </c>
      <c r="F2279" s="61" t="s">
        <v>1054</v>
      </c>
      <c r="G2279" s="61" t="s">
        <v>444</v>
      </c>
      <c r="H2279" s="60">
        <v>143984559</v>
      </c>
      <c r="I2279" s="60">
        <v>98</v>
      </c>
      <c r="J2279" s="60" t="s">
        <v>2384</v>
      </c>
      <c r="K2279" s="60" t="s">
        <v>1780</v>
      </c>
      <c r="L2279" s="62">
        <v>41885</v>
      </c>
      <c r="M2279" s="62">
        <v>43709</v>
      </c>
      <c r="N2279" s="60">
        <v>60</v>
      </c>
      <c r="O2279" s="60">
        <v>30</v>
      </c>
      <c r="P2279" s="60">
        <v>60</v>
      </c>
      <c r="Q2279" s="60">
        <v>30</v>
      </c>
      <c r="R2279" s="60">
        <v>30</v>
      </c>
      <c r="S2279" s="249">
        <v>260396</v>
      </c>
      <c r="T2279" s="60">
        <v>0.05</v>
      </c>
      <c r="U2279" s="60">
        <v>9.1499999999999998E-2</v>
      </c>
      <c r="V2279" s="249">
        <v>4913.993755965872</v>
      </c>
      <c r="W2279" s="249">
        <v>235895.50905258956</v>
      </c>
      <c r="X2279" s="249">
        <v>24500.490947410435</v>
      </c>
      <c r="Y2279" s="249">
        <v>42853.303201856354</v>
      </c>
      <c r="Z2279" s="249">
        <v>25331.768478804384</v>
      </c>
      <c r="AA2279" s="249">
        <v>17521.534723051969</v>
      </c>
      <c r="AB2279" s="249">
        <v>12250.245473705218</v>
      </c>
      <c r="AC2279" s="249">
        <v>17521.534723051969</v>
      </c>
      <c r="AD2279" s="249">
        <v>58944.11630536287</v>
      </c>
      <c r="AE2279" s="249">
        <v>34443.625357952289</v>
      </c>
    </row>
    <row r="2280" spans="2:36">
      <c r="B2280" s="73">
        <v>42825</v>
      </c>
      <c r="C2280" s="73">
        <v>42825</v>
      </c>
      <c r="D2280" s="73">
        <v>42825</v>
      </c>
      <c r="E2280" s="208">
        <v>10041676</v>
      </c>
      <c r="F2280" s="61" t="s">
        <v>1054</v>
      </c>
      <c r="G2280" s="61" t="s">
        <v>444</v>
      </c>
      <c r="H2280" s="60">
        <v>143984672</v>
      </c>
      <c r="I2280" s="60">
        <v>98</v>
      </c>
      <c r="J2280" s="60" t="s">
        <v>2390</v>
      </c>
      <c r="K2280" s="60" t="s">
        <v>1780</v>
      </c>
      <c r="L2280" s="62">
        <v>41800</v>
      </c>
      <c r="M2280" s="62">
        <v>43617</v>
      </c>
      <c r="N2280" s="60">
        <v>60</v>
      </c>
      <c r="O2280" s="60">
        <v>33</v>
      </c>
      <c r="P2280" s="60">
        <v>60</v>
      </c>
      <c r="Q2280" s="60">
        <v>33</v>
      </c>
      <c r="R2280" s="60">
        <v>33</v>
      </c>
      <c r="S2280" s="249">
        <v>213118</v>
      </c>
      <c r="T2280" s="60">
        <v>0.05</v>
      </c>
      <c r="U2280" s="60">
        <v>9.1499999999999998E-2</v>
      </c>
      <c r="V2280" s="249">
        <v>4021.7995717443223</v>
      </c>
      <c r="W2280" s="249">
        <v>193065.8654444376</v>
      </c>
      <c r="X2280" s="249">
        <v>20052.134555562399</v>
      </c>
      <c r="Y2280" s="249">
        <v>37458.049088860746</v>
      </c>
      <c r="Z2280" s="249">
        <v>22103.001464021349</v>
      </c>
      <c r="AA2280" s="249">
        <v>15355.047624839397</v>
      </c>
      <c r="AB2280" s="249">
        <v>11028.67400555932</v>
      </c>
      <c r="AC2280" s="249">
        <v>15355.047624839397</v>
      </c>
      <c r="AD2280" s="249">
        <v>48242.108860221808</v>
      </c>
      <c r="AE2280" s="249">
        <v>28189.97430465935</v>
      </c>
    </row>
    <row r="2281" spans="2:36">
      <c r="B2281" s="73">
        <v>42825</v>
      </c>
      <c r="C2281" s="73">
        <v>42825</v>
      </c>
      <c r="D2281" s="73">
        <v>42825</v>
      </c>
      <c r="E2281" s="208">
        <v>10041213</v>
      </c>
      <c r="F2281" s="61" t="s">
        <v>1054</v>
      </c>
      <c r="G2281" s="61" t="s">
        <v>444</v>
      </c>
      <c r="H2281" s="60">
        <v>143985210</v>
      </c>
      <c r="I2281" s="60">
        <v>98</v>
      </c>
      <c r="J2281" s="60" t="s">
        <v>2279</v>
      </c>
      <c r="K2281" s="60" t="s">
        <v>1780</v>
      </c>
      <c r="L2281" s="62">
        <v>42201</v>
      </c>
      <c r="M2281" s="62">
        <v>44044</v>
      </c>
      <c r="N2281" s="60">
        <v>61</v>
      </c>
      <c r="O2281" s="60">
        <v>19</v>
      </c>
      <c r="P2281" s="60">
        <v>60</v>
      </c>
      <c r="Q2281" s="60">
        <v>19</v>
      </c>
      <c r="R2281" s="60">
        <v>19</v>
      </c>
      <c r="S2281" s="249">
        <v>30545</v>
      </c>
      <c r="T2281" s="60">
        <v>0.05</v>
      </c>
      <c r="U2281" s="60">
        <v>9.1499999999999998E-2</v>
      </c>
      <c r="V2281" s="249">
        <v>576.42183165631411</v>
      </c>
      <c r="W2281" s="249">
        <v>27671.040737996547</v>
      </c>
      <c r="X2281" s="249">
        <v>2873.9592620034527</v>
      </c>
      <c r="Y2281" s="249">
        <v>3511.1365467622254</v>
      </c>
      <c r="Z2281" s="249">
        <v>2090.4421937859061</v>
      </c>
      <c r="AA2281" s="249">
        <v>1420.6943529763194</v>
      </c>
      <c r="AB2281" s="249">
        <v>910.08709963442664</v>
      </c>
      <c r="AC2281" s="249">
        <v>1420.6943529763194</v>
      </c>
      <c r="AD2281" s="249">
        <v>6914.269161382319</v>
      </c>
      <c r="AE2281" s="249">
        <v>4040.3098993788408</v>
      </c>
    </row>
    <row r="2282" spans="2:36">
      <c r="B2282" s="73">
        <v>42825</v>
      </c>
      <c r="C2282" s="73">
        <v>42825</v>
      </c>
      <c r="D2282" s="73">
        <v>42825</v>
      </c>
      <c r="E2282" s="208">
        <v>10041213</v>
      </c>
      <c r="F2282" s="61" t="s">
        <v>1054</v>
      </c>
      <c r="G2282" s="61" t="s">
        <v>444</v>
      </c>
      <c r="H2282" s="60">
        <v>143986187</v>
      </c>
      <c r="I2282" s="60">
        <v>98</v>
      </c>
      <c r="J2282" s="60" t="s">
        <v>2279</v>
      </c>
      <c r="K2282" s="60" t="s">
        <v>1780</v>
      </c>
      <c r="L2282" s="62">
        <v>42334</v>
      </c>
      <c r="M2282" s="62">
        <v>44166</v>
      </c>
      <c r="N2282" s="60">
        <v>60</v>
      </c>
      <c r="O2282" s="60">
        <v>15</v>
      </c>
      <c r="P2282" s="60">
        <v>60</v>
      </c>
      <c r="Q2282" s="60">
        <v>15</v>
      </c>
      <c r="R2282" s="60">
        <v>15</v>
      </c>
      <c r="S2282" s="249">
        <v>45760</v>
      </c>
      <c r="T2282" s="60">
        <v>0.05</v>
      </c>
      <c r="U2282" s="60">
        <v>9.1499999999999998E-2</v>
      </c>
      <c r="V2282" s="249">
        <v>863.54765154994038</v>
      </c>
      <c r="W2282" s="249">
        <v>41454.471244744527</v>
      </c>
      <c r="X2282" s="249">
        <v>4305.5287552554728</v>
      </c>
      <c r="Y2282" s="249">
        <v>4288.2277999170419</v>
      </c>
      <c r="Z2282" s="249">
        <v>2560.2322221590202</v>
      </c>
      <c r="AA2282" s="249">
        <v>1727.9955777580217</v>
      </c>
      <c r="AB2282" s="249">
        <v>1076.3821888138682</v>
      </c>
      <c r="AC2282" s="249">
        <v>1727.9955777580217</v>
      </c>
      <c r="AD2282" s="249">
        <v>10358.387848251914</v>
      </c>
      <c r="AE2282" s="249">
        <v>6052.8590929964266</v>
      </c>
    </row>
    <row r="2283" spans="2:36">
      <c r="B2283" s="73">
        <v>42825</v>
      </c>
      <c r="C2283" s="73">
        <v>42825</v>
      </c>
      <c r="D2283" s="73">
        <v>42825</v>
      </c>
      <c r="E2283" s="208">
        <v>10041591</v>
      </c>
      <c r="F2283" s="61" t="s">
        <v>1054</v>
      </c>
      <c r="G2283" s="61" t="s">
        <v>444</v>
      </c>
      <c r="H2283" s="60">
        <v>143995291</v>
      </c>
      <c r="I2283" s="60">
        <v>98</v>
      </c>
      <c r="J2283" s="60" t="s">
        <v>2367</v>
      </c>
      <c r="K2283" s="60" t="s">
        <v>1337</v>
      </c>
      <c r="L2283" s="62">
        <v>40752</v>
      </c>
      <c r="M2283" s="62">
        <v>43313</v>
      </c>
      <c r="N2283" s="60">
        <v>84</v>
      </c>
      <c r="O2283" s="60">
        <v>67</v>
      </c>
      <c r="P2283" s="60">
        <v>60</v>
      </c>
      <c r="Q2283" s="60">
        <v>60</v>
      </c>
      <c r="R2283" s="60">
        <v>67</v>
      </c>
      <c r="S2283" s="249">
        <v>669211</v>
      </c>
      <c r="T2283" s="60">
        <v>0.05</v>
      </c>
      <c r="U2283" s="60">
        <v>9.9000000000000005E-2</v>
      </c>
      <c r="V2283" s="249">
        <v>12628.837138142202</v>
      </c>
      <c r="W2283" s="249">
        <v>595759.6071796827</v>
      </c>
      <c r="X2283" s="249">
        <v>73451.392820317298</v>
      </c>
      <c r="Y2283" s="249">
        <v>161970.62110885803</v>
      </c>
      <c r="Z2283" s="249">
        <v>88519.228288532118</v>
      </c>
      <c r="AA2283" s="249">
        <v>73451.392820325913</v>
      </c>
      <c r="AB2283" s="249">
        <v>82020.721982687654</v>
      </c>
      <c r="AC2283" s="249">
        <v>73451.392820325913</v>
      </c>
      <c r="AD2283" s="249">
        <v>161970.62110885803</v>
      </c>
      <c r="AE2283" s="249">
        <v>88519.228288532118</v>
      </c>
    </row>
    <row r="2284" spans="2:36">
      <c r="B2284" s="73">
        <v>42825</v>
      </c>
      <c r="C2284" s="73">
        <v>42825</v>
      </c>
      <c r="D2284" s="73">
        <v>42825</v>
      </c>
      <c r="E2284" s="208">
        <v>10041972</v>
      </c>
      <c r="F2284" s="61" t="s">
        <v>1054</v>
      </c>
      <c r="G2284" s="61" t="s">
        <v>444</v>
      </c>
      <c r="H2284" s="60">
        <v>143998894</v>
      </c>
      <c r="I2284" s="60">
        <v>98</v>
      </c>
      <c r="J2284" s="60" t="s">
        <v>2495</v>
      </c>
      <c r="K2284" s="60" t="s">
        <v>1338</v>
      </c>
      <c r="L2284" s="62">
        <v>41095</v>
      </c>
      <c r="M2284" s="62">
        <v>42917</v>
      </c>
      <c r="N2284" s="60">
        <v>60</v>
      </c>
      <c r="O2284" s="60">
        <v>56</v>
      </c>
      <c r="P2284" s="60">
        <v>60</v>
      </c>
      <c r="Q2284" s="60">
        <v>56</v>
      </c>
      <c r="R2284" s="60">
        <v>56</v>
      </c>
      <c r="S2284" s="249">
        <v>220335</v>
      </c>
      <c r="T2284" s="60">
        <v>0.05</v>
      </c>
      <c r="U2284" s="60">
        <v>9.4E-2</v>
      </c>
      <c r="V2284" s="249">
        <v>4157.9932649531493</v>
      </c>
      <c r="W2284" s="249">
        <v>198443.5715742562</v>
      </c>
      <c r="X2284" s="249">
        <v>21891.428425743798</v>
      </c>
      <c r="Y2284" s="249">
        <v>50715.34854814125</v>
      </c>
      <c r="Z2284" s="249">
        <v>28972.779467896791</v>
      </c>
      <c r="AA2284" s="249">
        <v>21742.569080244459</v>
      </c>
      <c r="AB2284" s="249">
        <v>20431.999864027544</v>
      </c>
      <c r="AC2284" s="249">
        <v>21742.569080244459</v>
      </c>
      <c r="AD2284" s="249">
        <v>51036.024322933692</v>
      </c>
      <c r="AE2284" s="249">
        <v>29144.595897188963</v>
      </c>
    </row>
    <row r="2285" spans="2:36">
      <c r="B2285" s="73">
        <v>42825</v>
      </c>
      <c r="C2285" s="73">
        <v>42825</v>
      </c>
      <c r="D2285" s="73">
        <v>42825</v>
      </c>
      <c r="E2285" s="208">
        <v>10041720</v>
      </c>
      <c r="F2285" s="61" t="s">
        <v>1054</v>
      </c>
      <c r="G2285" s="61" t="s">
        <v>444</v>
      </c>
      <c r="H2285" s="60">
        <v>143999645</v>
      </c>
      <c r="I2285" s="60">
        <v>98</v>
      </c>
      <c r="J2285" s="60" t="s">
        <v>2185</v>
      </c>
      <c r="K2285" s="60" t="s">
        <v>1338</v>
      </c>
      <c r="L2285" s="62">
        <v>41187</v>
      </c>
      <c r="M2285" s="62">
        <v>43009</v>
      </c>
      <c r="N2285" s="60">
        <v>60</v>
      </c>
      <c r="O2285" s="60">
        <v>53</v>
      </c>
      <c r="P2285" s="60">
        <v>60</v>
      </c>
      <c r="Q2285" s="60">
        <v>53</v>
      </c>
      <c r="R2285" s="60">
        <v>53</v>
      </c>
      <c r="S2285" s="249">
        <v>243494</v>
      </c>
      <c r="T2285" s="60">
        <v>0.05</v>
      </c>
      <c r="U2285" s="60">
        <v>9.4E-2</v>
      </c>
      <c r="V2285" s="249">
        <v>4595.0321649147982</v>
      </c>
      <c r="W2285" s="249">
        <v>219301.60445186618</v>
      </c>
      <c r="X2285" s="249">
        <v>24192.39554813382</v>
      </c>
      <c r="Y2285" s="249">
        <v>55415.710100597062</v>
      </c>
      <c r="Z2285" s="249">
        <v>31678.474729118752</v>
      </c>
      <c r="AA2285" s="249">
        <v>23737.235371478309</v>
      </c>
      <c r="AB2285" s="249">
        <v>21369.949400851539</v>
      </c>
      <c r="AC2285" s="249">
        <v>23737.235371478309</v>
      </c>
      <c r="AD2285" s="249">
        <v>56400.325443022739</v>
      </c>
      <c r="AE2285" s="249">
        <v>32207.9298948879</v>
      </c>
    </row>
    <row r="2286" spans="2:36">
      <c r="B2286" s="73">
        <v>42825</v>
      </c>
      <c r="C2286" s="73">
        <v>42825</v>
      </c>
      <c r="D2286" s="73">
        <v>42825</v>
      </c>
      <c r="E2286" s="208">
        <v>10042048</v>
      </c>
      <c r="F2286" s="61" t="s">
        <v>1054</v>
      </c>
      <c r="G2286" s="61" t="s">
        <v>444</v>
      </c>
      <c r="H2286" s="60">
        <v>143986721</v>
      </c>
      <c r="I2286" s="60">
        <v>98</v>
      </c>
      <c r="J2286" s="60" t="s">
        <v>2629</v>
      </c>
      <c r="K2286" s="60" t="s">
        <v>2612</v>
      </c>
      <c r="L2286" s="62">
        <v>42431</v>
      </c>
      <c r="M2286" s="62">
        <v>44986</v>
      </c>
      <c r="N2286" s="60">
        <v>84</v>
      </c>
      <c r="O2286" s="60">
        <v>12</v>
      </c>
      <c r="P2286" s="60">
        <v>60</v>
      </c>
      <c r="Q2286" s="60">
        <v>12</v>
      </c>
      <c r="R2286" s="60">
        <v>12</v>
      </c>
      <c r="S2286" s="249">
        <v>1404471</v>
      </c>
      <c r="T2286" s="60">
        <v>0.05</v>
      </c>
      <c r="U2286" s="60">
        <v>8.8999999999999996E-2</v>
      </c>
      <c r="V2286" s="249">
        <v>26504.100387237682</v>
      </c>
      <c r="W2286" s="249">
        <v>1279781.9910661126</v>
      </c>
      <c r="X2286" s="249">
        <v>124689.00893388735</v>
      </c>
      <c r="Y2286" s="249">
        <v>105363.68274606115</v>
      </c>
      <c r="Z2286" s="249">
        <v>64464.587936533644</v>
      </c>
      <c r="AA2286" s="249">
        <v>40899.094809527509</v>
      </c>
      <c r="AB2286" s="249">
        <v>24937.801786777469</v>
      </c>
      <c r="AC2286" s="249">
        <v>40899.094809527509</v>
      </c>
      <c r="AD2286" s="249">
        <v>310464.0321681432</v>
      </c>
      <c r="AE2286" s="249">
        <v>185775.02323426097</v>
      </c>
    </row>
    <row r="2287" spans="2:36">
      <c r="B2287" s="73">
        <v>42825</v>
      </c>
      <c r="C2287" s="73">
        <v>42825</v>
      </c>
      <c r="D2287" s="73">
        <v>42825</v>
      </c>
      <c r="E2287" s="208">
        <v>44593772</v>
      </c>
      <c r="F2287" s="115" t="s">
        <v>1053</v>
      </c>
      <c r="G2287" s="370" t="s">
        <v>349</v>
      </c>
      <c r="H2287" s="60">
        <v>143242218</v>
      </c>
      <c r="I2287" s="60">
        <v>99</v>
      </c>
      <c r="J2287" s="60" t="s">
        <v>2638</v>
      </c>
      <c r="K2287" s="60" t="s">
        <v>2611</v>
      </c>
      <c r="L2287" s="62">
        <v>42445</v>
      </c>
      <c r="M2287" s="62">
        <v>53418</v>
      </c>
      <c r="N2287" s="60">
        <v>361</v>
      </c>
      <c r="O2287" s="60">
        <v>11</v>
      </c>
      <c r="P2287" s="60">
        <v>228</v>
      </c>
      <c r="Q2287" s="60">
        <v>11</v>
      </c>
      <c r="R2287" s="60">
        <v>11</v>
      </c>
      <c r="S2287" s="249">
        <v>2885121</v>
      </c>
      <c r="T2287" s="60">
        <v>0.03</v>
      </c>
      <c r="U2287" s="60">
        <v>7.1499999999999994E-2</v>
      </c>
      <c r="V2287" s="249">
        <v>16616.598123057811</v>
      </c>
      <c r="W2287" s="249">
        <v>2069054.1291683163</v>
      </c>
      <c r="X2287" s="249">
        <v>816066.87083168374</v>
      </c>
      <c r="Y2287" s="249">
        <v>134178.46123171187</v>
      </c>
      <c r="Z2287" s="249">
        <v>78038.059279137946</v>
      </c>
      <c r="AA2287" s="249">
        <v>56140.401952573928</v>
      </c>
      <c r="AB2287" s="249">
        <v>39371.647276967196</v>
      </c>
      <c r="AC2287" s="249">
        <v>56140.401952573928</v>
      </c>
      <c r="AD2287" s="249">
        <v>1719530.2428888462</v>
      </c>
      <c r="AE2287" s="249">
        <v>903463.37205718085</v>
      </c>
    </row>
    <row r="2288" spans="2:36">
      <c r="B2288" s="73">
        <v>42855</v>
      </c>
      <c r="C2288" s="73">
        <v>42855</v>
      </c>
      <c r="D2288" s="73">
        <v>42855</v>
      </c>
      <c r="E2288" s="346">
        <v>10041623</v>
      </c>
      <c r="F2288" s="115" t="s">
        <v>1053</v>
      </c>
      <c r="G2288" s="115" t="s">
        <v>444</v>
      </c>
      <c r="H2288" s="208">
        <v>143001466</v>
      </c>
      <c r="I2288" s="60">
        <v>99</v>
      </c>
      <c r="J2288" s="60" t="s">
        <v>1868</v>
      </c>
      <c r="K2288" s="60" t="s">
        <v>1331</v>
      </c>
      <c r="L2288" s="62">
        <v>37481</v>
      </c>
      <c r="M2288" s="62">
        <v>43304</v>
      </c>
      <c r="N2288" s="60">
        <v>191</v>
      </c>
      <c r="O2288" s="60">
        <v>176</v>
      </c>
      <c r="P2288" s="60">
        <v>191</v>
      </c>
      <c r="Q2288" s="60">
        <v>176</v>
      </c>
      <c r="R2288" s="60">
        <v>176</v>
      </c>
      <c r="S2288" s="249">
        <v>930095</v>
      </c>
      <c r="T2288" s="60">
        <v>0.03</v>
      </c>
      <c r="U2288" s="60">
        <v>8.6499999999999994E-2</v>
      </c>
      <c r="V2288" s="249">
        <v>6130.371763411631</v>
      </c>
      <c r="W2288" s="249">
        <v>634749.47746677906</v>
      </c>
      <c r="X2288" s="249">
        <v>295345.52253322094</v>
      </c>
      <c r="Y2288" s="249">
        <v>531058.52311243385</v>
      </c>
      <c r="Z2288" s="249">
        <v>238992.65901569091</v>
      </c>
      <c r="AA2288" s="249">
        <v>292065.86409674294</v>
      </c>
      <c r="AB2288" s="249">
        <v>272150.84798872715</v>
      </c>
      <c r="AC2288" s="249">
        <v>292065.86409674294</v>
      </c>
      <c r="AD2288" s="343">
        <v>536151.5293448366</v>
      </c>
      <c r="AE2288" s="249">
        <v>240806.0068116216</v>
      </c>
      <c r="AF2288" s="249">
        <v>-5.9371814131736755E-9</v>
      </c>
      <c r="AH2288" s="74">
        <v>191</v>
      </c>
      <c r="AJ2288" s="60" t="s">
        <v>1776</v>
      </c>
    </row>
    <row r="2289" spans="2:38">
      <c r="B2289" s="73">
        <v>42855</v>
      </c>
      <c r="C2289" s="73">
        <v>42855</v>
      </c>
      <c r="D2289" s="73">
        <v>42855</v>
      </c>
      <c r="E2289" s="346">
        <v>10042227</v>
      </c>
      <c r="F2289" s="115" t="s">
        <v>1053</v>
      </c>
      <c r="G2289" s="115" t="s">
        <v>444</v>
      </c>
      <c r="H2289" s="208">
        <v>143004511</v>
      </c>
      <c r="I2289" s="60">
        <v>99</v>
      </c>
      <c r="J2289" s="60" t="s">
        <v>1882</v>
      </c>
      <c r="K2289" s="60" t="s">
        <v>1331</v>
      </c>
      <c r="L2289" s="62">
        <v>39833</v>
      </c>
      <c r="M2289" s="62">
        <v>47537</v>
      </c>
      <c r="N2289" s="60">
        <v>253</v>
      </c>
      <c r="O2289" s="60">
        <v>98</v>
      </c>
      <c r="P2289" s="60">
        <v>228</v>
      </c>
      <c r="Q2289" s="60">
        <v>98</v>
      </c>
      <c r="R2289" s="60">
        <v>98</v>
      </c>
      <c r="S2289" s="249">
        <v>501475</v>
      </c>
      <c r="T2289" s="60">
        <v>0.03</v>
      </c>
      <c r="U2289" s="60">
        <v>8.6499999999999994E-2</v>
      </c>
      <c r="V2289" s="249">
        <v>2888.2007180150899</v>
      </c>
      <c r="W2289" s="249">
        <v>322765.86308910267</v>
      </c>
      <c r="X2289" s="249">
        <v>178709.13691089733</v>
      </c>
      <c r="Y2289" s="249">
        <v>203452.46801338409</v>
      </c>
      <c r="Z2289" s="249">
        <v>101788.73874554233</v>
      </c>
      <c r="AA2289" s="249">
        <v>101663.72926784176</v>
      </c>
      <c r="AB2289" s="249">
        <v>76813.576391526047</v>
      </c>
      <c r="AC2289" s="249">
        <v>101663.72926784176</v>
      </c>
      <c r="AD2289" s="343">
        <v>335743.90061833494</v>
      </c>
      <c r="AE2289" s="249">
        <v>157034.76370744052</v>
      </c>
      <c r="AF2289" s="249">
        <v>-2.9103830456733704E-9</v>
      </c>
      <c r="AH2289" s="74">
        <v>228</v>
      </c>
      <c r="AI2289" s="60" t="b">
        <f>AI3=AI2288</f>
        <v>0</v>
      </c>
      <c r="AJ2289" s="60" t="b">
        <f>AJ3=AJ2288</f>
        <v>0</v>
      </c>
      <c r="AK2289" s="61" t="b">
        <f>AK3=AK2288</f>
        <v>0</v>
      </c>
      <c r="AL2289" s="60" t="b">
        <f>AL3=AL2288</f>
        <v>1</v>
      </c>
    </row>
    <row r="2290" spans="2:38">
      <c r="B2290" s="73">
        <v>42855</v>
      </c>
      <c r="C2290" s="73">
        <v>42855</v>
      </c>
      <c r="D2290" s="73">
        <v>42855</v>
      </c>
      <c r="E2290" s="346">
        <v>10042324</v>
      </c>
      <c r="F2290" s="115" t="s">
        <v>1053</v>
      </c>
      <c r="G2290" s="115" t="s">
        <v>349</v>
      </c>
      <c r="H2290" s="208">
        <v>143007812</v>
      </c>
      <c r="I2290" s="60">
        <v>99</v>
      </c>
      <c r="J2290" s="60" t="s">
        <v>1892</v>
      </c>
      <c r="K2290" s="60" t="s">
        <v>1331</v>
      </c>
      <c r="L2290" s="62">
        <v>39413</v>
      </c>
      <c r="M2290" s="62">
        <v>46531</v>
      </c>
      <c r="N2290" s="60">
        <v>234</v>
      </c>
      <c r="O2290" s="60">
        <v>112</v>
      </c>
      <c r="P2290" s="60">
        <v>228</v>
      </c>
      <c r="Q2290" s="60">
        <v>112</v>
      </c>
      <c r="R2290" s="60">
        <v>112</v>
      </c>
      <c r="S2290" s="249">
        <v>240005</v>
      </c>
      <c r="T2290" s="60">
        <v>0.03</v>
      </c>
      <c r="U2290" s="60">
        <v>8.6499999999999994E-2</v>
      </c>
      <c r="V2290" s="249">
        <v>1382.2874785925753</v>
      </c>
      <c r="W2290" s="249">
        <v>154475.14027758132</v>
      </c>
      <c r="X2290" s="249">
        <v>85529.859722418681</v>
      </c>
      <c r="Y2290" s="249">
        <v>108750.04480260154</v>
      </c>
      <c r="Z2290" s="249">
        <v>53850.291647635779</v>
      </c>
      <c r="AA2290" s="249">
        <v>54899.753154965758</v>
      </c>
      <c r="AB2290" s="249">
        <v>42014.667933819699</v>
      </c>
      <c r="AC2290" s="249">
        <v>54899.753154965758</v>
      </c>
      <c r="AD2290" s="343">
        <v>160686.40484152443</v>
      </c>
      <c r="AE2290" s="249">
        <v>75156.545119107177</v>
      </c>
      <c r="AF2290" s="249">
        <v>-1.4260876923799515E-9</v>
      </c>
      <c r="AH2290" s="74">
        <v>228</v>
      </c>
    </row>
    <row r="2291" spans="2:38">
      <c r="B2291" s="73">
        <v>42855</v>
      </c>
      <c r="C2291" s="73">
        <v>42855</v>
      </c>
      <c r="D2291" s="73">
        <v>42855</v>
      </c>
      <c r="E2291" s="346">
        <v>10042226</v>
      </c>
      <c r="F2291" s="115" t="s">
        <v>1053</v>
      </c>
      <c r="G2291" s="115" t="s">
        <v>349</v>
      </c>
      <c r="H2291" s="208">
        <v>143009297</v>
      </c>
      <c r="I2291" s="60">
        <v>99</v>
      </c>
      <c r="J2291" s="60" t="s">
        <v>1895</v>
      </c>
      <c r="K2291" s="60" t="s">
        <v>1335</v>
      </c>
      <c r="L2291" s="62">
        <v>38555</v>
      </c>
      <c r="M2291" s="62">
        <v>48418</v>
      </c>
      <c r="N2291" s="60">
        <v>324</v>
      </c>
      <c r="O2291" s="60">
        <v>140</v>
      </c>
      <c r="P2291" s="60">
        <v>228</v>
      </c>
      <c r="Q2291" s="60">
        <v>140</v>
      </c>
      <c r="R2291" s="60">
        <v>140</v>
      </c>
      <c r="S2291" s="249">
        <v>2040157</v>
      </c>
      <c r="T2291" s="60">
        <v>0.03</v>
      </c>
      <c r="U2291" s="60">
        <v>8.6499999999999994E-2</v>
      </c>
      <c r="V2291" s="249">
        <v>11750.103020616209</v>
      </c>
      <c r="W2291" s="249">
        <v>1313112.3883389493</v>
      </c>
      <c r="X2291" s="249">
        <v>727044.6116610507</v>
      </c>
      <c r="Y2291" s="249">
        <v>1095595.9546501739</v>
      </c>
      <c r="Z2291" s="249">
        <v>531991.52905259491</v>
      </c>
      <c r="AA2291" s="249">
        <v>563604.42559757899</v>
      </c>
      <c r="AB2291" s="249">
        <v>446430.90189713641</v>
      </c>
      <c r="AC2291" s="249">
        <v>563604.42559757899</v>
      </c>
      <c r="AD2291" s="343">
        <v>1365911.1003615342</v>
      </c>
      <c r="AE2291" s="249">
        <v>638866.48870049533</v>
      </c>
      <c r="AF2291" s="249">
        <v>-1.1874362826347351E-8</v>
      </c>
      <c r="AH2291" s="74">
        <v>228</v>
      </c>
    </row>
    <row r="2292" spans="2:38">
      <c r="B2292" s="73">
        <v>42855</v>
      </c>
      <c r="C2292" s="73">
        <v>42855</v>
      </c>
      <c r="D2292" s="73">
        <v>42855</v>
      </c>
      <c r="E2292" s="346">
        <v>10041463</v>
      </c>
      <c r="F2292" s="115" t="s">
        <v>1053</v>
      </c>
      <c r="G2292" s="115" t="s">
        <v>349</v>
      </c>
      <c r="H2292" s="208">
        <v>143012638</v>
      </c>
      <c r="I2292" s="60">
        <v>99</v>
      </c>
      <c r="J2292" s="60" t="s">
        <v>1911</v>
      </c>
      <c r="K2292" s="60" t="s">
        <v>1335</v>
      </c>
      <c r="L2292" s="62">
        <v>39416</v>
      </c>
      <c r="M2292" s="62">
        <v>46714</v>
      </c>
      <c r="N2292" s="60">
        <v>240</v>
      </c>
      <c r="O2292" s="60">
        <v>112</v>
      </c>
      <c r="P2292" s="60">
        <v>228</v>
      </c>
      <c r="Q2292" s="60">
        <v>112</v>
      </c>
      <c r="R2292" s="60">
        <v>112</v>
      </c>
      <c r="S2292" s="249">
        <v>1216377</v>
      </c>
      <c r="T2292" s="60">
        <v>0.03</v>
      </c>
      <c r="U2292" s="60">
        <v>8.6499999999999994E-2</v>
      </c>
      <c r="V2292" s="249">
        <v>7005.6152844649123</v>
      </c>
      <c r="W2292" s="249">
        <v>782900.38834784098</v>
      </c>
      <c r="X2292" s="249">
        <v>433476.61165215902</v>
      </c>
      <c r="Y2292" s="249">
        <v>551159.57270412729</v>
      </c>
      <c r="Z2292" s="249">
        <v>272920.38167319971</v>
      </c>
      <c r="AA2292" s="249">
        <v>278239.19103092758</v>
      </c>
      <c r="AB2292" s="249">
        <v>212935.87940807809</v>
      </c>
      <c r="AC2292" s="249">
        <v>278239.19103092758</v>
      </c>
      <c r="AD2292" s="343">
        <v>814379.89651015191</v>
      </c>
      <c r="AE2292" s="249">
        <v>380903.284858</v>
      </c>
      <c r="AF2292" s="249">
        <v>-7.1013346314430237E-9</v>
      </c>
      <c r="AH2292" s="74">
        <v>228</v>
      </c>
    </row>
    <row r="2293" spans="2:38">
      <c r="B2293" s="73">
        <v>42855</v>
      </c>
      <c r="C2293" s="73">
        <v>42855</v>
      </c>
      <c r="D2293" s="73">
        <v>42855</v>
      </c>
      <c r="E2293" s="346">
        <v>10042226</v>
      </c>
      <c r="F2293" s="115" t="s">
        <v>1053</v>
      </c>
      <c r="G2293" s="115" t="s">
        <v>349</v>
      </c>
      <c r="H2293" s="208">
        <v>143023826</v>
      </c>
      <c r="I2293" s="60">
        <v>99</v>
      </c>
      <c r="J2293" s="60" t="s">
        <v>1947</v>
      </c>
      <c r="K2293" s="60" t="s">
        <v>1779</v>
      </c>
      <c r="L2293" s="62">
        <v>39125</v>
      </c>
      <c r="M2293" s="62">
        <v>48236</v>
      </c>
      <c r="N2293" s="60">
        <v>300</v>
      </c>
      <c r="O2293" s="60">
        <v>122</v>
      </c>
      <c r="P2293" s="60">
        <v>228</v>
      </c>
      <c r="Q2293" s="60">
        <v>122</v>
      </c>
      <c r="R2293" s="60">
        <v>122</v>
      </c>
      <c r="S2293" s="249">
        <v>598598</v>
      </c>
      <c r="T2293" s="60">
        <v>0.03</v>
      </c>
      <c r="U2293" s="60">
        <v>8.6499999999999994E-2</v>
      </c>
      <c r="V2293" s="249">
        <v>3447.5720093771315</v>
      </c>
      <c r="W2293" s="249">
        <v>385277.4318030026</v>
      </c>
      <c r="X2293" s="249">
        <v>213320.5681969974</v>
      </c>
      <c r="Y2293" s="249">
        <v>290228.76986748888</v>
      </c>
      <c r="Z2293" s="249">
        <v>142685.54841805686</v>
      </c>
      <c r="AA2293" s="249">
        <v>147543.22144943202</v>
      </c>
      <c r="AB2293" s="249">
        <v>114145.2163159372</v>
      </c>
      <c r="AC2293" s="249">
        <v>147543.22144943202</v>
      </c>
      <c r="AD2293" s="343">
        <v>400768.98633497994</v>
      </c>
      <c r="AE2293" s="249">
        <v>187448.41813798598</v>
      </c>
      <c r="AF2293" s="249">
        <v>-3.434251993894577E-9</v>
      </c>
      <c r="AH2293" s="74">
        <v>228</v>
      </c>
    </row>
    <row r="2294" spans="2:38">
      <c r="B2294" s="73">
        <v>42855</v>
      </c>
      <c r="C2294" s="73">
        <v>42855</v>
      </c>
      <c r="D2294" s="73">
        <v>42855</v>
      </c>
      <c r="E2294" s="346">
        <v>10042324</v>
      </c>
      <c r="F2294" s="115" t="s">
        <v>1053</v>
      </c>
      <c r="G2294" s="115" t="s">
        <v>349</v>
      </c>
      <c r="H2294" s="208">
        <v>143028380</v>
      </c>
      <c r="I2294" s="60">
        <v>99</v>
      </c>
      <c r="J2294" s="60" t="s">
        <v>1969</v>
      </c>
      <c r="K2294" s="60" t="s">
        <v>1336</v>
      </c>
      <c r="L2294" s="62">
        <v>39237</v>
      </c>
      <c r="M2294" s="62">
        <v>46349</v>
      </c>
      <c r="N2294" s="60">
        <v>234</v>
      </c>
      <c r="O2294" s="60">
        <v>118</v>
      </c>
      <c r="P2294" s="60">
        <v>228</v>
      </c>
      <c r="Q2294" s="60">
        <v>118</v>
      </c>
      <c r="R2294" s="60">
        <v>118</v>
      </c>
      <c r="S2294" s="249">
        <v>2990614</v>
      </c>
      <c r="T2294" s="60">
        <v>0.03</v>
      </c>
      <c r="U2294" s="60">
        <v>8.6499999999999994E-2</v>
      </c>
      <c r="V2294" s="249">
        <v>17224.175685938444</v>
      </c>
      <c r="W2294" s="249">
        <v>1924857.8869860987</v>
      </c>
      <c r="X2294" s="249">
        <v>1065756.1130139013</v>
      </c>
      <c r="Y2294" s="249">
        <v>1412700.9838889043</v>
      </c>
      <c r="Z2294" s="249">
        <v>696511.29806295852</v>
      </c>
      <c r="AA2294" s="249">
        <v>716189.68582594581</v>
      </c>
      <c r="AB2294" s="249">
        <v>551575.53217386117</v>
      </c>
      <c r="AC2294" s="249">
        <v>716189.68582594581</v>
      </c>
      <c r="AD2294" s="343">
        <v>2002254.1694078487</v>
      </c>
      <c r="AE2294" s="249">
        <v>936498.05639396468</v>
      </c>
      <c r="AF2294" s="249">
        <v>-1.7229467630386353E-8</v>
      </c>
      <c r="AH2294" s="74">
        <v>228</v>
      </c>
    </row>
    <row r="2295" spans="2:38">
      <c r="B2295" s="73">
        <v>42855</v>
      </c>
      <c r="C2295" s="73">
        <v>42855</v>
      </c>
      <c r="D2295" s="73">
        <v>42855</v>
      </c>
      <c r="E2295" s="346">
        <v>10042226</v>
      </c>
      <c r="F2295" s="115" t="s">
        <v>1053</v>
      </c>
      <c r="G2295" s="115" t="s">
        <v>349</v>
      </c>
      <c r="H2295" s="208">
        <v>143030261</v>
      </c>
      <c r="I2295" s="60">
        <v>99</v>
      </c>
      <c r="J2295" s="60" t="s">
        <v>1947</v>
      </c>
      <c r="K2295" s="60" t="s">
        <v>1338</v>
      </c>
      <c r="L2295" s="62">
        <v>38726</v>
      </c>
      <c r="M2295" s="62">
        <v>48236</v>
      </c>
      <c r="N2295" s="60">
        <v>313</v>
      </c>
      <c r="O2295" s="60">
        <v>135</v>
      </c>
      <c r="P2295" s="60">
        <v>228</v>
      </c>
      <c r="Q2295" s="60">
        <v>135</v>
      </c>
      <c r="R2295" s="60">
        <v>135</v>
      </c>
      <c r="S2295" s="249">
        <v>425126</v>
      </c>
      <c r="T2295" s="60">
        <v>0.03</v>
      </c>
      <c r="U2295" s="60">
        <v>8.6499999999999994E-2</v>
      </c>
      <c r="V2295" s="249">
        <v>2448.4754343623977</v>
      </c>
      <c r="W2295" s="249">
        <v>273625.12650006061</v>
      </c>
      <c r="X2295" s="249">
        <v>151500.87349993939</v>
      </c>
      <c r="Y2295" s="249">
        <v>222425.28770404318</v>
      </c>
      <c r="Z2295" s="249">
        <v>108367.67565923481</v>
      </c>
      <c r="AA2295" s="249">
        <v>114057.61204480837</v>
      </c>
      <c r="AB2295" s="249">
        <v>89704.464572332538</v>
      </c>
      <c r="AC2295" s="249">
        <v>114057.61204480837</v>
      </c>
      <c r="AD2295" s="343">
        <v>284627.27253456367</v>
      </c>
      <c r="AE2295" s="249">
        <v>133126.39903462667</v>
      </c>
      <c r="AF2295" s="249">
        <v>-2.3865140974521637E-9</v>
      </c>
      <c r="AH2295" s="74">
        <v>228</v>
      </c>
    </row>
    <row r="2296" spans="2:38">
      <c r="B2296" s="73">
        <v>42855</v>
      </c>
      <c r="C2296" s="73">
        <v>42855</v>
      </c>
      <c r="D2296" s="73">
        <v>42855</v>
      </c>
      <c r="E2296" s="346">
        <v>10042226</v>
      </c>
      <c r="F2296" s="115" t="s">
        <v>1053</v>
      </c>
      <c r="G2296" s="115" t="s">
        <v>349</v>
      </c>
      <c r="H2296" s="208">
        <v>143032760</v>
      </c>
      <c r="I2296" s="60">
        <v>99</v>
      </c>
      <c r="J2296" s="60" t="s">
        <v>1947</v>
      </c>
      <c r="K2296" s="60" t="s">
        <v>1338</v>
      </c>
      <c r="L2296" s="62">
        <v>39766</v>
      </c>
      <c r="M2296" s="62">
        <v>49971</v>
      </c>
      <c r="N2296" s="60">
        <v>336</v>
      </c>
      <c r="O2296" s="60">
        <v>101</v>
      </c>
      <c r="P2296" s="60">
        <v>228</v>
      </c>
      <c r="Q2296" s="60">
        <v>101</v>
      </c>
      <c r="R2296" s="60">
        <v>101</v>
      </c>
      <c r="S2296" s="249">
        <v>459299</v>
      </c>
      <c r="T2296" s="60">
        <v>0.03</v>
      </c>
      <c r="U2296" s="60">
        <v>8.6499999999999994E-2</v>
      </c>
      <c r="V2296" s="249">
        <v>2645.2917923797058</v>
      </c>
      <c r="W2296" s="249">
        <v>295619.99730985949</v>
      </c>
      <c r="X2296" s="249">
        <v>163679.00269014051</v>
      </c>
      <c r="Y2296" s="249">
        <v>191135.16183577522</v>
      </c>
      <c r="Z2296" s="249">
        <v>95413.219372006919</v>
      </c>
      <c r="AA2296" s="249">
        <v>95721.942463768297</v>
      </c>
      <c r="AB2296" s="249">
        <v>72506.926630281552</v>
      </c>
      <c r="AC2296" s="249">
        <v>95721.942463768297</v>
      </c>
      <c r="AD2296" s="343">
        <v>307506.53135271079</v>
      </c>
      <c r="AE2296" s="249">
        <v>143827.52866257302</v>
      </c>
      <c r="AF2296" s="249">
        <v>-2.7357600629329681E-9</v>
      </c>
      <c r="AH2296" s="74">
        <v>228</v>
      </c>
    </row>
    <row r="2297" spans="2:38">
      <c r="B2297" s="73">
        <v>42855</v>
      </c>
      <c r="C2297" s="73">
        <v>42855</v>
      </c>
      <c r="D2297" s="73">
        <v>42855</v>
      </c>
      <c r="E2297" s="346">
        <v>10041463</v>
      </c>
      <c r="F2297" s="115" t="s">
        <v>1053</v>
      </c>
      <c r="G2297" s="115" t="s">
        <v>349</v>
      </c>
      <c r="H2297" s="208">
        <v>143034380</v>
      </c>
      <c r="I2297" s="60">
        <v>99</v>
      </c>
      <c r="J2297" s="60" t="s">
        <v>1989</v>
      </c>
      <c r="K2297" s="60" t="s">
        <v>1338</v>
      </c>
      <c r="L2297" s="62">
        <v>39230</v>
      </c>
      <c r="M2297" s="62">
        <v>50183</v>
      </c>
      <c r="N2297" s="60">
        <v>360</v>
      </c>
      <c r="O2297" s="60">
        <v>118</v>
      </c>
      <c r="P2297" s="60">
        <v>228</v>
      </c>
      <c r="Q2297" s="60">
        <v>118</v>
      </c>
      <c r="R2297" s="60">
        <v>118</v>
      </c>
      <c r="S2297" s="249">
        <v>875229</v>
      </c>
      <c r="T2297" s="60">
        <v>0.03</v>
      </c>
      <c r="U2297" s="60">
        <v>8.6499999999999994E-2</v>
      </c>
      <c r="V2297" s="249">
        <v>5040.8036815945552</v>
      </c>
      <c r="W2297" s="249">
        <v>563326.27466097474</v>
      </c>
      <c r="X2297" s="249">
        <v>311902.72533902526</v>
      </c>
      <c r="Y2297" s="249">
        <v>413439.1363874115</v>
      </c>
      <c r="Z2297" s="249">
        <v>203840.04317920847</v>
      </c>
      <c r="AA2297" s="249">
        <v>209599.09320820303</v>
      </c>
      <c r="AB2297" s="249">
        <v>161423.34030703941</v>
      </c>
      <c r="AC2297" s="249">
        <v>209599.09320820303</v>
      </c>
      <c r="AD2297" s="343">
        <v>585976.96474257892</v>
      </c>
      <c r="AE2297" s="249">
        <v>274074.23940355855</v>
      </c>
      <c r="AF2297" s="249">
        <v>-4.8894435167312622E-9</v>
      </c>
      <c r="AH2297" s="74">
        <v>228</v>
      </c>
    </row>
    <row r="2298" spans="2:38">
      <c r="B2298" s="73">
        <v>42855</v>
      </c>
      <c r="C2298" s="73">
        <v>42855</v>
      </c>
      <c r="D2298" s="73">
        <v>42855</v>
      </c>
      <c r="E2298" s="346">
        <v>10041548</v>
      </c>
      <c r="F2298" s="115" t="s">
        <v>1053</v>
      </c>
      <c r="G2298" s="115" t="s">
        <v>444</v>
      </c>
      <c r="H2298" s="208">
        <v>143037509</v>
      </c>
      <c r="I2298" s="60">
        <v>99</v>
      </c>
      <c r="J2298" s="60" t="s">
        <v>1998</v>
      </c>
      <c r="K2298" s="60" t="s">
        <v>1338</v>
      </c>
      <c r="L2298" s="62">
        <v>39972</v>
      </c>
      <c r="M2298" s="62">
        <v>44704</v>
      </c>
      <c r="N2298" s="60">
        <v>156</v>
      </c>
      <c r="O2298" s="60">
        <v>94</v>
      </c>
      <c r="P2298" s="60">
        <v>156</v>
      </c>
      <c r="Q2298" s="60">
        <v>94</v>
      </c>
      <c r="R2298" s="60">
        <v>94</v>
      </c>
      <c r="S2298" s="249">
        <v>308468</v>
      </c>
      <c r="T2298" s="60">
        <v>0.03</v>
      </c>
      <c r="U2298" s="60">
        <v>8.6499999999999994E-2</v>
      </c>
      <c r="V2298" s="249">
        <v>2390.3833234079702</v>
      </c>
      <c r="W2298" s="249">
        <v>223465.42711489665</v>
      </c>
      <c r="X2298" s="249">
        <v>85002.572885103349</v>
      </c>
      <c r="Y2298" s="249">
        <v>120404.88989145431</v>
      </c>
      <c r="Z2298" s="249">
        <v>53358.732162663247</v>
      </c>
      <c r="AA2298" s="249">
        <v>67046.157728791062</v>
      </c>
      <c r="AB2298" s="249">
        <v>51219.499046152014</v>
      </c>
      <c r="AC2298" s="249">
        <v>67046.157728791062</v>
      </c>
      <c r="AD2298" s="343">
        <v>149434.37133674437</v>
      </c>
      <c r="AE2298" s="249">
        <v>64431.798451643321</v>
      </c>
      <c r="AF2298" s="249">
        <v>-2.2992026060819626E-9</v>
      </c>
      <c r="AH2298" s="74">
        <v>156</v>
      </c>
    </row>
    <row r="2299" spans="2:38">
      <c r="B2299" s="73">
        <v>42855</v>
      </c>
      <c r="C2299" s="73">
        <v>42855</v>
      </c>
      <c r="D2299" s="73">
        <v>42855</v>
      </c>
      <c r="E2299" s="346">
        <v>10042247</v>
      </c>
      <c r="F2299" s="115" t="s">
        <v>1053</v>
      </c>
      <c r="G2299" s="115" t="s">
        <v>349</v>
      </c>
      <c r="H2299" s="208">
        <v>143037835</v>
      </c>
      <c r="I2299" s="60">
        <v>99</v>
      </c>
      <c r="J2299" s="60" t="s">
        <v>2003</v>
      </c>
      <c r="K2299" s="60" t="s">
        <v>1780</v>
      </c>
      <c r="L2299" s="62">
        <v>40042</v>
      </c>
      <c r="M2299" s="62">
        <v>50974</v>
      </c>
      <c r="N2299" s="60">
        <v>359</v>
      </c>
      <c r="O2299" s="60">
        <v>91</v>
      </c>
      <c r="P2299" s="60">
        <v>228</v>
      </c>
      <c r="Q2299" s="60">
        <v>91</v>
      </c>
      <c r="R2299" s="60">
        <v>91</v>
      </c>
      <c r="S2299" s="249">
        <v>1058180</v>
      </c>
      <c r="T2299" s="60">
        <v>0.03</v>
      </c>
      <c r="U2299" s="60">
        <v>8.6499999999999994E-2</v>
      </c>
      <c r="V2299" s="249">
        <v>6094.493715118816</v>
      </c>
      <c r="W2299" s="249">
        <v>681079.57725435309</v>
      </c>
      <c r="X2299" s="249">
        <v>377100.42274564691</v>
      </c>
      <c r="Y2299" s="249">
        <v>402947.18402492785</v>
      </c>
      <c r="Z2299" s="249">
        <v>202657.04008450941</v>
      </c>
      <c r="AA2299" s="249">
        <v>200290.14394041843</v>
      </c>
      <c r="AB2299" s="249">
        <v>150509.37925374502</v>
      </c>
      <c r="AC2299" s="249">
        <v>200290.14394041843</v>
      </c>
      <c r="AD2299" s="343">
        <v>708464.98979273078</v>
      </c>
      <c r="AE2299" s="249">
        <v>331364.56704709004</v>
      </c>
      <c r="AF2299" s="249">
        <v>-6.1700120568275452E-9</v>
      </c>
      <c r="AH2299" s="74">
        <v>228</v>
      </c>
    </row>
    <row r="2300" spans="2:38">
      <c r="B2300" s="73">
        <v>42855</v>
      </c>
      <c r="C2300" s="73">
        <v>42855</v>
      </c>
      <c r="D2300" s="73">
        <v>42855</v>
      </c>
      <c r="E2300" s="346">
        <v>10041757</v>
      </c>
      <c r="F2300" s="115" t="s">
        <v>1053</v>
      </c>
      <c r="G2300" s="115" t="s">
        <v>444</v>
      </c>
      <c r="H2300" s="208">
        <v>143060268</v>
      </c>
      <c r="I2300" s="60">
        <v>99</v>
      </c>
      <c r="J2300" s="60" t="s">
        <v>2019</v>
      </c>
      <c r="K2300" s="60" t="s">
        <v>1780</v>
      </c>
      <c r="L2300" s="62">
        <v>40298</v>
      </c>
      <c r="M2300" s="62">
        <v>51257</v>
      </c>
      <c r="N2300" s="60">
        <v>360</v>
      </c>
      <c r="O2300" s="60">
        <v>83</v>
      </c>
      <c r="P2300" s="60">
        <v>228</v>
      </c>
      <c r="Q2300" s="60">
        <v>83</v>
      </c>
      <c r="R2300" s="60">
        <v>83</v>
      </c>
      <c r="S2300" s="249">
        <v>3137447</v>
      </c>
      <c r="T2300" s="60">
        <v>0.03</v>
      </c>
      <c r="U2300" s="60">
        <v>8.6499999999999994E-2</v>
      </c>
      <c r="V2300" s="249">
        <v>18069.847306713778</v>
      </c>
      <c r="W2300" s="249">
        <v>2019364.452567558</v>
      </c>
      <c r="X2300" s="249">
        <v>1118082.547432442</v>
      </c>
      <c r="Y2300" s="249">
        <v>1102484.432498981</v>
      </c>
      <c r="Z2300" s="249">
        <v>557842.51652223757</v>
      </c>
      <c r="AA2300" s="249">
        <v>544641.91597674345</v>
      </c>
      <c r="AB2300" s="249">
        <v>407021.27823198546</v>
      </c>
      <c r="AC2300" s="249">
        <v>544641.91597674345</v>
      </c>
      <c r="AD2300" s="343">
        <v>2100560.7333631646</v>
      </c>
      <c r="AE2300" s="249">
        <v>982478.18593074195</v>
      </c>
      <c r="AF2300" s="249">
        <v>-1.9324943423271179E-8</v>
      </c>
      <c r="AH2300" s="74">
        <v>228</v>
      </c>
    </row>
    <row r="2301" spans="2:38">
      <c r="B2301" s="73">
        <v>42855</v>
      </c>
      <c r="C2301" s="73">
        <v>42855</v>
      </c>
      <c r="D2301" s="73">
        <v>42855</v>
      </c>
      <c r="E2301" s="346">
        <v>10042247</v>
      </c>
      <c r="F2301" s="115" t="s">
        <v>1053</v>
      </c>
      <c r="G2301" s="115" t="s">
        <v>349</v>
      </c>
      <c r="H2301" s="208">
        <v>143060284</v>
      </c>
      <c r="I2301" s="60">
        <v>99</v>
      </c>
      <c r="J2301" s="60" t="s">
        <v>2020</v>
      </c>
      <c r="K2301" s="60" t="s">
        <v>1780</v>
      </c>
      <c r="L2301" s="62">
        <v>40277</v>
      </c>
      <c r="M2301" s="62">
        <v>51227</v>
      </c>
      <c r="N2301" s="60">
        <v>360</v>
      </c>
      <c r="O2301" s="60">
        <v>84</v>
      </c>
      <c r="P2301" s="60">
        <v>228</v>
      </c>
      <c r="Q2301" s="60">
        <v>84</v>
      </c>
      <c r="R2301" s="60">
        <v>84</v>
      </c>
      <c r="S2301" s="249">
        <v>310007</v>
      </c>
      <c r="T2301" s="60">
        <v>0.03</v>
      </c>
      <c r="U2301" s="60">
        <v>8.6499999999999994E-2</v>
      </c>
      <c r="V2301" s="249">
        <v>1785.4577795297953</v>
      </c>
      <c r="W2301" s="249">
        <v>199530.73815975565</v>
      </c>
      <c r="X2301" s="249">
        <v>110476.26184024435</v>
      </c>
      <c r="Y2301" s="249">
        <v>110090.33226390934</v>
      </c>
      <c r="Z2301" s="249">
        <v>55662.017521865011</v>
      </c>
      <c r="AA2301" s="249">
        <v>54428.314742044327</v>
      </c>
      <c r="AB2301" s="249">
        <v>40701.78067798476</v>
      </c>
      <c r="AC2301" s="249">
        <v>54428.314742044327</v>
      </c>
      <c r="AD2301" s="343">
        <v>207553.63557303589</v>
      </c>
      <c r="AE2301" s="249">
        <v>97077.37373279332</v>
      </c>
      <c r="AF2301" s="249">
        <v>-1.7753336578607559E-9</v>
      </c>
      <c r="AH2301" s="74">
        <v>228</v>
      </c>
    </row>
    <row r="2302" spans="2:38">
      <c r="B2302" s="73">
        <v>42855</v>
      </c>
      <c r="C2302" s="73">
        <v>42855</v>
      </c>
      <c r="D2302" s="73">
        <v>42855</v>
      </c>
      <c r="E2302" s="346">
        <v>10041651</v>
      </c>
      <c r="F2302" s="115" t="s">
        <v>1053</v>
      </c>
      <c r="G2302" s="115" t="s">
        <v>444</v>
      </c>
      <c r="H2302" s="208">
        <v>143112160</v>
      </c>
      <c r="I2302" s="60">
        <v>99</v>
      </c>
      <c r="J2302" s="60" t="s">
        <v>2033</v>
      </c>
      <c r="K2302" s="60" t="s">
        <v>1780</v>
      </c>
      <c r="L2302" s="62">
        <v>41430</v>
      </c>
      <c r="M2302" s="62">
        <v>50192</v>
      </c>
      <c r="N2302" s="60">
        <v>288</v>
      </c>
      <c r="O2302" s="60">
        <v>46</v>
      </c>
      <c r="P2302" s="60">
        <v>228</v>
      </c>
      <c r="Q2302" s="60">
        <v>46</v>
      </c>
      <c r="R2302" s="60">
        <v>46</v>
      </c>
      <c r="S2302" s="249">
        <v>1570020</v>
      </c>
      <c r="T2302" s="60">
        <v>0.03</v>
      </c>
      <c r="U2302" s="60">
        <v>7.6499999999999999E-2</v>
      </c>
      <c r="V2302" s="249">
        <v>9042.3907299427738</v>
      </c>
      <c r="W2302" s="249">
        <v>1085325.7312311111</v>
      </c>
      <c r="X2302" s="249">
        <v>484694.2687688889</v>
      </c>
      <c r="Y2302" s="249">
        <v>302856.2505075378</v>
      </c>
      <c r="Z2302" s="249">
        <v>166812.34638295422</v>
      </c>
      <c r="AA2302" s="249">
        <v>136043.90412458358</v>
      </c>
      <c r="AB2302" s="249">
        <v>97789.194576179347</v>
      </c>
      <c r="AC2302" s="249">
        <v>136043.90412458358</v>
      </c>
      <c r="AD2302" s="343">
        <v>976339.35519584571</v>
      </c>
      <c r="AE2302" s="249">
        <v>491645.08642695239</v>
      </c>
      <c r="AF2302" s="249">
        <v>4.4237822294235229E-9</v>
      </c>
      <c r="AH2302" s="74">
        <v>228</v>
      </c>
    </row>
    <row r="2303" spans="2:38">
      <c r="B2303" s="73">
        <v>42855</v>
      </c>
      <c r="C2303" s="73">
        <v>42855</v>
      </c>
      <c r="D2303" s="73">
        <v>42855</v>
      </c>
      <c r="E2303" s="346">
        <v>10042277</v>
      </c>
      <c r="F2303" s="115" t="s">
        <v>1053</v>
      </c>
      <c r="G2303" s="115" t="s">
        <v>444</v>
      </c>
      <c r="H2303" s="208">
        <v>143123588</v>
      </c>
      <c r="I2303" s="60">
        <v>99</v>
      </c>
      <c r="J2303" s="60" t="s">
        <v>2037</v>
      </c>
      <c r="K2303" s="60" t="s">
        <v>1780</v>
      </c>
      <c r="L2303" s="62">
        <v>40479</v>
      </c>
      <c r="M2303" s="62">
        <v>48884</v>
      </c>
      <c r="N2303" s="60">
        <v>276</v>
      </c>
      <c r="O2303" s="60">
        <v>77</v>
      </c>
      <c r="P2303" s="60">
        <v>228</v>
      </c>
      <c r="Q2303" s="60">
        <v>77</v>
      </c>
      <c r="R2303" s="60">
        <v>77</v>
      </c>
      <c r="S2303" s="249">
        <v>1804666</v>
      </c>
      <c r="T2303" s="60">
        <v>0.03</v>
      </c>
      <c r="U2303" s="60">
        <v>7.6499999999999999E-2</v>
      </c>
      <c r="V2303" s="249">
        <v>10393.813524058869</v>
      </c>
      <c r="W2303" s="249">
        <v>1247532.1626972421</v>
      </c>
      <c r="X2303" s="249">
        <v>557133.83730275789</v>
      </c>
      <c r="Y2303" s="249">
        <v>558655.49021939852</v>
      </c>
      <c r="Z2303" s="249">
        <v>301551.98669189191</v>
      </c>
      <c r="AA2303" s="249">
        <v>257103.5035275066</v>
      </c>
      <c r="AB2303" s="249">
        <v>188154.84856277349</v>
      </c>
      <c r="AC2303" s="249">
        <v>257103.5035275066</v>
      </c>
      <c r="AD2303" s="343">
        <v>1122257.3207881846</v>
      </c>
      <c r="AE2303" s="249">
        <v>565123.4834854221</v>
      </c>
      <c r="AF2303" s="249">
        <v>4.6566128730773926E-9</v>
      </c>
      <c r="AH2303" s="74">
        <v>228</v>
      </c>
    </row>
    <row r="2304" spans="2:38">
      <c r="B2304" s="73">
        <v>42855</v>
      </c>
      <c r="C2304" s="73">
        <v>42855</v>
      </c>
      <c r="D2304" s="73">
        <v>42855</v>
      </c>
      <c r="E2304" s="346">
        <v>10042226</v>
      </c>
      <c r="F2304" s="115" t="s">
        <v>1053</v>
      </c>
      <c r="G2304" s="115" t="s">
        <v>349</v>
      </c>
      <c r="H2304" s="208">
        <v>143562964</v>
      </c>
      <c r="I2304" s="60">
        <v>99</v>
      </c>
      <c r="J2304" s="60" t="s">
        <v>2108</v>
      </c>
      <c r="K2304" s="60" t="s">
        <v>1780</v>
      </c>
      <c r="L2304" s="62">
        <v>40906</v>
      </c>
      <c r="M2304" s="62">
        <v>50041</v>
      </c>
      <c r="N2304" s="60">
        <v>300</v>
      </c>
      <c r="O2304" s="60">
        <v>63</v>
      </c>
      <c r="P2304" s="60">
        <v>228</v>
      </c>
      <c r="Q2304" s="60">
        <v>63</v>
      </c>
      <c r="R2304" s="60">
        <v>63</v>
      </c>
      <c r="S2304" s="249">
        <v>1077453</v>
      </c>
      <c r="T2304" s="60">
        <v>0.03</v>
      </c>
      <c r="U2304" s="60">
        <v>8.1500000000000003E-2</v>
      </c>
      <c r="V2304" s="249">
        <v>6205.4948466573869</v>
      </c>
      <c r="W2304" s="249">
        <v>718452.63682707539</v>
      </c>
      <c r="X2304" s="249">
        <v>359000.36317292461</v>
      </c>
      <c r="Y2304" s="249">
        <v>287122.094338967</v>
      </c>
      <c r="Z2304" s="249">
        <v>151646.88345421795</v>
      </c>
      <c r="AA2304" s="249">
        <v>135475.21088474905</v>
      </c>
      <c r="AB2304" s="249">
        <v>99197.46877146601</v>
      </c>
      <c r="AC2304" s="249">
        <v>135475.21088474905</v>
      </c>
      <c r="AD2304" s="343">
        <v>696400.18821081892</v>
      </c>
      <c r="AE2304" s="249">
        <v>337399.82503788429</v>
      </c>
      <c r="AF2304" s="249">
        <v>1.0011717677116394E-8</v>
      </c>
      <c r="AH2304" s="74">
        <v>228</v>
      </c>
    </row>
    <row r="2305" spans="2:34">
      <c r="B2305" s="73">
        <v>42855</v>
      </c>
      <c r="C2305" s="73">
        <v>42855</v>
      </c>
      <c r="D2305" s="73">
        <v>42855</v>
      </c>
      <c r="E2305" s="346">
        <v>10042272</v>
      </c>
      <c r="F2305" s="115" t="s">
        <v>1053</v>
      </c>
      <c r="G2305" s="115" t="s">
        <v>444</v>
      </c>
      <c r="H2305" s="208">
        <v>143968685</v>
      </c>
      <c r="I2305" s="60">
        <v>99</v>
      </c>
      <c r="J2305" s="60" t="s">
        <v>2154</v>
      </c>
      <c r="K2305" s="60" t="s">
        <v>1780</v>
      </c>
      <c r="L2305" s="62">
        <v>41515</v>
      </c>
      <c r="M2305" s="62">
        <v>52475</v>
      </c>
      <c r="N2305" s="60">
        <v>360</v>
      </c>
      <c r="O2305" s="60">
        <v>43</v>
      </c>
      <c r="P2305" s="60">
        <v>228</v>
      </c>
      <c r="Q2305" s="60">
        <v>43</v>
      </c>
      <c r="R2305" s="60">
        <v>43</v>
      </c>
      <c r="S2305" s="249">
        <v>601116</v>
      </c>
      <c r="T2305" s="60">
        <v>0.03</v>
      </c>
      <c r="U2305" s="60">
        <v>7.3999999999999996E-2</v>
      </c>
      <c r="V2305" s="249">
        <v>3462.0742067109213</v>
      </c>
      <c r="W2305" s="249">
        <v>423206.3490738548</v>
      </c>
      <c r="X2305" s="249">
        <v>177909.6509261452</v>
      </c>
      <c r="Y2305" s="249">
        <v>107048.28876917859</v>
      </c>
      <c r="Z2305" s="249">
        <v>60041.910958325039</v>
      </c>
      <c r="AA2305" s="249">
        <v>47006.377810853548</v>
      </c>
      <c r="AB2305" s="249">
        <v>33553.135920281769</v>
      </c>
      <c r="AC2305" s="249">
        <v>47006.377810853548</v>
      </c>
      <c r="AD2305" s="343">
        <v>366146.5700562353</v>
      </c>
      <c r="AE2305" s="249">
        <v>188236.91913009004</v>
      </c>
      <c r="AF2305" s="249">
        <v>5.8207660913467407E-11</v>
      </c>
      <c r="AH2305" s="74">
        <v>228</v>
      </c>
    </row>
    <row r="2306" spans="2:34">
      <c r="B2306" s="73">
        <v>42855</v>
      </c>
      <c r="C2306" s="73">
        <v>42855</v>
      </c>
      <c r="D2306" s="73">
        <v>42855</v>
      </c>
      <c r="E2306" s="346">
        <v>10041463</v>
      </c>
      <c r="F2306" s="115" t="s">
        <v>1053</v>
      </c>
      <c r="G2306" s="115" t="s">
        <v>349</v>
      </c>
      <c r="H2306" s="208">
        <v>143971996</v>
      </c>
      <c r="I2306" s="60">
        <v>99</v>
      </c>
      <c r="J2306" s="60" t="s">
        <v>2162</v>
      </c>
      <c r="K2306" s="60" t="s">
        <v>1780</v>
      </c>
      <c r="L2306" s="62">
        <v>41738</v>
      </c>
      <c r="M2306" s="62">
        <v>51592</v>
      </c>
      <c r="N2306" s="60">
        <v>324</v>
      </c>
      <c r="O2306" s="60">
        <v>36</v>
      </c>
      <c r="P2306" s="60">
        <v>228</v>
      </c>
      <c r="Q2306" s="60">
        <v>36</v>
      </c>
      <c r="R2306" s="60">
        <v>36</v>
      </c>
      <c r="S2306" s="249">
        <v>600177</v>
      </c>
      <c r="T2306" s="60">
        <v>0.03</v>
      </c>
      <c r="U2306" s="60">
        <v>7.3999999999999996E-2</v>
      </c>
      <c r="V2306" s="249">
        <v>3456.6661196194082</v>
      </c>
      <c r="W2306" s="249">
        <v>422545.26076181454</v>
      </c>
      <c r="X2306" s="249">
        <v>177631.73923818546</v>
      </c>
      <c r="Y2306" s="249">
        <v>90255.740068088984</v>
      </c>
      <c r="Z2306" s="249">
        <v>50845.751646231467</v>
      </c>
      <c r="AA2306" s="249">
        <v>39409.988421857517</v>
      </c>
      <c r="AB2306" s="249">
        <v>28047.116721818758</v>
      </c>
      <c r="AC2306" s="249">
        <v>39409.988421857517</v>
      </c>
      <c r="AD2306" s="343">
        <v>365574.61451141071</v>
      </c>
      <c r="AE2306" s="249">
        <v>187942.87527322501</v>
      </c>
      <c r="AF2306" s="249">
        <v>2.3283064365386963E-10</v>
      </c>
      <c r="AH2306" s="74">
        <v>228</v>
      </c>
    </row>
    <row r="2307" spans="2:34">
      <c r="B2307" s="73">
        <v>42855</v>
      </c>
      <c r="C2307" s="73">
        <v>42855</v>
      </c>
      <c r="D2307" s="73">
        <v>42855</v>
      </c>
      <c r="E2307" s="346">
        <v>10041783</v>
      </c>
      <c r="F2307" s="115" t="s">
        <v>1053</v>
      </c>
      <c r="G2307" s="115" t="s">
        <v>444</v>
      </c>
      <c r="H2307" s="208">
        <v>143981290</v>
      </c>
      <c r="I2307" s="60">
        <v>98</v>
      </c>
      <c r="J2307" s="60" t="s">
        <v>2229</v>
      </c>
      <c r="K2307" s="60" t="s">
        <v>1780</v>
      </c>
      <c r="L2307" s="62">
        <v>41418</v>
      </c>
      <c r="M2307" s="62">
        <v>43252</v>
      </c>
      <c r="N2307" s="60">
        <v>60</v>
      </c>
      <c r="O2307" s="60">
        <v>46</v>
      </c>
      <c r="P2307" s="60">
        <v>60</v>
      </c>
      <c r="Q2307" s="60">
        <v>46</v>
      </c>
      <c r="R2307" s="60">
        <v>46</v>
      </c>
      <c r="S2307" s="249">
        <v>239037</v>
      </c>
      <c r="T2307" s="60">
        <v>0.05</v>
      </c>
      <c r="U2307" s="60">
        <v>9.4E-2</v>
      </c>
      <c r="V2307" s="249">
        <v>4510.923076563442</v>
      </c>
      <c r="W2307" s="249">
        <v>215287.43058704011</v>
      </c>
      <c r="X2307" s="249">
        <v>23749.569412959885</v>
      </c>
      <c r="Y2307" s="249">
        <v>51807.70672360147</v>
      </c>
      <c r="Z2307" s="249">
        <v>29687.946821646125</v>
      </c>
      <c r="AA2307" s="249">
        <v>22119.759901955345</v>
      </c>
      <c r="AB2307" s="249">
        <v>18208.003216602578</v>
      </c>
      <c r="AC2307" s="249">
        <v>22119.759901955345</v>
      </c>
      <c r="AD2307" s="343">
        <v>55367.954006767424</v>
      </c>
      <c r="AE2307" s="249">
        <v>31618.384593806521</v>
      </c>
      <c r="AF2307" s="249">
        <v>1.0186340659856796E-9</v>
      </c>
      <c r="AH2307" s="74">
        <v>60</v>
      </c>
    </row>
    <row r="2308" spans="2:34">
      <c r="B2308" s="73">
        <v>42855</v>
      </c>
      <c r="C2308" s="73">
        <v>42855</v>
      </c>
      <c r="D2308" s="73">
        <v>42855</v>
      </c>
      <c r="E2308" s="346">
        <v>10042290</v>
      </c>
      <c r="F2308" s="115" t="s">
        <v>1053</v>
      </c>
      <c r="G2308" s="115" t="s">
        <v>444</v>
      </c>
      <c r="H2308" s="208">
        <v>143981908</v>
      </c>
      <c r="I2308" s="60">
        <v>98</v>
      </c>
      <c r="J2308" s="60" t="s">
        <v>2259</v>
      </c>
      <c r="K2308" s="60" t="s">
        <v>1780</v>
      </c>
      <c r="L2308" s="62">
        <v>41425</v>
      </c>
      <c r="M2308" s="62">
        <v>43252</v>
      </c>
      <c r="N2308" s="60">
        <v>60</v>
      </c>
      <c r="O2308" s="60">
        <v>46</v>
      </c>
      <c r="P2308" s="60">
        <v>60</v>
      </c>
      <c r="Q2308" s="60">
        <v>46</v>
      </c>
      <c r="R2308" s="60">
        <v>46</v>
      </c>
      <c r="S2308" s="249">
        <v>203294</v>
      </c>
      <c r="T2308" s="60">
        <v>0.05</v>
      </c>
      <c r="U2308" s="60">
        <v>9.4E-2</v>
      </c>
      <c r="V2308" s="249">
        <v>3836.4085724255588</v>
      </c>
      <c r="W2308" s="249">
        <v>183095.6835710025</v>
      </c>
      <c r="X2308" s="249">
        <v>20198.316428997496</v>
      </c>
      <c r="Y2308" s="249">
        <v>44060.944249918801</v>
      </c>
      <c r="Z2308" s="249">
        <v>25248.733297187195</v>
      </c>
      <c r="AA2308" s="249">
        <v>18812.210952731606</v>
      </c>
      <c r="AB2308" s="249">
        <v>15485.37592889808</v>
      </c>
      <c r="AC2308" s="249">
        <v>18812.210952731606</v>
      </c>
      <c r="AD2308" s="343">
        <v>47088.830774531874</v>
      </c>
      <c r="AE2308" s="249">
        <v>26890.514345533535</v>
      </c>
      <c r="AF2308" s="249">
        <v>8.440110832452774E-10</v>
      </c>
      <c r="AH2308" s="74">
        <v>60</v>
      </c>
    </row>
    <row r="2309" spans="2:34">
      <c r="B2309" s="73">
        <v>42855</v>
      </c>
      <c r="C2309" s="73">
        <v>42855</v>
      </c>
      <c r="D2309" s="73">
        <v>42855</v>
      </c>
      <c r="E2309" s="346">
        <v>10042125</v>
      </c>
      <c r="F2309" s="115" t="s">
        <v>1053</v>
      </c>
      <c r="G2309" s="115" t="s">
        <v>349</v>
      </c>
      <c r="H2309" s="208">
        <v>143982092</v>
      </c>
      <c r="I2309" s="60">
        <v>98</v>
      </c>
      <c r="J2309" s="60" t="s">
        <v>2269</v>
      </c>
      <c r="K2309" s="60" t="s">
        <v>1780</v>
      </c>
      <c r="L2309" s="62">
        <v>41512</v>
      </c>
      <c r="M2309" s="62">
        <v>43344</v>
      </c>
      <c r="N2309" s="60">
        <v>60</v>
      </c>
      <c r="O2309" s="60">
        <v>43</v>
      </c>
      <c r="P2309" s="60">
        <v>60</v>
      </c>
      <c r="Q2309" s="60">
        <v>43</v>
      </c>
      <c r="R2309" s="60">
        <v>43</v>
      </c>
      <c r="S2309" s="249">
        <v>230187</v>
      </c>
      <c r="T2309" s="60">
        <v>0.05</v>
      </c>
      <c r="U2309" s="60">
        <v>9.1499999999999998E-2</v>
      </c>
      <c r="V2309" s="249">
        <v>4343.9126588139452</v>
      </c>
      <c r="W2309" s="249">
        <v>208528.85429226421</v>
      </c>
      <c r="X2309" s="249">
        <v>21658.145707735792</v>
      </c>
      <c r="Y2309" s="249">
        <v>47273.877014582045</v>
      </c>
      <c r="Z2309" s="249">
        <v>27750.096287382243</v>
      </c>
      <c r="AA2309" s="249">
        <v>19523.780727199803</v>
      </c>
      <c r="AB2309" s="249">
        <v>15521.671090543983</v>
      </c>
      <c r="AC2309" s="249">
        <v>19523.780727199803</v>
      </c>
      <c r="AD2309" s="343">
        <v>52105.905236572638</v>
      </c>
      <c r="AE2309" s="249">
        <v>30447.759528836701</v>
      </c>
      <c r="AF2309" s="249">
        <v>1.4551915228366852E-10</v>
      </c>
      <c r="AH2309" s="74">
        <v>60</v>
      </c>
    </row>
    <row r="2310" spans="2:34">
      <c r="B2310" s="73">
        <v>42855</v>
      </c>
      <c r="C2310" s="73">
        <v>42855</v>
      </c>
      <c r="D2310" s="73">
        <v>42855</v>
      </c>
      <c r="E2310" s="346">
        <v>10041651</v>
      </c>
      <c r="F2310" s="115" t="s">
        <v>1053</v>
      </c>
      <c r="G2310" s="115" t="s">
        <v>444</v>
      </c>
      <c r="H2310" s="208">
        <v>143982270</v>
      </c>
      <c r="I2310" s="60">
        <v>97</v>
      </c>
      <c r="J2310" s="60" t="s">
        <v>2281</v>
      </c>
      <c r="K2310" s="60" t="s">
        <v>1780</v>
      </c>
      <c r="L2310" s="62">
        <v>41501</v>
      </c>
      <c r="M2310" s="62">
        <v>43313</v>
      </c>
      <c r="N2310" s="60">
        <v>60</v>
      </c>
      <c r="O2310" s="60">
        <v>44</v>
      </c>
      <c r="P2310" s="60">
        <v>60</v>
      </c>
      <c r="Q2310" s="60">
        <v>44</v>
      </c>
      <c r="R2310" s="60">
        <v>44</v>
      </c>
      <c r="S2310" s="249">
        <v>105000</v>
      </c>
      <c r="T2310" s="60">
        <v>0</v>
      </c>
      <c r="U2310" s="60">
        <v>9.1499999999999998E-2</v>
      </c>
      <c r="V2310" s="249">
        <v>1750</v>
      </c>
      <c r="W2310" s="249">
        <v>84008.47891612559</v>
      </c>
      <c r="X2310" s="249">
        <v>20991.52108387441</v>
      </c>
      <c r="Y2310" s="249">
        <v>19256.878166369243</v>
      </c>
      <c r="Z2310" s="249">
        <v>0</v>
      </c>
      <c r="AA2310" s="249">
        <v>19256.878166369243</v>
      </c>
      <c r="AB2310" s="249">
        <v>15393.782128174567</v>
      </c>
      <c r="AC2310" s="249">
        <v>19256.878166369243</v>
      </c>
      <c r="AD2310" s="343">
        <v>20991.521083874468</v>
      </c>
      <c r="AE2310" s="249">
        <v>0</v>
      </c>
      <c r="AF2310" s="249">
        <v>5.8207660913467407E-11</v>
      </c>
      <c r="AH2310" s="74">
        <v>60</v>
      </c>
    </row>
    <row r="2311" spans="2:34">
      <c r="B2311" s="73">
        <v>42855</v>
      </c>
      <c r="C2311" s="73">
        <v>42855</v>
      </c>
      <c r="D2311" s="73">
        <v>42855</v>
      </c>
      <c r="E2311" s="346">
        <v>10042272</v>
      </c>
      <c r="F2311" s="115" t="s">
        <v>1053</v>
      </c>
      <c r="G2311" s="115" t="s">
        <v>444</v>
      </c>
      <c r="H2311" s="208">
        <v>143983404</v>
      </c>
      <c r="I2311" s="60">
        <v>98</v>
      </c>
      <c r="J2311" s="60" t="s">
        <v>2335</v>
      </c>
      <c r="K2311" s="60" t="s">
        <v>1780</v>
      </c>
      <c r="L2311" s="62">
        <v>41887</v>
      </c>
      <c r="M2311" s="62">
        <v>43709</v>
      </c>
      <c r="N2311" s="60">
        <v>60</v>
      </c>
      <c r="O2311" s="60">
        <v>31</v>
      </c>
      <c r="P2311" s="60">
        <v>60</v>
      </c>
      <c r="Q2311" s="60">
        <v>31</v>
      </c>
      <c r="R2311" s="60">
        <v>31</v>
      </c>
      <c r="S2311" s="249">
        <v>175486</v>
      </c>
      <c r="T2311" s="60">
        <v>0.05</v>
      </c>
      <c r="U2311" s="60">
        <v>9.1499999999999998E-2</v>
      </c>
      <c r="V2311" s="249">
        <v>3311.6373072529032</v>
      </c>
      <c r="W2311" s="249">
        <v>158974.63594526309</v>
      </c>
      <c r="X2311" s="249">
        <v>16511.364054736914</v>
      </c>
      <c r="Y2311" s="249">
        <v>29554.538364374501</v>
      </c>
      <c r="Z2311" s="249">
        <v>17459.946957656794</v>
      </c>
      <c r="AA2311" s="249">
        <v>12094.591406717707</v>
      </c>
      <c r="AB2311" s="249">
        <v>8530.8714282807377</v>
      </c>
      <c r="AC2311" s="249">
        <v>12094.591406717707</v>
      </c>
      <c r="AD2311" s="343">
        <v>39723.602489911194</v>
      </c>
      <c r="AE2311" s="249">
        <v>23212.238435174164</v>
      </c>
      <c r="AF2311" s="249">
        <v>1.1641532182693481E-10</v>
      </c>
      <c r="AH2311" s="74">
        <v>60</v>
      </c>
    </row>
    <row r="2312" spans="2:34">
      <c r="B2312" s="73">
        <v>42855</v>
      </c>
      <c r="C2312" s="73">
        <v>42855</v>
      </c>
      <c r="D2312" s="73">
        <v>42855</v>
      </c>
      <c r="E2312" s="346">
        <v>10041360</v>
      </c>
      <c r="F2312" s="115" t="s">
        <v>1053</v>
      </c>
      <c r="G2312" s="115" t="s">
        <v>444</v>
      </c>
      <c r="H2312" s="208">
        <v>143983439</v>
      </c>
      <c r="I2312" s="60">
        <v>98</v>
      </c>
      <c r="J2312" s="60" t="s">
        <v>2337</v>
      </c>
      <c r="K2312" s="60" t="s">
        <v>1780</v>
      </c>
      <c r="L2312" s="62">
        <v>41761</v>
      </c>
      <c r="M2312" s="62">
        <v>42856</v>
      </c>
      <c r="N2312" s="60">
        <v>36</v>
      </c>
      <c r="O2312" s="60">
        <v>35</v>
      </c>
      <c r="P2312" s="60">
        <v>36</v>
      </c>
      <c r="Q2312" s="60">
        <v>35</v>
      </c>
      <c r="R2312" s="60">
        <v>35</v>
      </c>
      <c r="S2312" s="249">
        <v>250555</v>
      </c>
      <c r="T2312" s="60">
        <v>0.05</v>
      </c>
      <c r="U2312" s="60">
        <v>9.1499999999999998E-2</v>
      </c>
      <c r="V2312" s="249">
        <v>7509.3581240594585</v>
      </c>
      <c r="W2312" s="249">
        <v>235627.69376346041</v>
      </c>
      <c r="X2312" s="249">
        <v>14927.306236539589</v>
      </c>
      <c r="Y2312" s="249">
        <v>34652.373141885211</v>
      </c>
      <c r="Z2312" s="249">
        <v>19750.733303799963</v>
      </c>
      <c r="AA2312" s="249">
        <v>14901.639838085248</v>
      </c>
      <c r="AB2312" s="249">
        <v>14512.658841080156</v>
      </c>
      <c r="AC2312" s="249">
        <v>14901.639838085248</v>
      </c>
      <c r="AD2312" s="343">
        <v>34709.198702680122</v>
      </c>
      <c r="AE2312" s="249">
        <v>19781.892466140474</v>
      </c>
      <c r="AF2312" s="249">
        <v>5.8207660913467407E-11</v>
      </c>
      <c r="AH2312" s="74">
        <v>36</v>
      </c>
    </row>
    <row r="2313" spans="2:34">
      <c r="B2313" s="73">
        <v>42855</v>
      </c>
      <c r="C2313" s="73">
        <v>42855</v>
      </c>
      <c r="D2313" s="73">
        <v>42855</v>
      </c>
      <c r="E2313" s="346">
        <v>10041990</v>
      </c>
      <c r="F2313" s="115" t="s">
        <v>1053</v>
      </c>
      <c r="G2313" s="115" t="s">
        <v>444</v>
      </c>
      <c r="H2313" s="208">
        <v>143983501</v>
      </c>
      <c r="I2313" s="60">
        <v>98</v>
      </c>
      <c r="J2313" s="60" t="s">
        <v>2341</v>
      </c>
      <c r="K2313" s="60" t="s">
        <v>1337</v>
      </c>
      <c r="L2313" s="62">
        <v>41738</v>
      </c>
      <c r="M2313" s="62">
        <v>43556</v>
      </c>
      <c r="N2313" s="60">
        <v>60</v>
      </c>
      <c r="O2313" s="60">
        <v>36</v>
      </c>
      <c r="P2313" s="60">
        <v>60</v>
      </c>
      <c r="Q2313" s="60">
        <v>36</v>
      </c>
      <c r="R2313" s="60">
        <v>36</v>
      </c>
      <c r="S2313" s="249">
        <v>140310</v>
      </c>
      <c r="T2313" s="60">
        <v>0.05</v>
      </c>
      <c r="U2313" s="60">
        <v>9.1499999999999998E-2</v>
      </c>
      <c r="V2313" s="249">
        <v>2647.8227925911742</v>
      </c>
      <c r="W2313" s="249">
        <v>127108.32299716138</v>
      </c>
      <c r="X2313" s="249">
        <v>13201.677002838624</v>
      </c>
      <c r="Y2313" s="249">
        <v>26084.657103748206</v>
      </c>
      <c r="Z2313" s="249">
        <v>15365.824232806321</v>
      </c>
      <c r="AA2313" s="249">
        <v>10718.832870941886</v>
      </c>
      <c r="AB2313" s="249">
        <v>7921.0062017031742</v>
      </c>
      <c r="AC2313" s="249">
        <v>10718.832870941886</v>
      </c>
      <c r="AD2313" s="343">
        <v>31761.04455830915</v>
      </c>
      <c r="AE2313" s="249">
        <v>18559.367555470439</v>
      </c>
      <c r="AF2313" s="249">
        <v>8.7311491370201111E-11</v>
      </c>
      <c r="AH2313" s="74">
        <v>60</v>
      </c>
    </row>
    <row r="2314" spans="2:34">
      <c r="B2314" s="73">
        <v>42855</v>
      </c>
      <c r="C2314" s="73">
        <v>42855</v>
      </c>
      <c r="D2314" s="73">
        <v>42855</v>
      </c>
      <c r="E2314" s="346">
        <v>10054802</v>
      </c>
      <c r="F2314" s="115" t="s">
        <v>1053</v>
      </c>
      <c r="G2314" s="115" t="s">
        <v>444</v>
      </c>
      <c r="H2314" s="208">
        <v>143984362</v>
      </c>
      <c r="I2314" s="60">
        <v>98</v>
      </c>
      <c r="J2314" s="60" t="s">
        <v>2377</v>
      </c>
      <c r="K2314" s="60" t="s">
        <v>1338</v>
      </c>
      <c r="L2314" s="62">
        <v>41856</v>
      </c>
      <c r="M2314" s="62">
        <v>43678</v>
      </c>
      <c r="N2314" s="60">
        <v>60</v>
      </c>
      <c r="O2314" s="60">
        <v>32</v>
      </c>
      <c r="P2314" s="60">
        <v>60</v>
      </c>
      <c r="Q2314" s="60">
        <v>32</v>
      </c>
      <c r="R2314" s="60">
        <v>32</v>
      </c>
      <c r="S2314" s="249">
        <v>90187</v>
      </c>
      <c r="T2314" s="60">
        <v>0.05</v>
      </c>
      <c r="U2314" s="60">
        <v>9.1499999999999998E-2</v>
      </c>
      <c r="V2314" s="249">
        <v>1701.9399486524142</v>
      </c>
      <c r="W2314" s="249">
        <v>81701.363595930394</v>
      </c>
      <c r="X2314" s="249">
        <v>8485.6364040696062</v>
      </c>
      <c r="Y2314" s="249">
        <v>15525.368353047357</v>
      </c>
      <c r="Z2314" s="249">
        <v>9166.4721396201348</v>
      </c>
      <c r="AA2314" s="249">
        <v>6358.8962134272224</v>
      </c>
      <c r="AB2314" s="249">
        <v>4525.6727488371234</v>
      </c>
      <c r="AC2314" s="249">
        <v>6358.8962134272224</v>
      </c>
      <c r="AD2314" s="343">
        <v>20415.033323214491</v>
      </c>
      <c r="AE2314" s="249">
        <v>11929.396919144841</v>
      </c>
      <c r="AF2314" s="249">
        <v>4.3655745685100555E-11</v>
      </c>
      <c r="AH2314" s="74">
        <v>60</v>
      </c>
    </row>
    <row r="2315" spans="2:34">
      <c r="B2315" s="73">
        <v>42855</v>
      </c>
      <c r="C2315" s="73">
        <v>42855</v>
      </c>
      <c r="D2315" s="73">
        <v>42855</v>
      </c>
      <c r="E2315" s="346">
        <v>10041398</v>
      </c>
      <c r="F2315" s="115" t="s">
        <v>1053</v>
      </c>
      <c r="G2315" s="115" t="s">
        <v>444</v>
      </c>
      <c r="H2315" s="208">
        <v>143984710</v>
      </c>
      <c r="I2315" s="60">
        <v>98</v>
      </c>
      <c r="J2315" s="60" t="s">
        <v>2391</v>
      </c>
      <c r="K2315" s="60" t="s">
        <v>1338</v>
      </c>
      <c r="L2315" s="62">
        <v>42031</v>
      </c>
      <c r="M2315" s="62">
        <v>43862</v>
      </c>
      <c r="N2315" s="60">
        <v>60</v>
      </c>
      <c r="O2315" s="60">
        <v>26</v>
      </c>
      <c r="P2315" s="60">
        <v>60</v>
      </c>
      <c r="Q2315" s="60">
        <v>26</v>
      </c>
      <c r="R2315" s="60">
        <v>26</v>
      </c>
      <c r="S2315" s="249">
        <v>292988</v>
      </c>
      <c r="T2315" s="60">
        <v>0.05</v>
      </c>
      <c r="U2315" s="60">
        <v>9.1499999999999998E-2</v>
      </c>
      <c r="V2315" s="249">
        <v>5529.0450028914756</v>
      </c>
      <c r="W2315" s="249">
        <v>265420.94888669602</v>
      </c>
      <c r="X2315" s="249">
        <v>27567.051113303984</v>
      </c>
      <c r="Y2315" s="249">
        <v>43379.454577477023</v>
      </c>
      <c r="Z2315" s="249">
        <v>25707.046318142951</v>
      </c>
      <c r="AA2315" s="249">
        <v>17672.408259334072</v>
      </c>
      <c r="AB2315" s="249">
        <v>11945.722149098392</v>
      </c>
      <c r="AC2315" s="249">
        <v>17672.408259334072</v>
      </c>
      <c r="AD2315" s="343">
        <v>66321.751286792685</v>
      </c>
      <c r="AE2315" s="249">
        <v>38754.700173488527</v>
      </c>
      <c r="AF2315" s="249">
        <v>1.7462298274040222E-10</v>
      </c>
      <c r="AH2315" s="74">
        <v>60</v>
      </c>
    </row>
    <row r="2316" spans="2:34">
      <c r="B2316" s="73">
        <v>42855</v>
      </c>
      <c r="C2316" s="73">
        <v>42855</v>
      </c>
      <c r="D2316" s="73">
        <v>42855</v>
      </c>
      <c r="E2316" s="346">
        <v>10042324</v>
      </c>
      <c r="F2316" s="115" t="s">
        <v>1053</v>
      </c>
      <c r="G2316" s="115" t="s">
        <v>349</v>
      </c>
      <c r="H2316" s="208">
        <v>143984796</v>
      </c>
      <c r="I2316" s="60">
        <v>98</v>
      </c>
      <c r="J2316" s="60" t="s">
        <v>2393</v>
      </c>
      <c r="K2316" s="60" t="s">
        <v>2612</v>
      </c>
      <c r="L2316" s="62">
        <v>42023</v>
      </c>
      <c r="M2316" s="62">
        <v>43862</v>
      </c>
      <c r="N2316" s="60">
        <v>60</v>
      </c>
      <c r="O2316" s="60">
        <v>26</v>
      </c>
      <c r="P2316" s="60">
        <v>60</v>
      </c>
      <c r="Q2316" s="60">
        <v>26</v>
      </c>
      <c r="R2316" s="60">
        <v>26</v>
      </c>
      <c r="S2316" s="249">
        <v>1259030</v>
      </c>
      <c r="T2316" s="60">
        <v>0.05</v>
      </c>
      <c r="U2316" s="60">
        <v>9.1499999999999998E-2</v>
      </c>
      <c r="V2316" s="249">
        <v>23759.449294819089</v>
      </c>
      <c r="W2316" s="249">
        <v>1140568.6829386083</v>
      </c>
      <c r="X2316" s="249">
        <v>118461.31706139166</v>
      </c>
      <c r="Y2316" s="249">
        <v>186410.4833531779</v>
      </c>
      <c r="Z2316" s="249">
        <v>110468.49197213363</v>
      </c>
      <c r="AA2316" s="249">
        <v>75941.991381044267</v>
      </c>
      <c r="AB2316" s="249">
        <v>51333.237393269716</v>
      </c>
      <c r="AC2316" s="249">
        <v>75941.991381044267</v>
      </c>
      <c r="AD2316" s="343">
        <v>284998.27475053794</v>
      </c>
      <c r="AE2316" s="249">
        <v>166536.95768914511</v>
      </c>
      <c r="AF2316" s="249">
        <v>1.1641532182693481E-9</v>
      </c>
      <c r="AH2316" s="74">
        <v>60</v>
      </c>
    </row>
    <row r="2317" spans="2:34">
      <c r="B2317" s="73">
        <v>42855</v>
      </c>
      <c r="C2317" s="73">
        <v>42855</v>
      </c>
      <c r="D2317" s="73">
        <v>42855</v>
      </c>
      <c r="E2317" s="346">
        <v>10041990</v>
      </c>
      <c r="F2317" s="115" t="s">
        <v>1053</v>
      </c>
      <c r="G2317" s="115" t="s">
        <v>444</v>
      </c>
      <c r="H2317" s="208">
        <v>143985369</v>
      </c>
      <c r="I2317" s="60">
        <v>98</v>
      </c>
      <c r="J2317" s="60" t="s">
        <v>2341</v>
      </c>
      <c r="K2317" s="60" t="s">
        <v>2611</v>
      </c>
      <c r="L2317" s="62">
        <v>42095</v>
      </c>
      <c r="M2317" s="62">
        <v>43922</v>
      </c>
      <c r="N2317" s="60">
        <v>60</v>
      </c>
      <c r="O2317" s="60">
        <v>24</v>
      </c>
      <c r="P2317" s="60">
        <v>60</v>
      </c>
      <c r="Q2317" s="60">
        <v>24</v>
      </c>
      <c r="R2317" s="60">
        <v>24</v>
      </c>
      <c r="S2317" s="249">
        <v>47058</v>
      </c>
      <c r="T2317" s="60">
        <v>0.05</v>
      </c>
      <c r="U2317" s="60">
        <v>9.1499999999999998E-2</v>
      </c>
      <c r="V2317" s="249">
        <v>888.04251281986649</v>
      </c>
      <c r="W2317" s="249">
        <v>42630.343265629112</v>
      </c>
      <c r="X2317" s="249">
        <v>4427.6567343708884</v>
      </c>
      <c r="Y2317" s="249">
        <v>6547.5632017900807</v>
      </c>
      <c r="Z2317" s="249">
        <v>3885.1815176870186</v>
      </c>
      <c r="AA2317" s="249">
        <v>2662.3816841030621</v>
      </c>
      <c r="AB2317" s="249">
        <v>1771.0626937483553</v>
      </c>
      <c r="AC2317" s="249">
        <v>2662.3816841030621</v>
      </c>
      <c r="AD2317" s="343">
        <v>10652.207503562902</v>
      </c>
      <c r="AE2317" s="249">
        <v>6224.5507691919993</v>
      </c>
      <c r="AF2317" s="249">
        <v>1.4551915228366852E-11</v>
      </c>
      <c r="AH2317" s="74">
        <v>60</v>
      </c>
    </row>
    <row r="2318" spans="2:34">
      <c r="B2318" s="73">
        <v>42855</v>
      </c>
      <c r="C2318" s="73">
        <v>42855</v>
      </c>
      <c r="D2318" s="73">
        <v>42855</v>
      </c>
      <c r="E2318" s="346">
        <v>1882831</v>
      </c>
      <c r="F2318" s="115" t="s">
        <v>1053</v>
      </c>
      <c r="G2318" s="115" t="s">
        <v>349</v>
      </c>
      <c r="H2318" s="208">
        <v>143986322</v>
      </c>
      <c r="I2318" s="60">
        <v>98</v>
      </c>
      <c r="J2318" s="60" t="s">
        <v>2617</v>
      </c>
      <c r="L2318" s="62">
        <v>42311</v>
      </c>
      <c r="M2318" s="62">
        <v>44136</v>
      </c>
      <c r="N2318" s="60">
        <v>60</v>
      </c>
      <c r="O2318" s="60">
        <v>17</v>
      </c>
      <c r="P2318" s="60">
        <v>60</v>
      </c>
      <c r="Q2318" s="60">
        <v>17</v>
      </c>
      <c r="R2318" s="60">
        <v>17</v>
      </c>
      <c r="S2318" s="249">
        <v>300999</v>
      </c>
      <c r="T2318" s="60">
        <v>0.05</v>
      </c>
      <c r="U2318" s="60">
        <v>9.1499999999999998E-2</v>
      </c>
      <c r="V2318" s="249">
        <v>5680.222455613648</v>
      </c>
      <c r="W2318" s="249">
        <v>272678.19908646983</v>
      </c>
      <c r="X2318" s="249">
        <v>28320.800913530169</v>
      </c>
      <c r="Y2318" s="249">
        <v>31465.375683842467</v>
      </c>
      <c r="Z2318" s="249">
        <v>18759.639427693008</v>
      </c>
      <c r="AA2318" s="249">
        <v>12705.736256149459</v>
      </c>
      <c r="AB2318" s="249">
        <v>8024.2269255002138</v>
      </c>
      <c r="AC2318" s="249">
        <v>12705.736256149459</v>
      </c>
      <c r="AD2318" s="343">
        <v>68135.148250349157</v>
      </c>
      <c r="AE2318" s="249">
        <v>39814.347336818872</v>
      </c>
      <c r="AF2318" s="249">
        <v>1.1641532182693481E-10</v>
      </c>
      <c r="AH2318" s="74">
        <v>60</v>
      </c>
    </row>
    <row r="2319" spans="2:34">
      <c r="B2319" s="73">
        <v>42855</v>
      </c>
      <c r="C2319" s="73">
        <v>42855</v>
      </c>
      <c r="D2319" s="73">
        <v>42855</v>
      </c>
      <c r="E2319" s="346">
        <v>10042272</v>
      </c>
      <c r="F2319" s="115" t="s">
        <v>1053</v>
      </c>
      <c r="G2319" s="115" t="s">
        <v>444</v>
      </c>
      <c r="H2319" s="208">
        <v>143995739</v>
      </c>
      <c r="I2319" s="60">
        <v>99</v>
      </c>
      <c r="J2319" s="60" t="s">
        <v>2449</v>
      </c>
      <c r="L2319" s="62">
        <v>40833</v>
      </c>
      <c r="M2319" s="62">
        <v>51806</v>
      </c>
      <c r="N2319" s="60">
        <v>361</v>
      </c>
      <c r="O2319" s="60">
        <v>65</v>
      </c>
      <c r="P2319" s="60">
        <v>228</v>
      </c>
      <c r="Q2319" s="60">
        <v>65</v>
      </c>
      <c r="R2319" s="60">
        <v>65</v>
      </c>
      <c r="S2319" s="249">
        <v>1853244</v>
      </c>
      <c r="T2319" s="60">
        <v>0.03</v>
      </c>
      <c r="U2319" s="60">
        <v>8.1500000000000003E-2</v>
      </c>
      <c r="V2319" s="249">
        <v>10673.594200024245</v>
      </c>
      <c r="W2319" s="249">
        <v>1235755.0988154067</v>
      </c>
      <c r="X2319" s="249">
        <v>617488.90118459333</v>
      </c>
      <c r="Y2319" s="249">
        <v>508192.85853356856</v>
      </c>
      <c r="Z2319" s="249">
        <v>268026.68045754544</v>
      </c>
      <c r="AA2319" s="249">
        <v>240166.17807602312</v>
      </c>
      <c r="AB2319" s="249">
        <v>176038.50253069546</v>
      </c>
      <c r="AC2319" s="249">
        <v>240166.17807602312</v>
      </c>
      <c r="AD2319" s="343">
        <v>1197824.3787901381</v>
      </c>
      <c r="AE2319" s="249">
        <v>580335.47760552797</v>
      </c>
      <c r="AF2319" s="249">
        <v>1.6763806343078613E-8</v>
      </c>
      <c r="AH2319" s="74">
        <v>228</v>
      </c>
    </row>
    <row r="2320" spans="2:34">
      <c r="B2320" s="73">
        <v>42855</v>
      </c>
      <c r="C2320" s="73">
        <v>42855</v>
      </c>
      <c r="D2320" s="73">
        <v>42855</v>
      </c>
      <c r="E2320" s="346">
        <v>10042011</v>
      </c>
      <c r="F2320" s="115" t="s">
        <v>1053</v>
      </c>
      <c r="G2320" s="115" t="s">
        <v>444</v>
      </c>
      <c r="H2320" s="208">
        <v>143996891</v>
      </c>
      <c r="I2320" s="60">
        <v>98</v>
      </c>
      <c r="J2320" s="60" t="s">
        <v>2372</v>
      </c>
      <c r="L2320" s="62">
        <v>41031</v>
      </c>
      <c r="M2320" s="62">
        <v>42856</v>
      </c>
      <c r="N2320" s="60">
        <v>60</v>
      </c>
      <c r="O2320" s="60">
        <v>59</v>
      </c>
      <c r="P2320" s="60">
        <v>60</v>
      </c>
      <c r="Q2320" s="60">
        <v>59</v>
      </c>
      <c r="R2320" s="60">
        <v>59</v>
      </c>
      <c r="S2320" s="249">
        <v>235685</v>
      </c>
      <c r="T2320" s="60">
        <v>0.05</v>
      </c>
      <c r="U2320" s="60">
        <v>9.4E-2</v>
      </c>
      <c r="V2320" s="249">
        <v>4447.6667013887172</v>
      </c>
      <c r="W2320" s="249">
        <v>212268.46922403874</v>
      </c>
      <c r="X2320" s="249">
        <v>23416.530775961262</v>
      </c>
      <c r="Y2320" s="249">
        <v>54556.963596020039</v>
      </c>
      <c r="Z2320" s="249">
        <v>31156.547034769552</v>
      </c>
      <c r="AA2320" s="249">
        <v>23400.416561250488</v>
      </c>
      <c r="AB2320" s="249">
        <v>23026.255263028575</v>
      </c>
      <c r="AC2320" s="249">
        <v>23400.416561250488</v>
      </c>
      <c r="AD2320" s="343">
        <v>54591.532859285304</v>
      </c>
      <c r="AE2320" s="249">
        <v>31175.002083323052</v>
      </c>
      <c r="AF2320" s="249">
        <v>9.8953023552894592E-10</v>
      </c>
      <c r="AH2320" s="74">
        <v>60</v>
      </c>
    </row>
    <row r="2321" spans="2:40">
      <c r="B2321" s="73">
        <v>42855</v>
      </c>
      <c r="C2321" s="73">
        <v>42855</v>
      </c>
      <c r="D2321" s="73">
        <v>42855</v>
      </c>
      <c r="E2321" s="346">
        <v>10041850</v>
      </c>
      <c r="F2321" s="115" t="s">
        <v>1053</v>
      </c>
      <c r="G2321" s="115" t="s">
        <v>444</v>
      </c>
      <c r="H2321" s="208">
        <v>143997332</v>
      </c>
      <c r="I2321" s="60">
        <v>98</v>
      </c>
      <c r="J2321" s="60" t="s">
        <v>2467</v>
      </c>
      <c r="L2321" s="62">
        <v>41019</v>
      </c>
      <c r="M2321" s="62">
        <v>42856</v>
      </c>
      <c r="N2321" s="60">
        <v>60</v>
      </c>
      <c r="O2321" s="60">
        <v>59</v>
      </c>
      <c r="P2321" s="60">
        <v>60</v>
      </c>
      <c r="Q2321" s="60">
        <v>59</v>
      </c>
      <c r="R2321" s="60">
        <v>59</v>
      </c>
      <c r="S2321" s="249">
        <v>203689</v>
      </c>
      <c r="T2321" s="60">
        <v>0.05</v>
      </c>
      <c r="U2321" s="60">
        <v>9.4E-2</v>
      </c>
      <c r="V2321" s="249">
        <v>3843.8627097149433</v>
      </c>
      <c r="W2321" s="249">
        <v>183451.43826622496</v>
      </c>
      <c r="X2321" s="249">
        <v>20237.561733775045</v>
      </c>
      <c r="Y2321" s="249">
        <v>47150.448089228099</v>
      </c>
      <c r="Z2321" s="249">
        <v>26926.812945096957</v>
      </c>
      <c r="AA2321" s="249">
        <v>20223.635144131142</v>
      </c>
      <c r="AB2321" s="249">
        <v>19900.269038212125</v>
      </c>
      <c r="AC2321" s="249">
        <v>20223.635144131142</v>
      </c>
      <c r="AD2321" s="343">
        <v>47180.324316672515</v>
      </c>
      <c r="AE2321" s="249">
        <v>26942.762582896597</v>
      </c>
      <c r="AF2321" s="249">
        <v>8.7311491370201111E-10</v>
      </c>
      <c r="AH2321" s="74">
        <v>60</v>
      </c>
    </row>
    <row r="2322" spans="2:40">
      <c r="B2322" s="73">
        <v>42855</v>
      </c>
      <c r="C2322" s="73">
        <v>42855</v>
      </c>
      <c r="D2322" s="73">
        <v>42855</v>
      </c>
      <c r="E2322" s="346">
        <v>10042277</v>
      </c>
      <c r="F2322" s="115" t="s">
        <v>1053</v>
      </c>
      <c r="G2322" s="115" t="s">
        <v>444</v>
      </c>
      <c r="H2322" s="208">
        <v>143999548</v>
      </c>
      <c r="I2322" s="60">
        <v>98</v>
      </c>
      <c r="J2322" s="60" t="s">
        <v>2506</v>
      </c>
      <c r="L2322" s="62">
        <v>41124</v>
      </c>
      <c r="M2322" s="62">
        <v>42948</v>
      </c>
      <c r="N2322" s="60">
        <v>60</v>
      </c>
      <c r="O2322" s="60">
        <v>56</v>
      </c>
      <c r="P2322" s="60">
        <v>60</v>
      </c>
      <c r="Q2322" s="60">
        <v>56</v>
      </c>
      <c r="R2322" s="60">
        <v>56</v>
      </c>
      <c r="S2322" s="249">
        <v>150291</v>
      </c>
      <c r="T2322" s="60">
        <v>0.05</v>
      </c>
      <c r="U2322" s="60">
        <v>9.4E-2</v>
      </c>
      <c r="V2322" s="249">
        <v>2836.1765755920478</v>
      </c>
      <c r="W2322" s="249">
        <v>135358.80734094241</v>
      </c>
      <c r="X2322" s="249">
        <v>14932.192659057589</v>
      </c>
      <c r="Y2322" s="249">
        <v>34593.053525988609</v>
      </c>
      <c r="Z2322" s="249">
        <v>19762.398161933757</v>
      </c>
      <c r="AA2322" s="249">
        <v>14830.655364054852</v>
      </c>
      <c r="AB2322" s="249">
        <v>13936.713148453751</v>
      </c>
      <c r="AC2322" s="249">
        <v>14830.655364054852</v>
      </c>
      <c r="AD2322" s="343">
        <v>34811.787194581149</v>
      </c>
      <c r="AE2322" s="249">
        <v>19879.594535522832</v>
      </c>
      <c r="AF2322" s="249">
        <v>7.2759576141834259E-10</v>
      </c>
      <c r="AH2322" s="74">
        <v>60</v>
      </c>
    </row>
    <row r="2323" spans="2:40">
      <c r="B2323" s="73">
        <v>42855</v>
      </c>
      <c r="C2323" s="73">
        <v>42855</v>
      </c>
      <c r="D2323" s="73">
        <v>42855</v>
      </c>
      <c r="E2323" s="346">
        <v>10041626</v>
      </c>
      <c r="F2323" s="115" t="s">
        <v>1053</v>
      </c>
      <c r="G2323" s="115" t="s">
        <v>444</v>
      </c>
      <c r="H2323" s="208">
        <v>143999963</v>
      </c>
      <c r="I2323" s="60">
        <v>98</v>
      </c>
      <c r="J2323" s="60" t="s">
        <v>2516</v>
      </c>
      <c r="L2323" s="62">
        <v>41179</v>
      </c>
      <c r="M2323" s="62">
        <v>43009</v>
      </c>
      <c r="N2323" s="60">
        <v>60</v>
      </c>
      <c r="O2323" s="60">
        <v>54</v>
      </c>
      <c r="P2323" s="60">
        <v>60</v>
      </c>
      <c r="Q2323" s="60">
        <v>54</v>
      </c>
      <c r="R2323" s="60">
        <v>54</v>
      </c>
      <c r="S2323" s="249">
        <v>249139</v>
      </c>
      <c r="T2323" s="60">
        <v>0.05</v>
      </c>
      <c r="U2323" s="60">
        <v>9.4E-2</v>
      </c>
      <c r="V2323" s="249">
        <v>4701.5602788352408</v>
      </c>
      <c r="W2323" s="249">
        <v>224385.74433675365</v>
      </c>
      <c r="X2323" s="249">
        <v>24753.255663246353</v>
      </c>
      <c r="Y2323" s="249">
        <v>56950.340988600248</v>
      </c>
      <c r="Z2323" s="249">
        <v>32547.758668733411</v>
      </c>
      <c r="AA2323" s="249">
        <v>24402.582319866837</v>
      </c>
      <c r="AB2323" s="249">
        <v>22277.930096921718</v>
      </c>
      <c r="AC2323" s="249">
        <v>24402.582319866837</v>
      </c>
      <c r="AD2323" s="343">
        <v>57707.872393361846</v>
      </c>
      <c r="AE2323" s="249">
        <v>32954.616730114445</v>
      </c>
      <c r="AF2323" s="249">
        <v>1.0477378964424133E-9</v>
      </c>
      <c r="AH2323" s="74">
        <v>60</v>
      </c>
    </row>
    <row r="2324" spans="2:40">
      <c r="B2324" s="73">
        <v>42855</v>
      </c>
      <c r="C2324" s="73">
        <v>42855</v>
      </c>
      <c r="D2324" s="73">
        <v>42855</v>
      </c>
      <c r="E2324" s="346">
        <v>4657046</v>
      </c>
      <c r="F2324" s="115" t="s">
        <v>1053</v>
      </c>
      <c r="G2324" s="115" t="s">
        <v>349</v>
      </c>
      <c r="H2324" s="208">
        <v>143547183</v>
      </c>
      <c r="I2324" s="60">
        <v>99</v>
      </c>
      <c r="J2324" s="60" t="s">
        <v>2661</v>
      </c>
      <c r="L2324" s="62">
        <v>42578</v>
      </c>
      <c r="M2324" s="62">
        <v>53540</v>
      </c>
      <c r="N2324" s="60">
        <v>360</v>
      </c>
      <c r="O2324" s="60">
        <v>8</v>
      </c>
      <c r="P2324" s="60">
        <v>228</v>
      </c>
      <c r="Q2324" s="60">
        <v>8</v>
      </c>
      <c r="R2324" s="60">
        <v>8</v>
      </c>
      <c r="S2324" s="249">
        <v>2404109</v>
      </c>
      <c r="T2324" s="60">
        <v>0.03</v>
      </c>
      <c r="U2324" s="60">
        <v>7.1499999999999994E-2</v>
      </c>
      <c r="V2324" s="249">
        <v>13846.252235877244</v>
      </c>
      <c r="W2324" s="249">
        <v>1724098.1066030546</v>
      </c>
      <c r="X2324" s="249">
        <v>680010.89339694544</v>
      </c>
      <c r="Y2324" s="249">
        <v>81578.673027780125</v>
      </c>
      <c r="Z2324" s="249">
        <v>47530.910237815544</v>
      </c>
      <c r="AA2324" s="249">
        <v>34047.762789964581</v>
      </c>
      <c r="AB2324" s="249">
        <v>23860.031347261243</v>
      </c>
      <c r="AC2324" s="249">
        <v>34047.762789964581</v>
      </c>
      <c r="AD2324" s="343">
        <v>1432847.4031769417</v>
      </c>
      <c r="AE2324" s="249">
        <v>752836.50978001161</v>
      </c>
      <c r="AF2324" s="249">
        <v>-1.5366822481155396E-8</v>
      </c>
      <c r="AH2324" s="74">
        <v>228</v>
      </c>
    </row>
    <row r="2325" spans="2:40" ht="13.8" thickBot="1">
      <c r="B2325" s="209">
        <v>42855</v>
      </c>
      <c r="C2325" s="209">
        <v>42855</v>
      </c>
      <c r="D2325" s="209">
        <v>42855</v>
      </c>
      <c r="E2325" s="371">
        <v>10041844</v>
      </c>
      <c r="F2325" s="85" t="s">
        <v>1053</v>
      </c>
      <c r="G2325" s="85" t="s">
        <v>444</v>
      </c>
      <c r="H2325" s="210">
        <v>143987132</v>
      </c>
      <c r="I2325" s="94">
        <v>98</v>
      </c>
      <c r="J2325" s="94" t="s">
        <v>2262</v>
      </c>
      <c r="K2325" s="94"/>
      <c r="L2325" s="246">
        <v>42690</v>
      </c>
      <c r="M2325" s="246">
        <v>44531</v>
      </c>
      <c r="N2325" s="94">
        <v>61</v>
      </c>
      <c r="O2325" s="94">
        <v>4</v>
      </c>
      <c r="P2325" s="94">
        <v>60</v>
      </c>
      <c r="Q2325" s="94">
        <v>4</v>
      </c>
      <c r="R2325" s="94">
        <v>4</v>
      </c>
      <c r="S2325" s="250">
        <v>162906</v>
      </c>
      <c r="T2325" s="94">
        <v>0.05</v>
      </c>
      <c r="U2325" s="94">
        <v>8.5000000000000006E-2</v>
      </c>
      <c r="V2325" s="250">
        <v>3074.2371880112455</v>
      </c>
      <c r="W2325" s="250">
        <v>149841.95617696064</v>
      </c>
      <c r="X2325" s="250">
        <v>13064.043823039363</v>
      </c>
      <c r="Y2325" s="250">
        <v>4159.5709989019952</v>
      </c>
      <c r="Z2325" s="250">
        <v>2655.0469204760338</v>
      </c>
      <c r="AA2325" s="250">
        <v>1504.5240784259613</v>
      </c>
      <c r="AB2325" s="250">
        <v>870.93625486929091</v>
      </c>
      <c r="AC2325" s="250">
        <v>1504.5240784259613</v>
      </c>
      <c r="AD2325" s="376">
        <v>34612.275103714521</v>
      </c>
      <c r="AE2325" s="250">
        <v>21548.231280674721</v>
      </c>
      <c r="AF2325" s="250">
        <v>4.3655745685100555E-10</v>
      </c>
      <c r="AG2325" s="85"/>
      <c r="AH2325" s="95">
        <v>60</v>
      </c>
      <c r="AI2325" s="94"/>
      <c r="AJ2325" s="94"/>
      <c r="AK2325" s="85"/>
      <c r="AL2325" s="94"/>
      <c r="AM2325" s="94"/>
      <c r="AN2325" s="94"/>
    </row>
    <row r="2326" spans="2:40">
      <c r="B2326" s="73">
        <v>42916</v>
      </c>
      <c r="C2326" s="73">
        <v>42916</v>
      </c>
      <c r="D2326" s="73">
        <v>42916</v>
      </c>
      <c r="E2326" s="208">
        <v>10041669</v>
      </c>
      <c r="F2326" s="61" t="s">
        <v>1053</v>
      </c>
      <c r="G2326" s="61" t="s">
        <v>444</v>
      </c>
      <c r="H2326" s="123">
        <v>141954067</v>
      </c>
      <c r="I2326" s="60">
        <v>98</v>
      </c>
      <c r="J2326" s="60" t="s">
        <v>2549</v>
      </c>
      <c r="K2326" s="60" t="s">
        <v>1780</v>
      </c>
      <c r="L2326" s="62">
        <v>42195</v>
      </c>
      <c r="M2326" s="62">
        <v>44013</v>
      </c>
      <c r="N2326" s="60">
        <v>60</v>
      </c>
      <c r="O2326" s="60">
        <v>24</v>
      </c>
      <c r="P2326" s="60">
        <v>60</v>
      </c>
      <c r="Q2326" s="60">
        <v>24</v>
      </c>
      <c r="R2326" s="60">
        <v>24</v>
      </c>
      <c r="S2326" s="249">
        <v>119528</v>
      </c>
      <c r="T2326" s="60">
        <v>0.05</v>
      </c>
      <c r="U2326" s="60">
        <v>9.1499999999999998E-2</v>
      </c>
      <c r="V2326" s="249">
        <v>2255.640815001339</v>
      </c>
      <c r="W2326" s="249">
        <v>108281.68791393847</v>
      </c>
      <c r="X2326" s="249">
        <v>11246.312086061531</v>
      </c>
      <c r="Y2326" s="249">
        <v>16630.905146490812</v>
      </c>
      <c r="Z2326" s="249">
        <v>9868.4171967804432</v>
      </c>
      <c r="AA2326" s="249">
        <v>6762.4879497103684</v>
      </c>
      <c r="AB2326" s="249">
        <v>4498.524834424612</v>
      </c>
      <c r="AC2326" s="249">
        <v>6762.4879497103684</v>
      </c>
      <c r="AD2326" s="249">
        <v>27056.760986141933</v>
      </c>
      <c r="AE2326" s="249">
        <v>15810.448900080344</v>
      </c>
      <c r="AF2326" s="249">
        <v>5.8207660913467407E-11</v>
      </c>
      <c r="AH2326" s="74">
        <v>60</v>
      </c>
    </row>
    <row r="2327" spans="2:40">
      <c r="B2327" s="73">
        <v>42916</v>
      </c>
      <c r="C2327" s="73">
        <v>42916</v>
      </c>
      <c r="D2327" s="73">
        <v>42916</v>
      </c>
      <c r="E2327" s="208">
        <v>10041536</v>
      </c>
      <c r="F2327" s="61" t="s">
        <v>1053</v>
      </c>
      <c r="G2327" s="61" t="s">
        <v>444</v>
      </c>
      <c r="H2327" s="123">
        <v>143006344</v>
      </c>
      <c r="I2327" s="60">
        <v>99</v>
      </c>
      <c r="J2327" s="60" t="s">
        <v>1886</v>
      </c>
      <c r="K2327" s="60" t="s">
        <v>1331</v>
      </c>
      <c r="L2327" s="62">
        <v>38309</v>
      </c>
      <c r="M2327" s="62">
        <v>45619</v>
      </c>
      <c r="N2327" s="60">
        <v>240</v>
      </c>
      <c r="O2327" s="60">
        <v>151</v>
      </c>
      <c r="P2327" s="60">
        <v>228</v>
      </c>
      <c r="Q2327" s="60">
        <v>151</v>
      </c>
      <c r="R2327" s="60">
        <v>151</v>
      </c>
      <c r="S2327" s="249">
        <v>940000</v>
      </c>
      <c r="T2327" s="60">
        <v>0.03</v>
      </c>
      <c r="U2327" s="60">
        <v>8.6499999999999994E-2</v>
      </c>
      <c r="V2327" s="249">
        <v>5413.8465026854483</v>
      </c>
      <c r="W2327" s="249">
        <v>605015.02827410458</v>
      </c>
      <c r="X2327" s="249">
        <v>334984.97172589542</v>
      </c>
      <c r="Y2327" s="249">
        <v>531529.21180052473</v>
      </c>
      <c r="Z2327" s="249">
        <v>256259.76043240365</v>
      </c>
      <c r="AA2327" s="249">
        <v>275269.45136812108</v>
      </c>
      <c r="AB2327" s="249">
        <v>221854.08215179917</v>
      </c>
      <c r="AC2327" s="249">
        <v>275269.45136812108</v>
      </c>
      <c r="AD2327" s="249">
        <v>629341.97433817224</v>
      </c>
      <c r="AE2327" s="249">
        <v>294357.00261228229</v>
      </c>
      <c r="AF2327" s="249">
        <v>-5.4715201258659363E-9</v>
      </c>
      <c r="AH2327" s="74">
        <v>228</v>
      </c>
    </row>
    <row r="2328" spans="2:40">
      <c r="B2328" s="73">
        <v>42916</v>
      </c>
      <c r="C2328" s="73">
        <v>42916</v>
      </c>
      <c r="D2328" s="73">
        <v>42916</v>
      </c>
      <c r="E2328" s="208">
        <v>10041687</v>
      </c>
      <c r="F2328" s="61" t="s">
        <v>1053</v>
      </c>
      <c r="G2328" s="61" t="s">
        <v>444</v>
      </c>
      <c r="H2328" s="123">
        <v>143023095</v>
      </c>
      <c r="I2328" s="60">
        <v>99</v>
      </c>
      <c r="J2328" s="60" t="s">
        <v>1944</v>
      </c>
      <c r="K2328" s="60" t="s">
        <v>1331</v>
      </c>
      <c r="L2328" s="62">
        <v>38048</v>
      </c>
      <c r="M2328" s="62">
        <v>46806</v>
      </c>
      <c r="N2328" s="60">
        <v>288</v>
      </c>
      <c r="O2328" s="60">
        <v>160</v>
      </c>
      <c r="P2328" s="60">
        <v>228</v>
      </c>
      <c r="Q2328" s="60">
        <v>160</v>
      </c>
      <c r="R2328" s="60">
        <v>160</v>
      </c>
      <c r="S2328" s="249">
        <v>259981</v>
      </c>
      <c r="T2328" s="60">
        <v>0.03</v>
      </c>
      <c r="U2328" s="60">
        <v>8.6499999999999994E-2</v>
      </c>
      <c r="V2328" s="249">
        <v>1497.3374761858142</v>
      </c>
      <c r="W2328" s="249">
        <v>167332.35326141489</v>
      </c>
      <c r="X2328" s="249">
        <v>92648.646738585114</v>
      </c>
      <c r="Y2328" s="249">
        <v>152505.40192994039</v>
      </c>
      <c r="Z2328" s="249">
        <v>73120.398695919401</v>
      </c>
      <c r="AA2328" s="249">
        <v>79385.003234020987</v>
      </c>
      <c r="AB2328" s="249">
        <v>65016.594202515873</v>
      </c>
      <c r="AC2328" s="249">
        <v>79385.003234020987</v>
      </c>
      <c r="AD2328" s="249">
        <v>174060.59130894934</v>
      </c>
      <c r="AE2328" s="249">
        <v>81411.944570365653</v>
      </c>
      <c r="AF2328" s="249">
        <v>-1.4260876923799515E-9</v>
      </c>
      <c r="AH2328" s="74">
        <v>228</v>
      </c>
    </row>
    <row r="2329" spans="2:40">
      <c r="B2329" s="73">
        <v>42916</v>
      </c>
      <c r="C2329" s="73">
        <v>42916</v>
      </c>
      <c r="D2329" s="73">
        <v>42916</v>
      </c>
      <c r="E2329" s="208">
        <v>10041482</v>
      </c>
      <c r="F2329" s="61" t="s">
        <v>1053</v>
      </c>
      <c r="G2329" s="61" t="s">
        <v>444</v>
      </c>
      <c r="H2329" s="123">
        <v>143027554</v>
      </c>
      <c r="I2329" s="60">
        <v>99</v>
      </c>
      <c r="J2329" s="60" t="s">
        <v>1965</v>
      </c>
      <c r="K2329" s="60" t="s">
        <v>1331</v>
      </c>
      <c r="L2329" s="62">
        <v>38191</v>
      </c>
      <c r="M2329" s="62">
        <v>42939</v>
      </c>
      <c r="N2329" s="60">
        <v>156</v>
      </c>
      <c r="O2329" s="60">
        <v>155</v>
      </c>
      <c r="P2329" s="60">
        <v>156</v>
      </c>
      <c r="Q2329" s="60">
        <v>155</v>
      </c>
      <c r="R2329" s="60">
        <v>155</v>
      </c>
      <c r="S2329" s="249">
        <v>738403</v>
      </c>
      <c r="T2329" s="60">
        <v>0.03</v>
      </c>
      <c r="U2329" s="60">
        <v>8.6499999999999994E-2</v>
      </c>
      <c r="V2329" s="249">
        <v>5722.039943055408</v>
      </c>
      <c r="W2329" s="249">
        <v>534925.96242696501</v>
      </c>
      <c r="X2329" s="249">
        <v>203477.03757303499</v>
      </c>
      <c r="Y2329" s="249">
        <v>357671.31750818354</v>
      </c>
      <c r="Z2329" s="249">
        <v>154220.96169035172</v>
      </c>
      <c r="AA2329" s="249">
        <v>203450.35581783182</v>
      </c>
      <c r="AB2329" s="249">
        <v>202172.69758859245</v>
      </c>
      <c r="AC2329" s="249">
        <v>203450.35581783182</v>
      </c>
      <c r="AD2329" s="249">
        <v>357712.26868967316</v>
      </c>
      <c r="AE2329" s="249">
        <v>154235.23111664352</v>
      </c>
      <c r="AF2329" s="249">
        <v>-5.3551048040390015E-9</v>
      </c>
      <c r="AH2329" s="74">
        <v>156</v>
      </c>
    </row>
    <row r="2330" spans="2:40">
      <c r="B2330" s="73">
        <v>42916</v>
      </c>
      <c r="C2330" s="73">
        <v>42916</v>
      </c>
      <c r="D2330" s="73">
        <v>42916</v>
      </c>
      <c r="E2330" s="208">
        <v>10041548</v>
      </c>
      <c r="F2330" s="61" t="s">
        <v>1053</v>
      </c>
      <c r="G2330" s="61" t="s">
        <v>1784</v>
      </c>
      <c r="H2330" s="123">
        <v>143040011</v>
      </c>
      <c r="I2330" s="60">
        <v>99</v>
      </c>
      <c r="J2330" s="60" t="s">
        <v>1876</v>
      </c>
      <c r="K2330" s="60" t="s">
        <v>1331</v>
      </c>
      <c r="L2330" s="62">
        <v>39220</v>
      </c>
      <c r="M2330" s="62">
        <v>44704</v>
      </c>
      <c r="N2330" s="60">
        <v>180</v>
      </c>
      <c r="O2330" s="60">
        <v>122</v>
      </c>
      <c r="P2330" s="60">
        <v>180</v>
      </c>
      <c r="Q2330" s="60">
        <v>122</v>
      </c>
      <c r="R2330" s="60">
        <v>122</v>
      </c>
      <c r="S2330" s="249">
        <v>950069</v>
      </c>
      <c r="T2330" s="60">
        <v>0.03</v>
      </c>
      <c r="U2330" s="60">
        <v>8.6499999999999994E-2</v>
      </c>
      <c r="V2330" s="249">
        <v>6561.0020839726976</v>
      </c>
      <c r="W2330" s="249">
        <v>660358.26892460079</v>
      </c>
      <c r="X2330" s="249">
        <v>289710.73107539921</v>
      </c>
      <c r="Y2330" s="249">
        <v>450192.29128948919</v>
      </c>
      <c r="Z2330" s="249">
        <v>204198.04060165992</v>
      </c>
      <c r="AA2330" s="249">
        <v>245994.25068782928</v>
      </c>
      <c r="AB2330" s="249">
        <v>196359.49550665947</v>
      </c>
      <c r="AC2330" s="249">
        <v>245994.25068782928</v>
      </c>
      <c r="AD2330" s="249">
        <v>520622.10619047831</v>
      </c>
      <c r="AE2330" s="249">
        <v>230911.37511508563</v>
      </c>
      <c r="AF2330" s="249">
        <v>-6.5192580223083496E-9</v>
      </c>
      <c r="AH2330" s="74">
        <v>180</v>
      </c>
    </row>
    <row r="2331" spans="2:40">
      <c r="B2331" s="73">
        <v>42916</v>
      </c>
      <c r="C2331" s="73">
        <v>42916</v>
      </c>
      <c r="D2331" s="73">
        <v>42916</v>
      </c>
      <c r="E2331" s="208">
        <v>10042031</v>
      </c>
      <c r="F2331" s="61" t="s">
        <v>1053</v>
      </c>
      <c r="G2331" s="61" t="s">
        <v>1784</v>
      </c>
      <c r="H2331" s="123">
        <v>143050084</v>
      </c>
      <c r="I2331" s="60">
        <v>99</v>
      </c>
      <c r="J2331" s="60" t="s">
        <v>2017</v>
      </c>
      <c r="K2331" s="60" t="s">
        <v>1331</v>
      </c>
      <c r="L2331" s="62">
        <v>40193</v>
      </c>
      <c r="M2331" s="62">
        <v>49341</v>
      </c>
      <c r="N2331" s="60">
        <v>301</v>
      </c>
      <c r="O2331" s="60">
        <v>90</v>
      </c>
      <c r="P2331" s="60">
        <v>228</v>
      </c>
      <c r="Q2331" s="60">
        <v>90</v>
      </c>
      <c r="R2331" s="60">
        <v>90</v>
      </c>
      <c r="S2331" s="249">
        <v>2929284</v>
      </c>
      <c r="T2331" s="60">
        <v>0.03</v>
      </c>
      <c r="U2331" s="60">
        <v>8.6499999999999994E-2</v>
      </c>
      <c r="V2331" s="249">
        <v>16870.950998694083</v>
      </c>
      <c r="W2331" s="249">
        <v>1885383.8745562572</v>
      </c>
      <c r="X2331" s="249">
        <v>1043900.1254437428</v>
      </c>
      <c r="Y2331" s="249">
        <v>1104840.362236286</v>
      </c>
      <c r="Z2331" s="249">
        <v>556083.53269415477</v>
      </c>
      <c r="AA2331" s="249">
        <v>548756.82954213128</v>
      </c>
      <c r="AB2331" s="249">
        <v>412065.83899095113</v>
      </c>
      <c r="AC2331" s="249">
        <v>548756.82954213128</v>
      </c>
      <c r="AD2331" s="249">
        <v>1961192.9531459766</v>
      </c>
      <c r="AE2331" s="249">
        <v>917292.82770225126</v>
      </c>
      <c r="AF2331" s="249">
        <v>-1.7462298274040222E-8</v>
      </c>
      <c r="AH2331" s="74">
        <v>228</v>
      </c>
    </row>
    <row r="2332" spans="2:40">
      <c r="B2332" s="73">
        <v>42916</v>
      </c>
      <c r="C2332" s="73">
        <v>42916</v>
      </c>
      <c r="D2332" s="73">
        <v>42916</v>
      </c>
      <c r="E2332" s="208">
        <v>10042079</v>
      </c>
      <c r="F2332" s="61" t="s">
        <v>1053</v>
      </c>
      <c r="G2332" s="61" t="s">
        <v>444</v>
      </c>
      <c r="H2332" s="123">
        <v>143114554</v>
      </c>
      <c r="I2332" s="60">
        <v>99</v>
      </c>
      <c r="J2332" s="60" t="s">
        <v>2034</v>
      </c>
      <c r="K2332" s="60" t="s">
        <v>1336</v>
      </c>
      <c r="L2332" s="62">
        <v>41107</v>
      </c>
      <c r="M2332" s="62">
        <v>46966</v>
      </c>
      <c r="N2332" s="60">
        <v>193</v>
      </c>
      <c r="O2332" s="60">
        <v>59</v>
      </c>
      <c r="P2332" s="60">
        <v>193</v>
      </c>
      <c r="Q2332" s="60">
        <v>59</v>
      </c>
      <c r="R2332" s="60">
        <v>59</v>
      </c>
      <c r="S2332" s="249">
        <v>757132</v>
      </c>
      <c r="T2332" s="60">
        <v>0.03</v>
      </c>
      <c r="U2332" s="60">
        <v>7.6499999999999999E-2</v>
      </c>
      <c r="V2332" s="249">
        <v>4950.0003742855424</v>
      </c>
      <c r="W2332" s="249">
        <v>548711.41471845086</v>
      </c>
      <c r="X2332" s="249">
        <v>208420.58528154914</v>
      </c>
      <c r="Y2332" s="249">
        <v>188444.33457563404</v>
      </c>
      <c r="Z2332" s="249">
        <v>97956.411859426298</v>
      </c>
      <c r="AA2332" s="249">
        <v>90487.922716207744</v>
      </c>
      <c r="AB2332" s="249">
        <v>63714.064930629014</v>
      </c>
      <c r="AC2332" s="249">
        <v>90487.922716207744</v>
      </c>
      <c r="AD2332" s="249">
        <v>406638.65751866088</v>
      </c>
      <c r="AE2332" s="249">
        <v>198218.07223710953</v>
      </c>
      <c r="AF2332" s="249">
        <v>2.2118911147117615E-9</v>
      </c>
      <c r="AH2332" s="74">
        <v>193</v>
      </c>
    </row>
    <row r="2333" spans="2:40">
      <c r="B2333" s="73">
        <v>42916</v>
      </c>
      <c r="C2333" s="73">
        <v>42916</v>
      </c>
      <c r="D2333" s="73">
        <v>42916</v>
      </c>
      <c r="E2333" s="208">
        <v>10042042</v>
      </c>
      <c r="F2333" s="61" t="s">
        <v>1053</v>
      </c>
      <c r="G2333" s="61" t="s">
        <v>444</v>
      </c>
      <c r="H2333" s="123">
        <v>143123731</v>
      </c>
      <c r="I2333" s="60">
        <v>99</v>
      </c>
      <c r="J2333" s="60" t="s">
        <v>2039</v>
      </c>
      <c r="K2333" s="60" t="s">
        <v>1335</v>
      </c>
      <c r="L2333" s="62">
        <v>40717</v>
      </c>
      <c r="M2333" s="62">
        <v>50587</v>
      </c>
      <c r="N2333" s="60">
        <v>324</v>
      </c>
      <c r="O2333" s="60">
        <v>72</v>
      </c>
      <c r="P2333" s="60">
        <v>228</v>
      </c>
      <c r="Q2333" s="60">
        <v>72</v>
      </c>
      <c r="R2333" s="60">
        <v>72</v>
      </c>
      <c r="S2333" s="249">
        <v>3153401</v>
      </c>
      <c r="T2333" s="60">
        <v>0.03</v>
      </c>
      <c r="U2333" s="60">
        <v>8.1500000000000003E-2</v>
      </c>
      <c r="V2333" s="249">
        <v>18161.732952568931</v>
      </c>
      <c r="W2333" s="249">
        <v>2102708.2048341194</v>
      </c>
      <c r="X2333" s="249">
        <v>1050692.7951658806</v>
      </c>
      <c r="Y2333" s="249">
        <v>948803.02273654158</v>
      </c>
      <c r="Z2333" s="249">
        <v>497932.07795090484</v>
      </c>
      <c r="AA2333" s="249">
        <v>450870.94478563673</v>
      </c>
      <c r="AB2333" s="249">
        <v>331797.72478922544</v>
      </c>
      <c r="AC2333" s="249">
        <v>450870.94478563673</v>
      </c>
      <c r="AD2333" s="249">
        <v>2038166.9083516267</v>
      </c>
      <c r="AE2333" s="249">
        <v>987474.11318571633</v>
      </c>
      <c r="AF2333" s="249">
        <v>2.9802322387695313E-8</v>
      </c>
      <c r="AH2333" s="74">
        <v>228</v>
      </c>
    </row>
    <row r="2334" spans="2:40">
      <c r="B2334" s="73">
        <v>42916</v>
      </c>
      <c r="C2334" s="73">
        <v>42916</v>
      </c>
      <c r="D2334" s="73">
        <v>42916</v>
      </c>
      <c r="E2334" s="208">
        <v>10053985</v>
      </c>
      <c r="F2334" s="61" t="s">
        <v>1053</v>
      </c>
      <c r="G2334" s="61" t="s">
        <v>444</v>
      </c>
      <c r="H2334" s="123">
        <v>143135845</v>
      </c>
      <c r="I2334" s="60">
        <v>99</v>
      </c>
      <c r="J2334" s="60" t="s">
        <v>2062</v>
      </c>
      <c r="K2334" s="60" t="s">
        <v>1331</v>
      </c>
      <c r="L2334" s="62">
        <v>40284</v>
      </c>
      <c r="M2334" s="62">
        <v>48305</v>
      </c>
      <c r="N2334" s="60">
        <v>264</v>
      </c>
      <c r="O2334" s="60">
        <v>87</v>
      </c>
      <c r="P2334" s="60">
        <v>228</v>
      </c>
      <c r="Q2334" s="60">
        <v>87</v>
      </c>
      <c r="R2334" s="60">
        <v>87</v>
      </c>
      <c r="S2334" s="249">
        <v>4370186</v>
      </c>
      <c r="T2334" s="60">
        <v>0.03</v>
      </c>
      <c r="U2334" s="60">
        <v>8.6499999999999994E-2</v>
      </c>
      <c r="V2334" s="249">
        <v>25169.698076792454</v>
      </c>
      <c r="W2334" s="249">
        <v>2812795.964205421</v>
      </c>
      <c r="X2334" s="249">
        <v>1557390.035794579</v>
      </c>
      <c r="Y2334" s="249">
        <v>1600422.47786638</v>
      </c>
      <c r="Z2334" s="249">
        <v>807343.21424946212</v>
      </c>
      <c r="AA2334" s="249">
        <v>793079.26361691789</v>
      </c>
      <c r="AB2334" s="249">
        <v>594267.25050056295</v>
      </c>
      <c r="AC2334" s="249">
        <v>793079.26361691789</v>
      </c>
      <c r="AD2334" s="249">
        <v>2925895.1973032332</v>
      </c>
      <c r="AE2334" s="249">
        <v>1368505.1615086794</v>
      </c>
      <c r="AF2334" s="249">
        <v>-2.514570951461792E-8</v>
      </c>
      <c r="AH2334" s="74">
        <v>228</v>
      </c>
    </row>
    <row r="2335" spans="2:40">
      <c r="B2335" s="73">
        <v>42916</v>
      </c>
      <c r="C2335" s="73">
        <v>42916</v>
      </c>
      <c r="D2335" s="73">
        <v>42916</v>
      </c>
      <c r="E2335" s="208">
        <v>10041490</v>
      </c>
      <c r="F2335" s="61" t="s">
        <v>1053</v>
      </c>
      <c r="G2335" s="61" t="s">
        <v>1784</v>
      </c>
      <c r="H2335" s="123">
        <v>143254763</v>
      </c>
      <c r="I2335" s="60">
        <v>99</v>
      </c>
      <c r="J2335" s="60" t="s">
        <v>2081</v>
      </c>
      <c r="K2335" s="60" t="s">
        <v>1779</v>
      </c>
      <c r="L2335" s="62">
        <v>41493</v>
      </c>
      <c r="M2335" s="62">
        <v>46235</v>
      </c>
      <c r="N2335" s="60">
        <v>156</v>
      </c>
      <c r="O2335" s="60">
        <v>47</v>
      </c>
      <c r="P2335" s="60">
        <v>156</v>
      </c>
      <c r="Q2335" s="60">
        <v>47</v>
      </c>
      <c r="R2335" s="60">
        <v>47</v>
      </c>
      <c r="S2335" s="249">
        <v>4999994</v>
      </c>
      <c r="T2335" s="60">
        <v>0.03</v>
      </c>
      <c r="U2335" s="60">
        <v>7.3999999999999996E-2</v>
      </c>
      <c r="V2335" s="249">
        <v>38746.003717532811</v>
      </c>
      <c r="W2335" s="249">
        <v>3875071.495785268</v>
      </c>
      <c r="X2335" s="249">
        <v>1124922.504214732</v>
      </c>
      <c r="Y2335" s="249">
        <v>1014321.9292496534</v>
      </c>
      <c r="Z2335" s="249">
        <v>513834.81245503994</v>
      </c>
      <c r="AA2335" s="249">
        <v>500487.11679461342</v>
      </c>
      <c r="AB2335" s="249">
        <v>338918.95960315643</v>
      </c>
      <c r="AC2335" s="249">
        <v>500487.11679461342</v>
      </c>
      <c r="AD2335" s="249">
        <v>2169305.0841498515</v>
      </c>
      <c r="AE2335" s="249">
        <v>1044382.5799351186</v>
      </c>
      <c r="AF2335" s="249">
        <v>9.3132257461547852E-10</v>
      </c>
      <c r="AH2335" s="74">
        <v>156</v>
      </c>
    </row>
    <row r="2336" spans="2:40">
      <c r="B2336" s="73">
        <v>42916</v>
      </c>
      <c r="C2336" s="73">
        <v>42916</v>
      </c>
      <c r="D2336" s="73">
        <v>42916</v>
      </c>
      <c r="E2336" s="208">
        <v>10042234</v>
      </c>
      <c r="F2336" s="61" t="s">
        <v>1053</v>
      </c>
      <c r="G2336" s="61" t="s">
        <v>1784</v>
      </c>
      <c r="H2336" s="123">
        <v>143952231</v>
      </c>
      <c r="I2336" s="60">
        <v>99</v>
      </c>
      <c r="J2336" s="60" t="s">
        <v>2143</v>
      </c>
      <c r="K2336" s="60" t="s">
        <v>1336</v>
      </c>
      <c r="L2336" s="62">
        <v>41108</v>
      </c>
      <c r="M2336" s="62">
        <v>51745</v>
      </c>
      <c r="N2336" s="60">
        <v>350</v>
      </c>
      <c r="O2336" s="60">
        <v>59</v>
      </c>
      <c r="P2336" s="60">
        <v>228</v>
      </c>
      <c r="Q2336" s="60">
        <v>59</v>
      </c>
      <c r="R2336" s="60">
        <v>59</v>
      </c>
      <c r="S2336" s="249">
        <v>2521850</v>
      </c>
      <c r="T2336" s="60">
        <v>0.03</v>
      </c>
      <c r="U2336" s="60">
        <v>7.6499999999999999E-2</v>
      </c>
      <c r="V2336" s="249">
        <v>14524.371066805634</v>
      </c>
      <c r="W2336" s="249">
        <v>1743308.1714278653</v>
      </c>
      <c r="X2336" s="249">
        <v>778541.82857213472</v>
      </c>
      <c r="Y2336" s="249">
        <v>613559.89562049741</v>
      </c>
      <c r="Z2336" s="249">
        <v>335082.71514532861</v>
      </c>
      <c r="AA2336" s="249">
        <v>278477.1804751688</v>
      </c>
      <c r="AB2336" s="249">
        <v>201464.77142875417</v>
      </c>
      <c r="AC2336" s="249">
        <v>278477.1804751688</v>
      </c>
      <c r="AD2336" s="249">
        <v>1568248.431803826</v>
      </c>
      <c r="AE2336" s="249">
        <v>789706.6032316843</v>
      </c>
      <c r="AF2336" s="249">
        <v>6.9849193096160889E-9</v>
      </c>
      <c r="AH2336" s="74">
        <v>228</v>
      </c>
    </row>
    <row r="2337" spans="2:34">
      <c r="B2337" s="73">
        <v>42916</v>
      </c>
      <c r="C2337" s="73">
        <v>42916</v>
      </c>
      <c r="D2337" s="73">
        <v>42916</v>
      </c>
      <c r="E2337" s="208">
        <v>10041253</v>
      </c>
      <c r="F2337" s="61" t="s">
        <v>1053</v>
      </c>
      <c r="G2337" s="61" t="s">
        <v>444</v>
      </c>
      <c r="H2337" s="60">
        <v>143960080</v>
      </c>
      <c r="I2337" s="60">
        <v>98</v>
      </c>
      <c r="J2337" s="60" t="s">
        <v>2527</v>
      </c>
      <c r="K2337" s="60" t="s">
        <v>1780</v>
      </c>
      <c r="L2337" s="62">
        <v>42079</v>
      </c>
      <c r="M2337" s="62">
        <v>43922</v>
      </c>
      <c r="N2337" s="60">
        <v>61</v>
      </c>
      <c r="O2337" s="60">
        <v>28</v>
      </c>
      <c r="P2337" s="60">
        <v>60</v>
      </c>
      <c r="Q2337" s="60">
        <v>28</v>
      </c>
      <c r="R2337" s="60">
        <v>28</v>
      </c>
      <c r="S2337" s="249">
        <v>203774</v>
      </c>
      <c r="T2337" s="60">
        <v>0.05</v>
      </c>
      <c r="U2337" s="60">
        <v>9.1499999999999998E-2</v>
      </c>
      <c r="V2337" s="249">
        <v>3845.466764574684</v>
      </c>
      <c r="W2337" s="249">
        <v>184601.03635110514</v>
      </c>
      <c r="X2337" s="249">
        <v>19172.96364889486</v>
      </c>
      <c r="Y2337" s="249">
        <v>31898.427066808959</v>
      </c>
      <c r="Z2337" s="249">
        <v>18879.341087495966</v>
      </c>
      <c r="AA2337" s="249">
        <v>13019.085979312993</v>
      </c>
      <c r="AB2337" s="249">
        <v>8947.3830361509335</v>
      </c>
      <c r="AC2337" s="249">
        <v>13019.085979312993</v>
      </c>
      <c r="AD2337" s="249">
        <v>46126.96952337597</v>
      </c>
      <c r="AE2337" s="249">
        <v>26954.005874481052</v>
      </c>
      <c r="AF2337" s="249">
        <v>5.8207660913467407E-11</v>
      </c>
      <c r="AH2337" s="74">
        <v>60</v>
      </c>
    </row>
    <row r="2338" spans="2:34">
      <c r="B2338" s="73">
        <v>42916</v>
      </c>
      <c r="C2338" s="73">
        <v>42916</v>
      </c>
      <c r="D2338" s="73">
        <v>42916</v>
      </c>
      <c r="E2338" s="208">
        <v>10042031</v>
      </c>
      <c r="F2338" s="61" t="s">
        <v>1053</v>
      </c>
      <c r="G2338" s="61" t="s">
        <v>1784</v>
      </c>
      <c r="H2338" s="60">
        <v>143980332</v>
      </c>
      <c r="I2338" s="60">
        <v>98</v>
      </c>
      <c r="J2338" s="60" t="s">
        <v>2179</v>
      </c>
      <c r="K2338" s="60" t="s">
        <v>1338</v>
      </c>
      <c r="L2338" s="62">
        <v>41285</v>
      </c>
      <c r="M2338" s="62">
        <v>43101</v>
      </c>
      <c r="N2338" s="60">
        <v>60</v>
      </c>
      <c r="O2338" s="60">
        <v>54</v>
      </c>
      <c r="P2338" s="60">
        <v>60</v>
      </c>
      <c r="Q2338" s="60">
        <v>54</v>
      </c>
      <c r="R2338" s="60">
        <v>54</v>
      </c>
      <c r="S2338" s="249">
        <v>100041</v>
      </c>
      <c r="T2338" s="60">
        <v>0.05</v>
      </c>
      <c r="U2338" s="60">
        <v>9.4E-2</v>
      </c>
      <c r="V2338" s="249">
        <v>1887.897084980498</v>
      </c>
      <c r="W2338" s="249">
        <v>90101.406239862787</v>
      </c>
      <c r="X2338" s="249">
        <v>9939.5937601372134</v>
      </c>
      <c r="Y2338" s="249">
        <v>22868.234450810836</v>
      </c>
      <c r="Z2338" s="249">
        <v>13069.452494305428</v>
      </c>
      <c r="AA2338" s="249">
        <v>9798.7819565054087</v>
      </c>
      <c r="AB2338" s="249">
        <v>8945.6343841234921</v>
      </c>
      <c r="AC2338" s="249">
        <v>9798.7819565054087</v>
      </c>
      <c r="AD2338" s="249">
        <v>23172.418858967532</v>
      </c>
      <c r="AE2338" s="249">
        <v>13232.825098829882</v>
      </c>
      <c r="AF2338" s="249">
        <v>4.3655745685100555E-10</v>
      </c>
      <c r="AH2338" s="74">
        <v>60</v>
      </c>
    </row>
    <row r="2339" spans="2:34">
      <c r="B2339" s="73">
        <v>42916</v>
      </c>
      <c r="C2339" s="73">
        <v>42916</v>
      </c>
      <c r="D2339" s="73">
        <v>42916</v>
      </c>
      <c r="E2339" s="208">
        <v>10041724</v>
      </c>
      <c r="F2339" s="61" t="s">
        <v>1053</v>
      </c>
      <c r="G2339" s="61" t="s">
        <v>444</v>
      </c>
      <c r="H2339" s="60">
        <v>143980359</v>
      </c>
      <c r="I2339" s="60">
        <v>98</v>
      </c>
      <c r="J2339" s="60" t="s">
        <v>2180</v>
      </c>
      <c r="K2339" s="60" t="s">
        <v>1338</v>
      </c>
      <c r="L2339" s="62">
        <v>41137</v>
      </c>
      <c r="M2339" s="62">
        <v>42979</v>
      </c>
      <c r="N2339" s="60">
        <v>61</v>
      </c>
      <c r="O2339" s="60">
        <v>58</v>
      </c>
      <c r="P2339" s="60">
        <v>60</v>
      </c>
      <c r="Q2339" s="60">
        <v>58</v>
      </c>
      <c r="R2339" s="60">
        <v>58</v>
      </c>
      <c r="S2339" s="249">
        <v>234405</v>
      </c>
      <c r="T2339" s="60">
        <v>0.05</v>
      </c>
      <c r="U2339" s="60">
        <v>9.4E-2</v>
      </c>
      <c r="V2339" s="249">
        <v>4423.5115223243829</v>
      </c>
      <c r="W2339" s="249">
        <v>211115.64388255848</v>
      </c>
      <c r="X2339" s="249">
        <v>23289.356117441523</v>
      </c>
      <c r="Y2339" s="249">
        <v>54192.170130415558</v>
      </c>
      <c r="Z2339" s="249">
        <v>30950.703041756002</v>
      </c>
      <c r="AA2339" s="249">
        <v>23241.467088659556</v>
      </c>
      <c r="AB2339" s="249">
        <v>22513.04424686014</v>
      </c>
      <c r="AC2339" s="249">
        <v>23241.467088659556</v>
      </c>
      <c r="AD2339" s="249">
        <v>54295.047456905479</v>
      </c>
      <c r="AE2339" s="249">
        <v>31005.691339462996</v>
      </c>
      <c r="AF2339" s="249">
        <v>9.6042640507221222E-10</v>
      </c>
      <c r="AH2339" s="74">
        <v>60</v>
      </c>
    </row>
    <row r="2340" spans="2:34">
      <c r="B2340" s="73">
        <v>42916</v>
      </c>
      <c r="C2340" s="73">
        <v>42916</v>
      </c>
      <c r="D2340" s="73">
        <v>42916</v>
      </c>
      <c r="E2340" s="208">
        <v>10041266</v>
      </c>
      <c r="F2340" s="61" t="s">
        <v>1053</v>
      </c>
      <c r="G2340" s="61" t="s">
        <v>444</v>
      </c>
      <c r="H2340" s="60">
        <v>143980480</v>
      </c>
      <c r="I2340" s="60">
        <v>98</v>
      </c>
      <c r="J2340" s="60" t="s">
        <v>2188</v>
      </c>
      <c r="K2340" s="60" t="s">
        <v>1338</v>
      </c>
      <c r="L2340" s="62">
        <v>41317</v>
      </c>
      <c r="M2340" s="62">
        <v>43132</v>
      </c>
      <c r="N2340" s="60">
        <v>60</v>
      </c>
      <c r="O2340" s="60">
        <v>53</v>
      </c>
      <c r="P2340" s="60">
        <v>60</v>
      </c>
      <c r="Q2340" s="60">
        <v>53</v>
      </c>
      <c r="R2340" s="60">
        <v>53</v>
      </c>
      <c r="S2340" s="249">
        <v>236044</v>
      </c>
      <c r="T2340" s="60">
        <v>0.05</v>
      </c>
      <c r="U2340" s="60">
        <v>9.4E-2</v>
      </c>
      <c r="V2340" s="249">
        <v>4454.4414742669169</v>
      </c>
      <c r="W2340" s="249">
        <v>212591.800706532</v>
      </c>
      <c r="X2340" s="249">
        <v>23452.199293468002</v>
      </c>
      <c r="Y2340" s="249">
        <v>53720.197930894967</v>
      </c>
      <c r="Z2340" s="249">
        <v>30709.232625691424</v>
      </c>
      <c r="AA2340" s="249">
        <v>23010.965305203543</v>
      </c>
      <c r="AB2340" s="249">
        <v>20716.109375896733</v>
      </c>
      <c r="AC2340" s="249">
        <v>23010.965305203543</v>
      </c>
      <c r="AD2340" s="249">
        <v>54674.687749484001</v>
      </c>
      <c r="AE2340" s="249">
        <v>31222.488456015039</v>
      </c>
      <c r="AF2340" s="249">
        <v>9.6042640507221222E-10</v>
      </c>
      <c r="AH2340" s="74">
        <v>60</v>
      </c>
    </row>
    <row r="2341" spans="2:34">
      <c r="B2341" s="73">
        <v>42916</v>
      </c>
      <c r="C2341" s="73">
        <v>42916</v>
      </c>
      <c r="D2341" s="73">
        <v>42916</v>
      </c>
      <c r="E2341" s="208">
        <v>20024330</v>
      </c>
      <c r="F2341" s="61" t="s">
        <v>1053</v>
      </c>
      <c r="G2341" s="61" t="s">
        <v>444</v>
      </c>
      <c r="H2341" s="60">
        <v>143981142</v>
      </c>
      <c r="I2341" s="60">
        <v>98</v>
      </c>
      <c r="J2341" s="60" t="s">
        <v>2220</v>
      </c>
      <c r="K2341" s="60" t="s">
        <v>1780</v>
      </c>
      <c r="L2341" s="62">
        <v>41613</v>
      </c>
      <c r="M2341" s="62">
        <v>43070</v>
      </c>
      <c r="N2341" s="60">
        <v>48</v>
      </c>
      <c r="O2341" s="60">
        <v>43</v>
      </c>
      <c r="P2341" s="60">
        <v>48</v>
      </c>
      <c r="Q2341" s="60">
        <v>43</v>
      </c>
      <c r="R2341" s="60">
        <v>43</v>
      </c>
      <c r="S2341" s="249">
        <v>400388</v>
      </c>
      <c r="T2341" s="60">
        <v>0.05</v>
      </c>
      <c r="U2341" s="60">
        <v>9.1499999999999998E-2</v>
      </c>
      <c r="V2341" s="249">
        <v>9220.6527941640179</v>
      </c>
      <c r="W2341" s="249">
        <v>369471.52702570398</v>
      </c>
      <c r="X2341" s="249">
        <v>30916.472974296019</v>
      </c>
      <c r="Y2341" s="249">
        <v>72083.675976420694</v>
      </c>
      <c r="Z2341" s="249">
        <v>41632.599804990168</v>
      </c>
      <c r="AA2341" s="249">
        <v>30451.076171430526</v>
      </c>
      <c r="AB2341" s="249">
        <v>27696.007039473519</v>
      </c>
      <c r="AC2341" s="249">
        <v>30451.076171430526</v>
      </c>
      <c r="AD2341" s="249">
        <v>73119.807094168966</v>
      </c>
      <c r="AE2341" s="249">
        <v>42203.334119872889</v>
      </c>
      <c r="AF2341" s="249">
        <v>5.8207660913467407E-11</v>
      </c>
      <c r="AH2341" s="74">
        <v>48</v>
      </c>
    </row>
    <row r="2342" spans="2:34">
      <c r="B2342" s="73">
        <v>42916</v>
      </c>
      <c r="C2342" s="73">
        <v>42916</v>
      </c>
      <c r="D2342" s="73">
        <v>42916</v>
      </c>
      <c r="E2342" s="208">
        <v>10042407</v>
      </c>
      <c r="F2342" s="61" t="s">
        <v>1053</v>
      </c>
      <c r="G2342" s="61" t="s">
        <v>1784</v>
      </c>
      <c r="H2342" s="60">
        <v>143981606</v>
      </c>
      <c r="I2342" s="60">
        <v>98</v>
      </c>
      <c r="J2342" s="60" t="s">
        <v>2246</v>
      </c>
      <c r="K2342" s="60" t="s">
        <v>1780</v>
      </c>
      <c r="L2342" s="62">
        <v>41477</v>
      </c>
      <c r="M2342" s="62">
        <v>43313</v>
      </c>
      <c r="N2342" s="60">
        <v>60</v>
      </c>
      <c r="O2342" s="60">
        <v>47</v>
      </c>
      <c r="P2342" s="60">
        <v>60</v>
      </c>
      <c r="Q2342" s="60">
        <v>47</v>
      </c>
      <c r="R2342" s="60">
        <v>47</v>
      </c>
      <c r="S2342" s="249">
        <v>238184</v>
      </c>
      <c r="T2342" s="60">
        <v>0.05</v>
      </c>
      <c r="U2342" s="60">
        <v>9.1499999999999998E-2</v>
      </c>
      <c r="V2342" s="249">
        <v>4494.8259142651004</v>
      </c>
      <c r="W2342" s="249">
        <v>215773.42174296832</v>
      </c>
      <c r="X2342" s="249">
        <v>22410.578257031681</v>
      </c>
      <c r="Y2342" s="249">
        <v>50912.657114982168</v>
      </c>
      <c r="Z2342" s="249">
        <v>29836.189213083824</v>
      </c>
      <c r="AA2342" s="249">
        <v>21076.467901898344</v>
      </c>
      <c r="AB2342" s="249">
        <v>17554.95296800815</v>
      </c>
      <c r="AC2342" s="249">
        <v>21076.467901898344</v>
      </c>
      <c r="AD2342" s="249">
        <v>53916.133112937794</v>
      </c>
      <c r="AE2342" s="249">
        <v>31505.554855906026</v>
      </c>
      <c r="AF2342" s="249">
        <v>8.7311491370201111E-11</v>
      </c>
      <c r="AH2342" s="74">
        <v>60</v>
      </c>
    </row>
    <row r="2343" spans="2:34">
      <c r="B2343" s="73">
        <v>42916</v>
      </c>
      <c r="C2343" s="73">
        <v>42916</v>
      </c>
      <c r="D2343" s="73">
        <v>42916</v>
      </c>
      <c r="E2343" s="208">
        <v>10041900</v>
      </c>
      <c r="F2343" s="61" t="s">
        <v>1053</v>
      </c>
      <c r="G2343" s="61" t="s">
        <v>444</v>
      </c>
      <c r="H2343" s="60">
        <v>143981711</v>
      </c>
      <c r="I2343" s="60">
        <v>98</v>
      </c>
      <c r="J2343" s="60" t="s">
        <v>2250</v>
      </c>
      <c r="K2343" s="60" t="s">
        <v>1780</v>
      </c>
      <c r="L2343" s="62">
        <v>41558</v>
      </c>
      <c r="M2343" s="62">
        <v>43374</v>
      </c>
      <c r="N2343" s="60">
        <v>60</v>
      </c>
      <c r="O2343" s="60">
        <v>45</v>
      </c>
      <c r="P2343" s="60">
        <v>60</v>
      </c>
      <c r="Q2343" s="60">
        <v>45</v>
      </c>
      <c r="R2343" s="60">
        <v>45</v>
      </c>
      <c r="S2343" s="249">
        <v>527260</v>
      </c>
      <c r="T2343" s="60">
        <v>0.05</v>
      </c>
      <c r="U2343" s="60">
        <v>9.1499999999999998E-2</v>
      </c>
      <c r="V2343" s="249">
        <v>9950.0466511412051</v>
      </c>
      <c r="W2343" s="249">
        <v>477650.44817534968</v>
      </c>
      <c r="X2343" s="249">
        <v>49609.55182465032</v>
      </c>
      <c r="Y2343" s="249">
        <v>110628.32300791383</v>
      </c>
      <c r="Z2343" s="249">
        <v>64883.073481448286</v>
      </c>
      <c r="AA2343" s="249">
        <v>45745.249526465544</v>
      </c>
      <c r="AB2343" s="249">
        <v>37207.16386848774</v>
      </c>
      <c r="AC2343" s="249">
        <v>45745.249526465544</v>
      </c>
      <c r="AD2343" s="249">
        <v>119352.35089312284</v>
      </c>
      <c r="AE2343" s="249">
        <v>69742.799068472348</v>
      </c>
      <c r="AF2343" s="249">
        <v>1.7462298274040222E-10</v>
      </c>
      <c r="AH2343" s="74">
        <v>60</v>
      </c>
    </row>
    <row r="2344" spans="2:34">
      <c r="B2344" s="73">
        <v>42916</v>
      </c>
      <c r="C2344" s="73">
        <v>42916</v>
      </c>
      <c r="D2344" s="73">
        <v>42916</v>
      </c>
      <c r="E2344" s="208">
        <v>10042407</v>
      </c>
      <c r="F2344" s="61" t="s">
        <v>1053</v>
      </c>
      <c r="G2344" s="61" t="s">
        <v>1784</v>
      </c>
      <c r="H2344" s="60">
        <v>143983080</v>
      </c>
      <c r="I2344" s="60">
        <v>98</v>
      </c>
      <c r="J2344" s="60" t="s">
        <v>2246</v>
      </c>
      <c r="K2344" s="60" t="s">
        <v>1780</v>
      </c>
      <c r="L2344" s="62">
        <v>41775</v>
      </c>
      <c r="M2344" s="62">
        <v>43617</v>
      </c>
      <c r="N2344" s="60">
        <v>61</v>
      </c>
      <c r="O2344" s="60">
        <v>38</v>
      </c>
      <c r="P2344" s="60">
        <v>60</v>
      </c>
      <c r="Q2344" s="60">
        <v>38</v>
      </c>
      <c r="R2344" s="60">
        <v>38</v>
      </c>
      <c r="S2344" s="249">
        <v>81532</v>
      </c>
      <c r="T2344" s="60">
        <v>0.05</v>
      </c>
      <c r="U2344" s="60">
        <v>9.1499999999999998E-2</v>
      </c>
      <c r="V2344" s="249">
        <v>1538.6094214634995</v>
      </c>
      <c r="W2344" s="249">
        <v>73860.706938953474</v>
      </c>
      <c r="X2344" s="249">
        <v>7671.2930610465264</v>
      </c>
      <c r="Y2344" s="249">
        <v>15660.448981753449</v>
      </c>
      <c r="Z2344" s="249">
        <v>9215.3015476692308</v>
      </c>
      <c r="AA2344" s="249">
        <v>6445.1474340842178</v>
      </c>
      <c r="AB2344" s="249">
        <v>4858.4856053294661</v>
      </c>
      <c r="AC2344" s="249">
        <v>6445.1474340842178</v>
      </c>
      <c r="AD2344" s="249">
        <v>18455.858348856535</v>
      </c>
      <c r="AE2344" s="249">
        <v>10784.56528780995</v>
      </c>
      <c r="AF2344" s="249">
        <v>5.8207660913467407E-11</v>
      </c>
      <c r="AH2344" s="74">
        <v>60</v>
      </c>
    </row>
    <row r="2345" spans="2:34">
      <c r="B2345" s="73">
        <v>42916</v>
      </c>
      <c r="C2345" s="73">
        <v>42916</v>
      </c>
      <c r="D2345" s="73">
        <v>42916</v>
      </c>
      <c r="E2345" s="208">
        <v>10042079</v>
      </c>
      <c r="F2345" s="61" t="s">
        <v>1053</v>
      </c>
      <c r="G2345" s="61" t="s">
        <v>444</v>
      </c>
      <c r="H2345" s="60">
        <v>143983188</v>
      </c>
      <c r="I2345" s="60">
        <v>98</v>
      </c>
      <c r="J2345" s="60" t="s">
        <v>2323</v>
      </c>
      <c r="K2345" s="60" t="s">
        <v>1780</v>
      </c>
      <c r="L2345" s="62">
        <v>41639</v>
      </c>
      <c r="M2345" s="62">
        <v>43466</v>
      </c>
      <c r="N2345" s="60">
        <v>60</v>
      </c>
      <c r="O2345" s="60">
        <v>42</v>
      </c>
      <c r="P2345" s="60">
        <v>60</v>
      </c>
      <c r="Q2345" s="60">
        <v>42</v>
      </c>
      <c r="R2345" s="60">
        <v>42</v>
      </c>
      <c r="S2345" s="249">
        <v>121977</v>
      </c>
      <c r="T2345" s="60">
        <v>0.05</v>
      </c>
      <c r="U2345" s="60">
        <v>9.1499999999999998E-2</v>
      </c>
      <c r="V2345" s="249">
        <v>2301.856466195522</v>
      </c>
      <c r="W2345" s="249">
        <v>110500.26309047648</v>
      </c>
      <c r="X2345" s="249">
        <v>11476.736909523519</v>
      </c>
      <c r="Y2345" s="249">
        <v>24756.451138520846</v>
      </c>
      <c r="Z2345" s="249">
        <v>14538.894226268909</v>
      </c>
      <c r="AA2345" s="249">
        <v>10217.556912251937</v>
      </c>
      <c r="AB2345" s="249">
        <v>8033.7158366664635</v>
      </c>
      <c r="AC2345" s="249">
        <v>10217.556912251937</v>
      </c>
      <c r="AD2345" s="249">
        <v>27611.124881254873</v>
      </c>
      <c r="AE2345" s="249">
        <v>16134.38797173131</v>
      </c>
      <c r="AF2345" s="249">
        <v>4.3655745685100555E-11</v>
      </c>
      <c r="AH2345" s="74">
        <v>60</v>
      </c>
    </row>
    <row r="2346" spans="2:34">
      <c r="B2346" s="73">
        <v>42916</v>
      </c>
      <c r="C2346" s="73">
        <v>42916</v>
      </c>
      <c r="D2346" s="73">
        <v>42916</v>
      </c>
      <c r="E2346" s="208">
        <v>10042302</v>
      </c>
      <c r="F2346" s="61" t="s">
        <v>1053</v>
      </c>
      <c r="G2346" s="61" t="s">
        <v>444</v>
      </c>
      <c r="H2346" s="60">
        <v>143983633</v>
      </c>
      <c r="I2346" s="60">
        <v>98</v>
      </c>
      <c r="J2346" s="60" t="s">
        <v>2346</v>
      </c>
      <c r="K2346" s="60" t="s">
        <v>1780</v>
      </c>
      <c r="L2346" s="62">
        <v>41813</v>
      </c>
      <c r="M2346" s="62">
        <v>43647</v>
      </c>
      <c r="N2346" s="60">
        <v>60</v>
      </c>
      <c r="O2346" s="60">
        <v>36</v>
      </c>
      <c r="P2346" s="60">
        <v>60</v>
      </c>
      <c r="Q2346" s="60">
        <v>36</v>
      </c>
      <c r="R2346" s="60">
        <v>36</v>
      </c>
      <c r="S2346" s="249">
        <v>138922</v>
      </c>
      <c r="T2346" s="60">
        <v>0.05</v>
      </c>
      <c r="U2346" s="60">
        <v>9.1499999999999998E-2</v>
      </c>
      <c r="V2346" s="249">
        <v>2621.6295202932874</v>
      </c>
      <c r="W2346" s="249">
        <v>125850.91901797205</v>
      </c>
      <c r="X2346" s="249">
        <v>13071.080982027954</v>
      </c>
      <c r="Y2346" s="249">
        <v>25826.617733354069</v>
      </c>
      <c r="Z2346" s="249">
        <v>15213.819642719129</v>
      </c>
      <c r="AA2346" s="249">
        <v>10612.79809063494</v>
      </c>
      <c r="AB2346" s="249">
        <v>7842.648589216773</v>
      </c>
      <c r="AC2346" s="249">
        <v>10612.79809063494</v>
      </c>
      <c r="AD2346" s="249">
        <v>31446.852199625282</v>
      </c>
      <c r="AE2346" s="249">
        <v>18375.771217597212</v>
      </c>
      <c r="AF2346" s="249">
        <v>1.1641532182693481E-10</v>
      </c>
      <c r="AH2346" s="74">
        <v>60</v>
      </c>
    </row>
    <row r="2347" spans="2:34">
      <c r="B2347" s="73">
        <v>42916</v>
      </c>
      <c r="C2347" s="73">
        <v>42916</v>
      </c>
      <c r="D2347" s="73">
        <v>42916</v>
      </c>
      <c r="E2347" s="208">
        <v>10042223</v>
      </c>
      <c r="F2347" s="61" t="s">
        <v>1053</v>
      </c>
      <c r="G2347" s="61" t="s">
        <v>444</v>
      </c>
      <c r="H2347" s="60">
        <v>143984524</v>
      </c>
      <c r="I2347" s="60">
        <v>98</v>
      </c>
      <c r="J2347" s="60" t="s">
        <v>2382</v>
      </c>
      <c r="K2347" s="60" t="s">
        <v>1780</v>
      </c>
      <c r="L2347" s="62">
        <v>42044</v>
      </c>
      <c r="M2347" s="62">
        <v>43862</v>
      </c>
      <c r="N2347" s="60">
        <v>60</v>
      </c>
      <c r="O2347" s="60">
        <v>29</v>
      </c>
      <c r="P2347" s="60">
        <v>60</v>
      </c>
      <c r="Q2347" s="60">
        <v>29</v>
      </c>
      <c r="R2347" s="60">
        <v>29</v>
      </c>
      <c r="S2347" s="249">
        <v>260144</v>
      </c>
      <c r="T2347" s="60">
        <v>0.05</v>
      </c>
      <c r="U2347" s="60">
        <v>9.1499999999999998E-2</v>
      </c>
      <c r="V2347" s="249">
        <v>4909.2382050875804</v>
      </c>
      <c r="W2347" s="249">
        <v>235667.21956933613</v>
      </c>
      <c r="X2347" s="249">
        <v>24476.780430663872</v>
      </c>
      <c r="Y2347" s="249">
        <v>41781.837861420208</v>
      </c>
      <c r="Z2347" s="249">
        <v>24713.546659606116</v>
      </c>
      <c r="AA2347" s="249">
        <v>17068.291201814092</v>
      </c>
      <c r="AB2347" s="249">
        <v>11830.443874820872</v>
      </c>
      <c r="AC2347" s="249">
        <v>17068.291201814092</v>
      </c>
      <c r="AD2347" s="249">
        <v>58887.07273591886</v>
      </c>
      <c r="AE2347" s="249">
        <v>34410.292305254843</v>
      </c>
      <c r="AF2347" s="249">
        <v>1.4551915228366852E-10</v>
      </c>
      <c r="AH2347" s="74">
        <v>60</v>
      </c>
    </row>
    <row r="2348" spans="2:34">
      <c r="B2348" s="73">
        <v>42916</v>
      </c>
      <c r="C2348" s="73">
        <v>42916</v>
      </c>
      <c r="D2348" s="73">
        <v>42916</v>
      </c>
      <c r="E2348" s="208">
        <v>10041976</v>
      </c>
      <c r="F2348" s="61" t="s">
        <v>1053</v>
      </c>
      <c r="G2348" s="61" t="s">
        <v>444</v>
      </c>
      <c r="H2348" s="60">
        <v>143985288</v>
      </c>
      <c r="I2348" s="60">
        <v>98</v>
      </c>
      <c r="J2348" s="60" t="s">
        <v>2531</v>
      </c>
      <c r="K2348" s="60" t="s">
        <v>1780</v>
      </c>
      <c r="L2348" s="62">
        <v>42081</v>
      </c>
      <c r="M2348" s="62">
        <v>43922</v>
      </c>
      <c r="N2348" s="60">
        <v>61</v>
      </c>
      <c r="O2348" s="60">
        <v>27</v>
      </c>
      <c r="P2348" s="60">
        <v>60</v>
      </c>
      <c r="Q2348" s="60">
        <v>27</v>
      </c>
      <c r="R2348" s="60">
        <v>27</v>
      </c>
      <c r="S2348" s="249">
        <v>146575</v>
      </c>
      <c r="T2348" s="60">
        <v>0.05</v>
      </c>
      <c r="U2348" s="60">
        <v>9.1499999999999998E-2</v>
      </c>
      <c r="V2348" s="249">
        <v>2766.0510713709027</v>
      </c>
      <c r="W2348" s="249">
        <v>132783.85320582232</v>
      </c>
      <c r="X2348" s="249">
        <v>13791.146794177679</v>
      </c>
      <c r="Y2348" s="249">
        <v>22331.302923529729</v>
      </c>
      <c r="Z2348" s="249">
        <v>13225.289769261646</v>
      </c>
      <c r="AA2348" s="249">
        <v>9106.0131542680829</v>
      </c>
      <c r="AB2348" s="249">
        <v>6206.0160573799549</v>
      </c>
      <c r="AC2348" s="249">
        <v>9106.0131542680829</v>
      </c>
      <c r="AD2348" s="249">
        <v>33179.211076431937</v>
      </c>
      <c r="AE2348" s="249">
        <v>19388.06428225417</v>
      </c>
      <c r="AF2348" s="249">
        <v>8.7311491370201111E-11</v>
      </c>
      <c r="AH2348" s="74">
        <v>60</v>
      </c>
    </row>
    <row r="2349" spans="2:34">
      <c r="B2349" s="73">
        <v>42887</v>
      </c>
      <c r="C2349" s="73">
        <v>42887</v>
      </c>
      <c r="D2349" s="73">
        <v>42916</v>
      </c>
      <c r="E2349" s="208">
        <v>7166516</v>
      </c>
      <c r="F2349" s="61" t="s">
        <v>1054</v>
      </c>
      <c r="G2349" s="61" t="s">
        <v>444</v>
      </c>
      <c r="H2349" s="60">
        <v>143985342</v>
      </c>
      <c r="I2349" s="60">
        <v>98</v>
      </c>
      <c r="J2349" s="60" t="s">
        <v>2542</v>
      </c>
      <c r="K2349" s="60" t="s">
        <v>1780</v>
      </c>
      <c r="L2349" s="62">
        <v>42163</v>
      </c>
      <c r="M2349" s="62">
        <v>42887</v>
      </c>
      <c r="N2349" s="60">
        <v>24</v>
      </c>
      <c r="O2349" s="60">
        <v>25</v>
      </c>
      <c r="P2349" s="60">
        <v>24</v>
      </c>
      <c r="Q2349" s="60">
        <v>24</v>
      </c>
      <c r="R2349" s="60">
        <v>25</v>
      </c>
      <c r="S2349" s="249">
        <v>135150</v>
      </c>
      <c r="T2349" s="60">
        <v>0.05</v>
      </c>
      <c r="U2349" s="60">
        <v>9.1499999999999998E-2</v>
      </c>
      <c r="V2349" s="249">
        <v>5929.2183225593499</v>
      </c>
      <c r="W2349" s="249">
        <v>129590.21519865586</v>
      </c>
      <c r="X2349" s="249">
        <v>5559.7848013441399</v>
      </c>
      <c r="Y2349" s="249">
        <v>12711.024542768646</v>
      </c>
      <c r="Z2349" s="249">
        <v>7151.2397414243896</v>
      </c>
      <c r="AA2349" s="249">
        <v>5559.7848013442563</v>
      </c>
      <c r="AB2349" s="249">
        <v>5791.4425014001463</v>
      </c>
      <c r="AC2349" s="249">
        <v>5559.7848013442563</v>
      </c>
      <c r="AD2349" s="249">
        <v>12711.024542768646</v>
      </c>
      <c r="AE2349" s="249">
        <v>7151.2397414243896</v>
      </c>
      <c r="AF2349" s="249">
        <v>1.1641532182693481E-10</v>
      </c>
      <c r="AH2349" s="74">
        <v>24</v>
      </c>
    </row>
    <row r="2350" spans="2:34">
      <c r="B2350" s="73">
        <v>42916</v>
      </c>
      <c r="C2350" s="73">
        <v>42916</v>
      </c>
      <c r="D2350" s="73">
        <v>42916</v>
      </c>
      <c r="E2350" s="208">
        <v>10042275</v>
      </c>
      <c r="F2350" s="61" t="s">
        <v>1053</v>
      </c>
      <c r="G2350" s="61" t="s">
        <v>444</v>
      </c>
      <c r="H2350" s="60">
        <v>143985733</v>
      </c>
      <c r="I2350" s="60">
        <v>98</v>
      </c>
      <c r="J2350" s="60" t="s">
        <v>2434</v>
      </c>
      <c r="K2350" s="60" t="s">
        <v>1780</v>
      </c>
      <c r="L2350" s="62">
        <v>42187</v>
      </c>
      <c r="M2350" s="62">
        <v>42917</v>
      </c>
      <c r="N2350" s="60">
        <v>24</v>
      </c>
      <c r="O2350" s="60">
        <v>24</v>
      </c>
      <c r="P2350" s="60">
        <v>24</v>
      </c>
      <c r="Q2350" s="60">
        <v>24</v>
      </c>
      <c r="R2350" s="60">
        <v>24</v>
      </c>
      <c r="S2350" s="249">
        <v>401333</v>
      </c>
      <c r="T2350" s="60">
        <v>0.05</v>
      </c>
      <c r="U2350" s="60">
        <v>9.1499999999999998E-2</v>
      </c>
      <c r="V2350" s="249">
        <v>17607.036456142891</v>
      </c>
      <c r="W2350" s="249">
        <v>384823.01025765558</v>
      </c>
      <c r="X2350" s="249">
        <v>16509.98974234442</v>
      </c>
      <c r="Y2350" s="249">
        <v>37745.864689774113</v>
      </c>
      <c r="Z2350" s="249">
        <v>21235.87494742946</v>
      </c>
      <c r="AA2350" s="249">
        <v>16509.989742344653</v>
      </c>
      <c r="AB2350" s="249">
        <v>16509.98974234442</v>
      </c>
      <c r="AC2350" s="249">
        <v>16509.989742344653</v>
      </c>
      <c r="AD2350" s="249">
        <v>37745.864689774113</v>
      </c>
      <c r="AE2350" s="249">
        <v>21235.87494742946</v>
      </c>
      <c r="AF2350" s="249">
        <v>2.3283064365386963E-10</v>
      </c>
      <c r="AH2350" s="74">
        <v>24</v>
      </c>
    </row>
    <row r="2351" spans="2:34">
      <c r="B2351" s="73">
        <v>42916</v>
      </c>
      <c r="C2351" s="73">
        <v>42916</v>
      </c>
      <c r="D2351" s="73">
        <v>42916</v>
      </c>
      <c r="E2351" s="208">
        <v>10041707</v>
      </c>
      <c r="F2351" s="61" t="s">
        <v>1053</v>
      </c>
      <c r="G2351" s="61" t="s">
        <v>1784</v>
      </c>
      <c r="H2351" s="60">
        <v>143986055</v>
      </c>
      <c r="I2351" s="60">
        <v>98</v>
      </c>
      <c r="J2351" s="60" t="s">
        <v>2585</v>
      </c>
      <c r="K2351" s="60" t="s">
        <v>1780</v>
      </c>
      <c r="L2351" s="62">
        <v>42275</v>
      </c>
      <c r="M2351" s="62">
        <v>44105</v>
      </c>
      <c r="N2351" s="60">
        <v>60</v>
      </c>
      <c r="O2351" s="60">
        <v>21</v>
      </c>
      <c r="P2351" s="60">
        <v>60</v>
      </c>
      <c r="Q2351" s="60">
        <v>21</v>
      </c>
      <c r="R2351" s="60">
        <v>21</v>
      </c>
      <c r="S2351" s="249">
        <v>355864</v>
      </c>
      <c r="T2351" s="60">
        <v>0.05</v>
      </c>
      <c r="U2351" s="60">
        <v>9.1499999999999998E-2</v>
      </c>
      <c r="V2351" s="249">
        <v>6715.5926894923068</v>
      </c>
      <c r="W2351" s="249">
        <v>322380.98677971517</v>
      </c>
      <c r="X2351" s="249">
        <v>33483.013220284833</v>
      </c>
      <c r="Y2351" s="249">
        <v>44463.223333908201</v>
      </c>
      <c r="Z2351" s="249">
        <v>26436.251855131341</v>
      </c>
      <c r="AA2351" s="249">
        <v>18026.971478776861</v>
      </c>
      <c r="AB2351" s="249">
        <v>11719.054627099691</v>
      </c>
      <c r="AC2351" s="249">
        <v>18026.971478776861</v>
      </c>
      <c r="AD2351" s="249">
        <v>80554.574589823431</v>
      </c>
      <c r="AE2351" s="249">
        <v>47071.561369538424</v>
      </c>
      <c r="AF2351" s="249">
        <v>1.7462298274040222E-10</v>
      </c>
      <c r="AH2351" s="74">
        <v>60</v>
      </c>
    </row>
    <row r="2352" spans="2:34">
      <c r="B2352" s="73">
        <v>42916</v>
      </c>
      <c r="C2352" s="73">
        <v>42916</v>
      </c>
      <c r="D2352" s="73">
        <v>42916</v>
      </c>
      <c r="E2352" s="208">
        <v>10042131</v>
      </c>
      <c r="F2352" s="61" t="s">
        <v>1053</v>
      </c>
      <c r="G2352" s="61" t="s">
        <v>1784</v>
      </c>
      <c r="H2352" s="60">
        <v>143986985</v>
      </c>
      <c r="I2352" s="60">
        <v>99</v>
      </c>
      <c r="J2352" s="60" t="s">
        <v>2416</v>
      </c>
      <c r="K2352" s="60" t="s">
        <v>1335</v>
      </c>
      <c r="L2352" s="62">
        <v>40704</v>
      </c>
      <c r="M2352" s="62">
        <v>51653</v>
      </c>
      <c r="N2352" s="60">
        <v>360</v>
      </c>
      <c r="O2352" s="60">
        <v>73</v>
      </c>
      <c r="P2352" s="60">
        <v>228</v>
      </c>
      <c r="Q2352" s="60">
        <v>73</v>
      </c>
      <c r="R2352" s="60">
        <v>73</v>
      </c>
      <c r="S2352" s="249">
        <v>3165055</v>
      </c>
      <c r="T2352" s="60">
        <v>0.03</v>
      </c>
      <c r="U2352" s="60">
        <v>8.1500000000000003E-2</v>
      </c>
      <c r="V2352" s="249">
        <v>18228.853130379885</v>
      </c>
      <c r="W2352" s="249">
        <v>2110479.1674928921</v>
      </c>
      <c r="X2352" s="249">
        <v>1054575.8325071079</v>
      </c>
      <c r="Y2352" s="249">
        <v>964197.03738935757</v>
      </c>
      <c r="Z2352" s="249">
        <v>505653.15637061396</v>
      </c>
      <c r="AA2352" s="249">
        <v>458543.88101874362</v>
      </c>
      <c r="AB2352" s="249">
        <v>337649.27970622317</v>
      </c>
      <c r="AC2352" s="249">
        <v>458543.88101874362</v>
      </c>
      <c r="AD2352" s="249">
        <v>2045699.3462337507</v>
      </c>
      <c r="AE2352" s="249">
        <v>991123.51372661348</v>
      </c>
      <c r="AF2352" s="249">
        <v>2.9336661100387573E-8</v>
      </c>
      <c r="AH2352" s="74">
        <v>228</v>
      </c>
    </row>
    <row r="2353" spans="2:37">
      <c r="B2353" s="73">
        <v>42887</v>
      </c>
      <c r="C2353" s="73">
        <v>42887</v>
      </c>
      <c r="D2353" s="73">
        <v>42916</v>
      </c>
      <c r="E2353" s="208">
        <v>10053841</v>
      </c>
      <c r="F2353" s="61" t="s">
        <v>1054</v>
      </c>
      <c r="G2353" s="61" t="s">
        <v>444</v>
      </c>
      <c r="H2353" s="60">
        <v>143991725</v>
      </c>
      <c r="I2353" s="60">
        <v>98</v>
      </c>
      <c r="J2353" s="60" t="s">
        <v>2426</v>
      </c>
      <c r="K2353" s="60" t="s">
        <v>1333</v>
      </c>
      <c r="L2353" s="62">
        <v>40330</v>
      </c>
      <c r="M2353" s="62">
        <v>42887</v>
      </c>
      <c r="N2353" s="60">
        <v>84</v>
      </c>
      <c r="O2353" s="60">
        <v>85</v>
      </c>
      <c r="P2353" s="60">
        <v>60</v>
      </c>
      <c r="Q2353" s="60">
        <v>60</v>
      </c>
      <c r="R2353" s="60">
        <v>85</v>
      </c>
      <c r="S2353" s="249">
        <v>420640</v>
      </c>
      <c r="T2353" s="60">
        <v>0.05</v>
      </c>
      <c r="U2353" s="60">
        <v>0.104</v>
      </c>
      <c r="V2353" s="249">
        <v>7937.9957200167592</v>
      </c>
      <c r="W2353" s="249">
        <v>370166.44472140091</v>
      </c>
      <c r="X2353" s="249">
        <v>50473.555278599088</v>
      </c>
      <c r="Y2353" s="249">
        <v>106113.2984796011</v>
      </c>
      <c r="Z2353" s="249">
        <v>55639.743201005564</v>
      </c>
      <c r="AA2353" s="249">
        <v>50473.555278595537</v>
      </c>
      <c r="AB2353" s="249">
        <v>71504.203311348698</v>
      </c>
      <c r="AC2353" s="249">
        <v>50473.555278595537</v>
      </c>
      <c r="AD2353" s="249">
        <v>106113.2984796011</v>
      </c>
      <c r="AE2353" s="249">
        <v>55639.743201005564</v>
      </c>
      <c r="AF2353" s="249">
        <v>-3.5506673157215118E-9</v>
      </c>
      <c r="AH2353" s="74">
        <v>60</v>
      </c>
    </row>
    <row r="2354" spans="2:37">
      <c r="B2354" s="73">
        <v>42916</v>
      </c>
      <c r="C2354" s="73">
        <v>42916</v>
      </c>
      <c r="D2354" s="73">
        <v>42916</v>
      </c>
      <c r="E2354" s="208">
        <v>10041492</v>
      </c>
      <c r="F2354" s="61" t="s">
        <v>1053</v>
      </c>
      <c r="G2354" s="61" t="s">
        <v>444</v>
      </c>
      <c r="H2354" s="60">
        <v>143993310</v>
      </c>
      <c r="I2354" s="60">
        <v>98</v>
      </c>
      <c r="J2354" s="60" t="s">
        <v>1914</v>
      </c>
      <c r="K2354" s="60" t="s">
        <v>1333</v>
      </c>
      <c r="L2354" s="62">
        <v>40409</v>
      </c>
      <c r="M2354" s="62">
        <v>42979</v>
      </c>
      <c r="N2354" s="60">
        <v>84</v>
      </c>
      <c r="O2354" s="60">
        <v>82</v>
      </c>
      <c r="P2354" s="60">
        <v>60</v>
      </c>
      <c r="Q2354" s="60">
        <v>60</v>
      </c>
      <c r="R2354" s="60">
        <v>82</v>
      </c>
      <c r="S2354" s="249">
        <v>860820</v>
      </c>
      <c r="T2354" s="60">
        <v>0.05</v>
      </c>
      <c r="U2354" s="60">
        <v>0.104</v>
      </c>
      <c r="V2354" s="249">
        <v>16244.735345437493</v>
      </c>
      <c r="W2354" s="249">
        <v>757528.24016992294</v>
      </c>
      <c r="X2354" s="249">
        <v>103291.75983007706</v>
      </c>
      <c r="Y2354" s="249">
        <v>217155.88055631961</v>
      </c>
      <c r="Z2354" s="249">
        <v>113864.12072624953</v>
      </c>
      <c r="AA2354" s="249">
        <v>103291.75983007008</v>
      </c>
      <c r="AB2354" s="249">
        <v>141165.40510110534</v>
      </c>
      <c r="AC2354" s="249">
        <v>103291.75983007008</v>
      </c>
      <c r="AD2354" s="249">
        <v>217155.88055631961</v>
      </c>
      <c r="AE2354" s="249">
        <v>113864.12072624953</v>
      </c>
      <c r="AF2354" s="249">
        <v>-6.9849193096160889E-9</v>
      </c>
      <c r="AH2354" s="74">
        <v>60</v>
      </c>
    </row>
    <row r="2355" spans="2:37">
      <c r="B2355" s="73">
        <v>42916</v>
      </c>
      <c r="C2355" s="73">
        <v>42916</v>
      </c>
      <c r="D2355" s="73">
        <v>42916</v>
      </c>
      <c r="E2355" s="208">
        <v>10041909</v>
      </c>
      <c r="F2355" s="61" t="s">
        <v>1053</v>
      </c>
      <c r="G2355" s="61" t="s">
        <v>444</v>
      </c>
      <c r="H2355" s="60">
        <v>143994430</v>
      </c>
      <c r="I2355" s="60">
        <v>98</v>
      </c>
      <c r="J2355" s="60" t="s">
        <v>2430</v>
      </c>
      <c r="K2355" s="60" t="s">
        <v>1337</v>
      </c>
      <c r="L2355" s="62">
        <v>40714</v>
      </c>
      <c r="M2355" s="62">
        <v>42917</v>
      </c>
      <c r="N2355" s="60">
        <v>72</v>
      </c>
      <c r="O2355" s="60">
        <v>72</v>
      </c>
      <c r="P2355" s="60">
        <v>60</v>
      </c>
      <c r="Q2355" s="60">
        <v>60</v>
      </c>
      <c r="R2355" s="60">
        <v>72</v>
      </c>
      <c r="S2355" s="249">
        <v>508475</v>
      </c>
      <c r="T2355" s="60">
        <v>0.05</v>
      </c>
      <c r="U2355" s="60">
        <v>9.9000000000000005E-2</v>
      </c>
      <c r="V2355" s="249">
        <v>9595.5505271384609</v>
      </c>
      <c r="W2355" s="249">
        <v>452665.70074414369</v>
      </c>
      <c r="X2355" s="249">
        <v>55809.299255856313</v>
      </c>
      <c r="Y2355" s="249">
        <v>123067.33088417049</v>
      </c>
      <c r="Z2355" s="249">
        <v>67258.031628307654</v>
      </c>
      <c r="AA2355" s="249">
        <v>55809.299255862832</v>
      </c>
      <c r="AB2355" s="249">
        <v>66971.159107027575</v>
      </c>
      <c r="AC2355" s="249">
        <v>55809.299255862832</v>
      </c>
      <c r="AD2355" s="249">
        <v>123067.33088417049</v>
      </c>
      <c r="AE2355" s="249">
        <v>67258.031628307654</v>
      </c>
      <c r="AF2355" s="249">
        <v>6.5192580223083496E-9</v>
      </c>
      <c r="AH2355" s="74">
        <v>60</v>
      </c>
    </row>
    <row r="2356" spans="2:37">
      <c r="B2356" s="73">
        <v>42887</v>
      </c>
      <c r="C2356" s="73">
        <v>42887</v>
      </c>
      <c r="D2356" s="73">
        <v>42916</v>
      </c>
      <c r="E2356" s="208">
        <v>10041690</v>
      </c>
      <c r="F2356" s="61" t="s">
        <v>1054</v>
      </c>
      <c r="G2356" s="61" t="s">
        <v>444</v>
      </c>
      <c r="H2356" s="60">
        <v>143994465</v>
      </c>
      <c r="I2356" s="60">
        <v>98</v>
      </c>
      <c r="J2356" s="60" t="s">
        <v>1941</v>
      </c>
      <c r="K2356" s="60" t="s">
        <v>1337</v>
      </c>
      <c r="L2356" s="62">
        <v>40701</v>
      </c>
      <c r="M2356" s="62">
        <v>42887</v>
      </c>
      <c r="N2356" s="60">
        <v>72</v>
      </c>
      <c r="O2356" s="60">
        <v>73</v>
      </c>
      <c r="P2356" s="60">
        <v>60</v>
      </c>
      <c r="Q2356" s="60">
        <v>60</v>
      </c>
      <c r="R2356" s="60">
        <v>73</v>
      </c>
      <c r="S2356" s="249">
        <v>600506</v>
      </c>
      <c r="T2356" s="60">
        <v>0.05</v>
      </c>
      <c r="U2356" s="60">
        <v>9.9000000000000005E-2</v>
      </c>
      <c r="V2356" s="249">
        <v>11332.289030630431</v>
      </c>
      <c r="W2356" s="249">
        <v>534595.54410946998</v>
      </c>
      <c r="X2356" s="249">
        <v>65910.455890530022</v>
      </c>
      <c r="Y2356" s="249">
        <v>145341.79772836354</v>
      </c>
      <c r="Z2356" s="249">
        <v>79431.341837825836</v>
      </c>
      <c r="AA2356" s="249">
        <v>65910.455890537705</v>
      </c>
      <c r="AB2356" s="249">
        <v>80191.054666811528</v>
      </c>
      <c r="AC2356" s="249">
        <v>65910.455890537705</v>
      </c>
      <c r="AD2356" s="249">
        <v>145341.79772836354</v>
      </c>
      <c r="AE2356" s="249">
        <v>79431.341837825836</v>
      </c>
      <c r="AF2356" s="249">
        <v>7.6834112405776978E-9</v>
      </c>
      <c r="AH2356" s="74">
        <v>60</v>
      </c>
    </row>
    <row r="2357" spans="2:37">
      <c r="B2357" s="73">
        <v>42916</v>
      </c>
      <c r="C2357" s="73">
        <v>42916</v>
      </c>
      <c r="D2357" s="73">
        <v>42916</v>
      </c>
      <c r="E2357" s="208">
        <v>10042236</v>
      </c>
      <c r="F2357" s="61" t="s">
        <v>1053</v>
      </c>
      <c r="G2357" s="61" t="s">
        <v>444</v>
      </c>
      <c r="H2357" s="60">
        <v>143996476</v>
      </c>
      <c r="I2357" s="60">
        <v>98</v>
      </c>
      <c r="J2357" s="60" t="s">
        <v>2454</v>
      </c>
      <c r="K2357" s="60" t="s">
        <v>1338</v>
      </c>
      <c r="L2357" s="62">
        <v>41094</v>
      </c>
      <c r="M2357" s="62">
        <v>42917</v>
      </c>
      <c r="N2357" s="60">
        <v>60</v>
      </c>
      <c r="O2357" s="60">
        <v>60</v>
      </c>
      <c r="P2357" s="60">
        <v>60</v>
      </c>
      <c r="Q2357" s="60">
        <v>60</v>
      </c>
      <c r="R2357" s="60">
        <v>60</v>
      </c>
      <c r="S2357" s="249">
        <v>245408</v>
      </c>
      <c r="T2357" s="60">
        <v>0.05</v>
      </c>
      <c r="U2357" s="60">
        <v>9.4E-2</v>
      </c>
      <c r="V2357" s="249">
        <v>4631.1517061094355</v>
      </c>
      <c r="W2357" s="249">
        <v>221025.43859529836</v>
      </c>
      <c r="X2357" s="249">
        <v>24382.561404701642</v>
      </c>
      <c r="Y2357" s="249">
        <v>56843.663771268824</v>
      </c>
      <c r="Z2357" s="249">
        <v>32461.102366566134</v>
      </c>
      <c r="AA2357" s="249">
        <v>24382.56140470269</v>
      </c>
      <c r="AB2357" s="249">
        <v>24382.561404701642</v>
      </c>
      <c r="AC2357" s="249">
        <v>24382.56140470269</v>
      </c>
      <c r="AD2357" s="249">
        <v>56843.663771268824</v>
      </c>
      <c r="AE2357" s="249">
        <v>32461.102366566134</v>
      </c>
      <c r="AF2357" s="249">
        <v>1.0477378964424133E-9</v>
      </c>
      <c r="AH2357" s="74">
        <v>60</v>
      </c>
    </row>
    <row r="2358" spans="2:37">
      <c r="B2358" s="73">
        <v>42916</v>
      </c>
      <c r="C2358" s="73">
        <v>42916</v>
      </c>
      <c r="D2358" s="73">
        <v>42916</v>
      </c>
      <c r="E2358" s="208">
        <v>10042031</v>
      </c>
      <c r="F2358" s="61" t="s">
        <v>1053</v>
      </c>
      <c r="G2358" s="61" t="s">
        <v>1784</v>
      </c>
      <c r="H2358" s="60">
        <v>143998231</v>
      </c>
      <c r="I2358" s="60">
        <v>99</v>
      </c>
      <c r="J2358" s="60" t="s">
        <v>2485</v>
      </c>
      <c r="K2358" s="60" t="s">
        <v>1336</v>
      </c>
      <c r="L2358" s="62">
        <v>41071</v>
      </c>
      <c r="M2358" s="62">
        <v>48366</v>
      </c>
      <c r="N2358" s="60">
        <v>240</v>
      </c>
      <c r="O2358" s="60">
        <v>61</v>
      </c>
      <c r="P2358" s="60">
        <v>228</v>
      </c>
      <c r="Q2358" s="60">
        <v>61</v>
      </c>
      <c r="R2358" s="60">
        <v>61</v>
      </c>
      <c r="S2358" s="249">
        <v>220160</v>
      </c>
      <c r="T2358" s="60">
        <v>0.03</v>
      </c>
      <c r="U2358" s="60">
        <v>7.6499999999999999E-2</v>
      </c>
      <c r="V2358" s="249">
        <v>1267.9919638630088</v>
      </c>
      <c r="W2358" s="249">
        <v>152192.52811291663</v>
      </c>
      <c r="X2358" s="249">
        <v>67967.471887083375</v>
      </c>
      <c r="Y2358" s="249">
        <v>55231.17786771254</v>
      </c>
      <c r="Z2358" s="249">
        <v>30123.981460323856</v>
      </c>
      <c r="AA2358" s="249">
        <v>25107.196407388685</v>
      </c>
      <c r="AB2358" s="249">
        <v>18184.279759263536</v>
      </c>
      <c r="AC2358" s="249">
        <v>25107.196407388685</v>
      </c>
      <c r="AD2358" s="249">
        <v>136909.63964784989</v>
      </c>
      <c r="AE2358" s="249">
        <v>68942.167760765966</v>
      </c>
      <c r="AF2358" s="249">
        <v>5.5297277867794037E-10</v>
      </c>
      <c r="AH2358" s="74">
        <v>228</v>
      </c>
    </row>
    <row r="2359" spans="2:37">
      <c r="B2359" s="73">
        <v>42887</v>
      </c>
      <c r="C2359" s="73">
        <v>42887</v>
      </c>
      <c r="D2359" s="73">
        <v>42916</v>
      </c>
      <c r="E2359" s="208">
        <v>10041756</v>
      </c>
      <c r="F2359" s="61" t="s">
        <v>1054</v>
      </c>
      <c r="G2359" s="61" t="s">
        <v>444</v>
      </c>
      <c r="H2359" s="60">
        <v>143998843</v>
      </c>
      <c r="I2359" s="60">
        <v>98</v>
      </c>
      <c r="J2359" s="60" t="s">
        <v>2494</v>
      </c>
      <c r="K2359" s="60" t="s">
        <v>1338</v>
      </c>
      <c r="L2359" s="62">
        <v>41064</v>
      </c>
      <c r="M2359" s="62">
        <v>42887</v>
      </c>
      <c r="N2359" s="60">
        <v>60</v>
      </c>
      <c r="O2359" s="60">
        <v>61</v>
      </c>
      <c r="P2359" s="60">
        <v>60</v>
      </c>
      <c r="Q2359" s="60">
        <v>60</v>
      </c>
      <c r="R2359" s="60">
        <v>61</v>
      </c>
      <c r="S2359" s="249">
        <v>126044</v>
      </c>
      <c r="T2359" s="60">
        <v>0.05</v>
      </c>
      <c r="U2359" s="60">
        <v>9.4E-2</v>
      </c>
      <c r="V2359" s="249">
        <v>2378.6057734257142</v>
      </c>
      <c r="W2359" s="249">
        <v>113520.87292307417</v>
      </c>
      <c r="X2359" s="249">
        <v>12523.127076925826</v>
      </c>
      <c r="Y2359" s="249">
        <v>29195.473482469213</v>
      </c>
      <c r="Z2359" s="249">
        <v>16672.346405542863</v>
      </c>
      <c r="AA2359" s="249">
        <v>12523.12707692635</v>
      </c>
      <c r="AB2359" s="249">
        <v>12731.845861541258</v>
      </c>
      <c r="AC2359" s="249">
        <v>12523.12707692635</v>
      </c>
      <c r="AD2359" s="249">
        <v>29195.473482469213</v>
      </c>
      <c r="AE2359" s="249">
        <v>16672.346405542863</v>
      </c>
      <c r="AF2359" s="249">
        <v>5.2386894822120667E-10</v>
      </c>
      <c r="AH2359" s="74">
        <v>60</v>
      </c>
    </row>
    <row r="2360" spans="2:37">
      <c r="B2360" s="73">
        <v>42916</v>
      </c>
      <c r="C2360" s="73">
        <v>42916</v>
      </c>
      <c r="D2360" s="73">
        <v>42916</v>
      </c>
      <c r="E2360" s="208">
        <v>10041794</v>
      </c>
      <c r="F2360" s="61" t="s">
        <v>1053</v>
      </c>
      <c r="G2360" s="61" t="s">
        <v>444</v>
      </c>
      <c r="H2360" s="60">
        <v>143999122</v>
      </c>
      <c r="I2360" s="60">
        <v>98</v>
      </c>
      <c r="J2360" s="60" t="s">
        <v>2499</v>
      </c>
      <c r="K2360" s="60" t="s">
        <v>1338</v>
      </c>
      <c r="L2360" s="62">
        <v>41206</v>
      </c>
      <c r="M2360" s="62">
        <v>43770</v>
      </c>
      <c r="N2360" s="60">
        <v>84</v>
      </c>
      <c r="O2360" s="60">
        <v>56</v>
      </c>
      <c r="P2360" s="60">
        <v>60</v>
      </c>
      <c r="Q2360" s="60">
        <v>56</v>
      </c>
      <c r="R2360" s="60">
        <v>56</v>
      </c>
      <c r="S2360" s="249">
        <v>597593</v>
      </c>
      <c r="T2360" s="60">
        <v>0.05</v>
      </c>
      <c r="U2360" s="60">
        <v>9.4E-2</v>
      </c>
      <c r="V2360" s="249">
        <v>11277.317127025426</v>
      </c>
      <c r="W2360" s="249">
        <v>538219.02678999922</v>
      </c>
      <c r="X2360" s="249">
        <v>59373.973210000782</v>
      </c>
      <c r="Y2360" s="249">
        <v>137550.2633940563</v>
      </c>
      <c r="Z2360" s="249">
        <v>78580.026779943379</v>
      </c>
      <c r="AA2360" s="249">
        <v>58970.236614112917</v>
      </c>
      <c r="AB2360" s="249">
        <v>55415.708329334062</v>
      </c>
      <c r="AC2360" s="249">
        <v>58970.236614112917</v>
      </c>
      <c r="AD2360" s="249">
        <v>138420.0008315288</v>
      </c>
      <c r="AE2360" s="249">
        <v>79046.027621525573</v>
      </c>
      <c r="AF2360" s="249">
        <v>2.4447217583656311E-9</v>
      </c>
      <c r="AH2360" s="74">
        <v>60</v>
      </c>
    </row>
    <row r="2361" spans="2:37">
      <c r="B2361" s="73">
        <v>42916</v>
      </c>
      <c r="C2361" s="73">
        <v>42916</v>
      </c>
      <c r="D2361" s="73">
        <v>42916</v>
      </c>
      <c r="E2361" s="208">
        <v>10041661</v>
      </c>
      <c r="F2361" s="61" t="s">
        <v>1053</v>
      </c>
      <c r="G2361" s="61" t="s">
        <v>444</v>
      </c>
      <c r="H2361" s="60">
        <v>143999742</v>
      </c>
      <c r="I2361" s="60">
        <v>98</v>
      </c>
      <c r="J2361" s="60" t="s">
        <v>2511</v>
      </c>
      <c r="K2361" s="60" t="s">
        <v>1338</v>
      </c>
      <c r="L2361" s="62">
        <v>41312</v>
      </c>
      <c r="M2361" s="62">
        <v>43132</v>
      </c>
      <c r="N2361" s="60">
        <v>60</v>
      </c>
      <c r="O2361" s="60">
        <v>53</v>
      </c>
      <c r="P2361" s="60">
        <v>60</v>
      </c>
      <c r="Q2361" s="60">
        <v>53</v>
      </c>
      <c r="R2361" s="60">
        <v>53</v>
      </c>
      <c r="S2361" s="249">
        <v>200833</v>
      </c>
      <c r="T2361" s="60">
        <v>0.05</v>
      </c>
      <c r="U2361" s="60">
        <v>9.4E-2</v>
      </c>
      <c r="V2361" s="249">
        <v>3789.9664664276484</v>
      </c>
      <c r="W2361" s="249">
        <v>180879.19672304715</v>
      </c>
      <c r="X2361" s="249">
        <v>19953.803276952851</v>
      </c>
      <c r="Y2361" s="249">
        <v>45706.683970172628</v>
      </c>
      <c r="Z2361" s="249">
        <v>26128.295215788094</v>
      </c>
      <c r="AA2361" s="249">
        <v>19578.388754384534</v>
      </c>
      <c r="AB2361" s="249">
        <v>17625.859561308353</v>
      </c>
      <c r="AC2361" s="249">
        <v>19578.388754384534</v>
      </c>
      <c r="AD2361" s="249">
        <v>46518.791262612562</v>
      </c>
      <c r="AE2361" s="249">
        <v>26564.987985658867</v>
      </c>
      <c r="AF2361" s="249">
        <v>8.440110832452774E-10</v>
      </c>
      <c r="AH2361" s="74">
        <v>60</v>
      </c>
    </row>
    <row r="2362" spans="2:37">
      <c r="B2362" s="73">
        <v>42916</v>
      </c>
      <c r="C2362" s="73">
        <v>42916</v>
      </c>
      <c r="D2362" s="73">
        <v>42916</v>
      </c>
      <c r="E2362" s="208">
        <v>10042042</v>
      </c>
      <c r="F2362" s="61" t="s">
        <v>1053</v>
      </c>
      <c r="G2362" s="61" t="s">
        <v>444</v>
      </c>
      <c r="H2362" s="60">
        <v>143986780</v>
      </c>
      <c r="I2362" s="60">
        <v>98</v>
      </c>
      <c r="J2362" s="60" t="s">
        <v>2625</v>
      </c>
      <c r="K2362" s="60" t="s">
        <v>2612</v>
      </c>
      <c r="L2362" s="62">
        <v>42377</v>
      </c>
      <c r="M2362" s="62">
        <v>44197</v>
      </c>
      <c r="N2362" s="60">
        <v>60</v>
      </c>
      <c r="O2362" s="60">
        <v>18</v>
      </c>
      <c r="P2362" s="60">
        <v>60</v>
      </c>
      <c r="Q2362" s="60">
        <v>18</v>
      </c>
      <c r="R2362" s="60">
        <v>18</v>
      </c>
      <c r="S2362" s="249">
        <v>190871</v>
      </c>
      <c r="T2362" s="60">
        <v>0.05</v>
      </c>
      <c r="U2362" s="60">
        <v>8.8999999999999996E-2</v>
      </c>
      <c r="V2362" s="249">
        <v>3601.9712368660112</v>
      </c>
      <c r="W2362" s="249">
        <v>173925.46262384913</v>
      </c>
      <c r="X2362" s="249">
        <v>16945.537376150867</v>
      </c>
      <c r="Y2362" s="249">
        <v>20488.756017143409</v>
      </c>
      <c r="Z2362" s="249">
        <v>12485.679612023036</v>
      </c>
      <c r="AA2362" s="249">
        <v>8003.0764051203732</v>
      </c>
      <c r="AB2362" s="249">
        <v>5083.6612128452607</v>
      </c>
      <c r="AC2362" s="249">
        <v>8003.0764051203732</v>
      </c>
      <c r="AD2362" s="249">
        <v>42192.811588110926</v>
      </c>
      <c r="AE2362" s="249">
        <v>25247.27421196067</v>
      </c>
      <c r="AF2362" s="249">
        <v>-6.1118043959140778E-10</v>
      </c>
      <c r="AH2362" s="74">
        <v>60</v>
      </c>
    </row>
    <row r="2363" spans="2:37" ht="13.8" thickBot="1">
      <c r="B2363" s="209">
        <v>42916</v>
      </c>
      <c r="C2363" s="209">
        <v>42916</v>
      </c>
      <c r="D2363" s="209">
        <v>42916</v>
      </c>
      <c r="E2363" s="210">
        <v>10041976</v>
      </c>
      <c r="F2363" s="85" t="s">
        <v>1053</v>
      </c>
      <c r="G2363" s="85" t="s">
        <v>444</v>
      </c>
      <c r="H2363" s="94">
        <v>143987876</v>
      </c>
      <c r="I2363" s="94">
        <v>98</v>
      </c>
      <c r="J2363" s="94" t="s">
        <v>2531</v>
      </c>
      <c r="K2363" s="94" t="s">
        <v>2673</v>
      </c>
      <c r="L2363" s="246">
        <v>42794</v>
      </c>
      <c r="M2363" s="246">
        <v>44621</v>
      </c>
      <c r="N2363" s="94">
        <v>60</v>
      </c>
      <c r="O2363" s="94">
        <v>4</v>
      </c>
      <c r="P2363" s="94">
        <v>60</v>
      </c>
      <c r="Q2363" s="94">
        <v>4</v>
      </c>
      <c r="R2363" s="94">
        <v>4</v>
      </c>
      <c r="S2363" s="250">
        <v>135191</v>
      </c>
      <c r="T2363" s="94">
        <v>0.05</v>
      </c>
      <c r="U2363" s="94">
        <v>8.5000000000000006E-2</v>
      </c>
      <c r="V2363" s="250">
        <v>2551.2209475674822</v>
      </c>
      <c r="W2363" s="250">
        <v>124349.52609185349</v>
      </c>
      <c r="X2363" s="250">
        <v>10841.473908146509</v>
      </c>
      <c r="Y2363" s="250">
        <v>3451.9082348873571</v>
      </c>
      <c r="Z2363" s="250">
        <v>2203.3470113198737</v>
      </c>
      <c r="AA2363" s="250">
        <v>1248.5612235674835</v>
      </c>
      <c r="AB2363" s="250">
        <v>722.76492720976728</v>
      </c>
      <c r="AC2363" s="250">
        <v>1248.5612235674835</v>
      </c>
      <c r="AD2363" s="250">
        <v>28723.730762195846</v>
      </c>
      <c r="AE2363" s="250">
        <v>17882.25685404893</v>
      </c>
      <c r="AF2363" s="250">
        <v>4.0745362639427185E-10</v>
      </c>
      <c r="AG2363" s="85"/>
      <c r="AH2363" s="95">
        <v>60</v>
      </c>
      <c r="AI2363" s="94"/>
      <c r="AJ2363" s="94"/>
      <c r="AK2363" s="85"/>
    </row>
    <row r="2364" spans="2:37">
      <c r="B2364" s="73">
        <v>42947</v>
      </c>
      <c r="C2364" s="73">
        <v>42947</v>
      </c>
      <c r="D2364" s="271">
        <v>42947</v>
      </c>
      <c r="E2364" s="208">
        <v>10041622</v>
      </c>
      <c r="F2364" s="61" t="s">
        <v>1053</v>
      </c>
      <c r="G2364" s="61" t="s">
        <v>444</v>
      </c>
      <c r="H2364" s="60">
        <v>143022536</v>
      </c>
      <c r="I2364" s="60">
        <v>99</v>
      </c>
      <c r="J2364" s="60" t="s">
        <v>1940</v>
      </c>
      <c r="K2364" s="60" t="s">
        <v>1331</v>
      </c>
      <c r="L2364" s="62">
        <v>39066</v>
      </c>
      <c r="M2364" s="62">
        <v>43457</v>
      </c>
      <c r="N2364" s="60">
        <v>144</v>
      </c>
      <c r="O2364" s="60">
        <v>127</v>
      </c>
      <c r="P2364" s="60">
        <v>144</v>
      </c>
      <c r="Q2364" s="60">
        <v>127</v>
      </c>
      <c r="R2364" s="60">
        <v>127</v>
      </c>
      <c r="S2364" s="249">
        <v>250064</v>
      </c>
      <c r="T2364" s="60">
        <v>0.03</v>
      </c>
      <c r="U2364" s="60">
        <v>8.6499999999999994E-2</v>
      </c>
      <c r="V2364" s="249">
        <v>2069.9965071013453</v>
      </c>
      <c r="W2364" s="249">
        <v>185083.99540194779</v>
      </c>
      <c r="X2364" s="249">
        <v>64980.004598052212</v>
      </c>
      <c r="Y2364" s="249">
        <v>110813.13153432854</v>
      </c>
      <c r="Z2364" s="249">
        <v>47236.104700213997</v>
      </c>
      <c r="AA2364" s="249">
        <v>63577.026834114542</v>
      </c>
      <c r="AB2364" s="249">
        <v>57308.7540552266</v>
      </c>
      <c r="AC2364" s="249">
        <v>63577.026834114542</v>
      </c>
      <c r="AD2364" s="249">
        <v>112995.50162064403</v>
      </c>
      <c r="AE2364" s="249">
        <v>48015.497022593714</v>
      </c>
      <c r="AF2364" s="249">
        <v>-1.8917489796876907E-9</v>
      </c>
      <c r="AH2364" s="74">
        <v>144</v>
      </c>
    </row>
    <row r="2365" spans="2:37">
      <c r="B2365" s="73">
        <v>42947</v>
      </c>
      <c r="C2365" s="73">
        <v>42947</v>
      </c>
      <c r="D2365" s="271">
        <v>42947</v>
      </c>
      <c r="E2365" s="208">
        <v>10042462</v>
      </c>
      <c r="F2365" s="61" t="s">
        <v>1053</v>
      </c>
      <c r="G2365" s="61" t="s">
        <v>444</v>
      </c>
      <c r="H2365" s="60">
        <v>143025411</v>
      </c>
      <c r="I2365" s="60">
        <v>99</v>
      </c>
      <c r="J2365" s="60" t="s">
        <v>1957</v>
      </c>
      <c r="K2365" s="60" t="s">
        <v>1331</v>
      </c>
      <c r="L2365" s="62">
        <v>38551</v>
      </c>
      <c r="M2365" s="62">
        <v>43003</v>
      </c>
      <c r="N2365" s="60">
        <v>146</v>
      </c>
      <c r="O2365" s="60">
        <v>144</v>
      </c>
      <c r="P2365" s="60">
        <v>146</v>
      </c>
      <c r="Q2365" s="60">
        <v>144</v>
      </c>
      <c r="R2365" s="60">
        <v>144</v>
      </c>
      <c r="S2365" s="249">
        <v>210908</v>
      </c>
      <c r="T2365" s="60">
        <v>0.03</v>
      </c>
      <c r="U2365" s="60">
        <v>8.6499999999999994E-2</v>
      </c>
      <c r="V2365" s="249">
        <v>1725.9977265829095</v>
      </c>
      <c r="W2365" s="249">
        <v>155540.1176449733</v>
      </c>
      <c r="X2365" s="249">
        <v>55367.882355026697</v>
      </c>
      <c r="Y2365" s="249">
        <v>96418.581262542488</v>
      </c>
      <c r="Z2365" s="249">
        <v>41074.766113658407</v>
      </c>
      <c r="AA2365" s="249">
        <v>55343.815148884081</v>
      </c>
      <c r="AB2365" s="249">
        <v>54609.418213177021</v>
      </c>
      <c r="AC2365" s="249">
        <v>55343.815148884081</v>
      </c>
      <c r="AD2365" s="249">
        <v>96455.550436129939</v>
      </c>
      <c r="AE2365" s="249">
        <v>41087.668081104814</v>
      </c>
      <c r="AF2365" s="249">
        <v>-1.57160684466362E-9</v>
      </c>
      <c r="AH2365" s="74">
        <v>146</v>
      </c>
    </row>
    <row r="2366" spans="2:37">
      <c r="B2366" s="73">
        <v>42947</v>
      </c>
      <c r="C2366" s="73">
        <v>42947</v>
      </c>
      <c r="D2366" s="271">
        <v>42947</v>
      </c>
      <c r="E2366" s="208">
        <v>10041622</v>
      </c>
      <c r="F2366" s="61" t="s">
        <v>1053</v>
      </c>
      <c r="G2366" s="61" t="s">
        <v>444</v>
      </c>
      <c r="H2366" s="60">
        <v>143980642</v>
      </c>
      <c r="I2366" s="60">
        <v>98</v>
      </c>
      <c r="J2366" s="60" t="s">
        <v>2197</v>
      </c>
      <c r="K2366" s="60" t="s">
        <v>1338</v>
      </c>
      <c r="L2366" s="62">
        <v>41213</v>
      </c>
      <c r="M2366" s="62">
        <v>43040</v>
      </c>
      <c r="N2366" s="60">
        <v>60</v>
      </c>
      <c r="O2366" s="60">
        <v>56</v>
      </c>
      <c r="P2366" s="60">
        <v>60</v>
      </c>
      <c r="Q2366" s="60">
        <v>56</v>
      </c>
      <c r="R2366" s="60">
        <v>56</v>
      </c>
      <c r="S2366" s="249">
        <v>254401</v>
      </c>
      <c r="T2366" s="60">
        <v>0.05</v>
      </c>
      <c r="U2366" s="60">
        <v>9.4E-2</v>
      </c>
      <c r="V2366" s="249">
        <v>4800.8607102700253</v>
      </c>
      <c r="W2366" s="249">
        <v>229124.93726399503</v>
      </c>
      <c r="X2366" s="249">
        <v>25276.062736004969</v>
      </c>
      <c r="Y2366" s="249">
        <v>58556.449887651484</v>
      </c>
      <c r="Z2366" s="249">
        <v>33452.261644370621</v>
      </c>
      <c r="AA2366" s="249">
        <v>25104.188243280863</v>
      </c>
      <c r="AB2366" s="249">
        <v>23590.991886937969</v>
      </c>
      <c r="AC2366" s="249">
        <v>25104.188243280863</v>
      </c>
      <c r="AD2366" s="249">
        <v>58926.705352207558</v>
      </c>
      <c r="AE2366" s="249">
        <v>33650.642616201541</v>
      </c>
      <c r="AF2366" s="249">
        <v>1.0477378964424133E-9</v>
      </c>
      <c r="AH2366" s="74">
        <v>60</v>
      </c>
    </row>
    <row r="2367" spans="2:37">
      <c r="B2367" s="73">
        <v>42947</v>
      </c>
      <c r="C2367" s="73">
        <v>42947</v>
      </c>
      <c r="D2367" s="271">
        <v>42947</v>
      </c>
      <c r="E2367" s="208">
        <v>10053839</v>
      </c>
      <c r="F2367" s="61" t="s">
        <v>1053</v>
      </c>
      <c r="G2367" s="61" t="s">
        <v>444</v>
      </c>
      <c r="H2367" s="60">
        <v>143980812</v>
      </c>
      <c r="I2367" s="60">
        <v>98</v>
      </c>
      <c r="J2367" s="60" t="s">
        <v>2202</v>
      </c>
      <c r="K2367" s="60" t="s">
        <v>1338</v>
      </c>
      <c r="L2367" s="62">
        <v>41402</v>
      </c>
      <c r="M2367" s="62">
        <v>43221</v>
      </c>
      <c r="N2367" s="60">
        <v>60</v>
      </c>
      <c r="O2367" s="60">
        <v>50</v>
      </c>
      <c r="P2367" s="60">
        <v>60</v>
      </c>
      <c r="Q2367" s="60">
        <v>50</v>
      </c>
      <c r="R2367" s="60">
        <v>50</v>
      </c>
      <c r="S2367" s="249">
        <v>200499</v>
      </c>
      <c r="T2367" s="60">
        <v>0.05</v>
      </c>
      <c r="U2367" s="60">
        <v>9.4E-2</v>
      </c>
      <c r="V2367" s="249">
        <v>3783.6634743905483</v>
      </c>
      <c r="W2367" s="249">
        <v>180578.38136050466</v>
      </c>
      <c r="X2367" s="249">
        <v>19920.61863949534</v>
      </c>
      <c r="Y2367" s="249">
        <v>44861.103738776845</v>
      </c>
      <c r="Z2367" s="249">
        <v>25667.976971938799</v>
      </c>
      <c r="AA2367" s="249">
        <v>19193.126766838046</v>
      </c>
      <c r="AB2367" s="249">
        <v>16600.515532912785</v>
      </c>
      <c r="AC2367" s="249">
        <v>19193.126766838046</v>
      </c>
      <c r="AD2367" s="249">
        <v>46441.427102929098</v>
      </c>
      <c r="AE2367" s="249">
        <v>26520.808463432913</v>
      </c>
      <c r="AF2367" s="249">
        <v>8.440110832452774E-10</v>
      </c>
      <c r="AH2367" s="74">
        <v>60</v>
      </c>
    </row>
    <row r="2368" spans="2:37">
      <c r="B2368" s="73">
        <v>42947</v>
      </c>
      <c r="C2368" s="73">
        <v>42947</v>
      </c>
      <c r="D2368" s="271">
        <v>42947</v>
      </c>
      <c r="E2368" s="208">
        <v>10041286</v>
      </c>
      <c r="F2368" s="61" t="s">
        <v>1053</v>
      </c>
      <c r="G2368" s="61" t="s">
        <v>444</v>
      </c>
      <c r="H2368" s="60">
        <v>143981517</v>
      </c>
      <c r="I2368" s="60">
        <v>98</v>
      </c>
      <c r="J2368" s="60" t="s">
        <v>2241</v>
      </c>
      <c r="K2368" s="60" t="s">
        <v>1338</v>
      </c>
      <c r="L2368" s="62">
        <v>41411</v>
      </c>
      <c r="M2368" s="62">
        <v>43252</v>
      </c>
      <c r="N2368" s="60">
        <v>61</v>
      </c>
      <c r="O2368" s="60">
        <v>49</v>
      </c>
      <c r="P2368" s="60">
        <v>60</v>
      </c>
      <c r="Q2368" s="60">
        <v>49</v>
      </c>
      <c r="R2368" s="60">
        <v>49</v>
      </c>
      <c r="S2368" s="249">
        <v>212944</v>
      </c>
      <c r="T2368" s="60">
        <v>0.05</v>
      </c>
      <c r="U2368" s="60">
        <v>9.4E-2</v>
      </c>
      <c r="V2368" s="249">
        <v>4018.5159770902642</v>
      </c>
      <c r="W2368" s="249">
        <v>191786.90587200585</v>
      </c>
      <c r="X2368" s="249">
        <v>21157.094127994147</v>
      </c>
      <c r="Y2368" s="249">
        <v>47315.113072158507</v>
      </c>
      <c r="Z2368" s="249">
        <v>27081.532395110989</v>
      </c>
      <c r="AA2368" s="249">
        <v>20233.580677047517</v>
      </c>
      <c r="AB2368" s="249">
        <v>17278.293537861886</v>
      </c>
      <c r="AC2368" s="249">
        <v>20233.580677047517</v>
      </c>
      <c r="AD2368" s="249">
        <v>49324.052753410884</v>
      </c>
      <c r="AE2368" s="249">
        <v>28166.958625415864</v>
      </c>
      <c r="AF2368" s="249">
        <v>8.7311491370201111E-10</v>
      </c>
      <c r="AH2368" s="74">
        <v>60</v>
      </c>
    </row>
    <row r="2369" spans="2:44">
      <c r="B2369" s="73">
        <v>42947</v>
      </c>
      <c r="C2369" s="73">
        <v>42947</v>
      </c>
      <c r="D2369" s="271">
        <v>42947</v>
      </c>
      <c r="E2369" s="208">
        <v>10041772</v>
      </c>
      <c r="F2369" s="61" t="s">
        <v>1053</v>
      </c>
      <c r="G2369" s="61" t="s">
        <v>444</v>
      </c>
      <c r="H2369" s="60">
        <v>143983773</v>
      </c>
      <c r="I2369" s="60">
        <v>98</v>
      </c>
      <c r="J2369" s="60" t="s">
        <v>2352</v>
      </c>
      <c r="K2369" s="60" t="s">
        <v>1780</v>
      </c>
      <c r="L2369" s="62">
        <v>41837</v>
      </c>
      <c r="M2369" s="62">
        <v>43678</v>
      </c>
      <c r="N2369" s="60">
        <v>61</v>
      </c>
      <c r="O2369" s="60">
        <v>35</v>
      </c>
      <c r="P2369" s="60">
        <v>60</v>
      </c>
      <c r="Q2369" s="60">
        <v>35</v>
      </c>
      <c r="R2369" s="60">
        <v>35</v>
      </c>
      <c r="S2369" s="249">
        <v>203661</v>
      </c>
      <c r="T2369" s="60">
        <v>0.05</v>
      </c>
      <c r="U2369" s="60">
        <v>9.1499999999999998E-2</v>
      </c>
      <c r="V2369" s="249">
        <v>3843.3343151729114</v>
      </c>
      <c r="W2369" s="249">
        <v>184498.66844790027</v>
      </c>
      <c r="X2369" s="249">
        <v>19162.331552099728</v>
      </c>
      <c r="Y2369" s="249">
        <v>37197.330056936727</v>
      </c>
      <c r="Z2369" s="249">
        <v>21924.155327379209</v>
      </c>
      <c r="AA2369" s="249">
        <v>15273.174729557519</v>
      </c>
      <c r="AB2369" s="249">
        <v>11178.02673872484</v>
      </c>
      <c r="AC2369" s="249">
        <v>15273.174729557519</v>
      </c>
      <c r="AD2369" s="249">
        <v>46101.390462474519</v>
      </c>
      <c r="AE2369" s="249">
        <v>26939.058910374675</v>
      </c>
      <c r="AF2369" s="249">
        <v>1.1641532182693481E-10</v>
      </c>
      <c r="AH2369" s="74">
        <v>60</v>
      </c>
    </row>
    <row r="2370" spans="2:44">
      <c r="B2370" s="73">
        <v>42947</v>
      </c>
      <c r="C2370" s="73">
        <v>42947</v>
      </c>
      <c r="D2370" s="271">
        <v>42947</v>
      </c>
      <c r="E2370" s="208">
        <v>10041286</v>
      </c>
      <c r="F2370" s="61" t="s">
        <v>1053</v>
      </c>
      <c r="G2370" s="61" t="s">
        <v>444</v>
      </c>
      <c r="H2370" s="60">
        <v>143984680</v>
      </c>
      <c r="I2370" s="60">
        <v>98</v>
      </c>
      <c r="J2370" s="60" t="s">
        <v>2241</v>
      </c>
      <c r="K2370" s="60" t="s">
        <v>1780</v>
      </c>
      <c r="L2370" s="62">
        <v>41996</v>
      </c>
      <c r="M2370" s="62">
        <v>43831</v>
      </c>
      <c r="N2370" s="60">
        <v>60</v>
      </c>
      <c r="O2370" s="60">
        <v>30</v>
      </c>
      <c r="P2370" s="60">
        <v>60</v>
      </c>
      <c r="Q2370" s="60">
        <v>30</v>
      </c>
      <c r="R2370" s="60">
        <v>30</v>
      </c>
      <c r="S2370" s="249">
        <v>86448</v>
      </c>
      <c r="T2370" s="60">
        <v>0.05</v>
      </c>
      <c r="U2370" s="60">
        <v>9.1499999999999998E-2</v>
      </c>
      <c r="V2370" s="249">
        <v>1631.3804060574573</v>
      </c>
      <c r="W2370" s="249">
        <v>78314.163683690451</v>
      </c>
      <c r="X2370" s="249">
        <v>8133.8363163095491</v>
      </c>
      <c r="Y2370" s="249">
        <v>14226.725276863239</v>
      </c>
      <c r="Z2370" s="249">
        <v>8409.8093728616441</v>
      </c>
      <c r="AA2370" s="249">
        <v>5816.9159040015948</v>
      </c>
      <c r="AB2370" s="249">
        <v>4066.918158154775</v>
      </c>
      <c r="AC2370" s="249">
        <v>5816.9159040015948</v>
      </c>
      <c r="AD2370" s="249">
        <v>19568.660679757028</v>
      </c>
      <c r="AE2370" s="249">
        <v>11434.824363447435</v>
      </c>
      <c r="AF2370" s="249">
        <v>4.3655745685100555E-11</v>
      </c>
      <c r="AH2370" s="74">
        <v>60</v>
      </c>
    </row>
    <row r="2371" spans="2:44">
      <c r="B2371" s="73">
        <v>42947</v>
      </c>
      <c r="C2371" s="73">
        <v>42947</v>
      </c>
      <c r="D2371" s="271">
        <v>42947</v>
      </c>
      <c r="E2371" s="208">
        <v>10041653</v>
      </c>
      <c r="F2371" s="61" t="s">
        <v>1053</v>
      </c>
      <c r="G2371" s="61" t="s">
        <v>444</v>
      </c>
      <c r="H2371" s="60">
        <v>143985768</v>
      </c>
      <c r="I2371" s="60">
        <v>98</v>
      </c>
      <c r="J2371" s="60" t="s">
        <v>2565</v>
      </c>
      <c r="K2371" s="60" t="s">
        <v>1780</v>
      </c>
      <c r="L2371" s="62">
        <v>42221</v>
      </c>
      <c r="M2371" s="62">
        <v>44044</v>
      </c>
      <c r="N2371" s="60">
        <v>60</v>
      </c>
      <c r="O2371" s="60">
        <v>23</v>
      </c>
      <c r="P2371" s="60">
        <v>60</v>
      </c>
      <c r="Q2371" s="60">
        <v>23</v>
      </c>
      <c r="R2371" s="60">
        <v>23</v>
      </c>
      <c r="S2371" s="249">
        <v>400665</v>
      </c>
      <c r="T2371" s="60">
        <v>0.05</v>
      </c>
      <c r="U2371" s="60">
        <v>9.1499999999999998E-2</v>
      </c>
      <c r="V2371" s="249">
        <v>7561.0428279776415</v>
      </c>
      <c r="W2371" s="249">
        <v>362966.6897131899</v>
      </c>
      <c r="X2371" s="249">
        <v>37698.310286810098</v>
      </c>
      <c r="Y2371" s="249">
        <v>53895.233773373475</v>
      </c>
      <c r="Z2371" s="249">
        <v>32001.347752050438</v>
      </c>
      <c r="AA2371" s="249">
        <v>21893.886021323036</v>
      </c>
      <c r="AB2371" s="249">
        <v>14451.018943277204</v>
      </c>
      <c r="AC2371" s="249">
        <v>21893.886021323036</v>
      </c>
      <c r="AD2371" s="249">
        <v>90695.879965468834</v>
      </c>
      <c r="AE2371" s="249">
        <v>52997.569678658445</v>
      </c>
      <c r="AF2371" s="249">
        <v>2.9103830456733704E-10</v>
      </c>
      <c r="AH2371" s="74">
        <v>60</v>
      </c>
    </row>
    <row r="2372" spans="2:44">
      <c r="B2372" s="73">
        <v>42947</v>
      </c>
      <c r="C2372" s="73">
        <v>42947</v>
      </c>
      <c r="D2372" s="271">
        <v>42947</v>
      </c>
      <c r="E2372" s="208">
        <v>10053839</v>
      </c>
      <c r="F2372" s="61" t="s">
        <v>1053</v>
      </c>
      <c r="G2372" s="61" t="s">
        <v>444</v>
      </c>
      <c r="H2372" s="60">
        <v>143986268</v>
      </c>
      <c r="I2372" s="60">
        <v>98</v>
      </c>
      <c r="J2372" s="60" t="s">
        <v>2202</v>
      </c>
      <c r="K2372" s="60" t="s">
        <v>1780</v>
      </c>
      <c r="L2372" s="62">
        <v>42221</v>
      </c>
      <c r="M2372" s="62">
        <v>44044</v>
      </c>
      <c r="N2372" s="60">
        <v>60</v>
      </c>
      <c r="O2372" s="60">
        <v>23</v>
      </c>
      <c r="P2372" s="60">
        <v>60</v>
      </c>
      <c r="Q2372" s="60">
        <v>23</v>
      </c>
      <c r="R2372" s="60">
        <v>23</v>
      </c>
      <c r="S2372" s="249">
        <v>200249</v>
      </c>
      <c r="T2372" s="60">
        <v>0.05</v>
      </c>
      <c r="U2372" s="60">
        <v>9.1499999999999998E-2</v>
      </c>
      <c r="V2372" s="249">
        <v>3778.945665979546</v>
      </c>
      <c r="W2372" s="249">
        <v>181407.70131750105</v>
      </c>
      <c r="X2372" s="249">
        <v>18841.298682498949</v>
      </c>
      <c r="Y2372" s="249">
        <v>26936.384929764921</v>
      </c>
      <c r="Z2372" s="249">
        <v>15994.004682216691</v>
      </c>
      <c r="AA2372" s="249">
        <v>10942.38024754823</v>
      </c>
      <c r="AB2372" s="249">
        <v>7222.4978282912634</v>
      </c>
      <c r="AC2372" s="249">
        <v>10942.38024754823</v>
      </c>
      <c r="AD2372" s="249">
        <v>45329.038641271793</v>
      </c>
      <c r="AE2372" s="249">
        <v>26487.739958772756</v>
      </c>
      <c r="AF2372" s="249">
        <v>8.7311491370201111E-11</v>
      </c>
      <c r="AH2372" s="74">
        <v>60</v>
      </c>
    </row>
    <row r="2373" spans="2:44">
      <c r="B2373" s="73">
        <v>42947</v>
      </c>
      <c r="C2373" s="73">
        <v>42947</v>
      </c>
      <c r="D2373" s="271">
        <v>42947</v>
      </c>
      <c r="E2373" s="208">
        <v>10041730</v>
      </c>
      <c r="F2373" s="61" t="s">
        <v>1053</v>
      </c>
      <c r="G2373" s="61" t="s">
        <v>444</v>
      </c>
      <c r="H2373" s="60">
        <v>143997057</v>
      </c>
      <c r="I2373" s="60">
        <v>99</v>
      </c>
      <c r="J2373" s="60" t="s">
        <v>2458</v>
      </c>
      <c r="K2373" s="60" t="s">
        <v>1335</v>
      </c>
      <c r="L2373" s="62">
        <v>40861</v>
      </c>
      <c r="M2373" s="62">
        <v>51806</v>
      </c>
      <c r="N2373" s="60">
        <v>360</v>
      </c>
      <c r="O2373" s="60">
        <v>68</v>
      </c>
      <c r="P2373" s="60">
        <v>228</v>
      </c>
      <c r="Q2373" s="60">
        <v>68</v>
      </c>
      <c r="R2373" s="60">
        <v>68</v>
      </c>
      <c r="S2373" s="249">
        <v>1860039</v>
      </c>
      <c r="T2373" s="60">
        <v>0.03</v>
      </c>
      <c r="U2373" s="60">
        <v>8.1500000000000003E-2</v>
      </c>
      <c r="V2373" s="249">
        <v>10712.729398945254</v>
      </c>
      <c r="W2373" s="249">
        <v>1240286.0488125205</v>
      </c>
      <c r="X2373" s="249">
        <v>619752.95118747954</v>
      </c>
      <c r="Y2373" s="249">
        <v>531459.14051649696</v>
      </c>
      <c r="Z2373" s="249">
        <v>279701.29296573339</v>
      </c>
      <c r="AA2373" s="249">
        <v>251757.84755076357</v>
      </c>
      <c r="AB2373" s="249">
        <v>184838.59947696759</v>
      </c>
      <c r="AC2373" s="249">
        <v>251757.84755076357</v>
      </c>
      <c r="AD2373" s="249">
        <v>1202216.2541470148</v>
      </c>
      <c r="AE2373" s="249">
        <v>582463.30295951804</v>
      </c>
      <c r="AF2373" s="249">
        <v>1.7229467630386353E-8</v>
      </c>
      <c r="AH2373" s="74">
        <v>228</v>
      </c>
    </row>
    <row r="2374" spans="2:44">
      <c r="B2374" s="73">
        <v>42947</v>
      </c>
      <c r="C2374" s="73">
        <v>42947</v>
      </c>
      <c r="D2374" s="271">
        <v>42947</v>
      </c>
      <c r="E2374" s="208">
        <v>10042338</v>
      </c>
      <c r="F2374" s="61" t="s">
        <v>1053</v>
      </c>
      <c r="G2374" s="61" t="s">
        <v>444</v>
      </c>
      <c r="H2374" s="60">
        <v>143997537</v>
      </c>
      <c r="I2374" s="60">
        <v>98</v>
      </c>
      <c r="J2374" s="60" t="s">
        <v>2473</v>
      </c>
      <c r="K2374" s="60" t="s">
        <v>1337</v>
      </c>
      <c r="L2374" s="62">
        <v>40885</v>
      </c>
      <c r="M2374" s="62">
        <v>43070</v>
      </c>
      <c r="N2374" s="60">
        <v>72</v>
      </c>
      <c r="O2374" s="60">
        <v>67</v>
      </c>
      <c r="P2374" s="60">
        <v>60</v>
      </c>
      <c r="Q2374" s="60">
        <v>60</v>
      </c>
      <c r="R2374" s="60">
        <v>67</v>
      </c>
      <c r="S2374" s="249">
        <v>400554</v>
      </c>
      <c r="T2374" s="60">
        <v>0.05</v>
      </c>
      <c r="U2374" s="60">
        <v>9.9000000000000005E-2</v>
      </c>
      <c r="V2374" s="249">
        <v>7558.9481210431559</v>
      </c>
      <c r="W2374" s="249">
        <v>356589.91513028124</v>
      </c>
      <c r="X2374" s="249">
        <v>43964.084869718761</v>
      </c>
      <c r="Y2374" s="249">
        <v>96946.972132313356</v>
      </c>
      <c r="Z2374" s="249">
        <v>52982.887262589356</v>
      </c>
      <c r="AA2374" s="249">
        <v>43964.084869724</v>
      </c>
      <c r="AB2374" s="249">
        <v>49093.228104519287</v>
      </c>
      <c r="AC2374" s="249">
        <v>43964.084869724</v>
      </c>
      <c r="AD2374" s="249">
        <v>96946.972132313356</v>
      </c>
      <c r="AE2374" s="249">
        <v>52982.887262589356</v>
      </c>
      <c r="AF2374" s="249">
        <v>5.2386894822120667E-9</v>
      </c>
      <c r="AH2374" s="74">
        <v>60</v>
      </c>
    </row>
    <row r="2375" spans="2:44">
      <c r="B2375" s="73">
        <v>42947</v>
      </c>
      <c r="C2375" s="73">
        <v>42947</v>
      </c>
      <c r="D2375" s="271">
        <v>42947</v>
      </c>
      <c r="E2375" s="208">
        <v>10042014</v>
      </c>
      <c r="F2375" s="61" t="s">
        <v>1053</v>
      </c>
      <c r="G2375" s="61" t="s">
        <v>444</v>
      </c>
      <c r="H2375" s="60">
        <v>143998479</v>
      </c>
      <c r="I2375" s="60">
        <v>98</v>
      </c>
      <c r="J2375" s="60" t="s">
        <v>2388</v>
      </c>
      <c r="K2375" s="60" t="s">
        <v>1338</v>
      </c>
      <c r="L2375" s="62">
        <v>41109</v>
      </c>
      <c r="M2375" s="62">
        <v>42948</v>
      </c>
      <c r="N2375" s="60">
        <v>60</v>
      </c>
      <c r="O2375" s="60">
        <v>59</v>
      </c>
      <c r="P2375" s="60">
        <v>60</v>
      </c>
      <c r="Q2375" s="60">
        <v>59</v>
      </c>
      <c r="R2375" s="60">
        <v>59</v>
      </c>
      <c r="S2375" s="249">
        <v>252610</v>
      </c>
      <c r="T2375" s="60">
        <v>0.05</v>
      </c>
      <c r="U2375" s="60">
        <v>9.4E-2</v>
      </c>
      <c r="V2375" s="249">
        <v>4767.0623308136019</v>
      </c>
      <c r="W2375" s="249">
        <v>227511.88243072073</v>
      </c>
      <c r="X2375" s="249">
        <v>25098.117569279275</v>
      </c>
      <c r="Y2375" s="249">
        <v>58474.805668543238</v>
      </c>
      <c r="Z2375" s="249">
        <v>33393.959507194493</v>
      </c>
      <c r="AA2375" s="249">
        <v>25080.846161348745</v>
      </c>
      <c r="AB2375" s="249">
        <v>24679.815609791287</v>
      </c>
      <c r="AC2375" s="249">
        <v>25080.846161348745</v>
      </c>
      <c r="AD2375" s="249">
        <v>58511.85741809645</v>
      </c>
      <c r="AE2375" s="249">
        <v>33413.739848816127</v>
      </c>
      <c r="AF2375" s="249">
        <v>1.0477378964424133E-9</v>
      </c>
      <c r="AH2375" s="74">
        <v>60</v>
      </c>
    </row>
    <row r="2376" spans="2:44">
      <c r="B2376" s="73">
        <v>42947</v>
      </c>
      <c r="C2376" s="73">
        <v>42947</v>
      </c>
      <c r="D2376" s="271">
        <v>42947</v>
      </c>
      <c r="E2376" s="208">
        <v>10042338</v>
      </c>
      <c r="F2376" s="61" t="s">
        <v>1053</v>
      </c>
      <c r="G2376" s="61" t="s">
        <v>444</v>
      </c>
      <c r="H2376" s="60">
        <v>143998568</v>
      </c>
      <c r="I2376" s="60">
        <v>98</v>
      </c>
      <c r="J2376" s="60" t="s">
        <v>2473</v>
      </c>
      <c r="K2376" s="60" t="s">
        <v>1338</v>
      </c>
      <c r="L2376" s="62">
        <v>41235</v>
      </c>
      <c r="M2376" s="62">
        <v>43070</v>
      </c>
      <c r="N2376" s="60">
        <v>60</v>
      </c>
      <c r="O2376" s="60">
        <v>55</v>
      </c>
      <c r="P2376" s="60">
        <v>60</v>
      </c>
      <c r="Q2376" s="60">
        <v>55</v>
      </c>
      <c r="R2376" s="60">
        <v>55</v>
      </c>
      <c r="S2376" s="249">
        <v>50915</v>
      </c>
      <c r="T2376" s="60">
        <v>0.05</v>
      </c>
      <c r="U2376" s="60">
        <v>9.4E-2</v>
      </c>
      <c r="V2376" s="249">
        <v>960.82886098481674</v>
      </c>
      <c r="W2376" s="249">
        <v>45856.329891770503</v>
      </c>
      <c r="X2376" s="249">
        <v>5058.6701082294967</v>
      </c>
      <c r="Y2376" s="249">
        <v>11682.536011154793</v>
      </c>
      <c r="Z2376" s="249">
        <v>6675.2588631888357</v>
      </c>
      <c r="AA2376" s="249">
        <v>5007.2771479659568</v>
      </c>
      <c r="AB2376" s="249">
        <v>4637.1142658770386</v>
      </c>
      <c r="AC2376" s="249">
        <v>5007.2771479659568</v>
      </c>
      <c r="AD2376" s="249">
        <v>11793.401767318705</v>
      </c>
      <c r="AE2376" s="249">
        <v>6734.7316590890114</v>
      </c>
      <c r="AF2376" s="249">
        <v>1.964508555829525E-10</v>
      </c>
      <c r="AH2376" s="74">
        <v>60</v>
      </c>
    </row>
    <row r="2377" spans="2:44">
      <c r="B2377" s="73">
        <v>42947</v>
      </c>
      <c r="C2377" s="73">
        <v>42947</v>
      </c>
      <c r="D2377" s="271">
        <v>42947</v>
      </c>
      <c r="E2377" s="208">
        <v>10041862</v>
      </c>
      <c r="F2377" s="61" t="s">
        <v>1053</v>
      </c>
      <c r="G2377" s="61" t="s">
        <v>444</v>
      </c>
      <c r="H2377" s="60">
        <v>143998649</v>
      </c>
      <c r="I2377" s="60">
        <v>98</v>
      </c>
      <c r="J2377" s="60" t="s">
        <v>2490</v>
      </c>
      <c r="K2377" s="60" t="s">
        <v>1338</v>
      </c>
      <c r="L2377" s="62">
        <v>41106</v>
      </c>
      <c r="M2377" s="62">
        <v>42948</v>
      </c>
      <c r="N2377" s="60">
        <v>61</v>
      </c>
      <c r="O2377" s="60">
        <v>60</v>
      </c>
      <c r="P2377" s="60">
        <v>60</v>
      </c>
      <c r="Q2377" s="60">
        <v>60</v>
      </c>
      <c r="R2377" s="60">
        <v>60</v>
      </c>
      <c r="S2377" s="249">
        <v>111657</v>
      </c>
      <c r="T2377" s="60">
        <v>0.05</v>
      </c>
      <c r="U2377" s="60">
        <v>9.4E-2</v>
      </c>
      <c r="V2377" s="249">
        <v>2107.1053349893291</v>
      </c>
      <c r="W2377" s="249">
        <v>100563.29621379593</v>
      </c>
      <c r="X2377" s="249">
        <v>11093.703786204074</v>
      </c>
      <c r="Y2377" s="249">
        <v>25863.023885564282</v>
      </c>
      <c r="Z2377" s="249">
        <v>14769.320099359727</v>
      </c>
      <c r="AA2377" s="249">
        <v>11093.703786204554</v>
      </c>
      <c r="AB2377" s="249">
        <v>11093.703786204074</v>
      </c>
      <c r="AC2377" s="249">
        <v>11093.703786204554</v>
      </c>
      <c r="AD2377" s="249">
        <v>25863.023885564282</v>
      </c>
      <c r="AE2377" s="249">
        <v>14769.320099359727</v>
      </c>
      <c r="AF2377" s="249">
        <v>4.8021320253610611E-10</v>
      </c>
      <c r="AH2377" s="74">
        <v>60</v>
      </c>
    </row>
    <row r="2378" spans="2:44">
      <c r="B2378" s="73">
        <v>42947</v>
      </c>
      <c r="C2378" s="73">
        <v>42947</v>
      </c>
      <c r="D2378" s="271">
        <v>42947</v>
      </c>
      <c r="E2378" s="208">
        <v>10041977</v>
      </c>
      <c r="F2378" s="61" t="s">
        <v>1053</v>
      </c>
      <c r="G2378" s="61" t="s">
        <v>444</v>
      </c>
      <c r="H2378" s="60">
        <v>143999556</v>
      </c>
      <c r="I2378" s="60">
        <v>98</v>
      </c>
      <c r="J2378" s="60" t="s">
        <v>2507</v>
      </c>
      <c r="K2378" s="60" t="s">
        <v>1338</v>
      </c>
      <c r="L2378" s="62">
        <v>41130</v>
      </c>
      <c r="M2378" s="62">
        <v>42948</v>
      </c>
      <c r="N2378" s="60">
        <v>60</v>
      </c>
      <c r="O2378" s="60">
        <v>59</v>
      </c>
      <c r="P2378" s="60">
        <v>60</v>
      </c>
      <c r="Q2378" s="60">
        <v>59</v>
      </c>
      <c r="R2378" s="60">
        <v>59</v>
      </c>
      <c r="S2378" s="249">
        <v>194188</v>
      </c>
      <c r="T2378" s="60">
        <v>0.05</v>
      </c>
      <c r="U2378" s="60">
        <v>9.4E-2</v>
      </c>
      <c r="V2378" s="249">
        <v>3664.5671188631954</v>
      </c>
      <c r="W2378" s="249">
        <v>174894.41204012829</v>
      </c>
      <c r="X2378" s="249">
        <v>19293.587959871715</v>
      </c>
      <c r="Y2378" s="249">
        <v>44951.132430082245</v>
      </c>
      <c r="Z2378" s="249">
        <v>25670.821459099359</v>
      </c>
      <c r="AA2378" s="249">
        <v>19280.310970982886</v>
      </c>
      <c r="AB2378" s="249">
        <v>18972.028160540518</v>
      </c>
      <c r="AC2378" s="249">
        <v>19280.310970982886</v>
      </c>
      <c r="AD2378" s="249">
        <v>44979.61509166428</v>
      </c>
      <c r="AE2378" s="249">
        <v>25686.027131791721</v>
      </c>
      <c r="AF2378" s="249">
        <v>8.440110832452774E-10</v>
      </c>
      <c r="AH2378" s="74">
        <v>60</v>
      </c>
    </row>
    <row r="2379" spans="2:44" ht="13.8" thickBot="1">
      <c r="B2379" s="209">
        <v>42947</v>
      </c>
      <c r="C2379" s="209">
        <v>42947</v>
      </c>
      <c r="D2379" s="277">
        <v>42947</v>
      </c>
      <c r="E2379" s="210">
        <v>10054835</v>
      </c>
      <c r="F2379" s="85" t="s">
        <v>1053</v>
      </c>
      <c r="G2379" s="85" t="s">
        <v>444</v>
      </c>
      <c r="H2379" s="94">
        <v>143999866</v>
      </c>
      <c r="I2379" s="94">
        <v>98</v>
      </c>
      <c r="J2379" s="94" t="s">
        <v>2514</v>
      </c>
      <c r="K2379" s="94" t="s">
        <v>1338</v>
      </c>
      <c r="L2379" s="246">
        <v>41220</v>
      </c>
      <c r="M2379" s="246">
        <v>43040</v>
      </c>
      <c r="N2379" s="94">
        <v>60</v>
      </c>
      <c r="O2379" s="94">
        <v>56</v>
      </c>
      <c r="P2379" s="94">
        <v>60</v>
      </c>
      <c r="Q2379" s="94">
        <v>56</v>
      </c>
      <c r="R2379" s="94">
        <v>56</v>
      </c>
      <c r="S2379" s="250">
        <v>75312</v>
      </c>
      <c r="T2379" s="94">
        <v>0.05</v>
      </c>
      <c r="U2379" s="94">
        <v>9.4E-2</v>
      </c>
      <c r="V2379" s="250">
        <v>1421.2303481977515</v>
      </c>
      <c r="W2379" s="250">
        <v>67829.361029343418</v>
      </c>
      <c r="X2379" s="250">
        <v>7482.6389706565824</v>
      </c>
      <c r="Y2379" s="250">
        <v>17334.850703962664</v>
      </c>
      <c r="Z2379" s="250">
        <v>9903.0928689778957</v>
      </c>
      <c r="AA2379" s="250">
        <v>7431.7578349847681</v>
      </c>
      <c r="AB2379" s="250">
        <v>6983.79637261281</v>
      </c>
      <c r="AC2379" s="250">
        <v>7431.7578349847681</v>
      </c>
      <c r="AD2379" s="250">
        <v>17444.459862521981</v>
      </c>
      <c r="AE2379" s="250">
        <v>9961.8208918650926</v>
      </c>
      <c r="AF2379" s="250">
        <v>3.0559021979570389E-10</v>
      </c>
      <c r="AG2379" s="85"/>
      <c r="AH2379" s="95">
        <v>60</v>
      </c>
      <c r="AI2379" s="94"/>
      <c r="AJ2379" s="94"/>
      <c r="AK2379" s="85"/>
      <c r="AL2379" s="94"/>
      <c r="AM2379" s="94"/>
      <c r="AN2379" s="94"/>
      <c r="AO2379" s="94"/>
      <c r="AP2379" s="94"/>
      <c r="AQ2379" s="94"/>
      <c r="AR2379" s="94"/>
    </row>
    <row r="2380" spans="2:44">
      <c r="B2380" s="73">
        <v>42948</v>
      </c>
      <c r="C2380" s="73">
        <v>42948</v>
      </c>
      <c r="D2380" s="388">
        <v>42978</v>
      </c>
      <c r="E2380" s="208">
        <v>10041481</v>
      </c>
      <c r="F2380" s="61" t="s">
        <v>1054</v>
      </c>
      <c r="G2380" s="61" t="s">
        <v>444</v>
      </c>
      <c r="H2380" s="60">
        <v>143980464</v>
      </c>
      <c r="I2380" s="60">
        <v>98</v>
      </c>
      <c r="J2380" s="60" t="s">
        <v>2186</v>
      </c>
      <c r="K2380" s="60" t="s">
        <v>1338</v>
      </c>
      <c r="L2380" s="62">
        <v>41135</v>
      </c>
      <c r="M2380" s="62">
        <v>42948</v>
      </c>
      <c r="N2380" s="60">
        <v>60</v>
      </c>
      <c r="O2380" s="60">
        <v>60</v>
      </c>
      <c r="P2380" s="60">
        <v>60</v>
      </c>
      <c r="Q2380" s="60">
        <v>60</v>
      </c>
      <c r="R2380" s="60">
        <v>60</v>
      </c>
      <c r="S2380" s="249">
        <v>170755</v>
      </c>
      <c r="T2380" s="60">
        <v>0.05</v>
      </c>
      <c r="U2380" s="60">
        <v>9.4E-2</v>
      </c>
      <c r="V2380" s="249">
        <v>3222.3575008830871</v>
      </c>
      <c r="W2380" s="249">
        <v>153789.60248785766</v>
      </c>
      <c r="X2380" s="249">
        <v>16965.397512142343</v>
      </c>
      <c r="Y2380" s="249">
        <v>39551.847565128322</v>
      </c>
      <c r="Z2380" s="249">
        <v>22586.450052985223</v>
      </c>
      <c r="AA2380" s="249">
        <v>16965.397512143099</v>
      </c>
      <c r="AB2380" s="249">
        <v>16965.397512142343</v>
      </c>
      <c r="AC2380" s="249">
        <v>16965.397512143099</v>
      </c>
      <c r="AD2380" s="249">
        <v>39551.847565128322</v>
      </c>
      <c r="AE2380" s="249">
        <v>22586.450052985223</v>
      </c>
      <c r="AF2380" s="249">
        <v>7.5669959187507629E-10</v>
      </c>
      <c r="AH2380" s="74">
        <v>60</v>
      </c>
    </row>
    <row r="2381" spans="2:44">
      <c r="B2381" s="73">
        <v>42978</v>
      </c>
      <c r="C2381" s="73">
        <v>42978</v>
      </c>
      <c r="D2381" s="388">
        <v>42978</v>
      </c>
      <c r="E2381" s="208">
        <v>10041509</v>
      </c>
      <c r="F2381" s="61" t="s">
        <v>1053</v>
      </c>
      <c r="G2381" s="61" t="s">
        <v>444</v>
      </c>
      <c r="H2381" s="60">
        <v>143980995</v>
      </c>
      <c r="I2381" s="60">
        <v>98</v>
      </c>
      <c r="J2381" s="60" t="s">
        <v>2213</v>
      </c>
      <c r="K2381" s="60" t="s">
        <v>1780</v>
      </c>
      <c r="L2381" s="62">
        <v>41610</v>
      </c>
      <c r="M2381" s="62">
        <v>43435</v>
      </c>
      <c r="N2381" s="60">
        <v>60</v>
      </c>
      <c r="O2381" s="60">
        <v>44</v>
      </c>
      <c r="P2381" s="60">
        <v>60</v>
      </c>
      <c r="Q2381" s="60">
        <v>44</v>
      </c>
      <c r="R2381" s="60">
        <v>44</v>
      </c>
      <c r="S2381" s="249">
        <v>400610</v>
      </c>
      <c r="T2381" s="60">
        <v>0.05</v>
      </c>
      <c r="U2381" s="60">
        <v>9.1499999999999998E-2</v>
      </c>
      <c r="V2381" s="249">
        <v>7560.0049101272207</v>
      </c>
      <c r="W2381" s="249">
        <v>362916.86462755915</v>
      </c>
      <c r="X2381" s="249">
        <v>37693.135372440855</v>
      </c>
      <c r="Y2381" s="249">
        <v>83189.767709413194</v>
      </c>
      <c r="Z2381" s="249">
        <v>48811.307025523798</v>
      </c>
      <c r="AA2381" s="249">
        <v>34378.460683889396</v>
      </c>
      <c r="AB2381" s="249">
        <v>27641.632606456624</v>
      </c>
      <c r="AC2381" s="249">
        <v>34378.460683889396</v>
      </c>
      <c r="AD2381" s="249">
        <v>90683.429980074288</v>
      </c>
      <c r="AE2381" s="249">
        <v>52990.294607633259</v>
      </c>
      <c r="AF2381" s="249">
        <v>1.7462298274040222E-10</v>
      </c>
      <c r="AH2381" s="74">
        <v>60</v>
      </c>
    </row>
    <row r="2382" spans="2:44">
      <c r="B2382" s="73">
        <v>42978</v>
      </c>
      <c r="C2382" s="73">
        <v>42978</v>
      </c>
      <c r="D2382" s="388">
        <v>42978</v>
      </c>
      <c r="E2382" s="208">
        <v>10041964</v>
      </c>
      <c r="F2382" s="61" t="s">
        <v>1053</v>
      </c>
      <c r="G2382" s="61" t="s">
        <v>444</v>
      </c>
      <c r="H2382" s="60">
        <v>143982025</v>
      </c>
      <c r="I2382" s="60">
        <v>98</v>
      </c>
      <c r="J2382" s="60" t="s">
        <v>2266</v>
      </c>
      <c r="K2382" s="60" t="s">
        <v>1780</v>
      </c>
      <c r="L2382" s="62">
        <v>41484</v>
      </c>
      <c r="M2382" s="62">
        <v>43313</v>
      </c>
      <c r="N2382" s="60">
        <v>60</v>
      </c>
      <c r="O2382" s="60">
        <v>48</v>
      </c>
      <c r="P2382" s="60">
        <v>60</v>
      </c>
      <c r="Q2382" s="60">
        <v>48</v>
      </c>
      <c r="R2382" s="60">
        <v>48</v>
      </c>
      <c r="S2382" s="249">
        <v>228801</v>
      </c>
      <c r="T2382" s="60">
        <v>0.05</v>
      </c>
      <c r="U2382" s="60">
        <v>9.1499999999999998E-2</v>
      </c>
      <c r="V2382" s="249">
        <v>4317.7571289833459</v>
      </c>
      <c r="W2382" s="249">
        <v>207273.26213437048</v>
      </c>
      <c r="X2382" s="249">
        <v>21527.737865629519</v>
      </c>
      <c r="Y2382" s="249">
        <v>49313.006632508797</v>
      </c>
      <c r="Z2382" s="249">
        <v>28888.02177549628</v>
      </c>
      <c r="AA2382" s="249">
        <v>20424.984857012518</v>
      </c>
      <c r="AB2382" s="249">
        <v>17222.190292503616</v>
      </c>
      <c r="AC2382" s="249">
        <v>20424.984857012518</v>
      </c>
      <c r="AD2382" s="249">
        <v>51792.165604630369</v>
      </c>
      <c r="AE2382" s="249">
        <v>30264.427739000763</v>
      </c>
      <c r="AF2382" s="249">
        <v>8.7311491370201111E-11</v>
      </c>
      <c r="AH2382" s="74">
        <v>60</v>
      </c>
    </row>
    <row r="2383" spans="2:44">
      <c r="B2383" s="73">
        <v>42978</v>
      </c>
      <c r="C2383" s="73">
        <v>42978</v>
      </c>
      <c r="D2383" s="388">
        <v>42978</v>
      </c>
      <c r="E2383" s="208">
        <v>10041279</v>
      </c>
      <c r="F2383" s="61" t="s">
        <v>1053</v>
      </c>
      <c r="G2383" s="61" t="s">
        <v>444</v>
      </c>
      <c r="H2383" s="60">
        <v>143983196</v>
      </c>
      <c r="I2383" s="60">
        <v>98</v>
      </c>
      <c r="J2383" s="60" t="s">
        <v>2324</v>
      </c>
      <c r="K2383" s="60" t="s">
        <v>1780</v>
      </c>
      <c r="L2383" s="62">
        <v>41730</v>
      </c>
      <c r="M2383" s="62">
        <v>43556</v>
      </c>
      <c r="N2383" s="60">
        <v>60</v>
      </c>
      <c r="O2383" s="60">
        <v>40</v>
      </c>
      <c r="P2383" s="60">
        <v>60</v>
      </c>
      <c r="Q2383" s="60">
        <v>40</v>
      </c>
      <c r="R2383" s="60">
        <v>40</v>
      </c>
      <c r="S2383" s="249">
        <v>200444</v>
      </c>
      <c r="T2383" s="60">
        <v>0.05</v>
      </c>
      <c r="U2383" s="60">
        <v>9.1499999999999998E-2</v>
      </c>
      <c r="V2383" s="249">
        <v>3782.6255565401279</v>
      </c>
      <c r="W2383" s="249">
        <v>181584.35389382805</v>
      </c>
      <c r="X2383" s="249">
        <v>18859.646106171946</v>
      </c>
      <c r="Y2383" s="249">
        <v>39640.611158930085</v>
      </c>
      <c r="Z2383" s="249">
        <v>23302.493387684328</v>
      </c>
      <c r="AA2383" s="249">
        <v>16338.117771245757</v>
      </c>
      <c r="AB2383" s="249">
        <v>12573.097404114631</v>
      </c>
      <c r="AC2383" s="249">
        <v>16338.117771245757</v>
      </c>
      <c r="AD2383" s="249">
        <v>45373.179498579702</v>
      </c>
      <c r="AE2383" s="249">
        <v>26513.533392407669</v>
      </c>
      <c r="AF2383" s="249">
        <v>8.7311491370201111E-11</v>
      </c>
      <c r="AH2383" s="74">
        <v>60</v>
      </c>
    </row>
    <row r="2384" spans="2:44">
      <c r="B2384" s="73">
        <v>42978</v>
      </c>
      <c r="C2384" s="73">
        <v>42978</v>
      </c>
      <c r="D2384" s="388">
        <v>42978</v>
      </c>
      <c r="E2384" s="208">
        <v>10041416</v>
      </c>
      <c r="F2384" s="61" t="s">
        <v>1053</v>
      </c>
      <c r="G2384" s="61" t="s">
        <v>444</v>
      </c>
      <c r="H2384" s="60">
        <v>143984311</v>
      </c>
      <c r="I2384" s="60">
        <v>98</v>
      </c>
      <c r="J2384" s="60" t="s">
        <v>2376</v>
      </c>
      <c r="K2384" s="60" t="s">
        <v>1780</v>
      </c>
      <c r="L2384" s="62">
        <v>42020</v>
      </c>
      <c r="M2384" s="62">
        <v>43862</v>
      </c>
      <c r="N2384" s="60">
        <v>61</v>
      </c>
      <c r="O2384" s="60">
        <v>30</v>
      </c>
      <c r="P2384" s="60">
        <v>60</v>
      </c>
      <c r="Q2384" s="60">
        <v>30</v>
      </c>
      <c r="R2384" s="60">
        <v>30</v>
      </c>
      <c r="S2384" s="249">
        <v>244393</v>
      </c>
      <c r="T2384" s="60">
        <v>0.05</v>
      </c>
      <c r="U2384" s="60">
        <v>9.1499999999999998E-2</v>
      </c>
      <c r="V2384" s="249">
        <v>4611.9974039607641</v>
      </c>
      <c r="W2384" s="249">
        <v>221398.22095535073</v>
      </c>
      <c r="X2384" s="249">
        <v>22994.779044649273</v>
      </c>
      <c r="Y2384" s="249">
        <v>40219.693579821833</v>
      </c>
      <c r="Z2384" s="249">
        <v>23774.969253907271</v>
      </c>
      <c r="AA2384" s="249">
        <v>16444.724325914562</v>
      </c>
      <c r="AB2384" s="249">
        <v>11497.389522324636</v>
      </c>
      <c r="AC2384" s="249">
        <v>16444.724325914562</v>
      </c>
      <c r="AD2384" s="249">
        <v>55321.623282295273</v>
      </c>
      <c r="AE2384" s="249">
        <v>32326.844237645884</v>
      </c>
      <c r="AF2384" s="249">
        <v>1.1641532182693481E-10</v>
      </c>
      <c r="AH2384" s="74">
        <v>60</v>
      </c>
    </row>
    <row r="2385" spans="2:34">
      <c r="B2385" s="73">
        <v>42978</v>
      </c>
      <c r="C2385" s="73">
        <v>42978</v>
      </c>
      <c r="D2385" s="388">
        <v>42978</v>
      </c>
      <c r="E2385" s="208">
        <v>10042298</v>
      </c>
      <c r="F2385" s="61" t="s">
        <v>1053</v>
      </c>
      <c r="G2385" s="61" t="s">
        <v>444</v>
      </c>
      <c r="H2385" s="60">
        <v>143984702</v>
      </c>
      <c r="I2385" s="60">
        <v>98</v>
      </c>
      <c r="J2385" s="60" t="s">
        <v>1891</v>
      </c>
      <c r="K2385" s="60" t="s">
        <v>1780</v>
      </c>
      <c r="L2385" s="62">
        <v>41890</v>
      </c>
      <c r="M2385" s="62">
        <v>42979</v>
      </c>
      <c r="N2385" s="60">
        <v>36</v>
      </c>
      <c r="O2385" s="60">
        <v>35</v>
      </c>
      <c r="P2385" s="60">
        <v>36</v>
      </c>
      <c r="Q2385" s="60">
        <v>35</v>
      </c>
      <c r="R2385" s="60">
        <v>35</v>
      </c>
      <c r="S2385" s="249">
        <v>150229</v>
      </c>
      <c r="T2385" s="60">
        <v>0.05</v>
      </c>
      <c r="U2385" s="60">
        <v>9.1499999999999998E-2</v>
      </c>
      <c r="V2385" s="249">
        <v>4502.4979011367896</v>
      </c>
      <c r="W2385" s="249">
        <v>141278.81226234118</v>
      </c>
      <c r="X2385" s="249">
        <v>8950.1877376588236</v>
      </c>
      <c r="Y2385" s="249">
        <v>20777.040429176326</v>
      </c>
      <c r="Z2385" s="249">
        <v>11842.241877019289</v>
      </c>
      <c r="AA2385" s="249">
        <v>8934.7985521570372</v>
      </c>
      <c r="AB2385" s="249">
        <v>8701.5714116127456</v>
      </c>
      <c r="AC2385" s="249">
        <v>8934.7985521570372</v>
      </c>
      <c r="AD2385" s="249">
        <v>20811.112178583251</v>
      </c>
      <c r="AE2385" s="249">
        <v>11860.924440924427</v>
      </c>
      <c r="AF2385" s="249">
        <v>0</v>
      </c>
      <c r="AH2385" s="74">
        <v>36</v>
      </c>
    </row>
    <row r="2386" spans="2:34">
      <c r="B2386" s="73">
        <v>42978</v>
      </c>
      <c r="C2386" s="73">
        <v>42978</v>
      </c>
      <c r="D2386" s="388">
        <v>42978</v>
      </c>
      <c r="E2386" s="208">
        <v>10042066</v>
      </c>
      <c r="F2386" s="61" t="s">
        <v>1053</v>
      </c>
      <c r="G2386" s="61" t="s">
        <v>444</v>
      </c>
      <c r="H2386" s="60">
        <v>143994562</v>
      </c>
      <c r="I2386" s="60">
        <v>98</v>
      </c>
      <c r="J2386" s="60" t="s">
        <v>2436</v>
      </c>
      <c r="K2386" s="60" t="s">
        <v>1337</v>
      </c>
      <c r="L2386" s="62">
        <v>40672</v>
      </c>
      <c r="M2386" s="62">
        <v>43221</v>
      </c>
      <c r="N2386" s="60">
        <v>84</v>
      </c>
      <c r="O2386" s="60">
        <v>75</v>
      </c>
      <c r="P2386" s="60">
        <v>60</v>
      </c>
      <c r="Q2386" s="60">
        <v>60</v>
      </c>
      <c r="R2386" s="60">
        <v>75</v>
      </c>
      <c r="S2386" s="249">
        <v>475263</v>
      </c>
      <c r="T2386" s="60">
        <v>0.05</v>
      </c>
      <c r="U2386" s="60">
        <v>9.9000000000000005E-2</v>
      </c>
      <c r="V2386" s="249">
        <v>8968.7991153535677</v>
      </c>
      <c r="W2386" s="249">
        <v>423098.98998527741</v>
      </c>
      <c r="X2386" s="249">
        <v>52164.010014722589</v>
      </c>
      <c r="Y2386" s="249">
        <v>115028.9569359427</v>
      </c>
      <c r="Z2386" s="249">
        <v>62864.946921214112</v>
      </c>
      <c r="AA2386" s="249">
        <v>52164.010014728585</v>
      </c>
      <c r="AB2386" s="249">
        <v>65205.012518403237</v>
      </c>
      <c r="AC2386" s="249">
        <v>52164.010014728585</v>
      </c>
      <c r="AD2386" s="249">
        <v>115028.9569359427</v>
      </c>
      <c r="AE2386" s="249">
        <v>62864.946921214112</v>
      </c>
      <c r="AF2386" s="249">
        <v>5.9953890740871429E-9</v>
      </c>
      <c r="AH2386" s="74">
        <v>60</v>
      </c>
    </row>
    <row r="2387" spans="2:34">
      <c r="B2387" s="73">
        <v>42978</v>
      </c>
      <c r="C2387" s="73">
        <v>42978</v>
      </c>
      <c r="D2387" s="388">
        <v>42978</v>
      </c>
      <c r="E2387" s="208">
        <v>10042202</v>
      </c>
      <c r="F2387" s="61" t="s">
        <v>1053</v>
      </c>
      <c r="G2387" s="61" t="s">
        <v>444</v>
      </c>
      <c r="H2387" s="60">
        <v>143997502</v>
      </c>
      <c r="I2387" s="60">
        <v>98</v>
      </c>
      <c r="J2387" s="60" t="s">
        <v>2472</v>
      </c>
      <c r="K2387" s="60" t="s">
        <v>1338</v>
      </c>
      <c r="L2387" s="62">
        <v>41158</v>
      </c>
      <c r="M2387" s="62">
        <v>42979</v>
      </c>
      <c r="N2387" s="60">
        <v>60</v>
      </c>
      <c r="O2387" s="60">
        <v>59</v>
      </c>
      <c r="P2387" s="60">
        <v>60</v>
      </c>
      <c r="Q2387" s="60">
        <v>59</v>
      </c>
      <c r="R2387" s="60">
        <v>59</v>
      </c>
      <c r="S2387" s="249">
        <v>246341</v>
      </c>
      <c r="T2387" s="60">
        <v>0.05</v>
      </c>
      <c r="U2387" s="60">
        <v>9.4E-2</v>
      </c>
      <c r="V2387" s="249">
        <v>4648.7585670992976</v>
      </c>
      <c r="W2387" s="249">
        <v>221865.74019186167</v>
      </c>
      <c r="X2387" s="249">
        <v>24475.259808138333</v>
      </c>
      <c r="Y2387" s="249">
        <v>57023.64159453148</v>
      </c>
      <c r="Z2387" s="249">
        <v>32565.224571322644</v>
      </c>
      <c r="AA2387" s="249">
        <v>24458.417023208836</v>
      </c>
      <c r="AB2387" s="249">
        <v>24067.338811336027</v>
      </c>
      <c r="AC2387" s="249">
        <v>24458.417023208836</v>
      </c>
      <c r="AD2387" s="249">
        <v>57059.773834097199</v>
      </c>
      <c r="AE2387" s="249">
        <v>32584.514025957877</v>
      </c>
      <c r="AF2387" s="249">
        <v>9.8953023552894592E-10</v>
      </c>
      <c r="AH2387" s="74">
        <v>60</v>
      </c>
    </row>
    <row r="2388" spans="2:34">
      <c r="B2388" s="73">
        <v>42978</v>
      </c>
      <c r="C2388" s="73">
        <v>42978</v>
      </c>
      <c r="D2388" s="388">
        <v>42978</v>
      </c>
      <c r="E2388" s="208">
        <v>10042127</v>
      </c>
      <c r="F2388" s="61" t="s">
        <v>1053</v>
      </c>
      <c r="G2388" s="61" t="s">
        <v>444</v>
      </c>
      <c r="H2388" s="60">
        <v>143998908</v>
      </c>
      <c r="I2388" s="60">
        <v>98</v>
      </c>
      <c r="J2388" s="60" t="s">
        <v>2396</v>
      </c>
      <c r="K2388" s="60" t="s">
        <v>1338</v>
      </c>
      <c r="L2388" s="62">
        <v>41138</v>
      </c>
      <c r="M2388" s="62">
        <v>42979</v>
      </c>
      <c r="N2388" s="60">
        <v>61</v>
      </c>
      <c r="O2388" s="60">
        <v>59</v>
      </c>
      <c r="P2388" s="60">
        <v>60</v>
      </c>
      <c r="Q2388" s="60">
        <v>59</v>
      </c>
      <c r="R2388" s="60">
        <v>59</v>
      </c>
      <c r="S2388" s="249">
        <v>915841</v>
      </c>
      <c r="T2388" s="60">
        <v>0.05</v>
      </c>
      <c r="U2388" s="60">
        <v>9.4E-2</v>
      </c>
      <c r="V2388" s="249">
        <v>17283.049491764617</v>
      </c>
      <c r="W2388" s="249">
        <v>824847.43247390725</v>
      </c>
      <c r="X2388" s="249">
        <v>90993.567526092753</v>
      </c>
      <c r="Y2388" s="249">
        <v>212001.20540867071</v>
      </c>
      <c r="Z2388" s="249">
        <v>121070.25560757099</v>
      </c>
      <c r="AA2388" s="249">
        <v>90930.949801099719</v>
      </c>
      <c r="AB2388" s="249">
        <v>89477.008067324539</v>
      </c>
      <c r="AC2388" s="249">
        <v>90930.949801099719</v>
      </c>
      <c r="AD2388" s="249">
        <v>212135.53703197348</v>
      </c>
      <c r="AE2388" s="249">
        <v>121141.969505877</v>
      </c>
      <c r="AF2388" s="249">
        <v>3.7252902984619141E-9</v>
      </c>
      <c r="AH2388" s="74">
        <v>60</v>
      </c>
    </row>
    <row r="2389" spans="2:34">
      <c r="B2389" s="73">
        <v>42978</v>
      </c>
      <c r="C2389" s="73">
        <v>42978</v>
      </c>
      <c r="D2389" s="388">
        <v>42978</v>
      </c>
      <c r="E2389" s="208">
        <v>10041739</v>
      </c>
      <c r="F2389" s="61" t="s">
        <v>1053</v>
      </c>
      <c r="G2389" s="61" t="s">
        <v>444</v>
      </c>
      <c r="H2389" s="60">
        <v>143999424</v>
      </c>
      <c r="I2389" s="60">
        <v>98</v>
      </c>
      <c r="J2389" s="60" t="s">
        <v>2303</v>
      </c>
      <c r="K2389" s="60" t="s">
        <v>1338</v>
      </c>
      <c r="L2389" s="62">
        <v>41264</v>
      </c>
      <c r="M2389" s="62">
        <v>43101</v>
      </c>
      <c r="N2389" s="60">
        <v>60</v>
      </c>
      <c r="O2389" s="60">
        <v>55</v>
      </c>
      <c r="P2389" s="60">
        <v>60</v>
      </c>
      <c r="Q2389" s="60">
        <v>55</v>
      </c>
      <c r="R2389" s="60">
        <v>55</v>
      </c>
      <c r="S2389" s="249">
        <v>203774</v>
      </c>
      <c r="T2389" s="60">
        <v>0.05</v>
      </c>
      <c r="U2389" s="60">
        <v>9.4E-2</v>
      </c>
      <c r="V2389" s="249">
        <v>3845.466764574684</v>
      </c>
      <c r="W2389" s="249">
        <v>183527.99307405762</v>
      </c>
      <c r="X2389" s="249">
        <v>20246.006925942376</v>
      </c>
      <c r="Y2389" s="249">
        <v>46756.301544477232</v>
      </c>
      <c r="Z2389" s="249">
        <v>26715.981529754325</v>
      </c>
      <c r="AA2389" s="249">
        <v>20040.320014722907</v>
      </c>
      <c r="AB2389" s="249">
        <v>18558.839682113845</v>
      </c>
      <c r="AC2389" s="249">
        <v>20040.320014722907</v>
      </c>
      <c r="AD2389" s="249">
        <v>47200.012800424331</v>
      </c>
      <c r="AE2389" s="249">
        <v>26954.005874481052</v>
      </c>
      <c r="AF2389" s="249">
        <v>9.0221874415874481E-10</v>
      </c>
      <c r="AH2389" s="74">
        <v>60</v>
      </c>
    </row>
    <row r="2390" spans="2:34">
      <c r="B2390" s="73">
        <v>43001</v>
      </c>
      <c r="C2390" s="73">
        <v>43001</v>
      </c>
      <c r="D2390" s="73">
        <v>43008</v>
      </c>
      <c r="E2390" s="208">
        <v>10041556</v>
      </c>
      <c r="F2390" s="61" t="s">
        <v>1054</v>
      </c>
      <c r="G2390" t="s">
        <v>444</v>
      </c>
      <c r="H2390" s="60">
        <v>143013618</v>
      </c>
      <c r="I2390" s="60">
        <v>99</v>
      </c>
      <c r="J2390" s="60" t="s">
        <v>1913</v>
      </c>
      <c r="K2390" s="60" t="s">
        <v>1331</v>
      </c>
      <c r="L2390" s="62">
        <v>37908</v>
      </c>
      <c r="M2390" s="62">
        <v>43001</v>
      </c>
      <c r="N2390" s="60">
        <v>167</v>
      </c>
      <c r="O2390" s="60">
        <v>167</v>
      </c>
      <c r="P2390" s="60">
        <v>167</v>
      </c>
      <c r="Q2390" s="60">
        <v>167</v>
      </c>
      <c r="R2390" s="60">
        <v>167</v>
      </c>
      <c r="S2390" s="249">
        <v>324696</v>
      </c>
      <c r="T2390" s="60">
        <v>0.03</v>
      </c>
      <c r="U2390" s="60">
        <v>8.6499999999999994E-2</v>
      </c>
      <c r="V2390" s="249">
        <v>2380.7119153949384</v>
      </c>
      <c r="W2390" s="249">
        <v>230743.74209812327</v>
      </c>
      <c r="X2390" s="249">
        <v>93952.257901876728</v>
      </c>
      <c r="Y2390" s="249">
        <v>166835.14777282916</v>
      </c>
      <c r="Z2390" s="249">
        <v>72882.889870954736</v>
      </c>
      <c r="AA2390" s="249">
        <v>93952.257901874429</v>
      </c>
      <c r="AB2390" s="249">
        <v>93952.257901876728</v>
      </c>
      <c r="AC2390" s="249">
        <v>93952.257901874429</v>
      </c>
      <c r="AD2390" s="249">
        <v>166835.14777282916</v>
      </c>
      <c r="AE2390" s="249">
        <v>72882.889870954736</v>
      </c>
      <c r="AF2390" s="249">
        <v>-2.2992026060819626E-9</v>
      </c>
    </row>
    <row r="2391" spans="2:34">
      <c r="B2391" s="73">
        <v>43008</v>
      </c>
      <c r="C2391" s="73">
        <v>43008</v>
      </c>
      <c r="D2391" s="73">
        <v>43008</v>
      </c>
      <c r="E2391" s="208">
        <v>10042000</v>
      </c>
      <c r="F2391" s="61" t="s">
        <v>1053</v>
      </c>
      <c r="G2391" t="s">
        <v>1784</v>
      </c>
      <c r="H2391" s="60">
        <v>143029352</v>
      </c>
      <c r="I2391" s="60">
        <v>99</v>
      </c>
      <c r="J2391" s="60" t="s">
        <v>1975</v>
      </c>
      <c r="K2391" s="60" t="s">
        <v>1331</v>
      </c>
      <c r="L2391" s="62">
        <v>39779</v>
      </c>
      <c r="M2391" s="62">
        <v>50732</v>
      </c>
      <c r="N2391" s="60">
        <v>360</v>
      </c>
      <c r="O2391" s="60">
        <v>105</v>
      </c>
      <c r="P2391" s="60">
        <v>228</v>
      </c>
      <c r="Q2391" s="60">
        <v>105</v>
      </c>
      <c r="R2391" s="60">
        <v>105</v>
      </c>
      <c r="S2391" s="249">
        <v>3325158</v>
      </c>
      <c r="T2391" s="60">
        <v>0.03</v>
      </c>
      <c r="U2391" s="60">
        <v>8.6499999999999994E-2</v>
      </c>
      <c r="V2391" s="249">
        <v>19150.952137421849</v>
      </c>
      <c r="W2391" s="249">
        <v>2140181.4482828351</v>
      </c>
      <c r="X2391" s="249">
        <v>1184976.5517171649</v>
      </c>
      <c r="Y2391" s="249">
        <v>1429250.7975744014</v>
      </c>
      <c r="Z2391" s="249">
        <v>711364.20451191068</v>
      </c>
      <c r="AA2391" s="249">
        <v>717886.59306249069</v>
      </c>
      <c r="AB2391" s="249">
        <v>545712.88565922074</v>
      </c>
      <c r="AC2391" s="249">
        <v>717886.59306249069</v>
      </c>
      <c r="AD2391" s="249">
        <v>2226235.6390493284</v>
      </c>
      <c r="AE2391" s="249">
        <v>1041259.0873321816</v>
      </c>
      <c r="AF2391" s="249">
        <v>-1.8160790205001831E-8</v>
      </c>
    </row>
    <row r="2392" spans="2:34">
      <c r="B2392" s="73">
        <v>43008</v>
      </c>
      <c r="C2392" s="73">
        <v>43008</v>
      </c>
      <c r="D2392" s="73">
        <v>43008</v>
      </c>
      <c r="E2392" s="208">
        <v>10042242</v>
      </c>
      <c r="F2392" s="61" t="s">
        <v>1053</v>
      </c>
      <c r="G2392" t="s">
        <v>1784</v>
      </c>
      <c r="H2392" s="60">
        <v>143124630</v>
      </c>
      <c r="I2392" s="60">
        <v>99</v>
      </c>
      <c r="J2392" s="60" t="s">
        <v>2042</v>
      </c>
      <c r="K2392" s="60" t="s">
        <v>1334</v>
      </c>
      <c r="L2392" s="62">
        <v>40592</v>
      </c>
      <c r="M2392" s="62">
        <v>51196</v>
      </c>
      <c r="N2392" s="60">
        <v>349</v>
      </c>
      <c r="O2392" s="60">
        <v>78</v>
      </c>
      <c r="P2392" s="60">
        <v>228</v>
      </c>
      <c r="Q2392" s="60">
        <v>78</v>
      </c>
      <c r="R2392" s="60">
        <v>78</v>
      </c>
      <c r="S2392" s="249">
        <v>3256017</v>
      </c>
      <c r="T2392" s="60">
        <v>0.03</v>
      </c>
      <c r="U2392" s="60">
        <v>7.6499999999999999E-2</v>
      </c>
      <c r="V2392" s="249">
        <v>18752.740689504644</v>
      </c>
      <c r="W2392" s="249">
        <v>2250824.2133386377</v>
      </c>
      <c r="X2392" s="249">
        <v>1005192.7866613623</v>
      </c>
      <c r="Y2392" s="249">
        <v>1019507.544108574</v>
      </c>
      <c r="Z2392" s="249">
        <v>549956.85103179514</v>
      </c>
      <c r="AA2392" s="249">
        <v>469550.6930767789</v>
      </c>
      <c r="AB2392" s="249">
        <v>343881.74280520284</v>
      </c>
      <c r="AC2392" s="249">
        <v>469550.6930767789</v>
      </c>
      <c r="AD2392" s="249">
        <v>2024800.6638684287</v>
      </c>
      <c r="AE2392" s="249">
        <v>1019607.8772070585</v>
      </c>
      <c r="AF2392" s="249">
        <v>7.9162418842315674E-9</v>
      </c>
    </row>
    <row r="2393" spans="2:34">
      <c r="B2393" s="73">
        <v>43008</v>
      </c>
      <c r="C2393" s="73">
        <v>43008</v>
      </c>
      <c r="D2393" s="73">
        <v>43008</v>
      </c>
      <c r="E2393" s="208">
        <v>10042161</v>
      </c>
      <c r="F2393" s="61" t="s">
        <v>1053</v>
      </c>
      <c r="G2393" t="s">
        <v>1784</v>
      </c>
      <c r="H2393" s="60">
        <v>143142388</v>
      </c>
      <c r="I2393" s="60">
        <v>99</v>
      </c>
      <c r="J2393" s="60" t="s">
        <v>2065</v>
      </c>
      <c r="K2393" s="60" t="s">
        <v>1334</v>
      </c>
      <c r="L2393" s="62">
        <v>40513</v>
      </c>
      <c r="M2393" s="62">
        <v>47818</v>
      </c>
      <c r="N2393" s="60">
        <v>240</v>
      </c>
      <c r="O2393" s="60">
        <v>81</v>
      </c>
      <c r="P2393" s="60">
        <v>228</v>
      </c>
      <c r="Q2393" s="60">
        <v>81</v>
      </c>
      <c r="R2393" s="60">
        <v>81</v>
      </c>
      <c r="S2393" s="249">
        <v>4800057</v>
      </c>
      <c r="T2393" s="60">
        <v>0.03</v>
      </c>
      <c r="U2393" s="60">
        <v>7.6499999999999999E-2</v>
      </c>
      <c r="V2393" s="249">
        <v>27645.50191717107</v>
      </c>
      <c r="W2393" s="249">
        <v>3318190.4520171802</v>
      </c>
      <c r="X2393" s="249">
        <v>1481866.5479828198</v>
      </c>
      <c r="Y2393" s="249">
        <v>1553729.7773910502</v>
      </c>
      <c r="Z2393" s="249">
        <v>836518.35951876431</v>
      </c>
      <c r="AA2393" s="249">
        <v>717211.41787228594</v>
      </c>
      <c r="AB2393" s="249">
        <v>526452.58941494918</v>
      </c>
      <c r="AC2393" s="249">
        <v>717211.41787228594</v>
      </c>
      <c r="AD2393" s="249">
        <v>2984983.9850978358</v>
      </c>
      <c r="AE2393" s="249">
        <v>1503117.4371150043</v>
      </c>
      <c r="AF2393" s="249">
        <v>1.1641532182693481E-8</v>
      </c>
    </row>
    <row r="2394" spans="2:34">
      <c r="B2394" s="73">
        <v>43008</v>
      </c>
      <c r="C2394" s="73">
        <v>43008</v>
      </c>
      <c r="D2394" s="73">
        <v>43008</v>
      </c>
      <c r="E2394" s="208">
        <v>10042257</v>
      </c>
      <c r="F2394" s="61" t="s">
        <v>1053</v>
      </c>
      <c r="G2394" t="s">
        <v>1784</v>
      </c>
      <c r="H2394" s="60">
        <v>143646815</v>
      </c>
      <c r="I2394" s="60">
        <v>99</v>
      </c>
      <c r="J2394" s="60" t="s">
        <v>2117</v>
      </c>
      <c r="K2394" s="60" t="s">
        <v>1779</v>
      </c>
      <c r="L2394" s="62">
        <v>41604</v>
      </c>
      <c r="M2394" s="62">
        <v>52566</v>
      </c>
      <c r="N2394" s="60">
        <v>360</v>
      </c>
      <c r="O2394" s="60">
        <v>45</v>
      </c>
      <c r="P2394" s="60">
        <v>228</v>
      </c>
      <c r="Q2394" s="60">
        <v>45</v>
      </c>
      <c r="R2394" s="60">
        <v>45</v>
      </c>
      <c r="S2394" s="249">
        <v>1237159</v>
      </c>
      <c r="T2394" s="60">
        <v>0.03</v>
      </c>
      <c r="U2394" s="60">
        <v>7.3999999999999996E-2</v>
      </c>
      <c r="V2394" s="249">
        <v>7125.3073674636453</v>
      </c>
      <c r="W2394" s="249">
        <v>871002.50802484236</v>
      </c>
      <c r="X2394" s="249">
        <v>366156.49197515764</v>
      </c>
      <c r="Y2394" s="249">
        <v>229983.19031768743</v>
      </c>
      <c r="Z2394" s="249">
        <v>128832.9653894582</v>
      </c>
      <c r="AA2394" s="249">
        <v>101150.22492822923</v>
      </c>
      <c r="AB2394" s="249">
        <v>72267.728679307431</v>
      </c>
      <c r="AC2394" s="249">
        <v>101150.22492822923</v>
      </c>
      <c r="AD2394" s="249">
        <v>753567.57175686886</v>
      </c>
      <c r="AE2394" s="249">
        <v>387411.07978171087</v>
      </c>
      <c r="AF2394" s="249">
        <v>3.4924596548080444E-10</v>
      </c>
    </row>
    <row r="2395" spans="2:34">
      <c r="B2395" s="73">
        <v>43008</v>
      </c>
      <c r="C2395" s="73">
        <v>43008</v>
      </c>
      <c r="D2395" s="73">
        <v>43008</v>
      </c>
      <c r="E2395" s="208">
        <v>10041731</v>
      </c>
      <c r="F2395" s="61" t="s">
        <v>1053</v>
      </c>
      <c r="G2395" t="s">
        <v>1784</v>
      </c>
      <c r="H2395" s="60">
        <v>143852652</v>
      </c>
      <c r="I2395" s="60">
        <v>99</v>
      </c>
      <c r="J2395" s="60" t="s">
        <v>2131</v>
      </c>
      <c r="K2395" s="60" t="s">
        <v>1331</v>
      </c>
      <c r="L2395" s="62">
        <v>40205</v>
      </c>
      <c r="M2395" s="62">
        <v>43853</v>
      </c>
      <c r="N2395" s="60">
        <v>120</v>
      </c>
      <c r="O2395" s="60">
        <v>91</v>
      </c>
      <c r="P2395" s="60">
        <v>120</v>
      </c>
      <c r="Q2395" s="60">
        <v>91</v>
      </c>
      <c r="R2395" s="60">
        <v>91</v>
      </c>
      <c r="S2395" s="249">
        <v>495025</v>
      </c>
      <c r="T2395" s="60">
        <v>0.03</v>
      </c>
      <c r="U2395" s="60">
        <v>8.6499999999999994E-2</v>
      </c>
      <c r="V2395" s="249">
        <v>4779.9982644320271</v>
      </c>
      <c r="W2395" s="249">
        <v>383045.31281615794</v>
      </c>
      <c r="X2395" s="249">
        <v>111979.68718384206</v>
      </c>
      <c r="Y2395" s="249">
        <v>176621.17768979125</v>
      </c>
      <c r="Z2395" s="249">
        <v>73508.189629018481</v>
      </c>
      <c r="AA2395" s="249">
        <v>103112.98806077277</v>
      </c>
      <c r="AB2395" s="249">
        <v>84917.929447746894</v>
      </c>
      <c r="AC2395" s="249">
        <v>103112.98806077277</v>
      </c>
      <c r="AD2395" s="249">
        <v>190554.47891568131</v>
      </c>
      <c r="AE2395" s="249">
        <v>78574.791731843317</v>
      </c>
      <c r="AF2395" s="249">
        <v>-4.0745362639427185E-9</v>
      </c>
    </row>
    <row r="2396" spans="2:34">
      <c r="B2396" s="73">
        <v>43008</v>
      </c>
      <c r="C2396" s="73">
        <v>43008</v>
      </c>
      <c r="D2396" s="73">
        <v>43008</v>
      </c>
      <c r="E2396" s="208">
        <v>10041713</v>
      </c>
      <c r="F2396" s="61" t="s">
        <v>1053</v>
      </c>
      <c r="G2396" t="s">
        <v>1784</v>
      </c>
      <c r="H2396" s="60">
        <v>143965864</v>
      </c>
      <c r="I2396" s="60">
        <v>99</v>
      </c>
      <c r="J2396" s="60" t="s">
        <v>2153</v>
      </c>
      <c r="K2396" s="60" t="s">
        <v>1336</v>
      </c>
      <c r="L2396" s="62">
        <v>41432</v>
      </c>
      <c r="M2396" s="62">
        <v>52383</v>
      </c>
      <c r="N2396" s="60">
        <v>360</v>
      </c>
      <c r="O2396" s="60">
        <v>51</v>
      </c>
      <c r="P2396" s="60">
        <v>228</v>
      </c>
      <c r="Q2396" s="60">
        <v>51</v>
      </c>
      <c r="R2396" s="60">
        <v>51</v>
      </c>
      <c r="S2396" s="249">
        <v>2277018</v>
      </c>
      <c r="T2396" s="60">
        <v>0.03</v>
      </c>
      <c r="U2396" s="60">
        <v>7.6499999999999999E-2</v>
      </c>
      <c r="V2396" s="249">
        <v>13114.282910480653</v>
      </c>
      <c r="W2396" s="249">
        <v>1574060.3469232251</v>
      </c>
      <c r="X2396" s="249">
        <v>702957.65307677491</v>
      </c>
      <c r="Y2396" s="249">
        <v>483916.2227440956</v>
      </c>
      <c r="Z2396" s="249">
        <v>265667.34598277649</v>
      </c>
      <c r="AA2396" s="249">
        <v>218248.87676131912</v>
      </c>
      <c r="AB2396" s="249">
        <v>157240.52766191019</v>
      </c>
      <c r="AC2396" s="249">
        <v>218248.87676131912</v>
      </c>
      <c r="AD2396" s="249">
        <v>1415996.1566663696</v>
      </c>
      <c r="AE2396" s="249">
        <v>713038.50358958915</v>
      </c>
      <c r="AF2396" s="249">
        <v>5.5879354476928711E-9</v>
      </c>
    </row>
    <row r="2397" spans="2:34">
      <c r="B2397" s="73">
        <v>43008</v>
      </c>
      <c r="C2397" s="73">
        <v>43008</v>
      </c>
      <c r="D2397" s="73">
        <v>43008</v>
      </c>
      <c r="E2397" s="208">
        <v>10057011</v>
      </c>
      <c r="F2397" s="61" t="s">
        <v>1053</v>
      </c>
      <c r="G2397" t="s">
        <v>444</v>
      </c>
      <c r="H2397" s="60">
        <v>143970078</v>
      </c>
      <c r="I2397" s="60">
        <v>98</v>
      </c>
      <c r="J2397" s="60" t="s">
        <v>2158</v>
      </c>
      <c r="K2397" s="60" t="s">
        <v>1780</v>
      </c>
      <c r="L2397" s="62">
        <v>41859</v>
      </c>
      <c r="M2397" s="62">
        <v>43678</v>
      </c>
      <c r="N2397" s="60">
        <v>60</v>
      </c>
      <c r="O2397" s="60">
        <v>37</v>
      </c>
      <c r="P2397" s="60">
        <v>60</v>
      </c>
      <c r="Q2397" s="60">
        <v>37</v>
      </c>
      <c r="R2397" s="60">
        <v>37</v>
      </c>
      <c r="S2397" s="249">
        <v>120067</v>
      </c>
      <c r="T2397" s="60">
        <v>0.05</v>
      </c>
      <c r="U2397" s="60">
        <v>9.1499999999999998E-2</v>
      </c>
      <c r="V2397" s="249">
        <v>2265.8124099354609</v>
      </c>
      <c r="W2397" s="249">
        <v>108769.97375311934</v>
      </c>
      <c r="X2397" s="249">
        <v>11297.026246880661</v>
      </c>
      <c r="Y2397" s="249">
        <v>22698.940799023112</v>
      </c>
      <c r="Z2397" s="249">
        <v>13364.139183892694</v>
      </c>
      <c r="AA2397" s="249">
        <v>9334.8016151304182</v>
      </c>
      <c r="AB2397" s="249">
        <v>6966.4995189097408</v>
      </c>
      <c r="AC2397" s="249">
        <v>9334.8016151304182</v>
      </c>
      <c r="AD2397" s="249">
        <v>27178.770843008344</v>
      </c>
      <c r="AE2397" s="249">
        <v>15881.744596127653</v>
      </c>
      <c r="AF2397" s="249">
        <v>2.9103830456733704E-11</v>
      </c>
    </row>
    <row r="2398" spans="2:34">
      <c r="B2398" s="73">
        <v>43008</v>
      </c>
      <c r="C2398" s="73">
        <v>43008</v>
      </c>
      <c r="D2398" s="73">
        <v>43008</v>
      </c>
      <c r="E2398" s="208">
        <v>10042257</v>
      </c>
      <c r="F2398" s="61" t="s">
        <v>1053</v>
      </c>
      <c r="G2398" t="s">
        <v>1784</v>
      </c>
      <c r="H2398" s="60">
        <v>143981266</v>
      </c>
      <c r="I2398" s="60">
        <v>98</v>
      </c>
      <c r="J2398" s="60" t="s">
        <v>2227</v>
      </c>
      <c r="K2398" s="60" t="s">
        <v>1338</v>
      </c>
      <c r="L2398" s="62">
        <v>41404</v>
      </c>
      <c r="M2398" s="62">
        <v>43221</v>
      </c>
      <c r="N2398" s="60">
        <v>60</v>
      </c>
      <c r="O2398" s="60">
        <v>52</v>
      </c>
      <c r="P2398" s="60">
        <v>60</v>
      </c>
      <c r="Q2398" s="60">
        <v>52</v>
      </c>
      <c r="R2398" s="60">
        <v>52</v>
      </c>
      <c r="S2398" s="249">
        <v>244046</v>
      </c>
      <c r="T2398" s="60">
        <v>0.05</v>
      </c>
      <c r="U2398" s="60">
        <v>9.4E-2</v>
      </c>
      <c r="V2398" s="249">
        <v>4605.4490858862919</v>
      </c>
      <c r="W2398" s="249">
        <v>219798.76038037951</v>
      </c>
      <c r="X2398" s="249">
        <v>24247.239619620494</v>
      </c>
      <c r="Y2398" s="249">
        <v>55262.642582134606</v>
      </c>
      <c r="Z2398" s="249">
        <v>31599.613626332488</v>
      </c>
      <c r="AA2398" s="249">
        <v>23663.028955802118</v>
      </c>
      <c r="AB2398" s="249">
        <v>21014.27433700443</v>
      </c>
      <c r="AC2398" s="249">
        <v>23663.028955802118</v>
      </c>
      <c r="AD2398" s="249">
        <v>56528.184772798995</v>
      </c>
      <c r="AE2398" s="249">
        <v>32280.945153177483</v>
      </c>
      <c r="AF2398" s="249">
        <v>1.0186340659856796E-9</v>
      </c>
    </row>
    <row r="2399" spans="2:34">
      <c r="B2399" s="73">
        <v>43008</v>
      </c>
      <c r="C2399" s="73">
        <v>43008</v>
      </c>
      <c r="D2399" s="73">
        <v>43008</v>
      </c>
      <c r="E2399" s="208">
        <v>10057011</v>
      </c>
      <c r="F2399" s="61" t="s">
        <v>1053</v>
      </c>
      <c r="G2399" t="s">
        <v>444</v>
      </c>
      <c r="H2399" s="60">
        <v>143981878</v>
      </c>
      <c r="I2399" s="60">
        <v>98</v>
      </c>
      <c r="J2399" s="60" t="s">
        <v>2158</v>
      </c>
      <c r="K2399" s="60" t="s">
        <v>1780</v>
      </c>
      <c r="L2399" s="62">
        <v>41542</v>
      </c>
      <c r="M2399" s="62">
        <v>43374</v>
      </c>
      <c r="N2399" s="60">
        <v>60</v>
      </c>
      <c r="O2399" s="60">
        <v>47</v>
      </c>
      <c r="P2399" s="60">
        <v>60</v>
      </c>
      <c r="Q2399" s="60">
        <v>47</v>
      </c>
      <c r="R2399" s="60">
        <v>47</v>
      </c>
      <c r="S2399" s="249">
        <v>244691</v>
      </c>
      <c r="T2399" s="60">
        <v>0.05</v>
      </c>
      <c r="U2399" s="60">
        <v>9.1499999999999998E-2</v>
      </c>
      <c r="V2399" s="249">
        <v>4617.6210315866792</v>
      </c>
      <c r="W2399" s="249">
        <v>221668.18232840436</v>
      </c>
      <c r="X2399" s="249">
        <v>23022.817671595636</v>
      </c>
      <c r="Y2399" s="249">
        <v>52303.550961114495</v>
      </c>
      <c r="Z2399" s="249">
        <v>30651.290492806816</v>
      </c>
      <c r="AA2399" s="249">
        <v>21652.260468307679</v>
      </c>
      <c r="AB2399" s="249">
        <v>18034.540509416584</v>
      </c>
      <c r="AC2399" s="249">
        <v>21652.260468307679</v>
      </c>
      <c r="AD2399" s="249">
        <v>55389.079566796514</v>
      </c>
      <c r="AE2399" s="249">
        <v>32366.261895200762</v>
      </c>
      <c r="AF2399" s="249">
        <v>1.1641532182693481E-10</v>
      </c>
    </row>
    <row r="2400" spans="2:34">
      <c r="B2400" s="73">
        <v>43008</v>
      </c>
      <c r="C2400" s="73">
        <v>43008</v>
      </c>
      <c r="D2400" s="73">
        <v>43008</v>
      </c>
      <c r="E2400" s="208">
        <v>10042172</v>
      </c>
      <c r="F2400" s="61" t="s">
        <v>1053</v>
      </c>
      <c r="G2400" t="s">
        <v>444</v>
      </c>
      <c r="H2400" s="60">
        <v>143982572</v>
      </c>
      <c r="I2400" s="60">
        <v>98</v>
      </c>
      <c r="J2400" s="60" t="s">
        <v>2293</v>
      </c>
      <c r="K2400" s="60" t="s">
        <v>1780</v>
      </c>
      <c r="L2400" s="62">
        <v>41597</v>
      </c>
      <c r="M2400" s="62">
        <v>43070</v>
      </c>
      <c r="N2400" s="60">
        <v>48</v>
      </c>
      <c r="O2400" s="60">
        <v>45</v>
      </c>
      <c r="P2400" s="60">
        <v>48</v>
      </c>
      <c r="Q2400" s="60">
        <v>45</v>
      </c>
      <c r="R2400" s="60">
        <v>45</v>
      </c>
      <c r="S2400" s="249">
        <v>306994</v>
      </c>
      <c r="T2400" s="60">
        <v>0.05</v>
      </c>
      <c r="U2400" s="60">
        <v>9.1499999999999998E-2</v>
      </c>
      <c r="V2400" s="249">
        <v>7069.8549504270568</v>
      </c>
      <c r="W2400" s="249">
        <v>283289.0645267315</v>
      </c>
      <c r="X2400" s="249">
        <v>23704.935473268502</v>
      </c>
      <c r="Y2400" s="249">
        <v>55744.591171093169</v>
      </c>
      <c r="Z2400" s="249">
        <v>32183.511025329703</v>
      </c>
      <c r="AA2400" s="249">
        <v>23561.080145763466</v>
      </c>
      <c r="AB2400" s="249">
        <v>22223.377006189221</v>
      </c>
      <c r="AC2400" s="249">
        <v>23561.080145763466</v>
      </c>
      <c r="AD2400" s="249">
        <v>56063.973093767301</v>
      </c>
      <c r="AE2400" s="249">
        <v>32359.037620498741</v>
      </c>
      <c r="AF2400" s="249">
        <v>5.8207660913467407E-11</v>
      </c>
    </row>
    <row r="2401" spans="2:34">
      <c r="B2401" s="73">
        <v>43008</v>
      </c>
      <c r="C2401" s="73">
        <v>43008</v>
      </c>
      <c r="D2401" s="73">
        <v>43008</v>
      </c>
      <c r="E2401" s="208">
        <v>10042161</v>
      </c>
      <c r="F2401" s="61" t="s">
        <v>1053</v>
      </c>
      <c r="G2401" t="s">
        <v>1784</v>
      </c>
      <c r="H2401" s="60">
        <v>143982610</v>
      </c>
      <c r="I2401" s="60">
        <v>98</v>
      </c>
      <c r="J2401" s="60" t="s">
        <v>2294</v>
      </c>
      <c r="K2401" s="60" t="s">
        <v>1780</v>
      </c>
      <c r="L2401" s="62">
        <v>41544</v>
      </c>
      <c r="M2401" s="62">
        <v>44105</v>
      </c>
      <c r="N2401" s="60">
        <v>84</v>
      </c>
      <c r="O2401" s="60">
        <v>47</v>
      </c>
      <c r="P2401" s="60">
        <v>60</v>
      </c>
      <c r="Q2401" s="60">
        <v>47</v>
      </c>
      <c r="R2401" s="60">
        <v>47</v>
      </c>
      <c r="S2401" s="249">
        <v>506435</v>
      </c>
      <c r="T2401" s="60">
        <v>0.05</v>
      </c>
      <c r="U2401" s="60">
        <v>9.1499999999999998E-2</v>
      </c>
      <c r="V2401" s="249">
        <v>9557.0532105046768</v>
      </c>
      <c r="W2401" s="249">
        <v>458784.85893426999</v>
      </c>
      <c r="X2401" s="249">
        <v>47650.141065730015</v>
      </c>
      <c r="Y2401" s="249">
        <v>108252.23989027803</v>
      </c>
      <c r="Z2401" s="249">
        <v>63438.730074766208</v>
      </c>
      <c r="AA2401" s="249">
        <v>44813.509815511818</v>
      </c>
      <c r="AB2401" s="249">
        <v>37325.943834821846</v>
      </c>
      <c r="AC2401" s="249">
        <v>44813.509815511818</v>
      </c>
      <c r="AD2401" s="249">
        <v>114638.33369601081</v>
      </c>
      <c r="AE2401" s="249">
        <v>66988.192630280682</v>
      </c>
      <c r="AF2401" s="249">
        <v>1.1641532182693481E-10</v>
      </c>
    </row>
    <row r="2402" spans="2:34">
      <c r="B2402" s="73">
        <v>43008</v>
      </c>
      <c r="C2402" s="73">
        <v>43008</v>
      </c>
      <c r="D2402" s="73">
        <v>43008</v>
      </c>
      <c r="E2402" s="208">
        <v>10042267</v>
      </c>
      <c r="F2402" s="61" t="s">
        <v>1053</v>
      </c>
      <c r="G2402" t="s">
        <v>444</v>
      </c>
      <c r="H2402" s="60">
        <v>143982866</v>
      </c>
      <c r="I2402" s="60">
        <v>98</v>
      </c>
      <c r="J2402" s="60" t="s">
        <v>2308</v>
      </c>
      <c r="K2402" s="60" t="s">
        <v>1780</v>
      </c>
      <c r="L2402" s="62">
        <v>41543</v>
      </c>
      <c r="M2402" s="62">
        <v>43009</v>
      </c>
      <c r="N2402" s="60">
        <v>48</v>
      </c>
      <c r="O2402" s="60">
        <v>47</v>
      </c>
      <c r="P2402" s="60">
        <v>48</v>
      </c>
      <c r="Q2402" s="60">
        <v>47</v>
      </c>
      <c r="R2402" s="60">
        <v>47</v>
      </c>
      <c r="S2402" s="249">
        <v>847938</v>
      </c>
      <c r="T2402" s="60">
        <v>0.05</v>
      </c>
      <c r="U2402" s="60">
        <v>9.1499999999999998E-2</v>
      </c>
      <c r="V2402" s="249">
        <v>19527.413131706868</v>
      </c>
      <c r="W2402" s="249">
        <v>782463.37972946593</v>
      </c>
      <c r="X2402" s="249">
        <v>65474.620270534069</v>
      </c>
      <c r="Y2402" s="249">
        <v>154704.68081191147</v>
      </c>
      <c r="Z2402" s="249">
        <v>89296.803711424582</v>
      </c>
      <c r="AA2402" s="249">
        <v>65407.87710048689</v>
      </c>
      <c r="AB2402" s="249">
        <v>64110.565681564607</v>
      </c>
      <c r="AC2402" s="249">
        <v>65407.87710048689</v>
      </c>
      <c r="AD2402" s="249">
        <v>154852.45059246407</v>
      </c>
      <c r="AE2402" s="249">
        <v>89377.83032192965</v>
      </c>
      <c r="AF2402" s="249">
        <v>3.4924596548080444E-10</v>
      </c>
    </row>
    <row r="2403" spans="2:34">
      <c r="B2403" s="73">
        <v>43008</v>
      </c>
      <c r="C2403" s="73">
        <v>43008</v>
      </c>
      <c r="D2403" s="73">
        <v>43008</v>
      </c>
      <c r="E2403" s="208">
        <v>10041713</v>
      </c>
      <c r="F2403" s="61" t="s">
        <v>1053</v>
      </c>
      <c r="G2403" t="s">
        <v>1784</v>
      </c>
      <c r="H2403" s="60">
        <v>143983218</v>
      </c>
      <c r="I2403" s="60">
        <v>98</v>
      </c>
      <c r="J2403" s="60" t="s">
        <v>2325</v>
      </c>
      <c r="K2403" s="60" t="s">
        <v>1780</v>
      </c>
      <c r="L2403" s="62">
        <v>41725</v>
      </c>
      <c r="M2403" s="62">
        <v>43556</v>
      </c>
      <c r="N2403" s="60">
        <v>60</v>
      </c>
      <c r="O2403" s="60">
        <v>41</v>
      </c>
      <c r="P2403" s="60">
        <v>60</v>
      </c>
      <c r="Q2403" s="60">
        <v>41</v>
      </c>
      <c r="R2403" s="60">
        <v>41</v>
      </c>
      <c r="S2403" s="249">
        <v>103694</v>
      </c>
      <c r="T2403" s="60">
        <v>0.05</v>
      </c>
      <c r="U2403" s="60">
        <v>9.1499999999999998E-2</v>
      </c>
      <c r="V2403" s="249">
        <v>1956.8337014820697</v>
      </c>
      <c r="W2403" s="249">
        <v>93937.498716183109</v>
      </c>
      <c r="X2403" s="249">
        <v>9756.5012838168914</v>
      </c>
      <c r="Y2403" s="249">
        <v>20782.746839221763</v>
      </c>
      <c r="Z2403" s="249">
        <v>12211.029966581584</v>
      </c>
      <c r="AA2403" s="249">
        <v>8571.7168726401796</v>
      </c>
      <c r="AB2403" s="249">
        <v>6666.9425439415427</v>
      </c>
      <c r="AC2403" s="249">
        <v>8571.7168726401796</v>
      </c>
      <c r="AD2403" s="249">
        <v>23472.523372741125</v>
      </c>
      <c r="AE2403" s="249">
        <v>13716.02208892419</v>
      </c>
      <c r="AF2403" s="249">
        <v>4.3655745685100555E-11</v>
      </c>
    </row>
    <row r="2404" spans="2:34">
      <c r="B2404" s="73">
        <v>43008</v>
      </c>
      <c r="C2404" s="73">
        <v>43008</v>
      </c>
      <c r="D2404" s="73">
        <v>43008</v>
      </c>
      <c r="E2404" s="208">
        <v>10042288</v>
      </c>
      <c r="F2404" s="61" t="s">
        <v>1053</v>
      </c>
      <c r="G2404" t="s">
        <v>444</v>
      </c>
      <c r="H2404" s="60">
        <v>143983498</v>
      </c>
      <c r="I2404" s="60">
        <v>98</v>
      </c>
      <c r="J2404" s="60" t="s">
        <v>2340</v>
      </c>
      <c r="K2404" s="60" t="s">
        <v>1780</v>
      </c>
      <c r="L2404" s="62">
        <v>41836</v>
      </c>
      <c r="M2404" s="62">
        <v>43678</v>
      </c>
      <c r="N2404" s="60">
        <v>61</v>
      </c>
      <c r="O2404" s="60">
        <v>38</v>
      </c>
      <c r="P2404" s="60">
        <v>60</v>
      </c>
      <c r="Q2404" s="60">
        <v>38</v>
      </c>
      <c r="R2404" s="60">
        <v>38</v>
      </c>
      <c r="S2404" s="249">
        <v>115068</v>
      </c>
      <c r="T2404" s="60">
        <v>0.05</v>
      </c>
      <c r="U2404" s="60">
        <v>9.1499999999999998E-2</v>
      </c>
      <c r="V2404" s="249">
        <v>2171.4751129490501</v>
      </c>
      <c r="W2404" s="249">
        <v>104241.32642461239</v>
      </c>
      <c r="X2404" s="249">
        <v>10826.673575387613</v>
      </c>
      <c r="Y2404" s="249">
        <v>22101.95436678121</v>
      </c>
      <c r="Z2404" s="249">
        <v>13005.768514046067</v>
      </c>
      <c r="AA2404" s="249">
        <v>9096.1858527351433</v>
      </c>
      <c r="AB2404" s="249">
        <v>6856.8932644121551</v>
      </c>
      <c r="AC2404" s="249">
        <v>9096.1858527351433</v>
      </c>
      <c r="AD2404" s="249">
        <v>26047.180352330659</v>
      </c>
      <c r="AE2404" s="249">
        <v>15220.506776943002</v>
      </c>
      <c r="AF2404" s="249">
        <v>4.3655745685100555E-11</v>
      </c>
    </row>
    <row r="2405" spans="2:34">
      <c r="B2405" s="73">
        <v>43008</v>
      </c>
      <c r="C2405" s="73">
        <v>43008</v>
      </c>
      <c r="D2405" s="73">
        <v>43008</v>
      </c>
      <c r="E2405" s="208">
        <v>10042257</v>
      </c>
      <c r="F2405" s="61" t="s">
        <v>1053</v>
      </c>
      <c r="G2405" t="s">
        <v>1784</v>
      </c>
      <c r="H2405" s="60">
        <v>143983587</v>
      </c>
      <c r="I2405" s="60">
        <v>98</v>
      </c>
      <c r="J2405" s="60" t="s">
        <v>2227</v>
      </c>
      <c r="K2405" s="60" t="s">
        <v>1780</v>
      </c>
      <c r="L2405" s="62">
        <v>42011</v>
      </c>
      <c r="M2405" s="62">
        <v>43831</v>
      </c>
      <c r="N2405" s="60">
        <v>60</v>
      </c>
      <c r="O2405" s="60">
        <v>32</v>
      </c>
      <c r="P2405" s="60">
        <v>60</v>
      </c>
      <c r="Q2405" s="60">
        <v>32</v>
      </c>
      <c r="R2405" s="60">
        <v>32</v>
      </c>
      <c r="S2405" s="249">
        <v>157196</v>
      </c>
      <c r="T2405" s="60">
        <v>0.05</v>
      </c>
      <c r="U2405" s="60">
        <v>9.1499999999999998E-2</v>
      </c>
      <c r="V2405" s="249">
        <v>2966.482443903943</v>
      </c>
      <c r="W2405" s="249">
        <v>142405.53019643491</v>
      </c>
      <c r="X2405" s="249">
        <v>14790.469803565094</v>
      </c>
      <c r="Y2405" s="249">
        <v>27060.727195999774</v>
      </c>
      <c r="Z2405" s="249">
        <v>15977.166936029884</v>
      </c>
      <c r="AA2405" s="249">
        <v>11083.56025996989</v>
      </c>
      <c r="AB2405" s="249">
        <v>7888.2505619013837</v>
      </c>
      <c r="AC2405" s="249">
        <v>11083.56025996989</v>
      </c>
      <c r="AD2405" s="249">
        <v>35583.41643780173</v>
      </c>
      <c r="AE2405" s="249">
        <v>20792.946634236578</v>
      </c>
      <c r="AF2405" s="249">
        <v>5.8207660913467407E-11</v>
      </c>
    </row>
    <row r="2406" spans="2:34">
      <c r="B2406" s="73">
        <v>43008</v>
      </c>
      <c r="C2406" s="73">
        <v>43008</v>
      </c>
      <c r="D2406" s="73">
        <v>43008</v>
      </c>
      <c r="E2406" s="208">
        <v>10042172</v>
      </c>
      <c r="F2406" s="61" t="s">
        <v>1053</v>
      </c>
      <c r="G2406" t="s">
        <v>444</v>
      </c>
      <c r="H2406" s="60">
        <v>143985822</v>
      </c>
      <c r="I2406" s="60">
        <v>98</v>
      </c>
      <c r="J2406" s="60" t="s">
        <v>2293</v>
      </c>
      <c r="K2406" s="60" t="s">
        <v>1780</v>
      </c>
      <c r="L2406" s="62">
        <v>42180</v>
      </c>
      <c r="M2406" s="62">
        <v>44743</v>
      </c>
      <c r="N2406" s="60">
        <v>84</v>
      </c>
      <c r="O2406" s="60">
        <v>26</v>
      </c>
      <c r="P2406" s="60">
        <v>60</v>
      </c>
      <c r="Q2406" s="60">
        <v>26</v>
      </c>
      <c r="R2406" s="60">
        <v>26</v>
      </c>
      <c r="S2406" s="249">
        <v>1012869</v>
      </c>
      <c r="T2406" s="60">
        <v>0.05</v>
      </c>
      <c r="U2406" s="60">
        <v>9.1499999999999998E-2</v>
      </c>
      <c r="V2406" s="249">
        <v>19114.087549775712</v>
      </c>
      <c r="W2406" s="249">
        <v>917568.81195789226</v>
      </c>
      <c r="X2406" s="249">
        <v>95300.188042107737</v>
      </c>
      <c r="Y2406" s="249">
        <v>149964.17866409058</v>
      </c>
      <c r="Z2406" s="249">
        <v>88870.091257017746</v>
      </c>
      <c r="AA2406" s="249">
        <v>61094.087407072831</v>
      </c>
      <c r="AB2406" s="249">
        <v>41296.748151580017</v>
      </c>
      <c r="AC2406" s="249">
        <v>61094.087407072831</v>
      </c>
      <c r="AD2406" s="249">
        <v>229276.44102865108</v>
      </c>
      <c r="AE2406" s="249">
        <v>133976.25298654276</v>
      </c>
      <c r="AF2406" s="249">
        <v>5.8207660913467407E-10</v>
      </c>
    </row>
    <row r="2407" spans="2:34">
      <c r="B2407" s="73">
        <v>43008</v>
      </c>
      <c r="C2407" s="73">
        <v>43008</v>
      </c>
      <c r="D2407" s="73">
        <v>43008</v>
      </c>
      <c r="E2407" s="208">
        <v>10042359</v>
      </c>
      <c r="F2407" s="61" t="s">
        <v>1053</v>
      </c>
      <c r="G2407" t="s">
        <v>444</v>
      </c>
      <c r="H2407" s="60">
        <v>143986454</v>
      </c>
      <c r="I2407" s="60">
        <v>98</v>
      </c>
      <c r="J2407" s="60" t="s">
        <v>2609</v>
      </c>
      <c r="K2407" s="60" t="s">
        <v>1780</v>
      </c>
      <c r="L2407" s="62">
        <v>42286</v>
      </c>
      <c r="M2407" s="62">
        <v>44105</v>
      </c>
      <c r="N2407" s="60">
        <v>60</v>
      </c>
      <c r="O2407" s="60">
        <v>23</v>
      </c>
      <c r="P2407" s="60">
        <v>60</v>
      </c>
      <c r="Q2407" s="60">
        <v>23</v>
      </c>
      <c r="R2407" s="60">
        <v>23</v>
      </c>
      <c r="S2407" s="249">
        <v>85094</v>
      </c>
      <c r="T2407" s="60">
        <v>0.05</v>
      </c>
      <c r="U2407" s="60">
        <v>9.1499999999999998E-2</v>
      </c>
      <c r="V2407" s="249">
        <v>1605.8287557034666</v>
      </c>
      <c r="W2407" s="249">
        <v>77087.560666527352</v>
      </c>
      <c r="X2407" s="249">
        <v>8006.4393334726483</v>
      </c>
      <c r="Y2407" s="249">
        <v>11446.372961729729</v>
      </c>
      <c r="Z2407" s="249">
        <v>6796.5075202799817</v>
      </c>
      <c r="AA2407" s="249">
        <v>4649.8654414497469</v>
      </c>
      <c r="AB2407" s="249">
        <v>3069.1350778311821</v>
      </c>
      <c r="AC2407" s="249">
        <v>4649.8654414497469</v>
      </c>
      <c r="AD2407" s="249">
        <v>19262.164675680702</v>
      </c>
      <c r="AE2407" s="249">
        <v>11255.725342207996</v>
      </c>
      <c r="AF2407" s="249">
        <v>5.8207660913467407E-11</v>
      </c>
    </row>
    <row r="2408" spans="2:34">
      <c r="B2408" s="73">
        <v>43008</v>
      </c>
      <c r="C2408" s="73">
        <v>43008</v>
      </c>
      <c r="D2408" s="73">
        <v>43008</v>
      </c>
      <c r="E2408" s="208">
        <v>10042161</v>
      </c>
      <c r="F2408" s="61" t="s">
        <v>1053</v>
      </c>
      <c r="G2408" t="s">
        <v>1784</v>
      </c>
      <c r="H2408" s="60">
        <v>143995186</v>
      </c>
      <c r="I2408" s="60">
        <v>99</v>
      </c>
      <c r="J2408" s="60" t="s">
        <v>2443</v>
      </c>
      <c r="K2408" s="60" t="s">
        <v>1335</v>
      </c>
      <c r="L2408" s="62">
        <v>40703</v>
      </c>
      <c r="M2408" s="62">
        <v>48000</v>
      </c>
      <c r="N2408" s="60">
        <v>240</v>
      </c>
      <c r="O2408" s="60">
        <v>75</v>
      </c>
      <c r="P2408" s="60">
        <v>228</v>
      </c>
      <c r="Q2408" s="60">
        <v>75</v>
      </c>
      <c r="R2408" s="60">
        <v>75</v>
      </c>
      <c r="S2408" s="249">
        <v>1350168</v>
      </c>
      <c r="T2408" s="60">
        <v>0.03</v>
      </c>
      <c r="U2408" s="60">
        <v>8.1500000000000003E-2</v>
      </c>
      <c r="V2408" s="249">
        <v>7776.1726647210708</v>
      </c>
      <c r="W2408" s="249">
        <v>900300.76463617338</v>
      </c>
      <c r="X2408" s="249">
        <v>449867.23536382662</v>
      </c>
      <c r="Y2408" s="249">
        <v>421399.77652048657</v>
      </c>
      <c r="Z2408" s="249">
        <v>220682.39107854263</v>
      </c>
      <c r="AA2408" s="249">
        <v>200717.38544194394</v>
      </c>
      <c r="AB2408" s="249">
        <v>147982.64321178509</v>
      </c>
      <c r="AC2408" s="249">
        <v>200717.38544194394</v>
      </c>
      <c r="AD2408" s="249">
        <v>872666.6029202434</v>
      </c>
      <c r="AE2408" s="249">
        <v>422799.36755640409</v>
      </c>
      <c r="AF2408" s="249">
        <v>1.2689270079135895E-8</v>
      </c>
    </row>
    <row r="2409" spans="2:34">
      <c r="B2409" s="73">
        <v>43008</v>
      </c>
      <c r="C2409" s="73">
        <v>43008</v>
      </c>
      <c r="D2409" s="73">
        <v>43008</v>
      </c>
      <c r="E2409" s="208">
        <v>10041645</v>
      </c>
      <c r="F2409" s="61" t="s">
        <v>1053</v>
      </c>
      <c r="G2409" t="s">
        <v>1784</v>
      </c>
      <c r="H2409" s="60">
        <v>143997480</v>
      </c>
      <c r="I2409" s="60">
        <v>98</v>
      </c>
      <c r="J2409" s="60" t="s">
        <v>2471</v>
      </c>
      <c r="K2409" s="60" t="s">
        <v>1337</v>
      </c>
      <c r="L2409" s="62">
        <v>40974</v>
      </c>
      <c r="M2409" s="62">
        <v>43160</v>
      </c>
      <c r="N2409" s="60">
        <v>72</v>
      </c>
      <c r="O2409" s="60">
        <v>66</v>
      </c>
      <c r="P2409" s="60">
        <v>60</v>
      </c>
      <c r="Q2409" s="60">
        <v>60</v>
      </c>
      <c r="R2409" s="60">
        <v>66</v>
      </c>
      <c r="S2409" s="249">
        <v>275496</v>
      </c>
      <c r="T2409" s="60">
        <v>0.05</v>
      </c>
      <c r="U2409" s="60">
        <v>9.9000000000000005E-2</v>
      </c>
      <c r="V2409" s="249">
        <v>5198.9493839904362</v>
      </c>
      <c r="W2409" s="249">
        <v>245258.05573963048</v>
      </c>
      <c r="X2409" s="249">
        <v>30237.944260369521</v>
      </c>
      <c r="Y2409" s="249">
        <v>66678.907299799263</v>
      </c>
      <c r="Z2409" s="249">
        <v>36440.963039426191</v>
      </c>
      <c r="AA2409" s="249">
        <v>30237.944260373071</v>
      </c>
      <c r="AB2409" s="249">
        <v>33261.738686406476</v>
      </c>
      <c r="AC2409" s="249">
        <v>30237.944260373071</v>
      </c>
      <c r="AD2409" s="249">
        <v>66678.907299799263</v>
      </c>
      <c r="AE2409" s="249">
        <v>36440.963039426191</v>
      </c>
      <c r="AF2409" s="249">
        <v>3.5506673157215118E-9</v>
      </c>
    </row>
    <row r="2410" spans="2:34">
      <c r="B2410" s="73">
        <v>43008</v>
      </c>
      <c r="C2410" s="73">
        <v>43008</v>
      </c>
      <c r="D2410" s="73">
        <v>43008</v>
      </c>
      <c r="E2410" s="208">
        <v>10042150</v>
      </c>
      <c r="F2410" s="61" t="s">
        <v>1053</v>
      </c>
      <c r="G2410" t="s">
        <v>444</v>
      </c>
      <c r="H2410" s="60">
        <v>143998215</v>
      </c>
      <c r="I2410" s="60">
        <v>98</v>
      </c>
      <c r="J2410" s="60" t="s">
        <v>2165</v>
      </c>
      <c r="K2410" s="60" t="s">
        <v>1338</v>
      </c>
      <c r="L2410" s="62">
        <v>41171</v>
      </c>
      <c r="M2410" s="62">
        <v>43009</v>
      </c>
      <c r="N2410" s="60">
        <v>60</v>
      </c>
      <c r="O2410" s="60">
        <v>59</v>
      </c>
      <c r="P2410" s="60">
        <v>60</v>
      </c>
      <c r="Q2410" s="60">
        <v>59</v>
      </c>
      <c r="R2410" s="60">
        <v>59</v>
      </c>
      <c r="S2410" s="249">
        <v>101506</v>
      </c>
      <c r="T2410" s="60">
        <v>0.05</v>
      </c>
      <c r="U2410" s="60">
        <v>9.4E-2</v>
      </c>
      <c r="V2410" s="249">
        <v>1915.5434422689739</v>
      </c>
      <c r="W2410" s="249">
        <v>91420.850868978814</v>
      </c>
      <c r="X2410" s="249">
        <v>10085.149131021186</v>
      </c>
      <c r="Y2410" s="249">
        <v>23496.867203163565</v>
      </c>
      <c r="Z2410" s="249">
        <v>13418.658223099963</v>
      </c>
      <c r="AA2410" s="249">
        <v>10078.208980063602</v>
      </c>
      <c r="AB2410" s="249">
        <v>9917.0633121708324</v>
      </c>
      <c r="AC2410" s="249">
        <v>10078.208980063602</v>
      </c>
      <c r="AD2410" s="249">
        <v>23511.755667160032</v>
      </c>
      <c r="AE2410" s="249">
        <v>13426.606536138439</v>
      </c>
      <c r="AF2410" s="249">
        <v>4.0745362639427185E-10</v>
      </c>
    </row>
    <row r="2411" spans="2:34">
      <c r="B2411" s="73">
        <v>43008</v>
      </c>
      <c r="C2411" s="73">
        <v>43008</v>
      </c>
      <c r="D2411" s="73">
        <v>43008</v>
      </c>
      <c r="E2411" s="208">
        <v>10042092</v>
      </c>
      <c r="F2411" s="61" t="s">
        <v>1053</v>
      </c>
      <c r="G2411" t="s">
        <v>444</v>
      </c>
      <c r="H2411" s="60">
        <v>143999335</v>
      </c>
      <c r="I2411" s="60">
        <v>98</v>
      </c>
      <c r="J2411" s="60" t="s">
        <v>1918</v>
      </c>
      <c r="K2411" s="60" t="s">
        <v>1338</v>
      </c>
      <c r="L2411" s="62">
        <v>41235</v>
      </c>
      <c r="M2411" s="62">
        <v>43070</v>
      </c>
      <c r="N2411" s="60">
        <v>60</v>
      </c>
      <c r="O2411" s="60">
        <v>57</v>
      </c>
      <c r="P2411" s="60">
        <v>60</v>
      </c>
      <c r="Q2411" s="60">
        <v>57</v>
      </c>
      <c r="R2411" s="60">
        <v>57</v>
      </c>
      <c r="S2411" s="249">
        <v>208752</v>
      </c>
      <c r="T2411" s="60">
        <v>0.05</v>
      </c>
      <c r="U2411" s="60">
        <v>9.4E-2</v>
      </c>
      <c r="V2411" s="249">
        <v>3939.4077656545705</v>
      </c>
      <c r="W2411" s="249">
        <v>188011.40287865806</v>
      </c>
      <c r="X2411" s="249">
        <v>20740.59712134194</v>
      </c>
      <c r="Y2411" s="249">
        <v>48170.300065414893</v>
      </c>
      <c r="Z2411" s="249">
        <v>27514.660420358181</v>
      </c>
      <c r="AA2411" s="249">
        <v>20655.639645056712</v>
      </c>
      <c r="AB2411" s="249">
        <v>19703.567265274844</v>
      </c>
      <c r="AC2411" s="249">
        <v>20655.639645056712</v>
      </c>
      <c r="AD2411" s="249">
        <v>48353.063060616987</v>
      </c>
      <c r="AE2411" s="249">
        <v>27612.465939274232</v>
      </c>
      <c r="AF2411" s="249">
        <v>8.149072527885437E-10</v>
      </c>
    </row>
    <row r="2412" spans="2:34">
      <c r="B2412" s="73">
        <v>43008</v>
      </c>
      <c r="C2412" s="73">
        <v>43008</v>
      </c>
      <c r="D2412" s="73">
        <v>43008</v>
      </c>
      <c r="E2412" s="208">
        <v>10041295</v>
      </c>
      <c r="F2412" s="61" t="s">
        <v>1053</v>
      </c>
      <c r="G2412" t="s">
        <v>444</v>
      </c>
      <c r="H2412" s="60">
        <v>143986802</v>
      </c>
      <c r="I2412" s="60">
        <v>98</v>
      </c>
      <c r="J2412" s="60" t="s">
        <v>2248</v>
      </c>
      <c r="K2412" s="60" t="s">
        <v>2612</v>
      </c>
      <c r="L2412" s="62">
        <v>42515</v>
      </c>
      <c r="M2412" s="62">
        <v>44348</v>
      </c>
      <c r="N2412" s="60">
        <v>60</v>
      </c>
      <c r="O2412" s="60">
        <v>15</v>
      </c>
      <c r="P2412" s="60">
        <v>60</v>
      </c>
      <c r="Q2412" s="60">
        <v>15</v>
      </c>
      <c r="R2412" s="60">
        <v>15</v>
      </c>
      <c r="S2412" s="249">
        <v>736743</v>
      </c>
      <c r="T2412" s="60">
        <v>0.05</v>
      </c>
      <c r="U2412" s="60">
        <v>8.8999999999999996E-2</v>
      </c>
      <c r="V2412" s="249">
        <v>13903.249288589548</v>
      </c>
      <c r="W2412" s="249">
        <v>671334.91787585581</v>
      </c>
      <c r="X2412" s="249">
        <v>65408.082124144188</v>
      </c>
      <c r="Y2412" s="249">
        <v>67507.895275875431</v>
      </c>
      <c r="Z2412" s="249">
        <v>41220.130420675327</v>
      </c>
      <c r="AA2412" s="249">
        <v>26287.764855200105</v>
      </c>
      <c r="AB2412" s="249">
        <v>16352.020531036047</v>
      </c>
      <c r="AC2412" s="249">
        <v>26287.764855200105</v>
      </c>
      <c r="AD2412" s="249">
        <v>162860.03943951463</v>
      </c>
      <c r="AE2412" s="249">
        <v>97451.957315372885</v>
      </c>
      <c r="AF2412" s="249">
        <v>-2.4447217583656311E-9</v>
      </c>
    </row>
    <row r="2413" spans="2:34">
      <c r="B2413" s="73">
        <v>43008</v>
      </c>
      <c r="C2413" s="73">
        <v>43008</v>
      </c>
      <c r="D2413" s="73">
        <v>43008</v>
      </c>
      <c r="E2413" s="208">
        <v>10041713</v>
      </c>
      <c r="F2413" s="61" t="s">
        <v>1053</v>
      </c>
      <c r="G2413" t="s">
        <v>1784</v>
      </c>
      <c r="H2413" s="60">
        <v>143986845</v>
      </c>
      <c r="I2413" s="60">
        <v>98</v>
      </c>
      <c r="J2413" s="60" t="s">
        <v>2325</v>
      </c>
      <c r="K2413" s="60" t="s">
        <v>2612</v>
      </c>
      <c r="L2413" s="62">
        <v>42522</v>
      </c>
      <c r="M2413" s="62">
        <v>44348</v>
      </c>
      <c r="N2413" s="60">
        <v>60</v>
      </c>
      <c r="O2413" s="60">
        <v>15</v>
      </c>
      <c r="P2413" s="60">
        <v>60</v>
      </c>
      <c r="Q2413" s="60">
        <v>15</v>
      </c>
      <c r="R2413" s="60">
        <v>15</v>
      </c>
      <c r="S2413" s="249">
        <v>55068</v>
      </c>
      <c r="T2413" s="60">
        <v>0.05</v>
      </c>
      <c r="U2413" s="60">
        <v>8.8999999999999996E-2</v>
      </c>
      <c r="V2413" s="249">
        <v>1039.2010943083942</v>
      </c>
      <c r="W2413" s="249">
        <v>50179.060076020585</v>
      </c>
      <c r="X2413" s="249">
        <v>4888.9399239794147</v>
      </c>
      <c r="Y2413" s="249">
        <v>5045.8908697495717</v>
      </c>
      <c r="Z2413" s="249">
        <v>3081.0067309845472</v>
      </c>
      <c r="AA2413" s="249">
        <v>1964.8841387650245</v>
      </c>
      <c r="AB2413" s="249">
        <v>1222.2349809948537</v>
      </c>
      <c r="AC2413" s="249">
        <v>1964.8841387650245</v>
      </c>
      <c r="AD2413" s="249">
        <v>12173.005582482889</v>
      </c>
      <c r="AE2413" s="249">
        <v>7284.0656585036486</v>
      </c>
      <c r="AF2413" s="249">
        <v>-1.7462298274040222E-10</v>
      </c>
    </row>
    <row r="2414" spans="2:34">
      <c r="B2414" s="73">
        <v>43008</v>
      </c>
      <c r="C2414" s="73">
        <v>43008</v>
      </c>
      <c r="D2414" s="73">
        <v>43008</v>
      </c>
      <c r="E2414" s="208">
        <v>10042161</v>
      </c>
      <c r="F2414" s="61" t="s">
        <v>1053</v>
      </c>
      <c r="G2414" t="s">
        <v>1784</v>
      </c>
      <c r="H2414" s="60">
        <v>143987493</v>
      </c>
      <c r="I2414" s="60">
        <v>98</v>
      </c>
      <c r="J2414" s="60" t="s">
        <v>2294</v>
      </c>
      <c r="K2414" s="60" t="s">
        <v>2673</v>
      </c>
      <c r="L2414" s="62">
        <v>42608</v>
      </c>
      <c r="M2414" s="62">
        <v>44440</v>
      </c>
      <c r="N2414" s="60">
        <v>60</v>
      </c>
      <c r="O2414" s="60">
        <v>12</v>
      </c>
      <c r="P2414" s="60">
        <v>60</v>
      </c>
      <c r="Q2414" s="60">
        <v>12</v>
      </c>
      <c r="R2414" s="60">
        <v>12</v>
      </c>
      <c r="S2414" s="249">
        <v>235986</v>
      </c>
      <c r="T2414" s="60">
        <v>0.05</v>
      </c>
      <c r="U2414" s="60">
        <v>8.5000000000000006E-2</v>
      </c>
      <c r="V2414" s="249">
        <v>4453.3469427155642</v>
      </c>
      <c r="W2414" s="249">
        <v>217061.39657456588</v>
      </c>
      <c r="X2414" s="249">
        <v>18924.603425434121</v>
      </c>
      <c r="Y2414" s="249">
        <v>17054.364481310702</v>
      </c>
      <c r="Z2414" s="249">
        <v>10831.651382471275</v>
      </c>
      <c r="AA2414" s="249">
        <v>6222.7130988394274</v>
      </c>
      <c r="AB2414" s="249">
        <v>3784.9206850868241</v>
      </c>
      <c r="AC2414" s="249">
        <v>6222.7130988394274</v>
      </c>
      <c r="AD2414" s="249">
        <v>50139.419988368638</v>
      </c>
      <c r="AE2414" s="249">
        <v>31214.816562933876</v>
      </c>
      <c r="AF2414" s="249">
        <v>6.4028427004814148E-10</v>
      </c>
    </row>
    <row r="2415" spans="2:34">
      <c r="B2415" s="73">
        <v>43008</v>
      </c>
      <c r="C2415" s="73">
        <v>43008</v>
      </c>
      <c r="D2415" s="73">
        <v>43008</v>
      </c>
      <c r="E2415" s="208">
        <v>10041588</v>
      </c>
      <c r="F2415" s="61" t="s">
        <v>1053</v>
      </c>
      <c r="G2415" t="s">
        <v>444</v>
      </c>
      <c r="H2415" s="60">
        <v>143987728</v>
      </c>
      <c r="I2415" s="60">
        <v>98</v>
      </c>
      <c r="J2415" s="60" t="s">
        <v>2701</v>
      </c>
      <c r="K2415" s="60" t="s">
        <v>2673</v>
      </c>
      <c r="L2415" s="62">
        <v>42766</v>
      </c>
      <c r="M2415" s="62">
        <v>44593</v>
      </c>
      <c r="N2415" s="60">
        <v>60</v>
      </c>
      <c r="O2415" s="60">
        <v>7</v>
      </c>
      <c r="P2415" s="60">
        <v>60</v>
      </c>
      <c r="Q2415" s="60">
        <v>7</v>
      </c>
      <c r="R2415" s="60">
        <v>7</v>
      </c>
      <c r="S2415" s="249">
        <v>386474</v>
      </c>
      <c r="T2415" s="60">
        <v>0.05</v>
      </c>
      <c r="U2415" s="60">
        <v>8.5000000000000006E-2</v>
      </c>
      <c r="V2415" s="249">
        <v>7293.2411513354818</v>
      </c>
      <c r="W2415" s="249">
        <v>355481.19879890658</v>
      </c>
      <c r="X2415" s="249">
        <v>30992.801201093418</v>
      </c>
      <c r="Y2415" s="249">
        <v>16907.179082099487</v>
      </c>
      <c r="Z2415" s="249">
        <v>10771.434116542041</v>
      </c>
      <c r="AA2415" s="249">
        <v>6135.7449655574455</v>
      </c>
      <c r="AB2415" s="249">
        <v>3615.8268067942327</v>
      </c>
      <c r="AC2415" s="249">
        <v>6135.7449655574455</v>
      </c>
      <c r="AD2415" s="249">
        <v>82113.270281223406</v>
      </c>
      <c r="AE2415" s="249">
        <v>51120.46908012894</v>
      </c>
      <c r="AF2415" s="249">
        <v>1.0477378964424133E-9</v>
      </c>
    </row>
    <row r="2416" spans="2:34">
      <c r="B2416" s="336">
        <v>43008</v>
      </c>
      <c r="C2416" s="336">
        <v>43008</v>
      </c>
      <c r="D2416" s="336">
        <v>43008</v>
      </c>
      <c r="E2416" s="337">
        <v>10042161</v>
      </c>
      <c r="F2416" s="115" t="s">
        <v>1053</v>
      </c>
      <c r="G2416" s="153" t="s">
        <v>1784</v>
      </c>
      <c r="H2416" s="114">
        <v>143988716</v>
      </c>
      <c r="I2416" s="114">
        <v>98</v>
      </c>
      <c r="J2416" s="114" t="s">
        <v>2294</v>
      </c>
      <c r="K2416" s="114" t="s">
        <v>2673</v>
      </c>
      <c r="L2416" s="338">
        <v>42928</v>
      </c>
      <c r="M2416" s="338">
        <v>44743</v>
      </c>
      <c r="N2416" s="114">
        <v>60</v>
      </c>
      <c r="O2416" s="114">
        <v>2</v>
      </c>
      <c r="P2416" s="114">
        <v>60</v>
      </c>
      <c r="Q2416" s="114">
        <v>2</v>
      </c>
      <c r="R2416" s="114">
        <v>2</v>
      </c>
      <c r="S2416" s="251">
        <v>75291</v>
      </c>
      <c r="T2416" s="114">
        <v>0.05</v>
      </c>
      <c r="U2416" s="114">
        <v>8.5000000000000006E-2</v>
      </c>
      <c r="V2416" s="251">
        <v>1420.8340522912272</v>
      </c>
      <c r="W2416" s="251">
        <v>69253.132005693726</v>
      </c>
      <c r="X2416" s="251">
        <v>6037.8679943062743</v>
      </c>
      <c r="Y2416" s="251">
        <v>974.4964752570786</v>
      </c>
      <c r="Z2416" s="251">
        <v>622.81199353211969</v>
      </c>
      <c r="AA2416" s="251">
        <v>351.68448172495891</v>
      </c>
      <c r="AB2416" s="251">
        <v>201.26226647687582</v>
      </c>
      <c r="AC2416" s="251">
        <v>351.68448172495891</v>
      </c>
      <c r="AD2416" s="251">
        <v>15996.911131780129</v>
      </c>
      <c r="AE2416" s="251">
        <v>9959.0431374736363</v>
      </c>
      <c r="AF2416" s="251">
        <v>2.1827872842550278E-10</v>
      </c>
      <c r="AG2416" s="115"/>
      <c r="AH2416" s="116"/>
    </row>
    <row r="2417" spans="2:34" ht="13.8" thickBot="1">
      <c r="B2417" s="209">
        <v>43008</v>
      </c>
      <c r="C2417" s="209">
        <v>43008</v>
      </c>
      <c r="D2417" s="209">
        <v>43008</v>
      </c>
      <c r="E2417" s="210">
        <v>10041713</v>
      </c>
      <c r="F2417" s="85" t="s">
        <v>1053</v>
      </c>
      <c r="G2417" s="395" t="s">
        <v>1784</v>
      </c>
      <c r="H2417" s="94">
        <v>143987833</v>
      </c>
      <c r="I2417" s="94">
        <v>98</v>
      </c>
      <c r="J2417" s="94" t="s">
        <v>2325</v>
      </c>
      <c r="K2417" s="94" t="s">
        <v>2673</v>
      </c>
      <c r="L2417" s="246">
        <v>42955</v>
      </c>
      <c r="M2417" s="246">
        <v>44774</v>
      </c>
      <c r="N2417" s="94">
        <v>60</v>
      </c>
      <c r="O2417" s="94">
        <v>1</v>
      </c>
      <c r="P2417" s="94">
        <v>60</v>
      </c>
      <c r="Q2417" s="94">
        <v>1</v>
      </c>
      <c r="R2417" s="94">
        <v>1</v>
      </c>
      <c r="S2417" s="250">
        <v>140175</v>
      </c>
      <c r="T2417" s="94">
        <v>0.05</v>
      </c>
      <c r="U2417" s="94">
        <v>8.5000000000000006E-2</v>
      </c>
      <c r="V2417" s="250">
        <v>2645.2751760492329</v>
      </c>
      <c r="W2417" s="250">
        <v>128933.84041782045</v>
      </c>
      <c r="X2417" s="250">
        <v>11241.159582179549</v>
      </c>
      <c r="Y2417" s="250">
        <v>913.2813696262283</v>
      </c>
      <c r="Z2417" s="250">
        <v>584.06250000000045</v>
      </c>
      <c r="AA2417" s="250">
        <v>329.21886962622784</v>
      </c>
      <c r="AB2417" s="250">
        <v>187.3526597029925</v>
      </c>
      <c r="AC2417" s="250">
        <v>329.21886962622784</v>
      </c>
      <c r="AD2417" s="250">
        <v>29782.670145133932</v>
      </c>
      <c r="AE2417" s="250">
        <v>18541.510562953947</v>
      </c>
      <c r="AF2417" s="250">
        <v>4.3655745685100555E-10</v>
      </c>
      <c r="AG2417" s="85"/>
      <c r="AH2417" s="95"/>
    </row>
    <row r="2418" spans="2:34">
      <c r="B2418" s="327">
        <v>43031</v>
      </c>
      <c r="C2418" s="73">
        <v>43031</v>
      </c>
      <c r="D2418" s="73">
        <v>43039</v>
      </c>
      <c r="E2418" s="208">
        <v>10041556</v>
      </c>
      <c r="F2418" s="61" t="s">
        <v>1054</v>
      </c>
      <c r="G2418" s="61" t="s">
        <v>444</v>
      </c>
      <c r="H2418" s="60">
        <v>143013871</v>
      </c>
      <c r="I2418" s="60">
        <v>99</v>
      </c>
      <c r="J2418" s="60" t="s">
        <v>1915</v>
      </c>
      <c r="K2418" s="60" t="s">
        <v>1331</v>
      </c>
      <c r="L2418" s="62">
        <v>38112</v>
      </c>
      <c r="M2418" s="62">
        <v>43031</v>
      </c>
      <c r="N2418" s="60">
        <v>162</v>
      </c>
      <c r="O2418" s="60">
        <v>161</v>
      </c>
      <c r="P2418" s="60">
        <v>162</v>
      </c>
      <c r="Q2418" s="60">
        <v>161</v>
      </c>
      <c r="R2418" s="60">
        <v>161</v>
      </c>
      <c r="S2418" s="249">
        <v>130343</v>
      </c>
      <c r="T2418" s="60">
        <v>0.03</v>
      </c>
      <c r="U2418" s="60">
        <v>8.6499999999999994E-2</v>
      </c>
      <c r="V2418" s="249">
        <v>979.47461431305726</v>
      </c>
      <c r="W2418" s="249">
        <v>93435.52819717575</v>
      </c>
      <c r="X2418" s="249">
        <v>36907.47180282425</v>
      </c>
      <c r="Y2418" s="249">
        <v>65232.349471363763</v>
      </c>
      <c r="Z2418" s="249">
        <v>28329.44493862972</v>
      </c>
      <c r="AA2418" s="249">
        <v>36902.904532734043</v>
      </c>
      <c r="AB2418" s="249">
        <v>36679.647902806813</v>
      </c>
      <c r="AC2418" s="249">
        <v>36902.904532734043</v>
      </c>
      <c r="AD2418" s="249">
        <v>65239.359321538606</v>
      </c>
      <c r="AE2418" s="249">
        <v>28331.887518715288</v>
      </c>
      <c r="AF2418" s="249">
        <v>-9.3132257461547852E-10</v>
      </c>
      <c r="AH2418" s="74">
        <v>162</v>
      </c>
    </row>
    <row r="2419" spans="2:34">
      <c r="B2419" s="327">
        <v>43039</v>
      </c>
      <c r="C2419" s="73">
        <v>43039</v>
      </c>
      <c r="D2419" s="73">
        <v>43039</v>
      </c>
      <c r="E2419" s="208">
        <v>10042301</v>
      </c>
      <c r="F2419" s="61" t="s">
        <v>1053</v>
      </c>
      <c r="G2419" s="61" t="s">
        <v>444</v>
      </c>
      <c r="H2419" s="60">
        <v>143022986</v>
      </c>
      <c r="I2419" s="60">
        <v>99</v>
      </c>
      <c r="J2419" s="60" t="s">
        <v>1943</v>
      </c>
      <c r="K2419" s="60" t="s">
        <v>1331</v>
      </c>
      <c r="L2419" s="62">
        <v>40053</v>
      </c>
      <c r="M2419" s="62">
        <v>51005</v>
      </c>
      <c r="N2419" s="60">
        <v>360</v>
      </c>
      <c r="O2419" s="60">
        <v>97</v>
      </c>
      <c r="P2419" s="60">
        <v>228</v>
      </c>
      <c r="Q2419" s="60">
        <v>97</v>
      </c>
      <c r="R2419" s="60">
        <v>97</v>
      </c>
      <c r="S2419" s="249">
        <v>1800030</v>
      </c>
      <c r="T2419" s="60">
        <v>0.03</v>
      </c>
      <c r="U2419" s="60">
        <v>8.6499999999999994E-2</v>
      </c>
      <c r="V2419" s="249">
        <v>10367.112893860518</v>
      </c>
      <c r="W2419" s="249">
        <v>1158558.7248342941</v>
      </c>
      <c r="X2419" s="249">
        <v>641471.27516570594</v>
      </c>
      <c r="Y2419" s="249">
        <v>723965.65458827303</v>
      </c>
      <c r="Z2419" s="249">
        <v>362475.49314278492</v>
      </c>
      <c r="AA2419" s="249">
        <v>361490.16144548811</v>
      </c>
      <c r="AB2419" s="249">
        <v>272906.63899593632</v>
      </c>
      <c r="AC2419" s="249">
        <v>361490.16144548811</v>
      </c>
      <c r="AD2419" s="249">
        <v>1205143.0149658939</v>
      </c>
      <c r="AE2419" s="249">
        <v>563671.739800198</v>
      </c>
      <c r="AF2419" s="249">
        <v>-1.0011717677116394E-8</v>
      </c>
      <c r="AH2419" s="74">
        <v>228</v>
      </c>
    </row>
    <row r="2420" spans="2:34">
      <c r="B2420" s="327">
        <v>43039</v>
      </c>
      <c r="C2420" s="73">
        <v>43039</v>
      </c>
      <c r="D2420" s="73">
        <v>43039</v>
      </c>
      <c r="E2420" s="208">
        <v>10041698</v>
      </c>
      <c r="F2420" s="61" t="s">
        <v>1053</v>
      </c>
      <c r="G2420" s="61" t="s">
        <v>444</v>
      </c>
      <c r="H2420" s="60">
        <v>143151484</v>
      </c>
      <c r="I2420" s="60">
        <v>99</v>
      </c>
      <c r="J2420" s="60" t="s">
        <v>2069</v>
      </c>
      <c r="K2420" s="60" t="s">
        <v>1334</v>
      </c>
      <c r="L2420" s="62">
        <v>40525</v>
      </c>
      <c r="M2420" s="62">
        <v>51471</v>
      </c>
      <c r="N2420" s="60">
        <v>360</v>
      </c>
      <c r="O2420" s="60">
        <v>82</v>
      </c>
      <c r="P2420" s="60">
        <v>228</v>
      </c>
      <c r="Q2420" s="60">
        <v>82</v>
      </c>
      <c r="R2420" s="60">
        <v>82</v>
      </c>
      <c r="S2420" s="249">
        <v>1875219</v>
      </c>
      <c r="T2420" s="60">
        <v>0.03</v>
      </c>
      <c r="U2420" s="60">
        <v>7.6499999999999999E-2</v>
      </c>
      <c r="V2420" s="249">
        <v>10800.157260552449</v>
      </c>
      <c r="W2420" s="249">
        <v>1296304.1441468722</v>
      </c>
      <c r="X2420" s="249">
        <v>578914.85585312778</v>
      </c>
      <c r="Y2420" s="249">
        <v>613545.94019615988</v>
      </c>
      <c r="Z2420" s="249">
        <v>330117.28342457162</v>
      </c>
      <c r="AA2420" s="249">
        <v>283428.65677158826</v>
      </c>
      <c r="AB2420" s="249">
        <v>208206.2200875284</v>
      </c>
      <c r="AC2420" s="249">
        <v>283428.65677158826</v>
      </c>
      <c r="AD2420" s="249">
        <v>1166131.711259091</v>
      </c>
      <c r="AE2420" s="249">
        <v>587216.85540595837</v>
      </c>
      <c r="AF2420" s="249">
        <v>4.8894435167312622E-9</v>
      </c>
      <c r="AH2420" s="74">
        <v>228</v>
      </c>
    </row>
    <row r="2421" spans="2:34">
      <c r="B2421" s="327">
        <v>43039</v>
      </c>
      <c r="C2421" s="73">
        <v>43039</v>
      </c>
      <c r="D2421" s="73">
        <v>43039</v>
      </c>
      <c r="E2421" s="208">
        <v>10054885</v>
      </c>
      <c r="F2421" s="61" t="s">
        <v>1053</v>
      </c>
      <c r="G2421" s="61" t="s">
        <v>444</v>
      </c>
      <c r="H2421" s="60">
        <v>143384179</v>
      </c>
      <c r="I2421" s="60">
        <v>99</v>
      </c>
      <c r="J2421" s="60" t="s">
        <v>2096</v>
      </c>
      <c r="K2421" s="60" t="s">
        <v>1336</v>
      </c>
      <c r="L2421" s="62">
        <v>41234</v>
      </c>
      <c r="M2421" s="62">
        <v>52201</v>
      </c>
      <c r="N2421" s="60">
        <v>361</v>
      </c>
      <c r="O2421" s="60">
        <v>58</v>
      </c>
      <c r="P2421" s="60">
        <v>228</v>
      </c>
      <c r="Q2421" s="60">
        <v>58</v>
      </c>
      <c r="R2421" s="60">
        <v>58</v>
      </c>
      <c r="S2421" s="249">
        <v>3405930</v>
      </c>
      <c r="T2421" s="60">
        <v>0.03</v>
      </c>
      <c r="U2421" s="60">
        <v>7.6499999999999999E-2</v>
      </c>
      <c r="V2421" s="249">
        <v>19616.151296693028</v>
      </c>
      <c r="W2421" s="249">
        <v>2354456.2921312959</v>
      </c>
      <c r="X2421" s="249">
        <v>1051473.7078687041</v>
      </c>
      <c r="Y2421" s="249">
        <v>815697.72290661</v>
      </c>
      <c r="Z2421" s="249">
        <v>445767.1034599304</v>
      </c>
      <c r="AA2421" s="249">
        <v>369930.6194466796</v>
      </c>
      <c r="AB2421" s="249">
        <v>267480.15375607385</v>
      </c>
      <c r="AC2421" s="249">
        <v>369930.6194466796</v>
      </c>
      <c r="AD2421" s="249">
        <v>2118026.2035147231</v>
      </c>
      <c r="AE2421" s="249">
        <v>1066552.4956460106</v>
      </c>
      <c r="AF2421" s="249">
        <v>8.3819031715393066E-9</v>
      </c>
      <c r="AH2421" s="74">
        <v>228</v>
      </c>
    </row>
    <row r="2422" spans="2:34">
      <c r="B2422" s="327">
        <v>43039</v>
      </c>
      <c r="C2422" s="73">
        <v>43039</v>
      </c>
      <c r="D2422" s="73">
        <v>43039</v>
      </c>
      <c r="E2422" s="208">
        <v>10041190</v>
      </c>
      <c r="F2422" s="61" t="s">
        <v>1053</v>
      </c>
      <c r="G2422" s="61" t="s">
        <v>444</v>
      </c>
      <c r="H2422" s="60">
        <v>143970051</v>
      </c>
      <c r="I2422" s="60">
        <v>98</v>
      </c>
      <c r="J2422" s="60" t="s">
        <v>2157</v>
      </c>
      <c r="K2422" s="60" t="s">
        <v>1338</v>
      </c>
      <c r="L2422" s="62">
        <v>41208</v>
      </c>
      <c r="M2422" s="62">
        <v>43040</v>
      </c>
      <c r="N2422" s="60">
        <v>60</v>
      </c>
      <c r="O2422" s="60">
        <v>59</v>
      </c>
      <c r="P2422" s="60">
        <v>60</v>
      </c>
      <c r="Q2422" s="60">
        <v>59</v>
      </c>
      <c r="R2422" s="60">
        <v>59</v>
      </c>
      <c r="S2422" s="249">
        <v>223873</v>
      </c>
      <c r="T2422" s="60">
        <v>0.05</v>
      </c>
      <c r="U2422" s="60">
        <v>9.4E-2</v>
      </c>
      <c r="V2422" s="249">
        <v>4224.7596895856605</v>
      </c>
      <c r="W2422" s="249">
        <v>201630.05286969143</v>
      </c>
      <c r="X2422" s="249">
        <v>22242.947130308574</v>
      </c>
      <c r="Y2422" s="249">
        <v>51822.691775597865</v>
      </c>
      <c r="Z2422" s="249">
        <v>29595.051251946308</v>
      </c>
      <c r="AA2422" s="249">
        <v>22227.640523651557</v>
      </c>
      <c r="AB2422" s="249">
        <v>21872.231344803429</v>
      </c>
      <c r="AC2422" s="249">
        <v>22227.640523651557</v>
      </c>
      <c r="AD2422" s="249">
        <v>51855.528505449096</v>
      </c>
      <c r="AE2422" s="249">
        <v>29612.581375139591</v>
      </c>
      <c r="AF2422" s="249">
        <v>9.3132257461547852E-10</v>
      </c>
      <c r="AH2422" s="74">
        <v>60</v>
      </c>
    </row>
    <row r="2423" spans="2:34">
      <c r="B2423" s="327">
        <v>43039</v>
      </c>
      <c r="C2423" s="73">
        <v>43039</v>
      </c>
      <c r="D2423" s="73">
        <v>43039</v>
      </c>
      <c r="E2423" s="208">
        <v>10042150</v>
      </c>
      <c r="F2423" s="61" t="s">
        <v>1053</v>
      </c>
      <c r="G2423" s="61" t="s">
        <v>444</v>
      </c>
      <c r="H2423" s="60">
        <v>143980006</v>
      </c>
      <c r="I2423" s="60">
        <v>98</v>
      </c>
      <c r="J2423" s="60" t="s">
        <v>2165</v>
      </c>
      <c r="K2423" s="60" t="s">
        <v>1338</v>
      </c>
      <c r="L2423" s="62">
        <v>41218</v>
      </c>
      <c r="M2423" s="62">
        <v>43040</v>
      </c>
      <c r="N2423" s="60">
        <v>60</v>
      </c>
      <c r="O2423" s="60">
        <v>59</v>
      </c>
      <c r="P2423" s="60">
        <v>60</v>
      </c>
      <c r="Q2423" s="60">
        <v>59</v>
      </c>
      <c r="R2423" s="60">
        <v>59</v>
      </c>
      <c r="S2423" s="249">
        <v>36195</v>
      </c>
      <c r="T2423" s="60">
        <v>0.05</v>
      </c>
      <c r="U2423" s="60">
        <v>9.4E-2</v>
      </c>
      <c r="V2423" s="249">
        <v>683.04430174497577</v>
      </c>
      <c r="W2423" s="249">
        <v>32598.838464747787</v>
      </c>
      <c r="X2423" s="249">
        <v>3596.1615352522131</v>
      </c>
      <c r="Y2423" s="249">
        <v>8378.5107128495401</v>
      </c>
      <c r="Z2423" s="249">
        <v>4784.8238959776209</v>
      </c>
      <c r="AA2423" s="249">
        <v>3593.6868168719193</v>
      </c>
      <c r="AB2423" s="249">
        <v>3536.2255096646759</v>
      </c>
      <c r="AC2423" s="249">
        <v>3593.6868168719193</v>
      </c>
      <c r="AD2423" s="249">
        <v>8383.8196399509179</v>
      </c>
      <c r="AE2423" s="249">
        <v>4787.6581046985448</v>
      </c>
      <c r="AF2423" s="249">
        <v>1.6007106751203537E-10</v>
      </c>
      <c r="AH2423" s="74">
        <v>60</v>
      </c>
    </row>
    <row r="2424" spans="2:34">
      <c r="B2424" s="327">
        <v>43039</v>
      </c>
      <c r="C2424" s="73">
        <v>43039</v>
      </c>
      <c r="D2424" s="73">
        <v>43039</v>
      </c>
      <c r="E2424" s="208">
        <v>10041650</v>
      </c>
      <c r="F2424" s="61" t="s">
        <v>1053</v>
      </c>
      <c r="G2424" s="61" t="s">
        <v>444</v>
      </c>
      <c r="H2424" s="60">
        <v>143980049</v>
      </c>
      <c r="I2424" s="60">
        <v>98</v>
      </c>
      <c r="J2424" s="60" t="s">
        <v>2167</v>
      </c>
      <c r="K2424" s="60" t="s">
        <v>1338</v>
      </c>
      <c r="L2424" s="62">
        <v>41430</v>
      </c>
      <c r="M2424" s="62">
        <v>43252</v>
      </c>
      <c r="N2424" s="60">
        <v>60</v>
      </c>
      <c r="O2424" s="60">
        <v>52</v>
      </c>
      <c r="P2424" s="60">
        <v>60</v>
      </c>
      <c r="Q2424" s="60">
        <v>52</v>
      </c>
      <c r="R2424" s="60">
        <v>52</v>
      </c>
      <c r="S2424" s="249">
        <v>240199</v>
      </c>
      <c r="T2424" s="60">
        <v>0.05</v>
      </c>
      <c r="U2424" s="60">
        <v>9.4E-2</v>
      </c>
      <c r="V2424" s="249">
        <v>4532.851450057783</v>
      </c>
      <c r="W2424" s="249">
        <v>216333.97984235262</v>
      </c>
      <c r="X2424" s="249">
        <v>23865.020157647377</v>
      </c>
      <c r="Y2424" s="249">
        <v>54391.514245618222</v>
      </c>
      <c r="Z2424" s="249">
        <v>31101.495592763065</v>
      </c>
      <c r="AA2424" s="249">
        <v>23290.018652855157</v>
      </c>
      <c r="AB2424" s="249">
        <v>20683.017469961062</v>
      </c>
      <c r="AC2424" s="249">
        <v>23290.018652855157</v>
      </c>
      <c r="AD2424" s="249">
        <v>55637.107161115331</v>
      </c>
      <c r="AE2424" s="249">
        <v>31772.087003466964</v>
      </c>
      <c r="AF2424" s="249">
        <v>9.8953023552894592E-10</v>
      </c>
      <c r="AH2424" s="74">
        <v>60</v>
      </c>
    </row>
    <row r="2425" spans="2:34">
      <c r="B2425" s="327">
        <v>43039</v>
      </c>
      <c r="C2425" s="73">
        <v>43039</v>
      </c>
      <c r="D2425" s="73">
        <v>43039</v>
      </c>
      <c r="E2425" s="208">
        <v>10041786</v>
      </c>
      <c r="F2425" s="61" t="s">
        <v>1053</v>
      </c>
      <c r="G2425" s="61" t="s">
        <v>444</v>
      </c>
      <c r="H2425" s="60">
        <v>143980138</v>
      </c>
      <c r="I2425" s="60">
        <v>97</v>
      </c>
      <c r="J2425" s="60" t="s">
        <v>2172</v>
      </c>
      <c r="K2425" s="60" t="s">
        <v>1338</v>
      </c>
      <c r="L2425" s="62">
        <v>41212</v>
      </c>
      <c r="M2425" s="62">
        <v>43040</v>
      </c>
      <c r="N2425" s="60">
        <v>60</v>
      </c>
      <c r="O2425" s="60">
        <v>59</v>
      </c>
      <c r="P2425" s="60">
        <v>60</v>
      </c>
      <c r="Q2425" s="60">
        <v>59</v>
      </c>
      <c r="R2425" s="60">
        <v>59</v>
      </c>
      <c r="S2425" s="249">
        <v>132166</v>
      </c>
      <c r="T2425" s="60">
        <v>0</v>
      </c>
      <c r="U2425" s="60">
        <v>9.4E-2</v>
      </c>
      <c r="V2425" s="249">
        <v>2202.7666666666669</v>
      </c>
      <c r="W2425" s="249">
        <v>105128.81017929639</v>
      </c>
      <c r="X2425" s="249">
        <v>27037.189820703614</v>
      </c>
      <c r="Y2425" s="249">
        <v>27020.068928801804</v>
      </c>
      <c r="Z2425" s="249">
        <v>0</v>
      </c>
      <c r="AA2425" s="249">
        <v>27020.068928801804</v>
      </c>
      <c r="AB2425" s="249">
        <v>26586.569990358552</v>
      </c>
      <c r="AC2425" s="249">
        <v>27020.068928801804</v>
      </c>
      <c r="AD2425" s="249">
        <v>27037.189820704094</v>
      </c>
      <c r="AE2425" s="249">
        <v>0</v>
      </c>
      <c r="AF2425" s="249">
        <v>4.8021320253610611E-10</v>
      </c>
      <c r="AH2425" s="74">
        <v>60</v>
      </c>
    </row>
    <row r="2426" spans="2:34">
      <c r="B2426" s="327">
        <v>43039</v>
      </c>
      <c r="C2426" s="73">
        <v>43039</v>
      </c>
      <c r="D2426" s="73">
        <v>43039</v>
      </c>
      <c r="E2426" s="208">
        <v>10042088</v>
      </c>
      <c r="F2426" s="61" t="s">
        <v>1053</v>
      </c>
      <c r="G2426" s="61" t="s">
        <v>444</v>
      </c>
      <c r="H2426" s="60">
        <v>143980251</v>
      </c>
      <c r="I2426" s="60">
        <v>98</v>
      </c>
      <c r="J2426" s="60" t="s">
        <v>2174</v>
      </c>
      <c r="K2426" s="60" t="s">
        <v>1338</v>
      </c>
      <c r="L2426" s="62">
        <v>41199</v>
      </c>
      <c r="M2426" s="62">
        <v>43040</v>
      </c>
      <c r="N2426" s="60">
        <v>61</v>
      </c>
      <c r="O2426" s="60">
        <v>59</v>
      </c>
      <c r="P2426" s="60">
        <v>60</v>
      </c>
      <c r="Q2426" s="60">
        <v>59</v>
      </c>
      <c r="R2426" s="60">
        <v>59</v>
      </c>
      <c r="S2426" s="249">
        <v>61090</v>
      </c>
      <c r="T2426" s="60">
        <v>0.05</v>
      </c>
      <c r="U2426" s="60">
        <v>9.4E-2</v>
      </c>
      <c r="V2426" s="249">
        <v>1152.8436633126282</v>
      </c>
      <c r="W2426" s="249">
        <v>55020.390711740365</v>
      </c>
      <c r="X2426" s="249">
        <v>6069.6092882596349</v>
      </c>
      <c r="Y2426" s="249">
        <v>14141.268668268509</v>
      </c>
      <c r="Z2426" s="249">
        <v>8075.8362150924877</v>
      </c>
      <c r="AA2426" s="249">
        <v>6065.4324531760212</v>
      </c>
      <c r="AB2426" s="249">
        <v>5968.4491334553077</v>
      </c>
      <c r="AC2426" s="249">
        <v>6065.4324531760212</v>
      </c>
      <c r="AD2426" s="249">
        <v>14150.229087017586</v>
      </c>
      <c r="AE2426" s="249">
        <v>8080.6197987576816</v>
      </c>
      <c r="AF2426" s="249">
        <v>2.6921043172478676E-10</v>
      </c>
      <c r="AH2426" s="74">
        <v>60</v>
      </c>
    </row>
    <row r="2427" spans="2:34">
      <c r="B2427" s="327">
        <v>43039</v>
      </c>
      <c r="C2427" s="73">
        <v>43039</v>
      </c>
      <c r="D2427" s="73">
        <v>43039</v>
      </c>
      <c r="E2427" s="208">
        <v>10042281</v>
      </c>
      <c r="F2427" s="61" t="s">
        <v>1053</v>
      </c>
      <c r="G2427" s="61" t="s">
        <v>444</v>
      </c>
      <c r="H2427" s="60">
        <v>143980278</v>
      </c>
      <c r="I2427" s="60">
        <v>98</v>
      </c>
      <c r="J2427" s="60" t="s">
        <v>2175</v>
      </c>
      <c r="K2427" s="60" t="s">
        <v>1338</v>
      </c>
      <c r="L2427" s="62">
        <v>41201</v>
      </c>
      <c r="M2427" s="62">
        <v>43040</v>
      </c>
      <c r="N2427" s="60">
        <v>60</v>
      </c>
      <c r="O2427" s="60">
        <v>59</v>
      </c>
      <c r="P2427" s="60">
        <v>60</v>
      </c>
      <c r="Q2427" s="60">
        <v>59</v>
      </c>
      <c r="R2427" s="60">
        <v>59</v>
      </c>
      <c r="S2427" s="249">
        <v>142207</v>
      </c>
      <c r="T2427" s="60">
        <v>0.05</v>
      </c>
      <c r="U2427" s="60">
        <v>9.4E-2</v>
      </c>
      <c r="V2427" s="249">
        <v>2683.6215228138631</v>
      </c>
      <c r="W2427" s="249">
        <v>128077.99479365625</v>
      </c>
      <c r="X2427" s="249">
        <v>14129.005206343747</v>
      </c>
      <c r="Y2427" s="249">
        <v>32918.438263356671</v>
      </c>
      <c r="Z2427" s="249">
        <v>18799.156009815983</v>
      </c>
      <c r="AA2427" s="249">
        <v>14119.282253540689</v>
      </c>
      <c r="AB2427" s="249">
        <v>13893.521786238018</v>
      </c>
      <c r="AC2427" s="249">
        <v>14119.282253540689</v>
      </c>
      <c r="AD2427" s="249">
        <v>32939.296575176122</v>
      </c>
      <c r="AE2427" s="249">
        <v>18810.291368831793</v>
      </c>
      <c r="AF2427" s="249">
        <v>5.8207660913467407E-10</v>
      </c>
      <c r="AH2427" s="74">
        <v>60</v>
      </c>
    </row>
    <row r="2428" spans="2:34">
      <c r="B2428" s="327">
        <v>43039</v>
      </c>
      <c r="C2428" s="73">
        <v>43039</v>
      </c>
      <c r="D2428" s="73">
        <v>43039</v>
      </c>
      <c r="E2428" s="208">
        <v>10041362</v>
      </c>
      <c r="F2428" s="61" t="s">
        <v>1053</v>
      </c>
      <c r="G2428" s="61" t="s">
        <v>444</v>
      </c>
      <c r="H2428" s="60">
        <v>143981274</v>
      </c>
      <c r="I2428" s="60">
        <v>98</v>
      </c>
      <c r="J2428" s="60" t="s">
        <v>2228</v>
      </c>
      <c r="K2428" s="60" t="s">
        <v>1780</v>
      </c>
      <c r="L2428" s="62">
        <v>41493</v>
      </c>
      <c r="M2428" s="62">
        <v>43313</v>
      </c>
      <c r="N2428" s="60">
        <v>60</v>
      </c>
      <c r="O2428" s="60">
        <v>50</v>
      </c>
      <c r="P2428" s="60">
        <v>60</v>
      </c>
      <c r="Q2428" s="60">
        <v>50</v>
      </c>
      <c r="R2428" s="60">
        <v>50</v>
      </c>
      <c r="S2428" s="249">
        <v>130072</v>
      </c>
      <c r="T2428" s="60">
        <v>0.05</v>
      </c>
      <c r="U2428" s="60">
        <v>9.1499999999999998E-2</v>
      </c>
      <c r="V2428" s="249">
        <v>2454.6191025437902</v>
      </c>
      <c r="W2428" s="249">
        <v>117833.60978466806</v>
      </c>
      <c r="X2428" s="249">
        <v>12238.390215331936</v>
      </c>
      <c r="Y2428" s="249">
        <v>28444.765607662484</v>
      </c>
      <c r="Z2428" s="249">
        <v>16651.879065202447</v>
      </c>
      <c r="AA2428" s="249">
        <v>11792.886542460037</v>
      </c>
      <c r="AB2428" s="249">
        <v>10198.658512776614</v>
      </c>
      <c r="AC2428" s="249">
        <v>11792.886542460037</v>
      </c>
      <c r="AD2428" s="249">
        <v>29443.53636795943</v>
      </c>
      <c r="AE2428" s="249">
        <v>17205.146152627422</v>
      </c>
      <c r="AF2428" s="249">
        <v>7.2759576141834259E-11</v>
      </c>
      <c r="AH2428" s="74">
        <v>60</v>
      </c>
    </row>
    <row r="2429" spans="2:34">
      <c r="B2429" s="327">
        <v>43039</v>
      </c>
      <c r="C2429" s="73">
        <v>43039</v>
      </c>
      <c r="D2429" s="73">
        <v>43039</v>
      </c>
      <c r="E2429" s="208">
        <v>10042088</v>
      </c>
      <c r="F2429" s="61" t="s">
        <v>1053</v>
      </c>
      <c r="G2429" s="61" t="s">
        <v>444</v>
      </c>
      <c r="H2429" s="60">
        <v>143981800</v>
      </c>
      <c r="I2429" s="60">
        <v>98</v>
      </c>
      <c r="J2429" s="60" t="s">
        <v>2174</v>
      </c>
      <c r="K2429" s="60" t="s">
        <v>1780</v>
      </c>
      <c r="L2429" s="62">
        <v>41604</v>
      </c>
      <c r="M2429" s="62">
        <v>43435</v>
      </c>
      <c r="N2429" s="60">
        <v>60</v>
      </c>
      <c r="O2429" s="60">
        <v>46</v>
      </c>
      <c r="P2429" s="60">
        <v>60</v>
      </c>
      <c r="Q2429" s="60">
        <v>46</v>
      </c>
      <c r="R2429" s="60">
        <v>46</v>
      </c>
      <c r="S2429" s="249">
        <v>104784</v>
      </c>
      <c r="T2429" s="60">
        <v>0.05</v>
      </c>
      <c r="U2429" s="60">
        <v>9.1499999999999998E-2</v>
      </c>
      <c r="V2429" s="249">
        <v>1977.4033461540419</v>
      </c>
      <c r="W2429" s="249">
        <v>94924.94132231886</v>
      </c>
      <c r="X2429" s="249">
        <v>9859.0586776811397</v>
      </c>
      <c r="Y2429" s="249">
        <v>22198.452219603423</v>
      </c>
      <c r="Z2429" s="249">
        <v>13013.976161679457</v>
      </c>
      <c r="AA2429" s="249">
        <v>9184.4760579239664</v>
      </c>
      <c r="AB2429" s="249">
        <v>7558.6116528888742</v>
      </c>
      <c r="AC2429" s="249">
        <v>9184.4760579239664</v>
      </c>
      <c r="AD2429" s="249">
        <v>23719.259446923723</v>
      </c>
      <c r="AE2429" s="249">
        <v>13860.20076924251</v>
      </c>
      <c r="AF2429" s="249">
        <v>7.2759576141834259E-11</v>
      </c>
      <c r="AH2429" s="74">
        <v>60</v>
      </c>
    </row>
    <row r="2430" spans="2:34">
      <c r="B2430" s="327">
        <v>43039</v>
      </c>
      <c r="C2430" s="73">
        <v>43039</v>
      </c>
      <c r="D2430" s="73">
        <v>43039</v>
      </c>
      <c r="E2430" s="208">
        <v>10041613</v>
      </c>
      <c r="F2430" s="61" t="s">
        <v>1053</v>
      </c>
      <c r="G2430" s="61" t="s">
        <v>444</v>
      </c>
      <c r="H2430" s="60">
        <v>143981851</v>
      </c>
      <c r="I2430" s="60">
        <v>98</v>
      </c>
      <c r="J2430" s="60" t="s">
        <v>2257</v>
      </c>
      <c r="K2430" s="60" t="s">
        <v>1780</v>
      </c>
      <c r="L2430" s="62">
        <v>41544</v>
      </c>
      <c r="M2430" s="62">
        <v>43374</v>
      </c>
      <c r="N2430" s="60">
        <v>60</v>
      </c>
      <c r="O2430" s="60">
        <v>48</v>
      </c>
      <c r="P2430" s="60">
        <v>60</v>
      </c>
      <c r="Q2430" s="60">
        <v>48</v>
      </c>
      <c r="R2430" s="60">
        <v>48</v>
      </c>
      <c r="S2430" s="249">
        <v>249817</v>
      </c>
      <c r="T2430" s="60">
        <v>0.05</v>
      </c>
      <c r="U2430" s="60">
        <v>9.1499999999999998E-2</v>
      </c>
      <c r="V2430" s="249">
        <v>4714.3549752458794</v>
      </c>
      <c r="W2430" s="249">
        <v>226311.88030918586</v>
      </c>
      <c r="X2430" s="249">
        <v>23505.119690814143</v>
      </c>
      <c r="Y2430" s="249">
        <v>53842.541675575892</v>
      </c>
      <c r="Z2430" s="249">
        <v>31541.465884717123</v>
      </c>
      <c r="AA2430" s="249">
        <v>22301.075790858769</v>
      </c>
      <c r="AB2430" s="249">
        <v>18804.095752651316</v>
      </c>
      <c r="AC2430" s="249">
        <v>22301.075790858769</v>
      </c>
      <c r="AD2430" s="249">
        <v>56549.418205567083</v>
      </c>
      <c r="AE2430" s="249">
        <v>33044.298514752794</v>
      </c>
      <c r="AF2430" s="249">
        <v>1.4551915228366852E-10</v>
      </c>
      <c r="AH2430" s="74">
        <v>60</v>
      </c>
    </row>
    <row r="2431" spans="2:34">
      <c r="B2431" s="327">
        <v>43039</v>
      </c>
      <c r="C2431" s="73">
        <v>43039</v>
      </c>
      <c r="D2431" s="73">
        <v>43039</v>
      </c>
      <c r="E2431" s="208">
        <v>10042085</v>
      </c>
      <c r="F2431" s="61" t="s">
        <v>1053</v>
      </c>
      <c r="G2431" s="61" t="s">
        <v>444</v>
      </c>
      <c r="H2431" s="60">
        <v>143982629</v>
      </c>
      <c r="I2431" s="60">
        <v>98</v>
      </c>
      <c r="J2431" s="60" t="s">
        <v>2295</v>
      </c>
      <c r="K2431" s="60" t="s">
        <v>1780</v>
      </c>
      <c r="L2431" s="62">
        <v>41817</v>
      </c>
      <c r="M2431" s="62">
        <v>43647</v>
      </c>
      <c r="N2431" s="60">
        <v>60</v>
      </c>
      <c r="O2431" s="60">
        <v>39</v>
      </c>
      <c r="P2431" s="60">
        <v>60</v>
      </c>
      <c r="Q2431" s="60">
        <v>39</v>
      </c>
      <c r="R2431" s="60">
        <v>39</v>
      </c>
      <c r="S2431" s="249">
        <v>257275</v>
      </c>
      <c r="T2431" s="60">
        <v>0.05</v>
      </c>
      <c r="U2431" s="60">
        <v>9.1499999999999998E-2</v>
      </c>
      <c r="V2431" s="249">
        <v>4855.0966357629131</v>
      </c>
      <c r="W2431" s="249">
        <v>233068.1619207091</v>
      </c>
      <c r="X2431" s="249">
        <v>24206.838079290901</v>
      </c>
      <c r="Y2431" s="249">
        <v>50163.878216862649</v>
      </c>
      <c r="Z2431" s="249">
        <v>29503.389430407464</v>
      </c>
      <c r="AA2431" s="249">
        <v>20660.488786455186</v>
      </c>
      <c r="AB2431" s="249">
        <v>15734.444751539086</v>
      </c>
      <c r="AC2431" s="249">
        <v>20660.488786455186</v>
      </c>
      <c r="AD2431" s="249">
        <v>58237.636225065769</v>
      </c>
      <c r="AE2431" s="249">
        <v>34030.798145774781</v>
      </c>
      <c r="AF2431" s="249">
        <v>8.7311491370201111E-11</v>
      </c>
      <c r="AH2431" s="74">
        <v>60</v>
      </c>
    </row>
    <row r="2432" spans="2:34">
      <c r="B2432" s="327">
        <v>43039</v>
      </c>
      <c r="C2432" s="73">
        <v>43039</v>
      </c>
      <c r="D2432" s="73">
        <v>43039</v>
      </c>
      <c r="E2432" s="208">
        <v>10041613</v>
      </c>
      <c r="F2432" s="61" t="s">
        <v>1053</v>
      </c>
      <c r="G2432" s="61" t="s">
        <v>444</v>
      </c>
      <c r="H2432" s="60">
        <v>143983544</v>
      </c>
      <c r="I2432" s="60">
        <v>98</v>
      </c>
      <c r="J2432" s="60" t="s">
        <v>2257</v>
      </c>
      <c r="K2432" s="60" t="s">
        <v>1780</v>
      </c>
      <c r="L2432" s="62">
        <v>41788</v>
      </c>
      <c r="M2432" s="62">
        <v>43617</v>
      </c>
      <c r="N2432" s="60">
        <v>60</v>
      </c>
      <c r="O2432" s="60">
        <v>40</v>
      </c>
      <c r="P2432" s="60">
        <v>60</v>
      </c>
      <c r="Q2432" s="60">
        <v>40</v>
      </c>
      <c r="R2432" s="60">
        <v>40</v>
      </c>
      <c r="S2432" s="249">
        <v>185989</v>
      </c>
      <c r="T2432" s="60">
        <v>0.05</v>
      </c>
      <c r="U2432" s="60">
        <v>9.1499999999999998E-2</v>
      </c>
      <c r="V2432" s="249">
        <v>3509.8418742159497</v>
      </c>
      <c r="W2432" s="249">
        <v>168489.4154794316</v>
      </c>
      <c r="X2432" s="249">
        <v>17499.584520568402</v>
      </c>
      <c r="Y2432" s="249">
        <v>36781.932254586078</v>
      </c>
      <c r="Z2432" s="249">
        <v>21622.03629283997</v>
      </c>
      <c r="AA2432" s="249">
        <v>15159.895961746108</v>
      </c>
      <c r="AB2432" s="249">
        <v>11666.389680378934</v>
      </c>
      <c r="AC2432" s="249">
        <v>15159.895961746108</v>
      </c>
      <c r="AD2432" s="249">
        <v>42101.096973525477</v>
      </c>
      <c r="AE2432" s="249">
        <v>24601.512452956988</v>
      </c>
      <c r="AF2432" s="249">
        <v>8.7311491370201111E-11</v>
      </c>
      <c r="AH2432" s="74">
        <v>60</v>
      </c>
    </row>
    <row r="2433" spans="2:38">
      <c r="B2433" s="327">
        <v>43039</v>
      </c>
      <c r="C2433" s="73">
        <v>43039</v>
      </c>
      <c r="D2433" s="73">
        <v>43039</v>
      </c>
      <c r="E2433" s="208">
        <v>10042164</v>
      </c>
      <c r="F2433" s="61" t="s">
        <v>1053</v>
      </c>
      <c r="G2433" s="61" t="s">
        <v>444</v>
      </c>
      <c r="H2433" s="60">
        <v>143986519</v>
      </c>
      <c r="I2433" s="60">
        <v>98</v>
      </c>
      <c r="J2433" s="60" t="s">
        <v>2501</v>
      </c>
      <c r="K2433" s="60" t="s">
        <v>1780</v>
      </c>
      <c r="L2433" s="62">
        <v>42328</v>
      </c>
      <c r="M2433" s="62">
        <v>44166</v>
      </c>
      <c r="N2433" s="60">
        <v>60</v>
      </c>
      <c r="O2433" s="60">
        <v>22</v>
      </c>
      <c r="P2433" s="60">
        <v>60</v>
      </c>
      <c r="Q2433" s="60">
        <v>22</v>
      </c>
      <c r="R2433" s="60">
        <v>22</v>
      </c>
      <c r="S2433" s="249">
        <v>163902</v>
      </c>
      <c r="T2433" s="60">
        <v>0.05</v>
      </c>
      <c r="U2433" s="60">
        <v>9.1499999999999998E-2</v>
      </c>
      <c r="V2433" s="249">
        <v>3093.0329367206805</v>
      </c>
      <c r="W2433" s="249">
        <v>148480.56700078931</v>
      </c>
      <c r="X2433" s="249">
        <v>15421.432999210694</v>
      </c>
      <c r="Y2433" s="249">
        <v>21271.683430249381</v>
      </c>
      <c r="Z2433" s="249">
        <v>12638.889525692393</v>
      </c>
      <c r="AA2433" s="249">
        <v>8632.7939045569874</v>
      </c>
      <c r="AB2433" s="249">
        <v>5654.5254330439211</v>
      </c>
      <c r="AC2433" s="249">
        <v>8632.7939045569874</v>
      </c>
      <c r="AD2433" s="249">
        <v>37101.409202451614</v>
      </c>
      <c r="AE2433" s="249">
        <v>21679.976203240803</v>
      </c>
      <c r="AF2433" s="249">
        <v>1.1641532182693481E-10</v>
      </c>
      <c r="AH2433" s="74">
        <v>60</v>
      </c>
    </row>
    <row r="2434" spans="2:38">
      <c r="B2434" s="327">
        <v>43039</v>
      </c>
      <c r="C2434" s="73">
        <v>43039</v>
      </c>
      <c r="D2434" s="73">
        <v>43039</v>
      </c>
      <c r="E2434" s="208">
        <v>10042014</v>
      </c>
      <c r="F2434" s="61" t="s">
        <v>1053</v>
      </c>
      <c r="G2434" s="61" t="s">
        <v>444</v>
      </c>
      <c r="H2434" s="60">
        <v>143993698</v>
      </c>
      <c r="I2434" s="60">
        <v>98</v>
      </c>
      <c r="J2434" s="60" t="s">
        <v>2388</v>
      </c>
      <c r="K2434" s="60" t="s">
        <v>1332</v>
      </c>
      <c r="L2434" s="62">
        <v>40469</v>
      </c>
      <c r="M2434" s="62">
        <v>43040</v>
      </c>
      <c r="N2434" s="60">
        <v>85</v>
      </c>
      <c r="O2434" s="60">
        <v>83</v>
      </c>
      <c r="P2434" s="60">
        <v>60</v>
      </c>
      <c r="Q2434" s="60">
        <v>60</v>
      </c>
      <c r="R2434" s="60">
        <v>83</v>
      </c>
      <c r="S2434" s="249">
        <v>709205</v>
      </c>
      <c r="T2434" s="60">
        <v>0.05</v>
      </c>
      <c r="U2434" s="60">
        <v>9.4E-2</v>
      </c>
      <c r="V2434" s="249">
        <v>13383.573256500775</v>
      </c>
      <c r="W2434" s="249">
        <v>638741.79398788372</v>
      </c>
      <c r="X2434" s="249">
        <v>70463.206012116279</v>
      </c>
      <c r="Y2434" s="249">
        <v>164272.60140216572</v>
      </c>
      <c r="Z2434" s="249">
        <v>93809.395390046528</v>
      </c>
      <c r="AA2434" s="249">
        <v>70463.20601211919</v>
      </c>
      <c r="AB2434" s="249">
        <v>97474.101650094177</v>
      </c>
      <c r="AC2434" s="249">
        <v>70463.20601211919</v>
      </c>
      <c r="AD2434" s="249">
        <v>164272.60140216572</v>
      </c>
      <c r="AE2434" s="249">
        <v>93809.395390046528</v>
      </c>
      <c r="AF2434" s="249">
        <v>2.9103830456733704E-9</v>
      </c>
      <c r="AH2434" s="74">
        <v>60</v>
      </c>
    </row>
    <row r="2435" spans="2:38">
      <c r="B2435" s="327">
        <v>43039</v>
      </c>
      <c r="C2435" s="73">
        <v>43039</v>
      </c>
      <c r="D2435" s="73">
        <v>43039</v>
      </c>
      <c r="E2435" s="208">
        <v>10041477</v>
      </c>
      <c r="F2435" s="61" t="s">
        <v>1053</v>
      </c>
      <c r="G2435" s="61" t="s">
        <v>444</v>
      </c>
      <c r="H2435" s="60">
        <v>143997316</v>
      </c>
      <c r="I2435" s="60">
        <v>98</v>
      </c>
      <c r="J2435" s="60" t="s">
        <v>2465</v>
      </c>
      <c r="K2435" s="60" t="s">
        <v>1337</v>
      </c>
      <c r="L2435" s="62">
        <v>40890</v>
      </c>
      <c r="M2435" s="62">
        <v>43070</v>
      </c>
      <c r="N2435" s="60">
        <v>72</v>
      </c>
      <c r="O2435" s="60">
        <v>70</v>
      </c>
      <c r="P2435" s="60">
        <v>60</v>
      </c>
      <c r="Q2435" s="60">
        <v>60</v>
      </c>
      <c r="R2435" s="60">
        <v>70</v>
      </c>
      <c r="S2435" s="249">
        <v>425766</v>
      </c>
      <c r="T2435" s="60">
        <v>0.05</v>
      </c>
      <c r="U2435" s="60">
        <v>9.9000000000000005E-2</v>
      </c>
      <c r="V2435" s="249">
        <v>8034.7296636759593</v>
      </c>
      <c r="W2435" s="249">
        <v>379034.69146571821</v>
      </c>
      <c r="X2435" s="249">
        <v>46731.308534281794</v>
      </c>
      <c r="Y2435" s="249">
        <v>103049.08835484483</v>
      </c>
      <c r="Z2435" s="249">
        <v>56317.779820557567</v>
      </c>
      <c r="AA2435" s="249">
        <v>46731.308534287266</v>
      </c>
      <c r="AB2435" s="249">
        <v>54519.859956662091</v>
      </c>
      <c r="AC2435" s="249">
        <v>46731.308534287266</v>
      </c>
      <c r="AD2435" s="249">
        <v>103049.08835484483</v>
      </c>
      <c r="AE2435" s="249">
        <v>56317.779820557567</v>
      </c>
      <c r="AF2435" s="249">
        <v>5.4715201258659363E-9</v>
      </c>
      <c r="AH2435" s="74">
        <v>60</v>
      </c>
    </row>
    <row r="2436" spans="2:38" ht="13.8" thickBot="1">
      <c r="B2436" s="328">
        <v>43039</v>
      </c>
      <c r="C2436" s="209">
        <v>43039</v>
      </c>
      <c r="D2436" s="209">
        <v>43039</v>
      </c>
      <c r="E2436" s="210">
        <v>10042221</v>
      </c>
      <c r="F2436" s="85" t="s">
        <v>1053</v>
      </c>
      <c r="G2436" s="85" t="s">
        <v>444</v>
      </c>
      <c r="H2436" s="94">
        <v>143988023</v>
      </c>
      <c r="I2436" s="94">
        <v>98</v>
      </c>
      <c r="J2436" s="94" t="s">
        <v>2708</v>
      </c>
      <c r="K2436" s="94" t="s">
        <v>2673</v>
      </c>
      <c r="L2436" s="246">
        <v>42773</v>
      </c>
      <c r="M2436" s="246">
        <v>44593</v>
      </c>
      <c r="N2436" s="94">
        <v>60</v>
      </c>
      <c r="O2436" s="94">
        <v>8</v>
      </c>
      <c r="P2436" s="94">
        <v>60</v>
      </c>
      <c r="Q2436" s="94">
        <v>8</v>
      </c>
      <c r="R2436" s="94">
        <v>8</v>
      </c>
      <c r="S2436" s="250">
        <v>400443</v>
      </c>
      <c r="T2436" s="94">
        <v>0.05</v>
      </c>
      <c r="U2436" s="94">
        <v>8.5000000000000006E-2</v>
      </c>
      <c r="V2436" s="250">
        <v>7556.8534141086711</v>
      </c>
      <c r="W2436" s="250">
        <v>368329.97223779751</v>
      </c>
      <c r="X2436" s="250">
        <v>32113.027762202488</v>
      </c>
      <c r="Y2436" s="250">
        <v>19876.682413179711</v>
      </c>
      <c r="Z2436" s="250">
        <v>12655.372201328428</v>
      </c>
      <c r="AA2436" s="250">
        <v>7221.3102118512834</v>
      </c>
      <c r="AB2436" s="250">
        <v>4281.7370349603316</v>
      </c>
      <c r="AC2436" s="250">
        <v>7221.3102118512834</v>
      </c>
      <c r="AD2436" s="250">
        <v>85081.232608723862</v>
      </c>
      <c r="AE2436" s="250">
        <v>52968.204846520268</v>
      </c>
      <c r="AF2436" s="250">
        <v>1.1059455573558807E-9</v>
      </c>
      <c r="AG2436" s="85"/>
      <c r="AH2436" s="95">
        <v>60</v>
      </c>
      <c r="AI2436" s="94"/>
      <c r="AJ2436" s="94"/>
      <c r="AK2436" s="85"/>
      <c r="AL2436" s="94"/>
    </row>
    <row r="2437" spans="2:38">
      <c r="B2437" s="327">
        <v>43069</v>
      </c>
      <c r="C2437" s="73">
        <v>43069</v>
      </c>
      <c r="D2437" s="73">
        <v>43069</v>
      </c>
      <c r="E2437" s="208">
        <v>10041957</v>
      </c>
      <c r="F2437" s="61" t="s">
        <v>1053</v>
      </c>
      <c r="G2437" s="61" t="s">
        <v>444</v>
      </c>
      <c r="H2437" s="60">
        <v>141977423</v>
      </c>
      <c r="I2437" s="60">
        <v>98</v>
      </c>
      <c r="J2437" s="60" t="s">
        <v>1856</v>
      </c>
      <c r="K2437" s="60" t="s">
        <v>1780</v>
      </c>
      <c r="L2437" s="62">
        <v>41617</v>
      </c>
      <c r="M2437" s="62">
        <v>43070</v>
      </c>
      <c r="N2437" s="60">
        <v>48</v>
      </c>
      <c r="O2437" s="60">
        <v>47</v>
      </c>
      <c r="P2437" s="60">
        <v>48</v>
      </c>
      <c r="Q2437" s="60">
        <v>47</v>
      </c>
      <c r="R2437" s="60">
        <v>47</v>
      </c>
      <c r="S2437" s="249">
        <v>125208</v>
      </c>
      <c r="T2437" s="60">
        <v>0.05</v>
      </c>
      <c r="U2437" s="60">
        <v>9.1499999999999998E-2</v>
      </c>
      <c r="V2437" s="249">
        <v>2883.4517893935094</v>
      </c>
      <c r="W2437" s="249">
        <v>115539.90368301336</v>
      </c>
      <c r="X2437" s="249">
        <v>9668.0963169866445</v>
      </c>
      <c r="Y2437" s="249">
        <v>22843.962265045091</v>
      </c>
      <c r="Z2437" s="249">
        <v>13185.721360641983</v>
      </c>
      <c r="AA2437" s="249">
        <v>9658.2409044031083</v>
      </c>
      <c r="AB2437" s="249">
        <v>9466.6776437160897</v>
      </c>
      <c r="AC2437" s="249">
        <v>9658.2409044031083</v>
      </c>
      <c r="AD2437" s="249">
        <v>22865.782207875149</v>
      </c>
      <c r="AE2437" s="249">
        <v>13197.685890888446</v>
      </c>
      <c r="AF2437" s="249">
        <v>5.8207660913467407E-11</v>
      </c>
      <c r="AH2437" s="74">
        <v>48</v>
      </c>
    </row>
    <row r="2438" spans="2:38">
      <c r="B2438" s="327">
        <v>43069</v>
      </c>
      <c r="C2438" s="73">
        <v>43069</v>
      </c>
      <c r="D2438" s="73">
        <v>43069</v>
      </c>
      <c r="E2438" s="208">
        <v>10041596</v>
      </c>
      <c r="F2438" s="61" t="s">
        <v>1053</v>
      </c>
      <c r="G2438" s="61" t="s">
        <v>444</v>
      </c>
      <c r="H2438" s="60">
        <v>143010937</v>
      </c>
      <c r="I2438" s="60">
        <v>99</v>
      </c>
      <c r="J2438" s="60" t="s">
        <v>1903</v>
      </c>
      <c r="K2438" s="60" t="s">
        <v>1331</v>
      </c>
      <c r="L2438" s="62">
        <v>39409</v>
      </c>
      <c r="M2438" s="62">
        <v>49271</v>
      </c>
      <c r="N2438" s="60">
        <v>324</v>
      </c>
      <c r="O2438" s="60">
        <v>119</v>
      </c>
      <c r="P2438" s="60">
        <v>228</v>
      </c>
      <c r="Q2438" s="60">
        <v>119</v>
      </c>
      <c r="R2438" s="60">
        <v>119</v>
      </c>
      <c r="S2438" s="249">
        <v>2300197</v>
      </c>
      <c r="T2438" s="60">
        <v>0.03</v>
      </c>
      <c r="U2438" s="60">
        <v>8.6499999999999994E-2</v>
      </c>
      <c r="V2438" s="249">
        <v>13247.780302061234</v>
      </c>
      <c r="W2438" s="249">
        <v>1480482.7159478834</v>
      </c>
      <c r="X2438" s="249">
        <v>819714.28405211656</v>
      </c>
      <c r="Y2438" s="249">
        <v>1093798.7953494044</v>
      </c>
      <c r="Z2438" s="249">
        <v>538895.48449171847</v>
      </c>
      <c r="AA2438" s="249">
        <v>554903.31085768598</v>
      </c>
      <c r="AB2438" s="249">
        <v>427833.33246579766</v>
      </c>
      <c r="AC2438" s="249">
        <v>554903.31085768598</v>
      </c>
      <c r="AD2438" s="249">
        <v>1540011.1929220646</v>
      </c>
      <c r="AE2438" s="249">
        <v>720296.90886996081</v>
      </c>
      <c r="AF2438" s="249">
        <v>-1.280568540096283E-8</v>
      </c>
      <c r="AH2438" s="74">
        <v>228</v>
      </c>
    </row>
    <row r="2439" spans="2:38">
      <c r="B2439" s="327">
        <v>43069</v>
      </c>
      <c r="C2439" s="73">
        <v>43069</v>
      </c>
      <c r="D2439" s="73">
        <v>43069</v>
      </c>
      <c r="E2439" s="208">
        <v>10042057</v>
      </c>
      <c r="F2439" s="61" t="s">
        <v>1053</v>
      </c>
      <c r="G2439" s="61" t="s">
        <v>349</v>
      </c>
      <c r="H2439" s="60">
        <v>143040410</v>
      </c>
      <c r="I2439" s="60">
        <v>99</v>
      </c>
      <c r="J2439" s="60" t="s">
        <v>2013</v>
      </c>
      <c r="K2439" s="60" t="s">
        <v>1331</v>
      </c>
      <c r="L2439" s="62">
        <v>40150</v>
      </c>
      <c r="M2439" s="62">
        <v>51105</v>
      </c>
      <c r="N2439" s="60">
        <v>360</v>
      </c>
      <c r="O2439" s="60">
        <v>95</v>
      </c>
      <c r="P2439" s="60">
        <v>228</v>
      </c>
      <c r="Q2439" s="60">
        <v>95</v>
      </c>
      <c r="R2439" s="60">
        <v>95</v>
      </c>
      <c r="S2439" s="249">
        <v>1625222</v>
      </c>
      <c r="T2439" s="60">
        <v>0.03</v>
      </c>
      <c r="U2439" s="60">
        <v>8.6499999999999994E-2</v>
      </c>
      <c r="V2439" s="249">
        <v>9360.3217455185622</v>
      </c>
      <c r="W2439" s="249">
        <v>1046046.5258315922</v>
      </c>
      <c r="X2439" s="249">
        <v>579175.47416840785</v>
      </c>
      <c r="Y2439" s="249">
        <v>642165.80304637225</v>
      </c>
      <c r="Z2439" s="249">
        <v>322000.89763455791</v>
      </c>
      <c r="AA2439" s="249">
        <v>320164.90541181434</v>
      </c>
      <c r="AB2439" s="249">
        <v>241323.11423683658</v>
      </c>
      <c r="AC2439" s="249">
        <v>320164.90541181434</v>
      </c>
      <c r="AD2439" s="249">
        <v>1088106.8321466306</v>
      </c>
      <c r="AE2439" s="249">
        <v>508931.3579782322</v>
      </c>
      <c r="AF2439" s="249">
        <v>-9.42964106798172E-9</v>
      </c>
      <c r="AH2439" s="74">
        <v>228</v>
      </c>
    </row>
    <row r="2440" spans="2:38">
      <c r="B2440" s="327">
        <v>43069</v>
      </c>
      <c r="C2440" s="73">
        <v>43069</v>
      </c>
      <c r="D2440" s="73">
        <v>43069</v>
      </c>
      <c r="E2440" s="208">
        <v>10042057</v>
      </c>
      <c r="F2440" s="61" t="s">
        <v>1053</v>
      </c>
      <c r="G2440" s="61" t="s">
        <v>349</v>
      </c>
      <c r="H2440" s="60">
        <v>143091244</v>
      </c>
      <c r="I2440" s="60">
        <v>99</v>
      </c>
      <c r="J2440" s="60" t="s">
        <v>2024</v>
      </c>
      <c r="K2440" s="60" t="s">
        <v>1334</v>
      </c>
      <c r="L2440" s="62">
        <v>40483</v>
      </c>
      <c r="M2440" s="62">
        <v>51441</v>
      </c>
      <c r="N2440" s="60">
        <v>360</v>
      </c>
      <c r="O2440" s="60">
        <v>84</v>
      </c>
      <c r="P2440" s="60">
        <v>228</v>
      </c>
      <c r="Q2440" s="60">
        <v>84</v>
      </c>
      <c r="R2440" s="60">
        <v>84</v>
      </c>
      <c r="S2440" s="249">
        <v>240036</v>
      </c>
      <c r="T2440" s="60">
        <v>0.03</v>
      </c>
      <c r="U2440" s="60">
        <v>7.6499999999999999E-2</v>
      </c>
      <c r="V2440" s="249">
        <v>1382.4660203389408</v>
      </c>
      <c r="W2440" s="249">
        <v>165932.43858154098</v>
      </c>
      <c r="X2440" s="249">
        <v>74103.561418459023</v>
      </c>
      <c r="Y2440" s="249">
        <v>80204.612984844614</v>
      </c>
      <c r="Z2440" s="249">
        <v>43098.665636190155</v>
      </c>
      <c r="AA2440" s="249">
        <v>37105.947348654459</v>
      </c>
      <c r="AB2440" s="249">
        <v>27301.312101537536</v>
      </c>
      <c r="AC2440" s="249">
        <v>37105.947348654459</v>
      </c>
      <c r="AD2440" s="249">
        <v>149269.8140557381</v>
      </c>
      <c r="AE2440" s="249">
        <v>75166.252637278492</v>
      </c>
      <c r="AF2440" s="249">
        <v>5.8207660913467407E-10</v>
      </c>
      <c r="AH2440" s="74">
        <v>228</v>
      </c>
    </row>
    <row r="2441" spans="2:38">
      <c r="B2441" s="327">
        <v>43069</v>
      </c>
      <c r="C2441" s="73">
        <v>43069</v>
      </c>
      <c r="D2441" s="73">
        <v>43069</v>
      </c>
      <c r="E2441" s="208">
        <v>10041998</v>
      </c>
      <c r="F2441" s="61" t="s">
        <v>1053</v>
      </c>
      <c r="G2441" s="61" t="s">
        <v>444</v>
      </c>
      <c r="H2441" s="60">
        <v>143574954</v>
      </c>
      <c r="I2441" s="60">
        <v>99</v>
      </c>
      <c r="J2441" s="60" t="s">
        <v>2110</v>
      </c>
      <c r="K2441" s="60" t="s">
        <v>1779</v>
      </c>
      <c r="L2441" s="62">
        <v>41474</v>
      </c>
      <c r="M2441" s="62">
        <v>52444</v>
      </c>
      <c r="N2441" s="60">
        <v>361</v>
      </c>
      <c r="O2441" s="60">
        <v>51</v>
      </c>
      <c r="P2441" s="60">
        <v>228</v>
      </c>
      <c r="Q2441" s="60">
        <v>51</v>
      </c>
      <c r="R2441" s="60">
        <v>51</v>
      </c>
      <c r="S2441" s="249">
        <v>2394011</v>
      </c>
      <c r="T2441" s="60">
        <v>0.03</v>
      </c>
      <c r="U2441" s="60">
        <v>7.3999999999999996E-2</v>
      </c>
      <c r="V2441" s="249">
        <v>13788.093701851587</v>
      </c>
      <c r="W2441" s="249">
        <v>1685466.1245959983</v>
      </c>
      <c r="X2441" s="249">
        <v>708544.87540400168</v>
      </c>
      <c r="Y2441" s="249">
        <v>500491.60745729797</v>
      </c>
      <c r="Z2441" s="249">
        <v>279317.31265346718</v>
      </c>
      <c r="AA2441" s="249">
        <v>221174.29480383079</v>
      </c>
      <c r="AB2441" s="249">
        <v>158490.3010772109</v>
      </c>
      <c r="AC2441" s="249">
        <v>221174.29480383079</v>
      </c>
      <c r="AD2441" s="249">
        <v>1458219.2394261637</v>
      </c>
      <c r="AE2441" s="249">
        <v>749674.36402216181</v>
      </c>
      <c r="AF2441" s="249">
        <v>2.3283064365386963E-10</v>
      </c>
      <c r="AH2441" s="74">
        <v>228</v>
      </c>
    </row>
    <row r="2442" spans="2:38">
      <c r="B2442" s="327">
        <v>43069</v>
      </c>
      <c r="C2442" s="73">
        <v>43069</v>
      </c>
      <c r="D2442" s="73">
        <v>43069</v>
      </c>
      <c r="E2442" s="208">
        <v>10042321</v>
      </c>
      <c r="F2442" s="61" t="s">
        <v>1053</v>
      </c>
      <c r="G2442" s="61" t="s">
        <v>444</v>
      </c>
      <c r="H2442" s="60">
        <v>143641325</v>
      </c>
      <c r="I2442" s="60">
        <v>99</v>
      </c>
      <c r="J2442" s="60" t="s">
        <v>2116</v>
      </c>
      <c r="K2442" s="60" t="s">
        <v>1336</v>
      </c>
      <c r="L2442" s="62">
        <v>41442</v>
      </c>
      <c r="M2442" s="62">
        <v>52413</v>
      </c>
      <c r="N2442" s="60">
        <v>361</v>
      </c>
      <c r="O2442" s="60">
        <v>53</v>
      </c>
      <c r="P2442" s="60">
        <v>228</v>
      </c>
      <c r="Q2442" s="60">
        <v>53</v>
      </c>
      <c r="R2442" s="60">
        <v>53</v>
      </c>
      <c r="S2442" s="249">
        <v>2128855</v>
      </c>
      <c r="T2442" s="60">
        <v>0.03</v>
      </c>
      <c r="U2442" s="60">
        <v>7.6499999999999999E-2</v>
      </c>
      <c r="V2442" s="249">
        <v>12260.951272845137</v>
      </c>
      <c r="W2442" s="249">
        <v>1471638.0107005048</v>
      </c>
      <c r="X2442" s="249">
        <v>657216.98929949524</v>
      </c>
      <c r="Y2442" s="249">
        <v>468962.11960630899</v>
      </c>
      <c r="Z2442" s="249">
        <v>257120.60355551093</v>
      </c>
      <c r="AA2442" s="249">
        <v>211841.51605079806</v>
      </c>
      <c r="AB2442" s="249">
        <v>152774.12470558443</v>
      </c>
      <c r="AC2442" s="249">
        <v>211841.51605079806</v>
      </c>
      <c r="AD2442" s="249">
        <v>1323858.8795081917</v>
      </c>
      <c r="AE2442" s="249">
        <v>666641.89020869089</v>
      </c>
      <c r="AF2442" s="249">
        <v>5.5879354476928711E-9</v>
      </c>
      <c r="AH2442" s="74">
        <v>228</v>
      </c>
    </row>
    <row r="2443" spans="2:38">
      <c r="B2443" s="327">
        <v>43069</v>
      </c>
      <c r="C2443" s="73">
        <v>43069</v>
      </c>
      <c r="D2443" s="73">
        <v>43069</v>
      </c>
      <c r="E2443" s="208">
        <v>10042266</v>
      </c>
      <c r="F2443" s="61" t="s">
        <v>1053</v>
      </c>
      <c r="G2443" s="61" t="s">
        <v>444</v>
      </c>
      <c r="H2443" s="60">
        <v>143981835</v>
      </c>
      <c r="I2443" s="60">
        <v>98</v>
      </c>
      <c r="J2443" s="60" t="s">
        <v>2255</v>
      </c>
      <c r="K2443" s="60" t="s">
        <v>1780</v>
      </c>
      <c r="L2443" s="62">
        <v>41551</v>
      </c>
      <c r="M2443" s="62">
        <v>43374</v>
      </c>
      <c r="N2443" s="60">
        <v>60</v>
      </c>
      <c r="O2443" s="60">
        <v>49</v>
      </c>
      <c r="P2443" s="60">
        <v>60</v>
      </c>
      <c r="Q2443" s="60">
        <v>49</v>
      </c>
      <c r="R2443" s="60">
        <v>49</v>
      </c>
      <c r="S2443" s="249">
        <v>75072</v>
      </c>
      <c r="T2443" s="60">
        <v>0.05</v>
      </c>
      <c r="U2443" s="60">
        <v>9.1499999999999998E-2</v>
      </c>
      <c r="V2443" s="249">
        <v>1416.7012521231889</v>
      </c>
      <c r="W2443" s="249">
        <v>68008.524153965496</v>
      </c>
      <c r="X2443" s="249">
        <v>7063.4758460345038</v>
      </c>
      <c r="Y2443" s="249">
        <v>16303.538697391421</v>
      </c>
      <c r="Z2443" s="249">
        <v>9547.415282730537</v>
      </c>
      <c r="AA2443" s="249">
        <v>6756.123414660884</v>
      </c>
      <c r="AB2443" s="249">
        <v>5768.5052742615117</v>
      </c>
      <c r="AC2443" s="249">
        <v>6756.123414660884</v>
      </c>
      <c r="AD2443" s="249">
        <v>16993.550973425881</v>
      </c>
      <c r="AE2443" s="249">
        <v>9930.0751273913484</v>
      </c>
      <c r="AF2443" s="249">
        <v>2.9103830456733704E-11</v>
      </c>
      <c r="AH2443" s="74">
        <v>60</v>
      </c>
    </row>
    <row r="2444" spans="2:38">
      <c r="B2444" s="327">
        <v>43069</v>
      </c>
      <c r="C2444" s="73">
        <v>43069</v>
      </c>
      <c r="D2444" s="73">
        <v>43069</v>
      </c>
      <c r="E2444" s="208">
        <v>10041184</v>
      </c>
      <c r="F2444" s="61" t="s">
        <v>1053</v>
      </c>
      <c r="G2444" s="61" t="s">
        <v>444</v>
      </c>
      <c r="H2444" s="60">
        <v>143982181</v>
      </c>
      <c r="I2444" s="60">
        <v>98</v>
      </c>
      <c r="J2444" s="60" t="s">
        <v>2275</v>
      </c>
      <c r="K2444" s="60" t="s">
        <v>1780</v>
      </c>
      <c r="L2444" s="62">
        <v>41487</v>
      </c>
      <c r="M2444" s="62">
        <v>43313</v>
      </c>
      <c r="N2444" s="60">
        <v>60</v>
      </c>
      <c r="O2444" s="60">
        <v>51</v>
      </c>
      <c r="P2444" s="60">
        <v>60</v>
      </c>
      <c r="Q2444" s="60">
        <v>51</v>
      </c>
      <c r="R2444" s="60">
        <v>51</v>
      </c>
      <c r="S2444" s="249">
        <v>235294</v>
      </c>
      <c r="T2444" s="60">
        <v>0.05</v>
      </c>
      <c r="U2444" s="60">
        <v>9.1499999999999998E-2</v>
      </c>
      <c r="V2444" s="249">
        <v>4440.2880490339085</v>
      </c>
      <c r="W2444" s="249">
        <v>213155.33997073685</v>
      </c>
      <c r="X2444" s="249">
        <v>22138.660029263148</v>
      </c>
      <c r="Y2444" s="249">
        <v>51780.010302035138</v>
      </c>
      <c r="Z2444" s="249">
        <v>30303.291219136707</v>
      </c>
      <c r="AA2444" s="249">
        <v>21476.719082898431</v>
      </c>
      <c r="AB2444" s="249">
        <v>18817.861024873677</v>
      </c>
      <c r="AC2444" s="249">
        <v>21476.719082898431</v>
      </c>
      <c r="AD2444" s="249">
        <v>53261.942971297743</v>
      </c>
      <c r="AE2444" s="249">
        <v>31123.282942034537</v>
      </c>
      <c r="AF2444" s="249">
        <v>5.8207660913467407E-11</v>
      </c>
      <c r="AH2444" s="74">
        <v>60</v>
      </c>
    </row>
    <row r="2445" spans="2:38">
      <c r="B2445" s="327">
        <v>43069</v>
      </c>
      <c r="C2445" s="73">
        <v>43069</v>
      </c>
      <c r="D2445" s="73">
        <v>43069</v>
      </c>
      <c r="E2445" s="208">
        <v>10042229</v>
      </c>
      <c r="F2445" s="61" t="s">
        <v>1053</v>
      </c>
      <c r="G2445" s="61" t="s">
        <v>444</v>
      </c>
      <c r="H2445" s="60">
        <v>143984370</v>
      </c>
      <c r="I2445" s="60">
        <v>98</v>
      </c>
      <c r="J2445" s="60" t="s">
        <v>2231</v>
      </c>
      <c r="K2445" s="60" t="s">
        <v>1780</v>
      </c>
      <c r="L2445" s="62">
        <v>41857</v>
      </c>
      <c r="M2445" s="62">
        <v>43678</v>
      </c>
      <c r="N2445" s="60">
        <v>60</v>
      </c>
      <c r="O2445" s="60">
        <v>39</v>
      </c>
      <c r="P2445" s="60">
        <v>60</v>
      </c>
      <c r="Q2445" s="60">
        <v>39</v>
      </c>
      <c r="R2445" s="60">
        <v>39</v>
      </c>
      <c r="S2445" s="249">
        <v>135112</v>
      </c>
      <c r="T2445" s="60">
        <v>0.05</v>
      </c>
      <c r="U2445" s="60">
        <v>9.1499999999999998E-2</v>
      </c>
      <c r="V2445" s="249">
        <v>2549.7301201096057</v>
      </c>
      <c r="W2445" s="249">
        <v>122399.3994497361</v>
      </c>
      <c r="X2445" s="249">
        <v>12712.600550263902</v>
      </c>
      <c r="Y2445" s="249">
        <v>26344.347152411792</v>
      </c>
      <c r="Z2445" s="249">
        <v>15494.167535598914</v>
      </c>
      <c r="AA2445" s="249">
        <v>10850.179616812879</v>
      </c>
      <c r="AB2445" s="249">
        <v>8263.1903576715358</v>
      </c>
      <c r="AC2445" s="249">
        <v>10850.179616812879</v>
      </c>
      <c r="AD2445" s="249">
        <v>30584.40775684033</v>
      </c>
      <c r="AE2445" s="249">
        <v>17871.807206576312</v>
      </c>
      <c r="AF2445" s="249">
        <v>1.1641532182693481E-10</v>
      </c>
      <c r="AH2445" s="74">
        <v>60</v>
      </c>
    </row>
    <row r="2446" spans="2:38">
      <c r="B2446" s="327">
        <v>43069</v>
      </c>
      <c r="C2446" s="73">
        <v>43069</v>
      </c>
      <c r="D2446" s="73">
        <v>43069</v>
      </c>
      <c r="E2446" s="208">
        <v>10041721</v>
      </c>
      <c r="F2446" s="61" t="s">
        <v>1053</v>
      </c>
      <c r="G2446" s="61" t="s">
        <v>444</v>
      </c>
      <c r="H2446" s="60">
        <v>143984478</v>
      </c>
      <c r="I2446" s="60">
        <v>98</v>
      </c>
      <c r="J2446" s="60" t="s">
        <v>2380</v>
      </c>
      <c r="K2446" s="60" t="s">
        <v>1780</v>
      </c>
      <c r="L2446" s="62">
        <v>41927</v>
      </c>
      <c r="M2446" s="62">
        <v>43739</v>
      </c>
      <c r="N2446" s="60">
        <v>60</v>
      </c>
      <c r="O2446" s="60">
        <v>37</v>
      </c>
      <c r="P2446" s="60">
        <v>60</v>
      </c>
      <c r="Q2446" s="60">
        <v>37</v>
      </c>
      <c r="R2446" s="60">
        <v>37</v>
      </c>
      <c r="S2446" s="249">
        <v>181101</v>
      </c>
      <c r="T2446" s="60">
        <v>0.05</v>
      </c>
      <c r="U2446" s="60">
        <v>9.1499999999999998E-2</v>
      </c>
      <c r="V2446" s="249">
        <v>3417.5992841640245</v>
      </c>
      <c r="W2446" s="249">
        <v>164061.3242328339</v>
      </c>
      <c r="X2446" s="249">
        <v>17039.675767166103</v>
      </c>
      <c r="Y2446" s="249">
        <v>34237.558010476539</v>
      </c>
      <c r="Z2446" s="249">
        <v>20157.570109540102</v>
      </c>
      <c r="AA2446" s="249">
        <v>14079.987900936438</v>
      </c>
      <c r="AB2446" s="249">
        <v>10507.800056419097</v>
      </c>
      <c r="AC2446" s="249">
        <v>14079.987900936438</v>
      </c>
      <c r="AD2446" s="249">
        <v>40994.632817007659</v>
      </c>
      <c r="AE2446" s="249">
        <v>23954.95704984144</v>
      </c>
      <c r="AF2446" s="249">
        <v>1.1641532182693481E-10</v>
      </c>
      <c r="AH2446" s="74">
        <v>60</v>
      </c>
    </row>
    <row r="2447" spans="2:38">
      <c r="B2447" s="327">
        <v>43069</v>
      </c>
      <c r="C2447" s="73">
        <v>43069</v>
      </c>
      <c r="D2447" s="73">
        <v>43069</v>
      </c>
      <c r="E2447" s="208">
        <v>10041675</v>
      </c>
      <c r="F2447" s="61" t="s">
        <v>1053</v>
      </c>
      <c r="G2447" s="61" t="s">
        <v>444</v>
      </c>
      <c r="H2447" s="60">
        <v>143996859</v>
      </c>
      <c r="I2447" s="60">
        <v>98</v>
      </c>
      <c r="J2447" s="60" t="s">
        <v>2457</v>
      </c>
      <c r="K2447" s="60" t="s">
        <v>1338</v>
      </c>
      <c r="L2447" s="62">
        <v>41234</v>
      </c>
      <c r="M2447" s="62">
        <v>43070</v>
      </c>
      <c r="N2447" s="60">
        <v>60</v>
      </c>
      <c r="O2447" s="60">
        <v>59</v>
      </c>
      <c r="P2447" s="60">
        <v>60</v>
      </c>
      <c r="Q2447" s="60">
        <v>59</v>
      </c>
      <c r="R2447" s="60">
        <v>59</v>
      </c>
      <c r="S2447" s="249">
        <v>103954</v>
      </c>
      <c r="T2447" s="60">
        <v>0.05</v>
      </c>
      <c r="U2447" s="60">
        <v>9.4E-2</v>
      </c>
      <c r="V2447" s="249">
        <v>1961.7402222295127</v>
      </c>
      <c r="W2447" s="249">
        <v>93625.629334559781</v>
      </c>
      <c r="X2447" s="249">
        <v>10328.370665440219</v>
      </c>
      <c r="Y2447" s="249">
        <v>24063.536473091895</v>
      </c>
      <c r="Z2447" s="249">
        <v>13742.273332848665</v>
      </c>
      <c r="AA2447" s="249">
        <v>10321.263140243231</v>
      </c>
      <c r="AB2447" s="249">
        <v>10156.231154349549</v>
      </c>
      <c r="AC2447" s="249">
        <v>10321.263140243231</v>
      </c>
      <c r="AD2447" s="249">
        <v>24078.783999211417</v>
      </c>
      <c r="AE2447" s="249">
        <v>13750.413333770761</v>
      </c>
      <c r="AF2447" s="249">
        <v>4.3655745685100555E-10</v>
      </c>
      <c r="AH2447" s="74">
        <v>60</v>
      </c>
    </row>
    <row r="2448" spans="2:38">
      <c r="B2448" s="327">
        <v>43069</v>
      </c>
      <c r="C2448" s="73">
        <v>43069</v>
      </c>
      <c r="D2448" s="73">
        <v>43069</v>
      </c>
      <c r="E2448" s="208">
        <v>10041397</v>
      </c>
      <c r="F2448" s="61" t="s">
        <v>1053</v>
      </c>
      <c r="G2448" s="61" t="s">
        <v>444</v>
      </c>
      <c r="H2448" s="60">
        <v>143997847</v>
      </c>
      <c r="I2448" s="60">
        <v>98</v>
      </c>
      <c r="J2448" s="60" t="s">
        <v>2478</v>
      </c>
      <c r="K2448" s="60" t="s">
        <v>1338</v>
      </c>
      <c r="L2448" s="62">
        <v>41254</v>
      </c>
      <c r="M2448" s="62">
        <v>43070</v>
      </c>
      <c r="N2448" s="60">
        <v>60</v>
      </c>
      <c r="O2448" s="60">
        <v>59</v>
      </c>
      <c r="P2448" s="60">
        <v>60</v>
      </c>
      <c r="Q2448" s="60">
        <v>59</v>
      </c>
      <c r="R2448" s="60">
        <v>59</v>
      </c>
      <c r="S2448" s="249">
        <v>100069</v>
      </c>
      <c r="T2448" s="60">
        <v>0.05</v>
      </c>
      <c r="U2448" s="60">
        <v>9.4E-2</v>
      </c>
      <c r="V2448" s="249">
        <v>1888.4254795225304</v>
      </c>
      <c r="W2448" s="249">
        <v>90126.62429420765</v>
      </c>
      <c r="X2448" s="249">
        <v>9942.3757057923503</v>
      </c>
      <c r="Y2448" s="249">
        <v>23164.226786134575</v>
      </c>
      <c r="Z2448" s="249">
        <v>13228.69298098037</v>
      </c>
      <c r="AA2448" s="249">
        <v>9935.5338051542058</v>
      </c>
      <c r="AB2448" s="249">
        <v>9776.6694440291449</v>
      </c>
      <c r="AC2448" s="249">
        <v>9935.5338051542058</v>
      </c>
      <c r="AD2448" s="249">
        <v>23178.904477144562</v>
      </c>
      <c r="AE2448" s="249">
        <v>13236.528771351805</v>
      </c>
      <c r="AF2448" s="249">
        <v>4.0745362639427185E-10</v>
      </c>
      <c r="AH2448" s="74">
        <v>60</v>
      </c>
    </row>
    <row r="2449" spans="2:37">
      <c r="B2449" s="327">
        <v>43069</v>
      </c>
      <c r="C2449" s="73">
        <v>43069</v>
      </c>
      <c r="D2449" s="73">
        <v>43069</v>
      </c>
      <c r="E2449" s="208">
        <v>10041552</v>
      </c>
      <c r="F2449" s="61" t="s">
        <v>1053</v>
      </c>
      <c r="G2449" s="61" t="s">
        <v>444</v>
      </c>
      <c r="H2449" s="60">
        <v>143998258</v>
      </c>
      <c r="I2449" s="60">
        <v>98</v>
      </c>
      <c r="J2449" s="60" t="s">
        <v>2486</v>
      </c>
      <c r="K2449" s="60" t="s">
        <v>1338</v>
      </c>
      <c r="L2449" s="62">
        <v>41236</v>
      </c>
      <c r="M2449" s="62">
        <v>43070</v>
      </c>
      <c r="N2449" s="60">
        <v>60</v>
      </c>
      <c r="O2449" s="60">
        <v>59</v>
      </c>
      <c r="P2449" s="60">
        <v>60</v>
      </c>
      <c r="Q2449" s="60">
        <v>59</v>
      </c>
      <c r="R2449" s="60">
        <v>59</v>
      </c>
      <c r="S2449" s="249">
        <v>254365</v>
      </c>
      <c r="T2449" s="60">
        <v>0.05</v>
      </c>
      <c r="U2449" s="60">
        <v>9.4E-2</v>
      </c>
      <c r="V2449" s="249">
        <v>4800.1813458588413</v>
      </c>
      <c r="W2449" s="249">
        <v>229092.51405126593</v>
      </c>
      <c r="X2449" s="249">
        <v>25272.485948734073</v>
      </c>
      <c r="Y2449" s="249">
        <v>58881.057534852182</v>
      </c>
      <c r="Z2449" s="249">
        <v>33625.962986609928</v>
      </c>
      <c r="AA2449" s="249">
        <v>25255.094548242254</v>
      </c>
      <c r="AB2449" s="249">
        <v>24851.277849588503</v>
      </c>
      <c r="AC2449" s="249">
        <v>25255.094548242254</v>
      </c>
      <c r="AD2449" s="249">
        <v>58918.366700265644</v>
      </c>
      <c r="AE2449" s="249">
        <v>33645.880751530465</v>
      </c>
      <c r="AF2449" s="249">
        <v>1.1059455573558807E-9</v>
      </c>
      <c r="AH2449" s="74">
        <v>60</v>
      </c>
    </row>
    <row r="2450" spans="2:37">
      <c r="B2450" s="327">
        <v>43069</v>
      </c>
      <c r="C2450" s="73">
        <v>43069</v>
      </c>
      <c r="D2450" s="73">
        <v>43069</v>
      </c>
      <c r="E2450" s="208">
        <v>10041672</v>
      </c>
      <c r="F2450" s="61" t="s">
        <v>1053</v>
      </c>
      <c r="G2450" s="61" t="s">
        <v>444</v>
      </c>
      <c r="H2450" s="60">
        <v>143998347</v>
      </c>
      <c r="I2450" s="60">
        <v>98</v>
      </c>
      <c r="J2450" s="60" t="s">
        <v>2487</v>
      </c>
      <c r="K2450" s="60" t="s">
        <v>1338</v>
      </c>
      <c r="L2450" s="62">
        <v>41142</v>
      </c>
      <c r="M2450" s="62">
        <v>43709</v>
      </c>
      <c r="N2450" s="60">
        <v>84</v>
      </c>
      <c r="O2450" s="60">
        <v>62</v>
      </c>
      <c r="P2450" s="60">
        <v>60</v>
      </c>
      <c r="Q2450" s="60">
        <v>60</v>
      </c>
      <c r="R2450" s="60">
        <v>62</v>
      </c>
      <c r="S2450" s="249">
        <v>354898</v>
      </c>
      <c r="T2450" s="60">
        <v>0.05</v>
      </c>
      <c r="U2450" s="60">
        <v>9.4E-2</v>
      </c>
      <c r="V2450" s="249">
        <v>6697.3630777921926</v>
      </c>
      <c r="W2450" s="249">
        <v>319637.03753176011</v>
      </c>
      <c r="X2450" s="249">
        <v>35260.962468239886</v>
      </c>
      <c r="Y2450" s="249">
        <v>82204.747135772894</v>
      </c>
      <c r="Z2450" s="249">
        <v>46943.78466753161</v>
      </c>
      <c r="AA2450" s="249">
        <v>35260.962468241283</v>
      </c>
      <c r="AB2450" s="249">
        <v>36436.327883847887</v>
      </c>
      <c r="AC2450" s="249">
        <v>35260.962468241283</v>
      </c>
      <c r="AD2450" s="249">
        <v>82204.747135772894</v>
      </c>
      <c r="AE2450" s="249">
        <v>46943.78466753161</v>
      </c>
      <c r="AF2450" s="249">
        <v>1.3969838619232178E-9</v>
      </c>
      <c r="AH2450" s="74">
        <v>60</v>
      </c>
    </row>
    <row r="2451" spans="2:37">
      <c r="B2451" s="327">
        <v>43069</v>
      </c>
      <c r="C2451" s="73">
        <v>43069</v>
      </c>
      <c r="D2451" s="73">
        <v>43069</v>
      </c>
      <c r="E2451" s="208">
        <v>10041744</v>
      </c>
      <c r="F2451" s="61" t="s">
        <v>1053</v>
      </c>
      <c r="G2451" s="61" t="s">
        <v>444</v>
      </c>
      <c r="H2451" s="60">
        <v>143999629</v>
      </c>
      <c r="I2451" s="60">
        <v>98</v>
      </c>
      <c r="J2451" s="60" t="s">
        <v>2344</v>
      </c>
      <c r="K2451" s="60" t="s">
        <v>1338</v>
      </c>
      <c r="L2451" s="62">
        <v>41229</v>
      </c>
      <c r="M2451" s="62">
        <v>43070</v>
      </c>
      <c r="N2451" s="60">
        <v>61</v>
      </c>
      <c r="O2451" s="60">
        <v>60</v>
      </c>
      <c r="P2451" s="60">
        <v>60</v>
      </c>
      <c r="Q2451" s="60">
        <v>60</v>
      </c>
      <c r="R2451" s="60">
        <v>60</v>
      </c>
      <c r="S2451" s="249">
        <v>254577</v>
      </c>
      <c r="T2451" s="60">
        <v>0.05</v>
      </c>
      <c r="U2451" s="60">
        <v>9.4E-2</v>
      </c>
      <c r="V2451" s="249">
        <v>4804.1820473913713</v>
      </c>
      <c r="W2451" s="249">
        <v>229283.45074844855</v>
      </c>
      <c r="X2451" s="249">
        <v>25293.549251551449</v>
      </c>
      <c r="Y2451" s="249">
        <v>58967.472095034813</v>
      </c>
      <c r="Z2451" s="249">
        <v>33673.922843482316</v>
      </c>
      <c r="AA2451" s="249">
        <v>25293.549251552497</v>
      </c>
      <c r="AB2451" s="249">
        <v>25293.549251551449</v>
      </c>
      <c r="AC2451" s="249">
        <v>25293.549251552497</v>
      </c>
      <c r="AD2451" s="249">
        <v>58967.472095034813</v>
      </c>
      <c r="AE2451" s="249">
        <v>33673.922843482316</v>
      </c>
      <c r="AF2451" s="249">
        <v>1.0477378964424133E-9</v>
      </c>
      <c r="AH2451" s="74">
        <v>60</v>
      </c>
    </row>
    <row r="2452" spans="2:37">
      <c r="B2452" s="327">
        <v>43069</v>
      </c>
      <c r="C2452" s="73">
        <v>43069</v>
      </c>
      <c r="D2452" s="73">
        <v>43069</v>
      </c>
      <c r="E2452" s="208">
        <v>10042229</v>
      </c>
      <c r="F2452" s="61" t="s">
        <v>1053</v>
      </c>
      <c r="G2452" s="61" t="s">
        <v>444</v>
      </c>
      <c r="H2452" s="60">
        <v>143986438</v>
      </c>
      <c r="I2452" s="60">
        <v>98</v>
      </c>
      <c r="J2452" s="60" t="s">
        <v>2231</v>
      </c>
      <c r="K2452" s="60" t="s">
        <v>2612</v>
      </c>
      <c r="L2452" s="62">
        <v>42404</v>
      </c>
      <c r="M2452" s="62">
        <v>44228</v>
      </c>
      <c r="N2452" s="60">
        <v>60</v>
      </c>
      <c r="O2452" s="60">
        <v>21</v>
      </c>
      <c r="P2452" s="60">
        <v>60</v>
      </c>
      <c r="Q2452" s="60">
        <v>21</v>
      </c>
      <c r="R2452" s="60">
        <v>21</v>
      </c>
      <c r="S2452" s="249">
        <v>65072</v>
      </c>
      <c r="T2452" s="60">
        <v>0.05</v>
      </c>
      <c r="U2452" s="60">
        <v>8.8999999999999996E-2</v>
      </c>
      <c r="V2452" s="249">
        <v>1227.9889156830795</v>
      </c>
      <c r="W2452" s="249">
        <v>59294.904432098694</v>
      </c>
      <c r="X2452" s="249">
        <v>5777.0955679013059</v>
      </c>
      <c r="Y2452" s="249">
        <v>7947.8917014421859</v>
      </c>
      <c r="Z2452" s="249">
        <v>4834.0371060773396</v>
      </c>
      <c r="AA2452" s="249">
        <v>3113.8545953648463</v>
      </c>
      <c r="AB2452" s="249">
        <v>2021.9834487654571</v>
      </c>
      <c r="AC2452" s="249">
        <v>3113.8545953648463</v>
      </c>
      <c r="AD2452" s="249">
        <v>14384.43050888586</v>
      </c>
      <c r="AE2452" s="249">
        <v>8607.3349409847724</v>
      </c>
      <c r="AF2452" s="249">
        <v>-2.1827872842550278E-10</v>
      </c>
      <c r="AH2452" s="74">
        <v>60</v>
      </c>
    </row>
    <row r="2453" spans="2:37">
      <c r="B2453" s="327">
        <v>43069</v>
      </c>
      <c r="C2453" s="73">
        <v>43069</v>
      </c>
      <c r="D2453" s="73">
        <v>43069</v>
      </c>
      <c r="E2453" s="208">
        <v>10042057</v>
      </c>
      <c r="F2453" s="61" t="s">
        <v>1053</v>
      </c>
      <c r="G2453" s="61" t="s">
        <v>349</v>
      </c>
      <c r="H2453" s="60">
        <v>143900134</v>
      </c>
      <c r="I2453" s="60">
        <v>98</v>
      </c>
      <c r="J2453" s="60" t="s">
        <v>2654</v>
      </c>
      <c r="K2453" s="60" t="s">
        <v>2612</v>
      </c>
      <c r="L2453" s="62">
        <v>42493</v>
      </c>
      <c r="M2453" s="62">
        <v>44317</v>
      </c>
      <c r="N2453" s="60">
        <v>60</v>
      </c>
      <c r="O2453" s="60">
        <v>18</v>
      </c>
      <c r="P2453" s="60">
        <v>60</v>
      </c>
      <c r="Q2453" s="60">
        <v>18</v>
      </c>
      <c r="R2453" s="60">
        <v>18</v>
      </c>
      <c r="S2453" s="249">
        <v>170637</v>
      </c>
      <c r="T2453" s="60">
        <v>0.05</v>
      </c>
      <c r="U2453" s="60">
        <v>8.8999999999999996E-2</v>
      </c>
      <c r="V2453" s="249">
        <v>3220.1306953130938</v>
      </c>
      <c r="W2453" s="249">
        <v>155487.83820352878</v>
      </c>
      <c r="X2453" s="249">
        <v>15149.16179647122</v>
      </c>
      <c r="Y2453" s="249">
        <v>18316.76818635255</v>
      </c>
      <c r="Z2453" s="249">
        <v>11162.088069726538</v>
      </c>
      <c r="AA2453" s="249">
        <v>7154.680116626012</v>
      </c>
      <c r="AB2453" s="249">
        <v>4544.748538941366</v>
      </c>
      <c r="AC2453" s="249">
        <v>7154.680116626012</v>
      </c>
      <c r="AD2453" s="249">
        <v>37720.003515256278</v>
      </c>
      <c r="AE2453" s="249">
        <v>22570.841718785639</v>
      </c>
      <c r="AF2453" s="249">
        <v>-5.8207660913467407E-10</v>
      </c>
      <c r="AH2453" s="74">
        <v>60</v>
      </c>
    </row>
    <row r="2454" spans="2:37">
      <c r="B2454" s="327">
        <v>43069</v>
      </c>
      <c r="C2454" s="73">
        <v>43069</v>
      </c>
      <c r="D2454" s="73">
        <v>43069</v>
      </c>
      <c r="E2454" s="208">
        <v>10041650</v>
      </c>
      <c r="F2454" s="61" t="s">
        <v>1053</v>
      </c>
      <c r="G2454" s="61" t="s">
        <v>444</v>
      </c>
      <c r="H2454" s="60">
        <v>143987612</v>
      </c>
      <c r="I2454" s="60">
        <v>98</v>
      </c>
      <c r="J2454" s="60" t="s">
        <v>2167</v>
      </c>
      <c r="K2454" s="60" t="s">
        <v>2673</v>
      </c>
      <c r="L2454" s="62">
        <v>42681</v>
      </c>
      <c r="M2454" s="62">
        <v>44501</v>
      </c>
      <c r="N2454" s="60">
        <v>60</v>
      </c>
      <c r="O2454" s="60">
        <v>12</v>
      </c>
      <c r="P2454" s="60">
        <v>60</v>
      </c>
      <c r="Q2454" s="60">
        <v>12</v>
      </c>
      <c r="R2454" s="60">
        <v>12</v>
      </c>
      <c r="S2454" s="249">
        <v>100097</v>
      </c>
      <c r="T2454" s="60">
        <v>0.05</v>
      </c>
      <c r="U2454" s="60">
        <v>8.5000000000000006E-2</v>
      </c>
      <c r="V2454" s="249">
        <v>1888.9538740645626</v>
      </c>
      <c r="W2454" s="249">
        <v>92069.845723578183</v>
      </c>
      <c r="X2454" s="249">
        <v>8027.1542764218175</v>
      </c>
      <c r="Y2454" s="249">
        <v>7233.8643880813142</v>
      </c>
      <c r="Z2454" s="249">
        <v>4594.4073310756939</v>
      </c>
      <c r="AA2454" s="249">
        <v>2639.4570570056203</v>
      </c>
      <c r="AB2454" s="249">
        <v>1605.4308552843636</v>
      </c>
      <c r="AC2454" s="249">
        <v>2639.4570570056203</v>
      </c>
      <c r="AD2454" s="249">
        <v>21267.386720295865</v>
      </c>
      <c r="AE2454" s="249">
        <v>13240.232443873741</v>
      </c>
      <c r="AF2454" s="249">
        <v>3.0559021979570389E-10</v>
      </c>
      <c r="AH2454" s="74">
        <v>60</v>
      </c>
    </row>
    <row r="2455" spans="2:37">
      <c r="B2455" s="327">
        <v>43069</v>
      </c>
      <c r="C2455" s="73">
        <v>43069</v>
      </c>
      <c r="D2455" s="73">
        <v>43069</v>
      </c>
      <c r="E2455" s="208">
        <v>10041998</v>
      </c>
      <c r="F2455" s="61" t="s">
        <v>1053</v>
      </c>
      <c r="G2455" s="61" t="s">
        <v>444</v>
      </c>
      <c r="H2455" s="60">
        <v>143988686</v>
      </c>
      <c r="I2455" s="60">
        <v>98</v>
      </c>
      <c r="J2455" s="60" t="s">
        <v>2286</v>
      </c>
      <c r="K2455" s="60" t="s">
        <v>2673</v>
      </c>
      <c r="L2455" s="62">
        <v>42815</v>
      </c>
      <c r="M2455" s="62">
        <v>44652</v>
      </c>
      <c r="N2455" s="60">
        <v>60</v>
      </c>
      <c r="O2455" s="60">
        <v>7</v>
      </c>
      <c r="P2455" s="60">
        <v>60</v>
      </c>
      <c r="Q2455" s="60">
        <v>7</v>
      </c>
      <c r="R2455" s="60">
        <v>7</v>
      </c>
      <c r="S2455" s="249">
        <v>274828</v>
      </c>
      <c r="T2455" s="60">
        <v>0.05</v>
      </c>
      <c r="U2455" s="60">
        <v>8.5000000000000006E-2</v>
      </c>
      <c r="V2455" s="249">
        <v>5186.3433999162371</v>
      </c>
      <c r="W2455" s="249">
        <v>252788.51074976817</v>
      </c>
      <c r="X2455" s="249">
        <v>22039.489250231825</v>
      </c>
      <c r="Y2455" s="249">
        <v>12022.972341671721</v>
      </c>
      <c r="Z2455" s="249">
        <v>7659.7434636767721</v>
      </c>
      <c r="AA2455" s="249">
        <v>4363.2288779949486</v>
      </c>
      <c r="AB2455" s="249">
        <v>2571.2737458603797</v>
      </c>
      <c r="AC2455" s="249">
        <v>4363.2288779949486</v>
      </c>
      <c r="AD2455" s="249">
        <v>58392.093245206837</v>
      </c>
      <c r="AE2455" s="249">
        <v>36352.603994974226</v>
      </c>
      <c r="AF2455" s="249">
        <v>7.8580342233181E-10</v>
      </c>
      <c r="AH2455" s="74">
        <v>60</v>
      </c>
    </row>
    <row r="2456" spans="2:37">
      <c r="B2456" s="327">
        <v>43069</v>
      </c>
      <c r="C2456" s="73">
        <v>43069</v>
      </c>
      <c r="D2456" s="73">
        <v>43069</v>
      </c>
      <c r="E2456" s="208">
        <v>10042066</v>
      </c>
      <c r="F2456" s="61" t="s">
        <v>1053</v>
      </c>
      <c r="G2456" s="61" t="s">
        <v>349</v>
      </c>
      <c r="H2456" s="60">
        <v>143989186</v>
      </c>
      <c r="I2456" s="60">
        <v>98</v>
      </c>
      <c r="J2456" s="60" t="s">
        <v>2729</v>
      </c>
      <c r="K2456" s="60" t="s">
        <v>2673</v>
      </c>
      <c r="L2456" s="62">
        <v>42971</v>
      </c>
      <c r="M2456" s="62">
        <v>44805</v>
      </c>
      <c r="N2456" s="60">
        <v>60</v>
      </c>
      <c r="O2456" s="60">
        <v>2</v>
      </c>
      <c r="P2456" s="60">
        <v>60</v>
      </c>
      <c r="Q2456" s="60">
        <v>2</v>
      </c>
      <c r="R2456" s="60">
        <v>2</v>
      </c>
      <c r="S2456" s="249">
        <v>203746</v>
      </c>
      <c r="T2456" s="60">
        <v>0.05</v>
      </c>
      <c r="U2456" s="60">
        <v>8.5000000000000006E-2</v>
      </c>
      <c r="V2456" s="249">
        <v>3844.9383700326521</v>
      </c>
      <c r="W2456" s="249">
        <v>187406.84323002849</v>
      </c>
      <c r="X2456" s="249">
        <v>16339.156769971509</v>
      </c>
      <c r="Y2456" s="249">
        <v>2637.0981770427916</v>
      </c>
      <c r="Z2456" s="249">
        <v>1685.4000137359753</v>
      </c>
      <c r="AA2456" s="249">
        <v>951.69816330681624</v>
      </c>
      <c r="AB2456" s="249">
        <v>544.63855899905025</v>
      </c>
      <c r="AC2456" s="249">
        <v>951.69816330681624</v>
      </c>
      <c r="AD2456" s="249">
        <v>43289.458971931221</v>
      </c>
      <c r="AE2456" s="249">
        <v>26950.30220195913</v>
      </c>
      <c r="AF2456" s="249">
        <v>5.8207660913467407E-10</v>
      </c>
      <c r="AH2456" s="74">
        <v>60</v>
      </c>
    </row>
    <row r="2457" spans="2:37" ht="13.8" thickBot="1">
      <c r="B2457" s="328">
        <v>43069</v>
      </c>
      <c r="C2457" s="209">
        <v>43069</v>
      </c>
      <c r="D2457" s="209">
        <v>43069</v>
      </c>
      <c r="E2457" s="210">
        <v>10041591</v>
      </c>
      <c r="F2457" s="85" t="s">
        <v>1053</v>
      </c>
      <c r="G2457" s="85" t="s">
        <v>444</v>
      </c>
      <c r="H2457" s="94">
        <v>143988481</v>
      </c>
      <c r="I2457" s="94">
        <v>98</v>
      </c>
      <c r="J2457" s="94" t="s">
        <v>2367</v>
      </c>
      <c r="K2457" s="94" t="s">
        <v>2673</v>
      </c>
      <c r="L2457" s="246">
        <v>43024</v>
      </c>
      <c r="M2457" s="246">
        <v>43952</v>
      </c>
      <c r="N2457" s="94">
        <v>31</v>
      </c>
      <c r="O2457" s="94">
        <v>1</v>
      </c>
      <c r="P2457" s="94">
        <v>31</v>
      </c>
      <c r="Q2457" s="94">
        <v>1</v>
      </c>
      <c r="R2457" s="94">
        <v>1</v>
      </c>
      <c r="S2457" s="250">
        <v>155265</v>
      </c>
      <c r="T2457" s="94">
        <v>0.05</v>
      </c>
      <c r="U2457" s="94">
        <v>8.5000000000000006E-2</v>
      </c>
      <c r="V2457" s="250">
        <v>5349.3915543795656</v>
      </c>
      <c r="W2457" s="250">
        <v>148417.34825339582</v>
      </c>
      <c r="X2457" s="250">
        <v>6847.6517466041842</v>
      </c>
      <c r="Y2457" s="250">
        <v>1051.2895501282219</v>
      </c>
      <c r="Z2457" s="250">
        <v>646.93750000000091</v>
      </c>
      <c r="AA2457" s="250">
        <v>404.35205012822098</v>
      </c>
      <c r="AB2457" s="250">
        <v>220.89199182594143</v>
      </c>
      <c r="AC2457" s="250">
        <v>404.35205012822098</v>
      </c>
      <c r="AD2457" s="250">
        <v>17413.789932371059</v>
      </c>
      <c r="AE2457" s="250">
        <v>10566.138185766526</v>
      </c>
      <c r="AF2457" s="250">
        <v>3.4924596548080444E-10</v>
      </c>
      <c r="AG2457" s="85"/>
      <c r="AH2457" s="95">
        <v>31</v>
      </c>
      <c r="AI2457" s="94"/>
      <c r="AJ2457" s="94"/>
      <c r="AK2457" s="85"/>
    </row>
    <row r="2458" spans="2:37">
      <c r="B2458" s="327">
        <v>43100</v>
      </c>
      <c r="C2458" s="73">
        <v>43100</v>
      </c>
      <c r="D2458" s="73">
        <v>43100</v>
      </c>
      <c r="E2458" s="208">
        <v>10042272</v>
      </c>
      <c r="F2458" s="61" t="s">
        <v>1053</v>
      </c>
      <c r="G2458" s="61" t="s">
        <v>444</v>
      </c>
      <c r="H2458" s="60">
        <v>143025683</v>
      </c>
      <c r="I2458" s="60">
        <v>99</v>
      </c>
      <c r="J2458" s="60" t="s">
        <v>1960</v>
      </c>
      <c r="K2458" s="60" t="s">
        <v>1331</v>
      </c>
      <c r="L2458" s="62">
        <v>40037</v>
      </c>
      <c r="M2458" s="62">
        <v>50974</v>
      </c>
      <c r="N2458" s="60">
        <v>360</v>
      </c>
      <c r="O2458" s="60">
        <v>100</v>
      </c>
      <c r="P2458" s="60">
        <v>228</v>
      </c>
      <c r="Q2458" s="60">
        <v>100</v>
      </c>
      <c r="R2458" s="60">
        <v>100</v>
      </c>
      <c r="S2458" s="249">
        <v>1707201</v>
      </c>
      <c r="T2458" s="60">
        <v>0.03</v>
      </c>
      <c r="U2458" s="60">
        <v>8.6499999999999994E-2</v>
      </c>
      <c r="V2458" s="249">
        <v>9832.4725140756382</v>
      </c>
      <c r="W2458" s="249">
        <v>1098810.916260191</v>
      </c>
      <c r="X2458" s="249">
        <v>608390.08373980899</v>
      </c>
      <c r="Y2458" s="249">
        <v>704532.30217416026</v>
      </c>
      <c r="Z2458" s="249">
        <v>351958.37595526665</v>
      </c>
      <c r="AA2458" s="249">
        <v>352573.92621889361</v>
      </c>
      <c r="AB2458" s="249">
        <v>266837.75602623197</v>
      </c>
      <c r="AC2458" s="249">
        <v>352573.92621889361</v>
      </c>
      <c r="AD2458" s="249">
        <v>1142992.8169490441</v>
      </c>
      <c r="AE2458" s="249">
        <v>534602.73320924537</v>
      </c>
      <c r="AF2458" s="249">
        <v>-1.0244548320770264E-8</v>
      </c>
      <c r="AH2458" s="74">
        <v>228</v>
      </c>
    </row>
    <row r="2459" spans="2:37">
      <c r="B2459" s="327">
        <v>43100</v>
      </c>
      <c r="C2459" s="73">
        <v>43100</v>
      </c>
      <c r="D2459" s="73">
        <v>43100</v>
      </c>
      <c r="E2459" s="208">
        <v>10042272</v>
      </c>
      <c r="F2459" s="61" t="s">
        <v>1053</v>
      </c>
      <c r="G2459" s="61" t="s">
        <v>444</v>
      </c>
      <c r="H2459" s="60">
        <v>143138291</v>
      </c>
      <c r="I2459" s="60">
        <v>99</v>
      </c>
      <c r="J2459" s="60" t="s">
        <v>2064</v>
      </c>
      <c r="K2459" s="60" t="s">
        <v>1335</v>
      </c>
      <c r="L2459" s="62">
        <v>40648</v>
      </c>
      <c r="M2459" s="62">
        <v>51227</v>
      </c>
      <c r="N2459" s="60">
        <v>348</v>
      </c>
      <c r="O2459" s="60">
        <v>80</v>
      </c>
      <c r="P2459" s="60">
        <v>228</v>
      </c>
      <c r="Q2459" s="60">
        <v>80</v>
      </c>
      <c r="R2459" s="60">
        <v>80</v>
      </c>
      <c r="S2459" s="249">
        <v>2400173</v>
      </c>
      <c r="T2459" s="60">
        <v>0.03</v>
      </c>
      <c r="U2459" s="60">
        <v>8.1500000000000003E-2</v>
      </c>
      <c r="V2459" s="249">
        <v>13823.583193500042</v>
      </c>
      <c r="W2459" s="249">
        <v>1600450.8973395147</v>
      </c>
      <c r="X2459" s="249">
        <v>799722.10266048531</v>
      </c>
      <c r="Y2459" s="249">
        <v>793360.79968656809</v>
      </c>
      <c r="Z2459" s="249">
        <v>414013.61225651484</v>
      </c>
      <c r="AA2459" s="249">
        <v>379347.18743005325</v>
      </c>
      <c r="AB2459" s="249">
        <v>280604.24654753873</v>
      </c>
      <c r="AC2459" s="249">
        <v>379347.18743005325</v>
      </c>
      <c r="AD2459" s="249">
        <v>1551326.0707785173</v>
      </c>
      <c r="AE2459" s="249">
        <v>751603.96811800916</v>
      </c>
      <c r="AF2459" s="249">
        <v>2.2817403078079224E-8</v>
      </c>
      <c r="AH2459" s="74">
        <v>228</v>
      </c>
    </row>
    <row r="2460" spans="2:37">
      <c r="B2460" s="327">
        <v>43100</v>
      </c>
      <c r="C2460" s="73">
        <v>43100</v>
      </c>
      <c r="D2460" s="73">
        <v>43100</v>
      </c>
      <c r="E2460" s="208">
        <v>44525568</v>
      </c>
      <c r="F2460" s="61" t="s">
        <v>1053</v>
      </c>
      <c r="G2460" s="61" t="s">
        <v>1784</v>
      </c>
      <c r="H2460" s="60">
        <v>143933644</v>
      </c>
      <c r="I2460" s="60">
        <v>99</v>
      </c>
      <c r="J2460" s="60" t="s">
        <v>2140</v>
      </c>
      <c r="K2460" s="60" t="s">
        <v>1336</v>
      </c>
      <c r="L2460" s="62">
        <v>41149</v>
      </c>
      <c r="M2460" s="62">
        <v>48458</v>
      </c>
      <c r="N2460" s="60">
        <v>240</v>
      </c>
      <c r="O2460" s="60">
        <v>63</v>
      </c>
      <c r="P2460" s="60">
        <v>228</v>
      </c>
      <c r="Q2460" s="60">
        <v>63</v>
      </c>
      <c r="R2460" s="60">
        <v>63</v>
      </c>
      <c r="S2460" s="249">
        <v>5923848</v>
      </c>
      <c r="T2460" s="60">
        <v>0.03</v>
      </c>
      <c r="U2460" s="60">
        <v>7.6499999999999999E-2</v>
      </c>
      <c r="V2460" s="249">
        <v>34117.876358766152</v>
      </c>
      <c r="W2460" s="249">
        <v>4095046.3448248776</v>
      </c>
      <c r="X2460" s="249">
        <v>1828801.6551751224</v>
      </c>
      <c r="Y2460" s="249">
        <v>1530655.2789473971</v>
      </c>
      <c r="Z2460" s="249">
        <v>833756.17057681573</v>
      </c>
      <c r="AA2460" s="249">
        <v>696899.10837058141</v>
      </c>
      <c r="AB2460" s="249">
        <v>505326.77314049436</v>
      </c>
      <c r="AC2460" s="249">
        <v>696899.10837058141</v>
      </c>
      <c r="AD2460" s="249">
        <v>3683829.4649738204</v>
      </c>
      <c r="AE2460" s="249">
        <v>1855027.8097986821</v>
      </c>
      <c r="AF2460" s="249">
        <v>1.5832483768463135E-8</v>
      </c>
      <c r="AH2460" s="74">
        <v>228</v>
      </c>
    </row>
    <row r="2461" spans="2:37">
      <c r="B2461" s="327">
        <v>43100</v>
      </c>
      <c r="C2461" s="73">
        <v>43100</v>
      </c>
      <c r="D2461" s="73">
        <v>43100</v>
      </c>
      <c r="E2461" s="208">
        <v>10041582</v>
      </c>
      <c r="F2461" s="61" t="s">
        <v>1053</v>
      </c>
      <c r="G2461" s="61" t="s">
        <v>444</v>
      </c>
      <c r="H2461" s="60">
        <v>143981487</v>
      </c>
      <c r="I2461" s="60">
        <v>98</v>
      </c>
      <c r="J2461" s="60" t="s">
        <v>2239</v>
      </c>
      <c r="K2461" s="60" t="s">
        <v>1780</v>
      </c>
      <c r="L2461" s="62">
        <v>41516</v>
      </c>
      <c r="M2461" s="62">
        <v>43344</v>
      </c>
      <c r="N2461" s="60">
        <v>60</v>
      </c>
      <c r="O2461" s="60">
        <v>51</v>
      </c>
      <c r="P2461" s="60">
        <v>60</v>
      </c>
      <c r="Q2461" s="60">
        <v>51</v>
      </c>
      <c r="R2461" s="60">
        <v>51</v>
      </c>
      <c r="S2461" s="249">
        <v>243886</v>
      </c>
      <c r="T2461" s="60">
        <v>0.05</v>
      </c>
      <c r="U2461" s="60">
        <v>9.1499999999999998E-2</v>
      </c>
      <c r="V2461" s="249">
        <v>4602.4296885032509</v>
      </c>
      <c r="W2461" s="249">
        <v>220938.92425690044</v>
      </c>
      <c r="X2461" s="249">
        <v>22947.075743099558</v>
      </c>
      <c r="Y2461" s="249">
        <v>53670.810103624157</v>
      </c>
      <c r="Z2461" s="249">
        <v>31409.846754572471</v>
      </c>
      <c r="AA2461" s="249">
        <v>22260.963349051686</v>
      </c>
      <c r="AB2461" s="249">
        <v>19505.014381634624</v>
      </c>
      <c r="AC2461" s="249">
        <v>22260.963349051686</v>
      </c>
      <c r="AD2461" s="249">
        <v>55206.857053294691</v>
      </c>
      <c r="AE2461" s="249">
        <v>32259.781310195045</v>
      </c>
      <c r="AF2461" s="249">
        <v>8.7311491370201111E-11</v>
      </c>
      <c r="AH2461" s="74">
        <v>60</v>
      </c>
    </row>
    <row r="2462" spans="2:37">
      <c r="B2462" s="327">
        <v>43100</v>
      </c>
      <c r="C2462" s="73">
        <v>43100</v>
      </c>
      <c r="D2462" s="73">
        <v>43100</v>
      </c>
      <c r="E2462" s="208">
        <v>10041888</v>
      </c>
      <c r="F2462" s="61" t="s">
        <v>1053</v>
      </c>
      <c r="G2462" s="61" t="s">
        <v>1784</v>
      </c>
      <c r="H2462" s="60">
        <v>143982408</v>
      </c>
      <c r="I2462" s="60">
        <v>97</v>
      </c>
      <c r="J2462" s="60" t="s">
        <v>2244</v>
      </c>
      <c r="K2462" s="60" t="s">
        <v>1780</v>
      </c>
      <c r="L2462" s="62">
        <v>41660</v>
      </c>
      <c r="M2462" s="62">
        <v>43497</v>
      </c>
      <c r="N2462" s="60">
        <v>60</v>
      </c>
      <c r="O2462" s="60">
        <v>46</v>
      </c>
      <c r="P2462" s="60">
        <v>60</v>
      </c>
      <c r="Q2462" s="60">
        <v>46</v>
      </c>
      <c r="R2462" s="60">
        <v>46</v>
      </c>
      <c r="S2462" s="249">
        <v>21655</v>
      </c>
      <c r="T2462" s="60">
        <v>0</v>
      </c>
      <c r="U2462" s="60">
        <v>9.1499999999999998E-2</v>
      </c>
      <c r="V2462" s="249">
        <v>360.91666666666669</v>
      </c>
      <c r="W2462" s="249">
        <v>17325.748675511426</v>
      </c>
      <c r="X2462" s="249">
        <v>4329.251324488574</v>
      </c>
      <c r="Y2462" s="249">
        <v>4051.6728141686926</v>
      </c>
      <c r="Z2462" s="249">
        <v>0</v>
      </c>
      <c r="AA2462" s="249">
        <v>4051.6728141686926</v>
      </c>
      <c r="AB2462" s="249">
        <v>3319.0926821079065</v>
      </c>
      <c r="AC2462" s="249">
        <v>4051.6728141686926</v>
      </c>
      <c r="AD2462" s="249">
        <v>4329.2513244885849</v>
      </c>
      <c r="AE2462" s="249">
        <v>0</v>
      </c>
      <c r="AF2462" s="249">
        <v>1.0913936421275139E-11</v>
      </c>
      <c r="AH2462" s="74">
        <v>60</v>
      </c>
    </row>
    <row r="2463" spans="2:37">
      <c r="B2463" s="327">
        <v>43100</v>
      </c>
      <c r="C2463" s="73">
        <v>43100</v>
      </c>
      <c r="D2463" s="73">
        <v>43100</v>
      </c>
      <c r="E2463" s="208">
        <v>10041849</v>
      </c>
      <c r="F2463" s="61" t="s">
        <v>1053</v>
      </c>
      <c r="G2463" s="61" t="s">
        <v>1784</v>
      </c>
      <c r="H2463" s="60">
        <v>143983307</v>
      </c>
      <c r="I2463" s="60">
        <v>98</v>
      </c>
      <c r="J2463" s="60" t="s">
        <v>2330</v>
      </c>
      <c r="K2463" s="60" t="s">
        <v>1780</v>
      </c>
      <c r="L2463" s="62">
        <v>41646</v>
      </c>
      <c r="M2463" s="62">
        <v>43466</v>
      </c>
      <c r="N2463" s="60">
        <v>60</v>
      </c>
      <c r="O2463" s="60">
        <v>47</v>
      </c>
      <c r="P2463" s="60">
        <v>60</v>
      </c>
      <c r="Q2463" s="60">
        <v>47</v>
      </c>
      <c r="R2463" s="60">
        <v>47</v>
      </c>
      <c r="S2463" s="249">
        <v>100139</v>
      </c>
      <c r="T2463" s="60">
        <v>0.05</v>
      </c>
      <c r="U2463" s="60">
        <v>9.1499999999999998E-2</v>
      </c>
      <c r="V2463" s="249">
        <v>1889.7464658776112</v>
      </c>
      <c r="W2463" s="249">
        <v>90716.986363144068</v>
      </c>
      <c r="X2463" s="249">
        <v>9422.0136368559324</v>
      </c>
      <c r="Y2463" s="249">
        <v>21405.058991524202</v>
      </c>
      <c r="Z2463" s="249">
        <v>12543.941455383261</v>
      </c>
      <c r="AA2463" s="249">
        <v>8861.1175361409405</v>
      </c>
      <c r="AB2463" s="249">
        <v>7380.5773488704808</v>
      </c>
      <c r="AC2463" s="249">
        <v>8861.1175361409405</v>
      </c>
      <c r="AD2463" s="249">
        <v>22667.80158951263</v>
      </c>
      <c r="AE2463" s="249">
        <v>13245.787952656668</v>
      </c>
      <c r="AF2463" s="249">
        <v>2.9103830456733704E-11</v>
      </c>
      <c r="AH2463" s="74">
        <v>60</v>
      </c>
    </row>
    <row r="2464" spans="2:37">
      <c r="B2464" s="327">
        <v>43100</v>
      </c>
      <c r="C2464" s="73">
        <v>43100</v>
      </c>
      <c r="D2464" s="73">
        <v>43100</v>
      </c>
      <c r="E2464" s="208">
        <v>10041888</v>
      </c>
      <c r="F2464" s="61" t="s">
        <v>1053</v>
      </c>
      <c r="G2464" s="61" t="s">
        <v>1784</v>
      </c>
      <c r="H2464" s="60">
        <v>143983536</v>
      </c>
      <c r="I2464" s="60">
        <v>97</v>
      </c>
      <c r="J2464" s="60" t="s">
        <v>2244</v>
      </c>
      <c r="K2464" s="60" t="s">
        <v>1780</v>
      </c>
      <c r="L2464" s="62">
        <v>42033</v>
      </c>
      <c r="M2464" s="62">
        <v>43132</v>
      </c>
      <c r="N2464" s="60">
        <v>36</v>
      </c>
      <c r="O2464" s="60">
        <v>34</v>
      </c>
      <c r="P2464" s="60">
        <v>36</v>
      </c>
      <c r="Q2464" s="60">
        <v>34</v>
      </c>
      <c r="R2464" s="60">
        <v>34</v>
      </c>
      <c r="S2464" s="249">
        <v>21891</v>
      </c>
      <c r="T2464" s="60">
        <v>0</v>
      </c>
      <c r="U2464" s="60">
        <v>9.1499999999999998E-2</v>
      </c>
      <c r="V2464" s="249">
        <v>608.08333333333337</v>
      </c>
      <c r="W2464" s="249">
        <v>19080.362273610004</v>
      </c>
      <c r="X2464" s="249">
        <v>2810.6377263899958</v>
      </c>
      <c r="Y2464" s="249">
        <v>2796.8679018601833</v>
      </c>
      <c r="Z2464" s="249">
        <v>0</v>
      </c>
      <c r="AA2464" s="249">
        <v>2796.8679018601833</v>
      </c>
      <c r="AB2464" s="249">
        <v>2654.4911860349957</v>
      </c>
      <c r="AC2464" s="249">
        <v>2796.8679018601833</v>
      </c>
      <c r="AD2464" s="249">
        <v>2810.6377263900031</v>
      </c>
      <c r="AE2464" s="249">
        <v>0</v>
      </c>
      <c r="AF2464" s="249">
        <v>7.2759576141834259E-12</v>
      </c>
      <c r="AH2464" s="74">
        <v>36</v>
      </c>
    </row>
    <row r="2465" spans="2:38">
      <c r="B2465" s="327">
        <v>43100</v>
      </c>
      <c r="C2465" s="73">
        <v>43100</v>
      </c>
      <c r="D2465" s="73">
        <v>43100</v>
      </c>
      <c r="E2465" s="208">
        <v>10042237</v>
      </c>
      <c r="F2465" s="61" t="s">
        <v>1053</v>
      </c>
      <c r="G2465" s="61" t="s">
        <v>1784</v>
      </c>
      <c r="H2465" s="60">
        <v>143983692</v>
      </c>
      <c r="I2465" s="60">
        <v>98</v>
      </c>
      <c r="J2465" s="60" t="s">
        <v>2349</v>
      </c>
      <c r="K2465" s="60" t="s">
        <v>1780</v>
      </c>
      <c r="L2465" s="62">
        <v>41759</v>
      </c>
      <c r="M2465" s="62">
        <v>43586</v>
      </c>
      <c r="N2465" s="60">
        <v>60</v>
      </c>
      <c r="O2465" s="60">
        <v>43</v>
      </c>
      <c r="P2465" s="60">
        <v>60</v>
      </c>
      <c r="Q2465" s="60">
        <v>43</v>
      </c>
      <c r="R2465" s="60">
        <v>43</v>
      </c>
      <c r="S2465" s="249">
        <v>279491</v>
      </c>
      <c r="T2465" s="60">
        <v>0.05</v>
      </c>
      <c r="U2465" s="60">
        <v>9.1499999999999998E-2</v>
      </c>
      <c r="V2465" s="249">
        <v>5274.3399623982596</v>
      </c>
      <c r="W2465" s="249">
        <v>253193.87287292158</v>
      </c>
      <c r="X2465" s="249">
        <v>26297.12712707842</v>
      </c>
      <c r="Y2465" s="249">
        <v>57399.519350278453</v>
      </c>
      <c r="Z2465" s="249">
        <v>33693.919124263135</v>
      </c>
      <c r="AA2465" s="249">
        <v>23705.600226015318</v>
      </c>
      <c r="AB2465" s="249">
        <v>18846.274441072866</v>
      </c>
      <c r="AC2465" s="249">
        <v>23705.600226015318</v>
      </c>
      <c r="AD2465" s="249">
        <v>63266.524870974128</v>
      </c>
      <c r="AE2465" s="249">
        <v>36969.397743895592</v>
      </c>
      <c r="AF2465" s="249">
        <v>1.1641532182693481E-10</v>
      </c>
      <c r="AH2465" s="74">
        <v>60</v>
      </c>
    </row>
    <row r="2466" spans="2:38">
      <c r="B2466" s="327">
        <v>43100</v>
      </c>
      <c r="C2466" s="73">
        <v>43100</v>
      </c>
      <c r="D2466" s="73">
        <v>43100</v>
      </c>
      <c r="E2466" s="208">
        <v>10041312</v>
      </c>
      <c r="F2466" s="61" t="s">
        <v>1053</v>
      </c>
      <c r="G2466" s="61" t="s">
        <v>444</v>
      </c>
      <c r="H2466" s="60">
        <v>143984028</v>
      </c>
      <c r="I2466" s="60">
        <v>98</v>
      </c>
      <c r="J2466" s="60" t="s">
        <v>2365</v>
      </c>
      <c r="K2466" s="60" t="s">
        <v>1780</v>
      </c>
      <c r="L2466" s="62">
        <v>41821</v>
      </c>
      <c r="M2466" s="62">
        <v>44378</v>
      </c>
      <c r="N2466" s="60">
        <v>84</v>
      </c>
      <c r="O2466" s="60">
        <v>41</v>
      </c>
      <c r="P2466" s="60">
        <v>60</v>
      </c>
      <c r="Q2466" s="60">
        <v>41</v>
      </c>
      <c r="R2466" s="60">
        <v>41</v>
      </c>
      <c r="S2466" s="249">
        <v>500346</v>
      </c>
      <c r="T2466" s="60">
        <v>0.05</v>
      </c>
      <c r="U2466" s="60">
        <v>9.1499999999999998E-2</v>
      </c>
      <c r="V2466" s="249">
        <v>9442.1462688462943</v>
      </c>
      <c r="W2466" s="249">
        <v>453268.76899962727</v>
      </c>
      <c r="X2466" s="249">
        <v>47077.231000372733</v>
      </c>
      <c r="Y2466" s="249">
        <v>100281.25301384123</v>
      </c>
      <c r="Z2466" s="249">
        <v>58920.863306066254</v>
      </c>
      <c r="AA2466" s="249">
        <v>41360.389707774972</v>
      </c>
      <c r="AB2466" s="249">
        <v>32169.441183588035</v>
      </c>
      <c r="AC2466" s="249">
        <v>41360.389707774972</v>
      </c>
      <c r="AD2466" s="249">
        <v>113260.00713115063</v>
      </c>
      <c r="AE2466" s="249">
        <v>66182.776130777725</v>
      </c>
      <c r="AF2466" s="249">
        <v>1.7462298274040222E-10</v>
      </c>
      <c r="AH2466" s="74">
        <v>60</v>
      </c>
    </row>
    <row r="2467" spans="2:38">
      <c r="B2467" s="327">
        <v>43100</v>
      </c>
      <c r="C2467" s="73">
        <v>43100</v>
      </c>
      <c r="D2467" s="73">
        <v>43100</v>
      </c>
      <c r="E2467" s="208">
        <v>10041888</v>
      </c>
      <c r="F2467" s="61" t="s">
        <v>1053</v>
      </c>
      <c r="G2467" s="61" t="s">
        <v>1784</v>
      </c>
      <c r="H2467" s="60">
        <v>143984222</v>
      </c>
      <c r="I2467" s="60">
        <v>97</v>
      </c>
      <c r="J2467" s="60" t="s">
        <v>2244</v>
      </c>
      <c r="K2467" s="60" t="s">
        <v>1780</v>
      </c>
      <c r="L2467" s="62">
        <v>41858</v>
      </c>
      <c r="M2467" s="62">
        <v>43678</v>
      </c>
      <c r="N2467" s="60">
        <v>60</v>
      </c>
      <c r="O2467" s="60">
        <v>40</v>
      </c>
      <c r="P2467" s="60">
        <v>60</v>
      </c>
      <c r="Q2467" s="60">
        <v>40</v>
      </c>
      <c r="R2467" s="60">
        <v>40</v>
      </c>
      <c r="S2467" s="249">
        <v>40825</v>
      </c>
      <c r="T2467" s="60">
        <v>0</v>
      </c>
      <c r="U2467" s="60">
        <v>9.1499999999999998E-2</v>
      </c>
      <c r="V2467" s="249">
        <v>680.41666666666663</v>
      </c>
      <c r="W2467" s="249">
        <v>32663.29668334121</v>
      </c>
      <c r="X2467" s="249">
        <v>8161.7033166587898</v>
      </c>
      <c r="Y2467" s="249">
        <v>7130.531982673805</v>
      </c>
      <c r="Z2467" s="249">
        <v>0</v>
      </c>
      <c r="AA2467" s="249">
        <v>7130.531982673805</v>
      </c>
      <c r="AB2467" s="249">
        <v>5441.1355444391929</v>
      </c>
      <c r="AC2467" s="249">
        <v>7130.531982673805</v>
      </c>
      <c r="AD2467" s="249">
        <v>8161.703316658808</v>
      </c>
      <c r="AE2467" s="249">
        <v>0</v>
      </c>
      <c r="AF2467" s="249">
        <v>1.8189894035458565E-11</v>
      </c>
      <c r="AH2467" s="74">
        <v>60</v>
      </c>
    </row>
    <row r="2468" spans="2:38">
      <c r="B2468" s="327">
        <v>43100</v>
      </c>
      <c r="C2468" s="73">
        <v>43100</v>
      </c>
      <c r="D2468" s="73">
        <v>43100</v>
      </c>
      <c r="E2468" s="208">
        <v>10041849</v>
      </c>
      <c r="F2468" s="61" t="s">
        <v>1053</v>
      </c>
      <c r="G2468" s="61" t="s">
        <v>1784</v>
      </c>
      <c r="H2468" s="60">
        <v>143985687</v>
      </c>
      <c r="I2468" s="60">
        <v>97</v>
      </c>
      <c r="J2468" s="60" t="s">
        <v>2330</v>
      </c>
      <c r="K2468" s="60" t="s">
        <v>1780</v>
      </c>
      <c r="L2468" s="62">
        <v>42256</v>
      </c>
      <c r="M2468" s="62">
        <v>44075</v>
      </c>
      <c r="N2468" s="60">
        <v>60</v>
      </c>
      <c r="O2468" s="60">
        <v>27</v>
      </c>
      <c r="P2468" s="60">
        <v>60</v>
      </c>
      <c r="Q2468" s="60">
        <v>27</v>
      </c>
      <c r="R2468" s="60">
        <v>27</v>
      </c>
      <c r="S2468" s="249">
        <v>260000</v>
      </c>
      <c r="T2468" s="60">
        <v>0</v>
      </c>
      <c r="U2468" s="60">
        <v>9.1499999999999998E-2</v>
      </c>
      <c r="V2468" s="249">
        <v>4333.333333333333</v>
      </c>
      <c r="W2468" s="249">
        <v>208020.99541135857</v>
      </c>
      <c r="X2468" s="249">
        <v>51979.00458864143</v>
      </c>
      <c r="Y2468" s="249">
        <v>34984.523726575731</v>
      </c>
      <c r="Z2468" s="249">
        <v>0</v>
      </c>
      <c r="AA2468" s="249">
        <v>34984.523726575731</v>
      </c>
      <c r="AB2468" s="249">
        <v>23390.552064888641</v>
      </c>
      <c r="AC2468" s="249">
        <v>34984.523726575731</v>
      </c>
      <c r="AD2468" s="249">
        <v>51979.004588641546</v>
      </c>
      <c r="AE2468" s="249">
        <v>0</v>
      </c>
      <c r="AF2468" s="249">
        <v>1.1641532182693481E-10</v>
      </c>
      <c r="AH2468" s="74">
        <v>60</v>
      </c>
    </row>
    <row r="2469" spans="2:38">
      <c r="B2469" s="327">
        <v>43100</v>
      </c>
      <c r="C2469" s="73">
        <v>43100</v>
      </c>
      <c r="D2469" s="73">
        <v>43100</v>
      </c>
      <c r="E2469" s="208">
        <v>10042353</v>
      </c>
      <c r="F2469" s="61" t="s">
        <v>1053</v>
      </c>
      <c r="G2469" s="61" t="s">
        <v>444</v>
      </c>
      <c r="H2469" s="60">
        <v>143986012</v>
      </c>
      <c r="I2469" s="60">
        <v>98</v>
      </c>
      <c r="J2469" s="60" t="s">
        <v>2528</v>
      </c>
      <c r="K2469" s="60" t="s">
        <v>1780</v>
      </c>
      <c r="L2469" s="62">
        <v>42300</v>
      </c>
      <c r="M2469" s="62">
        <v>44136</v>
      </c>
      <c r="N2469" s="60">
        <v>60</v>
      </c>
      <c r="O2469" s="60">
        <v>25</v>
      </c>
      <c r="P2469" s="60">
        <v>60</v>
      </c>
      <c r="Q2469" s="60">
        <v>25</v>
      </c>
      <c r="R2469" s="60">
        <v>25</v>
      </c>
      <c r="S2469" s="249">
        <v>127147</v>
      </c>
      <c r="T2469" s="60">
        <v>0.05</v>
      </c>
      <c r="U2469" s="60">
        <v>9.1499999999999998E-2</v>
      </c>
      <c r="V2469" s="249">
        <v>2399.4207441350586</v>
      </c>
      <c r="W2469" s="249">
        <v>115183.82113976254</v>
      </c>
      <c r="X2469" s="249">
        <v>11963.178860237458</v>
      </c>
      <c r="Y2469" s="249">
        <v>18265.075239220081</v>
      </c>
      <c r="Z2469" s="249">
        <v>10831.030144574564</v>
      </c>
      <c r="AA2469" s="249">
        <v>7434.0450946455167</v>
      </c>
      <c r="AB2469" s="249">
        <v>4984.6578584322742</v>
      </c>
      <c r="AC2469" s="249">
        <v>7434.0450946455167</v>
      </c>
      <c r="AD2469" s="249">
        <v>28781.423508341046</v>
      </c>
      <c r="AE2469" s="249">
        <v>16818.244648103515</v>
      </c>
      <c r="AF2469" s="249">
        <v>7.2759576141834259E-11</v>
      </c>
      <c r="AH2469" s="74">
        <v>60</v>
      </c>
    </row>
    <row r="2470" spans="2:38">
      <c r="B2470" s="327">
        <v>43100</v>
      </c>
      <c r="C2470" s="73">
        <v>43100</v>
      </c>
      <c r="D2470" s="73">
        <v>43100</v>
      </c>
      <c r="E2470" s="208">
        <v>10042237</v>
      </c>
      <c r="F2470" s="61" t="s">
        <v>1053</v>
      </c>
      <c r="G2470" s="61" t="s">
        <v>1784</v>
      </c>
      <c r="H2470" s="60">
        <v>143989798</v>
      </c>
      <c r="I2470" s="60">
        <v>99</v>
      </c>
      <c r="J2470" s="60" t="s">
        <v>2423</v>
      </c>
      <c r="K2470" s="60" t="s">
        <v>1335</v>
      </c>
      <c r="L2470" s="62">
        <v>40920</v>
      </c>
      <c r="M2470" s="62">
        <v>51502</v>
      </c>
      <c r="N2470" s="60">
        <v>348</v>
      </c>
      <c r="O2470" s="60">
        <v>71</v>
      </c>
      <c r="P2470" s="60">
        <v>228</v>
      </c>
      <c r="Q2470" s="60">
        <v>71</v>
      </c>
      <c r="R2470" s="60">
        <v>71</v>
      </c>
      <c r="S2470" s="249">
        <v>1710196</v>
      </c>
      <c r="T2470" s="60">
        <v>0.03</v>
      </c>
      <c r="U2470" s="60">
        <v>8.1500000000000003E-2</v>
      </c>
      <c r="V2470" s="249">
        <v>9849.7219505389821</v>
      </c>
      <c r="W2470" s="249">
        <v>1140369.7661903743</v>
      </c>
      <c r="X2470" s="249">
        <v>569826.23380962573</v>
      </c>
      <c r="Y2470" s="249">
        <v>508121.57892922976</v>
      </c>
      <c r="Z2470" s="249">
        <v>266851.11217159539</v>
      </c>
      <c r="AA2470" s="249">
        <v>241270.46675763436</v>
      </c>
      <c r="AB2470" s="249">
        <v>177445.88859861152</v>
      </c>
      <c r="AC2470" s="249">
        <v>241270.46675763436</v>
      </c>
      <c r="AD2470" s="249">
        <v>1105366.8385325298</v>
      </c>
      <c r="AE2470" s="249">
        <v>535540.60472288751</v>
      </c>
      <c r="AF2470" s="249">
        <v>1.6530975699424744E-8</v>
      </c>
      <c r="AH2470" s="74">
        <v>228</v>
      </c>
    </row>
    <row r="2471" spans="2:38">
      <c r="B2471" s="327">
        <v>43100</v>
      </c>
      <c r="C2471" s="73">
        <v>43100</v>
      </c>
      <c r="D2471" s="73">
        <v>43100</v>
      </c>
      <c r="E2471" s="208">
        <v>10042100</v>
      </c>
      <c r="F2471" s="61" t="s">
        <v>1053</v>
      </c>
      <c r="G2471" s="61" t="s">
        <v>444</v>
      </c>
      <c r="H2471" s="60">
        <v>143999785</v>
      </c>
      <c r="I2471" s="60">
        <v>98</v>
      </c>
      <c r="J2471" s="60" t="s">
        <v>2512</v>
      </c>
      <c r="K2471" s="60" t="s">
        <v>1338</v>
      </c>
      <c r="L2471" s="62">
        <v>41267</v>
      </c>
      <c r="M2471" s="62">
        <v>43101</v>
      </c>
      <c r="N2471" s="60">
        <v>60</v>
      </c>
      <c r="O2471" s="60">
        <v>59</v>
      </c>
      <c r="P2471" s="60">
        <v>60</v>
      </c>
      <c r="Q2471" s="60">
        <v>59</v>
      </c>
      <c r="R2471" s="60">
        <v>59</v>
      </c>
      <c r="S2471" s="249">
        <v>117008</v>
      </c>
      <c r="T2471" s="60">
        <v>0.05</v>
      </c>
      <c r="U2471" s="60">
        <v>9.4E-2</v>
      </c>
      <c r="V2471" s="249">
        <v>2208.0853062184315</v>
      </c>
      <c r="W2471" s="249">
        <v>105382.64652806212</v>
      </c>
      <c r="X2471" s="249">
        <v>11625.35347193788</v>
      </c>
      <c r="Y2471" s="249">
        <v>27085.309614286482</v>
      </c>
      <c r="Z2471" s="249">
        <v>15467.956193412043</v>
      </c>
      <c r="AA2471" s="249">
        <v>11617.353420874439</v>
      </c>
      <c r="AB2471" s="249">
        <v>11431.597580738915</v>
      </c>
      <c r="AC2471" s="249">
        <v>11617.353420874439</v>
      </c>
      <c r="AD2471" s="249">
        <v>27102.471845044245</v>
      </c>
      <c r="AE2471" s="249">
        <v>15477.118373105899</v>
      </c>
      <c r="AF2471" s="249">
        <v>4.6566128730773926E-10</v>
      </c>
      <c r="AH2471" s="74">
        <v>60</v>
      </c>
    </row>
    <row r="2472" spans="2:38">
      <c r="B2472" s="327">
        <v>43100</v>
      </c>
      <c r="C2472" s="73">
        <v>43100</v>
      </c>
      <c r="D2472" s="73">
        <v>43100</v>
      </c>
      <c r="E2472" s="208">
        <v>10042464</v>
      </c>
      <c r="F2472" s="61" t="s">
        <v>1053</v>
      </c>
      <c r="G2472" s="61" t="s">
        <v>444</v>
      </c>
      <c r="H2472" s="60">
        <v>143999874</v>
      </c>
      <c r="I2472" s="60">
        <v>98</v>
      </c>
      <c r="J2472" s="60" t="s">
        <v>2280</v>
      </c>
      <c r="K2472" s="60" t="s">
        <v>1338</v>
      </c>
      <c r="L2472" s="62">
        <v>41274</v>
      </c>
      <c r="M2472" s="62">
        <v>43101</v>
      </c>
      <c r="N2472" s="60">
        <v>60</v>
      </c>
      <c r="O2472" s="60">
        <v>59</v>
      </c>
      <c r="P2472" s="60">
        <v>60</v>
      </c>
      <c r="Q2472" s="60">
        <v>59</v>
      </c>
      <c r="R2472" s="60">
        <v>59</v>
      </c>
      <c r="S2472" s="249">
        <v>243920</v>
      </c>
      <c r="T2472" s="60">
        <v>0.05</v>
      </c>
      <c r="U2472" s="60">
        <v>9.4E-2</v>
      </c>
      <c r="V2472" s="249">
        <v>4603.0713104471479</v>
      </c>
      <c r="W2472" s="249">
        <v>219685.27913582764</v>
      </c>
      <c r="X2472" s="249">
        <v>24234.720864172356</v>
      </c>
      <c r="Y2472" s="249">
        <v>56463.22235331565</v>
      </c>
      <c r="Z2472" s="249">
        <v>32245.17874587269</v>
      </c>
      <c r="AA2472" s="249">
        <v>24218.04360744296</v>
      </c>
      <c r="AB2472" s="249">
        <v>23830.808849769484</v>
      </c>
      <c r="AC2472" s="249">
        <v>24218.04360744296</v>
      </c>
      <c r="AD2472" s="249">
        <v>56498.999491002236</v>
      </c>
      <c r="AE2472" s="249">
        <v>32264.278626828833</v>
      </c>
      <c r="AF2472" s="249">
        <v>1.0477378964424133E-9</v>
      </c>
      <c r="AH2472" s="74">
        <v>60</v>
      </c>
    </row>
    <row r="2473" spans="2:38">
      <c r="B2473" s="327">
        <v>43100</v>
      </c>
      <c r="C2473" s="73">
        <v>43100</v>
      </c>
      <c r="D2473" s="73">
        <v>43100</v>
      </c>
      <c r="E2473" s="208">
        <v>10041888</v>
      </c>
      <c r="F2473" s="61" t="s">
        <v>1053</v>
      </c>
      <c r="G2473" s="61" t="s">
        <v>1784</v>
      </c>
      <c r="H2473" s="60">
        <v>143987469</v>
      </c>
      <c r="I2473" s="60">
        <v>97</v>
      </c>
      <c r="J2473" s="60" t="s">
        <v>2244</v>
      </c>
      <c r="K2473" s="60" t="s">
        <v>2673</v>
      </c>
      <c r="L2473" s="62">
        <v>42733</v>
      </c>
      <c r="M2473" s="62">
        <v>44562</v>
      </c>
      <c r="N2473" s="60">
        <v>60</v>
      </c>
      <c r="O2473" s="60">
        <v>11</v>
      </c>
      <c r="P2473" s="60">
        <v>60</v>
      </c>
      <c r="Q2473" s="60">
        <v>11</v>
      </c>
      <c r="R2473" s="60">
        <v>11</v>
      </c>
      <c r="S2473" s="249">
        <v>23104</v>
      </c>
      <c r="T2473" s="60">
        <v>0</v>
      </c>
      <c r="U2473" s="60">
        <v>8.5000000000000006E-2</v>
      </c>
      <c r="V2473" s="249">
        <v>385.06666666666666</v>
      </c>
      <c r="W2473" s="249">
        <v>18768.604718232924</v>
      </c>
      <c r="X2473" s="249">
        <v>4335.3952817670761</v>
      </c>
      <c r="Y2473" s="249">
        <v>1362.0473428050732</v>
      </c>
      <c r="Z2473" s="249">
        <v>0</v>
      </c>
      <c r="AA2473" s="249">
        <v>1362.0473428050732</v>
      </c>
      <c r="AB2473" s="249">
        <v>794.8224683239639</v>
      </c>
      <c r="AC2473" s="249">
        <v>1362.0473428050732</v>
      </c>
      <c r="AD2473" s="249">
        <v>4335.3952817671379</v>
      </c>
      <c r="AE2473" s="249">
        <v>0</v>
      </c>
      <c r="AF2473" s="249">
        <v>6.184563972055912E-11</v>
      </c>
      <c r="AH2473" s="74">
        <v>60</v>
      </c>
    </row>
    <row r="2474" spans="2:38">
      <c r="B2474" s="327">
        <v>43100</v>
      </c>
      <c r="C2474" s="73">
        <v>43100</v>
      </c>
      <c r="D2474" s="73">
        <v>43100</v>
      </c>
      <c r="E2474" s="208">
        <v>10041849</v>
      </c>
      <c r="F2474" s="61" t="s">
        <v>1053</v>
      </c>
      <c r="G2474" s="61" t="s">
        <v>1784</v>
      </c>
      <c r="H2474" s="60">
        <v>143988279</v>
      </c>
      <c r="I2474" s="60">
        <v>98</v>
      </c>
      <c r="J2474" s="60" t="s">
        <v>2330</v>
      </c>
      <c r="K2474" s="60" t="s">
        <v>2673</v>
      </c>
      <c r="L2474" s="62">
        <v>42879</v>
      </c>
      <c r="M2474" s="62">
        <v>44713</v>
      </c>
      <c r="N2474" s="60">
        <v>60</v>
      </c>
      <c r="O2474" s="60">
        <v>6</v>
      </c>
      <c r="P2474" s="60">
        <v>60</v>
      </c>
      <c r="Q2474" s="60">
        <v>6</v>
      </c>
      <c r="R2474" s="60">
        <v>6</v>
      </c>
      <c r="S2474" s="249">
        <v>426505</v>
      </c>
      <c r="T2474" s="60">
        <v>0.05</v>
      </c>
      <c r="U2474" s="60">
        <v>8.5000000000000006E-2</v>
      </c>
      <c r="V2474" s="249">
        <v>8048.6755053388833</v>
      </c>
      <c r="W2474" s="249">
        <v>392301.96259962552</v>
      </c>
      <c r="X2474" s="249">
        <v>34203.03740037448</v>
      </c>
      <c r="Y2474" s="249">
        <v>16107.593388504458</v>
      </c>
      <c r="Z2474" s="249">
        <v>10268.467345955833</v>
      </c>
      <c r="AA2474" s="249">
        <v>5839.1260425486253</v>
      </c>
      <c r="AB2474" s="249">
        <v>3420.3037400374483</v>
      </c>
      <c r="AC2474" s="249">
        <v>5839.1260425486253</v>
      </c>
      <c r="AD2474" s="249">
        <v>90618.567720708728</v>
      </c>
      <c r="AE2474" s="249">
        <v>56415.530320333026</v>
      </c>
      <c r="AF2474" s="249">
        <v>1.2223608791828156E-9</v>
      </c>
      <c r="AH2474" s="74">
        <v>60</v>
      </c>
    </row>
    <row r="2475" spans="2:38">
      <c r="B2475" s="327">
        <v>43100</v>
      </c>
      <c r="C2475" s="73">
        <v>43100</v>
      </c>
      <c r="D2475" s="73">
        <v>43100</v>
      </c>
      <c r="E2475" s="208">
        <v>10042241</v>
      </c>
      <c r="F2475" s="61" t="s">
        <v>1053</v>
      </c>
      <c r="G2475" s="61" t="s">
        <v>1784</v>
      </c>
      <c r="H2475" s="60">
        <v>143669424</v>
      </c>
      <c r="I2475" s="60">
        <v>99</v>
      </c>
      <c r="J2475" s="60" t="s">
        <v>2121</v>
      </c>
      <c r="K2475" s="60" t="s">
        <v>1336</v>
      </c>
      <c r="L2475" s="62">
        <v>41390</v>
      </c>
      <c r="M2475" s="62">
        <v>51622</v>
      </c>
      <c r="N2475" s="60">
        <v>336</v>
      </c>
      <c r="O2475" s="60">
        <v>55</v>
      </c>
      <c r="P2475" s="60">
        <v>228</v>
      </c>
      <c r="Q2475" s="60">
        <v>55</v>
      </c>
      <c r="R2475" s="60">
        <v>55</v>
      </c>
      <c r="S2475" s="249">
        <v>225518</v>
      </c>
      <c r="T2475" s="60">
        <v>0.03</v>
      </c>
      <c r="U2475" s="60">
        <v>7.6499999999999999E-2</v>
      </c>
      <c r="V2475" s="249">
        <v>1298.850888928316</v>
      </c>
      <c r="W2475" s="249">
        <v>155896.41422133331</v>
      </c>
      <c r="X2475" s="249">
        <v>69621.585778666689</v>
      </c>
      <c r="Y2475" s="249">
        <v>51419.670505419046</v>
      </c>
      <c r="Z2475" s="249">
        <v>28155.284711704371</v>
      </c>
      <c r="AA2475" s="249">
        <v>23264.385793714675</v>
      </c>
      <c r="AB2475" s="249">
        <v>16794.680779941526</v>
      </c>
      <c r="AC2475" s="249">
        <v>23264.385793714675</v>
      </c>
      <c r="AD2475" s="249">
        <v>140241.5884543233</v>
      </c>
      <c r="AE2475" s="249">
        <v>70620.002675656055</v>
      </c>
      <c r="AF2475" s="249">
        <v>5.5297277867794037E-10</v>
      </c>
      <c r="AH2475" s="74">
        <v>228</v>
      </c>
    </row>
    <row r="2476" spans="2:38">
      <c r="B2476" s="73">
        <v>43100</v>
      </c>
      <c r="C2476" s="73">
        <v>43100</v>
      </c>
      <c r="D2476" s="73">
        <v>43100</v>
      </c>
      <c r="E2476" s="208">
        <v>10042241</v>
      </c>
      <c r="F2476" s="61" t="s">
        <v>1053</v>
      </c>
      <c r="G2476" s="61" t="s">
        <v>1784</v>
      </c>
      <c r="H2476" s="60">
        <v>143911985</v>
      </c>
      <c r="I2476" s="60">
        <v>99</v>
      </c>
      <c r="J2476" s="60" t="s">
        <v>2133</v>
      </c>
      <c r="K2476" s="60" t="s">
        <v>1336</v>
      </c>
      <c r="L2476" s="62">
        <v>41158</v>
      </c>
      <c r="M2476" s="62">
        <v>51745</v>
      </c>
      <c r="N2476" s="60">
        <v>348</v>
      </c>
      <c r="O2476" s="60">
        <v>63</v>
      </c>
      <c r="P2476" s="60">
        <v>228</v>
      </c>
      <c r="Q2476" s="60">
        <v>63</v>
      </c>
      <c r="R2476" s="60">
        <v>63</v>
      </c>
      <c r="S2476" s="249">
        <v>900152</v>
      </c>
      <c r="T2476" s="60">
        <v>0.03</v>
      </c>
      <c r="U2476" s="60">
        <v>7.6499999999999999E-2</v>
      </c>
      <c r="V2476" s="249">
        <v>5184.3454862609697</v>
      </c>
      <c r="W2476" s="249">
        <v>622258.39646574366</v>
      </c>
      <c r="X2476" s="249">
        <v>277893.60353425634</v>
      </c>
      <c r="Y2476" s="249">
        <v>232589.08916215567</v>
      </c>
      <c r="Z2476" s="249">
        <v>126692.52898741869</v>
      </c>
      <c r="AA2476" s="249">
        <v>105896.56017473698</v>
      </c>
      <c r="AB2476" s="249">
        <v>76786.390450255043</v>
      </c>
      <c r="AC2476" s="249">
        <v>105896.56017473698</v>
      </c>
      <c r="AD2476" s="249">
        <v>559772.37440175959</v>
      </c>
      <c r="AE2476" s="249">
        <v>281878.77086750127</v>
      </c>
      <c r="AF2476" s="249">
        <v>1.9790604710578918E-9</v>
      </c>
      <c r="AH2476" s="74">
        <v>228</v>
      </c>
    </row>
    <row r="2477" spans="2:38">
      <c r="B2477" s="73">
        <v>43100</v>
      </c>
      <c r="C2477" s="73">
        <v>43100</v>
      </c>
      <c r="D2477" s="73">
        <v>43100</v>
      </c>
      <c r="E2477" s="208">
        <v>10054883</v>
      </c>
      <c r="F2477" s="61" t="s">
        <v>1053</v>
      </c>
      <c r="G2477" s="61" t="s">
        <v>444</v>
      </c>
      <c r="H2477" s="60">
        <v>143981037</v>
      </c>
      <c r="I2477" s="60">
        <v>98</v>
      </c>
      <c r="J2477" s="60" t="s">
        <v>2217</v>
      </c>
      <c r="K2477" s="60" t="s">
        <v>1338</v>
      </c>
      <c r="L2477" s="62">
        <v>41381</v>
      </c>
      <c r="M2477" s="62">
        <v>43221</v>
      </c>
      <c r="N2477" s="60">
        <v>60</v>
      </c>
      <c r="O2477" s="60">
        <v>55</v>
      </c>
      <c r="P2477" s="60">
        <v>60</v>
      </c>
      <c r="Q2477" s="60">
        <v>55</v>
      </c>
      <c r="R2477" s="60">
        <v>55</v>
      </c>
      <c r="S2477" s="249">
        <v>244461</v>
      </c>
      <c r="T2477" s="60">
        <v>0.05</v>
      </c>
      <c r="U2477" s="60">
        <v>9.4E-2</v>
      </c>
      <c r="V2477" s="249">
        <v>4613.2806478485572</v>
      </c>
      <c r="W2477" s="249">
        <v>220172.52797156261</v>
      </c>
      <c r="X2477" s="249">
        <v>24288.472028437391</v>
      </c>
      <c r="Y2477" s="249">
        <v>56092.005024509766</v>
      </c>
      <c r="Z2477" s="249">
        <v>32050.288853068952</v>
      </c>
      <c r="AA2477" s="249">
        <v>24041.716171440814</v>
      </c>
      <c r="AB2477" s="249">
        <v>22264.432692734274</v>
      </c>
      <c r="AC2477" s="249">
        <v>24041.716171440814</v>
      </c>
      <c r="AD2477" s="249">
        <v>56624.310899351869</v>
      </c>
      <c r="AE2477" s="249">
        <v>32335.838870913431</v>
      </c>
      <c r="AF2477" s="249">
        <v>1.0477378964424133E-9</v>
      </c>
      <c r="AH2477" s="74">
        <v>60</v>
      </c>
    </row>
    <row r="2478" spans="2:38">
      <c r="B2478" s="73">
        <v>43100</v>
      </c>
      <c r="C2478" s="73">
        <v>43100</v>
      </c>
      <c r="D2478" s="73">
        <v>43100</v>
      </c>
      <c r="E2478" s="208">
        <v>10042241</v>
      </c>
      <c r="F2478" s="61" t="s">
        <v>1053</v>
      </c>
      <c r="G2478" s="61" t="s">
        <v>1784</v>
      </c>
      <c r="H2478" s="60">
        <v>143984877</v>
      </c>
      <c r="I2478" s="60">
        <v>98</v>
      </c>
      <c r="J2478" s="60" t="s">
        <v>2399</v>
      </c>
      <c r="K2478" s="60" t="s">
        <v>1780</v>
      </c>
      <c r="L2478" s="62">
        <v>41940</v>
      </c>
      <c r="M2478" s="62">
        <v>43770</v>
      </c>
      <c r="N2478" s="60">
        <v>60</v>
      </c>
      <c r="O2478" s="60">
        <v>37</v>
      </c>
      <c r="P2478" s="60">
        <v>60</v>
      </c>
      <c r="Q2478" s="60">
        <v>37</v>
      </c>
      <c r="R2478" s="60">
        <v>37</v>
      </c>
      <c r="S2478" s="249">
        <v>157619</v>
      </c>
      <c r="T2478" s="60">
        <v>0.05</v>
      </c>
      <c r="U2478" s="60">
        <v>9.1499999999999998E-2</v>
      </c>
      <c r="V2478" s="249">
        <v>2974.4649757353595</v>
      </c>
      <c r="W2478" s="249">
        <v>142788.73040046741</v>
      </c>
      <c r="X2478" s="249">
        <v>14830.269599532592</v>
      </c>
      <c r="Y2478" s="249">
        <v>29798.232235345495</v>
      </c>
      <c r="Z2478" s="249">
        <v>17543.890111570901</v>
      </c>
      <c r="AA2478" s="249">
        <v>12254.342123774593</v>
      </c>
      <c r="AB2478" s="249">
        <v>9145.3329197117655</v>
      </c>
      <c r="AC2478" s="249">
        <v>12254.342123774593</v>
      </c>
      <c r="AD2478" s="249">
        <v>35679.168143654242</v>
      </c>
      <c r="AE2478" s="249">
        <v>20848.898544121592</v>
      </c>
      <c r="AF2478" s="249">
        <v>5.8207660913467407E-11</v>
      </c>
      <c r="AH2478" s="74">
        <v>60</v>
      </c>
    </row>
    <row r="2479" spans="2:38" ht="13.8" thickBot="1">
      <c r="B2479" s="209">
        <v>43100</v>
      </c>
      <c r="C2479" s="209">
        <v>43100</v>
      </c>
      <c r="D2479" s="209">
        <v>43100</v>
      </c>
      <c r="E2479" s="210">
        <v>10041823</v>
      </c>
      <c r="F2479" s="85" t="s">
        <v>1053</v>
      </c>
      <c r="G2479" s="85" t="s">
        <v>444</v>
      </c>
      <c r="H2479" s="94">
        <v>143987396</v>
      </c>
      <c r="I2479" s="94">
        <v>98</v>
      </c>
      <c r="J2479" s="94" t="s">
        <v>2572</v>
      </c>
      <c r="K2479" s="94" t="s">
        <v>2673</v>
      </c>
      <c r="L2479" s="246">
        <v>42797</v>
      </c>
      <c r="M2479" s="246">
        <v>44621</v>
      </c>
      <c r="N2479" s="94">
        <v>60</v>
      </c>
      <c r="O2479" s="94">
        <v>9</v>
      </c>
      <c r="P2479" s="94">
        <v>60</v>
      </c>
      <c r="Q2479" s="94">
        <v>9</v>
      </c>
      <c r="R2479" s="94">
        <v>9</v>
      </c>
      <c r="S2479" s="250">
        <v>400499</v>
      </c>
      <c r="T2479" s="94">
        <v>0.05</v>
      </c>
      <c r="U2479" s="94">
        <v>8.5000000000000006E-2</v>
      </c>
      <c r="V2479" s="250">
        <v>7557.910203192735</v>
      </c>
      <c r="W2479" s="250">
        <v>368381.48138752754</v>
      </c>
      <c r="X2479" s="250">
        <v>32117.518612472457</v>
      </c>
      <c r="Y2479" s="250">
        <v>22201.36217489234</v>
      </c>
      <c r="Z2479" s="250">
        <v>14126.695578257939</v>
      </c>
      <c r="AA2479" s="250">
        <v>8074.6665966344008</v>
      </c>
      <c r="AB2479" s="250">
        <v>4817.6277918708693</v>
      </c>
      <c r="AC2479" s="250">
        <v>8074.6665966344008</v>
      </c>
      <c r="AD2479" s="250">
        <v>85093.130804037733</v>
      </c>
      <c r="AE2479" s="250">
        <v>52975.612191564112</v>
      </c>
      <c r="AF2479" s="250">
        <v>1.1641532182693481E-9</v>
      </c>
      <c r="AG2479" s="85"/>
      <c r="AH2479" s="95">
        <v>60</v>
      </c>
      <c r="AI2479" s="94"/>
      <c r="AJ2479" s="94"/>
      <c r="AK2479" s="85"/>
      <c r="AL2479" s="94"/>
    </row>
    <row r="2480" spans="2:38">
      <c r="B2480" s="73">
        <v>43131</v>
      </c>
      <c r="C2480" s="73">
        <v>43131</v>
      </c>
      <c r="D2480" s="73">
        <v>43131</v>
      </c>
      <c r="E2480" s="208">
        <v>10042138</v>
      </c>
      <c r="F2480" s="61" t="s">
        <v>1053</v>
      </c>
      <c r="G2480" s="61" t="s">
        <v>444</v>
      </c>
      <c r="H2480" s="60">
        <v>143970094</v>
      </c>
      <c r="I2480" s="60">
        <v>98</v>
      </c>
      <c r="J2480" s="60" t="s">
        <v>2159</v>
      </c>
      <c r="K2480" s="60" t="s">
        <v>1780</v>
      </c>
      <c r="L2480" s="62">
        <v>41520</v>
      </c>
      <c r="M2480" s="62">
        <v>43344</v>
      </c>
      <c r="N2480" s="60">
        <v>60</v>
      </c>
      <c r="O2480" s="60">
        <v>52</v>
      </c>
      <c r="P2480" s="60">
        <v>60</v>
      </c>
      <c r="Q2480" s="60">
        <v>52</v>
      </c>
      <c r="R2480" s="60">
        <v>52</v>
      </c>
      <c r="S2480" s="249">
        <v>82113</v>
      </c>
      <c r="T2480" s="60">
        <v>0.05</v>
      </c>
      <c r="U2480" s="60">
        <v>9.1499999999999998E-2</v>
      </c>
      <c r="V2480" s="249">
        <v>1549.57360821067</v>
      </c>
      <c r="W2480" s="249">
        <v>74387.041025343264</v>
      </c>
      <c r="X2480" s="249">
        <v>7725.9589746567362</v>
      </c>
      <c r="Y2480" s="249">
        <v>18172.606077298857</v>
      </c>
      <c r="Z2480" s="249">
        <v>10632.172105664678</v>
      </c>
      <c r="AA2480" s="249">
        <v>7540.4339716341783</v>
      </c>
      <c r="AB2480" s="249">
        <v>6695.8311113691716</v>
      </c>
      <c r="AC2480" s="249">
        <v>7540.4339716341783</v>
      </c>
      <c r="AD2480" s="249">
        <v>18587.375467296966</v>
      </c>
      <c r="AE2480" s="249">
        <v>10861.416492640201</v>
      </c>
      <c r="AF2480" s="249">
        <v>2.9103830456733704E-11</v>
      </c>
      <c r="AH2480" s="74">
        <v>60</v>
      </c>
    </row>
    <row r="2481" spans="2:35">
      <c r="B2481" s="73">
        <v>43131</v>
      </c>
      <c r="C2481" s="73">
        <v>43131</v>
      </c>
      <c r="D2481" s="73">
        <v>43131</v>
      </c>
      <c r="E2481" s="208">
        <v>10041929</v>
      </c>
      <c r="F2481" s="61" t="s">
        <v>1053</v>
      </c>
      <c r="G2481" s="61" t="s">
        <v>444</v>
      </c>
      <c r="H2481" s="60">
        <v>143980030</v>
      </c>
      <c r="I2481" s="60">
        <v>98</v>
      </c>
      <c r="J2481" s="60" t="s">
        <v>2166</v>
      </c>
      <c r="K2481" s="60" t="s">
        <v>1338</v>
      </c>
      <c r="L2481" s="62">
        <v>41310</v>
      </c>
      <c r="M2481" s="62">
        <v>43132</v>
      </c>
      <c r="N2481" s="60">
        <v>60</v>
      </c>
      <c r="O2481" s="60">
        <v>59</v>
      </c>
      <c r="P2481" s="60">
        <v>60</v>
      </c>
      <c r="Q2481" s="60">
        <v>59</v>
      </c>
      <c r="R2481" s="60">
        <v>59</v>
      </c>
      <c r="S2481" s="249">
        <v>200277</v>
      </c>
      <c r="T2481" s="60">
        <v>0.05</v>
      </c>
      <c r="U2481" s="60">
        <v>9.4E-2</v>
      </c>
      <c r="V2481" s="249">
        <v>3779.4740605215779</v>
      </c>
      <c r="W2481" s="249">
        <v>180378.43821534168</v>
      </c>
      <c r="X2481" s="249">
        <v>19898.561784658319</v>
      </c>
      <c r="Y2481" s="249">
        <v>46360.629646010988</v>
      </c>
      <c r="Z2481" s="249">
        <v>26475.761166313285</v>
      </c>
      <c r="AA2481" s="249">
        <v>19884.868479697703</v>
      </c>
      <c r="AB2481" s="249">
        <v>19566.919088247349</v>
      </c>
      <c r="AC2481" s="249">
        <v>19884.868479697703</v>
      </c>
      <c r="AD2481" s="249">
        <v>46390.005415953812</v>
      </c>
      <c r="AE2481" s="249">
        <v>26491.443631294678</v>
      </c>
      <c r="AF2481" s="249">
        <v>8.149072527885437E-10</v>
      </c>
      <c r="AH2481" s="74">
        <v>60</v>
      </c>
    </row>
    <row r="2482" spans="2:35">
      <c r="B2482" s="73">
        <v>43131</v>
      </c>
      <c r="C2482" s="73">
        <v>43131</v>
      </c>
      <c r="D2482" s="73">
        <v>43131</v>
      </c>
      <c r="E2482" s="208">
        <v>20026511</v>
      </c>
      <c r="F2482" s="61" t="s">
        <v>1053</v>
      </c>
      <c r="G2482" s="61" t="s">
        <v>444</v>
      </c>
      <c r="H2482" s="60">
        <v>143980286</v>
      </c>
      <c r="I2482" s="60">
        <v>97</v>
      </c>
      <c r="J2482" s="60" t="s">
        <v>2176</v>
      </c>
      <c r="K2482" s="60" t="s">
        <v>1338</v>
      </c>
      <c r="L2482" s="62">
        <v>41303</v>
      </c>
      <c r="M2482" s="62">
        <v>43132</v>
      </c>
      <c r="N2482" s="60">
        <v>60</v>
      </c>
      <c r="O2482" s="60">
        <v>59</v>
      </c>
      <c r="P2482" s="60">
        <v>60</v>
      </c>
      <c r="Q2482" s="60">
        <v>59</v>
      </c>
      <c r="R2482" s="60">
        <v>59</v>
      </c>
      <c r="S2482" s="249">
        <v>152500</v>
      </c>
      <c r="T2482" s="60">
        <v>0</v>
      </c>
      <c r="U2482" s="60">
        <v>9.4E-2</v>
      </c>
      <c r="V2482" s="249">
        <v>2541.6666666666665</v>
      </c>
      <c r="W2482" s="249">
        <v>121303.08515308549</v>
      </c>
      <c r="X2482" s="249">
        <v>31196.914846914515</v>
      </c>
      <c r="Y2482" s="249">
        <v>31177.159871996409</v>
      </c>
      <c r="Z2482" s="249">
        <v>0</v>
      </c>
      <c r="AA2482" s="249">
        <v>31177.159871996409</v>
      </c>
      <c r="AB2482" s="249">
        <v>30676.966266132607</v>
      </c>
      <c r="AC2482" s="249">
        <v>31177.159871996409</v>
      </c>
      <c r="AD2482" s="249">
        <v>31196.914846915068</v>
      </c>
      <c r="AE2482" s="249">
        <v>0</v>
      </c>
      <c r="AF2482" s="249">
        <v>5.5297277867794037E-10</v>
      </c>
      <c r="AH2482" s="74">
        <v>60</v>
      </c>
    </row>
    <row r="2483" spans="2:35">
      <c r="B2483" s="73">
        <v>43131</v>
      </c>
      <c r="C2483" s="73">
        <v>43131</v>
      </c>
      <c r="D2483" s="73">
        <v>43131</v>
      </c>
      <c r="E2483" s="208">
        <v>10053985</v>
      </c>
      <c r="F2483" s="61" t="s">
        <v>1053</v>
      </c>
      <c r="G2483" s="61" t="s">
        <v>444</v>
      </c>
      <c r="H2483" s="60">
        <v>143980448</v>
      </c>
      <c r="I2483" s="60">
        <v>98</v>
      </c>
      <c r="J2483" s="60" t="s">
        <v>2184</v>
      </c>
      <c r="K2483" s="60" t="s">
        <v>1338</v>
      </c>
      <c r="L2483" s="62">
        <v>41292</v>
      </c>
      <c r="M2483" s="62">
        <v>43132</v>
      </c>
      <c r="N2483" s="60">
        <v>60</v>
      </c>
      <c r="O2483" s="60">
        <v>59</v>
      </c>
      <c r="P2483" s="60">
        <v>60</v>
      </c>
      <c r="Q2483" s="60">
        <v>59</v>
      </c>
      <c r="R2483" s="60">
        <v>59</v>
      </c>
      <c r="S2483" s="249">
        <v>509365</v>
      </c>
      <c r="T2483" s="60">
        <v>0.05</v>
      </c>
      <c r="U2483" s="60">
        <v>9.4E-2</v>
      </c>
      <c r="V2483" s="249">
        <v>9612.3459250816304</v>
      </c>
      <c r="W2483" s="249">
        <v>458756.93754928187</v>
      </c>
      <c r="X2483" s="249">
        <v>50608.062450718135</v>
      </c>
      <c r="Y2483" s="249">
        <v>117909.10648571933</v>
      </c>
      <c r="Z2483" s="249">
        <v>67335.870252096676</v>
      </c>
      <c r="AA2483" s="249">
        <v>50573.236233622651</v>
      </c>
      <c r="AB2483" s="249">
        <v>49764.594743206166</v>
      </c>
      <c r="AC2483" s="249">
        <v>50573.236233622651</v>
      </c>
      <c r="AD2483" s="249">
        <v>117983.8179556182</v>
      </c>
      <c r="AE2483" s="249">
        <v>67375.755504897796</v>
      </c>
      <c r="AF2483" s="249">
        <v>2.2700987756252289E-9</v>
      </c>
      <c r="AH2483" s="74">
        <v>60</v>
      </c>
    </row>
    <row r="2484" spans="2:35">
      <c r="B2484" s="73">
        <v>43131</v>
      </c>
      <c r="C2484" s="73">
        <v>43131</v>
      </c>
      <c r="D2484" s="73">
        <v>43131</v>
      </c>
      <c r="E2484" s="208">
        <v>10041837</v>
      </c>
      <c r="F2484" s="61" t="s">
        <v>1053</v>
      </c>
      <c r="G2484" s="61" t="s">
        <v>444</v>
      </c>
      <c r="H2484" s="60">
        <v>143980553</v>
      </c>
      <c r="I2484" s="60">
        <v>98</v>
      </c>
      <c r="J2484" s="60" t="s">
        <v>2192</v>
      </c>
      <c r="K2484" s="60" t="s">
        <v>1338</v>
      </c>
      <c r="L2484" s="62">
        <v>41297</v>
      </c>
      <c r="M2484" s="62">
        <v>43132</v>
      </c>
      <c r="N2484" s="60">
        <v>60</v>
      </c>
      <c r="O2484" s="60">
        <v>59</v>
      </c>
      <c r="P2484" s="60">
        <v>60</v>
      </c>
      <c r="Q2484" s="60">
        <v>59</v>
      </c>
      <c r="R2484" s="60">
        <v>59</v>
      </c>
      <c r="S2484" s="249">
        <v>203746</v>
      </c>
      <c r="T2484" s="60">
        <v>0.05</v>
      </c>
      <c r="U2484" s="60">
        <v>9.4E-2</v>
      </c>
      <c r="V2484" s="249">
        <v>3844.9383700326521</v>
      </c>
      <c r="W2484" s="249">
        <v>183502.77501971275</v>
      </c>
      <c r="X2484" s="249">
        <v>20243.224980287254</v>
      </c>
      <c r="Y2484" s="249">
        <v>47163.642594287696</v>
      </c>
      <c r="Z2484" s="249">
        <v>26934.348100838659</v>
      </c>
      <c r="AA2484" s="249">
        <v>20229.294493449037</v>
      </c>
      <c r="AB2484" s="249">
        <v>19905.837897282465</v>
      </c>
      <c r="AC2484" s="249">
        <v>20229.294493449037</v>
      </c>
      <c r="AD2484" s="249">
        <v>47193.527182247257</v>
      </c>
      <c r="AE2484" s="249">
        <v>26950.30220195913</v>
      </c>
      <c r="AF2484" s="249">
        <v>8.7311491370201111E-10</v>
      </c>
      <c r="AH2484" s="74">
        <v>60</v>
      </c>
    </row>
    <row r="2485" spans="2:35">
      <c r="B2485" s="73">
        <v>43131</v>
      </c>
      <c r="C2485" s="73">
        <v>43131</v>
      </c>
      <c r="D2485" s="73">
        <v>43131</v>
      </c>
      <c r="E2485" s="208">
        <v>10041471</v>
      </c>
      <c r="F2485" s="61" t="s">
        <v>1053</v>
      </c>
      <c r="G2485" s="61" t="s">
        <v>444</v>
      </c>
      <c r="H2485" s="60">
        <v>143980685</v>
      </c>
      <c r="I2485" s="60">
        <v>98</v>
      </c>
      <c r="J2485" s="60" t="s">
        <v>2198</v>
      </c>
      <c r="K2485" s="60" t="s">
        <v>1338</v>
      </c>
      <c r="L2485" s="62">
        <v>41290</v>
      </c>
      <c r="M2485" s="62">
        <v>43132</v>
      </c>
      <c r="N2485" s="60">
        <v>61</v>
      </c>
      <c r="O2485" s="60">
        <v>60</v>
      </c>
      <c r="P2485" s="60">
        <v>60</v>
      </c>
      <c r="Q2485" s="60">
        <v>60</v>
      </c>
      <c r="R2485" s="60">
        <v>60</v>
      </c>
      <c r="S2485" s="249">
        <v>1527460</v>
      </c>
      <c r="T2485" s="60">
        <v>0.05</v>
      </c>
      <c r="U2485" s="60">
        <v>9.4E-2</v>
      </c>
      <c r="V2485" s="249">
        <v>28825.054541880945</v>
      </c>
      <c r="W2485" s="249">
        <v>1375698.9032010958</v>
      </c>
      <c r="X2485" s="249">
        <v>151761.09679890424</v>
      </c>
      <c r="Y2485" s="249">
        <v>353804.3693117674</v>
      </c>
      <c r="Z2485" s="249">
        <v>202043.27251285664</v>
      </c>
      <c r="AA2485" s="249">
        <v>151761.09679891076</v>
      </c>
      <c r="AB2485" s="249">
        <v>151761.09679890424</v>
      </c>
      <c r="AC2485" s="249">
        <v>151761.09679891076</v>
      </c>
      <c r="AD2485" s="249">
        <v>353804.3693117674</v>
      </c>
      <c r="AE2485" s="249">
        <v>202043.27251285664</v>
      </c>
      <c r="AF2485" s="249">
        <v>6.5192580223083496E-9</v>
      </c>
      <c r="AH2485" s="74">
        <v>60</v>
      </c>
    </row>
    <row r="2486" spans="2:35">
      <c r="B2486" s="73">
        <v>43131</v>
      </c>
      <c r="C2486" s="73">
        <v>43131</v>
      </c>
      <c r="D2486" s="73">
        <v>43131</v>
      </c>
      <c r="E2486" s="208">
        <v>10041832</v>
      </c>
      <c r="F2486" s="61" t="s">
        <v>1053</v>
      </c>
      <c r="G2486" s="61" t="s">
        <v>444</v>
      </c>
      <c r="H2486" s="60">
        <v>143982645</v>
      </c>
      <c r="I2486" s="60">
        <v>98</v>
      </c>
      <c r="J2486" s="60" t="s">
        <v>2296</v>
      </c>
      <c r="K2486" s="60" t="s">
        <v>1780</v>
      </c>
      <c r="L2486" s="62">
        <v>41563</v>
      </c>
      <c r="M2486" s="62">
        <v>43405</v>
      </c>
      <c r="N2486" s="60">
        <v>61</v>
      </c>
      <c r="O2486" s="60">
        <v>51</v>
      </c>
      <c r="P2486" s="60">
        <v>60</v>
      </c>
      <c r="Q2486" s="60">
        <v>51</v>
      </c>
      <c r="R2486" s="60">
        <v>51</v>
      </c>
      <c r="S2486" s="249">
        <v>239402</v>
      </c>
      <c r="T2486" s="60">
        <v>0.05</v>
      </c>
      <c r="U2486" s="60">
        <v>9.1499999999999998E-2</v>
      </c>
      <c r="V2486" s="249">
        <v>4517.8110768435054</v>
      </c>
      <c r="W2486" s="249">
        <v>216876.82091202642</v>
      </c>
      <c r="X2486" s="249">
        <v>22525.179087973578</v>
      </c>
      <c r="Y2486" s="249">
        <v>52684.037953912222</v>
      </c>
      <c r="Z2486" s="249">
        <v>30832.356645064341</v>
      </c>
      <c r="AA2486" s="249">
        <v>21851.681308847881</v>
      </c>
      <c r="AB2486" s="249">
        <v>19146.402224777543</v>
      </c>
      <c r="AC2486" s="249">
        <v>21851.681308847881</v>
      </c>
      <c r="AD2486" s="249">
        <v>54191.843698584009</v>
      </c>
      <c r="AE2486" s="249">
        <v>31666.664610610373</v>
      </c>
      <c r="AF2486" s="249">
        <v>5.8207660913467407E-11</v>
      </c>
      <c r="AH2486" s="74">
        <v>60</v>
      </c>
    </row>
    <row r="2487" spans="2:35">
      <c r="B2487" s="73">
        <v>43131</v>
      </c>
      <c r="C2487" s="73">
        <v>43131</v>
      </c>
      <c r="D2487" s="73">
        <v>43131</v>
      </c>
      <c r="E2487" s="208">
        <v>10041382</v>
      </c>
      <c r="F2487" s="61" t="s">
        <v>1053</v>
      </c>
      <c r="G2487" s="61" t="s">
        <v>444</v>
      </c>
      <c r="H2487" s="60">
        <v>143985202</v>
      </c>
      <c r="I2487" s="60">
        <v>98</v>
      </c>
      <c r="J2487" s="60" t="s">
        <v>2608</v>
      </c>
      <c r="K2487" s="60" t="s">
        <v>1780</v>
      </c>
      <c r="L2487" s="62">
        <v>42286</v>
      </c>
      <c r="M2487" s="62">
        <v>44105</v>
      </c>
      <c r="N2487" s="60">
        <v>60</v>
      </c>
      <c r="O2487" s="60">
        <v>27</v>
      </c>
      <c r="P2487" s="60">
        <v>60</v>
      </c>
      <c r="Q2487" s="60">
        <v>27</v>
      </c>
      <c r="R2487" s="60">
        <v>27</v>
      </c>
      <c r="S2487" s="249">
        <v>241066</v>
      </c>
      <c r="T2487" s="60">
        <v>0.05</v>
      </c>
      <c r="U2487" s="60">
        <v>9.1499999999999998E-2</v>
      </c>
      <c r="V2487" s="249">
        <v>4549.2128096271399</v>
      </c>
      <c r="W2487" s="249">
        <v>218384.25623001717</v>
      </c>
      <c r="X2487" s="249">
        <v>22681.74376998283</v>
      </c>
      <c r="Y2487" s="249">
        <v>36727.394648225294</v>
      </c>
      <c r="Z2487" s="249">
        <v>21751.101507875326</v>
      </c>
      <c r="AA2487" s="249">
        <v>14976.293140349968</v>
      </c>
      <c r="AB2487" s="249">
        <v>10206.784696492272</v>
      </c>
      <c r="AC2487" s="249">
        <v>14976.293140349968</v>
      </c>
      <c r="AD2487" s="249">
        <v>54568.512347611366</v>
      </c>
      <c r="AE2487" s="249">
        <v>31886.768577628391</v>
      </c>
      <c r="AF2487" s="249">
        <v>1.4551915228366852E-10</v>
      </c>
      <c r="AH2487" s="74">
        <v>60</v>
      </c>
    </row>
    <row r="2488" spans="2:35">
      <c r="B2488" s="73">
        <v>43131</v>
      </c>
      <c r="C2488" s="73">
        <v>43131</v>
      </c>
      <c r="D2488" s="73">
        <v>43131</v>
      </c>
      <c r="E2488" s="208">
        <v>10042140</v>
      </c>
      <c r="F2488" s="61" t="s">
        <v>1053</v>
      </c>
      <c r="G2488" s="61" t="s">
        <v>444</v>
      </c>
      <c r="H2488" s="60">
        <v>143987361</v>
      </c>
      <c r="I2488" s="60">
        <v>98</v>
      </c>
      <c r="J2488" s="60" t="s">
        <v>2350</v>
      </c>
      <c r="K2488" s="60" t="s">
        <v>2612</v>
      </c>
      <c r="L2488" s="62">
        <v>42534</v>
      </c>
      <c r="M2488" s="62">
        <v>44348</v>
      </c>
      <c r="N2488" s="60">
        <v>60</v>
      </c>
      <c r="O2488" s="60">
        <v>19</v>
      </c>
      <c r="P2488" s="60">
        <v>60</v>
      </c>
      <c r="Q2488" s="60">
        <v>19</v>
      </c>
      <c r="R2488" s="60">
        <v>19</v>
      </c>
      <c r="S2488" s="249">
        <v>170188</v>
      </c>
      <c r="T2488" s="60">
        <v>0.05</v>
      </c>
      <c r="U2488" s="60">
        <v>8.8999999999999996E-2</v>
      </c>
      <c r="V2488" s="249">
        <v>3211.6575114069333</v>
      </c>
      <c r="W2488" s="249">
        <v>155078.70044704349</v>
      </c>
      <c r="X2488" s="249">
        <v>15109.299552956509</v>
      </c>
      <c r="Y2488" s="249">
        <v>19125.473618898985</v>
      </c>
      <c r="Z2488" s="249">
        <v>11647.345754658236</v>
      </c>
      <c r="AA2488" s="249">
        <v>7478.1278642407487</v>
      </c>
      <c r="AB2488" s="249">
        <v>4784.611525102895</v>
      </c>
      <c r="AC2488" s="249">
        <v>7478.1278642407487</v>
      </c>
      <c r="AD2488" s="249">
        <v>37620.750237371947</v>
      </c>
      <c r="AE2488" s="249">
        <v>22511.450684415991</v>
      </c>
      <c r="AF2488" s="249">
        <v>-5.5297277867794037E-10</v>
      </c>
      <c r="AH2488" s="74">
        <v>60</v>
      </c>
    </row>
    <row r="2489" spans="2:35" ht="13.8" thickBot="1">
      <c r="B2489" s="209">
        <v>43131</v>
      </c>
      <c r="C2489" s="209">
        <v>43131</v>
      </c>
      <c r="D2489" s="209">
        <v>43131</v>
      </c>
      <c r="E2489" s="210">
        <v>10041199</v>
      </c>
      <c r="F2489" s="85" t="s">
        <v>1053</v>
      </c>
      <c r="G2489" s="85" t="s">
        <v>444</v>
      </c>
      <c r="H2489" s="94">
        <v>143988619</v>
      </c>
      <c r="I2489" s="94">
        <v>98</v>
      </c>
      <c r="J2489" s="94" t="s">
        <v>2208</v>
      </c>
      <c r="K2489" s="94" t="s">
        <v>2673</v>
      </c>
      <c r="L2489" s="246">
        <v>42958</v>
      </c>
      <c r="M2489" s="246">
        <v>44774</v>
      </c>
      <c r="N2489" s="94">
        <v>60</v>
      </c>
      <c r="O2489" s="94">
        <v>5</v>
      </c>
      <c r="P2489" s="94">
        <v>60</v>
      </c>
      <c r="Q2489" s="94">
        <v>5</v>
      </c>
      <c r="R2489" s="94">
        <v>5</v>
      </c>
      <c r="S2489" s="250">
        <v>313300</v>
      </c>
      <c r="T2489" s="94">
        <v>0.05</v>
      </c>
      <c r="U2489" s="94">
        <v>8.5000000000000006E-2</v>
      </c>
      <c r="V2489" s="250">
        <v>5912.357500668626</v>
      </c>
      <c r="W2489" s="250">
        <v>288175.29661425465</v>
      </c>
      <c r="X2489" s="250">
        <v>25124.70338574535</v>
      </c>
      <c r="Y2489" s="250">
        <v>9930.0552175218763</v>
      </c>
      <c r="Z2489" s="250">
        <v>6334.3259814607627</v>
      </c>
      <c r="AA2489" s="250">
        <v>3595.7292360611136</v>
      </c>
      <c r="AB2489" s="250">
        <v>2093.7252821454458</v>
      </c>
      <c r="AC2489" s="250">
        <v>3595.7292360611136</v>
      </c>
      <c r="AD2489" s="250">
        <v>66566.153425863828</v>
      </c>
      <c r="AE2489" s="250">
        <v>41441.450040117546</v>
      </c>
      <c r="AF2489" s="250">
        <v>9.3132257461547852E-10</v>
      </c>
      <c r="AG2489" s="85"/>
      <c r="AH2489" s="95">
        <v>60</v>
      </c>
      <c r="AI2489" s="94"/>
    </row>
    <row r="2490" spans="2:35">
      <c r="B2490" s="73">
        <v>43159</v>
      </c>
      <c r="C2490" s="73">
        <v>43159</v>
      </c>
      <c r="D2490" s="73">
        <v>43159</v>
      </c>
      <c r="E2490" s="208">
        <v>10042224</v>
      </c>
      <c r="F2490" s="61" t="s">
        <v>1053</v>
      </c>
      <c r="G2490" s="61" t="s">
        <v>444</v>
      </c>
      <c r="H2490" s="60">
        <v>143005240</v>
      </c>
      <c r="I2490" s="60">
        <v>99</v>
      </c>
      <c r="J2490" s="60" t="s">
        <v>1884</v>
      </c>
      <c r="K2490" s="60" t="s">
        <v>1331</v>
      </c>
      <c r="L2490" s="62">
        <v>37733</v>
      </c>
      <c r="M2490" s="62">
        <v>43213</v>
      </c>
      <c r="N2490" s="60">
        <v>180</v>
      </c>
      <c r="O2490" s="60">
        <v>177</v>
      </c>
      <c r="P2490" s="60">
        <v>180</v>
      </c>
      <c r="Q2490" s="60">
        <v>177</v>
      </c>
      <c r="R2490" s="60">
        <v>177</v>
      </c>
      <c r="S2490" s="249">
        <v>500013</v>
      </c>
      <c r="T2490" s="60">
        <v>0.03</v>
      </c>
      <c r="U2490" s="60">
        <v>8.6499999999999994E-2</v>
      </c>
      <c r="V2490" s="249">
        <v>3452.9979770031864</v>
      </c>
      <c r="W2490" s="249">
        <v>347540.77769066917</v>
      </c>
      <c r="X2490" s="249">
        <v>152472.22230933083</v>
      </c>
      <c r="Y2490" s="249">
        <v>273851.29098187911</v>
      </c>
      <c r="Z2490" s="249">
        <v>121475.05589681875</v>
      </c>
      <c r="AA2490" s="249">
        <v>152376.23508506035</v>
      </c>
      <c r="AB2490" s="249">
        <v>149931.0186041753</v>
      </c>
      <c r="AC2490" s="249">
        <v>152376.23508506035</v>
      </c>
      <c r="AD2490" s="249">
        <v>273998.85816990089</v>
      </c>
      <c r="AE2490" s="249">
        <v>121526.63586057356</v>
      </c>
      <c r="AF2490" s="249">
        <v>-3.4924596548080444E-9</v>
      </c>
      <c r="AH2490" s="74">
        <v>180</v>
      </c>
    </row>
    <row r="2491" spans="2:35">
      <c r="B2491" s="73">
        <v>43159</v>
      </c>
      <c r="C2491" s="73">
        <v>43159</v>
      </c>
      <c r="D2491" s="73">
        <v>43159</v>
      </c>
      <c r="E2491" s="208">
        <v>10042300</v>
      </c>
      <c r="F2491" s="61" t="s">
        <v>1053</v>
      </c>
      <c r="G2491" s="61" t="s">
        <v>1784</v>
      </c>
      <c r="H2491" s="60">
        <v>143028631</v>
      </c>
      <c r="I2491" s="60">
        <v>99</v>
      </c>
      <c r="J2491" s="60" t="s">
        <v>1972</v>
      </c>
      <c r="K2491" s="60" t="s">
        <v>1331</v>
      </c>
      <c r="L2491" s="62">
        <v>39587</v>
      </c>
      <c r="M2491" s="62">
        <v>50548</v>
      </c>
      <c r="N2491" s="60">
        <v>360</v>
      </c>
      <c r="O2491" s="60">
        <v>117</v>
      </c>
      <c r="P2491" s="60">
        <v>228</v>
      </c>
      <c r="Q2491" s="60">
        <v>117</v>
      </c>
      <c r="R2491" s="60">
        <v>117</v>
      </c>
      <c r="S2491" s="249">
        <v>2811169</v>
      </c>
      <c r="T2491" s="60">
        <v>0.03</v>
      </c>
      <c r="U2491" s="60">
        <v>8.6499999999999994E-2</v>
      </c>
      <c r="V2491" s="249">
        <v>16190.678147986968</v>
      </c>
      <c r="W2491" s="249">
        <v>1809361.1617215816</v>
      </c>
      <c r="X2491" s="249">
        <v>1001807.8382784184</v>
      </c>
      <c r="Y2491" s="249">
        <v>1319039.3298884849</v>
      </c>
      <c r="Z2491" s="249">
        <v>650799.57165171253</v>
      </c>
      <c r="AA2491" s="249">
        <v>668239.75823677238</v>
      </c>
      <c r="AB2491" s="249">
        <v>514085.60122181999</v>
      </c>
      <c r="AC2491" s="249">
        <v>668239.75823677238</v>
      </c>
      <c r="AD2491" s="249">
        <v>1882113.4560194316</v>
      </c>
      <c r="AE2491" s="249">
        <v>880305.61774102831</v>
      </c>
      <c r="AF2491" s="249">
        <v>-1.5133991837501526E-8</v>
      </c>
      <c r="AH2491" s="74">
        <v>228</v>
      </c>
    </row>
    <row r="2492" spans="2:35">
      <c r="B2492" s="73">
        <v>43159</v>
      </c>
      <c r="C2492" s="73">
        <v>43159</v>
      </c>
      <c r="D2492" s="73">
        <v>43159</v>
      </c>
      <c r="E2492" s="208">
        <v>10042140</v>
      </c>
      <c r="F2492" s="61" t="s">
        <v>1053</v>
      </c>
      <c r="G2492" s="61" t="s">
        <v>444</v>
      </c>
      <c r="H2492" s="60">
        <v>143694623</v>
      </c>
      <c r="I2492" s="60">
        <v>99</v>
      </c>
      <c r="J2492" s="60" t="s">
        <v>2122</v>
      </c>
      <c r="K2492" s="60" t="s">
        <v>1779</v>
      </c>
      <c r="L2492" s="62">
        <v>41543</v>
      </c>
      <c r="M2492" s="62">
        <v>53479</v>
      </c>
      <c r="N2492" s="60">
        <v>392</v>
      </c>
      <c r="O2492" s="60">
        <v>52</v>
      </c>
      <c r="P2492" s="60">
        <v>228</v>
      </c>
      <c r="Q2492" s="60">
        <v>52</v>
      </c>
      <c r="R2492" s="60">
        <v>52</v>
      </c>
      <c r="S2492" s="249">
        <v>3678731</v>
      </c>
      <c r="T2492" s="60">
        <v>0.03</v>
      </c>
      <c r="U2492" s="60">
        <v>7.3999999999999996E-2</v>
      </c>
      <c r="V2492" s="249">
        <v>21187.324424117596</v>
      </c>
      <c r="W2492" s="249">
        <v>2589953.2132480433</v>
      </c>
      <c r="X2492" s="249">
        <v>1088777.7867519567</v>
      </c>
      <c r="Y2492" s="249">
        <v>783125.58612100757</v>
      </c>
      <c r="Z2492" s="249">
        <v>436778.38303647074</v>
      </c>
      <c r="AA2492" s="249">
        <v>346347.20308453683</v>
      </c>
      <c r="AB2492" s="249">
        <v>248317.74083816557</v>
      </c>
      <c r="AC2492" s="249">
        <v>346347.20308453683</v>
      </c>
      <c r="AD2492" s="249">
        <v>2240756.7554507684</v>
      </c>
      <c r="AE2492" s="249">
        <v>1151978.9686988122</v>
      </c>
      <c r="AF2492" s="249">
        <v>-4.6566128730773926E-10</v>
      </c>
      <c r="AH2492" s="74">
        <v>228</v>
      </c>
    </row>
    <row r="2493" spans="2:35">
      <c r="B2493" s="73">
        <v>43159</v>
      </c>
      <c r="C2493" s="73">
        <v>43159</v>
      </c>
      <c r="D2493" s="73">
        <v>43159</v>
      </c>
      <c r="E2493" s="208">
        <v>10054836</v>
      </c>
      <c r="F2493" s="61" t="s">
        <v>1053</v>
      </c>
      <c r="G2493" s="61" t="s">
        <v>444</v>
      </c>
      <c r="H2493" s="60">
        <v>143980375</v>
      </c>
      <c r="I2493" s="60">
        <v>98</v>
      </c>
      <c r="J2493" s="60" t="s">
        <v>2181</v>
      </c>
      <c r="K2493" s="60" t="s">
        <v>1338</v>
      </c>
      <c r="L2493" s="62">
        <v>41348</v>
      </c>
      <c r="M2493" s="62">
        <v>43160</v>
      </c>
      <c r="N2493" s="60">
        <v>60</v>
      </c>
      <c r="O2493" s="60">
        <v>59</v>
      </c>
      <c r="P2493" s="60">
        <v>60</v>
      </c>
      <c r="Q2493" s="60">
        <v>59</v>
      </c>
      <c r="R2493" s="60">
        <v>59</v>
      </c>
      <c r="S2493" s="249">
        <v>235163</v>
      </c>
      <c r="T2493" s="60">
        <v>0.05</v>
      </c>
      <c r="U2493" s="60">
        <v>9.4E-2</v>
      </c>
      <c r="V2493" s="249">
        <v>4437.8159174265438</v>
      </c>
      <c r="W2493" s="249">
        <v>211798.33263946633</v>
      </c>
      <c r="X2493" s="249">
        <v>23364.667360533669</v>
      </c>
      <c r="Y2493" s="249">
        <v>54436.129707579414</v>
      </c>
      <c r="Z2493" s="249">
        <v>31087.540871661389</v>
      </c>
      <c r="AA2493" s="249">
        <v>23348.588835918024</v>
      </c>
      <c r="AB2493" s="249">
        <v>22975.25623785811</v>
      </c>
      <c r="AC2493" s="249">
        <v>23348.588835918024</v>
      </c>
      <c r="AD2493" s="249">
        <v>54470.622406127281</v>
      </c>
      <c r="AE2493" s="249">
        <v>31105.955045592622</v>
      </c>
      <c r="AF2493" s="249">
        <v>9.8953023552894592E-10</v>
      </c>
      <c r="AH2493" s="74">
        <v>60</v>
      </c>
    </row>
    <row r="2494" spans="2:35">
      <c r="B2494" s="73">
        <v>43159</v>
      </c>
      <c r="C2494" s="73">
        <v>43159</v>
      </c>
      <c r="D2494" s="73">
        <v>43159</v>
      </c>
      <c r="E2494" s="208">
        <v>10041764</v>
      </c>
      <c r="F2494" s="61" t="s">
        <v>1053</v>
      </c>
      <c r="G2494" s="61" t="s">
        <v>444</v>
      </c>
      <c r="H2494" s="60">
        <v>143980545</v>
      </c>
      <c r="I2494" s="60">
        <v>98</v>
      </c>
      <c r="J2494" s="60" t="s">
        <v>2191</v>
      </c>
      <c r="K2494" s="60" t="s">
        <v>1338</v>
      </c>
      <c r="L2494" s="62">
        <v>41333</v>
      </c>
      <c r="M2494" s="62">
        <v>43160</v>
      </c>
      <c r="N2494" s="60">
        <v>60</v>
      </c>
      <c r="O2494" s="60">
        <v>59</v>
      </c>
      <c r="P2494" s="60">
        <v>60</v>
      </c>
      <c r="Q2494" s="60">
        <v>59</v>
      </c>
      <c r="R2494" s="60">
        <v>59</v>
      </c>
      <c r="S2494" s="249">
        <v>236871</v>
      </c>
      <c r="T2494" s="60">
        <v>0.05</v>
      </c>
      <c r="U2494" s="60">
        <v>9.4E-2</v>
      </c>
      <c r="V2494" s="249">
        <v>4470.0479844905149</v>
      </c>
      <c r="W2494" s="249">
        <v>213336.63395450404</v>
      </c>
      <c r="X2494" s="249">
        <v>23534.366045495961</v>
      </c>
      <c r="Y2494" s="249">
        <v>54831.501894277812</v>
      </c>
      <c r="Z2494" s="249">
        <v>31313.331152482773</v>
      </c>
      <c r="AA2494" s="249">
        <v>23518.170741795038</v>
      </c>
      <c r="AB2494" s="249">
        <v>23142.126611404361</v>
      </c>
      <c r="AC2494" s="249">
        <v>23518.170741795038</v>
      </c>
      <c r="AD2494" s="249">
        <v>54866.245114927849</v>
      </c>
      <c r="AE2494" s="249">
        <v>31331.879069430841</v>
      </c>
      <c r="AF2494" s="249">
        <v>1.0477378964424133E-9</v>
      </c>
      <c r="AH2494" s="74">
        <v>60</v>
      </c>
    </row>
    <row r="2495" spans="2:35">
      <c r="B2495" s="73">
        <v>43159</v>
      </c>
      <c r="C2495" s="73">
        <v>43159</v>
      </c>
      <c r="D2495" s="73">
        <v>43159</v>
      </c>
      <c r="E2495" s="208">
        <v>10042058</v>
      </c>
      <c r="F2495" s="61" t="s">
        <v>1053</v>
      </c>
      <c r="G2495" s="61" t="s">
        <v>444</v>
      </c>
      <c r="H2495" s="60">
        <v>143980804</v>
      </c>
      <c r="I2495" s="60">
        <v>98</v>
      </c>
      <c r="J2495" s="60" t="s">
        <v>2201</v>
      </c>
      <c r="K2495" s="60" t="s">
        <v>1338</v>
      </c>
      <c r="L2495" s="62">
        <v>41341</v>
      </c>
      <c r="M2495" s="62">
        <v>43160</v>
      </c>
      <c r="N2495" s="60">
        <v>60</v>
      </c>
      <c r="O2495" s="60">
        <v>59</v>
      </c>
      <c r="P2495" s="60">
        <v>60</v>
      </c>
      <c r="Q2495" s="60">
        <v>59</v>
      </c>
      <c r="R2495" s="60">
        <v>59</v>
      </c>
      <c r="S2495" s="249">
        <v>140077</v>
      </c>
      <c r="T2495" s="60">
        <v>0.05</v>
      </c>
      <c r="U2495" s="60">
        <v>9.4E-2</v>
      </c>
      <c r="V2495" s="249">
        <v>2643.4257951521199</v>
      </c>
      <c r="W2495" s="249">
        <v>126159.62137384931</v>
      </c>
      <c r="X2495" s="249">
        <v>13917.37862615069</v>
      </c>
      <c r="Y2495" s="249">
        <v>32425.38044270825</v>
      </c>
      <c r="Z2495" s="249">
        <v>18517.579137363093</v>
      </c>
      <c r="AA2495" s="249">
        <v>13907.801305345158</v>
      </c>
      <c r="AB2495" s="249">
        <v>13685.422315714846</v>
      </c>
      <c r="AC2495" s="249">
        <v>13907.801305345158</v>
      </c>
      <c r="AD2495" s="249">
        <v>32445.926335278476</v>
      </c>
      <c r="AE2495" s="249">
        <v>18528.54770912719</v>
      </c>
      <c r="AF2495" s="249">
        <v>5.9662852436304092E-10</v>
      </c>
      <c r="AH2495" s="74">
        <v>60</v>
      </c>
    </row>
    <row r="2496" spans="2:35">
      <c r="B2496" s="73">
        <v>43159</v>
      </c>
      <c r="C2496" s="73">
        <v>43159</v>
      </c>
      <c r="D2496" s="73">
        <v>43159</v>
      </c>
      <c r="E2496" s="208">
        <v>10042238</v>
      </c>
      <c r="F2496" s="61" t="s">
        <v>1053</v>
      </c>
      <c r="G2496" s="61" t="s">
        <v>444</v>
      </c>
      <c r="H2496" s="60">
        <v>143981126</v>
      </c>
      <c r="I2496" s="60">
        <v>98</v>
      </c>
      <c r="J2496" s="60" t="s">
        <v>2219</v>
      </c>
      <c r="K2496" s="60" t="s">
        <v>1780</v>
      </c>
      <c r="L2496" s="62">
        <v>41464</v>
      </c>
      <c r="M2496" s="62">
        <v>44013</v>
      </c>
      <c r="N2496" s="60">
        <v>84</v>
      </c>
      <c r="O2496" s="60">
        <v>55</v>
      </c>
      <c r="P2496" s="60">
        <v>60</v>
      </c>
      <c r="Q2496" s="60">
        <v>55</v>
      </c>
      <c r="R2496" s="60">
        <v>55</v>
      </c>
      <c r="S2496" s="249">
        <v>401667</v>
      </c>
      <c r="T2496" s="60">
        <v>0.05</v>
      </c>
      <c r="U2496" s="60">
        <v>9.1499999999999998E-2</v>
      </c>
      <c r="V2496" s="249">
        <v>7579.9518040889398</v>
      </c>
      <c r="W2496" s="249">
        <v>363874.41218231648</v>
      </c>
      <c r="X2496" s="249">
        <v>37792.587817683525</v>
      </c>
      <c r="Y2496" s="249">
        <v>90070.931647791353</v>
      </c>
      <c r="Z2496" s="249">
        <v>52660.929034674831</v>
      </c>
      <c r="AA2496" s="249">
        <v>37410.002613116521</v>
      </c>
      <c r="AB2496" s="249">
        <v>34643.205499543234</v>
      </c>
      <c r="AC2496" s="249">
        <v>37410.002613116521</v>
      </c>
      <c r="AD2496" s="249">
        <v>90922.69606302015</v>
      </c>
      <c r="AE2496" s="249">
        <v>53130.108245336392</v>
      </c>
      <c r="AF2496" s="249">
        <v>2.3283064365386963E-10</v>
      </c>
      <c r="AH2496" s="74">
        <v>60</v>
      </c>
    </row>
    <row r="2497" spans="2:39">
      <c r="B2497" s="73">
        <v>43159</v>
      </c>
      <c r="C2497" s="73">
        <v>43159</v>
      </c>
      <c r="D2497" s="73">
        <v>43159</v>
      </c>
      <c r="E2497" s="208">
        <v>10042117</v>
      </c>
      <c r="F2497" s="61" t="s">
        <v>1053</v>
      </c>
      <c r="G2497" s="61" t="s">
        <v>444</v>
      </c>
      <c r="H2497" s="60">
        <v>143997782</v>
      </c>
      <c r="I2497" s="60">
        <v>98</v>
      </c>
      <c r="J2497" s="60" t="s">
        <v>2476</v>
      </c>
      <c r="K2497" s="60" t="s">
        <v>1338</v>
      </c>
      <c r="L2497" s="62">
        <v>41323</v>
      </c>
      <c r="M2497" s="62">
        <v>43160</v>
      </c>
      <c r="N2497" s="60">
        <v>60</v>
      </c>
      <c r="O2497" s="60">
        <v>59</v>
      </c>
      <c r="P2497" s="60">
        <v>60</v>
      </c>
      <c r="Q2497" s="60">
        <v>59</v>
      </c>
      <c r="R2497" s="60">
        <v>59</v>
      </c>
      <c r="S2497" s="249">
        <v>1800976</v>
      </c>
      <c r="T2497" s="60">
        <v>0.05</v>
      </c>
      <c r="U2497" s="60">
        <v>9.4E-2</v>
      </c>
      <c r="V2497" s="249">
        <v>33986.638883256237</v>
      </c>
      <c r="W2497" s="249">
        <v>1622039.6657794614</v>
      </c>
      <c r="X2497" s="249">
        <v>178936.33422053861</v>
      </c>
      <c r="Y2497" s="249">
        <v>416894.50779347727</v>
      </c>
      <c r="Z2497" s="249">
        <v>238081.3095975183</v>
      </c>
      <c r="AA2497" s="249">
        <v>178813.19819595898</v>
      </c>
      <c r="AB2497" s="249">
        <v>175954.06198352962</v>
      </c>
      <c r="AC2497" s="249">
        <v>178813.19819595898</v>
      </c>
      <c r="AD2497" s="249">
        <v>417158.66721592029</v>
      </c>
      <c r="AE2497" s="249">
        <v>238222.33299537422</v>
      </c>
      <c r="AF2497" s="249">
        <v>7.4505805969238281E-9</v>
      </c>
      <c r="AH2497" s="74">
        <v>60</v>
      </c>
    </row>
    <row r="2498" spans="2:39">
      <c r="B2498" s="73">
        <v>43141</v>
      </c>
      <c r="C2498" s="73">
        <v>43141</v>
      </c>
      <c r="D2498" s="73">
        <v>43159</v>
      </c>
      <c r="E2498" s="208">
        <v>10041712</v>
      </c>
      <c r="F2498" s="61" t="s">
        <v>1054</v>
      </c>
      <c r="G2498" s="61" t="s">
        <v>444</v>
      </c>
      <c r="H2498" s="60">
        <v>143999688</v>
      </c>
      <c r="I2498" s="60">
        <v>98</v>
      </c>
      <c r="J2498" s="60" t="s">
        <v>2510</v>
      </c>
      <c r="K2498" s="60" t="s">
        <v>1338</v>
      </c>
      <c r="L2498" s="62">
        <v>41332</v>
      </c>
      <c r="M2498" s="62">
        <v>43141</v>
      </c>
      <c r="N2498" s="60">
        <v>59</v>
      </c>
      <c r="O2498" s="60">
        <v>59</v>
      </c>
      <c r="P2498" s="60">
        <v>59</v>
      </c>
      <c r="Q2498" s="60">
        <v>59</v>
      </c>
      <c r="R2498" s="60">
        <v>59</v>
      </c>
      <c r="S2498" s="249">
        <v>240699</v>
      </c>
      <c r="T2498" s="60">
        <v>0.05</v>
      </c>
      <c r="U2498" s="60">
        <v>9.4E-2</v>
      </c>
      <c r="V2498" s="249">
        <v>4610.0762417472242</v>
      </c>
      <c r="W2498" s="249">
        <v>217133.00570069716</v>
      </c>
      <c r="X2498" s="249">
        <v>23565.994299302838</v>
      </c>
      <c r="Y2498" s="249">
        <v>54861.492562389903</v>
      </c>
      <c r="Z2498" s="249">
        <v>31295.498263086251</v>
      </c>
      <c r="AA2498" s="249">
        <v>23565.994299303653</v>
      </c>
      <c r="AB2498" s="249">
        <v>23565.994299302838</v>
      </c>
      <c r="AC2498" s="249">
        <v>23565.994299303653</v>
      </c>
      <c r="AD2498" s="249">
        <v>54861.492562389903</v>
      </c>
      <c r="AE2498" s="249">
        <v>31295.498263086251</v>
      </c>
      <c r="AF2498" s="249">
        <v>8.149072527885437E-10</v>
      </c>
      <c r="AH2498" s="74">
        <v>59</v>
      </c>
    </row>
    <row r="2499" spans="2:39" ht="13.8" thickBot="1">
      <c r="B2499" s="209">
        <v>43159</v>
      </c>
      <c r="C2499" s="209">
        <v>43159</v>
      </c>
      <c r="D2499" s="209">
        <v>43159</v>
      </c>
      <c r="E2499" s="210">
        <v>10042153</v>
      </c>
      <c r="F2499" s="85" t="s">
        <v>1053</v>
      </c>
      <c r="G2499" s="85" t="s">
        <v>1784</v>
      </c>
      <c r="H2499" s="94">
        <v>143985946</v>
      </c>
      <c r="I2499" s="94">
        <v>98</v>
      </c>
      <c r="J2499" s="94" t="s">
        <v>2656</v>
      </c>
      <c r="K2499" s="94" t="s">
        <v>2612</v>
      </c>
      <c r="L2499" s="246">
        <v>42517</v>
      </c>
      <c r="M2499" s="246">
        <v>44348</v>
      </c>
      <c r="N2499" s="94">
        <v>60</v>
      </c>
      <c r="O2499" s="94">
        <v>20</v>
      </c>
      <c r="P2499" s="94">
        <v>60</v>
      </c>
      <c r="Q2499" s="94">
        <v>20</v>
      </c>
      <c r="R2499" s="94">
        <v>20</v>
      </c>
      <c r="S2499" s="250">
        <v>305026</v>
      </c>
      <c r="T2499" s="94">
        <v>0.05</v>
      </c>
      <c r="U2499" s="94">
        <v>8.8999999999999996E-2</v>
      </c>
      <c r="V2499" s="250">
        <v>5756.2169134980795</v>
      </c>
      <c r="W2499" s="250">
        <v>277945.7757454103</v>
      </c>
      <c r="X2499" s="250">
        <v>27080.224254589702</v>
      </c>
      <c r="Y2499" s="250">
        <v>35782.882451019032</v>
      </c>
      <c r="Z2499" s="250">
        <v>21777.626189254428</v>
      </c>
      <c r="AA2499" s="250">
        <v>14005.256261764604</v>
      </c>
      <c r="AB2499" s="250">
        <v>9026.7414181965669</v>
      </c>
      <c r="AC2499" s="250">
        <v>14005.256261764604</v>
      </c>
      <c r="AD2499" s="250">
        <v>67427.239064473484</v>
      </c>
      <c r="AE2499" s="250">
        <v>40347.014809884771</v>
      </c>
      <c r="AF2499" s="250">
        <v>-9.8953023552894592E-10</v>
      </c>
      <c r="AG2499" s="85"/>
      <c r="AH2499" s="95">
        <v>60</v>
      </c>
      <c r="AI2499" s="94"/>
      <c r="AJ2499" s="94"/>
      <c r="AK2499" s="85"/>
      <c r="AL2499" s="94"/>
      <c r="AM2499" s="94"/>
    </row>
    <row r="2500" spans="2:39">
      <c r="B2500" s="271">
        <v>43190</v>
      </c>
      <c r="C2500" s="73">
        <v>43190</v>
      </c>
      <c r="D2500" s="73">
        <v>43190</v>
      </c>
      <c r="E2500" s="208">
        <v>10041507</v>
      </c>
      <c r="F2500" s="61" t="s">
        <v>1053</v>
      </c>
      <c r="G2500" s="61" t="s">
        <v>444</v>
      </c>
      <c r="H2500" s="60">
        <v>143132714</v>
      </c>
      <c r="I2500" s="60">
        <v>99</v>
      </c>
      <c r="J2500" s="60" t="s">
        <v>2054</v>
      </c>
      <c r="K2500" s="60" t="s">
        <v>1335</v>
      </c>
      <c r="L2500" s="62">
        <v>40701</v>
      </c>
      <c r="M2500" s="62">
        <v>46174</v>
      </c>
      <c r="N2500" s="60">
        <v>180</v>
      </c>
      <c r="O2500" s="60">
        <v>81</v>
      </c>
      <c r="P2500" s="60">
        <v>180</v>
      </c>
      <c r="Q2500" s="60">
        <v>81</v>
      </c>
      <c r="R2500" s="60">
        <v>81</v>
      </c>
      <c r="S2500" s="249">
        <v>1200003</v>
      </c>
      <c r="T2500" s="60">
        <v>0.03</v>
      </c>
      <c r="U2500" s="60">
        <v>8.1500000000000003E-2</v>
      </c>
      <c r="V2500" s="249">
        <v>8287.0004007850894</v>
      </c>
      <c r="W2500" s="249">
        <v>859351.67052917392</v>
      </c>
      <c r="X2500" s="249">
        <v>340651.32947082608</v>
      </c>
      <c r="Y2500" s="249">
        <v>407758.49457226018</v>
      </c>
      <c r="Z2500" s="249">
        <v>197213.77209241211</v>
      </c>
      <c r="AA2500" s="249">
        <v>210544.72247984807</v>
      </c>
      <c r="AB2500" s="249">
        <v>153293.09826187172</v>
      </c>
      <c r="AC2500" s="249">
        <v>210544.72247984807</v>
      </c>
      <c r="AD2500" s="249">
        <v>632308.40161215526</v>
      </c>
      <c r="AE2500" s="249">
        <v>291657.07214131602</v>
      </c>
      <c r="AF2500" s="249">
        <v>1.3154931366443634E-8</v>
      </c>
      <c r="AH2500" s="74">
        <v>180</v>
      </c>
    </row>
    <row r="2501" spans="2:39">
      <c r="B2501" s="271">
        <v>43190</v>
      </c>
      <c r="C2501" s="73">
        <v>43190</v>
      </c>
      <c r="D2501" s="73">
        <v>43190</v>
      </c>
      <c r="E2501" s="208">
        <v>10041753</v>
      </c>
      <c r="F2501" s="61" t="s">
        <v>1053</v>
      </c>
      <c r="G2501" s="61" t="s">
        <v>444</v>
      </c>
      <c r="H2501" s="60">
        <v>143980618</v>
      </c>
      <c r="I2501" s="60">
        <v>98</v>
      </c>
      <c r="J2501" s="60" t="s">
        <v>2195</v>
      </c>
      <c r="K2501" s="60" t="s">
        <v>1780</v>
      </c>
      <c r="L2501" s="62">
        <v>41484</v>
      </c>
      <c r="M2501" s="62">
        <v>43313</v>
      </c>
      <c r="N2501" s="60">
        <v>60</v>
      </c>
      <c r="O2501" s="60">
        <v>55</v>
      </c>
      <c r="P2501" s="60">
        <v>60</v>
      </c>
      <c r="Q2501" s="60">
        <v>55</v>
      </c>
      <c r="R2501" s="60">
        <v>55</v>
      </c>
      <c r="S2501" s="249">
        <v>229850</v>
      </c>
      <c r="T2501" s="60">
        <v>0.05</v>
      </c>
      <c r="U2501" s="60">
        <v>9.1499999999999998E-2</v>
      </c>
      <c r="V2501" s="249">
        <v>4337.5530530759133</v>
      </c>
      <c r="W2501" s="249">
        <v>208223.56240394516</v>
      </c>
      <c r="X2501" s="249">
        <v>21626.437596054835</v>
      </c>
      <c r="Y2501" s="249">
        <v>51542.206950645312</v>
      </c>
      <c r="Z2501" s="249">
        <v>30134.699984365201</v>
      </c>
      <c r="AA2501" s="249">
        <v>21407.506966280111</v>
      </c>
      <c r="AB2501" s="249">
        <v>19824.234463050263</v>
      </c>
      <c r="AC2501" s="249">
        <v>21407.506966280111</v>
      </c>
      <c r="AD2501" s="249">
        <v>52029.62078060981</v>
      </c>
      <c r="AE2501" s="249">
        <v>30403.1831845548</v>
      </c>
      <c r="AF2501" s="249">
        <v>1.7462298274040222E-10</v>
      </c>
      <c r="AH2501" s="74">
        <v>60</v>
      </c>
    </row>
    <row r="2502" spans="2:39">
      <c r="B2502" s="271">
        <v>43190</v>
      </c>
      <c r="C2502" s="73">
        <v>43190</v>
      </c>
      <c r="D2502" s="73">
        <v>43190</v>
      </c>
      <c r="E2502" s="208">
        <v>10041294</v>
      </c>
      <c r="F2502" s="61" t="s">
        <v>1053</v>
      </c>
      <c r="G2502" s="61" t="s">
        <v>444</v>
      </c>
      <c r="H2502" s="60">
        <v>143980847</v>
      </c>
      <c r="I2502" s="60">
        <v>98</v>
      </c>
      <c r="J2502" s="60" t="s">
        <v>2205</v>
      </c>
      <c r="K2502" s="60" t="s">
        <v>1338</v>
      </c>
      <c r="L2502" s="62">
        <v>41352</v>
      </c>
      <c r="M2502" s="62">
        <v>43191</v>
      </c>
      <c r="N2502" s="60">
        <v>60</v>
      </c>
      <c r="O2502" s="60">
        <v>59</v>
      </c>
      <c r="P2502" s="60">
        <v>60</v>
      </c>
      <c r="Q2502" s="60">
        <v>59</v>
      </c>
      <c r="R2502" s="60">
        <v>59</v>
      </c>
      <c r="S2502" s="249">
        <v>238639</v>
      </c>
      <c r="T2502" s="60">
        <v>0.05</v>
      </c>
      <c r="U2502" s="60">
        <v>9.4E-2</v>
      </c>
      <c r="V2502" s="249">
        <v>4503.4123255731256</v>
      </c>
      <c r="W2502" s="249">
        <v>214928.97395742359</v>
      </c>
      <c r="X2502" s="249">
        <v>23710.026042576414</v>
      </c>
      <c r="Y2502" s="249">
        <v>55240.763033670461</v>
      </c>
      <c r="Z2502" s="249">
        <v>31547.053176190122</v>
      </c>
      <c r="AA2502" s="249">
        <v>23693.709857480339</v>
      </c>
      <c r="AB2502" s="249">
        <v>23314.858941866805</v>
      </c>
      <c r="AC2502" s="249">
        <v>23693.709857480339</v>
      </c>
      <c r="AD2502" s="249">
        <v>55275.765576964972</v>
      </c>
      <c r="AE2502" s="249">
        <v>31565.73953438754</v>
      </c>
      <c r="AF2502" s="249">
        <v>1.0186340659856796E-9</v>
      </c>
      <c r="AH2502" s="74">
        <v>60</v>
      </c>
    </row>
    <row r="2503" spans="2:39">
      <c r="B2503" s="271">
        <v>43190</v>
      </c>
      <c r="C2503" s="73">
        <v>43190</v>
      </c>
      <c r="D2503" s="73">
        <v>43190</v>
      </c>
      <c r="E2503" s="208">
        <v>10041459</v>
      </c>
      <c r="F2503" s="61" t="s">
        <v>1053</v>
      </c>
      <c r="G2503" s="61" t="s">
        <v>444</v>
      </c>
      <c r="H2503" s="60">
        <v>143981029</v>
      </c>
      <c r="I2503" s="60">
        <v>98</v>
      </c>
      <c r="J2503" s="60" t="s">
        <v>2216</v>
      </c>
      <c r="K2503" s="60" t="s">
        <v>1338</v>
      </c>
      <c r="L2503" s="62">
        <v>41369</v>
      </c>
      <c r="M2503" s="62">
        <v>43191</v>
      </c>
      <c r="N2503" s="60">
        <v>60</v>
      </c>
      <c r="O2503" s="60">
        <v>59</v>
      </c>
      <c r="P2503" s="60">
        <v>60</v>
      </c>
      <c r="Q2503" s="60">
        <v>59</v>
      </c>
      <c r="R2503" s="60">
        <v>59</v>
      </c>
      <c r="S2503" s="249">
        <v>230383</v>
      </c>
      <c r="T2503" s="60">
        <v>0.05</v>
      </c>
      <c r="U2503" s="60">
        <v>9.4E-2</v>
      </c>
      <c r="V2503" s="249">
        <v>4347.6114206081711</v>
      </c>
      <c r="W2503" s="249">
        <v>207493.25050487605</v>
      </c>
      <c r="X2503" s="249">
        <v>22889.74949512395</v>
      </c>
      <c r="Y2503" s="249">
        <v>53329.643142931774</v>
      </c>
      <c r="Z2503" s="249">
        <v>30455.645355076966</v>
      </c>
      <c r="AA2503" s="249">
        <v>22873.997787854809</v>
      </c>
      <c r="AB2503" s="249">
        <v>22508.253670205217</v>
      </c>
      <c r="AC2503" s="249">
        <v>22873.997787854809</v>
      </c>
      <c r="AD2503" s="249">
        <v>53363.434731615213</v>
      </c>
      <c r="AE2503" s="249">
        <v>30473.685236490273</v>
      </c>
      <c r="AF2503" s="249">
        <v>9.8953023552894592E-10</v>
      </c>
      <c r="AH2503" s="74">
        <v>60</v>
      </c>
    </row>
    <row r="2504" spans="2:39">
      <c r="B2504" s="271">
        <v>43190</v>
      </c>
      <c r="C2504" s="73">
        <v>43190</v>
      </c>
      <c r="D2504" s="73">
        <v>43190</v>
      </c>
      <c r="E2504" s="208">
        <v>10041817</v>
      </c>
      <c r="F2504" s="61" t="s">
        <v>1053</v>
      </c>
      <c r="G2504" s="61" t="s">
        <v>444</v>
      </c>
      <c r="H2504" s="60">
        <v>143981177</v>
      </c>
      <c r="I2504" s="60">
        <v>98</v>
      </c>
      <c r="J2504" s="60" t="s">
        <v>2223</v>
      </c>
      <c r="K2504" s="60" t="s">
        <v>1338</v>
      </c>
      <c r="L2504" s="62">
        <v>41366</v>
      </c>
      <c r="M2504" s="62">
        <v>43191</v>
      </c>
      <c r="N2504" s="60">
        <v>60</v>
      </c>
      <c r="O2504" s="60">
        <v>59</v>
      </c>
      <c r="P2504" s="60">
        <v>60</v>
      </c>
      <c r="Q2504" s="60">
        <v>59</v>
      </c>
      <c r="R2504" s="60">
        <v>59</v>
      </c>
      <c r="S2504" s="249">
        <v>235391</v>
      </c>
      <c r="T2504" s="60">
        <v>0.05</v>
      </c>
      <c r="U2504" s="60">
        <v>9.4E-2</v>
      </c>
      <c r="V2504" s="249">
        <v>4442.1185586973779</v>
      </c>
      <c r="W2504" s="249">
        <v>212003.67965341746</v>
      </c>
      <c r="X2504" s="249">
        <v>23387.320346582535</v>
      </c>
      <c r="Y2504" s="249">
        <v>54488.907727817859</v>
      </c>
      <c r="Z2504" s="249">
        <v>31117.681494628167</v>
      </c>
      <c r="AA2504" s="249">
        <v>23371.226233189693</v>
      </c>
      <c r="AB2504" s="249">
        <v>22997.531674139493</v>
      </c>
      <c r="AC2504" s="249">
        <v>23371.226233189693</v>
      </c>
      <c r="AD2504" s="249">
        <v>54523.433868426189</v>
      </c>
      <c r="AE2504" s="249">
        <v>31136.113521842693</v>
      </c>
      <c r="AF2504" s="249">
        <v>9.6042640507221222E-10</v>
      </c>
      <c r="AH2504" s="74">
        <v>60</v>
      </c>
    </row>
    <row r="2505" spans="2:39">
      <c r="B2505" s="271">
        <v>43190</v>
      </c>
      <c r="C2505" s="73">
        <v>43190</v>
      </c>
      <c r="D2505" s="73">
        <v>43190</v>
      </c>
      <c r="E2505" s="208">
        <v>10042014</v>
      </c>
      <c r="F2505" s="61" t="s">
        <v>1053</v>
      </c>
      <c r="G2505" s="61" t="s">
        <v>444</v>
      </c>
      <c r="H2505" s="60">
        <v>143981207</v>
      </c>
      <c r="I2505" s="60">
        <v>98</v>
      </c>
      <c r="J2505" s="60" t="s">
        <v>2225</v>
      </c>
      <c r="K2505" s="60" t="s">
        <v>1338</v>
      </c>
      <c r="L2505" s="62">
        <v>41444</v>
      </c>
      <c r="M2505" s="62">
        <v>43282</v>
      </c>
      <c r="N2505" s="60">
        <v>60</v>
      </c>
      <c r="O2505" s="60">
        <v>56</v>
      </c>
      <c r="P2505" s="60">
        <v>60</v>
      </c>
      <c r="Q2505" s="60">
        <v>56</v>
      </c>
      <c r="R2505" s="60">
        <v>56</v>
      </c>
      <c r="S2505" s="249">
        <v>247448</v>
      </c>
      <c r="T2505" s="60">
        <v>0.05</v>
      </c>
      <c r="U2505" s="60">
        <v>9.4E-2</v>
      </c>
      <c r="V2505" s="249">
        <v>4669.6490227432178</v>
      </c>
      <c r="W2505" s="249">
        <v>222862.75398328248</v>
      </c>
      <c r="X2505" s="249">
        <v>24585.246016717516</v>
      </c>
      <c r="Y2505" s="249">
        <v>56956.05131976516</v>
      </c>
      <c r="Z2505" s="249">
        <v>32537.982316799986</v>
      </c>
      <c r="AA2505" s="249">
        <v>24418.069002965174</v>
      </c>
      <c r="AB2505" s="249">
        <v>22946.229615603017</v>
      </c>
      <c r="AC2505" s="249">
        <v>24418.069002965174</v>
      </c>
      <c r="AD2505" s="249">
        <v>57316.18738131164</v>
      </c>
      <c r="AE2505" s="249">
        <v>32730.941364593076</v>
      </c>
      <c r="AF2505" s="249">
        <v>1.0477378964424133E-9</v>
      </c>
      <c r="AH2505" s="74">
        <v>60</v>
      </c>
    </row>
    <row r="2506" spans="2:39">
      <c r="B2506" s="271">
        <v>43190</v>
      </c>
      <c r="C2506" s="73">
        <v>43190</v>
      </c>
      <c r="D2506" s="73">
        <v>43190</v>
      </c>
      <c r="E2506" s="208">
        <v>10041935</v>
      </c>
      <c r="F2506" s="61" t="s">
        <v>1053</v>
      </c>
      <c r="G2506" s="61" t="s">
        <v>444</v>
      </c>
      <c r="H2506" s="60">
        <v>143981428</v>
      </c>
      <c r="I2506" s="60">
        <v>98</v>
      </c>
      <c r="J2506" s="60" t="s">
        <v>2235</v>
      </c>
      <c r="K2506" s="60" t="s">
        <v>1338</v>
      </c>
      <c r="L2506" s="62">
        <v>41367</v>
      </c>
      <c r="M2506" s="62">
        <v>43191</v>
      </c>
      <c r="N2506" s="60">
        <v>60</v>
      </c>
      <c r="O2506" s="60">
        <v>59</v>
      </c>
      <c r="P2506" s="60">
        <v>60</v>
      </c>
      <c r="Q2506" s="60">
        <v>59</v>
      </c>
      <c r="R2506" s="60">
        <v>59</v>
      </c>
      <c r="S2506" s="249">
        <v>230351</v>
      </c>
      <c r="T2506" s="60">
        <v>0.05</v>
      </c>
      <c r="U2506" s="60">
        <v>9.4E-2</v>
      </c>
      <c r="V2506" s="249">
        <v>4347.0075411315629</v>
      </c>
      <c r="W2506" s="249">
        <v>207464.42987133903</v>
      </c>
      <c r="X2506" s="249">
        <v>22886.570128660969</v>
      </c>
      <c r="Y2506" s="249">
        <v>53322.235701494821</v>
      </c>
      <c r="Z2506" s="249">
        <v>30451.415092204435</v>
      </c>
      <c r="AA2506" s="249">
        <v>22870.820609290386</v>
      </c>
      <c r="AB2506" s="249">
        <v>22505.127293183286</v>
      </c>
      <c r="AC2506" s="249">
        <v>22870.820609290386</v>
      </c>
      <c r="AD2506" s="249">
        <v>53356.022596555733</v>
      </c>
      <c r="AE2506" s="249">
        <v>30469.452467893803</v>
      </c>
      <c r="AF2506" s="249">
        <v>9.6042640507221222E-10</v>
      </c>
      <c r="AH2506" s="74">
        <v>60</v>
      </c>
    </row>
    <row r="2507" spans="2:39">
      <c r="B2507" s="271">
        <v>43190</v>
      </c>
      <c r="C2507" s="73">
        <v>43190</v>
      </c>
      <c r="D2507" s="73">
        <v>43190</v>
      </c>
      <c r="E2507" s="208">
        <v>10041861</v>
      </c>
      <c r="F2507" s="61" t="s">
        <v>1053</v>
      </c>
      <c r="G2507" s="61" t="s">
        <v>444</v>
      </c>
      <c r="H2507" s="60">
        <v>143982432</v>
      </c>
      <c r="I2507" s="60">
        <v>98</v>
      </c>
      <c r="J2507" s="60" t="s">
        <v>2287</v>
      </c>
      <c r="K2507" s="60" t="s">
        <v>1780</v>
      </c>
      <c r="L2507" s="62">
        <v>41493</v>
      </c>
      <c r="M2507" s="62">
        <v>43313</v>
      </c>
      <c r="N2507" s="60">
        <v>60</v>
      </c>
      <c r="O2507" s="60">
        <v>55</v>
      </c>
      <c r="P2507" s="60">
        <v>60</v>
      </c>
      <c r="Q2507" s="60">
        <v>55</v>
      </c>
      <c r="R2507" s="60">
        <v>55</v>
      </c>
      <c r="S2507" s="249">
        <v>150166</v>
      </c>
      <c r="T2507" s="60">
        <v>0.05</v>
      </c>
      <c r="U2507" s="60">
        <v>9.1499999999999998E-2</v>
      </c>
      <c r="V2507" s="249">
        <v>2833.817671386546</v>
      </c>
      <c r="W2507" s="249">
        <v>136036.97834218328</v>
      </c>
      <c r="X2507" s="249">
        <v>14129.021657816716</v>
      </c>
      <c r="Y2507" s="249">
        <v>33673.643893628891</v>
      </c>
      <c r="Z2507" s="249">
        <v>19687.654373949044</v>
      </c>
      <c r="AA2507" s="249">
        <v>13985.989519679846</v>
      </c>
      <c r="AB2507" s="249">
        <v>12951.603186331991</v>
      </c>
      <c r="AC2507" s="249">
        <v>13985.989519679846</v>
      </c>
      <c r="AD2507" s="249">
        <v>33992.081941009557</v>
      </c>
      <c r="AE2507" s="249">
        <v>19863.060283192783</v>
      </c>
      <c r="AF2507" s="249">
        <v>5.8207660913467407E-11</v>
      </c>
      <c r="AH2507" s="74">
        <v>60</v>
      </c>
    </row>
    <row r="2508" spans="2:39">
      <c r="B2508" s="271">
        <v>43190</v>
      </c>
      <c r="C2508" s="73">
        <v>43190</v>
      </c>
      <c r="D2508" s="73">
        <v>43190</v>
      </c>
      <c r="E2508" s="208">
        <v>10042001</v>
      </c>
      <c r="F2508" s="61" t="s">
        <v>1053</v>
      </c>
      <c r="G2508" s="61" t="s">
        <v>444</v>
      </c>
      <c r="H2508" s="60">
        <v>143982521</v>
      </c>
      <c r="I2508" s="60">
        <v>98</v>
      </c>
      <c r="J2508" s="60" t="s">
        <v>1862</v>
      </c>
      <c r="K2508" s="60" t="s">
        <v>1780</v>
      </c>
      <c r="L2508" s="62">
        <v>41561</v>
      </c>
      <c r="M2508" s="62">
        <v>44105</v>
      </c>
      <c r="N2508" s="60">
        <v>84</v>
      </c>
      <c r="O2508" s="60">
        <v>53</v>
      </c>
      <c r="P2508" s="60">
        <v>60</v>
      </c>
      <c r="Q2508" s="60">
        <v>53</v>
      </c>
      <c r="R2508" s="60">
        <v>53</v>
      </c>
      <c r="S2508" s="249">
        <v>950922</v>
      </c>
      <c r="T2508" s="60">
        <v>0.05</v>
      </c>
      <c r="U2508" s="60">
        <v>9.1499999999999998E-2</v>
      </c>
      <c r="V2508" s="249">
        <v>17945.071239230165</v>
      </c>
      <c r="W2508" s="249">
        <v>861450.36505670787</v>
      </c>
      <c r="X2508" s="249">
        <v>89471.634943292127</v>
      </c>
      <c r="Y2508" s="249">
        <v>211508.63390998472</v>
      </c>
      <c r="Z2508" s="249">
        <v>123714.58247990941</v>
      </c>
      <c r="AA2508" s="249">
        <v>87794.051430075313</v>
      </c>
      <c r="AB2508" s="249">
        <v>79033.277533241373</v>
      </c>
      <c r="AC2508" s="249">
        <v>87794.051430075313</v>
      </c>
      <c r="AD2508" s="249">
        <v>215253.90929710248</v>
      </c>
      <c r="AE2508" s="249">
        <v>125782.27435381</v>
      </c>
      <c r="AF2508" s="249">
        <v>3.4924596548080444E-10</v>
      </c>
      <c r="AH2508" s="74">
        <v>60</v>
      </c>
    </row>
    <row r="2509" spans="2:39">
      <c r="B2509" s="271">
        <v>43190</v>
      </c>
      <c r="C2509" s="73">
        <v>43190</v>
      </c>
      <c r="D2509" s="73">
        <v>43190</v>
      </c>
      <c r="E2509" s="208">
        <v>10041945</v>
      </c>
      <c r="F2509" s="61" t="s">
        <v>1053</v>
      </c>
      <c r="G2509" s="61" t="s">
        <v>444</v>
      </c>
      <c r="H2509" s="60">
        <v>143982955</v>
      </c>
      <c r="I2509" s="60">
        <v>98</v>
      </c>
      <c r="J2509" s="60" t="s">
        <v>2315</v>
      </c>
      <c r="K2509" s="60" t="s">
        <v>1780</v>
      </c>
      <c r="L2509" s="62">
        <v>41723</v>
      </c>
      <c r="M2509" s="62">
        <v>43556</v>
      </c>
      <c r="N2509" s="60">
        <v>60</v>
      </c>
      <c r="O2509" s="60">
        <v>47</v>
      </c>
      <c r="P2509" s="60">
        <v>60</v>
      </c>
      <c r="Q2509" s="60">
        <v>47</v>
      </c>
      <c r="R2509" s="60">
        <v>47</v>
      </c>
      <c r="S2509" s="249">
        <v>254612</v>
      </c>
      <c r="T2509" s="60">
        <v>0.05</v>
      </c>
      <c r="U2509" s="60">
        <v>9.1499999999999998E-2</v>
      </c>
      <c r="V2509" s="249">
        <v>4804.8425405689122</v>
      </c>
      <c r="W2509" s="249">
        <v>230655.72186553531</v>
      </c>
      <c r="X2509" s="249">
        <v>23956.278134464694</v>
      </c>
      <c r="Y2509" s="249">
        <v>54424.199162663514</v>
      </c>
      <c r="Z2509" s="249">
        <v>31894.047492365993</v>
      </c>
      <c r="AA2509" s="249">
        <v>22530.15167029752</v>
      </c>
      <c r="AB2509" s="249">
        <v>18765.751205330675</v>
      </c>
      <c r="AC2509" s="249">
        <v>22530.15167029752</v>
      </c>
      <c r="AD2509" s="249">
        <v>57634.830568599573</v>
      </c>
      <c r="AE2509" s="249">
        <v>33678.552434134734</v>
      </c>
      <c r="AF2509" s="249">
        <v>1.4551915228366852E-10</v>
      </c>
      <c r="AH2509" s="74">
        <v>60</v>
      </c>
    </row>
    <row r="2510" spans="2:39">
      <c r="B2510" s="271">
        <v>43190</v>
      </c>
      <c r="C2510" s="73">
        <v>43190</v>
      </c>
      <c r="D2510" s="73">
        <v>43190</v>
      </c>
      <c r="E2510" s="208">
        <v>10041948</v>
      </c>
      <c r="F2510" s="61" t="s">
        <v>1053</v>
      </c>
      <c r="G2510" s="61" t="s">
        <v>444</v>
      </c>
      <c r="H2510" s="60">
        <v>143983161</v>
      </c>
      <c r="I2510" s="60">
        <v>98</v>
      </c>
      <c r="J2510" s="60" t="s">
        <v>2322</v>
      </c>
      <c r="K2510" s="60" t="s">
        <v>1780</v>
      </c>
      <c r="L2510" s="62">
        <v>41894</v>
      </c>
      <c r="M2510" s="62">
        <v>43709</v>
      </c>
      <c r="N2510" s="60">
        <v>60</v>
      </c>
      <c r="O2510" s="60">
        <v>42</v>
      </c>
      <c r="P2510" s="60">
        <v>60</v>
      </c>
      <c r="Q2510" s="60">
        <v>42</v>
      </c>
      <c r="R2510" s="60">
        <v>42</v>
      </c>
      <c r="S2510" s="249">
        <v>400333</v>
      </c>
      <c r="T2510" s="60">
        <v>0.05</v>
      </c>
      <c r="U2510" s="60">
        <v>9.1499999999999998E-2</v>
      </c>
      <c r="V2510" s="249">
        <v>7554.7775784078294</v>
      </c>
      <c r="W2510" s="249">
        <v>362665.92737810995</v>
      </c>
      <c r="X2510" s="249">
        <v>37667.072621890053</v>
      </c>
      <c r="Y2510" s="249">
        <v>81251.583115156682</v>
      </c>
      <c r="Z2510" s="249">
        <v>47717.185553710209</v>
      </c>
      <c r="AA2510" s="249">
        <v>33534.397561446473</v>
      </c>
      <c r="AB2510" s="249">
        <v>26366.950835323038</v>
      </c>
      <c r="AC2510" s="249">
        <v>33534.397561446473</v>
      </c>
      <c r="AD2510" s="249">
        <v>90620.727326360007</v>
      </c>
      <c r="AE2510" s="249">
        <v>52953.65470446978</v>
      </c>
      <c r="AF2510" s="249">
        <v>1.7462298274040222E-10</v>
      </c>
      <c r="AH2510" s="74">
        <v>60</v>
      </c>
    </row>
    <row r="2511" spans="2:39">
      <c r="B2511" s="271">
        <v>43190</v>
      </c>
      <c r="C2511" s="73">
        <v>43190</v>
      </c>
      <c r="D2511" s="73">
        <v>43190</v>
      </c>
      <c r="E2511" s="208">
        <v>10042243</v>
      </c>
      <c r="F2511" s="61" t="s">
        <v>1053</v>
      </c>
      <c r="G2511" s="61" t="s">
        <v>444</v>
      </c>
      <c r="H2511" s="60">
        <v>143983226</v>
      </c>
      <c r="I2511" s="60">
        <v>98</v>
      </c>
      <c r="J2511" s="60" t="s">
        <v>2326</v>
      </c>
      <c r="K2511" s="60" t="s">
        <v>1780</v>
      </c>
      <c r="L2511" s="62">
        <v>41556</v>
      </c>
      <c r="M2511" s="62">
        <v>43374</v>
      </c>
      <c r="N2511" s="60">
        <v>60</v>
      </c>
      <c r="O2511" s="60">
        <v>53</v>
      </c>
      <c r="P2511" s="60">
        <v>60</v>
      </c>
      <c r="Q2511" s="60">
        <v>53</v>
      </c>
      <c r="R2511" s="60">
        <v>53</v>
      </c>
      <c r="S2511" s="249">
        <v>246682</v>
      </c>
      <c r="T2511" s="60">
        <v>0.05</v>
      </c>
      <c r="U2511" s="60">
        <v>9.1499999999999998E-2</v>
      </c>
      <c r="V2511" s="249">
        <v>4655.1936577719052</v>
      </c>
      <c r="W2511" s="249">
        <v>223471.8504282358</v>
      </c>
      <c r="X2511" s="249">
        <v>23210.149571764196</v>
      </c>
      <c r="Y2511" s="249">
        <v>54868.194058169698</v>
      </c>
      <c r="Z2511" s="249">
        <v>32093.232289618871</v>
      </c>
      <c r="AA2511" s="249">
        <v>22774.961768550827</v>
      </c>
      <c r="AB2511" s="249">
        <v>20502.298788391709</v>
      </c>
      <c r="AC2511" s="249">
        <v>22774.961768550827</v>
      </c>
      <c r="AD2511" s="249">
        <v>55839.769038078695</v>
      </c>
      <c r="AE2511" s="249">
        <v>32629.619466314325</v>
      </c>
      <c r="AF2511" s="249">
        <v>1.7462298274040222E-10</v>
      </c>
      <c r="AH2511" s="74">
        <v>60</v>
      </c>
    </row>
    <row r="2512" spans="2:39">
      <c r="B2512" s="271">
        <v>43190</v>
      </c>
      <c r="C2512" s="73">
        <v>43190</v>
      </c>
      <c r="D2512" s="73">
        <v>43190</v>
      </c>
      <c r="E2512" s="208">
        <v>10041901</v>
      </c>
      <c r="F2512" s="61" t="s">
        <v>1053</v>
      </c>
      <c r="G2512" s="61" t="s">
        <v>444</v>
      </c>
      <c r="H2512" s="60">
        <v>143983552</v>
      </c>
      <c r="I2512" s="60">
        <v>98</v>
      </c>
      <c r="J2512" s="60" t="s">
        <v>2342</v>
      </c>
      <c r="K2512" s="60" t="s">
        <v>1780</v>
      </c>
      <c r="L2512" s="62">
        <v>42017</v>
      </c>
      <c r="M2512" s="62">
        <v>43831</v>
      </c>
      <c r="N2512" s="60">
        <v>60</v>
      </c>
      <c r="O2512" s="60">
        <v>38</v>
      </c>
      <c r="P2512" s="60">
        <v>60</v>
      </c>
      <c r="Q2512" s="60">
        <v>38</v>
      </c>
      <c r="R2512" s="60">
        <v>38</v>
      </c>
      <c r="S2512" s="249">
        <v>190818</v>
      </c>
      <c r="T2512" s="60">
        <v>0.05</v>
      </c>
      <c r="U2512" s="60">
        <v>9.1499999999999998E-2</v>
      </c>
      <c r="V2512" s="249">
        <v>3600.9710614828787</v>
      </c>
      <c r="W2512" s="249">
        <v>172864.05799780728</v>
      </c>
      <c r="X2512" s="249">
        <v>17953.942002192722</v>
      </c>
      <c r="Y2512" s="249">
        <v>36651.812218518215</v>
      </c>
      <c r="Z2512" s="249">
        <v>21567.549069361106</v>
      </c>
      <c r="AA2512" s="249">
        <v>15084.263149157108</v>
      </c>
      <c r="AB2512" s="249">
        <v>11370.829934722058</v>
      </c>
      <c r="AC2512" s="249">
        <v>15084.263149157108</v>
      </c>
      <c r="AD2512" s="249">
        <v>43194.205691165494</v>
      </c>
      <c r="AE2512" s="249">
        <v>25240.263688972715</v>
      </c>
      <c r="AF2512" s="249">
        <v>5.8207660913467407E-11</v>
      </c>
      <c r="AH2512" s="74">
        <v>60</v>
      </c>
    </row>
    <row r="2513" spans="2:37">
      <c r="B2513" s="271">
        <v>43190</v>
      </c>
      <c r="C2513" s="73">
        <v>43190</v>
      </c>
      <c r="D2513" s="73">
        <v>43190</v>
      </c>
      <c r="E2513" s="208">
        <v>10042249</v>
      </c>
      <c r="F2513" s="61" t="s">
        <v>1053</v>
      </c>
      <c r="G2513" s="61" t="s">
        <v>444</v>
      </c>
      <c r="H2513" s="60">
        <v>143983900</v>
      </c>
      <c r="I2513" s="60">
        <v>98</v>
      </c>
      <c r="J2513" s="60" t="s">
        <v>2360</v>
      </c>
      <c r="K2513" s="60" t="s">
        <v>1780</v>
      </c>
      <c r="L2513" s="62">
        <v>41981</v>
      </c>
      <c r="M2513" s="62">
        <v>43800</v>
      </c>
      <c r="N2513" s="60">
        <v>60</v>
      </c>
      <c r="O2513" s="60">
        <v>39</v>
      </c>
      <c r="P2513" s="60">
        <v>60</v>
      </c>
      <c r="Q2513" s="60">
        <v>39</v>
      </c>
      <c r="R2513" s="60">
        <v>39</v>
      </c>
      <c r="S2513" s="249">
        <v>175170</v>
      </c>
      <c r="T2513" s="60">
        <v>0.05</v>
      </c>
      <c r="U2513" s="60">
        <v>9.1499999999999998E-2</v>
      </c>
      <c r="V2513" s="249">
        <v>3305.6739974213951</v>
      </c>
      <c r="W2513" s="249">
        <v>158688.36818054848</v>
      </c>
      <c r="X2513" s="249">
        <v>16481.631819451519</v>
      </c>
      <c r="Y2513" s="249">
        <v>34154.918073065113</v>
      </c>
      <c r="Z2513" s="249">
        <v>20087.877666016793</v>
      </c>
      <c r="AA2513" s="249">
        <v>14067.04040704832</v>
      </c>
      <c r="AB2513" s="249">
        <v>10713.060682643487</v>
      </c>
      <c r="AC2513" s="249">
        <v>14067.04040704832</v>
      </c>
      <c r="AD2513" s="249">
        <v>39652.071664735297</v>
      </c>
      <c r="AE2513" s="249">
        <v>23170.439845283749</v>
      </c>
      <c r="AF2513" s="249">
        <v>2.9103830456733704E-11</v>
      </c>
      <c r="AH2513" s="74">
        <v>60</v>
      </c>
    </row>
    <row r="2514" spans="2:37">
      <c r="B2514" s="271">
        <v>43190</v>
      </c>
      <c r="C2514" s="73">
        <v>43190</v>
      </c>
      <c r="D2514" s="73">
        <v>43190</v>
      </c>
      <c r="E2514" s="208">
        <v>10041507</v>
      </c>
      <c r="F2514" s="61" t="s">
        <v>1053</v>
      </c>
      <c r="G2514" s="61" t="s">
        <v>444</v>
      </c>
      <c r="H2514" s="60">
        <v>143985776</v>
      </c>
      <c r="I2514" s="60">
        <v>98</v>
      </c>
      <c r="J2514" s="60" t="s">
        <v>1906</v>
      </c>
      <c r="K2514" s="60" t="s">
        <v>1780</v>
      </c>
      <c r="L2514" s="62">
        <v>42290</v>
      </c>
      <c r="M2514" s="62">
        <v>44105</v>
      </c>
      <c r="N2514" s="60">
        <v>60</v>
      </c>
      <c r="O2514" s="60">
        <v>29</v>
      </c>
      <c r="P2514" s="60">
        <v>60</v>
      </c>
      <c r="Q2514" s="60">
        <v>29</v>
      </c>
      <c r="R2514" s="60">
        <v>29</v>
      </c>
      <c r="S2514" s="249">
        <v>200305</v>
      </c>
      <c r="T2514" s="60">
        <v>0.05</v>
      </c>
      <c r="U2514" s="60">
        <v>9.1499999999999998E-2</v>
      </c>
      <c r="V2514" s="249">
        <v>3780.0024550636103</v>
      </c>
      <c r="W2514" s="249">
        <v>181458.43231377957</v>
      </c>
      <c r="X2514" s="249">
        <v>18846.567686220427</v>
      </c>
      <c r="Y2514" s="249">
        <v>32171.070764006785</v>
      </c>
      <c r="Z2514" s="249">
        <v>19028.872330910599</v>
      </c>
      <c r="AA2514" s="249">
        <v>13142.198433096186</v>
      </c>
      <c r="AB2514" s="249">
        <v>9109.1743816732051</v>
      </c>
      <c r="AC2514" s="249">
        <v>13142.198433096186</v>
      </c>
      <c r="AD2514" s="249">
        <v>45341.714990037144</v>
      </c>
      <c r="AE2514" s="249">
        <v>26495.14730381663</v>
      </c>
      <c r="AF2514" s="249">
        <v>8.7311491370201111E-11</v>
      </c>
      <c r="AH2514" s="74">
        <v>60</v>
      </c>
    </row>
    <row r="2515" spans="2:37">
      <c r="B2515" s="271">
        <v>43190</v>
      </c>
      <c r="C2515" s="73">
        <v>43190</v>
      </c>
      <c r="D2515" s="73">
        <v>43190</v>
      </c>
      <c r="E2515" s="208">
        <v>10041582</v>
      </c>
      <c r="F2515" s="61" t="s">
        <v>1053</v>
      </c>
      <c r="G2515" s="61" t="s">
        <v>444</v>
      </c>
      <c r="H2515" s="60">
        <v>143985792</v>
      </c>
      <c r="I2515" s="60">
        <v>98</v>
      </c>
      <c r="J2515" s="60" t="s">
        <v>2239</v>
      </c>
      <c r="K2515" s="60" t="s">
        <v>1780</v>
      </c>
      <c r="L2515" s="62">
        <v>42109</v>
      </c>
      <c r="M2515" s="62">
        <v>43191</v>
      </c>
      <c r="N2515" s="60">
        <v>36</v>
      </c>
      <c r="O2515" s="60">
        <v>35</v>
      </c>
      <c r="P2515" s="60">
        <v>36</v>
      </c>
      <c r="Q2515" s="60">
        <v>35</v>
      </c>
      <c r="R2515" s="60">
        <v>35</v>
      </c>
      <c r="S2515" s="249">
        <v>90337</v>
      </c>
      <c r="T2515" s="60">
        <v>0.05</v>
      </c>
      <c r="U2515" s="60">
        <v>9.1499999999999998E-2</v>
      </c>
      <c r="V2515" s="249">
        <v>2707.480931744165</v>
      </c>
      <c r="W2515" s="249">
        <v>84954.995795373165</v>
      </c>
      <c r="X2515" s="249">
        <v>5382.0042046268354</v>
      </c>
      <c r="Y2515" s="249">
        <v>12493.82942874213</v>
      </c>
      <c r="Z2515" s="249">
        <v>7121.0791820772865</v>
      </c>
      <c r="AA2515" s="249">
        <v>5372.7502466648439</v>
      </c>
      <c r="AB2515" s="249">
        <v>5232.5040878316458</v>
      </c>
      <c r="AC2515" s="249">
        <v>5372.7502466648439</v>
      </c>
      <c r="AD2515" s="249">
        <v>12514.31774741679</v>
      </c>
      <c r="AE2515" s="249">
        <v>7132.3135427899397</v>
      </c>
      <c r="AF2515" s="249">
        <v>1.4551915228366852E-11</v>
      </c>
      <c r="AH2515" s="74">
        <v>36</v>
      </c>
    </row>
    <row r="2516" spans="2:37">
      <c r="B2516" s="271">
        <v>43190</v>
      </c>
      <c r="C2516" s="73">
        <v>43190</v>
      </c>
      <c r="D2516" s="73">
        <v>43190</v>
      </c>
      <c r="E2516" s="208">
        <v>10041683</v>
      </c>
      <c r="F2516" s="61" t="s">
        <v>1053</v>
      </c>
      <c r="G2516" s="61" t="s">
        <v>444</v>
      </c>
      <c r="H2516" s="60">
        <v>143987914</v>
      </c>
      <c r="I2516" s="60">
        <v>99</v>
      </c>
      <c r="J2516" s="60" t="s">
        <v>2417</v>
      </c>
      <c r="K2516" s="60" t="s">
        <v>1334</v>
      </c>
      <c r="L2516" s="62">
        <v>40624</v>
      </c>
      <c r="M2516" s="62">
        <v>51575</v>
      </c>
      <c r="N2516" s="60">
        <v>360</v>
      </c>
      <c r="O2516" s="60">
        <v>83</v>
      </c>
      <c r="P2516" s="60">
        <v>228</v>
      </c>
      <c r="Q2516" s="60">
        <v>83</v>
      </c>
      <c r="R2516" s="60">
        <v>83</v>
      </c>
      <c r="S2516" s="249">
        <v>1472709</v>
      </c>
      <c r="T2516" s="60">
        <v>0.03</v>
      </c>
      <c r="U2516" s="60">
        <v>7.6499999999999999E-2</v>
      </c>
      <c r="V2516" s="249">
        <v>8481.9366692801959</v>
      </c>
      <c r="W2516" s="249">
        <v>1018056.4402463905</v>
      </c>
      <c r="X2516" s="249">
        <v>454652.55975360947</v>
      </c>
      <c r="Y2516" s="249">
        <v>486978.16054859618</v>
      </c>
      <c r="Z2516" s="249">
        <v>261849.74428729725</v>
      </c>
      <c r="AA2516" s="249">
        <v>225128.41626129893</v>
      </c>
      <c r="AB2516" s="249">
        <v>165509.48447170871</v>
      </c>
      <c r="AC2516" s="249">
        <v>225128.41626129893</v>
      </c>
      <c r="AD2516" s="249">
        <v>915825.12034949742</v>
      </c>
      <c r="AE2516" s="249">
        <v>461172.56059588469</v>
      </c>
      <c r="AF2516" s="249">
        <v>3.2596290111541748E-9</v>
      </c>
      <c r="AH2516" s="74">
        <v>228</v>
      </c>
    </row>
    <row r="2517" spans="2:37">
      <c r="B2517" s="271">
        <v>43190</v>
      </c>
      <c r="C2517" s="73">
        <v>43190</v>
      </c>
      <c r="D2517" s="73">
        <v>43190</v>
      </c>
      <c r="E2517" s="208">
        <v>10054816</v>
      </c>
      <c r="F2517" s="61" t="s">
        <v>1053</v>
      </c>
      <c r="G2517" s="61" t="s">
        <v>444</v>
      </c>
      <c r="H2517" s="60">
        <v>143998657</v>
      </c>
      <c r="I2517" s="60">
        <v>98</v>
      </c>
      <c r="J2517" s="60" t="s">
        <v>2491</v>
      </c>
      <c r="K2517" s="60" t="s">
        <v>1338</v>
      </c>
      <c r="L2517" s="62">
        <v>41352</v>
      </c>
      <c r="M2517" s="62">
        <v>43191</v>
      </c>
      <c r="N2517" s="60">
        <v>60</v>
      </c>
      <c r="O2517" s="60">
        <v>59</v>
      </c>
      <c r="P2517" s="60">
        <v>60</v>
      </c>
      <c r="Q2517" s="60">
        <v>59</v>
      </c>
      <c r="R2517" s="60">
        <v>59</v>
      </c>
      <c r="S2517" s="249">
        <v>229150</v>
      </c>
      <c r="T2517" s="60">
        <v>0.05</v>
      </c>
      <c r="U2517" s="60">
        <v>9.4E-2</v>
      </c>
      <c r="V2517" s="249">
        <v>4324.3431895251051</v>
      </c>
      <c r="W2517" s="249">
        <v>206382.75546890325</v>
      </c>
      <c r="X2517" s="249">
        <v>22767.244531096745</v>
      </c>
      <c r="Y2517" s="249">
        <v>53044.225165063457</v>
      </c>
      <c r="Z2517" s="249">
        <v>30292.648038769723</v>
      </c>
      <c r="AA2517" s="249">
        <v>22751.577126293734</v>
      </c>
      <c r="AB2517" s="249">
        <v>22387.790455578466</v>
      </c>
      <c r="AC2517" s="249">
        <v>22751.577126293734</v>
      </c>
      <c r="AD2517" s="249">
        <v>53077.835902603983</v>
      </c>
      <c r="AE2517" s="249">
        <v>30310.591371506336</v>
      </c>
      <c r="AF2517" s="249">
        <v>9.0221874415874481E-10</v>
      </c>
      <c r="AH2517" s="74">
        <v>60</v>
      </c>
    </row>
    <row r="2518" spans="2:37" ht="13.8" thickBot="1">
      <c r="B2518" s="277">
        <v>43190</v>
      </c>
      <c r="C2518" s="209">
        <v>43190</v>
      </c>
      <c r="D2518" s="209">
        <v>43190</v>
      </c>
      <c r="E2518" s="210">
        <v>10053990</v>
      </c>
      <c r="F2518" s="85" t="s">
        <v>1053</v>
      </c>
      <c r="G2518" s="85" t="s">
        <v>444</v>
      </c>
      <c r="H2518" s="94">
        <v>143987108</v>
      </c>
      <c r="I2518" s="94">
        <v>98</v>
      </c>
      <c r="J2518" s="94" t="s">
        <v>2659</v>
      </c>
      <c r="K2518" s="94" t="s">
        <v>2612</v>
      </c>
      <c r="L2518" s="246">
        <v>42552</v>
      </c>
      <c r="M2518" s="246">
        <v>43282</v>
      </c>
      <c r="N2518" s="94">
        <v>24</v>
      </c>
      <c r="O2518" s="94">
        <v>20</v>
      </c>
      <c r="P2518" s="94">
        <v>24</v>
      </c>
      <c r="Q2518" s="94">
        <v>20</v>
      </c>
      <c r="R2518" s="94">
        <v>20</v>
      </c>
      <c r="S2518" s="250">
        <v>250381</v>
      </c>
      <c r="T2518" s="94">
        <v>0.05</v>
      </c>
      <c r="U2518" s="94">
        <v>8.8999999999999996E-2</v>
      </c>
      <c r="V2518" s="250">
        <v>10984.562433005791</v>
      </c>
      <c r="W2518" s="250">
        <v>240684.3430389415</v>
      </c>
      <c r="X2518" s="250">
        <v>9696.6569610584993</v>
      </c>
      <c r="Y2518" s="250">
        <v>22142.396510509512</v>
      </c>
      <c r="Z2518" s="250">
        <v>12794.594748166332</v>
      </c>
      <c r="AA2518" s="250">
        <v>9347.8017623431806</v>
      </c>
      <c r="AB2518" s="250">
        <v>8080.5474675487494</v>
      </c>
      <c r="AC2518" s="250">
        <v>9347.8017623431806</v>
      </c>
      <c r="AD2518" s="250">
        <v>22945.155353196664</v>
      </c>
      <c r="AE2518" s="250">
        <v>13248.498392138979</v>
      </c>
      <c r="AF2518" s="250">
        <v>-8.149072527885437E-10</v>
      </c>
      <c r="AG2518" s="85"/>
      <c r="AH2518" s="95">
        <v>24</v>
      </c>
      <c r="AI2518" s="94"/>
      <c r="AJ2518" s="94"/>
      <c r="AK2518" s="85"/>
    </row>
    <row r="2519" spans="2:37">
      <c r="B2519" s="73">
        <v>43220</v>
      </c>
      <c r="C2519" s="73">
        <v>43220</v>
      </c>
      <c r="D2519" s="73">
        <v>43220</v>
      </c>
      <c r="E2519" s="208">
        <v>10042245</v>
      </c>
      <c r="F2519" s="61" t="s">
        <v>1053</v>
      </c>
      <c r="G2519" s="61" t="s">
        <v>444</v>
      </c>
      <c r="H2519" s="60">
        <v>141001957</v>
      </c>
      <c r="I2519" s="60">
        <v>99</v>
      </c>
      <c r="J2519" s="60" t="s">
        <v>1850</v>
      </c>
      <c r="K2519" s="60" t="s">
        <v>1331</v>
      </c>
      <c r="L2519" s="62">
        <v>39798</v>
      </c>
      <c r="M2519" s="62">
        <v>50762</v>
      </c>
      <c r="N2519" s="60">
        <v>360</v>
      </c>
      <c r="O2519" s="60">
        <v>112</v>
      </c>
      <c r="P2519" s="60">
        <v>228</v>
      </c>
      <c r="Q2519" s="60">
        <v>112</v>
      </c>
      <c r="R2519" s="60">
        <v>112</v>
      </c>
      <c r="S2519" s="249">
        <v>300045</v>
      </c>
      <c r="T2519" s="60">
        <v>0.03</v>
      </c>
      <c r="U2519" s="60">
        <v>8.6499999999999994E-2</v>
      </c>
      <c r="V2519" s="249">
        <v>1728.0825254236759</v>
      </c>
      <c r="W2519" s="249">
        <v>193118.86612606779</v>
      </c>
      <c r="X2519" s="249">
        <v>106926.13387393221</v>
      </c>
      <c r="Y2519" s="249">
        <v>135955.11423843916</v>
      </c>
      <c r="Z2519" s="249">
        <v>67321.558956750421</v>
      </c>
      <c r="AA2519" s="249">
        <v>68633.555281688736</v>
      </c>
      <c r="AB2519" s="249">
        <v>52525.118394212317</v>
      </c>
      <c r="AC2519" s="249">
        <v>68633.555281688736</v>
      </c>
      <c r="AD2519" s="249">
        <v>200883.94967052864</v>
      </c>
      <c r="AE2519" s="249">
        <v>93957.815796598094</v>
      </c>
      <c r="AF2519" s="249">
        <v>-1.6589183360338211E-9</v>
      </c>
      <c r="AH2519" s="74">
        <v>228</v>
      </c>
    </row>
    <row r="2520" spans="2:37">
      <c r="B2520" s="73">
        <v>43220</v>
      </c>
      <c r="C2520" s="73">
        <v>43220</v>
      </c>
      <c r="D2520" s="73">
        <v>43220</v>
      </c>
      <c r="E2520" s="208">
        <v>10041759</v>
      </c>
      <c r="F2520" s="61" t="s">
        <v>1053</v>
      </c>
      <c r="G2520" s="61" t="s">
        <v>444</v>
      </c>
      <c r="H2520" s="60">
        <v>141961810</v>
      </c>
      <c r="I2520" s="60">
        <v>98</v>
      </c>
      <c r="J2520" s="60" t="s">
        <v>1855</v>
      </c>
      <c r="K2520" s="60" t="s">
        <v>1780</v>
      </c>
      <c r="L2520" s="62">
        <v>41794</v>
      </c>
      <c r="M2520" s="62">
        <v>43617</v>
      </c>
      <c r="N2520" s="60">
        <v>60</v>
      </c>
      <c r="O2520" s="60">
        <v>46</v>
      </c>
      <c r="P2520" s="60">
        <v>60</v>
      </c>
      <c r="Q2520" s="60">
        <v>46</v>
      </c>
      <c r="R2520" s="60">
        <v>46</v>
      </c>
      <c r="S2520" s="249">
        <v>72080</v>
      </c>
      <c r="T2520" s="60">
        <v>0.05</v>
      </c>
      <c r="U2520" s="60">
        <v>9.1499999999999998E-2</v>
      </c>
      <c r="V2520" s="249">
        <v>1360.2385210603084</v>
      </c>
      <c r="W2520" s="249">
        <v>65298.039495655299</v>
      </c>
      <c r="X2520" s="249">
        <v>6781.9605043447009</v>
      </c>
      <c r="Y2520" s="249">
        <v>15270.121736038083</v>
      </c>
      <c r="Z2520" s="249">
        <v>8952.2007342137658</v>
      </c>
      <c r="AA2520" s="249">
        <v>6317.9210018243175</v>
      </c>
      <c r="AB2520" s="249">
        <v>5199.5030533309373</v>
      </c>
      <c r="AC2520" s="249">
        <v>6317.9210018243175</v>
      </c>
      <c r="AD2520" s="249">
        <v>16316.271767963241</v>
      </c>
      <c r="AE2520" s="249">
        <v>9534.311263618496</v>
      </c>
      <c r="AF2520" s="249">
        <v>4.3655745685100555E-11</v>
      </c>
      <c r="AH2520" s="74">
        <v>60</v>
      </c>
    </row>
    <row r="2521" spans="2:37">
      <c r="B2521" s="73">
        <v>43220</v>
      </c>
      <c r="C2521" s="73">
        <v>43220</v>
      </c>
      <c r="D2521" s="73">
        <v>43220</v>
      </c>
      <c r="E2521" s="208">
        <v>10042245</v>
      </c>
      <c r="F2521" s="61" t="s">
        <v>1053</v>
      </c>
      <c r="G2521" s="61" t="s">
        <v>1784</v>
      </c>
      <c r="H2521" s="60">
        <v>143001121</v>
      </c>
      <c r="I2521" s="60">
        <v>99</v>
      </c>
      <c r="J2521" s="60" t="s">
        <v>1866</v>
      </c>
      <c r="K2521" s="60" t="s">
        <v>1331</v>
      </c>
      <c r="L2521" s="62">
        <v>39280</v>
      </c>
      <c r="M2521" s="62">
        <v>50275</v>
      </c>
      <c r="N2521" s="60">
        <v>361</v>
      </c>
      <c r="O2521" s="60">
        <v>129</v>
      </c>
      <c r="P2521" s="60">
        <v>228</v>
      </c>
      <c r="Q2521" s="60">
        <v>129</v>
      </c>
      <c r="R2521" s="60">
        <v>129</v>
      </c>
      <c r="S2521" s="249">
        <v>2704786</v>
      </c>
      <c r="T2521" s="60">
        <v>0.03</v>
      </c>
      <c r="U2521" s="60">
        <v>8.6499999999999994E-2</v>
      </c>
      <c r="V2521" s="249">
        <v>15577.974709162299</v>
      </c>
      <c r="W2521" s="249">
        <v>1740889.5513461723</v>
      </c>
      <c r="X2521" s="249">
        <v>963896.44865382765</v>
      </c>
      <c r="Y2521" s="249">
        <v>1368411.3647545977</v>
      </c>
      <c r="Z2521" s="249">
        <v>669456.90504677733</v>
      </c>
      <c r="AA2521" s="249">
        <v>698954.45970782032</v>
      </c>
      <c r="AB2521" s="249">
        <v>545362.46436992881</v>
      </c>
      <c r="AC2521" s="249">
        <v>698954.45970782032</v>
      </c>
      <c r="AD2521" s="249">
        <v>1810888.6823428164</v>
      </c>
      <c r="AE2521" s="249">
        <v>846992.23368900409</v>
      </c>
      <c r="AF2521" s="249">
        <v>-1.5366822481155396E-8</v>
      </c>
      <c r="AH2521" s="74">
        <v>228</v>
      </c>
    </row>
    <row r="2522" spans="2:37">
      <c r="B2522" s="73">
        <v>43220</v>
      </c>
      <c r="C2522" s="73">
        <v>43220</v>
      </c>
      <c r="D2522" s="73">
        <v>43220</v>
      </c>
      <c r="E2522" s="208">
        <v>10041768</v>
      </c>
      <c r="F2522" s="61" t="s">
        <v>1053</v>
      </c>
      <c r="G2522" s="61" t="s">
        <v>1784</v>
      </c>
      <c r="H2522" s="60">
        <v>143134636</v>
      </c>
      <c r="I2522" s="60">
        <v>99</v>
      </c>
      <c r="J2522" s="60" t="s">
        <v>2057</v>
      </c>
      <c r="K2522" s="60" t="s">
        <v>1335</v>
      </c>
      <c r="L2522" s="62">
        <v>40672</v>
      </c>
      <c r="M2522" s="62">
        <v>51622</v>
      </c>
      <c r="N2522" s="60">
        <v>360</v>
      </c>
      <c r="O2522" s="60">
        <v>83</v>
      </c>
      <c r="P2522" s="60">
        <v>228</v>
      </c>
      <c r="Q2522" s="60">
        <v>83</v>
      </c>
      <c r="R2522" s="60">
        <v>83</v>
      </c>
      <c r="S2522" s="249">
        <v>902506</v>
      </c>
      <c r="T2522" s="60">
        <v>0.03</v>
      </c>
      <c r="U2522" s="60">
        <v>8.1500000000000003E-2</v>
      </c>
      <c r="V2522" s="249">
        <v>5197.9031401623752</v>
      </c>
      <c r="W2522" s="249">
        <v>601796.84445841855</v>
      </c>
      <c r="X2522" s="249">
        <v>300709.15554158145</v>
      </c>
      <c r="Y2522" s="249">
        <v>308145.45825498423</v>
      </c>
      <c r="Z2522" s="249">
        <v>160466.84397104342</v>
      </c>
      <c r="AA2522" s="249">
        <v>147678.61428394081</v>
      </c>
      <c r="AB2522" s="249">
        <v>109468.68381557571</v>
      </c>
      <c r="AC2522" s="249">
        <v>147678.61428394081</v>
      </c>
      <c r="AD2522" s="249">
        <v>583325.07149861148</v>
      </c>
      <c r="AE2522" s="249">
        <v>282615.91595702153</v>
      </c>
      <c r="AF2522" s="249">
        <v>8.4983184933662415E-9</v>
      </c>
      <c r="AH2522" s="74">
        <v>228</v>
      </c>
    </row>
    <row r="2523" spans="2:37">
      <c r="B2523" s="73">
        <v>43220</v>
      </c>
      <c r="C2523" s="73">
        <v>43220</v>
      </c>
      <c r="D2523" s="73">
        <v>43220</v>
      </c>
      <c r="E2523" s="208">
        <v>10042231</v>
      </c>
      <c r="F2523" s="61" t="s">
        <v>1053</v>
      </c>
      <c r="G2523" s="61" t="s">
        <v>1784</v>
      </c>
      <c r="H2523" s="60">
        <v>143372162</v>
      </c>
      <c r="I2523" s="60">
        <v>99</v>
      </c>
      <c r="J2523" s="60" t="s">
        <v>2095</v>
      </c>
      <c r="K2523" s="60" t="s">
        <v>1335</v>
      </c>
      <c r="L2523" s="62">
        <v>40675</v>
      </c>
      <c r="M2523" s="62">
        <v>51622</v>
      </c>
      <c r="N2523" s="60">
        <v>360</v>
      </c>
      <c r="O2523" s="60">
        <v>83</v>
      </c>
      <c r="P2523" s="60">
        <v>228</v>
      </c>
      <c r="Q2523" s="60">
        <v>83</v>
      </c>
      <c r="R2523" s="60">
        <v>83</v>
      </c>
      <c r="S2523" s="249">
        <v>4159116</v>
      </c>
      <c r="T2523" s="60">
        <v>0.03</v>
      </c>
      <c r="U2523" s="60">
        <v>8.1500000000000003E-2</v>
      </c>
      <c r="V2523" s="249">
        <v>23954.059160492649</v>
      </c>
      <c r="W2523" s="249">
        <v>2773325.4787630443</v>
      </c>
      <c r="X2523" s="249">
        <v>1385790.5212369557</v>
      </c>
      <c r="Y2523" s="249">
        <v>1420060.0392192821</v>
      </c>
      <c r="Z2523" s="249">
        <v>739496.71052543726</v>
      </c>
      <c r="AA2523" s="249">
        <v>680563.32869384484</v>
      </c>
      <c r="AB2523" s="249">
        <v>504476.37395906722</v>
      </c>
      <c r="AC2523" s="249">
        <v>680563.32869384484</v>
      </c>
      <c r="AD2523" s="249">
        <v>2688200.0098293186</v>
      </c>
      <c r="AE2523" s="249">
        <v>1302409.4885923234</v>
      </c>
      <c r="AF2523" s="249">
        <v>3.9581209421157837E-8</v>
      </c>
      <c r="AH2523" s="74">
        <v>228</v>
      </c>
    </row>
    <row r="2524" spans="2:37">
      <c r="B2524" s="73">
        <v>43220</v>
      </c>
      <c r="C2524" s="73">
        <v>43220</v>
      </c>
      <c r="D2524" s="73">
        <v>43220</v>
      </c>
      <c r="E2524" s="208">
        <v>10041768</v>
      </c>
      <c r="F2524" s="61" t="s">
        <v>1053</v>
      </c>
      <c r="G2524" s="61" t="s">
        <v>1784</v>
      </c>
      <c r="H2524" s="60">
        <v>143659976</v>
      </c>
      <c r="I2524" s="60">
        <v>99</v>
      </c>
      <c r="J2524" s="60" t="s">
        <v>2119</v>
      </c>
      <c r="K2524" s="60" t="s">
        <v>1335</v>
      </c>
      <c r="L2524" s="62">
        <v>40851</v>
      </c>
      <c r="M2524" s="62">
        <v>51806</v>
      </c>
      <c r="N2524" s="60">
        <v>360</v>
      </c>
      <c r="O2524" s="60">
        <v>77</v>
      </c>
      <c r="P2524" s="60">
        <v>228</v>
      </c>
      <c r="Q2524" s="60">
        <v>77</v>
      </c>
      <c r="R2524" s="60">
        <v>77</v>
      </c>
      <c r="S2524" s="249">
        <v>1425034</v>
      </c>
      <c r="T2524" s="60">
        <v>0.03</v>
      </c>
      <c r="U2524" s="60">
        <v>8.1500000000000003E-2</v>
      </c>
      <c r="V2524" s="249">
        <v>8207.3567416041005</v>
      </c>
      <c r="W2524" s="249">
        <v>950221.89818788809</v>
      </c>
      <c r="X2524" s="249">
        <v>474812.10181211191</v>
      </c>
      <c r="Y2524" s="249">
        <v>455333.69362522976</v>
      </c>
      <c r="Z2524" s="249">
        <v>238117.09967578127</v>
      </c>
      <c r="AA2524" s="249">
        <v>217216.59394944849</v>
      </c>
      <c r="AB2524" s="249">
        <v>160353.2098225115</v>
      </c>
      <c r="AC2524" s="249">
        <v>217216.59394944849</v>
      </c>
      <c r="AD2524" s="249">
        <v>921055.43889786035</v>
      </c>
      <c r="AE2524" s="249">
        <v>446243.33708573482</v>
      </c>
      <c r="AF2524" s="249">
        <v>1.3620592653751373E-8</v>
      </c>
      <c r="AH2524" s="74">
        <v>228</v>
      </c>
    </row>
    <row r="2525" spans="2:37">
      <c r="B2525" s="73">
        <v>43220</v>
      </c>
      <c r="C2525" s="73">
        <v>43220</v>
      </c>
      <c r="D2525" s="73">
        <v>43220</v>
      </c>
      <c r="E2525" s="208">
        <v>10042211</v>
      </c>
      <c r="F2525" s="61" t="s">
        <v>1053</v>
      </c>
      <c r="G2525" s="61" t="s">
        <v>444</v>
      </c>
      <c r="H2525" s="60">
        <v>143662136</v>
      </c>
      <c r="I2525" s="60">
        <v>99</v>
      </c>
      <c r="J2525" s="60" t="s">
        <v>2120</v>
      </c>
      <c r="K2525" s="60" t="s">
        <v>1336</v>
      </c>
      <c r="L2525" s="62">
        <v>41358</v>
      </c>
      <c r="M2525" s="62">
        <v>52322</v>
      </c>
      <c r="N2525" s="60">
        <v>360</v>
      </c>
      <c r="O2525" s="60">
        <v>60</v>
      </c>
      <c r="P2525" s="60">
        <v>228</v>
      </c>
      <c r="Q2525" s="60">
        <v>60</v>
      </c>
      <c r="R2525" s="60">
        <v>60</v>
      </c>
      <c r="S2525" s="249">
        <v>1001940</v>
      </c>
      <c r="T2525" s="60">
        <v>0.03</v>
      </c>
      <c r="U2525" s="60">
        <v>7.6499999999999999E-2</v>
      </c>
      <c r="V2525" s="249">
        <v>5770.5844307453799</v>
      </c>
      <c r="W2525" s="249">
        <v>692622.55458510027</v>
      </c>
      <c r="X2525" s="249">
        <v>309317.44541489973</v>
      </c>
      <c r="Y2525" s="249">
        <v>247568.57349341171</v>
      </c>
      <c r="Z2525" s="249">
        <v>135116.07060019739</v>
      </c>
      <c r="AA2525" s="249">
        <v>112452.50289321432</v>
      </c>
      <c r="AB2525" s="249">
        <v>81399.327740763096</v>
      </c>
      <c r="AC2525" s="249">
        <v>112452.50289321432</v>
      </c>
      <c r="AD2525" s="249">
        <v>623070.69562484894</v>
      </c>
      <c r="AE2525" s="249">
        <v>313753.25020994677</v>
      </c>
      <c r="AF2525" s="249">
        <v>2.4447217583656311E-9</v>
      </c>
      <c r="AH2525" s="74">
        <v>228</v>
      </c>
    </row>
    <row r="2526" spans="2:37">
      <c r="B2526" s="73">
        <v>43220</v>
      </c>
      <c r="C2526" s="73">
        <v>43220</v>
      </c>
      <c r="D2526" s="73">
        <v>43220</v>
      </c>
      <c r="E2526" s="208">
        <v>10042097</v>
      </c>
      <c r="F2526" s="61" t="s">
        <v>1053</v>
      </c>
      <c r="G2526" s="61" t="s">
        <v>444</v>
      </c>
      <c r="H2526" s="60">
        <v>143980146</v>
      </c>
      <c r="I2526" s="60">
        <v>98</v>
      </c>
      <c r="J2526" s="60" t="s">
        <v>2173</v>
      </c>
      <c r="K2526" s="60" t="s">
        <v>1338</v>
      </c>
      <c r="L2526" s="62">
        <v>41394</v>
      </c>
      <c r="M2526" s="62">
        <v>43221</v>
      </c>
      <c r="N2526" s="60">
        <v>60</v>
      </c>
      <c r="O2526" s="60">
        <v>59</v>
      </c>
      <c r="P2526" s="60">
        <v>60</v>
      </c>
      <c r="Q2526" s="60">
        <v>59</v>
      </c>
      <c r="R2526" s="60">
        <v>59</v>
      </c>
      <c r="S2526" s="249">
        <v>61013</v>
      </c>
      <c r="T2526" s="60">
        <v>0.05</v>
      </c>
      <c r="U2526" s="60">
        <v>9.4E-2</v>
      </c>
      <c r="V2526" s="249">
        <v>1151.3905783220391</v>
      </c>
      <c r="W2526" s="249">
        <v>54951.04106229193</v>
      </c>
      <c r="X2526" s="249">
        <v>6061.9589377080702</v>
      </c>
      <c r="Y2526" s="249">
        <v>14123.444512310794</v>
      </c>
      <c r="Z2526" s="249">
        <v>8065.6571450554547</v>
      </c>
      <c r="AA2526" s="249">
        <v>6057.7873672553396</v>
      </c>
      <c r="AB2526" s="249">
        <v>5960.9262887462692</v>
      </c>
      <c r="AC2526" s="249">
        <v>6057.7873672553396</v>
      </c>
      <c r="AD2526" s="249">
        <v>14132.393637030669</v>
      </c>
      <c r="AE2526" s="249">
        <v>8070.4346993223444</v>
      </c>
      <c r="AF2526" s="249">
        <v>2.5465851649641991E-10</v>
      </c>
      <c r="AH2526" s="74">
        <v>60</v>
      </c>
    </row>
    <row r="2527" spans="2:37">
      <c r="B2527" s="73">
        <v>43220</v>
      </c>
      <c r="C2527" s="73">
        <v>43220</v>
      </c>
      <c r="D2527" s="73">
        <v>43220</v>
      </c>
      <c r="E2527" s="208">
        <v>10041973</v>
      </c>
      <c r="F2527" s="61" t="s">
        <v>1053</v>
      </c>
      <c r="G2527" s="61" t="s">
        <v>444</v>
      </c>
      <c r="H2527" s="60">
        <v>143980596</v>
      </c>
      <c r="I2527" s="60">
        <v>98</v>
      </c>
      <c r="J2527" s="60" t="s">
        <v>1983</v>
      </c>
      <c r="K2527" s="60" t="s">
        <v>1338</v>
      </c>
      <c r="L2527" s="62">
        <v>41386</v>
      </c>
      <c r="M2527" s="62">
        <v>43221</v>
      </c>
      <c r="N2527" s="60">
        <v>60</v>
      </c>
      <c r="O2527" s="60">
        <v>59</v>
      </c>
      <c r="P2527" s="60">
        <v>60</v>
      </c>
      <c r="Q2527" s="60">
        <v>59</v>
      </c>
      <c r="R2527" s="60">
        <v>59</v>
      </c>
      <c r="S2527" s="249">
        <v>111936</v>
      </c>
      <c r="T2527" s="60">
        <v>0.05</v>
      </c>
      <c r="U2527" s="60">
        <v>9.4E-2</v>
      </c>
      <c r="V2527" s="249">
        <v>2112.3704091760078</v>
      </c>
      <c r="W2527" s="249">
        <v>100814.57611244668</v>
      </c>
      <c r="X2527" s="249">
        <v>11121.423887553319</v>
      </c>
      <c r="Y2527" s="249">
        <v>25911.230146526475</v>
      </c>
      <c r="Z2527" s="249">
        <v>14797.459528115767</v>
      </c>
      <c r="AA2527" s="249">
        <v>11113.770618410708</v>
      </c>
      <c r="AB2527" s="249">
        <v>10936.066822760764</v>
      </c>
      <c r="AC2527" s="249">
        <v>11113.770618410708</v>
      </c>
      <c r="AD2527" s="249">
        <v>25927.648438114251</v>
      </c>
      <c r="AE2527" s="249">
        <v>14806.224550560481</v>
      </c>
      <c r="AF2527" s="249">
        <v>4.5110937207937241E-10</v>
      </c>
      <c r="AH2527" s="74">
        <v>60</v>
      </c>
    </row>
    <row r="2528" spans="2:37">
      <c r="B2528" s="73">
        <v>43220</v>
      </c>
      <c r="C2528" s="73">
        <v>43220</v>
      </c>
      <c r="D2528" s="73">
        <v>43220</v>
      </c>
      <c r="E2528" s="208">
        <v>10041759</v>
      </c>
      <c r="F2528" s="61" t="s">
        <v>1053</v>
      </c>
      <c r="G2528" s="61" t="s">
        <v>444</v>
      </c>
      <c r="H2528" s="60">
        <v>143981789</v>
      </c>
      <c r="I2528" s="60">
        <v>98</v>
      </c>
      <c r="J2528" s="60" t="s">
        <v>1855</v>
      </c>
      <c r="K2528" s="60" t="s">
        <v>1780</v>
      </c>
      <c r="L2528" s="62">
        <v>41494</v>
      </c>
      <c r="M2528" s="62">
        <v>43313</v>
      </c>
      <c r="N2528" s="60">
        <v>60</v>
      </c>
      <c r="O2528" s="60">
        <v>56</v>
      </c>
      <c r="P2528" s="60">
        <v>60</v>
      </c>
      <c r="Q2528" s="60">
        <v>56</v>
      </c>
      <c r="R2528" s="60">
        <v>56</v>
      </c>
      <c r="S2528" s="249">
        <v>225125</v>
      </c>
      <c r="T2528" s="60">
        <v>0.05</v>
      </c>
      <c r="U2528" s="60">
        <v>9.1499999999999998E-2</v>
      </c>
      <c r="V2528" s="249">
        <v>4248.3864741079615</v>
      </c>
      <c r="W2528" s="249">
        <v>203943.13459294385</v>
      </c>
      <c r="X2528" s="249">
        <v>21181.865407056146</v>
      </c>
      <c r="Y2528" s="249">
        <v>50640.989337743609</v>
      </c>
      <c r="Z2528" s="249">
        <v>29602.636792657839</v>
      </c>
      <c r="AA2528" s="249">
        <v>21038.352545085771</v>
      </c>
      <c r="AB2528" s="249">
        <v>19769.741046585736</v>
      </c>
      <c r="AC2528" s="249">
        <v>21038.352545085771</v>
      </c>
      <c r="AD2528" s="249">
        <v>50960.0538535339</v>
      </c>
      <c r="AE2528" s="249">
        <v>29778.188446477725</v>
      </c>
      <c r="AF2528" s="249">
        <v>2.9103830456733704E-11</v>
      </c>
      <c r="AH2528" s="74">
        <v>60</v>
      </c>
    </row>
    <row r="2529" spans="2:37">
      <c r="B2529" s="73">
        <v>43220</v>
      </c>
      <c r="C2529" s="73">
        <v>43220</v>
      </c>
      <c r="D2529" s="73">
        <v>43220</v>
      </c>
      <c r="E2529" s="208">
        <v>10041737</v>
      </c>
      <c r="F2529" s="61" t="s">
        <v>1053</v>
      </c>
      <c r="G2529" s="61" t="s">
        <v>444</v>
      </c>
      <c r="H2529" s="60">
        <v>143983153</v>
      </c>
      <c r="I2529" s="60">
        <v>98</v>
      </c>
      <c r="J2529" s="60" t="s">
        <v>2321</v>
      </c>
      <c r="K2529" s="60" t="s">
        <v>1780</v>
      </c>
      <c r="L2529" s="62">
        <v>41746</v>
      </c>
      <c r="M2529" s="62">
        <v>43221</v>
      </c>
      <c r="N2529" s="60">
        <v>48</v>
      </c>
      <c r="O2529" s="60">
        <v>47</v>
      </c>
      <c r="P2529" s="60">
        <v>48</v>
      </c>
      <c r="Q2529" s="60">
        <v>47</v>
      </c>
      <c r="R2529" s="60">
        <v>47</v>
      </c>
      <c r="S2529" s="249">
        <v>179030</v>
      </c>
      <c r="T2529" s="60">
        <v>0.05</v>
      </c>
      <c r="U2529" s="60">
        <v>9.1499999999999998E-2</v>
      </c>
      <c r="V2529" s="249">
        <v>4122.9344279528468</v>
      </c>
      <c r="W2529" s="249">
        <v>165205.96891867841</v>
      </c>
      <c r="X2529" s="249">
        <v>13824.031081321591</v>
      </c>
      <c r="Y2529" s="249">
        <v>32663.684144072438</v>
      </c>
      <c r="Z2529" s="249">
        <v>18853.744930002373</v>
      </c>
      <c r="AA2529" s="249">
        <v>13809.939214070066</v>
      </c>
      <c r="AB2529" s="249">
        <v>13536.030433794058</v>
      </c>
      <c r="AC2529" s="249">
        <v>13809.939214070066</v>
      </c>
      <c r="AD2529" s="249">
        <v>32694.883623058355</v>
      </c>
      <c r="AE2529" s="249">
        <v>18870.852541736647</v>
      </c>
      <c r="AF2529" s="249">
        <v>1.1641532182693481E-10</v>
      </c>
      <c r="AH2529" s="74">
        <v>48</v>
      </c>
    </row>
    <row r="2530" spans="2:37">
      <c r="B2530" s="73">
        <v>43220</v>
      </c>
      <c r="C2530" s="73">
        <v>43220</v>
      </c>
      <c r="D2530" s="73">
        <v>43220</v>
      </c>
      <c r="E2530" s="208">
        <v>10041744</v>
      </c>
      <c r="F2530" s="61" t="s">
        <v>1053</v>
      </c>
      <c r="G2530" s="61" t="s">
        <v>444</v>
      </c>
      <c r="H2530" s="60">
        <v>143983595</v>
      </c>
      <c r="I2530" s="60">
        <v>98</v>
      </c>
      <c r="J2530" s="60" t="s">
        <v>2344</v>
      </c>
      <c r="K2530" s="60" t="s">
        <v>1780</v>
      </c>
      <c r="L2530" s="62">
        <v>41775</v>
      </c>
      <c r="M2530" s="62">
        <v>43617</v>
      </c>
      <c r="N2530" s="60">
        <v>61</v>
      </c>
      <c r="O2530" s="60">
        <v>47</v>
      </c>
      <c r="P2530" s="60">
        <v>60</v>
      </c>
      <c r="Q2530" s="60">
        <v>47</v>
      </c>
      <c r="R2530" s="60">
        <v>47</v>
      </c>
      <c r="S2530" s="249">
        <v>193505</v>
      </c>
      <c r="T2530" s="60">
        <v>0.05</v>
      </c>
      <c r="U2530" s="60">
        <v>9.1499999999999998E-2</v>
      </c>
      <c r="V2530" s="249">
        <v>3651.6780662843362</v>
      </c>
      <c r="W2530" s="249">
        <v>175298.23990852907</v>
      </c>
      <c r="X2530" s="249">
        <v>18206.760091470933</v>
      </c>
      <c r="Y2530" s="249">
        <v>41362.36571320756</v>
      </c>
      <c r="Z2530" s="249">
        <v>24239.46106236268</v>
      </c>
      <c r="AA2530" s="249">
        <v>17122.904650844881</v>
      </c>
      <c r="AB2530" s="249">
        <v>14261.962071652231</v>
      </c>
      <c r="AC2530" s="249">
        <v>17122.904650844881</v>
      </c>
      <c r="AD2530" s="249">
        <v>43802.444068531186</v>
      </c>
      <c r="AE2530" s="249">
        <v>25595.683977060165</v>
      </c>
      <c r="AF2530" s="249">
        <v>8.7311491370201111E-11</v>
      </c>
      <c r="AH2530" s="74">
        <v>60</v>
      </c>
    </row>
    <row r="2531" spans="2:37">
      <c r="B2531" s="73">
        <v>43220</v>
      </c>
      <c r="C2531" s="73">
        <v>43220</v>
      </c>
      <c r="D2531" s="73">
        <v>43220</v>
      </c>
      <c r="E2531" s="208">
        <v>10053975</v>
      </c>
      <c r="F2531" s="61" t="s">
        <v>1053</v>
      </c>
      <c r="G2531" s="61" t="s">
        <v>444</v>
      </c>
      <c r="H2531" s="60">
        <v>143983935</v>
      </c>
      <c r="I2531" s="60">
        <v>98</v>
      </c>
      <c r="J2531" s="60" t="s">
        <v>2361</v>
      </c>
      <c r="K2531" s="60" t="s">
        <v>1780</v>
      </c>
      <c r="L2531" s="62">
        <v>41789</v>
      </c>
      <c r="M2531" s="62">
        <v>43617</v>
      </c>
      <c r="N2531" s="60">
        <v>60</v>
      </c>
      <c r="O2531" s="60">
        <v>46</v>
      </c>
      <c r="P2531" s="60">
        <v>60</v>
      </c>
      <c r="Q2531" s="60">
        <v>46</v>
      </c>
      <c r="R2531" s="60">
        <v>46</v>
      </c>
      <c r="S2531" s="249">
        <v>406533</v>
      </c>
      <c r="T2531" s="60">
        <v>0.05</v>
      </c>
      <c r="U2531" s="60">
        <v>9.1499999999999998E-2</v>
      </c>
      <c r="V2531" s="249">
        <v>7671.7792270006967</v>
      </c>
      <c r="W2531" s="249">
        <v>368282.57339466189</v>
      </c>
      <c r="X2531" s="249">
        <v>38250.426605338114</v>
      </c>
      <c r="Y2531" s="249">
        <v>86123.867920598947</v>
      </c>
      <c r="Z2531" s="249">
        <v>50490.635697587684</v>
      </c>
      <c r="AA2531" s="249">
        <v>35633.232223011262</v>
      </c>
      <c r="AB2531" s="249">
        <v>29325.327064092555</v>
      </c>
      <c r="AC2531" s="249">
        <v>35633.232223011262</v>
      </c>
      <c r="AD2531" s="249">
        <v>92024.180225380114</v>
      </c>
      <c r="AE2531" s="249">
        <v>53773.753620041884</v>
      </c>
      <c r="AF2531" s="249">
        <v>1.1641532182693481E-10</v>
      </c>
      <c r="AH2531" s="74">
        <v>60</v>
      </c>
    </row>
    <row r="2532" spans="2:37">
      <c r="B2532" s="73">
        <v>43220</v>
      </c>
      <c r="C2532" s="73">
        <v>43220</v>
      </c>
      <c r="D2532" s="73">
        <v>43220</v>
      </c>
      <c r="E2532" s="208">
        <v>10041759</v>
      </c>
      <c r="F2532" s="61" t="s">
        <v>1053</v>
      </c>
      <c r="G2532" s="61" t="s">
        <v>444</v>
      </c>
      <c r="H2532" s="60">
        <v>143984435</v>
      </c>
      <c r="I2532" s="60">
        <v>98</v>
      </c>
      <c r="J2532" s="60" t="s">
        <v>1855</v>
      </c>
      <c r="K2532" s="60" t="s">
        <v>1780</v>
      </c>
      <c r="L2532" s="62">
        <v>41985</v>
      </c>
      <c r="M2532" s="62">
        <v>43800</v>
      </c>
      <c r="N2532" s="60">
        <v>60</v>
      </c>
      <c r="O2532" s="60">
        <v>40</v>
      </c>
      <c r="P2532" s="60">
        <v>60</v>
      </c>
      <c r="Q2532" s="60">
        <v>40</v>
      </c>
      <c r="R2532" s="60">
        <v>40</v>
      </c>
      <c r="S2532" s="249">
        <v>27116</v>
      </c>
      <c r="T2532" s="60">
        <v>0.05</v>
      </c>
      <c r="U2532" s="60">
        <v>9.1499999999999998E-2</v>
      </c>
      <c r="V2532" s="249">
        <v>511.71237149100051</v>
      </c>
      <c r="W2532" s="249">
        <v>24564.673126584192</v>
      </c>
      <c r="X2532" s="249">
        <v>2551.3268734158082</v>
      </c>
      <c r="Y2532" s="249">
        <v>5362.5691573983186</v>
      </c>
      <c r="Z2532" s="249">
        <v>3152.3538280040666</v>
      </c>
      <c r="AA2532" s="249">
        <v>2210.215329394252</v>
      </c>
      <c r="AB2532" s="249">
        <v>1700.8845822772055</v>
      </c>
      <c r="AC2532" s="249">
        <v>2210.215329394252</v>
      </c>
      <c r="AD2532" s="249">
        <v>6138.0691628758505</v>
      </c>
      <c r="AE2532" s="249">
        <v>3586.7422894600313</v>
      </c>
      <c r="AF2532" s="249">
        <v>1.0913936421275139E-11</v>
      </c>
      <c r="AH2532" s="74">
        <v>60</v>
      </c>
    </row>
    <row r="2533" spans="2:37">
      <c r="B2533" s="73">
        <v>43220</v>
      </c>
      <c r="C2533" s="73">
        <v>43220</v>
      </c>
      <c r="D2533" s="73">
        <v>43220</v>
      </c>
      <c r="E2533" s="208">
        <v>46097566</v>
      </c>
      <c r="F2533" s="61" t="s">
        <v>1053</v>
      </c>
      <c r="G2533" s="61" t="s">
        <v>1784</v>
      </c>
      <c r="H2533" s="60">
        <v>143984532</v>
      </c>
      <c r="I2533" s="60">
        <v>98</v>
      </c>
      <c r="J2533" s="60" t="s">
        <v>2383</v>
      </c>
      <c r="K2533" s="60" t="s">
        <v>1780</v>
      </c>
      <c r="L2533" s="62">
        <v>41871</v>
      </c>
      <c r="M2533" s="62">
        <v>43709</v>
      </c>
      <c r="N2533" s="60">
        <v>60</v>
      </c>
      <c r="O2533" s="60">
        <v>43</v>
      </c>
      <c r="P2533" s="60">
        <v>60</v>
      </c>
      <c r="Q2533" s="60">
        <v>43</v>
      </c>
      <c r="R2533" s="60">
        <v>43</v>
      </c>
      <c r="S2533" s="249">
        <v>406026</v>
      </c>
      <c r="T2533" s="60">
        <v>0.05</v>
      </c>
      <c r="U2533" s="60">
        <v>9.1499999999999998E-2</v>
      </c>
      <c r="V2533" s="249">
        <v>7662.2115115431834</v>
      </c>
      <c r="W2533" s="249">
        <v>367823.2766962116</v>
      </c>
      <c r="X2533" s="249">
        <v>38202.7233037884</v>
      </c>
      <c r="Y2533" s="249">
        <v>83386.217243904714</v>
      </c>
      <c r="Z2533" s="249">
        <v>48948.292454311799</v>
      </c>
      <c r="AA2533" s="249">
        <v>34437.924789592915</v>
      </c>
      <c r="AB2533" s="249">
        <v>27378.618367715022</v>
      </c>
      <c r="AC2533" s="249">
        <v>34437.924789592915</v>
      </c>
      <c r="AD2533" s="249">
        <v>91909.413996379706</v>
      </c>
      <c r="AE2533" s="249">
        <v>53706.690692591073</v>
      </c>
      <c r="AF2533" s="249">
        <v>2.3283064365386963E-10</v>
      </c>
      <c r="AH2533" s="74">
        <v>60</v>
      </c>
    </row>
    <row r="2534" spans="2:37">
      <c r="B2534" s="73">
        <v>43220</v>
      </c>
      <c r="C2534" s="73">
        <v>43220</v>
      </c>
      <c r="D2534" s="73">
        <v>43220</v>
      </c>
      <c r="E2534" s="208">
        <v>10042122</v>
      </c>
      <c r="F2534" s="61" t="s">
        <v>1053</v>
      </c>
      <c r="G2534" s="61" t="s">
        <v>444</v>
      </c>
      <c r="H2534" s="60">
        <v>143984664</v>
      </c>
      <c r="I2534" s="60">
        <v>98</v>
      </c>
      <c r="J2534" s="60" t="s">
        <v>2389</v>
      </c>
      <c r="K2534" s="60" t="s">
        <v>1780</v>
      </c>
      <c r="L2534" s="62">
        <v>41864</v>
      </c>
      <c r="M2534" s="62">
        <v>43678</v>
      </c>
      <c r="N2534" s="60">
        <v>60</v>
      </c>
      <c r="O2534" s="60">
        <v>44</v>
      </c>
      <c r="P2534" s="60">
        <v>60</v>
      </c>
      <c r="Q2534" s="60">
        <v>44</v>
      </c>
      <c r="R2534" s="60">
        <v>44</v>
      </c>
      <c r="S2534" s="249">
        <v>400166</v>
      </c>
      <c r="T2534" s="60">
        <v>0.05</v>
      </c>
      <c r="U2534" s="60">
        <v>9.1499999999999998E-2</v>
      </c>
      <c r="V2534" s="249">
        <v>7551.6260823892799</v>
      </c>
      <c r="W2534" s="249">
        <v>362514.6402999222</v>
      </c>
      <c r="X2534" s="249">
        <v>37651.359700077795</v>
      </c>
      <c r="Y2534" s="249">
        <v>83097.567672312318</v>
      </c>
      <c r="Z2534" s="249">
        <v>48757.208974253619</v>
      </c>
      <c r="AA2534" s="249">
        <v>34340.358698058699</v>
      </c>
      <c r="AB2534" s="249">
        <v>27610.997113390382</v>
      </c>
      <c r="AC2534" s="249">
        <v>34340.358698058699</v>
      </c>
      <c r="AD2534" s="249">
        <v>90582.924643434817</v>
      </c>
      <c r="AE2534" s="249">
        <v>52931.564943356789</v>
      </c>
      <c r="AF2534" s="249">
        <v>2.3283064365386963E-10</v>
      </c>
      <c r="AH2534" s="74">
        <v>60</v>
      </c>
    </row>
    <row r="2535" spans="2:37">
      <c r="B2535" s="73">
        <v>43220</v>
      </c>
      <c r="C2535" s="73">
        <v>43220</v>
      </c>
      <c r="D2535" s="73">
        <v>43220</v>
      </c>
      <c r="E2535" s="208">
        <v>10042231</v>
      </c>
      <c r="F2535" s="61" t="s">
        <v>1053</v>
      </c>
      <c r="G2535" s="61" t="s">
        <v>1784</v>
      </c>
      <c r="H2535" s="60">
        <v>143997162</v>
      </c>
      <c r="I2535" s="60">
        <v>99</v>
      </c>
      <c r="J2535" s="60" t="s">
        <v>2461</v>
      </c>
      <c r="K2535" s="60" t="s">
        <v>1335</v>
      </c>
      <c r="L2535" s="62">
        <v>40865</v>
      </c>
      <c r="M2535" s="62">
        <v>51836</v>
      </c>
      <c r="N2535" s="60">
        <v>361</v>
      </c>
      <c r="O2535" s="60">
        <v>76</v>
      </c>
      <c r="P2535" s="60">
        <v>228</v>
      </c>
      <c r="Q2535" s="60">
        <v>76</v>
      </c>
      <c r="R2535" s="60">
        <v>76</v>
      </c>
      <c r="S2535" s="249">
        <v>651249</v>
      </c>
      <c r="T2535" s="60">
        <v>0.03</v>
      </c>
      <c r="U2535" s="60">
        <v>8.1500000000000003E-2</v>
      </c>
      <c r="V2535" s="249">
        <v>3750.8107670504205</v>
      </c>
      <c r="W2535" s="249">
        <v>434257.04998825566</v>
      </c>
      <c r="X2535" s="249">
        <v>216991.95001174434</v>
      </c>
      <c r="Y2535" s="249">
        <v>205680.00612369241</v>
      </c>
      <c r="Z2535" s="249">
        <v>107636.36913881067</v>
      </c>
      <c r="AA2535" s="249">
        <v>98043.636984881741</v>
      </c>
      <c r="AB2535" s="249">
        <v>72330.65000391478</v>
      </c>
      <c r="AC2535" s="249">
        <v>98043.636984881741</v>
      </c>
      <c r="AD2535" s="249">
        <v>420927.80489924632</v>
      </c>
      <c r="AE2535" s="249">
        <v>203935.85488749587</v>
      </c>
      <c r="AF2535" s="249">
        <v>6.1118043959140778E-9</v>
      </c>
      <c r="AH2535" s="74">
        <v>228</v>
      </c>
    </row>
    <row r="2536" spans="2:37">
      <c r="B2536" s="73">
        <v>43220</v>
      </c>
      <c r="C2536" s="73">
        <v>43220</v>
      </c>
      <c r="D2536" s="73">
        <v>43220</v>
      </c>
      <c r="E2536" s="208">
        <v>10041983</v>
      </c>
      <c r="F2536" s="61" t="s">
        <v>1053</v>
      </c>
      <c r="G2536" s="61" t="s">
        <v>444</v>
      </c>
      <c r="H2536" s="60">
        <v>143998002</v>
      </c>
      <c r="I2536" s="60">
        <v>98</v>
      </c>
      <c r="J2536" s="60" t="s">
        <v>2480</v>
      </c>
      <c r="K2536" s="60" t="s">
        <v>1338</v>
      </c>
      <c r="L2536" s="62">
        <v>41016</v>
      </c>
      <c r="M2536" s="62">
        <v>43586</v>
      </c>
      <c r="N2536" s="60">
        <v>84</v>
      </c>
      <c r="O2536" s="60">
        <v>71</v>
      </c>
      <c r="P2536" s="60">
        <v>60</v>
      </c>
      <c r="Q2536" s="60">
        <v>60</v>
      </c>
      <c r="R2536" s="60">
        <v>71</v>
      </c>
      <c r="S2536" s="249">
        <v>491786</v>
      </c>
      <c r="T2536" s="60">
        <v>0.05</v>
      </c>
      <c r="U2536" s="60">
        <v>9.4E-2</v>
      </c>
      <c r="V2536" s="249">
        <v>9280.6085088535619</v>
      </c>
      <c r="W2536" s="249">
        <v>442924.50264468725</v>
      </c>
      <c r="X2536" s="249">
        <v>48861.497355312749</v>
      </c>
      <c r="Y2536" s="249">
        <v>113912.0078865285</v>
      </c>
      <c r="Z2536" s="249">
        <v>65050.510531213717</v>
      </c>
      <c r="AA2536" s="249">
        <v>48861.497355314787</v>
      </c>
      <c r="AB2536" s="249">
        <v>57819.438537120091</v>
      </c>
      <c r="AC2536" s="249">
        <v>48861.497355314787</v>
      </c>
      <c r="AD2536" s="249">
        <v>113912.0078865285</v>
      </c>
      <c r="AE2536" s="249">
        <v>65050.510531213717</v>
      </c>
      <c r="AF2536" s="249">
        <v>2.0372681319713593E-9</v>
      </c>
      <c r="AH2536" s="74">
        <v>60</v>
      </c>
    </row>
    <row r="2537" spans="2:37">
      <c r="B2537" s="73">
        <v>43220</v>
      </c>
      <c r="C2537" s="73">
        <v>43220</v>
      </c>
      <c r="D2537" s="73">
        <v>43220</v>
      </c>
      <c r="E2537" s="208">
        <v>10041550</v>
      </c>
      <c r="F2537" s="61" t="s">
        <v>1053</v>
      </c>
      <c r="G2537" s="61" t="s">
        <v>1784</v>
      </c>
      <c r="H2537" s="60">
        <v>143998525</v>
      </c>
      <c r="I2537" s="60">
        <v>99</v>
      </c>
      <c r="J2537" s="60" t="s">
        <v>2488</v>
      </c>
      <c r="K2537" s="60" t="s">
        <v>1336</v>
      </c>
      <c r="L2537" s="62">
        <v>41088</v>
      </c>
      <c r="M2537" s="62">
        <v>52048</v>
      </c>
      <c r="N2537" s="60">
        <v>360</v>
      </c>
      <c r="O2537" s="60">
        <v>69</v>
      </c>
      <c r="P2537" s="60">
        <v>228</v>
      </c>
      <c r="Q2537" s="60">
        <v>69</v>
      </c>
      <c r="R2537" s="60">
        <v>69</v>
      </c>
      <c r="S2537" s="249">
        <v>501089</v>
      </c>
      <c r="T2537" s="60">
        <v>0.03</v>
      </c>
      <c r="U2537" s="60">
        <v>7.6499999999999999E-2</v>
      </c>
      <c r="V2537" s="249">
        <v>2885.9775853022857</v>
      </c>
      <c r="W2537" s="249">
        <v>346393.53978730598</v>
      </c>
      <c r="X2537" s="249">
        <v>154695.46021269402</v>
      </c>
      <c r="Y2537" s="249">
        <v>140625.70102909589</v>
      </c>
      <c r="Z2537" s="249">
        <v>76301.183337315597</v>
      </c>
      <c r="AA2537" s="249">
        <v>64324.517691780289</v>
      </c>
      <c r="AB2537" s="249">
        <v>46815.731380157398</v>
      </c>
      <c r="AC2537" s="249">
        <v>64324.517691780289</v>
      </c>
      <c r="AD2537" s="249">
        <v>311609.34966161643</v>
      </c>
      <c r="AE2537" s="249">
        <v>156913.88944892102</v>
      </c>
      <c r="AF2537" s="249">
        <v>1.3969838619232178E-9</v>
      </c>
      <c r="AH2537" s="74">
        <v>228</v>
      </c>
    </row>
    <row r="2538" spans="2:37">
      <c r="B2538" s="73">
        <v>43220</v>
      </c>
      <c r="C2538" s="73">
        <v>43220</v>
      </c>
      <c r="D2538" s="73">
        <v>43220</v>
      </c>
      <c r="E2538" s="208">
        <v>10042286</v>
      </c>
      <c r="F2538" s="61" t="s">
        <v>1053</v>
      </c>
      <c r="G2538" s="61" t="s">
        <v>444</v>
      </c>
      <c r="H2538" s="60">
        <v>143999831</v>
      </c>
      <c r="I2538" s="60">
        <v>98</v>
      </c>
      <c r="J2538" s="60" t="s">
        <v>2300</v>
      </c>
      <c r="K2538" s="60" t="s">
        <v>1338</v>
      </c>
      <c r="L2538" s="62">
        <v>41381</v>
      </c>
      <c r="M2538" s="62">
        <v>43221</v>
      </c>
      <c r="N2538" s="60">
        <v>60</v>
      </c>
      <c r="O2538" s="60">
        <v>59</v>
      </c>
      <c r="P2538" s="60">
        <v>60</v>
      </c>
      <c r="Q2538" s="60">
        <v>59</v>
      </c>
      <c r="R2538" s="60">
        <v>59</v>
      </c>
      <c r="S2538" s="249">
        <v>74388</v>
      </c>
      <c r="T2538" s="60">
        <v>0.05</v>
      </c>
      <c r="U2538" s="60">
        <v>9.4E-2</v>
      </c>
      <c r="V2538" s="249">
        <v>1403.7933283106856</v>
      </c>
      <c r="W2538" s="249">
        <v>66997.165235962384</v>
      </c>
      <c r="X2538" s="249">
        <v>7390.834764037616</v>
      </c>
      <c r="Y2538" s="249">
        <v>17219.523550419995</v>
      </c>
      <c r="Z2538" s="249">
        <v>9833.7748300589301</v>
      </c>
      <c r="AA2538" s="249">
        <v>7385.7487203610654</v>
      </c>
      <c r="AB2538" s="249">
        <v>7267.6541846369892</v>
      </c>
      <c r="AC2538" s="249">
        <v>7385.7487203610654</v>
      </c>
      <c r="AD2538" s="249">
        <v>17230.43446267907</v>
      </c>
      <c r="AE2538" s="249">
        <v>9839.5996986411337</v>
      </c>
      <c r="AF2538" s="249">
        <v>3.2014213502407074E-10</v>
      </c>
      <c r="AH2538" s="74">
        <v>60</v>
      </c>
    </row>
    <row r="2539" spans="2:37" ht="13.8" thickBot="1">
      <c r="B2539" s="209">
        <v>43220</v>
      </c>
      <c r="C2539" s="209">
        <v>43220</v>
      </c>
      <c r="D2539" s="209">
        <v>43220</v>
      </c>
      <c r="E2539" s="210">
        <v>10041295</v>
      </c>
      <c r="F2539" s="85" t="s">
        <v>1053</v>
      </c>
      <c r="G2539" s="85" t="s">
        <v>1784</v>
      </c>
      <c r="H2539" s="94">
        <v>143988643</v>
      </c>
      <c r="I2539" s="94">
        <v>98</v>
      </c>
      <c r="J2539" s="94" t="s">
        <v>2248</v>
      </c>
      <c r="K2539" s="94" t="s">
        <v>2733</v>
      </c>
      <c r="L2539" s="246">
        <v>43068</v>
      </c>
      <c r="M2539" s="246">
        <v>45627</v>
      </c>
      <c r="N2539" s="94">
        <v>84</v>
      </c>
      <c r="O2539" s="94">
        <v>4</v>
      </c>
      <c r="P2539" s="94">
        <v>60</v>
      </c>
      <c r="Q2539" s="94">
        <v>4</v>
      </c>
      <c r="R2539" s="94">
        <v>4</v>
      </c>
      <c r="S2539" s="250">
        <v>1010485</v>
      </c>
      <c r="T2539" s="94">
        <v>0.05</v>
      </c>
      <c r="U2539" s="94">
        <v>0.08</v>
      </c>
      <c r="V2539" s="250">
        <v>19069.098528768391</v>
      </c>
      <c r="W2539" s="250">
        <v>940458.06456154329</v>
      </c>
      <c r="X2539" s="250">
        <v>70026.935438456712</v>
      </c>
      <c r="Y2539" s="250">
        <v>24564.627360303239</v>
      </c>
      <c r="Z2539" s="250">
        <v>16468.915125515479</v>
      </c>
      <c r="AA2539" s="250">
        <v>8095.7122347877594</v>
      </c>
      <c r="AB2539" s="250">
        <v>4668.4623625637805</v>
      </c>
      <c r="AC2539" s="250">
        <v>8095.7122347877594</v>
      </c>
      <c r="AD2539" s="250">
        <v>203687.84716455231</v>
      </c>
      <c r="AE2539" s="250">
        <v>133660.9117261034</v>
      </c>
      <c r="AF2539" s="250">
        <v>-7.7998265624046326E-9</v>
      </c>
      <c r="AG2539" s="85"/>
      <c r="AH2539" s="95">
        <v>60</v>
      </c>
      <c r="AI2539" s="94"/>
      <c r="AJ2539" s="94"/>
      <c r="AK2539" s="85"/>
    </row>
    <row r="2540" spans="2:37">
      <c r="B2540" s="73">
        <v>43251</v>
      </c>
      <c r="C2540" s="73">
        <v>43251</v>
      </c>
      <c r="D2540" s="73">
        <v>43251</v>
      </c>
      <c r="E2540" s="208">
        <v>10041504</v>
      </c>
      <c r="F2540" s="61" t="s">
        <v>1053</v>
      </c>
      <c r="G2540" s="273" t="s">
        <v>444</v>
      </c>
      <c r="H2540" s="60">
        <v>143001741</v>
      </c>
      <c r="I2540" s="60">
        <v>99</v>
      </c>
      <c r="J2540" s="60" t="s">
        <v>1871</v>
      </c>
      <c r="K2540" s="60" t="s">
        <v>1331</v>
      </c>
      <c r="L2540" s="62">
        <v>38191</v>
      </c>
      <c r="M2540" s="62">
        <v>44765</v>
      </c>
      <c r="N2540" s="60">
        <v>216</v>
      </c>
      <c r="O2540" s="60">
        <v>165</v>
      </c>
      <c r="P2540" s="60">
        <v>216</v>
      </c>
      <c r="Q2540" s="60">
        <v>165</v>
      </c>
      <c r="R2540" s="60">
        <v>165</v>
      </c>
      <c r="S2540" s="249">
        <v>858399</v>
      </c>
      <c r="T2540" s="60">
        <v>0.03</v>
      </c>
      <c r="U2540" s="60">
        <v>8.6499999999999994E-2</v>
      </c>
      <c r="V2540" s="249">
        <v>5148.0187300019361</v>
      </c>
      <c r="W2540" s="249">
        <v>562807.95580505591</v>
      </c>
      <c r="X2540" s="249">
        <v>295591.04419494409</v>
      </c>
      <c r="Y2540" s="249">
        <v>505659.78814110998</v>
      </c>
      <c r="Z2540" s="249">
        <v>237236.34291334986</v>
      </c>
      <c r="AA2540" s="249">
        <v>268423.44522776012</v>
      </c>
      <c r="AB2540" s="249">
        <v>225798.7143155823</v>
      </c>
      <c r="AC2540" s="249">
        <v>268423.44522776012</v>
      </c>
      <c r="AD2540" s="249">
        <v>549164.08987535699</v>
      </c>
      <c r="AE2540" s="249">
        <v>253573.04568041814</v>
      </c>
      <c r="AF2540" s="249">
        <v>-5.2386894822120667E-9</v>
      </c>
      <c r="AH2540" s="74">
        <v>216</v>
      </c>
    </row>
    <row r="2541" spans="2:37">
      <c r="B2541" s="73">
        <v>43251</v>
      </c>
      <c r="C2541" s="73">
        <v>43251</v>
      </c>
      <c r="D2541" s="73">
        <v>43251</v>
      </c>
      <c r="E2541" s="208">
        <v>10041785</v>
      </c>
      <c r="F2541" s="61" t="s">
        <v>1053</v>
      </c>
      <c r="G2541" s="273" t="s">
        <v>444</v>
      </c>
      <c r="H2541" s="60">
        <v>143960145</v>
      </c>
      <c r="I2541" s="60">
        <v>98</v>
      </c>
      <c r="J2541" s="60" t="s">
        <v>2537</v>
      </c>
      <c r="K2541" s="60" t="s">
        <v>1780</v>
      </c>
      <c r="L2541" s="62">
        <v>42108</v>
      </c>
      <c r="M2541" s="62">
        <v>43922</v>
      </c>
      <c r="N2541" s="60">
        <v>60</v>
      </c>
      <c r="O2541" s="60">
        <v>37</v>
      </c>
      <c r="P2541" s="60">
        <v>60</v>
      </c>
      <c r="Q2541" s="60">
        <v>37</v>
      </c>
      <c r="R2541" s="60">
        <v>37</v>
      </c>
      <c r="S2541" s="249">
        <v>200833</v>
      </c>
      <c r="T2541" s="60">
        <v>0.05</v>
      </c>
      <c r="U2541" s="60">
        <v>9.1499999999999998E-2</v>
      </c>
      <c r="V2541" s="249">
        <v>3789.9664664276484</v>
      </c>
      <c r="W2541" s="249">
        <v>181936.75313583433</v>
      </c>
      <c r="X2541" s="249">
        <v>18896.246864165674</v>
      </c>
      <c r="Y2541" s="249">
        <v>37967.937713861538</v>
      </c>
      <c r="Z2541" s="249">
        <v>22353.853804281971</v>
      </c>
      <c r="AA2541" s="249">
        <v>15614.083909579567</v>
      </c>
      <c r="AB2541" s="249">
        <v>11652.685566235499</v>
      </c>
      <c r="AC2541" s="249">
        <v>15614.083909579567</v>
      </c>
      <c r="AD2541" s="249">
        <v>45461.234849824687</v>
      </c>
      <c r="AE2541" s="249">
        <v>26564.987985658867</v>
      </c>
      <c r="AF2541" s="249">
        <v>1.4551915228366852E-10</v>
      </c>
      <c r="AH2541" s="74">
        <v>60</v>
      </c>
    </row>
    <row r="2542" spans="2:37">
      <c r="B2542" s="73">
        <v>43251</v>
      </c>
      <c r="C2542" s="73">
        <v>43251</v>
      </c>
      <c r="D2542" s="73">
        <v>43251</v>
      </c>
      <c r="E2542" s="208">
        <v>10042133</v>
      </c>
      <c r="F2542" s="61" t="s">
        <v>1053</v>
      </c>
      <c r="G2542" s="273" t="s">
        <v>444</v>
      </c>
      <c r="H2542" s="60">
        <v>143980499</v>
      </c>
      <c r="I2542" s="60">
        <v>98</v>
      </c>
      <c r="J2542" s="60" t="s">
        <v>2189</v>
      </c>
      <c r="K2542" s="60" t="s">
        <v>1338</v>
      </c>
      <c r="L2542" s="62">
        <v>41429</v>
      </c>
      <c r="M2542" s="62">
        <v>43252</v>
      </c>
      <c r="N2542" s="60">
        <v>60</v>
      </c>
      <c r="O2542" s="60">
        <v>59</v>
      </c>
      <c r="P2542" s="60">
        <v>60</v>
      </c>
      <c r="Q2542" s="60">
        <v>59</v>
      </c>
      <c r="R2542" s="60">
        <v>59</v>
      </c>
      <c r="S2542" s="249">
        <v>115287</v>
      </c>
      <c r="T2542" s="60">
        <v>0.05</v>
      </c>
      <c r="U2542" s="60">
        <v>9.4E-2</v>
      </c>
      <c r="V2542" s="249">
        <v>2175.6079131170886</v>
      </c>
      <c r="W2542" s="249">
        <v>103832.63683065002</v>
      </c>
      <c r="X2542" s="249">
        <v>11454.363169349977</v>
      </c>
      <c r="Y2542" s="249">
        <v>26686.928154504349</v>
      </c>
      <c r="Z2542" s="249">
        <v>15240.447368298715</v>
      </c>
      <c r="AA2542" s="249">
        <v>11446.480786205633</v>
      </c>
      <c r="AB2542" s="249">
        <v>11263.457116527477</v>
      </c>
      <c r="AC2542" s="249">
        <v>11446.480786205633</v>
      </c>
      <c r="AD2542" s="249">
        <v>26703.837956375763</v>
      </c>
      <c r="AE2542" s="249">
        <v>15249.47478702532</v>
      </c>
      <c r="AF2542" s="249">
        <v>4.6566128730773926E-10</v>
      </c>
      <c r="AH2542" s="74">
        <v>60</v>
      </c>
    </row>
    <row r="2543" spans="2:37">
      <c r="B2543" s="73">
        <v>43251</v>
      </c>
      <c r="C2543" s="73">
        <v>43251</v>
      </c>
      <c r="D2543" s="73">
        <v>43251</v>
      </c>
      <c r="E2543" s="208">
        <v>10041510</v>
      </c>
      <c r="F2543" s="61" t="s">
        <v>1053</v>
      </c>
      <c r="G2543" s="273" t="s">
        <v>444</v>
      </c>
      <c r="H2543" s="60">
        <v>143980952</v>
      </c>
      <c r="I2543" s="60">
        <v>98</v>
      </c>
      <c r="J2543" s="60" t="s">
        <v>2210</v>
      </c>
      <c r="K2543" s="60" t="s">
        <v>1338</v>
      </c>
      <c r="L2543" s="62">
        <v>41417</v>
      </c>
      <c r="M2543" s="62">
        <v>43252</v>
      </c>
      <c r="N2543" s="60">
        <v>60</v>
      </c>
      <c r="O2543" s="60">
        <v>59</v>
      </c>
      <c r="P2543" s="60">
        <v>60</v>
      </c>
      <c r="Q2543" s="60">
        <v>59</v>
      </c>
      <c r="R2543" s="60">
        <v>59</v>
      </c>
      <c r="S2543" s="249">
        <v>188869</v>
      </c>
      <c r="T2543" s="60">
        <v>0.05</v>
      </c>
      <c r="U2543" s="60">
        <v>9.4E-2</v>
      </c>
      <c r="V2543" s="249">
        <v>3564.1910271107013</v>
      </c>
      <c r="W2543" s="249">
        <v>170103.88235939908</v>
      </c>
      <c r="X2543" s="249">
        <v>18765.117640600918</v>
      </c>
      <c r="Y2543" s="249">
        <v>43719.876773730619</v>
      </c>
      <c r="Z2543" s="249">
        <v>24967.672452255734</v>
      </c>
      <c r="AA2543" s="249">
        <v>18752.204321474885</v>
      </c>
      <c r="AB2543" s="249">
        <v>18452.365679924234</v>
      </c>
      <c r="AC2543" s="249">
        <v>18752.204321474885</v>
      </c>
      <c r="AD2543" s="249">
        <v>43747.579267243826</v>
      </c>
      <c r="AE2543" s="249">
        <v>24982.461626642034</v>
      </c>
      <c r="AF2543" s="249">
        <v>8.7311491370201111E-10</v>
      </c>
      <c r="AH2543" s="74">
        <v>60</v>
      </c>
    </row>
    <row r="2544" spans="2:37">
      <c r="B2544" s="73">
        <v>43251</v>
      </c>
      <c r="C2544" s="73">
        <v>43251</v>
      </c>
      <c r="D2544" s="73">
        <v>43251</v>
      </c>
      <c r="E2544" s="208">
        <v>10054802</v>
      </c>
      <c r="F2544" s="61" t="s">
        <v>1053</v>
      </c>
      <c r="G2544" s="273" t="s">
        <v>444</v>
      </c>
      <c r="H2544" s="60">
        <v>143981010</v>
      </c>
      <c r="I2544" s="60">
        <v>97</v>
      </c>
      <c r="J2544" s="60" t="s">
        <v>2215</v>
      </c>
      <c r="K2544" s="60" t="s">
        <v>1780</v>
      </c>
      <c r="L2544" s="62">
        <v>41471</v>
      </c>
      <c r="M2544" s="62">
        <v>43313</v>
      </c>
      <c r="N2544" s="60">
        <v>61</v>
      </c>
      <c r="O2544" s="60">
        <v>58</v>
      </c>
      <c r="P2544" s="60">
        <v>60</v>
      </c>
      <c r="Q2544" s="60">
        <v>58</v>
      </c>
      <c r="R2544" s="60">
        <v>58</v>
      </c>
      <c r="S2544" s="249">
        <v>105581</v>
      </c>
      <c r="T2544" s="60">
        <v>0</v>
      </c>
      <c r="U2544" s="60">
        <v>9.1499999999999998E-2</v>
      </c>
      <c r="V2544" s="249">
        <v>1759.6833333333334</v>
      </c>
      <c r="W2544" s="249">
        <v>84473.325832794813</v>
      </c>
      <c r="X2544" s="249">
        <v>21107.674167205187</v>
      </c>
      <c r="Y2544" s="249">
        <v>21067.826782151576</v>
      </c>
      <c r="Z2544" s="249">
        <v>0</v>
      </c>
      <c r="AA2544" s="249">
        <v>21067.826782151576</v>
      </c>
      <c r="AB2544" s="249">
        <v>20404.085028298348</v>
      </c>
      <c r="AC2544" s="249">
        <v>21067.826782151576</v>
      </c>
      <c r="AD2544" s="249">
        <v>21107.67416720523</v>
      </c>
      <c r="AE2544" s="249">
        <v>0</v>
      </c>
      <c r="AF2544" s="249">
        <v>4.3655745685100555E-11</v>
      </c>
      <c r="AH2544" s="74">
        <v>60</v>
      </c>
    </row>
    <row r="2545" spans="2:34">
      <c r="B2545" s="73">
        <v>43251</v>
      </c>
      <c r="C2545" s="73">
        <v>43251</v>
      </c>
      <c r="D2545" s="73">
        <v>43251</v>
      </c>
      <c r="E2545" s="208">
        <v>10041185</v>
      </c>
      <c r="F2545" s="61" t="s">
        <v>1053</v>
      </c>
      <c r="G2545" s="273" t="s">
        <v>444</v>
      </c>
      <c r="H2545" s="60">
        <v>143981150</v>
      </c>
      <c r="I2545" s="60">
        <v>98</v>
      </c>
      <c r="J2545" s="60" t="s">
        <v>2221</v>
      </c>
      <c r="K2545" s="60" t="s">
        <v>1338</v>
      </c>
      <c r="L2545" s="62">
        <v>41422</v>
      </c>
      <c r="M2545" s="62">
        <v>43252</v>
      </c>
      <c r="N2545" s="60">
        <v>60</v>
      </c>
      <c r="O2545" s="60">
        <v>59</v>
      </c>
      <c r="P2545" s="60">
        <v>60</v>
      </c>
      <c r="Q2545" s="60">
        <v>59</v>
      </c>
      <c r="R2545" s="60">
        <v>59</v>
      </c>
      <c r="S2545" s="249">
        <v>234178</v>
      </c>
      <c r="T2545" s="60">
        <v>0.05</v>
      </c>
      <c r="U2545" s="60">
        <v>9.4E-2</v>
      </c>
      <c r="V2545" s="249">
        <v>4419.2277522871927</v>
      </c>
      <c r="W2545" s="249">
        <v>210911.19751340535</v>
      </c>
      <c r="X2545" s="249">
        <v>23266.80248659465</v>
      </c>
      <c r="Y2545" s="249">
        <v>54208.119400847616</v>
      </c>
      <c r="Z2545" s="249">
        <v>30957.328092616255</v>
      </c>
      <c r="AA2545" s="249">
        <v>23250.791308231361</v>
      </c>
      <c r="AB2545" s="249">
        <v>22879.022445151404</v>
      </c>
      <c r="AC2545" s="249">
        <v>23250.791308231361</v>
      </c>
      <c r="AD2545" s="249">
        <v>54242.467623827193</v>
      </c>
      <c r="AE2545" s="249">
        <v>30975.665137231583</v>
      </c>
      <c r="AF2545" s="249">
        <v>9.6042640507221222E-10</v>
      </c>
      <c r="AH2545" s="74">
        <v>60</v>
      </c>
    </row>
    <row r="2546" spans="2:34">
      <c r="B2546" s="73">
        <v>43251</v>
      </c>
      <c r="C2546" s="73">
        <v>43251</v>
      </c>
      <c r="D2546" s="73">
        <v>43251</v>
      </c>
      <c r="E2546" s="208">
        <v>10042195</v>
      </c>
      <c r="F2546" s="61" t="s">
        <v>1053</v>
      </c>
      <c r="G2546" s="273" t="s">
        <v>444</v>
      </c>
      <c r="H2546" s="60">
        <v>143981460</v>
      </c>
      <c r="I2546" s="60">
        <v>98</v>
      </c>
      <c r="J2546" s="60" t="s">
        <v>2238</v>
      </c>
      <c r="K2546" s="60" t="s">
        <v>1780</v>
      </c>
      <c r="L2546" s="62">
        <v>41599</v>
      </c>
      <c r="M2546" s="62">
        <v>43435</v>
      </c>
      <c r="N2546" s="60">
        <v>60</v>
      </c>
      <c r="O2546" s="60">
        <v>53</v>
      </c>
      <c r="P2546" s="60">
        <v>60</v>
      </c>
      <c r="Q2546" s="60">
        <v>53</v>
      </c>
      <c r="R2546" s="60">
        <v>53</v>
      </c>
      <c r="S2546" s="249">
        <v>356160</v>
      </c>
      <c r="T2546" s="60">
        <v>0.05</v>
      </c>
      <c r="U2546" s="60">
        <v>9.1499999999999998E-2</v>
      </c>
      <c r="V2546" s="249">
        <v>6721.178574650934</v>
      </c>
      <c r="W2546" s="249">
        <v>322649.13633147313</v>
      </c>
      <c r="X2546" s="249">
        <v>33510.863668526872</v>
      </c>
      <c r="Y2546" s="249">
        <v>79218.816110448795</v>
      </c>
      <c r="Z2546" s="249">
        <v>46336.2775243863</v>
      </c>
      <c r="AA2546" s="249">
        <v>32882.538586062496</v>
      </c>
      <c r="AB2546" s="249">
        <v>29601.262907198736</v>
      </c>
      <c r="AC2546" s="249">
        <v>32882.538586062496</v>
      </c>
      <c r="AD2546" s="249">
        <v>80621.578147583059</v>
      </c>
      <c r="AE2546" s="249">
        <v>47110.714479056129</v>
      </c>
      <c r="AF2546" s="249">
        <v>5.8207660913467407E-11</v>
      </c>
      <c r="AH2546" s="74">
        <v>60</v>
      </c>
    </row>
    <row r="2547" spans="2:34">
      <c r="B2547" s="73">
        <v>43251</v>
      </c>
      <c r="C2547" s="73">
        <v>43251</v>
      </c>
      <c r="D2547" s="73">
        <v>43251</v>
      </c>
      <c r="E2547" s="208">
        <v>10041368</v>
      </c>
      <c r="F2547" s="61" t="s">
        <v>1053</v>
      </c>
      <c r="G2547" s="273" t="s">
        <v>444</v>
      </c>
      <c r="H2547" s="60">
        <v>143981681</v>
      </c>
      <c r="I2547" s="60">
        <v>98</v>
      </c>
      <c r="J2547" s="60" t="s">
        <v>2249</v>
      </c>
      <c r="K2547" s="60" t="s">
        <v>1780</v>
      </c>
      <c r="L2547" s="62">
        <v>41793</v>
      </c>
      <c r="M2547" s="62">
        <v>43617</v>
      </c>
      <c r="N2547" s="60">
        <v>60</v>
      </c>
      <c r="O2547" s="60">
        <v>47</v>
      </c>
      <c r="P2547" s="60">
        <v>60</v>
      </c>
      <c r="Q2547" s="60">
        <v>47</v>
      </c>
      <c r="R2547" s="60">
        <v>47</v>
      </c>
      <c r="S2547" s="249">
        <v>160288</v>
      </c>
      <c r="T2547" s="60">
        <v>0.05</v>
      </c>
      <c r="U2547" s="60">
        <v>9.1499999999999998E-2</v>
      </c>
      <c r="V2547" s="249">
        <v>3024.8322983312246</v>
      </c>
      <c r="W2547" s="249">
        <v>145206.6059195282</v>
      </c>
      <c r="X2547" s="249">
        <v>15081.3940804718</v>
      </c>
      <c r="Y2547" s="249">
        <v>34262.116614240513</v>
      </c>
      <c r="Z2547" s="249">
        <v>20078.523732017202</v>
      </c>
      <c r="AA2547" s="249">
        <v>14183.592882223311</v>
      </c>
      <c r="AB2547" s="249">
        <v>11813.758696369576</v>
      </c>
      <c r="AC2547" s="249">
        <v>14183.592882223311</v>
      </c>
      <c r="AD2547" s="249">
        <v>36283.331980345363</v>
      </c>
      <c r="AE2547" s="249">
        <v>21201.937899873505</v>
      </c>
      <c r="AF2547" s="249">
        <v>5.8207660913467407E-11</v>
      </c>
      <c r="AH2547" s="74">
        <v>60</v>
      </c>
    </row>
    <row r="2548" spans="2:34">
      <c r="B2548" s="73">
        <v>43251</v>
      </c>
      <c r="C2548" s="73">
        <v>43251</v>
      </c>
      <c r="D2548" s="73">
        <v>43251</v>
      </c>
      <c r="E2548" s="208">
        <v>10042252</v>
      </c>
      <c r="F2548" s="61" t="s">
        <v>1053</v>
      </c>
      <c r="G2548" s="273" t="s">
        <v>444</v>
      </c>
      <c r="H2548" s="60">
        <v>143982009</v>
      </c>
      <c r="I2548" s="60">
        <v>98</v>
      </c>
      <c r="J2548" s="60" t="s">
        <v>2265</v>
      </c>
      <c r="K2548" s="60" t="s">
        <v>1338</v>
      </c>
      <c r="L2548" s="62">
        <v>41425</v>
      </c>
      <c r="M2548" s="62">
        <v>43252</v>
      </c>
      <c r="N2548" s="60">
        <v>60</v>
      </c>
      <c r="O2548" s="60">
        <v>59</v>
      </c>
      <c r="P2548" s="60">
        <v>60</v>
      </c>
      <c r="Q2548" s="60">
        <v>59</v>
      </c>
      <c r="R2548" s="60">
        <v>59</v>
      </c>
      <c r="S2548" s="249">
        <v>101647</v>
      </c>
      <c r="T2548" s="60">
        <v>0.05</v>
      </c>
      <c r="U2548" s="60">
        <v>9.4E-2</v>
      </c>
      <c r="V2548" s="249">
        <v>1918.2042862127794</v>
      </c>
      <c r="W2548" s="249">
        <v>91547.841785501252</v>
      </c>
      <c r="X2548" s="249">
        <v>10099.158214498748</v>
      </c>
      <c r="Y2548" s="249">
        <v>23529.506241995216</v>
      </c>
      <c r="Z2548" s="249">
        <v>13437.297818882071</v>
      </c>
      <c r="AA2548" s="249">
        <v>10092.208423113145</v>
      </c>
      <c r="AB2548" s="249">
        <v>9930.8389109237687</v>
      </c>
      <c r="AC2548" s="249">
        <v>10092.208423113145</v>
      </c>
      <c r="AD2548" s="249">
        <v>23544.415387265937</v>
      </c>
      <c r="AE2548" s="249">
        <v>13445.257172766767</v>
      </c>
      <c r="AF2548" s="249">
        <v>4.220055416226387E-10</v>
      </c>
      <c r="AH2548" s="74">
        <v>60</v>
      </c>
    </row>
    <row r="2549" spans="2:34">
      <c r="B2549" s="73">
        <v>43251</v>
      </c>
      <c r="C2549" s="73">
        <v>43251</v>
      </c>
      <c r="D2549" s="73">
        <v>43251</v>
      </c>
      <c r="E2549" s="208">
        <v>10041533</v>
      </c>
      <c r="F2549" s="61" t="s">
        <v>1053</v>
      </c>
      <c r="G2549" s="273" t="s">
        <v>444</v>
      </c>
      <c r="H2549" s="60">
        <v>143983072</v>
      </c>
      <c r="I2549" s="60">
        <v>98</v>
      </c>
      <c r="J2549" s="60" t="s">
        <v>2318</v>
      </c>
      <c r="K2549" s="60" t="s">
        <v>1780</v>
      </c>
      <c r="L2549" s="62">
        <v>41732</v>
      </c>
      <c r="M2549" s="62">
        <v>43556</v>
      </c>
      <c r="N2549" s="60">
        <v>60</v>
      </c>
      <c r="O2549" s="60">
        <v>49</v>
      </c>
      <c r="P2549" s="60">
        <v>60</v>
      </c>
      <c r="Q2549" s="60">
        <v>49</v>
      </c>
      <c r="R2549" s="60">
        <v>49</v>
      </c>
      <c r="S2549" s="249">
        <v>210787</v>
      </c>
      <c r="T2549" s="60">
        <v>0.05</v>
      </c>
      <c r="U2549" s="60">
        <v>9.1499999999999998E-2</v>
      </c>
      <c r="V2549" s="249">
        <v>3977.8107261201326</v>
      </c>
      <c r="W2549" s="249">
        <v>190954.18772434365</v>
      </c>
      <c r="X2549" s="249">
        <v>19832.812275656353</v>
      </c>
      <c r="Y2549" s="249">
        <v>45777.040859535453</v>
      </c>
      <c r="Z2549" s="249">
        <v>26807.212079083023</v>
      </c>
      <c r="AA2549" s="249">
        <v>18969.82878045243</v>
      </c>
      <c r="AB2549" s="249">
        <v>16196.796691786021</v>
      </c>
      <c r="AC2549" s="249">
        <v>18969.82878045243</v>
      </c>
      <c r="AD2549" s="249">
        <v>47714.455842864409</v>
      </c>
      <c r="AE2549" s="249">
        <v>27881.643567207968</v>
      </c>
      <c r="AF2549" s="249">
        <v>8.7311491370201111E-11</v>
      </c>
      <c r="AH2549" s="74">
        <v>60</v>
      </c>
    </row>
    <row r="2550" spans="2:34">
      <c r="B2550" s="73">
        <v>43251</v>
      </c>
      <c r="C2550" s="73">
        <v>43251</v>
      </c>
      <c r="D2550" s="73">
        <v>43251</v>
      </c>
      <c r="E2550" s="208">
        <v>10054802</v>
      </c>
      <c r="F2550" s="61" t="s">
        <v>1053</v>
      </c>
      <c r="G2550" s="273" t="s">
        <v>444</v>
      </c>
      <c r="H2550" s="60">
        <v>143983110</v>
      </c>
      <c r="I2550" s="60">
        <v>98</v>
      </c>
      <c r="J2550" s="60" t="s">
        <v>2215</v>
      </c>
      <c r="K2550" s="60" t="s">
        <v>1780</v>
      </c>
      <c r="L2550" s="62">
        <v>41807</v>
      </c>
      <c r="M2550" s="62">
        <v>43647</v>
      </c>
      <c r="N2550" s="60">
        <v>60</v>
      </c>
      <c r="O2550" s="60">
        <v>46</v>
      </c>
      <c r="P2550" s="60">
        <v>60</v>
      </c>
      <c r="Q2550" s="60">
        <v>46</v>
      </c>
      <c r="R2550" s="60">
        <v>46</v>
      </c>
      <c r="S2550" s="249">
        <v>96578</v>
      </c>
      <c r="T2550" s="60">
        <v>0.05</v>
      </c>
      <c r="U2550" s="60">
        <v>9.1499999999999998E-2</v>
      </c>
      <c r="V2550" s="249">
        <v>1822.546002871288</v>
      </c>
      <c r="W2550" s="249">
        <v>87491.038546218027</v>
      </c>
      <c r="X2550" s="249">
        <v>9086.9614537819725</v>
      </c>
      <c r="Y2550" s="249">
        <v>20460.014109643256</v>
      </c>
      <c r="Z2550" s="249">
        <v>11994.806361111201</v>
      </c>
      <c r="AA2550" s="249">
        <v>8465.2077485320551</v>
      </c>
      <c r="AB2550" s="249">
        <v>6966.6704478995116</v>
      </c>
      <c r="AC2550" s="249">
        <v>8465.2077485320551</v>
      </c>
      <c r="AD2550" s="249">
        <v>21861.721626059298</v>
      </c>
      <c r="AE2550" s="249">
        <v>12774.760172277282</v>
      </c>
      <c r="AF2550" s="249">
        <v>4.3655745685100555E-11</v>
      </c>
      <c r="AH2550" s="74">
        <v>60</v>
      </c>
    </row>
    <row r="2551" spans="2:34">
      <c r="B2551" s="73">
        <v>43251</v>
      </c>
      <c r="C2551" s="73">
        <v>43251</v>
      </c>
      <c r="D2551" s="73">
        <v>43251</v>
      </c>
      <c r="E2551" s="208">
        <v>10041595</v>
      </c>
      <c r="F2551" s="61" t="s">
        <v>1053</v>
      </c>
      <c r="G2551" s="273" t="s">
        <v>444</v>
      </c>
      <c r="H2551" s="60">
        <v>143983803</v>
      </c>
      <c r="I2551" s="60">
        <v>98</v>
      </c>
      <c r="J2551" s="60" t="s">
        <v>2354</v>
      </c>
      <c r="K2551" s="60" t="s">
        <v>1780</v>
      </c>
      <c r="L2551" s="62">
        <v>41869</v>
      </c>
      <c r="M2551" s="62">
        <v>43709</v>
      </c>
      <c r="N2551" s="60">
        <v>60</v>
      </c>
      <c r="O2551" s="60">
        <v>44</v>
      </c>
      <c r="P2551" s="60">
        <v>60</v>
      </c>
      <c r="Q2551" s="60">
        <v>44</v>
      </c>
      <c r="R2551" s="60">
        <v>44</v>
      </c>
      <c r="S2551" s="249">
        <v>106937</v>
      </c>
      <c r="T2551" s="60">
        <v>0.05</v>
      </c>
      <c r="U2551" s="60">
        <v>9.1499999999999998E-2</v>
      </c>
      <c r="V2551" s="249">
        <v>2018.0331121895974</v>
      </c>
      <c r="W2551" s="249">
        <v>96875.366947098912</v>
      </c>
      <c r="X2551" s="249">
        <v>10061.633052901088</v>
      </c>
      <c r="Y2551" s="249">
        <v>22206.295872648014</v>
      </c>
      <c r="Z2551" s="249">
        <v>13029.466911431169</v>
      </c>
      <c r="AA2551" s="249">
        <v>9176.8289612168446</v>
      </c>
      <c r="AB2551" s="249">
        <v>7378.5309054607978</v>
      </c>
      <c r="AC2551" s="249">
        <v>9176.8289612168446</v>
      </c>
      <c r="AD2551" s="249">
        <v>24206.619784276991</v>
      </c>
      <c r="AE2551" s="249">
        <v>14144.986731375844</v>
      </c>
      <c r="AF2551" s="249">
        <v>5.8207660913467407E-11</v>
      </c>
      <c r="AH2551" s="74">
        <v>60</v>
      </c>
    </row>
    <row r="2552" spans="2:34">
      <c r="B2552" s="73">
        <v>43251</v>
      </c>
      <c r="C2552" s="73">
        <v>43251</v>
      </c>
      <c r="D2552" s="73">
        <v>43251</v>
      </c>
      <c r="E2552" s="208">
        <v>10041877</v>
      </c>
      <c r="F2552" s="61" t="s">
        <v>1053</v>
      </c>
      <c r="G2552" s="273" t="s">
        <v>444</v>
      </c>
      <c r="H2552" s="60">
        <v>143984060</v>
      </c>
      <c r="I2552" s="60">
        <v>98</v>
      </c>
      <c r="J2552" s="60" t="s">
        <v>2258</v>
      </c>
      <c r="K2552" s="60" t="s">
        <v>1780</v>
      </c>
      <c r="L2552" s="62">
        <v>41796</v>
      </c>
      <c r="M2552" s="62">
        <v>43252</v>
      </c>
      <c r="N2552" s="60">
        <v>48</v>
      </c>
      <c r="O2552" s="60">
        <v>47</v>
      </c>
      <c r="P2552" s="60">
        <v>48</v>
      </c>
      <c r="Q2552" s="60">
        <v>47</v>
      </c>
      <c r="R2552" s="60">
        <v>47</v>
      </c>
      <c r="S2552" s="249">
        <v>64088</v>
      </c>
      <c r="T2552" s="60">
        <v>0.05</v>
      </c>
      <c r="U2552" s="60">
        <v>9.1499999999999998E-2</v>
      </c>
      <c r="V2552" s="249">
        <v>1475.9013663555941</v>
      </c>
      <c r="W2552" s="249">
        <v>59139.362878066575</v>
      </c>
      <c r="X2552" s="249">
        <v>4948.6371219334251</v>
      </c>
      <c r="Y2552" s="249">
        <v>11692.73411956273</v>
      </c>
      <c r="Z2552" s="249">
        <v>6749.1415130089299</v>
      </c>
      <c r="AA2552" s="249">
        <v>4943.5926065538006</v>
      </c>
      <c r="AB2552" s="249">
        <v>4845.5405152264793</v>
      </c>
      <c r="AC2552" s="249">
        <v>4943.5926065538006</v>
      </c>
      <c r="AD2552" s="249">
        <v>11703.902707001966</v>
      </c>
      <c r="AE2552" s="249">
        <v>6755.2655850685042</v>
      </c>
      <c r="AF2552" s="249">
        <v>3.637978807091713E-11</v>
      </c>
      <c r="AH2552" s="74">
        <v>48</v>
      </c>
    </row>
    <row r="2553" spans="2:34">
      <c r="B2553" s="73">
        <v>43251</v>
      </c>
      <c r="C2553" s="73">
        <v>43251</v>
      </c>
      <c r="D2553" s="73">
        <v>43251</v>
      </c>
      <c r="E2553" s="208">
        <v>10041532</v>
      </c>
      <c r="F2553" s="61" t="s">
        <v>1053</v>
      </c>
      <c r="G2553" s="273" t="s">
        <v>444</v>
      </c>
      <c r="H2553" s="60">
        <v>143985377</v>
      </c>
      <c r="I2553" s="60">
        <v>98</v>
      </c>
      <c r="J2553" s="60" t="s">
        <v>2541</v>
      </c>
      <c r="K2553" s="60" t="s">
        <v>1780</v>
      </c>
      <c r="L2553" s="62">
        <v>42163</v>
      </c>
      <c r="M2553" s="62">
        <v>43983</v>
      </c>
      <c r="N2553" s="60">
        <v>60</v>
      </c>
      <c r="O2553" s="60">
        <v>35</v>
      </c>
      <c r="P2553" s="60">
        <v>60</v>
      </c>
      <c r="Q2553" s="60">
        <v>35</v>
      </c>
      <c r="R2553" s="60">
        <v>35</v>
      </c>
      <c r="S2553" s="249">
        <v>400610</v>
      </c>
      <c r="T2553" s="60">
        <v>0.05</v>
      </c>
      <c r="U2553" s="60">
        <v>9.1499999999999998E-2</v>
      </c>
      <c r="V2553" s="249">
        <v>7560.0049101272207</v>
      </c>
      <c r="W2553" s="249">
        <v>362916.86462755915</v>
      </c>
      <c r="X2553" s="249">
        <v>37693.135372440855</v>
      </c>
      <c r="Y2553" s="249">
        <v>73168.757857957244</v>
      </c>
      <c r="Z2553" s="249">
        <v>43125.762250511267</v>
      </c>
      <c r="AA2553" s="249">
        <v>30042.995607445977</v>
      </c>
      <c r="AB2553" s="249">
        <v>21987.662300590498</v>
      </c>
      <c r="AC2553" s="249">
        <v>30042.995607445977</v>
      </c>
      <c r="AD2553" s="249">
        <v>90683.429980074288</v>
      </c>
      <c r="AE2553" s="249">
        <v>52990.294607633259</v>
      </c>
      <c r="AF2553" s="249">
        <v>1.7462298274040222E-10</v>
      </c>
      <c r="AH2553" s="74">
        <v>60</v>
      </c>
    </row>
    <row r="2554" spans="2:34">
      <c r="B2554" s="73">
        <v>43251</v>
      </c>
      <c r="C2554" s="73">
        <v>43251</v>
      </c>
      <c r="D2554" s="73">
        <v>43251</v>
      </c>
      <c r="E2554" s="208">
        <v>10054802</v>
      </c>
      <c r="F2554" s="61" t="s">
        <v>1053</v>
      </c>
      <c r="G2554" s="273" t="s">
        <v>444</v>
      </c>
      <c r="H2554" s="60">
        <v>143985407</v>
      </c>
      <c r="I2554" s="60">
        <v>98</v>
      </c>
      <c r="J2554" s="60" t="s">
        <v>2215</v>
      </c>
      <c r="K2554" s="60" t="s">
        <v>1780</v>
      </c>
      <c r="L2554" s="62">
        <v>42314</v>
      </c>
      <c r="M2554" s="62">
        <v>44136</v>
      </c>
      <c r="N2554" s="60">
        <v>60</v>
      </c>
      <c r="O2554" s="60">
        <v>30</v>
      </c>
      <c r="P2554" s="60">
        <v>60</v>
      </c>
      <c r="Q2554" s="60">
        <v>30</v>
      </c>
      <c r="R2554" s="60">
        <v>30</v>
      </c>
      <c r="S2554" s="249">
        <v>74975</v>
      </c>
      <c r="T2554" s="60">
        <v>0.05</v>
      </c>
      <c r="U2554" s="60">
        <v>9.1499999999999998E-2</v>
      </c>
      <c r="V2554" s="249">
        <v>1414.8707424597198</v>
      </c>
      <c r="W2554" s="249">
        <v>67920.650821125906</v>
      </c>
      <c r="X2554" s="249">
        <v>7054.3491788740939</v>
      </c>
      <c r="Y2554" s="249">
        <v>12338.616597640445</v>
      </c>
      <c r="Z2554" s="249">
        <v>7293.6962998600502</v>
      </c>
      <c r="AA2554" s="249">
        <v>5044.9202977803943</v>
      </c>
      <c r="AB2554" s="249">
        <v>3527.174589437047</v>
      </c>
      <c r="AC2554" s="249">
        <v>5044.9202977803943</v>
      </c>
      <c r="AD2554" s="249">
        <v>16971.593726457329</v>
      </c>
      <c r="AE2554" s="249">
        <v>9917.2445475831919</v>
      </c>
      <c r="AF2554" s="249">
        <v>4.3655745685100555E-11</v>
      </c>
      <c r="AH2554" s="74">
        <v>60</v>
      </c>
    </row>
    <row r="2555" spans="2:34">
      <c r="B2555" s="73">
        <v>43251</v>
      </c>
      <c r="C2555" s="73">
        <v>43251</v>
      </c>
      <c r="D2555" s="73">
        <v>43251</v>
      </c>
      <c r="E2555" s="208">
        <v>10041534</v>
      </c>
      <c r="F2555" s="61" t="s">
        <v>1053</v>
      </c>
      <c r="G2555" s="273" t="s">
        <v>444</v>
      </c>
      <c r="H2555" s="60">
        <v>143985458</v>
      </c>
      <c r="I2555" s="60">
        <v>98</v>
      </c>
      <c r="J2555" s="60" t="s">
        <v>2551</v>
      </c>
      <c r="K2555" s="60" t="s">
        <v>1780</v>
      </c>
      <c r="L2555" s="62">
        <v>42202</v>
      </c>
      <c r="M2555" s="62">
        <v>44044</v>
      </c>
      <c r="N2555" s="60">
        <v>61</v>
      </c>
      <c r="O2555" s="60">
        <v>33</v>
      </c>
      <c r="P2555" s="60">
        <v>60</v>
      </c>
      <c r="Q2555" s="60">
        <v>33</v>
      </c>
      <c r="R2555" s="60">
        <v>33</v>
      </c>
      <c r="S2555" s="249">
        <v>376669</v>
      </c>
      <c r="T2555" s="60">
        <v>0.05</v>
      </c>
      <c r="U2555" s="60">
        <v>9.1499999999999998E-2</v>
      </c>
      <c r="V2555" s="249">
        <v>7108.2087054559552</v>
      </c>
      <c r="W2555" s="249">
        <v>341228.45780783828</v>
      </c>
      <c r="X2555" s="249">
        <v>35440.542192161724</v>
      </c>
      <c r="Y2555" s="249">
        <v>66204.10238577734</v>
      </c>
      <c r="Z2555" s="249">
        <v>39065.285233774048</v>
      </c>
      <c r="AA2555" s="249">
        <v>27138.817152003292</v>
      </c>
      <c r="AB2555" s="249">
        <v>19492.298205688949</v>
      </c>
      <c r="AC2555" s="249">
        <v>27138.817152003292</v>
      </c>
      <c r="AD2555" s="249">
        <v>85264.064519519277</v>
      </c>
      <c r="AE2555" s="249">
        <v>49823.522327357321</v>
      </c>
      <c r="AF2555" s="249">
        <v>2.3283064365386963E-10</v>
      </c>
      <c r="AH2555" s="74">
        <v>60</v>
      </c>
    </row>
    <row r="2556" spans="2:34">
      <c r="B2556" s="73">
        <v>43251</v>
      </c>
      <c r="C2556" s="73">
        <v>43251</v>
      </c>
      <c r="D2556" s="73">
        <v>43251</v>
      </c>
      <c r="E2556" s="208">
        <v>10054802</v>
      </c>
      <c r="F2556" s="61" t="s">
        <v>1053</v>
      </c>
      <c r="G2556" s="273" t="s">
        <v>444</v>
      </c>
      <c r="H2556" s="60">
        <v>143986373</v>
      </c>
      <c r="I2556" s="60">
        <v>98</v>
      </c>
      <c r="J2556" s="60" t="s">
        <v>2215</v>
      </c>
      <c r="K2556" s="60" t="s">
        <v>1780</v>
      </c>
      <c r="L2556" s="62">
        <v>42216</v>
      </c>
      <c r="M2556" s="62">
        <v>44044</v>
      </c>
      <c r="N2556" s="60">
        <v>60</v>
      </c>
      <c r="O2556" s="60">
        <v>33</v>
      </c>
      <c r="P2556" s="60">
        <v>60</v>
      </c>
      <c r="Q2556" s="60">
        <v>33</v>
      </c>
      <c r="R2556" s="60">
        <v>33</v>
      </c>
      <c r="S2556" s="249">
        <v>101591</v>
      </c>
      <c r="T2556" s="60">
        <v>0.05</v>
      </c>
      <c r="U2556" s="60">
        <v>9.1499999999999998E-2</v>
      </c>
      <c r="V2556" s="249">
        <v>1917.1474971287148</v>
      </c>
      <c r="W2556" s="249">
        <v>92032.368623794609</v>
      </c>
      <c r="X2556" s="249">
        <v>9558.6313762053906</v>
      </c>
      <c r="Y2556" s="249">
        <v>17855.838854467729</v>
      </c>
      <c r="Z2556" s="249">
        <v>10536.257011286674</v>
      </c>
      <c r="AA2556" s="249">
        <v>7319.5818431810549</v>
      </c>
      <c r="AB2556" s="249">
        <v>5257.247256912965</v>
      </c>
      <c r="AC2556" s="249">
        <v>7319.5818431810549</v>
      </c>
      <c r="AD2556" s="249">
        <v>22996.481203928313</v>
      </c>
      <c r="AE2556" s="249">
        <v>13437.849827722894</v>
      </c>
      <c r="AF2556" s="249">
        <v>2.9103830456733704E-11</v>
      </c>
      <c r="AH2556" s="74">
        <v>60</v>
      </c>
    </row>
    <row r="2557" spans="2:34">
      <c r="B2557" s="73">
        <v>43251</v>
      </c>
      <c r="C2557" s="73">
        <v>43251</v>
      </c>
      <c r="D2557" s="73">
        <v>43251</v>
      </c>
      <c r="E2557" s="208">
        <v>10041504</v>
      </c>
      <c r="F2557" s="61" t="s">
        <v>1053</v>
      </c>
      <c r="G2557" s="273" t="s">
        <v>444</v>
      </c>
      <c r="H2557" s="60">
        <v>143989682</v>
      </c>
      <c r="I2557" s="60">
        <v>99</v>
      </c>
      <c r="J2557" s="60" t="s">
        <v>2420</v>
      </c>
      <c r="K2557" s="60" t="s">
        <v>1335</v>
      </c>
      <c r="L2557" s="62">
        <v>40889</v>
      </c>
      <c r="M2557" s="62">
        <v>46357</v>
      </c>
      <c r="N2557" s="60">
        <v>180</v>
      </c>
      <c r="O2557" s="60">
        <v>77</v>
      </c>
      <c r="P2557" s="60">
        <v>180</v>
      </c>
      <c r="Q2557" s="60">
        <v>77</v>
      </c>
      <c r="R2557" s="60">
        <v>77</v>
      </c>
      <c r="S2557" s="249">
        <v>300037</v>
      </c>
      <c r="T2557" s="60">
        <v>0.03</v>
      </c>
      <c r="U2557" s="60">
        <v>8.1500000000000003E-2</v>
      </c>
      <c r="V2557" s="249">
        <v>2072.000436040873</v>
      </c>
      <c r="W2557" s="249">
        <v>214863.87714910854</v>
      </c>
      <c r="X2557" s="249">
        <v>85173.122850891465</v>
      </c>
      <c r="Y2557" s="249">
        <v>97833.513062899932</v>
      </c>
      <c r="Z2557" s="249">
        <v>47454.002887996132</v>
      </c>
      <c r="AA2557" s="249">
        <v>50379.5101749038</v>
      </c>
      <c r="AB2557" s="249">
        <v>36435.169219548014</v>
      </c>
      <c r="AC2557" s="249">
        <v>50379.5101749038</v>
      </c>
      <c r="AD2557" s="249">
        <v>158096.20133825185</v>
      </c>
      <c r="AE2557" s="249">
        <v>72923.078487357183</v>
      </c>
      <c r="AF2557" s="249">
        <v>3.2014213502407074E-9</v>
      </c>
      <c r="AH2557" s="74">
        <v>180</v>
      </c>
    </row>
    <row r="2558" spans="2:34">
      <c r="B2558" s="73">
        <v>43251</v>
      </c>
      <c r="C2558" s="73">
        <v>43251</v>
      </c>
      <c r="D2558" s="73">
        <v>43251</v>
      </c>
      <c r="E2558" s="208">
        <v>10041772</v>
      </c>
      <c r="F2558" s="61" t="s">
        <v>1053</v>
      </c>
      <c r="G2558" s="273" t="s">
        <v>444</v>
      </c>
      <c r="H2558" s="60">
        <v>143999580</v>
      </c>
      <c r="I2558" s="60">
        <v>98</v>
      </c>
      <c r="J2558" s="60" t="s">
        <v>2352</v>
      </c>
      <c r="K2558" s="60" t="s">
        <v>1338</v>
      </c>
      <c r="L2558" s="62">
        <v>41417</v>
      </c>
      <c r="M2558" s="62">
        <v>43252</v>
      </c>
      <c r="N2558" s="60">
        <v>60</v>
      </c>
      <c r="O2558" s="60">
        <v>59</v>
      </c>
      <c r="P2558" s="60">
        <v>60</v>
      </c>
      <c r="Q2558" s="60">
        <v>59</v>
      </c>
      <c r="R2558" s="60">
        <v>59</v>
      </c>
      <c r="S2558" s="249">
        <v>244156</v>
      </c>
      <c r="T2558" s="60">
        <v>0.05</v>
      </c>
      <c r="U2558" s="60">
        <v>9.4E-2</v>
      </c>
      <c r="V2558" s="249">
        <v>4607.5249215871336</v>
      </c>
      <c r="W2558" s="249">
        <v>219897.83130816297</v>
      </c>
      <c r="X2558" s="249">
        <v>24258.168691837025</v>
      </c>
      <c r="Y2558" s="249">
        <v>56517.85223391332</v>
      </c>
      <c r="Z2558" s="249">
        <v>32276.376934557542</v>
      </c>
      <c r="AA2558" s="249">
        <v>24241.475299355778</v>
      </c>
      <c r="AB2558" s="249">
        <v>23853.865880306406</v>
      </c>
      <c r="AC2558" s="249">
        <v>24241.475299355778</v>
      </c>
      <c r="AD2558" s="249">
        <v>56553.663987066044</v>
      </c>
      <c r="AE2558" s="249">
        <v>32295.495295228029</v>
      </c>
      <c r="AF2558" s="249">
        <v>9.8953023552894592E-10</v>
      </c>
      <c r="AH2558" s="74">
        <v>60</v>
      </c>
    </row>
    <row r="2559" spans="2:34">
      <c r="B2559" s="73">
        <v>43251</v>
      </c>
      <c r="C2559" s="73">
        <v>43251</v>
      </c>
      <c r="D2559" s="73">
        <v>43251</v>
      </c>
      <c r="E2559" s="208">
        <v>10041880</v>
      </c>
      <c r="F2559" s="61" t="s">
        <v>1053</v>
      </c>
      <c r="G2559" s="273" t="s">
        <v>444</v>
      </c>
      <c r="H2559" s="60">
        <v>143999793</v>
      </c>
      <c r="I2559" s="60">
        <v>97</v>
      </c>
      <c r="J2559" s="60" t="s">
        <v>2385</v>
      </c>
      <c r="K2559" s="60" t="s">
        <v>1780</v>
      </c>
      <c r="L2559" s="62">
        <v>41463</v>
      </c>
      <c r="M2559" s="62">
        <v>43282</v>
      </c>
      <c r="N2559" s="60">
        <v>60</v>
      </c>
      <c r="O2559" s="60">
        <v>58</v>
      </c>
      <c r="P2559" s="60">
        <v>60</v>
      </c>
      <c r="Q2559" s="60">
        <v>58</v>
      </c>
      <c r="R2559" s="60">
        <v>58</v>
      </c>
      <c r="S2559" s="249">
        <v>92051</v>
      </c>
      <c r="T2559" s="60">
        <v>0</v>
      </c>
      <c r="U2559" s="60">
        <v>9.1499999999999998E-2</v>
      </c>
      <c r="V2559" s="249">
        <v>1534.1833333333334</v>
      </c>
      <c r="W2559" s="249">
        <v>73648.233263888353</v>
      </c>
      <c r="X2559" s="249">
        <v>18402.766736111647</v>
      </c>
      <c r="Y2559" s="249">
        <v>18368.02571602691</v>
      </c>
      <c r="Z2559" s="249">
        <v>0</v>
      </c>
      <c r="AA2559" s="249">
        <v>18368.02571602691</v>
      </c>
      <c r="AB2559" s="249">
        <v>17789.341178241259</v>
      </c>
      <c r="AC2559" s="249">
        <v>18368.02571602691</v>
      </c>
      <c r="AD2559" s="249">
        <v>18402.766736111706</v>
      </c>
      <c r="AE2559" s="249">
        <v>0</v>
      </c>
      <c r="AF2559" s="249">
        <v>5.8207660913467407E-11</v>
      </c>
      <c r="AH2559" s="74">
        <v>60</v>
      </c>
    </row>
    <row r="2560" spans="2:34">
      <c r="B2560" s="73">
        <v>43251</v>
      </c>
      <c r="C2560" s="73">
        <v>43251</v>
      </c>
      <c r="D2560" s="73">
        <v>43251</v>
      </c>
      <c r="E2560" s="208">
        <v>10041368</v>
      </c>
      <c r="F2560" s="61" t="s">
        <v>1053</v>
      </c>
      <c r="G2560" s="273" t="s">
        <v>444</v>
      </c>
      <c r="H2560" s="60">
        <v>143987647</v>
      </c>
      <c r="I2560" s="60">
        <v>98</v>
      </c>
      <c r="J2560" s="60" t="s">
        <v>2249</v>
      </c>
      <c r="K2560" s="60" t="s">
        <v>2673</v>
      </c>
      <c r="L2560" s="62">
        <v>42867</v>
      </c>
      <c r="M2560" s="62">
        <v>44682</v>
      </c>
      <c r="N2560" s="60">
        <v>60</v>
      </c>
      <c r="O2560" s="60">
        <v>12</v>
      </c>
      <c r="P2560" s="60">
        <v>60</v>
      </c>
      <c r="Q2560" s="60">
        <v>12</v>
      </c>
      <c r="R2560" s="60">
        <v>12</v>
      </c>
      <c r="S2560" s="249">
        <v>241033</v>
      </c>
      <c r="T2560" s="60">
        <v>0.05</v>
      </c>
      <c r="U2560" s="60">
        <v>8.5000000000000006E-2</v>
      </c>
      <c r="V2560" s="249">
        <v>4548.5900589168878</v>
      </c>
      <c r="W2560" s="249">
        <v>221703.65869397906</v>
      </c>
      <c r="X2560" s="249">
        <v>19329.341306020942</v>
      </c>
      <c r="Y2560" s="249">
        <v>17419.103819818811</v>
      </c>
      <c r="Z2560" s="249">
        <v>11063.306415089035</v>
      </c>
      <c r="AA2560" s="249">
        <v>6355.7974047297757</v>
      </c>
      <c r="AB2560" s="249">
        <v>3865.8682612041885</v>
      </c>
      <c r="AC2560" s="249">
        <v>6355.7974047297757</v>
      </c>
      <c r="AD2560" s="249">
        <v>51211.744841034902</v>
      </c>
      <c r="AE2560" s="249">
        <v>31882.403535013262</v>
      </c>
      <c r="AF2560" s="249">
        <v>6.9849193096160889E-10</v>
      </c>
      <c r="AH2560" s="74">
        <v>60</v>
      </c>
    </row>
    <row r="2561" spans="2:39" ht="13.8" thickBot="1">
      <c r="B2561" s="209">
        <v>43251</v>
      </c>
      <c r="C2561" s="209">
        <v>43251</v>
      </c>
      <c r="D2561" s="209">
        <v>43251</v>
      </c>
      <c r="E2561" s="210">
        <v>10041730</v>
      </c>
      <c r="F2561" s="85" t="s">
        <v>1053</v>
      </c>
      <c r="G2561" s="279" t="s">
        <v>444</v>
      </c>
      <c r="H2561" s="94">
        <v>143988651</v>
      </c>
      <c r="I2561" s="94">
        <v>98</v>
      </c>
      <c r="J2561" s="94" t="s">
        <v>2734</v>
      </c>
      <c r="K2561" s="94" t="s">
        <v>2733</v>
      </c>
      <c r="L2561" s="246">
        <v>43070</v>
      </c>
      <c r="M2561" s="246">
        <v>44896</v>
      </c>
      <c r="N2561" s="94">
        <v>60</v>
      </c>
      <c r="O2561" s="94">
        <v>5</v>
      </c>
      <c r="P2561" s="94">
        <v>60</v>
      </c>
      <c r="Q2561" s="94">
        <v>5</v>
      </c>
      <c r="R2561" s="94">
        <v>5</v>
      </c>
      <c r="S2561" s="250">
        <v>100249</v>
      </c>
      <c r="T2561" s="94">
        <v>0.05</v>
      </c>
      <c r="U2561" s="94">
        <v>0.08</v>
      </c>
      <c r="V2561" s="250">
        <v>1891.8223015784524</v>
      </c>
      <c r="W2561" s="250">
        <v>93301.712063247018</v>
      </c>
      <c r="X2561" s="250">
        <v>6947.2879367529822</v>
      </c>
      <c r="Y2561" s="250">
        <v>3024.836765482496</v>
      </c>
      <c r="Z2561" s="250">
        <v>2026.8427874735407</v>
      </c>
      <c r="AA2561" s="250">
        <v>997.99397800895531</v>
      </c>
      <c r="AB2561" s="250">
        <v>578.94066139608185</v>
      </c>
      <c r="AC2561" s="250">
        <v>997.99397800895531</v>
      </c>
      <c r="AD2561" s="250">
        <v>20207.626031459382</v>
      </c>
      <c r="AE2561" s="250">
        <v>13260.338094707127</v>
      </c>
      <c r="AF2561" s="250">
        <v>-7.2759576141834259E-10</v>
      </c>
      <c r="AG2561" s="85"/>
      <c r="AH2561" s="95">
        <v>60</v>
      </c>
      <c r="AI2561" s="94"/>
      <c r="AJ2561" s="94"/>
      <c r="AK2561" s="85"/>
      <c r="AL2561" s="94"/>
      <c r="AM2561" s="94"/>
    </row>
    <row r="2562" spans="2:39">
      <c r="B2562" s="73">
        <v>43281</v>
      </c>
      <c r="C2562" s="73">
        <v>43281</v>
      </c>
      <c r="D2562" s="73">
        <v>43281</v>
      </c>
      <c r="E2562" s="208">
        <v>10054816</v>
      </c>
      <c r="F2562" s="61" t="s">
        <v>1053</v>
      </c>
      <c r="G2562" s="61" t="s">
        <v>1784</v>
      </c>
      <c r="H2562" s="60">
        <v>143037444</v>
      </c>
      <c r="I2562" s="60">
        <v>99</v>
      </c>
      <c r="J2562" s="60" t="s">
        <v>1997</v>
      </c>
      <c r="K2562" s="60" t="s">
        <v>1331</v>
      </c>
      <c r="L2562" s="62">
        <v>40053</v>
      </c>
      <c r="M2562" s="62">
        <v>48449</v>
      </c>
      <c r="N2562" s="60">
        <v>276</v>
      </c>
      <c r="O2562" s="60">
        <v>105</v>
      </c>
      <c r="P2562" s="60">
        <v>228</v>
      </c>
      <c r="Q2562" s="60">
        <v>105</v>
      </c>
      <c r="R2562" s="60">
        <v>105</v>
      </c>
      <c r="S2562" s="249">
        <v>3000102</v>
      </c>
      <c r="T2562" s="60">
        <v>0.03</v>
      </c>
      <c r="U2562" s="60">
        <v>8.6499999999999994E-2</v>
      </c>
      <c r="V2562" s="249">
        <v>17278.820979148528</v>
      </c>
      <c r="W2562" s="249">
        <v>1930964.6769736146</v>
      </c>
      <c r="X2562" s="249">
        <v>1069137.3230263854</v>
      </c>
      <c r="Y2562" s="249">
        <v>1289532.1594656729</v>
      </c>
      <c r="Z2562" s="249">
        <v>641823.68858399871</v>
      </c>
      <c r="AA2562" s="249">
        <v>647708.47088167421</v>
      </c>
      <c r="AB2562" s="249">
        <v>492365.8724463617</v>
      </c>
      <c r="AC2562" s="249">
        <v>647708.47088167421</v>
      </c>
      <c r="AD2562" s="249">
        <v>2008606.5062722336</v>
      </c>
      <c r="AE2562" s="249">
        <v>939469.18324586423</v>
      </c>
      <c r="AF2562" s="249">
        <v>-1.6065314412117004E-8</v>
      </c>
      <c r="AH2562" s="74">
        <v>228</v>
      </c>
    </row>
    <row r="2563" spans="2:39">
      <c r="B2563" s="73">
        <v>43281</v>
      </c>
      <c r="C2563" s="73">
        <v>43281</v>
      </c>
      <c r="D2563" s="73">
        <v>43281</v>
      </c>
      <c r="E2563" s="208">
        <v>10042035</v>
      </c>
      <c r="F2563" s="61" t="s">
        <v>1053</v>
      </c>
      <c r="G2563" s="61" t="s">
        <v>1784</v>
      </c>
      <c r="H2563" s="60">
        <v>143096688</v>
      </c>
      <c r="I2563" s="60">
        <v>99</v>
      </c>
      <c r="J2563" s="60" t="s">
        <v>2027</v>
      </c>
      <c r="K2563" s="60" t="s">
        <v>1331</v>
      </c>
      <c r="L2563" s="62">
        <v>40386</v>
      </c>
      <c r="M2563" s="62">
        <v>50983</v>
      </c>
      <c r="N2563" s="60">
        <v>348</v>
      </c>
      <c r="O2563" s="60">
        <v>94</v>
      </c>
      <c r="P2563" s="60">
        <v>228</v>
      </c>
      <c r="Q2563" s="60">
        <v>94</v>
      </c>
      <c r="R2563" s="60">
        <v>94</v>
      </c>
      <c r="S2563" s="249">
        <v>1808433</v>
      </c>
      <c r="T2563" s="60">
        <v>0.03</v>
      </c>
      <c r="U2563" s="60">
        <v>8.6499999999999994E-2</v>
      </c>
      <c r="V2563" s="249">
        <v>10415.509225947822</v>
      </c>
      <c r="W2563" s="249">
        <v>1163967.1730072594</v>
      </c>
      <c r="X2563" s="249">
        <v>644465.82699274062</v>
      </c>
      <c r="Y2563" s="249">
        <v>708119.79352154257</v>
      </c>
      <c r="Z2563" s="249">
        <v>355338.22074610298</v>
      </c>
      <c r="AA2563" s="249">
        <v>352781.57277543959</v>
      </c>
      <c r="AB2563" s="249">
        <v>265700.82340928778</v>
      </c>
      <c r="AC2563" s="249">
        <v>352781.57277543959</v>
      </c>
      <c r="AD2563" s="249">
        <v>1210768.9305088334</v>
      </c>
      <c r="AE2563" s="249">
        <v>566303.10351610347</v>
      </c>
      <c r="AF2563" s="249">
        <v>-1.0710209608078003E-8</v>
      </c>
      <c r="AH2563" s="74">
        <v>228</v>
      </c>
    </row>
    <row r="2564" spans="2:39">
      <c r="B2564" s="73">
        <v>43281</v>
      </c>
      <c r="C2564" s="73">
        <v>43281</v>
      </c>
      <c r="D2564" s="73">
        <v>43281</v>
      </c>
      <c r="E2564" s="208">
        <v>10053975</v>
      </c>
      <c r="F2564" s="61" t="s">
        <v>1053</v>
      </c>
      <c r="G2564" s="61" t="s">
        <v>1784</v>
      </c>
      <c r="H2564" s="60">
        <v>143241866</v>
      </c>
      <c r="I2564" s="60">
        <v>99</v>
      </c>
      <c r="J2564" s="60" t="s">
        <v>2080</v>
      </c>
      <c r="K2564" s="60" t="s">
        <v>1335</v>
      </c>
      <c r="L2564" s="62">
        <v>40983</v>
      </c>
      <c r="M2564" s="62">
        <v>44621</v>
      </c>
      <c r="N2564" s="60">
        <v>120</v>
      </c>
      <c r="O2564" s="60">
        <v>75</v>
      </c>
      <c r="P2564" s="60">
        <v>120</v>
      </c>
      <c r="Q2564" s="60">
        <v>75</v>
      </c>
      <c r="R2564" s="60">
        <v>75</v>
      </c>
      <c r="S2564" s="249">
        <v>1250094</v>
      </c>
      <c r="T2564" s="60">
        <v>0.03</v>
      </c>
      <c r="U2564" s="60">
        <v>8.1500000000000003E-2</v>
      </c>
      <c r="V2564" s="249">
        <v>12071.000758298855</v>
      </c>
      <c r="W2564" s="249">
        <v>988440.7119177432</v>
      </c>
      <c r="X2564" s="249">
        <v>261653.2880822568</v>
      </c>
      <c r="Y2564" s="249">
        <v>383566.74916659272</v>
      </c>
      <c r="Z2564" s="249">
        <v>168379.8781465583</v>
      </c>
      <c r="AA2564" s="249">
        <v>215186.87102003442</v>
      </c>
      <c r="AB2564" s="249">
        <v>163533.30505141048</v>
      </c>
      <c r="AC2564" s="249">
        <v>215186.87102003442</v>
      </c>
      <c r="AD2564" s="249">
        <v>460079.37907813524</v>
      </c>
      <c r="AE2564" s="249">
        <v>198426.09099586285</v>
      </c>
      <c r="AF2564" s="249">
        <v>1.5599653124809265E-8</v>
      </c>
      <c r="AH2564" s="74">
        <v>120</v>
      </c>
    </row>
    <row r="2565" spans="2:39">
      <c r="B2565" s="73">
        <v>43281</v>
      </c>
      <c r="C2565" s="73">
        <v>43281</v>
      </c>
      <c r="D2565" s="73">
        <v>43281</v>
      </c>
      <c r="E2565" s="208">
        <v>10054816</v>
      </c>
      <c r="F2565" s="61" t="s">
        <v>1053</v>
      </c>
      <c r="G2565" s="61" t="s">
        <v>1784</v>
      </c>
      <c r="H2565" s="60">
        <v>143605116</v>
      </c>
      <c r="I2565" s="60">
        <v>99</v>
      </c>
      <c r="J2565" s="60" t="s">
        <v>2111</v>
      </c>
      <c r="K2565" s="60" t="s">
        <v>1331</v>
      </c>
      <c r="L2565" s="62">
        <v>40158</v>
      </c>
      <c r="M2565" s="62">
        <v>48175</v>
      </c>
      <c r="N2565" s="60">
        <v>264</v>
      </c>
      <c r="O2565" s="60">
        <v>102</v>
      </c>
      <c r="P2565" s="60">
        <v>228</v>
      </c>
      <c r="Q2565" s="60">
        <v>102</v>
      </c>
      <c r="R2565" s="60">
        <v>102</v>
      </c>
      <c r="S2565" s="249">
        <v>2493420</v>
      </c>
      <c r="T2565" s="60">
        <v>0.03</v>
      </c>
      <c r="U2565" s="60">
        <v>8.6499999999999994E-2</v>
      </c>
      <c r="V2565" s="249">
        <v>14360.631007155267</v>
      </c>
      <c r="W2565" s="249">
        <v>1604847.4168076788</v>
      </c>
      <c r="X2565" s="249">
        <v>888572.58319232124</v>
      </c>
      <c r="Y2565" s="249">
        <v>1046217.9262599782</v>
      </c>
      <c r="Z2565" s="249">
        <v>521877.05694487598</v>
      </c>
      <c r="AA2565" s="249">
        <v>524340.86931510223</v>
      </c>
      <c r="AB2565" s="249">
        <v>397519.31353340688</v>
      </c>
      <c r="AC2565" s="249">
        <v>524340.86931510223</v>
      </c>
      <c r="AD2565" s="249">
        <v>1669376.4528237078</v>
      </c>
      <c r="AE2565" s="249">
        <v>780803.8696314008</v>
      </c>
      <c r="AF2565" s="249">
        <v>-1.4202669262886047E-8</v>
      </c>
      <c r="AH2565" s="74">
        <v>228</v>
      </c>
    </row>
    <row r="2566" spans="2:39">
      <c r="B2566" s="73">
        <v>43281</v>
      </c>
      <c r="C2566" s="73">
        <v>43281</v>
      </c>
      <c r="D2566" s="73">
        <v>43281</v>
      </c>
      <c r="E2566" s="208">
        <v>10042273</v>
      </c>
      <c r="F2566" s="61" t="s">
        <v>1053</v>
      </c>
      <c r="G2566" s="61" t="s">
        <v>444</v>
      </c>
      <c r="H2566" s="60">
        <v>143778126</v>
      </c>
      <c r="I2566" s="60">
        <v>99</v>
      </c>
      <c r="J2566" s="60" t="s">
        <v>2126</v>
      </c>
      <c r="K2566" s="60" t="s">
        <v>1336</v>
      </c>
      <c r="L2566" s="62">
        <v>41352</v>
      </c>
      <c r="M2566" s="62">
        <v>45017</v>
      </c>
      <c r="N2566" s="60">
        <v>120</v>
      </c>
      <c r="O2566" s="60">
        <v>62</v>
      </c>
      <c r="P2566" s="60">
        <v>120</v>
      </c>
      <c r="Q2566" s="60">
        <v>62</v>
      </c>
      <c r="R2566" s="60">
        <v>62</v>
      </c>
      <c r="S2566" s="249">
        <v>488546</v>
      </c>
      <c r="T2566" s="60">
        <v>0.03</v>
      </c>
      <c r="U2566" s="60">
        <v>7.6499999999999999E-2</v>
      </c>
      <c r="V2566" s="249">
        <v>4717.4365579419409</v>
      </c>
      <c r="W2566" s="249">
        <v>394810.44829669484</v>
      </c>
      <c r="X2566" s="249">
        <v>93735.551703305158</v>
      </c>
      <c r="Y2566" s="249">
        <v>125795.96733660428</v>
      </c>
      <c r="Z2566" s="249">
        <v>58339.189758871566</v>
      </c>
      <c r="AA2566" s="249">
        <v>67456.777577732719</v>
      </c>
      <c r="AB2566" s="249">
        <v>48430.035046707664</v>
      </c>
      <c r="AC2566" s="249">
        <v>67456.777577732719</v>
      </c>
      <c r="AD2566" s="249">
        <v>171281.9386563396</v>
      </c>
      <c r="AE2566" s="249">
        <v>77546.386953032983</v>
      </c>
      <c r="AF2566" s="249">
        <v>1.4551915228366852E-9</v>
      </c>
      <c r="AH2566" s="74">
        <v>120</v>
      </c>
    </row>
    <row r="2567" spans="2:39">
      <c r="B2567" s="73">
        <v>43281</v>
      </c>
      <c r="C2567" s="73">
        <v>43281</v>
      </c>
      <c r="D2567" s="73">
        <v>43281</v>
      </c>
      <c r="E2567" s="208">
        <v>10042225</v>
      </c>
      <c r="F2567" s="61" t="s">
        <v>1053</v>
      </c>
      <c r="G2567" s="61" t="s">
        <v>444</v>
      </c>
      <c r="H2567" s="60">
        <v>143784541</v>
      </c>
      <c r="I2567" s="60">
        <v>99</v>
      </c>
      <c r="J2567" s="60" t="s">
        <v>2127</v>
      </c>
      <c r="K2567" s="60" t="s">
        <v>1336</v>
      </c>
      <c r="L2567" s="62">
        <v>41422</v>
      </c>
      <c r="M2567" s="62">
        <v>50922</v>
      </c>
      <c r="N2567" s="60">
        <v>312</v>
      </c>
      <c r="O2567" s="60">
        <v>60</v>
      </c>
      <c r="P2567" s="60">
        <v>228</v>
      </c>
      <c r="Q2567" s="60">
        <v>60</v>
      </c>
      <c r="R2567" s="60">
        <v>60</v>
      </c>
      <c r="S2567" s="249">
        <v>1332953</v>
      </c>
      <c r="T2567" s="60">
        <v>0.03</v>
      </c>
      <c r="U2567" s="60">
        <v>7.6499999999999999E-2</v>
      </c>
      <c r="V2567" s="249">
        <v>7677.024401376676</v>
      </c>
      <c r="W2567" s="249">
        <v>921445.70732965367</v>
      </c>
      <c r="X2567" s="249">
        <v>411507.29267034633</v>
      </c>
      <c r="Y2567" s="249">
        <v>329358.3176076049</v>
      </c>
      <c r="Z2567" s="249">
        <v>179754.64763832657</v>
      </c>
      <c r="AA2567" s="249">
        <v>149603.66996927833</v>
      </c>
      <c r="AB2567" s="249">
        <v>108291.39280798587</v>
      </c>
      <c r="AC2567" s="249">
        <v>149603.66996927833</v>
      </c>
      <c r="AD2567" s="249">
        <v>828915.85618423182</v>
      </c>
      <c r="AE2567" s="249">
        <v>417408.56351388223</v>
      </c>
      <c r="AF2567" s="249">
        <v>3.2596290111541748E-9</v>
      </c>
      <c r="AH2567" s="74">
        <v>228</v>
      </c>
    </row>
    <row r="2568" spans="2:39">
      <c r="B2568" s="73">
        <v>43281</v>
      </c>
      <c r="C2568" s="73">
        <v>43281</v>
      </c>
      <c r="D2568" s="73">
        <v>43281</v>
      </c>
      <c r="E2568" s="208">
        <v>10041813</v>
      </c>
      <c r="F2568" s="61" t="s">
        <v>1053</v>
      </c>
      <c r="G2568" s="61" t="s">
        <v>444</v>
      </c>
      <c r="H2568" s="60">
        <v>143980820</v>
      </c>
      <c r="I2568" s="60">
        <v>98</v>
      </c>
      <c r="J2568" s="60" t="s">
        <v>2203</v>
      </c>
      <c r="K2568" s="60" t="s">
        <v>1780</v>
      </c>
      <c r="L2568" s="62">
        <v>41459</v>
      </c>
      <c r="M2568" s="62">
        <v>43282</v>
      </c>
      <c r="N2568" s="60">
        <v>60</v>
      </c>
      <c r="O2568" s="60">
        <v>59</v>
      </c>
      <c r="P2568" s="60">
        <v>60</v>
      </c>
      <c r="Q2568" s="60">
        <v>59</v>
      </c>
      <c r="R2568" s="60">
        <v>59</v>
      </c>
      <c r="S2568" s="249">
        <v>247274</v>
      </c>
      <c r="T2568" s="60">
        <v>0.05</v>
      </c>
      <c r="U2568" s="60">
        <v>9.1499999999999998E-2</v>
      </c>
      <c r="V2568" s="249">
        <v>4666.3654280891606</v>
      </c>
      <c r="W2568" s="249">
        <v>224008.14953175175</v>
      </c>
      <c r="X2568" s="249">
        <v>23265.850468248245</v>
      </c>
      <c r="Y2568" s="249">
        <v>55938.464369562134</v>
      </c>
      <c r="Z2568" s="249">
        <v>32688.563173199858</v>
      </c>
      <c r="AA2568" s="249">
        <v>23249.901196362276</v>
      </c>
      <c r="AB2568" s="249">
        <v>22878.086293777444</v>
      </c>
      <c r="AC2568" s="249">
        <v>23249.901196362276</v>
      </c>
      <c r="AD2568" s="249">
        <v>55973.776153598039</v>
      </c>
      <c r="AE2568" s="249">
        <v>32707.92568534959</v>
      </c>
      <c r="AF2568" s="249">
        <v>2.0372681319713593E-10</v>
      </c>
      <c r="AH2568" s="74">
        <v>60</v>
      </c>
    </row>
    <row r="2569" spans="2:39">
      <c r="B2569" s="73">
        <v>43281</v>
      </c>
      <c r="C2569" s="73">
        <v>43281</v>
      </c>
      <c r="D2569" s="73">
        <v>43281</v>
      </c>
      <c r="E2569" s="208">
        <v>10041903</v>
      </c>
      <c r="F2569" s="61" t="s">
        <v>1053</v>
      </c>
      <c r="G2569" s="61" t="s">
        <v>444</v>
      </c>
      <c r="H2569" s="60">
        <v>143981193</v>
      </c>
      <c r="I2569" s="60">
        <v>98</v>
      </c>
      <c r="J2569" s="60" t="s">
        <v>1985</v>
      </c>
      <c r="K2569" s="60" t="s">
        <v>1780</v>
      </c>
      <c r="L2569" s="62">
        <v>41639</v>
      </c>
      <c r="M2569" s="62">
        <v>43466</v>
      </c>
      <c r="N2569" s="60">
        <v>60</v>
      </c>
      <c r="O2569" s="60">
        <v>53</v>
      </c>
      <c r="P2569" s="60">
        <v>60</v>
      </c>
      <c r="Q2569" s="60">
        <v>53</v>
      </c>
      <c r="R2569" s="60">
        <v>53</v>
      </c>
      <c r="S2569" s="249">
        <v>406420</v>
      </c>
      <c r="T2569" s="60">
        <v>0.05</v>
      </c>
      <c r="U2569" s="60">
        <v>9.1499999999999998E-2</v>
      </c>
      <c r="V2569" s="249">
        <v>7669.6467775989249</v>
      </c>
      <c r="W2569" s="249">
        <v>368180.20549145702</v>
      </c>
      <c r="X2569" s="249">
        <v>38239.794508542982</v>
      </c>
      <c r="Y2569" s="249">
        <v>90397.886465657502</v>
      </c>
      <c r="Z2569" s="249">
        <v>52875.083983212942</v>
      </c>
      <c r="AA2569" s="249">
        <v>37522.80248244456</v>
      </c>
      <c r="AB2569" s="249">
        <v>33778.485149212967</v>
      </c>
      <c r="AC2569" s="249">
        <v>37522.80248244456</v>
      </c>
      <c r="AD2569" s="249">
        <v>91998.601164478634</v>
      </c>
      <c r="AE2569" s="249">
        <v>53758.806655935477</v>
      </c>
      <c r="AF2569" s="249">
        <v>1.7462298274040222E-10</v>
      </c>
      <c r="AH2569" s="74">
        <v>60</v>
      </c>
    </row>
    <row r="2570" spans="2:39">
      <c r="B2570" s="73">
        <v>43281</v>
      </c>
      <c r="C2570" s="73">
        <v>43281</v>
      </c>
      <c r="D2570" s="73">
        <v>43281</v>
      </c>
      <c r="E2570" s="208">
        <v>10041609</v>
      </c>
      <c r="F2570" s="61" t="s">
        <v>1053</v>
      </c>
      <c r="G2570" s="61" t="s">
        <v>444</v>
      </c>
      <c r="H2570" s="60">
        <v>143981347</v>
      </c>
      <c r="I2570" s="60">
        <v>98</v>
      </c>
      <c r="J2570" s="60" t="s">
        <v>1899</v>
      </c>
      <c r="K2570" s="60" t="s">
        <v>1780</v>
      </c>
      <c r="L2570" s="62">
        <v>41467</v>
      </c>
      <c r="M2570" s="62">
        <v>43282</v>
      </c>
      <c r="N2570" s="60">
        <v>60</v>
      </c>
      <c r="O2570" s="60">
        <v>59</v>
      </c>
      <c r="P2570" s="60">
        <v>60</v>
      </c>
      <c r="Q2570" s="60">
        <v>59</v>
      </c>
      <c r="R2570" s="60">
        <v>59</v>
      </c>
      <c r="S2570" s="249">
        <v>237954</v>
      </c>
      <c r="T2570" s="60">
        <v>0.05</v>
      </c>
      <c r="U2570" s="60">
        <v>9.1499999999999998E-2</v>
      </c>
      <c r="V2570" s="249">
        <v>4490.4855305269775</v>
      </c>
      <c r="W2570" s="249">
        <v>215565.06229396717</v>
      </c>
      <c r="X2570" s="249">
        <v>22388.937706032826</v>
      </c>
      <c r="Y2570" s="249">
        <v>53830.088689448836</v>
      </c>
      <c r="Z2570" s="249">
        <v>31456.499111574958</v>
      </c>
      <c r="AA2570" s="249">
        <v>22373.589577873878</v>
      </c>
      <c r="AB2570" s="249">
        <v>22015.788744265614</v>
      </c>
      <c r="AC2570" s="249">
        <v>22373.589577873878</v>
      </c>
      <c r="AD2570" s="249">
        <v>53864.06953765158</v>
      </c>
      <c r="AE2570" s="249">
        <v>31475.131831618695</v>
      </c>
      <c r="AF2570" s="249">
        <v>5.8207660913467407E-11</v>
      </c>
      <c r="AH2570" s="74">
        <v>60</v>
      </c>
    </row>
    <row r="2571" spans="2:39">
      <c r="B2571" s="73">
        <v>43281</v>
      </c>
      <c r="C2571" s="73">
        <v>43281</v>
      </c>
      <c r="D2571" s="73">
        <v>43281</v>
      </c>
      <c r="E2571" s="208">
        <v>10041580</v>
      </c>
      <c r="F2571" s="61" t="s">
        <v>1053</v>
      </c>
      <c r="G2571" s="61" t="s">
        <v>444</v>
      </c>
      <c r="H2571" s="60">
        <v>143981436</v>
      </c>
      <c r="I2571" s="60">
        <v>98</v>
      </c>
      <c r="J2571" s="60" t="s">
        <v>2236</v>
      </c>
      <c r="K2571" s="60" t="s">
        <v>1338</v>
      </c>
      <c r="L2571" s="62">
        <v>41446</v>
      </c>
      <c r="M2571" s="62">
        <v>43282</v>
      </c>
      <c r="N2571" s="60">
        <v>60</v>
      </c>
      <c r="O2571" s="60">
        <v>59</v>
      </c>
      <c r="P2571" s="60">
        <v>60</v>
      </c>
      <c r="Q2571" s="60">
        <v>59</v>
      </c>
      <c r="R2571" s="60">
        <v>59</v>
      </c>
      <c r="S2571" s="249">
        <v>132306</v>
      </c>
      <c r="T2571" s="60">
        <v>0.05</v>
      </c>
      <c r="U2571" s="60">
        <v>9.4E-2</v>
      </c>
      <c r="V2571" s="249">
        <v>2496.7774385045109</v>
      </c>
      <c r="W2571" s="249">
        <v>119160.71064834704</v>
      </c>
      <c r="X2571" s="249">
        <v>13145.289351652958</v>
      </c>
      <c r="Y2571" s="249">
        <v>30626.529586248682</v>
      </c>
      <c r="Z2571" s="249">
        <v>17490.286237911714</v>
      </c>
      <c r="AA2571" s="249">
        <v>13136.243348336968</v>
      </c>
      <c r="AB2571" s="249">
        <v>12926.201195792075</v>
      </c>
      <c r="AC2571" s="249">
        <v>13136.243348336968</v>
      </c>
      <c r="AD2571" s="249">
        <v>30645.935661924173</v>
      </c>
      <c r="AE2571" s="249">
        <v>17500.646310270648</v>
      </c>
      <c r="AF2571" s="249">
        <v>5.6752469390630722E-10</v>
      </c>
      <c r="AH2571" s="74">
        <v>60</v>
      </c>
    </row>
    <row r="2572" spans="2:39">
      <c r="B2572" s="73">
        <v>43281</v>
      </c>
      <c r="C2572" s="73">
        <v>43281</v>
      </c>
      <c r="D2572" s="73">
        <v>43281</v>
      </c>
      <c r="E2572" s="208">
        <v>10042036</v>
      </c>
      <c r="F2572" s="61" t="s">
        <v>1053</v>
      </c>
      <c r="G2572" s="61" t="s">
        <v>444</v>
      </c>
      <c r="H2572" s="60">
        <v>143981541</v>
      </c>
      <c r="I2572" s="60">
        <v>98</v>
      </c>
      <c r="J2572" s="60" t="s">
        <v>2243</v>
      </c>
      <c r="K2572" s="60" t="s">
        <v>1780</v>
      </c>
      <c r="L2572" s="62">
        <v>41502</v>
      </c>
      <c r="M2572" s="62">
        <v>43344</v>
      </c>
      <c r="N2572" s="60">
        <v>61</v>
      </c>
      <c r="O2572" s="60">
        <v>58</v>
      </c>
      <c r="P2572" s="60">
        <v>60</v>
      </c>
      <c r="Q2572" s="60">
        <v>58</v>
      </c>
      <c r="R2572" s="60">
        <v>58</v>
      </c>
      <c r="S2572" s="249">
        <v>198542</v>
      </c>
      <c r="T2572" s="60">
        <v>0.05</v>
      </c>
      <c r="U2572" s="60">
        <v>9.1499999999999998E-2</v>
      </c>
      <c r="V2572" s="249">
        <v>3746.7324701492189</v>
      </c>
      <c r="W2572" s="249">
        <v>179861.31184165357</v>
      </c>
      <c r="X2572" s="249">
        <v>18680.688158346427</v>
      </c>
      <c r="Y2572" s="249">
        <v>44857.792981786508</v>
      </c>
      <c r="Z2572" s="249">
        <v>26215.372894419183</v>
      </c>
      <c r="AA2572" s="249">
        <v>18642.420087367325</v>
      </c>
      <c r="AB2572" s="249">
        <v>18057.998553068213</v>
      </c>
      <c r="AC2572" s="249">
        <v>18642.420087367325</v>
      </c>
      <c r="AD2572" s="249">
        <v>44942.636367299652</v>
      </c>
      <c r="AE2572" s="249">
        <v>26261.948208953138</v>
      </c>
      <c r="AF2572" s="249">
        <v>8.7311491370201111E-11</v>
      </c>
      <c r="AH2572" s="74">
        <v>60</v>
      </c>
    </row>
    <row r="2573" spans="2:39">
      <c r="B2573" s="73">
        <v>43281</v>
      </c>
      <c r="C2573" s="73">
        <v>43281</v>
      </c>
      <c r="D2573" s="73">
        <v>43281</v>
      </c>
      <c r="E2573" s="208">
        <v>10041762</v>
      </c>
      <c r="F2573" s="61" t="s">
        <v>1053</v>
      </c>
      <c r="G2573" s="61" t="s">
        <v>444</v>
      </c>
      <c r="H2573" s="60">
        <v>143981592</v>
      </c>
      <c r="I2573" s="60">
        <v>98</v>
      </c>
      <c r="J2573" s="60" t="s">
        <v>2245</v>
      </c>
      <c r="K2573" s="60" t="s">
        <v>1780</v>
      </c>
      <c r="L2573" s="62">
        <v>41452</v>
      </c>
      <c r="M2573" s="62">
        <v>43282</v>
      </c>
      <c r="N2573" s="60">
        <v>60</v>
      </c>
      <c r="O2573" s="60">
        <v>59</v>
      </c>
      <c r="P2573" s="60">
        <v>60</v>
      </c>
      <c r="Q2573" s="60">
        <v>59</v>
      </c>
      <c r="R2573" s="60">
        <v>59</v>
      </c>
      <c r="S2573" s="249">
        <v>213696</v>
      </c>
      <c r="T2573" s="60">
        <v>0.05</v>
      </c>
      <c r="U2573" s="60">
        <v>9.1499999999999998E-2</v>
      </c>
      <c r="V2573" s="249">
        <v>4032.707144790561</v>
      </c>
      <c r="W2573" s="249">
        <v>193589.48179888391</v>
      </c>
      <c r="X2573" s="249">
        <v>20106.518201116094</v>
      </c>
      <c r="Y2573" s="249">
        <v>48342.43018642455</v>
      </c>
      <c r="Z2573" s="249">
        <v>28249.695462766482</v>
      </c>
      <c r="AA2573" s="249">
        <v>20092.734723658068</v>
      </c>
      <c r="AB2573" s="249">
        <v>19771.409564430825</v>
      </c>
      <c r="AC2573" s="249">
        <v>20092.734723658068</v>
      </c>
      <c r="AD2573" s="249">
        <v>48372.946888549835</v>
      </c>
      <c r="AE2573" s="249">
        <v>28266.428687433625</v>
      </c>
      <c r="AF2573" s="249">
        <v>1.1641532182693481E-10</v>
      </c>
      <c r="AH2573" s="74">
        <v>60</v>
      </c>
    </row>
    <row r="2574" spans="2:39">
      <c r="B2574" s="73">
        <v>43281</v>
      </c>
      <c r="C2574" s="73">
        <v>43281</v>
      </c>
      <c r="D2574" s="73">
        <v>43281</v>
      </c>
      <c r="E2574" s="208">
        <v>10041845</v>
      </c>
      <c r="F2574" s="61" t="s">
        <v>1053</v>
      </c>
      <c r="G2574" s="61" t="s">
        <v>444</v>
      </c>
      <c r="H2574" s="60">
        <v>143981827</v>
      </c>
      <c r="I2574" s="60">
        <v>98</v>
      </c>
      <c r="J2574" s="60" t="s">
        <v>2254</v>
      </c>
      <c r="K2574" s="60" t="s">
        <v>1780</v>
      </c>
      <c r="L2574" s="62">
        <v>41456</v>
      </c>
      <c r="M2574" s="62">
        <v>43282</v>
      </c>
      <c r="N2574" s="60">
        <v>60</v>
      </c>
      <c r="O2574" s="60">
        <v>59</v>
      </c>
      <c r="P2574" s="60">
        <v>60</v>
      </c>
      <c r="Q2574" s="60">
        <v>59</v>
      </c>
      <c r="R2574" s="60">
        <v>59</v>
      </c>
      <c r="S2574" s="249">
        <v>226757</v>
      </c>
      <c r="T2574" s="60">
        <v>0.05</v>
      </c>
      <c r="U2574" s="60">
        <v>9.1499999999999998E-2</v>
      </c>
      <c r="V2574" s="249">
        <v>4279.1843274149878</v>
      </c>
      <c r="W2574" s="249">
        <v>205421.58077020405</v>
      </c>
      <c r="X2574" s="249">
        <v>21335.419229795953</v>
      </c>
      <c r="Y2574" s="249">
        <v>51297.097005948046</v>
      </c>
      <c r="Z2574" s="249">
        <v>29976.303693333233</v>
      </c>
      <c r="AA2574" s="249">
        <v>21320.793312614813</v>
      </c>
      <c r="AB2574" s="249">
        <v>20979.828909299351</v>
      </c>
      <c r="AC2574" s="249">
        <v>21320.793312614813</v>
      </c>
      <c r="AD2574" s="249">
        <v>51329.478874695342</v>
      </c>
      <c r="AE2574" s="249">
        <v>29994.059644899244</v>
      </c>
      <c r="AF2574" s="249">
        <v>1.4551915228366852E-10</v>
      </c>
      <c r="AH2574" s="74">
        <v>60</v>
      </c>
    </row>
    <row r="2575" spans="2:39">
      <c r="B2575" s="73">
        <v>43281</v>
      </c>
      <c r="C2575" s="73">
        <v>43281</v>
      </c>
      <c r="D2575" s="73">
        <v>43281</v>
      </c>
      <c r="E2575" s="208">
        <v>20026511</v>
      </c>
      <c r="F2575" s="61" t="s">
        <v>1053</v>
      </c>
      <c r="G2575" s="61" t="s">
        <v>1784</v>
      </c>
      <c r="H2575" s="60">
        <v>143981975</v>
      </c>
      <c r="I2575" s="60">
        <v>97</v>
      </c>
      <c r="J2575" s="60" t="s">
        <v>2176</v>
      </c>
      <c r="K2575" s="60" t="s">
        <v>1780</v>
      </c>
      <c r="L2575" s="62">
        <v>41500</v>
      </c>
      <c r="M2575" s="62">
        <v>43313</v>
      </c>
      <c r="N2575" s="60">
        <v>60</v>
      </c>
      <c r="O2575" s="60">
        <v>58</v>
      </c>
      <c r="P2575" s="60">
        <v>60</v>
      </c>
      <c r="Q2575" s="60">
        <v>58</v>
      </c>
      <c r="R2575" s="60">
        <v>58</v>
      </c>
      <c r="S2575" s="249">
        <v>95000</v>
      </c>
      <c r="T2575" s="60">
        <v>0</v>
      </c>
      <c r="U2575" s="60">
        <v>9.1499999999999998E-2</v>
      </c>
      <c r="V2575" s="249">
        <v>1583.3333333333333</v>
      </c>
      <c r="W2575" s="249">
        <v>76007.671400304098</v>
      </c>
      <c r="X2575" s="249">
        <v>18992.328599695902</v>
      </c>
      <c r="Y2575" s="249">
        <v>18956.474595849635</v>
      </c>
      <c r="Z2575" s="249">
        <v>0</v>
      </c>
      <c r="AA2575" s="249">
        <v>18956.474595849635</v>
      </c>
      <c r="AB2575" s="249">
        <v>18359.250979706037</v>
      </c>
      <c r="AC2575" s="249">
        <v>18956.474595849635</v>
      </c>
      <c r="AD2575" s="249">
        <v>18992.328599695931</v>
      </c>
      <c r="AE2575" s="249">
        <v>0</v>
      </c>
      <c r="AF2575" s="249">
        <v>2.9103830456733704E-11</v>
      </c>
      <c r="AH2575" s="74">
        <v>60</v>
      </c>
    </row>
    <row r="2576" spans="2:39">
      <c r="B2576" s="73">
        <v>43281</v>
      </c>
      <c r="C2576" s="73">
        <v>43281</v>
      </c>
      <c r="D2576" s="73">
        <v>43281</v>
      </c>
      <c r="E2576" s="208">
        <v>10041903</v>
      </c>
      <c r="F2576" s="61" t="s">
        <v>1053</v>
      </c>
      <c r="G2576" s="61" t="s">
        <v>444</v>
      </c>
      <c r="H2576" s="60">
        <v>143982807</v>
      </c>
      <c r="I2576" s="60">
        <v>98</v>
      </c>
      <c r="J2576" s="60" t="s">
        <v>1985</v>
      </c>
      <c r="K2576" s="60" t="s">
        <v>1780</v>
      </c>
      <c r="L2576" s="62">
        <v>41667</v>
      </c>
      <c r="M2576" s="62">
        <v>43497</v>
      </c>
      <c r="N2576" s="60">
        <v>60</v>
      </c>
      <c r="O2576" s="60">
        <v>52</v>
      </c>
      <c r="P2576" s="60">
        <v>60</v>
      </c>
      <c r="Q2576" s="60">
        <v>52</v>
      </c>
      <c r="R2576" s="60">
        <v>52</v>
      </c>
      <c r="S2576" s="249">
        <v>406758</v>
      </c>
      <c r="T2576" s="60">
        <v>0.05</v>
      </c>
      <c r="U2576" s="60">
        <v>9.1499999999999998E-2</v>
      </c>
      <c r="V2576" s="249">
        <v>7676.0252545705998</v>
      </c>
      <c r="W2576" s="249">
        <v>368486.40329042386</v>
      </c>
      <c r="X2576" s="249">
        <v>38271.596709576144</v>
      </c>
      <c r="Y2576" s="249">
        <v>90020.494961698307</v>
      </c>
      <c r="Z2576" s="249">
        <v>52667.921782859659</v>
      </c>
      <c r="AA2576" s="249">
        <v>37352.573178838647</v>
      </c>
      <c r="AB2576" s="249">
        <v>33168.717148299322</v>
      </c>
      <c r="AC2576" s="249">
        <v>37352.573178838647</v>
      </c>
      <c r="AD2576" s="249">
        <v>92075.111983812356</v>
      </c>
      <c r="AE2576" s="249">
        <v>53803.515274236037</v>
      </c>
      <c r="AF2576" s="249">
        <v>1.7462298274040222E-10</v>
      </c>
      <c r="AH2576" s="74">
        <v>60</v>
      </c>
    </row>
    <row r="2577" spans="2:37">
      <c r="B2577" s="73">
        <v>43281</v>
      </c>
      <c r="C2577" s="73">
        <v>43281</v>
      </c>
      <c r="D2577" s="73">
        <v>43281</v>
      </c>
      <c r="E2577" s="208">
        <v>10041766</v>
      </c>
      <c r="F2577" s="61" t="s">
        <v>1053</v>
      </c>
      <c r="G2577" s="61" t="s">
        <v>444</v>
      </c>
      <c r="H2577" s="60">
        <v>143982890</v>
      </c>
      <c r="I2577" s="60">
        <v>98</v>
      </c>
      <c r="J2577" s="60" t="s">
        <v>2311</v>
      </c>
      <c r="K2577" s="60" t="s">
        <v>1780</v>
      </c>
      <c r="L2577" s="62">
        <v>41941</v>
      </c>
      <c r="M2577" s="62">
        <v>43770</v>
      </c>
      <c r="N2577" s="60">
        <v>60</v>
      </c>
      <c r="O2577" s="60">
        <v>43</v>
      </c>
      <c r="P2577" s="60">
        <v>60</v>
      </c>
      <c r="Q2577" s="60">
        <v>43</v>
      </c>
      <c r="R2577" s="60">
        <v>43</v>
      </c>
      <c r="S2577" s="249">
        <v>141270</v>
      </c>
      <c r="T2577" s="60">
        <v>0.05</v>
      </c>
      <c r="U2577" s="60">
        <v>9.1499999999999998E-2</v>
      </c>
      <c r="V2577" s="249">
        <v>2665.9391768894252</v>
      </c>
      <c r="W2577" s="249">
        <v>127977.99721907913</v>
      </c>
      <c r="X2577" s="249">
        <v>13292.00278092087</v>
      </c>
      <c r="Y2577" s="249">
        <v>29012.848709310289</v>
      </c>
      <c r="Z2577" s="249">
        <v>17030.745013916909</v>
      </c>
      <c r="AA2577" s="249">
        <v>11982.10369539338</v>
      </c>
      <c r="AB2577" s="249">
        <v>9525.9353263266239</v>
      </c>
      <c r="AC2577" s="249">
        <v>11982.10369539338</v>
      </c>
      <c r="AD2577" s="249">
        <v>31978.353394286445</v>
      </c>
      <c r="AE2577" s="249">
        <v>18686.350613365474</v>
      </c>
      <c r="AF2577" s="249">
        <v>1.0186340659856796E-10</v>
      </c>
      <c r="AH2577" s="74">
        <v>60</v>
      </c>
    </row>
    <row r="2578" spans="2:37">
      <c r="B2578" s="73">
        <v>43281</v>
      </c>
      <c r="C2578" s="73">
        <v>43281</v>
      </c>
      <c r="D2578" s="73">
        <v>43281</v>
      </c>
      <c r="E2578" s="208">
        <v>10041285</v>
      </c>
      <c r="F2578" s="61" t="s">
        <v>1053</v>
      </c>
      <c r="G2578" s="61" t="s">
        <v>444</v>
      </c>
      <c r="H2578" s="60">
        <v>143982920</v>
      </c>
      <c r="I2578" s="60">
        <v>99</v>
      </c>
      <c r="J2578" s="60" t="s">
        <v>2312</v>
      </c>
      <c r="K2578" s="60" t="s">
        <v>1335</v>
      </c>
      <c r="L2578" s="62">
        <v>40766</v>
      </c>
      <c r="M2578" s="62">
        <v>51775</v>
      </c>
      <c r="N2578" s="60">
        <v>362</v>
      </c>
      <c r="O2578" s="60">
        <v>82</v>
      </c>
      <c r="P2578" s="60">
        <v>228</v>
      </c>
      <c r="Q2578" s="60">
        <v>82</v>
      </c>
      <c r="R2578" s="60">
        <v>82</v>
      </c>
      <c r="S2578" s="249">
        <v>1891627</v>
      </c>
      <c r="T2578" s="60">
        <v>0.03</v>
      </c>
      <c r="U2578" s="60">
        <v>8.1500000000000003E-2</v>
      </c>
      <c r="V2578" s="249">
        <v>10894.657679080176</v>
      </c>
      <c r="W2578" s="249">
        <v>1261349.1317424425</v>
      </c>
      <c r="X2578" s="249">
        <v>630277.86825755751</v>
      </c>
      <c r="Y2578" s="249">
        <v>639024.8577687795</v>
      </c>
      <c r="Z2578" s="249">
        <v>333005.78038755583</v>
      </c>
      <c r="AA2578" s="249">
        <v>306019.07738122367</v>
      </c>
      <c r="AB2578" s="249">
        <v>226678.88244350752</v>
      </c>
      <c r="AC2578" s="249">
        <v>306019.07738122367</v>
      </c>
      <c r="AD2578" s="249">
        <v>1222632.8190878548</v>
      </c>
      <c r="AE2578" s="249">
        <v>592354.95083027962</v>
      </c>
      <c r="AF2578" s="249">
        <v>1.7695128917694092E-8</v>
      </c>
      <c r="AH2578" s="74">
        <v>228</v>
      </c>
    </row>
    <row r="2579" spans="2:37">
      <c r="B2579" s="73">
        <v>43281</v>
      </c>
      <c r="C2579" s="73">
        <v>43281</v>
      </c>
      <c r="D2579" s="73">
        <v>43281</v>
      </c>
      <c r="E2579" s="208">
        <v>10042119</v>
      </c>
      <c r="F2579" s="61" t="s">
        <v>1053</v>
      </c>
      <c r="G2579" s="61" t="s">
        <v>444</v>
      </c>
      <c r="H2579" s="60">
        <v>143983137</v>
      </c>
      <c r="I2579" s="60">
        <v>98</v>
      </c>
      <c r="J2579" s="60" t="s">
        <v>2320</v>
      </c>
      <c r="K2579" s="60" t="s">
        <v>1780</v>
      </c>
      <c r="L2579" s="62">
        <v>41933</v>
      </c>
      <c r="M2579" s="62">
        <v>43770</v>
      </c>
      <c r="N2579" s="60">
        <v>60</v>
      </c>
      <c r="O2579" s="60">
        <v>43</v>
      </c>
      <c r="P2579" s="60">
        <v>60</v>
      </c>
      <c r="Q2579" s="60">
        <v>43</v>
      </c>
      <c r="R2579" s="60">
        <v>43</v>
      </c>
      <c r="S2579" s="249">
        <v>144599</v>
      </c>
      <c r="T2579" s="60">
        <v>0.05</v>
      </c>
      <c r="U2579" s="60">
        <v>9.1499999999999998E-2</v>
      </c>
      <c r="V2579" s="249">
        <v>2728.7615136903369</v>
      </c>
      <c r="W2579" s="249">
        <v>130993.77376570833</v>
      </c>
      <c r="X2579" s="249">
        <v>13605.226234291666</v>
      </c>
      <c r="Y2579" s="249">
        <v>29696.530831157041</v>
      </c>
      <c r="Z2579" s="249">
        <v>17432.071198891281</v>
      </c>
      <c r="AA2579" s="249">
        <v>12264.45963226576</v>
      </c>
      <c r="AB2579" s="249">
        <v>9750.4121345756939</v>
      </c>
      <c r="AC2579" s="249">
        <v>12264.45963226576</v>
      </c>
      <c r="AD2579" s="249">
        <v>32731.917055711907</v>
      </c>
      <c r="AE2579" s="249">
        <v>19126.690821420256</v>
      </c>
      <c r="AF2579" s="249">
        <v>-1.4551915228366852E-11</v>
      </c>
      <c r="AH2579" s="74">
        <v>60</v>
      </c>
    </row>
    <row r="2580" spans="2:37">
      <c r="B2580" s="73">
        <v>43281</v>
      </c>
      <c r="C2580" s="73">
        <v>43281</v>
      </c>
      <c r="D2580" s="73">
        <v>43281</v>
      </c>
      <c r="E2580" s="208">
        <v>10042036</v>
      </c>
      <c r="F2580" s="61" t="s">
        <v>1053</v>
      </c>
      <c r="G2580" s="61" t="s">
        <v>444</v>
      </c>
      <c r="H2580" s="60">
        <v>143983862</v>
      </c>
      <c r="I2580" s="60">
        <v>98</v>
      </c>
      <c r="J2580" s="60" t="s">
        <v>2243</v>
      </c>
      <c r="K2580" s="60" t="s">
        <v>1780</v>
      </c>
      <c r="L2580" s="62">
        <v>41837</v>
      </c>
      <c r="M2580" s="62">
        <v>43678</v>
      </c>
      <c r="N2580" s="60">
        <v>61</v>
      </c>
      <c r="O2580" s="60">
        <v>46</v>
      </c>
      <c r="P2580" s="60">
        <v>60</v>
      </c>
      <c r="Q2580" s="60">
        <v>46</v>
      </c>
      <c r="R2580" s="60">
        <v>46</v>
      </c>
      <c r="S2580" s="249">
        <v>81261</v>
      </c>
      <c r="T2580" s="60">
        <v>0.05</v>
      </c>
      <c r="U2580" s="60">
        <v>9.1499999999999998E-2</v>
      </c>
      <c r="V2580" s="249">
        <v>1533.4953171459724</v>
      </c>
      <c r="W2580" s="249">
        <v>73615.205153391275</v>
      </c>
      <c r="X2580" s="249">
        <v>7645.7948466087255</v>
      </c>
      <c r="Y2580" s="249">
        <v>17215.113240735162</v>
      </c>
      <c r="Z2580" s="249">
        <v>10092.463705090784</v>
      </c>
      <c r="AA2580" s="249">
        <v>7122.6495356443775</v>
      </c>
      <c r="AB2580" s="249">
        <v>5861.7760490666897</v>
      </c>
      <c r="AC2580" s="249">
        <v>7122.6495356443775</v>
      </c>
      <c r="AD2580" s="249">
        <v>18394.513875367105</v>
      </c>
      <c r="AE2580" s="249">
        <v>10748.719028758351</v>
      </c>
      <c r="AF2580" s="249">
        <v>2.9103830456733704E-11</v>
      </c>
      <c r="AH2580" s="74">
        <v>60</v>
      </c>
    </row>
    <row r="2581" spans="2:37">
      <c r="B2581" s="73">
        <v>43281</v>
      </c>
      <c r="C2581" s="73">
        <v>43281</v>
      </c>
      <c r="D2581" s="73">
        <v>43281</v>
      </c>
      <c r="E2581" s="208">
        <v>10041856</v>
      </c>
      <c r="F2581" s="61" t="s">
        <v>1053</v>
      </c>
      <c r="G2581" s="61" t="s">
        <v>444</v>
      </c>
      <c r="H2581" s="60">
        <v>143985148</v>
      </c>
      <c r="I2581" s="60">
        <v>98</v>
      </c>
      <c r="J2581" s="60" t="s">
        <v>2406</v>
      </c>
      <c r="K2581" s="60" t="s">
        <v>1780</v>
      </c>
      <c r="L2581" s="62">
        <v>42004</v>
      </c>
      <c r="M2581" s="62">
        <v>43831</v>
      </c>
      <c r="N2581" s="60">
        <v>60</v>
      </c>
      <c r="O2581" s="60">
        <v>41</v>
      </c>
      <c r="P2581" s="60">
        <v>60</v>
      </c>
      <c r="Q2581" s="60">
        <v>41</v>
      </c>
      <c r="R2581" s="60">
        <v>41</v>
      </c>
      <c r="S2581" s="249">
        <v>81352</v>
      </c>
      <c r="T2581" s="60">
        <v>0.05</v>
      </c>
      <c r="U2581" s="60">
        <v>9.1499999999999998E-2</v>
      </c>
      <c r="V2581" s="249">
        <v>1535.2125994075775</v>
      </c>
      <c r="W2581" s="249">
        <v>73697.643022343909</v>
      </c>
      <c r="X2581" s="249">
        <v>7654.3569776560907</v>
      </c>
      <c r="Y2581" s="249">
        <v>16304.878014777794</v>
      </c>
      <c r="Z2581" s="249">
        <v>9580.0307620628519</v>
      </c>
      <c r="AA2581" s="249">
        <v>6724.8472527149424</v>
      </c>
      <c r="AB2581" s="249">
        <v>5230.4772680649949</v>
      </c>
      <c r="AC2581" s="249">
        <v>6724.8472527149424</v>
      </c>
      <c r="AD2581" s="249">
        <v>18415.112942110791</v>
      </c>
      <c r="AE2581" s="249">
        <v>10760.755964454656</v>
      </c>
      <c r="AF2581" s="249">
        <v>4.3655745685100555E-11</v>
      </c>
      <c r="AH2581" s="74">
        <v>60</v>
      </c>
    </row>
    <row r="2582" spans="2:37">
      <c r="B2582" s="73">
        <v>43281</v>
      </c>
      <c r="C2582" s="73">
        <v>43281</v>
      </c>
      <c r="D2582" s="73">
        <v>43281</v>
      </c>
      <c r="E2582" s="208">
        <v>10041566</v>
      </c>
      <c r="F2582" s="61" t="s">
        <v>1053</v>
      </c>
      <c r="G2582" s="61" t="s">
        <v>444</v>
      </c>
      <c r="H2582" s="60">
        <v>143995348</v>
      </c>
      <c r="I2582" s="60">
        <v>98</v>
      </c>
      <c r="J2582" s="60" t="s">
        <v>2444</v>
      </c>
      <c r="K2582" s="60" t="s">
        <v>1337</v>
      </c>
      <c r="L2582" s="62">
        <v>40730</v>
      </c>
      <c r="M2582" s="62">
        <v>43282</v>
      </c>
      <c r="N2582" s="60">
        <v>84</v>
      </c>
      <c r="O2582" s="60">
        <v>83</v>
      </c>
      <c r="P2582" s="60">
        <v>60</v>
      </c>
      <c r="Q2582" s="60">
        <v>60</v>
      </c>
      <c r="R2582" s="60">
        <v>83</v>
      </c>
      <c r="S2582" s="249">
        <v>580567</v>
      </c>
      <c r="T2582" s="60">
        <v>0.05</v>
      </c>
      <c r="U2582" s="60">
        <v>9.9000000000000005E-2</v>
      </c>
      <c r="V2582" s="249">
        <v>10956.015503002498</v>
      </c>
      <c r="W2582" s="249">
        <v>516845.01280087576</v>
      </c>
      <c r="X2582" s="249">
        <v>63721.98719912424</v>
      </c>
      <c r="Y2582" s="249">
        <v>140515.91737928166</v>
      </c>
      <c r="Z2582" s="249">
        <v>76793.930180149735</v>
      </c>
      <c r="AA2582" s="249">
        <v>63721.987199131923</v>
      </c>
      <c r="AB2582" s="249">
        <v>88148.748958788536</v>
      </c>
      <c r="AC2582" s="249">
        <v>63721.987199131923</v>
      </c>
      <c r="AD2582" s="249">
        <v>140515.91737928166</v>
      </c>
      <c r="AE2582" s="249">
        <v>76793.930180149735</v>
      </c>
      <c r="AF2582" s="249">
        <v>7.6834112405776978E-9</v>
      </c>
      <c r="AH2582" s="74">
        <v>60</v>
      </c>
    </row>
    <row r="2583" spans="2:37">
      <c r="B2583" s="73">
        <v>43281</v>
      </c>
      <c r="C2583" s="73">
        <v>43281</v>
      </c>
      <c r="D2583" s="73">
        <v>43281</v>
      </c>
      <c r="E2583" s="208">
        <v>10042035</v>
      </c>
      <c r="F2583" s="61" t="s">
        <v>1053</v>
      </c>
      <c r="G2583" s="61" t="s">
        <v>1784</v>
      </c>
      <c r="H2583" s="60">
        <v>143995712</v>
      </c>
      <c r="I2583" s="60">
        <v>99</v>
      </c>
      <c r="J2583" s="60" t="s">
        <v>2448</v>
      </c>
      <c r="K2583" s="60" t="s">
        <v>1335</v>
      </c>
      <c r="L2583" s="62">
        <v>40728</v>
      </c>
      <c r="M2583" s="62">
        <v>50952</v>
      </c>
      <c r="N2583" s="60">
        <v>336</v>
      </c>
      <c r="O2583" s="60">
        <v>83</v>
      </c>
      <c r="P2583" s="60">
        <v>228</v>
      </c>
      <c r="Q2583" s="60">
        <v>83</v>
      </c>
      <c r="R2583" s="60">
        <v>83</v>
      </c>
      <c r="S2583" s="249">
        <v>4350083</v>
      </c>
      <c r="T2583" s="60">
        <v>0.03</v>
      </c>
      <c r="U2583" s="60">
        <v>8.1500000000000003E-2</v>
      </c>
      <c r="V2583" s="249">
        <v>25053.916633980236</v>
      </c>
      <c r="W2583" s="249">
        <v>2900663.5108599951</v>
      </c>
      <c r="X2583" s="249">
        <v>1449419.4891400049</v>
      </c>
      <c r="Y2583" s="249">
        <v>1485262.5018362389</v>
      </c>
      <c r="Z2583" s="249">
        <v>773450.91337020323</v>
      </c>
      <c r="AA2583" s="249">
        <v>711811.58846603567</v>
      </c>
      <c r="AB2583" s="249">
        <v>527639.55087114207</v>
      </c>
      <c r="AC2583" s="249">
        <v>711811.58846603567</v>
      </c>
      <c r="AD2583" s="249">
        <v>2811629.4816875379</v>
      </c>
      <c r="AE2583" s="249">
        <v>1362209.9925474934</v>
      </c>
      <c r="AF2583" s="249">
        <v>3.9581209421157837E-8</v>
      </c>
      <c r="AH2583" s="74">
        <v>228</v>
      </c>
    </row>
    <row r="2584" spans="2:37" ht="13.8" thickBot="1">
      <c r="B2584" s="209">
        <v>43281</v>
      </c>
      <c r="C2584" s="209">
        <v>43281</v>
      </c>
      <c r="D2584" s="209">
        <v>43281</v>
      </c>
      <c r="E2584" s="210">
        <v>10054816</v>
      </c>
      <c r="F2584" s="85" t="s">
        <v>1053</v>
      </c>
      <c r="G2584" s="85" t="s">
        <v>1784</v>
      </c>
      <c r="H2584" s="94">
        <v>143988775</v>
      </c>
      <c r="I2584" s="94">
        <v>98</v>
      </c>
      <c r="J2584" s="94" t="s">
        <v>2491</v>
      </c>
      <c r="K2584" s="94" t="s">
        <v>2733</v>
      </c>
      <c r="L2584" s="246">
        <v>43068</v>
      </c>
      <c r="M2584" s="246">
        <v>44896</v>
      </c>
      <c r="N2584" s="94">
        <v>60</v>
      </c>
      <c r="O2584" s="94">
        <v>6</v>
      </c>
      <c r="P2584" s="94">
        <v>60</v>
      </c>
      <c r="Q2584" s="94">
        <v>6</v>
      </c>
      <c r="R2584" s="94">
        <v>6</v>
      </c>
      <c r="S2584" s="250">
        <v>661991</v>
      </c>
      <c r="T2584" s="94">
        <v>0.05</v>
      </c>
      <c r="U2584" s="94">
        <v>0.08</v>
      </c>
      <c r="V2584" s="250">
        <v>12492.586831232444</v>
      </c>
      <c r="W2584" s="250">
        <v>616114.81082565361</v>
      </c>
      <c r="X2584" s="250">
        <v>45876.189174346393</v>
      </c>
      <c r="Y2584" s="250">
        <v>23798.586119378546</v>
      </c>
      <c r="Z2584" s="250">
        <v>15937.991270481354</v>
      </c>
      <c r="AA2584" s="250">
        <v>7860.5948488971917</v>
      </c>
      <c r="AB2584" s="250">
        <v>4587.6189174346391</v>
      </c>
      <c r="AC2584" s="250">
        <v>7860.5948488971917</v>
      </c>
      <c r="AD2584" s="250">
        <v>133440.399048288</v>
      </c>
      <c r="AE2584" s="250">
        <v>87564.209873946616</v>
      </c>
      <c r="AF2584" s="250">
        <v>-5.005858838558197E-9</v>
      </c>
      <c r="AG2584" s="85"/>
      <c r="AH2584" s="95">
        <v>60</v>
      </c>
      <c r="AI2584" s="94"/>
      <c r="AJ2584" s="94"/>
      <c r="AK2584" s="85"/>
    </row>
    <row r="2585" spans="2:37">
      <c r="B2585" s="271">
        <v>43312</v>
      </c>
      <c r="C2585" s="73">
        <v>43312</v>
      </c>
      <c r="D2585" s="73">
        <v>43312</v>
      </c>
      <c r="E2585" s="208">
        <v>10041389</v>
      </c>
      <c r="F2585" s="61" t="s">
        <v>1053</v>
      </c>
      <c r="G2585" s="61" t="s">
        <v>1784</v>
      </c>
      <c r="H2585" s="60">
        <v>143287696</v>
      </c>
      <c r="I2585" s="60">
        <v>99</v>
      </c>
      <c r="J2585" s="60" t="s">
        <v>2083</v>
      </c>
      <c r="K2585" s="60" t="s">
        <v>1331</v>
      </c>
      <c r="L2585" s="62">
        <v>40191</v>
      </c>
      <c r="M2585" s="62">
        <v>49301</v>
      </c>
      <c r="N2585" s="60">
        <v>300</v>
      </c>
      <c r="O2585" s="60">
        <v>102</v>
      </c>
      <c r="P2585" s="60">
        <v>228</v>
      </c>
      <c r="Q2585" s="60">
        <v>102</v>
      </c>
      <c r="R2585" s="60">
        <v>102</v>
      </c>
      <c r="S2585" s="249">
        <v>2085521</v>
      </c>
      <c r="T2585" s="60">
        <v>0.03</v>
      </c>
      <c r="U2585" s="60">
        <v>8.6499999999999994E-2</v>
      </c>
      <c r="V2585" s="249">
        <v>12011.372949071338</v>
      </c>
      <c r="W2585" s="249">
        <v>1342310.156150254</v>
      </c>
      <c r="X2585" s="249">
        <v>743210.84384974604</v>
      </c>
      <c r="Y2585" s="249">
        <v>875066.95855156216</v>
      </c>
      <c r="Z2585" s="249">
        <v>436503.10083208396</v>
      </c>
      <c r="AA2585" s="249">
        <v>438563.8577194782</v>
      </c>
      <c r="AB2585" s="249">
        <v>332489.06172225479</v>
      </c>
      <c r="AC2585" s="249">
        <v>438563.8577194782</v>
      </c>
      <c r="AD2585" s="249">
        <v>1396282.8762379994</v>
      </c>
      <c r="AE2585" s="249">
        <v>653072.03238826478</v>
      </c>
      <c r="AF2585" s="249">
        <v>-1.1408701539039612E-8</v>
      </c>
      <c r="AH2585" s="74">
        <v>228</v>
      </c>
    </row>
    <row r="2586" spans="2:37">
      <c r="B2586" s="271">
        <v>43312</v>
      </c>
      <c r="C2586" s="73">
        <v>43312</v>
      </c>
      <c r="D2586" s="73">
        <v>43312</v>
      </c>
      <c r="E2586" s="208">
        <v>10041192</v>
      </c>
      <c r="F2586" s="61" t="s">
        <v>1053</v>
      </c>
      <c r="G2586" s="61" t="s">
        <v>444</v>
      </c>
      <c r="H2586" s="60">
        <v>143612619</v>
      </c>
      <c r="I2586" s="60">
        <v>99</v>
      </c>
      <c r="J2586" s="60" t="s">
        <v>2113</v>
      </c>
      <c r="K2586" s="60" t="s">
        <v>1335</v>
      </c>
      <c r="L2586" s="62">
        <v>40879</v>
      </c>
      <c r="M2586" s="62">
        <v>43435</v>
      </c>
      <c r="N2586" s="60">
        <v>84</v>
      </c>
      <c r="O2586" s="60">
        <v>79</v>
      </c>
      <c r="P2586" s="60">
        <v>84</v>
      </c>
      <c r="Q2586" s="60">
        <v>79</v>
      </c>
      <c r="R2586" s="60">
        <v>79</v>
      </c>
      <c r="S2586" s="249">
        <v>220006</v>
      </c>
      <c r="T2586" s="60">
        <v>0.03</v>
      </c>
      <c r="U2586" s="60">
        <v>8.1500000000000003E-2</v>
      </c>
      <c r="V2586" s="249">
        <v>2907.0052942019829</v>
      </c>
      <c r="W2586" s="249">
        <v>185620.06102832209</v>
      </c>
      <c r="X2586" s="249">
        <v>34385.938971677911</v>
      </c>
      <c r="Y2586" s="249">
        <v>58276.862715278374</v>
      </c>
      <c r="Z2586" s="249">
        <v>24074.064756553562</v>
      </c>
      <c r="AA2586" s="249">
        <v>34202.797958724812</v>
      </c>
      <c r="AB2586" s="249">
        <v>32339.156890030416</v>
      </c>
      <c r="AC2586" s="249">
        <v>34202.797958724812</v>
      </c>
      <c r="AD2586" s="249">
        <v>58568.383684647619</v>
      </c>
      <c r="AE2586" s="249">
        <v>24182.444712966593</v>
      </c>
      <c r="AF2586" s="249">
        <v>3.1141098588705063E-9</v>
      </c>
      <c r="AH2586" s="74">
        <v>84</v>
      </c>
    </row>
    <row r="2587" spans="2:37">
      <c r="B2587" s="271">
        <v>43312</v>
      </c>
      <c r="C2587" s="73">
        <v>43312</v>
      </c>
      <c r="D2587" s="73">
        <v>43312</v>
      </c>
      <c r="E2587" s="208">
        <v>10042109</v>
      </c>
      <c r="F2587" s="61" t="s">
        <v>1053</v>
      </c>
      <c r="G2587" s="61" t="s">
        <v>1784</v>
      </c>
      <c r="H2587" s="60">
        <v>143654346</v>
      </c>
      <c r="I2587" s="60">
        <v>99</v>
      </c>
      <c r="J2587" s="60" t="s">
        <v>2118</v>
      </c>
      <c r="K2587" s="60" t="s">
        <v>1336</v>
      </c>
      <c r="L2587" s="62">
        <v>41415</v>
      </c>
      <c r="M2587" s="62">
        <v>52018</v>
      </c>
      <c r="N2587" s="60">
        <v>349</v>
      </c>
      <c r="O2587" s="60">
        <v>61</v>
      </c>
      <c r="P2587" s="60">
        <v>228</v>
      </c>
      <c r="Q2587" s="60">
        <v>61</v>
      </c>
      <c r="R2587" s="60">
        <v>61</v>
      </c>
      <c r="S2587" s="249">
        <v>1903589</v>
      </c>
      <c r="T2587" s="60">
        <v>0.03</v>
      </c>
      <c r="U2587" s="60">
        <v>7.6499999999999999E-2</v>
      </c>
      <c r="V2587" s="249">
        <v>10963.551755532437</v>
      </c>
      <c r="W2587" s="249">
        <v>1315915.7994092428</v>
      </c>
      <c r="X2587" s="249">
        <v>587673.20059075719</v>
      </c>
      <c r="Y2587" s="249">
        <v>477550.24821048812</v>
      </c>
      <c r="Z2587" s="249">
        <v>260463.66162825417</v>
      </c>
      <c r="AA2587" s="249">
        <v>217086.58658223395</v>
      </c>
      <c r="AB2587" s="249">
        <v>157228.35629840434</v>
      </c>
      <c r="AC2587" s="249">
        <v>217086.58658223395</v>
      </c>
      <c r="AD2587" s="249">
        <v>1183774.0008521578</v>
      </c>
      <c r="AE2587" s="249">
        <v>596100.80026139528</v>
      </c>
      <c r="AF2587" s="249">
        <v>5.3551048040390015E-9</v>
      </c>
      <c r="AH2587" s="74">
        <v>228</v>
      </c>
    </row>
    <row r="2588" spans="2:37">
      <c r="B2588" s="271">
        <v>43312</v>
      </c>
      <c r="C2588" s="73">
        <v>43312</v>
      </c>
      <c r="D2588" s="73">
        <v>43312</v>
      </c>
      <c r="E2588" s="208">
        <v>10041192</v>
      </c>
      <c r="F2588" s="61" t="s">
        <v>1053</v>
      </c>
      <c r="G2588" s="61" t="s">
        <v>444</v>
      </c>
      <c r="H2588" s="60">
        <v>143970140</v>
      </c>
      <c r="I2588" s="60">
        <v>98</v>
      </c>
      <c r="J2588" s="60" t="s">
        <v>2160</v>
      </c>
      <c r="K2588" s="60" t="s">
        <v>1780</v>
      </c>
      <c r="L2588" s="62">
        <v>41528</v>
      </c>
      <c r="M2588" s="62">
        <v>43344</v>
      </c>
      <c r="N2588" s="60">
        <v>60</v>
      </c>
      <c r="O2588" s="60">
        <v>58</v>
      </c>
      <c r="P2588" s="60">
        <v>60</v>
      </c>
      <c r="Q2588" s="60">
        <v>58</v>
      </c>
      <c r="R2588" s="60">
        <v>58</v>
      </c>
      <c r="S2588" s="249">
        <v>833573</v>
      </c>
      <c r="T2588" s="60">
        <v>0.05</v>
      </c>
      <c r="U2588" s="60">
        <v>9.1499999999999998E-2</v>
      </c>
      <c r="V2588" s="249">
        <v>15730.550842339126</v>
      </c>
      <c r="W2588" s="249">
        <v>755142.6564443931</v>
      </c>
      <c r="X2588" s="249">
        <v>78430.343555606902</v>
      </c>
      <c r="Y2588" s="249">
        <v>188334.18152938283</v>
      </c>
      <c r="Z2588" s="249">
        <v>110064.50539291254</v>
      </c>
      <c r="AA2588" s="249">
        <v>78269.676136470283</v>
      </c>
      <c r="AB2588" s="249">
        <v>75815.998770420003</v>
      </c>
      <c r="AC2588" s="249">
        <v>78269.676136470283</v>
      </c>
      <c r="AD2588" s="249">
        <v>188690.39409595472</v>
      </c>
      <c r="AE2588" s="249">
        <v>110260.0505403477</v>
      </c>
      <c r="AF2588" s="249">
        <v>1.1641532182693481E-10</v>
      </c>
      <c r="AH2588" s="74">
        <v>60</v>
      </c>
    </row>
    <row r="2589" spans="2:37">
      <c r="B2589" s="271">
        <v>43312</v>
      </c>
      <c r="C2589" s="73">
        <v>43312</v>
      </c>
      <c r="D2589" s="73">
        <v>43312</v>
      </c>
      <c r="E2589" s="208">
        <v>10042443</v>
      </c>
      <c r="F2589" s="61" t="s">
        <v>1053</v>
      </c>
      <c r="G2589" s="61" t="s">
        <v>444</v>
      </c>
      <c r="H2589" s="60">
        <v>143980316</v>
      </c>
      <c r="I2589" s="60">
        <v>98</v>
      </c>
      <c r="J2589" s="60" t="s">
        <v>2178</v>
      </c>
      <c r="K2589" s="60" t="s">
        <v>1780</v>
      </c>
      <c r="L2589" s="62">
        <v>41501</v>
      </c>
      <c r="M2589" s="62">
        <v>43313</v>
      </c>
      <c r="N2589" s="60">
        <v>60</v>
      </c>
      <c r="O2589" s="60">
        <v>59</v>
      </c>
      <c r="P2589" s="60">
        <v>60</v>
      </c>
      <c r="Q2589" s="60">
        <v>59</v>
      </c>
      <c r="R2589" s="60">
        <v>59</v>
      </c>
      <c r="S2589" s="249">
        <v>235881</v>
      </c>
      <c r="T2589" s="60">
        <v>0.05</v>
      </c>
      <c r="U2589" s="60">
        <v>9.1499999999999998E-2</v>
      </c>
      <c r="V2589" s="249">
        <v>4451.3654631829431</v>
      </c>
      <c r="W2589" s="249">
        <v>213687.10952101366</v>
      </c>
      <c r="X2589" s="249">
        <v>22193.890478986345</v>
      </c>
      <c r="Y2589" s="249">
        <v>53361.133455020259</v>
      </c>
      <c r="Z2589" s="249">
        <v>31182.457394863799</v>
      </c>
      <c r="AA2589" s="249">
        <v>22178.67606015646</v>
      </c>
      <c r="AB2589" s="249">
        <v>21823.992304336571</v>
      </c>
      <c r="AC2589" s="249">
        <v>22178.67606015646</v>
      </c>
      <c r="AD2589" s="249">
        <v>53394.818269963085</v>
      </c>
      <c r="AE2589" s="249">
        <v>31200.927790976595</v>
      </c>
      <c r="AF2589" s="249">
        <v>1.4551915228366852E-10</v>
      </c>
      <c r="AH2589" s="74">
        <v>60</v>
      </c>
    </row>
    <row r="2590" spans="2:37">
      <c r="B2590" s="271">
        <v>43312</v>
      </c>
      <c r="C2590" s="73">
        <v>43312</v>
      </c>
      <c r="D2590" s="73">
        <v>43312</v>
      </c>
      <c r="E2590" s="208">
        <v>10042307</v>
      </c>
      <c r="F2590" s="61" t="s">
        <v>1053</v>
      </c>
      <c r="G2590" s="61" t="s">
        <v>444</v>
      </c>
      <c r="H2590" s="60">
        <v>143981746</v>
      </c>
      <c r="I2590" s="60">
        <v>98</v>
      </c>
      <c r="J2590" s="60" t="s">
        <v>2251</v>
      </c>
      <c r="K2590" s="60" t="s">
        <v>1780</v>
      </c>
      <c r="L2590" s="62">
        <v>41486</v>
      </c>
      <c r="M2590" s="62">
        <v>43313</v>
      </c>
      <c r="N2590" s="60">
        <v>60</v>
      </c>
      <c r="O2590" s="60">
        <v>59</v>
      </c>
      <c r="P2590" s="60">
        <v>60</v>
      </c>
      <c r="Q2590" s="60">
        <v>59</v>
      </c>
      <c r="R2590" s="60">
        <v>59</v>
      </c>
      <c r="S2590" s="249">
        <v>190159</v>
      </c>
      <c r="T2590" s="60">
        <v>0.05</v>
      </c>
      <c r="U2590" s="60">
        <v>9.1499999999999998E-2</v>
      </c>
      <c r="V2590" s="249">
        <v>3588.5349185114756</v>
      </c>
      <c r="W2590" s="249">
        <v>172267.06288088672</v>
      </c>
      <c r="X2590" s="249">
        <v>17891.937119113281</v>
      </c>
      <c r="Y2590" s="249">
        <v>43017.876711872494</v>
      </c>
      <c r="Z2590" s="249">
        <v>25138.204924304679</v>
      </c>
      <c r="AA2590" s="249">
        <v>17879.671787567815</v>
      </c>
      <c r="AB2590" s="249">
        <v>17593.73816712806</v>
      </c>
      <c r="AC2590" s="249">
        <v>17879.671787567815</v>
      </c>
      <c r="AD2590" s="249">
        <v>43045.032229801902</v>
      </c>
      <c r="AE2590" s="249">
        <v>25153.095110688533</v>
      </c>
      <c r="AF2590" s="249">
        <v>8.7311491370201111E-11</v>
      </c>
      <c r="AH2590" s="74">
        <v>60</v>
      </c>
    </row>
    <row r="2591" spans="2:37">
      <c r="B2591" s="271">
        <v>43312</v>
      </c>
      <c r="C2591" s="73">
        <v>43312</v>
      </c>
      <c r="D2591" s="73">
        <v>43312</v>
      </c>
      <c r="E2591" s="208">
        <v>10041769</v>
      </c>
      <c r="F2591" s="61" t="s">
        <v>1053</v>
      </c>
      <c r="G2591" s="61" t="s">
        <v>444</v>
      </c>
      <c r="H2591" s="60">
        <v>143981762</v>
      </c>
      <c r="I2591" s="60">
        <v>98</v>
      </c>
      <c r="J2591" s="60" t="s">
        <v>2252</v>
      </c>
      <c r="K2591" s="60" t="s">
        <v>1780</v>
      </c>
      <c r="L2591" s="62">
        <v>41474</v>
      </c>
      <c r="M2591" s="62">
        <v>43313</v>
      </c>
      <c r="N2591" s="60">
        <v>60</v>
      </c>
      <c r="O2591" s="60">
        <v>59</v>
      </c>
      <c r="P2591" s="60">
        <v>60</v>
      </c>
      <c r="Q2591" s="60">
        <v>59</v>
      </c>
      <c r="R2591" s="60">
        <v>59</v>
      </c>
      <c r="S2591" s="249">
        <v>241205</v>
      </c>
      <c r="T2591" s="60">
        <v>0.05</v>
      </c>
      <c r="U2591" s="60">
        <v>9.1499999999999998E-2</v>
      </c>
      <c r="V2591" s="249">
        <v>4551.8359111036571</v>
      </c>
      <c r="W2591" s="249">
        <v>218510.17781006565</v>
      </c>
      <c r="X2591" s="249">
        <v>22694.822189934348</v>
      </c>
      <c r="Y2591" s="249">
        <v>54565.531751256582</v>
      </c>
      <c r="Z2591" s="249">
        <v>31886.267380281264</v>
      </c>
      <c r="AA2591" s="249">
        <v>22679.264370975317</v>
      </c>
      <c r="AB2591" s="249">
        <v>22316.575153435442</v>
      </c>
      <c r="AC2591" s="249">
        <v>22679.264370975317</v>
      </c>
      <c r="AD2591" s="249">
        <v>54599.976856153924</v>
      </c>
      <c r="AE2591" s="249">
        <v>31905.15466621946</v>
      </c>
      <c r="AF2591" s="249">
        <v>1.1641532182693481E-10</v>
      </c>
      <c r="AH2591" s="74">
        <v>60</v>
      </c>
    </row>
    <row r="2592" spans="2:37">
      <c r="B2592" s="271">
        <v>43312</v>
      </c>
      <c r="C2592" s="73">
        <v>43312</v>
      </c>
      <c r="D2592" s="73">
        <v>43312</v>
      </c>
      <c r="E2592" s="208">
        <v>10041877</v>
      </c>
      <c r="F2592" s="61" t="s">
        <v>1053</v>
      </c>
      <c r="G2592" s="61" t="s">
        <v>444</v>
      </c>
      <c r="H2592" s="60">
        <v>143981894</v>
      </c>
      <c r="I2592" s="60">
        <v>98</v>
      </c>
      <c r="J2592" s="60" t="s">
        <v>2258</v>
      </c>
      <c r="K2592" s="60" t="s">
        <v>1780</v>
      </c>
      <c r="L2592" s="62">
        <v>41484</v>
      </c>
      <c r="M2592" s="62">
        <v>43313</v>
      </c>
      <c r="N2592" s="60">
        <v>60</v>
      </c>
      <c r="O2592" s="60">
        <v>59</v>
      </c>
      <c r="P2592" s="60">
        <v>60</v>
      </c>
      <c r="Q2592" s="60">
        <v>59</v>
      </c>
      <c r="R2592" s="60">
        <v>59</v>
      </c>
      <c r="S2592" s="249">
        <v>238970</v>
      </c>
      <c r="T2592" s="60">
        <v>0.05</v>
      </c>
      <c r="U2592" s="60">
        <v>9.1499999999999998E-2</v>
      </c>
      <c r="V2592" s="249">
        <v>4509.6587039092938</v>
      </c>
      <c r="W2592" s="249">
        <v>216485.46751216351</v>
      </c>
      <c r="X2592" s="249">
        <v>22484.532487836492</v>
      </c>
      <c r="Y2592" s="249">
        <v>54059.92878504924</v>
      </c>
      <c r="Z2592" s="249">
        <v>31590.809957777936</v>
      </c>
      <c r="AA2592" s="249">
        <v>22469.118827271304</v>
      </c>
      <c r="AB2592" s="249">
        <v>22109.790279705885</v>
      </c>
      <c r="AC2592" s="249">
        <v>22469.118827271304</v>
      </c>
      <c r="AD2592" s="249">
        <v>54094.054722394212</v>
      </c>
      <c r="AE2592" s="249">
        <v>31609.522234557604</v>
      </c>
      <c r="AF2592" s="249">
        <v>1.1641532182693481E-10</v>
      </c>
      <c r="AH2592" s="74">
        <v>60</v>
      </c>
    </row>
    <row r="2593" spans="2:37">
      <c r="B2593" s="271">
        <v>43312</v>
      </c>
      <c r="C2593" s="73">
        <v>43312</v>
      </c>
      <c r="D2593" s="73">
        <v>43312</v>
      </c>
      <c r="E2593" s="208">
        <v>10041298</v>
      </c>
      <c r="F2593" s="61" t="s">
        <v>1053</v>
      </c>
      <c r="G2593" s="61" t="s">
        <v>444</v>
      </c>
      <c r="H2593" s="60">
        <v>143983684</v>
      </c>
      <c r="I2593" s="60">
        <v>98</v>
      </c>
      <c r="J2593" s="60" t="s">
        <v>2526</v>
      </c>
      <c r="K2593" s="60" t="s">
        <v>1780</v>
      </c>
      <c r="L2593" s="62">
        <v>42069</v>
      </c>
      <c r="M2593" s="62">
        <v>44621</v>
      </c>
      <c r="N2593" s="60">
        <v>84</v>
      </c>
      <c r="O2593" s="60">
        <v>40</v>
      </c>
      <c r="P2593" s="60">
        <v>60</v>
      </c>
      <c r="Q2593" s="60">
        <v>40</v>
      </c>
      <c r="R2593" s="60">
        <v>40</v>
      </c>
      <c r="S2593" s="249">
        <v>1000940</v>
      </c>
      <c r="T2593" s="60">
        <v>0.05</v>
      </c>
      <c r="U2593" s="60">
        <v>9.1499999999999998E-2</v>
      </c>
      <c r="V2593" s="249">
        <v>18888.972603636306</v>
      </c>
      <c r="W2593" s="249">
        <v>906762.20383991685</v>
      </c>
      <c r="X2593" s="249">
        <v>94177.796160083148</v>
      </c>
      <c r="Y2593" s="249">
        <v>197949.91784947168</v>
      </c>
      <c r="Z2593" s="249">
        <v>116363.66132919281</v>
      </c>
      <c r="AA2593" s="249">
        <v>81586.256520278868</v>
      </c>
      <c r="AB2593" s="249">
        <v>62785.197440055432</v>
      </c>
      <c r="AC2593" s="249">
        <v>81586.256520278868</v>
      </c>
      <c r="AD2593" s="249">
        <v>226576.1523782619</v>
      </c>
      <c r="AE2593" s="249">
        <v>132398.35621817829</v>
      </c>
      <c r="AF2593" s="249">
        <v>4.6566128730773926E-10</v>
      </c>
      <c r="AH2593" s="74">
        <v>60</v>
      </c>
    </row>
    <row r="2594" spans="2:37">
      <c r="B2594" s="271">
        <v>43312</v>
      </c>
      <c r="C2594" s="73">
        <v>43312</v>
      </c>
      <c r="D2594" s="73">
        <v>43312</v>
      </c>
      <c r="E2594" s="208">
        <v>10041679</v>
      </c>
      <c r="F2594" s="61" t="s">
        <v>1053</v>
      </c>
      <c r="G2594" s="61" t="s">
        <v>444</v>
      </c>
      <c r="H2594" s="60">
        <v>143983870</v>
      </c>
      <c r="I2594" s="60">
        <v>97</v>
      </c>
      <c r="J2594" s="60" t="s">
        <v>2358</v>
      </c>
      <c r="K2594" s="60" t="s">
        <v>1780</v>
      </c>
      <c r="L2594" s="62">
        <v>41894</v>
      </c>
      <c r="M2594" s="62">
        <v>43709</v>
      </c>
      <c r="N2594" s="60">
        <v>60</v>
      </c>
      <c r="O2594" s="60">
        <v>46</v>
      </c>
      <c r="P2594" s="60">
        <v>60</v>
      </c>
      <c r="Q2594" s="60">
        <v>46</v>
      </c>
      <c r="R2594" s="60">
        <v>46</v>
      </c>
      <c r="S2594" s="249">
        <v>97420</v>
      </c>
      <c r="T2594" s="60">
        <v>0</v>
      </c>
      <c r="U2594" s="60">
        <v>9.1499999999999998E-2</v>
      </c>
      <c r="V2594" s="249">
        <v>1623.6666666666667</v>
      </c>
      <c r="W2594" s="249">
        <v>77943.866819132905</v>
      </c>
      <c r="X2594" s="249">
        <v>19476.133180867095</v>
      </c>
      <c r="Y2594" s="249">
        <v>18227.382385422039</v>
      </c>
      <c r="Z2594" s="249">
        <v>0</v>
      </c>
      <c r="AA2594" s="249">
        <v>18227.382385422039</v>
      </c>
      <c r="AB2594" s="249">
        <v>14931.702105331438</v>
      </c>
      <c r="AC2594" s="249">
        <v>18227.382385422039</v>
      </c>
      <c r="AD2594" s="249">
        <v>19476.133180867153</v>
      </c>
      <c r="AE2594" s="249">
        <v>0</v>
      </c>
      <c r="AF2594" s="249">
        <v>5.8207660913467407E-11</v>
      </c>
      <c r="AH2594" s="74">
        <v>60</v>
      </c>
    </row>
    <row r="2595" spans="2:37">
      <c r="B2595" s="271">
        <v>43312</v>
      </c>
      <c r="C2595" s="73">
        <v>43312</v>
      </c>
      <c r="D2595" s="73">
        <v>43312</v>
      </c>
      <c r="E2595" s="208">
        <v>10041783</v>
      </c>
      <c r="F2595" s="61" t="s">
        <v>1053</v>
      </c>
      <c r="G2595" s="61" t="s">
        <v>444</v>
      </c>
      <c r="H2595" s="60">
        <v>143984699</v>
      </c>
      <c r="I2595" s="60">
        <v>98</v>
      </c>
      <c r="J2595" s="60" t="s">
        <v>2229</v>
      </c>
      <c r="K2595" s="60" t="s">
        <v>1780</v>
      </c>
      <c r="L2595" s="62">
        <v>41929</v>
      </c>
      <c r="M2595" s="62">
        <v>43770</v>
      </c>
      <c r="N2595" s="60">
        <v>61</v>
      </c>
      <c r="O2595" s="60">
        <v>44</v>
      </c>
      <c r="P2595" s="60">
        <v>60</v>
      </c>
      <c r="Q2595" s="60">
        <v>44</v>
      </c>
      <c r="R2595" s="60">
        <v>44</v>
      </c>
      <c r="S2595" s="249">
        <v>106602</v>
      </c>
      <c r="T2595" s="60">
        <v>0.05</v>
      </c>
      <c r="U2595" s="60">
        <v>9.1499999999999998E-2</v>
      </c>
      <c r="V2595" s="249">
        <v>2011.7112489188537</v>
      </c>
      <c r="W2595" s="249">
        <v>96571.886880075544</v>
      </c>
      <c r="X2595" s="249">
        <v>10030.113119924456</v>
      </c>
      <c r="Y2595" s="249">
        <v>22136.730529339926</v>
      </c>
      <c r="Z2595" s="249">
        <v>12988.649688062927</v>
      </c>
      <c r="AA2595" s="249">
        <v>9148.0808412769984</v>
      </c>
      <c r="AB2595" s="249">
        <v>7355.4162879446003</v>
      </c>
      <c r="AC2595" s="249">
        <v>9148.0808412769984</v>
      </c>
      <c r="AD2595" s="249">
        <v>24130.788055055731</v>
      </c>
      <c r="AE2595" s="249">
        <v>14100.674935131217</v>
      </c>
      <c r="AF2595" s="249">
        <v>5.8207660913467407E-11</v>
      </c>
      <c r="AH2595" s="74">
        <v>60</v>
      </c>
    </row>
    <row r="2596" spans="2:37">
      <c r="B2596" s="271">
        <v>43312</v>
      </c>
      <c r="C2596" s="73">
        <v>43312</v>
      </c>
      <c r="D2596" s="73">
        <v>43312</v>
      </c>
      <c r="E2596" s="208">
        <v>10042109</v>
      </c>
      <c r="F2596" s="61" t="s">
        <v>1053</v>
      </c>
      <c r="G2596" s="61" t="s">
        <v>1784</v>
      </c>
      <c r="H2596" s="60">
        <v>143986357</v>
      </c>
      <c r="I2596" s="60">
        <v>98</v>
      </c>
      <c r="J2596" s="60" t="s">
        <v>2253</v>
      </c>
      <c r="K2596" s="60" t="s">
        <v>1780</v>
      </c>
      <c r="L2596" s="62">
        <v>42335</v>
      </c>
      <c r="M2596" s="62">
        <v>44166</v>
      </c>
      <c r="N2596" s="60">
        <v>60</v>
      </c>
      <c r="O2596" s="60">
        <v>31</v>
      </c>
      <c r="P2596" s="60">
        <v>60</v>
      </c>
      <c r="Q2596" s="60">
        <v>31</v>
      </c>
      <c r="R2596" s="60">
        <v>31</v>
      </c>
      <c r="S2596" s="249">
        <v>86532</v>
      </c>
      <c r="T2596" s="60">
        <v>0.05</v>
      </c>
      <c r="U2596" s="60">
        <v>9.1499999999999998E-2</v>
      </c>
      <c r="V2596" s="249">
        <v>1632.9655896835543</v>
      </c>
      <c r="W2596" s="249">
        <v>78390.260178108263</v>
      </c>
      <c r="X2596" s="249">
        <v>8141.7398218917369</v>
      </c>
      <c r="Y2596" s="249">
        <v>14573.318177780871</v>
      </c>
      <c r="Z2596" s="249">
        <v>8609.4852588808062</v>
      </c>
      <c r="AA2596" s="249">
        <v>5963.8329189000651</v>
      </c>
      <c r="AB2596" s="249">
        <v>4206.5655746440634</v>
      </c>
      <c r="AC2596" s="249">
        <v>5963.8329189000651</v>
      </c>
      <c r="AD2596" s="249">
        <v>19587.67520290504</v>
      </c>
      <c r="AE2596" s="249">
        <v>11445.93538101326</v>
      </c>
      <c r="AF2596" s="249">
        <v>4.3655745685100555E-11</v>
      </c>
      <c r="AH2596" s="74">
        <v>60</v>
      </c>
    </row>
    <row r="2597" spans="2:37">
      <c r="B2597" s="271">
        <v>43312</v>
      </c>
      <c r="C2597" s="73">
        <v>43312</v>
      </c>
      <c r="D2597" s="73">
        <v>43312</v>
      </c>
      <c r="E2597" s="208">
        <v>10042292</v>
      </c>
      <c r="F2597" s="61" t="s">
        <v>1053</v>
      </c>
      <c r="G2597" s="61" t="s">
        <v>444</v>
      </c>
      <c r="H2597" s="60">
        <v>141949470</v>
      </c>
      <c r="I2597" s="60">
        <v>98</v>
      </c>
      <c r="J2597" s="60" t="s">
        <v>2662</v>
      </c>
      <c r="K2597" s="60" t="s">
        <v>2673</v>
      </c>
      <c r="L2597" s="62">
        <v>42598</v>
      </c>
      <c r="M2597" s="62">
        <v>44409</v>
      </c>
      <c r="N2597" s="60">
        <v>60</v>
      </c>
      <c r="O2597" s="60">
        <v>22</v>
      </c>
      <c r="P2597" s="60">
        <v>60</v>
      </c>
      <c r="Q2597" s="60">
        <v>22</v>
      </c>
      <c r="R2597" s="60">
        <v>22</v>
      </c>
      <c r="S2597" s="249">
        <v>35024</v>
      </c>
      <c r="T2597" s="60">
        <v>0.05</v>
      </c>
      <c r="U2597" s="60">
        <v>8.5000000000000006E-2</v>
      </c>
      <c r="V2597" s="249">
        <v>660.94608714783897</v>
      </c>
      <c r="W2597" s="249">
        <v>32215.293931112847</v>
      </c>
      <c r="X2597" s="249">
        <v>2808.7060688871534</v>
      </c>
      <c r="Y2597" s="249">
        <v>4277.5301065678104</v>
      </c>
      <c r="Z2597" s="249">
        <v>2700.7874629220532</v>
      </c>
      <c r="AA2597" s="249">
        <v>1576.7426436457572</v>
      </c>
      <c r="AB2597" s="249">
        <v>1029.8588919252895</v>
      </c>
      <c r="AC2597" s="249">
        <v>1576.7426436457572</v>
      </c>
      <c r="AD2597" s="249">
        <v>7441.4712977576019</v>
      </c>
      <c r="AE2597" s="249">
        <v>4632.7652288703393</v>
      </c>
      <c r="AF2597" s="249">
        <v>1.0913936421275139E-10</v>
      </c>
      <c r="AH2597" s="74">
        <v>60</v>
      </c>
    </row>
    <row r="2598" spans="2:37">
      <c r="B2598" s="396">
        <v>43312</v>
      </c>
      <c r="C2598" s="336">
        <v>43312</v>
      </c>
      <c r="D2598" s="336">
        <v>43312</v>
      </c>
      <c r="E2598" s="337">
        <v>10042109</v>
      </c>
      <c r="F2598" s="115" t="s">
        <v>1053</v>
      </c>
      <c r="G2598" s="115" t="s">
        <v>1784</v>
      </c>
      <c r="H2598" s="114">
        <v>143987477</v>
      </c>
      <c r="I2598" s="114">
        <v>98</v>
      </c>
      <c r="J2598" s="114" t="s">
        <v>2253</v>
      </c>
      <c r="K2598" s="114" t="s">
        <v>2673</v>
      </c>
      <c r="L2598" s="338">
        <v>42713</v>
      </c>
      <c r="M2598" s="338">
        <v>44531</v>
      </c>
      <c r="N2598" s="114">
        <v>60</v>
      </c>
      <c r="O2598" s="114">
        <v>19</v>
      </c>
      <c r="P2598" s="114">
        <v>60</v>
      </c>
      <c r="Q2598" s="114">
        <v>19</v>
      </c>
      <c r="R2598" s="114">
        <v>19</v>
      </c>
      <c r="S2598" s="251">
        <v>145080</v>
      </c>
      <c r="T2598" s="114">
        <v>0.05</v>
      </c>
      <c r="U2598" s="114">
        <v>8.5000000000000006E-2</v>
      </c>
      <c r="V2598" s="251">
        <v>2737.8385770731065</v>
      </c>
      <c r="W2598" s="251">
        <v>133445.49005041833</v>
      </c>
      <c r="X2598" s="251">
        <v>11634.509949581668</v>
      </c>
      <c r="Y2598" s="251">
        <v>15698.57678540919</v>
      </c>
      <c r="Z2598" s="251">
        <v>9929.0015869850758</v>
      </c>
      <c r="AA2598" s="251">
        <v>5769.5751984241142</v>
      </c>
      <c r="AB2598" s="251">
        <v>3684.2614840341953</v>
      </c>
      <c r="AC2598" s="251">
        <v>5769.5751984241142</v>
      </c>
      <c r="AD2598" s="251">
        <v>30824.824573968479</v>
      </c>
      <c r="AE2598" s="251">
        <v>19190.314624386374</v>
      </c>
      <c r="AF2598" s="251">
        <v>4.3655745685100555E-10</v>
      </c>
      <c r="AG2598" s="115"/>
      <c r="AH2598" s="116">
        <v>60</v>
      </c>
      <c r="AI2598" s="114"/>
      <c r="AJ2598" s="114"/>
      <c r="AK2598" s="115"/>
    </row>
    <row r="2599" spans="2:37" ht="13.8" thickBot="1">
      <c r="B2599" s="277">
        <v>43312</v>
      </c>
      <c r="C2599" s="209">
        <v>43312</v>
      </c>
      <c r="D2599" s="209">
        <v>43312</v>
      </c>
      <c r="E2599" s="210">
        <v>20026511</v>
      </c>
      <c r="F2599" s="85" t="s">
        <v>1053</v>
      </c>
      <c r="G2599" s="85" t="s">
        <v>1784</v>
      </c>
      <c r="H2599" s="94">
        <v>143988546</v>
      </c>
      <c r="I2599" s="94">
        <v>98</v>
      </c>
      <c r="J2599" s="94" t="s">
        <v>2176</v>
      </c>
      <c r="K2599" s="94" t="s">
        <v>2733</v>
      </c>
      <c r="L2599" s="246">
        <v>43077</v>
      </c>
      <c r="M2599" s="246">
        <v>45627</v>
      </c>
      <c r="N2599" s="94">
        <v>84</v>
      </c>
      <c r="O2599" s="94">
        <v>7</v>
      </c>
      <c r="P2599" s="94">
        <v>60</v>
      </c>
      <c r="Q2599" s="94">
        <v>7</v>
      </c>
      <c r="R2599" s="94">
        <v>7</v>
      </c>
      <c r="S2599" s="250">
        <v>1001996</v>
      </c>
      <c r="T2599" s="94">
        <v>0.05</v>
      </c>
      <c r="U2599" s="94">
        <v>0.08</v>
      </c>
      <c r="V2599" s="250">
        <v>18908.900626364382</v>
      </c>
      <c r="W2599" s="250">
        <v>932557.35499132401</v>
      </c>
      <c r="X2599" s="250">
        <v>69438.645008675987</v>
      </c>
      <c r="Y2599" s="250">
        <v>41722.608982790538</v>
      </c>
      <c r="Z2599" s="250">
        <v>27926.675271916509</v>
      </c>
      <c r="AA2599" s="250">
        <v>13795.933710874029</v>
      </c>
      <c r="AB2599" s="250">
        <v>8101.1752510121987</v>
      </c>
      <c r="AC2599" s="250">
        <v>13795.933710874029</v>
      </c>
      <c r="AD2599" s="250">
        <v>201976.68259053107</v>
      </c>
      <c r="AE2599" s="250">
        <v>132538.03758186277</v>
      </c>
      <c r="AF2599" s="250">
        <v>-7.6834112405776978E-9</v>
      </c>
      <c r="AG2599" s="85"/>
      <c r="AH2599" s="95">
        <v>60</v>
      </c>
      <c r="AI2599" s="114"/>
      <c r="AJ2599" s="114"/>
      <c r="AK2599" s="115"/>
    </row>
    <row r="2600" spans="2:37" s="114" customFormat="1">
      <c r="B2600" s="396">
        <v>43343</v>
      </c>
      <c r="C2600" s="336">
        <v>43343</v>
      </c>
      <c r="D2600" s="336">
        <v>43343</v>
      </c>
      <c r="E2600" s="337">
        <v>2003</v>
      </c>
      <c r="F2600" s="115" t="s">
        <v>1053</v>
      </c>
      <c r="G2600" s="115" t="s">
        <v>1784</v>
      </c>
      <c r="H2600" s="114">
        <v>143121739</v>
      </c>
      <c r="I2600" s="114">
        <v>99</v>
      </c>
      <c r="J2600" s="114" t="s">
        <v>2740</v>
      </c>
      <c r="K2600" s="114" t="s">
        <v>1335</v>
      </c>
      <c r="L2600" s="338">
        <v>40745</v>
      </c>
      <c r="M2600" s="338">
        <v>51714</v>
      </c>
      <c r="N2600" s="114">
        <v>361</v>
      </c>
      <c r="O2600" s="114">
        <v>84</v>
      </c>
      <c r="P2600" s="114">
        <v>228</v>
      </c>
      <c r="Q2600" s="114">
        <v>84</v>
      </c>
      <c r="R2600" s="114">
        <v>84</v>
      </c>
      <c r="S2600" s="251">
        <v>4948637</v>
      </c>
      <c r="T2600" s="114">
        <v>0.03</v>
      </c>
      <c r="U2600" s="114">
        <v>8.1500000000000003E-2</v>
      </c>
      <c r="V2600" s="251">
        <v>28501.235229265752</v>
      </c>
      <c r="W2600" s="251">
        <v>3299783.1936520925</v>
      </c>
      <c r="X2600" s="251">
        <v>1648853.8063479075</v>
      </c>
      <c r="Y2600" s="251">
        <v>1707448.7125095604</v>
      </c>
      <c r="Z2600" s="251">
        <v>888531.93445099541</v>
      </c>
      <c r="AA2600" s="251">
        <v>818916.77805856499</v>
      </c>
      <c r="AB2600" s="251">
        <v>607472.4549702818</v>
      </c>
      <c r="AC2600" s="251">
        <v>818916.77805856499</v>
      </c>
      <c r="AD2600" s="251">
        <v>3198498.4386205454</v>
      </c>
      <c r="AE2600" s="251">
        <v>1549644.6322725918</v>
      </c>
      <c r="AF2600" s="251">
        <v>-1.2107193470001221E-8</v>
      </c>
      <c r="AG2600" s="115"/>
      <c r="AH2600" s="116"/>
      <c r="AK2600" s="115"/>
    </row>
    <row r="2601" spans="2:37" s="114" customFormat="1">
      <c r="B2601" s="396">
        <v>43343</v>
      </c>
      <c r="C2601" s="336">
        <v>43343</v>
      </c>
      <c r="D2601" s="336">
        <v>43343</v>
      </c>
      <c r="E2601" s="337">
        <v>393</v>
      </c>
      <c r="F2601" s="115" t="s">
        <v>1053</v>
      </c>
      <c r="G2601" s="115" t="s">
        <v>444</v>
      </c>
      <c r="H2601" s="114">
        <v>143123898</v>
      </c>
      <c r="I2601" s="114">
        <v>99</v>
      </c>
      <c r="J2601" s="114" t="s">
        <v>2741</v>
      </c>
      <c r="K2601" s="114" t="s">
        <v>1335</v>
      </c>
      <c r="L2601" s="338">
        <v>40899</v>
      </c>
      <c r="M2601" s="338">
        <v>48549</v>
      </c>
      <c r="N2601" s="114">
        <v>252</v>
      </c>
      <c r="O2601" s="114">
        <v>79</v>
      </c>
      <c r="P2601" s="114">
        <v>228</v>
      </c>
      <c r="Q2601" s="114">
        <v>79</v>
      </c>
      <c r="R2601" s="114">
        <v>79</v>
      </c>
      <c r="S2601" s="251">
        <v>3625892</v>
      </c>
      <c r="T2601" s="114">
        <v>0.03</v>
      </c>
      <c r="U2601" s="114">
        <v>8.1500000000000003E-2</v>
      </c>
      <c r="V2601" s="251">
        <v>20883.002897143768</v>
      </c>
      <c r="W2601" s="251">
        <v>2417768.2629777798</v>
      </c>
      <c r="X2601" s="251">
        <v>1208123.7370222202</v>
      </c>
      <c r="Y2601" s="251">
        <v>1185247.9633926414</v>
      </c>
      <c r="Z2601" s="251">
        <v>618954.12905443413</v>
      </c>
      <c r="AA2601" s="251">
        <v>566293.83433820726</v>
      </c>
      <c r="AB2601" s="251">
        <v>418604.27730155876</v>
      </c>
      <c r="AC2601" s="251">
        <v>566293.83433820726</v>
      </c>
      <c r="AD2601" s="251">
        <v>2343556.3975710319</v>
      </c>
      <c r="AE2601" s="251">
        <v>1135432.6605487796</v>
      </c>
      <c r="AF2601" s="251">
        <v>-6.28642737865448E-9</v>
      </c>
      <c r="AG2601" s="115"/>
      <c r="AH2601" s="116"/>
      <c r="AK2601" s="115"/>
    </row>
    <row r="2602" spans="2:37" s="114" customFormat="1">
      <c r="B2602" s="396">
        <v>43343</v>
      </c>
      <c r="C2602" s="336">
        <v>43343</v>
      </c>
      <c r="D2602" s="336">
        <v>43343</v>
      </c>
      <c r="E2602" s="337">
        <v>97</v>
      </c>
      <c r="F2602" s="115" t="s">
        <v>1053</v>
      </c>
      <c r="G2602" s="115" t="s">
        <v>444</v>
      </c>
      <c r="H2602" s="114">
        <v>143124568</v>
      </c>
      <c r="I2602" s="114">
        <v>99</v>
      </c>
      <c r="J2602" s="114" t="s">
        <v>2742</v>
      </c>
      <c r="K2602" s="114" t="s">
        <v>1331</v>
      </c>
      <c r="L2602" s="338">
        <v>40395</v>
      </c>
      <c r="M2602" s="338">
        <v>44774</v>
      </c>
      <c r="N2602" s="114">
        <v>144</v>
      </c>
      <c r="O2602" s="114">
        <v>96</v>
      </c>
      <c r="P2602" s="114">
        <v>144</v>
      </c>
      <c r="Q2602" s="114">
        <v>96</v>
      </c>
      <c r="R2602" s="114">
        <v>96</v>
      </c>
      <c r="S2602" s="251">
        <v>850098</v>
      </c>
      <c r="T2602" s="114">
        <v>0.03</v>
      </c>
      <c r="U2602" s="114">
        <v>8.6499999999999994E-2</v>
      </c>
      <c r="V2602" s="251">
        <v>7036.9980912639949</v>
      </c>
      <c r="W2602" s="251">
        <v>629197.06284473184</v>
      </c>
      <c r="X2602" s="251">
        <v>220900.93715526816</v>
      </c>
      <c r="Y2602" s="251">
        <v>331032.37479464919</v>
      </c>
      <c r="Z2602" s="251">
        <v>143376.20467321016</v>
      </c>
      <c r="AA2602" s="251">
        <v>187656.17012143903</v>
      </c>
      <c r="AB2602" s="251">
        <v>147267.29143684544</v>
      </c>
      <c r="AC2602" s="251">
        <v>187656.17012143903</v>
      </c>
      <c r="AD2602" s="251">
        <v>384130.6622972769</v>
      </c>
      <c r="AE2602" s="251">
        <v>163229.72514201514</v>
      </c>
      <c r="AF2602" s="251">
        <v>-9.5460563898086548E-9</v>
      </c>
      <c r="AG2602" s="115"/>
      <c r="AH2602" s="116"/>
      <c r="AK2602" s="115"/>
    </row>
    <row r="2603" spans="2:37" s="114" customFormat="1">
      <c r="B2603" s="396">
        <v>43343</v>
      </c>
      <c r="C2603" s="336">
        <v>43343</v>
      </c>
      <c r="D2603" s="336">
        <v>43343</v>
      </c>
      <c r="E2603" s="337">
        <v>2039</v>
      </c>
      <c r="F2603" s="115" t="s">
        <v>1053</v>
      </c>
      <c r="G2603" s="115" t="s">
        <v>1784</v>
      </c>
      <c r="H2603" s="114">
        <v>143214877</v>
      </c>
      <c r="I2603" s="114">
        <v>99</v>
      </c>
      <c r="J2603" s="114" t="s">
        <v>2743</v>
      </c>
      <c r="K2603" s="114" t="s">
        <v>1331</v>
      </c>
      <c r="L2603" s="338">
        <v>40331</v>
      </c>
      <c r="M2603" s="338">
        <v>51288</v>
      </c>
      <c r="N2603" s="114">
        <v>360</v>
      </c>
      <c r="O2603" s="114">
        <v>98</v>
      </c>
      <c r="P2603" s="114">
        <v>228</v>
      </c>
      <c r="Q2603" s="114">
        <v>98</v>
      </c>
      <c r="R2603" s="114">
        <v>98</v>
      </c>
      <c r="S2603" s="251">
        <v>1200178</v>
      </c>
      <c r="T2603" s="114">
        <v>0.03</v>
      </c>
      <c r="U2603" s="114">
        <v>8.6499999999999994E-2</v>
      </c>
      <c r="V2603" s="251">
        <v>6912.3185828723572</v>
      </c>
      <c r="W2603" s="251">
        <v>772474.17723825353</v>
      </c>
      <c r="X2603" s="251">
        <v>427703.82276174647</v>
      </c>
      <c r="Y2603" s="251">
        <v>486921.93260953669</v>
      </c>
      <c r="Z2603" s="251">
        <v>243610.5586323298</v>
      </c>
      <c r="AA2603" s="251">
        <v>243311.37397720688</v>
      </c>
      <c r="AB2603" s="251">
        <v>183837.60802917174</v>
      </c>
      <c r="AC2603" s="251">
        <v>243311.37397720688</v>
      </c>
      <c r="AD2603" s="251">
        <v>803534.45965663716</v>
      </c>
      <c r="AE2603" s="251">
        <v>375830.63689489732</v>
      </c>
      <c r="AF2603" s="251">
        <v>-1.1175870895385742E-8</v>
      </c>
      <c r="AG2603" s="115"/>
      <c r="AH2603" s="116"/>
      <c r="AK2603" s="115"/>
    </row>
    <row r="2604" spans="2:37" s="114" customFormat="1">
      <c r="B2604" s="396">
        <v>43343</v>
      </c>
      <c r="C2604" s="336">
        <v>43343</v>
      </c>
      <c r="D2604" s="336">
        <v>43343</v>
      </c>
      <c r="E2604" s="337">
        <v>342</v>
      </c>
      <c r="F2604" s="115" t="s">
        <v>1053</v>
      </c>
      <c r="G2604" s="115" t="s">
        <v>444</v>
      </c>
      <c r="H2604" s="114">
        <v>143314189</v>
      </c>
      <c r="I2604" s="114">
        <v>99</v>
      </c>
      <c r="J2604" s="114" t="s">
        <v>2744</v>
      </c>
      <c r="K2604" s="114" t="s">
        <v>1336</v>
      </c>
      <c r="L2604" s="338">
        <v>41374</v>
      </c>
      <c r="M2604" s="338">
        <v>51227</v>
      </c>
      <c r="N2604" s="114">
        <v>324</v>
      </c>
      <c r="O2604" s="114">
        <v>64</v>
      </c>
      <c r="P2604" s="114">
        <v>228</v>
      </c>
      <c r="Q2604" s="114">
        <v>64</v>
      </c>
      <c r="R2604" s="114">
        <v>64</v>
      </c>
      <c r="S2604" s="251">
        <v>3100063</v>
      </c>
      <c r="T2604" s="114">
        <v>0.03</v>
      </c>
      <c r="U2604" s="114">
        <v>7.6499999999999999E-2</v>
      </c>
      <c r="V2604" s="251">
        <v>17854.537479419741</v>
      </c>
      <c r="W2604" s="251">
        <v>2143016.1031945525</v>
      </c>
      <c r="X2604" s="251">
        <v>957046.89680544753</v>
      </c>
      <c r="Y2604" s="251">
        <v>812618.60281212302</v>
      </c>
      <c r="Z2604" s="251">
        <v>442349.42564439634</v>
      </c>
      <c r="AA2604" s="251">
        <v>370269.17716772668</v>
      </c>
      <c r="AB2604" s="251">
        <v>268644.74296293262</v>
      </c>
      <c r="AC2604" s="251">
        <v>370269.17716772668</v>
      </c>
      <c r="AD2604" s="251">
        <v>1927818.4421131564</v>
      </c>
      <c r="AE2604" s="251">
        <v>970771.54530770099</v>
      </c>
      <c r="AF2604" s="251">
        <v>-1.862645149230957E-9</v>
      </c>
      <c r="AG2604" s="115"/>
      <c r="AH2604" s="116"/>
      <c r="AK2604" s="115"/>
    </row>
    <row r="2605" spans="2:37" s="114" customFormat="1">
      <c r="B2605" s="396">
        <v>43343</v>
      </c>
      <c r="C2605" s="336">
        <v>43343</v>
      </c>
      <c r="D2605" s="336">
        <v>43343</v>
      </c>
      <c r="E2605" s="337">
        <v>25</v>
      </c>
      <c r="F2605" s="115" t="s">
        <v>1053</v>
      </c>
      <c r="G2605" s="115" t="s">
        <v>444</v>
      </c>
      <c r="H2605" s="114">
        <v>143554163</v>
      </c>
      <c r="I2605" s="114">
        <v>99</v>
      </c>
      <c r="J2605" s="114" t="s">
        <v>2745</v>
      </c>
      <c r="K2605" s="114" t="s">
        <v>1336</v>
      </c>
      <c r="L2605" s="338">
        <v>41430</v>
      </c>
      <c r="M2605" s="338">
        <v>52383</v>
      </c>
      <c r="N2605" s="114">
        <v>360</v>
      </c>
      <c r="O2605" s="114">
        <v>62</v>
      </c>
      <c r="P2605" s="114">
        <v>228</v>
      </c>
      <c r="Q2605" s="114">
        <v>62</v>
      </c>
      <c r="R2605" s="114">
        <v>62</v>
      </c>
      <c r="S2605" s="251">
        <v>1069013</v>
      </c>
      <c r="T2605" s="114">
        <v>0.03</v>
      </c>
      <c r="U2605" s="114">
        <v>7.6499999999999999E-2</v>
      </c>
      <c r="V2605" s="251">
        <v>6156.8854163566793</v>
      </c>
      <c r="W2605" s="251">
        <v>738988.87652422488</v>
      </c>
      <c r="X2605" s="251">
        <v>330024.12347577512</v>
      </c>
      <c r="Y2605" s="251">
        <v>272207.9893869817</v>
      </c>
      <c r="Z2605" s="251">
        <v>148369.84980834101</v>
      </c>
      <c r="AA2605" s="251">
        <v>123838.13957864069</v>
      </c>
      <c r="AB2605" s="251">
        <v>89743.401997798501</v>
      </c>
      <c r="AC2605" s="251">
        <v>123838.13957864069</v>
      </c>
      <c r="AD2605" s="251">
        <v>664780.99840510089</v>
      </c>
      <c r="AE2605" s="251">
        <v>334756.87492932286</v>
      </c>
      <c r="AF2605" s="251">
        <v>3.3760443329811096E-9</v>
      </c>
      <c r="AG2605" s="115"/>
      <c r="AH2605" s="116"/>
      <c r="AK2605" s="115"/>
    </row>
    <row r="2606" spans="2:37" s="114" customFormat="1">
      <c r="B2606" s="396">
        <v>43343</v>
      </c>
      <c r="C2606" s="336">
        <v>43343</v>
      </c>
      <c r="D2606" s="336">
        <v>43343</v>
      </c>
      <c r="E2606" s="337">
        <v>220</v>
      </c>
      <c r="F2606" s="115" t="s">
        <v>1053</v>
      </c>
      <c r="G2606" s="115" t="s">
        <v>1784</v>
      </c>
      <c r="H2606" s="114">
        <v>143555178</v>
      </c>
      <c r="I2606" s="114">
        <v>99</v>
      </c>
      <c r="J2606" s="114" t="s">
        <v>2746</v>
      </c>
      <c r="K2606" s="114" t="s">
        <v>1336</v>
      </c>
      <c r="L2606" s="338">
        <v>41428</v>
      </c>
      <c r="M2606" s="338">
        <v>52383</v>
      </c>
      <c r="N2606" s="114">
        <v>360</v>
      </c>
      <c r="O2606" s="114">
        <v>62</v>
      </c>
      <c r="P2606" s="114">
        <v>228</v>
      </c>
      <c r="Q2606" s="114">
        <v>62</v>
      </c>
      <c r="R2606" s="114">
        <v>62</v>
      </c>
      <c r="S2606" s="251">
        <v>2725069</v>
      </c>
      <c r="T2606" s="114">
        <v>0.03</v>
      </c>
      <c r="U2606" s="114">
        <v>7.6499999999999999E-2</v>
      </c>
      <c r="V2606" s="251">
        <v>15694.79284598567</v>
      </c>
      <c r="W2606" s="251">
        <v>1883789.700182311</v>
      </c>
      <c r="X2606" s="251">
        <v>841279.299817689</v>
      </c>
      <c r="Y2606" s="251">
        <v>693897.59846773883</v>
      </c>
      <c r="Z2606" s="251">
        <v>378216.24081967759</v>
      </c>
      <c r="AA2606" s="251">
        <v>315681.35764806124</v>
      </c>
      <c r="AB2606" s="251">
        <v>228768.93240656456</v>
      </c>
      <c r="AC2606" s="251">
        <v>315681.35764806124</v>
      </c>
      <c r="AD2606" s="251">
        <v>1694623.0687024286</v>
      </c>
      <c r="AE2606" s="251">
        <v>853343.76888473285</v>
      </c>
      <c r="AF2606" s="251">
        <v>-1.234002411365509E-8</v>
      </c>
      <c r="AG2606" s="115"/>
      <c r="AH2606" s="116"/>
      <c r="AK2606" s="115"/>
    </row>
    <row r="2607" spans="2:37" s="114" customFormat="1">
      <c r="B2607" s="396">
        <v>43343</v>
      </c>
      <c r="C2607" s="336">
        <v>43343</v>
      </c>
      <c r="D2607" s="336">
        <v>43343</v>
      </c>
      <c r="E2607" s="337">
        <v>46</v>
      </c>
      <c r="F2607" s="115" t="s">
        <v>1053</v>
      </c>
      <c r="G2607" s="115" t="s">
        <v>444</v>
      </c>
      <c r="H2607" s="114">
        <v>143981339</v>
      </c>
      <c r="I2607" s="114">
        <v>98</v>
      </c>
      <c r="J2607" s="114" t="s">
        <v>2232</v>
      </c>
      <c r="K2607" s="114" t="s">
        <v>1780</v>
      </c>
      <c r="L2607" s="338">
        <v>41512</v>
      </c>
      <c r="M2607" s="338">
        <v>43344</v>
      </c>
      <c r="N2607" s="114">
        <v>60</v>
      </c>
      <c r="O2607" s="114">
        <v>59</v>
      </c>
      <c r="P2607" s="114">
        <v>60</v>
      </c>
      <c r="Q2607" s="114">
        <v>59</v>
      </c>
      <c r="R2607" s="114">
        <v>59</v>
      </c>
      <c r="S2607" s="251">
        <v>228897</v>
      </c>
      <c r="T2607" s="114">
        <v>0.05</v>
      </c>
      <c r="U2607" s="114">
        <v>9.1499999999999998E-2</v>
      </c>
      <c r="V2607" s="251">
        <v>4319.5687674131714</v>
      </c>
      <c r="W2607" s="251">
        <v>207360.22955656226</v>
      </c>
      <c r="X2607" s="251">
        <v>21536.770443437737</v>
      </c>
      <c r="Y2607" s="251">
        <v>51781.209018334572</v>
      </c>
      <c r="Z2607" s="251">
        <v>30259.202522933803</v>
      </c>
      <c r="AA2607" s="251">
        <v>21522.006495400768</v>
      </c>
      <c r="AB2607" s="251">
        <v>21177.824269380442</v>
      </c>
      <c r="AC2607" s="251">
        <v>21522.006495400768</v>
      </c>
      <c r="AD2607" s="251">
        <v>51813.896488228114</v>
      </c>
      <c r="AE2607" s="251">
        <v>30277.126044790319</v>
      </c>
      <c r="AF2607" s="251">
        <v>-5.7043507695198059E-9</v>
      </c>
      <c r="AG2607" s="115"/>
      <c r="AH2607" s="116"/>
      <c r="AK2607" s="115"/>
    </row>
    <row r="2608" spans="2:37">
      <c r="B2608" s="396">
        <v>43343</v>
      </c>
      <c r="C2608" s="73">
        <v>43343</v>
      </c>
      <c r="D2608" s="73">
        <v>43343</v>
      </c>
      <c r="E2608" s="208">
        <v>10042077</v>
      </c>
      <c r="F2608" s="61" t="s">
        <v>1053</v>
      </c>
      <c r="G2608" s="61" t="s">
        <v>444</v>
      </c>
      <c r="H2608" s="60">
        <v>143981525</v>
      </c>
      <c r="I2608" s="60">
        <v>98</v>
      </c>
      <c r="J2608" s="60" t="s">
        <v>2747</v>
      </c>
      <c r="K2608" s="60" t="s">
        <v>1780</v>
      </c>
      <c r="L2608" s="62">
        <v>41558</v>
      </c>
      <c r="M2608" s="62">
        <v>43374</v>
      </c>
      <c r="N2608" s="60">
        <v>60</v>
      </c>
      <c r="O2608" s="60">
        <v>58</v>
      </c>
      <c r="P2608" s="60">
        <v>60</v>
      </c>
      <c r="Q2608" s="60">
        <v>58</v>
      </c>
      <c r="R2608" s="60">
        <v>58</v>
      </c>
      <c r="S2608" s="249">
        <v>210233</v>
      </c>
      <c r="T2608" s="60">
        <v>0.05</v>
      </c>
      <c r="U2608" s="60">
        <v>9.1499999999999998E-2</v>
      </c>
      <c r="V2608" s="249">
        <v>3967.356062681351</v>
      </c>
      <c r="W2608" s="249">
        <v>190452.31322544528</v>
      </c>
      <c r="X2608" s="249">
        <v>19780.686774554721</v>
      </c>
      <c r="Y2608" s="249">
        <v>47499.211209416273</v>
      </c>
      <c r="Z2608" s="249">
        <v>27759.045893122966</v>
      </c>
      <c r="AA2608" s="249">
        <v>19740.165316293307</v>
      </c>
      <c r="AB2608" s="249">
        <v>19121.33054873623</v>
      </c>
      <c r="AC2608" s="249">
        <v>19740.165316293307</v>
      </c>
      <c r="AD2608" s="249">
        <v>47589.050535435847</v>
      </c>
      <c r="AE2608" s="249">
        <v>27808.363760881068</v>
      </c>
      <c r="AF2608" s="251">
        <v>-5.7043507695198059E-9</v>
      </c>
    </row>
    <row r="2609" spans="2:32">
      <c r="B2609" s="396">
        <v>43343</v>
      </c>
      <c r="C2609" s="73">
        <v>43343</v>
      </c>
      <c r="D2609" s="73">
        <v>43343</v>
      </c>
      <c r="E2609" s="208">
        <v>10041898</v>
      </c>
      <c r="F2609" s="61" t="s">
        <v>1053</v>
      </c>
      <c r="G2609" s="61" t="s">
        <v>444</v>
      </c>
      <c r="H2609" s="60">
        <v>143982661</v>
      </c>
      <c r="I2609" s="60">
        <v>98</v>
      </c>
      <c r="J2609" s="60" t="s">
        <v>2748</v>
      </c>
      <c r="K2609" s="60" t="s">
        <v>1780</v>
      </c>
      <c r="L2609" s="62">
        <v>41533</v>
      </c>
      <c r="M2609" s="62">
        <v>43344</v>
      </c>
      <c r="N2609" s="60">
        <v>60</v>
      </c>
      <c r="O2609" s="60">
        <v>58</v>
      </c>
      <c r="P2609" s="60">
        <v>60</v>
      </c>
      <c r="Q2609" s="60">
        <v>58</v>
      </c>
      <c r="R2609" s="60">
        <v>58</v>
      </c>
      <c r="S2609" s="249">
        <v>240133</v>
      </c>
      <c r="T2609" s="60">
        <v>0.05</v>
      </c>
      <c r="U2609" s="60">
        <v>9.1499999999999998E-2</v>
      </c>
      <c r="V2609" s="249">
        <v>4531.6059486372778</v>
      </c>
      <c r="W2609" s="249">
        <v>217539.04159559088</v>
      </c>
      <c r="X2609" s="249">
        <v>22593.958404409117</v>
      </c>
      <c r="Y2609" s="249">
        <v>54254.698764469707</v>
      </c>
      <c r="Z2609" s="249">
        <v>31707.024907856074</v>
      </c>
      <c r="AA2609" s="249">
        <v>22547.673856613634</v>
      </c>
      <c r="AB2609" s="249">
        <v>21840.826457595478</v>
      </c>
      <c r="AC2609" s="249">
        <v>22547.673856613634</v>
      </c>
      <c r="AD2609" s="249">
        <v>54357.315322645911</v>
      </c>
      <c r="AE2609" s="249">
        <v>31763.356918236677</v>
      </c>
      <c r="AF2609" s="251">
        <v>-5.7043507695198059E-9</v>
      </c>
    </row>
    <row r="2610" spans="2:32">
      <c r="B2610" s="396">
        <v>43343</v>
      </c>
      <c r="C2610" s="73">
        <v>43343</v>
      </c>
      <c r="D2610" s="73">
        <v>43343</v>
      </c>
      <c r="E2610" s="208">
        <v>10041636</v>
      </c>
      <c r="F2610" s="61" t="s">
        <v>1053</v>
      </c>
      <c r="G2610" s="61" t="s">
        <v>444</v>
      </c>
      <c r="H2610" s="60">
        <v>143983846</v>
      </c>
      <c r="I2610" s="60">
        <v>98</v>
      </c>
      <c r="J2610" s="60" t="s">
        <v>2356</v>
      </c>
      <c r="K2610" s="60" t="s">
        <v>1780</v>
      </c>
      <c r="L2610" s="62">
        <v>41884</v>
      </c>
      <c r="M2610" s="62">
        <v>43344</v>
      </c>
      <c r="N2610" s="60">
        <v>48</v>
      </c>
      <c r="O2610" s="60">
        <v>47</v>
      </c>
      <c r="P2610" s="60">
        <v>48</v>
      </c>
      <c r="Q2610" s="60">
        <v>47</v>
      </c>
      <c r="R2610" s="60">
        <v>47</v>
      </c>
      <c r="S2610" s="249">
        <v>100180</v>
      </c>
      <c r="T2610" s="60">
        <v>0.05</v>
      </c>
      <c r="U2610" s="60">
        <v>9.1499999999999998E-2</v>
      </c>
      <c r="V2610" s="249">
        <v>2307.074629907368</v>
      </c>
      <c r="W2610" s="249">
        <v>92444.472804966761</v>
      </c>
      <c r="X2610" s="249">
        <v>7735.527195033239</v>
      </c>
      <c r="Y2610" s="249">
        <v>18277.651106256919</v>
      </c>
      <c r="Z2610" s="249">
        <v>10550.009311778107</v>
      </c>
      <c r="AA2610" s="249">
        <v>7727.6417944788118</v>
      </c>
      <c r="AB2610" s="249">
        <v>7574.3703784700465</v>
      </c>
      <c r="AC2610" s="249">
        <v>7727.6417944788118</v>
      </c>
      <c r="AD2610" s="249">
        <v>18295.109430586948</v>
      </c>
      <c r="AE2610" s="249">
        <v>10559.582235553666</v>
      </c>
      <c r="AF2610" s="251">
        <v>-5.7043507695198059E-9</v>
      </c>
    </row>
    <row r="2611" spans="2:32">
      <c r="B2611" s="396">
        <v>43343</v>
      </c>
      <c r="C2611" s="73">
        <v>43343</v>
      </c>
      <c r="D2611" s="73">
        <v>43343</v>
      </c>
      <c r="E2611" s="208">
        <v>10054827</v>
      </c>
      <c r="F2611" s="61" t="s">
        <v>1053</v>
      </c>
      <c r="G2611" s="61" t="s">
        <v>444</v>
      </c>
      <c r="H2611" s="60">
        <v>143984788</v>
      </c>
      <c r="I2611" s="60">
        <v>98</v>
      </c>
      <c r="J2611" s="60" t="s">
        <v>2392</v>
      </c>
      <c r="K2611" s="60" t="s">
        <v>1780</v>
      </c>
      <c r="L2611" s="62">
        <v>41823</v>
      </c>
      <c r="M2611" s="62">
        <v>44378</v>
      </c>
      <c r="N2611" s="60">
        <v>84</v>
      </c>
      <c r="O2611" s="60">
        <v>49</v>
      </c>
      <c r="P2611" s="60">
        <v>60</v>
      </c>
      <c r="Q2611" s="60">
        <v>49</v>
      </c>
      <c r="R2611" s="60">
        <v>49</v>
      </c>
      <c r="S2611" s="249">
        <v>544815</v>
      </c>
      <c r="T2611" s="60">
        <v>0.05</v>
      </c>
      <c r="U2611" s="60">
        <v>9.1499999999999998E-2</v>
      </c>
      <c r="V2611" s="249">
        <v>10281.331157761819</v>
      </c>
      <c r="W2611" s="249">
        <v>493553.70959802216</v>
      </c>
      <c r="X2611" s="249">
        <v>51261.290401977836</v>
      </c>
      <c r="Y2611" s="249">
        <v>118318.57996882068</v>
      </c>
      <c r="Z2611" s="249">
        <v>69287.817791731097</v>
      </c>
      <c r="AA2611" s="249">
        <v>49030.762177089578</v>
      </c>
      <c r="AB2611" s="249">
        <v>41863.387161615232</v>
      </c>
      <c r="AC2611" s="249">
        <v>49030.762177089578</v>
      </c>
      <c r="AD2611" s="249">
        <v>123326.15986768715</v>
      </c>
      <c r="AE2611" s="249">
        <v>72064.869465709082</v>
      </c>
      <c r="AF2611" s="251">
        <v>-5.7043507695198059E-9</v>
      </c>
    </row>
    <row r="2612" spans="2:32">
      <c r="B2612" s="396">
        <v>43343</v>
      </c>
      <c r="C2612" s="73">
        <v>43343</v>
      </c>
      <c r="D2612" s="73">
        <v>43343</v>
      </c>
      <c r="E2612" s="208">
        <v>10041606</v>
      </c>
      <c r="F2612" s="61" t="s">
        <v>1053</v>
      </c>
      <c r="G2612" s="61" t="s">
        <v>444</v>
      </c>
      <c r="H2612" s="60">
        <v>143985245</v>
      </c>
      <c r="I2612" s="60">
        <v>98</v>
      </c>
      <c r="J2612" s="60" t="s">
        <v>2411</v>
      </c>
      <c r="K2612" s="60" t="s">
        <v>1780</v>
      </c>
      <c r="L2612" s="62">
        <v>41950</v>
      </c>
      <c r="M2612" s="62">
        <v>43770</v>
      </c>
      <c r="N2612" s="60">
        <v>60</v>
      </c>
      <c r="O2612" s="60">
        <v>45</v>
      </c>
      <c r="P2612" s="60">
        <v>60</v>
      </c>
      <c r="Q2612" s="60">
        <v>45</v>
      </c>
      <c r="R2612" s="60">
        <v>45</v>
      </c>
      <c r="S2612" s="249">
        <v>60058</v>
      </c>
      <c r="T2612" s="60">
        <v>0.05</v>
      </c>
      <c r="U2612" s="60">
        <v>9.1499999999999998E-2</v>
      </c>
      <c r="V2612" s="249">
        <v>1133.3685501920088</v>
      </c>
      <c r="W2612" s="249">
        <v>54407.181687431541</v>
      </c>
      <c r="X2612" s="249">
        <v>5650.8183125684591</v>
      </c>
      <c r="Y2612" s="249">
        <v>12601.213487101799</v>
      </c>
      <c r="Z2612" s="249">
        <v>7390.5618236711016</v>
      </c>
      <c r="AA2612" s="249">
        <v>5210.6516634306972</v>
      </c>
      <c r="AB2612" s="249">
        <v>4238.1137344263443</v>
      </c>
      <c r="AC2612" s="249">
        <v>5210.6516634306972</v>
      </c>
      <c r="AD2612" s="249">
        <v>13594.931324089026</v>
      </c>
      <c r="AE2612" s="249">
        <v>7944.1130115205306</v>
      </c>
      <c r="AF2612" s="251">
        <v>-5.7043507695198059E-9</v>
      </c>
    </row>
    <row r="2613" spans="2:32">
      <c r="B2613" s="396">
        <v>43343</v>
      </c>
      <c r="C2613" s="73">
        <v>43343</v>
      </c>
      <c r="D2613" s="73">
        <v>43343</v>
      </c>
      <c r="E2613" s="208">
        <v>10054856</v>
      </c>
      <c r="F2613" s="61" t="s">
        <v>1053</v>
      </c>
      <c r="G2613" s="61" t="s">
        <v>444</v>
      </c>
      <c r="H2613" s="60">
        <v>143985849</v>
      </c>
      <c r="I2613" s="60">
        <v>98</v>
      </c>
      <c r="J2613" s="60" t="s">
        <v>2749</v>
      </c>
      <c r="K2613" s="60" t="s">
        <v>1780</v>
      </c>
      <c r="L2613" s="62">
        <v>42333</v>
      </c>
      <c r="M2613" s="62">
        <v>44166</v>
      </c>
      <c r="N2613" s="60">
        <v>60</v>
      </c>
      <c r="O2613" s="60">
        <v>32</v>
      </c>
      <c r="P2613" s="60">
        <v>60</v>
      </c>
      <c r="Q2613" s="60">
        <v>32</v>
      </c>
      <c r="R2613" s="60">
        <v>32</v>
      </c>
      <c r="S2613" s="249">
        <v>183041</v>
      </c>
      <c r="T2613" s="60">
        <v>0.05</v>
      </c>
      <c r="U2613" s="60">
        <v>9.1499999999999998E-2</v>
      </c>
      <c r="V2613" s="249">
        <v>3454.2094774334055</v>
      </c>
      <c r="W2613" s="249">
        <v>165818.79088962596</v>
      </c>
      <c r="X2613" s="249">
        <v>17222.209110374039</v>
      </c>
      <c r="Y2613" s="249">
        <v>31509.8511837642</v>
      </c>
      <c r="Z2613" s="249">
        <v>18604.014180627011</v>
      </c>
      <c r="AA2613" s="249">
        <v>12905.837003137189</v>
      </c>
      <c r="AB2613" s="249">
        <v>9185.178192199488</v>
      </c>
      <c r="AC2613" s="249">
        <v>12905.837003137189</v>
      </c>
      <c r="AD2613" s="249">
        <v>41433.777756378462</v>
      </c>
      <c r="AE2613" s="249">
        <v>24211.568646004336</v>
      </c>
      <c r="AF2613" s="251">
        <v>-5.7043507695198059E-9</v>
      </c>
    </row>
    <row r="2614" spans="2:32">
      <c r="B2614" s="396">
        <v>43343</v>
      </c>
      <c r="C2614" s="73">
        <v>43343</v>
      </c>
      <c r="D2614" s="73">
        <v>43343</v>
      </c>
      <c r="E2614" s="208">
        <v>10041986</v>
      </c>
      <c r="F2614" s="61" t="s">
        <v>1053</v>
      </c>
      <c r="G2614" s="61" t="s">
        <v>1784</v>
      </c>
      <c r="H2614" s="60">
        <v>143985962</v>
      </c>
      <c r="I2614" s="60">
        <v>98</v>
      </c>
      <c r="J2614" s="60" t="s">
        <v>2566</v>
      </c>
      <c r="K2614" s="60" t="s">
        <v>1780</v>
      </c>
      <c r="L2614" s="62">
        <v>42223</v>
      </c>
      <c r="M2614" s="62">
        <v>44044</v>
      </c>
      <c r="N2614" s="60">
        <v>60</v>
      </c>
      <c r="O2614" s="60">
        <v>36</v>
      </c>
      <c r="P2614" s="60">
        <v>60</v>
      </c>
      <c r="Q2614" s="60">
        <v>36</v>
      </c>
      <c r="R2614" s="60">
        <v>36</v>
      </c>
      <c r="S2614" s="249">
        <v>300374</v>
      </c>
      <c r="T2614" s="60">
        <v>0.05</v>
      </c>
      <c r="U2614" s="60">
        <v>9.1499999999999998E-2</v>
      </c>
      <c r="V2614" s="249">
        <v>5668.4279345861405</v>
      </c>
      <c r="W2614" s="249">
        <v>272112.0049315755</v>
      </c>
      <c r="X2614" s="249">
        <v>28261.995068424498</v>
      </c>
      <c r="Y2614" s="249">
        <v>55841.727552428638</v>
      </c>
      <c r="Z2614" s="249">
        <v>32894.976039519417</v>
      </c>
      <c r="AA2614" s="249">
        <v>22946.751512909221</v>
      </c>
      <c r="AB2614" s="249">
        <v>16957.1970410547</v>
      </c>
      <c r="AC2614" s="249">
        <v>22946.751512909221</v>
      </c>
      <c r="AD2614" s="249">
        <v>67993.67114359315</v>
      </c>
      <c r="AE2614" s="249">
        <v>39731.67607516842</v>
      </c>
      <c r="AF2614" s="251">
        <v>-5.7043507695198059E-9</v>
      </c>
    </row>
    <row r="2615" spans="2:32">
      <c r="B2615" s="396">
        <v>43343</v>
      </c>
      <c r="C2615" s="73">
        <v>43343</v>
      </c>
      <c r="D2615" s="73">
        <v>43343</v>
      </c>
      <c r="E2615" s="208">
        <v>10042159</v>
      </c>
      <c r="F2615" s="61" t="s">
        <v>1053</v>
      </c>
      <c r="G2615" s="61" t="s">
        <v>1784</v>
      </c>
      <c r="H2615" s="60">
        <v>143994686</v>
      </c>
      <c r="I2615" s="60">
        <v>99</v>
      </c>
      <c r="J2615" s="60" t="s">
        <v>2750</v>
      </c>
      <c r="K2615" s="60" t="s">
        <v>1335</v>
      </c>
      <c r="L2615" s="62">
        <v>40655</v>
      </c>
      <c r="M2615" s="62">
        <v>51622</v>
      </c>
      <c r="N2615" s="60">
        <v>361</v>
      </c>
      <c r="O2615" s="60">
        <v>87</v>
      </c>
      <c r="P2615" s="60">
        <v>228</v>
      </c>
      <c r="Q2615" s="60">
        <v>87</v>
      </c>
      <c r="R2615" s="60">
        <v>87</v>
      </c>
      <c r="S2615" s="249">
        <v>2950222</v>
      </c>
      <c r="T2615" s="60">
        <v>0.03</v>
      </c>
      <c r="U2615" s="60">
        <v>8.1500000000000003E-2</v>
      </c>
      <c r="V2615" s="249">
        <v>16991.541549835816</v>
      </c>
      <c r="W2615" s="249">
        <v>1967227.1320653874</v>
      </c>
      <c r="X2615" s="249">
        <v>982994.86793461256</v>
      </c>
      <c r="Y2615" s="249">
        <v>1049537.8889167516</v>
      </c>
      <c r="Z2615" s="249">
        <v>545020.67239917873</v>
      </c>
      <c r="AA2615" s="249">
        <v>504517.21651757287</v>
      </c>
      <c r="AB2615" s="249">
        <v>375090.14697504952</v>
      </c>
      <c r="AC2615" s="249">
        <v>504517.21651757287</v>
      </c>
      <c r="AD2615" s="249">
        <v>1906844.341297206</v>
      </c>
      <c r="AE2615" s="249">
        <v>923849.47336256597</v>
      </c>
      <c r="AF2615" s="251">
        <v>-5.7043507695198059E-9</v>
      </c>
    </row>
    <row r="2616" spans="2:32">
      <c r="B2616" s="396">
        <v>43343</v>
      </c>
      <c r="C2616" s="73">
        <v>43343</v>
      </c>
      <c r="D2616" s="73">
        <v>43343</v>
      </c>
      <c r="E2616" s="208">
        <v>10041785</v>
      </c>
      <c r="F2616" s="61" t="s">
        <v>1053</v>
      </c>
      <c r="G2616" s="61" t="s">
        <v>444</v>
      </c>
      <c r="H2616" s="60">
        <v>143998878</v>
      </c>
      <c r="I2616" s="60">
        <v>99</v>
      </c>
      <c r="J2616" s="60" t="s">
        <v>2751</v>
      </c>
      <c r="K2616" s="60" t="s">
        <v>1335</v>
      </c>
      <c r="L2616" s="62">
        <v>40648</v>
      </c>
      <c r="M2616" s="62">
        <v>51622</v>
      </c>
      <c r="N2616" s="60">
        <v>361</v>
      </c>
      <c r="O2616" s="60">
        <v>88</v>
      </c>
      <c r="P2616" s="60">
        <v>228</v>
      </c>
      <c r="Q2616" s="60">
        <v>88</v>
      </c>
      <c r="R2616" s="60">
        <v>88</v>
      </c>
      <c r="S2616" s="249">
        <v>1763195</v>
      </c>
      <c r="T2616" s="60">
        <v>0.03</v>
      </c>
      <c r="U2616" s="60">
        <v>8.1500000000000003E-2</v>
      </c>
      <c r="V2616" s="249">
        <v>10154.964983300499</v>
      </c>
      <c r="W2616" s="249">
        <v>1175709.8425549099</v>
      </c>
      <c r="X2616" s="249">
        <v>587485.15744509012</v>
      </c>
      <c r="Y2616" s="249">
        <v>633499.29487390292</v>
      </c>
      <c r="Z2616" s="249">
        <v>328744.25746278686</v>
      </c>
      <c r="AA2616" s="249">
        <v>304755.03741111606</v>
      </c>
      <c r="AB2616" s="249">
        <v>226748.65725950844</v>
      </c>
      <c r="AC2616" s="249">
        <v>304755.03741111606</v>
      </c>
      <c r="AD2616" s="249">
        <v>1139622.1736376204</v>
      </c>
      <c r="AE2616" s="249">
        <v>552137.01619251352</v>
      </c>
      <c r="AF2616" s="251">
        <v>-5.7043507695198059E-9</v>
      </c>
    </row>
    <row r="2617" spans="2:32">
      <c r="B2617" s="396">
        <v>43343</v>
      </c>
      <c r="C2617" s="73">
        <v>43343</v>
      </c>
      <c r="D2617" s="73">
        <v>43343</v>
      </c>
      <c r="E2617" s="208">
        <v>10041986</v>
      </c>
      <c r="F2617" s="61" t="s">
        <v>1053</v>
      </c>
      <c r="G2617" s="61" t="s">
        <v>1784</v>
      </c>
      <c r="H2617" s="60">
        <v>143986527</v>
      </c>
      <c r="I2617" s="60">
        <v>98</v>
      </c>
      <c r="J2617" s="60" t="s">
        <v>2566</v>
      </c>
      <c r="K2617" s="60" t="s">
        <v>2612</v>
      </c>
      <c r="L2617" s="62">
        <v>42488</v>
      </c>
      <c r="M2617" s="62">
        <v>44317</v>
      </c>
      <c r="N2617" s="60">
        <v>60</v>
      </c>
      <c r="O2617" s="60">
        <v>27</v>
      </c>
      <c r="P2617" s="60">
        <v>60</v>
      </c>
      <c r="Q2617" s="60">
        <v>27</v>
      </c>
      <c r="R2617" s="60">
        <v>27</v>
      </c>
      <c r="S2617" s="249">
        <v>560146</v>
      </c>
      <c r="T2617" s="60">
        <v>0.05</v>
      </c>
      <c r="U2617" s="60">
        <v>8.8999999999999996E-2</v>
      </c>
      <c r="V2617" s="249">
        <v>10570.646040758149</v>
      </c>
      <c r="W2617" s="249">
        <v>510416.20878445962</v>
      </c>
      <c r="X2617" s="249">
        <v>49729.791215540376</v>
      </c>
      <c r="Y2617" s="249">
        <v>83405.672913060145</v>
      </c>
      <c r="Z2617" s="249">
        <v>50541.314433517517</v>
      </c>
      <c r="AA2617" s="249">
        <v>32864.358479542629</v>
      </c>
      <c r="AB2617" s="249">
        <v>22378.406046993172</v>
      </c>
      <c r="AC2617" s="249">
        <v>32864.358479542629</v>
      </c>
      <c r="AD2617" s="249">
        <v>123822.55366102746</v>
      </c>
      <c r="AE2617" s="249">
        <v>74092.762445488945</v>
      </c>
      <c r="AF2617" s="251">
        <v>-5.7043507695198059E-9</v>
      </c>
    </row>
    <row r="2618" spans="2:32" ht="13.8" thickBot="1">
      <c r="B2618" s="277">
        <v>43343</v>
      </c>
      <c r="C2618" s="209">
        <v>43343</v>
      </c>
      <c r="D2618" s="209">
        <v>43343</v>
      </c>
      <c r="E2618" s="210">
        <v>10054856</v>
      </c>
      <c r="F2618" s="85" t="s">
        <v>1053</v>
      </c>
      <c r="G2618" s="85" t="s">
        <v>444</v>
      </c>
      <c r="H2618" s="94">
        <v>143986969</v>
      </c>
      <c r="I2618" s="94">
        <v>98</v>
      </c>
      <c r="J2618" s="94" t="s">
        <v>2749</v>
      </c>
      <c r="K2618" s="94" t="s">
        <v>2673</v>
      </c>
      <c r="L2618" s="246">
        <v>42824</v>
      </c>
      <c r="M2618" s="246">
        <v>44652</v>
      </c>
      <c r="N2618" s="94">
        <v>60</v>
      </c>
      <c r="O2618" s="94">
        <v>16</v>
      </c>
      <c r="P2618" s="94">
        <v>60</v>
      </c>
      <c r="Q2618" s="94">
        <v>16</v>
      </c>
      <c r="R2618" s="94">
        <v>16</v>
      </c>
      <c r="S2618" s="250">
        <v>223593</v>
      </c>
      <c r="T2618" s="94">
        <v>0.05</v>
      </c>
      <c r="U2618" s="94">
        <v>8.5000000000000006E-2</v>
      </c>
      <c r="V2618" s="250">
        <v>4219.4757441653373</v>
      </c>
      <c r="W2618" s="250">
        <v>205662.23777807548</v>
      </c>
      <c r="X2618" s="250">
        <v>17930.762221924524</v>
      </c>
      <c r="Y2618" s="250">
        <v>20880.648630824246</v>
      </c>
      <c r="Z2618" s="250">
        <v>13229.878561358419</v>
      </c>
      <c r="AA2618" s="250">
        <v>7650.770069465827</v>
      </c>
      <c r="AB2618" s="250">
        <v>4781.5365925132064</v>
      </c>
      <c r="AC2618" s="250">
        <v>7650.770069465827</v>
      </c>
      <c r="AD2618" s="250">
        <v>47506.306871845445</v>
      </c>
      <c r="AE2618" s="250">
        <v>29575.544649920223</v>
      </c>
      <c r="AF2618" s="251">
        <v>-5.7043507695198059E-9</v>
      </c>
    </row>
    <row r="2619" spans="2:32">
      <c r="B2619" s="73">
        <v>43373</v>
      </c>
      <c r="C2619" s="73">
        <v>43373</v>
      </c>
      <c r="D2619" s="73">
        <v>43373</v>
      </c>
      <c r="E2619" s="208">
        <v>10041674</v>
      </c>
      <c r="F2619" s="61" t="s">
        <v>1053</v>
      </c>
      <c r="G2619" s="61" t="s">
        <v>444</v>
      </c>
      <c r="H2619" s="60">
        <v>143031764</v>
      </c>
      <c r="I2619" s="60">
        <v>99</v>
      </c>
      <c r="J2619" s="60" t="s">
        <v>1982</v>
      </c>
      <c r="K2619" s="60" t="s">
        <v>1331</v>
      </c>
      <c r="L2619" s="62">
        <v>39765</v>
      </c>
      <c r="M2619" s="62">
        <v>47049</v>
      </c>
      <c r="N2619" s="60">
        <v>239</v>
      </c>
      <c r="O2619" s="60">
        <v>118</v>
      </c>
      <c r="P2619" s="60">
        <v>228</v>
      </c>
      <c r="Q2619" s="60">
        <v>118</v>
      </c>
      <c r="R2619" s="60">
        <v>118</v>
      </c>
      <c r="S2619" s="249">
        <v>753022</v>
      </c>
      <c r="T2619" s="60">
        <v>0.03</v>
      </c>
      <c r="U2619" s="60">
        <v>8.6499999999999994E-2</v>
      </c>
      <c r="V2619" s="249">
        <v>4336.9633203672356</v>
      </c>
      <c r="W2619" s="249">
        <v>484669.81555427954</v>
      </c>
      <c r="X2619" s="249">
        <v>268352.18444572046</v>
      </c>
      <c r="Y2619" s="249">
        <v>355711.20856452582</v>
      </c>
      <c r="Z2619" s="249">
        <v>175378.14331437135</v>
      </c>
      <c r="AA2619" s="249">
        <v>180333.06525015447</v>
      </c>
      <c r="AB2619" s="249">
        <v>138884.02528331146</v>
      </c>
      <c r="AC2619" s="249">
        <v>180333.06525015447</v>
      </c>
      <c r="AD2619" s="249">
        <v>504157.82148944587</v>
      </c>
      <c r="AE2619" s="249">
        <v>235805.63704372977</v>
      </c>
      <c r="AF2619" s="251">
        <v>-5.7043507695198059E-9</v>
      </c>
    </row>
    <row r="2620" spans="2:32">
      <c r="B2620" s="73">
        <v>43373</v>
      </c>
      <c r="C2620" s="73">
        <v>43373</v>
      </c>
      <c r="D2620" s="73">
        <v>43373</v>
      </c>
      <c r="E2620" s="208">
        <v>10041213</v>
      </c>
      <c r="F2620" s="61" t="s">
        <v>1053</v>
      </c>
      <c r="G2620" s="61" t="s">
        <v>444</v>
      </c>
      <c r="H2620" s="60">
        <v>143365182</v>
      </c>
      <c r="I2620" s="60">
        <v>99</v>
      </c>
      <c r="J2620" s="60" t="s">
        <v>2094</v>
      </c>
      <c r="K2620" s="60" t="s">
        <v>1336</v>
      </c>
      <c r="L2620" s="62">
        <v>41170</v>
      </c>
      <c r="M2620" s="62">
        <v>52871</v>
      </c>
      <c r="N2620" s="60">
        <v>385</v>
      </c>
      <c r="O2620" s="60">
        <v>71</v>
      </c>
      <c r="P2620" s="60">
        <v>228</v>
      </c>
      <c r="Q2620" s="60">
        <v>71</v>
      </c>
      <c r="R2620" s="60">
        <v>71</v>
      </c>
      <c r="S2620" s="249">
        <v>1611947</v>
      </c>
      <c r="T2620" s="60">
        <v>0.03</v>
      </c>
      <c r="U2620" s="60">
        <v>7.6499999999999999E-2</v>
      </c>
      <c r="V2620" s="249">
        <v>9283.8655621960625</v>
      </c>
      <c r="W2620" s="249">
        <v>1114309.0893624255</v>
      </c>
      <c r="X2620" s="249">
        <v>497637.9106375745</v>
      </c>
      <c r="Y2620" s="249">
        <v>464163.29702468275</v>
      </c>
      <c r="Z2620" s="249">
        <v>251520.79043084319</v>
      </c>
      <c r="AA2620" s="249">
        <v>212642.50659383956</v>
      </c>
      <c r="AB2620" s="249">
        <v>154966.19147047278</v>
      </c>
      <c r="AC2620" s="249">
        <v>212642.50659383956</v>
      </c>
      <c r="AD2620" s="249">
        <v>1002412.2588182809</v>
      </c>
      <c r="AE2620" s="249">
        <v>504774.34818070242</v>
      </c>
      <c r="AF2620" s="251">
        <v>-5.7043507695198059E-9</v>
      </c>
    </row>
    <row r="2621" spans="2:32">
      <c r="B2621" s="73">
        <v>43373</v>
      </c>
      <c r="C2621" s="73">
        <v>43373</v>
      </c>
      <c r="D2621" s="73">
        <v>43373</v>
      </c>
      <c r="E2621" s="208">
        <v>10042081</v>
      </c>
      <c r="F2621" s="61" t="s">
        <v>1053</v>
      </c>
      <c r="G2621" s="61" t="s">
        <v>349</v>
      </c>
      <c r="H2621" s="60">
        <v>143524272</v>
      </c>
      <c r="I2621" s="60">
        <v>99</v>
      </c>
      <c r="J2621" s="60" t="s">
        <v>2105</v>
      </c>
      <c r="K2621" s="60" t="s">
        <v>1336</v>
      </c>
      <c r="L2621" s="62">
        <v>41260</v>
      </c>
      <c r="M2621" s="62">
        <v>52232</v>
      </c>
      <c r="N2621" s="60">
        <v>361</v>
      </c>
      <c r="O2621" s="60">
        <v>68</v>
      </c>
      <c r="P2621" s="60">
        <v>228</v>
      </c>
      <c r="Q2621" s="60">
        <v>68</v>
      </c>
      <c r="R2621" s="60">
        <v>68</v>
      </c>
      <c r="S2621" s="249">
        <v>1803111</v>
      </c>
      <c r="T2621" s="60">
        <v>0.03</v>
      </c>
      <c r="U2621" s="60">
        <v>7.6499999999999999E-2</v>
      </c>
      <c r="V2621" s="249">
        <v>10384.857639684746</v>
      </c>
      <c r="W2621" s="249">
        <v>1246457.2200136683</v>
      </c>
      <c r="X2621" s="249">
        <v>556653.77998633171</v>
      </c>
      <c r="Y2621" s="249">
        <v>499397.38622498169</v>
      </c>
      <c r="Z2621" s="249">
        <v>271140.808370543</v>
      </c>
      <c r="AA2621" s="249">
        <v>228256.57785443868</v>
      </c>
      <c r="AB2621" s="249">
        <v>166019.54841697615</v>
      </c>
      <c r="AC2621" s="249">
        <v>228256.57785443868</v>
      </c>
      <c r="AD2621" s="249">
        <v>1121290.3218344583</v>
      </c>
      <c r="AE2621" s="249">
        <v>564636.54184812214</v>
      </c>
      <c r="AF2621" s="251">
        <v>-5.7043507695198059E-9</v>
      </c>
    </row>
    <row r="2622" spans="2:32">
      <c r="B2622" s="73">
        <v>43373</v>
      </c>
      <c r="C2622" s="73">
        <v>43373</v>
      </c>
      <c r="D2622" s="73">
        <v>43373</v>
      </c>
      <c r="E2622" s="208">
        <v>10042065</v>
      </c>
      <c r="F2622" s="61" t="s">
        <v>1053</v>
      </c>
      <c r="G2622" s="61" t="s">
        <v>444</v>
      </c>
      <c r="H2622" s="60">
        <v>143893227</v>
      </c>
      <c r="I2622" s="60">
        <v>99</v>
      </c>
      <c r="J2622" s="60" t="s">
        <v>2535</v>
      </c>
      <c r="K2622" s="60" t="s">
        <v>1779</v>
      </c>
      <c r="L2622" s="62">
        <v>42083</v>
      </c>
      <c r="M2622" s="62">
        <v>53053</v>
      </c>
      <c r="N2622" s="60">
        <v>361</v>
      </c>
      <c r="O2622" s="60">
        <v>41</v>
      </c>
      <c r="P2622" s="60">
        <v>228</v>
      </c>
      <c r="Q2622" s="60">
        <v>41</v>
      </c>
      <c r="R2622" s="60">
        <v>41</v>
      </c>
      <c r="S2622" s="249">
        <v>5008748</v>
      </c>
      <c r="T2622" s="60">
        <v>0.03</v>
      </c>
      <c r="U2622" s="60">
        <v>7.3999999999999996E-2</v>
      </c>
      <c r="V2622" s="249">
        <v>28847.439194290142</v>
      </c>
      <c r="W2622" s="249">
        <v>3526330.9486205196</v>
      </c>
      <c r="X2622" s="249">
        <v>1482417.0513794804</v>
      </c>
      <c r="Y2622" s="249">
        <v>852607.40199820767</v>
      </c>
      <c r="Z2622" s="249">
        <v>478815.24427836994</v>
      </c>
      <c r="AA2622" s="249">
        <v>373792.15771983773</v>
      </c>
      <c r="AB2622" s="249">
        <v>266574.99608139775</v>
      </c>
      <c r="AC2622" s="249">
        <v>373792.15771983773</v>
      </c>
      <c r="AD2622" s="249">
        <v>3050885.1876776349</v>
      </c>
      <c r="AE2622" s="249">
        <v>1568468.1362981526</v>
      </c>
      <c r="AF2622" s="251">
        <v>-5.7043507695198059E-9</v>
      </c>
    </row>
    <row r="2623" spans="2:32">
      <c r="B2623" s="73">
        <v>43373</v>
      </c>
      <c r="C2623" s="73">
        <v>43373</v>
      </c>
      <c r="D2623" s="73">
        <v>43373</v>
      </c>
      <c r="E2623" s="208">
        <v>10042003</v>
      </c>
      <c r="F2623" s="61" t="s">
        <v>1053</v>
      </c>
      <c r="G2623" s="61" t="s">
        <v>444</v>
      </c>
      <c r="H2623" s="60">
        <v>143982114</v>
      </c>
      <c r="I2623" s="60">
        <v>98</v>
      </c>
      <c r="J2623" s="60" t="s">
        <v>2270</v>
      </c>
      <c r="K2623" s="60" t="s">
        <v>1780</v>
      </c>
      <c r="L2623" s="62">
        <v>41557</v>
      </c>
      <c r="M2623" s="62">
        <v>43374</v>
      </c>
      <c r="N2623" s="60">
        <v>60</v>
      </c>
      <c r="O2623" s="60">
        <v>59</v>
      </c>
      <c r="P2623" s="60">
        <v>60</v>
      </c>
      <c r="Q2623" s="60">
        <v>59</v>
      </c>
      <c r="R2623" s="60">
        <v>59</v>
      </c>
      <c r="S2623" s="249">
        <v>75323</v>
      </c>
      <c r="T2623" s="60">
        <v>0.05</v>
      </c>
      <c r="U2623" s="60">
        <v>9.1499999999999998E-2</v>
      </c>
      <c r="V2623" s="249">
        <v>1421.4379317678356</v>
      </c>
      <c r="W2623" s="249">
        <v>68235.907726571066</v>
      </c>
      <c r="X2623" s="249">
        <v>7087.0922734289343</v>
      </c>
      <c r="Y2623" s="249">
        <v>17039.611733172613</v>
      </c>
      <c r="Z2623" s="249">
        <v>9957.3778233657067</v>
      </c>
      <c r="AA2623" s="249">
        <v>7082.233909806906</v>
      </c>
      <c r="AB2623" s="249">
        <v>6968.9740688717848</v>
      </c>
      <c r="AC2623" s="249">
        <v>7082.233909806906</v>
      </c>
      <c r="AD2623" s="249">
        <v>17050.368179499099</v>
      </c>
      <c r="AE2623" s="249">
        <v>9963.2759060701501</v>
      </c>
      <c r="AF2623" s="251">
        <v>-5.7043507695198059E-9</v>
      </c>
    </row>
    <row r="2624" spans="2:32">
      <c r="B2624" s="73">
        <v>43353</v>
      </c>
      <c r="C2624" s="73">
        <v>43353</v>
      </c>
      <c r="D2624" s="73">
        <v>43373</v>
      </c>
      <c r="E2624" s="208">
        <v>10041683</v>
      </c>
      <c r="F2624" s="61" t="s">
        <v>1054</v>
      </c>
      <c r="G2624" s="61" t="s">
        <v>444</v>
      </c>
      <c r="H2624" s="60">
        <v>143982203</v>
      </c>
      <c r="I2624" s="60">
        <v>98</v>
      </c>
      <c r="J2624" s="60" t="s">
        <v>2276</v>
      </c>
      <c r="K2624" s="60" t="s">
        <v>1780</v>
      </c>
      <c r="L2624" s="62">
        <v>41537</v>
      </c>
      <c r="M2624" s="62">
        <v>43353</v>
      </c>
      <c r="N2624" s="60">
        <v>60</v>
      </c>
      <c r="O2624" s="60">
        <v>59</v>
      </c>
      <c r="P2624" s="60">
        <v>60</v>
      </c>
      <c r="Q2624" s="60">
        <v>59</v>
      </c>
      <c r="R2624" s="60">
        <v>59</v>
      </c>
      <c r="S2624" s="249">
        <v>174531</v>
      </c>
      <c r="T2624" s="60">
        <v>0.05</v>
      </c>
      <c r="U2624" s="60">
        <v>9.1499999999999998E-2</v>
      </c>
      <c r="V2624" s="249">
        <v>3293.6152791228728</v>
      </c>
      <c r="W2624" s="249">
        <v>158109.49127658454</v>
      </c>
      <c r="X2624" s="249">
        <v>16421.508723415463</v>
      </c>
      <c r="Y2624" s="249">
        <v>39482.501698051754</v>
      </c>
      <c r="Z2624" s="249">
        <v>23072.250293932011</v>
      </c>
      <c r="AA2624" s="249">
        <v>16410.251404119743</v>
      </c>
      <c r="AB2624" s="249">
        <v>16147.816911358539</v>
      </c>
      <c r="AC2624" s="249">
        <v>16410.251404119743</v>
      </c>
      <c r="AD2624" s="249">
        <v>39507.425470787945</v>
      </c>
      <c r="AE2624" s="249">
        <v>23085.916747372365</v>
      </c>
      <c r="AF2624" s="251">
        <v>-5.7043507695198059E-9</v>
      </c>
    </row>
    <row r="2625" spans="2:37">
      <c r="B2625" s="73">
        <v>43373</v>
      </c>
      <c r="C2625" s="73">
        <v>43373</v>
      </c>
      <c r="D2625" s="73">
        <v>43373</v>
      </c>
      <c r="E2625" s="208">
        <v>10041554</v>
      </c>
      <c r="F2625" s="61" t="s">
        <v>1054</v>
      </c>
      <c r="G2625" s="61" t="s">
        <v>444</v>
      </c>
      <c r="H2625" s="60">
        <v>143982491</v>
      </c>
      <c r="I2625" s="60">
        <v>98</v>
      </c>
      <c r="J2625" s="60" t="s">
        <v>2291</v>
      </c>
      <c r="K2625" s="60" t="s">
        <v>1780</v>
      </c>
      <c r="L2625" s="62">
        <v>41543</v>
      </c>
      <c r="M2625" s="62">
        <v>43374</v>
      </c>
      <c r="N2625" s="60">
        <v>60</v>
      </c>
      <c r="O2625" s="60">
        <v>59</v>
      </c>
      <c r="P2625" s="60">
        <v>60</v>
      </c>
      <c r="Q2625" s="60">
        <v>59</v>
      </c>
      <c r="R2625" s="60">
        <v>59</v>
      </c>
      <c r="S2625" s="249">
        <v>157728</v>
      </c>
      <c r="T2625" s="60">
        <v>0.05</v>
      </c>
      <c r="U2625" s="60">
        <v>9.1499999999999998E-2</v>
      </c>
      <c r="V2625" s="249">
        <v>2976.5219402025568</v>
      </c>
      <c r="W2625" s="249">
        <v>142887.47466108098</v>
      </c>
      <c r="X2625" s="249">
        <v>14840.525338919018</v>
      </c>
      <c r="Y2625" s="249">
        <v>35681.317518551456</v>
      </c>
      <c r="Z2625" s="249">
        <v>20850.965698708576</v>
      </c>
      <c r="AA2625" s="249">
        <v>14830.351819842879</v>
      </c>
      <c r="AB2625" s="249">
        <v>14593.183249937034</v>
      </c>
      <c r="AC2625" s="249">
        <v>14830.351819842879</v>
      </c>
      <c r="AD2625" s="249">
        <v>35703.841751072498</v>
      </c>
      <c r="AE2625" s="249">
        <v>20863.316412153392</v>
      </c>
      <c r="AF2625" s="251">
        <v>-5.7043507695198059E-9</v>
      </c>
    </row>
    <row r="2626" spans="2:37">
      <c r="B2626" s="73">
        <v>43373</v>
      </c>
      <c r="C2626" s="73">
        <v>43373</v>
      </c>
      <c r="D2626" s="73">
        <v>43373</v>
      </c>
      <c r="E2626" s="208">
        <v>10041949</v>
      </c>
      <c r="F2626" s="61" t="s">
        <v>1053</v>
      </c>
      <c r="G2626" s="61" t="s">
        <v>444</v>
      </c>
      <c r="H2626" s="60">
        <v>143984087</v>
      </c>
      <c r="I2626" s="60">
        <v>98</v>
      </c>
      <c r="J2626" s="60" t="s">
        <v>2076</v>
      </c>
      <c r="K2626" s="60" t="s">
        <v>1780</v>
      </c>
      <c r="L2626" s="62">
        <v>41915</v>
      </c>
      <c r="M2626" s="62">
        <v>43739</v>
      </c>
      <c r="N2626" s="60">
        <v>60</v>
      </c>
      <c r="O2626" s="60">
        <v>47</v>
      </c>
      <c r="P2626" s="60">
        <v>60</v>
      </c>
      <c r="Q2626" s="60">
        <v>47</v>
      </c>
      <c r="R2626" s="60">
        <v>47</v>
      </c>
      <c r="S2626" s="249">
        <v>100111</v>
      </c>
      <c r="T2626" s="60">
        <v>0.05</v>
      </c>
      <c r="U2626" s="60">
        <v>9.1499999999999998E-2</v>
      </c>
      <c r="V2626" s="249">
        <v>1889.2180713355785</v>
      </c>
      <c r="W2626" s="249">
        <v>90691.620865004792</v>
      </c>
      <c r="X2626" s="249">
        <v>9419.379134995208</v>
      </c>
      <c r="Y2626" s="249">
        <v>21399.073894291738</v>
      </c>
      <c r="Z2626" s="249">
        <v>12540.434027101059</v>
      </c>
      <c r="AA2626" s="249">
        <v>8858.6398671906791</v>
      </c>
      <c r="AB2626" s="249">
        <v>7378.5136557462465</v>
      </c>
      <c r="AC2626" s="249">
        <v>8858.6398671906791</v>
      </c>
      <c r="AD2626" s="249">
        <v>22661.463415129969</v>
      </c>
      <c r="AE2626" s="249">
        <v>13242.084280134732</v>
      </c>
      <c r="AF2626" s="251">
        <v>-5.7043507695198059E-9</v>
      </c>
    </row>
    <row r="2627" spans="2:37">
      <c r="B2627" s="336">
        <v>43373</v>
      </c>
      <c r="C2627" s="336">
        <v>43373</v>
      </c>
      <c r="D2627" s="336">
        <v>43373</v>
      </c>
      <c r="E2627" s="337">
        <v>10041900</v>
      </c>
      <c r="F2627" s="115" t="s">
        <v>1053</v>
      </c>
      <c r="G2627" s="115" t="s">
        <v>444</v>
      </c>
      <c r="H2627" s="114">
        <v>143999807</v>
      </c>
      <c r="I2627" s="114">
        <v>98</v>
      </c>
      <c r="J2627" s="114" t="s">
        <v>2513</v>
      </c>
      <c r="K2627" s="114" t="s">
        <v>1338</v>
      </c>
      <c r="L2627" s="338">
        <v>41197</v>
      </c>
      <c r="M2627" s="338">
        <v>43739</v>
      </c>
      <c r="N2627" s="114">
        <v>84</v>
      </c>
      <c r="O2627" s="114">
        <v>71</v>
      </c>
      <c r="P2627" s="114">
        <v>60</v>
      </c>
      <c r="Q2627" s="114">
        <v>60</v>
      </c>
      <c r="R2627" s="114">
        <v>71</v>
      </c>
      <c r="S2627" s="251">
        <v>962131</v>
      </c>
      <c r="T2627" s="114">
        <v>0.05</v>
      </c>
      <c r="U2627" s="114">
        <v>9.4E-2</v>
      </c>
      <c r="V2627" s="251">
        <v>18156.598897145886</v>
      </c>
      <c r="W2627" s="251">
        <v>866538.2801747825</v>
      </c>
      <c r="X2627" s="251">
        <v>95592.7198252175</v>
      </c>
      <c r="Y2627" s="251">
        <v>222857.65365397476</v>
      </c>
      <c r="Z2627" s="251">
        <v>127264.93382875319</v>
      </c>
      <c r="AA2627" s="251">
        <v>95592.719825221575</v>
      </c>
      <c r="AB2627" s="251">
        <v>113118.05179317403</v>
      </c>
      <c r="AC2627" s="251">
        <v>95592.719825221575</v>
      </c>
      <c r="AD2627" s="251">
        <v>222857.65365397476</v>
      </c>
      <c r="AE2627" s="251">
        <v>127264.93382875319</v>
      </c>
      <c r="AF2627" s="251">
        <v>-5.7043507695198059E-9</v>
      </c>
    </row>
    <row r="2628" spans="2:37">
      <c r="B2628" s="336">
        <v>43373</v>
      </c>
      <c r="C2628" s="336">
        <v>43373</v>
      </c>
      <c r="D2628" s="336">
        <v>43373</v>
      </c>
      <c r="E2628" s="337">
        <v>10042254</v>
      </c>
      <c r="F2628" s="115" t="s">
        <v>1054</v>
      </c>
      <c r="G2628" s="115" t="s">
        <v>444</v>
      </c>
      <c r="H2628" s="114">
        <v>143987302</v>
      </c>
      <c r="I2628" s="114">
        <v>98</v>
      </c>
      <c r="J2628" s="114" t="s">
        <v>2703</v>
      </c>
      <c r="K2628" s="114" t="s">
        <v>2673</v>
      </c>
      <c r="L2628" s="338">
        <v>42650</v>
      </c>
      <c r="M2628" s="338">
        <v>43374</v>
      </c>
      <c r="N2628" s="114">
        <v>24</v>
      </c>
      <c r="O2628" s="114">
        <v>23</v>
      </c>
      <c r="P2628" s="114">
        <v>24</v>
      </c>
      <c r="Q2628" s="114">
        <v>23</v>
      </c>
      <c r="R2628" s="114">
        <v>23</v>
      </c>
      <c r="S2628" s="251">
        <v>150125</v>
      </c>
      <c r="T2628" s="114">
        <v>0.05</v>
      </c>
      <c r="U2628" s="114">
        <v>8.5000000000000006E-2</v>
      </c>
      <c r="V2628" s="251">
        <v>6586.1923838270259</v>
      </c>
      <c r="W2628" s="251">
        <v>144892.63224038217</v>
      </c>
      <c r="X2628" s="251">
        <v>5232.3677596178313</v>
      </c>
      <c r="Y2628" s="251">
        <v>13129.660904224409</v>
      </c>
      <c r="Z2628" s="251">
        <v>7916.2886127455859</v>
      </c>
      <c r="AA2628" s="251">
        <v>5213.3722914788232</v>
      </c>
      <c r="AB2628" s="251">
        <v>5014.3524363004217</v>
      </c>
      <c r="AC2628" s="251">
        <v>5213.3722914788232</v>
      </c>
      <c r="AD2628" s="251">
        <v>13175.984971466911</v>
      </c>
      <c r="AE2628" s="251">
        <v>7943.6172118486138</v>
      </c>
      <c r="AF2628" s="251">
        <v>-5.7043507695198059E-9</v>
      </c>
    </row>
    <row r="2629" spans="2:37" ht="13.8" thickBot="1">
      <c r="B2629" s="209">
        <v>43373</v>
      </c>
      <c r="C2629" s="209">
        <v>43373</v>
      </c>
      <c r="D2629" s="209">
        <v>43373</v>
      </c>
      <c r="E2629" s="210">
        <v>10041919</v>
      </c>
      <c r="F2629" s="85" t="s">
        <v>1053</v>
      </c>
      <c r="G2629" s="85" t="s">
        <v>444</v>
      </c>
      <c r="H2629" s="94">
        <v>143987205</v>
      </c>
      <c r="I2629" s="94">
        <v>98</v>
      </c>
      <c r="J2629" s="94" t="s">
        <v>2709</v>
      </c>
      <c r="K2629" s="94" t="s">
        <v>2673</v>
      </c>
      <c r="L2629" s="246">
        <v>42788</v>
      </c>
      <c r="M2629" s="246">
        <v>44621</v>
      </c>
      <c r="N2629" s="94">
        <v>60</v>
      </c>
      <c r="O2629" s="94">
        <v>18</v>
      </c>
      <c r="P2629" s="94">
        <v>60</v>
      </c>
      <c r="Q2629" s="94">
        <v>18</v>
      </c>
      <c r="R2629" s="94">
        <v>18</v>
      </c>
      <c r="S2629" s="250">
        <v>407153</v>
      </c>
      <c r="T2629" s="94">
        <v>0.05</v>
      </c>
      <c r="U2629" s="94">
        <v>8.5000000000000006E-2</v>
      </c>
      <c r="V2629" s="250">
        <v>7683.4793918599835</v>
      </c>
      <c r="W2629" s="250">
        <v>374501.87214294163</v>
      </c>
      <c r="X2629" s="250">
        <v>32651.127857058367</v>
      </c>
      <c r="Y2629" s="250">
        <v>42085.356117553209</v>
      </c>
      <c r="Z2629" s="250">
        <v>26633.600238244733</v>
      </c>
      <c r="AA2629" s="250">
        <v>15451.755879308475</v>
      </c>
      <c r="AB2629" s="250">
        <v>9795.3383571175109</v>
      </c>
      <c r="AC2629" s="250">
        <v>15451.755879308475</v>
      </c>
      <c r="AD2629" s="250">
        <v>86506.891368658573</v>
      </c>
      <c r="AE2629" s="250">
        <v>53855.763511598983</v>
      </c>
      <c r="AF2629" s="251">
        <v>-5.7043507695198059E-9</v>
      </c>
    </row>
    <row r="2630" spans="2:37" s="342" customFormat="1">
      <c r="B2630" s="476">
        <v>43404</v>
      </c>
      <c r="C2630" s="476">
        <v>43404</v>
      </c>
      <c r="D2630" s="476">
        <v>43404</v>
      </c>
      <c r="E2630" s="477">
        <v>10041908</v>
      </c>
      <c r="F2630" s="478" t="s">
        <v>1053</v>
      </c>
      <c r="G2630" s="478" t="s">
        <v>444</v>
      </c>
      <c r="H2630" s="479">
        <v>143005291</v>
      </c>
      <c r="I2630" s="479">
        <v>99</v>
      </c>
      <c r="J2630" s="479" t="s">
        <v>1885</v>
      </c>
      <c r="K2630" s="479" t="s">
        <v>1331</v>
      </c>
      <c r="L2630" s="480">
        <v>38594</v>
      </c>
      <c r="M2630" s="480">
        <v>43700</v>
      </c>
      <c r="N2630" s="479">
        <v>168</v>
      </c>
      <c r="O2630" s="479">
        <v>157</v>
      </c>
      <c r="P2630" s="479">
        <v>168</v>
      </c>
      <c r="Q2630" s="479">
        <v>157</v>
      </c>
      <c r="R2630" s="479">
        <v>157</v>
      </c>
      <c r="S2630" s="481">
        <v>662057</v>
      </c>
      <c r="T2630" s="479">
        <v>0.03</v>
      </c>
      <c r="U2630" s="479">
        <v>8.6499999999999994E-2</v>
      </c>
      <c r="V2630" s="482">
        <v>4830.9994214775525</v>
      </c>
      <c r="W2630" s="482">
        <v>469676.31672760047</v>
      </c>
      <c r="X2630" s="482">
        <v>192380.68327239953</v>
      </c>
      <c r="Y2630" s="482">
        <v>339703.25674814789</v>
      </c>
      <c r="Z2630" s="482">
        <v>148762.34831824433</v>
      </c>
      <c r="AA2630" s="482">
        <v>190940.90842990356</v>
      </c>
      <c r="AB2630" s="482">
        <v>179784.32901051623</v>
      </c>
      <c r="AC2630" s="482">
        <v>190940.90842990356</v>
      </c>
      <c r="AD2630" s="482">
        <v>341931.58608062356</v>
      </c>
      <c r="AE2630" s="482">
        <v>149550.90280822886</v>
      </c>
      <c r="AF2630" s="444"/>
      <c r="AG2630" s="443"/>
      <c r="AH2630" s="445"/>
      <c r="AK2630" s="443"/>
    </row>
    <row r="2631" spans="2:37" s="342" customFormat="1">
      <c r="B2631" s="476">
        <v>43404</v>
      </c>
      <c r="C2631" s="476">
        <v>43404</v>
      </c>
      <c r="D2631" s="476">
        <v>43404</v>
      </c>
      <c r="E2631" s="477">
        <v>10041543</v>
      </c>
      <c r="F2631" s="478" t="s">
        <v>1053</v>
      </c>
      <c r="G2631" s="478" t="s">
        <v>444</v>
      </c>
      <c r="H2631" s="479">
        <v>143009394</v>
      </c>
      <c r="I2631" s="479">
        <v>99</v>
      </c>
      <c r="J2631" s="479" t="s">
        <v>2758</v>
      </c>
      <c r="K2631" s="479" t="s">
        <v>1331</v>
      </c>
      <c r="L2631" s="480">
        <v>38727</v>
      </c>
      <c r="M2631" s="480">
        <v>49332</v>
      </c>
      <c r="N2631" s="479">
        <v>349</v>
      </c>
      <c r="O2631" s="479">
        <v>153</v>
      </c>
      <c r="P2631" s="479">
        <v>228</v>
      </c>
      <c r="Q2631" s="479">
        <v>153</v>
      </c>
      <c r="R2631" s="479">
        <v>153</v>
      </c>
      <c r="S2631" s="481">
        <v>450076</v>
      </c>
      <c r="T2631" s="479">
        <v>0.03</v>
      </c>
      <c r="U2631" s="479">
        <v>8.6499999999999994E-2</v>
      </c>
      <c r="V2631" s="482">
        <v>2592.1727431304848</v>
      </c>
      <c r="W2631" s="482">
        <v>289683.77006967645</v>
      </c>
      <c r="X2631" s="482">
        <v>160392.22993032355</v>
      </c>
      <c r="Y2631" s="482">
        <v>256690.05042909217</v>
      </c>
      <c r="Z2631" s="482">
        <v>123599.69770411175</v>
      </c>
      <c r="AA2631" s="482">
        <v>133090.35272498042</v>
      </c>
      <c r="AB2631" s="482">
        <v>107631.62797955923</v>
      </c>
      <c r="AC2631" s="482">
        <v>133090.35272498042</v>
      </c>
      <c r="AD2631" s="482">
        <v>301331.61536407145</v>
      </c>
      <c r="AE2631" s="482">
        <v>140939.38543375063</v>
      </c>
      <c r="AF2631" s="444"/>
      <c r="AG2631" s="443"/>
      <c r="AH2631" s="445"/>
      <c r="AK2631" s="443"/>
    </row>
    <row r="2632" spans="2:37" s="342" customFormat="1">
      <c r="B2632" s="476">
        <v>43404</v>
      </c>
      <c r="C2632" s="476">
        <v>43404</v>
      </c>
      <c r="D2632" s="476">
        <v>43404</v>
      </c>
      <c r="E2632" s="477">
        <v>10041543</v>
      </c>
      <c r="F2632" s="478" t="s">
        <v>1053</v>
      </c>
      <c r="G2632" s="478" t="s">
        <v>444</v>
      </c>
      <c r="H2632" s="479">
        <v>143019586</v>
      </c>
      <c r="I2632" s="479">
        <v>99</v>
      </c>
      <c r="J2632" s="479" t="s">
        <v>2759</v>
      </c>
      <c r="K2632" s="479" t="s">
        <v>1331</v>
      </c>
      <c r="L2632" s="480">
        <v>39422</v>
      </c>
      <c r="M2632" s="480">
        <v>49271</v>
      </c>
      <c r="N2632" s="479">
        <v>324</v>
      </c>
      <c r="O2632" s="479">
        <v>130</v>
      </c>
      <c r="P2632" s="479">
        <v>228</v>
      </c>
      <c r="Q2632" s="479">
        <v>130</v>
      </c>
      <c r="R2632" s="479">
        <v>130</v>
      </c>
      <c r="S2632" s="481">
        <v>648794</v>
      </c>
      <c r="T2632" s="479">
        <v>0.03</v>
      </c>
      <c r="U2632" s="479">
        <v>8.6499999999999994E-2</v>
      </c>
      <c r="V2632" s="482">
        <v>3736.6714126205347</v>
      </c>
      <c r="W2632" s="482">
        <v>417585.23431283981</v>
      </c>
      <c r="X2632" s="482">
        <v>231208.76568716019</v>
      </c>
      <c r="Y2632" s="482">
        <v>330140.82185564307</v>
      </c>
      <c r="Z2632" s="482">
        <v>161400.24404978682</v>
      </c>
      <c r="AA2632" s="482">
        <v>168740.57780585624</v>
      </c>
      <c r="AB2632" s="482">
        <v>131829.55938302993</v>
      </c>
      <c r="AC2632" s="482">
        <v>168740.57780585624</v>
      </c>
      <c r="AD2632" s="482">
        <v>434375.84776463831</v>
      </c>
      <c r="AE2632" s="482">
        <v>203167.0820774819</v>
      </c>
      <c r="AF2632" s="444"/>
      <c r="AG2632" s="443"/>
      <c r="AH2632" s="445"/>
      <c r="AK2632" s="443"/>
    </row>
    <row r="2633" spans="2:37" s="342" customFormat="1">
      <c r="B2633" s="476">
        <v>43404</v>
      </c>
      <c r="C2633" s="476">
        <v>43404</v>
      </c>
      <c r="D2633" s="476">
        <v>43404</v>
      </c>
      <c r="E2633" s="477">
        <v>10041378</v>
      </c>
      <c r="F2633" s="478" t="s">
        <v>1053</v>
      </c>
      <c r="G2633" s="478" t="s">
        <v>444</v>
      </c>
      <c r="H2633" s="479">
        <v>143028526</v>
      </c>
      <c r="I2633" s="479">
        <v>99</v>
      </c>
      <c r="J2633" s="479" t="s">
        <v>2760</v>
      </c>
      <c r="K2633" s="479" t="s">
        <v>1331</v>
      </c>
      <c r="L2633" s="480">
        <v>39919</v>
      </c>
      <c r="M2633" s="480">
        <v>50883</v>
      </c>
      <c r="N2633" s="479">
        <v>360</v>
      </c>
      <c r="O2633" s="479">
        <v>114</v>
      </c>
      <c r="P2633" s="479">
        <v>228</v>
      </c>
      <c r="Q2633" s="479">
        <v>114</v>
      </c>
      <c r="R2633" s="479">
        <v>114</v>
      </c>
      <c r="S2633" s="481">
        <v>1567585</v>
      </c>
      <c r="T2633" s="479">
        <v>0.03</v>
      </c>
      <c r="U2633" s="479">
        <v>8.6499999999999994E-2</v>
      </c>
      <c r="V2633" s="482">
        <v>9028.3665637363483</v>
      </c>
      <c r="W2633" s="482">
        <v>1008949.4501032575</v>
      </c>
      <c r="X2633" s="482">
        <v>558635.54989674245</v>
      </c>
      <c r="Y2633" s="482">
        <v>720477.16667814017</v>
      </c>
      <c r="Z2633" s="482">
        <v>356245.21369700669</v>
      </c>
      <c r="AA2633" s="482">
        <v>364231.95298113348</v>
      </c>
      <c r="AB2633" s="482">
        <v>279317.77494837123</v>
      </c>
      <c r="AC2633" s="482">
        <v>364231.95298113348</v>
      </c>
      <c r="AD2633" s="482">
        <v>1049518.1264286209</v>
      </c>
      <c r="AE2633" s="482">
        <v>490882.57653188752</v>
      </c>
      <c r="AF2633" s="444"/>
      <c r="AG2633" s="443"/>
      <c r="AH2633" s="445"/>
      <c r="AK2633" s="443"/>
    </row>
    <row r="2634" spans="2:37" s="342" customFormat="1">
      <c r="B2634" s="476">
        <v>43404</v>
      </c>
      <c r="C2634" s="476">
        <v>43404</v>
      </c>
      <c r="D2634" s="476">
        <v>43404</v>
      </c>
      <c r="E2634" s="477">
        <v>10054588</v>
      </c>
      <c r="F2634" s="478" t="s">
        <v>1053</v>
      </c>
      <c r="G2634" s="478" t="s">
        <v>444</v>
      </c>
      <c r="H2634" s="479">
        <v>143039080</v>
      </c>
      <c r="I2634" s="479">
        <v>99</v>
      </c>
      <c r="J2634" s="479" t="s">
        <v>2761</v>
      </c>
      <c r="K2634" s="479" t="s">
        <v>1331</v>
      </c>
      <c r="L2634" s="480">
        <v>40056</v>
      </c>
      <c r="M2634" s="480">
        <v>51005</v>
      </c>
      <c r="N2634" s="479">
        <v>360</v>
      </c>
      <c r="O2634" s="479">
        <v>109</v>
      </c>
      <c r="P2634" s="479">
        <v>228</v>
      </c>
      <c r="Q2634" s="479">
        <v>109</v>
      </c>
      <c r="R2634" s="479">
        <v>109</v>
      </c>
      <c r="S2634" s="481">
        <v>3750201</v>
      </c>
      <c r="T2634" s="479">
        <v>0.03</v>
      </c>
      <c r="U2634" s="479">
        <v>8.6499999999999994E-2</v>
      </c>
      <c r="V2634" s="482">
        <v>21598.949540656886</v>
      </c>
      <c r="W2634" s="482">
        <v>2413753.1532431655</v>
      </c>
      <c r="X2634" s="482">
        <v>1336447.8467568345</v>
      </c>
      <c r="Y2634" s="482">
        <v>1662242.3226070669</v>
      </c>
      <c r="Z2634" s="482">
        <v>824902.69227838237</v>
      </c>
      <c r="AA2634" s="482">
        <v>837339.63032868458</v>
      </c>
      <c r="AB2634" s="482">
        <v>638915.8565635744</v>
      </c>
      <c r="AC2634" s="482">
        <v>837339.63032868458</v>
      </c>
      <c r="AD2634" s="482">
        <v>2510807.3420265834</v>
      </c>
      <c r="AE2634" s="482">
        <v>1174359.4952697693</v>
      </c>
      <c r="AF2634" s="444"/>
      <c r="AG2634" s="443"/>
      <c r="AH2634" s="445"/>
      <c r="AK2634" s="443"/>
    </row>
    <row r="2635" spans="2:37" s="342" customFormat="1">
      <c r="B2635" s="476">
        <v>43404</v>
      </c>
      <c r="C2635" s="476">
        <v>43404</v>
      </c>
      <c r="D2635" s="476">
        <v>43404</v>
      </c>
      <c r="E2635" s="477">
        <v>10041766</v>
      </c>
      <c r="F2635" s="478" t="s">
        <v>1053</v>
      </c>
      <c r="G2635" s="478" t="s">
        <v>444</v>
      </c>
      <c r="H2635" s="479">
        <v>143345742</v>
      </c>
      <c r="I2635" s="479">
        <v>99</v>
      </c>
      <c r="J2635" s="479" t="s">
        <v>2762</v>
      </c>
      <c r="K2635" s="479" t="s">
        <v>1336</v>
      </c>
      <c r="L2635" s="480">
        <v>41229</v>
      </c>
      <c r="M2635" s="480">
        <v>52201</v>
      </c>
      <c r="N2635" s="479">
        <v>361</v>
      </c>
      <c r="O2635" s="479">
        <v>70</v>
      </c>
      <c r="P2635" s="479">
        <v>228</v>
      </c>
      <c r="Q2635" s="479">
        <v>70</v>
      </c>
      <c r="R2635" s="479">
        <v>70</v>
      </c>
      <c r="S2635" s="481">
        <v>1945669</v>
      </c>
      <c r="T2635" s="479">
        <v>0.03</v>
      </c>
      <c r="U2635" s="479">
        <v>7.6499999999999999E-2</v>
      </c>
      <c r="V2635" s="482">
        <v>11205.907777695204</v>
      </c>
      <c r="W2635" s="482">
        <v>1345004.9236052432</v>
      </c>
      <c r="X2635" s="482">
        <v>600664.07639475679</v>
      </c>
      <c r="Y2635" s="482">
        <v>553159.04187008482</v>
      </c>
      <c r="Z2635" s="482">
        <v>299940.24600554741</v>
      </c>
      <c r="AA2635" s="482">
        <v>253218.79586453742</v>
      </c>
      <c r="AB2635" s="482">
        <v>184414.40941944288</v>
      </c>
      <c r="AC2635" s="482">
        <v>253218.79586453742</v>
      </c>
      <c r="AD2635" s="482">
        <v>1209942.0497092681</v>
      </c>
      <c r="AE2635" s="482">
        <v>609277.9733145067</v>
      </c>
      <c r="AF2635" s="444"/>
      <c r="AG2635" s="443"/>
      <c r="AH2635" s="445"/>
      <c r="AK2635" s="443"/>
    </row>
    <row r="2636" spans="2:37" s="342" customFormat="1">
      <c r="B2636" s="476">
        <v>43404</v>
      </c>
      <c r="C2636" s="476">
        <v>43404</v>
      </c>
      <c r="D2636" s="476">
        <v>43404</v>
      </c>
      <c r="E2636" s="477">
        <v>10042119</v>
      </c>
      <c r="F2636" s="478" t="s">
        <v>1053</v>
      </c>
      <c r="G2636" s="478" t="s">
        <v>444</v>
      </c>
      <c r="H2636" s="479">
        <v>143523748</v>
      </c>
      <c r="I2636" s="479">
        <v>99</v>
      </c>
      <c r="J2636" s="479" t="s">
        <v>2763</v>
      </c>
      <c r="K2636" s="479" t="s">
        <v>1335</v>
      </c>
      <c r="L2636" s="480">
        <v>40928</v>
      </c>
      <c r="M2636" s="480">
        <v>51867</v>
      </c>
      <c r="N2636" s="479">
        <v>360</v>
      </c>
      <c r="O2636" s="479">
        <v>80</v>
      </c>
      <c r="P2636" s="479">
        <v>228</v>
      </c>
      <c r="Q2636" s="479">
        <v>80</v>
      </c>
      <c r="R2636" s="479">
        <v>80</v>
      </c>
      <c r="S2636" s="481">
        <v>1875694</v>
      </c>
      <c r="T2636" s="479">
        <v>0.03</v>
      </c>
      <c r="U2636" s="479">
        <v>8.1500000000000003E-2</v>
      </c>
      <c r="V2636" s="482">
        <v>10802.892980859657</v>
      </c>
      <c r="W2636" s="482">
        <v>1250724.9041774669</v>
      </c>
      <c r="X2636" s="482">
        <v>624969.09582253313</v>
      </c>
      <c r="Y2636" s="482">
        <v>619997.84674158785</v>
      </c>
      <c r="Z2636" s="482">
        <v>323544.531343312</v>
      </c>
      <c r="AA2636" s="482">
        <v>296453.31539827585</v>
      </c>
      <c r="AB2636" s="482">
        <v>219287.40204299407</v>
      </c>
      <c r="AC2636" s="482">
        <v>296453.31539827585</v>
      </c>
      <c r="AD2636" s="482">
        <v>1212334.6954585523</v>
      </c>
      <c r="AE2636" s="482">
        <v>587365.59963600151</v>
      </c>
      <c r="AF2636" s="444"/>
      <c r="AG2636" s="443"/>
      <c r="AH2636" s="445"/>
      <c r="AK2636" s="443"/>
    </row>
    <row r="2637" spans="2:37" s="342" customFormat="1">
      <c r="B2637" s="476">
        <v>43404</v>
      </c>
      <c r="C2637" s="476">
        <v>43404</v>
      </c>
      <c r="D2637" s="476">
        <v>43404</v>
      </c>
      <c r="E2637" s="477">
        <v>10041669</v>
      </c>
      <c r="F2637" s="478" t="s">
        <v>1053</v>
      </c>
      <c r="G2637" s="478" t="s">
        <v>444</v>
      </c>
      <c r="H2637" s="479">
        <v>143665208</v>
      </c>
      <c r="I2637" s="479">
        <v>99</v>
      </c>
      <c r="J2637" s="479" t="s">
        <v>2764</v>
      </c>
      <c r="K2637" s="479" t="s">
        <v>1336</v>
      </c>
      <c r="L2637" s="480">
        <v>41380</v>
      </c>
      <c r="M2637" s="480">
        <v>52352</v>
      </c>
      <c r="N2637" s="479">
        <v>361</v>
      </c>
      <c r="O2637" s="479">
        <v>66</v>
      </c>
      <c r="P2637" s="479">
        <v>228</v>
      </c>
      <c r="Q2637" s="479">
        <v>66</v>
      </c>
      <c r="R2637" s="479">
        <v>66</v>
      </c>
      <c r="S2637" s="481">
        <v>2334137</v>
      </c>
      <c r="T2637" s="479">
        <v>0.03</v>
      </c>
      <c r="U2637" s="479">
        <v>7.6499999999999999E-2</v>
      </c>
      <c r="V2637" s="482">
        <v>13443.254717275217</v>
      </c>
      <c r="W2637" s="482">
        <v>1613545.6531245408</v>
      </c>
      <c r="X2637" s="482">
        <v>720591.34687545919</v>
      </c>
      <c r="Y2637" s="482">
        <v>629220.47624336975</v>
      </c>
      <c r="Z2637" s="482">
        <v>342070.91334854253</v>
      </c>
      <c r="AA2637" s="482">
        <v>287149.56289482722</v>
      </c>
      <c r="AB2637" s="482">
        <v>208592.2319902645</v>
      </c>
      <c r="AC2637" s="482">
        <v>287149.56289482722</v>
      </c>
      <c r="AD2637" s="482">
        <v>1451516.4224142144</v>
      </c>
      <c r="AE2637" s="482">
        <v>730925.07553874934</v>
      </c>
      <c r="AF2637" s="444"/>
      <c r="AG2637" s="443"/>
      <c r="AH2637" s="445"/>
      <c r="AK2637" s="443"/>
    </row>
    <row r="2638" spans="2:37" s="342" customFormat="1">
      <c r="B2638" s="476">
        <v>43404</v>
      </c>
      <c r="C2638" s="476">
        <v>43404</v>
      </c>
      <c r="D2638" s="476">
        <v>43404</v>
      </c>
      <c r="E2638" s="477">
        <v>10041378</v>
      </c>
      <c r="F2638" s="478" t="s">
        <v>1053</v>
      </c>
      <c r="G2638" s="478" t="s">
        <v>444</v>
      </c>
      <c r="H2638" s="479">
        <v>143666204</v>
      </c>
      <c r="I2638" s="479">
        <v>99</v>
      </c>
      <c r="J2638" s="479" t="s">
        <v>2765</v>
      </c>
      <c r="K2638" s="479" t="s">
        <v>1336</v>
      </c>
      <c r="L2638" s="480">
        <v>41309</v>
      </c>
      <c r="M2638" s="480">
        <v>52263</v>
      </c>
      <c r="N2638" s="479">
        <v>360</v>
      </c>
      <c r="O2638" s="479">
        <v>68</v>
      </c>
      <c r="P2638" s="479">
        <v>228</v>
      </c>
      <c r="Q2638" s="479">
        <v>68</v>
      </c>
      <c r="R2638" s="479">
        <v>68</v>
      </c>
      <c r="S2638" s="481">
        <v>1400129</v>
      </c>
      <c r="T2638" s="479">
        <v>0.03</v>
      </c>
      <c r="U2638" s="479">
        <v>7.6499999999999999E-2</v>
      </c>
      <c r="V2638" s="482">
        <v>8063.9186063388015</v>
      </c>
      <c r="W2638" s="482">
        <v>967883.2312600374</v>
      </c>
      <c r="X2638" s="482">
        <v>432245.7687399626</v>
      </c>
      <c r="Y2638" s="482">
        <v>387785.75638316071</v>
      </c>
      <c r="Z2638" s="482">
        <v>210542.83895059151</v>
      </c>
      <c r="AA2638" s="482">
        <v>177242.9174325692</v>
      </c>
      <c r="AB2638" s="482">
        <v>128915.40471191866</v>
      </c>
      <c r="AC2638" s="482">
        <v>177242.9174325692</v>
      </c>
      <c r="AD2638" s="482">
        <v>870690.21098521282</v>
      </c>
      <c r="AE2638" s="482">
        <v>438444.44224524684</v>
      </c>
      <c r="AF2638" s="444"/>
      <c r="AG2638" s="443"/>
      <c r="AH2638" s="445"/>
      <c r="AK2638" s="443"/>
    </row>
    <row r="2639" spans="2:37" s="342" customFormat="1">
      <c r="B2639" s="476">
        <v>43404</v>
      </c>
      <c r="C2639" s="476">
        <v>43404</v>
      </c>
      <c r="D2639" s="476">
        <v>43404</v>
      </c>
      <c r="E2639" s="477">
        <v>10042211</v>
      </c>
      <c r="F2639" s="478" t="s">
        <v>1053</v>
      </c>
      <c r="G2639" s="478" t="s">
        <v>444</v>
      </c>
      <c r="H2639" s="479">
        <v>143980073</v>
      </c>
      <c r="I2639" s="479">
        <v>98</v>
      </c>
      <c r="J2639" s="479" t="s">
        <v>2169</v>
      </c>
      <c r="K2639" s="479" t="s">
        <v>1780</v>
      </c>
      <c r="L2639" s="480">
        <v>41453</v>
      </c>
      <c r="M2639" s="480">
        <v>44013</v>
      </c>
      <c r="N2639" s="479">
        <v>84</v>
      </c>
      <c r="O2639" s="479">
        <v>63</v>
      </c>
      <c r="P2639" s="479">
        <v>60</v>
      </c>
      <c r="Q2639" s="479">
        <v>60</v>
      </c>
      <c r="R2639" s="479">
        <v>63</v>
      </c>
      <c r="S2639" s="481">
        <v>447689</v>
      </c>
      <c r="T2639" s="479">
        <v>0.05</v>
      </c>
      <c r="U2639" s="479">
        <v>9.1499999999999998E-2</v>
      </c>
      <c r="V2639" s="482">
        <v>8448.4437188536103</v>
      </c>
      <c r="W2639" s="482">
        <v>405566.23201679264</v>
      </c>
      <c r="X2639" s="482">
        <v>42122.767983207363</v>
      </c>
      <c r="Y2639" s="482">
        <v>101340.39111442422</v>
      </c>
      <c r="Z2639" s="482">
        <v>59217.62313121662</v>
      </c>
      <c r="AA2639" s="482">
        <v>42122.767983207596</v>
      </c>
      <c r="AB2639" s="482">
        <v>44228.906382367735</v>
      </c>
      <c r="AC2639" s="482">
        <v>42122.767983207596</v>
      </c>
      <c r="AD2639" s="482">
        <v>101340.39111442422</v>
      </c>
      <c r="AE2639" s="482">
        <v>59217.62313121662</v>
      </c>
      <c r="AF2639" s="444"/>
      <c r="AG2639" s="443"/>
      <c r="AH2639" s="445"/>
      <c r="AK2639" s="443"/>
    </row>
    <row r="2640" spans="2:37" s="342" customFormat="1">
      <c r="B2640" s="476">
        <v>43404</v>
      </c>
      <c r="C2640" s="476">
        <v>43404</v>
      </c>
      <c r="D2640" s="476">
        <v>43404</v>
      </c>
      <c r="E2640" s="477">
        <v>10041720</v>
      </c>
      <c r="F2640" s="478" t="s">
        <v>1053</v>
      </c>
      <c r="G2640" s="478" t="s">
        <v>444</v>
      </c>
      <c r="H2640" s="479">
        <v>143980456</v>
      </c>
      <c r="I2640" s="479">
        <v>98</v>
      </c>
      <c r="J2640" s="479" t="s">
        <v>2185</v>
      </c>
      <c r="K2640" s="479" t="s">
        <v>1780</v>
      </c>
      <c r="L2640" s="480">
        <v>41584</v>
      </c>
      <c r="M2640" s="480">
        <v>43405</v>
      </c>
      <c r="N2640" s="479">
        <v>60</v>
      </c>
      <c r="O2640" s="479">
        <v>59</v>
      </c>
      <c r="P2640" s="479">
        <v>60</v>
      </c>
      <c r="Q2640" s="479">
        <v>59</v>
      </c>
      <c r="R2640" s="479">
        <v>59</v>
      </c>
      <c r="S2640" s="481">
        <v>80055</v>
      </c>
      <c r="T2640" s="479">
        <v>0.05</v>
      </c>
      <c r="U2640" s="479">
        <v>9.1499999999999998E-2</v>
      </c>
      <c r="V2640" s="482">
        <v>1510.7366093712953</v>
      </c>
      <c r="W2640" s="482">
        <v>72522.676912107156</v>
      </c>
      <c r="X2640" s="482">
        <v>7532.3230878928443</v>
      </c>
      <c r="Y2640" s="482">
        <v>18110.087454019813</v>
      </c>
      <c r="Z2640" s="482">
        <v>10582.927945641335</v>
      </c>
      <c r="AA2640" s="482">
        <v>7527.1595083784778</v>
      </c>
      <c r="AB2640" s="482">
        <v>7406.7843697612971</v>
      </c>
      <c r="AC2640" s="482">
        <v>7527.1595083784778</v>
      </c>
      <c r="AD2640" s="482">
        <v>18121.519650170609</v>
      </c>
      <c r="AE2640" s="482">
        <v>10589.196562277721</v>
      </c>
      <c r="AF2640" s="444"/>
      <c r="AG2640" s="443"/>
      <c r="AH2640" s="445"/>
      <c r="AK2640" s="443"/>
    </row>
    <row r="2641" spans="2:37" s="342" customFormat="1">
      <c r="B2641" s="476">
        <v>43404</v>
      </c>
      <c r="C2641" s="476">
        <v>43404</v>
      </c>
      <c r="D2641" s="476">
        <v>43404</v>
      </c>
      <c r="E2641" s="477">
        <v>10042293</v>
      </c>
      <c r="F2641" s="478" t="s">
        <v>1053</v>
      </c>
      <c r="G2641" s="478" t="s">
        <v>444</v>
      </c>
      <c r="H2641" s="479">
        <v>143981185</v>
      </c>
      <c r="I2641" s="479">
        <v>98</v>
      </c>
      <c r="J2641" s="479" t="s">
        <v>2224</v>
      </c>
      <c r="K2641" s="479" t="s">
        <v>1338</v>
      </c>
      <c r="L2641" s="480">
        <v>41333</v>
      </c>
      <c r="M2641" s="480">
        <v>43891</v>
      </c>
      <c r="N2641" s="479">
        <v>84</v>
      </c>
      <c r="O2641" s="479">
        <v>67</v>
      </c>
      <c r="P2641" s="479">
        <v>60</v>
      </c>
      <c r="Q2641" s="479">
        <v>60</v>
      </c>
      <c r="R2641" s="479">
        <v>67</v>
      </c>
      <c r="S2641" s="481">
        <v>860581</v>
      </c>
      <c r="T2641" s="479">
        <v>0.05</v>
      </c>
      <c r="U2641" s="479">
        <v>9.4E-2</v>
      </c>
      <c r="V2641" s="482">
        <v>16240.225120596573</v>
      </c>
      <c r="W2641" s="482">
        <v>775077.80093469028</v>
      </c>
      <c r="X2641" s="482">
        <v>85503.199065309716</v>
      </c>
      <c r="Y2641" s="482">
        <v>199335.70630110789</v>
      </c>
      <c r="Z2641" s="482">
        <v>113832.50723579433</v>
      </c>
      <c r="AA2641" s="482">
        <v>85503.199065313558</v>
      </c>
      <c r="AB2641" s="482">
        <v>95478.572289595846</v>
      </c>
      <c r="AC2641" s="482">
        <v>85503.199065313558</v>
      </c>
      <c r="AD2641" s="482">
        <v>199335.70630110789</v>
      </c>
      <c r="AE2641" s="482">
        <v>113832.50723579433</v>
      </c>
      <c r="AF2641" s="444"/>
      <c r="AG2641" s="443"/>
      <c r="AH2641" s="445"/>
      <c r="AK2641" s="443"/>
    </row>
    <row r="2642" spans="2:37" s="342" customFormat="1">
      <c r="B2642" s="476">
        <v>43404</v>
      </c>
      <c r="C2642" s="476">
        <v>43404</v>
      </c>
      <c r="D2642" s="476">
        <v>43404</v>
      </c>
      <c r="E2642" s="477">
        <v>10042138</v>
      </c>
      <c r="F2642" s="478" t="s">
        <v>1053</v>
      </c>
      <c r="G2642" s="478" t="s">
        <v>444</v>
      </c>
      <c r="H2642" s="479">
        <v>143981649</v>
      </c>
      <c r="I2642" s="479">
        <v>98</v>
      </c>
      <c r="J2642" s="479" t="s">
        <v>2766</v>
      </c>
      <c r="K2642" s="479" t="s">
        <v>1780</v>
      </c>
      <c r="L2642" s="480">
        <v>41564</v>
      </c>
      <c r="M2642" s="480">
        <v>43405</v>
      </c>
      <c r="N2642" s="479">
        <v>61</v>
      </c>
      <c r="O2642" s="479">
        <v>59</v>
      </c>
      <c r="P2642" s="479">
        <v>60</v>
      </c>
      <c r="Q2642" s="479">
        <v>59</v>
      </c>
      <c r="R2642" s="479">
        <v>59</v>
      </c>
      <c r="S2642" s="481">
        <v>76362</v>
      </c>
      <c r="T2642" s="479">
        <v>0.05</v>
      </c>
      <c r="U2642" s="479">
        <v>9.1499999999999998E-2</v>
      </c>
      <c r="V2642" s="482">
        <v>1441.0451435239631</v>
      </c>
      <c r="W2642" s="482">
        <v>69177.148889667442</v>
      </c>
      <c r="X2642" s="482">
        <v>7184.8511103325582</v>
      </c>
      <c r="Y2642" s="482">
        <v>17274.654901803282</v>
      </c>
      <c r="Z2642" s="482">
        <v>10094.729171008221</v>
      </c>
      <c r="AA2642" s="482">
        <v>7179.9257307950611</v>
      </c>
      <c r="AB2642" s="482">
        <v>7065.1035918270154</v>
      </c>
      <c r="AC2642" s="482">
        <v>7179.9257307950611</v>
      </c>
      <c r="AD2642" s="482">
        <v>17285.559721770376</v>
      </c>
      <c r="AE2642" s="482">
        <v>10100.708611437789</v>
      </c>
      <c r="AF2642" s="444"/>
      <c r="AG2642" s="443"/>
      <c r="AH2642" s="445"/>
      <c r="AK2642" s="443"/>
    </row>
    <row r="2643" spans="2:37" s="342" customFormat="1">
      <c r="B2643" s="476">
        <v>43404</v>
      </c>
      <c r="C2643" s="476">
        <v>43404</v>
      </c>
      <c r="D2643" s="476">
        <v>43404</v>
      </c>
      <c r="E2643" s="477">
        <v>10057011</v>
      </c>
      <c r="F2643" s="478" t="s">
        <v>1053</v>
      </c>
      <c r="G2643" s="478" t="s">
        <v>349</v>
      </c>
      <c r="H2643" s="479">
        <v>143981657</v>
      </c>
      <c r="I2643" s="479">
        <v>98</v>
      </c>
      <c r="J2643" s="479" t="s">
        <v>2158</v>
      </c>
      <c r="K2643" s="479" t="s">
        <v>1780</v>
      </c>
      <c r="L2643" s="480">
        <v>41551</v>
      </c>
      <c r="M2643" s="480">
        <v>44105</v>
      </c>
      <c r="N2643" s="479">
        <v>84</v>
      </c>
      <c r="O2643" s="479">
        <v>60</v>
      </c>
      <c r="P2643" s="479">
        <v>60</v>
      </c>
      <c r="Q2643" s="479">
        <v>60</v>
      </c>
      <c r="R2643" s="479">
        <v>60</v>
      </c>
      <c r="S2643" s="481">
        <v>964637</v>
      </c>
      <c r="T2643" s="479">
        <v>0.05</v>
      </c>
      <c r="U2643" s="479">
        <v>9.1499999999999998E-2</v>
      </c>
      <c r="V2643" s="482">
        <v>18203.890208657776</v>
      </c>
      <c r="W2643" s="482">
        <v>873874.92959170963</v>
      </c>
      <c r="X2643" s="482">
        <v>90762.070408290369</v>
      </c>
      <c r="Y2643" s="482">
        <v>218358.48292775766</v>
      </c>
      <c r="Z2643" s="482">
        <v>127596.4125194666</v>
      </c>
      <c r="AA2643" s="482">
        <v>90762.070408291067</v>
      </c>
      <c r="AB2643" s="482">
        <v>90762.070408290369</v>
      </c>
      <c r="AC2643" s="482">
        <v>90762.070408291067</v>
      </c>
      <c r="AD2643" s="482">
        <v>218358.48292775766</v>
      </c>
      <c r="AE2643" s="482">
        <v>127596.4125194666</v>
      </c>
      <c r="AF2643" s="444"/>
      <c r="AG2643" s="443"/>
      <c r="AH2643" s="445"/>
      <c r="AK2643" s="443"/>
    </row>
    <row r="2644" spans="2:37" s="342" customFormat="1">
      <c r="B2644" s="476">
        <v>43404</v>
      </c>
      <c r="C2644" s="476">
        <v>43404</v>
      </c>
      <c r="D2644" s="476">
        <v>43404</v>
      </c>
      <c r="E2644" s="477">
        <v>10041818</v>
      </c>
      <c r="F2644" s="478" t="s">
        <v>1053</v>
      </c>
      <c r="G2644" s="478" t="s">
        <v>444</v>
      </c>
      <c r="H2644" s="479">
        <v>143982017</v>
      </c>
      <c r="I2644" s="479">
        <v>98</v>
      </c>
      <c r="J2644" s="479" t="s">
        <v>2767</v>
      </c>
      <c r="K2644" s="479" t="s">
        <v>1780</v>
      </c>
      <c r="L2644" s="480">
        <v>41617</v>
      </c>
      <c r="M2644" s="480">
        <v>43435</v>
      </c>
      <c r="N2644" s="479">
        <v>60</v>
      </c>
      <c r="O2644" s="479">
        <v>58</v>
      </c>
      <c r="P2644" s="479">
        <v>60</v>
      </c>
      <c r="Q2644" s="479">
        <v>58</v>
      </c>
      <c r="R2644" s="479">
        <v>58</v>
      </c>
      <c r="S2644" s="481">
        <v>235163</v>
      </c>
      <c r="T2644" s="479">
        <v>0.05</v>
      </c>
      <c r="U2644" s="479">
        <v>9.1499999999999998E-2</v>
      </c>
      <c r="V2644" s="482">
        <v>4437.8159174265438</v>
      </c>
      <c r="W2644" s="482">
        <v>213036.66567587105</v>
      </c>
      <c r="X2644" s="482">
        <v>22126.334324128955</v>
      </c>
      <c r="Y2644" s="482">
        <v>53131.796652475867</v>
      </c>
      <c r="Z2644" s="482">
        <v>31050.788931159623</v>
      </c>
      <c r="AA2644" s="482">
        <v>22081.007721316244</v>
      </c>
      <c r="AB2644" s="482">
        <v>21388.78984665799</v>
      </c>
      <c r="AC2644" s="482">
        <v>22081.007721316244</v>
      </c>
      <c r="AD2644" s="482">
        <v>53232.289369721693</v>
      </c>
      <c r="AE2644" s="482">
        <v>31105.955045592622</v>
      </c>
      <c r="AF2644" s="444"/>
      <c r="AG2644" s="443"/>
      <c r="AH2644" s="445"/>
      <c r="AK2644" s="443"/>
    </row>
    <row r="2645" spans="2:37" s="342" customFormat="1">
      <c r="B2645" s="476">
        <v>43404</v>
      </c>
      <c r="C2645" s="476">
        <v>43404</v>
      </c>
      <c r="D2645" s="476">
        <v>43404</v>
      </c>
      <c r="E2645" s="477">
        <v>10042259</v>
      </c>
      <c r="F2645" s="478" t="s">
        <v>1053</v>
      </c>
      <c r="G2645" s="478" t="s">
        <v>444</v>
      </c>
      <c r="H2645" s="479">
        <v>143982068</v>
      </c>
      <c r="I2645" s="479">
        <v>98</v>
      </c>
      <c r="J2645" s="479" t="s">
        <v>2099</v>
      </c>
      <c r="K2645" s="479" t="s">
        <v>1780</v>
      </c>
      <c r="L2645" s="480">
        <v>41591</v>
      </c>
      <c r="M2645" s="480">
        <v>43405</v>
      </c>
      <c r="N2645" s="479">
        <v>60</v>
      </c>
      <c r="O2645" s="479">
        <v>59</v>
      </c>
      <c r="P2645" s="479">
        <v>60</v>
      </c>
      <c r="Q2645" s="479">
        <v>59</v>
      </c>
      <c r="R2645" s="479">
        <v>59</v>
      </c>
      <c r="S2645" s="481">
        <v>50021</v>
      </c>
      <c r="T2645" s="479">
        <v>0.05</v>
      </c>
      <c r="U2645" s="479">
        <v>9.1499999999999998E-2</v>
      </c>
      <c r="V2645" s="482">
        <v>943.95797810707097</v>
      </c>
      <c r="W2645" s="482">
        <v>45314.556515152231</v>
      </c>
      <c r="X2645" s="482">
        <v>4706.4434848477686</v>
      </c>
      <c r="Y2645" s="482">
        <v>11315.778958684961</v>
      </c>
      <c r="Z2645" s="482">
        <v>6612.5618483408325</v>
      </c>
      <c r="AA2645" s="482">
        <v>4703.2171103441287</v>
      </c>
      <c r="AB2645" s="482">
        <v>4628.0027601003057</v>
      </c>
      <c r="AC2645" s="482">
        <v>4703.2171103441287</v>
      </c>
      <c r="AD2645" s="482">
        <v>11322.922171272046</v>
      </c>
      <c r="AE2645" s="482">
        <v>6616.478686424256</v>
      </c>
      <c r="AF2645" s="444"/>
      <c r="AG2645" s="443"/>
      <c r="AH2645" s="445"/>
      <c r="AK2645" s="443"/>
    </row>
    <row r="2646" spans="2:37" s="342" customFormat="1">
      <c r="B2646" s="476">
        <v>43404</v>
      </c>
      <c r="C2646" s="476">
        <v>43404</v>
      </c>
      <c r="D2646" s="476">
        <v>43404</v>
      </c>
      <c r="E2646" s="477">
        <v>10041764</v>
      </c>
      <c r="F2646" s="478" t="s">
        <v>1054</v>
      </c>
      <c r="G2646" s="478" t="s">
        <v>444</v>
      </c>
      <c r="H2646" s="479">
        <v>143982106</v>
      </c>
      <c r="I2646" s="479">
        <v>98</v>
      </c>
      <c r="J2646" s="479" t="s">
        <v>2191</v>
      </c>
      <c r="K2646" s="479" t="s">
        <v>1780</v>
      </c>
      <c r="L2646" s="480">
        <v>41569</v>
      </c>
      <c r="M2646" s="480">
        <v>43405</v>
      </c>
      <c r="N2646" s="479">
        <v>60</v>
      </c>
      <c r="O2646" s="479">
        <v>59</v>
      </c>
      <c r="P2646" s="479">
        <v>60</v>
      </c>
      <c r="Q2646" s="479">
        <v>59</v>
      </c>
      <c r="R2646" s="479">
        <v>59</v>
      </c>
      <c r="S2646" s="481">
        <v>106803</v>
      </c>
      <c r="T2646" s="479">
        <v>0.05</v>
      </c>
      <c r="U2646" s="479">
        <v>9.1499999999999998E-2</v>
      </c>
      <c r="V2646" s="482">
        <v>2015.5043668812998</v>
      </c>
      <c r="W2646" s="482">
        <v>96753.974920289562</v>
      </c>
      <c r="X2646" s="482">
        <v>10049.025079710438</v>
      </c>
      <c r="Y2646" s="482">
        <v>24161.035167718175</v>
      </c>
      <c r="Z2646" s="482">
        <v>14118.898924218738</v>
      </c>
      <c r="AA2646" s="482">
        <v>10042.136243499437</v>
      </c>
      <c r="AB2646" s="482">
        <v>9881.5413283819307</v>
      </c>
      <c r="AC2646" s="482">
        <v>10042.136243499437</v>
      </c>
      <c r="AD2646" s="482">
        <v>24176.287092588493</v>
      </c>
      <c r="AE2646" s="482">
        <v>14127.262012877982</v>
      </c>
      <c r="AF2646" s="444"/>
      <c r="AG2646" s="443"/>
      <c r="AH2646" s="445"/>
      <c r="AK2646" s="443"/>
    </row>
    <row r="2647" spans="2:37" s="342" customFormat="1">
      <c r="B2647" s="476">
        <v>43404</v>
      </c>
      <c r="C2647" s="476">
        <v>43404</v>
      </c>
      <c r="D2647" s="476">
        <v>43404</v>
      </c>
      <c r="E2647" s="477">
        <v>10042105</v>
      </c>
      <c r="F2647" s="478" t="s">
        <v>1054</v>
      </c>
      <c r="G2647" s="478" t="s">
        <v>444</v>
      </c>
      <c r="H2647" s="479">
        <v>143982556</v>
      </c>
      <c r="I2647" s="479">
        <v>98</v>
      </c>
      <c r="J2647" s="479" t="s">
        <v>2768</v>
      </c>
      <c r="K2647" s="479" t="s">
        <v>1780</v>
      </c>
      <c r="L2647" s="480">
        <v>41571</v>
      </c>
      <c r="M2647" s="480">
        <v>43405</v>
      </c>
      <c r="N2647" s="479">
        <v>60</v>
      </c>
      <c r="O2647" s="479">
        <v>59</v>
      </c>
      <c r="P2647" s="479">
        <v>60</v>
      </c>
      <c r="Q2647" s="479">
        <v>59</v>
      </c>
      <c r="R2647" s="479">
        <v>59</v>
      </c>
      <c r="S2647" s="481">
        <v>127147</v>
      </c>
      <c r="T2647" s="479">
        <v>0.05</v>
      </c>
      <c r="U2647" s="479">
        <v>9.1499999999999998E-2</v>
      </c>
      <c r="V2647" s="482">
        <v>2399.4207441350586</v>
      </c>
      <c r="W2647" s="482">
        <v>115183.82113976254</v>
      </c>
      <c r="X2647" s="482">
        <v>11963.178860237458</v>
      </c>
      <c r="Y2647" s="482">
        <v>28763.266373321545</v>
      </c>
      <c r="Z2647" s="482">
        <v>16808.288545430769</v>
      </c>
      <c r="AA2647" s="482">
        <v>11954.977827890776</v>
      </c>
      <c r="AB2647" s="482">
        <v>11763.792545900167</v>
      </c>
      <c r="AC2647" s="482">
        <v>11954.977827890776</v>
      </c>
      <c r="AD2647" s="482">
        <v>28781.423508341046</v>
      </c>
      <c r="AE2647" s="482">
        <v>16818.244648103515</v>
      </c>
      <c r="AF2647" s="444"/>
      <c r="AG2647" s="443"/>
      <c r="AH2647" s="445"/>
      <c r="AK2647" s="443"/>
    </row>
    <row r="2648" spans="2:37" s="342" customFormat="1">
      <c r="B2648" s="476">
        <v>43404</v>
      </c>
      <c r="C2648" s="476">
        <v>43404</v>
      </c>
      <c r="D2648" s="476">
        <v>43404</v>
      </c>
      <c r="E2648" s="477">
        <v>10041763</v>
      </c>
      <c r="F2648" s="478" t="s">
        <v>1054</v>
      </c>
      <c r="G2648" s="478" t="s">
        <v>444</v>
      </c>
      <c r="H2648" s="479">
        <v>143982831</v>
      </c>
      <c r="I2648" s="479">
        <v>98</v>
      </c>
      <c r="J2648" s="479" t="s">
        <v>2307</v>
      </c>
      <c r="K2648" s="479" t="s">
        <v>1780</v>
      </c>
      <c r="L2648" s="480">
        <v>41586</v>
      </c>
      <c r="M2648" s="480">
        <v>43405</v>
      </c>
      <c r="N2648" s="479">
        <v>60</v>
      </c>
      <c r="O2648" s="479">
        <v>59</v>
      </c>
      <c r="P2648" s="479">
        <v>60</v>
      </c>
      <c r="Q2648" s="479">
        <v>59</v>
      </c>
      <c r="R2648" s="479">
        <v>59</v>
      </c>
      <c r="S2648" s="481">
        <v>175388</v>
      </c>
      <c r="T2648" s="479">
        <v>0.05</v>
      </c>
      <c r="U2648" s="479">
        <v>9.1499999999999998E-2</v>
      </c>
      <c r="V2648" s="482">
        <v>3309.7879263557902</v>
      </c>
      <c r="W2648" s="482">
        <v>158885.85670177566</v>
      </c>
      <c r="X2648" s="482">
        <v>16502.143298224342</v>
      </c>
      <c r="Y2648" s="482">
        <v>39676.372723572887</v>
      </c>
      <c r="Z2648" s="482">
        <v>23185.542021486996</v>
      </c>
      <c r="AA2648" s="482">
        <v>16490.830702085892</v>
      </c>
      <c r="AB2648" s="482">
        <v>16227.107576587268</v>
      </c>
      <c r="AC2648" s="482">
        <v>16490.830702085892</v>
      </c>
      <c r="AD2648" s="482">
        <v>39701.418879571836</v>
      </c>
      <c r="AE2648" s="482">
        <v>23199.275581347407</v>
      </c>
      <c r="AF2648" s="444"/>
      <c r="AG2648" s="443"/>
      <c r="AH2648" s="445"/>
      <c r="AK2648" s="443"/>
    </row>
    <row r="2649" spans="2:37" s="342" customFormat="1">
      <c r="B2649" s="476">
        <v>43404</v>
      </c>
      <c r="C2649" s="476">
        <v>43404</v>
      </c>
      <c r="D2649" s="476">
        <v>43404</v>
      </c>
      <c r="E2649" s="477">
        <v>10041775</v>
      </c>
      <c r="F2649" s="478" t="s">
        <v>1053</v>
      </c>
      <c r="G2649" s="478" t="s">
        <v>444</v>
      </c>
      <c r="H2649" s="479">
        <v>143983013</v>
      </c>
      <c r="I2649" s="479">
        <v>98</v>
      </c>
      <c r="J2649" s="479" t="s">
        <v>2317</v>
      </c>
      <c r="K2649" s="479" t="s">
        <v>1780</v>
      </c>
      <c r="L2649" s="480">
        <v>41796</v>
      </c>
      <c r="M2649" s="480">
        <v>43617</v>
      </c>
      <c r="N2649" s="479">
        <v>60</v>
      </c>
      <c r="O2649" s="479">
        <v>52</v>
      </c>
      <c r="P2649" s="479">
        <v>60</v>
      </c>
      <c r="Q2649" s="479">
        <v>52</v>
      </c>
      <c r="R2649" s="479">
        <v>52</v>
      </c>
      <c r="S2649" s="481">
        <v>290281</v>
      </c>
      <c r="T2649" s="479">
        <v>0.05</v>
      </c>
      <c r="U2649" s="479">
        <v>9.1499999999999998E-2</v>
      </c>
      <c r="V2649" s="482">
        <v>5477.9605734171382</v>
      </c>
      <c r="W2649" s="482">
        <v>262968.64876301767</v>
      </c>
      <c r="X2649" s="482">
        <v>27312.351236982329</v>
      </c>
      <c r="Y2649" s="482">
        <v>64242.717532234761</v>
      </c>
      <c r="Z2649" s="482">
        <v>37586.223265554145</v>
      </c>
      <c r="AA2649" s="482">
        <v>26656.494266680616</v>
      </c>
      <c r="AB2649" s="482">
        <v>23670.704405384688</v>
      </c>
      <c r="AC2649" s="482">
        <v>26656.494266680616</v>
      </c>
      <c r="AD2649" s="482">
        <v>65708.985642010812</v>
      </c>
      <c r="AE2649" s="482">
        <v>38396.634405028308</v>
      </c>
      <c r="AF2649" s="444"/>
      <c r="AG2649" s="443"/>
      <c r="AH2649" s="445"/>
      <c r="AK2649" s="443"/>
    </row>
    <row r="2650" spans="2:37" s="342" customFormat="1">
      <c r="B2650" s="476">
        <v>43404</v>
      </c>
      <c r="C2650" s="476">
        <v>43404</v>
      </c>
      <c r="D2650" s="476">
        <v>43404</v>
      </c>
      <c r="E2650" s="477">
        <v>10041244</v>
      </c>
      <c r="F2650" s="478" t="s">
        <v>1053</v>
      </c>
      <c r="G2650" s="478" t="s">
        <v>444</v>
      </c>
      <c r="H2650" s="479">
        <v>143983064</v>
      </c>
      <c r="I2650" s="479">
        <v>98</v>
      </c>
      <c r="J2650" s="479" t="s">
        <v>2769</v>
      </c>
      <c r="K2650" s="479" t="s">
        <v>1780</v>
      </c>
      <c r="L2650" s="480">
        <v>41638</v>
      </c>
      <c r="M2650" s="480">
        <v>43466</v>
      </c>
      <c r="N2650" s="479">
        <v>60</v>
      </c>
      <c r="O2650" s="479">
        <v>57</v>
      </c>
      <c r="P2650" s="479">
        <v>60</v>
      </c>
      <c r="Q2650" s="479">
        <v>57</v>
      </c>
      <c r="R2650" s="479">
        <v>57</v>
      </c>
      <c r="S2650" s="481">
        <v>304941</v>
      </c>
      <c r="T2650" s="479">
        <v>0.05</v>
      </c>
      <c r="U2650" s="479">
        <v>9.1499999999999998E-2</v>
      </c>
      <c r="V2650" s="482">
        <v>5754.6128586383384</v>
      </c>
      <c r="W2650" s="482">
        <v>276249.29886021948</v>
      </c>
      <c r="X2650" s="482">
        <v>28691.701139780518</v>
      </c>
      <c r="Y2650" s="482">
        <v>68767.507024850318</v>
      </c>
      <c r="Z2650" s="482">
        <v>40192.899053635134</v>
      </c>
      <c r="AA2650" s="482">
        <v>28574.607971215184</v>
      </c>
      <c r="AB2650" s="482">
        <v>27257.11608279149</v>
      </c>
      <c r="AC2650" s="482">
        <v>28574.607971215184</v>
      </c>
      <c r="AD2650" s="482">
        <v>69027.472658081038</v>
      </c>
      <c r="AE2650" s="482">
        <v>40335.771518300287</v>
      </c>
      <c r="AF2650" s="444"/>
      <c r="AG2650" s="443"/>
      <c r="AH2650" s="445"/>
      <c r="AK2650" s="443"/>
    </row>
    <row r="2651" spans="2:37" s="342" customFormat="1" ht="13.95" customHeight="1">
      <c r="B2651" s="476">
        <v>43404</v>
      </c>
      <c r="C2651" s="476">
        <v>43404</v>
      </c>
      <c r="D2651" s="476">
        <v>43404</v>
      </c>
      <c r="E2651" s="477">
        <v>10041736</v>
      </c>
      <c r="F2651" s="478" t="s">
        <v>1053</v>
      </c>
      <c r="G2651" s="478" t="s">
        <v>349</v>
      </c>
      <c r="H2651" s="479">
        <v>143983145</v>
      </c>
      <c r="I2651" s="479">
        <v>98</v>
      </c>
      <c r="J2651" s="479" t="s">
        <v>2770</v>
      </c>
      <c r="K2651" s="479" t="s">
        <v>1780</v>
      </c>
      <c r="L2651" s="480">
        <v>41775</v>
      </c>
      <c r="M2651" s="480">
        <v>43617</v>
      </c>
      <c r="N2651" s="479">
        <v>61</v>
      </c>
      <c r="O2651" s="479">
        <v>53</v>
      </c>
      <c r="P2651" s="479">
        <v>60</v>
      </c>
      <c r="Q2651" s="479">
        <v>53</v>
      </c>
      <c r="R2651" s="479">
        <v>53</v>
      </c>
      <c r="S2651" s="481">
        <v>389556</v>
      </c>
      <c r="T2651" s="479">
        <v>0.05</v>
      </c>
      <c r="U2651" s="479">
        <v>9.1499999999999998E-2</v>
      </c>
      <c r="V2651" s="482">
        <v>7351.4022934263239</v>
      </c>
      <c r="W2651" s="482">
        <v>352902.92832643579</v>
      </c>
      <c r="X2651" s="482">
        <v>36653.071673564205</v>
      </c>
      <c r="Y2651" s="482">
        <v>86646.914669592225</v>
      </c>
      <c r="Z2651" s="482">
        <v>50681.084139964718</v>
      </c>
      <c r="AA2651" s="482">
        <v>35965.830529627507</v>
      </c>
      <c r="AB2651" s="482">
        <v>32376.879978315046</v>
      </c>
      <c r="AC2651" s="482">
        <v>35965.830529627507</v>
      </c>
      <c r="AD2651" s="482">
        <v>88181.209279143834</v>
      </c>
      <c r="AE2651" s="482">
        <v>51528.137605579395</v>
      </c>
      <c r="AF2651" s="444"/>
      <c r="AG2651" s="443"/>
      <c r="AH2651" s="445"/>
      <c r="AK2651" s="443"/>
    </row>
    <row r="2652" spans="2:37" s="342" customFormat="1">
      <c r="B2652" s="476">
        <v>43404</v>
      </c>
      <c r="C2652" s="476">
        <v>43404</v>
      </c>
      <c r="D2652" s="476">
        <v>43404</v>
      </c>
      <c r="E2652" s="477">
        <v>10041378</v>
      </c>
      <c r="F2652" s="478" t="s">
        <v>1053</v>
      </c>
      <c r="G2652" s="478" t="s">
        <v>444</v>
      </c>
      <c r="H2652" s="479">
        <v>143983811</v>
      </c>
      <c r="I2652" s="479">
        <v>98</v>
      </c>
      <c r="J2652" s="479" t="s">
        <v>2234</v>
      </c>
      <c r="K2652" s="479" t="s">
        <v>1780</v>
      </c>
      <c r="L2652" s="480">
        <v>41815</v>
      </c>
      <c r="M2652" s="480">
        <v>43647</v>
      </c>
      <c r="N2652" s="479">
        <v>60</v>
      </c>
      <c r="O2652" s="479">
        <v>51</v>
      </c>
      <c r="P2652" s="479">
        <v>60</v>
      </c>
      <c r="Q2652" s="479">
        <v>51</v>
      </c>
      <c r="R2652" s="479">
        <v>51</v>
      </c>
      <c r="S2652" s="481">
        <v>101760</v>
      </c>
      <c r="T2652" s="479">
        <v>0.05</v>
      </c>
      <c r="U2652" s="479">
        <v>9.1499999999999998E-2</v>
      </c>
      <c r="V2652" s="482">
        <v>1920.3367356145529</v>
      </c>
      <c r="W2652" s="482">
        <v>92185.467523278057</v>
      </c>
      <c r="X2652" s="482">
        <v>9574.5324767219427</v>
      </c>
      <c r="Y2652" s="482">
        <v>22393.830052339195</v>
      </c>
      <c r="Z2652" s="482">
        <v>13105.573939239213</v>
      </c>
      <c r="AA2652" s="482">
        <v>9288.256113099982</v>
      </c>
      <c r="AB2652" s="482">
        <v>8138.3526052136503</v>
      </c>
      <c r="AC2652" s="482">
        <v>9288.256113099982</v>
      </c>
      <c r="AD2652" s="482">
        <v>23034.73661359516</v>
      </c>
      <c r="AE2652" s="482">
        <v>13460.204136873159</v>
      </c>
      <c r="AF2652" s="444"/>
      <c r="AG2652" s="443"/>
      <c r="AH2652" s="445"/>
      <c r="AK2652" s="443"/>
    </row>
    <row r="2653" spans="2:37" s="342" customFormat="1">
      <c r="B2653" s="476">
        <v>43404</v>
      </c>
      <c r="C2653" s="476">
        <v>43404</v>
      </c>
      <c r="D2653" s="476">
        <v>43404</v>
      </c>
      <c r="E2653" s="477">
        <v>10041995</v>
      </c>
      <c r="F2653" s="478" t="s">
        <v>1053</v>
      </c>
      <c r="G2653" s="478" t="s">
        <v>444</v>
      </c>
      <c r="H2653" s="479">
        <v>143984133</v>
      </c>
      <c r="I2653" s="479">
        <v>98</v>
      </c>
      <c r="J2653" s="479" t="s">
        <v>2369</v>
      </c>
      <c r="K2653" s="479" t="s">
        <v>1780</v>
      </c>
      <c r="L2653" s="480">
        <v>41922</v>
      </c>
      <c r="M2653" s="480">
        <v>43739</v>
      </c>
      <c r="N2653" s="479">
        <v>60</v>
      </c>
      <c r="O2653" s="479">
        <v>48</v>
      </c>
      <c r="P2653" s="479">
        <v>60</v>
      </c>
      <c r="Q2653" s="479">
        <v>48</v>
      </c>
      <c r="R2653" s="479">
        <v>48</v>
      </c>
      <c r="S2653" s="481">
        <v>170755</v>
      </c>
      <c r="T2653" s="479">
        <v>0.05</v>
      </c>
      <c r="U2653" s="479">
        <v>9.1499999999999998E-2</v>
      </c>
      <c r="V2653" s="482">
        <v>3222.3575008830871</v>
      </c>
      <c r="W2653" s="482">
        <v>154688.77267037483</v>
      </c>
      <c r="X2653" s="482">
        <v>16066.227329625166</v>
      </c>
      <c r="Y2653" s="482">
        <v>36802.472224920493</v>
      </c>
      <c r="Z2653" s="482">
        <v>21559.233387419081</v>
      </c>
      <c r="AA2653" s="482">
        <v>15243.238837501412</v>
      </c>
      <c r="AB2653" s="482">
        <v>12852.981863700134</v>
      </c>
      <c r="AC2653" s="482">
        <v>15243.238837501412</v>
      </c>
      <c r="AD2653" s="482">
        <v>38652.677382610476</v>
      </c>
      <c r="AE2653" s="482">
        <v>22586.450052985223</v>
      </c>
      <c r="AF2653" s="444"/>
      <c r="AG2653" s="443"/>
      <c r="AH2653" s="445"/>
      <c r="AK2653" s="443"/>
    </row>
    <row r="2654" spans="2:37" s="342" customFormat="1">
      <c r="B2654" s="476">
        <v>43404</v>
      </c>
      <c r="C2654" s="476">
        <v>43404</v>
      </c>
      <c r="D2654" s="476">
        <v>43404</v>
      </c>
      <c r="E2654" s="477">
        <v>10041543</v>
      </c>
      <c r="F2654" s="478" t="s">
        <v>1053</v>
      </c>
      <c r="G2654" s="478" t="s">
        <v>444</v>
      </c>
      <c r="H2654" s="479">
        <v>143985539</v>
      </c>
      <c r="I2654" s="479">
        <v>98</v>
      </c>
      <c r="J2654" s="479" t="s">
        <v>2771</v>
      </c>
      <c r="K2654" s="479" t="s">
        <v>1780</v>
      </c>
      <c r="L2654" s="480">
        <v>42173</v>
      </c>
      <c r="M2654" s="480">
        <v>44013</v>
      </c>
      <c r="N2654" s="479">
        <v>60</v>
      </c>
      <c r="O2654" s="479">
        <v>39</v>
      </c>
      <c r="P2654" s="479">
        <v>60</v>
      </c>
      <c r="Q2654" s="479">
        <v>39</v>
      </c>
      <c r="R2654" s="479">
        <v>39</v>
      </c>
      <c r="S2654" s="481">
        <v>542757</v>
      </c>
      <c r="T2654" s="479">
        <v>0.05</v>
      </c>
      <c r="U2654" s="479">
        <v>9.1499999999999998E-2</v>
      </c>
      <c r="V2654" s="482">
        <v>10242.494158922442</v>
      </c>
      <c r="W2654" s="482">
        <v>491689.34548478591</v>
      </c>
      <c r="X2654" s="482">
        <v>51067.65451521409</v>
      </c>
      <c r="Y2654" s="482">
        <v>105827.60100806417</v>
      </c>
      <c r="Z2654" s="482">
        <v>62241.458117110713</v>
      </c>
      <c r="AA2654" s="482">
        <v>43586.142890953459</v>
      </c>
      <c r="AB2654" s="482">
        <v>33193.975434889158</v>
      </c>
      <c r="AC2654" s="482">
        <v>43586.142890953459</v>
      </c>
      <c r="AD2654" s="482">
        <v>122860.30405056081</v>
      </c>
      <c r="AE2654" s="482">
        <v>71792.649535346543</v>
      </c>
      <c r="AF2654" s="444"/>
      <c r="AG2654" s="443"/>
      <c r="AH2654" s="445"/>
      <c r="AK2654" s="443"/>
    </row>
    <row r="2655" spans="2:37" s="342" customFormat="1">
      <c r="B2655" s="476">
        <v>43404</v>
      </c>
      <c r="C2655" s="476">
        <v>43404</v>
      </c>
      <c r="D2655" s="476">
        <v>43404</v>
      </c>
      <c r="E2655" s="477">
        <v>10041381</v>
      </c>
      <c r="F2655" s="478" t="s">
        <v>1053</v>
      </c>
      <c r="G2655" s="478" t="s">
        <v>444</v>
      </c>
      <c r="H2655" s="479">
        <v>143986101</v>
      </c>
      <c r="I2655" s="479">
        <v>98</v>
      </c>
      <c r="J2655" s="479" t="s">
        <v>2766</v>
      </c>
      <c r="K2655" s="479" t="s">
        <v>1780</v>
      </c>
      <c r="L2655" s="480">
        <v>42221</v>
      </c>
      <c r="M2655" s="480">
        <v>44044</v>
      </c>
      <c r="N2655" s="479">
        <v>60</v>
      </c>
      <c r="O2655" s="479">
        <v>38</v>
      </c>
      <c r="P2655" s="479">
        <v>60</v>
      </c>
      <c r="Q2655" s="479">
        <v>38</v>
      </c>
      <c r="R2655" s="479">
        <v>38</v>
      </c>
      <c r="S2655" s="481">
        <v>325586</v>
      </c>
      <c r="T2655" s="479">
        <v>0.05</v>
      </c>
      <c r="U2655" s="479">
        <v>9.1499999999999998E-2</v>
      </c>
      <c r="V2655" s="482">
        <v>6144.2094772189448</v>
      </c>
      <c r="W2655" s="482">
        <v>294951.82418468955</v>
      </c>
      <c r="X2655" s="482">
        <v>30634.175815310446</v>
      </c>
      <c r="Y2655" s="482">
        <v>62537.690013407962</v>
      </c>
      <c r="Z2655" s="482">
        <v>36799.945661819162</v>
      </c>
      <c r="AA2655" s="482">
        <v>25737.744351588801</v>
      </c>
      <c r="AB2655" s="482">
        <v>19401.644683029946</v>
      </c>
      <c r="AC2655" s="482">
        <v>25737.744351588801</v>
      </c>
      <c r="AD2655" s="482">
        <v>73700.744448447309</v>
      </c>
      <c r="AE2655" s="482">
        <v>43066.568633136631</v>
      </c>
      <c r="AF2655" s="444"/>
      <c r="AG2655" s="443"/>
      <c r="AH2655" s="445"/>
      <c r="AK2655" s="443"/>
    </row>
    <row r="2656" spans="2:37" s="342" customFormat="1">
      <c r="B2656" s="476">
        <v>43404</v>
      </c>
      <c r="C2656" s="476">
        <v>43404</v>
      </c>
      <c r="D2656" s="476">
        <v>43404</v>
      </c>
      <c r="E2656" s="477">
        <v>10054588</v>
      </c>
      <c r="F2656" s="478" t="s">
        <v>1053</v>
      </c>
      <c r="G2656" s="478" t="s">
        <v>444</v>
      </c>
      <c r="H2656" s="479">
        <v>143987019</v>
      </c>
      <c r="I2656" s="479">
        <v>99</v>
      </c>
      <c r="J2656" s="479" t="s">
        <v>2772</v>
      </c>
      <c r="K2656" s="479" t="s">
        <v>1779</v>
      </c>
      <c r="L2656" s="480">
        <v>41836</v>
      </c>
      <c r="M2656" s="480">
        <v>51683</v>
      </c>
      <c r="N2656" s="479">
        <v>324</v>
      </c>
      <c r="O2656" s="479">
        <v>51</v>
      </c>
      <c r="P2656" s="479">
        <v>228</v>
      </c>
      <c r="Q2656" s="479">
        <v>51</v>
      </c>
      <c r="R2656" s="479">
        <v>51</v>
      </c>
      <c r="S2656" s="481">
        <v>1109162</v>
      </c>
      <c r="T2656" s="479">
        <v>0.03</v>
      </c>
      <c r="U2656" s="479">
        <v>7.3999999999999996E-2</v>
      </c>
      <c r="V2656" s="482">
        <v>6388.1200155442521</v>
      </c>
      <c r="W2656" s="482">
        <v>780888.21550491906</v>
      </c>
      <c r="X2656" s="482">
        <v>328273.78449508094</v>
      </c>
      <c r="Y2656" s="482">
        <v>231881.2538081703</v>
      </c>
      <c r="Z2656" s="482">
        <v>129409.6598291925</v>
      </c>
      <c r="AA2656" s="482">
        <v>102471.59397897779</v>
      </c>
      <c r="AB2656" s="482">
        <v>73429.662321268101</v>
      </c>
      <c r="AC2656" s="482">
        <v>102471.59397897779</v>
      </c>
      <c r="AD2656" s="482">
        <v>675603.14803917077</v>
      </c>
      <c r="AE2656" s="482">
        <v>347329.36354408949</v>
      </c>
      <c r="AF2656" s="444"/>
      <c r="AG2656" s="443"/>
      <c r="AH2656" s="445"/>
      <c r="AK2656" s="443"/>
    </row>
    <row r="2657" spans="2:37" s="342" customFormat="1">
      <c r="B2657" s="476">
        <v>43404</v>
      </c>
      <c r="C2657" s="476">
        <v>43404</v>
      </c>
      <c r="D2657" s="476">
        <v>43404</v>
      </c>
      <c r="E2657" s="477">
        <v>10041927</v>
      </c>
      <c r="F2657" s="478" t="s">
        <v>1053</v>
      </c>
      <c r="G2657" s="478" t="s">
        <v>444</v>
      </c>
      <c r="H2657" s="479">
        <v>143999076</v>
      </c>
      <c r="I2657" s="479">
        <v>98</v>
      </c>
      <c r="J2657" s="479" t="s">
        <v>2773</v>
      </c>
      <c r="K2657" s="479" t="s">
        <v>1338</v>
      </c>
      <c r="L2657" s="480">
        <v>41110</v>
      </c>
      <c r="M2657" s="480">
        <v>43678</v>
      </c>
      <c r="N2657" s="479">
        <v>84</v>
      </c>
      <c r="O2657" s="479">
        <v>74</v>
      </c>
      <c r="P2657" s="479">
        <v>60</v>
      </c>
      <c r="Q2657" s="479">
        <v>60</v>
      </c>
      <c r="R2657" s="479">
        <v>74</v>
      </c>
      <c r="S2657" s="481">
        <v>1113076</v>
      </c>
      <c r="T2657" s="479">
        <v>0.05</v>
      </c>
      <c r="U2657" s="479">
        <v>9.4E-2</v>
      </c>
      <c r="V2657" s="482">
        <v>21005.117259541115</v>
      </c>
      <c r="W2657" s="482">
        <v>1002486.1092136374</v>
      </c>
      <c r="X2657" s="482">
        <v>110589.89078636258</v>
      </c>
      <c r="Y2657" s="482">
        <v>257820.92635883449</v>
      </c>
      <c r="Z2657" s="482">
        <v>147231.03557246691</v>
      </c>
      <c r="AA2657" s="482">
        <v>110589.89078636758</v>
      </c>
      <c r="AB2657" s="482">
        <v>136394.19863651384</v>
      </c>
      <c r="AC2657" s="482">
        <v>110589.89078636758</v>
      </c>
      <c r="AD2657" s="482">
        <v>257820.92635883449</v>
      </c>
      <c r="AE2657" s="482">
        <v>147231.03557246691</v>
      </c>
      <c r="AF2657" s="444"/>
      <c r="AG2657" s="443"/>
      <c r="AH2657" s="445"/>
      <c r="AK2657" s="443"/>
    </row>
    <row r="2658" spans="2:37" s="342" customFormat="1">
      <c r="B2658" s="476">
        <v>43404</v>
      </c>
      <c r="C2658" s="476">
        <v>43404</v>
      </c>
      <c r="D2658" s="476">
        <v>43404</v>
      </c>
      <c r="E2658" s="477">
        <v>10041378</v>
      </c>
      <c r="F2658" s="478" t="s">
        <v>1053</v>
      </c>
      <c r="G2658" s="478" t="s">
        <v>444</v>
      </c>
      <c r="H2658" s="479">
        <v>143986349</v>
      </c>
      <c r="I2658" s="479">
        <v>98</v>
      </c>
      <c r="J2658" s="479" t="s">
        <v>2234</v>
      </c>
      <c r="K2658" s="479" t="s">
        <v>2612</v>
      </c>
      <c r="L2658" s="480">
        <v>42479</v>
      </c>
      <c r="M2658" s="480">
        <v>44317</v>
      </c>
      <c r="N2658" s="479">
        <v>60</v>
      </c>
      <c r="O2658" s="479">
        <v>29</v>
      </c>
      <c r="P2658" s="479">
        <v>60</v>
      </c>
      <c r="Q2658" s="479">
        <v>29</v>
      </c>
      <c r="R2658" s="479">
        <v>29</v>
      </c>
      <c r="S2658" s="481">
        <v>155844</v>
      </c>
      <c r="T2658" s="479">
        <v>0.05</v>
      </c>
      <c r="U2658" s="479">
        <v>8.8999999999999996E-2</v>
      </c>
      <c r="V2658" s="482">
        <v>2940.9685360172398</v>
      </c>
      <c r="W2658" s="482">
        <v>142008.16151825653</v>
      </c>
      <c r="X2658" s="482">
        <v>13835.838481743471</v>
      </c>
      <c r="Y2658" s="482">
        <v>24460.867176776635</v>
      </c>
      <c r="Z2658" s="482">
        <v>14805.100120009141</v>
      </c>
      <c r="AA2658" s="482">
        <v>9655.7670567674941</v>
      </c>
      <c r="AB2658" s="482">
        <v>6687.3219328426776</v>
      </c>
      <c r="AC2658" s="482">
        <v>9655.7670567674941</v>
      </c>
      <c r="AD2658" s="482">
        <v>34449.950642777345</v>
      </c>
      <c r="AE2658" s="482">
        <v>20614.112161034398</v>
      </c>
      <c r="AF2658" s="444"/>
      <c r="AG2658" s="443"/>
      <c r="AH2658" s="445"/>
      <c r="AK2658" s="443"/>
    </row>
    <row r="2659" spans="2:37" s="342" customFormat="1">
      <c r="B2659" s="476">
        <v>43404</v>
      </c>
      <c r="C2659" s="476">
        <v>43404</v>
      </c>
      <c r="D2659" s="476">
        <v>43404</v>
      </c>
      <c r="E2659" s="477">
        <v>10041664</v>
      </c>
      <c r="F2659" s="478" t="s">
        <v>1053</v>
      </c>
      <c r="G2659" s="478" t="s">
        <v>444</v>
      </c>
      <c r="H2659" s="479">
        <v>143987191</v>
      </c>
      <c r="I2659" s="479">
        <v>98</v>
      </c>
      <c r="J2659" s="479" t="s">
        <v>2328</v>
      </c>
      <c r="K2659" s="479" t="s">
        <v>2612</v>
      </c>
      <c r="L2659" s="480">
        <v>42536</v>
      </c>
      <c r="M2659" s="480">
        <v>44348</v>
      </c>
      <c r="N2659" s="479">
        <v>60</v>
      </c>
      <c r="O2659" s="479">
        <v>28</v>
      </c>
      <c r="P2659" s="479">
        <v>60</v>
      </c>
      <c r="Q2659" s="479">
        <v>28</v>
      </c>
      <c r="R2659" s="479">
        <v>28</v>
      </c>
      <c r="S2659" s="481">
        <v>251041</v>
      </c>
      <c r="T2659" s="479">
        <v>0.05</v>
      </c>
      <c r="U2659" s="479">
        <v>8.8999999999999996E-2</v>
      </c>
      <c r="V2659" s="482">
        <v>4737.4533652261489</v>
      </c>
      <c r="W2659" s="482">
        <v>228753.56687267162</v>
      </c>
      <c r="X2659" s="482">
        <v>22287.433127328375</v>
      </c>
      <c r="Y2659" s="482">
        <v>38405.123835767285</v>
      </c>
      <c r="Z2659" s="482">
        <v>23258.554408050477</v>
      </c>
      <c r="AA2659" s="482">
        <v>15146.569427716808</v>
      </c>
      <c r="AB2659" s="482">
        <v>10400.802126086575</v>
      </c>
      <c r="AC2659" s="482">
        <v>15146.569427716808</v>
      </c>
      <c r="AD2659" s="482">
        <v>55493.635040896479</v>
      </c>
      <c r="AE2659" s="482">
        <v>33206.201913568948</v>
      </c>
      <c r="AF2659" s="444"/>
      <c r="AG2659" s="443"/>
      <c r="AH2659" s="445"/>
      <c r="AK2659" s="443"/>
    </row>
    <row r="2660" spans="2:37" s="342" customFormat="1">
      <c r="B2660" s="476">
        <v>43404</v>
      </c>
      <c r="C2660" s="476">
        <v>43404</v>
      </c>
      <c r="D2660" s="476">
        <v>43404</v>
      </c>
      <c r="E2660" s="477">
        <v>10041583</v>
      </c>
      <c r="F2660" s="478" t="s">
        <v>1053</v>
      </c>
      <c r="G2660" s="478" t="s">
        <v>444</v>
      </c>
      <c r="H2660" s="479">
        <v>143987086</v>
      </c>
      <c r="I2660" s="479">
        <v>98</v>
      </c>
      <c r="J2660" s="479" t="s">
        <v>1857</v>
      </c>
      <c r="K2660" s="479" t="s">
        <v>2673</v>
      </c>
      <c r="L2660" s="480">
        <v>42632</v>
      </c>
      <c r="M2660" s="480">
        <v>43739</v>
      </c>
      <c r="N2660" s="479">
        <v>36</v>
      </c>
      <c r="O2660" s="479">
        <v>24</v>
      </c>
      <c r="P2660" s="479">
        <v>36</v>
      </c>
      <c r="Q2660" s="479">
        <v>24</v>
      </c>
      <c r="R2660" s="479">
        <v>24</v>
      </c>
      <c r="S2660" s="481">
        <v>206022</v>
      </c>
      <c r="T2660" s="479">
        <v>0.05</v>
      </c>
      <c r="U2660" s="479">
        <v>8.5000000000000006E-2</v>
      </c>
      <c r="V2660" s="482">
        <v>6174.6641632973915</v>
      </c>
      <c r="W2660" s="482">
        <v>195601.70565251441</v>
      </c>
      <c r="X2660" s="482">
        <v>10420.294347485586</v>
      </c>
      <c r="Y2660" s="482">
        <v>23384.542497357761</v>
      </c>
      <c r="Z2660" s="482">
        <v>14297.562812598393</v>
      </c>
      <c r="AA2660" s="482">
        <v>9086.979684759368</v>
      </c>
      <c r="AB2660" s="482">
        <v>6946.8628983237231</v>
      </c>
      <c r="AC2660" s="482">
        <v>9086.979684759368</v>
      </c>
      <c r="AD2660" s="482">
        <v>26686.204226192262</v>
      </c>
      <c r="AE2660" s="482">
        <v>16265.909878706094</v>
      </c>
      <c r="AF2660" s="444"/>
      <c r="AG2660" s="443"/>
      <c r="AH2660" s="445"/>
      <c r="AK2660" s="443"/>
    </row>
    <row r="2661" spans="2:37" s="342" customFormat="1" ht="13.8" thickBot="1">
      <c r="B2661" s="483">
        <v>43404</v>
      </c>
      <c r="C2661" s="483">
        <v>43404</v>
      </c>
      <c r="D2661" s="483">
        <v>43404</v>
      </c>
      <c r="E2661" s="484">
        <v>10041717</v>
      </c>
      <c r="F2661" s="485" t="s">
        <v>1053</v>
      </c>
      <c r="G2661" s="485" t="s">
        <v>444</v>
      </c>
      <c r="H2661" s="486">
        <v>143989879</v>
      </c>
      <c r="I2661" s="486">
        <v>98</v>
      </c>
      <c r="J2661" s="486" t="s">
        <v>2774</v>
      </c>
      <c r="K2661" s="486" t="s">
        <v>2733</v>
      </c>
      <c r="L2661" s="487">
        <v>43314</v>
      </c>
      <c r="M2661" s="487">
        <v>45139</v>
      </c>
      <c r="N2661" s="486">
        <v>60</v>
      </c>
      <c r="O2661" s="486">
        <v>2</v>
      </c>
      <c r="P2661" s="486">
        <v>60</v>
      </c>
      <c r="Q2661" s="486">
        <v>2</v>
      </c>
      <c r="R2661" s="486">
        <v>2</v>
      </c>
      <c r="S2661" s="488">
        <v>322583</v>
      </c>
      <c r="T2661" s="486">
        <v>0.05</v>
      </c>
      <c r="U2661" s="486">
        <v>0.08</v>
      </c>
      <c r="V2661" s="489">
        <v>6087.5391625859793</v>
      </c>
      <c r="W2661" s="489">
        <v>300227.89436800772</v>
      </c>
      <c r="X2661" s="489">
        <v>22355.105631992279</v>
      </c>
      <c r="Y2661" s="489">
        <v>3975.7984591281074</v>
      </c>
      <c r="Z2661" s="489">
        <v>2668.427319461447</v>
      </c>
      <c r="AA2661" s="489">
        <v>1307.3711396666604</v>
      </c>
      <c r="AB2661" s="489">
        <v>745.17018773307598</v>
      </c>
      <c r="AC2661" s="489">
        <v>1307.3711396666604</v>
      </c>
      <c r="AD2661" s="489">
        <v>65024.455387148599</v>
      </c>
      <c r="AE2661" s="489">
        <v>42669.349755158764</v>
      </c>
      <c r="AF2661" s="444"/>
      <c r="AG2661" s="443"/>
      <c r="AH2661" s="445"/>
      <c r="AK2661" s="443"/>
    </row>
    <row r="2662" spans="2:37" s="462" customFormat="1">
      <c r="B2662" s="459">
        <v>43434</v>
      </c>
      <c r="C2662" s="459">
        <v>43434</v>
      </c>
      <c r="D2662" s="459">
        <v>43434</v>
      </c>
      <c r="E2662" s="460">
        <v>10042367</v>
      </c>
      <c r="F2662" s="461" t="s">
        <v>1053</v>
      </c>
      <c r="G2662" s="461" t="s">
        <v>444</v>
      </c>
      <c r="H2662" s="462">
        <v>141961586</v>
      </c>
      <c r="I2662" s="462">
        <v>98</v>
      </c>
      <c r="J2662" s="462" t="s">
        <v>1854</v>
      </c>
      <c r="K2662" s="462" t="s">
        <v>1780</v>
      </c>
      <c r="L2662" s="463">
        <v>41795</v>
      </c>
      <c r="M2662" s="463">
        <v>43617</v>
      </c>
      <c r="N2662" s="462">
        <v>60</v>
      </c>
      <c r="O2662" s="462">
        <v>53</v>
      </c>
      <c r="P2662" s="462">
        <v>60</v>
      </c>
      <c r="Q2662" s="462">
        <v>53</v>
      </c>
      <c r="R2662" s="462">
        <v>53</v>
      </c>
      <c r="S2662" s="464">
        <v>129125</v>
      </c>
      <c r="T2662" s="462">
        <v>0.05</v>
      </c>
      <c r="U2662" s="462">
        <v>9.1499999999999998E-2</v>
      </c>
      <c r="V2662" s="464">
        <v>2436.7480442829119</v>
      </c>
      <c r="W2662" s="464">
        <v>116975.71240117215</v>
      </c>
      <c r="X2662" s="464">
        <v>12149.287598827854</v>
      </c>
      <c r="Y2662" s="464">
        <v>28720.602061606289</v>
      </c>
      <c r="Z2662" s="464">
        <v>16799.11229598042</v>
      </c>
      <c r="AA2662" s="464">
        <v>11921.489765625869</v>
      </c>
      <c r="AB2662" s="464">
        <v>10731.870712297938</v>
      </c>
      <c r="AC2662" s="464">
        <v>11921.489765625869</v>
      </c>
      <c r="AD2662" s="464">
        <v>29229.170255802659</v>
      </c>
      <c r="AE2662" s="464">
        <v>17079.882656974718</v>
      </c>
      <c r="AF2662" s="464">
        <v>8.7311491370201111E-11</v>
      </c>
      <c r="AG2662" s="461"/>
      <c r="AH2662" s="465">
        <v>60</v>
      </c>
      <c r="AI2662" s="462">
        <v>60</v>
      </c>
      <c r="AK2662" s="461"/>
    </row>
    <row r="2663" spans="2:37" s="462" customFormat="1">
      <c r="B2663" s="459">
        <v>43434</v>
      </c>
      <c r="C2663" s="459">
        <v>43434</v>
      </c>
      <c r="D2663" s="459">
        <v>43434</v>
      </c>
      <c r="E2663" s="460">
        <v>10041973</v>
      </c>
      <c r="F2663" s="461" t="s">
        <v>1053</v>
      </c>
      <c r="G2663" s="461" t="s">
        <v>444</v>
      </c>
      <c r="H2663" s="462">
        <v>143980707</v>
      </c>
      <c r="I2663" s="462">
        <v>98</v>
      </c>
      <c r="J2663" s="462" t="s">
        <v>1983</v>
      </c>
      <c r="K2663" s="462" t="s">
        <v>1338</v>
      </c>
      <c r="L2663" s="463">
        <v>41387</v>
      </c>
      <c r="M2663" s="463">
        <v>43952</v>
      </c>
      <c r="N2663" s="462">
        <v>84</v>
      </c>
      <c r="O2663" s="462">
        <v>66</v>
      </c>
      <c r="P2663" s="462">
        <v>60</v>
      </c>
      <c r="Q2663" s="462">
        <v>60</v>
      </c>
      <c r="R2663" s="462">
        <v>66</v>
      </c>
      <c r="S2663" s="464">
        <v>1000658</v>
      </c>
      <c r="T2663" s="462">
        <v>0.05</v>
      </c>
      <c r="U2663" s="462">
        <v>9.4E-2</v>
      </c>
      <c r="V2663" s="464">
        <v>18883.650915748694</v>
      </c>
      <c r="W2663" s="464">
        <v>901237.42230853962</v>
      </c>
      <c r="X2663" s="464">
        <v>99420.577691460378</v>
      </c>
      <c r="Y2663" s="464">
        <v>231781.63263638632</v>
      </c>
      <c r="Z2663" s="464">
        <v>132361.05494492163</v>
      </c>
      <c r="AA2663" s="464">
        <v>99420.577691464685</v>
      </c>
      <c r="AB2663" s="464">
        <v>109362.63546060641</v>
      </c>
      <c r="AC2663" s="464">
        <v>99420.577691464685</v>
      </c>
      <c r="AD2663" s="464">
        <v>231781.63263638632</v>
      </c>
      <c r="AE2663" s="464">
        <v>132361.05494492163</v>
      </c>
      <c r="AF2663" s="464">
        <v>4.3073669075965881E-9</v>
      </c>
      <c r="AG2663" s="461"/>
      <c r="AH2663" s="465">
        <v>60</v>
      </c>
      <c r="AI2663" s="462">
        <v>60</v>
      </c>
      <c r="AK2663" s="461"/>
    </row>
    <row r="2664" spans="2:37" s="462" customFormat="1">
      <c r="B2664" s="459">
        <v>43434</v>
      </c>
      <c r="C2664" s="459">
        <v>43434</v>
      </c>
      <c r="D2664" s="459">
        <v>43434</v>
      </c>
      <c r="E2664" s="460">
        <v>10041942</v>
      </c>
      <c r="F2664" s="461" t="s">
        <v>1053</v>
      </c>
      <c r="G2664" s="461" t="s">
        <v>444</v>
      </c>
      <c r="H2664" s="462">
        <v>143984141</v>
      </c>
      <c r="I2664" s="462">
        <v>98</v>
      </c>
      <c r="J2664" s="462" t="s">
        <v>2370</v>
      </c>
      <c r="K2664" s="462" t="s">
        <v>1780</v>
      </c>
      <c r="L2664" s="463">
        <v>41977</v>
      </c>
      <c r="M2664" s="463">
        <v>43800</v>
      </c>
      <c r="N2664" s="462">
        <v>60</v>
      </c>
      <c r="O2664" s="462">
        <v>47</v>
      </c>
      <c r="P2664" s="462">
        <v>60</v>
      </c>
      <c r="Q2664" s="462">
        <v>47</v>
      </c>
      <c r="R2664" s="462">
        <v>47</v>
      </c>
      <c r="S2664" s="464">
        <v>110336</v>
      </c>
      <c r="T2664" s="462">
        <v>0.05</v>
      </c>
      <c r="U2664" s="462">
        <v>9.1499999999999998E-2</v>
      </c>
      <c r="V2664" s="464">
        <v>2082.1764353455906</v>
      </c>
      <c r="W2664" s="464">
        <v>99954.557239076326</v>
      </c>
      <c r="X2664" s="464">
        <v>10381.442760923674</v>
      </c>
      <c r="Y2664" s="464">
        <v>23584.703151507565</v>
      </c>
      <c r="Z2664" s="464">
        <v>13821.271676581222</v>
      </c>
      <c r="AA2664" s="464">
        <v>9763.4314749263431</v>
      </c>
      <c r="AB2664" s="464">
        <v>8132.1301627235443</v>
      </c>
      <c r="AC2664" s="464">
        <v>9763.4314749263431</v>
      </c>
      <c r="AD2664" s="464">
        <v>24976.028881659178</v>
      </c>
      <c r="AE2664" s="464">
        <v>14594.586120735432</v>
      </c>
      <c r="AF2664" s="464">
        <v>7.2759576141834259E-11</v>
      </c>
      <c r="AG2664" s="461"/>
      <c r="AH2664" s="465">
        <v>60</v>
      </c>
      <c r="AI2664" s="462">
        <v>60</v>
      </c>
      <c r="AK2664" s="461"/>
    </row>
    <row r="2665" spans="2:37" s="462" customFormat="1">
      <c r="B2665" s="459">
        <v>43434</v>
      </c>
      <c r="C2665" s="459">
        <v>43434</v>
      </c>
      <c r="D2665" s="459">
        <v>43434</v>
      </c>
      <c r="E2665" s="460">
        <v>10042240</v>
      </c>
      <c r="F2665" s="461" t="s">
        <v>1053</v>
      </c>
      <c r="G2665" s="461" t="s">
        <v>444</v>
      </c>
      <c r="H2665" s="462">
        <v>143984966</v>
      </c>
      <c r="I2665" s="462">
        <v>98</v>
      </c>
      <c r="J2665" s="462" t="s">
        <v>2530</v>
      </c>
      <c r="K2665" s="462" t="s">
        <v>1780</v>
      </c>
      <c r="L2665" s="463">
        <v>42080</v>
      </c>
      <c r="M2665" s="463">
        <v>43922</v>
      </c>
      <c r="N2665" s="462">
        <v>61</v>
      </c>
      <c r="O2665" s="462">
        <v>44</v>
      </c>
      <c r="P2665" s="462">
        <v>60</v>
      </c>
      <c r="Q2665" s="462">
        <v>44</v>
      </c>
      <c r="R2665" s="462">
        <v>44</v>
      </c>
      <c r="S2665" s="464">
        <v>203576</v>
      </c>
      <c r="T2665" s="462">
        <v>0.05</v>
      </c>
      <c r="U2665" s="462">
        <v>9.1499999999999998E-2</v>
      </c>
      <c r="V2665" s="464">
        <v>3841.7302603131702</v>
      </c>
      <c r="W2665" s="464">
        <v>184421.66604283464</v>
      </c>
      <c r="X2665" s="464">
        <v>19154.333957165363</v>
      </c>
      <c r="Y2665" s="464">
        <v>42274.132326231265</v>
      </c>
      <c r="Z2665" s="464">
        <v>24804.200192276854</v>
      </c>
      <c r="AA2665" s="464">
        <v>17469.932133954411</v>
      </c>
      <c r="AB2665" s="464">
        <v>14046.511568587934</v>
      </c>
      <c r="AC2665" s="464">
        <v>17469.932133954411</v>
      </c>
      <c r="AD2665" s="464">
        <v>46082.149575955671</v>
      </c>
      <c r="AE2665" s="464">
        <v>26927.815618790191</v>
      </c>
      <c r="AF2665" s="464">
        <v>1.1641532182693481E-10</v>
      </c>
      <c r="AG2665" s="461"/>
      <c r="AH2665" s="465">
        <v>60</v>
      </c>
      <c r="AI2665" s="462">
        <v>60</v>
      </c>
      <c r="AK2665" s="461"/>
    </row>
    <row r="2666" spans="2:37" s="462" customFormat="1">
      <c r="B2666" s="459">
        <v>43434</v>
      </c>
      <c r="C2666" s="459">
        <v>43434</v>
      </c>
      <c r="D2666" s="459">
        <v>43434</v>
      </c>
      <c r="E2666" s="460">
        <v>10041504</v>
      </c>
      <c r="F2666" s="461" t="s">
        <v>1053</v>
      </c>
      <c r="G2666" s="461" t="s">
        <v>444</v>
      </c>
      <c r="H2666" s="462">
        <v>143997189</v>
      </c>
      <c r="I2666" s="462">
        <v>98</v>
      </c>
      <c r="J2666" s="462" t="s">
        <v>2462</v>
      </c>
      <c r="K2666" s="462" t="s">
        <v>1337</v>
      </c>
      <c r="L2666" s="463">
        <v>40879</v>
      </c>
      <c r="M2666" s="463">
        <v>43435</v>
      </c>
      <c r="N2666" s="462">
        <v>84</v>
      </c>
      <c r="O2666" s="462">
        <v>83</v>
      </c>
      <c r="P2666" s="462">
        <v>60</v>
      </c>
      <c r="Q2666" s="462">
        <v>60</v>
      </c>
      <c r="R2666" s="462">
        <v>83</v>
      </c>
      <c r="S2666" s="464">
        <v>500971</v>
      </c>
      <c r="T2666" s="462">
        <v>0.05</v>
      </c>
      <c r="U2666" s="462">
        <v>9.9000000000000005E-2</v>
      </c>
      <c r="V2666" s="464">
        <v>9453.9407898738027</v>
      </c>
      <c r="W2666" s="464">
        <v>445985.32625496719</v>
      </c>
      <c r="X2666" s="464">
        <v>54985.673745032807</v>
      </c>
      <c r="Y2666" s="464">
        <v>121251.12113746745</v>
      </c>
      <c r="Z2666" s="464">
        <v>66265.447392428119</v>
      </c>
      <c r="AA2666" s="464">
        <v>54985.673745039327</v>
      </c>
      <c r="AB2666" s="464">
        <v>76063.515347295383</v>
      </c>
      <c r="AC2666" s="464">
        <v>54985.673745039327</v>
      </c>
      <c r="AD2666" s="464">
        <v>121251.12113746745</v>
      </c>
      <c r="AE2666" s="464">
        <v>66265.447392428119</v>
      </c>
      <c r="AF2666" s="464">
        <v>6.5192580223083496E-9</v>
      </c>
      <c r="AG2666" s="461"/>
      <c r="AH2666" s="465">
        <v>60</v>
      </c>
      <c r="AI2666" s="462">
        <v>60</v>
      </c>
      <c r="AK2666" s="461"/>
    </row>
    <row r="2667" spans="2:37" s="462" customFormat="1">
      <c r="B2667" s="459">
        <v>43434</v>
      </c>
      <c r="C2667" s="459">
        <v>43434</v>
      </c>
      <c r="D2667" s="459">
        <v>43434</v>
      </c>
      <c r="E2667" s="460">
        <v>10042285</v>
      </c>
      <c r="F2667" s="461" t="s">
        <v>1053</v>
      </c>
      <c r="G2667" s="461" t="s">
        <v>444</v>
      </c>
      <c r="H2667" s="462">
        <v>143997855</v>
      </c>
      <c r="I2667" s="462">
        <v>98</v>
      </c>
      <c r="J2667" s="462" t="s">
        <v>1950</v>
      </c>
      <c r="K2667" s="462" t="s">
        <v>1338</v>
      </c>
      <c r="L2667" s="463">
        <v>41081</v>
      </c>
      <c r="M2667" s="463">
        <v>43647</v>
      </c>
      <c r="N2667" s="462">
        <v>84</v>
      </c>
      <c r="O2667" s="462">
        <v>76</v>
      </c>
      <c r="P2667" s="462">
        <v>60</v>
      </c>
      <c r="Q2667" s="462">
        <v>60</v>
      </c>
      <c r="R2667" s="462">
        <v>76</v>
      </c>
      <c r="S2667" s="464">
        <v>810071</v>
      </c>
      <c r="T2667" s="462">
        <v>0.05</v>
      </c>
      <c r="U2667" s="462">
        <v>9.4E-2</v>
      </c>
      <c r="V2667" s="464">
        <v>15287.039109237583</v>
      </c>
      <c r="W2667" s="464">
        <v>729586.23218612245</v>
      </c>
      <c r="X2667" s="464">
        <v>80484.767813877552</v>
      </c>
      <c r="Y2667" s="464">
        <v>187636.11436813592</v>
      </c>
      <c r="Z2667" s="464">
        <v>107151.34655425488</v>
      </c>
      <c r="AA2667" s="464">
        <v>80484.767813881044</v>
      </c>
      <c r="AB2667" s="464">
        <v>101947.3725642449</v>
      </c>
      <c r="AC2667" s="464">
        <v>80484.767813881044</v>
      </c>
      <c r="AD2667" s="464">
        <v>187636.11436813592</v>
      </c>
      <c r="AE2667" s="464">
        <v>107151.34655425488</v>
      </c>
      <c r="AF2667" s="464">
        <v>3.4924596548080444E-9</v>
      </c>
      <c r="AG2667" s="461"/>
      <c r="AH2667" s="465">
        <v>60</v>
      </c>
      <c r="AI2667" s="462">
        <v>60</v>
      </c>
      <c r="AK2667" s="461"/>
    </row>
    <row r="2668" spans="2:37" s="462" customFormat="1">
      <c r="B2668" s="459">
        <v>43434</v>
      </c>
      <c r="C2668" s="459">
        <v>43434</v>
      </c>
      <c r="D2668" s="459">
        <v>43434</v>
      </c>
      <c r="E2668" s="460">
        <v>10042044</v>
      </c>
      <c r="F2668" s="461" t="s">
        <v>1053</v>
      </c>
      <c r="G2668" s="461" t="s">
        <v>444</v>
      </c>
      <c r="H2668" s="462">
        <v>143986578</v>
      </c>
      <c r="I2668" s="462">
        <v>98</v>
      </c>
      <c r="J2668" s="462" t="s">
        <v>2618</v>
      </c>
      <c r="K2668" s="462" t="s">
        <v>1780</v>
      </c>
      <c r="L2668" s="463">
        <v>42345</v>
      </c>
      <c r="M2668" s="463">
        <v>44166</v>
      </c>
      <c r="N2668" s="462">
        <v>60</v>
      </c>
      <c r="O2668" s="462">
        <v>35</v>
      </c>
      <c r="P2668" s="462">
        <v>60</v>
      </c>
      <c r="Q2668" s="462">
        <v>35</v>
      </c>
      <c r="R2668" s="462">
        <v>35</v>
      </c>
      <c r="S2668" s="464">
        <v>103143</v>
      </c>
      <c r="T2668" s="462">
        <v>0.05</v>
      </c>
      <c r="U2668" s="462">
        <v>9.1499999999999998E-2</v>
      </c>
      <c r="V2668" s="464">
        <v>1946.43565174422</v>
      </c>
      <c r="W2668" s="464">
        <v>93438.341949228256</v>
      </c>
      <c r="X2668" s="464">
        <v>9704.6580507717445</v>
      </c>
      <c r="Y2668" s="464">
        <v>18838.384443082505</v>
      </c>
      <c r="Z2668" s="464">
        <v>11103.368602392569</v>
      </c>
      <c r="AA2668" s="464">
        <v>7735.0158406899354</v>
      </c>
      <c r="AB2668" s="464">
        <v>5661.0505296168503</v>
      </c>
      <c r="AC2668" s="464">
        <v>7735.0158406899354</v>
      </c>
      <c r="AD2668" s="464">
        <v>23347.797155424982</v>
      </c>
      <c r="AE2668" s="464">
        <v>13643.139104653193</v>
      </c>
      <c r="AF2668" s="464">
        <v>4.3655745685100555E-11</v>
      </c>
      <c r="AG2668" s="461"/>
      <c r="AH2668" s="465">
        <v>60</v>
      </c>
      <c r="AI2668" s="462">
        <v>60</v>
      </c>
      <c r="AK2668" s="461"/>
    </row>
    <row r="2669" spans="2:37" s="462" customFormat="1">
      <c r="B2669" s="459">
        <v>43434</v>
      </c>
      <c r="C2669" s="459">
        <v>43434</v>
      </c>
      <c r="D2669" s="459">
        <v>43434</v>
      </c>
      <c r="E2669" s="460">
        <v>10053982</v>
      </c>
      <c r="F2669" s="461" t="s">
        <v>1053</v>
      </c>
      <c r="G2669" s="461" t="s">
        <v>444</v>
      </c>
      <c r="H2669" s="462">
        <v>143970043</v>
      </c>
      <c r="I2669" s="462">
        <v>98</v>
      </c>
      <c r="J2669" s="462" t="s">
        <v>2619</v>
      </c>
      <c r="K2669" s="462" t="s">
        <v>2612</v>
      </c>
      <c r="L2669" s="463">
        <v>42353</v>
      </c>
      <c r="M2669" s="463">
        <v>44166</v>
      </c>
      <c r="N2669" s="462">
        <v>60</v>
      </c>
      <c r="O2669" s="462">
        <v>35</v>
      </c>
      <c r="P2669" s="462">
        <v>60</v>
      </c>
      <c r="Q2669" s="462">
        <v>35</v>
      </c>
      <c r="R2669" s="462">
        <v>35</v>
      </c>
      <c r="S2669" s="464">
        <v>235098</v>
      </c>
      <c r="T2669" s="462">
        <v>0.05</v>
      </c>
      <c r="U2669" s="462">
        <v>8.8999999999999996E-2</v>
      </c>
      <c r="V2669" s="464">
        <v>4436.5892872396826</v>
      </c>
      <c r="W2669" s="464">
        <v>214225.9872476263</v>
      </c>
      <c r="X2669" s="464">
        <v>20872.012752373703</v>
      </c>
      <c r="Y2669" s="464">
        <v>41953.645101100701</v>
      </c>
      <c r="Z2669" s="464">
        <v>25308.355891192681</v>
      </c>
      <c r="AA2669" s="464">
        <v>16645.28920990802</v>
      </c>
      <c r="AB2669" s="464">
        <v>12175.340772217993</v>
      </c>
      <c r="AC2669" s="464">
        <v>16645.28920990802</v>
      </c>
      <c r="AD2669" s="464">
        <v>51969.369986753911</v>
      </c>
      <c r="AE2669" s="464">
        <v>31097.357234380965</v>
      </c>
      <c r="AF2669" s="464">
        <v>-7.5669959187507629E-10</v>
      </c>
      <c r="AG2669" s="461"/>
      <c r="AH2669" s="465">
        <v>60</v>
      </c>
      <c r="AI2669" s="462">
        <v>60</v>
      </c>
      <c r="AK2669" s="461"/>
    </row>
    <row r="2670" spans="2:37" s="462" customFormat="1">
      <c r="B2670" s="459">
        <v>43434</v>
      </c>
      <c r="C2670" s="459">
        <v>43434</v>
      </c>
      <c r="D2670" s="459">
        <v>43434</v>
      </c>
      <c r="E2670" s="460">
        <v>10042325</v>
      </c>
      <c r="F2670" s="461" t="s">
        <v>1053</v>
      </c>
      <c r="G2670" s="461" t="s">
        <v>444</v>
      </c>
      <c r="H2670" s="462">
        <v>143986489</v>
      </c>
      <c r="I2670" s="462">
        <v>98</v>
      </c>
      <c r="J2670" s="462" t="s">
        <v>2534</v>
      </c>
      <c r="K2670" s="462" t="s">
        <v>2612</v>
      </c>
      <c r="L2670" s="463">
        <v>42368</v>
      </c>
      <c r="M2670" s="463">
        <v>44197</v>
      </c>
      <c r="N2670" s="462">
        <v>60</v>
      </c>
      <c r="O2670" s="462">
        <v>34</v>
      </c>
      <c r="P2670" s="462">
        <v>60</v>
      </c>
      <c r="Q2670" s="462">
        <v>34</v>
      </c>
      <c r="R2670" s="462">
        <v>34</v>
      </c>
      <c r="S2670" s="464">
        <v>391559</v>
      </c>
      <c r="T2670" s="462">
        <v>0.05</v>
      </c>
      <c r="U2670" s="462">
        <v>8.8999999999999996E-2</v>
      </c>
      <c r="V2670" s="464">
        <v>7389.2013744152782</v>
      </c>
      <c r="W2670" s="464">
        <v>356796.37147356977</v>
      </c>
      <c r="X2670" s="464">
        <v>34762.628526430228</v>
      </c>
      <c r="Y2670" s="464">
        <v>68582.796202332014</v>
      </c>
      <c r="Z2670" s="464">
        <v>41394.251583659207</v>
      </c>
      <c r="AA2670" s="464">
        <v>27188.544618672808</v>
      </c>
      <c r="AB2670" s="464">
        <v>19698.822831643796</v>
      </c>
      <c r="AC2670" s="464">
        <v>27188.544618672808</v>
      </c>
      <c r="AD2670" s="464">
        <v>86555.710991345579</v>
      </c>
      <c r="AE2670" s="464">
        <v>51793.08246491669</v>
      </c>
      <c r="AF2670" s="464">
        <v>-1.3387762010097504E-9</v>
      </c>
      <c r="AG2670" s="461"/>
      <c r="AH2670" s="465">
        <v>60</v>
      </c>
      <c r="AI2670" s="462">
        <v>60</v>
      </c>
      <c r="AK2670" s="461"/>
    </row>
    <row r="2671" spans="2:37" s="462" customFormat="1" ht="13.8" thickBot="1">
      <c r="B2671" s="466">
        <v>43434</v>
      </c>
      <c r="C2671" s="466">
        <v>43434</v>
      </c>
      <c r="D2671" s="466">
        <v>43434</v>
      </c>
      <c r="E2671" s="467">
        <v>10041807</v>
      </c>
      <c r="F2671" s="468" t="s">
        <v>1053</v>
      </c>
      <c r="G2671" s="468" t="s">
        <v>444</v>
      </c>
      <c r="H2671" s="469">
        <v>143988376</v>
      </c>
      <c r="I2671" s="469">
        <v>98</v>
      </c>
      <c r="J2671" s="469" t="s">
        <v>2483</v>
      </c>
      <c r="K2671" s="469" t="s">
        <v>2733</v>
      </c>
      <c r="L2671" s="470">
        <v>43157</v>
      </c>
      <c r="M2671" s="470">
        <v>44986</v>
      </c>
      <c r="N2671" s="469">
        <v>60</v>
      </c>
      <c r="O2671" s="469">
        <v>8</v>
      </c>
      <c r="P2671" s="469">
        <v>60</v>
      </c>
      <c r="Q2671" s="469">
        <v>8</v>
      </c>
      <c r="R2671" s="469">
        <v>8</v>
      </c>
      <c r="S2671" s="471">
        <v>280384</v>
      </c>
      <c r="T2671" s="469">
        <v>0.05</v>
      </c>
      <c r="U2671" s="469">
        <v>0.08</v>
      </c>
      <c r="V2671" s="471">
        <v>5291.1919740423618</v>
      </c>
      <c r="W2671" s="471">
        <v>260953.29863780632</v>
      </c>
      <c r="X2671" s="471">
        <v>19430.701362193679</v>
      </c>
      <c r="Y2671" s="471">
        <v>13245.648622821998</v>
      </c>
      <c r="Z2671" s="471">
        <v>8861.0960343850893</v>
      </c>
      <c r="AA2671" s="471">
        <v>4384.552588436909</v>
      </c>
      <c r="AB2671" s="471">
        <v>2590.7601816258239</v>
      </c>
      <c r="AC2671" s="471">
        <v>4384.552588436909</v>
      </c>
      <c r="AD2671" s="471">
        <v>56518.219804733235</v>
      </c>
      <c r="AE2671" s="471">
        <v>37087.51844254171</v>
      </c>
      <c r="AF2671" s="472">
        <v>-2.1536834537982941E-9</v>
      </c>
      <c r="AG2671" s="473"/>
      <c r="AH2671" s="474">
        <v>60</v>
      </c>
      <c r="AI2671" s="475">
        <v>60</v>
      </c>
      <c r="AK2671" s="461"/>
    </row>
    <row r="2672" spans="2:37" s="449" customFormat="1">
      <c r="B2672" s="446">
        <v>43457</v>
      </c>
      <c r="C2672" s="446">
        <v>43457</v>
      </c>
      <c r="D2672" s="446">
        <v>43465</v>
      </c>
      <c r="E2672" s="447">
        <v>10042244</v>
      </c>
      <c r="F2672" s="448" t="s">
        <v>1054</v>
      </c>
      <c r="G2672" s="448" t="s">
        <v>444</v>
      </c>
      <c r="H2672" s="449">
        <v>143003558</v>
      </c>
      <c r="I2672" s="449">
        <v>99</v>
      </c>
      <c r="J2672" s="449" t="s">
        <v>2776</v>
      </c>
      <c r="K2672" s="449" t="s">
        <v>1331</v>
      </c>
      <c r="L2672" s="450">
        <v>38363</v>
      </c>
      <c r="M2672" s="450">
        <v>43457</v>
      </c>
      <c r="N2672" s="449">
        <v>167</v>
      </c>
      <c r="O2672" s="449">
        <v>167</v>
      </c>
      <c r="P2672" s="449">
        <v>167</v>
      </c>
      <c r="Q2672" s="449">
        <v>167</v>
      </c>
      <c r="R2672" s="449">
        <v>167</v>
      </c>
      <c r="S2672" s="451">
        <v>497602</v>
      </c>
      <c r="T2672" s="449">
        <v>0.03</v>
      </c>
      <c r="U2672" s="449">
        <v>8.6499999999999994E-2</v>
      </c>
      <c r="V2672" s="451">
        <v>3648.4804571794912</v>
      </c>
      <c r="W2672" s="451">
        <v>353618.608038012</v>
      </c>
      <c r="X2672" s="451">
        <v>143983.391961988</v>
      </c>
      <c r="Y2672" s="451">
        <v>255677.6283109595</v>
      </c>
      <c r="Z2672" s="451">
        <v>111694.23634897504</v>
      </c>
      <c r="AA2672" s="451">
        <v>143983.39196198445</v>
      </c>
      <c r="AB2672" s="451">
        <v>143983.391961988</v>
      </c>
      <c r="AC2672" s="451">
        <v>143983.39196198445</v>
      </c>
      <c r="AD2672" s="451">
        <v>255677.6283109595</v>
      </c>
      <c r="AE2672" s="451">
        <v>111694.23634897504</v>
      </c>
      <c r="AF2672" s="451"/>
      <c r="AG2672" s="448"/>
      <c r="AH2672" s="452"/>
      <c r="AK2672" s="448"/>
    </row>
    <row r="2673" spans="2:37" s="449" customFormat="1">
      <c r="B2673" s="446">
        <v>43457</v>
      </c>
      <c r="C2673" s="446">
        <v>43457</v>
      </c>
      <c r="D2673" s="446">
        <v>43465</v>
      </c>
      <c r="E2673" s="447">
        <v>10042147</v>
      </c>
      <c r="F2673" s="448" t="s">
        <v>1053</v>
      </c>
      <c r="G2673" s="448" t="s">
        <v>444</v>
      </c>
      <c r="H2673" s="449">
        <v>143035425</v>
      </c>
      <c r="I2673" s="449">
        <v>99</v>
      </c>
      <c r="J2673" s="449" t="s">
        <v>2777</v>
      </c>
      <c r="K2673" s="449" t="s">
        <v>1331</v>
      </c>
      <c r="L2673" s="450">
        <v>39801</v>
      </c>
      <c r="M2673" s="450">
        <v>43457</v>
      </c>
      <c r="N2673" s="449">
        <v>120</v>
      </c>
      <c r="O2673" s="449">
        <v>119</v>
      </c>
      <c r="P2673" s="449">
        <v>120</v>
      </c>
      <c r="Q2673" s="449">
        <v>119</v>
      </c>
      <c r="R2673" s="449">
        <v>119</v>
      </c>
      <c r="S2673" s="451">
        <v>600037</v>
      </c>
      <c r="T2673" s="449">
        <v>0.03</v>
      </c>
      <c r="U2673" s="449">
        <v>8.6499999999999994E-2</v>
      </c>
      <c r="V2673" s="451">
        <v>5794.0019566587562</v>
      </c>
      <c r="W2673" s="451">
        <v>464302.53091514367</v>
      </c>
      <c r="X2673" s="451">
        <v>135734.46908485633</v>
      </c>
      <c r="Y2673" s="451">
        <v>230936.23768862226</v>
      </c>
      <c r="Z2673" s="451">
        <v>95228.785916365683</v>
      </c>
      <c r="AA2673" s="451">
        <v>135707.45177225658</v>
      </c>
      <c r="AB2673" s="451">
        <v>134603.34850914919</v>
      </c>
      <c r="AC2673" s="451">
        <v>135707.45177225658</v>
      </c>
      <c r="AD2673" s="451">
        <v>230977.70388390223</v>
      </c>
      <c r="AE2673" s="451">
        <v>95243.234799050726</v>
      </c>
      <c r="AF2673" s="451"/>
      <c r="AG2673" s="448"/>
      <c r="AH2673" s="452"/>
      <c r="AK2673" s="448"/>
    </row>
    <row r="2674" spans="2:37" s="449" customFormat="1">
      <c r="B2674" s="446">
        <v>43465</v>
      </c>
      <c r="C2674" s="446">
        <v>43465</v>
      </c>
      <c r="D2674" s="446">
        <v>43465</v>
      </c>
      <c r="E2674" s="447">
        <v>10041976</v>
      </c>
      <c r="F2674" s="448" t="s">
        <v>1053</v>
      </c>
      <c r="G2674" s="448" t="s">
        <v>444</v>
      </c>
      <c r="H2674" s="449">
        <v>143125858</v>
      </c>
      <c r="I2674" s="449">
        <v>99</v>
      </c>
      <c r="J2674" s="449" t="s">
        <v>2778</v>
      </c>
      <c r="K2674" s="449" t="s">
        <v>1335</v>
      </c>
      <c r="L2674" s="450">
        <v>40941</v>
      </c>
      <c r="M2674" s="450">
        <v>51898</v>
      </c>
      <c r="N2674" s="449">
        <v>360</v>
      </c>
      <c r="O2674" s="449">
        <v>82</v>
      </c>
      <c r="P2674" s="449">
        <v>228</v>
      </c>
      <c r="Q2674" s="449">
        <v>82</v>
      </c>
      <c r="R2674" s="449">
        <v>82</v>
      </c>
      <c r="S2674" s="451">
        <v>1880200</v>
      </c>
      <c r="T2674" s="449">
        <v>0.03</v>
      </c>
      <c r="U2674" s="449">
        <v>8.1500000000000003E-2</v>
      </c>
      <c r="V2674" s="451">
        <v>10828.84488760551</v>
      </c>
      <c r="W2674" s="451">
        <v>1253729.534153478</v>
      </c>
      <c r="X2674" s="451">
        <v>626470.46584652201</v>
      </c>
      <c r="Y2674" s="451">
        <v>635164.61626782618</v>
      </c>
      <c r="Z2674" s="451">
        <v>330994.14857404912</v>
      </c>
      <c r="AA2674" s="451">
        <v>304170.46769377706</v>
      </c>
      <c r="AB2674" s="451">
        <v>225309.55350620529</v>
      </c>
      <c r="AC2674" s="451">
        <v>304170.46769377706</v>
      </c>
      <c r="AD2674" s="451">
        <v>1215247.1002205957</v>
      </c>
      <c r="AE2674" s="451">
        <v>588776.63437405648</v>
      </c>
      <c r="AF2674" s="451"/>
      <c r="AG2674" s="448"/>
      <c r="AH2674" s="452"/>
      <c r="AK2674" s="448"/>
    </row>
    <row r="2675" spans="2:37" s="449" customFormat="1">
      <c r="B2675" s="446">
        <v>43465</v>
      </c>
      <c r="C2675" s="446">
        <v>43465</v>
      </c>
      <c r="D2675" s="446">
        <v>43465</v>
      </c>
      <c r="E2675" s="447">
        <v>10053983</v>
      </c>
      <c r="F2675" s="448" t="s">
        <v>1053</v>
      </c>
      <c r="G2675" s="448" t="s">
        <v>444</v>
      </c>
      <c r="H2675" s="449">
        <v>143980758</v>
      </c>
      <c r="I2675" s="449">
        <v>98</v>
      </c>
      <c r="J2675" s="449" t="s">
        <v>2200</v>
      </c>
      <c r="K2675" s="449" t="s">
        <v>1780</v>
      </c>
      <c r="L2675" s="450">
        <v>41632</v>
      </c>
      <c r="M2675" s="450">
        <v>43466</v>
      </c>
      <c r="N2675" s="449">
        <v>60</v>
      </c>
      <c r="O2675" s="449">
        <v>59</v>
      </c>
      <c r="P2675" s="449">
        <v>60</v>
      </c>
      <c r="Q2675" s="449">
        <v>59</v>
      </c>
      <c r="R2675" s="449">
        <v>59</v>
      </c>
      <c r="S2675" s="451">
        <v>203492</v>
      </c>
      <c r="T2675" s="449">
        <v>0.05</v>
      </c>
      <c r="U2675" s="449">
        <v>9.1499999999999998E-2</v>
      </c>
      <c r="V2675" s="451">
        <v>3840.145076687073</v>
      </c>
      <c r="W2675" s="451">
        <v>184345.56954841682</v>
      </c>
      <c r="X2675" s="451">
        <v>19146.430451583175</v>
      </c>
      <c r="Y2675" s="451">
        <v>46034.07552549371</v>
      </c>
      <c r="Z2675" s="451">
        <v>26900.770389287907</v>
      </c>
      <c r="AA2675" s="451">
        <v>19133.305136205803</v>
      </c>
      <c r="AB2675" s="451">
        <v>18827.323277390122</v>
      </c>
      <c r="AC2675" s="451">
        <v>19133.305136205803</v>
      </c>
      <c r="AD2675" s="451">
        <v>46063.135052807629</v>
      </c>
      <c r="AE2675" s="451">
        <v>26916.704601224395</v>
      </c>
      <c r="AF2675" s="451"/>
      <c r="AG2675" s="448"/>
      <c r="AH2675" s="452"/>
      <c r="AK2675" s="448"/>
    </row>
    <row r="2676" spans="2:37" s="449" customFormat="1">
      <c r="B2676" s="446">
        <v>43465</v>
      </c>
      <c r="C2676" s="446">
        <v>43465</v>
      </c>
      <c r="D2676" s="446">
        <v>43465</v>
      </c>
      <c r="E2676" s="447">
        <v>10042464</v>
      </c>
      <c r="F2676" s="448" t="s">
        <v>1053</v>
      </c>
      <c r="G2676" s="448" t="s">
        <v>444</v>
      </c>
      <c r="H2676" s="449">
        <v>143982254</v>
      </c>
      <c r="I2676" s="449">
        <v>98</v>
      </c>
      <c r="J2676" s="449" t="s">
        <v>2280</v>
      </c>
      <c r="K2676" s="449" t="s">
        <v>1780</v>
      </c>
      <c r="L2676" s="450">
        <v>41624</v>
      </c>
      <c r="M2676" s="450">
        <v>43466</v>
      </c>
      <c r="N2676" s="449">
        <v>61</v>
      </c>
      <c r="O2676" s="449">
        <v>60</v>
      </c>
      <c r="P2676" s="449">
        <v>60</v>
      </c>
      <c r="Q2676" s="449">
        <v>60</v>
      </c>
      <c r="R2676" s="449">
        <v>60</v>
      </c>
      <c r="S2676" s="451">
        <v>162974</v>
      </c>
      <c r="T2676" s="449">
        <v>0.05</v>
      </c>
      <c r="U2676" s="449">
        <v>9.1499999999999998E-2</v>
      </c>
      <c r="V2676" s="451">
        <v>3075.5204318990382</v>
      </c>
      <c r="W2676" s="451">
        <v>147639.88191960216</v>
      </c>
      <c r="X2676" s="451">
        <v>15334.118080397835</v>
      </c>
      <c r="Y2676" s="451">
        <v>36891.343994340219</v>
      </c>
      <c r="Z2676" s="451">
        <v>21557.225913942297</v>
      </c>
      <c r="AA2676" s="451">
        <v>15334.118080397922</v>
      </c>
      <c r="AB2676" s="451">
        <v>15334.118080397835</v>
      </c>
      <c r="AC2676" s="451">
        <v>15334.118080397922</v>
      </c>
      <c r="AD2676" s="451">
        <v>36891.343994340219</v>
      </c>
      <c r="AE2676" s="451">
        <v>21557.225913942297</v>
      </c>
      <c r="AF2676" s="451"/>
      <c r="AG2676" s="448"/>
      <c r="AH2676" s="452"/>
      <c r="AK2676" s="448"/>
    </row>
    <row r="2677" spans="2:37" s="449" customFormat="1">
      <c r="B2677" s="446">
        <v>43465</v>
      </c>
      <c r="C2677" s="446">
        <v>43465</v>
      </c>
      <c r="D2677" s="446">
        <v>43465</v>
      </c>
      <c r="E2677" s="447">
        <v>10042230</v>
      </c>
      <c r="F2677" s="448" t="s">
        <v>1053</v>
      </c>
      <c r="G2677" s="448" t="s">
        <v>444</v>
      </c>
      <c r="H2677" s="449">
        <v>143982297</v>
      </c>
      <c r="I2677" s="449">
        <v>98</v>
      </c>
      <c r="J2677" s="449" t="s">
        <v>2779</v>
      </c>
      <c r="K2677" s="449" t="s">
        <v>1780</v>
      </c>
      <c r="L2677" s="450">
        <v>41634</v>
      </c>
      <c r="M2677" s="450">
        <v>43466</v>
      </c>
      <c r="N2677" s="449">
        <v>60</v>
      </c>
      <c r="O2677" s="449">
        <v>59</v>
      </c>
      <c r="P2677" s="449">
        <v>60</v>
      </c>
      <c r="Q2677" s="449">
        <v>59</v>
      </c>
      <c r="R2677" s="449">
        <v>59</v>
      </c>
      <c r="S2677" s="451">
        <v>406758</v>
      </c>
      <c r="T2677" s="449">
        <v>0.05</v>
      </c>
      <c r="U2677" s="449">
        <v>9.1499999999999998E-2</v>
      </c>
      <c r="V2677" s="451">
        <v>7676.0252545705998</v>
      </c>
      <c r="W2677" s="451">
        <v>368486.40329042386</v>
      </c>
      <c r="X2677" s="451">
        <v>38271.596709576144</v>
      </c>
      <c r="Y2677" s="451">
        <v>92017.025202950346</v>
      </c>
      <c r="Z2677" s="451">
        <v>53771.664547038672</v>
      </c>
      <c r="AA2677" s="451">
        <v>38245.360655911674</v>
      </c>
      <c r="AB2677" s="451">
        <v>37633.736764416542</v>
      </c>
      <c r="AC2677" s="451">
        <v>38245.360655911674</v>
      </c>
      <c r="AD2677" s="451">
        <v>92075.111983812356</v>
      </c>
      <c r="AE2677" s="451">
        <v>53803.515274236037</v>
      </c>
      <c r="AF2677" s="451"/>
      <c r="AG2677" s="448"/>
      <c r="AH2677" s="452"/>
      <c r="AK2677" s="448"/>
    </row>
    <row r="2678" spans="2:37" s="449" customFormat="1">
      <c r="B2678" s="446">
        <v>43465</v>
      </c>
      <c r="C2678" s="446">
        <v>43465</v>
      </c>
      <c r="D2678" s="446">
        <v>43465</v>
      </c>
      <c r="E2678" s="447">
        <v>10041588</v>
      </c>
      <c r="F2678" s="448" t="s">
        <v>1053</v>
      </c>
      <c r="G2678" s="448" t="s">
        <v>444</v>
      </c>
      <c r="H2678" s="449">
        <v>143982505</v>
      </c>
      <c r="I2678" s="449">
        <v>98</v>
      </c>
      <c r="J2678" s="449" t="s">
        <v>2780</v>
      </c>
      <c r="K2678" s="449" t="s">
        <v>1780</v>
      </c>
      <c r="L2678" s="450">
        <v>41738</v>
      </c>
      <c r="M2678" s="450">
        <v>43556</v>
      </c>
      <c r="N2678" s="449">
        <v>60</v>
      </c>
      <c r="O2678" s="449">
        <v>56</v>
      </c>
      <c r="P2678" s="449">
        <v>60</v>
      </c>
      <c r="Q2678" s="449">
        <v>56</v>
      </c>
      <c r="R2678" s="449">
        <v>56</v>
      </c>
      <c r="S2678" s="451">
        <v>145302</v>
      </c>
      <c r="T2678" s="449">
        <v>0.05</v>
      </c>
      <c r="U2678" s="449">
        <v>9.1499999999999998E-2</v>
      </c>
      <c r="V2678" s="451">
        <v>2742.0279909420769</v>
      </c>
      <c r="W2678" s="451">
        <v>131630.62895113352</v>
      </c>
      <c r="X2678" s="451">
        <v>13671.37104886648</v>
      </c>
      <c r="Y2678" s="451">
        <v>32685.117302622195</v>
      </c>
      <c r="Z2678" s="451">
        <v>19106.373486937315</v>
      </c>
      <c r="AA2678" s="451">
        <v>13578.74381568488</v>
      </c>
      <c r="AB2678" s="451">
        <v>12759.94631227538</v>
      </c>
      <c r="AC2678" s="451">
        <v>13578.74381568488</v>
      </c>
      <c r="AD2678" s="451">
        <v>32891.050505391147</v>
      </c>
      <c r="AE2678" s="451">
        <v>19219.679456524638</v>
      </c>
      <c r="AF2678" s="451"/>
      <c r="AG2678" s="448"/>
      <c r="AH2678" s="452"/>
      <c r="AK2678" s="448"/>
    </row>
    <row r="2679" spans="2:37" s="449" customFormat="1">
      <c r="B2679" s="446">
        <v>43465</v>
      </c>
      <c r="C2679" s="446">
        <v>43465</v>
      </c>
      <c r="D2679" s="446">
        <v>43465</v>
      </c>
      <c r="E2679" s="447">
        <v>10041739</v>
      </c>
      <c r="F2679" s="448" t="s">
        <v>1053</v>
      </c>
      <c r="G2679" s="448" t="s">
        <v>444</v>
      </c>
      <c r="H2679" s="449">
        <v>143982769</v>
      </c>
      <c r="I2679" s="449">
        <v>98</v>
      </c>
      <c r="J2679" s="449" t="s">
        <v>2303</v>
      </c>
      <c r="K2679" s="449" t="s">
        <v>1780</v>
      </c>
      <c r="L2679" s="450">
        <v>41638</v>
      </c>
      <c r="M2679" s="450">
        <v>43466</v>
      </c>
      <c r="N2679" s="449">
        <v>60</v>
      </c>
      <c r="O2679" s="449">
        <v>59</v>
      </c>
      <c r="P2679" s="449">
        <v>60</v>
      </c>
      <c r="Q2679" s="449">
        <v>59</v>
      </c>
      <c r="R2679" s="449">
        <v>59</v>
      </c>
      <c r="S2679" s="451">
        <v>81352</v>
      </c>
      <c r="T2679" s="449">
        <v>0.05</v>
      </c>
      <c r="U2679" s="449">
        <v>9.1499999999999998E-2</v>
      </c>
      <c r="V2679" s="451">
        <v>1535.2125994075775</v>
      </c>
      <c r="W2679" s="451">
        <v>73697.643022343909</v>
      </c>
      <c r="X2679" s="451">
        <v>7654.3569776560907</v>
      </c>
      <c r="Y2679" s="451">
        <v>18403.495528816697</v>
      </c>
      <c r="Z2679" s="451">
        <v>10754.385787693624</v>
      </c>
      <c r="AA2679" s="451">
        <v>7649.109741123073</v>
      </c>
      <c r="AB2679" s="451">
        <v>7526.7843613618224</v>
      </c>
      <c r="AC2679" s="451">
        <v>7649.109741123073</v>
      </c>
      <c r="AD2679" s="451">
        <v>18415.112942110791</v>
      </c>
      <c r="AE2679" s="451">
        <v>10760.755964454656</v>
      </c>
      <c r="AF2679" s="451"/>
      <c r="AG2679" s="448"/>
      <c r="AH2679" s="452"/>
      <c r="AK2679" s="448"/>
    </row>
    <row r="2680" spans="2:37" s="449" customFormat="1">
      <c r="B2680" s="446">
        <v>43465</v>
      </c>
      <c r="C2680" s="446">
        <v>43465</v>
      </c>
      <c r="D2680" s="446">
        <v>43465</v>
      </c>
      <c r="E2680" s="447">
        <v>10042220</v>
      </c>
      <c r="F2680" s="448" t="s">
        <v>1053</v>
      </c>
      <c r="G2680" s="448" t="s">
        <v>444</v>
      </c>
      <c r="H2680" s="449">
        <v>143982858</v>
      </c>
      <c r="I2680" s="449">
        <v>98</v>
      </c>
      <c r="J2680" s="449" t="s">
        <v>2781</v>
      </c>
      <c r="K2680" s="449" t="s">
        <v>1780</v>
      </c>
      <c r="L2680" s="450">
        <v>41635</v>
      </c>
      <c r="M2680" s="450">
        <v>43466</v>
      </c>
      <c r="N2680" s="449">
        <v>60</v>
      </c>
      <c r="O2680" s="449">
        <v>59</v>
      </c>
      <c r="P2680" s="449">
        <v>60</v>
      </c>
      <c r="Q2680" s="449">
        <v>59</v>
      </c>
      <c r="R2680" s="449">
        <v>59</v>
      </c>
      <c r="S2680" s="451">
        <v>50901</v>
      </c>
      <c r="T2680" s="449">
        <v>0.05</v>
      </c>
      <c r="U2680" s="449">
        <v>9.1499999999999998E-2</v>
      </c>
      <c r="V2680" s="451">
        <v>960.56466371380054</v>
      </c>
      <c r="W2680" s="451">
        <v>46111.757885243474</v>
      </c>
      <c r="X2680" s="451">
        <v>4789.2421147565256</v>
      </c>
      <c r="Y2680" s="451">
        <v>11514.853057236433</v>
      </c>
      <c r="Z2680" s="451">
        <v>6728.8940773354407</v>
      </c>
      <c r="AA2680" s="451">
        <v>4785.9589799009918</v>
      </c>
      <c r="AB2680" s="451">
        <v>4709.4214128439162</v>
      </c>
      <c r="AC2680" s="451">
        <v>4785.9589799009918</v>
      </c>
      <c r="AD2680" s="451">
        <v>11522.121937584583</v>
      </c>
      <c r="AE2680" s="451">
        <v>6732.879822828043</v>
      </c>
      <c r="AF2680" s="451"/>
      <c r="AG2680" s="448"/>
      <c r="AH2680" s="452"/>
      <c r="AK2680" s="448"/>
    </row>
    <row r="2681" spans="2:37" s="449" customFormat="1">
      <c r="B2681" s="446">
        <v>43465</v>
      </c>
      <c r="C2681" s="446">
        <v>43465</v>
      </c>
      <c r="D2681" s="446">
        <v>43465</v>
      </c>
      <c r="E2681" s="447">
        <v>10042120</v>
      </c>
      <c r="F2681" s="448" t="s">
        <v>1053</v>
      </c>
      <c r="G2681" s="448" t="s">
        <v>444</v>
      </c>
      <c r="H2681" s="449">
        <v>143983420</v>
      </c>
      <c r="I2681" s="449">
        <v>98</v>
      </c>
      <c r="J2681" s="449" t="s">
        <v>2336</v>
      </c>
      <c r="K2681" s="449" t="s">
        <v>1780</v>
      </c>
      <c r="L2681" s="450">
        <v>41639</v>
      </c>
      <c r="M2681" s="450">
        <v>43466</v>
      </c>
      <c r="N2681" s="449">
        <v>60</v>
      </c>
      <c r="O2681" s="449">
        <v>59</v>
      </c>
      <c r="P2681" s="449">
        <v>60</v>
      </c>
      <c r="Q2681" s="449">
        <v>59</v>
      </c>
      <c r="R2681" s="449">
        <v>59</v>
      </c>
      <c r="S2681" s="451">
        <v>127006</v>
      </c>
      <c r="T2681" s="449">
        <v>0.05</v>
      </c>
      <c r="U2681" s="449">
        <v>9.1499999999999998E-2</v>
      </c>
      <c r="V2681" s="451">
        <v>2396.7599001912527</v>
      </c>
      <c r="W2681" s="451">
        <v>115056.08773841836</v>
      </c>
      <c r="X2681" s="451">
        <v>11949.912261581645</v>
      </c>
      <c r="Y2681" s="451">
        <v>28731.369273440025</v>
      </c>
      <c r="Z2681" s="451">
        <v>16789.648949648661</v>
      </c>
      <c r="AA2681" s="451">
        <v>11941.720323791364</v>
      </c>
      <c r="AB2681" s="451">
        <v>11750.747057221952</v>
      </c>
      <c r="AC2681" s="451">
        <v>11941.720323791364</v>
      </c>
      <c r="AD2681" s="451">
        <v>28749.50627305689</v>
      </c>
      <c r="AE2681" s="451">
        <v>16799.594011475172</v>
      </c>
      <c r="AF2681" s="451"/>
      <c r="AG2681" s="448"/>
      <c r="AH2681" s="452"/>
      <c r="AK2681" s="448"/>
    </row>
    <row r="2682" spans="2:37" s="449" customFormat="1">
      <c r="B2682" s="446">
        <v>43465</v>
      </c>
      <c r="C2682" s="446">
        <v>43465</v>
      </c>
      <c r="D2682" s="446">
        <v>43465</v>
      </c>
      <c r="E2682" s="447">
        <v>10042144</v>
      </c>
      <c r="F2682" s="448" t="s">
        <v>1053</v>
      </c>
      <c r="G2682" s="448" t="s">
        <v>444</v>
      </c>
      <c r="H2682" s="449">
        <v>143985334</v>
      </c>
      <c r="I2682" s="449">
        <v>98</v>
      </c>
      <c r="J2682" s="449" t="s">
        <v>2782</v>
      </c>
      <c r="K2682" s="449" t="s">
        <v>1780</v>
      </c>
      <c r="L2682" s="450">
        <v>42034</v>
      </c>
      <c r="M2682" s="450">
        <v>43862</v>
      </c>
      <c r="N2682" s="449">
        <v>60</v>
      </c>
      <c r="O2682" s="449">
        <v>46</v>
      </c>
      <c r="P2682" s="449">
        <v>60</v>
      </c>
      <c r="Q2682" s="449">
        <v>46</v>
      </c>
      <c r="R2682" s="449">
        <v>46</v>
      </c>
      <c r="S2682" s="451">
        <v>223531</v>
      </c>
      <c r="T2682" s="449">
        <v>0.05</v>
      </c>
      <c r="U2682" s="449">
        <v>9.1499999999999998E-2</v>
      </c>
      <c r="V2682" s="451">
        <v>4218.3057276794088</v>
      </c>
      <c r="W2682" s="451">
        <v>202499.11302030136</v>
      </c>
      <c r="X2682" s="451">
        <v>21031.88697969864</v>
      </c>
      <c r="Y2682" s="451">
        <v>47354.960901475133</v>
      </c>
      <c r="Z2682" s="451">
        <v>27762.130720304354</v>
      </c>
      <c r="AA2682" s="451">
        <v>19592.830181170779</v>
      </c>
      <c r="AB2682" s="451">
        <v>16124.446684435623</v>
      </c>
      <c r="AC2682" s="451">
        <v>19592.830181170779</v>
      </c>
      <c r="AD2682" s="451">
        <v>50599.230640463211</v>
      </c>
      <c r="AE2682" s="451">
        <v>29567.343660764513</v>
      </c>
      <c r="AF2682" s="451"/>
      <c r="AG2682" s="448"/>
      <c r="AH2682" s="452"/>
      <c r="AK2682" s="448"/>
    </row>
    <row r="2683" spans="2:37" s="449" customFormat="1">
      <c r="B2683" s="446">
        <v>43465</v>
      </c>
      <c r="C2683" s="446">
        <v>43465</v>
      </c>
      <c r="D2683" s="446">
        <v>43465</v>
      </c>
      <c r="E2683" s="447">
        <v>10053984</v>
      </c>
      <c r="F2683" s="448" t="s">
        <v>1053</v>
      </c>
      <c r="G2683" s="448" t="s">
        <v>444</v>
      </c>
      <c r="H2683" s="449">
        <v>143986675</v>
      </c>
      <c r="I2683" s="449">
        <v>98</v>
      </c>
      <c r="J2683" s="449" t="s">
        <v>2783</v>
      </c>
      <c r="K2683" s="449" t="s">
        <v>2612</v>
      </c>
      <c r="L2683" s="450">
        <v>42538</v>
      </c>
      <c r="M2683" s="450">
        <v>44378</v>
      </c>
      <c r="N2683" s="449">
        <v>60</v>
      </c>
      <c r="O2683" s="449">
        <v>29</v>
      </c>
      <c r="P2683" s="449">
        <v>60</v>
      </c>
      <c r="Q2683" s="449">
        <v>29</v>
      </c>
      <c r="R2683" s="449">
        <v>29</v>
      </c>
      <c r="S2683" s="451">
        <v>178154</v>
      </c>
      <c r="T2683" s="449">
        <v>0.05</v>
      </c>
      <c r="U2683" s="449">
        <v>8.8999999999999996E-2</v>
      </c>
      <c r="V2683" s="451">
        <v>3361.9857586151243</v>
      </c>
      <c r="W2683" s="451">
        <v>162337.47854985419</v>
      </c>
      <c r="X2683" s="451">
        <v>15816.52145014581</v>
      </c>
      <c r="Y2683" s="451">
        <v>27962.586503243409</v>
      </c>
      <c r="Z2683" s="451">
        <v>16924.538684711049</v>
      </c>
      <c r="AA2683" s="451">
        <v>11038.047818532359</v>
      </c>
      <c r="AB2683" s="451">
        <v>7644.6520342371423</v>
      </c>
      <c r="AC2683" s="451">
        <v>11038.047818532359</v>
      </c>
      <c r="AD2683" s="451">
        <v>39381.666967052675</v>
      </c>
      <c r="AE2683" s="451">
        <v>23565.145516907447</v>
      </c>
      <c r="AF2683" s="451"/>
      <c r="AG2683" s="448"/>
      <c r="AH2683" s="452"/>
      <c r="AK2683" s="448"/>
    </row>
    <row r="2684" spans="2:37" s="449" customFormat="1">
      <c r="B2684" s="446">
        <v>43465</v>
      </c>
      <c r="C2684" s="446">
        <v>43465</v>
      </c>
      <c r="D2684" s="446">
        <v>43465</v>
      </c>
      <c r="E2684" s="447">
        <v>10053984</v>
      </c>
      <c r="F2684" s="448" t="s">
        <v>1053</v>
      </c>
      <c r="G2684" s="448" t="s">
        <v>444</v>
      </c>
      <c r="H2684" s="449">
        <v>143987485</v>
      </c>
      <c r="I2684" s="449">
        <v>98</v>
      </c>
      <c r="J2684" s="449" t="s">
        <v>2783</v>
      </c>
      <c r="K2684" s="449" t="s">
        <v>2673</v>
      </c>
      <c r="L2684" s="450">
        <v>42692</v>
      </c>
      <c r="M2684" s="450">
        <v>44531</v>
      </c>
      <c r="N2684" s="449">
        <v>60</v>
      </c>
      <c r="O2684" s="449">
        <v>24</v>
      </c>
      <c r="P2684" s="449">
        <v>60</v>
      </c>
      <c r="Q2684" s="449">
        <v>24</v>
      </c>
      <c r="R2684" s="449">
        <v>24</v>
      </c>
      <c r="S2684" s="451">
        <v>140386</v>
      </c>
      <c r="T2684" s="449">
        <v>0.05</v>
      </c>
      <c r="U2684" s="449">
        <v>8.5000000000000006E-2</v>
      </c>
      <c r="V2684" s="451">
        <v>2649.2570063481189</v>
      </c>
      <c r="W2684" s="451">
        <v>129127.91953555298</v>
      </c>
      <c r="X2684" s="451">
        <v>11258.080464447019</v>
      </c>
      <c r="Y2684" s="451">
        <v>18377.709949934346</v>
      </c>
      <c r="Z2684" s="451">
        <v>11590.486050023595</v>
      </c>
      <c r="AA2684" s="451">
        <v>6787.2238999107503</v>
      </c>
      <c r="AB2684" s="451">
        <v>4503.2321857788074</v>
      </c>
      <c r="AC2684" s="451">
        <v>6787.2238999107503</v>
      </c>
      <c r="AD2684" s="451">
        <v>29827.50084533458</v>
      </c>
      <c r="AE2684" s="451">
        <v>18569.420380887139</v>
      </c>
      <c r="AF2684" s="451"/>
      <c r="AG2684" s="448"/>
      <c r="AH2684" s="452"/>
      <c r="AK2684" s="448"/>
    </row>
    <row r="2685" spans="2:37" s="449" customFormat="1">
      <c r="B2685" s="446">
        <v>43465</v>
      </c>
      <c r="C2685" s="446">
        <v>43465</v>
      </c>
      <c r="D2685" s="446">
        <v>43465</v>
      </c>
      <c r="E2685" s="447">
        <v>10041588</v>
      </c>
      <c r="F2685" s="448" t="s">
        <v>1053</v>
      </c>
      <c r="G2685" s="448" t="s">
        <v>444</v>
      </c>
      <c r="H2685" s="449">
        <v>141002821</v>
      </c>
      <c r="I2685" s="449">
        <v>98</v>
      </c>
      <c r="J2685" s="449" t="s">
        <v>2780</v>
      </c>
      <c r="K2685" s="449" t="s">
        <v>2673</v>
      </c>
      <c r="L2685" s="450">
        <v>42873</v>
      </c>
      <c r="M2685" s="450">
        <v>44713</v>
      </c>
      <c r="N2685" s="449">
        <v>60</v>
      </c>
      <c r="O2685" s="449">
        <v>18</v>
      </c>
      <c r="P2685" s="449">
        <v>60</v>
      </c>
      <c r="Q2685" s="449">
        <v>18</v>
      </c>
      <c r="R2685" s="449">
        <v>18</v>
      </c>
      <c r="S2685" s="451">
        <v>259848</v>
      </c>
      <c r="T2685" s="449">
        <v>0.05</v>
      </c>
      <c r="U2685" s="449">
        <v>8.5000000000000006E-2</v>
      </c>
      <c r="V2685" s="451">
        <v>4903.6523199289531</v>
      </c>
      <c r="W2685" s="451">
        <v>239009.81319700234</v>
      </c>
      <c r="X2685" s="451">
        <v>20838.186802997661</v>
      </c>
      <c r="Y2685" s="451">
        <v>26859.179759043815</v>
      </c>
      <c r="Z2685" s="451">
        <v>16997.756997264965</v>
      </c>
      <c r="AA2685" s="451">
        <v>9861.4227617788492</v>
      </c>
      <c r="AB2685" s="451">
        <v>6251.4560408992984</v>
      </c>
      <c r="AC2685" s="451">
        <v>9861.4227617788492</v>
      </c>
      <c r="AD2685" s="451">
        <v>55209.325998735614</v>
      </c>
      <c r="AE2685" s="451">
        <v>34371.139195737196</v>
      </c>
      <c r="AF2685" s="451"/>
      <c r="AG2685" s="448"/>
      <c r="AH2685" s="452"/>
      <c r="AK2685" s="448"/>
    </row>
    <row r="2686" spans="2:37" s="449" customFormat="1">
      <c r="B2686" s="446">
        <v>43465</v>
      </c>
      <c r="C2686" s="446">
        <v>43465</v>
      </c>
      <c r="D2686" s="446">
        <v>43465</v>
      </c>
      <c r="E2686" s="447">
        <v>10053977</v>
      </c>
      <c r="F2686" s="448" t="s">
        <v>1053</v>
      </c>
      <c r="G2686" s="448" t="s">
        <v>349</v>
      </c>
      <c r="H2686" s="449">
        <v>143988597</v>
      </c>
      <c r="I2686" s="449">
        <v>98</v>
      </c>
      <c r="J2686" s="449" t="s">
        <v>1999</v>
      </c>
      <c r="K2686" s="449" t="s">
        <v>2673</v>
      </c>
      <c r="L2686" s="450">
        <v>42968</v>
      </c>
      <c r="M2686" s="450">
        <v>44440</v>
      </c>
      <c r="N2686" s="449">
        <v>48</v>
      </c>
      <c r="O2686" s="449">
        <v>15</v>
      </c>
      <c r="P2686" s="449">
        <v>48</v>
      </c>
      <c r="Q2686" s="449">
        <v>15</v>
      </c>
      <c r="R2686" s="449">
        <v>15</v>
      </c>
      <c r="S2686" s="451">
        <v>954375</v>
      </c>
      <c r="T2686" s="449">
        <v>0.05</v>
      </c>
      <c r="U2686" s="449">
        <v>8.5000000000000006E-2</v>
      </c>
      <c r="V2686" s="451">
        <v>21978.582051485773</v>
      </c>
      <c r="W2686" s="451">
        <v>891687.42089532677</v>
      </c>
      <c r="X2686" s="451">
        <v>62687.579104673234</v>
      </c>
      <c r="Y2686" s="451">
        <v>82727.555565203424</v>
      </c>
      <c r="Z2686" s="451">
        <v>51628.556542099454</v>
      </c>
      <c r="AA2686" s="451">
        <v>31098.99902310397</v>
      </c>
      <c r="AB2686" s="451">
        <v>19589.868470210386</v>
      </c>
      <c r="AC2686" s="451">
        <v>31098.99902310397</v>
      </c>
      <c r="AD2686" s="451">
        <v>163284.5175759932</v>
      </c>
      <c r="AE2686" s="451">
        <v>100596.93847131694</v>
      </c>
      <c r="AF2686" s="451"/>
      <c r="AG2686" s="448"/>
      <c r="AH2686" s="452"/>
      <c r="AK2686" s="448"/>
    </row>
    <row r="2687" spans="2:37" s="449" customFormat="1" ht="13.8" thickBot="1">
      <c r="B2687" s="453">
        <v>43465</v>
      </c>
      <c r="C2687" s="453">
        <v>43465</v>
      </c>
      <c r="D2687" s="453">
        <v>43465</v>
      </c>
      <c r="E2687" s="454">
        <v>10041885</v>
      </c>
      <c r="F2687" s="455" t="s">
        <v>1053</v>
      </c>
      <c r="G2687" s="455" t="s">
        <v>349</v>
      </c>
      <c r="H2687" s="456">
        <v>143564673</v>
      </c>
      <c r="I2687" s="456">
        <v>99</v>
      </c>
      <c r="J2687" s="456" t="s">
        <v>2784</v>
      </c>
      <c r="K2687" s="456" t="s">
        <v>2732</v>
      </c>
      <c r="L2687" s="457">
        <v>43315</v>
      </c>
      <c r="M2687" s="457">
        <v>54271</v>
      </c>
      <c r="N2687" s="456">
        <v>360</v>
      </c>
      <c r="O2687" s="456">
        <v>4</v>
      </c>
      <c r="P2687" s="456">
        <v>228</v>
      </c>
      <c r="Q2687" s="456">
        <v>4</v>
      </c>
      <c r="R2687" s="456">
        <v>4</v>
      </c>
      <c r="S2687" s="458">
        <v>3900001</v>
      </c>
      <c r="T2687" s="456">
        <v>0.03</v>
      </c>
      <c r="U2687" s="456">
        <v>6.25E-2</v>
      </c>
      <c r="V2687" s="458">
        <v>22461.709334382715</v>
      </c>
      <c r="W2687" s="458">
        <v>2993305.1766620083</v>
      </c>
      <c r="X2687" s="458">
        <v>906695.82333799172</v>
      </c>
      <c r="Y2687" s="458">
        <v>62145.041110050239</v>
      </c>
      <c r="Z2687" s="458">
        <v>38809.016406192983</v>
      </c>
      <c r="AA2687" s="458">
        <v>23336.024703857256</v>
      </c>
      <c r="AB2687" s="458">
        <v>15906.944269087575</v>
      </c>
      <c r="AC2687" s="458">
        <v>23336.024703857256</v>
      </c>
      <c r="AD2687" s="458">
        <v>2127964.5515772258</v>
      </c>
      <c r="AE2687" s="458">
        <v>1221268.7282392588</v>
      </c>
      <c r="AF2687" s="451"/>
      <c r="AG2687" s="448"/>
      <c r="AH2687" s="452"/>
      <c r="AK2687" s="448"/>
    </row>
    <row r="2688" spans="2:37">
      <c r="B2688" s="73">
        <v>43465</v>
      </c>
      <c r="C2688" s="73">
        <v>43465</v>
      </c>
      <c r="D2688" s="73">
        <v>43496</v>
      </c>
      <c r="E2688" s="208">
        <v>10042147</v>
      </c>
      <c r="F2688" s="61" t="s">
        <v>1053</v>
      </c>
      <c r="G2688" s="61" t="s">
        <v>444</v>
      </c>
      <c r="H2688" s="60">
        <v>143039366</v>
      </c>
      <c r="I2688" s="60">
        <v>99</v>
      </c>
      <c r="J2688" s="60" t="s">
        <v>2785</v>
      </c>
      <c r="K2688" s="60" t="s">
        <v>1331</v>
      </c>
      <c r="L2688" s="62">
        <v>40099</v>
      </c>
      <c r="M2688" s="62">
        <v>51036</v>
      </c>
      <c r="N2688" s="60">
        <v>360</v>
      </c>
      <c r="O2688" s="60">
        <v>111</v>
      </c>
      <c r="P2688" s="60">
        <v>228</v>
      </c>
      <c r="Q2688" s="60">
        <v>111</v>
      </c>
      <c r="R2688" s="60">
        <v>111</v>
      </c>
      <c r="S2688" s="249">
        <v>1098197</v>
      </c>
      <c r="T2688" s="60">
        <v>0.03</v>
      </c>
      <c r="U2688" s="60">
        <v>8.6499999999999994E-2</v>
      </c>
      <c r="V2688" s="249">
        <v>6324.9680720315437</v>
      </c>
      <c r="W2688" s="249">
        <v>706835.83936759236</v>
      </c>
      <c r="X2688" s="249">
        <v>391361.16063240764</v>
      </c>
      <c r="Y2688" s="249">
        <v>494014.98579853622</v>
      </c>
      <c r="Z2688" s="249">
        <v>244801.83453612251</v>
      </c>
      <c r="AA2688" s="249">
        <v>249213.15126241371</v>
      </c>
      <c r="AB2688" s="249">
        <v>190531.09136051426</v>
      </c>
      <c r="AC2688" s="249">
        <v>249213.15126241371</v>
      </c>
      <c r="AD2688" s="249">
        <v>735256.88105559326</v>
      </c>
      <c r="AE2688" s="249">
        <v>343895.72042319225</v>
      </c>
      <c r="AF2688" s="249">
        <v>-6.6356733441352844E-9</v>
      </c>
      <c r="AH2688" s="74">
        <v>228</v>
      </c>
    </row>
    <row r="2689" spans="1:34">
      <c r="B2689" s="73">
        <v>43465</v>
      </c>
      <c r="C2689" s="73">
        <v>43465</v>
      </c>
      <c r="D2689" s="73">
        <v>43496</v>
      </c>
      <c r="E2689" s="208">
        <v>10041976</v>
      </c>
      <c r="F2689" s="61" t="s">
        <v>1053</v>
      </c>
      <c r="G2689" s="61" t="s">
        <v>444</v>
      </c>
      <c r="H2689" s="60">
        <v>143124290</v>
      </c>
      <c r="I2689" s="60">
        <v>99</v>
      </c>
      <c r="J2689" s="60" t="s">
        <v>2786</v>
      </c>
      <c r="K2689" s="60" t="s">
        <v>1331</v>
      </c>
      <c r="L2689" s="62">
        <v>40346</v>
      </c>
      <c r="M2689" s="62">
        <v>51318</v>
      </c>
      <c r="N2689" s="60">
        <v>361</v>
      </c>
      <c r="O2689" s="60">
        <v>103</v>
      </c>
      <c r="P2689" s="60">
        <v>228</v>
      </c>
      <c r="Q2689" s="60">
        <v>103</v>
      </c>
      <c r="R2689" s="60">
        <v>103</v>
      </c>
      <c r="S2689" s="249">
        <v>400823</v>
      </c>
      <c r="T2689" s="60">
        <v>0.03</v>
      </c>
      <c r="U2689" s="60">
        <v>8.6499999999999994E-2</v>
      </c>
      <c r="V2689" s="249">
        <v>2308.5044646232864</v>
      </c>
      <c r="W2689" s="249">
        <v>257982.91348713977</v>
      </c>
      <c r="X2689" s="249">
        <v>142840.08651286023</v>
      </c>
      <c r="Y2689" s="249">
        <v>169556.54840062969</v>
      </c>
      <c r="Z2689" s="249">
        <v>84516.058453810168</v>
      </c>
      <c r="AA2689" s="249">
        <v>85040.489946819522</v>
      </c>
      <c r="AB2689" s="249">
        <v>64528.635573792119</v>
      </c>
      <c r="AC2689" s="249">
        <v>85040.489946819522</v>
      </c>
      <c r="AD2689" s="249">
        <v>268356.10444696713</v>
      </c>
      <c r="AE2689" s="249">
        <v>125516.01793410938</v>
      </c>
      <c r="AF2689" s="249">
        <v>-2.4738255888223648E-9</v>
      </c>
      <c r="AH2689" s="74">
        <v>228</v>
      </c>
    </row>
    <row r="2690" spans="1:34">
      <c r="B2690" s="73">
        <v>43465</v>
      </c>
      <c r="C2690" s="73">
        <v>43465</v>
      </c>
      <c r="D2690" s="73">
        <v>43496</v>
      </c>
      <c r="E2690" s="208">
        <v>10053983</v>
      </c>
      <c r="F2690" s="61" t="s">
        <v>1053</v>
      </c>
      <c r="G2690" s="61" t="s">
        <v>444</v>
      </c>
      <c r="H2690" s="60">
        <v>143136116</v>
      </c>
      <c r="I2690" s="60">
        <v>99</v>
      </c>
      <c r="J2690" s="60" t="s">
        <v>2787</v>
      </c>
      <c r="K2690" s="60" t="s">
        <v>1331</v>
      </c>
      <c r="L2690" s="62">
        <v>40416</v>
      </c>
      <c r="M2690" s="62">
        <v>48092</v>
      </c>
      <c r="N2690" s="60">
        <v>252</v>
      </c>
      <c r="O2690" s="60">
        <v>100</v>
      </c>
      <c r="P2690" s="60">
        <v>228</v>
      </c>
      <c r="Q2690" s="60">
        <v>100</v>
      </c>
      <c r="R2690" s="60">
        <v>100</v>
      </c>
      <c r="S2690" s="249">
        <v>3501337</v>
      </c>
      <c r="T2690" s="60">
        <v>0.03</v>
      </c>
      <c r="U2690" s="60">
        <v>8.6499999999999994E-2</v>
      </c>
      <c r="V2690" s="249">
        <v>20165.639438482085</v>
      </c>
      <c r="W2690" s="249">
        <v>2253576.068140605</v>
      </c>
      <c r="X2690" s="249">
        <v>1247760.931859395</v>
      </c>
      <c r="Y2690" s="249">
        <v>1444941.1740606809</v>
      </c>
      <c r="Z2690" s="249">
        <v>721839.36407727352</v>
      </c>
      <c r="AA2690" s="249">
        <v>723101.80998340738</v>
      </c>
      <c r="AB2690" s="249">
        <v>547263.56660499773</v>
      </c>
      <c r="AC2690" s="249">
        <v>723101.80998340738</v>
      </c>
      <c r="AD2690" s="249">
        <v>2344189.7238332899</v>
      </c>
      <c r="AE2690" s="249">
        <v>1096428.791973915</v>
      </c>
      <c r="AF2690" s="249">
        <v>-2.0023435354232788E-8</v>
      </c>
      <c r="AH2690" s="74">
        <v>228</v>
      </c>
    </row>
    <row r="2691" spans="1:34">
      <c r="B2691" s="73">
        <v>43465</v>
      </c>
      <c r="C2691" s="73">
        <v>43465</v>
      </c>
      <c r="D2691" s="73">
        <v>43496</v>
      </c>
      <c r="E2691" s="208">
        <v>10042464</v>
      </c>
      <c r="F2691" s="61" t="s">
        <v>1053</v>
      </c>
      <c r="G2691" s="61" t="s">
        <v>349</v>
      </c>
      <c r="H2691" s="60">
        <v>143152553</v>
      </c>
      <c r="I2691" s="60">
        <v>99</v>
      </c>
      <c r="J2691" s="60" t="s">
        <v>2788</v>
      </c>
      <c r="K2691" s="60" t="s">
        <v>1335</v>
      </c>
      <c r="L2691" s="62">
        <v>40661</v>
      </c>
      <c r="M2691" s="62">
        <v>50526</v>
      </c>
      <c r="N2691" s="60">
        <v>324</v>
      </c>
      <c r="O2691" s="60">
        <v>92</v>
      </c>
      <c r="P2691" s="60">
        <v>228</v>
      </c>
      <c r="Q2691" s="60">
        <v>92</v>
      </c>
      <c r="R2691" s="60">
        <v>92</v>
      </c>
      <c r="S2691" s="249">
        <v>2855713</v>
      </c>
      <c r="T2691" s="60">
        <v>0.03</v>
      </c>
      <c r="U2691" s="60">
        <v>8.1500000000000003E-2</v>
      </c>
      <c r="V2691" s="249">
        <v>16447.225359280179</v>
      </c>
      <c r="W2691" s="249">
        <v>1904207.9189267263</v>
      </c>
      <c r="X2691" s="249">
        <v>951505.08107327367</v>
      </c>
      <c r="Y2691" s="249">
        <v>1066054.6663565154</v>
      </c>
      <c r="Z2691" s="249">
        <v>551675.87490290054</v>
      </c>
      <c r="AA2691" s="249">
        <v>514378.79145361483</v>
      </c>
      <c r="AB2691" s="249">
        <v>383940.64674886485</v>
      </c>
      <c r="AC2691" s="249">
        <v>514378.79145361483</v>
      </c>
      <c r="AD2691" s="249">
        <v>1845759.462989181</v>
      </c>
      <c r="AE2691" s="249">
        <v>894254.38191588083</v>
      </c>
      <c r="AF2691" s="249">
        <v>2.6542693376541138E-8</v>
      </c>
      <c r="AH2691" s="74">
        <v>228</v>
      </c>
    </row>
    <row r="2692" spans="1:34">
      <c r="B2692" s="73">
        <v>43465</v>
      </c>
      <c r="C2692" s="73">
        <v>43465</v>
      </c>
      <c r="D2692" s="73">
        <v>43496</v>
      </c>
      <c r="E2692" s="208">
        <v>10042230</v>
      </c>
      <c r="F2692" s="61" t="s">
        <v>1053</v>
      </c>
      <c r="G2692" s="61" t="s">
        <v>444</v>
      </c>
      <c r="H2692" s="60">
        <v>143254232</v>
      </c>
      <c r="I2692" s="60">
        <v>99</v>
      </c>
      <c r="J2692" s="60" t="s">
        <v>2789</v>
      </c>
      <c r="K2692" s="60" t="s">
        <v>1779</v>
      </c>
      <c r="L2692" s="62">
        <v>41509</v>
      </c>
      <c r="M2692" s="62">
        <v>51380</v>
      </c>
      <c r="N2692" s="60">
        <v>325</v>
      </c>
      <c r="O2692" s="60">
        <v>64</v>
      </c>
      <c r="P2692" s="60">
        <v>228</v>
      </c>
      <c r="Q2692" s="60">
        <v>64</v>
      </c>
      <c r="R2692" s="60">
        <v>64</v>
      </c>
      <c r="S2692" s="249">
        <v>3607381</v>
      </c>
      <c r="T2692" s="60">
        <v>0.03</v>
      </c>
      <c r="U2692" s="60">
        <v>7.3999999999999996E-2</v>
      </c>
      <c r="V2692" s="249">
        <v>20776.390436919079</v>
      </c>
      <c r="W2692" s="249">
        <v>2539720.3580147452</v>
      </c>
      <c r="X2692" s="249">
        <v>1067660.6419852548</v>
      </c>
      <c r="Y2692" s="249">
        <v>929830.10536221601</v>
      </c>
      <c r="Z2692" s="249">
        <v>514738.86609094974</v>
      </c>
      <c r="AA2692" s="249">
        <v>415091.23927126627</v>
      </c>
      <c r="AB2692" s="249">
        <v>299694.21529410663</v>
      </c>
      <c r="AC2692" s="249">
        <v>415091.23927126627</v>
      </c>
      <c r="AD2692" s="249">
        <v>2197296.6616028068</v>
      </c>
      <c r="AE2692" s="249">
        <v>1129636.0196175501</v>
      </c>
      <c r="AF2692" s="249">
        <v>1.862645149230957E-9</v>
      </c>
      <c r="AH2692" s="74">
        <v>228</v>
      </c>
    </row>
    <row r="2693" spans="1:34">
      <c r="B2693" s="73">
        <v>43465</v>
      </c>
      <c r="C2693" s="73">
        <v>43465</v>
      </c>
      <c r="D2693" s="73">
        <v>43496</v>
      </c>
      <c r="E2693" s="208">
        <v>10041588</v>
      </c>
      <c r="F2693" s="61" t="s">
        <v>1053</v>
      </c>
      <c r="G2693" s="61" t="s">
        <v>444</v>
      </c>
      <c r="H2693" s="60">
        <v>143314952</v>
      </c>
      <c r="I2693" s="60">
        <v>99</v>
      </c>
      <c r="J2693" s="60" t="s">
        <v>2790</v>
      </c>
      <c r="K2693" s="60" t="s">
        <v>1336</v>
      </c>
      <c r="L2693" s="62">
        <v>41135</v>
      </c>
      <c r="M2693" s="62">
        <v>50618</v>
      </c>
      <c r="N2693" s="60">
        <v>312</v>
      </c>
      <c r="O2693" s="60">
        <v>77</v>
      </c>
      <c r="P2693" s="60">
        <v>228</v>
      </c>
      <c r="Q2693" s="60">
        <v>77</v>
      </c>
      <c r="R2693" s="60">
        <v>77</v>
      </c>
      <c r="S2693" s="249">
        <v>1060649</v>
      </c>
      <c r="T2693" s="60">
        <v>0.03</v>
      </c>
      <c r="U2693" s="60">
        <v>7.6499999999999999E-2</v>
      </c>
      <c r="V2693" s="249">
        <v>6108.7137013051251</v>
      </c>
      <c r="W2693" s="249">
        <v>733206.99832138862</v>
      </c>
      <c r="X2693" s="249">
        <v>327442.00167861138</v>
      </c>
      <c r="Y2693" s="249">
        <v>328336.31655149197</v>
      </c>
      <c r="Z2693" s="249">
        <v>177229.92128890799</v>
      </c>
      <c r="AA2693" s="249">
        <v>151106.39526258397</v>
      </c>
      <c r="AB2693" s="249">
        <v>110583.48302303981</v>
      </c>
      <c r="AC2693" s="249">
        <v>151106.39526258397</v>
      </c>
      <c r="AD2693" s="249">
        <v>659579.72557618248</v>
      </c>
      <c r="AE2693" s="249">
        <v>332137.72389756842</v>
      </c>
      <c r="AF2693" s="249">
        <v>2.6775524020195007E-9</v>
      </c>
      <c r="AH2693" s="74">
        <v>228</v>
      </c>
    </row>
    <row r="2694" spans="1:34">
      <c r="B2694" s="73">
        <v>43465</v>
      </c>
      <c r="C2694" s="73">
        <v>43465</v>
      </c>
      <c r="D2694" s="73">
        <v>43496</v>
      </c>
      <c r="E2694" s="208">
        <v>10041739</v>
      </c>
      <c r="F2694" s="61" t="s">
        <v>1053</v>
      </c>
      <c r="G2694" s="61" t="s">
        <v>444</v>
      </c>
      <c r="H2694" s="60">
        <v>143981401</v>
      </c>
      <c r="I2694" s="60">
        <v>98</v>
      </c>
      <c r="J2694" s="60" t="s">
        <v>2200</v>
      </c>
      <c r="K2694" s="60" t="s">
        <v>1780</v>
      </c>
      <c r="L2694" s="62">
        <v>41632</v>
      </c>
      <c r="M2694" s="62">
        <v>44197</v>
      </c>
      <c r="N2694" s="60">
        <v>84</v>
      </c>
      <c r="O2694" s="60">
        <v>60</v>
      </c>
      <c r="P2694" s="60">
        <v>60</v>
      </c>
      <c r="Q2694" s="60">
        <v>60</v>
      </c>
      <c r="R2694" s="60">
        <v>60</v>
      </c>
      <c r="S2694" s="249">
        <v>588698</v>
      </c>
      <c r="T2694" s="60">
        <v>0.05</v>
      </c>
      <c r="U2694" s="60">
        <v>9.1499999999999998E-2</v>
      </c>
      <c r="V2694" s="249">
        <v>11109.457503761949</v>
      </c>
      <c r="W2694" s="249">
        <v>533307.78655678791</v>
      </c>
      <c r="X2694" s="249">
        <v>55390.213443212095</v>
      </c>
      <c r="Y2694" s="249">
        <v>133259.66366892925</v>
      </c>
      <c r="Z2694" s="249">
        <v>77869.450225716922</v>
      </c>
      <c r="AA2694" s="249">
        <v>55390.213443212328</v>
      </c>
      <c r="AB2694" s="249">
        <v>55390.213443212095</v>
      </c>
      <c r="AC2694" s="249">
        <v>55390.213443212328</v>
      </c>
      <c r="AD2694" s="249">
        <v>133259.66366892925</v>
      </c>
      <c r="AE2694" s="249">
        <v>77869.450225716922</v>
      </c>
      <c r="AF2694" s="249">
        <v>2.3283064365386963E-10</v>
      </c>
      <c r="AH2694" s="74">
        <v>60</v>
      </c>
    </row>
    <row r="2695" spans="1:34">
      <c r="B2695" s="73">
        <v>43465</v>
      </c>
      <c r="C2695" s="73">
        <v>43465</v>
      </c>
      <c r="D2695" s="73">
        <v>43496</v>
      </c>
      <c r="E2695" s="208">
        <v>10042220</v>
      </c>
      <c r="F2695" s="61" t="s">
        <v>1053</v>
      </c>
      <c r="G2695" s="61" t="s">
        <v>444</v>
      </c>
      <c r="H2695" s="60">
        <v>143982653</v>
      </c>
      <c r="I2695" s="60">
        <v>98</v>
      </c>
      <c r="J2695" s="60" t="s">
        <v>2268</v>
      </c>
      <c r="K2695" s="60" t="s">
        <v>1780</v>
      </c>
      <c r="L2695" s="62">
        <v>41673</v>
      </c>
      <c r="M2695" s="62">
        <v>43497</v>
      </c>
      <c r="N2695" s="60">
        <v>60</v>
      </c>
      <c r="O2695" s="60">
        <v>59</v>
      </c>
      <c r="P2695" s="60">
        <v>60</v>
      </c>
      <c r="Q2695" s="60">
        <v>59</v>
      </c>
      <c r="R2695" s="60">
        <v>59</v>
      </c>
      <c r="S2695" s="249">
        <v>500763</v>
      </c>
      <c r="T2695" s="60">
        <v>0.05</v>
      </c>
      <c r="U2695" s="60">
        <v>9.1499999999999998E-2</v>
      </c>
      <c r="V2695" s="249">
        <v>9450.0155732758485</v>
      </c>
      <c r="W2695" s="249">
        <v>453646.53373977292</v>
      </c>
      <c r="X2695" s="249">
        <v>47116.466260227084</v>
      </c>
      <c r="Y2695" s="249">
        <v>113282.88956014387</v>
      </c>
      <c r="Z2695" s="249">
        <v>66198.722713674244</v>
      </c>
      <c r="AA2695" s="249">
        <v>47084.166846469627</v>
      </c>
      <c r="AB2695" s="249">
        <v>46331.191822556633</v>
      </c>
      <c r="AC2695" s="249">
        <v>47084.166846469627</v>
      </c>
      <c r="AD2695" s="249">
        <v>113354.40065677825</v>
      </c>
      <c r="AE2695" s="249">
        <v>66237.934396550874</v>
      </c>
      <c r="AF2695" s="249">
        <v>2.9103830456733704E-10</v>
      </c>
      <c r="AH2695" s="74">
        <v>60</v>
      </c>
    </row>
    <row r="2696" spans="1:34">
      <c r="B2696" s="73">
        <v>43465</v>
      </c>
      <c r="C2696" s="73">
        <v>43465</v>
      </c>
      <c r="D2696" s="73">
        <v>43496</v>
      </c>
      <c r="E2696" s="208">
        <v>10042120</v>
      </c>
      <c r="F2696" s="61" t="s">
        <v>1053</v>
      </c>
      <c r="G2696" s="61" t="s">
        <v>349</v>
      </c>
      <c r="H2696" s="60">
        <v>143983331</v>
      </c>
      <c r="I2696" s="60">
        <v>98</v>
      </c>
      <c r="J2696" s="60" t="s">
        <v>2333</v>
      </c>
      <c r="K2696" s="60" t="s">
        <v>1780</v>
      </c>
      <c r="L2696" s="62">
        <v>41768</v>
      </c>
      <c r="M2696" s="62">
        <v>43586</v>
      </c>
      <c r="N2696" s="60">
        <v>60</v>
      </c>
      <c r="O2696" s="60">
        <v>56</v>
      </c>
      <c r="P2696" s="60">
        <v>60</v>
      </c>
      <c r="Q2696" s="60">
        <v>56</v>
      </c>
      <c r="R2696" s="60">
        <v>56</v>
      </c>
      <c r="S2696" s="249">
        <v>175340</v>
      </c>
      <c r="T2696" s="60">
        <v>0.05</v>
      </c>
      <c r="U2696" s="60">
        <v>9.1499999999999998E-2</v>
      </c>
      <c r="V2696" s="249">
        <v>3308.882107140877</v>
      </c>
      <c r="W2696" s="249">
        <v>158842.37299067975</v>
      </c>
      <c r="X2696" s="249">
        <v>16497.627009320247</v>
      </c>
      <c r="Y2696" s="249">
        <v>39442.048064319679</v>
      </c>
      <c r="Z2696" s="249">
        <v>23056.196936033841</v>
      </c>
      <c r="AA2696" s="249">
        <v>16385.851128285838</v>
      </c>
      <c r="AB2696" s="249">
        <v>15397.785208698899</v>
      </c>
      <c r="AC2696" s="249">
        <v>16385.851128285838</v>
      </c>
      <c r="AD2696" s="249">
        <v>39690.553437772964</v>
      </c>
      <c r="AE2696" s="249">
        <v>23192.926428452658</v>
      </c>
      <c r="AF2696" s="249">
        <v>5.8207660913467407E-11</v>
      </c>
      <c r="AH2696" s="74">
        <v>60</v>
      </c>
    </row>
    <row r="2697" spans="1:34">
      <c r="B2697" s="73">
        <v>43465</v>
      </c>
      <c r="C2697" s="73">
        <v>43465</v>
      </c>
      <c r="D2697" s="73">
        <v>43496</v>
      </c>
      <c r="E2697" s="208">
        <v>10042144</v>
      </c>
      <c r="F2697" s="61" t="s">
        <v>1053</v>
      </c>
      <c r="G2697" s="61" t="s">
        <v>444</v>
      </c>
      <c r="H2697" s="60">
        <v>143984095</v>
      </c>
      <c r="I2697" s="60">
        <v>98</v>
      </c>
      <c r="J2697" s="60" t="s">
        <v>2200</v>
      </c>
      <c r="K2697" s="60" t="s">
        <v>1780</v>
      </c>
      <c r="L2697" s="62">
        <v>41876</v>
      </c>
      <c r="M2697" s="62">
        <v>43709</v>
      </c>
      <c r="N2697" s="60">
        <v>60</v>
      </c>
      <c r="O2697" s="60">
        <v>52</v>
      </c>
      <c r="P2697" s="60">
        <v>60</v>
      </c>
      <c r="Q2697" s="60">
        <v>52</v>
      </c>
      <c r="R2697" s="60">
        <v>52</v>
      </c>
      <c r="S2697" s="249">
        <v>203463</v>
      </c>
      <c r="T2697" s="60">
        <v>0.05</v>
      </c>
      <c r="U2697" s="60">
        <v>9.1499999999999998E-2</v>
      </c>
      <c r="V2697" s="249">
        <v>3839.5978109113967</v>
      </c>
      <c r="W2697" s="249">
        <v>184319.29813962971</v>
      </c>
      <c r="X2697" s="249">
        <v>19143.701860370289</v>
      </c>
      <c r="Y2697" s="249">
        <v>45028.837702988036</v>
      </c>
      <c r="Z2697" s="249">
        <v>26344.837396451825</v>
      </c>
      <c r="AA2697" s="249">
        <v>18684.000306536211</v>
      </c>
      <c r="AB2697" s="249">
        <v>16591.208278987582</v>
      </c>
      <c r="AC2697" s="249">
        <v>18684.000306536211</v>
      </c>
      <c r="AD2697" s="249">
        <v>46056.570515054162</v>
      </c>
      <c r="AE2697" s="249">
        <v>26912.868654683814</v>
      </c>
      <c r="AF2697" s="249">
        <v>5.8207660913467407E-11</v>
      </c>
      <c r="AH2697" s="74">
        <v>60</v>
      </c>
    </row>
    <row r="2698" spans="1:34">
      <c r="B2698" s="73">
        <v>43465</v>
      </c>
      <c r="C2698" s="73">
        <v>43465</v>
      </c>
      <c r="D2698" s="73">
        <v>43496</v>
      </c>
      <c r="E2698" s="208">
        <v>10053984</v>
      </c>
      <c r="F2698" s="61" t="s">
        <v>1053</v>
      </c>
      <c r="G2698" s="61" t="s">
        <v>444</v>
      </c>
      <c r="H2698" s="60">
        <v>143985318</v>
      </c>
      <c r="I2698" s="60">
        <v>98</v>
      </c>
      <c r="J2698" s="60" t="s">
        <v>2413</v>
      </c>
      <c r="K2698" s="60" t="s">
        <v>1780</v>
      </c>
      <c r="L2698" s="62">
        <v>42046</v>
      </c>
      <c r="M2698" s="62">
        <v>43862</v>
      </c>
      <c r="N2698" s="60">
        <v>60</v>
      </c>
      <c r="O2698" s="60">
        <v>47</v>
      </c>
      <c r="P2698" s="60">
        <v>60</v>
      </c>
      <c r="Q2698" s="60">
        <v>47</v>
      </c>
      <c r="R2698" s="60">
        <v>47</v>
      </c>
      <c r="S2698" s="249">
        <v>301291</v>
      </c>
      <c r="T2698" s="60">
        <v>0.05</v>
      </c>
      <c r="U2698" s="60">
        <v>9.1499999999999998E-2</v>
      </c>
      <c r="V2698" s="249">
        <v>5685.7328558376994</v>
      </c>
      <c r="W2698" s="249">
        <v>272942.7249956365</v>
      </c>
      <c r="X2698" s="249">
        <v>28348.275004363502</v>
      </c>
      <c r="Y2698" s="249">
        <v>64401.997509614826</v>
      </c>
      <c r="Z2698" s="249">
        <v>37741.306234672578</v>
      </c>
      <c r="AA2698" s="249">
        <v>26660.691274942248</v>
      </c>
      <c r="AB2698" s="249">
        <v>22206.148753418074</v>
      </c>
      <c r="AC2698" s="249">
        <v>26660.691274942248</v>
      </c>
      <c r="AD2698" s="249">
        <v>68201.246354625619</v>
      </c>
      <c r="AE2698" s="249">
        <v>39852.971350261942</v>
      </c>
      <c r="AF2698" s="249">
        <v>1.7462298274040222E-10</v>
      </c>
      <c r="AH2698" s="74">
        <v>60</v>
      </c>
    </row>
    <row r="2699" spans="1:34" ht="13.8" thickBot="1">
      <c r="B2699" s="209">
        <v>43465</v>
      </c>
      <c r="C2699" s="209">
        <v>43465</v>
      </c>
      <c r="D2699" s="209">
        <v>43496</v>
      </c>
      <c r="E2699" s="210">
        <v>10053984</v>
      </c>
      <c r="F2699" s="85" t="s">
        <v>1053</v>
      </c>
      <c r="G2699" s="85" t="s">
        <v>444</v>
      </c>
      <c r="H2699" s="94">
        <v>143986152</v>
      </c>
      <c r="I2699" s="94">
        <v>98</v>
      </c>
      <c r="J2699" s="94" t="s">
        <v>2791</v>
      </c>
      <c r="K2699" s="94" t="s">
        <v>1780</v>
      </c>
      <c r="L2699" s="246">
        <v>42326</v>
      </c>
      <c r="M2699" s="246">
        <v>44166</v>
      </c>
      <c r="N2699" s="94">
        <v>60</v>
      </c>
      <c r="O2699" s="94">
        <v>37</v>
      </c>
      <c r="P2699" s="94">
        <v>60</v>
      </c>
      <c r="Q2699" s="94">
        <v>37</v>
      </c>
      <c r="R2699" s="94">
        <v>37</v>
      </c>
      <c r="S2699" s="250">
        <v>407209</v>
      </c>
      <c r="T2699" s="94">
        <v>0.05</v>
      </c>
      <c r="U2699" s="94">
        <v>9.1499999999999998E-2</v>
      </c>
      <c r="V2699" s="250">
        <v>7684.5361809440492</v>
      </c>
      <c r="W2699" s="250">
        <v>368894.96899259568</v>
      </c>
      <c r="X2699" s="250">
        <v>38314.031007404323</v>
      </c>
      <c r="Y2699" s="250">
        <v>76983.792247906676</v>
      </c>
      <c r="Z2699" s="250">
        <v>45324.674997574388</v>
      </c>
      <c r="AA2699" s="250">
        <v>31659.117250332289</v>
      </c>
      <c r="AB2699" s="250">
        <v>23626.985787899332</v>
      </c>
      <c r="AC2699" s="250">
        <v>31659.117250332289</v>
      </c>
      <c r="AD2699" s="250">
        <v>92177.2018640475</v>
      </c>
      <c r="AE2699" s="250">
        <v>53863.170856642944</v>
      </c>
      <c r="AF2699" s="250">
        <v>2.3283064365386963E-10</v>
      </c>
      <c r="AG2699" s="85"/>
      <c r="AH2699" s="95">
        <v>60</v>
      </c>
    </row>
    <row r="2700" spans="1:34">
      <c r="A2700" s="60" t="s">
        <v>80</v>
      </c>
      <c r="B2700" s="73">
        <v>43524</v>
      </c>
      <c r="C2700" s="73">
        <v>43524</v>
      </c>
      <c r="D2700" s="73">
        <v>43524</v>
      </c>
      <c r="E2700" s="208">
        <v>10042328</v>
      </c>
      <c r="F2700" s="61" t="s">
        <v>1053</v>
      </c>
      <c r="G2700" s="61" t="s">
        <v>349</v>
      </c>
      <c r="H2700" s="60">
        <v>143009645</v>
      </c>
      <c r="I2700" s="60">
        <v>99</v>
      </c>
      <c r="J2700" s="60" t="s">
        <v>1896</v>
      </c>
      <c r="K2700" s="60" t="s">
        <v>1331</v>
      </c>
      <c r="L2700" s="62">
        <v>36250</v>
      </c>
      <c r="M2700" s="62">
        <v>43913</v>
      </c>
      <c r="N2700" s="60">
        <v>252</v>
      </c>
      <c r="O2700" s="60">
        <v>238</v>
      </c>
      <c r="P2700" s="60">
        <v>224</v>
      </c>
      <c r="Q2700" s="60">
        <v>224</v>
      </c>
      <c r="R2700" s="60">
        <v>224</v>
      </c>
      <c r="S2700" s="249">
        <v>466123</v>
      </c>
      <c r="T2700" s="60">
        <v>0.03</v>
      </c>
      <c r="U2700" s="60">
        <v>8.6499999999999994E-2</v>
      </c>
      <c r="V2700" s="249">
        <v>2720.1921278456844</v>
      </c>
      <c r="W2700" s="249">
        <v>301851.65484945651</v>
      </c>
      <c r="X2700" s="249">
        <v>164271.34515054349</v>
      </c>
      <c r="Y2700" s="249">
        <v>307471.38178797404</v>
      </c>
      <c r="Z2700" s="249">
        <v>143200.0366374334</v>
      </c>
      <c r="AA2700" s="249">
        <v>164271.34515054064</v>
      </c>
      <c r="AB2700" s="249">
        <v>164271.34515054349</v>
      </c>
      <c r="AC2700" s="249">
        <v>164271.34515054064</v>
      </c>
      <c r="AD2700" s="249">
        <v>307471.38178797404</v>
      </c>
      <c r="AE2700" s="249">
        <v>143200.0366374334</v>
      </c>
    </row>
    <row r="2701" spans="1:34">
      <c r="B2701" s="73">
        <v>43524</v>
      </c>
      <c r="C2701" s="73">
        <v>43524</v>
      </c>
      <c r="D2701" s="73">
        <v>43524</v>
      </c>
      <c r="E2701" s="208">
        <v>10042220</v>
      </c>
      <c r="F2701" s="61" t="s">
        <v>1053</v>
      </c>
      <c r="G2701" s="61" t="s">
        <v>444</v>
      </c>
      <c r="H2701" s="60">
        <v>143132757</v>
      </c>
      <c r="I2701" s="60">
        <v>99</v>
      </c>
      <c r="J2701" s="60" t="s">
        <v>2055</v>
      </c>
      <c r="K2701" s="60" t="s">
        <v>1335</v>
      </c>
      <c r="L2701" s="62">
        <v>40645</v>
      </c>
      <c r="M2701" s="62">
        <v>51592</v>
      </c>
      <c r="N2701" s="60">
        <v>360</v>
      </c>
      <c r="O2701" s="60">
        <v>94</v>
      </c>
      <c r="P2701" s="60">
        <v>224</v>
      </c>
      <c r="Q2701" s="60">
        <v>94</v>
      </c>
      <c r="R2701" s="60">
        <v>94</v>
      </c>
      <c r="S2701" s="249">
        <v>3000208</v>
      </c>
      <c r="T2701" s="60">
        <v>0.03</v>
      </c>
      <c r="U2701" s="60">
        <v>8.1500000000000003E-2</v>
      </c>
      <c r="V2701" s="249">
        <v>17508.559293361723</v>
      </c>
      <c r="W2701" s="249">
        <v>2011967.596422445</v>
      </c>
      <c r="X2701" s="249">
        <v>988240.40357755497</v>
      </c>
      <c r="Y2701" s="249">
        <v>1142423.053902511</v>
      </c>
      <c r="Z2701" s="249">
        <v>586802.39739069995</v>
      </c>
      <c r="AA2701" s="249">
        <v>555620.65651181107</v>
      </c>
      <c r="AB2701" s="249">
        <v>414708.02650129539</v>
      </c>
      <c r="AC2701" s="249">
        <v>555620.65651181107</v>
      </c>
      <c r="AD2701" s="249">
        <v>1909949.6852906086</v>
      </c>
      <c r="AE2701" s="249">
        <v>921709.28171302564</v>
      </c>
    </row>
    <row r="2702" spans="1:34">
      <c r="B2702" s="73">
        <v>43524</v>
      </c>
      <c r="C2702" s="73">
        <v>43524</v>
      </c>
      <c r="D2702" s="73">
        <v>43524</v>
      </c>
      <c r="E2702" s="208">
        <v>10041764</v>
      </c>
      <c r="F2702" s="61" t="s">
        <v>1054</v>
      </c>
      <c r="G2702" s="61" t="s">
        <v>444</v>
      </c>
      <c r="H2702" s="60">
        <v>143982637</v>
      </c>
      <c r="I2702" s="60">
        <v>98</v>
      </c>
      <c r="J2702" s="60" t="s">
        <v>2191</v>
      </c>
      <c r="K2702" s="60" t="s">
        <v>1780</v>
      </c>
      <c r="L2702" s="62">
        <v>41695</v>
      </c>
      <c r="M2702" s="62">
        <v>43525</v>
      </c>
      <c r="N2702" s="60">
        <v>60</v>
      </c>
      <c r="O2702" s="60">
        <v>59</v>
      </c>
      <c r="P2702" s="60">
        <v>60</v>
      </c>
      <c r="Q2702" s="60">
        <v>59</v>
      </c>
      <c r="R2702" s="60">
        <v>59</v>
      </c>
      <c r="S2702" s="249">
        <v>63074</v>
      </c>
      <c r="T2702" s="60">
        <v>0.05</v>
      </c>
      <c r="U2702" s="60">
        <v>9.1499999999999998E-2</v>
      </c>
      <c r="V2702" s="249">
        <v>1190.2841908623457</v>
      </c>
      <c r="W2702" s="249">
        <v>57139.408201289698</v>
      </c>
      <c r="X2702" s="249">
        <v>5934.5917987103021</v>
      </c>
      <c r="Y2702" s="249">
        <v>14268.636013676165</v>
      </c>
      <c r="Z2702" s="249">
        <v>8338.1125131894441</v>
      </c>
      <c r="AA2702" s="249">
        <v>5930.5235004867209</v>
      </c>
      <c r="AB2702" s="249">
        <v>5835.6819353984638</v>
      </c>
      <c r="AC2702" s="249">
        <v>5930.5235004867209</v>
      </c>
      <c r="AD2702" s="249">
        <v>14277.643250451081</v>
      </c>
      <c r="AE2702" s="249">
        <v>8343.0514517407501</v>
      </c>
    </row>
    <row r="2703" spans="1:34">
      <c r="B2703" s="73">
        <v>43524</v>
      </c>
      <c r="C2703" s="73">
        <v>43524</v>
      </c>
      <c r="D2703" s="73">
        <v>43524</v>
      </c>
      <c r="E2703" s="208">
        <v>10041817</v>
      </c>
      <c r="F2703" s="61" t="s">
        <v>1054</v>
      </c>
      <c r="G2703" s="61" t="s">
        <v>444</v>
      </c>
      <c r="H2703" s="60">
        <v>143982912</v>
      </c>
      <c r="I2703" s="60">
        <v>98</v>
      </c>
      <c r="J2703" s="60" t="s">
        <v>2223</v>
      </c>
      <c r="K2703" s="60" t="s">
        <v>1780</v>
      </c>
      <c r="L2703" s="62">
        <v>41704</v>
      </c>
      <c r="M2703" s="62">
        <v>43525</v>
      </c>
      <c r="N2703" s="60">
        <v>60</v>
      </c>
      <c r="O2703" s="60">
        <v>59</v>
      </c>
      <c r="P2703" s="60">
        <v>60</v>
      </c>
      <c r="Q2703" s="60">
        <v>59</v>
      </c>
      <c r="R2703" s="60">
        <v>59</v>
      </c>
      <c r="S2703" s="249">
        <v>66110</v>
      </c>
      <c r="T2703" s="60">
        <v>0.05</v>
      </c>
      <c r="U2703" s="60">
        <v>9.1499999999999998E-2</v>
      </c>
      <c r="V2703" s="249">
        <v>1247.5772562055631</v>
      </c>
      <c r="W2703" s="249">
        <v>59889.752928104492</v>
      </c>
      <c r="X2703" s="249">
        <v>6220.2470718955083</v>
      </c>
      <c r="Y2703" s="249">
        <v>14955.441653678718</v>
      </c>
      <c r="Z2703" s="249">
        <v>8739.4587032208947</v>
      </c>
      <c r="AA2703" s="249">
        <v>6215.9829504578229</v>
      </c>
      <c r="AB2703" s="249">
        <v>6116.5762873639169</v>
      </c>
      <c r="AC2703" s="249">
        <v>6215.9829504578229</v>
      </c>
      <c r="AD2703" s="249">
        <v>14964.882444229333</v>
      </c>
      <c r="AE2703" s="249">
        <v>8744.635372333767</v>
      </c>
    </row>
    <row r="2704" spans="1:34">
      <c r="B2704" s="73">
        <v>43524</v>
      </c>
      <c r="C2704" s="73">
        <v>43524</v>
      </c>
      <c r="D2704" s="73">
        <v>43524</v>
      </c>
      <c r="E2704" s="208">
        <v>10042248</v>
      </c>
      <c r="F2704" s="61" t="s">
        <v>1053</v>
      </c>
      <c r="G2704" s="61" t="s">
        <v>444</v>
      </c>
      <c r="H2704" s="60">
        <v>143986624</v>
      </c>
      <c r="I2704" s="60">
        <v>97</v>
      </c>
      <c r="J2704" s="60" t="s">
        <v>2622</v>
      </c>
      <c r="K2704" s="60" t="s">
        <v>2612</v>
      </c>
      <c r="L2704" s="62">
        <v>42389</v>
      </c>
      <c r="M2704" s="62">
        <v>44228</v>
      </c>
      <c r="N2704" s="60">
        <v>60</v>
      </c>
      <c r="O2704" s="60">
        <v>36</v>
      </c>
      <c r="P2704" s="60">
        <v>60</v>
      </c>
      <c r="Q2704" s="60">
        <v>36</v>
      </c>
      <c r="R2704" s="60">
        <v>36</v>
      </c>
      <c r="S2704" s="249">
        <v>270688</v>
      </c>
      <c r="T2704" s="60">
        <v>0</v>
      </c>
      <c r="U2704" s="60">
        <v>8.8999999999999996E-2</v>
      </c>
      <c r="V2704" s="249">
        <v>4511.4666666666662</v>
      </c>
      <c r="W2704" s="249">
        <v>217841.53051560384</v>
      </c>
      <c r="X2704" s="249">
        <v>52846.469484396162</v>
      </c>
      <c r="Y2704" s="249">
        <v>43422.67093358592</v>
      </c>
      <c r="Z2704" s="249">
        <v>0</v>
      </c>
      <c r="AA2704" s="249">
        <v>43422.67093358592</v>
      </c>
      <c r="AB2704" s="249">
        <v>31707.881690637696</v>
      </c>
      <c r="AC2704" s="249">
        <v>43422.67093358592</v>
      </c>
      <c r="AD2704" s="249">
        <v>52846.469484395377</v>
      </c>
      <c r="AE2704" s="249">
        <v>0</v>
      </c>
    </row>
    <row r="2705" spans="2:34" ht="13.8" thickBot="1">
      <c r="B2705" s="209">
        <v>43524</v>
      </c>
      <c r="C2705" s="209">
        <v>43524</v>
      </c>
      <c r="D2705" s="209">
        <v>43524</v>
      </c>
      <c r="E2705" s="210">
        <v>10042038</v>
      </c>
      <c r="F2705" s="85" t="s">
        <v>1053</v>
      </c>
      <c r="G2705" s="85" t="s">
        <v>444</v>
      </c>
      <c r="H2705" s="94">
        <v>143988848</v>
      </c>
      <c r="I2705" s="94">
        <v>98</v>
      </c>
      <c r="J2705" s="94" t="s">
        <v>2355</v>
      </c>
      <c r="K2705" s="94" t="s">
        <v>2733</v>
      </c>
      <c r="L2705" s="246">
        <v>43256</v>
      </c>
      <c r="M2705" s="246">
        <v>45078</v>
      </c>
      <c r="N2705" s="94">
        <v>60</v>
      </c>
      <c r="O2705" s="94">
        <v>8</v>
      </c>
      <c r="P2705" s="94">
        <v>60</v>
      </c>
      <c r="Q2705" s="94">
        <v>8</v>
      </c>
      <c r="R2705" s="94">
        <v>8</v>
      </c>
      <c r="S2705" s="250">
        <v>241903</v>
      </c>
      <c r="T2705" s="94">
        <v>0.05</v>
      </c>
      <c r="U2705" s="94">
        <v>0.08</v>
      </c>
      <c r="V2705" s="250">
        <v>4565.0080321871774</v>
      </c>
      <c r="W2705" s="250">
        <v>225139.04431201945</v>
      </c>
      <c r="X2705" s="250">
        <v>16763.955687980546</v>
      </c>
      <c r="Y2705" s="250">
        <v>11427.763848174327</v>
      </c>
      <c r="Z2705" s="250">
        <v>7644.9644559099543</v>
      </c>
      <c r="AA2705" s="250">
        <v>3782.7993922643727</v>
      </c>
      <c r="AB2705" s="250">
        <v>2235.1940917307393</v>
      </c>
      <c r="AC2705" s="250">
        <v>3782.7993922643727</v>
      </c>
      <c r="AD2705" s="250">
        <v>48761.437619209319</v>
      </c>
      <c r="AE2705" s="250">
        <v>31997.481931230606</v>
      </c>
      <c r="AF2705" s="250"/>
      <c r="AG2705" s="85"/>
      <c r="AH2705" s="95"/>
    </row>
    <row r="2706" spans="2:34">
      <c r="B2706" s="73">
        <v>43555</v>
      </c>
      <c r="C2706" s="73">
        <v>43555</v>
      </c>
      <c r="D2706" s="73">
        <v>43555</v>
      </c>
      <c r="E2706" s="208">
        <v>10041477</v>
      </c>
      <c r="F2706" s="61" t="s">
        <v>1053</v>
      </c>
      <c r="G2706" s="61" t="s">
        <v>444</v>
      </c>
      <c r="H2706" s="60">
        <v>143010198</v>
      </c>
      <c r="I2706" s="60">
        <v>99</v>
      </c>
      <c r="J2706" s="60" t="s">
        <v>1898</v>
      </c>
      <c r="K2706" s="60" t="s">
        <v>1331</v>
      </c>
      <c r="L2706" s="62">
        <v>39318</v>
      </c>
      <c r="M2706" s="62">
        <v>43700</v>
      </c>
      <c r="N2706" s="60">
        <v>144</v>
      </c>
      <c r="O2706" s="60">
        <v>138</v>
      </c>
      <c r="P2706" s="60">
        <v>144</v>
      </c>
      <c r="Q2706" s="60">
        <v>138</v>
      </c>
      <c r="R2706" s="60">
        <v>138</v>
      </c>
      <c r="S2706" s="249">
        <v>700060</v>
      </c>
      <c r="T2706" s="60">
        <v>0.03</v>
      </c>
      <c r="U2706" s="60">
        <v>8.6499999999999994E-2</v>
      </c>
      <c r="V2706" s="249">
        <v>5795.0034981499448</v>
      </c>
      <c r="W2706" s="249">
        <v>518146.96166216471</v>
      </c>
      <c r="X2706" s="249">
        <v>181913.03833783529</v>
      </c>
      <c r="Y2706" s="249">
        <v>315472.91591798328</v>
      </c>
      <c r="Z2706" s="249">
        <v>134118.28294903459</v>
      </c>
      <c r="AA2706" s="249">
        <v>181354.63296894869</v>
      </c>
      <c r="AB2706" s="249">
        <v>174333.32840709214</v>
      </c>
      <c r="AC2706" s="249">
        <v>181354.63296894869</v>
      </c>
      <c r="AD2706" s="249">
        <v>316333.54207142186</v>
      </c>
      <c r="AE2706" s="249">
        <v>134420.50373359211</v>
      </c>
    </row>
    <row r="2707" spans="2:34">
      <c r="B2707" s="73">
        <v>43555</v>
      </c>
      <c r="C2707" s="73">
        <v>43555</v>
      </c>
      <c r="D2707" s="73">
        <v>43555</v>
      </c>
      <c r="E2707" s="208">
        <v>10042484</v>
      </c>
      <c r="F2707" s="61" t="s">
        <v>1053</v>
      </c>
      <c r="G2707" s="61" t="s">
        <v>444</v>
      </c>
      <c r="H2707" s="60">
        <v>143125610</v>
      </c>
      <c r="I2707" s="60">
        <v>99</v>
      </c>
      <c r="J2707" s="60" t="s">
        <v>2047</v>
      </c>
      <c r="K2707" s="60" t="s">
        <v>1334</v>
      </c>
      <c r="L2707" s="62">
        <v>40486</v>
      </c>
      <c r="M2707" s="62">
        <v>45962</v>
      </c>
      <c r="N2707" s="60">
        <v>180</v>
      </c>
      <c r="O2707" s="60">
        <v>100</v>
      </c>
      <c r="P2707" s="60">
        <v>180</v>
      </c>
      <c r="Q2707" s="60">
        <v>100</v>
      </c>
      <c r="R2707" s="60">
        <v>100</v>
      </c>
      <c r="S2707" s="249">
        <v>2600127</v>
      </c>
      <c r="T2707" s="60">
        <v>0.03</v>
      </c>
      <c r="U2707" s="60">
        <v>7.6499999999999999E-2</v>
      </c>
      <c r="V2707" s="249">
        <v>17955.999685910894</v>
      </c>
      <c r="W2707" s="249">
        <v>1919284.8487447477</v>
      </c>
      <c r="X2707" s="249">
        <v>680842.15125525231</v>
      </c>
      <c r="Y2707" s="249">
        <v>998830.0953266382</v>
      </c>
      <c r="Z2707" s="249">
        <v>495953.33443019958</v>
      </c>
      <c r="AA2707" s="249">
        <v>502876.76089643862</v>
      </c>
      <c r="AB2707" s="249">
        <v>378245.63958625129</v>
      </c>
      <c r="AC2707" s="249">
        <v>502876.76089643862</v>
      </c>
      <c r="AD2707" s="249">
        <v>1312795.0947192197</v>
      </c>
      <c r="AE2707" s="249">
        <v>631952.94346396113</v>
      </c>
    </row>
    <row r="2708" spans="2:34">
      <c r="B2708" s="73">
        <v>43555</v>
      </c>
      <c r="C2708" s="73">
        <v>43555</v>
      </c>
      <c r="D2708" s="73">
        <v>43555</v>
      </c>
      <c r="E2708" s="208">
        <v>10042286</v>
      </c>
      <c r="F2708" s="61" t="s">
        <v>1054</v>
      </c>
      <c r="G2708" s="61" t="s">
        <v>444</v>
      </c>
      <c r="H2708" s="60">
        <v>143982734</v>
      </c>
      <c r="I2708" s="60">
        <v>98</v>
      </c>
      <c r="J2708" s="60" t="s">
        <v>2300</v>
      </c>
      <c r="K2708" s="60" t="s">
        <v>1780</v>
      </c>
      <c r="L2708" s="62">
        <v>41716</v>
      </c>
      <c r="M2708" s="62">
        <v>43556</v>
      </c>
      <c r="N2708" s="60">
        <v>60</v>
      </c>
      <c r="O2708" s="60">
        <v>59</v>
      </c>
      <c r="P2708" s="60">
        <v>60</v>
      </c>
      <c r="Q2708" s="60">
        <v>59</v>
      </c>
      <c r="R2708" s="60">
        <v>59</v>
      </c>
      <c r="S2708" s="249">
        <v>97798</v>
      </c>
      <c r="T2708" s="60">
        <v>0.05</v>
      </c>
      <c r="U2708" s="60">
        <v>9.1499999999999998E-2</v>
      </c>
      <c r="V2708" s="249">
        <v>1845.5689079169815</v>
      </c>
      <c r="W2708" s="249">
        <v>88596.24953657182</v>
      </c>
      <c r="X2708" s="249">
        <v>9201.7504634281795</v>
      </c>
      <c r="Y2708" s="249">
        <v>22123.918966063706</v>
      </c>
      <c r="Z2708" s="249">
        <v>12928.476512745372</v>
      </c>
      <c r="AA2708" s="249">
        <v>9195.4424533183337</v>
      </c>
      <c r="AB2708" s="249">
        <v>9048.3879557043765</v>
      </c>
      <c r="AC2708" s="249">
        <v>9195.4424533183337</v>
      </c>
      <c r="AD2708" s="249">
        <v>22137.88493844714</v>
      </c>
      <c r="AE2708" s="249">
        <v>12936.134475018887</v>
      </c>
    </row>
    <row r="2709" spans="2:34">
      <c r="B2709" s="73">
        <v>43555</v>
      </c>
      <c r="C2709" s="73">
        <v>43555</v>
      </c>
      <c r="D2709" s="73">
        <v>43555</v>
      </c>
      <c r="E2709" s="208">
        <v>10041247</v>
      </c>
      <c r="F2709" s="61" t="s">
        <v>1053</v>
      </c>
      <c r="G2709" s="61" t="s">
        <v>444</v>
      </c>
      <c r="H2709" s="60">
        <v>143983455</v>
      </c>
      <c r="I2709" s="60">
        <v>98</v>
      </c>
      <c r="J2709" s="60" t="s">
        <v>2247</v>
      </c>
      <c r="K2709" s="60" t="s">
        <v>1780</v>
      </c>
      <c r="L2709" s="62">
        <v>41754</v>
      </c>
      <c r="M2709" s="62">
        <v>43586</v>
      </c>
      <c r="N2709" s="60">
        <v>60</v>
      </c>
      <c r="O2709" s="60">
        <v>58</v>
      </c>
      <c r="P2709" s="60">
        <v>60</v>
      </c>
      <c r="Q2709" s="60">
        <v>58</v>
      </c>
      <c r="R2709" s="60">
        <v>58</v>
      </c>
      <c r="S2709" s="249">
        <v>406364</v>
      </c>
      <c r="T2709" s="60">
        <v>0.05</v>
      </c>
      <c r="U2709" s="60">
        <v>9.1499999999999998E-2</v>
      </c>
      <c r="V2709" s="249">
        <v>7668.5899885148592</v>
      </c>
      <c r="W2709" s="249">
        <v>368129.47449517844</v>
      </c>
      <c r="X2709" s="249">
        <v>38234.525504821562</v>
      </c>
      <c r="Y2709" s="249">
        <v>91812.272402064526</v>
      </c>
      <c r="Z2709" s="249">
        <v>53656.071717156796</v>
      </c>
      <c r="AA2709" s="249">
        <v>38156.20068490773</v>
      </c>
      <c r="AB2709" s="249">
        <v>36960.04132132751</v>
      </c>
      <c r="AC2709" s="249">
        <v>38156.20068490773</v>
      </c>
      <c r="AD2709" s="249">
        <v>91985.924815713253</v>
      </c>
      <c r="AE2709" s="249">
        <v>53751.399310891575</v>
      </c>
    </row>
    <row r="2710" spans="2:34">
      <c r="B2710" s="73">
        <v>43555</v>
      </c>
      <c r="C2710" s="73">
        <v>43555</v>
      </c>
      <c r="D2710" s="73">
        <v>43555</v>
      </c>
      <c r="E2710" s="208">
        <v>10041253</v>
      </c>
      <c r="F2710" s="61" t="s">
        <v>1053</v>
      </c>
      <c r="G2710" s="61" t="s">
        <v>444</v>
      </c>
      <c r="H2710" s="60">
        <v>143985156</v>
      </c>
      <c r="I2710" s="60">
        <v>98</v>
      </c>
      <c r="J2710" s="60" t="s">
        <v>2407</v>
      </c>
      <c r="K2710" s="60" t="s">
        <v>1780</v>
      </c>
      <c r="L2710" s="62">
        <v>42037</v>
      </c>
      <c r="M2710" s="62">
        <v>43862</v>
      </c>
      <c r="N2710" s="60">
        <v>60</v>
      </c>
      <c r="O2710" s="60">
        <v>49</v>
      </c>
      <c r="P2710" s="60">
        <v>60</v>
      </c>
      <c r="Q2710" s="60">
        <v>49</v>
      </c>
      <c r="R2710" s="60">
        <v>49</v>
      </c>
      <c r="S2710" s="249">
        <v>50083</v>
      </c>
      <c r="T2710" s="60">
        <v>0.05</v>
      </c>
      <c r="U2710" s="60">
        <v>9.1499999999999998E-2</v>
      </c>
      <c r="V2710" s="249">
        <v>945.1279945929997</v>
      </c>
      <c r="W2710" s="249">
        <v>45370.722975317753</v>
      </c>
      <c r="X2710" s="249">
        <v>4712.2770246822474</v>
      </c>
      <c r="Y2710" s="249">
        <v>10876.626819339501</v>
      </c>
      <c r="Z2710" s="249">
        <v>6369.3947091458031</v>
      </c>
      <c r="AA2710" s="249">
        <v>4507.2321101936977</v>
      </c>
      <c r="AB2710" s="249">
        <v>3848.3595701571685</v>
      </c>
      <c r="AC2710" s="249">
        <v>4507.2321101936977</v>
      </c>
      <c r="AD2710" s="249">
        <v>11336.95670026225</v>
      </c>
      <c r="AE2710" s="249">
        <v>6624.6796755799805</v>
      </c>
    </row>
    <row r="2711" spans="2:34">
      <c r="B2711" s="73">
        <v>43555</v>
      </c>
      <c r="C2711" s="73">
        <v>43555</v>
      </c>
      <c r="D2711" s="73">
        <v>43555</v>
      </c>
      <c r="E2711" s="208">
        <v>10041496</v>
      </c>
      <c r="F2711" s="61" t="s">
        <v>1054</v>
      </c>
      <c r="G2711" s="61" t="s">
        <v>444</v>
      </c>
      <c r="H2711" s="60">
        <v>143985482</v>
      </c>
      <c r="I2711" s="60">
        <v>98</v>
      </c>
      <c r="J2711" s="60" t="s">
        <v>2331</v>
      </c>
      <c r="K2711" s="60" t="s">
        <v>1780</v>
      </c>
      <c r="L2711" s="62">
        <v>42103</v>
      </c>
      <c r="M2711" s="62">
        <v>43556</v>
      </c>
      <c r="N2711" s="60">
        <v>48</v>
      </c>
      <c r="O2711" s="60">
        <v>47</v>
      </c>
      <c r="P2711" s="60">
        <v>48</v>
      </c>
      <c r="Q2711" s="60">
        <v>47</v>
      </c>
      <c r="R2711" s="60">
        <v>47</v>
      </c>
      <c r="S2711" s="249">
        <v>300374</v>
      </c>
      <c r="T2711" s="60">
        <v>0.05</v>
      </c>
      <c r="U2711" s="60">
        <v>9.1499999999999998E-2</v>
      </c>
      <c r="V2711" s="249">
        <v>6917.4010269893779</v>
      </c>
      <c r="W2711" s="249">
        <v>277180.23631781881</v>
      </c>
      <c r="X2711" s="249">
        <v>23193.76368218119</v>
      </c>
      <c r="Y2711" s="249">
        <v>54802.66693342803</v>
      </c>
      <c r="Z2711" s="249">
        <v>31632.546386664384</v>
      </c>
      <c r="AA2711" s="249">
        <v>23170.120546763646</v>
      </c>
      <c r="AB2711" s="249">
        <v>22710.560272135746</v>
      </c>
      <c r="AC2711" s="249">
        <v>23170.120546763646</v>
      </c>
      <c r="AD2711" s="249">
        <v>54855.01297767146</v>
      </c>
      <c r="AE2711" s="249">
        <v>31661.249295490095</v>
      </c>
    </row>
    <row r="2712" spans="2:34">
      <c r="B2712" s="73">
        <v>43555</v>
      </c>
      <c r="C2712" s="73">
        <v>43555</v>
      </c>
      <c r="D2712" s="73">
        <v>43555</v>
      </c>
      <c r="E2712" s="208">
        <v>10041614</v>
      </c>
      <c r="F2712" s="61" t="s">
        <v>1053</v>
      </c>
      <c r="G2712" s="61" t="s">
        <v>444</v>
      </c>
      <c r="H2712" s="60">
        <v>143985717</v>
      </c>
      <c r="I2712" s="60">
        <v>98</v>
      </c>
      <c r="J2712" s="60" t="s">
        <v>2610</v>
      </c>
      <c r="K2712" s="60" t="s">
        <v>1780</v>
      </c>
      <c r="L2712" s="62">
        <v>42292</v>
      </c>
      <c r="M2712" s="62">
        <v>44105</v>
      </c>
      <c r="N2712" s="60">
        <v>60</v>
      </c>
      <c r="O2712" s="60">
        <v>41</v>
      </c>
      <c r="P2712" s="60">
        <v>60</v>
      </c>
      <c r="Q2712" s="60">
        <v>41</v>
      </c>
      <c r="R2712" s="60">
        <v>41</v>
      </c>
      <c r="S2712" s="249">
        <v>200861</v>
      </c>
      <c r="T2712" s="60">
        <v>0.05</v>
      </c>
      <c r="U2712" s="60">
        <v>9.1499999999999998E-2</v>
      </c>
      <c r="V2712" s="249">
        <v>3790.4948609696803</v>
      </c>
      <c r="W2712" s="249">
        <v>181962.11863397359</v>
      </c>
      <c r="X2712" s="249">
        <v>18898.881366026413</v>
      </c>
      <c r="Y2712" s="249">
        <v>40257.327452629092</v>
      </c>
      <c r="Z2712" s="249">
        <v>23653.438869341975</v>
      </c>
      <c r="AA2712" s="249">
        <v>16603.888583287116</v>
      </c>
      <c r="AB2712" s="249">
        <v>12914.235600118049</v>
      </c>
      <c r="AC2712" s="249">
        <v>16603.888583287116</v>
      </c>
      <c r="AD2712" s="249">
        <v>45467.573024207348</v>
      </c>
      <c r="AE2712" s="249">
        <v>26568.691658180818</v>
      </c>
    </row>
    <row r="2713" spans="2:34">
      <c r="B2713" s="73">
        <v>43555</v>
      </c>
      <c r="C2713" s="73">
        <v>43555</v>
      </c>
      <c r="D2713" s="73">
        <v>43555</v>
      </c>
      <c r="E2713" s="208">
        <v>10041725</v>
      </c>
      <c r="F2713" s="61" t="s">
        <v>1054</v>
      </c>
      <c r="G2713" s="61" t="s">
        <v>444</v>
      </c>
      <c r="H2713" s="60">
        <v>143998118</v>
      </c>
      <c r="I2713" s="60">
        <v>98</v>
      </c>
      <c r="J2713" s="60" t="s">
        <v>2482</v>
      </c>
      <c r="K2713" s="60" t="s">
        <v>1338</v>
      </c>
      <c r="L2713" s="62">
        <v>41011</v>
      </c>
      <c r="M2713" s="62">
        <v>43556</v>
      </c>
      <c r="N2713" s="60">
        <v>84</v>
      </c>
      <c r="O2713" s="60">
        <v>83</v>
      </c>
      <c r="P2713" s="60">
        <v>60</v>
      </c>
      <c r="Q2713" s="60">
        <v>60</v>
      </c>
      <c r="R2713" s="60">
        <v>83</v>
      </c>
      <c r="S2713" s="249">
        <v>500624</v>
      </c>
      <c r="T2713" s="60">
        <v>0.05</v>
      </c>
      <c r="U2713" s="60">
        <v>9.4E-2</v>
      </c>
      <c r="V2713" s="249">
        <v>9447.3924717993305</v>
      </c>
      <c r="W2713" s="249">
        <v>450884.40136968909</v>
      </c>
      <c r="X2713" s="249">
        <v>49739.598630310909</v>
      </c>
      <c r="Y2713" s="249">
        <v>115959.14693827298</v>
      </c>
      <c r="Z2713" s="249">
        <v>66219.548307959805</v>
      </c>
      <c r="AA2713" s="249">
        <v>49739.598630313179</v>
      </c>
      <c r="AB2713" s="249">
        <v>68806.444771930095</v>
      </c>
      <c r="AC2713" s="249">
        <v>49739.598630313179</v>
      </c>
      <c r="AD2713" s="249">
        <v>115959.14693827298</v>
      </c>
      <c r="AE2713" s="249">
        <v>66219.548307959805</v>
      </c>
    </row>
    <row r="2714" spans="2:34">
      <c r="B2714" s="73">
        <v>43555</v>
      </c>
      <c r="C2714" s="73">
        <v>43555</v>
      </c>
      <c r="D2714" s="73">
        <v>43555</v>
      </c>
      <c r="E2714" s="208">
        <v>10042063</v>
      </c>
      <c r="F2714" s="61" t="s">
        <v>1053</v>
      </c>
      <c r="G2714" s="61" t="s">
        <v>444</v>
      </c>
      <c r="H2714" s="60">
        <v>143987183</v>
      </c>
      <c r="I2714" s="60">
        <v>98</v>
      </c>
      <c r="J2714" s="60" t="s">
        <v>1981</v>
      </c>
      <c r="K2714" s="60" t="s">
        <v>2673</v>
      </c>
      <c r="L2714" s="62">
        <v>42618</v>
      </c>
      <c r="M2714" s="62">
        <v>44075</v>
      </c>
      <c r="N2714" s="60">
        <v>48</v>
      </c>
      <c r="O2714" s="60">
        <v>30</v>
      </c>
      <c r="P2714" s="60">
        <v>48</v>
      </c>
      <c r="Q2714" s="60">
        <v>30</v>
      </c>
      <c r="R2714" s="60">
        <v>30</v>
      </c>
      <c r="S2714" s="249">
        <v>400499</v>
      </c>
      <c r="T2714" s="60">
        <v>0.05</v>
      </c>
      <c r="U2714" s="60">
        <v>8.5000000000000006E-2</v>
      </c>
      <c r="V2714" s="249">
        <v>9223.20904575036</v>
      </c>
      <c r="W2714" s="249">
        <v>374192.45095602609</v>
      </c>
      <c r="X2714" s="249">
        <v>26306.549043973908</v>
      </c>
      <c r="Y2714" s="249">
        <v>57858.496648083295</v>
      </c>
      <c r="Z2714" s="249">
        <v>35822.119363274134</v>
      </c>
      <c r="AA2714" s="249">
        <v>22036.377284809161</v>
      </c>
      <c r="AB2714" s="249">
        <v>16441.593152483692</v>
      </c>
      <c r="AC2714" s="249">
        <v>22036.377284809161</v>
      </c>
      <c r="AD2714" s="249">
        <v>68521.583239992382</v>
      </c>
      <c r="AE2714" s="249">
        <v>42215.03419601731</v>
      </c>
    </row>
    <row r="2715" spans="2:34">
      <c r="B2715" s="73">
        <v>43555</v>
      </c>
      <c r="C2715" s="73">
        <v>43555</v>
      </c>
      <c r="D2715" s="73">
        <v>43555</v>
      </c>
      <c r="E2715" s="208">
        <v>10042283</v>
      </c>
      <c r="F2715" s="61" t="s">
        <v>1053</v>
      </c>
      <c r="G2715" s="61" t="s">
        <v>444</v>
      </c>
      <c r="H2715" s="60">
        <v>143987159</v>
      </c>
      <c r="I2715" s="60">
        <v>98</v>
      </c>
      <c r="J2715" s="60" t="s">
        <v>2705</v>
      </c>
      <c r="K2715" s="60" t="s">
        <v>2673</v>
      </c>
      <c r="L2715" s="62">
        <v>42671</v>
      </c>
      <c r="M2715" s="62">
        <v>44501</v>
      </c>
      <c r="N2715" s="60">
        <v>60</v>
      </c>
      <c r="O2715" s="60">
        <v>28</v>
      </c>
      <c r="P2715" s="60">
        <v>60</v>
      </c>
      <c r="Q2715" s="60">
        <v>28</v>
      </c>
      <c r="R2715" s="60">
        <v>28</v>
      </c>
      <c r="S2715" s="249">
        <v>305068</v>
      </c>
      <c r="T2715" s="60">
        <v>0.05</v>
      </c>
      <c r="U2715" s="60">
        <v>8.5000000000000006E-2</v>
      </c>
      <c r="V2715" s="249">
        <v>5757.0095053111281</v>
      </c>
      <c r="W2715" s="249">
        <v>280603.45160394971</v>
      </c>
      <c r="X2715" s="249">
        <v>24464.54839605029</v>
      </c>
      <c r="Y2715" s="249">
        <v>44912.48549489578</v>
      </c>
      <c r="Z2715" s="249">
        <v>28264.071112508071</v>
      </c>
      <c r="AA2715" s="249">
        <v>16648.414382387709</v>
      </c>
      <c r="AB2715" s="249">
        <v>11416.789251490134</v>
      </c>
      <c r="AC2715" s="249">
        <v>16648.414382387709</v>
      </c>
      <c r="AD2715" s="249">
        <v>64817.118714718905</v>
      </c>
      <c r="AE2715" s="249">
        <v>40352.570318667684</v>
      </c>
    </row>
    <row r="2716" spans="2:34">
      <c r="B2716" s="73">
        <v>43555</v>
      </c>
      <c r="C2716" s="73">
        <v>43555</v>
      </c>
      <c r="D2716" s="73">
        <v>43555</v>
      </c>
      <c r="E2716" s="208">
        <v>10042038</v>
      </c>
      <c r="F2716" s="61" t="s">
        <v>1053</v>
      </c>
      <c r="G2716" s="61" t="s">
        <v>444</v>
      </c>
      <c r="H2716" s="60">
        <v>143988171</v>
      </c>
      <c r="I2716" s="60">
        <v>98</v>
      </c>
      <c r="J2716" s="60" t="s">
        <v>2355</v>
      </c>
      <c r="K2716" s="60" t="s">
        <v>2673</v>
      </c>
      <c r="L2716" s="62">
        <v>42768</v>
      </c>
      <c r="M2716" s="62">
        <v>44593</v>
      </c>
      <c r="N2716" s="60">
        <v>60</v>
      </c>
      <c r="O2716" s="60">
        <v>25</v>
      </c>
      <c r="P2716" s="60">
        <v>60</v>
      </c>
      <c r="Q2716" s="60">
        <v>25</v>
      </c>
      <c r="R2716" s="60">
        <v>25</v>
      </c>
      <c r="S2716" s="249">
        <v>160177</v>
      </c>
      <c r="T2716" s="60">
        <v>0.05</v>
      </c>
      <c r="U2716" s="60">
        <v>8.5000000000000006E-2</v>
      </c>
      <c r="V2716" s="249">
        <v>3022.7375913967398</v>
      </c>
      <c r="W2716" s="249">
        <v>147331.80493387001</v>
      </c>
      <c r="X2716" s="249">
        <v>12845.195066129992</v>
      </c>
      <c r="Y2716" s="249">
        <v>21646.780461497823</v>
      </c>
      <c r="Z2716" s="249">
        <v>13644.694058589819</v>
      </c>
      <c r="AA2716" s="249">
        <v>8002.0864029080039</v>
      </c>
      <c r="AB2716" s="249">
        <v>5352.1646108874966</v>
      </c>
      <c r="AC2716" s="249">
        <v>8002.0864029080039</v>
      </c>
      <c r="AD2716" s="249">
        <v>34032.450549934874</v>
      </c>
      <c r="AE2716" s="249">
        <v>21187.255483804387</v>
      </c>
    </row>
    <row r="2717" spans="2:34">
      <c r="B2717" s="73">
        <v>43555</v>
      </c>
      <c r="C2717" s="73">
        <v>43555</v>
      </c>
      <c r="D2717" s="73">
        <v>43555</v>
      </c>
      <c r="E2717" s="208">
        <v>10053995</v>
      </c>
      <c r="F2717" s="61" t="s">
        <v>1053</v>
      </c>
      <c r="G2717" s="61" t="s">
        <v>444</v>
      </c>
      <c r="H2717" s="60">
        <v>143988163</v>
      </c>
      <c r="I2717" s="60">
        <v>98</v>
      </c>
      <c r="J2717" s="60" t="s">
        <v>2712</v>
      </c>
      <c r="K2717" s="60" t="s">
        <v>2673</v>
      </c>
      <c r="L2717" s="62">
        <v>42842</v>
      </c>
      <c r="M2717" s="62">
        <v>44682</v>
      </c>
      <c r="N2717" s="60">
        <v>60</v>
      </c>
      <c r="O2717" s="60">
        <v>22</v>
      </c>
      <c r="P2717" s="60">
        <v>60</v>
      </c>
      <c r="Q2717" s="60">
        <v>22</v>
      </c>
      <c r="R2717" s="60">
        <v>22</v>
      </c>
      <c r="S2717" s="249">
        <v>508237</v>
      </c>
      <c r="T2717" s="60">
        <v>0.05</v>
      </c>
      <c r="U2717" s="60">
        <v>8.5000000000000006E-2</v>
      </c>
      <c r="V2717" s="249">
        <v>9591.0591735311864</v>
      </c>
      <c r="W2717" s="249">
        <v>467479.56663051056</v>
      </c>
      <c r="X2717" s="249">
        <v>40757.433369489445</v>
      </c>
      <c r="Y2717" s="249">
        <v>62071.695659310848</v>
      </c>
      <c r="Z2717" s="249">
        <v>39191.414966683311</v>
      </c>
      <c r="AA2717" s="249">
        <v>22880.280692627537</v>
      </c>
      <c r="AB2717" s="249">
        <v>14944.392235479463</v>
      </c>
      <c r="AC2717" s="249">
        <v>22880.280692627537</v>
      </c>
      <c r="AD2717" s="249">
        <v>107983.98378136213</v>
      </c>
      <c r="AE2717" s="249">
        <v>67226.550411871111</v>
      </c>
    </row>
    <row r="2718" spans="2:34">
      <c r="B2718" s="73">
        <v>43555</v>
      </c>
      <c r="C2718" s="73">
        <v>43555</v>
      </c>
      <c r="D2718" s="73">
        <v>43555</v>
      </c>
      <c r="E2718" s="208">
        <v>10041708</v>
      </c>
      <c r="F2718" s="61" t="s">
        <v>1053</v>
      </c>
      <c r="G2718" s="61" t="s">
        <v>444</v>
      </c>
      <c r="H2718" s="60">
        <v>143988384</v>
      </c>
      <c r="I2718" s="60">
        <v>97</v>
      </c>
      <c r="J2718" s="60" t="s">
        <v>2716</v>
      </c>
      <c r="K2718" s="60" t="s">
        <v>2673</v>
      </c>
      <c r="L2718" s="62">
        <v>42915</v>
      </c>
      <c r="M2718" s="62">
        <v>44743</v>
      </c>
      <c r="N2718" s="60">
        <v>60</v>
      </c>
      <c r="O2718" s="60">
        <v>20</v>
      </c>
      <c r="P2718" s="60">
        <v>60</v>
      </c>
      <c r="Q2718" s="60">
        <v>20</v>
      </c>
      <c r="R2718" s="60">
        <v>20</v>
      </c>
      <c r="S2718" s="249">
        <v>115900</v>
      </c>
      <c r="T2718" s="60">
        <v>0</v>
      </c>
      <c r="U2718" s="60">
        <v>8.5000000000000006E-2</v>
      </c>
      <c r="V2718" s="249">
        <v>1931.6666666666667</v>
      </c>
      <c r="W2718" s="249">
        <v>94151.717747714516</v>
      </c>
      <c r="X2718" s="249">
        <v>21748.282252285484</v>
      </c>
      <c r="Y2718" s="249">
        <v>11561.436050082637</v>
      </c>
      <c r="Z2718" s="249">
        <v>0</v>
      </c>
      <c r="AA2718" s="249">
        <v>11561.436050082637</v>
      </c>
      <c r="AB2718" s="249">
        <v>7249.4274174284947</v>
      </c>
      <c r="AC2718" s="249">
        <v>11561.436050082637</v>
      </c>
      <c r="AD2718" s="249">
        <v>21748.282252285804</v>
      </c>
      <c r="AE2718" s="249">
        <v>0</v>
      </c>
    </row>
    <row r="2719" spans="2:34">
      <c r="B2719" s="73">
        <v>43555</v>
      </c>
      <c r="C2719" s="73">
        <v>43555</v>
      </c>
      <c r="D2719" s="73">
        <v>43555</v>
      </c>
      <c r="E2719" s="208">
        <v>10042292</v>
      </c>
      <c r="F2719" s="61" t="s">
        <v>1053</v>
      </c>
      <c r="G2719" s="61" t="s">
        <v>444</v>
      </c>
      <c r="H2719" s="60">
        <v>143988791</v>
      </c>
      <c r="I2719" s="60">
        <v>98</v>
      </c>
      <c r="J2719" s="60" t="s">
        <v>2719</v>
      </c>
      <c r="K2719" s="60" t="s">
        <v>2673</v>
      </c>
      <c r="L2719" s="62">
        <v>42886</v>
      </c>
      <c r="M2719" s="62">
        <v>44713</v>
      </c>
      <c r="N2719" s="60">
        <v>60</v>
      </c>
      <c r="O2719" s="60">
        <v>21</v>
      </c>
      <c r="P2719" s="60">
        <v>60</v>
      </c>
      <c r="Q2719" s="60">
        <v>21</v>
      </c>
      <c r="R2719" s="60">
        <v>21</v>
      </c>
      <c r="S2719" s="249">
        <v>35567</v>
      </c>
      <c r="T2719" s="60">
        <v>0.05</v>
      </c>
      <c r="U2719" s="60">
        <v>8.5000000000000006E-2</v>
      </c>
      <c r="V2719" s="249">
        <v>671.19316701653702</v>
      </c>
      <c r="W2719" s="249">
        <v>32714.748722244483</v>
      </c>
      <c r="X2719" s="249">
        <v>2852.2512777555166</v>
      </c>
      <c r="Y2719" s="249">
        <v>4182.3331099873758</v>
      </c>
      <c r="Z2719" s="249">
        <v>2642.1840077430043</v>
      </c>
      <c r="AA2719" s="249">
        <v>1540.1491022443715</v>
      </c>
      <c r="AB2719" s="249">
        <v>998.28794721443091</v>
      </c>
      <c r="AC2719" s="249">
        <v>1540.1491022443715</v>
      </c>
      <c r="AD2719" s="249">
        <v>7556.8412987478405</v>
      </c>
      <c r="AE2719" s="249">
        <v>4704.5900209922111</v>
      </c>
    </row>
    <row r="2720" spans="2:34">
      <c r="B2720" s="73">
        <v>43555</v>
      </c>
      <c r="C2720" s="73">
        <v>43555</v>
      </c>
      <c r="D2720" s="73">
        <v>43555</v>
      </c>
      <c r="E2720" s="208">
        <v>10041614</v>
      </c>
      <c r="F2720" s="61" t="s">
        <v>1053</v>
      </c>
      <c r="G2720" s="61" t="s">
        <v>444</v>
      </c>
      <c r="H2720" s="60">
        <v>143989216</v>
      </c>
      <c r="I2720" s="60">
        <v>98</v>
      </c>
      <c r="J2720" s="60" t="s">
        <v>2610</v>
      </c>
      <c r="K2720" s="60" t="s">
        <v>2733</v>
      </c>
      <c r="L2720" s="62">
        <v>43138</v>
      </c>
      <c r="M2720" s="62">
        <v>44958</v>
      </c>
      <c r="N2720" s="60">
        <v>60</v>
      </c>
      <c r="O2720" s="60">
        <v>13</v>
      </c>
      <c r="P2720" s="60">
        <v>60</v>
      </c>
      <c r="Q2720" s="60">
        <v>13</v>
      </c>
      <c r="R2720" s="60">
        <v>13</v>
      </c>
      <c r="S2720" s="249">
        <v>200973</v>
      </c>
      <c r="T2720" s="60">
        <v>0.05</v>
      </c>
      <c r="U2720" s="60">
        <v>0.08</v>
      </c>
      <c r="V2720" s="249">
        <v>3792.6084391378099</v>
      </c>
      <c r="W2720" s="249">
        <v>187045.50647374976</v>
      </c>
      <c r="X2720" s="249">
        <v>13927.49352625024</v>
      </c>
      <c r="Y2720" s="249">
        <v>14853.9748749516</v>
      </c>
      <c r="Z2720" s="249">
        <v>9910.7632002768078</v>
      </c>
      <c r="AA2720" s="249">
        <v>4943.2116746747924</v>
      </c>
      <c r="AB2720" s="249">
        <v>3017.6235973542189</v>
      </c>
      <c r="AC2720" s="249">
        <v>4943.2116746747924</v>
      </c>
      <c r="AD2720" s="249">
        <v>40510.999874517292</v>
      </c>
      <c r="AE2720" s="249">
        <v>26583.506348268595</v>
      </c>
    </row>
    <row r="2721" spans="2:31" ht="13.8" thickBot="1">
      <c r="B2721" s="209">
        <v>43555</v>
      </c>
      <c r="C2721" s="209">
        <v>43555</v>
      </c>
      <c r="D2721" s="209">
        <v>43555</v>
      </c>
      <c r="E2721" s="210">
        <v>46097569</v>
      </c>
      <c r="F2721" s="85" t="s">
        <v>1053</v>
      </c>
      <c r="G2721" s="85" t="s">
        <v>444</v>
      </c>
      <c r="H2721" s="94">
        <v>143928241</v>
      </c>
      <c r="I2721" s="94">
        <v>99</v>
      </c>
      <c r="J2721" s="94" t="s">
        <v>2737</v>
      </c>
      <c r="K2721" s="94" t="s">
        <v>2732</v>
      </c>
      <c r="L2721" s="246">
        <v>43273</v>
      </c>
      <c r="M2721" s="246">
        <v>54240</v>
      </c>
      <c r="N2721" s="94">
        <v>361</v>
      </c>
      <c r="O2721" s="94">
        <v>8</v>
      </c>
      <c r="P2721" s="94">
        <v>216</v>
      </c>
      <c r="Q2721" s="94">
        <v>8</v>
      </c>
      <c r="R2721" s="94">
        <v>8</v>
      </c>
      <c r="S2721" s="250">
        <v>1361526</v>
      </c>
      <c r="T2721" s="94">
        <v>0.03</v>
      </c>
      <c r="U2721" s="94">
        <v>6.25E-2</v>
      </c>
      <c r="V2721" s="250">
        <v>8165.3885307236087</v>
      </c>
      <c r="W2721" s="250">
        <v>1057291.0467261109</v>
      </c>
      <c r="X2721" s="250">
        <v>304234.95327388914</v>
      </c>
      <c r="Y2721" s="250">
        <v>43662.006558757494</v>
      </c>
      <c r="Z2721" s="250">
        <v>26895.538083713567</v>
      </c>
      <c r="AA2721" s="250">
        <v>16766.468475043926</v>
      </c>
      <c r="AB2721" s="250">
        <v>11267.961232366264</v>
      </c>
      <c r="AC2721" s="250">
        <v>16766.468475043926</v>
      </c>
      <c r="AD2721" s="250">
        <v>706432.87591017992</v>
      </c>
      <c r="AE2721" s="250">
        <v>402197.92263629963</v>
      </c>
    </row>
    <row r="2722" spans="2:31">
      <c r="B2722" s="73">
        <v>43585</v>
      </c>
      <c r="C2722" s="73">
        <v>43585</v>
      </c>
      <c r="D2722" s="73">
        <v>43585</v>
      </c>
      <c r="E2722" s="208">
        <v>10041541</v>
      </c>
      <c r="F2722" s="61" t="s">
        <v>1053</v>
      </c>
      <c r="G2722" s="61" t="s">
        <v>444</v>
      </c>
      <c r="H2722" s="60">
        <v>143009238</v>
      </c>
      <c r="I2722" s="60">
        <v>99</v>
      </c>
      <c r="J2722" s="60" t="s">
        <v>1894</v>
      </c>
      <c r="K2722" s="60" t="s">
        <v>1331</v>
      </c>
      <c r="L2722" s="62">
        <v>38352</v>
      </c>
      <c r="M2722" s="62">
        <v>46379</v>
      </c>
      <c r="N2722" s="60">
        <v>264</v>
      </c>
      <c r="O2722" s="60">
        <v>171</v>
      </c>
      <c r="P2722" s="60">
        <v>216</v>
      </c>
      <c r="Q2722" s="60">
        <v>171</v>
      </c>
      <c r="R2722" s="60">
        <v>171</v>
      </c>
      <c r="S2722" s="249">
        <v>1499999</v>
      </c>
      <c r="T2722" s="60">
        <v>0.03</v>
      </c>
      <c r="U2722" s="60">
        <v>8.6499999999999994E-2</v>
      </c>
      <c r="V2722" s="249">
        <v>8995.843363033011</v>
      </c>
      <c r="W2722" s="249">
        <v>983471.98785137001</v>
      </c>
      <c r="X2722" s="249">
        <v>516527.01214862999</v>
      </c>
      <c r="Y2722" s="249">
        <v>899482.91747922357</v>
      </c>
      <c r="Z2722" s="249">
        <v>420711.40040858299</v>
      </c>
      <c r="AA2722" s="249">
        <v>478771.51707064058</v>
      </c>
      <c r="AB2722" s="249">
        <v>408917.21795099875</v>
      </c>
      <c r="AC2722" s="249">
        <v>478771.51707064058</v>
      </c>
      <c r="AD2722" s="249">
        <v>959630.17856375175</v>
      </c>
      <c r="AE2722" s="249">
        <v>443103.16641513049</v>
      </c>
    </row>
    <row r="2723" spans="2:31">
      <c r="B2723" s="73">
        <v>43585</v>
      </c>
      <c r="C2723" s="73">
        <v>43585</v>
      </c>
      <c r="D2723" s="73">
        <v>43585</v>
      </c>
      <c r="E2723" s="208">
        <v>10041493</v>
      </c>
      <c r="F2723" s="61" t="s">
        <v>1053</v>
      </c>
      <c r="G2723" s="61" t="s">
        <v>444</v>
      </c>
      <c r="H2723" s="60">
        <v>143090191</v>
      </c>
      <c r="I2723" s="60">
        <v>99</v>
      </c>
      <c r="J2723" s="60" t="s">
        <v>2023</v>
      </c>
      <c r="K2723" s="60" t="s">
        <v>1331</v>
      </c>
      <c r="L2723" s="62">
        <v>40368</v>
      </c>
      <c r="M2723" s="62">
        <v>45108</v>
      </c>
      <c r="N2723" s="60">
        <v>156</v>
      </c>
      <c r="O2723" s="60">
        <v>105</v>
      </c>
      <c r="P2723" s="60">
        <v>156</v>
      </c>
      <c r="Q2723" s="60">
        <v>105</v>
      </c>
      <c r="R2723" s="60">
        <v>105</v>
      </c>
      <c r="S2723" s="249">
        <v>1600034</v>
      </c>
      <c r="T2723" s="60">
        <v>0.03</v>
      </c>
      <c r="U2723" s="60">
        <v>8.6499999999999994E-2</v>
      </c>
      <c r="V2723" s="249">
        <v>12398.999541235229</v>
      </c>
      <c r="W2723" s="249">
        <v>1159122.7654354959</v>
      </c>
      <c r="X2723" s="249">
        <v>440911.23456450412</v>
      </c>
      <c r="Y2723" s="249">
        <v>670341.08243899501</v>
      </c>
      <c r="Z2723" s="249">
        <v>294862.99114715471</v>
      </c>
      <c r="AA2723" s="249">
        <v>375478.0912918403</v>
      </c>
      <c r="AB2723" s="249">
        <v>296767.17711072392</v>
      </c>
      <c r="AC2723" s="249">
        <v>375478.0912918403</v>
      </c>
      <c r="AD2723" s="249">
        <v>775121.16299718758</v>
      </c>
      <c r="AE2723" s="249">
        <v>334209.92843269557</v>
      </c>
    </row>
    <row r="2724" spans="2:31">
      <c r="B2724" s="73">
        <v>43585</v>
      </c>
      <c r="C2724" s="73">
        <v>43585</v>
      </c>
      <c r="D2724" s="73">
        <v>43585</v>
      </c>
      <c r="E2724" s="208">
        <v>10041658</v>
      </c>
      <c r="F2724" s="61" t="s">
        <v>1053</v>
      </c>
      <c r="G2724" s="61" t="s">
        <v>349</v>
      </c>
      <c r="H2724" s="60">
        <v>143105121</v>
      </c>
      <c r="I2724" s="60">
        <v>99</v>
      </c>
      <c r="J2724" s="60" t="s">
        <v>2031</v>
      </c>
      <c r="K2724" s="60" t="s">
        <v>1331</v>
      </c>
      <c r="L2724" s="62">
        <v>40149</v>
      </c>
      <c r="M2724" s="62">
        <v>51097</v>
      </c>
      <c r="N2724" s="60">
        <v>360</v>
      </c>
      <c r="O2724" s="60">
        <v>112</v>
      </c>
      <c r="P2724" s="60">
        <v>216</v>
      </c>
      <c r="Q2724" s="60">
        <v>112</v>
      </c>
      <c r="R2724" s="60">
        <v>112</v>
      </c>
      <c r="S2724" s="249">
        <v>663938</v>
      </c>
      <c r="T2724" s="60">
        <v>0.03</v>
      </c>
      <c r="U2724" s="60">
        <v>8.6499999999999994E-2</v>
      </c>
      <c r="V2724" s="249">
        <v>3981.790821704155</v>
      </c>
      <c r="W2724" s="249">
        <v>435309.90665331297</v>
      </c>
      <c r="X2724" s="249">
        <v>228628.09334668703</v>
      </c>
      <c r="Y2724" s="249">
        <v>301318.79959326179</v>
      </c>
      <c r="Z2724" s="249">
        <v>146273.92745998508</v>
      </c>
      <c r="AA2724" s="249">
        <v>155044.87213327672</v>
      </c>
      <c r="AB2724" s="249">
        <v>118547.90025383771</v>
      </c>
      <c r="AC2724" s="249">
        <v>155044.87213327672</v>
      </c>
      <c r="AD2724" s="249">
        <v>424756.91083478054</v>
      </c>
      <c r="AE2724" s="249">
        <v>196128.81748809747</v>
      </c>
    </row>
    <row r="2725" spans="2:31">
      <c r="B2725" s="73">
        <v>43585</v>
      </c>
      <c r="C2725" s="73">
        <v>43585</v>
      </c>
      <c r="D2725" s="73">
        <v>43585</v>
      </c>
      <c r="E2725" s="208">
        <v>10042051</v>
      </c>
      <c r="F2725" s="61" t="s">
        <v>1054</v>
      </c>
      <c r="G2725" s="61" t="s">
        <v>444</v>
      </c>
      <c r="H2725" s="60">
        <v>143980391</v>
      </c>
      <c r="I2725" s="60">
        <v>98</v>
      </c>
      <c r="J2725" s="60" t="s">
        <v>2182</v>
      </c>
      <c r="K2725" s="60" t="s">
        <v>1338</v>
      </c>
      <c r="L2725" s="62">
        <v>41396</v>
      </c>
      <c r="M2725" s="62">
        <v>43586</v>
      </c>
      <c r="N2725" s="60">
        <v>72</v>
      </c>
      <c r="O2725" s="60">
        <v>71</v>
      </c>
      <c r="P2725" s="60">
        <v>60</v>
      </c>
      <c r="Q2725" s="60">
        <v>60</v>
      </c>
      <c r="R2725" s="60">
        <v>71</v>
      </c>
      <c r="S2725" s="249">
        <v>901623</v>
      </c>
      <c r="T2725" s="60">
        <v>0.05</v>
      </c>
      <c r="U2725" s="60">
        <v>9.4E-2</v>
      </c>
      <c r="V2725" s="249">
        <v>17014.738291814072</v>
      </c>
      <c r="W2725" s="249">
        <v>812042.06473549653</v>
      </c>
      <c r="X2725" s="249">
        <v>89580.935264503467</v>
      </c>
      <c r="Y2725" s="249">
        <v>208842.2327733516</v>
      </c>
      <c r="Z2725" s="249">
        <v>119261.29750884429</v>
      </c>
      <c r="AA2725" s="249">
        <v>89580.935264507309</v>
      </c>
      <c r="AB2725" s="249">
        <v>106004.10672966244</v>
      </c>
      <c r="AC2725" s="249">
        <v>89580.935264507309</v>
      </c>
      <c r="AD2725" s="249">
        <v>208842.2327733516</v>
      </c>
      <c r="AE2725" s="249">
        <v>119261.29750884429</v>
      </c>
    </row>
    <row r="2726" spans="2:31">
      <c r="B2726" s="73">
        <v>43585</v>
      </c>
      <c r="C2726" s="73">
        <v>43585</v>
      </c>
      <c r="D2726" s="73">
        <v>43585</v>
      </c>
      <c r="E2726" s="208">
        <v>10041678</v>
      </c>
      <c r="F2726" s="61" t="s">
        <v>1054</v>
      </c>
      <c r="G2726" s="61" t="s">
        <v>444</v>
      </c>
      <c r="H2726" s="60">
        <v>143981932</v>
      </c>
      <c r="I2726" s="60">
        <v>98</v>
      </c>
      <c r="J2726" s="60" t="s">
        <v>2261</v>
      </c>
      <c r="K2726" s="60" t="s">
        <v>1780</v>
      </c>
      <c r="L2726" s="62">
        <v>41752</v>
      </c>
      <c r="M2726" s="62">
        <v>43586</v>
      </c>
      <c r="N2726" s="60">
        <v>60</v>
      </c>
      <c r="O2726" s="60">
        <v>59</v>
      </c>
      <c r="P2726" s="60">
        <v>60</v>
      </c>
      <c r="Q2726" s="60">
        <v>59</v>
      </c>
      <c r="R2726" s="60">
        <v>59</v>
      </c>
      <c r="S2726" s="249">
        <v>243785</v>
      </c>
      <c r="T2726" s="60">
        <v>0.05</v>
      </c>
      <c r="U2726" s="60">
        <v>9.1499999999999998E-2</v>
      </c>
      <c r="V2726" s="249">
        <v>4600.5236939052065</v>
      </c>
      <c r="W2726" s="249">
        <v>220847.42728146957</v>
      </c>
      <c r="X2726" s="249">
        <v>22937.572718530428</v>
      </c>
      <c r="Y2726" s="249">
        <v>55149.180812918843</v>
      </c>
      <c r="Z2726" s="249">
        <v>32227.332324379124</v>
      </c>
      <c r="AA2726" s="249">
        <v>22921.848488539719</v>
      </c>
      <c r="AB2726" s="249">
        <v>22555.279839888251</v>
      </c>
      <c r="AC2726" s="249">
        <v>22921.848488539719</v>
      </c>
      <c r="AD2726" s="249">
        <v>55183.994352842943</v>
      </c>
      <c r="AE2726" s="249">
        <v>32246.421634312341</v>
      </c>
    </row>
    <row r="2727" spans="2:31">
      <c r="B2727" s="73">
        <v>43585</v>
      </c>
      <c r="C2727" s="73">
        <v>43585</v>
      </c>
      <c r="D2727" s="73">
        <v>43585</v>
      </c>
      <c r="E2727" s="208">
        <v>10041638</v>
      </c>
      <c r="F2727" s="61" t="s">
        <v>1054</v>
      </c>
      <c r="G2727" s="61" t="s">
        <v>444</v>
      </c>
      <c r="H2727" s="60">
        <v>143982475</v>
      </c>
      <c r="I2727" s="60">
        <v>98</v>
      </c>
      <c r="J2727" s="60" t="s">
        <v>2289</v>
      </c>
      <c r="K2727" s="60" t="s">
        <v>1780</v>
      </c>
      <c r="L2727" s="62">
        <v>41766</v>
      </c>
      <c r="M2727" s="62">
        <v>43586</v>
      </c>
      <c r="N2727" s="60">
        <v>60</v>
      </c>
      <c r="O2727" s="60">
        <v>59</v>
      </c>
      <c r="P2727" s="60">
        <v>60</v>
      </c>
      <c r="Q2727" s="60">
        <v>59</v>
      </c>
      <c r="R2727" s="60">
        <v>59</v>
      </c>
      <c r="S2727" s="249">
        <v>225249</v>
      </c>
      <c r="T2727" s="60">
        <v>0.05</v>
      </c>
      <c r="U2727" s="60">
        <v>9.1499999999999998E-2</v>
      </c>
      <c r="V2727" s="249">
        <v>4250.7265070798194</v>
      </c>
      <c r="W2727" s="249">
        <v>204055.46751327495</v>
      </c>
      <c r="X2727" s="249">
        <v>21193.532486725046</v>
      </c>
      <c r="Y2727" s="249">
        <v>50955.956391612097</v>
      </c>
      <c r="Z2727" s="249">
        <v>29776.952555465221</v>
      </c>
      <c r="AA2727" s="249">
        <v>21179.003836146876</v>
      </c>
      <c r="AB2727" s="249">
        <v>20840.30694527963</v>
      </c>
      <c r="AC2727" s="249">
        <v>21179.003836146876</v>
      </c>
      <c r="AD2727" s="249">
        <v>50988.122911514307</v>
      </c>
      <c r="AE2727" s="249">
        <v>29794.590424789174</v>
      </c>
    </row>
    <row r="2728" spans="2:31">
      <c r="B2728" s="73">
        <v>43585</v>
      </c>
      <c r="C2728" s="73">
        <v>43585</v>
      </c>
      <c r="D2728" s="73">
        <v>43585</v>
      </c>
      <c r="E2728" s="208">
        <v>10041878</v>
      </c>
      <c r="F2728" s="61" t="s">
        <v>1054</v>
      </c>
      <c r="G2728" s="61" t="s">
        <v>444</v>
      </c>
      <c r="H2728" s="60">
        <v>143983579</v>
      </c>
      <c r="I2728" s="60">
        <v>98</v>
      </c>
      <c r="J2728" s="60" t="s">
        <v>2343</v>
      </c>
      <c r="K2728" s="60" t="s">
        <v>1780</v>
      </c>
      <c r="L2728" s="62">
        <v>41758</v>
      </c>
      <c r="M2728" s="62">
        <v>43586</v>
      </c>
      <c r="N2728" s="60">
        <v>60</v>
      </c>
      <c r="O2728" s="60">
        <v>59</v>
      </c>
      <c r="P2728" s="60">
        <v>60</v>
      </c>
      <c r="Q2728" s="60">
        <v>59</v>
      </c>
      <c r="R2728" s="60">
        <v>59</v>
      </c>
      <c r="S2728" s="249">
        <v>183016</v>
      </c>
      <c r="T2728" s="60">
        <v>0.05</v>
      </c>
      <c r="U2728" s="60">
        <v>9.1499999999999998E-2</v>
      </c>
      <c r="V2728" s="249">
        <v>3453.7376965923054</v>
      </c>
      <c r="W2728" s="249">
        <v>165796.14312343017</v>
      </c>
      <c r="X2728" s="249">
        <v>17219.856876569829</v>
      </c>
      <c r="Y2728" s="249">
        <v>41401.983205107623</v>
      </c>
      <c r="Z2728" s="249">
        <v>24193.930933726748</v>
      </c>
      <c r="AA2728" s="249">
        <v>17208.052271380875</v>
      </c>
      <c r="AB2728" s="249">
        <v>16932.85926196033</v>
      </c>
      <c r="AC2728" s="249">
        <v>17208.052271380875</v>
      </c>
      <c r="AD2728" s="249">
        <v>41428.118672108219</v>
      </c>
      <c r="AE2728" s="249">
        <v>24208.261795538332</v>
      </c>
    </row>
    <row r="2729" spans="2:31">
      <c r="B2729" s="73">
        <v>43585</v>
      </c>
      <c r="C2729" s="73">
        <v>43585</v>
      </c>
      <c r="D2729" s="73">
        <v>43585</v>
      </c>
      <c r="E2729" s="208">
        <v>10042068</v>
      </c>
      <c r="F2729" s="61" t="s">
        <v>1053</v>
      </c>
      <c r="G2729" s="61" t="s">
        <v>444</v>
      </c>
      <c r="H2729" s="60">
        <v>143984605</v>
      </c>
      <c r="I2729" s="60">
        <v>98</v>
      </c>
      <c r="J2729" s="60" t="s">
        <v>2386</v>
      </c>
      <c r="K2729" s="60" t="s">
        <v>1780</v>
      </c>
      <c r="L2729" s="62">
        <v>41904</v>
      </c>
      <c r="M2729" s="62">
        <v>43739</v>
      </c>
      <c r="N2729" s="60">
        <v>60</v>
      </c>
      <c r="O2729" s="60">
        <v>54</v>
      </c>
      <c r="P2729" s="60">
        <v>60</v>
      </c>
      <c r="Q2729" s="60">
        <v>54</v>
      </c>
      <c r="R2729" s="60">
        <v>54</v>
      </c>
      <c r="S2729" s="249">
        <v>76362</v>
      </c>
      <c r="T2729" s="60">
        <v>0.05</v>
      </c>
      <c r="U2729" s="60">
        <v>9.1499999999999998E-2</v>
      </c>
      <c r="V2729" s="249">
        <v>1441.0451435239631</v>
      </c>
      <c r="W2729" s="249">
        <v>69177.148889667442</v>
      </c>
      <c r="X2729" s="249">
        <v>7184.8511103325582</v>
      </c>
      <c r="Y2729" s="249">
        <v>17059.424946854931</v>
      </c>
      <c r="Z2729" s="249">
        <v>9976.0051515893429</v>
      </c>
      <c r="AA2729" s="249">
        <v>7083.4197952655886</v>
      </c>
      <c r="AB2729" s="249">
        <v>6466.3659992993016</v>
      </c>
      <c r="AC2729" s="249">
        <v>7083.4197952655886</v>
      </c>
      <c r="AD2729" s="249">
        <v>17285.559721770376</v>
      </c>
      <c r="AE2729" s="249">
        <v>10100.708611437789</v>
      </c>
    </row>
    <row r="2730" spans="2:31">
      <c r="B2730" s="73">
        <v>43585</v>
      </c>
      <c r="C2730" s="73">
        <v>43585</v>
      </c>
      <c r="D2730" s="73">
        <v>43585</v>
      </c>
      <c r="E2730" s="208">
        <v>10042051</v>
      </c>
      <c r="F2730" s="61" t="s">
        <v>1054</v>
      </c>
      <c r="G2730" s="61" t="s">
        <v>444</v>
      </c>
      <c r="H2730" s="60">
        <v>143985199</v>
      </c>
      <c r="I2730" s="60">
        <v>98</v>
      </c>
      <c r="J2730" s="60" t="s">
        <v>2182</v>
      </c>
      <c r="K2730" s="60" t="s">
        <v>1780</v>
      </c>
      <c r="L2730" s="62">
        <v>42116</v>
      </c>
      <c r="M2730" s="62">
        <v>43586</v>
      </c>
      <c r="N2730" s="60">
        <v>48</v>
      </c>
      <c r="O2730" s="60">
        <v>47</v>
      </c>
      <c r="P2730" s="60">
        <v>48</v>
      </c>
      <c r="Q2730" s="60">
        <v>47</v>
      </c>
      <c r="R2730" s="60">
        <v>47</v>
      </c>
      <c r="S2730" s="249">
        <v>408815</v>
      </c>
      <c r="T2730" s="60">
        <v>0.05</v>
      </c>
      <c r="U2730" s="60">
        <v>9.1499999999999998E-2</v>
      </c>
      <c r="V2730" s="249">
        <v>9414.7206510838569</v>
      </c>
      <c r="W2730" s="249">
        <v>377247.82541188342</v>
      </c>
      <c r="X2730" s="249">
        <v>31567.174588116584</v>
      </c>
      <c r="Y2730" s="249">
        <v>74587.521830748883</v>
      </c>
      <c r="Z2730" s="249">
        <v>43052.52602110774</v>
      </c>
      <c r="AA2730" s="249">
        <v>31534.995809641143</v>
      </c>
      <c r="AB2730" s="249">
        <v>30909.525117530822</v>
      </c>
      <c r="AC2730" s="249">
        <v>31534.995809641143</v>
      </c>
      <c r="AD2730" s="249">
        <v>74658.765840141801</v>
      </c>
      <c r="AE2730" s="249">
        <v>43091.591252025042</v>
      </c>
    </row>
    <row r="2731" spans="2:31">
      <c r="B2731" s="73">
        <v>43585</v>
      </c>
      <c r="C2731" s="73">
        <v>43585</v>
      </c>
      <c r="D2731" s="73">
        <v>43585</v>
      </c>
      <c r="E2731" s="208">
        <v>10054590</v>
      </c>
      <c r="F2731" s="61" t="s">
        <v>1053</v>
      </c>
      <c r="G2731" s="61" t="s">
        <v>444</v>
      </c>
      <c r="H2731" s="60">
        <v>143985474</v>
      </c>
      <c r="I2731" s="60">
        <v>98</v>
      </c>
      <c r="J2731" s="60" t="s">
        <v>2583</v>
      </c>
      <c r="K2731" s="60" t="s">
        <v>1780</v>
      </c>
      <c r="L2731" s="62">
        <v>42268</v>
      </c>
      <c r="M2731" s="62">
        <v>44105</v>
      </c>
      <c r="N2731" s="60">
        <v>60</v>
      </c>
      <c r="O2731" s="60">
        <v>42</v>
      </c>
      <c r="P2731" s="60">
        <v>60</v>
      </c>
      <c r="Q2731" s="60">
        <v>42</v>
      </c>
      <c r="R2731" s="60">
        <v>42</v>
      </c>
      <c r="S2731" s="249">
        <v>407209</v>
      </c>
      <c r="T2731" s="60">
        <v>0.05</v>
      </c>
      <c r="U2731" s="60">
        <v>9.1499999999999998E-2</v>
      </c>
      <c r="V2731" s="249">
        <v>7684.5361809440492</v>
      </c>
      <c r="W2731" s="249">
        <v>368894.96899259568</v>
      </c>
      <c r="X2731" s="249">
        <v>38314.031007404323</v>
      </c>
      <c r="Y2731" s="249">
        <v>82647.13603110367</v>
      </c>
      <c r="Z2731" s="249">
        <v>48536.761676256487</v>
      </c>
      <c r="AA2731" s="249">
        <v>34110.374354847183</v>
      </c>
      <c r="AB2731" s="249">
        <v>26819.821705183025</v>
      </c>
      <c r="AC2731" s="249">
        <v>34110.374354847183</v>
      </c>
      <c r="AD2731" s="249">
        <v>92177.2018640475</v>
      </c>
      <c r="AE2731" s="249">
        <v>53863.170856642944</v>
      </c>
    </row>
    <row r="2732" spans="2:31">
      <c r="B2732" s="73">
        <v>43585</v>
      </c>
      <c r="C2732" s="73">
        <v>43585</v>
      </c>
      <c r="D2732" s="73">
        <v>43585</v>
      </c>
      <c r="E2732" s="208">
        <v>10055419</v>
      </c>
      <c r="F2732" s="61" t="s">
        <v>1053</v>
      </c>
      <c r="G2732" s="61" t="s">
        <v>444</v>
      </c>
      <c r="H2732" s="60">
        <v>143986209</v>
      </c>
      <c r="I2732" s="60">
        <v>98</v>
      </c>
      <c r="J2732" s="60" t="s">
        <v>2550</v>
      </c>
      <c r="K2732" s="60" t="s">
        <v>1780</v>
      </c>
      <c r="L2732" s="62">
        <v>42213</v>
      </c>
      <c r="M2732" s="62">
        <v>44044</v>
      </c>
      <c r="N2732" s="60">
        <v>60</v>
      </c>
      <c r="O2732" s="60">
        <v>44</v>
      </c>
      <c r="P2732" s="60">
        <v>60</v>
      </c>
      <c r="Q2732" s="60">
        <v>44</v>
      </c>
      <c r="R2732" s="60">
        <v>44</v>
      </c>
      <c r="S2732" s="249">
        <v>370499</v>
      </c>
      <c r="T2732" s="60">
        <v>0.05</v>
      </c>
      <c r="U2732" s="60">
        <v>9.1499999999999998E-2</v>
      </c>
      <c r="V2732" s="249">
        <v>6991.7731938724073</v>
      </c>
      <c r="W2732" s="249">
        <v>335638.98911072128</v>
      </c>
      <c r="X2732" s="249">
        <v>34860.010889278725</v>
      </c>
      <c r="Y2732" s="249">
        <v>76936.985463592748</v>
      </c>
      <c r="Z2732" s="249">
        <v>45142.508778237039</v>
      </c>
      <c r="AA2732" s="249">
        <v>31794.476685355708</v>
      </c>
      <c r="AB2732" s="249">
        <v>25564.007985471064</v>
      </c>
      <c r="AC2732" s="249">
        <v>31794.476685355708</v>
      </c>
      <c r="AD2732" s="249">
        <v>83867.402521623415</v>
      </c>
      <c r="AE2732" s="249">
        <v>49007.391632344457</v>
      </c>
    </row>
    <row r="2733" spans="2:31">
      <c r="B2733" s="73">
        <v>43585</v>
      </c>
      <c r="C2733" s="73">
        <v>43585</v>
      </c>
      <c r="D2733" s="73">
        <v>43585</v>
      </c>
      <c r="E2733" s="208">
        <v>10042221</v>
      </c>
      <c r="F2733" s="61" t="s">
        <v>1053</v>
      </c>
      <c r="G2733" s="61" t="s">
        <v>349</v>
      </c>
      <c r="H2733" s="60">
        <v>143988112</v>
      </c>
      <c r="I2733" s="60">
        <v>99</v>
      </c>
      <c r="J2733" s="60" t="s">
        <v>2418</v>
      </c>
      <c r="K2733" s="60" t="s">
        <v>1334</v>
      </c>
      <c r="L2733" s="62">
        <v>40562</v>
      </c>
      <c r="M2733" s="62">
        <v>51533</v>
      </c>
      <c r="N2733" s="60">
        <v>361</v>
      </c>
      <c r="O2733" s="60">
        <v>98</v>
      </c>
      <c r="P2733" s="60">
        <v>216</v>
      </c>
      <c r="Q2733" s="60">
        <v>98</v>
      </c>
      <c r="R2733" s="60">
        <v>98</v>
      </c>
      <c r="S2733" s="249">
        <v>1703084</v>
      </c>
      <c r="T2733" s="60">
        <v>0.03</v>
      </c>
      <c r="U2733" s="60">
        <v>7.6499999999999999E-2</v>
      </c>
      <c r="V2733" s="249">
        <v>10213.791407919414</v>
      </c>
      <c r="W2733" s="249">
        <v>1196111.5669158695</v>
      </c>
      <c r="X2733" s="249">
        <v>506972.43308413052</v>
      </c>
      <c r="Y2733" s="249">
        <v>650090.78135631955</v>
      </c>
      <c r="Z2733" s="249">
        <v>340467.98622119904</v>
      </c>
      <c r="AA2733" s="249">
        <v>309622.79513512051</v>
      </c>
      <c r="AB2733" s="249">
        <v>230015.27056594813</v>
      </c>
      <c r="AC2733" s="249">
        <v>309622.79513512051</v>
      </c>
      <c r="AD2733" s="249">
        <v>1010067.3771947285</v>
      </c>
      <c r="AE2733" s="249">
        <v>503094.94411059353</v>
      </c>
    </row>
    <row r="2734" spans="2:31">
      <c r="B2734" s="73">
        <v>43585</v>
      </c>
      <c r="C2734" s="73">
        <v>43585</v>
      </c>
      <c r="D2734" s="73">
        <v>43585</v>
      </c>
      <c r="E2734" s="208">
        <v>10042097</v>
      </c>
      <c r="F2734" s="61" t="s">
        <v>1053</v>
      </c>
      <c r="G2734" s="61" t="s">
        <v>349</v>
      </c>
      <c r="H2734" s="60">
        <v>143998770</v>
      </c>
      <c r="I2734" s="60">
        <v>99</v>
      </c>
      <c r="J2734" s="60" t="s">
        <v>2493</v>
      </c>
      <c r="K2734" s="60" t="s">
        <v>1335</v>
      </c>
      <c r="L2734" s="62">
        <v>40899</v>
      </c>
      <c r="M2734" s="62">
        <v>51836</v>
      </c>
      <c r="N2734" s="60">
        <v>360</v>
      </c>
      <c r="O2734" s="60">
        <v>87</v>
      </c>
      <c r="P2734" s="60">
        <v>216</v>
      </c>
      <c r="Q2734" s="60">
        <v>87</v>
      </c>
      <c r="R2734" s="60">
        <v>87</v>
      </c>
      <c r="S2734" s="249">
        <v>1800030</v>
      </c>
      <c r="T2734" s="60">
        <v>0.03</v>
      </c>
      <c r="U2734" s="60">
        <v>8.1500000000000003E-2</v>
      </c>
      <c r="V2734" s="249">
        <v>10795.199149306307</v>
      </c>
      <c r="W2734" s="249">
        <v>1221095.4615322864</v>
      </c>
      <c r="X2734" s="249">
        <v>578934.53846771363</v>
      </c>
      <c r="Y2734" s="249">
        <v>643753.22435246734</v>
      </c>
      <c r="Z2734" s="249">
        <v>328232.70566553285</v>
      </c>
      <c r="AA2734" s="249">
        <v>315520.51868693449</v>
      </c>
      <c r="AB2734" s="249">
        <v>233181.96688282909</v>
      </c>
      <c r="AC2734" s="249">
        <v>315520.51868693449</v>
      </c>
      <c r="AD2734" s="249">
        <v>1110667.5547178935</v>
      </c>
      <c r="AE2734" s="249">
        <v>531733.01625016239</v>
      </c>
    </row>
    <row r="2735" spans="2:31">
      <c r="B2735" s="73">
        <v>43585</v>
      </c>
      <c r="C2735" s="73">
        <v>43585</v>
      </c>
      <c r="D2735" s="73">
        <v>43585</v>
      </c>
      <c r="E2735" s="208">
        <v>10042487</v>
      </c>
      <c r="F2735" s="61" t="s">
        <v>1054</v>
      </c>
      <c r="G2735" s="61" t="s">
        <v>444</v>
      </c>
      <c r="H2735" s="60">
        <v>143999661</v>
      </c>
      <c r="I2735" s="60">
        <v>99</v>
      </c>
      <c r="J2735" s="60" t="s">
        <v>2509</v>
      </c>
      <c r="K2735" s="60" t="s">
        <v>1336</v>
      </c>
      <c r="L2735" s="62">
        <v>41036</v>
      </c>
      <c r="M2735" s="62">
        <v>43586</v>
      </c>
      <c r="N2735" s="60">
        <v>84</v>
      </c>
      <c r="O2735" s="60">
        <v>83</v>
      </c>
      <c r="P2735" s="60">
        <v>84</v>
      </c>
      <c r="Q2735" s="60">
        <v>83</v>
      </c>
      <c r="R2735" s="60">
        <v>83</v>
      </c>
      <c r="S2735" s="249">
        <v>500026</v>
      </c>
      <c r="T2735" s="60">
        <v>0.03</v>
      </c>
      <c r="U2735" s="60">
        <v>7.6499999999999999E-2</v>
      </c>
      <c r="V2735" s="249">
        <v>6606.9935785325897</v>
      </c>
      <c r="W2735" s="249">
        <v>428680.05509940506</v>
      </c>
      <c r="X2735" s="249">
        <v>71345.944900594943</v>
      </c>
      <c r="Y2735" s="249">
        <v>126265.55272469664</v>
      </c>
      <c r="Z2735" s="249">
        <v>54944.98430352431</v>
      </c>
      <c r="AA2735" s="249">
        <v>71320.568421172327</v>
      </c>
      <c r="AB2735" s="249">
        <v>70496.588413683101</v>
      </c>
      <c r="AC2735" s="249">
        <v>71320.568421172327</v>
      </c>
      <c r="AD2735" s="249">
        <v>126307.40549733414</v>
      </c>
      <c r="AE2735" s="249">
        <v>54961.460596737568</v>
      </c>
    </row>
    <row r="2736" spans="2:31">
      <c r="B2736" s="73">
        <v>43585</v>
      </c>
      <c r="C2736" s="73">
        <v>43585</v>
      </c>
      <c r="D2736" s="73">
        <v>43585</v>
      </c>
      <c r="E2736" s="208">
        <v>10041680</v>
      </c>
      <c r="F2736" s="61" t="s">
        <v>1053</v>
      </c>
      <c r="G2736" s="61" t="s">
        <v>444</v>
      </c>
      <c r="H2736" s="60">
        <v>143986942</v>
      </c>
      <c r="I2736" s="60">
        <v>98</v>
      </c>
      <c r="J2736" s="60" t="s">
        <v>2504</v>
      </c>
      <c r="K2736" s="60" t="s">
        <v>2612</v>
      </c>
      <c r="L2736" s="62">
        <v>42544</v>
      </c>
      <c r="M2736" s="62">
        <v>44378</v>
      </c>
      <c r="N2736" s="60">
        <v>60</v>
      </c>
      <c r="O2736" s="60">
        <v>33</v>
      </c>
      <c r="P2736" s="60">
        <v>60</v>
      </c>
      <c r="Q2736" s="60">
        <v>33</v>
      </c>
      <c r="R2736" s="60">
        <v>33</v>
      </c>
      <c r="S2736" s="249">
        <v>193290</v>
      </c>
      <c r="T2736" s="60">
        <v>0.05</v>
      </c>
      <c r="U2736" s="60">
        <v>8.8999999999999996E-2</v>
      </c>
      <c r="V2736" s="249">
        <v>3647.6207510508739</v>
      </c>
      <c r="W2736" s="249">
        <v>176129.70367716311</v>
      </c>
      <c r="X2736" s="249">
        <v>17160.29632283689</v>
      </c>
      <c r="Y2736" s="249">
        <v>33195.613386446013</v>
      </c>
      <c r="Z2736" s="249">
        <v>20046.589931308888</v>
      </c>
      <c r="AA2736" s="249">
        <v>13149.023455137125</v>
      </c>
      <c r="AB2736" s="249">
        <v>9438.1629775602887</v>
      </c>
      <c r="AC2736" s="249">
        <v>13149.023455137125</v>
      </c>
      <c r="AD2736" s="249">
        <v>42727.541385888675</v>
      </c>
      <c r="AE2736" s="249">
        <v>25567.245063052425</v>
      </c>
    </row>
    <row r="2737" spans="2:31">
      <c r="B2737" s="73">
        <v>43585</v>
      </c>
      <c r="C2737" s="73">
        <v>43585</v>
      </c>
      <c r="D2737" s="73">
        <v>43585</v>
      </c>
      <c r="E2737" s="208">
        <v>10042082</v>
      </c>
      <c r="F2737" s="61" t="s">
        <v>1053</v>
      </c>
      <c r="G2737" s="61" t="s">
        <v>444</v>
      </c>
      <c r="H2737" s="60">
        <v>143988449</v>
      </c>
      <c r="I2737" s="60">
        <v>98</v>
      </c>
      <c r="J2737" s="60" t="s">
        <v>2329</v>
      </c>
      <c r="K2737" s="60" t="s">
        <v>2673</v>
      </c>
      <c r="L2737" s="62">
        <v>42836</v>
      </c>
      <c r="M2737" s="62">
        <v>45383</v>
      </c>
      <c r="N2737" s="60">
        <v>84</v>
      </c>
      <c r="O2737" s="60">
        <v>24</v>
      </c>
      <c r="P2737" s="60">
        <v>60</v>
      </c>
      <c r="Q2737" s="60">
        <v>24</v>
      </c>
      <c r="R2737" s="60">
        <v>24</v>
      </c>
      <c r="S2737" s="249">
        <v>858971</v>
      </c>
      <c r="T2737" s="60">
        <v>0.05</v>
      </c>
      <c r="U2737" s="60">
        <v>8.5000000000000006E-2</v>
      </c>
      <c r="V2737" s="249">
        <v>16209.842434429716</v>
      </c>
      <c r="W2737" s="249">
        <v>790086.8902267568</v>
      </c>
      <c r="X2737" s="249">
        <v>68884.109773243195</v>
      </c>
      <c r="Y2737" s="249">
        <v>112446.53949400265</v>
      </c>
      <c r="Z2737" s="249">
        <v>70917.978950000834</v>
      </c>
      <c r="AA2737" s="249">
        <v>41528.560544001812</v>
      </c>
      <c r="AB2737" s="249">
        <v>27553.64390929728</v>
      </c>
      <c r="AC2737" s="249">
        <v>41528.560544001812</v>
      </c>
      <c r="AD2737" s="249">
        <v>182503.65583902865</v>
      </c>
      <c r="AE2737" s="249">
        <v>113619.54606578301</v>
      </c>
    </row>
    <row r="2738" spans="2:31">
      <c r="B2738" s="73">
        <v>43585</v>
      </c>
      <c r="C2738" s="73">
        <v>43585</v>
      </c>
      <c r="D2738" s="73">
        <v>43585</v>
      </c>
      <c r="E2738" s="208">
        <v>10041636</v>
      </c>
      <c r="F2738" s="61" t="s">
        <v>1053</v>
      </c>
      <c r="G2738" s="61" t="s">
        <v>444</v>
      </c>
      <c r="H2738" s="60">
        <v>143988694</v>
      </c>
      <c r="I2738" s="60">
        <v>98</v>
      </c>
      <c r="J2738" s="60" t="s">
        <v>2356</v>
      </c>
      <c r="K2738" s="60" t="s">
        <v>2673</v>
      </c>
      <c r="L2738" s="62">
        <v>42879</v>
      </c>
      <c r="M2738" s="62">
        <v>44713</v>
      </c>
      <c r="N2738" s="60">
        <v>60</v>
      </c>
      <c r="O2738" s="60">
        <v>22</v>
      </c>
      <c r="P2738" s="60">
        <v>60</v>
      </c>
      <c r="Q2738" s="60">
        <v>22</v>
      </c>
      <c r="R2738" s="60">
        <v>22</v>
      </c>
      <c r="S2738" s="249">
        <v>305111</v>
      </c>
      <c r="T2738" s="60">
        <v>0.05</v>
      </c>
      <c r="U2738" s="60">
        <v>8.5000000000000006E-2</v>
      </c>
      <c r="V2738" s="249">
        <v>5757.8209683578207</v>
      </c>
      <c r="W2738" s="249">
        <v>280643.00327249238</v>
      </c>
      <c r="X2738" s="249">
        <v>24467.99672750762</v>
      </c>
      <c r="Y2738" s="249">
        <v>37263.633175679846</v>
      </c>
      <c r="Z2738" s="249">
        <v>23527.865566457593</v>
      </c>
      <c r="AA2738" s="249">
        <v>13735.767609222254</v>
      </c>
      <c r="AB2738" s="249">
        <v>8971.5988000861271</v>
      </c>
      <c r="AC2738" s="249">
        <v>13735.767609222254</v>
      </c>
      <c r="AD2738" s="249">
        <v>64826.254828977806</v>
      </c>
      <c r="AE2738" s="249">
        <v>40358.258101469255</v>
      </c>
    </row>
    <row r="2739" spans="2:31">
      <c r="B2739" s="73">
        <v>43585</v>
      </c>
      <c r="C2739" s="73">
        <v>43585</v>
      </c>
      <c r="D2739" s="73">
        <v>43585</v>
      </c>
      <c r="E2739" s="208">
        <v>10041606</v>
      </c>
      <c r="F2739" s="61" t="s">
        <v>1053</v>
      </c>
      <c r="G2739" s="61" t="s">
        <v>444</v>
      </c>
      <c r="H2739" s="60">
        <v>143988473</v>
      </c>
      <c r="I2739" s="60">
        <v>98</v>
      </c>
      <c r="J2739" s="60" t="s">
        <v>2411</v>
      </c>
      <c r="K2739" s="60" t="s">
        <v>2733</v>
      </c>
      <c r="L2739" s="62">
        <v>43026</v>
      </c>
      <c r="M2739" s="62">
        <v>44866</v>
      </c>
      <c r="N2739" s="60">
        <v>60</v>
      </c>
      <c r="O2739" s="60">
        <v>17</v>
      </c>
      <c r="P2739" s="60">
        <v>60</v>
      </c>
      <c r="Q2739" s="60">
        <v>17</v>
      </c>
      <c r="R2739" s="60">
        <v>17</v>
      </c>
      <c r="S2739" s="249">
        <v>177833</v>
      </c>
      <c r="T2739" s="60">
        <v>0.05</v>
      </c>
      <c r="U2739" s="60">
        <v>0.08</v>
      </c>
      <c r="V2739" s="249">
        <v>3355.9280926153965</v>
      </c>
      <c r="W2739" s="249">
        <v>165509.11591480614</v>
      </c>
      <c r="X2739" s="249">
        <v>12323.884085193858</v>
      </c>
      <c r="Y2739" s="249">
        <v>16645.709382086439</v>
      </c>
      <c r="Z2739" s="249">
        <v>11083.368909348297</v>
      </c>
      <c r="AA2739" s="249">
        <v>5562.3404727381421</v>
      </c>
      <c r="AB2739" s="249">
        <v>3491.7671574715932</v>
      </c>
      <c r="AC2739" s="249">
        <v>5562.3404727381421</v>
      </c>
      <c r="AD2739" s="249">
        <v>35846.569642116257</v>
      </c>
      <c r="AE2739" s="249">
        <v>23522.685556923825</v>
      </c>
    </row>
    <row r="2740" spans="2:31">
      <c r="B2740" s="73">
        <v>43585</v>
      </c>
      <c r="C2740" s="73">
        <v>43585</v>
      </c>
      <c r="D2740" s="73">
        <v>43585</v>
      </c>
      <c r="E2740" s="208">
        <v>10042068</v>
      </c>
      <c r="F2740" s="61" t="s">
        <v>1053</v>
      </c>
      <c r="G2740" s="61" t="s">
        <v>444</v>
      </c>
      <c r="H2740" s="60">
        <v>143988805</v>
      </c>
      <c r="I2740" s="60">
        <v>98</v>
      </c>
      <c r="J2740" s="60" t="s">
        <v>2386</v>
      </c>
      <c r="K2740" s="60" t="s">
        <v>2733</v>
      </c>
      <c r="L2740" s="62">
        <v>43122</v>
      </c>
      <c r="M2740" s="62">
        <v>44958</v>
      </c>
      <c r="N2740" s="60">
        <v>60</v>
      </c>
      <c r="O2740" s="60">
        <v>14</v>
      </c>
      <c r="P2740" s="60">
        <v>60</v>
      </c>
      <c r="Q2740" s="60">
        <v>14</v>
      </c>
      <c r="R2740" s="60">
        <v>14</v>
      </c>
      <c r="S2740" s="249">
        <v>298281</v>
      </c>
      <c r="T2740" s="60">
        <v>0.05</v>
      </c>
      <c r="U2740" s="60">
        <v>0.08</v>
      </c>
      <c r="V2740" s="249">
        <v>5628.9304425692253</v>
      </c>
      <c r="W2740" s="249">
        <v>277610.03078272479</v>
      </c>
      <c r="X2740" s="249">
        <v>20670.969217275211</v>
      </c>
      <c r="Y2740" s="249">
        <v>23555.904911128673</v>
      </c>
      <c r="Z2740" s="249">
        <v>15708.626827014028</v>
      </c>
      <c r="AA2740" s="249">
        <v>7847.278084114645</v>
      </c>
      <c r="AB2740" s="249">
        <v>4823.2261506975492</v>
      </c>
      <c r="AC2740" s="249">
        <v>7847.278084114645</v>
      </c>
      <c r="AD2740" s="249">
        <v>60125.795771426463</v>
      </c>
      <c r="AE2740" s="249">
        <v>39454.826554153522</v>
      </c>
    </row>
    <row r="2741" spans="2:31">
      <c r="B2741" s="73">
        <v>43585</v>
      </c>
      <c r="C2741" s="73">
        <v>43585</v>
      </c>
      <c r="D2741" s="73">
        <v>43585</v>
      </c>
      <c r="E2741" s="208">
        <v>10041360</v>
      </c>
      <c r="F2741" s="61" t="s">
        <v>1053</v>
      </c>
      <c r="G2741" s="61" t="s">
        <v>444</v>
      </c>
      <c r="H2741" s="60">
        <v>143988872</v>
      </c>
      <c r="I2741" s="60">
        <v>98</v>
      </c>
      <c r="J2741" s="60" t="s">
        <v>2337</v>
      </c>
      <c r="K2741" s="60" t="s">
        <v>2733</v>
      </c>
      <c r="L2741" s="62">
        <v>43136</v>
      </c>
      <c r="M2741" s="62">
        <v>44228</v>
      </c>
      <c r="N2741" s="60">
        <v>36</v>
      </c>
      <c r="O2741" s="60">
        <v>14</v>
      </c>
      <c r="P2741" s="60">
        <v>36</v>
      </c>
      <c r="Q2741" s="60">
        <v>14</v>
      </c>
      <c r="R2741" s="60">
        <v>14</v>
      </c>
      <c r="S2741" s="249">
        <v>201112</v>
      </c>
      <c r="T2741" s="60">
        <v>0.05</v>
      </c>
      <c r="U2741" s="60">
        <v>0.08</v>
      </c>
      <c r="V2741" s="249">
        <v>6027.5070585134836</v>
      </c>
      <c r="W2741" s="249">
        <v>192348.63296230577</v>
      </c>
      <c r="X2741" s="249">
        <v>8763.3670376942318</v>
      </c>
      <c r="Y2741" s="249">
        <v>14995.601967166338</v>
      </c>
      <c r="Z2741" s="249">
        <v>9730.6586619114532</v>
      </c>
      <c r="AA2741" s="249">
        <v>5264.9433052548848</v>
      </c>
      <c r="AB2741" s="249">
        <v>3407.9760702144231</v>
      </c>
      <c r="AC2741" s="249">
        <v>5264.9433052548848</v>
      </c>
      <c r="AD2741" s="249">
        <v>24641.621144178032</v>
      </c>
      <c r="AE2741" s="249">
        <v>15878.254106485372</v>
      </c>
    </row>
    <row r="2742" spans="2:31">
      <c r="B2742" s="73">
        <v>43585</v>
      </c>
      <c r="C2742" s="73">
        <v>43585</v>
      </c>
      <c r="D2742" s="73">
        <v>43585</v>
      </c>
      <c r="E2742" s="208">
        <v>10042221</v>
      </c>
      <c r="F2742" s="61" t="s">
        <v>1053</v>
      </c>
      <c r="G2742" s="61" t="s">
        <v>349</v>
      </c>
      <c r="H2742" s="60">
        <v>143988996</v>
      </c>
      <c r="I2742" s="60">
        <v>98</v>
      </c>
      <c r="J2742" s="60" t="s">
        <v>2738</v>
      </c>
      <c r="K2742" s="60" t="s">
        <v>2733</v>
      </c>
      <c r="L2742" s="62">
        <v>43329</v>
      </c>
      <c r="M2742" s="62">
        <v>45170</v>
      </c>
      <c r="N2742" s="60">
        <v>61</v>
      </c>
      <c r="O2742" s="60">
        <v>7</v>
      </c>
      <c r="P2742" s="60">
        <v>60</v>
      </c>
      <c r="Q2742" s="60">
        <v>7</v>
      </c>
      <c r="R2742" s="60">
        <v>7</v>
      </c>
      <c r="S2742" s="249">
        <v>406758</v>
      </c>
      <c r="T2742" s="60">
        <v>0.05</v>
      </c>
      <c r="U2742" s="60">
        <v>0.08</v>
      </c>
      <c r="V2742" s="249">
        <v>7676.0252545705998</v>
      </c>
      <c r="W2742" s="249">
        <v>378569.53980011988</v>
      </c>
      <c r="X2742" s="249">
        <v>28188.460199880123</v>
      </c>
      <c r="Y2742" s="249">
        <v>16937.198336741778</v>
      </c>
      <c r="Z2742" s="249">
        <v>11336.770386562639</v>
      </c>
      <c r="AA2742" s="249">
        <v>5600.4279501791389</v>
      </c>
      <c r="AB2742" s="249">
        <v>3288.6536899860143</v>
      </c>
      <c r="AC2742" s="249">
        <v>5600.4279501791389</v>
      </c>
      <c r="AD2742" s="249">
        <v>81991.975474113016</v>
      </c>
      <c r="AE2742" s="249">
        <v>53803.515274236037</v>
      </c>
    </row>
    <row r="2743" spans="2:31" ht="13.8" thickBot="1">
      <c r="B2743" s="209">
        <v>43585</v>
      </c>
      <c r="C2743" s="209">
        <v>43585</v>
      </c>
      <c r="D2743" s="209">
        <v>43585</v>
      </c>
      <c r="E2743" s="210">
        <v>10041678</v>
      </c>
      <c r="F2743" s="85" t="s">
        <v>1053</v>
      </c>
      <c r="G2743" s="85" t="s">
        <v>444</v>
      </c>
      <c r="H2743" s="94">
        <v>143989615</v>
      </c>
      <c r="I2743" s="94">
        <v>98</v>
      </c>
      <c r="J2743" s="94" t="s">
        <v>2261</v>
      </c>
      <c r="K2743" s="94" t="s">
        <v>2733</v>
      </c>
      <c r="L2743" s="246">
        <v>43402</v>
      </c>
      <c r="M2743" s="246">
        <v>45231</v>
      </c>
      <c r="N2743" s="94">
        <v>60</v>
      </c>
      <c r="O2743" s="94">
        <v>5</v>
      </c>
      <c r="P2743" s="94">
        <v>60</v>
      </c>
      <c r="Q2743" s="94">
        <v>5</v>
      </c>
      <c r="R2743" s="94">
        <v>5</v>
      </c>
      <c r="S2743" s="250">
        <v>163789</v>
      </c>
      <c r="T2743" s="94">
        <v>0.05</v>
      </c>
      <c r="U2743" s="94">
        <v>0.08</v>
      </c>
      <c r="V2743" s="250">
        <v>3090.9004873189069</v>
      </c>
      <c r="W2743" s="250">
        <v>152438.36963089069</v>
      </c>
      <c r="X2743" s="250">
        <v>11350.630369109305</v>
      </c>
      <c r="Y2743" s="250">
        <v>4942.0441997587277</v>
      </c>
      <c r="Z2743" s="250">
        <v>3311.49989842795</v>
      </c>
      <c r="AA2743" s="250">
        <v>1630.5443013307777</v>
      </c>
      <c r="AB2743" s="250">
        <v>945.88586409244215</v>
      </c>
      <c r="AC2743" s="250">
        <v>1630.5443013307777</v>
      </c>
      <c r="AD2743" s="250">
        <v>33015.659608242451</v>
      </c>
      <c r="AE2743" s="250">
        <v>21665.029239134426</v>
      </c>
    </row>
    <row r="2744" spans="2:31">
      <c r="B2744" s="73">
        <v>43616</v>
      </c>
      <c r="C2744" s="73">
        <v>43616</v>
      </c>
      <c r="D2744" s="73">
        <v>43616</v>
      </c>
      <c r="E2744" s="208">
        <v>10042062</v>
      </c>
      <c r="F2744" s="61" t="s">
        <v>1053</v>
      </c>
      <c r="G2744" s="61" t="s">
        <v>444</v>
      </c>
      <c r="H2744" s="60">
        <v>143124061</v>
      </c>
      <c r="I2744" s="60">
        <v>99</v>
      </c>
      <c r="J2744" s="60" t="s">
        <v>2040</v>
      </c>
      <c r="K2744" s="60" t="s">
        <v>1331</v>
      </c>
      <c r="L2744" s="62">
        <v>40346</v>
      </c>
      <c r="M2744" s="62">
        <v>43647</v>
      </c>
      <c r="N2744" s="60">
        <v>109</v>
      </c>
      <c r="O2744" s="60">
        <v>106</v>
      </c>
      <c r="P2744" s="60">
        <v>109</v>
      </c>
      <c r="Q2744" s="60">
        <v>106</v>
      </c>
      <c r="R2744" s="60">
        <v>106</v>
      </c>
      <c r="S2744" s="249">
        <v>6219737</v>
      </c>
      <c r="T2744" s="60">
        <v>0.03</v>
      </c>
      <c r="U2744" s="60">
        <v>8.6499999999999994E-2</v>
      </c>
      <c r="V2744" s="249">
        <v>65260.000581068787</v>
      </c>
      <c r="W2744" s="249">
        <v>4915249.4654465485</v>
      </c>
      <c r="X2744" s="249">
        <v>1304487.5345534515</v>
      </c>
      <c r="Y2744" s="249">
        <v>2195301.6490285937</v>
      </c>
      <c r="Z2744" s="249">
        <v>892628.22683586273</v>
      </c>
      <c r="AA2744" s="249">
        <v>1302673.4221927309</v>
      </c>
      <c r="AB2744" s="249">
        <v>1268584.2079143657</v>
      </c>
      <c r="AC2744" s="249">
        <v>1302673.4221927309</v>
      </c>
      <c r="AD2744" s="249">
        <v>2198090.5978898956</v>
      </c>
      <c r="AE2744" s="249">
        <v>893603.06333649904</v>
      </c>
    </row>
    <row r="2745" spans="2:31">
      <c r="B2745" s="73">
        <v>43616</v>
      </c>
      <c r="C2745" s="73">
        <v>43616</v>
      </c>
      <c r="D2745" s="73">
        <v>43616</v>
      </c>
      <c r="E2745" s="208">
        <v>10041770</v>
      </c>
      <c r="F2745" s="61" t="s">
        <v>1053</v>
      </c>
      <c r="G2745" s="61" t="s">
        <v>444</v>
      </c>
      <c r="H2745" s="60">
        <v>143980081</v>
      </c>
      <c r="I2745" s="60">
        <v>98</v>
      </c>
      <c r="J2745" s="60" t="s">
        <v>2170</v>
      </c>
      <c r="K2745" s="60" t="s">
        <v>1338</v>
      </c>
      <c r="L2745" s="62">
        <v>41407</v>
      </c>
      <c r="M2745" s="62">
        <v>43952</v>
      </c>
      <c r="N2745" s="60">
        <v>84</v>
      </c>
      <c r="O2745" s="60">
        <v>72</v>
      </c>
      <c r="P2745" s="60">
        <v>60</v>
      </c>
      <c r="Q2745" s="60">
        <v>60</v>
      </c>
      <c r="R2745" s="60">
        <v>72</v>
      </c>
      <c r="S2745" s="249">
        <v>460401</v>
      </c>
      <c r="T2745" s="60">
        <v>0.05</v>
      </c>
      <c r="U2745" s="60">
        <v>9.4E-2</v>
      </c>
      <c r="V2745" s="249">
        <v>8688.3348409362789</v>
      </c>
      <c r="W2745" s="249">
        <v>414657.76565847069</v>
      </c>
      <c r="X2745" s="249">
        <v>45743.234341529314</v>
      </c>
      <c r="Y2745" s="249">
        <v>106642.32479770796</v>
      </c>
      <c r="Z2745" s="249">
        <v>60899.090456176666</v>
      </c>
      <c r="AA2745" s="249">
        <v>45743.234341531293</v>
      </c>
      <c r="AB2745" s="249">
        <v>54891.881209835177</v>
      </c>
      <c r="AC2745" s="249">
        <v>45743.234341531293</v>
      </c>
      <c r="AD2745" s="249">
        <v>106642.32479770796</v>
      </c>
      <c r="AE2745" s="249">
        <v>60899.090456176666</v>
      </c>
    </row>
    <row r="2746" spans="2:31">
      <c r="B2746" s="73">
        <v>43616</v>
      </c>
      <c r="C2746" s="73">
        <v>43616</v>
      </c>
      <c r="D2746" s="73">
        <v>43616</v>
      </c>
      <c r="E2746" s="208">
        <v>10041518</v>
      </c>
      <c r="F2746" s="61" t="s">
        <v>1053</v>
      </c>
      <c r="G2746" s="61" t="s">
        <v>444</v>
      </c>
      <c r="H2746" s="60">
        <v>143982289</v>
      </c>
      <c r="I2746" s="60">
        <v>98</v>
      </c>
      <c r="J2746" s="60" t="s">
        <v>2282</v>
      </c>
      <c r="K2746" s="60" t="s">
        <v>1780</v>
      </c>
      <c r="L2746" s="62">
        <v>41649</v>
      </c>
      <c r="M2746" s="62">
        <v>44197</v>
      </c>
      <c r="N2746" s="60">
        <v>84</v>
      </c>
      <c r="O2746" s="60">
        <v>64</v>
      </c>
      <c r="P2746" s="60">
        <v>60</v>
      </c>
      <c r="Q2746" s="60">
        <v>60</v>
      </c>
      <c r="R2746" s="60">
        <v>64</v>
      </c>
      <c r="S2746" s="249">
        <v>1002359</v>
      </c>
      <c r="T2746" s="60">
        <v>0.05</v>
      </c>
      <c r="U2746" s="60">
        <v>9.1499999999999998E-2</v>
      </c>
      <c r="V2746" s="249">
        <v>18915.750884177156</v>
      </c>
      <c r="W2746" s="249">
        <v>908047.69104918896</v>
      </c>
      <c r="X2746" s="249">
        <v>94311.308950811042</v>
      </c>
      <c r="Y2746" s="249">
        <v>226897.36200144107</v>
      </c>
      <c r="Z2746" s="249">
        <v>132586.05305062945</v>
      </c>
      <c r="AA2746" s="249">
        <v>94311.308950811625</v>
      </c>
      <c r="AB2746" s="249">
        <v>100598.72954753178</v>
      </c>
      <c r="AC2746" s="249">
        <v>94311.308950811625</v>
      </c>
      <c r="AD2746" s="249">
        <v>226897.36200144107</v>
      </c>
      <c r="AE2746" s="249">
        <v>132586.05305062945</v>
      </c>
    </row>
    <row r="2747" spans="2:31">
      <c r="B2747" s="73">
        <v>43616</v>
      </c>
      <c r="C2747" s="73">
        <v>43616</v>
      </c>
      <c r="D2747" s="73">
        <v>43616</v>
      </c>
      <c r="E2747" s="208">
        <v>8441083</v>
      </c>
      <c r="F2747" s="61" t="s">
        <v>1054</v>
      </c>
      <c r="G2747" s="61" t="s">
        <v>444</v>
      </c>
      <c r="H2747" s="60">
        <v>143982874</v>
      </c>
      <c r="I2747" s="60">
        <v>98</v>
      </c>
      <c r="J2747" s="60" t="s">
        <v>2309</v>
      </c>
      <c r="K2747" s="60" t="s">
        <v>1780</v>
      </c>
      <c r="L2747" s="62">
        <v>41796</v>
      </c>
      <c r="M2747" s="62">
        <v>43617</v>
      </c>
      <c r="N2747" s="60">
        <v>60</v>
      </c>
      <c r="O2747" s="60">
        <v>59</v>
      </c>
      <c r="P2747" s="60">
        <v>60</v>
      </c>
      <c r="Q2747" s="60">
        <v>59</v>
      </c>
      <c r="R2747" s="60">
        <v>59</v>
      </c>
      <c r="S2747" s="249">
        <v>250937</v>
      </c>
      <c r="T2747" s="60">
        <v>0.05</v>
      </c>
      <c r="U2747" s="60">
        <v>9.1499999999999998E-2</v>
      </c>
      <c r="V2747" s="249">
        <v>4735.4907569271718</v>
      </c>
      <c r="W2747" s="249">
        <v>227326.5002347565</v>
      </c>
      <c r="X2747" s="249">
        <v>23610.499765243498</v>
      </c>
      <c r="Y2747" s="249">
        <v>56767.110304782604</v>
      </c>
      <c r="Z2747" s="249">
        <v>33172.796076389961</v>
      </c>
      <c r="AA2747" s="249">
        <v>23594.314228392643</v>
      </c>
      <c r="AB2747" s="249">
        <v>23216.991435822772</v>
      </c>
      <c r="AC2747" s="249">
        <v>23594.314228392643</v>
      </c>
      <c r="AD2747" s="249">
        <v>56802.94518087394</v>
      </c>
      <c r="AE2747" s="249">
        <v>33192.445415630325</v>
      </c>
    </row>
    <row r="2748" spans="2:31">
      <c r="B2748" s="73">
        <v>43616</v>
      </c>
      <c r="C2748" s="73">
        <v>43616</v>
      </c>
      <c r="D2748" s="73">
        <v>43616</v>
      </c>
      <c r="E2748" s="208">
        <v>10041541</v>
      </c>
      <c r="F2748" s="61" t="s">
        <v>1053</v>
      </c>
      <c r="G2748" s="61" t="s">
        <v>444</v>
      </c>
      <c r="H2748" s="60">
        <v>143983471</v>
      </c>
      <c r="I2748" s="60">
        <v>98</v>
      </c>
      <c r="J2748" s="60" t="s">
        <v>2339</v>
      </c>
      <c r="K2748" s="60" t="s">
        <v>1780</v>
      </c>
      <c r="L2748" s="62">
        <v>41838</v>
      </c>
      <c r="M2748" s="62">
        <v>43678</v>
      </c>
      <c r="N2748" s="60">
        <v>60</v>
      </c>
      <c r="O2748" s="60">
        <v>57</v>
      </c>
      <c r="P2748" s="60">
        <v>60</v>
      </c>
      <c r="Q2748" s="60">
        <v>57</v>
      </c>
      <c r="R2748" s="60">
        <v>57</v>
      </c>
      <c r="S2748" s="249">
        <v>203633</v>
      </c>
      <c r="T2748" s="60">
        <v>0.05</v>
      </c>
      <c r="U2748" s="60">
        <v>9.1499999999999998E-2</v>
      </c>
      <c r="V2748" s="249">
        <v>3842.8059206308785</v>
      </c>
      <c r="W2748" s="249">
        <v>184473.30294976098</v>
      </c>
      <c r="X2748" s="249">
        <v>19159.697050239018</v>
      </c>
      <c r="Y2748" s="249">
        <v>45921.452864624123</v>
      </c>
      <c r="Z2748" s="249">
        <v>26839.948098120221</v>
      </c>
      <c r="AA2748" s="249">
        <v>19081.504766503902</v>
      </c>
      <c r="AB2748" s="249">
        <v>18201.712197727069</v>
      </c>
      <c r="AC2748" s="249">
        <v>19081.504766503902</v>
      </c>
      <c r="AD2748" s="249">
        <v>46095.052288091829</v>
      </c>
      <c r="AE2748" s="249">
        <v>26935.355237852724</v>
      </c>
    </row>
    <row r="2749" spans="2:31">
      <c r="B2749" s="73">
        <v>43616</v>
      </c>
      <c r="C2749" s="73">
        <v>43616</v>
      </c>
      <c r="D2749" s="73">
        <v>43616</v>
      </c>
      <c r="E2749" s="208">
        <v>10041481</v>
      </c>
      <c r="F2749" s="61" t="s">
        <v>1054</v>
      </c>
      <c r="G2749" s="61" t="s">
        <v>444</v>
      </c>
      <c r="H2749" s="60">
        <v>143983560</v>
      </c>
      <c r="I2749" s="60">
        <v>98</v>
      </c>
      <c r="J2749" s="60" t="s">
        <v>2186</v>
      </c>
      <c r="K2749" s="60" t="s">
        <v>1780</v>
      </c>
      <c r="L2749" s="62">
        <v>41801</v>
      </c>
      <c r="M2749" s="62">
        <v>43617</v>
      </c>
      <c r="N2749" s="60">
        <v>60</v>
      </c>
      <c r="O2749" s="60">
        <v>59</v>
      </c>
      <c r="P2749" s="60">
        <v>60</v>
      </c>
      <c r="Q2749" s="60">
        <v>59</v>
      </c>
      <c r="R2749" s="60">
        <v>59</v>
      </c>
      <c r="S2749" s="249">
        <v>60041</v>
      </c>
      <c r="T2749" s="60">
        <v>0.05</v>
      </c>
      <c r="U2749" s="60">
        <v>9.1499999999999998E-2</v>
      </c>
      <c r="V2749" s="249">
        <v>1133.0477392200605</v>
      </c>
      <c r="W2749" s="249">
        <v>54391.781206418404</v>
      </c>
      <c r="X2749" s="249">
        <v>5649.2187935815964</v>
      </c>
      <c r="Y2749" s="249">
        <v>13582.509035373223</v>
      </c>
      <c r="Z2749" s="249">
        <v>7937.1629103023006</v>
      </c>
      <c r="AA2749" s="249">
        <v>5645.3461250709224</v>
      </c>
      <c r="AB2749" s="249">
        <v>5555.0651470219027</v>
      </c>
      <c r="AC2749" s="249">
        <v>5645.3461250709224</v>
      </c>
      <c r="AD2749" s="249">
        <v>13591.08314678524</v>
      </c>
      <c r="AE2749" s="249">
        <v>7941.8643532036294</v>
      </c>
    </row>
    <row r="2750" spans="2:31">
      <c r="B2750" s="73">
        <v>43616</v>
      </c>
      <c r="C2750" s="73">
        <v>43616</v>
      </c>
      <c r="D2750" s="73">
        <v>43616</v>
      </c>
      <c r="E2750" s="208">
        <v>10041689</v>
      </c>
      <c r="F2750" s="61" t="s">
        <v>1054</v>
      </c>
      <c r="G2750" s="61" t="s">
        <v>444</v>
      </c>
      <c r="H2750" s="60">
        <v>143983641</v>
      </c>
      <c r="I2750" s="60">
        <v>98</v>
      </c>
      <c r="J2750" s="60" t="s">
        <v>2347</v>
      </c>
      <c r="K2750" s="60" t="s">
        <v>1780</v>
      </c>
      <c r="L2750" s="62">
        <v>41779</v>
      </c>
      <c r="M2750" s="62">
        <v>43617</v>
      </c>
      <c r="N2750" s="60">
        <v>60</v>
      </c>
      <c r="O2750" s="60">
        <v>59</v>
      </c>
      <c r="P2750" s="60">
        <v>60</v>
      </c>
      <c r="Q2750" s="60">
        <v>59</v>
      </c>
      <c r="R2750" s="60">
        <v>59</v>
      </c>
      <c r="S2750" s="249">
        <v>129360</v>
      </c>
      <c r="T2750" s="60">
        <v>0.05</v>
      </c>
      <c r="U2750" s="60">
        <v>9.1499999999999998E-2</v>
      </c>
      <c r="V2750" s="249">
        <v>2441.1827841892546</v>
      </c>
      <c r="W2750" s="249">
        <v>117188.60140341244</v>
      </c>
      <c r="X2750" s="249">
        <v>12171.398596587562</v>
      </c>
      <c r="Y2750" s="249">
        <v>29263.892487065168</v>
      </c>
      <c r="Z2750" s="249">
        <v>17100.837662209262</v>
      </c>
      <c r="AA2750" s="249">
        <v>12163.054824855906</v>
      </c>
      <c r="AB2750" s="249">
        <v>11968.541953311102</v>
      </c>
      <c r="AC2750" s="249">
        <v>12163.054824855906</v>
      </c>
      <c r="AD2750" s="249">
        <v>29282.36564794289</v>
      </c>
      <c r="AE2750" s="249">
        <v>17110.96705135527</v>
      </c>
    </row>
    <row r="2751" spans="2:31">
      <c r="B2751" s="73">
        <v>43616</v>
      </c>
      <c r="C2751" s="73">
        <v>43616</v>
      </c>
      <c r="D2751" s="73">
        <v>43616</v>
      </c>
      <c r="E2751" s="208">
        <v>10041946</v>
      </c>
      <c r="F2751" s="61" t="s">
        <v>1054</v>
      </c>
      <c r="G2751" s="61" t="s">
        <v>444</v>
      </c>
      <c r="H2751" s="60">
        <v>143983889</v>
      </c>
      <c r="I2751" s="60">
        <v>98</v>
      </c>
      <c r="J2751" s="60" t="s">
        <v>2359</v>
      </c>
      <c r="K2751" s="60" t="s">
        <v>1780</v>
      </c>
      <c r="L2751" s="62">
        <v>41799</v>
      </c>
      <c r="M2751" s="62">
        <v>43617</v>
      </c>
      <c r="N2751" s="60">
        <v>60</v>
      </c>
      <c r="O2751" s="60">
        <v>59</v>
      </c>
      <c r="P2751" s="60">
        <v>60</v>
      </c>
      <c r="Q2751" s="60">
        <v>59</v>
      </c>
      <c r="R2751" s="60">
        <v>59</v>
      </c>
      <c r="S2751" s="249">
        <v>160011</v>
      </c>
      <c r="T2751" s="60">
        <v>0.05</v>
      </c>
      <c r="U2751" s="60">
        <v>9.1499999999999998E-2</v>
      </c>
      <c r="V2751" s="249">
        <v>3019.6049666118338</v>
      </c>
      <c r="W2751" s="249">
        <v>144955.66867007906</v>
      </c>
      <c r="X2751" s="249">
        <v>15055.33132992094</v>
      </c>
      <c r="Y2751" s="249">
        <v>36197.779071952566</v>
      </c>
      <c r="Z2751" s="249">
        <v>21152.768515520787</v>
      </c>
      <c r="AA2751" s="249">
        <v>15045.010556431778</v>
      </c>
      <c r="AB2751" s="249">
        <v>14804.409141088925</v>
      </c>
      <c r="AC2751" s="249">
        <v>15045.010556431778</v>
      </c>
      <c r="AD2751" s="249">
        <v>36220.629326631053</v>
      </c>
      <c r="AE2751" s="249">
        <v>21165.297996710025</v>
      </c>
    </row>
    <row r="2752" spans="2:31">
      <c r="B2752" s="73">
        <v>43616</v>
      </c>
      <c r="C2752" s="73">
        <v>43616</v>
      </c>
      <c r="D2752" s="73">
        <v>43616</v>
      </c>
      <c r="E2752" s="208">
        <v>10041890</v>
      </c>
      <c r="F2752" s="61" t="s">
        <v>1054</v>
      </c>
      <c r="G2752" s="61" t="s">
        <v>444</v>
      </c>
      <c r="H2752" s="60">
        <v>143984176</v>
      </c>
      <c r="I2752" s="60">
        <v>98</v>
      </c>
      <c r="J2752" s="60" t="s">
        <v>2371</v>
      </c>
      <c r="K2752" s="60" t="s">
        <v>1780</v>
      </c>
      <c r="L2752" s="62">
        <v>41800</v>
      </c>
      <c r="M2752" s="62">
        <v>43617</v>
      </c>
      <c r="N2752" s="60">
        <v>60</v>
      </c>
      <c r="O2752" s="60">
        <v>59</v>
      </c>
      <c r="P2752" s="60">
        <v>60</v>
      </c>
      <c r="Q2752" s="60">
        <v>59</v>
      </c>
      <c r="R2752" s="60">
        <v>59</v>
      </c>
      <c r="S2752" s="249">
        <v>86596</v>
      </c>
      <c r="T2752" s="60">
        <v>0.05</v>
      </c>
      <c r="U2752" s="60">
        <v>9.1499999999999998E-2</v>
      </c>
      <c r="V2752" s="249">
        <v>1634.1733486367709</v>
      </c>
      <c r="W2752" s="249">
        <v>78448.238459569431</v>
      </c>
      <c r="X2752" s="249">
        <v>8147.7615404305689</v>
      </c>
      <c r="Y2752" s="249">
        <v>19589.796179730183</v>
      </c>
      <c r="Z2752" s="249">
        <v>11447.620115929763</v>
      </c>
      <c r="AA2752" s="249">
        <v>8142.1760638004198</v>
      </c>
      <c r="AB2752" s="249">
        <v>8011.9655147567264</v>
      </c>
      <c r="AC2752" s="249">
        <v>8142.1760638004198</v>
      </c>
      <c r="AD2752" s="249">
        <v>19602.162458636871</v>
      </c>
      <c r="AE2752" s="249">
        <v>11454.400918206244</v>
      </c>
    </row>
    <row r="2753" spans="2:31">
      <c r="B2753" s="73">
        <v>43616</v>
      </c>
      <c r="C2753" s="73">
        <v>43616</v>
      </c>
      <c r="D2753" s="73">
        <v>43616</v>
      </c>
      <c r="E2753" s="208">
        <v>10042123</v>
      </c>
      <c r="F2753" s="61" t="s">
        <v>1053</v>
      </c>
      <c r="G2753" s="61" t="s">
        <v>444</v>
      </c>
      <c r="H2753" s="60">
        <v>143984540</v>
      </c>
      <c r="I2753" s="60">
        <v>98</v>
      </c>
      <c r="J2753" s="60" t="s">
        <v>2567</v>
      </c>
      <c r="K2753" s="60" t="s">
        <v>1780</v>
      </c>
      <c r="L2753" s="62">
        <v>42228</v>
      </c>
      <c r="M2753" s="62">
        <v>44044</v>
      </c>
      <c r="N2753" s="60">
        <v>60</v>
      </c>
      <c r="O2753" s="60">
        <v>45</v>
      </c>
      <c r="P2753" s="60">
        <v>60</v>
      </c>
      <c r="Q2753" s="60">
        <v>45</v>
      </c>
      <c r="R2753" s="60">
        <v>45</v>
      </c>
      <c r="S2753" s="249">
        <v>183646</v>
      </c>
      <c r="T2753" s="60">
        <v>0.05</v>
      </c>
      <c r="U2753" s="60">
        <v>9.1499999999999998E-2</v>
      </c>
      <c r="V2753" s="249">
        <v>3465.6265737880321</v>
      </c>
      <c r="W2753" s="249">
        <v>166366.86683156368</v>
      </c>
      <c r="X2753" s="249">
        <v>17279.133168436325</v>
      </c>
      <c r="Y2753" s="249">
        <v>38532.126478608945</v>
      </c>
      <c r="Z2753" s="249">
        <v>22598.939636183408</v>
      </c>
      <c r="AA2753" s="249">
        <v>15933.186842425537</v>
      </c>
      <c r="AB2753" s="249">
        <v>12959.349876327244</v>
      </c>
      <c r="AC2753" s="249">
        <v>15933.186842425537</v>
      </c>
      <c r="AD2753" s="249">
        <v>41570.727595718345</v>
      </c>
      <c r="AE2753" s="249">
        <v>24291.594427281932</v>
      </c>
    </row>
    <row r="2754" spans="2:31">
      <c r="B2754" s="73">
        <v>43616</v>
      </c>
      <c r="C2754" s="73">
        <v>43616</v>
      </c>
      <c r="D2754" s="73">
        <v>43616</v>
      </c>
      <c r="E2754" s="208">
        <v>10041559</v>
      </c>
      <c r="F2754" s="61" t="s">
        <v>1054</v>
      </c>
      <c r="G2754" s="61" t="s">
        <v>444</v>
      </c>
      <c r="H2754" s="60">
        <v>143984893</v>
      </c>
      <c r="I2754" s="60">
        <v>98</v>
      </c>
      <c r="J2754" s="60" t="s">
        <v>2400</v>
      </c>
      <c r="K2754" s="60" t="s">
        <v>1780</v>
      </c>
      <c r="L2754" s="62">
        <v>41801</v>
      </c>
      <c r="M2754" s="62">
        <v>43617</v>
      </c>
      <c r="N2754" s="60">
        <v>60</v>
      </c>
      <c r="O2754" s="60">
        <v>59</v>
      </c>
      <c r="P2754" s="60">
        <v>60</v>
      </c>
      <c r="Q2754" s="60">
        <v>59</v>
      </c>
      <c r="R2754" s="60">
        <v>59</v>
      </c>
      <c r="S2754" s="249">
        <v>401722</v>
      </c>
      <c r="T2754" s="60">
        <v>0.05</v>
      </c>
      <c r="U2754" s="60">
        <v>9.1499999999999998E-2</v>
      </c>
      <c r="V2754" s="249">
        <v>7580.9897219393606</v>
      </c>
      <c r="W2754" s="249">
        <v>363924.23726794717</v>
      </c>
      <c r="X2754" s="249">
        <v>37797.762732052826</v>
      </c>
      <c r="Y2754" s="249">
        <v>90877.778429876314</v>
      </c>
      <c r="Z2754" s="249">
        <v>53105.92692747392</v>
      </c>
      <c r="AA2754" s="249">
        <v>37771.851502402395</v>
      </c>
      <c r="AB2754" s="249">
        <v>37167.800019851944</v>
      </c>
      <c r="AC2754" s="249">
        <v>37771.851502402395</v>
      </c>
      <c r="AD2754" s="249">
        <v>90935.146048414696</v>
      </c>
      <c r="AE2754" s="249">
        <v>53137.383316361636</v>
      </c>
    </row>
    <row r="2755" spans="2:31">
      <c r="B2755" s="73">
        <v>43616</v>
      </c>
      <c r="C2755" s="73">
        <v>43616</v>
      </c>
      <c r="D2755" s="73">
        <v>43616</v>
      </c>
      <c r="E2755" s="208">
        <v>10055419</v>
      </c>
      <c r="F2755" s="61" t="s">
        <v>1053</v>
      </c>
      <c r="G2755" s="61" t="s">
        <v>444</v>
      </c>
      <c r="H2755" s="60">
        <v>143985393</v>
      </c>
      <c r="I2755" s="60">
        <v>98</v>
      </c>
      <c r="J2755" s="60" t="s">
        <v>2550</v>
      </c>
      <c r="K2755" s="60" t="s">
        <v>1780</v>
      </c>
      <c r="L2755" s="62">
        <v>42198</v>
      </c>
      <c r="M2755" s="62">
        <v>44013</v>
      </c>
      <c r="N2755" s="60">
        <v>60</v>
      </c>
      <c r="O2755" s="60">
        <v>46</v>
      </c>
      <c r="P2755" s="60">
        <v>60</v>
      </c>
      <c r="Q2755" s="60">
        <v>46</v>
      </c>
      <c r="R2755" s="60">
        <v>46</v>
      </c>
      <c r="S2755" s="249">
        <v>251111</v>
      </c>
      <c r="T2755" s="60">
        <v>0.05</v>
      </c>
      <c r="U2755" s="60">
        <v>9.1499999999999998E-2</v>
      </c>
      <c r="V2755" s="249">
        <v>4738.7743515812299</v>
      </c>
      <c r="W2755" s="249">
        <v>227484.1286874791</v>
      </c>
      <c r="X2755" s="249">
        <v>23626.871312520903</v>
      </c>
      <c r="Y2755" s="249">
        <v>53197.773852084647</v>
      </c>
      <c r="Z2755" s="249">
        <v>31187.514963500988</v>
      </c>
      <c r="AA2755" s="249">
        <v>22010.258888583659</v>
      </c>
      <c r="AB2755" s="249">
        <v>18113.934672932694</v>
      </c>
      <c r="AC2755" s="249">
        <v>22010.258888583659</v>
      </c>
      <c r="AD2755" s="249">
        <v>56842.332407394802</v>
      </c>
      <c r="AE2755" s="249">
        <v>33215.461094873812</v>
      </c>
    </row>
    <row r="2756" spans="2:31">
      <c r="B2756" s="73">
        <v>43616</v>
      </c>
      <c r="C2756" s="73">
        <v>43616</v>
      </c>
      <c r="D2756" s="73">
        <v>43616</v>
      </c>
      <c r="E2756" s="208">
        <v>4653210</v>
      </c>
      <c r="F2756" s="61" t="s">
        <v>1053</v>
      </c>
      <c r="G2756" s="61" t="s">
        <v>444</v>
      </c>
      <c r="H2756" s="60">
        <v>143985954</v>
      </c>
      <c r="I2756" s="60">
        <v>98</v>
      </c>
      <c r="J2756" s="60" t="s">
        <v>2553</v>
      </c>
      <c r="K2756" s="60" t="s">
        <v>1780</v>
      </c>
      <c r="L2756" s="62">
        <v>42213</v>
      </c>
      <c r="M2756" s="62">
        <v>44044</v>
      </c>
      <c r="N2756" s="60">
        <v>60</v>
      </c>
      <c r="O2756" s="60">
        <v>45</v>
      </c>
      <c r="P2756" s="60">
        <v>60</v>
      </c>
      <c r="Q2756" s="60">
        <v>45</v>
      </c>
      <c r="R2756" s="60">
        <v>45</v>
      </c>
      <c r="S2756" s="249">
        <v>406758</v>
      </c>
      <c r="T2756" s="60">
        <v>0.05</v>
      </c>
      <c r="U2756" s="60">
        <v>9.1499999999999998E-2</v>
      </c>
      <c r="V2756" s="249">
        <v>7676.0252545705998</v>
      </c>
      <c r="W2756" s="249">
        <v>368486.40329042386</v>
      </c>
      <c r="X2756" s="249">
        <v>38271.596709576144</v>
      </c>
      <c r="Y2756" s="249">
        <v>85344.906516809569</v>
      </c>
      <c r="Z2756" s="249">
        <v>50054.449803070514</v>
      </c>
      <c r="AA2756" s="249">
        <v>35290.456713739055</v>
      </c>
      <c r="AB2756" s="249">
        <v>28703.697532182108</v>
      </c>
      <c r="AC2756" s="249">
        <v>35290.456713739055</v>
      </c>
      <c r="AD2756" s="249">
        <v>92075.111983812356</v>
      </c>
      <c r="AE2756" s="249">
        <v>53803.515274236037</v>
      </c>
    </row>
    <row r="2757" spans="2:31">
      <c r="B2757" s="73">
        <v>43616</v>
      </c>
      <c r="C2757" s="73">
        <v>43616</v>
      </c>
      <c r="D2757" s="73">
        <v>43616</v>
      </c>
      <c r="E2757" s="208">
        <v>10041550</v>
      </c>
      <c r="F2757" s="61" t="s">
        <v>1053</v>
      </c>
      <c r="G2757" s="61" t="s">
        <v>444</v>
      </c>
      <c r="H2757" s="60">
        <v>143985997</v>
      </c>
      <c r="I2757" s="60">
        <v>98</v>
      </c>
      <c r="J2757" s="60" t="s">
        <v>2151</v>
      </c>
      <c r="K2757" s="60" t="s">
        <v>2612</v>
      </c>
      <c r="L2757" s="62">
        <v>42366</v>
      </c>
      <c r="M2757" s="62">
        <v>44197</v>
      </c>
      <c r="N2757" s="60">
        <v>60</v>
      </c>
      <c r="O2757" s="60">
        <v>40</v>
      </c>
      <c r="P2757" s="60">
        <v>60</v>
      </c>
      <c r="Q2757" s="60">
        <v>40</v>
      </c>
      <c r="R2757" s="60">
        <v>40</v>
      </c>
      <c r="S2757" s="249">
        <v>661624</v>
      </c>
      <c r="T2757" s="60">
        <v>0.05</v>
      </c>
      <c r="U2757" s="60">
        <v>8.8999999999999996E-2</v>
      </c>
      <c r="V2757" s="249">
        <v>12485.661088485091</v>
      </c>
      <c r="W2757" s="249">
        <v>602884.98662993091</v>
      </c>
      <c r="X2757" s="249">
        <v>58739.013370069093</v>
      </c>
      <c r="Y2757" s="249">
        <v>127822.38283430971</v>
      </c>
      <c r="Z2757" s="249">
        <v>76916.689375253103</v>
      </c>
      <c r="AA2757" s="249">
        <v>50905.693459056609</v>
      </c>
      <c r="AB2757" s="249">
        <v>39159.342246712724</v>
      </c>
      <c r="AC2757" s="249">
        <v>50905.693459056609</v>
      </c>
      <c r="AD2757" s="249">
        <v>146254.6786791723</v>
      </c>
      <c r="AE2757" s="249">
        <v>87515.665309105418</v>
      </c>
    </row>
    <row r="2758" spans="2:31">
      <c r="B2758" s="73">
        <v>43616</v>
      </c>
      <c r="C2758" s="73">
        <v>43616</v>
      </c>
      <c r="D2758" s="73">
        <v>43616</v>
      </c>
      <c r="E2758" s="208">
        <v>10041532</v>
      </c>
      <c r="F2758" s="61" t="s">
        <v>1053</v>
      </c>
      <c r="G2758" s="61" t="s">
        <v>349</v>
      </c>
      <c r="H2758" s="60">
        <v>143986772</v>
      </c>
      <c r="I2758" s="60">
        <v>98</v>
      </c>
      <c r="J2758" s="60" t="s">
        <v>2655</v>
      </c>
      <c r="K2758" s="60" t="s">
        <v>2612</v>
      </c>
      <c r="L2758" s="62">
        <v>42494</v>
      </c>
      <c r="M2758" s="62">
        <v>44317</v>
      </c>
      <c r="N2758" s="60">
        <v>60</v>
      </c>
      <c r="O2758" s="60">
        <v>36</v>
      </c>
      <c r="P2758" s="60">
        <v>60</v>
      </c>
      <c r="Q2758" s="60">
        <v>36</v>
      </c>
      <c r="R2758" s="60">
        <v>36</v>
      </c>
      <c r="S2758" s="249">
        <v>300541</v>
      </c>
      <c r="T2758" s="60">
        <v>0.05</v>
      </c>
      <c r="U2758" s="60">
        <v>8.8999999999999996E-2</v>
      </c>
      <c r="V2758" s="249">
        <v>5671.5794306046901</v>
      </c>
      <c r="W2758" s="249">
        <v>273858.95428029523</v>
      </c>
      <c r="X2758" s="249">
        <v>26682.045719704765</v>
      </c>
      <c r="Y2758" s="249">
        <v>54588.705954200123</v>
      </c>
      <c r="Z2758" s="249">
        <v>32913.264776222961</v>
      </c>
      <c r="AA2758" s="249">
        <v>21675.441177977162</v>
      </c>
      <c r="AB2758" s="249">
        <v>16009.227431822859</v>
      </c>
      <c r="AC2758" s="249">
        <v>21675.441177977162</v>
      </c>
      <c r="AD2758" s="249">
        <v>66435.811555985129</v>
      </c>
      <c r="AE2758" s="249">
        <v>39753.765836281469</v>
      </c>
    </row>
    <row r="2759" spans="2:31">
      <c r="B2759" s="73">
        <v>43616</v>
      </c>
      <c r="C2759" s="73">
        <v>43616</v>
      </c>
      <c r="D2759" s="73">
        <v>43616</v>
      </c>
      <c r="E2759" s="208">
        <v>4653210</v>
      </c>
      <c r="F2759" s="61" t="s">
        <v>1053</v>
      </c>
      <c r="G2759" s="61" t="s">
        <v>444</v>
      </c>
      <c r="H2759" s="60">
        <v>143419002</v>
      </c>
      <c r="I2759" s="60">
        <v>99</v>
      </c>
      <c r="J2759" s="60" t="s">
        <v>2663</v>
      </c>
      <c r="K2759" s="60" t="s">
        <v>2611</v>
      </c>
      <c r="L2759" s="62">
        <v>42587</v>
      </c>
      <c r="M2759" s="62">
        <v>53540</v>
      </c>
      <c r="N2759" s="60">
        <v>360</v>
      </c>
      <c r="O2759" s="60">
        <v>33</v>
      </c>
      <c r="P2759" s="60">
        <v>200</v>
      </c>
      <c r="Q2759" s="60">
        <v>33</v>
      </c>
      <c r="R2759" s="60">
        <v>33</v>
      </c>
      <c r="S2759" s="249">
        <v>3500000</v>
      </c>
      <c r="T2759" s="60">
        <v>0.03</v>
      </c>
      <c r="U2759" s="60">
        <v>7.1499999999999994E-2</v>
      </c>
      <c r="V2759" s="249">
        <v>22259.489772201847</v>
      </c>
      <c r="W2759" s="249">
        <v>2597204.1626696396</v>
      </c>
      <c r="X2759" s="249">
        <v>902795.83733036043</v>
      </c>
      <c r="Y2759" s="249">
        <v>487956.33961142192</v>
      </c>
      <c r="Z2759" s="249">
        <v>270448.03554839862</v>
      </c>
      <c r="AA2759" s="249">
        <v>217508.3040630233</v>
      </c>
      <c r="AB2759" s="249">
        <v>148961.31315950947</v>
      </c>
      <c r="AC2759" s="249">
        <v>217508.3040630233</v>
      </c>
      <c r="AD2759" s="249">
        <v>1854693.7917707069</v>
      </c>
      <c r="AE2759" s="249">
        <v>951897.95444036974</v>
      </c>
    </row>
    <row r="2760" spans="2:31">
      <c r="B2760" s="73">
        <v>43616</v>
      </c>
      <c r="C2760" s="73">
        <v>43616</v>
      </c>
      <c r="D2760" s="73">
        <v>43616</v>
      </c>
      <c r="E2760" s="208">
        <v>10041532</v>
      </c>
      <c r="F2760" s="61" t="s">
        <v>1053</v>
      </c>
      <c r="G2760" s="61" t="s">
        <v>349</v>
      </c>
      <c r="H2760" s="60">
        <v>143988341</v>
      </c>
      <c r="I2760" s="60">
        <v>97</v>
      </c>
      <c r="J2760" s="60" t="s">
        <v>2655</v>
      </c>
      <c r="K2760" s="60" t="s">
        <v>2673</v>
      </c>
      <c r="L2760" s="62">
        <v>42899</v>
      </c>
      <c r="M2760" s="62">
        <v>44713</v>
      </c>
      <c r="N2760" s="60">
        <v>60</v>
      </c>
      <c r="O2760" s="60">
        <v>23</v>
      </c>
      <c r="P2760" s="60">
        <v>60</v>
      </c>
      <c r="Q2760" s="60">
        <v>23</v>
      </c>
      <c r="R2760" s="60">
        <v>23</v>
      </c>
      <c r="S2760" s="249">
        <v>125100</v>
      </c>
      <c r="T2760" s="60">
        <v>0</v>
      </c>
      <c r="U2760" s="60">
        <v>8.5000000000000006E-2</v>
      </c>
      <c r="V2760" s="249">
        <v>2085</v>
      </c>
      <c r="W2760" s="249">
        <v>101625.3657483959</v>
      </c>
      <c r="X2760" s="249">
        <v>23474.634251604104</v>
      </c>
      <c r="Y2760" s="249">
        <v>13984.278296502765</v>
      </c>
      <c r="Z2760" s="249">
        <v>0</v>
      </c>
      <c r="AA2760" s="249">
        <v>13984.278296502765</v>
      </c>
      <c r="AB2760" s="249">
        <v>8998.6097964482396</v>
      </c>
      <c r="AC2760" s="249">
        <v>13984.278296502765</v>
      </c>
      <c r="AD2760" s="249">
        <v>23474.63425160441</v>
      </c>
      <c r="AE2760" s="249">
        <v>0</v>
      </c>
    </row>
    <row r="2761" spans="2:31">
      <c r="B2761" s="73">
        <v>43616</v>
      </c>
      <c r="C2761" s="73">
        <v>43616</v>
      </c>
      <c r="D2761" s="73">
        <v>43616</v>
      </c>
      <c r="E2761" s="208">
        <v>10041532</v>
      </c>
      <c r="F2761" s="61" t="s">
        <v>1053</v>
      </c>
      <c r="G2761" s="61" t="s">
        <v>349</v>
      </c>
      <c r="H2761" s="60">
        <v>143989275</v>
      </c>
      <c r="I2761" s="60">
        <v>97</v>
      </c>
      <c r="J2761" s="60" t="s">
        <v>2655</v>
      </c>
      <c r="K2761" s="60" t="s">
        <v>2733</v>
      </c>
      <c r="L2761" s="62">
        <v>43306</v>
      </c>
      <c r="M2761" s="62">
        <v>45139</v>
      </c>
      <c r="N2761" s="60">
        <v>60</v>
      </c>
      <c r="O2761" s="60">
        <v>9</v>
      </c>
      <c r="P2761" s="60">
        <v>60</v>
      </c>
      <c r="Q2761" s="60">
        <v>9</v>
      </c>
      <c r="R2761" s="60">
        <v>9</v>
      </c>
      <c r="S2761" s="249">
        <v>126956</v>
      </c>
      <c r="T2761" s="60">
        <v>0</v>
      </c>
      <c r="U2761" s="60">
        <v>0.08</v>
      </c>
      <c r="V2761" s="249">
        <v>2115.9333333333334</v>
      </c>
      <c r="W2761" s="249">
        <v>104354.5170426284</v>
      </c>
      <c r="X2761" s="249">
        <v>22601.482957371598</v>
      </c>
      <c r="Y2761" s="249">
        <v>5915.0586561399305</v>
      </c>
      <c r="Z2761" s="249">
        <v>0</v>
      </c>
      <c r="AA2761" s="249">
        <v>5915.0586561399305</v>
      </c>
      <c r="AB2761" s="249">
        <v>3390.22244360574</v>
      </c>
      <c r="AC2761" s="249">
        <v>5915.0586561399305</v>
      </c>
      <c r="AD2761" s="249">
        <v>22601.482957370739</v>
      </c>
      <c r="AE2761" s="249">
        <v>0</v>
      </c>
    </row>
    <row r="2762" spans="2:31">
      <c r="B2762" s="73">
        <v>43646</v>
      </c>
      <c r="C2762" s="73">
        <v>43646</v>
      </c>
      <c r="D2762" s="73">
        <v>43646</v>
      </c>
      <c r="E2762" s="208">
        <v>10041471</v>
      </c>
      <c r="F2762" s="61" t="s">
        <v>1053</v>
      </c>
      <c r="G2762" s="61" t="s">
        <v>444</v>
      </c>
      <c r="H2762" s="60">
        <v>143018741</v>
      </c>
      <c r="I2762" s="60">
        <v>99</v>
      </c>
      <c r="J2762" s="60" t="s">
        <v>1926</v>
      </c>
      <c r="K2762" s="60" t="s">
        <v>1331</v>
      </c>
      <c r="L2762" s="62">
        <v>38198</v>
      </c>
      <c r="M2762" s="62">
        <v>43669</v>
      </c>
      <c r="N2762" s="60">
        <v>180</v>
      </c>
      <c r="O2762" s="60">
        <v>178</v>
      </c>
      <c r="P2762" s="60">
        <v>180</v>
      </c>
      <c r="Q2762" s="60">
        <v>178</v>
      </c>
      <c r="R2762" s="60">
        <v>178</v>
      </c>
      <c r="S2762" s="249">
        <v>1384510</v>
      </c>
      <c r="T2762" s="60">
        <v>0.03</v>
      </c>
      <c r="U2762" s="60">
        <v>8.6499999999999994E-2</v>
      </c>
      <c r="V2762" s="249">
        <v>9561.1718678128</v>
      </c>
      <c r="W2762" s="249">
        <v>962322.34386007651</v>
      </c>
      <c r="X2762" s="249">
        <v>422187.65613992349</v>
      </c>
      <c r="Y2762" s="249">
        <v>758483.80144931423</v>
      </c>
      <c r="Z2762" s="249">
        <v>336429.46570186014</v>
      </c>
      <c r="AA2762" s="249">
        <v>422054.33574745408</v>
      </c>
      <c r="AB2762" s="249">
        <v>417496.68218281324</v>
      </c>
      <c r="AC2762" s="249">
        <v>422054.33574745408</v>
      </c>
      <c r="AD2762" s="249">
        <v>758688.59234621795</v>
      </c>
      <c r="AE2762" s="249">
        <v>336500.936206304</v>
      </c>
    </row>
    <row r="2763" spans="2:31">
      <c r="B2763" s="73">
        <v>43646</v>
      </c>
      <c r="C2763" s="73">
        <v>43646</v>
      </c>
      <c r="D2763" s="73">
        <v>43646</v>
      </c>
      <c r="E2763" s="208">
        <v>10042136</v>
      </c>
      <c r="F2763" s="61" t="s">
        <v>1054</v>
      </c>
      <c r="G2763" s="61" t="s">
        <v>444</v>
      </c>
      <c r="H2763" s="60">
        <v>143020630</v>
      </c>
      <c r="I2763" s="60">
        <v>99</v>
      </c>
      <c r="J2763" s="60" t="s">
        <v>1933</v>
      </c>
      <c r="K2763" s="60" t="s">
        <v>1331</v>
      </c>
      <c r="L2763" s="62">
        <v>39988</v>
      </c>
      <c r="M2763" s="62">
        <v>43639</v>
      </c>
      <c r="N2763" s="60">
        <v>120</v>
      </c>
      <c r="O2763" s="60">
        <v>119</v>
      </c>
      <c r="P2763" s="60">
        <v>120</v>
      </c>
      <c r="Q2763" s="60">
        <v>119</v>
      </c>
      <c r="R2763" s="60">
        <v>119</v>
      </c>
      <c r="S2763" s="249">
        <v>293183</v>
      </c>
      <c r="T2763" s="60">
        <v>0.03</v>
      </c>
      <c r="U2763" s="60">
        <v>8.6499999999999994E-2</v>
      </c>
      <c r="V2763" s="249">
        <v>2830.9968812907937</v>
      </c>
      <c r="W2763" s="249">
        <v>226862.02504394655</v>
      </c>
      <c r="X2763" s="249">
        <v>66320.974956053455</v>
      </c>
      <c r="Y2763" s="249">
        <v>112837.33998780631</v>
      </c>
      <c r="Z2763" s="249">
        <v>46529.565912298509</v>
      </c>
      <c r="AA2763" s="249">
        <v>66307.774075507798</v>
      </c>
      <c r="AB2763" s="249">
        <v>65768.300164753004</v>
      </c>
      <c r="AC2763" s="249">
        <v>66307.774075507798</v>
      </c>
      <c r="AD2763" s="249">
        <v>112857.60071094631</v>
      </c>
      <c r="AE2763" s="249">
        <v>46536.625754895271</v>
      </c>
    </row>
    <row r="2764" spans="2:31">
      <c r="B2764" s="73">
        <v>43646</v>
      </c>
      <c r="C2764" s="73">
        <v>43646</v>
      </c>
      <c r="D2764" s="73">
        <v>43646</v>
      </c>
      <c r="E2764" s="208">
        <v>10042124</v>
      </c>
      <c r="F2764" s="61" t="s">
        <v>1053</v>
      </c>
      <c r="G2764" s="61" t="s">
        <v>444</v>
      </c>
      <c r="H2764" s="60">
        <v>143070328</v>
      </c>
      <c r="I2764" s="60">
        <v>99</v>
      </c>
      <c r="J2764" s="60" t="s">
        <v>2021</v>
      </c>
      <c r="K2764" s="60" t="s">
        <v>1331</v>
      </c>
      <c r="L2764" s="62">
        <v>40329</v>
      </c>
      <c r="M2764" s="62">
        <v>51288</v>
      </c>
      <c r="N2764" s="60">
        <v>360</v>
      </c>
      <c r="O2764" s="60">
        <v>108</v>
      </c>
      <c r="P2764" s="60">
        <v>190</v>
      </c>
      <c r="Q2764" s="60">
        <v>108</v>
      </c>
      <c r="R2764" s="60">
        <v>108</v>
      </c>
      <c r="S2764" s="249">
        <v>1803111</v>
      </c>
      <c r="T2764" s="60">
        <v>0.03</v>
      </c>
      <c r="U2764" s="60">
        <v>8.6499999999999994E-2</v>
      </c>
      <c r="V2764" s="249">
        <v>11933.349558895305</v>
      </c>
      <c r="W2764" s="249">
        <v>1232573.2746762941</v>
      </c>
      <c r="X2764" s="249">
        <v>570537.72532370593</v>
      </c>
      <c r="Y2764" s="249">
        <v>793084.80414741999</v>
      </c>
      <c r="Z2764" s="249">
        <v>369447.17792701896</v>
      </c>
      <c r="AA2764" s="249">
        <v>423637.62622040103</v>
      </c>
      <c r="AB2764" s="249">
        <v>324305.65439452755</v>
      </c>
      <c r="AC2764" s="249">
        <v>423637.62622040103</v>
      </c>
      <c r="AD2764" s="249">
        <v>1034763.1415138021</v>
      </c>
      <c r="AE2764" s="249">
        <v>464225.41619010805</v>
      </c>
    </row>
    <row r="2765" spans="2:31">
      <c r="B2765" s="73">
        <v>43646</v>
      </c>
      <c r="C2765" s="73">
        <v>43646</v>
      </c>
      <c r="D2765" s="73">
        <v>43646</v>
      </c>
      <c r="E2765" s="208">
        <v>10042009</v>
      </c>
      <c r="F2765" s="61" t="s">
        <v>1054</v>
      </c>
      <c r="G2765" s="61" t="s">
        <v>444</v>
      </c>
      <c r="H2765" s="60">
        <v>143980979</v>
      </c>
      <c r="I2765" s="60">
        <v>98</v>
      </c>
      <c r="J2765" s="60" t="s">
        <v>2211</v>
      </c>
      <c r="K2765" s="60" t="s">
        <v>1338</v>
      </c>
      <c r="L2765" s="62">
        <v>41445</v>
      </c>
      <c r="M2765" s="62">
        <v>43647</v>
      </c>
      <c r="N2765" s="60">
        <v>72</v>
      </c>
      <c r="O2765" s="60">
        <v>71</v>
      </c>
      <c r="P2765" s="60">
        <v>60</v>
      </c>
      <c r="Q2765" s="60">
        <v>60</v>
      </c>
      <c r="R2765" s="60">
        <v>71</v>
      </c>
      <c r="S2765" s="249">
        <v>507841</v>
      </c>
      <c r="T2765" s="60">
        <v>0.05</v>
      </c>
      <c r="U2765" s="60">
        <v>9.4E-2</v>
      </c>
      <c r="V2765" s="249">
        <v>9583.586165008157</v>
      </c>
      <c r="W2765" s="249">
        <v>457384.35487708187</v>
      </c>
      <c r="X2765" s="249">
        <v>50456.645122918126</v>
      </c>
      <c r="Y2765" s="249">
        <v>117630.81502340973</v>
      </c>
      <c r="Z2765" s="249">
        <v>67174.169900489447</v>
      </c>
      <c r="AA2765" s="249">
        <v>50456.645122920279</v>
      </c>
      <c r="AB2765" s="249">
        <v>59707.030062119782</v>
      </c>
      <c r="AC2765" s="249">
        <v>50456.645122920279</v>
      </c>
      <c r="AD2765" s="249">
        <v>117630.81502340973</v>
      </c>
      <c r="AE2765" s="249">
        <v>67174.169900489447</v>
      </c>
    </row>
    <row r="2766" spans="2:31">
      <c r="B2766" s="73">
        <v>43646</v>
      </c>
      <c r="C2766" s="73">
        <v>43646</v>
      </c>
      <c r="D2766" s="73">
        <v>43646</v>
      </c>
      <c r="E2766" s="208">
        <v>10041896</v>
      </c>
      <c r="F2766" s="61" t="s">
        <v>1053</v>
      </c>
      <c r="G2766" s="61" t="s">
        <v>444</v>
      </c>
      <c r="H2766" s="60">
        <v>143982777</v>
      </c>
      <c r="I2766" s="60">
        <v>98</v>
      </c>
      <c r="J2766" s="60" t="s">
        <v>2304</v>
      </c>
      <c r="K2766" s="60" t="s">
        <v>1780</v>
      </c>
      <c r="L2766" s="62">
        <v>41733</v>
      </c>
      <c r="M2766" s="62">
        <v>44287</v>
      </c>
      <c r="N2766" s="60">
        <v>84</v>
      </c>
      <c r="O2766" s="60">
        <v>62</v>
      </c>
      <c r="P2766" s="60">
        <v>60</v>
      </c>
      <c r="Q2766" s="60">
        <v>60</v>
      </c>
      <c r="R2766" s="60">
        <v>62</v>
      </c>
      <c r="S2766" s="249">
        <v>1513467</v>
      </c>
      <c r="T2766" s="60">
        <v>0.05</v>
      </c>
      <c r="U2766" s="60">
        <v>9.1499999999999998E-2</v>
      </c>
      <c r="V2766" s="249">
        <v>28560.989369500297</v>
      </c>
      <c r="W2766" s="249">
        <v>1371065.870440773</v>
      </c>
      <c r="X2766" s="249">
        <v>142401.12955922703</v>
      </c>
      <c r="Y2766" s="249">
        <v>342593.49172924575</v>
      </c>
      <c r="Z2766" s="249">
        <v>200192.36217001779</v>
      </c>
      <c r="AA2766" s="249">
        <v>142401.12955922796</v>
      </c>
      <c r="AB2766" s="249">
        <v>147147.83387786793</v>
      </c>
      <c r="AC2766" s="249">
        <v>142401.12955922796</v>
      </c>
      <c r="AD2766" s="249">
        <v>342593.49172924575</v>
      </c>
      <c r="AE2766" s="249">
        <v>200192.36217001779</v>
      </c>
    </row>
    <row r="2767" spans="2:31">
      <c r="B2767" s="73">
        <v>43646</v>
      </c>
      <c r="C2767" s="73">
        <v>43646</v>
      </c>
      <c r="D2767" s="73">
        <v>43646</v>
      </c>
      <c r="E2767" s="208">
        <v>10041921</v>
      </c>
      <c r="F2767" s="61" t="s">
        <v>1054</v>
      </c>
      <c r="G2767" s="61" t="s">
        <v>444</v>
      </c>
      <c r="H2767" s="60">
        <v>143983358</v>
      </c>
      <c r="I2767" s="60">
        <v>98</v>
      </c>
      <c r="J2767" s="60" t="s">
        <v>2334</v>
      </c>
      <c r="K2767" s="60" t="s">
        <v>1780</v>
      </c>
      <c r="L2767" s="62">
        <v>41827</v>
      </c>
      <c r="M2767" s="62">
        <v>43647</v>
      </c>
      <c r="N2767" s="60">
        <v>60</v>
      </c>
      <c r="O2767" s="60">
        <v>59</v>
      </c>
      <c r="P2767" s="60">
        <v>60</v>
      </c>
      <c r="Q2767" s="60">
        <v>59</v>
      </c>
      <c r="R2767" s="60">
        <v>59</v>
      </c>
      <c r="S2767" s="249">
        <v>320666</v>
      </c>
      <c r="T2767" s="60">
        <v>0.05</v>
      </c>
      <c r="U2767" s="60">
        <v>9.1499999999999998E-2</v>
      </c>
      <c r="V2767" s="249">
        <v>6051.3630076904101</v>
      </c>
      <c r="W2767" s="249">
        <v>290494.74379736121</v>
      </c>
      <c r="X2767" s="249">
        <v>30171.25620263879</v>
      </c>
      <c r="Y2767" s="249">
        <v>72541.244188754237</v>
      </c>
      <c r="Z2767" s="249">
        <v>42390.671071351215</v>
      </c>
      <c r="AA2767" s="249">
        <v>30150.573117403022</v>
      </c>
      <c r="AB2767" s="249">
        <v>29668.40193259481</v>
      </c>
      <c r="AC2767" s="249">
        <v>30150.573117403022</v>
      </c>
      <c r="AD2767" s="249">
        <v>72587.036664063577</v>
      </c>
      <c r="AE2767" s="249">
        <v>42415.780461424612</v>
      </c>
    </row>
    <row r="2768" spans="2:31">
      <c r="B2768" s="73">
        <v>43646</v>
      </c>
      <c r="C2768" s="73">
        <v>43646</v>
      </c>
      <c r="D2768" s="73">
        <v>43646</v>
      </c>
      <c r="E2768" s="208">
        <v>10041784</v>
      </c>
      <c r="F2768" s="61" t="s">
        <v>1054</v>
      </c>
      <c r="G2768" s="61" t="s">
        <v>444</v>
      </c>
      <c r="H2768" s="60">
        <v>143983978</v>
      </c>
      <c r="I2768" s="60">
        <v>98</v>
      </c>
      <c r="J2768" s="60" t="s">
        <v>2362</v>
      </c>
      <c r="K2768" s="60" t="s">
        <v>1780</v>
      </c>
      <c r="L2768" s="62">
        <v>41820</v>
      </c>
      <c r="M2768" s="62">
        <v>43647</v>
      </c>
      <c r="N2768" s="60">
        <v>60</v>
      </c>
      <c r="O2768" s="60">
        <v>59</v>
      </c>
      <c r="P2768" s="60">
        <v>60</v>
      </c>
      <c r="Q2768" s="60">
        <v>59</v>
      </c>
      <c r="R2768" s="60">
        <v>59</v>
      </c>
      <c r="S2768" s="249">
        <v>335622</v>
      </c>
      <c r="T2768" s="60">
        <v>0.05</v>
      </c>
      <c r="U2768" s="60">
        <v>9.1499999999999998E-2</v>
      </c>
      <c r="V2768" s="249">
        <v>6333.6011780702383</v>
      </c>
      <c r="W2768" s="249">
        <v>304043.54344632104</v>
      </c>
      <c r="X2768" s="249">
        <v>31578.45655367896</v>
      </c>
      <c r="Y2768" s="249">
        <v>75924.598981862946</v>
      </c>
      <c r="Z2768" s="249">
        <v>44367.79018140072</v>
      </c>
      <c r="AA2768" s="249">
        <v>31556.808800462226</v>
      </c>
      <c r="AB2768" s="249">
        <v>31052.148944450975</v>
      </c>
      <c r="AC2768" s="249">
        <v>31556.808800462226</v>
      </c>
      <c r="AD2768" s="249">
        <v>75972.527237893431</v>
      </c>
      <c r="AE2768" s="249">
        <v>44394.070684214297</v>
      </c>
    </row>
    <row r="2769" spans="2:32">
      <c r="B2769" s="73">
        <v>43646</v>
      </c>
      <c r="C2769" s="73">
        <v>43646</v>
      </c>
      <c r="D2769" s="73">
        <v>43646</v>
      </c>
      <c r="E2769" s="208">
        <v>10042301</v>
      </c>
      <c r="F2769" s="61" t="s">
        <v>1054</v>
      </c>
      <c r="G2769" s="61" t="s">
        <v>444</v>
      </c>
      <c r="H2769" s="60">
        <v>143983986</v>
      </c>
      <c r="I2769" s="60">
        <v>98</v>
      </c>
      <c r="J2769" s="60" t="s">
        <v>2363</v>
      </c>
      <c r="K2769" s="60" t="s">
        <v>1780</v>
      </c>
      <c r="L2769" s="62">
        <v>41820</v>
      </c>
      <c r="M2769" s="62">
        <v>43647</v>
      </c>
      <c r="N2769" s="60">
        <v>60</v>
      </c>
      <c r="O2769" s="60">
        <v>59</v>
      </c>
      <c r="P2769" s="60">
        <v>60</v>
      </c>
      <c r="Q2769" s="60">
        <v>59</v>
      </c>
      <c r="R2769" s="60">
        <v>59</v>
      </c>
      <c r="S2769" s="249">
        <v>101661</v>
      </c>
      <c r="T2769" s="60">
        <v>0.05</v>
      </c>
      <c r="U2769" s="60">
        <v>9.1499999999999998E-2</v>
      </c>
      <c r="V2769" s="249">
        <v>1918.4684834837956</v>
      </c>
      <c r="W2769" s="249">
        <v>92095.782369142777</v>
      </c>
      <c r="X2769" s="249">
        <v>9565.2176308572234</v>
      </c>
      <c r="Y2769" s="249">
        <v>22997.809014591301</v>
      </c>
      <c r="Z2769" s="249">
        <v>13439.148558888803</v>
      </c>
      <c r="AA2769" s="249">
        <v>9558.6604557024984</v>
      </c>
      <c r="AB2769" s="249">
        <v>9405.7973370096042</v>
      </c>
      <c r="AC2769" s="249">
        <v>9558.6604557024984</v>
      </c>
      <c r="AD2769" s="249">
        <v>23012.326639884996</v>
      </c>
      <c r="AE2769" s="249">
        <v>13447.109009027728</v>
      </c>
    </row>
    <row r="2770" spans="2:32">
      <c r="B2770" s="73">
        <v>43646</v>
      </c>
      <c r="C2770" s="73">
        <v>43646</v>
      </c>
      <c r="D2770" s="73">
        <v>43646</v>
      </c>
      <c r="E2770" s="208">
        <v>10042062</v>
      </c>
      <c r="F2770" s="61" t="s">
        <v>1054</v>
      </c>
      <c r="G2770" s="61" t="s">
        <v>444</v>
      </c>
      <c r="H2770" s="60">
        <v>143984036</v>
      </c>
      <c r="I2770" s="60">
        <v>98</v>
      </c>
      <c r="J2770" s="60" t="s">
        <v>2168</v>
      </c>
      <c r="K2770" s="60" t="s">
        <v>1780</v>
      </c>
      <c r="L2770" s="62">
        <v>41834</v>
      </c>
      <c r="M2770" s="62">
        <v>43647</v>
      </c>
      <c r="N2770" s="60">
        <v>60</v>
      </c>
      <c r="O2770" s="60">
        <v>59</v>
      </c>
      <c r="P2770" s="60">
        <v>60</v>
      </c>
      <c r="Q2770" s="60">
        <v>59</v>
      </c>
      <c r="R2770" s="60">
        <v>59</v>
      </c>
      <c r="S2770" s="249">
        <v>1274761</v>
      </c>
      <c r="T2770" s="60">
        <v>0.05</v>
      </c>
      <c r="U2770" s="60">
        <v>9.1499999999999998E-2</v>
      </c>
      <c r="V2770" s="249">
        <v>24056.312671273023</v>
      </c>
      <c r="W2770" s="249">
        <v>1154819.5633396369</v>
      </c>
      <c r="X2770" s="249">
        <v>119941.43666036311</v>
      </c>
      <c r="Y2770" s="249">
        <v>288377.15561768482</v>
      </c>
      <c r="Z2770" s="249">
        <v>168517.94155160454</v>
      </c>
      <c r="AA2770" s="249">
        <v>119859.21406608028</v>
      </c>
      <c r="AB2770" s="249">
        <v>117942.41271602371</v>
      </c>
      <c r="AC2770" s="249">
        <v>119859.21406608028</v>
      </c>
      <c r="AD2770" s="249">
        <v>288559.19693674543</v>
      </c>
      <c r="AE2770" s="249">
        <v>168617.76027638139</v>
      </c>
    </row>
    <row r="2771" spans="2:32">
      <c r="B2771" s="73">
        <v>43646</v>
      </c>
      <c r="C2771" s="73">
        <v>43646</v>
      </c>
      <c r="D2771" s="73">
        <v>43646</v>
      </c>
      <c r="E2771" s="208">
        <v>10041935</v>
      </c>
      <c r="F2771" s="61" t="s">
        <v>1054</v>
      </c>
      <c r="G2771" s="61" t="s">
        <v>444</v>
      </c>
      <c r="H2771" s="60">
        <v>143984389</v>
      </c>
      <c r="I2771" s="60">
        <v>98</v>
      </c>
      <c r="J2771" s="60" t="s">
        <v>2235</v>
      </c>
      <c r="K2771" s="60" t="s">
        <v>1780</v>
      </c>
      <c r="L2771" s="62">
        <v>41810</v>
      </c>
      <c r="M2771" s="62">
        <v>43647</v>
      </c>
      <c r="N2771" s="60">
        <v>60</v>
      </c>
      <c r="O2771" s="60">
        <v>59</v>
      </c>
      <c r="P2771" s="60">
        <v>60</v>
      </c>
      <c r="Q2771" s="60">
        <v>59</v>
      </c>
      <c r="R2771" s="60">
        <v>59</v>
      </c>
      <c r="S2771" s="249">
        <v>218875</v>
      </c>
      <c r="T2771" s="60">
        <v>0.05</v>
      </c>
      <c r="U2771" s="60">
        <v>9.1499999999999998E-2</v>
      </c>
      <c r="V2771" s="249">
        <v>4130.4412638328931</v>
      </c>
      <c r="W2771" s="249">
        <v>198281.19304400039</v>
      </c>
      <c r="X2771" s="249">
        <v>20593.806955999607</v>
      </c>
      <c r="Y2771" s="249">
        <v>49514.026500513166</v>
      </c>
      <c r="Z2771" s="249">
        <v>28934.337069542758</v>
      </c>
      <c r="AA2771" s="249">
        <v>20579.689430970408</v>
      </c>
      <c r="AB2771" s="249">
        <v>20250.576840066278</v>
      </c>
      <c r="AC2771" s="249">
        <v>20579.689430970408</v>
      </c>
      <c r="AD2771" s="249">
        <v>49545.282785973279</v>
      </c>
      <c r="AE2771" s="249">
        <v>28951.475829973584</v>
      </c>
    </row>
    <row r="2772" spans="2:32">
      <c r="B2772" s="73">
        <v>43646</v>
      </c>
      <c r="C2772" s="73">
        <v>43646</v>
      </c>
      <c r="D2772" s="73">
        <v>43646</v>
      </c>
      <c r="E2772" s="208">
        <v>10042303</v>
      </c>
      <c r="F2772" s="61" t="s">
        <v>1053</v>
      </c>
      <c r="G2772" s="61" t="s">
        <v>444</v>
      </c>
      <c r="H2772" s="60">
        <v>143985490</v>
      </c>
      <c r="I2772" s="60">
        <v>98</v>
      </c>
      <c r="J2772" s="60" t="s">
        <v>2554</v>
      </c>
      <c r="K2772" s="60" t="s">
        <v>1780</v>
      </c>
      <c r="L2772" s="62">
        <v>42214</v>
      </c>
      <c r="M2772" s="62">
        <v>44044</v>
      </c>
      <c r="N2772" s="60">
        <v>60</v>
      </c>
      <c r="O2772" s="60">
        <v>46</v>
      </c>
      <c r="P2772" s="60">
        <v>60</v>
      </c>
      <c r="Q2772" s="60">
        <v>46</v>
      </c>
      <c r="R2772" s="60">
        <v>46</v>
      </c>
      <c r="S2772" s="249">
        <v>213607</v>
      </c>
      <c r="T2772" s="60">
        <v>0.05</v>
      </c>
      <c r="U2772" s="60">
        <v>9.1499999999999998E-2</v>
      </c>
      <c r="V2772" s="249">
        <v>4031.0276049962436</v>
      </c>
      <c r="W2772" s="249">
        <v>193508.85575122695</v>
      </c>
      <c r="X2772" s="249">
        <v>20098.144248773053</v>
      </c>
      <c r="Y2772" s="249">
        <v>45252.565117506776</v>
      </c>
      <c r="Z2772" s="249">
        <v>26529.588543745806</v>
      </c>
      <c r="AA2772" s="249">
        <v>18722.97657376097</v>
      </c>
      <c r="AB2772" s="249">
        <v>15408.577257392675</v>
      </c>
      <c r="AC2772" s="249">
        <v>18722.97657376097</v>
      </c>
      <c r="AD2772" s="249">
        <v>48352.800548547792</v>
      </c>
      <c r="AE2772" s="249">
        <v>28254.656299774622</v>
      </c>
    </row>
    <row r="2773" spans="2:32">
      <c r="B2773" s="73">
        <v>43646</v>
      </c>
      <c r="C2773" s="73">
        <v>43646</v>
      </c>
      <c r="D2773" s="73">
        <v>43646</v>
      </c>
      <c r="E2773" s="208">
        <v>10041878</v>
      </c>
      <c r="F2773" s="61" t="s">
        <v>1054</v>
      </c>
      <c r="G2773" s="61" t="s">
        <v>444</v>
      </c>
      <c r="H2773" s="60">
        <v>143987531</v>
      </c>
      <c r="I2773" s="60">
        <v>98</v>
      </c>
      <c r="J2773" s="60" t="s">
        <v>2343</v>
      </c>
      <c r="K2773" s="60" t="s">
        <v>2612</v>
      </c>
      <c r="L2773" s="62">
        <v>42551</v>
      </c>
      <c r="M2773" s="62">
        <v>43647</v>
      </c>
      <c r="N2773" s="60">
        <v>36</v>
      </c>
      <c r="O2773" s="60">
        <v>35</v>
      </c>
      <c r="P2773" s="60">
        <v>36</v>
      </c>
      <c r="Q2773" s="60">
        <v>35</v>
      </c>
      <c r="R2773" s="60">
        <v>35</v>
      </c>
      <c r="S2773" s="249">
        <v>123374</v>
      </c>
      <c r="T2773" s="60">
        <v>0.05</v>
      </c>
      <c r="U2773" s="60">
        <v>8.8999999999999996E-2</v>
      </c>
      <c r="V2773" s="249">
        <v>3697.6294593909988</v>
      </c>
      <c r="W2773" s="249">
        <v>116448.99043594126</v>
      </c>
      <c r="X2773" s="249">
        <v>6925.0095640587388</v>
      </c>
      <c r="Y2773" s="249">
        <v>16638.447914865988</v>
      </c>
      <c r="Z2773" s="249">
        <v>9725.3176772485895</v>
      </c>
      <c r="AA2773" s="249">
        <v>6913.130237617399</v>
      </c>
      <c r="AB2773" s="249">
        <v>6732.6481872793292</v>
      </c>
      <c r="AC2773" s="249">
        <v>6913.130237617399</v>
      </c>
      <c r="AD2773" s="249">
        <v>16665.670102134231</v>
      </c>
      <c r="AE2773" s="249">
        <v>9740.6605380759574</v>
      </c>
    </row>
    <row r="2774" spans="2:32">
      <c r="B2774" s="73">
        <v>43646</v>
      </c>
      <c r="C2774" s="73">
        <v>43646</v>
      </c>
      <c r="D2774" s="73">
        <v>43646</v>
      </c>
      <c r="E2774" s="208">
        <v>10042205</v>
      </c>
      <c r="F2774" s="61" t="s">
        <v>1053</v>
      </c>
      <c r="G2774" s="61" t="s">
        <v>444</v>
      </c>
      <c r="H2774" s="60">
        <v>143986950</v>
      </c>
      <c r="I2774" s="60">
        <v>98</v>
      </c>
      <c r="J2774" s="60" t="s">
        <v>2368</v>
      </c>
      <c r="K2774" s="60" t="s">
        <v>2673</v>
      </c>
      <c r="L2774" s="62">
        <v>42746</v>
      </c>
      <c r="M2774" s="62">
        <v>44562</v>
      </c>
      <c r="N2774" s="60">
        <v>60</v>
      </c>
      <c r="O2774" s="60">
        <v>29</v>
      </c>
      <c r="P2774" s="60">
        <v>60</v>
      </c>
      <c r="Q2774" s="60">
        <v>29</v>
      </c>
      <c r="R2774" s="60">
        <v>29</v>
      </c>
      <c r="S2774" s="249">
        <v>251076</v>
      </c>
      <c r="T2774" s="60">
        <v>0.05</v>
      </c>
      <c r="U2774" s="60">
        <v>8.5000000000000006E-2</v>
      </c>
      <c r="V2774" s="249">
        <v>4738.1138584036889</v>
      </c>
      <c r="W2774" s="249">
        <v>230941.27281430131</v>
      </c>
      <c r="X2774" s="249">
        <v>20134.727185698692</v>
      </c>
      <c r="Y2774" s="249">
        <v>37921.65139744601</v>
      </c>
      <c r="Z2774" s="249">
        <v>23852.091307534545</v>
      </c>
      <c r="AA2774" s="249">
        <v>14069.560089911465</v>
      </c>
      <c r="AB2774" s="249">
        <v>9731.7848064210339</v>
      </c>
      <c r="AC2774" s="249">
        <v>14069.560089911465</v>
      </c>
      <c r="AD2774" s="249">
        <v>53345.558689920814</v>
      </c>
      <c r="AE2774" s="249">
        <v>33210.831504221307</v>
      </c>
    </row>
    <row r="2775" spans="2:32">
      <c r="B2775" s="73">
        <v>43646</v>
      </c>
      <c r="C2775" s="73">
        <v>43646</v>
      </c>
      <c r="D2775" s="73">
        <v>43646</v>
      </c>
      <c r="E2775" s="208">
        <v>10042205</v>
      </c>
      <c r="F2775" s="61" t="s">
        <v>1053</v>
      </c>
      <c r="G2775" s="61" t="s">
        <v>444</v>
      </c>
      <c r="H2775" s="60">
        <v>143988236</v>
      </c>
      <c r="I2775" s="60">
        <v>98</v>
      </c>
      <c r="J2775" s="60" t="s">
        <v>2368</v>
      </c>
      <c r="K2775" s="60" t="s">
        <v>2673</v>
      </c>
      <c r="L2775" s="62">
        <v>42878</v>
      </c>
      <c r="M2775" s="62">
        <v>44713</v>
      </c>
      <c r="N2775" s="60">
        <v>60</v>
      </c>
      <c r="O2775" s="60">
        <v>24</v>
      </c>
      <c r="P2775" s="60">
        <v>60</v>
      </c>
      <c r="Q2775" s="60">
        <v>24</v>
      </c>
      <c r="R2775" s="60">
        <v>24</v>
      </c>
      <c r="S2775" s="249">
        <v>152576</v>
      </c>
      <c r="T2775" s="60">
        <v>0.05</v>
      </c>
      <c r="U2775" s="60">
        <v>8.5000000000000006E-2</v>
      </c>
      <c r="V2775" s="249">
        <v>2879.2973444686127</v>
      </c>
      <c r="W2775" s="249">
        <v>140340.35766427233</v>
      </c>
      <c r="X2775" s="249">
        <v>12235.642335727665</v>
      </c>
      <c r="Y2775" s="249">
        <v>19973.48363313423</v>
      </c>
      <c r="Z2775" s="249">
        <v>12596.911369854548</v>
      </c>
      <c r="AA2775" s="249">
        <v>7376.5722632796824</v>
      </c>
      <c r="AB2775" s="249">
        <v>4894.2569342910665</v>
      </c>
      <c r="AC2775" s="249">
        <v>7376.5722632796824</v>
      </c>
      <c r="AD2775" s="249">
        <v>32417.483003844885</v>
      </c>
      <c r="AE2775" s="249">
        <v>20181.840668116754</v>
      </c>
    </row>
    <row r="2776" spans="2:32">
      <c r="B2776" s="73">
        <v>43646</v>
      </c>
      <c r="C2776" s="73">
        <v>43646</v>
      </c>
      <c r="D2776" s="73">
        <v>43646</v>
      </c>
      <c r="E2776" s="208">
        <v>10042124</v>
      </c>
      <c r="F2776" s="61" t="s">
        <v>1053</v>
      </c>
      <c r="G2776" s="61" t="s">
        <v>444</v>
      </c>
      <c r="H2776" s="60">
        <v>143988414</v>
      </c>
      <c r="I2776" s="60">
        <v>98</v>
      </c>
      <c r="J2776" s="60" t="s">
        <v>2726</v>
      </c>
      <c r="K2776" s="60" t="s">
        <v>2673</v>
      </c>
      <c r="L2776" s="62">
        <v>42961</v>
      </c>
      <c r="M2776" s="62">
        <v>44774</v>
      </c>
      <c r="N2776" s="60">
        <v>60</v>
      </c>
      <c r="O2776" s="60">
        <v>22</v>
      </c>
      <c r="P2776" s="60">
        <v>60</v>
      </c>
      <c r="Q2776" s="60">
        <v>22</v>
      </c>
      <c r="R2776" s="60">
        <v>22</v>
      </c>
      <c r="S2776" s="249">
        <v>200166</v>
      </c>
      <c r="T2776" s="60">
        <v>0.05</v>
      </c>
      <c r="U2776" s="60">
        <v>8.5000000000000006E-2</v>
      </c>
      <c r="V2776" s="249">
        <v>3777.3793535870927</v>
      </c>
      <c r="W2776" s="249">
        <v>184113.93687229138</v>
      </c>
      <c r="X2776" s="249">
        <v>16052.063127708621</v>
      </c>
      <c r="Y2776" s="249">
        <v>24446.553543605871</v>
      </c>
      <c r="Z2776" s="249">
        <v>15435.296462518745</v>
      </c>
      <c r="AA2776" s="249">
        <v>9011.2570810871257</v>
      </c>
      <c r="AB2776" s="249">
        <v>5885.7564801598282</v>
      </c>
      <c r="AC2776" s="249">
        <v>9011.2570810871257</v>
      </c>
      <c r="AD2776" s="249">
        <v>42528.824342934793</v>
      </c>
      <c r="AE2776" s="249">
        <v>26476.761215225561</v>
      </c>
    </row>
    <row r="2777" spans="2:32">
      <c r="B2777" s="73">
        <v>43646</v>
      </c>
      <c r="C2777" s="73">
        <v>43646</v>
      </c>
      <c r="D2777" s="73">
        <v>43646</v>
      </c>
      <c r="E2777" s="208">
        <v>10042124</v>
      </c>
      <c r="F2777" s="61" t="s">
        <v>1053</v>
      </c>
      <c r="G2777" s="61" t="s">
        <v>444</v>
      </c>
      <c r="H2777" s="60">
        <v>143989224</v>
      </c>
      <c r="I2777" s="60">
        <v>98</v>
      </c>
      <c r="J2777" s="60" t="s">
        <v>2739</v>
      </c>
      <c r="K2777" s="60" t="s">
        <v>2733</v>
      </c>
      <c r="L2777" s="62">
        <v>43336</v>
      </c>
      <c r="M2777" s="62">
        <v>45170</v>
      </c>
      <c r="N2777" s="60">
        <v>60</v>
      </c>
      <c r="O2777" s="60">
        <v>9</v>
      </c>
      <c r="P2777" s="60">
        <v>60</v>
      </c>
      <c r="Q2777" s="60">
        <v>9</v>
      </c>
      <c r="R2777" s="60">
        <v>9</v>
      </c>
      <c r="S2777" s="249">
        <v>66281</v>
      </c>
      <c r="T2777" s="60">
        <v>0.05</v>
      </c>
      <c r="U2777" s="60">
        <v>0.08</v>
      </c>
      <c r="V2777" s="249">
        <v>1250.8042371586887</v>
      </c>
      <c r="W2777" s="249">
        <v>61687.705386229019</v>
      </c>
      <c r="X2777" s="249">
        <v>4593.2946137709805</v>
      </c>
      <c r="Y2777" s="249">
        <v>3496.6037509729367</v>
      </c>
      <c r="Z2777" s="249">
        <v>2337.9122285511694</v>
      </c>
      <c r="AA2777" s="249">
        <v>1158.6915224217673</v>
      </c>
      <c r="AB2777" s="249">
        <v>688.99419206564698</v>
      </c>
      <c r="AC2777" s="249">
        <v>1158.6915224217673</v>
      </c>
      <c r="AD2777" s="249">
        <v>13360.548843291792</v>
      </c>
      <c r="AE2777" s="249">
        <v>8767.2542295213207</v>
      </c>
    </row>
    <row r="2778" spans="2:32">
      <c r="B2778" s="73">
        <v>43646</v>
      </c>
      <c r="C2778" s="73">
        <v>43646</v>
      </c>
      <c r="D2778" s="73">
        <v>43646</v>
      </c>
      <c r="E2778" s="208">
        <v>10042082</v>
      </c>
      <c r="F2778" s="61" t="s">
        <v>1053</v>
      </c>
      <c r="G2778" s="61" t="s">
        <v>444</v>
      </c>
      <c r="H2778" s="60">
        <v>143989267</v>
      </c>
      <c r="I2778" s="60">
        <v>98</v>
      </c>
      <c r="J2778" s="60" t="s">
        <v>2329</v>
      </c>
      <c r="K2778" s="60" t="s">
        <v>2733</v>
      </c>
      <c r="L2778" s="62">
        <v>43343</v>
      </c>
      <c r="M2778" s="62">
        <v>45170</v>
      </c>
      <c r="N2778" s="60">
        <v>60</v>
      </c>
      <c r="O2778" s="60">
        <v>9</v>
      </c>
      <c r="P2778" s="60">
        <v>60</v>
      </c>
      <c r="Q2778" s="60">
        <v>9</v>
      </c>
      <c r="R2778" s="60">
        <v>9</v>
      </c>
      <c r="S2778" s="249">
        <v>254717</v>
      </c>
      <c r="T2778" s="60">
        <v>0.05</v>
      </c>
      <c r="U2778" s="60">
        <v>0.08</v>
      </c>
      <c r="V2778" s="249">
        <v>4806.8240201015333</v>
      </c>
      <c r="W2778" s="249">
        <v>237065.0299914621</v>
      </c>
      <c r="X2778" s="249">
        <v>17651.970008537901</v>
      </c>
      <c r="Y2778" s="249">
        <v>13437.401632995479</v>
      </c>
      <c r="Z2778" s="249">
        <v>8984.5655484960735</v>
      </c>
      <c r="AA2778" s="249">
        <v>4452.8360844994058</v>
      </c>
      <c r="AB2778" s="249">
        <v>2647.7955012806851</v>
      </c>
      <c r="AC2778" s="249">
        <v>4452.8360844994058</v>
      </c>
      <c r="AD2778" s="249">
        <v>51344.411214627908</v>
      </c>
      <c r="AE2778" s="249">
        <v>33692.441206092015</v>
      </c>
    </row>
    <row r="2779" spans="2:32">
      <c r="B2779" s="73">
        <v>43646</v>
      </c>
      <c r="C2779" s="73">
        <v>43646</v>
      </c>
      <c r="D2779" s="73">
        <v>43646</v>
      </c>
      <c r="E2779" s="208">
        <v>10041660</v>
      </c>
      <c r="F2779" s="61" t="s">
        <v>1053</v>
      </c>
      <c r="G2779" s="61" t="s">
        <v>444</v>
      </c>
      <c r="H2779" s="60">
        <v>143970361</v>
      </c>
      <c r="I2779" s="60">
        <v>98</v>
      </c>
      <c r="J2779" s="60" t="s">
        <v>2775</v>
      </c>
      <c r="K2779" s="60" t="s">
        <v>2733</v>
      </c>
      <c r="L2779" s="62">
        <v>43441</v>
      </c>
      <c r="M2779" s="62">
        <v>43800</v>
      </c>
      <c r="N2779" s="60">
        <v>12</v>
      </c>
      <c r="O2779" s="60">
        <v>6</v>
      </c>
      <c r="P2779" s="60">
        <v>12</v>
      </c>
      <c r="Q2779" s="60">
        <v>6</v>
      </c>
      <c r="R2779" s="60">
        <v>6</v>
      </c>
      <c r="S2779" s="249">
        <v>100653</v>
      </c>
      <c r="T2779" s="60">
        <v>0.05</v>
      </c>
      <c r="U2779" s="60">
        <v>0.08</v>
      </c>
      <c r="V2779" s="249">
        <v>8616.6498644545827</v>
      </c>
      <c r="W2779" s="249">
        <v>99055.126699588</v>
      </c>
      <c r="X2779" s="249">
        <v>1597.8733004120004</v>
      </c>
      <c r="Y2779" s="249">
        <v>3159.4691260342152</v>
      </c>
      <c r="Z2779" s="249">
        <v>2001.1409211337304</v>
      </c>
      <c r="AA2779" s="249">
        <v>1158.3282049004847</v>
      </c>
      <c r="AB2779" s="249">
        <v>798.93665020600019</v>
      </c>
      <c r="AC2779" s="249">
        <v>1158.3282049004847</v>
      </c>
      <c r="AD2779" s="249">
        <v>4344.6716738661053</v>
      </c>
      <c r="AE2779" s="249">
        <v>2746.7983734550071</v>
      </c>
    </row>
    <row r="2780" spans="2:32">
      <c r="B2780" s="73">
        <v>43677</v>
      </c>
      <c r="C2780" s="73">
        <v>43677</v>
      </c>
      <c r="D2780" s="73">
        <v>43677</v>
      </c>
      <c r="E2780" s="208">
        <v>10041496</v>
      </c>
      <c r="F2780" s="61" t="s">
        <v>1053</v>
      </c>
      <c r="G2780" s="61" t="s">
        <v>444</v>
      </c>
      <c r="H2780" s="60">
        <v>143024474</v>
      </c>
      <c r="I2780" s="60">
        <v>99</v>
      </c>
      <c r="J2780" s="60" t="s">
        <v>1952</v>
      </c>
      <c r="K2780" s="60" t="s">
        <v>1331</v>
      </c>
      <c r="L2780" s="62">
        <v>39591</v>
      </c>
      <c r="M2780" s="62">
        <v>45069</v>
      </c>
      <c r="N2780" s="60">
        <v>180</v>
      </c>
      <c r="O2780" s="60">
        <v>133</v>
      </c>
      <c r="P2780" s="60">
        <v>180</v>
      </c>
      <c r="Q2780" s="60">
        <v>133</v>
      </c>
      <c r="R2780" s="60">
        <v>133</v>
      </c>
      <c r="S2780" s="249">
        <v>1600100</v>
      </c>
      <c r="T2780" s="60">
        <v>0.03</v>
      </c>
      <c r="U2780" s="60">
        <v>8.6499999999999994E-2</v>
      </c>
      <c r="V2780" s="249">
        <v>11049.99682608812</v>
      </c>
      <c r="W2780" s="249">
        <v>1112171.0803175913</v>
      </c>
      <c r="X2780" s="249">
        <v>487928.91968240868</v>
      </c>
      <c r="Y2780" s="249">
        <v>796671.90354325005</v>
      </c>
      <c r="Z2780" s="249">
        <v>358972.0744473224</v>
      </c>
      <c r="AA2780" s="249">
        <v>437699.82909592765</v>
      </c>
      <c r="AB2780" s="249">
        <v>360525.2573208909</v>
      </c>
      <c r="AC2780" s="249">
        <v>437699.82909592765</v>
      </c>
      <c r="AD2780" s="249">
        <v>876828.34837825922</v>
      </c>
      <c r="AE2780" s="249">
        <v>388899.42869586148</v>
      </c>
      <c r="AF2780" s="249">
        <v>-1.0943040251731873E-8</v>
      </c>
    </row>
    <row r="2781" spans="2:32">
      <c r="B2781" s="73">
        <v>43677</v>
      </c>
      <c r="C2781" s="73">
        <v>43677</v>
      </c>
      <c r="D2781" s="73">
        <v>43677</v>
      </c>
      <c r="E2781" s="208">
        <v>10041286</v>
      </c>
      <c r="F2781" s="61" t="s">
        <v>1053</v>
      </c>
      <c r="G2781" s="61" t="s">
        <v>444</v>
      </c>
      <c r="H2781" s="60">
        <v>143037959</v>
      </c>
      <c r="I2781" s="60">
        <v>99</v>
      </c>
      <c r="J2781" s="60" t="s">
        <v>2004</v>
      </c>
      <c r="K2781" s="60" t="s">
        <v>1336</v>
      </c>
      <c r="L2781" s="62">
        <v>41263</v>
      </c>
      <c r="M2781" s="62">
        <v>52232</v>
      </c>
      <c r="N2781" s="60">
        <v>361</v>
      </c>
      <c r="O2781" s="60">
        <v>78</v>
      </c>
      <c r="P2781" s="60">
        <v>180</v>
      </c>
      <c r="Q2781" s="60">
        <v>78</v>
      </c>
      <c r="R2781" s="60">
        <v>78</v>
      </c>
      <c r="S2781" s="249">
        <v>904050</v>
      </c>
      <c r="T2781" s="60">
        <v>0.03</v>
      </c>
      <c r="U2781" s="60">
        <v>7.6499999999999999E-2</v>
      </c>
      <c r="V2781" s="249">
        <v>6243.2033189331696</v>
      </c>
      <c r="W2781" s="249">
        <v>667324.89124865411</v>
      </c>
      <c r="X2781" s="249">
        <v>236725.10875134589</v>
      </c>
      <c r="Y2781" s="249">
        <v>286789.7644916175</v>
      </c>
      <c r="Z2781" s="249">
        <v>144400.77375427407</v>
      </c>
      <c r="AA2781" s="249">
        <v>142388.99073734344</v>
      </c>
      <c r="AB2781" s="249">
        <v>102580.88045891655</v>
      </c>
      <c r="AC2781" s="249">
        <v>142388.99073734344</v>
      </c>
      <c r="AD2781" s="249">
        <v>456451.7061593188</v>
      </c>
      <c r="AE2781" s="249">
        <v>219726.59740797058</v>
      </c>
      <c r="AF2781" s="249">
        <v>2.3283064365386963E-9</v>
      </c>
    </row>
    <row r="2782" spans="2:32">
      <c r="B2782" s="73">
        <v>43677</v>
      </c>
      <c r="C2782" s="73">
        <v>43677</v>
      </c>
      <c r="D2782" s="73">
        <v>43677</v>
      </c>
      <c r="E2782" s="208">
        <v>10041496</v>
      </c>
      <c r="F2782" s="61" t="s">
        <v>1053</v>
      </c>
      <c r="G2782" s="61" t="s">
        <v>444</v>
      </c>
      <c r="H2782" s="60">
        <v>143124711</v>
      </c>
      <c r="I2782" s="60">
        <v>99</v>
      </c>
      <c r="J2782" s="60" t="s">
        <v>2044</v>
      </c>
      <c r="K2782" s="60" t="s">
        <v>1334</v>
      </c>
      <c r="L2782" s="62">
        <v>40631</v>
      </c>
      <c r="M2782" s="62">
        <v>47209</v>
      </c>
      <c r="N2782" s="60">
        <v>216</v>
      </c>
      <c r="O2782" s="60">
        <v>99</v>
      </c>
      <c r="P2782" s="60">
        <v>180</v>
      </c>
      <c r="Q2782" s="60">
        <v>99</v>
      </c>
      <c r="R2782" s="60">
        <v>99</v>
      </c>
      <c r="S2782" s="249">
        <v>2007066</v>
      </c>
      <c r="T2782" s="60">
        <v>0.03</v>
      </c>
      <c r="U2782" s="60">
        <v>7.6499999999999999E-2</v>
      </c>
      <c r="V2782" s="249">
        <v>13860.429304261843</v>
      </c>
      <c r="W2782" s="249">
        <v>1481516.6198538477</v>
      </c>
      <c r="X2782" s="249">
        <v>525549.38014615234</v>
      </c>
      <c r="Y2782" s="249">
        <v>765431.06660869659</v>
      </c>
      <c r="Z2782" s="249">
        <v>380293.77047809004</v>
      </c>
      <c r="AA2782" s="249">
        <v>385137.29613060656</v>
      </c>
      <c r="AB2782" s="249">
        <v>289052.15908038378</v>
      </c>
      <c r="AC2782" s="249">
        <v>385137.29613060656</v>
      </c>
      <c r="AD2782" s="249">
        <v>1013360.654913289</v>
      </c>
      <c r="AE2782" s="249">
        <v>487811.27476713178</v>
      </c>
      <c r="AF2782" s="249">
        <v>4.8894435167312622E-9</v>
      </c>
    </row>
    <row r="2783" spans="2:32">
      <c r="B2783" s="73">
        <v>43677</v>
      </c>
      <c r="C2783" s="73">
        <v>43677</v>
      </c>
      <c r="D2783" s="73">
        <v>43677</v>
      </c>
      <c r="E2783" s="208">
        <v>10053981</v>
      </c>
      <c r="F2783" s="61" t="s">
        <v>1053</v>
      </c>
      <c r="G2783" s="61" t="s">
        <v>349</v>
      </c>
      <c r="H2783" s="60">
        <v>143563057</v>
      </c>
      <c r="I2783" s="60">
        <v>99</v>
      </c>
      <c r="J2783" s="60" t="s">
        <v>2109</v>
      </c>
      <c r="K2783" s="60" t="s">
        <v>1335</v>
      </c>
      <c r="L2783" s="62">
        <v>40921</v>
      </c>
      <c r="M2783" s="62">
        <v>48945</v>
      </c>
      <c r="N2783" s="60">
        <v>264</v>
      </c>
      <c r="O2783" s="60">
        <v>90</v>
      </c>
      <c r="P2783" s="60">
        <v>180</v>
      </c>
      <c r="Q2783" s="60">
        <v>90</v>
      </c>
      <c r="R2783" s="60">
        <v>90</v>
      </c>
      <c r="S2783" s="249">
        <v>3039995</v>
      </c>
      <c r="T2783" s="60">
        <v>0.03</v>
      </c>
      <c r="U2783" s="60">
        <v>8.1500000000000003E-2</v>
      </c>
      <c r="V2783" s="249">
        <v>20993.647335368885</v>
      </c>
      <c r="W2783" s="249">
        <v>2177015.2088372577</v>
      </c>
      <c r="X2783" s="249">
        <v>862979.7911627423</v>
      </c>
      <c r="Y2783" s="249">
        <v>1122584.5769584198</v>
      </c>
      <c r="Z2783" s="249">
        <v>539501.98813425726</v>
      </c>
      <c r="AA2783" s="249">
        <v>583082.58882416249</v>
      </c>
      <c r="AB2783" s="249">
        <v>431489.89558137115</v>
      </c>
      <c r="AC2783" s="249">
        <v>583082.58882416249</v>
      </c>
      <c r="AD2783" s="249">
        <v>1601841.3115291744</v>
      </c>
      <c r="AE2783" s="249">
        <v>738861.52036639955</v>
      </c>
      <c r="AF2783" s="249">
        <v>3.2596290111541748E-8</v>
      </c>
    </row>
    <row r="2784" spans="2:32">
      <c r="B2784" s="73">
        <v>43677</v>
      </c>
      <c r="C2784" s="73">
        <v>43677</v>
      </c>
      <c r="D2784" s="73">
        <v>43677</v>
      </c>
      <c r="E2784" s="208">
        <v>10042106</v>
      </c>
      <c r="F2784" s="61" t="s">
        <v>1053</v>
      </c>
      <c r="G2784" s="61" t="s">
        <v>444</v>
      </c>
      <c r="H2784" s="60">
        <v>143982548</v>
      </c>
      <c r="I2784" s="60">
        <v>98</v>
      </c>
      <c r="J2784" s="60" t="s">
        <v>2292</v>
      </c>
      <c r="K2784" s="60" t="s">
        <v>1780</v>
      </c>
      <c r="L2784" s="62">
        <v>41683</v>
      </c>
      <c r="M2784" s="62">
        <v>44228</v>
      </c>
      <c r="N2784" s="60">
        <v>84</v>
      </c>
      <c r="O2784" s="60">
        <v>65</v>
      </c>
      <c r="P2784" s="60">
        <v>60</v>
      </c>
      <c r="Q2784" s="60">
        <v>60</v>
      </c>
      <c r="R2784" s="60">
        <v>65</v>
      </c>
      <c r="S2784" s="249">
        <v>512054</v>
      </c>
      <c r="T2784" s="60">
        <v>0.05</v>
      </c>
      <c r="U2784" s="60">
        <v>9.1499999999999998E-2</v>
      </c>
      <c r="V2784" s="249">
        <v>9663.0906723503758</v>
      </c>
      <c r="W2784" s="249">
        <v>463875.17086443224</v>
      </c>
      <c r="X2784" s="249">
        <v>48178.829135567765</v>
      </c>
      <c r="Y2784" s="249">
        <v>115910.26947659068</v>
      </c>
      <c r="Z2784" s="249">
        <v>67731.440341022564</v>
      </c>
      <c r="AA2784" s="249">
        <v>48178.829135568114</v>
      </c>
      <c r="AB2784" s="249">
        <v>52193.731563531743</v>
      </c>
      <c r="AC2784" s="249">
        <v>48178.829135568114</v>
      </c>
      <c r="AD2784" s="249">
        <v>115910.26947659068</v>
      </c>
      <c r="AE2784" s="249">
        <v>67731.440341022564</v>
      </c>
      <c r="AF2784" s="249">
        <v>3.4924596548080444E-10</v>
      </c>
    </row>
    <row r="2785" spans="2:37">
      <c r="B2785" s="73">
        <v>43677</v>
      </c>
      <c r="C2785" s="73">
        <v>43677</v>
      </c>
      <c r="D2785" s="73">
        <v>43677</v>
      </c>
      <c r="E2785" s="208">
        <v>46097569</v>
      </c>
      <c r="F2785" s="61" t="s">
        <v>1054</v>
      </c>
      <c r="G2785" s="61" t="s">
        <v>444</v>
      </c>
      <c r="H2785" s="60">
        <v>143983781</v>
      </c>
      <c r="I2785" s="60">
        <v>97</v>
      </c>
      <c r="J2785" s="60" t="s">
        <v>2353</v>
      </c>
      <c r="K2785" s="60" t="s">
        <v>1780</v>
      </c>
      <c r="L2785" s="62">
        <v>41845</v>
      </c>
      <c r="M2785" s="62">
        <v>43678</v>
      </c>
      <c r="N2785" s="60">
        <v>60</v>
      </c>
      <c r="O2785" s="60">
        <v>59</v>
      </c>
      <c r="P2785" s="60">
        <v>60</v>
      </c>
      <c r="Q2785" s="60">
        <v>59</v>
      </c>
      <c r="R2785" s="60">
        <v>59</v>
      </c>
      <c r="S2785" s="249">
        <v>134251</v>
      </c>
      <c r="T2785" s="60">
        <v>0</v>
      </c>
      <c r="U2785" s="60">
        <v>9.1499999999999998E-2</v>
      </c>
      <c r="V2785" s="249">
        <v>2237.5166666666669</v>
      </c>
      <c r="W2785" s="249">
        <v>107411.64098065502</v>
      </c>
      <c r="X2785" s="249">
        <v>26839.359019344978</v>
      </c>
      <c r="Y2785" s="249">
        <v>26822.427060944552</v>
      </c>
      <c r="Z2785" s="249">
        <v>0</v>
      </c>
      <c r="AA2785" s="249">
        <v>26822.427060944552</v>
      </c>
      <c r="AB2785" s="249">
        <v>26392.03636902256</v>
      </c>
      <c r="AC2785" s="249">
        <v>26822.427060944552</v>
      </c>
      <c r="AD2785" s="249">
        <v>26839.359019345051</v>
      </c>
      <c r="AE2785" s="249">
        <v>0</v>
      </c>
      <c r="AF2785" s="249">
        <v>7.2759576141834259E-11</v>
      </c>
    </row>
    <row r="2786" spans="2:37">
      <c r="B2786" s="73">
        <v>43677</v>
      </c>
      <c r="C2786" s="73">
        <v>43677</v>
      </c>
      <c r="D2786" s="73">
        <v>43677</v>
      </c>
      <c r="E2786" s="208">
        <v>10042312</v>
      </c>
      <c r="F2786" s="61" t="s">
        <v>1054</v>
      </c>
      <c r="G2786" s="61" t="s">
        <v>444</v>
      </c>
      <c r="H2786" s="60">
        <v>143984052</v>
      </c>
      <c r="I2786" s="60">
        <v>98</v>
      </c>
      <c r="J2786" s="60" t="s">
        <v>1877</v>
      </c>
      <c r="K2786" s="60" t="s">
        <v>1780</v>
      </c>
      <c r="L2786" s="62">
        <v>41852</v>
      </c>
      <c r="M2786" s="62">
        <v>43678</v>
      </c>
      <c r="N2786" s="60">
        <v>60</v>
      </c>
      <c r="O2786" s="60">
        <v>59</v>
      </c>
      <c r="P2786" s="60">
        <v>60</v>
      </c>
      <c r="Q2786" s="60">
        <v>59</v>
      </c>
      <c r="R2786" s="60">
        <v>59</v>
      </c>
      <c r="S2786" s="249">
        <v>140310</v>
      </c>
      <c r="T2786" s="60">
        <v>0.05</v>
      </c>
      <c r="U2786" s="60">
        <v>9.1499999999999998E-2</v>
      </c>
      <c r="V2786" s="249">
        <v>2647.8227925911742</v>
      </c>
      <c r="W2786" s="249">
        <v>127108.32299716138</v>
      </c>
      <c r="X2786" s="249">
        <v>13201.677002838624</v>
      </c>
      <c r="Y2786" s="249">
        <v>31741.007690631683</v>
      </c>
      <c r="Z2786" s="249">
        <v>18548.380738903681</v>
      </c>
      <c r="AA2786" s="249">
        <v>13192.626951728002</v>
      </c>
      <c r="AB2786" s="249">
        <v>12981.649052791312</v>
      </c>
      <c r="AC2786" s="249">
        <v>13192.626951728002</v>
      </c>
      <c r="AD2786" s="249">
        <v>31761.04455830915</v>
      </c>
      <c r="AE2786" s="249">
        <v>18559.367555470439</v>
      </c>
      <c r="AF2786" s="249">
        <v>8.7311491370201111E-11</v>
      </c>
    </row>
    <row r="2787" spans="2:37">
      <c r="B2787" s="73">
        <v>43677</v>
      </c>
      <c r="C2787" s="73">
        <v>43677</v>
      </c>
      <c r="D2787" s="73">
        <v>43677</v>
      </c>
      <c r="E2787" s="208">
        <v>10041561</v>
      </c>
      <c r="F2787" s="61" t="s">
        <v>1054</v>
      </c>
      <c r="G2787" s="61" t="s">
        <v>444</v>
      </c>
      <c r="H2787" s="60">
        <v>143984214</v>
      </c>
      <c r="I2787" s="60">
        <v>98</v>
      </c>
      <c r="J2787" s="60" t="s">
        <v>2374</v>
      </c>
      <c r="K2787" s="60" t="s">
        <v>1780</v>
      </c>
      <c r="L2787" s="62">
        <v>41851</v>
      </c>
      <c r="M2787" s="62">
        <v>43678</v>
      </c>
      <c r="N2787" s="60">
        <v>60</v>
      </c>
      <c r="O2787" s="60">
        <v>59</v>
      </c>
      <c r="P2787" s="60">
        <v>60</v>
      </c>
      <c r="Q2787" s="60">
        <v>59</v>
      </c>
      <c r="R2787" s="60">
        <v>59</v>
      </c>
      <c r="S2787" s="249">
        <v>198295</v>
      </c>
      <c r="T2787" s="60">
        <v>0.05</v>
      </c>
      <c r="U2787" s="60">
        <v>9.1499999999999998E-2</v>
      </c>
      <c r="V2787" s="249">
        <v>3742.0712754391484</v>
      </c>
      <c r="W2787" s="249">
        <v>179637.55191163937</v>
      </c>
      <c r="X2787" s="249">
        <v>18657.44808836063</v>
      </c>
      <c r="Y2787" s="249">
        <v>44858.407241207431</v>
      </c>
      <c r="Z2787" s="249">
        <v>26213.749259645847</v>
      </c>
      <c r="AA2787" s="249">
        <v>18644.657981561584</v>
      </c>
      <c r="AB2787" s="249">
        <v>18346.490620221288</v>
      </c>
      <c r="AC2787" s="249">
        <v>18644.657981561584</v>
      </c>
      <c r="AD2787" s="249">
        <v>44886.724614709674</v>
      </c>
      <c r="AE2787" s="249">
        <v>26229.276526348898</v>
      </c>
      <c r="AF2787" s="249">
        <v>1.4551915228366852E-10</v>
      </c>
    </row>
    <row r="2788" spans="2:37">
      <c r="B2788" s="73">
        <v>43677</v>
      </c>
      <c r="C2788" s="73">
        <v>43677</v>
      </c>
      <c r="D2788" s="73">
        <v>43677</v>
      </c>
      <c r="E2788" s="208">
        <v>10041487</v>
      </c>
      <c r="F2788" s="61" t="s">
        <v>1053</v>
      </c>
      <c r="G2788" s="61" t="s">
        <v>444</v>
      </c>
      <c r="H2788" s="60">
        <v>143984346</v>
      </c>
      <c r="I2788" s="60">
        <v>98</v>
      </c>
      <c r="J2788" s="60" t="s">
        <v>2529</v>
      </c>
      <c r="K2788" s="60" t="s">
        <v>1780</v>
      </c>
      <c r="L2788" s="62">
        <v>42080</v>
      </c>
      <c r="M2788" s="62">
        <v>43922</v>
      </c>
      <c r="N2788" s="60">
        <v>61</v>
      </c>
      <c r="O2788" s="60">
        <v>51</v>
      </c>
      <c r="P2788" s="60">
        <v>60</v>
      </c>
      <c r="Q2788" s="60">
        <v>51</v>
      </c>
      <c r="R2788" s="60">
        <v>51</v>
      </c>
      <c r="S2788" s="249">
        <v>274790</v>
      </c>
      <c r="T2788" s="60">
        <v>0.05</v>
      </c>
      <c r="U2788" s="60">
        <v>9.1499999999999998E-2</v>
      </c>
      <c r="V2788" s="249">
        <v>5185.6262930377652</v>
      </c>
      <c r="W2788" s="249">
        <v>248935.18691746832</v>
      </c>
      <c r="X2788" s="249">
        <v>25854.813082531677</v>
      </c>
      <c r="Y2788" s="249">
        <v>60471.70361716082</v>
      </c>
      <c r="Z2788" s="249">
        <v>35389.943619924772</v>
      </c>
      <c r="AA2788" s="249">
        <v>25081.759997236048</v>
      </c>
      <c r="AB2788" s="249">
        <v>21976.591120151927</v>
      </c>
      <c r="AC2788" s="249">
        <v>25081.759997236048</v>
      </c>
      <c r="AD2788" s="249">
        <v>62202.390664797684</v>
      </c>
      <c r="AE2788" s="249">
        <v>36347.577582265891</v>
      </c>
      <c r="AF2788" s="249">
        <v>1.1641532182693481E-10</v>
      </c>
    </row>
    <row r="2789" spans="2:37">
      <c r="B2789" s="73">
        <v>43677</v>
      </c>
      <c r="C2789" s="73">
        <v>43677</v>
      </c>
      <c r="D2789" s="73">
        <v>43677</v>
      </c>
      <c r="E2789" s="208">
        <v>46097569</v>
      </c>
      <c r="F2789" s="61" t="s">
        <v>1054</v>
      </c>
      <c r="G2789" s="61" t="s">
        <v>444</v>
      </c>
      <c r="H2789" s="60">
        <v>143984397</v>
      </c>
      <c r="I2789" s="60">
        <v>98</v>
      </c>
      <c r="J2789" s="60" t="s">
        <v>2353</v>
      </c>
      <c r="K2789" s="60" t="s">
        <v>1780</v>
      </c>
      <c r="L2789" s="62">
        <v>41859</v>
      </c>
      <c r="M2789" s="62">
        <v>43678</v>
      </c>
      <c r="N2789" s="60">
        <v>60</v>
      </c>
      <c r="O2789" s="60">
        <v>59</v>
      </c>
      <c r="P2789" s="60">
        <v>60</v>
      </c>
      <c r="Q2789" s="60">
        <v>59</v>
      </c>
      <c r="R2789" s="60">
        <v>59</v>
      </c>
      <c r="S2789" s="249">
        <v>268061</v>
      </c>
      <c r="T2789" s="60">
        <v>0.05</v>
      </c>
      <c r="U2789" s="60">
        <v>9.1499999999999998E-2</v>
      </c>
      <c r="V2789" s="249">
        <v>5058.6417618472151</v>
      </c>
      <c r="W2789" s="249">
        <v>242839.31416821378</v>
      </c>
      <c r="X2789" s="249">
        <v>25221.685831786221</v>
      </c>
      <c r="Y2789" s="249">
        <v>60640.911286140821</v>
      </c>
      <c r="Z2789" s="249">
        <v>35436.5154960535</v>
      </c>
      <c r="AA2789" s="249">
        <v>25204.395790087321</v>
      </c>
      <c r="AB2789" s="249">
        <v>24801.32440125645</v>
      </c>
      <c r="AC2789" s="249">
        <v>25204.395790087321</v>
      </c>
      <c r="AD2789" s="249">
        <v>60679.191542619199</v>
      </c>
      <c r="AE2789" s="249">
        <v>35457.505710832949</v>
      </c>
      <c r="AF2789" s="249">
        <v>2.9103830456733704E-11</v>
      </c>
    </row>
    <row r="2790" spans="2:37">
      <c r="B2790" s="73">
        <v>43677</v>
      </c>
      <c r="C2790" s="73">
        <v>43677</v>
      </c>
      <c r="D2790" s="73">
        <v>43677</v>
      </c>
      <c r="E2790" s="208">
        <v>10053981</v>
      </c>
      <c r="F2790" s="61" t="s">
        <v>1053</v>
      </c>
      <c r="G2790" s="61" t="s">
        <v>349</v>
      </c>
      <c r="H2790" s="60">
        <v>143985547</v>
      </c>
      <c r="I2790" s="60">
        <v>98</v>
      </c>
      <c r="J2790" s="60" t="s">
        <v>2543</v>
      </c>
      <c r="K2790" s="60" t="s">
        <v>1780</v>
      </c>
      <c r="L2790" s="62">
        <v>42166</v>
      </c>
      <c r="M2790" s="62">
        <v>44713</v>
      </c>
      <c r="N2790" s="60">
        <v>84</v>
      </c>
      <c r="O2790" s="60">
        <v>49</v>
      </c>
      <c r="P2790" s="60">
        <v>60</v>
      </c>
      <c r="Q2790" s="60">
        <v>49</v>
      </c>
      <c r="R2790" s="60">
        <v>49</v>
      </c>
      <c r="S2790" s="249">
        <v>560952</v>
      </c>
      <c r="T2790" s="60">
        <v>0.05</v>
      </c>
      <c r="U2790" s="60">
        <v>9.1499999999999998E-2</v>
      </c>
      <c r="V2790" s="249">
        <v>10585.856255075223</v>
      </c>
      <c r="W2790" s="249">
        <v>508172.38972207025</v>
      </c>
      <c r="X2790" s="249">
        <v>52779.610277929751</v>
      </c>
      <c r="Y2790" s="249">
        <v>121823.08503009268</v>
      </c>
      <c r="Z2790" s="249">
        <v>71340.069502321247</v>
      </c>
      <c r="AA2790" s="249">
        <v>50483.015527771437</v>
      </c>
      <c r="AB2790" s="249">
        <v>43103.348393642627</v>
      </c>
      <c r="AC2790" s="249">
        <v>50483.015527771437</v>
      </c>
      <c r="AD2790" s="249">
        <v>126978.98558244342</v>
      </c>
      <c r="AE2790" s="249">
        <v>74199.375304513378</v>
      </c>
      <c r="AF2790" s="249">
        <v>2.9103830456733704E-10</v>
      </c>
    </row>
    <row r="2791" spans="2:37">
      <c r="B2791" s="73">
        <v>43677</v>
      </c>
      <c r="C2791" s="73">
        <v>43677</v>
      </c>
      <c r="D2791" s="73">
        <v>43677</v>
      </c>
      <c r="E2791" s="208">
        <v>10041801</v>
      </c>
      <c r="F2791" s="61" t="s">
        <v>1053</v>
      </c>
      <c r="G2791" s="61" t="s">
        <v>444</v>
      </c>
      <c r="H2791" s="60">
        <v>143986918</v>
      </c>
      <c r="I2791" s="60">
        <v>98</v>
      </c>
      <c r="J2791" s="60" t="s">
        <v>2274</v>
      </c>
      <c r="K2791" s="60" t="s">
        <v>2612</v>
      </c>
      <c r="L2791" s="62">
        <v>42377</v>
      </c>
      <c r="M2791" s="62">
        <v>44197</v>
      </c>
      <c r="N2791" s="60">
        <v>60</v>
      </c>
      <c r="O2791" s="60">
        <v>42</v>
      </c>
      <c r="P2791" s="60">
        <v>60</v>
      </c>
      <c r="Q2791" s="60">
        <v>42</v>
      </c>
      <c r="R2791" s="60">
        <v>42</v>
      </c>
      <c r="S2791" s="249">
        <v>100444</v>
      </c>
      <c r="T2791" s="60">
        <v>0.05</v>
      </c>
      <c r="U2791" s="60">
        <v>8.8999999999999996E-2</v>
      </c>
      <c r="V2791" s="249">
        <v>1895.5021921390344</v>
      </c>
      <c r="W2791" s="249">
        <v>91526.576419623205</v>
      </c>
      <c r="X2791" s="249">
        <v>8917.4235803767951</v>
      </c>
      <c r="Y2791" s="249">
        <v>19913.966066453366</v>
      </c>
      <c r="Z2791" s="249">
        <v>11972.295528364819</v>
      </c>
      <c r="AA2791" s="249">
        <v>7941.6705380885469</v>
      </c>
      <c r="AB2791" s="249">
        <v>6242.1965062637564</v>
      </c>
      <c r="AC2791" s="249">
        <v>7941.6705380885469</v>
      </c>
      <c r="AD2791" s="249">
        <v>22203.555108718516</v>
      </c>
      <c r="AE2791" s="249">
        <v>13286.131528342055</v>
      </c>
      <c r="AF2791" s="249">
        <v>-3.3469405025243759E-10</v>
      </c>
    </row>
    <row r="2792" spans="2:37">
      <c r="B2792" s="73">
        <v>43677</v>
      </c>
      <c r="C2792" s="73">
        <v>43677</v>
      </c>
      <c r="D2792" s="73">
        <v>43677</v>
      </c>
      <c r="E2792" s="208">
        <v>10042483</v>
      </c>
      <c r="F2792" s="61" t="s">
        <v>1053</v>
      </c>
      <c r="G2792" s="61" t="s">
        <v>444</v>
      </c>
      <c r="H2792" s="60">
        <v>143986659</v>
      </c>
      <c r="I2792" s="60">
        <v>98</v>
      </c>
      <c r="J2792" s="60" t="s">
        <v>1869</v>
      </c>
      <c r="K2792" s="60" t="s">
        <v>2612</v>
      </c>
      <c r="L2792" s="62">
        <v>42530</v>
      </c>
      <c r="M2792" s="62">
        <v>44348</v>
      </c>
      <c r="N2792" s="60">
        <v>60</v>
      </c>
      <c r="O2792" s="60">
        <v>37</v>
      </c>
      <c r="P2792" s="60">
        <v>60</v>
      </c>
      <c r="Q2792" s="60">
        <v>37</v>
      </c>
      <c r="R2792" s="60">
        <v>37</v>
      </c>
      <c r="S2792" s="249">
        <v>210933</v>
      </c>
      <c r="T2792" s="60">
        <v>0.05</v>
      </c>
      <c r="U2792" s="60">
        <v>8.8999999999999996E-2</v>
      </c>
      <c r="V2792" s="249">
        <v>3980.5659262321583</v>
      </c>
      <c r="W2792" s="249">
        <v>192206.35721317728</v>
      </c>
      <c r="X2792" s="249">
        <v>18726.642786822718</v>
      </c>
      <c r="Y2792" s="249">
        <v>38959.646797115536</v>
      </c>
      <c r="Z2792" s="249">
        <v>23478.041180974251</v>
      </c>
      <c r="AA2792" s="249">
        <v>15481.605616141285</v>
      </c>
      <c r="AB2792" s="249">
        <v>11548.096385207344</v>
      </c>
      <c r="AC2792" s="249">
        <v>15481.605616141285</v>
      </c>
      <c r="AD2792" s="249">
        <v>46627.598360751494</v>
      </c>
      <c r="AE2792" s="249">
        <v>27900.955573929503</v>
      </c>
      <c r="AF2792" s="249">
        <v>-7.2759576141834259E-10</v>
      </c>
    </row>
    <row r="2793" spans="2:37">
      <c r="B2793" s="73">
        <v>43677</v>
      </c>
      <c r="C2793" s="73">
        <v>43677</v>
      </c>
      <c r="D2793" s="73">
        <v>43677</v>
      </c>
      <c r="E2793" s="208">
        <v>10041937</v>
      </c>
      <c r="F2793" s="61" t="s">
        <v>1053</v>
      </c>
      <c r="G2793" s="61" t="s">
        <v>444</v>
      </c>
      <c r="H2793" s="60">
        <v>143987574</v>
      </c>
      <c r="I2793" s="60">
        <v>98</v>
      </c>
      <c r="J2793" s="60" t="s">
        <v>2484</v>
      </c>
      <c r="K2793" s="60" t="s">
        <v>2612</v>
      </c>
      <c r="L2793" s="62">
        <v>42569</v>
      </c>
      <c r="M2793" s="62">
        <v>44409</v>
      </c>
      <c r="N2793" s="60">
        <v>60</v>
      </c>
      <c r="O2793" s="60">
        <v>35</v>
      </c>
      <c r="P2793" s="60">
        <v>60</v>
      </c>
      <c r="Q2793" s="60">
        <v>35</v>
      </c>
      <c r="R2793" s="60">
        <v>35</v>
      </c>
      <c r="S2793" s="249">
        <v>280073</v>
      </c>
      <c r="T2793" s="60">
        <v>0.05</v>
      </c>
      <c r="U2793" s="60">
        <v>8.8999999999999996E-2</v>
      </c>
      <c r="V2793" s="249">
        <v>5285.3230203790745</v>
      </c>
      <c r="W2793" s="249">
        <v>255208.10439222981</v>
      </c>
      <c r="X2793" s="249">
        <v>24864.895607770188</v>
      </c>
      <c r="Y2793" s="249">
        <v>49979.511711714149</v>
      </c>
      <c r="Z2793" s="249">
        <v>30149.925390747725</v>
      </c>
      <c r="AA2793" s="249">
        <v>19829.586320966424</v>
      </c>
      <c r="AB2793" s="249">
        <v>14504.522437865944</v>
      </c>
      <c r="AC2793" s="249">
        <v>19829.586320966424</v>
      </c>
      <c r="AD2793" s="249">
        <v>61911.276830513729</v>
      </c>
      <c r="AE2793" s="249">
        <v>37046.381222744472</v>
      </c>
      <c r="AF2793" s="249">
        <v>-9.3132257461547852E-10</v>
      </c>
    </row>
    <row r="2794" spans="2:37">
      <c r="B2794" s="73">
        <v>43677</v>
      </c>
      <c r="C2794" s="73">
        <v>43677</v>
      </c>
      <c r="D2794" s="73">
        <v>43677</v>
      </c>
      <c r="E2794" s="208">
        <v>10041259</v>
      </c>
      <c r="F2794" s="61" t="s">
        <v>1053</v>
      </c>
      <c r="G2794" s="61" t="s">
        <v>444</v>
      </c>
      <c r="H2794" s="60">
        <v>143987043</v>
      </c>
      <c r="I2794" s="60">
        <v>98</v>
      </c>
      <c r="J2794" s="60" t="s">
        <v>2706</v>
      </c>
      <c r="K2794" s="60" t="s">
        <v>2673</v>
      </c>
      <c r="L2794" s="62">
        <v>42712</v>
      </c>
      <c r="M2794" s="62">
        <v>44531</v>
      </c>
      <c r="N2794" s="60">
        <v>60</v>
      </c>
      <c r="O2794" s="60">
        <v>31</v>
      </c>
      <c r="P2794" s="60">
        <v>60</v>
      </c>
      <c r="Q2794" s="60">
        <v>31</v>
      </c>
      <c r="R2794" s="60">
        <v>31</v>
      </c>
      <c r="S2794" s="249">
        <v>200110</v>
      </c>
      <c r="T2794" s="60">
        <v>0.05</v>
      </c>
      <c r="U2794" s="60">
        <v>8.5000000000000006E-2</v>
      </c>
      <c r="V2794" s="249">
        <v>3776.3225645030279</v>
      </c>
      <c r="W2794" s="249">
        <v>184062.42772256144</v>
      </c>
      <c r="X2794" s="249">
        <v>16047.572277438565</v>
      </c>
      <c r="Y2794" s="249">
        <v>31686.714881856693</v>
      </c>
      <c r="Z2794" s="249">
        <v>19909.907261529122</v>
      </c>
      <c r="AA2794" s="249">
        <v>11776.80762032757</v>
      </c>
      <c r="AB2794" s="249">
        <v>8291.2456766765918</v>
      </c>
      <c r="AC2794" s="249">
        <v>11776.80762032757</v>
      </c>
      <c r="AD2794" s="249">
        <v>42516.926147620863</v>
      </c>
      <c r="AE2794" s="249">
        <v>26469.353870181687</v>
      </c>
      <c r="AF2794" s="249">
        <v>6.1118043959140778E-10</v>
      </c>
    </row>
    <row r="2795" spans="2:37">
      <c r="B2795" s="73">
        <v>43677</v>
      </c>
      <c r="C2795" s="73">
        <v>43677</v>
      </c>
      <c r="D2795" s="73">
        <v>43677</v>
      </c>
      <c r="E2795" s="208">
        <v>10042200</v>
      </c>
      <c r="F2795" s="61" t="s">
        <v>1053</v>
      </c>
      <c r="G2795" s="61" t="s">
        <v>444</v>
      </c>
      <c r="H2795" s="60">
        <v>143989518</v>
      </c>
      <c r="I2795" s="60">
        <v>98</v>
      </c>
      <c r="J2795" s="60" t="s">
        <v>2753</v>
      </c>
      <c r="K2795" s="60" t="s">
        <v>2733</v>
      </c>
      <c r="L2795" s="62">
        <v>43347</v>
      </c>
      <c r="M2795" s="62">
        <v>45170</v>
      </c>
      <c r="N2795" s="60">
        <v>60</v>
      </c>
      <c r="O2795" s="60">
        <v>10</v>
      </c>
      <c r="P2795" s="60">
        <v>60</v>
      </c>
      <c r="Q2795" s="60">
        <v>10</v>
      </c>
      <c r="R2795" s="60">
        <v>10</v>
      </c>
      <c r="S2795" s="249">
        <v>401666</v>
      </c>
      <c r="T2795" s="60">
        <v>0.05</v>
      </c>
      <c r="U2795" s="60">
        <v>0.08</v>
      </c>
      <c r="V2795" s="249">
        <v>7579.9329328552967</v>
      </c>
      <c r="W2795" s="249">
        <v>373830.41703753825</v>
      </c>
      <c r="X2795" s="249">
        <v>27835.582962461747</v>
      </c>
      <c r="Y2795" s="249">
        <v>23368.255079348477</v>
      </c>
      <c r="Z2795" s="249">
        <v>15616.252455018919</v>
      </c>
      <c r="AA2795" s="249">
        <v>7752.0026243295579</v>
      </c>
      <c r="AB2795" s="249">
        <v>4639.2638270769576</v>
      </c>
      <c r="AC2795" s="249">
        <v>7752.0026243295579</v>
      </c>
      <c r="AD2795" s="249">
        <v>80965.558933776512</v>
      </c>
      <c r="AE2795" s="249">
        <v>53129.975971317734</v>
      </c>
      <c r="AF2795" s="249">
        <v>-2.9685907065868378E-9</v>
      </c>
    </row>
    <row r="2796" spans="2:37">
      <c r="B2796" s="73">
        <v>43677</v>
      </c>
      <c r="C2796" s="73">
        <v>43677</v>
      </c>
      <c r="D2796" s="73">
        <v>43677</v>
      </c>
      <c r="E2796" s="208">
        <v>10042036</v>
      </c>
      <c r="F2796" s="61" t="s">
        <v>1053</v>
      </c>
      <c r="G2796" s="61" t="s">
        <v>444</v>
      </c>
      <c r="H2796" s="60">
        <v>143970337</v>
      </c>
      <c r="I2796" s="60">
        <v>98</v>
      </c>
      <c r="J2796" s="60" t="s">
        <v>2243</v>
      </c>
      <c r="K2796" s="60" t="s">
        <v>2733</v>
      </c>
      <c r="L2796" s="62">
        <v>43391</v>
      </c>
      <c r="M2796" s="62">
        <v>45231</v>
      </c>
      <c r="N2796" s="60">
        <v>60</v>
      </c>
      <c r="O2796" s="60">
        <v>8</v>
      </c>
      <c r="P2796" s="60">
        <v>60</v>
      </c>
      <c r="Q2796" s="60">
        <v>8</v>
      </c>
      <c r="R2796" s="60">
        <v>8</v>
      </c>
      <c r="S2796" s="249">
        <v>76553</v>
      </c>
      <c r="T2796" s="60">
        <v>0.05</v>
      </c>
      <c r="U2796" s="60">
        <v>0.08</v>
      </c>
      <c r="V2796" s="249">
        <v>1444.6495491499693</v>
      </c>
      <c r="W2796" s="249">
        <v>71247.852483094583</v>
      </c>
      <c r="X2796" s="249">
        <v>5305.1475169054174</v>
      </c>
      <c r="Y2796" s="249">
        <v>3616.4479393363845</v>
      </c>
      <c r="Z2796" s="249">
        <v>2419.3373542009613</v>
      </c>
      <c r="AA2796" s="249">
        <v>1197.1105851354232</v>
      </c>
      <c r="AB2796" s="249">
        <v>707.3530022540557</v>
      </c>
      <c r="AC2796" s="249">
        <v>1197.1105851354232</v>
      </c>
      <c r="AD2796" s="249">
        <v>15431.12046590299</v>
      </c>
      <c r="AE2796" s="249">
        <v>10125.972948998155</v>
      </c>
      <c r="AF2796" s="249">
        <v>-5.8207660913467407E-10</v>
      </c>
    </row>
    <row r="2797" spans="2:37">
      <c r="B2797" s="73">
        <v>43677</v>
      </c>
      <c r="C2797" s="73">
        <v>43677</v>
      </c>
      <c r="D2797" s="73">
        <v>43677</v>
      </c>
      <c r="E2797" s="208">
        <v>10041937</v>
      </c>
      <c r="F2797" s="61" t="s">
        <v>1053</v>
      </c>
      <c r="G2797" s="61" t="s">
        <v>444</v>
      </c>
      <c r="H2797" s="60">
        <v>143989526</v>
      </c>
      <c r="I2797" s="60">
        <v>98</v>
      </c>
      <c r="J2797" s="60" t="s">
        <v>2484</v>
      </c>
      <c r="K2797" s="60" t="s">
        <v>2733</v>
      </c>
      <c r="L2797" s="62">
        <v>43403</v>
      </c>
      <c r="M2797" s="62">
        <v>44866</v>
      </c>
      <c r="N2797" s="60">
        <v>48</v>
      </c>
      <c r="O2797" s="60">
        <v>8</v>
      </c>
      <c r="P2797" s="60">
        <v>48</v>
      </c>
      <c r="Q2797" s="60">
        <v>8</v>
      </c>
      <c r="R2797" s="60">
        <v>8</v>
      </c>
      <c r="S2797" s="249">
        <v>127931</v>
      </c>
      <c r="T2797" s="60">
        <v>0.05</v>
      </c>
      <c r="U2797" s="60">
        <v>0.08</v>
      </c>
      <c r="V2797" s="249">
        <v>2946.16055578638</v>
      </c>
      <c r="W2797" s="249">
        <v>120680.37224604709</v>
      </c>
      <c r="X2797" s="249">
        <v>7250.627753952911</v>
      </c>
      <c r="Y2797" s="249">
        <v>6031.141645573829</v>
      </c>
      <c r="Z2797" s="249">
        <v>3980.4782719540599</v>
      </c>
      <c r="AA2797" s="249">
        <v>2050.6633736197691</v>
      </c>
      <c r="AB2797" s="249">
        <v>1208.4379589921518</v>
      </c>
      <c r="AC2797" s="249">
        <v>2050.6633736197691</v>
      </c>
      <c r="AD2797" s="249">
        <v>20735.334431698167</v>
      </c>
      <c r="AE2797" s="249">
        <v>13484.706677746217</v>
      </c>
      <c r="AF2797" s="249">
        <v>-9.6042640507221222E-10</v>
      </c>
    </row>
    <row r="2798" spans="2:37">
      <c r="B2798" s="73">
        <v>43677</v>
      </c>
      <c r="C2798" s="73">
        <v>43677</v>
      </c>
      <c r="D2798" s="73">
        <v>43677</v>
      </c>
      <c r="E2798" s="208">
        <v>10041286</v>
      </c>
      <c r="F2798" s="61" t="s">
        <v>1053</v>
      </c>
      <c r="G2798" s="61" t="s">
        <v>444</v>
      </c>
      <c r="H2798" s="60">
        <v>143970213</v>
      </c>
      <c r="I2798" s="60">
        <v>98</v>
      </c>
      <c r="J2798" s="60" t="s">
        <v>2241</v>
      </c>
      <c r="K2798" s="60" t="s">
        <v>2733</v>
      </c>
      <c r="L2798" s="62">
        <v>43404</v>
      </c>
      <c r="M2798" s="62">
        <v>45231</v>
      </c>
      <c r="N2798" s="60">
        <v>60</v>
      </c>
      <c r="O2798" s="60">
        <v>8</v>
      </c>
      <c r="P2798" s="60">
        <v>60</v>
      </c>
      <c r="Q2798" s="60">
        <v>8</v>
      </c>
      <c r="R2798" s="60">
        <v>8</v>
      </c>
      <c r="S2798" s="249">
        <v>255672</v>
      </c>
      <c r="T2798" s="60">
        <v>0.05</v>
      </c>
      <c r="U2798" s="60">
        <v>0.08</v>
      </c>
      <c r="V2798" s="249">
        <v>4824.8460482315631</v>
      </c>
      <c r="W2798" s="249">
        <v>237953.84818436578</v>
      </c>
      <c r="X2798" s="249">
        <v>17718.151815634221</v>
      </c>
      <c r="Y2798" s="249">
        <v>12078.226556059351</v>
      </c>
      <c r="Z2798" s="249">
        <v>8080.1120795170318</v>
      </c>
      <c r="AA2798" s="249">
        <v>3998.1144765423196</v>
      </c>
      <c r="AB2798" s="249">
        <v>2362.4202420845627</v>
      </c>
      <c r="AC2798" s="249">
        <v>3998.1144765423196</v>
      </c>
      <c r="AD2798" s="249">
        <v>51536.914709526085</v>
      </c>
      <c r="AE2798" s="249">
        <v>33818.762893893843</v>
      </c>
      <c r="AF2798" s="249">
        <v>-1.9790604710578918E-9</v>
      </c>
    </row>
    <row r="2799" spans="2:37" s="523" customFormat="1" ht="12" customHeight="1">
      <c r="B2799" s="527">
        <v>43708</v>
      </c>
      <c r="C2799" s="527">
        <v>43708</v>
      </c>
      <c r="D2799" s="527">
        <v>43708</v>
      </c>
      <c r="E2799" s="515">
        <v>10041671</v>
      </c>
      <c r="F2799" s="526" t="s">
        <v>1053</v>
      </c>
      <c r="G2799" s="526" t="s">
        <v>444</v>
      </c>
      <c r="H2799" s="523">
        <v>143125556</v>
      </c>
      <c r="I2799" s="523">
        <v>99</v>
      </c>
      <c r="J2799" s="523" t="s">
        <v>2046</v>
      </c>
      <c r="K2799" s="523" t="s">
        <v>1335</v>
      </c>
      <c r="L2799" s="514">
        <v>40736</v>
      </c>
      <c r="M2799" s="514">
        <v>49126</v>
      </c>
      <c r="N2799" s="523">
        <v>276</v>
      </c>
      <c r="O2799" s="523">
        <v>97</v>
      </c>
      <c r="P2799" s="523">
        <v>180</v>
      </c>
      <c r="Q2799" s="523">
        <v>97</v>
      </c>
      <c r="R2799" s="523">
        <v>97</v>
      </c>
      <c r="S2799" s="513">
        <v>760135</v>
      </c>
      <c r="T2799" s="523">
        <v>0.03</v>
      </c>
      <c r="U2799" s="523">
        <v>8.1500000000000003E-2</v>
      </c>
      <c r="V2799" s="513">
        <v>5249.3527513271001</v>
      </c>
      <c r="W2799" s="513">
        <v>544351.37418630917</v>
      </c>
      <c r="X2799" s="513">
        <v>215783.62581369083</v>
      </c>
      <c r="Y2799" s="513">
        <v>297048.16548446752</v>
      </c>
      <c r="Z2799" s="513">
        <v>142074.00813638355</v>
      </c>
      <c r="AA2799" s="513">
        <v>154974.15734808397</v>
      </c>
      <c r="AB2799" s="513">
        <v>116283.39835515562</v>
      </c>
      <c r="AC2799" s="513">
        <v>154974.15734808397</v>
      </c>
      <c r="AD2799" s="513">
        <v>400532.12105257704</v>
      </c>
      <c r="AE2799" s="513">
        <v>184748.49523887807</v>
      </c>
      <c r="AF2799" s="513">
        <v>8.149072527885437E-9</v>
      </c>
      <c r="AG2799" s="526"/>
      <c r="AH2799" s="512"/>
      <c r="AK2799" s="526"/>
    </row>
    <row r="2800" spans="2:37" s="523" customFormat="1" ht="12" customHeight="1">
      <c r="B2800" s="527">
        <v>43708</v>
      </c>
      <c r="C2800" s="527">
        <v>43708</v>
      </c>
      <c r="D2800" s="527">
        <v>43708</v>
      </c>
      <c r="E2800" s="515">
        <v>10053842</v>
      </c>
      <c r="F2800" s="526" t="s">
        <v>1053</v>
      </c>
      <c r="G2800" s="526" t="s">
        <v>444</v>
      </c>
      <c r="H2800" s="523">
        <v>143231267</v>
      </c>
      <c r="I2800" s="523">
        <v>99</v>
      </c>
      <c r="J2800" s="523" t="s">
        <v>2077</v>
      </c>
      <c r="K2800" s="523" t="s">
        <v>1779</v>
      </c>
      <c r="L2800" s="514">
        <v>41501</v>
      </c>
      <c r="M2800" s="514">
        <v>52444</v>
      </c>
      <c r="N2800" s="523">
        <v>360</v>
      </c>
      <c r="O2800" s="523">
        <v>72</v>
      </c>
      <c r="P2800" s="523">
        <v>180</v>
      </c>
      <c r="Q2800" s="523">
        <v>72</v>
      </c>
      <c r="R2800" s="523">
        <v>72</v>
      </c>
      <c r="S2800" s="513">
        <v>5370205</v>
      </c>
      <c r="T2800" s="523">
        <v>0.03</v>
      </c>
      <c r="U2800" s="523">
        <v>7.3999999999999996E-2</v>
      </c>
      <c r="V2800" s="513">
        <v>37085.649775290636</v>
      </c>
      <c r="W2800" s="513">
        <v>4025191.1645053313</v>
      </c>
      <c r="X2800" s="513">
        <v>1345013.8354946687</v>
      </c>
      <c r="Y2800" s="513">
        <v>1562846.8343438625</v>
      </c>
      <c r="Z2800" s="513">
        <v>806235.67262473796</v>
      </c>
      <c r="AA2800" s="513">
        <v>756611.16171912453</v>
      </c>
      <c r="AB2800" s="513">
        <v>538005.5341978675</v>
      </c>
      <c r="AC2800" s="513">
        <v>756611.16171912453</v>
      </c>
      <c r="AD2800" s="513">
        <v>2650225.7950469828</v>
      </c>
      <c r="AE2800" s="513">
        <v>1305211.9595523151</v>
      </c>
      <c r="AF2800" s="513">
        <v>-9.3132257461547852E-10</v>
      </c>
      <c r="AG2800" s="526"/>
      <c r="AH2800" s="512"/>
      <c r="AK2800" s="526"/>
    </row>
    <row r="2801" spans="2:37" s="523" customFormat="1" ht="12" customHeight="1">
      <c r="B2801" s="527">
        <v>43708</v>
      </c>
      <c r="C2801" s="527">
        <v>43708</v>
      </c>
      <c r="D2801" s="527">
        <v>43708</v>
      </c>
      <c r="E2801" s="515">
        <v>10042024</v>
      </c>
      <c r="F2801" s="526" t="s">
        <v>1053</v>
      </c>
      <c r="G2801" s="526" t="s">
        <v>444</v>
      </c>
      <c r="H2801" s="523">
        <v>143928187</v>
      </c>
      <c r="I2801" s="523">
        <v>99</v>
      </c>
      <c r="J2801" s="523" t="s">
        <v>2137</v>
      </c>
      <c r="K2801" s="523" t="s">
        <v>1779</v>
      </c>
      <c r="L2801" s="514">
        <v>41493</v>
      </c>
      <c r="M2801" s="514">
        <v>52444</v>
      </c>
      <c r="N2801" s="523">
        <v>360</v>
      </c>
      <c r="O2801" s="523">
        <v>72</v>
      </c>
      <c r="P2801" s="523">
        <v>180</v>
      </c>
      <c r="Q2801" s="523">
        <v>72</v>
      </c>
      <c r="R2801" s="523">
        <v>72</v>
      </c>
      <c r="S2801" s="513">
        <v>2038168</v>
      </c>
      <c r="T2801" s="523">
        <v>0.03</v>
      </c>
      <c r="U2801" s="523">
        <v>7.3999999999999996E-2</v>
      </c>
      <c r="V2801" s="513">
        <v>14075.214006021104</v>
      </c>
      <c r="W2801" s="513">
        <v>1527691.3684631225</v>
      </c>
      <c r="X2801" s="513">
        <v>510476.63153687748</v>
      </c>
      <c r="Y2801" s="513">
        <v>593151.36138396244</v>
      </c>
      <c r="Z2801" s="513">
        <v>305992.74113413109</v>
      </c>
      <c r="AA2801" s="513">
        <v>287158.62024983135</v>
      </c>
      <c r="AB2801" s="513">
        <v>204190.65261475099</v>
      </c>
      <c r="AC2801" s="513">
        <v>287158.62024983135</v>
      </c>
      <c r="AD2801" s="513">
        <v>1005847.1526206762</v>
      </c>
      <c r="AE2801" s="513">
        <v>495370.52108379896</v>
      </c>
      <c r="AF2801" s="513">
        <v>-2.3283064365386963E-10</v>
      </c>
      <c r="AG2801" s="526"/>
      <c r="AH2801" s="512"/>
      <c r="AK2801" s="526"/>
    </row>
    <row r="2802" spans="2:37" s="523" customFormat="1" ht="12" customHeight="1">
      <c r="B2802" s="527">
        <v>43708</v>
      </c>
      <c r="C2802" s="527">
        <v>43708</v>
      </c>
      <c r="D2802" s="527">
        <v>43708</v>
      </c>
      <c r="E2802" s="515">
        <v>10042082</v>
      </c>
      <c r="F2802" s="526" t="s">
        <v>1053</v>
      </c>
      <c r="G2802" s="526" t="s">
        <v>349</v>
      </c>
      <c r="H2802" s="523">
        <v>143935205</v>
      </c>
      <c r="I2802" s="523">
        <v>99</v>
      </c>
      <c r="J2802" s="523" t="s">
        <v>2141</v>
      </c>
      <c r="K2802" s="523" t="s">
        <v>1779</v>
      </c>
      <c r="L2802" s="514">
        <v>41541</v>
      </c>
      <c r="M2802" s="514">
        <v>52505</v>
      </c>
      <c r="N2802" s="523">
        <v>360</v>
      </c>
      <c r="O2802" s="523">
        <v>70</v>
      </c>
      <c r="P2802" s="523">
        <v>180</v>
      </c>
      <c r="Q2802" s="523">
        <v>70</v>
      </c>
      <c r="R2802" s="523">
        <v>70</v>
      </c>
      <c r="S2802" s="513">
        <v>3931729</v>
      </c>
      <c r="T2802" s="523">
        <v>0.03</v>
      </c>
      <c r="U2802" s="523">
        <v>7.3999999999999996E-2</v>
      </c>
      <c r="V2802" s="513">
        <v>27151.798619485413</v>
      </c>
      <c r="W2802" s="513">
        <v>2946993.7985662338</v>
      </c>
      <c r="X2802" s="513">
        <v>984735.20143376617</v>
      </c>
      <c r="Y2802" s="513">
        <v>1117614.9532387527</v>
      </c>
      <c r="Z2802" s="513">
        <v>577285.08651329111</v>
      </c>
      <c r="AA2802" s="513">
        <v>540329.86672546156</v>
      </c>
      <c r="AB2802" s="513">
        <v>382952.57833535352</v>
      </c>
      <c r="AC2802" s="513">
        <v>540329.86672546156</v>
      </c>
      <c r="AD2802" s="513">
        <v>1940329.9529411416</v>
      </c>
      <c r="AE2802" s="513">
        <v>955594.75150737492</v>
      </c>
      <c r="AF2802" s="513">
        <v>4.6566128730773926E-10</v>
      </c>
      <c r="AG2802" s="526"/>
      <c r="AH2802" s="512"/>
      <c r="AK2802" s="526"/>
    </row>
    <row r="2803" spans="2:37" s="523" customFormat="1" ht="12" customHeight="1">
      <c r="B2803" s="527">
        <v>43708</v>
      </c>
      <c r="C2803" s="527">
        <v>43708</v>
      </c>
      <c r="D2803" s="527">
        <v>43708</v>
      </c>
      <c r="E2803" s="515">
        <v>10041928</v>
      </c>
      <c r="F2803" s="526" t="s">
        <v>1053</v>
      </c>
      <c r="G2803" s="526" t="s">
        <v>349</v>
      </c>
      <c r="H2803" s="523">
        <v>143954366</v>
      </c>
      <c r="I2803" s="523">
        <v>99</v>
      </c>
      <c r="J2803" s="523" t="s">
        <v>2146</v>
      </c>
      <c r="K2803" s="523" t="s">
        <v>1336</v>
      </c>
      <c r="L2803" s="514">
        <v>41295</v>
      </c>
      <c r="M2803" s="514">
        <v>52263</v>
      </c>
      <c r="N2803" s="523">
        <v>361</v>
      </c>
      <c r="O2803" s="523">
        <v>78</v>
      </c>
      <c r="P2803" s="523">
        <v>180</v>
      </c>
      <c r="Q2803" s="523">
        <v>78</v>
      </c>
      <c r="R2803" s="523">
        <v>78</v>
      </c>
      <c r="S2803" s="513">
        <v>6146355</v>
      </c>
      <c r="T2803" s="523">
        <v>0.03</v>
      </c>
      <c r="U2803" s="523">
        <v>7.6499999999999999E-2</v>
      </c>
      <c r="V2803" s="513">
        <v>42445.599176308249</v>
      </c>
      <c r="W2803" s="513">
        <v>4536934.5522378422</v>
      </c>
      <c r="X2803" s="513">
        <v>1609420.4477621578</v>
      </c>
      <c r="Y2803" s="513">
        <v>1949794.4836368293</v>
      </c>
      <c r="Z2803" s="513">
        <v>981735.98558536638</v>
      </c>
      <c r="AA2803" s="513">
        <v>968058.49805146293</v>
      </c>
      <c r="AB2803" s="513">
        <v>697415.52736360172</v>
      </c>
      <c r="AC2803" s="513">
        <v>968058.49805146293</v>
      </c>
      <c r="AD2803" s="513">
        <v>3103273.2994976584</v>
      </c>
      <c r="AE2803" s="513">
        <v>1493852.8517354857</v>
      </c>
      <c r="AF2803" s="513">
        <v>1.4901161193847656E-8</v>
      </c>
      <c r="AG2803" s="526"/>
      <c r="AH2803" s="512"/>
      <c r="AK2803" s="526"/>
    </row>
    <row r="2804" spans="2:37" s="523" customFormat="1" ht="12" customHeight="1">
      <c r="B2804" s="527">
        <v>43708</v>
      </c>
      <c r="C2804" s="527">
        <v>43708</v>
      </c>
      <c r="D2804" s="527">
        <v>43708</v>
      </c>
      <c r="E2804" s="515">
        <v>10041813</v>
      </c>
      <c r="F2804" s="526" t="s">
        <v>1054</v>
      </c>
      <c r="G2804" s="526" t="s">
        <v>444</v>
      </c>
      <c r="H2804" s="523">
        <v>143960021</v>
      </c>
      <c r="I2804" s="523">
        <v>98</v>
      </c>
      <c r="J2804" s="523" t="s">
        <v>2150</v>
      </c>
      <c r="K2804" s="523" t="s">
        <v>1780</v>
      </c>
      <c r="L2804" s="514">
        <v>41893</v>
      </c>
      <c r="M2804" s="514">
        <v>43709</v>
      </c>
      <c r="N2804" s="523">
        <v>60</v>
      </c>
      <c r="O2804" s="523">
        <v>59</v>
      </c>
      <c r="P2804" s="523">
        <v>60</v>
      </c>
      <c r="Q2804" s="523">
        <v>59</v>
      </c>
      <c r="R2804" s="523">
        <v>59</v>
      </c>
      <c r="S2804" s="513">
        <v>58957</v>
      </c>
      <c r="T2804" s="523">
        <v>0.05</v>
      </c>
      <c r="U2804" s="523">
        <v>9.1499999999999998E-2</v>
      </c>
      <c r="V2804" s="513">
        <v>1112.5913219499528</v>
      </c>
      <c r="W2804" s="513">
        <v>53409.774064169658</v>
      </c>
      <c r="X2804" s="513">
        <v>5547.2259358303418</v>
      </c>
      <c r="Y2804" s="513">
        <v>13337.285941248469</v>
      </c>
      <c r="Z2804" s="513">
        <v>7793.8627554952982</v>
      </c>
      <c r="AA2804" s="513">
        <v>5543.4231857531704</v>
      </c>
      <c r="AB2804" s="513">
        <v>5454.7721702331692</v>
      </c>
      <c r="AC2804" s="513">
        <v>5543.4231857531704</v>
      </c>
      <c r="AD2804" s="513">
        <v>13345.705252827545</v>
      </c>
      <c r="AE2804" s="513">
        <v>7798.4793169971599</v>
      </c>
      <c r="AF2804" s="513">
        <v>4.3655745685100555E-11</v>
      </c>
      <c r="AG2804" s="526"/>
      <c r="AH2804" s="512"/>
      <c r="AK2804" s="526"/>
    </row>
    <row r="2805" spans="2:37" s="523" customFormat="1" ht="12" customHeight="1">
      <c r="B2805" s="527">
        <v>43708</v>
      </c>
      <c r="C2805" s="527">
        <v>43708</v>
      </c>
      <c r="D2805" s="527">
        <v>43708</v>
      </c>
      <c r="E2805" s="515">
        <v>10042096</v>
      </c>
      <c r="F2805" s="526" t="s">
        <v>1054</v>
      </c>
      <c r="G2805" s="526" t="s">
        <v>444</v>
      </c>
      <c r="H2805" s="523">
        <v>143982750</v>
      </c>
      <c r="I2805" s="523">
        <v>98</v>
      </c>
      <c r="J2805" s="523" t="s">
        <v>2302</v>
      </c>
      <c r="K2805" s="523" t="s">
        <v>1780</v>
      </c>
      <c r="L2805" s="514">
        <v>41873</v>
      </c>
      <c r="M2805" s="514">
        <v>43709</v>
      </c>
      <c r="N2805" s="523">
        <v>60</v>
      </c>
      <c r="O2805" s="523">
        <v>59</v>
      </c>
      <c r="P2805" s="523">
        <v>60</v>
      </c>
      <c r="Q2805" s="523">
        <v>59</v>
      </c>
      <c r="R2805" s="523">
        <v>59</v>
      </c>
      <c r="S2805" s="513">
        <v>50880</v>
      </c>
      <c r="T2805" s="523">
        <v>0.05</v>
      </c>
      <c r="U2805" s="523">
        <v>9.1499999999999998E-2</v>
      </c>
      <c r="V2805" s="513">
        <v>960.16836780727647</v>
      </c>
      <c r="W2805" s="513">
        <v>46092.733761639029</v>
      </c>
      <c r="X2805" s="513">
        <v>4787.2662383609713</v>
      </c>
      <c r="Y2805" s="513">
        <v>11510.102425339181</v>
      </c>
      <c r="Z2805" s="513">
        <v>6726.11796732535</v>
      </c>
      <c r="AA2805" s="513">
        <v>4783.9844580138306</v>
      </c>
      <c r="AB2805" s="513">
        <v>4707.4784677216212</v>
      </c>
      <c r="AC2805" s="513">
        <v>4783.9844580138306</v>
      </c>
      <c r="AD2805" s="513">
        <v>11517.36830679758</v>
      </c>
      <c r="AE2805" s="513">
        <v>6730.1020684365794</v>
      </c>
      <c r="AF2805" s="513">
        <v>2.9103830456733704E-11</v>
      </c>
      <c r="AG2805" s="526"/>
      <c r="AH2805" s="512"/>
      <c r="AK2805" s="526"/>
    </row>
    <row r="2806" spans="2:37" s="523" customFormat="1" ht="12" customHeight="1">
      <c r="B2806" s="527">
        <v>43708</v>
      </c>
      <c r="C2806" s="527">
        <v>43708</v>
      </c>
      <c r="D2806" s="527">
        <v>43708</v>
      </c>
      <c r="E2806" s="515">
        <v>10041264</v>
      </c>
      <c r="F2806" s="526" t="s">
        <v>1054</v>
      </c>
      <c r="G2806" s="526" t="s">
        <v>444</v>
      </c>
      <c r="H2806" s="523">
        <v>143982939</v>
      </c>
      <c r="I2806" s="523">
        <v>98</v>
      </c>
      <c r="J2806" s="523" t="s">
        <v>2313</v>
      </c>
      <c r="K2806" s="523" t="s">
        <v>1780</v>
      </c>
      <c r="L2806" s="514">
        <v>41885</v>
      </c>
      <c r="M2806" s="514">
        <v>43709</v>
      </c>
      <c r="N2806" s="523">
        <v>60</v>
      </c>
      <c r="O2806" s="523">
        <v>59</v>
      </c>
      <c r="P2806" s="523">
        <v>60</v>
      </c>
      <c r="Q2806" s="523">
        <v>59</v>
      </c>
      <c r="R2806" s="523">
        <v>59</v>
      </c>
      <c r="S2806" s="513">
        <v>80122</v>
      </c>
      <c r="T2806" s="523">
        <v>0.05</v>
      </c>
      <c r="U2806" s="523">
        <v>9.1499999999999998E-2</v>
      </c>
      <c r="V2806" s="513">
        <v>1512.0009820254443</v>
      </c>
      <c r="W2806" s="513">
        <v>72583.372925511838</v>
      </c>
      <c r="X2806" s="513">
        <v>7538.6270744881622</v>
      </c>
      <c r="Y2806" s="513">
        <v>18125.244231977689</v>
      </c>
      <c r="Z2806" s="513">
        <v>10591.785058530702</v>
      </c>
      <c r="AA2806" s="513">
        <v>7533.4591734469868</v>
      </c>
      <c r="AB2806" s="513">
        <v>7412.9832899133598</v>
      </c>
      <c r="AC2806" s="513">
        <v>7533.4591734469868</v>
      </c>
      <c r="AD2806" s="513">
        <v>18136.685996014858</v>
      </c>
      <c r="AE2806" s="513">
        <v>10598.058921526652</v>
      </c>
      <c r="AF2806" s="513">
        <v>4.3655745685100555E-11</v>
      </c>
      <c r="AG2806" s="526"/>
      <c r="AH2806" s="512"/>
      <c r="AK2806" s="526"/>
    </row>
    <row r="2807" spans="2:37" s="523" customFormat="1" ht="12" customHeight="1">
      <c r="B2807" s="527">
        <v>43708</v>
      </c>
      <c r="C2807" s="527">
        <v>43708</v>
      </c>
      <c r="D2807" s="527">
        <v>43708</v>
      </c>
      <c r="E2807" s="515">
        <v>10042011</v>
      </c>
      <c r="F2807" s="526" t="s">
        <v>1054</v>
      </c>
      <c r="G2807" s="526" t="s">
        <v>444</v>
      </c>
      <c r="H2807" s="523">
        <v>143984184</v>
      </c>
      <c r="I2807" s="523">
        <v>98</v>
      </c>
      <c r="J2807" s="523" t="s">
        <v>2372</v>
      </c>
      <c r="K2807" s="523" t="s">
        <v>1780</v>
      </c>
      <c r="L2807" s="514">
        <v>41879</v>
      </c>
      <c r="M2807" s="514">
        <v>43709</v>
      </c>
      <c r="N2807" s="523">
        <v>60</v>
      </c>
      <c r="O2807" s="523">
        <v>59</v>
      </c>
      <c r="P2807" s="523">
        <v>60</v>
      </c>
      <c r="Q2807" s="523">
        <v>59</v>
      </c>
      <c r="R2807" s="523">
        <v>59</v>
      </c>
      <c r="S2807" s="513">
        <v>158570</v>
      </c>
      <c r="T2807" s="523">
        <v>0.05</v>
      </c>
      <c r="U2807" s="523">
        <v>9.1499999999999998E-2</v>
      </c>
      <c r="V2807" s="513">
        <v>2992.4115189308141</v>
      </c>
      <c r="W2807" s="513">
        <v>143650.25142655463</v>
      </c>
      <c r="X2807" s="513">
        <v>14919.748573445366</v>
      </c>
      <c r="Y2807" s="513">
        <v>35871.795235574595</v>
      </c>
      <c r="Z2807" s="513">
        <v>20962.274490542099</v>
      </c>
      <c r="AA2807" s="513">
        <v>14909.520745032496</v>
      </c>
      <c r="AB2807" s="513">
        <v>14671.086097221276</v>
      </c>
      <c r="AC2807" s="513">
        <v>14909.520745032496</v>
      </c>
      <c r="AD2807" s="513">
        <v>35894.439709294296</v>
      </c>
      <c r="AE2807" s="513">
        <v>20974.691135848843</v>
      </c>
      <c r="AF2807" s="513">
        <v>8.7311491370201111E-11</v>
      </c>
      <c r="AG2807" s="526"/>
      <c r="AH2807" s="512"/>
      <c r="AK2807" s="526"/>
    </row>
    <row r="2808" spans="2:37" s="523" customFormat="1" ht="12" customHeight="1">
      <c r="B2808" s="527">
        <v>43708</v>
      </c>
      <c r="C2808" s="527">
        <v>43708</v>
      </c>
      <c r="D2808" s="527">
        <v>43708</v>
      </c>
      <c r="E2808" s="515">
        <v>10042435</v>
      </c>
      <c r="F2808" s="526" t="s">
        <v>1054</v>
      </c>
      <c r="G2808" s="526" t="s">
        <v>444</v>
      </c>
      <c r="H2808" s="523">
        <v>143984958</v>
      </c>
      <c r="I2808" s="523">
        <v>98</v>
      </c>
      <c r="J2808" s="523" t="s">
        <v>2401</v>
      </c>
      <c r="K2808" s="523" t="s">
        <v>1780</v>
      </c>
      <c r="L2808" s="514">
        <v>41886</v>
      </c>
      <c r="M2808" s="514">
        <v>43709</v>
      </c>
      <c r="N2808" s="523">
        <v>60</v>
      </c>
      <c r="O2808" s="523">
        <v>59</v>
      </c>
      <c r="P2808" s="523">
        <v>60</v>
      </c>
      <c r="Q2808" s="523">
        <v>59</v>
      </c>
      <c r="R2808" s="523">
        <v>59</v>
      </c>
      <c r="S2808" s="513">
        <v>193294</v>
      </c>
      <c r="T2808" s="523">
        <v>0.05</v>
      </c>
      <c r="U2808" s="523">
        <v>9.1499999999999998E-2</v>
      </c>
      <c r="V2808" s="513">
        <v>3647.6962359854497</v>
      </c>
      <c r="W2808" s="513">
        <v>175107.09276183677</v>
      </c>
      <c r="X2808" s="513">
        <v>18186.907238163229</v>
      </c>
      <c r="Y2808" s="513">
        <v>43727.078187962092</v>
      </c>
      <c r="Z2808" s="513">
        <v>25552.638490098005</v>
      </c>
      <c r="AA2808" s="513">
        <v>18174.439697864087</v>
      </c>
      <c r="AB2808" s="513">
        <v>17883.792117527173</v>
      </c>
      <c r="AC2808" s="513">
        <v>18174.439697864087</v>
      </c>
      <c r="AD2808" s="513">
        <v>43754.681397290347</v>
      </c>
      <c r="AE2808" s="513">
        <v>25567.774159126973</v>
      </c>
      <c r="AF2808" s="513">
        <v>1.4551915228366852E-10</v>
      </c>
      <c r="AG2808" s="526"/>
      <c r="AH2808" s="512"/>
      <c r="AK2808" s="526"/>
    </row>
    <row r="2809" spans="2:37" s="523" customFormat="1" ht="12" customHeight="1">
      <c r="B2809" s="527">
        <v>43708</v>
      </c>
      <c r="C2809" s="527">
        <v>43708</v>
      </c>
      <c r="D2809" s="527">
        <v>43708</v>
      </c>
      <c r="E2809" s="515">
        <v>10042349</v>
      </c>
      <c r="F2809" s="526" t="s">
        <v>1054</v>
      </c>
      <c r="G2809" s="526" t="s">
        <v>444</v>
      </c>
      <c r="H2809" s="523">
        <v>143985180</v>
      </c>
      <c r="I2809" s="523">
        <v>98</v>
      </c>
      <c r="J2809" s="523" t="s">
        <v>2410</v>
      </c>
      <c r="K2809" s="523" t="s">
        <v>1780</v>
      </c>
      <c r="L2809" s="514">
        <v>41885</v>
      </c>
      <c r="M2809" s="514">
        <v>43709</v>
      </c>
      <c r="N2809" s="523">
        <v>60</v>
      </c>
      <c r="O2809" s="523">
        <v>59</v>
      </c>
      <c r="P2809" s="523">
        <v>60</v>
      </c>
      <c r="Q2809" s="523">
        <v>59</v>
      </c>
      <c r="R2809" s="523">
        <v>59</v>
      </c>
      <c r="S2809" s="513">
        <v>122152</v>
      </c>
      <c r="T2809" s="523">
        <v>0.05</v>
      </c>
      <c r="U2809" s="523">
        <v>9.1499999999999998E-2</v>
      </c>
      <c r="V2809" s="513">
        <v>2305.1589320832236</v>
      </c>
      <c r="W2809" s="513">
        <v>110658.79745384688</v>
      </c>
      <c r="X2809" s="513">
        <v>11493.202546153116</v>
      </c>
      <c r="Y2809" s="513">
        <v>27633.294643475485</v>
      </c>
      <c r="Z2809" s="513">
        <v>16147.970950171512</v>
      </c>
      <c r="AA2809" s="513">
        <v>11485.323693303973</v>
      </c>
      <c r="AB2809" s="513">
        <v>11301.649170383898</v>
      </c>
      <c r="AC2809" s="513">
        <v>11485.323693303973</v>
      </c>
      <c r="AD2809" s="513">
        <v>27650.738471146571</v>
      </c>
      <c r="AE2809" s="513">
        <v>16157.535924993426</v>
      </c>
      <c r="AF2809" s="513">
        <v>2.9103830456733704E-11</v>
      </c>
      <c r="AG2809" s="526"/>
      <c r="AH2809" s="512"/>
      <c r="AK2809" s="526"/>
    </row>
    <row r="2810" spans="2:37" s="523" customFormat="1" ht="12" customHeight="1">
      <c r="B2810" s="527">
        <v>43708</v>
      </c>
      <c r="C2810" s="527">
        <v>43708</v>
      </c>
      <c r="D2810" s="527">
        <v>43708</v>
      </c>
      <c r="E2810" s="515">
        <v>10042147</v>
      </c>
      <c r="F2810" s="526" t="s">
        <v>1053</v>
      </c>
      <c r="G2810" s="526" t="s">
        <v>444</v>
      </c>
      <c r="H2810" s="523">
        <v>143999130</v>
      </c>
      <c r="I2810" s="523">
        <v>99</v>
      </c>
      <c r="J2810" s="523" t="s">
        <v>2500</v>
      </c>
      <c r="K2810" s="523" t="s">
        <v>1335</v>
      </c>
      <c r="L2810" s="514">
        <v>40973</v>
      </c>
      <c r="M2810" s="514">
        <v>44621</v>
      </c>
      <c r="N2810" s="523">
        <v>120</v>
      </c>
      <c r="O2810" s="523">
        <v>89</v>
      </c>
      <c r="P2810" s="523">
        <v>120</v>
      </c>
      <c r="Q2810" s="523">
        <v>89</v>
      </c>
      <c r="R2810" s="523">
        <v>89</v>
      </c>
      <c r="S2810" s="513">
        <v>1500092</v>
      </c>
      <c r="T2810" s="523">
        <v>0.03</v>
      </c>
      <c r="U2810" s="523">
        <v>8.1500000000000003E-2</v>
      </c>
      <c r="V2810" s="513">
        <v>14485.000063609654</v>
      </c>
      <c r="W2810" s="513">
        <v>1186112.4078846162</v>
      </c>
      <c r="X2810" s="513">
        <v>313979.59211538383</v>
      </c>
      <c r="Y2810" s="513">
        <v>506737.03155469522</v>
      </c>
      <c r="Z2810" s="513">
        <v>220630.23082739115</v>
      </c>
      <c r="AA2810" s="513">
        <v>286106.80072730407</v>
      </c>
      <c r="AB2810" s="513">
        <v>232868.19748557633</v>
      </c>
      <c r="AC2810" s="513">
        <v>286106.80072730407</v>
      </c>
      <c r="AD2810" s="513">
        <v>552087.59974856116</v>
      </c>
      <c r="AE2810" s="513">
        <v>238108.0076331587</v>
      </c>
      <c r="AF2810" s="513">
        <v>1.862645149230957E-8</v>
      </c>
      <c r="AG2810" s="526"/>
      <c r="AH2810" s="512"/>
      <c r="AK2810" s="526"/>
    </row>
    <row r="2811" spans="2:37" s="523" customFormat="1" ht="12" customHeight="1">
      <c r="B2811" s="527">
        <v>43708</v>
      </c>
      <c r="C2811" s="527">
        <v>43708</v>
      </c>
      <c r="D2811" s="527">
        <v>43708</v>
      </c>
      <c r="E2811" s="515">
        <v>10041681</v>
      </c>
      <c r="F2811" s="526" t="s">
        <v>1054</v>
      </c>
      <c r="G2811" s="526" t="s">
        <v>444</v>
      </c>
      <c r="H2811" s="523">
        <v>283050300</v>
      </c>
      <c r="I2811" s="523">
        <v>98</v>
      </c>
      <c r="J2811" s="523" t="s">
        <v>2522</v>
      </c>
      <c r="K2811" s="523" t="s">
        <v>1780</v>
      </c>
      <c r="L2811" s="514">
        <v>41872</v>
      </c>
      <c r="M2811" s="514">
        <v>43705</v>
      </c>
      <c r="N2811" s="523">
        <v>60</v>
      </c>
      <c r="O2811" s="523">
        <v>59</v>
      </c>
      <c r="P2811" s="523">
        <v>60</v>
      </c>
      <c r="Q2811" s="523">
        <v>59</v>
      </c>
      <c r="R2811" s="523">
        <v>59</v>
      </c>
      <c r="S2811" s="513">
        <v>195758</v>
      </c>
      <c r="T2811" s="523">
        <v>0.05</v>
      </c>
      <c r="U2811" s="523">
        <v>9.1499999999999998E-2</v>
      </c>
      <c r="V2811" s="513">
        <v>3694.1949556842924</v>
      </c>
      <c r="W2811" s="513">
        <v>177339.25659809221</v>
      </c>
      <c r="X2811" s="513">
        <v>18418.743401907792</v>
      </c>
      <c r="Y2811" s="513">
        <v>44284.485663906176</v>
      </c>
      <c r="Z2811" s="513">
        <v>25878.368731282942</v>
      </c>
      <c r="AA2811" s="513">
        <v>18406.116932623234</v>
      </c>
      <c r="AB2811" s="513">
        <v>18111.764345209329</v>
      </c>
      <c r="AC2811" s="513">
        <v>18406.116932623234</v>
      </c>
      <c r="AD2811" s="513">
        <v>44312.440742965438</v>
      </c>
      <c r="AE2811" s="513">
        <v>25893.69734105753</v>
      </c>
      <c r="AF2811" s="513">
        <v>1.1641532182693481E-10</v>
      </c>
      <c r="AG2811" s="526"/>
      <c r="AH2811" s="512"/>
      <c r="AK2811" s="526"/>
    </row>
    <row r="2812" spans="2:37" s="523" customFormat="1" ht="12" customHeight="1">
      <c r="B2812" s="527">
        <v>43708</v>
      </c>
      <c r="C2812" s="527">
        <v>43708</v>
      </c>
      <c r="D2812" s="527">
        <v>43708</v>
      </c>
      <c r="E2812" s="515">
        <v>10042281</v>
      </c>
      <c r="F2812" s="526" t="s">
        <v>1053</v>
      </c>
      <c r="G2812" s="526" t="s">
        <v>444</v>
      </c>
      <c r="H2812" s="523">
        <v>143986233</v>
      </c>
      <c r="I2812" s="523">
        <v>98</v>
      </c>
      <c r="J2812" s="523" t="s">
        <v>2175</v>
      </c>
      <c r="K2812" s="523" t="s">
        <v>2612</v>
      </c>
      <c r="L2812" s="514">
        <v>42349</v>
      </c>
      <c r="M2812" s="514">
        <v>44166</v>
      </c>
      <c r="N2812" s="523">
        <v>60</v>
      </c>
      <c r="O2812" s="523">
        <v>44</v>
      </c>
      <c r="P2812" s="523">
        <v>60</v>
      </c>
      <c r="Q2812" s="523">
        <v>44</v>
      </c>
      <c r="R2812" s="523">
        <v>44</v>
      </c>
      <c r="S2812" s="513">
        <v>65280</v>
      </c>
      <c r="T2812" s="523">
        <v>0.05</v>
      </c>
      <c r="U2812" s="523">
        <v>8.8999999999999996E-2</v>
      </c>
      <c r="V2812" s="513">
        <v>1231.9141322810337</v>
      </c>
      <c r="W2812" s="513">
        <v>59484.438181205478</v>
      </c>
      <c r="X2812" s="513">
        <v>5795.561818794522</v>
      </c>
      <c r="Y2812" s="513">
        <v>13241.222639400126</v>
      </c>
      <c r="Z2812" s="513">
        <v>7953.8756462050151</v>
      </c>
      <c r="AA2812" s="513">
        <v>5287.3469931951113</v>
      </c>
      <c r="AB2812" s="513">
        <v>4250.0786671159822</v>
      </c>
      <c r="AC2812" s="513">
        <v>5287.3469931951113</v>
      </c>
      <c r="AD2812" s="513">
        <v>14430.409755656328</v>
      </c>
      <c r="AE2812" s="513">
        <v>8634.8479368620319</v>
      </c>
      <c r="AF2812" s="513">
        <v>-2.255546860396862E-10</v>
      </c>
      <c r="AG2812" s="526"/>
      <c r="AH2812" s="512"/>
      <c r="AK2812" s="526"/>
    </row>
    <row r="2813" spans="2:37" s="523" customFormat="1" ht="12" customHeight="1">
      <c r="B2813" s="527">
        <v>43708</v>
      </c>
      <c r="C2813" s="527">
        <v>43708</v>
      </c>
      <c r="D2813" s="527">
        <v>43708</v>
      </c>
      <c r="E2813" s="515">
        <v>10042301</v>
      </c>
      <c r="F2813" s="526" t="s">
        <v>1053</v>
      </c>
      <c r="G2813" s="526" t="s">
        <v>444</v>
      </c>
      <c r="H2813" s="523">
        <v>143986020</v>
      </c>
      <c r="I2813" s="523">
        <v>98</v>
      </c>
      <c r="J2813" s="523" t="s">
        <v>2363</v>
      </c>
      <c r="K2813" s="523" t="s">
        <v>2612</v>
      </c>
      <c r="L2813" s="514">
        <v>42389</v>
      </c>
      <c r="M2813" s="514">
        <v>44228</v>
      </c>
      <c r="N2813" s="523">
        <v>60</v>
      </c>
      <c r="O2813" s="523">
        <v>42</v>
      </c>
      <c r="P2813" s="523">
        <v>60</v>
      </c>
      <c r="Q2813" s="523">
        <v>42</v>
      </c>
      <c r="R2813" s="523">
        <v>42</v>
      </c>
      <c r="S2813" s="513">
        <v>86568</v>
      </c>
      <c r="T2813" s="523">
        <v>0.05</v>
      </c>
      <c r="U2813" s="523">
        <v>8.8999999999999996E-2</v>
      </c>
      <c r="V2813" s="513">
        <v>1633.6449540947388</v>
      </c>
      <c r="W2813" s="513">
        <v>78882.488426326541</v>
      </c>
      <c r="X2813" s="513">
        <v>7685.5115736734588</v>
      </c>
      <c r="Y2813" s="513">
        <v>17162.918785001944</v>
      </c>
      <c r="Z2813" s="513">
        <v>10318.363260119921</v>
      </c>
      <c r="AA2813" s="513">
        <v>6844.5555248820237</v>
      </c>
      <c r="AB2813" s="513">
        <v>5379.8581015714208</v>
      </c>
      <c r="AC2813" s="513">
        <v>6844.5555248820237</v>
      </c>
      <c r="AD2813" s="513">
        <v>19136.208819357504</v>
      </c>
      <c r="AE2813" s="513">
        <v>11450.697245684321</v>
      </c>
      <c r="AF2813" s="513">
        <v>-2.7648638933897018E-10</v>
      </c>
      <c r="AG2813" s="526"/>
      <c r="AH2813" s="512"/>
      <c r="AK2813" s="526"/>
    </row>
    <row r="2814" spans="2:37" s="523" customFormat="1" ht="12" customHeight="1">
      <c r="B2814" s="527">
        <v>43708</v>
      </c>
      <c r="C2814" s="527">
        <v>43708</v>
      </c>
      <c r="D2814" s="527">
        <v>43708</v>
      </c>
      <c r="E2814" s="515">
        <v>10042301</v>
      </c>
      <c r="F2814" s="526" t="s">
        <v>1053</v>
      </c>
      <c r="G2814" s="526" t="s">
        <v>444</v>
      </c>
      <c r="H2814" s="523">
        <v>143988333</v>
      </c>
      <c r="I2814" s="523">
        <v>98</v>
      </c>
      <c r="J2814" s="523" t="s">
        <v>2363</v>
      </c>
      <c r="K2814" s="523" t="s">
        <v>2673</v>
      </c>
      <c r="L2814" s="514">
        <v>42815</v>
      </c>
      <c r="M2814" s="514">
        <v>44652</v>
      </c>
      <c r="N2814" s="523">
        <v>60</v>
      </c>
      <c r="O2814" s="523">
        <v>28</v>
      </c>
      <c r="P2814" s="523">
        <v>60</v>
      </c>
      <c r="Q2814" s="523">
        <v>28</v>
      </c>
      <c r="R2814" s="523">
        <v>28</v>
      </c>
      <c r="S2814" s="513">
        <v>218936</v>
      </c>
      <c r="T2814" s="523">
        <v>0.05</v>
      </c>
      <c r="U2814" s="523">
        <v>8.5000000000000006E-2</v>
      </c>
      <c r="V2814" s="513">
        <v>4131.5924090851786</v>
      </c>
      <c r="W2814" s="513">
        <v>201378.70009428172</v>
      </c>
      <c r="X2814" s="513">
        <v>17557.299905718275</v>
      </c>
      <c r="Y2814" s="513">
        <v>32232.026709817146</v>
      </c>
      <c r="Z2814" s="513">
        <v>20284.076576658554</v>
      </c>
      <c r="AA2814" s="513">
        <v>11947.950133158593</v>
      </c>
      <c r="AB2814" s="513">
        <v>8193.4066226685281</v>
      </c>
      <c r="AC2814" s="513">
        <v>11947.950133158593</v>
      </c>
      <c r="AD2814" s="513">
        <v>46516.844450829638</v>
      </c>
      <c r="AE2814" s="513">
        <v>28959.544545110693</v>
      </c>
      <c r="AF2814" s="513">
        <v>6.6938810050487518E-10</v>
      </c>
      <c r="AG2814" s="526"/>
      <c r="AH2814" s="512"/>
      <c r="AK2814" s="526"/>
    </row>
    <row r="2815" spans="2:37" s="523" customFormat="1" ht="12" customHeight="1">
      <c r="B2815" s="527">
        <v>43708</v>
      </c>
      <c r="C2815" s="527">
        <v>43708</v>
      </c>
      <c r="D2815" s="527">
        <v>43708</v>
      </c>
      <c r="E2815" s="515">
        <v>10042281</v>
      </c>
      <c r="F2815" s="526" t="s">
        <v>1053</v>
      </c>
      <c r="G2815" s="526" t="s">
        <v>444</v>
      </c>
      <c r="H2815" s="523">
        <v>143988538</v>
      </c>
      <c r="I2815" s="523">
        <v>98</v>
      </c>
      <c r="J2815" s="523" t="s">
        <v>2175</v>
      </c>
      <c r="K2815" s="523" t="s">
        <v>2733</v>
      </c>
      <c r="L2815" s="514">
        <v>43033</v>
      </c>
      <c r="M2815" s="514">
        <v>44866</v>
      </c>
      <c r="N2815" s="523">
        <v>60</v>
      </c>
      <c r="O2815" s="523">
        <v>21</v>
      </c>
      <c r="P2815" s="523">
        <v>60</v>
      </c>
      <c r="Q2815" s="523">
        <v>21</v>
      </c>
      <c r="R2815" s="523">
        <v>21</v>
      </c>
      <c r="S2815" s="513">
        <v>172968</v>
      </c>
      <c r="T2815" s="523">
        <v>0.05</v>
      </c>
      <c r="U2815" s="523">
        <v>0.08</v>
      </c>
      <c r="V2815" s="513">
        <v>3264.1195409372831</v>
      </c>
      <c r="W2815" s="513">
        <v>160981.26197922879</v>
      </c>
      <c r="X2815" s="513">
        <v>11986.738020771212</v>
      </c>
      <c r="Y2815" s="513">
        <v>19336.619038295772</v>
      </c>
      <c r="Z2815" s="513">
        <v>12849.362708445798</v>
      </c>
      <c r="AA2815" s="513">
        <v>6487.2563298499736</v>
      </c>
      <c r="AB2815" s="513">
        <v>4195.3583072699248</v>
      </c>
      <c r="AC2815" s="513">
        <v>6487.2563298499736</v>
      </c>
      <c r="AD2815" s="513">
        <v>34865.910477006866</v>
      </c>
      <c r="AE2815" s="513">
        <v>22879.172456236993</v>
      </c>
      <c r="AF2815" s="513">
        <v>-1.3387762010097504E-9</v>
      </c>
      <c r="AG2815" s="526"/>
      <c r="AH2815" s="512"/>
      <c r="AK2815" s="526"/>
    </row>
    <row r="2816" spans="2:37" s="523" customFormat="1" ht="12" customHeight="1">
      <c r="B2816" s="527">
        <v>43708</v>
      </c>
      <c r="C2816" s="527">
        <v>43708</v>
      </c>
      <c r="D2816" s="527">
        <v>43708</v>
      </c>
      <c r="E2816" s="515">
        <v>10042082</v>
      </c>
      <c r="F2816" s="526" t="s">
        <v>1053</v>
      </c>
      <c r="G2816" s="526" t="s">
        <v>349</v>
      </c>
      <c r="H2816" s="523">
        <v>143452654</v>
      </c>
      <c r="I2816" s="523">
        <v>99</v>
      </c>
      <c r="J2816" s="523" t="s">
        <v>2795</v>
      </c>
      <c r="K2816" s="523" t="s">
        <v>2732</v>
      </c>
      <c r="L2816" s="514">
        <v>43642</v>
      </c>
      <c r="M2816" s="514">
        <v>54605</v>
      </c>
      <c r="N2816" s="523">
        <v>360</v>
      </c>
      <c r="O2816" s="523">
        <v>1</v>
      </c>
      <c r="P2816" s="523">
        <v>180</v>
      </c>
      <c r="Q2816" s="523">
        <v>1</v>
      </c>
      <c r="R2816" s="523">
        <v>1</v>
      </c>
      <c r="S2816" s="513">
        <v>1702910</v>
      </c>
      <c r="T2816" s="523">
        <v>0.03</v>
      </c>
      <c r="U2816" s="523">
        <v>6.25E-2</v>
      </c>
      <c r="V2816" s="513">
        <v>11759.983810457921</v>
      </c>
      <c r="W2816" s="513">
        <v>1371550.0565619171</v>
      </c>
      <c r="X2816" s="513">
        <v>331359.94343808293</v>
      </c>
      <c r="Y2816" s="513">
        <v>7143.4898779266541</v>
      </c>
      <c r="Z2816" s="513">
        <v>4257.2750000000005</v>
      </c>
      <c r="AA2816" s="513">
        <v>2886.2148779266536</v>
      </c>
      <c r="AB2816" s="513">
        <v>1840.8885746560163</v>
      </c>
      <c r="AC2816" s="513">
        <v>2886.2148779266536</v>
      </c>
      <c r="AD2816" s="513">
        <v>745247.02932049753</v>
      </c>
      <c r="AE2816" s="513">
        <v>413887.08588242601</v>
      </c>
      <c r="AF2816" s="513">
        <v>-1.1408701539039612E-8</v>
      </c>
      <c r="AG2816" s="526"/>
      <c r="AH2816" s="512"/>
      <c r="AK2816" s="526"/>
    </row>
    <row r="2817" spans="2:37" s="523" customFormat="1" ht="12" customHeight="1">
      <c r="B2817" s="527">
        <v>43738</v>
      </c>
      <c r="C2817" s="527">
        <v>43738</v>
      </c>
      <c r="D2817" s="527">
        <v>43738</v>
      </c>
      <c r="E2817" s="515">
        <v>10042101</v>
      </c>
      <c r="F2817" s="526" t="s">
        <v>1053</v>
      </c>
      <c r="G2817" s="526" t="s">
        <v>444</v>
      </c>
      <c r="H2817" s="523">
        <v>143006603</v>
      </c>
      <c r="I2817" s="523">
        <v>99</v>
      </c>
      <c r="J2817" s="523" t="s">
        <v>1887</v>
      </c>
      <c r="K2817" s="523" t="s">
        <v>1331</v>
      </c>
      <c r="L2817" s="514">
        <v>39414</v>
      </c>
      <c r="M2817" s="514">
        <v>43792</v>
      </c>
      <c r="N2817" s="523">
        <v>144</v>
      </c>
      <c r="O2817" s="523">
        <v>141</v>
      </c>
      <c r="P2817" s="523">
        <v>144</v>
      </c>
      <c r="Q2817" s="523">
        <v>141</v>
      </c>
      <c r="R2817" s="523">
        <v>141</v>
      </c>
      <c r="S2817" s="513">
        <v>1000016</v>
      </c>
      <c r="T2817" s="523">
        <v>0.03</v>
      </c>
      <c r="U2817" s="523">
        <v>8.6499999999999994E-2</v>
      </c>
      <c r="V2817" s="513">
        <v>8277.9993403507069</v>
      </c>
      <c r="W2817" s="513">
        <v>740158.34644680656</v>
      </c>
      <c r="X2817" s="513">
        <v>259857.65355319344</v>
      </c>
      <c r="Y2817" s="513">
        <v>451519.79030397907</v>
      </c>
      <c r="Z2817" s="513">
        <v>191892.25046196743</v>
      </c>
      <c r="AA2817" s="513">
        <v>259627.53984201164</v>
      </c>
      <c r="AB2817" s="513">
        <v>254443.9524375019</v>
      </c>
      <c r="AC2817" s="513">
        <v>259627.53984201164</v>
      </c>
      <c r="AD2817" s="513">
        <v>451873.55856368749</v>
      </c>
      <c r="AE2817" s="513">
        <v>192015.90501050185</v>
      </c>
      <c r="AF2817" s="513">
        <v>-7.7998265624046326E-9</v>
      </c>
      <c r="AG2817" s="526"/>
      <c r="AH2817" s="512"/>
      <c r="AK2817" s="526"/>
    </row>
    <row r="2818" spans="2:37">
      <c r="B2818" s="527">
        <v>43738</v>
      </c>
      <c r="C2818" s="527">
        <v>43738</v>
      </c>
      <c r="D2818" s="527">
        <v>43738</v>
      </c>
      <c r="E2818" s="515">
        <v>10041505</v>
      </c>
      <c r="F2818" s="61" t="s">
        <v>1054</v>
      </c>
      <c r="G2818" s="526" t="s">
        <v>444</v>
      </c>
      <c r="H2818" s="60">
        <v>143091538</v>
      </c>
      <c r="I2818" s="60">
        <v>99</v>
      </c>
      <c r="J2818" s="60" t="s">
        <v>2025</v>
      </c>
      <c r="K2818" s="60" t="s">
        <v>1331</v>
      </c>
      <c r="L2818" s="62">
        <v>40409</v>
      </c>
      <c r="M2818" s="62">
        <v>43739</v>
      </c>
      <c r="N2818" s="60">
        <v>109</v>
      </c>
      <c r="O2818" s="60">
        <v>108</v>
      </c>
      <c r="P2818" s="60">
        <v>109</v>
      </c>
      <c r="Q2818" s="60">
        <v>108</v>
      </c>
      <c r="R2818" s="60">
        <v>108</v>
      </c>
      <c r="S2818" s="249">
        <v>1016099</v>
      </c>
      <c r="T2818" s="60">
        <v>0.03</v>
      </c>
      <c r="U2818" s="60">
        <v>8.6499999999999994E-2</v>
      </c>
      <c r="V2818" s="249">
        <v>10661.32238878001</v>
      </c>
      <c r="W2818" s="249">
        <v>802988.94737683807</v>
      </c>
      <c r="X2818" s="249">
        <v>213110.05262316193</v>
      </c>
      <c r="Y2818" s="249">
        <v>359018.89263310109</v>
      </c>
      <c r="Z2818" s="249">
        <v>145958.55353814643</v>
      </c>
      <c r="AA2818" s="249">
        <v>213060.33909495466</v>
      </c>
      <c r="AB2818" s="249">
        <v>211154.91452570172</v>
      </c>
      <c r="AC2818" s="249">
        <v>213060.33909495466</v>
      </c>
      <c r="AD2818" s="249">
        <v>359095.19300017413</v>
      </c>
      <c r="AE2818" s="249">
        <v>145985.14037702128</v>
      </c>
      <c r="AF2818" s="249">
        <v>-9.0803951025009155E-9</v>
      </c>
    </row>
    <row r="2819" spans="2:37">
      <c r="B2819" s="527">
        <v>43738</v>
      </c>
      <c r="C2819" s="527">
        <v>43738</v>
      </c>
      <c r="D2819" s="527">
        <v>43738</v>
      </c>
      <c r="E2819" s="515">
        <v>10041528</v>
      </c>
      <c r="F2819" s="61" t="s">
        <v>1053</v>
      </c>
      <c r="G2819" s="520" t="str">
        <f>INDEX([1]MASTERFILE!$O:$O,MATCH(E:E,[1]MASTERFILE!$B:$B,0))</f>
        <v>Leaver</v>
      </c>
      <c r="H2819" s="60">
        <v>143172392</v>
      </c>
      <c r="I2819" s="60">
        <v>99</v>
      </c>
      <c r="J2819" s="60" t="s">
        <v>2071</v>
      </c>
      <c r="K2819" s="60" t="s">
        <v>1335</v>
      </c>
      <c r="L2819" s="62">
        <v>40660</v>
      </c>
      <c r="M2819" s="62">
        <v>51622</v>
      </c>
      <c r="N2819" s="60">
        <v>360</v>
      </c>
      <c r="O2819" s="60">
        <v>100</v>
      </c>
      <c r="P2819" s="60">
        <v>180</v>
      </c>
      <c r="Q2819" s="60">
        <v>100</v>
      </c>
      <c r="R2819" s="60">
        <v>100</v>
      </c>
      <c r="S2819" s="249">
        <v>3355797</v>
      </c>
      <c r="T2819" s="60">
        <v>0.03</v>
      </c>
      <c r="U2819" s="60">
        <v>8.1500000000000003E-2</v>
      </c>
      <c r="V2819" s="249">
        <v>23174.517966999581</v>
      </c>
      <c r="W2819" s="249">
        <v>2403168.7903336822</v>
      </c>
      <c r="X2819" s="249">
        <v>952628.20966631779</v>
      </c>
      <c r="Y2819" s="249">
        <v>1341002.6321160924</v>
      </c>
      <c r="Z2819" s="249">
        <v>640091.31547069061</v>
      </c>
      <c r="AA2819" s="249">
        <v>700911.31664540176</v>
      </c>
      <c r="AB2819" s="249">
        <v>529237.89425906539</v>
      </c>
      <c r="AC2819" s="249">
        <v>700911.31664540176</v>
      </c>
      <c r="AD2819" s="249">
        <v>1768244.4437262784</v>
      </c>
      <c r="AE2819" s="249">
        <v>815616.23405992519</v>
      </c>
      <c r="AF2819" s="249">
        <v>3.5390257835388184E-8</v>
      </c>
    </row>
    <row r="2820" spans="2:37">
      <c r="B2820" s="527">
        <v>43738</v>
      </c>
      <c r="C2820" s="527">
        <v>43738</v>
      </c>
      <c r="D2820" s="527">
        <v>43738</v>
      </c>
      <c r="E2820" s="515">
        <v>10042323</v>
      </c>
      <c r="F2820" s="61" t="s">
        <v>1054</v>
      </c>
      <c r="G2820" s="526" t="s">
        <v>444</v>
      </c>
      <c r="H2820" s="60">
        <v>143984044</v>
      </c>
      <c r="I2820" s="60">
        <v>98</v>
      </c>
      <c r="J2820" s="60" t="s">
        <v>2366</v>
      </c>
      <c r="K2820" s="60" t="s">
        <v>1780</v>
      </c>
      <c r="L2820" s="62">
        <v>41830</v>
      </c>
      <c r="M2820" s="62">
        <v>43647</v>
      </c>
      <c r="N2820" s="60">
        <v>60</v>
      </c>
      <c r="O2820" s="60">
        <v>62</v>
      </c>
      <c r="P2820" s="60">
        <v>60</v>
      </c>
      <c r="Q2820" s="60">
        <v>60</v>
      </c>
      <c r="R2820" s="60">
        <v>62</v>
      </c>
      <c r="S2820" s="249">
        <v>112046</v>
      </c>
      <c r="T2820" s="60">
        <v>0.05</v>
      </c>
      <c r="U2820" s="60">
        <v>9.1499999999999998E-2</v>
      </c>
      <c r="V2820" s="249">
        <v>2114.4462448768491</v>
      </c>
      <c r="W2820" s="249">
        <v>101503.66444686726</v>
      </c>
      <c r="X2820" s="249">
        <v>10542.33555313274</v>
      </c>
      <c r="Y2820" s="249">
        <v>25363.110245743766</v>
      </c>
      <c r="Z2820" s="249">
        <v>14820.774692610939</v>
      </c>
      <c r="AA2820" s="249">
        <v>10542.335553132827</v>
      </c>
      <c r="AB2820" s="249">
        <v>10893.746738237163</v>
      </c>
      <c r="AC2820" s="249">
        <v>10542.335553132827</v>
      </c>
      <c r="AD2820" s="249">
        <v>25363.110245743766</v>
      </c>
      <c r="AE2820" s="249">
        <v>14820.774692610939</v>
      </c>
      <c r="AF2820" s="249">
        <v>8.7311491370201111E-11</v>
      </c>
    </row>
    <row r="2821" spans="2:37">
      <c r="B2821" s="527">
        <v>43738</v>
      </c>
      <c r="C2821" s="527">
        <v>43738</v>
      </c>
      <c r="D2821" s="527">
        <v>43738</v>
      </c>
      <c r="E2821" s="515">
        <v>10041898</v>
      </c>
      <c r="F2821" s="520" t="s">
        <v>1054</v>
      </c>
      <c r="G2821" s="526" t="s">
        <v>444</v>
      </c>
      <c r="H2821" s="60">
        <v>143984206</v>
      </c>
      <c r="I2821" s="60">
        <v>98</v>
      </c>
      <c r="J2821" s="60" t="s">
        <v>2373</v>
      </c>
      <c r="K2821" s="60" t="s">
        <v>1780</v>
      </c>
      <c r="L2821" s="62">
        <v>41904</v>
      </c>
      <c r="M2821" s="62">
        <v>43739</v>
      </c>
      <c r="N2821" s="60">
        <v>60</v>
      </c>
      <c r="O2821" s="60">
        <v>59</v>
      </c>
      <c r="P2821" s="60">
        <v>60</v>
      </c>
      <c r="Q2821" s="60">
        <v>59</v>
      </c>
      <c r="R2821" s="60">
        <v>59</v>
      </c>
      <c r="S2821" s="249">
        <v>142622</v>
      </c>
      <c r="T2821" s="60">
        <v>0.05</v>
      </c>
      <c r="U2821" s="60">
        <v>9.1499999999999998E-2</v>
      </c>
      <c r="V2821" s="249">
        <v>2691.4530847761275</v>
      </c>
      <c r="W2821" s="249">
        <v>129202.78841494657</v>
      </c>
      <c r="X2821" s="249">
        <v>13419.211585053432</v>
      </c>
      <c r="Y2821" s="249">
        <v>32264.029640462366</v>
      </c>
      <c r="Z2821" s="249">
        <v>18854.01723144413</v>
      </c>
      <c r="AA2821" s="249">
        <v>13410.012409018236</v>
      </c>
      <c r="AB2821" s="249">
        <v>13195.558058635876</v>
      </c>
      <c r="AC2821" s="249">
        <v>13410.012409018236</v>
      </c>
      <c r="AD2821" s="249">
        <v>32284.396671621187</v>
      </c>
      <c r="AE2821" s="249">
        <v>18865.185086567653</v>
      </c>
      <c r="AF2821" s="249">
        <v>1.0186340659856796E-10</v>
      </c>
    </row>
    <row r="2822" spans="2:37">
      <c r="B2822" s="527">
        <v>43738</v>
      </c>
      <c r="C2822" s="527">
        <v>43738</v>
      </c>
      <c r="D2822" s="527">
        <v>43738</v>
      </c>
      <c r="E2822" s="515">
        <v>10041583</v>
      </c>
      <c r="F2822" s="520" t="s">
        <v>1054</v>
      </c>
      <c r="G2822" s="526" t="s">
        <v>444</v>
      </c>
      <c r="H2822" s="60">
        <v>143984419</v>
      </c>
      <c r="I2822" s="60">
        <v>98</v>
      </c>
      <c r="J2822" s="60" t="s">
        <v>1857</v>
      </c>
      <c r="K2822" s="60" t="s">
        <v>1780</v>
      </c>
      <c r="L2822" s="62">
        <v>41921</v>
      </c>
      <c r="M2822" s="62">
        <v>43739</v>
      </c>
      <c r="N2822" s="60">
        <v>60</v>
      </c>
      <c r="O2822" s="60">
        <v>59</v>
      </c>
      <c r="P2822" s="60">
        <v>60</v>
      </c>
      <c r="Q2822" s="60">
        <v>59</v>
      </c>
      <c r="R2822" s="60">
        <v>59</v>
      </c>
      <c r="S2822" s="249">
        <v>215328</v>
      </c>
      <c r="T2822" s="60">
        <v>0.05</v>
      </c>
      <c r="U2822" s="60">
        <v>9.1499999999999998E-2</v>
      </c>
      <c r="V2822" s="249">
        <v>4063.5049980975868</v>
      </c>
      <c r="W2822" s="249">
        <v>195067.92797614404</v>
      </c>
      <c r="X2822" s="249">
        <v>20260.072023855959</v>
      </c>
      <c r="Y2822" s="249">
        <v>48711.622151010903</v>
      </c>
      <c r="Z2822" s="249">
        <v>28465.438869265607</v>
      </c>
      <c r="AA2822" s="249">
        <v>20246.183281745296</v>
      </c>
      <c r="AB2822" s="249">
        <v>19922.404156791694</v>
      </c>
      <c r="AC2822" s="249">
        <v>20246.183281745296</v>
      </c>
      <c r="AD2822" s="249">
        <v>48742.371909711277</v>
      </c>
      <c r="AE2822" s="249">
        <v>28482.299885855202</v>
      </c>
      <c r="AF2822" s="249">
        <v>1.1641532182693481E-10</v>
      </c>
    </row>
    <row r="2823" spans="2:37">
      <c r="B2823" s="527">
        <v>43738</v>
      </c>
      <c r="C2823" s="527">
        <v>43738</v>
      </c>
      <c r="D2823" s="527">
        <v>43738</v>
      </c>
      <c r="E2823" s="515">
        <v>10041502</v>
      </c>
      <c r="F2823" s="61" t="s">
        <v>1053</v>
      </c>
      <c r="G2823" s="526" t="s">
        <v>444</v>
      </c>
      <c r="H2823" s="60">
        <v>143984451</v>
      </c>
      <c r="I2823" s="60">
        <v>98</v>
      </c>
      <c r="J2823" s="60" t="s">
        <v>2379</v>
      </c>
      <c r="K2823" s="60" t="s">
        <v>1780</v>
      </c>
      <c r="L2823" s="62">
        <v>41837</v>
      </c>
      <c r="M2823" s="62">
        <v>44409</v>
      </c>
      <c r="N2823" s="60">
        <v>85</v>
      </c>
      <c r="O2823" s="60">
        <v>62</v>
      </c>
      <c r="P2823" s="60">
        <v>60</v>
      </c>
      <c r="Q2823" s="60">
        <v>60</v>
      </c>
      <c r="R2823" s="60">
        <v>62</v>
      </c>
      <c r="S2823" s="249">
        <v>1009615</v>
      </c>
      <c r="T2823" s="60">
        <v>0.05</v>
      </c>
      <c r="U2823" s="60">
        <v>9.1499999999999998E-2</v>
      </c>
      <c r="V2823" s="249">
        <v>19052.6805554981</v>
      </c>
      <c r="W2823" s="249">
        <v>914620.97870985023</v>
      </c>
      <c r="X2823" s="249">
        <v>94994.021290149773</v>
      </c>
      <c r="Y2823" s="249">
        <v>228539.8546200362</v>
      </c>
      <c r="Z2823" s="249">
        <v>133545.83332988597</v>
      </c>
      <c r="AA2823" s="249">
        <v>94994.021290150238</v>
      </c>
      <c r="AB2823" s="249">
        <v>98160.488666488091</v>
      </c>
      <c r="AC2823" s="249">
        <v>94994.021290150238</v>
      </c>
      <c r="AD2823" s="249">
        <v>228539.8546200362</v>
      </c>
      <c r="AE2823" s="249">
        <v>133545.83332988597</v>
      </c>
      <c r="AF2823" s="249">
        <v>4.6566128730773926E-10</v>
      </c>
    </row>
    <row r="2824" spans="2:37">
      <c r="B2824" s="527">
        <v>43738</v>
      </c>
      <c r="C2824" s="527">
        <v>43738</v>
      </c>
      <c r="D2824" s="527">
        <v>43738</v>
      </c>
      <c r="E2824" s="515">
        <v>10042261</v>
      </c>
      <c r="F2824" s="520" t="s">
        <v>1054</v>
      </c>
      <c r="G2824" s="526" t="s">
        <v>444</v>
      </c>
      <c r="H2824" s="60">
        <v>143984834</v>
      </c>
      <c r="I2824" s="60">
        <v>98</v>
      </c>
      <c r="J2824" s="60" t="s">
        <v>2396</v>
      </c>
      <c r="K2824" s="60" t="s">
        <v>1780</v>
      </c>
      <c r="L2824" s="62">
        <v>41907</v>
      </c>
      <c r="M2824" s="62">
        <v>43739</v>
      </c>
      <c r="N2824" s="60">
        <v>60</v>
      </c>
      <c r="O2824" s="60">
        <v>59</v>
      </c>
      <c r="P2824" s="60">
        <v>60</v>
      </c>
      <c r="Q2824" s="60">
        <v>59</v>
      </c>
      <c r="R2824" s="60">
        <v>59</v>
      </c>
      <c r="S2824" s="249">
        <v>329246</v>
      </c>
      <c r="T2824" s="60">
        <v>0.05</v>
      </c>
      <c r="U2824" s="60">
        <v>9.1499999999999998E-2</v>
      </c>
      <c r="V2824" s="249">
        <v>6213.2781923560242</v>
      </c>
      <c r="W2824" s="249">
        <v>298267.45715575083</v>
      </c>
      <c r="X2824" s="249">
        <v>30978.542844249168</v>
      </c>
      <c r="Y2824" s="249">
        <v>74482.216649630922</v>
      </c>
      <c r="Z2824" s="249">
        <v>43524.910304048855</v>
      </c>
      <c r="AA2824" s="249">
        <v>30957.306345582067</v>
      </c>
      <c r="AB2824" s="249">
        <v>30462.233796845016</v>
      </c>
      <c r="AC2824" s="249">
        <v>30957.306345582067</v>
      </c>
      <c r="AD2824" s="249">
        <v>74529.234385610849</v>
      </c>
      <c r="AE2824" s="249">
        <v>43550.691541361448</v>
      </c>
      <c r="AF2824" s="249">
        <v>2.3283064365386963E-10</v>
      </c>
    </row>
    <row r="2825" spans="2:37">
      <c r="B2825" s="527">
        <v>43738</v>
      </c>
      <c r="C2825" s="527">
        <v>43738</v>
      </c>
      <c r="D2825" s="527">
        <v>43738</v>
      </c>
      <c r="E2825" s="515">
        <v>46097569</v>
      </c>
      <c r="F2825" s="520" t="s">
        <v>1053</v>
      </c>
      <c r="G2825" s="526" t="s">
        <v>444</v>
      </c>
      <c r="H2825" s="60">
        <v>143985628</v>
      </c>
      <c r="I2825" s="60">
        <v>98</v>
      </c>
      <c r="J2825" s="60" t="s">
        <v>2353</v>
      </c>
      <c r="K2825" s="60" t="s">
        <v>1780</v>
      </c>
      <c r="L2825" s="62">
        <v>42101</v>
      </c>
      <c r="M2825" s="62">
        <v>43922</v>
      </c>
      <c r="N2825" s="60">
        <v>60</v>
      </c>
      <c r="O2825" s="60">
        <v>53</v>
      </c>
      <c r="P2825" s="60">
        <v>60</v>
      </c>
      <c r="Q2825" s="60">
        <v>53</v>
      </c>
      <c r="R2825" s="60">
        <v>53</v>
      </c>
      <c r="S2825" s="249">
        <v>132165</v>
      </c>
      <c r="T2825" s="60">
        <v>0.05</v>
      </c>
      <c r="U2825" s="60">
        <v>9.1499999999999998E-2</v>
      </c>
      <c r="V2825" s="249">
        <v>2494.1165945607054</v>
      </c>
      <c r="W2825" s="249">
        <v>119729.68077057827</v>
      </c>
      <c r="X2825" s="249">
        <v>12435.31922942173</v>
      </c>
      <c r="Y2825" s="249">
        <v>29396.773447993779</v>
      </c>
      <c r="Z2825" s="249">
        <v>17194.61511402324</v>
      </c>
      <c r="AA2825" s="249">
        <v>12202.158333970539</v>
      </c>
      <c r="AB2825" s="249">
        <v>10984.531985989193</v>
      </c>
      <c r="AC2825" s="249">
        <v>12202.158333970539</v>
      </c>
      <c r="AD2825" s="249">
        <v>29917.314903064136</v>
      </c>
      <c r="AE2825" s="249">
        <v>17481.995673642319</v>
      </c>
      <c r="AF2825" s="249">
        <v>8.7311491370201111E-11</v>
      </c>
    </row>
    <row r="2826" spans="2:37">
      <c r="B2826" s="527">
        <v>43738</v>
      </c>
      <c r="C2826" s="527">
        <v>43738</v>
      </c>
      <c r="D2826" s="527">
        <v>43738</v>
      </c>
      <c r="E2826" s="515">
        <v>10041614</v>
      </c>
      <c r="F2826" s="520" t="s">
        <v>1053</v>
      </c>
      <c r="G2826" s="526" t="s">
        <v>444</v>
      </c>
      <c r="H2826" s="60">
        <v>143985709</v>
      </c>
      <c r="I2826" s="60">
        <v>98</v>
      </c>
      <c r="J2826" s="60" t="s">
        <v>2581</v>
      </c>
      <c r="K2826" s="60" t="s">
        <v>1780</v>
      </c>
      <c r="L2826" s="62">
        <v>42261</v>
      </c>
      <c r="M2826" s="62">
        <v>44075</v>
      </c>
      <c r="N2826" s="60">
        <v>60</v>
      </c>
      <c r="O2826" s="60">
        <v>48</v>
      </c>
      <c r="P2826" s="60">
        <v>60</v>
      </c>
      <c r="Q2826" s="60">
        <v>48</v>
      </c>
      <c r="R2826" s="60">
        <v>48</v>
      </c>
      <c r="S2826" s="249">
        <v>319268</v>
      </c>
      <c r="T2826" s="60">
        <v>0.05</v>
      </c>
      <c r="U2826" s="60">
        <v>9.1499999999999998E-2</v>
      </c>
      <c r="V2826" s="249">
        <v>6024.9810230560834</v>
      </c>
      <c r="W2826" s="249">
        <v>289228.28071169357</v>
      </c>
      <c r="X2826" s="249">
        <v>30039.719288306427</v>
      </c>
      <c r="Y2826" s="249">
        <v>68811.172160732734</v>
      </c>
      <c r="Z2826" s="249">
        <v>40310.230008693849</v>
      </c>
      <c r="AA2826" s="249">
        <v>28500.942152038886</v>
      </c>
      <c r="AB2826" s="249">
        <v>24031.775430645142</v>
      </c>
      <c r="AC2826" s="249">
        <v>28500.942152038886</v>
      </c>
      <c r="AD2826" s="249">
        <v>72270.580671671603</v>
      </c>
      <c r="AE2826" s="249">
        <v>42230.861383365002</v>
      </c>
      <c r="AF2826" s="249">
        <v>1.7462298274040222E-10</v>
      </c>
    </row>
    <row r="2827" spans="2:37">
      <c r="B2827" s="527">
        <v>43738</v>
      </c>
      <c r="C2827" s="527">
        <v>43738</v>
      </c>
      <c r="D2827" s="527">
        <v>43738</v>
      </c>
      <c r="E2827" s="515">
        <v>10042106</v>
      </c>
      <c r="F2827" s="520" t="s">
        <v>1053</v>
      </c>
      <c r="G2827" s="526" t="s">
        <v>444</v>
      </c>
      <c r="H2827" s="60">
        <v>143986241</v>
      </c>
      <c r="I2827" s="60">
        <v>98</v>
      </c>
      <c r="J2827" s="60" t="s">
        <v>2292</v>
      </c>
      <c r="K2827" s="60" t="s">
        <v>1780</v>
      </c>
      <c r="L2827" s="62">
        <v>42180</v>
      </c>
      <c r="M2827" s="62">
        <v>44013</v>
      </c>
      <c r="N2827" s="60">
        <v>60</v>
      </c>
      <c r="O2827" s="60">
        <v>50</v>
      </c>
      <c r="P2827" s="60">
        <v>60</v>
      </c>
      <c r="Q2827" s="60">
        <v>50</v>
      </c>
      <c r="R2827" s="60">
        <v>50</v>
      </c>
      <c r="S2827" s="249">
        <v>50858</v>
      </c>
      <c r="T2827" s="60">
        <v>0.05</v>
      </c>
      <c r="U2827" s="60">
        <v>9.1499999999999998E-2</v>
      </c>
      <c r="V2827" s="249">
        <v>959.7532006671081</v>
      </c>
      <c r="W2827" s="249">
        <v>46072.803727386745</v>
      </c>
      <c r="X2827" s="249">
        <v>4785.1962726132551</v>
      </c>
      <c r="Y2827" s="249">
        <v>11121.870112510762</v>
      </c>
      <c r="Z2827" s="249">
        <v>6510.8652553821448</v>
      </c>
      <c r="AA2827" s="249">
        <v>4611.004857128617</v>
      </c>
      <c r="AB2827" s="249">
        <v>3987.6635605110459</v>
      </c>
      <c r="AC2827" s="249">
        <v>4611.004857128617</v>
      </c>
      <c r="AD2827" s="249">
        <v>11512.38831263977</v>
      </c>
      <c r="AE2827" s="249">
        <v>6727.1920400264862</v>
      </c>
      <c r="AF2827" s="249">
        <v>2.9103830456733704E-11</v>
      </c>
    </row>
    <row r="2828" spans="2:37">
      <c r="B2828" s="527">
        <v>43738</v>
      </c>
      <c r="C2828" s="527">
        <v>43738</v>
      </c>
      <c r="D2828" s="527">
        <v>43738</v>
      </c>
      <c r="E2828" s="515">
        <v>10042044</v>
      </c>
      <c r="F2828" s="520" t="s">
        <v>1053</v>
      </c>
      <c r="G2828" s="526" t="s">
        <v>444</v>
      </c>
      <c r="H2828" s="60">
        <v>143999114</v>
      </c>
      <c r="I2828" s="60">
        <v>99</v>
      </c>
      <c r="J2828" s="60" t="s">
        <v>2498</v>
      </c>
      <c r="K2828" s="60" t="s">
        <v>1336</v>
      </c>
      <c r="L2828" s="62">
        <v>41039</v>
      </c>
      <c r="M2828" s="62">
        <v>51987</v>
      </c>
      <c r="N2828" s="60">
        <v>360</v>
      </c>
      <c r="O2828" s="60">
        <v>88</v>
      </c>
      <c r="P2828" s="60">
        <v>180</v>
      </c>
      <c r="Q2828" s="60">
        <v>88</v>
      </c>
      <c r="R2828" s="60">
        <v>88</v>
      </c>
      <c r="S2828" s="249">
        <v>2080151</v>
      </c>
      <c r="T2828" s="60">
        <v>0.03</v>
      </c>
      <c r="U2828" s="60">
        <v>7.6499999999999999E-2</v>
      </c>
      <c r="V2828" s="249">
        <v>14365.140896059012</v>
      </c>
      <c r="W2828" s="249">
        <v>1535464.3436267676</v>
      </c>
      <c r="X2828" s="249">
        <v>544686.65637323237</v>
      </c>
      <c r="Y2828" s="249">
        <v>726211.99773236457</v>
      </c>
      <c r="Z2828" s="249">
        <v>363292.33154845529</v>
      </c>
      <c r="AA2828" s="249">
        <v>362919.66618390928</v>
      </c>
      <c r="AB2828" s="249">
        <v>266291.25422691362</v>
      </c>
      <c r="AC2828" s="249">
        <v>362919.66618390928</v>
      </c>
      <c r="AD2828" s="249">
        <v>1050261.0176638605</v>
      </c>
      <c r="AE2828" s="249">
        <v>505574.36129062227</v>
      </c>
      <c r="AF2828" s="249">
        <v>5.8207660913467407E-9</v>
      </c>
    </row>
    <row r="2829" spans="2:37">
      <c r="B2829" s="527">
        <v>43738</v>
      </c>
      <c r="C2829" s="527">
        <v>43738</v>
      </c>
      <c r="D2829" s="527">
        <v>43738</v>
      </c>
      <c r="E2829" s="515">
        <v>10041614</v>
      </c>
      <c r="F2829" s="520" t="s">
        <v>1053</v>
      </c>
      <c r="G2829" s="526" t="s">
        <v>444</v>
      </c>
      <c r="H2829" s="60">
        <v>143987418</v>
      </c>
      <c r="I2829" s="60">
        <v>98</v>
      </c>
      <c r="J2829" s="60" t="s">
        <v>2581</v>
      </c>
      <c r="K2829" s="60" t="s">
        <v>2673</v>
      </c>
      <c r="L2829" s="62">
        <v>42618</v>
      </c>
      <c r="M2829" s="62">
        <v>44440</v>
      </c>
      <c r="N2829" s="60">
        <v>60</v>
      </c>
      <c r="O2829" s="60">
        <v>36</v>
      </c>
      <c r="P2829" s="60">
        <v>60</v>
      </c>
      <c r="Q2829" s="60">
        <v>36</v>
      </c>
      <c r="R2829" s="60">
        <v>36</v>
      </c>
      <c r="S2829" s="249">
        <v>82091</v>
      </c>
      <c r="T2829" s="60">
        <v>0.05</v>
      </c>
      <c r="U2829" s="60">
        <v>8.5000000000000006E-2</v>
      </c>
      <c r="V2829" s="249">
        <v>1549.1584410705016</v>
      </c>
      <c r="W2829" s="249">
        <v>75507.814472903847</v>
      </c>
      <c r="X2829" s="249">
        <v>6583.1855270961532</v>
      </c>
      <c r="Y2829" s="249">
        <v>14342.528294242773</v>
      </c>
      <c r="Z2829" s="249">
        <v>8990.0639804383391</v>
      </c>
      <c r="AA2829" s="249">
        <v>5352.4643138044339</v>
      </c>
      <c r="AB2829" s="249">
        <v>3949.9113162576923</v>
      </c>
      <c r="AC2829" s="249">
        <v>5352.4643138044339</v>
      </c>
      <c r="AD2829" s="249">
        <v>17441.691991326486</v>
      </c>
      <c r="AE2829" s="249">
        <v>10858.5064642301</v>
      </c>
      <c r="AF2829" s="249">
        <v>2.3283064365386963E-10</v>
      </c>
    </row>
    <row r="2830" spans="2:37">
      <c r="B2830" s="527">
        <v>43738</v>
      </c>
      <c r="C2830" s="527">
        <v>43738</v>
      </c>
      <c r="D2830" s="527">
        <v>43738</v>
      </c>
      <c r="E2830" s="515">
        <v>10042209</v>
      </c>
      <c r="F2830" s="61" t="s">
        <v>1054</v>
      </c>
      <c r="G2830" s="526" t="s">
        <v>444</v>
      </c>
      <c r="H2830" s="60">
        <v>143987604</v>
      </c>
      <c r="I2830" s="60">
        <v>98</v>
      </c>
      <c r="J2830" s="60" t="s">
        <v>2687</v>
      </c>
      <c r="K2830" s="60" t="s">
        <v>2673</v>
      </c>
      <c r="L2830" s="62">
        <v>42629</v>
      </c>
      <c r="M2830" s="62">
        <v>43739</v>
      </c>
      <c r="N2830" s="60">
        <v>36</v>
      </c>
      <c r="O2830" s="60">
        <v>35</v>
      </c>
      <c r="P2830" s="60">
        <v>36</v>
      </c>
      <c r="Q2830" s="60">
        <v>35</v>
      </c>
      <c r="R2830" s="60">
        <v>35</v>
      </c>
      <c r="S2830" s="249">
        <v>41176</v>
      </c>
      <c r="T2830" s="60">
        <v>0.05</v>
      </c>
      <c r="U2830" s="60">
        <v>8.5000000000000006E-2</v>
      </c>
      <c r="V2830" s="249">
        <v>1234.0816591817056</v>
      </c>
      <c r="W2830" s="249">
        <v>39093.377561366899</v>
      </c>
      <c r="X2830" s="249">
        <v>2082.6224386331014</v>
      </c>
      <c r="Y2830" s="249">
        <v>5324.8822402519363</v>
      </c>
      <c r="Z2830" s="249">
        <v>3245.8190597564171</v>
      </c>
      <c r="AA2830" s="249">
        <v>2079.0631804955192</v>
      </c>
      <c r="AB2830" s="249">
        <v>2024.7718153377375</v>
      </c>
      <c r="AC2830" s="249">
        <v>2079.0631804955192</v>
      </c>
      <c r="AD2830" s="249">
        <v>5333.5621691746128</v>
      </c>
      <c r="AE2830" s="249">
        <v>3250.9397305414095</v>
      </c>
      <c r="AF2830" s="249">
        <v>1.0186340659856796E-10</v>
      </c>
    </row>
    <row r="2831" spans="2:37">
      <c r="B2831" s="527">
        <v>43738</v>
      </c>
      <c r="C2831" s="527">
        <v>43738</v>
      </c>
      <c r="D2831" s="527">
        <v>43738</v>
      </c>
      <c r="E2831" s="515">
        <v>10041788</v>
      </c>
      <c r="F2831" s="61" t="s">
        <v>1053</v>
      </c>
      <c r="G2831" s="526" t="s">
        <v>444</v>
      </c>
      <c r="H2831" s="60">
        <v>143987744</v>
      </c>
      <c r="I2831" s="60">
        <v>98</v>
      </c>
      <c r="J2831" s="60" t="s">
        <v>2704</v>
      </c>
      <c r="K2831" s="60" t="s">
        <v>2673</v>
      </c>
      <c r="L2831" s="62">
        <v>42661</v>
      </c>
      <c r="M2831" s="62">
        <v>43770</v>
      </c>
      <c r="N2831" s="60">
        <v>36</v>
      </c>
      <c r="O2831" s="60">
        <v>34</v>
      </c>
      <c r="P2831" s="60">
        <v>36</v>
      </c>
      <c r="Q2831" s="60">
        <v>34</v>
      </c>
      <c r="R2831" s="60">
        <v>34</v>
      </c>
      <c r="S2831" s="249">
        <v>128746</v>
      </c>
      <c r="T2831" s="60">
        <v>0.05</v>
      </c>
      <c r="U2831" s="60">
        <v>8.5000000000000006E-2</v>
      </c>
      <c r="V2831" s="249">
        <v>3858.6331186372618</v>
      </c>
      <c r="W2831" s="249">
        <v>122234.2138021115</v>
      </c>
      <c r="X2831" s="249">
        <v>6511.7861978885048</v>
      </c>
      <c r="Y2831" s="249">
        <v>16595.35012237179</v>
      </c>
      <c r="Z2831" s="249">
        <v>10116.825928907754</v>
      </c>
      <c r="AA2831" s="249">
        <v>6478.5241934640362</v>
      </c>
      <c r="AB2831" s="249">
        <v>6150.0202980058102</v>
      </c>
      <c r="AC2831" s="249">
        <v>6478.5241934640362</v>
      </c>
      <c r="AD2831" s="249">
        <v>16676.578468830252</v>
      </c>
      <c r="AE2831" s="249">
        <v>10164.792270941412</v>
      </c>
      <c r="AF2831" s="249">
        <v>3.3469405025243759E-10</v>
      </c>
    </row>
    <row r="2832" spans="2:37">
      <c r="B2832" s="527">
        <v>43738</v>
      </c>
      <c r="C2832" s="527">
        <v>43738</v>
      </c>
      <c r="D2832" s="527">
        <v>43738</v>
      </c>
      <c r="E2832" s="515">
        <v>9972448</v>
      </c>
      <c r="F2832" s="61" t="s">
        <v>1053</v>
      </c>
      <c r="G2832" s="526" t="s">
        <v>444</v>
      </c>
      <c r="H2832" s="60">
        <v>143988031</v>
      </c>
      <c r="I2832" s="60">
        <v>98</v>
      </c>
      <c r="J2832" s="60" t="s">
        <v>2713</v>
      </c>
      <c r="K2832" s="60" t="s">
        <v>2673</v>
      </c>
      <c r="L2832" s="62">
        <v>42843</v>
      </c>
      <c r="M2832" s="62">
        <v>43952</v>
      </c>
      <c r="N2832" s="60">
        <v>36</v>
      </c>
      <c r="O2832" s="60">
        <v>28</v>
      </c>
      <c r="P2832" s="60">
        <v>36</v>
      </c>
      <c r="Q2832" s="60">
        <v>28</v>
      </c>
      <c r="R2832" s="60">
        <v>28</v>
      </c>
      <c r="S2832" s="249">
        <v>298567</v>
      </c>
      <c r="T2832" s="60">
        <v>0.05</v>
      </c>
      <c r="U2832" s="60">
        <v>8.5000000000000006E-2</v>
      </c>
      <c r="V2832" s="249">
        <v>8948.3208358486572</v>
      </c>
      <c r="W2832" s="249">
        <v>283465.91359929647</v>
      </c>
      <c r="X2832" s="249">
        <v>15101.086400703527</v>
      </c>
      <c r="Y2832" s="249">
        <v>36444.659131058841</v>
      </c>
      <c r="Z2832" s="249">
        <v>22248.732807135733</v>
      </c>
      <c r="AA2832" s="249">
        <v>14195.926323923108</v>
      </c>
      <c r="AB2832" s="249">
        <v>11745.289422769409</v>
      </c>
      <c r="AC2832" s="249">
        <v>14195.926323923108</v>
      </c>
      <c r="AD2832" s="249">
        <v>38673.636491255951</v>
      </c>
      <c r="AE2832" s="249">
        <v>23572.550090551667</v>
      </c>
      <c r="AF2832" s="249">
        <v>7.5669959187507629E-10</v>
      </c>
    </row>
    <row r="2833" spans="2:37">
      <c r="B2833" s="527">
        <v>43738</v>
      </c>
      <c r="C2833" s="527">
        <v>43738</v>
      </c>
      <c r="D2833" s="527">
        <v>43738</v>
      </c>
      <c r="E2833" s="515">
        <v>10041528</v>
      </c>
      <c r="F2833" s="61" t="s">
        <v>1053</v>
      </c>
      <c r="G2833" s="520" t="str">
        <f>INDEX([1]MASTERFILE!$O:$O,MATCH(E:E,[1]MASTERFILE!$B:$B,0))</f>
        <v>Leaver</v>
      </c>
      <c r="H2833" s="60">
        <v>143988082</v>
      </c>
      <c r="I2833" s="60">
        <v>98</v>
      </c>
      <c r="J2833" s="60" t="s">
        <v>2727</v>
      </c>
      <c r="K2833" s="60" t="s">
        <v>2673</v>
      </c>
      <c r="L2833" s="62">
        <v>42970</v>
      </c>
      <c r="M2833" s="62">
        <v>44805</v>
      </c>
      <c r="N2833" s="60">
        <v>60</v>
      </c>
      <c r="O2833" s="60">
        <v>24</v>
      </c>
      <c r="P2833" s="60">
        <v>60</v>
      </c>
      <c r="Q2833" s="60">
        <v>24</v>
      </c>
      <c r="R2833" s="60">
        <v>24</v>
      </c>
      <c r="S2833" s="249">
        <v>407153</v>
      </c>
      <c r="T2833" s="60">
        <v>0.05</v>
      </c>
      <c r="U2833" s="60">
        <v>8.5000000000000006E-2</v>
      </c>
      <c r="V2833" s="249">
        <v>7683.4793918599835</v>
      </c>
      <c r="W2833" s="249">
        <v>374501.87214294163</v>
      </c>
      <c r="X2833" s="249">
        <v>32651.127857058367</v>
      </c>
      <c r="Y2833" s="249">
        <v>53299.757377841219</v>
      </c>
      <c r="Z2833" s="249">
        <v>33615.183613218222</v>
      </c>
      <c r="AA2833" s="249">
        <v>19684.573764622997</v>
      </c>
      <c r="AB2833" s="249">
        <v>13060.451142823347</v>
      </c>
      <c r="AC2833" s="249">
        <v>19684.573764622997</v>
      </c>
      <c r="AD2833" s="249">
        <v>86506.891368658573</v>
      </c>
      <c r="AE2833" s="249">
        <v>53855.763511598983</v>
      </c>
      <c r="AF2833" s="249">
        <v>1.2223608791828156E-9</v>
      </c>
    </row>
    <row r="2834" spans="2:37">
      <c r="B2834" s="527">
        <v>43738</v>
      </c>
      <c r="C2834" s="527">
        <v>43738</v>
      </c>
      <c r="D2834" s="527">
        <v>43738</v>
      </c>
      <c r="E2834" s="515">
        <v>10041924</v>
      </c>
      <c r="F2834" s="61" t="s">
        <v>1053</v>
      </c>
      <c r="G2834" s="526" t="s">
        <v>444</v>
      </c>
      <c r="H2834" s="60">
        <v>143970108</v>
      </c>
      <c r="I2834" s="60">
        <v>98</v>
      </c>
      <c r="J2834" s="60" t="s">
        <v>2792</v>
      </c>
      <c r="K2834" s="60" t="s">
        <v>2733</v>
      </c>
      <c r="L2834" s="62">
        <v>43581</v>
      </c>
      <c r="M2834" s="62">
        <v>45413</v>
      </c>
      <c r="N2834" s="60">
        <v>60</v>
      </c>
      <c r="O2834" s="60">
        <v>4</v>
      </c>
      <c r="P2834" s="60">
        <v>60</v>
      </c>
      <c r="Q2834" s="60">
        <v>4</v>
      </c>
      <c r="R2834" s="60">
        <v>4</v>
      </c>
      <c r="S2834" s="249">
        <v>153021</v>
      </c>
      <c r="T2834" s="60">
        <v>0.05</v>
      </c>
      <c r="U2834" s="60">
        <v>0.08</v>
      </c>
      <c r="V2834" s="249">
        <v>2887.695043440197</v>
      </c>
      <c r="W2834" s="249">
        <v>142416.5954935223</v>
      </c>
      <c r="X2834" s="249">
        <v>10604.404506477702</v>
      </c>
      <c r="Y2834" s="249">
        <v>3719.900684622693</v>
      </c>
      <c r="Z2834" s="249">
        <v>2493.9408911775081</v>
      </c>
      <c r="AA2834" s="249">
        <v>1225.9597934451849</v>
      </c>
      <c r="AB2834" s="249">
        <v>706.9603004318468</v>
      </c>
      <c r="AC2834" s="249">
        <v>1225.9597934451849</v>
      </c>
      <c r="AD2834" s="249">
        <v>30845.107112888305</v>
      </c>
      <c r="AE2834" s="249">
        <v>20240.702606411825</v>
      </c>
      <c r="AF2834" s="249">
        <v>-1.2223608791828156E-9</v>
      </c>
    </row>
    <row r="2835" spans="2:37">
      <c r="B2835" s="527">
        <v>43738</v>
      </c>
      <c r="C2835" s="527">
        <v>43738</v>
      </c>
      <c r="D2835" s="527">
        <v>43738</v>
      </c>
      <c r="E2835" s="515">
        <v>10068258</v>
      </c>
      <c r="F2835" s="61" t="s">
        <v>1053</v>
      </c>
      <c r="G2835" s="526" t="s">
        <v>444</v>
      </c>
      <c r="H2835" s="60">
        <v>143547442</v>
      </c>
      <c r="I2835" s="60">
        <v>99</v>
      </c>
      <c r="J2835" s="60" t="s">
        <v>2793</v>
      </c>
      <c r="K2835" s="60" t="s">
        <v>2732</v>
      </c>
      <c r="L2835" s="62">
        <v>43587</v>
      </c>
      <c r="M2835" s="62">
        <v>50891</v>
      </c>
      <c r="N2835" s="60">
        <v>240</v>
      </c>
      <c r="O2835" s="60">
        <v>4</v>
      </c>
      <c r="P2835" s="60">
        <v>180</v>
      </c>
      <c r="Q2835" s="60">
        <v>4</v>
      </c>
      <c r="R2835" s="60">
        <v>4</v>
      </c>
      <c r="S2835" s="249">
        <v>3584000</v>
      </c>
      <c r="T2835" s="60">
        <v>0.03</v>
      </c>
      <c r="U2835" s="60">
        <v>6.25E-2</v>
      </c>
      <c r="V2835" s="249">
        <v>24750.445987563162</v>
      </c>
      <c r="W2835" s="249">
        <v>2886609.0414161109</v>
      </c>
      <c r="X2835" s="249">
        <v>697390.95858388906</v>
      </c>
      <c r="Y2835" s="249">
        <v>59833.006987264518</v>
      </c>
      <c r="Z2835" s="249">
        <v>35602.748302311149</v>
      </c>
      <c r="AA2835" s="249">
        <v>24230.258684953369</v>
      </c>
      <c r="AB2835" s="249">
        <v>15497.576857419757</v>
      </c>
      <c r="AC2835" s="249">
        <v>24230.258684953369</v>
      </c>
      <c r="AD2835" s="249">
        <v>1568471.2363452343</v>
      </c>
      <c r="AE2835" s="249">
        <v>871080.27776136948</v>
      </c>
      <c r="AF2835" s="249">
        <v>-2.4214386940002441E-8</v>
      </c>
    </row>
    <row r="2836" spans="2:37" s="542" customFormat="1">
      <c r="B2836" s="552">
        <v>43769</v>
      </c>
      <c r="C2836" s="552">
        <v>43769</v>
      </c>
      <c r="D2836" s="552">
        <v>43769</v>
      </c>
      <c r="E2836" s="558">
        <v>10041663</v>
      </c>
      <c r="F2836" s="543" t="s">
        <v>1053</v>
      </c>
      <c r="G2836" s="543" t="s">
        <v>444</v>
      </c>
      <c r="H2836" s="542">
        <v>143024458</v>
      </c>
      <c r="I2836" s="542">
        <v>99</v>
      </c>
      <c r="J2836" s="542" t="s">
        <v>1951</v>
      </c>
      <c r="K2836" s="542" t="s">
        <v>1331</v>
      </c>
      <c r="L2836" s="544">
        <v>39555</v>
      </c>
      <c r="M2836" s="544">
        <v>50518</v>
      </c>
      <c r="N2836" s="542">
        <v>360</v>
      </c>
      <c r="O2836" s="542">
        <v>138</v>
      </c>
      <c r="P2836" s="542">
        <v>180</v>
      </c>
      <c r="Q2836" s="542">
        <v>138</v>
      </c>
      <c r="R2836" s="542">
        <v>138</v>
      </c>
      <c r="S2836" s="550">
        <v>800040</v>
      </c>
      <c r="T2836" s="542">
        <v>0.03</v>
      </c>
      <c r="U2836" s="542">
        <v>8.6499999999999994E-2</v>
      </c>
      <c r="V2836" s="550">
        <v>5524.9293548800324</v>
      </c>
      <c r="W2836" s="550">
        <v>556078.58952395851</v>
      </c>
      <c r="X2836" s="550">
        <v>243961.41047604149</v>
      </c>
      <c r="Y2836" s="550">
        <v>405959.29530519975</v>
      </c>
      <c r="Z2836" s="550">
        <v>182419.50972979271</v>
      </c>
      <c r="AA2836" s="550">
        <v>223539.78557540703</v>
      </c>
      <c r="AB2836" s="550">
        <v>187037.08136496515</v>
      </c>
      <c r="AC2836" s="550">
        <v>223539.78557540703</v>
      </c>
      <c r="AD2836" s="550">
        <v>438408.69435444195</v>
      </c>
      <c r="AE2836" s="550">
        <v>194447.28387840581</v>
      </c>
      <c r="AF2836" s="550">
        <v>-5.3551048040390015E-9</v>
      </c>
      <c r="AG2836" s="543"/>
      <c r="AH2836" s="546"/>
      <c r="AK2836" s="543"/>
    </row>
    <row r="2837" spans="2:37" s="542" customFormat="1">
      <c r="B2837" s="552">
        <v>43769</v>
      </c>
      <c r="C2837" s="552">
        <v>43769</v>
      </c>
      <c r="D2837" s="552">
        <v>43769</v>
      </c>
      <c r="E2837" s="558">
        <v>10042051</v>
      </c>
      <c r="F2837" s="543" t="s">
        <v>1054</v>
      </c>
      <c r="G2837" s="543" t="s">
        <v>444</v>
      </c>
      <c r="H2837" s="542">
        <v>143040380</v>
      </c>
      <c r="I2837" s="542">
        <v>99</v>
      </c>
      <c r="J2837" s="542" t="s">
        <v>2012</v>
      </c>
      <c r="K2837" s="542" t="s">
        <v>1331</v>
      </c>
      <c r="L2837" s="544">
        <v>40126</v>
      </c>
      <c r="M2837" s="544">
        <v>43763</v>
      </c>
      <c r="N2837" s="542">
        <v>120</v>
      </c>
      <c r="O2837" s="542">
        <v>119</v>
      </c>
      <c r="P2837" s="542">
        <v>120</v>
      </c>
      <c r="Q2837" s="542">
        <v>119</v>
      </c>
      <c r="R2837" s="542">
        <v>119</v>
      </c>
      <c r="S2837" s="550">
        <v>893614</v>
      </c>
      <c r="T2837" s="542">
        <v>0.03</v>
      </c>
      <c r="U2837" s="542">
        <v>8.6499999999999994E-2</v>
      </c>
      <c r="V2837" s="550">
        <v>8628.8033312906646</v>
      </c>
      <c r="W2837" s="550">
        <v>691469.42915387731</v>
      </c>
      <c r="X2837" s="550">
        <v>202144.57084612269</v>
      </c>
      <c r="Y2837" s="550">
        <v>343925.21645478602</v>
      </c>
      <c r="Z2837" s="550">
        <v>141820.88154208346</v>
      </c>
      <c r="AA2837" s="550">
        <v>202104.33491270256</v>
      </c>
      <c r="AB2837" s="550">
        <v>200460.03275573833</v>
      </c>
      <c r="AC2837" s="550">
        <v>202104.33491270256</v>
      </c>
      <c r="AD2837" s="550">
        <v>343986.97060099524</v>
      </c>
      <c r="AE2837" s="550">
        <v>141842.39975487988</v>
      </c>
      <c r="AF2837" s="550">
        <v>-7.3341652750968933E-9</v>
      </c>
      <c r="AG2837" s="543"/>
      <c r="AH2837" s="546"/>
      <c r="AK2837" s="543"/>
    </row>
    <row r="2838" spans="2:37" s="542" customFormat="1">
      <c r="B2838" s="552">
        <v>43769</v>
      </c>
      <c r="C2838" s="552">
        <v>43769</v>
      </c>
      <c r="D2838" s="552">
        <v>43769</v>
      </c>
      <c r="E2838" s="558">
        <v>10041696</v>
      </c>
      <c r="F2838" s="543" t="s">
        <v>1053</v>
      </c>
      <c r="G2838" s="543" t="s">
        <v>444</v>
      </c>
      <c r="H2838" s="542">
        <v>143774201</v>
      </c>
      <c r="I2838" s="542">
        <v>99</v>
      </c>
      <c r="J2838" s="542" t="s">
        <v>2125</v>
      </c>
      <c r="K2838" s="542" t="s">
        <v>1336</v>
      </c>
      <c r="L2838" s="544">
        <v>41285</v>
      </c>
      <c r="M2838" s="544">
        <v>52232</v>
      </c>
      <c r="N2838" s="542">
        <v>360</v>
      </c>
      <c r="O2838" s="542">
        <v>81</v>
      </c>
      <c r="P2838" s="542">
        <v>180</v>
      </c>
      <c r="Q2838" s="542">
        <v>81</v>
      </c>
      <c r="R2838" s="542">
        <v>81</v>
      </c>
      <c r="S2838" s="550">
        <v>3380186</v>
      </c>
      <c r="T2838" s="542">
        <v>0.03</v>
      </c>
      <c r="U2838" s="542">
        <v>7.6499999999999999E-2</v>
      </c>
      <c r="V2838" s="550">
        <v>23342.943923246981</v>
      </c>
      <c r="W2838" s="550">
        <v>2495085.7307120441</v>
      </c>
      <c r="X2838" s="550">
        <v>885100.26928795595</v>
      </c>
      <c r="Y2838" s="550">
        <v>1105459.0876651532</v>
      </c>
      <c r="Z2838" s="550">
        <v>555514.63740837481</v>
      </c>
      <c r="AA2838" s="550">
        <v>549944.45025677839</v>
      </c>
      <c r="AB2838" s="550">
        <v>398295.12117958016</v>
      </c>
      <c r="AC2838" s="550">
        <v>549944.45025677839</v>
      </c>
      <c r="AD2838" s="550">
        <v>1706644.175472422</v>
      </c>
      <c r="AE2838" s="550">
        <v>821543.90618445631</v>
      </c>
      <c r="AF2838" s="550">
        <v>9.7788870334625244E-9</v>
      </c>
      <c r="AG2838" s="543"/>
      <c r="AH2838" s="546"/>
      <c r="AK2838" s="543"/>
    </row>
    <row r="2839" spans="2:37" s="542" customFormat="1">
      <c r="B2839" s="552">
        <v>43769</v>
      </c>
      <c r="C2839" s="552">
        <v>43769</v>
      </c>
      <c r="D2839" s="552">
        <v>43769</v>
      </c>
      <c r="E2839" s="558">
        <v>10041547</v>
      </c>
      <c r="F2839" s="543" t="s">
        <v>1054</v>
      </c>
      <c r="G2839" s="543" t="s">
        <v>444</v>
      </c>
      <c r="H2839" s="542">
        <v>143984982</v>
      </c>
      <c r="I2839" s="542">
        <v>98</v>
      </c>
      <c r="J2839" s="542" t="s">
        <v>2402</v>
      </c>
      <c r="K2839" s="542" t="s">
        <v>1780</v>
      </c>
      <c r="L2839" s="544">
        <v>41943</v>
      </c>
      <c r="M2839" s="544">
        <v>43770</v>
      </c>
      <c r="N2839" s="542">
        <v>60</v>
      </c>
      <c r="O2839" s="542">
        <v>59</v>
      </c>
      <c r="P2839" s="542">
        <v>60</v>
      </c>
      <c r="Q2839" s="542">
        <v>59</v>
      </c>
      <c r="R2839" s="542">
        <v>59</v>
      </c>
      <c r="S2839" s="550">
        <v>406420</v>
      </c>
      <c r="T2839" s="542">
        <v>0.05</v>
      </c>
      <c r="U2839" s="542">
        <v>9.1499999999999998E-2</v>
      </c>
      <c r="V2839" s="550">
        <v>7669.6467775989249</v>
      </c>
      <c r="W2839" s="550">
        <v>368180.20549145702</v>
      </c>
      <c r="X2839" s="550">
        <v>38239.794508542982</v>
      </c>
      <c r="Y2839" s="550">
        <v>91940.562651461223</v>
      </c>
      <c r="Z2839" s="550">
        <v>53726.982395447558</v>
      </c>
      <c r="AA2839" s="550">
        <v>38213.580256013665</v>
      </c>
      <c r="AB2839" s="550">
        <v>37602.464600067266</v>
      </c>
      <c r="AC2839" s="550">
        <v>38213.580256013665</v>
      </c>
      <c r="AD2839" s="550">
        <v>91998.601164478634</v>
      </c>
      <c r="AE2839" s="550">
        <v>53758.806655935477</v>
      </c>
      <c r="AF2839" s="550">
        <v>1.7462298274040222E-10</v>
      </c>
      <c r="AG2839" s="543"/>
      <c r="AH2839" s="546"/>
      <c r="AK2839" s="543"/>
    </row>
    <row r="2840" spans="2:37" s="542" customFormat="1">
      <c r="B2840" s="552">
        <v>43769</v>
      </c>
      <c r="C2840" s="552">
        <v>43769</v>
      </c>
      <c r="D2840" s="552">
        <v>43769</v>
      </c>
      <c r="E2840" s="558">
        <v>10042118</v>
      </c>
      <c r="F2840" s="543" t="s">
        <v>1053</v>
      </c>
      <c r="G2840" s="543" t="s">
        <v>444</v>
      </c>
      <c r="H2840" s="542">
        <v>143987671</v>
      </c>
      <c r="I2840" s="542">
        <v>98</v>
      </c>
      <c r="J2840" s="542" t="s">
        <v>2658</v>
      </c>
      <c r="K2840" s="542" t="s">
        <v>2612</v>
      </c>
      <c r="L2840" s="544">
        <v>42545</v>
      </c>
      <c r="M2840" s="544">
        <v>44378</v>
      </c>
      <c r="N2840" s="542">
        <v>60</v>
      </c>
      <c r="O2840" s="542">
        <v>39</v>
      </c>
      <c r="P2840" s="542">
        <v>60</v>
      </c>
      <c r="Q2840" s="542">
        <v>39</v>
      </c>
      <c r="R2840" s="542">
        <v>39</v>
      </c>
      <c r="S2840" s="550">
        <v>127129</v>
      </c>
      <c r="T2840" s="542">
        <v>0.05</v>
      </c>
      <c r="U2840" s="542">
        <v>8.8999999999999996E-2</v>
      </c>
      <c r="V2840" s="550">
        <v>2399.0810619294662</v>
      </c>
      <c r="W2840" s="550">
        <v>115842.48072209668</v>
      </c>
      <c r="X2840" s="550">
        <v>11286.519277903324</v>
      </c>
      <c r="Y2840" s="550">
        <v>24215.842800657454</v>
      </c>
      <c r="Z2840" s="550">
        <v>14578.705256625268</v>
      </c>
      <c r="AA2840" s="550">
        <v>9637.1375440321863</v>
      </c>
      <c r="AB2840" s="550">
        <v>7336.2375306371605</v>
      </c>
      <c r="AC2840" s="550">
        <v>9637.1375440321863</v>
      </c>
      <c r="AD2840" s="550">
        <v>28102.382993670879</v>
      </c>
      <c r="AE2840" s="550">
        <v>16815.863715767977</v>
      </c>
      <c r="AF2840" s="550">
        <v>-4.220055416226387E-10</v>
      </c>
      <c r="AG2840" s="543"/>
      <c r="AH2840" s="546"/>
      <c r="AK2840" s="543"/>
    </row>
    <row r="2841" spans="2:37" s="542" customFormat="1">
      <c r="B2841" s="552">
        <v>43769</v>
      </c>
      <c r="C2841" s="552">
        <v>43769</v>
      </c>
      <c r="D2841" s="552">
        <v>43769</v>
      </c>
      <c r="E2841" s="558">
        <v>10042024</v>
      </c>
      <c r="F2841" s="543" t="s">
        <v>1053</v>
      </c>
      <c r="G2841" s="543" t="s">
        <v>444</v>
      </c>
      <c r="H2841" s="542">
        <v>143988201</v>
      </c>
      <c r="I2841" s="542">
        <v>98</v>
      </c>
      <c r="J2841" s="542" t="s">
        <v>2720</v>
      </c>
      <c r="K2841" s="542" t="s">
        <v>2673</v>
      </c>
      <c r="L2841" s="544">
        <v>42888</v>
      </c>
      <c r="M2841" s="544">
        <v>44713</v>
      </c>
      <c r="N2841" s="542">
        <v>60</v>
      </c>
      <c r="O2841" s="542">
        <v>28</v>
      </c>
      <c r="P2841" s="542">
        <v>60</v>
      </c>
      <c r="Q2841" s="542">
        <v>28</v>
      </c>
      <c r="R2841" s="542">
        <v>28</v>
      </c>
      <c r="S2841" s="550">
        <v>400555</v>
      </c>
      <c r="T2841" s="542">
        <v>0.05</v>
      </c>
      <c r="U2841" s="542">
        <v>8.5000000000000006E-2</v>
      </c>
      <c r="V2841" s="550">
        <v>7558.9669922767998</v>
      </c>
      <c r="W2841" s="550">
        <v>368432.99053725746</v>
      </c>
      <c r="X2841" s="550">
        <v>32122.009462742542</v>
      </c>
      <c r="Y2841" s="550">
        <v>58970.198865197133</v>
      </c>
      <c r="Z2841" s="550">
        <v>37110.791706998687</v>
      </c>
      <c r="AA2841" s="550">
        <v>21859.407158198446</v>
      </c>
      <c r="AB2841" s="550">
        <v>14990.271082613184</v>
      </c>
      <c r="AC2841" s="550">
        <v>21859.407158198446</v>
      </c>
      <c r="AD2841" s="550">
        <v>85105.028999351664</v>
      </c>
      <c r="AE2841" s="550">
        <v>52983.019536608015</v>
      </c>
      <c r="AF2841" s="550">
        <v>1.1059455573558807E-9</v>
      </c>
      <c r="AG2841" s="543"/>
      <c r="AH2841" s="546"/>
      <c r="AK2841" s="543"/>
    </row>
    <row r="2842" spans="2:37" s="542" customFormat="1">
      <c r="B2842" s="552">
        <v>43769</v>
      </c>
      <c r="C2842" s="552">
        <v>43769</v>
      </c>
      <c r="D2842" s="552">
        <v>43769</v>
      </c>
      <c r="E2842" s="558">
        <v>10042118</v>
      </c>
      <c r="F2842" s="543" t="s">
        <v>1053</v>
      </c>
      <c r="G2842" s="543" t="s">
        <v>444</v>
      </c>
      <c r="H2842" s="542">
        <v>143987523</v>
      </c>
      <c r="I2842" s="542">
        <v>98</v>
      </c>
      <c r="J2842" s="542" t="s">
        <v>2658</v>
      </c>
      <c r="K2842" s="542" t="s">
        <v>2673</v>
      </c>
      <c r="L2842" s="544">
        <v>42915</v>
      </c>
      <c r="M2842" s="544">
        <v>44743</v>
      </c>
      <c r="N2842" s="542">
        <v>60</v>
      </c>
      <c r="O2842" s="542">
        <v>27</v>
      </c>
      <c r="P2842" s="542">
        <v>60</v>
      </c>
      <c r="Q2842" s="542">
        <v>27</v>
      </c>
      <c r="R2842" s="542">
        <v>27</v>
      </c>
      <c r="S2842" s="550">
        <v>132141</v>
      </c>
      <c r="T2842" s="542">
        <v>0.05</v>
      </c>
      <c r="U2842" s="542">
        <v>8.5000000000000006E-2</v>
      </c>
      <c r="V2842" s="550">
        <v>2493.6636849532492</v>
      </c>
      <c r="W2842" s="550">
        <v>121544.11704406074</v>
      </c>
      <c r="X2842" s="550">
        <v>10596.882955939262</v>
      </c>
      <c r="Y2842" s="550">
        <v>18935.807299745793</v>
      </c>
      <c r="Z2842" s="550">
        <v>11922.926934333991</v>
      </c>
      <c r="AA2842" s="550">
        <v>7012.8803654118019</v>
      </c>
      <c r="AB2842" s="550">
        <v>4768.5973301726672</v>
      </c>
      <c r="AC2842" s="550">
        <v>7012.8803654118019</v>
      </c>
      <c r="AD2842" s="550">
        <v>28075.704053134614</v>
      </c>
      <c r="AE2842" s="550">
        <v>17478.821097194945</v>
      </c>
      <c r="AF2842" s="550">
        <v>4.0745362639427185E-10</v>
      </c>
      <c r="AG2842" s="543"/>
      <c r="AH2842" s="546"/>
      <c r="AK2842" s="543"/>
    </row>
    <row r="2843" spans="2:37" s="542" customFormat="1">
      <c r="B2843" s="552">
        <v>43769</v>
      </c>
      <c r="C2843" s="552">
        <v>43769</v>
      </c>
      <c r="D2843" s="552">
        <v>43769</v>
      </c>
      <c r="E2843" s="558">
        <v>10041720</v>
      </c>
      <c r="F2843" s="543" t="s">
        <v>1053</v>
      </c>
      <c r="G2843" s="543" t="s">
        <v>444</v>
      </c>
      <c r="H2843" s="542">
        <v>143936244</v>
      </c>
      <c r="I2843" s="542">
        <v>99</v>
      </c>
      <c r="J2843" s="542" t="s">
        <v>2721</v>
      </c>
      <c r="K2843" s="542" t="s">
        <v>2672</v>
      </c>
      <c r="L2843" s="544">
        <v>42902</v>
      </c>
      <c r="M2843" s="544">
        <v>53874</v>
      </c>
      <c r="N2843" s="542">
        <v>361</v>
      </c>
      <c r="O2843" s="542">
        <v>27</v>
      </c>
      <c r="P2843" s="542">
        <v>180</v>
      </c>
      <c r="Q2843" s="542">
        <v>27</v>
      </c>
      <c r="R2843" s="542">
        <v>27</v>
      </c>
      <c r="S2843" s="550">
        <v>2874914</v>
      </c>
      <c r="T2843" s="542">
        <v>0.03</v>
      </c>
      <c r="U2843" s="542">
        <v>6.7500000000000004E-2</v>
      </c>
      <c r="V2843" s="550">
        <v>19853.628257781576</v>
      </c>
      <c r="W2843" s="550">
        <v>2243577.3493946986</v>
      </c>
      <c r="X2843" s="550">
        <v>631336.65060530137</v>
      </c>
      <c r="Y2843" s="550">
        <v>325769.01380900596</v>
      </c>
      <c r="Z2843" s="550">
        <v>182706.90854237654</v>
      </c>
      <c r="AA2843" s="550">
        <v>143062.10526662943</v>
      </c>
      <c r="AB2843" s="550">
        <v>94700.497590795218</v>
      </c>
      <c r="AC2843" s="550">
        <v>143062.10526662943</v>
      </c>
      <c r="AD2843" s="550">
        <v>1330075.7370059988</v>
      </c>
      <c r="AE2843" s="550">
        <v>698739.08640068443</v>
      </c>
      <c r="AF2843" s="550">
        <v>1.3038516044616699E-8</v>
      </c>
      <c r="AG2843" s="543"/>
      <c r="AH2843" s="546"/>
      <c r="AK2843" s="543"/>
    </row>
    <row r="2844" spans="2:37" s="542" customFormat="1">
      <c r="B2844" s="552">
        <v>43769</v>
      </c>
      <c r="C2844" s="552">
        <v>43769</v>
      </c>
      <c r="D2844" s="552">
        <v>43769</v>
      </c>
      <c r="E2844" s="558">
        <v>10041720</v>
      </c>
      <c r="F2844" s="543" t="s">
        <v>1053</v>
      </c>
      <c r="G2844" s="543" t="s">
        <v>444</v>
      </c>
      <c r="H2844" s="542">
        <v>143988309</v>
      </c>
      <c r="I2844" s="542">
        <v>98</v>
      </c>
      <c r="J2844" s="542" t="s">
        <v>2185</v>
      </c>
      <c r="K2844" s="542" t="s">
        <v>2673</v>
      </c>
      <c r="L2844" s="544">
        <v>42972</v>
      </c>
      <c r="M2844" s="544">
        <v>44805</v>
      </c>
      <c r="N2844" s="542">
        <v>60</v>
      </c>
      <c r="O2844" s="542">
        <v>25</v>
      </c>
      <c r="P2844" s="542">
        <v>60</v>
      </c>
      <c r="Q2844" s="542">
        <v>25</v>
      </c>
      <c r="R2844" s="542">
        <v>25</v>
      </c>
      <c r="S2844" s="550">
        <v>264393</v>
      </c>
      <c r="T2844" s="542">
        <v>0.05</v>
      </c>
      <c r="U2844" s="542">
        <v>8.5000000000000006E-2</v>
      </c>
      <c r="V2844" s="550">
        <v>4989.4220768409832</v>
      </c>
      <c r="W2844" s="550">
        <v>243190.33258133617</v>
      </c>
      <c r="X2844" s="550">
        <v>21202.667418663827</v>
      </c>
      <c r="Y2844" s="550">
        <v>35730.830434811432</v>
      </c>
      <c r="Z2844" s="550">
        <v>22522.344632704699</v>
      </c>
      <c r="AA2844" s="550">
        <v>13208.485802106734</v>
      </c>
      <c r="AB2844" s="550">
        <v>8834.444757776595</v>
      </c>
      <c r="AC2844" s="550">
        <v>13208.485802106734</v>
      </c>
      <c r="AD2844" s="550">
        <v>56174.992029123532</v>
      </c>
      <c r="AE2844" s="550">
        <v>34972.324610458978</v>
      </c>
      <c r="AF2844" s="550">
        <v>7.2759576141834259E-10</v>
      </c>
      <c r="AG2844" s="543"/>
      <c r="AH2844" s="546"/>
      <c r="AK2844" s="543"/>
    </row>
    <row r="2845" spans="2:37" s="542" customFormat="1">
      <c r="B2845" s="552">
        <v>43769</v>
      </c>
      <c r="C2845" s="552">
        <v>43769</v>
      </c>
      <c r="D2845" s="552">
        <v>43769</v>
      </c>
      <c r="E2845" s="558">
        <v>10042199</v>
      </c>
      <c r="F2845" s="543" t="s">
        <v>1053</v>
      </c>
      <c r="G2845" s="543" t="s">
        <v>444</v>
      </c>
      <c r="H2845" s="542">
        <v>143989364</v>
      </c>
      <c r="I2845" s="542">
        <v>98</v>
      </c>
      <c r="J2845" s="542" t="s">
        <v>2736</v>
      </c>
      <c r="K2845" s="542" t="s">
        <v>2733</v>
      </c>
      <c r="L2845" s="544">
        <v>43137</v>
      </c>
      <c r="M2845" s="544">
        <v>44958</v>
      </c>
      <c r="N2845" s="542">
        <v>60</v>
      </c>
      <c r="O2845" s="542">
        <v>20</v>
      </c>
      <c r="P2845" s="542">
        <v>60</v>
      </c>
      <c r="Q2845" s="542">
        <v>20</v>
      </c>
      <c r="R2845" s="542">
        <v>20</v>
      </c>
      <c r="S2845" s="550">
        <v>301459</v>
      </c>
      <c r="T2845" s="542">
        <v>0.05</v>
      </c>
      <c r="U2845" s="542">
        <v>0.08</v>
      </c>
      <c r="V2845" s="550">
        <v>5688.903223089892</v>
      </c>
      <c r="W2845" s="550">
        <v>280567.7943607854</v>
      </c>
      <c r="X2845" s="550">
        <v>20891.205639214604</v>
      </c>
      <c r="Y2845" s="550">
        <v>32373.265605714463</v>
      </c>
      <c r="Z2845" s="550">
        <v>21522.956775443556</v>
      </c>
      <c r="AA2845" s="550">
        <v>10850.308830270907</v>
      </c>
      <c r="AB2845" s="550">
        <v>6963.7352130715353</v>
      </c>
      <c r="AC2845" s="550">
        <v>10850.308830270907</v>
      </c>
      <c r="AD2845" s="550">
        <v>60766.399024605809</v>
      </c>
      <c r="AE2845" s="550">
        <v>39875.193385393533</v>
      </c>
      <c r="AF2845" s="550">
        <v>-2.3283064365386963E-9</v>
      </c>
      <c r="AG2845" s="543"/>
      <c r="AH2845" s="546"/>
      <c r="AK2845" s="543"/>
    </row>
    <row r="2846" spans="2:37" s="542" customFormat="1">
      <c r="B2846" s="552">
        <v>43769</v>
      </c>
      <c r="C2846" s="552">
        <v>43769</v>
      </c>
      <c r="D2846" s="552">
        <v>43769</v>
      </c>
      <c r="E2846" s="558">
        <v>10041720</v>
      </c>
      <c r="F2846" s="543" t="s">
        <v>1053</v>
      </c>
      <c r="G2846" s="543" t="s">
        <v>444</v>
      </c>
      <c r="H2846" s="542">
        <v>143970329</v>
      </c>
      <c r="I2846" s="542">
        <v>98</v>
      </c>
      <c r="J2846" s="542" t="s">
        <v>2185</v>
      </c>
      <c r="K2846" s="542" t="s">
        <v>2733</v>
      </c>
      <c r="L2846" s="544">
        <v>43404</v>
      </c>
      <c r="M2846" s="544">
        <v>45231</v>
      </c>
      <c r="N2846" s="542">
        <v>60</v>
      </c>
      <c r="O2846" s="542">
        <v>11</v>
      </c>
      <c r="P2846" s="542">
        <v>60</v>
      </c>
      <c r="Q2846" s="542">
        <v>11</v>
      </c>
      <c r="R2846" s="542">
        <v>11</v>
      </c>
      <c r="S2846" s="550">
        <v>142681</v>
      </c>
      <c r="T2846" s="542">
        <v>0.05</v>
      </c>
      <c r="U2846" s="542">
        <v>0.08</v>
      </c>
      <c r="V2846" s="550">
        <v>2692.5664875611242</v>
      </c>
      <c r="W2846" s="550">
        <v>132793.16081852332</v>
      </c>
      <c r="X2846" s="550">
        <v>9887.8391814766801</v>
      </c>
      <c r="Y2846" s="550">
        <v>9062.0645025943704</v>
      </c>
      <c r="Z2846" s="550">
        <v>6052.67943310798</v>
      </c>
      <c r="AA2846" s="550">
        <v>3009.3850694863904</v>
      </c>
      <c r="AB2846" s="550">
        <v>1812.770516604058</v>
      </c>
      <c r="AC2846" s="550">
        <v>3009.3850694863904</v>
      </c>
      <c r="AD2846" s="550">
        <v>28760.828435143048</v>
      </c>
      <c r="AE2846" s="550">
        <v>18872.989253667474</v>
      </c>
      <c r="AF2846" s="550">
        <v>-1.1059455573558807E-9</v>
      </c>
      <c r="AG2846" s="543"/>
      <c r="AH2846" s="546"/>
      <c r="AK2846" s="543"/>
    </row>
    <row r="2847" spans="2:37">
      <c r="B2847" s="73">
        <v>43799</v>
      </c>
      <c r="C2847" s="73">
        <v>43799</v>
      </c>
      <c r="D2847" s="73">
        <v>43799</v>
      </c>
      <c r="E2847" s="208">
        <v>10041495</v>
      </c>
      <c r="F2847" s="61" t="s">
        <v>1053</v>
      </c>
      <c r="G2847" s="526" t="s">
        <v>444</v>
      </c>
      <c r="H2847" s="60">
        <v>143037738</v>
      </c>
      <c r="I2847" s="60">
        <v>99</v>
      </c>
      <c r="J2847" s="60" t="s">
        <v>2002</v>
      </c>
      <c r="K2847" s="60" t="s">
        <v>1331</v>
      </c>
      <c r="L2847" s="62">
        <v>39923</v>
      </c>
      <c r="M2847" s="62">
        <v>44674</v>
      </c>
      <c r="N2847" s="60">
        <v>156</v>
      </c>
      <c r="O2847" s="60">
        <v>126</v>
      </c>
      <c r="P2847" s="60">
        <v>156</v>
      </c>
      <c r="Q2847" s="60">
        <v>126</v>
      </c>
      <c r="R2847" s="60">
        <v>126</v>
      </c>
      <c r="S2847" s="249">
        <v>1140116</v>
      </c>
      <c r="T2847" s="60">
        <v>0.03</v>
      </c>
      <c r="U2847" s="60">
        <v>8.6499999999999994E-2</v>
      </c>
      <c r="V2847" s="249">
        <v>8834.9983568817552</v>
      </c>
      <c r="W2847" s="249">
        <v>825941.45551735512</v>
      </c>
      <c r="X2847" s="249">
        <v>314174.54448264488</v>
      </c>
      <c r="Y2847" s="249">
        <v>524852.41046669369</v>
      </c>
      <c r="Z2847" s="249">
        <v>228141.388803927</v>
      </c>
      <c r="AA2847" s="249">
        <v>296711.0216627667</v>
      </c>
      <c r="AB2847" s="249">
        <v>253756.36285136701</v>
      </c>
      <c r="AC2847" s="249">
        <v>296711.0216627667</v>
      </c>
      <c r="AD2847" s="249">
        <v>552318.28815619019</v>
      </c>
      <c r="AE2847" s="249">
        <v>238143.74367355369</v>
      </c>
    </row>
    <row r="2848" spans="2:37">
      <c r="B2848" s="73">
        <v>43799</v>
      </c>
      <c r="C2848" s="73">
        <v>43799</v>
      </c>
      <c r="D2848" s="73">
        <v>43799</v>
      </c>
      <c r="E2848" s="208">
        <v>10041719</v>
      </c>
      <c r="F2848" s="61" t="s">
        <v>1053</v>
      </c>
      <c r="G2848" s="526" t="s">
        <v>349</v>
      </c>
      <c r="H2848" s="60">
        <v>143040313</v>
      </c>
      <c r="I2848" s="60">
        <v>99</v>
      </c>
      <c r="J2848" s="60" t="s">
        <v>2011</v>
      </c>
      <c r="K2848" s="60" t="s">
        <v>1331</v>
      </c>
      <c r="L2848" s="62">
        <v>40165</v>
      </c>
      <c r="M2848" s="62">
        <v>51129</v>
      </c>
      <c r="N2848" s="60">
        <v>360</v>
      </c>
      <c r="O2848" s="60">
        <v>118</v>
      </c>
      <c r="P2848" s="60">
        <v>180</v>
      </c>
      <c r="Q2848" s="60">
        <v>118</v>
      </c>
      <c r="R2848" s="60">
        <v>118</v>
      </c>
      <c r="S2848" s="249">
        <v>3420034</v>
      </c>
      <c r="T2848" s="60">
        <v>0.03</v>
      </c>
      <c r="U2848" s="60">
        <v>8.6499999999999994E-2</v>
      </c>
      <c r="V2848" s="249">
        <v>23618.126895264955</v>
      </c>
      <c r="W2848" s="249">
        <v>2377140.7465176512</v>
      </c>
      <c r="X2848" s="249">
        <v>1042893.2534823488</v>
      </c>
      <c r="Y2848" s="249">
        <v>1587296.9776018797</v>
      </c>
      <c r="Z2848" s="249">
        <v>721821.66692094132</v>
      </c>
      <c r="AA2848" s="249">
        <v>865475.31068093842</v>
      </c>
      <c r="AB2848" s="249">
        <v>683674.46617176197</v>
      </c>
      <c r="AC2848" s="249">
        <v>865475.31068093842</v>
      </c>
      <c r="AD2848" s="249">
        <v>1874122.0946300179</v>
      </c>
      <c r="AE2848" s="249">
        <v>831228.84114769194</v>
      </c>
    </row>
    <row r="2849" spans="2:32">
      <c r="B2849" s="73">
        <v>43799</v>
      </c>
      <c r="C2849" s="73">
        <v>43799</v>
      </c>
      <c r="D2849" s="73">
        <v>43799</v>
      </c>
      <c r="E2849" s="208">
        <v>10041495</v>
      </c>
      <c r="F2849" s="61" t="s">
        <v>1053</v>
      </c>
      <c r="G2849" s="526" t="s">
        <v>444</v>
      </c>
      <c r="H2849" s="60">
        <v>143123707</v>
      </c>
      <c r="I2849" s="60">
        <v>99</v>
      </c>
      <c r="J2849" s="60" t="s">
        <v>2038</v>
      </c>
      <c r="K2849" s="60" t="s">
        <v>1334</v>
      </c>
      <c r="L2849" s="62">
        <v>40554</v>
      </c>
      <c r="M2849" s="62">
        <v>46388</v>
      </c>
      <c r="N2849" s="60">
        <v>192</v>
      </c>
      <c r="O2849" s="60">
        <v>106</v>
      </c>
      <c r="P2849" s="60">
        <v>180</v>
      </c>
      <c r="Q2849" s="60">
        <v>106</v>
      </c>
      <c r="R2849" s="60">
        <v>106</v>
      </c>
      <c r="S2849" s="249">
        <v>235058</v>
      </c>
      <c r="T2849" s="60">
        <v>0.03</v>
      </c>
      <c r="U2849" s="60">
        <v>7.6499999999999999E-2</v>
      </c>
      <c r="V2849" s="249">
        <v>1623.2673920046379</v>
      </c>
      <c r="W2849" s="249">
        <v>173508.16247677247</v>
      </c>
      <c r="X2849" s="249">
        <v>61549.837523227528</v>
      </c>
      <c r="Y2849" s="249">
        <v>94084.12459060426</v>
      </c>
      <c r="Z2849" s="249">
        <v>46548.908072139835</v>
      </c>
      <c r="AA2849" s="249">
        <v>47535.216518464425</v>
      </c>
      <c r="AB2849" s="249">
        <v>36246.015430345098</v>
      </c>
      <c r="AC2849" s="249">
        <v>47535.216518464425</v>
      </c>
      <c r="AD2849" s="249">
        <v>118679.96808406294</v>
      </c>
      <c r="AE2849" s="249">
        <v>57130.130560834834</v>
      </c>
    </row>
    <row r="2850" spans="2:32">
      <c r="B2850" s="73">
        <v>43799</v>
      </c>
      <c r="C2850" s="73">
        <v>43799</v>
      </c>
      <c r="D2850" s="73">
        <v>43799</v>
      </c>
      <c r="E2850" s="208">
        <v>10042291</v>
      </c>
      <c r="F2850" s="61" t="s">
        <v>1053</v>
      </c>
      <c r="G2850" s="526" t="s">
        <v>444</v>
      </c>
      <c r="H2850" s="60">
        <v>143741338</v>
      </c>
      <c r="I2850" s="60">
        <v>99</v>
      </c>
      <c r="J2850" s="60" t="s">
        <v>2123</v>
      </c>
      <c r="K2850" s="60" t="s">
        <v>1336</v>
      </c>
      <c r="L2850" s="62">
        <v>41425</v>
      </c>
      <c r="M2850" s="62">
        <v>52383</v>
      </c>
      <c r="N2850" s="60">
        <v>360</v>
      </c>
      <c r="O2850" s="60">
        <v>77</v>
      </c>
      <c r="P2850" s="60">
        <v>180</v>
      </c>
      <c r="Q2850" s="60">
        <v>77</v>
      </c>
      <c r="R2850" s="60">
        <v>77</v>
      </c>
      <c r="S2850" s="249">
        <v>2642536</v>
      </c>
      <c r="T2850" s="60">
        <v>0.03</v>
      </c>
      <c r="U2850" s="60">
        <v>7.6499999999999999E-2</v>
      </c>
      <c r="V2850" s="249">
        <v>18248.868453736388</v>
      </c>
      <c r="W2850" s="249">
        <v>1950589.0700964036</v>
      </c>
      <c r="X2850" s="249">
        <v>691946.92990359641</v>
      </c>
      <c r="Y2850" s="249">
        <v>829520.51427117956</v>
      </c>
      <c r="Z2850" s="249">
        <v>417944.82339056104</v>
      </c>
      <c r="AA2850" s="249">
        <v>411575.69088061852</v>
      </c>
      <c r="AB2850" s="249">
        <v>295999.52001431625</v>
      </c>
      <c r="AC2850" s="249">
        <v>411575.69088061852</v>
      </c>
      <c r="AD2850" s="249">
        <v>1334207.2515761533</v>
      </c>
      <c r="AE2850" s="249">
        <v>642260.32167254994</v>
      </c>
    </row>
    <row r="2851" spans="2:32">
      <c r="B2851" s="73">
        <v>43799</v>
      </c>
      <c r="C2851" s="73">
        <v>43799</v>
      </c>
      <c r="D2851" s="73">
        <v>43799</v>
      </c>
      <c r="E2851" s="208">
        <v>10041194</v>
      </c>
      <c r="F2851" s="61" t="s">
        <v>1054</v>
      </c>
      <c r="G2851" s="526" t="s">
        <v>444</v>
      </c>
      <c r="H2851" s="60">
        <v>143984656</v>
      </c>
      <c r="I2851" s="60">
        <v>98</v>
      </c>
      <c r="J2851" s="60" t="s">
        <v>2388</v>
      </c>
      <c r="K2851" s="60" t="s">
        <v>1780</v>
      </c>
      <c r="L2851" s="62">
        <v>41947</v>
      </c>
      <c r="M2851" s="62">
        <v>43770</v>
      </c>
      <c r="N2851" s="60">
        <v>60</v>
      </c>
      <c r="O2851" s="60">
        <v>60</v>
      </c>
      <c r="P2851" s="60">
        <v>60</v>
      </c>
      <c r="Q2851" s="60">
        <v>60</v>
      </c>
      <c r="R2851" s="60">
        <v>60</v>
      </c>
      <c r="S2851" s="249">
        <v>155215</v>
      </c>
      <c r="T2851" s="60">
        <v>0.05</v>
      </c>
      <c r="U2851" s="60">
        <v>9.1499999999999998E-2</v>
      </c>
      <c r="V2851" s="249">
        <v>2929.098530055157</v>
      </c>
      <c r="W2851" s="249">
        <v>140610.92120308176</v>
      </c>
      <c r="X2851" s="249">
        <v>14604.078796918242</v>
      </c>
      <c r="Y2851" s="249">
        <v>35134.990600227757</v>
      </c>
      <c r="Z2851" s="249">
        <v>20530.911803309456</v>
      </c>
      <c r="AA2851" s="249">
        <v>14604.0787969183</v>
      </c>
      <c r="AB2851" s="249">
        <v>14604.078796918242</v>
      </c>
      <c r="AC2851" s="249">
        <v>14604.0787969183</v>
      </c>
      <c r="AD2851" s="249">
        <v>35134.990600227757</v>
      </c>
      <c r="AE2851" s="249">
        <v>20530.911803309456</v>
      </c>
    </row>
    <row r="2852" spans="2:32">
      <c r="B2852" s="73">
        <v>43799</v>
      </c>
      <c r="C2852" s="73">
        <v>43799</v>
      </c>
      <c r="D2852" s="73">
        <v>43799</v>
      </c>
      <c r="E2852" s="208">
        <v>10042147</v>
      </c>
      <c r="F2852" s="61" t="s">
        <v>1053</v>
      </c>
      <c r="G2852" s="526" t="s">
        <v>444</v>
      </c>
      <c r="H2852" s="60">
        <v>143984842</v>
      </c>
      <c r="I2852" s="60">
        <v>98</v>
      </c>
      <c r="J2852" s="60" t="s">
        <v>2397</v>
      </c>
      <c r="K2852" s="60" t="s">
        <v>1780</v>
      </c>
      <c r="L2852" s="62">
        <v>41981</v>
      </c>
      <c r="M2852" s="62">
        <v>44166</v>
      </c>
      <c r="N2852" s="60">
        <v>72</v>
      </c>
      <c r="O2852" s="60">
        <v>59</v>
      </c>
      <c r="P2852" s="60">
        <v>60</v>
      </c>
      <c r="Q2852" s="60">
        <v>59</v>
      </c>
      <c r="R2852" s="60">
        <v>59</v>
      </c>
      <c r="S2852" s="249">
        <v>501735</v>
      </c>
      <c r="T2852" s="60">
        <v>0.05</v>
      </c>
      <c r="U2852" s="60">
        <v>9.1499999999999998E-2</v>
      </c>
      <c r="V2852" s="249">
        <v>9468.3584123778273</v>
      </c>
      <c r="W2852" s="249">
        <v>454527.07888946455</v>
      </c>
      <c r="X2852" s="249">
        <v>47207.921110535448</v>
      </c>
      <c r="Y2852" s="249">
        <v>113502.77595081663</v>
      </c>
      <c r="Z2852" s="249">
        <v>66327.216948427435</v>
      </c>
      <c r="AA2852" s="249">
        <v>47175.5590023892</v>
      </c>
      <c r="AB2852" s="249">
        <v>46421.122425359856</v>
      </c>
      <c r="AC2852" s="249">
        <v>47175.5590023892</v>
      </c>
      <c r="AD2852" s="249">
        <v>113574.42585320526</v>
      </c>
      <c r="AE2852" s="249">
        <v>66366.504742669582</v>
      </c>
    </row>
    <row r="2853" spans="2:32">
      <c r="B2853" s="73">
        <v>43799</v>
      </c>
      <c r="C2853" s="73">
        <v>43799</v>
      </c>
      <c r="D2853" s="73">
        <v>43799</v>
      </c>
      <c r="E2853" s="208">
        <v>10042487</v>
      </c>
      <c r="F2853" s="61" t="s">
        <v>1054</v>
      </c>
      <c r="G2853" s="526" t="s">
        <v>444</v>
      </c>
      <c r="H2853" s="60">
        <v>143985172</v>
      </c>
      <c r="I2853" s="60">
        <v>97</v>
      </c>
      <c r="J2853" s="60" t="s">
        <v>2409</v>
      </c>
      <c r="K2853" s="60" t="s">
        <v>1780</v>
      </c>
      <c r="L2853" s="62">
        <v>41978</v>
      </c>
      <c r="M2853" s="62">
        <v>43800</v>
      </c>
      <c r="N2853" s="60">
        <v>60</v>
      </c>
      <c r="O2853" s="60">
        <v>59</v>
      </c>
      <c r="P2853" s="60">
        <v>60</v>
      </c>
      <c r="Q2853" s="60">
        <v>59</v>
      </c>
      <c r="R2853" s="60">
        <v>59</v>
      </c>
      <c r="S2853" s="249">
        <v>120000</v>
      </c>
      <c r="T2853" s="60">
        <v>0</v>
      </c>
      <c r="U2853" s="60">
        <v>9.1499999999999998E-2</v>
      </c>
      <c r="V2853" s="249">
        <v>2000</v>
      </c>
      <c r="W2853" s="249">
        <v>96009.690189857807</v>
      </c>
      <c r="X2853" s="249">
        <v>23990.309810142193</v>
      </c>
      <c r="Y2853" s="249">
        <v>23975.17521145723</v>
      </c>
      <c r="Z2853" s="249">
        <v>0</v>
      </c>
      <c r="AA2853" s="249">
        <v>23975.17521145723</v>
      </c>
      <c r="AB2853" s="249">
        <v>23590.471313306491</v>
      </c>
      <c r="AC2853" s="249">
        <v>23975.17521145723</v>
      </c>
      <c r="AD2853" s="249">
        <v>23990.309810142237</v>
      </c>
      <c r="AE2853" s="249">
        <v>0</v>
      </c>
    </row>
    <row r="2854" spans="2:32">
      <c r="B2854" s="73">
        <v>43799</v>
      </c>
      <c r="C2854" s="73">
        <v>43799</v>
      </c>
      <c r="D2854" s="73">
        <v>43799</v>
      </c>
      <c r="E2854" s="208">
        <v>10041376</v>
      </c>
      <c r="F2854" s="61" t="s">
        <v>1053</v>
      </c>
      <c r="G2854" s="526" t="s">
        <v>444</v>
      </c>
      <c r="H2854" s="60">
        <v>143985296</v>
      </c>
      <c r="I2854" s="60">
        <v>98</v>
      </c>
      <c r="J2854" s="60" t="s">
        <v>2412</v>
      </c>
      <c r="K2854" s="60" t="s">
        <v>1780</v>
      </c>
      <c r="L2854" s="62">
        <v>42011</v>
      </c>
      <c r="M2854" s="62">
        <v>43831</v>
      </c>
      <c r="N2854" s="60">
        <v>60</v>
      </c>
      <c r="O2854" s="60">
        <v>58</v>
      </c>
      <c r="P2854" s="60">
        <v>60</v>
      </c>
      <c r="Q2854" s="60">
        <v>58</v>
      </c>
      <c r="R2854" s="60">
        <v>58</v>
      </c>
      <c r="S2854" s="249">
        <v>400610</v>
      </c>
      <c r="T2854" s="60">
        <v>0.05</v>
      </c>
      <c r="U2854" s="60">
        <v>9.1499999999999998E-2</v>
      </c>
      <c r="V2854" s="249">
        <v>7560.0049101272207</v>
      </c>
      <c r="W2854" s="249">
        <v>362916.86462755915</v>
      </c>
      <c r="X2854" s="249">
        <v>37693.135372440855</v>
      </c>
      <c r="Y2854" s="249">
        <v>90512.236435784376</v>
      </c>
      <c r="Z2854" s="249">
        <v>52896.316825826536</v>
      </c>
      <c r="AA2854" s="249">
        <v>37615.91960995784</v>
      </c>
      <c r="AB2854" s="249">
        <v>36436.69752669282</v>
      </c>
      <c r="AC2854" s="249">
        <v>37615.91960995784</v>
      </c>
      <c r="AD2854" s="249">
        <v>90683.429980074288</v>
      </c>
      <c r="AE2854" s="249">
        <v>52990.294607633259</v>
      </c>
    </row>
    <row r="2855" spans="2:32">
      <c r="B2855" s="73">
        <v>43799</v>
      </c>
      <c r="C2855" s="73">
        <v>43799</v>
      </c>
      <c r="D2855" s="73">
        <v>43799</v>
      </c>
      <c r="E2855" s="208">
        <v>10041719</v>
      </c>
      <c r="F2855" s="61" t="s">
        <v>1053</v>
      </c>
      <c r="G2855" s="526" t="s">
        <v>349</v>
      </c>
      <c r="H2855" s="60">
        <v>143992578</v>
      </c>
      <c r="I2855" s="60">
        <v>99</v>
      </c>
      <c r="J2855" s="60" t="s">
        <v>2427</v>
      </c>
      <c r="K2855" s="60" t="s">
        <v>1335</v>
      </c>
      <c r="L2855" s="62">
        <v>40668</v>
      </c>
      <c r="M2855" s="62">
        <v>51622</v>
      </c>
      <c r="N2855" s="60">
        <v>360</v>
      </c>
      <c r="O2855" s="60">
        <v>102</v>
      </c>
      <c r="P2855" s="60">
        <v>180</v>
      </c>
      <c r="Q2855" s="60">
        <v>102</v>
      </c>
      <c r="R2855" s="60">
        <v>102</v>
      </c>
      <c r="S2855" s="249">
        <v>500232</v>
      </c>
      <c r="T2855" s="60">
        <v>0.03</v>
      </c>
      <c r="U2855" s="60">
        <v>8.1500000000000003E-2</v>
      </c>
      <c r="V2855" s="249">
        <v>3454.5103507953954</v>
      </c>
      <c r="W2855" s="249">
        <v>358228.44180568686</v>
      </c>
      <c r="X2855" s="249">
        <v>142003.55819431314</v>
      </c>
      <c r="Y2855" s="249">
        <v>202771.77546035283</v>
      </c>
      <c r="Z2855" s="249">
        <v>96659.143316177389</v>
      </c>
      <c r="AA2855" s="249">
        <v>106112.63214417544</v>
      </c>
      <c r="AB2855" s="249">
        <v>80468.682976777447</v>
      </c>
      <c r="AC2855" s="249">
        <v>106112.63214417544</v>
      </c>
      <c r="AD2855" s="249">
        <v>263583.42133748968</v>
      </c>
      <c r="AE2855" s="249">
        <v>121579.86314317118</v>
      </c>
    </row>
    <row r="2856" spans="2:32">
      <c r="B2856" s="73">
        <v>43799</v>
      </c>
      <c r="C2856" s="73">
        <v>43799</v>
      </c>
      <c r="D2856" s="73">
        <v>43799</v>
      </c>
      <c r="E2856" s="208">
        <v>10041647</v>
      </c>
      <c r="F2856" s="61" t="s">
        <v>1053</v>
      </c>
      <c r="G2856" s="526" t="s">
        <v>444</v>
      </c>
      <c r="H2856" s="60">
        <v>143987507</v>
      </c>
      <c r="I2856" s="60">
        <v>98</v>
      </c>
      <c r="J2856" s="60" t="s">
        <v>2580</v>
      </c>
      <c r="K2856" s="60" t="s">
        <v>2673</v>
      </c>
      <c r="L2856" s="62">
        <v>42648</v>
      </c>
      <c r="M2856" s="62">
        <v>44470</v>
      </c>
      <c r="N2856" s="60">
        <v>60</v>
      </c>
      <c r="O2856" s="60">
        <v>37</v>
      </c>
      <c r="P2856" s="60">
        <v>60</v>
      </c>
      <c r="Q2856" s="60">
        <v>37</v>
      </c>
      <c r="R2856" s="60">
        <v>37</v>
      </c>
      <c r="S2856" s="249">
        <v>150125</v>
      </c>
      <c r="T2856" s="60">
        <v>0.05</v>
      </c>
      <c r="U2856" s="60">
        <v>8.5000000000000006E-2</v>
      </c>
      <c r="V2856" s="249">
        <v>2833.0439508071418</v>
      </c>
      <c r="W2856" s="249">
        <v>138085.91255734113</v>
      </c>
      <c r="X2856" s="249">
        <v>12039.087442658871</v>
      </c>
      <c r="Y2856" s="249">
        <v>26670.559678381615</v>
      </c>
      <c r="Z2856" s="249">
        <v>16709.765339201389</v>
      </c>
      <c r="AA2856" s="249">
        <v>9960.7943391802255</v>
      </c>
      <c r="AB2856" s="249">
        <v>7424.1039229729704</v>
      </c>
      <c r="AC2856" s="249">
        <v>9960.7943391802255</v>
      </c>
      <c r="AD2856" s="249">
        <v>31896.724491087807</v>
      </c>
      <c r="AE2856" s="249">
        <v>19857.6370484285</v>
      </c>
    </row>
    <row r="2857" spans="2:32">
      <c r="B2857" s="73">
        <v>43830</v>
      </c>
      <c r="C2857" s="73">
        <v>43830</v>
      </c>
      <c r="D2857" s="73">
        <v>43830</v>
      </c>
      <c r="E2857" s="208">
        <v>10041381</v>
      </c>
      <c r="F2857" s="61" t="s">
        <v>1053</v>
      </c>
      <c r="G2857" s="526" t="s">
        <v>444</v>
      </c>
      <c r="H2857" s="60">
        <v>143135578</v>
      </c>
      <c r="I2857" s="60">
        <v>99</v>
      </c>
      <c r="J2857" s="60" t="s">
        <v>2061</v>
      </c>
      <c r="K2857" s="60" t="s">
        <v>1334</v>
      </c>
      <c r="L2857" s="62">
        <v>40539</v>
      </c>
      <c r="M2857" s="62">
        <v>51136</v>
      </c>
      <c r="N2857" s="60">
        <v>348</v>
      </c>
      <c r="O2857" s="60">
        <v>107</v>
      </c>
      <c r="P2857" s="60">
        <v>180</v>
      </c>
      <c r="Q2857" s="60">
        <v>107</v>
      </c>
      <c r="R2857" s="60">
        <v>107</v>
      </c>
      <c r="S2857" s="249">
        <v>1903589</v>
      </c>
      <c r="T2857" s="60">
        <v>0.03</v>
      </c>
      <c r="U2857" s="60">
        <v>7.6499999999999999E-2</v>
      </c>
      <c r="V2857" s="249">
        <v>13145.836140351388</v>
      </c>
      <c r="W2857" s="249">
        <v>1405135.0283802161</v>
      </c>
      <c r="X2857" s="249">
        <v>498453.9716197839</v>
      </c>
      <c r="Y2857" s="249">
        <v>766860.72483291244</v>
      </c>
      <c r="Z2857" s="249">
        <v>379188.49774234474</v>
      </c>
      <c r="AA2857" s="249">
        <v>387672.2270905677</v>
      </c>
      <c r="AB2857" s="249">
        <v>296303.19424064929</v>
      </c>
      <c r="AC2857" s="249">
        <v>387672.2270905677</v>
      </c>
      <c r="AD2857" s="249">
        <v>961115.47688303888</v>
      </c>
      <c r="AE2857" s="249">
        <v>462661.50526324986</v>
      </c>
      <c r="AF2857" s="249">
        <v>5.1222741603851318E-9</v>
      </c>
    </row>
    <row r="2858" spans="2:32">
      <c r="B2858" s="73">
        <v>43830</v>
      </c>
      <c r="C2858" s="73">
        <v>43830</v>
      </c>
      <c r="D2858" s="73">
        <v>43830</v>
      </c>
      <c r="E2858" s="208">
        <v>10041947</v>
      </c>
      <c r="F2858" s="61" t="s">
        <v>1053</v>
      </c>
      <c r="G2858" s="61" t="s">
        <v>444</v>
      </c>
      <c r="H2858" s="60">
        <v>143421414</v>
      </c>
      <c r="I2858" s="60">
        <v>99</v>
      </c>
      <c r="J2858" s="60" t="s">
        <v>2098</v>
      </c>
      <c r="K2858" s="60" t="s">
        <v>1779</v>
      </c>
      <c r="L2858" s="62">
        <v>41481</v>
      </c>
      <c r="M2858" s="62">
        <v>48061</v>
      </c>
      <c r="N2858" s="60">
        <v>216</v>
      </c>
      <c r="O2858" s="60">
        <v>76</v>
      </c>
      <c r="P2858" s="60">
        <v>180</v>
      </c>
      <c r="Q2858" s="60">
        <v>76</v>
      </c>
      <c r="R2858" s="60">
        <v>76</v>
      </c>
      <c r="S2858" s="249">
        <v>1655851</v>
      </c>
      <c r="T2858" s="60">
        <v>0.03</v>
      </c>
      <c r="U2858" s="60">
        <v>7.3999999999999996E-2</v>
      </c>
      <c r="V2858" s="249">
        <v>11435.002996359501</v>
      </c>
      <c r="W2858" s="249">
        <v>1241128.9354758929</v>
      </c>
      <c r="X2858" s="249">
        <v>414722.06452410715</v>
      </c>
      <c r="Y2858" s="249">
        <v>503862.59928313026</v>
      </c>
      <c r="Z2858" s="249">
        <v>259275.06273806409</v>
      </c>
      <c r="AA2858" s="249">
        <v>244587.53654506616</v>
      </c>
      <c r="AB2858" s="249">
        <v>175104.87168795636</v>
      </c>
      <c r="AC2858" s="249">
        <v>244587.53654506616</v>
      </c>
      <c r="AD2858" s="249">
        <v>817171.60386881698</v>
      </c>
      <c r="AE2858" s="249">
        <v>402449.5393447103</v>
      </c>
      <c r="AF2858" s="249">
        <v>-4.6566128730773926E-10</v>
      </c>
    </row>
    <row r="2859" spans="2:32">
      <c r="B2859" s="73">
        <v>43830</v>
      </c>
      <c r="C2859" s="73">
        <v>43830</v>
      </c>
      <c r="D2859" s="73">
        <v>43830</v>
      </c>
      <c r="E2859" s="208">
        <v>10041190</v>
      </c>
      <c r="F2859" s="61" t="s">
        <v>1054</v>
      </c>
      <c r="G2859" s="61" t="s">
        <v>444</v>
      </c>
      <c r="H2859" s="60">
        <v>143983951</v>
      </c>
      <c r="I2859" s="60">
        <v>98</v>
      </c>
      <c r="J2859" s="60" t="s">
        <v>2157</v>
      </c>
      <c r="K2859" s="60" t="s">
        <v>1780</v>
      </c>
      <c r="L2859" s="62">
        <v>41950</v>
      </c>
      <c r="M2859" s="62">
        <v>43770</v>
      </c>
      <c r="N2859" s="60">
        <v>60</v>
      </c>
      <c r="O2859" s="60">
        <v>61</v>
      </c>
      <c r="P2859" s="60">
        <v>60</v>
      </c>
      <c r="Q2859" s="60">
        <v>60</v>
      </c>
      <c r="R2859" s="60">
        <v>60</v>
      </c>
      <c r="S2859" s="249">
        <v>105073</v>
      </c>
      <c r="T2859" s="60">
        <v>0.05</v>
      </c>
      <c r="U2859" s="60">
        <v>9.1499999999999998E-2</v>
      </c>
      <c r="V2859" s="249">
        <v>1982.857132677161</v>
      </c>
      <c r="W2859" s="249">
        <v>95186.749499541998</v>
      </c>
      <c r="X2859" s="249">
        <v>9886.2505004580016</v>
      </c>
      <c r="Y2859" s="249">
        <v>23784.678461087693</v>
      </c>
      <c r="Z2859" s="249">
        <v>13898.427960629662</v>
      </c>
      <c r="AA2859" s="249">
        <v>9886.2505004580307</v>
      </c>
      <c r="AB2859" s="249">
        <v>9886.2505004580016</v>
      </c>
      <c r="AC2859" s="249">
        <v>9886.2505004580307</v>
      </c>
      <c r="AD2859" s="249">
        <v>23784.678461087693</v>
      </c>
      <c r="AE2859" s="249">
        <v>13898.427960629662</v>
      </c>
      <c r="AF2859" s="249">
        <v>2.9103830456733704E-11</v>
      </c>
    </row>
    <row r="2860" spans="2:32">
      <c r="B2860" s="73">
        <v>43830</v>
      </c>
      <c r="C2860" s="73">
        <v>43830</v>
      </c>
      <c r="D2860" s="73">
        <v>43830</v>
      </c>
      <c r="E2860" s="208">
        <v>10042026</v>
      </c>
      <c r="F2860" s="61" t="s">
        <v>1054</v>
      </c>
      <c r="G2860" s="61" t="s">
        <v>444</v>
      </c>
      <c r="H2860" s="60">
        <v>143984443</v>
      </c>
      <c r="I2860" s="60">
        <v>98</v>
      </c>
      <c r="J2860" s="60" t="s">
        <v>1938</v>
      </c>
      <c r="K2860" s="60" t="s">
        <v>1780</v>
      </c>
      <c r="L2860" s="62">
        <v>41934</v>
      </c>
      <c r="M2860" s="62">
        <v>43770</v>
      </c>
      <c r="N2860" s="60">
        <v>60</v>
      </c>
      <c r="O2860" s="60">
        <v>61</v>
      </c>
      <c r="P2860" s="60">
        <v>60</v>
      </c>
      <c r="Q2860" s="60">
        <v>60</v>
      </c>
      <c r="R2860" s="60">
        <v>60</v>
      </c>
      <c r="S2860" s="249">
        <v>101873</v>
      </c>
      <c r="T2860" s="60">
        <v>0.05</v>
      </c>
      <c r="U2860" s="60">
        <v>9.1499999999999998E-2</v>
      </c>
      <c r="V2860" s="249">
        <v>1922.469185016326</v>
      </c>
      <c r="W2860" s="249">
        <v>92287.835426482954</v>
      </c>
      <c r="X2860" s="249">
        <v>9585.1645735170459</v>
      </c>
      <c r="Y2860" s="249">
        <v>23060.315674496669</v>
      </c>
      <c r="Z2860" s="249">
        <v>13475.151100979565</v>
      </c>
      <c r="AA2860" s="249">
        <v>9585.1645735171041</v>
      </c>
      <c r="AB2860" s="249">
        <v>9585.1645735170459</v>
      </c>
      <c r="AC2860" s="249">
        <v>9585.1645735171041</v>
      </c>
      <c r="AD2860" s="249">
        <v>23060.315674496669</v>
      </c>
      <c r="AE2860" s="249">
        <v>13475.151100979565</v>
      </c>
      <c r="AF2860" s="249">
        <v>5.8207660913467407E-11</v>
      </c>
    </row>
    <row r="2861" spans="2:32">
      <c r="B2861" s="73">
        <v>43830</v>
      </c>
      <c r="C2861" s="73">
        <v>43830</v>
      </c>
      <c r="D2861" s="73">
        <v>43830</v>
      </c>
      <c r="E2861" s="208">
        <v>10041189</v>
      </c>
      <c r="F2861" s="61" t="s">
        <v>1054</v>
      </c>
      <c r="G2861" s="61" t="s">
        <v>444</v>
      </c>
      <c r="H2861" s="60">
        <v>143985032</v>
      </c>
      <c r="I2861" s="60">
        <v>98</v>
      </c>
      <c r="J2861" s="60" t="s">
        <v>1939</v>
      </c>
      <c r="K2861" s="60" t="s">
        <v>1780</v>
      </c>
      <c r="L2861" s="62">
        <v>41982</v>
      </c>
      <c r="M2861" s="62">
        <v>43800</v>
      </c>
      <c r="N2861" s="60">
        <v>60</v>
      </c>
      <c r="O2861" s="60">
        <v>60</v>
      </c>
      <c r="P2861" s="60">
        <v>60</v>
      </c>
      <c r="Q2861" s="60">
        <v>60</v>
      </c>
      <c r="R2861" s="60">
        <v>60</v>
      </c>
      <c r="S2861" s="249">
        <v>400388</v>
      </c>
      <c r="T2861" s="60">
        <v>0.05</v>
      </c>
      <c r="U2861" s="60">
        <v>9.1499999999999998E-2</v>
      </c>
      <c r="V2861" s="249">
        <v>7555.8154962582503</v>
      </c>
      <c r="W2861" s="249">
        <v>362715.7524637407</v>
      </c>
      <c r="X2861" s="249">
        <v>37672.247536259296</v>
      </c>
      <c r="Y2861" s="249">
        <v>90633.177311754553</v>
      </c>
      <c r="Z2861" s="249">
        <v>52960.929775494966</v>
      </c>
      <c r="AA2861" s="249">
        <v>37672.247536259587</v>
      </c>
      <c r="AB2861" s="249">
        <v>37672.247536259296</v>
      </c>
      <c r="AC2861" s="249">
        <v>37672.247536259587</v>
      </c>
      <c r="AD2861" s="249">
        <v>90633.177311754553</v>
      </c>
      <c r="AE2861" s="249">
        <v>52960.929775494966</v>
      </c>
      <c r="AF2861" s="249">
        <v>2.9103830456733704E-10</v>
      </c>
    </row>
    <row r="2862" spans="2:32">
      <c r="B2862" s="73">
        <v>43830</v>
      </c>
      <c r="C2862" s="73">
        <v>43830</v>
      </c>
      <c r="D2862" s="73">
        <v>43830</v>
      </c>
      <c r="E2862" s="208">
        <v>10042114</v>
      </c>
      <c r="F2862" s="61" t="s">
        <v>1054</v>
      </c>
      <c r="G2862" s="61" t="s">
        <v>444</v>
      </c>
      <c r="H2862" s="60">
        <v>143985113</v>
      </c>
      <c r="I2862" s="60">
        <v>98</v>
      </c>
      <c r="J2862" s="60" t="s">
        <v>2405</v>
      </c>
      <c r="K2862" s="60" t="s">
        <v>1780</v>
      </c>
      <c r="L2862" s="62">
        <v>41946</v>
      </c>
      <c r="M2862" s="62">
        <v>43770</v>
      </c>
      <c r="N2862" s="60">
        <v>60</v>
      </c>
      <c r="O2862" s="60">
        <v>61</v>
      </c>
      <c r="P2862" s="60">
        <v>60</v>
      </c>
      <c r="Q2862" s="60">
        <v>60</v>
      </c>
      <c r="R2862" s="60">
        <v>60</v>
      </c>
      <c r="S2862" s="249">
        <v>150187</v>
      </c>
      <c r="T2862" s="60">
        <v>0.05</v>
      </c>
      <c r="U2862" s="60">
        <v>9.1499999999999998E-2</v>
      </c>
      <c r="V2862" s="249">
        <v>2834.2139672930703</v>
      </c>
      <c r="W2862" s="249">
        <v>136056.00246578775</v>
      </c>
      <c r="X2862" s="249">
        <v>14130.997534212249</v>
      </c>
      <c r="Y2862" s="249">
        <v>33996.835571796575</v>
      </c>
      <c r="Z2862" s="249">
        <v>19865.83803758421</v>
      </c>
      <c r="AA2862" s="249">
        <v>14130.997534212365</v>
      </c>
      <c r="AB2862" s="249">
        <v>14130.997534212249</v>
      </c>
      <c r="AC2862" s="249">
        <v>14130.997534212365</v>
      </c>
      <c r="AD2862" s="249">
        <v>33996.835571796575</v>
      </c>
      <c r="AE2862" s="249">
        <v>19865.83803758421</v>
      </c>
      <c r="AF2862" s="249">
        <v>1.1641532182693481E-10</v>
      </c>
    </row>
    <row r="2863" spans="2:32">
      <c r="B2863" s="73">
        <v>43830</v>
      </c>
      <c r="C2863" s="73">
        <v>43830</v>
      </c>
      <c r="D2863" s="73">
        <v>43830</v>
      </c>
      <c r="E2863" s="208">
        <v>10042317</v>
      </c>
      <c r="F2863" s="61" t="s">
        <v>1053</v>
      </c>
      <c r="G2863" s="61" t="s">
        <v>444</v>
      </c>
      <c r="H2863" s="60">
        <v>143985806</v>
      </c>
      <c r="I2863" s="60">
        <v>98</v>
      </c>
      <c r="J2863" s="60" t="s">
        <v>2230</v>
      </c>
      <c r="K2863" s="60" t="s">
        <v>1780</v>
      </c>
      <c r="L2863" s="62">
        <v>42271</v>
      </c>
      <c r="M2863" s="62">
        <v>44105</v>
      </c>
      <c r="N2863" s="60">
        <v>60</v>
      </c>
      <c r="O2863" s="60">
        <v>50</v>
      </c>
      <c r="P2863" s="60">
        <v>60</v>
      </c>
      <c r="Q2863" s="60">
        <v>50</v>
      </c>
      <c r="R2863" s="60">
        <v>50</v>
      </c>
      <c r="S2863" s="249">
        <v>223748</v>
      </c>
      <c r="T2863" s="60">
        <v>0.05</v>
      </c>
      <c r="U2863" s="60">
        <v>9.1499999999999998E-2</v>
      </c>
      <c r="V2863" s="249">
        <v>4222.4007853801586</v>
      </c>
      <c r="W2863" s="249">
        <v>202695.69563088068</v>
      </c>
      <c r="X2863" s="249">
        <v>21052.304369119316</v>
      </c>
      <c r="Y2863" s="249">
        <v>48930.280269260635</v>
      </c>
      <c r="Z2863" s="249">
        <v>28644.324966794695</v>
      </c>
      <c r="AA2863" s="249">
        <v>20285.95530246594</v>
      </c>
      <c r="AB2863" s="249">
        <v>17543.586974266098</v>
      </c>
      <c r="AC2863" s="249">
        <v>20285.95530246594</v>
      </c>
      <c r="AD2863" s="249">
        <v>50648.351491928945</v>
      </c>
      <c r="AE2863" s="249">
        <v>29596.047122809512</v>
      </c>
      <c r="AF2863" s="249">
        <v>1.1641532182693481E-10</v>
      </c>
    </row>
    <row r="2864" spans="2:32">
      <c r="B2864" s="73">
        <v>43830</v>
      </c>
      <c r="C2864" s="73">
        <v>43830</v>
      </c>
      <c r="D2864" s="73">
        <v>43830</v>
      </c>
      <c r="E2864" s="208">
        <v>10042095</v>
      </c>
      <c r="F2864" s="61" t="s">
        <v>1053</v>
      </c>
      <c r="G2864" s="61" t="s">
        <v>444</v>
      </c>
      <c r="H2864" s="60">
        <v>143995887</v>
      </c>
      <c r="I2864" s="60">
        <v>99</v>
      </c>
      <c r="J2864" s="60" t="s">
        <v>2451</v>
      </c>
      <c r="K2864" s="60" t="s">
        <v>1335</v>
      </c>
      <c r="L2864" s="62">
        <v>40728</v>
      </c>
      <c r="M2864" s="62">
        <v>51683</v>
      </c>
      <c r="N2864" s="60">
        <v>360</v>
      </c>
      <c r="O2864" s="60">
        <v>101</v>
      </c>
      <c r="P2864" s="60">
        <v>180</v>
      </c>
      <c r="Q2864" s="60">
        <v>101</v>
      </c>
      <c r="R2864" s="60">
        <v>101</v>
      </c>
      <c r="S2864" s="249">
        <v>1850077</v>
      </c>
      <c r="T2864" s="60">
        <v>0.03</v>
      </c>
      <c r="U2864" s="60">
        <v>8.1500000000000003E-2</v>
      </c>
      <c r="V2864" s="249">
        <v>12776.29209300583</v>
      </c>
      <c r="W2864" s="249">
        <v>1324885.654917198</v>
      </c>
      <c r="X2864" s="249">
        <v>525191.345082802</v>
      </c>
      <c r="Y2864" s="249">
        <v>744647.25082101137</v>
      </c>
      <c r="Z2864" s="249">
        <v>355200.66102044121</v>
      </c>
      <c r="AA2864" s="249">
        <v>389446.58980057016</v>
      </c>
      <c r="AB2864" s="249">
        <v>294690.69918535004</v>
      </c>
      <c r="AC2864" s="249">
        <v>389446.58980057016</v>
      </c>
      <c r="AD2864" s="249">
        <v>974846.92182387155</v>
      </c>
      <c r="AE2864" s="249">
        <v>449655.57674104976</v>
      </c>
      <c r="AF2864" s="249">
        <v>1.9790604710578918E-8</v>
      </c>
    </row>
    <row r="2865" spans="2:32">
      <c r="B2865" s="73">
        <v>43830</v>
      </c>
      <c r="C2865" s="73">
        <v>43830</v>
      </c>
      <c r="D2865" s="73">
        <v>43830</v>
      </c>
      <c r="E2865" s="208">
        <v>10041947</v>
      </c>
      <c r="F2865" s="61" t="s">
        <v>1053</v>
      </c>
      <c r="G2865" s="61" t="s">
        <v>444</v>
      </c>
      <c r="H2865" s="60">
        <v>143989356</v>
      </c>
      <c r="I2865" s="60">
        <v>98</v>
      </c>
      <c r="J2865" s="60" t="s">
        <v>2754</v>
      </c>
      <c r="K2865" s="60" t="s">
        <v>2733</v>
      </c>
      <c r="L2865" s="62">
        <v>43348</v>
      </c>
      <c r="M2865" s="62">
        <v>45170</v>
      </c>
      <c r="N2865" s="60">
        <v>60</v>
      </c>
      <c r="O2865" s="60">
        <v>15</v>
      </c>
      <c r="P2865" s="60">
        <v>60</v>
      </c>
      <c r="Q2865" s="60">
        <v>15</v>
      </c>
      <c r="R2865" s="60">
        <v>15</v>
      </c>
      <c r="S2865" s="249">
        <v>362051</v>
      </c>
      <c r="T2865" s="60">
        <v>0.05</v>
      </c>
      <c r="U2865" s="60">
        <v>0.08</v>
      </c>
      <c r="V2865" s="249">
        <v>6832.3490120478027</v>
      </c>
      <c r="W2865" s="249">
        <v>336960.74927640811</v>
      </c>
      <c r="X2865" s="249">
        <v>25090.250723591889</v>
      </c>
      <c r="Y2865" s="249">
        <v>30391.293869236848</v>
      </c>
      <c r="Z2865" s="249">
        <v>20256.438729565009</v>
      </c>
      <c r="AA2865" s="249">
        <v>10134.855139671839</v>
      </c>
      <c r="AB2865" s="249">
        <v>6272.5626808979723</v>
      </c>
      <c r="AC2865" s="249">
        <v>10134.855139671839</v>
      </c>
      <c r="AD2865" s="249">
        <v>72980.191446457291</v>
      </c>
      <c r="AE2865" s="249">
        <v>47889.940722868138</v>
      </c>
      <c r="AF2865" s="249">
        <v>-2.7357600629329681E-9</v>
      </c>
    </row>
    <row r="2866" spans="2:32">
      <c r="B2866" s="73">
        <v>43861</v>
      </c>
      <c r="C2866" s="73">
        <v>43861</v>
      </c>
      <c r="D2866" s="73">
        <v>43861</v>
      </c>
      <c r="E2866" s="208">
        <v>10042313</v>
      </c>
      <c r="F2866" s="61" t="s">
        <v>1053</v>
      </c>
      <c r="G2866" s="61" t="s">
        <v>444</v>
      </c>
      <c r="H2866" s="60">
        <v>143015750</v>
      </c>
      <c r="I2866" s="60">
        <v>99</v>
      </c>
      <c r="J2866" s="60" t="s">
        <v>1919</v>
      </c>
      <c r="K2866" s="60" t="s">
        <v>1331</v>
      </c>
      <c r="L2866" s="62">
        <v>39234</v>
      </c>
      <c r="M2866" s="62">
        <v>48357</v>
      </c>
      <c r="N2866" s="60">
        <v>300</v>
      </c>
      <c r="O2866" s="60">
        <v>151</v>
      </c>
      <c r="P2866" s="60">
        <v>180</v>
      </c>
      <c r="Q2866" s="60">
        <v>151</v>
      </c>
      <c r="R2866" s="60">
        <v>151</v>
      </c>
      <c r="S2866" s="249">
        <v>518855</v>
      </c>
      <c r="T2866" s="60">
        <v>0.03</v>
      </c>
      <c r="U2866" s="60">
        <v>8.6499999999999994E-2</v>
      </c>
      <c r="V2866" s="249">
        <v>3583.117369664365</v>
      </c>
      <c r="W2866" s="249">
        <v>360637.16385112423</v>
      </c>
      <c r="X2866" s="249">
        <v>158217.83614887577</v>
      </c>
      <c r="Y2866" s="249">
        <v>273879.4706871236</v>
      </c>
      <c r="Z2866" s="249">
        <v>122308.16909368144</v>
      </c>
      <c r="AA2866" s="249">
        <v>151571.30159344216</v>
      </c>
      <c r="AB2866" s="249">
        <v>132727.18476933468</v>
      </c>
      <c r="AC2866" s="249">
        <v>151571.30159344216</v>
      </c>
      <c r="AD2866" s="249">
        <v>284323.96268845798</v>
      </c>
      <c r="AE2866" s="249">
        <v>126106.1265395857</v>
      </c>
      <c r="AF2866" s="249">
        <v>-3.4924596548080444E-9</v>
      </c>
    </row>
    <row r="2867" spans="2:32">
      <c r="B2867" s="73">
        <v>43861</v>
      </c>
      <c r="C2867" s="73">
        <v>43861</v>
      </c>
      <c r="D2867" s="73">
        <v>43861</v>
      </c>
      <c r="E2867" s="208">
        <v>10041690</v>
      </c>
      <c r="F2867" s="61" t="s">
        <v>1053</v>
      </c>
      <c r="G2867" s="61" t="s">
        <v>349</v>
      </c>
      <c r="H2867" s="60">
        <v>143022684</v>
      </c>
      <c r="I2867" s="60">
        <v>99</v>
      </c>
      <c r="J2867" s="60" t="s">
        <v>1941</v>
      </c>
      <c r="K2867" s="60" t="s">
        <v>1331</v>
      </c>
      <c r="L2867" s="62">
        <v>39199</v>
      </c>
      <c r="M2867" s="62">
        <v>50153</v>
      </c>
      <c r="N2867" s="60">
        <v>360</v>
      </c>
      <c r="O2867" s="60">
        <v>152</v>
      </c>
      <c r="P2867" s="60">
        <v>180</v>
      </c>
      <c r="Q2867" s="60">
        <v>152</v>
      </c>
      <c r="R2867" s="60">
        <v>152</v>
      </c>
      <c r="S2867" s="249">
        <v>1045056</v>
      </c>
      <c r="T2867" s="60">
        <v>0.03</v>
      </c>
      <c r="U2867" s="60">
        <v>8.6499999999999994E-2</v>
      </c>
      <c r="V2867" s="249">
        <v>7216.9648666235516</v>
      </c>
      <c r="W2867" s="249">
        <v>726380.2640537346</v>
      </c>
      <c r="X2867" s="249">
        <v>318675.7359462654</v>
      </c>
      <c r="Y2867" s="249">
        <v>552993.55947145843</v>
      </c>
      <c r="Z2867" s="249">
        <v>246852.09498222172</v>
      </c>
      <c r="AA2867" s="249">
        <v>306141.46448923671</v>
      </c>
      <c r="AB2867" s="249">
        <v>269103.95479906857</v>
      </c>
      <c r="AC2867" s="249">
        <v>306141.46448923671</v>
      </c>
      <c r="AD2867" s="249">
        <v>572673.41193849756</v>
      </c>
      <c r="AE2867" s="249">
        <v>253997.67599223938</v>
      </c>
      <c r="AF2867" s="249">
        <v>-7.2177499532699585E-9</v>
      </c>
    </row>
    <row r="2868" spans="2:32">
      <c r="B2868" s="73">
        <v>43861</v>
      </c>
      <c r="C2868" s="73">
        <v>43861</v>
      </c>
      <c r="D2868" s="73">
        <v>43861</v>
      </c>
      <c r="E2868" s="208">
        <v>10042313</v>
      </c>
      <c r="F2868" s="61" t="s">
        <v>1053</v>
      </c>
      <c r="G2868" s="61" t="s">
        <v>444</v>
      </c>
      <c r="H2868" s="60">
        <v>143037614</v>
      </c>
      <c r="I2868" s="60">
        <v>99</v>
      </c>
      <c r="J2868" s="60" t="s">
        <v>2001</v>
      </c>
      <c r="K2868" s="60" t="s">
        <v>1331</v>
      </c>
      <c r="L2868" s="62">
        <v>40032</v>
      </c>
      <c r="M2868" s="62">
        <v>50974</v>
      </c>
      <c r="N2868" s="60">
        <v>360</v>
      </c>
      <c r="O2868" s="60">
        <v>125</v>
      </c>
      <c r="P2868" s="60">
        <v>180</v>
      </c>
      <c r="Q2868" s="60">
        <v>125</v>
      </c>
      <c r="R2868" s="60">
        <v>125</v>
      </c>
      <c r="S2868" s="249">
        <v>5665491</v>
      </c>
      <c r="T2868" s="60">
        <v>0.03</v>
      </c>
      <c r="U2868" s="60">
        <v>8.6499999999999994E-2</v>
      </c>
      <c r="V2868" s="249">
        <v>39124.840677601904</v>
      </c>
      <c r="W2868" s="249">
        <v>3937875.9115052759</v>
      </c>
      <c r="X2868" s="249">
        <v>1727615.0884947241</v>
      </c>
      <c r="Y2868" s="249">
        <v>2724036.3013655171</v>
      </c>
      <c r="Z2868" s="249">
        <v>1233252.7376059755</v>
      </c>
      <c r="AA2868" s="249">
        <v>1490783.5637595416</v>
      </c>
      <c r="AB2868" s="249">
        <v>1199732.7003435586</v>
      </c>
      <c r="AC2868" s="249">
        <v>1490783.5637595416</v>
      </c>
      <c r="AD2868" s="249">
        <v>3104595.4104630281</v>
      </c>
      <c r="AE2868" s="249">
        <v>1376980.321968344</v>
      </c>
      <c r="AF2868" s="249">
        <v>-4.0046870708465576E-8</v>
      </c>
    </row>
    <row r="2869" spans="2:32">
      <c r="B2869" s="73">
        <v>43861</v>
      </c>
      <c r="C2869" s="73">
        <v>43861</v>
      </c>
      <c r="D2869" s="73">
        <v>43861</v>
      </c>
      <c r="E2869" s="208">
        <v>10042313</v>
      </c>
      <c r="F2869" s="61" t="s">
        <v>1053</v>
      </c>
      <c r="G2869" s="61" t="s">
        <v>444</v>
      </c>
      <c r="H2869" s="60">
        <v>143984850</v>
      </c>
      <c r="I2869" s="60">
        <v>98</v>
      </c>
      <c r="J2869" s="60" t="s">
        <v>1919</v>
      </c>
      <c r="K2869" s="60" t="s">
        <v>1780</v>
      </c>
      <c r="L2869" s="62">
        <v>42027</v>
      </c>
      <c r="M2869" s="62">
        <v>44593</v>
      </c>
      <c r="N2869" s="60">
        <v>84</v>
      </c>
      <c r="O2869" s="60">
        <v>59</v>
      </c>
      <c r="P2869" s="60">
        <v>60</v>
      </c>
      <c r="Q2869" s="60">
        <v>59</v>
      </c>
      <c r="R2869" s="60">
        <v>59</v>
      </c>
      <c r="S2869" s="249">
        <v>1013291</v>
      </c>
      <c r="T2869" s="60">
        <v>0.05</v>
      </c>
      <c r="U2869" s="60">
        <v>9.1499999999999998E-2</v>
      </c>
      <c r="V2869" s="249">
        <v>19122.051210373484</v>
      </c>
      <c r="W2869" s="249">
        <v>917951.10625127691</v>
      </c>
      <c r="X2869" s="249">
        <v>95339.893748723087</v>
      </c>
      <c r="Y2869" s="249">
        <v>229227.26408558106</v>
      </c>
      <c r="Z2869" s="249">
        <v>133952.72801157751</v>
      </c>
      <c r="AA2869" s="249">
        <v>95274.536074003554</v>
      </c>
      <c r="AB2869" s="249">
        <v>93750.895519577709</v>
      </c>
      <c r="AC2869" s="249">
        <v>95274.536074003554</v>
      </c>
      <c r="AD2869" s="249">
        <v>229371.96637113264</v>
      </c>
      <c r="AE2869" s="249">
        <v>134032.07262240909</v>
      </c>
      <c r="AF2869" s="249">
        <v>4.6566128730773926E-10</v>
      </c>
    </row>
    <row r="2870" spans="2:32">
      <c r="B2870" s="73">
        <v>43861</v>
      </c>
      <c r="C2870" s="73">
        <v>43861</v>
      </c>
      <c r="D2870" s="73">
        <v>43861</v>
      </c>
      <c r="E2870" s="208">
        <v>10041508</v>
      </c>
      <c r="F2870" s="61" t="s">
        <v>1054</v>
      </c>
      <c r="G2870" s="61" t="s">
        <v>444</v>
      </c>
      <c r="H2870" s="60">
        <v>143984923</v>
      </c>
      <c r="I2870" s="60">
        <v>98</v>
      </c>
      <c r="J2870" s="60" t="s">
        <v>1968</v>
      </c>
      <c r="K2870" s="60" t="s">
        <v>1780</v>
      </c>
      <c r="L2870" s="62">
        <v>42033</v>
      </c>
      <c r="M2870" s="62">
        <v>43862</v>
      </c>
      <c r="N2870" s="60">
        <v>60</v>
      </c>
      <c r="O2870" s="60">
        <v>59</v>
      </c>
      <c r="P2870" s="60">
        <v>60</v>
      </c>
      <c r="Q2870" s="60">
        <v>59</v>
      </c>
      <c r="R2870" s="60">
        <v>59</v>
      </c>
      <c r="S2870" s="249">
        <v>304941</v>
      </c>
      <c r="T2870" s="60">
        <v>0.05</v>
      </c>
      <c r="U2870" s="60">
        <v>9.1499999999999998E-2</v>
      </c>
      <c r="V2870" s="249">
        <v>5754.6128586383384</v>
      </c>
      <c r="W2870" s="249">
        <v>276249.29886021948</v>
      </c>
      <c r="X2870" s="249">
        <v>28691.701139780518</v>
      </c>
      <c r="Y2870" s="249">
        <v>68983.925779979443</v>
      </c>
      <c r="Z2870" s="249">
        <v>40311.893456646183</v>
      </c>
      <c r="AA2870" s="249">
        <v>28672.03232333326</v>
      </c>
      <c r="AB2870" s="249">
        <v>28213.506120784175</v>
      </c>
      <c r="AC2870" s="249">
        <v>28672.03232333326</v>
      </c>
      <c r="AD2870" s="249">
        <v>69027.472658081038</v>
      </c>
      <c r="AE2870" s="249">
        <v>40335.771518300287</v>
      </c>
      <c r="AF2870" s="249">
        <v>2.3283064365386963E-10</v>
      </c>
    </row>
    <row r="2871" spans="2:32">
      <c r="B2871" s="73">
        <v>43861</v>
      </c>
      <c r="C2871" s="73">
        <v>43861</v>
      </c>
      <c r="D2871" s="73">
        <v>43861</v>
      </c>
      <c r="E2871" s="208">
        <v>10042197</v>
      </c>
      <c r="F2871" s="61" t="s">
        <v>1053</v>
      </c>
      <c r="G2871" s="61" t="s">
        <v>444</v>
      </c>
      <c r="H2871" s="60">
        <v>143985121</v>
      </c>
      <c r="I2871" s="60">
        <v>98</v>
      </c>
      <c r="J2871" s="60" t="s">
        <v>2469</v>
      </c>
      <c r="K2871" s="60" t="s">
        <v>1780</v>
      </c>
      <c r="L2871" s="62">
        <v>42142</v>
      </c>
      <c r="M2871" s="62">
        <v>43983</v>
      </c>
      <c r="N2871" s="60">
        <v>61</v>
      </c>
      <c r="O2871" s="60">
        <v>55</v>
      </c>
      <c r="P2871" s="60">
        <v>60</v>
      </c>
      <c r="Q2871" s="60">
        <v>55</v>
      </c>
      <c r="R2871" s="60">
        <v>55</v>
      </c>
      <c r="S2871" s="249">
        <v>168653</v>
      </c>
      <c r="T2871" s="60">
        <v>0.05</v>
      </c>
      <c r="U2871" s="60">
        <v>9.1499999999999998E-2</v>
      </c>
      <c r="V2871" s="249">
        <v>3182.6901677633759</v>
      </c>
      <c r="W2871" s="249">
        <v>152784.54848863414</v>
      </c>
      <c r="X2871" s="249">
        <v>15868.451511365856</v>
      </c>
      <c r="Y2871" s="249">
        <v>37819.22048660944</v>
      </c>
      <c r="Z2871" s="249">
        <v>22111.409860618412</v>
      </c>
      <c r="AA2871" s="249">
        <v>15707.810625991027</v>
      </c>
      <c r="AB2871" s="249">
        <v>14546.080552085368</v>
      </c>
      <c r="AC2871" s="249">
        <v>15707.810625991027</v>
      </c>
      <c r="AD2871" s="249">
        <v>38176.861577168456</v>
      </c>
      <c r="AE2871" s="249">
        <v>22308.410065802571</v>
      </c>
      <c r="AF2871" s="249">
        <v>2.9103830456733704E-11</v>
      </c>
    </row>
    <row r="2872" spans="2:32">
      <c r="B2872" s="73">
        <v>43861</v>
      </c>
      <c r="C2872" s="73">
        <v>43861</v>
      </c>
      <c r="D2872" s="73">
        <v>43861</v>
      </c>
      <c r="E2872" s="208">
        <v>10041805</v>
      </c>
      <c r="F2872" s="61" t="s">
        <v>1054</v>
      </c>
      <c r="G2872" s="61" t="s">
        <v>444</v>
      </c>
      <c r="H2872" s="60">
        <v>283990125</v>
      </c>
      <c r="I2872" s="60">
        <v>98</v>
      </c>
      <c r="J2872" s="60" t="s">
        <v>2520</v>
      </c>
      <c r="K2872" s="60" t="s">
        <v>1338</v>
      </c>
      <c r="L2872" s="62">
        <v>41309</v>
      </c>
      <c r="M2872" s="62">
        <v>43853</v>
      </c>
      <c r="N2872" s="60">
        <v>84</v>
      </c>
      <c r="O2872" s="60">
        <v>83</v>
      </c>
      <c r="P2872" s="60">
        <v>60</v>
      </c>
      <c r="Q2872" s="60">
        <v>60</v>
      </c>
      <c r="R2872" s="60">
        <v>60</v>
      </c>
      <c r="S2872" s="249">
        <v>693984</v>
      </c>
      <c r="T2872" s="60">
        <v>0.05</v>
      </c>
      <c r="U2872" s="60">
        <v>9.4E-2</v>
      </c>
      <c r="V2872" s="249">
        <v>13096.334209205284</v>
      </c>
      <c r="W2872" s="249">
        <v>625033.07951704727</v>
      </c>
      <c r="X2872" s="249">
        <v>68950.92048295273</v>
      </c>
      <c r="Y2872" s="249">
        <v>160746.97303527279</v>
      </c>
      <c r="Z2872" s="249">
        <v>91796.052552317036</v>
      </c>
      <c r="AA2872" s="249">
        <v>68950.920482955757</v>
      </c>
      <c r="AB2872" s="249">
        <v>68950.92048295273</v>
      </c>
      <c r="AC2872" s="249">
        <v>68950.920482955757</v>
      </c>
      <c r="AD2872" s="249">
        <v>160746.97303527279</v>
      </c>
      <c r="AE2872" s="249">
        <v>91796.052552317036</v>
      </c>
      <c r="AF2872" s="249">
        <v>3.0267983675003052E-9</v>
      </c>
    </row>
    <row r="2873" spans="2:32">
      <c r="B2873" s="73">
        <v>43861</v>
      </c>
      <c r="C2873" s="73">
        <v>43861</v>
      </c>
      <c r="D2873" s="73">
        <v>43861</v>
      </c>
      <c r="E2873" s="208">
        <v>10042048</v>
      </c>
      <c r="F2873" s="61" t="s">
        <v>1053</v>
      </c>
      <c r="G2873" s="61" t="s">
        <v>444</v>
      </c>
      <c r="H2873" s="60">
        <v>143987817</v>
      </c>
      <c r="I2873" s="60">
        <v>98</v>
      </c>
      <c r="J2873" s="60" t="s">
        <v>2707</v>
      </c>
      <c r="K2873" s="60" t="s">
        <v>2673</v>
      </c>
      <c r="L2873" s="62">
        <v>42753</v>
      </c>
      <c r="M2873" s="62">
        <v>44593</v>
      </c>
      <c r="N2873" s="60">
        <v>60</v>
      </c>
      <c r="O2873" s="60">
        <v>35</v>
      </c>
      <c r="P2873" s="60">
        <v>60</v>
      </c>
      <c r="Q2873" s="60">
        <v>35</v>
      </c>
      <c r="R2873" s="60">
        <v>35</v>
      </c>
      <c r="S2873" s="249">
        <v>101802</v>
      </c>
      <c r="T2873" s="60">
        <v>0.05</v>
      </c>
      <c r="U2873" s="60">
        <v>8.5000000000000006E-2</v>
      </c>
      <c r="V2873" s="249">
        <v>1921.1293274276011</v>
      </c>
      <c r="W2873" s="249">
        <v>93638.115371606604</v>
      </c>
      <c r="X2873" s="249">
        <v>8163.8846283933963</v>
      </c>
      <c r="Y2873" s="249">
        <v>17475.560250940071</v>
      </c>
      <c r="Z2873" s="249">
        <v>10959.009631877765</v>
      </c>
      <c r="AA2873" s="249">
        <v>6516.5506190623055</v>
      </c>
      <c r="AB2873" s="249">
        <v>4762.2660332294809</v>
      </c>
      <c r="AC2873" s="249">
        <v>6516.5506190623055</v>
      </c>
      <c r="AD2873" s="249">
        <v>21629.644274049759</v>
      </c>
      <c r="AE2873" s="249">
        <v>13465.759645656086</v>
      </c>
      <c r="AF2873" s="249">
        <v>2.7648638933897018E-10</v>
      </c>
    </row>
    <row r="2874" spans="2:32">
      <c r="B2874" s="73">
        <v>43861</v>
      </c>
      <c r="C2874" s="73">
        <v>43861</v>
      </c>
      <c r="D2874" s="73">
        <v>43861</v>
      </c>
      <c r="E2874" s="208">
        <v>10042127</v>
      </c>
      <c r="F2874" s="61" t="s">
        <v>1053</v>
      </c>
      <c r="G2874" s="61" t="s">
        <v>349</v>
      </c>
      <c r="H2874" s="60">
        <v>143263746</v>
      </c>
      <c r="I2874" s="60">
        <v>99</v>
      </c>
      <c r="J2874" s="60" t="s">
        <v>2715</v>
      </c>
      <c r="K2874" s="60" t="s">
        <v>2672</v>
      </c>
      <c r="L2874" s="62">
        <v>42852</v>
      </c>
      <c r="M2874" s="62">
        <v>53813</v>
      </c>
      <c r="N2874" s="60">
        <v>360</v>
      </c>
      <c r="O2874" s="60">
        <v>32</v>
      </c>
      <c r="P2874" s="60">
        <v>180</v>
      </c>
      <c r="Q2874" s="60">
        <v>32</v>
      </c>
      <c r="R2874" s="60">
        <v>32</v>
      </c>
      <c r="S2874" s="249">
        <v>4247258</v>
      </c>
      <c r="T2874" s="60">
        <v>0.03</v>
      </c>
      <c r="U2874" s="60">
        <v>6.7500000000000004E-2</v>
      </c>
      <c r="V2874" s="249">
        <v>29330.783963238155</v>
      </c>
      <c r="W2874" s="249">
        <v>3314551.964279776</v>
      </c>
      <c r="X2874" s="249">
        <v>932706.03572022403</v>
      </c>
      <c r="Y2874" s="249">
        <v>565056.51031704084</v>
      </c>
      <c r="Z2874" s="249">
        <v>315986.21284393186</v>
      </c>
      <c r="AA2874" s="249">
        <v>249070.29747310898</v>
      </c>
      <c r="AB2874" s="249">
        <v>165814.40635026206</v>
      </c>
      <c r="AC2874" s="249">
        <v>249070.29747310898</v>
      </c>
      <c r="AD2874" s="249">
        <v>1964989.1491031116</v>
      </c>
      <c r="AE2874" s="249">
        <v>1032283.1133828675</v>
      </c>
      <c r="AF2874" s="249">
        <v>2.0023435354232788E-8</v>
      </c>
    </row>
    <row r="2875" spans="2:32">
      <c r="B2875" s="73">
        <v>43861</v>
      </c>
      <c r="C2875" s="73">
        <v>43861</v>
      </c>
      <c r="D2875" s="73">
        <v>43861</v>
      </c>
      <c r="E2875" s="208">
        <v>10041783</v>
      </c>
      <c r="F2875" s="61" t="s">
        <v>1053</v>
      </c>
      <c r="G2875" s="61" t="s">
        <v>444</v>
      </c>
      <c r="H2875" s="60">
        <v>143988252</v>
      </c>
      <c r="I2875" s="60">
        <v>98</v>
      </c>
      <c r="J2875" s="60" t="s">
        <v>2229</v>
      </c>
      <c r="K2875" s="60" t="s">
        <v>2733</v>
      </c>
      <c r="L2875" s="62">
        <v>43026</v>
      </c>
      <c r="M2875" s="62">
        <v>44866</v>
      </c>
      <c r="N2875" s="60">
        <v>60</v>
      </c>
      <c r="O2875" s="60">
        <v>26</v>
      </c>
      <c r="P2875" s="60">
        <v>60</v>
      </c>
      <c r="Q2875" s="60">
        <v>26</v>
      </c>
      <c r="R2875" s="60">
        <v>26</v>
      </c>
      <c r="S2875" s="249">
        <v>312683</v>
      </c>
      <c r="T2875" s="60">
        <v>0.05</v>
      </c>
      <c r="U2875" s="60">
        <v>0.08</v>
      </c>
      <c r="V2875" s="249">
        <v>5900.713949510271</v>
      </c>
      <c r="W2875" s="249">
        <v>291013.96755151934</v>
      </c>
      <c r="X2875" s="249">
        <v>21669.032448480662</v>
      </c>
      <c r="Y2875" s="249">
        <v>41385.333214354236</v>
      </c>
      <c r="Z2875" s="249">
        <v>27435.104386172432</v>
      </c>
      <c r="AA2875" s="249">
        <v>13950.228828181804</v>
      </c>
      <c r="AB2875" s="249">
        <v>9389.9140610082868</v>
      </c>
      <c r="AC2875" s="249">
        <v>13950.228828181804</v>
      </c>
      <c r="AD2875" s="249">
        <v>63028.869419094524</v>
      </c>
      <c r="AE2875" s="249">
        <v>41359.836970616307</v>
      </c>
      <c r="AF2875" s="249">
        <v>-2.4447217583656311E-9</v>
      </c>
    </row>
    <row r="2876" spans="2:32">
      <c r="B2876" s="73">
        <v>43861</v>
      </c>
      <c r="C2876" s="73">
        <v>43861</v>
      </c>
      <c r="D2876" s="73">
        <v>43861</v>
      </c>
      <c r="E2876" s="208">
        <v>10042127</v>
      </c>
      <c r="F2876" s="61" t="s">
        <v>1053</v>
      </c>
      <c r="G2876" s="61" t="s">
        <v>349</v>
      </c>
      <c r="H2876" s="60">
        <v>143989062</v>
      </c>
      <c r="I2876" s="60">
        <v>98</v>
      </c>
      <c r="J2876" s="60" t="s">
        <v>2683</v>
      </c>
      <c r="K2876" s="60" t="s">
        <v>2733</v>
      </c>
      <c r="L2876" s="62">
        <v>43175</v>
      </c>
      <c r="M2876" s="62">
        <v>45017</v>
      </c>
      <c r="N2876" s="60">
        <v>61</v>
      </c>
      <c r="O2876" s="60">
        <v>22</v>
      </c>
      <c r="P2876" s="60">
        <v>60</v>
      </c>
      <c r="Q2876" s="60">
        <v>22</v>
      </c>
      <c r="R2876" s="60">
        <v>22</v>
      </c>
      <c r="S2876" s="249">
        <v>178031</v>
      </c>
      <c r="T2876" s="60">
        <v>0.05</v>
      </c>
      <c r="U2876" s="60">
        <v>0.08</v>
      </c>
      <c r="V2876" s="249">
        <v>3359.6645968769108</v>
      </c>
      <c r="W2876" s="249">
        <v>165693.39445113592</v>
      </c>
      <c r="X2876" s="249">
        <v>12337.605548864085</v>
      </c>
      <c r="Y2876" s="249">
        <v>20669.580981862193</v>
      </c>
      <c r="Z2876" s="249">
        <v>13728.411740848445</v>
      </c>
      <c r="AA2876" s="249">
        <v>6941.1692410137475</v>
      </c>
      <c r="AB2876" s="249">
        <v>4523.7887012501651</v>
      </c>
      <c r="AC2876" s="249">
        <v>6941.1692410137475</v>
      </c>
      <c r="AD2876" s="249">
        <v>35886.481361477345</v>
      </c>
      <c r="AE2876" s="249">
        <v>23548.875812614657</v>
      </c>
      <c r="AF2876" s="249">
        <v>-1.3969838619232178E-9</v>
      </c>
    </row>
    <row r="2877" spans="2:32">
      <c r="B2877" s="73">
        <v>43861</v>
      </c>
      <c r="C2877" s="73">
        <v>43861</v>
      </c>
      <c r="D2877" s="73">
        <v>43861</v>
      </c>
      <c r="E2877" s="208">
        <v>10041766</v>
      </c>
      <c r="F2877" s="61" t="s">
        <v>1053</v>
      </c>
      <c r="G2877" s="61" t="s">
        <v>444</v>
      </c>
      <c r="H2877" s="60">
        <v>141939300</v>
      </c>
      <c r="I2877" s="60">
        <v>98</v>
      </c>
      <c r="J2877" s="60" t="s">
        <v>2311</v>
      </c>
      <c r="K2877" s="60" t="s">
        <v>2733</v>
      </c>
      <c r="L2877" s="62">
        <v>43231</v>
      </c>
      <c r="M2877" s="62">
        <v>45047</v>
      </c>
      <c r="N2877" s="60">
        <v>60</v>
      </c>
      <c r="O2877" s="60">
        <v>20</v>
      </c>
      <c r="P2877" s="60">
        <v>60</v>
      </c>
      <c r="Q2877" s="60">
        <v>20</v>
      </c>
      <c r="R2877" s="60">
        <v>20</v>
      </c>
      <c r="S2877" s="249">
        <v>261652</v>
      </c>
      <c r="T2877" s="60">
        <v>0.05</v>
      </c>
      <c r="U2877" s="60">
        <v>0.08</v>
      </c>
      <c r="V2877" s="249">
        <v>4937.6960254227488</v>
      </c>
      <c r="W2877" s="249">
        <v>243519.43226139614</v>
      </c>
      <c r="X2877" s="249">
        <v>18132.567738603859</v>
      </c>
      <c r="Y2877" s="249">
        <v>28098.446860987417</v>
      </c>
      <c r="Z2877" s="249">
        <v>18680.897522410523</v>
      </c>
      <c r="AA2877" s="249">
        <v>9417.5493385768932</v>
      </c>
      <c r="AB2877" s="249">
        <v>6044.1892462012866</v>
      </c>
      <c r="AC2877" s="249">
        <v>9417.5493385768932</v>
      </c>
      <c r="AD2877" s="249">
        <v>52742.329263966792</v>
      </c>
      <c r="AE2877" s="249">
        <v>34609.761525364942</v>
      </c>
      <c r="AF2877" s="249">
        <v>-2.0081643015146255E-9</v>
      </c>
    </row>
    <row r="2878" spans="2:32">
      <c r="B2878" s="73">
        <v>43861</v>
      </c>
      <c r="C2878" s="73">
        <v>43861</v>
      </c>
      <c r="D2878" s="73">
        <v>43861</v>
      </c>
      <c r="E2878" s="208">
        <v>10041690</v>
      </c>
      <c r="F2878" s="61" t="s">
        <v>1053</v>
      </c>
      <c r="G2878" s="61" t="s">
        <v>349</v>
      </c>
      <c r="H2878" s="60">
        <v>143989011</v>
      </c>
      <c r="I2878" s="60">
        <v>98</v>
      </c>
      <c r="J2878" s="60" t="s">
        <v>1941</v>
      </c>
      <c r="K2878" s="60" t="s">
        <v>2733</v>
      </c>
      <c r="L2878" s="62">
        <v>43306</v>
      </c>
      <c r="M2878" s="62">
        <v>45139</v>
      </c>
      <c r="N2878" s="60">
        <v>60</v>
      </c>
      <c r="O2878" s="60">
        <v>17</v>
      </c>
      <c r="P2878" s="60">
        <v>60</v>
      </c>
      <c r="Q2878" s="60">
        <v>17</v>
      </c>
      <c r="R2878" s="60">
        <v>17</v>
      </c>
      <c r="S2878" s="249">
        <v>219209</v>
      </c>
      <c r="T2878" s="60">
        <v>0.05</v>
      </c>
      <c r="U2878" s="60">
        <v>0.08</v>
      </c>
      <c r="V2878" s="249">
        <v>4136.7442558699931</v>
      </c>
      <c r="W2878" s="249">
        <v>204017.74580965709</v>
      </c>
      <c r="X2878" s="249">
        <v>15191.254190342908</v>
      </c>
      <c r="Y2878" s="249">
        <v>20518.628758092083</v>
      </c>
      <c r="Z2878" s="249">
        <v>13662.111167496092</v>
      </c>
      <c r="AA2878" s="249">
        <v>6856.5175905959914</v>
      </c>
      <c r="AB2878" s="249">
        <v>4304.1886872638242</v>
      </c>
      <c r="AC2878" s="249">
        <v>6856.5175905959914</v>
      </c>
      <c r="AD2878" s="249">
        <v>44186.909542540845</v>
      </c>
      <c r="AE2878" s="249">
        <v>28995.655352199567</v>
      </c>
      <c r="AF2878" s="249">
        <v>-1.6298145055770874E-9</v>
      </c>
    </row>
    <row r="2879" spans="2:32">
      <c r="B2879" s="73">
        <v>43861</v>
      </c>
      <c r="C2879" s="73">
        <v>43861</v>
      </c>
      <c r="D2879" s="73">
        <v>43861</v>
      </c>
      <c r="E2879" s="208">
        <v>10041194</v>
      </c>
      <c r="F2879" s="61" t="s">
        <v>1053</v>
      </c>
      <c r="G2879" s="61" t="s">
        <v>444</v>
      </c>
      <c r="H2879" s="60">
        <v>143960226</v>
      </c>
      <c r="I2879" s="60">
        <v>98</v>
      </c>
      <c r="J2879" s="60" t="s">
        <v>2577</v>
      </c>
      <c r="K2879" s="60" t="s">
        <v>2798</v>
      </c>
      <c r="L2879" s="62">
        <v>43700</v>
      </c>
      <c r="M2879" s="62">
        <v>45536</v>
      </c>
      <c r="N2879" s="60">
        <v>60</v>
      </c>
      <c r="O2879" s="60">
        <v>4</v>
      </c>
      <c r="P2879" s="60">
        <v>60</v>
      </c>
      <c r="Q2879" s="60">
        <v>4</v>
      </c>
      <c r="R2879" s="60">
        <v>4</v>
      </c>
      <c r="S2879" s="249">
        <v>248639</v>
      </c>
      <c r="T2879" s="60">
        <v>0.05</v>
      </c>
      <c r="U2879" s="60">
        <v>0.08</v>
      </c>
      <c r="V2879" s="249">
        <v>4692.1246620132342</v>
      </c>
      <c r="W2879" s="249">
        <v>231408.23734594526</v>
      </c>
      <c r="X2879" s="249">
        <v>17230.762654054735</v>
      </c>
      <c r="Y2879" s="249">
        <v>6044.3493789996246</v>
      </c>
      <c r="Z2879" s="249">
        <v>4052.3259503041027</v>
      </c>
      <c r="AA2879" s="249">
        <v>1992.0234286955219</v>
      </c>
      <c r="AB2879" s="249">
        <v>1148.7175102703156</v>
      </c>
      <c r="AC2879" s="249">
        <v>1992.0234286955219</v>
      </c>
      <c r="AD2879" s="249">
        <v>50119.242374846857</v>
      </c>
      <c r="AE2879" s="249">
        <v>32888.479720794072</v>
      </c>
      <c r="AF2879" s="249">
        <v>-1.9499566406011581E-9</v>
      </c>
    </row>
    <row r="2880" spans="2:32">
      <c r="B2880" s="73">
        <v>43889</v>
      </c>
      <c r="C2880" s="73">
        <v>43889</v>
      </c>
      <c r="D2880" s="73">
        <v>43889</v>
      </c>
      <c r="E2880" s="208">
        <v>10042263</v>
      </c>
      <c r="F2880" s="61" t="s">
        <v>1053</v>
      </c>
      <c r="G2880" s="61" t="s">
        <v>349</v>
      </c>
      <c r="H2880" s="60">
        <v>143000478</v>
      </c>
      <c r="I2880" s="60">
        <v>99</v>
      </c>
      <c r="J2880" s="60" t="s">
        <v>1863</v>
      </c>
      <c r="K2880" s="60" t="s">
        <v>1331</v>
      </c>
      <c r="L2880" s="62">
        <v>40043</v>
      </c>
      <c r="M2880" s="62">
        <v>51005</v>
      </c>
      <c r="N2880" s="60">
        <v>360</v>
      </c>
      <c r="O2880" s="60">
        <v>126</v>
      </c>
      <c r="P2880" s="60">
        <v>180</v>
      </c>
      <c r="Q2880" s="60">
        <v>126</v>
      </c>
      <c r="R2880" s="60">
        <v>126</v>
      </c>
      <c r="S2880" s="249">
        <v>1520147</v>
      </c>
      <c r="T2880" s="60">
        <v>0.03</v>
      </c>
      <c r="U2880" s="60">
        <v>8.6499999999999994E-2</v>
      </c>
      <c r="V2880" s="249">
        <v>10497.856087236658</v>
      </c>
      <c r="W2880" s="249">
        <v>1056598.6696028658</v>
      </c>
      <c r="X2880" s="249">
        <v>463548.33039713418</v>
      </c>
      <c r="Y2880" s="249">
        <v>734330.9009052983</v>
      </c>
      <c r="Z2880" s="249">
        <v>332249.59922900028</v>
      </c>
      <c r="AA2880" s="249">
        <v>402081.30167629803</v>
      </c>
      <c r="AB2880" s="249">
        <v>324483.83127799392</v>
      </c>
      <c r="AC2880" s="249">
        <v>402081.30167629803</v>
      </c>
      <c r="AD2880" s="249">
        <v>833015.42609972204</v>
      </c>
      <c r="AE2880" s="249">
        <v>369467.0957025981</v>
      </c>
      <c r="AF2880" s="249">
        <v>-1.0244548320770264E-8</v>
      </c>
    </row>
    <row r="2881" spans="2:32">
      <c r="B2881" s="73">
        <v>43889</v>
      </c>
      <c r="C2881" s="73">
        <v>43889</v>
      </c>
      <c r="D2881" s="73">
        <v>43889</v>
      </c>
      <c r="E2881" s="208">
        <v>10042083</v>
      </c>
      <c r="F2881" s="61" t="s">
        <v>1053</v>
      </c>
      <c r="G2881" s="61" t="s">
        <v>444</v>
      </c>
      <c r="H2881" s="60">
        <v>143037274</v>
      </c>
      <c r="I2881" s="60">
        <v>99</v>
      </c>
      <c r="J2881" s="60" t="s">
        <v>1996</v>
      </c>
      <c r="K2881" s="60" t="s">
        <v>1336</v>
      </c>
      <c r="L2881" s="62">
        <v>41018</v>
      </c>
      <c r="M2881" s="62">
        <v>51987</v>
      </c>
      <c r="N2881" s="60">
        <v>361</v>
      </c>
      <c r="O2881" s="60">
        <v>93</v>
      </c>
      <c r="P2881" s="60">
        <v>180</v>
      </c>
      <c r="Q2881" s="60">
        <v>93</v>
      </c>
      <c r="R2881" s="60">
        <v>93</v>
      </c>
      <c r="S2881" s="249">
        <v>1938541</v>
      </c>
      <c r="T2881" s="60">
        <v>0.03</v>
      </c>
      <c r="U2881" s="60">
        <v>7.6499999999999999E-2</v>
      </c>
      <c r="V2881" s="249">
        <v>13387.208235261352</v>
      </c>
      <c r="W2881" s="249">
        <v>1430934.8620165449</v>
      </c>
      <c r="X2881" s="249">
        <v>507606.13798345509</v>
      </c>
      <c r="Y2881" s="249">
        <v>705927.24498653295</v>
      </c>
      <c r="Z2881" s="249">
        <v>352031.73985478189</v>
      </c>
      <c r="AA2881" s="249">
        <v>353895.50513175107</v>
      </c>
      <c r="AB2881" s="249">
        <v>262263.17129145184</v>
      </c>
      <c r="AC2881" s="249">
        <v>353895.50513175107</v>
      </c>
      <c r="AD2881" s="249">
        <v>978762.62033050368</v>
      </c>
      <c r="AE2881" s="249">
        <v>471156.482347043</v>
      </c>
      <c r="AF2881" s="249">
        <v>5.5879354476928711E-9</v>
      </c>
    </row>
    <row r="2882" spans="2:32">
      <c r="B2882" s="73">
        <v>43889</v>
      </c>
      <c r="C2882" s="73">
        <v>43889</v>
      </c>
      <c r="D2882" s="73">
        <v>43889</v>
      </c>
      <c r="E2882" s="208">
        <v>10042263</v>
      </c>
      <c r="F2882" s="61" t="s">
        <v>1053</v>
      </c>
      <c r="G2882" s="61" t="s">
        <v>349</v>
      </c>
      <c r="H2882" s="60">
        <v>143101258</v>
      </c>
      <c r="I2882" s="60">
        <v>99</v>
      </c>
      <c r="J2882" s="60" t="s">
        <v>2030</v>
      </c>
      <c r="K2882" s="60" t="s">
        <v>1336</v>
      </c>
      <c r="L2882" s="62">
        <v>41046</v>
      </c>
      <c r="M2882" s="62">
        <v>52018</v>
      </c>
      <c r="N2882" s="60">
        <v>361</v>
      </c>
      <c r="O2882" s="60">
        <v>93</v>
      </c>
      <c r="P2882" s="60">
        <v>180</v>
      </c>
      <c r="Q2882" s="60">
        <v>93</v>
      </c>
      <c r="R2882" s="60">
        <v>93</v>
      </c>
      <c r="S2882" s="249">
        <v>571179</v>
      </c>
      <c r="T2882" s="60">
        <v>0.03</v>
      </c>
      <c r="U2882" s="60">
        <v>7.6499999999999999E-2</v>
      </c>
      <c r="V2882" s="249">
        <v>3944.4573071234208</v>
      </c>
      <c r="W2882" s="249">
        <v>421616.02130248881</v>
      </c>
      <c r="X2882" s="249">
        <v>149562.97869751119</v>
      </c>
      <c r="Y2882" s="249">
        <v>207997.05441575023</v>
      </c>
      <c r="Z2882" s="249">
        <v>103723.95380779385</v>
      </c>
      <c r="AA2882" s="249">
        <v>104273.10060795638</v>
      </c>
      <c r="AB2882" s="249">
        <v>77274.205660380787</v>
      </c>
      <c r="AC2882" s="249">
        <v>104273.10060795638</v>
      </c>
      <c r="AD2882" s="249">
        <v>288386.29397972848</v>
      </c>
      <c r="AE2882" s="249">
        <v>138823.31528221571</v>
      </c>
      <c r="AF2882" s="249">
        <v>1.57160684466362E-9</v>
      </c>
    </row>
    <row r="2883" spans="2:32">
      <c r="B2883" s="73">
        <v>43889</v>
      </c>
      <c r="C2883" s="73">
        <v>43889</v>
      </c>
      <c r="D2883" s="73">
        <v>43889</v>
      </c>
      <c r="E2883" s="208">
        <v>10041892</v>
      </c>
      <c r="F2883" s="61" t="s">
        <v>1053</v>
      </c>
      <c r="G2883" s="61" t="s">
        <v>444</v>
      </c>
      <c r="H2883" s="60">
        <v>143201473</v>
      </c>
      <c r="I2883" s="60">
        <v>99</v>
      </c>
      <c r="J2883" s="60" t="s">
        <v>2653</v>
      </c>
      <c r="K2883" s="60" t="s">
        <v>1336</v>
      </c>
      <c r="L2883" s="62">
        <v>41050</v>
      </c>
      <c r="M2883" s="62">
        <v>43983</v>
      </c>
      <c r="N2883" s="60">
        <v>96</v>
      </c>
      <c r="O2883" s="60">
        <v>92</v>
      </c>
      <c r="P2883" s="60">
        <v>96</v>
      </c>
      <c r="Q2883" s="60">
        <v>92</v>
      </c>
      <c r="R2883" s="60">
        <v>92</v>
      </c>
      <c r="S2883" s="249">
        <v>1513865</v>
      </c>
      <c r="T2883" s="60">
        <v>0.03</v>
      </c>
      <c r="U2883" s="60">
        <v>7.6499999999999999E-2</v>
      </c>
      <c r="V2883" s="249">
        <v>17756.98841010754</v>
      </c>
      <c r="W2883" s="249">
        <v>1272042.0544698411</v>
      </c>
      <c r="X2883" s="249">
        <v>241822.94553015893</v>
      </c>
      <c r="Y2883" s="249">
        <v>431511.09859902319</v>
      </c>
      <c r="Z2883" s="249">
        <v>190364.17261146801</v>
      </c>
      <c r="AA2883" s="249">
        <v>241146.92598755518</v>
      </c>
      <c r="AB2883" s="249">
        <v>231746.98946640233</v>
      </c>
      <c r="AC2883" s="249">
        <v>241146.92598755518</v>
      </c>
      <c r="AD2883" s="249">
        <v>432628.83290048758</v>
      </c>
      <c r="AE2883" s="249">
        <v>190805.88737032376</v>
      </c>
      <c r="AF2883" s="249">
        <v>4.8894435167312622E-9</v>
      </c>
    </row>
    <row r="2884" spans="2:32">
      <c r="B2884" s="73">
        <v>43889</v>
      </c>
      <c r="C2884" s="73">
        <v>43889</v>
      </c>
      <c r="D2884" s="73">
        <v>43889</v>
      </c>
      <c r="E2884" s="208">
        <v>10042058</v>
      </c>
      <c r="F2884" s="61" t="s">
        <v>1054</v>
      </c>
      <c r="G2884" s="61" t="s">
        <v>444</v>
      </c>
      <c r="H2884" s="60">
        <v>143960056</v>
      </c>
      <c r="I2884" s="60">
        <v>98</v>
      </c>
      <c r="J2884" s="60" t="s">
        <v>2201</v>
      </c>
      <c r="K2884" s="60" t="s">
        <v>1780</v>
      </c>
      <c r="L2884" s="62">
        <v>42069</v>
      </c>
      <c r="M2884" s="62">
        <v>43891</v>
      </c>
      <c r="N2884" s="60">
        <v>60</v>
      </c>
      <c r="O2884" s="60">
        <v>59</v>
      </c>
      <c r="P2884" s="60">
        <v>60</v>
      </c>
      <c r="Q2884" s="60">
        <v>59</v>
      </c>
      <c r="R2884" s="60">
        <v>59</v>
      </c>
      <c r="S2884" s="249">
        <v>368306</v>
      </c>
      <c r="T2884" s="60">
        <v>0.05</v>
      </c>
      <c r="U2884" s="60">
        <v>9.1499999999999998E-2</v>
      </c>
      <c r="V2884" s="249">
        <v>6950.3885784910917</v>
      </c>
      <c r="W2884" s="249">
        <v>333652.32706002792</v>
      </c>
      <c r="X2884" s="249">
        <v>34653.672939972079</v>
      </c>
      <c r="Y2884" s="249">
        <v>83318.391978517524</v>
      </c>
      <c r="Z2884" s="249">
        <v>48688.4749228328</v>
      </c>
      <c r="AA2884" s="249">
        <v>34629.917055684724</v>
      </c>
      <c r="AB2884" s="249">
        <v>34076.111724305876</v>
      </c>
      <c r="AC2884" s="249">
        <v>34629.917055684724</v>
      </c>
      <c r="AD2884" s="249">
        <v>83370.987649437739</v>
      </c>
      <c r="AE2884" s="249">
        <v>48717.314709465485</v>
      </c>
      <c r="AF2884" s="249">
        <v>1.7462298274040222E-10</v>
      </c>
    </row>
    <row r="2885" spans="2:32">
      <c r="B2885" s="73">
        <v>43889</v>
      </c>
      <c r="C2885" s="73">
        <v>43889</v>
      </c>
      <c r="D2885" s="73">
        <v>43889</v>
      </c>
      <c r="E2885" s="208">
        <v>10042265</v>
      </c>
      <c r="F2885" s="61" t="s">
        <v>1053</v>
      </c>
      <c r="G2885" s="61" t="s">
        <v>444</v>
      </c>
      <c r="H2885" s="60">
        <v>143981991</v>
      </c>
      <c r="I2885" s="60">
        <v>98</v>
      </c>
      <c r="J2885" s="60" t="s">
        <v>2264</v>
      </c>
      <c r="K2885" s="60" t="s">
        <v>1780</v>
      </c>
      <c r="L2885" s="62">
        <v>41810</v>
      </c>
      <c r="M2885" s="62">
        <v>44378</v>
      </c>
      <c r="N2885" s="60">
        <v>84</v>
      </c>
      <c r="O2885" s="60">
        <v>67</v>
      </c>
      <c r="P2885" s="60">
        <v>60</v>
      </c>
      <c r="Q2885" s="60">
        <v>60</v>
      </c>
      <c r="R2885" s="60">
        <v>60</v>
      </c>
      <c r="S2885" s="249">
        <v>833679</v>
      </c>
      <c r="T2885" s="60">
        <v>0.05</v>
      </c>
      <c r="U2885" s="60">
        <v>9.1499999999999998E-2</v>
      </c>
      <c r="V2885" s="249">
        <v>15732.551193105392</v>
      </c>
      <c r="W2885" s="249">
        <v>755238.68297306332</v>
      </c>
      <c r="X2885" s="249">
        <v>78440.317026936682</v>
      </c>
      <c r="Y2885" s="249">
        <v>188714.3886132607</v>
      </c>
      <c r="Z2885" s="249">
        <v>110274.07158632344</v>
      </c>
      <c r="AA2885" s="249">
        <v>78440.317026937264</v>
      </c>
      <c r="AB2885" s="249">
        <v>78440.317026936682</v>
      </c>
      <c r="AC2885" s="249">
        <v>78440.317026937264</v>
      </c>
      <c r="AD2885" s="249">
        <v>188714.3886132607</v>
      </c>
      <c r="AE2885" s="249">
        <v>110274.07158632344</v>
      </c>
      <c r="AF2885" s="249">
        <v>5.8207660913467407E-10</v>
      </c>
    </row>
    <row r="2886" spans="2:32">
      <c r="B2886" s="73">
        <v>43889</v>
      </c>
      <c r="C2886" s="73">
        <v>43889</v>
      </c>
      <c r="D2886" s="73">
        <v>43889</v>
      </c>
      <c r="E2886" s="208">
        <v>10041185</v>
      </c>
      <c r="F2886" s="61" t="s">
        <v>1053</v>
      </c>
      <c r="G2886" s="61" t="s">
        <v>444</v>
      </c>
      <c r="H2886" s="60">
        <v>143986004</v>
      </c>
      <c r="I2886" s="60">
        <v>98</v>
      </c>
      <c r="J2886" s="60" t="s">
        <v>2221</v>
      </c>
      <c r="K2886" s="60" t="s">
        <v>1780</v>
      </c>
      <c r="L2886" s="62">
        <v>42179</v>
      </c>
      <c r="M2886" s="62">
        <v>44013</v>
      </c>
      <c r="N2886" s="60">
        <v>60</v>
      </c>
      <c r="O2886" s="60">
        <v>55</v>
      </c>
      <c r="P2886" s="60">
        <v>60</v>
      </c>
      <c r="Q2886" s="60">
        <v>55</v>
      </c>
      <c r="R2886" s="60">
        <v>55</v>
      </c>
      <c r="S2886" s="249">
        <v>111936</v>
      </c>
      <c r="T2886" s="60">
        <v>0.05</v>
      </c>
      <c r="U2886" s="60">
        <v>9.1499999999999998E-2</v>
      </c>
      <c r="V2886" s="249">
        <v>2112.3704091760078</v>
      </c>
      <c r="W2886" s="249">
        <v>101404.01427560585</v>
      </c>
      <c r="X2886" s="249">
        <v>10531.985724394151</v>
      </c>
      <c r="Y2886" s="249">
        <v>25100.841754306864</v>
      </c>
      <c r="Z2886" s="249">
        <v>14675.474341744193</v>
      </c>
      <c r="AA2886" s="249">
        <v>10425.367412562671</v>
      </c>
      <c r="AB2886" s="249">
        <v>9654.3202473613055</v>
      </c>
      <c r="AC2886" s="249">
        <v>10425.367412562671</v>
      </c>
      <c r="AD2886" s="249">
        <v>25338.21027495469</v>
      </c>
      <c r="AE2886" s="249">
        <v>14806.224550560481</v>
      </c>
      <c r="AF2886" s="249">
        <v>5.8207660913467407E-11</v>
      </c>
    </row>
    <row r="2887" spans="2:32">
      <c r="B2887" s="73">
        <v>43889</v>
      </c>
      <c r="C2887" s="73">
        <v>43889</v>
      </c>
      <c r="D2887" s="73">
        <v>43889</v>
      </c>
      <c r="E2887" s="208">
        <v>10042083</v>
      </c>
      <c r="F2887" s="61" t="s">
        <v>1053</v>
      </c>
      <c r="G2887" s="61" t="s">
        <v>444</v>
      </c>
      <c r="H2887" s="60">
        <v>143986934</v>
      </c>
      <c r="I2887" s="60">
        <v>98</v>
      </c>
      <c r="J2887" s="60" t="s">
        <v>2624</v>
      </c>
      <c r="K2887" s="60" t="s">
        <v>2612</v>
      </c>
      <c r="L2887" s="62">
        <v>42375</v>
      </c>
      <c r="M2887" s="62">
        <v>44197</v>
      </c>
      <c r="N2887" s="60">
        <v>60</v>
      </c>
      <c r="O2887" s="60">
        <v>49</v>
      </c>
      <c r="P2887" s="60">
        <v>60</v>
      </c>
      <c r="Q2887" s="60">
        <v>49</v>
      </c>
      <c r="R2887" s="60">
        <v>49</v>
      </c>
      <c r="S2887" s="249">
        <v>101407</v>
      </c>
      <c r="T2887" s="60">
        <v>0.05</v>
      </c>
      <c r="U2887" s="60">
        <v>8.8999999999999996E-2</v>
      </c>
      <c r="V2887" s="249">
        <v>1913.6751901382167</v>
      </c>
      <c r="W2887" s="249">
        <v>92404.081229189702</v>
      </c>
      <c r="X2887" s="249">
        <v>9002.9187708102982</v>
      </c>
      <c r="Y2887" s="249">
        <v>21509.027636304978</v>
      </c>
      <c r="Z2887" s="249">
        <v>12896.6158031737</v>
      </c>
      <c r="AA2887" s="249">
        <v>8612.4118331312784</v>
      </c>
      <c r="AB2887" s="249">
        <v>7352.3836628284098</v>
      </c>
      <c r="AC2887" s="249">
        <v>8612.4118331312784</v>
      </c>
      <c r="AD2887" s="249">
        <v>22416.430179102957</v>
      </c>
      <c r="AE2887" s="249">
        <v>13413.511408293009</v>
      </c>
      <c r="AF2887" s="249">
        <v>-3.4924596548080444E-10</v>
      </c>
    </row>
    <row r="2888" spans="2:32">
      <c r="B2888" s="73">
        <v>43889</v>
      </c>
      <c r="C2888" s="73">
        <v>43889</v>
      </c>
      <c r="D2888" s="73">
        <v>43889</v>
      </c>
      <c r="E2888" s="208">
        <v>10042474</v>
      </c>
      <c r="F2888" s="61" t="s">
        <v>1053</v>
      </c>
      <c r="G2888" s="61" t="s">
        <v>444</v>
      </c>
      <c r="H2888" s="60">
        <v>143986160</v>
      </c>
      <c r="I2888" s="60">
        <v>98</v>
      </c>
      <c r="J2888" s="60" t="s">
        <v>2190</v>
      </c>
      <c r="K2888" s="60" t="s">
        <v>2612</v>
      </c>
      <c r="L2888" s="62">
        <v>42377</v>
      </c>
      <c r="M2888" s="62">
        <v>44197</v>
      </c>
      <c r="N2888" s="60">
        <v>60</v>
      </c>
      <c r="O2888" s="60">
        <v>49</v>
      </c>
      <c r="P2888" s="60">
        <v>60</v>
      </c>
      <c r="Q2888" s="60">
        <v>49</v>
      </c>
      <c r="R2888" s="60">
        <v>49</v>
      </c>
      <c r="S2888" s="249">
        <v>360899</v>
      </c>
      <c r="T2888" s="60">
        <v>0.05</v>
      </c>
      <c r="U2888" s="60">
        <v>8.8999999999999996E-2</v>
      </c>
      <c r="V2888" s="249">
        <v>6810.609350889903</v>
      </c>
      <c r="W2888" s="249">
        <v>328858.36787927203</v>
      </c>
      <c r="X2888" s="249">
        <v>32040.632120727969</v>
      </c>
      <c r="Y2888" s="249">
        <v>76548.823699693661</v>
      </c>
      <c r="Z2888" s="249">
        <v>45897.972987560905</v>
      </c>
      <c r="AA2888" s="249">
        <v>30650.850712132757</v>
      </c>
      <c r="AB2888" s="249">
        <v>26166.516231927839</v>
      </c>
      <c r="AC2888" s="249">
        <v>30650.850712132757</v>
      </c>
      <c r="AD2888" s="249">
        <v>79778.19317412097</v>
      </c>
      <c r="AE2888" s="249">
        <v>47737.561053394165</v>
      </c>
      <c r="AF2888" s="249">
        <v>-1.1641532182693481E-9</v>
      </c>
    </row>
    <row r="2889" spans="2:32">
      <c r="B2889" s="73">
        <v>43889</v>
      </c>
      <c r="C2889" s="73">
        <v>43889</v>
      </c>
      <c r="D2889" s="73">
        <v>43889</v>
      </c>
      <c r="E2889" s="208">
        <v>10041982</v>
      </c>
      <c r="F2889" s="61" t="s">
        <v>1053</v>
      </c>
      <c r="G2889" s="61" t="s">
        <v>444</v>
      </c>
      <c r="H2889" s="60">
        <v>143987248</v>
      </c>
      <c r="I2889" s="60">
        <v>98</v>
      </c>
      <c r="J2889" s="60" t="s">
        <v>2657</v>
      </c>
      <c r="K2889" s="60" t="s">
        <v>2612</v>
      </c>
      <c r="L2889" s="62">
        <v>42524</v>
      </c>
      <c r="M2889" s="62">
        <v>44348</v>
      </c>
      <c r="N2889" s="60">
        <v>60</v>
      </c>
      <c r="O2889" s="60">
        <v>44</v>
      </c>
      <c r="P2889" s="60">
        <v>60</v>
      </c>
      <c r="Q2889" s="60">
        <v>44</v>
      </c>
      <c r="R2889" s="60">
        <v>44</v>
      </c>
      <c r="S2889" s="249">
        <v>150187</v>
      </c>
      <c r="T2889" s="60">
        <v>0.05</v>
      </c>
      <c r="U2889" s="60">
        <v>8.8999999999999996E-2</v>
      </c>
      <c r="V2889" s="249">
        <v>2834.2139672930703</v>
      </c>
      <c r="W2889" s="249">
        <v>136853.39027452064</v>
      </c>
      <c r="X2889" s="249">
        <v>13333.609725479357</v>
      </c>
      <c r="Y2889" s="249">
        <v>30463.534076954442</v>
      </c>
      <c r="Z2889" s="249">
        <v>18299.15321195763</v>
      </c>
      <c r="AA2889" s="249">
        <v>12164.380864996812</v>
      </c>
      <c r="AB2889" s="249">
        <v>9777.9804653515275</v>
      </c>
      <c r="AC2889" s="249">
        <v>12164.380864996812</v>
      </c>
      <c r="AD2889" s="249">
        <v>33199.447763063072</v>
      </c>
      <c r="AE2889" s="249">
        <v>19865.83803758421</v>
      </c>
      <c r="AF2889" s="249">
        <v>-4.9476511776447296E-10</v>
      </c>
    </row>
    <row r="2890" spans="2:32">
      <c r="B2890" s="73">
        <v>43889</v>
      </c>
      <c r="C2890" s="73">
        <v>43889</v>
      </c>
      <c r="D2890" s="73">
        <v>43889</v>
      </c>
      <c r="E2890" s="208">
        <v>10041638</v>
      </c>
      <c r="F2890" s="61" t="s">
        <v>1053</v>
      </c>
      <c r="G2890" s="61" t="s">
        <v>444</v>
      </c>
      <c r="H2890" s="60">
        <v>143988783</v>
      </c>
      <c r="I2890" s="60">
        <v>98</v>
      </c>
      <c r="J2890" s="60" t="s">
        <v>2625</v>
      </c>
      <c r="K2890" s="60" t="s">
        <v>2733</v>
      </c>
      <c r="L2890" s="62">
        <v>43320</v>
      </c>
      <c r="M2890" s="62">
        <v>45139</v>
      </c>
      <c r="N2890" s="60">
        <v>60</v>
      </c>
      <c r="O2890" s="60">
        <v>18</v>
      </c>
      <c r="P2890" s="60">
        <v>60</v>
      </c>
      <c r="Q2890" s="60">
        <v>18</v>
      </c>
      <c r="R2890" s="60">
        <v>18</v>
      </c>
      <c r="S2890" s="249">
        <v>201558</v>
      </c>
      <c r="T2890" s="60">
        <v>0.05</v>
      </c>
      <c r="U2890" s="60">
        <v>0.08</v>
      </c>
      <c r="V2890" s="249">
        <v>3803.6481108195562</v>
      </c>
      <c r="W2890" s="249">
        <v>187589.96578563319</v>
      </c>
      <c r="X2890" s="249">
        <v>13968.034214366809</v>
      </c>
      <c r="Y2890" s="249">
        <v>19811.737431411297</v>
      </c>
      <c r="Z2890" s="249">
        <v>13184.761494622748</v>
      </c>
      <c r="AA2890" s="249">
        <v>6626.975936788549</v>
      </c>
      <c r="AB2890" s="249">
        <v>4190.4102643100423</v>
      </c>
      <c r="AC2890" s="249">
        <v>6626.975936788549</v>
      </c>
      <c r="AD2890" s="249">
        <v>40628.920863538689</v>
      </c>
      <c r="AE2890" s="249">
        <v>26660.886649173364</v>
      </c>
      <c r="AF2890" s="249">
        <v>-1.4842953532934189E-9</v>
      </c>
    </row>
    <row r="2891" spans="2:32">
      <c r="B2891" s="73">
        <v>43921</v>
      </c>
      <c r="C2891" s="73">
        <v>43921</v>
      </c>
      <c r="D2891" s="73">
        <v>43921</v>
      </c>
      <c r="E2891" s="208">
        <v>10041588</v>
      </c>
      <c r="F2891" s="61" t="s">
        <v>1054</v>
      </c>
      <c r="G2891" s="61" t="s">
        <v>444</v>
      </c>
      <c r="H2891" s="60">
        <v>143031055</v>
      </c>
      <c r="I2891" s="60">
        <v>99</v>
      </c>
      <c r="J2891" s="60" t="s">
        <v>1980</v>
      </c>
      <c r="K2891" s="60" t="s">
        <v>1331</v>
      </c>
      <c r="L2891" s="62">
        <v>39850</v>
      </c>
      <c r="M2891" s="62">
        <v>47506</v>
      </c>
      <c r="N2891" s="60">
        <v>252</v>
      </c>
      <c r="O2891" s="60">
        <v>133</v>
      </c>
      <c r="P2891" s="60">
        <v>180</v>
      </c>
      <c r="Q2891" s="60">
        <v>133</v>
      </c>
      <c r="R2891" s="60">
        <v>133</v>
      </c>
      <c r="S2891" s="249">
        <v>229476</v>
      </c>
      <c r="T2891" s="60">
        <v>0.03</v>
      </c>
      <c r="U2891" s="60">
        <v>8.6499999999999994E-2</v>
      </c>
      <c r="V2891" s="249">
        <v>1584.7191248443205</v>
      </c>
      <c r="W2891" s="249">
        <v>159500.38799260021</v>
      </c>
      <c r="X2891" s="249">
        <v>69975.612007399788</v>
      </c>
      <c r="Y2891" s="249">
        <v>114253.53523997926</v>
      </c>
      <c r="Z2891" s="249">
        <v>51481.454756498802</v>
      </c>
      <c r="AA2891" s="249">
        <v>62772.080483480458</v>
      </c>
      <c r="AB2891" s="249">
        <v>51704.202205467627</v>
      </c>
      <c r="AC2891" s="249">
        <v>62772.080483480458</v>
      </c>
      <c r="AD2891" s="249">
        <v>125749.05447937592</v>
      </c>
      <c r="AE2891" s="249">
        <v>55773.442471977673</v>
      </c>
      <c r="AF2891" s="249">
        <v>-1.5425030142068863E-9</v>
      </c>
    </row>
    <row r="2892" spans="2:32">
      <c r="B2892" s="73">
        <v>43921</v>
      </c>
      <c r="C2892" s="73">
        <v>43921</v>
      </c>
      <c r="D2892" s="73">
        <v>43921</v>
      </c>
      <c r="E2892" s="208">
        <v>10042318</v>
      </c>
      <c r="F2892" s="61" t="s">
        <v>1053</v>
      </c>
      <c r="G2892" s="61" t="s">
        <v>444</v>
      </c>
      <c r="H2892" s="60">
        <v>143980634</v>
      </c>
      <c r="I2892" s="60">
        <v>98</v>
      </c>
      <c r="J2892" s="60" t="s">
        <v>2196</v>
      </c>
      <c r="K2892" s="60" t="s">
        <v>1338</v>
      </c>
      <c r="L2892" s="62">
        <v>41383</v>
      </c>
      <c r="M2892" s="62">
        <v>43952</v>
      </c>
      <c r="N2892" s="60">
        <v>84</v>
      </c>
      <c r="O2892" s="60">
        <v>82</v>
      </c>
      <c r="P2892" s="60">
        <v>60</v>
      </c>
      <c r="Q2892" s="60">
        <v>60</v>
      </c>
      <c r="R2892" s="60">
        <v>60</v>
      </c>
      <c r="S2892" s="249">
        <v>760600</v>
      </c>
      <c r="T2892" s="60">
        <v>0.05</v>
      </c>
      <c r="U2892" s="60">
        <v>9.4E-2</v>
      </c>
      <c r="V2892" s="249">
        <v>14353.460309634716</v>
      </c>
      <c r="W2892" s="249">
        <v>685030.43338270939</v>
      </c>
      <c r="X2892" s="249">
        <v>75569.566617290606</v>
      </c>
      <c r="Y2892" s="249">
        <v>176177.18519537686</v>
      </c>
      <c r="Z2892" s="249">
        <v>100607.61857808311</v>
      </c>
      <c r="AA2892" s="249">
        <v>75569.566617293749</v>
      </c>
      <c r="AB2892" s="249">
        <v>75569.566617290606</v>
      </c>
      <c r="AC2892" s="249">
        <v>75569.566617293749</v>
      </c>
      <c r="AD2892" s="249">
        <v>176177.18519537686</v>
      </c>
      <c r="AE2892" s="249">
        <v>100607.61857808311</v>
      </c>
      <c r="AF2892" s="249">
        <v>3.14321368932724E-9</v>
      </c>
    </row>
    <row r="2893" spans="2:32">
      <c r="B2893" s="73">
        <v>43921</v>
      </c>
      <c r="C2893" s="73">
        <v>43921</v>
      </c>
      <c r="D2893" s="73">
        <v>43921</v>
      </c>
      <c r="E2893" s="208">
        <v>10041674</v>
      </c>
      <c r="F2893" s="61" t="s">
        <v>1054</v>
      </c>
      <c r="G2893" s="61" t="s">
        <v>444</v>
      </c>
      <c r="H2893" s="60">
        <v>143984745</v>
      </c>
      <c r="I2893" s="60">
        <v>98</v>
      </c>
      <c r="J2893" s="60" t="s">
        <v>2533</v>
      </c>
      <c r="K2893" s="60" t="s">
        <v>1780</v>
      </c>
      <c r="L2893" s="62">
        <v>42090</v>
      </c>
      <c r="M2893" s="62">
        <v>43922</v>
      </c>
      <c r="N2893" s="60">
        <v>60</v>
      </c>
      <c r="O2893" s="60">
        <v>59</v>
      </c>
      <c r="P2893" s="60">
        <v>60</v>
      </c>
      <c r="Q2893" s="60">
        <v>59</v>
      </c>
      <c r="R2893" s="60">
        <v>59</v>
      </c>
      <c r="S2893" s="249">
        <v>137528</v>
      </c>
      <c r="T2893" s="60">
        <v>0.05</v>
      </c>
      <c r="U2893" s="60">
        <v>9.1499999999999998E-2</v>
      </c>
      <c r="V2893" s="249">
        <v>2595.3230205935356</v>
      </c>
      <c r="W2893" s="249">
        <v>124588.07957489566</v>
      </c>
      <c r="X2893" s="249">
        <v>12939.920425104341</v>
      </c>
      <c r="Y2893" s="249">
        <v>31111.662074529231</v>
      </c>
      <c r="Z2893" s="249">
        <v>18180.61226042296</v>
      </c>
      <c r="AA2893" s="249">
        <v>12931.049814106271</v>
      </c>
      <c r="AB2893" s="249">
        <v>12724.255084685936</v>
      </c>
      <c r="AC2893" s="249">
        <v>12931.049814106271</v>
      </c>
      <c r="AD2893" s="249">
        <v>31131.301660716534</v>
      </c>
      <c r="AE2893" s="249">
        <v>18191.381235612149</v>
      </c>
      <c r="AF2893" s="249">
        <v>4.3655745685100555E-11</v>
      </c>
    </row>
    <row r="2894" spans="2:32">
      <c r="B2894" s="73">
        <v>43921</v>
      </c>
      <c r="C2894" s="73">
        <v>43921</v>
      </c>
      <c r="D2894" s="73">
        <v>43921</v>
      </c>
      <c r="E2894" s="208">
        <v>10041572</v>
      </c>
      <c r="F2894" s="61" t="s">
        <v>1054</v>
      </c>
      <c r="G2894" s="61" t="s">
        <v>444</v>
      </c>
      <c r="H2894" s="60">
        <v>143985350</v>
      </c>
      <c r="I2894" s="60">
        <v>98</v>
      </c>
      <c r="J2894" s="60" t="s">
        <v>2536</v>
      </c>
      <c r="K2894" s="60" t="s">
        <v>1780</v>
      </c>
      <c r="L2894" s="62">
        <v>42107</v>
      </c>
      <c r="M2894" s="62">
        <v>43922</v>
      </c>
      <c r="N2894" s="60">
        <v>60</v>
      </c>
      <c r="O2894" s="60">
        <v>59</v>
      </c>
      <c r="P2894" s="60">
        <v>60</v>
      </c>
      <c r="Q2894" s="60">
        <v>59</v>
      </c>
      <c r="R2894" s="60">
        <v>59</v>
      </c>
      <c r="S2894" s="249">
        <v>250347</v>
      </c>
      <c r="T2894" s="60">
        <v>0.05</v>
      </c>
      <c r="U2894" s="60">
        <v>9.1499999999999998E-2</v>
      </c>
      <c r="V2894" s="249">
        <v>4724.3567290772053</v>
      </c>
      <c r="W2894" s="249">
        <v>226792.01295253623</v>
      </c>
      <c r="X2894" s="249">
        <v>23554.987047463772</v>
      </c>
      <c r="Y2894" s="249">
        <v>56633.640170526458</v>
      </c>
      <c r="Z2894" s="249">
        <v>33094.800604677643</v>
      </c>
      <c r="AA2894" s="249">
        <v>23538.839565848815</v>
      </c>
      <c r="AB2894" s="249">
        <v>23162.403930006043</v>
      </c>
      <c r="AC2894" s="249">
        <v>23538.839565848815</v>
      </c>
      <c r="AD2894" s="249">
        <v>56669.390792096179</v>
      </c>
      <c r="AE2894" s="249">
        <v>33114.40374463232</v>
      </c>
      <c r="AF2894" s="249">
        <v>8.7311491370201111E-11</v>
      </c>
    </row>
    <row r="2895" spans="2:32">
      <c r="B2895" s="73">
        <v>43921</v>
      </c>
      <c r="C2895" s="73">
        <v>43921</v>
      </c>
      <c r="D2895" s="73">
        <v>43921</v>
      </c>
      <c r="E2895" s="208">
        <v>10041957</v>
      </c>
      <c r="F2895" s="61" t="s">
        <v>1054</v>
      </c>
      <c r="G2895" s="61" t="s">
        <v>444</v>
      </c>
      <c r="H2895" s="60">
        <v>143985423</v>
      </c>
      <c r="I2895" s="60">
        <v>98</v>
      </c>
      <c r="J2895" s="60" t="s">
        <v>1856</v>
      </c>
      <c r="K2895" s="60" t="s">
        <v>1780</v>
      </c>
      <c r="L2895" s="62">
        <v>42107</v>
      </c>
      <c r="M2895" s="62">
        <v>43922</v>
      </c>
      <c r="N2895" s="60">
        <v>60</v>
      </c>
      <c r="O2895" s="60">
        <v>59</v>
      </c>
      <c r="P2895" s="60">
        <v>60</v>
      </c>
      <c r="Q2895" s="60">
        <v>59</v>
      </c>
      <c r="R2895" s="60">
        <v>59</v>
      </c>
      <c r="S2895" s="249">
        <v>150646</v>
      </c>
      <c r="T2895" s="60">
        <v>0.05</v>
      </c>
      <c r="U2895" s="60">
        <v>9.1499999999999998E-2</v>
      </c>
      <c r="V2895" s="249">
        <v>2842.8758635356712</v>
      </c>
      <c r="W2895" s="249">
        <v>136471.81545314213</v>
      </c>
      <c r="X2895" s="249">
        <v>14174.184546857869</v>
      </c>
      <c r="Y2895" s="249">
        <v>34079.223466345225</v>
      </c>
      <c r="Z2895" s="249">
        <v>19914.755646731413</v>
      </c>
      <c r="AA2895" s="249">
        <v>14164.467819613812</v>
      </c>
      <c r="AB2895" s="249">
        <v>13937.94813774357</v>
      </c>
      <c r="AC2895" s="249">
        <v>14164.467819613812</v>
      </c>
      <c r="AD2895" s="249">
        <v>34100.736358998198</v>
      </c>
      <c r="AE2895" s="249">
        <v>19926.5518121403</v>
      </c>
      <c r="AF2895" s="249">
        <v>2.9103830456733704E-11</v>
      </c>
    </row>
    <row r="2896" spans="2:32">
      <c r="B2896" s="73">
        <v>43921</v>
      </c>
      <c r="C2896" s="73">
        <v>43921</v>
      </c>
      <c r="D2896" s="73">
        <v>43921</v>
      </c>
      <c r="E2896" s="208">
        <v>10042240</v>
      </c>
      <c r="F2896" s="61" t="s">
        <v>1054</v>
      </c>
      <c r="G2896" s="61" t="s">
        <v>444</v>
      </c>
      <c r="H2896" s="60">
        <v>143985431</v>
      </c>
      <c r="I2896" s="60">
        <v>98</v>
      </c>
      <c r="J2896" s="60" t="s">
        <v>2532</v>
      </c>
      <c r="K2896" s="60" t="s">
        <v>1780</v>
      </c>
      <c r="L2896" s="62">
        <v>42087</v>
      </c>
      <c r="M2896" s="62">
        <v>43922</v>
      </c>
      <c r="N2896" s="60">
        <v>60</v>
      </c>
      <c r="O2896" s="60">
        <v>59</v>
      </c>
      <c r="P2896" s="60">
        <v>60</v>
      </c>
      <c r="Q2896" s="60">
        <v>59</v>
      </c>
      <c r="R2896" s="60">
        <v>59</v>
      </c>
      <c r="S2896" s="249">
        <v>203492</v>
      </c>
      <c r="T2896" s="60">
        <v>0.05</v>
      </c>
      <c r="U2896" s="60">
        <v>9.1499999999999998E-2</v>
      </c>
      <c r="V2896" s="249">
        <v>3840.145076687073</v>
      </c>
      <c r="W2896" s="249">
        <v>184345.56954841682</v>
      </c>
      <c r="X2896" s="249">
        <v>19146.430451583175</v>
      </c>
      <c r="Y2896" s="249">
        <v>46034.07552549371</v>
      </c>
      <c r="Z2896" s="249">
        <v>26900.770389287907</v>
      </c>
      <c r="AA2896" s="249">
        <v>19133.305136205803</v>
      </c>
      <c r="AB2896" s="249">
        <v>18827.323277390122</v>
      </c>
      <c r="AC2896" s="249">
        <v>19133.305136205803</v>
      </c>
      <c r="AD2896" s="249">
        <v>46063.135052807629</v>
      </c>
      <c r="AE2896" s="249">
        <v>26916.704601224395</v>
      </c>
      <c r="AF2896" s="249">
        <v>5.8207660913467407E-11</v>
      </c>
    </row>
    <row r="2897" spans="2:32">
      <c r="B2897" s="73">
        <v>43921</v>
      </c>
      <c r="C2897" s="73">
        <v>43921</v>
      </c>
      <c r="D2897" s="73">
        <v>43921</v>
      </c>
      <c r="E2897" s="208">
        <v>10041515</v>
      </c>
      <c r="F2897" s="61" t="s">
        <v>1053</v>
      </c>
      <c r="G2897" s="61" t="s">
        <v>444</v>
      </c>
      <c r="H2897" s="60">
        <v>143988066</v>
      </c>
      <c r="I2897" s="60">
        <v>98</v>
      </c>
      <c r="J2897" s="60" t="s">
        <v>2718</v>
      </c>
      <c r="K2897" s="60" t="s">
        <v>2673</v>
      </c>
      <c r="L2897" s="62">
        <v>42871</v>
      </c>
      <c r="M2897" s="62">
        <v>44713</v>
      </c>
      <c r="N2897" s="60">
        <v>61</v>
      </c>
      <c r="O2897" s="60">
        <v>33</v>
      </c>
      <c r="P2897" s="60">
        <v>60</v>
      </c>
      <c r="Q2897" s="60">
        <v>33</v>
      </c>
      <c r="R2897" s="60">
        <v>33</v>
      </c>
      <c r="S2897" s="249">
        <v>406251</v>
      </c>
      <c r="T2897" s="60">
        <v>0.05</v>
      </c>
      <c r="U2897" s="60">
        <v>8.5000000000000006E-2</v>
      </c>
      <c r="V2897" s="249">
        <v>7666.4575391130857</v>
      </c>
      <c r="W2897" s="249">
        <v>373672.20690979116</v>
      </c>
      <c r="X2897" s="249">
        <v>32578.793090208841</v>
      </c>
      <c r="Y2897" s="249">
        <v>67122.321378797933</v>
      </c>
      <c r="Z2897" s="249">
        <v>42133.308532175317</v>
      </c>
      <c r="AA2897" s="249">
        <v>24989.012846622616</v>
      </c>
      <c r="AB2897" s="249">
        <v>17918.336199614863</v>
      </c>
      <c r="AC2897" s="249">
        <v>24989.012846622616</v>
      </c>
      <c r="AD2897" s="249">
        <v>86315.24543699529</v>
      </c>
      <c r="AE2897" s="249">
        <v>53736.45234678511</v>
      </c>
      <c r="AF2897" s="249">
        <v>1.3387762010097504E-9</v>
      </c>
    </row>
    <row r="2898" spans="2:32">
      <c r="B2898" s="73">
        <v>43921</v>
      </c>
      <c r="C2898" s="73">
        <v>43921</v>
      </c>
      <c r="D2898" s="73">
        <v>43921</v>
      </c>
      <c r="E2898" s="208">
        <v>10053990</v>
      </c>
      <c r="F2898" s="61" t="s">
        <v>1054</v>
      </c>
      <c r="G2898" s="61" t="s">
        <v>444</v>
      </c>
      <c r="H2898" s="60">
        <v>143987698</v>
      </c>
      <c r="I2898" s="60">
        <v>98</v>
      </c>
      <c r="J2898" s="60" t="s">
        <v>2659</v>
      </c>
      <c r="K2898" s="60" t="s">
        <v>2733</v>
      </c>
      <c r="L2898" s="62">
        <v>43195</v>
      </c>
      <c r="M2898" s="62">
        <v>43922</v>
      </c>
      <c r="N2898" s="60">
        <v>24</v>
      </c>
      <c r="O2898" s="60">
        <v>23</v>
      </c>
      <c r="P2898" s="60">
        <v>24</v>
      </c>
      <c r="Q2898" s="60">
        <v>23</v>
      </c>
      <c r="R2898" s="60">
        <v>23</v>
      </c>
      <c r="S2898" s="249">
        <v>355524</v>
      </c>
      <c r="T2898" s="60">
        <v>0.05</v>
      </c>
      <c r="U2898" s="60">
        <v>0.08</v>
      </c>
      <c r="V2898" s="249">
        <v>15597.33196381495</v>
      </c>
      <c r="W2898" s="249">
        <v>344865.48854966048</v>
      </c>
      <c r="X2898" s="249">
        <v>10658.511450339516</v>
      </c>
      <c r="Y2898" s="249">
        <v>29367.1849927312</v>
      </c>
      <c r="Z2898" s="249">
        <v>18747.247911791957</v>
      </c>
      <c r="AA2898" s="249">
        <v>10619.937080939242</v>
      </c>
      <c r="AB2898" s="249">
        <v>10214.406806575369</v>
      </c>
      <c r="AC2898" s="249">
        <v>10619.937080939242</v>
      </c>
      <c r="AD2898" s="249">
        <v>29470.478581895586</v>
      </c>
      <c r="AE2898" s="249">
        <v>18811.967131558806</v>
      </c>
      <c r="AF2898" s="249">
        <v>-2.7357600629329681E-9</v>
      </c>
    </row>
    <row r="2899" spans="2:32">
      <c r="B2899" s="73">
        <v>43951</v>
      </c>
      <c r="C2899" s="73">
        <v>43951</v>
      </c>
      <c r="D2899" s="73">
        <v>43951</v>
      </c>
      <c r="E2899" s="208">
        <v>10041899</v>
      </c>
      <c r="F2899" s="61" t="s">
        <v>1053</v>
      </c>
      <c r="G2899" s="61" t="s">
        <v>444</v>
      </c>
      <c r="H2899" s="60">
        <v>143920151</v>
      </c>
      <c r="I2899" s="60">
        <v>98</v>
      </c>
      <c r="J2899" s="60" t="s">
        <v>2799</v>
      </c>
      <c r="K2899" s="60" t="s">
        <v>2798</v>
      </c>
      <c r="L2899" s="62">
        <v>43742</v>
      </c>
      <c r="M2899" s="62">
        <v>45566</v>
      </c>
      <c r="N2899" s="60">
        <v>60</v>
      </c>
      <c r="O2899" s="60">
        <v>6</v>
      </c>
      <c r="P2899" s="60">
        <v>60</v>
      </c>
      <c r="Q2899" s="60">
        <v>6</v>
      </c>
      <c r="R2899" s="60">
        <v>6</v>
      </c>
      <c r="S2899" s="249">
        <v>125974</v>
      </c>
      <c r="T2899" s="60">
        <v>0.05</v>
      </c>
      <c r="U2899" s="60">
        <v>0.08</v>
      </c>
      <c r="V2899" s="249">
        <v>2377.2847870706332</v>
      </c>
      <c r="W2899" s="249">
        <v>117243.96129094031</v>
      </c>
      <c r="X2899" s="249">
        <v>8730.0387090596923</v>
      </c>
      <c r="Y2899" s="249">
        <v>4528.7671400405616</v>
      </c>
      <c r="Z2899" s="249">
        <v>3032.9302245915987</v>
      </c>
      <c r="AA2899" s="249">
        <v>1495.8369154489628</v>
      </c>
      <c r="AB2899" s="249">
        <v>873.00387090596928</v>
      </c>
      <c r="AC2899" s="249">
        <v>1495.8369154489628</v>
      </c>
      <c r="AD2899" s="249">
        <v>25393.125933296717</v>
      </c>
      <c r="AE2899" s="249">
        <v>16663.087224238014</v>
      </c>
    </row>
    <row r="2900" spans="2:32">
      <c r="B2900" s="73">
        <v>43982</v>
      </c>
      <c r="C2900" s="73">
        <v>43982</v>
      </c>
      <c r="D2900" s="73">
        <v>43982</v>
      </c>
      <c r="E2900" s="208">
        <v>10042013</v>
      </c>
      <c r="F2900" s="61" t="s">
        <v>1053</v>
      </c>
      <c r="G2900" s="61" t="s">
        <v>349</v>
      </c>
      <c r="H2900" s="60">
        <v>143954226</v>
      </c>
      <c r="I2900" s="60">
        <v>99</v>
      </c>
      <c r="J2900" s="60" t="s">
        <v>2145</v>
      </c>
      <c r="K2900" s="60" t="s">
        <v>1780</v>
      </c>
      <c r="L2900" s="62">
        <v>41673</v>
      </c>
      <c r="M2900" s="62">
        <v>50072</v>
      </c>
      <c r="N2900" s="60">
        <v>276</v>
      </c>
      <c r="O2900" s="60">
        <v>75</v>
      </c>
      <c r="P2900" s="60">
        <v>180</v>
      </c>
      <c r="Q2900" s="60">
        <v>75</v>
      </c>
      <c r="R2900" s="60">
        <v>75</v>
      </c>
      <c r="S2900" s="249">
        <v>0</v>
      </c>
      <c r="T2900" s="60">
        <v>0</v>
      </c>
      <c r="U2900" s="60">
        <v>9.1499999999999998E-2</v>
      </c>
      <c r="V2900" s="249">
        <v>0</v>
      </c>
      <c r="W2900" s="249">
        <v>0</v>
      </c>
      <c r="X2900" s="249">
        <v>0</v>
      </c>
      <c r="Y2900" s="249" t="e">
        <v>#NUM!</v>
      </c>
      <c r="Z2900" s="249">
        <v>0</v>
      </c>
      <c r="AA2900" s="249">
        <v>0</v>
      </c>
      <c r="AB2900" s="249">
        <v>0</v>
      </c>
      <c r="AC2900" s="249">
        <v>0</v>
      </c>
      <c r="AD2900" s="249" t="e">
        <v>#NUM!</v>
      </c>
      <c r="AE2900" s="249">
        <v>0</v>
      </c>
      <c r="AF2900" s="249" t="s">
        <v>2818</v>
      </c>
    </row>
    <row r="2901" spans="2:32">
      <c r="B2901" s="73">
        <v>43982</v>
      </c>
      <c r="C2901" s="73">
        <v>43982</v>
      </c>
      <c r="D2901" s="73">
        <v>43982</v>
      </c>
      <c r="E2901" s="208">
        <v>10041622</v>
      </c>
      <c r="F2901" s="61" t="s">
        <v>1053</v>
      </c>
      <c r="G2901" s="61" t="s">
        <v>444</v>
      </c>
      <c r="H2901" s="60">
        <v>143982378</v>
      </c>
      <c r="I2901" s="60">
        <v>98</v>
      </c>
      <c r="J2901" s="60" t="s">
        <v>2284</v>
      </c>
      <c r="K2901" s="60" t="s">
        <v>1780</v>
      </c>
      <c r="L2901" s="62">
        <v>41590</v>
      </c>
      <c r="M2901" s="62">
        <v>44136</v>
      </c>
      <c r="N2901" s="60">
        <v>84</v>
      </c>
      <c r="O2901" s="60">
        <v>78</v>
      </c>
      <c r="P2901" s="60">
        <v>60</v>
      </c>
      <c r="Q2901" s="60">
        <v>60</v>
      </c>
      <c r="R2901" s="60">
        <v>60</v>
      </c>
      <c r="S2901" s="249">
        <v>1064564</v>
      </c>
      <c r="T2901" s="60">
        <v>0.05</v>
      </c>
      <c r="U2901" s="60">
        <v>9.1499999999999998E-2</v>
      </c>
      <c r="V2901" s="249">
        <v>20089.63597300286</v>
      </c>
      <c r="W2901" s="249">
        <v>964399.86289751355</v>
      </c>
      <c r="X2901" s="249">
        <v>100164.13710248645</v>
      </c>
      <c r="Y2901" s="249">
        <v>240978.29548265843</v>
      </c>
      <c r="Z2901" s="249">
        <v>140814.15838017152</v>
      </c>
      <c r="AA2901" s="249">
        <v>100164.13710248691</v>
      </c>
      <c r="AB2901" s="249">
        <v>100164.13710248645</v>
      </c>
      <c r="AC2901" s="249">
        <v>100164.13710248691</v>
      </c>
      <c r="AD2901" s="249">
        <v>240978.29548265843</v>
      </c>
      <c r="AE2901" s="249">
        <v>140814.15838017152</v>
      </c>
      <c r="AF2901" s="249">
        <v>4.6566128730773926E-10</v>
      </c>
    </row>
    <row r="2902" spans="2:32">
      <c r="B2902" s="73">
        <v>43982</v>
      </c>
      <c r="C2902" s="73">
        <v>43982</v>
      </c>
      <c r="D2902" s="73">
        <v>43982</v>
      </c>
      <c r="E2902" s="208">
        <v>10042103</v>
      </c>
      <c r="F2902" s="61" t="s">
        <v>1053</v>
      </c>
      <c r="G2902" s="61" t="s">
        <v>444</v>
      </c>
      <c r="H2902" s="60">
        <v>143985008</v>
      </c>
      <c r="I2902" s="60">
        <v>98</v>
      </c>
      <c r="J2902" s="60" t="s">
        <v>2403</v>
      </c>
      <c r="K2902" s="60" t="s">
        <v>1780</v>
      </c>
      <c r="L2902" s="62">
        <v>41836</v>
      </c>
      <c r="M2902" s="62">
        <v>44409</v>
      </c>
      <c r="N2902" s="60">
        <v>85</v>
      </c>
      <c r="O2902" s="60">
        <v>70</v>
      </c>
      <c r="P2902" s="60">
        <v>60</v>
      </c>
      <c r="Q2902" s="60">
        <v>60</v>
      </c>
      <c r="R2902" s="60">
        <v>60</v>
      </c>
      <c r="S2902" s="249">
        <v>1472320</v>
      </c>
      <c r="T2902" s="60">
        <v>0.05</v>
      </c>
      <c r="U2902" s="60">
        <v>9.1499999999999998E-2</v>
      </c>
      <c r="V2902" s="249">
        <v>27784.494718750182</v>
      </c>
      <c r="W2902" s="249">
        <v>1333790.365014473</v>
      </c>
      <c r="X2902" s="249">
        <v>138529.63498552702</v>
      </c>
      <c r="Y2902" s="249">
        <v>333279.31811053888</v>
      </c>
      <c r="Z2902" s="249">
        <v>194749.68312501092</v>
      </c>
      <c r="AA2902" s="249">
        <v>138529.63498552795</v>
      </c>
      <c r="AB2902" s="249">
        <v>138529.63498552702</v>
      </c>
      <c r="AC2902" s="249">
        <v>138529.63498552795</v>
      </c>
      <c r="AD2902" s="249">
        <v>333279.31811053888</v>
      </c>
      <c r="AE2902" s="249">
        <v>194749.68312501092</v>
      </c>
      <c r="AF2902" s="249">
        <v>9.3132257461547852E-10</v>
      </c>
    </row>
    <row r="2903" spans="2:32">
      <c r="B2903" s="73">
        <v>43982</v>
      </c>
      <c r="C2903" s="73">
        <v>43982</v>
      </c>
      <c r="D2903" s="73">
        <v>43982</v>
      </c>
      <c r="E2903" s="208">
        <v>10041729</v>
      </c>
      <c r="F2903" s="61" t="s">
        <v>1054</v>
      </c>
      <c r="G2903" s="61" t="s">
        <v>444</v>
      </c>
      <c r="H2903" s="60">
        <v>143985385</v>
      </c>
      <c r="I2903" s="60">
        <v>98</v>
      </c>
      <c r="J2903" s="60" t="s">
        <v>2539</v>
      </c>
      <c r="K2903" s="60" t="s">
        <v>1780</v>
      </c>
      <c r="L2903" s="62">
        <v>42145</v>
      </c>
      <c r="M2903" s="62">
        <v>43983</v>
      </c>
      <c r="N2903" s="60">
        <v>60</v>
      </c>
      <c r="O2903" s="60">
        <v>59</v>
      </c>
      <c r="P2903" s="60">
        <v>60</v>
      </c>
      <c r="Q2903" s="60">
        <v>59</v>
      </c>
      <c r="R2903" s="60">
        <v>59</v>
      </c>
      <c r="S2903" s="249">
        <v>203520</v>
      </c>
      <c r="T2903" s="60">
        <v>0.05</v>
      </c>
      <c r="U2903" s="60">
        <v>9.1499999999999998E-2</v>
      </c>
      <c r="V2903" s="249">
        <v>3840.6734712291059</v>
      </c>
      <c r="W2903" s="249">
        <v>184370.93504655611</v>
      </c>
      <c r="X2903" s="249">
        <v>19149.064953443885</v>
      </c>
      <c r="Y2903" s="249">
        <v>46040.409701356723</v>
      </c>
      <c r="Z2903" s="249">
        <v>26904.4718693014</v>
      </c>
      <c r="AA2903" s="249">
        <v>19135.937832055322</v>
      </c>
      <c r="AB2903" s="249">
        <v>18829.913870886485</v>
      </c>
      <c r="AC2903" s="249">
        <v>19135.937832055322</v>
      </c>
      <c r="AD2903" s="249">
        <v>46069.473227190319</v>
      </c>
      <c r="AE2903" s="249">
        <v>26920.408273746318</v>
      </c>
      <c r="AF2903" s="249">
        <v>1.1641532182693481E-10</v>
      </c>
    </row>
    <row r="2904" spans="2:32">
      <c r="B2904" s="73">
        <v>43982</v>
      </c>
      <c r="C2904" s="73">
        <v>43982</v>
      </c>
      <c r="D2904" s="73">
        <v>43982</v>
      </c>
      <c r="E2904" s="208">
        <v>10042003</v>
      </c>
      <c r="F2904" s="61" t="s">
        <v>1054</v>
      </c>
      <c r="G2904" s="61" t="s">
        <v>444</v>
      </c>
      <c r="H2904" s="60">
        <v>143985725</v>
      </c>
      <c r="I2904" s="60">
        <v>98</v>
      </c>
      <c r="J2904" s="60" t="s">
        <v>2270</v>
      </c>
      <c r="K2904" s="60" t="s">
        <v>1780</v>
      </c>
      <c r="L2904" s="62">
        <v>42153</v>
      </c>
      <c r="M2904" s="62">
        <v>43983</v>
      </c>
      <c r="N2904" s="60">
        <v>60</v>
      </c>
      <c r="O2904" s="60">
        <v>59</v>
      </c>
      <c r="P2904" s="60">
        <v>60</v>
      </c>
      <c r="Q2904" s="60">
        <v>59</v>
      </c>
      <c r="R2904" s="60">
        <v>59</v>
      </c>
      <c r="S2904" s="249">
        <v>421486</v>
      </c>
      <c r="T2904" s="60">
        <v>0.05</v>
      </c>
      <c r="U2904" s="60">
        <v>9.1499999999999998E-2</v>
      </c>
      <c r="V2904" s="249">
        <v>7953.9607836795931</v>
      </c>
      <c r="W2904" s="249">
        <v>381828.65531167819</v>
      </c>
      <c r="X2904" s="249">
        <v>39657.344688321813</v>
      </c>
      <c r="Y2904" s="249">
        <v>95348.801706888946</v>
      </c>
      <c r="Z2904" s="249">
        <v>55718.643034121313</v>
      </c>
      <c r="AA2904" s="249">
        <v>39630.158672767633</v>
      </c>
      <c r="AB2904" s="249">
        <v>38996.388943516453</v>
      </c>
      <c r="AC2904" s="249">
        <v>39630.158672767633</v>
      </c>
      <c r="AD2904" s="249">
        <v>95408.991709097638</v>
      </c>
      <c r="AE2904" s="249">
        <v>55751.647020775592</v>
      </c>
      <c r="AF2904" s="249">
        <v>2.3283064365386963E-10</v>
      </c>
    </row>
    <row r="2905" spans="2:32">
      <c r="B2905" s="73">
        <v>43982</v>
      </c>
      <c r="C2905" s="73">
        <v>43982</v>
      </c>
      <c r="D2905" s="73">
        <v>43982</v>
      </c>
      <c r="E2905" s="208">
        <v>10042314</v>
      </c>
      <c r="F2905" s="61" t="s">
        <v>1053</v>
      </c>
      <c r="G2905" s="61" t="s">
        <v>444</v>
      </c>
      <c r="H2905" s="60">
        <v>143999904</v>
      </c>
      <c r="I2905" s="60">
        <v>99</v>
      </c>
      <c r="J2905" s="60" t="s">
        <v>2515</v>
      </c>
      <c r="K2905" s="60" t="s">
        <v>1335</v>
      </c>
      <c r="L2905" s="62">
        <v>40969</v>
      </c>
      <c r="M2905" s="62">
        <v>45658</v>
      </c>
      <c r="N2905" s="60">
        <v>154</v>
      </c>
      <c r="O2905" s="60">
        <v>98</v>
      </c>
      <c r="P2905" s="60">
        <v>154</v>
      </c>
      <c r="Q2905" s="60">
        <v>98</v>
      </c>
      <c r="R2905" s="60">
        <v>98</v>
      </c>
      <c r="S2905" s="249">
        <v>4584289</v>
      </c>
      <c r="T2905" s="60">
        <v>0.03</v>
      </c>
      <c r="U2905" s="60">
        <v>8.1500000000000003E-2</v>
      </c>
      <c r="V2905" s="249">
        <v>35902.003817663775</v>
      </c>
      <c r="W2905" s="249">
        <v>3422201.1713113445</v>
      </c>
      <c r="X2905" s="249">
        <v>1162087.8286886555</v>
      </c>
      <c r="Y2905" s="249">
        <v>1763917.5842187207</v>
      </c>
      <c r="Z2905" s="249">
        <v>808046.45153049985</v>
      </c>
      <c r="AA2905" s="249">
        <v>955871.13268822082</v>
      </c>
      <c r="AB2905" s="249">
        <v>739510.43643823534</v>
      </c>
      <c r="AC2905" s="249">
        <v>955871.13268822082</v>
      </c>
      <c r="AD2905" s="249">
        <v>2106707.4166089292</v>
      </c>
      <c r="AE2905" s="249">
        <v>944619.58792022057</v>
      </c>
      <c r="AF2905" s="249">
        <v>5.3085386753082275E-8</v>
      </c>
    </row>
    <row r="2906" spans="2:32">
      <c r="B2906" s="73">
        <v>43982</v>
      </c>
      <c r="C2906" s="73">
        <v>43982</v>
      </c>
      <c r="D2906" s="73">
        <v>43982</v>
      </c>
      <c r="E2906" s="208">
        <v>9972314</v>
      </c>
      <c r="F2906" s="61" t="s">
        <v>1053</v>
      </c>
      <c r="G2906" s="61" t="s">
        <v>444</v>
      </c>
      <c r="H2906" s="60">
        <v>143986926</v>
      </c>
      <c r="I2906" s="60">
        <v>98</v>
      </c>
      <c r="J2906" s="60" t="s">
        <v>2635</v>
      </c>
      <c r="K2906" s="60" t="s">
        <v>2612</v>
      </c>
      <c r="L2906" s="62">
        <v>42443</v>
      </c>
      <c r="M2906" s="62">
        <v>44256</v>
      </c>
      <c r="N2906" s="60">
        <v>60</v>
      </c>
      <c r="O2906" s="60">
        <v>50</v>
      </c>
      <c r="P2906" s="60">
        <v>60</v>
      </c>
      <c r="Q2906" s="60">
        <v>50</v>
      </c>
      <c r="R2906" s="60">
        <v>50</v>
      </c>
      <c r="S2906" s="249">
        <v>65055</v>
      </c>
      <c r="T2906" s="60">
        <v>0.05</v>
      </c>
      <c r="U2906" s="60">
        <v>8.8999999999999996E-2</v>
      </c>
      <c r="V2906" s="249">
        <v>1227.6681047111313</v>
      </c>
      <c r="W2906" s="249">
        <v>59279.413692989001</v>
      </c>
      <c r="X2906" s="249">
        <v>5775.586307010999</v>
      </c>
      <c r="Y2906" s="249">
        <v>13894.392162011638</v>
      </c>
      <c r="Z2906" s="249">
        <v>8328.3719216030004</v>
      </c>
      <c r="AA2906" s="249">
        <v>5566.0202404086376</v>
      </c>
      <c r="AB2906" s="249">
        <v>4812.9885891758331</v>
      </c>
      <c r="AC2906" s="249">
        <v>5566.0202404086376</v>
      </c>
      <c r="AD2906" s="249">
        <v>14380.672589678667</v>
      </c>
      <c r="AE2906" s="249">
        <v>8605.0862826678858</v>
      </c>
      <c r="AF2906" s="249">
        <v>-2.1827872842550278E-10</v>
      </c>
    </row>
    <row r="2907" spans="2:32">
      <c r="B2907" s="73">
        <v>43982</v>
      </c>
      <c r="C2907" s="73">
        <v>43982</v>
      </c>
      <c r="D2907" s="73">
        <v>43982</v>
      </c>
      <c r="E2907" s="208">
        <v>10041808</v>
      </c>
      <c r="F2907" s="61" t="s">
        <v>1053</v>
      </c>
      <c r="G2907" s="61" t="s">
        <v>444</v>
      </c>
      <c r="H2907" s="60">
        <v>143986535</v>
      </c>
      <c r="I2907" s="60">
        <v>98</v>
      </c>
      <c r="J2907" s="60" t="s">
        <v>2438</v>
      </c>
      <c r="K2907" s="60" t="s">
        <v>2673</v>
      </c>
      <c r="L2907" s="62">
        <v>42606</v>
      </c>
      <c r="M2907" s="62">
        <v>44075</v>
      </c>
      <c r="N2907" s="60">
        <v>48</v>
      </c>
      <c r="O2907" s="60">
        <v>44</v>
      </c>
      <c r="P2907" s="60">
        <v>48</v>
      </c>
      <c r="Q2907" s="60">
        <v>44</v>
      </c>
      <c r="R2907" s="60">
        <v>44</v>
      </c>
      <c r="S2907" s="249">
        <v>384687</v>
      </c>
      <c r="T2907" s="60">
        <v>0.05</v>
      </c>
      <c r="U2907" s="60">
        <v>8.5000000000000006E-2</v>
      </c>
      <c r="V2907" s="249">
        <v>8859.0698558112981</v>
      </c>
      <c r="W2907" s="249">
        <v>359419.05318345572</v>
      </c>
      <c r="X2907" s="249">
        <v>25267.946816544281</v>
      </c>
      <c r="Y2907" s="249">
        <v>65197.563316786604</v>
      </c>
      <c r="Z2907" s="249">
        <v>40182.278953160159</v>
      </c>
      <c r="AA2907" s="249">
        <v>25015.284363626444</v>
      </c>
      <c r="AB2907" s="249">
        <v>23162.284581832257</v>
      </c>
      <c r="AC2907" s="249">
        <v>25015.284363626444</v>
      </c>
      <c r="AD2907" s="249">
        <v>65816.299895487784</v>
      </c>
      <c r="AE2907" s="249">
        <v>40548.353078942222</v>
      </c>
      <c r="AF2907" s="249">
        <v>1.280568540096283E-9</v>
      </c>
    </row>
    <row r="2908" spans="2:32">
      <c r="B2908" s="73">
        <v>43982</v>
      </c>
      <c r="C2908" s="73">
        <v>43982</v>
      </c>
      <c r="D2908" s="73">
        <v>43982</v>
      </c>
      <c r="E2908" s="208">
        <v>10042013</v>
      </c>
      <c r="F2908" s="61" t="s">
        <v>1053</v>
      </c>
      <c r="G2908" s="61" t="s">
        <v>349</v>
      </c>
      <c r="H2908" s="60">
        <v>143989054</v>
      </c>
      <c r="I2908" s="60">
        <v>98</v>
      </c>
      <c r="J2908" s="60" t="s">
        <v>2728</v>
      </c>
      <c r="K2908" s="60" t="s">
        <v>2673</v>
      </c>
      <c r="L2908" s="62">
        <v>42971</v>
      </c>
      <c r="M2908" s="62">
        <v>45536</v>
      </c>
      <c r="N2908" s="60">
        <v>84</v>
      </c>
      <c r="O2908" s="60">
        <v>32</v>
      </c>
      <c r="P2908" s="60">
        <v>60</v>
      </c>
      <c r="Q2908" s="60">
        <v>32</v>
      </c>
      <c r="R2908" s="60">
        <v>32</v>
      </c>
      <c r="S2908" s="249">
        <v>0</v>
      </c>
      <c r="T2908" s="60">
        <v>0</v>
      </c>
      <c r="U2908" s="60">
        <v>8.5000000000000006E-2</v>
      </c>
      <c r="V2908" s="249">
        <v>0</v>
      </c>
      <c r="W2908" s="249">
        <v>0</v>
      </c>
      <c r="X2908" s="249">
        <v>0</v>
      </c>
      <c r="Y2908" s="249" t="e">
        <v>#NUM!</v>
      </c>
      <c r="Z2908" s="249">
        <v>0</v>
      </c>
      <c r="AA2908" s="249">
        <v>0</v>
      </c>
      <c r="AB2908" s="249">
        <v>0</v>
      </c>
      <c r="AC2908" s="249">
        <v>0</v>
      </c>
      <c r="AD2908" s="249" t="e">
        <v>#NUM!</v>
      </c>
      <c r="AE2908" s="249">
        <v>0</v>
      </c>
      <c r="AF2908" s="249" t="s">
        <v>2818</v>
      </c>
    </row>
    <row r="2909" spans="2:32">
      <c r="B2909" s="73">
        <v>44012</v>
      </c>
      <c r="C2909" s="73">
        <v>44012</v>
      </c>
      <c r="D2909" s="73">
        <v>44012</v>
      </c>
      <c r="E2909" s="208">
        <v>10041921</v>
      </c>
      <c r="F2909" s="61" t="s">
        <v>1053</v>
      </c>
      <c r="G2909" s="61" t="s">
        <v>444</v>
      </c>
      <c r="H2909" s="60">
        <v>143214672</v>
      </c>
      <c r="I2909" s="60">
        <v>99</v>
      </c>
      <c r="J2909" s="60" t="s">
        <v>2075</v>
      </c>
      <c r="K2909" s="60" t="s">
        <v>1336</v>
      </c>
      <c r="L2909" s="62">
        <v>41246</v>
      </c>
      <c r="M2909" s="62">
        <v>47818</v>
      </c>
      <c r="N2909" s="60">
        <v>216</v>
      </c>
      <c r="O2909" s="60">
        <v>90</v>
      </c>
      <c r="P2909" s="60">
        <v>180</v>
      </c>
      <c r="Q2909" s="60">
        <v>90</v>
      </c>
      <c r="R2909" s="60">
        <v>90</v>
      </c>
      <c r="S2909" s="249">
        <v>2750102</v>
      </c>
      <c r="T2909" s="60">
        <v>0.03</v>
      </c>
      <c r="U2909" s="60">
        <v>7.6499999999999999E-2</v>
      </c>
      <c r="V2909" s="249">
        <v>18991.69950091781</v>
      </c>
      <c r="W2909" s="249">
        <v>2029988.9586557229</v>
      </c>
      <c r="X2909" s="249">
        <v>720113.0413442771</v>
      </c>
      <c r="Y2909" s="249">
        <v>976849.46540958865</v>
      </c>
      <c r="Z2909" s="249">
        <v>488055.24238427891</v>
      </c>
      <c r="AA2909" s="249">
        <v>488794.22302530974</v>
      </c>
      <c r="AB2909" s="249">
        <v>360056.52067213855</v>
      </c>
      <c r="AC2909" s="249">
        <v>488794.22302530974</v>
      </c>
      <c r="AD2909" s="249">
        <v>1388516.9515094899</v>
      </c>
      <c r="AE2909" s="249">
        <v>668403.9101652056</v>
      </c>
      <c r="AF2909" s="249">
        <v>7.2177499532699585E-9</v>
      </c>
    </row>
    <row r="2910" spans="2:32">
      <c r="B2910" s="73">
        <v>44012</v>
      </c>
      <c r="C2910" s="73">
        <v>44012</v>
      </c>
      <c r="D2910" s="73">
        <v>44012</v>
      </c>
      <c r="E2910" s="208">
        <v>10041181</v>
      </c>
      <c r="F2910" s="61" t="s">
        <v>1054</v>
      </c>
      <c r="G2910" s="61" t="s">
        <v>444</v>
      </c>
      <c r="H2910" s="60">
        <v>143982084</v>
      </c>
      <c r="I2910" s="60">
        <v>98</v>
      </c>
      <c r="J2910" s="60" t="s">
        <v>2268</v>
      </c>
      <c r="K2910" s="60" t="s">
        <v>1780</v>
      </c>
      <c r="L2910" s="62">
        <v>41452</v>
      </c>
      <c r="M2910" s="62">
        <v>44013</v>
      </c>
      <c r="N2910" s="60">
        <v>84</v>
      </c>
      <c r="O2910" s="60">
        <v>83</v>
      </c>
      <c r="P2910" s="60">
        <v>60</v>
      </c>
      <c r="Q2910" s="60">
        <v>60</v>
      </c>
      <c r="R2910" s="60">
        <v>60</v>
      </c>
      <c r="S2910" s="249">
        <v>354406</v>
      </c>
      <c r="T2910" s="60">
        <v>0.05</v>
      </c>
      <c r="U2910" s="60">
        <v>9.1499999999999998E-2</v>
      </c>
      <c r="V2910" s="249">
        <v>6688.0784308393395</v>
      </c>
      <c r="W2910" s="249">
        <v>321060.16905517766</v>
      </c>
      <c r="X2910" s="249">
        <v>33345.830944822344</v>
      </c>
      <c r="Y2910" s="249">
        <v>80224.536795182852</v>
      </c>
      <c r="Z2910" s="249">
        <v>46878.705850360333</v>
      </c>
      <c r="AA2910" s="249">
        <v>33345.830944822519</v>
      </c>
      <c r="AB2910" s="249">
        <v>33345.830944822344</v>
      </c>
      <c r="AC2910" s="249">
        <v>33345.830944822519</v>
      </c>
      <c r="AD2910" s="249">
        <v>80224.536795182852</v>
      </c>
      <c r="AE2910" s="249">
        <v>46878.705850360333</v>
      </c>
      <c r="AF2910" s="249">
        <v>1.7462298274040222E-10</v>
      </c>
    </row>
    <row r="2911" spans="2:32">
      <c r="B2911" s="73">
        <v>44012</v>
      </c>
      <c r="C2911" s="73">
        <v>44012</v>
      </c>
      <c r="D2911" s="73">
        <v>44012</v>
      </c>
      <c r="E2911" s="208">
        <v>10042150</v>
      </c>
      <c r="F2911" s="61" t="s">
        <v>1053</v>
      </c>
      <c r="G2911" s="61" t="s">
        <v>444</v>
      </c>
      <c r="H2911" s="60">
        <v>143984273</v>
      </c>
      <c r="I2911" s="60">
        <v>98</v>
      </c>
      <c r="J2911" s="60" t="s">
        <v>2165</v>
      </c>
      <c r="K2911" s="60" t="s">
        <v>1780</v>
      </c>
      <c r="L2911" s="62">
        <v>41928</v>
      </c>
      <c r="M2911" s="62">
        <v>44501</v>
      </c>
      <c r="N2911" s="60">
        <v>85</v>
      </c>
      <c r="O2911" s="60">
        <v>68</v>
      </c>
      <c r="P2911" s="60">
        <v>60</v>
      </c>
      <c r="Q2911" s="60">
        <v>60</v>
      </c>
      <c r="R2911" s="60">
        <v>60</v>
      </c>
      <c r="S2911" s="249">
        <v>699819</v>
      </c>
      <c r="T2911" s="60">
        <v>0.05</v>
      </c>
      <c r="U2911" s="60">
        <v>9.1499999999999998E-2</v>
      </c>
      <c r="V2911" s="249">
        <v>13206.447857518089</v>
      </c>
      <c r="W2911" s="249">
        <v>633973.48365441163</v>
      </c>
      <c r="X2911" s="249">
        <v>65845.516345588374</v>
      </c>
      <c r="Y2911" s="249">
        <v>158413.38779667404</v>
      </c>
      <c r="Z2911" s="249">
        <v>92567.871451085317</v>
      </c>
      <c r="AA2911" s="249">
        <v>65845.516345588723</v>
      </c>
      <c r="AB2911" s="249">
        <v>65845.516345588374</v>
      </c>
      <c r="AC2911" s="249">
        <v>65845.516345588723</v>
      </c>
      <c r="AD2911" s="249">
        <v>158413.38779667404</v>
      </c>
      <c r="AE2911" s="249">
        <v>92567.871451085317</v>
      </c>
      <c r="AF2911" s="249">
        <v>3.4924596548080444E-10</v>
      </c>
    </row>
    <row r="2912" spans="2:32">
      <c r="B2912" s="73">
        <v>44012</v>
      </c>
      <c r="C2912" s="73">
        <v>44012</v>
      </c>
      <c r="D2912" s="73">
        <v>44012</v>
      </c>
      <c r="E2912" s="208">
        <v>10055411</v>
      </c>
      <c r="F2912" s="61" t="s">
        <v>1054</v>
      </c>
      <c r="G2912" s="61" t="s">
        <v>444</v>
      </c>
      <c r="H2912" s="60">
        <v>143984885</v>
      </c>
      <c r="I2912" s="60">
        <v>98</v>
      </c>
      <c r="J2912" s="60" t="s">
        <v>2544</v>
      </c>
      <c r="K2912" s="60" t="s">
        <v>1780</v>
      </c>
      <c r="L2912" s="62">
        <v>42173</v>
      </c>
      <c r="M2912" s="62">
        <v>44013</v>
      </c>
      <c r="N2912" s="60">
        <v>60</v>
      </c>
      <c r="O2912" s="60">
        <v>59</v>
      </c>
      <c r="P2912" s="60">
        <v>60</v>
      </c>
      <c r="Q2912" s="60">
        <v>59</v>
      </c>
      <c r="R2912" s="60">
        <v>59</v>
      </c>
      <c r="S2912" s="249">
        <v>203746</v>
      </c>
      <c r="T2912" s="60">
        <v>0.05</v>
      </c>
      <c r="U2912" s="60">
        <v>9.1499999999999998E-2</v>
      </c>
      <c r="V2912" s="249">
        <v>3844.9383700326521</v>
      </c>
      <c r="W2912" s="249">
        <v>184575.67085296591</v>
      </c>
      <c r="X2912" s="249">
        <v>19170.329147034092</v>
      </c>
      <c r="Y2912" s="249">
        <v>46091.535549393797</v>
      </c>
      <c r="Z2912" s="249">
        <v>26934.348100838659</v>
      </c>
      <c r="AA2912" s="249">
        <v>19157.187448555138</v>
      </c>
      <c r="AB2912" s="249">
        <v>18850.82366125019</v>
      </c>
      <c r="AC2912" s="249">
        <v>19157.187448555138</v>
      </c>
      <c r="AD2912" s="249">
        <v>46120.631348993338</v>
      </c>
      <c r="AE2912" s="249">
        <v>26950.30220195913</v>
      </c>
      <c r="AF2912" s="249">
        <v>1.1641532182693481E-10</v>
      </c>
    </row>
    <row r="2913" spans="2:32">
      <c r="B2913" s="73">
        <v>44012</v>
      </c>
      <c r="C2913" s="73">
        <v>44012</v>
      </c>
      <c r="D2913" s="73">
        <v>44012</v>
      </c>
      <c r="E2913" s="208">
        <v>10041966</v>
      </c>
      <c r="F2913" s="61" t="s">
        <v>1054</v>
      </c>
      <c r="G2913" s="61" t="s">
        <v>444</v>
      </c>
      <c r="H2913" s="60">
        <v>143985598</v>
      </c>
      <c r="I2913" s="60">
        <v>98</v>
      </c>
      <c r="J2913" s="60" t="s">
        <v>2545</v>
      </c>
      <c r="K2913" s="60" t="s">
        <v>1780</v>
      </c>
      <c r="L2913" s="62">
        <v>42184</v>
      </c>
      <c r="M2913" s="62">
        <v>44013</v>
      </c>
      <c r="N2913" s="60">
        <v>60</v>
      </c>
      <c r="O2913" s="60">
        <v>59</v>
      </c>
      <c r="P2913" s="60">
        <v>60</v>
      </c>
      <c r="Q2913" s="60">
        <v>59</v>
      </c>
      <c r="R2913" s="60">
        <v>59</v>
      </c>
      <c r="S2913" s="249">
        <v>264320</v>
      </c>
      <c r="T2913" s="60">
        <v>0.05</v>
      </c>
      <c r="U2913" s="60">
        <v>9.1499999999999998E-2</v>
      </c>
      <c r="V2913" s="249">
        <v>4988.0444767849704</v>
      </c>
      <c r="W2913" s="249">
        <v>239450.30243467819</v>
      </c>
      <c r="X2913" s="249">
        <v>24869.697565321811</v>
      </c>
      <c r="Y2913" s="249">
        <v>59794.620146730565</v>
      </c>
      <c r="Z2913" s="249">
        <v>34941.971327111562</v>
      </c>
      <c r="AA2913" s="249">
        <v>24852.648819619004</v>
      </c>
      <c r="AB2913" s="249">
        <v>24455.20260589978</v>
      </c>
      <c r="AC2913" s="249">
        <v>24852.648819619004</v>
      </c>
      <c r="AD2913" s="249">
        <v>59832.366172420152</v>
      </c>
      <c r="AE2913" s="249">
        <v>34962.668607098225</v>
      </c>
      <c r="AF2913" s="249">
        <v>1.1641532182693481E-10</v>
      </c>
    </row>
    <row r="2914" spans="2:32">
      <c r="B2914" s="73">
        <v>44012</v>
      </c>
      <c r="C2914" s="73">
        <v>44012</v>
      </c>
      <c r="D2914" s="73">
        <v>44012</v>
      </c>
      <c r="E2914" s="208">
        <v>10042243</v>
      </c>
      <c r="F2914" s="61" t="s">
        <v>1053</v>
      </c>
      <c r="G2914" s="61" t="s">
        <v>444</v>
      </c>
      <c r="H2914" s="60">
        <v>143986306</v>
      </c>
      <c r="I2914" s="60">
        <v>98</v>
      </c>
      <c r="J2914" s="60" t="s">
        <v>2326</v>
      </c>
      <c r="K2914" s="60" t="s">
        <v>1780</v>
      </c>
      <c r="L2914" s="62">
        <v>42284</v>
      </c>
      <c r="M2914" s="62">
        <v>44105</v>
      </c>
      <c r="N2914" s="60">
        <v>60</v>
      </c>
      <c r="O2914" s="60">
        <v>56</v>
      </c>
      <c r="P2914" s="60">
        <v>60</v>
      </c>
      <c r="Q2914" s="60">
        <v>56</v>
      </c>
      <c r="R2914" s="60">
        <v>56</v>
      </c>
      <c r="S2914" s="249">
        <v>154171</v>
      </c>
      <c r="T2914" s="60">
        <v>0.05</v>
      </c>
      <c r="U2914" s="60">
        <v>9.1499999999999998E-2</v>
      </c>
      <c r="V2914" s="249">
        <v>2909.3969621308097</v>
      </c>
      <c r="W2914" s="249">
        <v>139665.15048674628</v>
      </c>
      <c r="X2914" s="249">
        <v>14505.849513253721</v>
      </c>
      <c r="Y2914" s="249">
        <v>34680.164207392663</v>
      </c>
      <c r="Z2914" s="249">
        <v>20272.595744412421</v>
      </c>
      <c r="AA2914" s="249">
        <v>14407.568462980242</v>
      </c>
      <c r="AB2914" s="249">
        <v>13538.792879036806</v>
      </c>
      <c r="AC2914" s="249">
        <v>14407.568462980242</v>
      </c>
      <c r="AD2914" s="249">
        <v>34898.667241102405</v>
      </c>
      <c r="AE2914" s="249">
        <v>20392.817727848567</v>
      </c>
      <c r="AF2914" s="249">
        <v>1.1641532182693481E-10</v>
      </c>
    </row>
    <row r="2915" spans="2:32">
      <c r="B2915" s="73">
        <v>44012</v>
      </c>
      <c r="C2915" s="73">
        <v>44012</v>
      </c>
      <c r="D2915" s="73">
        <v>44012</v>
      </c>
      <c r="E2915" s="208">
        <v>10053991</v>
      </c>
      <c r="F2915" s="61" t="s">
        <v>1053</v>
      </c>
      <c r="G2915" s="61" t="s">
        <v>444</v>
      </c>
      <c r="H2915" s="60">
        <v>143986810</v>
      </c>
      <c r="I2915" s="60">
        <v>98</v>
      </c>
      <c r="J2915" s="60" t="s">
        <v>1851</v>
      </c>
      <c r="K2915" s="60" t="s">
        <v>2612</v>
      </c>
      <c r="L2915" s="62">
        <v>42471</v>
      </c>
      <c r="M2915" s="62">
        <v>44287</v>
      </c>
      <c r="N2915" s="60">
        <v>60</v>
      </c>
      <c r="O2915" s="60">
        <v>50</v>
      </c>
      <c r="P2915" s="60">
        <v>60</v>
      </c>
      <c r="Q2915" s="60">
        <v>50</v>
      </c>
      <c r="R2915" s="60">
        <v>50</v>
      </c>
      <c r="S2915" s="249">
        <v>400832</v>
      </c>
      <c r="T2915" s="60">
        <v>0.05</v>
      </c>
      <c r="U2915" s="60">
        <v>8.8999999999999996E-2</v>
      </c>
      <c r="V2915" s="249">
        <v>7564.1943239961911</v>
      </c>
      <c r="W2915" s="249">
        <v>365246.11404793127</v>
      </c>
      <c r="X2915" s="249">
        <v>35585.885952068726</v>
      </c>
      <c r="Y2915" s="249">
        <v>85609.361295572133</v>
      </c>
      <c r="Z2915" s="249">
        <v>51314.702545230568</v>
      </c>
      <c r="AA2915" s="249">
        <v>34294.658750341565</v>
      </c>
      <c r="AB2915" s="249">
        <v>29654.904960057269</v>
      </c>
      <c r="AC2915" s="249">
        <v>34294.658750341565</v>
      </c>
      <c r="AD2915" s="249">
        <v>88605.545391838823</v>
      </c>
      <c r="AE2915" s="249">
        <v>53019.659439771436</v>
      </c>
      <c r="AF2915" s="249">
        <v>-1.3387762010097504E-9</v>
      </c>
    </row>
    <row r="2916" spans="2:32">
      <c r="B2916" s="73">
        <v>44012</v>
      </c>
      <c r="C2916" s="73">
        <v>44012</v>
      </c>
      <c r="D2916" s="73">
        <v>44012</v>
      </c>
      <c r="E2916" s="208">
        <v>10053986</v>
      </c>
      <c r="F2916" s="61" t="s">
        <v>1053</v>
      </c>
      <c r="G2916" s="61" t="s">
        <v>444</v>
      </c>
      <c r="H2916" s="60">
        <v>143988317</v>
      </c>
      <c r="I2916" s="60">
        <v>98</v>
      </c>
      <c r="J2916" s="60" t="s">
        <v>2711</v>
      </c>
      <c r="K2916" s="60" t="s">
        <v>2673</v>
      </c>
      <c r="L2916" s="62">
        <v>42831</v>
      </c>
      <c r="M2916" s="62">
        <v>44652</v>
      </c>
      <c r="N2916" s="60">
        <v>60</v>
      </c>
      <c r="O2916" s="60">
        <v>38</v>
      </c>
      <c r="P2916" s="60">
        <v>60</v>
      </c>
      <c r="Q2916" s="60">
        <v>38</v>
      </c>
      <c r="R2916" s="60">
        <v>38</v>
      </c>
      <c r="S2916" s="249">
        <v>270487</v>
      </c>
      <c r="T2916" s="60">
        <v>0.05</v>
      </c>
      <c r="U2916" s="60">
        <v>8.5000000000000006E-2</v>
      </c>
      <c r="V2916" s="249">
        <v>5104.4233746675864</v>
      </c>
      <c r="W2916" s="249">
        <v>248795.63183945071</v>
      </c>
      <c r="X2916" s="249">
        <v>21691.368160549289</v>
      </c>
      <c r="Y2916" s="249">
        <v>48818.450645160308</v>
      </c>
      <c r="Z2916" s="249">
        <v>30572.2816774323</v>
      </c>
      <c r="AA2916" s="249">
        <v>18246.168967728008</v>
      </c>
      <c r="AB2916" s="249">
        <v>13737.866501681216</v>
      </c>
      <c r="AC2916" s="249">
        <v>18246.168967728008</v>
      </c>
      <c r="AD2916" s="249">
        <v>57469.770640605275</v>
      </c>
      <c r="AE2916" s="249">
        <v>35778.402480055171</v>
      </c>
      <c r="AF2916" s="249">
        <v>8.149072527885437E-10</v>
      </c>
    </row>
    <row r="2917" spans="2:32">
      <c r="B2917" s="73">
        <v>44012</v>
      </c>
      <c r="C2917" s="73">
        <v>44012</v>
      </c>
      <c r="D2917" s="73">
        <v>44012</v>
      </c>
      <c r="E2917" s="208">
        <v>10041693</v>
      </c>
      <c r="F2917" s="61" t="s">
        <v>1053</v>
      </c>
      <c r="G2917" s="61" t="s">
        <v>444</v>
      </c>
      <c r="H2917" s="60">
        <v>143987124</v>
      </c>
      <c r="I2917" s="60">
        <v>98</v>
      </c>
      <c r="J2917" s="60" t="s">
        <v>2717</v>
      </c>
      <c r="K2917" s="60" t="s">
        <v>2673</v>
      </c>
      <c r="L2917" s="62">
        <v>42859</v>
      </c>
      <c r="M2917" s="62">
        <v>44682</v>
      </c>
      <c r="N2917" s="60">
        <v>60</v>
      </c>
      <c r="O2917" s="60">
        <v>37</v>
      </c>
      <c r="P2917" s="60">
        <v>60</v>
      </c>
      <c r="Q2917" s="60">
        <v>37</v>
      </c>
      <c r="R2917" s="60">
        <v>37</v>
      </c>
      <c r="S2917" s="249">
        <v>170165</v>
      </c>
      <c r="T2917" s="60">
        <v>0.05</v>
      </c>
      <c r="U2917" s="60">
        <v>8.5000000000000006E-2</v>
      </c>
      <c r="V2917" s="249">
        <v>3211.2234730331206</v>
      </c>
      <c r="W2917" s="249">
        <v>156518.82971070745</v>
      </c>
      <c r="X2917" s="249">
        <v>13646.170289292553</v>
      </c>
      <c r="Y2917" s="249">
        <v>30230.779601477479</v>
      </c>
      <c r="Z2917" s="249">
        <v>18940.33118364829</v>
      </c>
      <c r="AA2917" s="249">
        <v>11290.44841782919</v>
      </c>
      <c r="AB2917" s="249">
        <v>8415.1383450637422</v>
      </c>
      <c r="AC2917" s="249">
        <v>11290.44841782919</v>
      </c>
      <c r="AD2917" s="249">
        <v>36154.578671280324</v>
      </c>
      <c r="AE2917" s="249">
        <v>22508.408381987247</v>
      </c>
      <c r="AF2917" s="249">
        <v>5.2386894822120667E-10</v>
      </c>
    </row>
    <row r="2918" spans="2:32">
      <c r="B2918" s="73">
        <v>44012</v>
      </c>
      <c r="C2918" s="73">
        <v>44012</v>
      </c>
      <c r="D2918" s="73">
        <v>44012</v>
      </c>
      <c r="E2918" s="208">
        <v>10041990</v>
      </c>
      <c r="F2918" s="61" t="s">
        <v>1053</v>
      </c>
      <c r="G2918" s="61" t="s">
        <v>444</v>
      </c>
      <c r="H2918" s="60">
        <v>143989399</v>
      </c>
      <c r="I2918" s="60">
        <v>98</v>
      </c>
      <c r="J2918" s="60" t="s">
        <v>2341</v>
      </c>
      <c r="K2918" s="60" t="s">
        <v>2733</v>
      </c>
      <c r="L2918" s="62">
        <v>43404</v>
      </c>
      <c r="M2918" s="62">
        <v>45231</v>
      </c>
      <c r="N2918" s="60">
        <v>60</v>
      </c>
      <c r="O2918" s="60">
        <v>19</v>
      </c>
      <c r="P2918" s="60">
        <v>60</v>
      </c>
      <c r="Q2918" s="60">
        <v>19</v>
      </c>
      <c r="R2918" s="60">
        <v>19</v>
      </c>
      <c r="S2918" s="249">
        <v>217863</v>
      </c>
      <c r="T2918" s="60">
        <v>0.05</v>
      </c>
      <c r="U2918" s="60">
        <v>0.08</v>
      </c>
      <c r="V2918" s="249">
        <v>4111.3435753851545</v>
      </c>
      <c r="W2918" s="249">
        <v>202765.02404248601</v>
      </c>
      <c r="X2918" s="249">
        <v>15097.975957513991</v>
      </c>
      <c r="Y2918" s="249">
        <v>22415.572843558475</v>
      </c>
      <c r="Z2918" s="249">
        <v>14910.132842192812</v>
      </c>
      <c r="AA2918" s="249">
        <v>7505.4400013656632</v>
      </c>
      <c r="AB2918" s="249">
        <v>4781.0257198794297</v>
      </c>
      <c r="AC2918" s="249">
        <v>7505.4400013656632</v>
      </c>
      <c r="AD2918" s="249">
        <v>43915.590480621584</v>
      </c>
      <c r="AE2918" s="249">
        <v>28817.614523109311</v>
      </c>
      <c r="AF2918" s="249">
        <v>-1.7171259969472885E-9</v>
      </c>
    </row>
    <row r="2919" spans="2:32">
      <c r="B2919" s="73">
        <v>44043</v>
      </c>
      <c r="C2919" s="73">
        <v>44043</v>
      </c>
      <c r="D2919" s="73">
        <v>44043</v>
      </c>
      <c r="E2919" s="208">
        <v>10042095</v>
      </c>
      <c r="F2919" s="61" t="s">
        <v>1054</v>
      </c>
      <c r="G2919" s="61" t="s">
        <v>444</v>
      </c>
      <c r="H2919" s="60">
        <v>141958755</v>
      </c>
      <c r="I2919" s="60">
        <v>98</v>
      </c>
      <c r="J2919" s="60" t="s">
        <v>2568</v>
      </c>
      <c r="K2919" s="60" t="s">
        <v>1780</v>
      </c>
      <c r="L2919" s="62">
        <v>42230</v>
      </c>
      <c r="M2919" s="62">
        <v>44044</v>
      </c>
      <c r="N2919" s="60">
        <v>60</v>
      </c>
      <c r="O2919" s="60">
        <v>59</v>
      </c>
      <c r="P2919" s="60">
        <v>60</v>
      </c>
      <c r="Q2919" s="60">
        <v>59</v>
      </c>
      <c r="R2919" s="60">
        <v>59</v>
      </c>
      <c r="S2919" s="249">
        <v>90412</v>
      </c>
      <c r="T2919" s="60">
        <v>0.05</v>
      </c>
      <c r="U2919" s="60">
        <v>9.1499999999999998E-2</v>
      </c>
      <c r="V2919" s="249">
        <v>1706.1859762223166</v>
      </c>
      <c r="W2919" s="249">
        <v>81905.193491692364</v>
      </c>
      <c r="X2919" s="249">
        <v>8506.8065083076362</v>
      </c>
      <c r="Y2919" s="249">
        <v>20453.0538616306</v>
      </c>
      <c r="Z2919" s="249">
        <v>11952.078963479158</v>
      </c>
      <c r="AA2919" s="249">
        <v>8500.9748981514422</v>
      </c>
      <c r="AB2919" s="249">
        <v>8365.0263998358423</v>
      </c>
      <c r="AC2919" s="249">
        <v>8500.9748981514422</v>
      </c>
      <c r="AD2919" s="249">
        <v>20465.965081646675</v>
      </c>
      <c r="AE2919" s="249">
        <v>11959.158573338995</v>
      </c>
      <c r="AF2919" s="249">
        <v>4.3655745685100555E-11</v>
      </c>
    </row>
    <row r="2920" spans="2:32">
      <c r="B2920" s="73">
        <v>44043</v>
      </c>
      <c r="C2920" s="73">
        <v>44043</v>
      </c>
      <c r="D2920" s="73">
        <v>44043</v>
      </c>
      <c r="E2920" s="208">
        <v>10041510</v>
      </c>
      <c r="F2920" s="61" t="s">
        <v>1054</v>
      </c>
      <c r="G2920" s="61" t="s">
        <v>444</v>
      </c>
      <c r="H2920" s="60">
        <v>143026671</v>
      </c>
      <c r="I2920" s="60">
        <v>99</v>
      </c>
      <c r="J2920" s="60" t="s">
        <v>1961</v>
      </c>
      <c r="K2920" s="60" t="s">
        <v>1331</v>
      </c>
      <c r="L2920" s="62">
        <v>37805</v>
      </c>
      <c r="M2920" s="62">
        <v>44013</v>
      </c>
      <c r="N2920" s="60">
        <v>204</v>
      </c>
      <c r="O2920" s="60">
        <v>204</v>
      </c>
      <c r="P2920" s="60">
        <v>180</v>
      </c>
      <c r="Q2920" s="60">
        <v>180</v>
      </c>
      <c r="R2920" s="60">
        <v>180</v>
      </c>
      <c r="S2920" s="249">
        <v>1048095</v>
      </c>
      <c r="T2920" s="60">
        <v>0.03</v>
      </c>
      <c r="U2920" s="60">
        <v>8.6499999999999994E-2</v>
      </c>
      <c r="V2920" s="249">
        <v>7237.9516426716</v>
      </c>
      <c r="W2920" s="249">
        <v>728492.56198079244</v>
      </c>
      <c r="X2920" s="249">
        <v>319602.43801920756</v>
      </c>
      <c r="Y2920" s="249">
        <v>574338.73370008846</v>
      </c>
      <c r="Z2920" s="249">
        <v>254736.295680888</v>
      </c>
      <c r="AA2920" s="249">
        <v>319602.43801920046</v>
      </c>
      <c r="AB2920" s="249">
        <v>319602.43801920756</v>
      </c>
      <c r="AC2920" s="249">
        <v>319602.43801920046</v>
      </c>
      <c r="AD2920" s="249">
        <v>574338.73370008846</v>
      </c>
      <c r="AE2920" s="249">
        <v>254736.295680888</v>
      </c>
      <c r="AF2920" s="249">
        <v>-7.1013346314430237E-9</v>
      </c>
    </row>
    <row r="2921" spans="2:32">
      <c r="B2921" s="73">
        <v>44043</v>
      </c>
      <c r="C2921" s="73">
        <v>44043</v>
      </c>
      <c r="D2921" s="73">
        <v>44043</v>
      </c>
      <c r="E2921" s="208">
        <v>10041247</v>
      </c>
      <c r="F2921" s="61" t="s">
        <v>1053</v>
      </c>
      <c r="G2921" s="61" t="s">
        <v>444</v>
      </c>
      <c r="H2921" s="60">
        <v>143612236</v>
      </c>
      <c r="I2921" s="60">
        <v>99</v>
      </c>
      <c r="J2921" s="60" t="s">
        <v>2112</v>
      </c>
      <c r="K2921" s="60" t="s">
        <v>1336</v>
      </c>
      <c r="L2921" s="62">
        <v>41354</v>
      </c>
      <c r="M2921" s="62">
        <v>45017</v>
      </c>
      <c r="N2921" s="60">
        <v>120</v>
      </c>
      <c r="O2921" s="60">
        <v>87</v>
      </c>
      <c r="P2921" s="60">
        <v>120</v>
      </c>
      <c r="Q2921" s="60">
        <v>87</v>
      </c>
      <c r="R2921" s="60">
        <v>87</v>
      </c>
      <c r="S2921" s="249">
        <v>503670</v>
      </c>
      <c r="T2921" s="60">
        <v>0.03</v>
      </c>
      <c r="U2921" s="60">
        <v>7.6499999999999999E-2</v>
      </c>
      <c r="V2921" s="249">
        <v>4863.4750282237846</v>
      </c>
      <c r="W2921" s="249">
        <v>407032.66118972679</v>
      </c>
      <c r="X2921" s="249">
        <v>96637.338810273213</v>
      </c>
      <c r="Y2921" s="249">
        <v>160413.5232890608</v>
      </c>
      <c r="Z2921" s="249">
        <v>73320.531406669121</v>
      </c>
      <c r="AA2921" s="249">
        <v>87092.991882391681</v>
      </c>
      <c r="AB2921" s="249">
        <v>70062.07063744808</v>
      </c>
      <c r="AC2921" s="249">
        <v>87092.991882391681</v>
      </c>
      <c r="AD2921" s="249">
        <v>176584.34219712898</v>
      </c>
      <c r="AE2921" s="249">
        <v>79947.003386854252</v>
      </c>
      <c r="AF2921" s="249">
        <v>1.5133991837501526E-9</v>
      </c>
    </row>
    <row r="2922" spans="2:32">
      <c r="B2922" s="73">
        <v>44043</v>
      </c>
      <c r="C2922" s="73">
        <v>44043</v>
      </c>
      <c r="D2922" s="73">
        <v>44043</v>
      </c>
      <c r="E2922" s="208">
        <v>10041247</v>
      </c>
      <c r="F2922" s="61" t="s">
        <v>1053</v>
      </c>
      <c r="G2922" s="61" t="s">
        <v>444</v>
      </c>
      <c r="H2922" s="60">
        <v>143641287</v>
      </c>
      <c r="I2922" s="60">
        <v>99</v>
      </c>
      <c r="J2922" s="60" t="s">
        <v>2115</v>
      </c>
      <c r="K2922" s="60" t="s">
        <v>1336</v>
      </c>
      <c r="L2922" s="62">
        <v>41165</v>
      </c>
      <c r="M2922" s="62">
        <v>45536</v>
      </c>
      <c r="N2922" s="60">
        <v>144</v>
      </c>
      <c r="O2922" s="60">
        <v>94</v>
      </c>
      <c r="P2922" s="60">
        <v>144</v>
      </c>
      <c r="Q2922" s="60">
        <v>94</v>
      </c>
      <c r="R2922" s="60">
        <v>94</v>
      </c>
      <c r="S2922" s="249">
        <v>1200068</v>
      </c>
      <c r="T2922" s="60">
        <v>0.03</v>
      </c>
      <c r="U2922" s="60">
        <v>7.6499999999999999E-2</v>
      </c>
      <c r="V2922" s="249">
        <v>9934.0031683252982</v>
      </c>
      <c r="W2922" s="249">
        <v>934213.78732299875</v>
      </c>
      <c r="X2922" s="249">
        <v>265854.21267700125</v>
      </c>
      <c r="Y2922" s="249">
        <v>423755.50104716007</v>
      </c>
      <c r="Z2922" s="249">
        <v>200091.70301419694</v>
      </c>
      <c r="AA2922" s="249">
        <v>223663.79803296312</v>
      </c>
      <c r="AB2922" s="249">
        <v>173543.72216415362</v>
      </c>
      <c r="AC2922" s="249">
        <v>223663.79803296312</v>
      </c>
      <c r="AD2922" s="249">
        <v>496282.66891584778</v>
      </c>
      <c r="AE2922" s="249">
        <v>230428.45623884303</v>
      </c>
      <c r="AF2922" s="249">
        <v>3.4924596548080444E-9</v>
      </c>
    </row>
    <row r="2923" spans="2:32">
      <c r="B2923" s="73">
        <v>44043</v>
      </c>
      <c r="C2923" s="73">
        <v>44043</v>
      </c>
      <c r="D2923" s="73">
        <v>44043</v>
      </c>
      <c r="E2923" s="208">
        <v>10041769</v>
      </c>
      <c r="F2923" s="61" t="s">
        <v>1054</v>
      </c>
      <c r="G2923" s="61" t="s">
        <v>444</v>
      </c>
      <c r="H2923" s="60">
        <v>143981916</v>
      </c>
      <c r="I2923" s="60">
        <v>98</v>
      </c>
      <c r="J2923" s="60" t="s">
        <v>2252</v>
      </c>
      <c r="K2923" s="60" t="s">
        <v>1780</v>
      </c>
      <c r="L2923" s="62">
        <v>41479</v>
      </c>
      <c r="M2923" s="62">
        <v>44044</v>
      </c>
      <c r="N2923" s="60">
        <v>84</v>
      </c>
      <c r="O2923" s="60">
        <v>83</v>
      </c>
      <c r="P2923" s="60">
        <v>60</v>
      </c>
      <c r="Q2923" s="60">
        <v>60</v>
      </c>
      <c r="R2923" s="60">
        <v>60</v>
      </c>
      <c r="S2923" s="249">
        <v>531830</v>
      </c>
      <c r="T2923" s="60">
        <v>0.05</v>
      </c>
      <c r="U2923" s="60">
        <v>9.1499999999999998E-2</v>
      </c>
      <c r="V2923" s="249">
        <v>10036.288188894336</v>
      </c>
      <c r="W2923" s="249">
        <v>481790.45983593713</v>
      </c>
      <c r="X2923" s="249">
        <v>50039.54016406287</v>
      </c>
      <c r="Y2923" s="249">
        <v>120386.83149772324</v>
      </c>
      <c r="Z2923" s="249">
        <v>70347.291333660134</v>
      </c>
      <c r="AA2923" s="249">
        <v>50039.540164063103</v>
      </c>
      <c r="AB2923" s="249">
        <v>50039.54016406287</v>
      </c>
      <c r="AC2923" s="249">
        <v>50039.540164063103</v>
      </c>
      <c r="AD2923" s="249">
        <v>120386.83149772324</v>
      </c>
      <c r="AE2923" s="249">
        <v>70347.291333660134</v>
      </c>
      <c r="AF2923" s="249">
        <v>2.3283064365386963E-10</v>
      </c>
    </row>
    <row r="2924" spans="2:32">
      <c r="B2924" s="73">
        <v>44043</v>
      </c>
      <c r="C2924" s="73">
        <v>44043</v>
      </c>
      <c r="D2924" s="73">
        <v>44043</v>
      </c>
      <c r="E2924" s="208">
        <v>10041926</v>
      </c>
      <c r="F2924" s="61" t="s">
        <v>1054</v>
      </c>
      <c r="G2924" s="61" t="s">
        <v>444</v>
      </c>
      <c r="H2924" s="60">
        <v>143986128</v>
      </c>
      <c r="I2924" s="60">
        <v>98</v>
      </c>
      <c r="J2924" s="60" t="s">
        <v>2564</v>
      </c>
      <c r="K2924" s="60" t="s">
        <v>1780</v>
      </c>
      <c r="L2924" s="62">
        <v>42221</v>
      </c>
      <c r="M2924" s="62">
        <v>44044</v>
      </c>
      <c r="N2924" s="60">
        <v>60</v>
      </c>
      <c r="O2924" s="60">
        <v>59</v>
      </c>
      <c r="P2924" s="60">
        <v>60</v>
      </c>
      <c r="Q2924" s="60">
        <v>59</v>
      </c>
      <c r="R2924" s="60">
        <v>59</v>
      </c>
      <c r="S2924" s="249">
        <v>250312</v>
      </c>
      <c r="T2924" s="60">
        <v>0.05</v>
      </c>
      <c r="U2924" s="60">
        <v>9.1499999999999998E-2</v>
      </c>
      <c r="V2924" s="249">
        <v>4723.6962358996652</v>
      </c>
      <c r="W2924" s="249">
        <v>226760.30607986217</v>
      </c>
      <c r="X2924" s="249">
        <v>23551.693920137826</v>
      </c>
      <c r="Y2924" s="249">
        <v>56625.722450697736</v>
      </c>
      <c r="Z2924" s="249">
        <v>33090.173754660849</v>
      </c>
      <c r="AA2924" s="249">
        <v>23535.548696036887</v>
      </c>
      <c r="AB2924" s="249">
        <v>23159.16568813553</v>
      </c>
      <c r="AC2924" s="249">
        <v>23535.548696036887</v>
      </c>
      <c r="AD2924" s="249">
        <v>56661.468074117845</v>
      </c>
      <c r="AE2924" s="249">
        <v>33109.774153979903</v>
      </c>
      <c r="AF2924" s="249">
        <v>1.1641532182693481E-10</v>
      </c>
    </row>
    <row r="2925" spans="2:32">
      <c r="B2925" s="73">
        <v>44043</v>
      </c>
      <c r="C2925" s="73">
        <v>44043</v>
      </c>
      <c r="D2925" s="73">
        <v>44043</v>
      </c>
      <c r="E2925" s="208">
        <v>10042104</v>
      </c>
      <c r="F2925" s="61" t="s">
        <v>1054</v>
      </c>
      <c r="G2925" s="61" t="s">
        <v>444</v>
      </c>
      <c r="H2925" s="60">
        <v>143986667</v>
      </c>
      <c r="I2925" s="60">
        <v>98</v>
      </c>
      <c r="J2925" s="60" t="s">
        <v>2563</v>
      </c>
      <c r="K2925" s="60" t="s">
        <v>1780</v>
      </c>
      <c r="L2925" s="62">
        <v>42220</v>
      </c>
      <c r="M2925" s="62">
        <v>44044</v>
      </c>
      <c r="N2925" s="60">
        <v>60</v>
      </c>
      <c r="O2925" s="60">
        <v>59</v>
      </c>
      <c r="P2925" s="60">
        <v>60</v>
      </c>
      <c r="Q2925" s="60">
        <v>59</v>
      </c>
      <c r="R2925" s="60">
        <v>59</v>
      </c>
      <c r="S2925" s="249">
        <v>400388</v>
      </c>
      <c r="T2925" s="60">
        <v>0.05</v>
      </c>
      <c r="U2925" s="60">
        <v>9.1499999999999998E-2</v>
      </c>
      <c r="V2925" s="249">
        <v>7555.8154962582503</v>
      </c>
      <c r="W2925" s="249">
        <v>362715.7524637407</v>
      </c>
      <c r="X2925" s="249">
        <v>37672.247536259296</v>
      </c>
      <c r="Y2925" s="249">
        <v>90576.000194117601</v>
      </c>
      <c r="Z2925" s="249">
        <v>52929.577843975276</v>
      </c>
      <c r="AA2925" s="249">
        <v>37646.422350142326</v>
      </c>
      <c r="AB2925" s="249">
        <v>37044.376743988309</v>
      </c>
      <c r="AC2925" s="249">
        <v>37646.422350142326</v>
      </c>
      <c r="AD2925" s="249">
        <v>90633.177311754553</v>
      </c>
      <c r="AE2925" s="249">
        <v>52960.929775494966</v>
      </c>
      <c r="AF2925" s="249">
        <v>2.9103830456733704E-10</v>
      </c>
    </row>
    <row r="2926" spans="2:32">
      <c r="B2926" s="73">
        <v>44043</v>
      </c>
      <c r="C2926" s="73">
        <v>44043</v>
      </c>
      <c r="D2926" s="73">
        <v>44043</v>
      </c>
      <c r="E2926" s="208">
        <v>10042088</v>
      </c>
      <c r="F2926" s="61" t="s">
        <v>1053</v>
      </c>
      <c r="G2926" s="61" t="s">
        <v>444</v>
      </c>
      <c r="H2926" s="60">
        <v>143985695</v>
      </c>
      <c r="I2926" s="60">
        <v>98</v>
      </c>
      <c r="J2926" s="60" t="s">
        <v>2174</v>
      </c>
      <c r="K2926" s="60" t="s">
        <v>2612</v>
      </c>
      <c r="L2926" s="62">
        <v>42359</v>
      </c>
      <c r="M2926" s="62">
        <v>44197</v>
      </c>
      <c r="N2926" s="60">
        <v>60</v>
      </c>
      <c r="O2926" s="60">
        <v>54</v>
      </c>
      <c r="P2926" s="60">
        <v>60</v>
      </c>
      <c r="Q2926" s="60">
        <v>54</v>
      </c>
      <c r="R2926" s="60">
        <v>54</v>
      </c>
      <c r="S2926" s="249">
        <v>148817</v>
      </c>
      <c r="T2926" s="60">
        <v>0.05</v>
      </c>
      <c r="U2926" s="60">
        <v>8.8999999999999996E-2</v>
      </c>
      <c r="V2926" s="249">
        <v>2808.3603772007755</v>
      </c>
      <c r="W2926" s="249">
        <v>135605.01894626924</v>
      </c>
      <c r="X2926" s="249">
        <v>13211.981053730764</v>
      </c>
      <c r="Y2926" s="249">
        <v>32467.710150805156</v>
      </c>
      <c r="Z2926" s="249">
        <v>19441.596064064273</v>
      </c>
      <c r="AA2926" s="249">
        <v>13026.114086740883</v>
      </c>
      <c r="AB2926" s="249">
        <v>11890.782948357686</v>
      </c>
      <c r="AC2926" s="249">
        <v>13026.114086740883</v>
      </c>
      <c r="AD2926" s="249">
        <v>32896.603685776761</v>
      </c>
      <c r="AE2926" s="249">
        <v>19684.622632046521</v>
      </c>
      <c r="AF2926" s="249">
        <v>-5.2386894822120667E-10</v>
      </c>
    </row>
    <row r="2927" spans="2:32">
      <c r="B2927" s="73">
        <v>44043</v>
      </c>
      <c r="C2927" s="73">
        <v>44043</v>
      </c>
      <c r="D2927" s="73">
        <v>44043</v>
      </c>
      <c r="E2927" s="208">
        <v>10042122</v>
      </c>
      <c r="F2927" s="61" t="s">
        <v>1053</v>
      </c>
      <c r="G2927" s="61" t="s">
        <v>444</v>
      </c>
      <c r="H2927" s="60">
        <v>143987175</v>
      </c>
      <c r="I2927" s="60">
        <v>97</v>
      </c>
      <c r="J2927" s="60" t="s">
        <v>2566</v>
      </c>
      <c r="K2927" s="60" t="s">
        <v>2612</v>
      </c>
      <c r="L2927" s="62">
        <v>42503</v>
      </c>
      <c r="M2927" s="62">
        <v>44317</v>
      </c>
      <c r="N2927" s="60">
        <v>60</v>
      </c>
      <c r="O2927" s="60">
        <v>50</v>
      </c>
      <c r="P2927" s="60">
        <v>60</v>
      </c>
      <c r="Q2927" s="60">
        <v>50</v>
      </c>
      <c r="R2927" s="60">
        <v>50</v>
      </c>
      <c r="S2927" s="249">
        <v>250000</v>
      </c>
      <c r="T2927" s="60">
        <v>0</v>
      </c>
      <c r="U2927" s="60">
        <v>8.8999999999999996E-2</v>
      </c>
      <c r="V2927" s="249">
        <v>4166.666666666667</v>
      </c>
      <c r="W2927" s="249">
        <v>201192.45267208363</v>
      </c>
      <c r="X2927" s="249">
        <v>48807.547327916371</v>
      </c>
      <c r="Y2927" s="249">
        <v>47157.126957102679</v>
      </c>
      <c r="Z2927" s="249">
        <v>0</v>
      </c>
      <c r="AA2927" s="249">
        <v>47157.126957102679</v>
      </c>
      <c r="AB2927" s="249">
        <v>40672.956106596976</v>
      </c>
      <c r="AC2927" s="249">
        <v>47157.126957102679</v>
      </c>
      <c r="AD2927" s="249">
        <v>48807.547327915643</v>
      </c>
      <c r="AE2927" s="249">
        <v>0</v>
      </c>
      <c r="AF2927" s="249">
        <v>-7.2759576141834259E-10</v>
      </c>
    </row>
    <row r="2928" spans="2:32">
      <c r="B2928" s="73">
        <v>44043</v>
      </c>
      <c r="C2928" s="73">
        <v>44043</v>
      </c>
      <c r="D2928" s="73">
        <v>44043</v>
      </c>
      <c r="E2928" s="208">
        <v>10042209</v>
      </c>
      <c r="F2928" s="61" t="s">
        <v>1053</v>
      </c>
      <c r="G2928" s="61" t="s">
        <v>444</v>
      </c>
      <c r="H2928" s="60">
        <v>143888479</v>
      </c>
      <c r="I2928" s="60">
        <v>99</v>
      </c>
      <c r="J2928" s="60" t="s">
        <v>2714</v>
      </c>
      <c r="K2928" s="60" t="s">
        <v>2672</v>
      </c>
      <c r="L2928" s="62">
        <v>42846</v>
      </c>
      <c r="M2928" s="62">
        <v>48700</v>
      </c>
      <c r="N2928" s="60">
        <v>192</v>
      </c>
      <c r="O2928" s="60">
        <v>38</v>
      </c>
      <c r="P2928" s="60">
        <v>180</v>
      </c>
      <c r="Q2928" s="60">
        <v>38</v>
      </c>
      <c r="R2928" s="60">
        <v>38</v>
      </c>
      <c r="S2928" s="249">
        <v>936174</v>
      </c>
      <c r="T2928" s="60">
        <v>4.4000000000000004E-2</v>
      </c>
      <c r="U2928" s="60">
        <v>6.7500000000000004E-2</v>
      </c>
      <c r="V2928" s="249">
        <v>7113.9155543389652</v>
      </c>
      <c r="W2928" s="249">
        <v>803914.50852142402</v>
      </c>
      <c r="X2928" s="249">
        <v>132259.49147857598</v>
      </c>
      <c r="Y2928" s="249">
        <v>160860.17108448973</v>
      </c>
      <c r="Z2928" s="249">
        <v>120519.88057528978</v>
      </c>
      <c r="AA2928" s="249">
        <v>40340.290509199956</v>
      </c>
      <c r="AB2928" s="249">
        <v>27921.448201032705</v>
      </c>
      <c r="AC2928" s="249">
        <v>40340.290509199956</v>
      </c>
      <c r="AD2928" s="249">
        <v>476590.29125959449</v>
      </c>
      <c r="AE2928" s="249">
        <v>344330.79978101375</v>
      </c>
      <c r="AF2928" s="249">
        <v>4.7730281949043274E-9</v>
      </c>
    </row>
    <row r="2929" spans="2:32">
      <c r="B2929" s="73">
        <v>44043</v>
      </c>
      <c r="C2929" s="73">
        <v>44043</v>
      </c>
      <c r="D2929" s="73">
        <v>44043</v>
      </c>
      <c r="E2929" s="208">
        <v>10041361</v>
      </c>
      <c r="F2929" s="61" t="s">
        <v>1053</v>
      </c>
      <c r="G2929" s="61" t="s">
        <v>444</v>
      </c>
      <c r="H2929" s="60">
        <v>143988813</v>
      </c>
      <c r="I2929" s="60">
        <v>98</v>
      </c>
      <c r="J2929" s="60" t="s">
        <v>2731</v>
      </c>
      <c r="K2929" s="60" t="s">
        <v>2733</v>
      </c>
      <c r="L2929" s="62">
        <v>43039</v>
      </c>
      <c r="M2929" s="62">
        <v>44866</v>
      </c>
      <c r="N2929" s="60">
        <v>60</v>
      </c>
      <c r="O2929" s="60">
        <v>32</v>
      </c>
      <c r="P2929" s="60">
        <v>60</v>
      </c>
      <c r="Q2929" s="60">
        <v>32</v>
      </c>
      <c r="R2929" s="60">
        <v>32</v>
      </c>
      <c r="S2929" s="249">
        <v>203605</v>
      </c>
      <c r="T2929" s="60">
        <v>0.05</v>
      </c>
      <c r="U2929" s="60">
        <v>0.08</v>
      </c>
      <c r="V2929" s="249">
        <v>3842.2775260888466</v>
      </c>
      <c r="W2929" s="249">
        <v>189495.10802738587</v>
      </c>
      <c r="X2929" s="249">
        <v>14109.891972614132</v>
      </c>
      <c r="Y2929" s="249">
        <v>31300.749359220063</v>
      </c>
      <c r="Z2929" s="249">
        <v>20694.108463385608</v>
      </c>
      <c r="AA2929" s="249">
        <v>10606.640895834455</v>
      </c>
      <c r="AB2929" s="249">
        <v>7525.2757187275374</v>
      </c>
      <c r="AC2929" s="249">
        <v>10606.640895834455</v>
      </c>
      <c r="AD2929" s="249">
        <v>41041.543537943362</v>
      </c>
      <c r="AE2929" s="249">
        <v>26931.651565330802</v>
      </c>
      <c r="AF2929" s="249">
        <v>-1.57160684466362E-9</v>
      </c>
    </row>
    <row r="2930" spans="2:32">
      <c r="B2930" s="73">
        <v>44043</v>
      </c>
      <c r="C2930" s="73">
        <v>44043</v>
      </c>
      <c r="D2930" s="73">
        <v>44043</v>
      </c>
      <c r="E2930" s="208">
        <v>10041416</v>
      </c>
      <c r="F2930" s="61" t="s">
        <v>1053</v>
      </c>
      <c r="G2930" s="61" t="s">
        <v>444</v>
      </c>
      <c r="H2930" s="60">
        <v>143989291</v>
      </c>
      <c r="I2930" s="60">
        <v>98</v>
      </c>
      <c r="J2930" s="60" t="s">
        <v>2376</v>
      </c>
      <c r="K2930" s="60" t="s">
        <v>2733</v>
      </c>
      <c r="L2930" s="62">
        <v>43320</v>
      </c>
      <c r="M2930" s="62">
        <v>44409</v>
      </c>
      <c r="N2930" s="60">
        <v>36</v>
      </c>
      <c r="O2930" s="60">
        <v>23</v>
      </c>
      <c r="P2930" s="60">
        <v>36</v>
      </c>
      <c r="Q2930" s="60">
        <v>23</v>
      </c>
      <c r="R2930" s="60">
        <v>23</v>
      </c>
      <c r="S2930" s="249">
        <v>201726</v>
      </c>
      <c r="T2930" s="60">
        <v>0.05</v>
      </c>
      <c r="U2930" s="60">
        <v>0.08</v>
      </c>
      <c r="V2930" s="249">
        <v>6045.909189335749</v>
      </c>
      <c r="W2930" s="249">
        <v>192935.87818207816</v>
      </c>
      <c r="X2930" s="249">
        <v>8790.1218179218413</v>
      </c>
      <c r="Y2930" s="249">
        <v>21168.074914509227</v>
      </c>
      <c r="Z2930" s="249">
        <v>13681.297228043244</v>
      </c>
      <c r="AA2930" s="249">
        <v>7486.7776864659827</v>
      </c>
      <c r="AB2930" s="249">
        <v>5615.9111614500653</v>
      </c>
      <c r="AC2930" s="249">
        <v>7486.7776864659827</v>
      </c>
      <c r="AD2930" s="249">
        <v>24716.852634007228</v>
      </c>
      <c r="AE2930" s="249">
        <v>15926.730816086958</v>
      </c>
      <c r="AF2930" s="249">
        <v>-1.57160684466362E-9</v>
      </c>
    </row>
    <row r="2931" spans="2:32">
      <c r="B2931" s="73">
        <v>44043</v>
      </c>
      <c r="C2931" s="73">
        <v>44043</v>
      </c>
      <c r="D2931" s="73">
        <v>44043</v>
      </c>
      <c r="E2931" s="208">
        <v>10042209</v>
      </c>
      <c r="F2931" s="61" t="s">
        <v>1053</v>
      </c>
      <c r="G2931" s="61" t="s">
        <v>444</v>
      </c>
      <c r="H2931" s="60">
        <v>143970124</v>
      </c>
      <c r="I2931" s="60">
        <v>98</v>
      </c>
      <c r="J2931" s="60" t="s">
        <v>2687</v>
      </c>
      <c r="K2931" s="60" t="s">
        <v>2733</v>
      </c>
      <c r="L2931" s="62">
        <v>43460</v>
      </c>
      <c r="M2931" s="62">
        <v>44562</v>
      </c>
      <c r="N2931" s="60">
        <v>36</v>
      </c>
      <c r="O2931" s="60">
        <v>18</v>
      </c>
      <c r="P2931" s="60">
        <v>36</v>
      </c>
      <c r="Q2931" s="60">
        <v>18</v>
      </c>
      <c r="R2931" s="60">
        <v>18</v>
      </c>
      <c r="S2931" s="249">
        <v>36104</v>
      </c>
      <c r="T2931" s="60">
        <v>0.05</v>
      </c>
      <c r="U2931" s="60">
        <v>0.08</v>
      </c>
      <c r="V2931" s="249">
        <v>1082.0692690668425</v>
      </c>
      <c r="W2931" s="249">
        <v>34530.784062965351</v>
      </c>
      <c r="X2931" s="249">
        <v>1573.215937034649</v>
      </c>
      <c r="Y2931" s="249">
        <v>3243.1115107707246</v>
      </c>
      <c r="Z2931" s="249">
        <v>2100.4752659238984</v>
      </c>
      <c r="AA2931" s="249">
        <v>1142.6362448468262</v>
      </c>
      <c r="AB2931" s="249">
        <v>786.60796851732448</v>
      </c>
      <c r="AC2931" s="249">
        <v>1142.6362448468262</v>
      </c>
      <c r="AD2931" s="249">
        <v>4423.7096234406854</v>
      </c>
      <c r="AE2931" s="249">
        <v>2850.4936864063275</v>
      </c>
      <c r="AF2931" s="249">
        <v>-2.9103830456733704E-10</v>
      </c>
    </row>
    <row r="2932" spans="2:32">
      <c r="B2932" s="73">
        <v>44043</v>
      </c>
      <c r="C2932" s="73">
        <v>44043</v>
      </c>
      <c r="D2932" s="73">
        <v>44043</v>
      </c>
      <c r="E2932" s="208">
        <v>10041788</v>
      </c>
      <c r="F2932" s="61" t="s">
        <v>1053</v>
      </c>
      <c r="G2932" s="61" t="s">
        <v>444</v>
      </c>
      <c r="H2932" s="60">
        <v>143989283</v>
      </c>
      <c r="I2932" s="60">
        <v>98</v>
      </c>
      <c r="J2932" s="60" t="s">
        <v>2704</v>
      </c>
      <c r="K2932" s="60" t="s">
        <v>2733</v>
      </c>
      <c r="L2932" s="62">
        <v>43476</v>
      </c>
      <c r="M2932" s="62">
        <v>44197</v>
      </c>
      <c r="N2932" s="60">
        <v>24</v>
      </c>
      <c r="O2932" s="60">
        <v>18</v>
      </c>
      <c r="P2932" s="60">
        <v>24</v>
      </c>
      <c r="Q2932" s="60">
        <v>18</v>
      </c>
      <c r="R2932" s="60">
        <v>18</v>
      </c>
      <c r="S2932" s="249">
        <v>151043</v>
      </c>
      <c r="T2932" s="60">
        <v>0.05</v>
      </c>
      <c r="U2932" s="60">
        <v>0.08</v>
      </c>
      <c r="V2932" s="249">
        <v>6626.4663196029005</v>
      </c>
      <c r="W2932" s="249">
        <v>146514.77252451697</v>
      </c>
      <c r="X2932" s="249">
        <v>4528.2274754830287</v>
      </c>
      <c r="Y2932" s="249">
        <v>11608.962270174961</v>
      </c>
      <c r="Z2932" s="249">
        <v>7418.7583673304616</v>
      </c>
      <c r="AA2932" s="249">
        <v>4190.2039028444997</v>
      </c>
      <c r="AB2932" s="249">
        <v>3396.1706066122715</v>
      </c>
      <c r="AC2932" s="249">
        <v>4190.2039028444997</v>
      </c>
      <c r="AD2932" s="249">
        <v>12520.419145951484</v>
      </c>
      <c r="AE2932" s="249">
        <v>7992.1916704696196</v>
      </c>
      <c r="AF2932" s="249">
        <v>-1.1641532182693481E-9</v>
      </c>
    </row>
    <row r="2933" spans="2:32">
      <c r="B2933" s="73">
        <v>44043</v>
      </c>
      <c r="C2933" s="73">
        <v>44043</v>
      </c>
      <c r="D2933" s="73">
        <v>44043</v>
      </c>
      <c r="E2933" s="208">
        <v>10042487</v>
      </c>
      <c r="F2933" s="61" t="s">
        <v>1053</v>
      </c>
      <c r="G2933" s="61" t="s">
        <v>444</v>
      </c>
      <c r="H2933" s="60">
        <v>143920054</v>
      </c>
      <c r="I2933" s="60">
        <v>98</v>
      </c>
      <c r="J2933" s="60" t="s">
        <v>2794</v>
      </c>
      <c r="K2933" s="60" t="s">
        <v>2733</v>
      </c>
      <c r="L2933" s="62">
        <v>43641</v>
      </c>
      <c r="M2933" s="62">
        <v>45474</v>
      </c>
      <c r="N2933" s="60">
        <v>60</v>
      </c>
      <c r="O2933" s="60">
        <v>12</v>
      </c>
      <c r="P2933" s="60">
        <v>60</v>
      </c>
      <c r="Q2933" s="60">
        <v>12</v>
      </c>
      <c r="R2933" s="60">
        <v>12</v>
      </c>
      <c r="S2933" s="249">
        <v>408170</v>
      </c>
      <c r="T2933" s="60">
        <v>0.05</v>
      </c>
      <c r="U2933" s="60">
        <v>0.08</v>
      </c>
      <c r="V2933" s="249">
        <v>7702.6714364759428</v>
      </c>
      <c r="W2933" s="249">
        <v>379883.68774606753</v>
      </c>
      <c r="X2933" s="249">
        <v>28286.312253932469</v>
      </c>
      <c r="Y2933" s="249">
        <v>28064.526415682834</v>
      </c>
      <c r="Z2933" s="249">
        <v>18734.819628212281</v>
      </c>
      <c r="AA2933" s="249">
        <v>9329.7067874705535</v>
      </c>
      <c r="AB2933" s="249">
        <v>5657.2624507864939</v>
      </c>
      <c r="AC2933" s="249">
        <v>9329.7067874705535</v>
      </c>
      <c r="AD2933" s="249">
        <v>82276.598442485905</v>
      </c>
      <c r="AE2933" s="249">
        <v>53990.28618855658</v>
      </c>
      <c r="AF2933" s="249">
        <v>-3.14321368932724E-9</v>
      </c>
    </row>
    <row r="2934" spans="2:32">
      <c r="B2934" s="73">
        <v>44074</v>
      </c>
      <c r="C2934" s="73">
        <v>44074</v>
      </c>
      <c r="D2934" s="73">
        <v>44074</v>
      </c>
      <c r="E2934" s="208">
        <v>10041518</v>
      </c>
      <c r="F2934" s="543" t="s">
        <v>1053</v>
      </c>
      <c r="G2934" s="543" t="s">
        <v>444</v>
      </c>
      <c r="H2934" s="60">
        <v>143016501</v>
      </c>
      <c r="I2934" s="60">
        <v>99</v>
      </c>
      <c r="J2934" s="60" t="s">
        <v>1920</v>
      </c>
      <c r="K2934" s="60" t="s">
        <v>1331</v>
      </c>
      <c r="L2934" s="62">
        <v>36942</v>
      </c>
      <c r="M2934" s="62">
        <v>44980</v>
      </c>
      <c r="N2934" s="60">
        <v>264</v>
      </c>
      <c r="O2934" s="60">
        <v>233</v>
      </c>
      <c r="P2934" s="60">
        <v>180</v>
      </c>
      <c r="Q2934" s="60">
        <v>180</v>
      </c>
      <c r="R2934" s="60">
        <v>180</v>
      </c>
      <c r="S2934" s="249">
        <v>800161</v>
      </c>
      <c r="T2934" s="60">
        <v>0.03</v>
      </c>
      <c r="U2934" s="60">
        <v>8.6499999999999994E-2</v>
      </c>
      <c r="V2934" s="249">
        <v>5525.7649586647676</v>
      </c>
      <c r="W2934" s="249">
        <v>556162.69220548973</v>
      </c>
      <c r="X2934" s="249">
        <v>243998.30779451027</v>
      </c>
      <c r="Y2934" s="249">
        <v>438475.00035416288</v>
      </c>
      <c r="Z2934" s="249">
        <v>194476.6925596582</v>
      </c>
      <c r="AA2934" s="249">
        <v>243998.30779450468</v>
      </c>
      <c r="AB2934" s="249">
        <v>243998.30779451027</v>
      </c>
      <c r="AC2934" s="249">
        <v>243998.30779450468</v>
      </c>
      <c r="AD2934" s="249">
        <v>438475.00035416288</v>
      </c>
      <c r="AE2934" s="249">
        <v>194476.6925596582</v>
      </c>
    </row>
    <row r="2935" spans="2:32">
      <c r="B2935" s="73">
        <v>44074</v>
      </c>
      <c r="C2935" s="73">
        <v>44074</v>
      </c>
      <c r="D2935" s="73">
        <v>44074</v>
      </c>
      <c r="E2935" s="208">
        <v>10041647</v>
      </c>
      <c r="F2935" s="543" t="s">
        <v>1053</v>
      </c>
      <c r="G2935" s="543" t="s">
        <v>444</v>
      </c>
      <c r="H2935" s="60">
        <v>143522776</v>
      </c>
      <c r="I2935" s="60">
        <v>99</v>
      </c>
      <c r="J2935" s="60" t="s">
        <v>2103</v>
      </c>
      <c r="K2935" s="60" t="s">
        <v>1779</v>
      </c>
      <c r="L2935" s="62">
        <v>41682</v>
      </c>
      <c r="M2935" s="62">
        <v>52628</v>
      </c>
      <c r="N2935" s="60">
        <v>360</v>
      </c>
      <c r="O2935" s="60">
        <v>78</v>
      </c>
      <c r="P2935" s="60">
        <v>180</v>
      </c>
      <c r="Q2935" s="60">
        <v>78</v>
      </c>
      <c r="R2935" s="60">
        <v>78</v>
      </c>
      <c r="S2935" s="249">
        <v>534388</v>
      </c>
      <c r="T2935" s="60">
        <v>0.03</v>
      </c>
      <c r="U2935" s="60">
        <v>7.3999999999999996E-2</v>
      </c>
      <c r="V2935" s="249">
        <v>3690.3854158487457</v>
      </c>
      <c r="W2935" s="249">
        <v>400545.94862164021</v>
      </c>
      <c r="X2935" s="249">
        <v>133842.05137835979</v>
      </c>
      <c r="Y2935" s="249">
        <v>166084.58092385693</v>
      </c>
      <c r="Z2935" s="249">
        <v>85355.943459984468</v>
      </c>
      <c r="AA2935" s="249">
        <v>80728.637463872466</v>
      </c>
      <c r="AB2935" s="249">
        <v>57998.222263955911</v>
      </c>
      <c r="AC2935" s="249">
        <v>80728.637463872466</v>
      </c>
      <c r="AD2935" s="249">
        <v>263723.42623113404</v>
      </c>
      <c r="AE2935" s="249">
        <v>129881.3748527742</v>
      </c>
    </row>
    <row r="2936" spans="2:32">
      <c r="B2936" s="73">
        <v>44074</v>
      </c>
      <c r="C2936" s="73">
        <v>44074</v>
      </c>
      <c r="D2936" s="73">
        <v>44074</v>
      </c>
      <c r="E2936" s="208">
        <v>10041383</v>
      </c>
      <c r="F2936" s="61" t="s">
        <v>1054</v>
      </c>
      <c r="G2936" s="543" t="s">
        <v>444</v>
      </c>
      <c r="H2936" s="60">
        <v>143981967</v>
      </c>
      <c r="I2936" s="60">
        <v>98</v>
      </c>
      <c r="J2936" s="60" t="s">
        <v>2263</v>
      </c>
      <c r="K2936" s="60" t="s">
        <v>1780</v>
      </c>
      <c r="L2936" s="62">
        <v>41514</v>
      </c>
      <c r="M2936" s="62">
        <v>44075</v>
      </c>
      <c r="N2936" s="60">
        <v>84</v>
      </c>
      <c r="O2936" s="60">
        <v>83</v>
      </c>
      <c r="P2936" s="60">
        <v>60</v>
      </c>
      <c r="Q2936" s="60">
        <v>60</v>
      </c>
      <c r="R2936" s="60">
        <v>60</v>
      </c>
      <c r="S2936" s="249">
        <v>364532</v>
      </c>
      <c r="T2936" s="60">
        <v>0.05</v>
      </c>
      <c r="U2936" s="60">
        <v>9.1499999999999998E-2</v>
      </c>
      <c r="V2936" s="249">
        <v>6879.1685427185939</v>
      </c>
      <c r="W2936" s="249">
        <v>330233.42027511395</v>
      </c>
      <c r="X2936" s="249">
        <v>34298.579724886047</v>
      </c>
      <c r="Y2936" s="249">
        <v>82516.692288001883</v>
      </c>
      <c r="Z2936" s="249">
        <v>48218.112563115661</v>
      </c>
      <c r="AA2936" s="249">
        <v>34298.579724886222</v>
      </c>
      <c r="AB2936" s="249">
        <v>34298.579724886047</v>
      </c>
      <c r="AC2936" s="249">
        <v>34298.579724886222</v>
      </c>
      <c r="AD2936" s="249">
        <v>82516.692288001883</v>
      </c>
      <c r="AE2936" s="249">
        <v>48218.112563115661</v>
      </c>
    </row>
    <row r="2937" spans="2:32">
      <c r="B2937" s="73">
        <v>44074</v>
      </c>
      <c r="C2937" s="73">
        <v>44074</v>
      </c>
      <c r="D2937" s="73">
        <v>44074</v>
      </c>
      <c r="E2937" s="208">
        <v>10041609</v>
      </c>
      <c r="F2937" s="543" t="s">
        <v>1053</v>
      </c>
      <c r="G2937" s="543" t="s">
        <v>444</v>
      </c>
      <c r="H2937" s="60">
        <v>143982602</v>
      </c>
      <c r="I2937" s="60">
        <v>98</v>
      </c>
      <c r="J2937" s="60" t="s">
        <v>1899</v>
      </c>
      <c r="K2937" s="60" t="s">
        <v>1780</v>
      </c>
      <c r="L2937" s="62">
        <v>41663</v>
      </c>
      <c r="M2937" s="62">
        <v>44228</v>
      </c>
      <c r="N2937" s="60">
        <v>84</v>
      </c>
      <c r="O2937" s="60">
        <v>78</v>
      </c>
      <c r="P2937" s="60">
        <v>60</v>
      </c>
      <c r="Q2937" s="60">
        <v>60</v>
      </c>
      <c r="R2937" s="60">
        <v>60</v>
      </c>
      <c r="S2937" s="249">
        <v>1518252</v>
      </c>
      <c r="T2937" s="60">
        <v>0.05</v>
      </c>
      <c r="U2937" s="60">
        <v>9.1499999999999998E-2</v>
      </c>
      <c r="V2937" s="249">
        <v>28651.288222486892</v>
      </c>
      <c r="W2937" s="249">
        <v>1375400.6528906443</v>
      </c>
      <c r="X2937" s="249">
        <v>142851.34710935573</v>
      </c>
      <c r="Y2937" s="249">
        <v>343676.64045857009</v>
      </c>
      <c r="Z2937" s="249">
        <v>200825.29334921343</v>
      </c>
      <c r="AA2937" s="249">
        <v>142851.34710935666</v>
      </c>
      <c r="AB2937" s="249">
        <v>142851.34710935573</v>
      </c>
      <c r="AC2937" s="249">
        <v>142851.34710935666</v>
      </c>
      <c r="AD2937" s="249">
        <v>343676.64045857009</v>
      </c>
      <c r="AE2937" s="249">
        <v>200825.29334921343</v>
      </c>
    </row>
    <row r="2938" spans="2:32">
      <c r="B2938" s="73">
        <v>44074</v>
      </c>
      <c r="C2938" s="73">
        <v>44074</v>
      </c>
      <c r="D2938" s="73">
        <v>44074</v>
      </c>
      <c r="E2938" s="208">
        <v>10042224</v>
      </c>
      <c r="F2938" s="61" t="s">
        <v>1054</v>
      </c>
      <c r="G2938" s="543" t="s">
        <v>444</v>
      </c>
      <c r="H2938" s="60">
        <v>143986071</v>
      </c>
      <c r="I2938" s="60">
        <v>98</v>
      </c>
      <c r="J2938" s="60" t="s">
        <v>2569</v>
      </c>
      <c r="K2938" s="60" t="s">
        <v>1780</v>
      </c>
      <c r="L2938" s="62">
        <v>42237</v>
      </c>
      <c r="M2938" s="62">
        <v>44075</v>
      </c>
      <c r="N2938" s="60">
        <v>60</v>
      </c>
      <c r="O2938" s="60">
        <v>59</v>
      </c>
      <c r="P2938" s="60">
        <v>60</v>
      </c>
      <c r="Q2938" s="60">
        <v>59</v>
      </c>
      <c r="R2938" s="60">
        <v>59</v>
      </c>
      <c r="S2938" s="249">
        <v>406984</v>
      </c>
      <c r="T2938" s="60">
        <v>0.05</v>
      </c>
      <c r="U2938" s="60">
        <v>9.1499999999999998E-2</v>
      </c>
      <c r="V2938" s="249">
        <v>7680.290153374146</v>
      </c>
      <c r="W2938" s="249">
        <v>368691.13909683365</v>
      </c>
      <c r="X2938" s="249">
        <v>38292.860903166351</v>
      </c>
      <c r="Y2938" s="249">
        <v>92068.151050987421</v>
      </c>
      <c r="Z2938" s="249">
        <v>53801.540778575814</v>
      </c>
      <c r="AA2938" s="249">
        <v>38266.610272411606</v>
      </c>
      <c r="AB2938" s="249">
        <v>37654.646554780244</v>
      </c>
      <c r="AC2938" s="249">
        <v>38266.610272411606</v>
      </c>
      <c r="AD2938" s="249">
        <v>92126.270105615258</v>
      </c>
      <c r="AE2938" s="249">
        <v>53833.409202448791</v>
      </c>
    </row>
    <row r="2939" spans="2:32">
      <c r="B2939" s="73">
        <v>44074</v>
      </c>
      <c r="C2939" s="73">
        <v>44074</v>
      </c>
      <c r="D2939" s="73">
        <v>44074</v>
      </c>
      <c r="E2939" s="208">
        <v>10042165</v>
      </c>
      <c r="F2939" s="61" t="s">
        <v>1053</v>
      </c>
      <c r="G2939" s="543" t="s">
        <v>444</v>
      </c>
      <c r="H2939" s="60">
        <v>143989097</v>
      </c>
      <c r="I2939" s="60">
        <v>98</v>
      </c>
      <c r="J2939" s="60" t="s">
        <v>2723</v>
      </c>
      <c r="K2939" s="60" t="s">
        <v>2673</v>
      </c>
      <c r="L2939" s="62">
        <v>42933</v>
      </c>
      <c r="M2939" s="62">
        <v>44774</v>
      </c>
      <c r="N2939" s="60">
        <v>61</v>
      </c>
      <c r="O2939" s="60">
        <v>36</v>
      </c>
      <c r="P2939" s="60">
        <v>60</v>
      </c>
      <c r="Q2939" s="60">
        <v>36</v>
      </c>
      <c r="R2939" s="60">
        <v>36</v>
      </c>
      <c r="S2939" s="249">
        <v>290217</v>
      </c>
      <c r="T2939" s="60">
        <v>0.05</v>
      </c>
      <c r="U2939" s="60">
        <v>8.5000000000000006E-2</v>
      </c>
      <c r="V2939" s="249">
        <v>5476.7528144639218</v>
      </c>
      <c r="W2939" s="249">
        <v>266943.40905681183</v>
      </c>
      <c r="X2939" s="249">
        <v>23273.590943188174</v>
      </c>
      <c r="Y2939" s="249">
        <v>50705.260430135531</v>
      </c>
      <c r="Z2939" s="249">
        <v>31782.648502404307</v>
      </c>
      <c r="AA2939" s="249">
        <v>18922.611927731225</v>
      </c>
      <c r="AB2939" s="249">
        <v>13964.154565912904</v>
      </c>
      <c r="AC2939" s="249">
        <v>18922.611927731225</v>
      </c>
      <c r="AD2939" s="249">
        <v>61661.759811024414</v>
      </c>
      <c r="AE2939" s="249">
        <v>38388.168867835309</v>
      </c>
    </row>
    <row r="2940" spans="2:32">
      <c r="B2940" s="73">
        <v>44074</v>
      </c>
      <c r="C2940" s="73">
        <v>44074</v>
      </c>
      <c r="D2940" s="73">
        <v>44074</v>
      </c>
      <c r="E2940" s="208">
        <v>10042267</v>
      </c>
      <c r="F2940" s="61" t="s">
        <v>1053</v>
      </c>
      <c r="G2940" s="543" t="s">
        <v>444</v>
      </c>
      <c r="H2940" s="60">
        <v>141929275</v>
      </c>
      <c r="I2940" s="60">
        <v>98</v>
      </c>
      <c r="J2940" s="60" t="s">
        <v>2308</v>
      </c>
      <c r="K2940" s="60" t="s">
        <v>2733</v>
      </c>
      <c r="L2940" s="62">
        <v>43363</v>
      </c>
      <c r="M2940" s="62">
        <v>45200</v>
      </c>
      <c r="N2940" s="60">
        <v>60</v>
      </c>
      <c r="O2940" s="60">
        <v>22</v>
      </c>
      <c r="P2940" s="60">
        <v>60</v>
      </c>
      <c r="Q2940" s="60">
        <v>22</v>
      </c>
      <c r="R2940" s="60">
        <v>22</v>
      </c>
      <c r="S2940" s="249">
        <v>408963</v>
      </c>
      <c r="T2940" s="60">
        <v>0.05</v>
      </c>
      <c r="U2940" s="60">
        <v>0.08</v>
      </c>
      <c r="V2940" s="249">
        <v>7717.6363247556437</v>
      </c>
      <c r="W2940" s="249">
        <v>380621.73259106505</v>
      </c>
      <c r="X2940" s="249">
        <v>28341.267408934946</v>
      </c>
      <c r="Y2940" s="249">
        <v>47481.022108988371</v>
      </c>
      <c r="Z2940" s="249">
        <v>31536.150730898604</v>
      </c>
      <c r="AA2940" s="249">
        <v>15944.871378089767</v>
      </c>
      <c r="AB2940" s="249">
        <v>10391.798049942812</v>
      </c>
      <c r="AC2940" s="249">
        <v>15944.871378089767</v>
      </c>
      <c r="AD2940" s="249">
        <v>82436.446894270426</v>
      </c>
      <c r="AE2940" s="249">
        <v>54095.179485338682</v>
      </c>
    </row>
    <row r="2941" spans="2:32">
      <c r="B2941" s="73">
        <v>44074</v>
      </c>
      <c r="C2941" s="73">
        <v>44074</v>
      </c>
      <c r="D2941" s="73">
        <v>44074</v>
      </c>
      <c r="E2941" s="208">
        <v>10041972</v>
      </c>
      <c r="F2941" s="61" t="s">
        <v>1053</v>
      </c>
      <c r="G2941" s="543" t="s">
        <v>349</v>
      </c>
      <c r="H2941" s="60">
        <v>143910091</v>
      </c>
      <c r="I2941" s="60">
        <v>98</v>
      </c>
      <c r="J2941" s="60" t="s">
        <v>2495</v>
      </c>
      <c r="K2941" s="60" t="s">
        <v>2798</v>
      </c>
      <c r="L2941" s="62">
        <v>43852</v>
      </c>
      <c r="M2941" s="62">
        <v>46419</v>
      </c>
      <c r="N2941" s="60">
        <v>84</v>
      </c>
      <c r="O2941" s="60">
        <v>6</v>
      </c>
      <c r="P2941" s="60">
        <v>60</v>
      </c>
      <c r="Q2941" s="60">
        <v>6</v>
      </c>
      <c r="R2941" s="60">
        <v>6</v>
      </c>
      <c r="S2941" s="249">
        <v>954475</v>
      </c>
      <c r="T2941" s="60">
        <v>0.05</v>
      </c>
      <c r="U2941" s="60">
        <v>0.08</v>
      </c>
      <c r="V2941" s="249">
        <v>18012.120732367337</v>
      </c>
      <c r="W2941" s="249">
        <v>888329.57557250129</v>
      </c>
      <c r="X2941" s="249">
        <v>66145.424427498714</v>
      </c>
      <c r="Y2941" s="249">
        <v>34313.390191549188</v>
      </c>
      <c r="Z2941" s="249">
        <v>22979.790084597364</v>
      </c>
      <c r="AA2941" s="249">
        <v>11333.600106951824</v>
      </c>
      <c r="AB2941" s="249">
        <v>6614.542442749871</v>
      </c>
      <c r="AC2941" s="249">
        <v>11333.600106951824</v>
      </c>
      <c r="AD2941" s="249">
        <v>192397.66836953163</v>
      </c>
      <c r="AE2941" s="249">
        <v>126252.24394204025</v>
      </c>
    </row>
    <row r="2942" spans="2:32">
      <c r="B2942" s="73">
        <v>44104</v>
      </c>
      <c r="C2942" s="73">
        <v>44104</v>
      </c>
      <c r="D2942" s="73">
        <v>44104</v>
      </c>
      <c r="E2942" s="208">
        <v>10041693</v>
      </c>
      <c r="F2942" s="61" t="s">
        <v>1053</v>
      </c>
      <c r="G2942" s="61" t="s">
        <v>444</v>
      </c>
      <c r="H2942" s="60">
        <v>143025640</v>
      </c>
      <c r="I2942" s="60">
        <v>99</v>
      </c>
      <c r="J2942" s="60" t="s">
        <v>1959</v>
      </c>
      <c r="K2942" s="60" t="s">
        <v>1779</v>
      </c>
      <c r="L2942" s="62">
        <v>41537</v>
      </c>
      <c r="M2942" s="62">
        <v>52505</v>
      </c>
      <c r="N2942" s="60">
        <v>361</v>
      </c>
      <c r="O2942" s="60">
        <v>83</v>
      </c>
      <c r="P2942" s="60">
        <v>180</v>
      </c>
      <c r="Q2942" s="60">
        <v>83</v>
      </c>
      <c r="R2942" s="60">
        <v>83</v>
      </c>
      <c r="S2942" s="249">
        <v>2260007</v>
      </c>
      <c r="T2942" s="60">
        <v>0.03</v>
      </c>
      <c r="U2942" s="60">
        <v>7.3999999999999996E-2</v>
      </c>
      <c r="V2942" s="249">
        <v>15607.193410997395</v>
      </c>
      <c r="W2942" s="249">
        <v>1693968.8909678869</v>
      </c>
      <c r="X2942" s="249">
        <v>566038.10903211311</v>
      </c>
      <c r="Y2942" s="249">
        <v>738231.96367764834</v>
      </c>
      <c r="Z2942" s="249">
        <v>378225.23906110995</v>
      </c>
      <c r="AA2942" s="249">
        <v>360006.72461653838</v>
      </c>
      <c r="AB2942" s="249">
        <v>261006.46138702991</v>
      </c>
      <c r="AC2942" s="249">
        <v>360006.72461653838</v>
      </c>
      <c r="AD2942" s="249">
        <v>1115325.923011644</v>
      </c>
      <c r="AE2942" s="249">
        <v>549287.81397953117</v>
      </c>
    </row>
    <row r="2943" spans="2:32">
      <c r="B2943" s="73">
        <v>44104</v>
      </c>
      <c r="C2943" s="73">
        <v>44104</v>
      </c>
      <c r="D2943" s="73">
        <v>44104</v>
      </c>
      <c r="E2943" s="208">
        <v>10041184</v>
      </c>
      <c r="F2943" s="61" t="s">
        <v>1053</v>
      </c>
      <c r="G2943" s="61" t="s">
        <v>444</v>
      </c>
      <c r="H2943" s="60">
        <v>143131599</v>
      </c>
      <c r="I2943" s="60">
        <v>99</v>
      </c>
      <c r="J2943" s="60" t="s">
        <v>2052</v>
      </c>
      <c r="K2943" s="60" t="s">
        <v>1335</v>
      </c>
      <c r="L2943" s="62">
        <v>40954</v>
      </c>
      <c r="M2943" s="62">
        <v>51898</v>
      </c>
      <c r="N2943" s="60">
        <v>360</v>
      </c>
      <c r="O2943" s="60">
        <v>103</v>
      </c>
      <c r="P2943" s="60">
        <v>180</v>
      </c>
      <c r="Q2943" s="60">
        <v>103</v>
      </c>
      <c r="R2943" s="60">
        <v>103</v>
      </c>
      <c r="S2943" s="249">
        <v>665079</v>
      </c>
      <c r="T2943" s="60">
        <v>0.03</v>
      </c>
      <c r="U2943" s="60">
        <v>8.1500000000000003E-2</v>
      </c>
      <c r="V2943" s="249">
        <v>4592.9134673444541</v>
      </c>
      <c r="W2943" s="249">
        <v>476279.43403797527</v>
      </c>
      <c r="X2943" s="249">
        <v>188799.56596202473</v>
      </c>
      <c r="Y2943" s="249">
        <v>271477.38687557483</v>
      </c>
      <c r="Z2943" s="249">
        <v>129325.08836998983</v>
      </c>
      <c r="AA2943" s="249">
        <v>142152.298505585</v>
      </c>
      <c r="AB2943" s="249">
        <v>108035.30718938082</v>
      </c>
      <c r="AC2943" s="249">
        <v>142152.298505585</v>
      </c>
      <c r="AD2943" s="249">
        <v>350444.99008403369</v>
      </c>
      <c r="AE2943" s="249">
        <v>161645.42412200174</v>
      </c>
    </row>
    <row r="2944" spans="2:32">
      <c r="B2944" s="73">
        <v>44104</v>
      </c>
      <c r="C2944" s="73">
        <v>44104</v>
      </c>
      <c r="D2944" s="73">
        <v>44104</v>
      </c>
      <c r="E2944" s="208">
        <v>10041247</v>
      </c>
      <c r="F2944" s="61" t="s">
        <v>1054</v>
      </c>
      <c r="G2944" s="61" t="s">
        <v>444</v>
      </c>
      <c r="H2944" s="60">
        <v>143981614</v>
      </c>
      <c r="I2944" s="60">
        <v>98</v>
      </c>
      <c r="J2944" s="60" t="s">
        <v>2247</v>
      </c>
      <c r="K2944" s="60" t="s">
        <v>1780</v>
      </c>
      <c r="L2944" s="62">
        <v>41554</v>
      </c>
      <c r="M2944" s="62">
        <v>44105</v>
      </c>
      <c r="N2944" s="60">
        <v>84</v>
      </c>
      <c r="O2944" s="60">
        <v>83</v>
      </c>
      <c r="P2944" s="60">
        <v>60</v>
      </c>
      <c r="Q2944" s="60">
        <v>60</v>
      </c>
      <c r="R2944" s="60">
        <v>60</v>
      </c>
      <c r="S2944" s="249">
        <v>350728</v>
      </c>
      <c r="T2944" s="60">
        <v>0.05</v>
      </c>
      <c r="U2944" s="60">
        <v>9.1499999999999998E-2</v>
      </c>
      <c r="V2944" s="249">
        <v>6618.6700334966672</v>
      </c>
      <c r="W2944" s="249">
        <v>317728.22969245544</v>
      </c>
      <c r="X2944" s="249">
        <v>32999.770307544561</v>
      </c>
      <c r="Y2944" s="249">
        <v>79391.972317344742</v>
      </c>
      <c r="Z2944" s="249">
        <v>46392.202009800007</v>
      </c>
      <c r="AA2944" s="249">
        <v>32999.770307544735</v>
      </c>
      <c r="AB2944" s="249">
        <v>32999.770307544561</v>
      </c>
      <c r="AC2944" s="249">
        <v>32999.770307544735</v>
      </c>
      <c r="AD2944" s="249">
        <v>79391.972317344742</v>
      </c>
      <c r="AE2944" s="249">
        <v>46392.202009800007</v>
      </c>
    </row>
    <row r="2945" spans="2:32">
      <c r="B2945" s="73">
        <v>44104</v>
      </c>
      <c r="C2945" s="73">
        <v>44104</v>
      </c>
      <c r="D2945" s="73">
        <v>44104</v>
      </c>
      <c r="E2945" s="208">
        <v>10041624</v>
      </c>
      <c r="F2945" s="61" t="s">
        <v>1053</v>
      </c>
      <c r="G2945" s="61" t="s">
        <v>444</v>
      </c>
      <c r="H2945" s="60">
        <v>143982882</v>
      </c>
      <c r="I2945" s="60">
        <v>98</v>
      </c>
      <c r="J2945" s="60" t="s">
        <v>2310</v>
      </c>
      <c r="K2945" s="60" t="s">
        <v>1780</v>
      </c>
      <c r="L2945" s="62">
        <v>41744</v>
      </c>
      <c r="M2945" s="62">
        <v>44287</v>
      </c>
      <c r="N2945" s="60">
        <v>84</v>
      </c>
      <c r="O2945" s="60">
        <v>77</v>
      </c>
      <c r="P2945" s="60">
        <v>60</v>
      </c>
      <c r="Q2945" s="60">
        <v>60</v>
      </c>
      <c r="R2945" s="60">
        <v>60</v>
      </c>
      <c r="S2945" s="249">
        <v>616621</v>
      </c>
      <c r="T2945" s="60">
        <v>0.05</v>
      </c>
      <c r="U2945" s="60">
        <v>9.1499999999999998E-2</v>
      </c>
      <c r="V2945" s="249">
        <v>11636.398960803666</v>
      </c>
      <c r="W2945" s="249">
        <v>558603.52957617177</v>
      </c>
      <c r="X2945" s="249">
        <v>58017.470423828228</v>
      </c>
      <c r="Y2945" s="249">
        <v>139580.40807204868</v>
      </c>
      <c r="Z2945" s="249">
        <v>81562.937648219988</v>
      </c>
      <c r="AA2945" s="249">
        <v>58017.470423828694</v>
      </c>
      <c r="AB2945" s="249">
        <v>58017.470423828228</v>
      </c>
      <c r="AC2945" s="249">
        <v>58017.470423828694</v>
      </c>
      <c r="AD2945" s="249">
        <v>139580.40807204868</v>
      </c>
      <c r="AE2945" s="249">
        <v>81562.937648219988</v>
      </c>
    </row>
    <row r="2946" spans="2:32">
      <c r="B2946" s="73">
        <v>44104</v>
      </c>
      <c r="C2946" s="73">
        <v>44104</v>
      </c>
      <c r="D2946" s="73">
        <v>44104</v>
      </c>
      <c r="E2946" s="208">
        <v>10041264</v>
      </c>
      <c r="F2946" s="61" t="s">
        <v>1054</v>
      </c>
      <c r="G2946" s="61" t="s">
        <v>444</v>
      </c>
      <c r="H2946" s="60">
        <v>143986098</v>
      </c>
      <c r="I2946" s="60">
        <v>98</v>
      </c>
      <c r="J2946" s="60" t="s">
        <v>2313</v>
      </c>
      <c r="K2946" s="60" t="s">
        <v>1780</v>
      </c>
      <c r="L2946" s="62">
        <v>42292</v>
      </c>
      <c r="M2946" s="62">
        <v>44105</v>
      </c>
      <c r="N2946" s="60">
        <v>60</v>
      </c>
      <c r="O2946" s="60">
        <v>59</v>
      </c>
      <c r="P2946" s="60">
        <v>60</v>
      </c>
      <c r="Q2946" s="60">
        <v>59</v>
      </c>
      <c r="R2946" s="60">
        <v>59</v>
      </c>
      <c r="S2946" s="249">
        <v>100389</v>
      </c>
      <c r="T2946" s="60">
        <v>0.05</v>
      </c>
      <c r="U2946" s="60">
        <v>9.1499999999999998E-2</v>
      </c>
      <c r="V2946" s="249">
        <v>1894.4642742886138</v>
      </c>
      <c r="W2946" s="249">
        <v>90943.464025101814</v>
      </c>
      <c r="X2946" s="249">
        <v>9445.5359748981864</v>
      </c>
      <c r="Y2946" s="249">
        <v>22710.056453957848</v>
      </c>
      <c r="Z2946" s="249">
        <v>13270.995609705657</v>
      </c>
      <c r="AA2946" s="249">
        <v>9439.0608442521916</v>
      </c>
      <c r="AB2946" s="249">
        <v>9288.1103753165498</v>
      </c>
      <c r="AC2946" s="249">
        <v>9439.0608442521916</v>
      </c>
      <c r="AD2946" s="249">
        <v>22724.392432215085</v>
      </c>
      <c r="AE2946" s="249">
        <v>13278.856457316826</v>
      </c>
    </row>
    <row r="2947" spans="2:32">
      <c r="B2947" s="73">
        <v>44104</v>
      </c>
      <c r="C2947" s="73">
        <v>44104</v>
      </c>
      <c r="D2947" s="73">
        <v>44104</v>
      </c>
      <c r="E2947" s="208">
        <v>10041659</v>
      </c>
      <c r="F2947" s="61" t="s">
        <v>1054</v>
      </c>
      <c r="G2947" s="61" t="s">
        <v>444</v>
      </c>
      <c r="H2947" s="60">
        <v>143986144</v>
      </c>
      <c r="I2947" s="60">
        <v>98</v>
      </c>
      <c r="J2947" s="60" t="s">
        <v>2582</v>
      </c>
      <c r="K2947" s="60" t="s">
        <v>1780</v>
      </c>
      <c r="L2947" s="62">
        <v>42268</v>
      </c>
      <c r="M2947" s="62">
        <v>44105</v>
      </c>
      <c r="N2947" s="60">
        <v>60</v>
      </c>
      <c r="O2947" s="60">
        <v>59</v>
      </c>
      <c r="P2947" s="60">
        <v>60</v>
      </c>
      <c r="Q2947" s="60">
        <v>59</v>
      </c>
      <c r="R2947" s="60">
        <v>59</v>
      </c>
      <c r="S2947" s="249">
        <v>320633</v>
      </c>
      <c r="T2947" s="60">
        <v>0.05</v>
      </c>
      <c r="U2947" s="60">
        <v>9.1499999999999998E-2</v>
      </c>
      <c r="V2947" s="249">
        <v>6050.7402569801588</v>
      </c>
      <c r="W2947" s="249">
        <v>290464.84874598286</v>
      </c>
      <c r="X2947" s="249">
        <v>30168.151254017139</v>
      </c>
      <c r="Y2947" s="249">
        <v>72533.778910058551</v>
      </c>
      <c r="Z2947" s="249">
        <v>42386.30861276394</v>
      </c>
      <c r="AA2947" s="249">
        <v>30147.470297294611</v>
      </c>
      <c r="AB2947" s="249">
        <v>29665.348733116851</v>
      </c>
      <c r="AC2947" s="249">
        <v>30147.470297294611</v>
      </c>
      <c r="AD2947" s="249">
        <v>72579.566672826884</v>
      </c>
      <c r="AE2947" s="249">
        <v>42411.415418809454</v>
      </c>
    </row>
    <row r="2948" spans="2:32">
      <c r="B2948" s="73">
        <v>44104</v>
      </c>
      <c r="C2948" s="73">
        <v>44104</v>
      </c>
      <c r="D2948" s="73">
        <v>44104</v>
      </c>
      <c r="E2948" s="208">
        <v>10042194</v>
      </c>
      <c r="F2948" s="61" t="s">
        <v>1054</v>
      </c>
      <c r="G2948" s="61" t="s">
        <v>444</v>
      </c>
      <c r="H2948" s="60">
        <v>143986314</v>
      </c>
      <c r="I2948" s="60">
        <v>98</v>
      </c>
      <c r="J2948" s="60" t="s">
        <v>2584</v>
      </c>
      <c r="K2948" s="60" t="s">
        <v>1780</v>
      </c>
      <c r="L2948" s="62">
        <v>42271</v>
      </c>
      <c r="M2948" s="62">
        <v>44105</v>
      </c>
      <c r="N2948" s="60">
        <v>60</v>
      </c>
      <c r="O2948" s="60">
        <v>59</v>
      </c>
      <c r="P2948" s="60">
        <v>60</v>
      </c>
      <c r="Q2948" s="60">
        <v>59</v>
      </c>
      <c r="R2948" s="60">
        <v>59</v>
      </c>
      <c r="S2948" s="249">
        <v>407153</v>
      </c>
      <c r="T2948" s="60">
        <v>0.05</v>
      </c>
      <c r="U2948" s="60">
        <v>9.1499999999999998E-2</v>
      </c>
      <c r="V2948" s="249">
        <v>7683.4793918599835</v>
      </c>
      <c r="W2948" s="249">
        <v>368844.2379963171</v>
      </c>
      <c r="X2948" s="249">
        <v>38308.762003682903</v>
      </c>
      <c r="Y2948" s="249">
        <v>92106.382326731982</v>
      </c>
      <c r="Z2948" s="249">
        <v>53823.881854371401</v>
      </c>
      <c r="AA2948" s="249">
        <v>38282.500472360582</v>
      </c>
      <c r="AB2948" s="249">
        <v>37670.282636954857</v>
      </c>
      <c r="AC2948" s="249">
        <v>38282.500472360582</v>
      </c>
      <c r="AD2948" s="249">
        <v>92164.525515282177</v>
      </c>
      <c r="AE2948" s="249">
        <v>53855.763511598983</v>
      </c>
    </row>
    <row r="2949" spans="2:32">
      <c r="B2949" s="73">
        <v>44104</v>
      </c>
      <c r="C2949" s="73">
        <v>44104</v>
      </c>
      <c r="D2949" s="73">
        <v>44104</v>
      </c>
      <c r="E2949" s="208">
        <v>10042293</v>
      </c>
      <c r="F2949" s="61" t="s">
        <v>1054</v>
      </c>
      <c r="G2949" s="61" t="s">
        <v>444</v>
      </c>
      <c r="H2949" s="60">
        <v>143986403</v>
      </c>
      <c r="I2949" s="60">
        <v>97</v>
      </c>
      <c r="J2949" s="60" t="s">
        <v>2224</v>
      </c>
      <c r="K2949" s="60" t="s">
        <v>1780</v>
      </c>
      <c r="L2949" s="62">
        <v>42241</v>
      </c>
      <c r="M2949" s="62">
        <v>44075</v>
      </c>
      <c r="N2949" s="60">
        <v>60</v>
      </c>
      <c r="O2949" s="60">
        <v>60</v>
      </c>
      <c r="P2949" s="60">
        <v>60</v>
      </c>
      <c r="Q2949" s="60">
        <v>60</v>
      </c>
      <c r="R2949" s="60">
        <v>60</v>
      </c>
      <c r="S2949" s="249">
        <v>254166</v>
      </c>
      <c r="T2949" s="60">
        <v>0</v>
      </c>
      <c r="U2949" s="60">
        <v>9.1499999999999998E-2</v>
      </c>
      <c r="V2949" s="249">
        <v>4236.1000000000004</v>
      </c>
      <c r="W2949" s="249">
        <v>203353.32430662835</v>
      </c>
      <c r="X2949" s="249">
        <v>50812.675693371653</v>
      </c>
      <c r="Y2949" s="249">
        <v>50812.675693371741</v>
      </c>
      <c r="Z2949" s="249">
        <v>0</v>
      </c>
      <c r="AA2949" s="249">
        <v>50812.675693371741</v>
      </c>
      <c r="AB2949" s="249">
        <v>50812.675693371653</v>
      </c>
      <c r="AC2949" s="249">
        <v>50812.675693371741</v>
      </c>
      <c r="AD2949" s="249">
        <v>50812.675693371741</v>
      </c>
      <c r="AE2949" s="249">
        <v>0</v>
      </c>
    </row>
    <row r="2950" spans="2:32">
      <c r="B2950" s="73">
        <v>44104</v>
      </c>
      <c r="C2950" s="73">
        <v>44104</v>
      </c>
      <c r="D2950" s="73">
        <v>44104</v>
      </c>
      <c r="E2950" s="208">
        <v>10053989</v>
      </c>
      <c r="F2950" s="61" t="s">
        <v>1053</v>
      </c>
      <c r="G2950" s="61" t="s">
        <v>444</v>
      </c>
      <c r="H2950" s="60">
        <v>143985253</v>
      </c>
      <c r="I2950" s="60">
        <v>98</v>
      </c>
      <c r="J2950" s="60" t="s">
        <v>2183</v>
      </c>
      <c r="K2950" s="60" t="s">
        <v>2612</v>
      </c>
      <c r="L2950" s="62">
        <v>42419</v>
      </c>
      <c r="M2950" s="62">
        <v>44256</v>
      </c>
      <c r="N2950" s="60">
        <v>60</v>
      </c>
      <c r="O2950" s="60">
        <v>54</v>
      </c>
      <c r="P2950" s="60">
        <v>60</v>
      </c>
      <c r="Q2950" s="60">
        <v>54</v>
      </c>
      <c r="R2950" s="60">
        <v>54</v>
      </c>
      <c r="S2950" s="249">
        <v>81509</v>
      </c>
      <c r="T2950" s="60">
        <v>0.05</v>
      </c>
      <c r="U2950" s="60">
        <v>8.8999999999999996E-2</v>
      </c>
      <c r="V2950" s="249">
        <v>1538.1753830896873</v>
      </c>
      <c r="W2950" s="249">
        <v>74272.626711272635</v>
      </c>
      <c r="X2950" s="249">
        <v>7236.3732887273654</v>
      </c>
      <c r="Y2950" s="249">
        <v>17782.985725300059</v>
      </c>
      <c r="Z2950" s="249">
        <v>10648.414183768065</v>
      </c>
      <c r="AA2950" s="249">
        <v>7134.5715415319937</v>
      </c>
      <c r="AB2950" s="249">
        <v>6512.7359598546291</v>
      </c>
      <c r="AC2950" s="249">
        <v>7134.5715415319937</v>
      </c>
      <c r="AD2950" s="249">
        <v>18017.896274108352</v>
      </c>
      <c r="AE2950" s="249">
        <v>10781.522985381234</v>
      </c>
    </row>
    <row r="2951" spans="2:32">
      <c r="B2951" s="73">
        <v>44104</v>
      </c>
      <c r="C2951" s="73">
        <v>44104</v>
      </c>
      <c r="D2951" s="73">
        <v>44104</v>
      </c>
      <c r="E2951" s="208">
        <v>10041624</v>
      </c>
      <c r="F2951" s="61" t="s">
        <v>1053</v>
      </c>
      <c r="G2951" s="61" t="s">
        <v>444</v>
      </c>
      <c r="H2951" s="60">
        <v>143988155</v>
      </c>
      <c r="I2951" s="60">
        <v>98</v>
      </c>
      <c r="J2951" s="60" t="s">
        <v>2310</v>
      </c>
      <c r="K2951" s="60" t="s">
        <v>2733</v>
      </c>
      <c r="L2951" s="62">
        <v>43042</v>
      </c>
      <c r="M2951" s="62">
        <v>44866</v>
      </c>
      <c r="N2951" s="60">
        <v>60</v>
      </c>
      <c r="O2951" s="60">
        <v>34</v>
      </c>
      <c r="P2951" s="60">
        <v>60</v>
      </c>
      <c r="Q2951" s="60">
        <v>34</v>
      </c>
      <c r="R2951" s="60">
        <v>34</v>
      </c>
      <c r="S2951" s="249">
        <v>300374</v>
      </c>
      <c r="T2951" s="60">
        <v>0.05</v>
      </c>
      <c r="U2951" s="60">
        <v>0.08</v>
      </c>
      <c r="V2951" s="249">
        <v>5668.4279345861405</v>
      </c>
      <c r="W2951" s="249">
        <v>279557.9852096854</v>
      </c>
      <c r="X2951" s="249">
        <v>20816.014790314599</v>
      </c>
      <c r="Y2951" s="249">
        <v>48070.544283297262</v>
      </c>
      <c r="Z2951" s="249">
        <v>31754.491469203989</v>
      </c>
      <c r="AA2951" s="249">
        <v>16316.052814093273</v>
      </c>
      <c r="AB2951" s="249">
        <v>11795.741714511605</v>
      </c>
      <c r="AC2951" s="249">
        <v>16316.052814093273</v>
      </c>
      <c r="AD2951" s="249">
        <v>60547.690865480748</v>
      </c>
      <c r="AE2951" s="249">
        <v>39731.67607516842</v>
      </c>
    </row>
    <row r="2952" spans="2:32">
      <c r="B2952" s="73">
        <v>44104</v>
      </c>
      <c r="C2952" s="73">
        <v>44104</v>
      </c>
      <c r="D2952" s="73">
        <v>44104</v>
      </c>
      <c r="E2952" s="208">
        <v>10042150</v>
      </c>
      <c r="F2952" s="61" t="s">
        <v>1053</v>
      </c>
      <c r="G2952" s="61" t="s">
        <v>444</v>
      </c>
      <c r="H2952" s="60">
        <v>143989151</v>
      </c>
      <c r="I2952" s="60">
        <v>98</v>
      </c>
      <c r="J2952" s="60" t="s">
        <v>2165</v>
      </c>
      <c r="K2952" s="60" t="s">
        <v>2733</v>
      </c>
      <c r="L2952" s="62">
        <v>43272</v>
      </c>
      <c r="M2952" s="62">
        <v>45108</v>
      </c>
      <c r="N2952" s="60">
        <v>60</v>
      </c>
      <c r="O2952" s="60">
        <v>26</v>
      </c>
      <c r="P2952" s="60">
        <v>60</v>
      </c>
      <c r="Q2952" s="60">
        <v>26</v>
      </c>
      <c r="R2952" s="60">
        <v>26</v>
      </c>
      <c r="S2952" s="249">
        <v>153000</v>
      </c>
      <c r="T2952" s="60">
        <v>0.05</v>
      </c>
      <c r="U2952" s="60">
        <v>0.08</v>
      </c>
      <c r="V2952" s="249">
        <v>2887.2987475336731</v>
      </c>
      <c r="W2952" s="249">
        <v>142397.05080027523</v>
      </c>
      <c r="X2952" s="249">
        <v>10602.949199724768</v>
      </c>
      <c r="Y2952" s="249">
        <v>20250.400507210827</v>
      </c>
      <c r="Z2952" s="249">
        <v>13424.365798858205</v>
      </c>
      <c r="AA2952" s="249">
        <v>6826.0347083526212</v>
      </c>
      <c r="AB2952" s="249">
        <v>4594.6113198807325</v>
      </c>
      <c r="AC2952" s="249">
        <v>6826.0347083526212</v>
      </c>
      <c r="AD2952" s="249">
        <v>30840.874051744002</v>
      </c>
      <c r="AE2952" s="249">
        <v>20237.924852020398</v>
      </c>
    </row>
    <row r="2953" spans="2:32">
      <c r="B2953" s="73">
        <v>44104</v>
      </c>
      <c r="C2953" s="73">
        <v>44104</v>
      </c>
      <c r="D2953" s="73">
        <v>44104</v>
      </c>
      <c r="E2953" s="208">
        <v>10041184</v>
      </c>
      <c r="F2953" s="61" t="s">
        <v>1053</v>
      </c>
      <c r="G2953" s="61" t="s">
        <v>444</v>
      </c>
      <c r="H2953" s="60">
        <v>143970418</v>
      </c>
      <c r="I2953" s="60">
        <v>98</v>
      </c>
      <c r="J2953" s="60" t="s">
        <v>2275</v>
      </c>
      <c r="K2953" s="60" t="s">
        <v>2733</v>
      </c>
      <c r="L2953" s="62">
        <v>43518</v>
      </c>
      <c r="M2953" s="62">
        <v>45352</v>
      </c>
      <c r="N2953" s="60">
        <v>60</v>
      </c>
      <c r="O2953" s="60">
        <v>18</v>
      </c>
      <c r="P2953" s="60">
        <v>60</v>
      </c>
      <c r="Q2953" s="60">
        <v>18</v>
      </c>
      <c r="R2953" s="60">
        <v>18</v>
      </c>
      <c r="S2953" s="249">
        <v>370920</v>
      </c>
      <c r="T2953" s="60">
        <v>0.05</v>
      </c>
      <c r="U2953" s="60">
        <v>0.08</v>
      </c>
      <c r="V2953" s="249">
        <v>6999.7179832365364</v>
      </c>
      <c r="W2953" s="249">
        <v>345215.12472443195</v>
      </c>
      <c r="X2953" s="249">
        <v>25704.875275568047</v>
      </c>
      <c r="Y2953" s="249">
        <v>36458.833924027218</v>
      </c>
      <c r="Z2953" s="249">
        <v>24263.446420313107</v>
      </c>
      <c r="AA2953" s="249">
        <v>12195.387503714112</v>
      </c>
      <c r="AB2953" s="249">
        <v>7711.4625826704141</v>
      </c>
      <c r="AC2953" s="249">
        <v>12195.387503714112</v>
      </c>
      <c r="AD2953" s="249">
        <v>74767.954269757436</v>
      </c>
      <c r="AE2953" s="249">
        <v>49063.078994192183</v>
      </c>
    </row>
    <row r="2954" spans="2:32">
      <c r="B2954" s="605">
        <v>44135</v>
      </c>
      <c r="C2954" s="605">
        <v>44135</v>
      </c>
      <c r="D2954" s="605">
        <v>44134</v>
      </c>
      <c r="E2954" s="208">
        <v>10041947</v>
      </c>
      <c r="F2954" s="543" t="s">
        <v>1053</v>
      </c>
      <c r="G2954" s="543" t="s">
        <v>444</v>
      </c>
      <c r="H2954" s="60">
        <v>143017702</v>
      </c>
      <c r="I2954" s="60">
        <v>99</v>
      </c>
      <c r="J2954" s="60" t="s">
        <v>1923</v>
      </c>
      <c r="K2954" s="60" t="s">
        <v>1331</v>
      </c>
      <c r="L2954" s="62">
        <v>38695</v>
      </c>
      <c r="M2954" s="62">
        <v>44158</v>
      </c>
      <c r="N2954" s="60">
        <v>180</v>
      </c>
      <c r="O2954" s="60">
        <v>178</v>
      </c>
      <c r="P2954" s="60">
        <v>180</v>
      </c>
      <c r="Q2954" s="60">
        <v>178</v>
      </c>
      <c r="R2954" s="60">
        <v>178</v>
      </c>
      <c r="S2954" s="249">
        <v>995621</v>
      </c>
      <c r="T2954" s="60">
        <v>0.03</v>
      </c>
      <c r="U2954" s="60">
        <v>8.6499999999999994E-2</v>
      </c>
      <c r="V2954" s="249">
        <v>6875.5758327521271</v>
      </c>
      <c r="W2954" s="249">
        <v>692019.80073550437</v>
      </c>
      <c r="X2954" s="249">
        <v>303601.19926449563</v>
      </c>
      <c r="Y2954" s="249">
        <v>545436.58108844841</v>
      </c>
      <c r="Z2954" s="249">
        <v>241931.25443048566</v>
      </c>
      <c r="AA2954" s="249">
        <v>303505.32665796275</v>
      </c>
      <c r="AB2954" s="249">
        <v>300227.85260600125</v>
      </c>
      <c r="AC2954" s="249">
        <v>303505.32665796275</v>
      </c>
      <c r="AD2954" s="249">
        <v>545583.84915987181</v>
      </c>
      <c r="AE2954" s="249">
        <v>241982.64989538293</v>
      </c>
      <c r="AF2954" s="249">
        <v>-6.7520886659622192E-9</v>
      </c>
    </row>
    <row r="2955" spans="2:32">
      <c r="B2955" s="605">
        <v>44135</v>
      </c>
      <c r="C2955" s="605">
        <v>44135</v>
      </c>
      <c r="D2955" s="605">
        <v>44134</v>
      </c>
      <c r="E2955" s="208">
        <v>10041371</v>
      </c>
      <c r="F2955" s="543" t="s">
        <v>1053</v>
      </c>
      <c r="G2955" s="543" t="s">
        <v>444</v>
      </c>
      <c r="H2955" s="60">
        <v>143021874</v>
      </c>
      <c r="I2955" s="60">
        <v>99</v>
      </c>
      <c r="J2955" s="60" t="s">
        <v>1936</v>
      </c>
      <c r="K2955" s="60" t="s">
        <v>1331</v>
      </c>
      <c r="L2955" s="62">
        <v>39877</v>
      </c>
      <c r="M2955" s="62">
        <v>45345</v>
      </c>
      <c r="N2955" s="60">
        <v>180</v>
      </c>
      <c r="O2955" s="60">
        <v>139</v>
      </c>
      <c r="P2955" s="60">
        <v>180</v>
      </c>
      <c r="Q2955" s="60">
        <v>139</v>
      </c>
      <c r="R2955" s="60">
        <v>139</v>
      </c>
      <c r="S2955" s="249">
        <v>1991241</v>
      </c>
      <c r="T2955" s="60">
        <v>0.03</v>
      </c>
      <c r="U2955" s="60">
        <v>8.6499999999999994E-2</v>
      </c>
      <c r="V2955" s="249">
        <v>13751.144759687852</v>
      </c>
      <c r="W2955" s="249">
        <v>1384038.9064075251</v>
      </c>
      <c r="X2955" s="249">
        <v>607202.09359247494</v>
      </c>
      <c r="Y2955" s="249">
        <v>1013983.9552319266</v>
      </c>
      <c r="Z2955" s="249">
        <v>455397.83685306343</v>
      </c>
      <c r="AA2955" s="249">
        <v>558586.1183788632</v>
      </c>
      <c r="AB2955" s="249">
        <v>468894.95005196676</v>
      </c>
      <c r="AC2955" s="249">
        <v>558586.1183788632</v>
      </c>
      <c r="AD2955" s="249">
        <v>1091167.1503362749</v>
      </c>
      <c r="AE2955" s="249">
        <v>483965.05674381345</v>
      </c>
      <c r="AF2955" s="249">
        <v>-1.3504177331924438E-8</v>
      </c>
    </row>
    <row r="2956" spans="2:32">
      <c r="B2956" s="605">
        <v>44135</v>
      </c>
      <c r="C2956" s="605">
        <v>44135</v>
      </c>
      <c r="D2956" s="605">
        <v>44134</v>
      </c>
      <c r="E2956" s="208">
        <v>10041371</v>
      </c>
      <c r="F2956" s="543" t="s">
        <v>1053</v>
      </c>
      <c r="G2956" s="543" t="s">
        <v>444</v>
      </c>
      <c r="H2956" s="60">
        <v>143312615</v>
      </c>
      <c r="I2956" s="60">
        <v>99</v>
      </c>
      <c r="J2956" s="60" t="s">
        <v>2084</v>
      </c>
      <c r="K2956" s="60" t="s">
        <v>1334</v>
      </c>
      <c r="L2956" s="62">
        <v>40534</v>
      </c>
      <c r="M2956" s="62">
        <v>45658</v>
      </c>
      <c r="N2956" s="60">
        <v>168</v>
      </c>
      <c r="O2956" s="60">
        <v>117</v>
      </c>
      <c r="P2956" s="60">
        <v>168</v>
      </c>
      <c r="Q2956" s="60">
        <v>117</v>
      </c>
      <c r="R2956" s="60">
        <v>117</v>
      </c>
      <c r="S2956" s="249">
        <v>6531213</v>
      </c>
      <c r="T2956" s="60">
        <v>0.03</v>
      </c>
      <c r="U2956" s="60">
        <v>7.6499999999999999E-2</v>
      </c>
      <c r="V2956" s="249">
        <v>47657.960303337437</v>
      </c>
      <c r="W2956" s="249">
        <v>4905349.6704853131</v>
      </c>
      <c r="X2956" s="249">
        <v>1625863.3295146869</v>
      </c>
      <c r="Y2956" s="249">
        <v>2740049.1022146703</v>
      </c>
      <c r="Z2956" s="249">
        <v>1324086.7436879519</v>
      </c>
      <c r="AA2956" s="249">
        <v>1415962.3585267183</v>
      </c>
      <c r="AB2956" s="249">
        <v>1132297.6759120142</v>
      </c>
      <c r="AC2956" s="249">
        <v>1415962.3585267183</v>
      </c>
      <c r="AD2956" s="249">
        <v>3101187.6604753956</v>
      </c>
      <c r="AE2956" s="249">
        <v>1475324.3309606891</v>
      </c>
      <c r="AF2956" s="249">
        <v>1.9557774066925049E-8</v>
      </c>
    </row>
    <row r="2957" spans="2:32">
      <c r="B2957" s="605">
        <v>44135</v>
      </c>
      <c r="C2957" s="605">
        <v>44135</v>
      </c>
      <c r="D2957" s="605">
        <v>44134</v>
      </c>
      <c r="E2957" s="208">
        <v>10042229</v>
      </c>
      <c r="F2957" s="543" t="s">
        <v>1053</v>
      </c>
      <c r="G2957" s="543" t="s">
        <v>444</v>
      </c>
      <c r="H2957" s="60">
        <v>143987841</v>
      </c>
      <c r="I2957" s="60">
        <v>98</v>
      </c>
      <c r="J2957" s="60" t="s">
        <v>2710</v>
      </c>
      <c r="K2957" s="60" t="s">
        <v>2673</v>
      </c>
      <c r="L2957" s="62">
        <v>42808</v>
      </c>
      <c r="M2957" s="62">
        <v>44621</v>
      </c>
      <c r="N2957" s="60">
        <v>60</v>
      </c>
      <c r="O2957" s="60">
        <v>43</v>
      </c>
      <c r="P2957" s="60">
        <v>60</v>
      </c>
      <c r="Q2957" s="60">
        <v>43</v>
      </c>
      <c r="R2957" s="60">
        <v>43</v>
      </c>
      <c r="S2957" s="249">
        <v>284315</v>
      </c>
      <c r="T2957" s="60">
        <v>0.05</v>
      </c>
      <c r="U2957" s="60">
        <v>8.5000000000000006E-2</v>
      </c>
      <c r="V2957" s="249">
        <v>5365.3747934969697</v>
      </c>
      <c r="W2957" s="249">
        <v>261514.71259777152</v>
      </c>
      <c r="X2957" s="249">
        <v>22800.287402228481</v>
      </c>
      <c r="Y2957" s="249">
        <v>54844.934358581901</v>
      </c>
      <c r="Z2957" s="249">
        <v>34275.474401017826</v>
      </c>
      <c r="AA2957" s="249">
        <v>20569.459957564075</v>
      </c>
      <c r="AB2957" s="249">
        <v>16340.205971597077</v>
      </c>
      <c r="AC2957" s="249">
        <v>20569.459957564075</v>
      </c>
      <c r="AD2957" s="249">
        <v>60407.775012047467</v>
      </c>
      <c r="AE2957" s="249">
        <v>37607.487609818112</v>
      </c>
      <c r="AF2957" s="249">
        <v>8.7311491370201111E-10</v>
      </c>
    </row>
    <row r="2958" spans="2:32">
      <c r="B2958" s="605">
        <v>44135</v>
      </c>
      <c r="C2958" s="605">
        <v>44135</v>
      </c>
      <c r="D2958" s="605">
        <v>44134</v>
      </c>
      <c r="E2958" s="208">
        <v>10041740</v>
      </c>
      <c r="F2958" s="543" t="s">
        <v>1053</v>
      </c>
      <c r="G2958" s="543" t="s">
        <v>444</v>
      </c>
      <c r="H2958" s="60">
        <v>143988465</v>
      </c>
      <c r="I2958" s="60">
        <v>98</v>
      </c>
      <c r="J2958" s="60" t="s">
        <v>2725</v>
      </c>
      <c r="K2958" s="60" t="s">
        <v>2673</v>
      </c>
      <c r="L2958" s="62">
        <v>42941</v>
      </c>
      <c r="M2958" s="62">
        <v>45505</v>
      </c>
      <c r="N2958" s="60">
        <v>84</v>
      </c>
      <c r="O2958" s="60">
        <v>38</v>
      </c>
      <c r="P2958" s="60">
        <v>60</v>
      </c>
      <c r="Q2958" s="60">
        <v>38</v>
      </c>
      <c r="R2958" s="60">
        <v>38</v>
      </c>
      <c r="S2958" s="249">
        <v>482536</v>
      </c>
      <c r="T2958" s="60">
        <v>0.05</v>
      </c>
      <c r="U2958" s="60">
        <v>8.5000000000000006E-2</v>
      </c>
      <c r="V2958" s="249">
        <v>9106.0495976464608</v>
      </c>
      <c r="W2958" s="249">
        <v>443839.6263231918</v>
      </c>
      <c r="X2958" s="249">
        <v>38696.373676808202</v>
      </c>
      <c r="Y2958" s="249">
        <v>87089.804317815899</v>
      </c>
      <c r="Z2958" s="249">
        <v>54539.502865207847</v>
      </c>
      <c r="AA2958" s="249">
        <v>32550.301452608051</v>
      </c>
      <c r="AB2958" s="249">
        <v>24507.703328645195</v>
      </c>
      <c r="AC2958" s="249">
        <v>32550.301452608051</v>
      </c>
      <c r="AD2958" s="249">
        <v>102523.34953559726</v>
      </c>
      <c r="AE2958" s="249">
        <v>63826.975858787657</v>
      </c>
      <c r="AF2958" s="249">
        <v>1.3969838619232178E-9</v>
      </c>
    </row>
    <row r="2959" spans="2:32">
      <c r="B2959" s="605">
        <v>44135</v>
      </c>
      <c r="C2959" s="605">
        <v>44135</v>
      </c>
      <c r="D2959" s="605">
        <v>44134</v>
      </c>
      <c r="E2959" s="208">
        <v>10054827</v>
      </c>
      <c r="F2959" s="543" t="s">
        <v>1053</v>
      </c>
      <c r="G2959" s="543" t="s">
        <v>444</v>
      </c>
      <c r="H2959" s="60">
        <v>143970264</v>
      </c>
      <c r="I2959" s="60">
        <v>98</v>
      </c>
      <c r="J2959" s="60" t="s">
        <v>2392</v>
      </c>
      <c r="K2959" s="60" t="s">
        <v>2733</v>
      </c>
      <c r="L2959" s="62">
        <v>43340</v>
      </c>
      <c r="M2959" s="62">
        <v>45170</v>
      </c>
      <c r="N2959" s="60">
        <v>60</v>
      </c>
      <c r="O2959" s="60">
        <v>25</v>
      </c>
      <c r="P2959" s="60">
        <v>60</v>
      </c>
      <c r="Q2959" s="60">
        <v>25</v>
      </c>
      <c r="R2959" s="60">
        <v>25</v>
      </c>
      <c r="S2959" s="249">
        <v>338312</v>
      </c>
      <c r="T2959" s="60">
        <v>0.05</v>
      </c>
      <c r="U2959" s="60">
        <v>0.08</v>
      </c>
      <c r="V2959" s="249">
        <v>6384.3647965726277</v>
      </c>
      <c r="W2959" s="249">
        <v>314866.86961008311</v>
      </c>
      <c r="X2959" s="249">
        <v>23445.130389916885</v>
      </c>
      <c r="Y2959" s="249">
        <v>43452.737252991967</v>
      </c>
      <c r="Z2959" s="249">
        <v>28819.142176152876</v>
      </c>
      <c r="AA2959" s="249">
        <v>14633.59507683909</v>
      </c>
      <c r="AB2959" s="249">
        <v>9768.8043291320355</v>
      </c>
      <c r="AC2959" s="249">
        <v>14633.59507683909</v>
      </c>
      <c r="AD2959" s="249">
        <v>68195.01818427199</v>
      </c>
      <c r="AE2959" s="249">
        <v>44749.887794357666</v>
      </c>
      <c r="AF2959" s="249">
        <v>-2.5611370801925659E-9</v>
      </c>
    </row>
    <row r="2960" spans="2:32">
      <c r="B2960" s="605">
        <v>44135</v>
      </c>
      <c r="C2960" s="605">
        <v>44135</v>
      </c>
      <c r="D2960" s="605">
        <v>44134</v>
      </c>
      <c r="E2960" s="208">
        <v>10041757</v>
      </c>
      <c r="F2960" s="543" t="s">
        <v>1053</v>
      </c>
      <c r="G2960" s="543" t="s">
        <v>444</v>
      </c>
      <c r="H2960" s="60">
        <v>143989143</v>
      </c>
      <c r="I2960" s="60">
        <v>97</v>
      </c>
      <c r="J2960" s="60" t="s">
        <v>2226</v>
      </c>
      <c r="K2960" s="60" t="s">
        <v>2733</v>
      </c>
      <c r="L2960" s="62">
        <v>43439</v>
      </c>
      <c r="M2960" s="62">
        <v>45261</v>
      </c>
      <c r="N2960" s="60">
        <v>60</v>
      </c>
      <c r="O2960" s="60">
        <v>22</v>
      </c>
      <c r="P2960" s="60">
        <v>60</v>
      </c>
      <c r="Q2960" s="60">
        <v>22</v>
      </c>
      <c r="R2960" s="60">
        <v>22</v>
      </c>
      <c r="S2960" s="249">
        <v>84200</v>
      </c>
      <c r="T2960" s="60">
        <v>0</v>
      </c>
      <c r="U2960" s="60">
        <v>0.08</v>
      </c>
      <c r="V2960" s="249">
        <v>1403.3333333333333</v>
      </c>
      <c r="W2960" s="249">
        <v>69210.201447661486</v>
      </c>
      <c r="X2960" s="249">
        <v>14989.798552338514</v>
      </c>
      <c r="Y2960" s="249">
        <v>8633.6927813698276</v>
      </c>
      <c r="Z2960" s="249">
        <v>0</v>
      </c>
      <c r="AA2960" s="249">
        <v>8633.6927813698276</v>
      </c>
      <c r="AB2960" s="249">
        <v>5496.2594691907889</v>
      </c>
      <c r="AC2960" s="249">
        <v>8633.6927813698276</v>
      </c>
      <c r="AD2960" s="249">
        <v>14989.798552337932</v>
      </c>
      <c r="AE2960" s="249">
        <v>0</v>
      </c>
      <c r="AF2960" s="249">
        <v>-5.8207660913467407E-10</v>
      </c>
    </row>
    <row r="2961" spans="2:32">
      <c r="B2961" s="605">
        <v>44135</v>
      </c>
      <c r="C2961" s="605">
        <v>44135</v>
      </c>
      <c r="D2961" s="605">
        <v>44134</v>
      </c>
      <c r="E2961" s="208">
        <v>10042115</v>
      </c>
      <c r="F2961" s="543" t="s">
        <v>1053</v>
      </c>
      <c r="G2961" s="543" t="s">
        <v>444</v>
      </c>
      <c r="H2961" s="60">
        <v>143970396</v>
      </c>
      <c r="I2961" s="60">
        <v>98</v>
      </c>
      <c r="J2961" s="60" t="s">
        <v>2333</v>
      </c>
      <c r="K2961" s="60" t="s">
        <v>2733</v>
      </c>
      <c r="L2961" s="62">
        <v>43462</v>
      </c>
      <c r="M2961" s="62">
        <v>45292</v>
      </c>
      <c r="N2961" s="60">
        <v>60</v>
      </c>
      <c r="O2961" s="60">
        <v>21</v>
      </c>
      <c r="P2961" s="60">
        <v>60</v>
      </c>
      <c r="Q2961" s="60">
        <v>21</v>
      </c>
      <c r="R2961" s="60">
        <v>21</v>
      </c>
      <c r="S2961" s="249">
        <v>127536</v>
      </c>
      <c r="T2961" s="60">
        <v>0.05</v>
      </c>
      <c r="U2961" s="60">
        <v>0.08</v>
      </c>
      <c r="V2961" s="249">
        <v>2406.7616540225786</v>
      </c>
      <c r="W2961" s="249">
        <v>118697.71418865293</v>
      </c>
      <c r="X2961" s="249">
        <v>8838.285811347072</v>
      </c>
      <c r="Y2961" s="249">
        <v>14257.6375148472</v>
      </c>
      <c r="Z2961" s="249">
        <v>9474.3323758402985</v>
      </c>
      <c r="AA2961" s="249">
        <v>4783.3051390069013</v>
      </c>
      <c r="AB2961" s="249">
        <v>3093.4000339714753</v>
      </c>
      <c r="AC2961" s="249">
        <v>4783.3051390069013</v>
      </c>
      <c r="AD2961" s="249">
        <v>25707.98505270078</v>
      </c>
      <c r="AE2961" s="249">
        <v>16869.699241354712</v>
      </c>
      <c r="AF2961" s="249">
        <v>-1.0040821507573128E-9</v>
      </c>
    </row>
    <row r="2962" spans="2:32">
      <c r="B2962" s="73">
        <v>44165</v>
      </c>
      <c r="C2962" s="73">
        <v>44165</v>
      </c>
      <c r="D2962" s="73">
        <v>44165</v>
      </c>
      <c r="F2962" s="61" t="s">
        <v>1053</v>
      </c>
      <c r="G2962" s="61" t="s">
        <v>444</v>
      </c>
      <c r="H2962" s="60">
        <v>143123758</v>
      </c>
      <c r="I2962" s="60">
        <v>99</v>
      </c>
      <c r="J2962" s="60" t="s">
        <v>2821</v>
      </c>
      <c r="K2962" s="60" t="s">
        <v>1331</v>
      </c>
      <c r="L2962" s="62">
        <v>40324</v>
      </c>
      <c r="M2962" s="62">
        <v>46539</v>
      </c>
      <c r="N2962" s="60">
        <v>204</v>
      </c>
      <c r="O2962" s="60">
        <v>125</v>
      </c>
      <c r="P2962" s="60">
        <v>180</v>
      </c>
      <c r="Q2962" s="60">
        <v>125</v>
      </c>
      <c r="R2962" s="60">
        <v>125</v>
      </c>
      <c r="S2962" s="249">
        <v>853322</v>
      </c>
      <c r="T2962" s="60">
        <v>0.03</v>
      </c>
      <c r="U2962" s="60">
        <v>8.6499999999999994E-2</v>
      </c>
      <c r="V2962" s="249">
        <v>5892.8850644529512</v>
      </c>
      <c r="W2962" s="249">
        <v>593112.96206410078</v>
      </c>
      <c r="X2962" s="249">
        <v>260209.03793589922</v>
      </c>
      <c r="Y2962" s="249">
        <v>410287.49401487457</v>
      </c>
      <c r="Z2962" s="249">
        <v>185749.4244646061</v>
      </c>
      <c r="AA2962" s="249">
        <v>224538.06955026847</v>
      </c>
      <c r="AB2962" s="249">
        <v>180700.7207888189</v>
      </c>
      <c r="AC2962" s="249">
        <v>224538.06955026847</v>
      </c>
      <c r="AD2962" s="249">
        <v>467606.34953742439</v>
      </c>
      <c r="AE2962" s="249">
        <v>207397.31160153123</v>
      </c>
    </row>
    <row r="2963" spans="2:32">
      <c r="B2963" s="73">
        <v>44165</v>
      </c>
      <c r="C2963" s="73">
        <v>44165</v>
      </c>
      <c r="D2963" s="73">
        <v>44165</v>
      </c>
      <c r="F2963" s="61" t="s">
        <v>1053</v>
      </c>
      <c r="G2963" s="61" t="s">
        <v>444</v>
      </c>
      <c r="H2963" s="60">
        <v>143221539</v>
      </c>
      <c r="I2963" s="60">
        <v>99</v>
      </c>
      <c r="J2963" s="60" t="s">
        <v>2822</v>
      </c>
      <c r="K2963" s="60" t="s">
        <v>1779</v>
      </c>
      <c r="L2963" s="62">
        <v>41533</v>
      </c>
      <c r="M2963" s="62">
        <v>52505</v>
      </c>
      <c r="N2963" s="60">
        <v>361</v>
      </c>
      <c r="O2963" s="60">
        <v>86</v>
      </c>
      <c r="P2963" s="60">
        <v>180</v>
      </c>
      <c r="Q2963" s="60">
        <v>86</v>
      </c>
      <c r="R2963" s="60">
        <v>86</v>
      </c>
      <c r="S2963" s="249">
        <v>751514</v>
      </c>
      <c r="T2963" s="60">
        <v>0.03</v>
      </c>
      <c r="U2963" s="60">
        <v>7.3999999999999996E-2</v>
      </c>
      <c r="V2963" s="249">
        <v>5189.8177081187341</v>
      </c>
      <c r="W2963" s="249">
        <v>563290.88234100176</v>
      </c>
      <c r="X2963" s="249">
        <v>188223.11765899824</v>
      </c>
      <c r="Y2963" s="249">
        <v>252422.6167995983</v>
      </c>
      <c r="Z2963" s="249">
        <v>129088.60664630641</v>
      </c>
      <c r="AA2963" s="249">
        <v>123334.01015329189</v>
      </c>
      <c r="AB2963" s="249">
        <v>89928.822881521381</v>
      </c>
      <c r="AC2963" s="249">
        <v>123334.01015329189</v>
      </c>
      <c r="AD2963" s="249">
        <v>370876.30512037023</v>
      </c>
      <c r="AE2963" s="249">
        <v>182653.18746137212</v>
      </c>
    </row>
    <row r="2964" spans="2:32">
      <c r="B2964" s="73">
        <v>44165</v>
      </c>
      <c r="C2964" s="73">
        <v>44165</v>
      </c>
      <c r="D2964" s="73">
        <v>44165</v>
      </c>
      <c r="F2964" s="61" t="s">
        <v>1053</v>
      </c>
      <c r="G2964" s="61" t="s">
        <v>444</v>
      </c>
      <c r="H2964" s="60">
        <v>143478173</v>
      </c>
      <c r="I2964" s="60">
        <v>99</v>
      </c>
      <c r="J2964" s="60" t="s">
        <v>2823</v>
      </c>
      <c r="K2964" s="60" t="s">
        <v>1779</v>
      </c>
      <c r="L2964" s="62">
        <v>41478</v>
      </c>
      <c r="M2964" s="62">
        <v>46235</v>
      </c>
      <c r="N2964" s="60">
        <v>156</v>
      </c>
      <c r="O2964" s="60">
        <v>87</v>
      </c>
      <c r="P2964" s="60">
        <v>156</v>
      </c>
      <c r="Q2964" s="60">
        <v>87</v>
      </c>
      <c r="R2964" s="60">
        <v>87</v>
      </c>
      <c r="S2964" s="249">
        <v>1189283</v>
      </c>
      <c r="T2964" s="60">
        <v>0.03</v>
      </c>
      <c r="U2964" s="60">
        <v>7.3999999999999996E-2</v>
      </c>
      <c r="V2964" s="249">
        <v>9216.0037670442343</v>
      </c>
      <c r="W2964" s="249">
        <v>921712.43679932225</v>
      </c>
      <c r="X2964" s="249">
        <v>267570.56320067775</v>
      </c>
      <c r="Y2964" s="249">
        <v>396728.08312929119</v>
      </c>
      <c r="Z2964" s="249">
        <v>195921.19339917984</v>
      </c>
      <c r="AA2964" s="249">
        <v>200806.88973011135</v>
      </c>
      <c r="AB2964" s="249">
        <v>149222.04486191642</v>
      </c>
      <c r="AC2964" s="249">
        <v>200806.88973011135</v>
      </c>
      <c r="AD2964" s="249">
        <v>515984.15085957828</v>
      </c>
      <c r="AE2964" s="249">
        <v>248413.58765890053</v>
      </c>
    </row>
    <row r="2965" spans="2:32">
      <c r="B2965" s="73">
        <v>44165</v>
      </c>
      <c r="C2965" s="73">
        <v>44165</v>
      </c>
      <c r="D2965" s="73">
        <v>44165</v>
      </c>
      <c r="F2965" s="61" t="s">
        <v>1053</v>
      </c>
      <c r="G2965" s="61" t="s">
        <v>444</v>
      </c>
      <c r="H2965" s="60">
        <v>143955591</v>
      </c>
      <c r="I2965" s="60">
        <v>99</v>
      </c>
      <c r="J2965" s="60" t="s">
        <v>2824</v>
      </c>
      <c r="K2965" s="60" t="s">
        <v>1336</v>
      </c>
      <c r="L2965" s="62">
        <v>41173</v>
      </c>
      <c r="M2965" s="62">
        <v>45931</v>
      </c>
      <c r="N2965" s="60">
        <v>156</v>
      </c>
      <c r="O2965" s="60">
        <v>97</v>
      </c>
      <c r="P2965" s="60">
        <v>156</v>
      </c>
      <c r="Q2965" s="60">
        <v>97</v>
      </c>
      <c r="R2965" s="60">
        <v>97</v>
      </c>
      <c r="S2965" s="249">
        <v>1281774</v>
      </c>
      <c r="T2965" s="60">
        <v>0.03</v>
      </c>
      <c r="U2965" s="60">
        <v>7.6499999999999999E-2</v>
      </c>
      <c r="V2965" s="249">
        <v>9932.7359530905233</v>
      </c>
      <c r="W2965" s="249">
        <v>979908.67392658081</v>
      </c>
      <c r="X2965" s="249">
        <v>301865.32607341919</v>
      </c>
      <c r="Y2965" s="249">
        <v>470720.14821018081</v>
      </c>
      <c r="Z2965" s="249">
        <v>225930.77600184944</v>
      </c>
      <c r="AA2965" s="249">
        <v>244789.37220833136</v>
      </c>
      <c r="AB2965" s="249">
        <v>187698.31172513886</v>
      </c>
      <c r="AC2965" s="249">
        <v>244789.37220833136</v>
      </c>
      <c r="AD2965" s="249">
        <v>569598.13475554448</v>
      </c>
      <c r="AE2965" s="249">
        <v>267732.80868212157</v>
      </c>
    </row>
    <row r="2966" spans="2:32">
      <c r="B2966" s="73">
        <v>44165</v>
      </c>
      <c r="C2966" s="73">
        <v>44165</v>
      </c>
      <c r="D2966" s="73">
        <v>44165</v>
      </c>
      <c r="F2966" s="61" t="s">
        <v>1053</v>
      </c>
      <c r="G2966" s="61" t="s">
        <v>444</v>
      </c>
      <c r="H2966" s="60">
        <v>143969606</v>
      </c>
      <c r="I2966" s="60">
        <v>99</v>
      </c>
      <c r="J2966" s="60" t="s">
        <v>2825</v>
      </c>
      <c r="K2966" s="60" t="s">
        <v>1336</v>
      </c>
      <c r="L2966" s="62">
        <v>41445</v>
      </c>
      <c r="M2966" s="62">
        <v>48761</v>
      </c>
      <c r="N2966" s="60">
        <v>241</v>
      </c>
      <c r="O2966" s="60">
        <v>88</v>
      </c>
      <c r="P2966" s="60">
        <v>180</v>
      </c>
      <c r="Q2966" s="60">
        <v>88</v>
      </c>
      <c r="R2966" s="60">
        <v>88</v>
      </c>
      <c r="S2966" s="249">
        <v>2908752</v>
      </c>
      <c r="T2966" s="60">
        <v>0.03</v>
      </c>
      <c r="U2966" s="60">
        <v>7.6499999999999999E-2</v>
      </c>
      <c r="V2966" s="249">
        <v>20087.307273218841</v>
      </c>
      <c r="W2966" s="249">
        <v>2147096.5234990376</v>
      </c>
      <c r="X2966" s="249">
        <v>761655.4765009624</v>
      </c>
      <c r="Y2966" s="249">
        <v>1015489.0682589919</v>
      </c>
      <c r="Z2966" s="249">
        <v>508005.09000367392</v>
      </c>
      <c r="AA2966" s="249">
        <v>507483.97825531801</v>
      </c>
      <c r="AB2966" s="249">
        <v>372364.89962269273</v>
      </c>
      <c r="AC2966" s="249">
        <v>507483.97825531801</v>
      </c>
      <c r="AD2966" s="249">
        <v>1468618.7856803611</v>
      </c>
      <c r="AE2966" s="249">
        <v>706963.30917939125</v>
      </c>
    </row>
    <row r="2967" spans="2:32">
      <c r="B2967" s="73">
        <v>44165</v>
      </c>
      <c r="C2967" s="73">
        <v>44165</v>
      </c>
      <c r="D2967" s="73">
        <v>44165</v>
      </c>
      <c r="F2967" s="61" t="s">
        <v>1053</v>
      </c>
      <c r="G2967" s="61" t="s">
        <v>444</v>
      </c>
      <c r="H2967" s="60">
        <v>143982718</v>
      </c>
      <c r="I2967" s="60">
        <v>98</v>
      </c>
      <c r="J2967" s="60" t="s">
        <v>2826</v>
      </c>
      <c r="K2967" s="60" t="s">
        <v>1780</v>
      </c>
      <c r="L2967" s="62">
        <v>41597</v>
      </c>
      <c r="M2967" s="62">
        <v>44166</v>
      </c>
      <c r="N2967" s="60">
        <v>84</v>
      </c>
      <c r="O2967" s="60">
        <v>83</v>
      </c>
      <c r="P2967" s="60">
        <v>60</v>
      </c>
      <c r="Q2967" s="60">
        <v>60</v>
      </c>
      <c r="R2967" s="60">
        <v>60</v>
      </c>
      <c r="S2967" s="249">
        <v>1002185</v>
      </c>
      <c r="T2967" s="60">
        <v>0.05</v>
      </c>
      <c r="U2967" s="60">
        <v>9.1499999999999998E-2</v>
      </c>
      <c r="V2967" s="249">
        <v>18912.467289523098</v>
      </c>
      <c r="W2967" s="249">
        <v>907890.06259646628</v>
      </c>
      <c r="X2967" s="249">
        <v>94294.937403533724</v>
      </c>
      <c r="Y2967" s="249">
        <v>226857.97477492003</v>
      </c>
      <c r="Z2967" s="249">
        <v>132563.03737138596</v>
      </c>
      <c r="AA2967" s="249">
        <v>94294.937403534073</v>
      </c>
      <c r="AB2967" s="249">
        <v>94294.937403533724</v>
      </c>
      <c r="AC2967" s="249">
        <v>94294.937403534073</v>
      </c>
      <c r="AD2967" s="249">
        <v>226857.97477492003</v>
      </c>
      <c r="AE2967" s="249">
        <v>132563.03737138596</v>
      </c>
    </row>
    <row r="2968" spans="2:32">
      <c r="B2968" s="73">
        <v>44165</v>
      </c>
      <c r="C2968" s="73">
        <v>44165</v>
      </c>
      <c r="D2968" s="73">
        <v>44165</v>
      </c>
      <c r="F2968" s="61" t="s">
        <v>1053</v>
      </c>
      <c r="G2968" s="61" t="s">
        <v>444</v>
      </c>
      <c r="H2968" s="60">
        <v>143987140</v>
      </c>
      <c r="I2968" s="60">
        <v>99</v>
      </c>
      <c r="J2968" s="60" t="s">
        <v>2827</v>
      </c>
      <c r="K2968" s="60" t="s">
        <v>1334</v>
      </c>
      <c r="L2968" s="62">
        <v>40598</v>
      </c>
      <c r="M2968" s="62">
        <v>50100</v>
      </c>
      <c r="N2968" s="60">
        <v>312</v>
      </c>
      <c r="O2968" s="60">
        <v>116</v>
      </c>
      <c r="P2968" s="60">
        <v>180</v>
      </c>
      <c r="Q2968" s="60">
        <v>116</v>
      </c>
      <c r="R2968" s="60">
        <v>116</v>
      </c>
      <c r="S2968" s="249">
        <v>2605604</v>
      </c>
      <c r="T2968" s="60">
        <v>0.03</v>
      </c>
      <c r="U2968" s="60">
        <v>7.6499999999999999E-2</v>
      </c>
      <c r="V2968" s="249">
        <v>17993.82284234892</v>
      </c>
      <c r="W2968" s="249">
        <v>1923327.6986196099</v>
      </c>
      <c r="X2968" s="249">
        <v>682276.30138039007</v>
      </c>
      <c r="Y2968" s="249">
        <v>1107140.9020112231</v>
      </c>
      <c r="Z2968" s="249">
        <v>544654.08910628641</v>
      </c>
      <c r="AA2968" s="249">
        <v>562486.81290493673</v>
      </c>
      <c r="AB2968" s="249">
        <v>439689.17200069578</v>
      </c>
      <c r="AC2968" s="249">
        <v>562486.81290493673</v>
      </c>
      <c r="AD2968" s="249">
        <v>1315560.4130032028</v>
      </c>
      <c r="AE2968" s="249">
        <v>633284.11162280571</v>
      </c>
    </row>
    <row r="2969" spans="2:32">
      <c r="B2969" s="73">
        <v>44165</v>
      </c>
      <c r="C2969" s="73">
        <v>44165</v>
      </c>
      <c r="D2969" s="73">
        <v>44165</v>
      </c>
      <c r="F2969" s="61" t="s">
        <v>1053</v>
      </c>
      <c r="G2969" s="61" t="s">
        <v>444</v>
      </c>
      <c r="H2969" s="60">
        <v>283050084</v>
      </c>
      <c r="I2969" s="60">
        <v>99</v>
      </c>
      <c r="J2969" s="60" t="s">
        <v>2828</v>
      </c>
      <c r="K2969" s="60" t="s">
        <v>1331</v>
      </c>
      <c r="L2969" s="62">
        <v>39401</v>
      </c>
      <c r="M2969" s="62">
        <v>46714</v>
      </c>
      <c r="N2969" s="60">
        <v>240</v>
      </c>
      <c r="O2969" s="60">
        <v>156</v>
      </c>
      <c r="P2969" s="60">
        <v>180</v>
      </c>
      <c r="Q2969" s="60">
        <v>156</v>
      </c>
      <c r="R2969" s="60">
        <v>156</v>
      </c>
      <c r="S2969" s="249">
        <v>1800044</v>
      </c>
      <c r="T2969" s="60">
        <v>0.03</v>
      </c>
      <c r="U2969" s="60">
        <v>8.6499999999999994E-2</v>
      </c>
      <c r="V2969" s="249">
        <v>12430.773380925544</v>
      </c>
      <c r="W2969" s="249">
        <v>1251144.8535086547</v>
      </c>
      <c r="X2969" s="249">
        <v>548899.14649134525</v>
      </c>
      <c r="Y2969" s="249">
        <v>961113.63368512446</v>
      </c>
      <c r="Z2969" s="249">
        <v>428370.76699919347</v>
      </c>
      <c r="AA2969" s="249">
        <v>532742.86668593099</v>
      </c>
      <c r="AB2969" s="249">
        <v>475712.59362583258</v>
      </c>
      <c r="AC2969" s="249">
        <v>532742.86668593099</v>
      </c>
      <c r="AD2969" s="249">
        <v>986394.35505793104</v>
      </c>
      <c r="AE2969" s="249">
        <v>437495.20856659813</v>
      </c>
    </row>
    <row r="2970" spans="2:32">
      <c r="B2970" s="73">
        <v>44165</v>
      </c>
      <c r="C2970" s="73">
        <v>44165</v>
      </c>
      <c r="D2970" s="73">
        <v>44165</v>
      </c>
      <c r="F2970" s="61" t="s">
        <v>1053</v>
      </c>
      <c r="G2970" s="61" t="s">
        <v>444</v>
      </c>
      <c r="H2970" s="60">
        <v>283050572</v>
      </c>
      <c r="I2970" s="60">
        <v>98</v>
      </c>
      <c r="J2970" s="60" t="s">
        <v>2828</v>
      </c>
      <c r="K2970" s="60" t="s">
        <v>1780</v>
      </c>
      <c r="L2970" s="62">
        <v>41899</v>
      </c>
      <c r="M2970" s="62">
        <v>44467</v>
      </c>
      <c r="N2970" s="60">
        <v>84</v>
      </c>
      <c r="O2970" s="60">
        <v>74</v>
      </c>
      <c r="P2970" s="60">
        <v>60</v>
      </c>
      <c r="Q2970" s="60">
        <v>60</v>
      </c>
      <c r="R2970" s="60">
        <v>60</v>
      </c>
      <c r="S2970" s="249">
        <v>250520</v>
      </c>
      <c r="T2970" s="60">
        <v>0.05</v>
      </c>
      <c r="U2970" s="60">
        <v>9.1499999999999998E-2</v>
      </c>
      <c r="V2970" s="249">
        <v>4727.6214524976194</v>
      </c>
      <c r="W2970" s="249">
        <v>226948.73549461103</v>
      </c>
      <c r="X2970" s="249">
        <v>23571.264505388972</v>
      </c>
      <c r="Y2970" s="249">
        <v>56708.551655246265</v>
      </c>
      <c r="Z2970" s="249">
        <v>33137.287149857177</v>
      </c>
      <c r="AA2970" s="249">
        <v>23571.264505389088</v>
      </c>
      <c r="AB2970" s="249">
        <v>23571.264505388972</v>
      </c>
      <c r="AC2970" s="249">
        <v>23571.264505389088</v>
      </c>
      <c r="AD2970" s="249">
        <v>56708.551655246265</v>
      </c>
      <c r="AE2970" s="249">
        <v>33137.287149857177</v>
      </c>
    </row>
    <row r="2971" spans="2:32">
      <c r="B2971" s="73">
        <v>44165</v>
      </c>
      <c r="C2971" s="73">
        <v>44165</v>
      </c>
      <c r="D2971" s="73">
        <v>44165</v>
      </c>
      <c r="F2971" s="61" t="s">
        <v>1053</v>
      </c>
      <c r="G2971" s="61" t="s">
        <v>444</v>
      </c>
      <c r="H2971" s="60">
        <v>143986217</v>
      </c>
      <c r="I2971" s="60">
        <v>98</v>
      </c>
      <c r="J2971" s="60" t="s">
        <v>2829</v>
      </c>
      <c r="K2971" s="60" t="s">
        <v>1780</v>
      </c>
      <c r="L2971" s="62">
        <v>42345</v>
      </c>
      <c r="M2971" s="62">
        <v>44166</v>
      </c>
      <c r="N2971" s="60">
        <v>60</v>
      </c>
      <c r="O2971" s="60">
        <v>59</v>
      </c>
      <c r="P2971" s="60">
        <v>60</v>
      </c>
      <c r="Q2971" s="60">
        <v>59</v>
      </c>
      <c r="R2971" s="60">
        <v>59</v>
      </c>
      <c r="S2971" s="249">
        <v>250694</v>
      </c>
      <c r="T2971" s="60">
        <v>0.05</v>
      </c>
      <c r="U2971" s="60">
        <v>9.1499999999999998E-2</v>
      </c>
      <c r="V2971" s="249">
        <v>4730.9050471516775</v>
      </c>
      <c r="W2971" s="249">
        <v>227106.36394733362</v>
      </c>
      <c r="X2971" s="249">
        <v>23587.636052666378</v>
      </c>
      <c r="Y2971" s="249">
        <v>56712.138707114413</v>
      </c>
      <c r="Z2971" s="249">
        <v>33140.672517701692</v>
      </c>
      <c r="AA2971" s="249">
        <v>23571.46618941272</v>
      </c>
      <c r="AB2971" s="249">
        <v>23194.50878512194</v>
      </c>
      <c r="AC2971" s="249">
        <v>23571.46618941272</v>
      </c>
      <c r="AD2971" s="249">
        <v>56747.938881767186</v>
      </c>
      <c r="AE2971" s="249">
        <v>33160.302829100634</v>
      </c>
    </row>
    <row r="2972" spans="2:32">
      <c r="B2972" s="73">
        <v>44165</v>
      </c>
      <c r="C2972" s="73">
        <v>44165</v>
      </c>
      <c r="D2972" s="73">
        <v>44165</v>
      </c>
      <c r="F2972" s="61" t="s">
        <v>1053</v>
      </c>
      <c r="G2972" s="61" t="s">
        <v>444</v>
      </c>
      <c r="H2972" s="60">
        <v>143986683</v>
      </c>
      <c r="I2972" s="60">
        <v>98</v>
      </c>
      <c r="J2972" s="60" t="s">
        <v>2830</v>
      </c>
      <c r="K2972" s="60" t="s">
        <v>2612</v>
      </c>
      <c r="L2972" s="62">
        <v>42352</v>
      </c>
      <c r="M2972" s="62">
        <v>44166</v>
      </c>
      <c r="N2972" s="60">
        <v>60</v>
      </c>
      <c r="O2972" s="60">
        <v>59</v>
      </c>
      <c r="P2972" s="60">
        <v>60</v>
      </c>
      <c r="Q2972" s="60">
        <v>59</v>
      </c>
      <c r="R2972" s="60">
        <v>59</v>
      </c>
      <c r="S2972" s="249">
        <v>401611</v>
      </c>
      <c r="T2972" s="60">
        <v>0.05</v>
      </c>
      <c r="U2972" s="60">
        <v>8.8999999999999996E-2</v>
      </c>
      <c r="V2972" s="249">
        <v>7578.8950150048759</v>
      </c>
      <c r="W2972" s="249">
        <v>365955.95438713406</v>
      </c>
      <c r="X2972" s="249">
        <v>35655.045612865943</v>
      </c>
      <c r="Y2972" s="249">
        <v>88721.950197801343</v>
      </c>
      <c r="Z2972" s="249">
        <v>53091.253203134867</v>
      </c>
      <c r="AA2972" s="249">
        <v>35630.696994666476</v>
      </c>
      <c r="AB2972" s="249">
        <v>35060.79485265151</v>
      </c>
      <c r="AC2972" s="249">
        <v>35630.696994666476</v>
      </c>
      <c r="AD2972" s="249">
        <v>88777.746513157152</v>
      </c>
      <c r="AE2972" s="249">
        <v>53122.700900292548</v>
      </c>
    </row>
    <row r="2973" spans="2:32">
      <c r="B2973" s="73">
        <v>44165</v>
      </c>
      <c r="C2973" s="73">
        <v>44165</v>
      </c>
      <c r="D2973" s="73">
        <v>44165</v>
      </c>
      <c r="F2973" s="61" t="s">
        <v>1053</v>
      </c>
      <c r="G2973" s="61" t="s">
        <v>444</v>
      </c>
      <c r="H2973" s="60">
        <v>143986225</v>
      </c>
      <c r="I2973" s="60">
        <v>98</v>
      </c>
      <c r="J2973" s="60" t="s">
        <v>2831</v>
      </c>
      <c r="K2973" s="60" t="s">
        <v>2612</v>
      </c>
      <c r="L2973" s="62">
        <v>42353</v>
      </c>
      <c r="M2973" s="62">
        <v>44166</v>
      </c>
      <c r="N2973" s="60">
        <v>60</v>
      </c>
      <c r="O2973" s="60">
        <v>59</v>
      </c>
      <c r="P2973" s="60">
        <v>60</v>
      </c>
      <c r="Q2973" s="60">
        <v>59</v>
      </c>
      <c r="R2973" s="60">
        <v>59</v>
      </c>
      <c r="S2973" s="249">
        <v>290120</v>
      </c>
      <c r="T2973" s="60">
        <v>0.05</v>
      </c>
      <c r="U2973" s="60">
        <v>8.8999999999999996E-2</v>
      </c>
      <c r="V2973" s="249">
        <v>5474.9223048004524</v>
      </c>
      <c r="W2973" s="249">
        <v>264363.13120605593</v>
      </c>
      <c r="X2973" s="249">
        <v>25756.868793944072</v>
      </c>
      <c r="Y2973" s="249">
        <v>64091.900349806441</v>
      </c>
      <c r="Z2973" s="249">
        <v>38352.620768090186</v>
      </c>
      <c r="AA2973" s="249">
        <v>25739.279581716255</v>
      </c>
      <c r="AB2973" s="249">
        <v>25327.587647378336</v>
      </c>
      <c r="AC2973" s="249">
        <v>25739.279581716255</v>
      </c>
      <c r="AD2973" s="249">
        <v>64132.207081970235</v>
      </c>
      <c r="AE2973" s="249">
        <v>38375.338288027153</v>
      </c>
    </row>
    <row r="2974" spans="2:32">
      <c r="B2974" s="73">
        <v>44165</v>
      </c>
      <c r="C2974" s="73">
        <v>44165</v>
      </c>
      <c r="D2974" s="73">
        <v>44165</v>
      </c>
      <c r="F2974" s="61" t="s">
        <v>1053</v>
      </c>
      <c r="G2974" s="61" t="s">
        <v>444</v>
      </c>
      <c r="H2974" s="60">
        <v>143900126</v>
      </c>
      <c r="I2974" s="60">
        <v>98</v>
      </c>
      <c r="J2974" s="60" t="s">
        <v>2832</v>
      </c>
      <c r="K2974" s="60" t="s">
        <v>2673</v>
      </c>
      <c r="L2974" s="62">
        <v>42769</v>
      </c>
      <c r="M2974" s="62">
        <v>44593</v>
      </c>
      <c r="N2974" s="60">
        <v>60</v>
      </c>
      <c r="O2974" s="60">
        <v>45</v>
      </c>
      <c r="P2974" s="60">
        <v>60</v>
      </c>
      <c r="Q2974" s="60">
        <v>45</v>
      </c>
      <c r="R2974" s="60">
        <v>45</v>
      </c>
      <c r="S2974" s="249">
        <v>200361</v>
      </c>
      <c r="T2974" s="60">
        <v>0.05</v>
      </c>
      <c r="U2974" s="60">
        <v>8.5000000000000006E-2</v>
      </c>
      <c r="V2974" s="249">
        <v>3781.0592441476751</v>
      </c>
      <c r="W2974" s="249">
        <v>184293.29909010112</v>
      </c>
      <c r="X2974" s="249">
        <v>16067.700909898878</v>
      </c>
      <c r="Y2974" s="249">
        <v>39481.353760634796</v>
      </c>
      <c r="Z2974" s="249">
        <v>24655.838648515899</v>
      </c>
      <c r="AA2974" s="249">
        <v>14825.515112118897</v>
      </c>
      <c r="AB2974" s="249">
        <v>12050.775682424159</v>
      </c>
      <c r="AC2974" s="249">
        <v>14825.515112118897</v>
      </c>
      <c r="AD2974" s="249">
        <v>42570.255558759993</v>
      </c>
      <c r="AE2974" s="249">
        <v>26502.554648860503</v>
      </c>
    </row>
    <row r="2975" spans="2:32">
      <c r="B2975" s="73">
        <v>44165</v>
      </c>
      <c r="C2975" s="73">
        <v>44165</v>
      </c>
      <c r="D2975" s="73">
        <v>44165</v>
      </c>
      <c r="F2975" s="61" t="s">
        <v>1053</v>
      </c>
      <c r="G2975" s="61" t="s">
        <v>444</v>
      </c>
      <c r="H2975" s="60">
        <v>283050297</v>
      </c>
      <c r="I2975" s="60">
        <v>99</v>
      </c>
      <c r="J2975" s="60" t="s">
        <v>2833</v>
      </c>
      <c r="K2975" s="60" t="s">
        <v>1331</v>
      </c>
      <c r="L2975" s="62">
        <v>40009</v>
      </c>
      <c r="M2975" s="62">
        <v>46591</v>
      </c>
      <c r="N2975" s="60">
        <v>216</v>
      </c>
      <c r="O2975" s="60">
        <v>136</v>
      </c>
      <c r="P2975" s="60">
        <v>180</v>
      </c>
      <c r="Q2975" s="60">
        <v>136</v>
      </c>
      <c r="R2975" s="60">
        <v>136</v>
      </c>
      <c r="S2975" s="249">
        <v>194090</v>
      </c>
      <c r="T2975" s="60">
        <v>0.03</v>
      </c>
      <c r="U2975" s="60">
        <v>8.6499999999999994E-2</v>
      </c>
      <c r="V2975" s="249">
        <v>1340.3499056155508</v>
      </c>
      <c r="W2975" s="249">
        <v>134904.87155730347</v>
      </c>
      <c r="X2975" s="249">
        <v>59185.128442696529</v>
      </c>
      <c r="Y2975" s="249">
        <v>97766.552004989411</v>
      </c>
      <c r="Z2975" s="249">
        <v>43979.135052935308</v>
      </c>
      <c r="AA2975" s="249">
        <v>53787.416952054104</v>
      </c>
      <c r="AB2975" s="249">
        <v>44717.652601148489</v>
      </c>
      <c r="AC2975" s="249">
        <v>53787.416952054104</v>
      </c>
      <c r="AD2975" s="249">
        <v>106358.11145349435</v>
      </c>
      <c r="AE2975" s="249">
        <v>47172.983010799187</v>
      </c>
    </row>
    <row r="2976" spans="2:32">
      <c r="B2976" s="73">
        <v>44165</v>
      </c>
      <c r="C2976" s="73">
        <v>44165</v>
      </c>
      <c r="D2976" s="73">
        <v>44165</v>
      </c>
      <c r="F2976" s="61" t="s">
        <v>1053</v>
      </c>
      <c r="G2976" s="61" t="s">
        <v>444</v>
      </c>
      <c r="H2976" s="60">
        <v>143988953</v>
      </c>
      <c r="I2976" s="60">
        <v>98</v>
      </c>
      <c r="J2976" s="60" t="s">
        <v>2834</v>
      </c>
      <c r="K2976" s="60" t="s">
        <v>2733</v>
      </c>
      <c r="L2976" s="62">
        <v>43511</v>
      </c>
      <c r="M2976" s="62">
        <v>45323</v>
      </c>
      <c r="N2976" s="60">
        <v>60</v>
      </c>
      <c r="O2976" s="60">
        <v>21</v>
      </c>
      <c r="P2976" s="60">
        <v>60</v>
      </c>
      <c r="Q2976" s="60">
        <v>21</v>
      </c>
      <c r="R2976" s="60">
        <v>21</v>
      </c>
      <c r="S2976" s="249">
        <v>302128</v>
      </c>
      <c r="T2976" s="60">
        <v>0.05</v>
      </c>
      <c r="U2976" s="60">
        <v>0.08</v>
      </c>
      <c r="V2976" s="249">
        <v>5701.528078397736</v>
      </c>
      <c r="W2976" s="249">
        <v>281190.43244565721</v>
      </c>
      <c r="X2976" s="249">
        <v>20937.567554342793</v>
      </c>
      <c r="Y2976" s="249">
        <v>33775.808454755956</v>
      </c>
      <c r="Z2976" s="249">
        <v>22444.338006899037</v>
      </c>
      <c r="AA2976" s="249">
        <v>11331.470447856918</v>
      </c>
      <c r="AB2976" s="249">
        <v>7328.1486440199778</v>
      </c>
      <c r="AC2976" s="249">
        <v>11331.470447856918</v>
      </c>
      <c r="AD2976" s="249">
        <v>60901.25225820468</v>
      </c>
      <c r="AE2976" s="249">
        <v>39963.684703864099</v>
      </c>
    </row>
    <row r="2977" spans="2:31">
      <c r="B2977" s="73">
        <v>44165</v>
      </c>
      <c r="C2977" s="73">
        <v>44165</v>
      </c>
      <c r="D2977" s="73">
        <v>44165</v>
      </c>
      <c r="F2977" s="61" t="s">
        <v>1053</v>
      </c>
      <c r="G2977" s="61" t="s">
        <v>444</v>
      </c>
      <c r="H2977" s="60">
        <v>143960188</v>
      </c>
      <c r="I2977" s="60">
        <v>98</v>
      </c>
      <c r="J2977" s="60" t="s">
        <v>2835</v>
      </c>
      <c r="K2977" s="60" t="s">
        <v>2733</v>
      </c>
      <c r="L2977" s="62">
        <v>43636</v>
      </c>
      <c r="M2977" s="62">
        <v>45474</v>
      </c>
      <c r="N2977" s="60">
        <v>60</v>
      </c>
      <c r="O2977" s="60">
        <v>16</v>
      </c>
      <c r="P2977" s="60">
        <v>60</v>
      </c>
      <c r="Q2977" s="60">
        <v>16</v>
      </c>
      <c r="R2977" s="60">
        <v>16</v>
      </c>
      <c r="S2977" s="249">
        <v>408057</v>
      </c>
      <c r="T2977" s="60">
        <v>0.05</v>
      </c>
      <c r="U2977" s="60">
        <v>0.08</v>
      </c>
      <c r="V2977" s="249">
        <v>7700.5389870741701</v>
      </c>
      <c r="W2977" s="249">
        <v>379778.5186824046</v>
      </c>
      <c r="X2977" s="249">
        <v>28278.481317595404</v>
      </c>
      <c r="Y2977" s="249">
        <v>36243.287739712963</v>
      </c>
      <c r="Z2977" s="249">
        <v>24144.515061349099</v>
      </c>
      <c r="AA2977" s="249">
        <v>12098.772678363865</v>
      </c>
      <c r="AB2977" s="249">
        <v>7540.9283513587743</v>
      </c>
      <c r="AC2977" s="249">
        <v>12098.772678363865</v>
      </c>
      <c r="AD2977" s="249">
        <v>82253.820542042493</v>
      </c>
      <c r="AE2977" s="249">
        <v>53975.339224450232</v>
      </c>
    </row>
    <row r="2978" spans="2:31">
      <c r="B2978" s="73">
        <v>44165</v>
      </c>
      <c r="C2978" s="73">
        <v>44165</v>
      </c>
      <c r="D2978" s="73">
        <v>44165</v>
      </c>
      <c r="F2978" s="61" t="s">
        <v>1053</v>
      </c>
      <c r="G2978" s="61" t="s">
        <v>444</v>
      </c>
      <c r="H2978" s="60">
        <v>143920518</v>
      </c>
      <c r="I2978" s="60">
        <v>98</v>
      </c>
      <c r="J2978" s="60" t="s">
        <v>47</v>
      </c>
      <c r="K2978" s="60" t="s">
        <v>2819</v>
      </c>
      <c r="L2978" s="62">
        <v>44074</v>
      </c>
      <c r="M2978" s="62">
        <v>45901</v>
      </c>
      <c r="N2978" s="60">
        <v>60</v>
      </c>
      <c r="O2978" s="60">
        <v>2</v>
      </c>
      <c r="P2978" s="60">
        <v>60</v>
      </c>
      <c r="Q2978" s="60">
        <v>2</v>
      </c>
      <c r="R2978" s="60">
        <v>2</v>
      </c>
      <c r="S2978" s="249">
        <v>152979</v>
      </c>
      <c r="T2978" s="60">
        <v>0.05</v>
      </c>
      <c r="U2978" s="60">
        <v>6.7000000000000004E-2</v>
      </c>
      <c r="V2978" s="249">
        <v>2886.9024516271488</v>
      </c>
      <c r="W2978" s="249">
        <v>146841.69478725109</v>
      </c>
      <c r="X2978" s="249">
        <v>6137.3052127489063</v>
      </c>
      <c r="Y2978" s="249">
        <v>1628.1913056575813</v>
      </c>
      <c r="Z2978" s="249">
        <v>1265.4521252015538</v>
      </c>
      <c r="AA2978" s="249">
        <v>362.7391804560275</v>
      </c>
      <c r="AB2978" s="249">
        <v>204.57684042496354</v>
      </c>
      <c r="AC2978" s="249">
        <v>362.7391804560275</v>
      </c>
      <c r="AD2978" s="249">
        <v>26372.452310376713</v>
      </c>
      <c r="AE2978" s="249">
        <v>20235.147097628942</v>
      </c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A8E0F2"/>
  </sheetPr>
  <dimension ref="A1:K8191"/>
  <sheetViews>
    <sheetView topLeftCell="A765" zoomScale="85" zoomScaleNormal="85" workbookViewId="0">
      <selection activeCell="H779" sqref="H779"/>
    </sheetView>
  </sheetViews>
  <sheetFormatPr defaultColWidth="8.88671875" defaultRowHeight="13.2"/>
  <cols>
    <col min="1" max="1" width="26" style="384" bestFit="1" customWidth="1"/>
    <col min="2" max="2" width="4.5546875" style="384" bestFit="1" customWidth="1"/>
    <col min="3" max="3" width="31.33203125" style="385" bestFit="1" customWidth="1"/>
    <col min="4" max="4" width="17.5546875" style="386" bestFit="1" customWidth="1"/>
    <col min="5" max="5" width="10.88671875" style="386" bestFit="1" customWidth="1"/>
    <col min="6" max="6" width="11.33203125" style="384" bestFit="1" customWidth="1"/>
    <col min="7" max="7" width="11.33203125" style="387" bestFit="1" customWidth="1"/>
    <col min="8" max="8" width="18.6640625" style="387" bestFit="1" customWidth="1"/>
    <col min="9" max="10" width="8.88671875" style="380"/>
    <col min="11" max="11" width="13.33203125" style="380" bestFit="1" customWidth="1"/>
    <col min="12" max="16384" width="8.88671875" style="133"/>
  </cols>
  <sheetData>
    <row r="1" spans="1:11">
      <c r="A1" s="133" t="s">
        <v>432</v>
      </c>
      <c r="B1" s="133" t="s">
        <v>444</v>
      </c>
      <c r="C1" s="133"/>
      <c r="D1" s="329"/>
      <c r="E1" s="329"/>
      <c r="F1" s="330"/>
      <c r="G1" s="331"/>
      <c r="H1" s="331"/>
      <c r="I1" s="133"/>
      <c r="J1" s="133"/>
      <c r="K1" s="133"/>
    </row>
    <row r="2" spans="1:11">
      <c r="A2" s="133" t="s">
        <v>433</v>
      </c>
      <c r="B2" s="133" t="s">
        <v>2689</v>
      </c>
      <c r="C2" s="133"/>
      <c r="D2" s="329"/>
      <c r="E2" s="329"/>
      <c r="F2" s="330"/>
      <c r="G2" s="331"/>
      <c r="H2" s="331"/>
      <c r="I2" s="133"/>
      <c r="J2" s="133"/>
      <c r="K2" s="133"/>
    </row>
    <row r="3" spans="1:11">
      <c r="A3" s="133"/>
      <c r="B3" s="133"/>
      <c r="C3" s="133"/>
      <c r="D3" s="329"/>
      <c r="E3" s="329"/>
      <c r="F3" s="330"/>
      <c r="G3" s="331"/>
      <c r="H3" s="331"/>
      <c r="I3" s="133"/>
      <c r="J3" s="133"/>
      <c r="K3" s="133"/>
    </row>
    <row r="4" spans="1:11">
      <c r="A4" s="333" t="s">
        <v>434</v>
      </c>
      <c r="B4" s="333"/>
      <c r="C4" s="333"/>
      <c r="D4" s="333"/>
      <c r="E4" s="333"/>
      <c r="F4" s="333"/>
      <c r="G4" s="333"/>
      <c r="H4" s="334"/>
      <c r="I4" s="133"/>
      <c r="J4" s="133"/>
      <c r="K4" s="133"/>
    </row>
    <row r="5" spans="1:11">
      <c r="A5" s="415" t="s">
        <v>641</v>
      </c>
      <c r="B5" s="415" t="s">
        <v>435</v>
      </c>
      <c r="C5" s="415" t="s">
        <v>753</v>
      </c>
      <c r="D5" s="415" t="s">
        <v>436</v>
      </c>
      <c r="E5" s="415" t="s">
        <v>437</v>
      </c>
      <c r="F5" s="415" t="s">
        <v>754</v>
      </c>
      <c r="G5" s="415" t="s">
        <v>755</v>
      </c>
      <c r="H5" s="415" t="s">
        <v>438</v>
      </c>
      <c r="I5" s="133"/>
      <c r="J5" s="133"/>
      <c r="K5" s="133">
        <v>141070355</v>
      </c>
    </row>
    <row r="6" spans="1:11">
      <c r="A6" s="554">
        <v>141070355</v>
      </c>
      <c r="B6" s="417">
        <v>99</v>
      </c>
      <c r="C6" s="418" t="s">
        <v>2820</v>
      </c>
      <c r="D6" s="417" t="s">
        <v>439</v>
      </c>
      <c r="E6" s="418">
        <v>0.03</v>
      </c>
      <c r="F6" s="419">
        <v>39715</v>
      </c>
      <c r="G6" s="420">
        <v>50671</v>
      </c>
      <c r="H6" s="421">
        <v>914128</v>
      </c>
      <c r="I6" s="133"/>
      <c r="J6" s="133"/>
      <c r="K6" s="133"/>
    </row>
    <row r="7" spans="1:11">
      <c r="A7" s="568" t="s">
        <v>2838</v>
      </c>
      <c r="B7" s="417">
        <v>99</v>
      </c>
      <c r="C7" s="418" t="s">
        <v>1862</v>
      </c>
      <c r="D7" s="417" t="s">
        <v>439</v>
      </c>
      <c r="E7" s="418">
        <v>0.03</v>
      </c>
      <c r="F7" s="419">
        <v>38663</v>
      </c>
      <c r="G7" s="420">
        <v>49605</v>
      </c>
      <c r="H7" s="421">
        <v>1397726</v>
      </c>
      <c r="I7" s="133"/>
      <c r="J7" s="133"/>
      <c r="K7" s="133"/>
    </row>
    <row r="8" spans="1:11">
      <c r="A8" s="568" t="s">
        <v>2839</v>
      </c>
      <c r="B8" s="422">
        <v>99</v>
      </c>
      <c r="C8" s="418" t="s">
        <v>2840</v>
      </c>
      <c r="D8" s="422" t="s">
        <v>439</v>
      </c>
      <c r="E8" s="418">
        <v>0.03</v>
      </c>
      <c r="F8" s="419">
        <v>39925</v>
      </c>
      <c r="G8" s="420">
        <v>50883</v>
      </c>
      <c r="H8" s="421">
        <v>330168</v>
      </c>
      <c r="I8" s="133"/>
      <c r="J8" s="133"/>
      <c r="K8" s="133"/>
    </row>
    <row r="9" spans="1:11">
      <c r="A9" s="568" t="s">
        <v>2841</v>
      </c>
      <c r="B9" s="422">
        <v>99</v>
      </c>
      <c r="C9" s="418" t="s">
        <v>2842</v>
      </c>
      <c r="D9" s="422" t="s">
        <v>439</v>
      </c>
      <c r="E9" s="418">
        <v>0.03</v>
      </c>
      <c r="F9" s="419">
        <v>39812</v>
      </c>
      <c r="G9" s="420">
        <v>50762</v>
      </c>
      <c r="H9" s="421">
        <v>800040</v>
      </c>
      <c r="I9" s="133"/>
      <c r="J9" s="133"/>
      <c r="K9" s="133"/>
    </row>
    <row r="10" spans="1:11">
      <c r="A10" s="568" t="s">
        <v>2843</v>
      </c>
      <c r="B10" s="422">
        <v>99</v>
      </c>
      <c r="C10" s="418" t="s">
        <v>1869</v>
      </c>
      <c r="D10" s="422" t="s">
        <v>439</v>
      </c>
      <c r="E10" s="418">
        <v>0.03</v>
      </c>
      <c r="F10" s="419">
        <v>39295</v>
      </c>
      <c r="G10" s="420">
        <v>49513</v>
      </c>
      <c r="H10" s="421">
        <v>499199</v>
      </c>
      <c r="I10" s="133"/>
      <c r="J10" s="133"/>
      <c r="K10" s="133"/>
    </row>
    <row r="11" spans="1:11">
      <c r="A11" s="568" t="s">
        <v>2844</v>
      </c>
      <c r="B11" s="422">
        <v>99</v>
      </c>
      <c r="C11" s="418" t="s">
        <v>2845</v>
      </c>
      <c r="D11" s="422" t="s">
        <v>439</v>
      </c>
      <c r="E11" s="418">
        <v>0.03</v>
      </c>
      <c r="F11" s="419">
        <v>38063</v>
      </c>
      <c r="G11" s="420">
        <v>46469</v>
      </c>
      <c r="H11" s="421">
        <v>876864</v>
      </c>
      <c r="I11" s="133"/>
      <c r="J11" s="133"/>
      <c r="K11" s="133"/>
    </row>
    <row r="12" spans="1:11">
      <c r="A12" s="568" t="s">
        <v>2846</v>
      </c>
      <c r="B12" s="422">
        <v>99</v>
      </c>
      <c r="C12" s="418" t="s">
        <v>1872</v>
      </c>
      <c r="D12" s="422" t="s">
        <v>439</v>
      </c>
      <c r="E12" s="418">
        <v>0.03</v>
      </c>
      <c r="F12" s="419">
        <v>39247</v>
      </c>
      <c r="G12" s="420">
        <v>50183</v>
      </c>
      <c r="H12" s="421">
        <v>998511</v>
      </c>
      <c r="I12" s="133"/>
      <c r="J12" s="133"/>
      <c r="K12" s="133"/>
    </row>
    <row r="13" spans="1:11">
      <c r="A13" s="568" t="s">
        <v>2847</v>
      </c>
      <c r="B13" s="422">
        <v>99</v>
      </c>
      <c r="C13" s="418" t="s">
        <v>2848</v>
      </c>
      <c r="D13" s="422" t="s">
        <v>439</v>
      </c>
      <c r="E13" s="418">
        <v>0.03</v>
      </c>
      <c r="F13" s="419">
        <v>35200</v>
      </c>
      <c r="G13" s="420">
        <v>44888</v>
      </c>
      <c r="H13" s="421">
        <v>475978</v>
      </c>
      <c r="I13" s="133"/>
      <c r="J13" s="133"/>
      <c r="K13" s="133"/>
    </row>
    <row r="14" spans="1:11">
      <c r="A14" s="568" t="s">
        <v>2849</v>
      </c>
      <c r="B14" s="422">
        <v>99</v>
      </c>
      <c r="C14" s="418" t="s">
        <v>2850</v>
      </c>
      <c r="D14" s="422" t="s">
        <v>439</v>
      </c>
      <c r="E14" s="418">
        <v>0.03</v>
      </c>
      <c r="F14" s="419">
        <v>39338</v>
      </c>
      <c r="G14" s="420">
        <v>48449</v>
      </c>
      <c r="H14" s="421">
        <v>648674</v>
      </c>
      <c r="I14" s="133"/>
      <c r="J14" s="133"/>
      <c r="K14" s="133"/>
    </row>
    <row r="15" spans="1:11">
      <c r="A15" s="568" t="s">
        <v>2851</v>
      </c>
      <c r="B15" s="422">
        <v>99</v>
      </c>
      <c r="C15" s="418" t="s">
        <v>2852</v>
      </c>
      <c r="D15" s="422" t="s">
        <v>439</v>
      </c>
      <c r="E15" s="418">
        <v>0.03</v>
      </c>
      <c r="F15" s="419">
        <v>37938</v>
      </c>
      <c r="G15" s="420">
        <v>45039</v>
      </c>
      <c r="H15" s="421">
        <v>1034588</v>
      </c>
      <c r="I15" s="133"/>
      <c r="J15" s="133"/>
      <c r="K15" s="133"/>
    </row>
    <row r="16" spans="1:11">
      <c r="A16" s="568" t="s">
        <v>2853</v>
      </c>
      <c r="B16" s="422">
        <v>99</v>
      </c>
      <c r="C16" s="418" t="s">
        <v>1873</v>
      </c>
      <c r="D16" s="422" t="s">
        <v>439</v>
      </c>
      <c r="E16" s="418">
        <v>0.03</v>
      </c>
      <c r="F16" s="419">
        <v>38247</v>
      </c>
      <c r="G16" s="420">
        <v>44827</v>
      </c>
      <c r="H16" s="421">
        <v>609186</v>
      </c>
      <c r="I16" s="133"/>
      <c r="J16" s="133"/>
      <c r="K16" s="133"/>
    </row>
    <row r="17" spans="1:8" s="133" customFormat="1">
      <c r="A17" s="568" t="s">
        <v>2854</v>
      </c>
      <c r="B17" s="422">
        <v>99</v>
      </c>
      <c r="C17" s="418" t="s">
        <v>2855</v>
      </c>
      <c r="D17" s="422" t="s">
        <v>439</v>
      </c>
      <c r="E17" s="418">
        <v>0.03</v>
      </c>
      <c r="F17" s="419">
        <v>39022</v>
      </c>
      <c r="G17" s="420">
        <v>49971</v>
      </c>
      <c r="H17" s="421">
        <v>613030</v>
      </c>
    </row>
    <row r="18" spans="1:8" s="133" customFormat="1">
      <c r="A18" s="568" t="s">
        <v>2856</v>
      </c>
      <c r="B18" s="422">
        <v>99</v>
      </c>
      <c r="C18" s="418" t="s">
        <v>2857</v>
      </c>
      <c r="D18" s="422" t="s">
        <v>439</v>
      </c>
      <c r="E18" s="418">
        <v>0.03</v>
      </c>
      <c r="F18" s="419">
        <v>39324</v>
      </c>
      <c r="G18" s="420">
        <v>50275</v>
      </c>
      <c r="H18" s="421">
        <v>1200178</v>
      </c>
    </row>
    <row r="19" spans="1:8" s="133" customFormat="1">
      <c r="A19" s="568" t="s">
        <v>2858</v>
      </c>
      <c r="B19" s="422">
        <v>99</v>
      </c>
      <c r="C19" s="418" t="s">
        <v>2859</v>
      </c>
      <c r="D19" s="422" t="s">
        <v>439</v>
      </c>
      <c r="E19" s="418">
        <v>0.03</v>
      </c>
      <c r="F19" s="419">
        <v>39897</v>
      </c>
      <c r="G19" s="420">
        <v>50852</v>
      </c>
      <c r="H19" s="421">
        <v>2750211</v>
      </c>
    </row>
    <row r="20" spans="1:8" s="133" customFormat="1">
      <c r="A20" s="568" t="s">
        <v>2860</v>
      </c>
      <c r="B20" s="422">
        <v>99</v>
      </c>
      <c r="C20" s="418" t="s">
        <v>2861</v>
      </c>
      <c r="D20" s="422" t="s">
        <v>439</v>
      </c>
      <c r="E20" s="418">
        <v>0.03</v>
      </c>
      <c r="F20" s="419">
        <v>39784</v>
      </c>
      <c r="G20" s="420">
        <v>50732</v>
      </c>
      <c r="H20" s="421">
        <v>1447687</v>
      </c>
    </row>
    <row r="21" spans="1:8" s="133" customFormat="1">
      <c r="A21" s="568" t="s">
        <v>2862</v>
      </c>
      <c r="B21" s="422">
        <v>99</v>
      </c>
      <c r="C21" s="418" t="s">
        <v>2863</v>
      </c>
      <c r="D21" s="422" t="s">
        <v>439</v>
      </c>
      <c r="E21" s="418">
        <v>0.03</v>
      </c>
      <c r="F21" s="419">
        <v>39882</v>
      </c>
      <c r="G21" s="420">
        <v>50459</v>
      </c>
      <c r="H21" s="421">
        <v>329413</v>
      </c>
    </row>
    <row r="22" spans="1:8" s="133" customFormat="1">
      <c r="A22" s="568" t="s">
        <v>2864</v>
      </c>
      <c r="B22" s="422">
        <v>99</v>
      </c>
      <c r="C22" s="418" t="s">
        <v>1877</v>
      </c>
      <c r="D22" s="422" t="s">
        <v>439</v>
      </c>
      <c r="E22" s="418">
        <v>0.03</v>
      </c>
      <c r="F22" s="419">
        <v>38979</v>
      </c>
      <c r="G22" s="420">
        <v>49941</v>
      </c>
      <c r="H22" s="421">
        <v>665079</v>
      </c>
    </row>
    <row r="23" spans="1:8" s="133" customFormat="1">
      <c r="A23" s="568" t="s">
        <v>2865</v>
      </c>
      <c r="B23" s="422">
        <v>99</v>
      </c>
      <c r="C23" s="418" t="s">
        <v>2866</v>
      </c>
      <c r="D23" s="422" t="s">
        <v>439</v>
      </c>
      <c r="E23" s="418">
        <v>0.03</v>
      </c>
      <c r="F23" s="419">
        <v>39995</v>
      </c>
      <c r="G23" s="420">
        <v>49118</v>
      </c>
      <c r="H23" s="421">
        <v>1746140</v>
      </c>
    </row>
    <row r="24" spans="1:8" s="133" customFormat="1">
      <c r="A24" s="568" t="s">
        <v>2867</v>
      </c>
      <c r="B24" s="422">
        <v>99</v>
      </c>
      <c r="C24" s="418" t="s">
        <v>2868</v>
      </c>
      <c r="D24" s="422" t="s">
        <v>439</v>
      </c>
      <c r="E24" s="418">
        <v>0.03</v>
      </c>
      <c r="F24" s="419">
        <v>39070</v>
      </c>
      <c r="G24" s="420">
        <v>44918</v>
      </c>
      <c r="H24" s="421">
        <v>491443</v>
      </c>
    </row>
    <row r="25" spans="1:8" s="133" customFormat="1">
      <c r="A25" s="568" t="s">
        <v>2869</v>
      </c>
      <c r="B25" s="422">
        <v>99</v>
      </c>
      <c r="C25" s="418" t="s">
        <v>1883</v>
      </c>
      <c r="D25" s="422" t="s">
        <v>439</v>
      </c>
      <c r="E25" s="418">
        <v>0.03</v>
      </c>
      <c r="F25" s="419">
        <v>39945</v>
      </c>
      <c r="G25" s="420">
        <v>50548</v>
      </c>
      <c r="H25" s="421">
        <v>700196</v>
      </c>
    </row>
    <row r="26" spans="1:8" s="133" customFormat="1">
      <c r="A26" s="568" t="s">
        <v>2870</v>
      </c>
      <c r="B26" s="422">
        <v>99</v>
      </c>
      <c r="C26" s="418" t="s">
        <v>2871</v>
      </c>
      <c r="D26" s="422" t="s">
        <v>439</v>
      </c>
      <c r="E26" s="418">
        <v>0.03</v>
      </c>
      <c r="F26" s="419">
        <v>38042</v>
      </c>
      <c r="G26" s="420">
        <v>45711</v>
      </c>
      <c r="H26" s="421">
        <v>1269142</v>
      </c>
    </row>
    <row r="27" spans="1:8" s="133" customFormat="1">
      <c r="A27" s="568" t="s">
        <v>2872</v>
      </c>
      <c r="B27" s="422">
        <v>99</v>
      </c>
      <c r="C27" s="418" t="s">
        <v>2873</v>
      </c>
      <c r="D27" s="422" t="s">
        <v>439</v>
      </c>
      <c r="E27" s="418">
        <v>0.03</v>
      </c>
      <c r="F27" s="419">
        <v>39407</v>
      </c>
      <c r="G27" s="420">
        <v>50367</v>
      </c>
      <c r="H27" s="421">
        <v>1140169</v>
      </c>
    </row>
    <row r="28" spans="1:8" s="133" customFormat="1">
      <c r="A28" s="568" t="s">
        <v>2874</v>
      </c>
      <c r="B28" s="422">
        <v>99</v>
      </c>
      <c r="C28" s="418" t="s">
        <v>2875</v>
      </c>
      <c r="D28" s="422" t="s">
        <v>439</v>
      </c>
      <c r="E28" s="418">
        <v>0.03</v>
      </c>
      <c r="F28" s="419">
        <v>39784</v>
      </c>
      <c r="G28" s="420">
        <v>47080</v>
      </c>
      <c r="H28" s="421">
        <v>1794561</v>
      </c>
    </row>
    <row r="29" spans="1:8" s="133" customFormat="1">
      <c r="A29" s="568" t="s">
        <v>2876</v>
      </c>
      <c r="B29" s="422">
        <v>99</v>
      </c>
      <c r="C29" s="418" t="s">
        <v>2877</v>
      </c>
      <c r="D29" s="422" t="s">
        <v>439</v>
      </c>
      <c r="E29" s="418">
        <v>0.03</v>
      </c>
      <c r="F29" s="419">
        <v>38408</v>
      </c>
      <c r="G29" s="420">
        <v>46806</v>
      </c>
      <c r="H29" s="421">
        <v>514499</v>
      </c>
    </row>
    <row r="30" spans="1:8" s="133" customFormat="1">
      <c r="A30" s="568" t="s">
        <v>2878</v>
      </c>
      <c r="B30" s="422">
        <v>99</v>
      </c>
      <c r="C30" s="418" t="s">
        <v>2879</v>
      </c>
      <c r="D30" s="422" t="s">
        <v>439</v>
      </c>
      <c r="E30" s="418">
        <v>0.03</v>
      </c>
      <c r="F30" s="419">
        <v>39658</v>
      </c>
      <c r="G30" s="420">
        <v>47687</v>
      </c>
      <c r="H30" s="421">
        <v>5000043</v>
      </c>
    </row>
    <row r="31" spans="1:8" s="133" customFormat="1">
      <c r="A31" s="568" t="s">
        <v>2880</v>
      </c>
      <c r="B31" s="422">
        <v>99</v>
      </c>
      <c r="C31" s="418" t="s">
        <v>2881</v>
      </c>
      <c r="D31" s="422" t="s">
        <v>439</v>
      </c>
      <c r="E31" s="418">
        <v>0.03</v>
      </c>
      <c r="F31" s="419">
        <v>40121</v>
      </c>
      <c r="G31" s="420">
        <v>49973</v>
      </c>
      <c r="H31" s="421">
        <v>1896339</v>
      </c>
    </row>
    <row r="32" spans="1:8" s="133" customFormat="1">
      <c r="A32" s="568" t="s">
        <v>2882</v>
      </c>
      <c r="B32" s="422">
        <v>99</v>
      </c>
      <c r="C32" s="418" t="s">
        <v>2883</v>
      </c>
      <c r="D32" s="422" t="s">
        <v>439</v>
      </c>
      <c r="E32" s="418">
        <v>0.03</v>
      </c>
      <c r="F32" s="419">
        <v>38105</v>
      </c>
      <c r="G32" s="420">
        <v>47231</v>
      </c>
      <c r="H32" s="421">
        <v>999999</v>
      </c>
    </row>
    <row r="33" spans="1:8" s="133" customFormat="1">
      <c r="A33" s="568" t="s">
        <v>2884</v>
      </c>
      <c r="B33" s="422">
        <v>99</v>
      </c>
      <c r="C33" s="418" t="s">
        <v>2885</v>
      </c>
      <c r="D33" s="422" t="s">
        <v>439</v>
      </c>
      <c r="E33" s="418">
        <v>0.03</v>
      </c>
      <c r="F33" s="419">
        <v>40072</v>
      </c>
      <c r="G33" s="420">
        <v>44454</v>
      </c>
      <c r="H33" s="421">
        <v>2600066</v>
      </c>
    </row>
    <row r="34" spans="1:8" s="133" customFormat="1">
      <c r="A34" s="568" t="s">
        <v>2886</v>
      </c>
      <c r="B34" s="422">
        <v>99</v>
      </c>
      <c r="C34" s="418" t="s">
        <v>2887</v>
      </c>
      <c r="D34" s="422" t="s">
        <v>439</v>
      </c>
      <c r="E34" s="418">
        <v>0.03</v>
      </c>
      <c r="F34" s="419">
        <v>35205</v>
      </c>
      <c r="G34" s="420">
        <v>45839</v>
      </c>
      <c r="H34" s="421">
        <v>467311</v>
      </c>
    </row>
    <row r="35" spans="1:8" s="133" customFormat="1">
      <c r="A35" s="568" t="s">
        <v>2888</v>
      </c>
      <c r="B35" s="422">
        <v>99</v>
      </c>
      <c r="C35" s="418" t="s">
        <v>2889</v>
      </c>
      <c r="D35" s="422" t="s">
        <v>439</v>
      </c>
      <c r="E35" s="418">
        <v>0.03</v>
      </c>
      <c r="F35" s="419">
        <v>37155</v>
      </c>
      <c r="G35" s="420">
        <v>45649</v>
      </c>
      <c r="H35" s="421">
        <v>464810</v>
      </c>
    </row>
    <row r="36" spans="1:8" s="133" customFormat="1">
      <c r="A36" s="568" t="s">
        <v>2890</v>
      </c>
      <c r="B36" s="422">
        <v>99</v>
      </c>
      <c r="C36" s="418" t="s">
        <v>2891</v>
      </c>
      <c r="D36" s="422" t="s">
        <v>439</v>
      </c>
      <c r="E36" s="418">
        <v>0.03</v>
      </c>
      <c r="F36" s="419">
        <v>38021</v>
      </c>
      <c r="G36" s="420">
        <v>48967</v>
      </c>
      <c r="H36" s="421">
        <v>1397598</v>
      </c>
    </row>
    <row r="37" spans="1:8" s="133" customFormat="1">
      <c r="A37" s="568" t="s">
        <v>2892</v>
      </c>
      <c r="B37" s="422">
        <v>99</v>
      </c>
      <c r="C37" s="418" t="s">
        <v>2893</v>
      </c>
      <c r="D37" s="422" t="s">
        <v>439</v>
      </c>
      <c r="E37" s="418">
        <v>0.03</v>
      </c>
      <c r="F37" s="419">
        <v>40057</v>
      </c>
      <c r="G37" s="420">
        <v>48814</v>
      </c>
      <c r="H37" s="421">
        <v>1995414</v>
      </c>
    </row>
    <row r="38" spans="1:8" s="133" customFormat="1">
      <c r="A38" s="568" t="s">
        <v>2894</v>
      </c>
      <c r="B38" s="422">
        <v>99</v>
      </c>
      <c r="C38" s="418" t="s">
        <v>2895</v>
      </c>
      <c r="D38" s="422" t="s">
        <v>439</v>
      </c>
      <c r="E38" s="418">
        <v>0.03</v>
      </c>
      <c r="F38" s="419">
        <v>39015</v>
      </c>
      <c r="G38" s="420">
        <v>46653</v>
      </c>
      <c r="H38" s="421">
        <v>2368330</v>
      </c>
    </row>
    <row r="39" spans="1:8" s="133" customFormat="1">
      <c r="A39" s="568" t="s">
        <v>2896</v>
      </c>
      <c r="B39" s="422">
        <v>99</v>
      </c>
      <c r="C39" s="418" t="s">
        <v>2897</v>
      </c>
      <c r="D39" s="422" t="s">
        <v>439</v>
      </c>
      <c r="E39" s="418">
        <v>0.03</v>
      </c>
      <c r="F39" s="419">
        <v>38448</v>
      </c>
      <c r="G39" s="420">
        <v>46469</v>
      </c>
      <c r="H39" s="421">
        <v>1495981</v>
      </c>
    </row>
    <row r="40" spans="1:8" s="133" customFormat="1">
      <c r="A40" s="568" t="s">
        <v>2898</v>
      </c>
      <c r="B40" s="422">
        <v>99</v>
      </c>
      <c r="C40" s="418" t="s">
        <v>2845</v>
      </c>
      <c r="D40" s="422" t="s">
        <v>439</v>
      </c>
      <c r="E40" s="418">
        <v>0.03</v>
      </c>
      <c r="F40" s="419">
        <v>39132</v>
      </c>
      <c r="G40" s="420">
        <v>46441</v>
      </c>
      <c r="H40" s="421">
        <v>1700152</v>
      </c>
    </row>
    <row r="41" spans="1:8" s="133" customFormat="1">
      <c r="A41" s="568" t="s">
        <v>2899</v>
      </c>
      <c r="B41" s="422">
        <v>99</v>
      </c>
      <c r="C41" s="418" t="s">
        <v>2900</v>
      </c>
      <c r="D41" s="422" t="s">
        <v>439</v>
      </c>
      <c r="E41" s="418">
        <v>0.03</v>
      </c>
      <c r="F41" s="419">
        <v>38996</v>
      </c>
      <c r="G41" s="420">
        <v>49210</v>
      </c>
      <c r="H41" s="421">
        <v>2175891</v>
      </c>
    </row>
    <row r="42" spans="1:8" s="133" customFormat="1">
      <c r="A42" s="568" t="s">
        <v>2901</v>
      </c>
      <c r="B42" s="422">
        <v>99</v>
      </c>
      <c r="C42" s="418" t="s">
        <v>2902</v>
      </c>
      <c r="D42" s="422" t="s">
        <v>439</v>
      </c>
      <c r="E42" s="418">
        <v>0.03</v>
      </c>
      <c r="F42" s="419">
        <v>38639</v>
      </c>
      <c r="G42" s="420">
        <v>48875</v>
      </c>
      <c r="H42" s="421">
        <v>1175195</v>
      </c>
    </row>
    <row r="43" spans="1:8" s="133" customFormat="1">
      <c r="A43" s="568" t="s">
        <v>2903</v>
      </c>
      <c r="B43" s="422">
        <v>99</v>
      </c>
      <c r="C43" s="418" t="s">
        <v>2904</v>
      </c>
      <c r="D43" s="422" t="s">
        <v>439</v>
      </c>
      <c r="E43" s="418">
        <v>0.03</v>
      </c>
      <c r="F43" s="419">
        <v>39259</v>
      </c>
      <c r="G43" s="420">
        <v>50214</v>
      </c>
      <c r="H43" s="421">
        <v>1671474</v>
      </c>
    </row>
    <row r="44" spans="1:8" s="133" customFormat="1">
      <c r="A44" s="568" t="s">
        <v>2905</v>
      </c>
      <c r="B44" s="422">
        <v>99</v>
      </c>
      <c r="C44" s="418" t="s">
        <v>1906</v>
      </c>
      <c r="D44" s="422" t="s">
        <v>439</v>
      </c>
      <c r="E44" s="418">
        <v>0.03</v>
      </c>
      <c r="F44" s="419">
        <v>38434</v>
      </c>
      <c r="G44" s="420">
        <v>46104</v>
      </c>
      <c r="H44" s="421">
        <v>1200000</v>
      </c>
    </row>
    <row r="45" spans="1:8" s="133" customFormat="1">
      <c r="A45" s="568" t="s">
        <v>2906</v>
      </c>
      <c r="B45" s="422">
        <v>99</v>
      </c>
      <c r="C45" s="418" t="s">
        <v>2907</v>
      </c>
      <c r="D45" s="422" t="s">
        <v>439</v>
      </c>
      <c r="E45" s="418">
        <v>0.03</v>
      </c>
      <c r="F45" s="419">
        <v>39511</v>
      </c>
      <c r="G45" s="420">
        <v>50459</v>
      </c>
      <c r="H45" s="421">
        <v>1597334</v>
      </c>
    </row>
    <row r="46" spans="1:8" s="133" customFormat="1">
      <c r="A46" s="568" t="s">
        <v>2908</v>
      </c>
      <c r="B46" s="422">
        <v>99</v>
      </c>
      <c r="C46" s="418" t="s">
        <v>2909</v>
      </c>
      <c r="D46" s="422" t="s">
        <v>439</v>
      </c>
      <c r="E46" s="418">
        <v>0.03</v>
      </c>
      <c r="F46" s="419">
        <v>38230</v>
      </c>
      <c r="G46" s="420">
        <v>46257</v>
      </c>
      <c r="H46" s="421">
        <v>850000</v>
      </c>
    </row>
    <row r="47" spans="1:8" s="133" customFormat="1">
      <c r="A47" s="568" t="s">
        <v>2910</v>
      </c>
      <c r="B47" s="422">
        <v>99</v>
      </c>
      <c r="C47" s="418" t="s">
        <v>2911</v>
      </c>
      <c r="D47" s="422" t="s">
        <v>439</v>
      </c>
      <c r="E47" s="418">
        <v>0.03</v>
      </c>
      <c r="F47" s="419">
        <v>39779</v>
      </c>
      <c r="G47" s="420">
        <v>50002</v>
      </c>
      <c r="H47" s="421">
        <v>120154</v>
      </c>
    </row>
    <row r="48" spans="1:8" s="133" customFormat="1">
      <c r="A48" s="568" t="s">
        <v>2912</v>
      </c>
      <c r="B48" s="422">
        <v>99</v>
      </c>
      <c r="C48" s="418" t="s">
        <v>2913</v>
      </c>
      <c r="D48" s="422" t="s">
        <v>439</v>
      </c>
      <c r="E48" s="418">
        <v>0.03</v>
      </c>
      <c r="F48" s="419">
        <v>37911</v>
      </c>
      <c r="G48" s="420">
        <v>46288</v>
      </c>
      <c r="H48" s="421">
        <v>443089</v>
      </c>
    </row>
    <row r="49" spans="1:8" s="133" customFormat="1">
      <c r="A49" s="568" t="s">
        <v>2914</v>
      </c>
      <c r="B49" s="422">
        <v>99</v>
      </c>
      <c r="C49" s="418" t="s">
        <v>2915</v>
      </c>
      <c r="D49" s="422" t="s">
        <v>439</v>
      </c>
      <c r="E49" s="418">
        <v>0.03</v>
      </c>
      <c r="F49" s="419">
        <v>38856</v>
      </c>
      <c r="G49" s="420">
        <v>46165</v>
      </c>
      <c r="H49" s="421">
        <v>1000004</v>
      </c>
    </row>
    <row r="50" spans="1:8" s="133" customFormat="1">
      <c r="A50" s="568" t="s">
        <v>2916</v>
      </c>
      <c r="B50" s="422">
        <v>99</v>
      </c>
      <c r="C50" s="418" t="s">
        <v>1909</v>
      </c>
      <c r="D50" s="422" t="s">
        <v>439</v>
      </c>
      <c r="E50" s="418">
        <v>0.03</v>
      </c>
      <c r="F50" s="419">
        <v>36978</v>
      </c>
      <c r="G50" s="420">
        <v>46841</v>
      </c>
      <c r="H50" s="421">
        <v>977201</v>
      </c>
    </row>
    <row r="51" spans="1:8" s="133" customFormat="1">
      <c r="A51" s="568" t="s">
        <v>2917</v>
      </c>
      <c r="B51" s="422">
        <v>99</v>
      </c>
      <c r="C51" s="418" t="s">
        <v>2918</v>
      </c>
      <c r="D51" s="422" t="s">
        <v>439</v>
      </c>
      <c r="E51" s="418">
        <v>0.03</v>
      </c>
      <c r="F51" s="419">
        <v>39498</v>
      </c>
      <c r="G51" s="420">
        <v>48633</v>
      </c>
      <c r="H51" s="421">
        <v>5000092</v>
      </c>
    </row>
    <row r="52" spans="1:8" s="133" customFormat="1">
      <c r="A52" s="568" t="s">
        <v>2919</v>
      </c>
      <c r="B52" s="422">
        <v>99</v>
      </c>
      <c r="C52" s="418" t="s">
        <v>2920</v>
      </c>
      <c r="D52" s="422" t="s">
        <v>439</v>
      </c>
      <c r="E52" s="418">
        <v>0.03</v>
      </c>
      <c r="F52" s="419">
        <v>39401</v>
      </c>
      <c r="G52" s="420">
        <v>44857</v>
      </c>
      <c r="H52" s="421">
        <v>1991241</v>
      </c>
    </row>
    <row r="53" spans="1:8" s="133" customFormat="1">
      <c r="A53" s="568" t="s">
        <v>2921</v>
      </c>
      <c r="B53" s="422">
        <v>99</v>
      </c>
      <c r="C53" s="418" t="s">
        <v>1916</v>
      </c>
      <c r="D53" s="422" t="s">
        <v>439</v>
      </c>
      <c r="E53" s="418">
        <v>0.03</v>
      </c>
      <c r="F53" s="419">
        <v>36706</v>
      </c>
      <c r="G53" s="420">
        <v>45100</v>
      </c>
      <c r="H53" s="421">
        <v>609144</v>
      </c>
    </row>
    <row r="54" spans="1:8" s="133" customFormat="1">
      <c r="A54" s="568" t="s">
        <v>2922</v>
      </c>
      <c r="B54" s="422">
        <v>99</v>
      </c>
      <c r="C54" s="418" t="s">
        <v>2923</v>
      </c>
      <c r="D54" s="422" t="s">
        <v>439</v>
      </c>
      <c r="E54" s="418">
        <v>0.03</v>
      </c>
      <c r="F54" s="419">
        <v>37725</v>
      </c>
      <c r="G54" s="420">
        <v>45008</v>
      </c>
      <c r="H54" s="421">
        <v>179582</v>
      </c>
    </row>
    <row r="55" spans="1:8" s="133" customFormat="1">
      <c r="A55" s="568" t="s">
        <v>2924</v>
      </c>
      <c r="B55" s="422">
        <v>99</v>
      </c>
      <c r="C55" s="418" t="s">
        <v>2925</v>
      </c>
      <c r="D55" s="422" t="s">
        <v>439</v>
      </c>
      <c r="E55" s="418">
        <v>0.03</v>
      </c>
      <c r="F55" s="419">
        <v>39763</v>
      </c>
      <c r="G55" s="420">
        <v>48510</v>
      </c>
      <c r="H55" s="421">
        <v>997809</v>
      </c>
    </row>
    <row r="56" spans="1:8" s="133" customFormat="1">
      <c r="A56" s="568" t="s">
        <v>2926</v>
      </c>
      <c r="B56" s="422">
        <v>99</v>
      </c>
      <c r="C56" s="418" t="s">
        <v>2927</v>
      </c>
      <c r="D56" s="422" t="s">
        <v>439</v>
      </c>
      <c r="E56" s="418">
        <v>0.03</v>
      </c>
      <c r="F56" s="419">
        <v>37812</v>
      </c>
      <c r="G56" s="420">
        <v>46226</v>
      </c>
      <c r="H56" s="421">
        <v>1800141</v>
      </c>
    </row>
    <row r="57" spans="1:8" s="133" customFormat="1">
      <c r="A57" s="568" t="s">
        <v>2928</v>
      </c>
      <c r="B57" s="422">
        <v>99</v>
      </c>
      <c r="C57" s="418" t="s">
        <v>2929</v>
      </c>
      <c r="D57" s="422" t="s">
        <v>439</v>
      </c>
      <c r="E57" s="418">
        <v>0.03</v>
      </c>
      <c r="F57" s="419">
        <v>39539</v>
      </c>
      <c r="G57" s="420">
        <v>49026</v>
      </c>
      <c r="H57" s="421">
        <v>2494802</v>
      </c>
    </row>
    <row r="58" spans="1:8" s="133" customFormat="1">
      <c r="A58" s="568" t="s">
        <v>2930</v>
      </c>
      <c r="B58" s="422">
        <v>99</v>
      </c>
      <c r="C58" s="418" t="s">
        <v>2931</v>
      </c>
      <c r="D58" s="422" t="s">
        <v>439</v>
      </c>
      <c r="E58" s="418">
        <v>0.03</v>
      </c>
      <c r="F58" s="419">
        <v>38574</v>
      </c>
      <c r="G58" s="420">
        <v>46622</v>
      </c>
      <c r="H58" s="421">
        <v>900181</v>
      </c>
    </row>
    <row r="59" spans="1:8" s="133" customFormat="1">
      <c r="A59" s="568" t="s">
        <v>2932</v>
      </c>
      <c r="B59" s="422">
        <v>99</v>
      </c>
      <c r="C59" s="418" t="s">
        <v>2933</v>
      </c>
      <c r="D59" s="422" t="s">
        <v>439</v>
      </c>
      <c r="E59" s="418">
        <v>0.03</v>
      </c>
      <c r="F59" s="419">
        <v>38289</v>
      </c>
      <c r="G59" s="420">
        <v>47049</v>
      </c>
      <c r="H59" s="421">
        <v>1334433</v>
      </c>
    </row>
    <row r="60" spans="1:8" s="133" customFormat="1">
      <c r="A60" s="568" t="s">
        <v>2934</v>
      </c>
      <c r="B60" s="422">
        <v>99</v>
      </c>
      <c r="C60" s="418" t="s">
        <v>2935</v>
      </c>
      <c r="D60" s="422" t="s">
        <v>439</v>
      </c>
      <c r="E60" s="418">
        <v>0.03</v>
      </c>
      <c r="F60" s="419">
        <v>38406</v>
      </c>
      <c r="G60" s="420">
        <v>45711</v>
      </c>
      <c r="H60" s="421">
        <v>751783</v>
      </c>
    </row>
    <row r="61" spans="1:8" s="133" customFormat="1">
      <c r="A61" s="568" t="s">
        <v>2936</v>
      </c>
      <c r="B61" s="422">
        <v>99</v>
      </c>
      <c r="C61" s="418" t="s">
        <v>1922</v>
      </c>
      <c r="D61" s="422" t="s">
        <v>439</v>
      </c>
      <c r="E61" s="418">
        <v>0.03</v>
      </c>
      <c r="F61" s="419">
        <v>39568</v>
      </c>
      <c r="G61" s="420">
        <v>46866</v>
      </c>
      <c r="H61" s="421">
        <v>2450065</v>
      </c>
    </row>
    <row r="62" spans="1:8" s="133" customFormat="1">
      <c r="A62" s="568" t="s">
        <v>2937</v>
      </c>
      <c r="B62" s="422">
        <v>99</v>
      </c>
      <c r="C62" s="418" t="s">
        <v>2938</v>
      </c>
      <c r="D62" s="422" t="s">
        <v>439</v>
      </c>
      <c r="E62" s="418">
        <v>0.03</v>
      </c>
      <c r="F62" s="419">
        <v>39651</v>
      </c>
      <c r="G62" s="420">
        <v>49879</v>
      </c>
      <c r="H62" s="421">
        <v>1140216</v>
      </c>
    </row>
    <row r="63" spans="1:8" s="133" customFormat="1">
      <c r="A63" s="568" t="s">
        <v>2939</v>
      </c>
      <c r="B63" s="422">
        <v>99</v>
      </c>
      <c r="C63" s="418" t="s">
        <v>2940</v>
      </c>
      <c r="D63" s="422" t="s">
        <v>439</v>
      </c>
      <c r="E63" s="418">
        <v>0.03</v>
      </c>
      <c r="F63" s="419">
        <v>40023</v>
      </c>
      <c r="G63" s="420">
        <v>45861</v>
      </c>
      <c r="H63" s="421">
        <v>1265018</v>
      </c>
    </row>
    <row r="64" spans="1:8" s="133" customFormat="1">
      <c r="A64" s="568" t="s">
        <v>2941</v>
      </c>
      <c r="B64" s="422">
        <v>99</v>
      </c>
      <c r="C64" s="418" t="s">
        <v>2942</v>
      </c>
      <c r="D64" s="422" t="s">
        <v>439</v>
      </c>
      <c r="E64" s="418">
        <v>0.03</v>
      </c>
      <c r="F64" s="419">
        <v>38212</v>
      </c>
      <c r="G64" s="420">
        <v>47322</v>
      </c>
      <c r="H64" s="421">
        <v>2190079</v>
      </c>
    </row>
    <row r="65" spans="1:8" s="133" customFormat="1">
      <c r="A65" s="568" t="s">
        <v>2943</v>
      </c>
      <c r="B65" s="422">
        <v>99</v>
      </c>
      <c r="C65" s="418" t="s">
        <v>1869</v>
      </c>
      <c r="D65" s="422" t="s">
        <v>439</v>
      </c>
      <c r="E65" s="418">
        <v>0.03</v>
      </c>
      <c r="F65" s="419">
        <v>38525</v>
      </c>
      <c r="G65" s="420">
        <v>47657</v>
      </c>
      <c r="H65" s="421">
        <v>400033</v>
      </c>
    </row>
    <row r="66" spans="1:8" s="133" customFormat="1">
      <c r="A66" s="568" t="s">
        <v>2944</v>
      </c>
      <c r="B66" s="422">
        <v>99</v>
      </c>
      <c r="C66" s="418" t="s">
        <v>2945</v>
      </c>
      <c r="D66" s="422" t="s">
        <v>439</v>
      </c>
      <c r="E66" s="418">
        <v>0.03</v>
      </c>
      <c r="F66" s="419">
        <v>38569</v>
      </c>
      <c r="G66" s="420">
        <v>45496</v>
      </c>
      <c r="H66" s="421">
        <v>1794143</v>
      </c>
    </row>
    <row r="67" spans="1:8" s="133" customFormat="1">
      <c r="A67" s="568" t="s">
        <v>2946</v>
      </c>
      <c r="B67" s="422">
        <v>99</v>
      </c>
      <c r="C67" s="418" t="s">
        <v>2920</v>
      </c>
      <c r="D67" s="422" t="s">
        <v>439</v>
      </c>
      <c r="E67" s="418">
        <v>0.03</v>
      </c>
      <c r="F67" s="419">
        <v>35937</v>
      </c>
      <c r="G67" s="420">
        <v>44704</v>
      </c>
      <c r="H67" s="421">
        <v>969211</v>
      </c>
    </row>
    <row r="68" spans="1:8" s="133" customFormat="1">
      <c r="A68" s="568" t="s">
        <v>2947</v>
      </c>
      <c r="B68" s="422">
        <v>99</v>
      </c>
      <c r="C68" s="418" t="s">
        <v>2948</v>
      </c>
      <c r="D68" s="422" t="s">
        <v>439</v>
      </c>
      <c r="E68" s="418">
        <v>0.03</v>
      </c>
      <c r="F68" s="419">
        <v>39786</v>
      </c>
      <c r="G68" s="420">
        <v>50732</v>
      </c>
      <c r="H68" s="421">
        <v>748943</v>
      </c>
    </row>
    <row r="69" spans="1:8" s="133" customFormat="1">
      <c r="A69" s="568" t="s">
        <v>2949</v>
      </c>
      <c r="B69" s="422">
        <v>99</v>
      </c>
      <c r="C69" s="418" t="s">
        <v>2950</v>
      </c>
      <c r="D69" s="422" t="s">
        <v>439</v>
      </c>
      <c r="E69" s="418">
        <v>0.03</v>
      </c>
      <c r="F69" s="419">
        <v>39575</v>
      </c>
      <c r="G69" s="420">
        <v>50518</v>
      </c>
      <c r="H69" s="421">
        <v>3044784</v>
      </c>
    </row>
    <row r="70" spans="1:8" s="133" customFormat="1">
      <c r="A70" s="568" t="s">
        <v>2951</v>
      </c>
      <c r="B70" s="422">
        <v>99</v>
      </c>
      <c r="C70" s="418" t="s">
        <v>2952</v>
      </c>
      <c r="D70" s="422" t="s">
        <v>439</v>
      </c>
      <c r="E70" s="418">
        <v>0.03</v>
      </c>
      <c r="F70" s="419">
        <v>39540</v>
      </c>
      <c r="G70" s="420">
        <v>46104</v>
      </c>
      <c r="H70" s="421">
        <v>1634354</v>
      </c>
    </row>
    <row r="71" spans="1:8" s="133" customFormat="1">
      <c r="A71" s="568" t="s">
        <v>2953</v>
      </c>
      <c r="B71" s="422">
        <v>99</v>
      </c>
      <c r="C71" s="418" t="s">
        <v>2954</v>
      </c>
      <c r="D71" s="422" t="s">
        <v>439</v>
      </c>
      <c r="E71" s="418">
        <v>0.03</v>
      </c>
      <c r="F71" s="419">
        <v>39468</v>
      </c>
      <c r="G71" s="420">
        <v>50428</v>
      </c>
      <c r="H71" s="421">
        <v>600089</v>
      </c>
    </row>
    <row r="72" spans="1:8" s="133" customFormat="1">
      <c r="A72" s="568" t="s">
        <v>2955</v>
      </c>
      <c r="B72" s="422">
        <v>99</v>
      </c>
      <c r="C72" s="418" t="s">
        <v>1930</v>
      </c>
      <c r="D72" s="422" t="s">
        <v>439</v>
      </c>
      <c r="E72" s="418">
        <v>0.03</v>
      </c>
      <c r="F72" s="419">
        <v>36475</v>
      </c>
      <c r="G72" s="420">
        <v>45283</v>
      </c>
      <c r="H72" s="421">
        <v>805991</v>
      </c>
    </row>
    <row r="73" spans="1:8" s="133" customFormat="1">
      <c r="A73" s="568" t="s">
        <v>2956</v>
      </c>
      <c r="B73" s="422">
        <v>99</v>
      </c>
      <c r="C73" s="418" t="s">
        <v>1932</v>
      </c>
      <c r="D73" s="422" t="s">
        <v>439</v>
      </c>
      <c r="E73" s="418">
        <v>0.03</v>
      </c>
      <c r="F73" s="419">
        <v>37959</v>
      </c>
      <c r="G73" s="420">
        <v>47991</v>
      </c>
      <c r="H73" s="421">
        <v>2420137</v>
      </c>
    </row>
    <row r="74" spans="1:8" s="133" customFormat="1">
      <c r="A74" s="568" t="s">
        <v>2957</v>
      </c>
      <c r="B74" s="422">
        <v>99</v>
      </c>
      <c r="C74" s="418" t="s">
        <v>2958</v>
      </c>
      <c r="D74" s="422" t="s">
        <v>439</v>
      </c>
      <c r="E74" s="418">
        <v>0.03</v>
      </c>
      <c r="F74" s="419">
        <v>39402</v>
      </c>
      <c r="G74" s="420">
        <v>50002</v>
      </c>
      <c r="H74" s="421">
        <v>878786</v>
      </c>
    </row>
    <row r="75" spans="1:8" s="133" customFormat="1">
      <c r="A75" s="568" t="s">
        <v>2959</v>
      </c>
      <c r="B75" s="422">
        <v>99</v>
      </c>
      <c r="C75" s="418" t="s">
        <v>2960</v>
      </c>
      <c r="D75" s="422" t="s">
        <v>439</v>
      </c>
      <c r="E75" s="418">
        <v>0.03</v>
      </c>
      <c r="F75" s="419">
        <v>38693</v>
      </c>
      <c r="G75" s="420">
        <v>48175</v>
      </c>
      <c r="H75" s="421">
        <v>1042849</v>
      </c>
    </row>
    <row r="76" spans="1:8" s="133" customFormat="1">
      <c r="A76" s="568" t="s">
        <v>2961</v>
      </c>
      <c r="B76" s="422">
        <v>99</v>
      </c>
      <c r="C76" s="418" t="s">
        <v>2962</v>
      </c>
      <c r="D76" s="422" t="s">
        <v>439</v>
      </c>
      <c r="E76" s="418">
        <v>0.03</v>
      </c>
      <c r="F76" s="419">
        <v>36550</v>
      </c>
      <c r="G76" s="420">
        <v>45680</v>
      </c>
      <c r="H76" s="421">
        <v>275004</v>
      </c>
    </row>
    <row r="77" spans="1:8" s="133" customFormat="1">
      <c r="A77" s="568" t="s">
        <v>2963</v>
      </c>
      <c r="B77" s="422">
        <v>99</v>
      </c>
      <c r="C77" s="418" t="s">
        <v>2964</v>
      </c>
      <c r="D77" s="422" t="s">
        <v>439</v>
      </c>
      <c r="E77" s="418">
        <v>0.03</v>
      </c>
      <c r="F77" s="419">
        <v>39632</v>
      </c>
      <c r="G77" s="420">
        <v>46927</v>
      </c>
      <c r="H77" s="421">
        <v>1325023</v>
      </c>
    </row>
    <row r="78" spans="1:8" s="133" customFormat="1">
      <c r="A78" s="568" t="s">
        <v>2965</v>
      </c>
      <c r="B78" s="422">
        <v>99</v>
      </c>
      <c r="C78" s="418" t="s">
        <v>2966</v>
      </c>
      <c r="D78" s="422" t="s">
        <v>439</v>
      </c>
      <c r="E78" s="418">
        <v>0.03</v>
      </c>
      <c r="F78" s="419">
        <v>39463</v>
      </c>
      <c r="G78" s="420">
        <v>44949</v>
      </c>
      <c r="H78" s="421">
        <v>3500093</v>
      </c>
    </row>
    <row r="79" spans="1:8" s="133" customFormat="1">
      <c r="A79" s="568" t="s">
        <v>2967</v>
      </c>
      <c r="B79" s="422">
        <v>99</v>
      </c>
      <c r="C79" s="418" t="s">
        <v>2968</v>
      </c>
      <c r="D79" s="422" t="s">
        <v>439</v>
      </c>
      <c r="E79" s="418">
        <v>0.03</v>
      </c>
      <c r="F79" s="419">
        <v>39514</v>
      </c>
      <c r="G79" s="420">
        <v>46441</v>
      </c>
      <c r="H79" s="421">
        <v>3030159</v>
      </c>
    </row>
    <row r="80" spans="1:8" s="133" customFormat="1">
      <c r="A80" s="568" t="s">
        <v>2969</v>
      </c>
      <c r="B80" s="422">
        <v>99</v>
      </c>
      <c r="C80" s="418" t="s">
        <v>1938</v>
      </c>
      <c r="D80" s="422" t="s">
        <v>439</v>
      </c>
      <c r="E80" s="418">
        <v>0.03</v>
      </c>
      <c r="F80" s="419">
        <v>38967</v>
      </c>
      <c r="G80" s="420">
        <v>46257</v>
      </c>
      <c r="H80" s="421">
        <v>162684</v>
      </c>
    </row>
    <row r="81" spans="1:8" s="133" customFormat="1">
      <c r="A81" s="568" t="s">
        <v>2970</v>
      </c>
      <c r="B81" s="422">
        <v>99</v>
      </c>
      <c r="C81" s="418" t="s">
        <v>2971</v>
      </c>
      <c r="D81" s="422" t="s">
        <v>439</v>
      </c>
      <c r="E81" s="418">
        <v>0.03</v>
      </c>
      <c r="F81" s="419">
        <v>39533</v>
      </c>
      <c r="G81" s="420">
        <v>47930</v>
      </c>
      <c r="H81" s="421">
        <v>1500151</v>
      </c>
    </row>
    <row r="82" spans="1:8" s="133" customFormat="1">
      <c r="A82" s="568" t="s">
        <v>2972</v>
      </c>
      <c r="B82" s="422">
        <v>99</v>
      </c>
      <c r="C82" s="418" t="s">
        <v>1877</v>
      </c>
      <c r="D82" s="422" t="s">
        <v>439</v>
      </c>
      <c r="E82" s="418">
        <v>0.03</v>
      </c>
      <c r="F82" s="419">
        <v>39486</v>
      </c>
      <c r="G82" s="420">
        <v>50428</v>
      </c>
      <c r="H82" s="421">
        <v>1896863</v>
      </c>
    </row>
    <row r="83" spans="1:8" s="133" customFormat="1">
      <c r="A83" s="568" t="s">
        <v>2973</v>
      </c>
      <c r="B83" s="422">
        <v>99</v>
      </c>
      <c r="C83" s="418" t="s">
        <v>2974</v>
      </c>
      <c r="D83" s="422" t="s">
        <v>439</v>
      </c>
      <c r="E83" s="418">
        <v>0.03</v>
      </c>
      <c r="F83" s="419">
        <v>34059</v>
      </c>
      <c r="G83" s="420">
        <v>44167</v>
      </c>
      <c r="H83" s="421">
        <v>190243</v>
      </c>
    </row>
    <row r="84" spans="1:8" s="133" customFormat="1">
      <c r="A84" s="568" t="s">
        <v>2975</v>
      </c>
      <c r="B84" s="422">
        <v>99</v>
      </c>
      <c r="C84" s="418" t="s">
        <v>2976</v>
      </c>
      <c r="D84" s="422" t="s">
        <v>439</v>
      </c>
      <c r="E84" s="418">
        <v>0.03</v>
      </c>
      <c r="F84" s="419">
        <v>39499</v>
      </c>
      <c r="G84" s="420">
        <v>46806</v>
      </c>
      <c r="H84" s="421">
        <v>855034</v>
      </c>
    </row>
    <row r="85" spans="1:8" s="133" customFormat="1">
      <c r="A85" s="568" t="s">
        <v>2977</v>
      </c>
      <c r="B85" s="422">
        <v>99</v>
      </c>
      <c r="C85" s="418" t="s">
        <v>2978</v>
      </c>
      <c r="D85" s="422" t="s">
        <v>439</v>
      </c>
      <c r="E85" s="418">
        <v>0.03</v>
      </c>
      <c r="F85" s="419">
        <v>39478</v>
      </c>
      <c r="G85" s="420">
        <v>48602</v>
      </c>
      <c r="H85" s="421">
        <v>700110</v>
      </c>
    </row>
    <row r="86" spans="1:8" s="133" customFormat="1">
      <c r="A86" s="568" t="s">
        <v>2979</v>
      </c>
      <c r="B86" s="422">
        <v>99</v>
      </c>
      <c r="C86" s="418" t="s">
        <v>2980</v>
      </c>
      <c r="D86" s="422" t="s">
        <v>439</v>
      </c>
      <c r="E86" s="418">
        <v>0.03</v>
      </c>
      <c r="F86" s="419">
        <v>38925</v>
      </c>
      <c r="G86" s="420">
        <v>45931</v>
      </c>
      <c r="H86" s="421">
        <v>788055</v>
      </c>
    </row>
    <row r="87" spans="1:8" s="133" customFormat="1">
      <c r="A87" s="568" t="s">
        <v>2981</v>
      </c>
      <c r="B87" s="422">
        <v>99</v>
      </c>
      <c r="C87" s="418" t="s">
        <v>2982</v>
      </c>
      <c r="D87" s="422" t="s">
        <v>439</v>
      </c>
      <c r="E87" s="418">
        <v>0.03</v>
      </c>
      <c r="F87" s="419">
        <v>37662</v>
      </c>
      <c r="G87" s="420">
        <v>47019</v>
      </c>
      <c r="H87" s="421">
        <v>940561</v>
      </c>
    </row>
    <row r="88" spans="1:8" s="133" customFormat="1">
      <c r="A88" s="568" t="s">
        <v>2983</v>
      </c>
      <c r="B88" s="422">
        <v>99</v>
      </c>
      <c r="C88" s="418" t="s">
        <v>2984</v>
      </c>
      <c r="D88" s="422" t="s">
        <v>439</v>
      </c>
      <c r="E88" s="418">
        <v>0.03</v>
      </c>
      <c r="F88" s="419">
        <v>39464</v>
      </c>
      <c r="G88" s="420">
        <v>50428</v>
      </c>
      <c r="H88" s="421">
        <v>3765144</v>
      </c>
    </row>
    <row r="89" spans="1:8" s="133" customFormat="1">
      <c r="A89" s="568" t="s">
        <v>2985</v>
      </c>
      <c r="B89" s="422">
        <v>99</v>
      </c>
      <c r="C89" s="418" t="s">
        <v>2986</v>
      </c>
      <c r="D89" s="422" t="s">
        <v>439</v>
      </c>
      <c r="E89" s="418">
        <v>0.03</v>
      </c>
      <c r="F89" s="419">
        <v>39499</v>
      </c>
      <c r="G89" s="420">
        <v>50459</v>
      </c>
      <c r="H89" s="421">
        <v>3100065</v>
      </c>
    </row>
    <row r="90" spans="1:8" s="133" customFormat="1">
      <c r="A90" s="568" t="s">
        <v>2987</v>
      </c>
      <c r="B90" s="422">
        <v>99</v>
      </c>
      <c r="C90" s="418" t="s">
        <v>2988</v>
      </c>
      <c r="D90" s="422" t="s">
        <v>439</v>
      </c>
      <c r="E90" s="418">
        <v>0.03</v>
      </c>
      <c r="F90" s="419">
        <v>39493</v>
      </c>
      <c r="G90" s="420">
        <v>48602</v>
      </c>
      <c r="H90" s="421">
        <v>598809</v>
      </c>
    </row>
    <row r="91" spans="1:8" s="133" customFormat="1">
      <c r="A91" s="568" t="s">
        <v>2989</v>
      </c>
      <c r="B91" s="422">
        <v>99</v>
      </c>
      <c r="C91" s="418" t="s">
        <v>2990</v>
      </c>
      <c r="D91" s="422" t="s">
        <v>439</v>
      </c>
      <c r="E91" s="418">
        <v>0.03</v>
      </c>
      <c r="F91" s="419">
        <v>38758</v>
      </c>
      <c r="G91" s="420">
        <v>46806</v>
      </c>
      <c r="H91" s="421">
        <v>150030</v>
      </c>
    </row>
    <row r="92" spans="1:8" s="133" customFormat="1">
      <c r="A92" s="568" t="s">
        <v>2991</v>
      </c>
      <c r="B92" s="422">
        <v>99</v>
      </c>
      <c r="C92" s="418" t="s">
        <v>1950</v>
      </c>
      <c r="D92" s="422" t="s">
        <v>439</v>
      </c>
      <c r="E92" s="418">
        <v>0.03</v>
      </c>
      <c r="F92" s="419">
        <v>39237</v>
      </c>
      <c r="G92" s="420">
        <v>48357</v>
      </c>
      <c r="H92" s="421">
        <v>3492280</v>
      </c>
    </row>
    <row r="93" spans="1:8" s="133" customFormat="1">
      <c r="A93" s="568" t="s">
        <v>2992</v>
      </c>
      <c r="B93" s="422">
        <v>99</v>
      </c>
      <c r="C93" s="418" t="s">
        <v>1954</v>
      </c>
      <c r="D93" s="422" t="s">
        <v>439</v>
      </c>
      <c r="E93" s="418">
        <v>0.03</v>
      </c>
      <c r="F93" s="419">
        <v>38422</v>
      </c>
      <c r="G93" s="420">
        <v>48633</v>
      </c>
      <c r="H93" s="421">
        <v>930226</v>
      </c>
    </row>
    <row r="94" spans="1:8" s="133" customFormat="1">
      <c r="A94" s="568" t="s">
        <v>2993</v>
      </c>
      <c r="B94" s="422">
        <v>99</v>
      </c>
      <c r="C94" s="418" t="s">
        <v>2994</v>
      </c>
      <c r="D94" s="422" t="s">
        <v>439</v>
      </c>
      <c r="E94" s="418">
        <v>0.03</v>
      </c>
      <c r="F94" s="419">
        <v>39660</v>
      </c>
      <c r="G94" s="420">
        <v>50609</v>
      </c>
      <c r="H94" s="421">
        <v>3445176</v>
      </c>
    </row>
    <row r="95" spans="1:8" s="133" customFormat="1">
      <c r="A95" s="568" t="s">
        <v>2995</v>
      </c>
      <c r="B95" s="422">
        <v>99</v>
      </c>
      <c r="C95" s="418" t="s">
        <v>2982</v>
      </c>
      <c r="D95" s="422" t="s">
        <v>439</v>
      </c>
      <c r="E95" s="418">
        <v>0.03</v>
      </c>
      <c r="F95" s="419">
        <v>38630</v>
      </c>
      <c r="G95" s="420">
        <v>47019</v>
      </c>
      <c r="H95" s="421">
        <v>434565</v>
      </c>
    </row>
    <row r="96" spans="1:8" s="133" customFormat="1">
      <c r="A96" s="568" t="s">
        <v>2996</v>
      </c>
      <c r="B96" s="422">
        <v>99</v>
      </c>
      <c r="C96" s="418" t="s">
        <v>2997</v>
      </c>
      <c r="D96" s="422" t="s">
        <v>439</v>
      </c>
      <c r="E96" s="418">
        <v>0.03</v>
      </c>
      <c r="F96" s="419">
        <v>39623</v>
      </c>
      <c r="G96" s="420">
        <v>48753</v>
      </c>
      <c r="H96" s="421">
        <v>1045104</v>
      </c>
    </row>
    <row r="97" spans="1:8" s="133" customFormat="1">
      <c r="A97" s="568" t="s">
        <v>2998</v>
      </c>
      <c r="B97" s="422">
        <v>99</v>
      </c>
      <c r="C97" s="418" t="s">
        <v>1958</v>
      </c>
      <c r="D97" s="422" t="s">
        <v>439</v>
      </c>
      <c r="E97" s="418">
        <v>0.03</v>
      </c>
      <c r="F97" s="419">
        <v>39883</v>
      </c>
      <c r="G97" s="420">
        <v>45345</v>
      </c>
      <c r="H97" s="421">
        <v>995621</v>
      </c>
    </row>
    <row r="98" spans="1:8" s="133" customFormat="1">
      <c r="A98" s="568" t="s">
        <v>2999</v>
      </c>
      <c r="B98" s="422">
        <v>99</v>
      </c>
      <c r="C98" s="418" t="s">
        <v>3000</v>
      </c>
      <c r="D98" s="422" t="s">
        <v>439</v>
      </c>
      <c r="E98" s="418">
        <v>0.03</v>
      </c>
      <c r="F98" s="419">
        <v>39465</v>
      </c>
      <c r="G98" s="420">
        <v>49332</v>
      </c>
      <c r="H98" s="421">
        <v>365209</v>
      </c>
    </row>
    <row r="99" spans="1:8" s="133" customFormat="1">
      <c r="A99" s="568" t="s">
        <v>3001</v>
      </c>
      <c r="B99" s="422">
        <v>99</v>
      </c>
      <c r="C99" s="418" t="s">
        <v>3002</v>
      </c>
      <c r="D99" s="422" t="s">
        <v>439</v>
      </c>
      <c r="E99" s="418">
        <v>0.03</v>
      </c>
      <c r="F99" s="419">
        <v>39052</v>
      </c>
      <c r="G99" s="420">
        <v>50002</v>
      </c>
      <c r="H99" s="421">
        <v>1262997</v>
      </c>
    </row>
    <row r="100" spans="1:8" s="133" customFormat="1">
      <c r="A100" s="568" t="s">
        <v>3003</v>
      </c>
      <c r="B100" s="422">
        <v>99</v>
      </c>
      <c r="C100" s="418" t="s">
        <v>3004</v>
      </c>
      <c r="D100" s="422" t="s">
        <v>439</v>
      </c>
      <c r="E100" s="418">
        <v>0.03</v>
      </c>
      <c r="F100" s="419">
        <v>39591</v>
      </c>
      <c r="G100" s="420">
        <v>50183</v>
      </c>
      <c r="H100" s="421">
        <v>3895085</v>
      </c>
    </row>
    <row r="101" spans="1:8" s="133" customFormat="1">
      <c r="A101" s="568" t="s">
        <v>3005</v>
      </c>
      <c r="B101" s="422">
        <v>99</v>
      </c>
      <c r="C101" s="418" t="s">
        <v>3006</v>
      </c>
      <c r="D101" s="422" t="s">
        <v>439</v>
      </c>
      <c r="E101" s="418">
        <v>0.03</v>
      </c>
      <c r="F101" s="419">
        <v>39576</v>
      </c>
      <c r="G101" s="420">
        <v>50153</v>
      </c>
      <c r="H101" s="421">
        <v>1192935</v>
      </c>
    </row>
    <row r="102" spans="1:8" s="133" customFormat="1">
      <c r="A102" s="568" t="s">
        <v>3007</v>
      </c>
      <c r="B102" s="422">
        <v>99</v>
      </c>
      <c r="C102" s="418" t="s">
        <v>3008</v>
      </c>
      <c r="D102" s="422" t="s">
        <v>439</v>
      </c>
      <c r="E102" s="418">
        <v>0.03</v>
      </c>
      <c r="F102" s="419">
        <v>39680</v>
      </c>
      <c r="G102" s="420">
        <v>48449</v>
      </c>
      <c r="H102" s="421">
        <v>1000185</v>
      </c>
    </row>
    <row r="103" spans="1:8" s="133" customFormat="1">
      <c r="A103" s="568" t="s">
        <v>3009</v>
      </c>
      <c r="B103" s="422">
        <v>99</v>
      </c>
      <c r="C103" s="418" t="s">
        <v>3010</v>
      </c>
      <c r="D103" s="422" t="s">
        <v>439</v>
      </c>
      <c r="E103" s="418">
        <v>0.03</v>
      </c>
      <c r="F103" s="419">
        <v>39482</v>
      </c>
      <c r="G103" s="420">
        <v>48366</v>
      </c>
      <c r="H103" s="421">
        <v>3881424</v>
      </c>
    </row>
    <row r="104" spans="1:8" s="133" customFormat="1">
      <c r="A104" s="568" t="s">
        <v>3011</v>
      </c>
      <c r="B104" s="422">
        <v>99</v>
      </c>
      <c r="C104" s="418" t="s">
        <v>3012</v>
      </c>
      <c r="D104" s="422" t="s">
        <v>439</v>
      </c>
      <c r="E104" s="418">
        <v>0.03</v>
      </c>
      <c r="F104" s="419">
        <v>39049</v>
      </c>
      <c r="G104" s="420">
        <v>50002</v>
      </c>
      <c r="H104" s="421">
        <v>643020</v>
      </c>
    </row>
    <row r="105" spans="1:8" s="133" customFormat="1">
      <c r="A105" s="568" t="s">
        <v>3013</v>
      </c>
      <c r="B105" s="422">
        <v>99</v>
      </c>
      <c r="C105" s="418" t="s">
        <v>3014</v>
      </c>
      <c r="D105" s="422" t="s">
        <v>439</v>
      </c>
      <c r="E105" s="418">
        <v>0.03</v>
      </c>
      <c r="F105" s="419">
        <v>38988</v>
      </c>
      <c r="G105" s="420">
        <v>49941</v>
      </c>
      <c r="H105" s="421">
        <v>698286</v>
      </c>
    </row>
    <row r="106" spans="1:8" s="133" customFormat="1">
      <c r="A106" s="568" t="s">
        <v>3015</v>
      </c>
      <c r="B106" s="422">
        <v>99</v>
      </c>
      <c r="C106" s="418" t="s">
        <v>1967</v>
      </c>
      <c r="D106" s="422" t="s">
        <v>439</v>
      </c>
      <c r="E106" s="418">
        <v>0.03</v>
      </c>
      <c r="F106" s="419">
        <v>39562</v>
      </c>
      <c r="G106" s="420">
        <v>48692</v>
      </c>
      <c r="H106" s="421">
        <v>1020009</v>
      </c>
    </row>
    <row r="107" spans="1:8" s="133" customFormat="1">
      <c r="A107" s="568" t="s">
        <v>3016</v>
      </c>
      <c r="B107" s="422">
        <v>99</v>
      </c>
      <c r="C107" s="418" t="s">
        <v>3017</v>
      </c>
      <c r="D107" s="422" t="s">
        <v>439</v>
      </c>
      <c r="E107" s="418">
        <v>0.03</v>
      </c>
      <c r="F107" s="419">
        <v>39645</v>
      </c>
      <c r="G107" s="420">
        <v>49148</v>
      </c>
      <c r="H107" s="421">
        <v>4500183</v>
      </c>
    </row>
    <row r="108" spans="1:8" s="133" customFormat="1">
      <c r="A108" s="568" t="s">
        <v>3018</v>
      </c>
      <c r="B108" s="422">
        <v>99</v>
      </c>
      <c r="C108" s="418" t="s">
        <v>1968</v>
      </c>
      <c r="D108" s="422" t="s">
        <v>439</v>
      </c>
      <c r="E108" s="418">
        <v>0.03</v>
      </c>
      <c r="F108" s="419">
        <v>38637</v>
      </c>
      <c r="G108" s="420">
        <v>48144</v>
      </c>
      <c r="H108" s="421">
        <v>1550000</v>
      </c>
    </row>
    <row r="109" spans="1:8" s="133" customFormat="1">
      <c r="A109" s="568" t="s">
        <v>3019</v>
      </c>
      <c r="B109" s="422">
        <v>99</v>
      </c>
      <c r="C109" s="418" t="s">
        <v>3020</v>
      </c>
      <c r="D109" s="422" t="s">
        <v>439</v>
      </c>
      <c r="E109" s="418">
        <v>0.03</v>
      </c>
      <c r="F109" s="419">
        <v>38692</v>
      </c>
      <c r="G109" s="420">
        <v>45984</v>
      </c>
      <c r="H109" s="421">
        <v>199535</v>
      </c>
    </row>
    <row r="110" spans="1:8" s="133" customFormat="1">
      <c r="A110" s="568" t="s">
        <v>3021</v>
      </c>
      <c r="B110" s="422">
        <v>99</v>
      </c>
      <c r="C110" s="418" t="s">
        <v>3022</v>
      </c>
      <c r="D110" s="422" t="s">
        <v>439</v>
      </c>
      <c r="E110" s="418">
        <v>0.03</v>
      </c>
      <c r="F110" s="419">
        <v>38972</v>
      </c>
      <c r="G110" s="420">
        <v>44431</v>
      </c>
      <c r="H110" s="421">
        <v>995621</v>
      </c>
    </row>
    <row r="111" spans="1:8" s="133" customFormat="1">
      <c r="A111" s="568" t="s">
        <v>3023</v>
      </c>
      <c r="B111" s="422">
        <v>99</v>
      </c>
      <c r="C111" s="418" t="s">
        <v>3024</v>
      </c>
      <c r="D111" s="422" t="s">
        <v>439</v>
      </c>
      <c r="E111" s="418">
        <v>0.03</v>
      </c>
      <c r="F111" s="419">
        <v>38960</v>
      </c>
      <c r="G111" s="420">
        <v>46997</v>
      </c>
      <c r="H111" s="421">
        <v>2411472</v>
      </c>
    </row>
    <row r="112" spans="1:8" s="133" customFormat="1">
      <c r="A112" s="568" t="s">
        <v>3025</v>
      </c>
      <c r="B112" s="422">
        <v>99</v>
      </c>
      <c r="C112" s="418" t="s">
        <v>3026</v>
      </c>
      <c r="D112" s="422" t="s">
        <v>439</v>
      </c>
      <c r="E112" s="418">
        <v>0.03</v>
      </c>
      <c r="F112" s="419">
        <v>39531</v>
      </c>
      <c r="G112" s="420">
        <v>50487</v>
      </c>
      <c r="H112" s="421">
        <v>1503781</v>
      </c>
    </row>
    <row r="113" spans="1:8" s="133" customFormat="1">
      <c r="A113" s="568" t="s">
        <v>3027</v>
      </c>
      <c r="B113" s="422">
        <v>99</v>
      </c>
      <c r="C113" s="418" t="s">
        <v>3028</v>
      </c>
      <c r="D113" s="422" t="s">
        <v>439</v>
      </c>
      <c r="E113" s="418">
        <v>0.03</v>
      </c>
      <c r="F113" s="419">
        <v>39218</v>
      </c>
      <c r="G113" s="420">
        <v>49452</v>
      </c>
      <c r="H113" s="421">
        <v>150136</v>
      </c>
    </row>
    <row r="114" spans="1:8" s="133" customFormat="1">
      <c r="A114" s="568" t="s">
        <v>3029</v>
      </c>
      <c r="B114" s="422">
        <v>99</v>
      </c>
      <c r="C114" s="418" t="s">
        <v>1973</v>
      </c>
      <c r="D114" s="422" t="s">
        <v>439</v>
      </c>
      <c r="E114" s="418">
        <v>0.03</v>
      </c>
      <c r="F114" s="419">
        <v>37305</v>
      </c>
      <c r="G114" s="420">
        <v>46021</v>
      </c>
      <c r="H114" s="421">
        <v>614562</v>
      </c>
    </row>
    <row r="115" spans="1:8" s="133" customFormat="1">
      <c r="A115" s="568" t="s">
        <v>3030</v>
      </c>
      <c r="B115" s="422">
        <v>99</v>
      </c>
      <c r="C115" s="418" t="s">
        <v>1974</v>
      </c>
      <c r="D115" s="422" t="s">
        <v>439</v>
      </c>
      <c r="E115" s="418">
        <v>0.03</v>
      </c>
      <c r="F115" s="419">
        <v>37648</v>
      </c>
      <c r="G115" s="420">
        <v>47141</v>
      </c>
      <c r="H115" s="421">
        <v>1111647</v>
      </c>
    </row>
    <row r="116" spans="1:8" s="133" customFormat="1">
      <c r="A116" s="568" t="s">
        <v>3031</v>
      </c>
      <c r="B116" s="422">
        <v>99</v>
      </c>
      <c r="C116" s="418" t="s">
        <v>3032</v>
      </c>
      <c r="D116" s="422" t="s">
        <v>439</v>
      </c>
      <c r="E116" s="418">
        <v>0.03</v>
      </c>
      <c r="F116" s="419">
        <v>38209</v>
      </c>
      <c r="G116" s="420">
        <v>45496</v>
      </c>
      <c r="H116" s="421">
        <v>230050</v>
      </c>
    </row>
    <row r="117" spans="1:8" s="133" customFormat="1">
      <c r="A117" s="568" t="s">
        <v>3033</v>
      </c>
      <c r="B117" s="422">
        <v>99</v>
      </c>
      <c r="C117" s="418" t="s">
        <v>3034</v>
      </c>
      <c r="D117" s="422" t="s">
        <v>439</v>
      </c>
      <c r="E117" s="418">
        <v>0.03</v>
      </c>
      <c r="F117" s="419">
        <v>39601</v>
      </c>
      <c r="G117" s="420">
        <v>45444</v>
      </c>
      <c r="H117" s="421">
        <v>24619502</v>
      </c>
    </row>
    <row r="118" spans="1:8" s="133" customFormat="1">
      <c r="A118" s="568" t="s">
        <v>3035</v>
      </c>
      <c r="B118" s="422">
        <v>99</v>
      </c>
      <c r="C118" s="418" t="s">
        <v>1976</v>
      </c>
      <c r="D118" s="422" t="s">
        <v>439</v>
      </c>
      <c r="E118" s="418">
        <v>0.03</v>
      </c>
      <c r="F118" s="419">
        <v>39856</v>
      </c>
      <c r="G118" s="420">
        <v>50793</v>
      </c>
      <c r="H118" s="421">
        <v>1851638</v>
      </c>
    </row>
    <row r="119" spans="1:8" s="133" customFormat="1">
      <c r="A119" s="568" t="s">
        <v>3036</v>
      </c>
      <c r="B119" s="422">
        <v>99</v>
      </c>
      <c r="C119" s="418" t="s">
        <v>1968</v>
      </c>
      <c r="D119" s="422" t="s">
        <v>439</v>
      </c>
      <c r="E119" s="418">
        <v>0.03</v>
      </c>
      <c r="F119" s="419">
        <v>38819</v>
      </c>
      <c r="G119" s="420">
        <v>47596</v>
      </c>
      <c r="H119" s="421">
        <v>930033</v>
      </c>
    </row>
    <row r="120" spans="1:8" s="133" customFormat="1">
      <c r="A120" s="568" t="s">
        <v>3037</v>
      </c>
      <c r="B120" s="422">
        <v>99</v>
      </c>
      <c r="C120" s="418" t="s">
        <v>3038</v>
      </c>
      <c r="D120" s="422" t="s">
        <v>439</v>
      </c>
      <c r="E120" s="418">
        <v>0.03</v>
      </c>
      <c r="F120" s="419">
        <v>39546</v>
      </c>
      <c r="G120" s="420">
        <v>50487</v>
      </c>
      <c r="H120" s="421">
        <v>1976659</v>
      </c>
    </row>
    <row r="121" spans="1:8" s="133" customFormat="1">
      <c r="A121" s="568" t="s">
        <v>3039</v>
      </c>
      <c r="B121" s="422">
        <v>99</v>
      </c>
      <c r="C121" s="418" t="s">
        <v>3040</v>
      </c>
      <c r="D121" s="422" t="s">
        <v>439</v>
      </c>
      <c r="E121" s="418">
        <v>0.03</v>
      </c>
      <c r="F121" s="419">
        <v>39150</v>
      </c>
      <c r="G121" s="420">
        <v>49363</v>
      </c>
      <c r="H121" s="421">
        <v>1991355</v>
      </c>
    </row>
    <row r="122" spans="1:8" s="133" customFormat="1">
      <c r="A122" s="568" t="s">
        <v>3041</v>
      </c>
      <c r="B122" s="422">
        <v>99</v>
      </c>
      <c r="C122" s="418" t="s">
        <v>3042</v>
      </c>
      <c r="D122" s="422" t="s">
        <v>439</v>
      </c>
      <c r="E122" s="418">
        <v>0.03</v>
      </c>
      <c r="F122" s="419">
        <v>39559</v>
      </c>
      <c r="G122" s="420">
        <v>50518</v>
      </c>
      <c r="H122" s="421">
        <v>760192</v>
      </c>
    </row>
    <row r="123" spans="1:8" s="133" customFormat="1">
      <c r="A123" s="568" t="s">
        <v>3043</v>
      </c>
      <c r="B123" s="422">
        <v>99</v>
      </c>
      <c r="C123" s="418" t="s">
        <v>1981</v>
      </c>
      <c r="D123" s="422" t="s">
        <v>439</v>
      </c>
      <c r="E123" s="418">
        <v>0.03</v>
      </c>
      <c r="F123" s="419">
        <v>39748</v>
      </c>
      <c r="G123" s="420">
        <v>46318</v>
      </c>
      <c r="H123" s="421">
        <v>1000128</v>
      </c>
    </row>
    <row r="124" spans="1:8" s="133" customFormat="1">
      <c r="A124" s="568" t="s">
        <v>3044</v>
      </c>
      <c r="B124" s="422">
        <v>99</v>
      </c>
      <c r="C124" s="418" t="s">
        <v>3045</v>
      </c>
      <c r="D124" s="422" t="s">
        <v>439</v>
      </c>
      <c r="E124" s="418">
        <v>0.03</v>
      </c>
      <c r="F124" s="419">
        <v>39856</v>
      </c>
      <c r="G124" s="420">
        <v>50428</v>
      </c>
      <c r="H124" s="421">
        <v>3443887</v>
      </c>
    </row>
    <row r="125" spans="1:8" s="133" customFormat="1">
      <c r="A125" s="568" t="s">
        <v>3046</v>
      </c>
      <c r="B125" s="422">
        <v>99</v>
      </c>
      <c r="C125" s="418" t="s">
        <v>3047</v>
      </c>
      <c r="D125" s="422" t="s">
        <v>439</v>
      </c>
      <c r="E125" s="418">
        <v>0.03</v>
      </c>
      <c r="F125" s="419">
        <v>39668</v>
      </c>
      <c r="G125" s="420">
        <v>50609</v>
      </c>
      <c r="H125" s="421">
        <v>1346818</v>
      </c>
    </row>
    <row r="126" spans="1:8" s="133" customFormat="1">
      <c r="A126" s="568" t="s">
        <v>3048</v>
      </c>
      <c r="B126" s="422">
        <v>99</v>
      </c>
      <c r="C126" s="418" t="s">
        <v>1938</v>
      </c>
      <c r="D126" s="422" t="s">
        <v>439</v>
      </c>
      <c r="E126" s="418">
        <v>0.03</v>
      </c>
      <c r="F126" s="419">
        <v>38722</v>
      </c>
      <c r="G126" s="420">
        <v>46744</v>
      </c>
      <c r="H126" s="421">
        <v>608527</v>
      </c>
    </row>
    <row r="127" spans="1:8" s="133" customFormat="1">
      <c r="A127" s="568" t="s">
        <v>3049</v>
      </c>
      <c r="B127" s="422">
        <v>99</v>
      </c>
      <c r="C127" s="418" t="s">
        <v>3050</v>
      </c>
      <c r="D127" s="422" t="s">
        <v>439</v>
      </c>
      <c r="E127" s="418">
        <v>0.03</v>
      </c>
      <c r="F127" s="419">
        <v>38826</v>
      </c>
      <c r="G127" s="420">
        <v>49788</v>
      </c>
      <c r="H127" s="421">
        <v>712043</v>
      </c>
    </row>
    <row r="128" spans="1:8" s="133" customFormat="1">
      <c r="A128" s="568" t="s">
        <v>3051</v>
      </c>
      <c r="B128" s="422">
        <v>99</v>
      </c>
      <c r="C128" s="418" t="s">
        <v>3052</v>
      </c>
      <c r="D128" s="422" t="s">
        <v>439</v>
      </c>
      <c r="E128" s="418">
        <v>0.03</v>
      </c>
      <c r="F128" s="419">
        <v>39766</v>
      </c>
      <c r="G128" s="420">
        <v>50336</v>
      </c>
      <c r="H128" s="421">
        <v>748772</v>
      </c>
    </row>
    <row r="129" spans="1:8" s="133" customFormat="1">
      <c r="A129" s="568" t="s">
        <v>3053</v>
      </c>
      <c r="B129" s="422">
        <v>99</v>
      </c>
      <c r="C129" s="418" t="s">
        <v>3054</v>
      </c>
      <c r="D129" s="422" t="s">
        <v>439</v>
      </c>
      <c r="E129" s="418">
        <v>0.03</v>
      </c>
      <c r="F129" s="419">
        <v>37963</v>
      </c>
      <c r="G129" s="420">
        <v>48906</v>
      </c>
      <c r="H129" s="421">
        <v>1522037</v>
      </c>
    </row>
    <row r="130" spans="1:8" s="133" customFormat="1">
      <c r="A130" s="568" t="s">
        <v>3055</v>
      </c>
      <c r="B130" s="422">
        <v>99</v>
      </c>
      <c r="C130" s="418" t="s">
        <v>3056</v>
      </c>
      <c r="D130" s="422" t="s">
        <v>439</v>
      </c>
      <c r="E130" s="418">
        <v>0.03</v>
      </c>
      <c r="F130" s="419">
        <v>39650</v>
      </c>
      <c r="G130" s="420">
        <v>49879</v>
      </c>
      <c r="H130" s="421">
        <v>1400058</v>
      </c>
    </row>
    <row r="131" spans="1:8" s="133" customFormat="1">
      <c r="A131" s="568" t="s">
        <v>3057</v>
      </c>
      <c r="B131" s="422">
        <v>99</v>
      </c>
      <c r="C131" s="418" t="s">
        <v>3058</v>
      </c>
      <c r="D131" s="422" t="s">
        <v>439</v>
      </c>
      <c r="E131" s="418">
        <v>0.03</v>
      </c>
      <c r="F131" s="419">
        <v>40035</v>
      </c>
      <c r="G131" s="420">
        <v>50974</v>
      </c>
      <c r="H131" s="421">
        <v>399452</v>
      </c>
    </row>
    <row r="132" spans="1:8" s="133" customFormat="1">
      <c r="A132" s="568" t="s">
        <v>3059</v>
      </c>
      <c r="B132" s="422">
        <v>99</v>
      </c>
      <c r="C132" s="418" t="s">
        <v>1983</v>
      </c>
      <c r="D132" s="422" t="s">
        <v>439</v>
      </c>
      <c r="E132" s="418">
        <v>0.03</v>
      </c>
      <c r="F132" s="419">
        <v>39681</v>
      </c>
      <c r="G132" s="420">
        <v>48449</v>
      </c>
      <c r="H132" s="421">
        <v>2000165</v>
      </c>
    </row>
    <row r="133" spans="1:8" s="133" customFormat="1">
      <c r="A133" s="568" t="s">
        <v>3060</v>
      </c>
      <c r="B133" s="422">
        <v>99</v>
      </c>
      <c r="C133" s="418" t="s">
        <v>1984</v>
      </c>
      <c r="D133" s="422" t="s">
        <v>439</v>
      </c>
      <c r="E133" s="418">
        <v>0.03</v>
      </c>
      <c r="F133" s="419">
        <v>39905</v>
      </c>
      <c r="G133" s="420">
        <v>46469</v>
      </c>
      <c r="H133" s="421">
        <v>993639</v>
      </c>
    </row>
    <row r="134" spans="1:8" s="133" customFormat="1">
      <c r="A134" s="568" t="s">
        <v>3061</v>
      </c>
      <c r="B134" s="422">
        <v>99</v>
      </c>
      <c r="C134" s="418" t="s">
        <v>1985</v>
      </c>
      <c r="D134" s="422" t="s">
        <v>439</v>
      </c>
      <c r="E134" s="418">
        <v>0.03</v>
      </c>
      <c r="F134" s="419">
        <v>38784</v>
      </c>
      <c r="G134" s="420">
        <v>48296</v>
      </c>
      <c r="H134" s="421">
        <v>550022</v>
      </c>
    </row>
    <row r="135" spans="1:8" s="133" customFormat="1">
      <c r="A135" s="568" t="s">
        <v>3062</v>
      </c>
      <c r="B135" s="422">
        <v>99</v>
      </c>
      <c r="C135" s="418" t="s">
        <v>3063</v>
      </c>
      <c r="D135" s="422" t="s">
        <v>439</v>
      </c>
      <c r="E135" s="418">
        <v>0.03</v>
      </c>
      <c r="F135" s="419">
        <v>37866</v>
      </c>
      <c r="G135" s="420">
        <v>45161</v>
      </c>
      <c r="H135" s="421">
        <v>349097</v>
      </c>
    </row>
    <row r="136" spans="1:8" s="133" customFormat="1">
      <c r="A136" s="568" t="s">
        <v>3064</v>
      </c>
      <c r="B136" s="422">
        <v>99</v>
      </c>
      <c r="C136" s="418" t="s">
        <v>3065</v>
      </c>
      <c r="D136" s="422" t="s">
        <v>439</v>
      </c>
      <c r="E136" s="418">
        <v>0.03</v>
      </c>
      <c r="F136" s="419">
        <v>39769</v>
      </c>
      <c r="G136" s="420">
        <v>47445</v>
      </c>
      <c r="H136" s="421">
        <v>1045122</v>
      </c>
    </row>
    <row r="137" spans="1:8" s="133" customFormat="1">
      <c r="A137" s="568" t="s">
        <v>3066</v>
      </c>
      <c r="B137" s="422">
        <v>99</v>
      </c>
      <c r="C137" s="418" t="s">
        <v>3067</v>
      </c>
      <c r="D137" s="422" t="s">
        <v>439</v>
      </c>
      <c r="E137" s="418">
        <v>0.03</v>
      </c>
      <c r="F137" s="419">
        <v>39678</v>
      </c>
      <c r="G137" s="420">
        <v>44796</v>
      </c>
      <c r="H137" s="421">
        <v>2000013</v>
      </c>
    </row>
    <row r="138" spans="1:8" s="133" customFormat="1">
      <c r="A138" s="568" t="s">
        <v>3068</v>
      </c>
      <c r="B138" s="422">
        <v>99</v>
      </c>
      <c r="C138" s="418" t="s">
        <v>3069</v>
      </c>
      <c r="D138" s="422" t="s">
        <v>439</v>
      </c>
      <c r="E138" s="418">
        <v>0.03</v>
      </c>
      <c r="F138" s="419">
        <v>39702</v>
      </c>
      <c r="G138" s="420">
        <v>46257</v>
      </c>
      <c r="H138" s="421">
        <v>1853520</v>
      </c>
    </row>
    <row r="139" spans="1:8" s="133" customFormat="1">
      <c r="A139" s="568" t="s">
        <v>3070</v>
      </c>
      <c r="B139" s="422">
        <v>99</v>
      </c>
      <c r="C139" s="418" t="s">
        <v>1983</v>
      </c>
      <c r="D139" s="422" t="s">
        <v>439</v>
      </c>
      <c r="E139" s="418">
        <v>0.03</v>
      </c>
      <c r="F139" s="419">
        <v>39240</v>
      </c>
      <c r="G139" s="420">
        <v>46530</v>
      </c>
      <c r="H139" s="421">
        <v>1136633</v>
      </c>
    </row>
    <row r="140" spans="1:8" s="133" customFormat="1">
      <c r="A140" s="568" t="s">
        <v>3071</v>
      </c>
      <c r="B140" s="422">
        <v>99</v>
      </c>
      <c r="C140" s="418" t="s">
        <v>3072</v>
      </c>
      <c r="D140" s="422" t="s">
        <v>439</v>
      </c>
      <c r="E140" s="418">
        <v>0.03</v>
      </c>
      <c r="F140" s="419">
        <v>39920</v>
      </c>
      <c r="G140" s="420">
        <v>50518</v>
      </c>
      <c r="H140" s="421">
        <v>1500021</v>
      </c>
    </row>
    <row r="141" spans="1:8" s="133" customFormat="1">
      <c r="A141" s="568" t="s">
        <v>3073</v>
      </c>
      <c r="B141" s="422">
        <v>99</v>
      </c>
      <c r="C141" s="418" t="s">
        <v>3074</v>
      </c>
      <c r="D141" s="422" t="s">
        <v>439</v>
      </c>
      <c r="E141" s="418">
        <v>0.03</v>
      </c>
      <c r="F141" s="419">
        <v>40109</v>
      </c>
      <c r="G141" s="420">
        <v>48144</v>
      </c>
      <c r="H141" s="421">
        <v>2800178</v>
      </c>
    </row>
    <row r="142" spans="1:8" s="133" customFormat="1">
      <c r="A142" s="568" t="s">
        <v>3075</v>
      </c>
      <c r="B142" s="422">
        <v>99</v>
      </c>
      <c r="C142" s="418" t="s">
        <v>1994</v>
      </c>
      <c r="D142" s="422" t="s">
        <v>439</v>
      </c>
      <c r="E142" s="418">
        <v>0.03</v>
      </c>
      <c r="F142" s="419">
        <v>39920</v>
      </c>
      <c r="G142" s="420">
        <v>50883</v>
      </c>
      <c r="H142" s="421">
        <v>3800011</v>
      </c>
    </row>
    <row r="143" spans="1:8" s="133" customFormat="1">
      <c r="A143" s="568" t="s">
        <v>3076</v>
      </c>
      <c r="B143" s="422">
        <v>99</v>
      </c>
      <c r="C143" s="418" t="s">
        <v>3077</v>
      </c>
      <c r="D143" s="422" t="s">
        <v>439</v>
      </c>
      <c r="E143" s="418">
        <v>0.03</v>
      </c>
      <c r="F143" s="419">
        <v>39003</v>
      </c>
      <c r="G143" s="420">
        <v>49941</v>
      </c>
      <c r="H143" s="421">
        <v>144911</v>
      </c>
    </row>
    <row r="144" spans="1:8" s="133" customFormat="1">
      <c r="A144" s="568" t="s">
        <v>3078</v>
      </c>
      <c r="B144" s="422">
        <v>99</v>
      </c>
      <c r="C144" s="418" t="s">
        <v>3079</v>
      </c>
      <c r="D144" s="422" t="s">
        <v>439</v>
      </c>
      <c r="E144" s="418">
        <v>0.03</v>
      </c>
      <c r="F144" s="419">
        <v>40010</v>
      </c>
      <c r="G144" s="420">
        <v>50974</v>
      </c>
      <c r="H144" s="421">
        <v>1660088</v>
      </c>
    </row>
    <row r="145" spans="1:8" s="133" customFormat="1">
      <c r="A145" s="568" t="s">
        <v>3080</v>
      </c>
      <c r="B145" s="422">
        <v>99</v>
      </c>
      <c r="C145" s="418" t="s">
        <v>3081</v>
      </c>
      <c r="D145" s="422" t="s">
        <v>439</v>
      </c>
      <c r="E145" s="418">
        <v>0.03</v>
      </c>
      <c r="F145" s="419">
        <v>40109</v>
      </c>
      <c r="G145" s="420">
        <v>50336</v>
      </c>
      <c r="H145" s="421">
        <v>75182</v>
      </c>
    </row>
    <row r="146" spans="1:8" s="133" customFormat="1">
      <c r="A146" s="568" t="s">
        <v>3082</v>
      </c>
      <c r="B146" s="422">
        <v>99</v>
      </c>
      <c r="C146" s="418" t="s">
        <v>3083</v>
      </c>
      <c r="D146" s="422" t="s">
        <v>439</v>
      </c>
      <c r="E146" s="418">
        <v>0.03</v>
      </c>
      <c r="F146" s="419">
        <v>40122</v>
      </c>
      <c r="G146" s="420">
        <v>51066</v>
      </c>
      <c r="H146" s="421">
        <v>499374</v>
      </c>
    </row>
    <row r="147" spans="1:8" s="133" customFormat="1">
      <c r="A147" s="568" t="s">
        <v>3084</v>
      </c>
      <c r="B147" s="422">
        <v>99</v>
      </c>
      <c r="C147" s="418" t="s">
        <v>3085</v>
      </c>
      <c r="D147" s="422" t="s">
        <v>439</v>
      </c>
      <c r="E147" s="418">
        <v>0.03</v>
      </c>
      <c r="F147" s="419">
        <v>40095</v>
      </c>
      <c r="G147" s="420">
        <v>51036</v>
      </c>
      <c r="H147" s="421">
        <v>1597334</v>
      </c>
    </row>
    <row r="148" spans="1:8" s="133" customFormat="1">
      <c r="A148" s="568" t="s">
        <v>3086</v>
      </c>
      <c r="B148" s="422">
        <v>99</v>
      </c>
      <c r="C148" s="418" t="s">
        <v>3087</v>
      </c>
      <c r="D148" s="422" t="s">
        <v>439</v>
      </c>
      <c r="E148" s="418">
        <v>0.03</v>
      </c>
      <c r="F148" s="419">
        <v>40039</v>
      </c>
      <c r="G148" s="420">
        <v>49148</v>
      </c>
      <c r="H148" s="421">
        <v>1247273</v>
      </c>
    </row>
    <row r="149" spans="1:8" s="133" customFormat="1">
      <c r="A149" s="568" t="s">
        <v>3088</v>
      </c>
      <c r="B149" s="422">
        <v>99</v>
      </c>
      <c r="C149" s="418" t="s">
        <v>3089</v>
      </c>
      <c r="D149" s="422" t="s">
        <v>439</v>
      </c>
      <c r="E149" s="418">
        <v>0.03</v>
      </c>
      <c r="F149" s="419">
        <v>40105</v>
      </c>
      <c r="G149" s="420">
        <v>51068</v>
      </c>
      <c r="H149" s="421">
        <v>1425034</v>
      </c>
    </row>
    <row r="150" spans="1:8" s="133" customFormat="1">
      <c r="A150" s="568" t="s">
        <v>3090</v>
      </c>
      <c r="B150" s="422">
        <v>99</v>
      </c>
      <c r="C150" s="418" t="s">
        <v>3091</v>
      </c>
      <c r="D150" s="422" t="s">
        <v>439</v>
      </c>
      <c r="E150" s="418">
        <v>0.03</v>
      </c>
      <c r="F150" s="419">
        <v>40056</v>
      </c>
      <c r="G150" s="420">
        <v>49171</v>
      </c>
      <c r="H150" s="421">
        <v>230066</v>
      </c>
    </row>
    <row r="151" spans="1:8" s="133" customFormat="1">
      <c r="A151" s="568" t="s">
        <v>3092</v>
      </c>
      <c r="B151" s="422">
        <v>99</v>
      </c>
      <c r="C151" s="418" t="s">
        <v>2007</v>
      </c>
      <c r="D151" s="422" t="s">
        <v>439</v>
      </c>
      <c r="E151" s="418">
        <v>0.03</v>
      </c>
      <c r="F151" s="419">
        <v>40060</v>
      </c>
      <c r="G151" s="420">
        <v>47353</v>
      </c>
      <c r="H151" s="421">
        <v>1604193</v>
      </c>
    </row>
    <row r="152" spans="1:8" s="133" customFormat="1">
      <c r="A152" s="568" t="s">
        <v>3093</v>
      </c>
      <c r="B152" s="422">
        <v>99</v>
      </c>
      <c r="C152" s="418" t="s">
        <v>2008</v>
      </c>
      <c r="D152" s="422" t="s">
        <v>439</v>
      </c>
      <c r="E152" s="418">
        <v>0.03</v>
      </c>
      <c r="F152" s="419">
        <v>40176</v>
      </c>
      <c r="G152" s="420">
        <v>48197</v>
      </c>
      <c r="H152" s="421">
        <v>4100054</v>
      </c>
    </row>
    <row r="153" spans="1:8" s="133" customFormat="1">
      <c r="A153" s="568" t="s">
        <v>3094</v>
      </c>
      <c r="B153" s="422">
        <v>99</v>
      </c>
      <c r="C153" s="418" t="s">
        <v>3095</v>
      </c>
      <c r="D153" s="422" t="s">
        <v>439</v>
      </c>
      <c r="E153" s="418">
        <v>0.03</v>
      </c>
      <c r="F153" s="419">
        <v>40122</v>
      </c>
      <c r="G153" s="420">
        <v>50338</v>
      </c>
      <c r="H153" s="421">
        <v>718647</v>
      </c>
    </row>
    <row r="154" spans="1:8" s="133" customFormat="1">
      <c r="A154" s="568" t="s">
        <v>3096</v>
      </c>
      <c r="B154" s="422">
        <v>99</v>
      </c>
      <c r="C154" s="418" t="s">
        <v>3097</v>
      </c>
      <c r="D154" s="422" t="s">
        <v>439</v>
      </c>
      <c r="E154" s="418">
        <v>0.03</v>
      </c>
      <c r="F154" s="419">
        <v>40240</v>
      </c>
      <c r="G154" s="420">
        <v>51189</v>
      </c>
      <c r="H154" s="421">
        <v>1397726</v>
      </c>
    </row>
    <row r="155" spans="1:8" s="133" customFormat="1">
      <c r="A155" s="568" t="s">
        <v>3098</v>
      </c>
      <c r="B155" s="422">
        <v>99</v>
      </c>
      <c r="C155" s="418" t="s">
        <v>3099</v>
      </c>
      <c r="D155" s="422" t="s">
        <v>439</v>
      </c>
      <c r="E155" s="418">
        <v>0.03</v>
      </c>
      <c r="F155" s="419">
        <v>40091</v>
      </c>
      <c r="G155" s="420">
        <v>49933</v>
      </c>
      <c r="H155" s="421">
        <v>499107</v>
      </c>
    </row>
    <row r="156" spans="1:8" s="133" customFormat="1">
      <c r="A156" s="568" t="s">
        <v>3100</v>
      </c>
      <c r="B156" s="422">
        <v>99</v>
      </c>
      <c r="C156" s="418" t="s">
        <v>3101</v>
      </c>
      <c r="D156" s="422" t="s">
        <v>439</v>
      </c>
      <c r="E156" s="418">
        <v>0.03</v>
      </c>
      <c r="F156" s="419">
        <v>40126</v>
      </c>
      <c r="G156" s="420">
        <v>51068</v>
      </c>
      <c r="H156" s="421">
        <v>1597334</v>
      </c>
    </row>
    <row r="157" spans="1:8" s="133" customFormat="1">
      <c r="A157" s="568" t="s">
        <v>3102</v>
      </c>
      <c r="B157" s="422">
        <v>99</v>
      </c>
      <c r="C157" s="418" t="s">
        <v>2014</v>
      </c>
      <c r="D157" s="422" t="s">
        <v>439</v>
      </c>
      <c r="E157" s="418">
        <v>0.03</v>
      </c>
      <c r="F157" s="419">
        <v>40063</v>
      </c>
      <c r="G157" s="420">
        <v>51014</v>
      </c>
      <c r="H157" s="421">
        <v>2850068</v>
      </c>
    </row>
    <row r="158" spans="1:8" s="133" customFormat="1">
      <c r="A158" s="568" t="s">
        <v>3103</v>
      </c>
      <c r="B158" s="422">
        <v>99</v>
      </c>
      <c r="C158" s="418" t="s">
        <v>3104</v>
      </c>
      <c r="D158" s="422" t="s">
        <v>439</v>
      </c>
      <c r="E158" s="418">
        <v>0.03</v>
      </c>
      <c r="F158" s="419">
        <v>39202</v>
      </c>
      <c r="G158" s="420">
        <v>46500</v>
      </c>
      <c r="H158" s="421">
        <v>1400114</v>
      </c>
    </row>
    <row r="159" spans="1:8" s="133" customFormat="1">
      <c r="A159" s="568" t="s">
        <v>3105</v>
      </c>
      <c r="B159" s="422">
        <v>99</v>
      </c>
      <c r="C159" s="418" t="s">
        <v>3106</v>
      </c>
      <c r="D159" s="422" t="s">
        <v>439</v>
      </c>
      <c r="E159" s="418">
        <v>0.03</v>
      </c>
      <c r="F159" s="419">
        <v>41005</v>
      </c>
      <c r="G159" s="420">
        <v>51957</v>
      </c>
      <c r="H159" s="421">
        <v>4009212</v>
      </c>
    </row>
    <row r="160" spans="1:8" s="133" customFormat="1">
      <c r="A160" s="568" t="s">
        <v>3107</v>
      </c>
      <c r="B160" s="422">
        <v>99</v>
      </c>
      <c r="C160" s="418" t="s">
        <v>3108</v>
      </c>
      <c r="D160" s="422" t="s">
        <v>439</v>
      </c>
      <c r="E160" s="418">
        <v>0.03</v>
      </c>
      <c r="F160" s="419">
        <v>37950</v>
      </c>
      <c r="G160" s="420">
        <v>45619</v>
      </c>
      <c r="H160" s="421">
        <v>581122</v>
      </c>
    </row>
    <row r="161" spans="1:8" s="133" customFormat="1">
      <c r="A161" s="568" t="s">
        <v>3109</v>
      </c>
      <c r="B161" s="422">
        <v>99</v>
      </c>
      <c r="C161" s="418" t="s">
        <v>3110</v>
      </c>
      <c r="D161" s="422" t="s">
        <v>439</v>
      </c>
      <c r="E161" s="418">
        <v>0.03</v>
      </c>
      <c r="F161" s="419">
        <v>36811</v>
      </c>
      <c r="G161" s="420">
        <v>45192</v>
      </c>
      <c r="H161" s="421">
        <v>713314</v>
      </c>
    </row>
    <row r="162" spans="1:8" s="133" customFormat="1">
      <c r="A162" s="568" t="s">
        <v>3111</v>
      </c>
      <c r="B162" s="422">
        <v>99</v>
      </c>
      <c r="C162" s="418" t="s">
        <v>3112</v>
      </c>
      <c r="D162" s="422" t="s">
        <v>439</v>
      </c>
      <c r="E162" s="418">
        <v>0.03</v>
      </c>
      <c r="F162" s="419">
        <v>38812</v>
      </c>
      <c r="G162" s="420">
        <v>49026</v>
      </c>
      <c r="H162" s="421">
        <v>2145966</v>
      </c>
    </row>
    <row r="163" spans="1:8" s="133" customFormat="1">
      <c r="A163" s="568" t="s">
        <v>3113</v>
      </c>
      <c r="B163" s="422">
        <v>99</v>
      </c>
      <c r="C163" s="418" t="s">
        <v>1938</v>
      </c>
      <c r="D163" s="422" t="s">
        <v>439</v>
      </c>
      <c r="E163" s="418">
        <v>0.03</v>
      </c>
      <c r="F163" s="419">
        <v>38407</v>
      </c>
      <c r="G163" s="420">
        <v>46806</v>
      </c>
      <c r="H163" s="421">
        <v>360000</v>
      </c>
    </row>
    <row r="164" spans="1:8" s="133" customFormat="1">
      <c r="A164" s="568" t="s">
        <v>3114</v>
      </c>
      <c r="B164" s="422">
        <v>99</v>
      </c>
      <c r="C164" s="418" t="s">
        <v>1938</v>
      </c>
      <c r="D164" s="422" t="s">
        <v>439</v>
      </c>
      <c r="E164" s="418">
        <v>0.03</v>
      </c>
      <c r="F164" s="419">
        <v>34937</v>
      </c>
      <c r="G164" s="420">
        <v>45892</v>
      </c>
      <c r="H164" s="421">
        <v>207671</v>
      </c>
    </row>
    <row r="165" spans="1:8" s="133" customFormat="1">
      <c r="A165" s="568" t="s">
        <v>3115</v>
      </c>
      <c r="B165" s="422">
        <v>99</v>
      </c>
      <c r="C165" s="418" t="s">
        <v>3116</v>
      </c>
      <c r="D165" s="422" t="s">
        <v>439</v>
      </c>
      <c r="E165" s="418">
        <v>0.03</v>
      </c>
      <c r="F165" s="419">
        <v>38230</v>
      </c>
      <c r="G165" s="420">
        <v>49179</v>
      </c>
      <c r="H165" s="421">
        <v>525000</v>
      </c>
    </row>
    <row r="166" spans="1:8" s="133" customFormat="1">
      <c r="A166" s="568" t="s">
        <v>3117</v>
      </c>
      <c r="B166" s="422">
        <v>99</v>
      </c>
      <c r="C166" s="418" t="s">
        <v>3118</v>
      </c>
      <c r="D166" s="422" t="s">
        <v>439</v>
      </c>
      <c r="E166" s="418">
        <v>0.03</v>
      </c>
      <c r="F166" s="419">
        <v>40256</v>
      </c>
      <c r="G166" s="420">
        <v>51218</v>
      </c>
      <c r="H166" s="421">
        <v>380215</v>
      </c>
    </row>
    <row r="167" spans="1:8" s="133" customFormat="1">
      <c r="A167" s="568" t="s">
        <v>3119</v>
      </c>
      <c r="B167" s="422">
        <v>99</v>
      </c>
      <c r="C167" s="418" t="s">
        <v>3120</v>
      </c>
      <c r="D167" s="422" t="s">
        <v>439</v>
      </c>
      <c r="E167" s="418">
        <v>0.03</v>
      </c>
      <c r="F167" s="419">
        <v>40140</v>
      </c>
      <c r="G167" s="420">
        <v>51097</v>
      </c>
      <c r="H167" s="421">
        <v>1567585</v>
      </c>
    </row>
    <row r="168" spans="1:8" s="133" customFormat="1">
      <c r="A168" s="568" t="s">
        <v>3121</v>
      </c>
      <c r="B168" s="422">
        <v>99</v>
      </c>
      <c r="C168" s="418" t="s">
        <v>3122</v>
      </c>
      <c r="D168" s="422" t="s">
        <v>439</v>
      </c>
      <c r="E168" s="418">
        <v>0.03</v>
      </c>
      <c r="F168" s="419">
        <v>40311</v>
      </c>
      <c r="G168" s="420">
        <v>46508</v>
      </c>
      <c r="H168" s="421">
        <v>80144</v>
      </c>
    </row>
    <row r="169" spans="1:8" s="133" customFormat="1">
      <c r="A169" s="568" t="s">
        <v>3123</v>
      </c>
      <c r="B169" s="422">
        <v>99</v>
      </c>
      <c r="C169" s="418" t="s">
        <v>3124</v>
      </c>
      <c r="D169" s="422" t="s">
        <v>439</v>
      </c>
      <c r="E169" s="418">
        <v>0.03</v>
      </c>
      <c r="F169" s="419">
        <v>40336</v>
      </c>
      <c r="G169" s="420">
        <v>47635</v>
      </c>
      <c r="H169" s="421">
        <v>875049</v>
      </c>
    </row>
    <row r="170" spans="1:8" s="133" customFormat="1">
      <c r="A170" s="568" t="s">
        <v>3125</v>
      </c>
      <c r="B170" s="422">
        <v>99</v>
      </c>
      <c r="C170" s="418" t="s">
        <v>3126</v>
      </c>
      <c r="D170" s="422" t="s">
        <v>439</v>
      </c>
      <c r="E170" s="418">
        <v>0.03</v>
      </c>
      <c r="F170" s="419">
        <v>40385</v>
      </c>
      <c r="G170" s="420">
        <v>49949</v>
      </c>
      <c r="H170" s="421">
        <v>1912101</v>
      </c>
    </row>
    <row r="171" spans="1:8" s="133" customFormat="1">
      <c r="A171" s="568" t="s">
        <v>3127</v>
      </c>
      <c r="B171" s="422">
        <v>99</v>
      </c>
      <c r="C171" s="418" t="s">
        <v>3128</v>
      </c>
      <c r="D171" s="422" t="s">
        <v>439</v>
      </c>
      <c r="E171" s="418">
        <v>0.03</v>
      </c>
      <c r="F171" s="419">
        <v>40455</v>
      </c>
      <c r="G171" s="420">
        <v>44835</v>
      </c>
      <c r="H171" s="421">
        <v>1169021</v>
      </c>
    </row>
    <row r="172" spans="1:8" s="133" customFormat="1">
      <c r="A172" s="568" t="s">
        <v>3129</v>
      </c>
      <c r="B172" s="422">
        <v>99</v>
      </c>
      <c r="C172" s="418" t="s">
        <v>3130</v>
      </c>
      <c r="D172" s="422" t="s">
        <v>439</v>
      </c>
      <c r="E172" s="418">
        <v>0.03</v>
      </c>
      <c r="F172" s="419">
        <v>40389</v>
      </c>
      <c r="G172" s="420">
        <v>47696</v>
      </c>
      <c r="H172" s="421">
        <v>1656847</v>
      </c>
    </row>
    <row r="173" spans="1:8" s="133" customFormat="1">
      <c r="A173" s="568" t="s">
        <v>3131</v>
      </c>
      <c r="B173" s="422">
        <v>99</v>
      </c>
      <c r="C173" s="418" t="s">
        <v>3132</v>
      </c>
      <c r="D173" s="422" t="s">
        <v>439</v>
      </c>
      <c r="E173" s="418">
        <v>0.03</v>
      </c>
      <c r="F173" s="419">
        <v>40476</v>
      </c>
      <c r="G173" s="420">
        <v>47788</v>
      </c>
      <c r="H173" s="421">
        <v>1003043</v>
      </c>
    </row>
    <row r="174" spans="1:8" s="133" customFormat="1">
      <c r="A174" s="568" t="s">
        <v>3133</v>
      </c>
      <c r="B174" s="422">
        <v>99</v>
      </c>
      <c r="C174" s="418" t="s">
        <v>3134</v>
      </c>
      <c r="D174" s="422" t="s">
        <v>439</v>
      </c>
      <c r="E174" s="418">
        <v>0.03</v>
      </c>
      <c r="F174" s="419">
        <v>40409</v>
      </c>
      <c r="G174" s="420">
        <v>50314</v>
      </c>
      <c r="H174" s="421">
        <v>381595</v>
      </c>
    </row>
    <row r="175" spans="1:8" s="133" customFormat="1">
      <c r="A175" s="568" t="s">
        <v>3135</v>
      </c>
      <c r="B175" s="422">
        <v>99</v>
      </c>
      <c r="C175" s="418" t="s">
        <v>3136</v>
      </c>
      <c r="D175" s="422" t="s">
        <v>439</v>
      </c>
      <c r="E175" s="418">
        <v>0.03</v>
      </c>
      <c r="F175" s="419">
        <v>40168</v>
      </c>
      <c r="G175" s="420">
        <v>49301</v>
      </c>
      <c r="H175" s="421">
        <v>2000163</v>
      </c>
    </row>
    <row r="176" spans="1:8" s="133" customFormat="1">
      <c r="A176" s="568" t="s">
        <v>3137</v>
      </c>
      <c r="B176" s="422">
        <v>99</v>
      </c>
      <c r="C176" s="418" t="s">
        <v>3138</v>
      </c>
      <c r="D176" s="422" t="s">
        <v>439</v>
      </c>
      <c r="E176" s="418">
        <v>0.03</v>
      </c>
      <c r="F176" s="419">
        <v>41544</v>
      </c>
      <c r="G176" s="420">
        <v>52505</v>
      </c>
      <c r="H176" s="421">
        <v>5409334</v>
      </c>
    </row>
    <row r="177" spans="1:8" s="133" customFormat="1">
      <c r="A177" s="568" t="s">
        <v>3139</v>
      </c>
      <c r="B177" s="422">
        <v>99</v>
      </c>
      <c r="C177" s="418" t="s">
        <v>3140</v>
      </c>
      <c r="D177" s="422" t="s">
        <v>439</v>
      </c>
      <c r="E177" s="418">
        <v>0.03</v>
      </c>
      <c r="F177" s="419">
        <v>41067</v>
      </c>
      <c r="G177" s="420">
        <v>46905</v>
      </c>
      <c r="H177" s="421">
        <v>200020</v>
      </c>
    </row>
    <row r="178" spans="1:8" s="133" customFormat="1">
      <c r="A178" s="568" t="s">
        <v>3141</v>
      </c>
      <c r="B178" s="422">
        <v>99</v>
      </c>
      <c r="C178" s="418" t="s">
        <v>3142</v>
      </c>
      <c r="D178" s="422" t="s">
        <v>439</v>
      </c>
      <c r="E178" s="418">
        <v>0.03</v>
      </c>
      <c r="F178" s="419">
        <v>40343</v>
      </c>
      <c r="G178" s="420">
        <v>48366</v>
      </c>
      <c r="H178" s="421">
        <v>4000034</v>
      </c>
    </row>
    <row r="179" spans="1:8" s="133" customFormat="1">
      <c r="A179" s="568" t="s">
        <v>3143</v>
      </c>
      <c r="B179" s="422">
        <v>99</v>
      </c>
      <c r="C179" s="418" t="s">
        <v>3144</v>
      </c>
      <c r="D179" s="422" t="s">
        <v>439</v>
      </c>
      <c r="E179" s="418">
        <v>0.03</v>
      </c>
      <c r="F179" s="419">
        <v>40569</v>
      </c>
      <c r="G179" s="420">
        <v>51533</v>
      </c>
      <c r="H179" s="421">
        <v>1427473</v>
      </c>
    </row>
    <row r="180" spans="1:8" s="133" customFormat="1">
      <c r="A180" s="568" t="s">
        <v>3145</v>
      </c>
      <c r="B180" s="422">
        <v>99</v>
      </c>
      <c r="C180" s="418" t="s">
        <v>3146</v>
      </c>
      <c r="D180" s="422" t="s">
        <v>439</v>
      </c>
      <c r="E180" s="418">
        <v>0.03</v>
      </c>
      <c r="F180" s="419">
        <v>40967</v>
      </c>
      <c r="G180" s="420">
        <v>50100</v>
      </c>
      <c r="H180" s="421">
        <v>1799206</v>
      </c>
    </row>
    <row r="181" spans="1:8" s="133" customFormat="1">
      <c r="A181" s="568" t="s">
        <v>3147</v>
      </c>
      <c r="B181" s="422">
        <v>99</v>
      </c>
      <c r="C181" s="418" t="s">
        <v>3148</v>
      </c>
      <c r="D181" s="422" t="s">
        <v>439</v>
      </c>
      <c r="E181" s="418">
        <v>0.03</v>
      </c>
      <c r="F181" s="419">
        <v>41589</v>
      </c>
      <c r="G181" s="420">
        <v>50345</v>
      </c>
      <c r="H181" s="421">
        <v>3670080</v>
      </c>
    </row>
    <row r="182" spans="1:8" s="133" customFormat="1">
      <c r="A182" s="568" t="s">
        <v>3149</v>
      </c>
      <c r="B182" s="422">
        <v>99</v>
      </c>
      <c r="C182" s="418" t="s">
        <v>3150</v>
      </c>
      <c r="D182" s="422" t="s">
        <v>439</v>
      </c>
      <c r="E182" s="418">
        <v>0.03</v>
      </c>
      <c r="F182" s="419">
        <v>40346</v>
      </c>
      <c r="G182" s="420">
        <v>49483</v>
      </c>
      <c r="H182" s="421">
        <v>1200098</v>
      </c>
    </row>
    <row r="183" spans="1:8" s="133" customFormat="1">
      <c r="A183" s="568" t="s">
        <v>3151</v>
      </c>
      <c r="B183" s="422">
        <v>99</v>
      </c>
      <c r="C183" s="418" t="s">
        <v>3152</v>
      </c>
      <c r="D183" s="422" t="s">
        <v>439</v>
      </c>
      <c r="E183" s="418">
        <v>0.03</v>
      </c>
      <c r="F183" s="419">
        <v>40520</v>
      </c>
      <c r="G183" s="420">
        <v>44531</v>
      </c>
      <c r="H183" s="421">
        <v>1100097</v>
      </c>
    </row>
    <row r="184" spans="1:8" s="133" customFormat="1">
      <c r="A184" s="568" t="s">
        <v>3153</v>
      </c>
      <c r="B184" s="422">
        <v>99</v>
      </c>
      <c r="C184" s="418" t="s">
        <v>3154</v>
      </c>
      <c r="D184" s="422" t="s">
        <v>439</v>
      </c>
      <c r="E184" s="418">
        <v>0.03</v>
      </c>
      <c r="F184" s="419">
        <v>40337</v>
      </c>
      <c r="G184" s="420">
        <v>48000</v>
      </c>
      <c r="H184" s="421">
        <v>191092</v>
      </c>
    </row>
    <row r="185" spans="1:8" s="133" customFormat="1">
      <c r="A185" s="568" t="s">
        <v>3155</v>
      </c>
      <c r="B185" s="422">
        <v>99</v>
      </c>
      <c r="C185" s="418" t="s">
        <v>3156</v>
      </c>
      <c r="D185" s="422" t="s">
        <v>439</v>
      </c>
      <c r="E185" s="418">
        <v>0.03</v>
      </c>
      <c r="F185" s="419">
        <v>40658</v>
      </c>
      <c r="G185" s="420">
        <v>51257</v>
      </c>
      <c r="H185" s="421">
        <v>230415</v>
      </c>
    </row>
    <row r="186" spans="1:8" s="133" customFormat="1">
      <c r="A186" s="568" t="s">
        <v>3157</v>
      </c>
      <c r="B186" s="422">
        <v>99</v>
      </c>
      <c r="C186" s="418" t="s">
        <v>3158</v>
      </c>
      <c r="D186" s="422" t="s">
        <v>439</v>
      </c>
      <c r="E186" s="418">
        <v>0.03</v>
      </c>
      <c r="F186" s="419">
        <v>40680</v>
      </c>
      <c r="G186" s="420">
        <v>49461</v>
      </c>
      <c r="H186" s="421">
        <v>150507</v>
      </c>
    </row>
    <row r="187" spans="1:8" s="133" customFormat="1">
      <c r="A187" s="568" t="s">
        <v>3159</v>
      </c>
      <c r="B187" s="422">
        <v>99</v>
      </c>
      <c r="C187" s="418" t="s">
        <v>2048</v>
      </c>
      <c r="D187" s="422" t="s">
        <v>439</v>
      </c>
      <c r="E187" s="418">
        <v>0.03</v>
      </c>
      <c r="F187" s="419">
        <v>40574</v>
      </c>
      <c r="G187" s="420">
        <v>46966</v>
      </c>
      <c r="H187" s="421">
        <v>1405190</v>
      </c>
    </row>
    <row r="188" spans="1:8" s="133" customFormat="1">
      <c r="A188" s="568" t="s">
        <v>3160</v>
      </c>
      <c r="B188" s="422">
        <v>99</v>
      </c>
      <c r="C188" s="418" t="s">
        <v>3161</v>
      </c>
      <c r="D188" s="422" t="s">
        <v>439</v>
      </c>
      <c r="E188" s="418">
        <v>0.03</v>
      </c>
      <c r="F188" s="419">
        <v>40420</v>
      </c>
      <c r="G188" s="420">
        <v>46631</v>
      </c>
      <c r="H188" s="421">
        <v>2007590</v>
      </c>
    </row>
    <row r="189" spans="1:8" s="133" customFormat="1">
      <c r="A189" s="568" t="s">
        <v>3162</v>
      </c>
      <c r="B189" s="422">
        <v>99</v>
      </c>
      <c r="C189" s="418" t="s">
        <v>3163</v>
      </c>
      <c r="D189" s="422" t="s">
        <v>439</v>
      </c>
      <c r="E189" s="418">
        <v>0.03</v>
      </c>
      <c r="F189" s="419">
        <v>40646</v>
      </c>
      <c r="G189" s="420">
        <v>51592</v>
      </c>
      <c r="H189" s="421">
        <v>1520147</v>
      </c>
    </row>
    <row r="190" spans="1:8" s="133" customFormat="1">
      <c r="A190" s="568" t="s">
        <v>3164</v>
      </c>
      <c r="B190" s="422">
        <v>99</v>
      </c>
      <c r="C190" s="418" t="s">
        <v>3165</v>
      </c>
      <c r="D190" s="422" t="s">
        <v>439</v>
      </c>
      <c r="E190" s="418">
        <v>0.03</v>
      </c>
      <c r="F190" s="419">
        <v>40828</v>
      </c>
      <c r="G190" s="420">
        <v>51775</v>
      </c>
      <c r="H190" s="421">
        <v>2606237</v>
      </c>
    </row>
    <row r="191" spans="1:8" s="133" customFormat="1">
      <c r="A191" s="568" t="s">
        <v>3166</v>
      </c>
      <c r="B191" s="422">
        <v>99</v>
      </c>
      <c r="C191" s="418" t="s">
        <v>3167</v>
      </c>
      <c r="D191" s="422" t="s">
        <v>439</v>
      </c>
      <c r="E191" s="418">
        <v>0.03</v>
      </c>
      <c r="F191" s="423">
        <v>40561</v>
      </c>
      <c r="G191" s="420">
        <v>51533</v>
      </c>
      <c r="H191" s="421">
        <v>1001940</v>
      </c>
    </row>
    <row r="192" spans="1:8" s="133" customFormat="1">
      <c r="A192" s="568" t="s">
        <v>3168</v>
      </c>
      <c r="B192" s="422">
        <v>99</v>
      </c>
      <c r="C192" s="418" t="s">
        <v>3169</v>
      </c>
      <c r="D192" s="422" t="s">
        <v>439</v>
      </c>
      <c r="E192" s="418">
        <v>0.03</v>
      </c>
      <c r="F192" s="419">
        <v>40646</v>
      </c>
      <c r="G192" s="420">
        <v>44287</v>
      </c>
      <c r="H192" s="421">
        <v>300018</v>
      </c>
    </row>
    <row r="193" spans="1:8" s="133" customFormat="1">
      <c r="A193" s="568" t="s">
        <v>3170</v>
      </c>
      <c r="B193" s="422">
        <v>99</v>
      </c>
      <c r="C193" s="418" t="s">
        <v>2050</v>
      </c>
      <c r="D193" s="422" t="s">
        <v>439</v>
      </c>
      <c r="E193" s="418">
        <v>0.03</v>
      </c>
      <c r="F193" s="419">
        <v>40837</v>
      </c>
      <c r="G193" s="420">
        <v>51806</v>
      </c>
      <c r="H193" s="421">
        <v>2379280</v>
      </c>
    </row>
    <row r="194" spans="1:8" s="133" customFormat="1">
      <c r="A194" s="568" t="s">
        <v>3171</v>
      </c>
      <c r="B194" s="422">
        <v>99</v>
      </c>
      <c r="C194" s="418" t="s">
        <v>3172</v>
      </c>
      <c r="D194" s="422" t="s">
        <v>439</v>
      </c>
      <c r="E194" s="418">
        <v>0.03</v>
      </c>
      <c r="F194" s="419">
        <v>40871</v>
      </c>
      <c r="G194" s="420">
        <v>49279</v>
      </c>
      <c r="H194" s="421">
        <v>651813</v>
      </c>
    </row>
    <row r="195" spans="1:8" s="133" customFormat="1">
      <c r="A195" s="568" t="s">
        <v>3173</v>
      </c>
      <c r="B195" s="422">
        <v>99</v>
      </c>
      <c r="C195" s="418" t="s">
        <v>3174</v>
      </c>
      <c r="D195" s="422" t="s">
        <v>439</v>
      </c>
      <c r="E195" s="418">
        <v>0.03</v>
      </c>
      <c r="F195" s="419">
        <v>40879</v>
      </c>
      <c r="G195" s="420">
        <v>48914</v>
      </c>
      <c r="H195" s="421">
        <v>2200057</v>
      </c>
    </row>
    <row r="196" spans="1:8" s="133" customFormat="1">
      <c r="A196" s="568" t="s">
        <v>3175</v>
      </c>
      <c r="B196" s="422">
        <v>99</v>
      </c>
      <c r="C196" s="418" t="s">
        <v>3176</v>
      </c>
      <c r="D196" s="422" t="s">
        <v>439</v>
      </c>
      <c r="E196" s="418">
        <v>0.03</v>
      </c>
      <c r="F196" s="419">
        <v>40837</v>
      </c>
      <c r="G196" s="420">
        <v>45962</v>
      </c>
      <c r="H196" s="421">
        <v>1507256</v>
      </c>
    </row>
    <row r="197" spans="1:8" s="133" customFormat="1">
      <c r="A197" s="568" t="s">
        <v>3177</v>
      </c>
      <c r="B197" s="422">
        <v>99</v>
      </c>
      <c r="C197" s="418" t="s">
        <v>3178</v>
      </c>
      <c r="D197" s="422" t="s">
        <v>439</v>
      </c>
      <c r="E197" s="418">
        <v>0.03</v>
      </c>
      <c r="F197" s="419">
        <v>40660</v>
      </c>
      <c r="G197" s="420">
        <v>51561</v>
      </c>
      <c r="H197" s="421">
        <v>836552</v>
      </c>
    </row>
    <row r="198" spans="1:8" s="133" customFormat="1">
      <c r="A198" s="568" t="s">
        <v>3179</v>
      </c>
      <c r="B198" s="422">
        <v>99</v>
      </c>
      <c r="C198" s="418" t="s">
        <v>3180</v>
      </c>
      <c r="D198" s="422" t="s">
        <v>439</v>
      </c>
      <c r="E198" s="418">
        <v>0.03</v>
      </c>
      <c r="F198" s="419">
        <v>40557</v>
      </c>
      <c r="G198" s="420">
        <v>50771</v>
      </c>
      <c r="H198" s="421">
        <v>1400058</v>
      </c>
    </row>
    <row r="199" spans="1:8" s="133" customFormat="1">
      <c r="A199" s="568" t="s">
        <v>3181</v>
      </c>
      <c r="B199" s="422">
        <v>99</v>
      </c>
      <c r="C199" s="418" t="s">
        <v>2845</v>
      </c>
      <c r="D199" s="422" t="s">
        <v>439</v>
      </c>
      <c r="E199" s="418">
        <v>0.03</v>
      </c>
      <c r="F199" s="419">
        <v>40518</v>
      </c>
      <c r="G199" s="420">
        <v>46357</v>
      </c>
      <c r="H199" s="421">
        <v>665109</v>
      </c>
    </row>
    <row r="200" spans="1:8" s="133" customFormat="1">
      <c r="A200" s="568" t="s">
        <v>3182</v>
      </c>
      <c r="B200" s="422">
        <v>99</v>
      </c>
      <c r="C200" s="418" t="s">
        <v>2053</v>
      </c>
      <c r="D200" s="422" t="s">
        <v>439</v>
      </c>
      <c r="E200" s="418">
        <v>0.03</v>
      </c>
      <c r="F200" s="419">
        <v>40700</v>
      </c>
      <c r="G200" s="420">
        <v>46539</v>
      </c>
      <c r="H200" s="421">
        <v>1500076</v>
      </c>
    </row>
    <row r="201" spans="1:8" s="133" customFormat="1">
      <c r="A201" s="568" t="s">
        <v>3183</v>
      </c>
      <c r="B201" s="422">
        <v>99</v>
      </c>
      <c r="C201" s="418" t="s">
        <v>3184</v>
      </c>
      <c r="D201" s="422" t="s">
        <v>439</v>
      </c>
      <c r="E201" s="418">
        <v>0.03</v>
      </c>
      <c r="F201" s="419">
        <v>40182</v>
      </c>
      <c r="G201" s="420">
        <v>46016</v>
      </c>
      <c r="H201" s="421">
        <v>1991921</v>
      </c>
    </row>
    <row r="202" spans="1:8" s="133" customFormat="1">
      <c r="A202" s="568" t="s">
        <v>3185</v>
      </c>
      <c r="B202" s="422">
        <v>99</v>
      </c>
      <c r="C202" s="418" t="s">
        <v>3186</v>
      </c>
      <c r="D202" s="422" t="s">
        <v>439</v>
      </c>
      <c r="E202" s="418">
        <v>0.03</v>
      </c>
      <c r="F202" s="419">
        <v>40420</v>
      </c>
      <c r="G202" s="420">
        <v>51380</v>
      </c>
      <c r="H202" s="421">
        <v>3921750</v>
      </c>
    </row>
    <row r="203" spans="1:8" s="133" customFormat="1">
      <c r="A203" s="568" t="s">
        <v>3187</v>
      </c>
      <c r="B203" s="422">
        <v>99</v>
      </c>
      <c r="C203" s="418" t="s">
        <v>2059</v>
      </c>
      <c r="D203" s="422" t="s">
        <v>439</v>
      </c>
      <c r="E203" s="418">
        <v>0.03</v>
      </c>
      <c r="F203" s="419">
        <v>40400</v>
      </c>
      <c r="G203" s="420">
        <v>51349</v>
      </c>
      <c r="H203" s="421">
        <v>1021337</v>
      </c>
    </row>
    <row r="204" spans="1:8" s="133" customFormat="1">
      <c r="A204" s="568" t="s">
        <v>3188</v>
      </c>
      <c r="B204" s="422">
        <v>99</v>
      </c>
      <c r="C204" s="418" t="s">
        <v>3189</v>
      </c>
      <c r="D204" s="422" t="s">
        <v>439</v>
      </c>
      <c r="E204" s="418">
        <v>0.03</v>
      </c>
      <c r="F204" s="419">
        <v>40450</v>
      </c>
      <c r="G204" s="420">
        <v>51410</v>
      </c>
      <c r="H204" s="421">
        <v>1427473</v>
      </c>
    </row>
    <row r="205" spans="1:8" s="133" customFormat="1">
      <c r="A205" s="568" t="s">
        <v>3190</v>
      </c>
      <c r="B205" s="422">
        <v>99</v>
      </c>
      <c r="C205" s="418" t="s">
        <v>3191</v>
      </c>
      <c r="D205" s="422" t="s">
        <v>439</v>
      </c>
      <c r="E205" s="418">
        <v>0.03</v>
      </c>
      <c r="F205" s="419">
        <v>40351</v>
      </c>
      <c r="G205" s="420">
        <v>49491</v>
      </c>
      <c r="H205" s="421">
        <v>3422994</v>
      </c>
    </row>
    <row r="206" spans="1:8" s="133" customFormat="1">
      <c r="A206" s="568" t="s">
        <v>3192</v>
      </c>
      <c r="B206" s="422">
        <v>99</v>
      </c>
      <c r="C206" s="418" t="s">
        <v>3193</v>
      </c>
      <c r="D206" s="422" t="s">
        <v>439</v>
      </c>
      <c r="E206" s="418">
        <v>0.03</v>
      </c>
      <c r="F206" s="419">
        <v>40760</v>
      </c>
      <c r="G206" s="420">
        <v>49888</v>
      </c>
      <c r="H206" s="421">
        <v>2443215</v>
      </c>
    </row>
    <row r="207" spans="1:8" s="133" customFormat="1">
      <c r="A207" s="568" t="s">
        <v>3194</v>
      </c>
      <c r="B207" s="422">
        <v>99</v>
      </c>
      <c r="C207" s="418" t="s">
        <v>3195</v>
      </c>
      <c r="D207" s="422" t="s">
        <v>439</v>
      </c>
      <c r="E207" s="418">
        <v>0.03</v>
      </c>
      <c r="F207" s="419">
        <v>40352</v>
      </c>
      <c r="G207" s="420">
        <v>50952</v>
      </c>
      <c r="H207" s="421">
        <v>370853</v>
      </c>
    </row>
    <row r="208" spans="1:8" s="133" customFormat="1">
      <c r="A208" s="568" t="s">
        <v>3196</v>
      </c>
      <c r="B208" s="422">
        <v>99</v>
      </c>
      <c r="C208" s="418" t="s">
        <v>3197</v>
      </c>
      <c r="D208" s="422" t="s">
        <v>439</v>
      </c>
      <c r="E208" s="418">
        <v>0.03</v>
      </c>
      <c r="F208" s="419">
        <v>40456</v>
      </c>
      <c r="G208" s="420">
        <v>46296</v>
      </c>
      <c r="H208" s="421">
        <v>300107</v>
      </c>
    </row>
    <row r="209" spans="1:8" s="133" customFormat="1">
      <c r="A209" s="568" t="s">
        <v>3198</v>
      </c>
      <c r="B209" s="422">
        <v>99</v>
      </c>
      <c r="C209" s="418" t="s">
        <v>2787</v>
      </c>
      <c r="D209" s="422" t="s">
        <v>439</v>
      </c>
      <c r="E209" s="418">
        <v>0.03</v>
      </c>
      <c r="F209" s="419">
        <v>40416</v>
      </c>
      <c r="G209" s="420">
        <v>48092</v>
      </c>
      <c r="H209" s="421">
        <v>3501337</v>
      </c>
    </row>
    <row r="210" spans="1:8" s="133" customFormat="1">
      <c r="A210" s="568" t="s">
        <v>3199</v>
      </c>
      <c r="B210" s="422">
        <v>99</v>
      </c>
      <c r="C210" s="418" t="s">
        <v>3200</v>
      </c>
      <c r="D210" s="422" t="s">
        <v>439</v>
      </c>
      <c r="E210" s="418">
        <v>0.03</v>
      </c>
      <c r="F210" s="419">
        <v>40400</v>
      </c>
      <c r="G210" s="420">
        <v>49157</v>
      </c>
      <c r="H210" s="421">
        <v>1021313</v>
      </c>
    </row>
    <row r="211" spans="1:8" s="133" customFormat="1">
      <c r="A211" s="568" t="s">
        <v>3201</v>
      </c>
      <c r="B211" s="422">
        <v>99</v>
      </c>
      <c r="C211" s="418" t="s">
        <v>2063</v>
      </c>
      <c r="D211" s="422" t="s">
        <v>439</v>
      </c>
      <c r="E211" s="418">
        <v>0.03</v>
      </c>
      <c r="F211" s="419">
        <v>40330</v>
      </c>
      <c r="G211" s="420">
        <v>51288</v>
      </c>
      <c r="H211" s="421">
        <v>3500204</v>
      </c>
    </row>
    <row r="212" spans="1:8" s="133" customFormat="1">
      <c r="A212" s="568" t="s">
        <v>3202</v>
      </c>
      <c r="B212" s="422">
        <v>99</v>
      </c>
      <c r="C212" s="418" t="s">
        <v>3203</v>
      </c>
      <c r="D212" s="422" t="s">
        <v>439</v>
      </c>
      <c r="E212" s="418">
        <v>0.03</v>
      </c>
      <c r="F212" s="419">
        <v>40361</v>
      </c>
      <c r="G212" s="420">
        <v>49126</v>
      </c>
      <c r="H212" s="421">
        <v>2280159</v>
      </c>
    </row>
    <row r="213" spans="1:8" s="133" customFormat="1">
      <c r="A213" s="568" t="s">
        <v>3204</v>
      </c>
      <c r="B213" s="422">
        <v>99</v>
      </c>
      <c r="C213" s="418" t="s">
        <v>3205</v>
      </c>
      <c r="D213" s="422" t="s">
        <v>439</v>
      </c>
      <c r="E213" s="418">
        <v>0.03</v>
      </c>
      <c r="F213" s="419">
        <v>40491</v>
      </c>
      <c r="G213" s="420">
        <v>51441</v>
      </c>
      <c r="H213" s="421">
        <v>3800011</v>
      </c>
    </row>
    <row r="214" spans="1:8" s="133" customFormat="1">
      <c r="A214" s="568" t="s">
        <v>3206</v>
      </c>
      <c r="B214" s="422">
        <v>99</v>
      </c>
      <c r="C214" s="418" t="s">
        <v>3207</v>
      </c>
      <c r="D214" s="422" t="s">
        <v>439</v>
      </c>
      <c r="E214" s="418">
        <v>0.03</v>
      </c>
      <c r="F214" s="419">
        <v>40462</v>
      </c>
      <c r="G214" s="420">
        <v>48853</v>
      </c>
      <c r="H214" s="421">
        <v>3426184</v>
      </c>
    </row>
    <row r="215" spans="1:8" s="133" customFormat="1">
      <c r="A215" s="568" t="s">
        <v>3208</v>
      </c>
      <c r="B215" s="422">
        <v>99</v>
      </c>
      <c r="C215" s="418" t="s">
        <v>3209</v>
      </c>
      <c r="D215" s="422" t="s">
        <v>439</v>
      </c>
      <c r="E215" s="418">
        <v>0.03</v>
      </c>
      <c r="F215" s="419">
        <v>40630</v>
      </c>
      <c r="G215" s="420">
        <v>51592</v>
      </c>
      <c r="H215" s="421">
        <v>1602819</v>
      </c>
    </row>
    <row r="216" spans="1:8" s="133" customFormat="1">
      <c r="A216" s="568" t="s">
        <v>3210</v>
      </c>
      <c r="B216" s="422">
        <v>99</v>
      </c>
      <c r="C216" s="418" t="s">
        <v>3211</v>
      </c>
      <c r="D216" s="422" t="s">
        <v>439</v>
      </c>
      <c r="E216" s="418">
        <v>0.03</v>
      </c>
      <c r="F216" s="419">
        <v>40704</v>
      </c>
      <c r="G216" s="420">
        <v>51653</v>
      </c>
      <c r="H216" s="421">
        <v>1690212</v>
      </c>
    </row>
    <row r="217" spans="1:8" s="133" customFormat="1">
      <c r="A217" s="568" t="s">
        <v>3212</v>
      </c>
      <c r="B217" s="422">
        <v>99</v>
      </c>
      <c r="C217" s="418" t="s">
        <v>3213</v>
      </c>
      <c r="D217" s="422" t="s">
        <v>439</v>
      </c>
      <c r="E217" s="418">
        <v>0.03</v>
      </c>
      <c r="F217" s="419">
        <v>40955</v>
      </c>
      <c r="G217" s="420">
        <v>51926</v>
      </c>
      <c r="H217" s="421">
        <v>1142121</v>
      </c>
    </row>
    <row r="218" spans="1:8" s="133" customFormat="1">
      <c r="A218" s="568" t="s">
        <v>3214</v>
      </c>
      <c r="B218" s="422">
        <v>99</v>
      </c>
      <c r="C218" s="418" t="s">
        <v>3215</v>
      </c>
      <c r="D218" s="422" t="s">
        <v>439</v>
      </c>
      <c r="E218" s="418">
        <v>0.03</v>
      </c>
      <c r="F218" s="419">
        <v>41507</v>
      </c>
      <c r="G218" s="420">
        <v>51380</v>
      </c>
      <c r="H218" s="421">
        <v>2605380</v>
      </c>
    </row>
    <row r="219" spans="1:8" s="133" customFormat="1">
      <c r="A219" s="568" t="s">
        <v>3216</v>
      </c>
      <c r="B219" s="422">
        <v>99</v>
      </c>
      <c r="C219" s="418" t="s">
        <v>3217</v>
      </c>
      <c r="D219" s="422" t="s">
        <v>439</v>
      </c>
      <c r="E219" s="418">
        <v>0.03</v>
      </c>
      <c r="F219" s="419">
        <v>41529</v>
      </c>
      <c r="G219" s="420">
        <v>52475</v>
      </c>
      <c r="H219" s="421">
        <v>800040</v>
      </c>
    </row>
    <row r="220" spans="1:8" s="133" customFormat="1">
      <c r="A220" s="568" t="s">
        <v>3218</v>
      </c>
      <c r="B220" s="422">
        <v>99</v>
      </c>
      <c r="C220" s="418" t="s">
        <v>3219</v>
      </c>
      <c r="D220" s="422" t="s">
        <v>439</v>
      </c>
      <c r="E220" s="418">
        <v>0.03</v>
      </c>
      <c r="F220" s="419">
        <v>40457</v>
      </c>
      <c r="G220" s="420">
        <v>53387</v>
      </c>
      <c r="H220" s="421">
        <v>3126107</v>
      </c>
    </row>
    <row r="221" spans="1:8" s="133" customFormat="1">
      <c r="A221" s="568" t="s">
        <v>3220</v>
      </c>
      <c r="B221" s="422">
        <v>99</v>
      </c>
      <c r="C221" s="418" t="s">
        <v>3221</v>
      </c>
      <c r="D221" s="422" t="s">
        <v>439</v>
      </c>
      <c r="E221" s="418">
        <v>0.03</v>
      </c>
      <c r="F221" s="419">
        <v>40542</v>
      </c>
      <c r="G221" s="420">
        <v>47484</v>
      </c>
      <c r="H221" s="421">
        <v>1906198</v>
      </c>
    </row>
    <row r="222" spans="1:8" s="133" customFormat="1">
      <c r="A222" s="568" t="s">
        <v>3222</v>
      </c>
      <c r="B222" s="422">
        <v>99</v>
      </c>
      <c r="C222" s="418" t="s">
        <v>3223</v>
      </c>
      <c r="D222" s="422" t="s">
        <v>439</v>
      </c>
      <c r="E222" s="418">
        <v>0.03</v>
      </c>
      <c r="F222" s="419">
        <v>41165</v>
      </c>
      <c r="G222" s="420">
        <v>51380</v>
      </c>
      <c r="H222" s="421">
        <v>1900209</v>
      </c>
    </row>
    <row r="223" spans="1:8" s="133" customFormat="1">
      <c r="A223" s="568" t="s">
        <v>3224</v>
      </c>
      <c r="B223" s="422">
        <v>99</v>
      </c>
      <c r="C223" s="418" t="s">
        <v>2073</v>
      </c>
      <c r="D223" s="422" t="s">
        <v>439</v>
      </c>
      <c r="E223" s="418">
        <v>0.03</v>
      </c>
      <c r="F223" s="419">
        <v>40163</v>
      </c>
      <c r="G223" s="420">
        <v>50032</v>
      </c>
      <c r="H223" s="421">
        <v>7810064</v>
      </c>
    </row>
    <row r="224" spans="1:8" s="133" customFormat="1">
      <c r="A224" s="568" t="s">
        <v>3225</v>
      </c>
      <c r="B224" s="422">
        <v>99</v>
      </c>
      <c r="C224" s="418" t="s">
        <v>3226</v>
      </c>
      <c r="D224" s="422" t="s">
        <v>439</v>
      </c>
      <c r="E224" s="418">
        <v>0.03</v>
      </c>
      <c r="F224" s="419">
        <v>40168</v>
      </c>
      <c r="G224" s="420">
        <v>50406</v>
      </c>
      <c r="H224" s="421">
        <v>2304558</v>
      </c>
    </row>
    <row r="225" spans="1:8" s="133" customFormat="1">
      <c r="A225" s="568" t="s">
        <v>3227</v>
      </c>
      <c r="B225" s="422">
        <v>99</v>
      </c>
      <c r="C225" s="418" t="s">
        <v>3228</v>
      </c>
      <c r="D225" s="422" t="s">
        <v>439</v>
      </c>
      <c r="E225" s="418">
        <v>0.03</v>
      </c>
      <c r="F225" s="419">
        <v>40353</v>
      </c>
      <c r="G225" s="420">
        <v>49491</v>
      </c>
      <c r="H225" s="421">
        <v>4419922</v>
      </c>
    </row>
    <row r="226" spans="1:8" s="133" customFormat="1">
      <c r="A226" s="568" t="s">
        <v>3229</v>
      </c>
      <c r="B226" s="422">
        <v>99</v>
      </c>
      <c r="C226" s="418" t="s">
        <v>3230</v>
      </c>
      <c r="D226" s="422" t="s">
        <v>439</v>
      </c>
      <c r="E226" s="418">
        <v>0.03</v>
      </c>
      <c r="F226" s="419">
        <v>41253</v>
      </c>
      <c r="G226" s="420">
        <v>52201</v>
      </c>
      <c r="H226" s="421">
        <v>546484</v>
      </c>
    </row>
    <row r="227" spans="1:8" s="133" customFormat="1">
      <c r="A227" s="568" t="s">
        <v>3231</v>
      </c>
      <c r="B227" s="422">
        <v>99</v>
      </c>
      <c r="C227" s="418" t="s">
        <v>3232</v>
      </c>
      <c r="D227" s="422" t="s">
        <v>439</v>
      </c>
      <c r="E227" s="418">
        <v>0.03</v>
      </c>
      <c r="F227" s="419">
        <v>40585</v>
      </c>
      <c r="G227" s="420">
        <v>48245</v>
      </c>
      <c r="H227" s="421">
        <v>740085</v>
      </c>
    </row>
    <row r="228" spans="1:8" s="133" customFormat="1">
      <c r="A228" s="568" t="s">
        <v>3233</v>
      </c>
      <c r="B228" s="422">
        <v>99</v>
      </c>
      <c r="C228" s="418" t="s">
        <v>2076</v>
      </c>
      <c r="D228" s="422" t="s">
        <v>439</v>
      </c>
      <c r="E228" s="418">
        <v>0.03</v>
      </c>
      <c r="F228" s="419">
        <v>41592</v>
      </c>
      <c r="G228" s="420">
        <v>52536</v>
      </c>
      <c r="H228" s="421">
        <v>2190207</v>
      </c>
    </row>
    <row r="229" spans="1:8" s="133" customFormat="1">
      <c r="A229" s="568" t="s">
        <v>3234</v>
      </c>
      <c r="B229" s="422">
        <v>99</v>
      </c>
      <c r="C229" s="418" t="s">
        <v>3235</v>
      </c>
      <c r="D229" s="422" t="s">
        <v>439</v>
      </c>
      <c r="E229" s="418">
        <v>0.03</v>
      </c>
      <c r="F229" s="419">
        <v>41537</v>
      </c>
      <c r="G229" s="420">
        <v>47392</v>
      </c>
      <c r="H229" s="421">
        <v>928901</v>
      </c>
    </row>
    <row r="230" spans="1:8" s="133" customFormat="1">
      <c r="A230" s="568" t="s">
        <v>3236</v>
      </c>
      <c r="B230" s="422">
        <v>99</v>
      </c>
      <c r="C230" s="418" t="s">
        <v>3237</v>
      </c>
      <c r="D230" s="422" t="s">
        <v>439</v>
      </c>
      <c r="E230" s="418">
        <v>0.03</v>
      </c>
      <c r="F230" s="419">
        <v>40562</v>
      </c>
      <c r="G230" s="420">
        <v>51533</v>
      </c>
      <c r="H230" s="421">
        <v>1202233</v>
      </c>
    </row>
    <row r="231" spans="1:8" s="133" customFormat="1">
      <c r="A231" s="568" t="s">
        <v>3238</v>
      </c>
      <c r="B231" s="422">
        <v>99</v>
      </c>
      <c r="C231" s="418" t="s">
        <v>3239</v>
      </c>
      <c r="D231" s="422" t="s">
        <v>439</v>
      </c>
      <c r="E231" s="418">
        <v>0.03</v>
      </c>
      <c r="F231" s="419">
        <v>41544</v>
      </c>
      <c r="G231" s="420">
        <v>45931</v>
      </c>
      <c r="H231" s="421">
        <v>603492</v>
      </c>
    </row>
    <row r="232" spans="1:8" s="133" customFormat="1">
      <c r="A232" s="568" t="s">
        <v>3240</v>
      </c>
      <c r="B232" s="422">
        <v>99</v>
      </c>
      <c r="C232" s="418" t="s">
        <v>3241</v>
      </c>
      <c r="D232" s="422" t="s">
        <v>439</v>
      </c>
      <c r="E232" s="418">
        <v>0.03</v>
      </c>
      <c r="F232" s="419">
        <v>40583</v>
      </c>
      <c r="G232" s="420">
        <v>51533</v>
      </c>
      <c r="H232" s="421">
        <v>1600080</v>
      </c>
    </row>
    <row r="233" spans="1:8" s="133" customFormat="1">
      <c r="A233" s="568" t="s">
        <v>3242</v>
      </c>
      <c r="B233" s="422">
        <v>99</v>
      </c>
      <c r="C233" s="418" t="s">
        <v>3243</v>
      </c>
      <c r="D233" s="422" t="s">
        <v>439</v>
      </c>
      <c r="E233" s="418">
        <v>0.03</v>
      </c>
      <c r="F233" s="419">
        <v>41529</v>
      </c>
      <c r="G233" s="420">
        <v>47727</v>
      </c>
      <c r="H233" s="421">
        <v>3400042</v>
      </c>
    </row>
    <row r="234" spans="1:8" s="133" customFormat="1">
      <c r="A234" s="568" t="s">
        <v>3244</v>
      </c>
      <c r="B234" s="422">
        <v>99</v>
      </c>
      <c r="C234" s="418" t="s">
        <v>3245</v>
      </c>
      <c r="D234" s="422" t="s">
        <v>439</v>
      </c>
      <c r="E234" s="418">
        <v>0.03</v>
      </c>
      <c r="F234" s="419">
        <v>41198</v>
      </c>
      <c r="G234" s="420">
        <v>52171</v>
      </c>
      <c r="H234" s="421">
        <v>1689303</v>
      </c>
    </row>
    <row r="235" spans="1:8" s="133" customFormat="1">
      <c r="A235" s="568" t="s">
        <v>3246</v>
      </c>
      <c r="B235" s="422">
        <v>99</v>
      </c>
      <c r="C235" s="418" t="s">
        <v>3247</v>
      </c>
      <c r="D235" s="422" t="s">
        <v>439</v>
      </c>
      <c r="E235" s="418">
        <v>0.03</v>
      </c>
      <c r="F235" s="419">
        <v>41752</v>
      </c>
      <c r="G235" s="420">
        <v>52718</v>
      </c>
      <c r="H235" s="421">
        <v>3165483</v>
      </c>
    </row>
    <row r="236" spans="1:8" s="133" customFormat="1">
      <c r="A236" s="568" t="s">
        <v>3248</v>
      </c>
      <c r="B236" s="422">
        <v>99</v>
      </c>
      <c r="C236" s="418" t="s">
        <v>2789</v>
      </c>
      <c r="D236" s="422" t="s">
        <v>439</v>
      </c>
      <c r="E236" s="418">
        <v>0.03</v>
      </c>
      <c r="F236" s="419">
        <v>41509</v>
      </c>
      <c r="G236" s="420">
        <v>51380</v>
      </c>
      <c r="H236" s="421">
        <v>3607381</v>
      </c>
    </row>
    <row r="237" spans="1:8" s="133" customFormat="1">
      <c r="A237" s="568" t="s">
        <v>3249</v>
      </c>
      <c r="B237" s="422">
        <v>99</v>
      </c>
      <c r="C237" s="418" t="s">
        <v>3250</v>
      </c>
      <c r="D237" s="422" t="s">
        <v>439</v>
      </c>
      <c r="E237" s="418">
        <v>0.03</v>
      </c>
      <c r="F237" s="419">
        <v>41488</v>
      </c>
      <c r="G237" s="420">
        <v>52444</v>
      </c>
      <c r="H237" s="421">
        <v>3200159</v>
      </c>
    </row>
    <row r="238" spans="1:8" s="133" customFormat="1">
      <c r="A238" s="568" t="s">
        <v>3251</v>
      </c>
      <c r="B238" s="422">
        <v>99</v>
      </c>
      <c r="C238" s="418" t="s">
        <v>3252</v>
      </c>
      <c r="D238" s="422" t="s">
        <v>439</v>
      </c>
      <c r="E238" s="418">
        <v>0.03</v>
      </c>
      <c r="F238" s="419">
        <v>40283</v>
      </c>
      <c r="G238" s="420">
        <v>51227</v>
      </c>
      <c r="H238" s="421">
        <v>3250206</v>
      </c>
    </row>
    <row r="239" spans="1:8" s="133" customFormat="1">
      <c r="A239" s="568" t="s">
        <v>3253</v>
      </c>
      <c r="B239" s="422">
        <v>99</v>
      </c>
      <c r="C239" s="418" t="s">
        <v>3254</v>
      </c>
      <c r="D239" s="422" t="s">
        <v>439</v>
      </c>
      <c r="E239" s="418">
        <v>0.03</v>
      </c>
      <c r="F239" s="419">
        <v>40925</v>
      </c>
      <c r="G239" s="420">
        <v>51867</v>
      </c>
      <c r="H239" s="421">
        <v>680022</v>
      </c>
    </row>
    <row r="240" spans="1:8" s="133" customFormat="1">
      <c r="A240" s="568" t="s">
        <v>3255</v>
      </c>
      <c r="B240" s="422">
        <v>99</v>
      </c>
      <c r="C240" s="418" t="s">
        <v>3256</v>
      </c>
      <c r="D240" s="422" t="s">
        <v>439</v>
      </c>
      <c r="E240" s="418">
        <v>0.03</v>
      </c>
      <c r="F240" s="419">
        <v>41113</v>
      </c>
      <c r="G240" s="420">
        <v>48061</v>
      </c>
      <c r="H240" s="421">
        <v>5517924</v>
      </c>
    </row>
    <row r="241" spans="1:8" s="133" customFormat="1">
      <c r="A241" s="568" t="s">
        <v>3257</v>
      </c>
      <c r="B241" s="422">
        <v>99</v>
      </c>
      <c r="C241" s="418" t="s">
        <v>3258</v>
      </c>
      <c r="D241" s="422" t="s">
        <v>439</v>
      </c>
      <c r="E241" s="418">
        <v>0.03</v>
      </c>
      <c r="F241" s="419">
        <v>41148</v>
      </c>
      <c r="G241" s="420">
        <v>52110</v>
      </c>
      <c r="H241" s="421">
        <v>200531</v>
      </c>
    </row>
    <row r="242" spans="1:8" s="133" customFormat="1">
      <c r="A242" s="568" t="s">
        <v>3259</v>
      </c>
      <c r="B242" s="422">
        <v>99</v>
      </c>
      <c r="C242" s="418" t="s">
        <v>3260</v>
      </c>
      <c r="D242" s="422" t="s">
        <v>439</v>
      </c>
      <c r="E242" s="418">
        <v>0.03</v>
      </c>
      <c r="F242" s="419">
        <v>40533</v>
      </c>
      <c r="G242" s="420">
        <v>51502</v>
      </c>
      <c r="H242" s="421">
        <v>3831701</v>
      </c>
    </row>
    <row r="243" spans="1:8" s="133" customFormat="1">
      <c r="A243" s="568" t="s">
        <v>3261</v>
      </c>
      <c r="B243" s="422">
        <v>99</v>
      </c>
      <c r="C243" s="418" t="s">
        <v>3262</v>
      </c>
      <c r="D243" s="422" t="s">
        <v>439</v>
      </c>
      <c r="E243" s="418">
        <v>0.03</v>
      </c>
      <c r="F243" s="419">
        <v>40477</v>
      </c>
      <c r="G243" s="420">
        <v>50345</v>
      </c>
      <c r="H243" s="421">
        <v>551134</v>
      </c>
    </row>
    <row r="244" spans="1:8" s="133" customFormat="1">
      <c r="A244" s="568" t="s">
        <v>3263</v>
      </c>
      <c r="B244" s="422">
        <v>99</v>
      </c>
      <c r="C244" s="418" t="s">
        <v>3264</v>
      </c>
      <c r="D244" s="422" t="s">
        <v>439</v>
      </c>
      <c r="E244" s="418">
        <v>0.03</v>
      </c>
      <c r="F244" s="419">
        <v>40497</v>
      </c>
      <c r="G244" s="420">
        <v>47788</v>
      </c>
      <c r="H244" s="421">
        <v>3200158</v>
      </c>
    </row>
    <row r="245" spans="1:8" s="133" customFormat="1">
      <c r="A245" s="568" t="s">
        <v>3265</v>
      </c>
      <c r="B245" s="422">
        <v>99</v>
      </c>
      <c r="C245" s="418" t="s">
        <v>3266</v>
      </c>
      <c r="D245" s="422" t="s">
        <v>439</v>
      </c>
      <c r="E245" s="418">
        <v>0.03</v>
      </c>
      <c r="F245" s="419">
        <v>41158</v>
      </c>
      <c r="G245" s="420">
        <v>48823</v>
      </c>
      <c r="H245" s="421">
        <v>2378096</v>
      </c>
    </row>
    <row r="246" spans="1:8" s="133" customFormat="1">
      <c r="A246" s="568" t="s">
        <v>3267</v>
      </c>
      <c r="B246" s="422">
        <v>99</v>
      </c>
      <c r="C246" s="418" t="s">
        <v>2087</v>
      </c>
      <c r="D246" s="422" t="s">
        <v>439</v>
      </c>
      <c r="E246" s="418">
        <v>0.03</v>
      </c>
      <c r="F246" s="419">
        <v>41523</v>
      </c>
      <c r="G246" s="420">
        <v>52475</v>
      </c>
      <c r="H246" s="421">
        <v>200188</v>
      </c>
    </row>
    <row r="247" spans="1:8" s="133" customFormat="1">
      <c r="A247" s="568" t="s">
        <v>3268</v>
      </c>
      <c r="B247" s="422">
        <v>99</v>
      </c>
      <c r="C247" s="418" t="s">
        <v>2088</v>
      </c>
      <c r="D247" s="422" t="s">
        <v>439</v>
      </c>
      <c r="E247" s="418">
        <v>0.03</v>
      </c>
      <c r="F247" s="419">
        <v>41344</v>
      </c>
      <c r="G247" s="420">
        <v>52291</v>
      </c>
      <c r="H247" s="421">
        <v>1710135</v>
      </c>
    </row>
    <row r="248" spans="1:8" s="133" customFormat="1">
      <c r="A248" s="568" t="s">
        <v>3269</v>
      </c>
      <c r="B248" s="422">
        <v>99</v>
      </c>
      <c r="C248" s="418" t="s">
        <v>3270</v>
      </c>
      <c r="D248" s="422" t="s">
        <v>439</v>
      </c>
      <c r="E248" s="418">
        <v>0.03</v>
      </c>
      <c r="F248" s="419">
        <v>41186</v>
      </c>
      <c r="G248" s="420">
        <v>52140</v>
      </c>
      <c r="H248" s="421">
        <v>2980047</v>
      </c>
    </row>
    <row r="249" spans="1:8" s="133" customFormat="1">
      <c r="A249" s="568" t="s">
        <v>3271</v>
      </c>
      <c r="B249" s="422">
        <v>99</v>
      </c>
      <c r="C249" s="418" t="s">
        <v>3272</v>
      </c>
      <c r="D249" s="422" t="s">
        <v>439</v>
      </c>
      <c r="E249" s="418">
        <v>0.03</v>
      </c>
      <c r="F249" s="419">
        <v>41907</v>
      </c>
      <c r="G249" s="420">
        <v>52871</v>
      </c>
      <c r="H249" s="421">
        <v>1634894</v>
      </c>
    </row>
    <row r="250" spans="1:8" s="133" customFormat="1">
      <c r="A250" s="568" t="s">
        <v>3273</v>
      </c>
      <c r="B250" s="422">
        <v>99</v>
      </c>
      <c r="C250" s="418" t="s">
        <v>3274</v>
      </c>
      <c r="D250" s="422" t="s">
        <v>439</v>
      </c>
      <c r="E250" s="418">
        <v>0.03</v>
      </c>
      <c r="F250" s="419">
        <v>40459</v>
      </c>
      <c r="G250" s="420">
        <v>51410</v>
      </c>
      <c r="H250" s="421">
        <v>2565203</v>
      </c>
    </row>
    <row r="251" spans="1:8" s="133" customFormat="1">
      <c r="A251" s="568" t="s">
        <v>3275</v>
      </c>
      <c r="B251" s="422">
        <v>99</v>
      </c>
      <c r="C251" s="418" t="s">
        <v>2089</v>
      </c>
      <c r="D251" s="422" t="s">
        <v>439</v>
      </c>
      <c r="E251" s="418">
        <v>0.03</v>
      </c>
      <c r="F251" s="419">
        <v>41368</v>
      </c>
      <c r="G251" s="420">
        <v>52322</v>
      </c>
      <c r="H251" s="421">
        <v>750230</v>
      </c>
    </row>
    <row r="252" spans="1:8" s="133" customFormat="1">
      <c r="A252" s="568" t="s">
        <v>3276</v>
      </c>
      <c r="B252" s="422">
        <v>99</v>
      </c>
      <c r="C252" s="418" t="s">
        <v>3277</v>
      </c>
      <c r="D252" s="422" t="s">
        <v>439</v>
      </c>
      <c r="E252" s="418">
        <v>0.03</v>
      </c>
      <c r="F252" s="419">
        <v>42013</v>
      </c>
      <c r="G252" s="420">
        <v>50771</v>
      </c>
      <c r="H252" s="421">
        <v>1800169</v>
      </c>
    </row>
    <row r="253" spans="1:8" s="133" customFormat="1">
      <c r="A253" s="568" t="s">
        <v>3278</v>
      </c>
      <c r="B253" s="422">
        <v>99</v>
      </c>
      <c r="C253" s="418" t="s">
        <v>3279</v>
      </c>
      <c r="D253" s="422" t="s">
        <v>439</v>
      </c>
      <c r="E253" s="418">
        <v>0.03</v>
      </c>
      <c r="F253" s="419">
        <v>41422</v>
      </c>
      <c r="G253" s="420">
        <v>51288</v>
      </c>
      <c r="H253" s="421">
        <v>180525</v>
      </c>
    </row>
    <row r="254" spans="1:8" s="133" customFormat="1">
      <c r="A254" s="568" t="s">
        <v>3280</v>
      </c>
      <c r="B254" s="422">
        <v>99</v>
      </c>
      <c r="C254" s="418" t="s">
        <v>3281</v>
      </c>
      <c r="D254" s="422" t="s">
        <v>439</v>
      </c>
      <c r="E254" s="418">
        <v>0.03</v>
      </c>
      <c r="F254" s="419">
        <v>41352</v>
      </c>
      <c r="G254" s="420">
        <v>52322</v>
      </c>
      <c r="H254" s="421">
        <v>3456063</v>
      </c>
    </row>
    <row r="255" spans="1:8" s="133" customFormat="1">
      <c r="A255" s="568" t="s">
        <v>3282</v>
      </c>
      <c r="B255" s="422">
        <v>99</v>
      </c>
      <c r="C255" s="418" t="s">
        <v>2092</v>
      </c>
      <c r="D255" s="422" t="s">
        <v>439</v>
      </c>
      <c r="E255" s="418">
        <v>0.03</v>
      </c>
      <c r="F255" s="419">
        <v>41851</v>
      </c>
      <c r="G255" s="420">
        <v>52810</v>
      </c>
      <c r="H255" s="421">
        <v>4948637</v>
      </c>
    </row>
    <row r="256" spans="1:8" s="133" customFormat="1">
      <c r="A256" s="568" t="s">
        <v>3283</v>
      </c>
      <c r="B256" s="422">
        <v>99</v>
      </c>
      <c r="C256" s="418" t="s">
        <v>3284</v>
      </c>
      <c r="D256" s="422" t="s">
        <v>439</v>
      </c>
      <c r="E256" s="418">
        <v>0.03</v>
      </c>
      <c r="F256" s="419">
        <v>41771</v>
      </c>
      <c r="G256" s="420">
        <v>52718</v>
      </c>
      <c r="H256" s="421">
        <v>600089</v>
      </c>
    </row>
    <row r="257" spans="1:8" s="133" customFormat="1">
      <c r="A257" s="568" t="s">
        <v>3285</v>
      </c>
      <c r="B257" s="422">
        <v>99</v>
      </c>
      <c r="C257" s="418" t="s">
        <v>2093</v>
      </c>
      <c r="D257" s="422" t="s">
        <v>439</v>
      </c>
      <c r="E257" s="418">
        <v>0.03</v>
      </c>
      <c r="F257" s="419">
        <v>41222</v>
      </c>
      <c r="G257" s="420">
        <v>50345</v>
      </c>
      <c r="H257" s="421">
        <v>2662104</v>
      </c>
    </row>
    <row r="258" spans="1:8" s="133" customFormat="1">
      <c r="A258" s="568" t="s">
        <v>3286</v>
      </c>
      <c r="B258" s="422">
        <v>99</v>
      </c>
      <c r="C258" s="418" t="s">
        <v>3287</v>
      </c>
      <c r="D258" s="422" t="s">
        <v>439</v>
      </c>
      <c r="E258" s="418">
        <v>0.03</v>
      </c>
      <c r="F258" s="419">
        <v>41536</v>
      </c>
      <c r="G258" s="420">
        <v>49583</v>
      </c>
      <c r="H258" s="421">
        <v>3135032</v>
      </c>
    </row>
    <row r="259" spans="1:8" s="133" customFormat="1">
      <c r="A259" s="568" t="s">
        <v>3288</v>
      </c>
      <c r="B259" s="422">
        <v>99</v>
      </c>
      <c r="C259" s="418" t="s">
        <v>3289</v>
      </c>
      <c r="D259" s="422" t="s">
        <v>439</v>
      </c>
      <c r="E259" s="418">
        <v>0.03</v>
      </c>
      <c r="F259" s="419">
        <v>42009</v>
      </c>
      <c r="G259" s="420">
        <v>50041</v>
      </c>
      <c r="H259" s="421">
        <v>6250102</v>
      </c>
    </row>
    <row r="260" spans="1:8" s="133" customFormat="1">
      <c r="A260" s="568" t="s">
        <v>3290</v>
      </c>
      <c r="B260" s="422">
        <v>99</v>
      </c>
      <c r="C260" s="418" t="s">
        <v>2546</v>
      </c>
      <c r="D260" s="422" t="s">
        <v>439</v>
      </c>
      <c r="E260" s="418">
        <v>0.03</v>
      </c>
      <c r="F260" s="419">
        <v>42177</v>
      </c>
      <c r="G260" s="420">
        <v>44743</v>
      </c>
      <c r="H260" s="421">
        <v>722678</v>
      </c>
    </row>
    <row r="261" spans="1:8" s="133" customFormat="1">
      <c r="A261" s="568" t="s">
        <v>3291</v>
      </c>
      <c r="B261" s="422">
        <v>99</v>
      </c>
      <c r="C261" s="418" t="s">
        <v>3292</v>
      </c>
      <c r="D261" s="422" t="s">
        <v>439</v>
      </c>
      <c r="E261" s="418">
        <v>0.03</v>
      </c>
      <c r="F261" s="419">
        <v>40990</v>
      </c>
      <c r="G261" s="420">
        <v>47574</v>
      </c>
      <c r="H261" s="421">
        <v>2508875</v>
      </c>
    </row>
    <row r="262" spans="1:8" s="133" customFormat="1">
      <c r="A262" s="568" t="s">
        <v>3293</v>
      </c>
      <c r="B262" s="422">
        <v>99</v>
      </c>
      <c r="C262" s="418" t="s">
        <v>2099</v>
      </c>
      <c r="D262" s="422" t="s">
        <v>439</v>
      </c>
      <c r="E262" s="418">
        <v>0.03</v>
      </c>
      <c r="F262" s="419">
        <v>40987</v>
      </c>
      <c r="G262" s="420">
        <v>51957</v>
      </c>
      <c r="H262" s="421">
        <v>2834988</v>
      </c>
    </row>
    <row r="263" spans="1:8" s="133" customFormat="1">
      <c r="A263" s="568" t="s">
        <v>3294</v>
      </c>
      <c r="B263" s="422">
        <v>99</v>
      </c>
      <c r="C263" s="418" t="s">
        <v>3295</v>
      </c>
      <c r="D263" s="422" t="s">
        <v>439</v>
      </c>
      <c r="E263" s="418">
        <v>0.03</v>
      </c>
      <c r="F263" s="419">
        <v>41537</v>
      </c>
      <c r="G263" s="420">
        <v>52505</v>
      </c>
      <c r="H263" s="421">
        <v>1853244</v>
      </c>
    </row>
    <row r="264" spans="1:8" s="133" customFormat="1">
      <c r="A264" s="568" t="s">
        <v>3296</v>
      </c>
      <c r="B264" s="422">
        <v>99</v>
      </c>
      <c r="C264" s="418" t="s">
        <v>3297</v>
      </c>
      <c r="D264" s="422" t="s">
        <v>439</v>
      </c>
      <c r="E264" s="418">
        <v>0.03</v>
      </c>
      <c r="F264" s="419">
        <v>41403</v>
      </c>
      <c r="G264" s="420">
        <v>52352</v>
      </c>
      <c r="H264" s="421">
        <v>1971281</v>
      </c>
    </row>
    <row r="265" spans="1:8" s="133" customFormat="1">
      <c r="A265" s="568" t="s">
        <v>3298</v>
      </c>
      <c r="B265" s="422">
        <v>99</v>
      </c>
      <c r="C265" s="418" t="s">
        <v>3299</v>
      </c>
      <c r="D265" s="422" t="s">
        <v>439</v>
      </c>
      <c r="E265" s="418">
        <v>0.03</v>
      </c>
      <c r="F265" s="419">
        <v>41212</v>
      </c>
      <c r="G265" s="420">
        <v>49614</v>
      </c>
      <c r="H265" s="421">
        <v>4670725</v>
      </c>
    </row>
    <row r="266" spans="1:8" s="133" customFormat="1">
      <c r="A266" s="568" t="s">
        <v>3300</v>
      </c>
      <c r="B266" s="422">
        <v>99</v>
      </c>
      <c r="C266" s="418" t="s">
        <v>3301</v>
      </c>
      <c r="D266" s="422" t="s">
        <v>439</v>
      </c>
      <c r="E266" s="418">
        <v>0.03</v>
      </c>
      <c r="F266" s="419">
        <v>41327</v>
      </c>
      <c r="G266" s="420">
        <v>48274</v>
      </c>
      <c r="H266" s="421">
        <v>4253802</v>
      </c>
    </row>
    <row r="267" spans="1:8" s="133" customFormat="1">
      <c r="A267" s="568" t="s">
        <v>3302</v>
      </c>
      <c r="B267" s="422">
        <v>99</v>
      </c>
      <c r="C267" s="418" t="s">
        <v>2100</v>
      </c>
      <c r="D267" s="422" t="s">
        <v>439</v>
      </c>
      <c r="E267" s="418">
        <v>0.03</v>
      </c>
      <c r="F267" s="419">
        <v>41200</v>
      </c>
      <c r="G267" s="420">
        <v>52171</v>
      </c>
      <c r="H267" s="421">
        <v>3551101</v>
      </c>
    </row>
    <row r="268" spans="1:8" s="133" customFormat="1">
      <c r="A268" s="568" t="s">
        <v>3303</v>
      </c>
      <c r="B268" s="422">
        <v>99</v>
      </c>
      <c r="C268" s="418" t="s">
        <v>3304</v>
      </c>
      <c r="D268" s="422" t="s">
        <v>439</v>
      </c>
      <c r="E268" s="418">
        <v>0.03</v>
      </c>
      <c r="F268" s="419">
        <v>41400</v>
      </c>
      <c r="G268" s="420">
        <v>52352</v>
      </c>
      <c r="H268" s="421">
        <v>1250225</v>
      </c>
    </row>
    <row r="269" spans="1:8" s="133" customFormat="1">
      <c r="A269" s="568" t="s">
        <v>3305</v>
      </c>
      <c r="B269" s="422">
        <v>99</v>
      </c>
      <c r="C269" s="418" t="s">
        <v>3306</v>
      </c>
      <c r="D269" s="422" t="s">
        <v>439</v>
      </c>
      <c r="E269" s="418">
        <v>0.03</v>
      </c>
      <c r="F269" s="419">
        <v>41281</v>
      </c>
      <c r="G269" s="420">
        <v>47880</v>
      </c>
      <c r="H269" s="421">
        <v>702599</v>
      </c>
    </row>
    <row r="270" spans="1:8" s="133" customFormat="1">
      <c r="A270" s="568" t="s">
        <v>3307</v>
      </c>
      <c r="B270" s="422">
        <v>99</v>
      </c>
      <c r="C270" s="418" t="s">
        <v>3308</v>
      </c>
      <c r="D270" s="422" t="s">
        <v>439</v>
      </c>
      <c r="E270" s="418">
        <v>0.03</v>
      </c>
      <c r="F270" s="419">
        <v>40688</v>
      </c>
      <c r="G270" s="420">
        <v>51653</v>
      </c>
      <c r="H270" s="421">
        <v>601116</v>
      </c>
    </row>
    <row r="271" spans="1:8" s="133" customFormat="1">
      <c r="A271" s="568" t="s">
        <v>3309</v>
      </c>
      <c r="B271" s="422">
        <v>99</v>
      </c>
      <c r="C271" s="418" t="s">
        <v>3310</v>
      </c>
      <c r="D271" s="422" t="s">
        <v>439</v>
      </c>
      <c r="E271" s="418">
        <v>0.03</v>
      </c>
      <c r="F271" s="419">
        <v>40942</v>
      </c>
      <c r="G271" s="420">
        <v>51898</v>
      </c>
      <c r="H271" s="421">
        <v>3562585</v>
      </c>
    </row>
    <row r="272" spans="1:8" s="133" customFormat="1">
      <c r="A272" s="568" t="s">
        <v>3311</v>
      </c>
      <c r="B272" s="422">
        <v>99</v>
      </c>
      <c r="C272" s="418" t="s">
        <v>3312</v>
      </c>
      <c r="D272" s="422" t="s">
        <v>439</v>
      </c>
      <c r="E272" s="418">
        <v>0.03</v>
      </c>
      <c r="F272" s="419">
        <v>40688</v>
      </c>
      <c r="G272" s="420">
        <v>50192</v>
      </c>
      <c r="H272" s="421">
        <v>1171567</v>
      </c>
    </row>
    <row r="273" spans="1:8" s="133" customFormat="1">
      <c r="A273" s="568" t="s">
        <v>3313</v>
      </c>
      <c r="B273" s="422">
        <v>99</v>
      </c>
      <c r="C273" s="418" t="s">
        <v>3314</v>
      </c>
      <c r="D273" s="422" t="s">
        <v>439</v>
      </c>
      <c r="E273" s="418">
        <v>0.03</v>
      </c>
      <c r="F273" s="419">
        <v>41487</v>
      </c>
      <c r="G273" s="420">
        <v>52444</v>
      </c>
      <c r="H273" s="421">
        <v>850087</v>
      </c>
    </row>
    <row r="274" spans="1:8" s="133" customFormat="1">
      <c r="A274" s="568" t="s">
        <v>3315</v>
      </c>
      <c r="B274" s="422">
        <v>99</v>
      </c>
      <c r="C274" s="418" t="s">
        <v>3316</v>
      </c>
      <c r="D274" s="422" t="s">
        <v>439</v>
      </c>
      <c r="E274" s="418">
        <v>0.03</v>
      </c>
      <c r="F274" s="419">
        <v>41403</v>
      </c>
      <c r="G274" s="420">
        <v>52352</v>
      </c>
      <c r="H274" s="421">
        <v>2323744</v>
      </c>
    </row>
    <row r="275" spans="1:8" s="133" customFormat="1">
      <c r="A275" s="568" t="s">
        <v>3317</v>
      </c>
      <c r="B275" s="422">
        <v>99</v>
      </c>
      <c r="C275" s="418" t="s">
        <v>3318</v>
      </c>
      <c r="D275" s="422" t="s">
        <v>439</v>
      </c>
      <c r="E275" s="418">
        <v>0.03</v>
      </c>
      <c r="F275" s="419">
        <v>41913</v>
      </c>
      <c r="G275" s="420">
        <v>52871</v>
      </c>
      <c r="H275" s="421">
        <v>1280111</v>
      </c>
    </row>
    <row r="276" spans="1:8" s="133" customFormat="1">
      <c r="A276" s="568" t="s">
        <v>3319</v>
      </c>
      <c r="B276" s="422">
        <v>99</v>
      </c>
      <c r="C276" s="418" t="s">
        <v>3320</v>
      </c>
      <c r="D276" s="422" t="s">
        <v>439</v>
      </c>
      <c r="E276" s="418">
        <v>0.03</v>
      </c>
      <c r="F276" s="419">
        <v>41838</v>
      </c>
      <c r="G276" s="420">
        <v>52810</v>
      </c>
      <c r="H276" s="421">
        <v>996713</v>
      </c>
    </row>
    <row r="277" spans="1:8" s="133" customFormat="1">
      <c r="A277" s="568" t="s">
        <v>3321</v>
      </c>
      <c r="B277" s="422">
        <v>99</v>
      </c>
      <c r="C277" s="418" t="s">
        <v>3322</v>
      </c>
      <c r="D277" s="422" t="s">
        <v>439</v>
      </c>
      <c r="E277" s="418">
        <v>0.03</v>
      </c>
      <c r="F277" s="419">
        <v>41155</v>
      </c>
      <c r="G277" s="420">
        <v>47209</v>
      </c>
      <c r="H277" s="421">
        <v>3248422</v>
      </c>
    </row>
    <row r="278" spans="1:8" s="133" customFormat="1">
      <c r="A278" s="568" t="s">
        <v>3323</v>
      </c>
      <c r="B278" s="422">
        <v>99</v>
      </c>
      <c r="C278" s="418" t="s">
        <v>3324</v>
      </c>
      <c r="D278" s="422" t="s">
        <v>439</v>
      </c>
      <c r="E278" s="418">
        <v>0.03</v>
      </c>
      <c r="F278" s="419">
        <v>41438</v>
      </c>
      <c r="G278" s="420">
        <v>52383</v>
      </c>
      <c r="H278" s="421">
        <v>1710135</v>
      </c>
    </row>
    <row r="279" spans="1:8" s="133" customFormat="1">
      <c r="A279" s="568" t="s">
        <v>3325</v>
      </c>
      <c r="B279" s="422">
        <v>99</v>
      </c>
      <c r="C279" s="418" t="s">
        <v>3326</v>
      </c>
      <c r="D279" s="422" t="s">
        <v>439</v>
      </c>
      <c r="E279" s="418">
        <v>0.03</v>
      </c>
      <c r="F279" s="419">
        <v>41528</v>
      </c>
      <c r="G279" s="420">
        <v>52475</v>
      </c>
      <c r="H279" s="421">
        <v>1640165</v>
      </c>
    </row>
    <row r="280" spans="1:8" s="133" customFormat="1">
      <c r="A280" s="568" t="s">
        <v>3327</v>
      </c>
      <c r="B280" s="422">
        <v>99</v>
      </c>
      <c r="C280" s="418" t="s">
        <v>3328</v>
      </c>
      <c r="D280" s="422" t="s">
        <v>439</v>
      </c>
      <c r="E280" s="418">
        <v>0.03</v>
      </c>
      <c r="F280" s="419">
        <v>40511</v>
      </c>
      <c r="G280" s="420">
        <v>51471</v>
      </c>
      <c r="H280" s="421">
        <v>1733021</v>
      </c>
    </row>
    <row r="281" spans="1:8" s="133" customFormat="1">
      <c r="A281" s="568" t="s">
        <v>3329</v>
      </c>
      <c r="B281" s="422">
        <v>99</v>
      </c>
      <c r="C281" s="418" t="s">
        <v>3330</v>
      </c>
      <c r="D281" s="422" t="s">
        <v>439</v>
      </c>
      <c r="E281" s="418">
        <v>0.03</v>
      </c>
      <c r="F281" s="419">
        <v>42324</v>
      </c>
      <c r="G281" s="420">
        <v>52932</v>
      </c>
      <c r="H281" s="421">
        <v>2880278</v>
      </c>
    </row>
    <row r="282" spans="1:8" s="133" customFormat="1">
      <c r="A282" s="568" t="s">
        <v>3331</v>
      </c>
      <c r="B282" s="422">
        <v>99</v>
      </c>
      <c r="C282" s="418" t="s">
        <v>3332</v>
      </c>
      <c r="D282" s="422" t="s">
        <v>439</v>
      </c>
      <c r="E282" s="418">
        <v>0.03</v>
      </c>
      <c r="F282" s="419">
        <v>42138</v>
      </c>
      <c r="G282" s="420">
        <v>53083</v>
      </c>
      <c r="H282" s="421">
        <v>1020152</v>
      </c>
    </row>
    <row r="283" spans="1:8" s="133" customFormat="1">
      <c r="A283" s="568" t="s">
        <v>3333</v>
      </c>
      <c r="B283" s="422">
        <v>99</v>
      </c>
      <c r="C283" s="418" t="s">
        <v>3334</v>
      </c>
      <c r="D283" s="422" t="s">
        <v>439</v>
      </c>
      <c r="E283" s="418">
        <v>0.03</v>
      </c>
      <c r="F283" s="419">
        <v>40532</v>
      </c>
      <c r="G283" s="420">
        <v>51502</v>
      </c>
      <c r="H283" s="421">
        <v>6686647</v>
      </c>
    </row>
    <row r="284" spans="1:8" s="133" customFormat="1">
      <c r="A284" s="568" t="s">
        <v>3335</v>
      </c>
      <c r="B284" s="422">
        <v>99</v>
      </c>
      <c r="C284" s="418" t="s">
        <v>2104</v>
      </c>
      <c r="D284" s="422" t="s">
        <v>439</v>
      </c>
      <c r="E284" s="418">
        <v>0.03</v>
      </c>
      <c r="F284" s="419">
        <v>40259</v>
      </c>
      <c r="G284" s="420">
        <v>51218</v>
      </c>
      <c r="H284" s="421">
        <v>1165074</v>
      </c>
    </row>
    <row r="285" spans="1:8" s="133" customFormat="1">
      <c r="A285" s="568" t="s">
        <v>3336</v>
      </c>
      <c r="B285" s="422">
        <v>99</v>
      </c>
      <c r="C285" s="418" t="s">
        <v>2106</v>
      </c>
      <c r="D285" s="422" t="s">
        <v>439</v>
      </c>
      <c r="E285" s="418">
        <v>0.03</v>
      </c>
      <c r="F285" s="419">
        <v>41401</v>
      </c>
      <c r="G285" s="420">
        <v>51257</v>
      </c>
      <c r="H285" s="421">
        <v>2000219</v>
      </c>
    </row>
    <row r="286" spans="1:8" s="133" customFormat="1">
      <c r="A286" s="568" t="s">
        <v>3337</v>
      </c>
      <c r="B286" s="422">
        <v>99</v>
      </c>
      <c r="C286" s="418" t="s">
        <v>3338</v>
      </c>
      <c r="D286" s="422" t="s">
        <v>439</v>
      </c>
      <c r="E286" s="418">
        <v>0.03</v>
      </c>
      <c r="F286" s="419">
        <v>42327</v>
      </c>
      <c r="G286" s="420">
        <v>49644</v>
      </c>
      <c r="H286" s="421">
        <v>2006085</v>
      </c>
    </row>
    <row r="287" spans="1:8" s="133" customFormat="1">
      <c r="A287" s="568" t="s">
        <v>3339</v>
      </c>
      <c r="B287" s="422">
        <v>99</v>
      </c>
      <c r="C287" s="418" t="s">
        <v>3340</v>
      </c>
      <c r="D287" s="422" t="s">
        <v>439</v>
      </c>
      <c r="E287" s="418">
        <v>0.03</v>
      </c>
      <c r="F287" s="419">
        <v>40529</v>
      </c>
      <c r="G287" s="420">
        <v>50771</v>
      </c>
      <c r="H287" s="421">
        <v>2699613</v>
      </c>
    </row>
    <row r="288" spans="1:8" s="133" customFormat="1">
      <c r="A288" s="568" t="s">
        <v>3341</v>
      </c>
      <c r="B288" s="422">
        <v>99</v>
      </c>
      <c r="C288" s="418" t="s">
        <v>3342</v>
      </c>
      <c r="D288" s="422" t="s">
        <v>439</v>
      </c>
      <c r="E288" s="418">
        <v>0.03</v>
      </c>
      <c r="F288" s="419">
        <v>41481</v>
      </c>
      <c r="G288" s="420">
        <v>52444</v>
      </c>
      <c r="H288" s="421">
        <v>3531143</v>
      </c>
    </row>
    <row r="289" spans="1:8" s="133" customFormat="1">
      <c r="A289" s="568" t="s">
        <v>3343</v>
      </c>
      <c r="B289" s="422">
        <v>99</v>
      </c>
      <c r="C289" s="418" t="s">
        <v>3344</v>
      </c>
      <c r="D289" s="422" t="s">
        <v>439</v>
      </c>
      <c r="E289" s="418">
        <v>0.03</v>
      </c>
      <c r="F289" s="419">
        <v>40183</v>
      </c>
      <c r="G289" s="420">
        <v>51127</v>
      </c>
      <c r="H289" s="421">
        <v>1846902</v>
      </c>
    </row>
    <row r="290" spans="1:8" s="133" customFormat="1">
      <c r="A290" s="568" t="s">
        <v>3345</v>
      </c>
      <c r="B290" s="422">
        <v>99</v>
      </c>
      <c r="C290" s="418" t="s">
        <v>3346</v>
      </c>
      <c r="D290" s="422" t="s">
        <v>439</v>
      </c>
      <c r="E290" s="418">
        <v>0.03</v>
      </c>
      <c r="F290" s="419">
        <v>41242</v>
      </c>
      <c r="G290" s="420">
        <v>52201</v>
      </c>
      <c r="H290" s="421">
        <v>2003642</v>
      </c>
    </row>
    <row r="291" spans="1:8" s="133" customFormat="1">
      <c r="A291" s="568" t="s">
        <v>3347</v>
      </c>
      <c r="B291" s="422">
        <v>99</v>
      </c>
      <c r="C291" s="418" t="s">
        <v>3348</v>
      </c>
      <c r="D291" s="422" t="s">
        <v>439</v>
      </c>
      <c r="E291" s="418">
        <v>0.03</v>
      </c>
      <c r="F291" s="419">
        <v>41261</v>
      </c>
      <c r="G291" s="420">
        <v>47484</v>
      </c>
      <c r="H291" s="421">
        <v>3212015</v>
      </c>
    </row>
    <row r="292" spans="1:8" s="133" customFormat="1">
      <c r="A292" s="568" t="s">
        <v>3349</v>
      </c>
      <c r="B292" s="422">
        <v>99</v>
      </c>
      <c r="C292" s="418" t="s">
        <v>3350</v>
      </c>
      <c r="D292" s="422" t="s">
        <v>439</v>
      </c>
      <c r="E292" s="418">
        <v>0.03</v>
      </c>
      <c r="F292" s="419">
        <v>41487</v>
      </c>
      <c r="G292" s="420">
        <v>52444</v>
      </c>
      <c r="H292" s="421">
        <v>249998</v>
      </c>
    </row>
    <row r="293" spans="1:8" s="133" customFormat="1">
      <c r="A293" s="568" t="s">
        <v>3351</v>
      </c>
      <c r="B293" s="422">
        <v>99</v>
      </c>
      <c r="C293" s="418" t="s">
        <v>3352</v>
      </c>
      <c r="D293" s="422" t="s">
        <v>439</v>
      </c>
      <c r="E293" s="418">
        <v>0.03</v>
      </c>
      <c r="F293" s="419">
        <v>41892</v>
      </c>
      <c r="G293" s="420">
        <v>44440</v>
      </c>
      <c r="H293" s="421">
        <v>900002</v>
      </c>
    </row>
    <row r="294" spans="1:8" s="133" customFormat="1">
      <c r="A294" s="568" t="s">
        <v>3353</v>
      </c>
      <c r="B294" s="422">
        <v>99</v>
      </c>
      <c r="C294" s="418" t="s">
        <v>3354</v>
      </c>
      <c r="D294" s="422" t="s">
        <v>439</v>
      </c>
      <c r="E294" s="418">
        <v>0.03</v>
      </c>
      <c r="F294" s="419">
        <v>41481</v>
      </c>
      <c r="G294" s="420">
        <v>52079</v>
      </c>
      <c r="H294" s="421">
        <v>2958859</v>
      </c>
    </row>
    <row r="295" spans="1:8" s="133" customFormat="1">
      <c r="A295" s="568" t="s">
        <v>3355</v>
      </c>
      <c r="B295" s="422">
        <v>99</v>
      </c>
      <c r="C295" s="418" t="s">
        <v>3356</v>
      </c>
      <c r="D295" s="422" t="s">
        <v>439</v>
      </c>
      <c r="E295" s="418">
        <v>0.03</v>
      </c>
      <c r="F295" s="419">
        <v>41137</v>
      </c>
      <c r="G295" s="420">
        <v>48458</v>
      </c>
      <c r="H295" s="421">
        <v>3666369</v>
      </c>
    </row>
    <row r="296" spans="1:8" s="133" customFormat="1">
      <c r="A296" s="568" t="s">
        <v>3357</v>
      </c>
      <c r="B296" s="422">
        <v>99</v>
      </c>
      <c r="C296" s="418" t="s">
        <v>3358</v>
      </c>
      <c r="D296" s="422" t="s">
        <v>439</v>
      </c>
      <c r="E296" s="418">
        <v>0.03</v>
      </c>
      <c r="F296" s="419">
        <v>41092</v>
      </c>
      <c r="G296" s="420">
        <v>52048</v>
      </c>
      <c r="H296" s="421">
        <v>650136</v>
      </c>
    </row>
    <row r="297" spans="1:8" s="133" customFormat="1">
      <c r="A297" s="568" t="s">
        <v>3359</v>
      </c>
      <c r="B297" s="422">
        <v>99</v>
      </c>
      <c r="C297" s="418" t="s">
        <v>3360</v>
      </c>
      <c r="D297" s="422" t="s">
        <v>439</v>
      </c>
      <c r="E297" s="418">
        <v>0.03</v>
      </c>
      <c r="F297" s="419">
        <v>41900</v>
      </c>
      <c r="G297" s="420">
        <v>49218</v>
      </c>
      <c r="H297" s="421">
        <v>1574918</v>
      </c>
    </row>
    <row r="298" spans="1:8" s="133" customFormat="1">
      <c r="A298" s="568" t="s">
        <v>3361</v>
      </c>
      <c r="B298" s="422">
        <v>99</v>
      </c>
      <c r="C298" s="418" t="s">
        <v>3362</v>
      </c>
      <c r="D298" s="422" t="s">
        <v>439</v>
      </c>
      <c r="E298" s="418">
        <v>0.03</v>
      </c>
      <c r="F298" s="419">
        <v>40903</v>
      </c>
      <c r="G298" s="420">
        <v>48549</v>
      </c>
      <c r="H298" s="421">
        <v>3107907</v>
      </c>
    </row>
    <row r="299" spans="1:8" s="133" customFormat="1">
      <c r="A299" s="568" t="s">
        <v>3363</v>
      </c>
      <c r="B299" s="422">
        <v>99</v>
      </c>
      <c r="C299" s="418" t="s">
        <v>3364</v>
      </c>
      <c r="D299" s="422" t="s">
        <v>439</v>
      </c>
      <c r="E299" s="418">
        <v>0.03</v>
      </c>
      <c r="F299" s="419">
        <v>41346</v>
      </c>
      <c r="G299" s="420">
        <v>52291</v>
      </c>
      <c r="H299" s="421">
        <v>520156</v>
      </c>
    </row>
    <row r="300" spans="1:8" s="133" customFormat="1">
      <c r="A300" s="568" t="s">
        <v>3365</v>
      </c>
      <c r="B300" s="422">
        <v>99</v>
      </c>
      <c r="C300" s="418" t="s">
        <v>3366</v>
      </c>
      <c r="D300" s="422" t="s">
        <v>439</v>
      </c>
      <c r="E300" s="418">
        <v>0.03</v>
      </c>
      <c r="F300" s="419">
        <v>41453</v>
      </c>
      <c r="G300" s="420">
        <v>50222</v>
      </c>
      <c r="H300" s="421">
        <v>340901</v>
      </c>
    </row>
    <row r="301" spans="1:8" s="133" customFormat="1">
      <c r="A301" s="568" t="s">
        <v>3367</v>
      </c>
      <c r="B301" s="422">
        <v>99</v>
      </c>
      <c r="C301" s="418" t="s">
        <v>3368</v>
      </c>
      <c r="D301" s="422" t="s">
        <v>439</v>
      </c>
      <c r="E301" s="418">
        <v>0.03</v>
      </c>
      <c r="F301" s="419">
        <v>40207</v>
      </c>
      <c r="G301" s="420">
        <v>46410</v>
      </c>
      <c r="H301" s="421">
        <v>1600001</v>
      </c>
    </row>
    <row r="302" spans="1:8" s="133" customFormat="1">
      <c r="A302" s="568" t="s">
        <v>3369</v>
      </c>
      <c r="B302" s="422">
        <v>99</v>
      </c>
      <c r="C302" s="418" t="s">
        <v>3370</v>
      </c>
      <c r="D302" s="422" t="s">
        <v>439</v>
      </c>
      <c r="E302" s="418">
        <v>0.03</v>
      </c>
      <c r="F302" s="419">
        <v>40793</v>
      </c>
      <c r="G302" s="420">
        <v>50649</v>
      </c>
      <c r="H302" s="421">
        <v>3400040</v>
      </c>
    </row>
    <row r="303" spans="1:8" s="133" customFormat="1">
      <c r="A303" s="568" t="s">
        <v>3371</v>
      </c>
      <c r="B303" s="422">
        <v>99</v>
      </c>
      <c r="C303" s="418" t="s">
        <v>3372</v>
      </c>
      <c r="D303" s="422" t="s">
        <v>439</v>
      </c>
      <c r="E303" s="418">
        <v>0.03</v>
      </c>
      <c r="F303" s="419">
        <v>41596</v>
      </c>
      <c r="G303" s="420">
        <v>52566</v>
      </c>
      <c r="H303" s="421">
        <v>652437</v>
      </c>
    </row>
    <row r="304" spans="1:8" s="133" customFormat="1">
      <c r="A304" s="568" t="s">
        <v>3373</v>
      </c>
      <c r="B304" s="422">
        <v>99</v>
      </c>
      <c r="C304" s="418" t="s">
        <v>3374</v>
      </c>
      <c r="D304" s="422" t="s">
        <v>439</v>
      </c>
      <c r="E304" s="418">
        <v>0.03</v>
      </c>
      <c r="F304" s="419">
        <v>40270</v>
      </c>
      <c r="G304" s="420">
        <v>49757</v>
      </c>
      <c r="H304" s="421">
        <v>3293139</v>
      </c>
    </row>
    <row r="305" spans="1:8" s="133" customFormat="1">
      <c r="A305" s="568" t="s">
        <v>3375</v>
      </c>
      <c r="B305" s="422">
        <v>99</v>
      </c>
      <c r="C305" s="418" t="s">
        <v>3376</v>
      </c>
      <c r="D305" s="422" t="s">
        <v>439</v>
      </c>
      <c r="E305" s="418">
        <v>0.03</v>
      </c>
      <c r="F305" s="419">
        <v>41075</v>
      </c>
      <c r="G305" s="420">
        <v>52018</v>
      </c>
      <c r="H305" s="421">
        <v>1850077</v>
      </c>
    </row>
    <row r="306" spans="1:8" s="133" customFormat="1">
      <c r="A306" s="568" t="s">
        <v>3377</v>
      </c>
      <c r="B306" s="422">
        <v>99</v>
      </c>
      <c r="C306" s="418" t="s">
        <v>3378</v>
      </c>
      <c r="D306" s="422" t="s">
        <v>439</v>
      </c>
      <c r="E306" s="418">
        <v>0.03</v>
      </c>
      <c r="F306" s="419">
        <v>40521</v>
      </c>
      <c r="G306" s="420">
        <v>47818</v>
      </c>
      <c r="H306" s="421">
        <v>2880106</v>
      </c>
    </row>
    <row r="307" spans="1:8" s="133" customFormat="1">
      <c r="A307" s="568" t="s">
        <v>3379</v>
      </c>
      <c r="B307" s="422">
        <v>99</v>
      </c>
      <c r="C307" s="418" t="s">
        <v>3380</v>
      </c>
      <c r="D307" s="422" t="s">
        <v>439</v>
      </c>
      <c r="E307" s="418">
        <v>0.03</v>
      </c>
      <c r="F307" s="419">
        <v>41143</v>
      </c>
      <c r="G307" s="420">
        <v>52110</v>
      </c>
      <c r="H307" s="421">
        <v>4507897</v>
      </c>
    </row>
    <row r="308" spans="1:8" s="133" customFormat="1">
      <c r="A308" s="568" t="s">
        <v>3381</v>
      </c>
      <c r="B308" s="422">
        <v>99</v>
      </c>
      <c r="C308" s="418" t="s">
        <v>3382</v>
      </c>
      <c r="D308" s="422" t="s">
        <v>439</v>
      </c>
      <c r="E308" s="418">
        <v>0.03</v>
      </c>
      <c r="F308" s="419">
        <v>41176</v>
      </c>
      <c r="G308" s="420">
        <v>48853</v>
      </c>
      <c r="H308" s="421">
        <v>501475</v>
      </c>
    </row>
    <row r="309" spans="1:8" s="133" customFormat="1">
      <c r="A309" s="568" t="s">
        <v>3383</v>
      </c>
      <c r="B309" s="422">
        <v>99</v>
      </c>
      <c r="C309" s="418" t="s">
        <v>3384</v>
      </c>
      <c r="D309" s="422" t="s">
        <v>439</v>
      </c>
      <c r="E309" s="418">
        <v>0.03</v>
      </c>
      <c r="F309" s="419">
        <v>41425</v>
      </c>
      <c r="G309" s="420">
        <v>50922</v>
      </c>
      <c r="H309" s="421">
        <v>4609914</v>
      </c>
    </row>
    <row r="310" spans="1:8" s="133" customFormat="1">
      <c r="A310" s="568" t="s">
        <v>3385</v>
      </c>
      <c r="B310" s="422">
        <v>99</v>
      </c>
      <c r="C310" s="418" t="s">
        <v>3386</v>
      </c>
      <c r="D310" s="422" t="s">
        <v>439</v>
      </c>
      <c r="E310" s="418">
        <v>0.03</v>
      </c>
      <c r="F310" s="419">
        <v>41369</v>
      </c>
      <c r="G310" s="420">
        <v>50861</v>
      </c>
      <c r="H310" s="421">
        <v>1573008</v>
      </c>
    </row>
    <row r="311" spans="1:8" s="133" customFormat="1">
      <c r="A311" s="568" t="s">
        <v>3387</v>
      </c>
      <c r="B311" s="422">
        <v>99</v>
      </c>
      <c r="C311" s="418" t="s">
        <v>3388</v>
      </c>
      <c r="D311" s="422" t="s">
        <v>439</v>
      </c>
      <c r="E311" s="418">
        <v>0.03</v>
      </c>
      <c r="F311" s="419">
        <v>41416</v>
      </c>
      <c r="G311" s="420">
        <v>52383</v>
      </c>
      <c r="H311" s="421">
        <v>3330850</v>
      </c>
    </row>
    <row r="312" spans="1:8" s="133" customFormat="1">
      <c r="A312" s="568" t="s">
        <v>3389</v>
      </c>
      <c r="B312" s="422">
        <v>99</v>
      </c>
      <c r="C312" s="418" t="s">
        <v>3390</v>
      </c>
      <c r="D312" s="422" t="s">
        <v>439</v>
      </c>
      <c r="E312" s="418">
        <v>0.03</v>
      </c>
      <c r="F312" s="419">
        <v>41556</v>
      </c>
      <c r="G312" s="420">
        <v>52505</v>
      </c>
      <c r="H312" s="421">
        <v>2200169</v>
      </c>
    </row>
    <row r="313" spans="1:8" s="133" customFormat="1">
      <c r="A313" s="568" t="s">
        <v>3391</v>
      </c>
      <c r="B313" s="422">
        <v>99</v>
      </c>
      <c r="C313" s="418" t="s">
        <v>3392</v>
      </c>
      <c r="D313" s="422" t="s">
        <v>439</v>
      </c>
      <c r="E313" s="418">
        <v>0.03</v>
      </c>
      <c r="F313" s="419">
        <v>41288</v>
      </c>
      <c r="G313" s="420">
        <v>50406</v>
      </c>
      <c r="H313" s="421">
        <v>1000187</v>
      </c>
    </row>
    <row r="314" spans="1:8" s="133" customFormat="1">
      <c r="A314" s="568" t="s">
        <v>3393</v>
      </c>
      <c r="B314" s="422">
        <v>99</v>
      </c>
      <c r="C314" s="418" t="s">
        <v>3394</v>
      </c>
      <c r="D314" s="422" t="s">
        <v>439</v>
      </c>
      <c r="E314" s="418">
        <v>0.03</v>
      </c>
      <c r="F314" s="419">
        <v>41523</v>
      </c>
      <c r="G314" s="420">
        <v>52475</v>
      </c>
      <c r="H314" s="421">
        <v>1300035</v>
      </c>
    </row>
    <row r="315" spans="1:8" s="133" customFormat="1">
      <c r="A315" s="568" t="s">
        <v>3395</v>
      </c>
      <c r="B315" s="422">
        <v>99</v>
      </c>
      <c r="C315" s="418" t="s">
        <v>3396</v>
      </c>
      <c r="D315" s="422" t="s">
        <v>439</v>
      </c>
      <c r="E315" s="418">
        <v>0.03</v>
      </c>
      <c r="F315" s="419">
        <v>40507</v>
      </c>
      <c r="G315" s="420">
        <v>50375</v>
      </c>
      <c r="H315" s="421">
        <v>2004224</v>
      </c>
    </row>
    <row r="316" spans="1:8" s="133" customFormat="1">
      <c r="A316" s="568" t="s">
        <v>3397</v>
      </c>
      <c r="B316" s="422">
        <v>99</v>
      </c>
      <c r="C316" s="418" t="s">
        <v>3398</v>
      </c>
      <c r="D316" s="422" t="s">
        <v>439</v>
      </c>
      <c r="E316" s="418">
        <v>0.03</v>
      </c>
      <c r="F316" s="419">
        <v>41341</v>
      </c>
      <c r="G316" s="420">
        <v>52291</v>
      </c>
      <c r="H316" s="421">
        <v>3000208</v>
      </c>
    </row>
    <row r="317" spans="1:8" s="133" customFormat="1">
      <c r="A317" s="568" t="s">
        <v>3399</v>
      </c>
      <c r="B317" s="422">
        <v>99</v>
      </c>
      <c r="C317" s="418" t="s">
        <v>3400</v>
      </c>
      <c r="D317" s="422" t="s">
        <v>439</v>
      </c>
      <c r="E317" s="418">
        <v>0.03</v>
      </c>
      <c r="F317" s="419">
        <v>41673</v>
      </c>
      <c r="G317" s="420">
        <v>50802</v>
      </c>
      <c r="H317" s="421">
        <v>2880151</v>
      </c>
    </row>
    <row r="318" spans="1:8" s="133" customFormat="1">
      <c r="A318" s="568" t="s">
        <v>3401</v>
      </c>
      <c r="B318" s="422">
        <v>99</v>
      </c>
      <c r="C318" s="418" t="s">
        <v>3402</v>
      </c>
      <c r="D318" s="422" t="s">
        <v>439</v>
      </c>
      <c r="E318" s="418">
        <v>0.03</v>
      </c>
      <c r="F318" s="419">
        <v>41361</v>
      </c>
      <c r="G318" s="420">
        <v>52322</v>
      </c>
      <c r="H318" s="421">
        <v>1808101</v>
      </c>
    </row>
    <row r="319" spans="1:8" s="133" customFormat="1">
      <c r="A319" s="568" t="s">
        <v>3403</v>
      </c>
      <c r="B319" s="422">
        <v>99</v>
      </c>
      <c r="C319" s="418" t="s">
        <v>3404</v>
      </c>
      <c r="D319" s="422" t="s">
        <v>439</v>
      </c>
      <c r="E319" s="418">
        <v>0.03</v>
      </c>
      <c r="F319" s="419">
        <v>41302</v>
      </c>
      <c r="G319" s="420">
        <v>52263</v>
      </c>
      <c r="H319" s="421">
        <v>832772</v>
      </c>
    </row>
    <row r="320" spans="1:8" s="133" customFormat="1">
      <c r="A320" s="568" t="s">
        <v>3405</v>
      </c>
      <c r="B320" s="422">
        <v>99</v>
      </c>
      <c r="C320" s="418" t="s">
        <v>3406</v>
      </c>
      <c r="D320" s="422" t="s">
        <v>439</v>
      </c>
      <c r="E320" s="418">
        <v>0.03</v>
      </c>
      <c r="F320" s="419">
        <v>41327</v>
      </c>
      <c r="G320" s="420">
        <v>52291</v>
      </c>
      <c r="H320" s="421">
        <v>2711676</v>
      </c>
    </row>
    <row r="321" spans="1:8" s="133" customFormat="1">
      <c r="A321" s="568" t="s">
        <v>3407</v>
      </c>
      <c r="B321" s="422">
        <v>99</v>
      </c>
      <c r="C321" s="418" t="s">
        <v>3408</v>
      </c>
      <c r="D321" s="422" t="s">
        <v>439</v>
      </c>
      <c r="E321" s="418">
        <v>0.03</v>
      </c>
      <c r="F321" s="419">
        <v>41366</v>
      </c>
      <c r="G321" s="420">
        <v>52322</v>
      </c>
      <c r="H321" s="421">
        <v>2020142</v>
      </c>
    </row>
    <row r="322" spans="1:8" s="133" customFormat="1">
      <c r="A322" s="568" t="s">
        <v>3409</v>
      </c>
      <c r="B322" s="422">
        <v>99</v>
      </c>
      <c r="C322" s="418" t="s">
        <v>3410</v>
      </c>
      <c r="D322" s="422" t="s">
        <v>439</v>
      </c>
      <c r="E322" s="418">
        <v>0.03</v>
      </c>
      <c r="F322" s="419">
        <v>41425</v>
      </c>
      <c r="G322" s="420">
        <v>52383</v>
      </c>
      <c r="H322" s="421">
        <v>2735673</v>
      </c>
    </row>
    <row r="323" spans="1:8" s="133" customFormat="1">
      <c r="A323" s="568" t="s">
        <v>3411</v>
      </c>
      <c r="B323" s="422">
        <v>99</v>
      </c>
      <c r="C323" s="418" t="s">
        <v>3412</v>
      </c>
      <c r="D323" s="422" t="s">
        <v>439</v>
      </c>
      <c r="E323" s="418">
        <v>0.03</v>
      </c>
      <c r="F323" s="419">
        <v>41218</v>
      </c>
      <c r="G323" s="420">
        <v>51441</v>
      </c>
      <c r="H323" s="421">
        <v>4098418</v>
      </c>
    </row>
    <row r="324" spans="1:8" s="133" customFormat="1">
      <c r="A324" s="568" t="s">
        <v>3413</v>
      </c>
      <c r="B324" s="422">
        <v>99</v>
      </c>
      <c r="C324" s="418" t="s">
        <v>2128</v>
      </c>
      <c r="D324" s="422" t="s">
        <v>439</v>
      </c>
      <c r="E324" s="418">
        <v>0.03</v>
      </c>
      <c r="F324" s="419">
        <v>40231</v>
      </c>
      <c r="G324" s="420">
        <v>44615</v>
      </c>
      <c r="H324" s="421">
        <v>5700019</v>
      </c>
    </row>
    <row r="325" spans="1:8" s="133" customFormat="1">
      <c r="A325" s="568" t="s">
        <v>3414</v>
      </c>
      <c r="B325" s="422">
        <v>99</v>
      </c>
      <c r="C325" s="418" t="s">
        <v>3415</v>
      </c>
      <c r="D325" s="422" t="s">
        <v>439</v>
      </c>
      <c r="E325" s="418">
        <v>0.03</v>
      </c>
      <c r="F325" s="419">
        <v>40267</v>
      </c>
      <c r="G325" s="420">
        <v>48305</v>
      </c>
      <c r="H325" s="421">
        <v>8406334</v>
      </c>
    </row>
    <row r="326" spans="1:8" s="133" customFormat="1">
      <c r="A326" s="568" t="s">
        <v>3416</v>
      </c>
      <c r="B326" s="422">
        <v>99</v>
      </c>
      <c r="C326" s="418" t="s">
        <v>3417</v>
      </c>
      <c r="D326" s="422" t="s">
        <v>439</v>
      </c>
      <c r="E326" s="418">
        <v>0.03</v>
      </c>
      <c r="F326" s="419">
        <v>40261</v>
      </c>
      <c r="G326" s="420">
        <v>51218</v>
      </c>
      <c r="H326" s="421">
        <v>1683096</v>
      </c>
    </row>
    <row r="327" spans="1:8" s="133" customFormat="1">
      <c r="A327" s="568" t="s">
        <v>3418</v>
      </c>
      <c r="B327" s="422">
        <v>99</v>
      </c>
      <c r="C327" s="418" t="s">
        <v>3419</v>
      </c>
      <c r="D327" s="422" t="s">
        <v>439</v>
      </c>
      <c r="E327" s="418">
        <v>0.03</v>
      </c>
      <c r="F327" s="419">
        <v>40200</v>
      </c>
      <c r="G327" s="420">
        <v>49332</v>
      </c>
      <c r="H327" s="421">
        <v>855104</v>
      </c>
    </row>
    <row r="328" spans="1:8" s="133" customFormat="1">
      <c r="A328" s="568" t="s">
        <v>3420</v>
      </c>
      <c r="B328" s="422">
        <v>99</v>
      </c>
      <c r="C328" s="418" t="s">
        <v>3421</v>
      </c>
      <c r="D328" s="422" t="s">
        <v>439</v>
      </c>
      <c r="E328" s="418">
        <v>0.03</v>
      </c>
      <c r="F328" s="419">
        <v>40217</v>
      </c>
      <c r="G328" s="420">
        <v>51158</v>
      </c>
      <c r="H328" s="421">
        <v>616108</v>
      </c>
    </row>
    <row r="329" spans="1:8" s="133" customFormat="1">
      <c r="A329" s="568" t="s">
        <v>3422</v>
      </c>
      <c r="B329" s="422">
        <v>99</v>
      </c>
      <c r="C329" s="418" t="s">
        <v>3423</v>
      </c>
      <c r="D329" s="422" t="s">
        <v>439</v>
      </c>
      <c r="E329" s="418">
        <v>0.03</v>
      </c>
      <c r="F329" s="419">
        <v>40234</v>
      </c>
      <c r="G329" s="420">
        <v>51189</v>
      </c>
      <c r="H329" s="421">
        <v>1500223</v>
      </c>
    </row>
    <row r="330" spans="1:8" s="133" customFormat="1">
      <c r="A330" s="568" t="s">
        <v>3424</v>
      </c>
      <c r="B330" s="422">
        <v>99</v>
      </c>
      <c r="C330" s="418" t="s">
        <v>3425</v>
      </c>
      <c r="D330" s="422" t="s">
        <v>439</v>
      </c>
      <c r="E330" s="418">
        <v>0.03</v>
      </c>
      <c r="F330" s="419">
        <v>41332</v>
      </c>
      <c r="G330" s="420">
        <v>52291</v>
      </c>
      <c r="H330" s="421">
        <v>5509600</v>
      </c>
    </row>
    <row r="331" spans="1:8" s="133" customFormat="1">
      <c r="A331" s="568" t="s">
        <v>3426</v>
      </c>
      <c r="B331" s="422">
        <v>99</v>
      </c>
      <c r="C331" s="418" t="s">
        <v>3427</v>
      </c>
      <c r="D331" s="422" t="s">
        <v>439</v>
      </c>
      <c r="E331" s="418">
        <v>0.03</v>
      </c>
      <c r="F331" s="419">
        <v>41277</v>
      </c>
      <c r="G331" s="420">
        <v>52232</v>
      </c>
      <c r="H331" s="421">
        <v>1999981</v>
      </c>
    </row>
    <row r="332" spans="1:8" s="133" customFormat="1">
      <c r="A332" s="568" t="s">
        <v>3428</v>
      </c>
      <c r="B332" s="422">
        <v>99</v>
      </c>
      <c r="C332" s="418" t="s">
        <v>3429</v>
      </c>
      <c r="D332" s="422" t="s">
        <v>439</v>
      </c>
      <c r="E332" s="418">
        <v>0.03</v>
      </c>
      <c r="F332" s="419">
        <v>40234</v>
      </c>
      <c r="G332" s="420">
        <v>51189</v>
      </c>
      <c r="H332" s="421">
        <v>3000208</v>
      </c>
    </row>
    <row r="333" spans="1:8" s="133" customFormat="1">
      <c r="A333" s="568" t="s">
        <v>3430</v>
      </c>
      <c r="B333" s="422">
        <v>99</v>
      </c>
      <c r="C333" s="418" t="s">
        <v>3431</v>
      </c>
      <c r="D333" s="422" t="s">
        <v>439</v>
      </c>
      <c r="E333" s="418">
        <v>0.03</v>
      </c>
      <c r="F333" s="419">
        <v>41865</v>
      </c>
      <c r="G333" s="420">
        <v>52810</v>
      </c>
      <c r="H333" s="421">
        <v>2000218</v>
      </c>
    </row>
    <row r="334" spans="1:8" s="133" customFormat="1">
      <c r="A334" s="568" t="s">
        <v>3432</v>
      </c>
      <c r="B334" s="422">
        <v>99</v>
      </c>
      <c r="C334" s="418" t="s">
        <v>3433</v>
      </c>
      <c r="D334" s="422" t="s">
        <v>439</v>
      </c>
      <c r="E334" s="418">
        <v>0.03</v>
      </c>
      <c r="F334" s="419">
        <v>41093</v>
      </c>
      <c r="G334" s="420">
        <v>52048</v>
      </c>
      <c r="H334" s="421">
        <v>3490005</v>
      </c>
    </row>
    <row r="335" spans="1:8" s="133" customFormat="1">
      <c r="A335" s="568" t="s">
        <v>3434</v>
      </c>
      <c r="B335" s="422">
        <v>99</v>
      </c>
      <c r="C335" s="418" t="s">
        <v>3435</v>
      </c>
      <c r="D335" s="422" t="s">
        <v>439</v>
      </c>
      <c r="E335" s="418">
        <v>0.03</v>
      </c>
      <c r="F335" s="419">
        <v>41201</v>
      </c>
      <c r="G335" s="420">
        <v>51806</v>
      </c>
      <c r="H335" s="421">
        <v>1995721</v>
      </c>
    </row>
    <row r="336" spans="1:8" s="133" customFormat="1">
      <c r="A336" s="568" t="s">
        <v>3436</v>
      </c>
      <c r="B336" s="422">
        <v>99</v>
      </c>
      <c r="C336" s="418" t="s">
        <v>3437</v>
      </c>
      <c r="D336" s="422" t="s">
        <v>439</v>
      </c>
      <c r="E336" s="418">
        <v>0.03</v>
      </c>
      <c r="F336" s="419">
        <v>41110</v>
      </c>
      <c r="G336" s="420">
        <v>51683</v>
      </c>
      <c r="H336" s="421">
        <v>3520021</v>
      </c>
    </row>
    <row r="337" spans="1:8" s="133" customFormat="1">
      <c r="A337" s="568" t="s">
        <v>3438</v>
      </c>
      <c r="B337" s="422">
        <v>99</v>
      </c>
      <c r="C337" s="418" t="s">
        <v>3439</v>
      </c>
      <c r="D337" s="422" t="s">
        <v>439</v>
      </c>
      <c r="E337" s="418">
        <v>0.03</v>
      </c>
      <c r="F337" s="419">
        <v>42300</v>
      </c>
      <c r="G337" s="420">
        <v>48519</v>
      </c>
      <c r="H337" s="421">
        <v>1254744</v>
      </c>
    </row>
    <row r="338" spans="1:8" s="133" customFormat="1">
      <c r="A338" s="568" t="s">
        <v>3440</v>
      </c>
      <c r="B338" s="422">
        <v>99</v>
      </c>
      <c r="C338" s="418" t="s">
        <v>3441</v>
      </c>
      <c r="D338" s="422" t="s">
        <v>439</v>
      </c>
      <c r="E338" s="418">
        <v>0.03</v>
      </c>
      <c r="F338" s="419">
        <v>41443</v>
      </c>
      <c r="G338" s="420">
        <v>52048</v>
      </c>
      <c r="H338" s="421">
        <v>701457</v>
      </c>
    </row>
    <row r="339" spans="1:8" s="133" customFormat="1">
      <c r="A339" s="568" t="s">
        <v>3442</v>
      </c>
      <c r="B339" s="422">
        <v>99</v>
      </c>
      <c r="C339" s="418" t="s">
        <v>3443</v>
      </c>
      <c r="D339" s="422" t="s">
        <v>439</v>
      </c>
      <c r="E339" s="418">
        <v>0.03</v>
      </c>
      <c r="F339" s="419">
        <v>41201</v>
      </c>
      <c r="G339" s="420">
        <v>51441</v>
      </c>
      <c r="H339" s="421">
        <v>571190</v>
      </c>
    </row>
    <row r="340" spans="1:8" s="133" customFormat="1">
      <c r="A340" s="568" t="s">
        <v>3444</v>
      </c>
      <c r="B340" s="422">
        <v>99</v>
      </c>
      <c r="C340" s="418" t="s">
        <v>3445</v>
      </c>
      <c r="D340" s="422" t="s">
        <v>439</v>
      </c>
      <c r="E340" s="418">
        <v>0.03</v>
      </c>
      <c r="F340" s="419">
        <v>41127</v>
      </c>
      <c r="G340" s="420">
        <v>51349</v>
      </c>
      <c r="H340" s="421">
        <v>650059</v>
      </c>
    </row>
    <row r="341" spans="1:8" s="133" customFormat="1">
      <c r="A341" s="568" t="s">
        <v>3446</v>
      </c>
      <c r="B341" s="422">
        <v>99</v>
      </c>
      <c r="C341" s="418" t="s">
        <v>3447</v>
      </c>
      <c r="D341" s="422" t="s">
        <v>439</v>
      </c>
      <c r="E341" s="418">
        <v>0.03</v>
      </c>
      <c r="F341" s="419">
        <v>41387</v>
      </c>
      <c r="G341" s="420">
        <v>52352</v>
      </c>
      <c r="H341" s="421">
        <v>240447</v>
      </c>
    </row>
    <row r="342" spans="1:8" s="133" customFormat="1">
      <c r="A342" s="568" t="s">
        <v>3448</v>
      </c>
      <c r="B342" s="422">
        <v>99</v>
      </c>
      <c r="C342" s="418" t="s">
        <v>3449</v>
      </c>
      <c r="D342" s="422" t="s">
        <v>439</v>
      </c>
      <c r="E342" s="418">
        <v>0.03</v>
      </c>
      <c r="F342" s="419">
        <v>41110</v>
      </c>
      <c r="G342" s="420">
        <v>52079</v>
      </c>
      <c r="H342" s="421">
        <v>400823</v>
      </c>
    </row>
    <row r="343" spans="1:8" s="133" customFormat="1">
      <c r="A343" s="568" t="s">
        <v>3450</v>
      </c>
      <c r="B343" s="422">
        <v>99</v>
      </c>
      <c r="C343" s="418" t="s">
        <v>3451</v>
      </c>
      <c r="D343" s="422" t="s">
        <v>439</v>
      </c>
      <c r="E343" s="418">
        <v>0.03</v>
      </c>
      <c r="F343" s="419">
        <v>41106</v>
      </c>
      <c r="G343" s="420">
        <v>52079</v>
      </c>
      <c r="H343" s="421">
        <v>4282419</v>
      </c>
    </row>
    <row r="344" spans="1:8" s="133" customFormat="1">
      <c r="A344" s="568" t="s">
        <v>3452</v>
      </c>
      <c r="B344" s="422">
        <v>99</v>
      </c>
      <c r="C344" s="418" t="s">
        <v>3453</v>
      </c>
      <c r="D344" s="422" t="s">
        <v>439</v>
      </c>
      <c r="E344" s="418">
        <v>0.03</v>
      </c>
      <c r="F344" s="419">
        <v>41169</v>
      </c>
      <c r="G344" s="420">
        <v>52140</v>
      </c>
      <c r="H344" s="421">
        <v>2599294</v>
      </c>
    </row>
    <row r="345" spans="1:8" s="133" customFormat="1">
      <c r="A345" s="568" t="s">
        <v>3454</v>
      </c>
      <c r="B345" s="422">
        <v>99</v>
      </c>
      <c r="C345" s="418" t="s">
        <v>2138</v>
      </c>
      <c r="D345" s="422" t="s">
        <v>439</v>
      </c>
      <c r="E345" s="418">
        <v>0.03</v>
      </c>
      <c r="F345" s="419">
        <v>41200</v>
      </c>
      <c r="G345" s="420">
        <v>52171</v>
      </c>
      <c r="H345" s="421">
        <v>3524490</v>
      </c>
    </row>
    <row r="346" spans="1:8" s="133" customFormat="1">
      <c r="A346" s="568" t="s">
        <v>3455</v>
      </c>
      <c r="B346" s="422">
        <v>99</v>
      </c>
      <c r="C346" s="418" t="s">
        <v>3456</v>
      </c>
      <c r="D346" s="422" t="s">
        <v>439</v>
      </c>
      <c r="E346" s="418">
        <v>0.03</v>
      </c>
      <c r="F346" s="419">
        <v>41176</v>
      </c>
      <c r="G346" s="420">
        <v>48853</v>
      </c>
      <c r="H346" s="421">
        <v>3795253</v>
      </c>
    </row>
    <row r="347" spans="1:8" s="133" customFormat="1">
      <c r="A347" s="568" t="s">
        <v>3457</v>
      </c>
      <c r="B347" s="422">
        <v>99</v>
      </c>
      <c r="C347" s="418" t="s">
        <v>3458</v>
      </c>
      <c r="D347" s="422" t="s">
        <v>439</v>
      </c>
      <c r="E347" s="418">
        <v>0.03</v>
      </c>
      <c r="F347" s="419">
        <v>40492</v>
      </c>
      <c r="G347" s="420">
        <v>50345</v>
      </c>
      <c r="H347" s="421">
        <v>3135119</v>
      </c>
    </row>
    <row r="348" spans="1:8" s="133" customFormat="1">
      <c r="A348" s="568" t="s">
        <v>3459</v>
      </c>
      <c r="B348" s="422">
        <v>99</v>
      </c>
      <c r="C348" s="418" t="s">
        <v>3460</v>
      </c>
      <c r="D348" s="422" t="s">
        <v>439</v>
      </c>
      <c r="E348" s="418">
        <v>0.03</v>
      </c>
      <c r="F348" s="419">
        <v>41822</v>
      </c>
      <c r="G348" s="420">
        <v>52779</v>
      </c>
      <c r="H348" s="421">
        <v>2010180</v>
      </c>
    </row>
    <row r="349" spans="1:8" s="133" customFormat="1">
      <c r="A349" s="568" t="s">
        <v>3461</v>
      </c>
      <c r="B349" s="422">
        <v>99</v>
      </c>
      <c r="C349" s="418" t="s">
        <v>3462</v>
      </c>
      <c r="D349" s="422" t="s">
        <v>439</v>
      </c>
      <c r="E349" s="418">
        <v>0.03</v>
      </c>
      <c r="F349" s="419">
        <v>41169</v>
      </c>
      <c r="G349" s="420">
        <v>46296</v>
      </c>
      <c r="H349" s="421">
        <v>1507256</v>
      </c>
    </row>
    <row r="350" spans="1:8" s="133" customFormat="1">
      <c r="A350" s="568" t="s">
        <v>3463</v>
      </c>
      <c r="B350" s="422">
        <v>99</v>
      </c>
      <c r="C350" s="418" t="s">
        <v>3464</v>
      </c>
      <c r="D350" s="422" t="s">
        <v>439</v>
      </c>
      <c r="E350" s="418">
        <v>0.03</v>
      </c>
      <c r="F350" s="419">
        <v>41131</v>
      </c>
      <c r="G350" s="420">
        <v>46600</v>
      </c>
      <c r="H350" s="421">
        <v>6240102</v>
      </c>
    </row>
    <row r="351" spans="1:8" s="133" customFormat="1">
      <c r="A351" s="568" t="s">
        <v>3465</v>
      </c>
      <c r="B351" s="422">
        <v>99</v>
      </c>
      <c r="C351" s="418" t="s">
        <v>3466</v>
      </c>
      <c r="D351" s="422" t="s">
        <v>439</v>
      </c>
      <c r="E351" s="418">
        <v>0.03</v>
      </c>
      <c r="F351" s="419">
        <v>41604</v>
      </c>
      <c r="G351" s="420">
        <v>52566</v>
      </c>
      <c r="H351" s="421">
        <v>3591254</v>
      </c>
    </row>
    <row r="352" spans="1:8" s="133" customFormat="1">
      <c r="A352" s="568" t="s">
        <v>3467</v>
      </c>
      <c r="B352" s="422">
        <v>99</v>
      </c>
      <c r="C352" s="418" t="s">
        <v>3468</v>
      </c>
      <c r="D352" s="422" t="s">
        <v>439</v>
      </c>
      <c r="E352" s="418">
        <v>0.03</v>
      </c>
      <c r="F352" s="419">
        <v>42061</v>
      </c>
      <c r="G352" s="420">
        <v>53022</v>
      </c>
      <c r="H352" s="421">
        <v>633192</v>
      </c>
    </row>
    <row r="353" spans="1:8" s="133" customFormat="1">
      <c r="A353" s="568" t="s">
        <v>3469</v>
      </c>
      <c r="B353" s="422">
        <v>99</v>
      </c>
      <c r="C353" s="418" t="s">
        <v>2149</v>
      </c>
      <c r="D353" s="422" t="s">
        <v>439</v>
      </c>
      <c r="E353" s="418">
        <v>0.03</v>
      </c>
      <c r="F353" s="419">
        <v>41894</v>
      </c>
      <c r="G353" s="420">
        <v>51014</v>
      </c>
      <c r="H353" s="421">
        <v>2375101</v>
      </c>
    </row>
    <row r="354" spans="1:8" s="133" customFormat="1">
      <c r="A354" s="568" t="s">
        <v>3470</v>
      </c>
      <c r="B354" s="422">
        <v>99</v>
      </c>
      <c r="C354" s="418" t="s">
        <v>3471</v>
      </c>
      <c r="D354" s="422" t="s">
        <v>439</v>
      </c>
      <c r="E354" s="418">
        <v>0.03</v>
      </c>
      <c r="F354" s="419">
        <v>42012</v>
      </c>
      <c r="G354" s="420">
        <v>52963</v>
      </c>
      <c r="H354" s="421">
        <v>2350072</v>
      </c>
    </row>
    <row r="355" spans="1:8" s="133" customFormat="1">
      <c r="A355" s="568" t="s">
        <v>3472</v>
      </c>
      <c r="B355" s="422">
        <v>99</v>
      </c>
      <c r="C355" s="418" t="s">
        <v>3473</v>
      </c>
      <c r="D355" s="422" t="s">
        <v>439</v>
      </c>
      <c r="E355" s="418">
        <v>0.03</v>
      </c>
      <c r="F355" s="419">
        <v>41481</v>
      </c>
      <c r="G355" s="420">
        <v>50618</v>
      </c>
      <c r="H355" s="421">
        <v>925282</v>
      </c>
    </row>
    <row r="356" spans="1:8" s="133" customFormat="1">
      <c r="A356" s="568" t="s">
        <v>3474</v>
      </c>
      <c r="B356" s="422">
        <v>99</v>
      </c>
      <c r="C356" s="418" t="s">
        <v>3475</v>
      </c>
      <c r="D356" s="422" t="s">
        <v>439</v>
      </c>
      <c r="E356" s="418">
        <v>0.03</v>
      </c>
      <c r="F356" s="419">
        <v>41576</v>
      </c>
      <c r="G356" s="420">
        <v>52536</v>
      </c>
      <c r="H356" s="421">
        <v>1277313</v>
      </c>
    </row>
    <row r="357" spans="1:8" s="133" customFormat="1">
      <c r="A357" s="568" t="s">
        <v>3476</v>
      </c>
      <c r="B357" s="422">
        <v>99</v>
      </c>
      <c r="C357" s="418" t="s">
        <v>3477</v>
      </c>
      <c r="D357" s="422" t="s">
        <v>439</v>
      </c>
      <c r="E357" s="418">
        <v>0.03</v>
      </c>
      <c r="F357" s="419">
        <v>41522</v>
      </c>
      <c r="G357" s="420">
        <v>52475</v>
      </c>
      <c r="H357" s="421">
        <v>1184998</v>
      </c>
    </row>
    <row r="358" spans="1:8" s="133" customFormat="1">
      <c r="A358" s="568" t="s">
        <v>3478</v>
      </c>
      <c r="B358" s="422">
        <v>99</v>
      </c>
      <c r="C358" s="418" t="s">
        <v>2152</v>
      </c>
      <c r="D358" s="422" t="s">
        <v>439</v>
      </c>
      <c r="E358" s="418">
        <v>0.03</v>
      </c>
      <c r="F358" s="419">
        <v>41570</v>
      </c>
      <c r="G358" s="420">
        <v>48884</v>
      </c>
      <c r="H358" s="421">
        <v>1504564</v>
      </c>
    </row>
    <row r="359" spans="1:8" s="133" customFormat="1">
      <c r="A359" s="568" t="s">
        <v>3479</v>
      </c>
      <c r="B359" s="422">
        <v>99</v>
      </c>
      <c r="C359" s="418" t="s">
        <v>3480</v>
      </c>
      <c r="D359" s="422" t="s">
        <v>439</v>
      </c>
      <c r="E359" s="418">
        <v>0.03</v>
      </c>
      <c r="F359" s="419">
        <v>41688</v>
      </c>
      <c r="G359" s="420">
        <v>52657</v>
      </c>
      <c r="H359" s="421">
        <v>1903377</v>
      </c>
    </row>
    <row r="360" spans="1:8" s="133" customFormat="1">
      <c r="A360" s="568" t="s">
        <v>3481</v>
      </c>
      <c r="B360" s="422">
        <v>99</v>
      </c>
      <c r="C360" s="418" t="s">
        <v>3482</v>
      </c>
      <c r="D360" s="422" t="s">
        <v>439</v>
      </c>
      <c r="E360" s="418">
        <v>0.03</v>
      </c>
      <c r="F360" s="419">
        <v>41575</v>
      </c>
      <c r="G360" s="420">
        <v>52536</v>
      </c>
      <c r="H360" s="421">
        <v>570942</v>
      </c>
    </row>
    <row r="361" spans="1:8" s="133" customFormat="1">
      <c r="A361" s="568" t="s">
        <v>3483</v>
      </c>
      <c r="B361" s="422">
        <v>99</v>
      </c>
      <c r="C361" s="418" t="s">
        <v>3484</v>
      </c>
      <c r="D361" s="422" t="s">
        <v>439</v>
      </c>
      <c r="E361" s="418">
        <v>0.03</v>
      </c>
      <c r="F361" s="419">
        <v>41547</v>
      </c>
      <c r="G361" s="420">
        <v>51410</v>
      </c>
      <c r="H361" s="421">
        <v>486907</v>
      </c>
    </row>
    <row r="362" spans="1:8" s="133" customFormat="1">
      <c r="A362" s="568" t="s">
        <v>3485</v>
      </c>
      <c r="B362" s="422">
        <v>99</v>
      </c>
      <c r="C362" s="418" t="s">
        <v>3486</v>
      </c>
      <c r="D362" s="422" t="s">
        <v>439</v>
      </c>
      <c r="E362" s="418">
        <v>0.03</v>
      </c>
      <c r="F362" s="419">
        <v>41501</v>
      </c>
      <c r="G362" s="420">
        <v>51714</v>
      </c>
      <c r="H362" s="421">
        <v>2300193</v>
      </c>
    </row>
    <row r="363" spans="1:8" s="133" customFormat="1">
      <c r="A363" s="568" t="s">
        <v>3487</v>
      </c>
      <c r="B363" s="422">
        <v>99</v>
      </c>
      <c r="C363" s="418" t="s">
        <v>3488</v>
      </c>
      <c r="D363" s="422" t="s">
        <v>439</v>
      </c>
      <c r="E363" s="418">
        <v>0.03</v>
      </c>
      <c r="F363" s="419">
        <v>41446</v>
      </c>
      <c r="G363" s="420">
        <v>52413</v>
      </c>
      <c r="H363" s="421">
        <v>2098680</v>
      </c>
    </row>
    <row r="364" spans="1:8" s="133" customFormat="1">
      <c r="A364" s="568" t="s">
        <v>3489</v>
      </c>
      <c r="B364" s="422">
        <v>99</v>
      </c>
      <c r="C364" s="418" t="s">
        <v>3490</v>
      </c>
      <c r="D364" s="422" t="s">
        <v>439</v>
      </c>
      <c r="E364" s="418">
        <v>0.03</v>
      </c>
      <c r="F364" s="419">
        <v>41543</v>
      </c>
      <c r="G364" s="420">
        <v>51410</v>
      </c>
      <c r="H364" s="421">
        <v>951979</v>
      </c>
    </row>
    <row r="365" spans="1:8" s="133" customFormat="1">
      <c r="A365" s="568" t="s">
        <v>3491</v>
      </c>
      <c r="B365" s="422">
        <v>99</v>
      </c>
      <c r="C365" s="418" t="s">
        <v>3492</v>
      </c>
      <c r="D365" s="422" t="s">
        <v>439</v>
      </c>
      <c r="E365" s="418">
        <v>0.03</v>
      </c>
      <c r="F365" s="419">
        <v>41614</v>
      </c>
      <c r="G365" s="420">
        <v>52566</v>
      </c>
      <c r="H365" s="421">
        <v>4237151</v>
      </c>
    </row>
    <row r="366" spans="1:8" s="133" customFormat="1">
      <c r="A366" s="568" t="s">
        <v>3493</v>
      </c>
      <c r="B366" s="422">
        <v>99</v>
      </c>
      <c r="C366" s="418" t="s">
        <v>3494</v>
      </c>
      <c r="D366" s="422" t="s">
        <v>439</v>
      </c>
      <c r="E366" s="418">
        <v>0.03</v>
      </c>
      <c r="F366" s="419">
        <v>41480</v>
      </c>
      <c r="G366" s="420">
        <v>52444</v>
      </c>
      <c r="H366" s="421">
        <v>3405930</v>
      </c>
    </row>
    <row r="367" spans="1:8" s="133" customFormat="1">
      <c r="A367" s="568" t="s">
        <v>3495</v>
      </c>
      <c r="B367" s="422">
        <v>99</v>
      </c>
      <c r="C367" s="418" t="s">
        <v>3496</v>
      </c>
      <c r="D367" s="422" t="s">
        <v>439</v>
      </c>
      <c r="E367" s="418">
        <v>0.03</v>
      </c>
      <c r="F367" s="419">
        <v>41586</v>
      </c>
      <c r="G367" s="420">
        <v>52536</v>
      </c>
      <c r="H367" s="421">
        <v>1480062</v>
      </c>
    </row>
    <row r="368" spans="1:8" s="133" customFormat="1">
      <c r="A368" s="568" t="s">
        <v>3497</v>
      </c>
      <c r="B368" s="422">
        <v>99</v>
      </c>
      <c r="C368" s="418" t="s">
        <v>3498</v>
      </c>
      <c r="D368" s="422" t="s">
        <v>439</v>
      </c>
      <c r="E368" s="418">
        <v>0.03</v>
      </c>
      <c r="F368" s="419">
        <v>41444</v>
      </c>
      <c r="G368" s="420">
        <v>52413</v>
      </c>
      <c r="H368" s="421">
        <v>3285707</v>
      </c>
    </row>
    <row r="369" spans="1:8" s="133" customFormat="1">
      <c r="A369" s="568" t="s">
        <v>3499</v>
      </c>
      <c r="B369" s="422">
        <v>99</v>
      </c>
      <c r="C369" s="418" t="s">
        <v>3500</v>
      </c>
      <c r="D369" s="422" t="s">
        <v>439</v>
      </c>
      <c r="E369" s="418">
        <v>0.03</v>
      </c>
      <c r="F369" s="419">
        <v>41460</v>
      </c>
      <c r="G369" s="420">
        <v>52413</v>
      </c>
      <c r="H369" s="421">
        <v>2828009</v>
      </c>
    </row>
    <row r="370" spans="1:8" s="133" customFormat="1">
      <c r="A370" s="568" t="s">
        <v>3501</v>
      </c>
      <c r="B370" s="422">
        <v>99</v>
      </c>
      <c r="C370" s="418" t="s">
        <v>3502</v>
      </c>
      <c r="D370" s="422" t="s">
        <v>439</v>
      </c>
      <c r="E370" s="418">
        <v>0.03</v>
      </c>
      <c r="F370" s="419">
        <v>42324</v>
      </c>
      <c r="G370" s="420">
        <v>53297</v>
      </c>
      <c r="H370" s="421">
        <v>2729733</v>
      </c>
    </row>
    <row r="371" spans="1:8" s="133" customFormat="1">
      <c r="A371" s="568" t="s">
        <v>3503</v>
      </c>
      <c r="B371" s="422">
        <v>99</v>
      </c>
      <c r="C371" s="418" t="s">
        <v>3504</v>
      </c>
      <c r="D371" s="422" t="s">
        <v>439</v>
      </c>
      <c r="E371" s="418">
        <v>0.03</v>
      </c>
      <c r="F371" s="419">
        <v>42044</v>
      </c>
      <c r="G371" s="420">
        <v>52994</v>
      </c>
      <c r="H371" s="421">
        <v>1280111</v>
      </c>
    </row>
    <row r="372" spans="1:8" s="133" customFormat="1">
      <c r="A372" s="568" t="s">
        <v>3505</v>
      </c>
      <c r="B372" s="422">
        <v>99</v>
      </c>
      <c r="C372" s="418" t="s">
        <v>3506</v>
      </c>
      <c r="D372" s="422" t="s">
        <v>439</v>
      </c>
      <c r="E372" s="418">
        <v>0.03</v>
      </c>
      <c r="F372" s="419">
        <v>41991</v>
      </c>
      <c r="G372" s="420">
        <v>52963</v>
      </c>
      <c r="H372" s="421">
        <v>1302260</v>
      </c>
    </row>
    <row r="373" spans="1:8" s="133" customFormat="1">
      <c r="A373" s="568" t="s">
        <v>3507</v>
      </c>
      <c r="B373" s="422">
        <v>99</v>
      </c>
      <c r="C373" s="418" t="s">
        <v>3508</v>
      </c>
      <c r="D373" s="422" t="s">
        <v>439</v>
      </c>
      <c r="E373" s="418">
        <v>0.03</v>
      </c>
      <c r="F373" s="419">
        <v>42065</v>
      </c>
      <c r="G373" s="420">
        <v>53022</v>
      </c>
      <c r="H373" s="421">
        <v>2559985</v>
      </c>
    </row>
    <row r="374" spans="1:8" s="133" customFormat="1">
      <c r="A374" s="568" t="s">
        <v>3509</v>
      </c>
      <c r="B374" s="422">
        <v>99</v>
      </c>
      <c r="C374" s="418" t="s">
        <v>2163</v>
      </c>
      <c r="D374" s="422" t="s">
        <v>439</v>
      </c>
      <c r="E374" s="418">
        <v>0.03</v>
      </c>
      <c r="F374" s="419">
        <v>41134</v>
      </c>
      <c r="G374" s="420">
        <v>52079</v>
      </c>
      <c r="H374" s="421">
        <v>736473</v>
      </c>
    </row>
    <row r="375" spans="1:8" s="133" customFormat="1">
      <c r="A375" s="568" t="s">
        <v>3510</v>
      </c>
      <c r="B375" s="422">
        <v>99</v>
      </c>
      <c r="C375" s="418" t="s">
        <v>3511</v>
      </c>
      <c r="D375" s="422" t="s">
        <v>439</v>
      </c>
      <c r="E375" s="418">
        <v>0.03</v>
      </c>
      <c r="F375" s="419">
        <v>41274</v>
      </c>
      <c r="G375" s="420">
        <v>52232</v>
      </c>
      <c r="H375" s="421">
        <v>2955211</v>
      </c>
    </row>
    <row r="376" spans="1:8" s="133" customFormat="1">
      <c r="A376" s="568" t="s">
        <v>3512</v>
      </c>
      <c r="B376" s="422">
        <v>99</v>
      </c>
      <c r="C376" s="418" t="s">
        <v>3513</v>
      </c>
      <c r="D376" s="422" t="s">
        <v>439</v>
      </c>
      <c r="E376" s="418">
        <v>0.03</v>
      </c>
      <c r="F376" s="419">
        <v>42163</v>
      </c>
      <c r="G376" s="420">
        <v>50192</v>
      </c>
      <c r="H376" s="421">
        <v>800161</v>
      </c>
    </row>
    <row r="377" spans="1:8" s="133" customFormat="1">
      <c r="A377" s="568" t="s">
        <v>3514</v>
      </c>
      <c r="B377" s="422">
        <v>99</v>
      </c>
      <c r="C377" s="418" t="s">
        <v>2164</v>
      </c>
      <c r="D377" s="422" t="s">
        <v>439</v>
      </c>
      <c r="E377" s="418">
        <v>0.03</v>
      </c>
      <c r="F377" s="419">
        <v>41589</v>
      </c>
      <c r="G377" s="420">
        <v>50710</v>
      </c>
      <c r="H377" s="421">
        <v>2500151</v>
      </c>
    </row>
    <row r="378" spans="1:8" s="133" customFormat="1">
      <c r="A378" s="568" t="s">
        <v>3515</v>
      </c>
      <c r="B378" s="422">
        <v>99</v>
      </c>
      <c r="C378" s="418" t="s">
        <v>3516</v>
      </c>
      <c r="D378" s="422" t="s">
        <v>439</v>
      </c>
      <c r="E378" s="418">
        <v>0.03</v>
      </c>
      <c r="F378" s="419">
        <v>41424</v>
      </c>
      <c r="G378" s="420">
        <v>48092</v>
      </c>
      <c r="H378" s="421">
        <v>1723078</v>
      </c>
    </row>
    <row r="379" spans="1:8" s="133" customFormat="1">
      <c r="A379" s="568" t="s">
        <v>3517</v>
      </c>
      <c r="B379" s="422">
        <v>99</v>
      </c>
      <c r="C379" s="418" t="s">
        <v>3518</v>
      </c>
      <c r="D379" s="422" t="s">
        <v>439</v>
      </c>
      <c r="E379" s="418">
        <v>0.03</v>
      </c>
      <c r="F379" s="419">
        <v>40533</v>
      </c>
      <c r="G379" s="420">
        <v>51502</v>
      </c>
      <c r="H379" s="421">
        <v>4948637</v>
      </c>
    </row>
    <row r="380" spans="1:8" s="133" customFormat="1">
      <c r="A380" s="568" t="s">
        <v>3519</v>
      </c>
      <c r="B380" s="422">
        <v>98</v>
      </c>
      <c r="C380" s="418" t="s">
        <v>3520</v>
      </c>
      <c r="D380" s="422" t="s">
        <v>440</v>
      </c>
      <c r="E380" s="418">
        <v>0.05</v>
      </c>
      <c r="F380" s="419">
        <v>41660</v>
      </c>
      <c r="G380" s="420">
        <v>44228</v>
      </c>
      <c r="H380" s="421">
        <v>1009203</v>
      </c>
    </row>
    <row r="381" spans="1:8" s="133" customFormat="1">
      <c r="A381" s="568" t="s">
        <v>3521</v>
      </c>
      <c r="B381" s="422">
        <v>99</v>
      </c>
      <c r="C381" s="418" t="s">
        <v>3522</v>
      </c>
      <c r="D381" s="422" t="s">
        <v>439</v>
      </c>
      <c r="E381" s="418">
        <v>0.03</v>
      </c>
      <c r="F381" s="419">
        <v>40630</v>
      </c>
      <c r="G381" s="420">
        <v>51592</v>
      </c>
      <c r="H381" s="421">
        <v>761493</v>
      </c>
    </row>
    <row r="382" spans="1:8" s="133" customFormat="1">
      <c r="A382" s="568" t="s">
        <v>3523</v>
      </c>
      <c r="B382" s="422">
        <v>98</v>
      </c>
      <c r="C382" s="418" t="s">
        <v>3524</v>
      </c>
      <c r="D382" s="422" t="s">
        <v>440</v>
      </c>
      <c r="E382" s="418">
        <v>0.05</v>
      </c>
      <c r="F382" s="419">
        <v>41767</v>
      </c>
      <c r="G382" s="420">
        <v>44317</v>
      </c>
      <c r="H382" s="421">
        <v>1001356</v>
      </c>
    </row>
    <row r="383" spans="1:8" s="133" customFormat="1">
      <c r="A383" s="568" t="s">
        <v>3525</v>
      </c>
      <c r="B383" s="422">
        <v>98</v>
      </c>
      <c r="C383" s="418" t="s">
        <v>3526</v>
      </c>
      <c r="D383" s="422" t="s">
        <v>440</v>
      </c>
      <c r="E383" s="418">
        <v>0.05</v>
      </c>
      <c r="F383" s="419">
        <v>41858</v>
      </c>
      <c r="G383" s="420">
        <v>44409</v>
      </c>
      <c r="H383" s="421">
        <v>524003</v>
      </c>
    </row>
    <row r="384" spans="1:8" s="133" customFormat="1">
      <c r="A384" s="568" t="s">
        <v>3527</v>
      </c>
      <c r="B384" s="422">
        <v>99</v>
      </c>
      <c r="C384" s="418" t="s">
        <v>3528</v>
      </c>
      <c r="D384" s="422" t="s">
        <v>439</v>
      </c>
      <c r="E384" s="418">
        <v>0.03</v>
      </c>
      <c r="F384" s="419">
        <v>41782</v>
      </c>
      <c r="G384" s="420">
        <v>52749</v>
      </c>
      <c r="H384" s="421">
        <v>1386369</v>
      </c>
    </row>
    <row r="385" spans="1:8" s="133" customFormat="1">
      <c r="A385" s="568" t="s">
        <v>3529</v>
      </c>
      <c r="B385" s="422">
        <v>99</v>
      </c>
      <c r="C385" s="418" t="s">
        <v>3530</v>
      </c>
      <c r="D385" s="422" t="s">
        <v>439</v>
      </c>
      <c r="E385" s="418">
        <v>0.03</v>
      </c>
      <c r="F385" s="419">
        <v>41506</v>
      </c>
      <c r="G385" s="420">
        <v>52475</v>
      </c>
      <c r="H385" s="421">
        <v>801409</v>
      </c>
    </row>
    <row r="386" spans="1:8" s="133" customFormat="1">
      <c r="A386" s="568" t="s">
        <v>3531</v>
      </c>
      <c r="B386" s="422">
        <v>98</v>
      </c>
      <c r="C386" s="418" t="s">
        <v>2309</v>
      </c>
      <c r="D386" s="422" t="s">
        <v>440</v>
      </c>
      <c r="E386" s="418">
        <v>0.05</v>
      </c>
      <c r="F386" s="419">
        <v>41807</v>
      </c>
      <c r="G386" s="420">
        <v>44378</v>
      </c>
      <c r="H386" s="421">
        <v>2038715</v>
      </c>
    </row>
    <row r="387" spans="1:8" s="133" customFormat="1">
      <c r="A387" s="568" t="s">
        <v>3532</v>
      </c>
      <c r="B387" s="422">
        <v>98</v>
      </c>
      <c r="C387" s="418" t="s">
        <v>2280</v>
      </c>
      <c r="D387" s="422" t="s">
        <v>440</v>
      </c>
      <c r="E387" s="418">
        <v>0.05</v>
      </c>
      <c r="F387" s="419">
        <v>41985</v>
      </c>
      <c r="G387" s="420">
        <v>44531</v>
      </c>
      <c r="H387" s="421">
        <v>880926</v>
      </c>
    </row>
    <row r="388" spans="1:8" s="133" customFormat="1">
      <c r="A388" s="568" t="s">
        <v>3533</v>
      </c>
      <c r="B388" s="422">
        <v>99</v>
      </c>
      <c r="C388" s="418" t="s">
        <v>3534</v>
      </c>
      <c r="D388" s="422" t="s">
        <v>439</v>
      </c>
      <c r="E388" s="418">
        <v>0.03</v>
      </c>
      <c r="F388" s="419">
        <v>42011</v>
      </c>
      <c r="G388" s="420">
        <v>50771</v>
      </c>
      <c r="H388" s="421">
        <v>5060821</v>
      </c>
    </row>
    <row r="389" spans="1:8" s="133" customFormat="1">
      <c r="A389" s="568" t="s">
        <v>3535</v>
      </c>
      <c r="B389" s="422">
        <v>98</v>
      </c>
      <c r="C389" s="418" t="s">
        <v>3536</v>
      </c>
      <c r="D389" s="422" t="s">
        <v>440</v>
      </c>
      <c r="E389" s="418">
        <v>0.05</v>
      </c>
      <c r="F389" s="419">
        <v>42186</v>
      </c>
      <c r="G389" s="420">
        <v>44743</v>
      </c>
      <c r="H389" s="421">
        <v>997628</v>
      </c>
    </row>
    <row r="390" spans="1:8" s="133" customFormat="1">
      <c r="A390" s="568" t="s">
        <v>3537</v>
      </c>
      <c r="B390" s="417">
        <v>98</v>
      </c>
      <c r="C390" s="418" t="s">
        <v>3538</v>
      </c>
      <c r="D390" s="417" t="s">
        <v>440</v>
      </c>
      <c r="E390" s="418">
        <v>0.05</v>
      </c>
      <c r="F390" s="419">
        <v>42181</v>
      </c>
      <c r="G390" s="420">
        <v>44743</v>
      </c>
      <c r="H390" s="421">
        <v>1011326</v>
      </c>
    </row>
    <row r="391" spans="1:8" s="133" customFormat="1">
      <c r="A391" s="568" t="s">
        <v>3539</v>
      </c>
      <c r="B391" s="417">
        <v>99</v>
      </c>
      <c r="C391" s="418" t="s">
        <v>3540</v>
      </c>
      <c r="D391" s="417" t="s">
        <v>439</v>
      </c>
      <c r="E391" s="418">
        <v>0.03</v>
      </c>
      <c r="F391" s="419">
        <v>40793</v>
      </c>
      <c r="G391" s="420">
        <v>50649</v>
      </c>
      <c r="H391" s="421">
        <v>2000219</v>
      </c>
    </row>
    <row r="392" spans="1:8" s="133" customFormat="1">
      <c r="A392" s="568" t="s">
        <v>3541</v>
      </c>
      <c r="B392" s="422">
        <v>99</v>
      </c>
      <c r="C392" s="418" t="s">
        <v>3542</v>
      </c>
      <c r="D392" s="422" t="s">
        <v>439</v>
      </c>
      <c r="E392" s="418">
        <v>0.03</v>
      </c>
      <c r="F392" s="419">
        <v>41218</v>
      </c>
      <c r="G392" s="420">
        <v>52171</v>
      </c>
      <c r="H392" s="421">
        <v>443070</v>
      </c>
    </row>
    <row r="393" spans="1:8" s="133" customFormat="1">
      <c r="A393" s="568" t="s">
        <v>3543</v>
      </c>
      <c r="B393" s="422">
        <v>98</v>
      </c>
      <c r="C393" s="418" t="s">
        <v>3544</v>
      </c>
      <c r="D393" s="422" t="s">
        <v>440</v>
      </c>
      <c r="E393" s="418">
        <v>0.05</v>
      </c>
      <c r="F393" s="419">
        <v>42200</v>
      </c>
      <c r="G393" s="420">
        <v>44743</v>
      </c>
      <c r="H393" s="421">
        <v>696868</v>
      </c>
    </row>
    <row r="394" spans="1:8" s="133" customFormat="1">
      <c r="A394" s="568" t="s">
        <v>3545</v>
      </c>
      <c r="B394" s="422">
        <v>98</v>
      </c>
      <c r="C394" s="418" t="s">
        <v>2268</v>
      </c>
      <c r="D394" s="422" t="s">
        <v>440</v>
      </c>
      <c r="E394" s="418">
        <v>0.05</v>
      </c>
      <c r="F394" s="419">
        <v>42213</v>
      </c>
      <c r="G394" s="420">
        <v>44774</v>
      </c>
      <c r="H394" s="421">
        <v>557541</v>
      </c>
    </row>
    <row r="395" spans="1:8" s="133" customFormat="1">
      <c r="A395" s="568" t="s">
        <v>3546</v>
      </c>
      <c r="B395" s="422">
        <v>99</v>
      </c>
      <c r="C395" s="418" t="s">
        <v>3547</v>
      </c>
      <c r="D395" s="422" t="s">
        <v>439</v>
      </c>
      <c r="E395" s="418">
        <v>0.03</v>
      </c>
      <c r="F395" s="419">
        <v>41449</v>
      </c>
      <c r="G395" s="420">
        <v>52413</v>
      </c>
      <c r="H395" s="421">
        <v>3601233</v>
      </c>
    </row>
    <row r="396" spans="1:8" s="133" customFormat="1">
      <c r="A396" s="568" t="s">
        <v>3548</v>
      </c>
      <c r="B396" s="422">
        <v>98</v>
      </c>
      <c r="C396" s="418" t="s">
        <v>3549</v>
      </c>
      <c r="D396" s="422" t="s">
        <v>440</v>
      </c>
      <c r="E396" s="418">
        <v>0.05</v>
      </c>
      <c r="F396" s="419">
        <v>42276</v>
      </c>
      <c r="G396" s="420">
        <v>44835</v>
      </c>
      <c r="H396" s="421">
        <v>1519936</v>
      </c>
    </row>
    <row r="397" spans="1:8" s="133" customFormat="1">
      <c r="A397" s="568" t="s">
        <v>3550</v>
      </c>
      <c r="B397" s="422">
        <v>99</v>
      </c>
      <c r="C397" s="418" t="s">
        <v>3551</v>
      </c>
      <c r="D397" s="422" t="s">
        <v>439</v>
      </c>
      <c r="E397" s="418">
        <v>0.03</v>
      </c>
      <c r="F397" s="419">
        <v>40822</v>
      </c>
      <c r="G397" s="420">
        <v>51775</v>
      </c>
      <c r="H397" s="421">
        <v>3500204</v>
      </c>
    </row>
    <row r="398" spans="1:8" s="133" customFormat="1">
      <c r="A398" s="568" t="s">
        <v>3552</v>
      </c>
      <c r="B398" s="422">
        <v>99</v>
      </c>
      <c r="C398" s="418" t="s">
        <v>3553</v>
      </c>
      <c r="D398" s="422" t="s">
        <v>439</v>
      </c>
      <c r="E398" s="418">
        <v>0.03</v>
      </c>
      <c r="F398" s="419">
        <v>40715</v>
      </c>
      <c r="G398" s="420">
        <v>51318</v>
      </c>
      <c r="H398" s="421">
        <v>1883581</v>
      </c>
    </row>
    <row r="399" spans="1:8" s="133" customFormat="1">
      <c r="A399" s="568" t="s">
        <v>3554</v>
      </c>
      <c r="B399" s="422">
        <v>99</v>
      </c>
      <c r="C399" s="418" t="s">
        <v>3555</v>
      </c>
      <c r="D399" s="422" t="s">
        <v>439</v>
      </c>
      <c r="E399" s="418">
        <v>0.03</v>
      </c>
      <c r="F399" s="419">
        <v>41471</v>
      </c>
      <c r="G399" s="420">
        <v>52444</v>
      </c>
      <c r="H399" s="421">
        <v>1001940</v>
      </c>
    </row>
    <row r="400" spans="1:8" s="133" customFormat="1">
      <c r="A400" s="568" t="s">
        <v>3556</v>
      </c>
      <c r="B400" s="422">
        <v>99</v>
      </c>
      <c r="C400" s="418" t="s">
        <v>3557</v>
      </c>
      <c r="D400" s="422" t="s">
        <v>439</v>
      </c>
      <c r="E400" s="418">
        <v>0.03</v>
      </c>
      <c r="F400" s="419">
        <v>41824</v>
      </c>
      <c r="G400" s="420">
        <v>52779</v>
      </c>
      <c r="H400" s="421">
        <v>550042</v>
      </c>
    </row>
    <row r="401" spans="1:8" s="133" customFormat="1">
      <c r="A401" s="568" t="s">
        <v>3558</v>
      </c>
      <c r="B401" s="422">
        <v>99</v>
      </c>
      <c r="C401" s="418" t="s">
        <v>3559</v>
      </c>
      <c r="D401" s="422" t="s">
        <v>439</v>
      </c>
      <c r="E401" s="418">
        <v>0.03</v>
      </c>
      <c r="F401" s="419">
        <v>42199</v>
      </c>
      <c r="G401" s="420">
        <v>53144</v>
      </c>
      <c r="H401" s="421">
        <v>2200169</v>
      </c>
    </row>
    <row r="402" spans="1:8" s="133" customFormat="1">
      <c r="A402" s="568" t="s">
        <v>3560</v>
      </c>
      <c r="B402" s="422">
        <v>99</v>
      </c>
      <c r="C402" s="418" t="s">
        <v>3561</v>
      </c>
      <c r="D402" s="422" t="s">
        <v>439</v>
      </c>
      <c r="E402" s="418">
        <v>0.03</v>
      </c>
      <c r="F402" s="419">
        <v>42087</v>
      </c>
      <c r="G402" s="420">
        <v>53053</v>
      </c>
      <c r="H402" s="421">
        <v>3506195</v>
      </c>
    </row>
    <row r="403" spans="1:8" s="133" customFormat="1">
      <c r="A403" s="568" t="s">
        <v>3562</v>
      </c>
      <c r="B403" s="422">
        <v>99</v>
      </c>
      <c r="C403" s="418" t="s">
        <v>3563</v>
      </c>
      <c r="D403" s="422" t="s">
        <v>439</v>
      </c>
      <c r="E403" s="418">
        <v>0.03</v>
      </c>
      <c r="F403" s="419">
        <v>42017</v>
      </c>
      <c r="G403" s="420">
        <v>52963</v>
      </c>
      <c r="H403" s="421">
        <v>960143</v>
      </c>
    </row>
    <row r="404" spans="1:8" s="133" customFormat="1">
      <c r="A404" s="568" t="s">
        <v>3564</v>
      </c>
      <c r="B404" s="422">
        <v>99</v>
      </c>
      <c r="C404" s="418" t="s">
        <v>3565</v>
      </c>
      <c r="D404" s="422" t="s">
        <v>439</v>
      </c>
      <c r="E404" s="418">
        <v>0.03</v>
      </c>
      <c r="F404" s="419">
        <v>41999</v>
      </c>
      <c r="G404" s="420">
        <v>52963</v>
      </c>
      <c r="H404" s="421">
        <v>2003642</v>
      </c>
    </row>
    <row r="405" spans="1:8" s="133" customFormat="1">
      <c r="A405" s="568" t="s">
        <v>3566</v>
      </c>
      <c r="B405" s="422">
        <v>99</v>
      </c>
      <c r="C405" s="418" t="s">
        <v>3567</v>
      </c>
      <c r="D405" s="422" t="s">
        <v>439</v>
      </c>
      <c r="E405" s="418">
        <v>0.03</v>
      </c>
      <c r="F405" s="419">
        <v>42208</v>
      </c>
      <c r="G405" s="420">
        <v>53175</v>
      </c>
      <c r="H405" s="421">
        <v>2300161</v>
      </c>
    </row>
    <row r="406" spans="1:8" s="133" customFormat="1">
      <c r="A406" s="568" t="s">
        <v>3568</v>
      </c>
      <c r="B406" s="422">
        <v>99</v>
      </c>
      <c r="C406" s="418" t="s">
        <v>3569</v>
      </c>
      <c r="D406" s="422" t="s">
        <v>439</v>
      </c>
      <c r="E406" s="418">
        <v>0.03</v>
      </c>
      <c r="F406" s="419">
        <v>41513</v>
      </c>
      <c r="G406" s="420">
        <v>52475</v>
      </c>
      <c r="H406" s="421">
        <v>2103670</v>
      </c>
    </row>
    <row r="407" spans="1:8" s="133" customFormat="1">
      <c r="A407" s="568" t="s">
        <v>3570</v>
      </c>
      <c r="B407" s="422">
        <v>99</v>
      </c>
      <c r="C407" s="418" t="s">
        <v>3571</v>
      </c>
      <c r="D407" s="422" t="s">
        <v>439</v>
      </c>
      <c r="E407" s="418">
        <v>0.03</v>
      </c>
      <c r="F407" s="419">
        <v>40708</v>
      </c>
      <c r="G407" s="420">
        <v>51683</v>
      </c>
      <c r="H407" s="421">
        <v>1502791</v>
      </c>
    </row>
    <row r="408" spans="1:8" s="133" customFormat="1">
      <c r="A408" s="568" t="s">
        <v>3572</v>
      </c>
      <c r="B408" s="422">
        <v>99</v>
      </c>
      <c r="C408" s="418" t="s">
        <v>3573</v>
      </c>
      <c r="D408" s="422" t="s">
        <v>439</v>
      </c>
      <c r="E408" s="418">
        <v>0.03</v>
      </c>
      <c r="F408" s="419">
        <v>41879</v>
      </c>
      <c r="G408" s="420">
        <v>52841</v>
      </c>
      <c r="H408" s="421">
        <v>3105372</v>
      </c>
    </row>
    <row r="409" spans="1:8" s="133" customFormat="1">
      <c r="A409" s="568" t="s">
        <v>3574</v>
      </c>
      <c r="B409" s="422">
        <v>99</v>
      </c>
      <c r="C409" s="418" t="s">
        <v>3575</v>
      </c>
      <c r="D409" s="422" t="s">
        <v>439</v>
      </c>
      <c r="E409" s="418">
        <v>0.03</v>
      </c>
      <c r="F409" s="419">
        <v>41158</v>
      </c>
      <c r="G409" s="420">
        <v>51745</v>
      </c>
      <c r="H409" s="421">
        <v>1200203</v>
      </c>
    </row>
    <row r="410" spans="1:8" s="133" customFormat="1">
      <c r="A410" s="568" t="s">
        <v>3576</v>
      </c>
      <c r="B410" s="422">
        <v>99</v>
      </c>
      <c r="C410" s="418" t="s">
        <v>3577</v>
      </c>
      <c r="D410" s="422" t="s">
        <v>439</v>
      </c>
      <c r="E410" s="418">
        <v>0.03</v>
      </c>
      <c r="F410" s="419">
        <v>40578</v>
      </c>
      <c r="G410" s="420">
        <v>50072</v>
      </c>
      <c r="H410" s="421">
        <v>2021727</v>
      </c>
    </row>
    <row r="411" spans="1:8" s="133" customFormat="1">
      <c r="A411" s="568" t="s">
        <v>3578</v>
      </c>
      <c r="B411" s="422">
        <v>99</v>
      </c>
      <c r="C411" s="418" t="s">
        <v>2419</v>
      </c>
      <c r="D411" s="422" t="s">
        <v>439</v>
      </c>
      <c r="E411" s="418">
        <v>0.03</v>
      </c>
      <c r="F411" s="419">
        <v>40681</v>
      </c>
      <c r="G411" s="420">
        <v>51653</v>
      </c>
      <c r="H411" s="421">
        <v>250663</v>
      </c>
    </row>
    <row r="412" spans="1:8" s="133" customFormat="1">
      <c r="A412" s="568" t="s">
        <v>3579</v>
      </c>
      <c r="B412" s="422">
        <v>99</v>
      </c>
      <c r="C412" s="418" t="s">
        <v>3580</v>
      </c>
      <c r="D412" s="422" t="s">
        <v>439</v>
      </c>
      <c r="E412" s="418">
        <v>0.03</v>
      </c>
      <c r="F412" s="419">
        <v>41428</v>
      </c>
      <c r="G412" s="420">
        <v>50192</v>
      </c>
      <c r="H412" s="421">
        <v>665012</v>
      </c>
    </row>
    <row r="413" spans="1:8" s="133" customFormat="1">
      <c r="A413" s="568" t="s">
        <v>3581</v>
      </c>
      <c r="B413" s="422">
        <v>99</v>
      </c>
      <c r="C413" s="418" t="s">
        <v>3582</v>
      </c>
      <c r="D413" s="422" t="s">
        <v>439</v>
      </c>
      <c r="E413" s="418">
        <v>0.03</v>
      </c>
      <c r="F413" s="419">
        <v>40952</v>
      </c>
      <c r="G413" s="420">
        <v>48245</v>
      </c>
      <c r="H413" s="421">
        <v>600075</v>
      </c>
    </row>
    <row r="414" spans="1:8" s="133" customFormat="1">
      <c r="A414" s="568" t="s">
        <v>3583</v>
      </c>
      <c r="B414" s="417">
        <v>99</v>
      </c>
      <c r="C414" s="418" t="s">
        <v>2317</v>
      </c>
      <c r="D414" s="417" t="s">
        <v>439</v>
      </c>
      <c r="E414" s="418">
        <v>0.03</v>
      </c>
      <c r="F414" s="419">
        <v>40742</v>
      </c>
      <c r="G414" s="420">
        <v>51714</v>
      </c>
      <c r="H414" s="421">
        <v>809012</v>
      </c>
    </row>
    <row r="415" spans="1:8" s="133" customFormat="1">
      <c r="A415" s="568" t="s">
        <v>3584</v>
      </c>
      <c r="B415" s="417">
        <v>99</v>
      </c>
      <c r="C415" s="418" t="s">
        <v>3585</v>
      </c>
      <c r="D415" s="417" t="s">
        <v>439</v>
      </c>
      <c r="E415" s="418">
        <v>0.03</v>
      </c>
      <c r="F415" s="419">
        <v>40864</v>
      </c>
      <c r="G415" s="420">
        <v>46357</v>
      </c>
      <c r="H415" s="421">
        <v>2460876</v>
      </c>
    </row>
    <row r="416" spans="1:8" s="133" customFormat="1">
      <c r="A416" s="568" t="s">
        <v>3586</v>
      </c>
      <c r="B416" s="417">
        <v>99</v>
      </c>
      <c r="C416" s="418" t="s">
        <v>3587</v>
      </c>
      <c r="D416" s="417" t="s">
        <v>439</v>
      </c>
      <c r="E416" s="418">
        <v>0.03</v>
      </c>
      <c r="F416" s="419">
        <v>40809</v>
      </c>
      <c r="G416" s="420">
        <v>51775</v>
      </c>
      <c r="H416" s="421">
        <v>550984</v>
      </c>
    </row>
    <row r="417" spans="1:8" s="133" customFormat="1">
      <c r="A417" s="568" t="s">
        <v>3588</v>
      </c>
      <c r="B417" s="422">
        <v>99</v>
      </c>
      <c r="C417" s="418" t="s">
        <v>3589</v>
      </c>
      <c r="D417" s="422" t="s">
        <v>439</v>
      </c>
      <c r="E417" s="418">
        <v>0.03</v>
      </c>
      <c r="F417" s="419">
        <v>40785</v>
      </c>
      <c r="G417" s="420">
        <v>51380</v>
      </c>
      <c r="H417" s="421">
        <v>826626</v>
      </c>
    </row>
    <row r="418" spans="1:8" s="133" customFormat="1">
      <c r="A418" s="568" t="s">
        <v>3590</v>
      </c>
      <c r="B418" s="422">
        <v>99</v>
      </c>
      <c r="C418" s="418" t="s">
        <v>3591</v>
      </c>
      <c r="D418" s="422" t="s">
        <v>439</v>
      </c>
      <c r="E418" s="418">
        <v>0.03</v>
      </c>
      <c r="F418" s="419">
        <v>40906</v>
      </c>
      <c r="G418" s="420">
        <v>51836</v>
      </c>
      <c r="H418" s="421">
        <v>3800011</v>
      </c>
    </row>
    <row r="419" spans="1:8" s="133" customFormat="1">
      <c r="A419" s="568" t="s">
        <v>3592</v>
      </c>
      <c r="B419" s="422">
        <v>99</v>
      </c>
      <c r="C419" s="418" t="s">
        <v>3593</v>
      </c>
      <c r="D419" s="422" t="s">
        <v>439</v>
      </c>
      <c r="E419" s="418">
        <v>0.03</v>
      </c>
      <c r="F419" s="419">
        <v>40791</v>
      </c>
      <c r="G419" s="420">
        <v>45901</v>
      </c>
      <c r="H419" s="421">
        <v>2300001</v>
      </c>
    </row>
    <row r="420" spans="1:8" s="133" customFormat="1">
      <c r="A420" s="568" t="s">
        <v>3594</v>
      </c>
      <c r="B420" s="422">
        <v>99</v>
      </c>
      <c r="C420" s="418" t="s">
        <v>3595</v>
      </c>
      <c r="D420" s="422" t="s">
        <v>439</v>
      </c>
      <c r="E420" s="418">
        <v>0.03</v>
      </c>
      <c r="F420" s="419">
        <v>41066</v>
      </c>
      <c r="G420" s="420">
        <v>52018</v>
      </c>
      <c r="H420" s="421">
        <v>3400110</v>
      </c>
    </row>
    <row r="421" spans="1:8" s="133" customFormat="1">
      <c r="A421" s="568" t="s">
        <v>3596</v>
      </c>
      <c r="B421" s="417">
        <v>99</v>
      </c>
      <c r="C421" s="418" t="s">
        <v>2425</v>
      </c>
      <c r="D421" s="417" t="s">
        <v>439</v>
      </c>
      <c r="E421" s="418">
        <v>0.03</v>
      </c>
      <c r="F421" s="419">
        <v>40645</v>
      </c>
      <c r="G421" s="420">
        <v>51592</v>
      </c>
      <c r="H421" s="421">
        <v>3650107</v>
      </c>
    </row>
    <row r="422" spans="1:8" s="133" customFormat="1">
      <c r="A422" s="568" t="s">
        <v>3597</v>
      </c>
      <c r="B422" s="417">
        <v>99</v>
      </c>
      <c r="C422" s="418" t="s">
        <v>3598</v>
      </c>
      <c r="D422" s="417" t="s">
        <v>439</v>
      </c>
      <c r="E422" s="418">
        <v>0.03</v>
      </c>
      <c r="F422" s="419">
        <v>40822</v>
      </c>
      <c r="G422" s="420">
        <v>48122</v>
      </c>
      <c r="H422" s="421">
        <v>3500015</v>
      </c>
    </row>
    <row r="423" spans="1:8" s="133" customFormat="1">
      <c r="A423" s="568" t="s">
        <v>3599</v>
      </c>
      <c r="B423" s="422">
        <v>99</v>
      </c>
      <c r="C423" s="418" t="s">
        <v>3600</v>
      </c>
      <c r="D423" s="422" t="s">
        <v>439</v>
      </c>
      <c r="E423" s="418">
        <v>0.03</v>
      </c>
      <c r="F423" s="419">
        <v>40777</v>
      </c>
      <c r="G423" s="420">
        <v>51745</v>
      </c>
      <c r="H423" s="421">
        <v>150398</v>
      </c>
    </row>
    <row r="424" spans="1:8" s="133" customFormat="1">
      <c r="A424" s="568" t="s">
        <v>3601</v>
      </c>
      <c r="B424" s="417">
        <v>99</v>
      </c>
      <c r="C424" s="418" t="s">
        <v>3602</v>
      </c>
      <c r="D424" s="417" t="s">
        <v>439</v>
      </c>
      <c r="E424" s="418">
        <v>0.03</v>
      </c>
      <c r="F424" s="419">
        <v>40791</v>
      </c>
      <c r="G424" s="420">
        <v>51745</v>
      </c>
      <c r="H424" s="421">
        <v>3791472</v>
      </c>
    </row>
    <row r="425" spans="1:8" s="133" customFormat="1">
      <c r="A425" s="568" t="s">
        <v>3603</v>
      </c>
      <c r="B425" s="417">
        <v>99</v>
      </c>
      <c r="C425" s="418" t="s">
        <v>3604</v>
      </c>
      <c r="D425" s="417" t="s">
        <v>439</v>
      </c>
      <c r="E425" s="418">
        <v>0.03</v>
      </c>
      <c r="F425" s="419">
        <v>40897</v>
      </c>
      <c r="G425" s="420">
        <v>51136</v>
      </c>
      <c r="H425" s="421">
        <v>4158082</v>
      </c>
    </row>
    <row r="426" spans="1:8" s="133" customFormat="1">
      <c r="A426" s="568" t="s">
        <v>3605</v>
      </c>
      <c r="B426" s="422">
        <v>99</v>
      </c>
      <c r="C426" s="418" t="s">
        <v>3606</v>
      </c>
      <c r="D426" s="422" t="s">
        <v>439</v>
      </c>
      <c r="E426" s="418">
        <v>0.03</v>
      </c>
      <c r="F426" s="419">
        <v>40347</v>
      </c>
      <c r="G426" s="420">
        <v>51318</v>
      </c>
      <c r="H426" s="421">
        <v>2404228</v>
      </c>
    </row>
    <row r="427" spans="1:8" s="133" customFormat="1">
      <c r="A427" s="568" t="s">
        <v>3607</v>
      </c>
      <c r="B427" s="422">
        <v>99</v>
      </c>
      <c r="C427" s="418" t="s">
        <v>3608</v>
      </c>
      <c r="D427" s="422" t="s">
        <v>439</v>
      </c>
      <c r="E427" s="418">
        <v>0.03</v>
      </c>
      <c r="F427" s="419">
        <v>40645</v>
      </c>
      <c r="G427" s="420">
        <v>51592</v>
      </c>
      <c r="H427" s="421">
        <v>1600080</v>
      </c>
    </row>
    <row r="428" spans="1:8" s="133" customFormat="1">
      <c r="A428" s="568" t="s">
        <v>3609</v>
      </c>
      <c r="B428" s="422">
        <v>99</v>
      </c>
      <c r="C428" s="418" t="s">
        <v>3610</v>
      </c>
      <c r="D428" s="422" t="s">
        <v>439</v>
      </c>
      <c r="E428" s="418">
        <v>0.03</v>
      </c>
      <c r="F428" s="419">
        <v>40792</v>
      </c>
      <c r="G428" s="420">
        <v>51745</v>
      </c>
      <c r="H428" s="421">
        <v>665079</v>
      </c>
    </row>
    <row r="429" spans="1:8" s="133" customFormat="1">
      <c r="A429" s="568" t="s">
        <v>3611</v>
      </c>
      <c r="B429" s="422">
        <v>99</v>
      </c>
      <c r="C429" s="418" t="s">
        <v>3612</v>
      </c>
      <c r="D429" s="422" t="s">
        <v>439</v>
      </c>
      <c r="E429" s="418">
        <v>0.03</v>
      </c>
      <c r="F429" s="419">
        <v>40967</v>
      </c>
      <c r="G429" s="420">
        <v>51926</v>
      </c>
      <c r="H429" s="421">
        <v>3005344</v>
      </c>
    </row>
    <row r="430" spans="1:8" s="133" customFormat="1">
      <c r="A430" s="568" t="s">
        <v>3613</v>
      </c>
      <c r="B430" s="417">
        <v>99</v>
      </c>
      <c r="C430" s="418" t="s">
        <v>3614</v>
      </c>
      <c r="D430" s="417" t="s">
        <v>439</v>
      </c>
      <c r="E430" s="418">
        <v>0.03</v>
      </c>
      <c r="F430" s="419">
        <v>40857</v>
      </c>
      <c r="G430" s="420">
        <v>51806</v>
      </c>
      <c r="H430" s="421">
        <v>1959184</v>
      </c>
    </row>
    <row r="431" spans="1:8" s="133" customFormat="1">
      <c r="A431" s="568" t="s">
        <v>3615</v>
      </c>
      <c r="B431" s="417">
        <v>99</v>
      </c>
      <c r="C431" s="418" t="s">
        <v>3616</v>
      </c>
      <c r="D431" s="417" t="s">
        <v>439</v>
      </c>
      <c r="E431" s="418">
        <v>0.03</v>
      </c>
      <c r="F431" s="419">
        <v>40807</v>
      </c>
      <c r="G431" s="420">
        <v>51775</v>
      </c>
      <c r="H431" s="421">
        <v>1202233</v>
      </c>
    </row>
    <row r="432" spans="1:8" s="133" customFormat="1">
      <c r="A432" s="568" t="s">
        <v>3617</v>
      </c>
      <c r="B432" s="417">
        <v>99</v>
      </c>
      <c r="C432" s="418" t="s">
        <v>3618</v>
      </c>
      <c r="D432" s="417" t="s">
        <v>439</v>
      </c>
      <c r="E432" s="418">
        <v>0.03</v>
      </c>
      <c r="F432" s="419">
        <v>41003</v>
      </c>
      <c r="G432" s="420">
        <v>48670</v>
      </c>
      <c r="H432" s="421">
        <v>700110</v>
      </c>
    </row>
    <row r="433" spans="1:8" s="133" customFormat="1">
      <c r="A433" s="568" t="s">
        <v>3619</v>
      </c>
      <c r="B433" s="417">
        <v>99</v>
      </c>
      <c r="C433" s="418" t="s">
        <v>3620</v>
      </c>
      <c r="D433" s="417" t="s">
        <v>439</v>
      </c>
      <c r="E433" s="418">
        <v>0.03</v>
      </c>
      <c r="F433" s="419">
        <v>40864</v>
      </c>
      <c r="G433" s="420">
        <v>50010</v>
      </c>
      <c r="H433" s="421">
        <v>2605922</v>
      </c>
    </row>
    <row r="434" spans="1:8" s="133" customFormat="1">
      <c r="A434" s="568" t="s">
        <v>3621</v>
      </c>
      <c r="B434" s="422">
        <v>99</v>
      </c>
      <c r="C434" s="418" t="s">
        <v>3622</v>
      </c>
      <c r="D434" s="422" t="s">
        <v>439</v>
      </c>
      <c r="E434" s="418">
        <v>0.03</v>
      </c>
      <c r="F434" s="419">
        <v>40858</v>
      </c>
      <c r="G434" s="420">
        <v>51806</v>
      </c>
      <c r="H434" s="421">
        <v>1398706</v>
      </c>
    </row>
    <row r="435" spans="1:8" s="133" customFormat="1">
      <c r="A435" s="568" t="s">
        <v>3623</v>
      </c>
      <c r="B435" s="422">
        <v>99</v>
      </c>
      <c r="C435" s="418" t="s">
        <v>3624</v>
      </c>
      <c r="D435" s="422" t="s">
        <v>439</v>
      </c>
      <c r="E435" s="418">
        <v>0.03</v>
      </c>
      <c r="F435" s="419">
        <v>40899</v>
      </c>
      <c r="G435" s="420">
        <v>47453</v>
      </c>
      <c r="H435" s="421">
        <v>2841144</v>
      </c>
    </row>
    <row r="436" spans="1:8" s="133" customFormat="1">
      <c r="A436" s="568" t="s">
        <v>3625</v>
      </c>
      <c r="B436" s="422">
        <v>99</v>
      </c>
      <c r="C436" s="418" t="s">
        <v>3626</v>
      </c>
      <c r="D436" s="422" t="s">
        <v>439</v>
      </c>
      <c r="E436" s="418">
        <v>0.03</v>
      </c>
      <c r="F436" s="419">
        <v>40877</v>
      </c>
      <c r="G436" s="420">
        <v>46357</v>
      </c>
      <c r="H436" s="421">
        <v>1104922</v>
      </c>
    </row>
    <row r="437" spans="1:8" s="133" customFormat="1">
      <c r="A437" s="568" t="s">
        <v>3627</v>
      </c>
      <c r="B437" s="422">
        <v>99</v>
      </c>
      <c r="C437" s="418" t="s">
        <v>3628</v>
      </c>
      <c r="D437" s="422" t="s">
        <v>439</v>
      </c>
      <c r="E437" s="418">
        <v>0.03</v>
      </c>
      <c r="F437" s="419">
        <v>40990</v>
      </c>
      <c r="G437" s="420">
        <v>51957</v>
      </c>
      <c r="H437" s="421">
        <v>1001940</v>
      </c>
    </row>
    <row r="438" spans="1:8" s="133" customFormat="1">
      <c r="A438" s="568" t="s">
        <v>3629</v>
      </c>
      <c r="B438" s="422">
        <v>99</v>
      </c>
      <c r="C438" s="418" t="s">
        <v>3630</v>
      </c>
      <c r="D438" s="422" t="s">
        <v>439</v>
      </c>
      <c r="E438" s="418">
        <v>0.03</v>
      </c>
      <c r="F438" s="419">
        <v>40868</v>
      </c>
      <c r="G438" s="420">
        <v>51836</v>
      </c>
      <c r="H438" s="421">
        <v>501089</v>
      </c>
    </row>
    <row r="439" spans="1:8" s="133" customFormat="1">
      <c r="A439" s="568" t="s">
        <v>3631</v>
      </c>
      <c r="B439" s="422">
        <v>99</v>
      </c>
      <c r="C439" s="418" t="s">
        <v>3632</v>
      </c>
      <c r="D439" s="422" t="s">
        <v>439</v>
      </c>
      <c r="E439" s="418">
        <v>0.03</v>
      </c>
      <c r="F439" s="419">
        <v>41054</v>
      </c>
      <c r="G439" s="420">
        <v>52018</v>
      </c>
      <c r="H439" s="421">
        <v>2058526</v>
      </c>
    </row>
    <row r="440" spans="1:8" s="133" customFormat="1">
      <c r="A440" s="568" t="s">
        <v>3633</v>
      </c>
      <c r="B440" s="422">
        <v>99</v>
      </c>
      <c r="C440" s="418" t="s">
        <v>3634</v>
      </c>
      <c r="D440" s="422" t="s">
        <v>439</v>
      </c>
      <c r="E440" s="418">
        <v>0.03</v>
      </c>
      <c r="F440" s="419">
        <v>41018</v>
      </c>
      <c r="G440" s="420">
        <v>51987</v>
      </c>
      <c r="H440" s="421">
        <v>2015284</v>
      </c>
    </row>
    <row r="441" spans="1:8" s="133" customFormat="1">
      <c r="A441" s="568" t="s">
        <v>3635</v>
      </c>
      <c r="B441" s="422">
        <v>99</v>
      </c>
      <c r="C441" s="418" t="s">
        <v>3636</v>
      </c>
      <c r="D441" s="422" t="s">
        <v>439</v>
      </c>
      <c r="E441" s="418">
        <v>0.03</v>
      </c>
      <c r="F441" s="419">
        <v>41059</v>
      </c>
      <c r="G441" s="420">
        <v>46539</v>
      </c>
      <c r="H441" s="421">
        <v>620310</v>
      </c>
    </row>
    <row r="442" spans="1:8" s="133" customFormat="1">
      <c r="A442" s="568" t="s">
        <v>3637</v>
      </c>
      <c r="B442" s="422">
        <v>99</v>
      </c>
      <c r="C442" s="418" t="s">
        <v>3638</v>
      </c>
      <c r="D442" s="422" t="s">
        <v>439</v>
      </c>
      <c r="E442" s="418">
        <v>0.03</v>
      </c>
      <c r="F442" s="419">
        <v>40722</v>
      </c>
      <c r="G442" s="420">
        <v>51714</v>
      </c>
      <c r="H442" s="421">
        <v>4255685</v>
      </c>
    </row>
    <row r="443" spans="1:8" s="133" customFormat="1">
      <c r="A443" s="568" t="s">
        <v>3639</v>
      </c>
      <c r="B443" s="417">
        <v>99</v>
      </c>
      <c r="C443" s="418" t="s">
        <v>3640</v>
      </c>
      <c r="D443" s="417" t="s">
        <v>439</v>
      </c>
      <c r="E443" s="418">
        <v>0.03</v>
      </c>
      <c r="F443" s="419">
        <v>40693</v>
      </c>
      <c r="G443" s="420">
        <v>50557</v>
      </c>
      <c r="H443" s="421">
        <v>1402846</v>
      </c>
    </row>
    <row r="444" spans="1:8" s="133" customFormat="1">
      <c r="A444" s="568" t="s">
        <v>3641</v>
      </c>
      <c r="B444" s="417">
        <v>99</v>
      </c>
      <c r="C444" s="418" t="s">
        <v>3642</v>
      </c>
      <c r="D444" s="417" t="s">
        <v>439</v>
      </c>
      <c r="E444" s="418">
        <v>0.03</v>
      </c>
      <c r="F444" s="419">
        <v>41079</v>
      </c>
      <c r="G444" s="420">
        <v>45474</v>
      </c>
      <c r="H444" s="421">
        <v>1508669</v>
      </c>
    </row>
    <row r="445" spans="1:8" s="133" customFormat="1">
      <c r="A445" s="568" t="s">
        <v>3643</v>
      </c>
      <c r="B445" s="422">
        <v>99</v>
      </c>
      <c r="C445" s="418" t="s">
        <v>3644</v>
      </c>
      <c r="D445" s="422" t="s">
        <v>439</v>
      </c>
      <c r="E445" s="418">
        <v>0.03</v>
      </c>
      <c r="F445" s="419">
        <v>41016</v>
      </c>
      <c r="G445" s="420">
        <v>51987</v>
      </c>
      <c r="H445" s="421">
        <v>3425888</v>
      </c>
    </row>
    <row r="446" spans="1:8" s="133" customFormat="1">
      <c r="A446" s="568" t="s">
        <v>3645</v>
      </c>
      <c r="B446" s="422">
        <v>99</v>
      </c>
      <c r="C446" s="418" t="s">
        <v>2496</v>
      </c>
      <c r="D446" s="422" t="s">
        <v>439</v>
      </c>
      <c r="E446" s="418">
        <v>0.03</v>
      </c>
      <c r="F446" s="419">
        <v>40693</v>
      </c>
      <c r="G446" s="420">
        <v>51288</v>
      </c>
      <c r="H446" s="421">
        <v>1232145</v>
      </c>
    </row>
    <row r="447" spans="1:8" s="133" customFormat="1">
      <c r="A447" s="568" t="s">
        <v>3646</v>
      </c>
      <c r="B447" s="422">
        <v>99</v>
      </c>
      <c r="C447" s="418" t="s">
        <v>3647</v>
      </c>
      <c r="D447" s="422" t="s">
        <v>439</v>
      </c>
      <c r="E447" s="418">
        <v>0.03</v>
      </c>
      <c r="F447" s="419">
        <v>41038</v>
      </c>
      <c r="G447" s="420">
        <v>51987</v>
      </c>
      <c r="H447" s="421">
        <v>3378051</v>
      </c>
    </row>
    <row r="448" spans="1:8" s="133" customFormat="1">
      <c r="A448" s="568" t="s">
        <v>3648</v>
      </c>
      <c r="B448" s="422">
        <v>99</v>
      </c>
      <c r="C448" s="418" t="s">
        <v>3649</v>
      </c>
      <c r="D448" s="422" t="s">
        <v>439</v>
      </c>
      <c r="E448" s="418">
        <v>0.03</v>
      </c>
      <c r="F448" s="419">
        <v>40983</v>
      </c>
      <c r="G448" s="420">
        <v>48639</v>
      </c>
      <c r="H448" s="421">
        <v>1365103</v>
      </c>
    </row>
    <row r="449" spans="1:8" s="133" customFormat="1">
      <c r="A449" s="568" t="s">
        <v>3650</v>
      </c>
      <c r="B449" s="422">
        <v>99</v>
      </c>
      <c r="C449" s="418" t="s">
        <v>3651</v>
      </c>
      <c r="D449" s="422" t="s">
        <v>439</v>
      </c>
      <c r="E449" s="418">
        <v>0.03</v>
      </c>
      <c r="F449" s="419">
        <v>40934</v>
      </c>
      <c r="G449" s="420">
        <v>51867</v>
      </c>
      <c r="H449" s="421">
        <v>1639690</v>
      </c>
    </row>
    <row r="450" spans="1:8" s="133" customFormat="1">
      <c r="A450" s="568" t="s">
        <v>3652</v>
      </c>
      <c r="B450" s="422">
        <v>99</v>
      </c>
      <c r="C450" s="418" t="s">
        <v>3653</v>
      </c>
      <c r="D450" s="422" t="s">
        <v>439</v>
      </c>
      <c r="E450" s="418">
        <v>0.03</v>
      </c>
      <c r="F450" s="419">
        <v>41017</v>
      </c>
      <c r="G450" s="420">
        <v>51987</v>
      </c>
      <c r="H450" s="421">
        <v>3425888</v>
      </c>
    </row>
    <row r="451" spans="1:8" s="133" customFormat="1">
      <c r="A451" s="568" t="s">
        <v>3654</v>
      </c>
      <c r="B451" s="422">
        <v>99</v>
      </c>
      <c r="C451" s="418" t="s">
        <v>3655</v>
      </c>
      <c r="D451" s="422" t="s">
        <v>439</v>
      </c>
      <c r="E451" s="418">
        <v>0.03</v>
      </c>
      <c r="F451" s="419">
        <v>41067</v>
      </c>
      <c r="G451" s="420">
        <v>51288</v>
      </c>
      <c r="H451" s="421">
        <v>3800190</v>
      </c>
    </row>
    <row r="452" spans="1:8" s="133" customFormat="1">
      <c r="A452" s="568" t="s">
        <v>3656</v>
      </c>
      <c r="B452" s="422">
        <v>99</v>
      </c>
      <c r="C452" s="418" t="s">
        <v>3657</v>
      </c>
      <c r="D452" s="422" t="s">
        <v>439</v>
      </c>
      <c r="E452" s="418">
        <v>0.03</v>
      </c>
      <c r="F452" s="419">
        <v>40976</v>
      </c>
      <c r="G452" s="420">
        <v>45352</v>
      </c>
      <c r="H452" s="421">
        <v>800085</v>
      </c>
    </row>
    <row r="453" spans="1:8" s="133" customFormat="1">
      <c r="A453" s="568" t="s">
        <v>3658</v>
      </c>
      <c r="B453" s="422">
        <v>99</v>
      </c>
      <c r="C453" s="418" t="s">
        <v>3659</v>
      </c>
      <c r="D453" s="422" t="s">
        <v>439</v>
      </c>
      <c r="E453" s="418">
        <v>0.03</v>
      </c>
      <c r="F453" s="419">
        <v>39196</v>
      </c>
      <c r="G453" s="420">
        <v>46135</v>
      </c>
      <c r="H453" s="421">
        <v>950097</v>
      </c>
    </row>
    <row r="454" spans="1:8" s="133" customFormat="1">
      <c r="A454" s="568" t="s">
        <v>3660</v>
      </c>
      <c r="B454" s="417">
        <v>99</v>
      </c>
      <c r="C454" s="418" t="s">
        <v>2520</v>
      </c>
      <c r="D454" s="417" t="s">
        <v>439</v>
      </c>
      <c r="E454" s="418">
        <v>0.03</v>
      </c>
      <c r="F454" s="419">
        <v>39100</v>
      </c>
      <c r="G454" s="420">
        <v>46042</v>
      </c>
      <c r="H454" s="421">
        <v>1700174</v>
      </c>
    </row>
    <row r="455" spans="1:8" s="133" customFormat="1">
      <c r="A455" s="568" t="s">
        <v>3661</v>
      </c>
      <c r="B455" s="417">
        <v>98</v>
      </c>
      <c r="C455" s="418" t="s">
        <v>2192</v>
      </c>
      <c r="D455" s="417" t="s">
        <v>440</v>
      </c>
      <c r="E455" s="418">
        <v>0.05</v>
      </c>
      <c r="F455" s="419">
        <v>42355</v>
      </c>
      <c r="G455" s="420">
        <v>44197</v>
      </c>
      <c r="H455" s="421">
        <v>81464</v>
      </c>
    </row>
    <row r="456" spans="1:8" s="133" customFormat="1">
      <c r="A456" s="568" t="s">
        <v>3662</v>
      </c>
      <c r="B456" s="422">
        <v>98</v>
      </c>
      <c r="C456" s="418" t="s">
        <v>2437</v>
      </c>
      <c r="D456" s="422" t="s">
        <v>440</v>
      </c>
      <c r="E456" s="418">
        <v>0.05</v>
      </c>
      <c r="F456" s="419">
        <v>42359</v>
      </c>
      <c r="G456" s="420">
        <v>44927</v>
      </c>
      <c r="H456" s="421">
        <v>807331</v>
      </c>
    </row>
    <row r="457" spans="1:8" s="133" customFormat="1">
      <c r="A457" s="568" t="s">
        <v>3663</v>
      </c>
      <c r="B457" s="422">
        <v>99</v>
      </c>
      <c r="C457" s="418" t="s">
        <v>2621</v>
      </c>
      <c r="D457" s="422" t="s">
        <v>439</v>
      </c>
      <c r="E457" s="418">
        <v>0.03</v>
      </c>
      <c r="F457" s="419">
        <v>42360</v>
      </c>
      <c r="G457" s="420">
        <v>51502</v>
      </c>
      <c r="H457" s="421">
        <v>2114749</v>
      </c>
    </row>
    <row r="458" spans="1:8" s="133" customFormat="1">
      <c r="A458" s="568" t="s">
        <v>3664</v>
      </c>
      <c r="B458" s="422">
        <v>98</v>
      </c>
      <c r="C458" s="418" t="s">
        <v>3665</v>
      </c>
      <c r="D458" s="422" t="s">
        <v>440</v>
      </c>
      <c r="E458" s="418">
        <v>0.05</v>
      </c>
      <c r="F458" s="419">
        <v>42395</v>
      </c>
      <c r="G458" s="420">
        <v>44228</v>
      </c>
      <c r="H458" s="421">
        <v>203492</v>
      </c>
    </row>
    <row r="459" spans="1:8" s="133" customFormat="1">
      <c r="A459" s="568" t="s">
        <v>3666</v>
      </c>
      <c r="B459" s="422">
        <v>98</v>
      </c>
      <c r="C459" s="418" t="s">
        <v>2442</v>
      </c>
      <c r="D459" s="422" t="s">
        <v>440</v>
      </c>
      <c r="E459" s="418">
        <v>0.05</v>
      </c>
      <c r="F459" s="419">
        <v>42395</v>
      </c>
      <c r="G459" s="420">
        <v>44228</v>
      </c>
      <c r="H459" s="421">
        <v>203435</v>
      </c>
    </row>
    <row r="460" spans="1:8" s="133" customFormat="1">
      <c r="A460" s="568" t="s">
        <v>3667</v>
      </c>
      <c r="B460" s="422">
        <v>98</v>
      </c>
      <c r="C460" s="418" t="s">
        <v>2442</v>
      </c>
      <c r="D460" s="422" t="s">
        <v>440</v>
      </c>
      <c r="E460" s="418">
        <v>0.05</v>
      </c>
      <c r="F460" s="419">
        <v>42403</v>
      </c>
      <c r="G460" s="420">
        <v>44958</v>
      </c>
      <c r="H460" s="421">
        <v>555865</v>
      </c>
    </row>
    <row r="461" spans="1:8" s="133" customFormat="1">
      <c r="A461" s="568" t="s">
        <v>3668</v>
      </c>
      <c r="B461" s="422">
        <v>98</v>
      </c>
      <c r="C461" s="418" t="s">
        <v>2570</v>
      </c>
      <c r="D461" s="422" t="s">
        <v>440</v>
      </c>
      <c r="E461" s="418">
        <v>0.05</v>
      </c>
      <c r="F461" s="419">
        <v>42425</v>
      </c>
      <c r="G461" s="420">
        <v>44256</v>
      </c>
      <c r="H461" s="421">
        <v>279724</v>
      </c>
    </row>
    <row r="462" spans="1:8" s="133" customFormat="1">
      <c r="A462" s="568" t="s">
        <v>3669</v>
      </c>
      <c r="B462" s="417">
        <v>98</v>
      </c>
      <c r="C462" s="418" t="s">
        <v>3670</v>
      </c>
      <c r="D462" s="417" t="s">
        <v>440</v>
      </c>
      <c r="E462" s="418">
        <v>0.05</v>
      </c>
      <c r="F462" s="419">
        <v>42426</v>
      </c>
      <c r="G462" s="420">
        <v>44256</v>
      </c>
      <c r="H462" s="421">
        <v>305026</v>
      </c>
    </row>
    <row r="463" spans="1:8" s="133" customFormat="1">
      <c r="A463" s="568" t="s">
        <v>3671</v>
      </c>
      <c r="B463" s="422">
        <v>98</v>
      </c>
      <c r="C463" s="418" t="s">
        <v>2371</v>
      </c>
      <c r="D463" s="422" t="s">
        <v>440</v>
      </c>
      <c r="E463" s="418">
        <v>0.05</v>
      </c>
      <c r="F463" s="419">
        <v>42432</v>
      </c>
      <c r="G463" s="420">
        <v>44256</v>
      </c>
      <c r="H463" s="421">
        <v>290321</v>
      </c>
    </row>
    <row r="464" spans="1:8" s="133" customFormat="1">
      <c r="A464" s="568" t="s">
        <v>3672</v>
      </c>
      <c r="B464" s="417">
        <v>98</v>
      </c>
      <c r="C464" s="418" t="s">
        <v>2506</v>
      </c>
      <c r="D464" s="417" t="s">
        <v>440</v>
      </c>
      <c r="E464" s="418">
        <v>0.05</v>
      </c>
      <c r="F464" s="419">
        <v>42447</v>
      </c>
      <c r="G464" s="420">
        <v>44287</v>
      </c>
      <c r="H464" s="421">
        <v>254471</v>
      </c>
    </row>
    <row r="465" spans="1:8" s="133" customFormat="1">
      <c r="A465" s="568" t="s">
        <v>3673</v>
      </c>
      <c r="B465" s="422">
        <v>98</v>
      </c>
      <c r="C465" s="418" t="s">
        <v>2492</v>
      </c>
      <c r="D465" s="422" t="s">
        <v>440</v>
      </c>
      <c r="E465" s="418">
        <v>0.05</v>
      </c>
      <c r="F465" s="419">
        <v>42460</v>
      </c>
      <c r="G465" s="420">
        <v>44287</v>
      </c>
      <c r="H465" s="421">
        <v>132251</v>
      </c>
    </row>
    <row r="466" spans="1:8" s="133" customFormat="1">
      <c r="A466" s="568" t="s">
        <v>3674</v>
      </c>
      <c r="B466" s="422">
        <v>99</v>
      </c>
      <c r="C466" s="418" t="s">
        <v>3675</v>
      </c>
      <c r="D466" s="422" t="s">
        <v>439</v>
      </c>
      <c r="E466" s="418">
        <v>0.03</v>
      </c>
      <c r="F466" s="419">
        <v>42457</v>
      </c>
      <c r="G466" s="420">
        <v>53418</v>
      </c>
      <c r="H466" s="421">
        <v>557161</v>
      </c>
    </row>
    <row r="467" spans="1:8" s="133" customFormat="1">
      <c r="A467" s="568" t="s">
        <v>3676</v>
      </c>
      <c r="B467" s="422">
        <v>98</v>
      </c>
      <c r="C467" s="418" t="s">
        <v>3677</v>
      </c>
      <c r="D467" s="422" t="s">
        <v>440</v>
      </c>
      <c r="E467" s="418">
        <v>0.05</v>
      </c>
      <c r="F467" s="419">
        <v>42472</v>
      </c>
      <c r="G467" s="420">
        <v>44287</v>
      </c>
      <c r="H467" s="421">
        <v>170259</v>
      </c>
    </row>
    <row r="468" spans="1:8" s="133" customFormat="1">
      <c r="A468" s="568" t="s">
        <v>3678</v>
      </c>
      <c r="B468" s="422">
        <v>98</v>
      </c>
      <c r="C468" s="418" t="s">
        <v>2439</v>
      </c>
      <c r="D468" s="422" t="s">
        <v>440</v>
      </c>
      <c r="E468" s="418">
        <v>0.05</v>
      </c>
      <c r="F468" s="419">
        <v>42489</v>
      </c>
      <c r="G468" s="420">
        <v>44317</v>
      </c>
      <c r="H468" s="421">
        <v>365828</v>
      </c>
    </row>
    <row r="469" spans="1:8" s="133" customFormat="1">
      <c r="A469" s="568" t="s">
        <v>3679</v>
      </c>
      <c r="B469" s="422">
        <v>99</v>
      </c>
      <c r="C469" s="418" t="s">
        <v>2651</v>
      </c>
      <c r="D469" s="422" t="s">
        <v>439</v>
      </c>
      <c r="E469" s="418">
        <v>0.03</v>
      </c>
      <c r="F469" s="419">
        <v>42467</v>
      </c>
      <c r="G469" s="420">
        <v>51592</v>
      </c>
      <c r="H469" s="421">
        <v>2800018</v>
      </c>
    </row>
    <row r="470" spans="1:8" s="133" customFormat="1">
      <c r="A470" s="568" t="s">
        <v>3680</v>
      </c>
      <c r="B470" s="422">
        <v>99</v>
      </c>
      <c r="C470" s="418" t="s">
        <v>3681</v>
      </c>
      <c r="D470" s="422" t="s">
        <v>439</v>
      </c>
      <c r="E470" s="418">
        <v>0.03</v>
      </c>
      <c r="F470" s="419">
        <v>42488</v>
      </c>
      <c r="G470" s="420">
        <v>53448</v>
      </c>
      <c r="H470" s="421">
        <v>2404109</v>
      </c>
    </row>
    <row r="471" spans="1:8" s="133" customFormat="1">
      <c r="A471" s="568" t="s">
        <v>3682</v>
      </c>
      <c r="B471" s="417">
        <v>99</v>
      </c>
      <c r="C471" s="418" t="s">
        <v>3683</v>
      </c>
      <c r="D471" s="417" t="s">
        <v>439</v>
      </c>
      <c r="E471" s="418">
        <v>0.03</v>
      </c>
      <c r="F471" s="419">
        <v>42489</v>
      </c>
      <c r="G471" s="420">
        <v>53448</v>
      </c>
      <c r="H471" s="421">
        <v>2404228</v>
      </c>
    </row>
    <row r="472" spans="1:8" s="133" customFormat="1">
      <c r="A472" s="568" t="s">
        <v>3684</v>
      </c>
      <c r="B472" s="417">
        <v>99</v>
      </c>
      <c r="C472" s="418" t="s">
        <v>3685</v>
      </c>
      <c r="D472" s="417" t="s">
        <v>439</v>
      </c>
      <c r="E472" s="418">
        <v>0.03</v>
      </c>
      <c r="F472" s="419">
        <v>42489</v>
      </c>
      <c r="G472" s="420">
        <v>53448</v>
      </c>
      <c r="H472" s="421">
        <v>2103670</v>
      </c>
    </row>
    <row r="473" spans="1:8" s="133" customFormat="1">
      <c r="A473" s="568" t="s">
        <v>3686</v>
      </c>
      <c r="B473" s="417">
        <v>97</v>
      </c>
      <c r="C473" s="418" t="s">
        <v>2352</v>
      </c>
      <c r="D473" s="417" t="s">
        <v>441</v>
      </c>
      <c r="E473" s="418">
        <v>0</v>
      </c>
      <c r="F473" s="419">
        <v>42495</v>
      </c>
      <c r="G473" s="420">
        <v>44317</v>
      </c>
      <c r="H473" s="421">
        <v>162000</v>
      </c>
    </row>
    <row r="474" spans="1:8" s="133" customFormat="1">
      <c r="A474" s="568" t="s">
        <v>3687</v>
      </c>
      <c r="B474" s="422">
        <v>98</v>
      </c>
      <c r="C474" s="418" t="s">
        <v>3091</v>
      </c>
      <c r="D474" s="422" t="s">
        <v>440</v>
      </c>
      <c r="E474" s="418">
        <v>0.05</v>
      </c>
      <c r="F474" s="419">
        <v>42501</v>
      </c>
      <c r="G474" s="420">
        <v>44317</v>
      </c>
      <c r="H474" s="421">
        <v>150104</v>
      </c>
    </row>
    <row r="475" spans="1:8" s="133" customFormat="1">
      <c r="A475" s="568" t="s">
        <v>3688</v>
      </c>
      <c r="B475" s="417">
        <v>98</v>
      </c>
      <c r="C475" s="418" t="s">
        <v>3689</v>
      </c>
      <c r="D475" s="417" t="s">
        <v>440</v>
      </c>
      <c r="E475" s="418">
        <v>0.05</v>
      </c>
      <c r="F475" s="419">
        <v>42502</v>
      </c>
      <c r="G475" s="420">
        <v>44317</v>
      </c>
      <c r="H475" s="421">
        <v>215119</v>
      </c>
    </row>
    <row r="476" spans="1:8" s="133" customFormat="1">
      <c r="A476" s="568" t="s">
        <v>3690</v>
      </c>
      <c r="B476" s="422">
        <v>98</v>
      </c>
      <c r="C476" s="418" t="s">
        <v>2412</v>
      </c>
      <c r="D476" s="422" t="s">
        <v>440</v>
      </c>
      <c r="E476" s="418">
        <v>0.05</v>
      </c>
      <c r="F476" s="419">
        <v>42502</v>
      </c>
      <c r="G476" s="420">
        <v>44317</v>
      </c>
      <c r="H476" s="421">
        <v>491292</v>
      </c>
    </row>
    <row r="477" spans="1:8" s="133" customFormat="1">
      <c r="A477" s="568" t="s">
        <v>3691</v>
      </c>
      <c r="B477" s="422">
        <v>97</v>
      </c>
      <c r="C477" s="418" t="s">
        <v>2169</v>
      </c>
      <c r="D477" s="422" t="s">
        <v>441</v>
      </c>
      <c r="E477" s="418">
        <v>0</v>
      </c>
      <c r="F477" s="419">
        <v>42534</v>
      </c>
      <c r="G477" s="420">
        <v>44348</v>
      </c>
      <c r="H477" s="421">
        <v>81560</v>
      </c>
    </row>
    <row r="478" spans="1:8" s="133" customFormat="1">
      <c r="A478" s="568" t="s">
        <v>3692</v>
      </c>
      <c r="B478" s="422">
        <v>98</v>
      </c>
      <c r="C478" s="418" t="s">
        <v>3693</v>
      </c>
      <c r="D478" s="422" t="s">
        <v>440</v>
      </c>
      <c r="E478" s="418">
        <v>0.05</v>
      </c>
      <c r="F478" s="419">
        <v>42548</v>
      </c>
      <c r="G478" s="420">
        <v>44378</v>
      </c>
      <c r="H478" s="421">
        <v>227191</v>
      </c>
    </row>
    <row r="479" spans="1:8" s="133" customFormat="1">
      <c r="A479" s="568" t="s">
        <v>3694</v>
      </c>
      <c r="B479" s="422">
        <v>98</v>
      </c>
      <c r="C479" s="418" t="s">
        <v>3526</v>
      </c>
      <c r="D479" s="422" t="s">
        <v>440</v>
      </c>
      <c r="E479" s="418">
        <v>0.05</v>
      </c>
      <c r="F479" s="419">
        <v>42548</v>
      </c>
      <c r="G479" s="420">
        <v>44378</v>
      </c>
      <c r="H479" s="421">
        <v>406815</v>
      </c>
    </row>
    <row r="480" spans="1:8" s="133" customFormat="1">
      <c r="A480" s="568" t="s">
        <v>3695</v>
      </c>
      <c r="B480" s="417">
        <v>98</v>
      </c>
      <c r="C480" s="418" t="s">
        <v>3696</v>
      </c>
      <c r="D480" s="417" t="s">
        <v>440</v>
      </c>
      <c r="E480" s="418">
        <v>0.05</v>
      </c>
      <c r="F480" s="419">
        <v>42551</v>
      </c>
      <c r="G480" s="420">
        <v>44378</v>
      </c>
      <c r="H480" s="421">
        <v>294777</v>
      </c>
    </row>
    <row r="481" spans="1:8" s="133" customFormat="1">
      <c r="A481" s="568" t="s">
        <v>3697</v>
      </c>
      <c r="B481" s="417">
        <v>99</v>
      </c>
      <c r="C481" s="418" t="s">
        <v>3698</v>
      </c>
      <c r="D481" s="417" t="s">
        <v>439</v>
      </c>
      <c r="E481" s="418">
        <v>0.03</v>
      </c>
      <c r="F481" s="419">
        <v>42544</v>
      </c>
      <c r="G481" s="420">
        <v>46935</v>
      </c>
      <c r="H481" s="421">
        <v>1910957</v>
      </c>
    </row>
    <row r="482" spans="1:8" s="133" customFormat="1">
      <c r="A482" s="568" t="s">
        <v>3699</v>
      </c>
      <c r="B482" s="417">
        <v>97</v>
      </c>
      <c r="C482" s="418" t="s">
        <v>3700</v>
      </c>
      <c r="D482" s="417" t="s">
        <v>441</v>
      </c>
      <c r="E482" s="418">
        <v>0</v>
      </c>
      <c r="F482" s="419">
        <v>42563</v>
      </c>
      <c r="G482" s="420">
        <v>44378</v>
      </c>
      <c r="H482" s="421">
        <v>116882</v>
      </c>
    </row>
    <row r="483" spans="1:8" s="133" customFormat="1">
      <c r="A483" s="568" t="s">
        <v>3701</v>
      </c>
      <c r="B483" s="417">
        <v>98</v>
      </c>
      <c r="C483" s="418" t="s">
        <v>3612</v>
      </c>
      <c r="D483" s="417" t="s">
        <v>440</v>
      </c>
      <c r="E483" s="418">
        <v>0.05</v>
      </c>
      <c r="F483" s="419">
        <v>42559</v>
      </c>
      <c r="G483" s="420">
        <v>44378</v>
      </c>
      <c r="H483" s="421">
        <v>380843</v>
      </c>
    </row>
    <row r="484" spans="1:8" s="133" customFormat="1">
      <c r="A484" s="568" t="s">
        <v>3702</v>
      </c>
      <c r="B484" s="422">
        <v>98</v>
      </c>
      <c r="C484" s="418" t="s">
        <v>2463</v>
      </c>
      <c r="D484" s="422" t="s">
        <v>440</v>
      </c>
      <c r="E484" s="418">
        <v>0.05</v>
      </c>
      <c r="F484" s="419">
        <v>42563</v>
      </c>
      <c r="G484" s="420">
        <v>44378</v>
      </c>
      <c r="H484" s="421">
        <v>400277</v>
      </c>
    </row>
    <row r="485" spans="1:8" s="133" customFormat="1">
      <c r="A485" s="568" t="s">
        <v>3703</v>
      </c>
      <c r="B485" s="417">
        <v>98</v>
      </c>
      <c r="C485" s="418" t="s">
        <v>2631</v>
      </c>
      <c r="D485" s="417" t="s">
        <v>440</v>
      </c>
      <c r="E485" s="418">
        <v>0.05</v>
      </c>
      <c r="F485" s="419">
        <v>42564</v>
      </c>
      <c r="G485" s="420">
        <v>45108</v>
      </c>
      <c r="H485" s="421">
        <v>1697115</v>
      </c>
    </row>
    <row r="486" spans="1:8" s="133" customFormat="1">
      <c r="A486" s="568" t="s">
        <v>3704</v>
      </c>
      <c r="B486" s="417">
        <v>98</v>
      </c>
      <c r="C486" s="418" t="s">
        <v>2512</v>
      </c>
      <c r="D486" s="417" t="s">
        <v>440</v>
      </c>
      <c r="E486" s="418">
        <v>0.05</v>
      </c>
      <c r="F486" s="419">
        <v>42565</v>
      </c>
      <c r="G486" s="420">
        <v>45108</v>
      </c>
      <c r="H486" s="421">
        <v>601916</v>
      </c>
    </row>
    <row r="487" spans="1:8" s="133" customFormat="1">
      <c r="A487" s="568" t="s">
        <v>3705</v>
      </c>
      <c r="B487" s="422">
        <v>98</v>
      </c>
      <c r="C487" s="418" t="s">
        <v>2631</v>
      </c>
      <c r="D487" s="422" t="s">
        <v>440</v>
      </c>
      <c r="E487" s="418">
        <v>0.05</v>
      </c>
      <c r="F487" s="419">
        <v>42565</v>
      </c>
      <c r="G487" s="420">
        <v>44378</v>
      </c>
      <c r="H487" s="421">
        <v>400499</v>
      </c>
    </row>
    <row r="488" spans="1:8" s="133" customFormat="1">
      <c r="A488" s="568" t="s">
        <v>3706</v>
      </c>
      <c r="B488" s="422">
        <v>98</v>
      </c>
      <c r="C488" s="418" t="s">
        <v>3707</v>
      </c>
      <c r="D488" s="422" t="s">
        <v>440</v>
      </c>
      <c r="E488" s="418">
        <v>0.05</v>
      </c>
      <c r="F488" s="419">
        <v>42570</v>
      </c>
      <c r="G488" s="420">
        <v>44409</v>
      </c>
      <c r="H488" s="421">
        <v>203520</v>
      </c>
    </row>
    <row r="489" spans="1:8" s="133" customFormat="1">
      <c r="A489" s="568" t="s">
        <v>3708</v>
      </c>
      <c r="B489" s="422">
        <v>98</v>
      </c>
      <c r="C489" s="418" t="s">
        <v>3709</v>
      </c>
      <c r="D489" s="422" t="s">
        <v>440</v>
      </c>
      <c r="E489" s="418">
        <v>0.05</v>
      </c>
      <c r="F489" s="419">
        <v>42570</v>
      </c>
      <c r="G489" s="420">
        <v>44409</v>
      </c>
      <c r="H489" s="421">
        <v>259704</v>
      </c>
    </row>
    <row r="490" spans="1:8" s="133" customFormat="1">
      <c r="A490" s="568" t="s">
        <v>3710</v>
      </c>
      <c r="B490" s="422">
        <v>98</v>
      </c>
      <c r="C490" s="418" t="s">
        <v>3711</v>
      </c>
      <c r="D490" s="422" t="s">
        <v>440</v>
      </c>
      <c r="E490" s="418">
        <v>0.05</v>
      </c>
      <c r="F490" s="419">
        <v>42573</v>
      </c>
      <c r="G490" s="420">
        <v>44409</v>
      </c>
      <c r="H490" s="421">
        <v>162771</v>
      </c>
    </row>
    <row r="491" spans="1:8" s="133" customFormat="1">
      <c r="A491" s="568" t="s">
        <v>3712</v>
      </c>
      <c r="B491" s="417">
        <v>98</v>
      </c>
      <c r="C491" s="418" t="s">
        <v>2660</v>
      </c>
      <c r="D491" s="417" t="s">
        <v>440</v>
      </c>
      <c r="E491" s="418">
        <v>0.05</v>
      </c>
      <c r="F491" s="419">
        <v>42578</v>
      </c>
      <c r="G491" s="420">
        <v>44409</v>
      </c>
      <c r="H491" s="421">
        <v>152703</v>
      </c>
    </row>
    <row r="492" spans="1:8" s="133" customFormat="1">
      <c r="A492" s="568" t="s">
        <v>3713</v>
      </c>
      <c r="B492" s="417">
        <v>98</v>
      </c>
      <c r="C492" s="418" t="s">
        <v>2519</v>
      </c>
      <c r="D492" s="417" t="s">
        <v>440</v>
      </c>
      <c r="E492" s="418">
        <v>0.05</v>
      </c>
      <c r="F492" s="419">
        <v>42558</v>
      </c>
      <c r="G492" s="420">
        <v>44357</v>
      </c>
      <c r="H492" s="421">
        <v>390163</v>
      </c>
    </row>
    <row r="493" spans="1:8" s="133" customFormat="1">
      <c r="A493" s="568" t="s">
        <v>3714</v>
      </c>
      <c r="B493" s="422">
        <v>97</v>
      </c>
      <c r="C493" s="418" t="s">
        <v>2369</v>
      </c>
      <c r="D493" s="422" t="s">
        <v>441</v>
      </c>
      <c r="E493" s="418">
        <v>0</v>
      </c>
      <c r="F493" s="419">
        <v>42613</v>
      </c>
      <c r="G493" s="420">
        <v>44440</v>
      </c>
      <c r="H493" s="421">
        <v>183000</v>
      </c>
    </row>
    <row r="494" spans="1:8" s="133" customFormat="1">
      <c r="A494" s="568" t="s">
        <v>3715</v>
      </c>
      <c r="B494" s="422">
        <v>98</v>
      </c>
      <c r="C494" s="418" t="s">
        <v>3716</v>
      </c>
      <c r="D494" s="422" t="s">
        <v>440</v>
      </c>
      <c r="E494" s="418">
        <v>0.05</v>
      </c>
      <c r="F494" s="419">
        <v>42590</v>
      </c>
      <c r="G494" s="420">
        <v>45139</v>
      </c>
      <c r="H494" s="421">
        <v>1002220</v>
      </c>
    </row>
    <row r="495" spans="1:8" s="133" customFormat="1">
      <c r="A495" s="568" t="s">
        <v>3717</v>
      </c>
      <c r="B495" s="422">
        <v>98</v>
      </c>
      <c r="C495" s="418" t="s">
        <v>3718</v>
      </c>
      <c r="D495" s="422" t="s">
        <v>440</v>
      </c>
      <c r="E495" s="418">
        <v>0.05</v>
      </c>
      <c r="F495" s="419">
        <v>42594</v>
      </c>
      <c r="G495" s="420">
        <v>44409</v>
      </c>
      <c r="H495" s="421">
        <v>400443</v>
      </c>
    </row>
    <row r="496" spans="1:8" s="133" customFormat="1">
      <c r="A496" s="568" t="s">
        <v>3719</v>
      </c>
      <c r="B496" s="422">
        <v>99</v>
      </c>
      <c r="C496" s="418" t="s">
        <v>3720</v>
      </c>
      <c r="D496" s="422" t="s">
        <v>439</v>
      </c>
      <c r="E496" s="418">
        <v>0.03</v>
      </c>
      <c r="F496" s="419">
        <v>42605</v>
      </c>
      <c r="G496" s="420">
        <v>53571</v>
      </c>
      <c r="H496" s="421">
        <v>1402397</v>
      </c>
    </row>
    <row r="497" spans="1:8" s="133" customFormat="1">
      <c r="A497" s="568" t="s">
        <v>3721</v>
      </c>
      <c r="B497" s="422">
        <v>98</v>
      </c>
      <c r="C497" s="418" t="s">
        <v>3700</v>
      </c>
      <c r="D497" s="422" t="s">
        <v>440</v>
      </c>
      <c r="E497" s="418">
        <v>0.05</v>
      </c>
      <c r="F497" s="419">
        <v>42622</v>
      </c>
      <c r="G497" s="420">
        <v>44440</v>
      </c>
      <c r="H497" s="421">
        <v>140622</v>
      </c>
    </row>
    <row r="498" spans="1:8" s="133" customFormat="1">
      <c r="A498" s="568" t="s">
        <v>3722</v>
      </c>
      <c r="B498" s="422">
        <v>98</v>
      </c>
      <c r="C498" s="418" t="s">
        <v>2099</v>
      </c>
      <c r="D498" s="422" t="s">
        <v>440</v>
      </c>
      <c r="E498" s="418">
        <v>0.05</v>
      </c>
      <c r="F498" s="419">
        <v>42625</v>
      </c>
      <c r="G498" s="420">
        <v>44440</v>
      </c>
      <c r="H498" s="421">
        <v>100291</v>
      </c>
    </row>
    <row r="499" spans="1:8" s="133" customFormat="1">
      <c r="A499" s="568" t="s">
        <v>3723</v>
      </c>
      <c r="B499" s="422">
        <v>98</v>
      </c>
      <c r="C499" s="418" t="s">
        <v>2292</v>
      </c>
      <c r="D499" s="422" t="s">
        <v>440</v>
      </c>
      <c r="E499" s="418">
        <v>0.05</v>
      </c>
      <c r="F499" s="419">
        <v>42643</v>
      </c>
      <c r="G499" s="420">
        <v>44470</v>
      </c>
      <c r="H499" s="421">
        <v>91469</v>
      </c>
    </row>
    <row r="500" spans="1:8" s="133" customFormat="1">
      <c r="A500" s="568" t="s">
        <v>3724</v>
      </c>
      <c r="B500" s="422">
        <v>99</v>
      </c>
      <c r="C500" s="418" t="s">
        <v>3725</v>
      </c>
      <c r="D500" s="422" t="s">
        <v>439</v>
      </c>
      <c r="E500" s="418">
        <v>0.03</v>
      </c>
      <c r="F500" s="419">
        <v>42620</v>
      </c>
      <c r="G500" s="420">
        <v>53571</v>
      </c>
      <c r="H500" s="421">
        <v>1708001</v>
      </c>
    </row>
    <row r="501" spans="1:8" s="133" customFormat="1">
      <c r="A501" s="568" t="s">
        <v>3726</v>
      </c>
      <c r="B501" s="422">
        <v>98</v>
      </c>
      <c r="C501" s="418" t="s">
        <v>2481</v>
      </c>
      <c r="D501" s="422" t="s">
        <v>440</v>
      </c>
      <c r="E501" s="418">
        <v>0.05</v>
      </c>
      <c r="F501" s="419">
        <v>42668</v>
      </c>
      <c r="G501" s="420">
        <v>44501</v>
      </c>
      <c r="H501" s="421">
        <v>285126</v>
      </c>
    </row>
    <row r="502" spans="1:8" s="133" customFormat="1">
      <c r="A502" s="568" t="s">
        <v>3727</v>
      </c>
      <c r="B502" s="422">
        <v>98</v>
      </c>
      <c r="C502" s="418" t="s">
        <v>2517</v>
      </c>
      <c r="D502" s="422" t="s">
        <v>440</v>
      </c>
      <c r="E502" s="418">
        <v>0.05</v>
      </c>
      <c r="F502" s="419">
        <v>42682</v>
      </c>
      <c r="G502" s="420">
        <v>44501</v>
      </c>
      <c r="H502" s="421">
        <v>50048</v>
      </c>
    </row>
    <row r="503" spans="1:8" s="133" customFormat="1">
      <c r="A503" s="568" t="s">
        <v>3728</v>
      </c>
      <c r="B503" s="422">
        <v>99</v>
      </c>
      <c r="C503" s="418" t="s">
        <v>3729</v>
      </c>
      <c r="D503" s="422" t="s">
        <v>439</v>
      </c>
      <c r="E503" s="418">
        <v>0.03</v>
      </c>
      <c r="F503" s="419">
        <v>42650</v>
      </c>
      <c r="G503" s="420">
        <v>49949</v>
      </c>
      <c r="H503" s="421">
        <v>9415115</v>
      </c>
    </row>
    <row r="504" spans="1:8" s="133" customFormat="1">
      <c r="A504" s="568" t="s">
        <v>3730</v>
      </c>
      <c r="B504" s="422">
        <v>99</v>
      </c>
      <c r="C504" s="418" t="s">
        <v>3731</v>
      </c>
      <c r="D504" s="422" t="s">
        <v>439</v>
      </c>
      <c r="E504" s="418">
        <v>0.03</v>
      </c>
      <c r="F504" s="419">
        <v>42688</v>
      </c>
      <c r="G504" s="420">
        <v>53632</v>
      </c>
      <c r="H504" s="421">
        <v>3400110</v>
      </c>
    </row>
    <row r="505" spans="1:8" s="133" customFormat="1">
      <c r="A505" s="568" t="s">
        <v>3732</v>
      </c>
      <c r="B505" s="422">
        <v>98</v>
      </c>
      <c r="C505" s="418" t="s">
        <v>2569</v>
      </c>
      <c r="D505" s="422" t="s">
        <v>440</v>
      </c>
      <c r="E505" s="418">
        <v>0.05</v>
      </c>
      <c r="F505" s="419">
        <v>42713</v>
      </c>
      <c r="G505" s="420">
        <v>44531</v>
      </c>
      <c r="H505" s="421">
        <v>661007</v>
      </c>
    </row>
    <row r="506" spans="1:8" s="133" customFormat="1">
      <c r="A506" s="568" t="s">
        <v>3733</v>
      </c>
      <c r="B506" s="422">
        <v>98</v>
      </c>
      <c r="C506" s="418" t="s">
        <v>2195</v>
      </c>
      <c r="D506" s="422" t="s">
        <v>440</v>
      </c>
      <c r="E506" s="418">
        <v>0.05</v>
      </c>
      <c r="F506" s="419">
        <v>42716</v>
      </c>
      <c r="G506" s="420">
        <v>44531</v>
      </c>
      <c r="H506" s="421">
        <v>410512</v>
      </c>
    </row>
    <row r="507" spans="1:8" s="133" customFormat="1">
      <c r="A507" s="568" t="s">
        <v>3734</v>
      </c>
      <c r="B507" s="422">
        <v>98</v>
      </c>
      <c r="C507" s="418" t="s">
        <v>3735</v>
      </c>
      <c r="D507" s="422" t="s">
        <v>440</v>
      </c>
      <c r="E507" s="418">
        <v>0.05</v>
      </c>
      <c r="F507" s="419">
        <v>42724</v>
      </c>
      <c r="G507" s="420">
        <v>44562</v>
      </c>
      <c r="H507" s="421">
        <v>305534</v>
      </c>
    </row>
    <row r="508" spans="1:8" s="133" customFormat="1">
      <c r="A508" s="568" t="s">
        <v>3736</v>
      </c>
      <c r="B508" s="422">
        <v>98</v>
      </c>
      <c r="C508" s="418" t="s">
        <v>3737</v>
      </c>
      <c r="D508" s="422" t="s">
        <v>440</v>
      </c>
      <c r="E508" s="418">
        <v>0.05</v>
      </c>
      <c r="F508" s="419">
        <v>42740</v>
      </c>
      <c r="G508" s="420">
        <v>44197</v>
      </c>
      <c r="H508" s="421">
        <v>290442</v>
      </c>
    </row>
    <row r="509" spans="1:8" s="133" customFormat="1">
      <c r="A509" s="568" t="s">
        <v>3738</v>
      </c>
      <c r="B509" s="422">
        <v>98</v>
      </c>
      <c r="C509" s="418" t="s">
        <v>3739</v>
      </c>
      <c r="D509" s="422" t="s">
        <v>440</v>
      </c>
      <c r="E509" s="418">
        <v>0.05</v>
      </c>
      <c r="F509" s="419">
        <v>42762</v>
      </c>
      <c r="G509" s="420">
        <v>44593</v>
      </c>
      <c r="H509" s="421">
        <v>203379</v>
      </c>
    </row>
    <row r="510" spans="1:8" s="133" customFormat="1">
      <c r="A510" s="568" t="s">
        <v>3740</v>
      </c>
      <c r="B510" s="422">
        <v>98</v>
      </c>
      <c r="C510" s="418" t="s">
        <v>3741</v>
      </c>
      <c r="D510" s="422" t="s">
        <v>440</v>
      </c>
      <c r="E510" s="418">
        <v>0.05</v>
      </c>
      <c r="F510" s="419">
        <v>42773</v>
      </c>
      <c r="G510" s="420">
        <v>45323</v>
      </c>
      <c r="H510" s="421">
        <v>1002914</v>
      </c>
    </row>
    <row r="511" spans="1:8" s="133" customFormat="1">
      <c r="A511" s="568" t="s">
        <v>3742</v>
      </c>
      <c r="B511" s="422">
        <v>98</v>
      </c>
      <c r="C511" s="418" t="s">
        <v>3743</v>
      </c>
      <c r="D511" s="422" t="s">
        <v>440</v>
      </c>
      <c r="E511" s="418">
        <v>0.05</v>
      </c>
      <c r="F511" s="419">
        <v>42788</v>
      </c>
      <c r="G511" s="420">
        <v>44621</v>
      </c>
      <c r="H511" s="421">
        <v>508448</v>
      </c>
    </row>
    <row r="512" spans="1:8" s="133" customFormat="1">
      <c r="A512" s="568" t="s">
        <v>3744</v>
      </c>
      <c r="B512" s="422">
        <v>98</v>
      </c>
      <c r="C512" s="418" t="s">
        <v>3745</v>
      </c>
      <c r="D512" s="422" t="s">
        <v>440</v>
      </c>
      <c r="E512" s="418">
        <v>0.05</v>
      </c>
      <c r="F512" s="419">
        <v>42788</v>
      </c>
      <c r="G512" s="420">
        <v>44621</v>
      </c>
      <c r="H512" s="421">
        <v>406984</v>
      </c>
    </row>
    <row r="513" spans="1:8" s="133" customFormat="1">
      <c r="A513" s="568" t="s">
        <v>3746</v>
      </c>
      <c r="B513" s="422">
        <v>98</v>
      </c>
      <c r="C513" s="418" t="s">
        <v>1877</v>
      </c>
      <c r="D513" s="422" t="s">
        <v>440</v>
      </c>
      <c r="E513" s="418">
        <v>0.05</v>
      </c>
      <c r="F513" s="419">
        <v>42789</v>
      </c>
      <c r="G513" s="420">
        <v>44621</v>
      </c>
      <c r="H513" s="421">
        <v>264466</v>
      </c>
    </row>
    <row r="514" spans="1:8" s="133" customFormat="1">
      <c r="A514" s="568" t="s">
        <v>3747</v>
      </c>
      <c r="B514" s="422">
        <v>99</v>
      </c>
      <c r="C514" s="418" t="s">
        <v>3748</v>
      </c>
      <c r="D514" s="422" t="s">
        <v>439</v>
      </c>
      <c r="E514" s="418">
        <v>0.03</v>
      </c>
      <c r="F514" s="419">
        <v>42787</v>
      </c>
      <c r="G514" s="420">
        <v>53752</v>
      </c>
      <c r="H514" s="421">
        <v>1803111</v>
      </c>
    </row>
    <row r="515" spans="1:8" s="133" customFormat="1">
      <c r="A515" s="568" t="s">
        <v>3749</v>
      </c>
      <c r="B515" s="422">
        <v>99</v>
      </c>
      <c r="C515" s="418" t="s">
        <v>2519</v>
      </c>
      <c r="D515" s="422" t="s">
        <v>439</v>
      </c>
      <c r="E515" s="418">
        <v>0.03</v>
      </c>
      <c r="F515" s="419">
        <v>39541</v>
      </c>
      <c r="G515" s="420">
        <v>46500</v>
      </c>
      <c r="H515" s="421">
        <v>1700000</v>
      </c>
    </row>
    <row r="516" spans="1:8" s="133" customFormat="1">
      <c r="A516" s="568" t="s">
        <v>3750</v>
      </c>
      <c r="B516" s="422">
        <v>99</v>
      </c>
      <c r="C516" s="418" t="s">
        <v>2522</v>
      </c>
      <c r="D516" s="422" t="s">
        <v>439</v>
      </c>
      <c r="E516" s="418">
        <v>0.03</v>
      </c>
      <c r="F516" s="419">
        <v>41179</v>
      </c>
      <c r="G516" s="420">
        <v>46288</v>
      </c>
      <c r="H516" s="421">
        <v>1794996</v>
      </c>
    </row>
    <row r="517" spans="1:8" s="133" customFormat="1">
      <c r="A517" s="568" t="s">
        <v>3751</v>
      </c>
      <c r="B517" s="422">
        <v>99</v>
      </c>
      <c r="C517" s="418" t="s">
        <v>3752</v>
      </c>
      <c r="D517" s="422" t="s">
        <v>439</v>
      </c>
      <c r="E517" s="418">
        <v>0.03</v>
      </c>
      <c r="F517" s="419">
        <v>41568</v>
      </c>
      <c r="G517" s="420">
        <v>47049</v>
      </c>
      <c r="H517" s="421">
        <v>2500066</v>
      </c>
    </row>
    <row r="518" spans="1:8" s="133" customFormat="1">
      <c r="A518" s="568" t="s">
        <v>3753</v>
      </c>
      <c r="B518" s="422">
        <v>98</v>
      </c>
      <c r="C518" s="418" t="s">
        <v>2359</v>
      </c>
      <c r="D518" s="422" t="s">
        <v>440</v>
      </c>
      <c r="E518" s="418">
        <v>0.05</v>
      </c>
      <c r="F518" s="419">
        <v>42795</v>
      </c>
      <c r="G518" s="420">
        <v>44621</v>
      </c>
      <c r="H518" s="421">
        <v>240299</v>
      </c>
    </row>
    <row r="519" spans="1:8" s="133" customFormat="1">
      <c r="A519" s="568" t="s">
        <v>3754</v>
      </c>
      <c r="B519" s="422">
        <v>98</v>
      </c>
      <c r="C519" s="418" t="s">
        <v>3755</v>
      </c>
      <c r="D519" s="422" t="s">
        <v>440</v>
      </c>
      <c r="E519" s="418">
        <v>0.05</v>
      </c>
      <c r="F519" s="419">
        <v>42808</v>
      </c>
      <c r="G519" s="420">
        <v>44621</v>
      </c>
      <c r="H519" s="421">
        <v>225843</v>
      </c>
    </row>
    <row r="520" spans="1:8" s="133" customFormat="1">
      <c r="A520" s="568" t="s">
        <v>3756</v>
      </c>
      <c r="B520" s="422">
        <v>98</v>
      </c>
      <c r="C520" s="418" t="s">
        <v>3757</v>
      </c>
      <c r="D520" s="422" t="s">
        <v>440</v>
      </c>
      <c r="E520" s="418">
        <v>0.05</v>
      </c>
      <c r="F520" s="419">
        <v>42809</v>
      </c>
      <c r="G520" s="420">
        <v>44621</v>
      </c>
      <c r="H520" s="421">
        <v>200861</v>
      </c>
    </row>
    <row r="521" spans="1:8" s="133" customFormat="1">
      <c r="A521" s="568" t="s">
        <v>3758</v>
      </c>
      <c r="B521" s="422">
        <v>99</v>
      </c>
      <c r="C521" s="418" t="s">
        <v>3759</v>
      </c>
      <c r="D521" s="422" t="s">
        <v>439</v>
      </c>
      <c r="E521" s="418">
        <v>0.03</v>
      </c>
      <c r="F521" s="419">
        <v>42825</v>
      </c>
      <c r="G521" s="420">
        <v>45748</v>
      </c>
      <c r="H521" s="421">
        <v>484419</v>
      </c>
    </row>
    <row r="522" spans="1:8" s="133" customFormat="1">
      <c r="A522" s="568" t="s">
        <v>3760</v>
      </c>
      <c r="B522" s="422">
        <v>98</v>
      </c>
      <c r="C522" s="418" t="s">
        <v>3647</v>
      </c>
      <c r="D522" s="422" t="s">
        <v>440</v>
      </c>
      <c r="E522" s="418">
        <v>0.05</v>
      </c>
      <c r="F522" s="419">
        <v>42829</v>
      </c>
      <c r="G522" s="420">
        <v>44652</v>
      </c>
      <c r="H522" s="421">
        <v>400665</v>
      </c>
    </row>
    <row r="523" spans="1:8" s="133" customFormat="1">
      <c r="A523" s="568" t="s">
        <v>3761</v>
      </c>
      <c r="B523" s="422">
        <v>98</v>
      </c>
      <c r="C523" s="418" t="s">
        <v>2345</v>
      </c>
      <c r="D523" s="422" t="s">
        <v>440</v>
      </c>
      <c r="E523" s="418">
        <v>0.05</v>
      </c>
      <c r="F523" s="419">
        <v>42831</v>
      </c>
      <c r="G523" s="420">
        <v>45383</v>
      </c>
      <c r="H523" s="421">
        <v>1000415</v>
      </c>
    </row>
    <row r="524" spans="1:8" s="133" customFormat="1">
      <c r="A524" s="568" t="s">
        <v>3762</v>
      </c>
      <c r="B524" s="422">
        <v>98</v>
      </c>
      <c r="C524" s="418" t="s">
        <v>2367</v>
      </c>
      <c r="D524" s="422" t="s">
        <v>440</v>
      </c>
      <c r="E524" s="418">
        <v>0.05</v>
      </c>
      <c r="F524" s="419">
        <v>42832</v>
      </c>
      <c r="G524" s="420">
        <v>45017</v>
      </c>
      <c r="H524" s="421">
        <v>1662903</v>
      </c>
    </row>
    <row r="525" spans="1:8" s="133" customFormat="1">
      <c r="A525" s="568" t="s">
        <v>3763</v>
      </c>
      <c r="B525" s="422">
        <v>98</v>
      </c>
      <c r="C525" s="418" t="s">
        <v>3764</v>
      </c>
      <c r="D525" s="422" t="s">
        <v>440</v>
      </c>
      <c r="E525" s="418">
        <v>0.05</v>
      </c>
      <c r="F525" s="419">
        <v>42837</v>
      </c>
      <c r="G525" s="420">
        <v>44652</v>
      </c>
      <c r="H525" s="421">
        <v>340471</v>
      </c>
    </row>
    <row r="526" spans="1:8" s="133" customFormat="1">
      <c r="A526" s="568" t="s">
        <v>3765</v>
      </c>
      <c r="B526" s="422">
        <v>98</v>
      </c>
      <c r="C526" s="418" t="s">
        <v>2326</v>
      </c>
      <c r="D526" s="422" t="s">
        <v>440</v>
      </c>
      <c r="E526" s="418">
        <v>0.05</v>
      </c>
      <c r="F526" s="419">
        <v>42838</v>
      </c>
      <c r="G526" s="420">
        <v>44652</v>
      </c>
      <c r="H526" s="421">
        <v>400665</v>
      </c>
    </row>
    <row r="527" spans="1:8" s="133" customFormat="1">
      <c r="A527" s="568" t="s">
        <v>3766</v>
      </c>
      <c r="B527" s="422">
        <v>99</v>
      </c>
      <c r="C527" s="418" t="s">
        <v>3767</v>
      </c>
      <c r="D527" s="422" t="s">
        <v>439</v>
      </c>
      <c r="E527" s="418">
        <v>0.03</v>
      </c>
      <c r="F527" s="419">
        <v>42831</v>
      </c>
      <c r="G527" s="420">
        <v>53783</v>
      </c>
      <c r="H527" s="421">
        <v>2400001</v>
      </c>
    </row>
    <row r="528" spans="1:8" s="133" customFormat="1">
      <c r="A528" s="568" t="s">
        <v>3768</v>
      </c>
      <c r="B528" s="422">
        <v>99</v>
      </c>
      <c r="C528" s="418" t="s">
        <v>3769</v>
      </c>
      <c r="D528" s="422" t="s">
        <v>439</v>
      </c>
      <c r="E528" s="418">
        <v>0.03</v>
      </c>
      <c r="F528" s="419">
        <v>42835</v>
      </c>
      <c r="G528" s="420">
        <v>51592</v>
      </c>
      <c r="H528" s="421">
        <v>2400001</v>
      </c>
    </row>
    <row r="529" spans="1:8" s="133" customFormat="1">
      <c r="A529" s="568" t="s">
        <v>3770</v>
      </c>
      <c r="B529" s="422">
        <v>99</v>
      </c>
      <c r="C529" s="418" t="s">
        <v>3771</v>
      </c>
      <c r="D529" s="422" t="s">
        <v>439</v>
      </c>
      <c r="E529" s="418">
        <v>0.03</v>
      </c>
      <c r="F529" s="419">
        <v>42837</v>
      </c>
      <c r="G529" s="420">
        <v>53783</v>
      </c>
      <c r="H529" s="421">
        <v>3600060</v>
      </c>
    </row>
    <row r="530" spans="1:8" s="133" customFormat="1">
      <c r="A530" s="568" t="s">
        <v>3772</v>
      </c>
      <c r="B530" s="422">
        <v>98</v>
      </c>
      <c r="C530" s="418" t="s">
        <v>3773</v>
      </c>
      <c r="D530" s="422" t="s">
        <v>440</v>
      </c>
      <c r="E530" s="418">
        <v>0.05</v>
      </c>
      <c r="F530" s="419">
        <v>42871</v>
      </c>
      <c r="G530" s="420">
        <v>44713</v>
      </c>
      <c r="H530" s="421">
        <v>344283</v>
      </c>
    </row>
    <row r="531" spans="1:8" s="133" customFormat="1">
      <c r="A531" s="568" t="s">
        <v>3774</v>
      </c>
      <c r="B531" s="422">
        <v>98</v>
      </c>
      <c r="C531" s="418" t="s">
        <v>2232</v>
      </c>
      <c r="D531" s="422" t="s">
        <v>440</v>
      </c>
      <c r="E531" s="418">
        <v>0.05</v>
      </c>
      <c r="F531" s="419">
        <v>42871</v>
      </c>
      <c r="G531" s="420">
        <v>44713</v>
      </c>
      <c r="H531" s="421">
        <v>178253</v>
      </c>
    </row>
    <row r="532" spans="1:8" s="133" customFormat="1">
      <c r="A532" s="568" t="s">
        <v>3775</v>
      </c>
      <c r="B532" s="422">
        <v>98</v>
      </c>
      <c r="C532" s="418" t="s">
        <v>2320</v>
      </c>
      <c r="D532" s="422" t="s">
        <v>440</v>
      </c>
      <c r="E532" s="418">
        <v>0.05</v>
      </c>
      <c r="F532" s="419">
        <v>42872</v>
      </c>
      <c r="G532" s="420">
        <v>44713</v>
      </c>
      <c r="H532" s="421">
        <v>262650</v>
      </c>
    </row>
    <row r="533" spans="1:8" s="133" customFormat="1">
      <c r="A533" s="568" t="s">
        <v>3776</v>
      </c>
      <c r="B533" s="422">
        <v>98</v>
      </c>
      <c r="C533" s="418" t="s">
        <v>3777</v>
      </c>
      <c r="D533" s="422" t="s">
        <v>440</v>
      </c>
      <c r="E533" s="418">
        <v>0.05</v>
      </c>
      <c r="F533" s="419">
        <v>42881</v>
      </c>
      <c r="G533" s="420">
        <v>44713</v>
      </c>
      <c r="H533" s="421">
        <v>355963</v>
      </c>
    </row>
    <row r="534" spans="1:8" s="133" customFormat="1">
      <c r="A534" s="568" t="s">
        <v>3778</v>
      </c>
      <c r="B534" s="422">
        <v>98</v>
      </c>
      <c r="C534" s="418" t="s">
        <v>2382</v>
      </c>
      <c r="D534" s="422" t="s">
        <v>440</v>
      </c>
      <c r="E534" s="418">
        <v>0.05</v>
      </c>
      <c r="F534" s="419">
        <v>42886</v>
      </c>
      <c r="G534" s="420">
        <v>44713</v>
      </c>
      <c r="H534" s="421">
        <v>142267</v>
      </c>
    </row>
    <row r="535" spans="1:8" s="133" customFormat="1">
      <c r="A535" s="568" t="s">
        <v>3779</v>
      </c>
      <c r="B535" s="422">
        <v>98</v>
      </c>
      <c r="C535" s="418" t="s">
        <v>3780</v>
      </c>
      <c r="D535" s="422" t="s">
        <v>440</v>
      </c>
      <c r="E535" s="418">
        <v>0.05</v>
      </c>
      <c r="F535" s="419">
        <v>42888</v>
      </c>
      <c r="G535" s="420">
        <v>44713</v>
      </c>
      <c r="H535" s="421">
        <v>431014</v>
      </c>
    </row>
    <row r="536" spans="1:8" s="133" customFormat="1">
      <c r="A536" s="568" t="s">
        <v>3781</v>
      </c>
      <c r="B536" s="422">
        <v>98</v>
      </c>
      <c r="C536" s="418" t="s">
        <v>3782</v>
      </c>
      <c r="D536" s="422" t="s">
        <v>440</v>
      </c>
      <c r="E536" s="418">
        <v>0.05</v>
      </c>
      <c r="F536" s="419">
        <v>42900</v>
      </c>
      <c r="G536" s="420">
        <v>44713</v>
      </c>
      <c r="H536" s="421">
        <v>251146</v>
      </c>
    </row>
    <row r="537" spans="1:8" s="133" customFormat="1">
      <c r="A537" s="568" t="s">
        <v>3783</v>
      </c>
      <c r="B537" s="422">
        <v>98</v>
      </c>
      <c r="C537" s="418" t="s">
        <v>3711</v>
      </c>
      <c r="D537" s="422" t="s">
        <v>440</v>
      </c>
      <c r="E537" s="418">
        <v>0.05</v>
      </c>
      <c r="F537" s="419">
        <v>42902</v>
      </c>
      <c r="G537" s="420">
        <v>44743</v>
      </c>
      <c r="H537" s="421">
        <v>152725</v>
      </c>
    </row>
    <row r="538" spans="1:8" s="133" customFormat="1">
      <c r="A538" s="568" t="s">
        <v>3784</v>
      </c>
      <c r="B538" s="422">
        <v>98</v>
      </c>
      <c r="C538" s="418" t="s">
        <v>3785</v>
      </c>
      <c r="D538" s="422" t="s">
        <v>440</v>
      </c>
      <c r="E538" s="418">
        <v>0.05</v>
      </c>
      <c r="F538" s="419">
        <v>42902</v>
      </c>
      <c r="G538" s="420">
        <v>44743</v>
      </c>
      <c r="H538" s="421">
        <v>254788</v>
      </c>
    </row>
    <row r="539" spans="1:8" s="133" customFormat="1">
      <c r="A539" s="568" t="s">
        <v>3786</v>
      </c>
      <c r="B539" s="422">
        <v>99</v>
      </c>
      <c r="C539" s="418" t="s">
        <v>3787</v>
      </c>
      <c r="D539" s="422" t="s">
        <v>439</v>
      </c>
      <c r="E539" s="418">
        <v>0.03</v>
      </c>
      <c r="F539" s="419">
        <v>42871</v>
      </c>
      <c r="G539" s="420">
        <v>53844</v>
      </c>
      <c r="H539" s="421">
        <v>2469220</v>
      </c>
    </row>
    <row r="540" spans="1:8" s="133" customFormat="1">
      <c r="A540" s="568" t="s">
        <v>3788</v>
      </c>
      <c r="B540" s="422">
        <v>99</v>
      </c>
      <c r="C540" s="418" t="s">
        <v>3789</v>
      </c>
      <c r="D540" s="422" t="s">
        <v>439</v>
      </c>
      <c r="E540" s="418">
        <v>0.03</v>
      </c>
      <c r="F540" s="419">
        <v>42874</v>
      </c>
      <c r="G540" s="420">
        <v>52018</v>
      </c>
      <c r="H540" s="421">
        <v>1082415</v>
      </c>
    </row>
    <row r="541" spans="1:8" s="133" customFormat="1">
      <c r="A541" s="568" t="s">
        <v>3790</v>
      </c>
      <c r="B541" s="422">
        <v>99</v>
      </c>
      <c r="C541" s="418" t="s">
        <v>3791</v>
      </c>
      <c r="D541" s="422" t="s">
        <v>439</v>
      </c>
      <c r="E541" s="418">
        <v>0.03</v>
      </c>
      <c r="F541" s="419">
        <v>42879</v>
      </c>
      <c r="G541" s="420">
        <v>53844</v>
      </c>
      <c r="H541" s="421">
        <v>1001712</v>
      </c>
    </row>
    <row r="542" spans="1:8" s="133" customFormat="1">
      <c r="A542" s="568" t="s">
        <v>3792</v>
      </c>
      <c r="B542" s="422">
        <v>99</v>
      </c>
      <c r="C542" s="418" t="s">
        <v>3793</v>
      </c>
      <c r="D542" s="422" t="s">
        <v>439</v>
      </c>
      <c r="E542" s="418">
        <v>0.03</v>
      </c>
      <c r="F542" s="419">
        <v>42880</v>
      </c>
      <c r="G542" s="420">
        <v>50557</v>
      </c>
      <c r="H542" s="421">
        <v>3374578</v>
      </c>
    </row>
    <row r="543" spans="1:8" s="133" customFormat="1">
      <c r="A543" s="568" t="s">
        <v>3794</v>
      </c>
      <c r="B543" s="422">
        <v>99</v>
      </c>
      <c r="C543" s="418" t="s">
        <v>3795</v>
      </c>
      <c r="D543" s="422" t="s">
        <v>439</v>
      </c>
      <c r="E543" s="418">
        <v>0.03</v>
      </c>
      <c r="F543" s="419">
        <v>42894</v>
      </c>
      <c r="G543" s="420">
        <v>52018</v>
      </c>
      <c r="H543" s="421">
        <v>3525000</v>
      </c>
    </row>
    <row r="544" spans="1:8" s="133" customFormat="1">
      <c r="A544" s="568" t="s">
        <v>3796</v>
      </c>
      <c r="B544" s="422">
        <v>97</v>
      </c>
      <c r="C544" s="418" t="s">
        <v>2169</v>
      </c>
      <c r="D544" s="422" t="s">
        <v>441</v>
      </c>
      <c r="E544" s="418">
        <v>0</v>
      </c>
      <c r="F544" s="419">
        <v>42933</v>
      </c>
      <c r="G544" s="420">
        <v>44774</v>
      </c>
      <c r="H544" s="421">
        <v>122000</v>
      </c>
    </row>
    <row r="545" spans="1:8" s="133" customFormat="1">
      <c r="A545" s="568" t="s">
        <v>3797</v>
      </c>
      <c r="B545" s="422">
        <v>98</v>
      </c>
      <c r="C545" s="418" t="s">
        <v>2629</v>
      </c>
      <c r="D545" s="422" t="s">
        <v>440</v>
      </c>
      <c r="E545" s="418">
        <v>0.05</v>
      </c>
      <c r="F545" s="419">
        <v>42926</v>
      </c>
      <c r="G545" s="420">
        <v>44743</v>
      </c>
      <c r="H545" s="421">
        <v>301250</v>
      </c>
    </row>
    <row r="546" spans="1:8" s="133" customFormat="1">
      <c r="A546" s="568" t="s">
        <v>3798</v>
      </c>
      <c r="B546" s="422">
        <v>99</v>
      </c>
      <c r="C546" s="418" t="s">
        <v>3799</v>
      </c>
      <c r="D546" s="422" t="s">
        <v>439</v>
      </c>
      <c r="E546" s="418">
        <v>0.03</v>
      </c>
      <c r="F546" s="419">
        <v>42934</v>
      </c>
      <c r="G546" s="420">
        <v>53905</v>
      </c>
      <c r="H546" s="421">
        <v>976669</v>
      </c>
    </row>
    <row r="547" spans="1:8" s="133" customFormat="1">
      <c r="A547" s="568" t="s">
        <v>3800</v>
      </c>
      <c r="B547" s="417">
        <v>99</v>
      </c>
      <c r="C547" s="418" t="s">
        <v>3801</v>
      </c>
      <c r="D547" s="417" t="s">
        <v>439</v>
      </c>
      <c r="E547" s="418">
        <v>0.03</v>
      </c>
      <c r="F547" s="419">
        <v>42936</v>
      </c>
      <c r="G547" s="420">
        <v>46272</v>
      </c>
      <c r="H547" s="421">
        <v>371014</v>
      </c>
    </row>
    <row r="548" spans="1:8" s="133" customFormat="1">
      <c r="A548" s="568" t="s">
        <v>3802</v>
      </c>
      <c r="B548" s="422">
        <v>98</v>
      </c>
      <c r="C548" s="418" t="s">
        <v>2442</v>
      </c>
      <c r="D548" s="422" t="s">
        <v>440</v>
      </c>
      <c r="E548" s="418">
        <v>0.05</v>
      </c>
      <c r="F548" s="419">
        <v>42957</v>
      </c>
      <c r="G548" s="420">
        <v>44774</v>
      </c>
      <c r="H548" s="421">
        <v>200861</v>
      </c>
    </row>
    <row r="549" spans="1:8" s="133" customFormat="1">
      <c r="A549" s="568" t="s">
        <v>3803</v>
      </c>
      <c r="B549" s="422">
        <v>98</v>
      </c>
      <c r="C549" s="418" t="s">
        <v>2459</v>
      </c>
      <c r="D549" s="422" t="s">
        <v>440</v>
      </c>
      <c r="E549" s="418">
        <v>0.05</v>
      </c>
      <c r="F549" s="419">
        <v>42962</v>
      </c>
      <c r="G549" s="420">
        <v>44774</v>
      </c>
      <c r="H549" s="421">
        <v>140583</v>
      </c>
    </row>
    <row r="550" spans="1:8" s="133" customFormat="1">
      <c r="A550" s="568" t="s">
        <v>3804</v>
      </c>
      <c r="B550" s="422">
        <v>98</v>
      </c>
      <c r="C550" s="418" t="s">
        <v>2609</v>
      </c>
      <c r="D550" s="422" t="s">
        <v>440</v>
      </c>
      <c r="E550" s="418">
        <v>0.05</v>
      </c>
      <c r="F550" s="419">
        <v>42963</v>
      </c>
      <c r="G550" s="420">
        <v>44805</v>
      </c>
      <c r="H550" s="421">
        <v>94702</v>
      </c>
    </row>
    <row r="551" spans="1:8" s="133" customFormat="1">
      <c r="A551" s="568" t="s">
        <v>3805</v>
      </c>
      <c r="B551" s="422">
        <v>99</v>
      </c>
      <c r="C551" s="418" t="s">
        <v>3806</v>
      </c>
      <c r="D551" s="422" t="s">
        <v>439</v>
      </c>
      <c r="E551" s="418">
        <v>0.03</v>
      </c>
      <c r="F551" s="419">
        <v>42957</v>
      </c>
      <c r="G551" s="420">
        <v>52810</v>
      </c>
      <c r="H551" s="421">
        <v>3000001</v>
      </c>
    </row>
    <row r="552" spans="1:8" s="133" customFormat="1">
      <c r="A552" s="568" t="s">
        <v>3807</v>
      </c>
      <c r="B552" s="422">
        <v>99</v>
      </c>
      <c r="C552" s="418" t="s">
        <v>3808</v>
      </c>
      <c r="D552" s="422" t="s">
        <v>439</v>
      </c>
      <c r="E552" s="418">
        <v>0.03</v>
      </c>
      <c r="F552" s="419">
        <v>42968</v>
      </c>
      <c r="G552" s="420">
        <v>52475</v>
      </c>
      <c r="H552" s="421">
        <v>400845</v>
      </c>
    </row>
    <row r="553" spans="1:8" s="133" customFormat="1">
      <c r="A553" s="568" t="s">
        <v>3809</v>
      </c>
      <c r="B553" s="422">
        <v>98</v>
      </c>
      <c r="C553" s="418" t="s">
        <v>3700</v>
      </c>
      <c r="D553" s="422" t="s">
        <v>440</v>
      </c>
      <c r="E553" s="418">
        <v>0.05</v>
      </c>
      <c r="F553" s="419">
        <v>42984</v>
      </c>
      <c r="G553" s="420">
        <v>44805</v>
      </c>
      <c r="H553" s="421">
        <v>260180</v>
      </c>
    </row>
    <row r="554" spans="1:8" s="133" customFormat="1">
      <c r="A554" s="568" t="s">
        <v>3810</v>
      </c>
      <c r="B554" s="422">
        <v>98</v>
      </c>
      <c r="C554" s="418" t="s">
        <v>2186</v>
      </c>
      <c r="D554" s="422" t="s">
        <v>440</v>
      </c>
      <c r="E554" s="418">
        <v>0.05</v>
      </c>
      <c r="F554" s="423">
        <v>42998</v>
      </c>
      <c r="G554" s="420">
        <v>44835</v>
      </c>
      <c r="H554" s="421">
        <v>346032</v>
      </c>
    </row>
    <row r="555" spans="1:8" s="133" customFormat="1">
      <c r="A555" s="568" t="s">
        <v>3811</v>
      </c>
      <c r="B555" s="417">
        <v>99</v>
      </c>
      <c r="C555" s="418" t="s">
        <v>3812</v>
      </c>
      <c r="D555" s="417" t="s">
        <v>439</v>
      </c>
      <c r="E555" s="418">
        <v>0.03</v>
      </c>
      <c r="F555" s="419">
        <v>42996</v>
      </c>
      <c r="G555" s="420">
        <v>53966</v>
      </c>
      <c r="H555" s="421">
        <v>2394092</v>
      </c>
    </row>
    <row r="556" spans="1:8" s="133" customFormat="1">
      <c r="A556" s="568" t="s">
        <v>3813</v>
      </c>
      <c r="B556" s="417">
        <v>98</v>
      </c>
      <c r="C556" s="418" t="s">
        <v>2368</v>
      </c>
      <c r="D556" s="417" t="s">
        <v>440</v>
      </c>
      <c r="E556" s="418">
        <v>0.05</v>
      </c>
      <c r="F556" s="419">
        <v>43018</v>
      </c>
      <c r="G556" s="420">
        <v>45566</v>
      </c>
      <c r="H556" s="421">
        <v>995857</v>
      </c>
    </row>
    <row r="557" spans="1:8" s="133" customFormat="1">
      <c r="A557" s="568" t="s">
        <v>3814</v>
      </c>
      <c r="B557" s="422">
        <v>98</v>
      </c>
      <c r="C557" s="418" t="s">
        <v>2462</v>
      </c>
      <c r="D557" s="422" t="s">
        <v>440</v>
      </c>
      <c r="E557" s="418">
        <v>0.05</v>
      </c>
      <c r="F557" s="419">
        <v>43021</v>
      </c>
      <c r="G557" s="420">
        <v>45566</v>
      </c>
      <c r="H557" s="421">
        <v>945748</v>
      </c>
    </row>
    <row r="558" spans="1:8" s="133" customFormat="1">
      <c r="A558" s="568" t="s">
        <v>3815</v>
      </c>
      <c r="B558" s="422">
        <v>98</v>
      </c>
      <c r="C558" s="418" t="s">
        <v>2450</v>
      </c>
      <c r="D558" s="422" t="s">
        <v>440</v>
      </c>
      <c r="E558" s="418">
        <v>0.05</v>
      </c>
      <c r="F558" s="419">
        <v>43025</v>
      </c>
      <c r="G558" s="420">
        <v>44866</v>
      </c>
      <c r="H558" s="421">
        <v>339143</v>
      </c>
    </row>
    <row r="559" spans="1:8" s="133" customFormat="1">
      <c r="A559" s="568" t="s">
        <v>3816</v>
      </c>
      <c r="B559" s="422">
        <v>98</v>
      </c>
      <c r="C559" s="418" t="s">
        <v>3817</v>
      </c>
      <c r="D559" s="422" t="s">
        <v>440</v>
      </c>
      <c r="E559" s="418">
        <v>0.05</v>
      </c>
      <c r="F559" s="423">
        <v>43033</v>
      </c>
      <c r="G559" s="420">
        <v>44866</v>
      </c>
      <c r="H559" s="421">
        <v>544077</v>
      </c>
    </row>
    <row r="560" spans="1:8" s="133" customFormat="1">
      <c r="A560" s="568" t="s">
        <v>3818</v>
      </c>
      <c r="B560" s="422">
        <v>99</v>
      </c>
      <c r="C560" s="418" t="s">
        <v>3819</v>
      </c>
      <c r="D560" s="422" t="s">
        <v>439</v>
      </c>
      <c r="E560" s="418">
        <v>0.03</v>
      </c>
      <c r="F560" s="419">
        <v>43017</v>
      </c>
      <c r="G560" s="420">
        <v>53966</v>
      </c>
      <c r="H560" s="421">
        <v>3600060</v>
      </c>
    </row>
    <row r="561" spans="1:8" s="133" customFormat="1">
      <c r="A561" s="568" t="s">
        <v>3820</v>
      </c>
      <c r="B561" s="422">
        <v>99</v>
      </c>
      <c r="C561" s="418" t="s">
        <v>3821</v>
      </c>
      <c r="D561" s="422" t="s">
        <v>439</v>
      </c>
      <c r="E561" s="418">
        <v>0.03</v>
      </c>
      <c r="F561" s="419">
        <v>43018</v>
      </c>
      <c r="G561" s="420">
        <v>53966</v>
      </c>
      <c r="H561" s="421">
        <v>2549999</v>
      </c>
    </row>
    <row r="562" spans="1:8" s="133" customFormat="1">
      <c r="A562" s="568" t="s">
        <v>3822</v>
      </c>
      <c r="B562" s="422">
        <v>99</v>
      </c>
      <c r="C562" s="418" t="s">
        <v>3823</v>
      </c>
      <c r="D562" s="422" t="s">
        <v>439</v>
      </c>
      <c r="E562" s="418">
        <v>0.03</v>
      </c>
      <c r="F562" s="419">
        <v>43021</v>
      </c>
      <c r="G562" s="420">
        <v>53966</v>
      </c>
      <c r="H562" s="421">
        <v>4100001</v>
      </c>
    </row>
    <row r="563" spans="1:8" s="133" customFormat="1">
      <c r="A563" s="568" t="s">
        <v>3824</v>
      </c>
      <c r="B563" s="422">
        <v>98</v>
      </c>
      <c r="C563" s="418" t="s">
        <v>3825</v>
      </c>
      <c r="D563" s="422" t="s">
        <v>440</v>
      </c>
      <c r="E563" s="418">
        <v>0.05</v>
      </c>
      <c r="F563" s="419">
        <v>43046</v>
      </c>
      <c r="G563" s="420">
        <v>44866</v>
      </c>
      <c r="H563" s="421">
        <v>32031</v>
      </c>
    </row>
    <row r="564" spans="1:8" s="133" customFormat="1">
      <c r="A564" s="568" t="s">
        <v>3826</v>
      </c>
      <c r="B564" s="422">
        <v>98</v>
      </c>
      <c r="C564" s="418" t="s">
        <v>3827</v>
      </c>
      <c r="D564" s="422" t="s">
        <v>440</v>
      </c>
      <c r="E564" s="418">
        <v>0.05</v>
      </c>
      <c r="F564" s="419">
        <v>43063</v>
      </c>
      <c r="G564" s="420">
        <v>44896</v>
      </c>
      <c r="H564" s="421">
        <v>406927</v>
      </c>
    </row>
    <row r="565" spans="1:8" s="133" customFormat="1">
      <c r="A565" s="568" t="s">
        <v>3828</v>
      </c>
      <c r="B565" s="422">
        <v>98</v>
      </c>
      <c r="C565" s="418" t="s">
        <v>2487</v>
      </c>
      <c r="D565" s="422" t="s">
        <v>440</v>
      </c>
      <c r="E565" s="418">
        <v>0.05</v>
      </c>
      <c r="F565" s="419">
        <v>43066</v>
      </c>
      <c r="G565" s="420">
        <v>44896</v>
      </c>
      <c r="H565" s="421">
        <v>381389</v>
      </c>
    </row>
    <row r="566" spans="1:8" s="133" customFormat="1">
      <c r="A566" s="568" t="s">
        <v>3829</v>
      </c>
      <c r="B566" s="422">
        <v>99</v>
      </c>
      <c r="C566" s="418" t="s">
        <v>3830</v>
      </c>
      <c r="D566" s="422" t="s">
        <v>439</v>
      </c>
      <c r="E566" s="418">
        <v>0.03</v>
      </c>
      <c r="F566" s="419">
        <v>43069</v>
      </c>
      <c r="G566" s="420">
        <v>54027</v>
      </c>
      <c r="H566" s="421">
        <v>1702910</v>
      </c>
    </row>
    <row r="567" spans="1:8" s="133" customFormat="1">
      <c r="A567" s="568" t="s">
        <v>3831</v>
      </c>
      <c r="B567" s="422">
        <v>98</v>
      </c>
      <c r="C567" s="418" t="s">
        <v>2365</v>
      </c>
      <c r="D567" s="422" t="s">
        <v>440</v>
      </c>
      <c r="E567" s="418">
        <v>0.05</v>
      </c>
      <c r="F567" s="419">
        <v>43081</v>
      </c>
      <c r="G567" s="420">
        <v>45627</v>
      </c>
      <c r="H567" s="421">
        <v>833573</v>
      </c>
    </row>
    <row r="568" spans="1:8" s="133" customFormat="1">
      <c r="A568" s="568" t="s">
        <v>3832</v>
      </c>
      <c r="B568" s="417">
        <v>98</v>
      </c>
      <c r="C568" s="418" t="s">
        <v>2622</v>
      </c>
      <c r="D568" s="417" t="s">
        <v>440</v>
      </c>
      <c r="E568" s="418">
        <v>0.05</v>
      </c>
      <c r="F568" s="419">
        <v>43089</v>
      </c>
      <c r="G568" s="420">
        <v>44927</v>
      </c>
      <c r="H568" s="421">
        <v>773913</v>
      </c>
    </row>
    <row r="569" spans="1:8" s="133" customFormat="1">
      <c r="A569" s="568" t="s">
        <v>3833</v>
      </c>
      <c r="B569" s="417">
        <v>98</v>
      </c>
      <c r="C569" s="418" t="s">
        <v>3834</v>
      </c>
      <c r="D569" s="417" t="s">
        <v>440</v>
      </c>
      <c r="E569" s="418">
        <v>0.05</v>
      </c>
      <c r="F569" s="419">
        <v>43097</v>
      </c>
      <c r="G569" s="420">
        <v>44927</v>
      </c>
      <c r="H569" s="421">
        <v>406589</v>
      </c>
    </row>
    <row r="570" spans="1:8" s="133" customFormat="1">
      <c r="A570" s="568" t="s">
        <v>3835</v>
      </c>
      <c r="B570" s="422">
        <v>97</v>
      </c>
      <c r="C570" s="418" t="s">
        <v>2340</v>
      </c>
      <c r="D570" s="422" t="s">
        <v>441</v>
      </c>
      <c r="E570" s="418">
        <v>0</v>
      </c>
      <c r="F570" s="419">
        <v>43126</v>
      </c>
      <c r="G570" s="420">
        <v>44228</v>
      </c>
      <c r="H570" s="421">
        <v>119712</v>
      </c>
    </row>
    <row r="571" spans="1:8" s="133" customFormat="1">
      <c r="A571" s="568" t="s">
        <v>3836</v>
      </c>
      <c r="B571" s="422">
        <v>98</v>
      </c>
      <c r="C571" s="418" t="s">
        <v>2211</v>
      </c>
      <c r="D571" s="422" t="s">
        <v>440</v>
      </c>
      <c r="E571" s="418">
        <v>0.05</v>
      </c>
      <c r="F571" s="419">
        <v>43111</v>
      </c>
      <c r="G571" s="420">
        <v>44927</v>
      </c>
      <c r="H571" s="421">
        <v>401722</v>
      </c>
    </row>
    <row r="572" spans="1:8" s="133" customFormat="1">
      <c r="A572" s="568" t="s">
        <v>3837</v>
      </c>
      <c r="B572" s="417">
        <v>98</v>
      </c>
      <c r="C572" s="418" t="s">
        <v>2159</v>
      </c>
      <c r="D572" s="417" t="s">
        <v>440</v>
      </c>
      <c r="E572" s="418">
        <v>0.05</v>
      </c>
      <c r="F572" s="419">
        <v>43111</v>
      </c>
      <c r="G572" s="420">
        <v>44927</v>
      </c>
      <c r="H572" s="421">
        <v>228981</v>
      </c>
    </row>
    <row r="573" spans="1:8" s="133" customFormat="1">
      <c r="A573" s="568" t="s">
        <v>3838</v>
      </c>
      <c r="B573" s="422">
        <v>98</v>
      </c>
      <c r="C573" s="418" t="s">
        <v>2382</v>
      </c>
      <c r="D573" s="422" t="s">
        <v>440</v>
      </c>
      <c r="E573" s="418">
        <v>0.05</v>
      </c>
      <c r="F573" s="419">
        <v>43124</v>
      </c>
      <c r="G573" s="420">
        <v>44958</v>
      </c>
      <c r="H573" s="421">
        <v>264466</v>
      </c>
    </row>
    <row r="574" spans="1:8" s="133" customFormat="1">
      <c r="A574" s="568" t="s">
        <v>3839</v>
      </c>
      <c r="B574" s="422">
        <v>99</v>
      </c>
      <c r="C574" s="418" t="s">
        <v>2735</v>
      </c>
      <c r="D574" s="422" t="s">
        <v>439</v>
      </c>
      <c r="E574" s="418">
        <v>0.03</v>
      </c>
      <c r="F574" s="419">
        <v>43115</v>
      </c>
      <c r="G574" s="420">
        <v>50406</v>
      </c>
      <c r="H574" s="421">
        <v>500000</v>
      </c>
    </row>
    <row r="575" spans="1:8" s="133" customFormat="1">
      <c r="A575" s="568" t="s">
        <v>3840</v>
      </c>
      <c r="B575" s="422">
        <v>99</v>
      </c>
      <c r="C575" s="418" t="s">
        <v>3841</v>
      </c>
      <c r="D575" s="422" t="s">
        <v>439</v>
      </c>
      <c r="E575" s="418">
        <v>0.03</v>
      </c>
      <c r="F575" s="423">
        <v>43130</v>
      </c>
      <c r="G575" s="420">
        <v>54089</v>
      </c>
      <c r="H575" s="421">
        <v>4083379</v>
      </c>
    </row>
    <row r="576" spans="1:8" s="133" customFormat="1">
      <c r="A576" s="568" t="s">
        <v>3842</v>
      </c>
      <c r="B576" s="417">
        <v>98</v>
      </c>
      <c r="C576" s="418" t="s">
        <v>2736</v>
      </c>
      <c r="D576" s="417" t="s">
        <v>440</v>
      </c>
      <c r="E576" s="418">
        <v>0.05</v>
      </c>
      <c r="F576" s="419">
        <v>43137</v>
      </c>
      <c r="G576" s="420">
        <v>44958</v>
      </c>
      <c r="H576" s="421">
        <v>301459</v>
      </c>
    </row>
    <row r="577" spans="1:8" s="133" customFormat="1">
      <c r="A577" s="568" t="s">
        <v>3843</v>
      </c>
      <c r="B577" s="422">
        <v>98</v>
      </c>
      <c r="C577" s="418" t="s">
        <v>2280</v>
      </c>
      <c r="D577" s="422" t="s">
        <v>440</v>
      </c>
      <c r="E577" s="418">
        <v>0.05</v>
      </c>
      <c r="F577" s="419">
        <v>43138</v>
      </c>
      <c r="G577" s="420">
        <v>44958</v>
      </c>
      <c r="H577" s="421">
        <v>241267</v>
      </c>
    </row>
    <row r="578" spans="1:8" s="133" customFormat="1">
      <c r="A578" s="568" t="s">
        <v>3844</v>
      </c>
      <c r="B578" s="417">
        <v>98</v>
      </c>
      <c r="C578" s="418" t="s">
        <v>2474</v>
      </c>
      <c r="D578" s="417" t="s">
        <v>440</v>
      </c>
      <c r="E578" s="418">
        <v>0.05</v>
      </c>
      <c r="F578" s="419">
        <v>43146</v>
      </c>
      <c r="G578" s="420">
        <v>44958</v>
      </c>
      <c r="H578" s="421">
        <v>402446</v>
      </c>
    </row>
    <row r="579" spans="1:8" s="133" customFormat="1">
      <c r="A579" s="568" t="s">
        <v>3845</v>
      </c>
      <c r="B579" s="422">
        <v>98</v>
      </c>
      <c r="C579" s="418" t="s">
        <v>2315</v>
      </c>
      <c r="D579" s="422" t="s">
        <v>440</v>
      </c>
      <c r="E579" s="418">
        <v>0.05</v>
      </c>
      <c r="F579" s="419">
        <v>43188</v>
      </c>
      <c r="G579" s="420">
        <v>45017</v>
      </c>
      <c r="H579" s="421">
        <v>761932</v>
      </c>
    </row>
    <row r="580" spans="1:8" s="133" customFormat="1">
      <c r="A580" s="568" t="s">
        <v>3846</v>
      </c>
      <c r="B580" s="422">
        <v>99</v>
      </c>
      <c r="C580" s="418" t="s">
        <v>3847</v>
      </c>
      <c r="D580" s="422" t="s">
        <v>439</v>
      </c>
      <c r="E580" s="418">
        <v>0.03</v>
      </c>
      <c r="F580" s="423">
        <v>43172</v>
      </c>
      <c r="G580" s="420">
        <v>54118</v>
      </c>
      <c r="H580" s="421">
        <v>4400001</v>
      </c>
    </row>
    <row r="581" spans="1:8" s="133" customFormat="1">
      <c r="A581" s="568" t="s">
        <v>3848</v>
      </c>
      <c r="B581" s="417">
        <v>98</v>
      </c>
      <c r="C581" s="418" t="s">
        <v>2516</v>
      </c>
      <c r="D581" s="417" t="s">
        <v>440</v>
      </c>
      <c r="E581" s="418">
        <v>0.05</v>
      </c>
      <c r="F581" s="419">
        <v>43201</v>
      </c>
      <c r="G581" s="420">
        <v>45017</v>
      </c>
      <c r="H581" s="421">
        <v>401666</v>
      </c>
    </row>
    <row r="582" spans="1:8" s="133" customFormat="1">
      <c r="A582" s="568" t="s">
        <v>3849</v>
      </c>
      <c r="B582" s="417">
        <v>99</v>
      </c>
      <c r="C582" s="418" t="s">
        <v>3850</v>
      </c>
      <c r="D582" s="417" t="s">
        <v>439</v>
      </c>
      <c r="E582" s="418">
        <v>0.03</v>
      </c>
      <c r="F582" s="419">
        <v>43203</v>
      </c>
      <c r="G582" s="420">
        <v>53053</v>
      </c>
      <c r="H582" s="421">
        <v>3667251</v>
      </c>
    </row>
    <row r="583" spans="1:8" s="133" customFormat="1">
      <c r="A583" s="568" t="s">
        <v>3851</v>
      </c>
      <c r="B583" s="422">
        <v>98</v>
      </c>
      <c r="C583" s="418" t="s">
        <v>3573</v>
      </c>
      <c r="D583" s="422" t="s">
        <v>440</v>
      </c>
      <c r="E583" s="418">
        <v>0.05</v>
      </c>
      <c r="F583" s="419">
        <v>43227</v>
      </c>
      <c r="G583" s="420">
        <v>45047</v>
      </c>
      <c r="H583" s="421">
        <v>401555</v>
      </c>
    </row>
    <row r="584" spans="1:8" s="133" customFormat="1">
      <c r="A584" s="568" t="s">
        <v>3852</v>
      </c>
      <c r="B584" s="422">
        <v>98</v>
      </c>
      <c r="C584" s="418" t="s">
        <v>3853</v>
      </c>
      <c r="D584" s="422" t="s">
        <v>440</v>
      </c>
      <c r="E584" s="418">
        <v>0.05</v>
      </c>
      <c r="F584" s="419">
        <v>43231</v>
      </c>
      <c r="G584" s="420">
        <v>45047</v>
      </c>
      <c r="H584" s="421">
        <v>309704</v>
      </c>
    </row>
    <row r="585" spans="1:8" s="133" customFormat="1">
      <c r="A585" s="568" t="s">
        <v>3854</v>
      </c>
      <c r="B585" s="422">
        <v>99</v>
      </c>
      <c r="C585" s="418" t="s">
        <v>3855</v>
      </c>
      <c r="D585" s="422" t="s">
        <v>439</v>
      </c>
      <c r="E585" s="418">
        <v>0.03</v>
      </c>
      <c r="F585" s="423">
        <v>43238</v>
      </c>
      <c r="G585" s="420">
        <v>51653</v>
      </c>
      <c r="H585" s="421">
        <v>451131</v>
      </c>
    </row>
    <row r="586" spans="1:8" s="133" customFormat="1">
      <c r="A586" s="568" t="s">
        <v>3856</v>
      </c>
      <c r="B586" s="422">
        <v>99</v>
      </c>
      <c r="C586" s="418" t="s">
        <v>3857</v>
      </c>
      <c r="D586" s="422" t="s">
        <v>439</v>
      </c>
      <c r="E586" s="418">
        <v>0.03</v>
      </c>
      <c r="F586" s="419">
        <v>43251</v>
      </c>
      <c r="G586" s="420">
        <v>53844</v>
      </c>
      <c r="H586" s="421">
        <v>4633331</v>
      </c>
    </row>
    <row r="587" spans="1:8" s="133" customFormat="1">
      <c r="A587" s="568" t="s">
        <v>3858</v>
      </c>
      <c r="B587" s="417">
        <v>98</v>
      </c>
      <c r="C587" s="418" t="s">
        <v>3859</v>
      </c>
      <c r="D587" s="417" t="s">
        <v>440</v>
      </c>
      <c r="E587" s="418">
        <v>0.05</v>
      </c>
      <c r="F587" s="419">
        <v>43252</v>
      </c>
      <c r="G587" s="420">
        <v>45078</v>
      </c>
      <c r="H587" s="421">
        <v>339423</v>
      </c>
    </row>
    <row r="588" spans="1:8" s="133" customFormat="1">
      <c r="A588" s="568" t="s">
        <v>3860</v>
      </c>
      <c r="B588" s="417">
        <v>98</v>
      </c>
      <c r="C588" s="418" t="s">
        <v>2457</v>
      </c>
      <c r="D588" s="417" t="s">
        <v>440</v>
      </c>
      <c r="E588" s="418">
        <v>0.05</v>
      </c>
      <c r="F588" s="419">
        <v>43252</v>
      </c>
      <c r="G588" s="420">
        <v>45078</v>
      </c>
      <c r="H588" s="421">
        <v>200916</v>
      </c>
    </row>
    <row r="589" spans="1:8" s="133" customFormat="1">
      <c r="A589" s="568" t="s">
        <v>3861</v>
      </c>
      <c r="B589" s="417">
        <v>98</v>
      </c>
      <c r="C589" s="418" t="s">
        <v>3862</v>
      </c>
      <c r="D589" s="417" t="s">
        <v>440</v>
      </c>
      <c r="E589" s="418">
        <v>0.05</v>
      </c>
      <c r="F589" s="419">
        <v>43263</v>
      </c>
      <c r="G589" s="420">
        <v>45078</v>
      </c>
      <c r="H589" s="421">
        <v>266843</v>
      </c>
    </row>
    <row r="590" spans="1:8" s="133" customFormat="1">
      <c r="A590" s="568" t="s">
        <v>3863</v>
      </c>
      <c r="B590" s="422">
        <v>98</v>
      </c>
      <c r="C590" s="418" t="s">
        <v>2517</v>
      </c>
      <c r="D590" s="422" t="s">
        <v>440</v>
      </c>
      <c r="E590" s="418">
        <v>0.05</v>
      </c>
      <c r="F590" s="419">
        <v>43270</v>
      </c>
      <c r="G590" s="420">
        <v>45108</v>
      </c>
      <c r="H590" s="421">
        <v>183651</v>
      </c>
    </row>
    <row r="591" spans="1:8" s="133" customFormat="1">
      <c r="A591" s="568" t="s">
        <v>3864</v>
      </c>
      <c r="B591" s="422">
        <v>98</v>
      </c>
      <c r="C591" s="418" t="s">
        <v>2437</v>
      </c>
      <c r="D591" s="422" t="s">
        <v>440</v>
      </c>
      <c r="E591" s="418">
        <v>0.05</v>
      </c>
      <c r="F591" s="419">
        <v>43271</v>
      </c>
      <c r="G591" s="420">
        <v>45108</v>
      </c>
      <c r="H591" s="421">
        <v>408057</v>
      </c>
    </row>
    <row r="592" spans="1:8" s="133" customFormat="1">
      <c r="A592" s="568" t="s">
        <v>3865</v>
      </c>
      <c r="B592" s="422">
        <v>98</v>
      </c>
      <c r="C592" s="418" t="s">
        <v>2406</v>
      </c>
      <c r="D592" s="422" t="s">
        <v>440</v>
      </c>
      <c r="E592" s="418">
        <v>0.05</v>
      </c>
      <c r="F592" s="419">
        <v>43277</v>
      </c>
      <c r="G592" s="420">
        <v>45108</v>
      </c>
      <c r="H592" s="421">
        <v>173616</v>
      </c>
    </row>
    <row r="593" spans="1:8" s="133" customFormat="1">
      <c r="A593" s="568" t="s">
        <v>3866</v>
      </c>
      <c r="B593" s="422">
        <v>98</v>
      </c>
      <c r="C593" s="418" t="s">
        <v>2201</v>
      </c>
      <c r="D593" s="422" t="s">
        <v>440</v>
      </c>
      <c r="E593" s="418">
        <v>0.05</v>
      </c>
      <c r="F593" s="423">
        <v>43280</v>
      </c>
      <c r="G593" s="420">
        <v>45108</v>
      </c>
      <c r="H593" s="421">
        <v>213963</v>
      </c>
    </row>
    <row r="594" spans="1:8" s="133" customFormat="1">
      <c r="A594" s="568" t="s">
        <v>3867</v>
      </c>
      <c r="B594" s="422">
        <v>99</v>
      </c>
      <c r="C594" s="418" t="s">
        <v>3868</v>
      </c>
      <c r="D594" s="422" t="s">
        <v>439</v>
      </c>
      <c r="E594" s="418">
        <v>0.03</v>
      </c>
      <c r="F594" s="419">
        <v>43256</v>
      </c>
      <c r="G594" s="420">
        <v>54210</v>
      </c>
      <c r="H594" s="421">
        <v>2650001</v>
      </c>
    </row>
    <row r="595" spans="1:8" s="133" customFormat="1">
      <c r="A595" s="568" t="s">
        <v>3869</v>
      </c>
      <c r="B595" s="422">
        <v>99</v>
      </c>
      <c r="C595" s="418" t="s">
        <v>3870</v>
      </c>
      <c r="D595" s="422" t="s">
        <v>439</v>
      </c>
      <c r="E595" s="418">
        <v>0.03</v>
      </c>
      <c r="F595" s="423">
        <v>43257</v>
      </c>
      <c r="G595" s="420">
        <v>54210</v>
      </c>
      <c r="H595" s="421">
        <v>2935000</v>
      </c>
    </row>
    <row r="596" spans="1:8" s="133" customFormat="1">
      <c r="A596" s="568" t="s">
        <v>3871</v>
      </c>
      <c r="B596" s="422">
        <v>99</v>
      </c>
      <c r="C596" s="418" t="s">
        <v>3872</v>
      </c>
      <c r="D596" s="422" t="s">
        <v>439</v>
      </c>
      <c r="E596" s="418">
        <v>0.03</v>
      </c>
      <c r="F596" s="419">
        <v>43258</v>
      </c>
      <c r="G596" s="420">
        <v>54210</v>
      </c>
      <c r="H596" s="421">
        <v>1950000</v>
      </c>
    </row>
    <row r="597" spans="1:8" s="133" customFormat="1">
      <c r="A597" s="568" t="s">
        <v>3873</v>
      </c>
      <c r="B597" s="422">
        <v>99</v>
      </c>
      <c r="C597" s="418" t="s">
        <v>3874</v>
      </c>
      <c r="D597" s="422" t="s">
        <v>439</v>
      </c>
      <c r="E597" s="418">
        <v>0.03</v>
      </c>
      <c r="F597" s="419">
        <v>43273</v>
      </c>
      <c r="G597" s="420">
        <v>51683</v>
      </c>
      <c r="H597" s="421">
        <v>9817618</v>
      </c>
    </row>
    <row r="598" spans="1:8" s="133" customFormat="1">
      <c r="A598" s="568" t="s">
        <v>3875</v>
      </c>
      <c r="B598" s="422">
        <v>98</v>
      </c>
      <c r="C598" s="418" t="s">
        <v>2198</v>
      </c>
      <c r="D598" s="422" t="s">
        <v>440</v>
      </c>
      <c r="E598" s="418">
        <v>0.05</v>
      </c>
      <c r="F598" s="419">
        <v>43311</v>
      </c>
      <c r="G598" s="420">
        <v>45139</v>
      </c>
      <c r="H598" s="421">
        <v>1534249</v>
      </c>
    </row>
    <row r="599" spans="1:8" s="133" customFormat="1">
      <c r="A599" s="568" t="s">
        <v>3876</v>
      </c>
      <c r="B599" s="417">
        <v>99</v>
      </c>
      <c r="C599" s="418" t="s">
        <v>3877</v>
      </c>
      <c r="D599" s="417" t="s">
        <v>439</v>
      </c>
      <c r="E599" s="418">
        <v>0.03</v>
      </c>
      <c r="F599" s="419">
        <v>43299</v>
      </c>
      <c r="G599" s="420">
        <v>53175</v>
      </c>
      <c r="H599" s="421">
        <v>5370731</v>
      </c>
    </row>
    <row r="600" spans="1:8" s="133" customFormat="1">
      <c r="A600" s="568" t="s">
        <v>3878</v>
      </c>
      <c r="B600" s="417">
        <v>99</v>
      </c>
      <c r="C600" s="418" t="s">
        <v>3879</v>
      </c>
      <c r="D600" s="417" t="s">
        <v>439</v>
      </c>
      <c r="E600" s="418">
        <v>0.03</v>
      </c>
      <c r="F600" s="419">
        <v>43304</v>
      </c>
      <c r="G600" s="420">
        <v>53540</v>
      </c>
      <c r="H600" s="421">
        <v>2594916</v>
      </c>
    </row>
    <row r="601" spans="1:8" s="133" customFormat="1">
      <c r="A601" s="568" t="s">
        <v>3880</v>
      </c>
      <c r="B601" s="422">
        <v>98</v>
      </c>
      <c r="C601" s="418" t="s">
        <v>2223</v>
      </c>
      <c r="D601" s="422" t="s">
        <v>440</v>
      </c>
      <c r="E601" s="418">
        <v>0.05</v>
      </c>
      <c r="F601" s="419">
        <v>43315</v>
      </c>
      <c r="G601" s="420">
        <v>45139</v>
      </c>
      <c r="H601" s="421">
        <v>251181</v>
      </c>
    </row>
    <row r="602" spans="1:8" s="133" customFormat="1">
      <c r="A602" s="568" t="s">
        <v>3881</v>
      </c>
      <c r="B602" s="422">
        <v>98</v>
      </c>
      <c r="C602" s="418" t="s">
        <v>3882</v>
      </c>
      <c r="D602" s="422" t="s">
        <v>440</v>
      </c>
      <c r="E602" s="418">
        <v>0.05</v>
      </c>
      <c r="F602" s="419">
        <v>43318</v>
      </c>
      <c r="G602" s="420">
        <v>45139</v>
      </c>
      <c r="H602" s="421">
        <v>401388</v>
      </c>
    </row>
    <row r="603" spans="1:8" s="133" customFormat="1">
      <c r="A603" s="568" t="s">
        <v>3883</v>
      </c>
      <c r="B603" s="417">
        <v>98</v>
      </c>
      <c r="C603" s="418" t="s">
        <v>2252</v>
      </c>
      <c r="D603" s="417" t="s">
        <v>440</v>
      </c>
      <c r="E603" s="418">
        <v>0.05</v>
      </c>
      <c r="F603" s="419">
        <v>43325</v>
      </c>
      <c r="G603" s="420">
        <v>45139</v>
      </c>
      <c r="H603" s="421">
        <v>402726</v>
      </c>
    </row>
    <row r="604" spans="1:8" s="133" customFormat="1">
      <c r="A604" s="568" t="s">
        <v>3884</v>
      </c>
      <c r="B604" s="417">
        <v>98</v>
      </c>
      <c r="C604" s="418" t="s">
        <v>3885</v>
      </c>
      <c r="D604" s="417" t="s">
        <v>440</v>
      </c>
      <c r="E604" s="418">
        <v>0.05</v>
      </c>
      <c r="F604" s="419">
        <v>43329</v>
      </c>
      <c r="G604" s="420">
        <v>45170</v>
      </c>
      <c r="H604" s="421">
        <v>408397</v>
      </c>
    </row>
    <row r="605" spans="1:8" s="133" customFormat="1">
      <c r="A605" s="568" t="s">
        <v>3886</v>
      </c>
      <c r="B605" s="422">
        <v>98</v>
      </c>
      <c r="C605" s="418" t="s">
        <v>2221</v>
      </c>
      <c r="D605" s="422" t="s">
        <v>440</v>
      </c>
      <c r="E605" s="418">
        <v>0.05</v>
      </c>
      <c r="F605" s="419">
        <v>43343</v>
      </c>
      <c r="G605" s="420">
        <v>45170</v>
      </c>
      <c r="H605" s="421">
        <v>244800</v>
      </c>
    </row>
    <row r="606" spans="1:8" s="133" customFormat="1">
      <c r="A606" s="568" t="s">
        <v>3887</v>
      </c>
      <c r="B606" s="422">
        <v>99</v>
      </c>
      <c r="C606" s="418" t="s">
        <v>3888</v>
      </c>
      <c r="D606" s="422" t="s">
        <v>439</v>
      </c>
      <c r="E606" s="418">
        <v>0.03</v>
      </c>
      <c r="F606" s="419">
        <v>43319</v>
      </c>
      <c r="G606" s="420">
        <v>54271</v>
      </c>
      <c r="H606" s="421">
        <v>4500000</v>
      </c>
    </row>
    <row r="607" spans="1:8" s="133" customFormat="1">
      <c r="A607" s="568" t="s">
        <v>3889</v>
      </c>
      <c r="B607" s="422">
        <v>99</v>
      </c>
      <c r="C607" s="418" t="s">
        <v>3890</v>
      </c>
      <c r="D607" s="422" t="s">
        <v>439</v>
      </c>
      <c r="E607" s="418">
        <v>0.03</v>
      </c>
      <c r="F607" s="419">
        <v>43321</v>
      </c>
      <c r="G607" s="420">
        <v>53175</v>
      </c>
      <c r="H607" s="421">
        <v>452999</v>
      </c>
    </row>
    <row r="608" spans="1:8" s="133" customFormat="1">
      <c r="A608" s="568" t="s">
        <v>3891</v>
      </c>
      <c r="B608" s="422">
        <v>99</v>
      </c>
      <c r="C608" s="418" t="s">
        <v>3892</v>
      </c>
      <c r="D608" s="422" t="s">
        <v>439</v>
      </c>
      <c r="E608" s="418">
        <v>0.03</v>
      </c>
      <c r="F608" s="419">
        <v>43329</v>
      </c>
      <c r="G608" s="420">
        <v>54302</v>
      </c>
      <c r="H608" s="421">
        <v>2857883</v>
      </c>
    </row>
    <row r="609" spans="1:8" s="133" customFormat="1">
      <c r="A609" s="568" t="s">
        <v>3893</v>
      </c>
      <c r="B609" s="417">
        <v>99</v>
      </c>
      <c r="C609" s="418" t="s">
        <v>3894</v>
      </c>
      <c r="D609" s="417" t="s">
        <v>439</v>
      </c>
      <c r="E609" s="418">
        <v>0.03</v>
      </c>
      <c r="F609" s="419">
        <v>43341</v>
      </c>
      <c r="G609" s="420">
        <v>52475</v>
      </c>
      <c r="H609" s="421">
        <v>4008946</v>
      </c>
    </row>
    <row r="610" spans="1:8" s="133" customFormat="1">
      <c r="A610" s="568" t="s">
        <v>3895</v>
      </c>
      <c r="B610" s="417">
        <v>98</v>
      </c>
      <c r="C610" s="418" t="s">
        <v>3896</v>
      </c>
      <c r="D610" s="417" t="s">
        <v>440</v>
      </c>
      <c r="E610" s="418">
        <v>0.05</v>
      </c>
      <c r="F610" s="419">
        <v>43347</v>
      </c>
      <c r="G610" s="420">
        <v>45170</v>
      </c>
      <c r="H610" s="421">
        <v>403228</v>
      </c>
    </row>
    <row r="611" spans="1:8" s="133" customFormat="1">
      <c r="A611" s="568" t="s">
        <v>3897</v>
      </c>
      <c r="B611" s="422">
        <v>98</v>
      </c>
      <c r="C611" s="418" t="s">
        <v>2303</v>
      </c>
      <c r="D611" s="422" t="s">
        <v>440</v>
      </c>
      <c r="E611" s="418">
        <v>0.05</v>
      </c>
      <c r="F611" s="419">
        <v>43349</v>
      </c>
      <c r="G611" s="420">
        <v>45170</v>
      </c>
      <c r="H611" s="421">
        <v>231760</v>
      </c>
    </row>
    <row r="612" spans="1:8" s="133" customFormat="1">
      <c r="A612" s="568" t="s">
        <v>3898</v>
      </c>
      <c r="B612" s="422">
        <v>98</v>
      </c>
      <c r="C612" s="418" t="s">
        <v>2166</v>
      </c>
      <c r="D612" s="422" t="s">
        <v>440</v>
      </c>
      <c r="E612" s="418">
        <v>0.05</v>
      </c>
      <c r="F612" s="419">
        <v>43349</v>
      </c>
      <c r="G612" s="420">
        <v>45170</v>
      </c>
      <c r="H612" s="421">
        <v>208895</v>
      </c>
    </row>
    <row r="613" spans="1:8" s="133" customFormat="1">
      <c r="A613" s="568" t="s">
        <v>3899</v>
      </c>
      <c r="B613" s="422">
        <v>98</v>
      </c>
      <c r="C613" s="418" t="s">
        <v>3900</v>
      </c>
      <c r="D613" s="422" t="s">
        <v>440</v>
      </c>
      <c r="E613" s="418">
        <v>0.05</v>
      </c>
      <c r="F613" s="419">
        <v>43350</v>
      </c>
      <c r="G613" s="420">
        <v>45170</v>
      </c>
      <c r="H613" s="421">
        <v>276184</v>
      </c>
    </row>
    <row r="614" spans="1:8" s="133" customFormat="1">
      <c r="A614" s="568" t="s">
        <v>3901</v>
      </c>
      <c r="B614" s="417">
        <v>98</v>
      </c>
      <c r="C614" s="418" t="s">
        <v>2630</v>
      </c>
      <c r="D614" s="417" t="s">
        <v>440</v>
      </c>
      <c r="E614" s="418">
        <v>0.05</v>
      </c>
      <c r="F614" s="419">
        <v>43350</v>
      </c>
      <c r="G614" s="420">
        <v>45901</v>
      </c>
      <c r="H614" s="421">
        <v>2202225</v>
      </c>
    </row>
    <row r="615" spans="1:8" s="133" customFormat="1">
      <c r="A615" s="568" t="s">
        <v>3902</v>
      </c>
      <c r="B615" s="422">
        <v>98</v>
      </c>
      <c r="C615" s="418" t="s">
        <v>3903</v>
      </c>
      <c r="D615" s="422" t="s">
        <v>440</v>
      </c>
      <c r="E615" s="418">
        <v>0.05</v>
      </c>
      <c r="F615" s="419">
        <v>43362</v>
      </c>
      <c r="G615" s="420">
        <v>45200</v>
      </c>
      <c r="H615" s="421">
        <v>153148</v>
      </c>
    </row>
    <row r="616" spans="1:8" s="133" customFormat="1">
      <c r="A616" s="568" t="s">
        <v>3904</v>
      </c>
      <c r="B616" s="417">
        <v>98</v>
      </c>
      <c r="C616" s="418" t="s">
        <v>3905</v>
      </c>
      <c r="D616" s="417" t="s">
        <v>440</v>
      </c>
      <c r="E616" s="418">
        <v>0.05</v>
      </c>
      <c r="F616" s="419">
        <v>43363</v>
      </c>
      <c r="G616" s="420">
        <v>45200</v>
      </c>
      <c r="H616" s="421">
        <v>305153</v>
      </c>
    </row>
    <row r="617" spans="1:8" s="133" customFormat="1">
      <c r="A617" s="568" t="s">
        <v>3906</v>
      </c>
      <c r="B617" s="422">
        <v>98</v>
      </c>
      <c r="C617" s="418" t="s">
        <v>2076</v>
      </c>
      <c r="D617" s="422" t="s">
        <v>440</v>
      </c>
      <c r="E617" s="418">
        <v>0.05</v>
      </c>
      <c r="F617" s="419">
        <v>43364</v>
      </c>
      <c r="G617" s="420">
        <v>45200</v>
      </c>
      <c r="H617" s="421">
        <v>152979</v>
      </c>
    </row>
    <row r="618" spans="1:8" s="133" customFormat="1">
      <c r="A618" s="568" t="s">
        <v>3907</v>
      </c>
      <c r="B618" s="422">
        <v>98</v>
      </c>
      <c r="C618" s="418" t="s">
        <v>2245</v>
      </c>
      <c r="D618" s="422" t="s">
        <v>440</v>
      </c>
      <c r="E618" s="418">
        <v>0.05</v>
      </c>
      <c r="F618" s="419">
        <v>43371</v>
      </c>
      <c r="G618" s="420">
        <v>45200</v>
      </c>
      <c r="H618" s="421">
        <v>213607</v>
      </c>
    </row>
    <row r="619" spans="1:8" s="133" customFormat="1">
      <c r="A619" s="568" t="s">
        <v>3908</v>
      </c>
      <c r="B619" s="422">
        <v>99</v>
      </c>
      <c r="C619" s="418" t="s">
        <v>3909</v>
      </c>
      <c r="D619" s="422" t="s">
        <v>439</v>
      </c>
      <c r="E619" s="418">
        <v>0.03</v>
      </c>
      <c r="F619" s="419">
        <v>43346</v>
      </c>
      <c r="G619" s="420">
        <v>54302</v>
      </c>
      <c r="H619" s="421">
        <v>2775000</v>
      </c>
    </row>
    <row r="620" spans="1:8" s="133" customFormat="1">
      <c r="A620" s="568" t="s">
        <v>3910</v>
      </c>
      <c r="B620" s="422">
        <v>99</v>
      </c>
      <c r="C620" s="418" t="s">
        <v>3911</v>
      </c>
      <c r="D620" s="422" t="s">
        <v>439</v>
      </c>
      <c r="E620" s="418">
        <v>0.03</v>
      </c>
      <c r="F620" s="419">
        <v>43355</v>
      </c>
      <c r="G620" s="420">
        <v>52475</v>
      </c>
      <c r="H620" s="421">
        <v>4433184</v>
      </c>
    </row>
    <row r="621" spans="1:8" s="133" customFormat="1">
      <c r="A621" s="568" t="s">
        <v>3912</v>
      </c>
      <c r="B621" s="422">
        <v>98</v>
      </c>
      <c r="C621" s="418" t="s">
        <v>2326</v>
      </c>
      <c r="D621" s="422" t="s">
        <v>440</v>
      </c>
      <c r="E621" s="418">
        <v>0.05</v>
      </c>
      <c r="F621" s="419">
        <v>43376</v>
      </c>
      <c r="G621" s="420">
        <v>45200</v>
      </c>
      <c r="H621" s="421">
        <v>247951</v>
      </c>
    </row>
    <row r="622" spans="1:8" s="133" customFormat="1">
      <c r="A622" s="568" t="s">
        <v>3913</v>
      </c>
      <c r="B622" s="422">
        <v>98</v>
      </c>
      <c r="C622" s="418" t="s">
        <v>2232</v>
      </c>
      <c r="D622" s="422" t="s">
        <v>440</v>
      </c>
      <c r="E622" s="418">
        <v>0.05</v>
      </c>
      <c r="F622" s="419">
        <v>43377</v>
      </c>
      <c r="G622" s="420">
        <v>45200</v>
      </c>
      <c r="H622" s="421">
        <v>225781</v>
      </c>
    </row>
    <row r="623" spans="1:8" s="133" customFormat="1">
      <c r="A623" s="568" t="s">
        <v>3914</v>
      </c>
      <c r="B623" s="422">
        <v>98</v>
      </c>
      <c r="C623" s="418" t="s">
        <v>2236</v>
      </c>
      <c r="D623" s="422" t="s">
        <v>440</v>
      </c>
      <c r="E623" s="418">
        <v>0.05</v>
      </c>
      <c r="F623" s="419">
        <v>43377</v>
      </c>
      <c r="G623" s="420">
        <v>45200</v>
      </c>
      <c r="H623" s="421">
        <v>401333</v>
      </c>
    </row>
    <row r="624" spans="1:8" s="133" customFormat="1">
      <c r="A624" s="568" t="s">
        <v>3915</v>
      </c>
      <c r="B624" s="422">
        <v>98</v>
      </c>
      <c r="C624" s="418" t="s">
        <v>3916</v>
      </c>
      <c r="D624" s="422" t="s">
        <v>440</v>
      </c>
      <c r="E624" s="418">
        <v>0.05</v>
      </c>
      <c r="F624" s="419">
        <v>43381</v>
      </c>
      <c r="G624" s="420">
        <v>45200</v>
      </c>
      <c r="H624" s="421">
        <v>371233</v>
      </c>
    </row>
    <row r="625" spans="1:8" s="133" customFormat="1">
      <c r="A625" s="568" t="s">
        <v>3917</v>
      </c>
      <c r="B625" s="422">
        <v>98</v>
      </c>
      <c r="C625" s="418" t="s">
        <v>2550</v>
      </c>
      <c r="D625" s="422" t="s">
        <v>440</v>
      </c>
      <c r="E625" s="418">
        <v>0.05</v>
      </c>
      <c r="F625" s="423">
        <v>43385</v>
      </c>
      <c r="G625" s="420">
        <v>45200</v>
      </c>
      <c r="H625" s="421">
        <v>150479</v>
      </c>
    </row>
    <row r="626" spans="1:8" s="133" customFormat="1">
      <c r="A626" s="568" t="s">
        <v>3918</v>
      </c>
      <c r="B626" s="422">
        <v>98</v>
      </c>
      <c r="C626" s="418" t="s">
        <v>3919</v>
      </c>
      <c r="D626" s="422" t="s">
        <v>440</v>
      </c>
      <c r="E626" s="418">
        <v>0.05</v>
      </c>
      <c r="F626" s="419">
        <v>43385</v>
      </c>
      <c r="G626" s="420">
        <v>45200</v>
      </c>
      <c r="H626" s="421">
        <v>250798</v>
      </c>
    </row>
    <row r="627" spans="1:8" s="133" customFormat="1">
      <c r="A627" s="568" t="s">
        <v>3920</v>
      </c>
      <c r="B627" s="417">
        <v>98</v>
      </c>
      <c r="C627" s="418" t="s">
        <v>3921</v>
      </c>
      <c r="D627" s="417" t="s">
        <v>440</v>
      </c>
      <c r="E627" s="418">
        <v>0.05</v>
      </c>
      <c r="F627" s="419">
        <v>43388</v>
      </c>
      <c r="G627" s="420">
        <v>45200</v>
      </c>
      <c r="H627" s="421">
        <v>301919</v>
      </c>
    </row>
    <row r="628" spans="1:8" s="133" customFormat="1">
      <c r="A628" s="568" t="s">
        <v>3922</v>
      </c>
      <c r="B628" s="422">
        <v>98</v>
      </c>
      <c r="C628" s="418" t="s">
        <v>1899</v>
      </c>
      <c r="D628" s="422" t="s">
        <v>440</v>
      </c>
      <c r="E628" s="418">
        <v>0.05</v>
      </c>
      <c r="F628" s="419">
        <v>43388</v>
      </c>
      <c r="G628" s="420">
        <v>45200</v>
      </c>
      <c r="H628" s="421">
        <v>402391</v>
      </c>
    </row>
    <row r="629" spans="1:8" s="133" customFormat="1">
      <c r="A629" s="568" t="s">
        <v>3923</v>
      </c>
      <c r="B629" s="422">
        <v>98</v>
      </c>
      <c r="C629" s="418" t="s">
        <v>1885</v>
      </c>
      <c r="D629" s="422" t="s">
        <v>440</v>
      </c>
      <c r="E629" s="418">
        <v>0.05</v>
      </c>
      <c r="F629" s="419">
        <v>43392</v>
      </c>
      <c r="G629" s="420">
        <v>45231</v>
      </c>
      <c r="H629" s="421">
        <v>406477</v>
      </c>
    </row>
    <row r="630" spans="1:8" s="133" customFormat="1">
      <c r="A630" s="568" t="s">
        <v>3924</v>
      </c>
      <c r="B630" s="422">
        <v>98</v>
      </c>
      <c r="C630" s="418" t="s">
        <v>1857</v>
      </c>
      <c r="D630" s="422" t="s">
        <v>440</v>
      </c>
      <c r="E630" s="418">
        <v>0.05</v>
      </c>
      <c r="F630" s="419">
        <v>43399</v>
      </c>
      <c r="G630" s="420">
        <v>45231</v>
      </c>
      <c r="H630" s="421">
        <v>407718</v>
      </c>
    </row>
    <row r="631" spans="1:8" s="133" customFormat="1">
      <c r="A631" s="568" t="s">
        <v>3925</v>
      </c>
      <c r="B631" s="422">
        <v>98</v>
      </c>
      <c r="C631" s="418" t="s">
        <v>1855</v>
      </c>
      <c r="D631" s="422" t="s">
        <v>440</v>
      </c>
      <c r="E631" s="418">
        <v>0.05</v>
      </c>
      <c r="F631" s="419">
        <v>43399</v>
      </c>
      <c r="G631" s="420">
        <v>45231</v>
      </c>
      <c r="H631" s="421">
        <v>407831</v>
      </c>
    </row>
    <row r="632" spans="1:8" s="133" customFormat="1">
      <c r="A632" s="568" t="s">
        <v>3926</v>
      </c>
      <c r="B632" s="417">
        <v>98</v>
      </c>
      <c r="C632" s="418" t="s">
        <v>2365</v>
      </c>
      <c r="D632" s="417" t="s">
        <v>440</v>
      </c>
      <c r="E632" s="418">
        <v>0.05</v>
      </c>
      <c r="F632" s="419">
        <v>43402</v>
      </c>
      <c r="G632" s="420">
        <v>45231</v>
      </c>
      <c r="H632" s="421">
        <v>229373</v>
      </c>
    </row>
    <row r="633" spans="1:8" s="133" customFormat="1">
      <c r="A633" s="568" t="s">
        <v>3927</v>
      </c>
      <c r="B633" s="422">
        <v>99</v>
      </c>
      <c r="C633" s="418" t="s">
        <v>3928</v>
      </c>
      <c r="D633" s="422" t="s">
        <v>439</v>
      </c>
      <c r="E633" s="418">
        <v>0.03</v>
      </c>
      <c r="F633" s="419">
        <v>43389</v>
      </c>
      <c r="G633" s="420">
        <v>51806</v>
      </c>
      <c r="H633" s="421">
        <v>5012569</v>
      </c>
    </row>
    <row r="634" spans="1:8" s="133" customFormat="1">
      <c r="A634" s="568" t="s">
        <v>3929</v>
      </c>
      <c r="B634" s="422">
        <v>99</v>
      </c>
      <c r="C634" s="418" t="s">
        <v>3930</v>
      </c>
      <c r="D634" s="422" t="s">
        <v>439</v>
      </c>
      <c r="E634" s="418">
        <v>0.03</v>
      </c>
      <c r="F634" s="423">
        <v>43390</v>
      </c>
      <c r="G634" s="420">
        <v>54363</v>
      </c>
      <c r="H634" s="421">
        <v>3005135</v>
      </c>
    </row>
    <row r="635" spans="1:8" s="133" customFormat="1">
      <c r="A635" s="568" t="s">
        <v>3931</v>
      </c>
      <c r="B635" s="422">
        <v>99</v>
      </c>
      <c r="C635" s="418" t="s">
        <v>3932</v>
      </c>
      <c r="D635" s="422" t="s">
        <v>439</v>
      </c>
      <c r="E635" s="418">
        <v>0.03</v>
      </c>
      <c r="F635" s="419">
        <v>43390</v>
      </c>
      <c r="G635" s="420">
        <v>50710</v>
      </c>
      <c r="H635" s="421">
        <v>1003030</v>
      </c>
    </row>
    <row r="636" spans="1:8" s="133" customFormat="1">
      <c r="A636" s="568" t="s">
        <v>3933</v>
      </c>
      <c r="B636" s="417">
        <v>99</v>
      </c>
      <c r="C636" s="418" t="s">
        <v>3934</v>
      </c>
      <c r="D636" s="417" t="s">
        <v>439</v>
      </c>
      <c r="E636" s="418">
        <v>0.03</v>
      </c>
      <c r="F636" s="419">
        <v>43390</v>
      </c>
      <c r="G636" s="420">
        <v>53997</v>
      </c>
      <c r="H636" s="421">
        <v>1202162</v>
      </c>
    </row>
    <row r="637" spans="1:8" s="133" customFormat="1">
      <c r="A637" s="568" t="s">
        <v>3935</v>
      </c>
      <c r="B637" s="417">
        <v>99</v>
      </c>
      <c r="C637" s="418" t="s">
        <v>3936</v>
      </c>
      <c r="D637" s="417" t="s">
        <v>439</v>
      </c>
      <c r="E637" s="418">
        <v>0.03</v>
      </c>
      <c r="F637" s="419">
        <v>43395</v>
      </c>
      <c r="G637" s="420">
        <v>54363</v>
      </c>
      <c r="H637" s="421">
        <v>4327394</v>
      </c>
    </row>
    <row r="638" spans="1:8" s="133" customFormat="1">
      <c r="A638" s="568" t="s">
        <v>3937</v>
      </c>
      <c r="B638" s="422">
        <v>98</v>
      </c>
      <c r="C638" s="418" t="s">
        <v>2530</v>
      </c>
      <c r="D638" s="422" t="s">
        <v>440</v>
      </c>
      <c r="E638" s="418">
        <v>0.05</v>
      </c>
      <c r="F638" s="419">
        <v>43413</v>
      </c>
      <c r="G638" s="420">
        <v>44501</v>
      </c>
      <c r="H638" s="421">
        <v>151043</v>
      </c>
    </row>
    <row r="639" spans="1:8" s="133" customFormat="1">
      <c r="A639" s="568" t="s">
        <v>3938</v>
      </c>
      <c r="B639" s="422">
        <v>98</v>
      </c>
      <c r="C639" s="418" t="s">
        <v>3939</v>
      </c>
      <c r="D639" s="422" t="s">
        <v>440</v>
      </c>
      <c r="E639" s="418">
        <v>0.05</v>
      </c>
      <c r="F639" s="423">
        <v>43425</v>
      </c>
      <c r="G639" s="420">
        <v>45261</v>
      </c>
      <c r="H639" s="421">
        <v>408227</v>
      </c>
    </row>
    <row r="640" spans="1:8" s="133" customFormat="1">
      <c r="A640" s="568" t="s">
        <v>3940</v>
      </c>
      <c r="B640" s="422">
        <v>98</v>
      </c>
      <c r="C640" s="418" t="s">
        <v>3941</v>
      </c>
      <c r="D640" s="422" t="s">
        <v>440</v>
      </c>
      <c r="E640" s="418">
        <v>0.05</v>
      </c>
      <c r="F640" s="419">
        <v>43427</v>
      </c>
      <c r="G640" s="420">
        <v>45261</v>
      </c>
      <c r="H640" s="421">
        <v>204000</v>
      </c>
    </row>
    <row r="641" spans="1:8" s="133" customFormat="1">
      <c r="A641" s="568" t="s">
        <v>3942</v>
      </c>
      <c r="B641" s="422">
        <v>99</v>
      </c>
      <c r="C641" s="418" t="s">
        <v>3943</v>
      </c>
      <c r="D641" s="422" t="s">
        <v>439</v>
      </c>
      <c r="E641" s="418">
        <v>0.03</v>
      </c>
      <c r="F641" s="419">
        <v>43427</v>
      </c>
      <c r="G641" s="420">
        <v>50010</v>
      </c>
      <c r="H641" s="421">
        <v>2308024</v>
      </c>
    </row>
    <row r="642" spans="1:8" s="133" customFormat="1">
      <c r="A642" s="568" t="s">
        <v>3944</v>
      </c>
      <c r="B642" s="422">
        <v>98</v>
      </c>
      <c r="C642" s="418" t="s">
        <v>3945</v>
      </c>
      <c r="D642" s="422" t="s">
        <v>440</v>
      </c>
      <c r="E642" s="418">
        <v>0.05</v>
      </c>
      <c r="F642" s="419">
        <v>43446</v>
      </c>
      <c r="G642" s="420">
        <v>45261</v>
      </c>
      <c r="H642" s="421">
        <v>1510640</v>
      </c>
    </row>
    <row r="643" spans="1:8" s="133" customFormat="1">
      <c r="A643" s="568" t="s">
        <v>3946</v>
      </c>
      <c r="B643" s="422">
        <v>98</v>
      </c>
      <c r="C643" s="418" t="s">
        <v>2703</v>
      </c>
      <c r="D643" s="422" t="s">
        <v>440</v>
      </c>
      <c r="E643" s="418">
        <v>0.05</v>
      </c>
      <c r="F643" s="419">
        <v>43454</v>
      </c>
      <c r="G643" s="420">
        <v>45292</v>
      </c>
      <c r="H643" s="421">
        <v>711827</v>
      </c>
    </row>
    <row r="644" spans="1:8" s="133" customFormat="1">
      <c r="A644" s="568" t="s">
        <v>3947</v>
      </c>
      <c r="B644" s="417">
        <v>98</v>
      </c>
      <c r="C644" s="418" t="s">
        <v>1856</v>
      </c>
      <c r="D644" s="417" t="s">
        <v>440</v>
      </c>
      <c r="E644" s="418">
        <v>0.05</v>
      </c>
      <c r="F644" s="419">
        <v>43458</v>
      </c>
      <c r="G644" s="420">
        <v>45292</v>
      </c>
      <c r="H644" s="421">
        <v>255000</v>
      </c>
    </row>
    <row r="645" spans="1:8" s="133" customFormat="1">
      <c r="A645" s="568" t="s">
        <v>3948</v>
      </c>
      <c r="B645" s="422">
        <v>98</v>
      </c>
      <c r="C645" s="418" t="s">
        <v>2657</v>
      </c>
      <c r="D645" s="422" t="s">
        <v>440</v>
      </c>
      <c r="E645" s="418">
        <v>0.05</v>
      </c>
      <c r="F645" s="419">
        <v>43469</v>
      </c>
      <c r="G645" s="420">
        <v>45292</v>
      </c>
      <c r="H645" s="421">
        <v>251808</v>
      </c>
    </row>
    <row r="646" spans="1:8" s="133" customFormat="1">
      <c r="A646" s="568" t="s">
        <v>3949</v>
      </c>
      <c r="B646" s="422">
        <v>98</v>
      </c>
      <c r="C646" s="418" t="s">
        <v>2465</v>
      </c>
      <c r="D646" s="422" t="s">
        <v>440</v>
      </c>
      <c r="E646" s="418">
        <v>0.05</v>
      </c>
      <c r="F646" s="419">
        <v>43494</v>
      </c>
      <c r="G646" s="420">
        <v>46054</v>
      </c>
      <c r="H646" s="421">
        <v>914112</v>
      </c>
    </row>
    <row r="647" spans="1:8" s="133" customFormat="1">
      <c r="A647" s="568" t="s">
        <v>3950</v>
      </c>
      <c r="B647" s="422">
        <v>99</v>
      </c>
      <c r="C647" s="418" t="s">
        <v>3951</v>
      </c>
      <c r="D647" s="417" t="s">
        <v>439</v>
      </c>
      <c r="E647" s="418">
        <v>0.03</v>
      </c>
      <c r="F647" s="419">
        <v>43474</v>
      </c>
      <c r="G647" s="420">
        <v>51502</v>
      </c>
      <c r="H647" s="421">
        <v>1650001</v>
      </c>
    </row>
    <row r="648" spans="1:8" s="133" customFormat="1">
      <c r="A648" s="568" t="s">
        <v>3952</v>
      </c>
      <c r="B648" s="422">
        <v>99</v>
      </c>
      <c r="C648" s="418" t="s">
        <v>3953</v>
      </c>
      <c r="D648" s="417" t="s">
        <v>439</v>
      </c>
      <c r="E648" s="418">
        <v>0.03</v>
      </c>
      <c r="F648" s="419">
        <v>43493</v>
      </c>
      <c r="G648" s="420">
        <v>47392</v>
      </c>
      <c r="H648" s="421">
        <v>972775</v>
      </c>
    </row>
    <row r="649" spans="1:8" s="133" customFormat="1">
      <c r="A649" s="568" t="s">
        <v>3954</v>
      </c>
      <c r="B649" s="417">
        <v>99</v>
      </c>
      <c r="C649" s="418" t="s">
        <v>3955</v>
      </c>
      <c r="D649" s="417" t="s">
        <v>439</v>
      </c>
      <c r="E649" s="418">
        <v>0.03</v>
      </c>
      <c r="F649" s="419">
        <v>43517</v>
      </c>
      <c r="G649" s="420">
        <v>54483</v>
      </c>
      <c r="H649" s="421">
        <v>2854877</v>
      </c>
    </row>
    <row r="650" spans="1:8" s="133" customFormat="1">
      <c r="A650" s="568" t="s">
        <v>3956</v>
      </c>
      <c r="B650" s="422">
        <v>98</v>
      </c>
      <c r="C650" s="418" t="s">
        <v>2258</v>
      </c>
      <c r="D650" s="422" t="s">
        <v>440</v>
      </c>
      <c r="E650" s="418">
        <v>0.05</v>
      </c>
      <c r="F650" s="419">
        <v>43511</v>
      </c>
      <c r="G650" s="420">
        <v>45323</v>
      </c>
      <c r="H650" s="421">
        <v>382430</v>
      </c>
    </row>
    <row r="651" spans="1:8" s="133" customFormat="1">
      <c r="A651" s="568" t="s">
        <v>3957</v>
      </c>
      <c r="B651" s="422">
        <v>98</v>
      </c>
      <c r="C651" s="418" t="s">
        <v>2336</v>
      </c>
      <c r="D651" s="422" t="s">
        <v>440</v>
      </c>
      <c r="E651" s="418">
        <v>0.05</v>
      </c>
      <c r="F651" s="423">
        <v>43532</v>
      </c>
      <c r="G651" s="420">
        <v>45352</v>
      </c>
      <c r="H651" s="421">
        <v>402837</v>
      </c>
    </row>
    <row r="652" spans="1:8" s="133" customFormat="1">
      <c r="A652" s="568" t="s">
        <v>3958</v>
      </c>
      <c r="B652" s="422">
        <v>98</v>
      </c>
      <c r="C652" s="418" t="s">
        <v>2533</v>
      </c>
      <c r="D652" s="422" t="s">
        <v>440</v>
      </c>
      <c r="E652" s="418">
        <v>0.05</v>
      </c>
      <c r="F652" s="423">
        <v>43535</v>
      </c>
      <c r="G652" s="420">
        <v>46082</v>
      </c>
      <c r="H652" s="421">
        <v>808228</v>
      </c>
    </row>
    <row r="653" spans="1:8" s="133" customFormat="1">
      <c r="A653" s="568" t="s">
        <v>3959</v>
      </c>
      <c r="B653" s="422">
        <v>98</v>
      </c>
      <c r="C653" s="418" t="s">
        <v>3817</v>
      </c>
      <c r="D653" s="422" t="s">
        <v>440</v>
      </c>
      <c r="E653" s="418">
        <v>0.05</v>
      </c>
      <c r="F653" s="419">
        <v>43539</v>
      </c>
      <c r="G653" s="420">
        <v>45352</v>
      </c>
      <c r="H653" s="421">
        <v>301960</v>
      </c>
    </row>
    <row r="654" spans="1:8" s="133" customFormat="1">
      <c r="A654" s="568" t="s">
        <v>3960</v>
      </c>
      <c r="B654" s="422">
        <v>98</v>
      </c>
      <c r="C654" s="418" t="s">
        <v>2504</v>
      </c>
      <c r="D654" s="422" t="s">
        <v>440</v>
      </c>
      <c r="E654" s="418">
        <v>0.05</v>
      </c>
      <c r="F654" s="419">
        <v>43539</v>
      </c>
      <c r="G654" s="420">
        <v>45352</v>
      </c>
      <c r="H654" s="421">
        <v>211255</v>
      </c>
    </row>
    <row r="655" spans="1:8" s="133" customFormat="1">
      <c r="A655" s="568" t="s">
        <v>3961</v>
      </c>
      <c r="B655" s="422">
        <v>98</v>
      </c>
      <c r="C655" s="418" t="s">
        <v>2684</v>
      </c>
      <c r="D655" s="422" t="s">
        <v>440</v>
      </c>
      <c r="E655" s="418">
        <v>0.05</v>
      </c>
      <c r="F655" s="419">
        <v>43544</v>
      </c>
      <c r="G655" s="420">
        <v>45383</v>
      </c>
      <c r="H655" s="421">
        <v>408000</v>
      </c>
    </row>
    <row r="656" spans="1:8" s="133" customFormat="1">
      <c r="A656" s="568" t="s">
        <v>3962</v>
      </c>
      <c r="B656" s="422">
        <v>97</v>
      </c>
      <c r="C656" s="418" t="s">
        <v>3963</v>
      </c>
      <c r="D656" s="422" t="s">
        <v>441</v>
      </c>
      <c r="E656" s="418">
        <v>0</v>
      </c>
      <c r="F656" s="419">
        <v>43577</v>
      </c>
      <c r="G656" s="420">
        <v>45413</v>
      </c>
      <c r="H656" s="421">
        <v>95566</v>
      </c>
    </row>
    <row r="657" spans="1:8" s="133" customFormat="1">
      <c r="A657" s="568" t="s">
        <v>3964</v>
      </c>
      <c r="B657" s="422">
        <v>98</v>
      </c>
      <c r="C657" s="418" t="s">
        <v>2200</v>
      </c>
      <c r="D657" s="422" t="s">
        <v>440</v>
      </c>
      <c r="E657" s="418">
        <v>0.05</v>
      </c>
      <c r="F657" s="423">
        <v>43572</v>
      </c>
      <c r="G657" s="420">
        <v>46143</v>
      </c>
      <c r="H657" s="421">
        <v>1015681</v>
      </c>
    </row>
    <row r="658" spans="1:8" s="133" customFormat="1">
      <c r="A658" s="568" t="s">
        <v>3965</v>
      </c>
      <c r="B658" s="422">
        <v>98</v>
      </c>
      <c r="C658" s="418" t="s">
        <v>2287</v>
      </c>
      <c r="D658" s="422" t="s">
        <v>440</v>
      </c>
      <c r="E658" s="418">
        <v>0.05</v>
      </c>
      <c r="F658" s="419">
        <v>43578</v>
      </c>
      <c r="G658" s="420">
        <v>45413</v>
      </c>
      <c r="H658" s="421">
        <v>408170</v>
      </c>
    </row>
    <row r="659" spans="1:8" s="133" customFormat="1">
      <c r="A659" s="568" t="s">
        <v>3966</v>
      </c>
      <c r="B659" s="422">
        <v>99</v>
      </c>
      <c r="C659" s="418" t="s">
        <v>3967</v>
      </c>
      <c r="D659" s="422" t="s">
        <v>439</v>
      </c>
      <c r="E659" s="418">
        <v>0.03</v>
      </c>
      <c r="F659" s="419">
        <v>43577</v>
      </c>
      <c r="G659" s="420">
        <v>47969</v>
      </c>
      <c r="H659" s="421">
        <v>1206916</v>
      </c>
    </row>
    <row r="660" spans="1:8" s="133" customFormat="1">
      <c r="A660" s="568" t="s">
        <v>3968</v>
      </c>
      <c r="B660" s="422">
        <v>97</v>
      </c>
      <c r="C660" s="418" t="s">
        <v>2326</v>
      </c>
      <c r="D660" s="422" t="s">
        <v>441</v>
      </c>
      <c r="E660" s="418">
        <v>0</v>
      </c>
      <c r="F660" s="423">
        <v>43609</v>
      </c>
      <c r="G660" s="420">
        <v>45444</v>
      </c>
      <c r="H660" s="421">
        <v>184016</v>
      </c>
    </row>
    <row r="661" spans="1:8" s="133" customFormat="1">
      <c r="A661" s="568" t="s">
        <v>3969</v>
      </c>
      <c r="B661" s="422">
        <v>98</v>
      </c>
      <c r="C661" s="418" t="s">
        <v>3970</v>
      </c>
      <c r="D661" s="422" t="s">
        <v>440</v>
      </c>
      <c r="E661" s="418">
        <v>0.05</v>
      </c>
      <c r="F661" s="419">
        <v>43588</v>
      </c>
      <c r="G661" s="420">
        <v>45413</v>
      </c>
      <c r="H661" s="421">
        <v>452063</v>
      </c>
    </row>
    <row r="662" spans="1:8" s="133" customFormat="1">
      <c r="A662" s="568" t="s">
        <v>3971</v>
      </c>
      <c r="B662" s="417">
        <v>98</v>
      </c>
      <c r="C662" s="418" t="s">
        <v>3972</v>
      </c>
      <c r="D662" s="417" t="s">
        <v>440</v>
      </c>
      <c r="E662" s="418">
        <v>0.05</v>
      </c>
      <c r="F662" s="419">
        <v>43594</v>
      </c>
      <c r="G662" s="420">
        <v>45413</v>
      </c>
      <c r="H662" s="421">
        <v>384709</v>
      </c>
    </row>
    <row r="663" spans="1:8" s="133" customFormat="1">
      <c r="A663" s="568" t="s">
        <v>3973</v>
      </c>
      <c r="B663" s="422">
        <v>98</v>
      </c>
      <c r="C663" s="418" t="s">
        <v>2188</v>
      </c>
      <c r="D663" s="422" t="s">
        <v>440</v>
      </c>
      <c r="E663" s="418">
        <v>0.05</v>
      </c>
      <c r="F663" s="419">
        <v>43598</v>
      </c>
      <c r="G663" s="420">
        <v>45413</v>
      </c>
      <c r="H663" s="421">
        <v>402726</v>
      </c>
    </row>
    <row r="664" spans="1:8" s="133" customFormat="1">
      <c r="A664" s="568" t="s">
        <v>3974</v>
      </c>
      <c r="B664" s="422">
        <v>98</v>
      </c>
      <c r="C664" s="418" t="s">
        <v>3975</v>
      </c>
      <c r="D664" s="422" t="s">
        <v>440</v>
      </c>
      <c r="E664" s="418">
        <v>0.05</v>
      </c>
      <c r="F664" s="419">
        <v>43609</v>
      </c>
      <c r="G664" s="420">
        <v>46174</v>
      </c>
      <c r="H664" s="421">
        <v>913479</v>
      </c>
    </row>
    <row r="665" spans="1:8" s="133" customFormat="1">
      <c r="A665" s="568" t="s">
        <v>3976</v>
      </c>
      <c r="B665" s="422">
        <v>98</v>
      </c>
      <c r="C665" s="418" t="s">
        <v>3977</v>
      </c>
      <c r="D665" s="422" t="s">
        <v>440</v>
      </c>
      <c r="E665" s="418">
        <v>0.05</v>
      </c>
      <c r="F665" s="419">
        <v>43613</v>
      </c>
      <c r="G665" s="420">
        <v>46174</v>
      </c>
      <c r="H665" s="421">
        <v>354553</v>
      </c>
    </row>
    <row r="666" spans="1:8" s="133" customFormat="1">
      <c r="A666" s="568" t="s">
        <v>3978</v>
      </c>
      <c r="B666" s="422">
        <v>99</v>
      </c>
      <c r="C666" s="418" t="s">
        <v>3979</v>
      </c>
      <c r="D666" s="422" t="s">
        <v>439</v>
      </c>
      <c r="E666" s="418">
        <v>0.03</v>
      </c>
      <c r="F666" s="419">
        <v>43593</v>
      </c>
      <c r="G666" s="420">
        <v>54544</v>
      </c>
      <c r="H666" s="421">
        <v>2549999</v>
      </c>
    </row>
    <row r="667" spans="1:8" s="133" customFormat="1">
      <c r="A667" s="568" t="s">
        <v>3980</v>
      </c>
      <c r="B667" s="422">
        <v>99</v>
      </c>
      <c r="C667" s="418" t="s">
        <v>3981</v>
      </c>
      <c r="D667" s="422" t="s">
        <v>439</v>
      </c>
      <c r="E667" s="418">
        <v>0.03</v>
      </c>
      <c r="F667" s="419">
        <v>43602</v>
      </c>
      <c r="G667" s="420">
        <v>54575</v>
      </c>
      <c r="H667" s="421">
        <v>2003423</v>
      </c>
    </row>
    <row r="668" spans="1:8" s="133" customFormat="1">
      <c r="A668" s="568" t="s">
        <v>3982</v>
      </c>
      <c r="B668" s="417">
        <v>99</v>
      </c>
      <c r="C668" s="418" t="s">
        <v>3983</v>
      </c>
      <c r="D668" s="417" t="s">
        <v>439</v>
      </c>
      <c r="E668" s="418">
        <v>0.03</v>
      </c>
      <c r="F668" s="419">
        <v>43616</v>
      </c>
      <c r="G668" s="420">
        <v>52749</v>
      </c>
      <c r="H668" s="421">
        <v>7917668</v>
      </c>
    </row>
    <row r="669" spans="1:8" s="133" customFormat="1">
      <c r="A669" s="568" t="s">
        <v>3984</v>
      </c>
      <c r="B669" s="417">
        <v>98</v>
      </c>
      <c r="C669" s="418" t="s">
        <v>2734</v>
      </c>
      <c r="D669" s="417" t="s">
        <v>440</v>
      </c>
      <c r="E669" s="418">
        <v>0.05</v>
      </c>
      <c r="F669" s="419">
        <v>43620</v>
      </c>
      <c r="G669" s="420">
        <v>45444</v>
      </c>
      <c r="H669" s="421">
        <v>175729</v>
      </c>
    </row>
    <row r="670" spans="1:8" s="133" customFormat="1">
      <c r="A670" s="568" t="s">
        <v>3985</v>
      </c>
      <c r="B670" s="422">
        <v>98</v>
      </c>
      <c r="C670" s="418" t="s">
        <v>2350</v>
      </c>
      <c r="D670" s="422" t="s">
        <v>440</v>
      </c>
      <c r="E670" s="418">
        <v>0.05</v>
      </c>
      <c r="F670" s="419">
        <v>43627</v>
      </c>
      <c r="G670" s="420">
        <v>45444</v>
      </c>
      <c r="H670" s="421">
        <v>213031</v>
      </c>
    </row>
    <row r="671" spans="1:8" s="133" customFormat="1">
      <c r="A671" s="568" t="s">
        <v>3986</v>
      </c>
      <c r="B671" s="422">
        <v>98</v>
      </c>
      <c r="C671" s="418" t="s">
        <v>3987</v>
      </c>
      <c r="D671" s="422" t="s">
        <v>440</v>
      </c>
      <c r="E671" s="418">
        <v>0.05</v>
      </c>
      <c r="F671" s="419">
        <v>43641</v>
      </c>
      <c r="G671" s="420">
        <v>46204</v>
      </c>
      <c r="H671" s="421">
        <v>2536389</v>
      </c>
    </row>
    <row r="672" spans="1:8" s="133" customFormat="1">
      <c r="A672" s="568" t="s">
        <v>3988</v>
      </c>
      <c r="B672" s="417">
        <v>98</v>
      </c>
      <c r="C672" s="418" t="s">
        <v>2377</v>
      </c>
      <c r="D672" s="417" t="s">
        <v>440</v>
      </c>
      <c r="E672" s="418">
        <v>0.05</v>
      </c>
      <c r="F672" s="419">
        <v>43642</v>
      </c>
      <c r="G672" s="420">
        <v>45474</v>
      </c>
      <c r="H672" s="421">
        <v>249866</v>
      </c>
    </row>
    <row r="673" spans="1:8" s="133" customFormat="1">
      <c r="A673" s="568" t="s">
        <v>3989</v>
      </c>
      <c r="B673" s="422">
        <v>98</v>
      </c>
      <c r="C673" s="418" t="s">
        <v>3990</v>
      </c>
      <c r="D673" s="422" t="s">
        <v>440</v>
      </c>
      <c r="E673" s="418">
        <v>0.05</v>
      </c>
      <c r="F673" s="419">
        <v>43643</v>
      </c>
      <c r="G673" s="420">
        <v>45474</v>
      </c>
      <c r="H673" s="421">
        <v>254965</v>
      </c>
    </row>
    <row r="674" spans="1:8" s="133" customFormat="1">
      <c r="A674" s="568" t="s">
        <v>3991</v>
      </c>
      <c r="B674" s="417">
        <v>98</v>
      </c>
      <c r="C674" s="418" t="s">
        <v>2719</v>
      </c>
      <c r="D674" s="417" t="s">
        <v>440</v>
      </c>
      <c r="E674" s="418">
        <v>0.05</v>
      </c>
      <c r="F674" s="419">
        <v>43643</v>
      </c>
      <c r="G674" s="420">
        <v>45474</v>
      </c>
      <c r="H674" s="421">
        <v>102467</v>
      </c>
    </row>
    <row r="675" spans="1:8" s="133" customFormat="1">
      <c r="A675" s="568" t="s">
        <v>3992</v>
      </c>
      <c r="B675" s="422">
        <v>98</v>
      </c>
      <c r="C675" s="418" t="s">
        <v>3993</v>
      </c>
      <c r="D675" s="422" t="s">
        <v>440</v>
      </c>
      <c r="E675" s="418">
        <v>0.05</v>
      </c>
      <c r="F675" s="419">
        <v>43644</v>
      </c>
      <c r="G675" s="420">
        <v>45474</v>
      </c>
      <c r="H675" s="421">
        <v>330079</v>
      </c>
    </row>
    <row r="676" spans="1:8" s="133" customFormat="1">
      <c r="A676" s="568" t="s">
        <v>3994</v>
      </c>
      <c r="B676" s="422">
        <v>98</v>
      </c>
      <c r="C676" s="418" t="s">
        <v>2282</v>
      </c>
      <c r="D676" s="422" t="s">
        <v>440</v>
      </c>
      <c r="E676" s="418">
        <v>0.05</v>
      </c>
      <c r="F676" s="419">
        <v>43644</v>
      </c>
      <c r="G676" s="420">
        <v>45474</v>
      </c>
      <c r="H676" s="421">
        <v>1020143</v>
      </c>
    </row>
    <row r="677" spans="1:8" s="133" customFormat="1">
      <c r="A677" s="568" t="s">
        <v>3995</v>
      </c>
      <c r="B677" s="422">
        <v>98</v>
      </c>
      <c r="C677" s="418" t="s">
        <v>2259</v>
      </c>
      <c r="D677" s="422" t="s">
        <v>440</v>
      </c>
      <c r="E677" s="418">
        <v>0.05</v>
      </c>
      <c r="F677" s="419">
        <v>43648</v>
      </c>
      <c r="G677" s="420">
        <v>45474</v>
      </c>
      <c r="H677" s="421">
        <v>201084</v>
      </c>
    </row>
    <row r="678" spans="1:8" s="133" customFormat="1">
      <c r="A678" s="568" t="s">
        <v>3996</v>
      </c>
      <c r="B678" s="422">
        <v>98</v>
      </c>
      <c r="C678" s="418" t="s">
        <v>3997</v>
      </c>
      <c r="D678" s="422" t="s">
        <v>440</v>
      </c>
      <c r="E678" s="418">
        <v>0.05</v>
      </c>
      <c r="F678" s="419">
        <v>43656</v>
      </c>
      <c r="G678" s="420">
        <v>45474</v>
      </c>
      <c r="H678" s="421">
        <v>200889</v>
      </c>
    </row>
    <row r="679" spans="1:8" s="133" customFormat="1">
      <c r="A679" s="568" t="s">
        <v>3998</v>
      </c>
      <c r="B679" s="422">
        <v>98</v>
      </c>
      <c r="C679" s="418" t="s">
        <v>2316</v>
      </c>
      <c r="D679" s="422" t="s">
        <v>440</v>
      </c>
      <c r="E679" s="418">
        <v>0.05</v>
      </c>
      <c r="F679" s="419">
        <v>43676</v>
      </c>
      <c r="G679" s="420">
        <v>45505</v>
      </c>
      <c r="H679" s="421">
        <v>382235</v>
      </c>
    </row>
    <row r="680" spans="1:8" s="133" customFormat="1">
      <c r="A680" s="568" t="s">
        <v>3999</v>
      </c>
      <c r="B680" s="417">
        <v>98</v>
      </c>
      <c r="C680" s="418" t="s">
        <v>4000</v>
      </c>
      <c r="D680" s="417" t="s">
        <v>440</v>
      </c>
      <c r="E680" s="418">
        <v>0.05</v>
      </c>
      <c r="F680" s="419">
        <v>43676</v>
      </c>
      <c r="G680" s="420">
        <v>45505</v>
      </c>
      <c r="H680" s="421">
        <v>193720</v>
      </c>
    </row>
    <row r="681" spans="1:8" s="133" customFormat="1">
      <c r="A681" s="568" t="s">
        <v>4001</v>
      </c>
      <c r="B681" s="422">
        <v>98</v>
      </c>
      <c r="C681" s="418" t="s">
        <v>2334</v>
      </c>
      <c r="D681" s="422" t="s">
        <v>440</v>
      </c>
      <c r="E681" s="418">
        <v>0.05</v>
      </c>
      <c r="F681" s="419">
        <v>43676</v>
      </c>
      <c r="G681" s="420">
        <v>45505</v>
      </c>
      <c r="H681" s="421">
        <v>408057</v>
      </c>
    </row>
    <row r="682" spans="1:8" s="133" customFormat="1">
      <c r="A682" s="568" t="s">
        <v>4002</v>
      </c>
      <c r="B682" s="417">
        <v>99</v>
      </c>
      <c r="C682" s="418" t="s">
        <v>4003</v>
      </c>
      <c r="D682" s="417" t="s">
        <v>439</v>
      </c>
      <c r="E682" s="418">
        <v>0.03</v>
      </c>
      <c r="F682" s="419">
        <v>43664</v>
      </c>
      <c r="G682" s="420">
        <v>54636</v>
      </c>
      <c r="H682" s="421">
        <v>2849869</v>
      </c>
    </row>
    <row r="683" spans="1:8" s="133" customFormat="1">
      <c r="A683" s="568" t="s">
        <v>4004</v>
      </c>
      <c r="B683" s="422">
        <v>99</v>
      </c>
      <c r="C683" s="418" t="s">
        <v>4005</v>
      </c>
      <c r="D683" s="422" t="s">
        <v>439</v>
      </c>
      <c r="E683" s="418">
        <v>0.03</v>
      </c>
      <c r="F683" s="419">
        <v>43669</v>
      </c>
      <c r="G683" s="420">
        <v>54636</v>
      </c>
      <c r="H683" s="421">
        <v>2504279</v>
      </c>
    </row>
    <row r="684" spans="1:8" s="133" customFormat="1">
      <c r="A684" s="568" t="s">
        <v>4006</v>
      </c>
      <c r="B684" s="417">
        <v>98</v>
      </c>
      <c r="C684" s="418" t="s">
        <v>2289</v>
      </c>
      <c r="D684" s="417" t="s">
        <v>440</v>
      </c>
      <c r="E684" s="418">
        <v>0.05</v>
      </c>
      <c r="F684" s="419">
        <v>43678</v>
      </c>
      <c r="G684" s="420">
        <v>45505</v>
      </c>
      <c r="H684" s="421">
        <v>351702</v>
      </c>
    </row>
    <row r="685" spans="1:8" s="133" customFormat="1">
      <c r="A685" s="568" t="s">
        <v>4007</v>
      </c>
      <c r="B685" s="417">
        <v>98</v>
      </c>
      <c r="C685" s="418" t="s">
        <v>2310</v>
      </c>
      <c r="D685" s="417" t="s">
        <v>440</v>
      </c>
      <c r="E685" s="418">
        <v>0.05</v>
      </c>
      <c r="F685" s="419">
        <v>43682</v>
      </c>
      <c r="G685" s="420">
        <v>45505</v>
      </c>
      <c r="H685" s="421">
        <v>199460</v>
      </c>
    </row>
    <row r="686" spans="1:8" s="133" customFormat="1">
      <c r="A686" s="568" t="s">
        <v>4008</v>
      </c>
      <c r="B686" s="422">
        <v>98</v>
      </c>
      <c r="C686" s="418" t="s">
        <v>2401</v>
      </c>
      <c r="D686" s="422" t="s">
        <v>440</v>
      </c>
      <c r="E686" s="418">
        <v>0.05</v>
      </c>
      <c r="F686" s="419">
        <v>43682</v>
      </c>
      <c r="G686" s="420">
        <v>44409</v>
      </c>
      <c r="H686" s="421">
        <v>201558</v>
      </c>
    </row>
    <row r="687" spans="1:8" s="133" customFormat="1">
      <c r="A687" s="568" t="s">
        <v>4009</v>
      </c>
      <c r="B687" s="422">
        <v>98</v>
      </c>
      <c r="C687" s="418" t="s">
        <v>3707</v>
      </c>
      <c r="D687" s="422" t="s">
        <v>440</v>
      </c>
      <c r="E687" s="418">
        <v>0.05</v>
      </c>
      <c r="F687" s="419">
        <v>43686</v>
      </c>
      <c r="G687" s="420">
        <v>45505</v>
      </c>
      <c r="H687" s="421">
        <v>160128</v>
      </c>
    </row>
    <row r="688" spans="1:8" s="133" customFormat="1">
      <c r="A688" s="568" t="s">
        <v>4010</v>
      </c>
      <c r="B688" s="422">
        <v>98</v>
      </c>
      <c r="C688" s="418" t="s">
        <v>1854</v>
      </c>
      <c r="D688" s="422" t="s">
        <v>440</v>
      </c>
      <c r="E688" s="418">
        <v>0.05</v>
      </c>
      <c r="F688" s="419">
        <v>43686</v>
      </c>
      <c r="G688" s="420">
        <v>45505</v>
      </c>
      <c r="H688" s="421">
        <v>302086</v>
      </c>
    </row>
    <row r="689" spans="1:8" s="133" customFormat="1">
      <c r="A689" s="568" t="s">
        <v>4011</v>
      </c>
      <c r="B689" s="422">
        <v>98</v>
      </c>
      <c r="C689" s="418" t="s">
        <v>2347</v>
      </c>
      <c r="D689" s="422" t="s">
        <v>440</v>
      </c>
      <c r="E689" s="418">
        <v>0.05</v>
      </c>
      <c r="F689" s="419">
        <v>43686</v>
      </c>
      <c r="G689" s="420">
        <v>45505</v>
      </c>
      <c r="H689" s="421">
        <v>402168</v>
      </c>
    </row>
    <row r="690" spans="1:8" s="133" customFormat="1">
      <c r="A690" s="568" t="s">
        <v>4012</v>
      </c>
      <c r="B690" s="422">
        <v>98</v>
      </c>
      <c r="C690" s="418" t="s">
        <v>4013</v>
      </c>
      <c r="D690" s="422" t="s">
        <v>440</v>
      </c>
      <c r="E690" s="418">
        <v>0.05</v>
      </c>
      <c r="F690" s="419">
        <v>43686</v>
      </c>
      <c r="G690" s="420">
        <v>45505</v>
      </c>
      <c r="H690" s="421">
        <v>201391</v>
      </c>
    </row>
    <row r="691" spans="1:8" s="133" customFormat="1">
      <c r="A691" s="568" t="s">
        <v>4014</v>
      </c>
      <c r="B691" s="417">
        <v>98</v>
      </c>
      <c r="C691" s="418" t="s">
        <v>2216</v>
      </c>
      <c r="D691" s="417" t="s">
        <v>440</v>
      </c>
      <c r="E691" s="418">
        <v>0.05</v>
      </c>
      <c r="F691" s="419">
        <v>43692</v>
      </c>
      <c r="G691" s="420">
        <v>45505</v>
      </c>
      <c r="H691" s="421">
        <v>384443</v>
      </c>
    </row>
    <row r="692" spans="1:8" s="133" customFormat="1">
      <c r="A692" s="568" t="s">
        <v>4015</v>
      </c>
      <c r="B692" s="422">
        <v>98</v>
      </c>
      <c r="C692" s="418" t="s">
        <v>2169</v>
      </c>
      <c r="D692" s="422" t="s">
        <v>440</v>
      </c>
      <c r="E692" s="418">
        <v>0.05</v>
      </c>
      <c r="F692" s="419">
        <v>43692</v>
      </c>
      <c r="G692" s="420">
        <v>45505</v>
      </c>
      <c r="H692" s="421">
        <v>130813</v>
      </c>
    </row>
    <row r="693" spans="1:8" s="133" customFormat="1">
      <c r="A693" s="568" t="s">
        <v>4016</v>
      </c>
      <c r="B693" s="422">
        <v>98</v>
      </c>
      <c r="C693" s="418" t="s">
        <v>2468</v>
      </c>
      <c r="D693" s="422" t="s">
        <v>440</v>
      </c>
      <c r="E693" s="418">
        <v>0.05</v>
      </c>
      <c r="F693" s="419">
        <v>43696</v>
      </c>
      <c r="G693" s="420">
        <v>45536</v>
      </c>
      <c r="H693" s="421">
        <v>408227</v>
      </c>
    </row>
    <row r="694" spans="1:8" s="133" customFormat="1">
      <c r="A694" s="568" t="s">
        <v>4017</v>
      </c>
      <c r="B694" s="417">
        <v>99</v>
      </c>
      <c r="C694" s="418" t="s">
        <v>4018</v>
      </c>
      <c r="D694" s="417" t="s">
        <v>439</v>
      </c>
      <c r="E694" s="418">
        <v>0.03</v>
      </c>
      <c r="F694" s="419">
        <v>43683</v>
      </c>
      <c r="G694" s="420">
        <v>46235</v>
      </c>
      <c r="H694" s="421">
        <v>2300000</v>
      </c>
    </row>
    <row r="695" spans="1:8" s="133" customFormat="1">
      <c r="A695" s="568" t="s">
        <v>4019</v>
      </c>
      <c r="B695" s="422">
        <v>99</v>
      </c>
      <c r="C695" s="418" t="s">
        <v>4020</v>
      </c>
      <c r="D695" s="422" t="s">
        <v>439</v>
      </c>
      <c r="E695" s="418">
        <v>0.03</v>
      </c>
      <c r="F695" s="419">
        <v>43698</v>
      </c>
      <c r="G695" s="420">
        <v>54667</v>
      </c>
      <c r="H695" s="421">
        <v>3405821</v>
      </c>
    </row>
    <row r="696" spans="1:8" s="133" customFormat="1">
      <c r="A696" s="568" t="s">
        <v>4021</v>
      </c>
      <c r="B696" s="422">
        <v>99</v>
      </c>
      <c r="C696" s="418" t="s">
        <v>4022</v>
      </c>
      <c r="D696" s="422" t="s">
        <v>439</v>
      </c>
      <c r="E696" s="418">
        <v>0.03</v>
      </c>
      <c r="F696" s="419">
        <v>43700</v>
      </c>
      <c r="G696" s="420">
        <v>53206</v>
      </c>
      <c r="H696" s="421">
        <v>7215225</v>
      </c>
    </row>
    <row r="697" spans="1:8" s="133" customFormat="1">
      <c r="A697" s="568" t="s">
        <v>4023</v>
      </c>
      <c r="B697" s="422">
        <v>99</v>
      </c>
      <c r="C697" s="418" t="s">
        <v>4024</v>
      </c>
      <c r="D697" s="422" t="s">
        <v>439</v>
      </c>
      <c r="E697" s="418">
        <v>0.03</v>
      </c>
      <c r="F697" s="419">
        <v>43704</v>
      </c>
      <c r="G697" s="420">
        <v>53571</v>
      </c>
      <c r="H697" s="421">
        <v>2805607</v>
      </c>
    </row>
    <row r="698" spans="1:8" s="133" customFormat="1">
      <c r="A698" s="568" t="s">
        <v>4025</v>
      </c>
      <c r="B698" s="417">
        <v>97</v>
      </c>
      <c r="C698" s="418" t="s">
        <v>2352</v>
      </c>
      <c r="D698" s="417" t="s">
        <v>441</v>
      </c>
      <c r="E698" s="418">
        <v>0</v>
      </c>
      <c r="F698" s="419">
        <v>43733</v>
      </c>
      <c r="G698" s="420">
        <v>45566</v>
      </c>
      <c r="H698" s="421">
        <v>50833</v>
      </c>
    </row>
    <row r="699" spans="1:8" s="133" customFormat="1">
      <c r="A699" s="568" t="s">
        <v>4026</v>
      </c>
      <c r="B699" s="417">
        <v>98</v>
      </c>
      <c r="C699" s="418" t="s">
        <v>2517</v>
      </c>
      <c r="D699" s="417" t="s">
        <v>440</v>
      </c>
      <c r="E699" s="418">
        <v>0.05</v>
      </c>
      <c r="F699" s="419">
        <v>43713</v>
      </c>
      <c r="G699" s="420">
        <v>45536</v>
      </c>
      <c r="H699" s="421">
        <v>170755</v>
      </c>
    </row>
    <row r="700" spans="1:8" s="133" customFormat="1">
      <c r="A700" s="568" t="s">
        <v>4027</v>
      </c>
      <c r="B700" s="422">
        <v>98</v>
      </c>
      <c r="C700" s="418" t="s">
        <v>3862</v>
      </c>
      <c r="D700" s="422" t="s">
        <v>440</v>
      </c>
      <c r="E700" s="418">
        <v>0.05</v>
      </c>
      <c r="F700" s="419">
        <v>43714</v>
      </c>
      <c r="G700" s="420">
        <v>45536</v>
      </c>
      <c r="H700" s="421">
        <v>196328</v>
      </c>
    </row>
    <row r="701" spans="1:8" s="133" customFormat="1">
      <c r="A701" s="568" t="s">
        <v>4028</v>
      </c>
      <c r="B701" s="422">
        <v>98</v>
      </c>
      <c r="C701" s="418" t="s">
        <v>4029</v>
      </c>
      <c r="D701" s="422" t="s">
        <v>440</v>
      </c>
      <c r="E701" s="418">
        <v>0.05</v>
      </c>
      <c r="F701" s="419">
        <v>43714</v>
      </c>
      <c r="G701" s="420">
        <v>45536</v>
      </c>
      <c r="H701" s="421">
        <v>402781</v>
      </c>
    </row>
    <row r="702" spans="1:8" s="133" customFormat="1">
      <c r="A702" s="568" t="s">
        <v>4030</v>
      </c>
      <c r="B702" s="417">
        <v>98</v>
      </c>
      <c r="C702" s="418" t="s">
        <v>2792</v>
      </c>
      <c r="D702" s="417" t="s">
        <v>440</v>
      </c>
      <c r="E702" s="418">
        <v>0.05</v>
      </c>
      <c r="F702" s="419">
        <v>43718</v>
      </c>
      <c r="G702" s="420">
        <v>45536</v>
      </c>
      <c r="H702" s="421">
        <v>347303</v>
      </c>
    </row>
    <row r="703" spans="1:8" s="133" customFormat="1">
      <c r="A703" s="568" t="s">
        <v>4031</v>
      </c>
      <c r="B703" s="417">
        <v>98</v>
      </c>
      <c r="C703" s="418" t="s">
        <v>3853</v>
      </c>
      <c r="D703" s="417" t="s">
        <v>440</v>
      </c>
      <c r="E703" s="418">
        <v>0.05</v>
      </c>
      <c r="F703" s="419">
        <v>43720</v>
      </c>
      <c r="G703" s="420">
        <v>45536</v>
      </c>
      <c r="H703" s="421">
        <v>169648</v>
      </c>
    </row>
    <row r="704" spans="1:8" s="133" customFormat="1">
      <c r="A704" s="568" t="s">
        <v>4032</v>
      </c>
      <c r="B704" s="422">
        <v>98</v>
      </c>
      <c r="C704" s="418" t="s">
        <v>4033</v>
      </c>
      <c r="D704" s="422" t="s">
        <v>440</v>
      </c>
      <c r="E704" s="418">
        <v>0.05</v>
      </c>
      <c r="F704" s="423">
        <v>43721</v>
      </c>
      <c r="G704" s="420">
        <v>45536</v>
      </c>
      <c r="H704" s="421">
        <v>794172</v>
      </c>
    </row>
    <row r="705" spans="1:8" s="133" customFormat="1">
      <c r="A705" s="568" t="s">
        <v>4034</v>
      </c>
      <c r="B705" s="422">
        <v>98</v>
      </c>
      <c r="C705" s="418" t="s">
        <v>4035</v>
      </c>
      <c r="D705" s="422" t="s">
        <v>440</v>
      </c>
      <c r="E705" s="418">
        <v>0.05</v>
      </c>
      <c r="F705" s="419">
        <v>43732</v>
      </c>
      <c r="G705" s="420">
        <v>45566</v>
      </c>
      <c r="H705" s="421">
        <v>122553</v>
      </c>
    </row>
    <row r="706" spans="1:8" s="133" customFormat="1">
      <c r="A706" s="568" t="s">
        <v>4036</v>
      </c>
      <c r="B706" s="417">
        <v>98</v>
      </c>
      <c r="C706" s="418" t="s">
        <v>2262</v>
      </c>
      <c r="D706" s="417" t="s">
        <v>440</v>
      </c>
      <c r="E706" s="418">
        <v>0.05</v>
      </c>
      <c r="F706" s="419">
        <v>43732</v>
      </c>
      <c r="G706" s="420">
        <v>45566</v>
      </c>
      <c r="H706" s="421">
        <v>102028</v>
      </c>
    </row>
    <row r="707" spans="1:8" s="133" customFormat="1">
      <c r="A707" s="568" t="s">
        <v>4037</v>
      </c>
      <c r="B707" s="422">
        <v>98</v>
      </c>
      <c r="C707" s="418" t="s">
        <v>2322</v>
      </c>
      <c r="D707" s="422" t="s">
        <v>440</v>
      </c>
      <c r="E707" s="418">
        <v>0.05</v>
      </c>
      <c r="F707" s="419">
        <v>43733</v>
      </c>
      <c r="G707" s="420">
        <v>45566</v>
      </c>
      <c r="H707" s="421">
        <v>255248</v>
      </c>
    </row>
    <row r="708" spans="1:8" s="133" customFormat="1">
      <c r="A708" s="568" t="s">
        <v>4038</v>
      </c>
      <c r="B708" s="417">
        <v>99</v>
      </c>
      <c r="C708" s="418" t="s">
        <v>4039</v>
      </c>
      <c r="D708" s="417" t="s">
        <v>439</v>
      </c>
      <c r="E708" s="418">
        <v>0.03</v>
      </c>
      <c r="F708" s="419">
        <v>43710</v>
      </c>
      <c r="G708" s="420">
        <v>54302</v>
      </c>
      <c r="H708" s="421">
        <v>650000</v>
      </c>
    </row>
    <row r="709" spans="1:8" s="133" customFormat="1">
      <c r="A709" s="568" t="s">
        <v>4040</v>
      </c>
      <c r="B709" s="422">
        <v>99</v>
      </c>
      <c r="C709" s="418" t="s">
        <v>4041</v>
      </c>
      <c r="D709" s="422" t="s">
        <v>439</v>
      </c>
      <c r="E709" s="418">
        <v>0.03</v>
      </c>
      <c r="F709" s="419">
        <v>43734</v>
      </c>
      <c r="G709" s="420">
        <v>54697</v>
      </c>
      <c r="H709" s="421">
        <v>2203766</v>
      </c>
    </row>
    <row r="710" spans="1:8" s="133" customFormat="1">
      <c r="A710" s="568" t="s">
        <v>4042</v>
      </c>
      <c r="B710" s="422">
        <v>98</v>
      </c>
      <c r="C710" s="418" t="s">
        <v>2223</v>
      </c>
      <c r="D710" s="422" t="s">
        <v>440</v>
      </c>
      <c r="E710" s="418">
        <v>0.05</v>
      </c>
      <c r="F710" s="419">
        <v>43745</v>
      </c>
      <c r="G710" s="420">
        <v>45566</v>
      </c>
      <c r="H710" s="421">
        <v>151189</v>
      </c>
    </row>
    <row r="711" spans="1:8" s="133" customFormat="1">
      <c r="A711" s="568" t="s">
        <v>4043</v>
      </c>
      <c r="B711" s="422">
        <v>98</v>
      </c>
      <c r="C711" s="418" t="s">
        <v>2191</v>
      </c>
      <c r="D711" s="422" t="s">
        <v>440</v>
      </c>
      <c r="E711" s="418">
        <v>0.05</v>
      </c>
      <c r="F711" s="419">
        <v>43752</v>
      </c>
      <c r="G711" s="420">
        <v>45566</v>
      </c>
      <c r="H711" s="421">
        <v>402837</v>
      </c>
    </row>
    <row r="712" spans="1:8" s="133" customFormat="1">
      <c r="A712" s="568" t="s">
        <v>4044</v>
      </c>
      <c r="B712" s="422">
        <v>98</v>
      </c>
      <c r="C712" s="418" t="s">
        <v>2180</v>
      </c>
      <c r="D712" s="422" t="s">
        <v>440</v>
      </c>
      <c r="E712" s="418">
        <v>0.05</v>
      </c>
      <c r="F712" s="419">
        <v>43752</v>
      </c>
      <c r="G712" s="420">
        <v>45566</v>
      </c>
      <c r="H712" s="421">
        <v>302044</v>
      </c>
    </row>
    <row r="713" spans="1:8" s="133" customFormat="1">
      <c r="A713" s="568" t="s">
        <v>4045</v>
      </c>
      <c r="B713" s="417">
        <v>98</v>
      </c>
      <c r="C713" s="418" t="s">
        <v>2410</v>
      </c>
      <c r="D713" s="417" t="s">
        <v>440</v>
      </c>
      <c r="E713" s="418">
        <v>0.05</v>
      </c>
      <c r="F713" s="419">
        <v>43760</v>
      </c>
      <c r="G713" s="420">
        <v>45597</v>
      </c>
      <c r="H713" s="421">
        <v>204283</v>
      </c>
    </row>
    <row r="714" spans="1:8" s="133" customFormat="1">
      <c r="A714" s="568" t="s">
        <v>4046</v>
      </c>
      <c r="B714" s="417">
        <v>98</v>
      </c>
      <c r="C714" s="418" t="s">
        <v>2307</v>
      </c>
      <c r="D714" s="417" t="s">
        <v>440</v>
      </c>
      <c r="E714" s="418">
        <v>0.05</v>
      </c>
      <c r="F714" s="419">
        <v>43767</v>
      </c>
      <c r="G714" s="420">
        <v>45597</v>
      </c>
      <c r="H714" s="421">
        <v>265200</v>
      </c>
    </row>
    <row r="715" spans="1:8" s="133" customFormat="1">
      <c r="A715" s="568" t="s">
        <v>4047</v>
      </c>
      <c r="B715" s="422">
        <v>99</v>
      </c>
      <c r="C715" s="418" t="s">
        <v>4048</v>
      </c>
      <c r="D715" s="422" t="s">
        <v>439</v>
      </c>
      <c r="E715" s="418">
        <v>0.03</v>
      </c>
      <c r="F715" s="419">
        <v>43740</v>
      </c>
      <c r="G715" s="420">
        <v>53601</v>
      </c>
      <c r="H715" s="421">
        <v>4700001</v>
      </c>
    </row>
    <row r="716" spans="1:8" s="133" customFormat="1">
      <c r="A716" s="568" t="s">
        <v>4049</v>
      </c>
      <c r="B716" s="417">
        <v>99</v>
      </c>
      <c r="C716" s="418" t="s">
        <v>4050</v>
      </c>
      <c r="D716" s="417" t="s">
        <v>439</v>
      </c>
      <c r="E716" s="418">
        <v>0.03</v>
      </c>
      <c r="F716" s="419">
        <v>43741</v>
      </c>
      <c r="G716" s="420">
        <v>54697</v>
      </c>
      <c r="H716" s="421">
        <v>8600001</v>
      </c>
    </row>
    <row r="717" spans="1:8" s="133" customFormat="1">
      <c r="A717" s="568" t="s">
        <v>4051</v>
      </c>
      <c r="B717" s="417">
        <v>99</v>
      </c>
      <c r="C717" s="418" t="s">
        <v>4052</v>
      </c>
      <c r="D717" s="417" t="s">
        <v>439</v>
      </c>
      <c r="E717" s="418">
        <v>0.03</v>
      </c>
      <c r="F717" s="419">
        <v>43756</v>
      </c>
      <c r="G717" s="420">
        <v>54728</v>
      </c>
      <c r="H717" s="421">
        <v>1943321</v>
      </c>
    </row>
    <row r="718" spans="1:8" s="133" customFormat="1">
      <c r="A718" s="568" t="s">
        <v>4053</v>
      </c>
      <c r="B718" s="422">
        <v>99</v>
      </c>
      <c r="C718" s="418" t="s">
        <v>4054</v>
      </c>
      <c r="D718" s="422" t="s">
        <v>439</v>
      </c>
      <c r="E718" s="418">
        <v>0.03</v>
      </c>
      <c r="F718" s="419">
        <v>43760</v>
      </c>
      <c r="G718" s="420">
        <v>54728</v>
      </c>
      <c r="H718" s="421">
        <v>5609587</v>
      </c>
    </row>
    <row r="719" spans="1:8" s="133" customFormat="1">
      <c r="A719" s="568" t="s">
        <v>4055</v>
      </c>
      <c r="B719" s="422">
        <v>97</v>
      </c>
      <c r="C719" s="418" t="s">
        <v>3689</v>
      </c>
      <c r="D719" s="422" t="s">
        <v>441</v>
      </c>
      <c r="E719" s="418">
        <v>0</v>
      </c>
      <c r="F719" s="423">
        <v>43780</v>
      </c>
      <c r="G719" s="420">
        <v>45597</v>
      </c>
      <c r="H719" s="421">
        <v>450000</v>
      </c>
    </row>
    <row r="720" spans="1:8" s="133" customFormat="1">
      <c r="A720" s="568" t="s">
        <v>4056</v>
      </c>
      <c r="B720" s="417">
        <v>98</v>
      </c>
      <c r="C720" s="418" t="s">
        <v>4057</v>
      </c>
      <c r="D720" s="417" t="s">
        <v>440</v>
      </c>
      <c r="E720" s="418">
        <v>0.05</v>
      </c>
      <c r="F720" s="419">
        <v>43783</v>
      </c>
      <c r="G720" s="420">
        <v>45597</v>
      </c>
      <c r="H720" s="421">
        <v>352629</v>
      </c>
    </row>
    <row r="721" spans="1:8" s="133" customFormat="1">
      <c r="A721" s="568" t="s">
        <v>4058</v>
      </c>
      <c r="B721" s="422">
        <v>98</v>
      </c>
      <c r="C721" s="418" t="s">
        <v>2231</v>
      </c>
      <c r="D721" s="422" t="s">
        <v>440</v>
      </c>
      <c r="E721" s="418">
        <v>0.05</v>
      </c>
      <c r="F721" s="419">
        <v>43789</v>
      </c>
      <c r="G721" s="420">
        <v>45597</v>
      </c>
      <c r="H721" s="421">
        <v>200944</v>
      </c>
    </row>
    <row r="722" spans="1:8" s="133" customFormat="1">
      <c r="A722" s="568" t="s">
        <v>4059</v>
      </c>
      <c r="B722" s="417">
        <v>98</v>
      </c>
      <c r="C722" s="418" t="s">
        <v>2771</v>
      </c>
      <c r="D722" s="417" t="s">
        <v>440</v>
      </c>
      <c r="E722" s="418">
        <v>0.05</v>
      </c>
      <c r="F722" s="419">
        <v>43796</v>
      </c>
      <c r="G722" s="420">
        <v>45627</v>
      </c>
      <c r="H722" s="421">
        <v>101915</v>
      </c>
    </row>
    <row r="723" spans="1:8" s="133" customFormat="1">
      <c r="A723" s="568" t="s">
        <v>4060</v>
      </c>
      <c r="B723" s="422">
        <v>99</v>
      </c>
      <c r="C723" s="418" t="s">
        <v>4061</v>
      </c>
      <c r="D723" s="422" t="s">
        <v>439</v>
      </c>
      <c r="E723" s="418">
        <v>0.03</v>
      </c>
      <c r="F723" s="423">
        <v>43781</v>
      </c>
      <c r="G723" s="420">
        <v>53997</v>
      </c>
      <c r="H723" s="421">
        <v>3299999</v>
      </c>
    </row>
    <row r="724" spans="1:8" s="133" customFormat="1">
      <c r="A724" s="568" t="s">
        <v>4062</v>
      </c>
      <c r="B724" s="422">
        <v>99</v>
      </c>
      <c r="C724" s="418" t="s">
        <v>4063</v>
      </c>
      <c r="D724" s="422" t="s">
        <v>439</v>
      </c>
      <c r="E724" s="418">
        <v>0.03</v>
      </c>
      <c r="F724" s="419">
        <v>43784</v>
      </c>
      <c r="G724" s="420">
        <v>46327</v>
      </c>
      <c r="H724" s="421">
        <v>711000</v>
      </c>
    </row>
    <row r="725" spans="1:8" s="133" customFormat="1">
      <c r="A725" s="568" t="s">
        <v>4064</v>
      </c>
      <c r="B725" s="422">
        <v>98</v>
      </c>
      <c r="C725" s="418" t="s">
        <v>2407</v>
      </c>
      <c r="D725" s="422" t="s">
        <v>440</v>
      </c>
      <c r="E725" s="418">
        <v>0.05</v>
      </c>
      <c r="F725" s="419">
        <v>43810</v>
      </c>
      <c r="G725" s="420">
        <v>45627</v>
      </c>
      <c r="H725" s="421">
        <v>141013</v>
      </c>
    </row>
    <row r="726" spans="1:8" s="133" customFormat="1">
      <c r="A726" s="568" t="s">
        <v>4065</v>
      </c>
      <c r="B726" s="422">
        <v>99</v>
      </c>
      <c r="C726" s="418" t="s">
        <v>4066</v>
      </c>
      <c r="D726" s="422" t="s">
        <v>439</v>
      </c>
      <c r="E726" s="418">
        <v>0.03</v>
      </c>
      <c r="F726" s="419">
        <v>43805</v>
      </c>
      <c r="G726" s="420">
        <v>50375</v>
      </c>
      <c r="H726" s="421">
        <v>3600000</v>
      </c>
    </row>
    <row r="727" spans="1:8" s="133" customFormat="1">
      <c r="A727" s="568" t="s">
        <v>4067</v>
      </c>
      <c r="B727" s="422">
        <v>97</v>
      </c>
      <c r="C727" s="418" t="s">
        <v>2506</v>
      </c>
      <c r="D727" s="422" t="s">
        <v>441</v>
      </c>
      <c r="E727" s="418">
        <v>0</v>
      </c>
      <c r="F727" s="419">
        <v>43840</v>
      </c>
      <c r="G727" s="420">
        <v>45658</v>
      </c>
      <c r="H727" s="421">
        <v>160000</v>
      </c>
    </row>
    <row r="728" spans="1:8" s="133" customFormat="1">
      <c r="A728" s="568" t="s">
        <v>4068</v>
      </c>
      <c r="B728" s="422">
        <v>98</v>
      </c>
      <c r="C728" s="418" t="s">
        <v>1891</v>
      </c>
      <c r="D728" s="422" t="s">
        <v>440</v>
      </c>
      <c r="E728" s="418">
        <v>0.05</v>
      </c>
      <c r="F728" s="419">
        <v>43836</v>
      </c>
      <c r="G728" s="420">
        <v>45658</v>
      </c>
      <c r="H728" s="421">
        <v>402279</v>
      </c>
    </row>
    <row r="729" spans="1:8" s="133" customFormat="1">
      <c r="A729" s="568" t="s">
        <v>4069</v>
      </c>
      <c r="B729" s="422">
        <v>98</v>
      </c>
      <c r="C729" s="418" t="s">
        <v>2241</v>
      </c>
      <c r="D729" s="422" t="s">
        <v>440</v>
      </c>
      <c r="E729" s="418">
        <v>0.05</v>
      </c>
      <c r="F729" s="419">
        <v>43847</v>
      </c>
      <c r="G729" s="420">
        <v>45689</v>
      </c>
      <c r="H729" s="421">
        <v>96994</v>
      </c>
    </row>
    <row r="730" spans="1:8" s="133" customFormat="1">
      <c r="A730" s="568" t="s">
        <v>4070</v>
      </c>
      <c r="B730" s="417">
        <v>98</v>
      </c>
      <c r="C730" s="418" t="s">
        <v>3241</v>
      </c>
      <c r="D730" s="417" t="s">
        <v>440</v>
      </c>
      <c r="E730" s="418">
        <v>0.05</v>
      </c>
      <c r="F730" s="419">
        <v>43852</v>
      </c>
      <c r="G730" s="420">
        <v>45689</v>
      </c>
      <c r="H730" s="421">
        <v>367150</v>
      </c>
    </row>
    <row r="731" spans="1:8" s="133" customFormat="1">
      <c r="A731" s="568" t="s">
        <v>4071</v>
      </c>
      <c r="B731" s="422">
        <v>98</v>
      </c>
      <c r="C731" s="418" t="s">
        <v>2267</v>
      </c>
      <c r="D731" s="422" t="s">
        <v>440</v>
      </c>
      <c r="E731" s="418">
        <v>0.05</v>
      </c>
      <c r="F731" s="419">
        <v>43854</v>
      </c>
      <c r="G731" s="420">
        <v>45689</v>
      </c>
      <c r="H731" s="421">
        <v>408000</v>
      </c>
    </row>
    <row r="732" spans="1:8" s="133" customFormat="1">
      <c r="A732" s="568" t="s">
        <v>4072</v>
      </c>
      <c r="B732" s="422">
        <v>98</v>
      </c>
      <c r="C732" s="418" t="s">
        <v>2229</v>
      </c>
      <c r="D732" s="422" t="s">
        <v>440</v>
      </c>
      <c r="E732" s="418">
        <v>0.05</v>
      </c>
      <c r="F732" s="419">
        <v>43857</v>
      </c>
      <c r="G732" s="420">
        <v>45689</v>
      </c>
      <c r="H732" s="421">
        <v>409587</v>
      </c>
    </row>
    <row r="733" spans="1:8" s="133" customFormat="1">
      <c r="A733" s="568" t="s">
        <v>4073</v>
      </c>
      <c r="B733" s="422">
        <v>98</v>
      </c>
      <c r="C733" s="418" t="s">
        <v>2522</v>
      </c>
      <c r="D733" s="422" t="s">
        <v>440</v>
      </c>
      <c r="E733" s="418">
        <v>0.05</v>
      </c>
      <c r="F733" s="419">
        <v>43854</v>
      </c>
      <c r="G733" s="420">
        <v>45689</v>
      </c>
      <c r="H733" s="421">
        <v>408736</v>
      </c>
    </row>
    <row r="734" spans="1:8" s="133" customFormat="1">
      <c r="A734" s="568" t="s">
        <v>4074</v>
      </c>
      <c r="B734" s="417">
        <v>98</v>
      </c>
      <c r="C734" s="418" t="s">
        <v>2178</v>
      </c>
      <c r="D734" s="417" t="s">
        <v>440</v>
      </c>
      <c r="E734" s="418">
        <v>0.05</v>
      </c>
      <c r="F734" s="419">
        <v>43866</v>
      </c>
      <c r="G734" s="420">
        <v>44958</v>
      </c>
      <c r="H734" s="421">
        <v>100416</v>
      </c>
    </row>
    <row r="735" spans="1:8" s="133" customFormat="1">
      <c r="A735" s="568" t="s">
        <v>4075</v>
      </c>
      <c r="B735" s="422">
        <v>98</v>
      </c>
      <c r="C735" s="418" t="s">
        <v>4076</v>
      </c>
      <c r="D735" s="422" t="s">
        <v>440</v>
      </c>
      <c r="E735" s="418">
        <v>0.05</v>
      </c>
      <c r="F735" s="419">
        <v>43868</v>
      </c>
      <c r="G735" s="420">
        <v>46419</v>
      </c>
      <c r="H735" s="421">
        <v>1011570</v>
      </c>
    </row>
    <row r="736" spans="1:8" s="133" customFormat="1">
      <c r="A736" s="568" t="s">
        <v>4077</v>
      </c>
      <c r="B736" s="417">
        <v>98</v>
      </c>
      <c r="C736" s="418" t="s">
        <v>4076</v>
      </c>
      <c r="D736" s="417" t="s">
        <v>440</v>
      </c>
      <c r="E736" s="418">
        <v>0.05</v>
      </c>
      <c r="F736" s="419">
        <v>43868</v>
      </c>
      <c r="G736" s="420">
        <v>45689</v>
      </c>
      <c r="H736" s="421">
        <v>201474</v>
      </c>
    </row>
    <row r="737" spans="1:8" s="133" customFormat="1">
      <c r="A737" s="568" t="s">
        <v>4078</v>
      </c>
      <c r="B737" s="422">
        <v>98</v>
      </c>
      <c r="C737" s="418" t="s">
        <v>2157</v>
      </c>
      <c r="D737" s="422" t="s">
        <v>440</v>
      </c>
      <c r="E737" s="418">
        <v>0.05</v>
      </c>
      <c r="F737" s="419">
        <v>43873</v>
      </c>
      <c r="G737" s="420">
        <v>45689</v>
      </c>
      <c r="H737" s="421">
        <v>331375</v>
      </c>
    </row>
    <row r="738" spans="1:8" s="133" customFormat="1">
      <c r="A738" s="568" t="s">
        <v>4079</v>
      </c>
      <c r="B738" s="417">
        <v>98</v>
      </c>
      <c r="C738" s="418" t="s">
        <v>4080</v>
      </c>
      <c r="D738" s="417" t="s">
        <v>440</v>
      </c>
      <c r="E738" s="418">
        <v>0.05</v>
      </c>
      <c r="F738" s="419">
        <v>43889</v>
      </c>
      <c r="G738" s="420">
        <v>45717</v>
      </c>
      <c r="H738" s="421">
        <v>358836</v>
      </c>
    </row>
    <row r="739" spans="1:8" s="133" customFormat="1">
      <c r="A739" s="568" t="s">
        <v>4081</v>
      </c>
      <c r="B739" s="422">
        <v>98</v>
      </c>
      <c r="C739" s="418" t="s">
        <v>4013</v>
      </c>
      <c r="D739" s="422" t="s">
        <v>440</v>
      </c>
      <c r="E739" s="418">
        <v>0.05</v>
      </c>
      <c r="F739" s="419">
        <v>43889</v>
      </c>
      <c r="G739" s="420">
        <v>45717</v>
      </c>
      <c r="H739" s="421">
        <v>349230</v>
      </c>
    </row>
    <row r="740" spans="1:8" s="133" customFormat="1">
      <c r="A740" s="568" t="s">
        <v>4082</v>
      </c>
      <c r="B740" s="422">
        <v>99</v>
      </c>
      <c r="C740" s="418" t="s">
        <v>4083</v>
      </c>
      <c r="D740" s="422" t="s">
        <v>439</v>
      </c>
      <c r="E740" s="418">
        <v>0.03</v>
      </c>
      <c r="F740" s="419">
        <v>43880</v>
      </c>
      <c r="G740" s="420">
        <v>53752</v>
      </c>
      <c r="H740" s="421">
        <v>2605204</v>
      </c>
    </row>
    <row r="741" spans="1:8" s="133" customFormat="1">
      <c r="A741" s="568" t="s">
        <v>4084</v>
      </c>
      <c r="B741" s="422">
        <v>98</v>
      </c>
      <c r="C741" s="418" t="s">
        <v>2403</v>
      </c>
      <c r="D741" s="422" t="s">
        <v>440</v>
      </c>
      <c r="E741" s="418">
        <v>0.05</v>
      </c>
      <c r="F741" s="423">
        <v>43894</v>
      </c>
      <c r="G741" s="420">
        <v>46447</v>
      </c>
      <c r="H741" s="421">
        <v>1707793</v>
      </c>
    </row>
    <row r="742" spans="1:8" s="133" customFormat="1">
      <c r="A742" s="568" t="s">
        <v>4085</v>
      </c>
      <c r="B742" s="422">
        <v>98</v>
      </c>
      <c r="C742" s="418" t="s">
        <v>2200</v>
      </c>
      <c r="D742" s="422" t="s">
        <v>440</v>
      </c>
      <c r="E742" s="418">
        <v>0.05</v>
      </c>
      <c r="F742" s="419">
        <v>43899</v>
      </c>
      <c r="G742" s="420">
        <v>45717</v>
      </c>
      <c r="H742" s="421">
        <v>403340</v>
      </c>
    </row>
    <row r="743" spans="1:8" s="133" customFormat="1">
      <c r="A743" s="568" t="s">
        <v>4086</v>
      </c>
      <c r="B743" s="422">
        <v>98</v>
      </c>
      <c r="C743" s="418" t="s">
        <v>2358</v>
      </c>
      <c r="D743" s="422" t="s">
        <v>440</v>
      </c>
      <c r="E743" s="418">
        <v>0.05</v>
      </c>
      <c r="F743" s="419">
        <v>43906</v>
      </c>
      <c r="G743" s="420">
        <v>45748</v>
      </c>
      <c r="H743" s="421">
        <v>408623</v>
      </c>
    </row>
    <row r="744" spans="1:8" s="133" customFormat="1">
      <c r="A744" s="568" t="s">
        <v>4087</v>
      </c>
      <c r="B744" s="422">
        <v>98</v>
      </c>
      <c r="C744" s="418" t="s">
        <v>2552</v>
      </c>
      <c r="D744" s="422" t="s">
        <v>440</v>
      </c>
      <c r="E744" s="418">
        <v>0.05</v>
      </c>
      <c r="F744" s="419">
        <v>43906</v>
      </c>
      <c r="G744" s="420">
        <v>45748</v>
      </c>
      <c r="H744" s="421">
        <v>357347</v>
      </c>
    </row>
    <row r="745" spans="1:8" s="133" customFormat="1">
      <c r="A745" s="568" t="s">
        <v>4088</v>
      </c>
      <c r="B745" s="422">
        <v>98</v>
      </c>
      <c r="C745" s="418" t="s">
        <v>2532</v>
      </c>
      <c r="D745" s="422" t="s">
        <v>440</v>
      </c>
      <c r="E745" s="418">
        <v>0.05</v>
      </c>
      <c r="F745" s="419">
        <v>43910</v>
      </c>
      <c r="G745" s="420">
        <v>45748</v>
      </c>
      <c r="H745" s="421">
        <v>408170</v>
      </c>
    </row>
    <row r="746" spans="1:8" s="133" customFormat="1">
      <c r="A746" s="568" t="s">
        <v>4089</v>
      </c>
      <c r="B746" s="417">
        <v>98</v>
      </c>
      <c r="C746" s="418" t="s">
        <v>2609</v>
      </c>
      <c r="D746" s="417" t="s">
        <v>440</v>
      </c>
      <c r="E746" s="418">
        <v>0.05</v>
      </c>
      <c r="F746" s="419">
        <v>43973</v>
      </c>
      <c r="G746" s="420">
        <v>45809</v>
      </c>
      <c r="H746" s="421">
        <v>223873</v>
      </c>
    </row>
    <row r="747" spans="1:8" s="133" customFormat="1">
      <c r="A747" s="568" t="s">
        <v>4090</v>
      </c>
      <c r="B747" s="422">
        <v>98</v>
      </c>
      <c r="C747" s="418" t="s">
        <v>1983</v>
      </c>
      <c r="D747" s="422" t="s">
        <v>440</v>
      </c>
      <c r="E747" s="418">
        <v>0.05</v>
      </c>
      <c r="F747" s="419">
        <v>43977</v>
      </c>
      <c r="G747" s="420">
        <v>46539</v>
      </c>
      <c r="H747" s="421">
        <v>507278</v>
      </c>
    </row>
    <row r="748" spans="1:8" s="133" customFormat="1">
      <c r="A748" s="568" t="s">
        <v>4091</v>
      </c>
      <c r="B748" s="422">
        <v>98</v>
      </c>
      <c r="C748" s="418" t="s">
        <v>4092</v>
      </c>
      <c r="D748" s="422" t="s">
        <v>440</v>
      </c>
      <c r="E748" s="418">
        <v>0.05</v>
      </c>
      <c r="F748" s="419">
        <v>43998</v>
      </c>
      <c r="G748" s="420">
        <v>45839</v>
      </c>
      <c r="H748" s="421">
        <v>204226</v>
      </c>
    </row>
    <row r="749" spans="1:8" s="133" customFormat="1">
      <c r="A749" s="568" t="s">
        <v>4093</v>
      </c>
      <c r="B749" s="422">
        <v>98</v>
      </c>
      <c r="C749" s="418" t="s">
        <v>4094</v>
      </c>
      <c r="D749" s="422" t="s">
        <v>440</v>
      </c>
      <c r="E749" s="418">
        <v>0.05</v>
      </c>
      <c r="F749" s="419">
        <v>44001</v>
      </c>
      <c r="G749" s="420">
        <v>45839</v>
      </c>
      <c r="H749" s="421">
        <v>101689</v>
      </c>
    </row>
    <row r="750" spans="1:8" s="133" customFormat="1">
      <c r="A750" s="568" t="s">
        <v>4095</v>
      </c>
      <c r="B750" s="417">
        <v>98</v>
      </c>
      <c r="C750" s="418" t="s">
        <v>2642</v>
      </c>
      <c r="D750" s="417" t="s">
        <v>440</v>
      </c>
      <c r="E750" s="418">
        <v>0.05</v>
      </c>
      <c r="F750" s="419">
        <v>44005</v>
      </c>
      <c r="G750" s="420">
        <v>45839</v>
      </c>
      <c r="H750" s="421">
        <v>347233</v>
      </c>
    </row>
    <row r="751" spans="1:8" s="133" customFormat="1">
      <c r="A751" s="568" t="s">
        <v>4096</v>
      </c>
      <c r="B751" s="422">
        <v>98</v>
      </c>
      <c r="C751" s="418" t="s">
        <v>2551</v>
      </c>
      <c r="D751" s="422" t="s">
        <v>440</v>
      </c>
      <c r="E751" s="418">
        <v>0.05</v>
      </c>
      <c r="F751" s="419">
        <v>44008</v>
      </c>
      <c r="G751" s="420">
        <v>45839</v>
      </c>
      <c r="H751" s="421">
        <v>407887</v>
      </c>
    </row>
    <row r="752" spans="1:8" s="133" customFormat="1">
      <c r="A752" s="568" t="s">
        <v>4097</v>
      </c>
      <c r="B752" s="422">
        <v>99</v>
      </c>
      <c r="C752" s="418" t="s">
        <v>4098</v>
      </c>
      <c r="D752" s="422" t="s">
        <v>439</v>
      </c>
      <c r="E752" s="418">
        <v>0.03</v>
      </c>
      <c r="F752" s="419">
        <v>43985</v>
      </c>
      <c r="G752" s="420">
        <v>54788</v>
      </c>
      <c r="H752" s="421">
        <v>3127260</v>
      </c>
    </row>
    <row r="753" spans="1:8" s="133" customFormat="1">
      <c r="A753" s="568" t="s">
        <v>4099</v>
      </c>
      <c r="B753" s="422">
        <v>99</v>
      </c>
      <c r="C753" s="418" t="s">
        <v>4100</v>
      </c>
      <c r="D753" s="422" t="s">
        <v>439</v>
      </c>
      <c r="E753" s="418">
        <v>0.03</v>
      </c>
      <c r="F753" s="423">
        <v>43992</v>
      </c>
      <c r="G753" s="420">
        <v>52018</v>
      </c>
      <c r="H753" s="421">
        <v>2300000</v>
      </c>
    </row>
    <row r="754" spans="1:8" s="133" customFormat="1">
      <c r="A754" s="568" t="s">
        <v>4101</v>
      </c>
      <c r="B754" s="422">
        <v>99</v>
      </c>
      <c r="C754" s="418" t="s">
        <v>4102</v>
      </c>
      <c r="D754" s="422" t="s">
        <v>439</v>
      </c>
      <c r="E754" s="418">
        <v>0.03</v>
      </c>
      <c r="F754" s="419">
        <v>44004</v>
      </c>
      <c r="G754" s="420">
        <v>54240</v>
      </c>
      <c r="H754" s="421">
        <v>4520564</v>
      </c>
    </row>
    <row r="755" spans="1:8" s="133" customFormat="1">
      <c r="A755" s="568" t="s">
        <v>4103</v>
      </c>
      <c r="B755" s="422">
        <v>99</v>
      </c>
      <c r="C755" s="418" t="s">
        <v>4104</v>
      </c>
      <c r="D755" s="422" t="s">
        <v>439</v>
      </c>
      <c r="E755" s="418">
        <v>0.03</v>
      </c>
      <c r="F755" s="423">
        <v>44008</v>
      </c>
      <c r="G755" s="420">
        <v>54240</v>
      </c>
      <c r="H755" s="421">
        <v>2244251</v>
      </c>
    </row>
    <row r="756" spans="1:8" s="133" customFormat="1">
      <c r="A756" s="568" t="s">
        <v>4105</v>
      </c>
      <c r="B756" s="422">
        <v>98</v>
      </c>
      <c r="C756" s="418" t="s">
        <v>4106</v>
      </c>
      <c r="D756" s="422" t="s">
        <v>440</v>
      </c>
      <c r="E756" s="418">
        <v>0.05</v>
      </c>
      <c r="F756" s="419">
        <v>44018</v>
      </c>
      <c r="G756" s="420">
        <v>45839</v>
      </c>
      <c r="H756" s="421">
        <v>210992</v>
      </c>
    </row>
    <row r="757" spans="1:8" s="133" customFormat="1">
      <c r="A757" s="568" t="s">
        <v>4107</v>
      </c>
      <c r="B757" s="422">
        <v>98</v>
      </c>
      <c r="C757" s="418" t="s">
        <v>2707</v>
      </c>
      <c r="D757" s="422" t="s">
        <v>440</v>
      </c>
      <c r="E757" s="418">
        <v>0.05</v>
      </c>
      <c r="F757" s="419">
        <v>44021</v>
      </c>
      <c r="G757" s="420">
        <v>45839</v>
      </c>
      <c r="H757" s="421">
        <v>165480</v>
      </c>
    </row>
    <row r="758" spans="1:8" s="133" customFormat="1">
      <c r="A758" s="568" t="s">
        <v>4108</v>
      </c>
      <c r="B758" s="422">
        <v>98</v>
      </c>
      <c r="C758" s="418" t="s">
        <v>2346</v>
      </c>
      <c r="D758" s="422" t="s">
        <v>440</v>
      </c>
      <c r="E758" s="418">
        <v>0.05</v>
      </c>
      <c r="F758" s="423">
        <v>44029</v>
      </c>
      <c r="G758" s="420">
        <v>46600</v>
      </c>
      <c r="H758" s="421">
        <v>574325</v>
      </c>
    </row>
    <row r="759" spans="1:8" s="133" customFormat="1">
      <c r="A759" s="568" t="s">
        <v>4109</v>
      </c>
      <c r="B759" s="422">
        <v>98</v>
      </c>
      <c r="C759" s="418" t="s">
        <v>2250</v>
      </c>
      <c r="D759" s="422" t="s">
        <v>440</v>
      </c>
      <c r="E759" s="418">
        <v>0.05</v>
      </c>
      <c r="F759" s="419">
        <v>44033</v>
      </c>
      <c r="G759" s="420">
        <v>45870</v>
      </c>
      <c r="H759" s="421">
        <v>408170</v>
      </c>
    </row>
    <row r="760" spans="1:8" s="133" customFormat="1">
      <c r="A760" s="568" t="s">
        <v>4110</v>
      </c>
      <c r="B760" s="422">
        <v>99</v>
      </c>
      <c r="C760" s="418" t="s">
        <v>4111</v>
      </c>
      <c r="D760" s="422" t="s">
        <v>439</v>
      </c>
      <c r="E760" s="418">
        <v>0.03</v>
      </c>
      <c r="F760" s="419">
        <v>44021</v>
      </c>
      <c r="G760" s="420">
        <v>54788</v>
      </c>
      <c r="H760" s="421">
        <v>2620150</v>
      </c>
    </row>
    <row r="761" spans="1:8" s="133" customFormat="1">
      <c r="A761" s="568" t="s">
        <v>4112</v>
      </c>
      <c r="B761" s="417">
        <v>99</v>
      </c>
      <c r="C761" s="418" t="s">
        <v>4113</v>
      </c>
      <c r="D761" s="417" t="s">
        <v>439</v>
      </c>
      <c r="E761" s="418">
        <v>0.03</v>
      </c>
      <c r="F761" s="419">
        <v>44041</v>
      </c>
      <c r="G761" s="420">
        <v>53540</v>
      </c>
      <c r="H761" s="421">
        <v>1843890</v>
      </c>
    </row>
    <row r="762" spans="1:8" s="133" customFormat="1">
      <c r="A762" s="568" t="s">
        <v>4114</v>
      </c>
      <c r="B762" s="422">
        <v>98</v>
      </c>
      <c r="C762" s="418" t="s">
        <v>2165</v>
      </c>
      <c r="D762" s="422" t="s">
        <v>440</v>
      </c>
      <c r="E762" s="418">
        <v>0.05</v>
      </c>
      <c r="F762" s="419">
        <v>44048</v>
      </c>
      <c r="G762" s="420">
        <v>46600</v>
      </c>
      <c r="H762" s="421">
        <v>834729</v>
      </c>
    </row>
    <row r="763" spans="1:8" s="133" customFormat="1">
      <c r="A763" s="568" t="s">
        <v>4115</v>
      </c>
      <c r="B763" s="417">
        <v>98</v>
      </c>
      <c r="C763" s="418" t="s">
        <v>2704</v>
      </c>
      <c r="D763" s="417" t="s">
        <v>440</v>
      </c>
      <c r="E763" s="418">
        <v>0.05</v>
      </c>
      <c r="F763" s="419">
        <v>44050</v>
      </c>
      <c r="G763" s="420">
        <v>45505</v>
      </c>
      <c r="H763" s="421">
        <v>200805</v>
      </c>
    </row>
    <row r="764" spans="1:8" s="133" customFormat="1">
      <c r="A764" s="568" t="s">
        <v>4116</v>
      </c>
      <c r="B764" s="422">
        <v>98</v>
      </c>
      <c r="C764" s="418" t="s">
        <v>1899</v>
      </c>
      <c r="D764" s="422" t="s">
        <v>440</v>
      </c>
      <c r="E764" s="418">
        <v>0.05</v>
      </c>
      <c r="F764" s="419">
        <v>44062</v>
      </c>
      <c r="G764" s="420">
        <v>45901</v>
      </c>
      <c r="H764" s="421">
        <v>979473</v>
      </c>
    </row>
    <row r="765" spans="1:8" s="133" customFormat="1">
      <c r="A765" s="568" t="s">
        <v>4117</v>
      </c>
      <c r="B765" s="422">
        <v>98</v>
      </c>
      <c r="C765" s="418" t="s">
        <v>2264</v>
      </c>
      <c r="D765" s="422" t="s">
        <v>440</v>
      </c>
      <c r="E765" s="418">
        <v>0.05</v>
      </c>
      <c r="F765" s="423">
        <v>44064</v>
      </c>
      <c r="G765" s="420">
        <v>46631</v>
      </c>
      <c r="H765" s="421">
        <v>1472533</v>
      </c>
    </row>
    <row r="766" spans="1:8" s="133" customFormat="1">
      <c r="A766" s="568" t="s">
        <v>4118</v>
      </c>
      <c r="B766" s="422">
        <v>98</v>
      </c>
      <c r="C766" s="418" t="s">
        <v>2567</v>
      </c>
      <c r="D766" s="422" t="s">
        <v>440</v>
      </c>
      <c r="E766" s="418">
        <v>0.05</v>
      </c>
      <c r="F766" s="419">
        <v>44069</v>
      </c>
      <c r="G766" s="420">
        <v>44805</v>
      </c>
      <c r="H766" s="421">
        <v>167274</v>
      </c>
    </row>
    <row r="767" spans="1:8" s="133" customFormat="1">
      <c r="A767" s="568" t="s">
        <v>4119</v>
      </c>
      <c r="B767" s="422">
        <v>98</v>
      </c>
      <c r="C767" s="418" t="s">
        <v>3008</v>
      </c>
      <c r="D767" s="422" t="s">
        <v>440</v>
      </c>
      <c r="E767" s="418">
        <v>0.05</v>
      </c>
      <c r="F767" s="419">
        <v>44071</v>
      </c>
      <c r="G767" s="420">
        <v>45901</v>
      </c>
      <c r="H767" s="421">
        <v>101915</v>
      </c>
    </row>
    <row r="768" spans="1:8" s="133" customFormat="1">
      <c r="A768" s="568" t="s">
        <v>4120</v>
      </c>
      <c r="B768" s="422">
        <v>99</v>
      </c>
      <c r="C768" s="418" t="s">
        <v>4121</v>
      </c>
      <c r="D768" s="422" t="s">
        <v>439</v>
      </c>
      <c r="E768" s="418">
        <v>0.03</v>
      </c>
      <c r="F768" s="423">
        <v>44064</v>
      </c>
      <c r="G768" s="420">
        <v>53936</v>
      </c>
      <c r="H768" s="421">
        <v>1513023</v>
      </c>
    </row>
    <row r="769" spans="1:8" s="133" customFormat="1">
      <c r="A769" s="568" t="s">
        <v>4122</v>
      </c>
      <c r="B769" s="422">
        <v>99</v>
      </c>
      <c r="C769" s="418" t="s">
        <v>4123</v>
      </c>
      <c r="D769" s="422" t="s">
        <v>439</v>
      </c>
      <c r="E769" s="418">
        <v>0.03</v>
      </c>
      <c r="F769" s="419">
        <v>44064</v>
      </c>
      <c r="G769" s="420">
        <v>54788</v>
      </c>
      <c r="H769" s="421">
        <v>3254297</v>
      </c>
    </row>
    <row r="770" spans="1:8" s="133" customFormat="1">
      <c r="A770" s="568" t="s">
        <v>4124</v>
      </c>
      <c r="B770" s="422">
        <v>98</v>
      </c>
      <c r="C770" s="418" t="s">
        <v>2372</v>
      </c>
      <c r="D770" s="422" t="s">
        <v>440</v>
      </c>
      <c r="E770" s="418">
        <v>0.05</v>
      </c>
      <c r="F770" s="423">
        <v>44082</v>
      </c>
      <c r="G770" s="420">
        <v>45901</v>
      </c>
      <c r="H770" s="421">
        <v>401666</v>
      </c>
    </row>
    <row r="771" spans="1:8" s="133" customFormat="1">
      <c r="A771" s="568" t="s">
        <v>4125</v>
      </c>
      <c r="B771" s="422">
        <v>98</v>
      </c>
      <c r="C771" s="418" t="s">
        <v>2322</v>
      </c>
      <c r="D771" s="422" t="s">
        <v>440</v>
      </c>
      <c r="E771" s="418">
        <v>0.05</v>
      </c>
      <c r="F771" s="419">
        <v>44095</v>
      </c>
      <c r="G771" s="420">
        <v>45931</v>
      </c>
      <c r="H771" s="421">
        <v>102028</v>
      </c>
    </row>
    <row r="772" spans="1:8" s="133" customFormat="1">
      <c r="A772" s="568" t="s">
        <v>4126</v>
      </c>
      <c r="B772" s="422">
        <v>98</v>
      </c>
      <c r="C772" s="418" t="s">
        <v>2624</v>
      </c>
      <c r="D772" s="422" t="s">
        <v>440</v>
      </c>
      <c r="E772" s="418">
        <v>0.05</v>
      </c>
      <c r="F772" s="419">
        <v>44095</v>
      </c>
      <c r="G772" s="420">
        <v>45931</v>
      </c>
      <c r="H772" s="421">
        <v>102141</v>
      </c>
    </row>
    <row r="773" spans="1:8" s="133" customFormat="1">
      <c r="A773" s="568" t="s">
        <v>4127</v>
      </c>
      <c r="B773" s="422">
        <v>98</v>
      </c>
      <c r="C773" s="418" t="s">
        <v>2297</v>
      </c>
      <c r="D773" s="422" t="s">
        <v>440</v>
      </c>
      <c r="E773" s="418">
        <v>0.05</v>
      </c>
      <c r="F773" s="423">
        <v>44099</v>
      </c>
      <c r="G773" s="420">
        <v>45931</v>
      </c>
      <c r="H773" s="421">
        <v>407774</v>
      </c>
    </row>
    <row r="774" spans="1:8" s="133" customFormat="1">
      <c r="A774" s="568" t="s">
        <v>4128</v>
      </c>
      <c r="B774" s="422">
        <v>98</v>
      </c>
      <c r="C774" s="418" t="s">
        <v>2253</v>
      </c>
      <c r="D774" s="422" t="s">
        <v>440</v>
      </c>
      <c r="E774" s="418">
        <v>0.05</v>
      </c>
      <c r="F774" s="419">
        <v>44104</v>
      </c>
      <c r="G774" s="420">
        <v>45931</v>
      </c>
      <c r="H774" s="421">
        <v>229150</v>
      </c>
    </row>
    <row r="775" spans="1:8" s="133" customFormat="1">
      <c r="A775" s="568" t="s">
        <v>4129</v>
      </c>
      <c r="B775" s="422">
        <v>99</v>
      </c>
      <c r="C775" s="418" t="s">
        <v>4130</v>
      </c>
      <c r="D775" s="422" t="s">
        <v>439</v>
      </c>
      <c r="E775" s="418">
        <v>0.03</v>
      </c>
      <c r="F775" s="419">
        <v>44084</v>
      </c>
      <c r="G775" s="420">
        <v>54302</v>
      </c>
      <c r="H775" s="421">
        <v>2850000</v>
      </c>
    </row>
    <row r="776" spans="1:8" s="133" customFormat="1">
      <c r="A776" s="568" t="s">
        <v>4131</v>
      </c>
      <c r="B776" s="422">
        <v>99</v>
      </c>
      <c r="C776" s="418" t="s">
        <v>4132</v>
      </c>
      <c r="D776" s="422" t="s">
        <v>439</v>
      </c>
      <c r="E776" s="418">
        <v>0.03</v>
      </c>
      <c r="F776" s="423">
        <v>44118</v>
      </c>
      <c r="G776" s="420">
        <v>54788</v>
      </c>
      <c r="H776" s="421">
        <v>786116</v>
      </c>
    </row>
    <row r="777" spans="1:8" s="133" customFormat="1">
      <c r="A777" s="568" t="s">
        <v>4133</v>
      </c>
      <c r="B777" s="417">
        <v>98</v>
      </c>
      <c r="C777" s="418" t="s">
        <v>2185</v>
      </c>
      <c r="D777" s="417" t="s">
        <v>440</v>
      </c>
      <c r="E777" s="418">
        <v>0.05</v>
      </c>
      <c r="F777" s="419">
        <v>44138</v>
      </c>
      <c r="G777" s="420">
        <v>45962</v>
      </c>
      <c r="H777" s="421">
        <v>250173</v>
      </c>
    </row>
    <row r="778" spans="1:8" s="133" customFormat="1">
      <c r="A778" s="568" t="s">
        <v>4134</v>
      </c>
      <c r="B778" s="422">
        <v>98</v>
      </c>
      <c r="C778" s="418" t="s">
        <v>1854</v>
      </c>
      <c r="D778" s="422" t="s">
        <v>440</v>
      </c>
      <c r="E778" s="418">
        <v>0.05</v>
      </c>
      <c r="F778" s="419">
        <v>44141</v>
      </c>
      <c r="G778" s="420">
        <v>45962</v>
      </c>
      <c r="H778" s="421">
        <v>125939</v>
      </c>
    </row>
    <row r="779" spans="1:8" s="133" customFormat="1">
      <c r="A779" s="568" t="s">
        <v>4135</v>
      </c>
      <c r="B779" s="422">
        <v>98</v>
      </c>
      <c r="C779" s="418" t="s">
        <v>4136</v>
      </c>
      <c r="D779" s="422" t="s">
        <v>440</v>
      </c>
      <c r="E779" s="418">
        <v>0.05</v>
      </c>
      <c r="F779" s="423">
        <v>44148</v>
      </c>
      <c r="G779" s="420">
        <v>45962</v>
      </c>
      <c r="H779" s="421">
        <v>251634</v>
      </c>
    </row>
    <row r="780" spans="1:8" s="133" customFormat="1">
      <c r="A780" s="568" t="s">
        <v>4137</v>
      </c>
      <c r="B780" s="422">
        <v>98</v>
      </c>
      <c r="C780" s="418" t="s">
        <v>2272</v>
      </c>
      <c r="D780" s="422" t="s">
        <v>440</v>
      </c>
      <c r="E780" s="418">
        <v>0.05</v>
      </c>
      <c r="F780" s="423">
        <v>44161</v>
      </c>
      <c r="G780" s="420">
        <v>45992</v>
      </c>
      <c r="H780" s="421">
        <v>229341</v>
      </c>
    </row>
    <row r="781" spans="1:8" s="133" customFormat="1">
      <c r="A781" s="568"/>
      <c r="B781" s="422"/>
      <c r="C781" s="418"/>
      <c r="D781" s="422"/>
      <c r="E781" s="418"/>
      <c r="F781" s="419"/>
      <c r="G781" s="420"/>
      <c r="H781" s="421"/>
    </row>
    <row r="782" spans="1:8" s="133" customFormat="1">
      <c r="A782" s="568"/>
      <c r="B782" s="417"/>
      <c r="C782" s="418"/>
      <c r="D782" s="417"/>
      <c r="E782" s="418"/>
      <c r="F782" s="419"/>
      <c r="G782" s="420"/>
      <c r="H782" s="421"/>
    </row>
    <row r="783" spans="1:8" s="133" customFormat="1">
      <c r="A783" s="568"/>
      <c r="B783" s="422"/>
      <c r="C783" s="418"/>
      <c r="D783" s="422"/>
      <c r="E783" s="418"/>
      <c r="F783" s="419"/>
      <c r="G783" s="420"/>
      <c r="H783" s="421"/>
    </row>
    <row r="784" spans="1:8" s="133" customFormat="1">
      <c r="A784" s="568"/>
      <c r="B784" s="422"/>
      <c r="C784" s="418"/>
      <c r="D784" s="422"/>
      <c r="E784" s="418"/>
      <c r="F784" s="419"/>
      <c r="G784" s="420"/>
      <c r="H784" s="421"/>
    </row>
    <row r="785" spans="1:8" s="133" customFormat="1">
      <c r="A785" s="568"/>
      <c r="B785" s="417"/>
      <c r="C785" s="418"/>
      <c r="D785" s="417"/>
      <c r="E785" s="418"/>
      <c r="F785" s="423"/>
      <c r="G785" s="420"/>
      <c r="H785" s="421"/>
    </row>
    <row r="786" spans="1:8" s="133" customFormat="1">
      <c r="A786" s="568"/>
      <c r="B786" s="417"/>
      <c r="C786" s="418"/>
      <c r="D786" s="417"/>
      <c r="E786" s="418"/>
      <c r="F786" s="419"/>
      <c r="G786" s="420"/>
      <c r="H786" s="421"/>
    </row>
    <row r="787" spans="1:8" s="133" customFormat="1">
      <c r="A787" s="568"/>
      <c r="B787" s="417"/>
      <c r="C787" s="418"/>
      <c r="D787" s="417"/>
      <c r="E787" s="418"/>
      <c r="F787" s="419"/>
      <c r="G787" s="420"/>
      <c r="H787" s="421"/>
    </row>
    <row r="788" spans="1:8" s="133" customFormat="1">
      <c r="A788" s="568"/>
      <c r="B788" s="422"/>
      <c r="C788" s="418"/>
      <c r="D788" s="422"/>
      <c r="E788" s="418"/>
      <c r="F788" s="419"/>
      <c r="G788" s="420"/>
      <c r="H788" s="421"/>
    </row>
    <row r="789" spans="1:8" s="133" customFormat="1">
      <c r="A789" s="568"/>
      <c r="B789" s="422"/>
      <c r="C789" s="418"/>
      <c r="D789" s="422"/>
      <c r="E789" s="418"/>
      <c r="F789" s="419"/>
      <c r="G789" s="420"/>
      <c r="H789" s="421"/>
    </row>
    <row r="790" spans="1:8" s="133" customFormat="1">
      <c r="A790" s="568"/>
      <c r="B790" s="422"/>
      <c r="C790" s="418"/>
      <c r="D790" s="422"/>
      <c r="E790" s="418"/>
      <c r="F790" s="419"/>
      <c r="G790" s="420"/>
      <c r="H790" s="421"/>
    </row>
    <row r="791" spans="1:8" s="133" customFormat="1">
      <c r="A791" s="568"/>
      <c r="B791" s="422"/>
      <c r="C791" s="418"/>
      <c r="D791" s="422"/>
      <c r="E791" s="418"/>
      <c r="F791" s="419"/>
      <c r="G791" s="420"/>
      <c r="H791" s="421"/>
    </row>
    <row r="792" spans="1:8" s="133" customFormat="1">
      <c r="A792" s="568"/>
      <c r="B792" s="422"/>
      <c r="C792" s="418"/>
      <c r="D792" s="422"/>
      <c r="E792" s="418"/>
      <c r="F792" s="419"/>
      <c r="G792" s="420"/>
      <c r="H792" s="421"/>
    </row>
    <row r="793" spans="1:8" s="133" customFormat="1">
      <c r="A793" s="568"/>
      <c r="B793" s="422"/>
      <c r="C793" s="418"/>
      <c r="D793" s="422"/>
      <c r="E793" s="418"/>
      <c r="F793" s="419"/>
      <c r="G793" s="420"/>
      <c r="H793" s="421"/>
    </row>
    <row r="794" spans="1:8" s="133" customFormat="1">
      <c r="A794" s="568"/>
      <c r="B794" s="422"/>
      <c r="C794" s="418"/>
      <c r="D794" s="422"/>
      <c r="E794" s="418"/>
      <c r="F794" s="419"/>
      <c r="G794" s="420"/>
      <c r="H794" s="421"/>
    </row>
    <row r="795" spans="1:8" s="133" customFormat="1">
      <c r="A795" s="568"/>
      <c r="B795" s="417"/>
      <c r="C795" s="418"/>
      <c r="D795" s="417"/>
      <c r="E795" s="418"/>
      <c r="F795" s="419"/>
      <c r="G795" s="420"/>
      <c r="H795" s="421"/>
    </row>
    <row r="796" spans="1:8" s="133" customFormat="1">
      <c r="A796" s="568"/>
      <c r="B796" s="422"/>
      <c r="C796" s="418"/>
      <c r="D796" s="422"/>
      <c r="E796" s="418"/>
      <c r="F796" s="419"/>
      <c r="G796" s="420"/>
      <c r="H796" s="421"/>
    </row>
    <row r="797" spans="1:8" s="133" customFormat="1">
      <c r="A797" s="568"/>
      <c r="B797" s="417"/>
      <c r="C797" s="418"/>
      <c r="D797" s="417"/>
      <c r="E797" s="418"/>
      <c r="F797" s="419"/>
      <c r="G797" s="420"/>
      <c r="H797" s="421"/>
    </row>
    <row r="798" spans="1:8" s="133" customFormat="1">
      <c r="A798" s="568"/>
      <c r="B798" s="422"/>
      <c r="C798" s="418"/>
      <c r="D798" s="422"/>
      <c r="E798" s="418"/>
      <c r="F798" s="419"/>
      <c r="G798" s="420"/>
      <c r="H798" s="421"/>
    </row>
    <row r="799" spans="1:8" s="133" customFormat="1">
      <c r="A799" s="568"/>
      <c r="B799" s="422"/>
      <c r="C799" s="418"/>
      <c r="D799" s="422"/>
      <c r="E799" s="418"/>
      <c r="F799" s="419"/>
      <c r="G799" s="420"/>
      <c r="H799" s="421"/>
    </row>
    <row r="800" spans="1:8" s="133" customFormat="1">
      <c r="A800" s="568"/>
      <c r="B800" s="422"/>
      <c r="C800" s="418"/>
      <c r="D800" s="422"/>
      <c r="E800" s="418"/>
      <c r="F800" s="419"/>
      <c r="G800" s="420"/>
      <c r="H800" s="421"/>
    </row>
    <row r="801" spans="1:8" s="133" customFormat="1">
      <c r="A801" s="568"/>
      <c r="B801" s="422"/>
      <c r="C801" s="418"/>
      <c r="D801" s="422"/>
      <c r="E801" s="418"/>
      <c r="F801" s="419"/>
      <c r="G801" s="420"/>
      <c r="H801" s="421"/>
    </row>
    <row r="802" spans="1:8" s="133" customFormat="1">
      <c r="A802" s="568"/>
      <c r="B802" s="422"/>
      <c r="C802" s="418"/>
      <c r="D802" s="422"/>
      <c r="E802" s="418"/>
      <c r="F802" s="423"/>
      <c r="G802" s="420"/>
      <c r="H802" s="421"/>
    </row>
    <row r="803" spans="1:8" s="133" customFormat="1">
      <c r="A803" s="568"/>
      <c r="B803" s="422"/>
      <c r="C803" s="418"/>
      <c r="D803" s="422"/>
      <c r="E803" s="418"/>
      <c r="F803" s="419"/>
      <c r="G803" s="420"/>
      <c r="H803" s="421"/>
    </row>
    <row r="804" spans="1:8" s="133" customFormat="1">
      <c r="A804" s="568"/>
      <c r="B804" s="417"/>
      <c r="C804" s="418"/>
      <c r="D804" s="417"/>
      <c r="E804" s="418"/>
      <c r="F804" s="419"/>
      <c r="G804" s="420"/>
      <c r="H804" s="421"/>
    </row>
    <row r="805" spans="1:8" s="133" customFormat="1">
      <c r="A805" s="568"/>
      <c r="B805" s="417"/>
      <c r="C805" s="418"/>
      <c r="D805" s="417"/>
      <c r="E805" s="418"/>
      <c r="F805" s="419"/>
      <c r="G805" s="420"/>
      <c r="H805" s="421"/>
    </row>
    <row r="806" spans="1:8" s="133" customFormat="1">
      <c r="A806" s="568"/>
      <c r="B806" s="422"/>
      <c r="C806" s="418"/>
      <c r="D806" s="422"/>
      <c r="E806" s="418"/>
      <c r="F806" s="419"/>
      <c r="G806" s="420"/>
      <c r="H806" s="421"/>
    </row>
    <row r="807" spans="1:8" s="133" customFormat="1">
      <c r="A807" s="568"/>
      <c r="B807" s="417"/>
      <c r="C807" s="418"/>
      <c r="D807" s="417"/>
      <c r="E807" s="418"/>
      <c r="F807" s="419"/>
      <c r="G807" s="420"/>
      <c r="H807" s="421"/>
    </row>
    <row r="808" spans="1:8" s="133" customFormat="1">
      <c r="A808" s="568"/>
      <c r="B808" s="417"/>
      <c r="C808" s="418"/>
      <c r="D808" s="417"/>
      <c r="E808" s="418"/>
      <c r="F808" s="419"/>
      <c r="G808" s="420"/>
      <c r="H808" s="421"/>
    </row>
    <row r="809" spans="1:8" s="133" customFormat="1">
      <c r="A809" s="568"/>
      <c r="B809" s="417"/>
      <c r="C809" s="418"/>
      <c r="D809" s="417"/>
      <c r="E809" s="418"/>
      <c r="F809" s="419"/>
      <c r="G809" s="420"/>
      <c r="H809" s="421"/>
    </row>
    <row r="810" spans="1:8" s="133" customFormat="1">
      <c r="A810" s="568"/>
      <c r="B810" s="422"/>
      <c r="C810" s="418"/>
      <c r="D810" s="422"/>
      <c r="E810" s="418"/>
      <c r="F810" s="419"/>
      <c r="G810" s="420"/>
      <c r="H810" s="421"/>
    </row>
    <row r="811" spans="1:8" s="133" customFormat="1">
      <c r="A811" s="568"/>
      <c r="B811" s="422"/>
      <c r="C811" s="418"/>
      <c r="D811" s="422"/>
      <c r="E811" s="418"/>
      <c r="F811" s="419"/>
      <c r="G811" s="420"/>
      <c r="H811" s="421"/>
    </row>
    <row r="812" spans="1:8" s="133" customFormat="1">
      <c r="A812" s="568"/>
      <c r="B812" s="422"/>
      <c r="C812" s="418"/>
      <c r="D812" s="422"/>
      <c r="E812" s="418"/>
      <c r="F812" s="419"/>
      <c r="G812" s="420"/>
      <c r="H812" s="421"/>
    </row>
    <row r="813" spans="1:8" s="133" customFormat="1">
      <c r="A813" s="568"/>
      <c r="B813" s="422"/>
      <c r="C813" s="418"/>
      <c r="D813" s="422"/>
      <c r="E813" s="418"/>
      <c r="F813" s="419"/>
      <c r="G813" s="420"/>
      <c r="H813" s="421"/>
    </row>
    <row r="814" spans="1:8" s="133" customFormat="1">
      <c r="A814" s="568"/>
      <c r="B814" s="417"/>
      <c r="C814" s="418"/>
      <c r="D814" s="417"/>
      <c r="E814" s="418"/>
      <c r="F814" s="419"/>
      <c r="G814" s="420"/>
      <c r="H814" s="421"/>
    </row>
    <row r="815" spans="1:8" s="133" customFormat="1">
      <c r="A815" s="568"/>
      <c r="B815" s="422"/>
      <c r="C815" s="418"/>
      <c r="D815" s="422"/>
      <c r="E815" s="418"/>
      <c r="F815" s="419"/>
      <c r="G815" s="420"/>
      <c r="H815" s="421"/>
    </row>
    <row r="816" spans="1:8" s="133" customFormat="1">
      <c r="A816" s="568"/>
      <c r="B816" s="422"/>
      <c r="C816" s="418"/>
      <c r="D816" s="422"/>
      <c r="E816" s="418"/>
      <c r="F816" s="419"/>
      <c r="G816" s="420"/>
      <c r="H816" s="421"/>
    </row>
    <row r="817" spans="1:8" s="133" customFormat="1">
      <c r="A817" s="568"/>
      <c r="B817" s="422"/>
      <c r="C817" s="418"/>
      <c r="D817" s="422"/>
      <c r="E817" s="418"/>
      <c r="F817" s="419"/>
      <c r="G817" s="420"/>
      <c r="H817" s="421"/>
    </row>
    <row r="818" spans="1:8" s="133" customFormat="1">
      <c r="A818" s="568"/>
      <c r="B818" s="417"/>
      <c r="C818" s="418"/>
      <c r="D818" s="417"/>
      <c r="E818" s="418"/>
      <c r="F818" s="419"/>
      <c r="G818" s="420"/>
      <c r="H818" s="421"/>
    </row>
    <row r="819" spans="1:8" s="133" customFormat="1">
      <c r="A819" s="568"/>
      <c r="B819" s="422"/>
      <c r="C819" s="418"/>
      <c r="D819" s="422"/>
      <c r="E819" s="418"/>
      <c r="F819" s="419"/>
      <c r="G819" s="420"/>
      <c r="H819" s="421"/>
    </row>
    <row r="820" spans="1:8" s="133" customFormat="1">
      <c r="A820" s="568"/>
      <c r="B820" s="422"/>
      <c r="C820" s="418"/>
      <c r="D820" s="422"/>
      <c r="E820" s="418"/>
      <c r="F820" s="419"/>
      <c r="G820" s="420"/>
      <c r="H820" s="421"/>
    </row>
    <row r="821" spans="1:8" s="133" customFormat="1">
      <c r="A821" s="568"/>
      <c r="B821" s="422"/>
      <c r="C821" s="418"/>
      <c r="D821" s="422"/>
      <c r="E821" s="418"/>
      <c r="F821" s="419"/>
      <c r="G821" s="420"/>
      <c r="H821" s="421"/>
    </row>
    <row r="822" spans="1:8" s="133" customFormat="1">
      <c r="A822" s="568"/>
      <c r="B822" s="422"/>
      <c r="C822" s="418"/>
      <c r="D822" s="422"/>
      <c r="E822" s="418"/>
      <c r="F822" s="423"/>
      <c r="G822" s="420"/>
      <c r="H822" s="421"/>
    </row>
    <row r="823" spans="1:8" s="133" customFormat="1">
      <c r="A823" s="568"/>
      <c r="B823" s="422"/>
      <c r="C823" s="418"/>
      <c r="D823" s="422"/>
      <c r="E823" s="418"/>
      <c r="F823" s="419"/>
      <c r="G823" s="420"/>
      <c r="H823" s="421"/>
    </row>
    <row r="824" spans="1:8" s="133" customFormat="1">
      <c r="A824" s="568"/>
      <c r="B824" s="422"/>
      <c r="C824" s="418"/>
      <c r="D824" s="422"/>
      <c r="E824" s="418"/>
      <c r="F824" s="419"/>
      <c r="G824" s="420"/>
      <c r="H824" s="421"/>
    </row>
    <row r="825" spans="1:8" s="133" customFormat="1">
      <c r="A825" s="568"/>
      <c r="B825" s="422"/>
      <c r="C825" s="418"/>
      <c r="D825" s="422"/>
      <c r="E825" s="418"/>
      <c r="F825" s="423"/>
      <c r="G825" s="420"/>
      <c r="H825" s="421"/>
    </row>
    <row r="826" spans="1:8" s="133" customFormat="1">
      <c r="A826" s="568"/>
      <c r="B826" s="422"/>
      <c r="C826" s="418"/>
      <c r="D826" s="422"/>
      <c r="E826" s="418"/>
      <c r="F826" s="419"/>
      <c r="G826" s="420"/>
      <c r="H826" s="421"/>
    </row>
    <row r="827" spans="1:8" s="133" customFormat="1">
      <c r="A827" s="568"/>
      <c r="B827" s="422"/>
      <c r="C827" s="418"/>
      <c r="D827" s="422"/>
      <c r="E827" s="418"/>
      <c r="F827" s="423"/>
      <c r="G827" s="420"/>
      <c r="H827" s="421"/>
    </row>
    <row r="828" spans="1:8" s="133" customFormat="1">
      <c r="A828" s="568"/>
      <c r="B828" s="422"/>
      <c r="C828" s="418"/>
      <c r="D828" s="422"/>
      <c r="E828" s="418"/>
      <c r="F828" s="419"/>
      <c r="G828" s="420"/>
      <c r="H828" s="421"/>
    </row>
    <row r="829" spans="1:8" s="133" customFormat="1">
      <c r="A829" s="568"/>
      <c r="B829" s="422"/>
      <c r="C829" s="418"/>
      <c r="D829" s="422"/>
      <c r="E829" s="418"/>
      <c r="F829" s="419"/>
      <c r="G829" s="420"/>
      <c r="H829" s="421"/>
    </row>
    <row r="830" spans="1:8" s="133" customFormat="1">
      <c r="A830" s="568"/>
      <c r="B830" s="422"/>
      <c r="C830" s="418"/>
      <c r="D830" s="422"/>
      <c r="E830" s="418"/>
      <c r="F830" s="419"/>
      <c r="G830" s="420"/>
      <c r="H830" s="421"/>
    </row>
    <row r="831" spans="1:8" s="133" customFormat="1">
      <c r="A831" s="568"/>
      <c r="B831" s="422"/>
      <c r="C831" s="418"/>
      <c r="D831" s="422"/>
      <c r="E831" s="418"/>
      <c r="F831" s="423"/>
      <c r="G831" s="420"/>
      <c r="H831" s="421"/>
    </row>
    <row r="832" spans="1:8" s="133" customFormat="1">
      <c r="A832" s="568"/>
      <c r="B832" s="422"/>
      <c r="C832" s="418"/>
      <c r="D832" s="422"/>
      <c r="E832" s="418"/>
      <c r="F832" s="423"/>
      <c r="G832" s="420"/>
      <c r="H832" s="421"/>
    </row>
    <row r="833" spans="1:11">
      <c r="A833" s="568"/>
      <c r="B833" s="417"/>
      <c r="C833" s="418"/>
      <c r="D833" s="417"/>
      <c r="E833" s="418"/>
      <c r="F833" s="419"/>
      <c r="G833" s="420"/>
      <c r="H833" s="421"/>
      <c r="I833" s="133"/>
      <c r="J833" s="133"/>
      <c r="K833" s="133"/>
    </row>
    <row r="834" spans="1:11">
      <c r="A834" s="568"/>
      <c r="B834" s="422"/>
      <c r="C834" s="418"/>
      <c r="D834" s="422"/>
      <c r="E834" s="418"/>
      <c r="F834" s="419"/>
      <c r="G834" s="420"/>
      <c r="H834" s="421"/>
      <c r="I834" s="133"/>
      <c r="J834" s="133"/>
      <c r="K834" s="133"/>
    </row>
    <row r="835" spans="1:11">
      <c r="A835" s="568"/>
      <c r="B835" s="417"/>
      <c r="C835" s="418"/>
      <c r="D835" s="417"/>
      <c r="E835" s="418"/>
      <c r="F835" s="419"/>
      <c r="G835" s="420"/>
      <c r="H835" s="421"/>
      <c r="I835" s="133"/>
      <c r="J835" s="133"/>
      <c r="K835" s="133"/>
    </row>
    <row r="836" spans="1:11">
      <c r="A836" s="568"/>
      <c r="B836" s="422"/>
      <c r="C836" s="418"/>
      <c r="D836" s="422"/>
      <c r="E836" s="418"/>
      <c r="F836" s="419"/>
      <c r="G836" s="420"/>
      <c r="H836" s="421"/>
      <c r="I836" s="133"/>
      <c r="J836" s="133"/>
      <c r="K836" s="133"/>
    </row>
    <row r="837" spans="1:11">
      <c r="A837" s="568"/>
      <c r="B837" s="422"/>
      <c r="C837" s="418"/>
      <c r="D837" s="422"/>
      <c r="E837" s="418"/>
      <c r="F837" s="423"/>
      <c r="G837" s="420"/>
      <c r="H837" s="421"/>
      <c r="I837" s="133"/>
      <c r="J837" s="133"/>
      <c r="K837" s="133"/>
    </row>
    <row r="838" spans="1:11">
      <c r="A838" s="568"/>
      <c r="B838" s="422"/>
      <c r="C838" s="418"/>
      <c r="D838" s="422"/>
      <c r="E838" s="418"/>
      <c r="F838" s="419"/>
      <c r="G838" s="420"/>
      <c r="H838" s="421"/>
      <c r="I838" s="133"/>
      <c r="J838" s="133"/>
      <c r="K838" s="133"/>
    </row>
    <row r="839" spans="1:11">
      <c r="A839" s="568"/>
      <c r="B839" s="422"/>
      <c r="C839" s="418"/>
      <c r="D839" s="422"/>
      <c r="E839" s="418"/>
      <c r="F839" s="423"/>
      <c r="G839" s="420"/>
      <c r="H839" s="421"/>
      <c r="I839" s="133"/>
      <c r="J839" s="133"/>
      <c r="K839" s="133"/>
    </row>
    <row r="840" spans="1:11">
      <c r="A840" s="416"/>
      <c r="B840" s="422"/>
      <c r="C840" s="418"/>
      <c r="D840" s="422"/>
      <c r="E840" s="418"/>
      <c r="F840" s="423"/>
      <c r="G840" s="420"/>
      <c r="H840" s="421"/>
      <c r="I840" s="133"/>
      <c r="J840" s="133"/>
      <c r="K840" s="133"/>
    </row>
    <row r="841" spans="1:11">
      <c r="A841" s="416"/>
      <c r="B841" s="422"/>
      <c r="C841" s="418"/>
      <c r="D841" s="422"/>
      <c r="E841" s="418"/>
      <c r="F841" s="423"/>
      <c r="G841" s="420"/>
      <c r="H841" s="421"/>
      <c r="I841" s="133"/>
      <c r="J841" s="133"/>
      <c r="K841" s="133"/>
    </row>
    <row r="842" spans="1:11">
      <c r="A842" s="416"/>
      <c r="B842" s="422"/>
      <c r="C842" s="418"/>
      <c r="D842" s="422"/>
      <c r="E842" s="418"/>
      <c r="F842" s="419"/>
      <c r="G842" s="420"/>
      <c r="H842" s="421"/>
      <c r="I842" s="133"/>
      <c r="J842" s="133"/>
      <c r="K842" s="133"/>
    </row>
    <row r="843" spans="1:11">
      <c r="A843" s="416"/>
      <c r="B843" s="422"/>
      <c r="C843" s="418"/>
      <c r="D843" s="422"/>
      <c r="E843" s="418"/>
      <c r="F843" s="423"/>
      <c r="G843" s="420"/>
      <c r="H843" s="421"/>
      <c r="I843" s="133"/>
      <c r="J843" s="133"/>
      <c r="K843" s="133"/>
    </row>
    <row r="844" spans="1:11">
      <c r="A844" s="416"/>
      <c r="B844" s="422"/>
      <c r="C844" s="418"/>
      <c r="D844" s="422"/>
      <c r="E844" s="418"/>
      <c r="F844" s="419"/>
      <c r="G844" s="420"/>
      <c r="H844" s="421"/>
      <c r="I844" s="133"/>
      <c r="J844" s="133"/>
      <c r="K844" s="133"/>
    </row>
    <row r="845" spans="1:11">
      <c r="A845" s="416"/>
      <c r="B845" s="417"/>
      <c r="C845" s="418"/>
      <c r="D845" s="417"/>
      <c r="E845" s="418"/>
      <c r="F845" s="419"/>
      <c r="G845" s="420"/>
      <c r="H845" s="421"/>
      <c r="I845" s="133"/>
      <c r="J845" s="133"/>
      <c r="K845" s="133"/>
    </row>
    <row r="846" spans="1:11">
      <c r="A846" s="416"/>
      <c r="B846" s="422"/>
      <c r="C846" s="418"/>
      <c r="D846" s="422"/>
      <c r="E846" s="418"/>
      <c r="F846" s="419"/>
      <c r="G846" s="420"/>
      <c r="H846" s="421"/>
      <c r="I846" s="133"/>
      <c r="J846" s="133"/>
      <c r="K846" s="133"/>
    </row>
    <row r="847" spans="1:11">
      <c r="A847" s="416"/>
      <c r="B847" s="422"/>
      <c r="C847" s="418"/>
      <c r="D847" s="422"/>
      <c r="E847" s="418"/>
      <c r="F847" s="419"/>
      <c r="G847" s="420"/>
      <c r="H847" s="421"/>
      <c r="I847" s="133"/>
      <c r="J847" s="133"/>
      <c r="K847" s="133"/>
    </row>
    <row r="848" spans="1:11">
      <c r="A848" s="416"/>
      <c r="B848" s="422"/>
      <c r="C848" s="418"/>
      <c r="D848" s="422"/>
      <c r="E848" s="418"/>
      <c r="F848" s="419"/>
      <c r="G848" s="420"/>
      <c r="H848" s="421"/>
      <c r="I848" s="133"/>
      <c r="J848" s="133"/>
      <c r="K848" s="133"/>
    </row>
    <row r="849" spans="1:11" ht="13.8" thickBot="1">
      <c r="A849" s="416"/>
      <c r="B849" s="417"/>
      <c r="C849" s="418"/>
      <c r="D849" s="417"/>
      <c r="E849" s="418"/>
      <c r="F849" s="419"/>
      <c r="G849" s="420"/>
      <c r="H849" s="421"/>
      <c r="I849" s="133"/>
      <c r="J849" s="133"/>
      <c r="K849" s="133"/>
    </row>
    <row r="850" spans="1:11" ht="13.8" thickTop="1">
      <c r="A850" s="335" t="s">
        <v>2722</v>
      </c>
      <c r="B850" s="335"/>
      <c r="C850" s="335"/>
      <c r="D850" s="335"/>
      <c r="E850" s="335"/>
      <c r="F850" s="335"/>
      <c r="G850" s="335"/>
      <c r="H850" s="375">
        <f>SUM(H6:H842)</f>
        <v>1185392259</v>
      </c>
      <c r="I850" s="133"/>
      <c r="J850" s="133"/>
      <c r="K850" s="133"/>
    </row>
    <row r="851" spans="1:11">
      <c r="A851" s="377"/>
      <c r="B851" s="378"/>
      <c r="C851" s="378"/>
      <c r="D851" s="378"/>
      <c r="E851" s="378"/>
      <c r="F851" s="379"/>
      <c r="G851" s="379"/>
      <c r="H851" s="380"/>
      <c r="I851" s="133"/>
      <c r="J851" s="133"/>
      <c r="K851" s="133"/>
    </row>
    <row r="852" spans="1:11">
      <c r="A852" s="377"/>
      <c r="B852" s="378"/>
      <c r="C852" s="378"/>
      <c r="D852" s="378"/>
      <c r="E852" s="378"/>
      <c r="F852" s="379"/>
      <c r="G852" s="379"/>
      <c r="H852" s="380"/>
      <c r="I852" s="133"/>
      <c r="J852" s="133"/>
      <c r="K852" s="133"/>
    </row>
    <row r="853" spans="1:11">
      <c r="A853" s="377"/>
      <c r="B853" s="378"/>
      <c r="C853" s="378"/>
      <c r="D853" s="378"/>
      <c r="E853" s="378"/>
      <c r="F853" s="379"/>
      <c r="G853" s="379"/>
      <c r="H853" s="380"/>
      <c r="I853" s="133"/>
      <c r="J853" s="133"/>
      <c r="K853" s="133"/>
    </row>
    <row r="854" spans="1:11">
      <c r="A854" s="377"/>
      <c r="B854" s="378"/>
      <c r="C854" s="378"/>
      <c r="D854" s="378"/>
      <c r="E854" s="378"/>
      <c r="F854" s="379"/>
      <c r="G854" s="379"/>
      <c r="H854" s="491"/>
      <c r="I854" s="133"/>
      <c r="J854" s="133"/>
      <c r="K854" s="133"/>
    </row>
    <row r="855" spans="1:11">
      <c r="A855" s="377"/>
      <c r="B855" s="378"/>
      <c r="C855" s="378"/>
      <c r="D855" s="378"/>
      <c r="E855" s="378"/>
      <c r="F855" s="379"/>
      <c r="G855" s="379"/>
      <c r="H855" s="380"/>
      <c r="I855" s="133"/>
      <c r="J855" s="133"/>
      <c r="K855" s="133"/>
    </row>
    <row r="856" spans="1:11">
      <c r="A856" s="377"/>
      <c r="B856" s="378"/>
      <c r="C856" s="378"/>
      <c r="D856" s="378"/>
      <c r="E856" s="378"/>
      <c r="F856" s="379"/>
      <c r="G856" s="379"/>
      <c r="H856" s="380"/>
      <c r="I856" s="133"/>
      <c r="J856" s="133"/>
      <c r="K856" s="133"/>
    </row>
    <row r="857" spans="1:11">
      <c r="A857" s="377"/>
      <c r="B857" s="378"/>
      <c r="C857" s="378"/>
      <c r="D857" s="378"/>
      <c r="E857" s="378"/>
      <c r="F857" s="379"/>
      <c r="G857" s="379"/>
      <c r="H857" s="380"/>
      <c r="I857" s="133"/>
      <c r="J857" s="133"/>
      <c r="K857" s="133"/>
    </row>
    <row r="858" spans="1:11">
      <c r="A858" s="377"/>
      <c r="B858" s="378"/>
      <c r="C858" s="378"/>
      <c r="D858" s="378"/>
      <c r="E858" s="378"/>
      <c r="F858" s="379"/>
      <c r="G858" s="379"/>
      <c r="H858" s="380"/>
      <c r="I858" s="133"/>
      <c r="J858" s="133"/>
      <c r="K858" s="133"/>
    </row>
    <row r="859" spans="1:11">
      <c r="A859" s="377"/>
      <c r="B859" s="378"/>
      <c r="C859" s="378"/>
      <c r="D859" s="378"/>
      <c r="E859" s="378"/>
      <c r="F859" s="379"/>
      <c r="G859" s="379"/>
      <c r="H859" s="380"/>
      <c r="I859" s="133"/>
      <c r="J859" s="133"/>
      <c r="K859" s="133"/>
    </row>
    <row r="860" spans="1:11">
      <c r="A860" s="377"/>
      <c r="B860" s="378"/>
      <c r="C860" s="378"/>
      <c r="D860" s="378"/>
      <c r="E860" s="378"/>
      <c r="F860" s="379"/>
      <c r="G860" s="379"/>
      <c r="H860" s="380"/>
      <c r="I860" s="133"/>
      <c r="J860" s="133"/>
      <c r="K860" s="133"/>
    </row>
    <row r="861" spans="1:11">
      <c r="A861" s="377"/>
      <c r="B861" s="378"/>
      <c r="C861" s="378"/>
      <c r="D861" s="378"/>
      <c r="E861" s="378"/>
      <c r="F861" s="379"/>
      <c r="G861" s="379"/>
      <c r="H861" s="380"/>
      <c r="I861" s="133"/>
      <c r="J861" s="133"/>
      <c r="K861" s="133"/>
    </row>
    <row r="862" spans="1:11">
      <c r="A862" s="377"/>
      <c r="B862" s="378"/>
      <c r="C862" s="378"/>
      <c r="D862" s="378"/>
      <c r="E862" s="378"/>
      <c r="F862" s="379"/>
      <c r="G862" s="379"/>
      <c r="H862" s="380"/>
      <c r="I862" s="133"/>
      <c r="J862" s="133"/>
      <c r="K862" s="133"/>
    </row>
    <row r="863" spans="1:11">
      <c r="A863" s="377"/>
      <c r="B863" s="378"/>
      <c r="C863" s="378"/>
      <c r="D863" s="378"/>
      <c r="E863" s="378"/>
      <c r="F863" s="379"/>
      <c r="G863" s="379"/>
      <c r="H863" s="380"/>
      <c r="I863" s="133"/>
      <c r="J863" s="133"/>
      <c r="K863" s="133"/>
    </row>
    <row r="864" spans="1:11">
      <c r="A864" s="377"/>
      <c r="B864" s="378"/>
      <c r="C864" s="378"/>
      <c r="D864" s="378"/>
      <c r="E864" s="378"/>
      <c r="F864" s="379"/>
      <c r="G864" s="379"/>
      <c r="H864" s="380"/>
      <c r="I864" s="133"/>
      <c r="J864" s="133"/>
      <c r="K864" s="133"/>
    </row>
    <row r="865" spans="1:11">
      <c r="A865" s="377"/>
      <c r="B865" s="378"/>
      <c r="C865" s="378"/>
      <c r="D865" s="378"/>
      <c r="E865" s="378"/>
      <c r="F865" s="379"/>
      <c r="G865" s="379"/>
      <c r="H865" s="380"/>
      <c r="I865" s="133"/>
      <c r="J865" s="133"/>
      <c r="K865" s="133"/>
    </row>
    <row r="866" spans="1:11">
      <c r="A866" s="377"/>
      <c r="B866" s="378"/>
      <c r="C866" s="378"/>
      <c r="D866" s="378"/>
      <c r="E866" s="378"/>
      <c r="F866" s="379"/>
      <c r="G866" s="379"/>
      <c r="H866" s="380"/>
      <c r="I866" s="133"/>
      <c r="J866" s="133"/>
      <c r="K866" s="133"/>
    </row>
    <row r="867" spans="1:11">
      <c r="A867" s="377"/>
      <c r="B867" s="378"/>
      <c r="C867" s="378"/>
      <c r="D867" s="378"/>
      <c r="E867" s="378"/>
      <c r="F867" s="379"/>
      <c r="G867" s="379"/>
      <c r="H867" s="380"/>
      <c r="I867" s="133"/>
      <c r="J867" s="133"/>
      <c r="K867" s="133"/>
    </row>
    <row r="868" spans="1:11">
      <c r="A868" s="377"/>
      <c r="B868" s="378"/>
      <c r="C868" s="378"/>
      <c r="D868" s="378"/>
      <c r="E868" s="378"/>
      <c r="F868" s="379"/>
      <c r="G868" s="379"/>
      <c r="H868" s="380"/>
      <c r="I868" s="133"/>
      <c r="J868" s="133"/>
      <c r="K868" s="133"/>
    </row>
    <row r="869" spans="1:11">
      <c r="A869" s="377"/>
      <c r="B869" s="378"/>
      <c r="C869" s="378"/>
      <c r="D869" s="378"/>
      <c r="E869" s="378"/>
      <c r="F869" s="379"/>
      <c r="G869" s="379"/>
      <c r="H869" s="380"/>
      <c r="I869" s="133"/>
      <c r="J869" s="133"/>
      <c r="K869" s="133"/>
    </row>
    <row r="870" spans="1:11">
      <c r="A870" s="377"/>
      <c r="B870" s="378"/>
      <c r="C870" s="378"/>
      <c r="D870" s="378"/>
      <c r="E870" s="378"/>
      <c r="F870" s="379"/>
      <c r="G870" s="379"/>
      <c r="H870" s="380"/>
      <c r="I870" s="133"/>
      <c r="J870" s="133"/>
      <c r="K870" s="133"/>
    </row>
    <row r="871" spans="1:11">
      <c r="A871" s="377"/>
      <c r="B871" s="378"/>
      <c r="C871" s="378"/>
      <c r="D871" s="378"/>
      <c r="E871" s="378"/>
      <c r="F871" s="379"/>
      <c r="G871" s="379"/>
      <c r="H871" s="380"/>
      <c r="I871" s="133"/>
      <c r="J871" s="133"/>
      <c r="K871" s="133"/>
    </row>
    <row r="872" spans="1:11">
      <c r="A872" s="377"/>
      <c r="B872" s="378"/>
      <c r="C872" s="378"/>
      <c r="D872" s="378"/>
      <c r="E872" s="378"/>
      <c r="F872" s="379"/>
      <c r="G872" s="379"/>
      <c r="H872" s="380"/>
      <c r="I872" s="133"/>
      <c r="J872" s="133"/>
      <c r="K872" s="133"/>
    </row>
    <row r="873" spans="1:11">
      <c r="A873" s="377"/>
      <c r="B873" s="378"/>
      <c r="C873" s="378"/>
      <c r="D873" s="378"/>
      <c r="E873" s="378"/>
      <c r="F873" s="379"/>
      <c r="G873" s="379"/>
      <c r="H873" s="380"/>
      <c r="I873" s="133"/>
      <c r="J873" s="133"/>
      <c r="K873" s="133"/>
    </row>
    <row r="874" spans="1:11">
      <c r="A874" s="377"/>
      <c r="B874" s="378"/>
      <c r="C874" s="378"/>
      <c r="D874" s="378"/>
      <c r="E874" s="378"/>
      <c r="F874" s="379"/>
      <c r="G874" s="379"/>
      <c r="H874" s="380"/>
      <c r="I874" s="133"/>
      <c r="J874" s="133"/>
      <c r="K874" s="133"/>
    </row>
    <row r="875" spans="1:11">
      <c r="A875" s="377"/>
      <c r="B875" s="378"/>
      <c r="C875" s="378"/>
      <c r="D875" s="378"/>
      <c r="E875" s="378"/>
      <c r="F875" s="379"/>
      <c r="G875" s="379"/>
      <c r="H875" s="380"/>
      <c r="I875" s="133"/>
      <c r="J875" s="133"/>
      <c r="K875" s="133"/>
    </row>
    <row r="876" spans="1:11">
      <c r="A876" s="377"/>
      <c r="B876" s="378"/>
      <c r="C876" s="378"/>
      <c r="D876" s="378"/>
      <c r="E876" s="378"/>
      <c r="F876" s="379"/>
      <c r="G876" s="379"/>
      <c r="H876" s="380"/>
      <c r="I876" s="133"/>
      <c r="J876" s="133"/>
      <c r="K876" s="133"/>
    </row>
    <row r="877" spans="1:11">
      <c r="A877" s="377"/>
      <c r="B877" s="378"/>
      <c r="C877" s="378"/>
      <c r="D877" s="378"/>
      <c r="E877" s="378"/>
      <c r="F877" s="379"/>
      <c r="G877" s="379"/>
      <c r="H877" s="380"/>
      <c r="I877" s="133"/>
      <c r="J877" s="133"/>
      <c r="K877" s="133"/>
    </row>
    <row r="878" spans="1:11">
      <c r="A878" s="377"/>
      <c r="B878" s="378"/>
      <c r="C878" s="378"/>
      <c r="D878" s="378"/>
      <c r="E878" s="378"/>
      <c r="F878" s="379"/>
      <c r="G878" s="379"/>
      <c r="H878" s="380"/>
      <c r="I878" s="133"/>
      <c r="J878" s="133"/>
      <c r="K878" s="133"/>
    </row>
    <row r="879" spans="1:11">
      <c r="A879" s="377"/>
      <c r="B879" s="378"/>
      <c r="C879" s="378"/>
      <c r="D879" s="378"/>
      <c r="E879" s="378"/>
      <c r="F879" s="379"/>
      <c r="G879" s="379"/>
      <c r="H879" s="380"/>
      <c r="I879" s="133"/>
      <c r="J879" s="133"/>
      <c r="K879" s="133"/>
    </row>
    <row r="880" spans="1:11">
      <c r="A880" s="377"/>
      <c r="B880" s="378"/>
      <c r="C880" s="378"/>
      <c r="D880" s="378"/>
      <c r="E880" s="378"/>
      <c r="F880" s="379"/>
      <c r="G880" s="379"/>
      <c r="H880" s="380"/>
      <c r="I880" s="133"/>
      <c r="J880" s="133"/>
      <c r="K880" s="133"/>
    </row>
    <row r="881" spans="1:11">
      <c r="A881" s="377"/>
      <c r="B881" s="378"/>
      <c r="C881" s="378"/>
      <c r="D881" s="378"/>
      <c r="E881" s="378"/>
      <c r="F881" s="379"/>
      <c r="G881" s="379"/>
      <c r="H881" s="380"/>
      <c r="I881" s="133"/>
      <c r="J881" s="133"/>
      <c r="K881" s="133"/>
    </row>
    <row r="882" spans="1:11">
      <c r="A882" s="377"/>
      <c r="B882" s="378"/>
      <c r="C882" s="378"/>
      <c r="D882" s="378"/>
      <c r="E882" s="378"/>
      <c r="F882" s="379"/>
      <c r="G882" s="379"/>
      <c r="H882" s="380"/>
      <c r="I882" s="133"/>
      <c r="J882" s="133"/>
      <c r="K882" s="133"/>
    </row>
    <row r="883" spans="1:11">
      <c r="A883" s="377"/>
      <c r="B883" s="378"/>
      <c r="C883" s="378"/>
      <c r="D883" s="378"/>
      <c r="E883" s="378"/>
      <c r="F883" s="379"/>
      <c r="G883" s="379"/>
      <c r="H883" s="380"/>
      <c r="I883" s="133"/>
      <c r="J883" s="133"/>
      <c r="K883" s="133"/>
    </row>
    <row r="884" spans="1:11">
      <c r="A884" s="377"/>
      <c r="B884" s="378"/>
      <c r="C884" s="378"/>
      <c r="D884" s="378"/>
      <c r="E884" s="378"/>
      <c r="F884" s="379"/>
      <c r="G884" s="379"/>
      <c r="H884" s="380"/>
      <c r="I884" s="133"/>
      <c r="J884" s="133"/>
      <c r="K884" s="133"/>
    </row>
    <row r="885" spans="1:11">
      <c r="A885" s="377"/>
      <c r="B885" s="378"/>
      <c r="C885" s="378"/>
      <c r="D885" s="378"/>
      <c r="E885" s="378"/>
      <c r="F885" s="379"/>
      <c r="G885" s="379"/>
      <c r="H885" s="380"/>
      <c r="I885" s="133"/>
      <c r="J885" s="133"/>
      <c r="K885" s="133"/>
    </row>
    <row r="886" spans="1:11">
      <c r="A886" s="377"/>
      <c r="B886" s="378"/>
      <c r="C886" s="378"/>
      <c r="D886" s="378"/>
      <c r="E886" s="378"/>
      <c r="F886" s="379"/>
      <c r="G886" s="379"/>
      <c r="H886" s="380"/>
      <c r="I886" s="133"/>
      <c r="J886" s="133"/>
      <c r="K886" s="133"/>
    </row>
    <row r="887" spans="1:11">
      <c r="A887" s="377"/>
      <c r="B887" s="378"/>
      <c r="C887" s="378"/>
      <c r="D887" s="378"/>
      <c r="E887" s="378"/>
      <c r="F887" s="379"/>
      <c r="G887" s="379"/>
      <c r="H887" s="380"/>
      <c r="I887" s="133"/>
      <c r="J887" s="133"/>
      <c r="K887" s="133"/>
    </row>
    <row r="888" spans="1:11">
      <c r="A888" s="377"/>
      <c r="B888" s="378"/>
      <c r="C888" s="378"/>
      <c r="D888" s="378"/>
      <c r="E888" s="378"/>
      <c r="F888" s="379"/>
      <c r="G888" s="379"/>
      <c r="H888" s="380"/>
      <c r="I888" s="133"/>
      <c r="J888" s="133"/>
      <c r="K888" s="133"/>
    </row>
    <row r="889" spans="1:11">
      <c r="A889" s="377"/>
      <c r="B889" s="378"/>
      <c r="C889" s="378"/>
      <c r="D889" s="378"/>
      <c r="E889" s="378"/>
      <c r="F889" s="379"/>
      <c r="G889" s="379"/>
      <c r="H889" s="380"/>
      <c r="I889" s="133"/>
      <c r="J889" s="133"/>
      <c r="K889" s="133"/>
    </row>
    <row r="890" spans="1:11">
      <c r="A890" s="377"/>
      <c r="B890" s="378"/>
      <c r="C890" s="378"/>
      <c r="D890" s="378"/>
      <c r="E890" s="378"/>
      <c r="F890" s="379"/>
      <c r="G890" s="379"/>
      <c r="H890" s="380"/>
      <c r="I890" s="133"/>
      <c r="J890" s="133"/>
      <c r="K890" s="133"/>
    </row>
    <row r="891" spans="1:11">
      <c r="A891" s="377"/>
      <c r="B891" s="378"/>
      <c r="C891" s="378"/>
      <c r="D891" s="378"/>
      <c r="E891" s="378"/>
      <c r="F891" s="379"/>
      <c r="G891" s="379"/>
      <c r="H891" s="380"/>
      <c r="I891" s="133"/>
      <c r="J891" s="133"/>
      <c r="K891" s="133"/>
    </row>
    <row r="892" spans="1:11">
      <c r="A892" s="377"/>
      <c r="B892" s="378"/>
      <c r="C892" s="378"/>
      <c r="D892" s="378"/>
      <c r="E892" s="378"/>
      <c r="F892" s="379"/>
      <c r="G892" s="379"/>
      <c r="H892" s="380"/>
      <c r="I892" s="133"/>
      <c r="J892" s="133"/>
      <c r="K892" s="133"/>
    </row>
    <row r="893" spans="1:11">
      <c r="A893" s="377"/>
      <c r="B893" s="378"/>
      <c r="C893" s="378"/>
      <c r="D893" s="378"/>
      <c r="E893" s="378"/>
      <c r="F893" s="379"/>
      <c r="G893" s="379"/>
      <c r="H893" s="380"/>
      <c r="I893" s="133"/>
      <c r="J893" s="133"/>
      <c r="K893" s="133"/>
    </row>
    <row r="894" spans="1:11">
      <c r="A894" s="377"/>
      <c r="B894" s="378"/>
      <c r="C894" s="378"/>
      <c r="D894" s="378"/>
      <c r="E894" s="378"/>
      <c r="F894" s="379"/>
      <c r="G894" s="379"/>
      <c r="H894" s="380"/>
      <c r="I894" s="133"/>
      <c r="J894" s="133"/>
      <c r="K894" s="133"/>
    </row>
    <row r="895" spans="1:11">
      <c r="A895" s="377"/>
      <c r="B895" s="378"/>
      <c r="C895" s="378"/>
      <c r="D895" s="378"/>
      <c r="E895" s="378"/>
      <c r="F895" s="379"/>
      <c r="G895" s="379"/>
      <c r="H895" s="380"/>
      <c r="I895" s="133"/>
      <c r="J895" s="133"/>
      <c r="K895" s="133"/>
    </row>
    <row r="896" spans="1:11">
      <c r="A896" s="377"/>
      <c r="B896" s="378"/>
      <c r="C896" s="378"/>
      <c r="D896" s="378"/>
      <c r="E896" s="378"/>
      <c r="F896" s="379"/>
      <c r="G896" s="379"/>
      <c r="H896" s="380"/>
      <c r="I896" s="133"/>
      <c r="J896" s="133"/>
      <c r="K896" s="133"/>
    </row>
    <row r="897" spans="1:11">
      <c r="A897" s="377"/>
      <c r="B897" s="378"/>
      <c r="C897" s="378"/>
      <c r="D897" s="378"/>
      <c r="E897" s="378"/>
      <c r="F897" s="379"/>
      <c r="G897" s="379"/>
      <c r="H897" s="380"/>
      <c r="I897" s="133"/>
      <c r="J897" s="133"/>
      <c r="K897" s="133"/>
    </row>
    <row r="898" spans="1:11">
      <c r="A898" s="377"/>
      <c r="B898" s="378"/>
      <c r="C898" s="378"/>
      <c r="D898" s="378"/>
      <c r="E898" s="378"/>
      <c r="F898" s="379"/>
      <c r="G898" s="379"/>
      <c r="H898" s="380"/>
      <c r="I898" s="133"/>
      <c r="J898" s="133"/>
      <c r="K898" s="133"/>
    </row>
    <row r="899" spans="1:11">
      <c r="A899" s="377"/>
      <c r="B899" s="378"/>
      <c r="C899" s="378"/>
      <c r="D899" s="378"/>
      <c r="E899" s="378"/>
      <c r="F899" s="379"/>
      <c r="G899" s="379"/>
      <c r="H899" s="380"/>
      <c r="I899" s="133"/>
      <c r="J899" s="133"/>
      <c r="K899" s="133"/>
    </row>
    <row r="900" spans="1:11">
      <c r="A900" s="377"/>
      <c r="B900" s="378"/>
      <c r="C900" s="378"/>
      <c r="D900" s="378"/>
      <c r="E900" s="378"/>
      <c r="F900" s="379"/>
      <c r="G900" s="379"/>
      <c r="H900" s="380"/>
      <c r="I900" s="133"/>
      <c r="J900" s="133"/>
      <c r="K900" s="133"/>
    </row>
    <row r="901" spans="1:11">
      <c r="A901" s="377"/>
      <c r="B901" s="378"/>
      <c r="C901" s="378"/>
      <c r="D901" s="378"/>
      <c r="E901" s="378"/>
      <c r="F901" s="379"/>
      <c r="G901" s="379"/>
      <c r="H901" s="380"/>
      <c r="I901" s="133"/>
      <c r="J901" s="133"/>
      <c r="K901" s="133"/>
    </row>
    <row r="902" spans="1:11">
      <c r="A902" s="377"/>
      <c r="B902" s="378"/>
      <c r="C902" s="378"/>
      <c r="D902" s="378"/>
      <c r="E902" s="378"/>
      <c r="F902" s="379"/>
      <c r="G902" s="379"/>
      <c r="H902" s="380"/>
      <c r="I902" s="133"/>
      <c r="J902" s="133"/>
      <c r="K902" s="133"/>
    </row>
    <row r="903" spans="1:11">
      <c r="A903" s="377"/>
      <c r="B903" s="378"/>
      <c r="C903" s="378"/>
      <c r="D903" s="378"/>
      <c r="E903" s="378"/>
      <c r="F903" s="379"/>
      <c r="G903" s="379"/>
      <c r="H903" s="380"/>
      <c r="I903" s="133"/>
      <c r="J903" s="133"/>
      <c r="K903" s="133"/>
    </row>
    <row r="904" spans="1:11">
      <c r="A904" s="377"/>
      <c r="B904" s="378"/>
      <c r="C904" s="378"/>
      <c r="D904" s="378"/>
      <c r="E904" s="378"/>
      <c r="F904" s="379"/>
      <c r="G904" s="379"/>
      <c r="H904" s="380"/>
      <c r="I904" s="133"/>
      <c r="J904" s="133"/>
      <c r="K904" s="133"/>
    </row>
    <row r="905" spans="1:11">
      <c r="A905" s="377"/>
      <c r="B905" s="378"/>
      <c r="C905" s="378"/>
      <c r="D905" s="378"/>
      <c r="E905" s="378"/>
      <c r="F905" s="379"/>
      <c r="G905" s="379"/>
      <c r="H905" s="380"/>
      <c r="I905" s="133"/>
      <c r="J905" s="133"/>
      <c r="K905" s="133"/>
    </row>
    <row r="906" spans="1:11">
      <c r="A906" s="377"/>
      <c r="B906" s="378"/>
      <c r="C906" s="378"/>
      <c r="D906" s="378"/>
      <c r="E906" s="378"/>
      <c r="F906" s="379"/>
      <c r="G906" s="379"/>
      <c r="H906" s="380"/>
      <c r="I906" s="133"/>
      <c r="J906" s="133"/>
      <c r="K906" s="133"/>
    </row>
    <row r="907" spans="1:11">
      <c r="A907" s="377"/>
      <c r="B907" s="378"/>
      <c r="C907" s="378"/>
      <c r="D907" s="378"/>
      <c r="E907" s="378"/>
      <c r="F907" s="379"/>
      <c r="G907" s="379"/>
      <c r="H907" s="380"/>
      <c r="I907" s="133"/>
      <c r="J907" s="133"/>
      <c r="K907" s="133"/>
    </row>
    <row r="908" spans="1:11">
      <c r="A908" s="377"/>
      <c r="B908" s="378"/>
      <c r="C908" s="378"/>
      <c r="D908" s="378"/>
      <c r="E908" s="378"/>
      <c r="F908" s="379"/>
      <c r="G908" s="379"/>
      <c r="H908" s="380"/>
      <c r="I908" s="133"/>
      <c r="J908" s="133"/>
      <c r="K908" s="133"/>
    </row>
    <row r="909" spans="1:11">
      <c r="A909" s="377"/>
      <c r="B909" s="378"/>
      <c r="C909" s="378"/>
      <c r="D909" s="378"/>
      <c r="E909" s="378"/>
      <c r="F909" s="379"/>
      <c r="G909" s="379"/>
      <c r="H909" s="380"/>
      <c r="I909" s="133"/>
      <c r="J909" s="133"/>
      <c r="K909" s="133"/>
    </row>
    <row r="910" spans="1:11">
      <c r="A910" s="377"/>
      <c r="B910" s="378"/>
      <c r="C910" s="378"/>
      <c r="D910" s="378"/>
      <c r="E910" s="378"/>
      <c r="F910" s="379"/>
      <c r="G910" s="379"/>
      <c r="H910" s="380"/>
      <c r="I910" s="133"/>
      <c r="J910" s="133"/>
      <c r="K910" s="133"/>
    </row>
    <row r="911" spans="1:11">
      <c r="A911" s="377"/>
      <c r="B911" s="378"/>
      <c r="C911" s="378"/>
      <c r="D911" s="378"/>
      <c r="E911" s="378"/>
      <c r="F911" s="379"/>
      <c r="G911" s="379"/>
      <c r="H911" s="380"/>
      <c r="I911" s="133"/>
      <c r="J911" s="133"/>
      <c r="K911" s="133"/>
    </row>
    <row r="912" spans="1:11">
      <c r="A912" s="377"/>
      <c r="B912" s="378"/>
      <c r="C912" s="378"/>
      <c r="D912" s="378"/>
      <c r="E912" s="378"/>
      <c r="F912" s="379"/>
      <c r="G912" s="379"/>
      <c r="H912" s="380"/>
      <c r="I912" s="133"/>
      <c r="J912" s="133"/>
      <c r="K912" s="133"/>
    </row>
    <row r="913" spans="1:11">
      <c r="A913" s="377"/>
      <c r="B913" s="378"/>
      <c r="C913" s="378"/>
      <c r="D913" s="378"/>
      <c r="E913" s="378"/>
      <c r="F913" s="379"/>
      <c r="G913" s="379"/>
      <c r="H913" s="380"/>
      <c r="I913" s="133"/>
      <c r="J913" s="133"/>
      <c r="K913" s="133"/>
    </row>
    <row r="914" spans="1:11">
      <c r="A914" s="377"/>
      <c r="B914" s="378"/>
      <c r="C914" s="378"/>
      <c r="D914" s="378"/>
      <c r="E914" s="378"/>
      <c r="F914" s="379"/>
      <c r="G914" s="379"/>
      <c r="H914" s="380"/>
      <c r="I914" s="133"/>
      <c r="J914" s="133"/>
      <c r="K914" s="133"/>
    </row>
    <row r="915" spans="1:11">
      <c r="A915" s="377"/>
      <c r="B915" s="378"/>
      <c r="C915" s="378"/>
      <c r="D915" s="378"/>
      <c r="E915" s="378"/>
      <c r="F915" s="379"/>
      <c r="G915" s="379"/>
      <c r="H915" s="380"/>
      <c r="I915" s="133"/>
      <c r="J915" s="133"/>
      <c r="K915" s="133"/>
    </row>
    <row r="916" spans="1:11">
      <c r="A916" s="377"/>
      <c r="B916" s="378"/>
      <c r="C916" s="378"/>
      <c r="D916" s="378"/>
      <c r="E916" s="378"/>
      <c r="F916" s="379"/>
      <c r="G916" s="379"/>
      <c r="H916" s="380"/>
      <c r="I916" s="133"/>
      <c r="J916" s="133"/>
      <c r="K916" s="133"/>
    </row>
    <row r="917" spans="1:11">
      <c r="A917" s="377"/>
      <c r="B917" s="378"/>
      <c r="C917" s="378"/>
      <c r="D917" s="378"/>
      <c r="E917" s="378"/>
      <c r="F917" s="379"/>
      <c r="G917" s="379"/>
      <c r="H917" s="380"/>
      <c r="I917" s="133"/>
      <c r="J917" s="133"/>
      <c r="K917" s="133"/>
    </row>
    <row r="918" spans="1:11">
      <c r="A918" s="377"/>
      <c r="B918" s="378"/>
      <c r="C918" s="378"/>
      <c r="D918" s="378"/>
      <c r="E918" s="378"/>
      <c r="F918" s="379"/>
      <c r="G918" s="379"/>
      <c r="H918" s="380"/>
      <c r="I918" s="133"/>
      <c r="J918" s="133"/>
      <c r="K918" s="133"/>
    </row>
    <row r="919" spans="1:11">
      <c r="A919" s="377"/>
      <c r="B919" s="378"/>
      <c r="C919" s="378"/>
      <c r="D919" s="378"/>
      <c r="E919" s="378"/>
      <c r="F919" s="379"/>
      <c r="G919" s="379"/>
      <c r="H919" s="380"/>
      <c r="I919" s="133"/>
      <c r="J919" s="133"/>
      <c r="K919" s="133"/>
    </row>
    <row r="920" spans="1:11">
      <c r="A920" s="377"/>
      <c r="B920" s="378"/>
      <c r="C920" s="378"/>
      <c r="D920" s="378"/>
      <c r="E920" s="378"/>
      <c r="F920" s="379"/>
      <c r="G920" s="379"/>
      <c r="H920" s="380"/>
      <c r="I920" s="133"/>
      <c r="J920" s="133"/>
      <c r="K920" s="133"/>
    </row>
    <row r="921" spans="1:11">
      <c r="A921" s="377"/>
      <c r="B921" s="378"/>
      <c r="C921" s="378"/>
      <c r="D921" s="378"/>
      <c r="E921" s="378"/>
      <c r="F921" s="379"/>
      <c r="G921" s="379"/>
      <c r="H921" s="380"/>
      <c r="I921" s="133"/>
      <c r="J921" s="133"/>
      <c r="K921" s="133"/>
    </row>
    <row r="922" spans="1:11">
      <c r="A922" s="377"/>
      <c r="B922" s="378"/>
      <c r="C922" s="378"/>
      <c r="D922" s="378"/>
      <c r="E922" s="378"/>
      <c r="F922" s="379"/>
      <c r="G922" s="379"/>
      <c r="H922" s="380"/>
      <c r="I922" s="133"/>
      <c r="J922" s="133"/>
      <c r="K922" s="133"/>
    </row>
    <row r="923" spans="1:11">
      <c r="A923" s="377"/>
      <c r="B923" s="378"/>
      <c r="C923" s="378"/>
      <c r="D923" s="378"/>
      <c r="E923" s="378"/>
      <c r="F923" s="379"/>
      <c r="G923" s="379"/>
      <c r="H923" s="380"/>
      <c r="I923" s="133"/>
      <c r="J923" s="133"/>
      <c r="K923" s="133"/>
    </row>
    <row r="924" spans="1:11">
      <c r="A924" s="377"/>
      <c r="B924" s="378"/>
      <c r="C924" s="378"/>
      <c r="D924" s="378"/>
      <c r="E924" s="378"/>
      <c r="F924" s="379"/>
      <c r="G924" s="379"/>
      <c r="H924" s="380"/>
      <c r="I924" s="133"/>
      <c r="J924" s="133"/>
      <c r="K924" s="133"/>
    </row>
    <row r="925" spans="1:11">
      <c r="A925" s="377"/>
      <c r="B925" s="378"/>
      <c r="C925" s="378"/>
      <c r="D925" s="378"/>
      <c r="E925" s="378"/>
      <c r="F925" s="379"/>
      <c r="G925" s="379"/>
      <c r="H925" s="380"/>
      <c r="I925" s="133"/>
      <c r="J925" s="133"/>
      <c r="K925" s="133"/>
    </row>
    <row r="926" spans="1:11">
      <c r="A926" s="377"/>
      <c r="B926" s="378"/>
      <c r="C926" s="378"/>
      <c r="D926" s="378"/>
      <c r="E926" s="378"/>
      <c r="F926" s="379"/>
      <c r="G926" s="379"/>
      <c r="H926" s="380"/>
      <c r="I926" s="133"/>
      <c r="J926" s="133"/>
      <c r="K926" s="133"/>
    </row>
    <row r="927" spans="1:11">
      <c r="A927" s="377"/>
      <c r="B927" s="378"/>
      <c r="C927" s="378"/>
      <c r="D927" s="378"/>
      <c r="E927" s="378"/>
      <c r="F927" s="379"/>
      <c r="G927" s="379"/>
      <c r="H927" s="380"/>
      <c r="I927" s="133"/>
      <c r="J927" s="133"/>
      <c r="K927" s="133"/>
    </row>
    <row r="928" spans="1:11">
      <c r="A928" s="377"/>
      <c r="B928" s="378"/>
      <c r="C928" s="378"/>
      <c r="D928" s="378"/>
      <c r="E928" s="378"/>
      <c r="F928" s="379"/>
      <c r="G928" s="379"/>
      <c r="H928" s="380"/>
      <c r="I928" s="133"/>
      <c r="J928" s="133"/>
      <c r="K928" s="133"/>
    </row>
    <row r="929" spans="1:11">
      <c r="A929" s="377"/>
      <c r="B929" s="378"/>
      <c r="C929" s="378"/>
      <c r="D929" s="378"/>
      <c r="E929" s="378"/>
      <c r="F929" s="379"/>
      <c r="G929" s="379"/>
      <c r="H929" s="380"/>
      <c r="I929" s="133"/>
      <c r="J929" s="133"/>
      <c r="K929" s="133"/>
    </row>
    <row r="930" spans="1:11">
      <c r="A930" s="377"/>
      <c r="B930" s="378"/>
      <c r="C930" s="378"/>
      <c r="D930" s="378"/>
      <c r="E930" s="378"/>
      <c r="F930" s="379"/>
      <c r="G930" s="379"/>
      <c r="H930" s="380"/>
      <c r="I930" s="133"/>
      <c r="J930" s="133"/>
      <c r="K930" s="133"/>
    </row>
    <row r="931" spans="1:11">
      <c r="A931" s="377"/>
      <c r="B931" s="378"/>
      <c r="C931" s="378"/>
      <c r="D931" s="378"/>
      <c r="E931" s="378"/>
      <c r="F931" s="379"/>
      <c r="G931" s="379"/>
      <c r="H931" s="380"/>
      <c r="I931" s="133"/>
      <c r="J931" s="133"/>
      <c r="K931" s="133"/>
    </row>
    <row r="932" spans="1:11">
      <c r="A932" s="377"/>
      <c r="B932" s="378"/>
      <c r="C932" s="378"/>
      <c r="D932" s="378"/>
      <c r="E932" s="378"/>
      <c r="F932" s="379"/>
      <c r="G932" s="379"/>
      <c r="H932" s="380"/>
      <c r="I932" s="133"/>
      <c r="J932" s="133"/>
      <c r="K932" s="133"/>
    </row>
    <row r="933" spans="1:11">
      <c r="A933" s="377"/>
      <c r="B933" s="378"/>
      <c r="C933" s="378"/>
      <c r="D933" s="378"/>
      <c r="E933" s="378"/>
      <c r="F933" s="379"/>
      <c r="G933" s="379"/>
      <c r="H933" s="380"/>
      <c r="I933" s="133"/>
      <c r="J933" s="133"/>
      <c r="K933" s="133"/>
    </row>
    <row r="934" spans="1:11">
      <c r="A934" s="377"/>
      <c r="B934" s="378"/>
      <c r="C934" s="378"/>
      <c r="D934" s="378"/>
      <c r="E934" s="378"/>
      <c r="F934" s="379"/>
      <c r="G934" s="379"/>
      <c r="H934" s="380"/>
      <c r="I934" s="133"/>
      <c r="J934" s="133"/>
      <c r="K934" s="133"/>
    </row>
    <row r="935" spans="1:11">
      <c r="A935" s="377"/>
      <c r="B935" s="378"/>
      <c r="C935" s="378"/>
      <c r="D935" s="378"/>
      <c r="E935" s="378"/>
      <c r="F935" s="379"/>
      <c r="G935" s="379"/>
      <c r="H935" s="380"/>
      <c r="I935" s="133"/>
      <c r="J935" s="133"/>
      <c r="K935" s="133"/>
    </row>
    <row r="936" spans="1:11">
      <c r="A936" s="377"/>
      <c r="B936" s="378"/>
      <c r="C936" s="378"/>
      <c r="D936" s="378"/>
      <c r="E936" s="378"/>
      <c r="F936" s="379"/>
      <c r="G936" s="379"/>
      <c r="H936" s="380"/>
      <c r="I936" s="133"/>
      <c r="J936" s="133"/>
      <c r="K936" s="133"/>
    </row>
    <row r="937" spans="1:11">
      <c r="A937" s="377"/>
      <c r="B937" s="378"/>
      <c r="C937" s="378"/>
      <c r="D937" s="378"/>
      <c r="E937" s="378"/>
      <c r="F937" s="379"/>
      <c r="G937" s="379"/>
      <c r="H937" s="380"/>
      <c r="I937" s="133"/>
      <c r="J937" s="133"/>
      <c r="K937" s="133"/>
    </row>
    <row r="938" spans="1:11">
      <c r="A938" s="377"/>
      <c r="B938" s="378"/>
      <c r="C938" s="378"/>
      <c r="D938" s="378"/>
      <c r="E938" s="378"/>
      <c r="F938" s="379"/>
      <c r="G938" s="379"/>
      <c r="H938" s="380"/>
      <c r="I938" s="133"/>
      <c r="J938" s="133"/>
      <c r="K938" s="133"/>
    </row>
    <row r="939" spans="1:11">
      <c r="A939" s="377"/>
      <c r="B939" s="378"/>
      <c r="C939" s="378"/>
      <c r="D939" s="378"/>
      <c r="E939" s="378"/>
      <c r="F939" s="379"/>
      <c r="G939" s="379"/>
      <c r="H939" s="380"/>
      <c r="I939" s="133"/>
      <c r="J939" s="133"/>
      <c r="K939" s="133"/>
    </row>
    <row r="940" spans="1:11">
      <c r="A940" s="377"/>
      <c r="B940" s="378"/>
      <c r="C940" s="378"/>
      <c r="D940" s="378"/>
      <c r="E940" s="378"/>
      <c r="F940" s="379"/>
      <c r="G940" s="379"/>
      <c r="H940" s="380"/>
      <c r="I940" s="133"/>
      <c r="J940" s="133"/>
      <c r="K940" s="133"/>
    </row>
    <row r="941" spans="1:11">
      <c r="A941" s="377"/>
      <c r="B941" s="378"/>
      <c r="C941" s="378"/>
      <c r="D941" s="378"/>
      <c r="E941" s="378"/>
      <c r="F941" s="379"/>
      <c r="G941" s="379"/>
      <c r="H941" s="380"/>
      <c r="I941" s="133"/>
      <c r="J941" s="133"/>
      <c r="K941" s="133"/>
    </row>
    <row r="942" spans="1:11">
      <c r="A942" s="377"/>
      <c r="B942" s="378"/>
      <c r="C942" s="378"/>
      <c r="D942" s="378"/>
      <c r="E942" s="378"/>
      <c r="F942" s="379"/>
      <c r="G942" s="379"/>
      <c r="H942" s="380"/>
      <c r="I942" s="133"/>
      <c r="J942" s="133"/>
      <c r="K942" s="133"/>
    </row>
    <row r="943" spans="1:11">
      <c r="A943" s="377"/>
      <c r="B943" s="378"/>
      <c r="C943" s="378"/>
      <c r="D943" s="378"/>
      <c r="E943" s="378"/>
      <c r="F943" s="379"/>
      <c r="G943" s="379"/>
      <c r="H943" s="380"/>
      <c r="I943" s="133"/>
      <c r="J943" s="133"/>
      <c r="K943" s="133"/>
    </row>
    <row r="944" spans="1:11">
      <c r="A944" s="377"/>
      <c r="B944" s="378"/>
      <c r="C944" s="378"/>
      <c r="D944" s="378"/>
      <c r="E944" s="378"/>
      <c r="F944" s="379"/>
      <c r="G944" s="379"/>
      <c r="H944" s="380"/>
      <c r="I944" s="133"/>
      <c r="J944" s="133"/>
      <c r="K944" s="133"/>
    </row>
    <row r="945" spans="1:11">
      <c r="A945" s="377"/>
      <c r="B945" s="378"/>
      <c r="C945" s="378"/>
      <c r="D945" s="378"/>
      <c r="E945" s="378"/>
      <c r="F945" s="379"/>
      <c r="G945" s="379"/>
      <c r="H945" s="380"/>
      <c r="I945" s="133"/>
      <c r="J945" s="133"/>
      <c r="K945" s="133"/>
    </row>
    <row r="946" spans="1:11">
      <c r="A946" s="377"/>
      <c r="B946" s="378"/>
      <c r="C946" s="378"/>
      <c r="D946" s="378"/>
      <c r="E946" s="378"/>
      <c r="F946" s="379"/>
      <c r="G946" s="379"/>
      <c r="H946" s="380"/>
      <c r="I946" s="133"/>
      <c r="J946" s="133"/>
      <c r="K946" s="133"/>
    </row>
    <row r="947" spans="1:11">
      <c r="A947" s="377"/>
      <c r="B947" s="378"/>
      <c r="C947" s="378"/>
      <c r="D947" s="378"/>
      <c r="E947" s="378"/>
      <c r="F947" s="379"/>
      <c r="G947" s="379"/>
      <c r="H947" s="380"/>
      <c r="I947" s="133"/>
      <c r="J947" s="133"/>
      <c r="K947" s="133"/>
    </row>
    <row r="948" spans="1:11">
      <c r="A948" s="377"/>
      <c r="B948" s="378"/>
      <c r="C948" s="378"/>
      <c r="D948" s="378"/>
      <c r="E948" s="378"/>
      <c r="F948" s="379"/>
      <c r="G948" s="379"/>
      <c r="H948" s="380"/>
      <c r="I948" s="133"/>
      <c r="J948" s="133"/>
      <c r="K948" s="133"/>
    </row>
    <row r="949" spans="1:11">
      <c r="A949" s="377"/>
      <c r="B949" s="378"/>
      <c r="C949" s="378"/>
      <c r="D949" s="378"/>
      <c r="E949" s="378"/>
      <c r="F949" s="379"/>
      <c r="G949" s="379"/>
      <c r="H949" s="380"/>
      <c r="I949" s="133"/>
      <c r="J949" s="133"/>
      <c r="K949" s="133"/>
    </row>
    <row r="950" spans="1:11">
      <c r="A950" s="377"/>
      <c r="B950" s="378"/>
      <c r="C950" s="378"/>
      <c r="D950" s="378"/>
      <c r="E950" s="378"/>
      <c r="F950" s="379"/>
      <c r="G950" s="379"/>
      <c r="H950" s="380"/>
      <c r="I950" s="133"/>
      <c r="J950" s="133"/>
      <c r="K950" s="133"/>
    </row>
    <row r="951" spans="1:11">
      <c r="A951" s="377"/>
      <c r="B951" s="378"/>
      <c r="C951" s="378"/>
      <c r="D951" s="378"/>
      <c r="E951" s="378"/>
      <c r="F951" s="379"/>
      <c r="G951" s="379"/>
      <c r="H951" s="380"/>
      <c r="I951" s="133"/>
      <c r="J951" s="133"/>
      <c r="K951" s="133"/>
    </row>
    <row r="952" spans="1:11">
      <c r="A952" s="377"/>
      <c r="B952" s="378"/>
      <c r="C952" s="378"/>
      <c r="D952" s="378"/>
      <c r="E952" s="378"/>
      <c r="F952" s="379"/>
      <c r="G952" s="379"/>
      <c r="H952" s="380"/>
      <c r="I952" s="133"/>
      <c r="J952" s="133"/>
      <c r="K952" s="133"/>
    </row>
    <row r="953" spans="1:11">
      <c r="A953" s="377"/>
      <c r="B953" s="378"/>
      <c r="C953" s="378"/>
      <c r="D953" s="378"/>
      <c r="E953" s="378"/>
      <c r="F953" s="379"/>
      <c r="G953" s="379"/>
      <c r="H953" s="380"/>
      <c r="I953" s="133"/>
      <c r="J953" s="133"/>
      <c r="K953" s="133"/>
    </row>
    <row r="954" spans="1:11">
      <c r="A954" s="377"/>
      <c r="B954" s="378"/>
      <c r="C954" s="378"/>
      <c r="D954" s="378"/>
      <c r="E954" s="378"/>
      <c r="F954" s="379"/>
      <c r="G954" s="379"/>
      <c r="H954" s="380"/>
      <c r="I954" s="133"/>
      <c r="J954" s="133"/>
      <c r="K954" s="133"/>
    </row>
    <row r="955" spans="1:11">
      <c r="A955" s="377"/>
      <c r="B955" s="378"/>
      <c r="C955" s="378"/>
      <c r="D955" s="378"/>
      <c r="E955" s="378"/>
      <c r="F955" s="379"/>
      <c r="G955" s="379"/>
      <c r="H955" s="380"/>
      <c r="I955" s="133"/>
      <c r="J955" s="133"/>
      <c r="K955" s="133"/>
    </row>
    <row r="956" spans="1:11">
      <c r="A956" s="377"/>
      <c r="B956" s="378"/>
      <c r="C956" s="378"/>
      <c r="D956" s="378"/>
      <c r="E956" s="378"/>
      <c r="F956" s="379"/>
      <c r="G956" s="379"/>
      <c r="H956" s="380"/>
      <c r="I956" s="133"/>
      <c r="J956" s="133"/>
      <c r="K956" s="133"/>
    </row>
    <row r="957" spans="1:11">
      <c r="A957" s="377"/>
      <c r="B957" s="378"/>
      <c r="C957" s="378"/>
      <c r="D957" s="378"/>
      <c r="E957" s="378"/>
      <c r="F957" s="379"/>
      <c r="G957" s="379"/>
      <c r="H957" s="380"/>
      <c r="I957" s="133"/>
      <c r="J957" s="133"/>
      <c r="K957" s="133"/>
    </row>
    <row r="958" spans="1:11">
      <c r="A958" s="377"/>
      <c r="B958" s="378"/>
      <c r="C958" s="378"/>
      <c r="D958" s="378"/>
      <c r="E958" s="378"/>
      <c r="F958" s="379"/>
      <c r="G958" s="379"/>
      <c r="H958" s="380"/>
      <c r="I958" s="133"/>
      <c r="J958" s="133"/>
      <c r="K958" s="133"/>
    </row>
    <row r="959" spans="1:11">
      <c r="A959" s="377"/>
      <c r="B959" s="378"/>
      <c r="C959" s="378"/>
      <c r="D959" s="378"/>
      <c r="E959" s="378"/>
      <c r="F959" s="379"/>
      <c r="G959" s="379"/>
      <c r="H959" s="380"/>
      <c r="I959" s="133"/>
      <c r="J959" s="133"/>
      <c r="K959" s="133"/>
    </row>
    <row r="960" spans="1:11">
      <c r="A960" s="377"/>
      <c r="B960" s="378"/>
      <c r="C960" s="378"/>
      <c r="D960" s="378"/>
      <c r="E960" s="378"/>
      <c r="F960" s="379"/>
      <c r="G960" s="379"/>
      <c r="H960" s="380"/>
      <c r="I960" s="133"/>
      <c r="J960" s="133"/>
      <c r="K960" s="133"/>
    </row>
    <row r="961" spans="1:11">
      <c r="A961" s="377"/>
      <c r="B961" s="378"/>
      <c r="C961" s="378"/>
      <c r="D961" s="378"/>
      <c r="E961" s="378"/>
      <c r="F961" s="379"/>
      <c r="G961" s="379"/>
      <c r="H961" s="380"/>
      <c r="I961" s="133"/>
      <c r="J961" s="133"/>
      <c r="K961" s="133"/>
    </row>
    <row r="962" spans="1:11">
      <c r="A962" s="377"/>
      <c r="B962" s="378"/>
      <c r="C962" s="378"/>
      <c r="D962" s="378"/>
      <c r="E962" s="378"/>
      <c r="F962" s="379"/>
      <c r="G962" s="379"/>
      <c r="H962" s="380"/>
      <c r="I962" s="133"/>
      <c r="J962" s="133"/>
      <c r="K962" s="133"/>
    </row>
    <row r="963" spans="1:11">
      <c r="A963" s="377"/>
      <c r="B963" s="378"/>
      <c r="C963" s="378"/>
      <c r="D963" s="378"/>
      <c r="E963" s="378"/>
      <c r="F963" s="379"/>
      <c r="G963" s="379"/>
      <c r="H963" s="380"/>
      <c r="I963" s="133"/>
      <c r="J963" s="133"/>
      <c r="K963" s="133"/>
    </row>
    <row r="964" spans="1:11">
      <c r="A964" s="377"/>
      <c r="B964" s="378"/>
      <c r="C964" s="378"/>
      <c r="D964" s="378"/>
      <c r="E964" s="378"/>
      <c r="F964" s="379"/>
      <c r="G964" s="379"/>
      <c r="H964" s="380"/>
      <c r="I964" s="133"/>
      <c r="J964" s="133"/>
      <c r="K964" s="133"/>
    </row>
    <row r="965" spans="1:11">
      <c r="A965" s="377"/>
      <c r="B965" s="378"/>
      <c r="C965" s="378"/>
      <c r="D965" s="378"/>
      <c r="E965" s="378"/>
      <c r="F965" s="379"/>
      <c r="G965" s="379"/>
      <c r="H965" s="380"/>
      <c r="I965" s="133"/>
      <c r="J965" s="133"/>
      <c r="K965" s="133"/>
    </row>
    <row r="966" spans="1:11">
      <c r="A966" s="377"/>
      <c r="B966" s="378"/>
      <c r="C966" s="378"/>
      <c r="D966" s="378"/>
      <c r="E966" s="378"/>
      <c r="F966" s="379"/>
      <c r="G966" s="379"/>
      <c r="H966" s="380"/>
      <c r="I966" s="133"/>
      <c r="J966" s="133"/>
      <c r="K966" s="133"/>
    </row>
    <row r="967" spans="1:11">
      <c r="A967" s="377"/>
      <c r="B967" s="378"/>
      <c r="C967" s="378"/>
      <c r="D967" s="378"/>
      <c r="E967" s="378"/>
      <c r="F967" s="379"/>
      <c r="G967" s="379"/>
      <c r="H967" s="380"/>
      <c r="I967" s="133"/>
      <c r="J967" s="133"/>
      <c r="K967" s="133"/>
    </row>
    <row r="968" spans="1:11">
      <c r="A968" s="377"/>
      <c r="B968" s="378"/>
      <c r="C968" s="378"/>
      <c r="D968" s="378"/>
      <c r="E968" s="378"/>
      <c r="F968" s="379"/>
      <c r="G968" s="379"/>
      <c r="H968" s="380"/>
      <c r="I968" s="133"/>
      <c r="J968" s="133"/>
      <c r="K968" s="133"/>
    </row>
    <row r="969" spans="1:11">
      <c r="A969" s="377"/>
      <c r="B969" s="378"/>
      <c r="C969" s="378"/>
      <c r="D969" s="378"/>
      <c r="E969" s="378"/>
      <c r="F969" s="379"/>
      <c r="G969" s="379"/>
      <c r="H969" s="380"/>
      <c r="I969" s="133"/>
      <c r="J969" s="133"/>
      <c r="K969" s="133"/>
    </row>
    <row r="970" spans="1:11">
      <c r="A970" s="377"/>
      <c r="B970" s="378"/>
      <c r="C970" s="378"/>
      <c r="D970" s="378"/>
      <c r="E970" s="378"/>
      <c r="F970" s="379"/>
      <c r="G970" s="379"/>
      <c r="H970" s="380"/>
      <c r="I970" s="133"/>
      <c r="J970" s="133"/>
      <c r="K970" s="133"/>
    </row>
    <row r="971" spans="1:11">
      <c r="A971" s="377"/>
      <c r="B971" s="378"/>
      <c r="C971" s="378"/>
      <c r="D971" s="378"/>
      <c r="E971" s="378"/>
      <c r="F971" s="379"/>
      <c r="G971" s="379"/>
      <c r="H971" s="380"/>
      <c r="I971" s="133"/>
      <c r="J971" s="133"/>
      <c r="K971" s="133"/>
    </row>
    <row r="972" spans="1:11">
      <c r="A972" s="377"/>
      <c r="B972" s="378"/>
      <c r="C972" s="378"/>
      <c r="D972" s="378"/>
      <c r="E972" s="378"/>
      <c r="F972" s="379"/>
      <c r="G972" s="379"/>
      <c r="H972" s="380"/>
      <c r="I972" s="133"/>
      <c r="J972" s="133"/>
      <c r="K972" s="133"/>
    </row>
    <row r="973" spans="1:11">
      <c r="A973" s="377"/>
      <c r="B973" s="378"/>
      <c r="C973" s="378"/>
      <c r="D973" s="378"/>
      <c r="E973" s="378"/>
      <c r="F973" s="379"/>
      <c r="G973" s="379"/>
      <c r="H973" s="380"/>
      <c r="I973" s="133"/>
      <c r="J973" s="133"/>
      <c r="K973" s="133"/>
    </row>
    <row r="974" spans="1:11">
      <c r="A974" s="377"/>
      <c r="B974" s="378"/>
      <c r="C974" s="378"/>
      <c r="D974" s="378"/>
      <c r="E974" s="378"/>
      <c r="F974" s="379"/>
      <c r="G974" s="379"/>
      <c r="H974" s="380"/>
      <c r="I974" s="133"/>
      <c r="J974" s="133"/>
      <c r="K974" s="133"/>
    </row>
    <row r="975" spans="1:11">
      <c r="A975" s="377"/>
      <c r="B975" s="378"/>
      <c r="C975" s="378"/>
      <c r="D975" s="378"/>
      <c r="E975" s="378"/>
      <c r="F975" s="379"/>
      <c r="G975" s="379"/>
      <c r="H975" s="380"/>
      <c r="I975" s="133"/>
      <c r="J975" s="133"/>
      <c r="K975" s="133"/>
    </row>
    <row r="976" spans="1:11">
      <c r="A976" s="377"/>
      <c r="B976" s="378"/>
      <c r="C976" s="378"/>
      <c r="D976" s="378"/>
      <c r="E976" s="378"/>
      <c r="F976" s="379"/>
      <c r="G976" s="379"/>
      <c r="H976" s="380"/>
      <c r="I976" s="133"/>
      <c r="J976" s="133"/>
      <c r="K976" s="133"/>
    </row>
    <row r="977" spans="1:11">
      <c r="A977" s="377"/>
      <c r="B977" s="378"/>
      <c r="C977" s="378"/>
      <c r="D977" s="378"/>
      <c r="E977" s="378"/>
      <c r="F977" s="379"/>
      <c r="G977" s="379"/>
      <c r="H977" s="380"/>
      <c r="I977" s="133"/>
      <c r="J977" s="133"/>
      <c r="K977" s="133"/>
    </row>
    <row r="978" spans="1:11">
      <c r="A978" s="377"/>
      <c r="B978" s="378"/>
      <c r="C978" s="378"/>
      <c r="D978" s="378"/>
      <c r="E978" s="378"/>
      <c r="F978" s="379"/>
      <c r="G978" s="379"/>
      <c r="H978" s="380"/>
      <c r="I978" s="133"/>
      <c r="J978" s="133"/>
      <c r="K978" s="133"/>
    </row>
    <row r="979" spans="1:11">
      <c r="A979" s="377"/>
      <c r="B979" s="378"/>
      <c r="C979" s="378"/>
      <c r="D979" s="378"/>
      <c r="E979" s="378"/>
      <c r="F979" s="379"/>
      <c r="G979" s="379"/>
      <c r="H979" s="380"/>
      <c r="I979" s="133"/>
      <c r="J979" s="133"/>
      <c r="K979" s="133"/>
    </row>
    <row r="980" spans="1:11">
      <c r="A980" s="377"/>
      <c r="B980" s="378"/>
      <c r="C980" s="378"/>
      <c r="D980" s="378"/>
      <c r="E980" s="378"/>
      <c r="F980" s="379"/>
      <c r="G980" s="379"/>
      <c r="H980" s="380"/>
      <c r="I980" s="133"/>
      <c r="J980" s="133"/>
      <c r="K980" s="133"/>
    </row>
    <row r="981" spans="1:11">
      <c r="A981" s="377"/>
      <c r="B981" s="378"/>
      <c r="C981" s="378"/>
      <c r="D981" s="378"/>
      <c r="E981" s="378"/>
      <c r="F981" s="379"/>
      <c r="G981" s="379"/>
      <c r="H981" s="380"/>
      <c r="I981" s="133"/>
      <c r="J981" s="133"/>
      <c r="K981" s="133"/>
    </row>
    <row r="982" spans="1:11">
      <c r="A982" s="377"/>
      <c r="B982" s="378"/>
      <c r="C982" s="378"/>
      <c r="D982" s="378"/>
      <c r="E982" s="378"/>
      <c r="F982" s="379"/>
      <c r="G982" s="379"/>
      <c r="H982" s="380"/>
      <c r="I982" s="133"/>
      <c r="J982" s="133"/>
      <c r="K982" s="133"/>
    </row>
    <row r="983" spans="1:11">
      <c r="A983" s="377"/>
      <c r="B983" s="378"/>
      <c r="C983" s="378"/>
      <c r="D983" s="378"/>
      <c r="E983" s="378"/>
      <c r="F983" s="379"/>
      <c r="G983" s="379"/>
      <c r="H983" s="380"/>
      <c r="I983" s="133"/>
      <c r="J983" s="133"/>
      <c r="K983" s="133"/>
    </row>
    <row r="984" spans="1:11">
      <c r="A984" s="377"/>
      <c r="B984" s="378"/>
      <c r="C984" s="378"/>
      <c r="D984" s="378"/>
      <c r="E984" s="378"/>
      <c r="F984" s="379"/>
      <c r="G984" s="379"/>
      <c r="H984" s="380"/>
      <c r="I984" s="133"/>
      <c r="J984" s="133"/>
      <c r="K984" s="133"/>
    </row>
    <row r="985" spans="1:11">
      <c r="A985" s="377"/>
      <c r="B985" s="378"/>
      <c r="C985" s="378"/>
      <c r="D985" s="378"/>
      <c r="E985" s="378"/>
      <c r="F985" s="379"/>
      <c r="G985" s="379"/>
      <c r="H985" s="380"/>
      <c r="I985" s="133"/>
      <c r="J985" s="133"/>
      <c r="K985" s="133"/>
    </row>
    <row r="986" spans="1:11">
      <c r="A986" s="377"/>
      <c r="B986" s="378"/>
      <c r="C986" s="378"/>
      <c r="D986" s="378"/>
      <c r="E986" s="378"/>
      <c r="F986" s="379"/>
      <c r="G986" s="379"/>
      <c r="H986" s="380"/>
      <c r="I986" s="133"/>
      <c r="J986" s="133"/>
      <c r="K986" s="133"/>
    </row>
    <row r="987" spans="1:11">
      <c r="A987" s="377"/>
      <c r="B987" s="378"/>
      <c r="C987" s="378"/>
      <c r="D987" s="378"/>
      <c r="E987" s="378"/>
      <c r="F987" s="379"/>
      <c r="G987" s="379"/>
      <c r="H987" s="380"/>
    </row>
    <row r="988" spans="1:11">
      <c r="A988" s="377"/>
      <c r="B988" s="378"/>
      <c r="C988" s="378"/>
      <c r="D988" s="378"/>
      <c r="E988" s="378"/>
      <c r="F988" s="379"/>
      <c r="G988" s="379"/>
      <c r="H988" s="380"/>
    </row>
    <row r="989" spans="1:11">
      <c r="A989" s="377"/>
      <c r="B989" s="378"/>
      <c r="C989" s="378"/>
      <c r="D989" s="378"/>
      <c r="E989" s="378"/>
      <c r="F989" s="379"/>
      <c r="G989" s="379"/>
      <c r="H989" s="380"/>
    </row>
    <row r="990" spans="1:11">
      <c r="A990" s="377"/>
      <c r="B990" s="378"/>
      <c r="C990" s="378"/>
      <c r="D990" s="378"/>
      <c r="E990" s="378"/>
      <c r="F990" s="379"/>
      <c r="G990" s="379"/>
      <c r="H990" s="380"/>
    </row>
    <row r="991" spans="1:11">
      <c r="A991" s="377"/>
      <c r="B991" s="378"/>
      <c r="C991" s="378"/>
      <c r="D991" s="378"/>
      <c r="E991" s="378"/>
      <c r="F991" s="379"/>
      <c r="G991" s="379"/>
      <c r="H991" s="380"/>
    </row>
    <row r="992" spans="1:11">
      <c r="A992" s="377"/>
      <c r="B992" s="378"/>
      <c r="C992" s="378"/>
      <c r="D992" s="378"/>
      <c r="E992" s="378"/>
      <c r="F992" s="379"/>
      <c r="G992" s="379"/>
      <c r="H992" s="380"/>
    </row>
    <row r="993" spans="1:8">
      <c r="A993" s="377"/>
      <c r="B993" s="378"/>
      <c r="C993" s="378"/>
      <c r="D993" s="378"/>
      <c r="E993" s="378"/>
      <c r="F993" s="379"/>
      <c r="G993" s="379"/>
      <c r="H993" s="380"/>
    </row>
    <row r="994" spans="1:8">
      <c r="A994" s="377"/>
      <c r="B994" s="378"/>
      <c r="C994" s="378"/>
      <c r="D994" s="378"/>
      <c r="E994" s="378"/>
      <c r="F994" s="379"/>
      <c r="G994" s="379"/>
      <c r="H994" s="380"/>
    </row>
    <row r="995" spans="1:8">
      <c r="A995" s="377"/>
      <c r="B995" s="378"/>
      <c r="C995" s="378"/>
      <c r="D995" s="378"/>
      <c r="E995" s="378"/>
      <c r="F995" s="379"/>
      <c r="G995" s="379"/>
      <c r="H995" s="380"/>
    </row>
    <row r="996" spans="1:8">
      <c r="A996" s="377"/>
      <c r="B996" s="378"/>
      <c r="C996" s="378"/>
      <c r="D996" s="378"/>
      <c r="E996" s="378"/>
      <c r="F996" s="379"/>
      <c r="G996" s="379"/>
      <c r="H996" s="380"/>
    </row>
    <row r="997" spans="1:8">
      <c r="A997" s="377"/>
      <c r="B997" s="378"/>
      <c r="C997" s="378"/>
      <c r="D997" s="378"/>
      <c r="E997" s="378"/>
      <c r="F997" s="379"/>
      <c r="G997" s="379"/>
      <c r="H997" s="380"/>
    </row>
    <row r="998" spans="1:8">
      <c r="A998" s="377"/>
      <c r="B998" s="378"/>
      <c r="C998" s="378"/>
      <c r="D998" s="378"/>
      <c r="E998" s="378"/>
      <c r="F998" s="379"/>
      <c r="G998" s="379"/>
      <c r="H998" s="380"/>
    </row>
    <row r="999" spans="1:8">
      <c r="A999" s="377"/>
      <c r="B999" s="378"/>
      <c r="C999" s="378"/>
      <c r="D999" s="378"/>
      <c r="E999" s="378"/>
      <c r="F999" s="379"/>
      <c r="G999" s="379"/>
      <c r="H999" s="380"/>
    </row>
    <row r="1000" spans="1:8">
      <c r="A1000" s="377"/>
      <c r="B1000" s="378"/>
      <c r="C1000" s="378"/>
      <c r="D1000" s="378"/>
      <c r="E1000" s="378"/>
      <c r="F1000" s="379"/>
      <c r="G1000" s="379"/>
      <c r="H1000" s="380"/>
    </row>
    <row r="1001" spans="1:8">
      <c r="A1001" s="377"/>
      <c r="B1001" s="378"/>
      <c r="C1001" s="378"/>
      <c r="D1001" s="378"/>
      <c r="E1001" s="378"/>
      <c r="F1001" s="379"/>
      <c r="G1001" s="379"/>
      <c r="H1001" s="380"/>
    </row>
    <row r="1002" spans="1:8">
      <c r="A1002" s="377"/>
      <c r="B1002" s="378"/>
      <c r="C1002" s="378"/>
      <c r="D1002" s="378"/>
      <c r="E1002" s="378"/>
      <c r="F1002" s="379"/>
      <c r="G1002" s="379"/>
      <c r="H1002" s="380"/>
    </row>
    <row r="1003" spans="1:8">
      <c r="A1003" s="377"/>
      <c r="B1003" s="378"/>
      <c r="C1003" s="378"/>
      <c r="D1003" s="378"/>
      <c r="E1003" s="378"/>
      <c r="F1003" s="379"/>
      <c r="G1003" s="379"/>
      <c r="H1003" s="380"/>
    </row>
    <row r="1004" spans="1:8">
      <c r="A1004" s="377"/>
      <c r="B1004" s="378"/>
      <c r="C1004" s="378"/>
      <c r="D1004" s="378"/>
      <c r="E1004" s="378"/>
      <c r="F1004" s="379"/>
      <c r="G1004" s="379"/>
      <c r="H1004" s="380"/>
    </row>
    <row r="1005" spans="1:8">
      <c r="A1005" s="377"/>
      <c r="B1005" s="378"/>
      <c r="C1005" s="378"/>
      <c r="D1005" s="378"/>
      <c r="E1005" s="378"/>
      <c r="F1005" s="379"/>
      <c r="G1005" s="379"/>
      <c r="H1005" s="380"/>
    </row>
    <row r="1006" spans="1:8">
      <c r="A1006" s="377"/>
      <c r="B1006" s="378"/>
      <c r="C1006" s="378"/>
      <c r="D1006" s="378"/>
      <c r="E1006" s="378"/>
      <c r="F1006" s="379"/>
      <c r="G1006" s="379"/>
      <c r="H1006" s="380"/>
    </row>
    <row r="1007" spans="1:8">
      <c r="A1007" s="377"/>
      <c r="B1007" s="378"/>
      <c r="C1007" s="378"/>
      <c r="D1007" s="378"/>
      <c r="E1007" s="378"/>
      <c r="F1007" s="379"/>
      <c r="G1007" s="379"/>
      <c r="H1007" s="380"/>
    </row>
    <row r="1008" spans="1:8">
      <c r="A1008" s="377"/>
      <c r="B1008" s="378"/>
      <c r="C1008" s="378"/>
      <c r="D1008" s="378"/>
      <c r="E1008" s="378"/>
      <c r="F1008" s="379"/>
      <c r="G1008" s="379"/>
      <c r="H1008" s="380"/>
    </row>
    <row r="1009" spans="1:8">
      <c r="A1009" s="377"/>
      <c r="B1009" s="378"/>
      <c r="C1009" s="378"/>
      <c r="D1009" s="378"/>
      <c r="E1009" s="378"/>
      <c r="F1009" s="379"/>
      <c r="G1009" s="379"/>
      <c r="H1009" s="380"/>
    </row>
    <row r="1010" spans="1:8">
      <c r="A1010" s="377"/>
      <c r="B1010" s="378"/>
      <c r="C1010" s="378"/>
      <c r="D1010" s="378"/>
      <c r="E1010" s="378"/>
      <c r="F1010" s="379"/>
      <c r="G1010" s="379"/>
      <c r="H1010" s="380"/>
    </row>
    <row r="1011" spans="1:8">
      <c r="A1011" s="377"/>
      <c r="B1011" s="378"/>
      <c r="C1011" s="378"/>
      <c r="D1011" s="378"/>
      <c r="E1011" s="378"/>
      <c r="F1011" s="379"/>
      <c r="G1011" s="379"/>
      <c r="H1011" s="380"/>
    </row>
    <row r="1012" spans="1:8">
      <c r="A1012" s="377"/>
      <c r="B1012" s="378"/>
      <c r="C1012" s="378"/>
      <c r="D1012" s="378"/>
      <c r="E1012" s="378"/>
      <c r="F1012" s="379"/>
      <c r="G1012" s="379"/>
      <c r="H1012" s="380"/>
    </row>
    <row r="1013" spans="1:8">
      <c r="A1013" s="377"/>
      <c r="B1013" s="378"/>
      <c r="C1013" s="378"/>
      <c r="D1013" s="378"/>
      <c r="E1013" s="378"/>
      <c r="F1013" s="379"/>
      <c r="G1013" s="379"/>
      <c r="H1013" s="380"/>
    </row>
    <row r="1014" spans="1:8">
      <c r="A1014" s="377"/>
      <c r="B1014" s="378"/>
      <c r="C1014" s="378"/>
      <c r="D1014" s="378"/>
      <c r="E1014" s="378"/>
      <c r="F1014" s="379"/>
      <c r="G1014" s="379"/>
      <c r="H1014" s="380"/>
    </row>
    <row r="1015" spans="1:8">
      <c r="A1015" s="377"/>
      <c r="B1015" s="378"/>
      <c r="C1015" s="378"/>
      <c r="D1015" s="378"/>
      <c r="E1015" s="378"/>
      <c r="F1015" s="379"/>
      <c r="G1015" s="379"/>
      <c r="H1015" s="380"/>
    </row>
    <row r="1016" spans="1:8">
      <c r="A1016" s="377"/>
      <c r="B1016" s="378"/>
      <c r="C1016" s="378"/>
      <c r="D1016" s="378"/>
      <c r="E1016" s="378"/>
      <c r="F1016" s="379"/>
      <c r="G1016" s="379"/>
      <c r="H1016" s="380"/>
    </row>
    <row r="1017" spans="1:8">
      <c r="A1017" s="377"/>
      <c r="B1017" s="378"/>
      <c r="C1017" s="378"/>
      <c r="D1017" s="378"/>
      <c r="E1017" s="378"/>
      <c r="F1017" s="379"/>
      <c r="G1017" s="379"/>
      <c r="H1017" s="380"/>
    </row>
    <row r="1018" spans="1:8">
      <c r="A1018" s="377"/>
      <c r="B1018" s="378"/>
      <c r="C1018" s="378"/>
      <c r="D1018" s="378"/>
      <c r="E1018" s="378"/>
      <c r="F1018" s="379"/>
      <c r="G1018" s="379"/>
      <c r="H1018" s="380"/>
    </row>
    <row r="1019" spans="1:8">
      <c r="A1019" s="377"/>
      <c r="B1019" s="378"/>
      <c r="C1019" s="378"/>
      <c r="D1019" s="378"/>
      <c r="E1019" s="378"/>
      <c r="F1019" s="379"/>
      <c r="G1019" s="379"/>
      <c r="H1019" s="380"/>
    </row>
    <row r="1020" spans="1:8">
      <c r="A1020" s="377"/>
      <c r="B1020" s="378"/>
      <c r="C1020" s="378"/>
      <c r="D1020" s="378"/>
      <c r="E1020" s="378"/>
      <c r="F1020" s="379"/>
      <c r="G1020" s="379"/>
      <c r="H1020" s="380"/>
    </row>
    <row r="1021" spans="1:8">
      <c r="A1021" s="377"/>
      <c r="B1021" s="378"/>
      <c r="C1021" s="378"/>
      <c r="D1021" s="378"/>
      <c r="E1021" s="378"/>
      <c r="F1021" s="379"/>
      <c r="G1021" s="379"/>
      <c r="H1021" s="380"/>
    </row>
    <row r="1022" spans="1:8">
      <c r="A1022" s="377"/>
      <c r="B1022" s="378"/>
      <c r="C1022" s="378"/>
      <c r="D1022" s="378"/>
      <c r="E1022" s="378"/>
      <c r="F1022" s="379"/>
      <c r="G1022" s="379"/>
      <c r="H1022" s="380"/>
    </row>
    <row r="1023" spans="1:8">
      <c r="A1023" s="377"/>
      <c r="B1023" s="378"/>
      <c r="C1023" s="378"/>
      <c r="D1023" s="378"/>
      <c r="E1023" s="378"/>
      <c r="F1023" s="379"/>
      <c r="G1023" s="379"/>
      <c r="H1023" s="380"/>
    </row>
    <row r="1024" spans="1:8">
      <c r="A1024" s="377"/>
      <c r="B1024" s="378"/>
      <c r="C1024" s="378"/>
      <c r="D1024" s="378"/>
      <c r="E1024" s="378"/>
      <c r="F1024" s="379"/>
      <c r="G1024" s="379"/>
      <c r="H1024" s="380"/>
    </row>
    <row r="1025" spans="1:8">
      <c r="A1025" s="377"/>
      <c r="B1025" s="378"/>
      <c r="C1025" s="378"/>
      <c r="D1025" s="378"/>
      <c r="E1025" s="378"/>
      <c r="F1025" s="379"/>
      <c r="G1025" s="379"/>
      <c r="H1025" s="380"/>
    </row>
    <row r="1026" spans="1:8">
      <c r="A1026" s="377"/>
      <c r="B1026" s="378"/>
      <c r="C1026" s="378"/>
      <c r="D1026" s="378"/>
      <c r="E1026" s="378"/>
      <c r="F1026" s="379"/>
      <c r="G1026" s="379"/>
      <c r="H1026" s="380"/>
    </row>
    <row r="1027" spans="1:8">
      <c r="A1027" s="377"/>
      <c r="B1027" s="378"/>
      <c r="C1027" s="378"/>
      <c r="D1027" s="378"/>
      <c r="E1027" s="378"/>
      <c r="F1027" s="379"/>
      <c r="G1027" s="379"/>
      <c r="H1027" s="380"/>
    </row>
    <row r="1028" spans="1:8">
      <c r="A1028" s="377"/>
      <c r="B1028" s="378"/>
      <c r="C1028" s="378"/>
      <c r="D1028" s="378"/>
      <c r="E1028" s="378"/>
      <c r="F1028" s="379"/>
      <c r="G1028" s="379"/>
      <c r="H1028" s="380"/>
    </row>
    <row r="1029" spans="1:8">
      <c r="A1029" s="377"/>
      <c r="B1029" s="378"/>
      <c r="C1029" s="378"/>
      <c r="D1029" s="378"/>
      <c r="E1029" s="378"/>
      <c r="F1029" s="379"/>
      <c r="G1029" s="379"/>
      <c r="H1029" s="380"/>
    </row>
    <row r="1030" spans="1:8">
      <c r="A1030" s="377"/>
      <c r="B1030" s="378"/>
      <c r="C1030" s="378"/>
      <c r="D1030" s="378"/>
      <c r="E1030" s="378"/>
      <c r="F1030" s="379"/>
      <c r="G1030" s="379"/>
      <c r="H1030" s="380"/>
    </row>
    <row r="1031" spans="1:8">
      <c r="A1031" s="377"/>
      <c r="B1031" s="378"/>
      <c r="C1031" s="378"/>
      <c r="D1031" s="378"/>
      <c r="E1031" s="378"/>
      <c r="F1031" s="379"/>
      <c r="G1031" s="379"/>
      <c r="H1031" s="380"/>
    </row>
    <row r="1032" spans="1:8">
      <c r="A1032" s="377"/>
      <c r="B1032" s="378"/>
      <c r="C1032" s="378"/>
      <c r="D1032" s="378"/>
      <c r="E1032" s="378"/>
      <c r="F1032" s="379"/>
      <c r="G1032" s="379"/>
      <c r="H1032" s="380"/>
    </row>
    <row r="1033" spans="1:8">
      <c r="A1033" s="377"/>
      <c r="B1033" s="378"/>
      <c r="C1033" s="378"/>
      <c r="D1033" s="378"/>
      <c r="E1033" s="378"/>
      <c r="F1033" s="379"/>
      <c r="G1033" s="379"/>
      <c r="H1033" s="380"/>
    </row>
    <row r="1034" spans="1:8">
      <c r="A1034" s="377"/>
      <c r="B1034" s="378"/>
      <c r="C1034" s="378"/>
      <c r="D1034" s="378"/>
      <c r="E1034" s="378"/>
      <c r="F1034" s="379"/>
      <c r="G1034" s="379"/>
      <c r="H1034" s="380"/>
    </row>
    <row r="1035" spans="1:8">
      <c r="A1035" s="377"/>
      <c r="B1035" s="378"/>
      <c r="C1035" s="378"/>
      <c r="D1035" s="378"/>
      <c r="E1035" s="378"/>
      <c r="F1035" s="379"/>
      <c r="G1035" s="379"/>
      <c r="H1035" s="380"/>
    </row>
    <row r="1036" spans="1:8">
      <c r="A1036" s="377"/>
      <c r="B1036" s="378"/>
      <c r="C1036" s="378"/>
      <c r="D1036" s="378"/>
      <c r="E1036" s="378"/>
      <c r="F1036" s="379"/>
      <c r="G1036" s="379"/>
      <c r="H1036" s="380"/>
    </row>
    <row r="1037" spans="1:8">
      <c r="A1037" s="377"/>
      <c r="B1037" s="378"/>
      <c r="C1037" s="378"/>
      <c r="D1037" s="378"/>
      <c r="E1037" s="378"/>
      <c r="F1037" s="379"/>
      <c r="G1037" s="379"/>
      <c r="H1037" s="380"/>
    </row>
    <row r="1038" spans="1:8">
      <c r="A1038" s="377"/>
      <c r="B1038" s="378"/>
      <c r="C1038" s="378"/>
      <c r="D1038" s="378"/>
      <c r="E1038" s="378"/>
      <c r="F1038" s="379"/>
      <c r="G1038" s="379"/>
      <c r="H1038" s="380"/>
    </row>
    <row r="1039" spans="1:8">
      <c r="A1039" s="377"/>
      <c r="B1039" s="378"/>
      <c r="C1039" s="378"/>
      <c r="D1039" s="378"/>
      <c r="E1039" s="378"/>
      <c r="F1039" s="379"/>
      <c r="G1039" s="379"/>
      <c r="H1039" s="380"/>
    </row>
    <row r="1040" spans="1:8">
      <c r="A1040" s="377"/>
      <c r="B1040" s="378"/>
      <c r="C1040" s="378"/>
      <c r="D1040" s="378"/>
      <c r="E1040" s="378"/>
      <c r="F1040" s="379"/>
      <c r="G1040" s="379"/>
      <c r="H1040" s="380"/>
    </row>
    <row r="1041" spans="1:8">
      <c r="A1041" s="377"/>
      <c r="B1041" s="378"/>
      <c r="C1041" s="378"/>
      <c r="D1041" s="378"/>
      <c r="E1041" s="378"/>
      <c r="F1041" s="379"/>
      <c r="G1041" s="379"/>
      <c r="H1041" s="380"/>
    </row>
    <row r="1042" spans="1:8">
      <c r="A1042" s="377"/>
      <c r="B1042" s="378"/>
      <c r="C1042" s="378"/>
      <c r="D1042" s="378"/>
      <c r="E1042" s="378"/>
      <c r="F1042" s="379"/>
      <c r="G1042" s="379"/>
      <c r="H1042" s="380"/>
    </row>
    <row r="1043" spans="1:8">
      <c r="A1043" s="377"/>
      <c r="B1043" s="378"/>
      <c r="C1043" s="378"/>
      <c r="D1043" s="378"/>
      <c r="E1043" s="378"/>
      <c r="F1043" s="379"/>
      <c r="G1043" s="379"/>
      <c r="H1043" s="380"/>
    </row>
    <row r="1044" spans="1:8">
      <c r="A1044" s="377"/>
      <c r="B1044" s="378"/>
      <c r="C1044" s="378"/>
      <c r="D1044" s="378"/>
      <c r="E1044" s="378"/>
      <c r="F1044" s="379"/>
      <c r="G1044" s="379"/>
      <c r="H1044" s="380"/>
    </row>
    <row r="1045" spans="1:8">
      <c r="A1045" s="377"/>
      <c r="B1045" s="378"/>
      <c r="C1045" s="378"/>
      <c r="D1045" s="378"/>
      <c r="E1045" s="378"/>
      <c r="F1045" s="379"/>
      <c r="G1045" s="379"/>
      <c r="H1045" s="380"/>
    </row>
    <row r="1046" spans="1:8">
      <c r="A1046" s="377"/>
      <c r="B1046" s="378"/>
      <c r="C1046" s="378"/>
      <c r="D1046" s="378"/>
      <c r="E1046" s="378"/>
      <c r="F1046" s="379"/>
      <c r="G1046" s="379"/>
      <c r="H1046" s="380"/>
    </row>
    <row r="1047" spans="1:8">
      <c r="A1047" s="377"/>
      <c r="B1047" s="378"/>
      <c r="C1047" s="378"/>
      <c r="D1047" s="378"/>
      <c r="E1047" s="378"/>
      <c r="F1047" s="379"/>
      <c r="G1047" s="379"/>
      <c r="H1047" s="380"/>
    </row>
    <row r="1048" spans="1:8">
      <c r="A1048" s="377"/>
      <c r="B1048" s="378"/>
      <c r="C1048" s="378"/>
      <c r="D1048" s="378"/>
      <c r="E1048" s="378"/>
      <c r="F1048" s="379"/>
      <c r="G1048" s="379"/>
      <c r="H1048" s="380"/>
    </row>
    <row r="1049" spans="1:8">
      <c r="A1049" s="377"/>
      <c r="B1049" s="378"/>
      <c r="C1049" s="378"/>
      <c r="D1049" s="378"/>
      <c r="E1049" s="378"/>
      <c r="F1049" s="379"/>
      <c r="G1049" s="379"/>
      <c r="H1049" s="380"/>
    </row>
    <row r="1050" spans="1:8">
      <c r="A1050" s="377"/>
      <c r="B1050" s="378"/>
      <c r="C1050" s="378"/>
      <c r="D1050" s="378"/>
      <c r="E1050" s="378"/>
      <c r="F1050" s="379"/>
      <c r="G1050" s="379"/>
      <c r="H1050" s="380"/>
    </row>
    <row r="1051" spans="1:8">
      <c r="A1051" s="377"/>
      <c r="B1051" s="378"/>
      <c r="C1051" s="378"/>
      <c r="D1051" s="378"/>
      <c r="E1051" s="378"/>
      <c r="F1051" s="379"/>
      <c r="G1051" s="379"/>
      <c r="H1051" s="380"/>
    </row>
    <row r="1052" spans="1:8">
      <c r="A1052" s="377"/>
      <c r="B1052" s="378"/>
      <c r="C1052" s="378"/>
      <c r="D1052" s="378"/>
      <c r="E1052" s="378"/>
      <c r="F1052" s="379"/>
      <c r="G1052" s="379"/>
      <c r="H1052" s="380"/>
    </row>
    <row r="1053" spans="1:8">
      <c r="A1053" s="377"/>
      <c r="B1053" s="378"/>
      <c r="C1053" s="378"/>
      <c r="D1053" s="378"/>
      <c r="E1053" s="378"/>
      <c r="F1053" s="379"/>
      <c r="G1053" s="379"/>
      <c r="H1053" s="380"/>
    </row>
    <row r="1054" spans="1:8">
      <c r="A1054" s="377"/>
      <c r="B1054" s="378"/>
      <c r="C1054" s="378"/>
      <c r="D1054" s="378"/>
      <c r="E1054" s="378"/>
      <c r="F1054" s="379"/>
      <c r="G1054" s="379"/>
      <c r="H1054" s="380"/>
    </row>
    <row r="1055" spans="1:8">
      <c r="A1055" s="377"/>
      <c r="B1055" s="378"/>
      <c r="C1055" s="378"/>
      <c r="D1055" s="378"/>
      <c r="E1055" s="378"/>
      <c r="F1055" s="379"/>
      <c r="G1055" s="379"/>
      <c r="H1055" s="380"/>
    </row>
    <row r="1056" spans="1:8">
      <c r="A1056" s="377"/>
      <c r="B1056" s="378"/>
      <c r="C1056" s="378"/>
      <c r="D1056" s="378"/>
      <c r="E1056" s="378"/>
      <c r="F1056" s="379"/>
      <c r="G1056" s="379"/>
      <c r="H1056" s="380"/>
    </row>
    <row r="1057" spans="1:8">
      <c r="A1057" s="377"/>
      <c r="B1057" s="378"/>
      <c r="C1057" s="378"/>
      <c r="D1057" s="378"/>
      <c r="E1057" s="378"/>
      <c r="F1057" s="379"/>
      <c r="G1057" s="379"/>
      <c r="H1057" s="380"/>
    </row>
    <row r="1058" spans="1:8">
      <c r="A1058" s="377"/>
      <c r="B1058" s="378"/>
      <c r="C1058" s="378"/>
      <c r="D1058" s="378"/>
      <c r="E1058" s="378"/>
      <c r="F1058" s="379"/>
      <c r="G1058" s="379"/>
      <c r="H1058" s="380"/>
    </row>
    <row r="1059" spans="1:8">
      <c r="A1059" s="377"/>
      <c r="B1059" s="378"/>
      <c r="C1059" s="378"/>
      <c r="D1059" s="378"/>
      <c r="E1059" s="378"/>
      <c r="F1059" s="379"/>
      <c r="G1059" s="379"/>
      <c r="H1059" s="380"/>
    </row>
    <row r="1060" spans="1:8">
      <c r="A1060" s="377"/>
      <c r="B1060" s="378"/>
      <c r="C1060" s="378"/>
      <c r="D1060" s="378"/>
      <c r="E1060" s="378"/>
      <c r="F1060" s="379"/>
      <c r="G1060" s="379"/>
      <c r="H1060" s="380"/>
    </row>
    <row r="1061" spans="1:8">
      <c r="A1061" s="377"/>
      <c r="B1061" s="378"/>
      <c r="C1061" s="378"/>
      <c r="D1061" s="378"/>
      <c r="E1061" s="378"/>
      <c r="F1061" s="379"/>
      <c r="G1061" s="379"/>
      <c r="H1061" s="380"/>
    </row>
    <row r="1062" spans="1:8">
      <c r="A1062" s="377"/>
      <c r="B1062" s="378"/>
      <c r="C1062" s="378"/>
      <c r="D1062" s="378"/>
      <c r="E1062" s="378"/>
      <c r="F1062" s="379"/>
      <c r="G1062" s="379"/>
      <c r="H1062" s="380"/>
    </row>
    <row r="1063" spans="1:8">
      <c r="A1063" s="377"/>
      <c r="B1063" s="378"/>
      <c r="C1063" s="378"/>
      <c r="D1063" s="378"/>
      <c r="E1063" s="378"/>
      <c r="F1063" s="379"/>
      <c r="G1063" s="379"/>
      <c r="H1063" s="380"/>
    </row>
    <row r="1064" spans="1:8">
      <c r="A1064" s="377"/>
      <c r="B1064" s="378"/>
      <c r="C1064" s="378"/>
      <c r="D1064" s="378"/>
      <c r="E1064" s="378"/>
      <c r="F1064" s="379"/>
      <c r="G1064" s="379"/>
      <c r="H1064" s="380"/>
    </row>
    <row r="1065" spans="1:8">
      <c r="A1065" s="377"/>
      <c r="B1065" s="378"/>
      <c r="C1065" s="378"/>
      <c r="D1065" s="378"/>
      <c r="E1065" s="378"/>
      <c r="F1065" s="379"/>
      <c r="G1065" s="379"/>
      <c r="H1065" s="380"/>
    </row>
    <row r="1066" spans="1:8">
      <c r="A1066" s="377"/>
      <c r="B1066" s="378"/>
      <c r="C1066" s="378"/>
      <c r="D1066" s="378"/>
      <c r="E1066" s="378"/>
      <c r="F1066" s="379"/>
      <c r="G1066" s="379"/>
      <c r="H1066" s="380"/>
    </row>
    <row r="1067" spans="1:8">
      <c r="A1067" s="377"/>
      <c r="B1067" s="378"/>
      <c r="C1067" s="378"/>
      <c r="D1067" s="378"/>
      <c r="E1067" s="378"/>
      <c r="F1067" s="379"/>
      <c r="G1067" s="379"/>
      <c r="H1067" s="380"/>
    </row>
    <row r="1068" spans="1:8">
      <c r="A1068" s="377"/>
      <c r="B1068" s="378"/>
      <c r="C1068" s="378"/>
      <c r="D1068" s="378"/>
      <c r="E1068" s="378"/>
      <c r="F1068" s="379"/>
      <c r="G1068" s="379"/>
      <c r="H1068" s="380"/>
    </row>
    <row r="1069" spans="1:8">
      <c r="A1069" s="377"/>
      <c r="B1069" s="378"/>
      <c r="C1069" s="378"/>
      <c r="D1069" s="378"/>
      <c r="E1069" s="378"/>
      <c r="F1069" s="379"/>
      <c r="G1069" s="379"/>
      <c r="H1069" s="380"/>
    </row>
    <row r="1070" spans="1:8">
      <c r="A1070" s="377"/>
      <c r="B1070" s="378"/>
      <c r="C1070" s="378"/>
      <c r="D1070" s="378"/>
      <c r="E1070" s="378"/>
      <c r="F1070" s="379"/>
      <c r="G1070" s="379"/>
      <c r="H1070" s="380"/>
    </row>
    <row r="1071" spans="1:8">
      <c r="A1071" s="377"/>
      <c r="B1071" s="378"/>
      <c r="C1071" s="378"/>
      <c r="D1071" s="378"/>
      <c r="E1071" s="378"/>
      <c r="F1071" s="379"/>
      <c r="G1071" s="379"/>
      <c r="H1071" s="380"/>
    </row>
    <row r="1072" spans="1:8">
      <c r="A1072" s="377"/>
      <c r="B1072" s="378"/>
      <c r="C1072" s="378"/>
      <c r="D1072" s="378"/>
      <c r="E1072" s="378"/>
      <c r="F1072" s="379"/>
      <c r="G1072" s="379"/>
      <c r="H1072" s="380"/>
    </row>
    <row r="1073" spans="1:11">
      <c r="A1073" s="381"/>
      <c r="B1073" s="381"/>
      <c r="C1073" s="381"/>
      <c r="D1073" s="381"/>
      <c r="E1073" s="381"/>
      <c r="F1073" s="381"/>
      <c r="G1073" s="381"/>
      <c r="H1073" s="380"/>
    </row>
    <row r="1074" spans="1:11">
      <c r="A1074" s="380"/>
      <c r="B1074" s="380"/>
      <c r="C1074" s="380"/>
      <c r="D1074" s="380"/>
      <c r="E1074" s="380"/>
      <c r="F1074" s="382"/>
      <c r="G1074" s="382"/>
      <c r="H1074" s="380"/>
    </row>
    <row r="1075" spans="1:11">
      <c r="A1075" s="380"/>
      <c r="B1075" s="380"/>
      <c r="C1075" s="380"/>
      <c r="D1075" s="380"/>
      <c r="E1075" s="380"/>
      <c r="F1075" s="382"/>
      <c r="G1075" s="382"/>
      <c r="H1075" s="380"/>
      <c r="K1075" s="383"/>
    </row>
    <row r="1076" spans="1:11">
      <c r="A1076" s="380"/>
      <c r="B1076" s="380"/>
      <c r="C1076" s="380"/>
      <c r="D1076" s="380"/>
      <c r="E1076" s="380"/>
      <c r="F1076" s="382"/>
      <c r="G1076" s="382"/>
      <c r="H1076" s="380"/>
      <c r="K1076" s="383"/>
    </row>
    <row r="1077" spans="1:11">
      <c r="A1077" s="380"/>
      <c r="B1077" s="380"/>
      <c r="C1077" s="380"/>
      <c r="D1077" s="380"/>
      <c r="E1077" s="380"/>
      <c r="F1077" s="382"/>
      <c r="G1077" s="382"/>
      <c r="H1077" s="380"/>
      <c r="K1077" s="383"/>
    </row>
    <row r="1078" spans="1:11">
      <c r="A1078" s="380"/>
      <c r="B1078" s="380"/>
      <c r="C1078" s="380"/>
      <c r="D1078" s="380"/>
      <c r="E1078" s="380"/>
      <c r="F1078" s="382"/>
      <c r="G1078" s="382"/>
      <c r="H1078" s="380"/>
      <c r="K1078" s="383"/>
    </row>
    <row r="1079" spans="1:11">
      <c r="A1079" s="380"/>
      <c r="B1079" s="380"/>
      <c r="C1079" s="380"/>
      <c r="D1079" s="380"/>
      <c r="E1079" s="380"/>
      <c r="F1079" s="382"/>
      <c r="G1079" s="382"/>
      <c r="H1079" s="380"/>
      <c r="K1079" s="383"/>
    </row>
    <row r="1080" spans="1:11">
      <c r="A1080" s="380"/>
      <c r="B1080" s="380"/>
      <c r="C1080" s="380"/>
      <c r="D1080" s="380"/>
      <c r="E1080" s="380"/>
      <c r="F1080" s="382"/>
      <c r="G1080" s="382"/>
      <c r="H1080" s="380"/>
      <c r="K1080" s="383"/>
    </row>
    <row r="1081" spans="1:11">
      <c r="A1081" s="380"/>
      <c r="B1081" s="380"/>
      <c r="C1081" s="380"/>
      <c r="D1081" s="380"/>
      <c r="E1081" s="380"/>
      <c r="F1081" s="382"/>
      <c r="G1081" s="382"/>
      <c r="H1081" s="380"/>
      <c r="K1081" s="383"/>
    </row>
    <row r="1082" spans="1:11">
      <c r="A1082" s="380"/>
      <c r="B1082" s="380"/>
      <c r="C1082" s="380"/>
      <c r="D1082" s="380"/>
      <c r="E1082" s="380"/>
      <c r="F1082" s="382"/>
      <c r="G1082" s="382"/>
      <c r="H1082" s="380"/>
      <c r="K1082" s="383"/>
    </row>
    <row r="1083" spans="1:11">
      <c r="A1083" s="380"/>
      <c r="B1083" s="380"/>
      <c r="C1083" s="380"/>
      <c r="D1083" s="380"/>
      <c r="E1083" s="380"/>
      <c r="F1083" s="382"/>
      <c r="G1083" s="382"/>
      <c r="H1083" s="380"/>
      <c r="K1083" s="383"/>
    </row>
    <row r="1084" spans="1:11">
      <c r="A1084" s="380"/>
      <c r="B1084" s="380"/>
      <c r="C1084" s="380"/>
      <c r="D1084" s="380"/>
      <c r="E1084" s="380"/>
      <c r="F1084" s="382"/>
      <c r="G1084" s="382"/>
      <c r="H1084" s="380"/>
      <c r="K1084" s="383"/>
    </row>
    <row r="1085" spans="1:11">
      <c r="A1085" s="380"/>
      <c r="B1085" s="380"/>
      <c r="C1085" s="380"/>
      <c r="D1085" s="380"/>
      <c r="E1085" s="380"/>
      <c r="F1085" s="382"/>
      <c r="G1085" s="382"/>
      <c r="H1085" s="380"/>
      <c r="K1085" s="383"/>
    </row>
    <row r="1086" spans="1:11">
      <c r="A1086" s="380"/>
      <c r="B1086" s="380"/>
      <c r="C1086" s="380"/>
      <c r="D1086" s="380"/>
      <c r="E1086" s="380"/>
      <c r="F1086" s="382"/>
      <c r="G1086" s="382"/>
      <c r="H1086" s="380"/>
      <c r="K1086" s="383"/>
    </row>
    <row r="1087" spans="1:11">
      <c r="A1087" s="380"/>
      <c r="B1087" s="380"/>
      <c r="C1087" s="380"/>
      <c r="D1087" s="380"/>
      <c r="E1087" s="380"/>
      <c r="F1087" s="382"/>
      <c r="G1087" s="382"/>
      <c r="H1087" s="380"/>
      <c r="K1087" s="383"/>
    </row>
    <row r="1088" spans="1:11">
      <c r="A1088" s="380"/>
      <c r="B1088" s="380"/>
      <c r="C1088" s="380"/>
      <c r="D1088" s="380"/>
      <c r="E1088" s="380"/>
      <c r="F1088" s="382"/>
      <c r="G1088" s="382"/>
      <c r="H1088" s="380"/>
      <c r="K1088" s="383"/>
    </row>
    <row r="1089" spans="1:11">
      <c r="A1089" s="380"/>
      <c r="B1089" s="380"/>
      <c r="C1089" s="380"/>
      <c r="D1089" s="380"/>
      <c r="E1089" s="380"/>
      <c r="F1089" s="382"/>
      <c r="G1089" s="382"/>
      <c r="H1089" s="380"/>
      <c r="K1089" s="383"/>
    </row>
    <row r="1090" spans="1:11">
      <c r="A1090" s="380"/>
      <c r="B1090" s="380"/>
      <c r="C1090" s="380"/>
      <c r="D1090" s="380"/>
      <c r="E1090" s="380"/>
      <c r="F1090" s="382"/>
      <c r="G1090" s="382"/>
      <c r="H1090" s="380"/>
    </row>
    <row r="1091" spans="1:11">
      <c r="A1091" s="380"/>
      <c r="B1091" s="380"/>
      <c r="C1091" s="380"/>
      <c r="D1091" s="380"/>
      <c r="E1091" s="380"/>
      <c r="F1091" s="382"/>
      <c r="G1091" s="382"/>
      <c r="H1091" s="380"/>
    </row>
    <row r="1092" spans="1:11">
      <c r="A1092" s="380"/>
      <c r="B1092" s="380"/>
      <c r="C1092" s="380"/>
      <c r="D1092" s="380"/>
      <c r="E1092" s="380"/>
      <c r="F1092" s="382"/>
      <c r="G1092" s="382"/>
      <c r="H1092" s="380"/>
    </row>
    <row r="1093" spans="1:11">
      <c r="A1093" s="380"/>
      <c r="B1093" s="380"/>
      <c r="C1093" s="380"/>
      <c r="D1093" s="380"/>
      <c r="E1093" s="380"/>
      <c r="F1093" s="382"/>
      <c r="G1093" s="382"/>
      <c r="H1093" s="380"/>
    </row>
    <row r="1094" spans="1:11">
      <c r="A1094" s="380"/>
      <c r="B1094" s="380"/>
      <c r="C1094" s="380"/>
      <c r="D1094" s="380"/>
      <c r="E1094" s="380"/>
      <c r="F1094" s="382"/>
      <c r="G1094" s="382"/>
      <c r="H1094" s="380"/>
    </row>
    <row r="1095" spans="1:11">
      <c r="A1095" s="380"/>
      <c r="B1095" s="380"/>
      <c r="C1095" s="380"/>
      <c r="D1095" s="380"/>
      <c r="E1095" s="380"/>
      <c r="F1095" s="382"/>
      <c r="G1095" s="382"/>
      <c r="H1095" s="380"/>
    </row>
    <row r="1096" spans="1:11">
      <c r="A1096" s="380"/>
      <c r="B1096" s="380"/>
      <c r="C1096" s="380"/>
      <c r="D1096" s="380"/>
      <c r="E1096" s="380"/>
      <c r="F1096" s="382"/>
      <c r="G1096" s="382"/>
      <c r="H1096" s="380"/>
    </row>
    <row r="1097" spans="1:11">
      <c r="A1097" s="380"/>
      <c r="B1097" s="380"/>
      <c r="C1097" s="380"/>
      <c r="D1097" s="380"/>
      <c r="E1097" s="380"/>
      <c r="F1097" s="382"/>
      <c r="G1097" s="382"/>
      <c r="H1097" s="380"/>
    </row>
    <row r="1098" spans="1:11">
      <c r="A1098" s="380"/>
      <c r="B1098" s="380"/>
      <c r="C1098" s="380"/>
      <c r="D1098" s="380"/>
      <c r="E1098" s="380"/>
      <c r="F1098" s="382"/>
      <c r="G1098" s="382"/>
      <c r="H1098" s="380"/>
    </row>
    <row r="1099" spans="1:11">
      <c r="A1099" s="380"/>
      <c r="B1099" s="380"/>
      <c r="C1099" s="380"/>
      <c r="D1099" s="380"/>
      <c r="E1099" s="380"/>
      <c r="F1099" s="382"/>
      <c r="G1099" s="382"/>
      <c r="H1099" s="380"/>
    </row>
    <row r="1100" spans="1:11">
      <c r="A1100" s="380"/>
      <c r="B1100" s="380"/>
      <c r="C1100" s="380"/>
      <c r="D1100" s="380"/>
      <c r="E1100" s="380"/>
      <c r="F1100" s="382"/>
      <c r="G1100" s="382"/>
      <c r="H1100" s="380"/>
    </row>
    <row r="1101" spans="1:11">
      <c r="A1101" s="380"/>
      <c r="B1101" s="380"/>
      <c r="C1101" s="380"/>
      <c r="D1101" s="380"/>
      <c r="E1101" s="380"/>
      <c r="F1101" s="382"/>
      <c r="G1101" s="382"/>
      <c r="H1101" s="380"/>
    </row>
    <row r="1102" spans="1:11">
      <c r="A1102" s="380"/>
      <c r="B1102" s="380"/>
      <c r="C1102" s="380"/>
      <c r="D1102" s="380"/>
      <c r="E1102" s="380"/>
      <c r="F1102" s="382"/>
      <c r="G1102" s="382"/>
      <c r="H1102" s="380"/>
    </row>
    <row r="1103" spans="1:11">
      <c r="A1103" s="380"/>
      <c r="B1103" s="380"/>
      <c r="C1103" s="380"/>
      <c r="D1103" s="380"/>
      <c r="E1103" s="380"/>
      <c r="F1103" s="382"/>
      <c r="G1103" s="382"/>
      <c r="H1103" s="380"/>
    </row>
    <row r="1104" spans="1:11">
      <c r="A1104" s="380"/>
      <c r="B1104" s="380"/>
      <c r="C1104" s="380"/>
      <c r="D1104" s="380"/>
      <c r="E1104" s="380"/>
      <c r="F1104" s="382"/>
      <c r="G1104" s="382"/>
      <c r="H1104" s="380"/>
    </row>
    <row r="1105" spans="1:8">
      <c r="A1105" s="380"/>
      <c r="B1105" s="380"/>
      <c r="C1105" s="380"/>
      <c r="D1105" s="380"/>
      <c r="E1105" s="380"/>
      <c r="F1105" s="382"/>
      <c r="G1105" s="382"/>
      <c r="H1105" s="380"/>
    </row>
    <row r="1106" spans="1:8">
      <c r="A1106" s="380"/>
      <c r="B1106" s="380"/>
      <c r="C1106" s="380"/>
      <c r="D1106" s="380"/>
      <c r="E1106" s="380"/>
      <c r="F1106" s="382"/>
      <c r="G1106" s="382"/>
      <c r="H1106" s="380"/>
    </row>
    <row r="1107" spans="1:8">
      <c r="A1107" s="380"/>
      <c r="B1107" s="380"/>
      <c r="C1107" s="380"/>
      <c r="D1107" s="380"/>
      <c r="E1107" s="380"/>
      <c r="F1107" s="382"/>
      <c r="G1107" s="382"/>
      <c r="H1107" s="380"/>
    </row>
    <row r="1108" spans="1:8">
      <c r="A1108" s="380"/>
      <c r="B1108" s="380"/>
      <c r="C1108" s="380"/>
      <c r="D1108" s="380"/>
      <c r="E1108" s="380"/>
      <c r="F1108" s="382"/>
      <c r="G1108" s="382"/>
      <c r="H1108" s="380"/>
    </row>
    <row r="1109" spans="1:8">
      <c r="A1109" s="380"/>
      <c r="B1109" s="380"/>
      <c r="C1109" s="380"/>
      <c r="D1109" s="380"/>
      <c r="E1109" s="380"/>
      <c r="F1109" s="382"/>
      <c r="G1109" s="382"/>
      <c r="H1109" s="380"/>
    </row>
    <row r="1110" spans="1:8">
      <c r="A1110" s="380"/>
      <c r="B1110" s="380"/>
      <c r="C1110" s="380"/>
      <c r="D1110" s="380"/>
      <c r="E1110" s="380"/>
      <c r="F1110" s="382"/>
      <c r="G1110" s="382"/>
      <c r="H1110" s="380"/>
    </row>
    <row r="1111" spans="1:8">
      <c r="A1111" s="380"/>
      <c r="B1111" s="380"/>
      <c r="C1111" s="380"/>
      <c r="D1111" s="380"/>
      <c r="E1111" s="380"/>
      <c r="F1111" s="382"/>
      <c r="G1111" s="382"/>
      <c r="H1111" s="380"/>
    </row>
    <row r="1112" spans="1:8">
      <c r="A1112" s="380"/>
      <c r="B1112" s="380"/>
      <c r="C1112" s="380"/>
      <c r="D1112" s="380"/>
      <c r="E1112" s="380"/>
      <c r="F1112" s="382"/>
      <c r="G1112" s="382"/>
      <c r="H1112" s="380"/>
    </row>
    <row r="1113" spans="1:8">
      <c r="A1113" s="380"/>
      <c r="B1113" s="380"/>
      <c r="C1113" s="380"/>
      <c r="D1113" s="380"/>
      <c r="E1113" s="380"/>
      <c r="F1113" s="382"/>
      <c r="G1113" s="382"/>
      <c r="H1113" s="380"/>
    </row>
    <row r="1114" spans="1:8">
      <c r="A1114" s="380"/>
      <c r="B1114" s="380"/>
      <c r="C1114" s="380"/>
      <c r="D1114" s="380"/>
      <c r="E1114" s="380"/>
      <c r="F1114" s="382"/>
      <c r="G1114" s="382"/>
      <c r="H1114" s="380"/>
    </row>
    <row r="1115" spans="1:8">
      <c r="A1115" s="380"/>
      <c r="B1115" s="380"/>
      <c r="C1115" s="380"/>
      <c r="D1115" s="380"/>
      <c r="E1115" s="380"/>
      <c r="F1115" s="382"/>
      <c r="G1115" s="382"/>
      <c r="H1115" s="380"/>
    </row>
    <row r="1116" spans="1:8">
      <c r="A1116" s="380"/>
      <c r="B1116" s="380"/>
      <c r="C1116" s="380"/>
      <c r="D1116" s="380"/>
      <c r="E1116" s="380"/>
      <c r="F1116" s="382"/>
      <c r="G1116" s="382"/>
      <c r="H1116" s="380"/>
    </row>
    <row r="1117" spans="1:8">
      <c r="A1117" s="380"/>
      <c r="B1117" s="380"/>
      <c r="C1117" s="380"/>
      <c r="D1117" s="380"/>
      <c r="E1117" s="380"/>
      <c r="F1117" s="382"/>
      <c r="G1117" s="382"/>
      <c r="H1117" s="380"/>
    </row>
    <row r="1118" spans="1:8">
      <c r="A1118" s="380"/>
      <c r="B1118" s="380"/>
      <c r="C1118" s="380"/>
      <c r="D1118" s="380"/>
      <c r="E1118" s="380"/>
      <c r="F1118" s="382"/>
      <c r="G1118" s="382"/>
      <c r="H1118" s="380"/>
    </row>
    <row r="1119" spans="1:8">
      <c r="A1119" s="380"/>
      <c r="B1119" s="380"/>
      <c r="C1119" s="380"/>
      <c r="D1119" s="380"/>
      <c r="E1119" s="380"/>
      <c r="F1119" s="382"/>
      <c r="G1119" s="382"/>
      <c r="H1119" s="380"/>
    </row>
    <row r="1120" spans="1:8">
      <c r="A1120" s="380"/>
      <c r="B1120" s="380"/>
      <c r="C1120" s="380"/>
      <c r="D1120" s="380"/>
      <c r="E1120" s="380"/>
      <c r="F1120" s="382"/>
      <c r="G1120" s="382"/>
      <c r="H1120" s="380"/>
    </row>
    <row r="1121" spans="1:8">
      <c r="A1121" s="380"/>
      <c r="B1121" s="380"/>
      <c r="C1121" s="380"/>
      <c r="D1121" s="380"/>
      <c r="E1121" s="380"/>
      <c r="F1121" s="382"/>
      <c r="G1121" s="382"/>
      <c r="H1121" s="380"/>
    </row>
    <row r="1122" spans="1:8">
      <c r="A1122" s="380"/>
      <c r="B1122" s="380"/>
      <c r="C1122" s="380"/>
      <c r="D1122" s="380"/>
      <c r="E1122" s="380"/>
      <c r="F1122" s="382"/>
      <c r="G1122" s="382"/>
      <c r="H1122" s="380"/>
    </row>
    <row r="1123" spans="1:8">
      <c r="A1123" s="380"/>
      <c r="B1123" s="380"/>
      <c r="C1123" s="380"/>
      <c r="D1123" s="380"/>
      <c r="E1123" s="380"/>
      <c r="F1123" s="382"/>
      <c r="G1123" s="382"/>
      <c r="H1123" s="380"/>
    </row>
    <row r="1124" spans="1:8">
      <c r="A1124" s="380"/>
      <c r="B1124" s="380"/>
      <c r="C1124" s="380"/>
      <c r="D1124" s="380"/>
      <c r="E1124" s="380"/>
      <c r="F1124" s="382"/>
      <c r="G1124" s="382"/>
      <c r="H1124" s="380"/>
    </row>
    <row r="1125" spans="1:8">
      <c r="A1125" s="380"/>
      <c r="B1125" s="380"/>
      <c r="C1125" s="380"/>
      <c r="D1125" s="380"/>
      <c r="E1125" s="380"/>
      <c r="F1125" s="382"/>
      <c r="G1125" s="382"/>
      <c r="H1125" s="380"/>
    </row>
    <row r="1126" spans="1:8">
      <c r="A1126" s="380"/>
      <c r="B1126" s="380"/>
      <c r="C1126" s="380"/>
      <c r="D1126" s="380"/>
      <c r="E1126" s="380"/>
      <c r="F1126" s="382"/>
      <c r="G1126" s="382"/>
      <c r="H1126" s="380"/>
    </row>
    <row r="1127" spans="1:8">
      <c r="A1127" s="380"/>
      <c r="B1127" s="380"/>
      <c r="C1127" s="380"/>
      <c r="D1127" s="380"/>
      <c r="E1127" s="380"/>
      <c r="F1127" s="382"/>
      <c r="G1127" s="382"/>
      <c r="H1127" s="380"/>
    </row>
    <row r="1128" spans="1:8">
      <c r="A1128" s="380"/>
      <c r="B1128" s="380"/>
      <c r="C1128" s="380"/>
      <c r="D1128" s="380"/>
      <c r="E1128" s="380"/>
      <c r="F1128" s="382"/>
      <c r="G1128" s="382"/>
      <c r="H1128" s="380"/>
    </row>
    <row r="1129" spans="1:8">
      <c r="A1129" s="380"/>
      <c r="B1129" s="380"/>
      <c r="C1129" s="380"/>
      <c r="D1129" s="380"/>
      <c r="E1129" s="380"/>
      <c r="F1129" s="382"/>
      <c r="G1129" s="382"/>
      <c r="H1129" s="380"/>
    </row>
    <row r="1130" spans="1:8">
      <c r="A1130" s="380"/>
      <c r="B1130" s="380"/>
      <c r="C1130" s="380"/>
      <c r="D1130" s="380"/>
      <c r="E1130" s="380"/>
      <c r="F1130" s="382"/>
      <c r="G1130" s="382"/>
      <c r="H1130" s="380"/>
    </row>
    <row r="1131" spans="1:8">
      <c r="A1131" s="380"/>
      <c r="B1131" s="380"/>
      <c r="C1131" s="380"/>
      <c r="D1131" s="380"/>
      <c r="E1131" s="380"/>
      <c r="F1131" s="382"/>
      <c r="G1131" s="382"/>
      <c r="H1131" s="380"/>
    </row>
    <row r="1132" spans="1:8">
      <c r="A1132" s="380"/>
      <c r="B1132" s="380"/>
      <c r="C1132" s="380"/>
      <c r="D1132" s="380"/>
      <c r="E1132" s="380"/>
      <c r="F1132" s="382"/>
      <c r="G1132" s="382"/>
      <c r="H1132" s="380"/>
    </row>
    <row r="1133" spans="1:8">
      <c r="A1133" s="380"/>
      <c r="B1133" s="380"/>
      <c r="C1133" s="380"/>
      <c r="D1133" s="380"/>
      <c r="E1133" s="380"/>
      <c r="F1133" s="382"/>
      <c r="G1133" s="382"/>
      <c r="H1133" s="380"/>
    </row>
    <row r="1134" spans="1:8">
      <c r="A1134" s="380"/>
      <c r="B1134" s="380"/>
      <c r="C1134" s="380"/>
      <c r="D1134" s="380"/>
      <c r="E1134" s="380"/>
      <c r="F1134" s="382"/>
      <c r="G1134" s="382"/>
      <c r="H1134" s="380"/>
    </row>
    <row r="1135" spans="1:8">
      <c r="A1135" s="380"/>
      <c r="B1135" s="380"/>
      <c r="C1135" s="380"/>
      <c r="D1135" s="380"/>
      <c r="E1135" s="380"/>
      <c r="F1135" s="382"/>
      <c r="G1135" s="382"/>
      <c r="H1135" s="380"/>
    </row>
    <row r="1136" spans="1:8">
      <c r="A1136" s="380"/>
      <c r="B1136" s="380"/>
      <c r="C1136" s="380"/>
      <c r="D1136" s="380"/>
      <c r="E1136" s="380"/>
      <c r="F1136" s="382"/>
      <c r="G1136" s="382"/>
      <c r="H1136" s="380"/>
    </row>
    <row r="1137" spans="1:8">
      <c r="A1137" s="380"/>
      <c r="B1137" s="380"/>
      <c r="C1137" s="380"/>
      <c r="D1137" s="380"/>
      <c r="E1137" s="380"/>
      <c r="F1137" s="382"/>
      <c r="G1137" s="382"/>
      <c r="H1137" s="380"/>
    </row>
    <row r="1138" spans="1:8">
      <c r="A1138" s="380"/>
      <c r="B1138" s="380"/>
      <c r="C1138" s="380"/>
      <c r="D1138" s="380"/>
      <c r="E1138" s="380"/>
      <c r="F1138" s="382"/>
      <c r="G1138" s="382"/>
      <c r="H1138" s="380"/>
    </row>
    <row r="1139" spans="1:8">
      <c r="A1139" s="380"/>
      <c r="B1139" s="380"/>
      <c r="C1139" s="380"/>
      <c r="D1139" s="380"/>
      <c r="E1139" s="380"/>
      <c r="F1139" s="382"/>
      <c r="G1139" s="382"/>
      <c r="H1139" s="380"/>
    </row>
    <row r="1140" spans="1:8">
      <c r="A1140" s="380"/>
      <c r="B1140" s="380"/>
      <c r="C1140" s="380"/>
      <c r="D1140" s="380"/>
      <c r="E1140" s="380"/>
      <c r="F1140" s="382"/>
      <c r="G1140" s="382"/>
      <c r="H1140" s="380"/>
    </row>
    <row r="1141" spans="1:8">
      <c r="A1141" s="380"/>
      <c r="B1141" s="380"/>
      <c r="C1141" s="380"/>
      <c r="D1141" s="380"/>
      <c r="E1141" s="380"/>
      <c r="F1141" s="382"/>
      <c r="G1141" s="382"/>
      <c r="H1141" s="380"/>
    </row>
    <row r="1142" spans="1:8">
      <c r="A1142" s="380"/>
      <c r="B1142" s="380"/>
      <c r="C1142" s="380"/>
      <c r="D1142" s="380"/>
      <c r="E1142" s="380"/>
      <c r="F1142" s="382"/>
      <c r="G1142" s="382"/>
      <c r="H1142" s="380"/>
    </row>
    <row r="1143" spans="1:8">
      <c r="A1143" s="380"/>
      <c r="B1143" s="380"/>
      <c r="C1143" s="380"/>
      <c r="D1143" s="380"/>
      <c r="E1143" s="380"/>
      <c r="F1143" s="382"/>
      <c r="G1143" s="382"/>
      <c r="H1143" s="380"/>
    </row>
    <row r="1144" spans="1:8">
      <c r="A1144" s="380"/>
      <c r="B1144" s="380"/>
      <c r="C1144" s="380"/>
      <c r="D1144" s="380"/>
      <c r="E1144" s="380"/>
      <c r="F1144" s="382"/>
      <c r="G1144" s="382"/>
      <c r="H1144" s="380"/>
    </row>
    <row r="1145" spans="1:8">
      <c r="A1145" s="380"/>
      <c r="B1145" s="380"/>
      <c r="C1145" s="380"/>
      <c r="D1145" s="380"/>
      <c r="E1145" s="380"/>
      <c r="F1145" s="382"/>
      <c r="G1145" s="382"/>
      <c r="H1145" s="380"/>
    </row>
    <row r="1146" spans="1:8">
      <c r="A1146" s="380"/>
      <c r="B1146" s="380"/>
      <c r="C1146" s="380"/>
      <c r="D1146" s="380"/>
      <c r="E1146" s="380"/>
      <c r="F1146" s="382"/>
      <c r="G1146" s="382"/>
      <c r="H1146" s="380"/>
    </row>
    <row r="1147" spans="1:8">
      <c r="A1147" s="380"/>
      <c r="B1147" s="380"/>
      <c r="C1147" s="380"/>
      <c r="D1147" s="380"/>
      <c r="E1147" s="380"/>
      <c r="F1147" s="382"/>
      <c r="G1147" s="382"/>
      <c r="H1147" s="380"/>
    </row>
    <row r="1148" spans="1:8">
      <c r="A1148" s="380"/>
      <c r="B1148" s="380"/>
      <c r="C1148" s="380"/>
      <c r="D1148" s="380"/>
      <c r="E1148" s="380"/>
      <c r="F1148" s="382"/>
      <c r="G1148" s="382"/>
      <c r="H1148" s="380"/>
    </row>
    <row r="1149" spans="1:8">
      <c r="A1149" s="380"/>
      <c r="B1149" s="380"/>
      <c r="C1149" s="380"/>
      <c r="D1149" s="380"/>
      <c r="E1149" s="380"/>
      <c r="F1149" s="382"/>
      <c r="G1149" s="382"/>
      <c r="H1149" s="380"/>
    </row>
    <row r="1150" spans="1:8">
      <c r="A1150" s="380"/>
      <c r="B1150" s="380"/>
      <c r="C1150" s="380"/>
      <c r="D1150" s="380"/>
      <c r="E1150" s="380"/>
      <c r="F1150" s="382"/>
      <c r="G1150" s="382"/>
      <c r="H1150" s="380"/>
    </row>
    <row r="1151" spans="1:8">
      <c r="A1151" s="380"/>
      <c r="B1151" s="380"/>
      <c r="C1151" s="380"/>
      <c r="D1151" s="380"/>
      <c r="E1151" s="380"/>
      <c r="F1151" s="382"/>
      <c r="G1151" s="382"/>
      <c r="H1151" s="380"/>
    </row>
    <row r="1152" spans="1:8">
      <c r="A1152" s="380"/>
      <c r="B1152" s="380"/>
      <c r="C1152" s="380"/>
      <c r="D1152" s="380"/>
      <c r="E1152" s="380"/>
      <c r="F1152" s="382"/>
      <c r="G1152" s="382"/>
      <c r="H1152" s="380"/>
    </row>
    <row r="1153" spans="1:8">
      <c r="A1153" s="380"/>
      <c r="B1153" s="380"/>
      <c r="C1153" s="380"/>
      <c r="D1153" s="380"/>
      <c r="E1153" s="380"/>
      <c r="F1153" s="382"/>
      <c r="G1153" s="382"/>
      <c r="H1153" s="380"/>
    </row>
    <row r="1154" spans="1:8">
      <c r="A1154" s="380"/>
      <c r="B1154" s="380"/>
      <c r="C1154" s="380"/>
      <c r="D1154" s="380"/>
      <c r="E1154" s="380"/>
      <c r="F1154" s="382"/>
      <c r="G1154" s="382"/>
      <c r="H1154" s="380"/>
    </row>
    <row r="1155" spans="1:8">
      <c r="A1155" s="380"/>
      <c r="B1155" s="380"/>
      <c r="C1155" s="380"/>
      <c r="D1155" s="380"/>
      <c r="E1155" s="380"/>
      <c r="F1155" s="382"/>
      <c r="G1155" s="382"/>
      <c r="H1155" s="380"/>
    </row>
    <row r="1156" spans="1:8">
      <c r="A1156" s="380"/>
      <c r="B1156" s="380"/>
      <c r="C1156" s="380"/>
      <c r="D1156" s="380"/>
      <c r="E1156" s="380"/>
      <c r="F1156" s="382"/>
      <c r="G1156" s="382"/>
      <c r="H1156" s="380"/>
    </row>
    <row r="1157" spans="1:8">
      <c r="A1157" s="380"/>
      <c r="B1157" s="380"/>
      <c r="C1157" s="380"/>
      <c r="D1157" s="380"/>
      <c r="E1157" s="380"/>
      <c r="F1157" s="382"/>
      <c r="G1157" s="382"/>
      <c r="H1157" s="380"/>
    </row>
    <row r="1158" spans="1:8">
      <c r="A1158" s="380"/>
      <c r="B1158" s="380"/>
      <c r="C1158" s="380"/>
      <c r="D1158" s="380"/>
      <c r="E1158" s="380"/>
      <c r="F1158" s="382"/>
      <c r="G1158" s="382"/>
      <c r="H1158" s="380"/>
    </row>
    <row r="1159" spans="1:8">
      <c r="A1159" s="380"/>
      <c r="B1159" s="380"/>
      <c r="C1159" s="380"/>
      <c r="D1159" s="380"/>
      <c r="E1159" s="380"/>
      <c r="F1159" s="382"/>
      <c r="G1159" s="382"/>
      <c r="H1159" s="380"/>
    </row>
    <row r="1160" spans="1:8">
      <c r="A1160" s="380"/>
      <c r="B1160" s="380"/>
      <c r="C1160" s="380"/>
      <c r="D1160" s="380"/>
      <c r="E1160" s="380"/>
      <c r="F1160" s="382"/>
      <c r="G1160" s="382"/>
      <c r="H1160" s="380"/>
    </row>
    <row r="1161" spans="1:8">
      <c r="A1161" s="380"/>
      <c r="B1161" s="380"/>
      <c r="C1161" s="380"/>
      <c r="D1161" s="380"/>
      <c r="E1161" s="380"/>
      <c r="F1161" s="382"/>
      <c r="G1161" s="382"/>
      <c r="H1161" s="380"/>
    </row>
    <row r="1162" spans="1:8">
      <c r="A1162" s="380"/>
      <c r="B1162" s="380"/>
      <c r="C1162" s="380"/>
      <c r="D1162" s="380"/>
      <c r="E1162" s="380"/>
      <c r="F1162" s="382"/>
      <c r="G1162" s="382"/>
      <c r="H1162" s="380"/>
    </row>
    <row r="1163" spans="1:8">
      <c r="A1163" s="380"/>
      <c r="B1163" s="380"/>
      <c r="C1163" s="380"/>
      <c r="D1163" s="380"/>
      <c r="E1163" s="380"/>
      <c r="F1163" s="382"/>
      <c r="G1163" s="382"/>
      <c r="H1163" s="380"/>
    </row>
    <row r="1164" spans="1:8">
      <c r="A1164" s="380"/>
      <c r="B1164" s="380"/>
      <c r="C1164" s="380"/>
      <c r="D1164" s="380"/>
      <c r="E1164" s="380"/>
      <c r="F1164" s="382"/>
      <c r="G1164" s="382"/>
      <c r="H1164" s="380"/>
    </row>
    <row r="1165" spans="1:8">
      <c r="A1165" s="380"/>
      <c r="B1165" s="380"/>
      <c r="C1165" s="380"/>
      <c r="D1165" s="380"/>
      <c r="E1165" s="380"/>
      <c r="F1165" s="382"/>
      <c r="G1165" s="382"/>
      <c r="H1165" s="380"/>
    </row>
    <row r="1166" spans="1:8">
      <c r="A1166" s="380"/>
      <c r="B1166" s="380"/>
      <c r="C1166" s="380"/>
      <c r="D1166" s="380"/>
      <c r="E1166" s="380"/>
      <c r="F1166" s="382"/>
      <c r="G1166" s="382"/>
      <c r="H1166" s="380"/>
    </row>
    <row r="1167" spans="1:8">
      <c r="A1167" s="380"/>
      <c r="B1167" s="380"/>
      <c r="C1167" s="380"/>
      <c r="D1167" s="380"/>
      <c r="E1167" s="380"/>
      <c r="F1167" s="382"/>
      <c r="G1167" s="382"/>
      <c r="H1167" s="380"/>
    </row>
    <row r="1168" spans="1:8">
      <c r="A1168" s="380"/>
      <c r="B1168" s="380"/>
      <c r="C1168" s="380"/>
      <c r="D1168" s="380"/>
      <c r="E1168" s="380"/>
      <c r="F1168" s="382"/>
      <c r="G1168" s="382"/>
      <c r="H1168" s="380"/>
    </row>
    <row r="1169" spans="1:8">
      <c r="A1169" s="380"/>
      <c r="B1169" s="380"/>
      <c r="C1169" s="380"/>
      <c r="D1169" s="380"/>
      <c r="E1169" s="380"/>
      <c r="F1169" s="382"/>
      <c r="G1169" s="382"/>
      <c r="H1169" s="380"/>
    </row>
    <row r="1170" spans="1:8">
      <c r="A1170" s="380"/>
      <c r="B1170" s="380"/>
      <c r="C1170" s="380"/>
      <c r="D1170" s="380"/>
      <c r="E1170" s="380"/>
      <c r="F1170" s="382"/>
      <c r="G1170" s="382"/>
      <c r="H1170" s="380"/>
    </row>
    <row r="1171" spans="1:8">
      <c r="A1171" s="380"/>
      <c r="B1171" s="380"/>
      <c r="C1171" s="380"/>
      <c r="D1171" s="380"/>
      <c r="E1171" s="380"/>
      <c r="F1171" s="382"/>
      <c r="G1171" s="382"/>
      <c r="H1171" s="380"/>
    </row>
    <row r="1172" spans="1:8">
      <c r="A1172" s="380"/>
      <c r="B1172" s="380"/>
      <c r="C1172" s="380"/>
      <c r="D1172" s="380"/>
      <c r="E1172" s="380"/>
      <c r="F1172" s="382"/>
      <c r="G1172" s="382"/>
      <c r="H1172" s="380"/>
    </row>
    <row r="1173" spans="1:8">
      <c r="A1173" s="380"/>
      <c r="B1173" s="380"/>
      <c r="C1173" s="380"/>
      <c r="D1173" s="380"/>
      <c r="E1173" s="380"/>
      <c r="F1173" s="382"/>
      <c r="G1173" s="382"/>
      <c r="H1173" s="380"/>
    </row>
    <row r="1174" spans="1:8">
      <c r="A1174" s="380"/>
      <c r="B1174" s="380"/>
      <c r="C1174" s="380"/>
      <c r="D1174" s="380"/>
      <c r="E1174" s="380"/>
      <c r="F1174" s="382"/>
      <c r="G1174" s="382"/>
      <c r="H1174" s="380"/>
    </row>
    <row r="1175" spans="1:8">
      <c r="A1175" s="380"/>
      <c r="B1175" s="380"/>
      <c r="C1175" s="380"/>
      <c r="D1175" s="380"/>
      <c r="E1175" s="380"/>
      <c r="F1175" s="382"/>
      <c r="G1175" s="382"/>
      <c r="H1175" s="380"/>
    </row>
    <row r="1176" spans="1:8">
      <c r="A1176" s="380"/>
      <c r="B1176" s="380"/>
      <c r="C1176" s="380"/>
      <c r="D1176" s="380"/>
      <c r="E1176" s="380"/>
      <c r="F1176" s="382"/>
      <c r="G1176" s="382"/>
      <c r="H1176" s="380"/>
    </row>
    <row r="1177" spans="1:8">
      <c r="A1177" s="380"/>
      <c r="B1177" s="380"/>
      <c r="C1177" s="380"/>
      <c r="D1177" s="380"/>
      <c r="E1177" s="380"/>
      <c r="F1177" s="382"/>
      <c r="G1177" s="382"/>
      <c r="H1177" s="380"/>
    </row>
    <row r="1178" spans="1:8">
      <c r="A1178" s="380"/>
      <c r="B1178" s="380"/>
      <c r="C1178" s="380"/>
      <c r="D1178" s="380"/>
      <c r="E1178" s="380"/>
      <c r="F1178" s="382"/>
      <c r="G1178" s="382"/>
      <c r="H1178" s="380"/>
    </row>
    <row r="1179" spans="1:8">
      <c r="A1179" s="380"/>
      <c r="B1179" s="380"/>
      <c r="C1179" s="380"/>
      <c r="D1179" s="380"/>
      <c r="E1179" s="380"/>
      <c r="F1179" s="382"/>
      <c r="G1179" s="382"/>
      <c r="H1179" s="380"/>
    </row>
    <row r="1180" spans="1:8">
      <c r="A1180" s="380"/>
      <c r="B1180" s="380"/>
      <c r="C1180" s="380"/>
      <c r="D1180" s="380"/>
      <c r="E1180" s="380"/>
      <c r="F1180" s="382"/>
      <c r="G1180" s="382"/>
      <c r="H1180" s="380"/>
    </row>
    <row r="1181" spans="1:8">
      <c r="A1181" s="380"/>
      <c r="B1181" s="380"/>
      <c r="C1181" s="380"/>
      <c r="D1181" s="380"/>
      <c r="E1181" s="380"/>
      <c r="F1181" s="382"/>
      <c r="G1181" s="382"/>
      <c r="H1181" s="380"/>
    </row>
    <row r="1182" spans="1:8">
      <c r="A1182" s="380"/>
      <c r="B1182" s="380"/>
      <c r="C1182" s="380"/>
      <c r="D1182" s="380"/>
      <c r="E1182" s="380"/>
      <c r="F1182" s="382"/>
      <c r="G1182" s="382"/>
      <c r="H1182" s="380"/>
    </row>
    <row r="1183" spans="1:8">
      <c r="A1183" s="380"/>
      <c r="B1183" s="380"/>
      <c r="C1183" s="380"/>
      <c r="D1183" s="380"/>
      <c r="E1183" s="380"/>
      <c r="F1183" s="382"/>
      <c r="G1183" s="382"/>
      <c r="H1183" s="380"/>
    </row>
    <row r="1184" spans="1:8">
      <c r="A1184" s="380"/>
      <c r="B1184" s="380"/>
      <c r="C1184" s="380"/>
      <c r="D1184" s="380"/>
      <c r="E1184" s="380"/>
      <c r="F1184" s="382"/>
      <c r="G1184" s="382"/>
      <c r="H1184" s="380"/>
    </row>
    <row r="1185" spans="1:8">
      <c r="A1185" s="380"/>
      <c r="B1185" s="380"/>
      <c r="C1185" s="380"/>
      <c r="D1185" s="380"/>
      <c r="E1185" s="380"/>
      <c r="F1185" s="382"/>
      <c r="G1185" s="382"/>
      <c r="H1185" s="380"/>
    </row>
    <row r="1186" spans="1:8">
      <c r="A1186" s="380"/>
      <c r="B1186" s="380"/>
      <c r="C1186" s="380"/>
      <c r="D1186" s="380"/>
      <c r="E1186" s="380"/>
      <c r="F1186" s="382"/>
      <c r="G1186" s="382"/>
      <c r="H1186" s="380"/>
    </row>
    <row r="1187" spans="1:8">
      <c r="A1187" s="380"/>
      <c r="B1187" s="380"/>
      <c r="C1187" s="380"/>
      <c r="D1187" s="380"/>
      <c r="E1187" s="380"/>
      <c r="F1187" s="382"/>
      <c r="G1187" s="382"/>
      <c r="H1187" s="380"/>
    </row>
    <row r="1188" spans="1:8">
      <c r="A1188" s="380"/>
      <c r="B1188" s="380"/>
      <c r="C1188" s="380"/>
      <c r="D1188" s="380"/>
      <c r="E1188" s="380"/>
      <c r="F1188" s="382"/>
      <c r="G1188" s="382"/>
      <c r="H1188" s="380"/>
    </row>
    <row r="1189" spans="1:8">
      <c r="A1189" s="380"/>
      <c r="B1189" s="380"/>
      <c r="C1189" s="380"/>
      <c r="D1189" s="380"/>
      <c r="E1189" s="380"/>
      <c r="F1189" s="382"/>
      <c r="G1189" s="382"/>
      <c r="H1189" s="380"/>
    </row>
    <row r="1190" spans="1:8">
      <c r="A1190" s="380"/>
      <c r="B1190" s="380"/>
      <c r="C1190" s="380"/>
      <c r="D1190" s="380"/>
      <c r="E1190" s="380"/>
      <c r="F1190" s="382"/>
      <c r="G1190" s="382"/>
      <c r="H1190" s="380"/>
    </row>
    <row r="1191" spans="1:8">
      <c r="A1191" s="380"/>
      <c r="B1191" s="380"/>
      <c r="C1191" s="380"/>
      <c r="D1191" s="380"/>
      <c r="E1191" s="380"/>
      <c r="F1191" s="382"/>
      <c r="G1191" s="382"/>
      <c r="H1191" s="380"/>
    </row>
    <row r="1192" spans="1:8">
      <c r="A1192" s="380"/>
      <c r="B1192" s="380"/>
      <c r="C1192" s="380"/>
      <c r="D1192" s="380"/>
      <c r="E1192" s="380"/>
      <c r="F1192" s="382"/>
      <c r="G1192" s="382"/>
      <c r="H1192" s="380"/>
    </row>
    <row r="1193" spans="1:8">
      <c r="A1193" s="380"/>
      <c r="B1193" s="380"/>
      <c r="C1193" s="380"/>
      <c r="D1193" s="380"/>
      <c r="E1193" s="380"/>
      <c r="F1193" s="382"/>
      <c r="G1193" s="382"/>
      <c r="H1193" s="380"/>
    </row>
    <row r="1194" spans="1:8">
      <c r="A1194" s="380"/>
      <c r="B1194" s="380"/>
      <c r="C1194" s="380"/>
      <c r="D1194" s="380"/>
      <c r="E1194" s="380"/>
      <c r="F1194" s="382"/>
      <c r="G1194" s="382"/>
      <c r="H1194" s="380"/>
    </row>
    <row r="1195" spans="1:8">
      <c r="A1195" s="380"/>
      <c r="B1195" s="380"/>
      <c r="C1195" s="380"/>
      <c r="D1195" s="380"/>
      <c r="E1195" s="380"/>
      <c r="F1195" s="382"/>
      <c r="G1195" s="382"/>
      <c r="H1195" s="380"/>
    </row>
    <row r="1196" spans="1:8">
      <c r="A1196" s="380"/>
      <c r="B1196" s="380"/>
      <c r="C1196" s="380"/>
      <c r="D1196" s="380"/>
      <c r="E1196" s="380"/>
      <c r="F1196" s="382"/>
      <c r="G1196" s="382"/>
      <c r="H1196" s="380"/>
    </row>
    <row r="1197" spans="1:8">
      <c r="A1197" s="380"/>
      <c r="B1197" s="380"/>
      <c r="C1197" s="380"/>
      <c r="D1197" s="380"/>
      <c r="E1197" s="380"/>
      <c r="F1197" s="382"/>
      <c r="G1197" s="382"/>
      <c r="H1197" s="380"/>
    </row>
    <row r="1198" spans="1:8">
      <c r="A1198" s="380"/>
      <c r="B1198" s="380"/>
      <c r="C1198" s="380"/>
      <c r="D1198" s="380"/>
      <c r="E1198" s="380"/>
      <c r="F1198" s="382"/>
      <c r="G1198" s="382"/>
      <c r="H1198" s="380"/>
    </row>
    <row r="1199" spans="1:8">
      <c r="A1199" s="380"/>
      <c r="B1199" s="380"/>
      <c r="C1199" s="380"/>
      <c r="D1199" s="380"/>
      <c r="E1199" s="380"/>
      <c r="F1199" s="382"/>
      <c r="G1199" s="382"/>
      <c r="H1199" s="380"/>
    </row>
    <row r="1200" spans="1:8">
      <c r="A1200" s="380"/>
      <c r="B1200" s="380"/>
      <c r="C1200" s="380"/>
      <c r="D1200" s="380"/>
      <c r="E1200" s="380"/>
      <c r="F1200" s="382"/>
      <c r="G1200" s="382"/>
      <c r="H1200" s="380"/>
    </row>
    <row r="1201" spans="1:8">
      <c r="A1201" s="380"/>
      <c r="B1201" s="380"/>
      <c r="C1201" s="380"/>
      <c r="D1201" s="380"/>
      <c r="E1201" s="380"/>
      <c r="F1201" s="382"/>
      <c r="G1201" s="382"/>
      <c r="H1201" s="380"/>
    </row>
    <row r="1202" spans="1:8">
      <c r="A1202" s="380"/>
      <c r="B1202" s="380"/>
      <c r="C1202" s="380"/>
      <c r="D1202" s="380"/>
      <c r="E1202" s="380"/>
      <c r="F1202" s="382"/>
      <c r="G1202" s="382"/>
      <c r="H1202" s="380"/>
    </row>
    <row r="1203" spans="1:8">
      <c r="A1203" s="380"/>
      <c r="B1203" s="380"/>
      <c r="C1203" s="380"/>
      <c r="D1203" s="380"/>
      <c r="E1203" s="380"/>
      <c r="F1203" s="382"/>
      <c r="G1203" s="382"/>
      <c r="H1203" s="380"/>
    </row>
    <row r="1204" spans="1:8">
      <c r="A1204" s="380"/>
      <c r="B1204" s="380"/>
      <c r="C1204" s="380"/>
      <c r="D1204" s="380"/>
      <c r="E1204" s="380"/>
      <c r="F1204" s="382"/>
      <c r="G1204" s="382"/>
      <c r="H1204" s="380"/>
    </row>
    <row r="1205" spans="1:8">
      <c r="A1205" s="380"/>
      <c r="B1205" s="380"/>
      <c r="C1205" s="380"/>
      <c r="D1205" s="380"/>
      <c r="E1205" s="380"/>
      <c r="F1205" s="382"/>
      <c r="G1205" s="382"/>
      <c r="H1205" s="380"/>
    </row>
    <row r="1206" spans="1:8">
      <c r="A1206" s="380"/>
      <c r="B1206" s="380"/>
      <c r="C1206" s="380"/>
      <c r="D1206" s="380"/>
      <c r="E1206" s="380"/>
      <c r="F1206" s="382"/>
      <c r="G1206" s="382"/>
      <c r="H1206" s="380"/>
    </row>
    <row r="1207" spans="1:8">
      <c r="A1207" s="380"/>
      <c r="B1207" s="380"/>
      <c r="C1207" s="380"/>
      <c r="D1207" s="380"/>
      <c r="E1207" s="380"/>
      <c r="F1207" s="382"/>
      <c r="G1207" s="382"/>
      <c r="H1207" s="380"/>
    </row>
    <row r="1208" spans="1:8">
      <c r="A1208" s="380"/>
      <c r="B1208" s="380"/>
      <c r="C1208" s="380"/>
      <c r="D1208" s="380"/>
      <c r="E1208" s="380"/>
      <c r="F1208" s="382"/>
      <c r="G1208" s="382"/>
      <c r="H1208" s="380"/>
    </row>
    <row r="1209" spans="1:8">
      <c r="A1209" s="380"/>
      <c r="B1209" s="380"/>
      <c r="C1209" s="380"/>
      <c r="D1209" s="380"/>
      <c r="E1209" s="380"/>
      <c r="F1209" s="382"/>
      <c r="G1209" s="382"/>
      <c r="H1209" s="380"/>
    </row>
    <row r="1210" spans="1:8">
      <c r="A1210" s="380"/>
      <c r="B1210" s="380"/>
      <c r="C1210" s="380"/>
      <c r="D1210" s="380"/>
      <c r="E1210" s="380"/>
      <c r="F1210" s="382"/>
      <c r="G1210" s="382"/>
      <c r="H1210" s="380"/>
    </row>
    <row r="1211" spans="1:8">
      <c r="A1211" s="380"/>
      <c r="B1211" s="380"/>
      <c r="C1211" s="380"/>
      <c r="D1211" s="380"/>
      <c r="E1211" s="380"/>
      <c r="F1211" s="382"/>
      <c r="G1211" s="382"/>
      <c r="H1211" s="380"/>
    </row>
    <row r="1212" spans="1:8">
      <c r="A1212" s="380"/>
      <c r="B1212" s="380"/>
      <c r="C1212" s="380"/>
      <c r="D1212" s="380"/>
      <c r="E1212" s="380"/>
      <c r="F1212" s="382"/>
      <c r="G1212" s="382"/>
      <c r="H1212" s="380"/>
    </row>
    <row r="1213" spans="1:8">
      <c r="A1213" s="380"/>
      <c r="B1213" s="380"/>
      <c r="C1213" s="380"/>
      <c r="D1213" s="380"/>
      <c r="E1213" s="380"/>
      <c r="F1213" s="382"/>
      <c r="G1213" s="382"/>
      <c r="H1213" s="380"/>
    </row>
    <row r="1214" spans="1:8">
      <c r="A1214" s="380"/>
      <c r="B1214" s="380"/>
      <c r="C1214" s="380"/>
      <c r="D1214" s="380"/>
      <c r="E1214" s="380"/>
      <c r="F1214" s="382"/>
      <c r="G1214" s="382"/>
      <c r="H1214" s="380"/>
    </row>
    <row r="1215" spans="1:8">
      <c r="A1215" s="380"/>
      <c r="B1215" s="380"/>
      <c r="C1215" s="380"/>
      <c r="D1215" s="380"/>
      <c r="E1215" s="380"/>
      <c r="F1215" s="382"/>
      <c r="G1215" s="382"/>
      <c r="H1215" s="380"/>
    </row>
    <row r="1216" spans="1:8">
      <c r="A1216" s="380"/>
      <c r="B1216" s="380"/>
      <c r="C1216" s="380"/>
      <c r="D1216" s="380"/>
      <c r="E1216" s="380"/>
      <c r="F1216" s="382"/>
      <c r="G1216" s="382"/>
      <c r="H1216" s="380"/>
    </row>
    <row r="1217" spans="1:8">
      <c r="A1217" s="380"/>
      <c r="B1217" s="380"/>
      <c r="C1217" s="380"/>
      <c r="D1217" s="380"/>
      <c r="E1217" s="380"/>
      <c r="F1217" s="382"/>
      <c r="G1217" s="382"/>
      <c r="H1217" s="380"/>
    </row>
    <row r="1218" spans="1:8">
      <c r="A1218" s="380"/>
      <c r="B1218" s="380"/>
      <c r="C1218" s="380"/>
      <c r="D1218" s="380"/>
      <c r="E1218" s="380"/>
      <c r="F1218" s="382"/>
      <c r="G1218" s="382"/>
      <c r="H1218" s="380"/>
    </row>
    <row r="1219" spans="1:8">
      <c r="A1219" s="380"/>
      <c r="B1219" s="380"/>
      <c r="C1219" s="380"/>
      <c r="D1219" s="380"/>
      <c r="E1219" s="380"/>
      <c r="F1219" s="382"/>
      <c r="G1219" s="382"/>
      <c r="H1219" s="380"/>
    </row>
    <row r="1220" spans="1:8">
      <c r="A1220" s="380"/>
      <c r="B1220" s="380"/>
      <c r="C1220" s="380"/>
      <c r="D1220" s="380"/>
      <c r="E1220" s="380"/>
      <c r="F1220" s="382"/>
      <c r="G1220" s="382"/>
      <c r="H1220" s="380"/>
    </row>
    <row r="1221" spans="1:8">
      <c r="A1221" s="380"/>
      <c r="B1221" s="380"/>
      <c r="C1221" s="380"/>
      <c r="D1221" s="380"/>
      <c r="E1221" s="380"/>
      <c r="F1221" s="382"/>
      <c r="G1221" s="382"/>
      <c r="H1221" s="380"/>
    </row>
    <row r="1222" spans="1:8">
      <c r="A1222" s="380"/>
      <c r="B1222" s="380"/>
      <c r="C1222" s="380"/>
      <c r="D1222" s="380"/>
      <c r="E1222" s="380"/>
      <c r="F1222" s="382"/>
      <c r="G1222" s="382"/>
      <c r="H1222" s="380"/>
    </row>
    <row r="1223" spans="1:8">
      <c r="A1223" s="380"/>
      <c r="B1223" s="380"/>
      <c r="C1223" s="380"/>
      <c r="D1223" s="380"/>
      <c r="E1223" s="380"/>
      <c r="F1223" s="382"/>
      <c r="G1223" s="382"/>
      <c r="H1223" s="380"/>
    </row>
    <row r="1224" spans="1:8">
      <c r="A1224" s="380"/>
      <c r="B1224" s="380"/>
      <c r="C1224" s="380"/>
      <c r="D1224" s="380"/>
      <c r="E1224" s="380"/>
      <c r="F1224" s="382"/>
      <c r="G1224" s="382"/>
      <c r="H1224" s="380"/>
    </row>
    <row r="1225" spans="1:8">
      <c r="A1225" s="380"/>
      <c r="B1225" s="380"/>
      <c r="C1225" s="380"/>
      <c r="D1225" s="380"/>
      <c r="E1225" s="380"/>
      <c r="F1225" s="382"/>
      <c r="G1225" s="382"/>
      <c r="H1225" s="380"/>
    </row>
    <row r="1226" spans="1:8">
      <c r="A1226" s="380"/>
      <c r="B1226" s="380"/>
      <c r="C1226" s="380"/>
      <c r="D1226" s="380"/>
      <c r="E1226" s="380"/>
      <c r="F1226" s="382"/>
      <c r="G1226" s="382"/>
      <c r="H1226" s="380"/>
    </row>
    <row r="1227" spans="1:8">
      <c r="A1227" s="380"/>
      <c r="B1227" s="380"/>
      <c r="C1227" s="380"/>
      <c r="D1227" s="380"/>
      <c r="E1227" s="380"/>
      <c r="F1227" s="382"/>
      <c r="G1227" s="382"/>
      <c r="H1227" s="380"/>
    </row>
    <row r="1228" spans="1:8">
      <c r="A1228" s="380"/>
      <c r="B1228" s="380"/>
      <c r="C1228" s="380"/>
      <c r="D1228" s="380"/>
      <c r="E1228" s="380"/>
      <c r="F1228" s="382"/>
      <c r="G1228" s="382"/>
      <c r="H1228" s="380"/>
    </row>
    <row r="1229" spans="1:8">
      <c r="A1229" s="380"/>
      <c r="B1229" s="380"/>
      <c r="C1229" s="380"/>
      <c r="D1229" s="380"/>
      <c r="E1229" s="380"/>
      <c r="F1229" s="382"/>
      <c r="G1229" s="382"/>
      <c r="H1229" s="380"/>
    </row>
    <row r="1230" spans="1:8">
      <c r="A1230" s="380"/>
      <c r="B1230" s="380"/>
      <c r="C1230" s="380"/>
      <c r="D1230" s="380"/>
      <c r="E1230" s="380"/>
      <c r="F1230" s="382"/>
      <c r="G1230" s="382"/>
      <c r="H1230" s="380"/>
    </row>
    <row r="1231" spans="1:8">
      <c r="A1231" s="380"/>
      <c r="B1231" s="380"/>
      <c r="C1231" s="380"/>
      <c r="D1231" s="380"/>
      <c r="E1231" s="380"/>
      <c r="F1231" s="382"/>
      <c r="G1231" s="382"/>
      <c r="H1231" s="380"/>
    </row>
    <row r="1232" spans="1:8">
      <c r="A1232" s="380"/>
      <c r="B1232" s="380"/>
      <c r="C1232" s="380"/>
      <c r="D1232" s="380"/>
      <c r="E1232" s="380"/>
      <c r="F1232" s="380"/>
      <c r="G1232" s="380"/>
      <c r="H1232" s="380"/>
    </row>
    <row r="1233" spans="1:8">
      <c r="A1233" s="380"/>
      <c r="B1233" s="380"/>
      <c r="C1233" s="380"/>
      <c r="D1233" s="380"/>
      <c r="E1233" s="380"/>
      <c r="F1233" s="380"/>
      <c r="G1233" s="380"/>
      <c r="H1233" s="380"/>
    </row>
    <row r="1234" spans="1:8">
      <c r="A1234" s="380"/>
      <c r="B1234" s="380"/>
      <c r="C1234" s="380"/>
      <c r="D1234" s="380"/>
      <c r="E1234" s="380"/>
      <c r="F1234" s="380"/>
      <c r="G1234" s="380"/>
      <c r="H1234" s="380"/>
    </row>
    <row r="1235" spans="1:8">
      <c r="A1235" s="380"/>
      <c r="B1235" s="380"/>
      <c r="C1235" s="380"/>
      <c r="D1235" s="380"/>
      <c r="E1235" s="380"/>
      <c r="F1235" s="380"/>
      <c r="G1235" s="380"/>
      <c r="H1235" s="380"/>
    </row>
    <row r="1236" spans="1:8">
      <c r="A1236" s="380"/>
      <c r="B1236" s="380"/>
      <c r="C1236" s="380"/>
      <c r="D1236" s="380"/>
      <c r="E1236" s="380"/>
      <c r="F1236" s="380"/>
      <c r="G1236" s="380"/>
      <c r="H1236" s="380"/>
    </row>
    <row r="1237" spans="1:8">
      <c r="A1237" s="380"/>
      <c r="B1237" s="380"/>
      <c r="C1237" s="380"/>
      <c r="D1237" s="380"/>
      <c r="E1237" s="380"/>
      <c r="F1237" s="380"/>
      <c r="G1237" s="380"/>
      <c r="H1237" s="380"/>
    </row>
    <row r="1238" spans="1:8">
      <c r="A1238" s="380"/>
      <c r="B1238" s="380"/>
      <c r="C1238" s="380"/>
      <c r="D1238" s="380"/>
      <c r="E1238" s="380"/>
      <c r="F1238" s="380"/>
      <c r="G1238" s="380"/>
      <c r="H1238" s="380"/>
    </row>
    <row r="1239" spans="1:8">
      <c r="A1239" s="380"/>
      <c r="B1239" s="380"/>
      <c r="C1239" s="380"/>
      <c r="D1239" s="380"/>
      <c r="E1239" s="380"/>
      <c r="F1239" s="380"/>
      <c r="G1239" s="380"/>
      <c r="H1239" s="380"/>
    </row>
    <row r="1240" spans="1:8">
      <c r="A1240" s="380"/>
      <c r="B1240" s="380"/>
      <c r="C1240" s="380"/>
      <c r="D1240" s="380"/>
      <c r="E1240" s="380"/>
      <c r="F1240" s="380"/>
      <c r="G1240" s="380"/>
      <c r="H1240" s="380"/>
    </row>
    <row r="1241" spans="1:8">
      <c r="A1241" s="380"/>
      <c r="B1241" s="380"/>
      <c r="C1241" s="380"/>
      <c r="D1241" s="380"/>
      <c r="E1241" s="380"/>
      <c r="F1241" s="380"/>
      <c r="G1241" s="380"/>
      <c r="H1241" s="380"/>
    </row>
    <row r="1242" spans="1:8">
      <c r="A1242" s="380"/>
      <c r="B1242" s="380"/>
      <c r="C1242" s="380"/>
      <c r="D1242" s="380"/>
      <c r="E1242" s="380"/>
      <c r="F1242" s="380"/>
      <c r="G1242" s="380"/>
      <c r="H1242" s="380"/>
    </row>
    <row r="1243" spans="1:8">
      <c r="A1243" s="380"/>
      <c r="B1243" s="380"/>
      <c r="C1243" s="380"/>
      <c r="D1243" s="380"/>
      <c r="E1243" s="380"/>
      <c r="F1243" s="380"/>
      <c r="G1243" s="380"/>
      <c r="H1243" s="380"/>
    </row>
    <row r="1244" spans="1:8">
      <c r="A1244" s="380"/>
      <c r="B1244" s="380"/>
      <c r="C1244" s="380"/>
      <c r="D1244" s="380"/>
      <c r="E1244" s="380"/>
      <c r="F1244" s="380"/>
      <c r="G1244" s="380"/>
      <c r="H1244" s="380"/>
    </row>
    <row r="1245" spans="1:8">
      <c r="A1245" s="380"/>
      <c r="B1245" s="380"/>
      <c r="C1245" s="380"/>
      <c r="D1245" s="380"/>
      <c r="E1245" s="380"/>
      <c r="F1245" s="380"/>
      <c r="G1245" s="380"/>
      <c r="H1245" s="380"/>
    </row>
    <row r="1246" spans="1:8">
      <c r="A1246" s="380"/>
      <c r="B1246" s="380"/>
      <c r="C1246" s="380"/>
      <c r="D1246" s="380"/>
      <c r="E1246" s="380"/>
      <c r="F1246" s="380"/>
      <c r="G1246" s="380"/>
      <c r="H1246" s="380"/>
    </row>
    <row r="1247" spans="1:8">
      <c r="A1247" s="380"/>
      <c r="B1247" s="380"/>
      <c r="C1247" s="380"/>
      <c r="D1247" s="380"/>
      <c r="E1247" s="380"/>
      <c r="F1247" s="380"/>
      <c r="G1247" s="380"/>
      <c r="H1247" s="380"/>
    </row>
    <row r="1248" spans="1:8">
      <c r="A1248" s="380"/>
      <c r="B1248" s="380"/>
      <c r="C1248" s="380"/>
      <c r="D1248" s="380"/>
      <c r="E1248" s="380"/>
      <c r="F1248" s="380"/>
      <c r="G1248" s="380"/>
      <c r="H1248" s="380"/>
    </row>
    <row r="1249" spans="1:8">
      <c r="A1249" s="380"/>
      <c r="B1249" s="380"/>
      <c r="C1249" s="380"/>
      <c r="D1249" s="380"/>
      <c r="E1249" s="380"/>
      <c r="F1249" s="380"/>
      <c r="G1249" s="380"/>
      <c r="H1249" s="380"/>
    </row>
    <row r="1250" spans="1:8">
      <c r="A1250" s="380"/>
      <c r="B1250" s="380"/>
      <c r="C1250" s="380"/>
      <c r="D1250" s="380"/>
      <c r="E1250" s="380"/>
      <c r="F1250" s="380"/>
      <c r="G1250" s="380"/>
      <c r="H1250" s="380"/>
    </row>
    <row r="1251" spans="1:8">
      <c r="A1251" s="380"/>
      <c r="B1251" s="380"/>
      <c r="C1251" s="380"/>
      <c r="D1251" s="380"/>
      <c r="E1251" s="380"/>
      <c r="F1251" s="380"/>
      <c r="G1251" s="380"/>
      <c r="H1251" s="380"/>
    </row>
    <row r="1252" spans="1:8">
      <c r="A1252" s="380"/>
      <c r="B1252" s="380"/>
      <c r="C1252" s="380"/>
      <c r="D1252" s="380"/>
      <c r="E1252" s="380"/>
      <c r="F1252" s="380"/>
      <c r="G1252" s="380"/>
      <c r="H1252" s="380"/>
    </row>
    <row r="1253" spans="1:8">
      <c r="A1253" s="380"/>
      <c r="B1253" s="380"/>
      <c r="C1253" s="380"/>
      <c r="D1253" s="380"/>
      <c r="E1253" s="380"/>
      <c r="F1253" s="380"/>
      <c r="G1253" s="380"/>
      <c r="H1253" s="380"/>
    </row>
    <row r="1254" spans="1:8">
      <c r="A1254" s="380"/>
      <c r="B1254" s="380"/>
      <c r="C1254" s="380"/>
      <c r="D1254" s="380"/>
      <c r="E1254" s="380"/>
      <c r="F1254" s="380"/>
      <c r="G1254" s="380"/>
      <c r="H1254" s="380"/>
    </row>
    <row r="1255" spans="1:8">
      <c r="A1255" s="380"/>
      <c r="B1255" s="380"/>
      <c r="C1255" s="380"/>
      <c r="D1255" s="380"/>
      <c r="E1255" s="380"/>
      <c r="F1255" s="380"/>
      <c r="G1255" s="380"/>
      <c r="H1255" s="380"/>
    </row>
    <row r="1256" spans="1:8">
      <c r="A1256" s="380"/>
      <c r="B1256" s="380"/>
      <c r="C1256" s="380"/>
      <c r="D1256" s="380"/>
      <c r="E1256" s="380"/>
      <c r="F1256" s="380"/>
      <c r="G1256" s="380"/>
      <c r="H1256" s="380"/>
    </row>
    <row r="1257" spans="1:8">
      <c r="A1257" s="380"/>
      <c r="B1257" s="380"/>
      <c r="C1257" s="380"/>
      <c r="D1257" s="380"/>
      <c r="E1257" s="380"/>
      <c r="F1257" s="380"/>
      <c r="G1257" s="380"/>
      <c r="H1257" s="380"/>
    </row>
    <row r="1258" spans="1:8">
      <c r="A1258" s="380"/>
      <c r="B1258" s="380"/>
      <c r="C1258" s="380"/>
      <c r="D1258" s="380"/>
      <c r="E1258" s="380"/>
      <c r="F1258" s="380"/>
      <c r="G1258" s="380"/>
      <c r="H1258" s="380"/>
    </row>
    <row r="1259" spans="1:8">
      <c r="A1259" s="380"/>
      <c r="B1259" s="380"/>
      <c r="C1259" s="380"/>
      <c r="D1259" s="380"/>
      <c r="E1259" s="380"/>
      <c r="F1259" s="380"/>
      <c r="G1259" s="380"/>
      <c r="H1259" s="380"/>
    </row>
    <row r="1260" spans="1:8">
      <c r="A1260" s="380"/>
      <c r="B1260" s="380"/>
      <c r="C1260" s="380"/>
      <c r="D1260" s="380"/>
      <c r="E1260" s="380"/>
      <c r="F1260" s="380"/>
      <c r="G1260" s="380"/>
      <c r="H1260" s="380"/>
    </row>
    <row r="1261" spans="1:8">
      <c r="A1261" s="380"/>
      <c r="B1261" s="380"/>
      <c r="C1261" s="380"/>
      <c r="D1261" s="380"/>
      <c r="E1261" s="380"/>
      <c r="F1261" s="380"/>
      <c r="G1261" s="380"/>
      <c r="H1261" s="380"/>
    </row>
    <row r="1262" spans="1:8">
      <c r="A1262" s="380"/>
      <c r="B1262" s="380"/>
      <c r="C1262" s="380"/>
      <c r="D1262" s="380"/>
      <c r="E1262" s="380"/>
      <c r="F1262" s="380"/>
      <c r="G1262" s="380"/>
      <c r="H1262" s="380"/>
    </row>
    <row r="1263" spans="1:8">
      <c r="A1263" s="380"/>
      <c r="B1263" s="380"/>
      <c r="C1263" s="380"/>
      <c r="D1263" s="380"/>
      <c r="E1263" s="380"/>
      <c r="F1263" s="380"/>
      <c r="G1263" s="380"/>
      <c r="H1263" s="380"/>
    </row>
    <row r="1264" spans="1:8">
      <c r="A1264" s="380"/>
      <c r="B1264" s="380"/>
      <c r="C1264" s="380"/>
      <c r="D1264" s="380"/>
      <c r="E1264" s="380"/>
      <c r="F1264" s="380"/>
      <c r="G1264" s="380"/>
      <c r="H1264" s="380"/>
    </row>
    <row r="1265" spans="1:8">
      <c r="A1265" s="380"/>
      <c r="B1265" s="380"/>
      <c r="C1265" s="380"/>
      <c r="D1265" s="380"/>
      <c r="E1265" s="380"/>
      <c r="F1265" s="380"/>
      <c r="G1265" s="380"/>
      <c r="H1265" s="380"/>
    </row>
    <row r="1266" spans="1:8">
      <c r="A1266" s="380"/>
      <c r="B1266" s="380"/>
      <c r="C1266" s="380"/>
      <c r="D1266" s="380"/>
      <c r="E1266" s="380"/>
      <c r="F1266" s="380"/>
      <c r="G1266" s="380"/>
      <c r="H1266" s="380"/>
    </row>
    <row r="1267" spans="1:8">
      <c r="A1267" s="380"/>
      <c r="B1267" s="380"/>
      <c r="C1267" s="380"/>
      <c r="D1267" s="380"/>
      <c r="E1267" s="380"/>
      <c r="F1267" s="380"/>
      <c r="G1267" s="380"/>
      <c r="H1267" s="380"/>
    </row>
    <row r="1268" spans="1:8">
      <c r="A1268" s="380"/>
      <c r="B1268" s="380"/>
      <c r="C1268" s="380"/>
      <c r="D1268" s="380"/>
      <c r="E1268" s="380"/>
      <c r="F1268" s="380"/>
      <c r="G1268" s="380"/>
      <c r="H1268" s="380"/>
    </row>
    <row r="1269" spans="1:8">
      <c r="A1269" s="380"/>
      <c r="B1269" s="380"/>
      <c r="C1269" s="380"/>
      <c r="D1269" s="380"/>
      <c r="E1269" s="380"/>
      <c r="F1269" s="380"/>
      <c r="G1269" s="380"/>
      <c r="H1269" s="380"/>
    </row>
    <row r="1270" spans="1:8">
      <c r="A1270" s="380"/>
      <c r="B1270" s="380"/>
      <c r="C1270" s="380"/>
      <c r="D1270" s="380"/>
      <c r="E1270" s="380"/>
      <c r="F1270" s="380"/>
      <c r="G1270" s="380"/>
      <c r="H1270" s="380"/>
    </row>
    <row r="1271" spans="1:8">
      <c r="A1271" s="380"/>
      <c r="B1271" s="380"/>
      <c r="C1271" s="380"/>
      <c r="D1271" s="380"/>
      <c r="E1271" s="380"/>
      <c r="F1271" s="380"/>
      <c r="G1271" s="380"/>
      <c r="H1271" s="380"/>
    </row>
    <row r="1272" spans="1:8">
      <c r="A1272" s="380"/>
      <c r="B1272" s="380"/>
      <c r="C1272" s="380"/>
      <c r="D1272" s="380"/>
      <c r="E1272" s="380"/>
      <c r="F1272" s="380"/>
      <c r="G1272" s="380"/>
      <c r="H1272" s="380"/>
    </row>
    <row r="1273" spans="1:8">
      <c r="A1273" s="380"/>
      <c r="B1273" s="380"/>
      <c r="C1273" s="380"/>
      <c r="D1273" s="380"/>
      <c r="E1273" s="380"/>
      <c r="F1273" s="380"/>
      <c r="G1273" s="380"/>
      <c r="H1273" s="380"/>
    </row>
    <row r="1274" spans="1:8">
      <c r="A1274" s="380"/>
      <c r="B1274" s="380"/>
      <c r="C1274" s="380"/>
      <c r="D1274" s="380"/>
      <c r="E1274" s="380"/>
      <c r="F1274" s="380"/>
      <c r="G1274" s="380"/>
      <c r="H1274" s="380"/>
    </row>
    <row r="1275" spans="1:8">
      <c r="A1275" s="380"/>
      <c r="B1275" s="380"/>
      <c r="C1275" s="380"/>
      <c r="D1275" s="380"/>
      <c r="E1275" s="380"/>
      <c r="F1275" s="380"/>
      <c r="G1275" s="380"/>
      <c r="H1275" s="380"/>
    </row>
    <row r="1276" spans="1:8">
      <c r="A1276" s="380"/>
      <c r="B1276" s="380"/>
      <c r="C1276" s="380"/>
      <c r="D1276" s="380"/>
      <c r="E1276" s="380"/>
      <c r="F1276" s="380"/>
      <c r="G1276" s="380"/>
      <c r="H1276" s="380"/>
    </row>
    <row r="1277" spans="1:8">
      <c r="A1277" s="380"/>
      <c r="B1277" s="380"/>
      <c r="C1277" s="380"/>
      <c r="D1277" s="380"/>
      <c r="E1277" s="380"/>
      <c r="F1277" s="380"/>
      <c r="G1277" s="380"/>
      <c r="H1277" s="380"/>
    </row>
    <row r="1278" spans="1:8">
      <c r="A1278" s="380"/>
      <c r="B1278" s="380"/>
      <c r="C1278" s="380"/>
      <c r="D1278" s="380"/>
      <c r="E1278" s="380"/>
      <c r="F1278" s="380"/>
      <c r="G1278" s="380"/>
      <c r="H1278" s="380"/>
    </row>
    <row r="1279" spans="1:8">
      <c r="A1279" s="380"/>
      <c r="B1279" s="380"/>
      <c r="C1279" s="380"/>
      <c r="D1279" s="380"/>
      <c r="E1279" s="380"/>
      <c r="F1279" s="380"/>
      <c r="G1279" s="380"/>
      <c r="H1279" s="380"/>
    </row>
    <row r="1280" spans="1:8">
      <c r="A1280" s="380"/>
      <c r="B1280" s="380"/>
      <c r="C1280" s="380"/>
      <c r="D1280" s="380"/>
      <c r="E1280" s="380"/>
      <c r="F1280" s="380"/>
      <c r="G1280" s="380"/>
      <c r="H1280" s="380"/>
    </row>
    <row r="1281" spans="1:8">
      <c r="A1281" s="380"/>
      <c r="B1281" s="380"/>
      <c r="C1281" s="380"/>
      <c r="D1281" s="380"/>
      <c r="E1281" s="380"/>
      <c r="F1281" s="380"/>
      <c r="G1281" s="380"/>
      <c r="H1281" s="380"/>
    </row>
    <row r="1282" spans="1:8">
      <c r="A1282" s="380"/>
      <c r="B1282" s="380"/>
      <c r="C1282" s="380"/>
      <c r="D1282" s="380"/>
      <c r="E1282" s="380"/>
      <c r="F1282" s="380"/>
      <c r="G1282" s="380"/>
      <c r="H1282" s="380"/>
    </row>
    <row r="1283" spans="1:8">
      <c r="A1283" s="380"/>
      <c r="B1283" s="380"/>
      <c r="C1283" s="380"/>
      <c r="D1283" s="380"/>
      <c r="E1283" s="380"/>
      <c r="F1283" s="380"/>
      <c r="G1283" s="380"/>
      <c r="H1283" s="380"/>
    </row>
    <row r="1284" spans="1:8">
      <c r="A1284" s="380"/>
      <c r="B1284" s="380"/>
      <c r="C1284" s="380"/>
      <c r="D1284" s="380"/>
      <c r="E1284" s="380"/>
      <c r="F1284" s="380"/>
      <c r="G1284" s="380"/>
      <c r="H1284" s="380"/>
    </row>
    <row r="1285" spans="1:8">
      <c r="A1285" s="380"/>
      <c r="B1285" s="380"/>
      <c r="C1285" s="380"/>
      <c r="D1285" s="380"/>
      <c r="E1285" s="380"/>
      <c r="F1285" s="380"/>
      <c r="G1285" s="380"/>
      <c r="H1285" s="380"/>
    </row>
    <row r="1286" spans="1:8">
      <c r="A1286" s="380"/>
      <c r="B1286" s="380"/>
      <c r="C1286" s="380"/>
      <c r="D1286" s="380"/>
      <c r="E1286" s="380"/>
      <c r="F1286" s="380"/>
      <c r="G1286" s="380"/>
      <c r="H1286" s="380"/>
    </row>
    <row r="1287" spans="1:8">
      <c r="A1287" s="380"/>
      <c r="B1287" s="380"/>
      <c r="C1287" s="380"/>
      <c r="D1287" s="380"/>
      <c r="E1287" s="380"/>
      <c r="F1287" s="380"/>
      <c r="G1287" s="380"/>
      <c r="H1287" s="380"/>
    </row>
    <row r="1288" spans="1:8">
      <c r="A1288" s="380"/>
      <c r="B1288" s="380"/>
      <c r="C1288" s="380"/>
      <c r="D1288" s="380"/>
      <c r="E1288" s="380"/>
      <c r="F1288" s="380"/>
      <c r="G1288" s="380"/>
      <c r="H1288" s="380"/>
    </row>
    <row r="1289" spans="1:8">
      <c r="A1289" s="380"/>
      <c r="B1289" s="380"/>
      <c r="C1289" s="380"/>
      <c r="D1289" s="380"/>
      <c r="E1289" s="380"/>
      <c r="F1289" s="380"/>
      <c r="G1289" s="380"/>
      <c r="H1289" s="380"/>
    </row>
    <row r="1290" spans="1:8">
      <c r="A1290" s="380"/>
      <c r="B1290" s="380"/>
      <c r="C1290" s="380"/>
      <c r="D1290" s="380"/>
      <c r="E1290" s="380"/>
      <c r="F1290" s="380"/>
      <c r="G1290" s="380"/>
      <c r="H1290" s="380"/>
    </row>
    <row r="1291" spans="1:8">
      <c r="A1291" s="380"/>
      <c r="B1291" s="380"/>
      <c r="C1291" s="380"/>
      <c r="D1291" s="380"/>
      <c r="E1291" s="380"/>
      <c r="F1291" s="380"/>
      <c r="G1291" s="380"/>
      <c r="H1291" s="380"/>
    </row>
    <row r="1292" spans="1:8">
      <c r="A1292" s="380"/>
      <c r="B1292" s="380"/>
      <c r="C1292" s="380"/>
      <c r="D1292" s="380"/>
      <c r="E1292" s="380"/>
      <c r="F1292" s="380"/>
      <c r="G1292" s="380"/>
      <c r="H1292" s="380"/>
    </row>
    <row r="1293" spans="1:8">
      <c r="A1293" s="380"/>
      <c r="B1293" s="380"/>
      <c r="C1293" s="380"/>
      <c r="D1293" s="380"/>
      <c r="E1293" s="380"/>
      <c r="F1293" s="380"/>
      <c r="G1293" s="380"/>
      <c r="H1293" s="380"/>
    </row>
    <row r="1294" spans="1:8">
      <c r="A1294" s="380"/>
      <c r="B1294" s="380"/>
      <c r="C1294" s="380"/>
      <c r="D1294" s="380"/>
      <c r="E1294" s="380"/>
      <c r="F1294" s="380"/>
      <c r="G1294" s="380"/>
      <c r="H1294" s="380"/>
    </row>
    <row r="1295" spans="1:8">
      <c r="A1295" s="380"/>
      <c r="B1295" s="380"/>
      <c r="C1295" s="380"/>
      <c r="D1295" s="380"/>
      <c r="E1295" s="380"/>
      <c r="F1295" s="380"/>
      <c r="G1295" s="380"/>
      <c r="H1295" s="380"/>
    </row>
    <row r="1296" spans="1:8">
      <c r="A1296" s="380"/>
      <c r="B1296" s="380"/>
      <c r="C1296" s="380"/>
      <c r="D1296" s="380"/>
      <c r="E1296" s="380"/>
      <c r="F1296" s="380"/>
      <c r="G1296" s="380"/>
      <c r="H1296" s="380"/>
    </row>
    <row r="1297" spans="1:8">
      <c r="A1297" s="380"/>
      <c r="B1297" s="380"/>
      <c r="C1297" s="380"/>
      <c r="D1297" s="380"/>
      <c r="E1297" s="380"/>
      <c r="F1297" s="380"/>
      <c r="G1297" s="380"/>
      <c r="H1297" s="380"/>
    </row>
    <row r="1298" spans="1:8">
      <c r="A1298" s="380"/>
      <c r="B1298" s="380"/>
      <c r="C1298" s="380"/>
      <c r="D1298" s="380"/>
      <c r="E1298" s="380"/>
      <c r="F1298" s="380"/>
      <c r="G1298" s="380"/>
      <c r="H1298" s="380"/>
    </row>
    <row r="1299" spans="1:8">
      <c r="A1299" s="380"/>
      <c r="B1299" s="380"/>
      <c r="C1299" s="380"/>
      <c r="D1299" s="380"/>
      <c r="E1299" s="380"/>
      <c r="F1299" s="380"/>
      <c r="G1299" s="380"/>
      <c r="H1299" s="380"/>
    </row>
    <row r="1300" spans="1:8">
      <c r="A1300" s="380"/>
      <c r="B1300" s="380"/>
      <c r="C1300" s="380"/>
      <c r="D1300" s="380"/>
      <c r="E1300" s="380"/>
      <c r="F1300" s="380"/>
      <c r="G1300" s="380"/>
      <c r="H1300" s="380"/>
    </row>
    <row r="1301" spans="1:8">
      <c r="A1301" s="380"/>
      <c r="B1301" s="380"/>
      <c r="C1301" s="380"/>
      <c r="D1301" s="380"/>
      <c r="E1301" s="380"/>
      <c r="F1301" s="380"/>
      <c r="G1301" s="380"/>
      <c r="H1301" s="380"/>
    </row>
    <row r="1302" spans="1:8">
      <c r="A1302" s="380"/>
      <c r="B1302" s="380"/>
      <c r="C1302" s="380"/>
      <c r="D1302" s="380"/>
      <c r="E1302" s="380"/>
      <c r="F1302" s="380"/>
      <c r="G1302" s="380"/>
      <c r="H1302" s="380"/>
    </row>
    <row r="1303" spans="1:8">
      <c r="A1303" s="380"/>
      <c r="B1303" s="380"/>
      <c r="C1303" s="380"/>
      <c r="D1303" s="380"/>
      <c r="E1303" s="380"/>
      <c r="F1303" s="380"/>
      <c r="G1303" s="380"/>
      <c r="H1303" s="380"/>
    </row>
    <row r="1304" spans="1:8">
      <c r="A1304" s="380"/>
      <c r="B1304" s="380"/>
      <c r="C1304" s="380"/>
      <c r="D1304" s="380"/>
      <c r="E1304" s="380"/>
      <c r="F1304" s="380"/>
      <c r="G1304" s="380"/>
      <c r="H1304" s="380"/>
    </row>
    <row r="1305" spans="1:8">
      <c r="A1305" s="380"/>
      <c r="B1305" s="380"/>
      <c r="C1305" s="380"/>
      <c r="D1305" s="380"/>
      <c r="E1305" s="380"/>
      <c r="F1305" s="380"/>
      <c r="G1305" s="380"/>
      <c r="H1305" s="380"/>
    </row>
    <row r="1306" spans="1:8">
      <c r="A1306" s="380"/>
      <c r="B1306" s="380"/>
      <c r="C1306" s="380"/>
      <c r="D1306" s="380"/>
      <c r="E1306" s="380"/>
      <c r="F1306" s="380"/>
      <c r="G1306" s="380"/>
      <c r="H1306" s="380"/>
    </row>
    <row r="1307" spans="1:8">
      <c r="A1307" s="380"/>
      <c r="B1307" s="380"/>
      <c r="C1307" s="380"/>
      <c r="D1307" s="380"/>
      <c r="E1307" s="380"/>
      <c r="F1307" s="380"/>
      <c r="G1307" s="380"/>
      <c r="H1307" s="380"/>
    </row>
    <row r="1308" spans="1:8">
      <c r="A1308" s="380"/>
      <c r="B1308" s="380"/>
      <c r="C1308" s="380"/>
      <c r="D1308" s="380"/>
      <c r="E1308" s="380"/>
      <c r="F1308" s="380"/>
      <c r="G1308" s="380"/>
      <c r="H1308" s="380"/>
    </row>
    <row r="1309" spans="1:8">
      <c r="A1309" s="380"/>
      <c r="B1309" s="380"/>
      <c r="C1309" s="380"/>
      <c r="D1309" s="380"/>
      <c r="E1309" s="380"/>
      <c r="F1309" s="380"/>
      <c r="G1309" s="380"/>
      <c r="H1309" s="380"/>
    </row>
    <row r="1310" spans="1:8">
      <c r="A1310" s="380"/>
      <c r="B1310" s="380"/>
      <c r="C1310" s="380"/>
      <c r="D1310" s="380"/>
      <c r="E1310" s="380"/>
      <c r="F1310" s="380"/>
      <c r="G1310" s="380"/>
      <c r="H1310" s="380"/>
    </row>
    <row r="1311" spans="1:8">
      <c r="A1311" s="380"/>
      <c r="B1311" s="380"/>
      <c r="C1311" s="380"/>
      <c r="D1311" s="380"/>
      <c r="E1311" s="380"/>
      <c r="F1311" s="380"/>
      <c r="G1311" s="380"/>
      <c r="H1311" s="380"/>
    </row>
    <row r="1312" spans="1:8">
      <c r="A1312" s="380"/>
      <c r="B1312" s="380"/>
      <c r="C1312" s="380"/>
      <c r="D1312" s="380"/>
      <c r="E1312" s="380"/>
      <c r="F1312" s="380"/>
      <c r="G1312" s="380"/>
      <c r="H1312" s="380"/>
    </row>
    <row r="1313" spans="1:8">
      <c r="A1313" s="380"/>
      <c r="B1313" s="380"/>
      <c r="C1313" s="380"/>
      <c r="D1313" s="380"/>
      <c r="E1313" s="380"/>
      <c r="F1313" s="380"/>
      <c r="G1313" s="380"/>
      <c r="H1313" s="380"/>
    </row>
    <row r="1314" spans="1:8">
      <c r="A1314" s="380"/>
      <c r="B1314" s="380"/>
      <c r="C1314" s="380"/>
      <c r="D1314" s="380"/>
      <c r="E1314" s="380"/>
      <c r="F1314" s="380"/>
      <c r="G1314" s="380"/>
      <c r="H1314" s="380"/>
    </row>
    <row r="1315" spans="1:8">
      <c r="A1315" s="380"/>
      <c r="B1315" s="380"/>
      <c r="C1315" s="380"/>
      <c r="D1315" s="380"/>
      <c r="E1315" s="380"/>
      <c r="F1315" s="380"/>
      <c r="G1315" s="380"/>
      <c r="H1315" s="380"/>
    </row>
    <row r="1316" spans="1:8">
      <c r="A1316" s="380"/>
      <c r="B1316" s="380"/>
      <c r="C1316" s="380"/>
      <c r="D1316" s="380"/>
      <c r="E1316" s="380"/>
      <c r="F1316" s="380"/>
      <c r="G1316" s="380"/>
      <c r="H1316" s="380"/>
    </row>
    <row r="1317" spans="1:8">
      <c r="A1317" s="380"/>
      <c r="B1317" s="380"/>
      <c r="C1317" s="380"/>
      <c r="D1317" s="380"/>
      <c r="E1317" s="380"/>
      <c r="F1317" s="380"/>
      <c r="G1317" s="380"/>
      <c r="H1317" s="380"/>
    </row>
    <row r="1318" spans="1:8">
      <c r="A1318" s="380"/>
      <c r="B1318" s="380"/>
      <c r="C1318" s="380"/>
      <c r="D1318" s="380"/>
      <c r="E1318" s="380"/>
      <c r="F1318" s="380"/>
      <c r="G1318" s="380"/>
      <c r="H1318" s="380"/>
    </row>
    <row r="1319" spans="1:8">
      <c r="A1319" s="380"/>
      <c r="B1319" s="380"/>
      <c r="C1319" s="380"/>
      <c r="D1319" s="380"/>
      <c r="E1319" s="380"/>
      <c r="F1319" s="380"/>
      <c r="G1319" s="380"/>
      <c r="H1319" s="380"/>
    </row>
    <row r="1320" spans="1:8">
      <c r="A1320" s="380"/>
      <c r="B1320" s="380"/>
      <c r="C1320" s="380"/>
      <c r="D1320" s="380"/>
      <c r="E1320" s="380"/>
      <c r="F1320" s="380"/>
      <c r="G1320" s="380"/>
      <c r="H1320" s="380"/>
    </row>
    <row r="1321" spans="1:8">
      <c r="A1321" s="380"/>
      <c r="B1321" s="380"/>
      <c r="C1321" s="380"/>
      <c r="D1321" s="380"/>
      <c r="E1321" s="380"/>
      <c r="F1321" s="380"/>
      <c r="G1321" s="380"/>
      <c r="H1321" s="380"/>
    </row>
    <row r="1322" spans="1:8">
      <c r="A1322" s="380"/>
      <c r="B1322" s="380"/>
      <c r="C1322" s="380"/>
      <c r="D1322" s="380"/>
      <c r="E1322" s="380"/>
      <c r="F1322" s="380"/>
      <c r="G1322" s="380"/>
      <c r="H1322" s="380"/>
    </row>
    <row r="1323" spans="1:8">
      <c r="A1323" s="380"/>
      <c r="B1323" s="380"/>
      <c r="C1323" s="380"/>
      <c r="D1323" s="380"/>
      <c r="E1323" s="380"/>
      <c r="F1323" s="380"/>
      <c r="G1323" s="380"/>
      <c r="H1323" s="380"/>
    </row>
    <row r="1324" spans="1:8">
      <c r="A1324" s="380"/>
      <c r="B1324" s="380"/>
      <c r="C1324" s="380"/>
      <c r="D1324" s="380"/>
      <c r="E1324" s="380"/>
      <c r="F1324" s="380"/>
      <c r="G1324" s="380"/>
      <c r="H1324" s="380"/>
    </row>
    <row r="1325" spans="1:8">
      <c r="A1325" s="380"/>
      <c r="B1325" s="380"/>
      <c r="C1325" s="380"/>
      <c r="D1325" s="380"/>
      <c r="E1325" s="380"/>
      <c r="F1325" s="380"/>
      <c r="G1325" s="380"/>
      <c r="H1325" s="380"/>
    </row>
    <row r="1326" spans="1:8">
      <c r="A1326" s="380"/>
      <c r="B1326" s="380"/>
      <c r="C1326" s="380"/>
      <c r="D1326" s="380"/>
      <c r="E1326" s="380"/>
      <c r="F1326" s="380"/>
      <c r="G1326" s="380"/>
      <c r="H1326" s="380"/>
    </row>
    <row r="1327" spans="1:8">
      <c r="A1327" s="380"/>
      <c r="B1327" s="380"/>
      <c r="C1327" s="380"/>
      <c r="D1327" s="380"/>
      <c r="E1327" s="380"/>
      <c r="F1327" s="380"/>
      <c r="G1327" s="380"/>
      <c r="H1327" s="380"/>
    </row>
    <row r="1328" spans="1:8">
      <c r="A1328" s="380"/>
      <c r="B1328" s="380"/>
      <c r="C1328" s="380"/>
      <c r="D1328" s="380"/>
      <c r="E1328" s="380"/>
      <c r="F1328" s="380"/>
      <c r="G1328" s="380"/>
      <c r="H1328" s="380"/>
    </row>
    <row r="1329" spans="1:8">
      <c r="A1329" s="380"/>
      <c r="B1329" s="380"/>
      <c r="C1329" s="380"/>
      <c r="D1329" s="380"/>
      <c r="E1329" s="380"/>
      <c r="F1329" s="380"/>
      <c r="G1329" s="380"/>
      <c r="H1329" s="380"/>
    </row>
    <row r="1330" spans="1:8">
      <c r="A1330" s="380"/>
      <c r="B1330" s="380"/>
      <c r="C1330" s="380"/>
      <c r="D1330" s="380"/>
      <c r="E1330" s="380"/>
      <c r="F1330" s="380"/>
      <c r="G1330" s="380"/>
      <c r="H1330" s="380"/>
    </row>
    <row r="1331" spans="1:8">
      <c r="A1331" s="380"/>
      <c r="B1331" s="380"/>
      <c r="C1331" s="380"/>
      <c r="D1331" s="380"/>
      <c r="E1331" s="380"/>
      <c r="F1331" s="380"/>
      <c r="G1331" s="380"/>
      <c r="H1331" s="380"/>
    </row>
    <row r="1332" spans="1:8">
      <c r="A1332" s="380"/>
      <c r="B1332" s="380"/>
      <c r="C1332" s="380"/>
      <c r="D1332" s="380"/>
      <c r="E1332" s="380"/>
      <c r="F1332" s="380"/>
      <c r="G1332" s="380"/>
      <c r="H1332" s="380"/>
    </row>
    <row r="1333" spans="1:8">
      <c r="A1333" s="380"/>
      <c r="B1333" s="380"/>
      <c r="C1333" s="380"/>
      <c r="D1333" s="380"/>
      <c r="E1333" s="380"/>
      <c r="F1333" s="380"/>
      <c r="G1333" s="380"/>
      <c r="H1333" s="380"/>
    </row>
    <row r="1334" spans="1:8">
      <c r="A1334" s="380"/>
      <c r="B1334" s="380"/>
      <c r="C1334" s="380"/>
      <c r="D1334" s="380"/>
      <c r="E1334" s="380"/>
      <c r="F1334" s="380"/>
      <c r="G1334" s="380"/>
      <c r="H1334" s="380"/>
    </row>
    <row r="1335" spans="1:8">
      <c r="A1335" s="380"/>
      <c r="B1335" s="380"/>
      <c r="C1335" s="380"/>
      <c r="D1335" s="380"/>
      <c r="E1335" s="380"/>
      <c r="F1335" s="380"/>
      <c r="G1335" s="380"/>
      <c r="H1335" s="380"/>
    </row>
    <row r="1336" spans="1:8">
      <c r="A1336" s="380"/>
      <c r="B1336" s="380"/>
      <c r="C1336" s="380"/>
      <c r="D1336" s="380"/>
      <c r="E1336" s="380"/>
      <c r="F1336" s="380"/>
      <c r="G1336" s="380"/>
      <c r="H1336" s="380"/>
    </row>
    <row r="1337" spans="1:8">
      <c r="A1337" s="380"/>
      <c r="B1337" s="380"/>
      <c r="C1337" s="380"/>
      <c r="D1337" s="380"/>
      <c r="E1337" s="380"/>
      <c r="F1337" s="380"/>
      <c r="G1337" s="380"/>
      <c r="H1337" s="380"/>
    </row>
    <row r="1338" spans="1:8">
      <c r="A1338" s="380"/>
      <c r="B1338" s="380"/>
      <c r="C1338" s="380"/>
      <c r="D1338" s="380"/>
      <c r="E1338" s="380"/>
      <c r="F1338" s="380"/>
      <c r="G1338" s="380"/>
      <c r="H1338" s="380"/>
    </row>
    <row r="1339" spans="1:8">
      <c r="A1339" s="380"/>
      <c r="B1339" s="380"/>
      <c r="C1339" s="380"/>
      <c r="D1339" s="380"/>
      <c r="E1339" s="380"/>
      <c r="F1339" s="380"/>
      <c r="G1339" s="380"/>
      <c r="H1339" s="380"/>
    </row>
    <row r="1340" spans="1:8">
      <c r="A1340" s="380"/>
      <c r="B1340" s="380"/>
      <c r="C1340" s="380"/>
      <c r="D1340" s="380"/>
      <c r="E1340" s="380"/>
      <c r="F1340" s="380"/>
      <c r="G1340" s="380"/>
      <c r="H1340" s="380"/>
    </row>
    <row r="1341" spans="1:8">
      <c r="A1341" s="380"/>
      <c r="B1341" s="380"/>
      <c r="C1341" s="380"/>
      <c r="D1341" s="380"/>
      <c r="E1341" s="380"/>
      <c r="F1341" s="380"/>
      <c r="G1341" s="380"/>
      <c r="H1341" s="380"/>
    </row>
    <row r="1342" spans="1:8">
      <c r="A1342" s="380"/>
      <c r="B1342" s="380"/>
      <c r="C1342" s="380"/>
      <c r="D1342" s="380"/>
      <c r="E1342" s="380"/>
      <c r="F1342" s="380"/>
      <c r="G1342" s="380"/>
      <c r="H1342" s="380"/>
    </row>
    <row r="1343" spans="1:8">
      <c r="A1343" s="380"/>
      <c r="B1343" s="380"/>
      <c r="C1343" s="380"/>
      <c r="D1343" s="380"/>
      <c r="E1343" s="380"/>
      <c r="F1343" s="380"/>
      <c r="G1343" s="380"/>
      <c r="H1343" s="380"/>
    </row>
    <row r="1344" spans="1:8">
      <c r="A1344" s="380"/>
      <c r="B1344" s="380"/>
      <c r="C1344" s="380"/>
      <c r="D1344" s="380"/>
      <c r="E1344" s="380"/>
      <c r="F1344" s="380"/>
      <c r="G1344" s="380"/>
      <c r="H1344" s="380"/>
    </row>
    <row r="1345" spans="1:8">
      <c r="A1345" s="380"/>
      <c r="B1345" s="380"/>
      <c r="C1345" s="380"/>
      <c r="D1345" s="380"/>
      <c r="E1345" s="380"/>
      <c r="F1345" s="380"/>
      <c r="G1345" s="380"/>
      <c r="H1345" s="380"/>
    </row>
    <row r="1346" spans="1:8">
      <c r="A1346" s="380"/>
      <c r="B1346" s="380"/>
      <c r="C1346" s="380"/>
      <c r="D1346" s="380"/>
      <c r="E1346" s="380"/>
      <c r="F1346" s="380"/>
      <c r="G1346" s="380"/>
      <c r="H1346" s="380"/>
    </row>
    <row r="1347" spans="1:8">
      <c r="A1347" s="380"/>
      <c r="B1347" s="380"/>
      <c r="C1347" s="380"/>
      <c r="D1347" s="380"/>
      <c r="E1347" s="380"/>
      <c r="F1347" s="380"/>
      <c r="G1347" s="380"/>
      <c r="H1347" s="380"/>
    </row>
    <row r="1348" spans="1:8">
      <c r="A1348" s="380"/>
      <c r="B1348" s="380"/>
      <c r="C1348" s="380"/>
      <c r="D1348" s="380"/>
      <c r="E1348" s="380"/>
      <c r="F1348" s="380"/>
      <c r="G1348" s="380"/>
      <c r="H1348" s="380"/>
    </row>
    <row r="1349" spans="1:8">
      <c r="A1349" s="380"/>
      <c r="B1349" s="380"/>
      <c r="C1349" s="380"/>
      <c r="D1349" s="380"/>
      <c r="E1349" s="380"/>
      <c r="F1349" s="380"/>
      <c r="G1349" s="380"/>
      <c r="H1349" s="380"/>
    </row>
    <row r="1350" spans="1:8">
      <c r="A1350" s="380"/>
      <c r="B1350" s="380"/>
      <c r="C1350" s="380"/>
      <c r="D1350" s="380"/>
      <c r="E1350" s="380"/>
      <c r="F1350" s="380"/>
      <c r="G1350" s="380"/>
      <c r="H1350" s="380"/>
    </row>
    <row r="1351" spans="1:8">
      <c r="A1351" s="380"/>
      <c r="B1351" s="380"/>
      <c r="C1351" s="380"/>
      <c r="D1351" s="380"/>
      <c r="E1351" s="380"/>
      <c r="F1351" s="380"/>
      <c r="G1351" s="380"/>
      <c r="H1351" s="380"/>
    </row>
    <row r="1352" spans="1:8">
      <c r="A1352" s="380"/>
      <c r="B1352" s="380"/>
      <c r="C1352" s="380"/>
      <c r="D1352" s="380"/>
      <c r="E1352" s="380"/>
      <c r="F1352" s="380"/>
      <c r="G1352" s="380"/>
      <c r="H1352" s="380"/>
    </row>
    <row r="1353" spans="1:8">
      <c r="A1353" s="380"/>
      <c r="B1353" s="380"/>
      <c r="C1353" s="380"/>
      <c r="D1353" s="380"/>
      <c r="E1353" s="380"/>
      <c r="F1353" s="380"/>
      <c r="G1353" s="380"/>
      <c r="H1353" s="380"/>
    </row>
    <row r="1354" spans="1:8">
      <c r="A1354" s="380"/>
      <c r="B1354" s="380"/>
      <c r="C1354" s="380"/>
      <c r="D1354" s="380"/>
      <c r="E1354" s="380"/>
      <c r="F1354" s="380"/>
      <c r="G1354" s="380"/>
      <c r="H1354" s="380"/>
    </row>
    <row r="1355" spans="1:8">
      <c r="A1355" s="380"/>
      <c r="B1355" s="380"/>
      <c r="C1355" s="380"/>
      <c r="D1355" s="380"/>
      <c r="E1355" s="380"/>
      <c r="F1355" s="380"/>
      <c r="G1355" s="380"/>
      <c r="H1355" s="380"/>
    </row>
    <row r="1356" spans="1:8">
      <c r="A1356" s="380"/>
      <c r="B1356" s="380"/>
      <c r="C1356" s="380"/>
      <c r="D1356" s="380"/>
      <c r="E1356" s="380"/>
      <c r="F1356" s="380"/>
      <c r="G1356" s="380"/>
      <c r="H1356" s="380"/>
    </row>
    <row r="1357" spans="1:8">
      <c r="A1357" s="380"/>
      <c r="B1357" s="380"/>
      <c r="C1357" s="380"/>
      <c r="D1357" s="380"/>
      <c r="E1357" s="380"/>
      <c r="F1357" s="380"/>
      <c r="G1357" s="380"/>
      <c r="H1357" s="380"/>
    </row>
    <row r="1358" spans="1:8">
      <c r="A1358" s="380"/>
      <c r="B1358" s="380"/>
      <c r="C1358" s="380"/>
      <c r="D1358" s="380"/>
      <c r="E1358" s="380"/>
      <c r="F1358" s="380"/>
      <c r="G1358" s="380"/>
      <c r="H1358" s="380"/>
    </row>
    <row r="1359" spans="1:8">
      <c r="A1359" s="380"/>
      <c r="B1359" s="380"/>
      <c r="C1359" s="380"/>
      <c r="D1359" s="380"/>
      <c r="E1359" s="380"/>
      <c r="F1359" s="380"/>
      <c r="G1359" s="380"/>
      <c r="H1359" s="380"/>
    </row>
    <row r="1360" spans="1:8">
      <c r="A1360" s="380"/>
      <c r="B1360" s="380"/>
      <c r="C1360" s="380"/>
      <c r="D1360" s="380"/>
      <c r="E1360" s="380"/>
      <c r="F1360" s="380"/>
      <c r="G1360" s="380"/>
      <c r="H1360" s="380"/>
    </row>
    <row r="1361" spans="1:8">
      <c r="A1361" s="380"/>
      <c r="B1361" s="380"/>
      <c r="C1361" s="380"/>
      <c r="D1361" s="380"/>
      <c r="E1361" s="380"/>
      <c r="F1361" s="380"/>
      <c r="G1361" s="380"/>
      <c r="H1361" s="380"/>
    </row>
    <row r="1362" spans="1:8">
      <c r="A1362" s="380"/>
      <c r="B1362" s="380"/>
      <c r="C1362" s="380"/>
      <c r="D1362" s="380"/>
      <c r="E1362" s="380"/>
      <c r="F1362" s="380"/>
      <c r="G1362" s="380"/>
      <c r="H1362" s="380"/>
    </row>
    <row r="1363" spans="1:8">
      <c r="A1363" s="380"/>
      <c r="B1363" s="380"/>
      <c r="C1363" s="380"/>
      <c r="D1363" s="380"/>
      <c r="E1363" s="380"/>
      <c r="F1363" s="380"/>
      <c r="G1363" s="380"/>
      <c r="H1363" s="380"/>
    </row>
    <row r="1364" spans="1:8">
      <c r="A1364" s="380"/>
      <c r="B1364" s="380"/>
      <c r="C1364" s="380"/>
      <c r="D1364" s="380"/>
      <c r="E1364" s="380"/>
      <c r="F1364" s="380"/>
      <c r="G1364" s="380"/>
      <c r="H1364" s="380"/>
    </row>
    <row r="1365" spans="1:8">
      <c r="A1365" s="380"/>
      <c r="B1365" s="380"/>
      <c r="C1365" s="380"/>
      <c r="D1365" s="380"/>
      <c r="E1365" s="380"/>
      <c r="F1365" s="380"/>
      <c r="G1365" s="380"/>
      <c r="H1365" s="380"/>
    </row>
    <row r="1366" spans="1:8">
      <c r="A1366" s="380"/>
      <c r="B1366" s="380"/>
      <c r="C1366" s="380"/>
      <c r="D1366" s="380"/>
      <c r="E1366" s="380"/>
      <c r="F1366" s="380"/>
      <c r="G1366" s="380"/>
      <c r="H1366" s="380"/>
    </row>
    <row r="1367" spans="1:8">
      <c r="A1367" s="380"/>
      <c r="B1367" s="380"/>
      <c r="C1367" s="380"/>
      <c r="D1367" s="380"/>
      <c r="E1367" s="380"/>
      <c r="F1367" s="380"/>
      <c r="G1367" s="380"/>
      <c r="H1367" s="380"/>
    </row>
    <row r="1368" spans="1:8">
      <c r="A1368" s="380"/>
      <c r="B1368" s="380"/>
      <c r="C1368" s="380"/>
      <c r="D1368" s="380"/>
      <c r="E1368" s="380"/>
      <c r="F1368" s="380"/>
      <c r="G1368" s="380"/>
      <c r="H1368" s="380"/>
    </row>
    <row r="1369" spans="1:8">
      <c r="A1369" s="380"/>
      <c r="B1369" s="380"/>
      <c r="C1369" s="380"/>
      <c r="D1369" s="380"/>
      <c r="E1369" s="380"/>
      <c r="F1369" s="380"/>
      <c r="G1369" s="380"/>
      <c r="H1369" s="380"/>
    </row>
    <row r="1370" spans="1:8">
      <c r="A1370" s="380"/>
      <c r="B1370" s="380"/>
      <c r="C1370" s="380"/>
      <c r="D1370" s="380"/>
      <c r="E1370" s="380"/>
      <c r="F1370" s="380"/>
      <c r="G1370" s="380"/>
      <c r="H1370" s="380"/>
    </row>
    <row r="1371" spans="1:8">
      <c r="A1371" s="380"/>
      <c r="B1371" s="380"/>
      <c r="C1371" s="380"/>
      <c r="D1371" s="380"/>
      <c r="E1371" s="380"/>
      <c r="F1371" s="380"/>
      <c r="G1371" s="380"/>
      <c r="H1371" s="380"/>
    </row>
    <row r="1372" spans="1:8">
      <c r="A1372" s="380"/>
      <c r="B1372" s="380"/>
      <c r="C1372" s="380"/>
      <c r="D1372" s="380"/>
      <c r="E1372" s="380"/>
      <c r="F1372" s="380"/>
      <c r="G1372" s="380"/>
      <c r="H1372" s="380"/>
    </row>
    <row r="1373" spans="1:8">
      <c r="A1373" s="380"/>
      <c r="B1373" s="380"/>
      <c r="C1373" s="380"/>
      <c r="D1373" s="380"/>
      <c r="E1373" s="380"/>
      <c r="F1373" s="380"/>
      <c r="G1373" s="380"/>
      <c r="H1373" s="380"/>
    </row>
    <row r="1374" spans="1:8">
      <c r="A1374" s="380"/>
      <c r="B1374" s="380"/>
      <c r="C1374" s="380"/>
      <c r="D1374" s="380"/>
      <c r="E1374" s="380"/>
      <c r="F1374" s="380"/>
      <c r="G1374" s="380"/>
      <c r="H1374" s="380"/>
    </row>
    <row r="1375" spans="1:8">
      <c r="A1375" s="380"/>
      <c r="B1375" s="380"/>
      <c r="C1375" s="380"/>
      <c r="D1375" s="380"/>
      <c r="E1375" s="380"/>
      <c r="F1375" s="380"/>
      <c r="G1375" s="380"/>
      <c r="H1375" s="380"/>
    </row>
    <row r="1376" spans="1:8">
      <c r="A1376" s="380"/>
      <c r="B1376" s="380"/>
      <c r="C1376" s="380"/>
      <c r="D1376" s="380"/>
      <c r="E1376" s="380"/>
      <c r="F1376" s="380"/>
      <c r="G1376" s="380"/>
      <c r="H1376" s="380"/>
    </row>
    <row r="1377" spans="1:8">
      <c r="A1377" s="380"/>
      <c r="B1377" s="380"/>
      <c r="C1377" s="380"/>
      <c r="D1377" s="380"/>
      <c r="E1377" s="380"/>
      <c r="F1377" s="380"/>
      <c r="G1377" s="380"/>
      <c r="H1377" s="380"/>
    </row>
    <row r="1378" spans="1:8">
      <c r="A1378" s="380"/>
      <c r="B1378" s="380"/>
      <c r="C1378" s="380"/>
      <c r="D1378" s="380"/>
      <c r="E1378" s="380"/>
      <c r="F1378" s="380"/>
      <c r="G1378" s="380"/>
      <c r="H1378" s="380"/>
    </row>
    <row r="1379" spans="1:8">
      <c r="A1379" s="380"/>
      <c r="B1379" s="380"/>
      <c r="C1379" s="380"/>
      <c r="D1379" s="380"/>
      <c r="E1379" s="380"/>
      <c r="F1379" s="380"/>
      <c r="G1379" s="380"/>
      <c r="H1379" s="380"/>
    </row>
    <row r="1380" spans="1:8">
      <c r="A1380" s="380"/>
      <c r="B1380" s="380"/>
      <c r="C1380" s="380"/>
      <c r="D1380" s="380"/>
      <c r="E1380" s="380"/>
      <c r="F1380" s="380"/>
      <c r="G1380" s="380"/>
      <c r="H1380" s="380"/>
    </row>
    <row r="1381" spans="1:8">
      <c r="A1381" s="380"/>
      <c r="B1381" s="380"/>
      <c r="C1381" s="380"/>
      <c r="D1381" s="380"/>
      <c r="E1381" s="380"/>
      <c r="F1381" s="380"/>
      <c r="G1381" s="380"/>
      <c r="H1381" s="380"/>
    </row>
    <row r="1382" spans="1:8">
      <c r="A1382" s="380"/>
      <c r="B1382" s="380"/>
      <c r="C1382" s="380"/>
      <c r="D1382" s="380"/>
      <c r="E1382" s="380"/>
      <c r="F1382" s="380"/>
      <c r="G1382" s="380"/>
      <c r="H1382" s="380"/>
    </row>
    <row r="1383" spans="1:8">
      <c r="A1383" s="380"/>
      <c r="B1383" s="380"/>
      <c r="C1383" s="380"/>
      <c r="D1383" s="380"/>
      <c r="E1383" s="380"/>
      <c r="F1383" s="380"/>
      <c r="G1383" s="380"/>
      <c r="H1383" s="380"/>
    </row>
    <row r="1384" spans="1:8">
      <c r="A1384" s="380"/>
      <c r="B1384" s="380"/>
      <c r="C1384" s="380"/>
      <c r="D1384" s="380"/>
      <c r="E1384" s="380"/>
      <c r="F1384" s="380"/>
      <c r="G1384" s="380"/>
      <c r="H1384" s="380"/>
    </row>
    <row r="1385" spans="1:8">
      <c r="A1385" s="380"/>
      <c r="B1385" s="380"/>
      <c r="C1385" s="380"/>
      <c r="D1385" s="380"/>
      <c r="E1385" s="380"/>
      <c r="F1385" s="380"/>
      <c r="G1385" s="380"/>
      <c r="H1385" s="380"/>
    </row>
    <row r="1386" spans="1:8">
      <c r="A1386" s="380"/>
      <c r="B1386" s="380"/>
      <c r="C1386" s="380"/>
      <c r="D1386" s="380"/>
      <c r="E1386" s="380"/>
      <c r="F1386" s="380"/>
      <c r="G1386" s="380"/>
      <c r="H1386" s="380"/>
    </row>
    <row r="1387" spans="1:8">
      <c r="A1387" s="380"/>
      <c r="B1387" s="380"/>
      <c r="C1387" s="380"/>
      <c r="D1387" s="380"/>
      <c r="E1387" s="380"/>
      <c r="F1387" s="380"/>
      <c r="G1387" s="380"/>
      <c r="H1387" s="380"/>
    </row>
    <row r="1388" spans="1:8">
      <c r="A1388" s="380"/>
      <c r="B1388" s="380"/>
      <c r="C1388" s="380"/>
      <c r="D1388" s="380"/>
      <c r="E1388" s="380"/>
      <c r="F1388" s="380"/>
      <c r="G1388" s="380"/>
      <c r="H1388" s="380"/>
    </row>
    <row r="1389" spans="1:8">
      <c r="A1389" s="380"/>
      <c r="B1389" s="380"/>
      <c r="C1389" s="380"/>
      <c r="D1389" s="380"/>
      <c r="E1389" s="380"/>
      <c r="F1389" s="380"/>
      <c r="G1389" s="380"/>
      <c r="H1389" s="380"/>
    </row>
    <row r="1390" spans="1:8">
      <c r="A1390" s="380"/>
      <c r="B1390" s="380"/>
      <c r="C1390" s="380"/>
      <c r="D1390" s="380"/>
      <c r="E1390" s="380"/>
      <c r="F1390" s="380"/>
      <c r="G1390" s="380"/>
      <c r="H1390" s="380"/>
    </row>
    <row r="1391" spans="1:8">
      <c r="A1391" s="380"/>
      <c r="B1391" s="380"/>
      <c r="C1391" s="380"/>
      <c r="D1391" s="380"/>
      <c r="E1391" s="380"/>
      <c r="F1391" s="380"/>
      <c r="G1391" s="380"/>
      <c r="H1391" s="380"/>
    </row>
    <row r="1392" spans="1:8">
      <c r="A1392" s="380"/>
      <c r="B1392" s="380"/>
      <c r="C1392" s="380"/>
      <c r="D1392" s="380"/>
      <c r="E1392" s="380"/>
      <c r="F1392" s="380"/>
      <c r="G1392" s="380"/>
      <c r="H1392" s="380"/>
    </row>
    <row r="1393" spans="1:8">
      <c r="A1393" s="380"/>
      <c r="B1393" s="380"/>
      <c r="C1393" s="380"/>
      <c r="D1393" s="380"/>
      <c r="E1393" s="380"/>
      <c r="F1393" s="380"/>
      <c r="G1393" s="380"/>
      <c r="H1393" s="380"/>
    </row>
    <row r="1394" spans="1:8">
      <c r="A1394" s="380"/>
      <c r="B1394" s="380"/>
      <c r="C1394" s="380"/>
      <c r="D1394" s="380"/>
      <c r="E1394" s="380"/>
      <c r="F1394" s="380"/>
      <c r="G1394" s="380"/>
      <c r="H1394" s="380"/>
    </row>
    <row r="1395" spans="1:8">
      <c r="A1395" s="380"/>
      <c r="B1395" s="380"/>
      <c r="C1395" s="380"/>
      <c r="D1395" s="380"/>
      <c r="E1395" s="380"/>
      <c r="F1395" s="380"/>
      <c r="G1395" s="380"/>
      <c r="H1395" s="380"/>
    </row>
    <row r="1396" spans="1:8">
      <c r="A1396" s="380"/>
      <c r="B1396" s="380"/>
      <c r="C1396" s="380"/>
      <c r="D1396" s="380"/>
      <c r="E1396" s="380"/>
      <c r="F1396" s="380"/>
      <c r="G1396" s="380"/>
      <c r="H1396" s="380"/>
    </row>
    <row r="1397" spans="1:8">
      <c r="A1397" s="380"/>
      <c r="B1397" s="380"/>
      <c r="C1397" s="380"/>
      <c r="D1397" s="380"/>
      <c r="E1397" s="380"/>
      <c r="F1397" s="380"/>
      <c r="G1397" s="380"/>
      <c r="H1397" s="380"/>
    </row>
    <row r="1398" spans="1:8">
      <c r="A1398" s="380"/>
      <c r="B1398" s="380"/>
      <c r="C1398" s="380"/>
      <c r="D1398" s="380"/>
      <c r="E1398" s="380"/>
      <c r="F1398" s="380"/>
      <c r="G1398" s="380"/>
      <c r="H1398" s="380"/>
    </row>
    <row r="1399" spans="1:8">
      <c r="A1399" s="380"/>
      <c r="B1399" s="380"/>
      <c r="C1399" s="380"/>
      <c r="D1399" s="380"/>
      <c r="E1399" s="380"/>
      <c r="F1399" s="380"/>
      <c r="G1399" s="380"/>
      <c r="H1399" s="380"/>
    </row>
    <row r="1400" spans="1:8">
      <c r="A1400" s="380"/>
      <c r="B1400" s="380"/>
      <c r="C1400" s="380"/>
      <c r="D1400" s="380"/>
      <c r="E1400" s="380"/>
      <c r="F1400" s="380"/>
      <c r="G1400" s="380"/>
      <c r="H1400" s="380"/>
    </row>
    <row r="1401" spans="1:8">
      <c r="A1401" s="380"/>
      <c r="B1401" s="380"/>
      <c r="C1401" s="380"/>
      <c r="D1401" s="380"/>
      <c r="E1401" s="380"/>
      <c r="F1401" s="380"/>
      <c r="G1401" s="380"/>
      <c r="H1401" s="380"/>
    </row>
    <row r="1402" spans="1:8">
      <c r="A1402" s="380"/>
      <c r="B1402" s="380"/>
      <c r="C1402" s="380"/>
      <c r="D1402" s="380"/>
      <c r="E1402" s="380"/>
      <c r="F1402" s="380"/>
      <c r="G1402" s="380"/>
      <c r="H1402" s="380"/>
    </row>
    <row r="1403" spans="1:8">
      <c r="A1403" s="380"/>
      <c r="B1403" s="380"/>
      <c r="C1403" s="380"/>
      <c r="D1403" s="380"/>
      <c r="E1403" s="380"/>
      <c r="F1403" s="380"/>
      <c r="G1403" s="380"/>
      <c r="H1403" s="380"/>
    </row>
    <row r="1404" spans="1:8">
      <c r="A1404" s="380"/>
      <c r="B1404" s="380"/>
      <c r="C1404" s="380"/>
      <c r="D1404" s="380"/>
      <c r="E1404" s="380"/>
      <c r="F1404" s="380"/>
      <c r="G1404" s="380"/>
      <c r="H1404" s="380"/>
    </row>
    <row r="1405" spans="1:8">
      <c r="A1405" s="380"/>
      <c r="B1405" s="380"/>
      <c r="C1405" s="380"/>
      <c r="D1405" s="380"/>
      <c r="E1405" s="380"/>
      <c r="F1405" s="380"/>
      <c r="G1405" s="380"/>
      <c r="H1405" s="380"/>
    </row>
    <row r="1406" spans="1:8">
      <c r="A1406" s="380"/>
      <c r="B1406" s="380"/>
      <c r="C1406" s="380"/>
      <c r="D1406" s="380"/>
      <c r="E1406" s="380"/>
      <c r="F1406" s="380"/>
      <c r="G1406" s="380"/>
      <c r="H1406" s="380"/>
    </row>
    <row r="1407" spans="1:8">
      <c r="A1407" s="380"/>
      <c r="B1407" s="380"/>
      <c r="C1407" s="380"/>
      <c r="D1407" s="380"/>
      <c r="E1407" s="380"/>
      <c r="F1407" s="380"/>
      <c r="G1407" s="380"/>
      <c r="H1407" s="380"/>
    </row>
    <row r="1408" spans="1:8">
      <c r="A1408" s="380"/>
      <c r="B1408" s="380"/>
      <c r="C1408" s="380"/>
      <c r="D1408" s="380"/>
      <c r="E1408" s="380"/>
      <c r="F1408" s="380"/>
      <c r="G1408" s="380"/>
      <c r="H1408" s="380"/>
    </row>
    <row r="1409" spans="1:8">
      <c r="A1409" s="380"/>
      <c r="B1409" s="380"/>
      <c r="C1409" s="380"/>
      <c r="D1409" s="380"/>
      <c r="E1409" s="380"/>
      <c r="F1409" s="380"/>
      <c r="G1409" s="380"/>
      <c r="H1409" s="380"/>
    </row>
    <row r="1410" spans="1:8">
      <c r="A1410" s="380"/>
      <c r="B1410" s="380"/>
      <c r="C1410" s="380"/>
      <c r="D1410" s="380"/>
      <c r="E1410" s="380"/>
      <c r="F1410" s="380"/>
      <c r="G1410" s="380"/>
      <c r="H1410" s="380"/>
    </row>
    <row r="1411" spans="1:8">
      <c r="A1411" s="380"/>
      <c r="B1411" s="380"/>
      <c r="C1411" s="380"/>
      <c r="D1411" s="380"/>
      <c r="E1411" s="380"/>
      <c r="F1411" s="380"/>
      <c r="G1411" s="380"/>
      <c r="H1411" s="380"/>
    </row>
    <row r="1412" spans="1:8">
      <c r="A1412" s="380"/>
      <c r="B1412" s="380"/>
      <c r="C1412" s="380"/>
      <c r="D1412" s="380"/>
      <c r="E1412" s="380"/>
      <c r="F1412" s="380"/>
      <c r="G1412" s="380"/>
      <c r="H1412" s="380"/>
    </row>
    <row r="1413" spans="1:8">
      <c r="A1413" s="380"/>
      <c r="B1413" s="380"/>
      <c r="C1413" s="380"/>
      <c r="D1413" s="380"/>
      <c r="E1413" s="380"/>
      <c r="F1413" s="380"/>
      <c r="G1413" s="380"/>
      <c r="H1413" s="380"/>
    </row>
    <row r="1414" spans="1:8">
      <c r="A1414" s="380"/>
      <c r="B1414" s="380"/>
      <c r="C1414" s="380"/>
      <c r="D1414" s="380"/>
      <c r="E1414" s="380"/>
      <c r="F1414" s="380"/>
      <c r="G1414" s="380"/>
      <c r="H1414" s="380"/>
    </row>
    <row r="1415" spans="1:8">
      <c r="A1415" s="380"/>
      <c r="B1415" s="380"/>
      <c r="C1415" s="380"/>
      <c r="D1415" s="380"/>
      <c r="E1415" s="380"/>
      <c r="F1415" s="380"/>
      <c r="G1415" s="380"/>
      <c r="H1415" s="380"/>
    </row>
    <row r="1416" spans="1:8">
      <c r="A1416" s="380"/>
      <c r="B1416" s="380"/>
      <c r="C1416" s="380"/>
      <c r="D1416" s="380"/>
      <c r="E1416" s="380"/>
      <c r="F1416" s="380"/>
      <c r="G1416" s="380"/>
      <c r="H1416" s="380"/>
    </row>
    <row r="1417" spans="1:8">
      <c r="A1417" s="380"/>
      <c r="B1417" s="380"/>
      <c r="C1417" s="380"/>
      <c r="D1417" s="380"/>
      <c r="E1417" s="380"/>
      <c r="F1417" s="380"/>
      <c r="G1417" s="380"/>
      <c r="H1417" s="380"/>
    </row>
    <row r="1418" spans="1:8">
      <c r="A1418" s="380"/>
      <c r="B1418" s="380"/>
      <c r="C1418" s="380"/>
      <c r="D1418" s="380"/>
      <c r="E1418" s="380"/>
      <c r="F1418" s="380"/>
      <c r="G1418" s="380"/>
      <c r="H1418" s="380"/>
    </row>
    <row r="1419" spans="1:8">
      <c r="A1419" s="380"/>
      <c r="B1419" s="380"/>
      <c r="C1419" s="380"/>
      <c r="D1419" s="380"/>
      <c r="E1419" s="380"/>
      <c r="F1419" s="380"/>
      <c r="G1419" s="380"/>
      <c r="H1419" s="380"/>
    </row>
    <row r="1420" spans="1:8">
      <c r="A1420" s="380"/>
      <c r="B1420" s="380"/>
      <c r="C1420" s="380"/>
      <c r="D1420" s="380"/>
      <c r="E1420" s="380"/>
      <c r="F1420" s="380"/>
      <c r="G1420" s="380"/>
      <c r="H1420" s="380"/>
    </row>
    <row r="1421" spans="1:8">
      <c r="A1421" s="380"/>
      <c r="B1421" s="380"/>
      <c r="C1421" s="380"/>
      <c r="D1421" s="380"/>
      <c r="E1421" s="380"/>
      <c r="F1421" s="380"/>
      <c r="G1421" s="380"/>
      <c r="H1421" s="380"/>
    </row>
    <row r="1422" spans="1:8">
      <c r="A1422" s="380"/>
      <c r="B1422" s="380"/>
      <c r="C1422" s="380"/>
      <c r="D1422" s="380"/>
      <c r="E1422" s="380"/>
      <c r="F1422" s="380"/>
      <c r="G1422" s="380"/>
      <c r="H1422" s="380"/>
    </row>
    <row r="1423" spans="1:8">
      <c r="A1423" s="380"/>
      <c r="B1423" s="380"/>
      <c r="C1423" s="380"/>
      <c r="D1423" s="380"/>
      <c r="E1423" s="380"/>
      <c r="F1423" s="380"/>
      <c r="G1423" s="380"/>
      <c r="H1423" s="380"/>
    </row>
    <row r="1424" spans="1:8">
      <c r="A1424" s="380"/>
      <c r="B1424" s="380"/>
      <c r="C1424" s="380"/>
      <c r="D1424" s="380"/>
      <c r="E1424" s="380"/>
      <c r="F1424" s="380"/>
      <c r="G1424" s="380"/>
      <c r="H1424" s="380"/>
    </row>
    <row r="1425" spans="1:8">
      <c r="A1425" s="380"/>
      <c r="B1425" s="380"/>
      <c r="C1425" s="380"/>
      <c r="D1425" s="380"/>
      <c r="E1425" s="380"/>
      <c r="F1425" s="380"/>
      <c r="G1425" s="380"/>
      <c r="H1425" s="380"/>
    </row>
    <row r="1426" spans="1:8">
      <c r="A1426" s="380"/>
      <c r="B1426" s="380"/>
      <c r="C1426" s="380"/>
      <c r="D1426" s="380"/>
      <c r="E1426" s="380"/>
      <c r="F1426" s="380"/>
      <c r="G1426" s="380"/>
      <c r="H1426" s="380"/>
    </row>
    <row r="1427" spans="1:8">
      <c r="A1427" s="380"/>
      <c r="B1427" s="380"/>
      <c r="C1427" s="380"/>
      <c r="D1427" s="380"/>
      <c r="E1427" s="380"/>
      <c r="F1427" s="380"/>
      <c r="G1427" s="380"/>
      <c r="H1427" s="380"/>
    </row>
    <row r="1428" spans="1:8">
      <c r="A1428" s="380"/>
      <c r="B1428" s="380"/>
      <c r="C1428" s="380"/>
      <c r="D1428" s="380"/>
      <c r="E1428" s="380"/>
      <c r="F1428" s="380"/>
      <c r="G1428" s="380"/>
      <c r="H1428" s="380"/>
    </row>
    <row r="1429" spans="1:8">
      <c r="A1429" s="380"/>
      <c r="B1429" s="380"/>
      <c r="C1429" s="380"/>
      <c r="D1429" s="380"/>
      <c r="E1429" s="380"/>
      <c r="F1429" s="380"/>
      <c r="G1429" s="380"/>
      <c r="H1429" s="380"/>
    </row>
    <row r="1430" spans="1:8">
      <c r="A1430" s="380"/>
      <c r="B1430" s="380"/>
      <c r="C1430" s="380"/>
      <c r="D1430" s="380"/>
      <c r="E1430" s="380"/>
      <c r="F1430" s="380"/>
      <c r="G1430" s="380"/>
      <c r="H1430" s="380"/>
    </row>
    <row r="1431" spans="1:8">
      <c r="A1431" s="380"/>
      <c r="B1431" s="380"/>
      <c r="C1431" s="380"/>
      <c r="D1431" s="380"/>
      <c r="E1431" s="380"/>
      <c r="F1431" s="380"/>
      <c r="G1431" s="380"/>
      <c r="H1431" s="380"/>
    </row>
    <row r="1432" spans="1:8">
      <c r="A1432" s="380"/>
      <c r="B1432" s="380"/>
      <c r="C1432" s="380"/>
      <c r="D1432" s="380"/>
      <c r="E1432" s="380"/>
      <c r="F1432" s="380"/>
      <c r="G1432" s="380"/>
      <c r="H1432" s="380"/>
    </row>
    <row r="1433" spans="1:8">
      <c r="A1433" s="380"/>
      <c r="B1433" s="380"/>
      <c r="C1433" s="380"/>
      <c r="D1433" s="380"/>
      <c r="E1433" s="380"/>
      <c r="F1433" s="380"/>
      <c r="G1433" s="380"/>
      <c r="H1433" s="380"/>
    </row>
    <row r="1434" spans="1:8">
      <c r="A1434" s="380"/>
      <c r="B1434" s="380"/>
      <c r="C1434" s="380"/>
      <c r="D1434" s="380"/>
      <c r="E1434" s="380"/>
      <c r="F1434" s="380"/>
      <c r="G1434" s="380"/>
      <c r="H1434" s="380"/>
    </row>
    <row r="1435" spans="1:8">
      <c r="A1435" s="380"/>
      <c r="B1435" s="380"/>
      <c r="C1435" s="380"/>
      <c r="D1435" s="380"/>
      <c r="E1435" s="380"/>
      <c r="F1435" s="380"/>
      <c r="G1435" s="380"/>
      <c r="H1435" s="380"/>
    </row>
    <row r="1436" spans="1:8">
      <c r="A1436" s="380"/>
      <c r="B1436" s="380"/>
      <c r="C1436" s="380"/>
      <c r="D1436" s="380"/>
      <c r="E1436" s="380"/>
      <c r="F1436" s="380"/>
      <c r="G1436" s="380"/>
      <c r="H1436" s="380"/>
    </row>
    <row r="1437" spans="1:8">
      <c r="A1437" s="380"/>
      <c r="B1437" s="380"/>
      <c r="C1437" s="380"/>
      <c r="D1437" s="380"/>
      <c r="E1437" s="380"/>
      <c r="F1437" s="380"/>
      <c r="G1437" s="380"/>
      <c r="H1437" s="380"/>
    </row>
    <row r="1438" spans="1:8">
      <c r="A1438" s="380"/>
      <c r="B1438" s="380"/>
      <c r="C1438" s="380"/>
      <c r="D1438" s="380"/>
      <c r="E1438" s="380"/>
      <c r="F1438" s="380"/>
      <c r="G1438" s="380"/>
      <c r="H1438" s="380"/>
    </row>
    <row r="1439" spans="1:8">
      <c r="A1439" s="380"/>
      <c r="B1439" s="380"/>
      <c r="C1439" s="380"/>
      <c r="D1439" s="380"/>
      <c r="E1439" s="380"/>
      <c r="F1439" s="380"/>
      <c r="G1439" s="380"/>
      <c r="H1439" s="380"/>
    </row>
    <row r="1440" spans="1:8">
      <c r="A1440" s="380"/>
      <c r="B1440" s="380"/>
      <c r="C1440" s="380"/>
      <c r="D1440" s="380"/>
      <c r="E1440" s="380"/>
      <c r="F1440" s="380"/>
      <c r="G1440" s="380"/>
      <c r="H1440" s="380"/>
    </row>
    <row r="1441" spans="1:8">
      <c r="A1441" s="380"/>
      <c r="B1441" s="380"/>
      <c r="C1441" s="380"/>
      <c r="D1441" s="380"/>
      <c r="E1441" s="380"/>
      <c r="F1441" s="380"/>
      <c r="G1441" s="380"/>
      <c r="H1441" s="380"/>
    </row>
    <row r="1442" spans="1:8">
      <c r="A1442" s="380"/>
      <c r="B1442" s="380"/>
      <c r="C1442" s="380"/>
      <c r="D1442" s="380"/>
      <c r="E1442" s="380"/>
      <c r="F1442" s="380"/>
      <c r="G1442" s="380"/>
      <c r="H1442" s="380"/>
    </row>
    <row r="1443" spans="1:8">
      <c r="A1443" s="380"/>
      <c r="B1443" s="380"/>
      <c r="C1443" s="380"/>
      <c r="D1443" s="380"/>
      <c r="E1443" s="380"/>
      <c r="F1443" s="380"/>
      <c r="G1443" s="380"/>
      <c r="H1443" s="380"/>
    </row>
    <row r="1444" spans="1:8">
      <c r="A1444" s="380"/>
      <c r="B1444" s="380"/>
      <c r="C1444" s="380"/>
      <c r="D1444" s="380"/>
      <c r="E1444" s="380"/>
      <c r="F1444" s="380"/>
      <c r="G1444" s="380"/>
      <c r="H1444" s="380"/>
    </row>
    <row r="1445" spans="1:8">
      <c r="A1445" s="380"/>
      <c r="B1445" s="380"/>
      <c r="C1445" s="380"/>
      <c r="D1445" s="380"/>
      <c r="E1445" s="380"/>
      <c r="F1445" s="380"/>
      <c r="G1445" s="380"/>
      <c r="H1445" s="380"/>
    </row>
    <row r="1446" spans="1:8">
      <c r="A1446" s="380"/>
      <c r="B1446" s="380"/>
      <c r="C1446" s="380"/>
      <c r="D1446" s="380"/>
      <c r="E1446" s="380"/>
      <c r="F1446" s="380"/>
      <c r="G1446" s="380"/>
      <c r="H1446" s="380"/>
    </row>
    <row r="1447" spans="1:8">
      <c r="A1447" s="380"/>
      <c r="B1447" s="380"/>
      <c r="C1447" s="380"/>
      <c r="D1447" s="380"/>
      <c r="E1447" s="380"/>
      <c r="F1447" s="380"/>
      <c r="G1447" s="380"/>
      <c r="H1447" s="380"/>
    </row>
    <row r="1448" spans="1:8">
      <c r="A1448" s="380"/>
      <c r="B1448" s="380"/>
      <c r="C1448" s="380"/>
      <c r="D1448" s="380"/>
      <c r="E1448" s="380"/>
      <c r="F1448" s="380"/>
      <c r="G1448" s="380"/>
      <c r="H1448" s="380"/>
    </row>
    <row r="1449" spans="1:8">
      <c r="A1449" s="380"/>
      <c r="B1449" s="380"/>
      <c r="C1449" s="380"/>
      <c r="D1449" s="380"/>
      <c r="E1449" s="380"/>
      <c r="F1449" s="380"/>
      <c r="G1449" s="380"/>
      <c r="H1449" s="380"/>
    </row>
    <row r="1450" spans="1:8">
      <c r="A1450" s="380"/>
      <c r="B1450" s="380"/>
      <c r="C1450" s="380"/>
      <c r="D1450" s="380"/>
      <c r="E1450" s="380"/>
      <c r="F1450" s="380"/>
      <c r="G1450" s="380"/>
      <c r="H1450" s="380"/>
    </row>
    <row r="1451" spans="1:8">
      <c r="A1451" s="380"/>
      <c r="B1451" s="380"/>
      <c r="C1451" s="380"/>
      <c r="D1451" s="380"/>
      <c r="E1451" s="380"/>
      <c r="F1451" s="380"/>
      <c r="G1451" s="380"/>
      <c r="H1451" s="380"/>
    </row>
    <row r="1452" spans="1:8">
      <c r="A1452" s="380"/>
      <c r="B1452" s="380"/>
      <c r="C1452" s="380"/>
      <c r="D1452" s="380"/>
      <c r="E1452" s="380"/>
      <c r="F1452" s="380"/>
      <c r="G1452" s="380"/>
      <c r="H1452" s="380"/>
    </row>
    <row r="1453" spans="1:8">
      <c r="A1453" s="380"/>
      <c r="B1453" s="380"/>
      <c r="C1453" s="380"/>
      <c r="D1453" s="380"/>
      <c r="E1453" s="380"/>
      <c r="F1453" s="380"/>
      <c r="G1453" s="380"/>
      <c r="H1453" s="380"/>
    </row>
    <row r="1454" spans="1:8">
      <c r="A1454" s="380"/>
      <c r="B1454" s="380"/>
      <c r="C1454" s="380"/>
      <c r="D1454" s="380"/>
      <c r="E1454" s="380"/>
      <c r="F1454" s="380"/>
      <c r="G1454" s="380"/>
      <c r="H1454" s="380"/>
    </row>
    <row r="1455" spans="1:8">
      <c r="A1455" s="380"/>
      <c r="B1455" s="380"/>
      <c r="C1455" s="380"/>
      <c r="D1455" s="380"/>
      <c r="E1455" s="380"/>
      <c r="F1455" s="380"/>
      <c r="G1455" s="380"/>
      <c r="H1455" s="380"/>
    </row>
    <row r="1456" spans="1:8">
      <c r="A1456" s="380"/>
      <c r="B1456" s="380"/>
      <c r="C1456" s="380"/>
      <c r="D1456" s="380"/>
      <c r="E1456" s="380"/>
      <c r="F1456" s="380"/>
      <c r="G1456" s="380"/>
      <c r="H1456" s="380"/>
    </row>
    <row r="1457" spans="1:8">
      <c r="A1457" s="380"/>
      <c r="B1457" s="380"/>
      <c r="C1457" s="380"/>
      <c r="D1457" s="380"/>
      <c r="E1457" s="380"/>
      <c r="F1457" s="380"/>
      <c r="G1457" s="380"/>
      <c r="H1457" s="380"/>
    </row>
    <row r="1458" spans="1:8">
      <c r="A1458" s="380"/>
      <c r="B1458" s="380"/>
      <c r="C1458" s="380"/>
      <c r="D1458" s="380"/>
      <c r="E1458" s="380"/>
      <c r="F1458" s="380"/>
      <c r="G1458" s="380"/>
      <c r="H1458" s="380"/>
    </row>
    <row r="1459" spans="1:8">
      <c r="A1459" s="380"/>
      <c r="B1459" s="380"/>
      <c r="C1459" s="380"/>
      <c r="D1459" s="380"/>
      <c r="E1459" s="380"/>
      <c r="F1459" s="380"/>
      <c r="G1459" s="380"/>
      <c r="H1459" s="380"/>
    </row>
    <row r="1460" spans="1:8">
      <c r="A1460" s="380"/>
      <c r="B1460" s="380"/>
      <c r="C1460" s="380"/>
      <c r="D1460" s="380"/>
      <c r="E1460" s="380"/>
      <c r="F1460" s="380"/>
      <c r="G1460" s="380"/>
      <c r="H1460" s="380"/>
    </row>
    <row r="1461" spans="1:8">
      <c r="A1461" s="380"/>
      <c r="B1461" s="380"/>
      <c r="C1461" s="380"/>
      <c r="D1461" s="380"/>
      <c r="E1461" s="380"/>
      <c r="F1461" s="380"/>
      <c r="G1461" s="380"/>
      <c r="H1461" s="380"/>
    </row>
    <row r="1462" spans="1:8">
      <c r="A1462" s="380"/>
      <c r="B1462" s="380"/>
      <c r="C1462" s="380"/>
      <c r="D1462" s="380"/>
      <c r="E1462" s="380"/>
      <c r="F1462" s="380"/>
      <c r="G1462" s="380"/>
      <c r="H1462" s="380"/>
    </row>
    <row r="1463" spans="1:8">
      <c r="A1463" s="380"/>
      <c r="B1463" s="380"/>
      <c r="C1463" s="380"/>
      <c r="D1463" s="380"/>
      <c r="E1463" s="380"/>
      <c r="F1463" s="380"/>
      <c r="G1463" s="380"/>
      <c r="H1463" s="380"/>
    </row>
    <row r="1464" spans="1:8">
      <c r="A1464" s="380"/>
      <c r="B1464" s="380"/>
      <c r="C1464" s="380"/>
      <c r="D1464" s="380"/>
      <c r="E1464" s="380"/>
      <c r="F1464" s="380"/>
      <c r="G1464" s="380"/>
      <c r="H1464" s="380"/>
    </row>
    <row r="1465" spans="1:8">
      <c r="A1465" s="380"/>
      <c r="B1465" s="380"/>
      <c r="C1465" s="380"/>
      <c r="D1465" s="380"/>
      <c r="E1465" s="380"/>
      <c r="F1465" s="380"/>
      <c r="G1465" s="380"/>
      <c r="H1465" s="380"/>
    </row>
    <row r="1466" spans="1:8">
      <c r="A1466" s="380"/>
      <c r="B1466" s="380"/>
      <c r="C1466" s="380"/>
      <c r="D1466" s="380"/>
      <c r="E1466" s="380"/>
      <c r="F1466" s="380"/>
      <c r="G1466" s="380"/>
      <c r="H1466" s="380"/>
    </row>
    <row r="1467" spans="1:8">
      <c r="A1467" s="380"/>
      <c r="B1467" s="380"/>
      <c r="C1467" s="380"/>
      <c r="D1467" s="380"/>
      <c r="E1467" s="380"/>
      <c r="F1467" s="380"/>
      <c r="G1467" s="380"/>
      <c r="H1467" s="380"/>
    </row>
    <row r="1468" spans="1:8">
      <c r="A1468" s="380"/>
      <c r="B1468" s="380"/>
      <c r="C1468" s="380"/>
      <c r="D1468" s="380"/>
      <c r="E1468" s="380"/>
      <c r="F1468" s="380"/>
      <c r="G1468" s="380"/>
      <c r="H1468" s="380"/>
    </row>
    <row r="1469" spans="1:8">
      <c r="A1469" s="380"/>
      <c r="B1469" s="380"/>
      <c r="C1469" s="380"/>
      <c r="D1469" s="380"/>
      <c r="E1469" s="380"/>
      <c r="F1469" s="380"/>
      <c r="G1469" s="380"/>
      <c r="H1469" s="380"/>
    </row>
    <row r="1470" spans="1:8">
      <c r="A1470" s="380"/>
      <c r="B1470" s="380"/>
      <c r="C1470" s="380"/>
      <c r="D1470" s="380"/>
      <c r="E1470" s="380"/>
      <c r="F1470" s="380"/>
      <c r="G1470" s="380"/>
      <c r="H1470" s="380"/>
    </row>
    <row r="1471" spans="1:8">
      <c r="A1471" s="380"/>
      <c r="B1471" s="380"/>
      <c r="C1471" s="380"/>
      <c r="D1471" s="380"/>
      <c r="E1471" s="380"/>
      <c r="F1471" s="380"/>
      <c r="G1471" s="380"/>
      <c r="H1471" s="380"/>
    </row>
    <row r="1472" spans="1:8">
      <c r="A1472" s="380"/>
      <c r="B1472" s="380"/>
      <c r="C1472" s="380"/>
      <c r="D1472" s="380"/>
      <c r="E1472" s="380"/>
      <c r="F1472" s="380"/>
      <c r="G1472" s="380"/>
      <c r="H1472" s="380"/>
    </row>
    <row r="1473" spans="1:8">
      <c r="A1473" s="380"/>
      <c r="B1473" s="380"/>
      <c r="C1473" s="380"/>
      <c r="D1473" s="380"/>
      <c r="E1473" s="380"/>
      <c r="F1473" s="380"/>
      <c r="G1473" s="380"/>
      <c r="H1473" s="380"/>
    </row>
    <row r="1474" spans="1:8">
      <c r="A1474" s="380"/>
      <c r="B1474" s="380"/>
      <c r="C1474" s="380"/>
      <c r="D1474" s="380"/>
      <c r="E1474" s="380"/>
      <c r="F1474" s="380"/>
      <c r="G1474" s="380"/>
      <c r="H1474" s="380"/>
    </row>
    <row r="1475" spans="1:8">
      <c r="A1475" s="380"/>
      <c r="B1475" s="380"/>
      <c r="C1475" s="380"/>
      <c r="D1475" s="380"/>
      <c r="E1475" s="380"/>
      <c r="F1475" s="380"/>
      <c r="G1475" s="380"/>
      <c r="H1475" s="380"/>
    </row>
    <row r="1476" spans="1:8">
      <c r="A1476" s="380"/>
      <c r="B1476" s="380"/>
      <c r="C1476" s="380"/>
      <c r="D1476" s="380"/>
      <c r="E1476" s="380"/>
      <c r="F1476" s="380"/>
      <c r="G1476" s="380"/>
      <c r="H1476" s="380"/>
    </row>
    <row r="1477" spans="1:8">
      <c r="A1477" s="380"/>
      <c r="B1477" s="380"/>
      <c r="C1477" s="380"/>
      <c r="D1477" s="380"/>
      <c r="E1477" s="380"/>
      <c r="F1477" s="380"/>
      <c r="G1477" s="380"/>
      <c r="H1477" s="380"/>
    </row>
    <row r="1478" spans="1:8">
      <c r="A1478" s="380"/>
      <c r="B1478" s="380"/>
      <c r="C1478" s="380"/>
      <c r="D1478" s="380"/>
      <c r="E1478" s="380"/>
      <c r="F1478" s="380"/>
      <c r="G1478" s="380"/>
      <c r="H1478" s="380"/>
    </row>
    <row r="1479" spans="1:8">
      <c r="A1479" s="380"/>
      <c r="B1479" s="380"/>
      <c r="C1479" s="380"/>
      <c r="D1479" s="380"/>
      <c r="E1479" s="380"/>
      <c r="F1479" s="380"/>
      <c r="G1479" s="380"/>
      <c r="H1479" s="380"/>
    </row>
    <row r="1480" spans="1:8">
      <c r="A1480" s="380"/>
      <c r="B1480" s="380"/>
      <c r="C1480" s="380"/>
      <c r="D1480" s="380"/>
      <c r="E1480" s="380"/>
      <c r="F1480" s="380"/>
      <c r="G1480" s="380"/>
      <c r="H1480" s="380"/>
    </row>
    <row r="1481" spans="1:8">
      <c r="A1481" s="380"/>
      <c r="B1481" s="380"/>
      <c r="C1481" s="380"/>
      <c r="D1481" s="380"/>
      <c r="E1481" s="380"/>
      <c r="F1481" s="380"/>
      <c r="G1481" s="380"/>
      <c r="H1481" s="380"/>
    </row>
    <row r="1482" spans="1:8">
      <c r="A1482" s="380"/>
      <c r="B1482" s="380"/>
      <c r="C1482" s="380"/>
      <c r="D1482" s="380"/>
      <c r="E1482" s="380"/>
      <c r="F1482" s="380"/>
      <c r="G1482" s="380"/>
      <c r="H1482" s="380"/>
    </row>
    <row r="1483" spans="1:8">
      <c r="A1483" s="380"/>
      <c r="B1483" s="380"/>
      <c r="C1483" s="380"/>
      <c r="D1483" s="380"/>
      <c r="E1483" s="380"/>
      <c r="F1483" s="380"/>
      <c r="G1483" s="380"/>
      <c r="H1483" s="380"/>
    </row>
    <row r="1484" spans="1:8">
      <c r="A1484" s="380"/>
      <c r="B1484" s="380"/>
      <c r="C1484" s="380"/>
      <c r="D1484" s="380"/>
      <c r="E1484" s="380"/>
      <c r="F1484" s="380"/>
      <c r="G1484" s="380"/>
      <c r="H1484" s="380"/>
    </row>
    <row r="1485" spans="1:8">
      <c r="A1485" s="380"/>
      <c r="B1485" s="380"/>
      <c r="C1485" s="380"/>
      <c r="D1485" s="380"/>
      <c r="E1485" s="380"/>
      <c r="F1485" s="380"/>
      <c r="G1485" s="380"/>
      <c r="H1485" s="380"/>
    </row>
    <row r="1486" spans="1:8">
      <c r="A1486" s="380"/>
      <c r="B1486" s="380"/>
      <c r="C1486" s="380"/>
      <c r="D1486" s="380"/>
      <c r="E1486" s="380"/>
      <c r="F1486" s="380"/>
      <c r="G1486" s="380"/>
      <c r="H1486" s="380"/>
    </row>
    <row r="1487" spans="1:8">
      <c r="A1487" s="380"/>
      <c r="B1487" s="380"/>
      <c r="C1487" s="380"/>
      <c r="D1487" s="380"/>
      <c r="E1487" s="380"/>
      <c r="F1487" s="380"/>
      <c r="G1487" s="380"/>
      <c r="H1487" s="380"/>
    </row>
    <row r="1488" spans="1:8">
      <c r="A1488" s="380"/>
      <c r="B1488" s="380"/>
      <c r="C1488" s="380"/>
      <c r="D1488" s="380"/>
      <c r="E1488" s="380"/>
      <c r="F1488" s="380"/>
      <c r="G1488" s="380"/>
      <c r="H1488" s="380"/>
    </row>
    <row r="1489" spans="1:8">
      <c r="A1489" s="380"/>
      <c r="B1489" s="380"/>
      <c r="C1489" s="380"/>
      <c r="D1489" s="380"/>
      <c r="E1489" s="380"/>
      <c r="F1489" s="380"/>
      <c r="G1489" s="380"/>
      <c r="H1489" s="380"/>
    </row>
    <row r="1490" spans="1:8">
      <c r="A1490" s="380"/>
      <c r="B1490" s="380"/>
      <c r="C1490" s="380"/>
      <c r="D1490" s="380"/>
      <c r="E1490" s="380"/>
      <c r="F1490" s="380"/>
      <c r="G1490" s="380"/>
      <c r="H1490" s="380"/>
    </row>
    <row r="1491" spans="1:8">
      <c r="A1491" s="380"/>
      <c r="B1491" s="380"/>
      <c r="C1491" s="380"/>
      <c r="D1491" s="380"/>
      <c r="E1491" s="380"/>
      <c r="F1491" s="380"/>
      <c r="G1491" s="380"/>
      <c r="H1491" s="380"/>
    </row>
    <row r="1492" spans="1:8">
      <c r="A1492" s="380"/>
      <c r="B1492" s="380"/>
      <c r="C1492" s="380"/>
      <c r="D1492" s="380"/>
      <c r="E1492" s="380"/>
      <c r="F1492" s="380"/>
      <c r="G1492" s="380"/>
      <c r="H1492" s="380"/>
    </row>
    <row r="1493" spans="1:8">
      <c r="A1493" s="380"/>
      <c r="B1493" s="380"/>
      <c r="C1493" s="380"/>
      <c r="D1493" s="380"/>
      <c r="E1493" s="380"/>
      <c r="F1493" s="380"/>
      <c r="G1493" s="380"/>
      <c r="H1493" s="380"/>
    </row>
    <row r="1494" spans="1:8">
      <c r="A1494" s="380"/>
      <c r="B1494" s="380"/>
      <c r="C1494" s="380"/>
      <c r="D1494" s="380"/>
      <c r="E1494" s="380"/>
      <c r="F1494" s="380"/>
      <c r="G1494" s="380"/>
      <c r="H1494" s="380"/>
    </row>
    <row r="1495" spans="1:8">
      <c r="A1495" s="380"/>
      <c r="B1495" s="380"/>
      <c r="C1495" s="380"/>
      <c r="D1495" s="380"/>
      <c r="E1495" s="380"/>
      <c r="F1495" s="380"/>
      <c r="G1495" s="380"/>
      <c r="H1495" s="380"/>
    </row>
    <row r="1496" spans="1:8">
      <c r="A1496" s="380"/>
      <c r="B1496" s="380"/>
      <c r="C1496" s="380"/>
      <c r="D1496" s="380"/>
      <c r="E1496" s="380"/>
      <c r="F1496" s="380"/>
      <c r="G1496" s="380"/>
      <c r="H1496" s="380"/>
    </row>
    <row r="1497" spans="1:8">
      <c r="A1497" s="380"/>
      <c r="B1497" s="380"/>
      <c r="C1497" s="380"/>
      <c r="D1497" s="380"/>
      <c r="E1497" s="380"/>
      <c r="F1497" s="380"/>
      <c r="G1497" s="380"/>
      <c r="H1497" s="380"/>
    </row>
    <row r="1498" spans="1:8">
      <c r="A1498" s="380"/>
      <c r="B1498" s="380"/>
      <c r="C1498" s="380"/>
      <c r="D1498" s="380"/>
      <c r="E1498" s="380"/>
      <c r="F1498" s="380"/>
      <c r="G1498" s="380"/>
      <c r="H1498" s="380"/>
    </row>
    <row r="1499" spans="1:8">
      <c r="A1499" s="380"/>
      <c r="B1499" s="380"/>
      <c r="C1499" s="380"/>
      <c r="D1499" s="380"/>
      <c r="E1499" s="380"/>
      <c r="F1499" s="380"/>
      <c r="G1499" s="380"/>
      <c r="H1499" s="380"/>
    </row>
    <row r="1500" spans="1:8">
      <c r="A1500" s="380"/>
      <c r="B1500" s="380"/>
      <c r="C1500" s="380"/>
      <c r="D1500" s="380"/>
      <c r="E1500" s="380"/>
      <c r="F1500" s="380"/>
      <c r="G1500" s="380"/>
      <c r="H1500" s="380"/>
    </row>
    <row r="1501" spans="1:8">
      <c r="A1501" s="380"/>
      <c r="B1501" s="380"/>
      <c r="C1501" s="380"/>
      <c r="D1501" s="380"/>
      <c r="E1501" s="380"/>
      <c r="F1501" s="380"/>
      <c r="G1501" s="380"/>
      <c r="H1501" s="380"/>
    </row>
    <row r="1502" spans="1:8">
      <c r="A1502" s="380"/>
      <c r="B1502" s="380"/>
      <c r="C1502" s="380"/>
      <c r="D1502" s="380"/>
      <c r="E1502" s="380"/>
      <c r="F1502" s="380"/>
      <c r="G1502" s="380"/>
      <c r="H1502" s="380"/>
    </row>
    <row r="1503" spans="1:8">
      <c r="A1503" s="380"/>
      <c r="B1503" s="380"/>
      <c r="C1503" s="380"/>
      <c r="D1503" s="380"/>
      <c r="E1503" s="380"/>
      <c r="F1503" s="380"/>
      <c r="G1503" s="380"/>
      <c r="H1503" s="380"/>
    </row>
    <row r="1504" spans="1:8">
      <c r="A1504" s="380"/>
      <c r="B1504" s="380"/>
      <c r="C1504" s="380"/>
      <c r="D1504" s="380"/>
      <c r="E1504" s="380"/>
      <c r="F1504" s="380"/>
      <c r="G1504" s="380"/>
      <c r="H1504" s="380"/>
    </row>
    <row r="1505" spans="1:8">
      <c r="A1505" s="380"/>
      <c r="B1505" s="380"/>
      <c r="C1505" s="380"/>
      <c r="D1505" s="380"/>
      <c r="E1505" s="380"/>
      <c r="F1505" s="380"/>
      <c r="G1505" s="380"/>
      <c r="H1505" s="380"/>
    </row>
    <row r="1506" spans="1:8">
      <c r="A1506" s="380"/>
      <c r="B1506" s="380"/>
      <c r="C1506" s="380"/>
      <c r="D1506" s="380"/>
      <c r="E1506" s="380"/>
      <c r="F1506" s="380"/>
      <c r="G1506" s="380"/>
      <c r="H1506" s="380"/>
    </row>
    <row r="1507" spans="1:8">
      <c r="A1507" s="380"/>
      <c r="B1507" s="380"/>
      <c r="C1507" s="380"/>
      <c r="D1507" s="380"/>
      <c r="E1507" s="380"/>
      <c r="F1507" s="380"/>
      <c r="G1507" s="380"/>
      <c r="H1507" s="380"/>
    </row>
    <row r="1508" spans="1:8">
      <c r="A1508" s="380"/>
      <c r="B1508" s="380"/>
      <c r="C1508" s="380"/>
      <c r="D1508" s="380"/>
      <c r="E1508" s="380"/>
      <c r="F1508" s="380"/>
      <c r="G1508" s="380"/>
      <c r="H1508" s="380"/>
    </row>
    <row r="1509" spans="1:8">
      <c r="A1509" s="380"/>
      <c r="B1509" s="380"/>
      <c r="C1509" s="380"/>
      <c r="D1509" s="380"/>
      <c r="E1509" s="380"/>
      <c r="F1509" s="380"/>
      <c r="G1509" s="380"/>
      <c r="H1509" s="380"/>
    </row>
    <row r="1510" spans="1:8">
      <c r="A1510" s="380"/>
      <c r="B1510" s="380"/>
      <c r="C1510" s="380"/>
      <c r="D1510" s="380"/>
      <c r="E1510" s="380"/>
      <c r="F1510" s="380"/>
      <c r="G1510" s="380"/>
      <c r="H1510" s="380"/>
    </row>
    <row r="1511" spans="1:8">
      <c r="A1511" s="380"/>
      <c r="B1511" s="380"/>
      <c r="C1511" s="380"/>
      <c r="D1511" s="380"/>
      <c r="E1511" s="380"/>
      <c r="F1511" s="380"/>
      <c r="G1511" s="380"/>
      <c r="H1511" s="380"/>
    </row>
    <row r="1512" spans="1:8">
      <c r="A1512" s="380"/>
      <c r="B1512" s="380"/>
      <c r="C1512" s="380"/>
      <c r="D1512" s="380"/>
      <c r="E1512" s="380"/>
      <c r="F1512" s="380"/>
      <c r="G1512" s="380"/>
      <c r="H1512" s="380"/>
    </row>
    <row r="1513" spans="1:8">
      <c r="A1513" s="380"/>
      <c r="B1513" s="380"/>
      <c r="C1513" s="380"/>
      <c r="D1513" s="380"/>
      <c r="E1513" s="380"/>
      <c r="F1513" s="380"/>
      <c r="G1513" s="380"/>
      <c r="H1513" s="380"/>
    </row>
    <row r="1514" spans="1:8">
      <c r="A1514" s="380"/>
      <c r="B1514" s="380"/>
      <c r="C1514" s="380"/>
      <c r="D1514" s="380"/>
      <c r="E1514" s="380"/>
      <c r="F1514" s="380"/>
      <c r="G1514" s="380"/>
      <c r="H1514" s="380"/>
    </row>
    <row r="1515" spans="1:8">
      <c r="A1515" s="380"/>
      <c r="B1515" s="380"/>
      <c r="C1515" s="380"/>
      <c r="D1515" s="380"/>
      <c r="E1515" s="380"/>
      <c r="F1515" s="380"/>
      <c r="G1515" s="380"/>
      <c r="H1515" s="380"/>
    </row>
    <row r="1516" spans="1:8">
      <c r="A1516" s="380"/>
      <c r="B1516" s="380"/>
      <c r="C1516" s="380"/>
      <c r="D1516" s="380"/>
      <c r="E1516" s="380"/>
      <c r="F1516" s="380"/>
      <c r="G1516" s="380"/>
      <c r="H1516" s="380"/>
    </row>
    <row r="1517" spans="1:8">
      <c r="A1517" s="380"/>
      <c r="B1517" s="380"/>
      <c r="C1517" s="380"/>
      <c r="D1517" s="380"/>
      <c r="E1517" s="380"/>
      <c r="F1517" s="380"/>
      <c r="G1517" s="380"/>
      <c r="H1517" s="380"/>
    </row>
    <row r="1518" spans="1:8">
      <c r="A1518" s="380"/>
      <c r="B1518" s="380"/>
      <c r="C1518" s="380"/>
      <c r="D1518" s="380"/>
      <c r="E1518" s="380"/>
      <c r="F1518" s="380"/>
      <c r="G1518" s="380"/>
      <c r="H1518" s="380"/>
    </row>
    <row r="1519" spans="1:8">
      <c r="A1519" s="380"/>
      <c r="B1519" s="380"/>
      <c r="C1519" s="380"/>
      <c r="D1519" s="380"/>
      <c r="E1519" s="380"/>
      <c r="F1519" s="380"/>
      <c r="G1519" s="380"/>
      <c r="H1519" s="380"/>
    </row>
    <row r="1520" spans="1:8">
      <c r="A1520" s="380"/>
      <c r="B1520" s="380"/>
      <c r="C1520" s="380"/>
      <c r="D1520" s="380"/>
      <c r="E1520" s="380"/>
      <c r="F1520" s="380"/>
      <c r="G1520" s="380"/>
      <c r="H1520" s="380"/>
    </row>
    <row r="1521" spans="1:8">
      <c r="A1521" s="380"/>
      <c r="B1521" s="380"/>
      <c r="C1521" s="380"/>
      <c r="D1521" s="380"/>
      <c r="E1521" s="380"/>
      <c r="F1521" s="380"/>
      <c r="G1521" s="380"/>
      <c r="H1521" s="380"/>
    </row>
    <row r="1522" spans="1:8">
      <c r="A1522" s="380"/>
      <c r="B1522" s="380"/>
      <c r="C1522" s="380"/>
      <c r="D1522" s="380"/>
      <c r="E1522" s="380"/>
      <c r="F1522" s="380"/>
      <c r="G1522" s="380"/>
      <c r="H1522" s="380"/>
    </row>
    <row r="1523" spans="1:8">
      <c r="A1523" s="380"/>
      <c r="B1523" s="380"/>
      <c r="C1523" s="380"/>
      <c r="D1523" s="380"/>
      <c r="E1523" s="380"/>
      <c r="F1523" s="380"/>
      <c r="G1523" s="380"/>
      <c r="H1523" s="380"/>
    </row>
    <row r="1524" spans="1:8">
      <c r="A1524" s="380"/>
      <c r="B1524" s="380"/>
      <c r="C1524" s="380"/>
      <c r="D1524" s="380"/>
      <c r="E1524" s="380"/>
      <c r="F1524" s="380"/>
      <c r="G1524" s="380"/>
      <c r="H1524" s="380"/>
    </row>
    <row r="1525" spans="1:8">
      <c r="A1525" s="380"/>
      <c r="B1525" s="380"/>
      <c r="C1525" s="380"/>
      <c r="D1525" s="380"/>
      <c r="E1525" s="380"/>
      <c r="F1525" s="380"/>
      <c r="G1525" s="380"/>
      <c r="H1525" s="380"/>
    </row>
    <row r="1526" spans="1:8">
      <c r="A1526" s="380"/>
      <c r="B1526" s="380"/>
      <c r="C1526" s="380"/>
      <c r="D1526" s="380"/>
      <c r="E1526" s="380"/>
      <c r="F1526" s="380"/>
      <c r="G1526" s="380"/>
      <c r="H1526" s="380"/>
    </row>
    <row r="1527" spans="1:8">
      <c r="A1527" s="380"/>
      <c r="B1527" s="380"/>
      <c r="C1527" s="380"/>
      <c r="D1527" s="380"/>
      <c r="E1527" s="380"/>
      <c r="F1527" s="380"/>
      <c r="G1527" s="380"/>
      <c r="H1527" s="380"/>
    </row>
    <row r="1528" spans="1:8">
      <c r="A1528" s="380"/>
      <c r="B1528" s="380"/>
      <c r="C1528" s="380"/>
      <c r="D1528" s="380"/>
      <c r="E1528" s="380"/>
      <c r="F1528" s="380"/>
      <c r="G1528" s="380"/>
      <c r="H1528" s="380"/>
    </row>
    <row r="1529" spans="1:8">
      <c r="A1529" s="380"/>
      <c r="B1529" s="380"/>
      <c r="C1529" s="380"/>
      <c r="D1529" s="380"/>
      <c r="E1529" s="380"/>
      <c r="F1529" s="380"/>
      <c r="G1529" s="380"/>
      <c r="H1529" s="380"/>
    </row>
    <row r="1530" spans="1:8">
      <c r="A1530" s="380"/>
      <c r="B1530" s="380"/>
      <c r="C1530" s="380"/>
      <c r="D1530" s="380"/>
      <c r="E1530" s="380"/>
      <c r="F1530" s="380"/>
      <c r="G1530" s="380"/>
      <c r="H1530" s="380"/>
    </row>
    <row r="1531" spans="1:8">
      <c r="A1531" s="380"/>
      <c r="B1531" s="380"/>
      <c r="C1531" s="380"/>
      <c r="D1531" s="380"/>
      <c r="E1531" s="380"/>
      <c r="F1531" s="380"/>
      <c r="G1531" s="380"/>
      <c r="H1531" s="380"/>
    </row>
    <row r="1532" spans="1:8">
      <c r="A1532" s="380"/>
      <c r="B1532" s="380"/>
      <c r="C1532" s="380"/>
      <c r="D1532" s="380"/>
      <c r="E1532" s="380"/>
      <c r="F1532" s="380"/>
      <c r="G1532" s="380"/>
      <c r="H1532" s="380"/>
    </row>
    <row r="1533" spans="1:8">
      <c r="A1533" s="380"/>
      <c r="B1533" s="380"/>
      <c r="C1533" s="380"/>
      <c r="D1533" s="380"/>
      <c r="E1533" s="380"/>
      <c r="F1533" s="380"/>
      <c r="G1533" s="380"/>
      <c r="H1533" s="380"/>
    </row>
    <row r="1534" spans="1:8">
      <c r="A1534" s="380"/>
      <c r="B1534" s="380"/>
      <c r="C1534" s="380"/>
      <c r="D1534" s="380"/>
      <c r="E1534" s="380"/>
      <c r="F1534" s="380"/>
      <c r="G1534" s="380"/>
      <c r="H1534" s="380"/>
    </row>
    <row r="1535" spans="1:8">
      <c r="A1535" s="380"/>
      <c r="B1535" s="380"/>
      <c r="C1535" s="380"/>
      <c r="D1535" s="380"/>
      <c r="E1535" s="380"/>
      <c r="F1535" s="380"/>
      <c r="G1535" s="380"/>
      <c r="H1535" s="380"/>
    </row>
    <row r="1536" spans="1:8">
      <c r="A1536" s="380"/>
      <c r="B1536" s="380"/>
      <c r="C1536" s="380"/>
      <c r="D1536" s="380"/>
      <c r="E1536" s="380"/>
      <c r="F1536" s="380"/>
      <c r="G1536" s="380"/>
      <c r="H1536" s="380"/>
    </row>
    <row r="1537" spans="1:8">
      <c r="A1537" s="380"/>
      <c r="B1537" s="380"/>
      <c r="C1537" s="380"/>
      <c r="D1537" s="380"/>
      <c r="E1537" s="380"/>
      <c r="F1537" s="380"/>
      <c r="G1537" s="380"/>
      <c r="H1537" s="380"/>
    </row>
    <row r="1538" spans="1:8">
      <c r="A1538" s="380"/>
      <c r="B1538" s="380"/>
      <c r="C1538" s="380"/>
      <c r="D1538" s="380"/>
      <c r="E1538" s="380"/>
      <c r="F1538" s="380"/>
      <c r="G1538" s="380"/>
      <c r="H1538" s="380"/>
    </row>
    <row r="1539" spans="1:8">
      <c r="A1539" s="380"/>
      <c r="B1539" s="380"/>
      <c r="C1539" s="380"/>
      <c r="D1539" s="380"/>
      <c r="E1539" s="380"/>
      <c r="F1539" s="380"/>
      <c r="G1539" s="380"/>
      <c r="H1539" s="380"/>
    </row>
    <row r="1540" spans="1:8">
      <c r="A1540" s="380"/>
      <c r="B1540" s="380"/>
      <c r="C1540" s="380"/>
      <c r="D1540" s="380"/>
      <c r="E1540" s="380"/>
      <c r="F1540" s="380"/>
      <c r="G1540" s="380"/>
      <c r="H1540" s="380"/>
    </row>
    <row r="1541" spans="1:8">
      <c r="A1541" s="380"/>
      <c r="B1541" s="380"/>
      <c r="C1541" s="380"/>
      <c r="D1541" s="380"/>
      <c r="E1541" s="380"/>
      <c r="F1541" s="380"/>
      <c r="G1541" s="380"/>
      <c r="H1541" s="380"/>
    </row>
    <row r="1542" spans="1:8">
      <c r="A1542" s="380"/>
      <c r="B1542" s="380"/>
      <c r="C1542" s="380"/>
      <c r="D1542" s="380"/>
      <c r="E1542" s="380"/>
      <c r="F1542" s="380"/>
      <c r="G1542" s="380"/>
      <c r="H1542" s="380"/>
    </row>
    <row r="1543" spans="1:8">
      <c r="A1543" s="380"/>
      <c r="B1543" s="380"/>
      <c r="C1543" s="380"/>
      <c r="D1543" s="380"/>
      <c r="E1543" s="380"/>
      <c r="F1543" s="380"/>
      <c r="G1543" s="380"/>
      <c r="H1543" s="380"/>
    </row>
    <row r="1544" spans="1:8">
      <c r="A1544" s="380"/>
      <c r="B1544" s="380"/>
      <c r="C1544" s="380"/>
      <c r="D1544" s="380"/>
      <c r="E1544" s="380"/>
      <c r="F1544" s="380"/>
      <c r="G1544" s="380"/>
      <c r="H1544" s="380"/>
    </row>
    <row r="1545" spans="1:8">
      <c r="A1545" s="380"/>
      <c r="B1545" s="380"/>
      <c r="C1545" s="380"/>
      <c r="D1545" s="380"/>
      <c r="E1545" s="380"/>
      <c r="F1545" s="380"/>
      <c r="G1545" s="380"/>
      <c r="H1545" s="380"/>
    </row>
    <row r="1546" spans="1:8">
      <c r="A1546" s="380"/>
      <c r="B1546" s="380"/>
      <c r="C1546" s="380"/>
      <c r="D1546" s="380"/>
      <c r="E1546" s="380"/>
      <c r="F1546" s="380"/>
      <c r="G1546" s="380"/>
      <c r="H1546" s="380"/>
    </row>
    <row r="1547" spans="1:8">
      <c r="A1547" s="380"/>
      <c r="B1547" s="380"/>
      <c r="C1547" s="380"/>
      <c r="D1547" s="380"/>
      <c r="E1547" s="380"/>
      <c r="F1547" s="380"/>
      <c r="G1547" s="380"/>
      <c r="H1547" s="380"/>
    </row>
    <row r="1548" spans="1:8">
      <c r="A1548" s="380"/>
      <c r="B1548" s="380"/>
      <c r="C1548" s="380"/>
      <c r="D1548" s="380"/>
      <c r="E1548" s="380"/>
      <c r="F1548" s="380"/>
      <c r="G1548" s="380"/>
      <c r="H1548" s="380"/>
    </row>
    <row r="1549" spans="1:8">
      <c r="A1549" s="380"/>
      <c r="B1549" s="380"/>
      <c r="C1549" s="380"/>
      <c r="D1549" s="380"/>
      <c r="E1549" s="380"/>
      <c r="F1549" s="380"/>
      <c r="G1549" s="380"/>
      <c r="H1549" s="380"/>
    </row>
    <row r="1550" spans="1:8">
      <c r="A1550" s="380"/>
      <c r="B1550" s="380"/>
      <c r="C1550" s="380"/>
      <c r="D1550" s="380"/>
      <c r="E1550" s="380"/>
      <c r="F1550" s="380"/>
      <c r="G1550" s="380"/>
      <c r="H1550" s="380"/>
    </row>
    <row r="1551" spans="1:8">
      <c r="A1551" s="380"/>
      <c r="B1551" s="380"/>
      <c r="C1551" s="380"/>
      <c r="D1551" s="380"/>
      <c r="E1551" s="380"/>
      <c r="F1551" s="380"/>
      <c r="G1551" s="380"/>
      <c r="H1551" s="380"/>
    </row>
    <row r="1552" spans="1:8">
      <c r="A1552" s="380"/>
      <c r="B1552" s="380"/>
      <c r="C1552" s="380"/>
      <c r="D1552" s="380"/>
      <c r="E1552" s="380"/>
      <c r="F1552" s="380"/>
      <c r="G1552" s="380"/>
      <c r="H1552" s="380"/>
    </row>
    <row r="1553" spans="1:8">
      <c r="A1553" s="380"/>
      <c r="B1553" s="380"/>
      <c r="C1553" s="380"/>
      <c r="D1553" s="380"/>
      <c r="E1553" s="380"/>
      <c r="F1553" s="380"/>
      <c r="G1553" s="380"/>
      <c r="H1553" s="380"/>
    </row>
    <row r="1554" spans="1:8">
      <c r="A1554" s="380"/>
      <c r="B1554" s="380"/>
      <c r="C1554" s="380"/>
      <c r="D1554" s="380"/>
      <c r="E1554" s="380"/>
      <c r="F1554" s="380"/>
      <c r="G1554" s="380"/>
      <c r="H1554" s="380"/>
    </row>
    <row r="1555" spans="1:8">
      <c r="A1555" s="380"/>
      <c r="B1555" s="380"/>
      <c r="C1555" s="380"/>
      <c r="D1555" s="380"/>
      <c r="E1555" s="380"/>
      <c r="F1555" s="380"/>
      <c r="G1555" s="380"/>
      <c r="H1555" s="380"/>
    </row>
    <row r="1556" spans="1:8">
      <c r="A1556" s="380"/>
      <c r="B1556" s="380"/>
      <c r="C1556" s="380"/>
      <c r="D1556" s="380"/>
      <c r="E1556" s="380"/>
      <c r="F1556" s="380"/>
      <c r="G1556" s="380"/>
      <c r="H1556" s="380"/>
    </row>
    <row r="1557" spans="1:8">
      <c r="A1557" s="380"/>
      <c r="B1557" s="380"/>
      <c r="C1557" s="380"/>
      <c r="D1557" s="380"/>
      <c r="E1557" s="380"/>
      <c r="F1557" s="380"/>
      <c r="G1557" s="380"/>
      <c r="H1557" s="380"/>
    </row>
    <row r="1558" spans="1:8">
      <c r="A1558" s="380"/>
      <c r="B1558" s="380"/>
      <c r="C1558" s="380"/>
      <c r="D1558" s="380"/>
      <c r="E1558" s="380"/>
      <c r="F1558" s="380"/>
      <c r="G1558" s="380"/>
      <c r="H1558" s="380"/>
    </row>
    <row r="1559" spans="1:8">
      <c r="A1559" s="380"/>
      <c r="B1559" s="380"/>
      <c r="C1559" s="380"/>
      <c r="D1559" s="380"/>
      <c r="E1559" s="380"/>
      <c r="F1559" s="380"/>
      <c r="G1559" s="380"/>
      <c r="H1559" s="380"/>
    </row>
    <row r="1560" spans="1:8">
      <c r="A1560" s="380"/>
      <c r="B1560" s="380"/>
      <c r="C1560" s="380"/>
      <c r="D1560" s="380"/>
      <c r="E1560" s="380"/>
      <c r="F1560" s="380"/>
      <c r="G1560" s="380"/>
      <c r="H1560" s="380"/>
    </row>
    <row r="1561" spans="1:8">
      <c r="A1561" s="380"/>
      <c r="B1561" s="380"/>
      <c r="C1561" s="380"/>
      <c r="D1561" s="380"/>
      <c r="E1561" s="380"/>
      <c r="F1561" s="380"/>
      <c r="G1561" s="380"/>
      <c r="H1561" s="380"/>
    </row>
    <row r="1562" spans="1:8">
      <c r="A1562" s="380"/>
      <c r="B1562" s="380"/>
      <c r="C1562" s="380"/>
      <c r="D1562" s="380"/>
      <c r="E1562" s="380"/>
      <c r="F1562" s="380"/>
      <c r="G1562" s="380"/>
      <c r="H1562" s="380"/>
    </row>
    <row r="1563" spans="1:8">
      <c r="A1563" s="380"/>
      <c r="B1563" s="380"/>
      <c r="C1563" s="380"/>
      <c r="D1563" s="380"/>
      <c r="E1563" s="380"/>
      <c r="F1563" s="380"/>
      <c r="G1563" s="380"/>
      <c r="H1563" s="380"/>
    </row>
    <row r="1564" spans="1:8">
      <c r="A1564" s="380"/>
      <c r="B1564" s="380"/>
      <c r="C1564" s="380"/>
      <c r="D1564" s="380"/>
      <c r="E1564" s="380"/>
      <c r="F1564" s="380"/>
      <c r="G1564" s="380"/>
      <c r="H1564" s="380"/>
    </row>
    <row r="1565" spans="1:8">
      <c r="A1565" s="380"/>
      <c r="B1565" s="380"/>
      <c r="C1565" s="380"/>
      <c r="D1565" s="380"/>
      <c r="E1565" s="380"/>
      <c r="F1565" s="380"/>
      <c r="G1565" s="380"/>
      <c r="H1565" s="380"/>
    </row>
    <row r="1566" spans="1:8">
      <c r="A1566" s="380"/>
      <c r="B1566" s="380"/>
      <c r="C1566" s="380"/>
      <c r="D1566" s="380"/>
      <c r="E1566" s="380"/>
      <c r="F1566" s="380"/>
      <c r="G1566" s="380"/>
      <c r="H1566" s="380"/>
    </row>
    <row r="1567" spans="1:8">
      <c r="A1567" s="380"/>
      <c r="B1567" s="380"/>
      <c r="C1567" s="380"/>
      <c r="D1567" s="380"/>
      <c r="E1567" s="380"/>
      <c r="F1567" s="380"/>
      <c r="G1567" s="380"/>
      <c r="H1567" s="380"/>
    </row>
    <row r="1568" spans="1:8">
      <c r="A1568" s="380"/>
      <c r="B1568" s="380"/>
      <c r="C1568" s="380"/>
      <c r="D1568" s="380"/>
      <c r="E1568" s="380"/>
      <c r="F1568" s="380"/>
      <c r="G1568" s="380"/>
      <c r="H1568" s="380"/>
    </row>
    <row r="1569" spans="1:8">
      <c r="A1569" s="380"/>
      <c r="B1569" s="380"/>
      <c r="C1569" s="380"/>
      <c r="D1569" s="380"/>
      <c r="E1569" s="380"/>
      <c r="F1569" s="380"/>
      <c r="G1569" s="380"/>
      <c r="H1569" s="380"/>
    </row>
    <row r="1570" spans="1:8">
      <c r="A1570" s="380"/>
      <c r="B1570" s="380"/>
      <c r="C1570" s="380"/>
      <c r="D1570" s="380"/>
      <c r="E1570" s="380"/>
      <c r="F1570" s="380"/>
      <c r="G1570" s="380"/>
      <c r="H1570" s="380"/>
    </row>
    <row r="1571" spans="1:8">
      <c r="A1571" s="380"/>
      <c r="B1571" s="380"/>
      <c r="C1571" s="380"/>
      <c r="D1571" s="380"/>
      <c r="E1571" s="380"/>
      <c r="F1571" s="380"/>
      <c r="G1571" s="380"/>
      <c r="H1571" s="380"/>
    </row>
    <row r="1572" spans="1:8">
      <c r="A1572" s="380"/>
      <c r="B1572" s="380"/>
      <c r="C1572" s="380"/>
      <c r="D1572" s="380"/>
      <c r="E1572" s="380"/>
      <c r="F1572" s="380"/>
      <c r="G1572" s="380"/>
      <c r="H1572" s="380"/>
    </row>
    <row r="1573" spans="1:8">
      <c r="A1573" s="380"/>
      <c r="B1573" s="380"/>
      <c r="C1573" s="380"/>
      <c r="D1573" s="380"/>
      <c r="E1573" s="380"/>
      <c r="F1573" s="380"/>
      <c r="G1573" s="380"/>
      <c r="H1573" s="380"/>
    </row>
    <row r="1574" spans="1:8">
      <c r="A1574" s="380"/>
      <c r="B1574" s="380"/>
      <c r="C1574" s="380"/>
      <c r="D1574" s="380"/>
      <c r="E1574" s="380"/>
      <c r="F1574" s="380"/>
      <c r="G1574" s="380"/>
      <c r="H1574" s="380"/>
    </row>
    <row r="1575" spans="1:8">
      <c r="A1575" s="380"/>
      <c r="B1575" s="380"/>
      <c r="C1575" s="380"/>
      <c r="D1575" s="380"/>
      <c r="E1575" s="380"/>
      <c r="F1575" s="380"/>
      <c r="G1575" s="380"/>
      <c r="H1575" s="380"/>
    </row>
    <row r="1576" spans="1:8">
      <c r="A1576" s="380"/>
      <c r="B1576" s="380"/>
      <c r="C1576" s="380"/>
      <c r="D1576" s="380"/>
      <c r="E1576" s="380"/>
      <c r="F1576" s="380"/>
      <c r="G1576" s="380"/>
      <c r="H1576" s="380"/>
    </row>
    <row r="1577" spans="1:8">
      <c r="A1577" s="380"/>
      <c r="B1577" s="380"/>
      <c r="C1577" s="380"/>
      <c r="D1577" s="380"/>
      <c r="E1577" s="380"/>
      <c r="F1577" s="380"/>
      <c r="G1577" s="380"/>
      <c r="H1577" s="380"/>
    </row>
    <row r="1578" spans="1:8">
      <c r="A1578" s="380"/>
      <c r="B1578" s="380"/>
      <c r="C1578" s="380"/>
      <c r="D1578" s="380"/>
      <c r="E1578" s="380"/>
      <c r="F1578" s="380"/>
      <c r="G1578" s="380"/>
      <c r="H1578" s="380"/>
    </row>
    <row r="1579" spans="1:8">
      <c r="A1579" s="380"/>
      <c r="B1579" s="380"/>
      <c r="C1579" s="380"/>
      <c r="D1579" s="380"/>
      <c r="E1579" s="380"/>
      <c r="F1579" s="380"/>
      <c r="G1579" s="380"/>
      <c r="H1579" s="380"/>
    </row>
    <row r="1580" spans="1:8">
      <c r="A1580" s="380"/>
      <c r="B1580" s="380"/>
      <c r="C1580" s="380"/>
      <c r="D1580" s="380"/>
      <c r="E1580" s="380"/>
      <c r="F1580" s="380"/>
      <c r="G1580" s="380"/>
      <c r="H1580" s="380"/>
    </row>
    <row r="1581" spans="1:8">
      <c r="A1581" s="380"/>
      <c r="B1581" s="380"/>
      <c r="C1581" s="380"/>
      <c r="D1581" s="380"/>
      <c r="E1581" s="380"/>
      <c r="F1581" s="380"/>
      <c r="G1581" s="380"/>
      <c r="H1581" s="380"/>
    </row>
    <row r="1582" spans="1:8">
      <c r="A1582" s="380"/>
      <c r="B1582" s="380"/>
      <c r="C1582" s="380"/>
      <c r="D1582" s="380"/>
      <c r="E1582" s="380"/>
      <c r="F1582" s="380"/>
      <c r="G1582" s="380"/>
      <c r="H1582" s="380"/>
    </row>
    <row r="1583" spans="1:8">
      <c r="A1583" s="380"/>
      <c r="B1583" s="380"/>
      <c r="C1583" s="380"/>
      <c r="D1583" s="380"/>
      <c r="E1583" s="380"/>
      <c r="F1583" s="380"/>
      <c r="G1583" s="380"/>
      <c r="H1583" s="380"/>
    </row>
    <row r="1584" spans="1:8">
      <c r="A1584" s="380"/>
      <c r="B1584" s="380"/>
      <c r="C1584" s="380"/>
      <c r="D1584" s="380"/>
      <c r="E1584" s="380"/>
      <c r="F1584" s="380"/>
      <c r="G1584" s="380"/>
      <c r="H1584" s="380"/>
    </row>
    <row r="1585" spans="1:8">
      <c r="A1585" s="380"/>
      <c r="B1585" s="380"/>
      <c r="C1585" s="380"/>
      <c r="D1585" s="380"/>
      <c r="E1585" s="380"/>
      <c r="F1585" s="380"/>
      <c r="G1585" s="380"/>
      <c r="H1585" s="380"/>
    </row>
    <row r="1586" spans="1:8">
      <c r="A1586" s="380"/>
      <c r="B1586" s="380"/>
      <c r="C1586" s="380"/>
      <c r="D1586" s="380"/>
      <c r="E1586" s="380"/>
      <c r="F1586" s="380"/>
      <c r="G1586" s="380"/>
      <c r="H1586" s="380"/>
    </row>
    <row r="1587" spans="1:8">
      <c r="A1587" s="380"/>
      <c r="B1587" s="380"/>
      <c r="C1587" s="380"/>
      <c r="D1587" s="380"/>
      <c r="E1587" s="380"/>
      <c r="F1587" s="380"/>
      <c r="G1587" s="380"/>
      <c r="H1587" s="380"/>
    </row>
    <row r="1588" spans="1:8">
      <c r="A1588" s="380"/>
      <c r="B1588" s="380"/>
      <c r="C1588" s="380"/>
      <c r="D1588" s="380"/>
      <c r="E1588" s="380"/>
      <c r="F1588" s="380"/>
      <c r="G1588" s="380"/>
      <c r="H1588" s="380"/>
    </row>
    <row r="1589" spans="1:8">
      <c r="A1589" s="380"/>
      <c r="B1589" s="380"/>
      <c r="C1589" s="380"/>
      <c r="D1589" s="380"/>
      <c r="E1589" s="380"/>
      <c r="F1589" s="380"/>
      <c r="G1589" s="380"/>
      <c r="H1589" s="380"/>
    </row>
    <row r="1590" spans="1:8">
      <c r="A1590" s="380"/>
      <c r="B1590" s="380"/>
      <c r="C1590" s="380"/>
      <c r="D1590" s="380"/>
      <c r="E1590" s="380"/>
      <c r="F1590" s="380"/>
      <c r="G1590" s="380"/>
      <c r="H1590" s="380"/>
    </row>
    <row r="1591" spans="1:8">
      <c r="A1591" s="380"/>
      <c r="B1591" s="380"/>
      <c r="C1591" s="380"/>
      <c r="D1591" s="380"/>
      <c r="E1591" s="380"/>
      <c r="F1591" s="380"/>
      <c r="G1591" s="380"/>
      <c r="H1591" s="380"/>
    </row>
    <row r="1592" spans="1:8">
      <c r="A1592" s="380"/>
      <c r="B1592" s="380"/>
      <c r="C1592" s="380"/>
      <c r="D1592" s="380"/>
      <c r="E1592" s="380"/>
      <c r="F1592" s="380"/>
      <c r="G1592" s="380"/>
      <c r="H1592" s="380"/>
    </row>
    <row r="1593" spans="1:8">
      <c r="A1593" s="380"/>
      <c r="B1593" s="380"/>
      <c r="C1593" s="380"/>
      <c r="D1593" s="380"/>
      <c r="E1593" s="380"/>
      <c r="F1593" s="380"/>
      <c r="G1593" s="380"/>
      <c r="H1593" s="380"/>
    </row>
    <row r="1594" spans="1:8">
      <c r="A1594" s="380"/>
      <c r="B1594" s="380"/>
      <c r="C1594" s="380"/>
      <c r="D1594" s="380"/>
      <c r="E1594" s="380"/>
      <c r="F1594" s="380"/>
      <c r="G1594" s="380"/>
      <c r="H1594" s="380"/>
    </row>
    <row r="1595" spans="1:8">
      <c r="A1595" s="380"/>
      <c r="B1595" s="380"/>
      <c r="C1595" s="380"/>
      <c r="D1595" s="380"/>
      <c r="E1595" s="380"/>
      <c r="F1595" s="380"/>
      <c r="G1595" s="380"/>
      <c r="H1595" s="380"/>
    </row>
    <row r="1596" spans="1:8">
      <c r="A1596" s="380"/>
      <c r="B1596" s="380"/>
      <c r="C1596" s="380"/>
      <c r="D1596" s="380"/>
      <c r="E1596" s="380"/>
      <c r="F1596" s="380"/>
      <c r="G1596" s="380"/>
      <c r="H1596" s="380"/>
    </row>
    <row r="1597" spans="1:8">
      <c r="A1597" s="380"/>
      <c r="B1597" s="380"/>
      <c r="C1597" s="380"/>
      <c r="D1597" s="380"/>
      <c r="E1597" s="380"/>
      <c r="F1597" s="380"/>
      <c r="G1597" s="380"/>
      <c r="H1597" s="380"/>
    </row>
    <row r="1598" spans="1:8">
      <c r="A1598" s="380"/>
      <c r="B1598" s="380"/>
      <c r="C1598" s="380"/>
      <c r="D1598" s="380"/>
      <c r="E1598" s="380"/>
      <c r="F1598" s="380"/>
      <c r="G1598" s="380"/>
      <c r="H1598" s="380"/>
    </row>
    <row r="1599" spans="1:8">
      <c r="A1599" s="380"/>
      <c r="B1599" s="380"/>
      <c r="C1599" s="380"/>
      <c r="D1599" s="380"/>
      <c r="E1599" s="380"/>
      <c r="F1599" s="380"/>
      <c r="G1599" s="380"/>
      <c r="H1599" s="380"/>
    </row>
    <row r="1600" spans="1:8">
      <c r="A1600" s="380"/>
      <c r="B1600" s="380"/>
      <c r="C1600" s="380"/>
      <c r="D1600" s="380"/>
      <c r="E1600" s="380"/>
      <c r="F1600" s="380"/>
      <c r="G1600" s="380"/>
      <c r="H1600" s="380"/>
    </row>
    <row r="1601" spans="1:8">
      <c r="A1601" s="380"/>
      <c r="B1601" s="380"/>
      <c r="C1601" s="380"/>
      <c r="D1601" s="380"/>
      <c r="E1601" s="380"/>
      <c r="F1601" s="380"/>
      <c r="G1601" s="380"/>
      <c r="H1601" s="380"/>
    </row>
    <row r="1602" spans="1:8">
      <c r="A1602" s="380"/>
      <c r="B1602" s="380"/>
      <c r="C1602" s="380"/>
      <c r="D1602" s="380"/>
      <c r="E1602" s="380"/>
      <c r="F1602" s="380"/>
      <c r="G1602" s="380"/>
      <c r="H1602" s="380"/>
    </row>
    <row r="1603" spans="1:8">
      <c r="A1603" s="380"/>
      <c r="B1603" s="380"/>
      <c r="C1603" s="380"/>
      <c r="D1603" s="380"/>
      <c r="E1603" s="380"/>
      <c r="F1603" s="380"/>
      <c r="G1603" s="380"/>
      <c r="H1603" s="380"/>
    </row>
    <row r="1604" spans="1:8">
      <c r="A1604" s="380"/>
      <c r="B1604" s="380"/>
      <c r="C1604" s="380"/>
      <c r="D1604" s="380"/>
      <c r="E1604" s="380"/>
      <c r="F1604" s="380"/>
      <c r="G1604" s="380"/>
      <c r="H1604" s="380"/>
    </row>
    <row r="1605" spans="1:8">
      <c r="A1605" s="380"/>
      <c r="B1605" s="380"/>
      <c r="C1605" s="380"/>
      <c r="D1605" s="380"/>
      <c r="E1605" s="380"/>
      <c r="F1605" s="380"/>
      <c r="G1605" s="380"/>
      <c r="H1605" s="380"/>
    </row>
    <row r="1606" spans="1:8">
      <c r="A1606" s="380"/>
      <c r="B1606" s="380"/>
      <c r="C1606" s="380"/>
      <c r="D1606" s="380"/>
      <c r="E1606" s="380"/>
      <c r="F1606" s="380"/>
      <c r="G1606" s="380"/>
      <c r="H1606" s="380"/>
    </row>
    <row r="1607" spans="1:8">
      <c r="A1607" s="380"/>
      <c r="B1607" s="380"/>
      <c r="C1607" s="380"/>
      <c r="D1607" s="380"/>
      <c r="E1607" s="380"/>
      <c r="F1607" s="380"/>
      <c r="G1607" s="380"/>
      <c r="H1607" s="380"/>
    </row>
    <row r="1608" spans="1:8">
      <c r="A1608" s="380"/>
      <c r="B1608" s="380"/>
      <c r="C1608" s="380"/>
      <c r="D1608" s="380"/>
      <c r="E1608" s="380"/>
      <c r="F1608" s="380"/>
      <c r="G1608" s="380"/>
      <c r="H1608" s="380"/>
    </row>
    <row r="1609" spans="1:8">
      <c r="A1609" s="380"/>
      <c r="B1609" s="380"/>
      <c r="C1609" s="380"/>
      <c r="D1609" s="380"/>
      <c r="E1609" s="380"/>
      <c r="F1609" s="380"/>
      <c r="G1609" s="380"/>
      <c r="H1609" s="380"/>
    </row>
    <row r="1610" spans="1:8">
      <c r="A1610" s="380"/>
      <c r="B1610" s="380"/>
      <c r="C1610" s="380"/>
      <c r="D1610" s="380"/>
      <c r="E1610" s="380"/>
      <c r="F1610" s="380"/>
      <c r="G1610" s="380"/>
      <c r="H1610" s="380"/>
    </row>
    <row r="1611" spans="1:8">
      <c r="A1611" s="380"/>
      <c r="B1611" s="380"/>
      <c r="C1611" s="380"/>
      <c r="D1611" s="380"/>
      <c r="E1611" s="380"/>
      <c r="F1611" s="380"/>
      <c r="G1611" s="380"/>
      <c r="H1611" s="380"/>
    </row>
    <row r="1612" spans="1:8">
      <c r="A1612" s="380"/>
      <c r="B1612" s="380"/>
      <c r="C1612" s="380"/>
      <c r="D1612" s="380"/>
      <c r="E1612" s="380"/>
      <c r="F1612" s="380"/>
      <c r="G1612" s="380"/>
      <c r="H1612" s="380"/>
    </row>
    <row r="1613" spans="1:8">
      <c r="A1613" s="380"/>
      <c r="B1613" s="380"/>
      <c r="C1613" s="380"/>
      <c r="D1613" s="380"/>
      <c r="E1613" s="380"/>
      <c r="F1613" s="380"/>
      <c r="G1613" s="380"/>
      <c r="H1613" s="380"/>
    </row>
    <row r="1614" spans="1:8">
      <c r="A1614" s="380"/>
      <c r="B1614" s="380"/>
      <c r="C1614" s="380"/>
      <c r="D1614" s="380"/>
      <c r="E1614" s="380"/>
      <c r="F1614" s="380"/>
      <c r="G1614" s="380"/>
      <c r="H1614" s="380"/>
    </row>
    <row r="1615" spans="1:8">
      <c r="A1615" s="380"/>
      <c r="B1615" s="380"/>
      <c r="C1615" s="380"/>
      <c r="D1615" s="380"/>
      <c r="E1615" s="380"/>
      <c r="F1615" s="380"/>
      <c r="G1615" s="380"/>
      <c r="H1615" s="380"/>
    </row>
    <row r="1616" spans="1:8">
      <c r="A1616" s="380"/>
      <c r="B1616" s="380"/>
      <c r="C1616" s="380"/>
      <c r="D1616" s="380"/>
      <c r="E1616" s="380"/>
      <c r="F1616" s="380"/>
      <c r="G1616" s="380"/>
      <c r="H1616" s="380"/>
    </row>
    <row r="1617" spans="1:8">
      <c r="A1617" s="380"/>
      <c r="B1617" s="380"/>
      <c r="C1617" s="380"/>
      <c r="D1617" s="380"/>
      <c r="E1617" s="380"/>
      <c r="F1617" s="380"/>
      <c r="G1617" s="380"/>
      <c r="H1617" s="380"/>
    </row>
    <row r="1618" spans="1:8">
      <c r="A1618" s="380"/>
      <c r="B1618" s="380"/>
      <c r="C1618" s="380"/>
      <c r="D1618" s="380"/>
      <c r="E1618" s="380"/>
      <c r="F1618" s="380"/>
      <c r="G1618" s="380"/>
      <c r="H1618" s="380"/>
    </row>
    <row r="1619" spans="1:8">
      <c r="A1619" s="380"/>
      <c r="B1619" s="380"/>
      <c r="C1619" s="380"/>
      <c r="D1619" s="380"/>
      <c r="E1619" s="380"/>
      <c r="F1619" s="380"/>
      <c r="G1619" s="380"/>
      <c r="H1619" s="380"/>
    </row>
    <row r="1620" spans="1:8">
      <c r="A1620" s="380"/>
      <c r="B1620" s="380"/>
      <c r="C1620" s="380"/>
      <c r="D1620" s="380"/>
      <c r="E1620" s="380"/>
      <c r="F1620" s="380"/>
      <c r="G1620" s="380"/>
      <c r="H1620" s="380"/>
    </row>
    <row r="1621" spans="1:8">
      <c r="A1621" s="380"/>
      <c r="B1621" s="380"/>
      <c r="C1621" s="380"/>
      <c r="D1621" s="380"/>
      <c r="E1621" s="380"/>
      <c r="F1621" s="380"/>
      <c r="G1621" s="380"/>
      <c r="H1621" s="380"/>
    </row>
    <row r="1622" spans="1:8">
      <c r="A1622" s="380"/>
      <c r="B1622" s="380"/>
      <c r="C1622" s="380"/>
      <c r="D1622" s="380"/>
      <c r="E1622" s="380"/>
      <c r="F1622" s="380"/>
      <c r="G1622" s="380"/>
      <c r="H1622" s="380"/>
    </row>
    <row r="1623" spans="1:8">
      <c r="A1623" s="380"/>
      <c r="B1623" s="380"/>
      <c r="C1623" s="380"/>
      <c r="D1623" s="380"/>
      <c r="E1623" s="380"/>
      <c r="F1623" s="380"/>
      <c r="G1623" s="380"/>
      <c r="H1623" s="380"/>
    </row>
    <row r="1624" spans="1:8">
      <c r="A1624" s="380"/>
      <c r="B1624" s="380"/>
      <c r="C1624" s="380"/>
      <c r="D1624" s="380"/>
      <c r="E1624" s="380"/>
      <c r="F1624" s="380"/>
      <c r="G1624" s="380"/>
      <c r="H1624" s="380"/>
    </row>
    <row r="1625" spans="1:8">
      <c r="A1625" s="380"/>
      <c r="B1625" s="380"/>
      <c r="C1625" s="380"/>
      <c r="D1625" s="380"/>
      <c r="E1625" s="380"/>
      <c r="F1625" s="380"/>
      <c r="G1625" s="380"/>
      <c r="H1625" s="380"/>
    </row>
    <row r="1626" spans="1:8">
      <c r="A1626" s="380"/>
      <c r="B1626" s="380"/>
      <c r="C1626" s="380"/>
      <c r="D1626" s="380"/>
      <c r="E1626" s="380"/>
      <c r="F1626" s="380"/>
      <c r="G1626" s="380"/>
      <c r="H1626" s="380"/>
    </row>
    <row r="1627" spans="1:8">
      <c r="A1627" s="380"/>
      <c r="B1627" s="380"/>
      <c r="C1627" s="380"/>
      <c r="D1627" s="380"/>
      <c r="E1627" s="380"/>
      <c r="F1627" s="380"/>
      <c r="G1627" s="380"/>
      <c r="H1627" s="380"/>
    </row>
    <row r="1628" spans="1:8">
      <c r="A1628" s="380"/>
      <c r="B1628" s="380"/>
      <c r="C1628" s="380"/>
      <c r="D1628" s="380"/>
      <c r="E1628" s="380"/>
      <c r="F1628" s="380"/>
      <c r="G1628" s="380"/>
      <c r="H1628" s="380"/>
    </row>
    <row r="1629" spans="1:8">
      <c r="A1629" s="380"/>
      <c r="B1629" s="380"/>
      <c r="C1629" s="380"/>
      <c r="D1629" s="380"/>
      <c r="E1629" s="380"/>
      <c r="F1629" s="380"/>
      <c r="G1629" s="380"/>
      <c r="H1629" s="380"/>
    </row>
    <row r="1630" spans="1:8">
      <c r="A1630" s="380"/>
      <c r="B1630" s="380"/>
      <c r="C1630" s="380"/>
      <c r="D1630" s="380"/>
      <c r="E1630" s="380"/>
      <c r="F1630" s="380"/>
      <c r="G1630" s="380"/>
      <c r="H1630" s="380"/>
    </row>
    <row r="1631" spans="1:8">
      <c r="A1631" s="380"/>
      <c r="B1631" s="380"/>
      <c r="C1631" s="380"/>
      <c r="D1631" s="380"/>
      <c r="E1631" s="380"/>
      <c r="F1631" s="380"/>
      <c r="G1631" s="380"/>
      <c r="H1631" s="380"/>
    </row>
    <row r="1632" spans="1:8">
      <c r="A1632" s="380"/>
      <c r="B1632" s="380"/>
      <c r="C1632" s="380"/>
      <c r="D1632" s="380"/>
      <c r="E1632" s="380"/>
      <c r="F1632" s="380"/>
      <c r="G1632" s="380"/>
      <c r="H1632" s="380"/>
    </row>
    <row r="1633" spans="1:8">
      <c r="A1633" s="380"/>
      <c r="B1633" s="380"/>
      <c r="C1633" s="380"/>
      <c r="D1633" s="380"/>
      <c r="E1633" s="380"/>
      <c r="F1633" s="380"/>
      <c r="G1633" s="380"/>
      <c r="H1633" s="380"/>
    </row>
    <row r="1634" spans="1:8">
      <c r="A1634" s="380"/>
      <c r="B1634" s="380"/>
      <c r="C1634" s="380"/>
      <c r="D1634" s="380"/>
      <c r="E1634" s="380"/>
      <c r="F1634" s="380"/>
      <c r="G1634" s="380"/>
      <c r="H1634" s="380"/>
    </row>
    <row r="1635" spans="1:8">
      <c r="A1635" s="380"/>
      <c r="B1635" s="380"/>
      <c r="C1635" s="380"/>
      <c r="D1635" s="380"/>
      <c r="E1635" s="380"/>
      <c r="F1635" s="380"/>
      <c r="G1635" s="380"/>
      <c r="H1635" s="380"/>
    </row>
    <row r="1636" spans="1:8">
      <c r="A1636" s="380"/>
      <c r="B1636" s="380"/>
      <c r="C1636" s="380"/>
      <c r="D1636" s="380"/>
      <c r="E1636" s="380"/>
      <c r="F1636" s="380"/>
      <c r="G1636" s="380"/>
      <c r="H1636" s="380"/>
    </row>
    <row r="1637" spans="1:8">
      <c r="A1637" s="380"/>
      <c r="B1637" s="380"/>
      <c r="C1637" s="380"/>
      <c r="D1637" s="380"/>
      <c r="E1637" s="380"/>
      <c r="F1637" s="380"/>
      <c r="G1637" s="380"/>
      <c r="H1637" s="380"/>
    </row>
    <row r="1638" spans="1:8">
      <c r="A1638" s="380"/>
      <c r="B1638" s="380"/>
      <c r="C1638" s="380"/>
      <c r="D1638" s="380"/>
      <c r="E1638" s="380"/>
      <c r="F1638" s="380"/>
      <c r="G1638" s="380"/>
      <c r="H1638" s="380"/>
    </row>
    <row r="1639" spans="1:8">
      <c r="A1639" s="380"/>
      <c r="B1639" s="380"/>
      <c r="C1639" s="380"/>
      <c r="D1639" s="380"/>
      <c r="E1639" s="380"/>
      <c r="F1639" s="380"/>
      <c r="G1639" s="380"/>
      <c r="H1639" s="380"/>
    </row>
    <row r="1640" spans="1:8">
      <c r="A1640" s="380"/>
      <c r="B1640" s="380"/>
      <c r="C1640" s="380"/>
      <c r="D1640" s="380"/>
      <c r="E1640" s="380"/>
      <c r="F1640" s="380"/>
      <c r="G1640" s="380"/>
      <c r="H1640" s="380"/>
    </row>
    <row r="1641" spans="1:8">
      <c r="A1641" s="380"/>
      <c r="B1641" s="380"/>
      <c r="C1641" s="380"/>
      <c r="D1641" s="380"/>
      <c r="E1641" s="380"/>
      <c r="F1641" s="380"/>
      <c r="G1641" s="380"/>
      <c r="H1641" s="380"/>
    </row>
    <row r="1642" spans="1:8">
      <c r="A1642" s="380"/>
      <c r="B1642" s="380"/>
      <c r="C1642" s="380"/>
      <c r="D1642" s="380"/>
      <c r="E1642" s="380"/>
      <c r="F1642" s="380"/>
      <c r="G1642" s="380"/>
      <c r="H1642" s="380"/>
    </row>
    <row r="1643" spans="1:8">
      <c r="A1643" s="380"/>
      <c r="B1643" s="380"/>
      <c r="C1643" s="380"/>
      <c r="D1643" s="380"/>
      <c r="E1643" s="380"/>
      <c r="F1643" s="380"/>
      <c r="G1643" s="380"/>
      <c r="H1643" s="380"/>
    </row>
    <row r="1644" spans="1:8">
      <c r="A1644" s="380"/>
      <c r="B1644" s="380"/>
      <c r="C1644" s="380"/>
      <c r="D1644" s="380"/>
      <c r="E1644" s="380"/>
      <c r="F1644" s="380"/>
      <c r="G1644" s="380"/>
      <c r="H1644" s="380"/>
    </row>
    <row r="1645" spans="1:8">
      <c r="A1645" s="380"/>
      <c r="B1645" s="380"/>
      <c r="C1645" s="380"/>
      <c r="D1645" s="380"/>
      <c r="E1645" s="380"/>
      <c r="F1645" s="380"/>
      <c r="G1645" s="380"/>
      <c r="H1645" s="380"/>
    </row>
    <row r="1646" spans="1:8">
      <c r="A1646" s="380"/>
      <c r="B1646" s="380"/>
      <c r="C1646" s="380"/>
      <c r="D1646" s="380"/>
      <c r="E1646" s="380"/>
      <c r="F1646" s="380"/>
      <c r="G1646" s="380"/>
      <c r="H1646" s="380"/>
    </row>
    <row r="1647" spans="1:8">
      <c r="A1647" s="380"/>
      <c r="B1647" s="380"/>
      <c r="C1647" s="380"/>
      <c r="D1647" s="380"/>
      <c r="E1647" s="380"/>
      <c r="F1647" s="380"/>
      <c r="G1647" s="380"/>
      <c r="H1647" s="380"/>
    </row>
    <row r="1648" spans="1:8">
      <c r="A1648" s="380"/>
      <c r="B1648" s="380"/>
      <c r="C1648" s="380"/>
      <c r="D1648" s="380"/>
      <c r="E1648" s="380"/>
      <c r="F1648" s="380"/>
      <c r="G1648" s="380"/>
      <c r="H1648" s="380"/>
    </row>
    <row r="1649" spans="1:8">
      <c r="A1649" s="380"/>
      <c r="B1649" s="380"/>
      <c r="C1649" s="380"/>
      <c r="D1649" s="380"/>
      <c r="E1649" s="380"/>
      <c r="F1649" s="380"/>
      <c r="G1649" s="380"/>
      <c r="H1649" s="380"/>
    </row>
    <row r="1650" spans="1:8">
      <c r="A1650" s="380"/>
      <c r="B1650" s="380"/>
      <c r="C1650" s="380"/>
      <c r="D1650" s="380"/>
      <c r="E1650" s="380"/>
      <c r="F1650" s="380"/>
      <c r="G1650" s="380"/>
      <c r="H1650" s="380"/>
    </row>
    <row r="1651" spans="1:8">
      <c r="A1651" s="380"/>
      <c r="B1651" s="380"/>
      <c r="C1651" s="380"/>
      <c r="D1651" s="380"/>
      <c r="E1651" s="380"/>
      <c r="F1651" s="380"/>
      <c r="G1651" s="380"/>
      <c r="H1651" s="380"/>
    </row>
    <row r="1652" spans="1:8">
      <c r="A1652" s="380"/>
      <c r="B1652" s="380"/>
      <c r="C1652" s="380"/>
      <c r="D1652" s="380"/>
      <c r="E1652" s="380"/>
      <c r="F1652" s="380"/>
      <c r="G1652" s="380"/>
      <c r="H1652" s="380"/>
    </row>
    <row r="1653" spans="1:8">
      <c r="A1653" s="380"/>
      <c r="B1653" s="380"/>
      <c r="C1653" s="380"/>
      <c r="D1653" s="380"/>
      <c r="E1653" s="380"/>
      <c r="F1653" s="380"/>
      <c r="G1653" s="380"/>
      <c r="H1653" s="380"/>
    </row>
    <row r="1654" spans="1:8">
      <c r="A1654" s="380"/>
      <c r="B1654" s="380"/>
      <c r="C1654" s="380"/>
      <c r="D1654" s="380"/>
      <c r="E1654" s="380"/>
      <c r="F1654" s="380"/>
      <c r="G1654" s="380"/>
      <c r="H1654" s="380"/>
    </row>
    <row r="1655" spans="1:8">
      <c r="A1655" s="380"/>
      <c r="B1655" s="380"/>
      <c r="C1655" s="380"/>
      <c r="D1655" s="380"/>
      <c r="E1655" s="380"/>
      <c r="F1655" s="380"/>
      <c r="G1655" s="380"/>
      <c r="H1655" s="380"/>
    </row>
    <row r="1656" spans="1:8">
      <c r="A1656" s="380"/>
      <c r="B1656" s="380"/>
      <c r="C1656" s="380"/>
      <c r="D1656" s="380"/>
      <c r="E1656" s="380"/>
      <c r="F1656" s="380"/>
      <c r="G1656" s="380"/>
      <c r="H1656" s="380"/>
    </row>
    <row r="1657" spans="1:8">
      <c r="A1657" s="380"/>
      <c r="B1657" s="380"/>
      <c r="C1657" s="380"/>
      <c r="D1657" s="380"/>
      <c r="E1657" s="380"/>
      <c r="F1657" s="380"/>
      <c r="G1657" s="380"/>
      <c r="H1657" s="380"/>
    </row>
    <row r="1658" spans="1:8">
      <c r="A1658" s="380"/>
      <c r="B1658" s="380"/>
      <c r="C1658" s="380"/>
      <c r="D1658" s="380"/>
      <c r="E1658" s="380"/>
      <c r="F1658" s="380"/>
      <c r="G1658" s="380"/>
      <c r="H1658" s="380"/>
    </row>
    <row r="1659" spans="1:8">
      <c r="A1659" s="380"/>
      <c r="B1659" s="380"/>
      <c r="C1659" s="380"/>
      <c r="D1659" s="380"/>
      <c r="E1659" s="380"/>
      <c r="F1659" s="380"/>
      <c r="G1659" s="380"/>
      <c r="H1659" s="380"/>
    </row>
    <row r="1660" spans="1:8">
      <c r="A1660" s="380"/>
      <c r="B1660" s="380"/>
      <c r="C1660" s="380"/>
      <c r="D1660" s="380"/>
      <c r="E1660" s="380"/>
      <c r="F1660" s="380"/>
      <c r="G1660" s="380"/>
      <c r="H1660" s="380"/>
    </row>
    <row r="1661" spans="1:8">
      <c r="A1661" s="380"/>
      <c r="B1661" s="380"/>
      <c r="C1661" s="380"/>
      <c r="D1661" s="380"/>
      <c r="E1661" s="380"/>
      <c r="F1661" s="380"/>
      <c r="G1661" s="380"/>
      <c r="H1661" s="380"/>
    </row>
    <row r="1662" spans="1:8">
      <c r="A1662" s="380"/>
      <c r="B1662" s="380"/>
      <c r="C1662" s="380"/>
      <c r="D1662" s="380"/>
      <c r="E1662" s="380"/>
      <c r="F1662" s="380"/>
      <c r="G1662" s="380"/>
      <c r="H1662" s="380"/>
    </row>
    <row r="1663" spans="1:8">
      <c r="A1663" s="380"/>
      <c r="B1663" s="380"/>
      <c r="C1663" s="380"/>
      <c r="D1663" s="380"/>
      <c r="E1663" s="380"/>
      <c r="F1663" s="380"/>
      <c r="G1663" s="380"/>
      <c r="H1663" s="380"/>
    </row>
    <row r="1664" spans="1:8">
      <c r="A1664" s="380"/>
      <c r="B1664" s="380"/>
      <c r="C1664" s="380"/>
      <c r="D1664" s="380"/>
      <c r="E1664" s="380"/>
      <c r="F1664" s="380"/>
      <c r="G1664" s="380"/>
      <c r="H1664" s="380"/>
    </row>
    <row r="1665" spans="1:8">
      <c r="A1665" s="380"/>
      <c r="B1665" s="380"/>
      <c r="C1665" s="380"/>
      <c r="D1665" s="380"/>
      <c r="E1665" s="380"/>
      <c r="F1665" s="380"/>
      <c r="G1665" s="380"/>
      <c r="H1665" s="380"/>
    </row>
    <row r="1666" spans="1:8">
      <c r="A1666" s="380"/>
      <c r="B1666" s="380"/>
      <c r="C1666" s="380"/>
      <c r="D1666" s="380"/>
      <c r="E1666" s="380"/>
      <c r="F1666" s="380"/>
      <c r="G1666" s="380"/>
      <c r="H1666" s="380"/>
    </row>
    <row r="1667" spans="1:8">
      <c r="A1667" s="380"/>
      <c r="B1667" s="380"/>
      <c r="C1667" s="380"/>
      <c r="D1667" s="380"/>
      <c r="E1667" s="380"/>
      <c r="F1667" s="380"/>
      <c r="G1667" s="380"/>
      <c r="H1667" s="380"/>
    </row>
    <row r="1668" spans="1:8">
      <c r="A1668" s="380"/>
      <c r="B1668" s="380"/>
      <c r="C1668" s="380"/>
      <c r="D1668" s="380"/>
      <c r="E1668" s="380"/>
      <c r="F1668" s="380"/>
      <c r="G1668" s="380"/>
      <c r="H1668" s="380"/>
    </row>
    <row r="1669" spans="1:8">
      <c r="A1669" s="380"/>
      <c r="B1669" s="380"/>
      <c r="C1669" s="380"/>
      <c r="D1669" s="380"/>
      <c r="E1669" s="380"/>
      <c r="F1669" s="380"/>
      <c r="G1669" s="380"/>
      <c r="H1669" s="380"/>
    </row>
    <row r="1670" spans="1:8">
      <c r="A1670" s="380"/>
      <c r="B1670" s="380"/>
      <c r="C1670" s="380"/>
      <c r="D1670" s="380"/>
      <c r="E1670" s="380"/>
      <c r="F1670" s="380"/>
      <c r="G1670" s="380"/>
      <c r="H1670" s="380"/>
    </row>
    <row r="1671" spans="1:8">
      <c r="A1671" s="380"/>
      <c r="B1671" s="380"/>
      <c r="C1671" s="380"/>
      <c r="D1671" s="380"/>
      <c r="E1671" s="380"/>
      <c r="F1671" s="380"/>
      <c r="G1671" s="380"/>
      <c r="H1671" s="380"/>
    </row>
    <row r="1672" spans="1:8">
      <c r="A1672" s="380"/>
      <c r="B1672" s="380"/>
      <c r="C1672" s="380"/>
      <c r="D1672" s="380"/>
      <c r="E1672" s="380"/>
      <c r="F1672" s="380"/>
      <c r="G1672" s="380"/>
      <c r="H1672" s="380"/>
    </row>
    <row r="1673" spans="1:8">
      <c r="A1673" s="380"/>
      <c r="B1673" s="380"/>
      <c r="C1673" s="380"/>
      <c r="D1673" s="380"/>
      <c r="E1673" s="380"/>
      <c r="F1673" s="380"/>
      <c r="G1673" s="380"/>
      <c r="H1673" s="380"/>
    </row>
    <row r="1674" spans="1:8">
      <c r="A1674" s="380"/>
      <c r="B1674" s="380"/>
      <c r="C1674" s="380"/>
      <c r="D1674" s="380"/>
      <c r="E1674" s="380"/>
      <c r="F1674" s="380"/>
      <c r="G1674" s="380"/>
      <c r="H1674" s="380"/>
    </row>
    <row r="1675" spans="1:8">
      <c r="A1675" s="380"/>
      <c r="B1675" s="380"/>
      <c r="C1675" s="380"/>
      <c r="D1675" s="380"/>
      <c r="E1675" s="380"/>
      <c r="F1675" s="380"/>
      <c r="G1675" s="380"/>
      <c r="H1675" s="380"/>
    </row>
    <row r="1676" spans="1:8">
      <c r="A1676" s="380"/>
      <c r="B1676" s="380"/>
      <c r="C1676" s="380"/>
      <c r="D1676" s="380"/>
      <c r="E1676" s="380"/>
      <c r="F1676" s="380"/>
      <c r="G1676" s="380"/>
      <c r="H1676" s="380"/>
    </row>
    <row r="1677" spans="1:8">
      <c r="A1677" s="380"/>
      <c r="B1677" s="380"/>
      <c r="C1677" s="380"/>
      <c r="D1677" s="380"/>
      <c r="E1677" s="380"/>
      <c r="F1677" s="380"/>
      <c r="G1677" s="380"/>
      <c r="H1677" s="380"/>
    </row>
    <row r="1678" spans="1:8">
      <c r="A1678" s="380"/>
      <c r="B1678" s="380"/>
      <c r="C1678" s="380"/>
      <c r="D1678" s="380"/>
      <c r="E1678" s="380"/>
      <c r="F1678" s="380"/>
      <c r="G1678" s="380"/>
      <c r="H1678" s="380"/>
    </row>
    <row r="1679" spans="1:8">
      <c r="A1679" s="380"/>
      <c r="B1679" s="380"/>
      <c r="C1679" s="380"/>
      <c r="D1679" s="380"/>
      <c r="E1679" s="380"/>
      <c r="F1679" s="380"/>
      <c r="G1679" s="380"/>
      <c r="H1679" s="380"/>
    </row>
    <row r="1680" spans="1:8">
      <c r="A1680" s="380"/>
      <c r="B1680" s="380"/>
      <c r="C1680" s="380"/>
      <c r="D1680" s="380"/>
      <c r="E1680" s="380"/>
      <c r="F1680" s="380"/>
      <c r="G1680" s="380"/>
      <c r="H1680" s="380"/>
    </row>
    <row r="1681" spans="1:8">
      <c r="A1681" s="380"/>
      <c r="B1681" s="380"/>
      <c r="C1681" s="380"/>
      <c r="D1681" s="380"/>
      <c r="E1681" s="380"/>
      <c r="F1681" s="380"/>
      <c r="G1681" s="380"/>
      <c r="H1681" s="380"/>
    </row>
    <row r="1682" spans="1:8">
      <c r="A1682" s="380"/>
      <c r="B1682" s="380"/>
      <c r="C1682" s="380"/>
      <c r="D1682" s="380"/>
      <c r="E1682" s="380"/>
      <c r="F1682" s="380"/>
      <c r="G1682" s="380"/>
      <c r="H1682" s="380"/>
    </row>
    <row r="1683" spans="1:8">
      <c r="A1683" s="380"/>
      <c r="B1683" s="380"/>
      <c r="C1683" s="380"/>
      <c r="D1683" s="380"/>
      <c r="E1683" s="380"/>
      <c r="F1683" s="380"/>
      <c r="G1683" s="380"/>
      <c r="H1683" s="380"/>
    </row>
    <row r="1684" spans="1:8">
      <c r="A1684" s="380"/>
      <c r="B1684" s="380"/>
      <c r="C1684" s="380"/>
      <c r="D1684" s="380"/>
      <c r="E1684" s="380"/>
      <c r="F1684" s="380"/>
      <c r="G1684" s="380"/>
      <c r="H1684" s="380"/>
    </row>
    <row r="1685" spans="1:8">
      <c r="A1685" s="380"/>
      <c r="B1685" s="380"/>
      <c r="C1685" s="380"/>
      <c r="D1685" s="380"/>
      <c r="E1685" s="380"/>
      <c r="F1685" s="380"/>
      <c r="G1685" s="380"/>
      <c r="H1685" s="380"/>
    </row>
    <row r="1686" spans="1:8">
      <c r="A1686" s="380"/>
      <c r="B1686" s="380"/>
      <c r="C1686" s="380"/>
      <c r="D1686" s="380"/>
      <c r="E1686" s="380"/>
      <c r="F1686" s="380"/>
      <c r="G1686" s="380"/>
      <c r="H1686" s="380"/>
    </row>
    <row r="1687" spans="1:8">
      <c r="A1687" s="380"/>
      <c r="B1687" s="380"/>
      <c r="C1687" s="380"/>
      <c r="D1687" s="380"/>
      <c r="E1687" s="380"/>
      <c r="F1687" s="380"/>
      <c r="G1687" s="380"/>
      <c r="H1687" s="380"/>
    </row>
    <row r="1688" spans="1:8">
      <c r="A1688" s="380"/>
      <c r="B1688" s="380"/>
      <c r="C1688" s="380"/>
      <c r="D1688" s="380"/>
      <c r="E1688" s="380"/>
      <c r="F1688" s="380"/>
      <c r="G1688" s="380"/>
      <c r="H1688" s="380"/>
    </row>
    <row r="1689" spans="1:8">
      <c r="A1689" s="380"/>
      <c r="B1689" s="380"/>
      <c r="C1689" s="380"/>
      <c r="D1689" s="380"/>
      <c r="E1689" s="380"/>
      <c r="F1689" s="380"/>
      <c r="G1689" s="380"/>
      <c r="H1689" s="380"/>
    </row>
    <row r="1690" spans="1:8">
      <c r="A1690" s="380"/>
      <c r="B1690" s="380"/>
      <c r="C1690" s="380"/>
      <c r="D1690" s="380"/>
      <c r="E1690" s="380"/>
      <c r="F1690" s="380"/>
      <c r="G1690" s="380"/>
      <c r="H1690" s="380"/>
    </row>
    <row r="1691" spans="1:8">
      <c r="A1691" s="380"/>
      <c r="B1691" s="380"/>
      <c r="C1691" s="380"/>
      <c r="D1691" s="380"/>
      <c r="E1691" s="380"/>
      <c r="F1691" s="380"/>
      <c r="G1691" s="380"/>
      <c r="H1691" s="380"/>
    </row>
    <row r="1692" spans="1:8">
      <c r="A1692" s="380"/>
      <c r="B1692" s="380"/>
      <c r="C1692" s="380"/>
      <c r="D1692" s="380"/>
      <c r="E1692" s="380"/>
      <c r="F1692" s="380"/>
      <c r="G1692" s="380"/>
      <c r="H1692" s="380"/>
    </row>
    <row r="1693" spans="1:8">
      <c r="A1693" s="380"/>
      <c r="B1693" s="380"/>
      <c r="C1693" s="380"/>
      <c r="D1693" s="380"/>
      <c r="E1693" s="380"/>
      <c r="F1693" s="380"/>
      <c r="G1693" s="380"/>
      <c r="H1693" s="380"/>
    </row>
    <row r="1694" spans="1:8">
      <c r="A1694" s="380"/>
      <c r="B1694" s="380"/>
      <c r="C1694" s="380"/>
      <c r="D1694" s="380"/>
      <c r="E1694" s="380"/>
      <c r="F1694" s="380"/>
      <c r="G1694" s="380"/>
      <c r="H1694" s="380"/>
    </row>
    <row r="1695" spans="1:8">
      <c r="A1695" s="380"/>
      <c r="B1695" s="380"/>
      <c r="C1695" s="380"/>
      <c r="D1695" s="380"/>
      <c r="E1695" s="380"/>
      <c r="F1695" s="380"/>
      <c r="G1695" s="380"/>
      <c r="H1695" s="380"/>
    </row>
    <row r="1696" spans="1:8">
      <c r="A1696" s="380"/>
      <c r="B1696" s="380"/>
      <c r="C1696" s="380"/>
      <c r="D1696" s="380"/>
      <c r="E1696" s="380"/>
      <c r="F1696" s="380"/>
      <c r="G1696" s="380"/>
      <c r="H1696" s="380"/>
    </row>
    <row r="1697" spans="1:8">
      <c r="A1697" s="380"/>
      <c r="B1697" s="380"/>
      <c r="C1697" s="380"/>
      <c r="D1697" s="380"/>
      <c r="E1697" s="380"/>
      <c r="F1697" s="380"/>
      <c r="G1697" s="380"/>
      <c r="H1697" s="380"/>
    </row>
    <row r="1698" spans="1:8">
      <c r="A1698" s="380"/>
      <c r="B1698" s="380"/>
      <c r="C1698" s="380"/>
      <c r="D1698" s="380"/>
      <c r="E1698" s="380"/>
      <c r="F1698" s="380"/>
      <c r="G1698" s="380"/>
      <c r="H1698" s="380"/>
    </row>
    <row r="1699" spans="1:8">
      <c r="A1699" s="380"/>
      <c r="B1699" s="380"/>
      <c r="C1699" s="380"/>
      <c r="D1699" s="380"/>
      <c r="E1699" s="380"/>
      <c r="F1699" s="380"/>
      <c r="G1699" s="380"/>
      <c r="H1699" s="380"/>
    </row>
    <row r="1700" spans="1:8">
      <c r="A1700" s="380"/>
      <c r="B1700" s="380"/>
      <c r="C1700" s="380"/>
      <c r="D1700" s="380"/>
      <c r="E1700" s="380"/>
      <c r="F1700" s="380"/>
      <c r="G1700" s="380"/>
      <c r="H1700" s="380"/>
    </row>
    <row r="1701" spans="1:8">
      <c r="A1701" s="380"/>
      <c r="B1701" s="380"/>
      <c r="C1701" s="380"/>
      <c r="D1701" s="380"/>
      <c r="E1701" s="380"/>
      <c r="F1701" s="380"/>
      <c r="G1701" s="380"/>
      <c r="H1701" s="380"/>
    </row>
    <row r="1702" spans="1:8">
      <c r="A1702" s="380"/>
      <c r="B1702" s="380"/>
      <c r="C1702" s="380"/>
      <c r="D1702" s="380"/>
      <c r="E1702" s="380"/>
      <c r="F1702" s="380"/>
      <c r="G1702" s="380"/>
      <c r="H1702" s="380"/>
    </row>
    <row r="1703" spans="1:8">
      <c r="A1703" s="380"/>
      <c r="B1703" s="380"/>
      <c r="C1703" s="380"/>
      <c r="D1703" s="380"/>
      <c r="E1703" s="380"/>
      <c r="F1703" s="380"/>
      <c r="G1703" s="380"/>
      <c r="H1703" s="380"/>
    </row>
    <row r="1704" spans="1:8">
      <c r="A1704" s="380"/>
      <c r="B1704" s="380"/>
      <c r="C1704" s="380"/>
      <c r="D1704" s="380"/>
      <c r="E1704" s="380"/>
      <c r="F1704" s="380"/>
      <c r="G1704" s="380"/>
      <c r="H1704" s="380"/>
    </row>
    <row r="1705" spans="1:8">
      <c r="A1705" s="380"/>
      <c r="B1705" s="380"/>
      <c r="C1705" s="380"/>
      <c r="D1705" s="380"/>
      <c r="E1705" s="380"/>
      <c r="F1705" s="380"/>
      <c r="G1705" s="380"/>
      <c r="H1705" s="380"/>
    </row>
    <row r="1706" spans="1:8">
      <c r="A1706" s="380"/>
      <c r="B1706" s="380"/>
      <c r="C1706" s="380"/>
      <c r="D1706" s="380"/>
      <c r="E1706" s="380"/>
      <c r="F1706" s="380"/>
      <c r="G1706" s="380"/>
      <c r="H1706" s="380"/>
    </row>
    <row r="1707" spans="1:8">
      <c r="A1707" s="380"/>
      <c r="B1707" s="380"/>
      <c r="C1707" s="380"/>
      <c r="D1707" s="380"/>
      <c r="E1707" s="380"/>
      <c r="F1707" s="380"/>
      <c r="G1707" s="380"/>
      <c r="H1707" s="380"/>
    </row>
    <row r="1708" spans="1:8">
      <c r="A1708" s="380"/>
      <c r="B1708" s="380"/>
      <c r="C1708" s="380"/>
      <c r="D1708" s="380"/>
      <c r="E1708" s="380"/>
      <c r="F1708" s="380"/>
      <c r="G1708" s="380"/>
      <c r="H1708" s="380"/>
    </row>
    <row r="1709" spans="1:8">
      <c r="A1709" s="380"/>
      <c r="B1709" s="380"/>
      <c r="C1709" s="380"/>
      <c r="D1709" s="380"/>
      <c r="E1709" s="380"/>
      <c r="F1709" s="380"/>
      <c r="G1709" s="380"/>
      <c r="H1709" s="380"/>
    </row>
    <row r="1710" spans="1:8">
      <c r="A1710" s="380"/>
      <c r="B1710" s="380"/>
      <c r="C1710" s="380"/>
      <c r="D1710" s="380"/>
      <c r="E1710" s="380"/>
      <c r="F1710" s="380"/>
      <c r="G1710" s="380"/>
      <c r="H1710" s="380"/>
    </row>
    <row r="1711" spans="1:8">
      <c r="A1711" s="380"/>
      <c r="B1711" s="380"/>
      <c r="C1711" s="380"/>
      <c r="D1711" s="380"/>
      <c r="E1711" s="380"/>
      <c r="F1711" s="380"/>
      <c r="G1711" s="380"/>
      <c r="H1711" s="380"/>
    </row>
    <row r="1712" spans="1:8">
      <c r="A1712" s="380"/>
      <c r="B1712" s="380"/>
      <c r="C1712" s="380"/>
      <c r="D1712" s="380"/>
      <c r="E1712" s="380"/>
      <c r="F1712" s="380"/>
      <c r="G1712" s="380"/>
      <c r="H1712" s="380"/>
    </row>
    <row r="1713" spans="1:8">
      <c r="A1713" s="380"/>
      <c r="B1713" s="380"/>
      <c r="C1713" s="380"/>
      <c r="D1713" s="380"/>
      <c r="E1713" s="380"/>
      <c r="F1713" s="380"/>
      <c r="G1713" s="380"/>
      <c r="H1713" s="380"/>
    </row>
    <row r="1714" spans="1:8">
      <c r="A1714" s="380"/>
      <c r="B1714" s="380"/>
      <c r="C1714" s="380"/>
      <c r="D1714" s="380"/>
      <c r="E1714" s="380"/>
      <c r="F1714" s="380"/>
      <c r="G1714" s="380"/>
      <c r="H1714" s="380"/>
    </row>
    <row r="1715" spans="1:8">
      <c r="A1715" s="380"/>
      <c r="B1715" s="380"/>
      <c r="C1715" s="380"/>
      <c r="D1715" s="380"/>
      <c r="E1715" s="380"/>
      <c r="F1715" s="380"/>
      <c r="G1715" s="380"/>
      <c r="H1715" s="380"/>
    </row>
    <row r="1716" spans="1:8">
      <c r="A1716" s="380"/>
      <c r="B1716" s="380"/>
      <c r="C1716" s="380"/>
      <c r="D1716" s="380"/>
      <c r="E1716" s="380"/>
      <c r="F1716" s="380"/>
      <c r="G1716" s="380"/>
      <c r="H1716" s="380"/>
    </row>
    <row r="1717" spans="1:8">
      <c r="A1717" s="380"/>
      <c r="B1717" s="380"/>
      <c r="C1717" s="380"/>
      <c r="D1717" s="380"/>
      <c r="E1717" s="380"/>
      <c r="F1717" s="380"/>
      <c r="G1717" s="380"/>
      <c r="H1717" s="380"/>
    </row>
    <row r="1718" spans="1:8">
      <c r="A1718" s="380"/>
      <c r="B1718" s="380"/>
      <c r="C1718" s="380"/>
      <c r="D1718" s="380"/>
      <c r="E1718" s="380"/>
      <c r="F1718" s="380"/>
      <c r="G1718" s="380"/>
      <c r="H1718" s="380"/>
    </row>
    <row r="1719" spans="1:8">
      <c r="A1719" s="380"/>
      <c r="B1719" s="380"/>
      <c r="C1719" s="380"/>
      <c r="D1719" s="380"/>
      <c r="E1719" s="380"/>
      <c r="F1719" s="380"/>
      <c r="G1719" s="380"/>
      <c r="H1719" s="380"/>
    </row>
    <row r="1720" spans="1:8">
      <c r="A1720" s="380"/>
      <c r="B1720" s="380"/>
      <c r="C1720" s="380"/>
      <c r="D1720" s="380"/>
      <c r="E1720" s="380"/>
      <c r="F1720" s="380"/>
      <c r="G1720" s="380"/>
      <c r="H1720" s="380"/>
    </row>
    <row r="1721" spans="1:8">
      <c r="A1721" s="380"/>
      <c r="B1721" s="380"/>
      <c r="C1721" s="380"/>
      <c r="D1721" s="380"/>
      <c r="E1721" s="380"/>
      <c r="F1721" s="380"/>
      <c r="G1721" s="380"/>
      <c r="H1721" s="380"/>
    </row>
    <row r="1722" spans="1:8">
      <c r="A1722" s="380"/>
      <c r="B1722" s="380"/>
      <c r="C1722" s="380"/>
      <c r="D1722" s="380"/>
      <c r="E1722" s="380"/>
      <c r="F1722" s="380"/>
      <c r="G1722" s="380"/>
      <c r="H1722" s="380"/>
    </row>
    <row r="1723" spans="1:8">
      <c r="A1723" s="380"/>
      <c r="B1723" s="380"/>
      <c r="C1723" s="380"/>
      <c r="D1723" s="380"/>
      <c r="E1723" s="380"/>
      <c r="F1723" s="380"/>
      <c r="G1723" s="380"/>
      <c r="H1723" s="380"/>
    </row>
    <row r="1724" spans="1:8">
      <c r="A1724" s="380"/>
      <c r="B1724" s="380"/>
      <c r="C1724" s="380"/>
      <c r="D1724" s="380"/>
      <c r="E1724" s="380"/>
      <c r="F1724" s="380"/>
      <c r="G1724" s="380"/>
      <c r="H1724" s="380"/>
    </row>
    <row r="1725" spans="1:8">
      <c r="A1725" s="380"/>
      <c r="B1725" s="380"/>
      <c r="C1725" s="380"/>
      <c r="D1725" s="380"/>
      <c r="E1725" s="380"/>
      <c r="F1725" s="380"/>
      <c r="G1725" s="380"/>
      <c r="H1725" s="380"/>
    </row>
    <row r="1726" spans="1:8">
      <c r="A1726" s="380"/>
      <c r="B1726" s="380"/>
      <c r="C1726" s="380"/>
      <c r="D1726" s="380"/>
      <c r="E1726" s="380"/>
      <c r="F1726" s="380"/>
      <c r="G1726" s="380"/>
      <c r="H1726" s="380"/>
    </row>
    <row r="1727" spans="1:8">
      <c r="A1727" s="380"/>
      <c r="B1727" s="380"/>
      <c r="C1727" s="380"/>
      <c r="D1727" s="380"/>
      <c r="E1727" s="380"/>
      <c r="F1727" s="380"/>
      <c r="G1727" s="380"/>
      <c r="H1727" s="380"/>
    </row>
    <row r="1728" spans="1:8">
      <c r="A1728" s="380"/>
      <c r="B1728" s="380"/>
      <c r="C1728" s="380"/>
      <c r="D1728" s="380"/>
      <c r="E1728" s="380"/>
      <c r="F1728" s="380"/>
      <c r="G1728" s="380"/>
      <c r="H1728" s="380"/>
    </row>
    <row r="1729" spans="1:8">
      <c r="A1729" s="380"/>
      <c r="B1729" s="380"/>
      <c r="C1729" s="380"/>
      <c r="D1729" s="380"/>
      <c r="E1729" s="380"/>
      <c r="F1729" s="380"/>
      <c r="G1729" s="380"/>
      <c r="H1729" s="380"/>
    </row>
    <row r="1730" spans="1:8">
      <c r="A1730" s="380"/>
      <c r="B1730" s="380"/>
      <c r="C1730" s="380"/>
      <c r="D1730" s="380"/>
      <c r="E1730" s="380"/>
      <c r="F1730" s="380"/>
      <c r="G1730" s="380"/>
      <c r="H1730" s="380"/>
    </row>
    <row r="1731" spans="1:8">
      <c r="A1731" s="380"/>
      <c r="B1731" s="380"/>
      <c r="C1731" s="380"/>
      <c r="D1731" s="380"/>
      <c r="E1731" s="380"/>
      <c r="F1731" s="380"/>
      <c r="G1731" s="380"/>
      <c r="H1731" s="380"/>
    </row>
    <row r="1732" spans="1:8">
      <c r="A1732" s="380"/>
      <c r="B1732" s="380"/>
      <c r="C1732" s="380"/>
      <c r="D1732" s="380"/>
      <c r="E1732" s="380"/>
      <c r="F1732" s="380"/>
      <c r="G1732" s="380"/>
      <c r="H1732" s="380"/>
    </row>
    <row r="1733" spans="1:8">
      <c r="A1733" s="380"/>
      <c r="B1733" s="380"/>
      <c r="C1733" s="380"/>
      <c r="D1733" s="380"/>
      <c r="E1733" s="380"/>
      <c r="F1733" s="380"/>
      <c r="G1733" s="380"/>
      <c r="H1733" s="380"/>
    </row>
    <row r="1734" spans="1:8">
      <c r="A1734" s="380"/>
      <c r="B1734" s="380"/>
      <c r="C1734" s="380"/>
      <c r="D1734" s="380"/>
      <c r="E1734" s="380"/>
      <c r="F1734" s="380"/>
      <c r="G1734" s="380"/>
      <c r="H1734" s="380"/>
    </row>
    <row r="1735" spans="1:8">
      <c r="A1735" s="380"/>
      <c r="B1735" s="380"/>
      <c r="C1735" s="380"/>
      <c r="D1735" s="380"/>
      <c r="E1735" s="380"/>
      <c r="F1735" s="380"/>
      <c r="G1735" s="380"/>
      <c r="H1735" s="380"/>
    </row>
    <row r="1736" spans="1:8">
      <c r="A1736" s="380"/>
      <c r="B1736" s="380"/>
      <c r="C1736" s="380"/>
      <c r="D1736" s="380"/>
      <c r="E1736" s="380"/>
      <c r="F1736" s="380"/>
      <c r="G1736" s="380"/>
      <c r="H1736" s="380"/>
    </row>
    <row r="1737" spans="1:8">
      <c r="A1737" s="380"/>
      <c r="B1737" s="380"/>
      <c r="C1737" s="380"/>
      <c r="D1737" s="380"/>
      <c r="E1737" s="380"/>
      <c r="F1737" s="380"/>
      <c r="G1737" s="380"/>
      <c r="H1737" s="380"/>
    </row>
    <row r="1738" spans="1:8">
      <c r="A1738" s="380"/>
      <c r="B1738" s="380"/>
      <c r="C1738" s="380"/>
      <c r="D1738" s="380"/>
      <c r="E1738" s="380"/>
      <c r="F1738" s="380"/>
      <c r="G1738" s="380"/>
      <c r="H1738" s="380"/>
    </row>
    <row r="1739" spans="1:8">
      <c r="A1739" s="380"/>
      <c r="B1739" s="380"/>
      <c r="C1739" s="380"/>
      <c r="D1739" s="380"/>
      <c r="E1739" s="380"/>
      <c r="F1739" s="380"/>
      <c r="G1739" s="380"/>
      <c r="H1739" s="380"/>
    </row>
    <row r="1740" spans="1:8">
      <c r="A1740" s="380"/>
      <c r="B1740" s="380"/>
      <c r="C1740" s="380"/>
      <c r="D1740" s="380"/>
      <c r="E1740" s="380"/>
      <c r="F1740" s="380"/>
      <c r="G1740" s="380"/>
      <c r="H1740" s="380"/>
    </row>
    <row r="1741" spans="1:8">
      <c r="A1741" s="380"/>
      <c r="B1741" s="380"/>
      <c r="C1741" s="380"/>
      <c r="D1741" s="380"/>
      <c r="E1741" s="380"/>
      <c r="F1741" s="380"/>
      <c r="G1741" s="380"/>
      <c r="H1741" s="380"/>
    </row>
    <row r="1742" spans="1:8">
      <c r="A1742" s="380"/>
      <c r="B1742" s="380"/>
      <c r="C1742" s="380"/>
      <c r="D1742" s="380"/>
      <c r="E1742" s="380"/>
      <c r="F1742" s="380"/>
      <c r="G1742" s="380"/>
      <c r="H1742" s="380"/>
    </row>
    <row r="1743" spans="1:8">
      <c r="A1743" s="380"/>
      <c r="B1743" s="380"/>
      <c r="C1743" s="380"/>
      <c r="D1743" s="380"/>
      <c r="E1743" s="380"/>
      <c r="F1743" s="380"/>
      <c r="G1743" s="380"/>
      <c r="H1743" s="380"/>
    </row>
    <row r="1744" spans="1:8">
      <c r="A1744" s="380"/>
      <c r="B1744" s="380"/>
      <c r="C1744" s="380"/>
      <c r="D1744" s="380"/>
      <c r="E1744" s="380"/>
      <c r="F1744" s="380"/>
      <c r="G1744" s="380"/>
      <c r="H1744" s="380"/>
    </row>
    <row r="1745" spans="1:8">
      <c r="A1745" s="380"/>
      <c r="B1745" s="380"/>
      <c r="C1745" s="380"/>
      <c r="D1745" s="380"/>
      <c r="E1745" s="380"/>
      <c r="F1745" s="380"/>
      <c r="G1745" s="380"/>
      <c r="H1745" s="380"/>
    </row>
    <row r="1746" spans="1:8">
      <c r="A1746" s="380"/>
      <c r="B1746" s="380"/>
      <c r="C1746" s="380"/>
      <c r="D1746" s="380"/>
      <c r="E1746" s="380"/>
      <c r="F1746" s="380"/>
      <c r="G1746" s="380"/>
      <c r="H1746" s="380"/>
    </row>
    <row r="1747" spans="1:8">
      <c r="A1747" s="380"/>
      <c r="B1747" s="380"/>
      <c r="C1747" s="380"/>
      <c r="D1747" s="380"/>
      <c r="E1747" s="380"/>
      <c r="F1747" s="380"/>
      <c r="G1747" s="380"/>
      <c r="H1747" s="380"/>
    </row>
    <row r="1748" spans="1:8">
      <c r="A1748" s="380"/>
      <c r="B1748" s="380"/>
      <c r="C1748" s="380"/>
      <c r="D1748" s="380"/>
      <c r="E1748" s="380"/>
      <c r="F1748" s="380"/>
      <c r="G1748" s="380"/>
      <c r="H1748" s="380"/>
    </row>
    <row r="1749" spans="1:8">
      <c r="A1749" s="380"/>
      <c r="B1749" s="380"/>
      <c r="C1749" s="380"/>
      <c r="D1749" s="380"/>
      <c r="E1749" s="380"/>
      <c r="F1749" s="380"/>
      <c r="G1749" s="380"/>
      <c r="H1749" s="380"/>
    </row>
    <row r="1750" spans="1:8">
      <c r="A1750" s="380"/>
      <c r="B1750" s="380"/>
      <c r="C1750" s="380"/>
      <c r="D1750" s="380"/>
      <c r="E1750" s="380"/>
      <c r="F1750" s="380"/>
      <c r="G1750" s="380"/>
      <c r="H1750" s="380"/>
    </row>
    <row r="1751" spans="1:8">
      <c r="A1751" s="380"/>
      <c r="B1751" s="380"/>
      <c r="C1751" s="380"/>
      <c r="D1751" s="380"/>
      <c r="E1751" s="380"/>
      <c r="F1751" s="380"/>
      <c r="G1751" s="380"/>
      <c r="H1751" s="380"/>
    </row>
    <row r="1752" spans="1:8">
      <c r="A1752" s="380"/>
      <c r="B1752" s="380"/>
      <c r="C1752" s="380"/>
      <c r="D1752" s="380"/>
      <c r="E1752" s="380"/>
      <c r="F1752" s="380"/>
      <c r="G1752" s="380"/>
      <c r="H1752" s="380"/>
    </row>
    <row r="1753" spans="1:8">
      <c r="A1753" s="380"/>
      <c r="B1753" s="380"/>
      <c r="C1753" s="380"/>
      <c r="D1753" s="380"/>
      <c r="E1753" s="380"/>
      <c r="F1753" s="380"/>
      <c r="G1753" s="380"/>
      <c r="H1753" s="380"/>
    </row>
    <row r="1754" spans="1:8">
      <c r="A1754" s="380"/>
      <c r="B1754" s="380"/>
      <c r="C1754" s="380"/>
      <c r="D1754" s="380"/>
      <c r="E1754" s="380"/>
      <c r="F1754" s="380"/>
      <c r="G1754" s="380"/>
      <c r="H1754" s="380"/>
    </row>
    <row r="1755" spans="1:8">
      <c r="A1755" s="380"/>
      <c r="B1755" s="380"/>
      <c r="C1755" s="380"/>
      <c r="D1755" s="380"/>
      <c r="E1755" s="380"/>
      <c r="F1755" s="380"/>
      <c r="G1755" s="380"/>
      <c r="H1755" s="380"/>
    </row>
    <row r="1756" spans="1:8">
      <c r="A1756" s="380"/>
      <c r="B1756" s="380"/>
      <c r="C1756" s="380"/>
      <c r="D1756" s="380"/>
      <c r="E1756" s="380"/>
      <c r="F1756" s="380"/>
      <c r="G1756" s="380"/>
      <c r="H1756" s="380"/>
    </row>
    <row r="1757" spans="1:8">
      <c r="A1757" s="380"/>
      <c r="B1757" s="380"/>
      <c r="C1757" s="380"/>
      <c r="D1757" s="380"/>
      <c r="E1757" s="380"/>
      <c r="F1757" s="380"/>
      <c r="G1757" s="380"/>
      <c r="H1757" s="380"/>
    </row>
    <row r="1758" spans="1:8">
      <c r="A1758" s="380"/>
      <c r="B1758" s="380"/>
      <c r="C1758" s="380"/>
      <c r="D1758" s="380"/>
      <c r="E1758" s="380"/>
      <c r="F1758" s="380"/>
      <c r="G1758" s="380"/>
      <c r="H1758" s="380"/>
    </row>
    <row r="1759" spans="1:8">
      <c r="A1759" s="380"/>
      <c r="B1759" s="380"/>
      <c r="C1759" s="380"/>
      <c r="D1759" s="380"/>
      <c r="E1759" s="380"/>
      <c r="F1759" s="380"/>
      <c r="G1759" s="380"/>
      <c r="H1759" s="380"/>
    </row>
    <row r="1760" spans="1:8">
      <c r="A1760" s="380"/>
      <c r="B1760" s="380"/>
      <c r="C1760" s="380"/>
      <c r="D1760" s="380"/>
      <c r="E1760" s="380"/>
      <c r="F1760" s="380"/>
      <c r="G1760" s="380"/>
      <c r="H1760" s="380"/>
    </row>
    <row r="1761" spans="1:8">
      <c r="A1761" s="380"/>
      <c r="B1761" s="380"/>
      <c r="C1761" s="380"/>
      <c r="D1761" s="380"/>
      <c r="E1761" s="380"/>
      <c r="F1761" s="380"/>
      <c r="G1761" s="380"/>
      <c r="H1761" s="380"/>
    </row>
    <row r="1762" spans="1:8">
      <c r="A1762" s="380"/>
      <c r="B1762" s="380"/>
      <c r="C1762" s="380"/>
      <c r="D1762" s="380"/>
      <c r="E1762" s="380"/>
      <c r="F1762" s="380"/>
      <c r="G1762" s="380"/>
      <c r="H1762" s="380"/>
    </row>
    <row r="1763" spans="1:8">
      <c r="A1763" s="380"/>
      <c r="B1763" s="380"/>
      <c r="C1763" s="380"/>
      <c r="D1763" s="380"/>
      <c r="E1763" s="380"/>
      <c r="F1763" s="380"/>
      <c r="G1763" s="380"/>
      <c r="H1763" s="380"/>
    </row>
    <row r="1764" spans="1:8">
      <c r="A1764" s="380"/>
      <c r="B1764" s="380"/>
      <c r="C1764" s="380"/>
      <c r="D1764" s="380"/>
      <c r="E1764" s="380"/>
      <c r="F1764" s="380"/>
      <c r="G1764" s="380"/>
      <c r="H1764" s="380"/>
    </row>
    <row r="1765" spans="1:8">
      <c r="A1765" s="380"/>
      <c r="B1765" s="380"/>
      <c r="C1765" s="380"/>
      <c r="D1765" s="380"/>
      <c r="E1765" s="380"/>
      <c r="F1765" s="380"/>
      <c r="G1765" s="380"/>
      <c r="H1765" s="380"/>
    </row>
    <row r="1766" spans="1:8">
      <c r="A1766" s="380"/>
      <c r="B1766" s="380"/>
      <c r="C1766" s="380"/>
      <c r="D1766" s="380"/>
      <c r="E1766" s="380"/>
      <c r="F1766" s="380"/>
      <c r="G1766" s="380"/>
      <c r="H1766" s="380"/>
    </row>
    <row r="1767" spans="1:8">
      <c r="A1767" s="380"/>
      <c r="B1767" s="380"/>
      <c r="C1767" s="380"/>
      <c r="D1767" s="380"/>
      <c r="E1767" s="380"/>
      <c r="F1767" s="380"/>
      <c r="G1767" s="380"/>
      <c r="H1767" s="380"/>
    </row>
    <row r="1768" spans="1:8">
      <c r="A1768" s="380"/>
      <c r="B1768" s="380"/>
      <c r="C1768" s="380"/>
      <c r="D1768" s="380"/>
      <c r="E1768" s="380"/>
      <c r="F1768" s="380"/>
      <c r="G1768" s="380"/>
      <c r="H1768" s="380"/>
    </row>
    <row r="1769" spans="1:8">
      <c r="A1769" s="380"/>
      <c r="B1769" s="380"/>
      <c r="C1769" s="380"/>
      <c r="D1769" s="380"/>
      <c r="E1769" s="380"/>
      <c r="F1769" s="380"/>
      <c r="G1769" s="380"/>
      <c r="H1769" s="380"/>
    </row>
    <row r="1770" spans="1:8">
      <c r="A1770" s="380"/>
      <c r="B1770" s="380"/>
      <c r="C1770" s="380"/>
      <c r="D1770" s="380"/>
      <c r="E1770" s="380"/>
      <c r="F1770" s="380"/>
      <c r="G1770" s="380"/>
      <c r="H1770" s="380"/>
    </row>
    <row r="1771" spans="1:8">
      <c r="A1771" s="380"/>
      <c r="B1771" s="380"/>
      <c r="C1771" s="380"/>
      <c r="D1771" s="380"/>
      <c r="E1771" s="380"/>
      <c r="F1771" s="380"/>
      <c r="G1771" s="380"/>
      <c r="H1771" s="380"/>
    </row>
    <row r="1772" spans="1:8">
      <c r="A1772" s="380"/>
      <c r="B1772" s="380"/>
      <c r="C1772" s="380"/>
      <c r="D1772" s="380"/>
      <c r="E1772" s="380"/>
      <c r="F1772" s="380"/>
      <c r="G1772" s="380"/>
      <c r="H1772" s="380"/>
    </row>
    <row r="1773" spans="1:8">
      <c r="A1773" s="380"/>
      <c r="B1773" s="380"/>
      <c r="C1773" s="380"/>
      <c r="D1773" s="380"/>
      <c r="E1773" s="380"/>
      <c r="F1773" s="380"/>
      <c r="G1773" s="380"/>
      <c r="H1773" s="380"/>
    </row>
    <row r="1774" spans="1:8">
      <c r="A1774" s="380"/>
      <c r="B1774" s="380"/>
      <c r="C1774" s="380"/>
      <c r="D1774" s="380"/>
      <c r="E1774" s="380"/>
      <c r="F1774" s="380"/>
      <c r="G1774" s="380"/>
      <c r="H1774" s="380"/>
    </row>
    <row r="1775" spans="1:8">
      <c r="A1775" s="380"/>
      <c r="B1775" s="380"/>
      <c r="C1775" s="380"/>
      <c r="D1775" s="380"/>
      <c r="E1775" s="380"/>
      <c r="F1775" s="380"/>
      <c r="G1775" s="380"/>
      <c r="H1775" s="380"/>
    </row>
    <row r="1776" spans="1:8">
      <c r="A1776" s="380"/>
      <c r="B1776" s="380"/>
      <c r="C1776" s="380"/>
      <c r="D1776" s="380"/>
      <c r="E1776" s="380"/>
      <c r="F1776" s="380"/>
      <c r="G1776" s="380"/>
      <c r="H1776" s="380"/>
    </row>
    <row r="1777" spans="1:8">
      <c r="A1777" s="380"/>
      <c r="B1777" s="380"/>
      <c r="C1777" s="380"/>
      <c r="D1777" s="380"/>
      <c r="E1777" s="380"/>
      <c r="F1777" s="380"/>
      <c r="G1777" s="380"/>
      <c r="H1777" s="380"/>
    </row>
    <row r="1778" spans="1:8">
      <c r="A1778" s="380"/>
      <c r="B1778" s="380"/>
      <c r="C1778" s="380"/>
      <c r="D1778" s="380"/>
      <c r="E1778" s="380"/>
      <c r="F1778" s="380"/>
      <c r="G1778" s="380"/>
      <c r="H1778" s="380"/>
    </row>
    <row r="1779" spans="1:8">
      <c r="A1779" s="380"/>
      <c r="B1779" s="380"/>
      <c r="C1779" s="380"/>
      <c r="D1779" s="380"/>
      <c r="E1779" s="380"/>
      <c r="F1779" s="380"/>
      <c r="G1779" s="380"/>
      <c r="H1779" s="380"/>
    </row>
    <row r="1780" spans="1:8">
      <c r="A1780" s="380"/>
      <c r="B1780" s="380"/>
      <c r="C1780" s="380"/>
      <c r="D1780" s="380"/>
      <c r="E1780" s="380"/>
      <c r="F1780" s="380"/>
      <c r="G1780" s="380"/>
      <c r="H1780" s="380"/>
    </row>
    <row r="1781" spans="1:8">
      <c r="A1781" s="380"/>
      <c r="B1781" s="380"/>
      <c r="C1781" s="380"/>
      <c r="D1781" s="380"/>
      <c r="E1781" s="380"/>
      <c r="F1781" s="380"/>
      <c r="G1781" s="380"/>
      <c r="H1781" s="380"/>
    </row>
    <row r="1782" spans="1:8">
      <c r="A1782" s="380"/>
      <c r="B1782" s="380"/>
      <c r="C1782" s="380"/>
      <c r="D1782" s="380"/>
      <c r="E1782" s="380"/>
      <c r="F1782" s="380"/>
      <c r="G1782" s="380"/>
      <c r="H1782" s="380"/>
    </row>
    <row r="1783" spans="1:8">
      <c r="A1783" s="380"/>
      <c r="B1783" s="380"/>
      <c r="C1783" s="380"/>
      <c r="D1783" s="380"/>
      <c r="E1783" s="380"/>
      <c r="F1783" s="380"/>
      <c r="G1783" s="380"/>
      <c r="H1783" s="380"/>
    </row>
    <row r="1784" spans="1:8">
      <c r="A1784" s="380"/>
      <c r="B1784" s="380"/>
      <c r="C1784" s="380"/>
      <c r="D1784" s="380"/>
      <c r="E1784" s="380"/>
      <c r="F1784" s="380"/>
      <c r="G1784" s="380"/>
      <c r="H1784" s="380"/>
    </row>
    <row r="1785" spans="1:8">
      <c r="A1785" s="380"/>
      <c r="B1785" s="380"/>
      <c r="C1785" s="380"/>
      <c r="D1785" s="380"/>
      <c r="E1785" s="380"/>
      <c r="F1785" s="380"/>
      <c r="G1785" s="380"/>
      <c r="H1785" s="380"/>
    </row>
    <row r="1786" spans="1:8">
      <c r="A1786" s="380"/>
      <c r="B1786" s="380"/>
      <c r="C1786" s="380"/>
      <c r="D1786" s="380"/>
      <c r="E1786" s="380"/>
      <c r="F1786" s="380"/>
      <c r="G1786" s="380"/>
      <c r="H1786" s="380"/>
    </row>
    <row r="1787" spans="1:8">
      <c r="A1787" s="380"/>
      <c r="B1787" s="380"/>
      <c r="C1787" s="380"/>
      <c r="D1787" s="380"/>
      <c r="E1787" s="380"/>
      <c r="F1787" s="380"/>
      <c r="G1787" s="380"/>
      <c r="H1787" s="380"/>
    </row>
    <row r="1788" spans="1:8">
      <c r="A1788" s="380"/>
      <c r="B1788" s="380"/>
      <c r="C1788" s="380"/>
      <c r="D1788" s="380"/>
      <c r="E1788" s="380"/>
      <c r="F1788" s="380"/>
      <c r="G1788" s="380"/>
      <c r="H1788" s="380"/>
    </row>
    <row r="1789" spans="1:8">
      <c r="A1789" s="380"/>
      <c r="B1789" s="380"/>
      <c r="C1789" s="380"/>
      <c r="D1789" s="380"/>
      <c r="E1789" s="380"/>
      <c r="F1789" s="380"/>
      <c r="G1789" s="380"/>
      <c r="H1789" s="380"/>
    </row>
    <row r="1790" spans="1:8">
      <c r="A1790" s="380"/>
      <c r="B1790" s="380"/>
      <c r="C1790" s="380"/>
      <c r="D1790" s="380"/>
      <c r="E1790" s="380"/>
      <c r="F1790" s="380"/>
      <c r="G1790" s="380"/>
      <c r="H1790" s="380"/>
    </row>
    <row r="1791" spans="1:8">
      <c r="A1791" s="380"/>
      <c r="B1791" s="380"/>
      <c r="C1791" s="380"/>
      <c r="D1791" s="380"/>
      <c r="E1791" s="380"/>
      <c r="F1791" s="380"/>
      <c r="G1791" s="380"/>
      <c r="H1791" s="380"/>
    </row>
    <row r="1792" spans="1:8">
      <c r="A1792" s="380"/>
      <c r="B1792" s="380"/>
      <c r="C1792" s="380"/>
      <c r="D1792" s="380"/>
      <c r="E1792" s="380"/>
      <c r="F1792" s="380"/>
      <c r="G1792" s="380"/>
      <c r="H1792" s="380"/>
    </row>
    <row r="1793" spans="1:8">
      <c r="A1793" s="380"/>
      <c r="B1793" s="380"/>
      <c r="C1793" s="380"/>
      <c r="D1793" s="380"/>
      <c r="E1793" s="380"/>
      <c r="F1793" s="380"/>
      <c r="G1793" s="380"/>
      <c r="H1793" s="380"/>
    </row>
    <row r="1794" spans="1:8">
      <c r="A1794" s="380"/>
      <c r="B1794" s="380"/>
      <c r="C1794" s="380"/>
      <c r="D1794" s="380"/>
      <c r="E1794" s="380"/>
      <c r="F1794" s="380"/>
      <c r="G1794" s="380"/>
      <c r="H1794" s="380"/>
    </row>
    <row r="1795" spans="1:8">
      <c r="A1795" s="380"/>
      <c r="B1795" s="380"/>
      <c r="C1795" s="380"/>
      <c r="D1795" s="380"/>
      <c r="E1795" s="380"/>
      <c r="F1795" s="380"/>
      <c r="G1795" s="380"/>
      <c r="H1795" s="380"/>
    </row>
    <row r="1796" spans="1:8">
      <c r="A1796" s="380"/>
      <c r="B1796" s="380"/>
      <c r="C1796" s="380"/>
      <c r="D1796" s="380"/>
      <c r="E1796" s="380"/>
      <c r="F1796" s="380"/>
      <c r="G1796" s="380"/>
      <c r="H1796" s="380"/>
    </row>
    <row r="1797" spans="1:8">
      <c r="A1797" s="380"/>
      <c r="B1797" s="380"/>
      <c r="C1797" s="380"/>
      <c r="D1797" s="380"/>
      <c r="E1797" s="380"/>
      <c r="F1797" s="380"/>
      <c r="G1797" s="380"/>
      <c r="H1797" s="380"/>
    </row>
    <row r="1798" spans="1:8">
      <c r="A1798" s="380"/>
      <c r="B1798" s="380"/>
      <c r="C1798" s="380"/>
      <c r="D1798" s="380"/>
      <c r="E1798" s="380"/>
      <c r="F1798" s="380"/>
      <c r="G1798" s="380"/>
      <c r="H1798" s="380"/>
    </row>
    <row r="1799" spans="1:8">
      <c r="A1799" s="380"/>
      <c r="B1799" s="380"/>
      <c r="C1799" s="380"/>
      <c r="D1799" s="380"/>
      <c r="E1799" s="380"/>
      <c r="F1799" s="380"/>
      <c r="G1799" s="380"/>
      <c r="H1799" s="380"/>
    </row>
    <row r="1800" spans="1:8">
      <c r="A1800" s="380"/>
      <c r="B1800" s="380"/>
      <c r="C1800" s="380"/>
      <c r="D1800" s="380"/>
      <c r="E1800" s="380"/>
      <c r="F1800" s="380"/>
      <c r="G1800" s="380"/>
      <c r="H1800" s="380"/>
    </row>
    <row r="1801" spans="1:8">
      <c r="A1801" s="380"/>
      <c r="B1801" s="380"/>
      <c r="C1801" s="380"/>
      <c r="D1801" s="380"/>
      <c r="E1801" s="380"/>
      <c r="F1801" s="380"/>
      <c r="G1801" s="380"/>
      <c r="H1801" s="380"/>
    </row>
    <row r="1802" spans="1:8">
      <c r="A1802" s="380"/>
      <c r="B1802" s="380"/>
      <c r="C1802" s="380"/>
      <c r="D1802" s="380"/>
      <c r="E1802" s="380"/>
      <c r="F1802" s="380"/>
      <c r="G1802" s="380"/>
      <c r="H1802" s="380"/>
    </row>
    <row r="1803" spans="1:8">
      <c r="A1803" s="380"/>
      <c r="B1803" s="380"/>
      <c r="C1803" s="380"/>
      <c r="D1803" s="380"/>
      <c r="E1803" s="380"/>
      <c r="F1803" s="380"/>
      <c r="G1803" s="380"/>
      <c r="H1803" s="380"/>
    </row>
    <row r="1804" spans="1:8">
      <c r="A1804" s="380"/>
      <c r="B1804" s="380"/>
      <c r="C1804" s="380"/>
      <c r="D1804" s="380"/>
      <c r="E1804" s="380"/>
      <c r="F1804" s="380"/>
      <c r="G1804" s="380"/>
      <c r="H1804" s="380"/>
    </row>
    <row r="1805" spans="1:8">
      <c r="A1805" s="380"/>
      <c r="B1805" s="380"/>
      <c r="C1805" s="380"/>
      <c r="D1805" s="380"/>
      <c r="E1805" s="380"/>
      <c r="F1805" s="380"/>
      <c r="G1805" s="380"/>
      <c r="H1805" s="380"/>
    </row>
    <row r="1806" spans="1:8">
      <c r="A1806" s="380"/>
      <c r="B1806" s="380"/>
      <c r="C1806" s="380"/>
      <c r="D1806" s="380"/>
      <c r="E1806" s="380"/>
      <c r="F1806" s="380"/>
      <c r="G1806" s="380"/>
      <c r="H1806" s="380"/>
    </row>
    <row r="1807" spans="1:8">
      <c r="A1807" s="380"/>
      <c r="B1807" s="380"/>
      <c r="C1807" s="380"/>
      <c r="D1807" s="380"/>
      <c r="E1807" s="380"/>
      <c r="F1807" s="380"/>
      <c r="G1807" s="380"/>
      <c r="H1807" s="380"/>
    </row>
    <row r="1808" spans="1:8">
      <c r="A1808" s="380"/>
      <c r="B1808" s="380"/>
      <c r="C1808" s="380"/>
      <c r="D1808" s="380"/>
      <c r="E1808" s="380"/>
      <c r="F1808" s="380"/>
      <c r="G1808" s="380"/>
      <c r="H1808" s="380"/>
    </row>
    <row r="1809" spans="1:8">
      <c r="A1809" s="380"/>
      <c r="B1809" s="380"/>
      <c r="C1809" s="380"/>
      <c r="D1809" s="380"/>
      <c r="E1809" s="380"/>
      <c r="F1809" s="380"/>
      <c r="G1809" s="380"/>
      <c r="H1809" s="380"/>
    </row>
    <row r="1810" spans="1:8">
      <c r="A1810" s="380"/>
      <c r="B1810" s="380"/>
      <c r="C1810" s="380"/>
      <c r="D1810" s="380"/>
      <c r="E1810" s="380"/>
      <c r="F1810" s="380"/>
      <c r="G1810" s="380"/>
      <c r="H1810" s="380"/>
    </row>
    <row r="1811" spans="1:8">
      <c r="A1811" s="380"/>
      <c r="B1811" s="380"/>
      <c r="C1811" s="380"/>
      <c r="D1811" s="380"/>
      <c r="E1811" s="380"/>
      <c r="F1811" s="380"/>
      <c r="G1811" s="380"/>
      <c r="H1811" s="380"/>
    </row>
    <row r="1812" spans="1:8">
      <c r="A1812" s="380"/>
      <c r="B1812" s="380"/>
      <c r="C1812" s="380"/>
      <c r="D1812" s="380"/>
      <c r="E1812" s="380"/>
      <c r="F1812" s="380"/>
      <c r="G1812" s="380"/>
      <c r="H1812" s="380"/>
    </row>
    <row r="1813" spans="1:8">
      <c r="A1813" s="380"/>
      <c r="B1813" s="380"/>
      <c r="C1813" s="380"/>
      <c r="D1813" s="380"/>
      <c r="E1813" s="380"/>
      <c r="F1813" s="380"/>
      <c r="G1813" s="380"/>
      <c r="H1813" s="380"/>
    </row>
    <row r="1814" spans="1:8">
      <c r="A1814" s="380"/>
      <c r="B1814" s="380"/>
      <c r="C1814" s="380"/>
      <c r="D1814" s="380"/>
      <c r="E1814" s="380"/>
      <c r="F1814" s="380"/>
      <c r="G1814" s="380"/>
      <c r="H1814" s="380"/>
    </row>
    <row r="1815" spans="1:8">
      <c r="A1815" s="380"/>
      <c r="B1815" s="380"/>
      <c r="C1815" s="380"/>
      <c r="D1815" s="380"/>
      <c r="E1815" s="380"/>
      <c r="F1815" s="380"/>
      <c r="G1815" s="380"/>
      <c r="H1815" s="380"/>
    </row>
    <row r="1816" spans="1:8">
      <c r="A1816" s="380"/>
      <c r="B1816" s="380"/>
      <c r="C1816" s="380"/>
      <c r="D1816" s="380"/>
      <c r="E1816" s="380"/>
      <c r="F1816" s="380"/>
      <c r="G1816" s="380"/>
      <c r="H1816" s="380"/>
    </row>
    <row r="1817" spans="1:8">
      <c r="A1817" s="380"/>
      <c r="B1817" s="380"/>
      <c r="C1817" s="380"/>
      <c r="D1817" s="380"/>
      <c r="E1817" s="380"/>
      <c r="F1817" s="380"/>
      <c r="G1817" s="380"/>
      <c r="H1817" s="380"/>
    </row>
    <row r="1818" spans="1:8">
      <c r="A1818" s="380"/>
      <c r="B1818" s="380"/>
      <c r="C1818" s="380"/>
      <c r="D1818" s="380"/>
      <c r="E1818" s="380"/>
      <c r="F1818" s="380"/>
      <c r="G1818" s="380"/>
      <c r="H1818" s="380"/>
    </row>
    <row r="1819" spans="1:8">
      <c r="A1819" s="380"/>
      <c r="B1819" s="380"/>
      <c r="C1819" s="380"/>
      <c r="D1819" s="380"/>
      <c r="E1819" s="380"/>
      <c r="F1819" s="380"/>
      <c r="G1819" s="380"/>
      <c r="H1819" s="380"/>
    </row>
    <row r="1820" spans="1:8">
      <c r="A1820" s="380"/>
      <c r="B1820" s="380"/>
      <c r="C1820" s="380"/>
      <c r="D1820" s="380"/>
      <c r="E1820" s="380"/>
      <c r="F1820" s="380"/>
      <c r="G1820" s="380"/>
      <c r="H1820" s="380"/>
    </row>
    <row r="1821" spans="1:8">
      <c r="A1821" s="380"/>
      <c r="B1821" s="380"/>
      <c r="C1821" s="380"/>
      <c r="D1821" s="380"/>
      <c r="E1821" s="380"/>
      <c r="F1821" s="380"/>
      <c r="G1821" s="380"/>
      <c r="H1821" s="380"/>
    </row>
    <row r="1822" spans="1:8">
      <c r="A1822" s="380"/>
      <c r="B1822" s="380"/>
      <c r="C1822" s="380"/>
      <c r="D1822" s="380"/>
      <c r="E1822" s="380"/>
      <c r="F1822" s="380"/>
      <c r="G1822" s="380"/>
      <c r="H1822" s="380"/>
    </row>
    <row r="1823" spans="1:8">
      <c r="A1823" s="380"/>
      <c r="B1823" s="380"/>
      <c r="C1823" s="380"/>
      <c r="D1823" s="380"/>
      <c r="E1823" s="380"/>
      <c r="F1823" s="380"/>
      <c r="G1823" s="380"/>
      <c r="H1823" s="380"/>
    </row>
    <row r="1824" spans="1:8">
      <c r="A1824" s="380"/>
      <c r="B1824" s="380"/>
      <c r="C1824" s="380"/>
      <c r="D1824" s="380"/>
      <c r="E1824" s="380"/>
      <c r="F1824" s="380"/>
      <c r="G1824" s="380"/>
      <c r="H1824" s="380"/>
    </row>
    <row r="1825" spans="1:8">
      <c r="A1825" s="380"/>
      <c r="B1825" s="380"/>
      <c r="C1825" s="380"/>
      <c r="D1825" s="380"/>
      <c r="E1825" s="380"/>
      <c r="F1825" s="380"/>
      <c r="G1825" s="380"/>
      <c r="H1825" s="380"/>
    </row>
    <row r="1826" spans="1:8">
      <c r="A1826" s="380"/>
      <c r="B1826" s="380"/>
      <c r="C1826" s="380"/>
      <c r="D1826" s="380"/>
      <c r="E1826" s="380"/>
      <c r="F1826" s="380"/>
      <c r="G1826" s="380"/>
      <c r="H1826" s="380"/>
    </row>
    <row r="1827" spans="1:8">
      <c r="A1827" s="380"/>
      <c r="B1827" s="380"/>
      <c r="C1827" s="380"/>
      <c r="D1827" s="380"/>
      <c r="E1827" s="380"/>
      <c r="F1827" s="380"/>
      <c r="G1827" s="380"/>
      <c r="H1827" s="380"/>
    </row>
    <row r="1828" spans="1:8">
      <c r="A1828" s="380"/>
      <c r="B1828" s="380"/>
      <c r="C1828" s="380"/>
      <c r="D1828" s="380"/>
      <c r="E1828" s="380"/>
      <c r="F1828" s="380"/>
      <c r="G1828" s="380"/>
      <c r="H1828" s="380"/>
    </row>
    <row r="1829" spans="1:8">
      <c r="A1829" s="380"/>
      <c r="B1829" s="380"/>
      <c r="C1829" s="380"/>
      <c r="D1829" s="380"/>
      <c r="E1829" s="380"/>
      <c r="F1829" s="380"/>
      <c r="G1829" s="380"/>
      <c r="H1829" s="380"/>
    </row>
    <row r="1830" spans="1:8">
      <c r="A1830" s="380"/>
      <c r="B1830" s="380"/>
      <c r="C1830" s="380"/>
      <c r="D1830" s="380"/>
      <c r="E1830" s="380"/>
      <c r="F1830" s="380"/>
      <c r="G1830" s="380"/>
      <c r="H1830" s="380"/>
    </row>
    <row r="1831" spans="1:8">
      <c r="A1831" s="380"/>
      <c r="B1831" s="380"/>
      <c r="C1831" s="380"/>
      <c r="D1831" s="380"/>
      <c r="E1831" s="380"/>
      <c r="F1831" s="380"/>
      <c r="G1831" s="380"/>
      <c r="H1831" s="380"/>
    </row>
    <row r="1832" spans="1:8">
      <c r="A1832" s="380"/>
      <c r="B1832" s="380"/>
      <c r="C1832" s="380"/>
      <c r="D1832" s="380"/>
      <c r="E1832" s="380"/>
      <c r="F1832" s="380"/>
      <c r="G1832" s="380"/>
      <c r="H1832" s="380"/>
    </row>
    <row r="1833" spans="1:8">
      <c r="A1833" s="380"/>
      <c r="B1833" s="380"/>
      <c r="C1833" s="380"/>
      <c r="D1833" s="380"/>
      <c r="E1833" s="380"/>
      <c r="F1833" s="380"/>
      <c r="G1833" s="380"/>
      <c r="H1833" s="380"/>
    </row>
    <row r="1834" spans="1:8">
      <c r="A1834" s="380"/>
      <c r="B1834" s="380"/>
      <c r="C1834" s="380"/>
      <c r="D1834" s="380"/>
      <c r="E1834" s="380"/>
      <c r="F1834" s="380"/>
      <c r="G1834" s="380"/>
      <c r="H1834" s="380"/>
    </row>
    <row r="1835" spans="1:8">
      <c r="A1835" s="380"/>
      <c r="B1835" s="380"/>
      <c r="C1835" s="380"/>
      <c r="D1835" s="380"/>
      <c r="E1835" s="380"/>
      <c r="F1835" s="380"/>
      <c r="G1835" s="380"/>
      <c r="H1835" s="380"/>
    </row>
    <row r="1836" spans="1:8">
      <c r="A1836" s="380"/>
      <c r="B1836" s="380"/>
      <c r="C1836" s="380"/>
      <c r="D1836" s="380"/>
      <c r="E1836" s="380"/>
      <c r="F1836" s="380"/>
      <c r="G1836" s="380"/>
      <c r="H1836" s="380"/>
    </row>
    <row r="1837" spans="1:8">
      <c r="A1837" s="380"/>
      <c r="B1837" s="380"/>
      <c r="C1837" s="380"/>
      <c r="D1837" s="380"/>
      <c r="E1837" s="380"/>
      <c r="F1837" s="380"/>
      <c r="G1837" s="380"/>
      <c r="H1837" s="380"/>
    </row>
    <row r="1838" spans="1:8">
      <c r="A1838" s="380"/>
      <c r="B1838" s="380"/>
      <c r="C1838" s="380"/>
      <c r="D1838" s="380"/>
      <c r="E1838" s="380"/>
      <c r="F1838" s="380"/>
      <c r="G1838" s="380"/>
      <c r="H1838" s="380"/>
    </row>
    <row r="1839" spans="1:8">
      <c r="A1839" s="380"/>
      <c r="B1839" s="380"/>
      <c r="C1839" s="380"/>
      <c r="D1839" s="380"/>
      <c r="E1839" s="380"/>
      <c r="F1839" s="380"/>
      <c r="G1839" s="380"/>
      <c r="H1839" s="380"/>
    </row>
    <row r="1840" spans="1:8">
      <c r="A1840" s="380"/>
      <c r="B1840" s="380"/>
      <c r="C1840" s="380"/>
      <c r="D1840" s="380"/>
      <c r="E1840" s="380"/>
      <c r="F1840" s="380"/>
      <c r="G1840" s="380"/>
      <c r="H1840" s="380"/>
    </row>
    <row r="1841" spans="1:8">
      <c r="A1841" s="380"/>
      <c r="B1841" s="380"/>
      <c r="C1841" s="380"/>
      <c r="D1841" s="380"/>
      <c r="E1841" s="380"/>
      <c r="F1841" s="380"/>
      <c r="G1841" s="380"/>
      <c r="H1841" s="380"/>
    </row>
    <row r="1842" spans="1:8">
      <c r="A1842" s="380"/>
      <c r="B1842" s="380"/>
      <c r="C1842" s="380"/>
      <c r="D1842" s="380"/>
      <c r="E1842" s="380"/>
      <c r="F1842" s="380"/>
      <c r="G1842" s="380"/>
      <c r="H1842" s="380"/>
    </row>
    <row r="1843" spans="1:8">
      <c r="A1843" s="380"/>
      <c r="B1843" s="380"/>
      <c r="C1843" s="380"/>
      <c r="D1843" s="380"/>
      <c r="E1843" s="380"/>
      <c r="F1843" s="380"/>
      <c r="G1843" s="380"/>
      <c r="H1843" s="380"/>
    </row>
    <row r="1844" spans="1:8">
      <c r="A1844" s="380"/>
      <c r="B1844" s="380"/>
      <c r="C1844" s="380"/>
      <c r="D1844" s="380"/>
      <c r="E1844" s="380"/>
      <c r="F1844" s="380"/>
      <c r="G1844" s="380"/>
      <c r="H1844" s="380"/>
    </row>
    <row r="1845" spans="1:8">
      <c r="A1845" s="380"/>
      <c r="B1845" s="380"/>
      <c r="C1845" s="380"/>
      <c r="D1845" s="380"/>
      <c r="E1845" s="380"/>
      <c r="F1845" s="380"/>
      <c r="G1845" s="380"/>
      <c r="H1845" s="380"/>
    </row>
    <row r="1846" spans="1:8">
      <c r="A1846" s="380"/>
      <c r="B1846" s="380"/>
      <c r="C1846" s="380"/>
      <c r="D1846" s="380"/>
      <c r="E1846" s="380"/>
      <c r="F1846" s="380"/>
      <c r="G1846" s="380"/>
      <c r="H1846" s="380"/>
    </row>
    <row r="1847" spans="1:8">
      <c r="A1847" s="380"/>
      <c r="B1847" s="380"/>
      <c r="C1847" s="380"/>
      <c r="D1847" s="380"/>
      <c r="E1847" s="380"/>
      <c r="F1847" s="380"/>
      <c r="G1847" s="380"/>
      <c r="H1847" s="380"/>
    </row>
    <row r="1848" spans="1:8">
      <c r="A1848" s="380"/>
      <c r="B1848" s="380"/>
      <c r="C1848" s="380"/>
      <c r="D1848" s="380"/>
      <c r="E1848" s="380"/>
      <c r="F1848" s="380"/>
      <c r="G1848" s="380"/>
      <c r="H1848" s="380"/>
    </row>
    <row r="1849" spans="1:8">
      <c r="A1849" s="380"/>
      <c r="B1849" s="380"/>
      <c r="C1849" s="380"/>
      <c r="D1849" s="380"/>
      <c r="E1849" s="380"/>
      <c r="F1849" s="380"/>
      <c r="G1849" s="380"/>
      <c r="H1849" s="380"/>
    </row>
    <row r="1850" spans="1:8">
      <c r="A1850" s="380"/>
      <c r="B1850" s="380"/>
      <c r="C1850" s="380"/>
      <c r="D1850" s="380"/>
      <c r="E1850" s="380"/>
      <c r="F1850" s="380"/>
      <c r="G1850" s="380"/>
      <c r="H1850" s="380"/>
    </row>
    <row r="1851" spans="1:8">
      <c r="A1851" s="380"/>
      <c r="B1851" s="380"/>
      <c r="C1851" s="380"/>
      <c r="D1851" s="380"/>
      <c r="E1851" s="380"/>
      <c r="F1851" s="380"/>
      <c r="G1851" s="380"/>
      <c r="H1851" s="380"/>
    </row>
    <row r="1852" spans="1:8">
      <c r="A1852" s="380"/>
      <c r="B1852" s="380"/>
      <c r="C1852" s="380"/>
      <c r="D1852" s="380"/>
      <c r="E1852" s="380"/>
      <c r="F1852" s="380"/>
      <c r="G1852" s="380"/>
      <c r="H1852" s="380"/>
    </row>
    <row r="1853" spans="1:8">
      <c r="A1853" s="380"/>
      <c r="B1853" s="380"/>
      <c r="C1853" s="380"/>
      <c r="D1853" s="380"/>
      <c r="E1853" s="380"/>
      <c r="F1853" s="380"/>
      <c r="G1853" s="380"/>
      <c r="H1853" s="380"/>
    </row>
    <row r="1854" spans="1:8">
      <c r="A1854" s="380"/>
      <c r="B1854" s="380"/>
      <c r="C1854" s="380"/>
      <c r="D1854" s="380"/>
      <c r="E1854" s="380"/>
      <c r="F1854" s="380"/>
      <c r="G1854" s="380"/>
      <c r="H1854" s="380"/>
    </row>
    <row r="1855" spans="1:8">
      <c r="A1855" s="380"/>
      <c r="B1855" s="380"/>
      <c r="C1855" s="380"/>
      <c r="D1855" s="380"/>
      <c r="E1855" s="380"/>
      <c r="F1855" s="380"/>
      <c r="G1855" s="380"/>
      <c r="H1855" s="380"/>
    </row>
    <row r="1856" spans="1:8">
      <c r="A1856" s="380"/>
      <c r="B1856" s="380"/>
      <c r="C1856" s="380"/>
      <c r="D1856" s="380"/>
      <c r="E1856" s="380"/>
      <c r="F1856" s="380"/>
      <c r="G1856" s="380"/>
      <c r="H1856" s="380"/>
    </row>
    <row r="1857" spans="1:8">
      <c r="A1857" s="380"/>
      <c r="B1857" s="380"/>
      <c r="C1857" s="380"/>
      <c r="D1857" s="380"/>
      <c r="E1857" s="380"/>
      <c r="F1857" s="380"/>
      <c r="G1857" s="380"/>
      <c r="H1857" s="380"/>
    </row>
    <row r="1858" spans="1:8">
      <c r="A1858" s="380"/>
      <c r="B1858" s="380"/>
      <c r="C1858" s="380"/>
      <c r="D1858" s="380"/>
      <c r="E1858" s="380"/>
      <c r="F1858" s="380"/>
      <c r="G1858" s="380"/>
      <c r="H1858" s="380"/>
    </row>
    <row r="1859" spans="1:8">
      <c r="A1859" s="380"/>
      <c r="B1859" s="380"/>
      <c r="C1859" s="380"/>
      <c r="D1859" s="380"/>
      <c r="E1859" s="380"/>
      <c r="F1859" s="380"/>
      <c r="G1859" s="380"/>
      <c r="H1859" s="380"/>
    </row>
    <row r="1860" spans="1:8">
      <c r="A1860" s="380"/>
      <c r="B1860" s="380"/>
      <c r="C1860" s="380"/>
      <c r="D1860" s="380"/>
      <c r="E1860" s="380"/>
      <c r="F1860" s="380"/>
      <c r="G1860" s="380"/>
      <c r="H1860" s="380"/>
    </row>
    <row r="1861" spans="1:8">
      <c r="A1861" s="380"/>
      <c r="B1861" s="380"/>
      <c r="C1861" s="380"/>
      <c r="D1861" s="380"/>
      <c r="E1861" s="380"/>
      <c r="F1861" s="380"/>
      <c r="G1861" s="380"/>
      <c r="H1861" s="380"/>
    </row>
    <row r="1862" spans="1:8">
      <c r="A1862" s="380"/>
      <c r="B1862" s="380"/>
      <c r="C1862" s="380"/>
      <c r="D1862" s="380"/>
      <c r="E1862" s="380"/>
      <c r="F1862" s="380"/>
      <c r="G1862" s="380"/>
      <c r="H1862" s="380"/>
    </row>
    <row r="1863" spans="1:8">
      <c r="A1863" s="380"/>
      <c r="B1863" s="380"/>
      <c r="C1863" s="380"/>
      <c r="D1863" s="380"/>
      <c r="E1863" s="380"/>
      <c r="F1863" s="380"/>
      <c r="G1863" s="380"/>
      <c r="H1863" s="380"/>
    </row>
    <row r="1864" spans="1:8">
      <c r="A1864" s="380"/>
      <c r="B1864" s="380"/>
      <c r="C1864" s="380"/>
      <c r="D1864" s="380"/>
      <c r="E1864" s="380"/>
      <c r="F1864" s="380"/>
      <c r="G1864" s="380"/>
      <c r="H1864" s="380"/>
    </row>
    <row r="1865" spans="1:8">
      <c r="A1865" s="380"/>
      <c r="B1865" s="380"/>
      <c r="C1865" s="380"/>
      <c r="D1865" s="380"/>
      <c r="E1865" s="380"/>
      <c r="F1865" s="380"/>
      <c r="G1865" s="380"/>
      <c r="H1865" s="380"/>
    </row>
    <row r="1866" spans="1:8">
      <c r="A1866" s="380"/>
      <c r="B1866" s="380"/>
      <c r="C1866" s="380"/>
      <c r="D1866" s="380"/>
      <c r="E1866" s="380"/>
      <c r="F1866" s="380"/>
      <c r="G1866" s="380"/>
      <c r="H1866" s="380"/>
    </row>
    <row r="1867" spans="1:8">
      <c r="A1867" s="380"/>
      <c r="B1867" s="380"/>
      <c r="C1867" s="380"/>
      <c r="D1867" s="380"/>
      <c r="E1867" s="380"/>
      <c r="F1867" s="380"/>
      <c r="G1867" s="380"/>
      <c r="H1867" s="380"/>
    </row>
    <row r="1868" spans="1:8">
      <c r="A1868" s="380"/>
      <c r="B1868" s="380"/>
      <c r="C1868" s="380"/>
      <c r="D1868" s="380"/>
      <c r="E1868" s="380"/>
      <c r="F1868" s="380"/>
      <c r="G1868" s="380"/>
      <c r="H1868" s="380"/>
    </row>
    <row r="1869" spans="1:8">
      <c r="A1869" s="380"/>
      <c r="B1869" s="380"/>
      <c r="C1869" s="380"/>
      <c r="D1869" s="380"/>
      <c r="E1869" s="380"/>
      <c r="F1869" s="380"/>
      <c r="G1869" s="380"/>
      <c r="H1869" s="380"/>
    </row>
    <row r="1870" spans="1:8">
      <c r="A1870" s="380"/>
      <c r="B1870" s="380"/>
      <c r="C1870" s="380"/>
      <c r="D1870" s="380"/>
      <c r="E1870" s="380"/>
      <c r="F1870" s="380"/>
      <c r="G1870" s="380"/>
      <c r="H1870" s="380"/>
    </row>
    <row r="1871" spans="1:8">
      <c r="A1871" s="380"/>
      <c r="B1871" s="380"/>
      <c r="C1871" s="380"/>
      <c r="D1871" s="380"/>
      <c r="E1871" s="380"/>
      <c r="F1871" s="380"/>
      <c r="G1871" s="380"/>
      <c r="H1871" s="380"/>
    </row>
    <row r="1872" spans="1:8">
      <c r="A1872" s="380"/>
      <c r="B1872" s="380"/>
      <c r="C1872" s="380"/>
      <c r="D1872" s="380"/>
      <c r="E1872" s="380"/>
      <c r="F1872" s="380"/>
      <c r="G1872" s="380"/>
      <c r="H1872" s="380"/>
    </row>
    <row r="1873" spans="1:8">
      <c r="A1873" s="380"/>
      <c r="B1873" s="380"/>
      <c r="C1873" s="380"/>
      <c r="D1873" s="380"/>
      <c r="E1873" s="380"/>
      <c r="F1873" s="380"/>
      <c r="G1873" s="380"/>
      <c r="H1873" s="380"/>
    </row>
    <row r="1874" spans="1:8">
      <c r="A1874" s="380"/>
      <c r="B1874" s="380"/>
      <c r="C1874" s="380"/>
      <c r="D1874" s="380"/>
      <c r="E1874" s="380"/>
      <c r="F1874" s="380"/>
      <c r="G1874" s="380"/>
      <c r="H1874" s="380"/>
    </row>
    <row r="1875" spans="1:8">
      <c r="A1875" s="380"/>
      <c r="B1875" s="380"/>
      <c r="C1875" s="380"/>
      <c r="D1875" s="380"/>
      <c r="E1875" s="380"/>
      <c r="F1875" s="380"/>
      <c r="G1875" s="380"/>
      <c r="H1875" s="380"/>
    </row>
    <row r="1876" spans="1:8">
      <c r="A1876" s="380"/>
      <c r="B1876" s="380"/>
      <c r="C1876" s="380"/>
      <c r="D1876" s="380"/>
      <c r="E1876" s="380"/>
      <c r="F1876" s="380"/>
      <c r="G1876" s="380"/>
      <c r="H1876" s="380"/>
    </row>
    <row r="1877" spans="1:8">
      <c r="A1877" s="380"/>
      <c r="B1877" s="380"/>
      <c r="C1877" s="380"/>
      <c r="D1877" s="380"/>
      <c r="E1877" s="380"/>
      <c r="F1877" s="380"/>
      <c r="G1877" s="380"/>
      <c r="H1877" s="380"/>
    </row>
    <row r="1878" spans="1:8">
      <c r="A1878" s="380"/>
      <c r="B1878" s="380"/>
      <c r="C1878" s="380"/>
      <c r="D1878" s="380"/>
      <c r="E1878" s="380"/>
      <c r="F1878" s="380"/>
      <c r="G1878" s="380"/>
      <c r="H1878" s="380"/>
    </row>
    <row r="1879" spans="1:8">
      <c r="A1879" s="380"/>
      <c r="B1879" s="380"/>
      <c r="C1879" s="380"/>
      <c r="D1879" s="380"/>
      <c r="E1879" s="380"/>
      <c r="F1879" s="380"/>
      <c r="G1879" s="380"/>
      <c r="H1879" s="380"/>
    </row>
    <row r="1880" spans="1:8">
      <c r="A1880" s="380"/>
      <c r="B1880" s="380"/>
      <c r="C1880" s="380"/>
      <c r="D1880" s="380"/>
      <c r="E1880" s="380"/>
      <c r="F1880" s="380"/>
      <c r="G1880" s="380"/>
      <c r="H1880" s="380"/>
    </row>
    <row r="1881" spans="1:8">
      <c r="A1881" s="380"/>
      <c r="B1881" s="380"/>
      <c r="C1881" s="380"/>
      <c r="D1881" s="380"/>
      <c r="E1881" s="380"/>
      <c r="F1881" s="380"/>
      <c r="G1881" s="380"/>
      <c r="H1881" s="380"/>
    </row>
    <row r="1882" spans="1:8">
      <c r="A1882" s="380"/>
      <c r="B1882" s="380"/>
      <c r="C1882" s="380"/>
      <c r="D1882" s="380"/>
      <c r="E1882" s="380"/>
      <c r="F1882" s="380"/>
      <c r="G1882" s="380"/>
      <c r="H1882" s="380"/>
    </row>
    <row r="1883" spans="1:8">
      <c r="A1883" s="380"/>
      <c r="B1883" s="380"/>
      <c r="C1883" s="380"/>
      <c r="D1883" s="380"/>
      <c r="E1883" s="380"/>
      <c r="F1883" s="380"/>
      <c r="G1883" s="380"/>
      <c r="H1883" s="380"/>
    </row>
    <row r="1884" spans="1:8">
      <c r="A1884" s="380"/>
      <c r="B1884" s="380"/>
      <c r="C1884" s="380"/>
      <c r="D1884" s="380"/>
      <c r="E1884" s="380"/>
      <c r="F1884" s="380"/>
      <c r="G1884" s="380"/>
      <c r="H1884" s="380"/>
    </row>
    <row r="1885" spans="1:8">
      <c r="A1885" s="380"/>
      <c r="B1885" s="380"/>
      <c r="C1885" s="380"/>
      <c r="D1885" s="380"/>
      <c r="E1885" s="380"/>
      <c r="F1885" s="380"/>
      <c r="G1885" s="380"/>
      <c r="H1885" s="380"/>
    </row>
    <row r="1886" spans="1:8">
      <c r="A1886" s="380"/>
      <c r="B1886" s="380"/>
      <c r="C1886" s="380"/>
      <c r="D1886" s="380"/>
      <c r="E1886" s="380"/>
      <c r="F1886" s="380"/>
      <c r="G1886" s="380"/>
      <c r="H1886" s="380"/>
    </row>
    <row r="1887" spans="1:8">
      <c r="A1887" s="380"/>
      <c r="B1887" s="380"/>
      <c r="C1887" s="380"/>
      <c r="D1887" s="380"/>
      <c r="E1887" s="380"/>
      <c r="F1887" s="380"/>
      <c r="G1887" s="380"/>
      <c r="H1887" s="380"/>
    </row>
    <row r="1888" spans="1:8">
      <c r="A1888" s="380"/>
      <c r="B1888" s="380"/>
      <c r="C1888" s="380"/>
      <c r="D1888" s="380"/>
      <c r="E1888" s="380"/>
      <c r="F1888" s="380"/>
      <c r="G1888" s="380"/>
      <c r="H1888" s="380"/>
    </row>
    <row r="1889" spans="1:8">
      <c r="A1889" s="380"/>
      <c r="B1889" s="380"/>
      <c r="C1889" s="380"/>
      <c r="D1889" s="380"/>
      <c r="E1889" s="380"/>
      <c r="F1889" s="380"/>
      <c r="G1889" s="380"/>
      <c r="H1889" s="380"/>
    </row>
    <row r="1890" spans="1:8">
      <c r="A1890" s="380"/>
      <c r="B1890" s="380"/>
      <c r="C1890" s="380"/>
      <c r="D1890" s="380"/>
      <c r="E1890" s="380"/>
      <c r="F1890" s="380"/>
      <c r="G1890" s="380"/>
      <c r="H1890" s="380"/>
    </row>
    <row r="1891" spans="1:8">
      <c r="A1891" s="380"/>
      <c r="B1891" s="380"/>
      <c r="C1891" s="380"/>
      <c r="D1891" s="380"/>
      <c r="E1891" s="380"/>
      <c r="F1891" s="380"/>
      <c r="G1891" s="380"/>
      <c r="H1891" s="380"/>
    </row>
    <row r="1892" spans="1:8">
      <c r="A1892" s="380"/>
      <c r="B1892" s="380"/>
      <c r="C1892" s="380"/>
      <c r="D1892" s="380"/>
      <c r="E1892" s="380"/>
      <c r="F1892" s="380"/>
      <c r="G1892" s="380"/>
      <c r="H1892" s="380"/>
    </row>
    <row r="1893" spans="1:8">
      <c r="A1893" s="380"/>
      <c r="B1893" s="380"/>
      <c r="C1893" s="380"/>
      <c r="D1893" s="380"/>
      <c r="E1893" s="380"/>
      <c r="F1893" s="380"/>
      <c r="G1893" s="380"/>
      <c r="H1893" s="380"/>
    </row>
    <row r="1894" spans="1:8">
      <c r="A1894" s="380"/>
      <c r="B1894" s="380"/>
      <c r="C1894" s="380"/>
      <c r="D1894" s="380"/>
      <c r="E1894" s="380"/>
      <c r="F1894" s="380"/>
      <c r="G1894" s="380"/>
      <c r="H1894" s="380"/>
    </row>
    <row r="1895" spans="1:8">
      <c r="A1895" s="380"/>
      <c r="B1895" s="380"/>
      <c r="C1895" s="380"/>
      <c r="D1895" s="380"/>
      <c r="E1895" s="380"/>
      <c r="F1895" s="380"/>
      <c r="G1895" s="380"/>
      <c r="H1895" s="380"/>
    </row>
    <row r="1896" spans="1:8">
      <c r="A1896" s="380"/>
      <c r="B1896" s="380"/>
      <c r="C1896" s="380"/>
      <c r="D1896" s="380"/>
      <c r="E1896" s="380"/>
      <c r="F1896" s="380"/>
      <c r="G1896" s="380"/>
      <c r="H1896" s="380"/>
    </row>
    <row r="1897" spans="1:8">
      <c r="A1897" s="380"/>
      <c r="B1897" s="380"/>
      <c r="C1897" s="380"/>
      <c r="D1897" s="380"/>
      <c r="E1897" s="380"/>
      <c r="F1897" s="380"/>
      <c r="G1897" s="380"/>
      <c r="H1897" s="380"/>
    </row>
    <row r="1898" spans="1:8">
      <c r="A1898" s="380"/>
      <c r="B1898" s="380"/>
      <c r="C1898" s="380"/>
      <c r="D1898" s="380"/>
      <c r="E1898" s="380"/>
      <c r="F1898" s="380"/>
      <c r="G1898" s="380"/>
      <c r="H1898" s="380"/>
    </row>
    <row r="1899" spans="1:8">
      <c r="A1899" s="380"/>
      <c r="B1899" s="380"/>
      <c r="C1899" s="380"/>
      <c r="D1899" s="380"/>
      <c r="E1899" s="380"/>
      <c r="F1899" s="380"/>
      <c r="G1899" s="380"/>
      <c r="H1899" s="380"/>
    </row>
    <row r="1900" spans="1:8">
      <c r="A1900" s="380"/>
      <c r="B1900" s="380"/>
      <c r="C1900" s="380"/>
      <c r="D1900" s="380"/>
      <c r="E1900" s="380"/>
      <c r="F1900" s="380"/>
      <c r="G1900" s="380"/>
      <c r="H1900" s="380"/>
    </row>
    <row r="1901" spans="1:8">
      <c r="A1901" s="380"/>
      <c r="B1901" s="380"/>
      <c r="C1901" s="380"/>
      <c r="D1901" s="380"/>
      <c r="E1901" s="380"/>
      <c r="F1901" s="380"/>
      <c r="G1901" s="380"/>
      <c r="H1901" s="380"/>
    </row>
    <row r="1902" spans="1:8">
      <c r="A1902" s="380"/>
      <c r="B1902" s="380"/>
      <c r="C1902" s="380"/>
      <c r="D1902" s="380"/>
      <c r="E1902" s="380"/>
      <c r="F1902" s="380"/>
      <c r="G1902" s="380"/>
      <c r="H1902" s="380"/>
    </row>
    <row r="1903" spans="1:8">
      <c r="A1903" s="380"/>
      <c r="B1903" s="380"/>
      <c r="C1903" s="380"/>
      <c r="D1903" s="380"/>
      <c r="E1903" s="380"/>
      <c r="F1903" s="380"/>
      <c r="G1903" s="380"/>
      <c r="H1903" s="380"/>
    </row>
    <row r="1904" spans="1:8">
      <c r="A1904" s="380"/>
      <c r="B1904" s="380"/>
      <c r="C1904" s="380"/>
      <c r="D1904" s="380"/>
      <c r="E1904" s="380"/>
      <c r="F1904" s="380"/>
      <c r="G1904" s="380"/>
      <c r="H1904" s="380"/>
    </row>
    <row r="1905" spans="1:8">
      <c r="A1905" s="380"/>
      <c r="B1905" s="380"/>
      <c r="C1905" s="380"/>
      <c r="D1905" s="380"/>
      <c r="E1905" s="380"/>
      <c r="F1905" s="380"/>
      <c r="G1905" s="380"/>
      <c r="H1905" s="380"/>
    </row>
    <row r="1906" spans="1:8">
      <c r="A1906" s="380"/>
      <c r="B1906" s="380"/>
      <c r="C1906" s="380"/>
      <c r="D1906" s="380"/>
      <c r="E1906" s="380"/>
      <c r="F1906" s="380"/>
      <c r="G1906" s="380"/>
      <c r="H1906" s="380"/>
    </row>
    <row r="1907" spans="1:8">
      <c r="A1907" s="380"/>
      <c r="B1907" s="380"/>
      <c r="C1907" s="380"/>
      <c r="D1907" s="380"/>
      <c r="E1907" s="380"/>
      <c r="F1907" s="380"/>
      <c r="G1907" s="380"/>
      <c r="H1907" s="380"/>
    </row>
    <row r="1908" spans="1:8">
      <c r="A1908" s="380"/>
      <c r="B1908" s="380"/>
      <c r="C1908" s="380"/>
      <c r="D1908" s="380"/>
      <c r="E1908" s="380"/>
      <c r="F1908" s="380"/>
      <c r="G1908" s="380"/>
      <c r="H1908" s="380"/>
    </row>
    <row r="1909" spans="1:8">
      <c r="A1909" s="380"/>
      <c r="B1909" s="380"/>
      <c r="C1909" s="380"/>
      <c r="D1909" s="380"/>
      <c r="E1909" s="380"/>
      <c r="F1909" s="380"/>
      <c r="G1909" s="380"/>
      <c r="H1909" s="380"/>
    </row>
    <row r="1910" spans="1:8">
      <c r="A1910" s="380"/>
      <c r="B1910" s="380"/>
      <c r="C1910" s="380"/>
      <c r="D1910" s="380"/>
      <c r="E1910" s="380"/>
      <c r="F1910" s="380"/>
      <c r="G1910" s="380"/>
      <c r="H1910" s="380"/>
    </row>
    <row r="1911" spans="1:8">
      <c r="A1911" s="380"/>
      <c r="B1911" s="380"/>
      <c r="C1911" s="380"/>
      <c r="D1911" s="380"/>
      <c r="E1911" s="380"/>
      <c r="F1911" s="380"/>
      <c r="G1911" s="380"/>
      <c r="H1911" s="380"/>
    </row>
    <row r="1912" spans="1:8">
      <c r="A1912" s="380"/>
      <c r="B1912" s="380"/>
      <c r="C1912" s="380"/>
      <c r="D1912" s="380"/>
      <c r="E1912" s="380"/>
      <c r="F1912" s="380"/>
      <c r="G1912" s="380"/>
      <c r="H1912" s="380"/>
    </row>
    <row r="1913" spans="1:8">
      <c r="A1913" s="380"/>
      <c r="B1913" s="380"/>
      <c r="C1913" s="380"/>
      <c r="D1913" s="380"/>
      <c r="E1913" s="380"/>
      <c r="F1913" s="380"/>
      <c r="G1913" s="380"/>
      <c r="H1913" s="380"/>
    </row>
    <row r="1914" spans="1:8">
      <c r="A1914" s="380"/>
      <c r="B1914" s="380"/>
      <c r="C1914" s="380"/>
      <c r="D1914" s="380"/>
      <c r="E1914" s="380"/>
      <c r="F1914" s="380"/>
      <c r="G1914" s="380"/>
      <c r="H1914" s="380"/>
    </row>
    <row r="1915" spans="1:8">
      <c r="A1915" s="380"/>
      <c r="B1915" s="380"/>
      <c r="C1915" s="380"/>
      <c r="D1915" s="380"/>
      <c r="E1915" s="380"/>
      <c r="F1915" s="380"/>
      <c r="G1915" s="380"/>
      <c r="H1915" s="380"/>
    </row>
    <row r="1916" spans="1:8">
      <c r="A1916" s="380"/>
      <c r="B1916" s="380"/>
      <c r="C1916" s="380"/>
      <c r="D1916" s="380"/>
      <c r="E1916" s="380"/>
      <c r="F1916" s="380"/>
      <c r="G1916" s="380"/>
      <c r="H1916" s="380"/>
    </row>
    <row r="1917" spans="1:8">
      <c r="A1917" s="380"/>
      <c r="B1917" s="380"/>
      <c r="C1917" s="380"/>
      <c r="D1917" s="380"/>
      <c r="E1917" s="380"/>
      <c r="F1917" s="380"/>
      <c r="G1917" s="380"/>
      <c r="H1917" s="380"/>
    </row>
    <row r="1918" spans="1:8">
      <c r="A1918" s="380"/>
      <c r="B1918" s="380"/>
      <c r="C1918" s="380"/>
      <c r="D1918" s="380"/>
      <c r="E1918" s="380"/>
      <c r="F1918" s="380"/>
      <c r="G1918" s="380"/>
      <c r="H1918" s="380"/>
    </row>
    <row r="1919" spans="1:8">
      <c r="A1919" s="380"/>
      <c r="B1919" s="380"/>
      <c r="C1919" s="380"/>
      <c r="D1919" s="380"/>
      <c r="E1919" s="380"/>
      <c r="F1919" s="380"/>
      <c r="G1919" s="380"/>
      <c r="H1919" s="380"/>
    </row>
    <row r="1920" spans="1:8">
      <c r="A1920" s="380"/>
      <c r="B1920" s="380"/>
      <c r="C1920" s="380"/>
      <c r="D1920" s="380"/>
      <c r="E1920" s="380"/>
      <c r="F1920" s="380"/>
      <c r="G1920" s="380"/>
      <c r="H1920" s="380"/>
    </row>
    <row r="1921" spans="1:8">
      <c r="A1921" s="380"/>
      <c r="B1921" s="380"/>
      <c r="C1921" s="380"/>
      <c r="D1921" s="380"/>
      <c r="E1921" s="380"/>
      <c r="F1921" s="380"/>
      <c r="G1921" s="380"/>
      <c r="H1921" s="380"/>
    </row>
    <row r="1922" spans="1:8">
      <c r="A1922" s="380"/>
      <c r="B1922" s="380"/>
      <c r="C1922" s="380"/>
      <c r="D1922" s="380"/>
      <c r="E1922" s="380"/>
      <c r="F1922" s="380"/>
      <c r="G1922" s="380"/>
      <c r="H1922" s="380"/>
    </row>
    <row r="1923" spans="1:8">
      <c r="A1923" s="380"/>
      <c r="B1923" s="380"/>
      <c r="C1923" s="380"/>
      <c r="D1923" s="380"/>
      <c r="E1923" s="380"/>
      <c r="F1923" s="380"/>
      <c r="G1923" s="380"/>
      <c r="H1923" s="380"/>
    </row>
    <row r="1924" spans="1:8">
      <c r="A1924" s="380"/>
      <c r="B1924" s="380"/>
      <c r="C1924" s="380"/>
      <c r="D1924" s="380"/>
      <c r="E1924" s="380"/>
      <c r="F1924" s="380"/>
      <c r="G1924" s="380"/>
      <c r="H1924" s="380"/>
    </row>
    <row r="1925" spans="1:8">
      <c r="A1925" s="380"/>
      <c r="B1925" s="380"/>
      <c r="C1925" s="380"/>
      <c r="D1925" s="380"/>
      <c r="E1925" s="380"/>
      <c r="F1925" s="380"/>
      <c r="G1925" s="380"/>
      <c r="H1925" s="380"/>
    </row>
    <row r="1926" spans="1:8">
      <c r="A1926" s="380"/>
      <c r="B1926" s="380"/>
      <c r="C1926" s="380"/>
      <c r="D1926" s="380"/>
      <c r="E1926" s="380"/>
      <c r="F1926" s="380"/>
      <c r="G1926" s="380"/>
      <c r="H1926" s="380"/>
    </row>
    <row r="1927" spans="1:8">
      <c r="A1927" s="380"/>
      <c r="B1927" s="380"/>
      <c r="C1927" s="380"/>
      <c r="D1927" s="380"/>
      <c r="E1927" s="380"/>
      <c r="F1927" s="380"/>
      <c r="G1927" s="380"/>
      <c r="H1927" s="380"/>
    </row>
    <row r="1928" spans="1:8">
      <c r="A1928" s="380"/>
      <c r="B1928" s="380"/>
      <c r="C1928" s="380"/>
      <c r="D1928" s="380"/>
      <c r="E1928" s="380"/>
      <c r="F1928" s="380"/>
      <c r="G1928" s="380"/>
      <c r="H1928" s="380"/>
    </row>
    <row r="1929" spans="1:8">
      <c r="A1929" s="380"/>
      <c r="B1929" s="380"/>
      <c r="C1929" s="380"/>
      <c r="D1929" s="380"/>
      <c r="E1929" s="380"/>
      <c r="F1929" s="380"/>
      <c r="G1929" s="380"/>
      <c r="H1929" s="380"/>
    </row>
    <row r="1930" spans="1:8">
      <c r="A1930" s="380"/>
      <c r="B1930" s="380"/>
      <c r="C1930" s="380"/>
      <c r="D1930" s="380"/>
      <c r="E1930" s="380"/>
      <c r="F1930" s="380"/>
      <c r="G1930" s="380"/>
      <c r="H1930" s="380"/>
    </row>
    <row r="1931" spans="1:8">
      <c r="A1931" s="380"/>
      <c r="B1931" s="380"/>
      <c r="C1931" s="380"/>
      <c r="D1931" s="380"/>
      <c r="E1931" s="380"/>
      <c r="F1931" s="380"/>
      <c r="G1931" s="380"/>
      <c r="H1931" s="380"/>
    </row>
    <row r="1932" spans="1:8">
      <c r="A1932" s="380"/>
      <c r="B1932" s="380"/>
      <c r="C1932" s="380"/>
      <c r="D1932" s="380"/>
      <c r="E1932" s="380"/>
      <c r="F1932" s="380"/>
      <c r="G1932" s="380"/>
      <c r="H1932" s="380"/>
    </row>
    <row r="1933" spans="1:8">
      <c r="A1933" s="380"/>
      <c r="B1933" s="380"/>
      <c r="C1933" s="380"/>
      <c r="D1933" s="380"/>
      <c r="E1933" s="380"/>
      <c r="F1933" s="380"/>
      <c r="G1933" s="380"/>
      <c r="H1933" s="380"/>
    </row>
    <row r="1934" spans="1:8">
      <c r="A1934" s="380"/>
      <c r="B1934" s="380"/>
      <c r="C1934" s="380"/>
      <c r="D1934" s="380"/>
      <c r="E1934" s="380"/>
      <c r="F1934" s="380"/>
      <c r="G1934" s="380"/>
      <c r="H1934" s="380"/>
    </row>
    <row r="1935" spans="1:8">
      <c r="A1935" s="380"/>
      <c r="B1935" s="380"/>
      <c r="C1935" s="380"/>
      <c r="D1935" s="380"/>
      <c r="E1935" s="380"/>
      <c r="F1935" s="380"/>
      <c r="G1935" s="380"/>
      <c r="H1935" s="380"/>
    </row>
    <row r="1936" spans="1:8">
      <c r="A1936" s="380"/>
      <c r="B1936" s="380"/>
      <c r="C1936" s="380"/>
      <c r="D1936" s="380"/>
      <c r="E1936" s="380"/>
      <c r="F1936" s="380"/>
      <c r="G1936" s="380"/>
      <c r="H1936" s="380"/>
    </row>
    <row r="1937" spans="1:8">
      <c r="A1937" s="380"/>
      <c r="B1937" s="380"/>
      <c r="C1937" s="380"/>
      <c r="D1937" s="380"/>
      <c r="E1937" s="380"/>
      <c r="F1937" s="380"/>
      <c r="G1937" s="380"/>
      <c r="H1937" s="380"/>
    </row>
    <row r="1938" spans="1:8">
      <c r="A1938" s="380"/>
      <c r="B1938" s="380"/>
      <c r="C1938" s="380"/>
      <c r="D1938" s="380"/>
      <c r="E1938" s="380"/>
      <c r="F1938" s="380"/>
      <c r="G1938" s="380"/>
      <c r="H1938" s="380"/>
    </row>
    <row r="1939" spans="1:8">
      <c r="A1939" s="380"/>
      <c r="B1939" s="380"/>
      <c r="C1939" s="380"/>
      <c r="D1939" s="380"/>
      <c r="E1939" s="380"/>
      <c r="F1939" s="380"/>
      <c r="G1939" s="380"/>
      <c r="H1939" s="380"/>
    </row>
    <row r="1940" spans="1:8">
      <c r="A1940" s="380"/>
      <c r="B1940" s="380"/>
      <c r="C1940" s="380"/>
      <c r="D1940" s="380"/>
      <c r="E1940" s="380"/>
      <c r="F1940" s="380"/>
      <c r="G1940" s="380"/>
      <c r="H1940" s="380"/>
    </row>
    <row r="1941" spans="1:8">
      <c r="A1941" s="380"/>
      <c r="B1941" s="380"/>
      <c r="C1941" s="380"/>
      <c r="D1941" s="380"/>
      <c r="E1941" s="380"/>
      <c r="F1941" s="380"/>
      <c r="G1941" s="380"/>
      <c r="H1941" s="380"/>
    </row>
    <row r="1942" spans="1:8">
      <c r="A1942" s="380"/>
      <c r="B1942" s="380"/>
      <c r="C1942" s="380"/>
      <c r="D1942" s="380"/>
      <c r="E1942" s="380"/>
      <c r="F1942" s="380"/>
      <c r="G1942" s="380"/>
      <c r="H1942" s="380"/>
    </row>
    <row r="1943" spans="1:8">
      <c r="A1943" s="380"/>
      <c r="B1943" s="380"/>
      <c r="C1943" s="380"/>
      <c r="D1943" s="380"/>
      <c r="E1943" s="380"/>
      <c r="F1943" s="380"/>
      <c r="G1943" s="380"/>
      <c r="H1943" s="380"/>
    </row>
    <row r="1944" spans="1:8">
      <c r="A1944" s="380"/>
      <c r="B1944" s="380"/>
      <c r="C1944" s="380"/>
      <c r="D1944" s="380"/>
      <c r="E1944" s="380"/>
      <c r="F1944" s="380"/>
      <c r="G1944" s="380"/>
      <c r="H1944" s="380"/>
    </row>
    <row r="1945" spans="1:8">
      <c r="A1945" s="380"/>
      <c r="B1945" s="380"/>
      <c r="C1945" s="380"/>
      <c r="D1945" s="380"/>
      <c r="E1945" s="380"/>
      <c r="F1945" s="380"/>
      <c r="G1945" s="380"/>
      <c r="H1945" s="380"/>
    </row>
    <row r="1946" spans="1:8">
      <c r="A1946" s="380"/>
      <c r="B1946" s="380"/>
      <c r="C1946" s="380"/>
      <c r="D1946" s="380"/>
      <c r="E1946" s="380"/>
      <c r="F1946" s="380"/>
      <c r="G1946" s="380"/>
      <c r="H1946" s="380"/>
    </row>
    <row r="1947" spans="1:8">
      <c r="A1947" s="380"/>
      <c r="B1947" s="380"/>
      <c r="C1947" s="380"/>
      <c r="D1947" s="380"/>
      <c r="E1947" s="380"/>
      <c r="F1947" s="380"/>
      <c r="G1947" s="380"/>
      <c r="H1947" s="380"/>
    </row>
    <row r="1948" spans="1:8">
      <c r="A1948" s="380"/>
      <c r="B1948" s="380"/>
      <c r="C1948" s="380"/>
      <c r="D1948" s="380"/>
      <c r="E1948" s="380"/>
      <c r="F1948" s="380"/>
      <c r="G1948" s="380"/>
      <c r="H1948" s="380"/>
    </row>
    <row r="1949" spans="1:8">
      <c r="A1949" s="380"/>
      <c r="B1949" s="380"/>
      <c r="C1949" s="380"/>
      <c r="D1949" s="380"/>
      <c r="E1949" s="380"/>
      <c r="F1949" s="380"/>
      <c r="G1949" s="380"/>
      <c r="H1949" s="380"/>
    </row>
    <row r="1950" spans="1:8">
      <c r="A1950" s="380"/>
      <c r="B1950" s="380"/>
      <c r="C1950" s="380"/>
      <c r="D1950" s="380"/>
      <c r="E1950" s="380"/>
      <c r="F1950" s="380"/>
      <c r="G1950" s="380"/>
      <c r="H1950" s="380"/>
    </row>
    <row r="1951" spans="1:8">
      <c r="A1951" s="380"/>
      <c r="B1951" s="380"/>
      <c r="C1951" s="380"/>
      <c r="D1951" s="380"/>
      <c r="E1951" s="380"/>
      <c r="F1951" s="380"/>
      <c r="G1951" s="380"/>
      <c r="H1951" s="380"/>
    </row>
    <row r="1952" spans="1:8">
      <c r="A1952" s="380"/>
      <c r="B1952" s="380"/>
      <c r="C1952" s="380"/>
      <c r="D1952" s="380"/>
      <c r="E1952" s="380"/>
      <c r="F1952" s="380"/>
      <c r="G1952" s="380"/>
      <c r="H1952" s="380"/>
    </row>
    <row r="1953" spans="1:8">
      <c r="A1953" s="380"/>
      <c r="B1953" s="380"/>
      <c r="C1953" s="380"/>
      <c r="D1953" s="380"/>
      <c r="E1953" s="380"/>
      <c r="F1953" s="380"/>
      <c r="G1953" s="380"/>
      <c r="H1953" s="380"/>
    </row>
    <row r="1954" spans="1:8">
      <c r="A1954" s="380"/>
      <c r="B1954" s="380"/>
      <c r="C1954" s="380"/>
      <c r="D1954" s="380"/>
      <c r="E1954" s="380"/>
      <c r="F1954" s="380"/>
      <c r="G1954" s="380"/>
      <c r="H1954" s="380"/>
    </row>
    <row r="1955" spans="1:8">
      <c r="A1955" s="380"/>
      <c r="B1955" s="380"/>
      <c r="C1955" s="380"/>
      <c r="D1955" s="380"/>
      <c r="E1955" s="380"/>
      <c r="F1955" s="380"/>
      <c r="G1955" s="380"/>
      <c r="H1955" s="380"/>
    </row>
    <row r="1956" spans="1:8">
      <c r="A1956" s="380"/>
      <c r="B1956" s="380"/>
      <c r="C1956" s="380"/>
      <c r="D1956" s="380"/>
      <c r="E1956" s="380"/>
      <c r="F1956" s="380"/>
      <c r="G1956" s="380"/>
      <c r="H1956" s="380"/>
    </row>
    <row r="1957" spans="1:8">
      <c r="A1957" s="380"/>
      <c r="B1957" s="380"/>
      <c r="C1957" s="380"/>
      <c r="D1957" s="380"/>
      <c r="E1957" s="380"/>
      <c r="F1957" s="380"/>
      <c r="G1957" s="380"/>
      <c r="H1957" s="380"/>
    </row>
    <row r="1958" spans="1:8">
      <c r="A1958" s="380"/>
      <c r="B1958" s="380"/>
      <c r="C1958" s="380"/>
      <c r="D1958" s="380"/>
      <c r="E1958" s="380"/>
      <c r="F1958" s="380"/>
      <c r="G1958" s="380"/>
      <c r="H1958" s="380"/>
    </row>
    <row r="1959" spans="1:8">
      <c r="A1959" s="380"/>
      <c r="B1959" s="380"/>
      <c r="C1959" s="380"/>
      <c r="D1959" s="380"/>
      <c r="E1959" s="380"/>
      <c r="F1959" s="380"/>
      <c r="G1959" s="380"/>
      <c r="H1959" s="380"/>
    </row>
    <row r="1960" spans="1:8">
      <c r="A1960" s="380"/>
      <c r="B1960" s="380"/>
      <c r="C1960" s="380"/>
      <c r="D1960" s="380"/>
      <c r="E1960" s="380"/>
      <c r="F1960" s="380"/>
      <c r="G1960" s="380"/>
      <c r="H1960" s="380"/>
    </row>
    <row r="1961" spans="1:8">
      <c r="A1961" s="380"/>
      <c r="B1961" s="380"/>
      <c r="C1961" s="380"/>
      <c r="D1961" s="380"/>
      <c r="E1961" s="380"/>
      <c r="F1961" s="380"/>
      <c r="G1961" s="380"/>
      <c r="H1961" s="380"/>
    </row>
    <row r="1962" spans="1:8">
      <c r="A1962" s="380"/>
      <c r="B1962" s="380"/>
      <c r="C1962" s="380"/>
      <c r="D1962" s="380"/>
      <c r="E1962" s="380"/>
      <c r="F1962" s="380"/>
      <c r="G1962" s="380"/>
      <c r="H1962" s="380"/>
    </row>
    <row r="1963" spans="1:8">
      <c r="A1963" s="380"/>
      <c r="B1963" s="380"/>
      <c r="C1963" s="380"/>
      <c r="D1963" s="380"/>
      <c r="E1963" s="380"/>
      <c r="F1963" s="380"/>
      <c r="G1963" s="380"/>
      <c r="H1963" s="380"/>
    </row>
    <row r="1964" spans="1:8">
      <c r="A1964" s="380"/>
      <c r="B1964" s="380"/>
      <c r="C1964" s="380"/>
      <c r="D1964" s="380"/>
      <c r="E1964" s="380"/>
      <c r="F1964" s="380"/>
      <c r="G1964" s="380"/>
      <c r="H1964" s="380"/>
    </row>
    <row r="1965" spans="1:8">
      <c r="A1965" s="380"/>
      <c r="B1965" s="380"/>
      <c r="C1965" s="380"/>
      <c r="D1965" s="380"/>
      <c r="E1965" s="380"/>
      <c r="F1965" s="380"/>
      <c r="G1965" s="380"/>
      <c r="H1965" s="380"/>
    </row>
    <row r="1966" spans="1:8">
      <c r="A1966" s="380"/>
      <c r="B1966" s="380"/>
      <c r="C1966" s="380"/>
      <c r="D1966" s="380"/>
      <c r="E1966" s="380"/>
      <c r="F1966" s="380"/>
      <c r="G1966" s="380"/>
      <c r="H1966" s="380"/>
    </row>
    <row r="1967" spans="1:8">
      <c r="A1967" s="380"/>
      <c r="B1967" s="380"/>
      <c r="C1967" s="380"/>
      <c r="D1967" s="380"/>
      <c r="E1967" s="380"/>
      <c r="F1967" s="380"/>
      <c r="G1967" s="380"/>
      <c r="H1967" s="380"/>
    </row>
    <row r="1968" spans="1:8">
      <c r="A1968" s="380"/>
      <c r="B1968" s="380"/>
      <c r="C1968" s="380"/>
      <c r="D1968" s="380"/>
      <c r="E1968" s="380"/>
      <c r="F1968" s="380"/>
      <c r="G1968" s="380"/>
      <c r="H1968" s="380"/>
    </row>
    <row r="1969" spans="1:8">
      <c r="A1969" s="380"/>
      <c r="B1969" s="380"/>
      <c r="C1969" s="380"/>
      <c r="D1969" s="380"/>
      <c r="E1969" s="380"/>
      <c r="F1969" s="380"/>
      <c r="G1969" s="380"/>
      <c r="H1969" s="380"/>
    </row>
    <row r="1970" spans="1:8">
      <c r="A1970" s="380"/>
      <c r="B1970" s="380"/>
      <c r="C1970" s="380"/>
      <c r="D1970" s="380"/>
      <c r="E1970" s="380"/>
      <c r="F1970" s="380"/>
      <c r="G1970" s="380"/>
      <c r="H1970" s="380"/>
    </row>
    <row r="1971" spans="1:8">
      <c r="A1971" s="380"/>
      <c r="B1971" s="380"/>
      <c r="C1971" s="380"/>
      <c r="D1971" s="380"/>
      <c r="E1971" s="380"/>
      <c r="F1971" s="380"/>
      <c r="G1971" s="380"/>
      <c r="H1971" s="380"/>
    </row>
    <row r="1972" spans="1:8">
      <c r="A1972" s="380"/>
      <c r="B1972" s="380"/>
      <c r="C1972" s="380"/>
      <c r="D1972" s="380"/>
      <c r="E1972" s="380"/>
      <c r="F1972" s="380"/>
      <c r="G1972" s="380"/>
      <c r="H1972" s="380"/>
    </row>
    <row r="1973" spans="1:8">
      <c r="A1973" s="380"/>
      <c r="B1973" s="380"/>
      <c r="C1973" s="380"/>
      <c r="D1973" s="380"/>
      <c r="E1973" s="380"/>
      <c r="F1973" s="380"/>
      <c r="G1973" s="380"/>
      <c r="H1973" s="380"/>
    </row>
    <row r="1974" spans="1:8">
      <c r="A1974" s="380"/>
      <c r="B1974" s="380"/>
      <c r="C1974" s="380"/>
      <c r="D1974" s="380"/>
      <c r="E1974" s="380"/>
      <c r="F1974" s="380"/>
      <c r="G1974" s="380"/>
      <c r="H1974" s="380"/>
    </row>
    <row r="1975" spans="1:8">
      <c r="A1975" s="380"/>
      <c r="B1975" s="380"/>
      <c r="C1975" s="380"/>
      <c r="D1975" s="380"/>
      <c r="E1975" s="380"/>
      <c r="F1975" s="380"/>
      <c r="G1975" s="380"/>
      <c r="H1975" s="380"/>
    </row>
    <row r="1976" spans="1:8">
      <c r="A1976" s="380"/>
      <c r="B1976" s="380"/>
      <c r="C1976" s="380"/>
      <c r="D1976" s="380"/>
      <c r="E1976" s="380"/>
      <c r="F1976" s="380"/>
      <c r="G1976" s="380"/>
      <c r="H1976" s="380"/>
    </row>
    <row r="1977" spans="1:8">
      <c r="A1977" s="380"/>
      <c r="B1977" s="380"/>
      <c r="C1977" s="380"/>
      <c r="D1977" s="380"/>
      <c r="E1977" s="380"/>
      <c r="F1977" s="380"/>
      <c r="G1977" s="380"/>
      <c r="H1977" s="380"/>
    </row>
    <row r="1978" spans="1:8">
      <c r="A1978" s="380"/>
      <c r="B1978" s="380"/>
      <c r="C1978" s="380"/>
      <c r="D1978" s="380"/>
      <c r="E1978" s="380"/>
      <c r="F1978" s="380"/>
      <c r="G1978" s="380"/>
      <c r="H1978" s="380"/>
    </row>
    <row r="1979" spans="1:8">
      <c r="A1979" s="380"/>
      <c r="B1979" s="380"/>
      <c r="C1979" s="380"/>
      <c r="D1979" s="380"/>
      <c r="E1979" s="380"/>
      <c r="F1979" s="380"/>
      <c r="G1979" s="380"/>
      <c r="H1979" s="380"/>
    </row>
    <row r="1980" spans="1:8">
      <c r="A1980" s="380"/>
      <c r="B1980" s="380"/>
      <c r="C1980" s="380"/>
      <c r="D1980" s="380"/>
      <c r="E1980" s="380"/>
      <c r="F1980" s="380"/>
      <c r="G1980" s="380"/>
      <c r="H1980" s="380"/>
    </row>
    <row r="1981" spans="1:8">
      <c r="A1981" s="380"/>
      <c r="B1981" s="380"/>
      <c r="C1981" s="380"/>
      <c r="D1981" s="380"/>
      <c r="E1981" s="380"/>
      <c r="F1981" s="380"/>
      <c r="G1981" s="380"/>
      <c r="H1981" s="380"/>
    </row>
    <row r="1982" spans="1:8">
      <c r="A1982" s="380"/>
      <c r="B1982" s="380"/>
      <c r="C1982" s="380"/>
      <c r="D1982" s="380"/>
      <c r="E1982" s="380"/>
      <c r="F1982" s="380"/>
      <c r="G1982" s="380"/>
      <c r="H1982" s="380"/>
    </row>
    <row r="1983" spans="1:8">
      <c r="A1983" s="380"/>
      <c r="B1983" s="380"/>
      <c r="C1983" s="380"/>
      <c r="D1983" s="380"/>
      <c r="E1983" s="380"/>
      <c r="F1983" s="380"/>
      <c r="G1983" s="380"/>
      <c r="H1983" s="380"/>
    </row>
    <row r="1984" spans="1:8">
      <c r="A1984" s="380"/>
      <c r="B1984" s="380"/>
      <c r="C1984" s="380"/>
      <c r="D1984" s="380"/>
      <c r="E1984" s="380"/>
      <c r="F1984" s="380"/>
      <c r="G1984" s="380"/>
      <c r="H1984" s="380"/>
    </row>
    <row r="1985" spans="1:8">
      <c r="A1985" s="380"/>
      <c r="B1985" s="380"/>
      <c r="C1985" s="380"/>
      <c r="D1985" s="380"/>
      <c r="E1985" s="380"/>
      <c r="F1985" s="380"/>
      <c r="G1985" s="380"/>
      <c r="H1985" s="380"/>
    </row>
    <row r="1986" spans="1:8">
      <c r="A1986" s="380"/>
      <c r="B1986" s="380"/>
      <c r="C1986" s="380"/>
      <c r="D1986" s="380"/>
      <c r="E1986" s="380"/>
      <c r="F1986" s="380"/>
      <c r="G1986" s="380"/>
      <c r="H1986" s="380"/>
    </row>
    <row r="1987" spans="1:8">
      <c r="A1987" s="380"/>
      <c r="B1987" s="380"/>
      <c r="C1987" s="380"/>
      <c r="D1987" s="380"/>
      <c r="E1987" s="380"/>
      <c r="F1987" s="380"/>
      <c r="G1987" s="380"/>
      <c r="H1987" s="380"/>
    </row>
    <row r="1988" spans="1:8">
      <c r="A1988" s="380"/>
      <c r="B1988" s="380"/>
      <c r="C1988" s="380"/>
      <c r="D1988" s="380"/>
      <c r="E1988" s="380"/>
      <c r="F1988" s="380"/>
      <c r="G1988" s="380"/>
      <c r="H1988" s="380"/>
    </row>
    <row r="1989" spans="1:8">
      <c r="A1989" s="380"/>
      <c r="B1989" s="380"/>
      <c r="C1989" s="380"/>
      <c r="D1989" s="380"/>
      <c r="E1989" s="380"/>
      <c r="F1989" s="380"/>
      <c r="G1989" s="380"/>
      <c r="H1989" s="380"/>
    </row>
    <row r="1990" spans="1:8">
      <c r="A1990" s="380"/>
      <c r="B1990" s="380"/>
      <c r="C1990" s="380"/>
      <c r="D1990" s="380"/>
      <c r="E1990" s="380"/>
      <c r="F1990" s="380"/>
      <c r="G1990" s="380"/>
      <c r="H1990" s="380"/>
    </row>
    <row r="1991" spans="1:8">
      <c r="A1991" s="380"/>
      <c r="B1991" s="380"/>
      <c r="C1991" s="380"/>
      <c r="D1991" s="380"/>
      <c r="E1991" s="380"/>
      <c r="F1991" s="380"/>
      <c r="G1991" s="380"/>
      <c r="H1991" s="380"/>
    </row>
    <row r="1992" spans="1:8">
      <c r="A1992" s="380"/>
      <c r="B1992" s="380"/>
      <c r="C1992" s="380"/>
      <c r="D1992" s="380"/>
      <c r="E1992" s="380"/>
      <c r="F1992" s="380"/>
      <c r="G1992" s="380"/>
      <c r="H1992" s="380"/>
    </row>
    <row r="1993" spans="1:8">
      <c r="A1993" s="380"/>
      <c r="B1993" s="380"/>
      <c r="C1993" s="380"/>
      <c r="D1993" s="380"/>
      <c r="E1993" s="380"/>
      <c r="F1993" s="380"/>
      <c r="G1993" s="380"/>
      <c r="H1993" s="380"/>
    </row>
    <row r="1994" spans="1:8">
      <c r="A1994" s="380"/>
      <c r="B1994" s="380"/>
      <c r="C1994" s="380"/>
      <c r="D1994" s="380"/>
      <c r="E1994" s="380"/>
      <c r="F1994" s="380"/>
      <c r="G1994" s="380"/>
      <c r="H1994" s="380"/>
    </row>
    <row r="1995" spans="1:8">
      <c r="A1995" s="380"/>
      <c r="B1995" s="380"/>
      <c r="C1995" s="380"/>
      <c r="D1995" s="380"/>
      <c r="E1995" s="380"/>
      <c r="F1995" s="380"/>
      <c r="G1995" s="380"/>
      <c r="H1995" s="380"/>
    </row>
    <row r="1996" spans="1:8">
      <c r="A1996" s="380"/>
      <c r="B1996" s="380"/>
      <c r="C1996" s="380"/>
      <c r="D1996" s="380"/>
      <c r="E1996" s="380"/>
      <c r="F1996" s="380"/>
      <c r="G1996" s="380"/>
      <c r="H1996" s="380"/>
    </row>
    <row r="1997" spans="1:8">
      <c r="A1997" s="380"/>
      <c r="B1997" s="380"/>
      <c r="C1997" s="380"/>
      <c r="D1997" s="380"/>
      <c r="E1997" s="380"/>
      <c r="F1997" s="380"/>
      <c r="G1997" s="380"/>
      <c r="H1997" s="380"/>
    </row>
    <row r="1998" spans="1:8">
      <c r="A1998" s="380"/>
      <c r="B1998" s="380"/>
      <c r="C1998" s="380"/>
      <c r="D1998" s="380"/>
      <c r="E1998" s="380"/>
      <c r="F1998" s="380"/>
      <c r="G1998" s="380"/>
      <c r="H1998" s="380"/>
    </row>
    <row r="1999" spans="1:8">
      <c r="A1999" s="380"/>
      <c r="B1999" s="380"/>
      <c r="C1999" s="380"/>
      <c r="D1999" s="380"/>
      <c r="E1999" s="380"/>
      <c r="F1999" s="380"/>
      <c r="G1999" s="380"/>
      <c r="H1999" s="380"/>
    </row>
    <row r="2000" spans="1:8">
      <c r="A2000" s="380"/>
      <c r="B2000" s="380"/>
      <c r="C2000" s="380"/>
      <c r="D2000" s="380"/>
      <c r="E2000" s="380"/>
      <c r="F2000" s="380"/>
      <c r="G2000" s="380"/>
      <c r="H2000" s="380"/>
    </row>
    <row r="2001" spans="1:8">
      <c r="A2001" s="380"/>
      <c r="B2001" s="380"/>
      <c r="C2001" s="380"/>
      <c r="D2001" s="380"/>
      <c r="E2001" s="380"/>
      <c r="F2001" s="380"/>
      <c r="G2001" s="380"/>
      <c r="H2001" s="380"/>
    </row>
    <row r="2002" spans="1:8">
      <c r="A2002" s="380"/>
      <c r="B2002" s="380"/>
      <c r="C2002" s="380"/>
      <c r="D2002" s="380"/>
      <c r="E2002" s="380"/>
      <c r="F2002" s="380"/>
      <c r="G2002" s="380"/>
      <c r="H2002" s="380"/>
    </row>
    <row r="2003" spans="1:8">
      <c r="A2003" s="380"/>
      <c r="B2003" s="380"/>
      <c r="C2003" s="380"/>
      <c r="D2003" s="380"/>
      <c r="E2003" s="380"/>
      <c r="F2003" s="380"/>
      <c r="G2003" s="380"/>
      <c r="H2003" s="380"/>
    </row>
    <row r="2004" spans="1:8">
      <c r="A2004" s="380"/>
      <c r="B2004" s="380"/>
      <c r="C2004" s="380"/>
      <c r="D2004" s="380"/>
      <c r="E2004" s="380"/>
      <c r="F2004" s="380"/>
      <c r="G2004" s="380"/>
      <c r="H2004" s="380"/>
    </row>
    <row r="2005" spans="1:8">
      <c r="A2005" s="380"/>
      <c r="B2005" s="380"/>
      <c r="C2005" s="380"/>
      <c r="D2005" s="380"/>
      <c r="E2005" s="380"/>
      <c r="F2005" s="380"/>
      <c r="G2005" s="380"/>
      <c r="H2005" s="380"/>
    </row>
    <row r="2006" spans="1:8">
      <c r="A2006" s="380"/>
      <c r="B2006" s="380"/>
      <c r="C2006" s="380"/>
      <c r="D2006" s="380"/>
      <c r="E2006" s="380"/>
      <c r="F2006" s="380"/>
      <c r="G2006" s="380"/>
      <c r="H2006" s="380"/>
    </row>
    <row r="2007" spans="1:8">
      <c r="A2007" s="380"/>
      <c r="B2007" s="380"/>
      <c r="C2007" s="380"/>
      <c r="D2007" s="380"/>
      <c r="E2007" s="380"/>
      <c r="F2007" s="380"/>
      <c r="G2007" s="380"/>
      <c r="H2007" s="380"/>
    </row>
    <row r="2008" spans="1:8">
      <c r="A2008" s="380"/>
      <c r="B2008" s="380"/>
      <c r="C2008" s="380"/>
      <c r="D2008" s="380"/>
      <c r="E2008" s="380"/>
      <c r="F2008" s="380"/>
      <c r="G2008" s="380"/>
      <c r="H2008" s="380"/>
    </row>
    <row r="2009" spans="1:8">
      <c r="A2009" s="380"/>
      <c r="B2009" s="380"/>
      <c r="C2009" s="380"/>
      <c r="D2009" s="380"/>
      <c r="E2009" s="380"/>
      <c r="F2009" s="380"/>
      <c r="G2009" s="380"/>
      <c r="H2009" s="380"/>
    </row>
    <row r="2010" spans="1:8">
      <c r="A2010" s="380"/>
      <c r="B2010" s="380"/>
      <c r="C2010" s="380"/>
      <c r="D2010" s="380"/>
      <c r="E2010" s="380"/>
      <c r="F2010" s="380"/>
      <c r="G2010" s="380"/>
      <c r="H2010" s="380"/>
    </row>
    <row r="2011" spans="1:8">
      <c r="A2011" s="380"/>
      <c r="B2011" s="380"/>
      <c r="C2011" s="380"/>
      <c r="D2011" s="380"/>
      <c r="E2011" s="380"/>
      <c r="F2011" s="380"/>
      <c r="G2011" s="380"/>
      <c r="H2011" s="380"/>
    </row>
    <row r="2012" spans="1:8">
      <c r="A2012" s="380"/>
      <c r="B2012" s="380"/>
      <c r="C2012" s="380"/>
      <c r="D2012" s="380"/>
      <c r="E2012" s="380"/>
      <c r="F2012" s="380"/>
      <c r="G2012" s="380"/>
      <c r="H2012" s="380"/>
    </row>
    <row r="2013" spans="1:8">
      <c r="A2013" s="380"/>
      <c r="B2013" s="380"/>
      <c r="C2013" s="380"/>
      <c r="D2013" s="380"/>
      <c r="E2013" s="380"/>
      <c r="F2013" s="380"/>
      <c r="G2013" s="380"/>
      <c r="H2013" s="380"/>
    </row>
    <row r="2014" spans="1:8">
      <c r="A2014" s="380"/>
      <c r="B2014" s="380"/>
      <c r="C2014" s="380"/>
      <c r="D2014" s="380"/>
      <c r="E2014" s="380"/>
      <c r="F2014" s="380"/>
      <c r="G2014" s="380"/>
      <c r="H2014" s="380"/>
    </row>
    <row r="2015" spans="1:8">
      <c r="A2015" s="380"/>
      <c r="B2015" s="380"/>
      <c r="C2015" s="380"/>
      <c r="D2015" s="380"/>
      <c r="E2015" s="380"/>
      <c r="F2015" s="380"/>
      <c r="G2015" s="380"/>
      <c r="H2015" s="380"/>
    </row>
    <row r="2016" spans="1:8">
      <c r="A2016" s="380"/>
      <c r="B2016" s="380"/>
      <c r="C2016" s="380"/>
      <c r="D2016" s="380"/>
      <c r="E2016" s="380"/>
      <c r="F2016" s="380"/>
      <c r="G2016" s="380"/>
      <c r="H2016" s="380"/>
    </row>
    <row r="2017" spans="1:8">
      <c r="A2017" s="380"/>
      <c r="B2017" s="380"/>
      <c r="C2017" s="380"/>
      <c r="D2017" s="380"/>
      <c r="E2017" s="380"/>
      <c r="F2017" s="380"/>
      <c r="G2017" s="380"/>
      <c r="H2017" s="380"/>
    </row>
    <row r="2018" spans="1:8">
      <c r="A2018" s="380"/>
      <c r="B2018" s="380"/>
      <c r="C2018" s="380"/>
      <c r="D2018" s="380"/>
      <c r="E2018" s="380"/>
      <c r="F2018" s="380"/>
      <c r="G2018" s="380"/>
      <c r="H2018" s="380"/>
    </row>
    <row r="2019" spans="1:8">
      <c r="A2019" s="380"/>
      <c r="B2019" s="380"/>
      <c r="C2019" s="380"/>
      <c r="D2019" s="380"/>
      <c r="E2019" s="380"/>
      <c r="F2019" s="380"/>
      <c r="G2019" s="380"/>
      <c r="H2019" s="380"/>
    </row>
    <row r="2020" spans="1:8">
      <c r="A2020" s="380"/>
      <c r="B2020" s="380"/>
      <c r="C2020" s="380"/>
      <c r="D2020" s="380"/>
      <c r="E2020" s="380"/>
      <c r="F2020" s="380"/>
      <c r="G2020" s="380"/>
      <c r="H2020" s="380"/>
    </row>
    <row r="2021" spans="1:8">
      <c r="A2021" s="380"/>
      <c r="B2021" s="380"/>
      <c r="C2021" s="380"/>
      <c r="D2021" s="380"/>
      <c r="E2021" s="380"/>
      <c r="F2021" s="380"/>
      <c r="G2021" s="380"/>
      <c r="H2021" s="380"/>
    </row>
    <row r="2022" spans="1:8">
      <c r="A2022" s="380"/>
      <c r="B2022" s="380"/>
      <c r="C2022" s="380"/>
      <c r="D2022" s="380"/>
      <c r="E2022" s="380"/>
      <c r="F2022" s="380"/>
      <c r="G2022" s="380"/>
      <c r="H2022" s="380"/>
    </row>
    <row r="2023" spans="1:8">
      <c r="A2023" s="380"/>
      <c r="B2023" s="380"/>
      <c r="C2023" s="380"/>
      <c r="D2023" s="380"/>
      <c r="E2023" s="380"/>
      <c r="F2023" s="380"/>
      <c r="G2023" s="380"/>
      <c r="H2023" s="380"/>
    </row>
    <row r="2024" spans="1:8">
      <c r="A2024" s="380"/>
      <c r="B2024" s="380"/>
      <c r="C2024" s="380"/>
      <c r="D2024" s="380"/>
      <c r="E2024" s="380"/>
      <c r="F2024" s="380"/>
      <c r="G2024" s="380"/>
      <c r="H2024" s="380"/>
    </row>
    <row r="2025" spans="1:8">
      <c r="A2025" s="380"/>
      <c r="B2025" s="380"/>
      <c r="C2025" s="380"/>
      <c r="D2025" s="380"/>
      <c r="E2025" s="380"/>
      <c r="F2025" s="380"/>
      <c r="G2025" s="380"/>
      <c r="H2025" s="380"/>
    </row>
    <row r="2026" spans="1:8">
      <c r="A2026" s="380"/>
      <c r="B2026" s="380"/>
      <c r="C2026" s="380"/>
      <c r="D2026" s="380"/>
      <c r="E2026" s="380"/>
      <c r="F2026" s="380"/>
      <c r="G2026" s="380"/>
      <c r="H2026" s="380"/>
    </row>
    <row r="2027" spans="1:8">
      <c r="A2027" s="380"/>
      <c r="B2027" s="380"/>
      <c r="C2027" s="380"/>
      <c r="D2027" s="380"/>
      <c r="E2027" s="380"/>
      <c r="F2027" s="380"/>
      <c r="G2027" s="380"/>
      <c r="H2027" s="380"/>
    </row>
    <row r="2028" spans="1:8">
      <c r="A2028" s="380"/>
      <c r="B2028" s="380"/>
      <c r="C2028" s="380"/>
      <c r="D2028" s="380"/>
      <c r="E2028" s="380"/>
      <c r="F2028" s="380"/>
      <c r="G2028" s="380"/>
      <c r="H2028" s="380"/>
    </row>
    <row r="2029" spans="1:8">
      <c r="A2029" s="380"/>
      <c r="B2029" s="380"/>
      <c r="C2029" s="380"/>
      <c r="D2029" s="380"/>
      <c r="E2029" s="380"/>
      <c r="F2029" s="380"/>
      <c r="G2029" s="380"/>
      <c r="H2029" s="380"/>
    </row>
    <row r="2030" spans="1:8">
      <c r="A2030" s="380"/>
      <c r="B2030" s="380"/>
      <c r="C2030" s="380"/>
      <c r="D2030" s="380"/>
      <c r="E2030" s="380"/>
      <c r="F2030" s="380"/>
      <c r="G2030" s="380"/>
      <c r="H2030" s="380"/>
    </row>
    <row r="2031" spans="1:8">
      <c r="A2031" s="380"/>
      <c r="B2031" s="380"/>
      <c r="C2031" s="380"/>
      <c r="D2031" s="380"/>
      <c r="E2031" s="380"/>
      <c r="F2031" s="380"/>
      <c r="G2031" s="380"/>
      <c r="H2031" s="380"/>
    </row>
    <row r="2032" spans="1:8">
      <c r="A2032" s="380"/>
      <c r="B2032" s="380"/>
      <c r="C2032" s="380"/>
      <c r="D2032" s="380"/>
      <c r="E2032" s="380"/>
      <c r="F2032" s="380"/>
      <c r="G2032" s="380"/>
      <c r="H2032" s="380"/>
    </row>
    <row r="2033" spans="1:8">
      <c r="A2033" s="380"/>
      <c r="B2033" s="380"/>
      <c r="C2033" s="380"/>
      <c r="D2033" s="380"/>
      <c r="E2033" s="380"/>
      <c r="F2033" s="380"/>
      <c r="G2033" s="380"/>
      <c r="H2033" s="380"/>
    </row>
    <row r="2034" spans="1:8">
      <c r="A2034" s="380"/>
      <c r="B2034" s="380"/>
      <c r="C2034" s="380"/>
      <c r="D2034" s="380"/>
      <c r="E2034" s="380"/>
      <c r="F2034" s="380"/>
      <c r="G2034" s="380"/>
      <c r="H2034" s="380"/>
    </row>
    <row r="2035" spans="1:8">
      <c r="A2035" s="380"/>
      <c r="B2035" s="380"/>
      <c r="C2035" s="380"/>
      <c r="D2035" s="380"/>
      <c r="E2035" s="380"/>
      <c r="F2035" s="380"/>
      <c r="G2035" s="380"/>
      <c r="H2035" s="380"/>
    </row>
    <row r="2036" spans="1:8">
      <c r="A2036" s="380"/>
      <c r="B2036" s="380"/>
      <c r="C2036" s="380"/>
      <c r="D2036" s="380"/>
      <c r="E2036" s="380"/>
      <c r="F2036" s="380"/>
      <c r="G2036" s="380"/>
      <c r="H2036" s="380"/>
    </row>
    <row r="2037" spans="1:8">
      <c r="A2037" s="380"/>
      <c r="B2037" s="380"/>
      <c r="C2037" s="380"/>
      <c r="D2037" s="380"/>
      <c r="E2037" s="380"/>
      <c r="F2037" s="380"/>
      <c r="G2037" s="380"/>
      <c r="H2037" s="380"/>
    </row>
    <row r="2038" spans="1:8">
      <c r="A2038" s="380"/>
      <c r="B2038" s="380"/>
      <c r="C2038" s="380"/>
      <c r="D2038" s="380"/>
      <c r="E2038" s="380"/>
      <c r="F2038" s="380"/>
      <c r="G2038" s="380"/>
      <c r="H2038" s="380"/>
    </row>
    <row r="2039" spans="1:8">
      <c r="A2039" s="380"/>
      <c r="B2039" s="380"/>
      <c r="C2039" s="380"/>
      <c r="D2039" s="380"/>
      <c r="E2039" s="380"/>
      <c r="F2039" s="380"/>
      <c r="G2039" s="380"/>
      <c r="H2039" s="380"/>
    </row>
    <row r="2040" spans="1:8">
      <c r="A2040" s="380"/>
      <c r="B2040" s="380"/>
      <c r="C2040" s="380"/>
      <c r="D2040" s="380"/>
      <c r="E2040" s="380"/>
      <c r="F2040" s="380"/>
      <c r="G2040" s="380"/>
      <c r="H2040" s="380"/>
    </row>
    <row r="2041" spans="1:8">
      <c r="A2041" s="380"/>
      <c r="B2041" s="380"/>
      <c r="C2041" s="380"/>
      <c r="D2041" s="380"/>
      <c r="E2041" s="380"/>
      <c r="F2041" s="380"/>
      <c r="G2041" s="380"/>
      <c r="H2041" s="380"/>
    </row>
    <row r="2042" spans="1:8">
      <c r="A2042" s="380"/>
      <c r="B2042" s="380"/>
      <c r="C2042" s="380"/>
      <c r="D2042" s="380"/>
      <c r="E2042" s="380"/>
      <c r="F2042" s="380"/>
      <c r="G2042" s="380"/>
      <c r="H2042" s="380"/>
    </row>
    <row r="2043" spans="1:8">
      <c r="A2043" s="380"/>
      <c r="B2043" s="380"/>
      <c r="C2043" s="380"/>
      <c r="D2043" s="380"/>
      <c r="E2043" s="380"/>
      <c r="F2043" s="380"/>
      <c r="G2043" s="380"/>
      <c r="H2043" s="380"/>
    </row>
    <row r="2044" spans="1:8">
      <c r="A2044" s="380"/>
      <c r="B2044" s="380"/>
      <c r="C2044" s="380"/>
      <c r="D2044" s="380"/>
      <c r="E2044" s="380"/>
      <c r="F2044" s="380"/>
      <c r="G2044" s="380"/>
      <c r="H2044" s="380"/>
    </row>
    <row r="2045" spans="1:8">
      <c r="A2045" s="380"/>
      <c r="B2045" s="380"/>
      <c r="C2045" s="380"/>
      <c r="D2045" s="380"/>
      <c r="E2045" s="380"/>
      <c r="F2045" s="380"/>
      <c r="G2045" s="380"/>
      <c r="H2045" s="380"/>
    </row>
    <row r="2046" spans="1:8">
      <c r="A2046" s="380"/>
      <c r="B2046" s="380"/>
      <c r="C2046" s="380"/>
      <c r="D2046" s="380"/>
      <c r="E2046" s="380"/>
      <c r="F2046" s="380"/>
      <c r="G2046" s="380"/>
      <c r="H2046" s="380"/>
    </row>
    <row r="2047" spans="1:8">
      <c r="A2047" s="380"/>
      <c r="B2047" s="380"/>
      <c r="C2047" s="380"/>
      <c r="D2047" s="380"/>
      <c r="E2047" s="380"/>
      <c r="F2047" s="380"/>
      <c r="G2047" s="380"/>
      <c r="H2047" s="380"/>
    </row>
    <row r="2048" spans="1:8">
      <c r="A2048" s="380"/>
      <c r="B2048" s="380"/>
      <c r="C2048" s="380"/>
      <c r="D2048" s="380"/>
      <c r="E2048" s="380"/>
      <c r="F2048" s="380"/>
      <c r="G2048" s="380"/>
      <c r="H2048" s="380"/>
    </row>
    <row r="2049" spans="1:8">
      <c r="A2049" s="380"/>
      <c r="B2049" s="380"/>
      <c r="C2049" s="380"/>
      <c r="D2049" s="380"/>
      <c r="E2049" s="380"/>
      <c r="F2049" s="380"/>
      <c r="G2049" s="380"/>
      <c r="H2049" s="380"/>
    </row>
    <row r="2050" spans="1:8">
      <c r="A2050" s="380"/>
      <c r="B2050" s="380"/>
      <c r="C2050" s="380"/>
      <c r="D2050" s="380"/>
      <c r="E2050" s="380"/>
      <c r="F2050" s="380"/>
      <c r="G2050" s="380"/>
      <c r="H2050" s="380"/>
    </row>
    <row r="2051" spans="1:8">
      <c r="A2051" s="380"/>
      <c r="B2051" s="380"/>
      <c r="C2051" s="380"/>
      <c r="D2051" s="380"/>
      <c r="E2051" s="380"/>
      <c r="F2051" s="380"/>
      <c r="G2051" s="380"/>
      <c r="H2051" s="380"/>
    </row>
    <row r="2052" spans="1:8">
      <c r="A2052" s="380"/>
      <c r="B2052" s="380"/>
      <c r="C2052" s="380"/>
      <c r="D2052" s="380"/>
      <c r="E2052" s="380"/>
      <c r="F2052" s="380"/>
      <c r="G2052" s="380"/>
      <c r="H2052" s="380"/>
    </row>
    <row r="2053" spans="1:8">
      <c r="A2053" s="380"/>
      <c r="B2053" s="380"/>
      <c r="C2053" s="380"/>
      <c r="D2053" s="380"/>
      <c r="E2053" s="380"/>
      <c r="F2053" s="380"/>
      <c r="G2053" s="380"/>
      <c r="H2053" s="380"/>
    </row>
    <row r="2054" spans="1:8">
      <c r="A2054" s="380"/>
      <c r="B2054" s="380"/>
      <c r="C2054" s="380"/>
      <c r="D2054" s="380"/>
      <c r="E2054" s="380"/>
      <c r="F2054" s="380"/>
      <c r="G2054" s="380"/>
      <c r="H2054" s="380"/>
    </row>
    <row r="2055" spans="1:8">
      <c r="A2055" s="380"/>
      <c r="B2055" s="380"/>
      <c r="C2055" s="380"/>
      <c r="D2055" s="380"/>
      <c r="E2055" s="380"/>
      <c r="F2055" s="380"/>
      <c r="G2055" s="380"/>
      <c r="H2055" s="380"/>
    </row>
    <row r="2056" spans="1:8">
      <c r="A2056" s="380"/>
      <c r="B2056" s="380"/>
      <c r="C2056" s="380"/>
      <c r="D2056" s="380"/>
      <c r="E2056" s="380"/>
      <c r="F2056" s="380"/>
      <c r="G2056" s="380"/>
      <c r="H2056" s="380"/>
    </row>
    <row r="2057" spans="1:8">
      <c r="A2057" s="380"/>
      <c r="B2057" s="380"/>
      <c r="C2057" s="380"/>
      <c r="D2057" s="380"/>
      <c r="E2057" s="380"/>
      <c r="F2057" s="380"/>
      <c r="G2057" s="380"/>
      <c r="H2057" s="380"/>
    </row>
    <row r="2058" spans="1:8">
      <c r="A2058" s="380"/>
      <c r="B2058" s="380"/>
      <c r="C2058" s="380"/>
      <c r="D2058" s="380"/>
      <c r="E2058" s="380"/>
      <c r="F2058" s="380"/>
      <c r="G2058" s="380"/>
      <c r="H2058" s="380"/>
    </row>
    <row r="2059" spans="1:8">
      <c r="A2059" s="380"/>
      <c r="B2059" s="380"/>
      <c r="C2059" s="380"/>
      <c r="D2059" s="380"/>
      <c r="E2059" s="380"/>
      <c r="F2059" s="380"/>
      <c r="G2059" s="380"/>
      <c r="H2059" s="380"/>
    </row>
    <row r="2060" spans="1:8">
      <c r="A2060" s="380"/>
      <c r="B2060" s="380"/>
      <c r="C2060" s="380"/>
      <c r="D2060" s="380"/>
      <c r="E2060" s="380"/>
      <c r="F2060" s="380"/>
      <c r="G2060" s="380"/>
      <c r="H2060" s="380"/>
    </row>
    <row r="2061" spans="1:8">
      <c r="A2061" s="380"/>
      <c r="B2061" s="380"/>
      <c r="C2061" s="380"/>
      <c r="D2061" s="380"/>
      <c r="E2061" s="380"/>
      <c r="F2061" s="380"/>
      <c r="G2061" s="380"/>
      <c r="H2061" s="380"/>
    </row>
    <row r="2062" spans="1:8">
      <c r="A2062" s="380"/>
      <c r="B2062" s="380"/>
      <c r="C2062" s="380"/>
      <c r="D2062" s="380"/>
      <c r="E2062" s="380"/>
      <c r="F2062" s="380"/>
      <c r="G2062" s="380"/>
      <c r="H2062" s="380"/>
    </row>
    <row r="2063" spans="1:8">
      <c r="A2063" s="380"/>
      <c r="B2063" s="380"/>
      <c r="C2063" s="380"/>
      <c r="D2063" s="380"/>
      <c r="E2063" s="380"/>
      <c r="F2063" s="380"/>
      <c r="G2063" s="380"/>
      <c r="H2063" s="380"/>
    </row>
    <row r="2064" spans="1:8">
      <c r="A2064" s="380"/>
      <c r="B2064" s="380"/>
      <c r="C2064" s="380"/>
      <c r="D2064" s="380"/>
      <c r="E2064" s="380"/>
      <c r="F2064" s="380"/>
      <c r="G2064" s="380"/>
      <c r="H2064" s="380"/>
    </row>
    <row r="2065" spans="1:8">
      <c r="A2065" s="380"/>
      <c r="B2065" s="380"/>
      <c r="C2065" s="380"/>
      <c r="D2065" s="380"/>
      <c r="E2065" s="380"/>
      <c r="F2065" s="380"/>
      <c r="G2065" s="380"/>
      <c r="H2065" s="380"/>
    </row>
    <row r="2066" spans="1:8">
      <c r="A2066" s="380"/>
      <c r="B2066" s="380"/>
      <c r="C2066" s="380"/>
      <c r="D2066" s="380"/>
      <c r="E2066" s="380"/>
      <c r="F2066" s="380"/>
      <c r="G2066" s="380"/>
      <c r="H2066" s="380"/>
    </row>
    <row r="2067" spans="1:8">
      <c r="A2067" s="380"/>
      <c r="B2067" s="380"/>
      <c r="C2067" s="380"/>
      <c r="D2067" s="380"/>
      <c r="E2067" s="380"/>
      <c r="F2067" s="380"/>
      <c r="G2067" s="380"/>
      <c r="H2067" s="380"/>
    </row>
    <row r="2068" spans="1:8">
      <c r="A2068" s="380"/>
      <c r="B2068" s="380"/>
      <c r="C2068" s="380"/>
      <c r="D2068" s="380"/>
      <c r="E2068" s="380"/>
      <c r="F2068" s="380"/>
      <c r="G2068" s="380"/>
      <c r="H2068" s="380"/>
    </row>
    <row r="2069" spans="1:8">
      <c r="A2069" s="380"/>
      <c r="B2069" s="380"/>
      <c r="C2069" s="380"/>
      <c r="D2069" s="380"/>
      <c r="E2069" s="380"/>
      <c r="F2069" s="380"/>
      <c r="G2069" s="380"/>
      <c r="H2069" s="380"/>
    </row>
    <row r="2070" spans="1:8">
      <c r="A2070" s="380"/>
      <c r="B2070" s="380"/>
      <c r="C2070" s="380"/>
      <c r="D2070" s="380"/>
      <c r="E2070" s="380"/>
      <c r="F2070" s="380"/>
      <c r="G2070" s="380"/>
      <c r="H2070" s="380"/>
    </row>
    <row r="2071" spans="1:8">
      <c r="A2071" s="380"/>
      <c r="B2071" s="380"/>
      <c r="C2071" s="380"/>
      <c r="D2071" s="380"/>
      <c r="E2071" s="380"/>
      <c r="F2071" s="380"/>
      <c r="G2071" s="380"/>
      <c r="H2071" s="380"/>
    </row>
    <row r="2072" spans="1:8">
      <c r="A2072" s="380"/>
      <c r="B2072" s="380"/>
      <c r="C2072" s="380"/>
      <c r="D2072" s="380"/>
      <c r="E2072" s="380"/>
      <c r="F2072" s="380"/>
      <c r="G2072" s="380"/>
      <c r="H2072" s="380"/>
    </row>
    <row r="2073" spans="1:8">
      <c r="A2073" s="380"/>
      <c r="B2073" s="380"/>
      <c r="C2073" s="380"/>
      <c r="D2073" s="380"/>
      <c r="E2073" s="380"/>
      <c r="F2073" s="380"/>
      <c r="G2073" s="380"/>
      <c r="H2073" s="380"/>
    </row>
    <row r="2074" spans="1:8">
      <c r="A2074" s="380"/>
      <c r="B2074" s="380"/>
      <c r="C2074" s="380"/>
      <c r="D2074" s="380"/>
      <c r="E2074" s="380"/>
      <c r="F2074" s="380"/>
      <c r="G2074" s="380"/>
      <c r="H2074" s="380"/>
    </row>
    <row r="2075" spans="1:8">
      <c r="A2075" s="380"/>
      <c r="B2075" s="380"/>
      <c r="C2075" s="380"/>
      <c r="D2075" s="380"/>
      <c r="E2075" s="380"/>
      <c r="F2075" s="380"/>
      <c r="G2075" s="380"/>
      <c r="H2075" s="380"/>
    </row>
    <row r="2076" spans="1:8">
      <c r="A2076" s="380"/>
      <c r="B2076" s="380"/>
      <c r="C2076" s="380"/>
      <c r="D2076" s="380"/>
      <c r="E2076" s="380"/>
      <c r="F2076" s="380"/>
      <c r="G2076" s="380"/>
      <c r="H2076" s="380"/>
    </row>
    <row r="2077" spans="1:8">
      <c r="A2077" s="380"/>
      <c r="B2077" s="380"/>
      <c r="C2077" s="380"/>
      <c r="D2077" s="380"/>
      <c r="E2077" s="380"/>
      <c r="F2077" s="380"/>
      <c r="G2077" s="380"/>
      <c r="H2077" s="380"/>
    </row>
    <row r="2078" spans="1:8">
      <c r="A2078" s="380"/>
      <c r="B2078" s="380"/>
      <c r="C2078" s="380"/>
      <c r="D2078" s="380"/>
      <c r="E2078" s="380"/>
      <c r="F2078" s="380"/>
      <c r="G2078" s="380"/>
      <c r="H2078" s="380"/>
    </row>
    <row r="2079" spans="1:8">
      <c r="A2079" s="380"/>
      <c r="B2079" s="380"/>
      <c r="C2079" s="380"/>
      <c r="D2079" s="380"/>
      <c r="E2079" s="380"/>
      <c r="F2079" s="380"/>
      <c r="G2079" s="380"/>
      <c r="H2079" s="380"/>
    </row>
    <row r="2080" spans="1:8">
      <c r="A2080" s="380"/>
      <c r="B2080" s="380"/>
      <c r="C2080" s="380"/>
      <c r="D2080" s="380"/>
      <c r="E2080" s="380"/>
      <c r="F2080" s="380"/>
      <c r="G2080" s="380"/>
      <c r="H2080" s="380"/>
    </row>
    <row r="2081" spans="1:8">
      <c r="A2081" s="380"/>
      <c r="B2081" s="380"/>
      <c r="C2081" s="380"/>
      <c r="D2081" s="380"/>
      <c r="E2081" s="380"/>
      <c r="F2081" s="380"/>
      <c r="G2081" s="380"/>
      <c r="H2081" s="380"/>
    </row>
    <row r="2082" spans="1:8">
      <c r="A2082" s="380"/>
      <c r="B2082" s="380"/>
      <c r="C2082" s="380"/>
      <c r="D2082" s="380"/>
      <c r="E2082" s="380"/>
      <c r="F2082" s="380"/>
      <c r="G2082" s="380"/>
      <c r="H2082" s="380"/>
    </row>
    <row r="2083" spans="1:8">
      <c r="A2083" s="380"/>
      <c r="B2083" s="380"/>
      <c r="C2083" s="380"/>
      <c r="D2083" s="380"/>
      <c r="E2083" s="380"/>
      <c r="F2083" s="380"/>
      <c r="G2083" s="380"/>
      <c r="H2083" s="380"/>
    </row>
    <row r="2084" spans="1:8">
      <c r="A2084" s="380"/>
      <c r="B2084" s="380"/>
      <c r="C2084" s="380"/>
      <c r="D2084" s="380"/>
      <c r="E2084" s="380"/>
      <c r="F2084" s="380"/>
      <c r="G2084" s="380"/>
      <c r="H2084" s="380"/>
    </row>
    <row r="2085" spans="1:8">
      <c r="A2085" s="380"/>
      <c r="B2085" s="380"/>
      <c r="C2085" s="380"/>
      <c r="D2085" s="380"/>
      <c r="E2085" s="380"/>
      <c r="F2085" s="380"/>
      <c r="G2085" s="380"/>
      <c r="H2085" s="380"/>
    </row>
    <row r="2086" spans="1:8">
      <c r="A2086" s="380"/>
      <c r="B2086" s="380"/>
      <c r="C2086" s="380"/>
      <c r="D2086" s="380"/>
      <c r="E2086" s="380"/>
      <c r="F2086" s="380"/>
      <c r="G2086" s="380"/>
      <c r="H2086" s="380"/>
    </row>
    <row r="2087" spans="1:8">
      <c r="A2087" s="380"/>
      <c r="B2087" s="380"/>
      <c r="C2087" s="380"/>
      <c r="D2087" s="380"/>
      <c r="E2087" s="380"/>
      <c r="F2087" s="380"/>
      <c r="G2087" s="380"/>
      <c r="H2087" s="380"/>
    </row>
    <row r="2088" spans="1:8">
      <c r="A2088" s="380"/>
      <c r="B2088" s="380"/>
      <c r="C2088" s="380"/>
      <c r="D2088" s="380"/>
      <c r="E2088" s="380"/>
      <c r="F2088" s="380"/>
      <c r="G2088" s="380"/>
      <c r="H2088" s="380"/>
    </row>
    <row r="2089" spans="1:8">
      <c r="A2089" s="380"/>
      <c r="B2089" s="380"/>
      <c r="C2089" s="380"/>
      <c r="D2089" s="380"/>
      <c r="E2089" s="380"/>
      <c r="F2089" s="380"/>
      <c r="G2089" s="380"/>
      <c r="H2089" s="380"/>
    </row>
    <row r="2090" spans="1:8">
      <c r="A2090" s="380"/>
      <c r="B2090" s="380"/>
      <c r="C2090" s="380"/>
      <c r="D2090" s="380"/>
      <c r="E2090" s="380"/>
      <c r="F2090" s="380"/>
      <c r="G2090" s="380"/>
      <c r="H2090" s="380"/>
    </row>
    <row r="2091" spans="1:8">
      <c r="A2091" s="380"/>
      <c r="B2091" s="380"/>
      <c r="C2091" s="380"/>
      <c r="D2091" s="380"/>
      <c r="E2091" s="380"/>
      <c r="F2091" s="380"/>
      <c r="G2091" s="380"/>
      <c r="H2091" s="380"/>
    </row>
    <row r="2092" spans="1:8">
      <c r="A2092" s="380"/>
      <c r="B2092" s="380"/>
      <c r="C2092" s="380"/>
      <c r="D2092" s="380"/>
      <c r="E2092" s="380"/>
      <c r="F2092" s="380"/>
      <c r="G2092" s="380"/>
      <c r="H2092" s="380"/>
    </row>
    <row r="2093" spans="1:8">
      <c r="A2093" s="380"/>
      <c r="B2093" s="380"/>
      <c r="C2093" s="380"/>
      <c r="D2093" s="380"/>
      <c r="E2093" s="380"/>
      <c r="F2093" s="380"/>
      <c r="G2093" s="380"/>
      <c r="H2093" s="380"/>
    </row>
    <row r="2094" spans="1:8">
      <c r="A2094" s="380"/>
      <c r="B2094" s="380"/>
      <c r="C2094" s="380"/>
      <c r="D2094" s="380"/>
      <c r="E2094" s="380"/>
      <c r="F2094" s="380"/>
      <c r="G2094" s="380"/>
      <c r="H2094" s="380"/>
    </row>
    <row r="2095" spans="1:8">
      <c r="A2095" s="380"/>
      <c r="B2095" s="380"/>
      <c r="C2095" s="380"/>
      <c r="D2095" s="380"/>
      <c r="E2095" s="380"/>
      <c r="F2095" s="380"/>
      <c r="G2095" s="380"/>
      <c r="H2095" s="380"/>
    </row>
    <row r="2096" spans="1:8">
      <c r="A2096" s="380"/>
      <c r="B2096" s="380"/>
      <c r="C2096" s="380"/>
      <c r="D2096" s="380"/>
      <c r="E2096" s="380"/>
      <c r="F2096" s="380"/>
      <c r="G2096" s="380"/>
      <c r="H2096" s="380"/>
    </row>
    <row r="2097" spans="1:8">
      <c r="A2097" s="380"/>
      <c r="B2097" s="380"/>
      <c r="C2097" s="380"/>
      <c r="D2097" s="380"/>
      <c r="E2097" s="380"/>
      <c r="F2097" s="380"/>
      <c r="G2097" s="380"/>
      <c r="H2097" s="380"/>
    </row>
    <row r="2098" spans="1:8">
      <c r="A2098" s="380"/>
      <c r="B2098" s="380"/>
      <c r="C2098" s="380"/>
      <c r="D2098" s="380"/>
      <c r="E2098" s="380"/>
      <c r="F2098" s="380"/>
      <c r="G2098" s="380"/>
      <c r="H2098" s="380"/>
    </row>
    <row r="2099" spans="1:8">
      <c r="A2099" s="380"/>
      <c r="B2099" s="380"/>
      <c r="C2099" s="380"/>
      <c r="D2099" s="380"/>
      <c r="E2099" s="380"/>
      <c r="F2099" s="380"/>
      <c r="G2099" s="380"/>
      <c r="H2099" s="380"/>
    </row>
    <row r="2100" spans="1:8">
      <c r="A2100" s="380"/>
      <c r="B2100" s="380"/>
      <c r="C2100" s="380"/>
      <c r="D2100" s="380"/>
      <c r="E2100" s="380"/>
      <c r="F2100" s="380"/>
      <c r="G2100" s="380"/>
      <c r="H2100" s="380"/>
    </row>
    <row r="2101" spans="1:8">
      <c r="A2101" s="380"/>
      <c r="B2101" s="380"/>
      <c r="C2101" s="380"/>
      <c r="D2101" s="380"/>
      <c r="E2101" s="380"/>
      <c r="F2101" s="380"/>
      <c r="G2101" s="380"/>
      <c r="H2101" s="380"/>
    </row>
    <row r="2102" spans="1:8">
      <c r="A2102" s="380"/>
      <c r="B2102" s="380"/>
      <c r="C2102" s="380"/>
      <c r="D2102" s="380"/>
      <c r="E2102" s="380"/>
      <c r="F2102" s="380"/>
      <c r="G2102" s="380"/>
      <c r="H2102" s="380"/>
    </row>
    <row r="2103" spans="1:8">
      <c r="A2103" s="380"/>
      <c r="B2103" s="380"/>
      <c r="C2103" s="380"/>
      <c r="D2103" s="380"/>
      <c r="E2103" s="380"/>
      <c r="F2103" s="380"/>
      <c r="G2103" s="380"/>
      <c r="H2103" s="380"/>
    </row>
    <row r="2104" spans="1:8">
      <c r="A2104" s="380"/>
      <c r="B2104" s="380"/>
      <c r="C2104" s="380"/>
      <c r="D2104" s="380"/>
      <c r="E2104" s="380"/>
      <c r="F2104" s="380"/>
      <c r="G2104" s="380"/>
      <c r="H2104" s="380"/>
    </row>
    <row r="2105" spans="1:8">
      <c r="A2105" s="380"/>
      <c r="B2105" s="380"/>
      <c r="C2105" s="380"/>
      <c r="D2105" s="380"/>
      <c r="E2105" s="380"/>
      <c r="F2105" s="380"/>
      <c r="G2105" s="380"/>
      <c r="H2105" s="380"/>
    </row>
    <row r="2106" spans="1:8">
      <c r="A2106" s="380"/>
      <c r="B2106" s="380"/>
      <c r="C2106" s="380"/>
      <c r="D2106" s="380"/>
      <c r="E2106" s="380"/>
      <c r="F2106" s="380"/>
      <c r="G2106" s="380"/>
      <c r="H2106" s="380"/>
    </row>
    <row r="2107" spans="1:8">
      <c r="A2107" s="380"/>
      <c r="B2107" s="380"/>
      <c r="C2107" s="380"/>
      <c r="D2107" s="380"/>
      <c r="E2107" s="380"/>
      <c r="F2107" s="380"/>
      <c r="G2107" s="380"/>
      <c r="H2107" s="380"/>
    </row>
    <row r="2108" spans="1:8">
      <c r="A2108" s="380"/>
      <c r="B2108" s="380"/>
      <c r="C2108" s="380"/>
      <c r="D2108" s="380"/>
      <c r="E2108" s="380"/>
      <c r="F2108" s="380"/>
      <c r="G2108" s="380"/>
      <c r="H2108" s="380"/>
    </row>
    <row r="2109" spans="1:8">
      <c r="A2109" s="380"/>
      <c r="B2109" s="380"/>
      <c r="C2109" s="380"/>
      <c r="D2109" s="380"/>
      <c r="E2109" s="380"/>
      <c r="F2109" s="380"/>
      <c r="G2109" s="380"/>
      <c r="H2109" s="380"/>
    </row>
    <row r="2110" spans="1:8">
      <c r="A2110" s="380"/>
      <c r="B2110" s="380"/>
      <c r="C2110" s="380"/>
      <c r="D2110" s="380"/>
      <c r="E2110" s="380"/>
      <c r="F2110" s="380"/>
      <c r="G2110" s="380"/>
      <c r="H2110" s="380"/>
    </row>
    <row r="2111" spans="1:8">
      <c r="A2111" s="380"/>
      <c r="B2111" s="380"/>
      <c r="C2111" s="380"/>
      <c r="D2111" s="380"/>
      <c r="E2111" s="380"/>
      <c r="F2111" s="380"/>
      <c r="G2111" s="380"/>
      <c r="H2111" s="380"/>
    </row>
    <row r="2112" spans="1:8">
      <c r="A2112" s="380"/>
      <c r="B2112" s="380"/>
      <c r="C2112" s="380"/>
      <c r="D2112" s="380"/>
      <c r="E2112" s="380"/>
      <c r="F2112" s="380"/>
      <c r="G2112" s="380"/>
      <c r="H2112" s="380"/>
    </row>
    <row r="2113" spans="1:8">
      <c r="A2113" s="380"/>
      <c r="B2113" s="380"/>
      <c r="C2113" s="380"/>
      <c r="D2113" s="380"/>
      <c r="E2113" s="380"/>
      <c r="F2113" s="380"/>
      <c r="G2113" s="380"/>
      <c r="H2113" s="380"/>
    </row>
    <row r="2114" spans="1:8">
      <c r="A2114" s="380"/>
      <c r="B2114" s="380"/>
      <c r="C2114" s="380"/>
      <c r="D2114" s="380"/>
      <c r="E2114" s="380"/>
      <c r="F2114" s="380"/>
      <c r="G2114" s="380"/>
      <c r="H2114" s="380"/>
    </row>
    <row r="2115" spans="1:8">
      <c r="A2115" s="380"/>
      <c r="B2115" s="380"/>
      <c r="C2115" s="380"/>
      <c r="D2115" s="380"/>
      <c r="E2115" s="380"/>
      <c r="F2115" s="380"/>
      <c r="G2115" s="380"/>
      <c r="H2115" s="380"/>
    </row>
    <row r="2116" spans="1:8">
      <c r="A2116" s="380"/>
      <c r="B2116" s="380"/>
      <c r="C2116" s="380"/>
      <c r="D2116" s="380"/>
      <c r="E2116" s="380"/>
      <c r="F2116" s="380"/>
      <c r="G2116" s="380"/>
      <c r="H2116" s="380"/>
    </row>
    <row r="2117" spans="1:8">
      <c r="A2117" s="380"/>
      <c r="B2117" s="380"/>
      <c r="C2117" s="380"/>
      <c r="D2117" s="380"/>
      <c r="E2117" s="380"/>
      <c r="F2117" s="380"/>
      <c r="G2117" s="380"/>
      <c r="H2117" s="380"/>
    </row>
    <row r="2118" spans="1:8">
      <c r="A2118" s="380"/>
      <c r="B2118" s="380"/>
      <c r="C2118" s="380"/>
      <c r="D2118" s="380"/>
      <c r="E2118" s="380"/>
      <c r="F2118" s="380"/>
      <c r="G2118" s="380"/>
      <c r="H2118" s="380"/>
    </row>
    <row r="2119" spans="1:8">
      <c r="A2119" s="380"/>
      <c r="B2119" s="380"/>
      <c r="C2119" s="380"/>
      <c r="D2119" s="380"/>
      <c r="E2119" s="380"/>
      <c r="F2119" s="380"/>
      <c r="G2119" s="380"/>
      <c r="H2119" s="380"/>
    </row>
    <row r="2120" spans="1:8">
      <c r="A2120" s="380"/>
      <c r="B2120" s="380"/>
      <c r="C2120" s="380"/>
      <c r="D2120" s="380"/>
      <c r="E2120" s="380"/>
      <c r="F2120" s="380"/>
      <c r="G2120" s="380"/>
      <c r="H2120" s="380"/>
    </row>
    <row r="2121" spans="1:8">
      <c r="A2121" s="380"/>
      <c r="B2121" s="380"/>
      <c r="C2121" s="380"/>
      <c r="D2121" s="380"/>
      <c r="E2121" s="380"/>
      <c r="F2121" s="380"/>
      <c r="G2121" s="380"/>
      <c r="H2121" s="380"/>
    </row>
    <row r="2122" spans="1:8">
      <c r="A2122" s="380"/>
      <c r="B2122" s="380"/>
      <c r="C2122" s="380"/>
      <c r="D2122" s="380"/>
      <c r="E2122" s="380"/>
      <c r="F2122" s="380"/>
      <c r="G2122" s="380"/>
      <c r="H2122" s="380"/>
    </row>
    <row r="2123" spans="1:8">
      <c r="A2123" s="380"/>
      <c r="B2123" s="380"/>
      <c r="C2123" s="380"/>
      <c r="D2123" s="380"/>
      <c r="E2123" s="380"/>
      <c r="F2123" s="380"/>
      <c r="G2123" s="380"/>
      <c r="H2123" s="380"/>
    </row>
    <row r="2124" spans="1:8">
      <c r="A2124" s="380"/>
      <c r="B2124" s="380"/>
      <c r="C2124" s="380"/>
      <c r="D2124" s="380"/>
      <c r="E2124" s="380"/>
      <c r="F2124" s="380"/>
      <c r="G2124" s="380"/>
      <c r="H2124" s="380"/>
    </row>
    <row r="2125" spans="1:8">
      <c r="A2125" s="380"/>
      <c r="B2125" s="380"/>
      <c r="C2125" s="380"/>
      <c r="D2125" s="380"/>
      <c r="E2125" s="380"/>
      <c r="F2125" s="380"/>
      <c r="G2125" s="380"/>
      <c r="H2125" s="380"/>
    </row>
    <row r="2126" spans="1:8">
      <c r="A2126" s="380"/>
      <c r="B2126" s="380"/>
      <c r="C2126" s="380"/>
      <c r="D2126" s="380"/>
      <c r="E2126" s="380"/>
      <c r="F2126" s="380"/>
      <c r="G2126" s="380"/>
      <c r="H2126" s="380"/>
    </row>
    <row r="2127" spans="1:8">
      <c r="A2127" s="380"/>
      <c r="B2127" s="380"/>
      <c r="C2127" s="380"/>
      <c r="D2127" s="380"/>
      <c r="E2127" s="380"/>
      <c r="F2127" s="380"/>
      <c r="G2127" s="380"/>
      <c r="H2127" s="380"/>
    </row>
    <row r="2128" spans="1:8">
      <c r="A2128" s="380"/>
      <c r="B2128" s="380"/>
      <c r="C2128" s="380"/>
      <c r="D2128" s="380"/>
      <c r="E2128" s="380"/>
      <c r="F2128" s="380"/>
      <c r="G2128" s="380"/>
      <c r="H2128" s="380"/>
    </row>
    <row r="2129" spans="1:8">
      <c r="A2129" s="380"/>
      <c r="B2129" s="380"/>
      <c r="C2129" s="380"/>
      <c r="D2129" s="380"/>
      <c r="E2129" s="380"/>
      <c r="F2129" s="380"/>
      <c r="G2129" s="380"/>
      <c r="H2129" s="380"/>
    </row>
    <row r="2130" spans="1:8">
      <c r="A2130" s="380"/>
      <c r="B2130" s="380"/>
      <c r="C2130" s="380"/>
      <c r="D2130" s="380"/>
      <c r="E2130" s="380"/>
      <c r="F2130" s="380"/>
      <c r="G2130" s="380"/>
      <c r="H2130" s="380"/>
    </row>
    <row r="2131" spans="1:8">
      <c r="A2131" s="380"/>
      <c r="B2131" s="380"/>
      <c r="C2131" s="380"/>
      <c r="D2131" s="380"/>
      <c r="E2131" s="380"/>
      <c r="F2131" s="380"/>
      <c r="G2131" s="380"/>
      <c r="H2131" s="380"/>
    </row>
    <row r="2132" spans="1:8">
      <c r="A2132" s="380"/>
      <c r="B2132" s="380"/>
      <c r="C2132" s="380"/>
      <c r="D2132" s="380"/>
      <c r="E2132" s="380"/>
      <c r="F2132" s="380"/>
      <c r="G2132" s="380"/>
      <c r="H2132" s="380"/>
    </row>
    <row r="2133" spans="1:8">
      <c r="A2133" s="380"/>
      <c r="B2133" s="380"/>
      <c r="C2133" s="380"/>
      <c r="D2133" s="380"/>
      <c r="E2133" s="380"/>
      <c r="F2133" s="380"/>
      <c r="G2133" s="380"/>
      <c r="H2133" s="380"/>
    </row>
    <row r="2134" spans="1:8">
      <c r="A2134" s="380"/>
      <c r="B2134" s="380"/>
      <c r="C2134" s="380"/>
      <c r="D2134" s="380"/>
      <c r="E2134" s="380"/>
      <c r="F2134" s="380"/>
      <c r="G2134" s="380"/>
      <c r="H2134" s="380"/>
    </row>
    <row r="2135" spans="1:8">
      <c r="A2135" s="380"/>
      <c r="B2135" s="380"/>
      <c r="C2135" s="380"/>
      <c r="D2135" s="380"/>
      <c r="E2135" s="380"/>
      <c r="F2135" s="380"/>
      <c r="G2135" s="380"/>
      <c r="H2135" s="380"/>
    </row>
    <row r="2136" spans="1:8">
      <c r="A2136" s="380"/>
      <c r="B2136" s="380"/>
      <c r="C2136" s="380"/>
      <c r="D2136" s="380"/>
      <c r="E2136" s="380"/>
      <c r="F2136" s="380"/>
      <c r="G2136" s="380"/>
      <c r="H2136" s="380"/>
    </row>
    <row r="2137" spans="1:8">
      <c r="A2137" s="380"/>
      <c r="B2137" s="380"/>
      <c r="C2137" s="380"/>
      <c r="D2137" s="380"/>
      <c r="E2137" s="380"/>
      <c r="F2137" s="380"/>
      <c r="G2137" s="380"/>
      <c r="H2137" s="380"/>
    </row>
    <row r="2138" spans="1:8">
      <c r="A2138" s="380"/>
      <c r="B2138" s="380"/>
      <c r="C2138" s="380"/>
      <c r="D2138" s="380"/>
      <c r="E2138" s="380"/>
      <c r="F2138" s="380"/>
      <c r="G2138" s="380"/>
      <c r="H2138" s="380"/>
    </row>
    <row r="2139" spans="1:8">
      <c r="A2139" s="380"/>
      <c r="B2139" s="380"/>
      <c r="C2139" s="380"/>
      <c r="D2139" s="380"/>
      <c r="E2139" s="380"/>
      <c r="F2139" s="380"/>
      <c r="G2139" s="380"/>
      <c r="H2139" s="380"/>
    </row>
    <row r="2140" spans="1:8">
      <c r="A2140" s="380"/>
      <c r="B2140" s="380"/>
      <c r="C2140" s="380"/>
      <c r="D2140" s="380"/>
      <c r="E2140" s="380"/>
      <c r="F2140" s="380"/>
      <c r="G2140" s="380"/>
      <c r="H2140" s="380"/>
    </row>
    <row r="2141" spans="1:8">
      <c r="A2141" s="380"/>
      <c r="B2141" s="380"/>
      <c r="C2141" s="380"/>
      <c r="D2141" s="380"/>
      <c r="E2141" s="380"/>
      <c r="F2141" s="380"/>
      <c r="G2141" s="380"/>
      <c r="H2141" s="380"/>
    </row>
    <row r="2142" spans="1:8">
      <c r="A2142" s="380"/>
      <c r="B2142" s="380"/>
      <c r="C2142" s="380"/>
      <c r="D2142" s="380"/>
      <c r="E2142" s="380"/>
      <c r="F2142" s="380"/>
      <c r="G2142" s="380"/>
      <c r="H2142" s="380"/>
    </row>
    <row r="2143" spans="1:8">
      <c r="A2143" s="380"/>
      <c r="B2143" s="380"/>
      <c r="C2143" s="380"/>
      <c r="D2143" s="380"/>
      <c r="E2143" s="380"/>
      <c r="F2143" s="380"/>
      <c r="G2143" s="380"/>
      <c r="H2143" s="380"/>
    </row>
    <row r="2144" spans="1:8">
      <c r="A2144" s="380"/>
      <c r="B2144" s="380"/>
      <c r="C2144" s="380"/>
      <c r="D2144" s="380"/>
      <c r="E2144" s="380"/>
      <c r="F2144" s="380"/>
      <c r="G2144" s="380"/>
      <c r="H2144" s="380"/>
    </row>
    <row r="2145" spans="1:8">
      <c r="A2145" s="380"/>
      <c r="B2145" s="380"/>
      <c r="C2145" s="380"/>
      <c r="D2145" s="380"/>
      <c r="E2145" s="380"/>
      <c r="F2145" s="380"/>
      <c r="G2145" s="380"/>
      <c r="H2145" s="380"/>
    </row>
    <row r="2146" spans="1:8">
      <c r="A2146" s="380"/>
      <c r="B2146" s="380"/>
      <c r="C2146" s="380"/>
      <c r="D2146" s="380"/>
      <c r="E2146" s="380"/>
      <c r="F2146" s="380"/>
      <c r="G2146" s="380"/>
      <c r="H2146" s="380"/>
    </row>
    <row r="2147" spans="1:8">
      <c r="A2147" s="380"/>
      <c r="B2147" s="380"/>
      <c r="C2147" s="380"/>
      <c r="D2147" s="380"/>
      <c r="E2147" s="380"/>
      <c r="F2147" s="380"/>
      <c r="G2147" s="380"/>
      <c r="H2147" s="380"/>
    </row>
    <row r="2148" spans="1:8">
      <c r="A2148" s="380"/>
      <c r="B2148" s="380"/>
      <c r="C2148" s="380"/>
      <c r="D2148" s="380"/>
      <c r="E2148" s="380"/>
      <c r="F2148" s="380"/>
      <c r="G2148" s="380"/>
      <c r="H2148" s="380"/>
    </row>
    <row r="2149" spans="1:8">
      <c r="A2149" s="380"/>
      <c r="B2149" s="380"/>
      <c r="C2149" s="380"/>
      <c r="D2149" s="380"/>
      <c r="E2149" s="380"/>
      <c r="F2149" s="380"/>
      <c r="G2149" s="380"/>
      <c r="H2149" s="380"/>
    </row>
    <row r="2150" spans="1:8">
      <c r="A2150" s="380"/>
      <c r="B2150" s="380"/>
      <c r="C2150" s="380"/>
      <c r="D2150" s="380"/>
      <c r="E2150" s="380"/>
      <c r="F2150" s="380"/>
      <c r="G2150" s="380"/>
      <c r="H2150" s="380"/>
    </row>
    <row r="2151" spans="1:8">
      <c r="A2151" s="380"/>
      <c r="B2151" s="380"/>
      <c r="C2151" s="380"/>
      <c r="D2151" s="380"/>
      <c r="E2151" s="380"/>
      <c r="F2151" s="380"/>
      <c r="G2151" s="380"/>
      <c r="H2151" s="380"/>
    </row>
    <row r="2152" spans="1:8">
      <c r="A2152" s="380"/>
      <c r="B2152" s="380"/>
      <c r="C2152" s="380"/>
      <c r="D2152" s="380"/>
      <c r="E2152" s="380"/>
      <c r="F2152" s="380"/>
      <c r="G2152" s="380"/>
      <c r="H2152" s="380"/>
    </row>
    <row r="2153" spans="1:8">
      <c r="A2153" s="380"/>
      <c r="B2153" s="380"/>
      <c r="C2153" s="380"/>
      <c r="D2153" s="380"/>
      <c r="E2153" s="380"/>
      <c r="F2153" s="380"/>
      <c r="G2153" s="380"/>
      <c r="H2153" s="380"/>
    </row>
    <row r="2154" spans="1:8">
      <c r="A2154" s="380"/>
      <c r="B2154" s="380"/>
      <c r="C2154" s="380"/>
      <c r="D2154" s="380"/>
      <c r="E2154" s="380"/>
      <c r="F2154" s="380"/>
      <c r="G2154" s="380"/>
      <c r="H2154" s="380"/>
    </row>
    <row r="2155" spans="1:8">
      <c r="A2155" s="380"/>
      <c r="B2155" s="380"/>
      <c r="C2155" s="380"/>
      <c r="D2155" s="380"/>
      <c r="E2155" s="380"/>
      <c r="F2155" s="380"/>
      <c r="G2155" s="380"/>
      <c r="H2155" s="380"/>
    </row>
    <row r="2156" spans="1:8">
      <c r="A2156" s="380"/>
      <c r="B2156" s="380"/>
      <c r="C2156" s="380"/>
      <c r="D2156" s="380"/>
      <c r="E2156" s="380"/>
      <c r="F2156" s="380"/>
      <c r="G2156" s="380"/>
      <c r="H2156" s="380"/>
    </row>
    <row r="2157" spans="1:8">
      <c r="A2157" s="380"/>
      <c r="B2157" s="380"/>
      <c r="C2157" s="380"/>
      <c r="D2157" s="380"/>
      <c r="E2157" s="380"/>
      <c r="F2157" s="380"/>
      <c r="G2157" s="380"/>
      <c r="H2157" s="380"/>
    </row>
    <row r="2158" spans="1:8">
      <c r="A2158" s="380"/>
      <c r="B2158" s="380"/>
      <c r="C2158" s="380"/>
      <c r="D2158" s="380"/>
      <c r="E2158" s="380"/>
      <c r="F2158" s="380"/>
      <c r="G2158" s="380"/>
      <c r="H2158" s="380"/>
    </row>
    <row r="2159" spans="1:8">
      <c r="A2159" s="380"/>
      <c r="B2159" s="380"/>
      <c r="C2159" s="380"/>
      <c r="D2159" s="380"/>
      <c r="E2159" s="380"/>
      <c r="F2159" s="380"/>
      <c r="G2159" s="380"/>
      <c r="H2159" s="380"/>
    </row>
    <row r="2160" spans="1:8">
      <c r="A2160" s="380"/>
      <c r="B2160" s="380"/>
      <c r="C2160" s="380"/>
      <c r="D2160" s="380"/>
      <c r="E2160" s="380"/>
      <c r="F2160" s="380"/>
      <c r="G2160" s="380"/>
      <c r="H2160" s="380"/>
    </row>
    <row r="2161" spans="1:8">
      <c r="A2161" s="380"/>
      <c r="B2161" s="380"/>
      <c r="C2161" s="380"/>
      <c r="D2161" s="380"/>
      <c r="E2161" s="380"/>
      <c r="F2161" s="380"/>
      <c r="G2161" s="380"/>
      <c r="H2161" s="380"/>
    </row>
    <row r="2162" spans="1:8">
      <c r="A2162" s="380"/>
      <c r="B2162" s="380"/>
      <c r="C2162" s="380"/>
      <c r="D2162" s="380"/>
      <c r="E2162" s="380"/>
      <c r="F2162" s="380"/>
      <c r="G2162" s="380"/>
      <c r="H2162" s="380"/>
    </row>
    <row r="2163" spans="1:8">
      <c r="A2163" s="380"/>
      <c r="B2163" s="380"/>
      <c r="C2163" s="380"/>
      <c r="D2163" s="380"/>
      <c r="E2163" s="380"/>
      <c r="F2163" s="380"/>
      <c r="G2163" s="380"/>
      <c r="H2163" s="380"/>
    </row>
    <row r="2164" spans="1:8">
      <c r="A2164" s="380"/>
      <c r="B2164" s="380"/>
      <c r="C2164" s="380"/>
      <c r="D2164" s="380"/>
      <c r="E2164" s="380"/>
      <c r="F2164" s="380"/>
      <c r="G2164" s="380"/>
      <c r="H2164" s="380"/>
    </row>
    <row r="2165" spans="1:8">
      <c r="A2165" s="380"/>
      <c r="B2165" s="380"/>
      <c r="C2165" s="380"/>
      <c r="D2165" s="380"/>
      <c r="E2165" s="380"/>
      <c r="F2165" s="380"/>
      <c r="G2165" s="380"/>
      <c r="H2165" s="380"/>
    </row>
    <row r="2166" spans="1:8">
      <c r="A2166" s="380"/>
      <c r="B2166" s="380"/>
      <c r="C2166" s="380"/>
      <c r="D2166" s="380"/>
      <c r="E2166" s="380"/>
      <c r="F2166" s="380"/>
      <c r="G2166" s="380"/>
      <c r="H2166" s="380"/>
    </row>
    <row r="2167" spans="1:8">
      <c r="A2167" s="380"/>
      <c r="B2167" s="380"/>
      <c r="C2167" s="380"/>
      <c r="D2167" s="380"/>
      <c r="E2167" s="380"/>
      <c r="F2167" s="380"/>
      <c r="G2167" s="380"/>
      <c r="H2167" s="380"/>
    </row>
    <row r="2168" spans="1:8">
      <c r="A2168" s="380"/>
      <c r="B2168" s="380"/>
      <c r="C2168" s="380"/>
      <c r="D2168" s="380"/>
      <c r="E2168" s="380"/>
      <c r="F2168" s="380"/>
      <c r="G2168" s="380"/>
      <c r="H2168" s="380"/>
    </row>
    <row r="2169" spans="1:8">
      <c r="A2169" s="380"/>
      <c r="B2169" s="380"/>
      <c r="C2169" s="380"/>
      <c r="D2169" s="380"/>
      <c r="E2169" s="380"/>
      <c r="F2169" s="380"/>
      <c r="G2169" s="380"/>
      <c r="H2169" s="380"/>
    </row>
    <row r="2170" spans="1:8">
      <c r="A2170" s="380"/>
      <c r="B2170" s="380"/>
      <c r="C2170" s="380"/>
      <c r="D2170" s="380"/>
      <c r="E2170" s="380"/>
      <c r="F2170" s="380"/>
      <c r="G2170" s="380"/>
      <c r="H2170" s="380"/>
    </row>
    <row r="2171" spans="1:8">
      <c r="A2171" s="380"/>
      <c r="B2171" s="380"/>
      <c r="C2171" s="380"/>
      <c r="D2171" s="380"/>
      <c r="E2171" s="380"/>
      <c r="F2171" s="380"/>
      <c r="G2171" s="380"/>
      <c r="H2171" s="380"/>
    </row>
    <row r="2172" spans="1:8">
      <c r="A2172" s="380"/>
      <c r="B2172" s="380"/>
      <c r="C2172" s="380"/>
      <c r="D2172" s="380"/>
      <c r="E2172" s="380"/>
      <c r="F2172" s="380"/>
      <c r="G2172" s="380"/>
      <c r="H2172" s="380"/>
    </row>
    <row r="2173" spans="1:8">
      <c r="A2173" s="380"/>
      <c r="B2173" s="380"/>
      <c r="C2173" s="380"/>
      <c r="D2173" s="380"/>
      <c r="E2173" s="380"/>
      <c r="F2173" s="380"/>
      <c r="G2173" s="380"/>
      <c r="H2173" s="380"/>
    </row>
    <row r="2174" spans="1:8">
      <c r="A2174" s="380"/>
      <c r="B2174" s="380"/>
      <c r="C2174" s="380"/>
      <c r="D2174" s="380"/>
      <c r="E2174" s="380"/>
      <c r="F2174" s="380"/>
      <c r="G2174" s="380"/>
      <c r="H2174" s="380"/>
    </row>
    <row r="2175" spans="1:8">
      <c r="A2175" s="380"/>
      <c r="B2175" s="380"/>
      <c r="C2175" s="380"/>
      <c r="D2175" s="380"/>
      <c r="E2175" s="380"/>
      <c r="F2175" s="380"/>
      <c r="G2175" s="380"/>
      <c r="H2175" s="380"/>
    </row>
    <row r="2176" spans="1:8">
      <c r="A2176" s="380"/>
      <c r="B2176" s="380"/>
      <c r="C2176" s="380"/>
      <c r="D2176" s="380"/>
      <c r="E2176" s="380"/>
      <c r="F2176" s="380"/>
      <c r="G2176" s="380"/>
      <c r="H2176" s="380"/>
    </row>
    <row r="2177" spans="1:8">
      <c r="A2177" s="380"/>
      <c r="B2177" s="380"/>
      <c r="C2177" s="380"/>
      <c r="D2177" s="380"/>
      <c r="E2177" s="380"/>
      <c r="F2177" s="380"/>
      <c r="G2177" s="380"/>
      <c r="H2177" s="380"/>
    </row>
    <row r="2178" spans="1:8">
      <c r="A2178" s="380"/>
      <c r="B2178" s="380"/>
      <c r="C2178" s="380"/>
      <c r="D2178" s="380"/>
      <c r="E2178" s="380"/>
      <c r="F2178" s="380"/>
      <c r="G2178" s="380"/>
      <c r="H2178" s="380"/>
    </row>
    <row r="2179" spans="1:8">
      <c r="A2179" s="380"/>
      <c r="B2179" s="380"/>
      <c r="C2179" s="380"/>
      <c r="D2179" s="380"/>
      <c r="E2179" s="380"/>
      <c r="F2179" s="380"/>
      <c r="G2179" s="380"/>
      <c r="H2179" s="380"/>
    </row>
    <row r="2180" spans="1:8">
      <c r="A2180" s="380"/>
      <c r="B2180" s="380"/>
      <c r="C2180" s="380"/>
      <c r="D2180" s="380"/>
      <c r="E2180" s="380"/>
      <c r="F2180" s="380"/>
      <c r="G2180" s="380"/>
      <c r="H2180" s="380"/>
    </row>
    <row r="2181" spans="1:8">
      <c r="A2181" s="380"/>
      <c r="B2181" s="380"/>
      <c r="C2181" s="380"/>
      <c r="D2181" s="380"/>
      <c r="E2181" s="380"/>
      <c r="F2181" s="380"/>
      <c r="G2181" s="380"/>
      <c r="H2181" s="380"/>
    </row>
    <row r="2182" spans="1:8">
      <c r="A2182" s="380"/>
      <c r="B2182" s="380"/>
      <c r="C2182" s="380"/>
      <c r="D2182" s="380"/>
      <c r="E2182" s="380"/>
      <c r="F2182" s="380"/>
      <c r="G2182" s="380"/>
      <c r="H2182" s="380"/>
    </row>
    <row r="2183" spans="1:8">
      <c r="A2183" s="380"/>
      <c r="B2183" s="380"/>
      <c r="C2183" s="380"/>
      <c r="D2183" s="380"/>
      <c r="E2183" s="380"/>
      <c r="F2183" s="380"/>
      <c r="G2183" s="380"/>
      <c r="H2183" s="380"/>
    </row>
    <row r="2184" spans="1:8">
      <c r="A2184" s="380"/>
      <c r="B2184" s="380"/>
      <c r="C2184" s="380"/>
      <c r="D2184" s="380"/>
      <c r="E2184" s="380"/>
      <c r="F2184" s="380"/>
      <c r="G2184" s="380"/>
      <c r="H2184" s="380"/>
    </row>
    <row r="2185" spans="1:8">
      <c r="A2185" s="380"/>
      <c r="B2185" s="380"/>
      <c r="C2185" s="380"/>
      <c r="D2185" s="380"/>
      <c r="E2185" s="380"/>
      <c r="F2185" s="380"/>
      <c r="G2185" s="380"/>
      <c r="H2185" s="380"/>
    </row>
    <row r="2186" spans="1:8">
      <c r="A2186" s="380"/>
      <c r="B2186" s="380"/>
      <c r="C2186" s="380"/>
      <c r="D2186" s="380"/>
      <c r="E2186" s="380"/>
      <c r="F2186" s="380"/>
      <c r="G2186" s="380"/>
      <c r="H2186" s="380"/>
    </row>
    <row r="2187" spans="1:8">
      <c r="A2187" s="380"/>
      <c r="B2187" s="380"/>
      <c r="C2187" s="380"/>
      <c r="D2187" s="380"/>
      <c r="E2187" s="380"/>
      <c r="F2187" s="380"/>
      <c r="G2187" s="380"/>
      <c r="H2187" s="380"/>
    </row>
    <row r="2188" spans="1:8">
      <c r="A2188" s="380"/>
      <c r="B2188" s="380"/>
      <c r="C2188" s="380"/>
      <c r="D2188" s="380"/>
      <c r="E2188" s="380"/>
      <c r="F2188" s="380"/>
      <c r="G2188" s="380"/>
      <c r="H2188" s="380"/>
    </row>
    <row r="2189" spans="1:8">
      <c r="A2189" s="380"/>
      <c r="B2189" s="380"/>
      <c r="C2189" s="380"/>
      <c r="D2189" s="380"/>
      <c r="E2189" s="380"/>
      <c r="F2189" s="380"/>
      <c r="G2189" s="380"/>
      <c r="H2189" s="380"/>
    </row>
    <row r="2190" spans="1:8">
      <c r="A2190" s="380"/>
      <c r="B2190" s="380"/>
      <c r="C2190" s="380"/>
      <c r="D2190" s="380"/>
      <c r="E2190" s="380"/>
      <c r="F2190" s="380"/>
      <c r="G2190" s="380"/>
      <c r="H2190" s="380"/>
    </row>
    <row r="2191" spans="1:8">
      <c r="A2191" s="380"/>
      <c r="B2191" s="380"/>
      <c r="C2191" s="380"/>
      <c r="D2191" s="380"/>
      <c r="E2191" s="380"/>
      <c r="F2191" s="380"/>
      <c r="G2191" s="380"/>
      <c r="H2191" s="380"/>
    </row>
    <row r="2192" spans="1:8">
      <c r="A2192" s="380"/>
      <c r="B2192" s="380"/>
      <c r="C2192" s="380"/>
      <c r="D2192" s="380"/>
      <c r="E2192" s="380"/>
      <c r="F2192" s="380"/>
      <c r="G2192" s="380"/>
      <c r="H2192" s="380"/>
    </row>
    <row r="2193" spans="1:8">
      <c r="A2193" s="380"/>
      <c r="B2193" s="380"/>
      <c r="C2193" s="380"/>
      <c r="D2193" s="380"/>
      <c r="E2193" s="380"/>
      <c r="F2193" s="380"/>
      <c r="G2193" s="380"/>
      <c r="H2193" s="380"/>
    </row>
    <row r="2194" spans="1:8">
      <c r="A2194" s="380"/>
      <c r="B2194" s="380"/>
      <c r="C2194" s="380"/>
      <c r="D2194" s="380"/>
      <c r="E2194" s="380"/>
      <c r="F2194" s="380"/>
      <c r="G2194" s="380"/>
      <c r="H2194" s="380"/>
    </row>
    <row r="2195" spans="1:8">
      <c r="A2195" s="380"/>
      <c r="B2195" s="380"/>
      <c r="C2195" s="380"/>
      <c r="D2195" s="380"/>
      <c r="E2195" s="380"/>
      <c r="F2195" s="380"/>
      <c r="G2195" s="380"/>
      <c r="H2195" s="380"/>
    </row>
    <row r="2196" spans="1:8">
      <c r="A2196" s="380"/>
      <c r="B2196" s="380"/>
      <c r="C2196" s="380"/>
      <c r="D2196" s="380"/>
      <c r="E2196" s="380"/>
      <c r="F2196" s="380"/>
      <c r="G2196" s="380"/>
      <c r="H2196" s="380"/>
    </row>
    <row r="2197" spans="1:8">
      <c r="A2197" s="380"/>
      <c r="B2197" s="380"/>
      <c r="C2197" s="380"/>
      <c r="D2197" s="380"/>
      <c r="E2197" s="380"/>
      <c r="F2197" s="380"/>
      <c r="G2197" s="380"/>
      <c r="H2197" s="380"/>
    </row>
    <row r="2198" spans="1:8">
      <c r="A2198" s="380"/>
      <c r="B2198" s="380"/>
      <c r="C2198" s="380"/>
      <c r="D2198" s="380"/>
      <c r="E2198" s="380"/>
      <c r="F2198" s="380"/>
      <c r="G2198" s="380"/>
      <c r="H2198" s="380"/>
    </row>
    <row r="2199" spans="1:8">
      <c r="A2199" s="380"/>
      <c r="B2199" s="380"/>
      <c r="C2199" s="380"/>
      <c r="D2199" s="380"/>
      <c r="E2199" s="380"/>
      <c r="F2199" s="380"/>
      <c r="G2199" s="380"/>
      <c r="H2199" s="380"/>
    </row>
    <row r="2200" spans="1:8">
      <c r="A2200" s="380"/>
      <c r="B2200" s="380"/>
      <c r="C2200" s="380"/>
      <c r="D2200" s="380"/>
      <c r="E2200" s="380"/>
      <c r="F2200" s="380"/>
      <c r="G2200" s="380"/>
      <c r="H2200" s="380"/>
    </row>
    <row r="2201" spans="1:8">
      <c r="A2201" s="380"/>
      <c r="B2201" s="380"/>
      <c r="C2201" s="380"/>
      <c r="D2201" s="380"/>
      <c r="E2201" s="380"/>
      <c r="F2201" s="380"/>
      <c r="G2201" s="380"/>
      <c r="H2201" s="380"/>
    </row>
    <row r="2202" spans="1:8">
      <c r="A2202" s="380"/>
      <c r="B2202" s="380"/>
      <c r="C2202" s="380"/>
      <c r="D2202" s="380"/>
      <c r="E2202" s="380"/>
      <c r="F2202" s="380"/>
      <c r="G2202" s="380"/>
      <c r="H2202" s="380"/>
    </row>
    <row r="2203" spans="1:8">
      <c r="A2203" s="380"/>
      <c r="B2203" s="380"/>
      <c r="C2203" s="380"/>
      <c r="D2203" s="380"/>
      <c r="E2203" s="380"/>
      <c r="F2203" s="380"/>
      <c r="G2203" s="380"/>
      <c r="H2203" s="380"/>
    </row>
    <row r="2204" spans="1:8">
      <c r="A2204" s="380"/>
      <c r="B2204" s="380"/>
      <c r="C2204" s="380"/>
      <c r="D2204" s="380"/>
      <c r="E2204" s="380"/>
      <c r="F2204" s="380"/>
      <c r="G2204" s="380"/>
      <c r="H2204" s="380"/>
    </row>
    <row r="2205" spans="1:8">
      <c r="A2205" s="380"/>
      <c r="B2205" s="380"/>
      <c r="C2205" s="380"/>
      <c r="D2205" s="380"/>
      <c r="E2205" s="380"/>
      <c r="F2205" s="380"/>
      <c r="G2205" s="380"/>
      <c r="H2205" s="380"/>
    </row>
    <row r="2206" spans="1:8">
      <c r="A2206" s="380"/>
      <c r="B2206" s="380"/>
      <c r="C2206" s="380"/>
      <c r="D2206" s="380"/>
      <c r="E2206" s="380"/>
      <c r="F2206" s="380"/>
      <c r="G2206" s="380"/>
      <c r="H2206" s="380"/>
    </row>
    <row r="2207" spans="1:8">
      <c r="A2207" s="380"/>
      <c r="B2207" s="380"/>
      <c r="C2207" s="380"/>
      <c r="D2207" s="380"/>
      <c r="E2207" s="380"/>
      <c r="F2207" s="380"/>
      <c r="G2207" s="380"/>
      <c r="H2207" s="380"/>
    </row>
    <row r="2208" spans="1:8">
      <c r="A2208" s="380"/>
      <c r="B2208" s="380"/>
      <c r="C2208" s="380"/>
      <c r="D2208" s="380"/>
      <c r="E2208" s="380"/>
      <c r="F2208" s="380"/>
      <c r="G2208" s="380"/>
      <c r="H2208" s="380"/>
    </row>
    <row r="2209" spans="1:8">
      <c r="A2209" s="380"/>
      <c r="B2209" s="380"/>
      <c r="C2209" s="380"/>
      <c r="D2209" s="380"/>
      <c r="E2209" s="380"/>
      <c r="F2209" s="380"/>
      <c r="G2209" s="380"/>
      <c r="H2209" s="380"/>
    </row>
    <row r="2210" spans="1:8">
      <c r="A2210" s="380"/>
      <c r="B2210" s="380"/>
      <c r="C2210" s="380"/>
      <c r="D2210" s="380"/>
      <c r="E2210" s="380"/>
      <c r="F2210" s="380"/>
      <c r="G2210" s="380"/>
      <c r="H2210" s="380"/>
    </row>
    <row r="2211" spans="1:8">
      <c r="A2211" s="380"/>
      <c r="B2211" s="380"/>
      <c r="C2211" s="380"/>
      <c r="D2211" s="380"/>
      <c r="E2211" s="380"/>
      <c r="F2211" s="380"/>
      <c r="G2211" s="380"/>
      <c r="H2211" s="380"/>
    </row>
    <row r="2212" spans="1:8">
      <c r="A2212" s="380"/>
      <c r="B2212" s="380"/>
      <c r="C2212" s="380"/>
      <c r="D2212" s="380"/>
      <c r="E2212" s="380"/>
      <c r="F2212" s="380"/>
      <c r="G2212" s="380"/>
      <c r="H2212" s="380"/>
    </row>
    <row r="2213" spans="1:8">
      <c r="A2213" s="380"/>
      <c r="B2213" s="380"/>
      <c r="C2213" s="380"/>
      <c r="D2213" s="380"/>
      <c r="E2213" s="380"/>
      <c r="F2213" s="380"/>
      <c r="G2213" s="380"/>
      <c r="H2213" s="380"/>
    </row>
    <row r="2214" spans="1:8">
      <c r="A2214" s="380"/>
      <c r="B2214" s="380"/>
      <c r="C2214" s="380"/>
      <c r="D2214" s="380"/>
      <c r="E2214" s="380"/>
      <c r="F2214" s="380"/>
      <c r="G2214" s="380"/>
      <c r="H2214" s="380"/>
    </row>
    <row r="2215" spans="1:8">
      <c r="A2215" s="380"/>
      <c r="B2215" s="380"/>
      <c r="C2215" s="380"/>
      <c r="D2215" s="380"/>
      <c r="E2215" s="380"/>
      <c r="F2215" s="380"/>
      <c r="G2215" s="380"/>
      <c r="H2215" s="380"/>
    </row>
    <row r="2216" spans="1:8">
      <c r="A2216" s="380"/>
      <c r="B2216" s="380"/>
      <c r="C2216" s="380"/>
      <c r="D2216" s="380"/>
      <c r="E2216" s="380"/>
      <c r="F2216" s="380"/>
      <c r="G2216" s="380"/>
      <c r="H2216" s="380"/>
    </row>
    <row r="2217" spans="1:8">
      <c r="A2217" s="380"/>
      <c r="B2217" s="380"/>
      <c r="C2217" s="380"/>
      <c r="D2217" s="380"/>
      <c r="E2217" s="380"/>
      <c r="F2217" s="380"/>
      <c r="G2217" s="380"/>
      <c r="H2217" s="380"/>
    </row>
    <row r="2218" spans="1:8">
      <c r="A2218" s="380"/>
      <c r="B2218" s="380"/>
      <c r="C2218" s="380"/>
      <c r="D2218" s="380"/>
      <c r="E2218" s="380"/>
      <c r="F2218" s="380"/>
      <c r="G2218" s="380"/>
      <c r="H2218" s="380"/>
    </row>
    <row r="2219" spans="1:8">
      <c r="A2219" s="380"/>
      <c r="B2219" s="380"/>
      <c r="C2219" s="380"/>
      <c r="D2219" s="380"/>
      <c r="E2219" s="380"/>
      <c r="F2219" s="380"/>
      <c r="G2219" s="380"/>
      <c r="H2219" s="380"/>
    </row>
    <row r="2220" spans="1:8">
      <c r="A2220" s="380"/>
      <c r="B2220" s="380"/>
      <c r="C2220" s="380"/>
      <c r="D2220" s="380"/>
      <c r="E2220" s="380"/>
      <c r="F2220" s="380"/>
      <c r="G2220" s="380"/>
      <c r="H2220" s="380"/>
    </row>
    <row r="2221" spans="1:8">
      <c r="A2221" s="380"/>
      <c r="B2221" s="380"/>
      <c r="C2221" s="380"/>
      <c r="D2221" s="380"/>
      <c r="E2221" s="380"/>
      <c r="F2221" s="380"/>
      <c r="G2221" s="380"/>
      <c r="H2221" s="380"/>
    </row>
    <row r="2222" spans="1:8">
      <c r="A2222" s="380"/>
      <c r="B2222" s="380"/>
      <c r="C2222" s="380"/>
      <c r="D2222" s="380"/>
      <c r="E2222" s="380"/>
      <c r="F2222" s="380"/>
      <c r="G2222" s="380"/>
      <c r="H2222" s="380"/>
    </row>
    <row r="2223" spans="1:8">
      <c r="A2223" s="380"/>
      <c r="B2223" s="380"/>
      <c r="C2223" s="380"/>
      <c r="D2223" s="380"/>
      <c r="E2223" s="380"/>
      <c r="F2223" s="380"/>
      <c r="G2223" s="380"/>
      <c r="H2223" s="380"/>
    </row>
    <row r="2224" spans="1:8">
      <c r="A2224" s="380"/>
      <c r="B2224" s="380"/>
      <c r="C2224" s="380"/>
      <c r="D2224" s="380"/>
      <c r="E2224" s="380"/>
      <c r="F2224" s="380"/>
      <c r="G2224" s="380"/>
      <c r="H2224" s="380"/>
    </row>
    <row r="2225" spans="1:8">
      <c r="A2225" s="380"/>
      <c r="B2225" s="380"/>
      <c r="C2225" s="380"/>
      <c r="D2225" s="380"/>
      <c r="E2225" s="380"/>
      <c r="F2225" s="380"/>
      <c r="G2225" s="380"/>
      <c r="H2225" s="380"/>
    </row>
    <row r="2226" spans="1:8">
      <c r="A2226" s="380"/>
      <c r="B2226" s="380"/>
      <c r="C2226" s="380"/>
      <c r="D2226" s="380"/>
      <c r="E2226" s="380"/>
      <c r="F2226" s="380"/>
      <c r="G2226" s="380"/>
      <c r="H2226" s="380"/>
    </row>
    <row r="2227" spans="1:8">
      <c r="A2227" s="380"/>
      <c r="B2227" s="380"/>
      <c r="C2227" s="380"/>
      <c r="D2227" s="380"/>
      <c r="E2227" s="380"/>
      <c r="F2227" s="380"/>
      <c r="G2227" s="380"/>
      <c r="H2227" s="380"/>
    </row>
    <row r="2228" spans="1:8">
      <c r="A2228" s="380"/>
      <c r="B2228" s="380"/>
      <c r="C2228" s="380"/>
      <c r="D2228" s="380"/>
      <c r="E2228" s="380"/>
      <c r="F2228" s="380"/>
      <c r="G2228" s="380"/>
      <c r="H2228" s="380"/>
    </row>
    <row r="2229" spans="1:8">
      <c r="A2229" s="380"/>
      <c r="B2229" s="380"/>
      <c r="C2229" s="380"/>
      <c r="D2229" s="380"/>
      <c r="E2229" s="380"/>
      <c r="F2229" s="380"/>
      <c r="G2229" s="380"/>
      <c r="H2229" s="380"/>
    </row>
    <row r="2230" spans="1:8">
      <c r="A2230" s="380"/>
      <c r="B2230" s="380"/>
      <c r="C2230" s="380"/>
      <c r="D2230" s="380"/>
      <c r="E2230" s="380"/>
      <c r="F2230" s="380"/>
      <c r="G2230" s="380"/>
      <c r="H2230" s="380"/>
    </row>
    <row r="2231" spans="1:8">
      <c r="A2231" s="380"/>
      <c r="B2231" s="380"/>
      <c r="C2231" s="380"/>
      <c r="D2231" s="380"/>
      <c r="E2231" s="380"/>
      <c r="F2231" s="380"/>
      <c r="G2231" s="380"/>
      <c r="H2231" s="380"/>
    </row>
    <row r="2232" spans="1:8">
      <c r="A2232" s="380"/>
      <c r="B2232" s="380"/>
      <c r="C2232" s="380"/>
      <c r="D2232" s="380"/>
      <c r="E2232" s="380"/>
      <c r="F2232" s="380"/>
      <c r="G2232" s="380"/>
      <c r="H2232" s="380"/>
    </row>
    <row r="2233" spans="1:8">
      <c r="A2233" s="380"/>
      <c r="B2233" s="380"/>
      <c r="C2233" s="380"/>
      <c r="D2233" s="380"/>
      <c r="E2233" s="380"/>
      <c r="F2233" s="380"/>
      <c r="G2233" s="380"/>
      <c r="H2233" s="380"/>
    </row>
    <row r="2234" spans="1:8">
      <c r="A2234" s="380"/>
      <c r="B2234" s="380"/>
      <c r="C2234" s="380"/>
      <c r="D2234" s="380"/>
      <c r="E2234" s="380"/>
      <c r="F2234" s="380"/>
      <c r="G2234" s="380"/>
      <c r="H2234" s="380"/>
    </row>
    <row r="2235" spans="1:8">
      <c r="A2235" s="380"/>
      <c r="B2235" s="380"/>
      <c r="C2235" s="380"/>
      <c r="D2235" s="380"/>
      <c r="E2235" s="380"/>
      <c r="F2235" s="380"/>
      <c r="G2235" s="380"/>
      <c r="H2235" s="380"/>
    </row>
    <row r="2236" spans="1:8">
      <c r="A2236" s="380"/>
      <c r="B2236" s="380"/>
      <c r="C2236" s="380"/>
      <c r="D2236" s="380"/>
      <c r="E2236" s="380"/>
      <c r="F2236" s="380"/>
      <c r="G2236" s="380"/>
      <c r="H2236" s="380"/>
    </row>
    <row r="2237" spans="1:8">
      <c r="A2237" s="380"/>
      <c r="B2237" s="380"/>
      <c r="C2237" s="380"/>
      <c r="D2237" s="380"/>
      <c r="E2237" s="380"/>
      <c r="F2237" s="380"/>
      <c r="G2237" s="380"/>
      <c r="H2237" s="380"/>
    </row>
    <row r="2238" spans="1:8">
      <c r="A2238" s="380"/>
      <c r="B2238" s="380"/>
      <c r="C2238" s="380"/>
      <c r="D2238" s="380"/>
      <c r="E2238" s="380"/>
      <c r="F2238" s="380"/>
      <c r="G2238" s="380"/>
      <c r="H2238" s="380"/>
    </row>
    <row r="2239" spans="1:8">
      <c r="A2239" s="380"/>
      <c r="B2239" s="380"/>
      <c r="C2239" s="380"/>
      <c r="D2239" s="380"/>
      <c r="E2239" s="380"/>
      <c r="F2239" s="380"/>
      <c r="G2239" s="380"/>
      <c r="H2239" s="380"/>
    </row>
    <row r="2240" spans="1:8">
      <c r="A2240" s="380"/>
      <c r="B2240" s="380"/>
      <c r="C2240" s="380"/>
      <c r="D2240" s="380"/>
      <c r="E2240" s="380"/>
      <c r="F2240" s="380"/>
      <c r="G2240" s="380"/>
      <c r="H2240" s="380"/>
    </row>
    <row r="2241" spans="1:8">
      <c r="A2241" s="380"/>
      <c r="B2241" s="380"/>
      <c r="C2241" s="380"/>
      <c r="D2241" s="380"/>
      <c r="E2241" s="380"/>
      <c r="F2241" s="380"/>
      <c r="G2241" s="380"/>
      <c r="H2241" s="380"/>
    </row>
    <row r="2242" spans="1:8">
      <c r="A2242" s="380"/>
      <c r="B2242" s="380"/>
      <c r="C2242" s="380"/>
      <c r="D2242" s="380"/>
      <c r="E2242" s="380"/>
      <c r="F2242" s="380"/>
      <c r="G2242" s="380"/>
      <c r="H2242" s="380"/>
    </row>
    <row r="2243" spans="1:8">
      <c r="A2243" s="380"/>
      <c r="B2243" s="380"/>
      <c r="C2243" s="380"/>
      <c r="D2243" s="380"/>
      <c r="E2243" s="380"/>
      <c r="F2243" s="380"/>
      <c r="G2243" s="380"/>
      <c r="H2243" s="380"/>
    </row>
    <row r="2244" spans="1:8">
      <c r="A2244" s="380"/>
      <c r="B2244" s="380"/>
      <c r="C2244" s="380"/>
      <c r="D2244" s="380"/>
      <c r="E2244" s="380"/>
      <c r="F2244" s="380"/>
      <c r="G2244" s="380"/>
      <c r="H2244" s="380"/>
    </row>
    <row r="2245" spans="1:8">
      <c r="A2245" s="380"/>
      <c r="B2245" s="380"/>
      <c r="C2245" s="380"/>
      <c r="D2245" s="380"/>
      <c r="E2245" s="380"/>
      <c r="F2245" s="380"/>
      <c r="G2245" s="380"/>
      <c r="H2245" s="380"/>
    </row>
    <row r="2246" spans="1:8">
      <c r="A2246" s="380"/>
      <c r="B2246" s="380"/>
      <c r="C2246" s="380"/>
      <c r="D2246" s="380"/>
      <c r="E2246" s="380"/>
      <c r="F2246" s="380"/>
      <c r="G2246" s="380"/>
      <c r="H2246" s="380"/>
    </row>
    <row r="2247" spans="1:8">
      <c r="A2247" s="380"/>
      <c r="B2247" s="380"/>
      <c r="C2247" s="380"/>
      <c r="D2247" s="380"/>
      <c r="E2247" s="380"/>
      <c r="F2247" s="380"/>
      <c r="G2247" s="380"/>
      <c r="H2247" s="380"/>
    </row>
    <row r="2248" spans="1:8">
      <c r="A2248" s="380"/>
      <c r="B2248" s="380"/>
      <c r="C2248" s="380"/>
      <c r="D2248" s="380"/>
      <c r="E2248" s="380"/>
      <c r="F2248" s="380"/>
      <c r="G2248" s="380"/>
      <c r="H2248" s="380"/>
    </row>
    <row r="2249" spans="1:8">
      <c r="A2249" s="380"/>
      <c r="B2249" s="380"/>
      <c r="C2249" s="380"/>
      <c r="D2249" s="380"/>
      <c r="E2249" s="380"/>
      <c r="F2249" s="380"/>
      <c r="G2249" s="380"/>
      <c r="H2249" s="380"/>
    </row>
    <row r="2250" spans="1:8">
      <c r="A2250" s="380"/>
      <c r="B2250" s="380"/>
      <c r="C2250" s="380"/>
      <c r="D2250" s="380"/>
      <c r="E2250" s="380"/>
      <c r="F2250" s="380"/>
      <c r="G2250" s="380"/>
      <c r="H2250" s="380"/>
    </row>
    <row r="2251" spans="1:8">
      <c r="A2251" s="380"/>
      <c r="B2251" s="380"/>
      <c r="C2251" s="380"/>
      <c r="D2251" s="380"/>
      <c r="E2251" s="380"/>
      <c r="F2251" s="380"/>
      <c r="G2251" s="380"/>
      <c r="H2251" s="380"/>
    </row>
    <row r="2252" spans="1:8">
      <c r="A2252" s="380"/>
      <c r="B2252" s="380"/>
      <c r="C2252" s="380"/>
      <c r="D2252" s="380"/>
      <c r="E2252" s="380"/>
      <c r="F2252" s="380"/>
      <c r="G2252" s="380"/>
      <c r="H2252" s="380"/>
    </row>
    <row r="2253" spans="1:8">
      <c r="A2253" s="380"/>
      <c r="B2253" s="380"/>
      <c r="C2253" s="380"/>
      <c r="D2253" s="380"/>
      <c r="E2253" s="380"/>
      <c r="F2253" s="380"/>
      <c r="G2253" s="380"/>
      <c r="H2253" s="380"/>
    </row>
    <row r="2254" spans="1:8">
      <c r="A2254" s="380"/>
      <c r="B2254" s="380"/>
      <c r="C2254" s="380"/>
      <c r="D2254" s="380"/>
      <c r="E2254" s="380"/>
      <c r="F2254" s="380"/>
      <c r="G2254" s="380"/>
      <c r="H2254" s="380"/>
    </row>
    <row r="2255" spans="1:8">
      <c r="A2255" s="380"/>
      <c r="B2255" s="380"/>
      <c r="C2255" s="380"/>
      <c r="D2255" s="380"/>
      <c r="E2255" s="380"/>
      <c r="F2255" s="380"/>
      <c r="G2255" s="380"/>
      <c r="H2255" s="380"/>
    </row>
    <row r="2256" spans="1:8">
      <c r="A2256" s="380"/>
      <c r="B2256" s="380"/>
      <c r="C2256" s="380"/>
      <c r="D2256" s="380"/>
      <c r="E2256" s="380"/>
      <c r="F2256" s="380"/>
      <c r="G2256" s="380"/>
      <c r="H2256" s="380"/>
    </row>
    <row r="2257" spans="1:8">
      <c r="A2257" s="380"/>
      <c r="B2257" s="380"/>
      <c r="C2257" s="380"/>
      <c r="D2257" s="380"/>
      <c r="E2257" s="380"/>
      <c r="F2257" s="380"/>
      <c r="G2257" s="380"/>
      <c r="H2257" s="380"/>
    </row>
    <row r="2258" spans="1:8">
      <c r="A2258" s="380"/>
      <c r="B2258" s="380"/>
      <c r="C2258" s="380"/>
      <c r="D2258" s="380"/>
      <c r="E2258" s="380"/>
      <c r="F2258" s="380"/>
      <c r="G2258" s="380"/>
      <c r="H2258" s="380"/>
    </row>
    <row r="2259" spans="1:8">
      <c r="A2259" s="380"/>
      <c r="B2259" s="380"/>
      <c r="C2259" s="380"/>
      <c r="D2259" s="380"/>
      <c r="E2259" s="380"/>
      <c r="F2259" s="380"/>
      <c r="G2259" s="380"/>
      <c r="H2259" s="380"/>
    </row>
    <row r="2260" spans="1:8">
      <c r="A2260" s="380"/>
      <c r="B2260" s="380"/>
      <c r="C2260" s="380"/>
      <c r="D2260" s="380"/>
      <c r="E2260" s="380"/>
      <c r="F2260" s="380"/>
      <c r="G2260" s="380"/>
      <c r="H2260" s="380"/>
    </row>
    <row r="2261" spans="1:8">
      <c r="A2261" s="380"/>
      <c r="B2261" s="380"/>
      <c r="C2261" s="380"/>
      <c r="D2261" s="380"/>
      <c r="E2261" s="380"/>
      <c r="F2261" s="380"/>
      <c r="G2261" s="380"/>
      <c r="H2261" s="380"/>
    </row>
    <row r="2262" spans="1:8">
      <c r="A2262" s="380"/>
      <c r="B2262" s="380"/>
      <c r="C2262" s="380"/>
      <c r="D2262" s="380"/>
      <c r="E2262" s="380"/>
      <c r="F2262" s="380"/>
      <c r="G2262" s="380"/>
      <c r="H2262" s="380"/>
    </row>
    <row r="2263" spans="1:8">
      <c r="A2263" s="380"/>
      <c r="B2263" s="380"/>
      <c r="C2263" s="380"/>
      <c r="D2263" s="380"/>
      <c r="E2263" s="380"/>
      <c r="F2263" s="380"/>
      <c r="G2263" s="380"/>
      <c r="H2263" s="380"/>
    </row>
    <row r="2264" spans="1:8">
      <c r="A2264" s="380"/>
      <c r="B2264" s="380"/>
      <c r="C2264" s="380"/>
      <c r="D2264" s="380"/>
      <c r="E2264" s="380"/>
      <c r="F2264" s="380"/>
      <c r="G2264" s="380"/>
      <c r="H2264" s="380"/>
    </row>
    <row r="2265" spans="1:8">
      <c r="A2265" s="380"/>
      <c r="B2265" s="380"/>
      <c r="C2265" s="380"/>
      <c r="D2265" s="380"/>
      <c r="E2265" s="380"/>
      <c r="F2265" s="380"/>
      <c r="G2265" s="380"/>
      <c r="H2265" s="380"/>
    </row>
    <row r="2266" spans="1:8">
      <c r="A2266" s="380"/>
      <c r="B2266" s="380"/>
      <c r="C2266" s="380"/>
      <c r="D2266" s="380"/>
      <c r="E2266" s="380"/>
      <c r="F2266" s="380"/>
      <c r="G2266" s="380"/>
      <c r="H2266" s="380"/>
    </row>
    <row r="2267" spans="1:8">
      <c r="A2267" s="380"/>
      <c r="B2267" s="380"/>
      <c r="C2267" s="380"/>
      <c r="D2267" s="380"/>
      <c r="E2267" s="380"/>
      <c r="F2267" s="380"/>
      <c r="G2267" s="380"/>
      <c r="H2267" s="380"/>
    </row>
    <row r="2268" spans="1:8">
      <c r="A2268" s="380"/>
      <c r="B2268" s="380"/>
      <c r="C2268" s="380"/>
      <c r="D2268" s="380"/>
      <c r="E2268" s="380"/>
      <c r="F2268" s="380"/>
      <c r="G2268" s="380"/>
      <c r="H2268" s="380"/>
    </row>
    <row r="2269" spans="1:8">
      <c r="A2269" s="380"/>
      <c r="B2269" s="380"/>
      <c r="C2269" s="380"/>
      <c r="D2269" s="380"/>
      <c r="E2269" s="380"/>
      <c r="F2269" s="380"/>
      <c r="G2269" s="380"/>
      <c r="H2269" s="380"/>
    </row>
    <row r="2270" spans="1:8">
      <c r="A2270" s="380"/>
      <c r="B2270" s="380"/>
      <c r="C2270" s="380"/>
      <c r="D2270" s="380"/>
      <c r="E2270" s="380"/>
      <c r="F2270" s="380"/>
      <c r="G2270" s="380"/>
      <c r="H2270" s="380"/>
    </row>
    <row r="2271" spans="1:8">
      <c r="A2271" s="380"/>
      <c r="B2271" s="380"/>
      <c r="C2271" s="380"/>
      <c r="D2271" s="380"/>
      <c r="E2271" s="380"/>
      <c r="F2271" s="380"/>
      <c r="G2271" s="380"/>
      <c r="H2271" s="380"/>
    </row>
    <row r="2272" spans="1:8">
      <c r="A2272" s="380"/>
      <c r="B2272" s="380"/>
      <c r="C2272" s="380"/>
      <c r="D2272" s="380"/>
      <c r="E2272" s="380"/>
      <c r="F2272" s="380"/>
      <c r="G2272" s="380"/>
      <c r="H2272" s="380"/>
    </row>
    <row r="2273" spans="1:8">
      <c r="A2273" s="380"/>
      <c r="B2273" s="380"/>
      <c r="C2273" s="380"/>
      <c r="D2273" s="380"/>
      <c r="E2273" s="380"/>
      <c r="F2273" s="380"/>
      <c r="G2273" s="380"/>
      <c r="H2273" s="380"/>
    </row>
    <row r="2274" spans="1:8">
      <c r="A2274" s="380"/>
      <c r="B2274" s="380"/>
      <c r="C2274" s="380"/>
      <c r="D2274" s="380"/>
      <c r="E2274" s="380"/>
      <c r="F2274" s="380"/>
      <c r="G2274" s="380"/>
      <c r="H2274" s="380"/>
    </row>
    <row r="2275" spans="1:8">
      <c r="A2275" s="380"/>
      <c r="B2275" s="380"/>
      <c r="C2275" s="380"/>
      <c r="D2275" s="380"/>
      <c r="E2275" s="380"/>
      <c r="F2275" s="380"/>
      <c r="G2275" s="380"/>
      <c r="H2275" s="380"/>
    </row>
    <row r="2276" spans="1:8">
      <c r="A2276" s="380"/>
      <c r="B2276" s="380"/>
      <c r="C2276" s="380"/>
      <c r="D2276" s="380"/>
      <c r="E2276" s="380"/>
      <c r="F2276" s="380"/>
      <c r="G2276" s="380"/>
      <c r="H2276" s="380"/>
    </row>
    <row r="2277" spans="1:8">
      <c r="A2277" s="380"/>
      <c r="B2277" s="380"/>
      <c r="C2277" s="380"/>
      <c r="D2277" s="380"/>
      <c r="E2277" s="380"/>
      <c r="F2277" s="380"/>
      <c r="G2277" s="380"/>
      <c r="H2277" s="380"/>
    </row>
    <row r="2278" spans="1:8">
      <c r="A2278" s="380"/>
      <c r="B2278" s="380"/>
      <c r="C2278" s="380"/>
      <c r="D2278" s="380"/>
      <c r="E2278" s="380"/>
      <c r="F2278" s="380"/>
      <c r="G2278" s="380"/>
      <c r="H2278" s="380"/>
    </row>
    <row r="2279" spans="1:8">
      <c r="A2279" s="380"/>
      <c r="B2279" s="380"/>
      <c r="C2279" s="380"/>
      <c r="D2279" s="380"/>
      <c r="E2279" s="380"/>
      <c r="F2279" s="380"/>
      <c r="G2279" s="380"/>
      <c r="H2279" s="380"/>
    </row>
    <row r="2280" spans="1:8">
      <c r="A2280" s="380"/>
      <c r="B2280" s="380"/>
      <c r="C2280" s="380"/>
      <c r="D2280" s="380"/>
      <c r="E2280" s="380"/>
      <c r="F2280" s="380"/>
      <c r="G2280" s="380"/>
      <c r="H2280" s="380"/>
    </row>
    <row r="2281" spans="1:8">
      <c r="A2281" s="380"/>
      <c r="B2281" s="380"/>
      <c r="C2281" s="380"/>
      <c r="D2281" s="380"/>
      <c r="E2281" s="380"/>
      <c r="F2281" s="380"/>
      <c r="G2281" s="380"/>
      <c r="H2281" s="380"/>
    </row>
    <row r="2282" spans="1:8">
      <c r="A2282" s="380"/>
      <c r="B2282" s="380"/>
      <c r="C2282" s="380"/>
      <c r="D2282" s="380"/>
      <c r="E2282" s="380"/>
      <c r="F2282" s="380"/>
      <c r="G2282" s="380"/>
      <c r="H2282" s="380"/>
    </row>
    <row r="2283" spans="1:8">
      <c r="A2283" s="380"/>
      <c r="B2283" s="380"/>
      <c r="C2283" s="380"/>
      <c r="D2283" s="380"/>
      <c r="E2283" s="380"/>
      <c r="F2283" s="380"/>
      <c r="G2283" s="380"/>
      <c r="H2283" s="380"/>
    </row>
    <row r="2284" spans="1:8">
      <c r="A2284" s="380"/>
      <c r="B2284" s="380"/>
      <c r="C2284" s="380"/>
      <c r="D2284" s="380"/>
      <c r="E2284" s="380"/>
      <c r="F2284" s="380"/>
      <c r="G2284" s="380"/>
      <c r="H2284" s="380"/>
    </row>
    <row r="2285" spans="1:8">
      <c r="A2285" s="380"/>
      <c r="B2285" s="380"/>
      <c r="C2285" s="380"/>
      <c r="D2285" s="380"/>
      <c r="E2285" s="380"/>
      <c r="F2285" s="380"/>
      <c r="G2285" s="380"/>
      <c r="H2285" s="380"/>
    </row>
    <row r="2286" spans="1:8">
      <c r="A2286" s="380"/>
      <c r="B2286" s="380"/>
      <c r="C2286" s="380"/>
      <c r="D2286" s="380"/>
      <c r="E2286" s="380"/>
      <c r="F2286" s="380"/>
      <c r="G2286" s="380"/>
      <c r="H2286" s="380"/>
    </row>
    <row r="2287" spans="1:8">
      <c r="A2287" s="380"/>
      <c r="B2287" s="380"/>
      <c r="C2287" s="380"/>
      <c r="D2287" s="380"/>
      <c r="E2287" s="380"/>
      <c r="F2287" s="380"/>
      <c r="G2287" s="380"/>
      <c r="H2287" s="380"/>
    </row>
    <row r="2288" spans="1:8">
      <c r="A2288" s="380"/>
      <c r="B2288" s="380"/>
      <c r="C2288" s="380"/>
      <c r="D2288" s="380"/>
      <c r="E2288" s="380"/>
      <c r="F2288" s="380"/>
      <c r="G2288" s="380"/>
      <c r="H2288" s="380"/>
    </row>
    <row r="2289" spans="1:8">
      <c r="A2289" s="380"/>
      <c r="B2289" s="380"/>
      <c r="C2289" s="380"/>
      <c r="D2289" s="380"/>
      <c r="E2289" s="380"/>
      <c r="F2289" s="380"/>
      <c r="G2289" s="380"/>
      <c r="H2289" s="380"/>
    </row>
    <row r="2290" spans="1:8">
      <c r="A2290" s="380"/>
      <c r="B2290" s="380"/>
      <c r="C2290" s="380"/>
      <c r="D2290" s="380"/>
      <c r="E2290" s="380"/>
      <c r="F2290" s="380"/>
      <c r="G2290" s="380"/>
      <c r="H2290" s="380"/>
    </row>
    <row r="2291" spans="1:8">
      <c r="A2291" s="380"/>
      <c r="B2291" s="380"/>
      <c r="C2291" s="380"/>
      <c r="D2291" s="380"/>
      <c r="E2291" s="380"/>
      <c r="F2291" s="380"/>
      <c r="G2291" s="380"/>
      <c r="H2291" s="380"/>
    </row>
    <row r="2292" spans="1:8">
      <c r="A2292" s="380"/>
      <c r="B2292" s="380"/>
      <c r="C2292" s="380"/>
      <c r="D2292" s="380"/>
      <c r="E2292" s="380"/>
      <c r="F2292" s="380"/>
      <c r="G2292" s="380"/>
      <c r="H2292" s="380"/>
    </row>
    <row r="2293" spans="1:8">
      <c r="A2293" s="380"/>
      <c r="B2293" s="380"/>
      <c r="C2293" s="380"/>
      <c r="D2293" s="380"/>
      <c r="E2293" s="380"/>
      <c r="F2293" s="380"/>
      <c r="G2293" s="380"/>
      <c r="H2293" s="380"/>
    </row>
    <row r="2294" spans="1:8">
      <c r="A2294" s="380"/>
      <c r="B2294" s="380"/>
      <c r="C2294" s="380"/>
      <c r="D2294" s="380"/>
      <c r="E2294" s="380"/>
      <c r="F2294" s="380"/>
      <c r="G2294" s="380"/>
      <c r="H2294" s="380"/>
    </row>
    <row r="2295" spans="1:8">
      <c r="A2295" s="380"/>
      <c r="B2295" s="380"/>
      <c r="C2295" s="380"/>
      <c r="D2295" s="380"/>
      <c r="E2295" s="380"/>
      <c r="F2295" s="380"/>
      <c r="G2295" s="380"/>
      <c r="H2295" s="380"/>
    </row>
    <row r="2296" spans="1:8">
      <c r="A2296" s="380"/>
      <c r="B2296" s="380"/>
      <c r="C2296" s="380"/>
      <c r="D2296" s="380"/>
      <c r="E2296" s="380"/>
      <c r="F2296" s="380"/>
      <c r="G2296" s="380"/>
      <c r="H2296" s="380"/>
    </row>
    <row r="2297" spans="1:8">
      <c r="A2297" s="380"/>
      <c r="B2297" s="380"/>
      <c r="C2297" s="380"/>
      <c r="D2297" s="380"/>
      <c r="E2297" s="380"/>
      <c r="F2297" s="380"/>
      <c r="G2297" s="380"/>
      <c r="H2297" s="380"/>
    </row>
    <row r="2298" spans="1:8">
      <c r="A2298" s="380"/>
      <c r="B2298" s="380"/>
      <c r="C2298" s="380"/>
      <c r="D2298" s="380"/>
      <c r="E2298" s="380"/>
      <c r="F2298" s="380"/>
      <c r="G2298" s="380"/>
      <c r="H2298" s="380"/>
    </row>
    <row r="2299" spans="1:8">
      <c r="A2299" s="380"/>
      <c r="B2299" s="380"/>
      <c r="C2299" s="380"/>
      <c r="D2299" s="380"/>
      <c r="E2299" s="380"/>
      <c r="F2299" s="380"/>
      <c r="G2299" s="380"/>
      <c r="H2299" s="380"/>
    </row>
    <row r="2300" spans="1:8">
      <c r="A2300" s="380"/>
      <c r="B2300" s="380"/>
      <c r="C2300" s="380"/>
      <c r="D2300" s="380"/>
      <c r="E2300" s="380"/>
      <c r="F2300" s="380"/>
      <c r="G2300" s="380"/>
      <c r="H2300" s="380"/>
    </row>
    <row r="2301" spans="1:8">
      <c r="A2301" s="380"/>
      <c r="B2301" s="380"/>
      <c r="C2301" s="380"/>
      <c r="D2301" s="380"/>
      <c r="E2301" s="380"/>
      <c r="F2301" s="380"/>
      <c r="G2301" s="380"/>
      <c r="H2301" s="380"/>
    </row>
    <row r="2302" spans="1:8">
      <c r="A2302" s="380"/>
      <c r="B2302" s="380"/>
      <c r="C2302" s="380"/>
      <c r="D2302" s="380"/>
      <c r="E2302" s="380"/>
      <c r="F2302" s="380"/>
      <c r="G2302" s="380"/>
      <c r="H2302" s="380"/>
    </row>
    <row r="2303" spans="1:8">
      <c r="A2303" s="380"/>
      <c r="B2303" s="380"/>
      <c r="C2303" s="380"/>
      <c r="D2303" s="380"/>
      <c r="E2303" s="380"/>
      <c r="F2303" s="380"/>
      <c r="G2303" s="380"/>
      <c r="H2303" s="380"/>
    </row>
    <row r="2304" spans="1:8">
      <c r="A2304" s="380"/>
      <c r="B2304" s="380"/>
      <c r="C2304" s="380"/>
      <c r="D2304" s="380"/>
      <c r="E2304" s="380"/>
      <c r="F2304" s="380"/>
      <c r="G2304" s="380"/>
      <c r="H2304" s="380"/>
    </row>
    <row r="2305" spans="1:8">
      <c r="A2305" s="380"/>
      <c r="B2305" s="380"/>
      <c r="C2305" s="380"/>
      <c r="D2305" s="380"/>
      <c r="E2305" s="380"/>
      <c r="F2305" s="380"/>
      <c r="G2305" s="380"/>
      <c r="H2305" s="380"/>
    </row>
    <row r="2306" spans="1:8">
      <c r="A2306" s="380"/>
      <c r="B2306" s="380"/>
      <c r="C2306" s="380"/>
      <c r="D2306" s="380"/>
      <c r="E2306" s="380"/>
      <c r="F2306" s="380"/>
      <c r="G2306" s="380"/>
      <c r="H2306" s="380"/>
    </row>
    <row r="2307" spans="1:8">
      <c r="A2307" s="380"/>
      <c r="B2307" s="380"/>
      <c r="C2307" s="380"/>
      <c r="D2307" s="380"/>
      <c r="E2307" s="380"/>
      <c r="F2307" s="380"/>
      <c r="G2307" s="380"/>
      <c r="H2307" s="380"/>
    </row>
    <row r="2308" spans="1:8">
      <c r="A2308" s="380"/>
      <c r="B2308" s="380"/>
      <c r="C2308" s="380"/>
      <c r="D2308" s="380"/>
      <c r="E2308" s="380"/>
      <c r="F2308" s="380"/>
      <c r="G2308" s="380"/>
      <c r="H2308" s="380"/>
    </row>
    <row r="2309" spans="1:8">
      <c r="A2309" s="380"/>
      <c r="B2309" s="380"/>
      <c r="C2309" s="380"/>
      <c r="D2309" s="380"/>
      <c r="E2309" s="380"/>
      <c r="F2309" s="380"/>
      <c r="G2309" s="380"/>
      <c r="H2309" s="380"/>
    </row>
    <row r="2310" spans="1:8">
      <c r="A2310" s="380"/>
      <c r="B2310" s="380"/>
      <c r="C2310" s="380"/>
      <c r="D2310" s="380"/>
      <c r="E2310" s="380"/>
      <c r="F2310" s="380"/>
      <c r="G2310" s="380"/>
      <c r="H2310" s="380"/>
    </row>
    <row r="2311" spans="1:8">
      <c r="A2311" s="380"/>
      <c r="B2311" s="380"/>
      <c r="C2311" s="380"/>
      <c r="D2311" s="380"/>
      <c r="E2311" s="380"/>
      <c r="F2311" s="380"/>
      <c r="G2311" s="380"/>
      <c r="H2311" s="380"/>
    </row>
    <row r="2312" spans="1:8">
      <c r="A2312" s="380"/>
      <c r="B2312" s="380"/>
      <c r="C2312" s="380"/>
      <c r="D2312" s="380"/>
      <c r="E2312" s="380"/>
      <c r="F2312" s="380"/>
      <c r="G2312" s="380"/>
      <c r="H2312" s="380"/>
    </row>
    <row r="2313" spans="1:8">
      <c r="A2313" s="380"/>
      <c r="B2313" s="380"/>
      <c r="C2313" s="380"/>
      <c r="D2313" s="380"/>
      <c r="E2313" s="380"/>
      <c r="F2313" s="380"/>
      <c r="G2313" s="380"/>
      <c r="H2313" s="380"/>
    </row>
    <row r="2314" spans="1:8">
      <c r="A2314" s="380"/>
      <c r="B2314" s="380"/>
      <c r="C2314" s="380"/>
      <c r="D2314" s="380"/>
      <c r="E2314" s="380"/>
      <c r="F2314" s="380"/>
      <c r="G2314" s="380"/>
      <c r="H2314" s="380"/>
    </row>
    <row r="2315" spans="1:8">
      <c r="A2315" s="380"/>
      <c r="B2315" s="380"/>
      <c r="C2315" s="380"/>
      <c r="D2315" s="380"/>
      <c r="E2315" s="380"/>
      <c r="F2315" s="380"/>
      <c r="G2315" s="380"/>
      <c r="H2315" s="380"/>
    </row>
    <row r="2316" spans="1:8">
      <c r="A2316" s="380"/>
      <c r="B2316" s="380"/>
      <c r="C2316" s="380"/>
      <c r="D2316" s="380"/>
      <c r="E2316" s="380"/>
      <c r="F2316" s="380"/>
      <c r="G2316" s="380"/>
      <c r="H2316" s="380"/>
    </row>
    <row r="2317" spans="1:8">
      <c r="A2317" s="380"/>
      <c r="B2317" s="380"/>
      <c r="C2317" s="380"/>
      <c r="D2317" s="380"/>
      <c r="E2317" s="380"/>
      <c r="F2317" s="380"/>
      <c r="G2317" s="380"/>
      <c r="H2317" s="380"/>
    </row>
    <row r="2318" spans="1:8">
      <c r="A2318" s="380"/>
      <c r="B2318" s="380"/>
      <c r="C2318" s="380"/>
      <c r="D2318" s="380"/>
      <c r="E2318" s="380"/>
      <c r="F2318" s="380"/>
      <c r="G2318" s="380"/>
      <c r="H2318" s="380"/>
    </row>
    <row r="2319" spans="1:8">
      <c r="A2319" s="380"/>
      <c r="B2319" s="380"/>
      <c r="C2319" s="380"/>
      <c r="D2319" s="380"/>
      <c r="E2319" s="380"/>
      <c r="F2319" s="380"/>
      <c r="G2319" s="380"/>
      <c r="H2319" s="380"/>
    </row>
    <row r="2320" spans="1:8">
      <c r="A2320" s="380"/>
      <c r="B2320" s="380"/>
      <c r="C2320" s="380"/>
      <c r="D2320" s="380"/>
      <c r="E2320" s="380"/>
      <c r="F2320" s="380"/>
      <c r="G2320" s="380"/>
      <c r="H2320" s="380"/>
    </row>
    <row r="2321" spans="1:8">
      <c r="A2321" s="380"/>
      <c r="B2321" s="380"/>
      <c r="C2321" s="380"/>
      <c r="D2321" s="380"/>
      <c r="E2321" s="380"/>
      <c r="F2321" s="380"/>
      <c r="G2321" s="380"/>
      <c r="H2321" s="380"/>
    </row>
    <row r="2322" spans="1:8">
      <c r="A2322" s="380"/>
      <c r="B2322" s="380"/>
      <c r="C2322" s="380"/>
      <c r="D2322" s="380"/>
      <c r="E2322" s="380"/>
      <c r="F2322" s="380"/>
      <c r="G2322" s="380"/>
      <c r="H2322" s="380"/>
    </row>
    <row r="2323" spans="1:8">
      <c r="A2323" s="380"/>
      <c r="B2323" s="380"/>
      <c r="C2323" s="380"/>
      <c r="D2323" s="380"/>
      <c r="E2323" s="380"/>
      <c r="F2323" s="380"/>
      <c r="G2323" s="380"/>
      <c r="H2323" s="380"/>
    </row>
    <row r="2324" spans="1:8">
      <c r="A2324" s="380"/>
      <c r="B2324" s="380"/>
      <c r="C2324" s="380"/>
      <c r="D2324" s="380"/>
      <c r="E2324" s="380"/>
      <c r="F2324" s="380"/>
      <c r="G2324" s="380"/>
      <c r="H2324" s="380"/>
    </row>
    <row r="2325" spans="1:8">
      <c r="A2325" s="380"/>
      <c r="B2325" s="380"/>
      <c r="C2325" s="380"/>
      <c r="D2325" s="380"/>
      <c r="E2325" s="380"/>
      <c r="F2325" s="380"/>
      <c r="G2325" s="380"/>
      <c r="H2325" s="380"/>
    </row>
    <row r="2326" spans="1:8">
      <c r="A2326" s="380"/>
      <c r="B2326" s="380"/>
      <c r="C2326" s="380"/>
      <c r="D2326" s="380"/>
      <c r="E2326" s="380"/>
      <c r="F2326" s="380"/>
      <c r="G2326" s="380"/>
      <c r="H2326" s="380"/>
    </row>
    <row r="2327" spans="1:8">
      <c r="A2327" s="380"/>
      <c r="B2327" s="380"/>
      <c r="C2327" s="380"/>
      <c r="D2327" s="380"/>
      <c r="E2327" s="380"/>
      <c r="F2327" s="380"/>
      <c r="G2327" s="380"/>
      <c r="H2327" s="380"/>
    </row>
    <row r="2328" spans="1:8">
      <c r="A2328" s="380"/>
      <c r="B2328" s="380"/>
      <c r="C2328" s="380"/>
      <c r="D2328" s="380"/>
      <c r="E2328" s="380"/>
      <c r="F2328" s="380"/>
      <c r="G2328" s="380"/>
      <c r="H2328" s="380"/>
    </row>
    <row r="2329" spans="1:8">
      <c r="A2329" s="380"/>
      <c r="B2329" s="380"/>
      <c r="C2329" s="380"/>
      <c r="D2329" s="380"/>
      <c r="E2329" s="380"/>
      <c r="F2329" s="380"/>
      <c r="G2329" s="380"/>
      <c r="H2329" s="380"/>
    </row>
    <row r="2330" spans="1:8">
      <c r="A2330" s="380"/>
      <c r="B2330" s="380"/>
      <c r="C2330" s="380"/>
      <c r="D2330" s="380"/>
      <c r="E2330" s="380"/>
      <c r="F2330" s="380"/>
      <c r="G2330" s="380"/>
      <c r="H2330" s="380"/>
    </row>
    <row r="2331" spans="1:8">
      <c r="A2331" s="380"/>
      <c r="B2331" s="380"/>
      <c r="C2331" s="380"/>
      <c r="D2331" s="380"/>
      <c r="E2331" s="380"/>
      <c r="F2331" s="380"/>
      <c r="G2331" s="380"/>
      <c r="H2331" s="380"/>
    </row>
    <row r="2332" spans="1:8">
      <c r="A2332" s="380"/>
      <c r="B2332" s="380"/>
      <c r="C2332" s="380"/>
      <c r="D2332" s="380"/>
      <c r="E2332" s="380"/>
      <c r="F2332" s="380"/>
      <c r="G2332" s="380"/>
      <c r="H2332" s="380"/>
    </row>
    <row r="2333" spans="1:8">
      <c r="A2333" s="380"/>
      <c r="B2333" s="380"/>
      <c r="C2333" s="380"/>
      <c r="D2333" s="380"/>
      <c r="E2333" s="380"/>
      <c r="F2333" s="380"/>
      <c r="G2333" s="380"/>
      <c r="H2333" s="380"/>
    </row>
    <row r="2334" spans="1:8">
      <c r="A2334" s="380"/>
      <c r="B2334" s="380"/>
      <c r="C2334" s="380"/>
      <c r="D2334" s="380"/>
      <c r="E2334" s="380"/>
      <c r="F2334" s="380"/>
      <c r="G2334" s="380"/>
      <c r="H2334" s="380"/>
    </row>
    <row r="2335" spans="1:8">
      <c r="A2335" s="380"/>
      <c r="B2335" s="380"/>
      <c r="C2335" s="380"/>
      <c r="D2335" s="380"/>
      <c r="E2335" s="380"/>
      <c r="F2335" s="380"/>
      <c r="G2335" s="380"/>
      <c r="H2335" s="380"/>
    </row>
    <row r="2336" spans="1:8">
      <c r="A2336" s="380"/>
      <c r="B2336" s="380"/>
      <c r="C2336" s="380"/>
      <c r="D2336" s="380"/>
      <c r="E2336" s="380"/>
      <c r="F2336" s="380"/>
      <c r="G2336" s="380"/>
      <c r="H2336" s="380"/>
    </row>
    <row r="2337" spans="1:8">
      <c r="A2337" s="380"/>
      <c r="B2337" s="380"/>
      <c r="C2337" s="380"/>
      <c r="D2337" s="380"/>
      <c r="E2337" s="380"/>
      <c r="F2337" s="380"/>
      <c r="G2337" s="380"/>
      <c r="H2337" s="380"/>
    </row>
    <row r="2338" spans="1:8">
      <c r="A2338" s="380"/>
      <c r="B2338" s="380"/>
      <c r="C2338" s="380"/>
      <c r="D2338" s="380"/>
      <c r="E2338" s="380"/>
      <c r="F2338" s="380"/>
      <c r="G2338" s="380"/>
      <c r="H2338" s="380"/>
    </row>
    <row r="2339" spans="1:8">
      <c r="A2339" s="380"/>
      <c r="B2339" s="380"/>
      <c r="C2339" s="380"/>
      <c r="D2339" s="380"/>
      <c r="E2339" s="380"/>
      <c r="F2339" s="380"/>
      <c r="G2339" s="380"/>
      <c r="H2339" s="380"/>
    </row>
    <row r="2340" spans="1:8">
      <c r="A2340" s="380"/>
      <c r="B2340" s="380"/>
      <c r="C2340" s="380"/>
      <c r="D2340" s="380"/>
      <c r="E2340" s="380"/>
      <c r="F2340" s="380"/>
      <c r="G2340" s="380"/>
      <c r="H2340" s="380"/>
    </row>
    <row r="2341" spans="1:8">
      <c r="A2341" s="380"/>
      <c r="B2341" s="380"/>
      <c r="C2341" s="380"/>
      <c r="D2341" s="380"/>
      <c r="E2341" s="380"/>
      <c r="F2341" s="380"/>
      <c r="G2341" s="380"/>
      <c r="H2341" s="380"/>
    </row>
    <row r="2342" spans="1:8">
      <c r="A2342" s="380"/>
      <c r="B2342" s="380"/>
      <c r="C2342" s="380"/>
      <c r="D2342" s="380"/>
      <c r="E2342" s="380"/>
      <c r="F2342" s="380"/>
      <c r="G2342" s="380"/>
      <c r="H2342" s="380"/>
    </row>
    <row r="2343" spans="1:8">
      <c r="A2343" s="380"/>
      <c r="B2343" s="380"/>
      <c r="C2343" s="380"/>
      <c r="D2343" s="380"/>
      <c r="E2343" s="380"/>
      <c r="F2343" s="380"/>
      <c r="G2343" s="380"/>
      <c r="H2343" s="380"/>
    </row>
    <row r="2344" spans="1:8">
      <c r="A2344" s="380"/>
      <c r="B2344" s="380"/>
      <c r="C2344" s="380"/>
      <c r="D2344" s="380"/>
      <c r="E2344" s="380"/>
      <c r="F2344" s="380"/>
      <c r="G2344" s="380"/>
      <c r="H2344" s="380"/>
    </row>
    <row r="2345" spans="1:8">
      <c r="A2345" s="380"/>
      <c r="B2345" s="380"/>
      <c r="C2345" s="380"/>
      <c r="D2345" s="380"/>
      <c r="E2345" s="380"/>
      <c r="F2345" s="380"/>
      <c r="G2345" s="380"/>
      <c r="H2345" s="380"/>
    </row>
    <row r="2346" spans="1:8">
      <c r="A2346" s="380"/>
      <c r="B2346" s="380"/>
      <c r="C2346" s="380"/>
      <c r="D2346" s="380"/>
      <c r="E2346" s="380"/>
      <c r="F2346" s="380"/>
      <c r="G2346" s="380"/>
      <c r="H2346" s="380"/>
    </row>
    <row r="2347" spans="1:8">
      <c r="A2347" s="380"/>
      <c r="B2347" s="380"/>
      <c r="C2347" s="380"/>
      <c r="D2347" s="380"/>
      <c r="E2347" s="380"/>
      <c r="F2347" s="380"/>
      <c r="G2347" s="380"/>
      <c r="H2347" s="380"/>
    </row>
    <row r="2348" spans="1:8">
      <c r="A2348" s="380"/>
      <c r="B2348" s="380"/>
      <c r="C2348" s="380"/>
      <c r="D2348" s="380"/>
      <c r="E2348" s="380"/>
      <c r="F2348" s="380"/>
      <c r="G2348" s="380"/>
      <c r="H2348" s="380"/>
    </row>
    <row r="2349" spans="1:8">
      <c r="A2349" s="380"/>
      <c r="B2349" s="380"/>
      <c r="C2349" s="380"/>
      <c r="D2349" s="380"/>
      <c r="E2349" s="380"/>
      <c r="F2349" s="380"/>
      <c r="G2349" s="380"/>
      <c r="H2349" s="380"/>
    </row>
    <row r="2350" spans="1:8">
      <c r="A2350" s="380"/>
      <c r="B2350" s="380"/>
      <c r="C2350" s="380"/>
      <c r="D2350" s="380"/>
      <c r="E2350" s="380"/>
      <c r="F2350" s="380"/>
      <c r="G2350" s="380"/>
      <c r="H2350" s="380"/>
    </row>
    <row r="2351" spans="1:8">
      <c r="A2351" s="380"/>
      <c r="B2351" s="380"/>
      <c r="C2351" s="380"/>
      <c r="D2351" s="380"/>
      <c r="E2351" s="380"/>
      <c r="F2351" s="380"/>
      <c r="G2351" s="380"/>
      <c r="H2351" s="380"/>
    </row>
    <row r="2352" spans="1:8">
      <c r="A2352" s="380"/>
      <c r="B2352" s="380"/>
      <c r="C2352" s="380"/>
      <c r="D2352" s="380"/>
      <c r="E2352" s="380"/>
      <c r="F2352" s="380"/>
      <c r="G2352" s="380"/>
      <c r="H2352" s="380"/>
    </row>
    <row r="2353" spans="1:8">
      <c r="A2353" s="380"/>
      <c r="B2353" s="380"/>
      <c r="C2353" s="380"/>
      <c r="D2353" s="380"/>
      <c r="E2353" s="380"/>
      <c r="F2353" s="380"/>
      <c r="G2353" s="380"/>
      <c r="H2353" s="380"/>
    </row>
    <row r="2354" spans="1:8">
      <c r="A2354" s="380"/>
      <c r="B2354" s="380"/>
      <c r="C2354" s="380"/>
      <c r="D2354" s="380"/>
      <c r="E2354" s="380"/>
      <c r="F2354" s="380"/>
      <c r="G2354" s="380"/>
      <c r="H2354" s="380"/>
    </row>
    <row r="2355" spans="1:8">
      <c r="A2355" s="380"/>
      <c r="B2355" s="380"/>
      <c r="C2355" s="380"/>
      <c r="D2355" s="380"/>
      <c r="E2355" s="380"/>
      <c r="F2355" s="380"/>
      <c r="G2355" s="380"/>
      <c r="H2355" s="380"/>
    </row>
    <row r="2356" spans="1:8">
      <c r="A2356" s="380"/>
      <c r="B2356" s="380"/>
      <c r="C2356" s="380"/>
      <c r="D2356" s="380"/>
      <c r="E2356" s="380"/>
      <c r="F2356" s="380"/>
      <c r="G2356" s="380"/>
      <c r="H2356" s="380"/>
    </row>
    <row r="2357" spans="1:8">
      <c r="A2357" s="380"/>
      <c r="B2357" s="380"/>
      <c r="C2357" s="380"/>
      <c r="D2357" s="380"/>
      <c r="E2357" s="380"/>
      <c r="F2357" s="380"/>
      <c r="G2357" s="380"/>
      <c r="H2357" s="380"/>
    </row>
    <row r="2358" spans="1:8">
      <c r="A2358" s="380"/>
      <c r="B2358" s="380"/>
      <c r="C2358" s="380"/>
      <c r="D2358" s="380"/>
      <c r="E2358" s="380"/>
      <c r="F2358" s="380"/>
      <c r="G2358" s="380"/>
      <c r="H2358" s="380"/>
    </row>
    <row r="2359" spans="1:8">
      <c r="A2359" s="380"/>
      <c r="B2359" s="380"/>
      <c r="C2359" s="380"/>
      <c r="D2359" s="380"/>
      <c r="E2359" s="380"/>
      <c r="F2359" s="380"/>
      <c r="G2359" s="380"/>
      <c r="H2359" s="380"/>
    </row>
    <row r="2360" spans="1:8">
      <c r="A2360" s="380"/>
      <c r="B2360" s="380"/>
      <c r="C2360" s="380"/>
      <c r="D2360" s="380"/>
      <c r="E2360" s="380"/>
      <c r="F2360" s="380"/>
      <c r="G2360" s="380"/>
      <c r="H2360" s="380"/>
    </row>
    <row r="2361" spans="1:8">
      <c r="A2361" s="380"/>
      <c r="B2361" s="380"/>
      <c r="C2361" s="380"/>
      <c r="D2361" s="380"/>
      <c r="E2361" s="380"/>
      <c r="F2361" s="380"/>
      <c r="G2361" s="380"/>
      <c r="H2361" s="380"/>
    </row>
    <row r="2362" spans="1:8">
      <c r="A2362" s="380"/>
      <c r="B2362" s="380"/>
      <c r="C2362" s="380"/>
      <c r="D2362" s="380"/>
      <c r="E2362" s="380"/>
      <c r="F2362" s="380"/>
      <c r="G2362" s="380"/>
      <c r="H2362" s="380"/>
    </row>
    <row r="2363" spans="1:8">
      <c r="A2363" s="380"/>
      <c r="B2363" s="380"/>
      <c r="C2363" s="380"/>
      <c r="D2363" s="380"/>
      <c r="E2363" s="380"/>
      <c r="F2363" s="380"/>
      <c r="G2363" s="380"/>
      <c r="H2363" s="380"/>
    </row>
    <row r="2364" spans="1:8">
      <c r="A2364" s="380"/>
      <c r="B2364" s="380"/>
      <c r="C2364" s="380"/>
      <c r="D2364" s="380"/>
      <c r="E2364" s="380"/>
      <c r="F2364" s="380"/>
      <c r="G2364" s="380"/>
      <c r="H2364" s="380"/>
    </row>
    <row r="2365" spans="1:8">
      <c r="A2365" s="380"/>
      <c r="B2365" s="380"/>
      <c r="C2365" s="380"/>
      <c r="D2365" s="380"/>
      <c r="E2365" s="380"/>
      <c r="F2365" s="380"/>
      <c r="G2365" s="380"/>
      <c r="H2365" s="380"/>
    </row>
    <row r="2366" spans="1:8">
      <c r="A2366" s="380"/>
      <c r="B2366" s="380"/>
      <c r="C2366" s="380"/>
      <c r="D2366" s="380"/>
      <c r="E2366" s="380"/>
      <c r="F2366" s="380"/>
      <c r="G2366" s="380"/>
      <c r="H2366" s="380"/>
    </row>
    <row r="2367" spans="1:8">
      <c r="A2367" s="380"/>
      <c r="B2367" s="380"/>
      <c r="C2367" s="380"/>
      <c r="D2367" s="380"/>
      <c r="E2367" s="380"/>
      <c r="F2367" s="380"/>
      <c r="G2367" s="380"/>
      <c r="H2367" s="380"/>
    </row>
    <row r="2368" spans="1:8">
      <c r="A2368" s="380"/>
      <c r="B2368" s="380"/>
      <c r="C2368" s="380"/>
      <c r="D2368" s="380"/>
      <c r="E2368" s="380"/>
      <c r="F2368" s="380"/>
      <c r="G2368" s="380"/>
      <c r="H2368" s="380"/>
    </row>
    <row r="2369" spans="1:8">
      <c r="A2369" s="380"/>
      <c r="B2369" s="380"/>
      <c r="C2369" s="380"/>
      <c r="D2369" s="380"/>
      <c r="E2369" s="380"/>
      <c r="F2369" s="380"/>
      <c r="G2369" s="380"/>
      <c r="H2369" s="380"/>
    </row>
    <row r="2370" spans="1:8">
      <c r="A2370" s="380"/>
      <c r="B2370" s="380"/>
      <c r="C2370" s="380"/>
      <c r="D2370" s="380"/>
      <c r="E2370" s="380"/>
      <c r="F2370" s="380"/>
      <c r="G2370" s="380"/>
      <c r="H2370" s="380"/>
    </row>
    <row r="2371" spans="1:8">
      <c r="A2371" s="380"/>
      <c r="B2371" s="380"/>
      <c r="C2371" s="380"/>
      <c r="D2371" s="380"/>
      <c r="E2371" s="380"/>
      <c r="F2371" s="380"/>
      <c r="G2371" s="380"/>
      <c r="H2371" s="380"/>
    </row>
    <row r="2372" spans="1:8">
      <c r="A2372" s="380"/>
      <c r="B2372" s="380"/>
      <c r="C2372" s="380"/>
      <c r="D2372" s="380"/>
      <c r="E2372" s="380"/>
      <c r="F2372" s="380"/>
      <c r="G2372" s="380"/>
      <c r="H2372" s="380"/>
    </row>
    <row r="2373" spans="1:8">
      <c r="A2373" s="380"/>
      <c r="B2373" s="380"/>
      <c r="C2373" s="380"/>
      <c r="D2373" s="380"/>
      <c r="E2373" s="380"/>
      <c r="F2373" s="380"/>
      <c r="G2373" s="380"/>
      <c r="H2373" s="380"/>
    </row>
    <row r="2374" spans="1:8">
      <c r="A2374" s="380"/>
      <c r="B2374" s="380"/>
      <c r="C2374" s="380"/>
      <c r="D2374" s="380"/>
      <c r="E2374" s="380"/>
      <c r="F2374" s="380"/>
      <c r="G2374" s="380"/>
      <c r="H2374" s="380"/>
    </row>
    <row r="2375" spans="1:8">
      <c r="A2375" s="380"/>
      <c r="B2375" s="380"/>
      <c r="C2375" s="380"/>
      <c r="D2375" s="380"/>
      <c r="E2375" s="380"/>
      <c r="F2375" s="380"/>
      <c r="G2375" s="380"/>
      <c r="H2375" s="380"/>
    </row>
    <row r="2376" spans="1:8">
      <c r="A2376" s="380"/>
      <c r="B2376" s="380"/>
      <c r="C2376" s="380"/>
      <c r="D2376" s="380"/>
      <c r="E2376" s="380"/>
      <c r="F2376" s="380"/>
      <c r="G2376" s="380"/>
      <c r="H2376" s="380"/>
    </row>
    <row r="2377" spans="1:8">
      <c r="A2377" s="380"/>
      <c r="B2377" s="380"/>
      <c r="C2377" s="380"/>
      <c r="D2377" s="380"/>
      <c r="E2377" s="380"/>
      <c r="F2377" s="380"/>
      <c r="G2377" s="380"/>
      <c r="H2377" s="380"/>
    </row>
    <row r="2378" spans="1:8">
      <c r="A2378" s="380"/>
      <c r="B2378" s="380"/>
      <c r="C2378" s="380"/>
      <c r="D2378" s="380"/>
      <c r="E2378" s="380"/>
      <c r="F2378" s="380"/>
      <c r="G2378" s="380"/>
      <c r="H2378" s="380"/>
    </row>
    <row r="2379" spans="1:8">
      <c r="A2379" s="380"/>
      <c r="B2379" s="380"/>
      <c r="C2379" s="380"/>
      <c r="D2379" s="380"/>
      <c r="E2379" s="380"/>
      <c r="F2379" s="380"/>
      <c r="G2379" s="380"/>
      <c r="H2379" s="380"/>
    </row>
    <row r="2380" spans="1:8">
      <c r="A2380" s="380"/>
      <c r="B2380" s="380"/>
      <c r="C2380" s="380"/>
      <c r="D2380" s="380"/>
      <c r="E2380" s="380"/>
      <c r="F2380" s="380"/>
      <c r="G2380" s="380"/>
      <c r="H2380" s="380"/>
    </row>
    <row r="2381" spans="1:8">
      <c r="A2381" s="380"/>
      <c r="B2381" s="380"/>
      <c r="C2381" s="380"/>
      <c r="D2381" s="380"/>
      <c r="E2381" s="380"/>
      <c r="F2381" s="380"/>
      <c r="G2381" s="380"/>
      <c r="H2381" s="380"/>
    </row>
    <row r="2382" spans="1:8">
      <c r="A2382" s="380"/>
      <c r="B2382" s="380"/>
      <c r="C2382" s="380"/>
      <c r="D2382" s="380"/>
      <c r="E2382" s="380"/>
      <c r="F2382" s="380"/>
      <c r="G2382" s="380"/>
      <c r="H2382" s="380"/>
    </row>
    <row r="2383" spans="1:8">
      <c r="A2383" s="380"/>
      <c r="B2383" s="380"/>
      <c r="C2383" s="380"/>
      <c r="D2383" s="380"/>
      <c r="E2383" s="380"/>
      <c r="F2383" s="380"/>
      <c r="G2383" s="380"/>
      <c r="H2383" s="380"/>
    </row>
    <row r="2384" spans="1:8">
      <c r="A2384" s="380"/>
      <c r="B2384" s="380"/>
      <c r="C2384" s="380"/>
      <c r="D2384" s="380"/>
      <c r="E2384" s="380"/>
      <c r="F2384" s="380"/>
      <c r="G2384" s="380"/>
      <c r="H2384" s="380"/>
    </row>
    <row r="2385" spans="1:8">
      <c r="A2385" s="380"/>
      <c r="B2385" s="380"/>
      <c r="C2385" s="380"/>
      <c r="D2385" s="380"/>
      <c r="E2385" s="380"/>
      <c r="F2385" s="380"/>
      <c r="G2385" s="380"/>
      <c r="H2385" s="380"/>
    </row>
    <row r="2386" spans="1:8">
      <c r="A2386" s="380"/>
      <c r="B2386" s="380"/>
      <c r="C2386" s="380"/>
      <c r="D2386" s="380"/>
      <c r="E2386" s="380"/>
      <c r="F2386" s="380"/>
      <c r="G2386" s="380"/>
      <c r="H2386" s="380"/>
    </row>
    <row r="2387" spans="1:8">
      <c r="A2387" s="380"/>
      <c r="B2387" s="380"/>
      <c r="C2387" s="380"/>
      <c r="D2387" s="380"/>
      <c r="E2387" s="380"/>
      <c r="F2387" s="380"/>
      <c r="G2387" s="380"/>
      <c r="H2387" s="380"/>
    </row>
    <row r="2388" spans="1:8">
      <c r="A2388" s="380"/>
      <c r="B2388" s="380"/>
      <c r="C2388" s="380"/>
      <c r="D2388" s="380"/>
      <c r="E2388" s="380"/>
      <c r="F2388" s="380"/>
      <c r="G2388" s="380"/>
      <c r="H2388" s="380"/>
    </row>
    <row r="2389" spans="1:8">
      <c r="A2389" s="380"/>
      <c r="B2389" s="380"/>
      <c r="C2389" s="380"/>
      <c r="D2389" s="380"/>
      <c r="E2389" s="380"/>
      <c r="F2389" s="380"/>
      <c r="G2389" s="380"/>
      <c r="H2389" s="380"/>
    </row>
    <row r="2390" spans="1:8">
      <c r="A2390" s="380"/>
      <c r="B2390" s="380"/>
      <c r="C2390" s="380"/>
      <c r="D2390" s="380"/>
      <c r="E2390" s="380"/>
      <c r="F2390" s="380"/>
      <c r="G2390" s="380"/>
      <c r="H2390" s="380"/>
    </row>
    <row r="2391" spans="1:8">
      <c r="A2391" s="380"/>
      <c r="B2391" s="380"/>
      <c r="C2391" s="380"/>
      <c r="D2391" s="380"/>
      <c r="E2391" s="380"/>
      <c r="F2391" s="380"/>
      <c r="G2391" s="380"/>
      <c r="H2391" s="380"/>
    </row>
    <row r="2392" spans="1:8">
      <c r="A2392" s="380"/>
      <c r="B2392" s="380"/>
      <c r="C2392" s="380"/>
      <c r="D2392" s="380"/>
      <c r="E2392" s="380"/>
      <c r="F2392" s="380"/>
      <c r="G2392" s="380"/>
      <c r="H2392" s="380"/>
    </row>
    <row r="2393" spans="1:8">
      <c r="A2393" s="380"/>
      <c r="B2393" s="380"/>
      <c r="C2393" s="380"/>
      <c r="D2393" s="380"/>
      <c r="E2393" s="380"/>
      <c r="F2393" s="380"/>
      <c r="G2393" s="380"/>
      <c r="H2393" s="380"/>
    </row>
    <row r="2394" spans="1:8">
      <c r="A2394" s="380"/>
      <c r="B2394" s="380"/>
      <c r="C2394" s="380"/>
      <c r="D2394" s="380"/>
      <c r="E2394" s="380"/>
      <c r="F2394" s="380"/>
      <c r="G2394" s="380"/>
      <c r="H2394" s="380"/>
    </row>
    <row r="2395" spans="1:8">
      <c r="A2395" s="380"/>
      <c r="B2395" s="380"/>
      <c r="C2395" s="380"/>
      <c r="D2395" s="380"/>
      <c r="E2395" s="380"/>
      <c r="F2395" s="380"/>
      <c r="G2395" s="380"/>
      <c r="H2395" s="380"/>
    </row>
    <row r="2396" spans="1:8">
      <c r="A2396" s="380"/>
      <c r="B2396" s="380"/>
      <c r="C2396" s="380"/>
      <c r="D2396" s="380"/>
      <c r="E2396" s="380"/>
      <c r="F2396" s="380"/>
      <c r="G2396" s="380"/>
      <c r="H2396" s="380"/>
    </row>
    <row r="2397" spans="1:8">
      <c r="A2397" s="380"/>
      <c r="B2397" s="380"/>
      <c r="C2397" s="380"/>
      <c r="D2397" s="380"/>
      <c r="E2397" s="380"/>
      <c r="F2397" s="380"/>
      <c r="G2397" s="380"/>
      <c r="H2397" s="380"/>
    </row>
    <row r="2398" spans="1:8">
      <c r="A2398" s="380"/>
      <c r="B2398" s="380"/>
      <c r="C2398" s="380"/>
      <c r="D2398" s="380"/>
      <c r="E2398" s="380"/>
      <c r="F2398" s="380"/>
      <c r="G2398" s="380"/>
      <c r="H2398" s="380"/>
    </row>
    <row r="2399" spans="1:8">
      <c r="A2399" s="380"/>
      <c r="B2399" s="380"/>
      <c r="C2399" s="380"/>
      <c r="D2399" s="380"/>
      <c r="E2399" s="380"/>
      <c r="F2399" s="380"/>
      <c r="G2399" s="380"/>
      <c r="H2399" s="380"/>
    </row>
    <row r="2400" spans="1:8">
      <c r="A2400" s="380"/>
      <c r="B2400" s="380"/>
      <c r="C2400" s="380"/>
      <c r="D2400" s="380"/>
      <c r="E2400" s="380"/>
      <c r="F2400" s="380"/>
      <c r="G2400" s="380"/>
      <c r="H2400" s="380"/>
    </row>
    <row r="2401" spans="1:8">
      <c r="A2401" s="380"/>
      <c r="B2401" s="380"/>
      <c r="C2401" s="380"/>
      <c r="D2401" s="380"/>
      <c r="E2401" s="380"/>
      <c r="F2401" s="380"/>
      <c r="G2401" s="380"/>
      <c r="H2401" s="380"/>
    </row>
    <row r="2402" spans="1:8">
      <c r="A2402" s="380"/>
      <c r="B2402" s="380"/>
      <c r="C2402" s="380"/>
      <c r="D2402" s="380"/>
      <c r="E2402" s="380"/>
      <c r="F2402" s="380"/>
      <c r="G2402" s="380"/>
      <c r="H2402" s="380"/>
    </row>
    <row r="2403" spans="1:8">
      <c r="A2403" s="380"/>
      <c r="B2403" s="380"/>
      <c r="C2403" s="380"/>
      <c r="D2403" s="380"/>
      <c r="E2403" s="380"/>
      <c r="F2403" s="380"/>
      <c r="G2403" s="380"/>
      <c r="H2403" s="380"/>
    </row>
    <row r="2404" spans="1:8">
      <c r="A2404" s="380"/>
      <c r="B2404" s="380"/>
      <c r="C2404" s="380"/>
      <c r="D2404" s="380"/>
      <c r="E2404" s="380"/>
      <c r="F2404" s="380"/>
      <c r="G2404" s="380"/>
      <c r="H2404" s="380"/>
    </row>
    <row r="2405" spans="1:8">
      <c r="A2405" s="380"/>
      <c r="B2405" s="380"/>
      <c r="C2405" s="380"/>
      <c r="D2405" s="380"/>
      <c r="E2405" s="380"/>
      <c r="F2405" s="380"/>
      <c r="G2405" s="380"/>
      <c r="H2405" s="380"/>
    </row>
    <row r="2406" spans="1:8">
      <c r="A2406" s="380"/>
      <c r="B2406" s="380"/>
      <c r="C2406" s="380"/>
      <c r="D2406" s="380"/>
      <c r="E2406" s="380"/>
      <c r="F2406" s="380"/>
      <c r="G2406" s="380"/>
      <c r="H2406" s="380"/>
    </row>
    <row r="2407" spans="1:8">
      <c r="A2407" s="380"/>
      <c r="B2407" s="380"/>
      <c r="C2407" s="380"/>
      <c r="D2407" s="380"/>
      <c r="E2407" s="380"/>
      <c r="F2407" s="380"/>
      <c r="G2407" s="380"/>
      <c r="H2407" s="380"/>
    </row>
    <row r="2408" spans="1:8">
      <c r="A2408" s="380"/>
      <c r="B2408" s="380"/>
      <c r="C2408" s="380"/>
      <c r="D2408" s="380"/>
      <c r="E2408" s="380"/>
      <c r="F2408" s="380"/>
      <c r="G2408" s="380"/>
      <c r="H2408" s="380"/>
    </row>
    <row r="2409" spans="1:8">
      <c r="A2409" s="380"/>
      <c r="B2409" s="380"/>
      <c r="C2409" s="380"/>
      <c r="D2409" s="380"/>
      <c r="E2409" s="380"/>
      <c r="F2409" s="380"/>
      <c r="G2409" s="380"/>
      <c r="H2409" s="380"/>
    </row>
    <row r="2410" spans="1:8">
      <c r="A2410" s="380"/>
      <c r="B2410" s="380"/>
      <c r="C2410" s="380"/>
      <c r="D2410" s="380"/>
      <c r="E2410" s="380"/>
      <c r="F2410" s="380"/>
      <c r="G2410" s="380"/>
      <c r="H2410" s="380"/>
    </row>
    <row r="2411" spans="1:8">
      <c r="A2411" s="380"/>
      <c r="B2411" s="380"/>
      <c r="C2411" s="380"/>
      <c r="D2411" s="380"/>
      <c r="E2411" s="380"/>
      <c r="F2411" s="380"/>
      <c r="G2411" s="380"/>
      <c r="H2411" s="380"/>
    </row>
    <row r="2412" spans="1:8">
      <c r="A2412" s="380"/>
      <c r="B2412" s="380"/>
      <c r="C2412" s="380"/>
      <c r="D2412" s="380"/>
      <c r="E2412" s="380"/>
      <c r="F2412" s="380"/>
      <c r="G2412" s="380"/>
      <c r="H2412" s="380"/>
    </row>
    <row r="2413" spans="1:8">
      <c r="A2413" s="380"/>
      <c r="B2413" s="380"/>
      <c r="C2413" s="380"/>
      <c r="D2413" s="380"/>
      <c r="E2413" s="380"/>
      <c r="F2413" s="380"/>
      <c r="G2413" s="380"/>
      <c r="H2413" s="380"/>
    </row>
    <row r="2414" spans="1:8">
      <c r="A2414" s="380"/>
      <c r="B2414" s="380"/>
      <c r="C2414" s="380"/>
      <c r="D2414" s="380"/>
      <c r="E2414" s="380"/>
      <c r="F2414" s="380"/>
      <c r="G2414" s="380"/>
      <c r="H2414" s="380"/>
    </row>
    <row r="2415" spans="1:8">
      <c r="A2415" s="380"/>
      <c r="B2415" s="380"/>
      <c r="C2415" s="380"/>
      <c r="D2415" s="380"/>
      <c r="E2415" s="380"/>
      <c r="F2415" s="380"/>
      <c r="G2415" s="380"/>
      <c r="H2415" s="380"/>
    </row>
    <row r="2416" spans="1:8">
      <c r="A2416" s="380"/>
      <c r="B2416" s="380"/>
      <c r="C2416" s="380"/>
      <c r="D2416" s="380"/>
      <c r="E2416" s="380"/>
      <c r="F2416" s="380"/>
      <c r="G2416" s="380"/>
      <c r="H2416" s="380"/>
    </row>
    <row r="2417" spans="1:8">
      <c r="A2417" s="380"/>
      <c r="B2417" s="380"/>
      <c r="C2417" s="380"/>
      <c r="D2417" s="380"/>
      <c r="E2417" s="380"/>
      <c r="F2417" s="380"/>
      <c r="G2417" s="380"/>
      <c r="H2417" s="380"/>
    </row>
    <row r="2418" spans="1:8">
      <c r="A2418" s="380"/>
      <c r="B2418" s="380"/>
      <c r="C2418" s="380"/>
      <c r="D2418" s="380"/>
      <c r="E2418" s="380"/>
      <c r="F2418" s="380"/>
      <c r="G2418" s="380"/>
      <c r="H2418" s="380"/>
    </row>
    <row r="2419" spans="1:8">
      <c r="A2419" s="380"/>
      <c r="B2419" s="380"/>
      <c r="C2419" s="380"/>
      <c r="D2419" s="380"/>
      <c r="E2419" s="380"/>
      <c r="F2419" s="380"/>
      <c r="G2419" s="380"/>
      <c r="H2419" s="380"/>
    </row>
    <row r="2420" spans="1:8">
      <c r="A2420" s="380"/>
      <c r="B2420" s="380"/>
      <c r="C2420" s="380"/>
      <c r="D2420" s="380"/>
      <c r="E2420" s="380"/>
      <c r="F2420" s="380"/>
      <c r="G2420" s="380"/>
      <c r="H2420" s="380"/>
    </row>
    <row r="2421" spans="1:8">
      <c r="A2421" s="380"/>
      <c r="B2421" s="380"/>
      <c r="C2421" s="380"/>
      <c r="D2421" s="380"/>
      <c r="E2421" s="380"/>
      <c r="F2421" s="380"/>
      <c r="G2421" s="380"/>
      <c r="H2421" s="380"/>
    </row>
    <row r="2422" spans="1:8">
      <c r="A2422" s="380"/>
      <c r="B2422" s="380"/>
      <c r="C2422" s="380"/>
      <c r="D2422" s="380"/>
      <c r="E2422" s="380"/>
      <c r="F2422" s="380"/>
      <c r="G2422" s="380"/>
      <c r="H2422" s="380"/>
    </row>
    <row r="2423" spans="1:8">
      <c r="A2423" s="380"/>
      <c r="B2423" s="380"/>
      <c r="C2423" s="380"/>
      <c r="D2423" s="380"/>
      <c r="E2423" s="380"/>
      <c r="F2423" s="380"/>
      <c r="G2423" s="380"/>
      <c r="H2423" s="380"/>
    </row>
    <row r="2424" spans="1:8">
      <c r="A2424" s="380"/>
      <c r="B2424" s="380"/>
      <c r="C2424" s="380"/>
      <c r="D2424" s="380"/>
      <c r="E2424" s="380"/>
      <c r="F2424" s="380"/>
      <c r="G2424" s="380"/>
      <c r="H2424" s="380"/>
    </row>
    <row r="2425" spans="1:8">
      <c r="A2425" s="380"/>
      <c r="B2425" s="380"/>
      <c r="C2425" s="380"/>
      <c r="D2425" s="380"/>
      <c r="E2425" s="380"/>
      <c r="F2425" s="380"/>
      <c r="G2425" s="380"/>
      <c r="H2425" s="380"/>
    </row>
    <row r="2426" spans="1:8">
      <c r="A2426" s="380"/>
      <c r="B2426" s="380"/>
      <c r="C2426" s="380"/>
      <c r="D2426" s="380"/>
      <c r="E2426" s="380"/>
      <c r="F2426" s="380"/>
      <c r="G2426" s="380"/>
      <c r="H2426" s="380"/>
    </row>
    <row r="2427" spans="1:8">
      <c r="A2427" s="380"/>
      <c r="B2427" s="380"/>
      <c r="C2427" s="380"/>
      <c r="D2427" s="380"/>
      <c r="E2427" s="380"/>
      <c r="F2427" s="380"/>
      <c r="G2427" s="380"/>
      <c r="H2427" s="380"/>
    </row>
    <row r="2428" spans="1:8">
      <c r="A2428" s="380"/>
      <c r="B2428" s="380"/>
      <c r="C2428" s="380"/>
      <c r="D2428" s="380"/>
      <c r="E2428" s="380"/>
      <c r="F2428" s="380"/>
      <c r="G2428" s="380"/>
      <c r="H2428" s="380"/>
    </row>
    <row r="2429" spans="1:8">
      <c r="A2429" s="380"/>
      <c r="B2429" s="380"/>
      <c r="C2429" s="380"/>
      <c r="D2429" s="380"/>
      <c r="E2429" s="380"/>
      <c r="F2429" s="380"/>
      <c r="G2429" s="380"/>
      <c r="H2429" s="380"/>
    </row>
    <row r="2430" spans="1:8">
      <c r="A2430" s="380"/>
      <c r="B2430" s="380"/>
      <c r="C2430" s="380"/>
      <c r="D2430" s="380"/>
      <c r="E2430" s="380"/>
      <c r="F2430" s="380"/>
      <c r="G2430" s="380"/>
      <c r="H2430" s="380"/>
    </row>
    <row r="2431" spans="1:8">
      <c r="A2431" s="380"/>
      <c r="B2431" s="380"/>
      <c r="C2431" s="380"/>
      <c r="D2431" s="380"/>
      <c r="E2431" s="380"/>
      <c r="F2431" s="380"/>
      <c r="G2431" s="380"/>
      <c r="H2431" s="380"/>
    </row>
    <row r="2432" spans="1:8">
      <c r="A2432" s="380"/>
      <c r="B2432" s="380"/>
      <c r="C2432" s="380"/>
      <c r="D2432" s="380"/>
      <c r="E2432" s="380"/>
      <c r="F2432" s="380"/>
      <c r="G2432" s="380"/>
      <c r="H2432" s="380"/>
    </row>
    <row r="2433" spans="1:8">
      <c r="A2433" s="380"/>
      <c r="B2433" s="380"/>
      <c r="C2433" s="380"/>
      <c r="D2433" s="380"/>
      <c r="E2433" s="380"/>
      <c r="F2433" s="380"/>
      <c r="G2433" s="380"/>
      <c r="H2433" s="380"/>
    </row>
    <row r="2434" spans="1:8">
      <c r="A2434" s="380"/>
      <c r="B2434" s="380"/>
      <c r="C2434" s="380"/>
      <c r="D2434" s="380"/>
      <c r="E2434" s="380"/>
      <c r="F2434" s="380"/>
      <c r="G2434" s="380"/>
      <c r="H2434" s="380"/>
    </row>
    <row r="2435" spans="1:8">
      <c r="A2435" s="380"/>
      <c r="B2435" s="380"/>
      <c r="C2435" s="380"/>
      <c r="D2435" s="380"/>
      <c r="E2435" s="380"/>
      <c r="F2435" s="380"/>
      <c r="G2435" s="380"/>
      <c r="H2435" s="380"/>
    </row>
    <row r="2436" spans="1:8">
      <c r="A2436" s="380"/>
      <c r="B2436" s="380"/>
      <c r="C2436" s="380"/>
      <c r="D2436" s="380"/>
      <c r="E2436" s="380"/>
      <c r="F2436" s="380"/>
      <c r="G2436" s="380"/>
      <c r="H2436" s="380"/>
    </row>
    <row r="2437" spans="1:8">
      <c r="A2437" s="380"/>
      <c r="B2437" s="380"/>
      <c r="C2437" s="380"/>
      <c r="D2437" s="380"/>
      <c r="E2437" s="380"/>
      <c r="F2437" s="380"/>
      <c r="G2437" s="380"/>
      <c r="H2437" s="380"/>
    </row>
    <row r="2438" spans="1:8">
      <c r="A2438" s="380"/>
      <c r="B2438" s="380"/>
      <c r="C2438" s="380"/>
      <c r="D2438" s="380"/>
      <c r="E2438" s="380"/>
      <c r="F2438" s="380"/>
      <c r="G2438" s="380"/>
      <c r="H2438" s="380"/>
    </row>
    <row r="2439" spans="1:8">
      <c r="A2439" s="380"/>
      <c r="B2439" s="380"/>
      <c r="C2439" s="380"/>
      <c r="D2439" s="380"/>
      <c r="E2439" s="380"/>
      <c r="F2439" s="380"/>
      <c r="G2439" s="380"/>
      <c r="H2439" s="380"/>
    </row>
    <row r="2440" spans="1:8">
      <c r="A2440" s="380"/>
      <c r="B2440" s="380"/>
      <c r="C2440" s="380"/>
      <c r="D2440" s="380"/>
      <c r="E2440" s="380"/>
      <c r="F2440" s="380"/>
      <c r="G2440" s="380"/>
      <c r="H2440" s="380"/>
    </row>
    <row r="2441" spans="1:8">
      <c r="A2441" s="380"/>
      <c r="B2441" s="380"/>
      <c r="C2441" s="380"/>
      <c r="D2441" s="380"/>
      <c r="E2441" s="380"/>
      <c r="F2441" s="380"/>
      <c r="G2441" s="380"/>
      <c r="H2441" s="380"/>
    </row>
    <row r="2442" spans="1:8">
      <c r="A2442" s="380"/>
      <c r="B2442" s="380"/>
      <c r="C2442" s="380"/>
      <c r="D2442" s="380"/>
      <c r="E2442" s="380"/>
      <c r="F2442" s="380"/>
      <c r="G2442" s="380"/>
      <c r="H2442" s="380"/>
    </row>
    <row r="2443" spans="1:8">
      <c r="A2443" s="380"/>
      <c r="B2443" s="380"/>
      <c r="C2443" s="380"/>
      <c r="D2443" s="380"/>
      <c r="E2443" s="380"/>
      <c r="F2443" s="380"/>
      <c r="G2443" s="380"/>
      <c r="H2443" s="380"/>
    </row>
    <row r="2444" spans="1:8">
      <c r="A2444" s="380"/>
      <c r="B2444" s="380"/>
      <c r="C2444" s="380"/>
      <c r="D2444" s="380"/>
      <c r="E2444" s="380"/>
      <c r="F2444" s="380"/>
      <c r="G2444" s="380"/>
      <c r="H2444" s="380"/>
    </row>
    <row r="2445" spans="1:8">
      <c r="A2445" s="380"/>
      <c r="B2445" s="380"/>
      <c r="C2445" s="380"/>
      <c r="D2445" s="380"/>
      <c r="E2445" s="380"/>
      <c r="F2445" s="380"/>
      <c r="G2445" s="380"/>
      <c r="H2445" s="380"/>
    </row>
    <row r="2446" spans="1:8">
      <c r="A2446" s="380"/>
      <c r="B2446" s="380"/>
      <c r="C2446" s="380"/>
      <c r="D2446" s="380"/>
      <c r="E2446" s="380"/>
      <c r="F2446" s="380"/>
      <c r="G2446" s="380"/>
      <c r="H2446" s="380"/>
    </row>
    <row r="2447" spans="1:8">
      <c r="A2447" s="380"/>
      <c r="B2447" s="380"/>
      <c r="C2447" s="380"/>
      <c r="D2447" s="380"/>
      <c r="E2447" s="380"/>
      <c r="F2447" s="380"/>
      <c r="G2447" s="380"/>
      <c r="H2447" s="380"/>
    </row>
    <row r="2448" spans="1:8">
      <c r="A2448" s="380"/>
      <c r="B2448" s="380"/>
      <c r="C2448" s="380"/>
      <c r="D2448" s="380"/>
      <c r="E2448" s="380"/>
      <c r="F2448" s="380"/>
      <c r="G2448" s="380"/>
      <c r="H2448" s="380"/>
    </row>
    <row r="2449" spans="1:8">
      <c r="A2449" s="380"/>
      <c r="B2449" s="380"/>
      <c r="C2449" s="380"/>
      <c r="D2449" s="380"/>
      <c r="E2449" s="380"/>
      <c r="F2449" s="380"/>
      <c r="G2449" s="380"/>
      <c r="H2449" s="380"/>
    </row>
    <row r="2450" spans="1:8">
      <c r="A2450" s="380"/>
      <c r="B2450" s="380"/>
      <c r="C2450" s="380"/>
      <c r="D2450" s="380"/>
      <c r="E2450" s="380"/>
      <c r="F2450" s="380"/>
      <c r="G2450" s="380"/>
      <c r="H2450" s="380"/>
    </row>
    <row r="2451" spans="1:8">
      <c r="A2451" s="380"/>
      <c r="B2451" s="380"/>
      <c r="C2451" s="380"/>
      <c r="D2451" s="380"/>
      <c r="E2451" s="380"/>
      <c r="F2451" s="380"/>
      <c r="G2451" s="380"/>
      <c r="H2451" s="380"/>
    </row>
    <row r="2452" spans="1:8">
      <c r="A2452" s="380"/>
      <c r="B2452" s="380"/>
      <c r="C2452" s="380"/>
      <c r="D2452" s="380"/>
      <c r="E2452" s="380"/>
      <c r="F2452" s="380"/>
      <c r="G2452" s="380"/>
      <c r="H2452" s="380"/>
    </row>
    <row r="2453" spans="1:8">
      <c r="A2453" s="380"/>
      <c r="B2453" s="380"/>
      <c r="C2453" s="380"/>
      <c r="D2453" s="380"/>
      <c r="E2453" s="380"/>
      <c r="F2453" s="380"/>
      <c r="G2453" s="380"/>
      <c r="H2453" s="380"/>
    </row>
    <row r="2454" spans="1:8">
      <c r="A2454" s="380"/>
      <c r="B2454" s="380"/>
      <c r="C2454" s="380"/>
      <c r="D2454" s="380"/>
      <c r="E2454" s="380"/>
      <c r="F2454" s="380"/>
      <c r="G2454" s="380"/>
      <c r="H2454" s="380"/>
    </row>
    <row r="2455" spans="1:8">
      <c r="A2455" s="380"/>
      <c r="B2455" s="380"/>
      <c r="C2455" s="380"/>
      <c r="D2455" s="380"/>
      <c r="E2455" s="380"/>
      <c r="F2455" s="380"/>
      <c r="G2455" s="380"/>
      <c r="H2455" s="380"/>
    </row>
    <row r="2456" spans="1:8">
      <c r="A2456" s="380"/>
      <c r="B2456" s="380"/>
      <c r="C2456" s="380"/>
      <c r="D2456" s="380"/>
      <c r="E2456" s="380"/>
      <c r="F2456" s="380"/>
      <c r="G2456" s="380"/>
      <c r="H2456" s="380"/>
    </row>
    <row r="2457" spans="1:8">
      <c r="A2457" s="380"/>
      <c r="B2457" s="380"/>
      <c r="C2457" s="380"/>
      <c r="D2457" s="380"/>
      <c r="E2457" s="380"/>
      <c r="F2457" s="380"/>
      <c r="G2457" s="380"/>
      <c r="H2457" s="380"/>
    </row>
    <row r="2458" spans="1:8">
      <c r="A2458" s="380"/>
      <c r="B2458" s="380"/>
      <c r="C2458" s="380"/>
      <c r="D2458" s="380"/>
      <c r="E2458" s="380"/>
      <c r="F2458" s="380"/>
      <c r="G2458" s="380"/>
      <c r="H2458" s="380"/>
    </row>
    <row r="2459" spans="1:8">
      <c r="A2459" s="380"/>
      <c r="B2459" s="380"/>
      <c r="C2459" s="380"/>
      <c r="D2459" s="380"/>
      <c r="E2459" s="380"/>
      <c r="F2459" s="380"/>
      <c r="G2459" s="380"/>
      <c r="H2459" s="380"/>
    </row>
    <row r="2460" spans="1:8">
      <c r="A2460" s="380"/>
      <c r="B2460" s="380"/>
      <c r="C2460" s="380"/>
      <c r="D2460" s="380"/>
      <c r="E2460" s="380"/>
      <c r="F2460" s="380"/>
      <c r="G2460" s="380"/>
      <c r="H2460" s="380"/>
    </row>
    <row r="2461" spans="1:8">
      <c r="A2461" s="380"/>
      <c r="B2461" s="380"/>
      <c r="C2461" s="380"/>
      <c r="D2461" s="380"/>
      <c r="E2461" s="380"/>
      <c r="F2461" s="380"/>
      <c r="G2461" s="380"/>
      <c r="H2461" s="380"/>
    </row>
    <row r="2462" spans="1:8">
      <c r="A2462" s="380"/>
      <c r="B2462" s="380"/>
      <c r="C2462" s="380"/>
      <c r="D2462" s="380"/>
      <c r="E2462" s="380"/>
      <c r="F2462" s="380"/>
      <c r="G2462" s="380"/>
      <c r="H2462" s="380"/>
    </row>
    <row r="2463" spans="1:8">
      <c r="A2463" s="380"/>
      <c r="B2463" s="380"/>
      <c r="C2463" s="380"/>
      <c r="D2463" s="380"/>
      <c r="E2463" s="380"/>
      <c r="F2463" s="380"/>
      <c r="G2463" s="380"/>
      <c r="H2463" s="380"/>
    </row>
    <row r="2464" spans="1:8">
      <c r="A2464" s="380"/>
      <c r="B2464" s="380"/>
      <c r="C2464" s="380"/>
      <c r="D2464" s="380"/>
      <c r="E2464" s="380"/>
      <c r="F2464" s="380"/>
      <c r="G2464" s="380"/>
      <c r="H2464" s="380"/>
    </row>
    <row r="2465" spans="1:8">
      <c r="A2465" s="380"/>
      <c r="B2465" s="380"/>
      <c r="C2465" s="380"/>
      <c r="D2465" s="380"/>
      <c r="E2465" s="380"/>
      <c r="F2465" s="380"/>
      <c r="G2465" s="380"/>
      <c r="H2465" s="380"/>
    </row>
    <row r="2466" spans="1:8">
      <c r="A2466" s="380"/>
      <c r="B2466" s="380"/>
      <c r="C2466" s="380"/>
      <c r="D2466" s="380"/>
      <c r="E2466" s="380"/>
      <c r="F2466" s="380"/>
      <c r="G2466" s="380"/>
      <c r="H2466" s="380"/>
    </row>
    <row r="2467" spans="1:8">
      <c r="A2467" s="380"/>
      <c r="B2467" s="380"/>
      <c r="C2467" s="380"/>
      <c r="D2467" s="380"/>
      <c r="E2467" s="380"/>
      <c r="F2467" s="380"/>
      <c r="G2467" s="380"/>
      <c r="H2467" s="380"/>
    </row>
    <row r="2468" spans="1:8">
      <c r="A2468" s="380"/>
      <c r="B2468" s="380"/>
      <c r="C2468" s="380"/>
      <c r="D2468" s="380"/>
      <c r="E2468" s="380"/>
      <c r="F2468" s="380"/>
      <c r="G2468" s="380"/>
      <c r="H2468" s="380"/>
    </row>
    <row r="2469" spans="1:8">
      <c r="A2469" s="380"/>
      <c r="B2469" s="380"/>
      <c r="C2469" s="380"/>
      <c r="D2469" s="380"/>
      <c r="E2469" s="380"/>
      <c r="F2469" s="380"/>
      <c r="G2469" s="380"/>
      <c r="H2469" s="380"/>
    </row>
    <row r="2470" spans="1:8">
      <c r="A2470" s="380"/>
      <c r="B2470" s="380"/>
      <c r="C2470" s="380"/>
      <c r="D2470" s="380"/>
      <c r="E2470" s="380"/>
      <c r="F2470" s="380"/>
      <c r="G2470" s="380"/>
      <c r="H2470" s="380"/>
    </row>
    <row r="2471" spans="1:8">
      <c r="A2471" s="380"/>
      <c r="B2471" s="380"/>
      <c r="C2471" s="380"/>
      <c r="D2471" s="380"/>
      <c r="E2471" s="380"/>
      <c r="F2471" s="380"/>
      <c r="G2471" s="380"/>
      <c r="H2471" s="380"/>
    </row>
    <row r="2472" spans="1:8">
      <c r="A2472" s="380"/>
      <c r="B2472" s="380"/>
      <c r="C2472" s="380"/>
      <c r="D2472" s="380"/>
      <c r="E2472" s="380"/>
      <c r="F2472" s="380"/>
      <c r="G2472" s="380"/>
      <c r="H2472" s="380"/>
    </row>
    <row r="2473" spans="1:8">
      <c r="A2473" s="380"/>
      <c r="B2473" s="380"/>
      <c r="C2473" s="380"/>
      <c r="D2473" s="380"/>
      <c r="E2473" s="380"/>
      <c r="F2473" s="380"/>
      <c r="G2473" s="380"/>
      <c r="H2473" s="380"/>
    </row>
    <row r="2474" spans="1:8">
      <c r="A2474" s="380"/>
      <c r="B2474" s="380"/>
      <c r="C2474" s="380"/>
      <c r="D2474" s="380"/>
      <c r="E2474" s="380"/>
      <c r="F2474" s="380"/>
      <c r="G2474" s="380"/>
      <c r="H2474" s="380"/>
    </row>
    <row r="2475" spans="1:8">
      <c r="A2475" s="380"/>
      <c r="B2475" s="380"/>
      <c r="C2475" s="380"/>
      <c r="D2475" s="380"/>
      <c r="E2475" s="380"/>
      <c r="F2475" s="380"/>
      <c r="G2475" s="380"/>
      <c r="H2475" s="380"/>
    </row>
    <row r="2476" spans="1:8">
      <c r="A2476" s="380"/>
      <c r="B2476" s="380"/>
      <c r="C2476" s="380"/>
      <c r="D2476" s="380"/>
      <c r="E2476" s="380"/>
      <c r="F2476" s="380"/>
      <c r="G2476" s="380"/>
      <c r="H2476" s="380"/>
    </row>
    <row r="2477" spans="1:8">
      <c r="A2477" s="380"/>
      <c r="B2477" s="380"/>
      <c r="C2477" s="380"/>
      <c r="D2477" s="380"/>
      <c r="E2477" s="380"/>
      <c r="F2477" s="380"/>
      <c r="G2477" s="380"/>
      <c r="H2477" s="380"/>
    </row>
    <row r="2478" spans="1:8">
      <c r="A2478" s="380"/>
      <c r="B2478" s="380"/>
      <c r="C2478" s="380"/>
      <c r="D2478" s="380"/>
      <c r="E2478" s="380"/>
      <c r="F2478" s="380"/>
      <c r="G2478" s="380"/>
      <c r="H2478" s="380"/>
    </row>
    <row r="2479" spans="1:8">
      <c r="A2479" s="380"/>
      <c r="B2479" s="380"/>
      <c r="C2479" s="380"/>
      <c r="D2479" s="380"/>
      <c r="E2479" s="380"/>
      <c r="F2479" s="380"/>
      <c r="G2479" s="380"/>
      <c r="H2479" s="380"/>
    </row>
    <row r="2480" spans="1:8">
      <c r="A2480" s="380"/>
      <c r="B2480" s="380"/>
      <c r="C2480" s="380"/>
      <c r="D2480" s="380"/>
      <c r="E2480" s="380"/>
      <c r="F2480" s="380"/>
      <c r="G2480" s="380"/>
      <c r="H2480" s="380"/>
    </row>
    <row r="2481" spans="1:8">
      <c r="A2481" s="380"/>
      <c r="B2481" s="380"/>
      <c r="C2481" s="380"/>
      <c r="D2481" s="380"/>
      <c r="E2481" s="380"/>
      <c r="F2481" s="380"/>
      <c r="G2481" s="380"/>
      <c r="H2481" s="380"/>
    </row>
    <row r="2482" spans="1:8">
      <c r="A2482" s="380"/>
      <c r="B2482" s="380"/>
      <c r="C2482" s="380"/>
      <c r="D2482" s="380"/>
      <c r="E2482" s="380"/>
      <c r="F2482" s="380"/>
      <c r="G2482" s="380"/>
      <c r="H2482" s="380"/>
    </row>
    <row r="2483" spans="1:8">
      <c r="A2483" s="380"/>
      <c r="B2483" s="380"/>
      <c r="C2483" s="380"/>
      <c r="D2483" s="380"/>
      <c r="E2483" s="380"/>
      <c r="F2483" s="380"/>
      <c r="G2483" s="380"/>
      <c r="H2483" s="380"/>
    </row>
    <row r="2484" spans="1:8">
      <c r="A2484" s="380"/>
      <c r="B2484" s="380"/>
      <c r="C2484" s="380"/>
      <c r="D2484" s="380"/>
      <c r="E2484" s="380"/>
      <c r="F2484" s="380"/>
      <c r="G2484" s="380"/>
      <c r="H2484" s="380"/>
    </row>
    <row r="2485" spans="1:8">
      <c r="A2485" s="380"/>
      <c r="B2485" s="380"/>
      <c r="C2485" s="380"/>
      <c r="D2485" s="380"/>
      <c r="E2485" s="380"/>
      <c r="F2485" s="380"/>
      <c r="G2485" s="380"/>
      <c r="H2485" s="380"/>
    </row>
    <row r="2486" spans="1:8">
      <c r="A2486" s="380"/>
      <c r="B2486" s="380"/>
      <c r="C2486" s="380"/>
      <c r="D2486" s="380"/>
      <c r="E2486" s="380"/>
      <c r="F2486" s="380"/>
      <c r="G2486" s="380"/>
      <c r="H2486" s="380"/>
    </row>
    <row r="2487" spans="1:8">
      <c r="A2487" s="380"/>
      <c r="B2487" s="380"/>
      <c r="C2487" s="380"/>
      <c r="D2487" s="380"/>
      <c r="E2487" s="380"/>
      <c r="F2487" s="380"/>
      <c r="G2487" s="380"/>
      <c r="H2487" s="380"/>
    </row>
    <row r="2488" spans="1:8">
      <c r="A2488" s="380"/>
      <c r="B2488" s="380"/>
      <c r="C2488" s="380"/>
      <c r="D2488" s="380"/>
      <c r="E2488" s="380"/>
      <c r="F2488" s="380"/>
      <c r="G2488" s="380"/>
      <c r="H2488" s="380"/>
    </row>
    <row r="2489" spans="1:8">
      <c r="A2489" s="380"/>
      <c r="B2489" s="380"/>
      <c r="C2489" s="380"/>
      <c r="D2489" s="380"/>
      <c r="E2489" s="380"/>
      <c r="F2489" s="380"/>
      <c r="G2489" s="380"/>
      <c r="H2489" s="380"/>
    </row>
    <row r="2490" spans="1:8">
      <c r="A2490" s="380"/>
      <c r="B2490" s="380"/>
      <c r="C2490" s="380"/>
      <c r="D2490" s="380"/>
      <c r="E2490" s="380"/>
      <c r="F2490" s="380"/>
      <c r="G2490" s="380"/>
      <c r="H2490" s="380"/>
    </row>
    <row r="2491" spans="1:8">
      <c r="A2491" s="380"/>
      <c r="B2491" s="380"/>
      <c r="C2491" s="380"/>
      <c r="D2491" s="380"/>
      <c r="E2491" s="380"/>
      <c r="F2491" s="380"/>
      <c r="G2491" s="380"/>
      <c r="H2491" s="380"/>
    </row>
    <row r="2492" spans="1:8">
      <c r="A2492" s="380"/>
      <c r="B2492" s="380"/>
      <c r="C2492" s="380"/>
      <c r="D2492" s="380"/>
      <c r="E2492" s="380"/>
      <c r="F2492" s="380"/>
      <c r="G2492" s="380"/>
      <c r="H2492" s="380"/>
    </row>
    <row r="2493" spans="1:8">
      <c r="A2493" s="380"/>
      <c r="B2493" s="380"/>
      <c r="C2493" s="380"/>
      <c r="D2493" s="380"/>
      <c r="E2493" s="380"/>
      <c r="F2493" s="380"/>
      <c r="G2493" s="380"/>
      <c r="H2493" s="380"/>
    </row>
    <row r="2494" spans="1:8">
      <c r="A2494" s="380"/>
      <c r="B2494" s="380"/>
      <c r="C2494" s="380"/>
      <c r="D2494" s="380"/>
      <c r="E2494" s="380"/>
      <c r="F2494" s="380"/>
      <c r="G2494" s="380"/>
      <c r="H2494" s="380"/>
    </row>
    <row r="2495" spans="1:8">
      <c r="A2495" s="380"/>
      <c r="B2495" s="380"/>
      <c r="C2495" s="380"/>
      <c r="D2495" s="380"/>
      <c r="E2495" s="380"/>
      <c r="F2495" s="380"/>
      <c r="G2495" s="380"/>
      <c r="H2495" s="380"/>
    </row>
    <row r="2496" spans="1:8">
      <c r="A2496" s="380"/>
      <c r="B2496" s="380"/>
      <c r="C2496" s="380"/>
      <c r="D2496" s="380"/>
      <c r="E2496" s="380"/>
      <c r="F2496" s="380"/>
      <c r="G2496" s="380"/>
      <c r="H2496" s="380"/>
    </row>
    <row r="2497" spans="1:8">
      <c r="A2497" s="380"/>
      <c r="B2497" s="380"/>
      <c r="C2497" s="380"/>
      <c r="D2497" s="380"/>
      <c r="E2497" s="380"/>
      <c r="F2497" s="380"/>
      <c r="G2497" s="380"/>
      <c r="H2497" s="380"/>
    </row>
    <row r="2498" spans="1:8">
      <c r="A2498" s="380"/>
      <c r="B2498" s="380"/>
      <c r="C2498" s="380"/>
      <c r="D2498" s="380"/>
      <c r="E2498" s="380"/>
      <c r="F2498" s="380"/>
      <c r="G2498" s="380"/>
      <c r="H2498" s="380"/>
    </row>
    <row r="2499" spans="1:8">
      <c r="A2499" s="380"/>
      <c r="B2499" s="380"/>
      <c r="C2499" s="380"/>
      <c r="D2499" s="380"/>
      <c r="E2499" s="380"/>
      <c r="F2499" s="380"/>
      <c r="G2499" s="380"/>
      <c r="H2499" s="380"/>
    </row>
    <row r="2500" spans="1:8">
      <c r="A2500" s="380"/>
      <c r="B2500" s="380"/>
      <c r="C2500" s="380"/>
      <c r="D2500" s="380"/>
      <c r="E2500" s="380"/>
      <c r="F2500" s="380"/>
      <c r="G2500" s="380"/>
      <c r="H2500" s="380"/>
    </row>
    <row r="2501" spans="1:8">
      <c r="A2501" s="380"/>
      <c r="B2501" s="380"/>
      <c r="C2501" s="380"/>
      <c r="D2501" s="380"/>
      <c r="E2501" s="380"/>
      <c r="F2501" s="380"/>
      <c r="G2501" s="380"/>
      <c r="H2501" s="380"/>
    </row>
    <row r="2502" spans="1:8">
      <c r="A2502" s="380"/>
      <c r="B2502" s="380"/>
      <c r="C2502" s="380"/>
      <c r="D2502" s="380"/>
      <c r="E2502" s="380"/>
      <c r="F2502" s="380"/>
      <c r="G2502" s="380"/>
      <c r="H2502" s="380"/>
    </row>
    <row r="2503" spans="1:8">
      <c r="A2503" s="380"/>
      <c r="B2503" s="380"/>
      <c r="C2503" s="380"/>
      <c r="D2503" s="380"/>
      <c r="E2503" s="380"/>
      <c r="F2503" s="380"/>
      <c r="G2503" s="380"/>
      <c r="H2503" s="380"/>
    </row>
    <row r="2504" spans="1:8">
      <c r="A2504" s="380"/>
      <c r="B2504" s="380"/>
      <c r="C2504" s="380"/>
      <c r="D2504" s="380"/>
      <c r="E2504" s="380"/>
      <c r="F2504" s="380"/>
      <c r="G2504" s="380"/>
      <c r="H2504" s="380"/>
    </row>
    <row r="2505" spans="1:8">
      <c r="A2505" s="380"/>
      <c r="B2505" s="380"/>
      <c r="C2505" s="380"/>
      <c r="D2505" s="380"/>
      <c r="E2505" s="380"/>
      <c r="F2505" s="380"/>
      <c r="G2505" s="380"/>
      <c r="H2505" s="380"/>
    </row>
    <row r="2506" spans="1:8">
      <c r="A2506" s="380"/>
      <c r="B2506" s="380"/>
      <c r="C2506" s="380"/>
      <c r="D2506" s="380"/>
      <c r="E2506" s="380"/>
      <c r="F2506" s="380"/>
      <c r="G2506" s="380"/>
      <c r="H2506" s="380"/>
    </row>
    <row r="2507" spans="1:8">
      <c r="A2507" s="380"/>
      <c r="B2507" s="380"/>
      <c r="C2507" s="380"/>
      <c r="D2507" s="380"/>
      <c r="E2507" s="380"/>
      <c r="F2507" s="380"/>
      <c r="G2507" s="380"/>
      <c r="H2507" s="380"/>
    </row>
    <row r="2508" spans="1:8">
      <c r="A2508" s="380"/>
      <c r="B2508" s="380"/>
      <c r="C2508" s="380"/>
      <c r="D2508" s="380"/>
      <c r="E2508" s="380"/>
      <c r="F2508" s="380"/>
      <c r="G2508" s="380"/>
      <c r="H2508" s="380"/>
    </row>
    <row r="2509" spans="1:8">
      <c r="A2509" s="380"/>
      <c r="B2509" s="380"/>
      <c r="C2509" s="380"/>
      <c r="D2509" s="380"/>
      <c r="E2509" s="380"/>
      <c r="F2509" s="380"/>
      <c r="G2509" s="380"/>
      <c r="H2509" s="380"/>
    </row>
    <row r="2510" spans="1:8">
      <c r="A2510" s="380"/>
      <c r="B2510" s="380"/>
      <c r="C2510" s="380"/>
      <c r="D2510" s="380"/>
      <c r="E2510" s="380"/>
      <c r="F2510" s="380"/>
      <c r="G2510" s="380"/>
      <c r="H2510" s="380"/>
    </row>
    <row r="2511" spans="1:8">
      <c r="A2511" s="380"/>
      <c r="B2511" s="380"/>
      <c r="C2511" s="380"/>
      <c r="D2511" s="380"/>
      <c r="E2511" s="380"/>
      <c r="F2511" s="380"/>
      <c r="G2511" s="380"/>
      <c r="H2511" s="380"/>
    </row>
    <row r="2512" spans="1:8">
      <c r="A2512" s="380"/>
      <c r="B2512" s="380"/>
      <c r="C2512" s="380"/>
      <c r="D2512" s="380"/>
      <c r="E2512" s="380"/>
      <c r="F2512" s="380"/>
      <c r="G2512" s="380"/>
      <c r="H2512" s="380"/>
    </row>
    <row r="2513" spans="1:8">
      <c r="A2513" s="380"/>
      <c r="B2513" s="380"/>
      <c r="C2513" s="380"/>
      <c r="D2513" s="380"/>
      <c r="E2513" s="380"/>
      <c r="F2513" s="380"/>
      <c r="G2513" s="380"/>
      <c r="H2513" s="380"/>
    </row>
    <row r="2514" spans="1:8">
      <c r="A2514" s="380"/>
      <c r="B2514" s="380"/>
      <c r="C2514" s="380"/>
      <c r="D2514" s="380"/>
      <c r="E2514" s="380"/>
      <c r="F2514" s="380"/>
      <c r="G2514" s="380"/>
      <c r="H2514" s="380"/>
    </row>
    <row r="2515" spans="1:8">
      <c r="A2515" s="380"/>
      <c r="B2515" s="380"/>
      <c r="C2515" s="380"/>
      <c r="D2515" s="380"/>
      <c r="E2515" s="380"/>
      <c r="F2515" s="380"/>
      <c r="G2515" s="380"/>
      <c r="H2515" s="380"/>
    </row>
    <row r="2516" spans="1:8">
      <c r="A2516" s="380"/>
      <c r="B2516" s="380"/>
      <c r="C2516" s="380"/>
      <c r="D2516" s="380"/>
      <c r="E2516" s="380"/>
      <c r="F2516" s="380"/>
      <c r="G2516" s="380"/>
      <c r="H2516" s="380"/>
    </row>
    <row r="2517" spans="1:8">
      <c r="A2517" s="380"/>
      <c r="B2517" s="380"/>
      <c r="C2517" s="380"/>
      <c r="D2517" s="380"/>
      <c r="E2517" s="380"/>
      <c r="F2517" s="380"/>
      <c r="G2517" s="380"/>
      <c r="H2517" s="380"/>
    </row>
    <row r="2518" spans="1:8">
      <c r="A2518" s="380"/>
      <c r="B2518" s="380"/>
      <c r="C2518" s="380"/>
      <c r="D2518" s="380"/>
      <c r="E2518" s="380"/>
      <c r="F2518" s="380"/>
      <c r="G2518" s="380"/>
      <c r="H2518" s="380"/>
    </row>
    <row r="2519" spans="1:8">
      <c r="A2519" s="380"/>
      <c r="B2519" s="380"/>
      <c r="C2519" s="380"/>
      <c r="D2519" s="380"/>
      <c r="E2519" s="380"/>
      <c r="F2519" s="380"/>
      <c r="G2519" s="380"/>
      <c r="H2519" s="380"/>
    </row>
    <row r="2520" spans="1:8">
      <c r="A2520" s="380"/>
      <c r="B2520" s="380"/>
      <c r="C2520" s="380"/>
      <c r="D2520" s="380"/>
      <c r="E2520" s="380"/>
      <c r="F2520" s="380"/>
      <c r="G2520" s="380"/>
      <c r="H2520" s="380"/>
    </row>
    <row r="2521" spans="1:8">
      <c r="A2521" s="380"/>
      <c r="B2521" s="380"/>
      <c r="C2521" s="380"/>
      <c r="D2521" s="380"/>
      <c r="E2521" s="380"/>
      <c r="F2521" s="380"/>
      <c r="G2521" s="380"/>
      <c r="H2521" s="380"/>
    </row>
    <row r="2522" spans="1:8">
      <c r="A2522" s="380"/>
      <c r="B2522" s="380"/>
      <c r="C2522" s="380"/>
      <c r="D2522" s="380"/>
      <c r="E2522" s="380"/>
      <c r="F2522" s="380"/>
      <c r="G2522" s="380"/>
      <c r="H2522" s="380"/>
    </row>
    <row r="2523" spans="1:8">
      <c r="A2523" s="380"/>
      <c r="B2523" s="380"/>
      <c r="C2523" s="380"/>
      <c r="D2523" s="380"/>
      <c r="E2523" s="380"/>
      <c r="F2523" s="380"/>
      <c r="G2523" s="380"/>
      <c r="H2523" s="380"/>
    </row>
    <row r="2524" spans="1:8">
      <c r="A2524" s="380"/>
      <c r="B2524" s="380"/>
      <c r="C2524" s="380"/>
      <c r="D2524" s="380"/>
      <c r="E2524" s="380"/>
      <c r="F2524" s="380"/>
      <c r="G2524" s="380"/>
      <c r="H2524" s="380"/>
    </row>
    <row r="2525" spans="1:8">
      <c r="A2525" s="380"/>
      <c r="B2525" s="380"/>
      <c r="C2525" s="380"/>
      <c r="D2525" s="380"/>
      <c r="E2525" s="380"/>
      <c r="F2525" s="380"/>
      <c r="G2525" s="380"/>
      <c r="H2525" s="380"/>
    </row>
    <row r="2526" spans="1:8">
      <c r="A2526" s="380"/>
      <c r="B2526" s="380"/>
      <c r="C2526" s="380"/>
      <c r="D2526" s="380"/>
      <c r="E2526" s="380"/>
      <c r="F2526" s="380"/>
      <c r="G2526" s="380"/>
      <c r="H2526" s="380"/>
    </row>
    <row r="2527" spans="1:8">
      <c r="A2527" s="380"/>
      <c r="B2527" s="380"/>
      <c r="C2527" s="380"/>
      <c r="D2527" s="380"/>
      <c r="E2527" s="380"/>
      <c r="F2527" s="380"/>
      <c r="G2527" s="380"/>
      <c r="H2527" s="380"/>
    </row>
    <row r="2528" spans="1:8">
      <c r="A2528" s="380"/>
      <c r="B2528" s="380"/>
      <c r="C2528" s="380"/>
      <c r="D2528" s="380"/>
      <c r="E2528" s="380"/>
      <c r="F2528" s="380"/>
      <c r="G2528" s="380"/>
      <c r="H2528" s="380"/>
    </row>
    <row r="2529" spans="1:8">
      <c r="A2529" s="380"/>
      <c r="B2529" s="380"/>
      <c r="C2529" s="380"/>
      <c r="D2529" s="380"/>
      <c r="E2529" s="380"/>
      <c r="F2529" s="380"/>
      <c r="G2529" s="380"/>
      <c r="H2529" s="380"/>
    </row>
    <row r="2530" spans="1:8">
      <c r="A2530" s="380"/>
      <c r="B2530" s="380"/>
      <c r="C2530" s="380"/>
      <c r="D2530" s="380"/>
      <c r="E2530" s="380"/>
      <c r="F2530" s="380"/>
      <c r="G2530" s="380"/>
      <c r="H2530" s="380"/>
    </row>
    <row r="2531" spans="1:8">
      <c r="A2531" s="380"/>
      <c r="B2531" s="380"/>
      <c r="C2531" s="380"/>
      <c r="D2531" s="380"/>
      <c r="E2531" s="380"/>
      <c r="F2531" s="380"/>
      <c r="G2531" s="380"/>
      <c r="H2531" s="380"/>
    </row>
    <row r="2532" spans="1:8">
      <c r="A2532" s="380"/>
      <c r="B2532" s="380"/>
      <c r="C2532" s="380"/>
      <c r="D2532" s="380"/>
      <c r="E2532" s="380"/>
      <c r="F2532" s="380"/>
      <c r="G2532" s="380"/>
      <c r="H2532" s="380"/>
    </row>
    <row r="2533" spans="1:8">
      <c r="A2533" s="380"/>
      <c r="B2533" s="380"/>
      <c r="C2533" s="380"/>
      <c r="D2533" s="380"/>
      <c r="E2533" s="380"/>
      <c r="F2533" s="380"/>
      <c r="G2533" s="380"/>
      <c r="H2533" s="380"/>
    </row>
    <row r="2534" spans="1:8">
      <c r="A2534" s="380"/>
      <c r="B2534" s="380"/>
      <c r="C2534" s="380"/>
      <c r="D2534" s="380"/>
      <c r="E2534" s="380"/>
      <c r="F2534" s="380"/>
      <c r="G2534" s="380"/>
      <c r="H2534" s="380"/>
    </row>
    <row r="2535" spans="1:8">
      <c r="A2535" s="380"/>
      <c r="B2535" s="380"/>
      <c r="C2535" s="380"/>
      <c r="D2535" s="380"/>
      <c r="E2535" s="380"/>
      <c r="F2535" s="380"/>
      <c r="G2535" s="380"/>
      <c r="H2535" s="380"/>
    </row>
    <row r="2536" spans="1:8">
      <c r="A2536" s="380"/>
      <c r="B2536" s="380"/>
      <c r="C2536" s="380"/>
      <c r="D2536" s="380"/>
      <c r="E2536" s="380"/>
      <c r="F2536" s="380"/>
      <c r="G2536" s="380"/>
      <c r="H2536" s="380"/>
    </row>
    <row r="2537" spans="1:8">
      <c r="A2537" s="380"/>
      <c r="B2537" s="380"/>
      <c r="C2537" s="380"/>
      <c r="D2537" s="380"/>
      <c r="E2537" s="380"/>
      <c r="F2537" s="380"/>
      <c r="G2537" s="380"/>
      <c r="H2537" s="380"/>
    </row>
    <row r="2538" spans="1:8">
      <c r="A2538" s="380"/>
      <c r="B2538" s="380"/>
      <c r="C2538" s="380"/>
      <c r="D2538" s="380"/>
      <c r="E2538" s="380"/>
      <c r="F2538" s="380"/>
      <c r="G2538" s="380"/>
      <c r="H2538" s="380"/>
    </row>
    <row r="2539" spans="1:8">
      <c r="A2539" s="380"/>
      <c r="B2539" s="380"/>
      <c r="C2539" s="380"/>
      <c r="D2539" s="380"/>
      <c r="E2539" s="380"/>
      <c r="F2539" s="380"/>
      <c r="G2539" s="380"/>
      <c r="H2539" s="380"/>
    </row>
    <row r="2540" spans="1:8">
      <c r="A2540" s="380"/>
      <c r="B2540" s="380"/>
      <c r="C2540" s="380"/>
      <c r="D2540" s="380"/>
      <c r="E2540" s="380"/>
      <c r="F2540" s="380"/>
      <c r="G2540" s="380"/>
      <c r="H2540" s="380"/>
    </row>
    <row r="2541" spans="1:8">
      <c r="A2541" s="380"/>
      <c r="B2541" s="380"/>
      <c r="C2541" s="380"/>
      <c r="D2541" s="380"/>
      <c r="E2541" s="380"/>
      <c r="F2541" s="380"/>
      <c r="G2541" s="380"/>
      <c r="H2541" s="380"/>
    </row>
    <row r="2542" spans="1:8">
      <c r="A2542" s="380"/>
      <c r="B2542" s="380"/>
      <c r="C2542" s="380"/>
      <c r="D2542" s="380"/>
      <c r="E2542" s="380"/>
      <c r="F2542" s="380"/>
      <c r="G2542" s="380"/>
      <c r="H2542" s="380"/>
    </row>
    <row r="2543" spans="1:8">
      <c r="A2543" s="380"/>
      <c r="B2543" s="380"/>
      <c r="C2543" s="380"/>
      <c r="D2543" s="380"/>
      <c r="E2543" s="380"/>
      <c r="F2543" s="380"/>
      <c r="G2543" s="380"/>
      <c r="H2543" s="380"/>
    </row>
    <row r="2544" spans="1:8">
      <c r="A2544" s="380"/>
      <c r="B2544" s="380"/>
      <c r="C2544" s="380"/>
      <c r="D2544" s="380"/>
      <c r="E2544" s="380"/>
      <c r="F2544" s="380"/>
      <c r="G2544" s="380"/>
      <c r="H2544" s="380"/>
    </row>
    <row r="2545" spans="1:8">
      <c r="A2545" s="380"/>
      <c r="B2545" s="380"/>
      <c r="C2545" s="380"/>
      <c r="D2545" s="380"/>
      <c r="E2545" s="380"/>
      <c r="F2545" s="380"/>
      <c r="G2545" s="380"/>
      <c r="H2545" s="380"/>
    </row>
    <row r="2546" spans="1:8">
      <c r="A2546" s="380"/>
      <c r="B2546" s="380"/>
      <c r="C2546" s="380"/>
      <c r="D2546" s="380"/>
      <c r="E2546" s="380"/>
      <c r="F2546" s="380"/>
      <c r="G2546" s="380"/>
      <c r="H2546" s="380"/>
    </row>
    <row r="2547" spans="1:8">
      <c r="A2547" s="380"/>
      <c r="B2547" s="380"/>
      <c r="C2547" s="380"/>
      <c r="D2547" s="380"/>
      <c r="E2547" s="380"/>
      <c r="F2547" s="380"/>
      <c r="G2547" s="380"/>
      <c r="H2547" s="380"/>
    </row>
    <row r="2548" spans="1:8">
      <c r="A2548" s="380"/>
      <c r="B2548" s="380"/>
      <c r="C2548" s="380"/>
      <c r="D2548" s="380"/>
      <c r="E2548" s="380"/>
      <c r="F2548" s="380"/>
      <c r="G2548" s="380"/>
      <c r="H2548" s="380"/>
    </row>
    <row r="2549" spans="1:8">
      <c r="A2549" s="380"/>
      <c r="B2549" s="380"/>
      <c r="C2549" s="380"/>
      <c r="D2549" s="380"/>
      <c r="E2549" s="380"/>
      <c r="F2549" s="380"/>
      <c r="G2549" s="380"/>
      <c r="H2549" s="380"/>
    </row>
    <row r="2550" spans="1:8">
      <c r="A2550" s="380"/>
      <c r="B2550" s="380"/>
      <c r="C2550" s="380"/>
      <c r="D2550" s="380"/>
      <c r="E2550" s="380"/>
      <c r="F2550" s="380"/>
      <c r="G2550" s="380"/>
      <c r="H2550" s="380"/>
    </row>
    <row r="2551" spans="1:8">
      <c r="A2551" s="380"/>
      <c r="B2551" s="380"/>
      <c r="C2551" s="380"/>
      <c r="D2551" s="380"/>
      <c r="E2551" s="380"/>
      <c r="F2551" s="380"/>
      <c r="G2551" s="380"/>
      <c r="H2551" s="380"/>
    </row>
    <row r="2552" spans="1:8">
      <c r="A2552" s="380"/>
      <c r="B2552" s="380"/>
      <c r="C2552" s="380"/>
      <c r="D2552" s="380"/>
      <c r="E2552" s="380"/>
      <c r="F2552" s="380"/>
      <c r="G2552" s="380"/>
      <c r="H2552" s="380"/>
    </row>
    <row r="2553" spans="1:8">
      <c r="A2553" s="380"/>
      <c r="B2553" s="380"/>
      <c r="C2553" s="380"/>
      <c r="D2553" s="380"/>
      <c r="E2553" s="380"/>
      <c r="F2553" s="380"/>
      <c r="G2553" s="380"/>
      <c r="H2553" s="380"/>
    </row>
    <row r="2554" spans="1:8">
      <c r="A2554" s="380"/>
      <c r="B2554" s="380"/>
      <c r="C2554" s="380"/>
      <c r="D2554" s="380"/>
      <c r="E2554" s="380"/>
      <c r="F2554" s="380"/>
      <c r="G2554" s="380"/>
      <c r="H2554" s="380"/>
    </row>
    <row r="2555" spans="1:8">
      <c r="A2555" s="380"/>
      <c r="B2555" s="380"/>
      <c r="C2555" s="380"/>
      <c r="D2555" s="380"/>
      <c r="E2555" s="380"/>
      <c r="F2555" s="380"/>
      <c r="G2555" s="380"/>
      <c r="H2555" s="380"/>
    </row>
    <row r="2556" spans="1:8">
      <c r="A2556" s="380"/>
      <c r="B2556" s="380"/>
      <c r="C2556" s="380"/>
      <c r="D2556" s="380"/>
      <c r="E2556" s="380"/>
      <c r="F2556" s="380"/>
      <c r="G2556" s="380"/>
      <c r="H2556" s="380"/>
    </row>
    <row r="2557" spans="1:8">
      <c r="A2557" s="380"/>
      <c r="B2557" s="380"/>
      <c r="C2557" s="380"/>
      <c r="D2557" s="380"/>
      <c r="E2557" s="380"/>
      <c r="F2557" s="380"/>
      <c r="G2557" s="380"/>
      <c r="H2557" s="380"/>
    </row>
    <row r="2558" spans="1:8">
      <c r="A2558" s="380"/>
      <c r="B2558" s="380"/>
      <c r="C2558" s="380"/>
      <c r="D2558" s="380"/>
      <c r="E2558" s="380"/>
      <c r="F2558" s="380"/>
      <c r="G2558" s="380"/>
      <c r="H2558" s="380"/>
    </row>
    <row r="2559" spans="1:8">
      <c r="A2559" s="380"/>
      <c r="B2559" s="380"/>
      <c r="C2559" s="380"/>
      <c r="D2559" s="380"/>
      <c r="E2559" s="380"/>
      <c r="F2559" s="380"/>
      <c r="G2559" s="380"/>
      <c r="H2559" s="380"/>
    </row>
    <row r="2560" spans="1:8">
      <c r="A2560" s="380"/>
      <c r="B2560" s="380"/>
      <c r="C2560" s="380"/>
      <c r="D2560" s="380"/>
      <c r="E2560" s="380"/>
      <c r="F2560" s="380"/>
      <c r="G2560" s="380"/>
      <c r="H2560" s="380"/>
    </row>
    <row r="2561" spans="1:8">
      <c r="A2561" s="380"/>
      <c r="B2561" s="380"/>
      <c r="C2561" s="380"/>
      <c r="D2561" s="380"/>
      <c r="E2561" s="380"/>
      <c r="F2561" s="380"/>
      <c r="G2561" s="380"/>
      <c r="H2561" s="380"/>
    </row>
    <row r="2562" spans="1:8">
      <c r="A2562" s="380"/>
      <c r="B2562" s="380"/>
      <c r="C2562" s="380"/>
      <c r="D2562" s="380"/>
      <c r="E2562" s="380"/>
      <c r="F2562" s="380"/>
      <c r="G2562" s="380"/>
      <c r="H2562" s="380"/>
    </row>
    <row r="2563" spans="1:8">
      <c r="A2563" s="380"/>
      <c r="B2563" s="380"/>
      <c r="C2563" s="380"/>
      <c r="D2563" s="380"/>
      <c r="E2563" s="380"/>
      <c r="F2563" s="380"/>
      <c r="G2563" s="380"/>
      <c r="H2563" s="380"/>
    </row>
    <row r="2564" spans="1:8">
      <c r="A2564" s="380"/>
      <c r="B2564" s="380"/>
      <c r="C2564" s="380"/>
      <c r="D2564" s="380"/>
      <c r="E2564" s="380"/>
      <c r="F2564" s="380"/>
      <c r="G2564" s="380"/>
      <c r="H2564" s="380"/>
    </row>
    <row r="2565" spans="1:8">
      <c r="A2565" s="380"/>
      <c r="B2565" s="380"/>
      <c r="C2565" s="380"/>
      <c r="D2565" s="380"/>
      <c r="E2565" s="380"/>
      <c r="F2565" s="380"/>
      <c r="G2565" s="380"/>
      <c r="H2565" s="380"/>
    </row>
    <row r="2566" spans="1:8">
      <c r="A2566" s="380"/>
      <c r="B2566" s="380"/>
      <c r="C2566" s="380"/>
      <c r="D2566" s="380"/>
      <c r="E2566" s="380"/>
      <c r="F2566" s="380"/>
      <c r="G2566" s="380"/>
      <c r="H2566" s="380"/>
    </row>
    <row r="2567" spans="1:8">
      <c r="A2567" s="380"/>
      <c r="B2567" s="380"/>
      <c r="C2567" s="380"/>
      <c r="D2567" s="380"/>
      <c r="E2567" s="380"/>
      <c r="F2567" s="380"/>
      <c r="G2567" s="380"/>
      <c r="H2567" s="380"/>
    </row>
    <row r="2568" spans="1:8">
      <c r="A2568" s="380"/>
      <c r="B2568" s="380"/>
      <c r="C2568" s="380"/>
      <c r="D2568" s="380"/>
      <c r="E2568" s="380"/>
      <c r="F2568" s="380"/>
      <c r="G2568" s="380"/>
      <c r="H2568" s="380"/>
    </row>
    <row r="2569" spans="1:8">
      <c r="A2569" s="380"/>
      <c r="B2569" s="380"/>
      <c r="C2569" s="380"/>
      <c r="D2569" s="380"/>
      <c r="E2569" s="380"/>
      <c r="F2569" s="380"/>
      <c r="G2569" s="380"/>
      <c r="H2569" s="380"/>
    </row>
    <row r="2570" spans="1:8">
      <c r="A2570" s="380"/>
      <c r="B2570" s="380"/>
      <c r="C2570" s="380"/>
      <c r="D2570" s="380"/>
      <c r="E2570" s="380"/>
      <c r="F2570" s="380"/>
      <c r="G2570" s="380"/>
      <c r="H2570" s="380"/>
    </row>
    <row r="2571" spans="1:8">
      <c r="A2571" s="380"/>
      <c r="B2571" s="380"/>
      <c r="C2571" s="380"/>
      <c r="D2571" s="380"/>
      <c r="E2571" s="380"/>
      <c r="F2571" s="380"/>
      <c r="G2571" s="380"/>
      <c r="H2571" s="380"/>
    </row>
    <row r="2572" spans="1:8">
      <c r="A2572" s="380"/>
      <c r="B2572" s="380"/>
      <c r="C2572" s="380"/>
      <c r="D2572" s="380"/>
      <c r="E2572" s="380"/>
      <c r="F2572" s="380"/>
      <c r="G2572" s="380"/>
      <c r="H2572" s="380"/>
    </row>
    <row r="2573" spans="1:8">
      <c r="A2573" s="380"/>
      <c r="B2573" s="380"/>
      <c r="C2573" s="380"/>
      <c r="D2573" s="380"/>
      <c r="E2573" s="380"/>
      <c r="F2573" s="380"/>
      <c r="G2573" s="380"/>
      <c r="H2573" s="380"/>
    </row>
    <row r="2574" spans="1:8">
      <c r="A2574" s="380"/>
      <c r="B2574" s="380"/>
      <c r="C2574" s="380"/>
      <c r="D2574" s="380"/>
      <c r="E2574" s="380"/>
      <c r="F2574" s="380"/>
      <c r="G2574" s="380"/>
      <c r="H2574" s="380"/>
    </row>
    <row r="2575" spans="1:8">
      <c r="A2575" s="380"/>
      <c r="B2575" s="380"/>
      <c r="C2575" s="380"/>
      <c r="D2575" s="380"/>
      <c r="E2575" s="380"/>
      <c r="F2575" s="380"/>
      <c r="G2575" s="380"/>
      <c r="H2575" s="380"/>
    </row>
    <row r="2576" spans="1:8">
      <c r="A2576" s="380"/>
      <c r="B2576" s="380"/>
      <c r="C2576" s="380"/>
      <c r="D2576" s="380"/>
      <c r="E2576" s="380"/>
      <c r="F2576" s="380"/>
      <c r="G2576" s="380"/>
      <c r="H2576" s="380"/>
    </row>
    <row r="2577" spans="1:8">
      <c r="A2577" s="380"/>
      <c r="B2577" s="380"/>
      <c r="C2577" s="380"/>
      <c r="D2577" s="380"/>
      <c r="E2577" s="380"/>
      <c r="F2577" s="380"/>
      <c r="G2577" s="380"/>
      <c r="H2577" s="380"/>
    </row>
    <row r="2578" spans="1:8">
      <c r="A2578" s="380"/>
      <c r="B2578" s="380"/>
      <c r="C2578" s="380"/>
      <c r="D2578" s="380"/>
      <c r="E2578" s="380"/>
      <c r="F2578" s="380"/>
      <c r="G2578" s="380"/>
      <c r="H2578" s="380"/>
    </row>
    <row r="2579" spans="1:8">
      <c r="A2579" s="380"/>
      <c r="B2579" s="380"/>
      <c r="C2579" s="380"/>
      <c r="D2579" s="380"/>
      <c r="E2579" s="380"/>
      <c r="F2579" s="380"/>
      <c r="G2579" s="380"/>
      <c r="H2579" s="380"/>
    </row>
    <row r="2580" spans="1:8">
      <c r="A2580" s="380"/>
      <c r="B2580" s="380"/>
      <c r="C2580" s="380"/>
      <c r="D2580" s="380"/>
      <c r="E2580" s="380"/>
      <c r="F2580" s="380"/>
      <c r="G2580" s="380"/>
      <c r="H2580" s="380"/>
    </row>
    <row r="2581" spans="1:8">
      <c r="A2581" s="380"/>
      <c r="B2581" s="380"/>
      <c r="C2581" s="380"/>
      <c r="D2581" s="380"/>
      <c r="E2581" s="380"/>
      <c r="F2581" s="380"/>
      <c r="G2581" s="380"/>
      <c r="H2581" s="380"/>
    </row>
    <row r="2582" spans="1:8">
      <c r="A2582" s="380"/>
      <c r="B2582" s="380"/>
      <c r="C2582" s="380"/>
      <c r="D2582" s="380"/>
      <c r="E2582" s="380"/>
      <c r="F2582" s="380"/>
      <c r="G2582" s="380"/>
      <c r="H2582" s="380"/>
    </row>
    <row r="2583" spans="1:8">
      <c r="A2583" s="380"/>
      <c r="B2583" s="380"/>
      <c r="C2583" s="380"/>
      <c r="D2583" s="380"/>
      <c r="E2583" s="380"/>
      <c r="F2583" s="380"/>
      <c r="G2583" s="380"/>
      <c r="H2583" s="380"/>
    </row>
    <row r="2584" spans="1:8">
      <c r="A2584" s="380"/>
      <c r="B2584" s="380"/>
      <c r="C2584" s="380"/>
      <c r="D2584" s="380"/>
      <c r="E2584" s="380"/>
      <c r="F2584" s="380"/>
      <c r="G2584" s="380"/>
      <c r="H2584" s="380"/>
    </row>
    <row r="2585" spans="1:8">
      <c r="A2585" s="380"/>
      <c r="B2585" s="380"/>
      <c r="C2585" s="380"/>
      <c r="D2585" s="380"/>
      <c r="E2585" s="380"/>
      <c r="F2585" s="380"/>
      <c r="G2585" s="380"/>
      <c r="H2585" s="380"/>
    </row>
    <row r="2586" spans="1:8">
      <c r="A2586" s="380"/>
      <c r="B2586" s="380"/>
      <c r="C2586" s="380"/>
      <c r="D2586" s="380"/>
      <c r="E2586" s="380"/>
      <c r="F2586" s="380"/>
      <c r="G2586" s="380"/>
      <c r="H2586" s="380"/>
    </row>
    <row r="2587" spans="1:8">
      <c r="A2587" s="380"/>
      <c r="B2587" s="380"/>
      <c r="C2587" s="380"/>
      <c r="D2587" s="380"/>
      <c r="E2587" s="380"/>
      <c r="F2587" s="380"/>
      <c r="G2587" s="380"/>
      <c r="H2587" s="380"/>
    </row>
    <row r="2588" spans="1:8">
      <c r="A2588" s="380"/>
      <c r="B2588" s="380"/>
      <c r="C2588" s="380"/>
      <c r="D2588" s="380"/>
      <c r="E2588" s="380"/>
      <c r="F2588" s="380"/>
      <c r="G2588" s="380"/>
      <c r="H2588" s="380"/>
    </row>
    <row r="2589" spans="1:8">
      <c r="A2589" s="380"/>
      <c r="B2589" s="380"/>
      <c r="C2589" s="380"/>
      <c r="D2589" s="380"/>
      <c r="E2589" s="380"/>
      <c r="F2589" s="380"/>
      <c r="G2589" s="380"/>
      <c r="H2589" s="380"/>
    </row>
    <row r="2590" spans="1:8">
      <c r="A2590" s="380"/>
      <c r="B2590" s="380"/>
      <c r="C2590" s="380"/>
      <c r="D2590" s="380"/>
      <c r="E2590" s="380"/>
      <c r="F2590" s="380"/>
      <c r="G2590" s="380"/>
      <c r="H2590" s="380"/>
    </row>
    <row r="2591" spans="1:8">
      <c r="A2591" s="380"/>
      <c r="B2591" s="380"/>
      <c r="C2591" s="380"/>
      <c r="D2591" s="380"/>
      <c r="E2591" s="380"/>
      <c r="F2591" s="380"/>
      <c r="G2591" s="380"/>
      <c r="H2591" s="380"/>
    </row>
    <row r="2592" spans="1:8">
      <c r="A2592" s="380"/>
      <c r="B2592" s="380"/>
      <c r="C2592" s="380"/>
      <c r="D2592" s="380"/>
      <c r="E2592" s="380"/>
      <c r="F2592" s="380"/>
      <c r="G2592" s="380"/>
      <c r="H2592" s="380"/>
    </row>
    <row r="2593" spans="1:8">
      <c r="A2593" s="380"/>
      <c r="B2593" s="380"/>
      <c r="C2593" s="380"/>
      <c r="D2593" s="380"/>
      <c r="E2593" s="380"/>
      <c r="F2593" s="380"/>
      <c r="G2593" s="380"/>
      <c r="H2593" s="380"/>
    </row>
    <row r="2594" spans="1:8">
      <c r="A2594" s="380"/>
      <c r="B2594" s="380"/>
      <c r="C2594" s="380"/>
      <c r="D2594" s="380"/>
      <c r="E2594" s="380"/>
      <c r="F2594" s="380"/>
      <c r="G2594" s="380"/>
      <c r="H2594" s="380"/>
    </row>
    <row r="2595" spans="1:8">
      <c r="A2595" s="380"/>
      <c r="B2595" s="380"/>
      <c r="C2595" s="380"/>
      <c r="D2595" s="380"/>
      <c r="E2595" s="380"/>
      <c r="F2595" s="380"/>
      <c r="G2595" s="380"/>
      <c r="H2595" s="380"/>
    </row>
    <row r="2596" spans="1:8">
      <c r="A2596" s="380"/>
      <c r="B2596" s="380"/>
      <c r="C2596" s="380"/>
      <c r="D2596" s="380"/>
      <c r="E2596" s="380"/>
      <c r="F2596" s="380"/>
      <c r="G2596" s="380"/>
      <c r="H2596" s="380"/>
    </row>
    <row r="2597" spans="1:8">
      <c r="A2597" s="380"/>
      <c r="B2597" s="380"/>
      <c r="C2597" s="380"/>
      <c r="D2597" s="380"/>
      <c r="E2597" s="380"/>
      <c r="F2597" s="380"/>
      <c r="G2597" s="380"/>
      <c r="H2597" s="380"/>
    </row>
    <row r="2598" spans="1:8">
      <c r="A2598" s="380"/>
      <c r="B2598" s="380"/>
      <c r="C2598" s="380"/>
      <c r="D2598" s="380"/>
      <c r="E2598" s="380"/>
      <c r="F2598" s="380"/>
      <c r="G2598" s="380"/>
      <c r="H2598" s="380"/>
    </row>
    <row r="2599" spans="1:8">
      <c r="A2599" s="380"/>
      <c r="B2599" s="380"/>
      <c r="C2599" s="380"/>
      <c r="D2599" s="380"/>
      <c r="E2599" s="380"/>
      <c r="F2599" s="380"/>
      <c r="G2599" s="380"/>
      <c r="H2599" s="380"/>
    </row>
    <row r="2600" spans="1:8">
      <c r="A2600" s="380"/>
      <c r="B2600" s="380"/>
      <c r="C2600" s="380"/>
      <c r="D2600" s="380"/>
      <c r="E2600" s="380"/>
      <c r="F2600" s="380"/>
      <c r="G2600" s="380"/>
      <c r="H2600" s="380"/>
    </row>
    <row r="2601" spans="1:8">
      <c r="A2601" s="380"/>
      <c r="B2601" s="380"/>
      <c r="C2601" s="380"/>
      <c r="D2601" s="380"/>
      <c r="E2601" s="380"/>
      <c r="F2601" s="380"/>
      <c r="G2601" s="380"/>
      <c r="H2601" s="380"/>
    </row>
    <row r="2602" spans="1:8">
      <c r="A2602" s="380"/>
      <c r="B2602" s="380"/>
      <c r="C2602" s="380"/>
      <c r="D2602" s="380"/>
      <c r="E2602" s="380"/>
      <c r="F2602" s="380"/>
      <c r="G2602" s="380"/>
      <c r="H2602" s="380"/>
    </row>
    <row r="2603" spans="1:8">
      <c r="A2603" s="380"/>
      <c r="B2603" s="380"/>
      <c r="C2603" s="380"/>
      <c r="D2603" s="380"/>
      <c r="E2603" s="380"/>
      <c r="F2603" s="380"/>
      <c r="G2603" s="380"/>
      <c r="H2603" s="380"/>
    </row>
    <row r="2604" spans="1:8">
      <c r="A2604" s="380"/>
      <c r="B2604" s="380"/>
      <c r="C2604" s="380"/>
      <c r="D2604" s="380"/>
      <c r="E2604" s="380"/>
      <c r="F2604" s="380"/>
      <c r="G2604" s="380"/>
      <c r="H2604" s="380"/>
    </row>
    <row r="2605" spans="1:8">
      <c r="A2605" s="380"/>
      <c r="B2605" s="380"/>
      <c r="C2605" s="380"/>
      <c r="D2605" s="380"/>
      <c r="E2605" s="380"/>
      <c r="F2605" s="380"/>
      <c r="G2605" s="380"/>
      <c r="H2605" s="380"/>
    </row>
    <row r="2606" spans="1:8">
      <c r="A2606" s="380"/>
      <c r="B2606" s="380"/>
      <c r="C2606" s="380"/>
      <c r="D2606" s="380"/>
      <c r="E2606" s="380"/>
      <c r="F2606" s="380"/>
      <c r="G2606" s="380"/>
      <c r="H2606" s="380"/>
    </row>
    <row r="2607" spans="1:8">
      <c r="A2607" s="380"/>
      <c r="B2607" s="380"/>
      <c r="C2607" s="380"/>
      <c r="D2607" s="380"/>
      <c r="E2607" s="380"/>
      <c r="F2607" s="380"/>
      <c r="G2607" s="380"/>
      <c r="H2607" s="380"/>
    </row>
    <row r="2608" spans="1:8">
      <c r="A2608" s="380"/>
      <c r="B2608" s="380"/>
      <c r="C2608" s="380"/>
      <c r="D2608" s="380"/>
      <c r="E2608" s="380"/>
      <c r="F2608" s="380"/>
      <c r="G2608" s="380"/>
      <c r="H2608" s="380"/>
    </row>
    <row r="2609" spans="1:8">
      <c r="A2609" s="380"/>
      <c r="B2609" s="380"/>
      <c r="C2609" s="380"/>
      <c r="D2609" s="380"/>
      <c r="E2609" s="380"/>
      <c r="F2609" s="380"/>
      <c r="G2609" s="380"/>
      <c r="H2609" s="380"/>
    </row>
    <row r="2610" spans="1:8">
      <c r="A2610" s="380"/>
      <c r="B2610" s="380"/>
      <c r="C2610" s="380"/>
      <c r="D2610" s="380"/>
      <c r="E2610" s="380"/>
      <c r="F2610" s="380"/>
      <c r="G2610" s="380"/>
      <c r="H2610" s="380"/>
    </row>
    <row r="2611" spans="1:8">
      <c r="A2611" s="380"/>
      <c r="B2611" s="380"/>
      <c r="C2611" s="380"/>
      <c r="D2611" s="380"/>
      <c r="E2611" s="380"/>
      <c r="F2611" s="380"/>
      <c r="G2611" s="380"/>
      <c r="H2611" s="380"/>
    </row>
    <row r="2612" spans="1:8">
      <c r="A2612" s="380"/>
      <c r="B2612" s="380"/>
      <c r="C2612" s="380"/>
      <c r="D2612" s="380"/>
      <c r="E2612" s="380"/>
      <c r="F2612" s="380"/>
      <c r="G2612" s="380"/>
      <c r="H2612" s="380"/>
    </row>
    <row r="2613" spans="1:8">
      <c r="A2613" s="380"/>
      <c r="B2613" s="380"/>
      <c r="C2613" s="380"/>
      <c r="D2613" s="380"/>
      <c r="E2613" s="380"/>
      <c r="F2613" s="380"/>
      <c r="G2613" s="380"/>
      <c r="H2613" s="380"/>
    </row>
    <row r="2614" spans="1:8">
      <c r="A2614" s="380"/>
      <c r="B2614" s="380"/>
      <c r="C2614" s="380"/>
      <c r="D2614" s="380"/>
      <c r="E2614" s="380"/>
      <c r="F2614" s="380"/>
      <c r="G2614" s="380"/>
      <c r="H2614" s="380"/>
    </row>
    <row r="2615" spans="1:8">
      <c r="A2615" s="380"/>
      <c r="B2615" s="380"/>
      <c r="C2615" s="380"/>
      <c r="D2615" s="380"/>
      <c r="E2615" s="380"/>
      <c r="F2615" s="380"/>
      <c r="G2615" s="380"/>
      <c r="H2615" s="380"/>
    </row>
    <row r="2616" spans="1:8">
      <c r="A2616" s="380"/>
      <c r="B2616" s="380"/>
      <c r="C2616" s="380"/>
      <c r="D2616" s="380"/>
      <c r="E2616" s="380"/>
      <c r="F2616" s="380"/>
      <c r="G2616" s="380"/>
      <c r="H2616" s="380"/>
    </row>
    <row r="2617" spans="1:8">
      <c r="A2617" s="380"/>
      <c r="B2617" s="380"/>
      <c r="C2617" s="380"/>
      <c r="D2617" s="380"/>
      <c r="E2617" s="380"/>
      <c r="F2617" s="380"/>
      <c r="G2617" s="380"/>
      <c r="H2617" s="380"/>
    </row>
    <row r="2618" spans="1:8">
      <c r="A2618" s="380"/>
      <c r="B2618" s="380"/>
      <c r="C2618" s="380"/>
      <c r="D2618" s="380"/>
      <c r="E2618" s="380"/>
      <c r="F2618" s="380"/>
      <c r="G2618" s="380"/>
      <c r="H2618" s="380"/>
    </row>
    <row r="2619" spans="1:8">
      <c r="A2619" s="380"/>
      <c r="B2619" s="380"/>
      <c r="C2619" s="380"/>
      <c r="D2619" s="380"/>
      <c r="E2619" s="380"/>
      <c r="F2619" s="380"/>
      <c r="G2619" s="380"/>
      <c r="H2619" s="380"/>
    </row>
    <row r="2620" spans="1:8">
      <c r="A2620" s="380"/>
      <c r="B2620" s="380"/>
      <c r="C2620" s="380"/>
      <c r="D2620" s="380"/>
      <c r="E2620" s="380"/>
      <c r="F2620" s="380"/>
      <c r="G2620" s="380"/>
      <c r="H2620" s="380"/>
    </row>
    <row r="2621" spans="1:8">
      <c r="A2621" s="380"/>
      <c r="B2621" s="380"/>
      <c r="C2621" s="380"/>
      <c r="D2621" s="380"/>
      <c r="E2621" s="380"/>
      <c r="F2621" s="380"/>
      <c r="G2621" s="380"/>
      <c r="H2621" s="380"/>
    </row>
    <row r="2622" spans="1:8">
      <c r="A2622" s="380"/>
      <c r="B2622" s="380"/>
      <c r="C2622" s="380"/>
      <c r="D2622" s="380"/>
      <c r="E2622" s="380"/>
      <c r="F2622" s="380"/>
      <c r="G2622" s="380"/>
      <c r="H2622" s="380"/>
    </row>
    <row r="2623" spans="1:8">
      <c r="A2623" s="380"/>
      <c r="B2623" s="380"/>
      <c r="C2623" s="380"/>
      <c r="D2623" s="380"/>
      <c r="E2623" s="380"/>
      <c r="F2623" s="380"/>
      <c r="G2623" s="380"/>
      <c r="H2623" s="380"/>
    </row>
    <row r="2624" spans="1:8">
      <c r="A2624" s="380"/>
      <c r="B2624" s="380"/>
      <c r="C2624" s="380"/>
      <c r="D2624" s="380"/>
      <c r="E2624" s="380"/>
      <c r="F2624" s="380"/>
      <c r="G2624" s="380"/>
      <c r="H2624" s="380"/>
    </row>
    <row r="2625" spans="1:8">
      <c r="A2625" s="380"/>
      <c r="B2625" s="380"/>
      <c r="C2625" s="380"/>
      <c r="D2625" s="380"/>
      <c r="E2625" s="380"/>
      <c r="F2625" s="380"/>
      <c r="G2625" s="380"/>
      <c r="H2625" s="380"/>
    </row>
    <row r="2626" spans="1:8">
      <c r="A2626" s="380"/>
      <c r="B2626" s="380"/>
      <c r="C2626" s="380"/>
      <c r="D2626" s="380"/>
      <c r="E2626" s="380"/>
      <c r="F2626" s="380"/>
      <c r="G2626" s="380"/>
      <c r="H2626" s="380"/>
    </row>
    <row r="2627" spans="1:8">
      <c r="A2627" s="380"/>
      <c r="B2627" s="380"/>
      <c r="C2627" s="380"/>
      <c r="D2627" s="380"/>
      <c r="E2627" s="380"/>
      <c r="F2627" s="380"/>
      <c r="G2627" s="380"/>
      <c r="H2627" s="380"/>
    </row>
    <row r="2628" spans="1:8">
      <c r="A2628" s="380"/>
      <c r="B2628" s="380"/>
      <c r="C2628" s="380"/>
      <c r="D2628" s="380"/>
      <c r="E2628" s="380"/>
      <c r="F2628" s="380"/>
      <c r="G2628" s="380"/>
      <c r="H2628" s="380"/>
    </row>
    <row r="2629" spans="1:8">
      <c r="A2629" s="380"/>
      <c r="B2629" s="380"/>
      <c r="C2629" s="380"/>
      <c r="D2629" s="380"/>
      <c r="E2629" s="380"/>
      <c r="F2629" s="380"/>
      <c r="G2629" s="380"/>
      <c r="H2629" s="380"/>
    </row>
    <row r="2630" spans="1:8">
      <c r="A2630" s="380"/>
      <c r="B2630" s="380"/>
      <c r="C2630" s="380"/>
      <c r="D2630" s="380"/>
      <c r="E2630" s="380"/>
      <c r="F2630" s="380"/>
      <c r="G2630" s="380"/>
      <c r="H2630" s="380"/>
    </row>
    <row r="2631" spans="1:8">
      <c r="A2631" s="380"/>
      <c r="B2631" s="380"/>
      <c r="C2631" s="380"/>
      <c r="D2631" s="380"/>
      <c r="E2631" s="380"/>
      <c r="F2631" s="380"/>
      <c r="G2631" s="380"/>
      <c r="H2631" s="380"/>
    </row>
    <row r="2632" spans="1:8">
      <c r="A2632" s="380"/>
      <c r="B2632" s="380"/>
      <c r="C2632" s="380"/>
      <c r="D2632" s="380"/>
      <c r="E2632" s="380"/>
      <c r="F2632" s="380"/>
      <c r="G2632" s="380"/>
      <c r="H2632" s="380"/>
    </row>
    <row r="2633" spans="1:8">
      <c r="A2633" s="380"/>
      <c r="B2633" s="380"/>
      <c r="C2633" s="380"/>
      <c r="D2633" s="380"/>
      <c r="E2633" s="380"/>
      <c r="F2633" s="380"/>
      <c r="G2633" s="380"/>
      <c r="H2633" s="380"/>
    </row>
    <row r="2634" spans="1:8">
      <c r="A2634" s="380"/>
      <c r="B2634" s="380"/>
      <c r="C2634" s="380"/>
      <c r="D2634" s="380"/>
      <c r="E2634" s="380"/>
      <c r="F2634" s="380"/>
      <c r="G2634" s="380"/>
      <c r="H2634" s="380"/>
    </row>
    <row r="2635" spans="1:8">
      <c r="A2635" s="380"/>
      <c r="B2635" s="380"/>
      <c r="C2635" s="380"/>
      <c r="D2635" s="380"/>
      <c r="E2635" s="380"/>
      <c r="F2635" s="380"/>
      <c r="G2635" s="380"/>
      <c r="H2635" s="380"/>
    </row>
    <row r="2636" spans="1:8">
      <c r="A2636" s="380"/>
      <c r="B2636" s="380"/>
      <c r="C2636" s="380"/>
      <c r="D2636" s="380"/>
      <c r="E2636" s="380"/>
      <c r="F2636" s="380"/>
      <c r="G2636" s="380"/>
      <c r="H2636" s="380"/>
    </row>
    <row r="2637" spans="1:8">
      <c r="A2637" s="380"/>
      <c r="B2637" s="380"/>
      <c r="C2637" s="380"/>
      <c r="D2637" s="380"/>
      <c r="E2637" s="380"/>
      <c r="F2637" s="380"/>
      <c r="G2637" s="380"/>
      <c r="H2637" s="380"/>
    </row>
    <row r="2638" spans="1:8">
      <c r="A2638" s="380"/>
      <c r="B2638" s="380"/>
      <c r="C2638" s="380"/>
      <c r="D2638" s="380"/>
      <c r="E2638" s="380"/>
      <c r="F2638" s="380"/>
      <c r="G2638" s="380"/>
      <c r="H2638" s="380"/>
    </row>
    <row r="2639" spans="1:8">
      <c r="A2639" s="380"/>
      <c r="B2639" s="380"/>
      <c r="C2639" s="380"/>
      <c r="D2639" s="380"/>
      <c r="E2639" s="380"/>
      <c r="F2639" s="380"/>
      <c r="G2639" s="380"/>
      <c r="H2639" s="380"/>
    </row>
    <row r="2640" spans="1:8">
      <c r="A2640" s="380"/>
      <c r="B2640" s="380"/>
      <c r="C2640" s="380"/>
      <c r="D2640" s="380"/>
      <c r="E2640" s="380"/>
      <c r="F2640" s="380"/>
      <c r="G2640" s="380"/>
      <c r="H2640" s="380"/>
    </row>
    <row r="2641" spans="1:8">
      <c r="A2641" s="380"/>
      <c r="B2641" s="380"/>
      <c r="C2641" s="380"/>
      <c r="D2641" s="380"/>
      <c r="E2641" s="380"/>
      <c r="F2641" s="380"/>
      <c r="G2641" s="380"/>
      <c r="H2641" s="380"/>
    </row>
    <row r="2642" spans="1:8">
      <c r="A2642" s="380"/>
      <c r="B2642" s="380"/>
      <c r="C2642" s="380"/>
      <c r="D2642" s="380"/>
      <c r="E2642" s="380"/>
      <c r="F2642" s="380"/>
      <c r="G2642" s="380"/>
      <c r="H2642" s="380"/>
    </row>
    <row r="2643" spans="1:8">
      <c r="A2643" s="380"/>
      <c r="B2643" s="380"/>
      <c r="C2643" s="380"/>
      <c r="D2643" s="380"/>
      <c r="E2643" s="380"/>
      <c r="F2643" s="380"/>
      <c r="G2643" s="380"/>
      <c r="H2643" s="380"/>
    </row>
    <row r="2644" spans="1:8">
      <c r="A2644" s="380"/>
      <c r="B2644" s="380"/>
      <c r="C2644" s="380"/>
      <c r="D2644" s="380"/>
      <c r="E2644" s="380"/>
      <c r="F2644" s="380"/>
      <c r="G2644" s="380"/>
      <c r="H2644" s="380"/>
    </row>
    <row r="2645" spans="1:8">
      <c r="A2645" s="380"/>
      <c r="B2645" s="380"/>
      <c r="C2645" s="380"/>
      <c r="D2645" s="380"/>
      <c r="E2645" s="380"/>
      <c r="F2645" s="380"/>
      <c r="G2645" s="380"/>
      <c r="H2645" s="380"/>
    </row>
    <row r="2646" spans="1:8">
      <c r="A2646" s="380"/>
      <c r="B2646" s="380"/>
      <c r="C2646" s="380"/>
      <c r="D2646" s="380"/>
      <c r="E2646" s="380"/>
      <c r="F2646" s="380"/>
      <c r="G2646" s="380"/>
      <c r="H2646" s="380"/>
    </row>
    <row r="2647" spans="1:8">
      <c r="A2647" s="380"/>
      <c r="B2647" s="380"/>
      <c r="C2647" s="380"/>
      <c r="D2647" s="380"/>
      <c r="E2647" s="380"/>
      <c r="F2647" s="380"/>
      <c r="G2647" s="380"/>
      <c r="H2647" s="380"/>
    </row>
    <row r="2648" spans="1:8">
      <c r="A2648" s="380"/>
      <c r="B2648" s="380"/>
      <c r="C2648" s="380"/>
      <c r="D2648" s="380"/>
      <c r="E2648" s="380"/>
      <c r="F2648" s="380"/>
      <c r="G2648" s="380"/>
      <c r="H2648" s="380"/>
    </row>
    <row r="2649" spans="1:8">
      <c r="A2649" s="380"/>
      <c r="B2649" s="380"/>
      <c r="C2649" s="380"/>
      <c r="D2649" s="380"/>
      <c r="E2649" s="380"/>
      <c r="F2649" s="380"/>
      <c r="G2649" s="380"/>
      <c r="H2649" s="380"/>
    </row>
    <row r="2650" spans="1:8">
      <c r="A2650" s="380"/>
      <c r="B2650" s="380"/>
      <c r="C2650" s="380"/>
      <c r="D2650" s="380"/>
      <c r="E2650" s="380"/>
      <c r="F2650" s="380"/>
      <c r="G2650" s="380"/>
      <c r="H2650" s="380"/>
    </row>
    <row r="2651" spans="1:8">
      <c r="A2651" s="380"/>
      <c r="B2651" s="380"/>
      <c r="C2651" s="380"/>
      <c r="D2651" s="380"/>
      <c r="E2651" s="380"/>
      <c r="F2651" s="380"/>
      <c r="G2651" s="380"/>
      <c r="H2651" s="380"/>
    </row>
    <row r="2652" spans="1:8">
      <c r="A2652" s="380"/>
      <c r="B2652" s="380"/>
      <c r="C2652" s="380"/>
      <c r="D2652" s="380"/>
      <c r="E2652" s="380"/>
      <c r="F2652" s="380"/>
      <c r="G2652" s="380"/>
      <c r="H2652" s="380"/>
    </row>
    <row r="2653" spans="1:8">
      <c r="A2653" s="380"/>
      <c r="B2653" s="380"/>
      <c r="C2653" s="380"/>
      <c r="D2653" s="380"/>
      <c r="E2653" s="380"/>
      <c r="F2653" s="380"/>
      <c r="G2653" s="380"/>
      <c r="H2653" s="380"/>
    </row>
    <row r="2654" spans="1:8">
      <c r="A2654" s="380"/>
      <c r="B2654" s="380"/>
      <c r="C2654" s="380"/>
      <c r="D2654" s="380"/>
      <c r="E2654" s="380"/>
      <c r="F2654" s="380"/>
      <c r="G2654" s="380"/>
      <c r="H2654" s="380"/>
    </row>
    <row r="2655" spans="1:8">
      <c r="A2655" s="380"/>
      <c r="B2655" s="380"/>
      <c r="C2655" s="380"/>
      <c r="D2655" s="380"/>
      <c r="E2655" s="380"/>
      <c r="F2655" s="380"/>
      <c r="G2655" s="380"/>
      <c r="H2655" s="380"/>
    </row>
    <row r="2656" spans="1:8">
      <c r="A2656" s="380"/>
      <c r="B2656" s="380"/>
      <c r="C2656" s="380"/>
      <c r="D2656" s="380"/>
      <c r="E2656" s="380"/>
      <c r="F2656" s="380"/>
      <c r="G2656" s="380"/>
      <c r="H2656" s="380"/>
    </row>
    <row r="2657" spans="1:8">
      <c r="A2657" s="380"/>
      <c r="B2657" s="380"/>
      <c r="C2657" s="380"/>
      <c r="D2657" s="380"/>
      <c r="E2657" s="380"/>
      <c r="F2657" s="380"/>
      <c r="G2657" s="380"/>
      <c r="H2657" s="380"/>
    </row>
    <row r="2658" spans="1:8">
      <c r="A2658" s="380"/>
      <c r="B2658" s="380"/>
      <c r="C2658" s="380"/>
      <c r="D2658" s="380"/>
      <c r="E2658" s="380"/>
      <c r="F2658" s="380"/>
      <c r="G2658" s="380"/>
      <c r="H2658" s="380"/>
    </row>
    <row r="2659" spans="1:8">
      <c r="A2659" s="380"/>
      <c r="B2659" s="380"/>
      <c r="C2659" s="380"/>
      <c r="D2659" s="380"/>
      <c r="E2659" s="380"/>
      <c r="F2659" s="380"/>
      <c r="G2659" s="380"/>
      <c r="H2659" s="380"/>
    </row>
    <row r="2660" spans="1:8">
      <c r="A2660" s="380"/>
      <c r="B2660" s="380"/>
      <c r="C2660" s="380"/>
      <c r="D2660" s="380"/>
      <c r="E2660" s="380"/>
      <c r="F2660" s="380"/>
      <c r="G2660" s="380"/>
      <c r="H2660" s="380"/>
    </row>
    <row r="2661" spans="1:8">
      <c r="A2661" s="380"/>
      <c r="B2661" s="380"/>
      <c r="C2661" s="380"/>
      <c r="D2661" s="380"/>
      <c r="E2661" s="380"/>
      <c r="F2661" s="380"/>
      <c r="G2661" s="380"/>
      <c r="H2661" s="380"/>
    </row>
    <row r="2662" spans="1:8">
      <c r="A2662" s="380"/>
      <c r="B2662" s="380"/>
      <c r="C2662" s="380"/>
      <c r="D2662" s="380"/>
      <c r="E2662" s="380"/>
      <c r="F2662" s="380"/>
      <c r="G2662" s="380"/>
      <c r="H2662" s="380"/>
    </row>
    <row r="2663" spans="1:8">
      <c r="A2663" s="380"/>
      <c r="B2663" s="380"/>
      <c r="C2663" s="380"/>
      <c r="D2663" s="380"/>
      <c r="E2663" s="380"/>
      <c r="F2663" s="380"/>
      <c r="G2663" s="380"/>
      <c r="H2663" s="380"/>
    </row>
    <row r="2664" spans="1:8">
      <c r="A2664" s="380"/>
      <c r="B2664" s="380"/>
      <c r="C2664" s="380"/>
      <c r="D2664" s="380"/>
      <c r="E2664" s="380"/>
      <c r="F2664" s="380"/>
      <c r="G2664" s="380"/>
      <c r="H2664" s="380"/>
    </row>
    <row r="2665" spans="1:8">
      <c r="A2665" s="380"/>
      <c r="B2665" s="380"/>
      <c r="C2665" s="380"/>
      <c r="D2665" s="380"/>
      <c r="E2665" s="380"/>
      <c r="F2665" s="380"/>
      <c r="G2665" s="380"/>
      <c r="H2665" s="380"/>
    </row>
    <row r="2666" spans="1:8">
      <c r="A2666" s="380"/>
      <c r="B2666" s="380"/>
      <c r="C2666" s="380"/>
      <c r="D2666" s="380"/>
      <c r="E2666" s="380"/>
      <c r="F2666" s="380"/>
      <c r="G2666" s="380"/>
      <c r="H2666" s="380"/>
    </row>
    <row r="2667" spans="1:8">
      <c r="A2667" s="380"/>
      <c r="B2667" s="380"/>
      <c r="C2667" s="380"/>
      <c r="D2667" s="380"/>
      <c r="E2667" s="380"/>
      <c r="F2667" s="380"/>
      <c r="G2667" s="380"/>
      <c r="H2667" s="380"/>
    </row>
    <row r="2668" spans="1:8">
      <c r="A2668" s="380"/>
      <c r="B2668" s="380"/>
      <c r="C2668" s="380"/>
      <c r="D2668" s="380"/>
      <c r="E2668" s="380"/>
      <c r="F2668" s="380"/>
      <c r="G2668" s="380"/>
      <c r="H2668" s="380"/>
    </row>
    <row r="2669" spans="1:8">
      <c r="A2669" s="380"/>
      <c r="B2669" s="380"/>
      <c r="C2669" s="380"/>
      <c r="D2669" s="380"/>
      <c r="E2669" s="380"/>
      <c r="F2669" s="380"/>
      <c r="G2669" s="380"/>
      <c r="H2669" s="380"/>
    </row>
    <row r="2670" spans="1:8">
      <c r="A2670" s="380"/>
      <c r="B2670" s="380"/>
      <c r="C2670" s="380"/>
      <c r="D2670" s="380"/>
      <c r="E2670" s="380"/>
      <c r="F2670" s="380"/>
      <c r="G2670" s="380"/>
      <c r="H2670" s="380"/>
    </row>
    <row r="2671" spans="1:8">
      <c r="A2671" s="380"/>
      <c r="B2671" s="380"/>
      <c r="C2671" s="380"/>
      <c r="D2671" s="380"/>
      <c r="E2671" s="380"/>
      <c r="F2671" s="380"/>
      <c r="G2671" s="380"/>
      <c r="H2671" s="380"/>
    </row>
    <row r="2672" spans="1:8">
      <c r="A2672" s="380"/>
      <c r="B2672" s="380"/>
      <c r="C2672" s="380"/>
      <c r="D2672" s="380"/>
      <c r="E2672" s="380"/>
      <c r="F2672" s="380"/>
      <c r="G2672" s="380"/>
      <c r="H2672" s="380"/>
    </row>
    <row r="2673" spans="1:8">
      <c r="A2673" s="380"/>
      <c r="B2673" s="380"/>
      <c r="C2673" s="380"/>
      <c r="D2673" s="380"/>
      <c r="E2673" s="380"/>
      <c r="F2673" s="380"/>
      <c r="G2673" s="380"/>
      <c r="H2673" s="380"/>
    </row>
    <row r="2674" spans="1:8">
      <c r="A2674" s="380"/>
      <c r="B2674" s="380"/>
      <c r="C2674" s="380"/>
      <c r="D2674" s="380"/>
      <c r="E2674" s="380"/>
      <c r="F2674" s="380"/>
      <c r="G2674" s="380"/>
      <c r="H2674" s="380"/>
    </row>
    <row r="2675" spans="1:8">
      <c r="A2675" s="380"/>
      <c r="B2675" s="380"/>
      <c r="C2675" s="380"/>
      <c r="D2675" s="380"/>
      <c r="E2675" s="380"/>
      <c r="F2675" s="380"/>
      <c r="G2675" s="380"/>
      <c r="H2675" s="380"/>
    </row>
    <row r="2676" spans="1:8">
      <c r="A2676" s="380"/>
      <c r="B2676" s="380"/>
      <c r="C2676" s="380"/>
      <c r="D2676" s="380"/>
      <c r="E2676" s="380"/>
      <c r="F2676" s="380"/>
      <c r="G2676" s="380"/>
      <c r="H2676" s="380"/>
    </row>
    <row r="2677" spans="1:8">
      <c r="A2677" s="380"/>
      <c r="B2677" s="380"/>
      <c r="C2677" s="380"/>
      <c r="D2677" s="380"/>
      <c r="E2677" s="380"/>
      <c r="F2677" s="380"/>
      <c r="G2677" s="380"/>
      <c r="H2677" s="380"/>
    </row>
    <row r="2678" spans="1:8">
      <c r="A2678" s="380"/>
      <c r="B2678" s="380"/>
      <c r="C2678" s="380"/>
      <c r="D2678" s="380"/>
      <c r="E2678" s="380"/>
      <c r="F2678" s="380"/>
      <c r="G2678" s="380"/>
      <c r="H2678" s="380"/>
    </row>
    <row r="2679" spans="1:8">
      <c r="A2679" s="380"/>
      <c r="B2679" s="380"/>
      <c r="C2679" s="380"/>
      <c r="D2679" s="380"/>
      <c r="E2679" s="380"/>
      <c r="F2679" s="380"/>
      <c r="G2679" s="380"/>
      <c r="H2679" s="380"/>
    </row>
    <row r="2680" spans="1:8">
      <c r="A2680" s="380"/>
      <c r="B2680" s="380"/>
      <c r="C2680" s="380"/>
      <c r="D2680" s="380"/>
      <c r="E2680" s="380"/>
      <c r="F2680" s="380"/>
      <c r="G2680" s="380"/>
      <c r="H2680" s="380"/>
    </row>
    <row r="2681" spans="1:8">
      <c r="A2681" s="380"/>
      <c r="B2681" s="380"/>
      <c r="C2681" s="380"/>
      <c r="D2681" s="380"/>
      <c r="E2681" s="380"/>
      <c r="F2681" s="380"/>
      <c r="G2681" s="380"/>
      <c r="H2681" s="380"/>
    </row>
    <row r="2682" spans="1:8">
      <c r="A2682" s="380"/>
      <c r="B2682" s="380"/>
      <c r="C2682" s="380"/>
      <c r="D2682" s="380"/>
      <c r="E2682" s="380"/>
      <c r="F2682" s="380"/>
      <c r="G2682" s="380"/>
      <c r="H2682" s="380"/>
    </row>
    <row r="2683" spans="1:8">
      <c r="A2683" s="380"/>
      <c r="B2683" s="380"/>
      <c r="C2683" s="380"/>
      <c r="D2683" s="380"/>
      <c r="E2683" s="380"/>
      <c r="F2683" s="380"/>
      <c r="G2683" s="380"/>
      <c r="H2683" s="380"/>
    </row>
    <row r="2684" spans="1:8">
      <c r="A2684" s="380"/>
      <c r="B2684" s="380"/>
      <c r="C2684" s="380"/>
      <c r="D2684" s="380"/>
      <c r="E2684" s="380"/>
      <c r="F2684" s="380"/>
      <c r="G2684" s="380"/>
      <c r="H2684" s="380"/>
    </row>
    <row r="2685" spans="1:8">
      <c r="A2685" s="380"/>
      <c r="B2685" s="380"/>
      <c r="C2685" s="380"/>
      <c r="D2685" s="380"/>
      <c r="E2685" s="380"/>
      <c r="F2685" s="380"/>
      <c r="G2685" s="380"/>
      <c r="H2685" s="380"/>
    </row>
    <row r="2686" spans="1:8">
      <c r="A2686" s="380"/>
      <c r="B2686" s="380"/>
      <c r="C2686" s="380"/>
      <c r="D2686" s="380"/>
      <c r="E2686" s="380"/>
      <c r="F2686" s="380"/>
      <c r="G2686" s="380"/>
      <c r="H2686" s="380"/>
    </row>
    <row r="2687" spans="1:8">
      <c r="A2687" s="380"/>
      <c r="B2687" s="380"/>
      <c r="C2687" s="380"/>
      <c r="D2687" s="380"/>
      <c r="E2687" s="380"/>
      <c r="F2687" s="380"/>
      <c r="G2687" s="380"/>
      <c r="H2687" s="380"/>
    </row>
    <row r="2688" spans="1:8">
      <c r="A2688" s="380"/>
      <c r="B2688" s="380"/>
      <c r="C2688" s="380"/>
      <c r="D2688" s="380"/>
      <c r="E2688" s="380"/>
      <c r="F2688" s="380"/>
      <c r="G2688" s="380"/>
      <c r="H2688" s="380"/>
    </row>
    <row r="2689" spans="1:8">
      <c r="A2689" s="380"/>
      <c r="B2689" s="380"/>
      <c r="C2689" s="380"/>
      <c r="D2689" s="380"/>
      <c r="E2689" s="380"/>
      <c r="F2689" s="380"/>
      <c r="G2689" s="380"/>
      <c r="H2689" s="380"/>
    </row>
    <row r="2690" spans="1:8">
      <c r="A2690" s="380"/>
      <c r="B2690" s="380"/>
      <c r="C2690" s="380"/>
      <c r="D2690" s="380"/>
      <c r="E2690" s="380"/>
      <c r="F2690" s="380"/>
      <c r="G2690" s="380"/>
      <c r="H2690" s="380"/>
    </row>
    <row r="2691" spans="1:8">
      <c r="A2691" s="380"/>
      <c r="B2691" s="380"/>
      <c r="C2691" s="380"/>
      <c r="D2691" s="380"/>
      <c r="E2691" s="380"/>
      <c r="F2691" s="380"/>
      <c r="G2691" s="380"/>
      <c r="H2691" s="380"/>
    </row>
    <row r="2692" spans="1:8">
      <c r="A2692" s="380"/>
      <c r="B2692" s="380"/>
      <c r="C2692" s="380"/>
      <c r="D2692" s="380"/>
      <c r="E2692" s="380"/>
      <c r="F2692" s="380"/>
      <c r="G2692" s="380"/>
      <c r="H2692" s="380"/>
    </row>
    <row r="2693" spans="1:8">
      <c r="A2693" s="380"/>
      <c r="B2693" s="380"/>
      <c r="C2693" s="380"/>
      <c r="D2693" s="380"/>
      <c r="E2693" s="380"/>
      <c r="F2693" s="380"/>
      <c r="G2693" s="380"/>
      <c r="H2693" s="380"/>
    </row>
    <row r="2694" spans="1:8">
      <c r="A2694" s="380"/>
      <c r="B2694" s="380"/>
      <c r="C2694" s="380"/>
      <c r="D2694" s="380"/>
      <c r="E2694" s="380"/>
      <c r="F2694" s="380"/>
      <c r="G2694" s="380"/>
      <c r="H2694" s="380"/>
    </row>
    <row r="2695" spans="1:8">
      <c r="A2695" s="380"/>
      <c r="B2695" s="380"/>
      <c r="C2695" s="380"/>
      <c r="D2695" s="380"/>
      <c r="E2695" s="380"/>
      <c r="F2695" s="380"/>
      <c r="G2695" s="380"/>
      <c r="H2695" s="380"/>
    </row>
    <row r="2696" spans="1:8">
      <c r="A2696" s="380"/>
      <c r="B2696" s="380"/>
      <c r="C2696" s="380"/>
      <c r="D2696" s="380"/>
      <c r="E2696" s="380"/>
      <c r="F2696" s="380"/>
      <c r="G2696" s="380"/>
      <c r="H2696" s="380"/>
    </row>
    <row r="2697" spans="1:8">
      <c r="A2697" s="380"/>
      <c r="B2697" s="380"/>
      <c r="C2697" s="380"/>
      <c r="D2697" s="380"/>
      <c r="E2697" s="380"/>
      <c r="F2697" s="380"/>
      <c r="G2697" s="380"/>
      <c r="H2697" s="380"/>
    </row>
    <row r="2698" spans="1:8">
      <c r="A2698" s="380"/>
      <c r="B2698" s="380"/>
      <c r="C2698" s="380"/>
      <c r="D2698" s="380"/>
      <c r="E2698" s="380"/>
      <c r="F2698" s="380"/>
      <c r="G2698" s="380"/>
      <c r="H2698" s="380"/>
    </row>
    <row r="2699" spans="1:8">
      <c r="A2699" s="380"/>
      <c r="B2699" s="380"/>
      <c r="C2699" s="380"/>
      <c r="D2699" s="380"/>
      <c r="E2699" s="380"/>
      <c r="F2699" s="380"/>
      <c r="G2699" s="380"/>
      <c r="H2699" s="380"/>
    </row>
    <row r="2700" spans="1:8">
      <c r="A2700" s="380"/>
      <c r="B2700" s="380"/>
      <c r="C2700" s="380"/>
      <c r="D2700" s="380"/>
      <c r="E2700" s="380"/>
      <c r="F2700" s="380"/>
      <c r="G2700" s="380"/>
      <c r="H2700" s="380"/>
    </row>
    <row r="2701" spans="1:8">
      <c r="A2701" s="380"/>
      <c r="B2701" s="380"/>
      <c r="C2701" s="380"/>
      <c r="D2701" s="380"/>
      <c r="E2701" s="380"/>
      <c r="F2701" s="380"/>
      <c r="G2701" s="380"/>
      <c r="H2701" s="380"/>
    </row>
    <row r="2702" spans="1:8">
      <c r="A2702" s="380"/>
      <c r="B2702" s="380"/>
      <c r="C2702" s="380"/>
      <c r="D2702" s="380"/>
      <c r="E2702" s="380"/>
      <c r="F2702" s="380"/>
      <c r="G2702" s="380"/>
      <c r="H2702" s="380"/>
    </row>
    <row r="2703" spans="1:8">
      <c r="A2703" s="380"/>
      <c r="B2703" s="380"/>
      <c r="C2703" s="380"/>
      <c r="D2703" s="380"/>
      <c r="E2703" s="380"/>
      <c r="F2703" s="380"/>
      <c r="G2703" s="380"/>
      <c r="H2703" s="380"/>
    </row>
    <row r="2704" spans="1:8">
      <c r="A2704" s="380"/>
      <c r="B2704" s="380"/>
      <c r="C2704" s="380"/>
      <c r="D2704" s="380"/>
      <c r="E2704" s="380"/>
      <c r="F2704" s="380"/>
      <c r="G2704" s="380"/>
      <c r="H2704" s="380"/>
    </row>
    <row r="2705" spans="1:8">
      <c r="A2705" s="380"/>
      <c r="B2705" s="380"/>
      <c r="C2705" s="380"/>
      <c r="D2705" s="380"/>
      <c r="E2705" s="380"/>
      <c r="F2705" s="380"/>
      <c r="G2705" s="380"/>
      <c r="H2705" s="380"/>
    </row>
    <row r="2706" spans="1:8">
      <c r="A2706" s="380"/>
      <c r="B2706" s="380"/>
      <c r="C2706" s="380"/>
      <c r="D2706" s="380"/>
      <c r="E2706" s="380"/>
      <c r="F2706" s="380"/>
      <c r="G2706" s="380"/>
      <c r="H2706" s="380"/>
    </row>
    <row r="2707" spans="1:8">
      <c r="A2707" s="380"/>
      <c r="B2707" s="380"/>
      <c r="C2707" s="380"/>
      <c r="D2707" s="380"/>
      <c r="E2707" s="380"/>
      <c r="F2707" s="380"/>
      <c r="G2707" s="380"/>
      <c r="H2707" s="380"/>
    </row>
    <row r="2708" spans="1:8">
      <c r="A2708" s="380"/>
      <c r="B2708" s="380"/>
      <c r="C2708" s="380"/>
      <c r="D2708" s="380"/>
      <c r="E2708" s="380"/>
      <c r="F2708" s="380"/>
      <c r="G2708" s="380"/>
      <c r="H2708" s="380"/>
    </row>
    <row r="2709" spans="1:8">
      <c r="A2709" s="380"/>
      <c r="B2709" s="380"/>
      <c r="C2709" s="380"/>
      <c r="D2709" s="380"/>
      <c r="E2709" s="380"/>
      <c r="F2709" s="380"/>
      <c r="G2709" s="380"/>
      <c r="H2709" s="380"/>
    </row>
    <row r="2710" spans="1:8">
      <c r="A2710" s="380"/>
      <c r="B2710" s="380"/>
      <c r="C2710" s="380"/>
      <c r="D2710" s="380"/>
      <c r="E2710" s="380"/>
      <c r="F2710" s="380"/>
      <c r="G2710" s="380"/>
      <c r="H2710" s="380"/>
    </row>
    <row r="2711" spans="1:8">
      <c r="A2711" s="380"/>
      <c r="B2711" s="380"/>
      <c r="C2711" s="380"/>
      <c r="D2711" s="380"/>
      <c r="E2711" s="380"/>
      <c r="F2711" s="380"/>
      <c r="G2711" s="380"/>
      <c r="H2711" s="380"/>
    </row>
    <row r="2712" spans="1:8">
      <c r="A2712" s="380"/>
      <c r="B2712" s="380"/>
      <c r="C2712" s="380"/>
      <c r="D2712" s="380"/>
      <c r="E2712" s="380"/>
      <c r="F2712" s="380"/>
      <c r="G2712" s="380"/>
      <c r="H2712" s="380"/>
    </row>
    <row r="2713" spans="1:8">
      <c r="A2713" s="380"/>
      <c r="B2713" s="380"/>
      <c r="C2713" s="380"/>
      <c r="D2713" s="380"/>
      <c r="E2713" s="380"/>
      <c r="F2713" s="380"/>
      <c r="G2713" s="380"/>
      <c r="H2713" s="380"/>
    </row>
    <row r="2714" spans="1:8">
      <c r="A2714" s="380"/>
      <c r="B2714" s="380"/>
      <c r="C2714" s="380"/>
      <c r="D2714" s="380"/>
      <c r="E2714" s="380"/>
      <c r="F2714" s="380"/>
      <c r="G2714" s="380"/>
      <c r="H2714" s="380"/>
    </row>
    <row r="2715" spans="1:8">
      <c r="A2715" s="380"/>
      <c r="B2715" s="380"/>
      <c r="C2715" s="380"/>
      <c r="D2715" s="380"/>
      <c r="E2715" s="380"/>
      <c r="F2715" s="380"/>
      <c r="G2715" s="380"/>
      <c r="H2715" s="380"/>
    </row>
    <row r="2716" spans="1:8">
      <c r="A2716" s="380"/>
      <c r="B2716" s="380"/>
      <c r="C2716" s="380"/>
      <c r="D2716" s="380"/>
      <c r="E2716" s="380"/>
      <c r="F2716" s="380"/>
      <c r="G2716" s="380"/>
      <c r="H2716" s="380"/>
    </row>
    <row r="2717" spans="1:8">
      <c r="A2717" s="380"/>
      <c r="B2717" s="380"/>
      <c r="C2717" s="380"/>
      <c r="D2717" s="380"/>
      <c r="E2717" s="380"/>
      <c r="F2717" s="380"/>
      <c r="G2717" s="380"/>
      <c r="H2717" s="380"/>
    </row>
    <row r="2718" spans="1:8">
      <c r="A2718" s="380"/>
      <c r="B2718" s="380"/>
      <c r="C2718" s="380"/>
      <c r="D2718" s="380"/>
      <c r="E2718" s="380"/>
      <c r="F2718" s="380"/>
      <c r="G2718" s="380"/>
      <c r="H2718" s="380"/>
    </row>
    <row r="2719" spans="1:8">
      <c r="A2719" s="380"/>
      <c r="B2719" s="380"/>
      <c r="C2719" s="380"/>
      <c r="D2719" s="380"/>
      <c r="E2719" s="380"/>
      <c r="F2719" s="380"/>
      <c r="G2719" s="380"/>
      <c r="H2719" s="380"/>
    </row>
    <row r="2720" spans="1:8">
      <c r="A2720" s="380"/>
      <c r="B2720" s="380"/>
      <c r="C2720" s="380"/>
      <c r="D2720" s="380"/>
      <c r="E2720" s="380"/>
      <c r="F2720" s="380"/>
      <c r="G2720" s="380"/>
      <c r="H2720" s="380"/>
    </row>
    <row r="2721" spans="1:8">
      <c r="A2721" s="380"/>
      <c r="B2721" s="380"/>
      <c r="C2721" s="380"/>
      <c r="D2721" s="380"/>
      <c r="E2721" s="380"/>
      <c r="F2721" s="380"/>
      <c r="G2721" s="380"/>
      <c r="H2721" s="380"/>
    </row>
    <row r="2722" spans="1:8">
      <c r="A2722" s="380"/>
      <c r="B2722" s="380"/>
      <c r="C2722" s="380"/>
      <c r="D2722" s="380"/>
      <c r="E2722" s="380"/>
      <c r="F2722" s="380"/>
      <c r="G2722" s="380"/>
      <c r="H2722" s="380"/>
    </row>
    <row r="2723" spans="1:8">
      <c r="A2723" s="380"/>
      <c r="B2723" s="380"/>
      <c r="C2723" s="380"/>
      <c r="D2723" s="380"/>
      <c r="E2723" s="380"/>
      <c r="F2723" s="380"/>
      <c r="G2723" s="380"/>
      <c r="H2723" s="380"/>
    </row>
    <row r="2724" spans="1:8">
      <c r="A2724" s="380"/>
      <c r="B2724" s="380"/>
      <c r="C2724" s="380"/>
      <c r="D2724" s="380"/>
      <c r="E2724" s="380"/>
      <c r="F2724" s="380"/>
      <c r="G2724" s="380"/>
      <c r="H2724" s="380"/>
    </row>
    <row r="2725" spans="1:8">
      <c r="A2725" s="380"/>
      <c r="B2725" s="380"/>
      <c r="C2725" s="380"/>
      <c r="D2725" s="380"/>
      <c r="E2725" s="380"/>
      <c r="F2725" s="380"/>
      <c r="G2725" s="380"/>
      <c r="H2725" s="380"/>
    </row>
    <row r="2726" spans="1:8">
      <c r="A2726" s="380"/>
      <c r="B2726" s="380"/>
      <c r="C2726" s="380"/>
      <c r="D2726" s="380"/>
      <c r="E2726" s="380"/>
      <c r="F2726" s="380"/>
      <c r="G2726" s="380"/>
      <c r="H2726" s="380"/>
    </row>
    <row r="2727" spans="1:8">
      <c r="A2727" s="380"/>
      <c r="B2727" s="380"/>
      <c r="C2727" s="380"/>
      <c r="D2727" s="380"/>
      <c r="E2727" s="380"/>
      <c r="F2727" s="380"/>
      <c r="G2727" s="380"/>
      <c r="H2727" s="380"/>
    </row>
    <row r="2728" spans="1:8">
      <c r="A2728" s="380"/>
      <c r="B2728" s="380"/>
      <c r="C2728" s="380"/>
      <c r="D2728" s="380"/>
      <c r="E2728" s="380"/>
      <c r="F2728" s="380"/>
      <c r="G2728" s="380"/>
      <c r="H2728" s="380"/>
    </row>
    <row r="2729" spans="1:8">
      <c r="A2729" s="380"/>
      <c r="B2729" s="380"/>
      <c r="C2729" s="380"/>
      <c r="D2729" s="380"/>
      <c r="E2729" s="380"/>
      <c r="F2729" s="380"/>
      <c r="G2729" s="380"/>
      <c r="H2729" s="380"/>
    </row>
    <row r="2730" spans="1:8">
      <c r="A2730" s="380"/>
      <c r="B2730" s="380"/>
      <c r="C2730" s="380"/>
      <c r="D2730" s="380"/>
      <c r="E2730" s="380"/>
      <c r="F2730" s="380"/>
      <c r="G2730" s="380"/>
      <c r="H2730" s="380"/>
    </row>
    <row r="2731" spans="1:8">
      <c r="A2731" s="380"/>
      <c r="B2731" s="380"/>
      <c r="C2731" s="380"/>
      <c r="D2731" s="380"/>
      <c r="E2731" s="380"/>
      <c r="F2731" s="380"/>
      <c r="G2731" s="380"/>
      <c r="H2731" s="380"/>
    </row>
    <row r="2732" spans="1:8">
      <c r="A2732" s="380"/>
      <c r="B2732" s="380"/>
      <c r="C2732" s="380"/>
      <c r="D2732" s="380"/>
      <c r="E2732" s="380"/>
      <c r="F2732" s="380"/>
      <c r="G2732" s="380"/>
      <c r="H2732" s="380"/>
    </row>
    <row r="2733" spans="1:8">
      <c r="A2733" s="380"/>
      <c r="B2733" s="380"/>
      <c r="C2733" s="380"/>
      <c r="D2733" s="380"/>
      <c r="E2733" s="380"/>
      <c r="F2733" s="380"/>
      <c r="G2733" s="380"/>
      <c r="H2733" s="380"/>
    </row>
    <row r="2734" spans="1:8">
      <c r="A2734" s="380"/>
      <c r="B2734" s="380"/>
      <c r="C2734" s="380"/>
      <c r="D2734" s="380"/>
      <c r="E2734" s="380"/>
      <c r="F2734" s="380"/>
      <c r="G2734" s="380"/>
      <c r="H2734" s="380"/>
    </row>
    <row r="2735" spans="1:8">
      <c r="A2735" s="380"/>
      <c r="B2735" s="380"/>
      <c r="C2735" s="380"/>
      <c r="D2735" s="380"/>
      <c r="E2735" s="380"/>
      <c r="F2735" s="380"/>
      <c r="G2735" s="380"/>
      <c r="H2735" s="380"/>
    </row>
    <row r="2736" spans="1:8">
      <c r="A2736" s="380"/>
      <c r="B2736" s="380"/>
      <c r="C2736" s="380"/>
      <c r="D2736" s="380"/>
      <c r="E2736" s="380"/>
      <c r="F2736" s="380"/>
      <c r="G2736" s="380"/>
      <c r="H2736" s="380"/>
    </row>
    <row r="2737" spans="1:8">
      <c r="A2737" s="380"/>
      <c r="B2737" s="380"/>
      <c r="C2737" s="380"/>
      <c r="D2737" s="380"/>
      <c r="E2737" s="380"/>
      <c r="F2737" s="380"/>
      <c r="G2737" s="380"/>
      <c r="H2737" s="380"/>
    </row>
    <row r="2738" spans="1:8">
      <c r="A2738" s="380"/>
      <c r="B2738" s="380"/>
      <c r="C2738" s="380"/>
      <c r="D2738" s="380"/>
      <c r="E2738" s="380"/>
      <c r="F2738" s="380"/>
      <c r="G2738" s="380"/>
      <c r="H2738" s="380"/>
    </row>
    <row r="2739" spans="1:8">
      <c r="A2739" s="380"/>
      <c r="B2739" s="380"/>
      <c r="C2739" s="380"/>
      <c r="D2739" s="380"/>
      <c r="E2739" s="380"/>
      <c r="F2739" s="380"/>
      <c r="G2739" s="380"/>
      <c r="H2739" s="380"/>
    </row>
    <row r="2740" spans="1:8">
      <c r="A2740" s="380"/>
      <c r="B2740" s="380"/>
      <c r="C2740" s="380"/>
      <c r="D2740" s="380"/>
      <c r="E2740" s="380"/>
      <c r="F2740" s="380"/>
      <c r="G2740" s="380"/>
      <c r="H2740" s="380"/>
    </row>
    <row r="2741" spans="1:8">
      <c r="A2741" s="380"/>
      <c r="B2741" s="380"/>
      <c r="C2741" s="380"/>
      <c r="D2741" s="380"/>
      <c r="E2741" s="380"/>
      <c r="F2741" s="380"/>
      <c r="G2741" s="380"/>
      <c r="H2741" s="380"/>
    </row>
    <row r="2742" spans="1:8">
      <c r="A2742" s="380"/>
      <c r="B2742" s="380"/>
      <c r="C2742" s="380"/>
      <c r="D2742" s="380"/>
      <c r="E2742" s="380"/>
      <c r="F2742" s="380"/>
      <c r="G2742" s="380"/>
      <c r="H2742" s="380"/>
    </row>
    <row r="2743" spans="1:8">
      <c r="A2743" s="380"/>
      <c r="B2743" s="380"/>
      <c r="C2743" s="380"/>
      <c r="D2743" s="380"/>
      <c r="E2743" s="380"/>
      <c r="F2743" s="380"/>
      <c r="G2743" s="380"/>
      <c r="H2743" s="380"/>
    </row>
    <row r="2744" spans="1:8">
      <c r="A2744" s="380"/>
      <c r="B2744" s="380"/>
      <c r="C2744" s="380"/>
      <c r="D2744" s="380"/>
      <c r="E2744" s="380"/>
      <c r="F2744" s="380"/>
      <c r="G2744" s="380"/>
      <c r="H2744" s="380"/>
    </row>
    <row r="2745" spans="1:8">
      <c r="A2745" s="380"/>
      <c r="B2745" s="380"/>
      <c r="C2745" s="380"/>
      <c r="D2745" s="380"/>
      <c r="E2745" s="380"/>
      <c r="F2745" s="380"/>
      <c r="G2745" s="380"/>
      <c r="H2745" s="380"/>
    </row>
    <row r="2746" spans="1:8">
      <c r="A2746" s="380"/>
      <c r="B2746" s="380"/>
      <c r="C2746" s="380"/>
      <c r="D2746" s="380"/>
      <c r="E2746" s="380"/>
      <c r="F2746" s="380"/>
      <c r="G2746" s="380"/>
      <c r="H2746" s="380"/>
    </row>
    <row r="2747" spans="1:8">
      <c r="A2747" s="380"/>
      <c r="B2747" s="380"/>
      <c r="C2747" s="380"/>
      <c r="D2747" s="380"/>
      <c r="E2747" s="380"/>
      <c r="F2747" s="380"/>
      <c r="G2747" s="380"/>
      <c r="H2747" s="380"/>
    </row>
    <row r="2748" spans="1:8">
      <c r="A2748" s="380"/>
      <c r="B2748" s="380"/>
      <c r="C2748" s="380"/>
      <c r="D2748" s="380"/>
      <c r="E2748" s="380"/>
      <c r="F2748" s="380"/>
      <c r="G2748" s="380"/>
      <c r="H2748" s="380"/>
    </row>
    <row r="2749" spans="1:8">
      <c r="A2749" s="380"/>
      <c r="B2749" s="380"/>
      <c r="C2749" s="380"/>
      <c r="D2749" s="380"/>
      <c r="E2749" s="380"/>
      <c r="F2749" s="380"/>
      <c r="G2749" s="380"/>
      <c r="H2749" s="380"/>
    </row>
    <row r="2750" spans="1:8">
      <c r="A2750" s="380"/>
      <c r="B2750" s="380"/>
      <c r="C2750" s="380"/>
      <c r="D2750" s="380"/>
      <c r="E2750" s="380"/>
      <c r="F2750" s="380"/>
      <c r="G2750" s="380"/>
      <c r="H2750" s="380"/>
    </row>
    <row r="2751" spans="1:8">
      <c r="A2751" s="380"/>
      <c r="B2751" s="380"/>
      <c r="C2751" s="380"/>
      <c r="D2751" s="380"/>
      <c r="E2751" s="380"/>
      <c r="F2751" s="380"/>
      <c r="G2751" s="380"/>
      <c r="H2751" s="380"/>
    </row>
    <row r="2752" spans="1:8">
      <c r="A2752" s="380"/>
      <c r="B2752" s="380"/>
      <c r="C2752" s="380"/>
      <c r="D2752" s="380"/>
      <c r="E2752" s="380"/>
      <c r="F2752" s="380"/>
      <c r="G2752" s="380"/>
      <c r="H2752" s="380"/>
    </row>
    <row r="2753" spans="1:8">
      <c r="A2753" s="380"/>
      <c r="B2753" s="380"/>
      <c r="C2753" s="380"/>
      <c r="D2753" s="380"/>
      <c r="E2753" s="380"/>
      <c r="F2753" s="380"/>
      <c r="G2753" s="380"/>
      <c r="H2753" s="380"/>
    </row>
    <row r="2754" spans="1:8">
      <c r="A2754" s="380"/>
      <c r="B2754" s="380"/>
      <c r="C2754" s="380"/>
      <c r="D2754" s="380"/>
      <c r="E2754" s="380"/>
      <c r="F2754" s="380"/>
      <c r="G2754" s="380"/>
      <c r="H2754" s="380"/>
    </row>
    <row r="2755" spans="1:8">
      <c r="A2755" s="380"/>
      <c r="B2755" s="380"/>
      <c r="C2755" s="380"/>
      <c r="D2755" s="380"/>
      <c r="E2755" s="380"/>
      <c r="F2755" s="380"/>
      <c r="G2755" s="380"/>
      <c r="H2755" s="380"/>
    </row>
    <row r="2756" spans="1:8">
      <c r="A2756" s="380"/>
      <c r="B2756" s="380"/>
      <c r="C2756" s="380"/>
      <c r="D2756" s="380"/>
      <c r="E2756" s="380"/>
      <c r="F2756" s="380"/>
      <c r="G2756" s="380"/>
      <c r="H2756" s="380"/>
    </row>
    <row r="2757" spans="1:8">
      <c r="A2757" s="380"/>
      <c r="B2757" s="380"/>
      <c r="C2757" s="380"/>
      <c r="D2757" s="380"/>
      <c r="E2757" s="380"/>
      <c r="F2757" s="380"/>
      <c r="G2757" s="380"/>
      <c r="H2757" s="380"/>
    </row>
    <row r="2758" spans="1:8">
      <c r="A2758" s="380"/>
      <c r="B2758" s="380"/>
      <c r="C2758" s="380"/>
      <c r="D2758" s="380"/>
      <c r="E2758" s="380"/>
      <c r="F2758" s="380"/>
      <c r="G2758" s="380"/>
      <c r="H2758" s="380"/>
    </row>
    <row r="2759" spans="1:8">
      <c r="A2759" s="380"/>
      <c r="B2759" s="380"/>
      <c r="C2759" s="380"/>
      <c r="D2759" s="380"/>
      <c r="E2759" s="380"/>
      <c r="F2759" s="380"/>
      <c r="G2759" s="380"/>
      <c r="H2759" s="380"/>
    </row>
    <row r="2760" spans="1:8">
      <c r="A2760" s="380"/>
      <c r="B2760" s="380"/>
      <c r="C2760" s="380"/>
      <c r="D2760" s="380"/>
      <c r="E2760" s="380"/>
      <c r="F2760" s="380"/>
      <c r="G2760" s="380"/>
      <c r="H2760" s="380"/>
    </row>
    <row r="2761" spans="1:8">
      <c r="A2761" s="380"/>
      <c r="B2761" s="380"/>
      <c r="C2761" s="380"/>
      <c r="D2761" s="380"/>
      <c r="E2761" s="380"/>
      <c r="F2761" s="380"/>
      <c r="G2761" s="380"/>
      <c r="H2761" s="380"/>
    </row>
    <row r="2762" spans="1:8">
      <c r="A2762" s="380"/>
      <c r="B2762" s="380"/>
      <c r="C2762" s="380"/>
      <c r="D2762" s="380"/>
      <c r="E2762" s="380"/>
      <c r="F2762" s="380"/>
      <c r="G2762" s="380"/>
      <c r="H2762" s="380"/>
    </row>
    <row r="2763" spans="1:8">
      <c r="A2763" s="380"/>
      <c r="B2763" s="380"/>
      <c r="C2763" s="380"/>
      <c r="D2763" s="380"/>
      <c r="E2763" s="380"/>
      <c r="F2763" s="380"/>
      <c r="G2763" s="380"/>
      <c r="H2763" s="380"/>
    </row>
    <row r="2764" spans="1:8">
      <c r="A2764" s="380"/>
      <c r="B2764" s="380"/>
      <c r="C2764" s="380"/>
      <c r="D2764" s="380"/>
      <c r="E2764" s="380"/>
      <c r="F2764" s="380"/>
      <c r="G2764" s="380"/>
      <c r="H2764" s="380"/>
    </row>
    <row r="2765" spans="1:8">
      <c r="A2765" s="380"/>
      <c r="B2765" s="380"/>
      <c r="C2765" s="380"/>
      <c r="D2765" s="380"/>
      <c r="E2765" s="380"/>
      <c r="F2765" s="380"/>
      <c r="G2765" s="380"/>
      <c r="H2765" s="380"/>
    </row>
    <row r="2766" spans="1:8">
      <c r="A2766" s="380"/>
      <c r="B2766" s="380"/>
      <c r="C2766" s="380"/>
      <c r="D2766" s="380"/>
      <c r="E2766" s="380"/>
      <c r="F2766" s="380"/>
      <c r="G2766" s="380"/>
      <c r="H2766" s="380"/>
    </row>
    <row r="2767" spans="1:8">
      <c r="A2767" s="380"/>
      <c r="B2767" s="380"/>
      <c r="C2767" s="380"/>
      <c r="D2767" s="380"/>
      <c r="E2767" s="380"/>
      <c r="F2767" s="380"/>
      <c r="G2767" s="380"/>
      <c r="H2767" s="380"/>
    </row>
    <row r="2768" spans="1:8">
      <c r="A2768" s="380"/>
      <c r="B2768" s="380"/>
      <c r="C2768" s="380"/>
      <c r="D2768" s="380"/>
      <c r="E2768" s="380"/>
      <c r="F2768" s="380"/>
      <c r="G2768" s="380"/>
      <c r="H2768" s="380"/>
    </row>
    <row r="2769" spans="1:8">
      <c r="A2769" s="380"/>
      <c r="B2769" s="380"/>
      <c r="C2769" s="380"/>
      <c r="D2769" s="380"/>
      <c r="E2769" s="380"/>
      <c r="F2769" s="380"/>
      <c r="G2769" s="380"/>
      <c r="H2769" s="380"/>
    </row>
    <row r="2770" spans="1:8">
      <c r="A2770" s="380"/>
      <c r="B2770" s="380"/>
      <c r="C2770" s="380"/>
      <c r="D2770" s="380"/>
      <c r="E2770" s="380"/>
      <c r="F2770" s="380"/>
      <c r="G2770" s="380"/>
      <c r="H2770" s="380"/>
    </row>
    <row r="2771" spans="1:8">
      <c r="A2771" s="380"/>
      <c r="B2771" s="380"/>
      <c r="C2771" s="380"/>
      <c r="D2771" s="380"/>
      <c r="E2771" s="380"/>
      <c r="F2771" s="380"/>
      <c r="G2771" s="380"/>
      <c r="H2771" s="380"/>
    </row>
    <row r="2772" spans="1:8">
      <c r="A2772" s="380"/>
      <c r="B2772" s="380"/>
      <c r="C2772" s="380"/>
      <c r="D2772" s="380"/>
      <c r="E2772" s="380"/>
      <c r="F2772" s="380"/>
      <c r="G2772" s="380"/>
      <c r="H2772" s="380"/>
    </row>
    <row r="2773" spans="1:8">
      <c r="A2773" s="380"/>
      <c r="B2773" s="380"/>
      <c r="C2773" s="380"/>
      <c r="D2773" s="380"/>
      <c r="E2773" s="380"/>
      <c r="F2773" s="380"/>
      <c r="G2773" s="380"/>
      <c r="H2773" s="380"/>
    </row>
    <row r="2774" spans="1:8">
      <c r="A2774" s="380"/>
      <c r="B2774" s="380"/>
      <c r="C2774" s="380"/>
      <c r="D2774" s="380"/>
      <c r="E2774" s="380"/>
      <c r="F2774" s="380"/>
      <c r="G2774" s="380"/>
      <c r="H2774" s="380"/>
    </row>
    <row r="2775" spans="1:8">
      <c r="A2775" s="380"/>
      <c r="B2775" s="380"/>
      <c r="C2775" s="380"/>
      <c r="D2775" s="380"/>
      <c r="E2775" s="380"/>
      <c r="F2775" s="380"/>
      <c r="G2775" s="380"/>
      <c r="H2775" s="380"/>
    </row>
    <row r="2776" spans="1:8">
      <c r="A2776" s="380"/>
      <c r="B2776" s="380"/>
      <c r="C2776" s="380"/>
      <c r="D2776" s="380"/>
      <c r="E2776" s="380"/>
      <c r="F2776" s="380"/>
      <c r="G2776" s="380"/>
      <c r="H2776" s="380"/>
    </row>
    <row r="2777" spans="1:8">
      <c r="A2777" s="380"/>
      <c r="B2777" s="380"/>
      <c r="C2777" s="380"/>
      <c r="D2777" s="380"/>
      <c r="E2777" s="380"/>
      <c r="F2777" s="380"/>
      <c r="G2777" s="380"/>
      <c r="H2777" s="380"/>
    </row>
    <row r="2778" spans="1:8">
      <c r="A2778" s="380"/>
      <c r="B2778" s="380"/>
      <c r="C2778" s="380"/>
      <c r="D2778" s="380"/>
      <c r="E2778" s="380"/>
      <c r="F2778" s="380"/>
      <c r="G2778" s="380"/>
      <c r="H2778" s="380"/>
    </row>
    <row r="2779" spans="1:8">
      <c r="A2779" s="380"/>
      <c r="B2779" s="380"/>
      <c r="C2779" s="380"/>
      <c r="D2779" s="380"/>
      <c r="E2779" s="380"/>
      <c r="F2779" s="380"/>
      <c r="G2779" s="380"/>
      <c r="H2779" s="380"/>
    </row>
    <row r="2780" spans="1:8">
      <c r="A2780" s="380"/>
      <c r="B2780" s="380"/>
      <c r="C2780" s="380"/>
      <c r="D2780" s="380"/>
      <c r="E2780" s="380"/>
      <c r="F2780" s="380"/>
      <c r="G2780" s="380"/>
      <c r="H2780" s="380"/>
    </row>
    <row r="2781" spans="1:8">
      <c r="A2781" s="380"/>
      <c r="B2781" s="380"/>
      <c r="C2781" s="380"/>
      <c r="D2781" s="380"/>
      <c r="E2781" s="380"/>
      <c r="F2781" s="380"/>
      <c r="G2781" s="380"/>
      <c r="H2781" s="380"/>
    </row>
    <row r="2782" spans="1:8">
      <c r="A2782" s="380"/>
      <c r="B2782" s="380"/>
      <c r="C2782" s="380"/>
      <c r="D2782" s="380"/>
      <c r="E2782" s="380"/>
      <c r="F2782" s="380"/>
      <c r="G2782" s="380"/>
      <c r="H2782" s="380"/>
    </row>
    <row r="2783" spans="1:8">
      <c r="A2783" s="380"/>
      <c r="B2783" s="380"/>
      <c r="C2783" s="380"/>
      <c r="D2783" s="380"/>
      <c r="E2783" s="380"/>
      <c r="F2783" s="380"/>
      <c r="G2783" s="380"/>
      <c r="H2783" s="380"/>
    </row>
    <row r="2784" spans="1:8">
      <c r="A2784" s="380"/>
      <c r="B2784" s="380"/>
      <c r="C2784" s="380"/>
      <c r="D2784" s="380"/>
      <c r="E2784" s="380"/>
      <c r="F2784" s="380"/>
      <c r="G2784" s="380"/>
      <c r="H2784" s="380"/>
    </row>
    <row r="2785" spans="1:8">
      <c r="A2785" s="380"/>
      <c r="B2785" s="380"/>
      <c r="C2785" s="380"/>
      <c r="D2785" s="380"/>
      <c r="E2785" s="380"/>
      <c r="F2785" s="380"/>
      <c r="G2785" s="380"/>
      <c r="H2785" s="380"/>
    </row>
    <row r="2786" spans="1:8">
      <c r="A2786" s="380"/>
      <c r="B2786" s="380"/>
      <c r="C2786" s="380"/>
      <c r="D2786" s="380"/>
      <c r="E2786" s="380"/>
      <c r="F2786" s="380"/>
      <c r="G2786" s="380"/>
      <c r="H2786" s="380"/>
    </row>
    <row r="2787" spans="1:8">
      <c r="A2787" s="380"/>
      <c r="B2787" s="380"/>
      <c r="C2787" s="380"/>
      <c r="D2787" s="380"/>
      <c r="E2787" s="380"/>
      <c r="F2787" s="380"/>
      <c r="G2787" s="380"/>
      <c r="H2787" s="380"/>
    </row>
    <row r="2788" spans="1:8">
      <c r="A2788" s="380"/>
      <c r="B2788" s="380"/>
      <c r="C2788" s="380"/>
      <c r="D2788" s="380"/>
      <c r="E2788" s="380"/>
      <c r="F2788" s="380"/>
      <c r="G2788" s="380"/>
      <c r="H2788" s="380"/>
    </row>
    <row r="2789" spans="1:8">
      <c r="A2789" s="380"/>
      <c r="B2789" s="380"/>
      <c r="C2789" s="380"/>
      <c r="D2789" s="380"/>
      <c r="E2789" s="380"/>
      <c r="F2789" s="380"/>
      <c r="G2789" s="380"/>
      <c r="H2789" s="380"/>
    </row>
    <row r="2790" spans="1:8">
      <c r="A2790" s="380"/>
      <c r="B2790" s="380"/>
      <c r="C2790" s="380"/>
      <c r="D2790" s="380"/>
      <c r="E2790" s="380"/>
      <c r="F2790" s="380"/>
      <c r="G2790" s="380"/>
      <c r="H2790" s="380"/>
    </row>
    <row r="2791" spans="1:8">
      <c r="A2791" s="380"/>
      <c r="B2791" s="380"/>
      <c r="C2791" s="380"/>
      <c r="D2791" s="380"/>
      <c r="E2791" s="380"/>
      <c r="F2791" s="380"/>
      <c r="G2791" s="380"/>
      <c r="H2791" s="380"/>
    </row>
    <row r="2792" spans="1:8">
      <c r="A2792" s="380"/>
      <c r="B2792" s="380"/>
      <c r="C2792" s="380"/>
      <c r="D2792" s="380"/>
      <c r="E2792" s="380"/>
      <c r="F2792" s="380"/>
      <c r="G2792" s="380"/>
      <c r="H2792" s="380"/>
    </row>
    <row r="2793" spans="1:8">
      <c r="A2793" s="380"/>
      <c r="B2793" s="380"/>
      <c r="C2793" s="380"/>
      <c r="D2793" s="380"/>
      <c r="E2793" s="380"/>
      <c r="F2793" s="380"/>
      <c r="G2793" s="380"/>
      <c r="H2793" s="380"/>
    </row>
    <row r="2794" spans="1:8">
      <c r="A2794" s="380"/>
      <c r="B2794" s="380"/>
      <c r="C2794" s="380"/>
      <c r="D2794" s="380"/>
      <c r="E2794" s="380"/>
      <c r="F2794" s="380"/>
      <c r="G2794" s="380"/>
      <c r="H2794" s="380"/>
    </row>
    <row r="2795" spans="1:8">
      <c r="A2795" s="380"/>
      <c r="B2795" s="380"/>
      <c r="C2795" s="380"/>
      <c r="D2795" s="380"/>
      <c r="E2795" s="380"/>
      <c r="F2795" s="380"/>
      <c r="G2795" s="380"/>
      <c r="H2795" s="380"/>
    </row>
    <row r="2796" spans="1:8">
      <c r="A2796" s="380"/>
      <c r="B2796" s="380"/>
      <c r="C2796" s="380"/>
      <c r="D2796" s="380"/>
      <c r="E2796" s="380"/>
      <c r="F2796" s="380"/>
      <c r="G2796" s="380"/>
      <c r="H2796" s="380"/>
    </row>
    <row r="2797" spans="1:8">
      <c r="A2797" s="380"/>
      <c r="B2797" s="380"/>
      <c r="C2797" s="380"/>
      <c r="D2797" s="380"/>
      <c r="E2797" s="380"/>
      <c r="F2797" s="380"/>
      <c r="G2797" s="380"/>
      <c r="H2797" s="380"/>
    </row>
    <row r="2798" spans="1:8">
      <c r="A2798" s="380"/>
      <c r="B2798" s="380"/>
      <c r="C2798" s="380"/>
      <c r="D2798" s="380"/>
      <c r="E2798" s="380"/>
      <c r="F2798" s="380"/>
      <c r="G2798" s="380"/>
      <c r="H2798" s="380"/>
    </row>
    <row r="2799" spans="1:8">
      <c r="A2799" s="380"/>
      <c r="B2799" s="380"/>
      <c r="C2799" s="380"/>
      <c r="D2799" s="380"/>
      <c r="E2799" s="380"/>
      <c r="F2799" s="380"/>
      <c r="G2799" s="380"/>
      <c r="H2799" s="380"/>
    </row>
    <row r="2800" spans="1:8">
      <c r="A2800" s="380"/>
      <c r="B2800" s="380"/>
      <c r="C2800" s="380"/>
      <c r="D2800" s="380"/>
      <c r="E2800" s="380"/>
      <c r="F2800" s="380"/>
      <c r="G2800" s="380"/>
      <c r="H2800" s="380"/>
    </row>
    <row r="2801" spans="1:8">
      <c r="A2801" s="380"/>
      <c r="B2801" s="380"/>
      <c r="C2801" s="380"/>
      <c r="D2801" s="380"/>
      <c r="E2801" s="380"/>
      <c r="F2801" s="380"/>
      <c r="G2801" s="380"/>
      <c r="H2801" s="380"/>
    </row>
    <row r="2802" spans="1:8">
      <c r="A2802" s="380"/>
      <c r="B2802" s="380"/>
      <c r="C2802" s="380"/>
      <c r="D2802" s="380"/>
      <c r="E2802" s="380"/>
      <c r="F2802" s="380"/>
      <c r="G2802" s="380"/>
      <c r="H2802" s="380"/>
    </row>
    <row r="2803" spans="1:8">
      <c r="A2803" s="380"/>
      <c r="B2803" s="380"/>
      <c r="C2803" s="380"/>
      <c r="D2803" s="380"/>
      <c r="E2803" s="380"/>
      <c r="F2803" s="380"/>
      <c r="G2803" s="380"/>
      <c r="H2803" s="380"/>
    </row>
    <row r="2804" spans="1:8">
      <c r="A2804" s="380"/>
      <c r="B2804" s="380"/>
      <c r="C2804" s="380"/>
      <c r="D2804" s="380"/>
      <c r="E2804" s="380"/>
      <c r="F2804" s="380"/>
      <c r="G2804" s="380"/>
      <c r="H2804" s="380"/>
    </row>
    <row r="2805" spans="1:8">
      <c r="A2805" s="380"/>
      <c r="B2805" s="380"/>
      <c r="C2805" s="380"/>
      <c r="D2805" s="380"/>
      <c r="E2805" s="380"/>
      <c r="F2805" s="380"/>
      <c r="G2805" s="380"/>
      <c r="H2805" s="380"/>
    </row>
    <row r="2806" spans="1:8">
      <c r="A2806" s="380"/>
      <c r="B2806" s="380"/>
      <c r="C2806" s="380"/>
      <c r="D2806" s="380"/>
      <c r="E2806" s="380"/>
      <c r="F2806" s="380"/>
      <c r="G2806" s="380"/>
      <c r="H2806" s="380"/>
    </row>
    <row r="2807" spans="1:8">
      <c r="A2807" s="380"/>
      <c r="B2807" s="380"/>
      <c r="C2807" s="380"/>
      <c r="D2807" s="380"/>
      <c r="E2807" s="380"/>
      <c r="F2807" s="380"/>
      <c r="G2807" s="380"/>
      <c r="H2807" s="380"/>
    </row>
    <row r="2808" spans="1:8">
      <c r="A2808" s="380"/>
      <c r="B2808" s="380"/>
      <c r="C2808" s="380"/>
      <c r="D2808" s="380"/>
      <c r="E2808" s="380"/>
      <c r="F2808" s="380"/>
      <c r="G2808" s="380"/>
      <c r="H2808" s="380"/>
    </row>
    <row r="2809" spans="1:8">
      <c r="A2809" s="380"/>
      <c r="B2809" s="380"/>
      <c r="C2809" s="380"/>
      <c r="D2809" s="380"/>
      <c r="E2809" s="380"/>
      <c r="F2809" s="380"/>
      <c r="G2809" s="380"/>
      <c r="H2809" s="380"/>
    </row>
    <row r="2810" spans="1:8">
      <c r="A2810" s="380"/>
      <c r="B2810" s="380"/>
      <c r="C2810" s="380"/>
      <c r="D2810" s="380"/>
      <c r="E2810" s="380"/>
      <c r="F2810" s="380"/>
      <c r="G2810" s="380"/>
      <c r="H2810" s="380"/>
    </row>
    <row r="2811" spans="1:8">
      <c r="A2811" s="380"/>
      <c r="B2811" s="380"/>
      <c r="C2811" s="380"/>
      <c r="D2811" s="380"/>
      <c r="E2811" s="380"/>
      <c r="F2811" s="380"/>
      <c r="G2811" s="380"/>
      <c r="H2811" s="380"/>
    </row>
    <row r="2812" spans="1:8">
      <c r="A2812" s="380"/>
      <c r="B2812" s="380"/>
      <c r="C2812" s="380"/>
      <c r="D2812" s="380"/>
      <c r="E2812" s="380"/>
      <c r="F2812" s="380"/>
      <c r="G2812" s="380"/>
      <c r="H2812" s="380"/>
    </row>
    <row r="2813" spans="1:8">
      <c r="A2813" s="380"/>
      <c r="B2813" s="380"/>
      <c r="C2813" s="380"/>
      <c r="D2813" s="380"/>
      <c r="E2813" s="380"/>
      <c r="F2813" s="380"/>
      <c r="G2813" s="380"/>
      <c r="H2813" s="380"/>
    </row>
    <row r="2814" spans="1:8">
      <c r="A2814" s="380"/>
      <c r="B2814" s="380"/>
      <c r="C2814" s="380"/>
      <c r="D2814" s="380"/>
      <c r="E2814" s="380"/>
      <c r="F2814" s="380"/>
      <c r="G2814" s="380"/>
      <c r="H2814" s="380"/>
    </row>
    <row r="2815" spans="1:8">
      <c r="A2815" s="380"/>
      <c r="B2815" s="380"/>
      <c r="C2815" s="380"/>
      <c r="D2815" s="380"/>
      <c r="E2815" s="380"/>
      <c r="F2815" s="380"/>
      <c r="G2815" s="380"/>
      <c r="H2815" s="380"/>
    </row>
    <row r="2816" spans="1:8">
      <c r="A2816" s="380"/>
      <c r="B2816" s="380"/>
      <c r="C2816" s="380"/>
      <c r="D2816" s="380"/>
      <c r="E2816" s="380"/>
      <c r="F2816" s="380"/>
      <c r="G2816" s="380"/>
      <c r="H2816" s="380"/>
    </row>
    <row r="2817" spans="1:8">
      <c r="A2817" s="380"/>
      <c r="B2817" s="380"/>
      <c r="C2817" s="380"/>
      <c r="D2817" s="380"/>
      <c r="E2817" s="380"/>
      <c r="F2817" s="380"/>
      <c r="G2817" s="380"/>
      <c r="H2817" s="380"/>
    </row>
    <row r="2818" spans="1:8">
      <c r="A2818" s="380"/>
      <c r="B2818" s="380"/>
      <c r="C2818" s="380"/>
      <c r="D2818" s="380"/>
      <c r="E2818" s="380"/>
      <c r="F2818" s="380"/>
      <c r="G2818" s="380"/>
      <c r="H2818" s="380"/>
    </row>
    <row r="2819" spans="1:8">
      <c r="A2819" s="380"/>
      <c r="B2819" s="380"/>
      <c r="C2819" s="380"/>
      <c r="D2819" s="380"/>
      <c r="E2819" s="380"/>
      <c r="F2819" s="380"/>
      <c r="G2819" s="380"/>
      <c r="H2819" s="380"/>
    </row>
    <row r="2820" spans="1:8">
      <c r="A2820" s="380"/>
      <c r="B2820" s="380"/>
      <c r="C2820" s="380"/>
      <c r="D2820" s="380"/>
      <c r="E2820" s="380"/>
      <c r="F2820" s="380"/>
      <c r="G2820" s="380"/>
      <c r="H2820" s="380"/>
    </row>
    <row r="2821" spans="1:8">
      <c r="A2821" s="380"/>
      <c r="B2821" s="380"/>
      <c r="C2821" s="380"/>
      <c r="D2821" s="380"/>
      <c r="E2821" s="380"/>
      <c r="F2821" s="380"/>
      <c r="G2821" s="380"/>
      <c r="H2821" s="380"/>
    </row>
    <row r="2822" spans="1:8">
      <c r="A2822" s="380"/>
      <c r="B2822" s="380"/>
      <c r="C2822" s="380"/>
      <c r="D2822" s="380"/>
      <c r="E2822" s="380"/>
      <c r="F2822" s="380"/>
      <c r="G2822" s="380"/>
      <c r="H2822" s="380"/>
    </row>
    <row r="2823" spans="1:8">
      <c r="A2823" s="380"/>
      <c r="B2823" s="380"/>
      <c r="C2823" s="380"/>
      <c r="D2823" s="380"/>
      <c r="E2823" s="380"/>
      <c r="F2823" s="380"/>
      <c r="G2823" s="380"/>
      <c r="H2823" s="380"/>
    </row>
    <row r="2824" spans="1:8">
      <c r="A2824" s="380"/>
      <c r="B2824" s="380"/>
      <c r="C2824" s="380"/>
      <c r="D2824" s="380"/>
      <c r="E2824" s="380"/>
      <c r="F2824" s="380"/>
      <c r="G2824" s="380"/>
      <c r="H2824" s="380"/>
    </row>
    <row r="2825" spans="1:8">
      <c r="A2825" s="380"/>
      <c r="B2825" s="380"/>
      <c r="C2825" s="380"/>
      <c r="D2825" s="380"/>
      <c r="E2825" s="380"/>
      <c r="F2825" s="380"/>
      <c r="G2825" s="380"/>
      <c r="H2825" s="380"/>
    </row>
    <row r="2826" spans="1:8">
      <c r="A2826" s="380"/>
      <c r="B2826" s="380"/>
      <c r="C2826" s="380"/>
      <c r="D2826" s="380"/>
      <c r="E2826" s="380"/>
      <c r="F2826" s="380"/>
      <c r="G2826" s="380"/>
      <c r="H2826" s="380"/>
    </row>
    <row r="2827" spans="1:8">
      <c r="A2827" s="380"/>
      <c r="B2827" s="380"/>
      <c r="C2827" s="380"/>
      <c r="D2827" s="380"/>
      <c r="E2827" s="380"/>
      <c r="F2827" s="380"/>
      <c r="G2827" s="380"/>
      <c r="H2827" s="380"/>
    </row>
    <row r="2828" spans="1:8">
      <c r="A2828" s="380"/>
      <c r="B2828" s="380"/>
      <c r="C2828" s="380"/>
      <c r="D2828" s="380"/>
      <c r="E2828" s="380"/>
      <c r="F2828" s="380"/>
      <c r="G2828" s="380"/>
      <c r="H2828" s="380"/>
    </row>
    <row r="2829" spans="1:8">
      <c r="A2829" s="380"/>
      <c r="B2829" s="380"/>
      <c r="C2829" s="380"/>
      <c r="D2829" s="380"/>
      <c r="E2829" s="380"/>
      <c r="F2829" s="380"/>
      <c r="G2829" s="380"/>
      <c r="H2829" s="380"/>
    </row>
    <row r="2830" spans="1:8">
      <c r="A2830" s="380"/>
      <c r="B2830" s="380"/>
      <c r="C2830" s="380"/>
      <c r="D2830" s="380"/>
      <c r="E2830" s="380"/>
      <c r="F2830" s="380"/>
      <c r="G2830" s="380"/>
      <c r="H2830" s="380"/>
    </row>
    <row r="2831" spans="1:8">
      <c r="A2831" s="380"/>
      <c r="B2831" s="380"/>
      <c r="C2831" s="380"/>
      <c r="D2831" s="380"/>
      <c r="E2831" s="380"/>
      <c r="F2831" s="380"/>
      <c r="G2831" s="380"/>
      <c r="H2831" s="380"/>
    </row>
    <row r="2832" spans="1:8">
      <c r="A2832" s="380"/>
      <c r="B2832" s="380"/>
      <c r="C2832" s="380"/>
      <c r="D2832" s="380"/>
      <c r="E2832" s="380"/>
      <c r="F2832" s="380"/>
      <c r="G2832" s="380"/>
      <c r="H2832" s="380"/>
    </row>
    <row r="2833" spans="1:8">
      <c r="A2833" s="380"/>
      <c r="B2833" s="380"/>
      <c r="C2833" s="380"/>
      <c r="D2833" s="380"/>
      <c r="E2833" s="380"/>
      <c r="F2833" s="380"/>
      <c r="G2833" s="380"/>
      <c r="H2833" s="380"/>
    </row>
    <row r="2834" spans="1:8">
      <c r="A2834" s="380"/>
      <c r="B2834" s="380"/>
      <c r="C2834" s="380"/>
      <c r="D2834" s="380"/>
      <c r="E2834" s="380"/>
      <c r="F2834" s="380"/>
      <c r="G2834" s="380"/>
      <c r="H2834" s="380"/>
    </row>
    <row r="2835" spans="1:8">
      <c r="A2835" s="380"/>
      <c r="B2835" s="380"/>
      <c r="C2835" s="380"/>
      <c r="D2835" s="380"/>
      <c r="E2835" s="380"/>
      <c r="F2835" s="380"/>
      <c r="G2835" s="380"/>
      <c r="H2835" s="380"/>
    </row>
    <row r="2836" spans="1:8">
      <c r="A2836" s="380"/>
      <c r="B2836" s="380"/>
      <c r="C2836" s="380"/>
      <c r="D2836" s="380"/>
      <c r="E2836" s="380"/>
      <c r="F2836" s="380"/>
      <c r="G2836" s="380"/>
      <c r="H2836" s="380"/>
    </row>
    <row r="2837" spans="1:8">
      <c r="A2837" s="380"/>
      <c r="B2837" s="380"/>
      <c r="C2837" s="380"/>
      <c r="D2837" s="380"/>
      <c r="E2837" s="380"/>
      <c r="F2837" s="380"/>
      <c r="G2837" s="380"/>
      <c r="H2837" s="380"/>
    </row>
    <row r="2838" spans="1:8">
      <c r="A2838" s="380"/>
      <c r="B2838" s="380"/>
      <c r="C2838" s="380"/>
      <c r="D2838" s="380"/>
      <c r="E2838" s="380"/>
      <c r="F2838" s="380"/>
      <c r="G2838" s="380"/>
      <c r="H2838" s="380"/>
    </row>
    <row r="2839" spans="1:8">
      <c r="A2839" s="380"/>
      <c r="B2839" s="380"/>
      <c r="C2839" s="380"/>
      <c r="D2839" s="380"/>
      <c r="E2839" s="380"/>
      <c r="F2839" s="380"/>
      <c r="G2839" s="380"/>
      <c r="H2839" s="380"/>
    </row>
    <row r="2840" spans="1:8">
      <c r="A2840" s="380"/>
      <c r="B2840" s="380"/>
      <c r="C2840" s="380"/>
      <c r="D2840" s="380"/>
      <c r="E2840" s="380"/>
      <c r="F2840" s="380"/>
      <c r="G2840" s="380"/>
      <c r="H2840" s="380"/>
    </row>
    <row r="2841" spans="1:8">
      <c r="A2841" s="380"/>
      <c r="B2841" s="380"/>
      <c r="C2841" s="380"/>
      <c r="D2841" s="380"/>
      <c r="E2841" s="380"/>
      <c r="F2841" s="380"/>
      <c r="G2841" s="380"/>
      <c r="H2841" s="380"/>
    </row>
    <row r="2842" spans="1:8">
      <c r="A2842" s="380"/>
      <c r="B2842" s="380"/>
      <c r="C2842" s="380"/>
      <c r="D2842" s="380"/>
      <c r="E2842" s="380"/>
      <c r="F2842" s="380"/>
      <c r="G2842" s="380"/>
      <c r="H2842" s="380"/>
    </row>
    <row r="2843" spans="1:8">
      <c r="A2843" s="380"/>
      <c r="B2843" s="380"/>
      <c r="C2843" s="380"/>
      <c r="D2843" s="380"/>
      <c r="E2843" s="380"/>
      <c r="F2843" s="380"/>
      <c r="G2843" s="380"/>
      <c r="H2843" s="380"/>
    </row>
    <row r="2844" spans="1:8">
      <c r="A2844" s="380"/>
      <c r="B2844" s="380"/>
      <c r="C2844" s="380"/>
      <c r="D2844" s="380"/>
      <c r="E2844" s="380"/>
      <c r="F2844" s="380"/>
      <c r="G2844" s="380"/>
      <c r="H2844" s="380"/>
    </row>
    <row r="2845" spans="1:8">
      <c r="A2845" s="380"/>
      <c r="B2845" s="380"/>
      <c r="C2845" s="380"/>
      <c r="D2845" s="380"/>
      <c r="E2845" s="380"/>
      <c r="F2845" s="380"/>
      <c r="G2845" s="380"/>
      <c r="H2845" s="380"/>
    </row>
    <row r="2846" spans="1:8">
      <c r="A2846" s="380"/>
      <c r="B2846" s="380"/>
      <c r="C2846" s="380"/>
      <c r="D2846" s="380"/>
      <c r="E2846" s="380"/>
      <c r="F2846" s="380"/>
      <c r="G2846" s="380"/>
      <c r="H2846" s="380"/>
    </row>
    <row r="2847" spans="1:8">
      <c r="A2847" s="380"/>
      <c r="B2847" s="380"/>
      <c r="C2847" s="380"/>
      <c r="D2847" s="380"/>
      <c r="E2847" s="380"/>
      <c r="F2847" s="380"/>
      <c r="G2847" s="380"/>
      <c r="H2847" s="380"/>
    </row>
    <row r="2848" spans="1:8">
      <c r="A2848" s="380"/>
      <c r="B2848" s="380"/>
      <c r="C2848" s="380"/>
      <c r="D2848" s="380"/>
      <c r="E2848" s="380"/>
      <c r="F2848" s="380"/>
      <c r="G2848" s="380"/>
      <c r="H2848" s="380"/>
    </row>
    <row r="2849" spans="1:8">
      <c r="A2849" s="380"/>
      <c r="B2849" s="380"/>
      <c r="C2849" s="380"/>
      <c r="D2849" s="380"/>
      <c r="E2849" s="380"/>
      <c r="F2849" s="380"/>
      <c r="G2849" s="380"/>
      <c r="H2849" s="380"/>
    </row>
    <row r="2850" spans="1:8">
      <c r="A2850" s="380"/>
      <c r="B2850" s="380"/>
      <c r="C2850" s="380"/>
      <c r="D2850" s="380"/>
      <c r="E2850" s="380"/>
      <c r="F2850" s="380"/>
      <c r="G2850" s="380"/>
      <c r="H2850" s="380"/>
    </row>
    <row r="2851" spans="1:8">
      <c r="A2851" s="380"/>
      <c r="B2851" s="380"/>
      <c r="C2851" s="380"/>
      <c r="D2851" s="380"/>
      <c r="E2851" s="380"/>
      <c r="F2851" s="380"/>
      <c r="G2851" s="380"/>
      <c r="H2851" s="380"/>
    </row>
    <row r="2852" spans="1:8">
      <c r="A2852" s="380"/>
      <c r="B2852" s="380"/>
      <c r="C2852" s="380"/>
      <c r="D2852" s="380"/>
      <c r="E2852" s="380"/>
      <c r="F2852" s="380"/>
      <c r="G2852" s="380"/>
      <c r="H2852" s="380"/>
    </row>
    <row r="2853" spans="1:8">
      <c r="A2853" s="380"/>
      <c r="B2853" s="380"/>
      <c r="C2853" s="380"/>
      <c r="D2853" s="380"/>
      <c r="E2853" s="380"/>
      <c r="F2853" s="380"/>
      <c r="G2853" s="380"/>
      <c r="H2853" s="380"/>
    </row>
    <row r="2854" spans="1:8">
      <c r="A2854" s="380"/>
      <c r="B2854" s="380"/>
      <c r="C2854" s="380"/>
      <c r="D2854" s="380"/>
      <c r="E2854" s="380"/>
      <c r="F2854" s="380"/>
      <c r="G2854" s="380"/>
      <c r="H2854" s="380"/>
    </row>
    <row r="2855" spans="1:8">
      <c r="A2855" s="380"/>
      <c r="B2855" s="380"/>
      <c r="C2855" s="380"/>
      <c r="D2855" s="380"/>
      <c r="E2855" s="380"/>
      <c r="F2855" s="380"/>
      <c r="G2855" s="380"/>
      <c r="H2855" s="380"/>
    </row>
    <row r="2856" spans="1:8">
      <c r="A2856" s="380"/>
      <c r="B2856" s="380"/>
      <c r="C2856" s="380"/>
      <c r="D2856" s="380"/>
      <c r="E2856" s="380"/>
      <c r="F2856" s="380"/>
      <c r="G2856" s="380"/>
      <c r="H2856" s="380"/>
    </row>
    <row r="2857" spans="1:8">
      <c r="A2857" s="380"/>
      <c r="B2857" s="380"/>
      <c r="C2857" s="380"/>
      <c r="D2857" s="380"/>
      <c r="E2857" s="380"/>
      <c r="F2857" s="380"/>
      <c r="G2857" s="380"/>
      <c r="H2857" s="380"/>
    </row>
    <row r="2858" spans="1:8">
      <c r="A2858" s="380"/>
      <c r="B2858" s="380"/>
      <c r="C2858" s="380"/>
      <c r="D2858" s="380"/>
      <c r="E2858" s="380"/>
      <c r="F2858" s="380"/>
      <c r="G2858" s="380"/>
      <c r="H2858" s="380"/>
    </row>
    <row r="2859" spans="1:8">
      <c r="A2859" s="380"/>
      <c r="B2859" s="380"/>
      <c r="C2859" s="380"/>
      <c r="D2859" s="380"/>
      <c r="E2859" s="380"/>
      <c r="F2859" s="380"/>
      <c r="G2859" s="380"/>
      <c r="H2859" s="380"/>
    </row>
    <row r="2860" spans="1:8">
      <c r="A2860" s="380"/>
      <c r="B2860" s="380"/>
      <c r="C2860" s="380"/>
      <c r="D2860" s="380"/>
      <c r="E2860" s="380"/>
      <c r="F2860" s="380"/>
      <c r="G2860" s="380"/>
      <c r="H2860" s="380"/>
    </row>
    <row r="2861" spans="1:8">
      <c r="A2861" s="380"/>
      <c r="B2861" s="380"/>
      <c r="C2861" s="380"/>
      <c r="D2861" s="380"/>
      <c r="E2861" s="380"/>
      <c r="F2861" s="380"/>
      <c r="G2861" s="380"/>
      <c r="H2861" s="380"/>
    </row>
    <row r="2862" spans="1:8">
      <c r="A2862" s="380"/>
      <c r="B2862" s="380"/>
      <c r="C2862" s="380"/>
      <c r="D2862" s="380"/>
      <c r="E2862" s="380"/>
      <c r="F2862" s="380"/>
      <c r="G2862" s="380"/>
      <c r="H2862" s="380"/>
    </row>
    <row r="2863" spans="1:8">
      <c r="A2863" s="380"/>
      <c r="B2863" s="380"/>
      <c r="C2863" s="380"/>
      <c r="D2863" s="380"/>
      <c r="E2863" s="380"/>
      <c r="F2863" s="380"/>
      <c r="G2863" s="380"/>
      <c r="H2863" s="380"/>
    </row>
    <row r="2864" spans="1:8">
      <c r="A2864" s="380"/>
      <c r="B2864" s="380"/>
      <c r="C2864" s="380"/>
      <c r="D2864" s="380"/>
      <c r="E2864" s="380"/>
      <c r="F2864" s="380"/>
      <c r="G2864" s="380"/>
      <c r="H2864" s="380"/>
    </row>
    <row r="2865" spans="1:8">
      <c r="A2865" s="380"/>
      <c r="B2865" s="380"/>
      <c r="C2865" s="380"/>
      <c r="D2865" s="380"/>
      <c r="E2865" s="380"/>
      <c r="F2865" s="380"/>
      <c r="G2865" s="380"/>
      <c r="H2865" s="380"/>
    </row>
    <row r="2866" spans="1:8">
      <c r="A2866" s="380"/>
      <c r="B2866" s="380"/>
      <c r="C2866" s="380"/>
      <c r="D2866" s="380"/>
      <c r="E2866" s="380"/>
      <c r="F2866" s="380"/>
      <c r="G2866" s="380"/>
      <c r="H2866" s="380"/>
    </row>
    <row r="2867" spans="1:8">
      <c r="A2867" s="380"/>
      <c r="B2867" s="380"/>
      <c r="C2867" s="380"/>
      <c r="D2867" s="380"/>
      <c r="E2867" s="380"/>
      <c r="F2867" s="380"/>
      <c r="G2867" s="380"/>
      <c r="H2867" s="380"/>
    </row>
    <row r="2868" spans="1:8">
      <c r="A2868" s="380"/>
      <c r="B2868" s="380"/>
      <c r="C2868" s="380"/>
      <c r="D2868" s="380"/>
      <c r="E2868" s="380"/>
      <c r="F2868" s="380"/>
      <c r="G2868" s="380"/>
      <c r="H2868" s="380"/>
    </row>
    <row r="2869" spans="1:8">
      <c r="A2869" s="380"/>
      <c r="B2869" s="380"/>
      <c r="C2869" s="380"/>
      <c r="D2869" s="380"/>
      <c r="E2869" s="380"/>
      <c r="F2869" s="380"/>
      <c r="G2869" s="380"/>
      <c r="H2869" s="380"/>
    </row>
    <row r="2870" spans="1:8">
      <c r="A2870" s="380"/>
      <c r="B2870" s="380"/>
      <c r="C2870" s="380"/>
      <c r="D2870" s="380"/>
      <c r="E2870" s="380"/>
      <c r="F2870" s="380"/>
      <c r="G2870" s="380"/>
      <c r="H2870" s="380"/>
    </row>
    <row r="2871" spans="1:8">
      <c r="A2871" s="380"/>
      <c r="B2871" s="380"/>
      <c r="C2871" s="380"/>
      <c r="D2871" s="380"/>
      <c r="E2871" s="380"/>
      <c r="F2871" s="380"/>
      <c r="G2871" s="380"/>
      <c r="H2871" s="380"/>
    </row>
    <row r="2872" spans="1:8">
      <c r="A2872" s="380"/>
      <c r="B2872" s="380"/>
      <c r="C2872" s="380"/>
      <c r="D2872" s="380"/>
      <c r="E2872" s="380"/>
      <c r="F2872" s="380"/>
      <c r="G2872" s="380"/>
      <c r="H2872" s="380"/>
    </row>
    <row r="2873" spans="1:8">
      <c r="A2873" s="380"/>
      <c r="B2873" s="380"/>
      <c r="C2873" s="380"/>
      <c r="D2873" s="380"/>
      <c r="E2873" s="380"/>
      <c r="F2873" s="380"/>
      <c r="G2873" s="380"/>
      <c r="H2873" s="380"/>
    </row>
    <row r="2874" spans="1:8">
      <c r="A2874" s="380"/>
      <c r="B2874" s="380"/>
      <c r="C2874" s="380"/>
      <c r="D2874" s="380"/>
      <c r="E2874" s="380"/>
      <c r="F2874" s="380"/>
      <c r="G2874" s="380"/>
      <c r="H2874" s="380"/>
    </row>
    <row r="2875" spans="1:8">
      <c r="A2875" s="380"/>
      <c r="B2875" s="380"/>
      <c r="C2875" s="380"/>
      <c r="D2875" s="380"/>
      <c r="E2875" s="380"/>
      <c r="F2875" s="380"/>
      <c r="G2875" s="380"/>
      <c r="H2875" s="380"/>
    </row>
    <row r="2876" spans="1:8">
      <c r="A2876" s="380"/>
      <c r="B2876" s="380"/>
      <c r="C2876" s="380"/>
      <c r="D2876" s="380"/>
      <c r="E2876" s="380"/>
      <c r="F2876" s="380"/>
      <c r="G2876" s="380"/>
      <c r="H2876" s="380"/>
    </row>
    <row r="2877" spans="1:8">
      <c r="A2877" s="380"/>
      <c r="B2877" s="380"/>
      <c r="C2877" s="380"/>
      <c r="D2877" s="380"/>
      <c r="E2877" s="380"/>
      <c r="F2877" s="380"/>
      <c r="G2877" s="380"/>
      <c r="H2877" s="380"/>
    </row>
    <row r="2878" spans="1:8">
      <c r="A2878" s="380"/>
      <c r="B2878" s="380"/>
      <c r="C2878" s="380"/>
      <c r="D2878" s="380"/>
      <c r="E2878" s="380"/>
      <c r="F2878" s="380"/>
      <c r="G2878" s="380"/>
      <c r="H2878" s="380"/>
    </row>
    <row r="2879" spans="1:8">
      <c r="A2879" s="380"/>
      <c r="B2879" s="380"/>
      <c r="C2879" s="380"/>
      <c r="D2879" s="380"/>
      <c r="E2879" s="380"/>
      <c r="F2879" s="380"/>
      <c r="G2879" s="380"/>
      <c r="H2879" s="380"/>
    </row>
    <row r="2880" spans="1:8">
      <c r="A2880" s="380"/>
      <c r="B2880" s="380"/>
      <c r="C2880" s="380"/>
      <c r="D2880" s="380"/>
      <c r="E2880" s="380"/>
      <c r="F2880" s="380"/>
      <c r="G2880" s="380"/>
      <c r="H2880" s="380"/>
    </row>
    <row r="2881" spans="1:8">
      <c r="A2881" s="380"/>
      <c r="B2881" s="380"/>
      <c r="C2881" s="380"/>
      <c r="D2881" s="380"/>
      <c r="E2881" s="380"/>
      <c r="F2881" s="380"/>
      <c r="G2881" s="380"/>
      <c r="H2881" s="380"/>
    </row>
    <row r="2882" spans="1:8">
      <c r="A2882" s="380"/>
      <c r="B2882" s="380"/>
      <c r="C2882" s="380"/>
      <c r="D2882" s="380"/>
      <c r="E2882" s="380"/>
      <c r="F2882" s="380"/>
      <c r="G2882" s="380"/>
      <c r="H2882" s="380"/>
    </row>
    <row r="2883" spans="1:8">
      <c r="A2883" s="380"/>
      <c r="B2883" s="380"/>
      <c r="C2883" s="380"/>
      <c r="D2883" s="380"/>
      <c r="E2883" s="380"/>
      <c r="F2883" s="380"/>
      <c r="G2883" s="380"/>
      <c r="H2883" s="380"/>
    </row>
    <row r="2884" spans="1:8">
      <c r="A2884" s="380"/>
      <c r="B2884" s="380"/>
      <c r="C2884" s="380"/>
      <c r="D2884" s="380"/>
      <c r="E2884" s="380"/>
      <c r="F2884" s="380"/>
      <c r="G2884" s="380"/>
      <c r="H2884" s="380"/>
    </row>
    <row r="2885" spans="1:8">
      <c r="A2885" s="380"/>
      <c r="B2885" s="380"/>
      <c r="C2885" s="380"/>
      <c r="D2885" s="380"/>
      <c r="E2885" s="380"/>
      <c r="F2885" s="380"/>
      <c r="G2885" s="380"/>
      <c r="H2885" s="380"/>
    </row>
    <row r="2886" spans="1:8">
      <c r="A2886" s="380"/>
      <c r="B2886" s="380"/>
      <c r="C2886" s="380"/>
      <c r="D2886" s="380"/>
      <c r="E2886" s="380"/>
      <c r="F2886" s="380"/>
      <c r="G2886" s="380"/>
      <c r="H2886" s="380"/>
    </row>
    <row r="2887" spans="1:8">
      <c r="A2887" s="380"/>
      <c r="B2887" s="380"/>
      <c r="C2887" s="380"/>
      <c r="D2887" s="380"/>
      <c r="E2887" s="380"/>
      <c r="F2887" s="380"/>
      <c r="G2887" s="380"/>
      <c r="H2887" s="380"/>
    </row>
    <row r="2888" spans="1:8">
      <c r="A2888" s="380"/>
      <c r="B2888" s="380"/>
      <c r="C2888" s="380"/>
      <c r="D2888" s="380"/>
      <c r="E2888" s="380"/>
      <c r="F2888" s="380"/>
      <c r="G2888" s="380"/>
      <c r="H2888" s="380"/>
    </row>
    <row r="2889" spans="1:8">
      <c r="A2889" s="380"/>
      <c r="B2889" s="380"/>
      <c r="C2889" s="380"/>
      <c r="D2889" s="380"/>
      <c r="E2889" s="380"/>
      <c r="F2889" s="380"/>
      <c r="G2889" s="380"/>
      <c r="H2889" s="380"/>
    </row>
    <row r="2890" spans="1:8">
      <c r="A2890" s="380"/>
      <c r="B2890" s="380"/>
      <c r="C2890" s="380"/>
      <c r="D2890" s="380"/>
      <c r="E2890" s="380"/>
      <c r="F2890" s="380"/>
      <c r="G2890" s="380"/>
      <c r="H2890" s="380"/>
    </row>
    <row r="2891" spans="1:8">
      <c r="A2891" s="380"/>
      <c r="B2891" s="380"/>
      <c r="C2891" s="380"/>
      <c r="D2891" s="380"/>
      <c r="E2891" s="380"/>
      <c r="F2891" s="380"/>
      <c r="G2891" s="380"/>
      <c r="H2891" s="380"/>
    </row>
    <row r="2892" spans="1:8">
      <c r="A2892" s="380"/>
      <c r="B2892" s="380"/>
      <c r="C2892" s="380"/>
      <c r="D2892" s="380"/>
      <c r="E2892" s="380"/>
      <c r="F2892" s="380"/>
      <c r="G2892" s="380"/>
      <c r="H2892" s="380"/>
    </row>
    <row r="2893" spans="1:8">
      <c r="A2893" s="380"/>
      <c r="B2893" s="380"/>
      <c r="C2893" s="380"/>
      <c r="D2893" s="380"/>
      <c r="E2893" s="380"/>
      <c r="F2893" s="380"/>
      <c r="G2893" s="380"/>
      <c r="H2893" s="380"/>
    </row>
    <row r="2894" spans="1:8">
      <c r="A2894" s="380"/>
      <c r="B2894" s="380"/>
      <c r="C2894" s="380"/>
      <c r="D2894" s="380"/>
      <c r="E2894" s="380"/>
      <c r="F2894" s="380"/>
      <c r="G2894" s="380"/>
      <c r="H2894" s="380"/>
    </row>
    <row r="2895" spans="1:8">
      <c r="A2895" s="380"/>
      <c r="B2895" s="380"/>
      <c r="C2895" s="380"/>
      <c r="D2895" s="380"/>
      <c r="E2895" s="380"/>
      <c r="F2895" s="380"/>
      <c r="G2895" s="380"/>
      <c r="H2895" s="380"/>
    </row>
    <row r="2896" spans="1:8">
      <c r="A2896" s="380"/>
      <c r="B2896" s="380"/>
      <c r="C2896" s="380"/>
      <c r="D2896" s="380"/>
      <c r="E2896" s="380"/>
      <c r="F2896" s="380"/>
      <c r="G2896" s="380"/>
      <c r="H2896" s="380"/>
    </row>
    <row r="2897" spans="1:8">
      <c r="A2897" s="380"/>
      <c r="B2897" s="380"/>
      <c r="C2897" s="380"/>
      <c r="D2897" s="380"/>
      <c r="E2897" s="380"/>
      <c r="F2897" s="380"/>
      <c r="G2897" s="380"/>
      <c r="H2897" s="380"/>
    </row>
    <row r="2898" spans="1:8">
      <c r="A2898" s="380"/>
      <c r="B2898" s="380"/>
      <c r="C2898" s="380"/>
      <c r="D2898" s="380"/>
      <c r="E2898" s="380"/>
      <c r="F2898" s="380"/>
      <c r="G2898" s="380"/>
      <c r="H2898" s="380"/>
    </row>
    <row r="2899" spans="1:8">
      <c r="A2899" s="380"/>
      <c r="B2899" s="380"/>
      <c r="C2899" s="380"/>
      <c r="D2899" s="380"/>
      <c r="E2899" s="380"/>
      <c r="F2899" s="380"/>
      <c r="G2899" s="380"/>
      <c r="H2899" s="380"/>
    </row>
    <row r="2900" spans="1:8">
      <c r="A2900" s="380"/>
      <c r="B2900" s="380"/>
      <c r="C2900" s="380"/>
      <c r="D2900" s="380"/>
      <c r="E2900" s="380"/>
      <c r="F2900" s="380"/>
      <c r="G2900" s="380"/>
      <c r="H2900" s="380"/>
    </row>
    <row r="2901" spans="1:8">
      <c r="A2901" s="380"/>
      <c r="B2901" s="380"/>
      <c r="C2901" s="380"/>
      <c r="D2901" s="380"/>
      <c r="E2901" s="380"/>
      <c r="F2901" s="380"/>
      <c r="G2901" s="380"/>
      <c r="H2901" s="380"/>
    </row>
    <row r="2902" spans="1:8">
      <c r="A2902" s="380"/>
      <c r="B2902" s="380"/>
      <c r="C2902" s="380"/>
      <c r="D2902" s="380"/>
      <c r="E2902" s="380"/>
      <c r="F2902" s="380"/>
      <c r="G2902" s="380"/>
      <c r="H2902" s="380"/>
    </row>
    <row r="2903" spans="1:8">
      <c r="A2903" s="380"/>
      <c r="B2903" s="380"/>
      <c r="C2903" s="380"/>
      <c r="D2903" s="380"/>
      <c r="E2903" s="380"/>
      <c r="F2903" s="380"/>
      <c r="G2903" s="380"/>
      <c r="H2903" s="380"/>
    </row>
    <row r="2904" spans="1:8">
      <c r="A2904" s="380"/>
      <c r="B2904" s="380"/>
      <c r="C2904" s="380"/>
      <c r="D2904" s="380"/>
      <c r="E2904" s="380"/>
      <c r="F2904" s="380"/>
      <c r="G2904" s="380"/>
      <c r="H2904" s="380"/>
    </row>
    <row r="2905" spans="1:8">
      <c r="A2905" s="380"/>
      <c r="B2905" s="380"/>
      <c r="C2905" s="380"/>
      <c r="D2905" s="380"/>
      <c r="E2905" s="380"/>
      <c r="F2905" s="380"/>
      <c r="G2905" s="380"/>
      <c r="H2905" s="380"/>
    </row>
    <row r="2906" spans="1:8">
      <c r="A2906" s="380"/>
      <c r="B2906" s="380"/>
      <c r="C2906" s="380"/>
      <c r="D2906" s="380"/>
      <c r="E2906" s="380"/>
      <c r="F2906" s="380"/>
      <c r="G2906" s="380"/>
      <c r="H2906" s="380"/>
    </row>
    <row r="2907" spans="1:8">
      <c r="A2907" s="380"/>
      <c r="B2907" s="380"/>
      <c r="C2907" s="380"/>
      <c r="D2907" s="380"/>
      <c r="E2907" s="380"/>
      <c r="F2907" s="380"/>
      <c r="G2907" s="380"/>
      <c r="H2907" s="380"/>
    </row>
    <row r="2908" spans="1:8">
      <c r="A2908" s="380"/>
      <c r="B2908" s="380"/>
      <c r="C2908" s="380"/>
      <c r="D2908" s="380"/>
      <c r="E2908" s="380"/>
      <c r="F2908" s="380"/>
      <c r="G2908" s="380"/>
      <c r="H2908" s="380"/>
    </row>
    <row r="2909" spans="1:8">
      <c r="A2909" s="380"/>
      <c r="B2909" s="380"/>
      <c r="C2909" s="380"/>
      <c r="D2909" s="380"/>
      <c r="E2909" s="380"/>
      <c r="F2909" s="380"/>
      <c r="G2909" s="380"/>
      <c r="H2909" s="380"/>
    </row>
    <row r="2910" spans="1:8">
      <c r="A2910" s="380"/>
      <c r="B2910" s="380"/>
      <c r="C2910" s="380"/>
      <c r="D2910" s="380"/>
      <c r="E2910" s="380"/>
      <c r="F2910" s="380"/>
      <c r="G2910" s="380"/>
      <c r="H2910" s="380"/>
    </row>
    <row r="2911" spans="1:8">
      <c r="A2911" s="380"/>
      <c r="B2911" s="380"/>
      <c r="C2911" s="380"/>
      <c r="D2911" s="380"/>
      <c r="E2911" s="380"/>
      <c r="F2911" s="380"/>
      <c r="G2911" s="380"/>
      <c r="H2911" s="380"/>
    </row>
    <row r="2912" spans="1:8">
      <c r="A2912" s="380"/>
      <c r="B2912" s="380"/>
      <c r="C2912" s="380"/>
      <c r="D2912" s="380"/>
      <c r="E2912" s="380"/>
      <c r="F2912" s="380"/>
      <c r="G2912" s="380"/>
      <c r="H2912" s="380"/>
    </row>
    <row r="2913" spans="1:8">
      <c r="A2913" s="380"/>
      <c r="B2913" s="380"/>
      <c r="C2913" s="380"/>
      <c r="D2913" s="380"/>
      <c r="E2913" s="380"/>
      <c r="F2913" s="380"/>
      <c r="G2913" s="380"/>
      <c r="H2913" s="380"/>
    </row>
    <row r="2914" spans="1:8">
      <c r="A2914" s="380"/>
      <c r="B2914" s="380"/>
      <c r="C2914" s="380"/>
      <c r="D2914" s="380"/>
      <c r="E2914" s="380"/>
      <c r="F2914" s="380"/>
      <c r="G2914" s="380"/>
      <c r="H2914" s="380"/>
    </row>
    <row r="2915" spans="1:8">
      <c r="A2915" s="380"/>
      <c r="B2915" s="380"/>
      <c r="C2915" s="380"/>
      <c r="D2915" s="380"/>
      <c r="E2915" s="380"/>
      <c r="F2915" s="380"/>
      <c r="G2915" s="380"/>
      <c r="H2915" s="380"/>
    </row>
    <row r="2916" spans="1:8">
      <c r="A2916" s="380"/>
      <c r="B2916" s="380"/>
      <c r="C2916" s="380"/>
      <c r="D2916" s="380"/>
      <c r="E2916" s="380"/>
      <c r="F2916" s="380"/>
      <c r="G2916" s="380"/>
      <c r="H2916" s="380"/>
    </row>
    <row r="2917" spans="1:8">
      <c r="A2917" s="380"/>
      <c r="B2917" s="380"/>
      <c r="C2917" s="380"/>
      <c r="D2917" s="380"/>
      <c r="E2917" s="380"/>
      <c r="F2917" s="380"/>
      <c r="G2917" s="380"/>
      <c r="H2917" s="380"/>
    </row>
    <row r="2918" spans="1:8">
      <c r="A2918" s="380"/>
      <c r="B2918" s="380"/>
      <c r="C2918" s="380"/>
      <c r="D2918" s="380"/>
      <c r="E2918" s="380"/>
      <c r="F2918" s="380"/>
      <c r="G2918" s="380"/>
      <c r="H2918" s="380"/>
    </row>
    <row r="2919" spans="1:8">
      <c r="A2919" s="380"/>
      <c r="B2919" s="380"/>
      <c r="C2919" s="380"/>
      <c r="D2919" s="380"/>
      <c r="E2919" s="380"/>
      <c r="F2919" s="380"/>
      <c r="G2919" s="380"/>
      <c r="H2919" s="380"/>
    </row>
    <row r="2920" spans="1:8">
      <c r="A2920" s="380"/>
      <c r="B2920" s="380"/>
      <c r="C2920" s="380"/>
      <c r="D2920" s="380"/>
      <c r="E2920" s="380"/>
      <c r="F2920" s="380"/>
      <c r="G2920" s="380"/>
      <c r="H2920" s="380"/>
    </row>
    <row r="2921" spans="1:8">
      <c r="A2921" s="380"/>
      <c r="B2921" s="380"/>
      <c r="C2921" s="380"/>
      <c r="D2921" s="380"/>
      <c r="E2921" s="380"/>
      <c r="F2921" s="380"/>
      <c r="G2921" s="380"/>
      <c r="H2921" s="380"/>
    </row>
    <row r="2922" spans="1:8">
      <c r="A2922" s="380"/>
      <c r="B2922" s="380"/>
      <c r="C2922" s="380"/>
      <c r="D2922" s="380"/>
      <c r="E2922" s="380"/>
      <c r="F2922" s="380"/>
      <c r="G2922" s="380"/>
      <c r="H2922" s="380"/>
    </row>
    <row r="2923" spans="1:8">
      <c r="A2923" s="380"/>
      <c r="B2923" s="380"/>
      <c r="C2923" s="380"/>
      <c r="D2923" s="380"/>
      <c r="E2923" s="380"/>
      <c r="F2923" s="380"/>
      <c r="G2923" s="380"/>
      <c r="H2923" s="380"/>
    </row>
    <row r="2924" spans="1:8">
      <c r="A2924" s="380"/>
      <c r="B2924" s="380"/>
      <c r="C2924" s="380"/>
      <c r="D2924" s="380"/>
      <c r="E2924" s="380"/>
      <c r="F2924" s="380"/>
      <c r="G2924" s="380"/>
      <c r="H2924" s="380"/>
    </row>
    <row r="2925" spans="1:8">
      <c r="A2925" s="380"/>
      <c r="B2925" s="380"/>
      <c r="C2925" s="380"/>
      <c r="D2925" s="380"/>
      <c r="E2925" s="380"/>
      <c r="F2925" s="380"/>
      <c r="G2925" s="380"/>
      <c r="H2925" s="380"/>
    </row>
    <row r="2926" spans="1:8">
      <c r="A2926" s="380"/>
      <c r="B2926" s="380"/>
      <c r="C2926" s="380"/>
      <c r="D2926" s="380"/>
      <c r="E2926" s="380"/>
      <c r="F2926" s="380"/>
      <c r="G2926" s="380"/>
      <c r="H2926" s="380"/>
    </row>
    <row r="2927" spans="1:8">
      <c r="A2927" s="380"/>
      <c r="B2927" s="380"/>
      <c r="C2927" s="380"/>
      <c r="D2927" s="380"/>
      <c r="E2927" s="380"/>
      <c r="F2927" s="380"/>
      <c r="G2927" s="380"/>
      <c r="H2927" s="380"/>
    </row>
    <row r="2928" spans="1:8">
      <c r="A2928" s="380"/>
      <c r="B2928" s="380"/>
      <c r="C2928" s="380"/>
      <c r="D2928" s="380"/>
      <c r="E2928" s="380"/>
      <c r="F2928" s="380"/>
      <c r="G2928" s="380"/>
      <c r="H2928" s="380"/>
    </row>
    <row r="2929" spans="1:8">
      <c r="A2929" s="380"/>
      <c r="B2929" s="380"/>
      <c r="C2929" s="380"/>
      <c r="D2929" s="380"/>
      <c r="E2929" s="380"/>
      <c r="F2929" s="380"/>
      <c r="G2929" s="380"/>
      <c r="H2929" s="380"/>
    </row>
    <row r="2930" spans="1:8">
      <c r="A2930" s="380"/>
      <c r="B2930" s="380"/>
      <c r="C2930" s="380"/>
      <c r="D2930" s="380"/>
      <c r="E2930" s="380"/>
      <c r="F2930" s="380"/>
      <c r="G2930" s="380"/>
      <c r="H2930" s="380"/>
    </row>
    <row r="2931" spans="1:8">
      <c r="A2931" s="380"/>
      <c r="B2931" s="380"/>
      <c r="C2931" s="380"/>
      <c r="D2931" s="380"/>
      <c r="E2931" s="380"/>
      <c r="F2931" s="380"/>
      <c r="G2931" s="380"/>
      <c r="H2931" s="380"/>
    </row>
    <row r="2932" spans="1:8">
      <c r="A2932" s="380"/>
      <c r="B2932" s="380"/>
      <c r="C2932" s="380"/>
      <c r="D2932" s="380"/>
      <c r="E2932" s="380"/>
      <c r="F2932" s="380"/>
      <c r="G2932" s="380"/>
      <c r="H2932" s="380"/>
    </row>
    <row r="2933" spans="1:8">
      <c r="A2933" s="380"/>
      <c r="B2933" s="380"/>
      <c r="C2933" s="380"/>
      <c r="D2933" s="380"/>
      <c r="E2933" s="380"/>
      <c r="F2933" s="380"/>
      <c r="G2933" s="380"/>
      <c r="H2933" s="380"/>
    </row>
    <row r="2934" spans="1:8">
      <c r="A2934" s="380"/>
      <c r="B2934" s="380"/>
      <c r="C2934" s="380"/>
      <c r="D2934" s="380"/>
      <c r="E2934" s="380"/>
      <c r="F2934" s="380"/>
      <c r="G2934" s="380"/>
      <c r="H2934" s="380"/>
    </row>
    <row r="2935" spans="1:8">
      <c r="A2935" s="380"/>
      <c r="B2935" s="380"/>
      <c r="C2935" s="380"/>
      <c r="D2935" s="380"/>
      <c r="E2935" s="380"/>
      <c r="F2935" s="380"/>
      <c r="G2935" s="380"/>
      <c r="H2935" s="380"/>
    </row>
    <row r="2936" spans="1:8">
      <c r="A2936" s="380"/>
      <c r="B2936" s="380"/>
      <c r="C2936" s="380"/>
      <c r="D2936" s="380"/>
      <c r="E2936" s="380"/>
      <c r="F2936" s="380"/>
      <c r="G2936" s="380"/>
      <c r="H2936" s="380"/>
    </row>
    <row r="2937" spans="1:8">
      <c r="A2937" s="380"/>
      <c r="B2937" s="380"/>
      <c r="C2937" s="380"/>
      <c r="D2937" s="380"/>
      <c r="E2937" s="380"/>
      <c r="F2937" s="380"/>
      <c r="G2937" s="380"/>
      <c r="H2937" s="380"/>
    </row>
    <row r="2938" spans="1:8">
      <c r="A2938" s="380"/>
      <c r="B2938" s="380"/>
      <c r="C2938" s="380"/>
      <c r="D2938" s="380"/>
      <c r="E2938" s="380"/>
      <c r="F2938" s="380"/>
      <c r="G2938" s="380"/>
      <c r="H2938" s="380"/>
    </row>
    <row r="2939" spans="1:8">
      <c r="A2939" s="380"/>
      <c r="B2939" s="380"/>
      <c r="C2939" s="380"/>
      <c r="D2939" s="380"/>
      <c r="E2939" s="380"/>
      <c r="F2939" s="380"/>
      <c r="G2939" s="380"/>
      <c r="H2939" s="380"/>
    </row>
    <row r="2940" spans="1:8">
      <c r="A2940" s="380"/>
      <c r="B2940" s="380"/>
      <c r="C2940" s="380"/>
      <c r="D2940" s="380"/>
      <c r="E2940" s="380"/>
      <c r="F2940" s="380"/>
      <c r="G2940" s="380"/>
      <c r="H2940" s="380"/>
    </row>
    <row r="2941" spans="1:8">
      <c r="A2941" s="380"/>
      <c r="B2941" s="380"/>
      <c r="C2941" s="380"/>
      <c r="D2941" s="380"/>
      <c r="E2941" s="380"/>
      <c r="F2941" s="380"/>
      <c r="G2941" s="380"/>
      <c r="H2941" s="380"/>
    </row>
    <row r="2942" spans="1:8">
      <c r="A2942" s="380"/>
      <c r="B2942" s="380"/>
      <c r="C2942" s="380"/>
      <c r="D2942" s="380"/>
      <c r="E2942" s="380"/>
      <c r="F2942" s="380"/>
      <c r="G2942" s="380"/>
      <c r="H2942" s="380"/>
    </row>
    <row r="2943" spans="1:8">
      <c r="A2943" s="380"/>
      <c r="B2943" s="380"/>
      <c r="C2943" s="380"/>
      <c r="D2943" s="380"/>
      <c r="E2943" s="380"/>
      <c r="F2943" s="380"/>
      <c r="G2943" s="380"/>
      <c r="H2943" s="380"/>
    </row>
    <row r="2944" spans="1:8">
      <c r="A2944" s="380"/>
      <c r="B2944" s="380"/>
      <c r="C2944" s="380"/>
      <c r="D2944" s="380"/>
      <c r="E2944" s="380"/>
      <c r="F2944" s="380"/>
      <c r="G2944" s="380"/>
      <c r="H2944" s="380"/>
    </row>
    <row r="2945" spans="1:8">
      <c r="A2945" s="380"/>
      <c r="B2945" s="380"/>
      <c r="C2945" s="380"/>
      <c r="D2945" s="380"/>
      <c r="E2945" s="380"/>
      <c r="F2945" s="380"/>
      <c r="G2945" s="380"/>
      <c r="H2945" s="380"/>
    </row>
    <row r="2946" spans="1:8">
      <c r="A2946" s="380"/>
      <c r="B2946" s="380"/>
      <c r="C2946" s="380"/>
      <c r="D2946" s="380"/>
      <c r="E2946" s="380"/>
      <c r="F2946" s="380"/>
      <c r="G2946" s="380"/>
      <c r="H2946" s="380"/>
    </row>
    <row r="2947" spans="1:8">
      <c r="A2947" s="380"/>
      <c r="B2947" s="380"/>
      <c r="C2947" s="380"/>
      <c r="D2947" s="380"/>
      <c r="E2947" s="380"/>
      <c r="F2947" s="380"/>
      <c r="G2947" s="380"/>
      <c r="H2947" s="380"/>
    </row>
    <row r="2948" spans="1:8">
      <c r="A2948" s="380"/>
      <c r="B2948" s="380"/>
      <c r="C2948" s="380"/>
      <c r="D2948" s="380"/>
      <c r="E2948" s="380"/>
      <c r="F2948" s="380"/>
      <c r="G2948" s="380"/>
      <c r="H2948" s="380"/>
    </row>
    <row r="2949" spans="1:8">
      <c r="A2949" s="380"/>
      <c r="B2949" s="380"/>
      <c r="C2949" s="380"/>
      <c r="D2949" s="380"/>
      <c r="E2949" s="380"/>
      <c r="F2949" s="380"/>
      <c r="G2949" s="380"/>
      <c r="H2949" s="380"/>
    </row>
    <row r="2950" spans="1:8">
      <c r="A2950" s="380"/>
      <c r="B2950" s="380"/>
      <c r="C2950" s="380"/>
      <c r="D2950" s="380"/>
      <c r="E2950" s="380"/>
      <c r="F2950" s="380"/>
      <c r="G2950" s="380"/>
      <c r="H2950" s="380"/>
    </row>
    <row r="2951" spans="1:8">
      <c r="A2951" s="380"/>
      <c r="B2951" s="380"/>
      <c r="C2951" s="380"/>
      <c r="D2951" s="380"/>
      <c r="E2951" s="380"/>
      <c r="F2951" s="380"/>
      <c r="G2951" s="380"/>
      <c r="H2951" s="380"/>
    </row>
    <row r="2952" spans="1:8">
      <c r="A2952" s="380"/>
      <c r="B2952" s="380"/>
      <c r="C2952" s="380"/>
      <c r="D2952" s="380"/>
      <c r="E2952" s="380"/>
      <c r="F2952" s="380"/>
      <c r="G2952" s="380"/>
      <c r="H2952" s="380"/>
    </row>
    <row r="2953" spans="1:8">
      <c r="A2953" s="380"/>
      <c r="B2953" s="380"/>
      <c r="C2953" s="380"/>
      <c r="D2953" s="380"/>
      <c r="E2953" s="380"/>
      <c r="F2953" s="380"/>
      <c r="G2953" s="380"/>
      <c r="H2953" s="380"/>
    </row>
    <row r="2954" spans="1:8">
      <c r="A2954" s="380"/>
      <c r="B2954" s="380"/>
      <c r="C2954" s="380"/>
      <c r="D2954" s="380"/>
      <c r="E2954" s="380"/>
      <c r="F2954" s="380"/>
      <c r="G2954" s="380"/>
      <c r="H2954" s="380"/>
    </row>
    <row r="2955" spans="1:8">
      <c r="A2955" s="380"/>
      <c r="B2955" s="380"/>
      <c r="C2955" s="380"/>
      <c r="D2955" s="380"/>
      <c r="E2955" s="380"/>
      <c r="F2955" s="380"/>
      <c r="G2955" s="380"/>
      <c r="H2955" s="380"/>
    </row>
    <row r="2956" spans="1:8">
      <c r="A2956" s="380"/>
      <c r="B2956" s="380"/>
      <c r="C2956" s="380"/>
      <c r="D2956" s="380"/>
      <c r="E2956" s="380"/>
      <c r="F2956" s="380"/>
      <c r="G2956" s="380"/>
      <c r="H2956" s="380"/>
    </row>
    <row r="2957" spans="1:8">
      <c r="A2957" s="380"/>
      <c r="B2957" s="380"/>
      <c r="C2957" s="380"/>
      <c r="D2957" s="380"/>
      <c r="E2957" s="380"/>
      <c r="F2957" s="380"/>
      <c r="G2957" s="380"/>
      <c r="H2957" s="380"/>
    </row>
    <row r="2958" spans="1:8">
      <c r="A2958" s="380"/>
      <c r="B2958" s="380"/>
      <c r="C2958" s="380"/>
      <c r="D2958" s="380"/>
      <c r="E2958" s="380"/>
      <c r="F2958" s="380"/>
      <c r="G2958" s="380"/>
      <c r="H2958" s="380"/>
    </row>
    <row r="2959" spans="1:8">
      <c r="A2959" s="380"/>
      <c r="B2959" s="380"/>
      <c r="C2959" s="380"/>
      <c r="D2959" s="380"/>
      <c r="E2959" s="380"/>
      <c r="F2959" s="380"/>
      <c r="G2959" s="380"/>
      <c r="H2959" s="380"/>
    </row>
    <row r="2960" spans="1:8">
      <c r="A2960" s="380"/>
      <c r="B2960" s="380"/>
      <c r="C2960" s="380"/>
      <c r="D2960" s="380"/>
      <c r="E2960" s="380"/>
      <c r="F2960" s="380"/>
      <c r="G2960" s="380"/>
      <c r="H2960" s="380"/>
    </row>
    <row r="2961" spans="1:8">
      <c r="A2961" s="380"/>
      <c r="B2961" s="380"/>
      <c r="C2961" s="380"/>
      <c r="D2961" s="380"/>
      <c r="E2961" s="380"/>
      <c r="F2961" s="380"/>
      <c r="G2961" s="380"/>
      <c r="H2961" s="380"/>
    </row>
    <row r="2962" spans="1:8">
      <c r="A2962" s="380"/>
      <c r="B2962" s="380"/>
      <c r="C2962" s="380"/>
      <c r="D2962" s="380"/>
      <c r="E2962" s="380"/>
      <c r="F2962" s="380"/>
      <c r="G2962" s="380"/>
      <c r="H2962" s="380"/>
    </row>
    <row r="2963" spans="1:8">
      <c r="A2963" s="380"/>
      <c r="B2963" s="380"/>
      <c r="C2963" s="380"/>
      <c r="D2963" s="380"/>
      <c r="E2963" s="380"/>
      <c r="F2963" s="380"/>
      <c r="G2963" s="380"/>
      <c r="H2963" s="380"/>
    </row>
    <row r="2964" spans="1:8">
      <c r="A2964" s="380"/>
      <c r="B2964" s="380"/>
      <c r="C2964" s="380"/>
      <c r="D2964" s="380"/>
      <c r="E2964" s="380"/>
      <c r="F2964" s="380"/>
      <c r="G2964" s="380"/>
      <c r="H2964" s="380"/>
    </row>
    <row r="2965" spans="1:8">
      <c r="A2965" s="380"/>
      <c r="B2965" s="380"/>
      <c r="C2965" s="380"/>
      <c r="D2965" s="380"/>
      <c r="E2965" s="380"/>
      <c r="F2965" s="380"/>
      <c r="G2965" s="380"/>
      <c r="H2965" s="380"/>
    </row>
    <row r="2966" spans="1:8">
      <c r="A2966" s="380"/>
      <c r="B2966" s="380"/>
      <c r="C2966" s="380"/>
      <c r="D2966" s="380"/>
      <c r="E2966" s="380"/>
      <c r="F2966" s="380"/>
      <c r="G2966" s="380"/>
      <c r="H2966" s="380"/>
    </row>
    <row r="2967" spans="1:8">
      <c r="A2967" s="380"/>
      <c r="B2967" s="380"/>
      <c r="C2967" s="380"/>
      <c r="D2967" s="380"/>
      <c r="E2967" s="380"/>
      <c r="F2967" s="380"/>
      <c r="G2967" s="380"/>
      <c r="H2967" s="380"/>
    </row>
    <row r="2968" spans="1:8">
      <c r="A2968" s="380"/>
      <c r="B2968" s="380"/>
      <c r="C2968" s="380"/>
      <c r="D2968" s="380"/>
      <c r="E2968" s="380"/>
      <c r="F2968" s="380"/>
      <c r="G2968" s="380"/>
      <c r="H2968" s="380"/>
    </row>
    <row r="2969" spans="1:8">
      <c r="A2969" s="380"/>
      <c r="B2969" s="380"/>
      <c r="C2969" s="380"/>
      <c r="D2969" s="380"/>
      <c r="E2969" s="380"/>
      <c r="F2969" s="380"/>
      <c r="G2969" s="380"/>
      <c r="H2969" s="380"/>
    </row>
    <row r="2970" spans="1:8">
      <c r="A2970" s="380"/>
      <c r="B2970" s="380"/>
      <c r="C2970" s="380"/>
      <c r="D2970" s="380"/>
      <c r="E2970" s="380"/>
      <c r="F2970" s="380"/>
      <c r="G2970" s="380"/>
      <c r="H2970" s="380"/>
    </row>
    <row r="2971" spans="1:8">
      <c r="A2971" s="380"/>
      <c r="B2971" s="380"/>
      <c r="C2971" s="380"/>
      <c r="D2971" s="380"/>
      <c r="E2971" s="380"/>
      <c r="F2971" s="380"/>
      <c r="G2971" s="380"/>
      <c r="H2971" s="380"/>
    </row>
    <row r="2972" spans="1:8">
      <c r="A2972" s="380"/>
      <c r="B2972" s="380"/>
      <c r="C2972" s="380"/>
      <c r="D2972" s="380"/>
      <c r="E2972" s="380"/>
      <c r="F2972" s="380"/>
      <c r="G2972" s="380"/>
      <c r="H2972" s="380"/>
    </row>
    <row r="2973" spans="1:8">
      <c r="A2973" s="380"/>
      <c r="B2973" s="380"/>
      <c r="C2973" s="380"/>
      <c r="D2973" s="380"/>
      <c r="E2973" s="380"/>
      <c r="F2973" s="380"/>
      <c r="G2973" s="380"/>
      <c r="H2973" s="380"/>
    </row>
    <row r="2974" spans="1:8">
      <c r="A2974" s="380"/>
      <c r="B2974" s="380"/>
      <c r="C2974" s="380"/>
      <c r="D2974" s="380"/>
      <c r="E2974" s="380"/>
      <c r="F2974" s="380"/>
      <c r="G2974" s="380"/>
      <c r="H2974" s="380"/>
    </row>
    <row r="2975" spans="1:8">
      <c r="A2975" s="380"/>
      <c r="B2975" s="380"/>
      <c r="C2975" s="380"/>
      <c r="D2975" s="380"/>
      <c r="E2975" s="380"/>
      <c r="F2975" s="380"/>
      <c r="G2975" s="380"/>
      <c r="H2975" s="380"/>
    </row>
    <row r="2976" spans="1:8">
      <c r="A2976" s="380"/>
      <c r="B2976" s="380"/>
      <c r="C2976" s="380"/>
      <c r="D2976" s="380"/>
      <c r="E2976" s="380"/>
      <c r="F2976" s="380"/>
      <c r="G2976" s="380"/>
      <c r="H2976" s="380"/>
    </row>
    <row r="2977" spans="1:8">
      <c r="A2977" s="380"/>
      <c r="B2977" s="380"/>
      <c r="C2977" s="380"/>
      <c r="D2977" s="380"/>
      <c r="E2977" s="380"/>
      <c r="F2977" s="380"/>
      <c r="G2977" s="380"/>
      <c r="H2977" s="380"/>
    </row>
    <row r="2978" spans="1:8">
      <c r="A2978" s="380"/>
      <c r="B2978" s="380"/>
      <c r="C2978" s="380"/>
      <c r="D2978" s="380"/>
      <c r="E2978" s="380"/>
      <c r="F2978" s="380"/>
      <c r="G2978" s="380"/>
      <c r="H2978" s="380"/>
    </row>
    <row r="2979" spans="1:8">
      <c r="A2979" s="380"/>
      <c r="B2979" s="380"/>
      <c r="C2979" s="380"/>
      <c r="D2979" s="380"/>
      <c r="E2979" s="380"/>
      <c r="F2979" s="380"/>
      <c r="G2979" s="380"/>
      <c r="H2979" s="380"/>
    </row>
    <row r="2980" spans="1:8">
      <c r="A2980" s="380"/>
      <c r="B2980" s="380"/>
      <c r="C2980" s="380"/>
      <c r="D2980" s="380"/>
      <c r="E2980" s="380"/>
      <c r="F2980" s="380"/>
      <c r="G2980" s="380"/>
      <c r="H2980" s="380"/>
    </row>
    <row r="2981" spans="1:8">
      <c r="A2981" s="380"/>
      <c r="B2981" s="380"/>
      <c r="C2981" s="380"/>
      <c r="D2981" s="380"/>
      <c r="E2981" s="380"/>
      <c r="F2981" s="380"/>
      <c r="G2981" s="380"/>
      <c r="H2981" s="380"/>
    </row>
    <row r="2982" spans="1:8">
      <c r="A2982" s="380"/>
      <c r="B2982" s="380"/>
      <c r="C2982" s="380"/>
      <c r="D2982" s="380"/>
      <c r="E2982" s="380"/>
      <c r="F2982" s="380"/>
      <c r="G2982" s="380"/>
      <c r="H2982" s="380"/>
    </row>
    <row r="2983" spans="1:8">
      <c r="A2983" s="380"/>
      <c r="B2983" s="380"/>
      <c r="C2983" s="380"/>
      <c r="D2983" s="380"/>
      <c r="E2983" s="380"/>
      <c r="F2983" s="380"/>
      <c r="G2983" s="380"/>
      <c r="H2983" s="380"/>
    </row>
    <row r="2984" spans="1:8">
      <c r="A2984" s="380"/>
      <c r="B2984" s="380"/>
      <c r="C2984" s="380"/>
      <c r="D2984" s="380"/>
      <c r="E2984" s="380"/>
      <c r="F2984" s="380"/>
      <c r="G2984" s="380"/>
      <c r="H2984" s="380"/>
    </row>
    <row r="2985" spans="1:8">
      <c r="A2985" s="380"/>
      <c r="B2985" s="380"/>
      <c r="C2985" s="380"/>
      <c r="D2985" s="380"/>
      <c r="E2985" s="380"/>
      <c r="F2985" s="380"/>
      <c r="G2985" s="380"/>
      <c r="H2985" s="380"/>
    </row>
    <row r="2986" spans="1:8">
      <c r="A2986" s="380"/>
      <c r="B2986" s="380"/>
      <c r="C2986" s="380"/>
      <c r="D2986" s="380"/>
      <c r="E2986" s="380"/>
      <c r="F2986" s="380"/>
      <c r="G2986" s="380"/>
      <c r="H2986" s="380"/>
    </row>
    <row r="2987" spans="1:8">
      <c r="A2987" s="380"/>
      <c r="B2987" s="380"/>
      <c r="C2987" s="380"/>
      <c r="D2987" s="380"/>
      <c r="E2987" s="380"/>
      <c r="F2987" s="380"/>
      <c r="G2987" s="380"/>
      <c r="H2987" s="380"/>
    </row>
    <row r="2988" spans="1:8">
      <c r="A2988" s="380"/>
      <c r="B2988" s="380"/>
      <c r="C2988" s="380"/>
      <c r="D2988" s="380"/>
      <c r="E2988" s="380"/>
      <c r="F2988" s="380"/>
      <c r="G2988" s="380"/>
      <c r="H2988" s="380"/>
    </row>
    <row r="2989" spans="1:8">
      <c r="A2989" s="380"/>
      <c r="B2989" s="380"/>
      <c r="C2989" s="380"/>
      <c r="D2989" s="380"/>
      <c r="E2989" s="380"/>
      <c r="F2989" s="380"/>
      <c r="G2989" s="380"/>
      <c r="H2989" s="380"/>
    </row>
    <row r="2990" spans="1:8">
      <c r="A2990" s="380"/>
      <c r="B2990" s="380"/>
      <c r="C2990" s="380"/>
      <c r="D2990" s="380"/>
      <c r="E2990" s="380"/>
      <c r="F2990" s="380"/>
      <c r="G2990" s="380"/>
      <c r="H2990" s="380"/>
    </row>
    <row r="2991" spans="1:8">
      <c r="A2991" s="380"/>
      <c r="B2991" s="380"/>
      <c r="C2991" s="380"/>
      <c r="D2991" s="380"/>
      <c r="E2991" s="380"/>
      <c r="F2991" s="380"/>
      <c r="G2991" s="380"/>
      <c r="H2991" s="380"/>
    </row>
    <row r="2992" spans="1:8">
      <c r="A2992" s="380"/>
      <c r="B2992" s="380"/>
      <c r="C2992" s="380"/>
      <c r="D2992" s="380"/>
      <c r="E2992" s="380"/>
      <c r="F2992" s="380"/>
      <c r="G2992" s="380"/>
      <c r="H2992" s="380"/>
    </row>
    <row r="2993" spans="1:8">
      <c r="A2993" s="380"/>
      <c r="B2993" s="380"/>
      <c r="C2993" s="380"/>
      <c r="D2993" s="380"/>
      <c r="E2993" s="380"/>
      <c r="F2993" s="380"/>
      <c r="G2993" s="380"/>
      <c r="H2993" s="380"/>
    </row>
    <row r="2994" spans="1:8">
      <c r="A2994" s="380"/>
      <c r="B2994" s="380"/>
      <c r="C2994" s="380"/>
      <c r="D2994" s="380"/>
      <c r="E2994" s="380"/>
      <c r="F2994" s="380"/>
      <c r="G2994" s="380"/>
      <c r="H2994" s="380"/>
    </row>
    <row r="2995" spans="1:8">
      <c r="A2995" s="380"/>
      <c r="B2995" s="380"/>
      <c r="C2995" s="380"/>
      <c r="D2995" s="380"/>
      <c r="E2995" s="380"/>
      <c r="F2995" s="380"/>
      <c r="G2995" s="380"/>
      <c r="H2995" s="380"/>
    </row>
    <row r="2996" spans="1:8">
      <c r="A2996" s="380"/>
      <c r="B2996" s="380"/>
      <c r="C2996" s="380"/>
      <c r="D2996" s="380"/>
      <c r="E2996" s="380"/>
      <c r="F2996" s="380"/>
      <c r="G2996" s="380"/>
      <c r="H2996" s="380"/>
    </row>
    <row r="2997" spans="1:8">
      <c r="A2997" s="380"/>
      <c r="B2997" s="380"/>
      <c r="C2997" s="380"/>
      <c r="D2997" s="380"/>
      <c r="E2997" s="380"/>
      <c r="F2997" s="380"/>
      <c r="G2997" s="380"/>
      <c r="H2997" s="380"/>
    </row>
    <row r="2998" spans="1:8">
      <c r="A2998" s="380"/>
      <c r="B2998" s="380"/>
      <c r="C2998" s="380"/>
      <c r="D2998" s="380"/>
      <c r="E2998" s="380"/>
      <c r="F2998" s="380"/>
      <c r="G2998" s="380"/>
      <c r="H2998" s="380"/>
    </row>
    <row r="2999" spans="1:8">
      <c r="A2999" s="380"/>
      <c r="B2999" s="380"/>
      <c r="C2999" s="380"/>
      <c r="D2999" s="380"/>
      <c r="E2999" s="380"/>
      <c r="F2999" s="380"/>
      <c r="G2999" s="380"/>
      <c r="H2999" s="380"/>
    </row>
    <row r="3000" spans="1:8">
      <c r="A3000" s="380"/>
      <c r="B3000" s="380"/>
      <c r="C3000" s="380"/>
      <c r="D3000" s="380"/>
      <c r="E3000" s="380"/>
      <c r="F3000" s="380"/>
      <c r="G3000" s="380"/>
      <c r="H3000" s="380"/>
    </row>
    <row r="3001" spans="1:8">
      <c r="A3001" s="380"/>
      <c r="B3001" s="380"/>
      <c r="C3001" s="380"/>
      <c r="D3001" s="380"/>
      <c r="E3001" s="380"/>
      <c r="F3001" s="380"/>
      <c r="G3001" s="380"/>
      <c r="H3001" s="380"/>
    </row>
    <row r="3002" spans="1:8">
      <c r="A3002" s="380"/>
      <c r="B3002" s="380"/>
      <c r="C3002" s="380"/>
      <c r="D3002" s="380"/>
      <c r="E3002" s="380"/>
      <c r="F3002" s="380"/>
      <c r="G3002" s="380"/>
      <c r="H3002" s="380"/>
    </row>
    <row r="3003" spans="1:8">
      <c r="A3003" s="380"/>
      <c r="B3003" s="380"/>
      <c r="C3003" s="380"/>
      <c r="D3003" s="380"/>
      <c r="E3003" s="380"/>
      <c r="F3003" s="380"/>
      <c r="G3003" s="380"/>
      <c r="H3003" s="380"/>
    </row>
    <row r="3004" spans="1:8">
      <c r="A3004" s="380"/>
      <c r="B3004" s="380"/>
      <c r="C3004" s="380"/>
      <c r="D3004" s="380"/>
      <c r="E3004" s="380"/>
      <c r="F3004" s="380"/>
      <c r="G3004" s="380"/>
      <c r="H3004" s="380"/>
    </row>
    <row r="3005" spans="1:8">
      <c r="A3005" s="380"/>
      <c r="B3005" s="380"/>
      <c r="C3005" s="380"/>
      <c r="D3005" s="380"/>
      <c r="E3005" s="380"/>
      <c r="F3005" s="380"/>
      <c r="G3005" s="380"/>
      <c r="H3005" s="380"/>
    </row>
    <row r="3006" spans="1:8">
      <c r="A3006" s="380"/>
      <c r="B3006" s="380"/>
      <c r="C3006" s="380"/>
      <c r="D3006" s="380"/>
      <c r="E3006" s="380"/>
      <c r="F3006" s="380"/>
      <c r="G3006" s="380"/>
      <c r="H3006" s="380"/>
    </row>
    <row r="3007" spans="1:8">
      <c r="A3007" s="380"/>
      <c r="B3007" s="380"/>
      <c r="C3007" s="380"/>
      <c r="D3007" s="380"/>
      <c r="E3007" s="380"/>
      <c r="F3007" s="380"/>
      <c r="G3007" s="380"/>
      <c r="H3007" s="380"/>
    </row>
    <row r="3008" spans="1:8">
      <c r="A3008" s="380"/>
      <c r="B3008" s="380"/>
      <c r="C3008" s="380"/>
      <c r="D3008" s="380"/>
      <c r="E3008" s="380"/>
      <c r="F3008" s="380"/>
      <c r="G3008" s="380"/>
      <c r="H3008" s="380"/>
    </row>
    <row r="3009" spans="1:8">
      <c r="A3009" s="380"/>
      <c r="B3009" s="380"/>
      <c r="C3009" s="380"/>
      <c r="D3009" s="380"/>
      <c r="E3009" s="380"/>
      <c r="F3009" s="380"/>
      <c r="G3009" s="380"/>
      <c r="H3009" s="380"/>
    </row>
    <row r="3010" spans="1:8">
      <c r="A3010" s="380"/>
      <c r="B3010" s="380"/>
      <c r="C3010" s="380"/>
      <c r="D3010" s="380"/>
      <c r="E3010" s="380"/>
      <c r="F3010" s="380"/>
      <c r="G3010" s="380"/>
      <c r="H3010" s="380"/>
    </row>
    <row r="3011" spans="1:8">
      <c r="A3011" s="380"/>
      <c r="B3011" s="380"/>
      <c r="C3011" s="380"/>
      <c r="D3011" s="380"/>
      <c r="E3011" s="380"/>
      <c r="F3011" s="380"/>
      <c r="G3011" s="380"/>
      <c r="H3011" s="380"/>
    </row>
    <row r="3012" spans="1:8">
      <c r="A3012" s="380"/>
      <c r="B3012" s="380"/>
      <c r="C3012" s="380"/>
      <c r="D3012" s="380"/>
      <c r="E3012" s="380"/>
      <c r="F3012" s="380"/>
      <c r="G3012" s="380"/>
      <c r="H3012" s="380"/>
    </row>
    <row r="3013" spans="1:8">
      <c r="A3013" s="380"/>
      <c r="B3013" s="380"/>
      <c r="C3013" s="380"/>
      <c r="D3013" s="380"/>
      <c r="E3013" s="380"/>
      <c r="F3013" s="380"/>
      <c r="G3013" s="380"/>
      <c r="H3013" s="380"/>
    </row>
    <row r="3014" spans="1:8">
      <c r="A3014" s="380"/>
      <c r="B3014" s="380"/>
      <c r="C3014" s="380"/>
      <c r="D3014" s="380"/>
      <c r="E3014" s="380"/>
      <c r="F3014" s="380"/>
      <c r="G3014" s="380"/>
      <c r="H3014" s="380"/>
    </row>
    <row r="3015" spans="1:8">
      <c r="A3015" s="380"/>
      <c r="B3015" s="380"/>
      <c r="C3015" s="380"/>
      <c r="D3015" s="380"/>
      <c r="E3015" s="380"/>
      <c r="F3015" s="380"/>
      <c r="G3015" s="380"/>
      <c r="H3015" s="380"/>
    </row>
    <row r="3016" spans="1:8">
      <c r="A3016" s="380"/>
      <c r="B3016" s="380"/>
      <c r="C3016" s="380"/>
      <c r="D3016" s="380"/>
      <c r="E3016" s="380"/>
      <c r="F3016" s="380"/>
      <c r="G3016" s="380"/>
      <c r="H3016" s="380"/>
    </row>
    <row r="3017" spans="1:8">
      <c r="A3017" s="380"/>
      <c r="B3017" s="380"/>
      <c r="C3017" s="380"/>
      <c r="D3017" s="380"/>
      <c r="E3017" s="380"/>
      <c r="F3017" s="380"/>
      <c r="G3017" s="380"/>
      <c r="H3017" s="380"/>
    </row>
    <row r="3018" spans="1:8">
      <c r="A3018" s="380"/>
      <c r="B3018" s="380"/>
      <c r="C3018" s="380"/>
      <c r="D3018" s="380"/>
      <c r="E3018" s="380"/>
      <c r="F3018" s="380"/>
      <c r="G3018" s="380"/>
      <c r="H3018" s="380"/>
    </row>
    <row r="3019" spans="1:8">
      <c r="A3019" s="380"/>
      <c r="B3019" s="380"/>
      <c r="C3019" s="380"/>
      <c r="D3019" s="380"/>
      <c r="E3019" s="380"/>
      <c r="F3019" s="380"/>
      <c r="G3019" s="380"/>
      <c r="H3019" s="380"/>
    </row>
    <row r="3020" spans="1:8">
      <c r="A3020" s="380"/>
      <c r="B3020" s="380"/>
      <c r="C3020" s="380"/>
      <c r="D3020" s="380"/>
      <c r="E3020" s="380"/>
      <c r="F3020" s="380"/>
      <c r="G3020" s="380"/>
      <c r="H3020" s="380"/>
    </row>
    <row r="3021" spans="1:8">
      <c r="A3021" s="380"/>
      <c r="B3021" s="380"/>
      <c r="C3021" s="380"/>
      <c r="D3021" s="380"/>
      <c r="E3021" s="380"/>
      <c r="F3021" s="380"/>
      <c r="G3021" s="380"/>
      <c r="H3021" s="380"/>
    </row>
    <row r="3022" spans="1:8">
      <c r="A3022" s="380"/>
      <c r="B3022" s="380"/>
      <c r="C3022" s="380"/>
      <c r="D3022" s="380"/>
      <c r="E3022" s="380"/>
      <c r="F3022" s="380"/>
      <c r="G3022" s="380"/>
      <c r="H3022" s="380"/>
    </row>
    <row r="3023" spans="1:8">
      <c r="A3023" s="380"/>
      <c r="B3023" s="380"/>
      <c r="C3023" s="380"/>
      <c r="D3023" s="380"/>
      <c r="E3023" s="380"/>
      <c r="F3023" s="380"/>
      <c r="G3023" s="380"/>
      <c r="H3023" s="380"/>
    </row>
    <row r="3024" spans="1:8">
      <c r="A3024" s="380"/>
      <c r="B3024" s="380"/>
      <c r="C3024" s="380"/>
      <c r="D3024" s="380"/>
      <c r="E3024" s="380"/>
      <c r="F3024" s="380"/>
      <c r="G3024" s="380"/>
      <c r="H3024" s="380"/>
    </row>
    <row r="3025" spans="1:8">
      <c r="A3025" s="380"/>
      <c r="B3025" s="380"/>
      <c r="C3025" s="380"/>
      <c r="D3025" s="380"/>
      <c r="E3025" s="380"/>
      <c r="F3025" s="380"/>
      <c r="G3025" s="380"/>
      <c r="H3025" s="380"/>
    </row>
    <row r="3026" spans="1:8">
      <c r="A3026" s="380"/>
      <c r="B3026" s="380"/>
      <c r="C3026" s="380"/>
      <c r="D3026" s="380"/>
      <c r="E3026" s="380"/>
      <c r="F3026" s="380"/>
      <c r="G3026" s="380"/>
      <c r="H3026" s="380"/>
    </row>
    <row r="3027" spans="1:8">
      <c r="A3027" s="380"/>
      <c r="B3027" s="380"/>
      <c r="C3027" s="380"/>
      <c r="D3027" s="380"/>
      <c r="E3027" s="380"/>
      <c r="F3027" s="380"/>
      <c r="G3027" s="380"/>
      <c r="H3027" s="380"/>
    </row>
    <row r="3028" spans="1:8">
      <c r="A3028" s="380"/>
      <c r="B3028" s="380"/>
      <c r="C3028" s="380"/>
      <c r="D3028" s="380"/>
      <c r="E3028" s="380"/>
      <c r="F3028" s="380"/>
      <c r="G3028" s="380"/>
      <c r="H3028" s="380"/>
    </row>
    <row r="3029" spans="1:8">
      <c r="A3029" s="380"/>
      <c r="B3029" s="380"/>
      <c r="C3029" s="380"/>
      <c r="D3029" s="380"/>
      <c r="E3029" s="380"/>
      <c r="F3029" s="380"/>
      <c r="G3029" s="380"/>
      <c r="H3029" s="380"/>
    </row>
    <row r="3030" spans="1:8">
      <c r="A3030" s="380"/>
      <c r="B3030" s="380"/>
      <c r="C3030" s="380"/>
      <c r="D3030" s="380"/>
      <c r="E3030" s="380"/>
      <c r="F3030" s="380"/>
      <c r="G3030" s="380"/>
      <c r="H3030" s="380"/>
    </row>
    <row r="3031" spans="1:8">
      <c r="A3031" s="380"/>
      <c r="B3031" s="380"/>
      <c r="C3031" s="380"/>
      <c r="D3031" s="380"/>
      <c r="E3031" s="380"/>
      <c r="F3031" s="380"/>
      <c r="G3031" s="380"/>
      <c r="H3031" s="380"/>
    </row>
    <row r="3032" spans="1:8">
      <c r="A3032" s="380"/>
      <c r="B3032" s="380"/>
      <c r="C3032" s="380"/>
      <c r="D3032" s="380"/>
      <c r="E3032" s="380"/>
      <c r="F3032" s="380"/>
      <c r="G3032" s="380"/>
      <c r="H3032" s="380"/>
    </row>
    <row r="3033" spans="1:8">
      <c r="A3033" s="380"/>
      <c r="B3033" s="380"/>
      <c r="C3033" s="380"/>
      <c r="D3033" s="380"/>
      <c r="E3033" s="380"/>
      <c r="F3033" s="380"/>
      <c r="G3033" s="380"/>
      <c r="H3033" s="380"/>
    </row>
    <row r="3034" spans="1:8">
      <c r="A3034" s="380"/>
      <c r="B3034" s="380"/>
      <c r="C3034" s="380"/>
      <c r="D3034" s="380"/>
      <c r="E3034" s="380"/>
      <c r="F3034" s="380"/>
      <c r="G3034" s="380"/>
      <c r="H3034" s="380"/>
    </row>
    <row r="3035" spans="1:8">
      <c r="A3035" s="380"/>
      <c r="B3035" s="380"/>
      <c r="C3035" s="380"/>
      <c r="D3035" s="380"/>
      <c r="E3035" s="380"/>
      <c r="F3035" s="380"/>
      <c r="G3035" s="380"/>
      <c r="H3035" s="380"/>
    </row>
    <row r="3036" spans="1:8">
      <c r="A3036" s="380"/>
      <c r="B3036" s="380"/>
      <c r="C3036" s="380"/>
      <c r="D3036" s="380"/>
      <c r="E3036" s="380"/>
      <c r="F3036" s="380"/>
      <c r="G3036" s="380"/>
      <c r="H3036" s="380"/>
    </row>
    <row r="3037" spans="1:8">
      <c r="A3037" s="380"/>
      <c r="B3037" s="380"/>
      <c r="C3037" s="380"/>
      <c r="D3037" s="380"/>
      <c r="E3037" s="380"/>
      <c r="F3037" s="380"/>
      <c r="G3037" s="380"/>
      <c r="H3037" s="380"/>
    </row>
    <row r="3038" spans="1:8">
      <c r="A3038" s="380"/>
      <c r="B3038" s="380"/>
      <c r="C3038" s="380"/>
      <c r="D3038" s="380"/>
      <c r="E3038" s="380"/>
      <c r="F3038" s="380"/>
      <c r="G3038" s="380"/>
      <c r="H3038" s="380"/>
    </row>
    <row r="3039" spans="1:8">
      <c r="A3039" s="380"/>
      <c r="B3039" s="380"/>
      <c r="C3039" s="380"/>
      <c r="D3039" s="380"/>
      <c r="E3039" s="380"/>
      <c r="F3039" s="380"/>
      <c r="G3039" s="380"/>
      <c r="H3039" s="380"/>
    </row>
    <row r="3040" spans="1:8">
      <c r="A3040" s="380"/>
      <c r="B3040" s="380"/>
      <c r="C3040" s="380"/>
      <c r="D3040" s="380"/>
      <c r="E3040" s="380"/>
      <c r="F3040" s="380"/>
      <c r="G3040" s="380"/>
      <c r="H3040" s="380"/>
    </row>
    <row r="3041" spans="1:8">
      <c r="A3041" s="380"/>
      <c r="B3041" s="380"/>
      <c r="C3041" s="380"/>
      <c r="D3041" s="380"/>
      <c r="E3041" s="380"/>
      <c r="F3041" s="380"/>
      <c r="G3041" s="380"/>
      <c r="H3041" s="380"/>
    </row>
    <row r="3042" spans="1:8">
      <c r="A3042" s="380"/>
      <c r="B3042" s="380"/>
      <c r="C3042" s="380"/>
      <c r="D3042" s="380"/>
      <c r="E3042" s="380"/>
      <c r="F3042" s="380"/>
      <c r="G3042" s="380"/>
      <c r="H3042" s="380"/>
    </row>
    <row r="3043" spans="1:8">
      <c r="A3043" s="380"/>
      <c r="B3043" s="380"/>
      <c r="C3043" s="380"/>
      <c r="D3043" s="380"/>
      <c r="E3043" s="380"/>
      <c r="F3043" s="380"/>
      <c r="G3043" s="380"/>
      <c r="H3043" s="380"/>
    </row>
    <row r="3044" spans="1:8">
      <c r="A3044" s="380"/>
      <c r="B3044" s="380"/>
      <c r="C3044" s="380"/>
      <c r="D3044" s="380"/>
      <c r="E3044" s="380"/>
      <c r="F3044" s="380"/>
      <c r="G3044" s="380"/>
      <c r="H3044" s="380"/>
    </row>
    <row r="3045" spans="1:8">
      <c r="A3045" s="380"/>
      <c r="B3045" s="380"/>
      <c r="C3045" s="380"/>
      <c r="D3045" s="380"/>
      <c r="E3045" s="380"/>
      <c r="F3045" s="380"/>
      <c r="G3045" s="380"/>
      <c r="H3045" s="380"/>
    </row>
    <row r="3046" spans="1:8">
      <c r="A3046" s="380"/>
      <c r="B3046" s="380"/>
      <c r="C3046" s="380"/>
      <c r="D3046" s="380"/>
      <c r="E3046" s="380"/>
      <c r="F3046" s="380"/>
      <c r="G3046" s="380"/>
      <c r="H3046" s="380"/>
    </row>
    <row r="3047" spans="1:8">
      <c r="A3047" s="380"/>
      <c r="B3047" s="380"/>
      <c r="C3047" s="380"/>
      <c r="D3047" s="380"/>
      <c r="E3047" s="380"/>
      <c r="F3047" s="380"/>
      <c r="G3047" s="380"/>
      <c r="H3047" s="380"/>
    </row>
    <row r="3048" spans="1:8">
      <c r="A3048" s="380"/>
      <c r="B3048" s="380"/>
      <c r="C3048" s="380"/>
      <c r="D3048" s="380"/>
      <c r="E3048" s="380"/>
      <c r="F3048" s="380"/>
      <c r="G3048" s="380"/>
      <c r="H3048" s="380"/>
    </row>
    <row r="3049" spans="1:8">
      <c r="A3049" s="380"/>
      <c r="B3049" s="380"/>
      <c r="C3049" s="380"/>
      <c r="D3049" s="380"/>
      <c r="E3049" s="380"/>
      <c r="F3049" s="380"/>
      <c r="G3049" s="380"/>
      <c r="H3049" s="380"/>
    </row>
    <row r="3050" spans="1:8">
      <c r="A3050" s="380"/>
      <c r="B3050" s="380"/>
      <c r="C3050" s="380"/>
      <c r="D3050" s="380"/>
      <c r="E3050" s="380"/>
      <c r="F3050" s="380"/>
      <c r="G3050" s="380"/>
      <c r="H3050" s="380"/>
    </row>
    <row r="3051" spans="1:8">
      <c r="A3051" s="380"/>
      <c r="B3051" s="380"/>
      <c r="C3051" s="380"/>
      <c r="D3051" s="380"/>
      <c r="E3051" s="380"/>
      <c r="F3051" s="380"/>
      <c r="G3051" s="380"/>
      <c r="H3051" s="380"/>
    </row>
    <row r="3052" spans="1:8">
      <c r="A3052" s="380"/>
      <c r="B3052" s="380"/>
      <c r="C3052" s="380"/>
      <c r="D3052" s="380"/>
      <c r="E3052" s="380"/>
      <c r="F3052" s="380"/>
      <c r="G3052" s="380"/>
      <c r="H3052" s="380"/>
    </row>
    <row r="3053" spans="1:8">
      <c r="A3053" s="380"/>
      <c r="B3053" s="380"/>
      <c r="C3053" s="380"/>
      <c r="D3053" s="380"/>
      <c r="E3053" s="380"/>
      <c r="F3053" s="380"/>
      <c r="G3053" s="380"/>
      <c r="H3053" s="380"/>
    </row>
    <row r="3054" spans="1:8">
      <c r="A3054" s="380"/>
      <c r="B3054" s="380"/>
      <c r="C3054" s="380"/>
      <c r="D3054" s="380"/>
      <c r="E3054" s="380"/>
      <c r="F3054" s="380"/>
      <c r="G3054" s="380"/>
      <c r="H3054" s="380"/>
    </row>
    <row r="3055" spans="1:8">
      <c r="A3055" s="380"/>
      <c r="B3055" s="380"/>
      <c r="C3055" s="380"/>
      <c r="D3055" s="380"/>
      <c r="E3055" s="380"/>
      <c r="F3055" s="380"/>
      <c r="G3055" s="380"/>
      <c r="H3055" s="380"/>
    </row>
    <row r="3056" spans="1:8">
      <c r="A3056" s="380"/>
      <c r="B3056" s="380"/>
      <c r="C3056" s="380"/>
      <c r="D3056" s="380"/>
      <c r="E3056" s="380"/>
      <c r="F3056" s="380"/>
      <c r="G3056" s="380"/>
      <c r="H3056" s="380"/>
    </row>
    <row r="3057" spans="1:8">
      <c r="A3057" s="380"/>
      <c r="B3057" s="380"/>
      <c r="C3057" s="380"/>
      <c r="D3057" s="380"/>
      <c r="E3057" s="380"/>
      <c r="F3057" s="380"/>
      <c r="G3057" s="380"/>
      <c r="H3057" s="380"/>
    </row>
    <row r="3058" spans="1:8">
      <c r="A3058" s="380"/>
      <c r="B3058" s="380"/>
      <c r="C3058" s="380"/>
      <c r="D3058" s="380"/>
      <c r="E3058" s="380"/>
      <c r="F3058" s="380"/>
      <c r="G3058" s="380"/>
      <c r="H3058" s="380"/>
    </row>
    <row r="3059" spans="1:8">
      <c r="A3059" s="380"/>
      <c r="B3059" s="380"/>
      <c r="C3059" s="380"/>
      <c r="D3059" s="380"/>
      <c r="E3059" s="380"/>
      <c r="F3059" s="380"/>
      <c r="G3059" s="380"/>
      <c r="H3059" s="380"/>
    </row>
    <row r="3060" spans="1:8">
      <c r="A3060" s="380"/>
      <c r="B3060" s="380"/>
      <c r="C3060" s="380"/>
      <c r="D3060" s="380"/>
      <c r="E3060" s="380"/>
      <c r="F3060" s="380"/>
      <c r="G3060" s="380"/>
      <c r="H3060" s="380"/>
    </row>
    <row r="3061" spans="1:8">
      <c r="A3061" s="380"/>
      <c r="B3061" s="380"/>
      <c r="C3061" s="380"/>
      <c r="D3061" s="380"/>
      <c r="E3061" s="380"/>
      <c r="F3061" s="380"/>
      <c r="G3061" s="380"/>
      <c r="H3061" s="380"/>
    </row>
    <row r="3062" spans="1:8">
      <c r="A3062" s="380"/>
      <c r="B3062" s="380"/>
      <c r="C3062" s="380"/>
      <c r="D3062" s="380"/>
      <c r="E3062" s="380"/>
      <c r="F3062" s="380"/>
      <c r="G3062" s="380"/>
      <c r="H3062" s="380"/>
    </row>
    <row r="3063" spans="1:8">
      <c r="A3063" s="380"/>
      <c r="B3063" s="380"/>
      <c r="C3063" s="380"/>
      <c r="D3063" s="380"/>
      <c r="E3063" s="380"/>
      <c r="F3063" s="380"/>
      <c r="G3063" s="380"/>
      <c r="H3063" s="380"/>
    </row>
    <row r="3064" spans="1:8">
      <c r="A3064" s="380"/>
      <c r="B3064" s="380"/>
      <c r="C3064" s="380"/>
      <c r="D3064" s="380"/>
      <c r="E3064" s="380"/>
      <c r="F3064" s="380"/>
      <c r="G3064" s="380"/>
      <c r="H3064" s="380"/>
    </row>
    <row r="3065" spans="1:8">
      <c r="A3065" s="380"/>
      <c r="B3065" s="380"/>
      <c r="C3065" s="380"/>
      <c r="D3065" s="380"/>
      <c r="E3065" s="380"/>
      <c r="F3065" s="380"/>
      <c r="G3065" s="380"/>
      <c r="H3065" s="380"/>
    </row>
    <row r="3066" spans="1:8">
      <c r="A3066" s="380"/>
      <c r="B3066" s="380"/>
      <c r="C3066" s="380"/>
      <c r="D3066" s="380"/>
      <c r="E3066" s="380"/>
      <c r="F3066" s="380"/>
      <c r="G3066" s="380"/>
      <c r="H3066" s="380"/>
    </row>
    <row r="3067" spans="1:8">
      <c r="A3067" s="380"/>
      <c r="B3067" s="380"/>
      <c r="C3067" s="380"/>
      <c r="D3067" s="380"/>
      <c r="E3067" s="380"/>
      <c r="F3067" s="380"/>
      <c r="G3067" s="380"/>
      <c r="H3067" s="380"/>
    </row>
    <row r="3068" spans="1:8">
      <c r="A3068" s="380"/>
      <c r="B3068" s="380"/>
      <c r="C3068" s="380"/>
      <c r="D3068" s="380"/>
      <c r="E3068" s="380"/>
      <c r="F3068" s="380"/>
      <c r="G3068" s="380"/>
      <c r="H3068" s="380"/>
    </row>
    <row r="3069" spans="1:8">
      <c r="A3069" s="380"/>
      <c r="B3069" s="380"/>
      <c r="C3069" s="380"/>
      <c r="D3069" s="380"/>
      <c r="E3069" s="380"/>
      <c r="F3069" s="380"/>
      <c r="G3069" s="380"/>
      <c r="H3069" s="380"/>
    </row>
    <row r="3070" spans="1:8">
      <c r="A3070" s="380"/>
      <c r="B3070" s="380"/>
      <c r="C3070" s="380"/>
      <c r="D3070" s="380"/>
      <c r="E3070" s="380"/>
      <c r="F3070" s="380"/>
      <c r="G3070" s="380"/>
      <c r="H3070" s="380"/>
    </row>
    <row r="3071" spans="1:8">
      <c r="A3071" s="380"/>
      <c r="B3071" s="380"/>
      <c r="C3071" s="380"/>
      <c r="D3071" s="380"/>
      <c r="E3071" s="380"/>
      <c r="F3071" s="380"/>
      <c r="G3071" s="380"/>
      <c r="H3071" s="380"/>
    </row>
    <row r="3072" spans="1:8">
      <c r="A3072" s="380"/>
      <c r="B3072" s="380"/>
      <c r="C3072" s="380"/>
      <c r="D3072" s="380"/>
      <c r="E3072" s="380"/>
      <c r="F3072" s="380"/>
      <c r="G3072" s="380"/>
      <c r="H3072" s="380"/>
    </row>
    <row r="3073" spans="1:8">
      <c r="A3073" s="380"/>
      <c r="B3073" s="380"/>
      <c r="C3073" s="380"/>
      <c r="D3073" s="380"/>
      <c r="E3073" s="380"/>
      <c r="F3073" s="380"/>
      <c r="G3073" s="380"/>
      <c r="H3073" s="380"/>
    </row>
    <row r="3074" spans="1:8">
      <c r="A3074" s="380"/>
      <c r="B3074" s="380"/>
      <c r="C3074" s="380"/>
      <c r="D3074" s="380"/>
      <c r="E3074" s="380"/>
      <c r="F3074" s="380"/>
      <c r="G3074" s="380"/>
      <c r="H3074" s="380"/>
    </row>
    <row r="3075" spans="1:8">
      <c r="A3075" s="380"/>
      <c r="B3075" s="380"/>
      <c r="C3075" s="380"/>
      <c r="D3075" s="380"/>
      <c r="E3075" s="380"/>
      <c r="F3075" s="380"/>
      <c r="G3075" s="380"/>
      <c r="H3075" s="380"/>
    </row>
    <row r="3076" spans="1:8">
      <c r="A3076" s="380"/>
      <c r="B3076" s="380"/>
      <c r="C3076" s="380"/>
      <c r="D3076" s="380"/>
      <c r="E3076" s="380"/>
      <c r="F3076" s="380"/>
      <c r="G3076" s="380"/>
      <c r="H3076" s="380"/>
    </row>
    <row r="3077" spans="1:8">
      <c r="A3077" s="380"/>
      <c r="B3077" s="380"/>
      <c r="C3077" s="380"/>
      <c r="D3077" s="380"/>
      <c r="E3077" s="380"/>
      <c r="F3077" s="380"/>
      <c r="G3077" s="380"/>
      <c r="H3077" s="380"/>
    </row>
    <row r="3078" spans="1:8">
      <c r="A3078" s="380"/>
      <c r="B3078" s="380"/>
      <c r="C3078" s="380"/>
      <c r="D3078" s="380"/>
      <c r="E3078" s="380"/>
      <c r="F3078" s="380"/>
      <c r="G3078" s="380"/>
      <c r="H3078" s="380"/>
    </row>
    <row r="3079" spans="1:8">
      <c r="A3079" s="380"/>
      <c r="B3079" s="380"/>
      <c r="C3079" s="380"/>
      <c r="D3079" s="380"/>
      <c r="E3079" s="380"/>
      <c r="F3079" s="380"/>
      <c r="G3079" s="380"/>
      <c r="H3079" s="380"/>
    </row>
    <row r="3080" spans="1:8">
      <c r="A3080" s="380"/>
      <c r="B3080" s="380"/>
      <c r="C3080" s="380"/>
      <c r="D3080" s="380"/>
      <c r="E3080" s="380"/>
      <c r="F3080" s="380"/>
      <c r="G3080" s="380"/>
      <c r="H3080" s="380"/>
    </row>
    <row r="3081" spans="1:8">
      <c r="A3081" s="380"/>
      <c r="B3081" s="380"/>
      <c r="C3081" s="380"/>
      <c r="D3081" s="380"/>
      <c r="E3081" s="380"/>
      <c r="F3081" s="380"/>
      <c r="G3081" s="380"/>
      <c r="H3081" s="380"/>
    </row>
    <row r="3082" spans="1:8">
      <c r="A3082" s="380"/>
      <c r="B3082" s="380"/>
      <c r="C3082" s="380"/>
      <c r="D3082" s="380"/>
      <c r="E3082" s="380"/>
      <c r="F3082" s="380"/>
      <c r="G3082" s="380"/>
      <c r="H3082" s="380"/>
    </row>
    <row r="3083" spans="1:8">
      <c r="A3083" s="380"/>
      <c r="B3083" s="380"/>
      <c r="C3083" s="380"/>
      <c r="D3083" s="380"/>
      <c r="E3083" s="380"/>
      <c r="F3083" s="380"/>
      <c r="G3083" s="380"/>
      <c r="H3083" s="380"/>
    </row>
    <row r="3084" spans="1:8">
      <c r="A3084" s="380"/>
      <c r="B3084" s="380"/>
      <c r="C3084" s="380"/>
      <c r="D3084" s="380"/>
      <c r="E3084" s="380"/>
      <c r="F3084" s="380"/>
      <c r="G3084" s="380"/>
      <c r="H3084" s="380"/>
    </row>
    <row r="3085" spans="1:8">
      <c r="A3085" s="380"/>
      <c r="B3085" s="380"/>
      <c r="C3085" s="380"/>
      <c r="D3085" s="380"/>
      <c r="E3085" s="380"/>
      <c r="F3085" s="380"/>
      <c r="G3085" s="380"/>
      <c r="H3085" s="380"/>
    </row>
    <row r="3086" spans="1:8">
      <c r="A3086" s="380"/>
      <c r="B3086" s="380"/>
      <c r="C3086" s="380"/>
      <c r="D3086" s="380"/>
      <c r="E3086" s="380"/>
      <c r="F3086" s="380"/>
      <c r="G3086" s="380"/>
      <c r="H3086" s="380"/>
    </row>
    <row r="3087" spans="1:8">
      <c r="A3087" s="380"/>
      <c r="B3087" s="380"/>
      <c r="C3087" s="380"/>
      <c r="D3087" s="380"/>
      <c r="E3087" s="380"/>
      <c r="F3087" s="380"/>
      <c r="G3087" s="380"/>
      <c r="H3087" s="380"/>
    </row>
    <row r="3088" spans="1:8">
      <c r="A3088" s="380"/>
      <c r="B3088" s="380"/>
      <c r="C3088" s="380"/>
      <c r="D3088" s="380"/>
      <c r="E3088" s="380"/>
      <c r="F3088" s="380"/>
      <c r="G3088" s="380"/>
      <c r="H3088" s="380"/>
    </row>
    <row r="3089" spans="1:8">
      <c r="A3089" s="380"/>
      <c r="B3089" s="380"/>
      <c r="C3089" s="380"/>
      <c r="D3089" s="380"/>
      <c r="E3089" s="380"/>
      <c r="F3089" s="380"/>
      <c r="G3089" s="380"/>
      <c r="H3089" s="380"/>
    </row>
    <row r="3090" spans="1:8">
      <c r="A3090" s="380"/>
      <c r="B3090" s="380"/>
      <c r="C3090" s="380"/>
      <c r="D3090" s="380"/>
      <c r="E3090" s="380"/>
      <c r="F3090" s="380"/>
      <c r="G3090" s="380"/>
      <c r="H3090" s="380"/>
    </row>
    <row r="3091" spans="1:8">
      <c r="A3091" s="380"/>
      <c r="B3091" s="380"/>
      <c r="C3091" s="380"/>
      <c r="D3091" s="380"/>
      <c r="E3091" s="380"/>
      <c r="F3091" s="380"/>
      <c r="G3091" s="380"/>
      <c r="H3091" s="380"/>
    </row>
    <row r="3092" spans="1:8">
      <c r="A3092" s="380"/>
      <c r="B3092" s="380"/>
      <c r="C3092" s="380"/>
      <c r="D3092" s="380"/>
      <c r="E3092" s="380"/>
      <c r="F3092" s="380"/>
      <c r="G3092" s="380"/>
      <c r="H3092" s="380"/>
    </row>
    <row r="3093" spans="1:8">
      <c r="A3093" s="380"/>
      <c r="B3093" s="380"/>
      <c r="C3093" s="380"/>
      <c r="D3093" s="380"/>
      <c r="E3093" s="380"/>
      <c r="F3093" s="380"/>
      <c r="G3093" s="380"/>
      <c r="H3093" s="380"/>
    </row>
    <row r="3094" spans="1:8">
      <c r="A3094" s="380"/>
      <c r="B3094" s="380"/>
      <c r="C3094" s="380"/>
      <c r="D3094" s="380"/>
      <c r="E3094" s="380"/>
      <c r="F3094" s="380"/>
      <c r="G3094" s="380"/>
      <c r="H3094" s="380"/>
    </row>
    <row r="3095" spans="1:8">
      <c r="A3095" s="380"/>
      <c r="B3095" s="380"/>
      <c r="C3095" s="380"/>
      <c r="D3095" s="380"/>
      <c r="E3095" s="380"/>
      <c r="F3095" s="380"/>
      <c r="G3095" s="380"/>
      <c r="H3095" s="380"/>
    </row>
    <row r="3096" spans="1:8">
      <c r="A3096" s="380"/>
      <c r="B3096" s="380"/>
      <c r="C3096" s="380"/>
      <c r="D3096" s="380"/>
      <c r="E3096" s="380"/>
      <c r="F3096" s="380"/>
      <c r="G3096" s="380"/>
      <c r="H3096" s="380"/>
    </row>
    <row r="3097" spans="1:8">
      <c r="A3097" s="380"/>
      <c r="B3097" s="380"/>
      <c r="C3097" s="380"/>
      <c r="D3097" s="380"/>
      <c r="E3097" s="380"/>
      <c r="F3097" s="380"/>
      <c r="G3097" s="380"/>
      <c r="H3097" s="380"/>
    </row>
    <row r="3098" spans="1:8">
      <c r="A3098" s="380"/>
      <c r="B3098" s="380"/>
      <c r="C3098" s="380"/>
      <c r="D3098" s="380"/>
      <c r="E3098" s="380"/>
      <c r="F3098" s="380"/>
      <c r="G3098" s="380"/>
      <c r="H3098" s="380"/>
    </row>
    <row r="3099" spans="1:8">
      <c r="A3099" s="380"/>
      <c r="B3099" s="380"/>
      <c r="C3099" s="380"/>
      <c r="D3099" s="380"/>
      <c r="E3099" s="380"/>
      <c r="F3099" s="380"/>
      <c r="G3099" s="380"/>
      <c r="H3099" s="380"/>
    </row>
    <row r="3100" spans="1:8">
      <c r="A3100" s="380"/>
      <c r="B3100" s="380"/>
      <c r="C3100" s="380"/>
      <c r="D3100" s="380"/>
      <c r="E3100" s="380"/>
      <c r="F3100" s="380"/>
      <c r="G3100" s="380"/>
      <c r="H3100" s="380"/>
    </row>
    <row r="3101" spans="1:8">
      <c r="A3101" s="380"/>
      <c r="B3101" s="380"/>
      <c r="C3101" s="380"/>
      <c r="D3101" s="380"/>
      <c r="E3101" s="380"/>
      <c r="F3101" s="380"/>
      <c r="G3101" s="380"/>
      <c r="H3101" s="380"/>
    </row>
    <row r="3102" spans="1:8">
      <c r="A3102" s="380"/>
      <c r="B3102" s="380"/>
      <c r="C3102" s="380"/>
      <c r="D3102" s="380"/>
      <c r="E3102" s="380"/>
      <c r="F3102" s="380"/>
      <c r="G3102" s="380"/>
      <c r="H3102" s="380"/>
    </row>
    <row r="3103" spans="1:8">
      <c r="A3103" s="380"/>
      <c r="B3103" s="380"/>
      <c r="C3103" s="380"/>
      <c r="D3103" s="380"/>
      <c r="E3103" s="380"/>
      <c r="F3103" s="380"/>
      <c r="G3103" s="380"/>
      <c r="H3103" s="380"/>
    </row>
    <row r="3104" spans="1:8">
      <c r="A3104" s="380"/>
      <c r="B3104" s="380"/>
      <c r="C3104" s="380"/>
      <c r="D3104" s="380"/>
      <c r="E3104" s="380"/>
      <c r="F3104" s="380"/>
      <c r="G3104" s="380"/>
      <c r="H3104" s="380"/>
    </row>
    <row r="3105" spans="1:8">
      <c r="A3105" s="380"/>
      <c r="B3105" s="380"/>
      <c r="C3105" s="380"/>
      <c r="D3105" s="380"/>
      <c r="E3105" s="380"/>
      <c r="F3105" s="380"/>
      <c r="G3105" s="380"/>
      <c r="H3105" s="380"/>
    </row>
    <row r="3106" spans="1:8">
      <c r="A3106" s="380"/>
      <c r="B3106" s="380"/>
      <c r="C3106" s="380"/>
      <c r="D3106" s="380"/>
      <c r="E3106" s="380"/>
      <c r="F3106" s="380"/>
      <c r="G3106" s="380"/>
      <c r="H3106" s="380"/>
    </row>
    <row r="3107" spans="1:8">
      <c r="A3107" s="380"/>
      <c r="B3107" s="380"/>
      <c r="C3107" s="380"/>
      <c r="D3107" s="380"/>
      <c r="E3107" s="380"/>
      <c r="F3107" s="380"/>
      <c r="G3107" s="380"/>
      <c r="H3107" s="380"/>
    </row>
    <row r="3108" spans="1:8">
      <c r="A3108" s="380"/>
      <c r="B3108" s="380"/>
      <c r="C3108" s="380"/>
      <c r="D3108" s="380"/>
      <c r="E3108" s="380"/>
      <c r="F3108" s="380"/>
      <c r="G3108" s="380"/>
      <c r="H3108" s="380"/>
    </row>
    <row r="3109" spans="1:8">
      <c r="A3109" s="380"/>
      <c r="B3109" s="380"/>
      <c r="C3109" s="380"/>
      <c r="D3109" s="380"/>
      <c r="E3109" s="380"/>
      <c r="F3109" s="380"/>
      <c r="G3109" s="380"/>
      <c r="H3109" s="380"/>
    </row>
    <row r="3110" spans="1:8">
      <c r="A3110" s="380"/>
      <c r="B3110" s="380"/>
      <c r="C3110" s="380"/>
      <c r="D3110" s="380"/>
      <c r="E3110" s="380"/>
      <c r="F3110" s="380"/>
      <c r="G3110" s="380"/>
      <c r="H3110" s="380"/>
    </row>
    <row r="3111" spans="1:8">
      <c r="A3111" s="380"/>
      <c r="B3111" s="380"/>
      <c r="C3111" s="380"/>
      <c r="D3111" s="380"/>
      <c r="E3111" s="380"/>
      <c r="F3111" s="380"/>
      <c r="G3111" s="380"/>
      <c r="H3111" s="380"/>
    </row>
    <row r="3112" spans="1:8">
      <c r="A3112" s="380"/>
      <c r="B3112" s="380"/>
      <c r="C3112" s="380"/>
      <c r="D3112" s="380"/>
      <c r="E3112" s="380"/>
      <c r="F3112" s="380"/>
      <c r="G3112" s="380"/>
      <c r="H3112" s="380"/>
    </row>
    <row r="3113" spans="1:8">
      <c r="A3113" s="380"/>
      <c r="B3113" s="380"/>
      <c r="C3113" s="380"/>
      <c r="D3113" s="380"/>
      <c r="E3113" s="380"/>
      <c r="F3113" s="380"/>
      <c r="G3113" s="380"/>
      <c r="H3113" s="380"/>
    </row>
    <row r="3114" spans="1:8">
      <c r="A3114" s="380"/>
      <c r="B3114" s="380"/>
      <c r="C3114" s="380"/>
      <c r="D3114" s="380"/>
      <c r="E3114" s="380"/>
      <c r="F3114" s="380"/>
      <c r="G3114" s="380"/>
      <c r="H3114" s="380"/>
    </row>
    <row r="3115" spans="1:8">
      <c r="A3115" s="380"/>
      <c r="B3115" s="380"/>
      <c r="C3115" s="380"/>
      <c r="D3115" s="380"/>
      <c r="E3115" s="380"/>
      <c r="F3115" s="380"/>
      <c r="G3115" s="380"/>
      <c r="H3115" s="380"/>
    </row>
    <row r="3116" spans="1:8">
      <c r="A3116" s="380"/>
      <c r="B3116" s="380"/>
      <c r="C3116" s="380"/>
      <c r="D3116" s="380"/>
      <c r="E3116" s="380"/>
      <c r="F3116" s="380"/>
      <c r="G3116" s="380"/>
      <c r="H3116" s="380"/>
    </row>
    <row r="3117" spans="1:8">
      <c r="A3117" s="380"/>
      <c r="B3117" s="380"/>
      <c r="C3117" s="380"/>
      <c r="D3117" s="380"/>
      <c r="E3117" s="380"/>
      <c r="F3117" s="380"/>
      <c r="G3117" s="380"/>
      <c r="H3117" s="380"/>
    </row>
    <row r="3118" spans="1:8">
      <c r="A3118" s="380"/>
      <c r="B3118" s="380"/>
      <c r="C3118" s="380"/>
      <c r="D3118" s="380"/>
      <c r="E3118" s="380"/>
      <c r="F3118" s="380"/>
      <c r="G3118" s="380"/>
      <c r="H3118" s="380"/>
    </row>
    <row r="3119" spans="1:8">
      <c r="A3119" s="380"/>
      <c r="B3119" s="380"/>
      <c r="C3119" s="380"/>
      <c r="D3119" s="380"/>
      <c r="E3119" s="380"/>
      <c r="F3119" s="380"/>
      <c r="G3119" s="380"/>
      <c r="H3119" s="380"/>
    </row>
    <row r="3120" spans="1:8">
      <c r="A3120" s="380"/>
      <c r="B3120" s="380"/>
      <c r="C3120" s="380"/>
      <c r="D3120" s="380"/>
      <c r="E3120" s="380"/>
      <c r="F3120" s="380"/>
      <c r="G3120" s="380"/>
      <c r="H3120" s="380"/>
    </row>
    <row r="3121" spans="1:8">
      <c r="A3121" s="380"/>
      <c r="B3121" s="380"/>
      <c r="C3121" s="380"/>
      <c r="D3121" s="380"/>
      <c r="E3121" s="380"/>
      <c r="F3121" s="380"/>
      <c r="G3121" s="380"/>
      <c r="H3121" s="380"/>
    </row>
    <row r="3122" spans="1:8">
      <c r="A3122" s="380"/>
      <c r="B3122" s="380"/>
      <c r="C3122" s="380"/>
      <c r="D3122" s="380"/>
      <c r="E3122" s="380"/>
      <c r="F3122" s="380"/>
      <c r="G3122" s="380"/>
      <c r="H3122" s="380"/>
    </row>
    <row r="3123" spans="1:8">
      <c r="A3123" s="380"/>
      <c r="B3123" s="380"/>
      <c r="C3123" s="380"/>
      <c r="D3123" s="380"/>
      <c r="E3123" s="380"/>
      <c r="F3123" s="380"/>
      <c r="G3123" s="380"/>
      <c r="H3123" s="380"/>
    </row>
    <row r="3124" spans="1:8">
      <c r="A3124" s="380"/>
      <c r="B3124" s="380"/>
      <c r="C3124" s="380"/>
      <c r="D3124" s="380"/>
      <c r="E3124" s="380"/>
      <c r="F3124" s="380"/>
      <c r="G3124" s="380"/>
      <c r="H3124" s="380"/>
    </row>
    <row r="3125" spans="1:8">
      <c r="A3125" s="380"/>
      <c r="B3125" s="380"/>
      <c r="C3125" s="380"/>
      <c r="D3125" s="380"/>
      <c r="E3125" s="380"/>
      <c r="F3125" s="380"/>
      <c r="G3125" s="380"/>
      <c r="H3125" s="380"/>
    </row>
    <row r="3126" spans="1:8">
      <c r="A3126" s="380"/>
      <c r="B3126" s="380"/>
      <c r="C3126" s="380"/>
      <c r="D3126" s="380"/>
      <c r="E3126" s="380"/>
      <c r="F3126" s="380"/>
      <c r="G3126" s="380"/>
      <c r="H3126" s="380"/>
    </row>
    <row r="3127" spans="1:8">
      <c r="A3127" s="380"/>
      <c r="B3127" s="380"/>
      <c r="C3127" s="380"/>
      <c r="D3127" s="380"/>
      <c r="E3127" s="380"/>
      <c r="F3127" s="380"/>
      <c r="G3127" s="380"/>
      <c r="H3127" s="380"/>
    </row>
    <row r="3128" spans="1:8">
      <c r="A3128" s="380"/>
      <c r="B3128" s="380"/>
      <c r="C3128" s="380"/>
      <c r="D3128" s="380"/>
      <c r="E3128" s="380"/>
      <c r="F3128" s="380"/>
      <c r="G3128" s="380"/>
      <c r="H3128" s="380"/>
    </row>
    <row r="3129" spans="1:8">
      <c r="A3129" s="380"/>
      <c r="B3129" s="380"/>
      <c r="C3129" s="380"/>
      <c r="D3129" s="380"/>
      <c r="E3129" s="380"/>
      <c r="F3129" s="380"/>
      <c r="G3129" s="380"/>
      <c r="H3129" s="380"/>
    </row>
    <row r="3130" spans="1:8">
      <c r="A3130" s="380"/>
      <c r="B3130" s="380"/>
      <c r="C3130" s="380"/>
      <c r="D3130" s="380"/>
      <c r="E3130" s="380"/>
      <c r="F3130" s="380"/>
      <c r="G3130" s="380"/>
      <c r="H3130" s="380"/>
    </row>
    <row r="3131" spans="1:8">
      <c r="A3131" s="380"/>
      <c r="B3131" s="380"/>
      <c r="C3131" s="380"/>
      <c r="D3131" s="380"/>
      <c r="E3131" s="380"/>
      <c r="F3131" s="380"/>
      <c r="G3131" s="380"/>
      <c r="H3131" s="380"/>
    </row>
    <row r="3132" spans="1:8">
      <c r="A3132" s="380"/>
      <c r="B3132" s="380"/>
      <c r="C3132" s="380"/>
      <c r="D3132" s="380"/>
      <c r="E3132" s="380"/>
      <c r="F3132" s="380"/>
      <c r="G3132" s="380"/>
      <c r="H3132" s="380"/>
    </row>
    <row r="3133" spans="1:8">
      <c r="A3133" s="380"/>
      <c r="B3133" s="380"/>
      <c r="C3133" s="380"/>
      <c r="D3133" s="380"/>
      <c r="E3133" s="380"/>
      <c r="F3133" s="380"/>
      <c r="G3133" s="380"/>
      <c r="H3133" s="380"/>
    </row>
    <row r="3134" spans="1:8">
      <c r="A3134" s="380"/>
      <c r="B3134" s="380"/>
      <c r="C3134" s="380"/>
      <c r="D3134" s="380"/>
      <c r="E3134" s="380"/>
      <c r="F3134" s="380"/>
      <c r="G3134" s="380"/>
      <c r="H3134" s="380"/>
    </row>
    <row r="3135" spans="1:8">
      <c r="A3135" s="380"/>
      <c r="B3135" s="380"/>
      <c r="C3135" s="380"/>
      <c r="D3135" s="380"/>
      <c r="E3135" s="380"/>
      <c r="F3135" s="380"/>
      <c r="G3135" s="380"/>
      <c r="H3135" s="380"/>
    </row>
    <row r="3136" spans="1:8">
      <c r="A3136" s="380"/>
      <c r="B3136" s="380"/>
      <c r="C3136" s="380"/>
      <c r="D3136" s="380"/>
      <c r="E3136" s="380"/>
      <c r="F3136" s="380"/>
      <c r="G3136" s="380"/>
      <c r="H3136" s="380"/>
    </row>
    <row r="3137" spans="1:8">
      <c r="A3137" s="380"/>
      <c r="B3137" s="380"/>
      <c r="C3137" s="380"/>
      <c r="D3137" s="380"/>
      <c r="E3137" s="380"/>
      <c r="F3137" s="380"/>
      <c r="G3137" s="380"/>
      <c r="H3137" s="380"/>
    </row>
    <row r="3138" spans="1:8">
      <c r="A3138" s="380"/>
      <c r="B3138" s="380"/>
      <c r="C3138" s="380"/>
      <c r="D3138" s="380"/>
      <c r="E3138" s="380"/>
      <c r="F3138" s="380"/>
      <c r="G3138" s="380"/>
      <c r="H3138" s="380"/>
    </row>
    <row r="3139" spans="1:8">
      <c r="A3139" s="380"/>
      <c r="B3139" s="380"/>
      <c r="C3139" s="380"/>
      <c r="D3139" s="380"/>
      <c r="E3139" s="380"/>
      <c r="F3139" s="380"/>
      <c r="G3139" s="380"/>
      <c r="H3139" s="380"/>
    </row>
    <row r="3140" spans="1:8">
      <c r="A3140" s="380"/>
      <c r="B3140" s="380"/>
      <c r="C3140" s="380"/>
      <c r="D3140" s="380"/>
      <c r="E3140" s="380"/>
      <c r="F3140" s="380"/>
      <c r="G3140" s="380"/>
      <c r="H3140" s="380"/>
    </row>
    <row r="3141" spans="1:8">
      <c r="A3141" s="380"/>
      <c r="B3141" s="380"/>
      <c r="C3141" s="380"/>
      <c r="D3141" s="380"/>
      <c r="E3141" s="380"/>
      <c r="F3141" s="380"/>
      <c r="G3141" s="380"/>
      <c r="H3141" s="380"/>
    </row>
    <row r="3142" spans="1:8">
      <c r="A3142" s="380"/>
      <c r="B3142" s="380"/>
      <c r="C3142" s="380"/>
      <c r="D3142" s="380"/>
      <c r="E3142" s="380"/>
      <c r="F3142" s="380"/>
      <c r="G3142" s="380"/>
      <c r="H3142" s="380"/>
    </row>
    <row r="3143" spans="1:8">
      <c r="A3143" s="380"/>
      <c r="B3143" s="380"/>
      <c r="C3143" s="380"/>
      <c r="D3143" s="380"/>
      <c r="E3143" s="380"/>
      <c r="F3143" s="380"/>
      <c r="G3143" s="380"/>
      <c r="H3143" s="380"/>
    </row>
    <row r="3144" spans="1:8">
      <c r="A3144" s="380"/>
      <c r="B3144" s="380"/>
      <c r="C3144" s="380"/>
      <c r="D3144" s="380"/>
      <c r="E3144" s="380"/>
      <c r="F3144" s="380"/>
      <c r="G3144" s="380"/>
      <c r="H3144" s="380"/>
    </row>
    <row r="3145" spans="1:8">
      <c r="A3145" s="380"/>
      <c r="B3145" s="380"/>
      <c r="C3145" s="380"/>
      <c r="D3145" s="380"/>
      <c r="E3145" s="380"/>
      <c r="F3145" s="380"/>
      <c r="G3145" s="380"/>
      <c r="H3145" s="380"/>
    </row>
    <row r="3146" spans="1:8">
      <c r="A3146" s="380"/>
      <c r="B3146" s="380"/>
      <c r="C3146" s="380"/>
      <c r="D3146" s="380"/>
      <c r="E3146" s="380"/>
      <c r="F3146" s="380"/>
      <c r="G3146" s="380"/>
      <c r="H3146" s="380"/>
    </row>
    <row r="3147" spans="1:8">
      <c r="A3147" s="380"/>
      <c r="B3147" s="380"/>
      <c r="C3147" s="380"/>
      <c r="D3147" s="380"/>
      <c r="E3147" s="380"/>
      <c r="F3147" s="380"/>
      <c r="G3147" s="380"/>
      <c r="H3147" s="380"/>
    </row>
    <row r="3148" spans="1:8">
      <c r="A3148" s="380"/>
      <c r="B3148" s="380"/>
      <c r="C3148" s="380"/>
      <c r="D3148" s="380"/>
      <c r="E3148" s="380"/>
      <c r="F3148" s="380"/>
      <c r="G3148" s="380"/>
      <c r="H3148" s="380"/>
    </row>
    <row r="3149" spans="1:8">
      <c r="A3149" s="380"/>
      <c r="B3149" s="380"/>
      <c r="C3149" s="380"/>
      <c r="D3149" s="380"/>
      <c r="E3149" s="380"/>
      <c r="F3149" s="380"/>
      <c r="G3149" s="380"/>
      <c r="H3149" s="380"/>
    </row>
    <row r="3150" spans="1:8">
      <c r="A3150" s="380"/>
      <c r="B3150" s="380"/>
      <c r="C3150" s="380"/>
      <c r="D3150" s="380"/>
      <c r="E3150" s="380"/>
      <c r="F3150" s="380"/>
      <c r="G3150" s="380"/>
      <c r="H3150" s="380"/>
    </row>
    <row r="3151" spans="1:8">
      <c r="A3151" s="380"/>
      <c r="B3151" s="380"/>
      <c r="C3151" s="380"/>
      <c r="D3151" s="380"/>
      <c r="E3151" s="380"/>
      <c r="F3151" s="380"/>
      <c r="G3151" s="380"/>
      <c r="H3151" s="380"/>
    </row>
    <row r="3152" spans="1:8">
      <c r="A3152" s="380"/>
      <c r="B3152" s="380"/>
      <c r="C3152" s="380"/>
      <c r="D3152" s="380"/>
      <c r="E3152" s="380"/>
      <c r="F3152" s="380"/>
      <c r="G3152" s="380"/>
      <c r="H3152" s="380"/>
    </row>
    <row r="3153" spans="1:8">
      <c r="A3153" s="380"/>
      <c r="B3153" s="380"/>
      <c r="C3153" s="380"/>
      <c r="D3153" s="380"/>
      <c r="E3153" s="380"/>
      <c r="F3153" s="380"/>
      <c r="G3153" s="380"/>
      <c r="H3153" s="380"/>
    </row>
    <row r="3154" spans="1:8">
      <c r="A3154" s="380"/>
      <c r="B3154" s="380"/>
      <c r="C3154" s="380"/>
      <c r="D3154" s="380"/>
      <c r="E3154" s="380"/>
      <c r="F3154" s="380"/>
      <c r="G3154" s="380"/>
      <c r="H3154" s="380"/>
    </row>
    <row r="3155" spans="1:8">
      <c r="A3155" s="380"/>
      <c r="B3155" s="380"/>
      <c r="C3155" s="380"/>
      <c r="D3155" s="380"/>
      <c r="E3155" s="380"/>
      <c r="F3155" s="380"/>
      <c r="G3155" s="380"/>
      <c r="H3155" s="380"/>
    </row>
    <row r="3156" spans="1:8">
      <c r="A3156" s="380"/>
      <c r="B3156" s="380"/>
      <c r="C3156" s="380"/>
      <c r="D3156" s="380"/>
      <c r="E3156" s="380"/>
      <c r="F3156" s="380"/>
      <c r="G3156" s="380"/>
      <c r="H3156" s="380"/>
    </row>
    <row r="3157" spans="1:8">
      <c r="A3157" s="380"/>
      <c r="B3157" s="380"/>
      <c r="C3157" s="380"/>
      <c r="D3157" s="380"/>
      <c r="E3157" s="380"/>
      <c r="F3157" s="380"/>
      <c r="G3157" s="380"/>
      <c r="H3157" s="380"/>
    </row>
    <row r="3158" spans="1:8">
      <c r="A3158" s="380"/>
      <c r="B3158" s="380"/>
      <c r="C3158" s="380"/>
      <c r="D3158" s="380"/>
      <c r="E3158" s="380"/>
      <c r="F3158" s="380"/>
      <c r="G3158" s="380"/>
      <c r="H3158" s="380"/>
    </row>
    <row r="3159" spans="1:8">
      <c r="A3159" s="380"/>
      <c r="B3159" s="380"/>
      <c r="C3159" s="380"/>
      <c r="D3159" s="380"/>
      <c r="E3159" s="380"/>
      <c r="F3159" s="380"/>
      <c r="G3159" s="380"/>
      <c r="H3159" s="380"/>
    </row>
    <row r="3160" spans="1:8">
      <c r="A3160" s="380"/>
      <c r="B3160" s="380"/>
      <c r="C3160" s="380"/>
      <c r="D3160" s="380"/>
      <c r="E3160" s="380"/>
      <c r="F3160" s="380"/>
      <c r="G3160" s="380"/>
      <c r="H3160" s="380"/>
    </row>
    <row r="3161" spans="1:8">
      <c r="A3161" s="380"/>
      <c r="B3161" s="380"/>
      <c r="C3161" s="380"/>
      <c r="D3161" s="380"/>
      <c r="E3161" s="380"/>
      <c r="F3161" s="380"/>
      <c r="G3161" s="380"/>
      <c r="H3161" s="380"/>
    </row>
    <row r="3162" spans="1:8">
      <c r="A3162" s="380"/>
      <c r="B3162" s="380"/>
      <c r="C3162" s="380"/>
      <c r="D3162" s="380"/>
      <c r="E3162" s="380"/>
      <c r="F3162" s="380"/>
      <c r="G3162" s="380"/>
      <c r="H3162" s="380"/>
    </row>
    <row r="3163" spans="1:8">
      <c r="A3163" s="380"/>
      <c r="B3163" s="380"/>
      <c r="C3163" s="380"/>
      <c r="D3163" s="380"/>
      <c r="E3163" s="380"/>
      <c r="F3163" s="380"/>
      <c r="G3163" s="380"/>
      <c r="H3163" s="380"/>
    </row>
    <row r="3164" spans="1:8">
      <c r="A3164" s="380"/>
      <c r="B3164" s="380"/>
      <c r="C3164" s="380"/>
      <c r="D3164" s="380"/>
      <c r="E3164" s="380"/>
      <c r="F3164" s="380"/>
      <c r="G3164" s="380"/>
      <c r="H3164" s="380"/>
    </row>
    <row r="3165" spans="1:8">
      <c r="A3165" s="380"/>
      <c r="B3165" s="380"/>
      <c r="C3165" s="380"/>
      <c r="D3165" s="380"/>
      <c r="E3165" s="380"/>
      <c r="F3165" s="380"/>
      <c r="G3165" s="380"/>
      <c r="H3165" s="380"/>
    </row>
    <row r="3166" spans="1:8">
      <c r="A3166" s="380"/>
      <c r="B3166" s="380"/>
      <c r="C3166" s="380"/>
      <c r="D3166" s="380"/>
      <c r="E3166" s="380"/>
      <c r="F3166" s="380"/>
      <c r="G3166" s="380"/>
      <c r="H3166" s="380"/>
    </row>
    <row r="3167" spans="1:8">
      <c r="A3167" s="380"/>
      <c r="B3167" s="380"/>
      <c r="C3167" s="380"/>
      <c r="D3167" s="380"/>
      <c r="E3167" s="380"/>
      <c r="F3167" s="380"/>
      <c r="G3167" s="380"/>
      <c r="H3167" s="380"/>
    </row>
    <row r="3168" spans="1:8">
      <c r="A3168" s="380"/>
      <c r="B3168" s="380"/>
      <c r="C3168" s="380"/>
      <c r="D3168" s="380"/>
      <c r="E3168" s="380"/>
      <c r="F3168" s="380"/>
      <c r="G3168" s="380"/>
      <c r="H3168" s="380"/>
    </row>
    <row r="3169" spans="1:8">
      <c r="A3169" s="380"/>
      <c r="B3169" s="380"/>
      <c r="C3169" s="380"/>
      <c r="D3169" s="380"/>
      <c r="E3169" s="380"/>
      <c r="F3169" s="380"/>
      <c r="G3169" s="380"/>
      <c r="H3169" s="380"/>
    </row>
    <row r="3170" spans="1:8">
      <c r="A3170" s="380"/>
      <c r="B3170" s="380"/>
      <c r="C3170" s="380"/>
      <c r="D3170" s="380"/>
      <c r="E3170" s="380"/>
      <c r="F3170" s="380"/>
      <c r="G3170" s="380"/>
      <c r="H3170" s="380"/>
    </row>
    <row r="3171" spans="1:8">
      <c r="A3171" s="380"/>
      <c r="B3171" s="380"/>
      <c r="C3171" s="380"/>
      <c r="D3171" s="380"/>
      <c r="E3171" s="380"/>
      <c r="F3171" s="380"/>
      <c r="G3171" s="380"/>
      <c r="H3171" s="380"/>
    </row>
    <row r="3172" spans="1:8">
      <c r="A3172" s="380"/>
      <c r="B3172" s="380"/>
      <c r="C3172" s="380"/>
      <c r="D3172" s="380"/>
      <c r="E3172" s="380"/>
      <c r="F3172" s="380"/>
      <c r="G3172" s="380"/>
      <c r="H3172" s="380"/>
    </row>
    <row r="3173" spans="1:8">
      <c r="A3173" s="380"/>
      <c r="B3173" s="380"/>
      <c r="C3173" s="380"/>
      <c r="D3173" s="380"/>
      <c r="E3173" s="380"/>
      <c r="F3173" s="380"/>
      <c r="G3173" s="380"/>
      <c r="H3173" s="380"/>
    </row>
    <row r="3174" spans="1:8">
      <c r="A3174" s="380"/>
      <c r="B3174" s="380"/>
      <c r="C3174" s="380"/>
      <c r="D3174" s="380"/>
      <c r="E3174" s="380"/>
      <c r="F3174" s="380"/>
      <c r="G3174" s="380"/>
      <c r="H3174" s="380"/>
    </row>
    <row r="3175" spans="1:8">
      <c r="A3175" s="380"/>
      <c r="B3175" s="380"/>
      <c r="C3175" s="380"/>
      <c r="D3175" s="380"/>
      <c r="E3175" s="380"/>
      <c r="F3175" s="380"/>
      <c r="G3175" s="380"/>
      <c r="H3175" s="380"/>
    </row>
    <row r="3176" spans="1:8">
      <c r="A3176" s="380"/>
      <c r="B3176" s="380"/>
      <c r="C3176" s="380"/>
      <c r="D3176" s="380"/>
      <c r="E3176" s="380"/>
      <c r="F3176" s="380"/>
      <c r="G3176" s="380"/>
      <c r="H3176" s="380"/>
    </row>
    <row r="3177" spans="1:8">
      <c r="A3177" s="380"/>
      <c r="B3177" s="380"/>
      <c r="C3177" s="380"/>
      <c r="D3177" s="380"/>
      <c r="E3177" s="380"/>
      <c r="F3177" s="380"/>
      <c r="G3177" s="380"/>
      <c r="H3177" s="380"/>
    </row>
    <row r="3178" spans="1:8">
      <c r="A3178" s="380"/>
      <c r="B3178" s="380"/>
      <c r="C3178" s="380"/>
      <c r="D3178" s="380"/>
      <c r="E3178" s="380"/>
      <c r="F3178" s="380"/>
      <c r="G3178" s="380"/>
      <c r="H3178" s="380"/>
    </row>
    <row r="3179" spans="1:8">
      <c r="A3179" s="380"/>
      <c r="B3179" s="380"/>
      <c r="C3179" s="380"/>
      <c r="D3179" s="380"/>
      <c r="E3179" s="380"/>
      <c r="F3179" s="380"/>
      <c r="G3179" s="380"/>
      <c r="H3179" s="380"/>
    </row>
    <row r="3180" spans="1:8">
      <c r="A3180" s="380"/>
      <c r="B3180" s="380"/>
      <c r="C3180" s="380"/>
      <c r="D3180" s="380"/>
      <c r="E3180" s="380"/>
      <c r="F3180" s="380"/>
      <c r="G3180" s="380"/>
      <c r="H3180" s="380"/>
    </row>
    <row r="3181" spans="1:8">
      <c r="A3181" s="380"/>
      <c r="B3181" s="380"/>
      <c r="C3181" s="380"/>
      <c r="D3181" s="380"/>
      <c r="E3181" s="380"/>
      <c r="F3181" s="380"/>
      <c r="G3181" s="380"/>
      <c r="H3181" s="380"/>
    </row>
    <row r="3182" spans="1:8">
      <c r="A3182" s="380"/>
      <c r="B3182" s="380"/>
      <c r="C3182" s="380"/>
      <c r="D3182" s="380"/>
      <c r="E3182" s="380"/>
      <c r="F3182" s="380"/>
      <c r="G3182" s="380"/>
      <c r="H3182" s="380"/>
    </row>
    <row r="3183" spans="1:8">
      <c r="A3183" s="380"/>
      <c r="B3183" s="380"/>
      <c r="C3183" s="380"/>
      <c r="D3183" s="380"/>
      <c r="E3183" s="380"/>
      <c r="F3183" s="380"/>
      <c r="G3183" s="380"/>
      <c r="H3183" s="380"/>
    </row>
    <row r="3184" spans="1:8">
      <c r="A3184" s="380"/>
      <c r="B3184" s="380"/>
      <c r="C3184" s="380"/>
      <c r="D3184" s="380"/>
      <c r="E3184" s="380"/>
      <c r="F3184" s="380"/>
      <c r="G3184" s="380"/>
      <c r="H3184" s="380"/>
    </row>
    <row r="3185" spans="1:8">
      <c r="A3185" s="380"/>
      <c r="B3185" s="380"/>
      <c r="C3185" s="380"/>
      <c r="D3185" s="380"/>
      <c r="E3185" s="380"/>
      <c r="F3185" s="380"/>
      <c r="G3185" s="380"/>
      <c r="H3185" s="380"/>
    </row>
    <row r="3186" spans="1:8">
      <c r="A3186" s="380"/>
      <c r="B3186" s="380"/>
      <c r="C3186" s="380"/>
      <c r="D3186" s="380"/>
      <c r="E3186" s="380"/>
      <c r="F3186" s="380"/>
      <c r="G3186" s="380"/>
      <c r="H3186" s="380"/>
    </row>
    <row r="3187" spans="1:8">
      <c r="A3187" s="380"/>
      <c r="B3187" s="380"/>
      <c r="C3187" s="380"/>
      <c r="D3187" s="380"/>
      <c r="E3187" s="380"/>
      <c r="F3187" s="380"/>
      <c r="G3187" s="380"/>
      <c r="H3187" s="380"/>
    </row>
    <row r="3188" spans="1:8">
      <c r="A3188" s="380"/>
      <c r="B3188" s="380"/>
      <c r="C3188" s="380"/>
      <c r="D3188" s="380"/>
      <c r="E3188" s="380"/>
      <c r="F3188" s="380"/>
      <c r="G3188" s="380"/>
      <c r="H3188" s="380"/>
    </row>
    <row r="3189" spans="1:8">
      <c r="A3189" s="380"/>
      <c r="B3189" s="380"/>
      <c r="C3189" s="380"/>
      <c r="D3189" s="380"/>
      <c r="E3189" s="380"/>
      <c r="F3189" s="380"/>
      <c r="G3189" s="380"/>
      <c r="H3189" s="380"/>
    </row>
    <row r="3190" spans="1:8">
      <c r="A3190" s="380"/>
      <c r="B3190" s="380"/>
      <c r="C3190" s="380"/>
      <c r="D3190" s="380"/>
      <c r="E3190" s="380"/>
      <c r="F3190" s="380"/>
      <c r="G3190" s="380"/>
      <c r="H3190" s="380"/>
    </row>
    <row r="3191" spans="1:8">
      <c r="A3191" s="380"/>
      <c r="B3191" s="380"/>
      <c r="C3191" s="380"/>
      <c r="D3191" s="380"/>
      <c r="E3191" s="380"/>
      <c r="F3191" s="380"/>
      <c r="G3191" s="380"/>
      <c r="H3191" s="380"/>
    </row>
    <row r="3192" spans="1:8">
      <c r="A3192" s="380"/>
      <c r="B3192" s="380"/>
      <c r="C3192" s="380"/>
      <c r="D3192" s="380"/>
      <c r="E3192" s="380"/>
      <c r="F3192" s="380"/>
      <c r="G3192" s="380"/>
      <c r="H3192" s="380"/>
    </row>
    <row r="3193" spans="1:8">
      <c r="A3193" s="380"/>
      <c r="B3193" s="380"/>
      <c r="C3193" s="380"/>
      <c r="D3193" s="380"/>
      <c r="E3193" s="380"/>
      <c r="F3193" s="380"/>
      <c r="G3193" s="380"/>
      <c r="H3193" s="380"/>
    </row>
    <row r="3194" spans="1:8">
      <c r="A3194" s="380"/>
      <c r="B3194" s="380"/>
      <c r="C3194" s="380"/>
      <c r="D3194" s="380"/>
      <c r="E3194" s="380"/>
      <c r="F3194" s="380"/>
      <c r="G3194" s="380"/>
      <c r="H3194" s="380"/>
    </row>
    <row r="3195" spans="1:8">
      <c r="A3195" s="380"/>
      <c r="B3195" s="380"/>
      <c r="C3195" s="380"/>
      <c r="D3195" s="380"/>
      <c r="E3195" s="380"/>
      <c r="F3195" s="380"/>
      <c r="G3195" s="380"/>
      <c r="H3195" s="380"/>
    </row>
    <row r="3196" spans="1:8">
      <c r="A3196" s="380"/>
      <c r="B3196" s="380"/>
      <c r="C3196" s="380"/>
      <c r="D3196" s="380"/>
      <c r="E3196" s="380"/>
      <c r="F3196" s="380"/>
      <c r="G3196" s="380"/>
      <c r="H3196" s="380"/>
    </row>
    <row r="3197" spans="1:8">
      <c r="A3197" s="380"/>
      <c r="B3197" s="380"/>
      <c r="C3197" s="380"/>
      <c r="D3197" s="380"/>
      <c r="E3197" s="380"/>
      <c r="F3197" s="380"/>
      <c r="G3197" s="380"/>
      <c r="H3197" s="380"/>
    </row>
    <row r="3198" spans="1:8">
      <c r="A3198" s="380"/>
      <c r="B3198" s="380"/>
      <c r="C3198" s="380"/>
      <c r="D3198" s="380"/>
      <c r="E3198" s="380"/>
      <c r="F3198" s="380"/>
      <c r="G3198" s="380"/>
      <c r="H3198" s="380"/>
    </row>
    <row r="3199" spans="1:8">
      <c r="A3199" s="380"/>
      <c r="B3199" s="380"/>
      <c r="C3199" s="380"/>
      <c r="D3199" s="380"/>
      <c r="E3199" s="380"/>
      <c r="F3199" s="380"/>
      <c r="G3199" s="380"/>
      <c r="H3199" s="380"/>
    </row>
    <row r="3200" spans="1:8">
      <c r="A3200" s="380"/>
      <c r="B3200" s="380"/>
      <c r="C3200" s="380"/>
      <c r="D3200" s="380"/>
      <c r="E3200" s="380"/>
      <c r="F3200" s="380"/>
      <c r="G3200" s="380"/>
      <c r="H3200" s="380"/>
    </row>
    <row r="3201" spans="1:8">
      <c r="A3201" s="380"/>
      <c r="B3201" s="380"/>
      <c r="C3201" s="380"/>
      <c r="D3201" s="380"/>
      <c r="E3201" s="380"/>
      <c r="F3201" s="380"/>
      <c r="G3201" s="380"/>
      <c r="H3201" s="380"/>
    </row>
    <row r="3202" spans="1:8">
      <c r="A3202" s="380"/>
      <c r="B3202" s="380"/>
      <c r="C3202" s="380"/>
      <c r="D3202" s="380"/>
      <c r="E3202" s="380"/>
      <c r="F3202" s="380"/>
      <c r="G3202" s="380"/>
      <c r="H3202" s="380"/>
    </row>
    <row r="3203" spans="1:8">
      <c r="A3203" s="380"/>
      <c r="B3203" s="380"/>
      <c r="C3203" s="380"/>
      <c r="D3203" s="380"/>
      <c r="E3203" s="380"/>
      <c r="F3203" s="380"/>
      <c r="G3203" s="380"/>
      <c r="H3203" s="380"/>
    </row>
    <row r="3204" spans="1:8">
      <c r="A3204" s="380"/>
      <c r="B3204" s="380"/>
      <c r="C3204" s="380"/>
      <c r="D3204" s="380"/>
      <c r="E3204" s="380"/>
      <c r="F3204" s="380"/>
      <c r="G3204" s="380"/>
      <c r="H3204" s="380"/>
    </row>
    <row r="3205" spans="1:8">
      <c r="A3205" s="380"/>
      <c r="B3205" s="380"/>
      <c r="C3205" s="380"/>
      <c r="D3205" s="380"/>
      <c r="E3205" s="380"/>
      <c r="F3205" s="380"/>
      <c r="G3205" s="380"/>
      <c r="H3205" s="380"/>
    </row>
    <row r="3206" spans="1:8">
      <c r="A3206" s="380"/>
      <c r="B3206" s="380"/>
      <c r="C3206" s="380"/>
      <c r="D3206" s="380"/>
      <c r="E3206" s="380"/>
      <c r="F3206" s="380"/>
      <c r="G3206" s="380"/>
      <c r="H3206" s="380"/>
    </row>
    <row r="3207" spans="1:8">
      <c r="A3207" s="380"/>
      <c r="B3207" s="380"/>
      <c r="C3207" s="380"/>
      <c r="D3207" s="380"/>
      <c r="E3207" s="380"/>
      <c r="F3207" s="380"/>
      <c r="G3207" s="380"/>
      <c r="H3207" s="380"/>
    </row>
    <row r="3208" spans="1:8">
      <c r="A3208" s="380"/>
      <c r="B3208" s="380"/>
      <c r="C3208" s="380"/>
      <c r="D3208" s="380"/>
      <c r="E3208" s="380"/>
      <c r="F3208" s="380"/>
      <c r="G3208" s="380"/>
      <c r="H3208" s="380"/>
    </row>
    <row r="3209" spans="1:8">
      <c r="A3209" s="380"/>
      <c r="B3209" s="380"/>
      <c r="C3209" s="380"/>
      <c r="D3209" s="380"/>
      <c r="E3209" s="380"/>
      <c r="F3209" s="380"/>
      <c r="G3209" s="380"/>
      <c r="H3209" s="380"/>
    </row>
    <row r="3210" spans="1:8">
      <c r="A3210" s="380"/>
      <c r="B3210" s="380"/>
      <c r="C3210" s="380"/>
      <c r="D3210" s="380"/>
      <c r="E3210" s="380"/>
      <c r="F3210" s="380"/>
      <c r="G3210" s="380"/>
      <c r="H3210" s="380"/>
    </row>
    <row r="3211" spans="1:8">
      <c r="A3211" s="380"/>
      <c r="B3211" s="380"/>
      <c r="C3211" s="380"/>
      <c r="D3211" s="380"/>
      <c r="E3211" s="380"/>
      <c r="F3211" s="380"/>
      <c r="G3211" s="380"/>
      <c r="H3211" s="380"/>
    </row>
    <row r="3212" spans="1:8">
      <c r="A3212" s="380"/>
      <c r="B3212" s="380"/>
      <c r="C3212" s="380"/>
      <c r="D3212" s="380"/>
      <c r="E3212" s="380"/>
      <c r="F3212" s="380"/>
      <c r="G3212" s="380"/>
      <c r="H3212" s="380"/>
    </row>
    <row r="3213" spans="1:8">
      <c r="A3213" s="380"/>
      <c r="B3213" s="380"/>
      <c r="C3213" s="380"/>
      <c r="D3213" s="380"/>
      <c r="E3213" s="380"/>
      <c r="F3213" s="380"/>
      <c r="G3213" s="380"/>
      <c r="H3213" s="380"/>
    </row>
    <row r="3214" spans="1:8">
      <c r="A3214" s="380"/>
      <c r="B3214" s="380"/>
      <c r="C3214" s="380"/>
      <c r="D3214" s="380"/>
      <c r="E3214" s="380"/>
      <c r="F3214" s="380"/>
      <c r="G3214" s="380"/>
      <c r="H3214" s="380"/>
    </row>
    <row r="3215" spans="1:8">
      <c r="A3215" s="380"/>
      <c r="B3215" s="380"/>
      <c r="C3215" s="380"/>
      <c r="D3215" s="380"/>
      <c r="E3215" s="380"/>
      <c r="F3215" s="380"/>
      <c r="G3215" s="380"/>
      <c r="H3215" s="380"/>
    </row>
    <row r="3216" spans="1:8">
      <c r="A3216" s="380"/>
      <c r="B3216" s="380"/>
      <c r="C3216" s="380"/>
      <c r="D3216" s="380"/>
      <c r="E3216" s="380"/>
      <c r="F3216" s="380"/>
      <c r="G3216" s="380"/>
      <c r="H3216" s="380"/>
    </row>
    <row r="3217" spans="1:8">
      <c r="A3217" s="380"/>
      <c r="B3217" s="380"/>
      <c r="C3217" s="380"/>
      <c r="D3217" s="380"/>
      <c r="E3217" s="380"/>
      <c r="F3217" s="380"/>
      <c r="G3217" s="380"/>
      <c r="H3217" s="380"/>
    </row>
    <row r="3218" spans="1:8">
      <c r="A3218" s="380"/>
      <c r="B3218" s="380"/>
      <c r="C3218" s="380"/>
      <c r="D3218" s="380"/>
      <c r="E3218" s="380"/>
      <c r="F3218" s="380"/>
      <c r="G3218" s="380"/>
      <c r="H3218" s="380"/>
    </row>
    <row r="3219" spans="1:8">
      <c r="A3219" s="380"/>
      <c r="B3219" s="380"/>
      <c r="C3219" s="380"/>
      <c r="D3219" s="380"/>
      <c r="E3219" s="380"/>
      <c r="F3219" s="380"/>
      <c r="G3219" s="380"/>
      <c r="H3219" s="380"/>
    </row>
    <row r="3220" spans="1:8">
      <c r="A3220" s="380"/>
      <c r="B3220" s="380"/>
      <c r="C3220" s="380"/>
      <c r="D3220" s="380"/>
      <c r="E3220" s="380"/>
      <c r="F3220" s="380"/>
      <c r="G3220" s="380"/>
      <c r="H3220" s="380"/>
    </row>
    <row r="3221" spans="1:8">
      <c r="A3221" s="380"/>
      <c r="B3221" s="380"/>
      <c r="C3221" s="380"/>
      <c r="D3221" s="380"/>
      <c r="E3221" s="380"/>
      <c r="F3221" s="380"/>
      <c r="G3221" s="380"/>
      <c r="H3221" s="380"/>
    </row>
    <row r="3222" spans="1:8">
      <c r="A3222" s="380"/>
      <c r="B3222" s="380"/>
      <c r="C3222" s="380"/>
      <c r="D3222" s="380"/>
      <c r="E3222" s="380"/>
      <c r="F3222" s="380"/>
      <c r="G3222" s="380"/>
      <c r="H3222" s="380"/>
    </row>
    <row r="3223" spans="1:8">
      <c r="A3223" s="380"/>
      <c r="B3223" s="380"/>
      <c r="C3223" s="380"/>
      <c r="D3223" s="380"/>
      <c r="E3223" s="380"/>
      <c r="F3223" s="380"/>
      <c r="G3223" s="380"/>
      <c r="H3223" s="380"/>
    </row>
    <row r="3224" spans="1:8">
      <c r="A3224" s="380"/>
      <c r="B3224" s="380"/>
      <c r="C3224" s="380"/>
      <c r="D3224" s="380"/>
      <c r="E3224" s="380"/>
      <c r="F3224" s="380"/>
      <c r="G3224" s="380"/>
      <c r="H3224" s="380"/>
    </row>
    <row r="3225" spans="1:8">
      <c r="A3225" s="380"/>
      <c r="B3225" s="380"/>
      <c r="C3225" s="380"/>
      <c r="D3225" s="380"/>
      <c r="E3225" s="380"/>
      <c r="F3225" s="380"/>
      <c r="G3225" s="380"/>
      <c r="H3225" s="380"/>
    </row>
    <row r="3226" spans="1:8">
      <c r="A3226" s="380"/>
      <c r="B3226" s="380"/>
      <c r="C3226" s="380"/>
      <c r="D3226" s="380"/>
      <c r="E3226" s="380"/>
      <c r="F3226" s="380"/>
      <c r="G3226" s="380"/>
      <c r="H3226" s="380"/>
    </row>
    <row r="3227" spans="1:8">
      <c r="A3227" s="380"/>
      <c r="B3227" s="380"/>
      <c r="C3227" s="380"/>
      <c r="D3227" s="380"/>
      <c r="E3227" s="380"/>
      <c r="F3227" s="380"/>
      <c r="G3227" s="380"/>
      <c r="H3227" s="380"/>
    </row>
    <row r="3228" spans="1:8">
      <c r="A3228" s="380"/>
      <c r="B3228" s="380"/>
      <c r="C3228" s="380"/>
      <c r="D3228" s="380"/>
      <c r="E3228" s="380"/>
      <c r="F3228" s="380"/>
      <c r="G3228" s="380"/>
      <c r="H3228" s="380"/>
    </row>
    <row r="3229" spans="1:8">
      <c r="A3229" s="380"/>
      <c r="B3229" s="380"/>
      <c r="C3229" s="380"/>
      <c r="D3229" s="380"/>
      <c r="E3229" s="380"/>
      <c r="F3229" s="380"/>
      <c r="G3229" s="380"/>
      <c r="H3229" s="380"/>
    </row>
    <row r="3230" spans="1:8">
      <c r="A3230" s="380"/>
      <c r="B3230" s="380"/>
      <c r="C3230" s="380"/>
      <c r="D3230" s="380"/>
      <c r="E3230" s="380"/>
      <c r="F3230" s="380"/>
      <c r="G3230" s="380"/>
      <c r="H3230" s="380"/>
    </row>
    <row r="3231" spans="1:8">
      <c r="A3231" s="380"/>
      <c r="B3231" s="380"/>
      <c r="C3231" s="380"/>
      <c r="D3231" s="380"/>
      <c r="E3231" s="380"/>
      <c r="F3231" s="380"/>
      <c r="G3231" s="380"/>
      <c r="H3231" s="380"/>
    </row>
    <row r="3232" spans="1:8">
      <c r="A3232" s="380"/>
      <c r="B3232" s="380"/>
      <c r="C3232" s="380"/>
      <c r="D3232" s="380"/>
      <c r="E3232" s="380"/>
      <c r="F3232" s="380"/>
      <c r="G3232" s="380"/>
      <c r="H3232" s="380"/>
    </row>
    <row r="3233" spans="1:8">
      <c r="A3233" s="380"/>
      <c r="B3233" s="380"/>
      <c r="C3233" s="380"/>
      <c r="D3233" s="380"/>
      <c r="E3233" s="380"/>
      <c r="F3233" s="380"/>
      <c r="G3233" s="380"/>
      <c r="H3233" s="380"/>
    </row>
    <row r="3234" spans="1:8">
      <c r="A3234" s="380"/>
      <c r="B3234" s="380"/>
      <c r="C3234" s="380"/>
      <c r="D3234" s="380"/>
      <c r="E3234" s="380"/>
      <c r="F3234" s="380"/>
      <c r="G3234" s="380"/>
      <c r="H3234" s="380"/>
    </row>
    <row r="3235" spans="1:8">
      <c r="A3235" s="380"/>
      <c r="B3235" s="380"/>
      <c r="C3235" s="380"/>
      <c r="D3235" s="380"/>
      <c r="E3235" s="380"/>
      <c r="F3235" s="380"/>
      <c r="G3235" s="380"/>
      <c r="H3235" s="380"/>
    </row>
    <row r="3236" spans="1:8">
      <c r="A3236" s="380"/>
      <c r="B3236" s="380"/>
      <c r="C3236" s="380"/>
      <c r="D3236" s="380"/>
      <c r="E3236" s="380"/>
      <c r="F3236" s="380"/>
      <c r="G3236" s="380"/>
      <c r="H3236" s="380"/>
    </row>
    <row r="3237" spans="1:8">
      <c r="A3237" s="380"/>
      <c r="B3237" s="380"/>
      <c r="C3237" s="380"/>
      <c r="D3237" s="380"/>
      <c r="E3237" s="380"/>
      <c r="F3237" s="380"/>
      <c r="G3237" s="380"/>
      <c r="H3237" s="380"/>
    </row>
    <row r="3238" spans="1:8">
      <c r="A3238" s="380"/>
      <c r="B3238" s="380"/>
      <c r="C3238" s="380"/>
      <c r="D3238" s="380"/>
      <c r="E3238" s="380"/>
      <c r="F3238" s="380"/>
      <c r="G3238" s="380"/>
      <c r="H3238" s="380"/>
    </row>
    <row r="3239" spans="1:8">
      <c r="A3239" s="380"/>
      <c r="B3239" s="380"/>
      <c r="C3239" s="380"/>
      <c r="D3239" s="380"/>
      <c r="E3239" s="380"/>
      <c r="F3239" s="380"/>
      <c r="G3239" s="380"/>
      <c r="H3239" s="380"/>
    </row>
    <row r="3240" spans="1:8">
      <c r="A3240" s="380"/>
      <c r="B3240" s="380"/>
      <c r="C3240" s="380"/>
      <c r="D3240" s="380"/>
      <c r="E3240" s="380"/>
      <c r="F3240" s="380"/>
      <c r="G3240" s="380"/>
      <c r="H3240" s="380"/>
    </row>
    <row r="3241" spans="1:8">
      <c r="A3241" s="380"/>
      <c r="B3241" s="380"/>
      <c r="C3241" s="380"/>
      <c r="D3241" s="380"/>
      <c r="E3241" s="380"/>
      <c r="F3241" s="380"/>
      <c r="G3241" s="380"/>
      <c r="H3241" s="380"/>
    </row>
    <row r="3242" spans="1:8">
      <c r="A3242" s="380"/>
      <c r="B3242" s="380"/>
      <c r="C3242" s="380"/>
      <c r="D3242" s="380"/>
      <c r="E3242" s="380"/>
      <c r="F3242" s="380"/>
      <c r="G3242" s="380"/>
      <c r="H3242" s="380"/>
    </row>
    <row r="3243" spans="1:8">
      <c r="A3243" s="380"/>
      <c r="B3243" s="380"/>
      <c r="C3243" s="380"/>
      <c r="D3243" s="380"/>
      <c r="E3243" s="380"/>
      <c r="F3243" s="380"/>
      <c r="G3243" s="380"/>
      <c r="H3243" s="380"/>
    </row>
    <row r="3244" spans="1:8">
      <c r="A3244" s="380"/>
      <c r="B3244" s="380"/>
      <c r="C3244" s="380"/>
      <c r="D3244" s="380"/>
      <c r="E3244" s="380"/>
      <c r="F3244" s="380"/>
      <c r="G3244" s="380"/>
      <c r="H3244" s="380"/>
    </row>
    <row r="3245" spans="1:8">
      <c r="A3245" s="380"/>
      <c r="B3245" s="380"/>
      <c r="C3245" s="380"/>
      <c r="D3245" s="380"/>
      <c r="E3245" s="380"/>
      <c r="F3245" s="380"/>
      <c r="G3245" s="380"/>
      <c r="H3245" s="380"/>
    </row>
    <row r="3246" spans="1:8">
      <c r="A3246" s="380"/>
      <c r="B3246" s="380"/>
      <c r="C3246" s="380"/>
      <c r="D3246" s="380"/>
      <c r="E3246" s="380"/>
      <c r="F3246" s="380"/>
      <c r="G3246" s="380"/>
      <c r="H3246" s="380"/>
    </row>
    <row r="3247" spans="1:8">
      <c r="A3247" s="380"/>
      <c r="B3247" s="380"/>
      <c r="C3247" s="380"/>
      <c r="D3247" s="380"/>
      <c r="E3247" s="380"/>
      <c r="F3247" s="380"/>
      <c r="G3247" s="380"/>
      <c r="H3247" s="380"/>
    </row>
    <row r="3248" spans="1:8">
      <c r="A3248" s="380"/>
      <c r="B3248" s="380"/>
      <c r="C3248" s="380"/>
      <c r="D3248" s="380"/>
      <c r="E3248" s="380"/>
      <c r="F3248" s="380"/>
      <c r="G3248" s="380"/>
      <c r="H3248" s="380"/>
    </row>
    <row r="3249" spans="1:8">
      <c r="A3249" s="380"/>
      <c r="B3249" s="380"/>
      <c r="C3249" s="380"/>
      <c r="D3249" s="380"/>
      <c r="E3249" s="380"/>
      <c r="F3249" s="380"/>
      <c r="G3249" s="380"/>
      <c r="H3249" s="380"/>
    </row>
    <row r="3250" spans="1:8">
      <c r="A3250" s="380"/>
      <c r="B3250" s="380"/>
      <c r="C3250" s="380"/>
      <c r="D3250" s="380"/>
      <c r="E3250" s="380"/>
      <c r="F3250" s="380"/>
      <c r="G3250" s="380"/>
      <c r="H3250" s="380"/>
    </row>
    <row r="3251" spans="1:8">
      <c r="A3251" s="380"/>
      <c r="B3251" s="380"/>
      <c r="C3251" s="380"/>
      <c r="D3251" s="380"/>
      <c r="E3251" s="380"/>
      <c r="F3251" s="380"/>
      <c r="G3251" s="380"/>
      <c r="H3251" s="380"/>
    </row>
    <row r="3252" spans="1:8">
      <c r="A3252" s="380"/>
      <c r="B3252" s="380"/>
      <c r="C3252" s="380"/>
      <c r="D3252" s="380"/>
      <c r="E3252" s="380"/>
      <c r="F3252" s="380"/>
      <c r="G3252" s="380"/>
      <c r="H3252" s="380"/>
    </row>
    <row r="3253" spans="1:8">
      <c r="A3253" s="380"/>
      <c r="B3253" s="380"/>
      <c r="C3253" s="380"/>
      <c r="D3253" s="380"/>
      <c r="E3253" s="380"/>
      <c r="F3253" s="380"/>
      <c r="G3253" s="380"/>
      <c r="H3253" s="380"/>
    </row>
    <row r="3254" spans="1:8">
      <c r="A3254" s="380"/>
      <c r="B3254" s="380"/>
      <c r="C3254" s="380"/>
      <c r="D3254" s="380"/>
      <c r="E3254" s="380"/>
      <c r="F3254" s="380"/>
      <c r="G3254" s="380"/>
      <c r="H3254" s="380"/>
    </row>
    <row r="3255" spans="1:8">
      <c r="A3255" s="380"/>
      <c r="B3255" s="380"/>
      <c r="C3255" s="380"/>
      <c r="D3255" s="380"/>
      <c r="E3255" s="380"/>
      <c r="F3255" s="380"/>
      <c r="G3255" s="380"/>
      <c r="H3255" s="380"/>
    </row>
    <row r="3256" spans="1:8">
      <c r="A3256" s="380"/>
      <c r="B3256" s="380"/>
      <c r="C3256" s="380"/>
      <c r="D3256" s="380"/>
      <c r="E3256" s="380"/>
      <c r="F3256" s="380"/>
      <c r="G3256" s="380"/>
      <c r="H3256" s="380"/>
    </row>
    <row r="3257" spans="1:8">
      <c r="A3257" s="380"/>
      <c r="B3257" s="380"/>
      <c r="C3257" s="380"/>
      <c r="D3257" s="380"/>
      <c r="E3257" s="380"/>
      <c r="F3257" s="380"/>
      <c r="G3257" s="380"/>
      <c r="H3257" s="380"/>
    </row>
    <row r="3258" spans="1:8">
      <c r="A3258" s="380"/>
      <c r="B3258" s="380"/>
      <c r="C3258" s="380"/>
      <c r="D3258" s="380"/>
      <c r="E3258" s="380"/>
      <c r="F3258" s="380"/>
      <c r="G3258" s="380"/>
      <c r="H3258" s="380"/>
    </row>
    <row r="3259" spans="1:8">
      <c r="A3259" s="380"/>
      <c r="B3259" s="380"/>
      <c r="C3259" s="380"/>
      <c r="D3259" s="380"/>
      <c r="E3259" s="380"/>
      <c r="F3259" s="380"/>
      <c r="G3259" s="380"/>
      <c r="H3259" s="380"/>
    </row>
    <row r="3260" spans="1:8">
      <c r="A3260" s="380"/>
      <c r="B3260" s="380"/>
      <c r="C3260" s="380"/>
      <c r="D3260" s="380"/>
      <c r="E3260" s="380"/>
      <c r="F3260" s="380"/>
      <c r="G3260" s="380"/>
      <c r="H3260" s="380"/>
    </row>
    <row r="3261" spans="1:8">
      <c r="A3261" s="380"/>
      <c r="B3261" s="380"/>
      <c r="C3261" s="380"/>
      <c r="D3261" s="380"/>
      <c r="E3261" s="380"/>
      <c r="F3261" s="380"/>
      <c r="G3261" s="380"/>
      <c r="H3261" s="380"/>
    </row>
    <row r="3262" spans="1:8">
      <c r="A3262" s="380"/>
      <c r="B3262" s="380"/>
      <c r="C3262" s="380"/>
      <c r="D3262" s="380"/>
      <c r="E3262" s="380"/>
      <c r="F3262" s="380"/>
      <c r="G3262" s="380"/>
      <c r="H3262" s="380"/>
    </row>
    <row r="3263" spans="1:8">
      <c r="A3263" s="380"/>
      <c r="B3263" s="380"/>
      <c r="C3263" s="380"/>
      <c r="D3263" s="380"/>
      <c r="E3263" s="380"/>
      <c r="F3263" s="380"/>
      <c r="G3263" s="380"/>
      <c r="H3263" s="380"/>
    </row>
    <row r="3264" spans="1:8">
      <c r="A3264" s="380"/>
      <c r="B3264" s="380"/>
      <c r="C3264" s="380"/>
      <c r="D3264" s="380"/>
      <c r="E3264" s="380"/>
      <c r="F3264" s="380"/>
      <c r="G3264" s="380"/>
      <c r="H3264" s="380"/>
    </row>
    <row r="3265" spans="1:8">
      <c r="A3265" s="380"/>
      <c r="B3265" s="380"/>
      <c r="C3265" s="380"/>
      <c r="D3265" s="380"/>
      <c r="E3265" s="380"/>
      <c r="F3265" s="380"/>
      <c r="G3265" s="380"/>
      <c r="H3265" s="380"/>
    </row>
    <row r="3266" spans="1:8">
      <c r="A3266" s="380"/>
      <c r="B3266" s="380"/>
      <c r="C3266" s="380"/>
      <c r="D3266" s="380"/>
      <c r="E3266" s="380"/>
      <c r="F3266" s="380"/>
      <c r="G3266" s="380"/>
      <c r="H3266" s="380"/>
    </row>
    <row r="3267" spans="1:8">
      <c r="A3267" s="380"/>
      <c r="B3267" s="380"/>
      <c r="C3267" s="380"/>
      <c r="D3267" s="380"/>
      <c r="E3267" s="380"/>
      <c r="F3267" s="380"/>
      <c r="G3267" s="380"/>
      <c r="H3267" s="380"/>
    </row>
    <row r="3268" spans="1:8">
      <c r="A3268" s="380"/>
      <c r="B3268" s="380"/>
      <c r="C3268" s="380"/>
      <c r="D3268" s="380"/>
      <c r="E3268" s="380"/>
      <c r="F3268" s="380"/>
      <c r="G3268" s="380"/>
      <c r="H3268" s="380"/>
    </row>
    <row r="3269" spans="1:8">
      <c r="A3269" s="380"/>
      <c r="B3269" s="380"/>
      <c r="C3269" s="380"/>
      <c r="D3269" s="380"/>
      <c r="E3269" s="380"/>
      <c r="F3269" s="380"/>
      <c r="G3269" s="380"/>
      <c r="H3269" s="380"/>
    </row>
    <row r="3270" spans="1:8">
      <c r="A3270" s="380"/>
      <c r="B3270" s="380"/>
      <c r="C3270" s="380"/>
      <c r="D3270" s="380"/>
      <c r="E3270" s="380"/>
      <c r="F3270" s="380"/>
      <c r="G3270" s="380"/>
      <c r="H3270" s="380"/>
    </row>
    <row r="3271" spans="1:8">
      <c r="A3271" s="380"/>
      <c r="B3271" s="380"/>
      <c r="C3271" s="380"/>
      <c r="D3271" s="380"/>
      <c r="E3271" s="380"/>
      <c r="F3271" s="380"/>
      <c r="G3271" s="380"/>
      <c r="H3271" s="380"/>
    </row>
    <row r="3272" spans="1:8">
      <c r="A3272" s="380"/>
      <c r="B3272" s="380"/>
      <c r="C3272" s="380"/>
      <c r="D3272" s="380"/>
      <c r="E3272" s="380"/>
      <c r="F3272" s="380"/>
      <c r="G3272" s="380"/>
      <c r="H3272" s="380"/>
    </row>
    <row r="3273" spans="1:8">
      <c r="A3273" s="380"/>
      <c r="B3273" s="380"/>
      <c r="C3273" s="380"/>
      <c r="D3273" s="380"/>
      <c r="E3273" s="380"/>
      <c r="F3273" s="380"/>
      <c r="G3273" s="380"/>
      <c r="H3273" s="380"/>
    </row>
    <row r="3274" spans="1:8">
      <c r="A3274" s="380"/>
      <c r="B3274" s="380"/>
      <c r="C3274" s="380"/>
      <c r="D3274" s="380"/>
      <c r="E3274" s="380"/>
      <c r="F3274" s="380"/>
      <c r="G3274" s="380"/>
      <c r="H3274" s="380"/>
    </row>
    <row r="3275" spans="1:8">
      <c r="A3275" s="380"/>
      <c r="B3275" s="380"/>
      <c r="C3275" s="380"/>
      <c r="D3275" s="380"/>
      <c r="E3275" s="380"/>
      <c r="F3275" s="380"/>
      <c r="G3275" s="380"/>
      <c r="H3275" s="380"/>
    </row>
    <row r="3276" spans="1:8">
      <c r="A3276" s="380"/>
      <c r="B3276" s="380"/>
      <c r="C3276" s="380"/>
      <c r="D3276" s="380"/>
      <c r="E3276" s="380"/>
      <c r="F3276" s="380"/>
      <c r="G3276" s="380"/>
      <c r="H3276" s="380"/>
    </row>
    <row r="3277" spans="1:8">
      <c r="A3277" s="380"/>
      <c r="B3277" s="380"/>
      <c r="C3277" s="380"/>
      <c r="D3277" s="380"/>
      <c r="E3277" s="380"/>
      <c r="F3277" s="380"/>
      <c r="G3277" s="380"/>
      <c r="H3277" s="380"/>
    </row>
    <row r="3278" spans="1:8">
      <c r="A3278" s="380"/>
      <c r="B3278" s="380"/>
      <c r="C3278" s="380"/>
      <c r="D3278" s="380"/>
      <c r="E3278" s="380"/>
      <c r="F3278" s="380"/>
      <c r="G3278" s="380"/>
      <c r="H3278" s="380"/>
    </row>
    <row r="3279" spans="1:8">
      <c r="A3279" s="380"/>
      <c r="B3279" s="380"/>
      <c r="C3279" s="380"/>
      <c r="D3279" s="380"/>
      <c r="E3279" s="380"/>
      <c r="F3279" s="380"/>
      <c r="G3279" s="380"/>
      <c r="H3279" s="380"/>
    </row>
    <row r="3280" spans="1:8">
      <c r="A3280" s="380"/>
      <c r="B3280" s="380"/>
      <c r="C3280" s="380"/>
      <c r="D3280" s="380"/>
      <c r="E3280" s="380"/>
      <c r="F3280" s="380"/>
      <c r="G3280" s="380"/>
      <c r="H3280" s="380"/>
    </row>
    <row r="3281" spans="1:8">
      <c r="A3281" s="380"/>
      <c r="B3281" s="380"/>
      <c r="C3281" s="380"/>
      <c r="D3281" s="380"/>
      <c r="E3281" s="380"/>
      <c r="F3281" s="380"/>
      <c r="G3281" s="380"/>
      <c r="H3281" s="380"/>
    </row>
    <row r="3282" spans="1:8">
      <c r="A3282" s="380"/>
      <c r="B3282" s="380"/>
      <c r="C3282" s="380"/>
      <c r="D3282" s="380"/>
      <c r="E3282" s="380"/>
      <c r="F3282" s="380"/>
      <c r="G3282" s="380"/>
      <c r="H3282" s="380"/>
    </row>
    <row r="3283" spans="1:8">
      <c r="A3283" s="380"/>
      <c r="B3283" s="380"/>
      <c r="C3283" s="380"/>
      <c r="D3283" s="380"/>
      <c r="E3283" s="380"/>
      <c r="F3283" s="380"/>
      <c r="G3283" s="380"/>
      <c r="H3283" s="380"/>
    </row>
    <row r="3284" spans="1:8">
      <c r="A3284" s="380"/>
      <c r="B3284" s="380"/>
      <c r="C3284" s="380"/>
      <c r="D3284" s="380"/>
      <c r="E3284" s="380"/>
      <c r="F3284" s="380"/>
      <c r="G3284" s="380"/>
      <c r="H3284" s="380"/>
    </row>
    <row r="3285" spans="1:8">
      <c r="A3285" s="380"/>
      <c r="B3285" s="380"/>
      <c r="C3285" s="380"/>
      <c r="D3285" s="380"/>
      <c r="E3285" s="380"/>
      <c r="F3285" s="380"/>
      <c r="G3285" s="380"/>
      <c r="H3285" s="380"/>
    </row>
    <row r="3286" spans="1:8">
      <c r="A3286" s="380"/>
      <c r="B3286" s="380"/>
      <c r="C3286" s="380"/>
      <c r="D3286" s="380"/>
      <c r="E3286" s="380"/>
      <c r="F3286" s="380"/>
      <c r="G3286" s="380"/>
      <c r="H3286" s="380"/>
    </row>
    <row r="3287" spans="1:8">
      <c r="A3287" s="380"/>
      <c r="B3287" s="380"/>
      <c r="C3287" s="380"/>
      <c r="D3287" s="380"/>
      <c r="E3287" s="380"/>
      <c r="F3287" s="380"/>
      <c r="G3287" s="380"/>
      <c r="H3287" s="380"/>
    </row>
    <row r="3288" spans="1:8">
      <c r="A3288" s="380"/>
      <c r="B3288" s="380"/>
      <c r="C3288" s="380"/>
      <c r="D3288" s="380"/>
      <c r="E3288" s="380"/>
      <c r="F3288" s="380"/>
      <c r="G3288" s="380"/>
      <c r="H3288" s="380"/>
    </row>
    <row r="3289" spans="1:8">
      <c r="A3289" s="380"/>
      <c r="B3289" s="380"/>
      <c r="C3289" s="380"/>
      <c r="D3289" s="380"/>
      <c r="E3289" s="380"/>
      <c r="F3289" s="380"/>
      <c r="G3289" s="380"/>
      <c r="H3289" s="380"/>
    </row>
    <row r="3290" spans="1:8">
      <c r="A3290" s="380"/>
      <c r="B3290" s="380"/>
      <c r="C3290" s="380"/>
      <c r="D3290" s="380"/>
      <c r="E3290" s="380"/>
      <c r="F3290" s="380"/>
      <c r="G3290" s="380"/>
      <c r="H3290" s="380"/>
    </row>
    <row r="3291" spans="1:8">
      <c r="A3291" s="380"/>
      <c r="B3291" s="380"/>
      <c r="C3291" s="380"/>
      <c r="D3291" s="380"/>
      <c r="E3291" s="380"/>
      <c r="F3291" s="380"/>
      <c r="G3291" s="380"/>
      <c r="H3291" s="380"/>
    </row>
    <row r="3292" spans="1:8">
      <c r="A3292" s="380"/>
      <c r="B3292" s="380"/>
      <c r="C3292" s="380"/>
      <c r="D3292" s="380"/>
      <c r="E3292" s="380"/>
      <c r="F3292" s="380"/>
      <c r="G3292" s="380"/>
      <c r="H3292" s="380"/>
    </row>
    <row r="3293" spans="1:8">
      <c r="A3293" s="380"/>
      <c r="B3293" s="380"/>
      <c r="C3293" s="380"/>
      <c r="D3293" s="380"/>
      <c r="E3293" s="380"/>
      <c r="F3293" s="380"/>
      <c r="G3293" s="380"/>
      <c r="H3293" s="380"/>
    </row>
    <row r="3294" spans="1:8">
      <c r="A3294" s="380"/>
      <c r="B3294" s="380"/>
      <c r="C3294" s="380"/>
      <c r="D3294" s="380"/>
      <c r="E3294" s="380"/>
      <c r="F3294" s="380"/>
      <c r="G3294" s="380"/>
      <c r="H3294" s="380"/>
    </row>
    <row r="3295" spans="1:8">
      <c r="A3295" s="380"/>
      <c r="B3295" s="380"/>
      <c r="C3295" s="380"/>
      <c r="D3295" s="380"/>
      <c r="E3295" s="380"/>
      <c r="F3295" s="380"/>
      <c r="G3295" s="380"/>
      <c r="H3295" s="380"/>
    </row>
    <row r="3296" spans="1:8">
      <c r="A3296" s="380"/>
      <c r="B3296" s="380"/>
      <c r="C3296" s="380"/>
      <c r="D3296" s="380"/>
      <c r="E3296" s="380"/>
      <c r="F3296" s="380"/>
      <c r="G3296" s="380"/>
      <c r="H3296" s="380"/>
    </row>
    <row r="3297" spans="1:8">
      <c r="A3297" s="380"/>
      <c r="B3297" s="380"/>
      <c r="C3297" s="380"/>
      <c r="D3297" s="380"/>
      <c r="E3297" s="380"/>
      <c r="F3297" s="380"/>
      <c r="G3297" s="380"/>
      <c r="H3297" s="380"/>
    </row>
    <row r="3298" spans="1:8">
      <c r="A3298" s="380"/>
      <c r="B3298" s="380"/>
      <c r="C3298" s="380"/>
      <c r="D3298" s="380"/>
      <c r="E3298" s="380"/>
      <c r="F3298" s="380"/>
      <c r="G3298" s="380"/>
      <c r="H3298" s="380"/>
    </row>
    <row r="3299" spans="1:8">
      <c r="A3299" s="380"/>
      <c r="B3299" s="380"/>
      <c r="C3299" s="380"/>
      <c r="D3299" s="380"/>
      <c r="E3299" s="380"/>
      <c r="F3299" s="380"/>
      <c r="G3299" s="380"/>
      <c r="H3299" s="380"/>
    </row>
    <row r="3300" spans="1:8">
      <c r="A3300" s="380"/>
      <c r="B3300" s="380"/>
      <c r="C3300" s="380"/>
      <c r="D3300" s="380"/>
      <c r="E3300" s="380"/>
      <c r="F3300" s="380"/>
      <c r="G3300" s="380"/>
      <c r="H3300" s="380"/>
    </row>
    <row r="3301" spans="1:8">
      <c r="A3301" s="380"/>
      <c r="B3301" s="380"/>
      <c r="C3301" s="380"/>
      <c r="D3301" s="380"/>
      <c r="E3301" s="380"/>
      <c r="F3301" s="380"/>
      <c r="G3301" s="380"/>
      <c r="H3301" s="380"/>
    </row>
    <row r="3302" spans="1:8">
      <c r="A3302" s="380"/>
      <c r="B3302" s="380"/>
      <c r="C3302" s="380"/>
      <c r="D3302" s="380"/>
      <c r="E3302" s="380"/>
      <c r="F3302" s="380"/>
      <c r="G3302" s="380"/>
      <c r="H3302" s="380"/>
    </row>
    <row r="3303" spans="1:8">
      <c r="A3303" s="380"/>
      <c r="B3303" s="380"/>
      <c r="C3303" s="380"/>
      <c r="D3303" s="380"/>
      <c r="E3303" s="380"/>
      <c r="F3303" s="380"/>
      <c r="G3303" s="380"/>
      <c r="H3303" s="380"/>
    </row>
    <row r="3304" spans="1:8">
      <c r="A3304" s="380"/>
      <c r="B3304" s="380"/>
      <c r="C3304" s="380"/>
      <c r="D3304" s="380"/>
      <c r="E3304" s="380"/>
      <c r="F3304" s="380"/>
      <c r="G3304" s="380"/>
      <c r="H3304" s="380"/>
    </row>
    <row r="3305" spans="1:8">
      <c r="A3305" s="380"/>
      <c r="B3305" s="380"/>
      <c r="C3305" s="380"/>
      <c r="D3305" s="380"/>
      <c r="E3305" s="380"/>
      <c r="F3305" s="380"/>
      <c r="G3305" s="380"/>
      <c r="H3305" s="380"/>
    </row>
    <row r="3306" spans="1:8">
      <c r="A3306" s="380"/>
      <c r="B3306" s="380"/>
      <c r="C3306" s="380"/>
      <c r="D3306" s="380"/>
      <c r="E3306" s="380"/>
      <c r="F3306" s="380"/>
      <c r="G3306" s="380"/>
      <c r="H3306" s="380"/>
    </row>
    <row r="3307" spans="1:8">
      <c r="A3307" s="380"/>
      <c r="B3307" s="380"/>
      <c r="C3307" s="380"/>
      <c r="D3307" s="380"/>
      <c r="E3307" s="380"/>
      <c r="F3307" s="380"/>
      <c r="G3307" s="380"/>
      <c r="H3307" s="380"/>
    </row>
    <row r="3308" spans="1:8">
      <c r="A3308" s="380"/>
      <c r="B3308" s="380"/>
      <c r="C3308" s="380"/>
      <c r="D3308" s="380"/>
      <c r="E3308" s="380"/>
      <c r="F3308" s="380"/>
      <c r="G3308" s="380"/>
      <c r="H3308" s="380"/>
    </row>
    <row r="3309" spans="1:8">
      <c r="A3309" s="380"/>
      <c r="B3309" s="380"/>
      <c r="C3309" s="380"/>
      <c r="D3309" s="380"/>
      <c r="E3309" s="380"/>
      <c r="F3309" s="380"/>
      <c r="G3309" s="380"/>
      <c r="H3309" s="380"/>
    </row>
    <row r="3310" spans="1:8">
      <c r="A3310" s="380"/>
      <c r="B3310" s="380"/>
      <c r="C3310" s="380"/>
      <c r="D3310" s="380"/>
      <c r="E3310" s="380"/>
      <c r="F3310" s="380"/>
      <c r="G3310" s="380"/>
      <c r="H3310" s="380"/>
    </row>
    <row r="3311" spans="1:8">
      <c r="A3311" s="380"/>
      <c r="B3311" s="380"/>
      <c r="C3311" s="380"/>
      <c r="D3311" s="380"/>
      <c r="E3311" s="380"/>
      <c r="F3311" s="380"/>
      <c r="G3311" s="380"/>
      <c r="H3311" s="380"/>
    </row>
    <row r="3312" spans="1:8">
      <c r="A3312" s="380"/>
      <c r="B3312" s="380"/>
      <c r="C3312" s="380"/>
      <c r="D3312" s="380"/>
      <c r="E3312" s="380"/>
      <c r="F3312" s="380"/>
      <c r="G3312" s="380"/>
      <c r="H3312" s="380"/>
    </row>
    <row r="3313" spans="1:8">
      <c r="A3313" s="380"/>
      <c r="B3313" s="380"/>
      <c r="C3313" s="380"/>
      <c r="D3313" s="380"/>
      <c r="E3313" s="380"/>
      <c r="F3313" s="380"/>
      <c r="G3313" s="380"/>
      <c r="H3313" s="380"/>
    </row>
    <row r="3314" spans="1:8">
      <c r="A3314" s="380"/>
      <c r="B3314" s="380"/>
      <c r="C3314" s="380"/>
      <c r="D3314" s="380"/>
      <c r="E3314" s="380"/>
      <c r="F3314" s="380"/>
      <c r="G3314" s="380"/>
      <c r="H3314" s="380"/>
    </row>
    <row r="3315" spans="1:8">
      <c r="A3315" s="380"/>
      <c r="B3315" s="380"/>
      <c r="C3315" s="380"/>
      <c r="D3315" s="380"/>
      <c r="E3315" s="380"/>
      <c r="F3315" s="380"/>
      <c r="G3315" s="380"/>
      <c r="H3315" s="380"/>
    </row>
    <row r="3316" spans="1:8">
      <c r="A3316" s="380"/>
      <c r="B3316" s="380"/>
      <c r="C3316" s="380"/>
      <c r="D3316" s="380"/>
      <c r="E3316" s="380"/>
      <c r="F3316" s="380"/>
      <c r="G3316" s="380"/>
      <c r="H3316" s="380"/>
    </row>
    <row r="3317" spans="1:8">
      <c r="A3317" s="380"/>
      <c r="B3317" s="380"/>
      <c r="C3317" s="380"/>
      <c r="D3317" s="380"/>
      <c r="E3317" s="380"/>
      <c r="F3317" s="380"/>
      <c r="G3317" s="380"/>
      <c r="H3317" s="380"/>
    </row>
    <row r="3318" spans="1:8">
      <c r="A3318" s="380"/>
      <c r="B3318" s="380"/>
      <c r="C3318" s="380"/>
      <c r="D3318" s="380"/>
      <c r="E3318" s="380"/>
      <c r="F3318" s="380"/>
      <c r="G3318" s="380"/>
      <c r="H3318" s="380"/>
    </row>
    <row r="3319" spans="1:8">
      <c r="A3319" s="380"/>
      <c r="B3319" s="380"/>
      <c r="C3319" s="380"/>
      <c r="D3319" s="380"/>
      <c r="E3319" s="380"/>
      <c r="F3319" s="380"/>
      <c r="G3319" s="380"/>
      <c r="H3319" s="380"/>
    </row>
    <row r="3320" spans="1:8">
      <c r="A3320" s="380"/>
      <c r="B3320" s="380"/>
      <c r="C3320" s="380"/>
      <c r="D3320" s="380"/>
      <c r="E3320" s="380"/>
      <c r="F3320" s="380"/>
      <c r="G3320" s="380"/>
      <c r="H3320" s="380"/>
    </row>
    <row r="3321" spans="1:8">
      <c r="A3321" s="380"/>
      <c r="B3321" s="380"/>
      <c r="C3321" s="380"/>
      <c r="D3321" s="380"/>
      <c r="E3321" s="380"/>
      <c r="F3321" s="380"/>
      <c r="G3321" s="380"/>
      <c r="H3321" s="380"/>
    </row>
    <row r="3322" spans="1:8">
      <c r="A3322" s="380"/>
      <c r="B3322" s="380"/>
      <c r="C3322" s="380"/>
      <c r="D3322" s="380"/>
      <c r="E3322" s="380"/>
      <c r="F3322" s="380"/>
      <c r="G3322" s="380"/>
      <c r="H3322" s="380"/>
    </row>
    <row r="3323" spans="1:8">
      <c r="A3323" s="380"/>
      <c r="B3323" s="380"/>
      <c r="C3323" s="380"/>
      <c r="D3323" s="380"/>
      <c r="E3323" s="380"/>
      <c r="F3323" s="380"/>
      <c r="G3323" s="380"/>
      <c r="H3323" s="380"/>
    </row>
    <row r="3324" spans="1:8">
      <c r="A3324" s="380"/>
      <c r="B3324" s="380"/>
      <c r="C3324" s="380"/>
      <c r="D3324" s="380"/>
      <c r="E3324" s="380"/>
      <c r="F3324" s="380"/>
      <c r="G3324" s="380"/>
      <c r="H3324" s="380"/>
    </row>
    <row r="3325" spans="1:8">
      <c r="A3325" s="380"/>
      <c r="B3325" s="380"/>
      <c r="C3325" s="380"/>
      <c r="D3325" s="380"/>
      <c r="E3325" s="380"/>
      <c r="F3325" s="380"/>
      <c r="G3325" s="380"/>
      <c r="H3325" s="380"/>
    </row>
    <row r="3326" spans="1:8">
      <c r="A3326" s="380"/>
      <c r="B3326" s="380"/>
      <c r="C3326" s="380"/>
      <c r="D3326" s="380"/>
      <c r="E3326" s="380"/>
      <c r="F3326" s="380"/>
      <c r="G3326" s="380"/>
      <c r="H3326" s="380"/>
    </row>
    <row r="3327" spans="1:8">
      <c r="A3327" s="380"/>
      <c r="B3327" s="380"/>
      <c r="C3327" s="380"/>
      <c r="D3327" s="380"/>
      <c r="E3327" s="380"/>
      <c r="F3327" s="380"/>
      <c r="G3327" s="380"/>
      <c r="H3327" s="380"/>
    </row>
    <row r="3328" spans="1:8">
      <c r="A3328" s="380"/>
      <c r="B3328" s="380"/>
      <c r="C3328" s="380"/>
      <c r="D3328" s="380"/>
      <c r="E3328" s="380"/>
      <c r="F3328" s="380"/>
      <c r="G3328" s="380"/>
      <c r="H3328" s="380"/>
    </row>
    <row r="3329" spans="1:8">
      <c r="A3329" s="380"/>
      <c r="B3329" s="380"/>
      <c r="C3329" s="380"/>
      <c r="D3329" s="380"/>
      <c r="E3329" s="380"/>
      <c r="F3329" s="380"/>
      <c r="G3329" s="380"/>
      <c r="H3329" s="380"/>
    </row>
    <row r="3330" spans="1:8">
      <c r="A3330" s="380"/>
      <c r="B3330" s="380"/>
      <c r="C3330" s="380"/>
      <c r="D3330" s="380"/>
      <c r="E3330" s="380"/>
      <c r="F3330" s="380"/>
      <c r="G3330" s="380"/>
      <c r="H3330" s="380"/>
    </row>
    <row r="3331" spans="1:8">
      <c r="A3331" s="380"/>
      <c r="B3331" s="380"/>
      <c r="C3331" s="380"/>
      <c r="D3331" s="380"/>
      <c r="E3331" s="380"/>
      <c r="F3331" s="380"/>
      <c r="G3331" s="380"/>
      <c r="H3331" s="380"/>
    </row>
    <row r="3332" spans="1:8">
      <c r="A3332" s="380"/>
      <c r="B3332" s="380"/>
      <c r="C3332" s="380"/>
      <c r="D3332" s="380"/>
      <c r="E3332" s="380"/>
      <c r="F3332" s="380"/>
      <c r="G3332" s="380"/>
      <c r="H3332" s="380"/>
    </row>
    <row r="3333" spans="1:8">
      <c r="A3333" s="380"/>
      <c r="B3333" s="380"/>
      <c r="C3333" s="380"/>
      <c r="D3333" s="380"/>
      <c r="E3333" s="380"/>
      <c r="F3333" s="380"/>
      <c r="G3333" s="380"/>
      <c r="H3333" s="380"/>
    </row>
    <row r="3334" spans="1:8">
      <c r="A3334" s="380"/>
      <c r="B3334" s="380"/>
      <c r="C3334" s="380"/>
      <c r="D3334" s="380"/>
      <c r="E3334" s="380"/>
      <c r="F3334" s="380"/>
      <c r="G3334" s="380"/>
      <c r="H3334" s="380"/>
    </row>
    <row r="3335" spans="1:8">
      <c r="A3335" s="380"/>
      <c r="B3335" s="380"/>
      <c r="C3335" s="380"/>
      <c r="D3335" s="380"/>
      <c r="E3335" s="380"/>
      <c r="F3335" s="380"/>
      <c r="G3335" s="380"/>
      <c r="H3335" s="380"/>
    </row>
    <row r="3336" spans="1:8">
      <c r="A3336" s="380"/>
      <c r="B3336" s="380"/>
      <c r="C3336" s="380"/>
      <c r="D3336" s="380"/>
      <c r="E3336" s="380"/>
      <c r="F3336" s="380"/>
      <c r="G3336" s="380"/>
      <c r="H3336" s="380"/>
    </row>
    <row r="3337" spans="1:8">
      <c r="A3337" s="380"/>
      <c r="B3337" s="380"/>
      <c r="C3337" s="380"/>
      <c r="D3337" s="380"/>
      <c r="E3337" s="380"/>
      <c r="F3337" s="380"/>
      <c r="G3337" s="380"/>
      <c r="H3337" s="380"/>
    </row>
    <row r="3338" spans="1:8">
      <c r="A3338" s="380"/>
      <c r="B3338" s="380"/>
      <c r="C3338" s="380"/>
      <c r="D3338" s="380"/>
      <c r="E3338" s="380"/>
      <c r="F3338" s="380"/>
      <c r="G3338" s="380"/>
      <c r="H3338" s="380"/>
    </row>
    <row r="3339" spans="1:8">
      <c r="A3339" s="380"/>
      <c r="B3339" s="380"/>
      <c r="C3339" s="380"/>
      <c r="D3339" s="380"/>
      <c r="E3339" s="380"/>
      <c r="F3339" s="380"/>
      <c r="G3339" s="380"/>
      <c r="H3339" s="380"/>
    </row>
    <row r="3340" spans="1:8">
      <c r="A3340" s="380"/>
      <c r="B3340" s="380"/>
      <c r="C3340" s="380"/>
      <c r="D3340" s="380"/>
      <c r="E3340" s="380"/>
      <c r="F3340" s="380"/>
      <c r="G3340" s="380"/>
      <c r="H3340" s="380"/>
    </row>
    <row r="3341" spans="1:8">
      <c r="A3341" s="380"/>
      <c r="B3341" s="380"/>
      <c r="C3341" s="380"/>
      <c r="D3341" s="380"/>
      <c r="E3341" s="380"/>
      <c r="F3341" s="380"/>
      <c r="G3341" s="380"/>
      <c r="H3341" s="380"/>
    </row>
    <row r="3342" spans="1:8">
      <c r="A3342" s="380"/>
      <c r="B3342" s="380"/>
      <c r="C3342" s="380"/>
      <c r="D3342" s="380"/>
      <c r="E3342" s="380"/>
      <c r="F3342" s="380"/>
      <c r="G3342" s="380"/>
      <c r="H3342" s="380"/>
    </row>
    <row r="3343" spans="1:8">
      <c r="A3343" s="380"/>
      <c r="B3343" s="380"/>
      <c r="C3343" s="380"/>
      <c r="D3343" s="380"/>
      <c r="E3343" s="380"/>
      <c r="F3343" s="380"/>
      <c r="G3343" s="380"/>
      <c r="H3343" s="380"/>
    </row>
    <row r="3344" spans="1:8">
      <c r="A3344" s="380"/>
      <c r="B3344" s="380"/>
      <c r="C3344" s="380"/>
      <c r="D3344" s="380"/>
      <c r="E3344" s="380"/>
      <c r="F3344" s="380"/>
      <c r="G3344" s="380"/>
      <c r="H3344" s="380"/>
    </row>
    <row r="3345" spans="1:8">
      <c r="A3345" s="380"/>
      <c r="B3345" s="380"/>
      <c r="C3345" s="380"/>
      <c r="D3345" s="380"/>
      <c r="E3345" s="380"/>
      <c r="F3345" s="380"/>
      <c r="G3345" s="380"/>
      <c r="H3345" s="380"/>
    </row>
    <row r="3346" spans="1:8">
      <c r="A3346" s="380"/>
      <c r="B3346" s="380"/>
      <c r="C3346" s="380"/>
      <c r="D3346" s="380"/>
      <c r="E3346" s="380"/>
      <c r="F3346" s="380"/>
      <c r="G3346" s="380"/>
      <c r="H3346" s="380"/>
    </row>
    <row r="3347" spans="1:8">
      <c r="A3347" s="380"/>
      <c r="B3347" s="380"/>
      <c r="C3347" s="380"/>
      <c r="D3347" s="380"/>
      <c r="E3347" s="380"/>
      <c r="F3347" s="380"/>
      <c r="G3347" s="380"/>
      <c r="H3347" s="380"/>
    </row>
    <row r="3348" spans="1:8">
      <c r="A3348" s="380"/>
      <c r="B3348" s="380"/>
      <c r="C3348" s="380"/>
      <c r="D3348" s="380"/>
      <c r="E3348" s="380"/>
      <c r="F3348" s="380"/>
      <c r="G3348" s="380"/>
      <c r="H3348" s="380"/>
    </row>
    <row r="3349" spans="1:8">
      <c r="A3349" s="380"/>
      <c r="B3349" s="380"/>
      <c r="C3349" s="380"/>
      <c r="D3349" s="380"/>
      <c r="E3349" s="380"/>
      <c r="F3349" s="380"/>
      <c r="G3349" s="380"/>
      <c r="H3349" s="380"/>
    </row>
    <row r="3350" spans="1:8">
      <c r="A3350" s="380"/>
      <c r="B3350" s="380"/>
      <c r="C3350" s="380"/>
      <c r="D3350" s="380"/>
      <c r="E3350" s="380"/>
      <c r="F3350" s="380"/>
      <c r="G3350" s="380"/>
      <c r="H3350" s="380"/>
    </row>
    <row r="3351" spans="1:8">
      <c r="A3351" s="380"/>
      <c r="B3351" s="380"/>
      <c r="C3351" s="380"/>
      <c r="D3351" s="380"/>
      <c r="E3351" s="380"/>
      <c r="F3351" s="380"/>
      <c r="G3351" s="380"/>
      <c r="H3351" s="380"/>
    </row>
    <row r="3352" spans="1:8">
      <c r="A3352" s="380"/>
      <c r="B3352" s="380"/>
      <c r="C3352" s="380"/>
      <c r="D3352" s="380"/>
      <c r="E3352" s="380"/>
      <c r="F3352" s="380"/>
      <c r="G3352" s="380"/>
      <c r="H3352" s="380"/>
    </row>
    <row r="3353" spans="1:8">
      <c r="A3353" s="380"/>
      <c r="B3353" s="380"/>
      <c r="C3353" s="380"/>
      <c r="D3353" s="380"/>
      <c r="E3353" s="380"/>
      <c r="F3353" s="380"/>
      <c r="G3353" s="380"/>
      <c r="H3353" s="380"/>
    </row>
    <row r="3354" spans="1:8">
      <c r="A3354" s="380"/>
      <c r="B3354" s="380"/>
      <c r="C3354" s="380"/>
      <c r="D3354" s="380"/>
      <c r="E3354" s="380"/>
      <c r="F3354" s="380"/>
      <c r="G3354" s="380"/>
      <c r="H3354" s="380"/>
    </row>
    <row r="3355" spans="1:8">
      <c r="A3355" s="380"/>
      <c r="B3355" s="380"/>
      <c r="C3355" s="380"/>
      <c r="D3355" s="380"/>
      <c r="E3355" s="380"/>
      <c r="F3355" s="380"/>
      <c r="G3355" s="380"/>
      <c r="H3355" s="380"/>
    </row>
    <row r="3356" spans="1:8">
      <c r="A3356" s="380"/>
      <c r="B3356" s="380"/>
      <c r="C3356" s="380"/>
      <c r="D3356" s="380"/>
      <c r="E3356" s="380"/>
      <c r="F3356" s="380"/>
      <c r="G3356" s="380"/>
      <c r="H3356" s="380"/>
    </row>
    <row r="3357" spans="1:8">
      <c r="A3357" s="380"/>
      <c r="B3357" s="380"/>
      <c r="C3357" s="380"/>
      <c r="D3357" s="380"/>
      <c r="E3357" s="380"/>
      <c r="F3357" s="380"/>
      <c r="G3357" s="380"/>
      <c r="H3357" s="380"/>
    </row>
    <row r="3358" spans="1:8">
      <c r="A3358" s="380"/>
      <c r="B3358" s="380"/>
      <c r="C3358" s="380"/>
      <c r="D3358" s="380"/>
      <c r="E3358" s="380"/>
      <c r="F3358" s="380"/>
      <c r="G3358" s="380"/>
      <c r="H3358" s="380"/>
    </row>
    <row r="3359" spans="1:8">
      <c r="A3359" s="380"/>
      <c r="B3359" s="380"/>
      <c r="C3359" s="380"/>
      <c r="D3359" s="380"/>
      <c r="E3359" s="380"/>
      <c r="F3359" s="380"/>
      <c r="G3359" s="380"/>
      <c r="H3359" s="380"/>
    </row>
    <row r="3360" spans="1:8">
      <c r="A3360" s="380"/>
      <c r="B3360" s="380"/>
      <c r="C3360" s="380"/>
      <c r="D3360" s="380"/>
      <c r="E3360" s="380"/>
      <c r="F3360" s="380"/>
      <c r="G3360" s="380"/>
      <c r="H3360" s="380"/>
    </row>
    <row r="3361" spans="1:8">
      <c r="A3361" s="380"/>
      <c r="B3361" s="380"/>
      <c r="C3361" s="380"/>
      <c r="D3361" s="380"/>
      <c r="E3361" s="380"/>
      <c r="F3361" s="380"/>
      <c r="G3361" s="380"/>
      <c r="H3361" s="380"/>
    </row>
    <row r="3362" spans="1:8">
      <c r="A3362" s="380"/>
      <c r="B3362" s="380"/>
      <c r="C3362" s="380"/>
      <c r="D3362" s="380"/>
      <c r="E3362" s="380"/>
      <c r="F3362" s="380"/>
      <c r="G3362" s="380"/>
      <c r="H3362" s="380"/>
    </row>
    <row r="3363" spans="1:8">
      <c r="A3363" s="380"/>
      <c r="B3363" s="380"/>
      <c r="C3363" s="380"/>
      <c r="D3363" s="380"/>
      <c r="E3363" s="380"/>
      <c r="F3363" s="380"/>
      <c r="G3363" s="380"/>
      <c r="H3363" s="380"/>
    </row>
    <row r="3364" spans="1:8">
      <c r="A3364" s="380"/>
      <c r="B3364" s="380"/>
      <c r="C3364" s="380"/>
      <c r="D3364" s="380"/>
      <c r="E3364" s="380"/>
      <c r="F3364" s="380"/>
      <c r="G3364" s="380"/>
      <c r="H3364" s="380"/>
    </row>
    <row r="3365" spans="1:8">
      <c r="A3365" s="380"/>
      <c r="B3365" s="380"/>
      <c r="C3365" s="380"/>
      <c r="D3365" s="380"/>
      <c r="E3365" s="380"/>
      <c r="F3365" s="380"/>
      <c r="G3365" s="380"/>
      <c r="H3365" s="380"/>
    </row>
    <row r="3366" spans="1:8">
      <c r="A3366" s="380"/>
      <c r="B3366" s="380"/>
      <c r="C3366" s="380"/>
      <c r="D3366" s="380"/>
      <c r="E3366" s="380"/>
      <c r="F3366" s="380"/>
      <c r="G3366" s="380"/>
      <c r="H3366" s="380"/>
    </row>
    <row r="3367" spans="1:8">
      <c r="A3367" s="380"/>
      <c r="B3367" s="380"/>
      <c r="C3367" s="380"/>
      <c r="D3367" s="380"/>
      <c r="E3367" s="380"/>
      <c r="F3367" s="380"/>
      <c r="G3367" s="380"/>
      <c r="H3367" s="380"/>
    </row>
    <row r="3368" spans="1:8">
      <c r="A3368" s="380"/>
      <c r="B3368" s="380"/>
      <c r="C3368" s="380"/>
      <c r="D3368" s="380"/>
      <c r="E3368" s="380"/>
      <c r="F3368" s="380"/>
      <c r="G3368" s="380"/>
      <c r="H3368" s="380"/>
    </row>
    <row r="3369" spans="1:8">
      <c r="A3369" s="380"/>
      <c r="B3369" s="380"/>
      <c r="C3369" s="380"/>
      <c r="D3369" s="380"/>
      <c r="E3369" s="380"/>
      <c r="F3369" s="380"/>
      <c r="G3369" s="380"/>
      <c r="H3369" s="380"/>
    </row>
    <row r="3370" spans="1:8">
      <c r="A3370" s="380"/>
      <c r="B3370" s="380"/>
      <c r="C3370" s="380"/>
      <c r="D3370" s="380"/>
      <c r="E3370" s="380"/>
      <c r="F3370" s="380"/>
      <c r="G3370" s="380"/>
      <c r="H3370" s="380"/>
    </row>
    <row r="3371" spans="1:8">
      <c r="A3371" s="380"/>
      <c r="B3371" s="380"/>
      <c r="C3371" s="380"/>
      <c r="D3371" s="380"/>
      <c r="E3371" s="380"/>
      <c r="F3371" s="380"/>
      <c r="G3371" s="380"/>
      <c r="H3371" s="380"/>
    </row>
    <row r="3372" spans="1:8">
      <c r="A3372" s="380"/>
      <c r="B3372" s="380"/>
      <c r="C3372" s="380"/>
      <c r="D3372" s="380"/>
      <c r="E3372" s="380"/>
      <c r="F3372" s="380"/>
      <c r="G3372" s="380"/>
      <c r="H3372" s="380"/>
    </row>
    <row r="3373" spans="1:8">
      <c r="A3373" s="380"/>
      <c r="B3373" s="380"/>
      <c r="C3373" s="380"/>
      <c r="D3373" s="380"/>
      <c r="E3373" s="380"/>
      <c r="F3373" s="380"/>
      <c r="G3373" s="380"/>
      <c r="H3373" s="380"/>
    </row>
    <row r="3374" spans="1:8">
      <c r="A3374" s="380"/>
      <c r="B3374" s="380"/>
      <c r="C3374" s="380"/>
      <c r="D3374" s="380"/>
      <c r="E3374" s="380"/>
      <c r="F3374" s="380"/>
      <c r="G3374" s="380"/>
      <c r="H3374" s="380"/>
    </row>
    <row r="3375" spans="1:8">
      <c r="A3375" s="380"/>
      <c r="B3375" s="380"/>
      <c r="C3375" s="380"/>
      <c r="D3375" s="380"/>
      <c r="E3375" s="380"/>
      <c r="F3375" s="380"/>
      <c r="G3375" s="380"/>
      <c r="H3375" s="380"/>
    </row>
    <row r="3376" spans="1:8">
      <c r="A3376" s="380"/>
      <c r="B3376" s="380"/>
      <c r="C3376" s="380"/>
      <c r="D3376" s="380"/>
      <c r="E3376" s="380"/>
      <c r="F3376" s="380"/>
      <c r="G3376" s="380"/>
      <c r="H3376" s="380"/>
    </row>
    <row r="3377" spans="1:8">
      <c r="A3377" s="380"/>
      <c r="B3377" s="380"/>
      <c r="C3377" s="380"/>
      <c r="D3377" s="380"/>
      <c r="E3377" s="380"/>
      <c r="F3377" s="380"/>
      <c r="G3377" s="380"/>
      <c r="H3377" s="380"/>
    </row>
    <row r="3378" spans="1:8">
      <c r="A3378" s="380"/>
      <c r="B3378" s="380"/>
      <c r="C3378" s="380"/>
      <c r="D3378" s="380"/>
      <c r="E3378" s="380"/>
      <c r="F3378" s="380"/>
      <c r="G3378" s="380"/>
      <c r="H3378" s="380"/>
    </row>
    <row r="3379" spans="1:8">
      <c r="A3379" s="380"/>
      <c r="B3379" s="380"/>
      <c r="C3379" s="380"/>
      <c r="D3379" s="380"/>
      <c r="E3379" s="380"/>
      <c r="F3379" s="380"/>
      <c r="G3379" s="380"/>
      <c r="H3379" s="380"/>
    </row>
    <row r="3380" spans="1:8">
      <c r="A3380" s="380"/>
      <c r="B3380" s="380"/>
      <c r="C3380" s="380"/>
      <c r="D3380" s="380"/>
      <c r="E3380" s="380"/>
      <c r="F3380" s="380"/>
      <c r="G3380" s="380"/>
      <c r="H3380" s="380"/>
    </row>
    <row r="3381" spans="1:8">
      <c r="A3381" s="380"/>
      <c r="B3381" s="380"/>
      <c r="C3381" s="380"/>
      <c r="D3381" s="380"/>
      <c r="E3381" s="380"/>
      <c r="F3381" s="380"/>
      <c r="G3381" s="380"/>
      <c r="H3381" s="380"/>
    </row>
    <row r="3382" spans="1:8">
      <c r="A3382" s="380"/>
      <c r="B3382" s="380"/>
      <c r="C3382" s="380"/>
      <c r="D3382" s="380"/>
      <c r="E3382" s="380"/>
      <c r="F3382" s="380"/>
      <c r="G3382" s="380"/>
      <c r="H3382" s="380"/>
    </row>
    <row r="3383" spans="1:8">
      <c r="A3383" s="380"/>
      <c r="B3383" s="380"/>
      <c r="C3383" s="380"/>
      <c r="D3383" s="380"/>
      <c r="E3383" s="380"/>
      <c r="F3383" s="380"/>
      <c r="G3383" s="380"/>
      <c r="H3383" s="380"/>
    </row>
    <row r="3384" spans="1:8">
      <c r="A3384" s="380"/>
      <c r="B3384" s="380"/>
      <c r="C3384" s="380"/>
      <c r="D3384" s="380"/>
      <c r="E3384" s="380"/>
      <c r="F3384" s="380"/>
      <c r="G3384" s="380"/>
      <c r="H3384" s="380"/>
    </row>
    <row r="3385" spans="1:8">
      <c r="A3385" s="380"/>
      <c r="B3385" s="380"/>
      <c r="C3385" s="380"/>
      <c r="D3385" s="380"/>
      <c r="E3385" s="380"/>
      <c r="F3385" s="380"/>
      <c r="G3385" s="380"/>
      <c r="H3385" s="380"/>
    </row>
    <row r="3386" spans="1:8">
      <c r="A3386" s="380"/>
      <c r="B3386" s="380"/>
      <c r="C3386" s="380"/>
      <c r="D3386" s="380"/>
      <c r="E3386" s="380"/>
      <c r="F3386" s="380"/>
      <c r="G3386" s="380"/>
      <c r="H3386" s="380"/>
    </row>
    <row r="3387" spans="1:8">
      <c r="A3387" s="380"/>
      <c r="B3387" s="380"/>
      <c r="C3387" s="380"/>
      <c r="D3387" s="380"/>
      <c r="E3387" s="380"/>
      <c r="F3387" s="380"/>
      <c r="G3387" s="380"/>
      <c r="H3387" s="380"/>
    </row>
    <row r="3388" spans="1:8">
      <c r="A3388" s="380"/>
      <c r="B3388" s="380"/>
      <c r="C3388" s="380"/>
      <c r="D3388" s="380"/>
      <c r="E3388" s="380"/>
      <c r="F3388" s="380"/>
      <c r="G3388" s="380"/>
      <c r="H3388" s="380"/>
    </row>
    <row r="3389" spans="1:8">
      <c r="A3389" s="380"/>
      <c r="B3389" s="380"/>
      <c r="C3389" s="380"/>
      <c r="D3389" s="380"/>
      <c r="E3389" s="380"/>
      <c r="F3389" s="380"/>
      <c r="G3389" s="380"/>
      <c r="H3389" s="380"/>
    </row>
    <row r="3390" spans="1:8">
      <c r="A3390" s="380"/>
      <c r="B3390" s="380"/>
      <c r="C3390" s="380"/>
      <c r="D3390" s="380"/>
      <c r="E3390" s="380"/>
      <c r="F3390" s="380"/>
      <c r="G3390" s="380"/>
      <c r="H3390" s="380"/>
    </row>
    <row r="3391" spans="1:8">
      <c r="A3391" s="380"/>
      <c r="B3391" s="380"/>
      <c r="C3391" s="380"/>
      <c r="D3391" s="380"/>
      <c r="E3391" s="380"/>
      <c r="F3391" s="380"/>
      <c r="G3391" s="380"/>
      <c r="H3391" s="380"/>
    </row>
    <row r="3392" spans="1:8">
      <c r="A3392" s="380"/>
      <c r="B3392" s="380"/>
      <c r="C3392" s="380"/>
      <c r="D3392" s="380"/>
      <c r="E3392" s="380"/>
      <c r="F3392" s="380"/>
      <c r="G3392" s="380"/>
      <c r="H3392" s="380"/>
    </row>
    <row r="3393" spans="1:8">
      <c r="A3393" s="380"/>
      <c r="B3393" s="380"/>
      <c r="C3393" s="380"/>
      <c r="D3393" s="380"/>
      <c r="E3393" s="380"/>
      <c r="F3393" s="380"/>
      <c r="G3393" s="380"/>
      <c r="H3393" s="380"/>
    </row>
    <row r="3394" spans="1:8">
      <c r="A3394" s="380"/>
      <c r="B3394" s="380"/>
      <c r="C3394" s="380"/>
      <c r="D3394" s="380"/>
      <c r="E3394" s="380"/>
      <c r="F3394" s="380"/>
      <c r="G3394" s="380"/>
      <c r="H3394" s="380"/>
    </row>
    <row r="3395" spans="1:8">
      <c r="A3395" s="380"/>
      <c r="B3395" s="380"/>
      <c r="C3395" s="380"/>
      <c r="D3395" s="380"/>
      <c r="E3395" s="380"/>
      <c r="F3395" s="380"/>
      <c r="G3395" s="380"/>
      <c r="H3395" s="380"/>
    </row>
    <row r="3396" spans="1:8">
      <c r="A3396" s="380"/>
      <c r="B3396" s="380"/>
      <c r="C3396" s="380"/>
      <c r="D3396" s="380"/>
      <c r="E3396" s="380"/>
      <c r="F3396" s="380"/>
      <c r="G3396" s="380"/>
      <c r="H3396" s="380"/>
    </row>
    <row r="3397" spans="1:8">
      <c r="A3397" s="380"/>
      <c r="B3397" s="380"/>
      <c r="C3397" s="380"/>
      <c r="D3397" s="380"/>
      <c r="E3397" s="380"/>
      <c r="F3397" s="380"/>
      <c r="G3397" s="380"/>
      <c r="H3397" s="380"/>
    </row>
    <row r="3398" spans="1:8">
      <c r="A3398" s="380"/>
      <c r="B3398" s="380"/>
      <c r="C3398" s="380"/>
      <c r="D3398" s="380"/>
      <c r="E3398" s="380"/>
      <c r="F3398" s="380"/>
      <c r="G3398" s="380"/>
      <c r="H3398" s="380"/>
    </row>
    <row r="3399" spans="1:8">
      <c r="A3399" s="380"/>
      <c r="B3399" s="380"/>
      <c r="C3399" s="380"/>
      <c r="D3399" s="380"/>
      <c r="E3399" s="380"/>
      <c r="F3399" s="380"/>
      <c r="G3399" s="380"/>
      <c r="H3399" s="380"/>
    </row>
    <row r="3400" spans="1:8">
      <c r="A3400" s="380"/>
      <c r="B3400" s="380"/>
      <c r="C3400" s="380"/>
      <c r="D3400" s="380"/>
      <c r="E3400" s="380"/>
      <c r="F3400" s="380"/>
      <c r="G3400" s="380"/>
      <c r="H3400" s="380"/>
    </row>
    <row r="3401" spans="1:8">
      <c r="A3401" s="380"/>
      <c r="B3401" s="380"/>
      <c r="C3401" s="380"/>
      <c r="D3401" s="380"/>
      <c r="E3401" s="380"/>
      <c r="F3401" s="380"/>
      <c r="G3401" s="380"/>
      <c r="H3401" s="380"/>
    </row>
    <row r="3402" spans="1:8">
      <c r="A3402" s="380"/>
      <c r="B3402" s="380"/>
      <c r="C3402" s="380"/>
      <c r="D3402" s="380"/>
      <c r="E3402" s="380"/>
      <c r="F3402" s="380"/>
      <c r="G3402" s="380"/>
      <c r="H3402" s="380"/>
    </row>
    <row r="3403" spans="1:8">
      <c r="A3403" s="380"/>
      <c r="B3403" s="380"/>
      <c r="C3403" s="380"/>
      <c r="D3403" s="380"/>
      <c r="E3403" s="380"/>
      <c r="F3403" s="380"/>
      <c r="G3403" s="380"/>
      <c r="H3403" s="380"/>
    </row>
    <row r="3404" spans="1:8">
      <c r="A3404" s="380"/>
      <c r="B3404" s="380"/>
      <c r="C3404" s="380"/>
      <c r="D3404" s="380"/>
      <c r="E3404" s="380"/>
      <c r="F3404" s="380"/>
      <c r="G3404" s="380"/>
      <c r="H3404" s="380"/>
    </row>
    <row r="3405" spans="1:8">
      <c r="A3405" s="380"/>
      <c r="B3405" s="380"/>
      <c r="C3405" s="380"/>
      <c r="D3405" s="380"/>
      <c r="E3405" s="380"/>
      <c r="F3405" s="380"/>
      <c r="G3405" s="380"/>
      <c r="H3405" s="380"/>
    </row>
    <row r="3406" spans="1:8">
      <c r="A3406" s="380"/>
      <c r="B3406" s="380"/>
      <c r="C3406" s="380"/>
      <c r="D3406" s="380"/>
      <c r="E3406" s="380"/>
      <c r="F3406" s="380"/>
      <c r="G3406" s="380"/>
      <c r="H3406" s="380"/>
    </row>
    <row r="3407" spans="1:8">
      <c r="A3407" s="380"/>
      <c r="B3407" s="380"/>
      <c r="C3407" s="380"/>
      <c r="D3407" s="380"/>
      <c r="E3407" s="380"/>
      <c r="F3407" s="380"/>
      <c r="G3407" s="380"/>
      <c r="H3407" s="380"/>
    </row>
    <row r="3408" spans="1:8">
      <c r="A3408" s="380"/>
      <c r="B3408" s="380"/>
      <c r="C3408" s="380"/>
      <c r="D3408" s="380"/>
      <c r="E3408" s="380"/>
      <c r="F3408" s="380"/>
      <c r="G3408" s="380"/>
      <c r="H3408" s="380"/>
    </row>
    <row r="3409" spans="1:8">
      <c r="A3409" s="380"/>
      <c r="B3409" s="380"/>
      <c r="C3409" s="380"/>
      <c r="D3409" s="380"/>
      <c r="E3409" s="380"/>
      <c r="F3409" s="380"/>
      <c r="G3409" s="380"/>
      <c r="H3409" s="380"/>
    </row>
    <row r="3410" spans="1:8">
      <c r="A3410" s="380"/>
      <c r="B3410" s="380"/>
      <c r="C3410" s="380"/>
      <c r="D3410" s="380"/>
      <c r="E3410" s="380"/>
      <c r="F3410" s="380"/>
      <c r="G3410" s="380"/>
      <c r="H3410" s="380"/>
    </row>
    <row r="3411" spans="1:8">
      <c r="A3411" s="380"/>
      <c r="B3411" s="380"/>
      <c r="C3411" s="380"/>
      <c r="D3411" s="380"/>
      <c r="E3411" s="380"/>
      <c r="F3411" s="380"/>
      <c r="G3411" s="380"/>
      <c r="H3411" s="380"/>
    </row>
    <row r="3412" spans="1:8">
      <c r="A3412" s="380"/>
      <c r="B3412" s="380"/>
      <c r="C3412" s="380"/>
      <c r="D3412" s="380"/>
      <c r="E3412" s="380"/>
      <c r="F3412" s="380"/>
      <c r="G3412" s="380"/>
      <c r="H3412" s="380"/>
    </row>
    <row r="3413" spans="1:8">
      <c r="A3413" s="380"/>
      <c r="B3413" s="380"/>
      <c r="C3413" s="380"/>
      <c r="D3413" s="380"/>
      <c r="E3413" s="380"/>
      <c r="F3413" s="380"/>
      <c r="G3413" s="380"/>
      <c r="H3413" s="380"/>
    </row>
    <row r="3414" spans="1:8">
      <c r="A3414" s="380"/>
      <c r="B3414" s="380"/>
      <c r="C3414" s="380"/>
      <c r="D3414" s="380"/>
      <c r="E3414" s="380"/>
      <c r="F3414" s="380"/>
      <c r="G3414" s="380"/>
      <c r="H3414" s="380"/>
    </row>
    <row r="3415" spans="1:8">
      <c r="A3415" s="380"/>
      <c r="B3415" s="380"/>
      <c r="C3415" s="380"/>
      <c r="D3415" s="380"/>
      <c r="E3415" s="380"/>
      <c r="F3415" s="380"/>
      <c r="G3415" s="380"/>
      <c r="H3415" s="380"/>
    </row>
    <row r="3416" spans="1:8">
      <c r="A3416" s="380"/>
      <c r="B3416" s="380"/>
      <c r="C3416" s="380"/>
      <c r="D3416" s="380"/>
      <c r="E3416" s="380"/>
      <c r="F3416" s="380"/>
      <c r="G3416" s="380"/>
      <c r="H3416" s="380"/>
    </row>
    <row r="3417" spans="1:8">
      <c r="A3417" s="380"/>
      <c r="B3417" s="380"/>
      <c r="C3417" s="380"/>
      <c r="D3417" s="380"/>
      <c r="E3417" s="380"/>
      <c r="F3417" s="380"/>
      <c r="G3417" s="380"/>
      <c r="H3417" s="380"/>
    </row>
    <row r="3418" spans="1:8">
      <c r="A3418" s="380"/>
      <c r="B3418" s="380"/>
      <c r="C3418" s="380"/>
      <c r="D3418" s="380"/>
      <c r="E3418" s="380"/>
      <c r="F3418" s="380"/>
      <c r="G3418" s="380"/>
      <c r="H3418" s="380"/>
    </row>
    <row r="3419" spans="1:8">
      <c r="A3419" s="380"/>
      <c r="B3419" s="380"/>
      <c r="C3419" s="380"/>
      <c r="D3419" s="380"/>
      <c r="E3419" s="380"/>
      <c r="F3419" s="380"/>
      <c r="G3419" s="380"/>
      <c r="H3419" s="380"/>
    </row>
    <row r="3420" spans="1:8">
      <c r="A3420" s="380"/>
      <c r="B3420" s="380"/>
      <c r="C3420" s="380"/>
      <c r="D3420" s="380"/>
      <c r="E3420" s="380"/>
      <c r="F3420" s="380"/>
      <c r="G3420" s="380"/>
      <c r="H3420" s="380"/>
    </row>
    <row r="3421" spans="1:8">
      <c r="A3421" s="380"/>
      <c r="B3421" s="380"/>
      <c r="C3421" s="380"/>
      <c r="D3421" s="380"/>
      <c r="E3421" s="380"/>
      <c r="F3421" s="380"/>
      <c r="G3421" s="380"/>
      <c r="H3421" s="380"/>
    </row>
    <row r="3422" spans="1:8">
      <c r="A3422" s="380"/>
      <c r="B3422" s="380"/>
      <c r="C3422" s="380"/>
      <c r="D3422" s="380"/>
      <c r="E3422" s="380"/>
      <c r="F3422" s="380"/>
      <c r="G3422" s="380"/>
      <c r="H3422" s="380"/>
    </row>
    <row r="3423" spans="1:8">
      <c r="A3423" s="380"/>
      <c r="B3423" s="380"/>
      <c r="C3423" s="380"/>
      <c r="D3423" s="380"/>
      <c r="E3423" s="380"/>
      <c r="F3423" s="380"/>
      <c r="G3423" s="380"/>
      <c r="H3423" s="380"/>
    </row>
    <row r="3424" spans="1:8">
      <c r="A3424" s="380"/>
      <c r="B3424" s="380"/>
      <c r="C3424" s="380"/>
      <c r="D3424" s="380"/>
      <c r="E3424" s="380"/>
      <c r="F3424" s="380"/>
      <c r="G3424" s="380"/>
      <c r="H3424" s="380"/>
    </row>
    <row r="3425" spans="1:8">
      <c r="A3425" s="380"/>
      <c r="B3425" s="380"/>
      <c r="C3425" s="380"/>
      <c r="D3425" s="380"/>
      <c r="E3425" s="380"/>
      <c r="F3425" s="380"/>
      <c r="G3425" s="380"/>
      <c r="H3425" s="380"/>
    </row>
    <row r="3426" spans="1:8">
      <c r="A3426" s="380"/>
      <c r="B3426" s="380"/>
      <c r="C3426" s="380"/>
      <c r="D3426" s="380"/>
      <c r="E3426" s="380"/>
      <c r="F3426" s="380"/>
      <c r="G3426" s="380"/>
      <c r="H3426" s="380"/>
    </row>
    <row r="3427" spans="1:8">
      <c r="A3427" s="380"/>
      <c r="B3427" s="380"/>
      <c r="C3427" s="380"/>
      <c r="D3427" s="380"/>
      <c r="E3427" s="380"/>
      <c r="F3427" s="380"/>
      <c r="G3427" s="380"/>
      <c r="H3427" s="380"/>
    </row>
    <row r="3428" spans="1:8">
      <c r="A3428" s="380"/>
      <c r="B3428" s="380"/>
      <c r="C3428" s="380"/>
      <c r="D3428" s="380"/>
      <c r="E3428" s="380"/>
      <c r="F3428" s="380"/>
      <c r="G3428" s="380"/>
      <c r="H3428" s="380"/>
    </row>
    <row r="3429" spans="1:8">
      <c r="A3429" s="380"/>
      <c r="B3429" s="380"/>
      <c r="C3429" s="380"/>
      <c r="D3429" s="380"/>
      <c r="E3429" s="380"/>
      <c r="F3429" s="380"/>
      <c r="G3429" s="380"/>
      <c r="H3429" s="380"/>
    </row>
    <row r="3430" spans="1:8">
      <c r="A3430" s="380"/>
      <c r="B3430" s="380"/>
      <c r="C3430" s="380"/>
      <c r="D3430" s="380"/>
      <c r="E3430" s="380"/>
      <c r="F3430" s="380"/>
      <c r="G3430" s="380"/>
      <c r="H3430" s="380"/>
    </row>
    <row r="3431" spans="1:8">
      <c r="A3431" s="380"/>
      <c r="B3431" s="380"/>
      <c r="C3431" s="380"/>
      <c r="D3431" s="380"/>
      <c r="E3431" s="380"/>
      <c r="F3431" s="380"/>
      <c r="G3431" s="380"/>
      <c r="H3431" s="380"/>
    </row>
    <row r="3432" spans="1:8">
      <c r="A3432" s="380"/>
      <c r="B3432" s="380"/>
      <c r="C3432" s="380"/>
      <c r="D3432" s="380"/>
      <c r="E3432" s="380"/>
      <c r="F3432" s="380"/>
      <c r="G3432" s="380"/>
      <c r="H3432" s="380"/>
    </row>
    <row r="3433" spans="1:8">
      <c r="A3433" s="380"/>
      <c r="B3433" s="380"/>
      <c r="C3433" s="380"/>
      <c r="D3433" s="380"/>
      <c r="E3433" s="380"/>
      <c r="F3433" s="380"/>
      <c r="G3433" s="380"/>
      <c r="H3433" s="380"/>
    </row>
    <row r="3434" spans="1:8">
      <c r="A3434" s="380"/>
      <c r="B3434" s="380"/>
      <c r="C3434" s="380"/>
      <c r="D3434" s="380"/>
      <c r="E3434" s="380"/>
      <c r="F3434" s="380"/>
      <c r="G3434" s="380"/>
      <c r="H3434" s="380"/>
    </row>
    <row r="3435" spans="1:8">
      <c r="A3435" s="380"/>
      <c r="B3435" s="380"/>
      <c r="C3435" s="380"/>
      <c r="D3435" s="380"/>
      <c r="E3435" s="380"/>
      <c r="F3435" s="380"/>
      <c r="G3435" s="380"/>
      <c r="H3435" s="380"/>
    </row>
    <row r="3436" spans="1:8">
      <c r="A3436" s="380"/>
      <c r="B3436" s="380"/>
      <c r="C3436" s="380"/>
      <c r="D3436" s="380"/>
      <c r="E3436" s="380"/>
      <c r="F3436" s="380"/>
      <c r="G3436" s="380"/>
      <c r="H3436" s="380"/>
    </row>
    <row r="3437" spans="1:8">
      <c r="A3437" s="380"/>
      <c r="B3437" s="380"/>
      <c r="C3437" s="380"/>
      <c r="D3437" s="380"/>
      <c r="E3437" s="380"/>
      <c r="F3437" s="380"/>
      <c r="G3437" s="380"/>
      <c r="H3437" s="380"/>
    </row>
    <row r="3438" spans="1:8">
      <c r="A3438" s="380"/>
      <c r="B3438" s="380"/>
      <c r="C3438" s="380"/>
      <c r="D3438" s="380"/>
      <c r="E3438" s="380"/>
      <c r="F3438" s="380"/>
      <c r="G3438" s="380"/>
      <c r="H3438" s="380"/>
    </row>
    <row r="3439" spans="1:8">
      <c r="A3439" s="380"/>
      <c r="B3439" s="380"/>
      <c r="C3439" s="380"/>
      <c r="D3439" s="380"/>
      <c r="E3439" s="380"/>
      <c r="F3439" s="380"/>
      <c r="G3439" s="380"/>
      <c r="H3439" s="380"/>
    </row>
    <row r="3440" spans="1:8">
      <c r="A3440" s="380"/>
      <c r="B3440" s="380"/>
      <c r="C3440" s="380"/>
      <c r="D3440" s="380"/>
      <c r="E3440" s="380"/>
      <c r="F3440" s="380"/>
      <c r="G3440" s="380"/>
      <c r="H3440" s="380"/>
    </row>
    <row r="3441" spans="1:8">
      <c r="A3441" s="380"/>
      <c r="B3441" s="380"/>
      <c r="C3441" s="380"/>
      <c r="D3441" s="380"/>
      <c r="E3441" s="380"/>
      <c r="F3441" s="380"/>
      <c r="G3441" s="380"/>
      <c r="H3441" s="380"/>
    </row>
    <row r="3442" spans="1:8">
      <c r="A3442" s="380"/>
      <c r="B3442" s="380"/>
      <c r="C3442" s="380"/>
      <c r="D3442" s="380"/>
      <c r="E3442" s="380"/>
      <c r="F3442" s="380"/>
      <c r="G3442" s="380"/>
      <c r="H3442" s="380"/>
    </row>
    <row r="3443" spans="1:8">
      <c r="A3443" s="380"/>
      <c r="B3443" s="380"/>
      <c r="C3443" s="380"/>
      <c r="D3443" s="380"/>
      <c r="E3443" s="380"/>
      <c r="F3443" s="380"/>
      <c r="G3443" s="380"/>
      <c r="H3443" s="380"/>
    </row>
    <row r="3444" spans="1:8">
      <c r="A3444" s="380"/>
      <c r="B3444" s="380"/>
      <c r="C3444" s="380"/>
      <c r="D3444" s="380"/>
      <c r="E3444" s="380"/>
      <c r="F3444" s="380"/>
      <c r="G3444" s="380"/>
      <c r="H3444" s="380"/>
    </row>
    <row r="3445" spans="1:8">
      <c r="A3445" s="380"/>
      <c r="B3445" s="380"/>
      <c r="C3445" s="380"/>
      <c r="D3445" s="380"/>
      <c r="E3445" s="380"/>
      <c r="F3445" s="380"/>
      <c r="G3445" s="380"/>
      <c r="H3445" s="380"/>
    </row>
    <row r="3446" spans="1:8">
      <c r="A3446" s="380"/>
      <c r="B3446" s="380"/>
      <c r="C3446" s="380"/>
      <c r="D3446" s="380"/>
      <c r="E3446" s="380"/>
      <c r="F3446" s="380"/>
      <c r="G3446" s="380"/>
      <c r="H3446" s="380"/>
    </row>
    <row r="3447" spans="1:8">
      <c r="A3447" s="380"/>
      <c r="B3447" s="380"/>
      <c r="C3447" s="380"/>
      <c r="D3447" s="380"/>
      <c r="E3447" s="380"/>
      <c r="F3447" s="380"/>
      <c r="G3447" s="380"/>
      <c r="H3447" s="380"/>
    </row>
    <row r="3448" spans="1:8">
      <c r="A3448" s="380"/>
      <c r="B3448" s="380"/>
      <c r="C3448" s="380"/>
      <c r="D3448" s="380"/>
      <c r="E3448" s="380"/>
      <c r="F3448" s="380"/>
      <c r="G3448" s="380"/>
      <c r="H3448" s="380"/>
    </row>
    <row r="3449" spans="1:8">
      <c r="A3449" s="380"/>
      <c r="B3449" s="380"/>
      <c r="C3449" s="380"/>
      <c r="D3449" s="380"/>
      <c r="E3449" s="380"/>
      <c r="F3449" s="380"/>
      <c r="G3449" s="380"/>
      <c r="H3449" s="380"/>
    </row>
    <row r="3450" spans="1:8">
      <c r="A3450" s="380"/>
      <c r="B3450" s="380"/>
      <c r="C3450" s="380"/>
      <c r="D3450" s="380"/>
      <c r="E3450" s="380"/>
      <c r="F3450" s="380"/>
      <c r="G3450" s="380"/>
      <c r="H3450" s="380"/>
    </row>
    <row r="3451" spans="1:8">
      <c r="A3451" s="380"/>
      <c r="B3451" s="380"/>
      <c r="C3451" s="380"/>
      <c r="D3451" s="380"/>
      <c r="E3451" s="380"/>
      <c r="F3451" s="380"/>
      <c r="G3451" s="380"/>
      <c r="H3451" s="380"/>
    </row>
    <row r="3452" spans="1:8">
      <c r="A3452" s="380"/>
      <c r="B3452" s="380"/>
      <c r="C3452" s="380"/>
      <c r="D3452" s="380"/>
      <c r="E3452" s="380"/>
      <c r="F3452" s="380"/>
      <c r="G3452" s="380"/>
      <c r="H3452" s="380"/>
    </row>
    <row r="3453" spans="1:8">
      <c r="A3453" s="380"/>
      <c r="B3453" s="380"/>
      <c r="C3453" s="380"/>
      <c r="D3453" s="380"/>
      <c r="E3453" s="380"/>
      <c r="F3453" s="380"/>
      <c r="G3453" s="380"/>
      <c r="H3453" s="380"/>
    </row>
    <row r="3454" spans="1:8">
      <c r="A3454" s="380"/>
      <c r="B3454" s="380"/>
      <c r="C3454" s="380"/>
      <c r="D3454" s="380"/>
      <c r="E3454" s="380"/>
      <c r="F3454" s="380"/>
      <c r="G3454" s="380"/>
      <c r="H3454" s="380"/>
    </row>
    <row r="3455" spans="1:8">
      <c r="A3455" s="380"/>
      <c r="B3455" s="380"/>
      <c r="C3455" s="380"/>
      <c r="D3455" s="380"/>
      <c r="E3455" s="380"/>
      <c r="F3455" s="380"/>
      <c r="G3455" s="380"/>
      <c r="H3455" s="380"/>
    </row>
    <row r="3456" spans="1:8">
      <c r="A3456" s="380"/>
      <c r="B3456" s="380"/>
      <c r="C3456" s="380"/>
      <c r="D3456" s="380"/>
      <c r="E3456" s="380"/>
      <c r="F3456" s="380"/>
      <c r="G3456" s="380"/>
      <c r="H3456" s="380"/>
    </row>
    <row r="3457" spans="1:8">
      <c r="A3457" s="380"/>
      <c r="B3457" s="380"/>
      <c r="C3457" s="380"/>
      <c r="D3457" s="380"/>
      <c r="E3457" s="380"/>
      <c r="F3457" s="380"/>
      <c r="G3457" s="380"/>
      <c r="H3457" s="380"/>
    </row>
    <row r="3458" spans="1:8">
      <c r="A3458" s="380"/>
      <c r="B3458" s="380"/>
      <c r="C3458" s="380"/>
      <c r="D3458" s="380"/>
      <c r="E3458" s="380"/>
      <c r="F3458" s="380"/>
      <c r="G3458" s="380"/>
      <c r="H3458" s="380"/>
    </row>
    <row r="3459" spans="1:8">
      <c r="A3459" s="380"/>
      <c r="B3459" s="380"/>
      <c r="C3459" s="380"/>
      <c r="D3459" s="380"/>
      <c r="E3459" s="380"/>
      <c r="F3459" s="380"/>
      <c r="G3459" s="380"/>
      <c r="H3459" s="380"/>
    </row>
    <row r="3460" spans="1:8">
      <c r="A3460" s="380"/>
      <c r="B3460" s="380"/>
      <c r="C3460" s="380"/>
      <c r="D3460" s="380"/>
      <c r="E3460" s="380"/>
      <c r="F3460" s="380"/>
      <c r="G3460" s="380"/>
      <c r="H3460" s="380"/>
    </row>
    <row r="3461" spans="1:8">
      <c r="A3461" s="380"/>
      <c r="B3461" s="380"/>
      <c r="C3461" s="380"/>
      <c r="D3461" s="380"/>
      <c r="E3461" s="380"/>
      <c r="F3461" s="380"/>
      <c r="G3461" s="380"/>
      <c r="H3461" s="380"/>
    </row>
    <row r="3462" spans="1:8">
      <c r="A3462" s="380"/>
      <c r="B3462" s="380"/>
      <c r="C3462" s="380"/>
      <c r="D3462" s="380"/>
      <c r="E3462" s="380"/>
      <c r="F3462" s="380"/>
      <c r="G3462" s="380"/>
      <c r="H3462" s="380"/>
    </row>
    <row r="3463" spans="1:8">
      <c r="A3463" s="380"/>
      <c r="B3463" s="380"/>
      <c r="C3463" s="380"/>
      <c r="D3463" s="380"/>
      <c r="E3463" s="380"/>
      <c r="F3463" s="380"/>
      <c r="G3463" s="380"/>
      <c r="H3463" s="380"/>
    </row>
    <row r="3464" spans="1:8">
      <c r="A3464" s="380"/>
      <c r="B3464" s="380"/>
      <c r="C3464" s="380"/>
      <c r="D3464" s="380"/>
      <c r="E3464" s="380"/>
      <c r="F3464" s="380"/>
      <c r="G3464" s="380"/>
      <c r="H3464" s="380"/>
    </row>
    <row r="3465" spans="1:8">
      <c r="A3465" s="380"/>
      <c r="B3465" s="380"/>
      <c r="C3465" s="380"/>
      <c r="D3465" s="380"/>
      <c r="E3465" s="380"/>
      <c r="F3465" s="380"/>
      <c r="G3465" s="380"/>
      <c r="H3465" s="380"/>
    </row>
    <row r="3466" spans="1:8">
      <c r="A3466" s="380"/>
      <c r="B3466" s="380"/>
      <c r="C3466" s="380"/>
      <c r="D3466" s="380"/>
      <c r="E3466" s="380"/>
      <c r="F3466" s="380"/>
      <c r="G3466" s="380"/>
      <c r="H3466" s="380"/>
    </row>
    <row r="3467" spans="1:8">
      <c r="A3467" s="380"/>
      <c r="B3467" s="380"/>
      <c r="C3467" s="380"/>
      <c r="D3467" s="380"/>
      <c r="E3467" s="380"/>
      <c r="F3467" s="380"/>
      <c r="G3467" s="380"/>
      <c r="H3467" s="380"/>
    </row>
    <row r="3468" spans="1:8">
      <c r="A3468" s="380"/>
      <c r="B3468" s="380"/>
      <c r="C3468" s="380"/>
      <c r="D3468" s="380"/>
      <c r="E3468" s="380"/>
      <c r="F3468" s="380"/>
      <c r="G3468" s="380"/>
      <c r="H3468" s="380"/>
    </row>
    <row r="3469" spans="1:8">
      <c r="A3469" s="380"/>
      <c r="B3469" s="380"/>
      <c r="C3469" s="380"/>
      <c r="D3469" s="380"/>
      <c r="E3469" s="380"/>
      <c r="F3469" s="380"/>
      <c r="G3469" s="380"/>
      <c r="H3469" s="380"/>
    </row>
    <row r="3470" spans="1:8">
      <c r="A3470" s="380"/>
      <c r="B3470" s="380"/>
      <c r="C3470" s="380"/>
      <c r="D3470" s="380"/>
      <c r="E3470" s="380"/>
      <c r="F3470" s="380"/>
      <c r="G3470" s="380"/>
      <c r="H3470" s="380"/>
    </row>
    <row r="3471" spans="1:8">
      <c r="A3471" s="380"/>
      <c r="B3471" s="380"/>
      <c r="C3471" s="380"/>
      <c r="D3471" s="380"/>
      <c r="E3471" s="380"/>
      <c r="F3471" s="380"/>
      <c r="G3471" s="380"/>
      <c r="H3471" s="380"/>
    </row>
    <row r="3472" spans="1:8">
      <c r="A3472" s="380"/>
      <c r="B3472" s="380"/>
      <c r="C3472" s="380"/>
      <c r="D3472" s="380"/>
      <c r="E3472" s="380"/>
      <c r="F3472" s="380"/>
      <c r="G3472" s="380"/>
      <c r="H3472" s="380"/>
    </row>
    <row r="3473" spans="1:8">
      <c r="A3473" s="380"/>
      <c r="B3473" s="380"/>
      <c r="C3473" s="380"/>
      <c r="D3473" s="380"/>
      <c r="E3473" s="380"/>
      <c r="F3473" s="380"/>
      <c r="G3473" s="380"/>
      <c r="H3473" s="380"/>
    </row>
    <row r="3474" spans="1:8">
      <c r="A3474" s="380"/>
      <c r="B3474" s="380"/>
      <c r="C3474" s="380"/>
      <c r="D3474" s="380"/>
      <c r="E3474" s="380"/>
      <c r="F3474" s="380"/>
      <c r="G3474" s="380"/>
      <c r="H3474" s="380"/>
    </row>
    <row r="3475" spans="1:8">
      <c r="A3475" s="380"/>
      <c r="B3475" s="380"/>
      <c r="C3475" s="380"/>
      <c r="D3475" s="380"/>
      <c r="E3475" s="380"/>
      <c r="F3475" s="380"/>
      <c r="G3475" s="380"/>
      <c r="H3475" s="380"/>
    </row>
    <row r="3476" spans="1:8">
      <c r="A3476" s="380"/>
      <c r="B3476" s="380"/>
      <c r="C3476" s="380"/>
      <c r="D3476" s="380"/>
      <c r="E3476" s="380"/>
      <c r="F3476" s="380"/>
      <c r="G3476" s="380"/>
      <c r="H3476" s="380"/>
    </row>
    <row r="3477" spans="1:8">
      <c r="A3477" s="380"/>
      <c r="B3477" s="380"/>
      <c r="C3477" s="380"/>
      <c r="D3477" s="380"/>
      <c r="E3477" s="380"/>
      <c r="F3477" s="380"/>
      <c r="G3477" s="380"/>
      <c r="H3477" s="380"/>
    </row>
    <row r="3478" spans="1:8">
      <c r="A3478" s="380"/>
      <c r="B3478" s="380"/>
      <c r="C3478" s="380"/>
      <c r="D3478" s="380"/>
      <c r="E3478" s="380"/>
      <c r="F3478" s="380"/>
      <c r="G3478" s="380"/>
      <c r="H3478" s="380"/>
    </row>
    <row r="3479" spans="1:8">
      <c r="A3479" s="380"/>
      <c r="B3479" s="380"/>
      <c r="C3479" s="380"/>
      <c r="D3479" s="380"/>
      <c r="E3479" s="380"/>
      <c r="F3479" s="380"/>
      <c r="G3479" s="380"/>
      <c r="H3479" s="380"/>
    </row>
    <row r="3480" spans="1:8">
      <c r="A3480" s="380"/>
      <c r="B3480" s="380"/>
      <c r="C3480" s="380"/>
      <c r="D3480" s="380"/>
      <c r="E3480" s="380"/>
      <c r="F3480" s="380"/>
      <c r="G3480" s="380"/>
      <c r="H3480" s="380"/>
    </row>
    <row r="3481" spans="1:8">
      <c r="A3481" s="380"/>
      <c r="B3481" s="380"/>
      <c r="C3481" s="380"/>
      <c r="D3481" s="380"/>
      <c r="E3481" s="380"/>
      <c r="F3481" s="380"/>
      <c r="G3481" s="380"/>
      <c r="H3481" s="380"/>
    </row>
    <row r="3482" spans="1:8">
      <c r="A3482" s="380"/>
      <c r="B3482" s="380"/>
      <c r="C3482" s="380"/>
      <c r="D3482" s="380"/>
      <c r="E3482" s="380"/>
      <c r="F3482" s="380"/>
      <c r="G3482" s="380"/>
      <c r="H3482" s="380"/>
    </row>
    <row r="3483" spans="1:8">
      <c r="A3483" s="380"/>
      <c r="B3483" s="380"/>
      <c r="C3483" s="380"/>
      <c r="D3483" s="380"/>
      <c r="E3483" s="380"/>
      <c r="F3483" s="380"/>
      <c r="G3483" s="380"/>
      <c r="H3483" s="380"/>
    </row>
    <row r="3484" spans="1:8">
      <c r="A3484" s="380"/>
      <c r="B3484" s="380"/>
      <c r="C3484" s="380"/>
      <c r="D3484" s="380"/>
      <c r="E3484" s="380"/>
      <c r="F3484" s="380"/>
      <c r="G3484" s="380"/>
      <c r="H3484" s="380"/>
    </row>
    <row r="3485" spans="1:8">
      <c r="A3485" s="380"/>
      <c r="B3485" s="380"/>
      <c r="C3485" s="380"/>
      <c r="D3485" s="380"/>
      <c r="E3485" s="380"/>
      <c r="F3485" s="380"/>
      <c r="G3485" s="380"/>
      <c r="H3485" s="380"/>
    </row>
    <row r="3486" spans="1:8">
      <c r="A3486" s="380"/>
      <c r="B3486" s="380"/>
      <c r="C3486" s="380"/>
      <c r="D3486" s="380"/>
      <c r="E3486" s="380"/>
      <c r="F3486" s="380"/>
      <c r="G3486" s="380"/>
      <c r="H3486" s="380"/>
    </row>
    <row r="3487" spans="1:8">
      <c r="A3487" s="380"/>
      <c r="B3487" s="380"/>
      <c r="C3487" s="380"/>
      <c r="D3487" s="380"/>
      <c r="E3487" s="380"/>
      <c r="F3487" s="380"/>
      <c r="G3487" s="380"/>
      <c r="H3487" s="380"/>
    </row>
    <row r="3488" spans="1:8">
      <c r="A3488" s="380"/>
      <c r="B3488" s="380"/>
      <c r="C3488" s="380"/>
      <c r="D3488" s="380"/>
      <c r="E3488" s="380"/>
      <c r="F3488" s="380"/>
      <c r="G3488" s="380"/>
      <c r="H3488" s="380"/>
    </row>
    <row r="3489" spans="1:8">
      <c r="A3489" s="380"/>
      <c r="B3489" s="380"/>
      <c r="C3489" s="380"/>
      <c r="D3489" s="380"/>
      <c r="E3489" s="380"/>
      <c r="F3489" s="380"/>
      <c r="G3489" s="380"/>
      <c r="H3489" s="380"/>
    </row>
    <row r="3490" spans="1:8">
      <c r="A3490" s="380"/>
      <c r="B3490" s="380"/>
      <c r="C3490" s="380"/>
      <c r="D3490" s="380"/>
      <c r="E3490" s="380"/>
      <c r="F3490" s="380"/>
      <c r="G3490" s="380"/>
      <c r="H3490" s="380"/>
    </row>
    <row r="3491" spans="1:8">
      <c r="A3491" s="380"/>
      <c r="B3491" s="380"/>
      <c r="C3491" s="380"/>
      <c r="D3491" s="380"/>
      <c r="E3491" s="380"/>
      <c r="F3491" s="380"/>
      <c r="G3491" s="380"/>
      <c r="H3491" s="380"/>
    </row>
    <row r="3492" spans="1:8">
      <c r="A3492" s="380"/>
      <c r="B3492" s="380"/>
      <c r="C3492" s="380"/>
      <c r="D3492" s="380"/>
      <c r="E3492" s="380"/>
      <c r="F3492" s="380"/>
      <c r="G3492" s="380"/>
      <c r="H3492" s="380"/>
    </row>
    <row r="3493" spans="1:8">
      <c r="A3493" s="380"/>
      <c r="B3493" s="380"/>
      <c r="C3493" s="380"/>
      <c r="D3493" s="380"/>
      <c r="E3493" s="380"/>
      <c r="F3493" s="380"/>
      <c r="G3493" s="380"/>
      <c r="H3493" s="380"/>
    </row>
    <row r="3494" spans="1:8">
      <c r="A3494" s="380"/>
      <c r="B3494" s="380"/>
      <c r="C3494" s="380"/>
      <c r="D3494" s="380"/>
      <c r="E3494" s="380"/>
      <c r="F3494" s="380"/>
      <c r="G3494" s="380"/>
      <c r="H3494" s="380"/>
    </row>
    <row r="3495" spans="1:8">
      <c r="A3495" s="380"/>
      <c r="B3495" s="380"/>
      <c r="C3495" s="380"/>
      <c r="D3495" s="380"/>
      <c r="E3495" s="380"/>
      <c r="F3495" s="380"/>
      <c r="G3495" s="380"/>
      <c r="H3495" s="380"/>
    </row>
    <row r="3496" spans="1:8">
      <c r="A3496" s="380"/>
      <c r="B3496" s="380"/>
      <c r="C3496" s="380"/>
      <c r="D3496" s="380"/>
      <c r="E3496" s="380"/>
      <c r="F3496" s="380"/>
      <c r="G3496" s="380"/>
      <c r="H3496" s="380"/>
    </row>
    <row r="3497" spans="1:8">
      <c r="A3497" s="380"/>
      <c r="B3497" s="380"/>
      <c r="C3497" s="380"/>
      <c r="D3497" s="380"/>
      <c r="E3497" s="380"/>
      <c r="F3497" s="380"/>
      <c r="G3497" s="380"/>
      <c r="H3497" s="380"/>
    </row>
    <row r="3498" spans="1:8">
      <c r="A3498" s="380"/>
      <c r="B3498" s="380"/>
      <c r="C3498" s="380"/>
      <c r="D3498" s="380"/>
      <c r="E3498" s="380"/>
      <c r="F3498" s="380"/>
      <c r="G3498" s="380"/>
      <c r="H3498" s="380"/>
    </row>
    <row r="3499" spans="1:8">
      <c r="A3499" s="380"/>
      <c r="B3499" s="380"/>
      <c r="C3499" s="380"/>
      <c r="D3499" s="380"/>
      <c r="E3499" s="380"/>
      <c r="F3499" s="380"/>
      <c r="G3499" s="380"/>
      <c r="H3499" s="380"/>
    </row>
    <row r="3500" spans="1:8">
      <c r="A3500" s="380"/>
      <c r="B3500" s="380"/>
      <c r="C3500" s="380"/>
      <c r="D3500" s="380"/>
      <c r="E3500" s="380"/>
      <c r="F3500" s="380"/>
      <c r="G3500" s="380"/>
      <c r="H3500" s="380"/>
    </row>
    <row r="3501" spans="1:8">
      <c r="A3501" s="380"/>
      <c r="B3501" s="380"/>
      <c r="C3501" s="380"/>
      <c r="D3501" s="380"/>
      <c r="E3501" s="380"/>
      <c r="F3501" s="380"/>
      <c r="G3501" s="380"/>
      <c r="H3501" s="380"/>
    </row>
    <row r="3502" spans="1:8">
      <c r="A3502" s="380"/>
      <c r="B3502" s="380"/>
      <c r="C3502" s="380"/>
      <c r="D3502" s="380"/>
      <c r="E3502" s="380"/>
      <c r="F3502" s="380"/>
      <c r="G3502" s="380"/>
      <c r="H3502" s="380"/>
    </row>
    <row r="3503" spans="1:8">
      <c r="A3503" s="380"/>
      <c r="B3503" s="380"/>
      <c r="C3503" s="380"/>
      <c r="D3503" s="380"/>
      <c r="E3503" s="380"/>
      <c r="F3503" s="380"/>
      <c r="G3503" s="380"/>
      <c r="H3503" s="380"/>
    </row>
    <row r="3504" spans="1:8">
      <c r="A3504" s="380"/>
      <c r="B3504" s="380"/>
      <c r="C3504" s="380"/>
      <c r="D3504" s="380"/>
      <c r="E3504" s="380"/>
      <c r="F3504" s="380"/>
      <c r="G3504" s="380"/>
      <c r="H3504" s="380"/>
    </row>
    <row r="3505" spans="1:8">
      <c r="A3505" s="380"/>
      <c r="B3505" s="380"/>
      <c r="C3505" s="380"/>
      <c r="D3505" s="380"/>
      <c r="E3505" s="380"/>
      <c r="F3505" s="380"/>
      <c r="G3505" s="380"/>
      <c r="H3505" s="380"/>
    </row>
    <row r="3506" spans="1:8">
      <c r="A3506" s="380"/>
      <c r="B3506" s="380"/>
      <c r="C3506" s="380"/>
      <c r="D3506" s="380"/>
      <c r="E3506" s="380"/>
      <c r="F3506" s="380"/>
      <c r="G3506" s="380"/>
      <c r="H3506" s="380"/>
    </row>
    <row r="3507" spans="1:8">
      <c r="A3507" s="380"/>
      <c r="B3507" s="380"/>
      <c r="C3507" s="380"/>
      <c r="D3507" s="380"/>
      <c r="E3507" s="380"/>
      <c r="F3507" s="380"/>
      <c r="G3507" s="380"/>
      <c r="H3507" s="380"/>
    </row>
    <row r="3508" spans="1:8">
      <c r="A3508" s="380"/>
      <c r="B3508" s="380"/>
      <c r="C3508" s="380"/>
      <c r="D3508" s="380"/>
      <c r="E3508" s="380"/>
      <c r="F3508" s="380"/>
      <c r="G3508" s="380"/>
      <c r="H3508" s="380"/>
    </row>
    <row r="3509" spans="1:8">
      <c r="A3509" s="380"/>
      <c r="B3509" s="380"/>
      <c r="C3509" s="380"/>
      <c r="D3509" s="380"/>
      <c r="E3509" s="380"/>
      <c r="F3509" s="380"/>
      <c r="G3509" s="380"/>
      <c r="H3509" s="380"/>
    </row>
    <row r="3510" spans="1:8">
      <c r="A3510" s="380"/>
      <c r="B3510" s="380"/>
      <c r="C3510" s="380"/>
      <c r="D3510" s="380"/>
      <c r="E3510" s="380"/>
      <c r="F3510" s="380"/>
      <c r="G3510" s="380"/>
      <c r="H3510" s="380"/>
    </row>
    <row r="3511" spans="1:8">
      <c r="A3511" s="380"/>
      <c r="B3511" s="380"/>
      <c r="C3511" s="380"/>
      <c r="D3511" s="380"/>
      <c r="E3511" s="380"/>
      <c r="F3511" s="380"/>
      <c r="G3511" s="380"/>
      <c r="H3511" s="380"/>
    </row>
    <row r="3512" spans="1:8">
      <c r="A3512" s="380"/>
      <c r="B3512" s="380"/>
      <c r="C3512" s="380"/>
      <c r="D3512" s="380"/>
      <c r="E3512" s="380"/>
      <c r="F3512" s="380"/>
      <c r="G3512" s="380"/>
      <c r="H3512" s="380"/>
    </row>
    <row r="3513" spans="1:8">
      <c r="A3513" s="380"/>
      <c r="B3513" s="380"/>
      <c r="C3513" s="380"/>
      <c r="D3513" s="380"/>
      <c r="E3513" s="380"/>
      <c r="F3513" s="380"/>
      <c r="G3513" s="380"/>
      <c r="H3513" s="380"/>
    </row>
    <row r="3514" spans="1:8">
      <c r="A3514" s="380"/>
      <c r="B3514" s="380"/>
      <c r="C3514" s="380"/>
      <c r="D3514" s="380"/>
      <c r="E3514" s="380"/>
      <c r="F3514" s="380"/>
      <c r="G3514" s="380"/>
      <c r="H3514" s="380"/>
    </row>
    <row r="3515" spans="1:8">
      <c r="A3515" s="380"/>
      <c r="B3515" s="380"/>
      <c r="C3515" s="380"/>
      <c r="D3515" s="380"/>
      <c r="E3515" s="380"/>
      <c r="F3515" s="380"/>
      <c r="G3515" s="380"/>
      <c r="H3515" s="380"/>
    </row>
    <row r="3516" spans="1:8">
      <c r="A3516" s="380"/>
      <c r="B3516" s="380"/>
      <c r="C3516" s="380"/>
      <c r="D3516" s="380"/>
      <c r="E3516" s="380"/>
      <c r="F3516" s="380"/>
      <c r="G3516" s="380"/>
      <c r="H3516" s="380"/>
    </row>
    <row r="3517" spans="1:8">
      <c r="A3517" s="380"/>
      <c r="B3517" s="380"/>
      <c r="C3517" s="380"/>
      <c r="D3517" s="380"/>
      <c r="E3517" s="380"/>
      <c r="F3517" s="380"/>
      <c r="G3517" s="380"/>
      <c r="H3517" s="380"/>
    </row>
    <row r="3518" spans="1:8">
      <c r="A3518" s="380"/>
      <c r="B3518" s="380"/>
      <c r="C3518" s="380"/>
      <c r="D3518" s="380"/>
      <c r="E3518" s="380"/>
      <c r="F3518" s="380"/>
      <c r="G3518" s="380"/>
      <c r="H3518" s="380"/>
    </row>
    <row r="3519" spans="1:8">
      <c r="A3519" s="380"/>
      <c r="B3519" s="380"/>
      <c r="C3519" s="380"/>
      <c r="D3519" s="380"/>
      <c r="E3519" s="380"/>
      <c r="F3519" s="380"/>
      <c r="G3519" s="380"/>
      <c r="H3519" s="380"/>
    </row>
    <row r="3520" spans="1:8">
      <c r="A3520" s="380"/>
      <c r="B3520" s="380"/>
      <c r="C3520" s="380"/>
      <c r="D3520" s="380"/>
      <c r="E3520" s="380"/>
      <c r="F3520" s="380"/>
      <c r="G3520" s="380"/>
      <c r="H3520" s="380"/>
    </row>
    <row r="3521" spans="1:8">
      <c r="A3521" s="380"/>
      <c r="B3521" s="380"/>
      <c r="C3521" s="380"/>
      <c r="D3521" s="380"/>
      <c r="E3521" s="380"/>
      <c r="F3521" s="380"/>
      <c r="G3521" s="380"/>
      <c r="H3521" s="380"/>
    </row>
    <row r="3522" spans="1:8">
      <c r="A3522" s="380"/>
      <c r="B3522" s="380"/>
      <c r="C3522" s="380"/>
      <c r="D3522" s="380"/>
      <c r="E3522" s="380"/>
      <c r="F3522" s="380"/>
      <c r="G3522" s="380"/>
      <c r="H3522" s="380"/>
    </row>
    <row r="3523" spans="1:8">
      <c r="A3523" s="380"/>
      <c r="B3523" s="380"/>
      <c r="C3523" s="380"/>
      <c r="D3523" s="380"/>
      <c r="E3523" s="380"/>
      <c r="F3523" s="380"/>
      <c r="G3523" s="380"/>
      <c r="H3523" s="380"/>
    </row>
    <row r="3524" spans="1:8">
      <c r="A3524" s="380"/>
      <c r="B3524" s="380"/>
      <c r="C3524" s="380"/>
      <c r="D3524" s="380"/>
      <c r="E3524" s="380"/>
      <c r="F3524" s="380"/>
      <c r="G3524" s="380"/>
      <c r="H3524" s="380"/>
    </row>
    <row r="3525" spans="1:8">
      <c r="A3525" s="380"/>
      <c r="B3525" s="380"/>
      <c r="C3525" s="380"/>
      <c r="D3525" s="380"/>
      <c r="E3525" s="380"/>
      <c r="F3525" s="380"/>
      <c r="G3525" s="380"/>
      <c r="H3525" s="380"/>
    </row>
    <row r="3526" spans="1:8">
      <c r="A3526" s="380"/>
      <c r="B3526" s="380"/>
      <c r="C3526" s="380"/>
      <c r="D3526" s="380"/>
      <c r="E3526" s="380"/>
      <c r="F3526" s="380"/>
      <c r="G3526" s="380"/>
      <c r="H3526" s="380"/>
    </row>
    <row r="3527" spans="1:8">
      <c r="A3527" s="380"/>
      <c r="B3527" s="380"/>
      <c r="C3527" s="380"/>
      <c r="D3527" s="380"/>
      <c r="E3527" s="380"/>
      <c r="F3527" s="380"/>
      <c r="G3527" s="380"/>
      <c r="H3527" s="380"/>
    </row>
    <row r="3528" spans="1:8">
      <c r="A3528" s="380"/>
      <c r="B3528" s="380"/>
      <c r="C3528" s="380"/>
      <c r="D3528" s="380"/>
      <c r="E3528" s="380"/>
      <c r="F3528" s="380"/>
      <c r="G3528" s="380"/>
      <c r="H3528" s="380"/>
    </row>
    <row r="3529" spans="1:8">
      <c r="A3529" s="380"/>
      <c r="B3529" s="380"/>
      <c r="C3529" s="380"/>
      <c r="D3529" s="380"/>
      <c r="E3529" s="380"/>
      <c r="F3529" s="380"/>
      <c r="G3529" s="380"/>
      <c r="H3529" s="380"/>
    </row>
    <row r="3530" spans="1:8">
      <c r="A3530" s="380"/>
      <c r="B3530" s="380"/>
      <c r="C3530" s="380"/>
      <c r="D3530" s="380"/>
      <c r="E3530" s="380"/>
      <c r="F3530" s="380"/>
      <c r="G3530" s="380"/>
      <c r="H3530" s="380"/>
    </row>
    <row r="3531" spans="1:8">
      <c r="A3531" s="380"/>
      <c r="B3531" s="380"/>
      <c r="C3531" s="380"/>
      <c r="D3531" s="380"/>
      <c r="E3531" s="380"/>
      <c r="F3531" s="380"/>
      <c r="G3531" s="380"/>
      <c r="H3531" s="380"/>
    </row>
    <row r="3532" spans="1:8">
      <c r="A3532" s="380"/>
      <c r="B3532" s="380"/>
      <c r="C3532" s="380"/>
      <c r="D3532" s="380"/>
      <c r="E3532" s="380"/>
      <c r="F3532" s="380"/>
      <c r="G3532" s="380"/>
      <c r="H3532" s="380"/>
    </row>
    <row r="3533" spans="1:8">
      <c r="A3533" s="380"/>
      <c r="B3533" s="380"/>
      <c r="C3533" s="380"/>
      <c r="D3533" s="380"/>
      <c r="E3533" s="380"/>
      <c r="F3533" s="380"/>
      <c r="G3533" s="380"/>
      <c r="H3533" s="380"/>
    </row>
    <row r="3534" spans="1:8">
      <c r="A3534" s="380"/>
      <c r="B3534" s="380"/>
      <c r="C3534" s="380"/>
      <c r="D3534" s="380"/>
      <c r="E3534" s="380"/>
      <c r="F3534" s="380"/>
      <c r="G3534" s="380"/>
      <c r="H3534" s="380"/>
    </row>
    <row r="3535" spans="1:8">
      <c r="A3535" s="380"/>
      <c r="B3535" s="380"/>
      <c r="C3535" s="380"/>
      <c r="D3535" s="380"/>
      <c r="E3535" s="380"/>
      <c r="F3535" s="380"/>
      <c r="G3535" s="380"/>
      <c r="H3535" s="380"/>
    </row>
    <row r="3536" spans="1:8">
      <c r="A3536" s="380"/>
      <c r="B3536" s="380"/>
      <c r="C3536" s="380"/>
      <c r="D3536" s="380"/>
      <c r="E3536" s="380"/>
      <c r="F3536" s="380"/>
      <c r="G3536" s="380"/>
      <c r="H3536" s="380"/>
    </row>
    <row r="3537" spans="1:8">
      <c r="A3537" s="380"/>
      <c r="B3537" s="380"/>
      <c r="C3537" s="380"/>
      <c r="D3537" s="380"/>
      <c r="E3537" s="380"/>
      <c r="F3537" s="380"/>
      <c r="G3537" s="380"/>
      <c r="H3537" s="380"/>
    </row>
    <row r="3538" spans="1:8">
      <c r="A3538" s="380"/>
      <c r="B3538" s="380"/>
      <c r="C3538" s="380"/>
      <c r="D3538" s="380"/>
      <c r="E3538" s="380"/>
      <c r="F3538" s="380"/>
      <c r="G3538" s="380"/>
      <c r="H3538" s="380"/>
    </row>
    <row r="3539" spans="1:8">
      <c r="A3539" s="380"/>
      <c r="B3539" s="380"/>
      <c r="C3539" s="380"/>
      <c r="D3539" s="380"/>
      <c r="E3539" s="380"/>
      <c r="F3539" s="380"/>
      <c r="G3539" s="380"/>
      <c r="H3539" s="380"/>
    </row>
    <row r="3540" spans="1:8">
      <c r="A3540" s="380"/>
      <c r="B3540" s="380"/>
      <c r="C3540" s="380"/>
      <c r="D3540" s="380"/>
      <c r="E3540" s="380"/>
      <c r="F3540" s="380"/>
      <c r="G3540" s="380"/>
      <c r="H3540" s="380"/>
    </row>
    <row r="3541" spans="1:8">
      <c r="A3541" s="380"/>
      <c r="B3541" s="380"/>
      <c r="C3541" s="380"/>
      <c r="D3541" s="380"/>
      <c r="E3541" s="380"/>
      <c r="F3541" s="380"/>
      <c r="G3541" s="380"/>
      <c r="H3541" s="380"/>
    </row>
    <row r="3542" spans="1:8">
      <c r="A3542" s="380"/>
      <c r="B3542" s="380"/>
      <c r="C3542" s="380"/>
      <c r="D3542" s="380"/>
      <c r="E3542" s="380"/>
      <c r="F3542" s="380"/>
      <c r="G3542" s="380"/>
      <c r="H3542" s="380"/>
    </row>
    <row r="3543" spans="1:8">
      <c r="A3543" s="380"/>
      <c r="B3543" s="380"/>
      <c r="C3543" s="380"/>
      <c r="D3543" s="380"/>
      <c r="E3543" s="380"/>
      <c r="F3543" s="380"/>
      <c r="G3543" s="380"/>
      <c r="H3543" s="380"/>
    </row>
    <row r="3544" spans="1:8">
      <c r="A3544" s="380"/>
      <c r="B3544" s="380"/>
      <c r="C3544" s="380"/>
      <c r="D3544" s="380"/>
      <c r="E3544" s="380"/>
      <c r="F3544" s="380"/>
      <c r="G3544" s="380"/>
      <c r="H3544" s="380"/>
    </row>
    <row r="3545" spans="1:8">
      <c r="A3545" s="380"/>
      <c r="B3545" s="380"/>
      <c r="C3545" s="380"/>
      <c r="D3545" s="380"/>
      <c r="E3545" s="380"/>
      <c r="F3545" s="380"/>
      <c r="G3545" s="380"/>
      <c r="H3545" s="380"/>
    </row>
    <row r="3546" spans="1:8">
      <c r="A3546" s="380"/>
      <c r="B3546" s="380"/>
      <c r="C3546" s="380"/>
      <c r="D3546" s="380"/>
      <c r="E3546" s="380"/>
      <c r="F3546" s="380"/>
      <c r="G3546" s="380"/>
      <c r="H3546" s="380"/>
    </row>
    <row r="3547" spans="1:8">
      <c r="A3547" s="380"/>
      <c r="B3547" s="380"/>
      <c r="C3547" s="380"/>
      <c r="D3547" s="380"/>
      <c r="E3547" s="380"/>
      <c r="F3547" s="380"/>
      <c r="G3547" s="380"/>
      <c r="H3547" s="380"/>
    </row>
    <row r="3548" spans="1:8">
      <c r="A3548" s="380"/>
      <c r="B3548" s="380"/>
      <c r="C3548" s="380"/>
      <c r="D3548" s="380"/>
      <c r="E3548" s="380"/>
      <c r="F3548" s="380"/>
      <c r="G3548" s="380"/>
      <c r="H3548" s="380"/>
    </row>
    <row r="3549" spans="1:8">
      <c r="A3549" s="380"/>
      <c r="B3549" s="380"/>
      <c r="C3549" s="380"/>
      <c r="D3549" s="380"/>
      <c r="E3549" s="380"/>
      <c r="F3549" s="380"/>
      <c r="G3549" s="380"/>
      <c r="H3549" s="380"/>
    </row>
    <row r="3550" spans="1:8">
      <c r="A3550" s="380"/>
      <c r="B3550" s="380"/>
      <c r="C3550" s="380"/>
      <c r="D3550" s="380"/>
      <c r="E3550" s="380"/>
      <c r="F3550" s="380"/>
      <c r="G3550" s="380"/>
      <c r="H3550" s="380"/>
    </row>
    <row r="3551" spans="1:8">
      <c r="A3551" s="380"/>
      <c r="B3551" s="380"/>
      <c r="C3551" s="380"/>
      <c r="D3551" s="380"/>
      <c r="E3551" s="380"/>
      <c r="F3551" s="380"/>
      <c r="G3551" s="380"/>
      <c r="H3551" s="380"/>
    </row>
    <row r="3552" spans="1:8">
      <c r="A3552" s="380"/>
      <c r="B3552" s="380"/>
      <c r="C3552" s="380"/>
      <c r="D3552" s="380"/>
      <c r="E3552" s="380"/>
      <c r="F3552" s="380"/>
      <c r="G3552" s="380"/>
      <c r="H3552" s="380"/>
    </row>
    <row r="3553" spans="1:8">
      <c r="A3553" s="380"/>
      <c r="B3553" s="380"/>
      <c r="C3553" s="380"/>
      <c r="D3553" s="380"/>
      <c r="E3553" s="380"/>
      <c r="F3553" s="380"/>
      <c r="G3553" s="380"/>
      <c r="H3553" s="380"/>
    </row>
    <row r="3554" spans="1:8">
      <c r="A3554" s="380"/>
      <c r="B3554" s="380"/>
      <c r="C3554" s="380"/>
      <c r="D3554" s="380"/>
      <c r="E3554" s="380"/>
      <c r="F3554" s="380"/>
      <c r="G3554" s="380"/>
      <c r="H3554" s="380"/>
    </row>
    <row r="3555" spans="1:8">
      <c r="A3555" s="380"/>
      <c r="B3555" s="380"/>
      <c r="C3555" s="380"/>
      <c r="D3555" s="380"/>
      <c r="E3555" s="380"/>
      <c r="F3555" s="380"/>
      <c r="G3555" s="380"/>
      <c r="H3555" s="380"/>
    </row>
    <row r="3556" spans="1:8">
      <c r="A3556" s="380"/>
      <c r="B3556" s="380"/>
      <c r="C3556" s="380"/>
      <c r="D3556" s="380"/>
      <c r="E3556" s="380"/>
      <c r="F3556" s="380"/>
      <c r="G3556" s="380"/>
      <c r="H3556" s="380"/>
    </row>
    <row r="3557" spans="1:8">
      <c r="A3557" s="380"/>
      <c r="B3557" s="380"/>
      <c r="C3557" s="380"/>
      <c r="D3557" s="380"/>
      <c r="E3557" s="380"/>
      <c r="F3557" s="380"/>
      <c r="G3557" s="380"/>
      <c r="H3557" s="380"/>
    </row>
    <row r="3558" spans="1:8">
      <c r="A3558" s="380"/>
      <c r="B3558" s="380"/>
      <c r="C3558" s="380"/>
      <c r="D3558" s="380"/>
      <c r="E3558" s="380"/>
      <c r="F3558" s="380"/>
      <c r="G3558" s="380"/>
      <c r="H3558" s="380"/>
    </row>
    <row r="3559" spans="1:8">
      <c r="A3559" s="380"/>
      <c r="B3559" s="380"/>
      <c r="C3559" s="380"/>
      <c r="D3559" s="380"/>
      <c r="E3559" s="380"/>
      <c r="F3559" s="380"/>
      <c r="G3559" s="380"/>
      <c r="H3559" s="380"/>
    </row>
    <row r="3560" spans="1:8">
      <c r="A3560" s="380"/>
      <c r="B3560" s="380"/>
      <c r="C3560" s="380"/>
      <c r="D3560" s="380"/>
      <c r="E3560" s="380"/>
      <c r="F3560" s="380"/>
      <c r="G3560" s="380"/>
      <c r="H3560" s="380"/>
    </row>
    <row r="3561" spans="1:8">
      <c r="A3561" s="380"/>
      <c r="B3561" s="380"/>
      <c r="C3561" s="380"/>
      <c r="D3561" s="380"/>
      <c r="E3561" s="380"/>
      <c r="F3561" s="380"/>
      <c r="G3561" s="380"/>
      <c r="H3561" s="380"/>
    </row>
    <row r="3562" spans="1:8">
      <c r="A3562" s="380"/>
      <c r="B3562" s="380"/>
      <c r="C3562" s="380"/>
      <c r="D3562" s="380"/>
      <c r="E3562" s="380"/>
      <c r="F3562" s="380"/>
      <c r="G3562" s="380"/>
      <c r="H3562" s="380"/>
    </row>
    <row r="3563" spans="1:8">
      <c r="A3563" s="380"/>
      <c r="B3563" s="380"/>
      <c r="C3563" s="380"/>
      <c r="D3563" s="380"/>
      <c r="E3563" s="380"/>
      <c r="F3563" s="380"/>
      <c r="G3563" s="380"/>
      <c r="H3563" s="380"/>
    </row>
    <row r="3564" spans="1:8">
      <c r="A3564" s="380"/>
      <c r="B3564" s="380"/>
      <c r="C3564" s="380"/>
      <c r="D3564" s="380"/>
      <c r="E3564" s="380"/>
      <c r="F3564" s="380"/>
      <c r="G3564" s="380"/>
      <c r="H3564" s="380"/>
    </row>
    <row r="3565" spans="1:8">
      <c r="A3565" s="380"/>
      <c r="B3565" s="380"/>
      <c r="C3565" s="380"/>
      <c r="D3565" s="380"/>
      <c r="E3565" s="380"/>
      <c r="F3565" s="380"/>
      <c r="G3565" s="380"/>
      <c r="H3565" s="380"/>
    </row>
    <row r="3566" spans="1:8">
      <c r="A3566" s="380"/>
      <c r="B3566" s="380"/>
      <c r="C3566" s="380"/>
      <c r="D3566" s="380"/>
      <c r="E3566" s="380"/>
      <c r="F3566" s="380"/>
      <c r="G3566" s="380"/>
      <c r="H3566" s="380"/>
    </row>
    <row r="3567" spans="1:8">
      <c r="A3567" s="380"/>
      <c r="B3567" s="380"/>
      <c r="C3567" s="380"/>
      <c r="D3567" s="380"/>
      <c r="E3567" s="380"/>
      <c r="F3567" s="380"/>
      <c r="G3567" s="380"/>
      <c r="H3567" s="380"/>
    </row>
    <row r="3568" spans="1:8">
      <c r="A3568" s="380"/>
      <c r="B3568" s="380"/>
      <c r="C3568" s="380"/>
      <c r="D3568" s="380"/>
      <c r="E3568" s="380"/>
      <c r="F3568" s="380"/>
      <c r="G3568" s="380"/>
      <c r="H3568" s="380"/>
    </row>
    <row r="3569" spans="1:8">
      <c r="A3569" s="380"/>
      <c r="B3569" s="380"/>
      <c r="C3569" s="380"/>
      <c r="D3569" s="380"/>
      <c r="E3569" s="380"/>
      <c r="F3569" s="380"/>
      <c r="G3569" s="380"/>
      <c r="H3569" s="380"/>
    </row>
    <row r="3570" spans="1:8">
      <c r="A3570" s="380"/>
      <c r="B3570" s="380"/>
      <c r="C3570" s="380"/>
      <c r="D3570" s="380"/>
      <c r="E3570" s="380"/>
      <c r="F3570" s="380"/>
      <c r="G3570" s="380"/>
      <c r="H3570" s="380"/>
    </row>
    <row r="3571" spans="1:8">
      <c r="A3571" s="380"/>
      <c r="B3571" s="380"/>
      <c r="C3571" s="380"/>
      <c r="D3571" s="380"/>
      <c r="E3571" s="380"/>
      <c r="F3571" s="380"/>
      <c r="G3571" s="380"/>
      <c r="H3571" s="380"/>
    </row>
    <row r="3572" spans="1:8">
      <c r="A3572" s="380"/>
      <c r="B3572" s="380"/>
      <c r="C3572" s="380"/>
      <c r="D3572" s="380"/>
      <c r="E3572" s="380"/>
      <c r="F3572" s="380"/>
      <c r="G3572" s="380"/>
      <c r="H3572" s="380"/>
    </row>
    <row r="3573" spans="1:8">
      <c r="A3573" s="380"/>
      <c r="B3573" s="380"/>
      <c r="C3573" s="380"/>
      <c r="D3573" s="380"/>
      <c r="E3573" s="380"/>
      <c r="F3573" s="380"/>
      <c r="G3573" s="380"/>
      <c r="H3573" s="380"/>
    </row>
    <row r="3574" spans="1:8">
      <c r="A3574" s="380"/>
      <c r="B3574" s="380"/>
      <c r="C3574" s="380"/>
      <c r="D3574" s="380"/>
      <c r="E3574" s="380"/>
      <c r="F3574" s="380"/>
      <c r="G3574" s="380"/>
      <c r="H3574" s="380"/>
    </row>
    <row r="3575" spans="1:8">
      <c r="A3575" s="380"/>
      <c r="B3575" s="380"/>
      <c r="C3575" s="380"/>
      <c r="D3575" s="380"/>
      <c r="E3575" s="380"/>
      <c r="F3575" s="380"/>
      <c r="G3575" s="380"/>
      <c r="H3575" s="380"/>
    </row>
    <row r="3576" spans="1:8">
      <c r="A3576" s="380"/>
      <c r="B3576" s="380"/>
      <c r="C3576" s="380"/>
      <c r="D3576" s="380"/>
      <c r="E3576" s="380"/>
      <c r="F3576" s="380"/>
      <c r="G3576" s="380"/>
      <c r="H3576" s="380"/>
    </row>
    <row r="3577" spans="1:8">
      <c r="A3577" s="380"/>
      <c r="B3577" s="380"/>
      <c r="C3577" s="380"/>
      <c r="D3577" s="380"/>
      <c r="E3577" s="380"/>
      <c r="F3577" s="380"/>
      <c r="G3577" s="380"/>
      <c r="H3577" s="380"/>
    </row>
    <row r="3578" spans="1:8">
      <c r="A3578" s="380"/>
      <c r="B3578" s="380"/>
      <c r="C3578" s="380"/>
      <c r="D3578" s="380"/>
      <c r="E3578" s="380"/>
      <c r="F3578" s="380"/>
      <c r="G3578" s="380"/>
      <c r="H3578" s="380"/>
    </row>
    <row r="3579" spans="1:8">
      <c r="A3579" s="380"/>
      <c r="B3579" s="380"/>
      <c r="C3579" s="380"/>
      <c r="D3579" s="380"/>
      <c r="E3579" s="380"/>
      <c r="F3579" s="380"/>
      <c r="G3579" s="380"/>
      <c r="H3579" s="380"/>
    </row>
    <row r="3580" spans="1:8">
      <c r="A3580" s="380"/>
      <c r="B3580" s="380"/>
      <c r="C3580" s="380"/>
      <c r="D3580" s="380"/>
      <c r="E3580" s="380"/>
      <c r="F3580" s="380"/>
      <c r="G3580" s="380"/>
      <c r="H3580" s="380"/>
    </row>
    <row r="3581" spans="1:8">
      <c r="A3581" s="380"/>
      <c r="B3581" s="380"/>
      <c r="C3581" s="380"/>
      <c r="D3581" s="380"/>
      <c r="E3581" s="380"/>
      <c r="F3581" s="380"/>
      <c r="G3581" s="380"/>
      <c r="H3581" s="380"/>
    </row>
    <row r="3582" spans="1:8">
      <c r="A3582" s="380"/>
      <c r="B3582" s="380"/>
      <c r="C3582" s="380"/>
      <c r="D3582" s="380"/>
      <c r="E3582" s="380"/>
      <c r="F3582" s="380"/>
      <c r="G3582" s="380"/>
      <c r="H3582" s="380"/>
    </row>
    <row r="3583" spans="1:8">
      <c r="A3583" s="380"/>
      <c r="B3583" s="380"/>
      <c r="C3583" s="380"/>
      <c r="D3583" s="380"/>
      <c r="E3583" s="380"/>
      <c r="F3583" s="380"/>
      <c r="G3583" s="380"/>
      <c r="H3583" s="380"/>
    </row>
    <row r="3584" spans="1:8">
      <c r="A3584" s="380"/>
      <c r="B3584" s="380"/>
      <c r="C3584" s="380"/>
      <c r="D3584" s="380"/>
      <c r="E3584" s="380"/>
      <c r="F3584" s="380"/>
      <c r="G3584" s="380"/>
      <c r="H3584" s="380"/>
    </row>
    <row r="3585" spans="1:8">
      <c r="A3585" s="380"/>
      <c r="B3585" s="380"/>
      <c r="C3585" s="380"/>
      <c r="D3585" s="380"/>
      <c r="E3585" s="380"/>
      <c r="F3585" s="380"/>
      <c r="G3585" s="380"/>
      <c r="H3585" s="380"/>
    </row>
    <row r="3586" spans="1:8">
      <c r="A3586" s="380"/>
      <c r="B3586" s="380"/>
      <c r="C3586" s="380"/>
      <c r="D3586" s="380"/>
      <c r="E3586" s="380"/>
      <c r="F3586" s="380"/>
      <c r="G3586" s="380"/>
      <c r="H3586" s="380"/>
    </row>
    <row r="3587" spans="1:8">
      <c r="A3587" s="380"/>
      <c r="B3587" s="380"/>
      <c r="C3587" s="380"/>
      <c r="D3587" s="380"/>
      <c r="E3587" s="380"/>
      <c r="F3587" s="380"/>
      <c r="G3587" s="380"/>
      <c r="H3587" s="380"/>
    </row>
    <row r="3588" spans="1:8">
      <c r="A3588" s="380"/>
      <c r="B3588" s="380"/>
      <c r="C3588" s="380"/>
      <c r="D3588" s="380"/>
      <c r="E3588" s="380"/>
      <c r="F3588" s="380"/>
      <c r="G3588" s="380"/>
      <c r="H3588" s="380"/>
    </row>
    <row r="3589" spans="1:8">
      <c r="A3589" s="380"/>
      <c r="B3589" s="380"/>
      <c r="C3589" s="380"/>
      <c r="D3589" s="380"/>
      <c r="E3589" s="380"/>
      <c r="F3589" s="380"/>
      <c r="G3589" s="380"/>
      <c r="H3589" s="380"/>
    </row>
    <row r="3590" spans="1:8">
      <c r="A3590" s="380"/>
      <c r="B3590" s="380"/>
      <c r="C3590" s="380"/>
      <c r="D3590" s="380"/>
      <c r="E3590" s="380"/>
      <c r="F3590" s="380"/>
      <c r="G3590" s="380"/>
      <c r="H3590" s="380"/>
    </row>
    <row r="3591" spans="1:8">
      <c r="A3591" s="380"/>
      <c r="B3591" s="380"/>
      <c r="C3591" s="380"/>
      <c r="D3591" s="380"/>
      <c r="E3591" s="380"/>
      <c r="F3591" s="380"/>
      <c r="G3591" s="380"/>
      <c r="H3591" s="380"/>
    </row>
    <row r="3592" spans="1:8">
      <c r="A3592" s="380"/>
      <c r="B3592" s="380"/>
      <c r="C3592" s="380"/>
      <c r="D3592" s="380"/>
      <c r="E3592" s="380"/>
      <c r="F3592" s="380"/>
      <c r="G3592" s="380"/>
      <c r="H3592" s="380"/>
    </row>
    <row r="3593" spans="1:8">
      <c r="A3593" s="380"/>
      <c r="B3593" s="380"/>
      <c r="C3593" s="380"/>
      <c r="D3593" s="380"/>
      <c r="E3593" s="380"/>
      <c r="F3593" s="380"/>
      <c r="G3593" s="380"/>
      <c r="H3593" s="380"/>
    </row>
    <row r="3594" spans="1:8">
      <c r="A3594" s="380"/>
      <c r="B3594" s="380"/>
      <c r="C3594" s="380"/>
      <c r="D3594" s="380"/>
      <c r="E3594" s="380"/>
      <c r="F3594" s="380"/>
      <c r="G3594" s="380"/>
      <c r="H3594" s="380"/>
    </row>
    <row r="3595" spans="1:8">
      <c r="A3595" s="380"/>
      <c r="B3595" s="380"/>
      <c r="C3595" s="380"/>
      <c r="D3595" s="380"/>
      <c r="E3595" s="380"/>
      <c r="F3595" s="380"/>
      <c r="G3595" s="380"/>
      <c r="H3595" s="380"/>
    </row>
    <row r="3596" spans="1:8">
      <c r="A3596" s="380"/>
      <c r="B3596" s="380"/>
      <c r="C3596" s="380"/>
      <c r="D3596" s="380"/>
      <c r="E3596" s="380"/>
      <c r="F3596" s="380"/>
      <c r="G3596" s="380"/>
      <c r="H3596" s="380"/>
    </row>
    <row r="3597" spans="1:8">
      <c r="A3597" s="380"/>
      <c r="B3597" s="380"/>
      <c r="C3597" s="380"/>
      <c r="D3597" s="380"/>
      <c r="E3597" s="380"/>
      <c r="F3597" s="380"/>
      <c r="G3597" s="380"/>
      <c r="H3597" s="380"/>
    </row>
    <row r="3598" spans="1:8">
      <c r="A3598" s="380"/>
      <c r="B3598" s="380"/>
      <c r="C3598" s="380"/>
      <c r="D3598" s="380"/>
      <c r="E3598" s="380"/>
      <c r="F3598" s="380"/>
      <c r="G3598" s="380"/>
      <c r="H3598" s="380"/>
    </row>
    <row r="3599" spans="1:8">
      <c r="A3599" s="380"/>
      <c r="B3599" s="380"/>
      <c r="C3599" s="380"/>
      <c r="D3599" s="380"/>
      <c r="E3599" s="380"/>
      <c r="F3599" s="380"/>
      <c r="G3599" s="380"/>
      <c r="H3599" s="380"/>
    </row>
    <row r="3600" spans="1:8">
      <c r="A3600" s="380"/>
      <c r="B3600" s="380"/>
      <c r="C3600" s="380"/>
      <c r="D3600" s="380"/>
      <c r="E3600" s="380"/>
      <c r="F3600" s="380"/>
      <c r="G3600" s="380"/>
      <c r="H3600" s="380"/>
    </row>
    <row r="3601" spans="1:8">
      <c r="A3601" s="380"/>
      <c r="B3601" s="380"/>
      <c r="C3601" s="380"/>
      <c r="D3601" s="380"/>
      <c r="E3601" s="380"/>
      <c r="F3601" s="380"/>
      <c r="G3601" s="380"/>
      <c r="H3601" s="380"/>
    </row>
    <row r="3602" spans="1:8">
      <c r="A3602" s="380"/>
      <c r="B3602" s="380"/>
      <c r="C3602" s="380"/>
      <c r="D3602" s="380"/>
      <c r="E3602" s="380"/>
      <c r="F3602" s="380"/>
      <c r="G3602" s="380"/>
      <c r="H3602" s="380"/>
    </row>
    <row r="3603" spans="1:8">
      <c r="A3603" s="380"/>
      <c r="B3603" s="380"/>
      <c r="C3603" s="380"/>
      <c r="D3603" s="380"/>
      <c r="E3603" s="380"/>
      <c r="F3603" s="380"/>
      <c r="G3603" s="380"/>
      <c r="H3603" s="380"/>
    </row>
    <row r="3604" spans="1:8">
      <c r="A3604" s="380"/>
      <c r="B3604" s="380"/>
      <c r="C3604" s="380"/>
      <c r="D3604" s="380"/>
      <c r="E3604" s="380"/>
      <c r="F3604" s="380"/>
      <c r="G3604" s="380"/>
      <c r="H3604" s="380"/>
    </row>
    <row r="3605" spans="1:8">
      <c r="A3605" s="380"/>
      <c r="B3605" s="380"/>
      <c r="C3605" s="380"/>
      <c r="D3605" s="380"/>
      <c r="E3605" s="380"/>
      <c r="F3605" s="380"/>
      <c r="G3605" s="380"/>
      <c r="H3605" s="380"/>
    </row>
    <row r="3606" spans="1:8">
      <c r="A3606" s="380"/>
      <c r="B3606" s="380"/>
      <c r="C3606" s="380"/>
      <c r="D3606" s="380"/>
      <c r="E3606" s="380"/>
      <c r="F3606" s="380"/>
      <c r="G3606" s="380"/>
      <c r="H3606" s="380"/>
    </row>
    <row r="3607" spans="1:8">
      <c r="A3607" s="380"/>
      <c r="B3607" s="380"/>
      <c r="C3607" s="380"/>
      <c r="D3607" s="380"/>
      <c r="E3607" s="380"/>
      <c r="F3607" s="380"/>
      <c r="G3607" s="380"/>
      <c r="H3607" s="380"/>
    </row>
    <row r="3608" spans="1:8">
      <c r="A3608" s="380"/>
      <c r="B3608" s="380"/>
      <c r="C3608" s="380"/>
      <c r="D3608" s="380"/>
      <c r="E3608" s="380"/>
      <c r="F3608" s="380"/>
      <c r="G3608" s="380"/>
      <c r="H3608" s="380"/>
    </row>
    <row r="3609" spans="1:8">
      <c r="A3609" s="380"/>
      <c r="B3609" s="380"/>
      <c r="C3609" s="380"/>
      <c r="D3609" s="380"/>
      <c r="E3609" s="380"/>
      <c r="F3609" s="380"/>
      <c r="G3609" s="380"/>
      <c r="H3609" s="380"/>
    </row>
    <row r="3610" spans="1:8">
      <c r="A3610" s="380"/>
      <c r="B3610" s="380"/>
      <c r="C3610" s="380"/>
      <c r="D3610" s="380"/>
      <c r="E3610" s="380"/>
      <c r="F3610" s="380"/>
      <c r="G3610" s="380"/>
      <c r="H3610" s="380"/>
    </row>
    <row r="3611" spans="1:8">
      <c r="A3611" s="380"/>
      <c r="B3611" s="380"/>
      <c r="C3611" s="380"/>
      <c r="D3611" s="380"/>
      <c r="E3611" s="380"/>
      <c r="F3611" s="380"/>
      <c r="G3611" s="380"/>
      <c r="H3611" s="380"/>
    </row>
    <row r="3612" spans="1:8">
      <c r="A3612" s="380"/>
      <c r="B3612" s="380"/>
      <c r="C3612" s="380"/>
      <c r="D3612" s="380"/>
      <c r="E3612" s="380"/>
      <c r="F3612" s="380"/>
      <c r="G3612" s="380"/>
      <c r="H3612" s="380"/>
    </row>
    <row r="3613" spans="1:8">
      <c r="A3613" s="380"/>
      <c r="B3613" s="380"/>
      <c r="C3613" s="380"/>
      <c r="D3613" s="380"/>
      <c r="E3613" s="380"/>
      <c r="F3613" s="380"/>
      <c r="G3613" s="380"/>
      <c r="H3613" s="380"/>
    </row>
    <row r="3614" spans="1:8">
      <c r="A3614" s="380"/>
      <c r="B3614" s="380"/>
      <c r="C3614" s="380"/>
      <c r="D3614" s="380"/>
      <c r="E3614" s="380"/>
      <c r="F3614" s="380"/>
      <c r="G3614" s="380"/>
      <c r="H3614" s="380"/>
    </row>
    <row r="3615" spans="1:8">
      <c r="A3615" s="380"/>
      <c r="B3615" s="380"/>
      <c r="C3615" s="380"/>
      <c r="D3615" s="380"/>
      <c r="E3615" s="380"/>
      <c r="F3615" s="380"/>
      <c r="G3615" s="380"/>
      <c r="H3615" s="380"/>
    </row>
    <row r="3616" spans="1:8">
      <c r="A3616" s="380"/>
      <c r="B3616" s="380"/>
      <c r="C3616" s="380"/>
      <c r="D3616" s="380"/>
      <c r="E3616" s="380"/>
      <c r="F3616" s="380"/>
      <c r="G3616" s="380"/>
      <c r="H3616" s="380"/>
    </row>
    <row r="3617" spans="1:8">
      <c r="A3617" s="380"/>
      <c r="B3617" s="380"/>
      <c r="C3617" s="380"/>
      <c r="D3617" s="380"/>
      <c r="E3617" s="380"/>
      <c r="F3617" s="380"/>
      <c r="G3617" s="380"/>
      <c r="H3617" s="380"/>
    </row>
    <row r="3618" spans="1:8">
      <c r="A3618" s="380"/>
      <c r="B3618" s="380"/>
      <c r="C3618" s="380"/>
      <c r="D3618" s="380"/>
      <c r="E3618" s="380"/>
      <c r="F3618" s="380"/>
      <c r="G3618" s="380"/>
      <c r="H3618" s="380"/>
    </row>
    <row r="3619" spans="1:8">
      <c r="A3619" s="380"/>
      <c r="B3619" s="380"/>
      <c r="C3619" s="380"/>
      <c r="D3619" s="380"/>
      <c r="E3619" s="380"/>
      <c r="F3619" s="380"/>
      <c r="G3619" s="380"/>
      <c r="H3619" s="380"/>
    </row>
    <row r="3620" spans="1:8">
      <c r="A3620" s="380"/>
      <c r="B3620" s="380"/>
      <c r="C3620" s="380"/>
      <c r="D3620" s="380"/>
      <c r="E3620" s="380"/>
      <c r="F3620" s="380"/>
      <c r="G3620" s="380"/>
      <c r="H3620" s="380"/>
    </row>
    <row r="3621" spans="1:8">
      <c r="A3621" s="380"/>
      <c r="B3621" s="380"/>
      <c r="C3621" s="380"/>
      <c r="D3621" s="380"/>
      <c r="E3621" s="380"/>
      <c r="F3621" s="380"/>
      <c r="G3621" s="380"/>
      <c r="H3621" s="380"/>
    </row>
    <row r="3622" spans="1:8">
      <c r="A3622" s="380"/>
      <c r="B3622" s="380"/>
      <c r="C3622" s="380"/>
      <c r="D3622" s="380"/>
      <c r="E3622" s="380"/>
      <c r="F3622" s="380"/>
      <c r="G3622" s="380"/>
      <c r="H3622" s="380"/>
    </row>
    <row r="3623" spans="1:8">
      <c r="A3623" s="380"/>
      <c r="B3623" s="380"/>
      <c r="C3623" s="380"/>
      <c r="D3623" s="380"/>
      <c r="E3623" s="380"/>
      <c r="F3623" s="380"/>
      <c r="G3623" s="380"/>
      <c r="H3623" s="380"/>
    </row>
    <row r="3624" spans="1:8">
      <c r="A3624" s="380"/>
      <c r="B3624" s="380"/>
      <c r="C3624" s="380"/>
      <c r="D3624" s="380"/>
      <c r="E3624" s="380"/>
      <c r="F3624" s="380"/>
      <c r="G3624" s="380"/>
      <c r="H3624" s="380"/>
    </row>
    <row r="3625" spans="1:8">
      <c r="A3625" s="380"/>
      <c r="B3625" s="380"/>
      <c r="C3625" s="380"/>
      <c r="D3625" s="380"/>
      <c r="E3625" s="380"/>
      <c r="F3625" s="380"/>
      <c r="G3625" s="380"/>
      <c r="H3625" s="380"/>
    </row>
    <row r="3626" spans="1:8">
      <c r="A3626" s="380"/>
      <c r="B3626" s="380"/>
      <c r="C3626" s="380"/>
      <c r="D3626" s="380"/>
      <c r="E3626" s="380"/>
      <c r="F3626" s="380"/>
      <c r="G3626" s="380"/>
      <c r="H3626" s="380"/>
    </row>
    <row r="3627" spans="1:8">
      <c r="A3627" s="380"/>
      <c r="B3627" s="380"/>
      <c r="C3627" s="380"/>
      <c r="D3627" s="380"/>
      <c r="E3627" s="380"/>
      <c r="F3627" s="380"/>
      <c r="G3627" s="380"/>
      <c r="H3627" s="380"/>
    </row>
    <row r="3628" spans="1:8">
      <c r="A3628" s="380"/>
      <c r="B3628" s="380"/>
      <c r="C3628" s="380"/>
      <c r="D3628" s="380"/>
      <c r="E3628" s="380"/>
      <c r="F3628" s="380"/>
      <c r="G3628" s="380"/>
      <c r="H3628" s="380"/>
    </row>
    <row r="3629" spans="1:8">
      <c r="A3629" s="380"/>
      <c r="B3629" s="380"/>
      <c r="C3629" s="380"/>
      <c r="D3629" s="380"/>
      <c r="E3629" s="380"/>
      <c r="F3629" s="380"/>
      <c r="G3629" s="380"/>
      <c r="H3629" s="380"/>
    </row>
    <row r="3630" spans="1:8">
      <c r="A3630" s="380"/>
      <c r="B3630" s="380"/>
      <c r="C3630" s="380"/>
      <c r="D3630" s="380"/>
      <c r="E3630" s="380"/>
      <c r="F3630" s="380"/>
      <c r="G3630" s="380"/>
      <c r="H3630" s="380"/>
    </row>
    <row r="3631" spans="1:8">
      <c r="A3631" s="380"/>
      <c r="B3631" s="380"/>
      <c r="C3631" s="380"/>
      <c r="D3631" s="380"/>
      <c r="E3631" s="380"/>
      <c r="F3631" s="380"/>
      <c r="G3631" s="380"/>
      <c r="H3631" s="380"/>
    </row>
    <row r="3632" spans="1:8">
      <c r="A3632" s="380"/>
      <c r="B3632" s="380"/>
      <c r="C3632" s="380"/>
      <c r="D3632" s="380"/>
      <c r="E3632" s="380"/>
      <c r="F3632" s="380"/>
      <c r="G3632" s="380"/>
      <c r="H3632" s="380"/>
    </row>
    <row r="3633" spans="1:8">
      <c r="A3633" s="380"/>
      <c r="B3633" s="380"/>
      <c r="C3633" s="380"/>
      <c r="D3633" s="380"/>
      <c r="E3633" s="380"/>
      <c r="F3633" s="380"/>
      <c r="G3633" s="380"/>
      <c r="H3633" s="380"/>
    </row>
    <row r="3634" spans="1:8">
      <c r="A3634" s="380"/>
      <c r="B3634" s="380"/>
      <c r="C3634" s="380"/>
      <c r="D3634" s="380"/>
      <c r="E3634" s="380"/>
      <c r="F3634" s="380"/>
      <c r="G3634" s="380"/>
      <c r="H3634" s="380"/>
    </row>
    <row r="3635" spans="1:8">
      <c r="A3635" s="380"/>
      <c r="B3635" s="380"/>
      <c r="C3635" s="380"/>
      <c r="D3635" s="380"/>
      <c r="E3635" s="380"/>
      <c r="F3635" s="380"/>
      <c r="G3635" s="380"/>
      <c r="H3635" s="380"/>
    </row>
    <row r="3636" spans="1:8">
      <c r="A3636" s="380"/>
      <c r="B3636" s="380"/>
      <c r="C3636" s="380"/>
      <c r="D3636" s="380"/>
      <c r="E3636" s="380"/>
      <c r="F3636" s="380"/>
      <c r="G3636" s="380"/>
      <c r="H3636" s="380"/>
    </row>
    <row r="3637" spans="1:8">
      <c r="A3637" s="380"/>
      <c r="B3637" s="380"/>
      <c r="C3637" s="380"/>
      <c r="D3637" s="380"/>
      <c r="E3637" s="380"/>
      <c r="F3637" s="380"/>
      <c r="G3637" s="380"/>
      <c r="H3637" s="380"/>
    </row>
    <row r="3638" spans="1:8">
      <c r="A3638" s="380"/>
      <c r="B3638" s="380"/>
      <c r="C3638" s="380"/>
      <c r="D3638" s="380"/>
      <c r="E3638" s="380"/>
      <c r="F3638" s="380"/>
      <c r="G3638" s="380"/>
      <c r="H3638" s="380"/>
    </row>
    <row r="3639" spans="1:8">
      <c r="A3639" s="380"/>
      <c r="B3639" s="380"/>
      <c r="C3639" s="380"/>
      <c r="D3639" s="380"/>
      <c r="E3639" s="380"/>
      <c r="F3639" s="380"/>
      <c r="G3639" s="380"/>
      <c r="H3639" s="380"/>
    </row>
    <row r="3640" spans="1:8">
      <c r="A3640" s="380"/>
      <c r="B3640" s="380"/>
      <c r="C3640" s="380"/>
      <c r="D3640" s="380"/>
      <c r="E3640" s="380"/>
      <c r="F3640" s="380"/>
      <c r="G3640" s="380"/>
      <c r="H3640" s="380"/>
    </row>
    <row r="3641" spans="1:8">
      <c r="A3641" s="380"/>
      <c r="B3641" s="380"/>
      <c r="C3641" s="380"/>
      <c r="D3641" s="380"/>
      <c r="E3641" s="380"/>
      <c r="F3641" s="380"/>
      <c r="G3641" s="380"/>
      <c r="H3641" s="380"/>
    </row>
    <row r="3642" spans="1:8">
      <c r="A3642" s="380"/>
      <c r="B3642" s="380"/>
      <c r="C3642" s="380"/>
      <c r="D3642" s="380"/>
      <c r="E3642" s="380"/>
      <c r="F3642" s="380"/>
      <c r="G3642" s="380"/>
      <c r="H3642" s="380"/>
    </row>
    <row r="3643" spans="1:8">
      <c r="A3643" s="380"/>
      <c r="B3643" s="380"/>
      <c r="C3643" s="380"/>
      <c r="D3643" s="380"/>
      <c r="E3643" s="380"/>
      <c r="F3643" s="380"/>
      <c r="G3643" s="380"/>
      <c r="H3643" s="380"/>
    </row>
    <row r="3644" spans="1:8">
      <c r="A3644" s="380"/>
      <c r="B3644" s="380"/>
      <c r="C3644" s="380"/>
      <c r="D3644" s="380"/>
      <c r="E3644" s="380"/>
      <c r="F3644" s="380"/>
      <c r="G3644" s="380"/>
      <c r="H3644" s="380"/>
    </row>
    <row r="3645" spans="1:8">
      <c r="A3645" s="380"/>
      <c r="B3645" s="380"/>
      <c r="C3645" s="380"/>
      <c r="D3645" s="380"/>
      <c r="E3645" s="380"/>
      <c r="F3645" s="380"/>
      <c r="G3645" s="380"/>
      <c r="H3645" s="380"/>
    </row>
    <row r="3646" spans="1:8">
      <c r="A3646" s="380"/>
      <c r="B3646" s="380"/>
      <c r="C3646" s="380"/>
      <c r="D3646" s="380"/>
      <c r="E3646" s="380"/>
      <c r="F3646" s="380"/>
      <c r="G3646" s="380"/>
      <c r="H3646" s="380"/>
    </row>
    <row r="3647" spans="1:8">
      <c r="A3647" s="380"/>
      <c r="B3647" s="380"/>
      <c r="C3647" s="380"/>
      <c r="D3647" s="380"/>
      <c r="E3647" s="380"/>
      <c r="F3647" s="380"/>
      <c r="G3647" s="380"/>
      <c r="H3647" s="380"/>
    </row>
    <row r="3648" spans="1:8">
      <c r="A3648" s="380"/>
      <c r="B3648" s="380"/>
      <c r="C3648" s="380"/>
      <c r="D3648" s="380"/>
      <c r="E3648" s="380"/>
      <c r="F3648" s="380"/>
      <c r="G3648" s="380"/>
      <c r="H3648" s="380"/>
    </row>
    <row r="3649" spans="1:8">
      <c r="A3649" s="380"/>
      <c r="B3649" s="380"/>
      <c r="C3649" s="380"/>
      <c r="D3649" s="380"/>
      <c r="E3649" s="380"/>
      <c r="F3649" s="380"/>
      <c r="G3649" s="380"/>
      <c r="H3649" s="380"/>
    </row>
    <row r="3650" spans="1:8">
      <c r="A3650" s="380"/>
      <c r="B3650" s="380"/>
      <c r="C3650" s="380"/>
      <c r="D3650" s="380"/>
      <c r="E3650" s="380"/>
      <c r="F3650" s="380"/>
      <c r="G3650" s="380"/>
      <c r="H3650" s="380"/>
    </row>
    <row r="3651" spans="1:8">
      <c r="A3651" s="380"/>
      <c r="B3651" s="380"/>
      <c r="C3651" s="380"/>
      <c r="D3651" s="380"/>
      <c r="E3651" s="380"/>
      <c r="F3651" s="380"/>
      <c r="G3651" s="380"/>
      <c r="H3651" s="380"/>
    </row>
    <row r="3652" spans="1:8">
      <c r="A3652" s="380"/>
      <c r="B3652" s="380"/>
      <c r="C3652" s="380"/>
      <c r="D3652" s="380"/>
      <c r="E3652" s="380"/>
      <c r="F3652" s="380"/>
      <c r="G3652" s="380"/>
      <c r="H3652" s="380"/>
    </row>
    <row r="3653" spans="1:8">
      <c r="A3653" s="380"/>
      <c r="B3653" s="380"/>
      <c r="C3653" s="380"/>
      <c r="D3653" s="380"/>
      <c r="E3653" s="380"/>
      <c r="F3653" s="380"/>
      <c r="G3653" s="380"/>
      <c r="H3653" s="380"/>
    </row>
    <row r="3654" spans="1:8">
      <c r="A3654" s="380"/>
      <c r="B3654" s="380"/>
      <c r="C3654" s="380"/>
      <c r="D3654" s="380"/>
      <c r="E3654" s="380"/>
      <c r="F3654" s="380"/>
      <c r="G3654" s="380"/>
      <c r="H3654" s="380"/>
    </row>
    <row r="3655" spans="1:8">
      <c r="A3655" s="380"/>
      <c r="B3655" s="380"/>
      <c r="C3655" s="380"/>
      <c r="D3655" s="380"/>
      <c r="E3655" s="380"/>
      <c r="F3655" s="380"/>
      <c r="G3655" s="380"/>
      <c r="H3655" s="380"/>
    </row>
    <row r="3656" spans="1:8">
      <c r="A3656" s="380"/>
      <c r="B3656" s="380"/>
      <c r="C3656" s="380"/>
      <c r="D3656" s="380"/>
      <c r="E3656" s="380"/>
      <c r="F3656" s="380"/>
      <c r="G3656" s="380"/>
      <c r="H3656" s="380"/>
    </row>
    <row r="3657" spans="1:8">
      <c r="A3657" s="380"/>
      <c r="B3657" s="380"/>
      <c r="C3657" s="380"/>
      <c r="D3657" s="380"/>
      <c r="E3657" s="380"/>
      <c r="F3657" s="380"/>
      <c r="G3657" s="380"/>
      <c r="H3657" s="380"/>
    </row>
    <row r="3658" spans="1:8">
      <c r="A3658" s="380"/>
      <c r="B3658" s="380"/>
      <c r="C3658" s="380"/>
      <c r="D3658" s="380"/>
      <c r="E3658" s="380"/>
      <c r="F3658" s="380"/>
      <c r="G3658" s="380"/>
      <c r="H3658" s="380"/>
    </row>
    <row r="3659" spans="1:8">
      <c r="A3659" s="380"/>
      <c r="B3659" s="380"/>
      <c r="C3659" s="380"/>
      <c r="D3659" s="380"/>
      <c r="E3659" s="380"/>
      <c r="F3659" s="380"/>
      <c r="G3659" s="380"/>
      <c r="H3659" s="380"/>
    </row>
    <row r="3660" spans="1:8">
      <c r="A3660" s="380"/>
      <c r="B3660" s="380"/>
      <c r="C3660" s="380"/>
      <c r="D3660" s="380"/>
      <c r="E3660" s="380"/>
      <c r="F3660" s="380"/>
      <c r="G3660" s="380"/>
      <c r="H3660" s="380"/>
    </row>
    <row r="3661" spans="1:8">
      <c r="A3661" s="380"/>
      <c r="B3661" s="380"/>
      <c r="C3661" s="380"/>
      <c r="D3661" s="380"/>
      <c r="E3661" s="380"/>
      <c r="F3661" s="380"/>
      <c r="G3661" s="380"/>
      <c r="H3661" s="380"/>
    </row>
    <row r="3662" spans="1:8">
      <c r="A3662" s="380"/>
      <c r="B3662" s="380"/>
      <c r="C3662" s="380"/>
      <c r="D3662" s="380"/>
      <c r="E3662" s="380"/>
      <c r="F3662" s="380"/>
      <c r="G3662" s="380"/>
      <c r="H3662" s="380"/>
    </row>
    <row r="3663" spans="1:8">
      <c r="A3663" s="380"/>
      <c r="B3663" s="380"/>
      <c r="C3663" s="380"/>
      <c r="D3663" s="380"/>
      <c r="E3663" s="380"/>
      <c r="F3663" s="380"/>
      <c r="G3663" s="380"/>
      <c r="H3663" s="380"/>
    </row>
    <row r="3664" spans="1:8">
      <c r="A3664" s="380"/>
      <c r="B3664" s="380"/>
      <c r="C3664" s="380"/>
      <c r="D3664" s="380"/>
      <c r="E3664" s="380"/>
      <c r="F3664" s="380"/>
      <c r="G3664" s="380"/>
      <c r="H3664" s="380"/>
    </row>
    <row r="3665" spans="1:8">
      <c r="A3665" s="380"/>
      <c r="B3665" s="380"/>
      <c r="C3665" s="380"/>
      <c r="D3665" s="380"/>
      <c r="E3665" s="380"/>
      <c r="F3665" s="380"/>
      <c r="G3665" s="380"/>
      <c r="H3665" s="380"/>
    </row>
    <row r="3666" spans="1:8">
      <c r="A3666" s="380"/>
      <c r="B3666" s="380"/>
      <c r="C3666" s="380"/>
      <c r="D3666" s="380"/>
      <c r="E3666" s="380"/>
      <c r="F3666" s="380"/>
      <c r="G3666" s="380"/>
      <c r="H3666" s="380"/>
    </row>
    <row r="3667" spans="1:8">
      <c r="A3667" s="380"/>
      <c r="B3667" s="380"/>
      <c r="C3667" s="380"/>
      <c r="D3667" s="380"/>
      <c r="E3667" s="380"/>
      <c r="F3667" s="380"/>
      <c r="G3667" s="380"/>
      <c r="H3667" s="380"/>
    </row>
    <row r="3668" spans="1:8">
      <c r="A3668" s="380"/>
      <c r="B3668" s="380"/>
      <c r="C3668" s="380"/>
      <c r="D3668" s="380"/>
      <c r="E3668" s="380"/>
      <c r="F3668" s="380"/>
      <c r="G3668" s="380"/>
      <c r="H3668" s="380"/>
    </row>
    <row r="3669" spans="1:8">
      <c r="A3669" s="380"/>
      <c r="B3669" s="380"/>
      <c r="C3669" s="380"/>
      <c r="D3669" s="380"/>
      <c r="E3669" s="380"/>
      <c r="F3669" s="380"/>
      <c r="G3669" s="380"/>
      <c r="H3669" s="380"/>
    </row>
    <row r="3670" spans="1:8">
      <c r="A3670" s="380"/>
      <c r="B3670" s="380"/>
      <c r="C3670" s="380"/>
      <c r="D3670" s="380"/>
      <c r="E3670" s="380"/>
      <c r="F3670" s="380"/>
      <c r="G3670" s="380"/>
      <c r="H3670" s="380"/>
    </row>
    <row r="3671" spans="1:8">
      <c r="A3671" s="380"/>
      <c r="B3671" s="380"/>
      <c r="C3671" s="380"/>
      <c r="D3671" s="380"/>
      <c r="E3671" s="380"/>
      <c r="F3671" s="380"/>
      <c r="G3671" s="380"/>
      <c r="H3671" s="380"/>
    </row>
    <row r="3672" spans="1:8">
      <c r="A3672" s="380"/>
      <c r="B3672" s="380"/>
      <c r="C3672" s="380"/>
      <c r="D3672" s="380"/>
      <c r="E3672" s="380"/>
      <c r="F3672" s="380"/>
      <c r="G3672" s="380"/>
      <c r="H3672" s="380"/>
    </row>
    <row r="3673" spans="1:8">
      <c r="A3673" s="380"/>
      <c r="B3673" s="380"/>
      <c r="C3673" s="380"/>
      <c r="D3673" s="380"/>
      <c r="E3673" s="380"/>
      <c r="F3673" s="380"/>
      <c r="G3673" s="380"/>
      <c r="H3673" s="380"/>
    </row>
    <row r="3674" spans="1:8">
      <c r="A3674" s="380"/>
      <c r="B3674" s="380"/>
      <c r="C3674" s="380"/>
      <c r="D3674" s="380"/>
      <c r="E3674" s="380"/>
      <c r="F3674" s="380"/>
      <c r="G3674" s="380"/>
      <c r="H3674" s="380"/>
    </row>
    <row r="3675" spans="1:8">
      <c r="A3675" s="380"/>
      <c r="B3675" s="380"/>
      <c r="C3675" s="380"/>
      <c r="D3675" s="380"/>
      <c r="E3675" s="380"/>
      <c r="F3675" s="380"/>
      <c r="G3675" s="380"/>
      <c r="H3675" s="380"/>
    </row>
    <row r="3676" spans="1:8">
      <c r="A3676" s="380"/>
      <c r="B3676" s="380"/>
      <c r="C3676" s="380"/>
      <c r="D3676" s="380"/>
      <c r="E3676" s="380"/>
      <c r="F3676" s="380"/>
      <c r="G3676" s="380"/>
      <c r="H3676" s="380"/>
    </row>
    <row r="3677" spans="1:8">
      <c r="A3677" s="380"/>
      <c r="B3677" s="380"/>
      <c r="C3677" s="380"/>
      <c r="D3677" s="380"/>
      <c r="E3677" s="380"/>
      <c r="F3677" s="380"/>
      <c r="G3677" s="380"/>
      <c r="H3677" s="380"/>
    </row>
    <row r="3678" spans="1:8">
      <c r="A3678" s="380"/>
      <c r="B3678" s="380"/>
      <c r="C3678" s="380"/>
      <c r="D3678" s="380"/>
      <c r="E3678" s="380"/>
      <c r="F3678" s="380"/>
      <c r="G3678" s="380"/>
      <c r="H3678" s="380"/>
    </row>
    <row r="3679" spans="1:8">
      <c r="A3679" s="380"/>
      <c r="B3679" s="380"/>
      <c r="C3679" s="380"/>
      <c r="D3679" s="380"/>
      <c r="E3679" s="380"/>
      <c r="F3679" s="380"/>
      <c r="G3679" s="380"/>
      <c r="H3679" s="380"/>
    </row>
    <row r="3680" spans="1:8">
      <c r="A3680" s="380"/>
      <c r="B3680" s="380"/>
      <c r="C3680" s="380"/>
      <c r="D3680" s="380"/>
      <c r="E3680" s="380"/>
      <c r="F3680" s="380"/>
      <c r="G3680" s="380"/>
      <c r="H3680" s="380"/>
    </row>
    <row r="3681" spans="1:8">
      <c r="A3681" s="380"/>
      <c r="B3681" s="380"/>
      <c r="C3681" s="380"/>
      <c r="D3681" s="380"/>
      <c r="E3681" s="380"/>
      <c r="F3681" s="380"/>
      <c r="G3681" s="380"/>
      <c r="H3681" s="380"/>
    </row>
    <row r="3682" spans="1:8">
      <c r="A3682" s="380"/>
      <c r="B3682" s="380"/>
      <c r="C3682" s="380"/>
      <c r="D3682" s="380"/>
      <c r="E3682" s="380"/>
      <c r="F3682" s="380"/>
      <c r="G3682" s="380"/>
      <c r="H3682" s="380"/>
    </row>
    <row r="3683" spans="1:8">
      <c r="A3683" s="380"/>
      <c r="B3683" s="380"/>
      <c r="C3683" s="380"/>
      <c r="D3683" s="380"/>
      <c r="E3683" s="380"/>
      <c r="F3683" s="380"/>
      <c r="G3683" s="380"/>
      <c r="H3683" s="380"/>
    </row>
    <row r="3684" spans="1:8">
      <c r="A3684" s="380"/>
      <c r="B3684" s="380"/>
      <c r="C3684" s="380"/>
      <c r="D3684" s="380"/>
      <c r="E3684" s="380"/>
      <c r="F3684" s="380"/>
      <c r="G3684" s="380"/>
      <c r="H3684" s="380"/>
    </row>
    <row r="3685" spans="1:8">
      <c r="A3685" s="380"/>
      <c r="B3685" s="380"/>
      <c r="C3685" s="380"/>
      <c r="D3685" s="380"/>
      <c r="E3685" s="380"/>
      <c r="F3685" s="380"/>
      <c r="G3685" s="380"/>
      <c r="H3685" s="380"/>
    </row>
    <row r="3686" spans="1:8">
      <c r="A3686" s="380"/>
      <c r="B3686" s="380"/>
      <c r="C3686" s="380"/>
      <c r="D3686" s="380"/>
      <c r="E3686" s="380"/>
      <c r="F3686" s="380"/>
      <c r="G3686" s="380"/>
      <c r="H3686" s="380"/>
    </row>
    <row r="3687" spans="1:8">
      <c r="A3687" s="380"/>
      <c r="B3687" s="380"/>
      <c r="C3687" s="380"/>
      <c r="D3687" s="380"/>
      <c r="E3687" s="380"/>
      <c r="F3687" s="380"/>
      <c r="G3687" s="380"/>
      <c r="H3687" s="380"/>
    </row>
    <row r="3688" spans="1:8">
      <c r="A3688" s="380"/>
      <c r="B3688" s="380"/>
      <c r="C3688" s="380"/>
      <c r="D3688" s="380"/>
      <c r="E3688" s="380"/>
      <c r="F3688" s="380"/>
      <c r="G3688" s="380"/>
      <c r="H3688" s="380"/>
    </row>
    <row r="3689" spans="1:8">
      <c r="A3689" s="380"/>
      <c r="B3689" s="380"/>
      <c r="C3689" s="380"/>
      <c r="D3689" s="380"/>
      <c r="E3689" s="380"/>
      <c r="F3689" s="380"/>
      <c r="G3689" s="380"/>
      <c r="H3689" s="380"/>
    </row>
    <row r="3690" spans="1:8">
      <c r="A3690" s="380"/>
      <c r="B3690" s="380"/>
      <c r="C3690" s="380"/>
      <c r="D3690" s="380"/>
      <c r="E3690" s="380"/>
      <c r="F3690" s="380"/>
      <c r="G3690" s="380"/>
      <c r="H3690" s="380"/>
    </row>
    <row r="3691" spans="1:8">
      <c r="A3691" s="380"/>
      <c r="B3691" s="380"/>
      <c r="C3691" s="380"/>
      <c r="D3691" s="380"/>
      <c r="E3691" s="380"/>
      <c r="F3691" s="380"/>
      <c r="G3691" s="380"/>
      <c r="H3691" s="380"/>
    </row>
    <row r="3692" spans="1:8">
      <c r="A3692" s="380"/>
      <c r="B3692" s="380"/>
      <c r="C3692" s="380"/>
      <c r="D3692" s="380"/>
      <c r="E3692" s="380"/>
      <c r="F3692" s="380"/>
      <c r="G3692" s="380"/>
      <c r="H3692" s="380"/>
    </row>
    <row r="3693" spans="1:8">
      <c r="A3693" s="380"/>
      <c r="B3693" s="380"/>
      <c r="C3693" s="380"/>
      <c r="D3693" s="380"/>
      <c r="E3693" s="380"/>
      <c r="F3693" s="380"/>
      <c r="G3693" s="380"/>
      <c r="H3693" s="380"/>
    </row>
    <row r="3694" spans="1:8">
      <c r="A3694" s="380"/>
      <c r="B3694" s="380"/>
      <c r="C3694" s="380"/>
      <c r="D3694" s="380"/>
      <c r="E3694" s="380"/>
      <c r="F3694" s="380"/>
      <c r="G3694" s="380"/>
      <c r="H3694" s="380"/>
    </row>
    <row r="3695" spans="1:8">
      <c r="A3695" s="380"/>
      <c r="B3695" s="380"/>
      <c r="C3695" s="380"/>
      <c r="D3695" s="380"/>
      <c r="E3695" s="380"/>
      <c r="F3695" s="380"/>
      <c r="G3695" s="380"/>
      <c r="H3695" s="380"/>
    </row>
    <row r="3696" spans="1:8">
      <c r="A3696" s="380"/>
      <c r="B3696" s="380"/>
      <c r="C3696" s="380"/>
      <c r="D3696" s="380"/>
      <c r="E3696" s="380"/>
      <c r="F3696" s="380"/>
      <c r="G3696" s="380"/>
      <c r="H3696" s="380"/>
    </row>
    <row r="3697" spans="1:8">
      <c r="A3697" s="380"/>
      <c r="B3697" s="380"/>
      <c r="C3697" s="380"/>
      <c r="D3697" s="380"/>
      <c r="E3697" s="380"/>
      <c r="F3697" s="380"/>
      <c r="G3697" s="380"/>
      <c r="H3697" s="380"/>
    </row>
    <row r="3698" spans="1:8">
      <c r="A3698" s="380"/>
      <c r="B3698" s="380"/>
      <c r="C3698" s="380"/>
      <c r="D3698" s="380"/>
      <c r="E3698" s="380"/>
      <c r="F3698" s="380"/>
      <c r="G3698" s="380"/>
      <c r="H3698" s="380"/>
    </row>
    <row r="3699" spans="1:8">
      <c r="A3699" s="380"/>
      <c r="B3699" s="380"/>
      <c r="C3699" s="380"/>
      <c r="D3699" s="380"/>
      <c r="E3699" s="380"/>
      <c r="F3699" s="380"/>
      <c r="G3699" s="380"/>
      <c r="H3699" s="380"/>
    </row>
    <row r="3700" spans="1:8">
      <c r="A3700" s="380"/>
      <c r="B3700" s="380"/>
      <c r="C3700" s="380"/>
      <c r="D3700" s="380"/>
      <c r="E3700" s="380"/>
      <c r="F3700" s="380"/>
      <c r="G3700" s="380"/>
      <c r="H3700" s="380"/>
    </row>
    <row r="3701" spans="1:8">
      <c r="A3701" s="380"/>
      <c r="B3701" s="380"/>
      <c r="C3701" s="380"/>
      <c r="D3701" s="380"/>
      <c r="E3701" s="380"/>
      <c r="F3701" s="380"/>
      <c r="G3701" s="380"/>
      <c r="H3701" s="380"/>
    </row>
    <row r="3702" spans="1:8">
      <c r="A3702" s="380"/>
      <c r="B3702" s="380"/>
      <c r="C3702" s="380"/>
      <c r="D3702" s="380"/>
      <c r="E3702" s="380"/>
      <c r="F3702" s="380"/>
      <c r="G3702" s="380"/>
      <c r="H3702" s="380"/>
    </row>
    <row r="3703" spans="1:8">
      <c r="A3703" s="380"/>
      <c r="B3703" s="380"/>
      <c r="C3703" s="380"/>
      <c r="D3703" s="380"/>
      <c r="E3703" s="380"/>
      <c r="F3703" s="380"/>
      <c r="G3703" s="380"/>
      <c r="H3703" s="380"/>
    </row>
    <row r="3704" spans="1:8">
      <c r="A3704" s="380"/>
      <c r="B3704" s="380"/>
      <c r="C3704" s="380"/>
      <c r="D3704" s="380"/>
      <c r="E3704" s="380"/>
      <c r="F3704" s="380"/>
      <c r="G3704" s="380"/>
      <c r="H3704" s="380"/>
    </row>
    <row r="3705" spans="1:8">
      <c r="A3705" s="380"/>
      <c r="B3705" s="380"/>
      <c r="C3705" s="380"/>
      <c r="D3705" s="380"/>
      <c r="E3705" s="380"/>
      <c r="F3705" s="380"/>
      <c r="G3705" s="380"/>
      <c r="H3705" s="380"/>
    </row>
    <row r="3706" spans="1:8">
      <c r="A3706" s="380"/>
      <c r="B3706" s="380"/>
      <c r="C3706" s="380"/>
      <c r="D3706" s="380"/>
      <c r="E3706" s="380"/>
      <c r="F3706" s="380"/>
      <c r="G3706" s="380"/>
      <c r="H3706" s="380"/>
    </row>
    <row r="3707" spans="1:8">
      <c r="A3707" s="380"/>
      <c r="B3707" s="380"/>
      <c r="C3707" s="380"/>
      <c r="D3707" s="380"/>
      <c r="E3707" s="380"/>
      <c r="F3707" s="380"/>
      <c r="G3707" s="380"/>
      <c r="H3707" s="380"/>
    </row>
    <row r="3708" spans="1:8">
      <c r="A3708" s="380"/>
      <c r="B3708" s="380"/>
      <c r="C3708" s="380"/>
      <c r="D3708" s="380"/>
      <c r="E3708" s="380"/>
      <c r="F3708" s="380"/>
      <c r="G3708" s="380"/>
      <c r="H3708" s="380"/>
    </row>
    <row r="3709" spans="1:8">
      <c r="A3709" s="380"/>
      <c r="B3709" s="380"/>
      <c r="C3709" s="380"/>
      <c r="D3709" s="380"/>
      <c r="E3709" s="380"/>
      <c r="F3709" s="380"/>
      <c r="G3709" s="380"/>
      <c r="H3709" s="380"/>
    </row>
    <row r="3710" spans="1:8">
      <c r="A3710" s="380"/>
      <c r="B3710" s="380"/>
      <c r="C3710" s="380"/>
      <c r="D3710" s="380"/>
      <c r="E3710" s="380"/>
      <c r="F3710" s="380"/>
      <c r="G3710" s="380"/>
      <c r="H3710" s="380"/>
    </row>
    <row r="3711" spans="1:8">
      <c r="A3711" s="380"/>
      <c r="B3711" s="380"/>
      <c r="C3711" s="380"/>
      <c r="D3711" s="380"/>
      <c r="E3711" s="380"/>
      <c r="F3711" s="380"/>
      <c r="G3711" s="380"/>
      <c r="H3711" s="380"/>
    </row>
    <row r="3712" spans="1:8">
      <c r="A3712" s="380"/>
      <c r="B3712" s="380"/>
      <c r="C3712" s="380"/>
      <c r="D3712" s="380"/>
      <c r="E3712" s="380"/>
      <c r="F3712" s="380"/>
      <c r="G3712" s="380"/>
      <c r="H3712" s="380"/>
    </row>
    <row r="3713" spans="1:8">
      <c r="A3713" s="380"/>
      <c r="B3713" s="380"/>
      <c r="C3713" s="380"/>
      <c r="D3713" s="380"/>
      <c r="E3713" s="380"/>
      <c r="F3713" s="380"/>
      <c r="G3713" s="380"/>
      <c r="H3713" s="380"/>
    </row>
    <row r="3714" spans="1:8">
      <c r="A3714" s="380"/>
      <c r="B3714" s="380"/>
      <c r="C3714" s="380"/>
      <c r="D3714" s="380"/>
      <c r="E3714" s="380"/>
      <c r="F3714" s="380"/>
      <c r="G3714" s="380"/>
      <c r="H3714" s="380"/>
    </row>
    <row r="3715" spans="1:8">
      <c r="A3715" s="380"/>
      <c r="B3715" s="380"/>
      <c r="C3715" s="380"/>
      <c r="D3715" s="380"/>
      <c r="E3715" s="380"/>
      <c r="F3715" s="380"/>
      <c r="G3715" s="380"/>
      <c r="H3715" s="380"/>
    </row>
    <row r="3716" spans="1:8">
      <c r="A3716" s="380"/>
      <c r="B3716" s="380"/>
      <c r="C3716" s="380"/>
      <c r="D3716" s="380"/>
      <c r="E3716" s="380"/>
      <c r="F3716" s="380"/>
      <c r="G3716" s="380"/>
      <c r="H3716" s="380"/>
    </row>
    <row r="3717" spans="1:8">
      <c r="A3717" s="380"/>
      <c r="B3717" s="380"/>
      <c r="C3717" s="380"/>
      <c r="D3717" s="380"/>
      <c r="E3717" s="380"/>
      <c r="F3717" s="380"/>
      <c r="G3717" s="380"/>
      <c r="H3717" s="380"/>
    </row>
    <row r="3718" spans="1:8">
      <c r="A3718" s="380"/>
      <c r="B3718" s="380"/>
      <c r="C3718" s="380"/>
      <c r="D3718" s="380"/>
      <c r="E3718" s="380"/>
      <c r="F3718" s="380"/>
      <c r="G3718" s="380"/>
      <c r="H3718" s="380"/>
    </row>
    <row r="3719" spans="1:8">
      <c r="A3719" s="380"/>
      <c r="B3719" s="380"/>
      <c r="C3719" s="380"/>
      <c r="D3719" s="380"/>
      <c r="E3719" s="380"/>
      <c r="F3719" s="380"/>
      <c r="G3719" s="380"/>
      <c r="H3719" s="380"/>
    </row>
    <row r="3720" spans="1:8">
      <c r="A3720" s="380"/>
      <c r="B3720" s="380"/>
      <c r="C3720" s="380"/>
      <c r="D3720" s="380"/>
      <c r="E3720" s="380"/>
      <c r="F3720" s="380"/>
      <c r="G3720" s="380"/>
      <c r="H3720" s="380"/>
    </row>
    <row r="3721" spans="1:8">
      <c r="A3721" s="380"/>
      <c r="B3721" s="380"/>
      <c r="C3721" s="380"/>
      <c r="D3721" s="380"/>
      <c r="E3721" s="380"/>
      <c r="F3721" s="380"/>
      <c r="G3721" s="380"/>
      <c r="H3721" s="380"/>
    </row>
    <row r="3722" spans="1:8">
      <c r="A3722" s="380"/>
      <c r="B3722" s="380"/>
      <c r="C3722" s="380"/>
      <c r="D3722" s="380"/>
      <c r="E3722" s="380"/>
      <c r="F3722" s="380"/>
      <c r="G3722" s="380"/>
      <c r="H3722" s="380"/>
    </row>
    <row r="3723" spans="1:8">
      <c r="A3723" s="380"/>
      <c r="B3723" s="380"/>
      <c r="C3723" s="380"/>
      <c r="D3723" s="380"/>
      <c r="E3723" s="380"/>
      <c r="F3723" s="380"/>
      <c r="G3723" s="380"/>
      <c r="H3723" s="380"/>
    </row>
    <row r="3724" spans="1:8">
      <c r="A3724" s="380"/>
      <c r="B3724" s="380"/>
      <c r="C3724" s="380"/>
      <c r="D3724" s="380"/>
      <c r="E3724" s="380"/>
      <c r="F3724" s="380"/>
      <c r="G3724" s="380"/>
      <c r="H3724" s="380"/>
    </row>
    <row r="3725" spans="1:8">
      <c r="A3725" s="380"/>
      <c r="B3725" s="380"/>
      <c r="C3725" s="380"/>
      <c r="D3725" s="380"/>
      <c r="E3725" s="380"/>
      <c r="F3725" s="380"/>
      <c r="G3725" s="380"/>
      <c r="H3725" s="380"/>
    </row>
    <row r="3726" spans="1:8">
      <c r="A3726" s="380"/>
      <c r="B3726" s="380"/>
      <c r="C3726" s="380"/>
      <c r="D3726" s="380"/>
      <c r="E3726" s="380"/>
      <c r="F3726" s="380"/>
      <c r="G3726" s="380"/>
      <c r="H3726" s="380"/>
    </row>
    <row r="3727" spans="1:8">
      <c r="A3727" s="380"/>
      <c r="B3727" s="380"/>
      <c r="C3727" s="380"/>
      <c r="D3727" s="380"/>
      <c r="E3727" s="380"/>
      <c r="F3727" s="380"/>
      <c r="G3727" s="380"/>
      <c r="H3727" s="380"/>
    </row>
    <row r="3728" spans="1:8">
      <c r="A3728" s="380"/>
      <c r="B3728" s="380"/>
      <c r="C3728" s="380"/>
      <c r="D3728" s="380"/>
      <c r="E3728" s="380"/>
      <c r="F3728" s="380"/>
      <c r="G3728" s="380"/>
      <c r="H3728" s="380"/>
    </row>
    <row r="3729" spans="1:8">
      <c r="A3729" s="380"/>
      <c r="B3729" s="380"/>
      <c r="C3729" s="380"/>
      <c r="D3729" s="380"/>
      <c r="E3729" s="380"/>
      <c r="F3729" s="380"/>
      <c r="G3729" s="380"/>
      <c r="H3729" s="380"/>
    </row>
    <row r="3730" spans="1:8">
      <c r="A3730" s="380"/>
      <c r="B3730" s="380"/>
      <c r="C3730" s="380"/>
      <c r="D3730" s="380"/>
      <c r="E3730" s="380"/>
      <c r="F3730" s="380"/>
      <c r="G3730" s="380"/>
      <c r="H3730" s="380"/>
    </row>
    <row r="3731" spans="1:8">
      <c r="A3731" s="380"/>
      <c r="B3731" s="380"/>
      <c r="C3731" s="380"/>
      <c r="D3731" s="380"/>
      <c r="E3731" s="380"/>
      <c r="F3731" s="380"/>
      <c r="G3731" s="380"/>
      <c r="H3731" s="380"/>
    </row>
    <row r="3732" spans="1:8">
      <c r="A3732" s="380"/>
      <c r="B3732" s="380"/>
      <c r="C3732" s="380"/>
      <c r="D3732" s="380"/>
      <c r="E3732" s="380"/>
      <c r="F3732" s="380"/>
      <c r="G3732" s="380"/>
      <c r="H3732" s="380"/>
    </row>
    <row r="3733" spans="1:8">
      <c r="A3733" s="380"/>
      <c r="B3733" s="380"/>
      <c r="C3733" s="380"/>
      <c r="D3733" s="380"/>
      <c r="E3733" s="380"/>
      <c r="F3733" s="380"/>
      <c r="G3733" s="380"/>
      <c r="H3733" s="380"/>
    </row>
    <row r="3734" spans="1:8">
      <c r="A3734" s="380"/>
      <c r="B3734" s="380"/>
      <c r="C3734" s="380"/>
      <c r="D3734" s="380"/>
      <c r="E3734" s="380"/>
      <c r="F3734" s="380"/>
      <c r="G3734" s="380"/>
      <c r="H3734" s="380"/>
    </row>
    <row r="3735" spans="1:8">
      <c r="A3735" s="380"/>
      <c r="B3735" s="380"/>
      <c r="C3735" s="380"/>
      <c r="D3735" s="380"/>
      <c r="E3735" s="380"/>
      <c r="F3735" s="380"/>
      <c r="G3735" s="380"/>
      <c r="H3735" s="380"/>
    </row>
    <row r="3736" spans="1:8">
      <c r="A3736" s="380"/>
      <c r="B3736" s="380"/>
      <c r="C3736" s="380"/>
      <c r="D3736" s="380"/>
      <c r="E3736" s="380"/>
      <c r="F3736" s="380"/>
      <c r="G3736" s="380"/>
      <c r="H3736" s="380"/>
    </row>
    <row r="3737" spans="1:8">
      <c r="A3737" s="380"/>
      <c r="B3737" s="380"/>
      <c r="C3737" s="380"/>
      <c r="D3737" s="380"/>
      <c r="E3737" s="380"/>
      <c r="F3737" s="380"/>
      <c r="G3737" s="380"/>
      <c r="H3737" s="380"/>
    </row>
    <row r="3738" spans="1:8">
      <c r="A3738" s="380"/>
      <c r="B3738" s="380"/>
      <c r="C3738" s="380"/>
      <c r="D3738" s="380"/>
      <c r="E3738" s="380"/>
      <c r="F3738" s="380"/>
      <c r="G3738" s="380"/>
      <c r="H3738" s="380"/>
    </row>
    <row r="3739" spans="1:8">
      <c r="A3739" s="380"/>
      <c r="B3739" s="380"/>
      <c r="C3739" s="380"/>
      <c r="D3739" s="380"/>
      <c r="E3739" s="380"/>
      <c r="F3739" s="380"/>
      <c r="G3739" s="380"/>
      <c r="H3739" s="380"/>
    </row>
    <row r="3740" spans="1:8">
      <c r="A3740" s="380"/>
      <c r="B3740" s="380"/>
      <c r="C3740" s="380"/>
      <c r="D3740" s="380"/>
      <c r="E3740" s="380"/>
      <c r="F3740" s="380"/>
      <c r="G3740" s="380"/>
      <c r="H3740" s="380"/>
    </row>
    <row r="3741" spans="1:8">
      <c r="A3741" s="380"/>
      <c r="B3741" s="380"/>
      <c r="C3741" s="380"/>
      <c r="D3741" s="380"/>
      <c r="E3741" s="380"/>
      <c r="F3741" s="380"/>
      <c r="G3741" s="380"/>
      <c r="H3741" s="380"/>
    </row>
    <row r="3742" spans="1:8">
      <c r="A3742" s="380"/>
      <c r="B3742" s="380"/>
      <c r="C3742" s="380"/>
      <c r="D3742" s="380"/>
      <c r="E3742" s="380"/>
      <c r="F3742" s="380"/>
      <c r="G3742" s="380"/>
      <c r="H3742" s="380"/>
    </row>
    <row r="3743" spans="1:8">
      <c r="A3743" s="380"/>
      <c r="B3743" s="380"/>
      <c r="C3743" s="380"/>
      <c r="D3743" s="380"/>
      <c r="E3743" s="380"/>
      <c r="F3743" s="380"/>
      <c r="G3743" s="380"/>
      <c r="H3743" s="380"/>
    </row>
    <row r="3744" spans="1:8">
      <c r="A3744" s="380"/>
      <c r="B3744" s="380"/>
      <c r="C3744" s="380"/>
      <c r="D3744" s="380"/>
      <c r="E3744" s="380"/>
      <c r="F3744" s="380"/>
      <c r="G3744" s="380"/>
      <c r="H3744" s="380"/>
    </row>
    <row r="3745" spans="1:8">
      <c r="A3745" s="380"/>
      <c r="B3745" s="380"/>
      <c r="C3745" s="380"/>
      <c r="D3745" s="380"/>
      <c r="E3745" s="380"/>
      <c r="F3745" s="380"/>
      <c r="G3745" s="380"/>
      <c r="H3745" s="380"/>
    </row>
    <row r="3746" spans="1:8">
      <c r="A3746" s="380"/>
      <c r="B3746" s="380"/>
      <c r="C3746" s="380"/>
      <c r="D3746" s="380"/>
      <c r="E3746" s="380"/>
      <c r="F3746" s="380"/>
      <c r="G3746" s="380"/>
      <c r="H3746" s="380"/>
    </row>
    <row r="3747" spans="1:8">
      <c r="A3747" s="380"/>
      <c r="B3747" s="380"/>
      <c r="C3747" s="380"/>
      <c r="D3747" s="380"/>
      <c r="E3747" s="380"/>
      <c r="F3747" s="380"/>
      <c r="G3747" s="380"/>
      <c r="H3747" s="380"/>
    </row>
    <row r="3748" spans="1:8">
      <c r="A3748" s="380"/>
      <c r="B3748" s="380"/>
      <c r="C3748" s="380"/>
      <c r="D3748" s="380"/>
      <c r="E3748" s="380"/>
      <c r="F3748" s="380"/>
      <c r="G3748" s="380"/>
      <c r="H3748" s="380"/>
    </row>
    <row r="3749" spans="1:8">
      <c r="A3749" s="380"/>
      <c r="B3749" s="380"/>
      <c r="C3749" s="380"/>
      <c r="D3749" s="380"/>
      <c r="E3749" s="380"/>
      <c r="F3749" s="380"/>
      <c r="G3749" s="380"/>
      <c r="H3749" s="380"/>
    </row>
    <row r="3750" spans="1:8">
      <c r="A3750" s="380"/>
      <c r="B3750" s="380"/>
      <c r="C3750" s="380"/>
      <c r="D3750" s="380"/>
      <c r="E3750" s="380"/>
      <c r="F3750" s="380"/>
      <c r="G3750" s="380"/>
      <c r="H3750" s="380"/>
    </row>
    <row r="3751" spans="1:8">
      <c r="A3751" s="380"/>
      <c r="B3751" s="380"/>
      <c r="C3751" s="380"/>
      <c r="D3751" s="380"/>
      <c r="E3751" s="380"/>
      <c r="F3751" s="380"/>
      <c r="G3751" s="380"/>
      <c r="H3751" s="380"/>
    </row>
    <row r="3752" spans="1:8">
      <c r="A3752" s="380"/>
      <c r="B3752" s="380"/>
      <c r="C3752" s="380"/>
      <c r="D3752" s="380"/>
      <c r="E3752" s="380"/>
      <c r="F3752" s="380"/>
      <c r="G3752" s="380"/>
      <c r="H3752" s="380"/>
    </row>
    <row r="3753" spans="1:8">
      <c r="A3753" s="380"/>
      <c r="B3753" s="380"/>
      <c r="C3753" s="380"/>
      <c r="D3753" s="380"/>
      <c r="E3753" s="380"/>
      <c r="F3753" s="380"/>
      <c r="G3753" s="380"/>
      <c r="H3753" s="380"/>
    </row>
    <row r="3754" spans="1:8">
      <c r="A3754" s="380"/>
      <c r="B3754" s="380"/>
      <c r="C3754" s="380"/>
      <c r="D3754" s="380"/>
      <c r="E3754" s="380"/>
      <c r="F3754" s="380"/>
      <c r="G3754" s="380"/>
      <c r="H3754" s="380"/>
    </row>
    <row r="3755" spans="1:8">
      <c r="A3755" s="380"/>
      <c r="B3755" s="380"/>
      <c r="C3755" s="380"/>
      <c r="D3755" s="380"/>
      <c r="E3755" s="380"/>
      <c r="F3755" s="380"/>
      <c r="G3755" s="380"/>
      <c r="H3755" s="380"/>
    </row>
    <row r="3756" spans="1:8">
      <c r="A3756" s="380"/>
      <c r="B3756" s="380"/>
      <c r="C3756" s="380"/>
      <c r="D3756" s="380"/>
      <c r="E3756" s="380"/>
      <c r="F3756" s="380"/>
      <c r="G3756" s="380"/>
      <c r="H3756" s="380"/>
    </row>
    <row r="3757" spans="1:8">
      <c r="A3757" s="380"/>
      <c r="B3757" s="380"/>
      <c r="C3757" s="380"/>
      <c r="D3757" s="380"/>
      <c r="E3757" s="380"/>
      <c r="F3757" s="380"/>
      <c r="G3757" s="380"/>
      <c r="H3757" s="380"/>
    </row>
    <row r="3758" spans="1:8">
      <c r="A3758" s="380"/>
      <c r="B3758" s="380"/>
      <c r="C3758" s="380"/>
      <c r="D3758" s="380"/>
      <c r="E3758" s="380"/>
      <c r="F3758" s="380"/>
      <c r="G3758" s="380"/>
      <c r="H3758" s="380"/>
    </row>
    <row r="3759" spans="1:8">
      <c r="A3759" s="380"/>
      <c r="B3759" s="380"/>
      <c r="C3759" s="380"/>
      <c r="D3759" s="380"/>
      <c r="E3759" s="380"/>
      <c r="F3759" s="380"/>
      <c r="G3759" s="380"/>
      <c r="H3759" s="380"/>
    </row>
    <row r="3760" spans="1:8">
      <c r="A3760" s="380"/>
      <c r="B3760" s="380"/>
      <c r="C3760" s="380"/>
      <c r="D3760" s="380"/>
      <c r="E3760" s="380"/>
      <c r="F3760" s="380"/>
      <c r="G3760" s="380"/>
      <c r="H3760" s="380"/>
    </row>
    <row r="3761" spans="1:8">
      <c r="A3761" s="380"/>
      <c r="B3761" s="380"/>
      <c r="C3761" s="380"/>
      <c r="D3761" s="380"/>
      <c r="E3761" s="380"/>
      <c r="F3761" s="380"/>
      <c r="G3761" s="380"/>
      <c r="H3761" s="380"/>
    </row>
    <row r="3762" spans="1:8">
      <c r="A3762" s="380"/>
      <c r="B3762" s="380"/>
      <c r="C3762" s="380"/>
      <c r="D3762" s="380"/>
      <c r="E3762" s="380"/>
      <c r="F3762" s="380"/>
      <c r="G3762" s="380"/>
      <c r="H3762" s="380"/>
    </row>
    <row r="3763" spans="1:8">
      <c r="A3763" s="380"/>
      <c r="B3763" s="380"/>
      <c r="C3763" s="380"/>
      <c r="D3763" s="380"/>
      <c r="E3763" s="380"/>
      <c r="F3763" s="380"/>
      <c r="G3763" s="380"/>
      <c r="H3763" s="380"/>
    </row>
    <row r="3764" spans="1:8">
      <c r="A3764" s="380"/>
      <c r="B3764" s="380"/>
      <c r="C3764" s="380"/>
      <c r="D3764" s="380"/>
      <c r="E3764" s="380"/>
      <c r="F3764" s="380"/>
      <c r="G3764" s="380"/>
      <c r="H3764" s="380"/>
    </row>
    <row r="3765" spans="1:8">
      <c r="A3765" s="380"/>
      <c r="B3765" s="380"/>
      <c r="C3765" s="380"/>
      <c r="D3765" s="380"/>
      <c r="E3765" s="380"/>
      <c r="F3765" s="380"/>
      <c r="G3765" s="380"/>
      <c r="H3765" s="380"/>
    </row>
    <row r="3766" spans="1:8">
      <c r="A3766" s="380"/>
      <c r="B3766" s="380"/>
      <c r="C3766" s="380"/>
      <c r="D3766" s="380"/>
      <c r="E3766" s="380"/>
      <c r="F3766" s="380"/>
      <c r="G3766" s="380"/>
      <c r="H3766" s="380"/>
    </row>
    <row r="3767" spans="1:8">
      <c r="A3767" s="380"/>
      <c r="B3767" s="380"/>
      <c r="C3767" s="380"/>
      <c r="D3767" s="380"/>
      <c r="E3767" s="380"/>
      <c r="F3767" s="380"/>
      <c r="G3767" s="380"/>
      <c r="H3767" s="380"/>
    </row>
    <row r="3768" spans="1:8">
      <c r="A3768" s="380"/>
      <c r="B3768" s="380"/>
      <c r="C3768" s="380"/>
      <c r="D3768" s="380"/>
      <c r="E3768" s="380"/>
      <c r="F3768" s="380"/>
      <c r="G3768" s="380"/>
      <c r="H3768" s="380"/>
    </row>
    <row r="3769" spans="1:8">
      <c r="A3769" s="380"/>
      <c r="B3769" s="380"/>
      <c r="C3769" s="380"/>
      <c r="D3769" s="380"/>
      <c r="E3769" s="380"/>
      <c r="F3769" s="380"/>
      <c r="G3769" s="380"/>
      <c r="H3769" s="380"/>
    </row>
    <row r="3770" spans="1:8">
      <c r="A3770" s="380"/>
      <c r="B3770" s="380"/>
      <c r="C3770" s="380"/>
      <c r="D3770" s="380"/>
      <c r="E3770" s="380"/>
      <c r="F3770" s="380"/>
      <c r="G3770" s="380"/>
      <c r="H3770" s="380"/>
    </row>
    <row r="3771" spans="1:8">
      <c r="A3771" s="380"/>
      <c r="B3771" s="380"/>
      <c r="C3771" s="380"/>
      <c r="D3771" s="380"/>
      <c r="E3771" s="380"/>
      <c r="F3771" s="380"/>
      <c r="G3771" s="380"/>
      <c r="H3771" s="380"/>
    </row>
    <row r="3772" spans="1:8">
      <c r="A3772" s="380"/>
      <c r="B3772" s="380"/>
      <c r="C3772" s="380"/>
      <c r="D3772" s="380"/>
      <c r="E3772" s="380"/>
      <c r="F3772" s="380"/>
      <c r="G3772" s="380"/>
      <c r="H3772" s="380"/>
    </row>
    <row r="3773" spans="1:8">
      <c r="A3773" s="380"/>
      <c r="B3773" s="380"/>
      <c r="C3773" s="380"/>
      <c r="D3773" s="380"/>
      <c r="E3773" s="380"/>
      <c r="F3773" s="380"/>
      <c r="G3773" s="380"/>
      <c r="H3773" s="380"/>
    </row>
    <row r="3774" spans="1:8">
      <c r="A3774" s="380"/>
      <c r="B3774" s="380"/>
      <c r="C3774" s="380"/>
      <c r="D3774" s="380"/>
      <c r="E3774" s="380"/>
      <c r="F3774" s="380"/>
      <c r="G3774" s="380"/>
      <c r="H3774" s="380"/>
    </row>
    <row r="3775" spans="1:8">
      <c r="A3775" s="380"/>
      <c r="B3775" s="380"/>
      <c r="C3775" s="380"/>
      <c r="D3775" s="380"/>
      <c r="E3775" s="380"/>
      <c r="F3775" s="380"/>
      <c r="G3775" s="380"/>
      <c r="H3775" s="380"/>
    </row>
    <row r="3776" spans="1:8">
      <c r="A3776" s="380"/>
      <c r="B3776" s="380"/>
      <c r="C3776" s="380"/>
      <c r="D3776" s="380"/>
      <c r="E3776" s="380"/>
      <c r="F3776" s="380"/>
      <c r="G3776" s="380"/>
      <c r="H3776" s="380"/>
    </row>
    <row r="3777" spans="1:8">
      <c r="A3777" s="380"/>
      <c r="B3777" s="380"/>
      <c r="C3777" s="380"/>
      <c r="D3777" s="380"/>
      <c r="E3777" s="380"/>
      <c r="F3777" s="380"/>
      <c r="G3777" s="380"/>
      <c r="H3777" s="380"/>
    </row>
    <row r="3778" spans="1:8">
      <c r="A3778" s="380"/>
      <c r="B3778" s="380"/>
      <c r="C3778" s="380"/>
      <c r="D3778" s="380"/>
      <c r="E3778" s="380"/>
      <c r="F3778" s="380"/>
      <c r="G3778" s="380"/>
      <c r="H3778" s="380"/>
    </row>
    <row r="3779" spans="1:8">
      <c r="A3779" s="380"/>
      <c r="B3779" s="380"/>
      <c r="C3779" s="380"/>
      <c r="D3779" s="380"/>
      <c r="E3779" s="380"/>
      <c r="F3779" s="380"/>
      <c r="G3779" s="380"/>
      <c r="H3779" s="380"/>
    </row>
    <row r="3780" spans="1:8">
      <c r="A3780" s="380"/>
      <c r="B3780" s="380"/>
      <c r="C3780" s="380"/>
      <c r="D3780" s="380"/>
      <c r="E3780" s="380"/>
      <c r="F3780" s="380"/>
      <c r="G3780" s="380"/>
      <c r="H3780" s="380"/>
    </row>
    <row r="3781" spans="1:8">
      <c r="A3781" s="380"/>
      <c r="B3781" s="380"/>
      <c r="C3781" s="380"/>
      <c r="D3781" s="380"/>
      <c r="E3781" s="380"/>
      <c r="F3781" s="380"/>
      <c r="G3781" s="380"/>
      <c r="H3781" s="380"/>
    </row>
    <row r="3782" spans="1:8">
      <c r="A3782" s="380"/>
      <c r="B3782" s="380"/>
      <c r="C3782" s="380"/>
      <c r="D3782" s="380"/>
      <c r="E3782" s="380"/>
      <c r="F3782" s="380"/>
      <c r="G3782" s="380"/>
      <c r="H3782" s="380"/>
    </row>
    <row r="3783" spans="1:8">
      <c r="A3783" s="380"/>
      <c r="B3783" s="380"/>
      <c r="C3783" s="380"/>
      <c r="D3783" s="380"/>
      <c r="E3783" s="380"/>
      <c r="F3783" s="380"/>
      <c r="G3783" s="380"/>
      <c r="H3783" s="380"/>
    </row>
    <row r="3784" spans="1:8">
      <c r="A3784" s="380"/>
      <c r="B3784" s="380"/>
      <c r="C3784" s="380"/>
      <c r="D3784" s="380"/>
      <c r="E3784" s="380"/>
      <c r="F3784" s="380"/>
      <c r="G3784" s="380"/>
      <c r="H3784" s="380"/>
    </row>
    <row r="3785" spans="1:8">
      <c r="A3785" s="380"/>
      <c r="B3785" s="380"/>
      <c r="C3785" s="380"/>
      <c r="D3785" s="380"/>
      <c r="E3785" s="380"/>
      <c r="F3785" s="380"/>
      <c r="G3785" s="380"/>
      <c r="H3785" s="380"/>
    </row>
    <row r="3786" spans="1:8">
      <c r="A3786" s="380"/>
      <c r="B3786" s="380"/>
      <c r="C3786" s="380"/>
      <c r="D3786" s="380"/>
      <c r="E3786" s="380"/>
      <c r="F3786" s="380"/>
      <c r="G3786" s="380"/>
      <c r="H3786" s="380"/>
    </row>
    <row r="3787" spans="1:8">
      <c r="A3787" s="380"/>
      <c r="B3787" s="380"/>
      <c r="C3787" s="380"/>
      <c r="D3787" s="380"/>
      <c r="E3787" s="380"/>
      <c r="F3787" s="380"/>
      <c r="G3787" s="380"/>
      <c r="H3787" s="380"/>
    </row>
    <row r="3788" spans="1:8">
      <c r="A3788" s="380"/>
      <c r="B3788" s="380"/>
      <c r="C3788" s="380"/>
      <c r="D3788" s="380"/>
      <c r="E3788" s="380"/>
      <c r="F3788" s="380"/>
      <c r="G3788" s="380"/>
      <c r="H3788" s="380"/>
    </row>
    <row r="3789" spans="1:8">
      <c r="A3789" s="380"/>
      <c r="B3789" s="380"/>
      <c r="C3789" s="380"/>
      <c r="D3789" s="380"/>
      <c r="E3789" s="380"/>
      <c r="F3789" s="380"/>
      <c r="G3789" s="380"/>
      <c r="H3789" s="380"/>
    </row>
    <row r="3790" spans="1:8">
      <c r="A3790" s="380"/>
      <c r="B3790" s="380"/>
      <c r="C3790" s="380"/>
      <c r="D3790" s="380"/>
      <c r="E3790" s="380"/>
      <c r="F3790" s="380"/>
      <c r="G3790" s="380"/>
      <c r="H3790" s="380"/>
    </row>
    <row r="3791" spans="1:8">
      <c r="A3791" s="380"/>
      <c r="B3791" s="380"/>
      <c r="C3791" s="380"/>
      <c r="D3791" s="380"/>
      <c r="E3791" s="380"/>
      <c r="F3791" s="380"/>
      <c r="G3791" s="380"/>
      <c r="H3791" s="380"/>
    </row>
    <row r="3792" spans="1:8">
      <c r="A3792" s="380"/>
      <c r="B3792" s="380"/>
      <c r="C3792" s="380"/>
      <c r="D3792" s="380"/>
      <c r="E3792" s="380"/>
      <c r="F3792" s="380"/>
      <c r="G3792" s="380"/>
      <c r="H3792" s="380"/>
    </row>
    <row r="3793" spans="1:8">
      <c r="A3793" s="380"/>
      <c r="B3793" s="380"/>
      <c r="C3793" s="380"/>
      <c r="D3793" s="380"/>
      <c r="E3793" s="380"/>
      <c r="F3793" s="380"/>
      <c r="G3793" s="380"/>
      <c r="H3793" s="380"/>
    </row>
    <row r="3794" spans="1:8">
      <c r="A3794" s="380"/>
      <c r="B3794" s="380"/>
      <c r="C3794" s="380"/>
      <c r="D3794" s="380"/>
      <c r="E3794" s="380"/>
      <c r="F3794" s="380"/>
      <c r="G3794" s="380"/>
      <c r="H3794" s="380"/>
    </row>
    <row r="3795" spans="1:8">
      <c r="A3795" s="380"/>
      <c r="B3795" s="380"/>
      <c r="C3795" s="380"/>
      <c r="D3795" s="380"/>
      <c r="E3795" s="380"/>
      <c r="F3795" s="380"/>
      <c r="G3795" s="380"/>
      <c r="H3795" s="380"/>
    </row>
    <row r="3796" spans="1:8">
      <c r="A3796" s="380"/>
      <c r="B3796" s="380"/>
      <c r="C3796" s="380"/>
      <c r="D3796" s="380"/>
      <c r="E3796" s="380"/>
      <c r="F3796" s="380"/>
      <c r="G3796" s="380"/>
      <c r="H3796" s="380"/>
    </row>
    <row r="3797" spans="1:8">
      <c r="A3797" s="380"/>
      <c r="B3797" s="380"/>
      <c r="C3797" s="380"/>
      <c r="D3797" s="380"/>
      <c r="E3797" s="380"/>
      <c r="F3797" s="380"/>
      <c r="G3797" s="380"/>
      <c r="H3797" s="380"/>
    </row>
    <row r="3798" spans="1:8">
      <c r="A3798" s="380"/>
      <c r="B3798" s="380"/>
      <c r="C3798" s="380"/>
      <c r="D3798" s="380"/>
      <c r="E3798" s="380"/>
      <c r="F3798" s="380"/>
      <c r="G3798" s="380"/>
      <c r="H3798" s="380"/>
    </row>
    <row r="3799" spans="1:8">
      <c r="A3799" s="380"/>
      <c r="B3799" s="380"/>
      <c r="C3799" s="380"/>
      <c r="D3799" s="380"/>
      <c r="E3799" s="380"/>
      <c r="F3799" s="380"/>
      <c r="G3799" s="380"/>
      <c r="H3799" s="380"/>
    </row>
    <row r="3800" spans="1:8">
      <c r="A3800" s="380"/>
      <c r="B3800" s="380"/>
      <c r="C3800" s="380"/>
      <c r="D3800" s="380"/>
      <c r="E3800" s="380"/>
      <c r="F3800" s="380"/>
      <c r="G3800" s="380"/>
      <c r="H3800" s="380"/>
    </row>
    <row r="3801" spans="1:8">
      <c r="A3801" s="380"/>
      <c r="B3801" s="380"/>
      <c r="C3801" s="380"/>
      <c r="D3801" s="380"/>
      <c r="E3801" s="380"/>
      <c r="F3801" s="380"/>
      <c r="G3801" s="380"/>
      <c r="H3801" s="380"/>
    </row>
    <row r="3802" spans="1:8">
      <c r="A3802" s="380"/>
      <c r="B3802" s="380"/>
      <c r="C3802" s="380"/>
      <c r="D3802" s="380"/>
      <c r="E3802" s="380"/>
      <c r="F3802" s="380"/>
      <c r="G3802" s="380"/>
      <c r="H3802" s="380"/>
    </row>
    <row r="3803" spans="1:8">
      <c r="A3803" s="380"/>
      <c r="B3803" s="380"/>
      <c r="C3803" s="380"/>
      <c r="D3803" s="380"/>
      <c r="E3803" s="380"/>
      <c r="F3803" s="380"/>
      <c r="G3803" s="380"/>
      <c r="H3803" s="380"/>
    </row>
    <row r="3804" spans="1:8">
      <c r="A3804" s="380"/>
      <c r="B3804" s="380"/>
      <c r="C3804" s="380"/>
      <c r="D3804" s="380"/>
      <c r="E3804" s="380"/>
      <c r="F3804" s="380"/>
      <c r="G3804" s="380"/>
      <c r="H3804" s="380"/>
    </row>
    <row r="3805" spans="1:8">
      <c r="A3805" s="380"/>
      <c r="B3805" s="380"/>
      <c r="C3805" s="380"/>
      <c r="D3805" s="380"/>
      <c r="E3805" s="380"/>
      <c r="F3805" s="380"/>
      <c r="G3805" s="380"/>
      <c r="H3805" s="380"/>
    </row>
    <row r="3806" spans="1:8">
      <c r="A3806" s="380"/>
      <c r="B3806" s="380"/>
      <c r="C3806" s="380"/>
      <c r="D3806" s="380"/>
      <c r="E3806" s="380"/>
      <c r="F3806" s="380"/>
      <c r="G3806" s="380"/>
      <c r="H3806" s="380"/>
    </row>
    <row r="3807" spans="1:8">
      <c r="A3807" s="380"/>
      <c r="B3807" s="380"/>
      <c r="C3807" s="380"/>
      <c r="D3807" s="380"/>
      <c r="E3807" s="380"/>
      <c r="F3807" s="380"/>
      <c r="G3807" s="380"/>
      <c r="H3807" s="380"/>
    </row>
    <row r="3808" spans="1:8">
      <c r="A3808" s="380"/>
      <c r="B3808" s="380"/>
      <c r="C3808" s="380"/>
      <c r="D3808" s="380"/>
      <c r="E3808" s="380"/>
      <c r="F3808" s="380"/>
      <c r="G3808" s="380"/>
      <c r="H3808" s="380"/>
    </row>
    <row r="3809" spans="1:8">
      <c r="A3809" s="380"/>
      <c r="B3809" s="380"/>
      <c r="C3809" s="380"/>
      <c r="D3809" s="380"/>
      <c r="E3809" s="380"/>
      <c r="F3809" s="380"/>
      <c r="G3809" s="380"/>
      <c r="H3809" s="380"/>
    </row>
    <row r="3810" spans="1:8">
      <c r="A3810" s="380"/>
      <c r="B3810" s="380"/>
      <c r="C3810" s="380"/>
      <c r="D3810" s="380"/>
      <c r="E3810" s="380"/>
      <c r="F3810" s="380"/>
      <c r="G3810" s="380"/>
      <c r="H3810" s="380"/>
    </row>
    <row r="3811" spans="1:8">
      <c r="A3811" s="380"/>
      <c r="B3811" s="380"/>
      <c r="C3811" s="380"/>
      <c r="D3811" s="380"/>
      <c r="E3811" s="380"/>
      <c r="F3811" s="380"/>
      <c r="G3811" s="380"/>
      <c r="H3811" s="380"/>
    </row>
    <row r="3812" spans="1:8">
      <c r="A3812" s="380"/>
      <c r="B3812" s="380"/>
      <c r="C3812" s="380"/>
      <c r="D3812" s="380"/>
      <c r="E3812" s="380"/>
      <c r="F3812" s="380"/>
      <c r="G3812" s="380"/>
      <c r="H3812" s="380"/>
    </row>
    <row r="3813" spans="1:8">
      <c r="A3813" s="380"/>
      <c r="B3813" s="380"/>
      <c r="C3813" s="380"/>
      <c r="D3813" s="380"/>
      <c r="E3813" s="380"/>
      <c r="F3813" s="380"/>
      <c r="G3813" s="380"/>
      <c r="H3813" s="380"/>
    </row>
    <row r="3814" spans="1:8">
      <c r="A3814" s="380"/>
      <c r="B3814" s="380"/>
      <c r="C3814" s="380"/>
      <c r="D3814" s="380"/>
      <c r="E3814" s="380"/>
      <c r="F3814" s="380"/>
      <c r="G3814" s="380"/>
      <c r="H3814" s="380"/>
    </row>
    <row r="3815" spans="1:8">
      <c r="A3815" s="380"/>
      <c r="B3815" s="380"/>
      <c r="C3815" s="380"/>
      <c r="D3815" s="380"/>
      <c r="E3815" s="380"/>
      <c r="F3815" s="380"/>
      <c r="G3815" s="380"/>
      <c r="H3815" s="380"/>
    </row>
    <row r="3816" spans="1:8">
      <c r="A3816" s="380"/>
      <c r="B3816" s="380"/>
      <c r="C3816" s="380"/>
      <c r="D3816" s="380"/>
      <c r="E3816" s="380"/>
      <c r="F3816" s="380"/>
      <c r="G3816" s="380"/>
      <c r="H3816" s="380"/>
    </row>
    <row r="3817" spans="1:8">
      <c r="A3817" s="380"/>
      <c r="B3817" s="380"/>
      <c r="C3817" s="380"/>
      <c r="D3817" s="380"/>
      <c r="E3817" s="380"/>
      <c r="F3817" s="380"/>
      <c r="G3817" s="380"/>
      <c r="H3817" s="380"/>
    </row>
    <row r="3818" spans="1:8">
      <c r="A3818" s="380"/>
      <c r="B3818" s="380"/>
      <c r="C3818" s="380"/>
      <c r="D3818" s="380"/>
      <c r="E3818" s="380"/>
      <c r="F3818" s="380"/>
      <c r="G3818" s="380"/>
      <c r="H3818" s="380"/>
    </row>
    <row r="3819" spans="1:8">
      <c r="A3819" s="380"/>
      <c r="B3819" s="380"/>
      <c r="C3819" s="380"/>
      <c r="D3819" s="380"/>
      <c r="E3819" s="380"/>
      <c r="F3819" s="380"/>
      <c r="G3819" s="380"/>
      <c r="H3819" s="380"/>
    </row>
    <row r="3820" spans="1:8">
      <c r="A3820" s="380"/>
      <c r="B3820" s="380"/>
      <c r="C3820" s="380"/>
      <c r="D3820" s="380"/>
      <c r="E3820" s="380"/>
      <c r="F3820" s="380"/>
      <c r="G3820" s="380"/>
      <c r="H3820" s="380"/>
    </row>
    <row r="3821" spans="1:8">
      <c r="A3821" s="380"/>
      <c r="B3821" s="380"/>
      <c r="C3821" s="380"/>
      <c r="D3821" s="380"/>
      <c r="E3821" s="380"/>
      <c r="F3821" s="380"/>
      <c r="G3821" s="380"/>
      <c r="H3821" s="380"/>
    </row>
    <row r="3822" spans="1:8">
      <c r="A3822" s="380"/>
      <c r="B3822" s="380"/>
      <c r="C3822" s="380"/>
      <c r="D3822" s="380"/>
      <c r="E3822" s="380"/>
      <c r="F3822" s="380"/>
      <c r="G3822" s="380"/>
      <c r="H3822" s="380"/>
    </row>
    <row r="3823" spans="1:8">
      <c r="A3823" s="380"/>
      <c r="B3823" s="380"/>
      <c r="C3823" s="380"/>
      <c r="D3823" s="380"/>
      <c r="E3823" s="380"/>
      <c r="F3823" s="380"/>
      <c r="G3823" s="380"/>
      <c r="H3823" s="380"/>
    </row>
    <row r="3824" spans="1:8">
      <c r="A3824" s="380"/>
      <c r="B3824" s="380"/>
      <c r="C3824" s="380"/>
      <c r="D3824" s="380"/>
      <c r="E3824" s="380"/>
      <c r="F3824" s="380"/>
      <c r="G3824" s="380"/>
      <c r="H3824" s="380"/>
    </row>
    <row r="3825" spans="1:8">
      <c r="A3825" s="380"/>
      <c r="B3825" s="380"/>
      <c r="C3825" s="380"/>
      <c r="D3825" s="380"/>
      <c r="E3825" s="380"/>
      <c r="F3825" s="380"/>
      <c r="G3825" s="380"/>
      <c r="H3825" s="380"/>
    </row>
    <row r="3826" spans="1:8">
      <c r="A3826" s="380"/>
      <c r="B3826" s="380"/>
      <c r="C3826" s="380"/>
      <c r="D3826" s="380"/>
      <c r="E3826" s="380"/>
      <c r="F3826" s="380"/>
      <c r="G3826" s="380"/>
      <c r="H3826" s="380"/>
    </row>
    <row r="3827" spans="1:8">
      <c r="A3827" s="380"/>
      <c r="B3827" s="380"/>
      <c r="C3827" s="380"/>
      <c r="D3827" s="380"/>
      <c r="E3827" s="380"/>
      <c r="F3827" s="380"/>
      <c r="G3827" s="380"/>
      <c r="H3827" s="380"/>
    </row>
    <row r="3828" spans="1:8">
      <c r="A3828" s="380"/>
      <c r="B3828" s="380"/>
      <c r="C3828" s="380"/>
      <c r="D3828" s="380"/>
      <c r="E3828" s="380"/>
      <c r="F3828" s="380"/>
      <c r="G3828" s="380"/>
      <c r="H3828" s="380"/>
    </row>
    <row r="3829" spans="1:8">
      <c r="A3829" s="380"/>
      <c r="B3829" s="380"/>
      <c r="C3829" s="380"/>
      <c r="D3829" s="380"/>
      <c r="E3829" s="380"/>
      <c r="F3829" s="380"/>
      <c r="G3829" s="380"/>
      <c r="H3829" s="380"/>
    </row>
    <row r="3830" spans="1:8">
      <c r="A3830" s="380"/>
      <c r="B3830" s="380"/>
      <c r="C3830" s="380"/>
      <c r="D3830" s="380"/>
      <c r="E3830" s="380"/>
      <c r="F3830" s="380"/>
      <c r="G3830" s="380"/>
      <c r="H3830" s="380"/>
    </row>
    <row r="3831" spans="1:8">
      <c r="A3831" s="380"/>
      <c r="B3831" s="380"/>
      <c r="C3831" s="380"/>
      <c r="D3831" s="380"/>
      <c r="E3831" s="380"/>
      <c r="F3831" s="380"/>
      <c r="G3831" s="380"/>
      <c r="H3831" s="380"/>
    </row>
    <row r="3832" spans="1:8">
      <c r="A3832" s="380"/>
      <c r="B3832" s="380"/>
      <c r="C3832" s="380"/>
      <c r="D3832" s="380"/>
      <c r="E3832" s="380"/>
      <c r="F3832" s="380"/>
      <c r="G3832" s="380"/>
      <c r="H3832" s="380"/>
    </row>
    <row r="3833" spans="1:8">
      <c r="A3833" s="380"/>
      <c r="B3833" s="380"/>
      <c r="C3833" s="380"/>
      <c r="D3833" s="380"/>
      <c r="E3833" s="380"/>
      <c r="F3833" s="380"/>
      <c r="G3833" s="380"/>
      <c r="H3833" s="380"/>
    </row>
    <row r="3834" spans="1:8">
      <c r="A3834" s="380"/>
      <c r="B3834" s="380"/>
      <c r="C3834" s="380"/>
      <c r="D3834" s="380"/>
      <c r="E3834" s="380"/>
      <c r="F3834" s="380"/>
      <c r="G3834" s="380"/>
      <c r="H3834" s="380"/>
    </row>
    <row r="3835" spans="1:8">
      <c r="A3835" s="380"/>
      <c r="B3835" s="380"/>
      <c r="C3835" s="380"/>
      <c r="D3835" s="380"/>
      <c r="E3835" s="380"/>
      <c r="F3835" s="380"/>
      <c r="G3835" s="380"/>
      <c r="H3835" s="380"/>
    </row>
    <row r="3836" spans="1:8">
      <c r="A3836" s="380"/>
      <c r="B3836" s="380"/>
      <c r="C3836" s="380"/>
      <c r="D3836" s="380"/>
      <c r="E3836" s="380"/>
      <c r="F3836" s="380"/>
      <c r="G3836" s="380"/>
      <c r="H3836" s="380"/>
    </row>
    <row r="3837" spans="1:8">
      <c r="A3837" s="380"/>
      <c r="B3837" s="380"/>
      <c r="C3837" s="380"/>
      <c r="D3837" s="380"/>
      <c r="E3837" s="380"/>
      <c r="F3837" s="380"/>
      <c r="G3837" s="380"/>
      <c r="H3837" s="380"/>
    </row>
    <row r="3838" spans="1:8">
      <c r="A3838" s="380"/>
      <c r="B3838" s="380"/>
      <c r="C3838" s="380"/>
      <c r="D3838" s="380"/>
      <c r="E3838" s="380"/>
      <c r="F3838" s="380"/>
      <c r="G3838" s="380"/>
      <c r="H3838" s="380"/>
    </row>
    <row r="3839" spans="1:8">
      <c r="A3839" s="380"/>
      <c r="B3839" s="380"/>
      <c r="C3839" s="380"/>
      <c r="D3839" s="380"/>
      <c r="E3839" s="380"/>
      <c r="F3839" s="380"/>
      <c r="G3839" s="380"/>
      <c r="H3839" s="380"/>
    </row>
    <row r="3840" spans="1:8">
      <c r="A3840" s="380"/>
      <c r="B3840" s="380"/>
      <c r="C3840" s="380"/>
      <c r="D3840" s="380"/>
      <c r="E3840" s="380"/>
      <c r="F3840" s="380"/>
      <c r="G3840" s="380"/>
      <c r="H3840" s="380"/>
    </row>
    <row r="3841" spans="1:8">
      <c r="A3841" s="380"/>
      <c r="B3841" s="380"/>
      <c r="C3841" s="380"/>
      <c r="D3841" s="380"/>
      <c r="E3841" s="380"/>
      <c r="F3841" s="380"/>
      <c r="G3841" s="380"/>
      <c r="H3841" s="380"/>
    </row>
    <row r="3842" spans="1:8">
      <c r="A3842" s="380"/>
      <c r="B3842" s="380"/>
      <c r="C3842" s="380"/>
      <c r="D3842" s="380"/>
      <c r="E3842" s="380"/>
      <c r="F3842" s="380"/>
      <c r="G3842" s="380"/>
      <c r="H3842" s="380"/>
    </row>
    <row r="3843" spans="1:8">
      <c r="A3843" s="380"/>
      <c r="B3843" s="380"/>
      <c r="C3843" s="380"/>
      <c r="D3843" s="380"/>
      <c r="E3843" s="380"/>
      <c r="F3843" s="380"/>
      <c r="G3843" s="380"/>
      <c r="H3843" s="380"/>
    </row>
    <row r="3844" spans="1:8">
      <c r="A3844" s="380"/>
      <c r="B3844" s="380"/>
      <c r="C3844" s="380"/>
      <c r="D3844" s="380"/>
      <c r="E3844" s="380"/>
      <c r="F3844" s="380"/>
      <c r="G3844" s="380"/>
      <c r="H3844" s="380"/>
    </row>
    <row r="3845" spans="1:8">
      <c r="A3845" s="380"/>
      <c r="B3845" s="380"/>
      <c r="C3845" s="380"/>
      <c r="D3845" s="380"/>
      <c r="E3845" s="380"/>
      <c r="F3845" s="380"/>
      <c r="G3845" s="380"/>
      <c r="H3845" s="380"/>
    </row>
    <row r="3846" spans="1:8">
      <c r="A3846" s="380"/>
      <c r="B3846" s="380"/>
      <c r="C3846" s="380"/>
      <c r="D3846" s="380"/>
      <c r="E3846" s="380"/>
      <c r="F3846" s="380"/>
      <c r="G3846" s="380"/>
      <c r="H3846" s="380"/>
    </row>
    <row r="3847" spans="1:8">
      <c r="A3847" s="380"/>
      <c r="B3847" s="380"/>
      <c r="C3847" s="380"/>
      <c r="D3847" s="380"/>
      <c r="E3847" s="380"/>
      <c r="F3847" s="380"/>
      <c r="G3847" s="380"/>
      <c r="H3847" s="380"/>
    </row>
    <row r="3848" spans="1:8">
      <c r="A3848" s="380"/>
      <c r="B3848" s="380"/>
      <c r="C3848" s="380"/>
      <c r="D3848" s="380"/>
      <c r="E3848" s="380"/>
      <c r="F3848" s="380"/>
      <c r="G3848" s="380"/>
      <c r="H3848" s="380"/>
    </row>
    <row r="3849" spans="1:8">
      <c r="A3849" s="380"/>
      <c r="B3849" s="380"/>
      <c r="C3849" s="380"/>
      <c r="D3849" s="380"/>
      <c r="E3849" s="380"/>
      <c r="F3849" s="380"/>
      <c r="G3849" s="380"/>
      <c r="H3849" s="380"/>
    </row>
    <row r="3850" spans="1:8">
      <c r="A3850" s="380"/>
      <c r="B3850" s="380"/>
      <c r="C3850" s="380"/>
      <c r="D3850" s="380"/>
      <c r="E3850" s="380"/>
      <c r="F3850" s="380"/>
      <c r="G3850" s="380"/>
      <c r="H3850" s="380"/>
    </row>
    <row r="3851" spans="1:8">
      <c r="A3851" s="380"/>
      <c r="B3851" s="380"/>
      <c r="C3851" s="380"/>
      <c r="D3851" s="380"/>
      <c r="E3851" s="380"/>
      <c r="F3851" s="380"/>
      <c r="G3851" s="380"/>
      <c r="H3851" s="380"/>
    </row>
    <row r="3852" spans="1:8">
      <c r="A3852" s="380"/>
      <c r="B3852" s="380"/>
      <c r="C3852" s="380"/>
      <c r="D3852" s="380"/>
      <c r="E3852" s="380"/>
      <c r="F3852" s="380"/>
      <c r="G3852" s="380"/>
      <c r="H3852" s="380"/>
    </row>
    <row r="3853" spans="1:8">
      <c r="A3853" s="380"/>
      <c r="B3853" s="380"/>
      <c r="C3853" s="380"/>
      <c r="D3853" s="380"/>
      <c r="E3853" s="380"/>
      <c r="F3853" s="380"/>
      <c r="G3853" s="380"/>
      <c r="H3853" s="380"/>
    </row>
    <row r="3854" spans="1:8">
      <c r="A3854" s="380"/>
      <c r="B3854" s="380"/>
      <c r="C3854" s="380"/>
      <c r="D3854" s="380"/>
      <c r="E3854" s="380"/>
      <c r="F3854" s="380"/>
      <c r="G3854" s="380"/>
      <c r="H3854" s="380"/>
    </row>
    <row r="3855" spans="1:8">
      <c r="A3855" s="380"/>
      <c r="B3855" s="380"/>
      <c r="C3855" s="380"/>
      <c r="D3855" s="380"/>
      <c r="E3855" s="380"/>
      <c r="F3855" s="380"/>
      <c r="G3855" s="380"/>
      <c r="H3855" s="380"/>
    </row>
    <row r="3856" spans="1:8">
      <c r="A3856" s="380"/>
      <c r="B3856" s="380"/>
      <c r="C3856" s="380"/>
      <c r="D3856" s="380"/>
      <c r="E3856" s="380"/>
      <c r="F3856" s="380"/>
      <c r="G3856" s="380"/>
      <c r="H3856" s="380"/>
    </row>
    <row r="3857" spans="1:8">
      <c r="A3857" s="380"/>
      <c r="B3857" s="380"/>
      <c r="C3857" s="380"/>
      <c r="D3857" s="380"/>
      <c r="E3857" s="380"/>
      <c r="F3857" s="380"/>
      <c r="G3857" s="380"/>
      <c r="H3857" s="380"/>
    </row>
    <row r="3858" spans="1:8">
      <c r="A3858" s="380"/>
      <c r="B3858" s="380"/>
      <c r="C3858" s="380"/>
      <c r="D3858" s="380"/>
      <c r="E3858" s="380"/>
      <c r="F3858" s="380"/>
      <c r="G3858" s="380"/>
      <c r="H3858" s="380"/>
    </row>
    <row r="3859" spans="1:8">
      <c r="A3859" s="380"/>
      <c r="B3859" s="380"/>
      <c r="C3859" s="380"/>
      <c r="D3859" s="380"/>
      <c r="E3859" s="380"/>
      <c r="F3859" s="380"/>
      <c r="G3859" s="380"/>
      <c r="H3859" s="380"/>
    </row>
    <row r="3860" spans="1:8">
      <c r="A3860" s="380"/>
      <c r="B3860" s="380"/>
      <c r="C3860" s="380"/>
      <c r="D3860" s="380"/>
      <c r="E3860" s="380"/>
      <c r="F3860" s="380"/>
      <c r="G3860" s="380"/>
      <c r="H3860" s="380"/>
    </row>
    <row r="3861" spans="1:8">
      <c r="A3861" s="380"/>
      <c r="B3861" s="380"/>
      <c r="C3861" s="380"/>
      <c r="D3861" s="380"/>
      <c r="E3861" s="380"/>
      <c r="F3861" s="380"/>
      <c r="G3861" s="380"/>
      <c r="H3861" s="380"/>
    </row>
    <row r="3862" spans="1:8">
      <c r="A3862" s="380"/>
      <c r="B3862" s="380"/>
      <c r="C3862" s="380"/>
      <c r="D3862" s="380"/>
      <c r="E3862" s="380"/>
      <c r="F3862" s="380"/>
      <c r="G3862" s="380"/>
      <c r="H3862" s="380"/>
    </row>
    <row r="3863" spans="1:8">
      <c r="A3863" s="380"/>
      <c r="B3863" s="380"/>
      <c r="C3863" s="380"/>
      <c r="D3863" s="380"/>
      <c r="E3863" s="380"/>
      <c r="F3863" s="380"/>
      <c r="G3863" s="380"/>
      <c r="H3863" s="380"/>
    </row>
    <row r="3864" spans="1:8">
      <c r="A3864" s="380"/>
      <c r="B3864" s="380"/>
      <c r="C3864" s="380"/>
      <c r="D3864" s="380"/>
      <c r="E3864" s="380"/>
      <c r="F3864" s="380"/>
      <c r="G3864" s="380"/>
      <c r="H3864" s="380"/>
    </row>
    <row r="3865" spans="1:8">
      <c r="A3865" s="380"/>
      <c r="B3865" s="380"/>
      <c r="C3865" s="380"/>
      <c r="D3865" s="380"/>
      <c r="E3865" s="380"/>
      <c r="F3865" s="380"/>
      <c r="G3865" s="380"/>
      <c r="H3865" s="380"/>
    </row>
    <row r="3866" spans="1:8">
      <c r="A3866" s="380"/>
      <c r="B3866" s="380"/>
      <c r="C3866" s="380"/>
      <c r="D3866" s="380"/>
      <c r="E3866" s="380"/>
      <c r="F3866" s="380"/>
      <c r="G3866" s="380"/>
      <c r="H3866" s="380"/>
    </row>
    <row r="3867" spans="1:8">
      <c r="A3867" s="380"/>
      <c r="B3867" s="380"/>
      <c r="C3867" s="380"/>
      <c r="D3867" s="380"/>
      <c r="E3867" s="380"/>
      <c r="F3867" s="380"/>
      <c r="G3867" s="380"/>
      <c r="H3867" s="380"/>
    </row>
    <row r="3868" spans="1:8">
      <c r="A3868" s="380"/>
      <c r="B3868" s="380"/>
      <c r="C3868" s="380"/>
      <c r="D3868" s="380"/>
      <c r="E3868" s="380"/>
      <c r="F3868" s="380"/>
      <c r="G3868" s="380"/>
      <c r="H3868" s="380"/>
    </row>
    <row r="3869" spans="1:8">
      <c r="A3869" s="380"/>
      <c r="B3869" s="380"/>
      <c r="C3869" s="380"/>
      <c r="D3869" s="380"/>
      <c r="E3869" s="380"/>
      <c r="F3869" s="380"/>
      <c r="G3869" s="380"/>
      <c r="H3869" s="380"/>
    </row>
    <row r="3870" spans="1:8">
      <c r="A3870" s="380"/>
      <c r="B3870" s="380"/>
      <c r="C3870" s="380"/>
      <c r="D3870" s="380"/>
      <c r="E3870" s="380"/>
      <c r="F3870" s="380"/>
      <c r="G3870" s="380"/>
      <c r="H3870" s="380"/>
    </row>
    <row r="3871" spans="1:8">
      <c r="A3871" s="380"/>
      <c r="B3871" s="380"/>
      <c r="C3871" s="380"/>
      <c r="D3871" s="380"/>
      <c r="E3871" s="380"/>
      <c r="F3871" s="380"/>
      <c r="G3871" s="380"/>
      <c r="H3871" s="380"/>
    </row>
    <row r="3872" spans="1:8">
      <c r="A3872" s="380"/>
      <c r="B3872" s="380"/>
      <c r="C3872" s="380"/>
      <c r="D3872" s="380"/>
      <c r="E3872" s="380"/>
      <c r="F3872" s="380"/>
      <c r="G3872" s="380"/>
      <c r="H3872" s="380"/>
    </row>
    <row r="3873" spans="1:8">
      <c r="A3873" s="380"/>
      <c r="B3873" s="380"/>
      <c r="C3873" s="380"/>
      <c r="D3873" s="380"/>
      <c r="E3873" s="380"/>
      <c r="F3873" s="380"/>
      <c r="G3873" s="380"/>
      <c r="H3873" s="380"/>
    </row>
    <row r="3874" spans="1:8">
      <c r="A3874" s="380"/>
      <c r="B3874" s="380"/>
      <c r="C3874" s="380"/>
      <c r="D3874" s="380"/>
      <c r="E3874" s="380"/>
      <c r="F3874" s="380"/>
      <c r="G3874" s="380"/>
      <c r="H3874" s="380"/>
    </row>
    <row r="3875" spans="1:8">
      <c r="A3875" s="380"/>
      <c r="B3875" s="380"/>
      <c r="C3875" s="380"/>
      <c r="D3875" s="380"/>
      <c r="E3875" s="380"/>
      <c r="F3875" s="380"/>
      <c r="G3875" s="380"/>
      <c r="H3875" s="380"/>
    </row>
    <row r="3876" spans="1:8">
      <c r="A3876" s="380"/>
      <c r="B3876" s="380"/>
      <c r="C3876" s="380"/>
      <c r="D3876" s="380"/>
      <c r="E3876" s="380"/>
      <c r="F3876" s="380"/>
      <c r="G3876" s="380"/>
      <c r="H3876" s="380"/>
    </row>
    <row r="3877" spans="1:8">
      <c r="A3877" s="380"/>
      <c r="B3877" s="380"/>
      <c r="C3877" s="380"/>
      <c r="D3877" s="380"/>
      <c r="E3877" s="380"/>
      <c r="F3877" s="380"/>
      <c r="G3877" s="380"/>
      <c r="H3877" s="380"/>
    </row>
    <row r="3878" spans="1:8">
      <c r="A3878" s="380"/>
      <c r="B3878" s="380"/>
      <c r="C3878" s="380"/>
      <c r="D3878" s="380"/>
      <c r="E3878" s="380"/>
      <c r="F3878" s="380"/>
      <c r="G3878" s="380"/>
      <c r="H3878" s="380"/>
    </row>
    <row r="3879" spans="1:8">
      <c r="A3879" s="380"/>
      <c r="B3879" s="380"/>
      <c r="C3879" s="380"/>
      <c r="D3879" s="380"/>
      <c r="E3879" s="380"/>
      <c r="F3879" s="380"/>
      <c r="G3879" s="380"/>
      <c r="H3879" s="380"/>
    </row>
    <row r="3880" spans="1:8">
      <c r="A3880" s="380"/>
      <c r="B3880" s="380"/>
      <c r="C3880" s="380"/>
      <c r="D3880" s="380"/>
      <c r="E3880" s="380"/>
      <c r="F3880" s="380"/>
      <c r="G3880" s="380"/>
      <c r="H3880" s="380"/>
    </row>
    <row r="3881" spans="1:8">
      <c r="A3881" s="380"/>
      <c r="B3881" s="380"/>
      <c r="C3881" s="380"/>
      <c r="D3881" s="380"/>
      <c r="E3881" s="380"/>
      <c r="F3881" s="380"/>
      <c r="G3881" s="380"/>
      <c r="H3881" s="380"/>
    </row>
    <row r="3882" spans="1:8">
      <c r="A3882" s="380"/>
      <c r="B3882" s="380"/>
      <c r="C3882" s="380"/>
      <c r="D3882" s="380"/>
      <c r="E3882" s="380"/>
      <c r="F3882" s="380"/>
      <c r="G3882" s="380"/>
      <c r="H3882" s="380"/>
    </row>
    <row r="3883" spans="1:8">
      <c r="A3883" s="380"/>
      <c r="B3883" s="380"/>
      <c r="C3883" s="380"/>
      <c r="D3883" s="380"/>
      <c r="E3883" s="380"/>
      <c r="F3883" s="380"/>
      <c r="G3883" s="380"/>
      <c r="H3883" s="380"/>
    </row>
    <row r="3884" spans="1:8">
      <c r="A3884" s="380"/>
      <c r="B3884" s="380"/>
      <c r="C3884" s="380"/>
      <c r="D3884" s="380"/>
      <c r="E3884" s="380"/>
      <c r="F3884" s="380"/>
      <c r="G3884" s="380"/>
      <c r="H3884" s="380"/>
    </row>
    <row r="3885" spans="1:8">
      <c r="A3885" s="380"/>
      <c r="B3885" s="380"/>
      <c r="C3885" s="380"/>
      <c r="D3885" s="380"/>
      <c r="E3885" s="380"/>
      <c r="F3885" s="380"/>
      <c r="G3885" s="380"/>
      <c r="H3885" s="380"/>
    </row>
    <row r="3886" spans="1:8">
      <c r="A3886" s="380"/>
      <c r="B3886" s="380"/>
      <c r="C3886" s="380"/>
      <c r="D3886" s="380"/>
      <c r="E3886" s="380"/>
      <c r="F3886" s="380"/>
      <c r="G3886" s="380"/>
      <c r="H3886" s="380"/>
    </row>
    <row r="3887" spans="1:8">
      <c r="A3887" s="380"/>
      <c r="B3887" s="380"/>
      <c r="C3887" s="380"/>
      <c r="D3887" s="380"/>
      <c r="E3887" s="380"/>
      <c r="F3887" s="380"/>
      <c r="G3887" s="380"/>
      <c r="H3887" s="380"/>
    </row>
    <row r="3888" spans="1:8">
      <c r="A3888" s="380"/>
      <c r="B3888" s="380"/>
      <c r="C3888" s="380"/>
      <c r="D3888" s="380"/>
      <c r="E3888" s="380"/>
      <c r="F3888" s="380"/>
      <c r="G3888" s="380"/>
      <c r="H3888" s="380"/>
    </row>
    <row r="3889" spans="1:8">
      <c r="A3889" s="380"/>
      <c r="B3889" s="380"/>
      <c r="C3889" s="380"/>
      <c r="D3889" s="380"/>
      <c r="E3889" s="380"/>
      <c r="F3889" s="380"/>
      <c r="G3889" s="380"/>
      <c r="H3889" s="380"/>
    </row>
    <row r="3890" spans="1:8">
      <c r="A3890" s="380"/>
      <c r="B3890" s="380"/>
      <c r="C3890" s="380"/>
      <c r="D3890" s="380"/>
      <c r="E3890" s="380"/>
      <c r="F3890" s="380"/>
      <c r="G3890" s="380"/>
      <c r="H3890" s="380"/>
    </row>
    <row r="3891" spans="1:8">
      <c r="A3891" s="380"/>
      <c r="B3891" s="380"/>
      <c r="C3891" s="380"/>
      <c r="D3891" s="380"/>
      <c r="E3891" s="380"/>
      <c r="F3891" s="380"/>
      <c r="G3891" s="380"/>
      <c r="H3891" s="380"/>
    </row>
    <row r="3892" spans="1:8">
      <c r="A3892" s="380"/>
      <c r="B3892" s="380"/>
      <c r="C3892" s="380"/>
      <c r="D3892" s="380"/>
      <c r="E3892" s="380"/>
      <c r="F3892" s="380"/>
      <c r="G3892" s="380"/>
      <c r="H3892" s="380"/>
    </row>
    <row r="3893" spans="1:8">
      <c r="A3893" s="380"/>
      <c r="B3893" s="380"/>
      <c r="C3893" s="380"/>
      <c r="D3893" s="380"/>
      <c r="E3893" s="380"/>
      <c r="F3893" s="380"/>
      <c r="G3893" s="380"/>
      <c r="H3893" s="380"/>
    </row>
    <row r="3894" spans="1:8">
      <c r="A3894" s="380"/>
      <c r="B3894" s="380"/>
      <c r="C3894" s="380"/>
      <c r="D3894" s="380"/>
      <c r="E3894" s="380"/>
      <c r="F3894" s="380"/>
      <c r="G3894" s="380"/>
      <c r="H3894" s="380"/>
    </row>
    <row r="3895" spans="1:8">
      <c r="A3895" s="380"/>
      <c r="B3895" s="380"/>
      <c r="C3895" s="380"/>
      <c r="D3895" s="380"/>
      <c r="E3895" s="380"/>
      <c r="F3895" s="380"/>
      <c r="G3895" s="380"/>
      <c r="H3895" s="380"/>
    </row>
    <row r="3896" spans="1:8">
      <c r="A3896" s="380"/>
      <c r="B3896" s="380"/>
      <c r="C3896" s="380"/>
      <c r="D3896" s="380"/>
      <c r="E3896" s="380"/>
      <c r="F3896" s="380"/>
      <c r="G3896" s="380"/>
      <c r="H3896" s="380"/>
    </row>
    <row r="3897" spans="1:8">
      <c r="A3897" s="380"/>
      <c r="B3897" s="380"/>
      <c r="C3897" s="380"/>
      <c r="D3897" s="380"/>
      <c r="E3897" s="380"/>
      <c r="F3897" s="380"/>
      <c r="G3897" s="380"/>
      <c r="H3897" s="380"/>
    </row>
    <row r="3898" spans="1:8">
      <c r="A3898" s="380"/>
      <c r="B3898" s="380"/>
      <c r="C3898" s="380"/>
      <c r="D3898" s="380"/>
      <c r="E3898" s="380"/>
      <c r="F3898" s="380"/>
      <c r="G3898" s="380"/>
      <c r="H3898" s="380"/>
    </row>
    <row r="3899" spans="1:8">
      <c r="A3899" s="380"/>
      <c r="B3899" s="380"/>
      <c r="C3899" s="380"/>
      <c r="D3899" s="380"/>
      <c r="E3899" s="380"/>
      <c r="F3899" s="380"/>
      <c r="G3899" s="380"/>
      <c r="H3899" s="380"/>
    </row>
    <row r="3900" spans="1:8">
      <c r="A3900" s="380"/>
      <c r="B3900" s="380"/>
      <c r="C3900" s="380"/>
      <c r="D3900" s="380"/>
      <c r="E3900" s="380"/>
      <c r="F3900" s="380"/>
      <c r="G3900" s="380"/>
      <c r="H3900" s="380"/>
    </row>
    <row r="3901" spans="1:8">
      <c r="A3901" s="380"/>
      <c r="B3901" s="380"/>
      <c r="C3901" s="380"/>
      <c r="D3901" s="380"/>
      <c r="E3901" s="380"/>
      <c r="F3901" s="380"/>
      <c r="G3901" s="380"/>
      <c r="H3901" s="380"/>
    </row>
    <row r="3902" spans="1:8">
      <c r="A3902" s="380"/>
      <c r="B3902" s="380"/>
      <c r="C3902" s="380"/>
      <c r="D3902" s="380"/>
      <c r="E3902" s="380"/>
      <c r="F3902" s="380"/>
      <c r="G3902" s="380"/>
      <c r="H3902" s="380"/>
    </row>
    <row r="3903" spans="1:8">
      <c r="A3903" s="380"/>
      <c r="B3903" s="380"/>
      <c r="C3903" s="380"/>
      <c r="D3903" s="380"/>
      <c r="E3903" s="380"/>
      <c r="F3903" s="380"/>
      <c r="G3903" s="380"/>
      <c r="H3903" s="380"/>
    </row>
    <row r="3904" spans="1:8">
      <c r="A3904" s="380"/>
      <c r="B3904" s="380"/>
      <c r="C3904" s="380"/>
      <c r="D3904" s="380"/>
      <c r="E3904" s="380"/>
      <c r="F3904" s="380"/>
      <c r="G3904" s="380"/>
      <c r="H3904" s="380"/>
    </row>
    <row r="3905" spans="1:8">
      <c r="A3905" s="380"/>
      <c r="B3905" s="380"/>
      <c r="C3905" s="380"/>
      <c r="D3905" s="380"/>
      <c r="E3905" s="380"/>
      <c r="F3905" s="380"/>
      <c r="G3905" s="380"/>
      <c r="H3905" s="380"/>
    </row>
    <row r="3906" spans="1:8">
      <c r="A3906" s="380"/>
      <c r="B3906" s="380"/>
      <c r="C3906" s="380"/>
      <c r="D3906" s="380"/>
      <c r="E3906" s="380"/>
      <c r="F3906" s="380"/>
      <c r="G3906" s="380"/>
      <c r="H3906" s="380"/>
    </row>
    <row r="3907" spans="1:8">
      <c r="A3907" s="380"/>
      <c r="B3907" s="380"/>
      <c r="C3907" s="380"/>
      <c r="D3907" s="380"/>
      <c r="E3907" s="380"/>
      <c r="F3907" s="380"/>
      <c r="G3907" s="380"/>
      <c r="H3907" s="380"/>
    </row>
    <row r="3908" spans="1:8">
      <c r="A3908" s="380"/>
      <c r="B3908" s="380"/>
      <c r="C3908" s="380"/>
      <c r="D3908" s="380"/>
      <c r="E3908" s="380"/>
      <c r="F3908" s="380"/>
      <c r="G3908" s="380"/>
      <c r="H3908" s="380"/>
    </row>
    <row r="3909" spans="1:8">
      <c r="A3909" s="380"/>
      <c r="B3909" s="380"/>
      <c r="C3909" s="380"/>
      <c r="D3909" s="380"/>
      <c r="E3909" s="380"/>
      <c r="F3909" s="380"/>
      <c r="G3909" s="380"/>
      <c r="H3909" s="380"/>
    </row>
    <row r="3910" spans="1:8">
      <c r="A3910" s="380"/>
      <c r="B3910" s="380"/>
      <c r="C3910" s="380"/>
      <c r="D3910" s="380"/>
      <c r="E3910" s="380"/>
      <c r="F3910" s="380"/>
      <c r="G3910" s="380"/>
      <c r="H3910" s="380"/>
    </row>
    <row r="3911" spans="1:8">
      <c r="A3911" s="380"/>
      <c r="B3911" s="380"/>
      <c r="C3911" s="380"/>
      <c r="D3911" s="380"/>
      <c r="E3911" s="380"/>
      <c r="F3911" s="380"/>
      <c r="G3911" s="380"/>
      <c r="H3911" s="380"/>
    </row>
    <row r="3912" spans="1:8">
      <c r="A3912" s="380"/>
      <c r="B3912" s="380"/>
      <c r="C3912" s="380"/>
      <c r="D3912" s="380"/>
      <c r="E3912" s="380"/>
      <c r="F3912" s="380"/>
      <c r="G3912" s="380"/>
      <c r="H3912" s="380"/>
    </row>
    <row r="3913" spans="1:8">
      <c r="A3913" s="380"/>
      <c r="B3913" s="380"/>
      <c r="C3913" s="380"/>
      <c r="D3913" s="380"/>
      <c r="E3913" s="380"/>
      <c r="F3913" s="380"/>
      <c r="G3913" s="380"/>
      <c r="H3913" s="380"/>
    </row>
    <row r="3914" spans="1:8">
      <c r="A3914" s="380"/>
      <c r="B3914" s="380"/>
      <c r="C3914" s="380"/>
      <c r="D3914" s="380"/>
      <c r="E3914" s="380"/>
      <c r="F3914" s="380"/>
      <c r="G3914" s="380"/>
      <c r="H3914" s="380"/>
    </row>
    <row r="3915" spans="1:8">
      <c r="A3915" s="380"/>
      <c r="B3915" s="380"/>
      <c r="C3915" s="380"/>
      <c r="D3915" s="380"/>
      <c r="E3915" s="380"/>
      <c r="F3915" s="380"/>
      <c r="G3915" s="380"/>
      <c r="H3915" s="380"/>
    </row>
    <row r="3916" spans="1:8">
      <c r="A3916" s="380"/>
      <c r="B3916" s="380"/>
      <c r="C3916" s="380"/>
      <c r="D3916" s="380"/>
      <c r="E3916" s="380"/>
      <c r="F3916" s="380"/>
      <c r="G3916" s="380"/>
      <c r="H3916" s="380"/>
    </row>
    <row r="3917" spans="1:8">
      <c r="A3917" s="380"/>
      <c r="B3917" s="380"/>
      <c r="C3917" s="380"/>
      <c r="D3917" s="380"/>
      <c r="E3917" s="380"/>
      <c r="F3917" s="380"/>
      <c r="G3917" s="380"/>
      <c r="H3917" s="380"/>
    </row>
    <row r="3918" spans="1:8">
      <c r="A3918" s="380"/>
      <c r="B3918" s="380"/>
      <c r="C3918" s="380"/>
      <c r="D3918" s="380"/>
      <c r="E3918" s="380"/>
      <c r="F3918" s="380"/>
      <c r="G3918" s="380"/>
      <c r="H3918" s="380"/>
    </row>
    <row r="3919" spans="1:8">
      <c r="A3919" s="380"/>
      <c r="B3919" s="380"/>
      <c r="C3919" s="380"/>
      <c r="D3919" s="380"/>
      <c r="E3919" s="380"/>
      <c r="F3919" s="380"/>
      <c r="G3919" s="380"/>
      <c r="H3919" s="380"/>
    </row>
    <row r="3920" spans="1:8">
      <c r="A3920" s="380"/>
      <c r="B3920" s="380"/>
      <c r="C3920" s="380"/>
      <c r="D3920" s="380"/>
      <c r="E3920" s="380"/>
      <c r="F3920" s="380"/>
      <c r="G3920" s="380"/>
      <c r="H3920" s="380"/>
    </row>
    <row r="3921" spans="1:8">
      <c r="A3921" s="380"/>
      <c r="B3921" s="380"/>
      <c r="C3921" s="380"/>
      <c r="D3921" s="380"/>
      <c r="E3921" s="380"/>
      <c r="F3921" s="380"/>
      <c r="G3921" s="380"/>
      <c r="H3921" s="380"/>
    </row>
    <row r="3922" spans="1:8">
      <c r="A3922" s="380"/>
      <c r="B3922" s="380"/>
      <c r="C3922" s="380"/>
      <c r="D3922" s="380"/>
      <c r="E3922" s="380"/>
      <c r="F3922" s="380"/>
      <c r="G3922" s="380"/>
      <c r="H3922" s="380"/>
    </row>
    <row r="3923" spans="1:8">
      <c r="A3923" s="380"/>
      <c r="B3923" s="380"/>
      <c r="C3923" s="380"/>
      <c r="D3923" s="380"/>
      <c r="E3923" s="380"/>
      <c r="F3923" s="380"/>
      <c r="G3923" s="380"/>
      <c r="H3923" s="380"/>
    </row>
    <row r="3924" spans="1:8">
      <c r="A3924" s="380"/>
      <c r="B3924" s="380"/>
      <c r="C3924" s="380"/>
      <c r="D3924" s="380"/>
      <c r="E3924" s="380"/>
      <c r="F3924" s="380"/>
      <c r="G3924" s="380"/>
      <c r="H3924" s="380"/>
    </row>
    <row r="3925" spans="1:8">
      <c r="A3925" s="380"/>
      <c r="B3925" s="380"/>
      <c r="C3925" s="380"/>
      <c r="D3925" s="380"/>
      <c r="E3925" s="380"/>
      <c r="F3925" s="380"/>
      <c r="G3925" s="380"/>
      <c r="H3925" s="380"/>
    </row>
    <row r="3926" spans="1:8">
      <c r="A3926" s="380"/>
      <c r="B3926" s="380"/>
      <c r="C3926" s="380"/>
      <c r="D3926" s="380"/>
      <c r="E3926" s="380"/>
      <c r="F3926" s="380"/>
      <c r="G3926" s="380"/>
      <c r="H3926" s="380"/>
    </row>
    <row r="3927" spans="1:8">
      <c r="A3927" s="380"/>
      <c r="B3927" s="380"/>
      <c r="C3927" s="380"/>
      <c r="D3927" s="380"/>
      <c r="E3927" s="380"/>
      <c r="F3927" s="380"/>
      <c r="G3927" s="380"/>
      <c r="H3927" s="380"/>
    </row>
    <row r="3928" spans="1:8">
      <c r="A3928" s="380"/>
      <c r="B3928" s="380"/>
      <c r="C3928" s="380"/>
      <c r="D3928" s="380"/>
      <c r="E3928" s="380"/>
      <c r="F3928" s="380"/>
      <c r="G3928" s="380"/>
      <c r="H3928" s="380"/>
    </row>
    <row r="3929" spans="1:8">
      <c r="A3929" s="380"/>
      <c r="B3929" s="380"/>
      <c r="C3929" s="380"/>
      <c r="D3929" s="380"/>
      <c r="E3929" s="380"/>
      <c r="F3929" s="380"/>
      <c r="G3929" s="380"/>
      <c r="H3929" s="380"/>
    </row>
    <row r="3930" spans="1:8">
      <c r="A3930" s="380"/>
      <c r="B3930" s="380"/>
      <c r="C3930" s="380"/>
      <c r="D3930" s="380"/>
      <c r="E3930" s="380"/>
      <c r="F3930" s="380"/>
      <c r="G3930" s="380"/>
      <c r="H3930" s="380"/>
    </row>
    <row r="3931" spans="1:8">
      <c r="A3931" s="380"/>
      <c r="B3931" s="380"/>
      <c r="C3931" s="380"/>
      <c r="D3931" s="380"/>
      <c r="E3931" s="380"/>
      <c r="F3931" s="380"/>
      <c r="G3931" s="380"/>
      <c r="H3931" s="380"/>
    </row>
    <row r="3932" spans="1:8">
      <c r="A3932" s="380"/>
      <c r="B3932" s="380"/>
      <c r="C3932" s="380"/>
      <c r="D3932" s="380"/>
      <c r="E3932" s="380"/>
      <c r="F3932" s="380"/>
      <c r="G3932" s="380"/>
      <c r="H3932" s="380"/>
    </row>
    <row r="3933" spans="1:8">
      <c r="A3933" s="380"/>
      <c r="B3933" s="380"/>
      <c r="C3933" s="380"/>
      <c r="D3933" s="380"/>
      <c r="E3933" s="380"/>
      <c r="F3933" s="380"/>
      <c r="G3933" s="380"/>
      <c r="H3933" s="380"/>
    </row>
    <row r="3934" spans="1:8">
      <c r="A3934" s="380"/>
      <c r="B3934" s="380"/>
      <c r="C3934" s="380"/>
      <c r="D3934" s="380"/>
      <c r="E3934" s="380"/>
      <c r="F3934" s="380"/>
      <c r="G3934" s="380"/>
      <c r="H3934" s="380"/>
    </row>
    <row r="3935" spans="1:8">
      <c r="A3935" s="380"/>
      <c r="B3935" s="380"/>
      <c r="C3935" s="380"/>
      <c r="D3935" s="380"/>
      <c r="E3935" s="380"/>
      <c r="F3935" s="380"/>
      <c r="G3935" s="380"/>
      <c r="H3935" s="380"/>
    </row>
    <row r="3936" spans="1:8">
      <c r="A3936" s="380"/>
      <c r="B3936" s="380"/>
      <c r="C3936" s="380"/>
      <c r="D3936" s="380"/>
      <c r="E3936" s="380"/>
      <c r="F3936" s="380"/>
      <c r="G3936" s="380"/>
      <c r="H3936" s="380"/>
    </row>
    <row r="3937" spans="1:8">
      <c r="A3937" s="380"/>
      <c r="B3937" s="380"/>
      <c r="C3937" s="380"/>
      <c r="D3937" s="380"/>
      <c r="E3937" s="380"/>
      <c r="F3937" s="380"/>
      <c r="G3937" s="380"/>
      <c r="H3937" s="380"/>
    </row>
    <row r="3938" spans="1:8">
      <c r="A3938" s="380"/>
      <c r="B3938" s="380"/>
      <c r="C3938" s="380"/>
      <c r="D3938" s="380"/>
      <c r="E3938" s="380"/>
      <c r="F3938" s="380"/>
      <c r="G3938" s="380"/>
      <c r="H3938" s="380"/>
    </row>
    <row r="3939" spans="1:8">
      <c r="A3939" s="380"/>
      <c r="B3939" s="380"/>
      <c r="C3939" s="380"/>
      <c r="D3939" s="380"/>
      <c r="E3939" s="380"/>
      <c r="F3939" s="380"/>
      <c r="G3939" s="380"/>
      <c r="H3939" s="380"/>
    </row>
    <row r="3940" spans="1:8">
      <c r="A3940" s="380"/>
      <c r="B3940" s="380"/>
      <c r="C3940" s="380"/>
      <c r="D3940" s="380"/>
      <c r="E3940" s="380"/>
      <c r="F3940" s="380"/>
      <c r="G3940" s="380"/>
      <c r="H3940" s="380"/>
    </row>
    <row r="3941" spans="1:8">
      <c r="A3941" s="380"/>
      <c r="B3941" s="380"/>
      <c r="C3941" s="380"/>
      <c r="D3941" s="380"/>
      <c r="E3941" s="380"/>
      <c r="F3941" s="380"/>
      <c r="G3941" s="380"/>
      <c r="H3941" s="380"/>
    </row>
    <row r="3942" spans="1:8">
      <c r="A3942" s="380"/>
      <c r="B3942" s="380"/>
      <c r="C3942" s="380"/>
      <c r="D3942" s="380"/>
      <c r="E3942" s="380"/>
      <c r="F3942" s="380"/>
      <c r="G3942" s="380"/>
      <c r="H3942" s="380"/>
    </row>
    <row r="3943" spans="1:8">
      <c r="A3943" s="380"/>
      <c r="B3943" s="380"/>
      <c r="C3943" s="380"/>
      <c r="D3943" s="380"/>
      <c r="E3943" s="380"/>
      <c r="F3943" s="380"/>
      <c r="G3943" s="380"/>
      <c r="H3943" s="380"/>
    </row>
    <row r="3944" spans="1:8">
      <c r="A3944" s="380"/>
      <c r="B3944" s="380"/>
      <c r="C3944" s="380"/>
      <c r="D3944" s="380"/>
      <c r="E3944" s="380"/>
      <c r="F3944" s="380"/>
      <c r="G3944" s="380"/>
      <c r="H3944" s="380"/>
    </row>
    <row r="3945" spans="1:8">
      <c r="A3945" s="380"/>
      <c r="B3945" s="380"/>
      <c r="C3945" s="380"/>
      <c r="D3945" s="380"/>
      <c r="E3945" s="380"/>
      <c r="F3945" s="380"/>
      <c r="G3945" s="380"/>
      <c r="H3945" s="380"/>
    </row>
    <row r="3946" spans="1:8">
      <c r="A3946" s="380"/>
      <c r="B3946" s="380"/>
      <c r="C3946" s="380"/>
      <c r="D3946" s="380"/>
      <c r="E3946" s="380"/>
      <c r="F3946" s="380"/>
      <c r="G3946" s="380"/>
      <c r="H3946" s="380"/>
    </row>
    <row r="3947" spans="1:8">
      <c r="A3947" s="380"/>
      <c r="B3947" s="380"/>
      <c r="C3947" s="380"/>
      <c r="D3947" s="380"/>
      <c r="E3947" s="380"/>
      <c r="F3947" s="380"/>
      <c r="G3947" s="380"/>
      <c r="H3947" s="380"/>
    </row>
    <row r="3948" spans="1:8">
      <c r="A3948" s="380"/>
      <c r="B3948" s="380"/>
      <c r="C3948" s="380"/>
      <c r="D3948" s="380"/>
      <c r="E3948" s="380"/>
      <c r="F3948" s="380"/>
      <c r="G3948" s="380"/>
      <c r="H3948" s="380"/>
    </row>
    <row r="3949" spans="1:8">
      <c r="A3949" s="380"/>
      <c r="B3949" s="380"/>
      <c r="C3949" s="380"/>
      <c r="D3949" s="380"/>
      <c r="E3949" s="380"/>
      <c r="F3949" s="380"/>
      <c r="G3949" s="380"/>
      <c r="H3949" s="380"/>
    </row>
    <row r="3950" spans="1:8">
      <c r="A3950" s="380"/>
      <c r="B3950" s="380"/>
      <c r="C3950" s="380"/>
      <c r="D3950" s="380"/>
      <c r="E3950" s="380"/>
      <c r="F3950" s="380"/>
      <c r="G3950" s="380"/>
      <c r="H3950" s="380"/>
    </row>
    <row r="3951" spans="1:8">
      <c r="A3951" s="380"/>
      <c r="B3951" s="380"/>
      <c r="C3951" s="380"/>
      <c r="D3951" s="380"/>
      <c r="E3951" s="380"/>
      <c r="F3951" s="380"/>
      <c r="G3951" s="380"/>
      <c r="H3951" s="380"/>
    </row>
    <row r="3952" spans="1:8">
      <c r="A3952" s="380"/>
      <c r="B3952" s="380"/>
      <c r="C3952" s="380"/>
      <c r="D3952" s="380"/>
      <c r="E3952" s="380"/>
      <c r="F3952" s="380"/>
      <c r="G3952" s="380"/>
      <c r="H3952" s="380"/>
    </row>
    <row r="3953" spans="1:8">
      <c r="A3953" s="380"/>
      <c r="B3953" s="380"/>
      <c r="C3953" s="380"/>
      <c r="D3953" s="380"/>
      <c r="E3953" s="380"/>
      <c r="F3953" s="380"/>
      <c r="G3953" s="380"/>
      <c r="H3953" s="380"/>
    </row>
    <row r="3954" spans="1:8">
      <c r="A3954" s="380"/>
      <c r="B3954" s="380"/>
      <c r="C3954" s="380"/>
      <c r="D3954" s="380"/>
      <c r="E3954" s="380"/>
      <c r="F3954" s="380"/>
      <c r="G3954" s="380"/>
      <c r="H3954" s="380"/>
    </row>
    <row r="3955" spans="1:8">
      <c r="A3955" s="380"/>
      <c r="B3955" s="380"/>
      <c r="C3955" s="380"/>
      <c r="D3955" s="380"/>
      <c r="E3955" s="380"/>
      <c r="F3955" s="380"/>
      <c r="G3955" s="380"/>
      <c r="H3955" s="380"/>
    </row>
    <row r="3956" spans="1:8">
      <c r="A3956" s="380"/>
      <c r="B3956" s="380"/>
      <c r="C3956" s="380"/>
      <c r="D3956" s="380"/>
      <c r="E3956" s="380"/>
      <c r="F3956" s="380"/>
      <c r="G3956" s="380"/>
      <c r="H3956" s="380"/>
    </row>
    <row r="3957" spans="1:8">
      <c r="A3957" s="380"/>
      <c r="B3957" s="380"/>
      <c r="C3957" s="380"/>
      <c r="D3957" s="380"/>
      <c r="E3957" s="380"/>
      <c r="F3957" s="380"/>
      <c r="G3957" s="380"/>
      <c r="H3957" s="380"/>
    </row>
    <row r="3958" spans="1:8">
      <c r="A3958" s="380"/>
      <c r="B3958" s="380"/>
      <c r="C3958" s="380"/>
      <c r="D3958" s="380"/>
      <c r="E3958" s="380"/>
      <c r="F3958" s="380"/>
      <c r="G3958" s="380"/>
      <c r="H3958" s="380"/>
    </row>
    <row r="3959" spans="1:8">
      <c r="A3959" s="380"/>
      <c r="B3959" s="380"/>
      <c r="C3959" s="380"/>
      <c r="D3959" s="380"/>
      <c r="E3959" s="380"/>
      <c r="F3959" s="380"/>
      <c r="G3959" s="380"/>
      <c r="H3959" s="380"/>
    </row>
    <row r="3960" spans="1:8">
      <c r="A3960" s="380"/>
      <c r="B3960" s="380"/>
      <c r="C3960" s="380"/>
      <c r="D3960" s="380"/>
      <c r="E3960" s="380"/>
      <c r="F3960" s="380"/>
      <c r="G3960" s="380"/>
      <c r="H3960" s="380"/>
    </row>
    <row r="3961" spans="1:8">
      <c r="A3961" s="380"/>
      <c r="B3961" s="380"/>
      <c r="C3961" s="380"/>
      <c r="D3961" s="380"/>
      <c r="E3961" s="380"/>
      <c r="F3961" s="380"/>
      <c r="G3961" s="380"/>
      <c r="H3961" s="380"/>
    </row>
    <row r="3962" spans="1:8">
      <c r="A3962" s="380"/>
      <c r="B3962" s="380"/>
      <c r="C3962" s="380"/>
      <c r="D3962" s="380"/>
      <c r="E3962" s="380"/>
      <c r="F3962" s="380"/>
      <c r="G3962" s="380"/>
      <c r="H3962" s="380"/>
    </row>
    <row r="3963" spans="1:8">
      <c r="A3963" s="380"/>
      <c r="B3963" s="380"/>
      <c r="C3963" s="380"/>
      <c r="D3963" s="380"/>
      <c r="E3963" s="380"/>
      <c r="F3963" s="380"/>
      <c r="G3963" s="380"/>
      <c r="H3963" s="380"/>
    </row>
    <row r="3964" spans="1:8">
      <c r="A3964" s="380"/>
      <c r="B3964" s="380"/>
      <c r="C3964" s="380"/>
      <c r="D3964" s="380"/>
      <c r="E3964" s="380"/>
      <c r="F3964" s="380"/>
      <c r="G3964" s="380"/>
      <c r="H3964" s="380"/>
    </row>
    <row r="3965" spans="1:8">
      <c r="A3965" s="380"/>
      <c r="B3965" s="380"/>
      <c r="C3965" s="380"/>
      <c r="D3965" s="380"/>
      <c r="E3965" s="380"/>
      <c r="F3965" s="380"/>
      <c r="G3965" s="380"/>
      <c r="H3965" s="380"/>
    </row>
    <row r="3966" spans="1:8">
      <c r="A3966" s="380"/>
      <c r="B3966" s="380"/>
      <c r="C3966" s="380"/>
      <c r="D3966" s="380"/>
      <c r="E3966" s="380"/>
      <c r="F3966" s="380"/>
      <c r="G3966" s="380"/>
      <c r="H3966" s="380"/>
    </row>
    <row r="3967" spans="1:8">
      <c r="A3967" s="380"/>
      <c r="B3967" s="380"/>
      <c r="C3967" s="380"/>
      <c r="D3967" s="380"/>
      <c r="E3967" s="380"/>
      <c r="F3967" s="380"/>
      <c r="G3967" s="380"/>
      <c r="H3967" s="380"/>
    </row>
    <row r="3968" spans="1:8">
      <c r="A3968" s="380"/>
      <c r="B3968" s="380"/>
      <c r="C3968" s="380"/>
      <c r="D3968" s="380"/>
      <c r="E3968" s="380"/>
      <c r="F3968" s="380"/>
      <c r="G3968" s="380"/>
      <c r="H3968" s="380"/>
    </row>
    <row r="3969" spans="1:8">
      <c r="A3969" s="380"/>
      <c r="B3969" s="380"/>
      <c r="C3969" s="380"/>
      <c r="D3969" s="380"/>
      <c r="E3969" s="380"/>
      <c r="F3969" s="380"/>
      <c r="G3969" s="380"/>
      <c r="H3969" s="380"/>
    </row>
    <row r="3970" spans="1:8">
      <c r="A3970" s="380"/>
      <c r="B3970" s="380"/>
      <c r="C3970" s="380"/>
      <c r="D3970" s="380"/>
      <c r="E3970" s="380"/>
      <c r="F3970" s="380"/>
      <c r="G3970" s="380"/>
      <c r="H3970" s="380"/>
    </row>
    <row r="3971" spans="1:8">
      <c r="A3971" s="380"/>
      <c r="B3971" s="380"/>
      <c r="C3971" s="380"/>
      <c r="D3971" s="380"/>
      <c r="E3971" s="380"/>
      <c r="F3971" s="380"/>
      <c r="G3971" s="380"/>
      <c r="H3971" s="380"/>
    </row>
    <row r="3972" spans="1:8">
      <c r="A3972" s="380"/>
      <c r="B3972" s="380"/>
      <c r="C3972" s="380"/>
      <c r="D3972" s="380"/>
      <c r="E3972" s="380"/>
      <c r="F3972" s="380"/>
      <c r="G3972" s="380"/>
      <c r="H3972" s="380"/>
    </row>
    <row r="3973" spans="1:8">
      <c r="A3973" s="380"/>
      <c r="B3973" s="380"/>
      <c r="C3973" s="380"/>
      <c r="D3973" s="380"/>
      <c r="E3973" s="380"/>
      <c r="F3973" s="380"/>
      <c r="G3973" s="380"/>
      <c r="H3973" s="380"/>
    </row>
    <row r="3974" spans="1:8">
      <c r="A3974" s="380"/>
      <c r="B3974" s="380"/>
      <c r="C3974" s="380"/>
      <c r="D3974" s="380"/>
      <c r="E3974" s="380"/>
      <c r="F3974" s="380"/>
      <c r="G3974" s="380"/>
      <c r="H3974" s="380"/>
    </row>
    <row r="3975" spans="1:8">
      <c r="A3975" s="380"/>
      <c r="B3975" s="380"/>
      <c r="C3975" s="380"/>
      <c r="D3975" s="380"/>
      <c r="E3975" s="380"/>
      <c r="F3975" s="380"/>
      <c r="G3975" s="380"/>
      <c r="H3975" s="380"/>
    </row>
    <row r="3976" spans="1:8">
      <c r="A3976" s="380"/>
      <c r="B3976" s="380"/>
      <c r="C3976" s="380"/>
      <c r="D3976" s="380"/>
      <c r="E3976" s="380"/>
      <c r="F3976" s="380"/>
      <c r="G3976" s="380"/>
      <c r="H3976" s="380"/>
    </row>
    <row r="3977" spans="1:8">
      <c r="A3977" s="380"/>
      <c r="B3977" s="380"/>
      <c r="C3977" s="380"/>
      <c r="D3977" s="380"/>
      <c r="E3977" s="380"/>
      <c r="F3977" s="380"/>
      <c r="G3977" s="380"/>
      <c r="H3977" s="380"/>
    </row>
    <row r="3978" spans="1:8">
      <c r="A3978" s="380"/>
      <c r="B3978" s="380"/>
      <c r="C3978" s="380"/>
      <c r="D3978" s="380"/>
      <c r="E3978" s="380"/>
      <c r="F3978" s="380"/>
      <c r="G3978" s="380"/>
      <c r="H3978" s="380"/>
    </row>
    <row r="3979" spans="1:8">
      <c r="A3979" s="380"/>
      <c r="B3979" s="380"/>
      <c r="C3979" s="380"/>
      <c r="D3979" s="380"/>
      <c r="E3979" s="380"/>
      <c r="F3979" s="380"/>
      <c r="G3979" s="380"/>
      <c r="H3979" s="380"/>
    </row>
    <row r="3980" spans="1:8">
      <c r="A3980" s="380"/>
      <c r="B3980" s="380"/>
      <c r="C3980" s="380"/>
      <c r="D3980" s="380"/>
      <c r="E3980" s="380"/>
      <c r="F3980" s="380"/>
      <c r="G3980" s="380"/>
      <c r="H3980" s="380"/>
    </row>
    <row r="3981" spans="1:8">
      <c r="A3981" s="380"/>
      <c r="B3981" s="380"/>
      <c r="C3981" s="380"/>
      <c r="D3981" s="380"/>
      <c r="E3981" s="380"/>
      <c r="F3981" s="380"/>
      <c r="G3981" s="380"/>
      <c r="H3981" s="380"/>
    </row>
    <row r="3982" spans="1:8">
      <c r="A3982" s="380"/>
      <c r="B3982" s="380"/>
      <c r="C3982" s="380"/>
      <c r="D3982" s="380"/>
      <c r="E3982" s="380"/>
      <c r="F3982" s="380"/>
      <c r="G3982" s="380"/>
      <c r="H3982" s="380"/>
    </row>
    <row r="3983" spans="1:8">
      <c r="A3983" s="380"/>
      <c r="B3983" s="380"/>
      <c r="C3983" s="380"/>
      <c r="D3983" s="380"/>
      <c r="E3983" s="380"/>
      <c r="F3983" s="380"/>
      <c r="G3983" s="380"/>
      <c r="H3983" s="380"/>
    </row>
    <row r="3984" spans="1:8">
      <c r="A3984" s="380"/>
      <c r="B3984" s="380"/>
      <c r="C3984" s="380"/>
      <c r="D3984" s="380"/>
      <c r="E3984" s="380"/>
      <c r="F3984" s="380"/>
      <c r="G3984" s="380"/>
      <c r="H3984" s="380"/>
    </row>
    <row r="3985" spans="1:8">
      <c r="A3985" s="380"/>
      <c r="B3985" s="380"/>
      <c r="C3985" s="380"/>
      <c r="D3985" s="380"/>
      <c r="E3985" s="380"/>
      <c r="F3985" s="380"/>
      <c r="G3985" s="380"/>
      <c r="H3985" s="380"/>
    </row>
    <row r="3986" spans="1:8">
      <c r="A3986" s="380"/>
      <c r="B3986" s="380"/>
      <c r="C3986" s="380"/>
      <c r="D3986" s="380"/>
      <c r="E3986" s="380"/>
      <c r="F3986" s="380"/>
      <c r="G3986" s="380"/>
      <c r="H3986" s="380"/>
    </row>
    <row r="3987" spans="1:8">
      <c r="A3987" s="380"/>
      <c r="B3987" s="380"/>
      <c r="C3987" s="380"/>
      <c r="D3987" s="380"/>
      <c r="E3987" s="380"/>
      <c r="F3987" s="380"/>
      <c r="G3987" s="380"/>
      <c r="H3987" s="380"/>
    </row>
    <row r="3988" spans="1:8">
      <c r="A3988" s="380"/>
      <c r="B3988" s="380"/>
      <c r="C3988" s="380"/>
      <c r="D3988" s="380"/>
      <c r="E3988" s="380"/>
      <c r="F3988" s="380"/>
      <c r="G3988" s="380"/>
      <c r="H3988" s="380"/>
    </row>
    <row r="3989" spans="1:8">
      <c r="A3989" s="380"/>
      <c r="B3989" s="380"/>
      <c r="C3989" s="380"/>
      <c r="D3989" s="380"/>
      <c r="E3989" s="380"/>
      <c r="F3989" s="380"/>
      <c r="G3989" s="380"/>
      <c r="H3989" s="380"/>
    </row>
    <row r="3990" spans="1:8">
      <c r="A3990" s="380"/>
      <c r="B3990" s="380"/>
      <c r="C3990" s="380"/>
      <c r="D3990" s="380"/>
      <c r="E3990" s="380"/>
      <c r="F3990" s="380"/>
      <c r="G3990" s="380"/>
      <c r="H3990" s="380"/>
    </row>
    <row r="3991" spans="1:8">
      <c r="A3991" s="380"/>
      <c r="B3991" s="380"/>
      <c r="C3991" s="380"/>
      <c r="D3991" s="380"/>
      <c r="E3991" s="380"/>
      <c r="F3991" s="380"/>
      <c r="G3991" s="380"/>
      <c r="H3991" s="380"/>
    </row>
    <row r="3992" spans="1:8">
      <c r="A3992" s="380"/>
      <c r="B3992" s="380"/>
      <c r="C3992" s="380"/>
      <c r="D3992" s="380"/>
      <c r="E3992" s="380"/>
      <c r="F3992" s="380"/>
      <c r="G3992" s="380"/>
      <c r="H3992" s="380"/>
    </row>
    <row r="3993" spans="1:8">
      <c r="A3993" s="380"/>
      <c r="B3993" s="380"/>
      <c r="C3993" s="380"/>
      <c r="D3993" s="380"/>
      <c r="E3993" s="380"/>
      <c r="F3993" s="380"/>
      <c r="G3993" s="380"/>
      <c r="H3993" s="380"/>
    </row>
    <row r="3994" spans="1:8">
      <c r="A3994" s="380"/>
      <c r="B3994" s="380"/>
      <c r="C3994" s="380"/>
      <c r="D3994" s="380"/>
      <c r="E3994" s="380"/>
      <c r="F3994" s="380"/>
      <c r="G3994" s="380"/>
      <c r="H3994" s="380"/>
    </row>
    <row r="3995" spans="1:8">
      <c r="A3995" s="380"/>
      <c r="B3995" s="380"/>
      <c r="C3995" s="380"/>
      <c r="D3995" s="380"/>
      <c r="E3995" s="380"/>
      <c r="F3995" s="380"/>
      <c r="G3995" s="380"/>
      <c r="H3995" s="380"/>
    </row>
    <row r="3996" spans="1:8">
      <c r="A3996" s="380"/>
      <c r="B3996" s="380"/>
      <c r="C3996" s="380"/>
      <c r="D3996" s="380"/>
      <c r="E3996" s="380"/>
      <c r="F3996" s="380"/>
      <c r="G3996" s="380"/>
      <c r="H3996" s="380"/>
    </row>
    <row r="3997" spans="1:8">
      <c r="A3997" s="380"/>
      <c r="B3997" s="380"/>
      <c r="C3997" s="380"/>
      <c r="D3997" s="380"/>
      <c r="E3997" s="380"/>
      <c r="F3997" s="380"/>
      <c r="G3997" s="380"/>
      <c r="H3997" s="380"/>
    </row>
    <row r="3998" spans="1:8">
      <c r="A3998" s="380"/>
      <c r="B3998" s="380"/>
      <c r="C3998" s="380"/>
      <c r="D3998" s="380"/>
      <c r="E3998" s="380"/>
      <c r="F3998" s="380"/>
      <c r="G3998" s="380"/>
      <c r="H3998" s="380"/>
    </row>
    <row r="3999" spans="1:8">
      <c r="A3999" s="380"/>
      <c r="B3999" s="380"/>
      <c r="C3999" s="380"/>
      <c r="D3999" s="380"/>
      <c r="E3999" s="380"/>
      <c r="F3999" s="380"/>
      <c r="G3999" s="380"/>
      <c r="H3999" s="380"/>
    </row>
    <row r="4000" spans="1:8">
      <c r="A4000" s="380"/>
      <c r="B4000" s="380"/>
      <c r="C4000" s="380"/>
      <c r="D4000" s="380"/>
      <c r="E4000" s="380"/>
      <c r="F4000" s="380"/>
      <c r="G4000" s="380"/>
      <c r="H4000" s="380"/>
    </row>
    <row r="4001" spans="1:8">
      <c r="A4001" s="380"/>
      <c r="B4001" s="380"/>
      <c r="C4001" s="380"/>
      <c r="D4001" s="380"/>
      <c r="E4001" s="380"/>
      <c r="F4001" s="380"/>
      <c r="G4001" s="380"/>
      <c r="H4001" s="380"/>
    </row>
    <row r="4002" spans="1:8">
      <c r="A4002" s="380"/>
      <c r="B4002" s="380"/>
      <c r="C4002" s="380"/>
      <c r="D4002" s="380"/>
      <c r="E4002" s="380"/>
      <c r="F4002" s="380"/>
      <c r="G4002" s="380"/>
      <c r="H4002" s="380"/>
    </row>
    <row r="4003" spans="1:8">
      <c r="A4003" s="380"/>
      <c r="B4003" s="380"/>
      <c r="C4003" s="380"/>
      <c r="D4003" s="380"/>
      <c r="E4003" s="380"/>
      <c r="F4003" s="380"/>
      <c r="G4003" s="380"/>
      <c r="H4003" s="380"/>
    </row>
    <row r="4004" spans="1:8">
      <c r="A4004" s="380"/>
      <c r="B4004" s="380"/>
      <c r="C4004" s="380"/>
      <c r="D4004" s="380"/>
      <c r="E4004" s="380"/>
      <c r="F4004" s="380"/>
      <c r="G4004" s="380"/>
      <c r="H4004" s="380"/>
    </row>
    <row r="4005" spans="1:8">
      <c r="A4005" s="380"/>
      <c r="B4005" s="380"/>
      <c r="C4005" s="380"/>
      <c r="D4005" s="380"/>
      <c r="E4005" s="380"/>
      <c r="F4005" s="380"/>
      <c r="G4005" s="380"/>
      <c r="H4005" s="380"/>
    </row>
    <row r="4006" spans="1:8">
      <c r="A4006" s="380"/>
      <c r="B4006" s="380"/>
      <c r="C4006" s="380"/>
      <c r="D4006" s="380"/>
      <c r="E4006" s="380"/>
      <c r="F4006" s="380"/>
      <c r="G4006" s="380"/>
      <c r="H4006" s="380"/>
    </row>
    <row r="4007" spans="1:8">
      <c r="A4007" s="380"/>
      <c r="B4007" s="380"/>
      <c r="C4007" s="380"/>
      <c r="D4007" s="380"/>
      <c r="E4007" s="380"/>
      <c r="F4007" s="380"/>
      <c r="G4007" s="380"/>
      <c r="H4007" s="380"/>
    </row>
    <row r="4008" spans="1:8">
      <c r="A4008" s="380"/>
      <c r="B4008" s="380"/>
      <c r="C4008" s="380"/>
      <c r="D4008" s="380"/>
      <c r="E4008" s="380"/>
      <c r="F4008" s="380"/>
      <c r="G4008" s="380"/>
      <c r="H4008" s="380"/>
    </row>
    <row r="4009" spans="1:8">
      <c r="A4009" s="380"/>
      <c r="B4009" s="380"/>
      <c r="C4009" s="380"/>
      <c r="D4009" s="380"/>
      <c r="E4009" s="380"/>
      <c r="F4009" s="380"/>
      <c r="G4009" s="380"/>
      <c r="H4009" s="380"/>
    </row>
    <row r="4010" spans="1:8">
      <c r="A4010" s="380"/>
      <c r="B4010" s="380"/>
      <c r="C4010" s="380"/>
      <c r="D4010" s="380"/>
      <c r="E4010" s="380"/>
      <c r="F4010" s="380"/>
      <c r="G4010" s="380"/>
      <c r="H4010" s="380"/>
    </row>
    <row r="4011" spans="1:8">
      <c r="A4011" s="380"/>
      <c r="B4011" s="380"/>
      <c r="C4011" s="380"/>
      <c r="D4011" s="380"/>
      <c r="E4011" s="380"/>
      <c r="F4011" s="380"/>
      <c r="G4011" s="380"/>
      <c r="H4011" s="380"/>
    </row>
    <row r="4012" spans="1:8">
      <c r="A4012" s="380"/>
      <c r="B4012" s="380"/>
      <c r="C4012" s="380"/>
      <c r="D4012" s="380"/>
      <c r="E4012" s="380"/>
      <c r="F4012" s="380"/>
      <c r="G4012" s="380"/>
      <c r="H4012" s="380"/>
    </row>
    <row r="4013" spans="1:8">
      <c r="A4013" s="380"/>
      <c r="B4013" s="380"/>
      <c r="C4013" s="380"/>
      <c r="D4013" s="380"/>
      <c r="E4013" s="380"/>
      <c r="F4013" s="380"/>
      <c r="G4013" s="380"/>
      <c r="H4013" s="380"/>
    </row>
    <row r="4014" spans="1:8">
      <c r="A4014" s="380"/>
      <c r="B4014" s="380"/>
      <c r="C4014" s="380"/>
      <c r="D4014" s="380"/>
      <c r="E4014" s="380"/>
      <c r="F4014" s="380"/>
      <c r="G4014" s="380"/>
      <c r="H4014" s="380"/>
    </row>
    <row r="4015" spans="1:8">
      <c r="A4015" s="380"/>
      <c r="B4015" s="380"/>
      <c r="C4015" s="380"/>
      <c r="D4015" s="380"/>
      <c r="E4015" s="380"/>
      <c r="F4015" s="380"/>
      <c r="G4015" s="380"/>
      <c r="H4015" s="380"/>
    </row>
    <row r="4016" spans="1:8">
      <c r="A4016" s="380"/>
      <c r="B4016" s="380"/>
      <c r="C4016" s="380"/>
      <c r="D4016" s="380"/>
      <c r="E4016" s="380"/>
      <c r="F4016" s="380"/>
      <c r="G4016" s="380"/>
      <c r="H4016" s="380"/>
    </row>
    <row r="4017" spans="1:8">
      <c r="A4017" s="380"/>
      <c r="B4017" s="380"/>
      <c r="C4017" s="380"/>
      <c r="D4017" s="380"/>
      <c r="E4017" s="380"/>
      <c r="F4017" s="380"/>
      <c r="G4017" s="380"/>
      <c r="H4017" s="380"/>
    </row>
    <row r="4018" spans="1:8">
      <c r="A4018" s="380"/>
      <c r="B4018" s="380"/>
      <c r="C4018" s="380"/>
      <c r="D4018" s="380"/>
      <c r="E4018" s="380"/>
      <c r="F4018" s="380"/>
      <c r="G4018" s="380"/>
      <c r="H4018" s="380"/>
    </row>
    <row r="4019" spans="1:8">
      <c r="A4019" s="380"/>
      <c r="B4019" s="380"/>
      <c r="C4019" s="380"/>
      <c r="D4019" s="380"/>
      <c r="E4019" s="380"/>
      <c r="F4019" s="380"/>
      <c r="G4019" s="380"/>
      <c r="H4019" s="380"/>
    </row>
    <row r="4020" spans="1:8">
      <c r="A4020" s="380"/>
      <c r="B4020" s="380"/>
      <c r="C4020" s="380"/>
      <c r="D4020" s="380"/>
      <c r="E4020" s="380"/>
      <c r="F4020" s="380"/>
      <c r="G4020" s="380"/>
      <c r="H4020" s="380"/>
    </row>
    <row r="4021" spans="1:8">
      <c r="A4021" s="380"/>
      <c r="B4021" s="380"/>
      <c r="C4021" s="380"/>
      <c r="D4021" s="380"/>
      <c r="E4021" s="380"/>
      <c r="F4021" s="380"/>
      <c r="G4021" s="380"/>
      <c r="H4021" s="380"/>
    </row>
    <row r="4022" spans="1:8">
      <c r="A4022" s="380"/>
      <c r="B4022" s="380"/>
      <c r="C4022" s="380"/>
      <c r="D4022" s="380"/>
      <c r="E4022" s="380"/>
      <c r="F4022" s="380"/>
      <c r="G4022" s="380"/>
      <c r="H4022" s="380"/>
    </row>
    <row r="4023" spans="1:8">
      <c r="A4023" s="380"/>
      <c r="B4023" s="380"/>
      <c r="C4023" s="380"/>
      <c r="D4023" s="380"/>
      <c r="E4023" s="380"/>
      <c r="F4023" s="380"/>
      <c r="G4023" s="380"/>
      <c r="H4023" s="380"/>
    </row>
    <row r="4024" spans="1:8">
      <c r="A4024" s="380"/>
      <c r="B4024" s="380"/>
      <c r="C4024" s="380"/>
      <c r="D4024" s="380"/>
      <c r="E4024" s="380"/>
      <c r="F4024" s="380"/>
      <c r="G4024" s="380"/>
      <c r="H4024" s="380"/>
    </row>
    <row r="4025" spans="1:8">
      <c r="A4025" s="380"/>
      <c r="B4025" s="380"/>
      <c r="C4025" s="380"/>
      <c r="D4025" s="380"/>
      <c r="E4025" s="380"/>
      <c r="F4025" s="380"/>
      <c r="G4025" s="380"/>
      <c r="H4025" s="380"/>
    </row>
    <row r="4026" spans="1:8">
      <c r="A4026" s="380"/>
      <c r="B4026" s="380"/>
      <c r="C4026" s="380"/>
      <c r="D4026" s="380"/>
      <c r="E4026" s="380"/>
      <c r="F4026" s="380"/>
      <c r="G4026" s="380"/>
      <c r="H4026" s="380"/>
    </row>
    <row r="4027" spans="1:8">
      <c r="A4027" s="380"/>
      <c r="B4027" s="380"/>
      <c r="C4027" s="380"/>
      <c r="D4027" s="380"/>
      <c r="E4027" s="380"/>
      <c r="F4027" s="380"/>
      <c r="G4027" s="380"/>
      <c r="H4027" s="380"/>
    </row>
    <row r="4028" spans="1:8">
      <c r="A4028" s="380"/>
      <c r="B4028" s="380"/>
      <c r="C4028" s="380"/>
      <c r="D4028" s="380"/>
      <c r="E4028" s="380"/>
      <c r="F4028" s="380"/>
      <c r="G4028" s="380"/>
      <c r="H4028" s="380"/>
    </row>
    <row r="4029" spans="1:8">
      <c r="A4029" s="380"/>
      <c r="B4029" s="380"/>
      <c r="C4029" s="380"/>
      <c r="D4029" s="380"/>
      <c r="E4029" s="380"/>
      <c r="F4029" s="380"/>
      <c r="G4029" s="380"/>
      <c r="H4029" s="380"/>
    </row>
    <row r="4030" spans="1:8">
      <c r="A4030" s="380"/>
      <c r="B4030" s="380"/>
      <c r="C4030" s="380"/>
      <c r="D4030" s="380"/>
      <c r="E4030" s="380"/>
      <c r="F4030" s="380"/>
      <c r="G4030" s="380"/>
      <c r="H4030" s="380"/>
    </row>
    <row r="4031" spans="1:8">
      <c r="A4031" s="380"/>
      <c r="B4031" s="380"/>
      <c r="C4031" s="380"/>
      <c r="D4031" s="380"/>
      <c r="E4031" s="380"/>
      <c r="F4031" s="380"/>
      <c r="G4031" s="380"/>
      <c r="H4031" s="380"/>
    </row>
    <row r="4032" spans="1:8">
      <c r="A4032" s="380"/>
      <c r="B4032" s="380"/>
      <c r="C4032" s="380"/>
      <c r="D4032" s="380"/>
      <c r="E4032" s="380"/>
      <c r="F4032" s="380"/>
      <c r="G4032" s="380"/>
      <c r="H4032" s="380"/>
    </row>
    <row r="4033" spans="1:8">
      <c r="A4033" s="380"/>
      <c r="B4033" s="380"/>
      <c r="C4033" s="380"/>
      <c r="D4033" s="380"/>
      <c r="E4033" s="380"/>
      <c r="F4033" s="380"/>
      <c r="G4033" s="380"/>
      <c r="H4033" s="380"/>
    </row>
    <row r="4034" spans="1:8">
      <c r="A4034" s="380"/>
      <c r="B4034" s="380"/>
      <c r="C4034" s="380"/>
      <c r="D4034" s="380"/>
      <c r="E4034" s="380"/>
      <c r="F4034" s="380"/>
      <c r="G4034" s="380"/>
      <c r="H4034" s="380"/>
    </row>
    <row r="4035" spans="1:8">
      <c r="A4035" s="380"/>
      <c r="B4035" s="380"/>
      <c r="C4035" s="380"/>
      <c r="D4035" s="380"/>
      <c r="E4035" s="380"/>
      <c r="F4035" s="380"/>
      <c r="G4035" s="380"/>
      <c r="H4035" s="380"/>
    </row>
    <row r="4036" spans="1:8">
      <c r="A4036" s="380"/>
      <c r="B4036" s="380"/>
      <c r="C4036" s="380"/>
      <c r="D4036" s="380"/>
      <c r="E4036" s="380"/>
      <c r="F4036" s="380"/>
      <c r="G4036" s="380"/>
      <c r="H4036" s="380"/>
    </row>
    <row r="4037" spans="1:8">
      <c r="A4037" s="380"/>
      <c r="B4037" s="380"/>
      <c r="C4037" s="380"/>
      <c r="D4037" s="380"/>
      <c r="E4037" s="380"/>
      <c r="F4037" s="380"/>
      <c r="G4037" s="380"/>
      <c r="H4037" s="380"/>
    </row>
    <row r="4038" spans="1:8">
      <c r="A4038" s="380"/>
      <c r="B4038" s="380"/>
      <c r="C4038" s="380"/>
      <c r="D4038" s="380"/>
      <c r="E4038" s="380"/>
      <c r="F4038" s="380"/>
      <c r="G4038" s="380"/>
      <c r="H4038" s="380"/>
    </row>
    <row r="4039" spans="1:8">
      <c r="A4039" s="380"/>
      <c r="B4039" s="380"/>
      <c r="C4039" s="380"/>
      <c r="D4039" s="380"/>
      <c r="E4039" s="380"/>
      <c r="F4039" s="380"/>
      <c r="G4039" s="380"/>
      <c r="H4039" s="380"/>
    </row>
    <row r="4040" spans="1:8">
      <c r="A4040" s="380"/>
      <c r="B4040" s="380"/>
      <c r="C4040" s="380"/>
      <c r="D4040" s="380"/>
      <c r="E4040" s="380"/>
      <c r="F4040" s="380"/>
      <c r="G4040" s="380"/>
      <c r="H4040" s="380"/>
    </row>
    <row r="4041" spans="1:8">
      <c r="A4041" s="380"/>
      <c r="B4041" s="380"/>
      <c r="C4041" s="380"/>
      <c r="D4041" s="380"/>
      <c r="E4041" s="380"/>
      <c r="F4041" s="380"/>
      <c r="G4041" s="380"/>
      <c r="H4041" s="380"/>
    </row>
    <row r="4042" spans="1:8">
      <c r="A4042" s="380"/>
      <c r="B4042" s="380"/>
      <c r="C4042" s="380"/>
      <c r="D4042" s="380"/>
      <c r="E4042" s="380"/>
      <c r="F4042" s="380"/>
      <c r="G4042" s="380"/>
      <c r="H4042" s="380"/>
    </row>
    <row r="4043" spans="1:8">
      <c r="A4043" s="380"/>
      <c r="B4043" s="380"/>
      <c r="C4043" s="380"/>
      <c r="D4043" s="380"/>
      <c r="E4043" s="380"/>
      <c r="F4043" s="380"/>
      <c r="G4043" s="380"/>
      <c r="H4043" s="380"/>
    </row>
    <row r="4044" spans="1:8">
      <c r="A4044" s="380"/>
      <c r="B4044" s="380"/>
      <c r="C4044" s="380"/>
      <c r="D4044" s="380"/>
      <c r="E4044" s="380"/>
      <c r="F4044" s="380"/>
      <c r="G4044" s="380"/>
      <c r="H4044" s="380"/>
    </row>
    <row r="4045" spans="1:8">
      <c r="A4045" s="380"/>
      <c r="B4045" s="380"/>
      <c r="C4045" s="380"/>
      <c r="D4045" s="380"/>
      <c r="E4045" s="380"/>
      <c r="F4045" s="380"/>
      <c r="G4045" s="380"/>
      <c r="H4045" s="380"/>
    </row>
    <row r="4046" spans="1:8">
      <c r="A4046" s="380"/>
      <c r="B4046" s="380"/>
      <c r="C4046" s="380"/>
      <c r="D4046" s="380"/>
      <c r="E4046" s="380"/>
      <c r="F4046" s="380"/>
      <c r="G4046" s="380"/>
      <c r="H4046" s="380"/>
    </row>
    <row r="4047" spans="1:8">
      <c r="A4047" s="380"/>
      <c r="B4047" s="380"/>
      <c r="C4047" s="380"/>
      <c r="D4047" s="380"/>
      <c r="E4047" s="380"/>
      <c r="F4047" s="380"/>
      <c r="G4047" s="380"/>
      <c r="H4047" s="380"/>
    </row>
    <row r="4048" spans="1:8">
      <c r="A4048" s="380"/>
      <c r="B4048" s="380"/>
      <c r="C4048" s="380"/>
      <c r="D4048" s="380"/>
      <c r="E4048" s="380"/>
      <c r="F4048" s="380"/>
      <c r="G4048" s="380"/>
      <c r="H4048" s="380"/>
    </row>
    <row r="4049" spans="1:8">
      <c r="A4049" s="380"/>
      <c r="B4049" s="380"/>
      <c r="C4049" s="380"/>
      <c r="D4049" s="380"/>
      <c r="E4049" s="380"/>
      <c r="F4049" s="380"/>
      <c r="G4049" s="380"/>
      <c r="H4049" s="380"/>
    </row>
    <row r="4050" spans="1:8">
      <c r="A4050" s="380"/>
      <c r="B4050" s="380"/>
      <c r="C4050" s="380"/>
      <c r="D4050" s="380"/>
      <c r="E4050" s="380"/>
      <c r="F4050" s="380"/>
      <c r="G4050" s="380"/>
      <c r="H4050" s="380"/>
    </row>
    <row r="4051" spans="1:8">
      <c r="A4051" s="380"/>
      <c r="B4051" s="380"/>
      <c r="C4051" s="380"/>
      <c r="D4051" s="380"/>
      <c r="E4051" s="380"/>
      <c r="F4051" s="380"/>
      <c r="G4051" s="380"/>
      <c r="H4051" s="380"/>
    </row>
    <row r="4052" spans="1:8">
      <c r="A4052" s="380"/>
      <c r="B4052" s="380"/>
      <c r="C4052" s="380"/>
      <c r="D4052" s="380"/>
      <c r="E4052" s="380"/>
      <c r="F4052" s="380"/>
      <c r="G4052" s="380"/>
      <c r="H4052" s="380"/>
    </row>
    <row r="4053" spans="1:8">
      <c r="A4053" s="380"/>
      <c r="B4053" s="380"/>
      <c r="C4053" s="380"/>
      <c r="D4053" s="380"/>
      <c r="E4053" s="380"/>
      <c r="F4053" s="380"/>
      <c r="G4053" s="380"/>
      <c r="H4053" s="380"/>
    </row>
    <row r="4054" spans="1:8">
      <c r="A4054" s="380"/>
      <c r="B4054" s="380"/>
      <c r="C4054" s="380"/>
      <c r="D4054" s="380"/>
      <c r="E4054" s="380"/>
      <c r="F4054" s="380"/>
      <c r="G4054" s="380"/>
      <c r="H4054" s="380"/>
    </row>
    <row r="4055" spans="1:8">
      <c r="A4055" s="380"/>
      <c r="B4055" s="380"/>
      <c r="C4055" s="380"/>
      <c r="D4055" s="380"/>
      <c r="E4055" s="380"/>
      <c r="F4055" s="380"/>
      <c r="G4055" s="380"/>
      <c r="H4055" s="380"/>
    </row>
    <row r="4056" spans="1:8">
      <c r="A4056" s="380"/>
      <c r="B4056" s="380"/>
      <c r="C4056" s="380"/>
      <c r="D4056" s="380"/>
      <c r="E4056" s="380"/>
      <c r="F4056" s="380"/>
      <c r="G4056" s="380"/>
      <c r="H4056" s="380"/>
    </row>
    <row r="4057" spans="1:8">
      <c r="A4057" s="380"/>
      <c r="B4057" s="380"/>
      <c r="C4057" s="380"/>
      <c r="D4057" s="380"/>
      <c r="E4057" s="380"/>
      <c r="F4057" s="380"/>
      <c r="G4057" s="380"/>
      <c r="H4057" s="380"/>
    </row>
    <row r="4058" spans="1:8">
      <c r="A4058" s="380"/>
      <c r="B4058" s="380"/>
      <c r="C4058" s="380"/>
      <c r="D4058" s="380"/>
      <c r="E4058" s="380"/>
      <c r="F4058" s="380"/>
      <c r="G4058" s="380"/>
      <c r="H4058" s="380"/>
    </row>
    <row r="4059" spans="1:8">
      <c r="A4059" s="380"/>
      <c r="B4059" s="380"/>
      <c r="C4059" s="380"/>
      <c r="D4059" s="380"/>
      <c r="E4059" s="380"/>
      <c r="F4059" s="380"/>
      <c r="G4059" s="380"/>
      <c r="H4059" s="380"/>
    </row>
    <row r="4060" spans="1:8">
      <c r="A4060" s="380"/>
      <c r="B4060" s="380"/>
      <c r="C4060" s="380"/>
      <c r="D4060" s="380"/>
      <c r="E4060" s="380"/>
      <c r="F4060" s="380"/>
      <c r="G4060" s="380"/>
      <c r="H4060" s="380"/>
    </row>
    <row r="4061" spans="1:8">
      <c r="A4061" s="380"/>
      <c r="B4061" s="380"/>
      <c r="C4061" s="380"/>
      <c r="D4061" s="380"/>
      <c r="E4061" s="380"/>
      <c r="F4061" s="380"/>
      <c r="G4061" s="380"/>
      <c r="H4061" s="380"/>
    </row>
    <row r="4062" spans="1:8">
      <c r="A4062" s="380"/>
      <c r="B4062" s="380"/>
      <c r="C4062" s="380"/>
      <c r="D4062" s="380"/>
      <c r="E4062" s="380"/>
      <c r="F4062" s="380"/>
      <c r="G4062" s="380"/>
      <c r="H4062" s="380"/>
    </row>
    <row r="4063" spans="1:8">
      <c r="A4063" s="380"/>
      <c r="B4063" s="380"/>
      <c r="C4063" s="380"/>
      <c r="D4063" s="380"/>
      <c r="E4063" s="380"/>
      <c r="F4063" s="380"/>
      <c r="G4063" s="380"/>
      <c r="H4063" s="380"/>
    </row>
    <row r="4064" spans="1:8">
      <c r="A4064" s="380"/>
      <c r="B4064" s="380"/>
      <c r="C4064" s="380"/>
      <c r="D4064" s="380"/>
      <c r="E4064" s="380"/>
      <c r="F4064" s="380"/>
      <c r="G4064" s="380"/>
      <c r="H4064" s="380"/>
    </row>
    <row r="4065" spans="1:8">
      <c r="A4065" s="380"/>
      <c r="B4065" s="380"/>
      <c r="C4065" s="380"/>
      <c r="D4065" s="380"/>
      <c r="E4065" s="380"/>
      <c r="F4065" s="380"/>
      <c r="G4065" s="380"/>
      <c r="H4065" s="380"/>
    </row>
    <row r="4066" spans="1:8">
      <c r="A4066" s="380"/>
      <c r="B4066" s="380"/>
      <c r="C4066" s="380"/>
      <c r="D4066" s="380"/>
      <c r="E4066" s="380"/>
      <c r="F4066" s="380"/>
      <c r="G4066" s="380"/>
      <c r="H4066" s="380"/>
    </row>
    <row r="4067" spans="1:8">
      <c r="A4067" s="380"/>
      <c r="B4067" s="380"/>
      <c r="C4067" s="380"/>
      <c r="D4067" s="380"/>
      <c r="E4067" s="380"/>
      <c r="F4067" s="380"/>
      <c r="G4067" s="380"/>
      <c r="H4067" s="380"/>
    </row>
    <row r="4068" spans="1:8">
      <c r="A4068" s="380"/>
      <c r="B4068" s="380"/>
      <c r="C4068" s="380"/>
      <c r="D4068" s="380"/>
      <c r="E4068" s="380"/>
      <c r="F4068" s="380"/>
      <c r="G4068" s="380"/>
      <c r="H4068" s="380"/>
    </row>
    <row r="4069" spans="1:8">
      <c r="A4069" s="380"/>
      <c r="B4069" s="380"/>
      <c r="C4069" s="380"/>
      <c r="D4069" s="380"/>
      <c r="E4069" s="380"/>
      <c r="F4069" s="380"/>
      <c r="G4069" s="380"/>
      <c r="H4069" s="380"/>
    </row>
    <row r="4070" spans="1:8">
      <c r="A4070" s="380"/>
      <c r="B4070" s="380"/>
      <c r="C4070" s="380"/>
      <c r="D4070" s="380"/>
      <c r="E4070" s="380"/>
      <c r="F4070" s="380"/>
      <c r="G4070" s="380"/>
      <c r="H4070" s="380"/>
    </row>
    <row r="4071" spans="1:8">
      <c r="A4071" s="380"/>
      <c r="B4071" s="380"/>
      <c r="C4071" s="380"/>
      <c r="D4071" s="380"/>
      <c r="E4071" s="380"/>
      <c r="F4071" s="380"/>
      <c r="G4071" s="380"/>
      <c r="H4071" s="380"/>
    </row>
    <row r="4072" spans="1:8">
      <c r="A4072" s="380"/>
      <c r="B4072" s="380"/>
      <c r="C4072" s="380"/>
      <c r="D4072" s="380"/>
      <c r="E4072" s="380"/>
      <c r="F4072" s="380"/>
      <c r="G4072" s="380"/>
      <c r="H4072" s="380"/>
    </row>
    <row r="4073" spans="1:8">
      <c r="A4073" s="380"/>
      <c r="B4073" s="380"/>
      <c r="C4073" s="380"/>
      <c r="D4073" s="380"/>
      <c r="E4073" s="380"/>
      <c r="F4073" s="380"/>
      <c r="G4073" s="380"/>
      <c r="H4073" s="380"/>
    </row>
    <row r="4074" spans="1:8">
      <c r="A4074" s="380"/>
      <c r="B4074" s="380"/>
      <c r="C4074" s="380"/>
      <c r="D4074" s="380"/>
      <c r="E4074" s="380"/>
      <c r="F4074" s="380"/>
      <c r="G4074" s="380"/>
      <c r="H4074" s="380"/>
    </row>
    <row r="4075" spans="1:8">
      <c r="A4075" s="380"/>
      <c r="B4075" s="380"/>
      <c r="C4075" s="380"/>
      <c r="D4075" s="380"/>
      <c r="E4075" s="380"/>
      <c r="F4075" s="380"/>
      <c r="G4075" s="380"/>
      <c r="H4075" s="380"/>
    </row>
    <row r="4076" spans="1:8">
      <c r="A4076" s="380"/>
      <c r="B4076" s="380"/>
      <c r="C4076" s="380"/>
      <c r="D4076" s="380"/>
      <c r="E4076" s="380"/>
      <c r="F4076" s="380"/>
      <c r="G4076" s="380"/>
      <c r="H4076" s="380"/>
    </row>
    <row r="4077" spans="1:8">
      <c r="A4077" s="380"/>
      <c r="B4077" s="380"/>
      <c r="C4077" s="380"/>
      <c r="D4077" s="380"/>
      <c r="E4077" s="380"/>
      <c r="F4077" s="380"/>
      <c r="G4077" s="380"/>
      <c r="H4077" s="380"/>
    </row>
    <row r="4078" spans="1:8">
      <c r="A4078" s="380"/>
      <c r="B4078" s="380"/>
      <c r="C4078" s="380"/>
      <c r="D4078" s="380"/>
      <c r="E4078" s="380"/>
      <c r="F4078" s="380"/>
      <c r="G4078" s="380"/>
      <c r="H4078" s="380"/>
    </row>
    <row r="4079" spans="1:8">
      <c r="A4079" s="380"/>
      <c r="B4079" s="380"/>
      <c r="C4079" s="380"/>
      <c r="D4079" s="380"/>
      <c r="E4079" s="380"/>
      <c r="F4079" s="380"/>
      <c r="G4079" s="380"/>
      <c r="H4079" s="380"/>
    </row>
    <row r="4080" spans="1:8">
      <c r="A4080" s="380"/>
      <c r="B4080" s="380"/>
      <c r="C4080" s="380"/>
      <c r="D4080" s="380"/>
      <c r="E4080" s="380"/>
      <c r="F4080" s="380"/>
      <c r="G4080" s="380"/>
      <c r="H4080" s="380"/>
    </row>
    <row r="4081" spans="1:8">
      <c r="A4081" s="380"/>
      <c r="B4081" s="380"/>
      <c r="C4081" s="380"/>
      <c r="D4081" s="380"/>
      <c r="E4081" s="380"/>
      <c r="F4081" s="380"/>
      <c r="G4081" s="380"/>
      <c r="H4081" s="380"/>
    </row>
    <row r="4082" spans="1:8">
      <c r="A4082" s="380"/>
      <c r="B4082" s="380"/>
      <c r="C4082" s="380"/>
      <c r="D4082" s="380"/>
      <c r="E4082" s="380"/>
      <c r="F4082" s="380"/>
      <c r="G4082" s="380"/>
      <c r="H4082" s="380"/>
    </row>
    <row r="4083" spans="1:8">
      <c r="A4083" s="380"/>
      <c r="B4083" s="380"/>
      <c r="C4083" s="380"/>
      <c r="D4083" s="380"/>
      <c r="E4083" s="380"/>
      <c r="F4083" s="380"/>
      <c r="G4083" s="380"/>
      <c r="H4083" s="380"/>
    </row>
    <row r="4084" spans="1:8">
      <c r="A4084" s="380"/>
      <c r="B4084" s="380"/>
      <c r="C4084" s="380"/>
      <c r="D4084" s="380"/>
      <c r="E4084" s="380"/>
      <c r="F4084" s="380"/>
      <c r="G4084" s="380"/>
      <c r="H4084" s="380"/>
    </row>
    <row r="4085" spans="1:8">
      <c r="A4085" s="380"/>
      <c r="B4085" s="380"/>
      <c r="C4085" s="380"/>
      <c r="D4085" s="380"/>
      <c r="E4085" s="380"/>
      <c r="F4085" s="380"/>
      <c r="G4085" s="380"/>
      <c r="H4085" s="380"/>
    </row>
    <row r="4086" spans="1:8">
      <c r="A4086" s="380"/>
      <c r="B4086" s="380"/>
      <c r="C4086" s="380"/>
      <c r="D4086" s="380"/>
      <c r="E4086" s="380"/>
      <c r="F4086" s="380"/>
      <c r="G4086" s="380"/>
      <c r="H4086" s="380"/>
    </row>
    <row r="4087" spans="1:8">
      <c r="A4087" s="380"/>
      <c r="B4087" s="380"/>
      <c r="C4087" s="380"/>
      <c r="D4087" s="380"/>
      <c r="E4087" s="380"/>
      <c r="F4087" s="380"/>
      <c r="G4087" s="380"/>
      <c r="H4087" s="380"/>
    </row>
    <row r="4088" spans="1:8">
      <c r="A4088" s="380"/>
      <c r="B4088" s="380"/>
      <c r="C4088" s="380"/>
      <c r="D4088" s="380"/>
      <c r="E4088" s="380"/>
      <c r="F4088" s="380"/>
      <c r="G4088" s="380"/>
      <c r="H4088" s="380"/>
    </row>
    <row r="4089" spans="1:8">
      <c r="A4089" s="380"/>
      <c r="B4089" s="380"/>
      <c r="C4089" s="380"/>
      <c r="D4089" s="380"/>
      <c r="E4089" s="380"/>
      <c r="F4089" s="380"/>
      <c r="G4089" s="380"/>
      <c r="H4089" s="380"/>
    </row>
    <row r="4090" spans="1:8">
      <c r="A4090" s="380"/>
      <c r="B4090" s="380"/>
      <c r="C4090" s="380"/>
      <c r="D4090" s="380"/>
      <c r="E4090" s="380"/>
      <c r="F4090" s="380"/>
      <c r="G4090" s="380"/>
      <c r="H4090" s="380"/>
    </row>
    <row r="4091" spans="1:8">
      <c r="A4091" s="380"/>
      <c r="B4091" s="380"/>
      <c r="C4091" s="380"/>
      <c r="D4091" s="380"/>
      <c r="E4091" s="380"/>
      <c r="F4091" s="380"/>
      <c r="G4091" s="380"/>
      <c r="H4091" s="380"/>
    </row>
    <row r="4092" spans="1:8">
      <c r="A4092" s="380"/>
      <c r="B4092" s="380"/>
      <c r="C4092" s="380"/>
      <c r="D4092" s="380"/>
      <c r="E4092" s="380"/>
      <c r="F4092" s="380"/>
      <c r="G4092" s="380"/>
      <c r="H4092" s="380"/>
    </row>
    <row r="4093" spans="1:8">
      <c r="A4093" s="380"/>
      <c r="B4093" s="380"/>
      <c r="C4093" s="380"/>
      <c r="D4093" s="380"/>
      <c r="E4093" s="380"/>
      <c r="F4093" s="380"/>
      <c r="G4093" s="380"/>
      <c r="H4093" s="380"/>
    </row>
    <row r="4094" spans="1:8">
      <c r="A4094" s="380"/>
      <c r="B4094" s="380"/>
      <c r="C4094" s="380"/>
      <c r="D4094" s="380"/>
      <c r="E4094" s="380"/>
      <c r="F4094" s="380"/>
      <c r="G4094" s="380"/>
      <c r="H4094" s="380"/>
    </row>
    <row r="4095" spans="1:8">
      <c r="A4095" s="380"/>
      <c r="B4095" s="380"/>
      <c r="C4095" s="380"/>
      <c r="D4095" s="380"/>
      <c r="E4095" s="380"/>
      <c r="F4095" s="380"/>
      <c r="G4095" s="380"/>
      <c r="H4095" s="380"/>
    </row>
    <row r="4096" spans="1:8">
      <c r="A4096" s="380"/>
      <c r="B4096" s="380"/>
      <c r="C4096" s="380"/>
      <c r="D4096" s="380"/>
      <c r="E4096" s="380"/>
      <c r="F4096" s="380"/>
      <c r="G4096" s="380"/>
      <c r="H4096" s="380"/>
    </row>
    <row r="4097" spans="1:8">
      <c r="A4097" s="380"/>
      <c r="B4097" s="380"/>
      <c r="C4097" s="380"/>
      <c r="D4097" s="380"/>
      <c r="E4097" s="380"/>
      <c r="F4097" s="380"/>
      <c r="G4097" s="380"/>
      <c r="H4097" s="380"/>
    </row>
    <row r="4098" spans="1:8">
      <c r="A4098" s="380"/>
      <c r="B4098" s="380"/>
      <c r="C4098" s="380"/>
      <c r="D4098" s="380"/>
      <c r="E4098" s="380"/>
      <c r="F4098" s="380"/>
      <c r="G4098" s="380"/>
      <c r="H4098" s="380"/>
    </row>
    <row r="4099" spans="1:8">
      <c r="A4099" s="380"/>
      <c r="B4099" s="380"/>
      <c r="C4099" s="380"/>
      <c r="D4099" s="380"/>
      <c r="E4099" s="380"/>
      <c r="F4099" s="380"/>
      <c r="G4099" s="380"/>
      <c r="H4099" s="380"/>
    </row>
    <row r="4100" spans="1:8">
      <c r="A4100" s="380"/>
      <c r="B4100" s="380"/>
      <c r="C4100" s="380"/>
      <c r="D4100" s="380"/>
      <c r="E4100" s="380"/>
      <c r="F4100" s="380"/>
      <c r="G4100" s="380"/>
      <c r="H4100" s="380"/>
    </row>
    <row r="4101" spans="1:8">
      <c r="A4101" s="380"/>
      <c r="B4101" s="380"/>
      <c r="C4101" s="380"/>
      <c r="D4101" s="380"/>
      <c r="E4101" s="380"/>
      <c r="F4101" s="380"/>
      <c r="G4101" s="380"/>
      <c r="H4101" s="380"/>
    </row>
    <row r="4102" spans="1:8">
      <c r="A4102" s="380"/>
      <c r="B4102" s="380"/>
      <c r="C4102" s="380"/>
      <c r="D4102" s="380"/>
      <c r="E4102" s="380"/>
      <c r="F4102" s="380"/>
      <c r="G4102" s="380"/>
      <c r="H4102" s="380"/>
    </row>
    <row r="4103" spans="1:8">
      <c r="A4103" s="380"/>
      <c r="B4103" s="380"/>
      <c r="C4103" s="380"/>
      <c r="D4103" s="380"/>
      <c r="E4103" s="380"/>
      <c r="F4103" s="380"/>
      <c r="G4103" s="380"/>
      <c r="H4103" s="380"/>
    </row>
    <row r="4104" spans="1:8">
      <c r="A4104" s="380"/>
      <c r="B4104" s="380"/>
      <c r="C4104" s="380"/>
      <c r="D4104" s="380"/>
      <c r="E4104" s="380"/>
      <c r="F4104" s="380"/>
      <c r="G4104" s="380"/>
      <c r="H4104" s="380"/>
    </row>
    <row r="4105" spans="1:8">
      <c r="A4105" s="380"/>
      <c r="B4105" s="380"/>
      <c r="C4105" s="380"/>
      <c r="D4105" s="380"/>
      <c r="E4105" s="380"/>
      <c r="F4105" s="380"/>
      <c r="G4105" s="380"/>
      <c r="H4105" s="380"/>
    </row>
    <row r="4106" spans="1:8">
      <c r="A4106" s="380"/>
      <c r="B4106" s="380"/>
      <c r="C4106" s="380"/>
      <c r="D4106" s="380"/>
      <c r="E4106" s="380"/>
      <c r="F4106" s="380"/>
      <c r="G4106" s="380"/>
      <c r="H4106" s="380"/>
    </row>
    <row r="4107" spans="1:8">
      <c r="A4107" s="380"/>
      <c r="B4107" s="380"/>
      <c r="C4107" s="380"/>
      <c r="D4107" s="380"/>
      <c r="E4107" s="380"/>
      <c r="F4107" s="380"/>
      <c r="G4107" s="380"/>
      <c r="H4107" s="380"/>
    </row>
    <row r="4108" spans="1:8">
      <c r="A4108" s="380"/>
      <c r="B4108" s="380"/>
      <c r="C4108" s="380"/>
      <c r="D4108" s="380"/>
      <c r="E4108" s="380"/>
      <c r="F4108" s="380"/>
      <c r="G4108" s="380"/>
      <c r="H4108" s="380"/>
    </row>
    <row r="4109" spans="1:8">
      <c r="A4109" s="380"/>
      <c r="B4109" s="380"/>
      <c r="C4109" s="380"/>
      <c r="D4109" s="380"/>
      <c r="E4109" s="380"/>
      <c r="F4109" s="380"/>
      <c r="G4109" s="380"/>
      <c r="H4109" s="380"/>
    </row>
    <row r="4110" spans="1:8">
      <c r="A4110" s="380"/>
      <c r="B4110" s="380"/>
      <c r="C4110" s="380"/>
      <c r="D4110" s="380"/>
      <c r="E4110" s="380"/>
      <c r="F4110" s="380"/>
      <c r="G4110" s="380"/>
      <c r="H4110" s="380"/>
    </row>
    <row r="4111" spans="1:8">
      <c r="A4111" s="380"/>
      <c r="B4111" s="380"/>
      <c r="C4111" s="380"/>
      <c r="D4111" s="380"/>
      <c r="E4111" s="380"/>
      <c r="F4111" s="380"/>
      <c r="G4111" s="380"/>
      <c r="H4111" s="380"/>
    </row>
    <row r="4112" spans="1:8">
      <c r="A4112" s="380"/>
      <c r="B4112" s="380"/>
      <c r="C4112" s="380"/>
      <c r="D4112" s="380"/>
      <c r="E4112" s="380"/>
      <c r="F4112" s="380"/>
      <c r="G4112" s="380"/>
      <c r="H4112" s="380"/>
    </row>
    <row r="4113" spans="1:8">
      <c r="A4113" s="380"/>
      <c r="B4113" s="380"/>
      <c r="C4113" s="380"/>
      <c r="D4113" s="380"/>
      <c r="E4113" s="380"/>
      <c r="F4113" s="380"/>
      <c r="G4113" s="380"/>
      <c r="H4113" s="380"/>
    </row>
    <row r="4114" spans="1:8">
      <c r="A4114" s="380"/>
      <c r="B4114" s="380"/>
      <c r="C4114" s="380"/>
      <c r="D4114" s="380"/>
      <c r="E4114" s="380"/>
      <c r="F4114" s="380"/>
      <c r="G4114" s="380"/>
      <c r="H4114" s="380"/>
    </row>
    <row r="4115" spans="1:8">
      <c r="A4115" s="380"/>
      <c r="B4115" s="380"/>
      <c r="C4115" s="380"/>
      <c r="D4115" s="380"/>
      <c r="E4115" s="380"/>
      <c r="F4115" s="380"/>
      <c r="G4115" s="380"/>
      <c r="H4115" s="380"/>
    </row>
    <row r="4116" spans="1:8">
      <c r="A4116" s="380"/>
      <c r="B4116" s="380"/>
      <c r="C4116" s="380"/>
      <c r="D4116" s="380"/>
      <c r="E4116" s="380"/>
      <c r="F4116" s="380"/>
      <c r="G4116" s="380"/>
      <c r="H4116" s="380"/>
    </row>
    <row r="4117" spans="1:8">
      <c r="A4117" s="380"/>
      <c r="B4117" s="380"/>
      <c r="C4117" s="380"/>
      <c r="D4117" s="380"/>
      <c r="E4117" s="380"/>
      <c r="F4117" s="380"/>
      <c r="G4117" s="380"/>
      <c r="H4117" s="380"/>
    </row>
    <row r="4118" spans="1:8">
      <c r="A4118" s="380"/>
      <c r="B4118" s="380"/>
      <c r="C4118" s="380"/>
      <c r="D4118" s="380"/>
      <c r="E4118" s="380"/>
      <c r="F4118" s="380"/>
      <c r="G4118" s="380"/>
      <c r="H4118" s="380"/>
    </row>
    <row r="4119" spans="1:8">
      <c r="A4119" s="380"/>
      <c r="B4119" s="380"/>
      <c r="C4119" s="380"/>
      <c r="D4119" s="380"/>
      <c r="E4119" s="380"/>
      <c r="F4119" s="380"/>
      <c r="G4119" s="380"/>
      <c r="H4119" s="380"/>
    </row>
    <row r="4120" spans="1:8">
      <c r="A4120" s="380"/>
      <c r="B4120" s="380"/>
      <c r="C4120" s="380"/>
      <c r="D4120" s="380"/>
      <c r="E4120" s="380"/>
      <c r="F4120" s="380"/>
      <c r="G4120" s="380"/>
      <c r="H4120" s="380"/>
    </row>
    <row r="4121" spans="1:8">
      <c r="A4121" s="380"/>
      <c r="B4121" s="380"/>
      <c r="C4121" s="380"/>
      <c r="D4121" s="380"/>
      <c r="E4121" s="380"/>
      <c r="F4121" s="380"/>
      <c r="G4121" s="380"/>
      <c r="H4121" s="380"/>
    </row>
    <row r="4122" spans="1:8">
      <c r="A4122" s="380"/>
      <c r="B4122" s="380"/>
      <c r="C4122" s="380"/>
      <c r="D4122" s="380"/>
      <c r="E4122" s="380"/>
      <c r="F4122" s="380"/>
      <c r="G4122" s="380"/>
      <c r="H4122" s="380"/>
    </row>
    <row r="4123" spans="1:8">
      <c r="A4123" s="380"/>
      <c r="B4123" s="380"/>
      <c r="C4123" s="380"/>
      <c r="D4123" s="380"/>
      <c r="E4123" s="380"/>
      <c r="F4123" s="380"/>
      <c r="G4123" s="380"/>
      <c r="H4123" s="380"/>
    </row>
    <row r="4124" spans="1:8">
      <c r="A4124" s="380"/>
      <c r="B4124" s="380"/>
      <c r="C4124" s="380"/>
      <c r="D4124" s="380"/>
      <c r="E4124" s="380"/>
      <c r="F4124" s="380"/>
      <c r="G4124" s="380"/>
      <c r="H4124" s="380"/>
    </row>
    <row r="4125" spans="1:8">
      <c r="A4125" s="380"/>
      <c r="B4125" s="380"/>
      <c r="C4125" s="380"/>
      <c r="D4125" s="380"/>
      <c r="E4125" s="380"/>
      <c r="F4125" s="380"/>
      <c r="G4125" s="380"/>
      <c r="H4125" s="380"/>
    </row>
    <row r="4126" spans="1:8">
      <c r="A4126" s="380"/>
      <c r="B4126" s="380"/>
      <c r="C4126" s="380"/>
      <c r="D4126" s="380"/>
      <c r="E4126" s="380"/>
      <c r="F4126" s="380"/>
      <c r="G4126" s="380"/>
      <c r="H4126" s="380"/>
    </row>
    <row r="4127" spans="1:8">
      <c r="A4127" s="380"/>
      <c r="B4127" s="380"/>
      <c r="C4127" s="380"/>
      <c r="D4127" s="380"/>
      <c r="E4127" s="380"/>
      <c r="F4127" s="380"/>
      <c r="G4127" s="380"/>
      <c r="H4127" s="380"/>
    </row>
    <row r="4128" spans="1:8">
      <c r="A4128" s="380"/>
      <c r="B4128" s="380"/>
      <c r="C4128" s="380"/>
      <c r="D4128" s="380"/>
      <c r="E4128" s="380"/>
      <c r="F4128" s="380"/>
      <c r="G4128" s="380"/>
      <c r="H4128" s="380"/>
    </row>
    <row r="4129" spans="1:8">
      <c r="A4129" s="380"/>
      <c r="B4129" s="380"/>
      <c r="C4129" s="380"/>
      <c r="D4129" s="380"/>
      <c r="E4129" s="380"/>
      <c r="F4129" s="380"/>
      <c r="G4129" s="380"/>
      <c r="H4129" s="380"/>
    </row>
    <row r="4130" spans="1:8">
      <c r="A4130" s="380"/>
      <c r="B4130" s="380"/>
      <c r="C4130" s="380"/>
      <c r="D4130" s="380"/>
      <c r="E4130" s="380"/>
      <c r="F4130" s="380"/>
      <c r="G4130" s="380"/>
      <c r="H4130" s="380"/>
    </row>
    <row r="4131" spans="1:8">
      <c r="A4131" s="380"/>
      <c r="B4131" s="380"/>
      <c r="C4131" s="380"/>
      <c r="D4131" s="380"/>
      <c r="E4131" s="380"/>
      <c r="F4131" s="380"/>
      <c r="G4131" s="380"/>
      <c r="H4131" s="380"/>
    </row>
    <row r="4132" spans="1:8">
      <c r="A4132" s="380"/>
      <c r="B4132" s="380"/>
      <c r="C4132" s="380"/>
      <c r="D4132" s="380"/>
      <c r="E4132" s="380"/>
      <c r="F4132" s="380"/>
      <c r="G4132" s="380"/>
      <c r="H4132" s="380"/>
    </row>
    <row r="4133" spans="1:8">
      <c r="A4133" s="380"/>
      <c r="B4133" s="380"/>
      <c r="C4133" s="380"/>
      <c r="D4133" s="380"/>
      <c r="E4133" s="380"/>
      <c r="F4133" s="380"/>
      <c r="G4133" s="380"/>
      <c r="H4133" s="380"/>
    </row>
    <row r="4134" spans="1:8">
      <c r="A4134" s="380"/>
      <c r="B4134" s="380"/>
      <c r="C4134" s="380"/>
      <c r="D4134" s="380"/>
      <c r="E4134" s="380"/>
      <c r="F4134" s="380"/>
      <c r="G4134" s="380"/>
      <c r="H4134" s="380"/>
    </row>
    <row r="4135" spans="1:8">
      <c r="A4135" s="380"/>
      <c r="B4135" s="380"/>
      <c r="C4135" s="380"/>
      <c r="D4135" s="380"/>
      <c r="E4135" s="380"/>
      <c r="F4135" s="380"/>
      <c r="G4135" s="380"/>
      <c r="H4135" s="380"/>
    </row>
    <row r="4136" spans="1:8">
      <c r="A4136" s="380"/>
      <c r="B4136" s="380"/>
      <c r="C4136" s="380"/>
      <c r="D4136" s="380"/>
      <c r="E4136" s="380"/>
      <c r="F4136" s="380"/>
      <c r="G4136" s="380"/>
      <c r="H4136" s="380"/>
    </row>
    <row r="4137" spans="1:8">
      <c r="A4137" s="380"/>
      <c r="B4137" s="380"/>
      <c r="C4137" s="380"/>
      <c r="D4137" s="380"/>
      <c r="E4137" s="380"/>
      <c r="F4137" s="380"/>
      <c r="G4137" s="380"/>
      <c r="H4137" s="380"/>
    </row>
    <row r="4138" spans="1:8">
      <c r="A4138" s="380"/>
      <c r="B4138" s="380"/>
      <c r="C4138" s="380"/>
      <c r="D4138" s="380"/>
      <c r="E4138" s="380"/>
      <c r="F4138" s="380"/>
      <c r="G4138" s="380"/>
      <c r="H4138" s="380"/>
    </row>
    <row r="4139" spans="1:8">
      <c r="A4139" s="380"/>
      <c r="B4139" s="380"/>
      <c r="C4139" s="380"/>
      <c r="D4139" s="380"/>
      <c r="E4139" s="380"/>
      <c r="F4139" s="380"/>
      <c r="G4139" s="380"/>
      <c r="H4139" s="380"/>
    </row>
    <row r="4140" spans="1:8">
      <c r="A4140" s="380"/>
      <c r="B4140" s="380"/>
      <c r="C4140" s="380"/>
      <c r="D4140" s="380"/>
      <c r="E4140" s="380"/>
      <c r="F4140" s="380"/>
      <c r="G4140" s="380"/>
      <c r="H4140" s="380"/>
    </row>
    <row r="4141" spans="1:8">
      <c r="A4141" s="380"/>
      <c r="B4141" s="380"/>
      <c r="C4141" s="380"/>
      <c r="D4141" s="380"/>
      <c r="E4141" s="380"/>
      <c r="F4141" s="380"/>
      <c r="G4141" s="380"/>
      <c r="H4141" s="380"/>
    </row>
    <row r="4142" spans="1:8">
      <c r="A4142" s="380"/>
      <c r="B4142" s="380"/>
      <c r="C4142" s="380"/>
      <c r="D4142" s="380"/>
      <c r="E4142" s="380"/>
      <c r="F4142" s="380"/>
      <c r="G4142" s="380"/>
      <c r="H4142" s="380"/>
    </row>
    <row r="4143" spans="1:8">
      <c r="A4143" s="380"/>
      <c r="B4143" s="380"/>
      <c r="C4143" s="380"/>
      <c r="D4143" s="380"/>
      <c r="E4143" s="380"/>
      <c r="F4143" s="380"/>
      <c r="G4143" s="380"/>
      <c r="H4143" s="380"/>
    </row>
    <row r="4144" spans="1:8">
      <c r="A4144" s="380"/>
      <c r="B4144" s="380"/>
      <c r="C4144" s="380"/>
      <c r="D4144" s="380"/>
      <c r="E4144" s="380"/>
      <c r="F4144" s="380"/>
      <c r="G4144" s="380"/>
      <c r="H4144" s="380"/>
    </row>
    <row r="4145" spans="1:8">
      <c r="A4145" s="380"/>
      <c r="B4145" s="380"/>
      <c r="C4145" s="380"/>
      <c r="D4145" s="380"/>
      <c r="E4145" s="380"/>
      <c r="F4145" s="380"/>
      <c r="G4145" s="380"/>
      <c r="H4145" s="380"/>
    </row>
    <row r="4146" spans="1:8">
      <c r="A4146" s="380"/>
      <c r="B4146" s="380"/>
      <c r="C4146" s="380"/>
      <c r="D4146" s="380"/>
      <c r="E4146" s="380"/>
      <c r="F4146" s="380"/>
      <c r="G4146" s="380"/>
      <c r="H4146" s="380"/>
    </row>
    <row r="4147" spans="1:8">
      <c r="A4147" s="380"/>
      <c r="B4147" s="380"/>
      <c r="C4147" s="380"/>
      <c r="D4147" s="380"/>
      <c r="E4147" s="380"/>
      <c r="F4147" s="380"/>
      <c r="G4147" s="380"/>
      <c r="H4147" s="380"/>
    </row>
    <row r="4148" spans="1:8">
      <c r="A4148" s="380"/>
      <c r="B4148" s="380"/>
      <c r="C4148" s="380"/>
      <c r="D4148" s="380"/>
      <c r="E4148" s="380"/>
      <c r="F4148" s="380"/>
      <c r="G4148" s="380"/>
      <c r="H4148" s="380"/>
    </row>
    <row r="4149" spans="1:8">
      <c r="A4149" s="380"/>
      <c r="B4149" s="380"/>
      <c r="C4149" s="380"/>
      <c r="D4149" s="380"/>
      <c r="E4149" s="380"/>
      <c r="F4149" s="380"/>
      <c r="G4149" s="380"/>
      <c r="H4149" s="380"/>
    </row>
    <row r="4150" spans="1:8">
      <c r="A4150" s="380"/>
      <c r="B4150" s="380"/>
      <c r="C4150" s="380"/>
      <c r="D4150" s="380"/>
      <c r="E4150" s="380"/>
      <c r="F4150" s="380"/>
      <c r="G4150" s="380"/>
      <c r="H4150" s="380"/>
    </row>
    <row r="4151" spans="1:8">
      <c r="A4151" s="380"/>
      <c r="B4151" s="380"/>
      <c r="C4151" s="380"/>
      <c r="D4151" s="380"/>
      <c r="E4151" s="380"/>
      <c r="F4151" s="380"/>
      <c r="G4151" s="380"/>
      <c r="H4151" s="380"/>
    </row>
    <row r="4152" spans="1:8">
      <c r="A4152" s="380"/>
      <c r="B4152" s="380"/>
      <c r="C4152" s="380"/>
      <c r="D4152" s="380"/>
      <c r="E4152" s="380"/>
      <c r="F4152" s="380"/>
      <c r="G4152" s="380"/>
      <c r="H4152" s="380"/>
    </row>
    <row r="4153" spans="1:8">
      <c r="A4153" s="380"/>
      <c r="B4153" s="380"/>
      <c r="C4153" s="380"/>
      <c r="D4153" s="380"/>
      <c r="E4153" s="380"/>
      <c r="F4153" s="380"/>
      <c r="G4153" s="380"/>
      <c r="H4153" s="380"/>
    </row>
    <row r="4154" spans="1:8">
      <c r="A4154" s="380"/>
      <c r="B4154" s="380"/>
      <c r="C4154" s="380"/>
      <c r="D4154" s="380"/>
      <c r="E4154" s="380"/>
      <c r="F4154" s="380"/>
      <c r="G4154" s="380"/>
      <c r="H4154" s="380"/>
    </row>
    <row r="4155" spans="1:8">
      <c r="A4155" s="380"/>
      <c r="B4155" s="380"/>
      <c r="C4155" s="380"/>
      <c r="D4155" s="380"/>
      <c r="E4155" s="380"/>
      <c r="F4155" s="380"/>
      <c r="G4155" s="380"/>
      <c r="H4155" s="380"/>
    </row>
    <row r="4156" spans="1:8">
      <c r="A4156" s="380"/>
      <c r="B4156" s="380"/>
      <c r="C4156" s="380"/>
      <c r="D4156" s="380"/>
      <c r="E4156" s="380"/>
      <c r="F4156" s="380"/>
      <c r="G4156" s="380"/>
      <c r="H4156" s="380"/>
    </row>
    <row r="4157" spans="1:8">
      <c r="A4157" s="380"/>
      <c r="B4157" s="380"/>
      <c r="C4157" s="380"/>
      <c r="D4157" s="380"/>
      <c r="E4157" s="380"/>
      <c r="F4157" s="380"/>
      <c r="G4157" s="380"/>
      <c r="H4157" s="380"/>
    </row>
    <row r="4158" spans="1:8">
      <c r="A4158" s="380"/>
      <c r="B4158" s="380"/>
      <c r="C4158" s="380"/>
      <c r="D4158" s="380"/>
      <c r="E4158" s="380"/>
      <c r="F4158" s="380"/>
      <c r="G4158" s="380"/>
      <c r="H4158" s="380"/>
    </row>
    <row r="4159" spans="1:8">
      <c r="A4159" s="380"/>
      <c r="B4159" s="380"/>
      <c r="C4159" s="380"/>
      <c r="D4159" s="380"/>
      <c r="E4159" s="380"/>
      <c r="F4159" s="380"/>
      <c r="G4159" s="380"/>
      <c r="H4159" s="380"/>
    </row>
    <row r="4160" spans="1:8">
      <c r="A4160" s="380"/>
      <c r="B4160" s="380"/>
      <c r="C4160" s="380"/>
      <c r="D4160" s="380"/>
      <c r="E4160" s="380"/>
      <c r="F4160" s="380"/>
      <c r="G4160" s="380"/>
      <c r="H4160" s="380"/>
    </row>
    <row r="4161" spans="1:8">
      <c r="A4161" s="380"/>
      <c r="B4161" s="380"/>
      <c r="C4161" s="380"/>
      <c r="D4161" s="380"/>
      <c r="E4161" s="380"/>
      <c r="F4161" s="380"/>
      <c r="G4161" s="380"/>
      <c r="H4161" s="380"/>
    </row>
    <row r="4162" spans="1:8">
      <c r="A4162" s="380"/>
      <c r="B4162" s="380"/>
      <c r="C4162" s="380"/>
      <c r="D4162" s="380"/>
      <c r="E4162" s="380"/>
      <c r="F4162" s="380"/>
      <c r="G4162" s="380"/>
      <c r="H4162" s="380"/>
    </row>
    <row r="4163" spans="1:8">
      <c r="A4163" s="380"/>
      <c r="B4163" s="380"/>
      <c r="C4163" s="380"/>
      <c r="D4163" s="380"/>
      <c r="E4163" s="380"/>
      <c r="F4163" s="380"/>
      <c r="G4163" s="380"/>
      <c r="H4163" s="380"/>
    </row>
    <row r="4164" spans="1:8">
      <c r="A4164" s="380"/>
      <c r="B4164" s="380"/>
      <c r="C4164" s="380"/>
      <c r="D4164" s="380"/>
      <c r="E4164" s="380"/>
      <c r="F4164" s="380"/>
      <c r="G4164" s="380"/>
      <c r="H4164" s="380"/>
    </row>
    <row r="4165" spans="1:8">
      <c r="A4165" s="380"/>
      <c r="B4165" s="380"/>
      <c r="C4165" s="380"/>
      <c r="D4165" s="380"/>
      <c r="E4165" s="380"/>
      <c r="F4165" s="380"/>
      <c r="G4165" s="380"/>
      <c r="H4165" s="380"/>
    </row>
    <row r="4166" spans="1:8">
      <c r="A4166" s="380"/>
      <c r="B4166" s="380"/>
      <c r="C4166" s="380"/>
      <c r="D4166" s="380"/>
      <c r="E4166" s="380"/>
      <c r="F4166" s="380"/>
      <c r="G4166" s="380"/>
      <c r="H4166" s="380"/>
    </row>
    <row r="4167" spans="1:8">
      <c r="A4167" s="380"/>
      <c r="B4167" s="380"/>
      <c r="C4167" s="380"/>
      <c r="D4167" s="380"/>
      <c r="E4167" s="380"/>
      <c r="F4167" s="380"/>
      <c r="G4167" s="380"/>
      <c r="H4167" s="380"/>
    </row>
    <row r="4168" spans="1:8">
      <c r="A4168" s="380"/>
      <c r="B4168" s="380"/>
      <c r="C4168" s="380"/>
      <c r="D4168" s="380"/>
      <c r="E4168" s="380"/>
      <c r="F4168" s="380"/>
      <c r="G4168" s="380"/>
      <c r="H4168" s="380"/>
    </row>
    <row r="4169" spans="1:8">
      <c r="A4169" s="380"/>
      <c r="B4169" s="380"/>
      <c r="C4169" s="380"/>
      <c r="D4169" s="380"/>
      <c r="E4169" s="380"/>
      <c r="F4169" s="380"/>
      <c r="G4169" s="380"/>
      <c r="H4169" s="380"/>
    </row>
    <row r="4170" spans="1:8">
      <c r="A4170" s="380"/>
      <c r="B4170" s="380"/>
      <c r="C4170" s="380"/>
      <c r="D4170" s="380"/>
      <c r="E4170" s="380"/>
      <c r="F4170" s="380"/>
      <c r="G4170" s="380"/>
      <c r="H4170" s="380"/>
    </row>
    <row r="4171" spans="1:8">
      <c r="A4171" s="380"/>
      <c r="B4171" s="380"/>
      <c r="C4171" s="380"/>
      <c r="D4171" s="380"/>
      <c r="E4171" s="380"/>
      <c r="F4171" s="380"/>
      <c r="G4171" s="380"/>
      <c r="H4171" s="380"/>
    </row>
    <row r="4172" spans="1:8">
      <c r="A4172" s="380"/>
      <c r="B4172" s="380"/>
      <c r="C4172" s="380"/>
      <c r="D4172" s="380"/>
      <c r="E4172" s="380"/>
      <c r="F4172" s="380"/>
      <c r="G4172" s="380"/>
      <c r="H4172" s="380"/>
    </row>
    <row r="4173" spans="1:8">
      <c r="A4173" s="380"/>
      <c r="B4173" s="380"/>
      <c r="C4173" s="380"/>
      <c r="D4173" s="380"/>
      <c r="E4173" s="380"/>
      <c r="F4173" s="380"/>
      <c r="G4173" s="380"/>
      <c r="H4173" s="380"/>
    </row>
    <row r="4174" spans="1:8">
      <c r="A4174" s="380"/>
      <c r="B4174" s="380"/>
      <c r="C4174" s="380"/>
      <c r="D4174" s="380"/>
      <c r="E4174" s="380"/>
      <c r="F4174" s="380"/>
      <c r="G4174" s="380"/>
      <c r="H4174" s="380"/>
    </row>
    <row r="4175" spans="1:8">
      <c r="A4175" s="380"/>
      <c r="B4175" s="380"/>
      <c r="C4175" s="380"/>
      <c r="D4175" s="380"/>
      <c r="E4175" s="380"/>
      <c r="F4175" s="380"/>
      <c r="G4175" s="380"/>
      <c r="H4175" s="380"/>
    </row>
    <row r="4176" spans="1:8">
      <c r="A4176" s="380"/>
      <c r="B4176" s="380"/>
      <c r="C4176" s="380"/>
      <c r="D4176" s="380"/>
      <c r="E4176" s="380"/>
      <c r="F4176" s="380"/>
      <c r="G4176" s="380"/>
      <c r="H4176" s="380"/>
    </row>
    <row r="4177" spans="1:8">
      <c r="A4177" s="380"/>
      <c r="B4177" s="380"/>
      <c r="C4177" s="380"/>
      <c r="D4177" s="380"/>
      <c r="E4177" s="380"/>
      <c r="F4177" s="380"/>
      <c r="G4177" s="380"/>
      <c r="H4177" s="380"/>
    </row>
    <row r="4178" spans="1:8">
      <c r="A4178" s="380"/>
      <c r="B4178" s="380"/>
      <c r="C4178" s="380"/>
      <c r="D4178" s="380"/>
      <c r="E4178" s="380"/>
      <c r="F4178" s="380"/>
      <c r="G4178" s="380"/>
      <c r="H4178" s="380"/>
    </row>
    <row r="4179" spans="1:8">
      <c r="A4179" s="380"/>
      <c r="B4179" s="380"/>
      <c r="C4179" s="380"/>
      <c r="D4179" s="380"/>
      <c r="E4179" s="380"/>
      <c r="F4179" s="380"/>
      <c r="G4179" s="380"/>
      <c r="H4179" s="380"/>
    </row>
    <row r="4180" spans="1:8">
      <c r="A4180" s="380"/>
      <c r="B4180" s="380"/>
      <c r="C4180" s="380"/>
      <c r="D4180" s="380"/>
      <c r="E4180" s="380"/>
      <c r="F4180" s="380"/>
      <c r="G4180" s="380"/>
      <c r="H4180" s="380"/>
    </row>
    <row r="4181" spans="1:8">
      <c r="A4181" s="380"/>
      <c r="B4181" s="380"/>
      <c r="C4181" s="380"/>
      <c r="D4181" s="380"/>
      <c r="E4181" s="380"/>
      <c r="F4181" s="380"/>
      <c r="G4181" s="380"/>
      <c r="H4181" s="380"/>
    </row>
    <row r="4182" spans="1:8">
      <c r="A4182" s="380"/>
      <c r="B4182" s="380"/>
      <c r="C4182" s="380"/>
      <c r="D4182" s="380"/>
      <c r="E4182" s="380"/>
      <c r="F4182" s="380"/>
      <c r="G4182" s="380"/>
      <c r="H4182" s="380"/>
    </row>
    <row r="4183" spans="1:8">
      <c r="A4183" s="380"/>
      <c r="B4183" s="380"/>
      <c r="C4183" s="380"/>
      <c r="D4183" s="380"/>
      <c r="E4183" s="380"/>
      <c r="F4183" s="380"/>
      <c r="G4183" s="380"/>
      <c r="H4183" s="380"/>
    </row>
    <row r="4184" spans="1:8">
      <c r="A4184" s="380"/>
      <c r="B4184" s="380"/>
      <c r="C4184" s="380"/>
      <c r="D4184" s="380"/>
      <c r="E4184" s="380"/>
      <c r="F4184" s="380"/>
      <c r="G4184" s="380"/>
      <c r="H4184" s="380"/>
    </row>
    <row r="4185" spans="1:8">
      <c r="A4185" s="380"/>
      <c r="B4185" s="380"/>
      <c r="C4185" s="380"/>
      <c r="D4185" s="380"/>
      <c r="E4185" s="380"/>
      <c r="F4185" s="380"/>
      <c r="G4185" s="380"/>
      <c r="H4185" s="380"/>
    </row>
    <row r="4186" spans="1:8">
      <c r="A4186" s="380"/>
      <c r="B4186" s="380"/>
      <c r="C4186" s="380"/>
      <c r="D4186" s="380"/>
      <c r="E4186" s="380"/>
      <c r="F4186" s="380"/>
      <c r="G4186" s="380"/>
      <c r="H4186" s="380"/>
    </row>
    <row r="4187" spans="1:8">
      <c r="A4187" s="380"/>
      <c r="B4187" s="380"/>
      <c r="C4187" s="380"/>
      <c r="D4187" s="380"/>
      <c r="E4187" s="380"/>
      <c r="F4187" s="380"/>
      <c r="G4187" s="380"/>
      <c r="H4187" s="380"/>
    </row>
    <row r="4188" spans="1:8">
      <c r="A4188" s="380"/>
      <c r="B4188" s="380"/>
      <c r="C4188" s="380"/>
      <c r="D4188" s="380"/>
      <c r="E4188" s="380"/>
      <c r="F4188" s="380"/>
      <c r="G4188" s="380"/>
      <c r="H4188" s="380"/>
    </row>
    <row r="4189" spans="1:8">
      <c r="A4189" s="380"/>
      <c r="B4189" s="380"/>
      <c r="C4189" s="380"/>
      <c r="D4189" s="380"/>
      <c r="E4189" s="380"/>
      <c r="F4189" s="380"/>
      <c r="G4189" s="380"/>
      <c r="H4189" s="380"/>
    </row>
    <row r="4190" spans="1:8">
      <c r="A4190" s="380"/>
      <c r="B4190" s="380"/>
      <c r="C4190" s="380"/>
      <c r="D4190" s="380"/>
      <c r="E4190" s="380"/>
      <c r="F4190" s="380"/>
      <c r="G4190" s="380"/>
      <c r="H4190" s="380"/>
    </row>
    <row r="4191" spans="1:8">
      <c r="A4191" s="380"/>
      <c r="B4191" s="380"/>
      <c r="C4191" s="380"/>
      <c r="D4191" s="380"/>
      <c r="E4191" s="380"/>
      <c r="F4191" s="380"/>
      <c r="G4191" s="380"/>
      <c r="H4191" s="380"/>
    </row>
    <row r="4192" spans="1:8">
      <c r="A4192" s="380"/>
      <c r="B4192" s="380"/>
      <c r="C4192" s="380"/>
      <c r="D4192" s="380"/>
      <c r="E4192" s="380"/>
      <c r="F4192" s="380"/>
      <c r="G4192" s="380"/>
      <c r="H4192" s="380"/>
    </row>
    <row r="4193" spans="1:8">
      <c r="A4193" s="380"/>
      <c r="B4193" s="380"/>
      <c r="C4193" s="380"/>
      <c r="D4193" s="380"/>
      <c r="E4193" s="380"/>
      <c r="F4193" s="380"/>
      <c r="G4193" s="380"/>
      <c r="H4193" s="380"/>
    </row>
    <row r="4194" spans="1:8">
      <c r="A4194" s="380"/>
      <c r="B4194" s="380"/>
      <c r="C4194" s="380"/>
      <c r="D4194" s="380"/>
      <c r="E4194" s="380"/>
      <c r="F4194" s="380"/>
      <c r="G4194" s="380"/>
      <c r="H4194" s="380"/>
    </row>
    <row r="4195" spans="1:8">
      <c r="A4195" s="380"/>
      <c r="B4195" s="380"/>
      <c r="C4195" s="380"/>
      <c r="D4195" s="380"/>
      <c r="E4195" s="380"/>
      <c r="F4195" s="380"/>
      <c r="G4195" s="380"/>
      <c r="H4195" s="380"/>
    </row>
    <row r="4196" spans="1:8">
      <c r="A4196" s="380"/>
      <c r="B4196" s="380"/>
      <c r="C4196" s="380"/>
      <c r="D4196" s="380"/>
      <c r="E4196" s="380"/>
      <c r="F4196" s="380"/>
      <c r="G4196" s="380"/>
      <c r="H4196" s="380"/>
    </row>
    <row r="4197" spans="1:8">
      <c r="A4197" s="380"/>
      <c r="B4197" s="380"/>
      <c r="C4197" s="380"/>
      <c r="D4197" s="380"/>
      <c r="E4197" s="380"/>
      <c r="F4197" s="380"/>
      <c r="G4197" s="380"/>
      <c r="H4197" s="380"/>
    </row>
    <row r="4198" spans="1:8">
      <c r="A4198" s="380"/>
      <c r="B4198" s="380"/>
      <c r="C4198" s="380"/>
      <c r="D4198" s="380"/>
      <c r="E4198" s="380"/>
      <c r="F4198" s="380"/>
      <c r="G4198" s="380"/>
      <c r="H4198" s="380"/>
    </row>
    <row r="4199" spans="1:8">
      <c r="A4199" s="380"/>
      <c r="B4199" s="380"/>
      <c r="C4199" s="380"/>
      <c r="D4199" s="380"/>
      <c r="E4199" s="380"/>
      <c r="F4199" s="380"/>
      <c r="G4199" s="380"/>
      <c r="H4199" s="380"/>
    </row>
    <row r="4200" spans="1:8">
      <c r="A4200" s="380"/>
      <c r="B4200" s="380"/>
      <c r="C4200" s="380"/>
      <c r="D4200" s="380"/>
      <c r="E4200" s="380"/>
      <c r="F4200" s="380"/>
      <c r="G4200" s="380"/>
      <c r="H4200" s="380"/>
    </row>
    <row r="4201" spans="1:8">
      <c r="A4201" s="380"/>
      <c r="B4201" s="380"/>
      <c r="C4201" s="380"/>
      <c r="D4201" s="380"/>
      <c r="E4201" s="380"/>
      <c r="F4201" s="380"/>
      <c r="G4201" s="380"/>
      <c r="H4201" s="380"/>
    </row>
    <row r="4202" spans="1:8">
      <c r="A4202" s="380"/>
      <c r="B4202" s="380"/>
      <c r="C4202" s="380"/>
      <c r="D4202" s="380"/>
      <c r="E4202" s="380"/>
      <c r="F4202" s="380"/>
      <c r="G4202" s="380"/>
      <c r="H4202" s="380"/>
    </row>
    <row r="4203" spans="1:8">
      <c r="A4203" s="380"/>
      <c r="B4203" s="380"/>
      <c r="C4203" s="380"/>
      <c r="D4203" s="380"/>
      <c r="E4203" s="380"/>
      <c r="F4203" s="380"/>
      <c r="G4203" s="380"/>
      <c r="H4203" s="380"/>
    </row>
    <row r="4204" spans="1:8">
      <c r="A4204" s="380"/>
      <c r="B4204" s="380"/>
      <c r="C4204" s="380"/>
      <c r="D4204" s="380"/>
      <c r="E4204" s="380"/>
      <c r="F4204" s="380"/>
      <c r="G4204" s="380"/>
      <c r="H4204" s="380"/>
    </row>
    <row r="4205" spans="1:8">
      <c r="A4205" s="380"/>
      <c r="B4205" s="380"/>
      <c r="C4205" s="380"/>
      <c r="D4205" s="380"/>
      <c r="E4205" s="380"/>
      <c r="F4205" s="380"/>
      <c r="G4205" s="380"/>
      <c r="H4205" s="380"/>
    </row>
    <row r="4206" spans="1:8">
      <c r="A4206" s="380"/>
      <c r="B4206" s="380"/>
      <c r="C4206" s="380"/>
      <c r="D4206" s="380"/>
      <c r="E4206" s="380"/>
      <c r="F4206" s="380"/>
      <c r="G4206" s="380"/>
      <c r="H4206" s="380"/>
    </row>
    <row r="4207" spans="1:8">
      <c r="A4207" s="380"/>
      <c r="B4207" s="380"/>
      <c r="C4207" s="380"/>
      <c r="D4207" s="380"/>
      <c r="E4207" s="380"/>
      <c r="F4207" s="380"/>
      <c r="G4207" s="380"/>
      <c r="H4207" s="380"/>
    </row>
    <row r="4208" spans="1:8">
      <c r="A4208" s="380"/>
      <c r="B4208" s="380"/>
      <c r="C4208" s="380"/>
      <c r="D4208" s="380"/>
      <c r="E4208" s="380"/>
      <c r="F4208" s="380"/>
      <c r="G4208" s="380"/>
      <c r="H4208" s="380"/>
    </row>
    <row r="4209" spans="1:8">
      <c r="A4209" s="380"/>
      <c r="B4209" s="380"/>
      <c r="C4209" s="380"/>
      <c r="D4209" s="380"/>
      <c r="E4209" s="380"/>
      <c r="F4209" s="380"/>
      <c r="G4209" s="380"/>
      <c r="H4209" s="380"/>
    </row>
    <row r="4210" spans="1:8">
      <c r="A4210" s="380"/>
      <c r="B4210" s="380"/>
      <c r="C4210" s="380"/>
      <c r="D4210" s="380"/>
      <c r="E4210" s="380"/>
      <c r="F4210" s="380"/>
      <c r="G4210" s="380"/>
      <c r="H4210" s="380"/>
    </row>
    <row r="4211" spans="1:8">
      <c r="A4211" s="380"/>
      <c r="B4211" s="380"/>
      <c r="C4211" s="380"/>
      <c r="D4211" s="380"/>
      <c r="E4211" s="380"/>
      <c r="F4211" s="380"/>
      <c r="G4211" s="380"/>
      <c r="H4211" s="380"/>
    </row>
    <row r="4212" spans="1:8">
      <c r="A4212" s="380"/>
      <c r="B4212" s="380"/>
      <c r="C4212" s="380"/>
      <c r="D4212" s="380"/>
      <c r="E4212" s="380"/>
      <c r="F4212" s="380"/>
      <c r="G4212" s="380"/>
      <c r="H4212" s="380"/>
    </row>
    <row r="4213" spans="1:8">
      <c r="A4213" s="380"/>
      <c r="B4213" s="380"/>
      <c r="C4213" s="380"/>
      <c r="D4213" s="380"/>
      <c r="E4213" s="380"/>
      <c r="F4213" s="380"/>
      <c r="G4213" s="380"/>
      <c r="H4213" s="380"/>
    </row>
    <row r="4214" spans="1:8">
      <c r="A4214" s="380"/>
      <c r="B4214" s="380"/>
      <c r="C4214" s="380"/>
      <c r="D4214" s="380"/>
      <c r="E4214" s="380"/>
      <c r="F4214" s="380"/>
      <c r="G4214" s="380"/>
      <c r="H4214" s="380"/>
    </row>
    <row r="4215" spans="1:8">
      <c r="A4215" s="380"/>
      <c r="B4215" s="380"/>
      <c r="C4215" s="380"/>
      <c r="D4215" s="380"/>
      <c r="E4215" s="380"/>
      <c r="F4215" s="380"/>
      <c r="G4215" s="380"/>
      <c r="H4215" s="380"/>
    </row>
    <row r="4216" spans="1:8">
      <c r="A4216" s="380"/>
      <c r="B4216" s="380"/>
      <c r="C4216" s="380"/>
      <c r="D4216" s="380"/>
      <c r="E4216" s="380"/>
      <c r="F4216" s="380"/>
      <c r="G4216" s="380"/>
      <c r="H4216" s="380"/>
    </row>
    <row r="4217" spans="1:8">
      <c r="A4217" s="380"/>
      <c r="B4217" s="380"/>
      <c r="C4217" s="380"/>
      <c r="D4217" s="380"/>
      <c r="E4217" s="380"/>
      <c r="F4217" s="380"/>
      <c r="G4217" s="380"/>
      <c r="H4217" s="380"/>
    </row>
    <row r="4218" spans="1:8">
      <c r="A4218" s="380"/>
      <c r="B4218" s="380"/>
      <c r="C4218" s="380"/>
      <c r="D4218" s="380"/>
      <c r="E4218" s="380"/>
      <c r="F4218" s="380"/>
      <c r="G4218" s="380"/>
      <c r="H4218" s="380"/>
    </row>
    <row r="4219" spans="1:8">
      <c r="A4219" s="380"/>
      <c r="B4219" s="380"/>
      <c r="C4219" s="380"/>
      <c r="D4219" s="380"/>
      <c r="E4219" s="380"/>
      <c r="F4219" s="380"/>
      <c r="G4219" s="380"/>
      <c r="H4219" s="380"/>
    </row>
    <row r="4220" spans="1:8">
      <c r="A4220" s="380"/>
      <c r="B4220" s="380"/>
      <c r="C4220" s="380"/>
      <c r="D4220" s="380"/>
      <c r="E4220" s="380"/>
      <c r="F4220" s="380"/>
      <c r="G4220" s="380"/>
      <c r="H4220" s="380"/>
    </row>
    <row r="4221" spans="1:8">
      <c r="A4221" s="380"/>
      <c r="B4221" s="380"/>
      <c r="C4221" s="380"/>
      <c r="D4221" s="380"/>
      <c r="E4221" s="380"/>
      <c r="F4221" s="380"/>
      <c r="G4221" s="380"/>
      <c r="H4221" s="380"/>
    </row>
    <row r="4222" spans="1:8">
      <c r="A4222" s="380"/>
      <c r="B4222" s="380"/>
      <c r="C4222" s="380"/>
      <c r="D4222" s="380"/>
      <c r="E4222" s="380"/>
      <c r="F4222" s="380"/>
      <c r="G4222" s="380"/>
      <c r="H4222" s="380"/>
    </row>
    <row r="4223" spans="1:8">
      <c r="A4223" s="380"/>
      <c r="B4223" s="380"/>
      <c r="C4223" s="380"/>
      <c r="D4223" s="380"/>
      <c r="E4223" s="380"/>
      <c r="F4223" s="380"/>
      <c r="G4223" s="380"/>
      <c r="H4223" s="380"/>
    </row>
    <row r="4224" spans="1:8">
      <c r="A4224" s="380"/>
      <c r="B4224" s="380"/>
      <c r="C4224" s="380"/>
      <c r="D4224" s="380"/>
      <c r="E4224" s="380"/>
      <c r="F4224" s="380"/>
      <c r="G4224" s="380"/>
      <c r="H4224" s="380"/>
    </row>
    <row r="4225" spans="1:8">
      <c r="A4225" s="380"/>
      <c r="B4225" s="380"/>
      <c r="C4225" s="380"/>
      <c r="D4225" s="380"/>
      <c r="E4225" s="380"/>
      <c r="F4225" s="380"/>
      <c r="G4225" s="380"/>
      <c r="H4225" s="380"/>
    </row>
    <row r="4226" spans="1:8">
      <c r="A4226" s="380"/>
      <c r="B4226" s="380"/>
      <c r="C4226" s="380"/>
      <c r="D4226" s="380"/>
      <c r="E4226" s="380"/>
      <c r="F4226" s="380"/>
      <c r="G4226" s="380"/>
      <c r="H4226" s="380"/>
    </row>
    <row r="4227" spans="1:8">
      <c r="A4227" s="380"/>
      <c r="B4227" s="380"/>
      <c r="C4227" s="380"/>
      <c r="D4227" s="380"/>
      <c r="E4227" s="380"/>
      <c r="F4227" s="380"/>
      <c r="G4227" s="380"/>
      <c r="H4227" s="380"/>
    </row>
    <row r="4228" spans="1:8">
      <c r="A4228" s="380"/>
      <c r="B4228" s="380"/>
      <c r="C4228" s="380"/>
      <c r="D4228" s="380"/>
      <c r="E4228" s="380"/>
      <c r="F4228" s="380"/>
      <c r="G4228" s="380"/>
      <c r="H4228" s="380"/>
    </row>
    <row r="4229" spans="1:8">
      <c r="A4229" s="380"/>
      <c r="B4229" s="380"/>
      <c r="C4229" s="380"/>
      <c r="D4229" s="380"/>
      <c r="E4229" s="380"/>
      <c r="F4229" s="380"/>
      <c r="G4229" s="380"/>
      <c r="H4229" s="380"/>
    </row>
    <row r="4230" spans="1:8">
      <c r="A4230" s="380"/>
      <c r="B4230" s="380"/>
      <c r="C4230" s="380"/>
      <c r="D4230" s="380"/>
      <c r="E4230" s="380"/>
      <c r="F4230" s="380"/>
      <c r="G4230" s="380"/>
      <c r="H4230" s="380"/>
    </row>
    <row r="4231" spans="1:8">
      <c r="A4231" s="380"/>
      <c r="B4231" s="380"/>
      <c r="C4231" s="380"/>
      <c r="D4231" s="380"/>
      <c r="E4231" s="380"/>
      <c r="F4231" s="380"/>
      <c r="G4231" s="380"/>
      <c r="H4231" s="380"/>
    </row>
    <row r="4232" spans="1:8">
      <c r="A4232" s="380"/>
      <c r="B4232" s="380"/>
      <c r="C4232" s="380"/>
      <c r="D4232" s="380"/>
      <c r="E4232" s="380"/>
      <c r="F4232" s="380"/>
      <c r="G4232" s="380"/>
      <c r="H4232" s="380"/>
    </row>
    <row r="4233" spans="1:8">
      <c r="A4233" s="380"/>
      <c r="B4233" s="380"/>
      <c r="C4233" s="380"/>
      <c r="D4233" s="380"/>
      <c r="E4233" s="380"/>
      <c r="F4233" s="380"/>
      <c r="G4233" s="380"/>
      <c r="H4233" s="380"/>
    </row>
    <row r="4234" spans="1:8">
      <c r="A4234" s="380"/>
      <c r="B4234" s="380"/>
      <c r="C4234" s="380"/>
      <c r="D4234" s="380"/>
      <c r="E4234" s="380"/>
      <c r="F4234" s="380"/>
      <c r="G4234" s="380"/>
      <c r="H4234" s="380"/>
    </row>
    <row r="4235" spans="1:8">
      <c r="A4235" s="380"/>
      <c r="B4235" s="380"/>
      <c r="C4235" s="380"/>
      <c r="D4235" s="380"/>
      <c r="E4235" s="380"/>
      <c r="F4235" s="380"/>
      <c r="G4235" s="380"/>
      <c r="H4235" s="380"/>
    </row>
    <row r="4236" spans="1:8">
      <c r="A4236" s="380"/>
      <c r="B4236" s="380"/>
      <c r="C4236" s="380"/>
      <c r="D4236" s="380"/>
      <c r="E4236" s="380"/>
      <c r="F4236" s="380"/>
      <c r="G4236" s="380"/>
      <c r="H4236" s="380"/>
    </row>
    <row r="4237" spans="1:8">
      <c r="A4237" s="380"/>
      <c r="B4237" s="380"/>
      <c r="C4237" s="380"/>
      <c r="D4237" s="380"/>
      <c r="E4237" s="380"/>
      <c r="F4237" s="380"/>
      <c r="G4237" s="380"/>
      <c r="H4237" s="380"/>
    </row>
    <row r="4238" spans="1:8">
      <c r="A4238" s="380"/>
      <c r="B4238" s="380"/>
      <c r="C4238" s="380"/>
      <c r="D4238" s="380"/>
      <c r="E4238" s="380"/>
      <c r="F4238" s="380"/>
      <c r="G4238" s="380"/>
      <c r="H4238" s="380"/>
    </row>
    <row r="4239" spans="1:8">
      <c r="A4239" s="380"/>
      <c r="B4239" s="380"/>
      <c r="C4239" s="380"/>
      <c r="D4239" s="380"/>
      <c r="E4239" s="380"/>
      <c r="F4239" s="380"/>
      <c r="G4239" s="380"/>
      <c r="H4239" s="380"/>
    </row>
    <row r="4240" spans="1:8">
      <c r="A4240" s="380"/>
      <c r="B4240" s="380"/>
      <c r="C4240" s="380"/>
      <c r="D4240" s="380"/>
      <c r="E4240" s="380"/>
      <c r="F4240" s="380"/>
      <c r="G4240" s="380"/>
      <c r="H4240" s="380"/>
    </row>
    <row r="4241" spans="1:8">
      <c r="A4241" s="380"/>
      <c r="B4241" s="380"/>
      <c r="C4241" s="380"/>
      <c r="D4241" s="380"/>
      <c r="E4241" s="380"/>
      <c r="F4241" s="380"/>
      <c r="G4241" s="380"/>
      <c r="H4241" s="380"/>
    </row>
    <row r="4242" spans="1:8">
      <c r="A4242" s="380"/>
      <c r="B4242" s="380"/>
      <c r="C4242" s="380"/>
      <c r="D4242" s="380"/>
      <c r="E4242" s="380"/>
      <c r="F4242" s="380"/>
      <c r="G4242" s="380"/>
      <c r="H4242" s="380"/>
    </row>
    <row r="4243" spans="1:8">
      <c r="A4243" s="380"/>
      <c r="B4243" s="380"/>
      <c r="C4243" s="380"/>
      <c r="D4243" s="380"/>
      <c r="E4243" s="380"/>
      <c r="F4243" s="380"/>
      <c r="G4243" s="380"/>
      <c r="H4243" s="380"/>
    </row>
    <row r="4244" spans="1:8">
      <c r="A4244" s="380"/>
      <c r="B4244" s="380"/>
      <c r="C4244" s="380"/>
      <c r="D4244" s="380"/>
      <c r="E4244" s="380"/>
      <c r="F4244" s="380"/>
      <c r="G4244" s="380"/>
      <c r="H4244" s="380"/>
    </row>
    <row r="4245" spans="1:8">
      <c r="A4245" s="380"/>
      <c r="B4245" s="380"/>
      <c r="C4245" s="380"/>
      <c r="D4245" s="380"/>
      <c r="E4245" s="380"/>
      <c r="F4245" s="380"/>
      <c r="G4245" s="380"/>
      <c r="H4245" s="380"/>
    </row>
    <row r="4246" spans="1:8">
      <c r="A4246" s="380"/>
      <c r="B4246" s="380"/>
      <c r="C4246" s="380"/>
      <c r="D4246" s="380"/>
      <c r="E4246" s="380"/>
      <c r="F4246" s="380"/>
      <c r="G4246" s="380"/>
      <c r="H4246" s="380"/>
    </row>
    <row r="4247" spans="1:8">
      <c r="A4247" s="380"/>
      <c r="B4247" s="380"/>
      <c r="C4247" s="380"/>
      <c r="D4247" s="380"/>
      <c r="E4247" s="380"/>
      <c r="F4247" s="380"/>
      <c r="G4247" s="380"/>
      <c r="H4247" s="380"/>
    </row>
    <row r="4248" spans="1:8">
      <c r="A4248" s="380"/>
      <c r="B4248" s="380"/>
      <c r="C4248" s="380"/>
      <c r="D4248" s="380"/>
      <c r="E4248" s="380"/>
      <c r="F4248" s="380"/>
      <c r="G4248" s="380"/>
      <c r="H4248" s="380"/>
    </row>
    <row r="4249" spans="1:8">
      <c r="A4249" s="380"/>
      <c r="B4249" s="380"/>
      <c r="C4249" s="380"/>
      <c r="D4249" s="380"/>
      <c r="E4249" s="380"/>
      <c r="F4249" s="380"/>
      <c r="G4249" s="380"/>
      <c r="H4249" s="380"/>
    </row>
    <row r="4250" spans="1:8">
      <c r="A4250" s="380"/>
      <c r="B4250" s="380"/>
      <c r="C4250" s="380"/>
      <c r="D4250" s="380"/>
      <c r="E4250" s="380"/>
      <c r="F4250" s="380"/>
      <c r="G4250" s="380"/>
      <c r="H4250" s="380"/>
    </row>
    <row r="4251" spans="1:8">
      <c r="A4251" s="380"/>
      <c r="B4251" s="380"/>
      <c r="C4251" s="380"/>
      <c r="D4251" s="380"/>
      <c r="E4251" s="380"/>
      <c r="F4251" s="380"/>
      <c r="G4251" s="380"/>
      <c r="H4251" s="380"/>
    </row>
    <row r="4252" spans="1:8">
      <c r="A4252" s="380"/>
      <c r="B4252" s="380"/>
      <c r="C4252" s="380"/>
      <c r="D4252" s="380"/>
      <c r="E4252" s="380"/>
      <c r="F4252" s="380"/>
      <c r="G4252" s="380"/>
      <c r="H4252" s="380"/>
    </row>
    <row r="4253" spans="1:8">
      <c r="A4253" s="380"/>
      <c r="B4253" s="380"/>
      <c r="C4253" s="380"/>
      <c r="D4253" s="380"/>
      <c r="E4253" s="380"/>
      <c r="F4253" s="380"/>
      <c r="G4253" s="380"/>
      <c r="H4253" s="380"/>
    </row>
    <row r="4254" spans="1:8">
      <c r="A4254" s="380"/>
      <c r="B4254" s="380"/>
      <c r="C4254" s="380"/>
      <c r="D4254" s="380"/>
      <c r="E4254" s="380"/>
      <c r="F4254" s="380"/>
      <c r="G4254" s="380"/>
      <c r="H4254" s="380"/>
    </row>
    <row r="4255" spans="1:8">
      <c r="A4255" s="380"/>
      <c r="B4255" s="380"/>
      <c r="C4255" s="380"/>
      <c r="D4255" s="380"/>
      <c r="E4255" s="380"/>
      <c r="F4255" s="380"/>
      <c r="G4255" s="380"/>
      <c r="H4255" s="380"/>
    </row>
    <row r="4256" spans="1:8">
      <c r="A4256" s="380"/>
      <c r="B4256" s="380"/>
      <c r="C4256" s="380"/>
      <c r="D4256" s="380"/>
      <c r="E4256" s="380"/>
      <c r="F4256" s="380"/>
      <c r="G4256" s="380"/>
      <c r="H4256" s="380"/>
    </row>
    <row r="4257" spans="1:8">
      <c r="A4257" s="380"/>
      <c r="B4257" s="380"/>
      <c r="C4257" s="380"/>
      <c r="D4257" s="380"/>
      <c r="E4257" s="380"/>
      <c r="F4257" s="380"/>
      <c r="G4257" s="380"/>
      <c r="H4257" s="380"/>
    </row>
    <row r="4258" spans="1:8">
      <c r="A4258" s="380"/>
      <c r="B4258" s="380"/>
      <c r="C4258" s="380"/>
      <c r="D4258" s="380"/>
      <c r="E4258" s="380"/>
      <c r="F4258" s="380"/>
      <c r="G4258" s="380"/>
      <c r="H4258" s="380"/>
    </row>
    <row r="4259" spans="1:8">
      <c r="A4259" s="380"/>
      <c r="B4259" s="380"/>
      <c r="C4259" s="380"/>
      <c r="D4259" s="380"/>
      <c r="E4259" s="380"/>
      <c r="F4259" s="380"/>
      <c r="G4259" s="380"/>
      <c r="H4259" s="380"/>
    </row>
    <row r="4260" spans="1:8">
      <c r="A4260" s="380"/>
      <c r="B4260" s="380"/>
      <c r="C4260" s="380"/>
      <c r="D4260" s="380"/>
      <c r="E4260" s="380"/>
      <c r="F4260" s="380"/>
      <c r="G4260" s="380"/>
      <c r="H4260" s="380"/>
    </row>
    <row r="4261" spans="1:8">
      <c r="A4261" s="380"/>
      <c r="B4261" s="380"/>
      <c r="C4261" s="380"/>
      <c r="D4261" s="380"/>
      <c r="E4261" s="380"/>
      <c r="F4261" s="380"/>
      <c r="G4261" s="380"/>
      <c r="H4261" s="380"/>
    </row>
    <row r="4262" spans="1:8">
      <c r="A4262" s="380"/>
      <c r="B4262" s="380"/>
      <c r="C4262" s="380"/>
      <c r="D4262" s="380"/>
      <c r="E4262" s="380"/>
      <c r="F4262" s="380"/>
      <c r="G4262" s="380"/>
      <c r="H4262" s="380"/>
    </row>
    <row r="4263" spans="1:8">
      <c r="A4263" s="380"/>
      <c r="B4263" s="380"/>
      <c r="C4263" s="380"/>
      <c r="D4263" s="380"/>
      <c r="E4263" s="380"/>
      <c r="F4263" s="380"/>
      <c r="G4263" s="380"/>
      <c r="H4263" s="380"/>
    </row>
    <row r="4264" spans="1:8">
      <c r="A4264" s="380"/>
      <c r="B4264" s="380"/>
      <c r="C4264" s="380"/>
      <c r="D4264" s="380"/>
      <c r="E4264" s="380"/>
      <c r="F4264" s="380"/>
      <c r="G4264" s="380"/>
      <c r="H4264" s="380"/>
    </row>
    <row r="4265" spans="1:8">
      <c r="A4265" s="380"/>
      <c r="B4265" s="380"/>
      <c r="C4265" s="380"/>
      <c r="D4265" s="380"/>
      <c r="E4265" s="380"/>
      <c r="F4265" s="380"/>
      <c r="G4265" s="380"/>
      <c r="H4265" s="380"/>
    </row>
    <row r="4266" spans="1:8">
      <c r="A4266" s="380"/>
      <c r="B4266" s="380"/>
      <c r="C4266" s="380"/>
      <c r="D4266" s="380"/>
      <c r="E4266" s="380"/>
      <c r="F4266" s="380"/>
      <c r="G4266" s="380"/>
      <c r="H4266" s="380"/>
    </row>
    <row r="4267" spans="1:8">
      <c r="A4267" s="380"/>
      <c r="B4267" s="380"/>
      <c r="C4267" s="380"/>
      <c r="D4267" s="380"/>
      <c r="E4267" s="380"/>
      <c r="F4267" s="380"/>
      <c r="G4267" s="380"/>
      <c r="H4267" s="380"/>
    </row>
    <row r="4268" spans="1:8">
      <c r="A4268" s="380"/>
      <c r="B4268" s="380"/>
      <c r="C4268" s="380"/>
      <c r="D4268" s="380"/>
      <c r="E4268" s="380"/>
      <c r="F4268" s="380"/>
      <c r="G4268" s="380"/>
      <c r="H4268" s="380"/>
    </row>
    <row r="4269" spans="1:8">
      <c r="A4269" s="380"/>
      <c r="B4269" s="380"/>
      <c r="C4269" s="380"/>
      <c r="D4269" s="380"/>
      <c r="E4269" s="380"/>
      <c r="F4269" s="380"/>
      <c r="G4269" s="380"/>
      <c r="H4269" s="380"/>
    </row>
    <row r="4270" spans="1:8">
      <c r="A4270" s="380"/>
      <c r="B4270" s="380"/>
      <c r="C4270" s="380"/>
      <c r="D4270" s="380"/>
      <c r="E4270" s="380"/>
      <c r="F4270" s="380"/>
      <c r="G4270" s="380"/>
      <c r="H4270" s="380"/>
    </row>
    <row r="4271" spans="1:8">
      <c r="A4271" s="380"/>
      <c r="B4271" s="380"/>
      <c r="C4271" s="380"/>
      <c r="D4271" s="380"/>
      <c r="E4271" s="380"/>
      <c r="F4271" s="380"/>
      <c r="G4271" s="380"/>
      <c r="H4271" s="380"/>
    </row>
    <row r="4272" spans="1:8">
      <c r="A4272" s="380"/>
      <c r="B4272" s="380"/>
      <c r="C4272" s="380"/>
      <c r="D4272" s="380"/>
      <c r="E4272" s="380"/>
      <c r="F4272" s="380"/>
      <c r="G4272" s="380"/>
      <c r="H4272" s="380"/>
    </row>
    <row r="4273" spans="1:8">
      <c r="A4273" s="380"/>
      <c r="B4273" s="380"/>
      <c r="C4273" s="380"/>
      <c r="D4273" s="380"/>
      <c r="E4273" s="380"/>
      <c r="F4273" s="380"/>
      <c r="G4273" s="380"/>
      <c r="H4273" s="380"/>
    </row>
    <row r="4274" spans="1:8">
      <c r="A4274" s="380"/>
      <c r="B4274" s="380"/>
      <c r="C4274" s="380"/>
      <c r="D4274" s="380"/>
      <c r="E4274" s="380"/>
      <c r="F4274" s="380"/>
      <c r="G4274" s="380"/>
      <c r="H4274" s="380"/>
    </row>
    <row r="4275" spans="1:8">
      <c r="A4275" s="380"/>
      <c r="B4275" s="380"/>
      <c r="C4275" s="380"/>
      <c r="D4275" s="380"/>
      <c r="E4275" s="380"/>
      <c r="F4275" s="380"/>
      <c r="G4275" s="380"/>
      <c r="H4275" s="380"/>
    </row>
    <row r="4276" spans="1:8">
      <c r="A4276" s="380"/>
      <c r="B4276" s="380"/>
      <c r="C4276" s="380"/>
      <c r="D4276" s="380"/>
      <c r="E4276" s="380"/>
      <c r="F4276" s="380"/>
      <c r="G4276" s="380"/>
      <c r="H4276" s="380"/>
    </row>
    <row r="4277" spans="1:8">
      <c r="A4277" s="380"/>
      <c r="B4277" s="380"/>
      <c r="C4277" s="380"/>
      <c r="D4277" s="380"/>
      <c r="E4277" s="380"/>
      <c r="F4277" s="380"/>
      <c r="G4277" s="380"/>
      <c r="H4277" s="380"/>
    </row>
    <row r="4278" spans="1:8">
      <c r="A4278" s="380"/>
      <c r="B4278" s="380"/>
      <c r="C4278" s="380"/>
      <c r="D4278" s="380"/>
      <c r="E4278" s="380"/>
      <c r="F4278" s="380"/>
      <c r="G4278" s="380"/>
      <c r="H4278" s="380"/>
    </row>
    <row r="4279" spans="1:8">
      <c r="A4279" s="380"/>
      <c r="B4279" s="380"/>
      <c r="C4279" s="380"/>
      <c r="D4279" s="380"/>
      <c r="E4279" s="380"/>
      <c r="F4279" s="380"/>
      <c r="G4279" s="380"/>
      <c r="H4279" s="380"/>
    </row>
    <row r="4280" spans="1:8">
      <c r="A4280" s="380"/>
      <c r="B4280" s="380"/>
      <c r="C4280" s="380"/>
      <c r="D4280" s="380"/>
      <c r="E4280" s="380"/>
      <c r="F4280" s="380"/>
      <c r="G4280" s="380"/>
      <c r="H4280" s="380"/>
    </row>
    <row r="4281" spans="1:8">
      <c r="A4281" s="380"/>
      <c r="B4281" s="380"/>
      <c r="C4281" s="380"/>
      <c r="D4281" s="380"/>
      <c r="E4281" s="380"/>
      <c r="F4281" s="380"/>
      <c r="G4281" s="380"/>
      <c r="H4281" s="380"/>
    </row>
    <row r="4282" spans="1:8">
      <c r="A4282" s="380"/>
      <c r="B4282" s="380"/>
      <c r="C4282" s="380"/>
      <c r="D4282" s="380"/>
      <c r="E4282" s="380"/>
      <c r="F4282" s="380"/>
      <c r="G4282" s="380"/>
      <c r="H4282" s="380"/>
    </row>
    <row r="4283" spans="1:8">
      <c r="A4283" s="380"/>
      <c r="B4283" s="380"/>
      <c r="C4283" s="380"/>
      <c r="D4283" s="380"/>
      <c r="E4283" s="380"/>
      <c r="F4283" s="380"/>
      <c r="G4283" s="380"/>
      <c r="H4283" s="380"/>
    </row>
    <row r="4284" spans="1:8">
      <c r="A4284" s="380"/>
      <c r="B4284" s="380"/>
      <c r="C4284" s="380"/>
      <c r="D4284" s="380"/>
      <c r="E4284" s="380"/>
      <c r="F4284" s="380"/>
      <c r="G4284" s="380"/>
      <c r="H4284" s="380"/>
    </row>
    <row r="4285" spans="1:8">
      <c r="A4285" s="380"/>
      <c r="B4285" s="380"/>
      <c r="C4285" s="380"/>
      <c r="D4285" s="380"/>
      <c r="E4285" s="380"/>
      <c r="F4285" s="380"/>
      <c r="G4285" s="380"/>
      <c r="H4285" s="380"/>
    </row>
    <row r="4286" spans="1:8">
      <c r="A4286" s="380"/>
      <c r="B4286" s="380"/>
      <c r="C4286" s="380"/>
      <c r="D4286" s="380"/>
      <c r="E4286" s="380"/>
      <c r="F4286" s="380"/>
      <c r="G4286" s="380"/>
      <c r="H4286" s="380"/>
    </row>
    <row r="4287" spans="1:8">
      <c r="A4287" s="380"/>
      <c r="B4287" s="380"/>
      <c r="C4287" s="380"/>
      <c r="D4287" s="380"/>
      <c r="E4287" s="380"/>
      <c r="F4287" s="380"/>
      <c r="G4287" s="380"/>
      <c r="H4287" s="380"/>
    </row>
    <row r="4288" spans="1:8">
      <c r="A4288" s="380"/>
      <c r="B4288" s="380"/>
      <c r="C4288" s="380"/>
      <c r="D4288" s="380"/>
      <c r="E4288" s="380"/>
      <c r="F4288" s="380"/>
      <c r="G4288" s="380"/>
      <c r="H4288" s="380"/>
    </row>
    <row r="4289" spans="1:8">
      <c r="A4289" s="380"/>
      <c r="B4289" s="380"/>
      <c r="C4289" s="380"/>
      <c r="D4289" s="380"/>
      <c r="E4289" s="380"/>
      <c r="F4289" s="380"/>
      <c r="G4289" s="380"/>
      <c r="H4289" s="380"/>
    </row>
    <row r="4290" spans="1:8">
      <c r="A4290" s="380"/>
      <c r="B4290" s="380"/>
      <c r="C4290" s="380"/>
      <c r="D4290" s="380"/>
      <c r="E4290" s="380"/>
      <c r="F4290" s="380"/>
      <c r="G4290" s="380"/>
      <c r="H4290" s="380"/>
    </row>
    <row r="4291" spans="1:8">
      <c r="A4291" s="380"/>
      <c r="B4291" s="380"/>
      <c r="C4291" s="380"/>
      <c r="D4291" s="380"/>
      <c r="E4291" s="380"/>
      <c r="F4291" s="380"/>
      <c r="G4291" s="380"/>
      <c r="H4291" s="380"/>
    </row>
    <row r="4292" spans="1:8">
      <c r="A4292" s="380"/>
      <c r="B4292" s="380"/>
      <c r="C4292" s="380"/>
      <c r="D4292" s="380"/>
      <c r="E4292" s="380"/>
      <c r="F4292" s="380"/>
      <c r="G4292" s="380"/>
      <c r="H4292" s="380"/>
    </row>
    <row r="4293" spans="1:8">
      <c r="A4293" s="380"/>
      <c r="B4293" s="380"/>
      <c r="C4293" s="380"/>
      <c r="D4293" s="380"/>
      <c r="E4293" s="380"/>
      <c r="F4293" s="380"/>
      <c r="G4293" s="380"/>
      <c r="H4293" s="380"/>
    </row>
    <row r="4294" spans="1:8">
      <c r="A4294" s="380"/>
      <c r="B4294" s="380"/>
      <c r="C4294" s="380"/>
      <c r="D4294" s="380"/>
      <c r="E4294" s="380"/>
      <c r="F4294" s="380"/>
      <c r="G4294" s="380"/>
      <c r="H4294" s="380"/>
    </row>
    <row r="4295" spans="1:8">
      <c r="A4295" s="380"/>
      <c r="B4295" s="380"/>
      <c r="C4295" s="380"/>
      <c r="D4295" s="380"/>
      <c r="E4295" s="380"/>
      <c r="F4295" s="380"/>
      <c r="G4295" s="380"/>
      <c r="H4295" s="380"/>
    </row>
    <row r="4296" spans="1:8">
      <c r="A4296" s="380"/>
      <c r="B4296" s="380"/>
      <c r="C4296" s="380"/>
      <c r="D4296" s="380"/>
      <c r="E4296" s="380"/>
      <c r="F4296" s="380"/>
      <c r="G4296" s="380"/>
      <c r="H4296" s="380"/>
    </row>
    <row r="4297" spans="1:8">
      <c r="A4297" s="380"/>
      <c r="B4297" s="380"/>
      <c r="C4297" s="380"/>
      <c r="D4297" s="380"/>
      <c r="E4297" s="380"/>
      <c r="F4297" s="380"/>
      <c r="G4297" s="380"/>
      <c r="H4297" s="380"/>
    </row>
    <row r="4298" spans="1:8">
      <c r="A4298" s="380"/>
      <c r="B4298" s="380"/>
      <c r="C4298" s="380"/>
      <c r="D4298" s="380"/>
      <c r="E4298" s="380"/>
      <c r="F4298" s="380"/>
      <c r="G4298" s="380"/>
      <c r="H4298" s="380"/>
    </row>
    <row r="4299" spans="1:8">
      <c r="A4299" s="380"/>
      <c r="B4299" s="380"/>
      <c r="C4299" s="380"/>
      <c r="D4299" s="380"/>
      <c r="E4299" s="380"/>
      <c r="F4299" s="380"/>
      <c r="G4299" s="380"/>
      <c r="H4299" s="380"/>
    </row>
    <row r="4300" spans="1:8">
      <c r="A4300" s="380"/>
      <c r="B4300" s="380"/>
      <c r="C4300" s="380"/>
      <c r="D4300" s="380"/>
      <c r="E4300" s="380"/>
      <c r="F4300" s="380"/>
      <c r="G4300" s="380"/>
      <c r="H4300" s="380"/>
    </row>
    <row r="4301" spans="1:8">
      <c r="A4301" s="380"/>
      <c r="B4301" s="380"/>
      <c r="C4301" s="380"/>
      <c r="D4301" s="380"/>
      <c r="E4301" s="380"/>
      <c r="F4301" s="380"/>
      <c r="G4301" s="380"/>
      <c r="H4301" s="380"/>
    </row>
    <row r="4302" spans="1:8">
      <c r="A4302" s="380"/>
      <c r="B4302" s="380"/>
      <c r="C4302" s="380"/>
      <c r="D4302" s="380"/>
      <c r="E4302" s="380"/>
      <c r="F4302" s="380"/>
      <c r="G4302" s="380"/>
      <c r="H4302" s="380"/>
    </row>
    <row r="4303" spans="1:8">
      <c r="A4303" s="380"/>
      <c r="B4303" s="380"/>
      <c r="C4303" s="380"/>
      <c r="D4303" s="380"/>
      <c r="E4303" s="380"/>
      <c r="F4303" s="380"/>
      <c r="G4303" s="380"/>
      <c r="H4303" s="380"/>
    </row>
    <row r="4304" spans="1:8">
      <c r="A4304" s="380"/>
      <c r="B4304" s="380"/>
      <c r="C4304" s="380"/>
      <c r="D4304" s="380"/>
      <c r="E4304" s="380"/>
      <c r="F4304" s="380"/>
      <c r="G4304" s="380"/>
      <c r="H4304" s="380"/>
    </row>
    <row r="4305" spans="1:8">
      <c r="A4305" s="380"/>
      <c r="B4305" s="380"/>
      <c r="C4305" s="380"/>
      <c r="D4305" s="380"/>
      <c r="E4305" s="380"/>
      <c r="F4305" s="380"/>
      <c r="G4305" s="380"/>
      <c r="H4305" s="380"/>
    </row>
    <row r="4306" spans="1:8">
      <c r="A4306" s="380"/>
      <c r="B4306" s="380"/>
      <c r="C4306" s="380"/>
      <c r="D4306" s="380"/>
      <c r="E4306" s="380"/>
      <c r="F4306" s="380"/>
      <c r="G4306" s="380"/>
      <c r="H4306" s="380"/>
    </row>
    <row r="4307" spans="1:8">
      <c r="A4307" s="380"/>
      <c r="B4307" s="380"/>
      <c r="C4307" s="380"/>
      <c r="D4307" s="380"/>
      <c r="E4307" s="380"/>
      <c r="F4307" s="380"/>
      <c r="G4307" s="380"/>
      <c r="H4307" s="380"/>
    </row>
    <row r="4308" spans="1:8">
      <c r="A4308" s="380"/>
      <c r="B4308" s="380"/>
      <c r="C4308" s="380"/>
      <c r="D4308" s="380"/>
      <c r="E4308" s="380"/>
      <c r="F4308" s="380"/>
      <c r="G4308" s="380"/>
      <c r="H4308" s="380"/>
    </row>
    <row r="4309" spans="1:8">
      <c r="A4309" s="380"/>
      <c r="B4309" s="380"/>
      <c r="C4309" s="380"/>
      <c r="D4309" s="380"/>
      <c r="E4309" s="380"/>
      <c r="F4309" s="380"/>
      <c r="G4309" s="380"/>
      <c r="H4309" s="380"/>
    </row>
    <row r="4310" spans="1:8">
      <c r="A4310" s="380"/>
      <c r="B4310" s="380"/>
      <c r="C4310" s="380"/>
      <c r="D4310" s="380"/>
      <c r="E4310" s="380"/>
      <c r="F4310" s="380"/>
      <c r="G4310" s="380"/>
      <c r="H4310" s="380"/>
    </row>
    <row r="4311" spans="1:8">
      <c r="A4311" s="380"/>
      <c r="B4311" s="380"/>
      <c r="C4311" s="380"/>
      <c r="D4311" s="380"/>
      <c r="E4311" s="380"/>
      <c r="F4311" s="380"/>
      <c r="G4311" s="380"/>
      <c r="H4311" s="380"/>
    </row>
    <row r="4312" spans="1:8">
      <c r="A4312" s="380"/>
      <c r="B4312" s="380"/>
      <c r="C4312" s="380"/>
      <c r="D4312" s="380"/>
      <c r="E4312" s="380"/>
      <c r="F4312" s="380"/>
      <c r="G4312" s="380"/>
      <c r="H4312" s="380"/>
    </row>
    <row r="4313" spans="1:8">
      <c r="A4313" s="380"/>
      <c r="B4313" s="380"/>
      <c r="C4313" s="380"/>
      <c r="D4313" s="380"/>
      <c r="E4313" s="380"/>
      <c r="F4313" s="380"/>
      <c r="G4313" s="380"/>
      <c r="H4313" s="380"/>
    </row>
    <row r="4314" spans="1:8">
      <c r="A4314" s="380"/>
      <c r="B4314" s="380"/>
      <c r="C4314" s="380"/>
      <c r="D4314" s="380"/>
      <c r="E4314" s="380"/>
      <c r="F4314" s="380"/>
      <c r="G4314" s="380"/>
      <c r="H4314" s="380"/>
    </row>
    <row r="4315" spans="1:8">
      <c r="A4315" s="380"/>
      <c r="B4315" s="380"/>
      <c r="C4315" s="380"/>
      <c r="D4315" s="380"/>
      <c r="E4315" s="380"/>
      <c r="F4315" s="380"/>
      <c r="G4315" s="380"/>
      <c r="H4315" s="380"/>
    </row>
    <row r="4316" spans="1:8">
      <c r="A4316" s="380"/>
      <c r="B4316" s="380"/>
      <c r="C4316" s="380"/>
      <c r="D4316" s="380"/>
      <c r="E4316" s="380"/>
      <c r="F4316" s="380"/>
      <c r="G4316" s="380"/>
      <c r="H4316" s="380"/>
    </row>
    <row r="4317" spans="1:8">
      <c r="A4317" s="380"/>
      <c r="B4317" s="380"/>
      <c r="C4317" s="380"/>
      <c r="D4317" s="380"/>
      <c r="E4317" s="380"/>
      <c r="F4317" s="380"/>
      <c r="G4317" s="380"/>
      <c r="H4317" s="380"/>
    </row>
    <row r="4318" spans="1:8">
      <c r="A4318" s="380"/>
      <c r="B4318" s="380"/>
      <c r="C4318" s="380"/>
      <c r="D4318" s="380"/>
      <c r="E4318" s="380"/>
      <c r="F4318" s="380"/>
      <c r="G4318" s="380"/>
      <c r="H4318" s="380"/>
    </row>
    <row r="4319" spans="1:8">
      <c r="A4319" s="380"/>
      <c r="B4319" s="380"/>
      <c r="C4319" s="380"/>
      <c r="D4319" s="380"/>
      <c r="E4319" s="380"/>
      <c r="F4319" s="380"/>
      <c r="G4319" s="380"/>
      <c r="H4319" s="380"/>
    </row>
    <row r="4320" spans="1:8">
      <c r="A4320" s="380"/>
      <c r="B4320" s="380"/>
      <c r="C4320" s="380"/>
      <c r="D4320" s="380"/>
      <c r="E4320" s="380"/>
      <c r="F4320" s="380"/>
      <c r="G4320" s="380"/>
      <c r="H4320" s="380"/>
    </row>
    <row r="4321" spans="1:8">
      <c r="A4321" s="380"/>
      <c r="B4321" s="380"/>
      <c r="C4321" s="380"/>
      <c r="D4321" s="380"/>
      <c r="E4321" s="380"/>
      <c r="F4321" s="380"/>
      <c r="G4321" s="380"/>
      <c r="H4321" s="380"/>
    </row>
    <row r="4322" spans="1:8">
      <c r="A4322" s="380"/>
      <c r="B4322" s="380"/>
      <c r="C4322" s="380"/>
      <c r="D4322" s="380"/>
      <c r="E4322" s="380"/>
      <c r="F4322" s="380"/>
      <c r="G4322" s="380"/>
      <c r="H4322" s="380"/>
    </row>
    <row r="4323" spans="1:8">
      <c r="A4323" s="380"/>
      <c r="B4323" s="380"/>
      <c r="C4323" s="380"/>
      <c r="D4323" s="380"/>
      <c r="E4323" s="380"/>
      <c r="F4323" s="380"/>
      <c r="G4323" s="380"/>
      <c r="H4323" s="380"/>
    </row>
    <row r="4324" spans="1:8">
      <c r="A4324" s="380"/>
      <c r="B4324" s="380"/>
      <c r="C4324" s="380"/>
      <c r="D4324" s="380"/>
      <c r="E4324" s="380"/>
      <c r="F4324" s="380"/>
      <c r="G4324" s="380"/>
      <c r="H4324" s="380"/>
    </row>
    <row r="4325" spans="1:8">
      <c r="A4325" s="380"/>
      <c r="B4325" s="380"/>
      <c r="C4325" s="380"/>
      <c r="D4325" s="380"/>
      <c r="E4325" s="380"/>
      <c r="F4325" s="380"/>
      <c r="G4325" s="380"/>
      <c r="H4325" s="380"/>
    </row>
    <row r="4326" spans="1:8">
      <c r="A4326" s="380"/>
      <c r="B4326" s="380"/>
      <c r="C4326" s="380"/>
      <c r="D4326" s="380"/>
      <c r="E4326" s="380"/>
      <c r="F4326" s="380"/>
      <c r="G4326" s="380"/>
      <c r="H4326" s="380"/>
    </row>
    <row r="4327" spans="1:8">
      <c r="A4327" s="380"/>
      <c r="B4327" s="380"/>
      <c r="C4327" s="380"/>
      <c r="D4327" s="380"/>
      <c r="E4327" s="380"/>
      <c r="F4327" s="380"/>
      <c r="G4327" s="380"/>
      <c r="H4327" s="380"/>
    </row>
    <row r="4328" spans="1:8">
      <c r="A4328" s="380"/>
      <c r="B4328" s="380"/>
      <c r="C4328" s="380"/>
      <c r="D4328" s="380"/>
      <c r="E4328" s="380"/>
      <c r="F4328" s="380"/>
      <c r="G4328" s="380"/>
      <c r="H4328" s="380"/>
    </row>
    <row r="4329" spans="1:8">
      <c r="A4329" s="380"/>
      <c r="B4329" s="380"/>
      <c r="C4329" s="380"/>
      <c r="D4329" s="380"/>
      <c r="E4329" s="380"/>
      <c r="F4329" s="380"/>
      <c r="G4329" s="380"/>
      <c r="H4329" s="380"/>
    </row>
    <row r="4330" spans="1:8">
      <c r="A4330" s="380"/>
      <c r="B4330" s="380"/>
      <c r="C4330" s="380"/>
      <c r="D4330" s="380"/>
      <c r="E4330" s="380"/>
      <c r="F4330" s="380"/>
      <c r="G4330" s="380"/>
      <c r="H4330" s="380"/>
    </row>
    <row r="4331" spans="1:8">
      <c r="A4331" s="380"/>
      <c r="B4331" s="380"/>
      <c r="C4331" s="380"/>
      <c r="D4331" s="380"/>
      <c r="E4331" s="380"/>
      <c r="F4331" s="380"/>
      <c r="G4331" s="380"/>
      <c r="H4331" s="380"/>
    </row>
    <row r="4332" spans="1:8">
      <c r="A4332" s="380"/>
      <c r="B4332" s="380"/>
      <c r="C4332" s="380"/>
      <c r="D4332" s="380"/>
      <c r="E4332" s="380"/>
      <c r="F4332" s="380"/>
      <c r="G4332" s="380"/>
      <c r="H4332" s="380"/>
    </row>
    <row r="4333" spans="1:8">
      <c r="A4333" s="380"/>
      <c r="B4333" s="380"/>
      <c r="C4333" s="380"/>
      <c r="D4333" s="380"/>
      <c r="E4333" s="380"/>
      <c r="F4333" s="380"/>
      <c r="G4333" s="380"/>
      <c r="H4333" s="380"/>
    </row>
    <row r="4334" spans="1:8">
      <c r="A4334" s="380"/>
      <c r="B4334" s="380"/>
      <c r="C4334" s="380"/>
      <c r="D4334" s="380"/>
      <c r="E4334" s="380"/>
      <c r="F4334" s="380"/>
      <c r="G4334" s="380"/>
      <c r="H4334" s="380"/>
    </row>
    <row r="4335" spans="1:8">
      <c r="A4335" s="380"/>
      <c r="B4335" s="380"/>
      <c r="C4335" s="380"/>
      <c r="D4335" s="380"/>
      <c r="E4335" s="380"/>
      <c r="F4335" s="380"/>
      <c r="G4335" s="380"/>
      <c r="H4335" s="380"/>
    </row>
    <row r="4336" spans="1:8">
      <c r="A4336" s="380"/>
      <c r="B4336" s="380"/>
      <c r="C4336" s="380"/>
      <c r="D4336" s="380"/>
      <c r="E4336" s="380"/>
      <c r="F4336" s="380"/>
      <c r="G4336" s="380"/>
      <c r="H4336" s="380"/>
    </row>
    <row r="4337" spans="1:8">
      <c r="A4337" s="380"/>
      <c r="B4337" s="380"/>
      <c r="C4337" s="380"/>
      <c r="D4337" s="380"/>
      <c r="E4337" s="380"/>
      <c r="F4337" s="380"/>
      <c r="G4337" s="380"/>
      <c r="H4337" s="380"/>
    </row>
    <row r="4338" spans="1:8">
      <c r="A4338" s="380"/>
      <c r="B4338" s="380"/>
      <c r="C4338" s="380"/>
      <c r="D4338" s="380"/>
      <c r="E4338" s="380"/>
      <c r="F4338" s="380"/>
      <c r="G4338" s="380"/>
      <c r="H4338" s="380"/>
    </row>
    <row r="4339" spans="1:8">
      <c r="A4339" s="380"/>
      <c r="B4339" s="380"/>
      <c r="C4339" s="380"/>
      <c r="D4339" s="380"/>
      <c r="E4339" s="380"/>
      <c r="F4339" s="380"/>
      <c r="G4339" s="380"/>
      <c r="H4339" s="380"/>
    </row>
    <row r="4340" spans="1:8">
      <c r="A4340" s="380"/>
      <c r="B4340" s="380"/>
      <c r="C4340" s="380"/>
      <c r="D4340" s="380"/>
      <c r="E4340" s="380"/>
      <c r="F4340" s="380"/>
      <c r="G4340" s="380"/>
      <c r="H4340" s="380"/>
    </row>
    <row r="4341" spans="1:8">
      <c r="A4341" s="380"/>
      <c r="B4341" s="380"/>
      <c r="C4341" s="380"/>
      <c r="D4341" s="380"/>
      <c r="E4341" s="380"/>
      <c r="F4341" s="380"/>
      <c r="G4341" s="380"/>
      <c r="H4341" s="380"/>
    </row>
    <row r="4342" spans="1:8">
      <c r="A4342" s="380"/>
      <c r="B4342" s="380"/>
      <c r="C4342" s="380"/>
      <c r="D4342" s="380"/>
      <c r="E4342" s="380"/>
      <c r="F4342" s="380"/>
      <c r="G4342" s="380"/>
      <c r="H4342" s="380"/>
    </row>
    <row r="4343" spans="1:8">
      <c r="A4343" s="380"/>
      <c r="B4343" s="380"/>
      <c r="C4343" s="380"/>
      <c r="D4343" s="380"/>
      <c r="E4343" s="380"/>
      <c r="F4343" s="380"/>
      <c r="G4343" s="380"/>
      <c r="H4343" s="380"/>
    </row>
    <row r="4344" spans="1:8">
      <c r="A4344" s="380"/>
      <c r="B4344" s="380"/>
      <c r="C4344" s="380"/>
      <c r="D4344" s="380"/>
      <c r="E4344" s="380"/>
      <c r="F4344" s="380"/>
      <c r="G4344" s="380"/>
      <c r="H4344" s="380"/>
    </row>
    <row r="4345" spans="1:8">
      <c r="A4345" s="380"/>
      <c r="B4345" s="380"/>
      <c r="C4345" s="380"/>
      <c r="D4345" s="380"/>
      <c r="E4345" s="380"/>
      <c r="F4345" s="380"/>
      <c r="G4345" s="380"/>
      <c r="H4345" s="380"/>
    </row>
    <row r="4346" spans="1:8">
      <c r="A4346" s="380"/>
      <c r="B4346" s="380"/>
      <c r="C4346" s="380"/>
      <c r="D4346" s="380"/>
      <c r="E4346" s="380"/>
      <c r="F4346" s="380"/>
      <c r="G4346" s="380"/>
      <c r="H4346" s="380"/>
    </row>
    <row r="4347" spans="1:8">
      <c r="A4347" s="380"/>
      <c r="B4347" s="380"/>
      <c r="C4347" s="380"/>
      <c r="D4347" s="380"/>
      <c r="E4347" s="380"/>
      <c r="F4347" s="380"/>
      <c r="G4347" s="380"/>
      <c r="H4347" s="380"/>
    </row>
    <row r="4348" spans="1:8">
      <c r="A4348" s="380"/>
      <c r="B4348" s="380"/>
      <c r="C4348" s="380"/>
      <c r="D4348" s="380"/>
      <c r="E4348" s="380"/>
      <c r="F4348" s="380"/>
      <c r="G4348" s="380"/>
      <c r="H4348" s="380"/>
    </row>
    <row r="4349" spans="1:8">
      <c r="A4349" s="380"/>
      <c r="B4349" s="380"/>
      <c r="C4349" s="380"/>
      <c r="D4349" s="380"/>
      <c r="E4349" s="380"/>
      <c r="F4349" s="380"/>
      <c r="G4349" s="380"/>
      <c r="H4349" s="380"/>
    </row>
    <row r="4350" spans="1:8">
      <c r="A4350" s="380"/>
      <c r="B4350" s="380"/>
      <c r="C4350" s="380"/>
      <c r="D4350" s="380"/>
      <c r="E4350" s="380"/>
      <c r="F4350" s="380"/>
      <c r="G4350" s="380"/>
      <c r="H4350" s="380"/>
    </row>
    <row r="4351" spans="1:8">
      <c r="A4351" s="380"/>
      <c r="B4351" s="380"/>
      <c r="C4351" s="380"/>
      <c r="D4351" s="380"/>
      <c r="E4351" s="380"/>
      <c r="F4351" s="380"/>
      <c r="G4351" s="380"/>
      <c r="H4351" s="380"/>
    </row>
    <row r="4352" spans="1:8">
      <c r="A4352" s="380"/>
      <c r="B4352" s="380"/>
      <c r="C4352" s="380"/>
      <c r="D4352" s="380"/>
      <c r="E4352" s="380"/>
      <c r="F4352" s="380"/>
      <c r="G4352" s="380"/>
      <c r="H4352" s="380"/>
    </row>
    <row r="4353" spans="1:8">
      <c r="A4353" s="380"/>
      <c r="B4353" s="380"/>
      <c r="C4353" s="380"/>
      <c r="D4353" s="380"/>
      <c r="E4353" s="380"/>
      <c r="F4353" s="380"/>
      <c r="G4353" s="380"/>
      <c r="H4353" s="380"/>
    </row>
    <row r="4354" spans="1:8">
      <c r="A4354" s="380"/>
      <c r="B4354" s="380"/>
      <c r="C4354" s="380"/>
      <c r="D4354" s="380"/>
      <c r="E4354" s="380"/>
      <c r="F4354" s="380"/>
      <c r="G4354" s="380"/>
      <c r="H4354" s="380"/>
    </row>
    <row r="4355" spans="1:8">
      <c r="A4355" s="380"/>
      <c r="B4355" s="380"/>
      <c r="C4355" s="380"/>
      <c r="D4355" s="380"/>
      <c r="E4355" s="380"/>
      <c r="F4355" s="380"/>
      <c r="G4355" s="380"/>
      <c r="H4355" s="380"/>
    </row>
    <row r="4356" spans="1:8">
      <c r="A4356" s="380"/>
      <c r="B4356" s="380"/>
      <c r="C4356" s="380"/>
      <c r="D4356" s="380"/>
      <c r="E4356" s="380"/>
      <c r="F4356" s="380"/>
      <c r="G4356" s="380"/>
      <c r="H4356" s="380"/>
    </row>
    <row r="4357" spans="1:8">
      <c r="A4357" s="380"/>
      <c r="B4357" s="380"/>
      <c r="C4357" s="380"/>
      <c r="D4357" s="380"/>
      <c r="E4357" s="380"/>
      <c r="F4357" s="380"/>
      <c r="G4357" s="380"/>
      <c r="H4357" s="380"/>
    </row>
    <row r="4358" spans="1:8">
      <c r="A4358" s="380"/>
      <c r="B4358" s="380"/>
      <c r="C4358" s="380"/>
      <c r="D4358" s="380"/>
      <c r="E4358" s="380"/>
      <c r="F4358" s="380"/>
      <c r="G4358" s="380"/>
      <c r="H4358" s="380"/>
    </row>
    <row r="4359" spans="1:8">
      <c r="A4359" s="380"/>
      <c r="B4359" s="380"/>
      <c r="C4359" s="380"/>
      <c r="D4359" s="380"/>
      <c r="E4359" s="380"/>
      <c r="F4359" s="380"/>
      <c r="G4359" s="380"/>
      <c r="H4359" s="380"/>
    </row>
    <row r="4360" spans="1:8">
      <c r="A4360" s="380"/>
      <c r="B4360" s="380"/>
      <c r="C4360" s="380"/>
      <c r="D4360" s="380"/>
      <c r="E4360" s="380"/>
      <c r="F4360" s="380"/>
      <c r="G4360" s="380"/>
      <c r="H4360" s="380"/>
    </row>
    <row r="4361" spans="1:8">
      <c r="A4361" s="380"/>
      <c r="B4361" s="380"/>
      <c r="C4361" s="380"/>
      <c r="D4361" s="380"/>
      <c r="E4361" s="380"/>
      <c r="F4361" s="380"/>
      <c r="G4361" s="380"/>
      <c r="H4361" s="380"/>
    </row>
    <row r="4362" spans="1:8">
      <c r="A4362" s="380"/>
      <c r="B4362" s="380"/>
      <c r="C4362" s="380"/>
      <c r="D4362" s="380"/>
      <c r="E4362" s="380"/>
      <c r="F4362" s="380"/>
      <c r="G4362" s="380"/>
      <c r="H4362" s="380"/>
    </row>
    <row r="4363" spans="1:8">
      <c r="A4363" s="380"/>
      <c r="B4363" s="380"/>
      <c r="C4363" s="380"/>
      <c r="D4363" s="380"/>
      <c r="E4363" s="380"/>
      <c r="F4363" s="380"/>
      <c r="G4363" s="380"/>
      <c r="H4363" s="380"/>
    </row>
    <row r="4364" spans="1:8">
      <c r="A4364" s="380"/>
      <c r="B4364" s="380"/>
      <c r="C4364" s="380"/>
      <c r="D4364" s="380"/>
      <c r="E4364" s="380"/>
      <c r="F4364" s="380"/>
      <c r="G4364" s="380"/>
      <c r="H4364" s="380"/>
    </row>
    <row r="4365" spans="1:8">
      <c r="A4365" s="380"/>
      <c r="B4365" s="380"/>
      <c r="C4365" s="380"/>
      <c r="D4365" s="380"/>
      <c r="E4365" s="380"/>
      <c r="F4365" s="380"/>
      <c r="G4365" s="380"/>
      <c r="H4365" s="380"/>
    </row>
    <row r="4366" spans="1:8">
      <c r="A4366" s="380"/>
      <c r="B4366" s="380"/>
      <c r="C4366" s="380"/>
      <c r="D4366" s="380"/>
      <c r="E4366" s="380"/>
      <c r="F4366" s="380"/>
      <c r="G4366" s="380"/>
      <c r="H4366" s="380"/>
    </row>
    <row r="4367" spans="1:8">
      <c r="A4367" s="380"/>
      <c r="B4367" s="380"/>
      <c r="C4367" s="380"/>
      <c r="D4367" s="380"/>
      <c r="E4367" s="380"/>
      <c r="F4367" s="380"/>
      <c r="G4367" s="380"/>
      <c r="H4367" s="380"/>
    </row>
    <row r="4368" spans="1:8">
      <c r="A4368" s="380"/>
      <c r="B4368" s="380"/>
      <c r="C4368" s="380"/>
      <c r="D4368" s="380"/>
      <c r="E4368" s="380"/>
      <c r="F4368" s="380"/>
      <c r="G4368" s="380"/>
      <c r="H4368" s="380"/>
    </row>
    <row r="4369" spans="1:8">
      <c r="A4369" s="380"/>
      <c r="B4369" s="380"/>
      <c r="C4369" s="380"/>
      <c r="D4369" s="380"/>
      <c r="E4369" s="380"/>
      <c r="F4369" s="380"/>
      <c r="G4369" s="380"/>
      <c r="H4369" s="380"/>
    </row>
    <row r="4370" spans="1:8">
      <c r="A4370" s="380"/>
      <c r="B4370" s="380"/>
      <c r="C4370" s="380"/>
      <c r="D4370" s="380"/>
      <c r="E4370" s="380"/>
      <c r="F4370" s="380"/>
      <c r="G4370" s="380"/>
      <c r="H4370" s="380"/>
    </row>
    <row r="4371" spans="1:8">
      <c r="A4371" s="380"/>
      <c r="B4371" s="380"/>
      <c r="C4371" s="380"/>
      <c r="D4371" s="380"/>
      <c r="E4371" s="380"/>
      <c r="F4371" s="380"/>
      <c r="G4371" s="380"/>
      <c r="H4371" s="380"/>
    </row>
    <row r="4372" spans="1:8">
      <c r="A4372" s="380"/>
      <c r="B4372" s="380"/>
      <c r="C4372" s="380"/>
      <c r="D4372" s="380"/>
      <c r="E4372" s="380"/>
      <c r="F4372" s="380"/>
      <c r="G4372" s="380"/>
      <c r="H4372" s="380"/>
    </row>
    <row r="4373" spans="1:8">
      <c r="A4373" s="380"/>
      <c r="B4373" s="380"/>
      <c r="C4373" s="380"/>
      <c r="D4373" s="380"/>
      <c r="E4373" s="380"/>
      <c r="F4373" s="380"/>
      <c r="G4373" s="380"/>
      <c r="H4373" s="380"/>
    </row>
    <row r="4374" spans="1:8">
      <c r="A4374" s="380"/>
      <c r="B4374" s="380"/>
      <c r="C4374" s="380"/>
      <c r="D4374" s="380"/>
      <c r="E4374" s="380"/>
      <c r="F4374" s="380"/>
      <c r="G4374" s="380"/>
      <c r="H4374" s="380"/>
    </row>
    <row r="4375" spans="1:8">
      <c r="A4375" s="380"/>
      <c r="B4375" s="380"/>
      <c r="C4375" s="380"/>
      <c r="D4375" s="380"/>
      <c r="E4375" s="380"/>
      <c r="F4375" s="380"/>
      <c r="G4375" s="380"/>
      <c r="H4375" s="380"/>
    </row>
    <row r="4376" spans="1:8">
      <c r="A4376" s="380"/>
      <c r="B4376" s="380"/>
      <c r="C4376" s="380"/>
      <c r="D4376" s="380"/>
      <c r="E4376" s="380"/>
      <c r="F4376" s="380"/>
      <c r="G4376" s="380"/>
      <c r="H4376" s="380"/>
    </row>
    <row r="4377" spans="1:8">
      <c r="A4377" s="380"/>
      <c r="B4377" s="380"/>
      <c r="C4377" s="380"/>
      <c r="D4377" s="380"/>
      <c r="E4377" s="380"/>
      <c r="F4377" s="380"/>
      <c r="G4377" s="380"/>
      <c r="H4377" s="380"/>
    </row>
    <row r="4378" spans="1:8">
      <c r="A4378" s="380"/>
      <c r="B4378" s="380"/>
      <c r="C4378" s="380"/>
      <c r="D4378" s="380"/>
      <c r="E4378" s="380"/>
      <c r="F4378" s="380"/>
      <c r="G4378" s="380"/>
      <c r="H4378" s="380"/>
    </row>
    <row r="4379" spans="1:8">
      <c r="A4379" s="380"/>
      <c r="B4379" s="380"/>
      <c r="C4379" s="380"/>
      <c r="D4379" s="380"/>
      <c r="E4379" s="380"/>
      <c r="F4379" s="380"/>
      <c r="G4379" s="380"/>
      <c r="H4379" s="380"/>
    </row>
    <row r="4380" spans="1:8">
      <c r="A4380" s="380"/>
      <c r="B4380" s="380"/>
      <c r="C4380" s="380"/>
      <c r="D4380" s="380"/>
      <c r="E4380" s="380"/>
      <c r="F4380" s="380"/>
      <c r="G4380" s="380"/>
      <c r="H4380" s="380"/>
    </row>
    <row r="4381" spans="1:8">
      <c r="A4381" s="380"/>
      <c r="B4381" s="380"/>
      <c r="C4381" s="380"/>
      <c r="D4381" s="380"/>
      <c r="E4381" s="380"/>
      <c r="F4381" s="380"/>
      <c r="G4381" s="380"/>
      <c r="H4381" s="380"/>
    </row>
    <row r="4382" spans="1:8">
      <c r="A4382" s="380"/>
      <c r="B4382" s="380"/>
      <c r="C4382" s="380"/>
      <c r="D4382" s="380"/>
      <c r="E4382" s="380"/>
      <c r="F4382" s="380"/>
      <c r="G4382" s="380"/>
      <c r="H4382" s="380"/>
    </row>
    <row r="4383" spans="1:8">
      <c r="A4383" s="380"/>
      <c r="B4383" s="380"/>
      <c r="C4383" s="380"/>
      <c r="D4383" s="380"/>
      <c r="E4383" s="380"/>
      <c r="F4383" s="380"/>
      <c r="G4383" s="380"/>
      <c r="H4383" s="380"/>
    </row>
    <row r="4384" spans="1:8">
      <c r="A4384" s="380"/>
      <c r="B4384" s="380"/>
      <c r="C4384" s="380"/>
      <c r="D4384" s="380"/>
      <c r="E4384" s="380"/>
      <c r="F4384" s="380"/>
      <c r="G4384" s="380"/>
      <c r="H4384" s="380"/>
    </row>
    <row r="4385" spans="1:8">
      <c r="A4385" s="380"/>
      <c r="B4385" s="380"/>
      <c r="C4385" s="380"/>
      <c r="D4385" s="380"/>
      <c r="E4385" s="380"/>
      <c r="F4385" s="380"/>
      <c r="G4385" s="380"/>
      <c r="H4385" s="380"/>
    </row>
    <row r="4386" spans="1:8">
      <c r="A4386" s="380"/>
      <c r="B4386" s="380"/>
      <c r="C4386" s="380"/>
      <c r="D4386" s="380"/>
      <c r="E4386" s="380"/>
      <c r="F4386" s="380"/>
      <c r="G4386" s="380"/>
      <c r="H4386" s="380"/>
    </row>
    <row r="4387" spans="1:8">
      <c r="A4387" s="380"/>
      <c r="B4387" s="380"/>
      <c r="C4387" s="380"/>
      <c r="D4387" s="380"/>
      <c r="E4387" s="380"/>
      <c r="F4387" s="380"/>
      <c r="G4387" s="380"/>
      <c r="H4387" s="380"/>
    </row>
    <row r="4388" spans="1:8">
      <c r="A4388" s="380"/>
      <c r="B4388" s="380"/>
      <c r="C4388" s="380"/>
      <c r="D4388" s="380"/>
      <c r="E4388" s="380"/>
      <c r="F4388" s="380"/>
      <c r="G4388" s="380"/>
      <c r="H4388" s="380"/>
    </row>
    <row r="4389" spans="1:8">
      <c r="A4389" s="380"/>
      <c r="B4389" s="380"/>
      <c r="C4389" s="380"/>
      <c r="D4389" s="380"/>
      <c r="E4389" s="380"/>
      <c r="F4389" s="380"/>
      <c r="G4389" s="380"/>
      <c r="H4389" s="380"/>
    </row>
    <row r="4390" spans="1:8">
      <c r="A4390" s="380"/>
      <c r="B4390" s="380"/>
      <c r="C4390" s="380"/>
      <c r="D4390" s="380"/>
      <c r="E4390" s="380"/>
      <c r="F4390" s="380"/>
      <c r="G4390" s="380"/>
      <c r="H4390" s="380"/>
    </row>
    <row r="4391" spans="1:8">
      <c r="A4391" s="380"/>
      <c r="B4391" s="380"/>
      <c r="C4391" s="380"/>
      <c r="D4391" s="380"/>
      <c r="E4391" s="380"/>
      <c r="F4391" s="380"/>
      <c r="G4391" s="380"/>
      <c r="H4391" s="380"/>
    </row>
    <row r="4392" spans="1:8">
      <c r="A4392" s="380"/>
      <c r="B4392" s="380"/>
      <c r="C4392" s="380"/>
      <c r="D4392" s="380"/>
      <c r="E4392" s="380"/>
      <c r="F4392" s="380"/>
      <c r="G4392" s="380"/>
      <c r="H4392" s="380"/>
    </row>
    <row r="4393" spans="1:8">
      <c r="A4393" s="380"/>
      <c r="B4393" s="380"/>
      <c r="C4393" s="380"/>
      <c r="D4393" s="380"/>
      <c r="E4393" s="380"/>
      <c r="F4393" s="380"/>
      <c r="G4393" s="380"/>
      <c r="H4393" s="380"/>
    </row>
    <row r="4394" spans="1:8">
      <c r="A4394" s="380"/>
      <c r="B4394" s="380"/>
      <c r="C4394" s="380"/>
      <c r="D4394" s="380"/>
      <c r="E4394" s="380"/>
      <c r="F4394" s="380"/>
      <c r="G4394" s="380"/>
      <c r="H4394" s="380"/>
    </row>
    <row r="4395" spans="1:8">
      <c r="A4395" s="380"/>
      <c r="B4395" s="380"/>
      <c r="C4395" s="380"/>
      <c r="D4395" s="380"/>
      <c r="E4395" s="380"/>
      <c r="F4395" s="380"/>
      <c r="G4395" s="380"/>
      <c r="H4395" s="380"/>
    </row>
    <row r="4396" spans="1:8">
      <c r="A4396" s="380"/>
      <c r="B4396" s="380"/>
      <c r="C4396" s="380"/>
      <c r="D4396" s="380"/>
      <c r="E4396" s="380"/>
      <c r="F4396" s="380"/>
      <c r="G4396" s="380"/>
      <c r="H4396" s="380"/>
    </row>
    <row r="4397" spans="1:8">
      <c r="A4397" s="380"/>
      <c r="B4397" s="380"/>
      <c r="C4397" s="380"/>
      <c r="D4397" s="380"/>
      <c r="E4397" s="380"/>
      <c r="F4397" s="380"/>
      <c r="G4397" s="380"/>
      <c r="H4397" s="380"/>
    </row>
    <row r="4398" spans="1:8">
      <c r="A4398" s="380"/>
      <c r="B4398" s="380"/>
      <c r="C4398" s="380"/>
      <c r="D4398" s="380"/>
      <c r="E4398" s="380"/>
      <c r="F4398" s="380"/>
      <c r="G4398" s="380"/>
      <c r="H4398" s="380"/>
    </row>
    <row r="4399" spans="1:8">
      <c r="A4399" s="380"/>
      <c r="B4399" s="380"/>
      <c r="C4399" s="380"/>
      <c r="D4399" s="380"/>
      <c r="E4399" s="380"/>
      <c r="F4399" s="380"/>
      <c r="G4399" s="380"/>
      <c r="H4399" s="380"/>
    </row>
    <row r="4400" spans="1:8">
      <c r="A4400" s="380"/>
      <c r="B4400" s="380"/>
      <c r="C4400" s="380"/>
      <c r="D4400" s="380"/>
      <c r="E4400" s="380"/>
      <c r="F4400" s="380"/>
      <c r="G4400" s="380"/>
      <c r="H4400" s="380"/>
    </row>
    <row r="4401" spans="1:8">
      <c r="A4401" s="380"/>
      <c r="B4401" s="380"/>
      <c r="C4401" s="380"/>
      <c r="D4401" s="380"/>
      <c r="E4401" s="380"/>
      <c r="F4401" s="380"/>
      <c r="G4401" s="380"/>
      <c r="H4401" s="380"/>
    </row>
    <row r="4402" spans="1:8">
      <c r="A4402" s="380"/>
      <c r="B4402" s="380"/>
      <c r="C4402" s="380"/>
      <c r="D4402" s="380"/>
      <c r="E4402" s="380"/>
      <c r="F4402" s="380"/>
      <c r="G4402" s="380"/>
      <c r="H4402" s="380"/>
    </row>
    <row r="4403" spans="1:8">
      <c r="A4403" s="380"/>
      <c r="B4403" s="380"/>
      <c r="C4403" s="380"/>
      <c r="D4403" s="380"/>
      <c r="E4403" s="380"/>
      <c r="F4403" s="380"/>
      <c r="G4403" s="380"/>
      <c r="H4403" s="380"/>
    </row>
    <row r="4404" spans="1:8">
      <c r="A4404" s="380"/>
      <c r="B4404" s="380"/>
      <c r="C4404" s="380"/>
      <c r="D4404" s="380"/>
      <c r="E4404" s="380"/>
      <c r="F4404" s="380"/>
      <c r="G4404" s="380"/>
      <c r="H4404" s="380"/>
    </row>
    <row r="4405" spans="1:8">
      <c r="A4405" s="380"/>
      <c r="B4405" s="380"/>
      <c r="C4405" s="380"/>
      <c r="D4405" s="380"/>
      <c r="E4405" s="380"/>
      <c r="F4405" s="380"/>
      <c r="G4405" s="380"/>
      <c r="H4405" s="380"/>
    </row>
    <row r="4406" spans="1:8">
      <c r="A4406" s="380"/>
      <c r="B4406" s="380"/>
      <c r="C4406" s="380"/>
      <c r="D4406" s="380"/>
      <c r="E4406" s="380"/>
      <c r="F4406" s="380"/>
      <c r="G4406" s="380"/>
      <c r="H4406" s="380"/>
    </row>
    <row r="4407" spans="1:8">
      <c r="A4407" s="380"/>
      <c r="B4407" s="380"/>
      <c r="C4407" s="380"/>
      <c r="D4407" s="380"/>
      <c r="E4407" s="380"/>
      <c r="F4407" s="380"/>
      <c r="G4407" s="380"/>
      <c r="H4407" s="380"/>
    </row>
    <row r="4408" spans="1:8">
      <c r="A4408" s="380"/>
      <c r="B4408" s="380"/>
      <c r="C4408" s="380"/>
      <c r="D4408" s="380"/>
      <c r="E4408" s="380"/>
      <c r="F4408" s="380"/>
      <c r="G4408" s="380"/>
      <c r="H4408" s="380"/>
    </row>
    <row r="4409" spans="1:8">
      <c r="A4409" s="380"/>
      <c r="B4409" s="380"/>
      <c r="C4409" s="380"/>
      <c r="D4409" s="380"/>
      <c r="E4409" s="380"/>
      <c r="F4409" s="380"/>
      <c r="G4409" s="380"/>
      <c r="H4409" s="380"/>
    </row>
    <row r="4410" spans="1:8">
      <c r="A4410" s="380"/>
      <c r="B4410" s="380"/>
      <c r="C4410" s="380"/>
      <c r="D4410" s="380"/>
      <c r="E4410" s="380"/>
      <c r="F4410" s="380"/>
      <c r="G4410" s="380"/>
      <c r="H4410" s="380"/>
    </row>
    <row r="4411" spans="1:8">
      <c r="A4411" s="380"/>
      <c r="B4411" s="380"/>
      <c r="C4411" s="380"/>
      <c r="D4411" s="380"/>
      <c r="E4411" s="380"/>
      <c r="F4411" s="380"/>
      <c r="G4411" s="380"/>
      <c r="H4411" s="380"/>
    </row>
    <row r="4412" spans="1:8">
      <c r="A4412" s="380"/>
      <c r="B4412" s="380"/>
      <c r="C4412" s="380"/>
      <c r="D4412" s="380"/>
      <c r="E4412" s="380"/>
      <c r="F4412" s="380"/>
      <c r="G4412" s="380"/>
      <c r="H4412" s="380"/>
    </row>
    <row r="4413" spans="1:8">
      <c r="A4413" s="380"/>
      <c r="B4413" s="380"/>
      <c r="C4413" s="380"/>
      <c r="D4413" s="380"/>
      <c r="E4413" s="380"/>
      <c r="F4413" s="380"/>
      <c r="G4413" s="380"/>
      <c r="H4413" s="380"/>
    </row>
    <row r="4414" spans="1:8">
      <c r="A4414" s="380"/>
      <c r="B4414" s="380"/>
      <c r="C4414" s="380"/>
      <c r="D4414" s="380"/>
      <c r="E4414" s="380"/>
      <c r="F4414" s="380"/>
      <c r="G4414" s="380"/>
      <c r="H4414" s="380"/>
    </row>
    <row r="4415" spans="1:8">
      <c r="A4415" s="380"/>
      <c r="B4415" s="380"/>
      <c r="C4415" s="380"/>
      <c r="D4415" s="380"/>
      <c r="E4415" s="380"/>
      <c r="F4415" s="380"/>
      <c r="G4415" s="380"/>
      <c r="H4415" s="380"/>
    </row>
    <row r="4416" spans="1:8">
      <c r="A4416" s="380"/>
      <c r="B4416" s="380"/>
      <c r="C4416" s="380"/>
      <c r="D4416" s="380"/>
      <c r="E4416" s="380"/>
      <c r="F4416" s="380"/>
      <c r="G4416" s="380"/>
      <c r="H4416" s="380"/>
    </row>
    <row r="4417" spans="1:8">
      <c r="A4417" s="380"/>
      <c r="B4417" s="380"/>
      <c r="C4417" s="380"/>
      <c r="D4417" s="380"/>
      <c r="E4417" s="380"/>
      <c r="F4417" s="380"/>
      <c r="G4417" s="380"/>
      <c r="H4417" s="380"/>
    </row>
    <row r="4418" spans="1:8">
      <c r="A4418" s="380"/>
      <c r="B4418" s="380"/>
      <c r="C4418" s="380"/>
      <c r="D4418" s="380"/>
      <c r="E4418" s="380"/>
      <c r="F4418" s="380"/>
      <c r="G4418" s="380"/>
      <c r="H4418" s="380"/>
    </row>
    <row r="4419" spans="1:8">
      <c r="A4419" s="380"/>
      <c r="B4419" s="380"/>
      <c r="C4419" s="380"/>
      <c r="D4419" s="380"/>
      <c r="E4419" s="380"/>
      <c r="F4419" s="380"/>
      <c r="G4419" s="380"/>
      <c r="H4419" s="380"/>
    </row>
    <row r="4420" spans="1:8">
      <c r="A4420" s="380"/>
      <c r="B4420" s="380"/>
      <c r="C4420" s="380"/>
      <c r="D4420" s="380"/>
      <c r="E4420" s="380"/>
      <c r="F4420" s="380"/>
      <c r="G4420" s="380"/>
      <c r="H4420" s="380"/>
    </row>
    <row r="4421" spans="1:8">
      <c r="A4421" s="380"/>
      <c r="B4421" s="380"/>
      <c r="C4421" s="380"/>
      <c r="D4421" s="380"/>
      <c r="E4421" s="380"/>
      <c r="F4421" s="380"/>
      <c r="G4421" s="380"/>
      <c r="H4421" s="380"/>
    </row>
    <row r="4422" spans="1:8">
      <c r="A4422" s="380"/>
      <c r="B4422" s="380"/>
      <c r="C4422" s="380"/>
      <c r="D4422" s="380"/>
      <c r="E4422" s="380"/>
      <c r="F4422" s="380"/>
      <c r="G4422" s="380"/>
      <c r="H4422" s="380"/>
    </row>
    <row r="4423" spans="1:8">
      <c r="A4423" s="380"/>
      <c r="B4423" s="380"/>
      <c r="C4423" s="380"/>
      <c r="D4423" s="380"/>
      <c r="E4423" s="380"/>
      <c r="F4423" s="380"/>
      <c r="G4423" s="380"/>
      <c r="H4423" s="380"/>
    </row>
    <row r="4424" spans="1:8">
      <c r="A4424" s="380"/>
      <c r="B4424" s="380"/>
      <c r="C4424" s="380"/>
      <c r="D4424" s="380"/>
      <c r="E4424" s="380"/>
      <c r="F4424" s="380"/>
      <c r="G4424" s="380"/>
      <c r="H4424" s="380"/>
    </row>
    <row r="4425" spans="1:8">
      <c r="A4425" s="380"/>
      <c r="B4425" s="380"/>
      <c r="C4425" s="380"/>
      <c r="D4425" s="380"/>
      <c r="E4425" s="380"/>
      <c r="F4425" s="380"/>
      <c r="G4425" s="380"/>
      <c r="H4425" s="380"/>
    </row>
    <row r="4426" spans="1:8">
      <c r="A4426" s="380"/>
      <c r="B4426" s="380"/>
      <c r="C4426" s="380"/>
      <c r="D4426" s="380"/>
      <c r="E4426" s="380"/>
      <c r="F4426" s="380"/>
      <c r="G4426" s="380"/>
      <c r="H4426" s="380"/>
    </row>
    <row r="4427" spans="1:8">
      <c r="A4427" s="380"/>
      <c r="B4427" s="380"/>
      <c r="C4427" s="380"/>
      <c r="D4427" s="380"/>
      <c r="E4427" s="380"/>
      <c r="F4427" s="380"/>
      <c r="G4427" s="380"/>
      <c r="H4427" s="380"/>
    </row>
    <row r="4428" spans="1:8">
      <c r="A4428" s="380"/>
      <c r="B4428" s="380"/>
      <c r="C4428" s="380"/>
      <c r="D4428" s="380"/>
      <c r="E4428" s="380"/>
      <c r="F4428" s="380"/>
      <c r="G4428" s="380"/>
      <c r="H4428" s="380"/>
    </row>
    <row r="4429" spans="1:8">
      <c r="A4429" s="380"/>
      <c r="B4429" s="380"/>
      <c r="C4429" s="380"/>
      <c r="D4429" s="380"/>
      <c r="E4429" s="380"/>
      <c r="F4429" s="380"/>
      <c r="G4429" s="380"/>
      <c r="H4429" s="380"/>
    </row>
    <row r="4430" spans="1:8">
      <c r="A4430" s="380"/>
      <c r="B4430" s="380"/>
      <c r="C4430" s="380"/>
      <c r="D4430" s="380"/>
      <c r="E4430" s="380"/>
      <c r="F4430" s="380"/>
      <c r="G4430" s="380"/>
      <c r="H4430" s="380"/>
    </row>
    <row r="4431" spans="1:8">
      <c r="A4431" s="380"/>
      <c r="B4431" s="380"/>
      <c r="C4431" s="380"/>
      <c r="D4431" s="380"/>
      <c r="E4431" s="380"/>
      <c r="F4431" s="380"/>
      <c r="G4431" s="380"/>
      <c r="H4431" s="380"/>
    </row>
    <row r="4432" spans="1:8">
      <c r="A4432" s="380"/>
      <c r="B4432" s="380"/>
      <c r="C4432" s="380"/>
      <c r="D4432" s="380"/>
      <c r="E4432" s="380"/>
      <c r="F4432" s="380"/>
      <c r="G4432" s="380"/>
      <c r="H4432" s="380"/>
    </row>
    <row r="4433" spans="1:8">
      <c r="A4433" s="380"/>
      <c r="B4433" s="380"/>
      <c r="C4433" s="380"/>
      <c r="D4433" s="380"/>
      <c r="E4433" s="380"/>
      <c r="F4433" s="380"/>
      <c r="G4433" s="380"/>
      <c r="H4433" s="380"/>
    </row>
    <row r="4434" spans="1:8">
      <c r="A4434" s="380"/>
      <c r="B4434" s="380"/>
      <c r="C4434" s="380"/>
      <c r="D4434" s="380"/>
      <c r="E4434" s="380"/>
      <c r="F4434" s="380"/>
      <c r="G4434" s="380"/>
      <c r="H4434" s="380"/>
    </row>
    <row r="4435" spans="1:8">
      <c r="A4435" s="380"/>
      <c r="B4435" s="380"/>
      <c r="C4435" s="380"/>
      <c r="D4435" s="380"/>
      <c r="E4435" s="380"/>
      <c r="F4435" s="380"/>
      <c r="G4435" s="380"/>
      <c r="H4435" s="380"/>
    </row>
    <row r="4436" spans="1:8">
      <c r="A4436" s="380"/>
      <c r="B4436" s="380"/>
      <c r="C4436" s="380"/>
      <c r="D4436" s="380"/>
      <c r="E4436" s="380"/>
      <c r="F4436" s="380"/>
      <c r="G4436" s="380"/>
      <c r="H4436" s="380"/>
    </row>
    <row r="4437" spans="1:8">
      <c r="A4437" s="380"/>
      <c r="B4437" s="380"/>
      <c r="C4437" s="380"/>
      <c r="D4437" s="380"/>
      <c r="E4437" s="380"/>
      <c r="F4437" s="380"/>
      <c r="G4437" s="380"/>
      <c r="H4437" s="380"/>
    </row>
    <row r="4438" spans="1:8">
      <c r="A4438" s="380"/>
      <c r="B4438" s="380"/>
      <c r="C4438" s="380"/>
      <c r="D4438" s="380"/>
      <c r="E4438" s="380"/>
      <c r="F4438" s="380"/>
      <c r="G4438" s="380"/>
      <c r="H4438" s="380"/>
    </row>
    <row r="4439" spans="1:8">
      <c r="A4439" s="380"/>
      <c r="B4439" s="380"/>
      <c r="C4439" s="380"/>
      <c r="D4439" s="380"/>
      <c r="E4439" s="380"/>
      <c r="F4439" s="380"/>
      <c r="G4439" s="380"/>
      <c r="H4439" s="380"/>
    </row>
    <row r="4440" spans="1:8">
      <c r="A4440" s="380"/>
      <c r="B4440" s="380"/>
      <c r="C4440" s="380"/>
      <c r="D4440" s="380"/>
      <c r="E4440" s="380"/>
      <c r="F4440" s="380"/>
      <c r="G4440" s="380"/>
      <c r="H4440" s="380"/>
    </row>
    <row r="4441" spans="1:8">
      <c r="A4441" s="380"/>
      <c r="B4441" s="380"/>
      <c r="C4441" s="380"/>
      <c r="D4441" s="380"/>
      <c r="E4441" s="380"/>
      <c r="F4441" s="380"/>
      <c r="G4441" s="380"/>
      <c r="H4441" s="380"/>
    </row>
    <row r="4442" spans="1:8">
      <c r="A4442" s="380"/>
      <c r="B4442" s="380"/>
      <c r="C4442" s="380"/>
      <c r="D4442" s="380"/>
      <c r="E4442" s="380"/>
      <c r="F4442" s="380"/>
      <c r="G4442" s="380"/>
      <c r="H4442" s="380"/>
    </row>
    <row r="4443" spans="1:8">
      <c r="A4443" s="380"/>
      <c r="B4443" s="380"/>
      <c r="C4443" s="380"/>
      <c r="D4443" s="380"/>
      <c r="E4443" s="380"/>
      <c r="F4443" s="380"/>
      <c r="G4443" s="380"/>
      <c r="H4443" s="380"/>
    </row>
    <row r="4444" spans="1:8">
      <c r="A4444" s="380"/>
      <c r="B4444" s="380"/>
      <c r="C4444" s="380"/>
      <c r="D4444" s="380"/>
      <c r="E4444" s="380"/>
      <c r="F4444" s="380"/>
      <c r="G4444" s="380"/>
      <c r="H4444" s="380"/>
    </row>
    <row r="4445" spans="1:8">
      <c r="A4445" s="380"/>
      <c r="B4445" s="380"/>
      <c r="C4445" s="380"/>
      <c r="D4445" s="380"/>
      <c r="E4445" s="380"/>
      <c r="F4445" s="380"/>
      <c r="G4445" s="380"/>
      <c r="H4445" s="380"/>
    </row>
    <row r="4446" spans="1:8">
      <c r="A4446" s="380"/>
      <c r="B4446" s="380"/>
      <c r="C4446" s="380"/>
      <c r="D4446" s="380"/>
      <c r="E4446" s="380"/>
      <c r="F4446" s="380"/>
      <c r="G4446" s="380"/>
      <c r="H4446" s="380"/>
    </row>
    <row r="4447" spans="1:8">
      <c r="A4447" s="380"/>
      <c r="B4447" s="380"/>
      <c r="C4447" s="380"/>
      <c r="D4447" s="380"/>
      <c r="E4447" s="380"/>
      <c r="F4447" s="380"/>
      <c r="G4447" s="380"/>
      <c r="H4447" s="380"/>
    </row>
    <row r="4448" spans="1:8">
      <c r="A4448" s="380"/>
      <c r="B4448" s="380"/>
      <c r="C4448" s="380"/>
      <c r="D4448" s="380"/>
      <c r="E4448" s="380"/>
      <c r="F4448" s="380"/>
      <c r="G4448" s="380"/>
      <c r="H4448" s="380"/>
    </row>
    <row r="4449" spans="1:8">
      <c r="A4449" s="380"/>
      <c r="B4449" s="380"/>
      <c r="C4449" s="380"/>
      <c r="D4449" s="380"/>
      <c r="E4449" s="380"/>
      <c r="F4449" s="380"/>
      <c r="G4449" s="380"/>
      <c r="H4449" s="380"/>
    </row>
    <row r="4450" spans="1:8">
      <c r="A4450" s="380"/>
      <c r="B4450" s="380"/>
      <c r="C4450" s="380"/>
      <c r="D4450" s="380"/>
      <c r="E4450" s="380"/>
      <c r="F4450" s="380"/>
      <c r="G4450" s="380"/>
      <c r="H4450" s="380"/>
    </row>
    <row r="4451" spans="1:8">
      <c r="A4451" s="380"/>
      <c r="B4451" s="380"/>
      <c r="C4451" s="380"/>
      <c r="D4451" s="380"/>
      <c r="E4451" s="380"/>
      <c r="F4451" s="380"/>
      <c r="G4451" s="380"/>
      <c r="H4451" s="380"/>
    </row>
    <row r="4452" spans="1:8">
      <c r="A4452" s="380"/>
      <c r="B4452" s="380"/>
      <c r="C4452" s="380"/>
      <c r="D4452" s="380"/>
      <c r="E4452" s="380"/>
      <c r="F4452" s="380"/>
      <c r="G4452" s="380"/>
      <c r="H4452" s="380"/>
    </row>
    <row r="4453" spans="1:8">
      <c r="A4453" s="380"/>
      <c r="B4453" s="380"/>
      <c r="C4453" s="380"/>
      <c r="D4453" s="380"/>
      <c r="E4453" s="380"/>
      <c r="F4453" s="380"/>
      <c r="G4453" s="380"/>
      <c r="H4453" s="380"/>
    </row>
    <row r="4454" spans="1:8">
      <c r="A4454" s="380"/>
      <c r="B4454" s="380"/>
      <c r="C4454" s="380"/>
      <c r="D4454" s="380"/>
      <c r="E4454" s="380"/>
      <c r="F4454" s="380"/>
      <c r="G4454" s="380"/>
      <c r="H4454" s="380"/>
    </row>
    <row r="4455" spans="1:8">
      <c r="A4455" s="380"/>
      <c r="B4455" s="380"/>
      <c r="C4455" s="380"/>
      <c r="D4455" s="380"/>
      <c r="E4455" s="380"/>
      <c r="F4455" s="380"/>
      <c r="G4455" s="380"/>
      <c r="H4455" s="380"/>
    </row>
    <row r="4456" spans="1:8">
      <c r="A4456" s="380"/>
      <c r="B4456" s="380"/>
      <c r="C4456" s="380"/>
      <c r="D4456" s="380"/>
      <c r="E4456" s="380"/>
      <c r="F4456" s="380"/>
      <c r="G4456" s="380"/>
      <c r="H4456" s="380"/>
    </row>
    <row r="4457" spans="1:8">
      <c r="A4457" s="380"/>
      <c r="B4457" s="380"/>
      <c r="C4457" s="380"/>
      <c r="D4457" s="380"/>
      <c r="E4457" s="380"/>
      <c r="F4457" s="380"/>
      <c r="G4457" s="380"/>
      <c r="H4457" s="380"/>
    </row>
    <row r="4458" spans="1:8">
      <c r="A4458" s="380"/>
      <c r="B4458" s="380"/>
      <c r="C4458" s="380"/>
      <c r="D4458" s="380"/>
      <c r="E4458" s="380"/>
      <c r="F4458" s="380"/>
      <c r="G4458" s="380"/>
      <c r="H4458" s="380"/>
    </row>
    <row r="4459" spans="1:8">
      <c r="A4459" s="380"/>
      <c r="B4459" s="380"/>
      <c r="C4459" s="380"/>
      <c r="D4459" s="380"/>
      <c r="E4459" s="380"/>
      <c r="F4459" s="380"/>
      <c r="G4459" s="380"/>
      <c r="H4459" s="380"/>
    </row>
    <row r="4460" spans="1:8">
      <c r="A4460" s="380"/>
      <c r="B4460" s="380"/>
      <c r="C4460" s="380"/>
      <c r="D4460" s="380"/>
      <c r="E4460" s="380"/>
      <c r="F4460" s="380"/>
      <c r="G4460" s="380"/>
      <c r="H4460" s="380"/>
    </row>
    <row r="4461" spans="1:8">
      <c r="A4461" s="380"/>
      <c r="B4461" s="380"/>
      <c r="C4461" s="380"/>
      <c r="D4461" s="380"/>
      <c r="E4461" s="380"/>
      <c r="F4461" s="380"/>
      <c r="G4461" s="380"/>
      <c r="H4461" s="380"/>
    </row>
    <row r="4462" spans="1:8">
      <c r="A4462" s="380"/>
      <c r="B4462" s="380"/>
      <c r="C4462" s="380"/>
      <c r="D4462" s="380"/>
      <c r="E4462" s="380"/>
      <c r="F4462" s="380"/>
      <c r="G4462" s="380"/>
      <c r="H4462" s="380"/>
    </row>
    <row r="4463" spans="1:8">
      <c r="A4463" s="380"/>
      <c r="B4463" s="380"/>
      <c r="C4463" s="380"/>
      <c r="D4463" s="380"/>
      <c r="E4463" s="380"/>
      <c r="F4463" s="380"/>
      <c r="G4463" s="380"/>
      <c r="H4463" s="380"/>
    </row>
    <row r="4464" spans="1:8">
      <c r="A4464" s="380"/>
      <c r="B4464" s="380"/>
      <c r="C4464" s="380"/>
      <c r="D4464" s="380"/>
      <c r="E4464" s="380"/>
      <c r="F4464" s="380"/>
      <c r="G4464" s="380"/>
      <c r="H4464" s="380"/>
    </row>
    <row r="4465" spans="1:8">
      <c r="A4465" s="380"/>
      <c r="B4465" s="380"/>
      <c r="C4465" s="380"/>
      <c r="D4465" s="380"/>
      <c r="E4465" s="380"/>
      <c r="F4465" s="380"/>
      <c r="G4465" s="380"/>
      <c r="H4465" s="380"/>
    </row>
    <row r="4466" spans="1:8">
      <c r="A4466" s="380"/>
      <c r="B4466" s="380"/>
      <c r="C4466" s="380"/>
      <c r="D4466" s="380"/>
      <c r="E4466" s="380"/>
      <c r="F4466" s="380"/>
      <c r="G4466" s="380"/>
      <c r="H4466" s="380"/>
    </row>
    <row r="4467" spans="1:8">
      <c r="A4467" s="380"/>
      <c r="B4467" s="380"/>
      <c r="C4467" s="380"/>
      <c r="D4467" s="380"/>
      <c r="E4467" s="380"/>
      <c r="F4467" s="380"/>
      <c r="G4467" s="380"/>
      <c r="H4467" s="380"/>
    </row>
    <row r="4468" spans="1:8">
      <c r="A4468" s="380"/>
      <c r="B4468" s="380"/>
      <c r="C4468" s="380"/>
      <c r="D4468" s="380"/>
      <c r="E4468" s="380"/>
      <c r="F4468" s="380"/>
      <c r="G4468" s="380"/>
      <c r="H4468" s="380"/>
    </row>
    <row r="4469" spans="1:8">
      <c r="A4469" s="380"/>
      <c r="B4469" s="380"/>
      <c r="C4469" s="380"/>
      <c r="D4469" s="380"/>
      <c r="E4469" s="380"/>
      <c r="F4469" s="380"/>
      <c r="G4469" s="380"/>
      <c r="H4469" s="380"/>
    </row>
    <row r="4470" spans="1:8">
      <c r="A4470" s="380"/>
      <c r="B4470" s="380"/>
      <c r="C4470" s="380"/>
      <c r="D4470" s="380"/>
      <c r="E4470" s="380"/>
      <c r="F4470" s="380"/>
      <c r="G4470" s="380"/>
      <c r="H4470" s="380"/>
    </row>
    <row r="4471" spans="1:8">
      <c r="A4471" s="380"/>
      <c r="B4471" s="380"/>
      <c r="C4471" s="380"/>
      <c r="D4471" s="380"/>
      <c r="E4471" s="380"/>
      <c r="F4471" s="380"/>
      <c r="G4471" s="380"/>
      <c r="H4471" s="380"/>
    </row>
    <row r="4472" spans="1:8">
      <c r="A4472" s="380"/>
      <c r="B4472" s="380"/>
      <c r="C4472" s="380"/>
      <c r="D4472" s="380"/>
      <c r="E4472" s="380"/>
      <c r="F4472" s="380"/>
      <c r="G4472" s="380"/>
      <c r="H4472" s="380"/>
    </row>
    <row r="4473" spans="1:8">
      <c r="A4473" s="380"/>
      <c r="B4473" s="380"/>
      <c r="C4473" s="380"/>
      <c r="D4473" s="380"/>
      <c r="E4473" s="380"/>
      <c r="F4473" s="380"/>
      <c r="G4473" s="380"/>
      <c r="H4473" s="380"/>
    </row>
    <row r="4474" spans="1:8">
      <c r="A4474" s="380"/>
      <c r="B4474" s="380"/>
      <c r="C4474" s="380"/>
      <c r="D4474" s="380"/>
      <c r="E4474" s="380"/>
      <c r="F4474" s="380"/>
      <c r="G4474" s="380"/>
      <c r="H4474" s="380"/>
    </row>
    <row r="4475" spans="1:8">
      <c r="A4475" s="380"/>
      <c r="B4475" s="380"/>
      <c r="C4475" s="380"/>
      <c r="D4475" s="380"/>
      <c r="E4475" s="380"/>
      <c r="F4475" s="380"/>
      <c r="G4475" s="380"/>
      <c r="H4475" s="380"/>
    </row>
    <row r="4476" spans="1:8">
      <c r="A4476" s="380"/>
      <c r="B4476" s="380"/>
      <c r="C4476" s="380"/>
      <c r="D4476" s="380"/>
      <c r="E4476" s="380"/>
      <c r="F4476" s="380"/>
      <c r="G4476" s="380"/>
      <c r="H4476" s="380"/>
    </row>
    <row r="4477" spans="1:8">
      <c r="A4477" s="380"/>
      <c r="B4477" s="380"/>
      <c r="C4477" s="380"/>
      <c r="D4477" s="380"/>
      <c r="E4477" s="380"/>
      <c r="F4477" s="380"/>
      <c r="G4477" s="380"/>
      <c r="H4477" s="380"/>
    </row>
    <row r="4478" spans="1:8">
      <c r="A4478" s="380"/>
      <c r="B4478" s="380"/>
      <c r="C4478" s="380"/>
      <c r="D4478" s="380"/>
      <c r="E4478" s="380"/>
      <c r="F4478" s="380"/>
      <c r="G4478" s="380"/>
      <c r="H4478" s="380"/>
    </row>
    <row r="4479" spans="1:8">
      <c r="A4479" s="380"/>
      <c r="B4479" s="380"/>
      <c r="C4479" s="380"/>
      <c r="D4479" s="380"/>
      <c r="E4479" s="380"/>
      <c r="F4479" s="380"/>
      <c r="G4479" s="380"/>
      <c r="H4479" s="380"/>
    </row>
    <row r="4480" spans="1:8">
      <c r="A4480" s="380"/>
      <c r="B4480" s="380"/>
      <c r="C4480" s="380"/>
      <c r="D4480" s="380"/>
      <c r="E4480" s="380"/>
      <c r="F4480" s="380"/>
      <c r="G4480" s="380"/>
      <c r="H4480" s="380"/>
    </row>
    <row r="4481" spans="1:8">
      <c r="A4481" s="380"/>
      <c r="B4481" s="380"/>
      <c r="C4481" s="380"/>
      <c r="D4481" s="380"/>
      <c r="E4481" s="380"/>
      <c r="F4481" s="380"/>
      <c r="G4481" s="380"/>
      <c r="H4481" s="380"/>
    </row>
    <row r="4482" spans="1:8">
      <c r="A4482" s="380"/>
      <c r="B4482" s="380"/>
      <c r="C4482" s="380"/>
      <c r="D4482" s="380"/>
      <c r="E4482" s="380"/>
      <c r="F4482" s="380"/>
      <c r="G4482" s="380"/>
      <c r="H4482" s="380"/>
    </row>
    <row r="4483" spans="1:8">
      <c r="A4483" s="380"/>
      <c r="B4483" s="380"/>
      <c r="C4483" s="380"/>
      <c r="D4483" s="380"/>
      <c r="E4483" s="380"/>
      <c r="F4483" s="380"/>
      <c r="G4483" s="380"/>
      <c r="H4483" s="380"/>
    </row>
    <row r="4484" spans="1:8">
      <c r="A4484" s="380"/>
      <c r="B4484" s="380"/>
      <c r="C4484" s="380"/>
      <c r="D4484" s="380"/>
      <c r="E4484" s="380"/>
      <c r="F4484" s="380"/>
      <c r="G4484" s="380"/>
      <c r="H4484" s="380"/>
    </row>
    <row r="4485" spans="1:8">
      <c r="A4485" s="380"/>
      <c r="B4485" s="380"/>
      <c r="C4485" s="380"/>
      <c r="D4485" s="380"/>
      <c r="E4485" s="380"/>
      <c r="F4485" s="380"/>
      <c r="G4485" s="380"/>
      <c r="H4485" s="380"/>
    </row>
    <row r="4486" spans="1:8">
      <c r="A4486" s="380"/>
      <c r="B4486" s="380"/>
      <c r="C4486" s="380"/>
      <c r="D4486" s="380"/>
      <c r="E4486" s="380"/>
      <c r="F4486" s="380"/>
      <c r="G4486" s="380"/>
      <c r="H4486" s="380"/>
    </row>
    <row r="4487" spans="1:8">
      <c r="A4487" s="380"/>
      <c r="B4487" s="380"/>
      <c r="C4487" s="380"/>
      <c r="D4487" s="380"/>
      <c r="E4487" s="380"/>
      <c r="F4487" s="380"/>
      <c r="G4487" s="380"/>
      <c r="H4487" s="380"/>
    </row>
    <row r="4488" spans="1:8">
      <c r="A4488" s="380"/>
      <c r="B4488" s="380"/>
      <c r="C4488" s="380"/>
      <c r="D4488" s="380"/>
      <c r="E4488" s="380"/>
      <c r="F4488" s="380"/>
      <c r="G4488" s="380"/>
      <c r="H4488" s="380"/>
    </row>
    <row r="4489" spans="1:8">
      <c r="A4489" s="380"/>
      <c r="B4489" s="380"/>
      <c r="C4489" s="380"/>
      <c r="D4489" s="380"/>
      <c r="E4489" s="380"/>
      <c r="F4489" s="380"/>
      <c r="G4489" s="380"/>
      <c r="H4489" s="380"/>
    </row>
    <row r="4490" spans="1:8">
      <c r="A4490" s="380"/>
      <c r="B4490" s="380"/>
      <c r="C4490" s="380"/>
      <c r="D4490" s="380"/>
      <c r="E4490" s="380"/>
      <c r="F4490" s="380"/>
      <c r="G4490" s="380"/>
      <c r="H4490" s="380"/>
    </row>
    <row r="4491" spans="1:8">
      <c r="A4491" s="380"/>
      <c r="B4491" s="380"/>
      <c r="C4491" s="380"/>
      <c r="D4491" s="380"/>
      <c r="E4491" s="380"/>
      <c r="F4491" s="380"/>
      <c r="G4491" s="380"/>
      <c r="H4491" s="380"/>
    </row>
    <row r="4492" spans="1:8">
      <c r="A4492" s="380"/>
      <c r="B4492" s="380"/>
      <c r="C4492" s="380"/>
      <c r="D4492" s="380"/>
      <c r="E4492" s="380"/>
      <c r="F4492" s="380"/>
      <c r="G4492" s="380"/>
      <c r="H4492" s="380"/>
    </row>
    <row r="4493" spans="1:8">
      <c r="A4493" s="380"/>
      <c r="B4493" s="380"/>
      <c r="C4493" s="380"/>
      <c r="D4493" s="380"/>
      <c r="E4493" s="380"/>
      <c r="F4493" s="380"/>
      <c r="G4493" s="380"/>
      <c r="H4493" s="380"/>
    </row>
    <row r="4494" spans="1:8">
      <c r="A4494" s="380"/>
      <c r="B4494" s="380"/>
      <c r="C4494" s="380"/>
      <c r="D4494" s="380"/>
      <c r="E4494" s="380"/>
      <c r="F4494" s="380"/>
      <c r="G4494" s="380"/>
      <c r="H4494" s="380"/>
    </row>
    <row r="4495" spans="1:8">
      <c r="A4495" s="380"/>
      <c r="B4495" s="380"/>
      <c r="C4495" s="380"/>
      <c r="D4495" s="380"/>
      <c r="E4495" s="380"/>
      <c r="F4495" s="380"/>
      <c r="G4495" s="380"/>
      <c r="H4495" s="380"/>
    </row>
    <row r="4496" spans="1:8">
      <c r="A4496" s="380"/>
      <c r="B4496" s="380"/>
      <c r="C4496" s="380"/>
      <c r="D4496" s="380"/>
      <c r="E4496" s="380"/>
      <c r="F4496" s="380"/>
      <c r="G4496" s="380"/>
      <c r="H4496" s="380"/>
    </row>
    <row r="4497" spans="1:8">
      <c r="A4497" s="380"/>
      <c r="B4497" s="380"/>
      <c r="C4497" s="380"/>
      <c r="D4497" s="380"/>
      <c r="E4497" s="380"/>
      <c r="F4497" s="380"/>
      <c r="G4497" s="380"/>
      <c r="H4497" s="380"/>
    </row>
    <row r="4498" spans="1:8">
      <c r="A4498" s="380"/>
      <c r="B4498" s="380"/>
      <c r="C4498" s="380"/>
      <c r="D4498" s="380"/>
      <c r="E4498" s="380"/>
      <c r="F4498" s="380"/>
      <c r="G4498" s="380"/>
      <c r="H4498" s="380"/>
    </row>
    <row r="4499" spans="1:8">
      <c r="A4499" s="380"/>
      <c r="B4499" s="380"/>
      <c r="C4499" s="380"/>
      <c r="D4499" s="380"/>
      <c r="E4499" s="380"/>
      <c r="F4499" s="380"/>
      <c r="G4499" s="380"/>
      <c r="H4499" s="380"/>
    </row>
    <row r="4500" spans="1:8">
      <c r="A4500" s="380"/>
      <c r="B4500" s="380"/>
      <c r="C4500" s="380"/>
      <c r="D4500" s="380"/>
      <c r="E4500" s="380"/>
      <c r="F4500" s="380"/>
      <c r="G4500" s="380"/>
      <c r="H4500" s="380"/>
    </row>
    <row r="4501" spans="1:8">
      <c r="A4501" s="380"/>
      <c r="B4501" s="380"/>
      <c r="C4501" s="380"/>
      <c r="D4501" s="380"/>
      <c r="E4501" s="380"/>
      <c r="F4501" s="380"/>
      <c r="G4501" s="380"/>
      <c r="H4501" s="380"/>
    </row>
    <row r="4502" spans="1:8">
      <c r="A4502" s="380"/>
      <c r="B4502" s="380"/>
      <c r="C4502" s="380"/>
      <c r="D4502" s="380"/>
      <c r="E4502" s="380"/>
      <c r="F4502" s="380"/>
      <c r="G4502" s="380"/>
      <c r="H4502" s="380"/>
    </row>
    <row r="4503" spans="1:8">
      <c r="A4503" s="380"/>
      <c r="B4503" s="380"/>
      <c r="C4503" s="380"/>
      <c r="D4503" s="380"/>
      <c r="E4503" s="380"/>
      <c r="F4503" s="380"/>
      <c r="G4503" s="380"/>
      <c r="H4503" s="380"/>
    </row>
    <row r="4504" spans="1:8">
      <c r="A4504" s="380"/>
      <c r="B4504" s="380"/>
      <c r="C4504" s="380"/>
      <c r="D4504" s="380"/>
      <c r="E4504" s="380"/>
      <c r="F4504" s="380"/>
      <c r="G4504" s="380"/>
      <c r="H4504" s="380"/>
    </row>
    <row r="4505" spans="1:8">
      <c r="A4505" s="380"/>
      <c r="B4505" s="380"/>
      <c r="C4505" s="380"/>
      <c r="D4505" s="380"/>
      <c r="E4505" s="380"/>
      <c r="F4505" s="380"/>
      <c r="G4505" s="380"/>
      <c r="H4505" s="380"/>
    </row>
    <row r="4506" spans="1:8">
      <c r="A4506" s="380"/>
      <c r="B4506" s="380"/>
      <c r="C4506" s="380"/>
      <c r="D4506" s="380"/>
      <c r="E4506" s="380"/>
      <c r="F4506" s="380"/>
      <c r="G4506" s="380"/>
      <c r="H4506" s="380"/>
    </row>
    <row r="4507" spans="1:8">
      <c r="A4507" s="380"/>
      <c r="B4507" s="380"/>
      <c r="C4507" s="380"/>
      <c r="D4507" s="380"/>
      <c r="E4507" s="380"/>
      <c r="F4507" s="380"/>
      <c r="G4507" s="380"/>
      <c r="H4507" s="380"/>
    </row>
    <row r="4508" spans="1:8">
      <c r="A4508" s="380"/>
      <c r="B4508" s="380"/>
      <c r="C4508" s="380"/>
      <c r="D4508" s="380"/>
      <c r="E4508" s="380"/>
      <c r="F4508" s="380"/>
      <c r="G4508" s="380"/>
      <c r="H4508" s="380"/>
    </row>
    <row r="4509" spans="1:8">
      <c r="A4509" s="380"/>
      <c r="B4509" s="380"/>
      <c r="C4509" s="380"/>
      <c r="D4509" s="380"/>
      <c r="E4509" s="380"/>
      <c r="F4509" s="380"/>
      <c r="G4509" s="380"/>
      <c r="H4509" s="380"/>
    </row>
    <row r="4510" spans="1:8">
      <c r="A4510" s="380"/>
      <c r="B4510" s="380"/>
      <c r="C4510" s="380"/>
      <c r="D4510" s="380"/>
      <c r="E4510" s="380"/>
      <c r="F4510" s="380"/>
      <c r="G4510" s="380"/>
      <c r="H4510" s="380"/>
    </row>
    <row r="4511" spans="1:8">
      <c r="A4511" s="380"/>
      <c r="B4511" s="380"/>
      <c r="C4511" s="380"/>
      <c r="D4511" s="380"/>
      <c r="E4511" s="380"/>
      <c r="F4511" s="380"/>
      <c r="G4511" s="380"/>
      <c r="H4511" s="380"/>
    </row>
    <row r="4512" spans="1:8">
      <c r="A4512" s="380"/>
      <c r="B4512" s="380"/>
      <c r="C4512" s="380"/>
      <c r="D4512" s="380"/>
      <c r="E4512" s="380"/>
      <c r="F4512" s="380"/>
      <c r="G4512" s="380"/>
      <c r="H4512" s="380"/>
    </row>
    <row r="4513" spans="1:8">
      <c r="A4513" s="380"/>
      <c r="B4513" s="380"/>
      <c r="C4513" s="380"/>
      <c r="D4513" s="380"/>
      <c r="E4513" s="380"/>
      <c r="F4513" s="380"/>
      <c r="G4513" s="380"/>
      <c r="H4513" s="380"/>
    </row>
    <row r="4514" spans="1:8">
      <c r="A4514" s="380"/>
      <c r="B4514" s="380"/>
      <c r="C4514" s="380"/>
      <c r="D4514" s="380"/>
      <c r="E4514" s="380"/>
      <c r="F4514" s="380"/>
      <c r="G4514" s="380"/>
      <c r="H4514" s="380"/>
    </row>
    <row r="4515" spans="1:8">
      <c r="A4515" s="380"/>
      <c r="B4515" s="380"/>
      <c r="C4515" s="380"/>
      <c r="D4515" s="380"/>
      <c r="E4515" s="380"/>
      <c r="F4515" s="380"/>
      <c r="G4515" s="380"/>
      <c r="H4515" s="380"/>
    </row>
    <row r="4516" spans="1:8">
      <c r="A4516" s="380"/>
      <c r="B4516" s="380"/>
      <c r="C4516" s="380"/>
      <c r="D4516" s="380"/>
      <c r="E4516" s="380"/>
      <c r="F4516" s="380"/>
      <c r="G4516" s="380"/>
      <c r="H4516" s="380"/>
    </row>
    <row r="4517" spans="1:8">
      <c r="A4517" s="380"/>
      <c r="B4517" s="380"/>
      <c r="C4517" s="380"/>
      <c r="D4517" s="380"/>
      <c r="E4517" s="380"/>
      <c r="F4517" s="380"/>
      <c r="G4517" s="380"/>
      <c r="H4517" s="380"/>
    </row>
    <row r="4518" spans="1:8">
      <c r="A4518" s="380"/>
      <c r="B4518" s="380"/>
      <c r="C4518" s="380"/>
      <c r="D4518" s="380"/>
      <c r="E4518" s="380"/>
      <c r="F4518" s="380"/>
      <c r="G4518" s="380"/>
      <c r="H4518" s="380"/>
    </row>
    <row r="4519" spans="1:8">
      <c r="A4519" s="380"/>
      <c r="B4519" s="380"/>
      <c r="C4519" s="380"/>
      <c r="D4519" s="380"/>
      <c r="E4519" s="380"/>
      <c r="F4519" s="380"/>
      <c r="G4519" s="380"/>
      <c r="H4519" s="380"/>
    </row>
    <row r="4520" spans="1:8">
      <c r="A4520" s="380"/>
      <c r="B4520" s="380"/>
      <c r="C4520" s="380"/>
      <c r="D4520" s="380"/>
      <c r="E4520" s="380"/>
      <c r="F4520" s="380"/>
      <c r="G4520" s="380"/>
      <c r="H4520" s="380"/>
    </row>
    <row r="4521" spans="1:8">
      <c r="A4521" s="380"/>
      <c r="B4521" s="380"/>
      <c r="C4521" s="380"/>
      <c r="D4521" s="380"/>
      <c r="E4521" s="380"/>
      <c r="F4521" s="380"/>
      <c r="G4521" s="380"/>
      <c r="H4521" s="380"/>
    </row>
    <row r="4522" spans="1:8">
      <c r="A4522" s="380"/>
      <c r="B4522" s="380"/>
      <c r="C4522" s="380"/>
      <c r="D4522" s="380"/>
      <c r="E4522" s="380"/>
      <c r="F4522" s="380"/>
      <c r="G4522" s="380"/>
      <c r="H4522" s="380"/>
    </row>
    <row r="4523" spans="1:8">
      <c r="A4523" s="380"/>
      <c r="B4523" s="380"/>
      <c r="C4523" s="380"/>
      <c r="D4523" s="380"/>
      <c r="E4523" s="380"/>
      <c r="F4523" s="380"/>
      <c r="G4523" s="380"/>
      <c r="H4523" s="380"/>
    </row>
    <row r="4524" spans="1:8">
      <c r="A4524" s="380"/>
      <c r="B4524" s="380"/>
      <c r="C4524" s="380"/>
      <c r="D4524" s="380"/>
      <c r="E4524" s="380"/>
      <c r="F4524" s="380"/>
      <c r="G4524" s="380"/>
      <c r="H4524" s="380"/>
    </row>
    <row r="4525" spans="1:8">
      <c r="A4525" s="380"/>
      <c r="B4525" s="380"/>
      <c r="C4525" s="380"/>
      <c r="D4525" s="380"/>
      <c r="E4525" s="380"/>
      <c r="F4525" s="380"/>
      <c r="G4525" s="380"/>
      <c r="H4525" s="380"/>
    </row>
    <row r="4526" spans="1:8">
      <c r="A4526" s="380"/>
      <c r="B4526" s="380"/>
      <c r="C4526" s="380"/>
      <c r="D4526" s="380"/>
      <c r="E4526" s="380"/>
      <c r="F4526" s="380"/>
      <c r="G4526" s="380"/>
      <c r="H4526" s="380"/>
    </row>
    <row r="4527" spans="1:8">
      <c r="A4527" s="380"/>
      <c r="B4527" s="380"/>
      <c r="C4527" s="380"/>
      <c r="D4527" s="380"/>
      <c r="E4527" s="380"/>
      <c r="F4527" s="380"/>
      <c r="G4527" s="380"/>
      <c r="H4527" s="380"/>
    </row>
    <row r="4528" spans="1:8">
      <c r="A4528" s="380"/>
      <c r="B4528" s="380"/>
      <c r="C4528" s="380"/>
      <c r="D4528" s="380"/>
      <c r="E4528" s="380"/>
      <c r="F4528" s="380"/>
      <c r="G4528" s="380"/>
      <c r="H4528" s="380"/>
    </row>
    <row r="4529" spans="1:8">
      <c r="A4529" s="380"/>
      <c r="B4529" s="380"/>
      <c r="C4529" s="380"/>
      <c r="D4529" s="380"/>
      <c r="E4529" s="380"/>
      <c r="F4529" s="380"/>
      <c r="G4529" s="380"/>
      <c r="H4529" s="380"/>
    </row>
    <row r="4530" spans="1:8">
      <c r="A4530" s="380"/>
      <c r="B4530" s="380"/>
      <c r="C4530" s="380"/>
      <c r="D4530" s="380"/>
      <c r="E4530" s="380"/>
      <c r="F4530" s="380"/>
      <c r="G4530" s="380"/>
      <c r="H4530" s="380"/>
    </row>
    <row r="4531" spans="1:8">
      <c r="A4531" s="380"/>
      <c r="B4531" s="380"/>
      <c r="C4531" s="380"/>
      <c r="D4531" s="380"/>
      <c r="E4531" s="380"/>
      <c r="F4531" s="380"/>
      <c r="G4531" s="380"/>
      <c r="H4531" s="380"/>
    </row>
    <row r="4532" spans="1:8">
      <c r="A4532" s="380"/>
      <c r="B4532" s="380"/>
      <c r="C4532" s="380"/>
      <c r="D4532" s="380"/>
      <c r="E4532" s="380"/>
      <c r="F4532" s="380"/>
      <c r="G4532" s="380"/>
      <c r="H4532" s="380"/>
    </row>
    <row r="4533" spans="1:8">
      <c r="A4533" s="380"/>
      <c r="B4533" s="380"/>
      <c r="C4533" s="380"/>
      <c r="D4533" s="380"/>
      <c r="E4533" s="380"/>
      <c r="F4533" s="380"/>
      <c r="G4533" s="380"/>
      <c r="H4533" s="380"/>
    </row>
    <row r="4534" spans="1:8">
      <c r="A4534" s="380"/>
      <c r="B4534" s="380"/>
      <c r="C4534" s="380"/>
      <c r="D4534" s="380"/>
      <c r="E4534" s="380"/>
      <c r="F4534" s="380"/>
      <c r="G4534" s="380"/>
      <c r="H4534" s="380"/>
    </row>
    <row r="4535" spans="1:8">
      <c r="A4535" s="380"/>
      <c r="B4535" s="380"/>
      <c r="C4535" s="380"/>
      <c r="D4535" s="380"/>
      <c r="E4535" s="380"/>
      <c r="F4535" s="380"/>
      <c r="G4535" s="380"/>
      <c r="H4535" s="380"/>
    </row>
    <row r="4536" spans="1:8">
      <c r="A4536" s="380"/>
      <c r="B4536" s="380"/>
      <c r="C4536" s="380"/>
      <c r="D4536" s="380"/>
      <c r="E4536" s="380"/>
      <c r="F4536" s="380"/>
      <c r="G4536" s="380"/>
      <c r="H4536" s="380"/>
    </row>
    <row r="4537" spans="1:8">
      <c r="A4537" s="380"/>
      <c r="B4537" s="380"/>
      <c r="C4537" s="380"/>
      <c r="D4537" s="380"/>
      <c r="E4537" s="380"/>
      <c r="F4537" s="380"/>
      <c r="G4537" s="380"/>
      <c r="H4537" s="380"/>
    </row>
    <row r="4538" spans="1:8">
      <c r="A4538" s="380"/>
      <c r="B4538" s="380"/>
      <c r="C4538" s="380"/>
      <c r="D4538" s="380"/>
      <c r="E4538" s="380"/>
      <c r="F4538" s="380"/>
      <c r="G4538" s="380"/>
      <c r="H4538" s="380"/>
    </row>
    <row r="4539" spans="1:8">
      <c r="A4539" s="380"/>
      <c r="B4539" s="380"/>
      <c r="C4539" s="380"/>
      <c r="D4539" s="380"/>
      <c r="E4539" s="380"/>
      <c r="F4539" s="380"/>
      <c r="G4539" s="380"/>
      <c r="H4539" s="380"/>
    </row>
    <row r="4540" spans="1:8">
      <c r="A4540" s="380"/>
      <c r="B4540" s="380"/>
      <c r="C4540" s="380"/>
      <c r="D4540" s="380"/>
      <c r="E4540" s="380"/>
      <c r="F4540" s="380"/>
      <c r="G4540" s="380"/>
      <c r="H4540" s="380"/>
    </row>
    <row r="4541" spans="1:8">
      <c r="A4541" s="380"/>
      <c r="B4541" s="380"/>
      <c r="C4541" s="380"/>
      <c r="D4541" s="380"/>
      <c r="E4541" s="380"/>
      <c r="F4541" s="380"/>
      <c r="G4541" s="380"/>
      <c r="H4541" s="380"/>
    </row>
    <row r="4542" spans="1:8">
      <c r="A4542" s="380"/>
      <c r="B4542" s="380"/>
      <c r="C4542" s="380"/>
      <c r="D4542" s="380"/>
      <c r="E4542" s="380"/>
      <c r="F4542" s="380"/>
      <c r="G4542" s="380"/>
      <c r="H4542" s="380"/>
    </row>
    <row r="4543" spans="1:8">
      <c r="A4543" s="380"/>
      <c r="B4543" s="380"/>
      <c r="C4543" s="380"/>
      <c r="D4543" s="380"/>
      <c r="E4543" s="380"/>
      <c r="F4543" s="380"/>
      <c r="G4543" s="380"/>
      <c r="H4543" s="380"/>
    </row>
    <row r="4544" spans="1:8">
      <c r="A4544" s="380"/>
      <c r="B4544" s="380"/>
      <c r="C4544" s="380"/>
      <c r="D4544" s="380"/>
      <c r="E4544" s="380"/>
      <c r="F4544" s="380"/>
      <c r="G4544" s="380"/>
      <c r="H4544" s="380"/>
    </row>
    <row r="4545" spans="1:8">
      <c r="A4545" s="380"/>
      <c r="B4545" s="380"/>
      <c r="C4545" s="380"/>
      <c r="D4545" s="380"/>
      <c r="E4545" s="380"/>
      <c r="F4545" s="380"/>
      <c r="G4545" s="380"/>
      <c r="H4545" s="380"/>
    </row>
    <row r="4546" spans="1:8">
      <c r="A4546" s="380"/>
      <c r="B4546" s="380"/>
      <c r="C4546" s="380"/>
      <c r="D4546" s="380"/>
      <c r="E4546" s="380"/>
      <c r="F4546" s="380"/>
      <c r="G4546" s="380"/>
      <c r="H4546" s="380"/>
    </row>
    <row r="4547" spans="1:8">
      <c r="A4547" s="380"/>
      <c r="B4547" s="380"/>
      <c r="C4547" s="380"/>
      <c r="D4547" s="380"/>
      <c r="E4547" s="380"/>
      <c r="F4547" s="380"/>
      <c r="G4547" s="380"/>
      <c r="H4547" s="380"/>
    </row>
    <row r="4548" spans="1:8">
      <c r="A4548" s="380"/>
      <c r="B4548" s="380"/>
      <c r="C4548" s="380"/>
      <c r="D4548" s="380"/>
      <c r="E4548" s="380"/>
      <c r="F4548" s="380"/>
      <c r="G4548" s="380"/>
      <c r="H4548" s="380"/>
    </row>
    <row r="4549" spans="1:8">
      <c r="A4549" s="380"/>
      <c r="B4549" s="380"/>
      <c r="C4549" s="380"/>
      <c r="D4549" s="380"/>
      <c r="E4549" s="380"/>
      <c r="F4549" s="380"/>
      <c r="G4549" s="380"/>
      <c r="H4549" s="380"/>
    </row>
    <row r="4550" spans="1:8">
      <c r="A4550" s="380"/>
      <c r="B4550" s="380"/>
      <c r="C4550" s="380"/>
      <c r="D4550" s="380"/>
      <c r="E4550" s="380"/>
      <c r="F4550" s="380"/>
      <c r="G4550" s="380"/>
      <c r="H4550" s="380"/>
    </row>
    <row r="4551" spans="1:8">
      <c r="A4551" s="380"/>
      <c r="B4551" s="380"/>
      <c r="C4551" s="380"/>
      <c r="D4551" s="380"/>
      <c r="E4551" s="380"/>
      <c r="F4551" s="380"/>
      <c r="G4551" s="380"/>
      <c r="H4551" s="380"/>
    </row>
    <row r="4552" spans="1:8">
      <c r="A4552" s="380"/>
      <c r="B4552" s="380"/>
      <c r="C4552" s="380"/>
      <c r="D4552" s="380"/>
      <c r="E4552" s="380"/>
      <c r="F4552" s="380"/>
      <c r="G4552" s="380"/>
      <c r="H4552" s="380"/>
    </row>
    <row r="4553" spans="1:8">
      <c r="A4553" s="380"/>
      <c r="B4553" s="380"/>
      <c r="C4553" s="380"/>
      <c r="D4553" s="380"/>
      <c r="E4553" s="380"/>
      <c r="F4553" s="380"/>
      <c r="G4553" s="380"/>
      <c r="H4553" s="380"/>
    </row>
    <row r="4554" spans="1:8">
      <c r="A4554" s="380"/>
      <c r="B4554" s="380"/>
      <c r="C4554" s="380"/>
      <c r="D4554" s="380"/>
      <c r="E4554" s="380"/>
      <c r="F4554" s="380"/>
      <c r="G4554" s="380"/>
      <c r="H4554" s="380"/>
    </row>
    <row r="4555" spans="1:8">
      <c r="A4555" s="380"/>
      <c r="B4555" s="380"/>
      <c r="C4555" s="380"/>
      <c r="D4555" s="380"/>
      <c r="E4555" s="380"/>
      <c r="F4555" s="380"/>
      <c r="G4555" s="380"/>
      <c r="H4555" s="380"/>
    </row>
    <row r="4556" spans="1:8">
      <c r="A4556" s="380"/>
      <c r="B4556" s="380"/>
      <c r="C4556" s="380"/>
      <c r="D4556" s="380"/>
      <c r="E4556" s="380"/>
      <c r="F4556" s="380"/>
      <c r="G4556" s="380"/>
      <c r="H4556" s="380"/>
    </row>
    <row r="4557" spans="1:8">
      <c r="A4557" s="380"/>
      <c r="B4557" s="380"/>
      <c r="C4557" s="380"/>
      <c r="D4557" s="380"/>
      <c r="E4557" s="380"/>
      <c r="F4557" s="380"/>
      <c r="G4557" s="380"/>
      <c r="H4557" s="380"/>
    </row>
    <row r="4558" spans="1:8">
      <c r="A4558" s="380"/>
      <c r="B4558" s="380"/>
      <c r="C4558" s="380"/>
      <c r="D4558" s="380"/>
      <c r="E4558" s="380"/>
      <c r="F4558" s="380"/>
      <c r="G4558" s="380"/>
      <c r="H4558" s="380"/>
    </row>
    <row r="4559" spans="1:8">
      <c r="A4559" s="380"/>
      <c r="B4559" s="380"/>
      <c r="C4559" s="380"/>
      <c r="D4559" s="380"/>
      <c r="E4559" s="380"/>
      <c r="F4559" s="380"/>
      <c r="G4559" s="380"/>
      <c r="H4559" s="380"/>
    </row>
    <row r="4560" spans="1:8">
      <c r="A4560" s="380"/>
      <c r="B4560" s="380"/>
      <c r="C4560" s="380"/>
      <c r="D4560" s="380"/>
      <c r="E4560" s="380"/>
      <c r="F4560" s="380"/>
      <c r="G4560" s="380"/>
      <c r="H4560" s="380"/>
    </row>
    <row r="4561" spans="1:8">
      <c r="A4561" s="380"/>
      <c r="B4561" s="380"/>
      <c r="C4561" s="380"/>
      <c r="D4561" s="380"/>
      <c r="E4561" s="380"/>
      <c r="F4561" s="380"/>
      <c r="G4561" s="380"/>
      <c r="H4561" s="380"/>
    </row>
    <row r="4562" spans="1:8">
      <c r="A4562" s="380"/>
      <c r="B4562" s="380"/>
      <c r="C4562" s="380"/>
      <c r="D4562" s="380"/>
      <c r="E4562" s="380"/>
      <c r="F4562" s="380"/>
      <c r="G4562" s="380"/>
      <c r="H4562" s="380"/>
    </row>
    <row r="4563" spans="1:8">
      <c r="A4563" s="380"/>
      <c r="B4563" s="380"/>
      <c r="C4563" s="380"/>
      <c r="D4563" s="380"/>
      <c r="E4563" s="380"/>
      <c r="F4563" s="380"/>
      <c r="G4563" s="380"/>
      <c r="H4563" s="380"/>
    </row>
    <row r="4564" spans="1:8">
      <c r="A4564" s="380"/>
      <c r="B4564" s="380"/>
      <c r="C4564" s="380"/>
      <c r="D4564" s="380"/>
      <c r="E4564" s="380"/>
      <c r="F4564" s="380"/>
      <c r="G4564" s="380"/>
      <c r="H4564" s="380"/>
    </row>
    <row r="4565" spans="1:8">
      <c r="A4565" s="380"/>
      <c r="B4565" s="380"/>
      <c r="C4565" s="380"/>
      <c r="D4565" s="380"/>
      <c r="E4565" s="380"/>
      <c r="F4565" s="380"/>
      <c r="G4565" s="380"/>
      <c r="H4565" s="380"/>
    </row>
    <row r="4566" spans="1:8">
      <c r="A4566" s="380"/>
      <c r="B4566" s="380"/>
      <c r="C4566" s="380"/>
      <c r="D4566" s="380"/>
      <c r="E4566" s="380"/>
      <c r="F4566" s="380"/>
      <c r="G4566" s="380"/>
      <c r="H4566" s="380"/>
    </row>
    <row r="4567" spans="1:8">
      <c r="A4567" s="380"/>
      <c r="B4567" s="380"/>
      <c r="C4567" s="380"/>
      <c r="D4567" s="380"/>
      <c r="E4567" s="380"/>
      <c r="F4567" s="380"/>
      <c r="G4567" s="380"/>
      <c r="H4567" s="380"/>
    </row>
    <row r="4568" spans="1:8">
      <c r="A4568" s="380"/>
      <c r="B4568" s="380"/>
      <c r="C4568" s="380"/>
      <c r="D4568" s="380"/>
      <c r="E4568" s="380"/>
      <c r="F4568" s="380"/>
      <c r="G4568" s="380"/>
      <c r="H4568" s="380"/>
    </row>
    <row r="4569" spans="1:8">
      <c r="A4569" s="380"/>
      <c r="B4569" s="380"/>
      <c r="C4569" s="380"/>
      <c r="D4569" s="380"/>
      <c r="E4569" s="380"/>
      <c r="F4569" s="380"/>
      <c r="G4569" s="380"/>
      <c r="H4569" s="380"/>
    </row>
    <row r="4570" spans="1:8">
      <c r="A4570" s="380"/>
      <c r="B4570" s="380"/>
      <c r="C4570" s="380"/>
      <c r="D4570" s="380"/>
      <c r="E4570" s="380"/>
      <c r="F4570" s="380"/>
      <c r="G4570" s="380"/>
      <c r="H4570" s="380"/>
    </row>
    <row r="4571" spans="1:8">
      <c r="A4571" s="380"/>
      <c r="B4571" s="380"/>
      <c r="C4571" s="380"/>
      <c r="D4571" s="380"/>
      <c r="E4571" s="380"/>
      <c r="F4571" s="380"/>
      <c r="G4571" s="380"/>
      <c r="H4571" s="380"/>
    </row>
    <row r="4572" spans="1:8">
      <c r="A4572" s="380"/>
      <c r="B4572" s="380"/>
      <c r="C4572" s="380"/>
      <c r="D4572" s="380"/>
      <c r="E4572" s="380"/>
      <c r="F4572" s="380"/>
      <c r="G4572" s="380"/>
      <c r="H4572" s="380"/>
    </row>
    <row r="4573" spans="1:8">
      <c r="A4573" s="380"/>
      <c r="B4573" s="380"/>
      <c r="C4573" s="380"/>
      <c r="D4573" s="380"/>
      <c r="E4573" s="380"/>
      <c r="F4573" s="380"/>
      <c r="G4573" s="380"/>
      <c r="H4573" s="380"/>
    </row>
    <row r="4574" spans="1:8">
      <c r="A4574" s="380"/>
      <c r="B4574" s="380"/>
      <c r="C4574" s="380"/>
      <c r="D4574" s="380"/>
      <c r="E4574" s="380"/>
      <c r="F4574" s="380"/>
      <c r="G4574" s="380"/>
      <c r="H4574" s="380"/>
    </row>
    <row r="4575" spans="1:8">
      <c r="A4575" s="380"/>
      <c r="B4575" s="380"/>
      <c r="C4575" s="380"/>
      <c r="D4575" s="380"/>
      <c r="E4575" s="380"/>
      <c r="F4575" s="380"/>
      <c r="G4575" s="380"/>
      <c r="H4575" s="380"/>
    </row>
    <row r="4576" spans="1:8">
      <c r="A4576" s="380"/>
      <c r="B4576" s="380"/>
      <c r="C4576" s="380"/>
      <c r="D4576" s="380"/>
      <c r="E4576" s="380"/>
      <c r="F4576" s="380"/>
      <c r="G4576" s="380"/>
      <c r="H4576" s="380"/>
    </row>
    <row r="4577" spans="1:8">
      <c r="A4577" s="380"/>
      <c r="B4577" s="380"/>
      <c r="C4577" s="380"/>
      <c r="D4577" s="380"/>
      <c r="E4577" s="380"/>
      <c r="F4577" s="380"/>
      <c r="G4577" s="380"/>
      <c r="H4577" s="380"/>
    </row>
    <row r="4578" spans="1:8">
      <c r="A4578" s="380"/>
      <c r="B4578" s="380"/>
      <c r="C4578" s="380"/>
      <c r="D4578" s="380"/>
      <c r="E4578" s="380"/>
      <c r="F4578" s="380"/>
      <c r="G4578" s="380"/>
      <c r="H4578" s="380"/>
    </row>
    <row r="4579" spans="1:8">
      <c r="A4579" s="380"/>
      <c r="B4579" s="380"/>
      <c r="C4579" s="380"/>
      <c r="D4579" s="380"/>
      <c r="E4579" s="380"/>
      <c r="F4579" s="380"/>
      <c r="G4579" s="380"/>
      <c r="H4579" s="380"/>
    </row>
    <row r="4580" spans="1:8">
      <c r="A4580" s="380"/>
      <c r="B4580" s="380"/>
      <c r="C4580" s="380"/>
      <c r="D4580" s="380"/>
      <c r="E4580" s="380"/>
      <c r="F4580" s="380"/>
      <c r="G4580" s="380"/>
      <c r="H4580" s="380"/>
    </row>
    <row r="4581" spans="1:8">
      <c r="A4581" s="380"/>
      <c r="B4581" s="380"/>
      <c r="C4581" s="380"/>
      <c r="D4581" s="380"/>
      <c r="E4581" s="380"/>
      <c r="F4581" s="380"/>
      <c r="G4581" s="380"/>
      <c r="H4581" s="380"/>
    </row>
    <row r="4582" spans="1:8">
      <c r="A4582" s="380"/>
      <c r="B4582" s="380"/>
      <c r="C4582" s="380"/>
      <c r="D4582" s="380"/>
      <c r="E4582" s="380"/>
      <c r="F4582" s="380"/>
      <c r="G4582" s="380"/>
      <c r="H4582" s="380"/>
    </row>
    <row r="4583" spans="1:8">
      <c r="A4583" s="380"/>
      <c r="B4583" s="380"/>
      <c r="C4583" s="380"/>
      <c r="D4583" s="380"/>
      <c r="E4583" s="380"/>
      <c r="F4583" s="380"/>
      <c r="G4583" s="380"/>
      <c r="H4583" s="380"/>
    </row>
    <row r="4584" spans="1:8">
      <c r="A4584" s="380"/>
      <c r="B4584" s="380"/>
      <c r="C4584" s="380"/>
      <c r="D4584" s="380"/>
      <c r="E4584" s="380"/>
      <c r="F4584" s="380"/>
      <c r="G4584" s="380"/>
      <c r="H4584" s="380"/>
    </row>
    <row r="4585" spans="1:8">
      <c r="A4585" s="380"/>
      <c r="B4585" s="380"/>
      <c r="C4585" s="380"/>
      <c r="D4585" s="380"/>
      <c r="E4585" s="380"/>
      <c r="F4585" s="380"/>
      <c r="G4585" s="380"/>
      <c r="H4585" s="380"/>
    </row>
    <row r="4586" spans="1:8">
      <c r="A4586" s="380"/>
      <c r="B4586" s="380"/>
      <c r="C4586" s="380"/>
      <c r="D4586" s="380"/>
      <c r="E4586" s="380"/>
      <c r="F4586" s="380"/>
      <c r="G4586" s="380"/>
      <c r="H4586" s="380"/>
    </row>
    <row r="4587" spans="1:8">
      <c r="A4587" s="380"/>
      <c r="B4587" s="380"/>
      <c r="C4587" s="380"/>
      <c r="D4587" s="380"/>
      <c r="E4587" s="380"/>
      <c r="F4587" s="380"/>
      <c r="G4587" s="380"/>
      <c r="H4587" s="380"/>
    </row>
    <row r="4588" spans="1:8">
      <c r="A4588" s="380"/>
      <c r="B4588" s="380"/>
      <c r="C4588" s="380"/>
      <c r="D4588" s="380"/>
      <c r="E4588" s="380"/>
      <c r="F4588" s="380"/>
      <c r="G4588" s="380"/>
      <c r="H4588" s="380"/>
    </row>
    <row r="4589" spans="1:8">
      <c r="A4589" s="380"/>
      <c r="B4589" s="380"/>
      <c r="C4589" s="380"/>
      <c r="D4589" s="380"/>
      <c r="E4589" s="380"/>
      <c r="F4589" s="380"/>
      <c r="G4589" s="380"/>
      <c r="H4589" s="380"/>
    </row>
    <row r="4590" spans="1:8">
      <c r="A4590" s="380"/>
      <c r="B4590" s="380"/>
      <c r="C4590" s="380"/>
      <c r="D4590" s="380"/>
      <c r="E4590" s="380"/>
      <c r="F4590" s="380"/>
      <c r="G4590" s="380"/>
      <c r="H4590" s="380"/>
    </row>
    <row r="4591" spans="1:8">
      <c r="A4591" s="380"/>
      <c r="B4591" s="380"/>
      <c r="C4591" s="380"/>
      <c r="D4591" s="380"/>
      <c r="E4591" s="380"/>
      <c r="F4591" s="380"/>
      <c r="G4591" s="380"/>
      <c r="H4591" s="380"/>
    </row>
    <row r="4592" spans="1:8">
      <c r="A4592" s="380"/>
      <c r="B4592" s="380"/>
      <c r="C4592" s="380"/>
      <c r="D4592" s="380"/>
      <c r="E4592" s="380"/>
      <c r="F4592" s="380"/>
      <c r="G4592" s="380"/>
      <c r="H4592" s="380"/>
    </row>
    <row r="4593" spans="1:8">
      <c r="A4593" s="380"/>
      <c r="B4593" s="380"/>
      <c r="C4593" s="380"/>
      <c r="D4593" s="380"/>
      <c r="E4593" s="380"/>
      <c r="F4593" s="380"/>
      <c r="G4593" s="380"/>
      <c r="H4593" s="380"/>
    </row>
    <row r="4594" spans="1:8">
      <c r="A4594" s="380"/>
      <c r="B4594" s="380"/>
      <c r="C4594" s="380"/>
      <c r="D4594" s="380"/>
      <c r="E4594" s="380"/>
      <c r="F4594" s="380"/>
      <c r="G4594" s="380"/>
      <c r="H4594" s="380"/>
    </row>
    <row r="4595" spans="1:8">
      <c r="A4595" s="380"/>
      <c r="B4595" s="380"/>
      <c r="C4595" s="380"/>
      <c r="D4595" s="380"/>
      <c r="E4595" s="380"/>
      <c r="F4595" s="380"/>
      <c r="G4595" s="380"/>
      <c r="H4595" s="380"/>
    </row>
    <row r="4596" spans="1:8">
      <c r="A4596" s="380"/>
      <c r="B4596" s="380"/>
      <c r="C4596" s="380"/>
      <c r="D4596" s="380"/>
      <c r="E4596" s="380"/>
      <c r="F4596" s="380"/>
      <c r="G4596" s="380"/>
      <c r="H4596" s="380"/>
    </row>
    <row r="4597" spans="1:8">
      <c r="A4597" s="380"/>
      <c r="B4597" s="380"/>
      <c r="C4597" s="380"/>
      <c r="D4597" s="380"/>
      <c r="E4597" s="380"/>
      <c r="F4597" s="380"/>
      <c r="G4597" s="380"/>
      <c r="H4597" s="380"/>
    </row>
    <row r="4598" spans="1:8">
      <c r="A4598" s="380"/>
      <c r="B4598" s="380"/>
      <c r="C4598" s="380"/>
      <c r="D4598" s="380"/>
      <c r="E4598" s="380"/>
      <c r="F4598" s="380"/>
      <c r="G4598" s="380"/>
      <c r="H4598" s="380"/>
    </row>
    <row r="4599" spans="1:8">
      <c r="A4599" s="380"/>
      <c r="B4599" s="380"/>
      <c r="C4599" s="380"/>
      <c r="D4599" s="380"/>
      <c r="E4599" s="380"/>
      <c r="F4599" s="380"/>
      <c r="G4599" s="380"/>
      <c r="H4599" s="380"/>
    </row>
    <row r="4600" spans="1:8">
      <c r="A4600" s="380"/>
      <c r="B4600" s="380"/>
      <c r="C4600" s="380"/>
      <c r="D4600" s="380"/>
      <c r="E4600" s="380"/>
      <c r="F4600" s="380"/>
      <c r="G4600" s="380"/>
      <c r="H4600" s="380"/>
    </row>
    <row r="4601" spans="1:8">
      <c r="A4601" s="380"/>
      <c r="B4601" s="380"/>
      <c r="C4601" s="380"/>
      <c r="D4601" s="380"/>
      <c r="E4601" s="380"/>
      <c r="F4601" s="380"/>
      <c r="G4601" s="380"/>
      <c r="H4601" s="380"/>
    </row>
    <row r="4602" spans="1:8">
      <c r="A4602" s="380"/>
      <c r="B4602" s="380"/>
      <c r="C4602" s="380"/>
      <c r="D4602" s="380"/>
      <c r="E4602" s="380"/>
      <c r="F4602" s="380"/>
      <c r="G4602" s="380"/>
      <c r="H4602" s="380"/>
    </row>
    <row r="4603" spans="1:8">
      <c r="A4603" s="380"/>
      <c r="B4603" s="380"/>
      <c r="C4603" s="380"/>
      <c r="D4603" s="380"/>
      <c r="E4603" s="380"/>
      <c r="F4603" s="380"/>
      <c r="G4603" s="380"/>
      <c r="H4603" s="380"/>
    </row>
    <row r="4604" spans="1:8">
      <c r="A4604" s="380"/>
      <c r="B4604" s="380"/>
      <c r="C4604" s="380"/>
      <c r="D4604" s="380"/>
      <c r="E4604" s="380"/>
      <c r="F4604" s="380"/>
      <c r="G4604" s="380"/>
      <c r="H4604" s="380"/>
    </row>
    <row r="4605" spans="1:8">
      <c r="A4605" s="380"/>
      <c r="B4605" s="380"/>
      <c r="C4605" s="380"/>
      <c r="D4605" s="380"/>
      <c r="E4605" s="380"/>
      <c r="F4605" s="380"/>
      <c r="G4605" s="380"/>
      <c r="H4605" s="380"/>
    </row>
    <row r="4606" spans="1:8">
      <c r="A4606" s="380"/>
      <c r="B4606" s="380"/>
      <c r="C4606" s="380"/>
      <c r="D4606" s="380"/>
      <c r="E4606" s="380"/>
      <c r="F4606" s="380"/>
      <c r="G4606" s="380"/>
      <c r="H4606" s="380"/>
    </row>
    <row r="4607" spans="1:8">
      <c r="A4607" s="380"/>
      <c r="B4607" s="380"/>
      <c r="C4607" s="380"/>
      <c r="D4607" s="380"/>
      <c r="E4607" s="380"/>
      <c r="F4607" s="380"/>
      <c r="G4607" s="380"/>
      <c r="H4607" s="380"/>
    </row>
    <row r="4608" spans="1:8">
      <c r="A4608" s="380"/>
      <c r="B4608" s="380"/>
      <c r="C4608" s="380"/>
      <c r="D4608" s="380"/>
      <c r="E4608" s="380"/>
      <c r="F4608" s="380"/>
      <c r="G4608" s="380"/>
      <c r="H4608" s="380"/>
    </row>
    <row r="4609" spans="1:8">
      <c r="A4609" s="380"/>
      <c r="B4609" s="380"/>
      <c r="C4609" s="380"/>
      <c r="D4609" s="380"/>
      <c r="E4609" s="380"/>
      <c r="F4609" s="380"/>
      <c r="G4609" s="380"/>
      <c r="H4609" s="380"/>
    </row>
    <row r="4610" spans="1:8">
      <c r="A4610" s="380"/>
      <c r="B4610" s="380"/>
      <c r="C4610" s="380"/>
      <c r="D4610" s="380"/>
      <c r="E4610" s="380"/>
      <c r="F4610" s="380"/>
      <c r="G4610" s="380"/>
      <c r="H4610" s="380"/>
    </row>
    <row r="4611" spans="1:8">
      <c r="A4611" s="380"/>
      <c r="B4611" s="380"/>
      <c r="C4611" s="380"/>
      <c r="D4611" s="380"/>
      <c r="E4611" s="380"/>
      <c r="F4611" s="380"/>
      <c r="G4611" s="380"/>
      <c r="H4611" s="380"/>
    </row>
    <row r="4612" spans="1:8">
      <c r="A4612" s="380"/>
      <c r="B4612" s="380"/>
      <c r="C4612" s="380"/>
      <c r="D4612" s="380"/>
      <c r="E4612" s="380"/>
      <c r="F4612" s="380"/>
      <c r="G4612" s="380"/>
      <c r="H4612" s="380"/>
    </row>
    <row r="4613" spans="1:8">
      <c r="A4613" s="380"/>
      <c r="B4613" s="380"/>
      <c r="C4613" s="380"/>
      <c r="D4613" s="380"/>
      <c r="E4613" s="380"/>
      <c r="F4613" s="380"/>
      <c r="G4613" s="380"/>
      <c r="H4613" s="380"/>
    </row>
    <row r="4614" spans="1:8">
      <c r="A4614" s="380"/>
      <c r="B4614" s="380"/>
      <c r="C4614" s="380"/>
      <c r="D4614" s="380"/>
      <c r="E4614" s="380"/>
      <c r="F4614" s="380"/>
      <c r="G4614" s="380"/>
      <c r="H4614" s="380"/>
    </row>
    <row r="4615" spans="1:8">
      <c r="A4615" s="380"/>
      <c r="B4615" s="380"/>
      <c r="C4615" s="380"/>
      <c r="D4615" s="380"/>
      <c r="E4615" s="380"/>
      <c r="F4615" s="380"/>
      <c r="G4615" s="380"/>
      <c r="H4615" s="380"/>
    </row>
    <row r="4616" spans="1:8">
      <c r="A4616" s="380"/>
      <c r="B4616" s="380"/>
      <c r="C4616" s="380"/>
      <c r="D4616" s="380"/>
      <c r="E4616" s="380"/>
      <c r="F4616" s="380"/>
      <c r="G4616" s="380"/>
      <c r="H4616" s="380"/>
    </row>
    <row r="4617" spans="1:8">
      <c r="A4617" s="380"/>
      <c r="B4617" s="380"/>
      <c r="C4617" s="380"/>
      <c r="D4617" s="380"/>
      <c r="E4617" s="380"/>
      <c r="F4617" s="380"/>
      <c r="G4617" s="380"/>
      <c r="H4617" s="380"/>
    </row>
    <row r="4618" spans="1:8">
      <c r="A4618" s="380"/>
      <c r="B4618" s="380"/>
      <c r="C4618" s="380"/>
      <c r="D4618" s="380"/>
      <c r="E4618" s="380"/>
      <c r="F4618" s="380"/>
      <c r="G4618" s="380"/>
      <c r="H4618" s="380"/>
    </row>
    <row r="4619" spans="1:8">
      <c r="A4619" s="380"/>
      <c r="B4619" s="380"/>
      <c r="C4619" s="380"/>
      <c r="D4619" s="380"/>
      <c r="E4619" s="380"/>
      <c r="F4619" s="380"/>
      <c r="G4619" s="380"/>
      <c r="H4619" s="380"/>
    </row>
    <row r="4620" spans="1:8">
      <c r="A4620" s="380"/>
      <c r="B4620" s="380"/>
      <c r="C4620" s="380"/>
      <c r="D4620" s="380"/>
      <c r="E4620" s="380"/>
      <c r="F4620" s="380"/>
      <c r="G4620" s="380"/>
      <c r="H4620" s="380"/>
    </row>
    <row r="4621" spans="1:8">
      <c r="A4621" s="380"/>
      <c r="B4621" s="380"/>
      <c r="C4621" s="380"/>
      <c r="D4621" s="380"/>
      <c r="E4621" s="380"/>
      <c r="F4621" s="380"/>
      <c r="G4621" s="380"/>
      <c r="H4621" s="380"/>
    </row>
    <row r="4622" spans="1:8">
      <c r="A4622" s="380"/>
      <c r="B4622" s="380"/>
      <c r="C4622" s="380"/>
      <c r="D4622" s="380"/>
      <c r="E4622" s="380"/>
      <c r="F4622" s="380"/>
      <c r="G4622" s="380"/>
      <c r="H4622" s="380"/>
    </row>
    <row r="4623" spans="1:8">
      <c r="A4623" s="380"/>
      <c r="B4623" s="380"/>
      <c r="C4623" s="380"/>
      <c r="D4623" s="380"/>
      <c r="E4623" s="380"/>
      <c r="F4623" s="380"/>
      <c r="G4623" s="380"/>
      <c r="H4623" s="380"/>
    </row>
    <row r="4624" spans="1:8">
      <c r="A4624" s="380"/>
      <c r="B4624" s="380"/>
      <c r="C4624" s="380"/>
      <c r="D4624" s="380"/>
      <c r="E4624" s="380"/>
      <c r="F4624" s="380"/>
      <c r="G4624" s="380"/>
      <c r="H4624" s="380"/>
    </row>
    <row r="4625" spans="1:8">
      <c r="A4625" s="380"/>
      <c r="B4625" s="380"/>
      <c r="C4625" s="380"/>
      <c r="D4625" s="380"/>
      <c r="E4625" s="380"/>
      <c r="F4625" s="380"/>
      <c r="G4625" s="380"/>
      <c r="H4625" s="380"/>
    </row>
    <row r="4626" spans="1:8">
      <c r="A4626" s="380"/>
      <c r="B4626" s="380"/>
      <c r="C4626" s="380"/>
      <c r="D4626" s="380"/>
      <c r="E4626" s="380"/>
      <c r="F4626" s="380"/>
      <c r="G4626" s="380"/>
      <c r="H4626" s="380"/>
    </row>
    <row r="4627" spans="1:8">
      <c r="A4627" s="380"/>
      <c r="B4627" s="380"/>
      <c r="C4627" s="380"/>
      <c r="D4627" s="380"/>
      <c r="E4627" s="380"/>
      <c r="F4627" s="380"/>
      <c r="G4627" s="380"/>
      <c r="H4627" s="380"/>
    </row>
    <row r="4628" spans="1:8">
      <c r="A4628" s="380"/>
      <c r="B4628" s="380"/>
      <c r="C4628" s="380"/>
      <c r="D4628" s="380"/>
      <c r="E4628" s="380"/>
      <c r="F4628" s="380"/>
      <c r="G4628" s="380"/>
      <c r="H4628" s="380"/>
    </row>
    <row r="4629" spans="1:8">
      <c r="A4629" s="380"/>
      <c r="B4629" s="380"/>
      <c r="C4629" s="380"/>
      <c r="D4629" s="380"/>
      <c r="E4629" s="380"/>
      <c r="F4629" s="380"/>
      <c r="G4629" s="380"/>
      <c r="H4629" s="380"/>
    </row>
    <row r="4630" spans="1:8">
      <c r="A4630" s="380"/>
      <c r="B4630" s="380"/>
      <c r="C4630" s="380"/>
      <c r="D4630" s="380"/>
      <c r="E4630" s="380"/>
      <c r="F4630" s="380"/>
      <c r="G4630" s="380"/>
      <c r="H4630" s="380"/>
    </row>
    <row r="4631" spans="1:8">
      <c r="A4631" s="380"/>
      <c r="B4631" s="380"/>
      <c r="C4631" s="380"/>
      <c r="D4631" s="380"/>
      <c r="E4631" s="380"/>
      <c r="F4631" s="380"/>
      <c r="G4631" s="380"/>
      <c r="H4631" s="380"/>
    </row>
    <row r="4632" spans="1:8">
      <c r="A4632" s="380"/>
      <c r="B4632" s="380"/>
      <c r="C4632" s="380"/>
      <c r="D4632" s="380"/>
      <c r="E4632" s="380"/>
      <c r="F4632" s="380"/>
      <c r="G4632" s="380"/>
      <c r="H4632" s="380"/>
    </row>
    <row r="4633" spans="1:8">
      <c r="A4633" s="380"/>
      <c r="B4633" s="380"/>
      <c r="C4633" s="380"/>
      <c r="D4633" s="380"/>
      <c r="E4633" s="380"/>
      <c r="F4633" s="380"/>
      <c r="G4633" s="380"/>
      <c r="H4633" s="380"/>
    </row>
    <row r="4634" spans="1:8">
      <c r="A4634" s="380"/>
      <c r="B4634" s="380"/>
      <c r="C4634" s="380"/>
      <c r="D4634" s="380"/>
      <c r="E4634" s="380"/>
      <c r="F4634" s="380"/>
      <c r="G4634" s="380"/>
      <c r="H4634" s="380"/>
    </row>
    <row r="4635" spans="1:8">
      <c r="A4635" s="380"/>
      <c r="B4635" s="380"/>
      <c r="C4635" s="380"/>
      <c r="D4635" s="380"/>
      <c r="E4635" s="380"/>
      <c r="F4635" s="380"/>
      <c r="G4635" s="380"/>
      <c r="H4635" s="380"/>
    </row>
    <row r="4636" spans="1:8">
      <c r="A4636" s="380"/>
      <c r="B4636" s="380"/>
      <c r="C4636" s="380"/>
      <c r="D4636" s="380"/>
      <c r="E4636" s="380"/>
      <c r="F4636" s="380"/>
      <c r="G4636" s="380"/>
      <c r="H4636" s="380"/>
    </row>
    <row r="4637" spans="1:8">
      <c r="A4637" s="380"/>
      <c r="B4637" s="380"/>
      <c r="C4637" s="380"/>
      <c r="D4637" s="380"/>
      <c r="E4637" s="380"/>
      <c r="F4637" s="380"/>
      <c r="G4637" s="380"/>
      <c r="H4637" s="380"/>
    </row>
    <row r="4638" spans="1:8">
      <c r="A4638" s="380"/>
      <c r="B4638" s="380"/>
      <c r="C4638" s="380"/>
      <c r="D4638" s="380"/>
      <c r="E4638" s="380"/>
      <c r="F4638" s="380"/>
      <c r="G4638" s="380"/>
      <c r="H4638" s="380"/>
    </row>
    <row r="4639" spans="1:8">
      <c r="A4639" s="380"/>
      <c r="B4639" s="380"/>
      <c r="C4639" s="380"/>
      <c r="D4639" s="380"/>
      <c r="E4639" s="380"/>
      <c r="F4639" s="380"/>
      <c r="G4639" s="380"/>
      <c r="H4639" s="380"/>
    </row>
    <row r="4640" spans="1:8">
      <c r="A4640" s="380"/>
      <c r="B4640" s="380"/>
      <c r="C4640" s="380"/>
      <c r="D4640" s="380"/>
      <c r="E4640" s="380"/>
      <c r="F4640" s="380"/>
      <c r="G4640" s="380"/>
      <c r="H4640" s="380"/>
    </row>
    <row r="4641" spans="1:8">
      <c r="A4641" s="380"/>
      <c r="B4641" s="380"/>
      <c r="C4641" s="380"/>
      <c r="D4641" s="380"/>
      <c r="E4641" s="380"/>
      <c r="F4641" s="380"/>
      <c r="G4641" s="380"/>
      <c r="H4641" s="380"/>
    </row>
    <row r="4642" spans="1:8">
      <c r="A4642" s="380"/>
      <c r="B4642" s="380"/>
      <c r="C4642" s="380"/>
      <c r="D4642" s="380"/>
      <c r="E4642" s="380"/>
      <c r="F4642" s="380"/>
      <c r="G4642" s="380"/>
      <c r="H4642" s="380"/>
    </row>
    <row r="4643" spans="1:8">
      <c r="A4643" s="380"/>
      <c r="B4643" s="380"/>
      <c r="C4643" s="380"/>
      <c r="D4643" s="380"/>
      <c r="E4643" s="380"/>
      <c r="F4643" s="380"/>
      <c r="G4643" s="380"/>
      <c r="H4643" s="380"/>
    </row>
    <row r="4644" spans="1:8">
      <c r="A4644" s="380"/>
      <c r="B4644" s="380"/>
      <c r="C4644" s="380"/>
      <c r="D4644" s="380"/>
      <c r="E4644" s="380"/>
      <c r="F4644" s="380"/>
      <c r="G4644" s="380"/>
      <c r="H4644" s="380"/>
    </row>
    <row r="4645" spans="1:8">
      <c r="A4645" s="380"/>
      <c r="B4645" s="380"/>
      <c r="C4645" s="380"/>
      <c r="D4645" s="380"/>
      <c r="E4645" s="380"/>
      <c r="F4645" s="380"/>
      <c r="G4645" s="380"/>
      <c r="H4645" s="380"/>
    </row>
    <row r="4646" spans="1:8">
      <c r="A4646" s="380"/>
      <c r="B4646" s="380"/>
      <c r="C4646" s="380"/>
      <c r="D4646" s="380"/>
      <c r="E4646" s="380"/>
      <c r="F4646" s="380"/>
      <c r="G4646" s="380"/>
      <c r="H4646" s="380"/>
    </row>
    <row r="4647" spans="1:8">
      <c r="A4647" s="380"/>
      <c r="B4647" s="380"/>
      <c r="C4647" s="380"/>
      <c r="D4647" s="380"/>
      <c r="E4647" s="380"/>
      <c r="F4647" s="380"/>
      <c r="G4647" s="380"/>
      <c r="H4647" s="380"/>
    </row>
    <row r="4648" spans="1:8">
      <c r="A4648" s="380"/>
      <c r="B4648" s="380"/>
      <c r="C4648" s="380"/>
      <c r="D4648" s="380"/>
      <c r="E4648" s="380"/>
      <c r="F4648" s="380"/>
      <c r="G4648" s="380"/>
      <c r="H4648" s="380"/>
    </row>
    <row r="4649" spans="1:8">
      <c r="A4649" s="380"/>
      <c r="B4649" s="380"/>
      <c r="C4649" s="380"/>
      <c r="D4649" s="380"/>
      <c r="E4649" s="380"/>
      <c r="F4649" s="380"/>
      <c r="G4649" s="380"/>
      <c r="H4649" s="380"/>
    </row>
    <row r="4650" spans="1:8">
      <c r="A4650" s="380"/>
      <c r="B4650" s="380"/>
      <c r="C4650" s="380"/>
      <c r="D4650" s="380"/>
      <c r="E4650" s="380"/>
      <c r="F4650" s="380"/>
      <c r="G4650" s="380"/>
      <c r="H4650" s="380"/>
    </row>
    <row r="4651" spans="1:8">
      <c r="A4651" s="380"/>
      <c r="B4651" s="380"/>
      <c r="C4651" s="380"/>
      <c r="D4651" s="380"/>
      <c r="E4651" s="380"/>
      <c r="F4651" s="380"/>
      <c r="G4651" s="380"/>
      <c r="H4651" s="380"/>
    </row>
    <row r="4652" spans="1:8">
      <c r="A4652" s="380"/>
      <c r="B4652" s="380"/>
      <c r="C4652" s="380"/>
      <c r="D4652" s="380"/>
      <c r="E4652" s="380"/>
      <c r="F4652" s="380"/>
      <c r="G4652" s="380"/>
      <c r="H4652" s="380"/>
    </row>
    <row r="4653" spans="1:8">
      <c r="A4653" s="380"/>
      <c r="B4653" s="380"/>
      <c r="C4653" s="380"/>
      <c r="D4653" s="380"/>
      <c r="E4653" s="380"/>
      <c r="F4653" s="380"/>
      <c r="G4653" s="380"/>
      <c r="H4653" s="380"/>
    </row>
    <row r="4654" spans="1:8">
      <c r="A4654" s="380"/>
      <c r="B4654" s="380"/>
      <c r="C4654" s="380"/>
      <c r="D4654" s="380"/>
      <c r="E4654" s="380"/>
      <c r="F4654" s="380"/>
      <c r="G4654" s="380"/>
      <c r="H4654" s="380"/>
    </row>
    <row r="4655" spans="1:8">
      <c r="A4655" s="380"/>
      <c r="B4655" s="380"/>
      <c r="C4655" s="380"/>
      <c r="D4655" s="380"/>
      <c r="E4655" s="380"/>
      <c r="F4655" s="380"/>
      <c r="G4655" s="380"/>
      <c r="H4655" s="380"/>
    </row>
    <row r="4656" spans="1:8">
      <c r="A4656" s="380"/>
      <c r="B4656" s="380"/>
      <c r="C4656" s="380"/>
      <c r="D4656" s="380"/>
      <c r="E4656" s="380"/>
      <c r="F4656" s="380"/>
      <c r="G4656" s="380"/>
      <c r="H4656" s="380"/>
    </row>
    <row r="4657" spans="1:8">
      <c r="A4657" s="380"/>
      <c r="B4657" s="380"/>
      <c r="C4657" s="380"/>
      <c r="D4657" s="380"/>
      <c r="E4657" s="380"/>
      <c r="F4657" s="380"/>
      <c r="G4657" s="380"/>
      <c r="H4657" s="380"/>
    </row>
    <row r="4658" spans="1:8">
      <c r="A4658" s="380"/>
      <c r="B4658" s="380"/>
      <c r="C4658" s="380"/>
      <c r="D4658" s="380"/>
      <c r="E4658" s="380"/>
      <c r="F4658" s="380"/>
      <c r="G4658" s="380"/>
      <c r="H4658" s="380"/>
    </row>
    <row r="4659" spans="1:8">
      <c r="A4659" s="380"/>
      <c r="B4659" s="380"/>
      <c r="C4659" s="380"/>
      <c r="D4659" s="380"/>
      <c r="E4659" s="380"/>
      <c r="F4659" s="380"/>
      <c r="G4659" s="380"/>
      <c r="H4659" s="380"/>
    </row>
    <row r="4660" spans="1:8">
      <c r="A4660" s="380"/>
      <c r="B4660" s="380"/>
      <c r="C4660" s="380"/>
      <c r="D4660" s="380"/>
      <c r="E4660" s="380"/>
      <c r="F4660" s="380"/>
      <c r="G4660" s="380"/>
      <c r="H4660" s="380"/>
    </row>
    <row r="4661" spans="1:8">
      <c r="A4661" s="380"/>
      <c r="B4661" s="380"/>
      <c r="C4661" s="380"/>
      <c r="D4661" s="380"/>
      <c r="E4661" s="380"/>
      <c r="F4661" s="380"/>
      <c r="G4661" s="380"/>
      <c r="H4661" s="380"/>
    </row>
    <row r="4662" spans="1:8">
      <c r="A4662" s="380"/>
      <c r="B4662" s="380"/>
      <c r="C4662" s="380"/>
      <c r="D4662" s="380"/>
      <c r="E4662" s="380"/>
      <c r="F4662" s="380"/>
      <c r="G4662" s="380"/>
      <c r="H4662" s="380"/>
    </row>
    <row r="4663" spans="1:8">
      <c r="A4663" s="380"/>
      <c r="B4663" s="380"/>
      <c r="C4663" s="380"/>
      <c r="D4663" s="380"/>
      <c r="E4663" s="380"/>
      <c r="F4663" s="380"/>
      <c r="G4663" s="380"/>
      <c r="H4663" s="380"/>
    </row>
    <row r="4664" spans="1:8">
      <c r="A4664" s="380"/>
      <c r="B4664" s="380"/>
      <c r="C4664" s="380"/>
      <c r="D4664" s="380"/>
      <c r="E4664" s="380"/>
      <c r="F4664" s="380"/>
      <c r="G4664" s="380"/>
      <c r="H4664" s="380"/>
    </row>
    <row r="4665" spans="1:8">
      <c r="A4665" s="380"/>
      <c r="B4665" s="380"/>
      <c r="C4665" s="380"/>
      <c r="D4665" s="380"/>
      <c r="E4665" s="380"/>
      <c r="F4665" s="380"/>
      <c r="G4665" s="380"/>
      <c r="H4665" s="380"/>
    </row>
    <row r="4666" spans="1:8">
      <c r="A4666" s="380"/>
      <c r="B4666" s="380"/>
      <c r="C4666" s="380"/>
      <c r="D4666" s="380"/>
      <c r="E4666" s="380"/>
      <c r="F4666" s="380"/>
      <c r="G4666" s="380"/>
      <c r="H4666" s="380"/>
    </row>
    <row r="4667" spans="1:8">
      <c r="A4667" s="380"/>
      <c r="B4667" s="380"/>
      <c r="C4667" s="380"/>
      <c r="D4667" s="380"/>
      <c r="E4667" s="380"/>
      <c r="F4667" s="380"/>
      <c r="G4667" s="380"/>
      <c r="H4667" s="380"/>
    </row>
    <row r="4668" spans="1:8">
      <c r="A4668" s="380"/>
      <c r="B4668" s="380"/>
      <c r="C4668" s="380"/>
      <c r="D4668" s="380"/>
      <c r="E4668" s="380"/>
      <c r="F4668" s="380"/>
      <c r="G4668" s="380"/>
      <c r="H4668" s="380"/>
    </row>
    <row r="4669" spans="1:8">
      <c r="A4669" s="380"/>
      <c r="B4669" s="380"/>
      <c r="C4669" s="380"/>
      <c r="D4669" s="380"/>
      <c r="E4669" s="380"/>
      <c r="F4669" s="380"/>
      <c r="G4669" s="380"/>
      <c r="H4669" s="380"/>
    </row>
    <row r="4670" spans="1:8">
      <c r="A4670" s="380"/>
      <c r="B4670" s="380"/>
      <c r="C4670" s="380"/>
      <c r="D4670" s="380"/>
      <c r="E4670" s="380"/>
      <c r="F4670" s="380"/>
      <c r="G4670" s="380"/>
      <c r="H4670" s="380"/>
    </row>
    <row r="4671" spans="1:8">
      <c r="A4671" s="380"/>
      <c r="B4671" s="380"/>
      <c r="C4671" s="380"/>
      <c r="D4671" s="380"/>
      <c r="E4671" s="380"/>
      <c r="F4671" s="380"/>
      <c r="G4671" s="380"/>
      <c r="H4671" s="380"/>
    </row>
    <row r="4672" spans="1:8">
      <c r="A4672" s="380"/>
      <c r="B4672" s="380"/>
      <c r="C4672" s="380"/>
      <c r="D4672" s="380"/>
      <c r="E4672" s="380"/>
      <c r="F4672" s="380"/>
      <c r="G4672" s="380"/>
      <c r="H4672" s="380"/>
    </row>
    <row r="4673" spans="1:8">
      <c r="A4673" s="380"/>
      <c r="B4673" s="380"/>
      <c r="C4673" s="380"/>
      <c r="D4673" s="380"/>
      <c r="E4673" s="380"/>
      <c r="F4673" s="380"/>
      <c r="G4673" s="380"/>
      <c r="H4673" s="380"/>
    </row>
    <row r="4674" spans="1:8">
      <c r="A4674" s="380"/>
      <c r="B4674" s="380"/>
      <c r="C4674" s="380"/>
      <c r="D4674" s="380"/>
      <c r="E4674" s="380"/>
      <c r="F4674" s="380"/>
      <c r="G4674" s="380"/>
      <c r="H4674" s="380"/>
    </row>
    <row r="4675" spans="1:8">
      <c r="A4675" s="380"/>
      <c r="B4675" s="380"/>
      <c r="C4675" s="380"/>
      <c r="D4675" s="380"/>
      <c r="E4675" s="380"/>
      <c r="F4675" s="380"/>
      <c r="G4675" s="380"/>
      <c r="H4675" s="380"/>
    </row>
    <row r="4676" spans="1:8">
      <c r="A4676" s="380"/>
      <c r="B4676" s="380"/>
      <c r="C4676" s="380"/>
      <c r="D4676" s="380"/>
      <c r="E4676" s="380"/>
      <c r="F4676" s="380"/>
      <c r="G4676" s="380"/>
      <c r="H4676" s="380"/>
    </row>
    <row r="4677" spans="1:8">
      <c r="A4677" s="380"/>
      <c r="B4677" s="380"/>
      <c r="C4677" s="380"/>
      <c r="D4677" s="380"/>
      <c r="E4677" s="380"/>
      <c r="F4677" s="380"/>
      <c r="G4677" s="380"/>
      <c r="H4677" s="380"/>
    </row>
    <row r="4678" spans="1:8">
      <c r="A4678" s="380"/>
      <c r="B4678" s="380"/>
      <c r="C4678" s="380"/>
      <c r="D4678" s="380"/>
      <c r="E4678" s="380"/>
      <c r="F4678" s="380"/>
      <c r="G4678" s="380"/>
      <c r="H4678" s="380"/>
    </row>
    <row r="4679" spans="1:8">
      <c r="A4679" s="380"/>
      <c r="B4679" s="380"/>
      <c r="C4679" s="380"/>
      <c r="D4679" s="380"/>
      <c r="E4679" s="380"/>
      <c r="F4679" s="380"/>
      <c r="G4679" s="380"/>
      <c r="H4679" s="380"/>
    </row>
    <row r="4680" spans="1:8">
      <c r="A4680" s="380"/>
      <c r="B4680" s="380"/>
      <c r="C4680" s="380"/>
      <c r="D4680" s="380"/>
      <c r="E4680" s="380"/>
      <c r="F4680" s="380"/>
      <c r="G4680" s="380"/>
      <c r="H4680" s="380"/>
    </row>
    <row r="4681" spans="1:8">
      <c r="A4681" s="380"/>
      <c r="B4681" s="380"/>
      <c r="C4681" s="380"/>
      <c r="D4681" s="380"/>
      <c r="E4681" s="380"/>
      <c r="F4681" s="380"/>
      <c r="G4681" s="380"/>
      <c r="H4681" s="380"/>
    </row>
    <row r="4682" spans="1:8">
      <c r="A4682" s="380"/>
      <c r="B4682" s="380"/>
      <c r="C4682" s="380"/>
      <c r="D4682" s="380"/>
      <c r="E4682" s="380"/>
      <c r="F4682" s="380"/>
      <c r="G4682" s="380"/>
      <c r="H4682" s="380"/>
    </row>
    <row r="4683" spans="1:8">
      <c r="A4683" s="380"/>
      <c r="B4683" s="380"/>
      <c r="C4683" s="380"/>
      <c r="D4683" s="380"/>
      <c r="E4683" s="380"/>
      <c r="F4683" s="380"/>
      <c r="G4683" s="380"/>
      <c r="H4683" s="380"/>
    </row>
    <row r="4684" spans="1:8">
      <c r="A4684" s="380"/>
      <c r="B4684" s="380"/>
      <c r="C4684" s="380"/>
      <c r="D4684" s="380"/>
      <c r="E4684" s="380"/>
      <c r="F4684" s="380"/>
      <c r="G4684" s="380"/>
      <c r="H4684" s="380"/>
    </row>
    <row r="4685" spans="1:8">
      <c r="A4685" s="380"/>
      <c r="B4685" s="380"/>
      <c r="C4685" s="380"/>
      <c r="D4685" s="380"/>
      <c r="E4685" s="380"/>
      <c r="F4685" s="380"/>
      <c r="G4685" s="380"/>
      <c r="H4685" s="380"/>
    </row>
    <row r="4686" spans="1:8">
      <c r="A4686" s="380"/>
      <c r="B4686" s="380"/>
      <c r="C4686" s="380"/>
      <c r="D4686" s="380"/>
      <c r="E4686" s="380"/>
      <c r="F4686" s="380"/>
      <c r="G4686" s="380"/>
      <c r="H4686" s="380"/>
    </row>
    <row r="4687" spans="1:8">
      <c r="A4687" s="380"/>
      <c r="B4687" s="380"/>
      <c r="C4687" s="380"/>
      <c r="D4687" s="380"/>
      <c r="E4687" s="380"/>
      <c r="F4687" s="380"/>
      <c r="G4687" s="380"/>
      <c r="H4687" s="380"/>
    </row>
    <row r="4688" spans="1:8">
      <c r="A4688" s="380"/>
      <c r="B4688" s="380"/>
      <c r="C4688" s="380"/>
      <c r="D4688" s="380"/>
      <c r="E4688" s="380"/>
      <c r="F4688" s="380"/>
      <c r="G4688" s="380"/>
      <c r="H4688" s="380"/>
    </row>
    <row r="4689" spans="1:8">
      <c r="A4689" s="380"/>
      <c r="B4689" s="380"/>
      <c r="C4689" s="380"/>
      <c r="D4689" s="380"/>
      <c r="E4689" s="380"/>
      <c r="F4689" s="380"/>
      <c r="G4689" s="380"/>
      <c r="H4689" s="380"/>
    </row>
    <row r="4690" spans="1:8">
      <c r="A4690" s="380"/>
      <c r="B4690" s="380"/>
      <c r="C4690" s="380"/>
      <c r="D4690" s="380"/>
      <c r="E4690" s="380"/>
      <c r="F4690" s="380"/>
      <c r="G4690" s="380"/>
      <c r="H4690" s="380"/>
    </row>
    <row r="4691" spans="1:8">
      <c r="A4691" s="380"/>
      <c r="B4691" s="380"/>
      <c r="C4691" s="380"/>
      <c r="D4691" s="380"/>
      <c r="E4691" s="380"/>
      <c r="F4691" s="380"/>
      <c r="G4691" s="380"/>
      <c r="H4691" s="380"/>
    </row>
    <row r="4692" spans="1:8">
      <c r="A4692" s="380"/>
      <c r="B4692" s="380"/>
      <c r="C4692" s="380"/>
      <c r="D4692" s="380"/>
      <c r="E4692" s="380"/>
      <c r="F4692" s="380"/>
      <c r="G4692" s="380"/>
      <c r="H4692" s="380"/>
    </row>
    <row r="4693" spans="1:8">
      <c r="A4693" s="380"/>
      <c r="B4693" s="380"/>
      <c r="C4693" s="380"/>
      <c r="D4693" s="380"/>
      <c r="E4693" s="380"/>
      <c r="F4693" s="380"/>
      <c r="G4693" s="380"/>
      <c r="H4693" s="380"/>
    </row>
    <row r="4694" spans="1:8">
      <c r="A4694" s="380"/>
      <c r="B4694" s="380"/>
      <c r="C4694" s="380"/>
      <c r="D4694" s="380"/>
      <c r="E4694" s="380"/>
      <c r="F4694" s="380"/>
      <c r="G4694" s="380"/>
      <c r="H4694" s="380"/>
    </row>
    <row r="4695" spans="1:8">
      <c r="A4695" s="380"/>
      <c r="B4695" s="380"/>
      <c r="C4695" s="380"/>
      <c r="D4695" s="380"/>
      <c r="E4695" s="380"/>
      <c r="F4695" s="380"/>
      <c r="G4695" s="380"/>
      <c r="H4695" s="380"/>
    </row>
    <row r="4696" spans="1:8">
      <c r="A4696" s="380"/>
      <c r="B4696" s="380"/>
      <c r="C4696" s="380"/>
      <c r="D4696" s="380"/>
      <c r="E4696" s="380"/>
      <c r="F4696" s="380"/>
      <c r="G4696" s="380"/>
      <c r="H4696" s="380"/>
    </row>
    <row r="4697" spans="1:8">
      <c r="A4697" s="380"/>
      <c r="B4697" s="380"/>
      <c r="C4697" s="380"/>
      <c r="D4697" s="380"/>
      <c r="E4697" s="380"/>
      <c r="F4697" s="380"/>
      <c r="G4697" s="380"/>
      <c r="H4697" s="380"/>
    </row>
    <row r="4698" spans="1:8">
      <c r="A4698" s="380"/>
      <c r="B4698" s="380"/>
      <c r="C4698" s="380"/>
      <c r="D4698" s="380"/>
      <c r="E4698" s="380"/>
      <c r="F4698" s="380"/>
      <c r="G4698" s="380"/>
      <c r="H4698" s="380"/>
    </row>
    <row r="4699" spans="1:8">
      <c r="A4699" s="380"/>
      <c r="B4699" s="380"/>
      <c r="C4699" s="380"/>
      <c r="D4699" s="380"/>
      <c r="E4699" s="380"/>
      <c r="F4699" s="380"/>
      <c r="G4699" s="380"/>
      <c r="H4699" s="380"/>
    </row>
    <row r="4700" spans="1:8">
      <c r="A4700" s="380"/>
      <c r="B4700" s="380"/>
      <c r="C4700" s="380"/>
      <c r="D4700" s="380"/>
      <c r="E4700" s="380"/>
      <c r="F4700" s="380"/>
      <c r="G4700" s="380"/>
      <c r="H4700" s="380"/>
    </row>
    <row r="4701" spans="1:8">
      <c r="A4701" s="380"/>
      <c r="B4701" s="380"/>
      <c r="C4701" s="380"/>
      <c r="D4701" s="380"/>
      <c r="E4701" s="380"/>
      <c r="F4701" s="380"/>
      <c r="G4701" s="380"/>
      <c r="H4701" s="380"/>
    </row>
    <row r="4702" spans="1:8">
      <c r="A4702" s="380"/>
      <c r="B4702" s="380"/>
      <c r="C4702" s="380"/>
      <c r="D4702" s="380"/>
      <c r="E4702" s="380"/>
      <c r="F4702" s="380"/>
      <c r="G4702" s="380"/>
      <c r="H4702" s="380"/>
    </row>
    <row r="4703" spans="1:8">
      <c r="A4703" s="380"/>
      <c r="B4703" s="380"/>
      <c r="C4703" s="380"/>
      <c r="D4703" s="380"/>
      <c r="E4703" s="380"/>
      <c r="F4703" s="380"/>
      <c r="G4703" s="380"/>
      <c r="H4703" s="380"/>
    </row>
    <row r="4704" spans="1:8">
      <c r="A4704" s="380"/>
      <c r="B4704" s="380"/>
      <c r="C4704" s="380"/>
      <c r="D4704" s="380"/>
      <c r="E4704" s="380"/>
      <c r="F4704" s="380"/>
      <c r="G4704" s="380"/>
      <c r="H4704" s="380"/>
    </row>
    <row r="4705" spans="1:8">
      <c r="A4705" s="380"/>
      <c r="B4705" s="380"/>
      <c r="C4705" s="380"/>
      <c r="D4705" s="380"/>
      <c r="E4705" s="380"/>
      <c r="F4705" s="380"/>
      <c r="G4705" s="380"/>
      <c r="H4705" s="380"/>
    </row>
    <row r="4706" spans="1:8">
      <c r="A4706" s="380"/>
      <c r="B4706" s="380"/>
      <c r="C4706" s="380"/>
      <c r="D4706" s="380"/>
      <c r="E4706" s="380"/>
      <c r="F4706" s="380"/>
      <c r="G4706" s="380"/>
      <c r="H4706" s="380"/>
    </row>
    <row r="4707" spans="1:8">
      <c r="A4707" s="380"/>
      <c r="B4707" s="380"/>
      <c r="C4707" s="380"/>
      <c r="D4707" s="380"/>
      <c r="E4707" s="380"/>
      <c r="F4707" s="380"/>
      <c r="G4707" s="380"/>
      <c r="H4707" s="380"/>
    </row>
    <row r="4708" spans="1:8">
      <c r="A4708" s="380"/>
      <c r="B4708" s="380"/>
      <c r="C4708" s="380"/>
      <c r="D4708" s="380"/>
      <c r="E4708" s="380"/>
      <c r="F4708" s="380"/>
      <c r="G4708" s="380"/>
      <c r="H4708" s="380"/>
    </row>
    <row r="4709" spans="1:8">
      <c r="A4709" s="380"/>
      <c r="B4709" s="380"/>
      <c r="C4709" s="380"/>
      <c r="D4709" s="380"/>
      <c r="E4709" s="380"/>
      <c r="F4709" s="380"/>
      <c r="G4709" s="380"/>
      <c r="H4709" s="380"/>
    </row>
    <row r="4710" spans="1:8">
      <c r="A4710" s="380"/>
      <c r="B4710" s="380"/>
      <c r="C4710" s="380"/>
      <c r="D4710" s="380"/>
      <c r="E4710" s="380"/>
      <c r="F4710" s="380"/>
      <c r="G4710" s="380"/>
      <c r="H4710" s="380"/>
    </row>
    <row r="4711" spans="1:8">
      <c r="A4711" s="380"/>
      <c r="B4711" s="380"/>
      <c r="C4711" s="380"/>
      <c r="D4711" s="380"/>
      <c r="E4711" s="380"/>
      <c r="F4711" s="380"/>
      <c r="G4711" s="380"/>
      <c r="H4711" s="380"/>
    </row>
    <row r="4712" spans="1:8">
      <c r="A4712" s="380"/>
      <c r="B4712" s="380"/>
      <c r="C4712" s="380"/>
      <c r="D4712" s="380"/>
      <c r="E4712" s="380"/>
      <c r="F4712" s="380"/>
      <c r="G4712" s="380"/>
      <c r="H4712" s="380"/>
    </row>
    <row r="4713" spans="1:8">
      <c r="A4713" s="380"/>
      <c r="B4713" s="380"/>
      <c r="C4713" s="380"/>
      <c r="D4713" s="380"/>
      <c r="E4713" s="380"/>
      <c r="F4713" s="380"/>
      <c r="G4713" s="380"/>
      <c r="H4713" s="380"/>
    </row>
    <row r="4714" spans="1:8">
      <c r="A4714" s="380"/>
      <c r="B4714" s="380"/>
      <c r="C4714" s="380"/>
      <c r="D4714" s="380"/>
      <c r="E4714" s="380"/>
      <c r="F4714" s="380"/>
      <c r="G4714" s="380"/>
      <c r="H4714" s="380"/>
    </row>
    <row r="4715" spans="1:8">
      <c r="A4715" s="380"/>
      <c r="B4715" s="380"/>
      <c r="C4715" s="380"/>
      <c r="D4715" s="380"/>
      <c r="E4715" s="380"/>
      <c r="F4715" s="380"/>
      <c r="G4715" s="380"/>
      <c r="H4715" s="380"/>
    </row>
    <row r="4716" spans="1:8">
      <c r="A4716" s="380"/>
      <c r="B4716" s="380"/>
      <c r="C4716" s="380"/>
      <c r="D4716" s="380"/>
      <c r="E4716" s="380"/>
      <c r="F4716" s="380"/>
      <c r="G4716" s="380"/>
      <c r="H4716" s="380"/>
    </row>
    <row r="4717" spans="1:8">
      <c r="A4717" s="380"/>
      <c r="B4717" s="380"/>
      <c r="C4717" s="380"/>
      <c r="D4717" s="380"/>
      <c r="E4717" s="380"/>
      <c r="F4717" s="380"/>
      <c r="G4717" s="380"/>
      <c r="H4717" s="380"/>
    </row>
    <row r="4718" spans="1:8">
      <c r="A4718" s="380"/>
      <c r="B4718" s="380"/>
      <c r="C4718" s="380"/>
      <c r="D4718" s="380"/>
      <c r="E4718" s="380"/>
      <c r="F4718" s="380"/>
      <c r="G4718" s="380"/>
      <c r="H4718" s="380"/>
    </row>
    <row r="4719" spans="1:8">
      <c r="A4719" s="380"/>
      <c r="B4719" s="380"/>
      <c r="C4719" s="380"/>
      <c r="D4719" s="380"/>
      <c r="E4719" s="380"/>
      <c r="F4719" s="380"/>
      <c r="G4719" s="380"/>
      <c r="H4719" s="380"/>
    </row>
    <row r="4720" spans="1:8">
      <c r="A4720" s="380"/>
      <c r="B4720" s="380"/>
      <c r="C4720" s="380"/>
      <c r="D4720" s="380"/>
      <c r="E4720" s="380"/>
      <c r="F4720" s="380"/>
      <c r="G4720" s="380"/>
      <c r="H4720" s="380"/>
    </row>
    <row r="4721" spans="1:8">
      <c r="A4721" s="380"/>
      <c r="B4721" s="380"/>
      <c r="C4721" s="380"/>
      <c r="D4721" s="380"/>
      <c r="E4721" s="380"/>
      <c r="F4721" s="380"/>
      <c r="G4721" s="380"/>
      <c r="H4721" s="380"/>
    </row>
    <row r="4722" spans="1:8">
      <c r="A4722" s="380"/>
      <c r="B4722" s="380"/>
      <c r="C4722" s="380"/>
      <c r="D4722" s="380"/>
      <c r="E4722" s="380"/>
      <c r="F4722" s="380"/>
      <c r="G4722" s="380"/>
      <c r="H4722" s="380"/>
    </row>
    <row r="4723" spans="1:8">
      <c r="A4723" s="380"/>
      <c r="B4723" s="380"/>
      <c r="C4723" s="380"/>
      <c r="D4723" s="380"/>
      <c r="E4723" s="380"/>
      <c r="F4723" s="380"/>
      <c r="G4723" s="380"/>
      <c r="H4723" s="380"/>
    </row>
    <row r="4724" spans="1:8">
      <c r="A4724" s="380"/>
      <c r="B4724" s="380"/>
      <c r="C4724" s="380"/>
      <c r="D4724" s="380"/>
      <c r="E4724" s="380"/>
      <c r="F4724" s="380"/>
      <c r="G4724" s="380"/>
      <c r="H4724" s="380"/>
    </row>
    <row r="4725" spans="1:8">
      <c r="A4725" s="380"/>
      <c r="B4725" s="380"/>
      <c r="C4725" s="380"/>
      <c r="D4725" s="380"/>
      <c r="E4725" s="380"/>
      <c r="F4725" s="380"/>
      <c r="G4725" s="380"/>
      <c r="H4725" s="380"/>
    </row>
    <row r="4726" spans="1:8">
      <c r="A4726" s="380"/>
      <c r="B4726" s="380"/>
      <c r="C4726" s="380"/>
      <c r="D4726" s="380"/>
      <c r="E4726" s="380"/>
      <c r="F4726" s="380"/>
      <c r="G4726" s="380"/>
      <c r="H4726" s="380"/>
    </row>
    <row r="4727" spans="1:8">
      <c r="A4727" s="380"/>
      <c r="B4727" s="380"/>
      <c r="C4727" s="380"/>
      <c r="D4727" s="380"/>
      <c r="E4727" s="380"/>
      <c r="F4727" s="380"/>
      <c r="G4727" s="380"/>
      <c r="H4727" s="380"/>
    </row>
    <row r="4728" spans="1:8">
      <c r="A4728" s="380"/>
      <c r="B4728" s="380"/>
      <c r="C4728" s="380"/>
      <c r="D4728" s="380"/>
      <c r="E4728" s="380"/>
      <c r="F4728" s="380"/>
      <c r="G4728" s="380"/>
      <c r="H4728" s="380"/>
    </row>
    <row r="4729" spans="1:8">
      <c r="A4729" s="380"/>
      <c r="B4729" s="380"/>
      <c r="C4729" s="380"/>
      <c r="D4729" s="380"/>
      <c r="E4729" s="380"/>
      <c r="F4729" s="380"/>
      <c r="G4729" s="380"/>
      <c r="H4729" s="380"/>
    </row>
    <row r="4730" spans="1:8">
      <c r="A4730" s="380"/>
      <c r="B4730" s="380"/>
      <c r="C4730" s="380"/>
      <c r="D4730" s="380"/>
      <c r="E4730" s="380"/>
      <c r="F4730" s="380"/>
      <c r="G4730" s="380"/>
      <c r="H4730" s="380"/>
    </row>
    <row r="4731" spans="1:8">
      <c r="A4731" s="380"/>
      <c r="B4731" s="380"/>
      <c r="C4731" s="380"/>
      <c r="D4731" s="380"/>
      <c r="E4731" s="380"/>
      <c r="F4731" s="380"/>
      <c r="G4731" s="380"/>
      <c r="H4731" s="380"/>
    </row>
    <row r="4732" spans="1:8">
      <c r="A4732" s="380"/>
      <c r="B4732" s="380"/>
      <c r="C4732" s="380"/>
      <c r="D4732" s="380"/>
      <c r="E4732" s="380"/>
      <c r="F4732" s="380"/>
      <c r="G4732" s="380"/>
      <c r="H4732" s="380"/>
    </row>
    <row r="4733" spans="1:8">
      <c r="A4733" s="380"/>
      <c r="B4733" s="380"/>
      <c r="C4733" s="380"/>
      <c r="D4733" s="380"/>
      <c r="E4733" s="380"/>
      <c r="F4733" s="380"/>
      <c r="G4733" s="380"/>
      <c r="H4733" s="380"/>
    </row>
    <row r="4734" spans="1:8">
      <c r="A4734" s="380"/>
      <c r="B4734" s="380"/>
      <c r="C4734" s="380"/>
      <c r="D4734" s="380"/>
      <c r="E4734" s="380"/>
      <c r="F4734" s="380"/>
      <c r="G4734" s="380"/>
      <c r="H4734" s="380"/>
    </row>
    <row r="4735" spans="1:8">
      <c r="A4735" s="380"/>
      <c r="B4735" s="380"/>
      <c r="C4735" s="380"/>
      <c r="D4735" s="380"/>
      <c r="E4735" s="380"/>
      <c r="F4735" s="380"/>
      <c r="G4735" s="380"/>
      <c r="H4735" s="380"/>
    </row>
    <row r="4736" spans="1:8">
      <c r="A4736" s="380"/>
      <c r="B4736" s="380"/>
      <c r="C4736" s="380"/>
      <c r="D4736" s="380"/>
      <c r="E4736" s="380"/>
      <c r="F4736" s="380"/>
      <c r="G4736" s="380"/>
      <c r="H4736" s="380"/>
    </row>
    <row r="4737" spans="1:8">
      <c r="A4737" s="380"/>
      <c r="B4737" s="380"/>
      <c r="C4737" s="380"/>
      <c r="D4737" s="380"/>
      <c r="E4737" s="380"/>
      <c r="F4737" s="380"/>
      <c r="G4737" s="380"/>
      <c r="H4737" s="380"/>
    </row>
    <row r="4738" spans="1:8">
      <c r="A4738" s="380"/>
      <c r="B4738" s="380"/>
      <c r="C4738" s="380"/>
      <c r="D4738" s="380"/>
      <c r="E4738" s="380"/>
      <c r="F4738" s="380"/>
      <c r="G4738" s="380"/>
      <c r="H4738" s="380"/>
    </row>
    <row r="4739" spans="1:8">
      <c r="A4739" s="380"/>
      <c r="B4739" s="380"/>
      <c r="C4739" s="380"/>
      <c r="D4739" s="380"/>
      <c r="E4739" s="380"/>
      <c r="F4739" s="380"/>
      <c r="G4739" s="380"/>
      <c r="H4739" s="380"/>
    </row>
    <row r="4740" spans="1:8">
      <c r="A4740" s="380"/>
      <c r="B4740" s="380"/>
      <c r="C4740" s="380"/>
      <c r="D4740" s="380"/>
      <c r="E4740" s="380"/>
      <c r="F4740" s="380"/>
      <c r="G4740" s="380"/>
      <c r="H4740" s="380"/>
    </row>
    <row r="4741" spans="1:8">
      <c r="A4741" s="380"/>
      <c r="B4741" s="380"/>
      <c r="C4741" s="380"/>
      <c r="D4741" s="380"/>
      <c r="E4741" s="380"/>
      <c r="F4741" s="380"/>
      <c r="G4741" s="380"/>
      <c r="H4741" s="380"/>
    </row>
    <row r="4742" spans="1:8">
      <c r="A4742" s="380"/>
      <c r="B4742" s="380"/>
      <c r="C4742" s="380"/>
      <c r="D4742" s="380"/>
      <c r="E4742" s="380"/>
      <c r="F4742" s="380"/>
      <c r="G4742" s="380"/>
      <c r="H4742" s="380"/>
    </row>
    <row r="4743" spans="1:8">
      <c r="A4743" s="380"/>
      <c r="B4743" s="380"/>
      <c r="C4743" s="380"/>
      <c r="D4743" s="380"/>
      <c r="E4743" s="380"/>
      <c r="F4743" s="380"/>
      <c r="G4743" s="380"/>
      <c r="H4743" s="380"/>
    </row>
    <row r="4744" spans="1:8">
      <c r="A4744" s="380"/>
      <c r="B4744" s="380"/>
      <c r="C4744" s="380"/>
      <c r="D4744" s="380"/>
      <c r="E4744" s="380"/>
      <c r="F4744" s="380"/>
      <c r="G4744" s="380"/>
      <c r="H4744" s="380"/>
    </row>
    <row r="4745" spans="1:8">
      <c r="A4745" s="380"/>
      <c r="B4745" s="380"/>
      <c r="C4745" s="380"/>
      <c r="D4745" s="380"/>
      <c r="E4745" s="380"/>
      <c r="F4745" s="380"/>
      <c r="G4745" s="380"/>
      <c r="H4745" s="380"/>
    </row>
    <row r="4746" spans="1:8">
      <c r="A4746" s="380"/>
      <c r="B4746" s="380"/>
      <c r="C4746" s="380"/>
      <c r="D4746" s="380"/>
      <c r="E4746" s="380"/>
      <c r="F4746" s="380"/>
      <c r="G4746" s="380"/>
      <c r="H4746" s="380"/>
    </row>
    <row r="4747" spans="1:8">
      <c r="A4747" s="380"/>
      <c r="B4747" s="380"/>
      <c r="C4747" s="380"/>
      <c r="D4747" s="380"/>
      <c r="E4747" s="380"/>
      <c r="F4747" s="380"/>
      <c r="G4747" s="380"/>
      <c r="H4747" s="380"/>
    </row>
    <row r="4748" spans="1:8">
      <c r="A4748" s="380"/>
      <c r="B4748" s="380"/>
      <c r="C4748" s="380"/>
      <c r="D4748" s="380"/>
      <c r="E4748" s="380"/>
      <c r="F4748" s="380"/>
      <c r="G4748" s="380"/>
      <c r="H4748" s="380"/>
    </row>
    <row r="4749" spans="1:8">
      <c r="A4749" s="380"/>
      <c r="B4749" s="380"/>
      <c r="C4749" s="380"/>
      <c r="D4749" s="380"/>
      <c r="E4749" s="380"/>
      <c r="F4749" s="380"/>
      <c r="G4749" s="380"/>
      <c r="H4749" s="380"/>
    </row>
    <row r="4750" spans="1:8">
      <c r="A4750" s="380"/>
      <c r="B4750" s="380"/>
      <c r="C4750" s="380"/>
      <c r="D4750" s="380"/>
      <c r="E4750" s="380"/>
      <c r="F4750" s="380"/>
      <c r="G4750" s="380"/>
      <c r="H4750" s="380"/>
    </row>
    <row r="4751" spans="1:8">
      <c r="A4751" s="380"/>
      <c r="B4751" s="380"/>
      <c r="C4751" s="380"/>
      <c r="D4751" s="380"/>
      <c r="E4751" s="380"/>
      <c r="F4751" s="380"/>
      <c r="G4751" s="380"/>
      <c r="H4751" s="380"/>
    </row>
    <row r="4752" spans="1:8">
      <c r="A4752" s="380"/>
      <c r="B4752" s="380"/>
      <c r="C4752" s="380"/>
      <c r="D4752" s="380"/>
      <c r="E4752" s="380"/>
      <c r="F4752" s="380"/>
      <c r="G4752" s="380"/>
      <c r="H4752" s="380"/>
    </row>
    <row r="4753" spans="1:8">
      <c r="A4753" s="380"/>
      <c r="B4753" s="380"/>
      <c r="C4753" s="380"/>
      <c r="D4753" s="380"/>
      <c r="E4753" s="380"/>
      <c r="F4753" s="380"/>
      <c r="G4753" s="380"/>
      <c r="H4753" s="380"/>
    </row>
    <row r="4754" spans="1:8">
      <c r="A4754" s="380"/>
      <c r="B4754" s="380"/>
      <c r="C4754" s="380"/>
      <c r="D4754" s="380"/>
      <c r="E4754" s="380"/>
      <c r="F4754" s="380"/>
      <c r="G4754" s="380"/>
      <c r="H4754" s="380"/>
    </row>
    <row r="4755" spans="1:8">
      <c r="A4755" s="380"/>
      <c r="B4755" s="380"/>
      <c r="C4755" s="380"/>
      <c r="D4755" s="380"/>
      <c r="E4755" s="380"/>
      <c r="F4755" s="380"/>
      <c r="G4755" s="380"/>
      <c r="H4755" s="380"/>
    </row>
    <row r="4756" spans="1:8">
      <c r="A4756" s="380"/>
      <c r="B4756" s="380"/>
      <c r="C4756" s="380"/>
      <c r="D4756" s="380"/>
      <c r="E4756" s="380"/>
      <c r="F4756" s="380"/>
      <c r="G4756" s="380"/>
      <c r="H4756" s="380"/>
    </row>
    <row r="4757" spans="1:8">
      <c r="A4757" s="380"/>
      <c r="B4757" s="380"/>
      <c r="C4757" s="380"/>
      <c r="D4757" s="380"/>
      <c r="E4757" s="380"/>
      <c r="F4757" s="380"/>
      <c r="G4757" s="380"/>
      <c r="H4757" s="380"/>
    </row>
    <row r="4758" spans="1:8">
      <c r="A4758" s="380"/>
      <c r="B4758" s="380"/>
      <c r="C4758" s="380"/>
      <c r="D4758" s="380"/>
      <c r="E4758" s="380"/>
      <c r="F4758" s="380"/>
      <c r="G4758" s="380"/>
      <c r="H4758" s="380"/>
    </row>
    <row r="4759" spans="1:8">
      <c r="A4759" s="380"/>
      <c r="B4759" s="380"/>
      <c r="C4759" s="380"/>
      <c r="D4759" s="380"/>
      <c r="E4759" s="380"/>
      <c r="F4759" s="380"/>
      <c r="G4759" s="380"/>
      <c r="H4759" s="380"/>
    </row>
    <row r="4760" spans="1:8">
      <c r="A4760" s="380"/>
      <c r="B4760" s="380"/>
      <c r="C4760" s="380"/>
      <c r="D4760" s="380"/>
      <c r="E4760" s="380"/>
      <c r="F4760" s="380"/>
      <c r="G4760" s="380"/>
      <c r="H4760" s="380"/>
    </row>
    <row r="4761" spans="1:8">
      <c r="A4761" s="380"/>
      <c r="B4761" s="380"/>
      <c r="C4761" s="380"/>
      <c r="D4761" s="380"/>
      <c r="E4761" s="380"/>
      <c r="F4761" s="380"/>
      <c r="G4761" s="380"/>
      <c r="H4761" s="380"/>
    </row>
    <row r="4762" spans="1:8">
      <c r="A4762" s="380"/>
      <c r="B4762" s="380"/>
      <c r="C4762" s="380"/>
      <c r="D4762" s="380"/>
      <c r="E4762" s="380"/>
      <c r="F4762" s="380"/>
      <c r="G4762" s="380"/>
      <c r="H4762" s="380"/>
    </row>
    <row r="4763" spans="1:8">
      <c r="A4763" s="380"/>
      <c r="B4763" s="380"/>
      <c r="C4763" s="380"/>
      <c r="D4763" s="380"/>
      <c r="E4763" s="380"/>
      <c r="F4763" s="380"/>
      <c r="G4763" s="380"/>
      <c r="H4763" s="380"/>
    </row>
    <row r="4764" spans="1:8">
      <c r="A4764" s="380"/>
      <c r="B4764" s="380"/>
      <c r="C4764" s="380"/>
      <c r="D4764" s="380"/>
      <c r="E4764" s="380"/>
      <c r="F4764" s="380"/>
      <c r="G4764" s="380"/>
      <c r="H4764" s="380"/>
    </row>
    <row r="4765" spans="1:8">
      <c r="A4765" s="380"/>
      <c r="B4765" s="380"/>
      <c r="C4765" s="380"/>
      <c r="D4765" s="380"/>
      <c r="E4765" s="380"/>
      <c r="F4765" s="380"/>
      <c r="G4765" s="380"/>
      <c r="H4765" s="380"/>
    </row>
    <row r="4766" spans="1:8">
      <c r="A4766" s="380"/>
      <c r="B4766" s="380"/>
      <c r="C4766" s="380"/>
      <c r="D4766" s="380"/>
      <c r="E4766" s="380"/>
      <c r="F4766" s="380"/>
      <c r="G4766" s="380"/>
      <c r="H4766" s="380"/>
    </row>
    <row r="4767" spans="1:8">
      <c r="A4767" s="380"/>
      <c r="B4767" s="380"/>
      <c r="C4767" s="380"/>
      <c r="D4767" s="380"/>
      <c r="E4767" s="380"/>
      <c r="F4767" s="380"/>
      <c r="G4767" s="380"/>
      <c r="H4767" s="380"/>
    </row>
    <row r="4768" spans="1:8">
      <c r="A4768" s="380"/>
      <c r="B4768" s="380"/>
      <c r="C4768" s="380"/>
      <c r="D4768" s="380"/>
      <c r="E4768" s="380"/>
      <c r="F4768" s="380"/>
      <c r="G4768" s="380"/>
      <c r="H4768" s="380"/>
    </row>
    <row r="4769" spans="1:8">
      <c r="A4769" s="380"/>
      <c r="B4769" s="380"/>
      <c r="C4769" s="380"/>
      <c r="D4769" s="380"/>
      <c r="E4769" s="380"/>
      <c r="F4769" s="380"/>
      <c r="G4769" s="380"/>
      <c r="H4769" s="380"/>
    </row>
    <row r="4770" spans="1:8">
      <c r="A4770" s="380"/>
      <c r="B4770" s="380"/>
      <c r="C4770" s="380"/>
      <c r="D4770" s="380"/>
      <c r="E4770" s="380"/>
      <c r="F4770" s="380"/>
      <c r="G4770" s="380"/>
      <c r="H4770" s="380"/>
    </row>
    <row r="4771" spans="1:8">
      <c r="A4771" s="380"/>
      <c r="B4771" s="380"/>
      <c r="C4771" s="380"/>
      <c r="D4771" s="380"/>
      <c r="E4771" s="380"/>
      <c r="F4771" s="380"/>
      <c r="G4771" s="380"/>
      <c r="H4771" s="380"/>
    </row>
    <row r="4772" spans="1:8">
      <c r="A4772" s="380"/>
      <c r="B4772" s="380"/>
      <c r="C4772" s="380"/>
      <c r="D4772" s="380"/>
      <c r="E4772" s="380"/>
      <c r="F4772" s="380"/>
      <c r="G4772" s="380"/>
      <c r="H4772" s="380"/>
    </row>
    <row r="4773" spans="1:8">
      <c r="A4773" s="380"/>
      <c r="B4773" s="380"/>
      <c r="C4773" s="380"/>
      <c r="D4773" s="380"/>
      <c r="E4773" s="380"/>
      <c r="F4773" s="380"/>
      <c r="G4773" s="380"/>
      <c r="H4773" s="380"/>
    </row>
    <row r="4774" spans="1:8">
      <c r="A4774" s="380"/>
      <c r="B4774" s="380"/>
      <c r="C4774" s="380"/>
      <c r="D4774" s="380"/>
      <c r="E4774" s="380"/>
      <c r="F4774" s="380"/>
      <c r="G4774" s="380"/>
      <c r="H4774" s="380"/>
    </row>
    <row r="4775" spans="1:8">
      <c r="A4775" s="380"/>
      <c r="B4775" s="380"/>
      <c r="C4775" s="380"/>
      <c r="D4775" s="380"/>
      <c r="E4775" s="380"/>
      <c r="F4775" s="380"/>
      <c r="G4775" s="380"/>
      <c r="H4775" s="380"/>
    </row>
    <row r="4776" spans="1:8">
      <c r="A4776" s="380"/>
      <c r="B4776" s="380"/>
      <c r="C4776" s="380"/>
      <c r="D4776" s="380"/>
      <c r="E4776" s="380"/>
      <c r="F4776" s="380"/>
      <c r="G4776" s="380"/>
      <c r="H4776" s="380"/>
    </row>
    <row r="4777" spans="1:8">
      <c r="A4777" s="380"/>
      <c r="B4777" s="380"/>
      <c r="C4777" s="380"/>
      <c r="D4777" s="380"/>
      <c r="E4777" s="380"/>
      <c r="F4777" s="380"/>
      <c r="G4777" s="380"/>
      <c r="H4777" s="380"/>
    </row>
    <row r="4778" spans="1:8">
      <c r="A4778" s="380"/>
      <c r="B4778" s="380"/>
      <c r="C4778" s="380"/>
      <c r="D4778" s="380"/>
      <c r="E4778" s="380"/>
      <c r="F4778" s="380"/>
      <c r="G4778" s="380"/>
      <c r="H4778" s="380"/>
    </row>
    <row r="4779" spans="1:8">
      <c r="A4779" s="380"/>
      <c r="B4779" s="380"/>
      <c r="C4779" s="380"/>
      <c r="D4779" s="380"/>
      <c r="E4779" s="380"/>
      <c r="F4779" s="380"/>
      <c r="G4779" s="380"/>
      <c r="H4779" s="380"/>
    </row>
    <row r="4780" spans="1:8">
      <c r="A4780" s="380"/>
      <c r="B4780" s="380"/>
      <c r="C4780" s="380"/>
      <c r="D4780" s="380"/>
      <c r="E4780" s="380"/>
      <c r="F4780" s="380"/>
      <c r="G4780" s="380"/>
      <c r="H4780" s="380"/>
    </row>
    <row r="4781" spans="1:8">
      <c r="A4781" s="380"/>
      <c r="B4781" s="380"/>
      <c r="C4781" s="380"/>
      <c r="D4781" s="380"/>
      <c r="E4781" s="380"/>
      <c r="F4781" s="380"/>
      <c r="G4781" s="380"/>
      <c r="H4781" s="380"/>
    </row>
    <row r="4782" spans="1:8">
      <c r="A4782" s="380"/>
      <c r="B4782" s="380"/>
      <c r="C4782" s="380"/>
      <c r="D4782" s="380"/>
      <c r="E4782" s="380"/>
      <c r="F4782" s="380"/>
      <c r="G4782" s="380"/>
      <c r="H4782" s="380"/>
    </row>
    <row r="4783" spans="1:8">
      <c r="A4783" s="380"/>
      <c r="B4783" s="380"/>
      <c r="C4783" s="380"/>
      <c r="D4783" s="380"/>
      <c r="E4783" s="380"/>
      <c r="F4783" s="380"/>
      <c r="G4783" s="380"/>
      <c r="H4783" s="380"/>
    </row>
    <row r="4784" spans="1:8">
      <c r="A4784" s="380"/>
      <c r="B4784" s="380"/>
      <c r="C4784" s="380"/>
      <c r="D4784" s="380"/>
      <c r="E4784" s="380"/>
      <c r="F4784" s="380"/>
      <c r="G4784" s="380"/>
      <c r="H4784" s="380"/>
    </row>
    <row r="4785" spans="1:8">
      <c r="A4785" s="380"/>
      <c r="B4785" s="380"/>
      <c r="C4785" s="380"/>
      <c r="D4785" s="380"/>
      <c r="E4785" s="380"/>
      <c r="F4785" s="380"/>
      <c r="G4785" s="380"/>
      <c r="H4785" s="380"/>
    </row>
    <row r="4786" spans="1:8">
      <c r="A4786" s="380"/>
      <c r="B4786" s="380"/>
      <c r="C4786" s="380"/>
      <c r="D4786" s="380"/>
      <c r="E4786" s="380"/>
      <c r="F4786" s="380"/>
      <c r="G4786" s="380"/>
      <c r="H4786" s="380"/>
    </row>
    <row r="4787" spans="1:8">
      <c r="A4787" s="380"/>
      <c r="B4787" s="380"/>
      <c r="C4787" s="380"/>
      <c r="D4787" s="380"/>
      <c r="E4787" s="380"/>
      <c r="F4787" s="380"/>
      <c r="G4787" s="380"/>
      <c r="H4787" s="380"/>
    </row>
    <row r="4788" spans="1:8">
      <c r="A4788" s="380"/>
      <c r="B4788" s="380"/>
      <c r="C4788" s="380"/>
      <c r="D4788" s="380"/>
      <c r="E4788" s="380"/>
      <c r="F4788" s="380"/>
      <c r="G4788" s="380"/>
      <c r="H4788" s="380"/>
    </row>
    <row r="4789" spans="1:8">
      <c r="A4789" s="380"/>
      <c r="B4789" s="380"/>
      <c r="C4789" s="380"/>
      <c r="D4789" s="380"/>
      <c r="E4789" s="380"/>
      <c r="F4789" s="380"/>
      <c r="G4789" s="380"/>
      <c r="H4789" s="380"/>
    </row>
    <row r="4790" spans="1:8">
      <c r="A4790" s="380"/>
      <c r="B4790" s="380"/>
      <c r="C4790" s="380"/>
      <c r="D4790" s="380"/>
      <c r="E4790" s="380"/>
      <c r="F4790" s="380"/>
      <c r="G4790" s="380"/>
      <c r="H4790" s="380"/>
    </row>
    <row r="4791" spans="1:8">
      <c r="A4791" s="380"/>
      <c r="B4791" s="380"/>
      <c r="C4791" s="380"/>
      <c r="D4791" s="380"/>
      <c r="E4791" s="380"/>
      <c r="F4791" s="380"/>
      <c r="G4791" s="380"/>
      <c r="H4791" s="380"/>
    </row>
    <row r="4792" spans="1:8">
      <c r="A4792" s="380"/>
      <c r="B4792" s="380"/>
      <c r="C4792" s="380"/>
      <c r="D4792" s="380"/>
      <c r="E4792" s="380"/>
      <c r="F4792" s="380"/>
      <c r="G4792" s="380"/>
      <c r="H4792" s="380"/>
    </row>
    <row r="4793" spans="1:8">
      <c r="A4793" s="380"/>
      <c r="B4793" s="380"/>
      <c r="C4793" s="380"/>
      <c r="D4793" s="380"/>
      <c r="E4793" s="380"/>
      <c r="F4793" s="380"/>
      <c r="G4793" s="380"/>
      <c r="H4793" s="380"/>
    </row>
    <row r="4794" spans="1:8">
      <c r="A4794" s="380"/>
      <c r="B4794" s="380"/>
      <c r="C4794" s="380"/>
      <c r="D4794" s="380"/>
      <c r="E4794" s="380"/>
      <c r="F4794" s="380"/>
      <c r="G4794" s="380"/>
      <c r="H4794" s="380"/>
    </row>
    <row r="4795" spans="1:8">
      <c r="A4795" s="380"/>
      <c r="B4795" s="380"/>
      <c r="C4795" s="380"/>
      <c r="D4795" s="380"/>
      <c r="E4795" s="380"/>
      <c r="F4795" s="380"/>
      <c r="G4795" s="380"/>
      <c r="H4795" s="380"/>
    </row>
    <row r="4796" spans="1:8">
      <c r="A4796" s="380"/>
      <c r="B4796" s="380"/>
      <c r="C4796" s="380"/>
      <c r="D4796" s="380"/>
      <c r="E4796" s="380"/>
      <c r="F4796" s="380"/>
      <c r="G4796" s="380"/>
      <c r="H4796" s="380"/>
    </row>
    <row r="4797" spans="1:8">
      <c r="A4797" s="380"/>
      <c r="B4797" s="380"/>
      <c r="C4797" s="380"/>
      <c r="D4797" s="380"/>
      <c r="E4797" s="380"/>
      <c r="F4797" s="380"/>
      <c r="G4797" s="380"/>
      <c r="H4797" s="380"/>
    </row>
    <row r="4798" spans="1:8">
      <c r="A4798" s="380"/>
      <c r="B4798" s="380"/>
      <c r="C4798" s="380"/>
      <c r="D4798" s="380"/>
      <c r="E4798" s="380"/>
      <c r="F4798" s="380"/>
      <c r="G4798" s="380"/>
      <c r="H4798" s="380"/>
    </row>
    <row r="4799" spans="1:8">
      <c r="A4799" s="380"/>
      <c r="B4799" s="380"/>
      <c r="C4799" s="380"/>
      <c r="D4799" s="380"/>
      <c r="E4799" s="380"/>
      <c r="F4799" s="380"/>
      <c r="G4799" s="380"/>
      <c r="H4799" s="380"/>
    </row>
    <row r="4800" spans="1:8">
      <c r="A4800" s="380"/>
      <c r="B4800" s="380"/>
      <c r="C4800" s="380"/>
      <c r="D4800" s="380"/>
      <c r="E4800" s="380"/>
      <c r="F4800" s="380"/>
      <c r="G4800" s="380"/>
      <c r="H4800" s="380"/>
    </row>
    <row r="4801" spans="1:8">
      <c r="A4801" s="380"/>
      <c r="B4801" s="380"/>
      <c r="C4801" s="380"/>
      <c r="D4801" s="380"/>
      <c r="E4801" s="380"/>
      <c r="F4801" s="380"/>
      <c r="G4801" s="380"/>
      <c r="H4801" s="380"/>
    </row>
    <row r="4802" spans="1:8">
      <c r="A4802" s="380"/>
      <c r="B4802" s="380"/>
      <c r="C4802" s="380"/>
      <c r="D4802" s="380"/>
      <c r="E4802" s="380"/>
      <c r="F4802" s="380"/>
      <c r="G4802" s="380"/>
      <c r="H4802" s="380"/>
    </row>
    <row r="4803" spans="1:8">
      <c r="A4803" s="380"/>
      <c r="B4803" s="380"/>
      <c r="C4803" s="380"/>
      <c r="D4803" s="380"/>
      <c r="E4803" s="380"/>
      <c r="F4803" s="380"/>
      <c r="G4803" s="380"/>
      <c r="H4803" s="380"/>
    </row>
    <row r="4804" spans="1:8">
      <c r="A4804" s="380"/>
      <c r="B4804" s="380"/>
      <c r="C4804" s="380"/>
      <c r="D4804" s="380"/>
      <c r="E4804" s="380"/>
      <c r="F4804" s="380"/>
      <c r="G4804" s="380"/>
      <c r="H4804" s="380"/>
    </row>
    <row r="4805" spans="1:8">
      <c r="A4805" s="380"/>
      <c r="B4805" s="380"/>
      <c r="C4805" s="380"/>
      <c r="D4805" s="380"/>
      <c r="E4805" s="380"/>
      <c r="F4805" s="380"/>
      <c r="G4805" s="380"/>
      <c r="H4805" s="380"/>
    </row>
    <row r="4806" spans="1:8">
      <c r="A4806" s="380"/>
      <c r="B4806" s="380"/>
      <c r="C4806" s="380"/>
      <c r="D4806" s="380"/>
      <c r="E4806" s="380"/>
      <c r="F4806" s="380"/>
      <c r="G4806" s="380"/>
      <c r="H4806" s="380"/>
    </row>
    <row r="4807" spans="1:8">
      <c r="A4807" s="380"/>
      <c r="B4807" s="380"/>
      <c r="C4807" s="380"/>
      <c r="D4807" s="380"/>
      <c r="E4807" s="380"/>
      <c r="F4807" s="380"/>
      <c r="G4807" s="380"/>
      <c r="H4807" s="380"/>
    </row>
    <row r="4808" spans="1:8">
      <c r="A4808" s="380"/>
      <c r="B4808" s="380"/>
      <c r="C4808" s="380"/>
      <c r="D4808" s="380"/>
      <c r="E4808" s="380"/>
      <c r="F4808" s="380"/>
      <c r="G4808" s="380"/>
      <c r="H4808" s="380"/>
    </row>
    <row r="4809" spans="1:8">
      <c r="A4809" s="380"/>
      <c r="B4809" s="380"/>
      <c r="C4809" s="380"/>
      <c r="D4809" s="380"/>
      <c r="E4809" s="380"/>
      <c r="F4809" s="380"/>
      <c r="G4809" s="380"/>
      <c r="H4809" s="380"/>
    </row>
    <row r="4810" spans="1:8">
      <c r="A4810" s="380"/>
      <c r="B4810" s="380"/>
      <c r="C4810" s="380"/>
      <c r="D4810" s="380"/>
      <c r="E4810" s="380"/>
      <c r="F4810" s="380"/>
      <c r="G4810" s="380"/>
      <c r="H4810" s="380"/>
    </row>
    <row r="4811" spans="1:8">
      <c r="A4811" s="380"/>
      <c r="B4811" s="380"/>
      <c r="C4811" s="380"/>
      <c r="D4811" s="380"/>
      <c r="E4811" s="380"/>
      <c r="F4811" s="380"/>
      <c r="G4811" s="380"/>
      <c r="H4811" s="380"/>
    </row>
    <row r="4812" spans="1:8">
      <c r="A4812" s="380"/>
      <c r="B4812" s="380"/>
      <c r="C4812" s="380"/>
      <c r="D4812" s="380"/>
      <c r="E4812" s="380"/>
      <c r="F4812" s="380"/>
      <c r="G4812" s="380"/>
      <c r="H4812" s="380"/>
    </row>
    <row r="4813" spans="1:8">
      <c r="A4813" s="380"/>
      <c r="B4813" s="380"/>
      <c r="C4813" s="380"/>
      <c r="D4813" s="380"/>
      <c r="E4813" s="380"/>
      <c r="F4813" s="380"/>
      <c r="G4813" s="380"/>
      <c r="H4813" s="380"/>
    </row>
    <row r="4814" spans="1:8">
      <c r="A4814" s="380"/>
      <c r="B4814" s="380"/>
      <c r="C4814" s="380"/>
      <c r="D4814" s="380"/>
      <c r="E4814" s="380"/>
      <c r="F4814" s="380"/>
      <c r="G4814" s="380"/>
      <c r="H4814" s="380"/>
    </row>
    <row r="4815" spans="1:8">
      <c r="A4815" s="380"/>
      <c r="B4815" s="380"/>
      <c r="C4815" s="380"/>
      <c r="D4815" s="380"/>
      <c r="E4815" s="380"/>
      <c r="F4815" s="380"/>
      <c r="G4815" s="380"/>
      <c r="H4815" s="380"/>
    </row>
    <row r="4816" spans="1:8">
      <c r="A4816" s="380"/>
      <c r="B4816" s="380"/>
      <c r="C4816" s="380"/>
      <c r="D4816" s="380"/>
      <c r="E4816" s="380"/>
      <c r="F4816" s="380"/>
      <c r="G4816" s="380"/>
      <c r="H4816" s="380"/>
    </row>
    <row r="4817" spans="1:8">
      <c r="A4817" s="380"/>
      <c r="B4817" s="380"/>
      <c r="C4817" s="380"/>
      <c r="D4817" s="380"/>
      <c r="E4817" s="380"/>
      <c r="F4817" s="380"/>
      <c r="G4817" s="380"/>
      <c r="H4817" s="380"/>
    </row>
    <row r="4818" spans="1:8">
      <c r="A4818" s="380"/>
      <c r="B4818" s="380"/>
      <c r="C4818" s="380"/>
      <c r="D4818" s="380"/>
      <c r="E4818" s="380"/>
      <c r="F4818" s="380"/>
      <c r="G4818" s="380"/>
      <c r="H4818" s="380"/>
    </row>
    <row r="4819" spans="1:8">
      <c r="A4819" s="380"/>
      <c r="B4819" s="380"/>
      <c r="C4819" s="380"/>
      <c r="D4819" s="380"/>
      <c r="E4819" s="380"/>
      <c r="F4819" s="380"/>
      <c r="G4819" s="380"/>
      <c r="H4819" s="380"/>
    </row>
    <row r="4820" spans="1:8">
      <c r="A4820" s="380"/>
      <c r="B4820" s="380"/>
      <c r="C4820" s="380"/>
      <c r="D4820" s="380"/>
      <c r="E4820" s="380"/>
      <c r="F4820" s="380"/>
      <c r="G4820" s="380"/>
      <c r="H4820" s="380"/>
    </row>
    <row r="4821" spans="1:8">
      <c r="A4821" s="380"/>
      <c r="B4821" s="380"/>
      <c r="C4821" s="380"/>
      <c r="D4821" s="380"/>
      <c r="E4821" s="380"/>
      <c r="F4821" s="380"/>
      <c r="G4821" s="380"/>
      <c r="H4821" s="380"/>
    </row>
    <row r="4822" spans="1:8">
      <c r="A4822" s="380"/>
      <c r="B4822" s="380"/>
      <c r="C4822" s="380"/>
      <c r="D4822" s="380"/>
      <c r="E4822" s="380"/>
      <c r="F4822" s="380"/>
      <c r="G4822" s="380"/>
      <c r="H4822" s="380"/>
    </row>
    <row r="4823" spans="1:8">
      <c r="A4823" s="380"/>
      <c r="B4823" s="380"/>
      <c r="C4823" s="380"/>
      <c r="D4823" s="380"/>
      <c r="E4823" s="380"/>
      <c r="F4823" s="380"/>
      <c r="G4823" s="380"/>
      <c r="H4823" s="380"/>
    </row>
    <row r="4824" spans="1:8">
      <c r="A4824" s="380"/>
      <c r="B4824" s="380"/>
      <c r="C4824" s="380"/>
      <c r="D4824" s="380"/>
      <c r="E4824" s="380"/>
      <c r="F4824" s="380"/>
      <c r="G4824" s="380"/>
      <c r="H4824" s="380"/>
    </row>
    <row r="4825" spans="1:8">
      <c r="A4825" s="380"/>
      <c r="B4825" s="380"/>
      <c r="C4825" s="380"/>
      <c r="D4825" s="380"/>
      <c r="E4825" s="380"/>
      <c r="F4825" s="380"/>
      <c r="G4825" s="380"/>
      <c r="H4825" s="380"/>
    </row>
    <row r="4826" spans="1:8">
      <c r="A4826" s="380"/>
      <c r="B4826" s="380"/>
      <c r="C4826" s="380"/>
      <c r="D4826" s="380"/>
      <c r="E4826" s="380"/>
      <c r="F4826" s="380"/>
      <c r="G4826" s="380"/>
      <c r="H4826" s="380"/>
    </row>
    <row r="4827" spans="1:8">
      <c r="A4827" s="380"/>
      <c r="B4827" s="380"/>
      <c r="C4827" s="380"/>
      <c r="D4827" s="380"/>
      <c r="E4827" s="380"/>
      <c r="F4827" s="380"/>
      <c r="G4827" s="380"/>
      <c r="H4827" s="380"/>
    </row>
    <row r="4828" spans="1:8">
      <c r="A4828" s="380"/>
      <c r="B4828" s="380"/>
      <c r="C4828" s="380"/>
      <c r="D4828" s="380"/>
      <c r="E4828" s="380"/>
      <c r="F4828" s="380"/>
      <c r="G4828" s="380"/>
      <c r="H4828" s="380"/>
    </row>
    <row r="4829" spans="1:8">
      <c r="A4829" s="380"/>
      <c r="B4829" s="380"/>
      <c r="C4829" s="380"/>
      <c r="D4829" s="380"/>
      <c r="E4829" s="380"/>
      <c r="F4829" s="380"/>
      <c r="G4829" s="380"/>
      <c r="H4829" s="380"/>
    </row>
    <row r="4830" spans="1:8">
      <c r="A4830" s="380"/>
      <c r="B4830" s="380"/>
      <c r="C4830" s="380"/>
      <c r="D4830" s="380"/>
      <c r="E4830" s="380"/>
      <c r="F4830" s="380"/>
      <c r="G4830" s="380"/>
      <c r="H4830" s="380"/>
    </row>
    <row r="4831" spans="1:8">
      <c r="A4831" s="380"/>
      <c r="B4831" s="380"/>
      <c r="C4831" s="380"/>
      <c r="D4831" s="380"/>
      <c r="E4831" s="380"/>
      <c r="F4831" s="380"/>
      <c r="G4831" s="380"/>
      <c r="H4831" s="380"/>
    </row>
    <row r="4832" spans="1:8">
      <c r="A4832" s="380"/>
      <c r="B4832" s="380"/>
      <c r="C4832" s="380"/>
      <c r="D4832" s="380"/>
      <c r="E4832" s="380"/>
      <c r="F4832" s="380"/>
      <c r="G4832" s="380"/>
      <c r="H4832" s="380"/>
    </row>
    <row r="4833" spans="1:8">
      <c r="A4833" s="380"/>
      <c r="B4833" s="380"/>
      <c r="C4833" s="380"/>
      <c r="D4833" s="380"/>
      <c r="E4833" s="380"/>
      <c r="F4833" s="380"/>
      <c r="G4833" s="380"/>
      <c r="H4833" s="380"/>
    </row>
    <row r="4834" spans="1:8">
      <c r="A4834" s="380"/>
      <c r="B4834" s="380"/>
      <c r="C4834" s="380"/>
      <c r="D4834" s="380"/>
      <c r="E4834" s="380"/>
      <c r="F4834" s="380"/>
      <c r="G4834" s="380"/>
      <c r="H4834" s="380"/>
    </row>
    <row r="4835" spans="1:8">
      <c r="A4835" s="380"/>
      <c r="B4835" s="380"/>
      <c r="C4835" s="380"/>
      <c r="D4835" s="380"/>
      <c r="E4835" s="380"/>
      <c r="F4835" s="380"/>
      <c r="G4835" s="380"/>
      <c r="H4835" s="380"/>
    </row>
    <row r="4836" spans="1:8">
      <c r="A4836" s="380"/>
      <c r="B4836" s="380"/>
      <c r="C4836" s="380"/>
      <c r="D4836" s="380"/>
      <c r="E4836" s="380"/>
      <c r="F4836" s="380"/>
      <c r="G4836" s="380"/>
      <c r="H4836" s="380"/>
    </row>
    <row r="4837" spans="1:8">
      <c r="A4837" s="380"/>
      <c r="B4837" s="380"/>
      <c r="C4837" s="380"/>
      <c r="D4837" s="380"/>
      <c r="E4837" s="380"/>
      <c r="F4837" s="380"/>
      <c r="G4837" s="380"/>
      <c r="H4837" s="380"/>
    </row>
    <row r="4838" spans="1:8">
      <c r="A4838" s="380"/>
      <c r="B4838" s="380"/>
      <c r="C4838" s="380"/>
      <c r="D4838" s="380"/>
      <c r="E4838" s="380"/>
      <c r="F4838" s="380"/>
      <c r="G4838" s="380"/>
      <c r="H4838" s="380"/>
    </row>
    <row r="4839" spans="1:8">
      <c r="A4839" s="380"/>
      <c r="B4839" s="380"/>
      <c r="C4839" s="380"/>
      <c r="D4839" s="380"/>
      <c r="E4839" s="380"/>
      <c r="F4839" s="380"/>
      <c r="G4839" s="380"/>
      <c r="H4839" s="380"/>
    </row>
    <row r="4840" spans="1:8">
      <c r="A4840" s="380"/>
      <c r="B4840" s="380"/>
      <c r="C4840" s="380"/>
      <c r="D4840" s="380"/>
      <c r="E4840" s="380"/>
      <c r="F4840" s="380"/>
      <c r="G4840" s="380"/>
      <c r="H4840" s="380"/>
    </row>
    <row r="4841" spans="1:8">
      <c r="A4841" s="380"/>
      <c r="B4841" s="380"/>
      <c r="C4841" s="380"/>
      <c r="D4841" s="380"/>
      <c r="E4841" s="380"/>
      <c r="F4841" s="380"/>
      <c r="G4841" s="380"/>
      <c r="H4841" s="380"/>
    </row>
    <row r="4842" spans="1:8">
      <c r="A4842" s="380"/>
      <c r="B4842" s="380"/>
      <c r="C4842" s="380"/>
      <c r="D4842" s="380"/>
      <c r="E4842" s="380"/>
      <c r="F4842" s="380"/>
      <c r="G4842" s="380"/>
      <c r="H4842" s="380"/>
    </row>
    <row r="4843" spans="1:8">
      <c r="A4843" s="380"/>
      <c r="B4843" s="380"/>
      <c r="C4843" s="380"/>
      <c r="D4843" s="380"/>
      <c r="E4843" s="380"/>
      <c r="F4843" s="380"/>
      <c r="G4843" s="380"/>
      <c r="H4843" s="380"/>
    </row>
    <row r="4844" spans="1:8">
      <c r="A4844" s="380"/>
      <c r="B4844" s="380"/>
      <c r="C4844" s="380"/>
      <c r="D4844" s="380"/>
      <c r="E4844" s="380"/>
      <c r="F4844" s="380"/>
      <c r="G4844" s="380"/>
      <c r="H4844" s="380"/>
    </row>
    <row r="4845" spans="1:8">
      <c r="A4845" s="380"/>
      <c r="B4845" s="380"/>
      <c r="C4845" s="380"/>
      <c r="D4845" s="380"/>
      <c r="E4845" s="380"/>
      <c r="F4845" s="380"/>
      <c r="G4845" s="380"/>
      <c r="H4845" s="380"/>
    </row>
    <row r="4846" spans="1:8">
      <c r="A4846" s="380"/>
      <c r="B4846" s="380"/>
      <c r="C4846" s="380"/>
      <c r="D4846" s="380"/>
      <c r="E4846" s="380"/>
      <c r="F4846" s="380"/>
      <c r="G4846" s="380"/>
      <c r="H4846" s="380"/>
    </row>
    <row r="4847" spans="1:8">
      <c r="A4847" s="380"/>
      <c r="B4847" s="380"/>
      <c r="C4847" s="380"/>
      <c r="D4847" s="380"/>
      <c r="E4847" s="380"/>
      <c r="F4847" s="380"/>
      <c r="G4847" s="380"/>
      <c r="H4847" s="380"/>
    </row>
    <row r="4848" spans="1:8">
      <c r="A4848" s="380"/>
      <c r="B4848" s="380"/>
      <c r="C4848" s="380"/>
      <c r="D4848" s="380"/>
      <c r="E4848" s="380"/>
      <c r="F4848" s="380"/>
      <c r="G4848" s="380"/>
      <c r="H4848" s="380"/>
    </row>
    <row r="4849" spans="1:8">
      <c r="A4849" s="380"/>
      <c r="B4849" s="380"/>
      <c r="C4849" s="380"/>
      <c r="D4849" s="380"/>
      <c r="E4849" s="380"/>
      <c r="F4849" s="380"/>
      <c r="G4849" s="380"/>
      <c r="H4849" s="380"/>
    </row>
    <row r="4850" spans="1:8">
      <c r="A4850" s="380"/>
      <c r="B4850" s="380"/>
      <c r="C4850" s="380"/>
      <c r="D4850" s="380"/>
      <c r="E4850" s="380"/>
      <c r="F4850" s="380"/>
      <c r="G4850" s="380"/>
      <c r="H4850" s="380"/>
    </row>
    <row r="4851" spans="1:8">
      <c r="A4851" s="380"/>
      <c r="B4851" s="380"/>
      <c r="C4851" s="380"/>
      <c r="D4851" s="380"/>
      <c r="E4851" s="380"/>
      <c r="F4851" s="380"/>
      <c r="G4851" s="380"/>
      <c r="H4851" s="380"/>
    </row>
    <row r="4852" spans="1:8">
      <c r="A4852" s="380"/>
      <c r="B4852" s="380"/>
      <c r="C4852" s="380"/>
      <c r="D4852" s="380"/>
      <c r="E4852" s="380"/>
      <c r="F4852" s="380"/>
      <c r="G4852" s="380"/>
      <c r="H4852" s="380"/>
    </row>
    <row r="4853" spans="1:8">
      <c r="A4853" s="380"/>
      <c r="B4853" s="380"/>
      <c r="C4853" s="380"/>
      <c r="D4853" s="380"/>
      <c r="E4853" s="380"/>
      <c r="F4853" s="380"/>
      <c r="G4853" s="380"/>
      <c r="H4853" s="380"/>
    </row>
    <row r="4854" spans="1:8">
      <c r="A4854" s="380"/>
      <c r="B4854" s="380"/>
      <c r="C4854" s="380"/>
      <c r="D4854" s="380"/>
      <c r="E4854" s="380"/>
      <c r="F4854" s="380"/>
      <c r="G4854" s="380"/>
      <c r="H4854" s="380"/>
    </row>
    <row r="4855" spans="1:8">
      <c r="A4855" s="380"/>
      <c r="B4855" s="380"/>
      <c r="C4855" s="380"/>
      <c r="D4855" s="380"/>
      <c r="E4855" s="380"/>
      <c r="F4855" s="380"/>
      <c r="G4855" s="380"/>
      <c r="H4855" s="380"/>
    </row>
    <row r="4856" spans="1:8">
      <c r="A4856" s="380"/>
      <c r="B4856" s="380"/>
      <c r="C4856" s="380"/>
      <c r="D4856" s="380"/>
      <c r="E4856" s="380"/>
      <c r="F4856" s="380"/>
      <c r="G4856" s="380"/>
      <c r="H4856" s="380"/>
    </row>
    <row r="4857" spans="1:8">
      <c r="A4857" s="380"/>
      <c r="B4857" s="380"/>
      <c r="C4857" s="380"/>
      <c r="D4857" s="380"/>
      <c r="E4857" s="380"/>
      <c r="F4857" s="380"/>
      <c r="G4857" s="380"/>
      <c r="H4857" s="380"/>
    </row>
    <row r="4858" spans="1:8">
      <c r="A4858" s="380"/>
      <c r="B4858" s="380"/>
      <c r="C4858" s="380"/>
      <c r="D4858" s="380"/>
      <c r="E4858" s="380"/>
      <c r="F4858" s="380"/>
      <c r="G4858" s="380"/>
      <c r="H4858" s="380"/>
    </row>
    <row r="4859" spans="1:8">
      <c r="A4859" s="380"/>
      <c r="B4859" s="380"/>
      <c r="C4859" s="380"/>
      <c r="D4859" s="380"/>
      <c r="E4859" s="380"/>
      <c r="F4859" s="380"/>
      <c r="G4859" s="380"/>
      <c r="H4859" s="380"/>
    </row>
    <row r="4860" spans="1:8">
      <c r="A4860" s="380"/>
      <c r="B4860" s="380"/>
      <c r="C4860" s="380"/>
      <c r="D4860" s="380"/>
      <c r="E4860" s="380"/>
      <c r="F4860" s="380"/>
      <c r="G4860" s="380"/>
      <c r="H4860" s="380"/>
    </row>
    <row r="4861" spans="1:8">
      <c r="A4861" s="380"/>
      <c r="B4861" s="380"/>
      <c r="C4861" s="380"/>
      <c r="D4861" s="380"/>
      <c r="E4861" s="380"/>
      <c r="F4861" s="380"/>
      <c r="G4861" s="380"/>
      <c r="H4861" s="380"/>
    </row>
    <row r="4862" spans="1:8">
      <c r="A4862" s="380"/>
      <c r="B4862" s="380"/>
      <c r="C4862" s="380"/>
      <c r="D4862" s="380"/>
      <c r="E4862" s="380"/>
      <c r="F4862" s="380"/>
      <c r="G4862" s="380"/>
      <c r="H4862" s="380"/>
    </row>
    <row r="4863" spans="1:8">
      <c r="A4863" s="380"/>
      <c r="B4863" s="380"/>
      <c r="C4863" s="380"/>
      <c r="D4863" s="380"/>
      <c r="E4863" s="380"/>
      <c r="F4863" s="380"/>
      <c r="G4863" s="380"/>
      <c r="H4863" s="380"/>
    </row>
    <row r="4864" spans="1:8">
      <c r="A4864" s="380"/>
      <c r="B4864" s="380"/>
      <c r="C4864" s="380"/>
      <c r="D4864" s="380"/>
      <c r="E4864" s="380"/>
      <c r="F4864" s="380"/>
      <c r="G4864" s="380"/>
      <c r="H4864" s="380"/>
    </row>
    <row r="4865" spans="1:8">
      <c r="A4865" s="380"/>
      <c r="B4865" s="380"/>
      <c r="C4865" s="380"/>
      <c r="D4865" s="380"/>
      <c r="E4865" s="380"/>
      <c r="F4865" s="380"/>
      <c r="G4865" s="380"/>
      <c r="H4865" s="380"/>
    </row>
    <row r="4866" spans="1:8">
      <c r="A4866" s="380"/>
      <c r="B4866" s="380"/>
      <c r="C4866" s="380"/>
      <c r="D4866" s="380"/>
      <c r="E4866" s="380"/>
      <c r="F4866" s="380"/>
      <c r="G4866" s="380"/>
      <c r="H4866" s="380"/>
    </row>
    <row r="4867" spans="1:8">
      <c r="A4867" s="380"/>
      <c r="B4867" s="380"/>
      <c r="C4867" s="380"/>
      <c r="D4867" s="380"/>
      <c r="E4867" s="380"/>
      <c r="F4867" s="380"/>
      <c r="G4867" s="380"/>
      <c r="H4867" s="380"/>
    </row>
    <row r="4868" spans="1:8">
      <c r="A4868" s="380"/>
      <c r="B4868" s="380"/>
      <c r="C4868" s="380"/>
      <c r="D4868" s="380"/>
      <c r="E4868" s="380"/>
      <c r="F4868" s="380"/>
      <c r="G4868" s="380"/>
      <c r="H4868" s="380"/>
    </row>
    <row r="4869" spans="1:8">
      <c r="A4869" s="380"/>
      <c r="B4869" s="380"/>
      <c r="C4869" s="380"/>
      <c r="D4869" s="380"/>
      <c r="E4869" s="380"/>
      <c r="F4869" s="380"/>
      <c r="G4869" s="380"/>
      <c r="H4869" s="380"/>
    </row>
    <row r="4870" spans="1:8">
      <c r="A4870" s="380"/>
      <c r="B4870" s="380"/>
      <c r="C4870" s="380"/>
      <c r="D4870" s="380"/>
      <c r="E4870" s="380"/>
      <c r="F4870" s="380"/>
      <c r="G4870" s="380"/>
      <c r="H4870" s="380"/>
    </row>
    <row r="4871" spans="1:8">
      <c r="A4871" s="380"/>
      <c r="B4871" s="380"/>
      <c r="C4871" s="380"/>
      <c r="D4871" s="380"/>
      <c r="E4871" s="380"/>
      <c r="F4871" s="380"/>
      <c r="G4871" s="380"/>
      <c r="H4871" s="380"/>
    </row>
    <row r="4872" spans="1:8">
      <c r="A4872" s="380"/>
      <c r="B4872" s="380"/>
      <c r="C4872" s="380"/>
      <c r="D4872" s="380"/>
      <c r="E4872" s="380"/>
      <c r="F4872" s="380"/>
      <c r="G4872" s="380"/>
      <c r="H4872" s="380"/>
    </row>
    <row r="4873" spans="1:8">
      <c r="A4873" s="380"/>
      <c r="B4873" s="380"/>
      <c r="C4873" s="380"/>
      <c r="D4873" s="380"/>
      <c r="E4873" s="380"/>
      <c r="F4873" s="380"/>
      <c r="G4873" s="380"/>
      <c r="H4873" s="380"/>
    </row>
    <row r="4874" spans="1:8">
      <c r="A4874" s="380"/>
      <c r="B4874" s="380"/>
      <c r="C4874" s="380"/>
      <c r="D4874" s="380"/>
      <c r="E4874" s="380"/>
      <c r="F4874" s="380"/>
      <c r="G4874" s="380"/>
      <c r="H4874" s="380"/>
    </row>
    <row r="4875" spans="1:8">
      <c r="A4875" s="380"/>
      <c r="B4875" s="380"/>
      <c r="C4875" s="380"/>
      <c r="D4875" s="380"/>
      <c r="E4875" s="380"/>
      <c r="F4875" s="380"/>
      <c r="G4875" s="380"/>
      <c r="H4875" s="380"/>
    </row>
    <row r="4876" spans="1:8">
      <c r="A4876" s="380"/>
      <c r="B4876" s="380"/>
      <c r="C4876" s="380"/>
      <c r="D4876" s="380"/>
      <c r="E4876" s="380"/>
      <c r="F4876" s="380"/>
      <c r="G4876" s="380"/>
      <c r="H4876" s="380"/>
    </row>
    <row r="4877" spans="1:8">
      <c r="A4877" s="380"/>
      <c r="B4877" s="380"/>
      <c r="C4877" s="380"/>
      <c r="D4877" s="380"/>
      <c r="E4877" s="380"/>
      <c r="F4877" s="380"/>
      <c r="G4877" s="380"/>
      <c r="H4877" s="380"/>
    </row>
    <row r="4878" spans="1:8">
      <c r="A4878" s="380"/>
      <c r="B4878" s="380"/>
      <c r="C4878" s="380"/>
      <c r="D4878" s="380"/>
      <c r="E4878" s="380"/>
      <c r="F4878" s="380"/>
      <c r="G4878" s="380"/>
      <c r="H4878" s="380"/>
    </row>
    <row r="4879" spans="1:8">
      <c r="A4879" s="380"/>
      <c r="B4879" s="380"/>
      <c r="C4879" s="380"/>
      <c r="D4879" s="380"/>
      <c r="E4879" s="380"/>
      <c r="F4879" s="380"/>
      <c r="G4879" s="380"/>
      <c r="H4879" s="380"/>
    </row>
    <row r="4880" spans="1:8">
      <c r="A4880" s="380"/>
      <c r="B4880" s="380"/>
      <c r="C4880" s="380"/>
      <c r="D4880" s="380"/>
      <c r="E4880" s="380"/>
      <c r="F4880" s="380"/>
      <c r="G4880" s="380"/>
      <c r="H4880" s="380"/>
    </row>
    <row r="4881" spans="1:8">
      <c r="A4881" s="380"/>
      <c r="B4881" s="380"/>
      <c r="C4881" s="380"/>
      <c r="D4881" s="380"/>
      <c r="E4881" s="380"/>
      <c r="F4881" s="380"/>
      <c r="G4881" s="380"/>
      <c r="H4881" s="380"/>
    </row>
    <row r="4882" spans="1:8">
      <c r="A4882" s="380"/>
      <c r="B4882" s="380"/>
      <c r="C4882" s="380"/>
      <c r="D4882" s="380"/>
      <c r="E4882" s="380"/>
      <c r="F4882" s="380"/>
      <c r="G4882" s="380"/>
      <c r="H4882" s="380"/>
    </row>
    <row r="4883" spans="1:8">
      <c r="A4883" s="380"/>
      <c r="B4883" s="380"/>
      <c r="C4883" s="380"/>
      <c r="D4883" s="380"/>
      <c r="E4883" s="380"/>
      <c r="F4883" s="380"/>
      <c r="G4883" s="380"/>
      <c r="H4883" s="380"/>
    </row>
    <row r="4884" spans="1:8">
      <c r="A4884" s="380"/>
      <c r="B4884" s="380"/>
      <c r="C4884" s="380"/>
      <c r="D4884" s="380"/>
      <c r="E4884" s="380"/>
      <c r="F4884" s="380"/>
      <c r="G4884" s="380"/>
      <c r="H4884" s="380"/>
    </row>
    <row r="4885" spans="1:8">
      <c r="A4885" s="380"/>
      <c r="B4885" s="380"/>
      <c r="C4885" s="380"/>
      <c r="D4885" s="380"/>
      <c r="E4885" s="380"/>
      <c r="F4885" s="380"/>
      <c r="G4885" s="380"/>
      <c r="H4885" s="380"/>
    </row>
    <row r="4886" spans="1:8">
      <c r="A4886" s="380"/>
      <c r="B4886" s="380"/>
      <c r="C4886" s="380"/>
      <c r="D4886" s="380"/>
      <c r="E4886" s="380"/>
      <c r="F4886" s="380"/>
      <c r="G4886" s="380"/>
      <c r="H4886" s="380"/>
    </row>
    <row r="4887" spans="1:8">
      <c r="A4887" s="380"/>
      <c r="B4887" s="380"/>
      <c r="C4887" s="380"/>
      <c r="D4887" s="380"/>
      <c r="E4887" s="380"/>
      <c r="F4887" s="380"/>
      <c r="G4887" s="380"/>
      <c r="H4887" s="380"/>
    </row>
    <row r="4888" spans="1:8">
      <c r="A4888" s="380"/>
      <c r="B4888" s="380"/>
      <c r="C4888" s="380"/>
      <c r="D4888" s="380"/>
      <c r="E4888" s="380"/>
      <c r="F4888" s="380"/>
      <c r="G4888" s="380"/>
      <c r="H4888" s="380"/>
    </row>
    <row r="4889" spans="1:8">
      <c r="A4889" s="380"/>
      <c r="B4889" s="380"/>
      <c r="C4889" s="380"/>
      <c r="D4889" s="380"/>
      <c r="E4889" s="380"/>
      <c r="F4889" s="380"/>
      <c r="G4889" s="380"/>
      <c r="H4889" s="380"/>
    </row>
    <row r="4890" spans="1:8">
      <c r="A4890" s="380"/>
      <c r="B4890" s="380"/>
      <c r="C4890" s="380"/>
      <c r="D4890" s="380"/>
      <c r="E4890" s="380"/>
      <c r="F4890" s="380"/>
      <c r="G4890" s="380"/>
      <c r="H4890" s="380"/>
    </row>
    <row r="4891" spans="1:8">
      <c r="A4891" s="380"/>
      <c r="B4891" s="380"/>
      <c r="C4891" s="380"/>
      <c r="D4891" s="380"/>
      <c r="E4891" s="380"/>
      <c r="F4891" s="380"/>
      <c r="G4891" s="380"/>
      <c r="H4891" s="380"/>
    </row>
    <row r="4892" spans="1:8">
      <c r="A4892" s="380"/>
      <c r="B4892" s="380"/>
      <c r="C4892" s="380"/>
      <c r="D4892" s="380"/>
      <c r="E4892" s="380"/>
      <c r="F4892" s="380"/>
      <c r="G4892" s="380"/>
      <c r="H4892" s="380"/>
    </row>
    <row r="4893" spans="1:8">
      <c r="A4893" s="380"/>
      <c r="B4893" s="380"/>
      <c r="C4893" s="380"/>
      <c r="D4893" s="380"/>
      <c r="E4893" s="380"/>
      <c r="F4893" s="380"/>
      <c r="G4893" s="380"/>
      <c r="H4893" s="380"/>
    </row>
    <row r="4894" spans="1:8">
      <c r="A4894" s="380"/>
      <c r="B4894" s="380"/>
      <c r="C4894" s="380"/>
      <c r="D4894" s="380"/>
      <c r="E4894" s="380"/>
      <c r="F4894" s="380"/>
      <c r="G4894" s="380"/>
      <c r="H4894" s="380"/>
    </row>
    <row r="4895" spans="1:8">
      <c r="A4895" s="380"/>
      <c r="B4895" s="380"/>
      <c r="C4895" s="380"/>
      <c r="D4895" s="380"/>
      <c r="E4895" s="380"/>
      <c r="F4895" s="380"/>
      <c r="G4895" s="380"/>
      <c r="H4895" s="380"/>
    </row>
    <row r="4896" spans="1:8">
      <c r="A4896" s="380"/>
      <c r="B4896" s="380"/>
      <c r="C4896" s="380"/>
      <c r="D4896" s="380"/>
      <c r="E4896" s="380"/>
      <c r="F4896" s="380"/>
      <c r="G4896" s="380"/>
      <c r="H4896" s="380"/>
    </row>
    <row r="4897" spans="1:8">
      <c r="A4897" s="380"/>
      <c r="B4897" s="380"/>
      <c r="C4897" s="380"/>
      <c r="D4897" s="380"/>
      <c r="E4897" s="380"/>
      <c r="F4897" s="380"/>
      <c r="G4897" s="380"/>
      <c r="H4897" s="380"/>
    </row>
    <row r="4898" spans="1:8">
      <c r="A4898" s="380"/>
      <c r="B4898" s="380"/>
      <c r="C4898" s="380"/>
      <c r="D4898" s="380"/>
      <c r="E4898" s="380"/>
      <c r="F4898" s="380"/>
      <c r="G4898" s="380"/>
      <c r="H4898" s="380"/>
    </row>
    <row r="4899" spans="1:8">
      <c r="A4899" s="380"/>
      <c r="B4899" s="380"/>
      <c r="C4899" s="380"/>
      <c r="D4899" s="380"/>
      <c r="E4899" s="380"/>
      <c r="F4899" s="380"/>
      <c r="G4899" s="380"/>
      <c r="H4899" s="380"/>
    </row>
    <row r="4900" spans="1:8">
      <c r="A4900" s="380"/>
      <c r="B4900" s="380"/>
      <c r="C4900" s="380"/>
      <c r="D4900" s="380"/>
      <c r="E4900" s="380"/>
      <c r="F4900" s="380"/>
      <c r="G4900" s="380"/>
      <c r="H4900" s="380"/>
    </row>
    <row r="4901" spans="1:8">
      <c r="A4901" s="380"/>
      <c r="B4901" s="380"/>
      <c r="C4901" s="380"/>
      <c r="D4901" s="380"/>
      <c r="E4901" s="380"/>
      <c r="F4901" s="380"/>
      <c r="G4901" s="380"/>
      <c r="H4901" s="380"/>
    </row>
    <row r="4902" spans="1:8">
      <c r="A4902" s="380"/>
      <c r="B4902" s="380"/>
      <c r="C4902" s="380"/>
      <c r="D4902" s="380"/>
      <c r="E4902" s="380"/>
      <c r="F4902" s="380"/>
      <c r="G4902" s="380"/>
      <c r="H4902" s="380"/>
    </row>
    <row r="4903" spans="1:8">
      <c r="A4903" s="380"/>
      <c r="B4903" s="380"/>
      <c r="C4903" s="380"/>
      <c r="D4903" s="380"/>
      <c r="E4903" s="380"/>
      <c r="F4903" s="380"/>
      <c r="G4903" s="380"/>
      <c r="H4903" s="380"/>
    </row>
    <row r="4904" spans="1:8">
      <c r="A4904" s="380"/>
      <c r="B4904" s="380"/>
      <c r="C4904" s="380"/>
      <c r="D4904" s="380"/>
      <c r="E4904" s="380"/>
      <c r="F4904" s="380"/>
      <c r="G4904" s="380"/>
      <c r="H4904" s="380"/>
    </row>
    <row r="4905" spans="1:8">
      <c r="A4905" s="380"/>
      <c r="B4905" s="380"/>
      <c r="C4905" s="380"/>
      <c r="D4905" s="380"/>
      <c r="E4905" s="380"/>
      <c r="F4905" s="380"/>
      <c r="G4905" s="380"/>
      <c r="H4905" s="380"/>
    </row>
    <row r="4906" spans="1:8">
      <c r="A4906" s="380"/>
      <c r="B4906" s="380"/>
      <c r="C4906" s="380"/>
      <c r="D4906" s="380"/>
      <c r="E4906" s="380"/>
      <c r="F4906" s="380"/>
      <c r="G4906" s="380"/>
      <c r="H4906" s="380"/>
    </row>
    <row r="4907" spans="1:8">
      <c r="A4907" s="380"/>
      <c r="B4907" s="380"/>
      <c r="C4907" s="380"/>
      <c r="D4907" s="380"/>
      <c r="E4907" s="380"/>
      <c r="F4907" s="380"/>
      <c r="G4907" s="380"/>
      <c r="H4907" s="380"/>
    </row>
    <row r="4908" spans="1:8">
      <c r="A4908" s="380"/>
      <c r="B4908" s="380"/>
      <c r="C4908" s="380"/>
      <c r="D4908" s="380"/>
      <c r="E4908" s="380"/>
      <c r="F4908" s="380"/>
      <c r="G4908" s="380"/>
      <c r="H4908" s="380"/>
    </row>
    <row r="4909" spans="1:8">
      <c r="A4909" s="380"/>
      <c r="B4909" s="380"/>
      <c r="C4909" s="380"/>
      <c r="D4909" s="380"/>
      <c r="E4909" s="380"/>
      <c r="F4909" s="380"/>
      <c r="G4909" s="380"/>
      <c r="H4909" s="380"/>
    </row>
    <row r="4910" spans="1:8">
      <c r="A4910" s="380"/>
      <c r="B4910" s="380"/>
      <c r="C4910" s="380"/>
      <c r="D4910" s="380"/>
      <c r="E4910" s="380"/>
      <c r="F4910" s="380"/>
      <c r="G4910" s="380"/>
      <c r="H4910" s="380"/>
    </row>
    <row r="4911" spans="1:8">
      <c r="A4911" s="380"/>
      <c r="B4911" s="380"/>
      <c r="C4911" s="380"/>
      <c r="D4911" s="380"/>
      <c r="E4911" s="380"/>
      <c r="F4911" s="380"/>
      <c r="G4911" s="380"/>
      <c r="H4911" s="380"/>
    </row>
    <row r="4912" spans="1:8">
      <c r="A4912" s="380"/>
      <c r="B4912" s="380"/>
      <c r="C4912" s="380"/>
      <c r="D4912" s="380"/>
      <c r="E4912" s="380"/>
      <c r="F4912" s="380"/>
      <c r="G4912" s="380"/>
      <c r="H4912" s="380"/>
    </row>
    <row r="4913" spans="1:8">
      <c r="A4913" s="380"/>
      <c r="B4913" s="380"/>
      <c r="C4913" s="380"/>
      <c r="D4913" s="380"/>
      <c r="E4913" s="380"/>
      <c r="F4913" s="380"/>
      <c r="G4913" s="380"/>
      <c r="H4913" s="380"/>
    </row>
    <row r="4914" spans="1:8">
      <c r="A4914" s="380"/>
      <c r="B4914" s="380"/>
      <c r="C4914" s="380"/>
      <c r="D4914" s="380"/>
      <c r="E4914" s="380"/>
      <c r="F4914" s="380"/>
      <c r="G4914" s="380"/>
      <c r="H4914" s="380"/>
    </row>
    <row r="4915" spans="1:8">
      <c r="A4915" s="380"/>
      <c r="B4915" s="380"/>
      <c r="C4915" s="380"/>
      <c r="D4915" s="380"/>
      <c r="E4915" s="380"/>
      <c r="F4915" s="380"/>
      <c r="G4915" s="380"/>
      <c r="H4915" s="380"/>
    </row>
    <row r="4916" spans="1:8">
      <c r="A4916" s="380"/>
      <c r="B4916" s="380"/>
      <c r="C4916" s="380"/>
      <c r="D4916" s="380"/>
      <c r="E4916" s="380"/>
      <c r="F4916" s="380"/>
      <c r="G4916" s="380"/>
      <c r="H4916" s="380"/>
    </row>
    <row r="4917" spans="1:8">
      <c r="A4917" s="380"/>
      <c r="B4917" s="380"/>
      <c r="C4917" s="380"/>
      <c r="D4917" s="380"/>
      <c r="E4917" s="380"/>
      <c r="F4917" s="380"/>
      <c r="G4917" s="380"/>
      <c r="H4917" s="380"/>
    </row>
    <row r="4918" spans="1:8">
      <c r="A4918" s="380"/>
      <c r="B4918" s="380"/>
      <c r="C4918" s="380"/>
      <c r="D4918" s="380"/>
      <c r="E4918" s="380"/>
      <c r="F4918" s="380"/>
      <c r="G4918" s="380"/>
      <c r="H4918" s="380"/>
    </row>
    <row r="4919" spans="1:8">
      <c r="A4919" s="380"/>
      <c r="B4919" s="380"/>
      <c r="C4919" s="380"/>
      <c r="D4919" s="380"/>
      <c r="E4919" s="380"/>
      <c r="F4919" s="380"/>
      <c r="G4919" s="380"/>
      <c r="H4919" s="380"/>
    </row>
    <row r="4920" spans="1:8">
      <c r="A4920" s="380"/>
      <c r="B4920" s="380"/>
      <c r="C4920" s="380"/>
      <c r="D4920" s="380"/>
      <c r="E4920" s="380"/>
      <c r="F4920" s="380"/>
      <c r="G4920" s="380"/>
      <c r="H4920" s="380"/>
    </row>
    <row r="4921" spans="1:8">
      <c r="A4921" s="380"/>
      <c r="B4921" s="380"/>
      <c r="C4921" s="380"/>
      <c r="D4921" s="380"/>
      <c r="E4921" s="380"/>
      <c r="F4921" s="380"/>
      <c r="G4921" s="380"/>
      <c r="H4921" s="380"/>
    </row>
    <row r="4922" spans="1:8">
      <c r="A4922" s="380"/>
      <c r="B4922" s="380"/>
      <c r="C4922" s="380"/>
      <c r="D4922" s="380"/>
      <c r="E4922" s="380"/>
      <c r="F4922" s="380"/>
      <c r="G4922" s="380"/>
      <c r="H4922" s="380"/>
    </row>
    <row r="4923" spans="1:8">
      <c r="A4923" s="380"/>
      <c r="B4923" s="380"/>
      <c r="C4923" s="380"/>
      <c r="D4923" s="380"/>
      <c r="E4923" s="380"/>
      <c r="F4923" s="380"/>
      <c r="G4923" s="380"/>
      <c r="H4923" s="380"/>
    </row>
    <row r="4924" spans="1:8">
      <c r="A4924" s="380"/>
      <c r="B4924" s="380"/>
      <c r="C4924" s="380"/>
      <c r="D4924" s="380"/>
      <c r="E4924" s="380"/>
      <c r="F4924" s="380"/>
      <c r="G4924" s="380"/>
      <c r="H4924" s="380"/>
    </row>
    <row r="4925" spans="1:8">
      <c r="A4925" s="380"/>
      <c r="B4925" s="380"/>
      <c r="C4925" s="380"/>
      <c r="D4925" s="380"/>
      <c r="E4925" s="380"/>
      <c r="F4925" s="380"/>
      <c r="G4925" s="380"/>
      <c r="H4925" s="380"/>
    </row>
    <row r="4926" spans="1:8">
      <c r="A4926" s="380"/>
      <c r="B4926" s="380"/>
      <c r="C4926" s="380"/>
      <c r="D4926" s="380"/>
      <c r="E4926" s="380"/>
      <c r="F4926" s="380"/>
      <c r="G4926" s="380"/>
      <c r="H4926" s="380"/>
    </row>
    <row r="4927" spans="1:8">
      <c r="A4927" s="380"/>
      <c r="B4927" s="380"/>
      <c r="C4927" s="380"/>
      <c r="D4927" s="380"/>
      <c r="E4927" s="380"/>
      <c r="F4927" s="380"/>
      <c r="G4927" s="380"/>
      <c r="H4927" s="380"/>
    </row>
    <row r="4928" spans="1:8">
      <c r="A4928" s="380"/>
      <c r="B4928" s="380"/>
      <c r="C4928" s="380"/>
      <c r="D4928" s="380"/>
      <c r="E4928" s="380"/>
      <c r="F4928" s="380"/>
      <c r="G4928" s="380"/>
      <c r="H4928" s="380"/>
    </row>
    <row r="4929" spans="1:8">
      <c r="A4929" s="380"/>
      <c r="B4929" s="380"/>
      <c r="C4929" s="380"/>
      <c r="D4929" s="380"/>
      <c r="E4929" s="380"/>
      <c r="F4929" s="380"/>
      <c r="G4929" s="380"/>
      <c r="H4929" s="380"/>
    </row>
    <row r="4930" spans="1:8">
      <c r="A4930" s="380"/>
      <c r="B4930" s="380"/>
      <c r="C4930" s="380"/>
      <c r="D4930" s="380"/>
      <c r="E4930" s="380"/>
      <c r="F4930" s="380"/>
      <c r="G4930" s="380"/>
      <c r="H4930" s="380"/>
    </row>
    <row r="4931" spans="1:8">
      <c r="A4931" s="380"/>
      <c r="B4931" s="380"/>
      <c r="C4931" s="380"/>
      <c r="D4931" s="380"/>
      <c r="E4931" s="380"/>
      <c r="F4931" s="380"/>
      <c r="G4931" s="380"/>
      <c r="H4931" s="380"/>
    </row>
    <row r="4932" spans="1:8">
      <c r="A4932" s="380"/>
      <c r="B4932" s="380"/>
      <c r="C4932" s="380"/>
      <c r="D4932" s="380"/>
      <c r="E4932" s="380"/>
      <c r="F4932" s="380"/>
      <c r="G4932" s="380"/>
      <c r="H4932" s="380"/>
    </row>
    <row r="4933" spans="1:8">
      <c r="A4933" s="380"/>
      <c r="B4933" s="380"/>
      <c r="C4933" s="380"/>
      <c r="D4933" s="380"/>
      <c r="E4933" s="380"/>
      <c r="F4933" s="380"/>
      <c r="G4933" s="380"/>
      <c r="H4933" s="380"/>
    </row>
    <row r="4934" spans="1:8">
      <c r="A4934" s="380"/>
      <c r="B4934" s="380"/>
      <c r="C4934" s="380"/>
      <c r="D4934" s="380"/>
      <c r="E4934" s="380"/>
      <c r="F4934" s="380"/>
      <c r="G4934" s="380"/>
      <c r="H4934" s="380"/>
    </row>
    <row r="4935" spans="1:8">
      <c r="A4935" s="380"/>
      <c r="B4935" s="380"/>
      <c r="C4935" s="380"/>
      <c r="D4935" s="380"/>
      <c r="E4935" s="380"/>
      <c r="F4935" s="380"/>
      <c r="G4935" s="380"/>
      <c r="H4935" s="380"/>
    </row>
    <row r="4936" spans="1:8">
      <c r="A4936" s="380"/>
      <c r="B4936" s="380"/>
      <c r="C4936" s="380"/>
      <c r="D4936" s="380"/>
      <c r="E4936" s="380"/>
      <c r="F4936" s="380"/>
      <c r="G4936" s="380"/>
      <c r="H4936" s="380"/>
    </row>
    <row r="4937" spans="1:8">
      <c r="A4937" s="380"/>
      <c r="B4937" s="380"/>
      <c r="C4937" s="380"/>
      <c r="D4937" s="380"/>
      <c r="E4937" s="380"/>
      <c r="F4937" s="380"/>
      <c r="G4937" s="380"/>
      <c r="H4937" s="380"/>
    </row>
    <row r="4938" spans="1:8">
      <c r="A4938" s="380"/>
      <c r="B4938" s="380"/>
      <c r="C4938" s="380"/>
      <c r="D4938" s="380"/>
      <c r="E4938" s="380"/>
      <c r="F4938" s="380"/>
      <c r="G4938" s="380"/>
      <c r="H4938" s="380"/>
    </row>
    <row r="4939" spans="1:8">
      <c r="A4939" s="380"/>
      <c r="B4939" s="380"/>
      <c r="C4939" s="380"/>
      <c r="D4939" s="380"/>
      <c r="E4939" s="380"/>
      <c r="F4939" s="380"/>
      <c r="G4939" s="380"/>
      <c r="H4939" s="380"/>
    </row>
    <row r="4940" spans="1:8">
      <c r="A4940" s="380"/>
      <c r="B4940" s="380"/>
      <c r="C4940" s="380"/>
      <c r="D4940" s="380"/>
      <c r="E4940" s="380"/>
      <c r="F4940" s="380"/>
      <c r="G4940" s="380"/>
      <c r="H4940" s="380"/>
    </row>
    <row r="4941" spans="1:8">
      <c r="A4941" s="380"/>
      <c r="B4941" s="380"/>
      <c r="C4941" s="380"/>
      <c r="D4941" s="380"/>
      <c r="E4941" s="380"/>
      <c r="F4941" s="380"/>
      <c r="G4941" s="380"/>
      <c r="H4941" s="380"/>
    </row>
    <row r="4942" spans="1:8">
      <c r="A4942" s="380"/>
      <c r="B4942" s="380"/>
      <c r="C4942" s="380"/>
      <c r="D4942" s="380"/>
      <c r="E4942" s="380"/>
      <c r="F4942" s="380"/>
      <c r="G4942" s="380"/>
      <c r="H4942" s="380"/>
    </row>
    <row r="4943" spans="1:8">
      <c r="A4943" s="380"/>
      <c r="B4943" s="380"/>
      <c r="C4943" s="380"/>
      <c r="D4943" s="380"/>
      <c r="E4943" s="380"/>
      <c r="F4943" s="380"/>
      <c r="G4943" s="380"/>
      <c r="H4943" s="380"/>
    </row>
    <row r="4944" spans="1:8">
      <c r="A4944" s="380"/>
      <c r="B4944" s="380"/>
      <c r="C4944" s="380"/>
      <c r="D4944" s="380"/>
      <c r="E4944" s="380"/>
      <c r="F4944" s="380"/>
      <c r="G4944" s="380"/>
      <c r="H4944" s="380"/>
    </row>
    <row r="4945" spans="1:8">
      <c r="A4945" s="380"/>
      <c r="B4945" s="380"/>
      <c r="C4945" s="380"/>
      <c r="D4945" s="380"/>
      <c r="E4945" s="380"/>
      <c r="F4945" s="380"/>
      <c r="G4945" s="380"/>
      <c r="H4945" s="380"/>
    </row>
    <row r="4946" spans="1:8">
      <c r="A4946" s="380"/>
      <c r="B4946" s="380"/>
      <c r="C4946" s="380"/>
      <c r="D4946" s="380"/>
      <c r="E4946" s="380"/>
      <c r="F4946" s="380"/>
      <c r="G4946" s="380"/>
      <c r="H4946" s="380"/>
    </row>
    <row r="4947" spans="1:8">
      <c r="A4947" s="380"/>
      <c r="B4947" s="380"/>
      <c r="C4947" s="380"/>
      <c r="D4947" s="380"/>
      <c r="E4947" s="380"/>
      <c r="F4947" s="380"/>
      <c r="G4947" s="380"/>
      <c r="H4947" s="380"/>
    </row>
    <row r="4948" spans="1:8">
      <c r="A4948" s="380"/>
      <c r="B4948" s="380"/>
      <c r="C4948" s="380"/>
      <c r="D4948" s="380"/>
      <c r="E4948" s="380"/>
      <c r="F4948" s="380"/>
      <c r="G4948" s="380"/>
      <c r="H4948" s="380"/>
    </row>
    <row r="4949" spans="1:8">
      <c r="A4949" s="380"/>
      <c r="B4949" s="380"/>
      <c r="C4949" s="380"/>
      <c r="D4949" s="380"/>
      <c r="E4949" s="380"/>
      <c r="F4949" s="380"/>
      <c r="G4949" s="380"/>
      <c r="H4949" s="380"/>
    </row>
    <row r="4950" spans="1:8">
      <c r="A4950" s="380"/>
      <c r="B4950" s="380"/>
      <c r="C4950" s="380"/>
      <c r="D4950" s="380"/>
      <c r="E4950" s="380"/>
      <c r="F4950" s="380"/>
      <c r="G4950" s="380"/>
      <c r="H4950" s="380"/>
    </row>
    <row r="4951" spans="1:8">
      <c r="A4951" s="380"/>
      <c r="B4951" s="380"/>
      <c r="C4951" s="380"/>
      <c r="D4951" s="380"/>
      <c r="E4951" s="380"/>
      <c r="F4951" s="380"/>
      <c r="G4951" s="380"/>
      <c r="H4951" s="380"/>
    </row>
    <row r="4952" spans="1:8">
      <c r="A4952" s="380"/>
      <c r="B4952" s="380"/>
      <c r="C4952" s="380"/>
      <c r="D4952" s="380"/>
      <c r="E4952" s="380"/>
      <c r="F4952" s="380"/>
      <c r="G4952" s="380"/>
      <c r="H4952" s="380"/>
    </row>
    <row r="4953" spans="1:8">
      <c r="A4953" s="380"/>
      <c r="B4953" s="380"/>
      <c r="C4953" s="380"/>
      <c r="D4953" s="380"/>
      <c r="E4953" s="380"/>
      <c r="F4953" s="380"/>
      <c r="G4953" s="380"/>
      <c r="H4953" s="380"/>
    </row>
    <row r="4954" spans="1:8">
      <c r="A4954" s="380"/>
      <c r="B4954" s="380"/>
      <c r="C4954" s="380"/>
      <c r="D4954" s="380"/>
      <c r="E4954" s="380"/>
      <c r="F4954" s="380"/>
      <c r="G4954" s="380"/>
      <c r="H4954" s="380"/>
    </row>
    <row r="4955" spans="1:8">
      <c r="A4955" s="380"/>
      <c r="B4955" s="380"/>
      <c r="C4955" s="380"/>
      <c r="D4955" s="380"/>
      <c r="E4955" s="380"/>
      <c r="F4955" s="380"/>
      <c r="G4955" s="380"/>
      <c r="H4955" s="380"/>
    </row>
    <row r="4956" spans="1:8">
      <c r="A4956" s="380"/>
      <c r="B4956" s="380"/>
      <c r="C4956" s="380"/>
      <c r="D4956" s="380"/>
      <c r="E4956" s="380"/>
      <c r="F4956" s="380"/>
      <c r="G4956" s="380"/>
      <c r="H4956" s="380"/>
    </row>
    <row r="4957" spans="1:8">
      <c r="A4957" s="380"/>
      <c r="B4957" s="380"/>
      <c r="C4957" s="380"/>
      <c r="D4957" s="380"/>
      <c r="E4957" s="380"/>
      <c r="F4957" s="380"/>
      <c r="G4957" s="380"/>
      <c r="H4957" s="380"/>
    </row>
    <row r="4958" spans="1:8">
      <c r="A4958" s="380"/>
      <c r="B4958" s="380"/>
      <c r="C4958" s="380"/>
      <c r="D4958" s="380"/>
      <c r="E4958" s="380"/>
      <c r="F4958" s="380"/>
      <c r="G4958" s="380"/>
      <c r="H4958" s="380"/>
    </row>
    <row r="4959" spans="1:8">
      <c r="A4959" s="380"/>
      <c r="B4959" s="380"/>
      <c r="C4959" s="380"/>
      <c r="D4959" s="380"/>
      <c r="E4959" s="380"/>
      <c r="F4959" s="380"/>
      <c r="G4959" s="380"/>
      <c r="H4959" s="380"/>
    </row>
    <row r="4960" spans="1:8">
      <c r="A4960" s="380"/>
      <c r="B4960" s="380"/>
      <c r="C4960" s="380"/>
      <c r="D4960" s="380"/>
      <c r="E4960" s="380"/>
      <c r="F4960" s="380"/>
      <c r="G4960" s="380"/>
      <c r="H4960" s="380"/>
    </row>
    <row r="4961" spans="1:8">
      <c r="A4961" s="380"/>
      <c r="B4961" s="380"/>
      <c r="C4961" s="380"/>
      <c r="D4961" s="380"/>
      <c r="E4961" s="380"/>
      <c r="F4961" s="380"/>
      <c r="G4961" s="380"/>
      <c r="H4961" s="380"/>
    </row>
    <row r="4962" spans="1:8">
      <c r="A4962" s="380"/>
      <c r="B4962" s="380"/>
      <c r="C4962" s="380"/>
      <c r="D4962" s="380"/>
      <c r="E4962" s="380"/>
      <c r="F4962" s="380"/>
      <c r="G4962" s="380"/>
      <c r="H4962" s="380"/>
    </row>
    <row r="4963" spans="1:8">
      <c r="A4963" s="380"/>
      <c r="B4963" s="380"/>
      <c r="C4963" s="380"/>
      <c r="D4963" s="380"/>
      <c r="E4963" s="380"/>
      <c r="F4963" s="380"/>
      <c r="G4963" s="380"/>
      <c r="H4963" s="380"/>
    </row>
    <row r="4964" spans="1:8">
      <c r="A4964" s="380"/>
      <c r="B4964" s="380"/>
      <c r="C4964" s="380"/>
      <c r="D4964" s="380"/>
      <c r="E4964" s="380"/>
      <c r="F4964" s="380"/>
      <c r="G4964" s="380"/>
      <c r="H4964" s="380"/>
    </row>
    <row r="4965" spans="1:8">
      <c r="A4965" s="380"/>
      <c r="B4965" s="380"/>
      <c r="C4965" s="380"/>
      <c r="D4965" s="380"/>
      <c r="E4965" s="380"/>
      <c r="F4965" s="380"/>
      <c r="G4965" s="380"/>
      <c r="H4965" s="380"/>
    </row>
    <row r="4966" spans="1:8">
      <c r="A4966" s="380"/>
      <c r="B4966" s="380"/>
      <c r="C4966" s="380"/>
      <c r="D4966" s="380"/>
      <c r="E4966" s="380"/>
      <c r="F4966" s="380"/>
      <c r="G4966" s="380"/>
      <c r="H4966" s="380"/>
    </row>
    <row r="4967" spans="1:8">
      <c r="A4967" s="380"/>
      <c r="B4967" s="380"/>
      <c r="C4967" s="380"/>
      <c r="D4967" s="380"/>
      <c r="E4967" s="380"/>
      <c r="F4967" s="380"/>
      <c r="G4967" s="380"/>
      <c r="H4967" s="380"/>
    </row>
    <row r="4968" spans="1:8">
      <c r="A4968" s="380"/>
      <c r="B4968" s="380"/>
      <c r="C4968" s="380"/>
      <c r="D4968" s="380"/>
      <c r="E4968" s="380"/>
      <c r="F4968" s="380"/>
      <c r="G4968" s="380"/>
      <c r="H4968" s="380"/>
    </row>
    <row r="4969" spans="1:8">
      <c r="A4969" s="380"/>
      <c r="B4969" s="380"/>
      <c r="C4969" s="380"/>
      <c r="D4969" s="380"/>
      <c r="E4969" s="380"/>
      <c r="F4969" s="380"/>
      <c r="G4969" s="380"/>
      <c r="H4969" s="380"/>
    </row>
    <row r="4970" spans="1:8">
      <c r="A4970" s="380"/>
      <c r="B4970" s="380"/>
      <c r="C4970" s="380"/>
      <c r="D4970" s="380"/>
      <c r="E4970" s="380"/>
      <c r="F4970" s="380"/>
      <c r="G4970" s="380"/>
      <c r="H4970" s="380"/>
    </row>
    <row r="4971" spans="1:8">
      <c r="A4971" s="380"/>
      <c r="B4971" s="380"/>
      <c r="C4971" s="380"/>
      <c r="D4971" s="380"/>
      <c r="E4971" s="380"/>
      <c r="F4971" s="380"/>
      <c r="G4971" s="380"/>
      <c r="H4971" s="380"/>
    </row>
    <row r="4972" spans="1:8">
      <c r="A4972" s="380"/>
      <c r="B4972" s="380"/>
      <c r="C4972" s="380"/>
      <c r="D4972" s="380"/>
      <c r="E4972" s="380"/>
      <c r="F4972" s="380"/>
      <c r="G4972" s="380"/>
      <c r="H4972" s="380"/>
    </row>
    <row r="4973" spans="1:8">
      <c r="A4973" s="380"/>
      <c r="B4973" s="380"/>
      <c r="C4973" s="380"/>
      <c r="D4973" s="380"/>
      <c r="E4973" s="380"/>
      <c r="F4973" s="380"/>
      <c r="G4973" s="380"/>
      <c r="H4973" s="380"/>
    </row>
    <row r="4974" spans="1:8">
      <c r="A4974" s="380"/>
      <c r="B4974" s="380"/>
      <c r="C4974" s="380"/>
      <c r="D4974" s="380"/>
      <c r="E4974" s="380"/>
      <c r="F4974" s="380"/>
      <c r="G4974" s="380"/>
      <c r="H4974" s="380"/>
    </row>
    <row r="4975" spans="1:8">
      <c r="A4975" s="380"/>
      <c r="B4975" s="380"/>
      <c r="C4975" s="380"/>
      <c r="D4975" s="380"/>
      <c r="E4975" s="380"/>
      <c r="F4975" s="380"/>
      <c r="G4975" s="380"/>
      <c r="H4975" s="380"/>
    </row>
    <row r="4976" spans="1:8">
      <c r="A4976" s="380"/>
      <c r="B4976" s="380"/>
      <c r="C4976" s="380"/>
      <c r="D4976" s="380"/>
      <c r="E4976" s="380"/>
      <c r="F4976" s="380"/>
      <c r="G4976" s="380"/>
      <c r="H4976" s="380"/>
    </row>
    <row r="4977" spans="1:8">
      <c r="A4977" s="380"/>
      <c r="B4977" s="380"/>
      <c r="C4977" s="380"/>
      <c r="D4977" s="380"/>
      <c r="E4977" s="380"/>
      <c r="F4977" s="380"/>
      <c r="G4977" s="380"/>
      <c r="H4977" s="380"/>
    </row>
    <row r="4978" spans="1:8">
      <c r="A4978" s="380"/>
      <c r="B4978" s="380"/>
      <c r="C4978" s="380"/>
      <c r="D4978" s="380"/>
      <c r="E4978" s="380"/>
      <c r="F4978" s="380"/>
      <c r="G4978" s="380"/>
      <c r="H4978" s="380"/>
    </row>
    <row r="4979" spans="1:8">
      <c r="A4979" s="380"/>
      <c r="B4979" s="380"/>
      <c r="C4979" s="380"/>
      <c r="D4979" s="380"/>
      <c r="E4979" s="380"/>
      <c r="F4979" s="380"/>
      <c r="G4979" s="380"/>
      <c r="H4979" s="380"/>
    </row>
    <row r="4980" spans="1:8">
      <c r="A4980" s="380"/>
      <c r="B4980" s="380"/>
      <c r="C4980" s="380"/>
      <c r="D4980" s="380"/>
      <c r="E4980" s="380"/>
      <c r="F4980" s="380"/>
      <c r="G4980" s="380"/>
      <c r="H4980" s="380"/>
    </row>
    <row r="4981" spans="1:8">
      <c r="A4981" s="380"/>
      <c r="B4981" s="380"/>
      <c r="C4981" s="380"/>
      <c r="D4981" s="380"/>
      <c r="E4981" s="380"/>
      <c r="F4981" s="380"/>
      <c r="G4981" s="380"/>
      <c r="H4981" s="380"/>
    </row>
    <row r="4982" spans="1:8">
      <c r="A4982" s="380"/>
      <c r="B4982" s="380"/>
      <c r="C4982" s="380"/>
      <c r="D4982" s="380"/>
      <c r="E4982" s="380"/>
      <c r="F4982" s="380"/>
      <c r="G4982" s="380"/>
      <c r="H4982" s="380"/>
    </row>
    <row r="4983" spans="1:8">
      <c r="A4983" s="380"/>
      <c r="B4983" s="380"/>
      <c r="C4983" s="380"/>
      <c r="D4983" s="380"/>
      <c r="E4983" s="380"/>
      <c r="F4983" s="380"/>
      <c r="G4983" s="380"/>
      <c r="H4983" s="380"/>
    </row>
    <row r="4984" spans="1:8">
      <c r="A4984" s="380"/>
      <c r="B4984" s="380"/>
      <c r="C4984" s="380"/>
      <c r="D4984" s="380"/>
      <c r="E4984" s="380"/>
      <c r="F4984" s="380"/>
      <c r="G4984" s="380"/>
      <c r="H4984" s="380"/>
    </row>
    <row r="4985" spans="1:8">
      <c r="A4985" s="380"/>
      <c r="B4985" s="380"/>
      <c r="C4985" s="380"/>
      <c r="D4985" s="380"/>
      <c r="E4985" s="380"/>
      <c r="F4985" s="380"/>
      <c r="G4985" s="380"/>
      <c r="H4985" s="380"/>
    </row>
    <row r="4986" spans="1:8">
      <c r="A4986" s="380"/>
      <c r="B4986" s="380"/>
      <c r="C4986" s="380"/>
      <c r="D4986" s="380"/>
      <c r="E4986" s="380"/>
      <c r="F4986" s="380"/>
      <c r="G4986" s="380"/>
      <c r="H4986" s="380"/>
    </row>
    <row r="4987" spans="1:8">
      <c r="A4987" s="380"/>
      <c r="B4987" s="380"/>
      <c r="C4987" s="380"/>
      <c r="D4987" s="380"/>
      <c r="E4987" s="380"/>
      <c r="F4987" s="380"/>
      <c r="G4987" s="380"/>
      <c r="H4987" s="380"/>
    </row>
    <row r="4988" spans="1:8">
      <c r="A4988" s="380"/>
      <c r="B4988" s="380"/>
      <c r="C4988" s="380"/>
      <c r="D4988" s="380"/>
      <c r="E4988" s="380"/>
      <c r="F4988" s="380"/>
      <c r="G4988" s="380"/>
      <c r="H4988" s="380"/>
    </row>
    <row r="4989" spans="1:8">
      <c r="A4989" s="380"/>
      <c r="B4989" s="380"/>
      <c r="C4989" s="380"/>
      <c r="D4989" s="380"/>
      <c r="E4989" s="380"/>
      <c r="F4989" s="380"/>
      <c r="G4989" s="380"/>
      <c r="H4989" s="380"/>
    </row>
    <row r="4990" spans="1:8">
      <c r="A4990" s="380"/>
      <c r="B4990" s="380"/>
      <c r="C4990" s="380"/>
      <c r="D4990" s="380"/>
      <c r="E4990" s="380"/>
      <c r="F4990" s="380"/>
      <c r="G4990" s="380"/>
      <c r="H4990" s="380"/>
    </row>
    <row r="4991" spans="1:8">
      <c r="A4991" s="380"/>
      <c r="B4991" s="380"/>
      <c r="C4991" s="380"/>
      <c r="D4991" s="380"/>
      <c r="E4991" s="380"/>
      <c r="F4991" s="380"/>
      <c r="G4991" s="380"/>
      <c r="H4991" s="380"/>
    </row>
    <row r="4992" spans="1:8">
      <c r="A4992" s="380"/>
      <c r="B4992" s="380"/>
      <c r="C4992" s="380"/>
      <c r="D4992" s="380"/>
      <c r="E4992" s="380"/>
      <c r="F4992" s="380"/>
      <c r="G4992" s="380"/>
      <c r="H4992" s="380"/>
    </row>
    <row r="4993" spans="1:8">
      <c r="A4993" s="380"/>
      <c r="B4993" s="380"/>
      <c r="C4993" s="380"/>
      <c r="D4993" s="380"/>
      <c r="E4993" s="380"/>
      <c r="F4993" s="380"/>
      <c r="G4993" s="380"/>
      <c r="H4993" s="380"/>
    </row>
    <row r="4994" spans="1:8">
      <c r="A4994" s="380"/>
      <c r="B4994" s="380"/>
      <c r="C4994" s="380"/>
      <c r="D4994" s="380"/>
      <c r="E4994" s="380"/>
      <c r="F4994" s="380"/>
      <c r="G4994" s="380"/>
      <c r="H4994" s="380"/>
    </row>
    <row r="4995" spans="1:8">
      <c r="A4995" s="380"/>
      <c r="B4995" s="380"/>
      <c r="C4995" s="380"/>
      <c r="D4995" s="380"/>
      <c r="E4995" s="380"/>
      <c r="F4995" s="380"/>
      <c r="G4995" s="380"/>
      <c r="H4995" s="380"/>
    </row>
    <row r="4996" spans="1:8">
      <c r="A4996" s="380"/>
      <c r="B4996" s="380"/>
      <c r="C4996" s="380"/>
      <c r="D4996" s="380"/>
      <c r="E4996" s="380"/>
      <c r="F4996" s="380"/>
      <c r="G4996" s="380"/>
      <c r="H4996" s="380"/>
    </row>
    <row r="4997" spans="1:8">
      <c r="A4997" s="380"/>
      <c r="B4997" s="380"/>
      <c r="C4997" s="380"/>
      <c r="D4997" s="380"/>
      <c r="E4997" s="380"/>
      <c r="F4997" s="380"/>
      <c r="G4997" s="380"/>
      <c r="H4997" s="380"/>
    </row>
    <row r="4998" spans="1:8">
      <c r="A4998" s="380"/>
      <c r="B4998" s="380"/>
      <c r="C4998" s="380"/>
      <c r="D4998" s="380"/>
      <c r="E4998" s="380"/>
      <c r="F4998" s="380"/>
      <c r="G4998" s="380"/>
      <c r="H4998" s="380"/>
    </row>
    <row r="4999" spans="1:8">
      <c r="A4999" s="380"/>
      <c r="B4999" s="380"/>
      <c r="C4999" s="380"/>
      <c r="D4999" s="380"/>
      <c r="E4999" s="380"/>
      <c r="F4999" s="380"/>
      <c r="G4999" s="380"/>
      <c r="H4999" s="380"/>
    </row>
    <row r="5000" spans="1:8">
      <c r="A5000" s="380"/>
      <c r="B5000" s="380"/>
      <c r="C5000" s="380"/>
      <c r="D5000" s="380"/>
      <c r="E5000" s="380"/>
      <c r="F5000" s="380"/>
      <c r="G5000" s="380"/>
      <c r="H5000" s="380"/>
    </row>
    <row r="5001" spans="1:8">
      <c r="A5001" s="380"/>
      <c r="B5001" s="380"/>
      <c r="C5001" s="380"/>
      <c r="D5001" s="380"/>
      <c r="E5001" s="380"/>
      <c r="F5001" s="380"/>
      <c r="G5001" s="380"/>
      <c r="H5001" s="380"/>
    </row>
    <row r="5002" spans="1:8">
      <c r="A5002" s="380"/>
      <c r="B5002" s="380"/>
      <c r="C5002" s="380"/>
      <c r="D5002" s="380"/>
      <c r="E5002" s="380"/>
      <c r="F5002" s="380"/>
      <c r="G5002" s="380"/>
      <c r="H5002" s="380"/>
    </row>
    <row r="5003" spans="1:8">
      <c r="A5003" s="380"/>
      <c r="B5003" s="380"/>
      <c r="C5003" s="380"/>
      <c r="D5003" s="380"/>
      <c r="E5003" s="380"/>
      <c r="F5003" s="380"/>
      <c r="G5003" s="380"/>
      <c r="H5003" s="380"/>
    </row>
    <row r="5004" spans="1:8">
      <c r="A5004" s="380"/>
      <c r="B5004" s="380"/>
      <c r="C5004" s="380"/>
      <c r="D5004" s="380"/>
      <c r="E5004" s="380"/>
      <c r="F5004" s="380"/>
      <c r="G5004" s="380"/>
      <c r="H5004" s="380"/>
    </row>
    <row r="5005" spans="1:8">
      <c r="A5005" s="380"/>
      <c r="B5005" s="380"/>
      <c r="C5005" s="380"/>
      <c r="D5005" s="380"/>
      <c r="E5005" s="380"/>
      <c r="F5005" s="380"/>
      <c r="G5005" s="380"/>
      <c r="H5005" s="380"/>
    </row>
    <row r="5006" spans="1:8">
      <c r="A5006" s="380"/>
      <c r="B5006" s="380"/>
      <c r="C5006" s="380"/>
      <c r="D5006" s="380"/>
      <c r="E5006" s="380"/>
      <c r="F5006" s="380"/>
      <c r="G5006" s="380"/>
      <c r="H5006" s="380"/>
    </row>
    <row r="5007" spans="1:8">
      <c r="A5007" s="380"/>
      <c r="B5007" s="380"/>
      <c r="C5007" s="380"/>
      <c r="D5007" s="380"/>
      <c r="E5007" s="380"/>
      <c r="F5007" s="380"/>
      <c r="G5007" s="380"/>
      <c r="H5007" s="380"/>
    </row>
    <row r="5008" spans="1:8">
      <c r="A5008" s="380"/>
      <c r="B5008" s="380"/>
      <c r="C5008" s="380"/>
      <c r="D5008" s="380"/>
      <c r="E5008" s="380"/>
      <c r="F5008" s="380"/>
      <c r="G5008" s="380"/>
      <c r="H5008" s="380"/>
    </row>
    <row r="5009" spans="1:8">
      <c r="A5009" s="380"/>
      <c r="B5009" s="380"/>
      <c r="C5009" s="380"/>
      <c r="D5009" s="380"/>
      <c r="E5009" s="380"/>
      <c r="F5009" s="380"/>
      <c r="G5009" s="380"/>
      <c r="H5009" s="380"/>
    </row>
    <row r="5010" spans="1:8">
      <c r="A5010" s="380"/>
      <c r="B5010" s="380"/>
      <c r="C5010" s="380"/>
      <c r="D5010" s="380"/>
      <c r="E5010" s="380"/>
      <c r="F5010" s="380"/>
      <c r="G5010" s="380"/>
      <c r="H5010" s="380"/>
    </row>
    <row r="5011" spans="1:8">
      <c r="A5011" s="380"/>
      <c r="B5011" s="380"/>
      <c r="C5011" s="380"/>
      <c r="D5011" s="380"/>
      <c r="E5011" s="380"/>
      <c r="F5011" s="380"/>
      <c r="G5011" s="380"/>
      <c r="H5011" s="380"/>
    </row>
    <row r="5012" spans="1:8">
      <c r="A5012" s="380"/>
      <c r="B5012" s="380"/>
      <c r="C5012" s="380"/>
      <c r="D5012" s="380"/>
      <c r="E5012" s="380"/>
      <c r="F5012" s="380"/>
      <c r="G5012" s="380"/>
      <c r="H5012" s="380"/>
    </row>
    <row r="5013" spans="1:8">
      <c r="A5013" s="380"/>
      <c r="B5013" s="380"/>
      <c r="C5013" s="380"/>
      <c r="D5013" s="380"/>
      <c r="E5013" s="380"/>
      <c r="F5013" s="380"/>
      <c r="G5013" s="380"/>
      <c r="H5013" s="380"/>
    </row>
    <row r="5014" spans="1:8">
      <c r="A5014" s="380"/>
      <c r="B5014" s="380"/>
      <c r="C5014" s="380"/>
      <c r="D5014" s="380"/>
      <c r="E5014" s="380"/>
      <c r="F5014" s="380"/>
      <c r="G5014" s="380"/>
      <c r="H5014" s="380"/>
    </row>
    <row r="5015" spans="1:8">
      <c r="A5015" s="380"/>
      <c r="B5015" s="380"/>
      <c r="C5015" s="380"/>
      <c r="D5015" s="380"/>
      <c r="E5015" s="380"/>
      <c r="F5015" s="380"/>
      <c r="G5015" s="380"/>
      <c r="H5015" s="380"/>
    </row>
    <row r="5016" spans="1:8">
      <c r="A5016" s="380"/>
      <c r="B5016" s="380"/>
      <c r="C5016" s="380"/>
      <c r="D5016" s="380"/>
      <c r="E5016" s="380"/>
      <c r="F5016" s="380"/>
      <c r="G5016" s="380"/>
      <c r="H5016" s="380"/>
    </row>
    <row r="5017" spans="1:8">
      <c r="A5017" s="380"/>
      <c r="B5017" s="380"/>
      <c r="C5017" s="380"/>
      <c r="D5017" s="380"/>
      <c r="E5017" s="380"/>
      <c r="F5017" s="380"/>
      <c r="G5017" s="380"/>
      <c r="H5017" s="380"/>
    </row>
    <row r="5018" spans="1:8">
      <c r="A5018" s="380"/>
      <c r="B5018" s="380"/>
      <c r="C5018" s="380"/>
      <c r="D5018" s="380"/>
      <c r="E5018" s="380"/>
      <c r="F5018" s="380"/>
      <c r="G5018" s="380"/>
      <c r="H5018" s="380"/>
    </row>
    <row r="5019" spans="1:8">
      <c r="A5019" s="380"/>
      <c r="B5019" s="380"/>
      <c r="C5019" s="380"/>
      <c r="D5019" s="380"/>
      <c r="E5019" s="380"/>
      <c r="F5019" s="380"/>
      <c r="G5019" s="380"/>
      <c r="H5019" s="380"/>
    </row>
    <row r="5020" spans="1:8">
      <c r="A5020" s="380"/>
      <c r="B5020" s="380"/>
      <c r="C5020" s="380"/>
      <c r="D5020" s="380"/>
      <c r="E5020" s="380"/>
      <c r="F5020" s="380"/>
      <c r="G5020" s="380"/>
      <c r="H5020" s="380"/>
    </row>
    <row r="5021" spans="1:8">
      <c r="A5021" s="380"/>
      <c r="B5021" s="380"/>
      <c r="C5021" s="380"/>
      <c r="D5021" s="380"/>
      <c r="E5021" s="380"/>
      <c r="F5021" s="380"/>
      <c r="G5021" s="380"/>
      <c r="H5021" s="380"/>
    </row>
    <row r="5022" spans="1:8">
      <c r="A5022" s="380"/>
      <c r="B5022" s="380"/>
      <c r="C5022" s="380"/>
      <c r="D5022" s="380"/>
      <c r="E5022" s="380"/>
      <c r="F5022" s="380"/>
      <c r="G5022" s="380"/>
      <c r="H5022" s="380"/>
    </row>
    <row r="5023" spans="1:8">
      <c r="A5023" s="380"/>
      <c r="B5023" s="380"/>
      <c r="C5023" s="380"/>
      <c r="D5023" s="380"/>
      <c r="E5023" s="380"/>
      <c r="F5023" s="380"/>
      <c r="G5023" s="380"/>
      <c r="H5023" s="380"/>
    </row>
    <row r="5024" spans="1:8">
      <c r="A5024" s="380"/>
      <c r="B5024" s="380"/>
      <c r="C5024" s="380"/>
      <c r="D5024" s="380"/>
      <c r="E5024" s="380"/>
      <c r="F5024" s="380"/>
      <c r="G5024" s="380"/>
      <c r="H5024" s="380"/>
    </row>
    <row r="5025" spans="1:8">
      <c r="A5025" s="380"/>
      <c r="B5025" s="380"/>
      <c r="C5025" s="380"/>
      <c r="D5025" s="380"/>
      <c r="E5025" s="380"/>
      <c r="F5025" s="380"/>
      <c r="G5025" s="380"/>
      <c r="H5025" s="380"/>
    </row>
    <row r="5026" spans="1:8">
      <c r="A5026" s="380"/>
      <c r="B5026" s="380"/>
      <c r="C5026" s="380"/>
      <c r="D5026" s="380"/>
      <c r="E5026" s="380"/>
      <c r="F5026" s="380"/>
      <c r="G5026" s="380"/>
      <c r="H5026" s="380"/>
    </row>
    <row r="5027" spans="1:8">
      <c r="A5027" s="380"/>
      <c r="B5027" s="380"/>
      <c r="C5027" s="380"/>
      <c r="D5027" s="380"/>
      <c r="E5027" s="380"/>
      <c r="F5027" s="380"/>
      <c r="G5027" s="380"/>
      <c r="H5027" s="380"/>
    </row>
    <row r="5028" spans="1:8">
      <c r="A5028" s="380"/>
      <c r="B5028" s="380"/>
      <c r="C5028" s="380"/>
      <c r="D5028" s="380"/>
      <c r="E5028" s="380"/>
      <c r="F5028" s="380"/>
      <c r="G5028" s="380"/>
      <c r="H5028" s="380"/>
    </row>
    <row r="5029" spans="1:8">
      <c r="A5029" s="380"/>
      <c r="B5029" s="380"/>
      <c r="C5029" s="380"/>
      <c r="D5029" s="380"/>
      <c r="E5029" s="380"/>
      <c r="F5029" s="380"/>
      <c r="G5029" s="380"/>
      <c r="H5029" s="380"/>
    </row>
    <row r="5030" spans="1:8">
      <c r="A5030" s="380"/>
      <c r="B5030" s="380"/>
      <c r="C5030" s="380"/>
      <c r="D5030" s="380"/>
      <c r="E5030" s="380"/>
      <c r="F5030" s="380"/>
      <c r="G5030" s="380"/>
      <c r="H5030" s="380"/>
    </row>
    <row r="5031" spans="1:8">
      <c r="A5031" s="380"/>
      <c r="B5031" s="380"/>
      <c r="C5031" s="380"/>
      <c r="D5031" s="380"/>
      <c r="E5031" s="380"/>
      <c r="F5031" s="380"/>
      <c r="G5031" s="380"/>
      <c r="H5031" s="380"/>
    </row>
    <row r="5032" spans="1:8">
      <c r="A5032" s="380"/>
      <c r="B5032" s="380"/>
      <c r="C5032" s="380"/>
      <c r="D5032" s="380"/>
      <c r="E5032" s="380"/>
      <c r="F5032" s="380"/>
      <c r="G5032" s="380"/>
      <c r="H5032" s="380"/>
    </row>
    <row r="5033" spans="1:8">
      <c r="A5033" s="380"/>
      <c r="B5033" s="380"/>
      <c r="C5033" s="380"/>
      <c r="D5033" s="380"/>
      <c r="E5033" s="380"/>
      <c r="F5033" s="380"/>
      <c r="G5033" s="380"/>
      <c r="H5033" s="380"/>
    </row>
    <row r="5034" spans="1:8">
      <c r="A5034" s="380"/>
      <c r="B5034" s="380"/>
      <c r="C5034" s="380"/>
      <c r="D5034" s="380"/>
      <c r="E5034" s="380"/>
      <c r="F5034" s="380"/>
      <c r="G5034" s="380"/>
      <c r="H5034" s="380"/>
    </row>
    <row r="5035" spans="1:8">
      <c r="A5035" s="380"/>
      <c r="B5035" s="380"/>
      <c r="C5035" s="380"/>
      <c r="D5035" s="380"/>
      <c r="E5035" s="380"/>
      <c r="F5035" s="380"/>
      <c r="G5035" s="380"/>
      <c r="H5035" s="380"/>
    </row>
    <row r="5036" spans="1:8">
      <c r="A5036" s="380"/>
      <c r="B5036" s="380"/>
      <c r="C5036" s="380"/>
      <c r="D5036" s="380"/>
      <c r="E5036" s="380"/>
      <c r="F5036" s="380"/>
      <c r="G5036" s="380"/>
      <c r="H5036" s="380"/>
    </row>
    <row r="5037" spans="1:8">
      <c r="A5037" s="380"/>
      <c r="B5037" s="380"/>
      <c r="C5037" s="380"/>
      <c r="D5037" s="380"/>
      <c r="E5037" s="380"/>
      <c r="F5037" s="380"/>
      <c r="G5037" s="380"/>
      <c r="H5037" s="380"/>
    </row>
    <row r="5038" spans="1:8">
      <c r="A5038" s="380"/>
      <c r="B5038" s="380"/>
      <c r="C5038" s="380"/>
      <c r="D5038" s="380"/>
      <c r="E5038" s="380"/>
      <c r="F5038" s="380"/>
      <c r="G5038" s="380"/>
      <c r="H5038" s="380"/>
    </row>
    <row r="5039" spans="1:8">
      <c r="A5039" s="380"/>
      <c r="B5039" s="380"/>
      <c r="C5039" s="380"/>
      <c r="D5039" s="380"/>
      <c r="E5039" s="380"/>
      <c r="F5039" s="380"/>
      <c r="G5039" s="380"/>
      <c r="H5039" s="380"/>
    </row>
    <row r="5040" spans="1:8">
      <c r="A5040" s="380"/>
      <c r="B5040" s="380"/>
      <c r="C5040" s="380"/>
      <c r="D5040" s="380"/>
      <c r="E5040" s="380"/>
      <c r="F5040" s="380"/>
      <c r="G5040" s="380"/>
      <c r="H5040" s="380"/>
    </row>
    <row r="5041" spans="1:8">
      <c r="A5041" s="380"/>
      <c r="B5041" s="380"/>
      <c r="C5041" s="380"/>
      <c r="D5041" s="380"/>
      <c r="E5041" s="380"/>
      <c r="F5041" s="380"/>
      <c r="G5041" s="380"/>
      <c r="H5041" s="380"/>
    </row>
    <row r="5042" spans="1:8">
      <c r="A5042" s="380"/>
      <c r="B5042" s="380"/>
      <c r="C5042" s="380"/>
      <c r="D5042" s="380"/>
      <c r="E5042" s="380"/>
      <c r="F5042" s="380"/>
      <c r="G5042" s="380"/>
      <c r="H5042" s="380"/>
    </row>
    <row r="5043" spans="1:8">
      <c r="A5043" s="380"/>
      <c r="B5043" s="380"/>
      <c r="C5043" s="380"/>
      <c r="D5043" s="380"/>
      <c r="E5043" s="380"/>
      <c r="F5043" s="380"/>
      <c r="G5043" s="380"/>
      <c r="H5043" s="380"/>
    </row>
    <row r="5044" spans="1:8">
      <c r="A5044" s="380"/>
      <c r="B5044" s="380"/>
      <c r="C5044" s="380"/>
      <c r="D5044" s="380"/>
      <c r="E5044" s="380"/>
      <c r="F5044" s="380"/>
      <c r="G5044" s="380"/>
      <c r="H5044" s="380"/>
    </row>
    <row r="5045" spans="1:8">
      <c r="A5045" s="380"/>
      <c r="B5045" s="380"/>
      <c r="C5045" s="380"/>
      <c r="D5045" s="380"/>
      <c r="E5045" s="380"/>
      <c r="F5045" s="380"/>
      <c r="G5045" s="380"/>
      <c r="H5045" s="380"/>
    </row>
    <row r="5046" spans="1:8">
      <c r="A5046" s="380"/>
      <c r="B5046" s="380"/>
      <c r="C5046" s="380"/>
      <c r="D5046" s="380"/>
      <c r="E5046" s="380"/>
      <c r="F5046" s="380"/>
      <c r="G5046" s="380"/>
      <c r="H5046" s="380"/>
    </row>
    <row r="5047" spans="1:8">
      <c r="A5047" s="380"/>
      <c r="B5047" s="380"/>
      <c r="C5047" s="380"/>
      <c r="D5047" s="380"/>
      <c r="E5047" s="380"/>
      <c r="F5047" s="380"/>
      <c r="G5047" s="380"/>
      <c r="H5047" s="380"/>
    </row>
    <row r="5048" spans="1:8">
      <c r="A5048" s="380"/>
      <c r="B5048" s="380"/>
      <c r="C5048" s="380"/>
      <c r="D5048" s="380"/>
      <c r="E5048" s="380"/>
      <c r="F5048" s="380"/>
      <c r="G5048" s="380"/>
      <c r="H5048" s="380"/>
    </row>
    <row r="5049" spans="1:8">
      <c r="A5049" s="380"/>
      <c r="B5049" s="380"/>
      <c r="C5049" s="380"/>
      <c r="D5049" s="380"/>
      <c r="E5049" s="380"/>
      <c r="F5049" s="380"/>
      <c r="G5049" s="380"/>
      <c r="H5049" s="380"/>
    </row>
    <row r="5050" spans="1:8">
      <c r="A5050" s="380"/>
      <c r="B5050" s="380"/>
      <c r="C5050" s="380"/>
      <c r="D5050" s="380"/>
      <c r="E5050" s="380"/>
      <c r="F5050" s="380"/>
      <c r="G5050" s="380"/>
      <c r="H5050" s="380"/>
    </row>
    <row r="5051" spans="1:8">
      <c r="A5051" s="380"/>
      <c r="B5051" s="380"/>
      <c r="C5051" s="380"/>
      <c r="D5051" s="380"/>
      <c r="E5051" s="380"/>
      <c r="F5051" s="380"/>
      <c r="G5051" s="380"/>
      <c r="H5051" s="380"/>
    </row>
    <row r="5052" spans="1:8">
      <c r="A5052" s="380"/>
      <c r="B5052" s="380"/>
      <c r="C5052" s="380"/>
      <c r="D5052" s="380"/>
      <c r="E5052" s="380"/>
      <c r="F5052" s="380"/>
      <c r="G5052" s="380"/>
      <c r="H5052" s="380"/>
    </row>
    <row r="5053" spans="1:8">
      <c r="A5053" s="380"/>
      <c r="B5053" s="380"/>
      <c r="C5053" s="380"/>
      <c r="D5053" s="380"/>
      <c r="E5053" s="380"/>
      <c r="F5053" s="380"/>
      <c r="G5053" s="380"/>
      <c r="H5053" s="380"/>
    </row>
    <row r="5054" spans="1:8">
      <c r="A5054" s="380"/>
      <c r="B5054" s="380"/>
      <c r="C5054" s="380"/>
      <c r="D5054" s="380"/>
      <c r="E5054" s="380"/>
      <c r="F5054" s="380"/>
      <c r="G5054" s="380"/>
      <c r="H5054" s="380"/>
    </row>
    <row r="5055" spans="1:8">
      <c r="A5055" s="380"/>
      <c r="B5055" s="380"/>
      <c r="C5055" s="380"/>
      <c r="D5055" s="380"/>
      <c r="E5055" s="380"/>
      <c r="F5055" s="380"/>
      <c r="G5055" s="380"/>
      <c r="H5055" s="380"/>
    </row>
    <row r="5056" spans="1:8">
      <c r="A5056" s="380"/>
      <c r="B5056" s="380"/>
      <c r="C5056" s="380"/>
      <c r="D5056" s="380"/>
      <c r="E5056" s="380"/>
      <c r="F5056" s="380"/>
      <c r="G5056" s="380"/>
      <c r="H5056" s="380"/>
    </row>
    <row r="5057" spans="1:8">
      <c r="A5057" s="380"/>
      <c r="B5057" s="380"/>
      <c r="C5057" s="380"/>
      <c r="D5057" s="380"/>
      <c r="E5057" s="380"/>
      <c r="F5057" s="380"/>
      <c r="G5057" s="380"/>
      <c r="H5057" s="380"/>
    </row>
    <row r="5058" spans="1:8">
      <c r="A5058" s="380"/>
      <c r="B5058" s="380"/>
      <c r="C5058" s="380"/>
      <c r="D5058" s="380"/>
      <c r="E5058" s="380"/>
      <c r="F5058" s="380"/>
      <c r="G5058" s="380"/>
      <c r="H5058" s="380"/>
    </row>
    <row r="5059" spans="1:8">
      <c r="A5059" s="380"/>
      <c r="B5059" s="380"/>
      <c r="C5059" s="380"/>
      <c r="D5059" s="380"/>
      <c r="E5059" s="380"/>
      <c r="F5059" s="380"/>
      <c r="G5059" s="380"/>
      <c r="H5059" s="380"/>
    </row>
    <row r="5060" spans="1:8">
      <c r="A5060" s="380"/>
      <c r="B5060" s="380"/>
      <c r="C5060" s="380"/>
      <c r="D5060" s="380"/>
      <c r="E5060" s="380"/>
      <c r="F5060" s="380"/>
      <c r="G5060" s="380"/>
      <c r="H5060" s="380"/>
    </row>
    <row r="5061" spans="1:8">
      <c r="A5061" s="380"/>
      <c r="B5061" s="380"/>
      <c r="C5061" s="380"/>
      <c r="D5061" s="380"/>
      <c r="E5061" s="380"/>
      <c r="F5061" s="380"/>
      <c r="G5061" s="380"/>
      <c r="H5061" s="380"/>
    </row>
    <row r="5062" spans="1:8">
      <c r="A5062" s="380"/>
      <c r="B5062" s="380"/>
      <c r="C5062" s="380"/>
      <c r="D5062" s="380"/>
      <c r="E5062" s="380"/>
      <c r="F5062" s="380"/>
      <c r="G5062" s="380"/>
      <c r="H5062" s="380"/>
    </row>
    <row r="5063" spans="1:8">
      <c r="A5063" s="380"/>
      <c r="B5063" s="380"/>
      <c r="C5063" s="380"/>
      <c r="D5063" s="380"/>
      <c r="E5063" s="380"/>
      <c r="F5063" s="380"/>
      <c r="G5063" s="380"/>
      <c r="H5063" s="380"/>
    </row>
    <row r="5064" spans="1:8">
      <c r="A5064" s="380"/>
      <c r="B5064" s="380"/>
      <c r="C5064" s="380"/>
      <c r="D5064" s="380"/>
      <c r="E5064" s="380"/>
      <c r="F5064" s="380"/>
      <c r="G5064" s="380"/>
      <c r="H5064" s="380"/>
    </row>
    <row r="5065" spans="1:8">
      <c r="A5065" s="380"/>
      <c r="B5065" s="380"/>
      <c r="C5065" s="380"/>
      <c r="D5065" s="380"/>
      <c r="E5065" s="380"/>
      <c r="F5065" s="380"/>
      <c r="G5065" s="380"/>
      <c r="H5065" s="380"/>
    </row>
    <row r="5066" spans="1:8">
      <c r="A5066" s="380"/>
      <c r="B5066" s="380"/>
      <c r="C5066" s="380"/>
      <c r="D5066" s="380"/>
      <c r="E5066" s="380"/>
      <c r="F5066" s="380"/>
      <c r="G5066" s="380"/>
      <c r="H5066" s="380"/>
    </row>
    <row r="5067" spans="1:8">
      <c r="A5067" s="380"/>
      <c r="B5067" s="380"/>
      <c r="C5067" s="380"/>
      <c r="D5067" s="380"/>
      <c r="E5067" s="380"/>
      <c r="F5067" s="380"/>
      <c r="G5067" s="380"/>
      <c r="H5067" s="380"/>
    </row>
    <row r="5068" spans="1:8">
      <c r="A5068" s="380"/>
      <c r="B5068" s="380"/>
      <c r="C5068" s="380"/>
      <c r="D5068" s="380"/>
      <c r="E5068" s="380"/>
      <c r="F5068" s="380"/>
      <c r="G5068" s="380"/>
      <c r="H5068" s="380"/>
    </row>
    <row r="5069" spans="1:8">
      <c r="A5069" s="380"/>
      <c r="B5069" s="380"/>
      <c r="C5069" s="380"/>
      <c r="D5069" s="380"/>
      <c r="E5069" s="380"/>
      <c r="F5069" s="380"/>
      <c r="G5069" s="380"/>
      <c r="H5069" s="380"/>
    </row>
    <row r="5070" spans="1:8">
      <c r="A5070" s="380"/>
      <c r="B5070" s="380"/>
      <c r="C5070" s="380"/>
      <c r="D5070" s="380"/>
      <c r="E5070" s="380"/>
      <c r="F5070" s="380"/>
      <c r="G5070" s="380"/>
      <c r="H5070" s="380"/>
    </row>
    <row r="5071" spans="1:8">
      <c r="A5071" s="380"/>
      <c r="B5071" s="380"/>
      <c r="C5071" s="380"/>
      <c r="D5071" s="380"/>
      <c r="E5071" s="380"/>
      <c r="F5071" s="380"/>
      <c r="G5071" s="380"/>
      <c r="H5071" s="380"/>
    </row>
    <row r="5072" spans="1:8">
      <c r="A5072" s="380"/>
      <c r="B5072" s="380"/>
      <c r="C5072" s="380"/>
      <c r="D5072" s="380"/>
      <c r="E5072" s="380"/>
      <c r="F5072" s="380"/>
      <c r="G5072" s="380"/>
      <c r="H5072" s="380"/>
    </row>
    <row r="5073" spans="1:8">
      <c r="A5073" s="380"/>
      <c r="B5073" s="380"/>
      <c r="C5073" s="380"/>
      <c r="D5073" s="380"/>
      <c r="E5073" s="380"/>
      <c r="F5073" s="380"/>
      <c r="G5073" s="380"/>
      <c r="H5073" s="380"/>
    </row>
    <row r="5074" spans="1:8">
      <c r="A5074" s="380"/>
      <c r="B5074" s="380"/>
      <c r="C5074" s="380"/>
      <c r="D5074" s="380"/>
      <c r="E5074" s="380"/>
      <c r="F5074" s="380"/>
      <c r="G5074" s="380"/>
      <c r="H5074" s="380"/>
    </row>
    <row r="5075" spans="1:8">
      <c r="A5075" s="380"/>
      <c r="B5075" s="380"/>
      <c r="C5075" s="380"/>
      <c r="D5075" s="380"/>
      <c r="E5075" s="380"/>
      <c r="F5075" s="380"/>
      <c r="G5075" s="380"/>
      <c r="H5075" s="380"/>
    </row>
    <row r="5076" spans="1:8">
      <c r="A5076" s="380"/>
      <c r="B5076" s="380"/>
      <c r="C5076" s="380"/>
      <c r="D5076" s="380"/>
      <c r="E5076" s="380"/>
      <c r="F5076" s="380"/>
      <c r="G5076" s="380"/>
      <c r="H5076" s="380"/>
    </row>
    <row r="5077" spans="1:8">
      <c r="A5077" s="380"/>
      <c r="B5077" s="380"/>
      <c r="C5077" s="380"/>
      <c r="D5077" s="380"/>
      <c r="E5077" s="380"/>
      <c r="F5077" s="380"/>
      <c r="G5077" s="380"/>
      <c r="H5077" s="380"/>
    </row>
    <row r="5078" spans="1:8">
      <c r="A5078" s="380"/>
      <c r="B5078" s="380"/>
      <c r="C5078" s="380"/>
      <c r="D5078" s="380"/>
      <c r="E5078" s="380"/>
      <c r="F5078" s="380"/>
      <c r="G5078" s="380"/>
      <c r="H5078" s="380"/>
    </row>
    <row r="5079" spans="1:8">
      <c r="A5079" s="380"/>
      <c r="B5079" s="380"/>
      <c r="C5079" s="380"/>
      <c r="D5079" s="380"/>
      <c r="E5079" s="380"/>
      <c r="F5079" s="380"/>
      <c r="G5079" s="380"/>
      <c r="H5079" s="380"/>
    </row>
    <row r="5080" spans="1:8">
      <c r="A5080" s="380"/>
      <c r="B5080" s="380"/>
      <c r="C5080" s="380"/>
      <c r="D5080" s="380"/>
      <c r="E5080" s="380"/>
      <c r="F5080" s="380"/>
      <c r="G5080" s="380"/>
      <c r="H5080" s="380"/>
    </row>
    <row r="5081" spans="1:8">
      <c r="A5081" s="380"/>
      <c r="B5081" s="380"/>
      <c r="C5081" s="380"/>
      <c r="D5081" s="380"/>
      <c r="E5081" s="380"/>
      <c r="F5081" s="380"/>
      <c r="G5081" s="380"/>
      <c r="H5081" s="380"/>
    </row>
    <row r="5082" spans="1:8">
      <c r="A5082" s="380"/>
      <c r="B5082" s="380"/>
      <c r="C5082" s="380"/>
      <c r="D5082" s="380"/>
      <c r="E5082" s="380"/>
      <c r="F5082" s="380"/>
      <c r="G5082" s="380"/>
      <c r="H5082" s="380"/>
    </row>
    <row r="5083" spans="1:8">
      <c r="A5083" s="380"/>
      <c r="B5083" s="380"/>
      <c r="C5083" s="380"/>
      <c r="D5083" s="380"/>
      <c r="E5083" s="380"/>
      <c r="F5083" s="380"/>
      <c r="G5083" s="380"/>
      <c r="H5083" s="380"/>
    </row>
    <row r="5084" spans="1:8">
      <c r="A5084" s="380"/>
      <c r="B5084" s="380"/>
      <c r="C5084" s="380"/>
      <c r="D5084" s="380"/>
      <c r="E5084" s="380"/>
      <c r="F5084" s="380"/>
      <c r="G5084" s="380"/>
      <c r="H5084" s="380"/>
    </row>
    <row r="5085" spans="1:8">
      <c r="A5085" s="380"/>
      <c r="B5085" s="380"/>
      <c r="C5085" s="380"/>
      <c r="D5085" s="380"/>
      <c r="E5085" s="380"/>
      <c r="F5085" s="380"/>
      <c r="G5085" s="380"/>
      <c r="H5085" s="380"/>
    </row>
    <row r="5086" spans="1:8">
      <c r="A5086" s="380"/>
      <c r="B5086" s="380"/>
      <c r="C5086" s="380"/>
      <c r="D5086" s="380"/>
      <c r="E5086" s="380"/>
      <c r="F5086" s="380"/>
      <c r="G5086" s="380"/>
      <c r="H5086" s="380"/>
    </row>
    <row r="5087" spans="1:8">
      <c r="A5087" s="380"/>
      <c r="B5087" s="380"/>
      <c r="C5087" s="380"/>
      <c r="D5087" s="380"/>
      <c r="E5087" s="380"/>
      <c r="F5087" s="380"/>
      <c r="G5087" s="380"/>
      <c r="H5087" s="380"/>
    </row>
    <row r="5088" spans="1:8">
      <c r="A5088" s="380"/>
      <c r="B5088" s="380"/>
      <c r="C5088" s="380"/>
      <c r="D5088" s="380"/>
      <c r="E5088" s="380"/>
      <c r="F5088" s="380"/>
      <c r="G5088" s="380"/>
      <c r="H5088" s="380"/>
    </row>
    <row r="5089" spans="1:8">
      <c r="A5089" s="380"/>
      <c r="B5089" s="380"/>
      <c r="C5089" s="380"/>
      <c r="D5089" s="380"/>
      <c r="E5089" s="380"/>
      <c r="F5089" s="380"/>
      <c r="G5089" s="380"/>
      <c r="H5089" s="380"/>
    </row>
    <row r="5090" spans="1:8">
      <c r="A5090" s="380"/>
      <c r="B5090" s="380"/>
      <c r="C5090" s="380"/>
      <c r="D5090" s="380"/>
      <c r="E5090" s="380"/>
      <c r="F5090" s="380"/>
      <c r="G5090" s="380"/>
      <c r="H5090" s="380"/>
    </row>
    <row r="5091" spans="1:8">
      <c r="A5091" s="380"/>
      <c r="B5091" s="380"/>
      <c r="C5091" s="380"/>
      <c r="D5091" s="380"/>
      <c r="E5091" s="380"/>
      <c r="F5091" s="380"/>
      <c r="G5091" s="380"/>
      <c r="H5091" s="380"/>
    </row>
    <row r="5092" spans="1:8">
      <c r="A5092" s="380"/>
      <c r="B5092" s="380"/>
      <c r="C5092" s="380"/>
      <c r="D5092" s="380"/>
      <c r="E5092" s="380"/>
      <c r="F5092" s="380"/>
      <c r="G5092" s="380"/>
      <c r="H5092" s="380"/>
    </row>
    <row r="5093" spans="1:8">
      <c r="A5093" s="380"/>
      <c r="B5093" s="380"/>
      <c r="C5093" s="380"/>
      <c r="D5093" s="380"/>
      <c r="E5093" s="380"/>
      <c r="F5093" s="380"/>
      <c r="G5093" s="380"/>
      <c r="H5093" s="380"/>
    </row>
    <row r="5094" spans="1:8">
      <c r="A5094" s="380"/>
      <c r="B5094" s="380"/>
      <c r="C5094" s="380"/>
      <c r="D5094" s="380"/>
      <c r="E5094" s="380"/>
      <c r="F5094" s="380"/>
      <c r="G5094" s="380"/>
      <c r="H5094" s="380"/>
    </row>
    <row r="5095" spans="1:8">
      <c r="A5095" s="380"/>
      <c r="B5095" s="380"/>
      <c r="C5095" s="380"/>
      <c r="D5095" s="380"/>
      <c r="E5095" s="380"/>
      <c r="F5095" s="380"/>
      <c r="G5095" s="380"/>
      <c r="H5095" s="380"/>
    </row>
    <row r="5096" spans="1:8">
      <c r="A5096" s="380"/>
      <c r="B5096" s="380"/>
      <c r="C5096" s="380"/>
      <c r="D5096" s="380"/>
      <c r="E5096" s="380"/>
      <c r="F5096" s="380"/>
      <c r="G5096" s="380"/>
      <c r="H5096" s="380"/>
    </row>
    <row r="5097" spans="1:8">
      <c r="A5097" s="380"/>
      <c r="B5097" s="380"/>
      <c r="C5097" s="380"/>
      <c r="D5097" s="380"/>
      <c r="E5097" s="380"/>
      <c r="F5097" s="380"/>
      <c r="G5097" s="380"/>
      <c r="H5097" s="380"/>
    </row>
    <row r="5098" spans="1:8">
      <c r="A5098" s="380"/>
      <c r="B5098" s="380"/>
      <c r="C5098" s="380"/>
      <c r="D5098" s="380"/>
      <c r="E5098" s="380"/>
      <c r="F5098" s="380"/>
      <c r="G5098" s="380"/>
      <c r="H5098" s="380"/>
    </row>
    <row r="5099" spans="1:8">
      <c r="A5099" s="380"/>
      <c r="B5099" s="380"/>
      <c r="C5099" s="380"/>
      <c r="D5099" s="380"/>
      <c r="E5099" s="380"/>
      <c r="F5099" s="380"/>
      <c r="G5099" s="380"/>
      <c r="H5099" s="380"/>
    </row>
    <row r="5100" spans="1:8">
      <c r="A5100" s="380"/>
      <c r="B5100" s="380"/>
      <c r="C5100" s="380"/>
      <c r="D5100" s="380"/>
      <c r="E5100" s="380"/>
      <c r="F5100" s="380"/>
      <c r="G5100" s="380"/>
      <c r="H5100" s="380"/>
    </row>
    <row r="5101" spans="1:8">
      <c r="A5101" s="380"/>
      <c r="B5101" s="380"/>
      <c r="C5101" s="380"/>
      <c r="D5101" s="380"/>
      <c r="E5101" s="380"/>
      <c r="F5101" s="380"/>
      <c r="G5101" s="380"/>
      <c r="H5101" s="380"/>
    </row>
    <row r="5102" spans="1:8">
      <c r="A5102" s="380"/>
      <c r="B5102" s="380"/>
      <c r="C5102" s="380"/>
      <c r="D5102" s="380"/>
      <c r="E5102" s="380"/>
      <c r="F5102" s="380"/>
      <c r="G5102" s="380"/>
      <c r="H5102" s="380"/>
    </row>
    <row r="5103" spans="1:8">
      <c r="A5103" s="380"/>
      <c r="B5103" s="380"/>
      <c r="C5103" s="380"/>
      <c r="D5103" s="380"/>
      <c r="E5103" s="380"/>
      <c r="F5103" s="380"/>
      <c r="G5103" s="380"/>
      <c r="H5103" s="380"/>
    </row>
    <row r="5104" spans="1:8">
      <c r="A5104" s="380"/>
      <c r="B5104" s="380"/>
      <c r="C5104" s="380"/>
      <c r="D5104" s="380"/>
      <c r="E5104" s="380"/>
      <c r="F5104" s="380"/>
      <c r="G5104" s="380"/>
      <c r="H5104" s="380"/>
    </row>
    <row r="5105" spans="1:8">
      <c r="A5105" s="380"/>
      <c r="B5105" s="380"/>
      <c r="C5105" s="380"/>
      <c r="D5105" s="380"/>
      <c r="E5105" s="380"/>
      <c r="F5105" s="380"/>
      <c r="G5105" s="380"/>
      <c r="H5105" s="380"/>
    </row>
    <row r="5106" spans="1:8">
      <c r="A5106" s="380"/>
      <c r="B5106" s="380"/>
      <c r="C5106" s="380"/>
      <c r="D5106" s="380"/>
      <c r="E5106" s="380"/>
      <c r="F5106" s="380"/>
      <c r="G5106" s="380"/>
      <c r="H5106" s="380"/>
    </row>
    <row r="5107" spans="1:8">
      <c r="A5107" s="380"/>
      <c r="B5107" s="380"/>
      <c r="C5107" s="380"/>
      <c r="D5107" s="380"/>
      <c r="E5107" s="380"/>
      <c r="F5107" s="380"/>
      <c r="G5107" s="380"/>
      <c r="H5107" s="380"/>
    </row>
    <row r="5108" spans="1:8">
      <c r="A5108" s="380"/>
      <c r="B5108" s="380"/>
      <c r="C5108" s="380"/>
      <c r="D5108" s="380"/>
      <c r="E5108" s="380"/>
      <c r="F5108" s="380"/>
      <c r="G5108" s="380"/>
      <c r="H5108" s="380"/>
    </row>
    <row r="5109" spans="1:8">
      <c r="A5109" s="380"/>
      <c r="B5109" s="380"/>
      <c r="C5109" s="380"/>
      <c r="D5109" s="380"/>
      <c r="E5109" s="380"/>
      <c r="F5109" s="380"/>
      <c r="G5109" s="380"/>
      <c r="H5109" s="380"/>
    </row>
    <row r="5110" spans="1:8">
      <c r="A5110" s="380"/>
      <c r="B5110" s="380"/>
      <c r="C5110" s="380"/>
      <c r="D5110" s="380"/>
      <c r="E5110" s="380"/>
      <c r="F5110" s="380"/>
      <c r="G5110" s="380"/>
      <c r="H5110" s="380"/>
    </row>
    <row r="5111" spans="1:8">
      <c r="A5111" s="380"/>
      <c r="B5111" s="380"/>
      <c r="C5111" s="380"/>
      <c r="D5111" s="380"/>
      <c r="E5111" s="380"/>
      <c r="F5111" s="380"/>
      <c r="G5111" s="380"/>
      <c r="H5111" s="380"/>
    </row>
    <row r="5112" spans="1:8">
      <c r="A5112" s="380"/>
      <c r="B5112" s="380"/>
      <c r="C5112" s="380"/>
      <c r="D5112" s="380"/>
      <c r="E5112" s="380"/>
      <c r="F5112" s="380"/>
      <c r="G5112" s="380"/>
      <c r="H5112" s="380"/>
    </row>
    <row r="5113" spans="1:8">
      <c r="A5113" s="380"/>
      <c r="B5113" s="380"/>
      <c r="C5113" s="380"/>
      <c r="D5113" s="380"/>
      <c r="E5113" s="380"/>
      <c r="F5113" s="380"/>
      <c r="G5113" s="380"/>
      <c r="H5113" s="380"/>
    </row>
    <row r="5114" spans="1:8">
      <c r="A5114" s="380"/>
      <c r="B5114" s="380"/>
      <c r="C5114" s="380"/>
      <c r="D5114" s="380"/>
      <c r="E5114" s="380"/>
      <c r="F5114" s="380"/>
      <c r="G5114" s="380"/>
      <c r="H5114" s="380"/>
    </row>
    <row r="5115" spans="1:8">
      <c r="A5115" s="380"/>
      <c r="B5115" s="380"/>
      <c r="C5115" s="380"/>
      <c r="D5115" s="380"/>
      <c r="E5115" s="380"/>
      <c r="F5115" s="380"/>
      <c r="G5115" s="380"/>
      <c r="H5115" s="380"/>
    </row>
    <row r="5116" spans="1:8">
      <c r="A5116" s="380"/>
      <c r="B5116" s="380"/>
      <c r="C5116" s="380"/>
      <c r="D5116" s="380"/>
      <c r="E5116" s="380"/>
      <c r="F5116" s="380"/>
      <c r="G5116" s="380"/>
      <c r="H5116" s="380"/>
    </row>
    <row r="5117" spans="1:8">
      <c r="A5117" s="380"/>
      <c r="B5117" s="380"/>
      <c r="C5117" s="380"/>
      <c r="D5117" s="380"/>
      <c r="E5117" s="380"/>
      <c r="F5117" s="380"/>
      <c r="G5117" s="380"/>
      <c r="H5117" s="380"/>
    </row>
    <row r="5118" spans="1:8">
      <c r="A5118" s="380"/>
      <c r="B5118" s="380"/>
      <c r="C5118" s="380"/>
      <c r="D5118" s="380"/>
      <c r="E5118" s="380"/>
      <c r="F5118" s="380"/>
      <c r="G5118" s="380"/>
      <c r="H5118" s="380"/>
    </row>
    <row r="5119" spans="1:8">
      <c r="A5119" s="380"/>
      <c r="B5119" s="380"/>
      <c r="C5119" s="380"/>
      <c r="D5119" s="380"/>
      <c r="E5119" s="380"/>
      <c r="F5119" s="380"/>
      <c r="G5119" s="380"/>
      <c r="H5119" s="380"/>
    </row>
    <row r="5120" spans="1:8">
      <c r="A5120" s="380"/>
      <c r="B5120" s="380"/>
      <c r="C5120" s="380"/>
      <c r="D5120" s="380"/>
      <c r="E5120" s="380"/>
      <c r="F5120" s="380"/>
      <c r="G5120" s="380"/>
      <c r="H5120" s="380"/>
    </row>
    <row r="5121" spans="1:8">
      <c r="A5121" s="380"/>
      <c r="B5121" s="380"/>
      <c r="C5121" s="380"/>
      <c r="D5121" s="380"/>
      <c r="E5121" s="380"/>
      <c r="F5121" s="380"/>
      <c r="G5121" s="380"/>
      <c r="H5121" s="380"/>
    </row>
    <row r="5122" spans="1:8">
      <c r="A5122" s="380"/>
      <c r="B5122" s="380"/>
      <c r="C5122" s="380"/>
      <c r="D5122" s="380"/>
      <c r="E5122" s="380"/>
      <c r="F5122" s="380"/>
      <c r="G5122" s="380"/>
      <c r="H5122" s="380"/>
    </row>
    <row r="5123" spans="1:8">
      <c r="A5123" s="380"/>
      <c r="B5123" s="380"/>
      <c r="C5123" s="380"/>
      <c r="D5123" s="380"/>
      <c r="E5123" s="380"/>
      <c r="F5123" s="380"/>
      <c r="G5123" s="380"/>
      <c r="H5123" s="380"/>
    </row>
    <row r="5124" spans="1:8">
      <c r="A5124" s="380"/>
      <c r="B5124" s="380"/>
      <c r="C5124" s="380"/>
      <c r="D5124" s="380"/>
      <c r="E5124" s="380"/>
      <c r="F5124" s="380"/>
      <c r="G5124" s="380"/>
      <c r="H5124" s="380"/>
    </row>
    <row r="5125" spans="1:8">
      <c r="A5125" s="380"/>
      <c r="B5125" s="380"/>
      <c r="C5125" s="380"/>
      <c r="D5125" s="380"/>
      <c r="E5125" s="380"/>
      <c r="F5125" s="380"/>
      <c r="G5125" s="380"/>
      <c r="H5125" s="380"/>
    </row>
    <row r="5126" spans="1:8">
      <c r="A5126" s="380"/>
      <c r="B5126" s="380"/>
      <c r="C5126" s="380"/>
      <c r="D5126" s="380"/>
      <c r="E5126" s="380"/>
      <c r="F5126" s="380"/>
      <c r="G5126" s="380"/>
      <c r="H5126" s="380"/>
    </row>
    <row r="5127" spans="1:8">
      <c r="A5127" s="380"/>
      <c r="B5127" s="380"/>
      <c r="C5127" s="380"/>
      <c r="D5127" s="380"/>
      <c r="E5127" s="380"/>
      <c r="F5127" s="380"/>
      <c r="G5127" s="380"/>
      <c r="H5127" s="380"/>
    </row>
    <row r="5128" spans="1:8">
      <c r="A5128" s="380"/>
      <c r="B5128" s="380"/>
      <c r="C5128" s="380"/>
      <c r="D5128" s="380"/>
      <c r="E5128" s="380"/>
      <c r="F5128" s="380"/>
      <c r="G5128" s="380"/>
      <c r="H5128" s="380"/>
    </row>
    <row r="5129" spans="1:8">
      <c r="A5129" s="380"/>
      <c r="B5129" s="380"/>
      <c r="C5129" s="380"/>
      <c r="D5129" s="380"/>
      <c r="E5129" s="380"/>
      <c r="F5129" s="380"/>
      <c r="G5129" s="380"/>
      <c r="H5129" s="380"/>
    </row>
    <row r="5130" spans="1:8">
      <c r="A5130" s="380"/>
      <c r="B5130" s="380"/>
      <c r="C5130" s="380"/>
      <c r="D5130" s="380"/>
      <c r="E5130" s="380"/>
      <c r="F5130" s="380"/>
      <c r="G5130" s="380"/>
      <c r="H5130" s="380"/>
    </row>
    <row r="5131" spans="1:8">
      <c r="A5131" s="380"/>
      <c r="B5131" s="380"/>
      <c r="C5131" s="380"/>
      <c r="D5131" s="380"/>
      <c r="E5131" s="380"/>
      <c r="F5131" s="380"/>
      <c r="G5131" s="380"/>
      <c r="H5131" s="380"/>
    </row>
    <row r="5132" spans="1:8">
      <c r="A5132" s="380"/>
      <c r="B5132" s="380"/>
      <c r="C5132" s="380"/>
      <c r="D5132" s="380"/>
      <c r="E5132" s="380"/>
      <c r="F5132" s="380"/>
      <c r="G5132" s="380"/>
      <c r="H5132" s="380"/>
    </row>
    <row r="5133" spans="1:8">
      <c r="A5133" s="380"/>
      <c r="B5133" s="380"/>
      <c r="C5133" s="380"/>
      <c r="D5133" s="380"/>
      <c r="E5133" s="380"/>
      <c r="F5133" s="380"/>
      <c r="G5133" s="380"/>
      <c r="H5133" s="380"/>
    </row>
    <row r="5134" spans="1:8">
      <c r="A5134" s="380"/>
      <c r="B5134" s="380"/>
      <c r="C5134" s="380"/>
      <c r="D5134" s="380"/>
      <c r="E5134" s="380"/>
      <c r="F5134" s="380"/>
      <c r="G5134" s="380"/>
      <c r="H5134" s="380"/>
    </row>
    <row r="5135" spans="1:8">
      <c r="A5135" s="380"/>
      <c r="B5135" s="380"/>
      <c r="C5135" s="380"/>
      <c r="D5135" s="380"/>
      <c r="E5135" s="380"/>
      <c r="F5135" s="380"/>
      <c r="G5135" s="380"/>
      <c r="H5135" s="380"/>
    </row>
    <row r="5136" spans="1:8">
      <c r="A5136" s="380"/>
      <c r="B5136" s="380"/>
      <c r="C5136" s="380"/>
      <c r="D5136" s="380"/>
      <c r="E5136" s="380"/>
      <c r="F5136" s="380"/>
      <c r="G5136" s="380"/>
      <c r="H5136" s="380"/>
    </row>
    <row r="5137" spans="1:8">
      <c r="A5137" s="380"/>
      <c r="B5137" s="380"/>
      <c r="C5137" s="380"/>
      <c r="D5137" s="380"/>
      <c r="E5137" s="380"/>
      <c r="F5137" s="380"/>
      <c r="G5137" s="380"/>
      <c r="H5137" s="380"/>
    </row>
    <row r="5138" spans="1:8">
      <c r="A5138" s="380"/>
      <c r="B5138" s="380"/>
      <c r="C5138" s="380"/>
      <c r="D5138" s="380"/>
      <c r="E5138" s="380"/>
      <c r="F5138" s="380"/>
      <c r="G5138" s="380"/>
      <c r="H5138" s="380"/>
    </row>
    <row r="5139" spans="1:8">
      <c r="A5139" s="380"/>
      <c r="B5139" s="380"/>
      <c r="C5139" s="380"/>
      <c r="D5139" s="380"/>
      <c r="E5139" s="380"/>
      <c r="F5139" s="380"/>
      <c r="G5139" s="380"/>
      <c r="H5139" s="380"/>
    </row>
    <row r="5140" spans="1:8">
      <c r="A5140" s="380"/>
      <c r="B5140" s="380"/>
      <c r="C5140" s="380"/>
      <c r="D5140" s="380"/>
      <c r="E5140" s="380"/>
      <c r="F5140" s="380"/>
      <c r="G5140" s="380"/>
      <c r="H5140" s="380"/>
    </row>
    <row r="5141" spans="1:8">
      <c r="A5141" s="380"/>
      <c r="B5141" s="380"/>
      <c r="C5141" s="380"/>
      <c r="D5141" s="380"/>
      <c r="E5141" s="380"/>
      <c r="F5141" s="380"/>
      <c r="G5141" s="380"/>
      <c r="H5141" s="380"/>
    </row>
    <row r="5142" spans="1:8">
      <c r="A5142" s="380"/>
      <c r="B5142" s="380"/>
      <c r="C5142" s="380"/>
      <c r="D5142" s="380"/>
      <c r="E5142" s="380"/>
      <c r="F5142" s="380"/>
      <c r="G5142" s="380"/>
      <c r="H5142" s="380"/>
    </row>
    <row r="5143" spans="1:8">
      <c r="A5143" s="380"/>
      <c r="B5143" s="380"/>
      <c r="C5143" s="380"/>
      <c r="D5143" s="380"/>
      <c r="E5143" s="380"/>
      <c r="F5143" s="380"/>
      <c r="G5143" s="380"/>
      <c r="H5143" s="380"/>
    </row>
    <row r="5144" spans="1:8">
      <c r="A5144" s="380"/>
      <c r="B5144" s="380"/>
      <c r="C5144" s="380"/>
      <c r="D5144" s="380"/>
      <c r="E5144" s="380"/>
      <c r="F5144" s="380"/>
      <c r="G5144" s="380"/>
      <c r="H5144" s="380"/>
    </row>
    <row r="5145" spans="1:8">
      <c r="A5145" s="380"/>
      <c r="B5145" s="380"/>
      <c r="C5145" s="380"/>
      <c r="D5145" s="380"/>
      <c r="E5145" s="380"/>
      <c r="F5145" s="380"/>
      <c r="G5145" s="380"/>
      <c r="H5145" s="380"/>
    </row>
    <row r="5146" spans="1:8">
      <c r="A5146" s="380"/>
      <c r="B5146" s="380"/>
      <c r="C5146" s="380"/>
      <c r="D5146" s="380"/>
      <c r="E5146" s="380"/>
      <c r="F5146" s="380"/>
      <c r="G5146" s="380"/>
      <c r="H5146" s="380"/>
    </row>
    <row r="5147" spans="1:8">
      <c r="A5147" s="380"/>
      <c r="B5147" s="380"/>
      <c r="C5147" s="380"/>
      <c r="D5147" s="380"/>
      <c r="E5147" s="380"/>
      <c r="F5147" s="380"/>
      <c r="G5147" s="380"/>
      <c r="H5147" s="380"/>
    </row>
    <row r="5148" spans="1:8">
      <c r="A5148" s="380"/>
      <c r="B5148" s="380"/>
      <c r="C5148" s="380"/>
      <c r="D5148" s="380"/>
      <c r="E5148" s="380"/>
      <c r="F5148" s="380"/>
      <c r="G5148" s="380"/>
      <c r="H5148" s="380"/>
    </row>
    <row r="5149" spans="1:8">
      <c r="A5149" s="380"/>
      <c r="B5149" s="380"/>
      <c r="C5149" s="380"/>
      <c r="D5149" s="380"/>
      <c r="E5149" s="380"/>
      <c r="F5149" s="380"/>
      <c r="G5149" s="380"/>
      <c r="H5149" s="380"/>
    </row>
    <row r="5150" spans="1:8">
      <c r="A5150" s="380"/>
      <c r="B5150" s="380"/>
      <c r="C5150" s="380"/>
      <c r="D5150" s="380"/>
      <c r="E5150" s="380"/>
      <c r="F5150" s="380"/>
      <c r="G5150" s="380"/>
      <c r="H5150" s="380"/>
    </row>
    <row r="5151" spans="1:8">
      <c r="A5151" s="380"/>
      <c r="B5151" s="380"/>
      <c r="C5151" s="380"/>
      <c r="D5151" s="380"/>
      <c r="E5151" s="380"/>
      <c r="F5151" s="380"/>
      <c r="G5151" s="380"/>
      <c r="H5151" s="380"/>
    </row>
    <row r="5152" spans="1:8">
      <c r="A5152" s="380"/>
      <c r="B5152" s="380"/>
      <c r="C5152" s="380"/>
      <c r="D5152" s="380"/>
      <c r="E5152" s="380"/>
      <c r="F5152" s="380"/>
      <c r="G5152" s="380"/>
      <c r="H5152" s="380"/>
    </row>
    <row r="5153" spans="1:8">
      <c r="A5153" s="380"/>
      <c r="B5153" s="380"/>
      <c r="C5153" s="380"/>
      <c r="D5153" s="380"/>
      <c r="E5153" s="380"/>
      <c r="F5153" s="380"/>
      <c r="G5153" s="380"/>
      <c r="H5153" s="380"/>
    </row>
    <row r="5154" spans="1:8">
      <c r="A5154" s="380"/>
      <c r="B5154" s="380"/>
      <c r="C5154" s="380"/>
      <c r="D5154" s="380"/>
      <c r="E5154" s="380"/>
      <c r="F5154" s="380"/>
      <c r="G5154" s="380"/>
      <c r="H5154" s="380"/>
    </row>
    <row r="5155" spans="1:8">
      <c r="A5155" s="380"/>
      <c r="B5155" s="380"/>
      <c r="C5155" s="380"/>
      <c r="D5155" s="380"/>
      <c r="E5155" s="380"/>
      <c r="F5155" s="380"/>
      <c r="G5155" s="380"/>
      <c r="H5155" s="380"/>
    </row>
    <row r="5156" spans="1:8">
      <c r="A5156" s="380"/>
      <c r="B5156" s="380"/>
      <c r="C5156" s="380"/>
      <c r="D5156" s="380"/>
      <c r="E5156" s="380"/>
      <c r="F5156" s="380"/>
      <c r="G5156" s="380"/>
      <c r="H5156" s="380"/>
    </row>
    <row r="5157" spans="1:8">
      <c r="A5157" s="380"/>
      <c r="B5157" s="380"/>
      <c r="C5157" s="380"/>
      <c r="D5157" s="380"/>
      <c r="E5157" s="380"/>
      <c r="F5157" s="380"/>
      <c r="G5157" s="380"/>
      <c r="H5157" s="380"/>
    </row>
    <row r="5158" spans="1:8">
      <c r="A5158" s="380"/>
      <c r="B5158" s="380"/>
      <c r="C5158" s="380"/>
      <c r="D5158" s="380"/>
      <c r="E5158" s="380"/>
      <c r="F5158" s="380"/>
      <c r="G5158" s="380"/>
      <c r="H5158" s="380"/>
    </row>
    <row r="5159" spans="1:8">
      <c r="A5159" s="380"/>
      <c r="B5159" s="380"/>
      <c r="C5159" s="380"/>
      <c r="D5159" s="380"/>
      <c r="E5159" s="380"/>
      <c r="F5159" s="380"/>
      <c r="G5159" s="380"/>
      <c r="H5159" s="380"/>
    </row>
    <row r="5160" spans="1:8">
      <c r="A5160" s="380"/>
      <c r="B5160" s="380"/>
      <c r="C5160" s="380"/>
      <c r="D5160" s="380"/>
      <c r="E5160" s="380"/>
      <c r="F5160" s="380"/>
      <c r="G5160" s="380"/>
      <c r="H5160" s="380"/>
    </row>
    <row r="5161" spans="1:8">
      <c r="A5161" s="380"/>
      <c r="B5161" s="380"/>
      <c r="C5161" s="380"/>
      <c r="D5161" s="380"/>
      <c r="E5161" s="380"/>
      <c r="F5161" s="380"/>
      <c r="G5161" s="380"/>
      <c r="H5161" s="380"/>
    </row>
    <row r="5162" spans="1:8">
      <c r="A5162" s="380"/>
      <c r="B5162" s="380"/>
      <c r="C5162" s="380"/>
      <c r="D5162" s="380"/>
      <c r="E5162" s="380"/>
      <c r="F5162" s="380"/>
      <c r="G5162" s="380"/>
      <c r="H5162" s="380"/>
    </row>
    <row r="5163" spans="1:8">
      <c r="A5163" s="380"/>
      <c r="B5163" s="380"/>
      <c r="C5163" s="380"/>
      <c r="D5163" s="380"/>
      <c r="E5163" s="380"/>
      <c r="F5163" s="380"/>
      <c r="G5163" s="380"/>
      <c r="H5163" s="380"/>
    </row>
    <row r="5164" spans="1:8">
      <c r="A5164" s="380"/>
      <c r="B5164" s="380"/>
      <c r="C5164" s="380"/>
      <c r="D5164" s="380"/>
      <c r="E5164" s="380"/>
      <c r="F5164" s="380"/>
      <c r="G5164" s="380"/>
      <c r="H5164" s="380"/>
    </row>
    <row r="5165" spans="1:8">
      <c r="A5165" s="380"/>
      <c r="B5165" s="380"/>
      <c r="C5165" s="380"/>
      <c r="D5165" s="380"/>
      <c r="E5165" s="380"/>
      <c r="F5165" s="380"/>
      <c r="G5165" s="380"/>
      <c r="H5165" s="380"/>
    </row>
    <row r="5166" spans="1:8">
      <c r="A5166" s="380"/>
      <c r="B5166" s="380"/>
      <c r="C5166" s="380"/>
      <c r="D5166" s="380"/>
      <c r="E5166" s="380"/>
      <c r="F5166" s="380"/>
      <c r="G5166" s="380"/>
      <c r="H5166" s="380"/>
    </row>
    <row r="5167" spans="1:8">
      <c r="A5167" s="380"/>
      <c r="B5167" s="380"/>
      <c r="C5167" s="380"/>
      <c r="D5167" s="380"/>
      <c r="E5167" s="380"/>
      <c r="F5167" s="380"/>
      <c r="G5167" s="380"/>
      <c r="H5167" s="380"/>
    </row>
    <row r="5168" spans="1:8">
      <c r="A5168" s="380"/>
      <c r="B5168" s="380"/>
      <c r="C5168" s="380"/>
      <c r="D5168" s="380"/>
      <c r="E5168" s="380"/>
      <c r="F5168" s="380"/>
      <c r="G5168" s="380"/>
      <c r="H5168" s="380"/>
    </row>
    <row r="5169" spans="1:8">
      <c r="A5169" s="380"/>
      <c r="B5169" s="380"/>
      <c r="C5169" s="380"/>
      <c r="D5169" s="380"/>
      <c r="E5169" s="380"/>
      <c r="F5169" s="380"/>
      <c r="G5169" s="380"/>
      <c r="H5169" s="380"/>
    </row>
    <row r="5170" spans="1:8">
      <c r="A5170" s="380"/>
      <c r="B5170" s="380"/>
      <c r="C5170" s="380"/>
      <c r="D5170" s="380"/>
      <c r="E5170" s="380"/>
      <c r="F5170" s="380"/>
      <c r="G5170" s="380"/>
      <c r="H5170" s="380"/>
    </row>
    <row r="5171" spans="1:8">
      <c r="A5171" s="380"/>
      <c r="B5171" s="380"/>
      <c r="C5171" s="380"/>
      <c r="D5171" s="380"/>
      <c r="E5171" s="380"/>
      <c r="F5171" s="380"/>
      <c r="G5171" s="380"/>
      <c r="H5171" s="380"/>
    </row>
    <row r="5172" spans="1:8">
      <c r="A5172" s="380"/>
      <c r="B5172" s="380"/>
      <c r="C5172" s="380"/>
      <c r="D5172" s="380"/>
      <c r="E5172" s="380"/>
      <c r="F5172" s="380"/>
      <c r="G5172" s="380"/>
      <c r="H5172" s="380"/>
    </row>
    <row r="5173" spans="1:8">
      <c r="A5173" s="380"/>
      <c r="B5173" s="380"/>
      <c r="C5173" s="380"/>
      <c r="D5173" s="380"/>
      <c r="E5173" s="380"/>
      <c r="F5173" s="380"/>
      <c r="G5173" s="380"/>
      <c r="H5173" s="380"/>
    </row>
    <row r="5174" spans="1:8">
      <c r="A5174" s="380"/>
      <c r="B5174" s="380"/>
      <c r="C5174" s="380"/>
      <c r="D5174" s="380"/>
      <c r="E5174" s="380"/>
      <c r="F5174" s="380"/>
      <c r="G5174" s="380"/>
      <c r="H5174" s="380"/>
    </row>
    <row r="5175" spans="1:8">
      <c r="A5175" s="380"/>
      <c r="B5175" s="380"/>
      <c r="C5175" s="380"/>
      <c r="D5175" s="380"/>
      <c r="E5175" s="380"/>
      <c r="F5175" s="380"/>
      <c r="G5175" s="380"/>
      <c r="H5175" s="380"/>
    </row>
    <row r="5176" spans="1:8">
      <c r="A5176" s="380"/>
      <c r="B5176" s="380"/>
      <c r="C5176" s="380"/>
      <c r="D5176" s="380"/>
      <c r="E5176" s="380"/>
      <c r="F5176" s="380"/>
      <c r="G5176" s="380"/>
      <c r="H5176" s="380"/>
    </row>
    <row r="5177" spans="1:8">
      <c r="A5177" s="380"/>
      <c r="B5177" s="380"/>
      <c r="C5177" s="380"/>
      <c r="D5177" s="380"/>
      <c r="E5177" s="380"/>
      <c r="F5177" s="380"/>
      <c r="G5177" s="380"/>
      <c r="H5177" s="380"/>
    </row>
    <row r="5178" spans="1:8">
      <c r="A5178" s="380"/>
      <c r="B5178" s="380"/>
      <c r="C5178" s="380"/>
      <c r="D5178" s="380"/>
      <c r="E5178" s="380"/>
      <c r="F5178" s="380"/>
      <c r="G5178" s="380"/>
      <c r="H5178" s="380"/>
    </row>
    <row r="5179" spans="1:8">
      <c r="A5179" s="380"/>
      <c r="B5179" s="380"/>
      <c r="C5179" s="380"/>
      <c r="D5179" s="380"/>
      <c r="E5179" s="380"/>
      <c r="F5179" s="380"/>
      <c r="G5179" s="380"/>
      <c r="H5179" s="380"/>
    </row>
    <row r="5180" spans="1:8">
      <c r="A5180" s="380"/>
      <c r="B5180" s="380"/>
      <c r="C5180" s="380"/>
      <c r="D5180" s="380"/>
      <c r="E5180" s="380"/>
      <c r="F5180" s="380"/>
      <c r="G5180" s="380"/>
      <c r="H5180" s="380"/>
    </row>
    <row r="5181" spans="1:8">
      <c r="A5181" s="380"/>
      <c r="B5181" s="380"/>
      <c r="C5181" s="380"/>
      <c r="D5181" s="380"/>
      <c r="E5181" s="380"/>
      <c r="F5181" s="380"/>
      <c r="G5181" s="380"/>
      <c r="H5181" s="380"/>
    </row>
    <row r="5182" spans="1:8">
      <c r="A5182" s="380"/>
      <c r="B5182" s="380"/>
      <c r="C5182" s="380"/>
      <c r="D5182" s="380"/>
      <c r="E5182" s="380"/>
      <c r="F5182" s="380"/>
      <c r="G5182" s="380"/>
      <c r="H5182" s="380"/>
    </row>
    <row r="5183" spans="1:8">
      <c r="A5183" s="380"/>
      <c r="B5183" s="380"/>
      <c r="C5183" s="380"/>
      <c r="D5183" s="380"/>
      <c r="E5183" s="380"/>
      <c r="F5183" s="380"/>
      <c r="G5183" s="380"/>
      <c r="H5183" s="380"/>
    </row>
    <row r="5184" spans="1:8">
      <c r="A5184" s="380"/>
      <c r="B5184" s="380"/>
      <c r="C5184" s="380"/>
      <c r="D5184" s="380"/>
      <c r="E5184" s="380"/>
      <c r="F5184" s="380"/>
      <c r="G5184" s="380"/>
      <c r="H5184" s="380"/>
    </row>
    <row r="5185" spans="1:8">
      <c r="A5185" s="380"/>
      <c r="B5185" s="380"/>
      <c r="C5185" s="380"/>
      <c r="D5185" s="380"/>
      <c r="E5185" s="380"/>
      <c r="F5185" s="380"/>
      <c r="G5185" s="380"/>
      <c r="H5185" s="380"/>
    </row>
    <row r="5186" spans="1:8">
      <c r="A5186" s="380"/>
      <c r="B5186" s="380"/>
      <c r="C5186" s="380"/>
      <c r="D5186" s="380"/>
      <c r="E5186" s="380"/>
      <c r="F5186" s="380"/>
      <c r="G5186" s="380"/>
      <c r="H5186" s="380"/>
    </row>
    <row r="5187" spans="1:8">
      <c r="A5187" s="380"/>
      <c r="B5187" s="380"/>
      <c r="C5187" s="380"/>
      <c r="D5187" s="380"/>
      <c r="E5187" s="380"/>
      <c r="F5187" s="380"/>
      <c r="G5187" s="380"/>
      <c r="H5187" s="380"/>
    </row>
    <row r="5188" spans="1:8">
      <c r="A5188" s="380"/>
      <c r="B5188" s="380"/>
      <c r="C5188" s="380"/>
      <c r="D5188" s="380"/>
      <c r="E5188" s="380"/>
      <c r="F5188" s="380"/>
      <c r="G5188" s="380"/>
      <c r="H5188" s="380"/>
    </row>
    <row r="5189" spans="1:8">
      <c r="A5189" s="380"/>
      <c r="B5189" s="380"/>
      <c r="C5189" s="380"/>
      <c r="D5189" s="380"/>
      <c r="E5189" s="380"/>
      <c r="F5189" s="380"/>
      <c r="G5189" s="380"/>
      <c r="H5189" s="380"/>
    </row>
    <row r="5190" spans="1:8">
      <c r="A5190" s="380"/>
      <c r="B5190" s="380"/>
      <c r="C5190" s="380"/>
      <c r="D5190" s="380"/>
      <c r="E5190" s="380"/>
      <c r="F5190" s="380"/>
      <c r="G5190" s="380"/>
      <c r="H5190" s="380"/>
    </row>
    <row r="5191" spans="1:8">
      <c r="A5191" s="380"/>
      <c r="B5191" s="380"/>
      <c r="C5191" s="380"/>
      <c r="D5191" s="380"/>
      <c r="E5191" s="380"/>
      <c r="F5191" s="380"/>
      <c r="G5191" s="380"/>
      <c r="H5191" s="380"/>
    </row>
    <row r="5192" spans="1:8">
      <c r="A5192" s="380"/>
      <c r="B5192" s="380"/>
      <c r="C5192" s="380"/>
      <c r="D5192" s="380"/>
      <c r="E5192" s="380"/>
      <c r="F5192" s="380"/>
      <c r="G5192" s="380"/>
      <c r="H5192" s="380"/>
    </row>
    <row r="5193" spans="1:8">
      <c r="A5193" s="380"/>
      <c r="B5193" s="380"/>
      <c r="C5193" s="380"/>
      <c r="D5193" s="380"/>
      <c r="E5193" s="380"/>
      <c r="F5193" s="380"/>
      <c r="G5193" s="380"/>
      <c r="H5193" s="380"/>
    </row>
    <row r="5194" spans="1:8">
      <c r="A5194" s="380"/>
      <c r="B5194" s="380"/>
      <c r="C5194" s="380"/>
      <c r="D5194" s="380"/>
      <c r="E5194" s="380"/>
      <c r="F5194" s="380"/>
      <c r="G5194" s="380"/>
      <c r="H5194" s="380"/>
    </row>
    <row r="5195" spans="1:8">
      <c r="A5195" s="380"/>
      <c r="B5195" s="380"/>
      <c r="C5195" s="380"/>
      <c r="D5195" s="380"/>
      <c r="E5195" s="380"/>
      <c r="F5195" s="380"/>
      <c r="G5195" s="380"/>
      <c r="H5195" s="380"/>
    </row>
    <row r="5196" spans="1:8">
      <c r="A5196" s="380"/>
      <c r="B5196" s="380"/>
      <c r="C5196" s="380"/>
      <c r="D5196" s="380"/>
      <c r="E5196" s="380"/>
      <c r="F5196" s="380"/>
      <c r="G5196" s="380"/>
      <c r="H5196" s="380"/>
    </row>
    <row r="5197" spans="1:8">
      <c r="A5197" s="380"/>
      <c r="B5197" s="380"/>
      <c r="C5197" s="380"/>
      <c r="D5197" s="380"/>
      <c r="E5197" s="380"/>
      <c r="F5197" s="380"/>
      <c r="G5197" s="380"/>
      <c r="H5197" s="380"/>
    </row>
    <row r="5198" spans="1:8">
      <c r="A5198" s="380"/>
      <c r="B5198" s="380"/>
      <c r="C5198" s="380"/>
      <c r="D5198" s="380"/>
      <c r="E5198" s="380"/>
      <c r="F5198" s="380"/>
      <c r="G5198" s="380"/>
      <c r="H5198" s="380"/>
    </row>
    <row r="5199" spans="1:8">
      <c r="A5199" s="380"/>
      <c r="B5199" s="380"/>
      <c r="C5199" s="380"/>
      <c r="D5199" s="380"/>
      <c r="E5199" s="380"/>
      <c r="F5199" s="380"/>
      <c r="G5199" s="380"/>
      <c r="H5199" s="380"/>
    </row>
    <row r="5200" spans="1:8">
      <c r="A5200" s="380"/>
      <c r="B5200" s="380"/>
      <c r="C5200" s="380"/>
      <c r="D5200" s="380"/>
      <c r="E5200" s="380"/>
      <c r="F5200" s="380"/>
      <c r="G5200" s="380"/>
      <c r="H5200" s="380"/>
    </row>
    <row r="5201" spans="1:8">
      <c r="A5201" s="380"/>
      <c r="B5201" s="380"/>
      <c r="C5201" s="380"/>
      <c r="D5201" s="380"/>
      <c r="E5201" s="380"/>
      <c r="F5201" s="380"/>
      <c r="G5201" s="380"/>
      <c r="H5201" s="380"/>
    </row>
    <row r="5202" spans="1:8">
      <c r="A5202" s="380"/>
      <c r="B5202" s="380"/>
      <c r="C5202" s="380"/>
      <c r="D5202" s="380"/>
      <c r="E5202" s="380"/>
      <c r="F5202" s="380"/>
      <c r="G5202" s="380"/>
      <c r="H5202" s="380"/>
    </row>
    <row r="5203" spans="1:8">
      <c r="A5203" s="380"/>
      <c r="B5203" s="380"/>
      <c r="C5203" s="380"/>
      <c r="D5203" s="380"/>
      <c r="E5203" s="380"/>
      <c r="F5203" s="380"/>
      <c r="G5203" s="380"/>
      <c r="H5203" s="380"/>
    </row>
    <row r="5204" spans="1:8">
      <c r="A5204" s="380"/>
      <c r="B5204" s="380"/>
      <c r="C5204" s="380"/>
      <c r="D5204" s="380"/>
      <c r="E5204" s="380"/>
      <c r="F5204" s="380"/>
      <c r="G5204" s="380"/>
      <c r="H5204" s="380"/>
    </row>
    <row r="5205" spans="1:8">
      <c r="A5205" s="380"/>
      <c r="B5205" s="380"/>
      <c r="C5205" s="380"/>
      <c r="D5205" s="380"/>
      <c r="E5205" s="380"/>
      <c r="F5205" s="380"/>
      <c r="G5205" s="380"/>
      <c r="H5205" s="380"/>
    </row>
    <row r="5206" spans="1:8">
      <c r="A5206" s="380"/>
      <c r="B5206" s="380"/>
      <c r="C5206" s="380"/>
      <c r="D5206" s="380"/>
      <c r="E5206" s="380"/>
      <c r="F5206" s="380"/>
      <c r="G5206" s="380"/>
      <c r="H5206" s="380"/>
    </row>
    <row r="5207" spans="1:8">
      <c r="A5207" s="380"/>
      <c r="B5207" s="380"/>
      <c r="C5207" s="380"/>
      <c r="D5207" s="380"/>
      <c r="E5207" s="380"/>
      <c r="F5207" s="380"/>
      <c r="G5207" s="380"/>
      <c r="H5207" s="380"/>
    </row>
    <row r="5208" spans="1:8">
      <c r="A5208" s="380"/>
      <c r="B5208" s="380"/>
      <c r="C5208" s="380"/>
      <c r="D5208" s="380"/>
      <c r="E5208" s="380"/>
      <c r="F5208" s="380"/>
      <c r="G5208" s="380"/>
      <c r="H5208" s="380"/>
    </row>
    <row r="5209" spans="1:8">
      <c r="A5209" s="380"/>
      <c r="B5209" s="380"/>
      <c r="C5209" s="380"/>
      <c r="D5209" s="380"/>
      <c r="E5209" s="380"/>
      <c r="F5209" s="380"/>
      <c r="G5209" s="380"/>
      <c r="H5209" s="380"/>
    </row>
    <row r="5210" spans="1:8">
      <c r="A5210" s="380"/>
      <c r="B5210" s="380"/>
      <c r="C5210" s="380"/>
      <c r="D5210" s="380"/>
      <c r="E5210" s="380"/>
      <c r="F5210" s="380"/>
      <c r="G5210" s="380"/>
      <c r="H5210" s="380"/>
    </row>
    <row r="5211" spans="1:8">
      <c r="A5211" s="380"/>
      <c r="B5211" s="380"/>
      <c r="C5211" s="380"/>
      <c r="D5211" s="380"/>
      <c r="E5211" s="380"/>
      <c r="F5211" s="380"/>
      <c r="G5211" s="380"/>
      <c r="H5211" s="380"/>
    </row>
    <row r="5212" spans="1:8">
      <c r="A5212" s="380"/>
      <c r="B5212" s="380"/>
      <c r="C5212" s="380"/>
      <c r="D5212" s="380"/>
      <c r="E5212" s="380"/>
      <c r="F5212" s="380"/>
      <c r="G5212" s="380"/>
      <c r="H5212" s="380"/>
    </row>
    <row r="5213" spans="1:8">
      <c r="A5213" s="380"/>
      <c r="B5213" s="380"/>
      <c r="C5213" s="380"/>
      <c r="D5213" s="380"/>
      <c r="E5213" s="380"/>
      <c r="F5213" s="380"/>
      <c r="G5213" s="380"/>
      <c r="H5213" s="380"/>
    </row>
    <row r="5214" spans="1:8">
      <c r="A5214" s="380"/>
      <c r="B5214" s="380"/>
      <c r="C5214" s="380"/>
      <c r="D5214" s="380"/>
      <c r="E5214" s="380"/>
      <c r="F5214" s="380"/>
      <c r="G5214" s="380"/>
      <c r="H5214" s="380"/>
    </row>
    <row r="5215" spans="1:8">
      <c r="A5215" s="380"/>
      <c r="B5215" s="380"/>
      <c r="C5215" s="380"/>
      <c r="D5215" s="380"/>
      <c r="E5215" s="380"/>
      <c r="F5215" s="380"/>
      <c r="G5215" s="380"/>
      <c r="H5215" s="380"/>
    </row>
    <row r="5216" spans="1:8">
      <c r="A5216" s="380"/>
      <c r="B5216" s="380"/>
      <c r="C5216" s="380"/>
      <c r="D5216" s="380"/>
      <c r="E5216" s="380"/>
      <c r="F5216" s="380"/>
      <c r="G5216" s="380"/>
      <c r="H5216" s="380"/>
    </row>
    <row r="5217" spans="1:8">
      <c r="A5217" s="380"/>
      <c r="B5217" s="380"/>
      <c r="C5217" s="380"/>
      <c r="D5217" s="380"/>
      <c r="E5217" s="380"/>
      <c r="F5217" s="380"/>
      <c r="G5217" s="380"/>
      <c r="H5217" s="380"/>
    </row>
    <row r="5218" spans="1:8">
      <c r="A5218" s="380"/>
      <c r="B5218" s="380"/>
      <c r="C5218" s="380"/>
      <c r="D5218" s="380"/>
      <c r="E5218" s="380"/>
      <c r="F5218" s="380"/>
      <c r="G5218" s="380"/>
      <c r="H5218" s="380"/>
    </row>
    <row r="5219" spans="1:8">
      <c r="A5219" s="380"/>
      <c r="B5219" s="380"/>
      <c r="C5219" s="380"/>
      <c r="D5219" s="380"/>
      <c r="E5219" s="380"/>
      <c r="F5219" s="380"/>
      <c r="G5219" s="380"/>
      <c r="H5219" s="380"/>
    </row>
    <row r="5220" spans="1:8">
      <c r="A5220" s="380"/>
      <c r="B5220" s="380"/>
      <c r="C5220" s="380"/>
      <c r="D5220" s="380"/>
      <c r="E5220" s="380"/>
      <c r="F5220" s="380"/>
      <c r="G5220" s="380"/>
      <c r="H5220" s="380"/>
    </row>
    <row r="5221" spans="1:8">
      <c r="A5221" s="380"/>
      <c r="B5221" s="380"/>
      <c r="C5221" s="380"/>
      <c r="D5221" s="380"/>
      <c r="E5221" s="380"/>
      <c r="F5221" s="380"/>
      <c r="G5221" s="380"/>
      <c r="H5221" s="380"/>
    </row>
    <row r="5222" spans="1:8">
      <c r="A5222" s="380"/>
      <c r="B5222" s="380"/>
      <c r="C5222" s="380"/>
      <c r="D5222" s="380"/>
      <c r="E5222" s="380"/>
      <c r="F5222" s="380"/>
      <c r="G5222" s="380"/>
      <c r="H5222" s="380"/>
    </row>
    <row r="5223" spans="1:8">
      <c r="A5223" s="380"/>
      <c r="B5223" s="380"/>
      <c r="C5223" s="380"/>
      <c r="D5223" s="380"/>
      <c r="E5223" s="380"/>
      <c r="F5223" s="380"/>
      <c r="G5223" s="380"/>
      <c r="H5223" s="380"/>
    </row>
    <row r="5224" spans="1:8">
      <c r="A5224" s="380"/>
      <c r="B5224" s="380"/>
      <c r="C5224" s="380"/>
      <c r="D5224" s="380"/>
      <c r="E5224" s="380"/>
      <c r="F5224" s="380"/>
      <c r="G5224" s="380"/>
      <c r="H5224" s="380"/>
    </row>
    <row r="5225" spans="1:8">
      <c r="A5225" s="380"/>
      <c r="B5225" s="380"/>
      <c r="C5225" s="380"/>
      <c r="D5225" s="380"/>
      <c r="E5225" s="380"/>
      <c r="F5225" s="380"/>
      <c r="G5225" s="380"/>
      <c r="H5225" s="380"/>
    </row>
    <row r="5226" spans="1:8">
      <c r="A5226" s="380"/>
      <c r="B5226" s="380"/>
      <c r="C5226" s="380"/>
      <c r="D5226" s="380"/>
      <c r="E5226" s="380"/>
      <c r="F5226" s="380"/>
      <c r="G5226" s="380"/>
      <c r="H5226" s="380"/>
    </row>
    <row r="5227" spans="1:8">
      <c r="A5227" s="380"/>
      <c r="B5227" s="380"/>
      <c r="C5227" s="380"/>
      <c r="D5227" s="380"/>
      <c r="E5227" s="380"/>
      <c r="F5227" s="380"/>
      <c r="G5227" s="380"/>
      <c r="H5227" s="380"/>
    </row>
    <row r="5228" spans="1:8">
      <c r="A5228" s="380"/>
      <c r="B5228" s="380"/>
      <c r="C5228" s="380"/>
      <c r="D5228" s="380"/>
      <c r="E5228" s="380"/>
      <c r="F5228" s="380"/>
      <c r="G5228" s="380"/>
      <c r="H5228" s="380"/>
    </row>
    <row r="5229" spans="1:8">
      <c r="A5229" s="380"/>
      <c r="B5229" s="380"/>
      <c r="C5229" s="380"/>
      <c r="D5229" s="380"/>
      <c r="E5229" s="380"/>
      <c r="F5229" s="380"/>
      <c r="G5229" s="380"/>
      <c r="H5229" s="380"/>
    </row>
    <row r="5230" spans="1:8">
      <c r="A5230" s="380"/>
      <c r="B5230" s="380"/>
      <c r="C5230" s="380"/>
      <c r="D5230" s="380"/>
      <c r="E5230" s="380"/>
      <c r="F5230" s="380"/>
      <c r="G5230" s="380"/>
      <c r="H5230" s="380"/>
    </row>
    <row r="5231" spans="1:8">
      <c r="A5231" s="380"/>
      <c r="B5231" s="380"/>
      <c r="C5231" s="380"/>
      <c r="D5231" s="380"/>
      <c r="E5231" s="380"/>
      <c r="F5231" s="380"/>
      <c r="G5231" s="380"/>
      <c r="H5231" s="380"/>
    </row>
    <row r="5232" spans="1:8">
      <c r="A5232" s="380"/>
      <c r="B5232" s="380"/>
      <c r="C5232" s="380"/>
      <c r="D5232" s="380"/>
      <c r="E5232" s="380"/>
      <c r="F5232" s="380"/>
      <c r="G5232" s="380"/>
      <c r="H5232" s="380"/>
    </row>
    <row r="5233" spans="1:8">
      <c r="A5233" s="380"/>
      <c r="B5233" s="380"/>
      <c r="C5233" s="380"/>
      <c r="D5233" s="380"/>
      <c r="E5233" s="380"/>
      <c r="F5233" s="380"/>
      <c r="G5233" s="380"/>
      <c r="H5233" s="380"/>
    </row>
    <row r="5234" spans="1:8">
      <c r="A5234" s="380"/>
      <c r="B5234" s="380"/>
      <c r="C5234" s="380"/>
      <c r="D5234" s="380"/>
      <c r="E5234" s="380"/>
      <c r="F5234" s="380"/>
      <c r="G5234" s="380"/>
      <c r="H5234" s="380"/>
    </row>
    <row r="5235" spans="1:8">
      <c r="A5235" s="380"/>
      <c r="B5235" s="380"/>
      <c r="C5235" s="380"/>
      <c r="D5235" s="380"/>
      <c r="E5235" s="380"/>
      <c r="F5235" s="380"/>
      <c r="G5235" s="380"/>
      <c r="H5235" s="380"/>
    </row>
    <row r="5236" spans="1:8">
      <c r="A5236" s="380"/>
      <c r="B5236" s="380"/>
      <c r="C5236" s="380"/>
      <c r="D5236" s="380"/>
      <c r="E5236" s="380"/>
      <c r="F5236" s="380"/>
      <c r="G5236" s="380"/>
      <c r="H5236" s="380"/>
    </row>
    <row r="5237" spans="1:8">
      <c r="A5237" s="380"/>
      <c r="B5237" s="380"/>
      <c r="C5237" s="380"/>
      <c r="D5237" s="380"/>
      <c r="E5237" s="380"/>
      <c r="F5237" s="380"/>
      <c r="G5237" s="380"/>
      <c r="H5237" s="380"/>
    </row>
    <row r="5238" spans="1:8">
      <c r="A5238" s="380"/>
      <c r="B5238" s="380"/>
      <c r="C5238" s="380"/>
      <c r="D5238" s="380"/>
      <c r="E5238" s="380"/>
      <c r="F5238" s="380"/>
      <c r="G5238" s="380"/>
      <c r="H5238" s="380"/>
    </row>
    <row r="5239" spans="1:8">
      <c r="A5239" s="380"/>
      <c r="B5239" s="380"/>
      <c r="C5239" s="380"/>
      <c r="D5239" s="380"/>
      <c r="E5239" s="380"/>
      <c r="F5239" s="380"/>
      <c r="G5239" s="380"/>
      <c r="H5239" s="380"/>
    </row>
    <row r="5240" spans="1:8">
      <c r="A5240" s="380"/>
      <c r="B5240" s="380"/>
      <c r="C5240" s="380"/>
      <c r="D5240" s="380"/>
      <c r="E5240" s="380"/>
      <c r="F5240" s="380"/>
      <c r="G5240" s="380"/>
      <c r="H5240" s="380"/>
    </row>
    <row r="5241" spans="1:8">
      <c r="A5241" s="380"/>
      <c r="B5241" s="380"/>
      <c r="C5241" s="380"/>
      <c r="D5241" s="380"/>
      <c r="E5241" s="380"/>
      <c r="F5241" s="380"/>
      <c r="G5241" s="380"/>
      <c r="H5241" s="380"/>
    </row>
    <row r="5242" spans="1:8">
      <c r="A5242" s="380"/>
      <c r="B5242" s="380"/>
      <c r="C5242" s="380"/>
      <c r="D5242" s="380"/>
      <c r="E5242" s="380"/>
      <c r="F5242" s="380"/>
      <c r="G5242" s="380"/>
      <c r="H5242" s="380"/>
    </row>
    <row r="5243" spans="1:8">
      <c r="A5243" s="380"/>
      <c r="B5243" s="380"/>
      <c r="C5243" s="380"/>
      <c r="D5243" s="380"/>
      <c r="E5243" s="380"/>
      <c r="F5243" s="380"/>
      <c r="G5243" s="380"/>
      <c r="H5243" s="380"/>
    </row>
    <row r="5244" spans="1:8">
      <c r="A5244" s="380"/>
      <c r="B5244" s="380"/>
      <c r="C5244" s="380"/>
      <c r="D5244" s="380"/>
      <c r="E5244" s="380"/>
      <c r="F5244" s="380"/>
      <c r="G5244" s="380"/>
      <c r="H5244" s="380"/>
    </row>
    <row r="5245" spans="1:8">
      <c r="A5245" s="380"/>
      <c r="B5245" s="380"/>
      <c r="C5245" s="380"/>
      <c r="D5245" s="380"/>
      <c r="E5245" s="380"/>
      <c r="F5245" s="380"/>
      <c r="G5245" s="380"/>
      <c r="H5245" s="380"/>
    </row>
    <row r="5246" spans="1:8">
      <c r="A5246" s="380"/>
      <c r="B5246" s="380"/>
      <c r="C5246" s="380"/>
      <c r="D5246" s="380"/>
      <c r="E5246" s="380"/>
      <c r="F5246" s="380"/>
      <c r="G5246" s="380"/>
      <c r="H5246" s="380"/>
    </row>
    <row r="5247" spans="1:8">
      <c r="A5247" s="380"/>
      <c r="B5247" s="380"/>
      <c r="C5247" s="380"/>
      <c r="D5247" s="380"/>
      <c r="E5247" s="380"/>
      <c r="F5247" s="380"/>
      <c r="G5247" s="380"/>
      <c r="H5247" s="380"/>
    </row>
    <row r="5248" spans="1:8">
      <c r="A5248" s="380"/>
      <c r="B5248" s="380"/>
      <c r="C5248" s="380"/>
      <c r="D5248" s="380"/>
      <c r="E5248" s="380"/>
      <c r="F5248" s="380"/>
      <c r="G5248" s="380"/>
      <c r="H5248" s="380"/>
    </row>
    <row r="5249" spans="1:8">
      <c r="A5249" s="380"/>
      <c r="B5249" s="380"/>
      <c r="C5249" s="380"/>
      <c r="D5249" s="380"/>
      <c r="E5249" s="380"/>
      <c r="F5249" s="380"/>
      <c r="G5249" s="380"/>
      <c r="H5249" s="380"/>
    </row>
    <row r="5250" spans="1:8">
      <c r="A5250" s="380"/>
      <c r="B5250" s="380"/>
      <c r="C5250" s="380"/>
      <c r="D5250" s="380"/>
      <c r="E5250" s="380"/>
      <c r="F5250" s="380"/>
      <c r="G5250" s="380"/>
      <c r="H5250" s="380"/>
    </row>
    <row r="5251" spans="1:8">
      <c r="A5251" s="380"/>
      <c r="B5251" s="380"/>
      <c r="C5251" s="380"/>
      <c r="D5251" s="380"/>
      <c r="E5251" s="380"/>
      <c r="F5251" s="380"/>
      <c r="G5251" s="380"/>
      <c r="H5251" s="380"/>
    </row>
    <row r="5252" spans="1:8">
      <c r="A5252" s="380"/>
      <c r="B5252" s="380"/>
      <c r="C5252" s="380"/>
      <c r="D5252" s="380"/>
      <c r="E5252" s="380"/>
      <c r="F5252" s="380"/>
      <c r="G5252" s="380"/>
      <c r="H5252" s="380"/>
    </row>
    <row r="5253" spans="1:8">
      <c r="A5253" s="380"/>
      <c r="B5253" s="380"/>
      <c r="C5253" s="380"/>
      <c r="D5253" s="380"/>
      <c r="E5253" s="380"/>
      <c r="F5253" s="380"/>
      <c r="G5253" s="380"/>
      <c r="H5253" s="380"/>
    </row>
    <row r="5254" spans="1:8">
      <c r="A5254" s="380"/>
      <c r="B5254" s="380"/>
      <c r="C5254" s="380"/>
      <c r="D5254" s="380"/>
      <c r="E5254" s="380"/>
      <c r="F5254" s="380"/>
      <c r="G5254" s="380"/>
      <c r="H5254" s="380"/>
    </row>
    <row r="5255" spans="1:8">
      <c r="A5255" s="380"/>
      <c r="B5255" s="380"/>
      <c r="C5255" s="380"/>
      <c r="D5255" s="380"/>
      <c r="E5255" s="380"/>
      <c r="F5255" s="380"/>
      <c r="G5255" s="380"/>
      <c r="H5255" s="380"/>
    </row>
    <row r="5256" spans="1:8">
      <c r="A5256" s="380"/>
      <c r="B5256" s="380"/>
      <c r="C5256" s="380"/>
      <c r="D5256" s="380"/>
      <c r="E5256" s="380"/>
      <c r="F5256" s="380"/>
      <c r="G5256" s="380"/>
      <c r="H5256" s="380"/>
    </row>
    <row r="5257" spans="1:8">
      <c r="A5257" s="380"/>
      <c r="B5257" s="380"/>
      <c r="C5257" s="380"/>
      <c r="D5257" s="380"/>
      <c r="E5257" s="380"/>
      <c r="F5257" s="380"/>
      <c r="G5257" s="380"/>
      <c r="H5257" s="380"/>
    </row>
    <row r="5258" spans="1:8">
      <c r="A5258" s="380"/>
      <c r="B5258" s="380"/>
      <c r="C5258" s="380"/>
      <c r="D5258" s="380"/>
      <c r="E5258" s="380"/>
      <c r="F5258" s="380"/>
      <c r="G5258" s="380"/>
      <c r="H5258" s="380"/>
    </row>
    <row r="5259" spans="1:8">
      <c r="A5259" s="380"/>
      <c r="B5259" s="380"/>
      <c r="C5259" s="380"/>
      <c r="D5259" s="380"/>
      <c r="E5259" s="380"/>
      <c r="F5259" s="380"/>
      <c r="G5259" s="380"/>
      <c r="H5259" s="380"/>
    </row>
    <row r="5260" spans="1:8">
      <c r="A5260" s="380"/>
      <c r="B5260" s="380"/>
      <c r="C5260" s="380"/>
      <c r="D5260" s="380"/>
      <c r="E5260" s="380"/>
      <c r="F5260" s="380"/>
      <c r="G5260" s="380"/>
      <c r="H5260" s="380"/>
    </row>
    <row r="5261" spans="1:8">
      <c r="A5261" s="380"/>
      <c r="B5261" s="380"/>
      <c r="C5261" s="380"/>
      <c r="D5261" s="380"/>
      <c r="E5261" s="380"/>
      <c r="F5261" s="380"/>
      <c r="G5261" s="380"/>
      <c r="H5261" s="380"/>
    </row>
    <row r="5262" spans="1:8">
      <c r="A5262" s="380"/>
      <c r="B5262" s="380"/>
      <c r="C5262" s="380"/>
      <c r="D5262" s="380"/>
      <c r="E5262" s="380"/>
      <c r="F5262" s="380"/>
      <c r="G5262" s="380"/>
      <c r="H5262" s="380"/>
    </row>
    <row r="5263" spans="1:8">
      <c r="A5263" s="380"/>
      <c r="B5263" s="380"/>
      <c r="C5263" s="380"/>
      <c r="D5263" s="380"/>
      <c r="E5263" s="380"/>
      <c r="F5263" s="380"/>
      <c r="G5263" s="380"/>
      <c r="H5263" s="380"/>
    </row>
    <row r="5264" spans="1:8">
      <c r="A5264" s="380"/>
      <c r="B5264" s="380"/>
      <c r="C5264" s="380"/>
      <c r="D5264" s="380"/>
      <c r="E5264" s="380"/>
      <c r="F5264" s="380"/>
      <c r="G5264" s="380"/>
      <c r="H5264" s="380"/>
    </row>
    <row r="5265" spans="1:8">
      <c r="A5265" s="380"/>
      <c r="B5265" s="380"/>
      <c r="C5265" s="380"/>
      <c r="D5265" s="380"/>
      <c r="E5265" s="380"/>
      <c r="F5265" s="380"/>
      <c r="G5265" s="380"/>
      <c r="H5265" s="380"/>
    </row>
    <row r="5266" spans="1:8">
      <c r="A5266" s="380"/>
      <c r="B5266" s="380"/>
      <c r="C5266" s="380"/>
      <c r="D5266" s="380"/>
      <c r="E5266" s="380"/>
      <c r="F5266" s="380"/>
      <c r="G5266" s="380"/>
      <c r="H5266" s="380"/>
    </row>
    <row r="5267" spans="1:8">
      <c r="A5267" s="380"/>
      <c r="B5267" s="380"/>
      <c r="C5267" s="380"/>
      <c r="D5267" s="380"/>
      <c r="E5267" s="380"/>
      <c r="F5267" s="380"/>
      <c r="G5267" s="380"/>
      <c r="H5267" s="380"/>
    </row>
    <row r="5268" spans="1:8">
      <c r="A5268" s="380"/>
      <c r="B5268" s="380"/>
      <c r="C5268" s="380"/>
      <c r="D5268" s="380"/>
      <c r="E5268" s="380"/>
      <c r="F5268" s="380"/>
      <c r="G5268" s="380"/>
      <c r="H5268" s="380"/>
    </row>
    <row r="5269" spans="1:8">
      <c r="A5269" s="380"/>
      <c r="B5269" s="380"/>
      <c r="C5269" s="380"/>
      <c r="D5269" s="380"/>
      <c r="E5269" s="380"/>
      <c r="F5269" s="380"/>
      <c r="G5269" s="380"/>
      <c r="H5269" s="380"/>
    </row>
    <row r="5270" spans="1:8">
      <c r="A5270" s="380"/>
      <c r="B5270" s="380"/>
      <c r="C5270" s="380"/>
      <c r="D5270" s="380"/>
      <c r="E5270" s="380"/>
      <c r="F5270" s="380"/>
      <c r="G5270" s="380"/>
      <c r="H5270" s="380"/>
    </row>
    <row r="5271" spans="1:8">
      <c r="A5271" s="380"/>
      <c r="B5271" s="380"/>
      <c r="C5271" s="380"/>
      <c r="D5271" s="380"/>
      <c r="E5271" s="380"/>
      <c r="F5271" s="380"/>
      <c r="G5271" s="380"/>
      <c r="H5271" s="380"/>
    </row>
    <row r="5272" spans="1:8">
      <c r="A5272" s="380"/>
      <c r="B5272" s="380"/>
      <c r="C5272" s="380"/>
      <c r="D5272" s="380"/>
      <c r="E5272" s="380"/>
      <c r="F5272" s="380"/>
      <c r="G5272" s="380"/>
      <c r="H5272" s="380"/>
    </row>
    <row r="5273" spans="1:8">
      <c r="A5273" s="380"/>
      <c r="B5273" s="380"/>
      <c r="C5273" s="380"/>
      <c r="D5273" s="380"/>
      <c r="E5273" s="380"/>
      <c r="F5273" s="380"/>
      <c r="G5273" s="380"/>
      <c r="H5273" s="380"/>
    </row>
    <row r="5274" spans="1:8">
      <c r="A5274" s="380"/>
      <c r="B5274" s="380"/>
      <c r="C5274" s="380"/>
      <c r="D5274" s="380"/>
      <c r="E5274" s="380"/>
      <c r="F5274" s="380"/>
      <c r="G5274" s="380"/>
      <c r="H5274" s="380"/>
    </row>
    <row r="5275" spans="1:8">
      <c r="A5275" s="380"/>
      <c r="B5275" s="380"/>
      <c r="C5275" s="380"/>
      <c r="D5275" s="380"/>
      <c r="E5275" s="380"/>
      <c r="F5275" s="380"/>
      <c r="G5275" s="380"/>
      <c r="H5275" s="380"/>
    </row>
    <row r="5276" spans="1:8">
      <c r="A5276" s="380"/>
      <c r="B5276" s="380"/>
      <c r="C5276" s="380"/>
      <c r="D5276" s="380"/>
      <c r="E5276" s="380"/>
      <c r="F5276" s="380"/>
      <c r="G5276" s="380"/>
      <c r="H5276" s="380"/>
    </row>
    <row r="5277" spans="1:8">
      <c r="A5277" s="380"/>
      <c r="B5277" s="380"/>
      <c r="C5277" s="380"/>
      <c r="D5277" s="380"/>
      <c r="E5277" s="380"/>
      <c r="F5277" s="380"/>
      <c r="G5277" s="380"/>
      <c r="H5277" s="380"/>
    </row>
    <row r="5278" spans="1:8">
      <c r="A5278" s="380"/>
      <c r="B5278" s="380"/>
      <c r="C5278" s="380"/>
      <c r="D5278" s="380"/>
      <c r="E5278" s="380"/>
      <c r="F5278" s="380"/>
      <c r="G5278" s="380"/>
      <c r="H5278" s="380"/>
    </row>
    <row r="5279" spans="1:8">
      <c r="A5279" s="380"/>
      <c r="B5279" s="380"/>
      <c r="C5279" s="380"/>
      <c r="D5279" s="380"/>
      <c r="E5279" s="380"/>
      <c r="F5279" s="380"/>
      <c r="G5279" s="380"/>
      <c r="H5279" s="380"/>
    </row>
    <row r="5280" spans="1:8">
      <c r="A5280" s="380"/>
      <c r="B5280" s="380"/>
      <c r="C5280" s="380"/>
      <c r="D5280" s="380"/>
      <c r="E5280" s="380"/>
      <c r="F5280" s="380"/>
      <c r="G5280" s="380"/>
      <c r="H5280" s="380"/>
    </row>
    <row r="5281" spans="1:8">
      <c r="A5281" s="380"/>
      <c r="B5281" s="380"/>
      <c r="C5281" s="380"/>
      <c r="D5281" s="380"/>
      <c r="E5281" s="380"/>
      <c r="F5281" s="380"/>
      <c r="G5281" s="380"/>
      <c r="H5281" s="380"/>
    </row>
    <row r="5282" spans="1:8">
      <c r="A5282" s="380"/>
      <c r="B5282" s="380"/>
      <c r="C5282" s="380"/>
      <c r="D5282" s="380"/>
      <c r="E5282" s="380"/>
      <c r="F5282" s="380"/>
      <c r="G5282" s="380"/>
      <c r="H5282" s="380"/>
    </row>
    <row r="5283" spans="1:8">
      <c r="A5283" s="380"/>
      <c r="B5283" s="380"/>
      <c r="C5283" s="380"/>
      <c r="D5283" s="380"/>
      <c r="E5283" s="380"/>
      <c r="F5283" s="380"/>
      <c r="G5283" s="380"/>
      <c r="H5283" s="380"/>
    </row>
    <row r="5284" spans="1:8">
      <c r="A5284" s="380"/>
      <c r="B5284" s="380"/>
      <c r="C5284" s="380"/>
      <c r="D5284" s="380"/>
      <c r="E5284" s="380"/>
      <c r="F5284" s="380"/>
      <c r="G5284" s="380"/>
      <c r="H5284" s="380"/>
    </row>
    <row r="5285" spans="1:8">
      <c r="A5285" s="380"/>
      <c r="B5285" s="380"/>
      <c r="C5285" s="380"/>
      <c r="D5285" s="380"/>
      <c r="E5285" s="380"/>
      <c r="F5285" s="380"/>
      <c r="G5285" s="380"/>
      <c r="H5285" s="380"/>
    </row>
    <row r="5286" spans="1:8">
      <c r="A5286" s="380"/>
      <c r="B5286" s="380"/>
      <c r="C5286" s="380"/>
      <c r="D5286" s="380"/>
      <c r="E5286" s="380"/>
      <c r="F5286" s="380"/>
      <c r="G5286" s="380"/>
      <c r="H5286" s="380"/>
    </row>
    <row r="5287" spans="1:8">
      <c r="A5287" s="380"/>
      <c r="B5287" s="380"/>
      <c r="C5287" s="380"/>
      <c r="D5287" s="380"/>
      <c r="E5287" s="380"/>
      <c r="F5287" s="380"/>
      <c r="G5287" s="380"/>
      <c r="H5287" s="380"/>
    </row>
    <row r="5288" spans="1:8">
      <c r="A5288" s="380"/>
      <c r="B5288" s="380"/>
      <c r="C5288" s="380"/>
      <c r="D5288" s="380"/>
      <c r="E5288" s="380"/>
      <c r="F5288" s="380"/>
      <c r="G5288" s="380"/>
      <c r="H5288" s="380"/>
    </row>
    <row r="5289" spans="1:8">
      <c r="A5289" s="380"/>
      <c r="B5289" s="380"/>
      <c r="C5289" s="380"/>
      <c r="D5289" s="380"/>
      <c r="E5289" s="380"/>
      <c r="F5289" s="380"/>
      <c r="G5289" s="380"/>
      <c r="H5289" s="380"/>
    </row>
    <row r="5290" spans="1:8">
      <c r="A5290" s="380"/>
      <c r="B5290" s="380"/>
      <c r="C5290" s="380"/>
      <c r="D5290" s="380"/>
      <c r="E5290" s="380"/>
      <c r="F5290" s="380"/>
      <c r="G5290" s="380"/>
      <c r="H5290" s="380"/>
    </row>
    <row r="5291" spans="1:8">
      <c r="A5291" s="380"/>
      <c r="B5291" s="380"/>
      <c r="C5291" s="380"/>
      <c r="D5291" s="380"/>
      <c r="E5291" s="380"/>
      <c r="F5291" s="380"/>
      <c r="G5291" s="380"/>
      <c r="H5291" s="380"/>
    </row>
    <row r="5292" spans="1:8">
      <c r="A5292" s="380"/>
      <c r="B5292" s="380"/>
      <c r="C5292" s="380"/>
      <c r="D5292" s="380"/>
      <c r="E5292" s="380"/>
      <c r="F5292" s="380"/>
      <c r="G5292" s="380"/>
      <c r="H5292" s="380"/>
    </row>
    <row r="5293" spans="1:8">
      <c r="A5293" s="380"/>
      <c r="B5293" s="380"/>
      <c r="C5293" s="380"/>
      <c r="D5293" s="380"/>
      <c r="E5293" s="380"/>
      <c r="F5293" s="380"/>
      <c r="G5293" s="380"/>
      <c r="H5293" s="380"/>
    </row>
    <row r="5294" spans="1:8">
      <c r="A5294" s="380"/>
      <c r="B5294" s="380"/>
      <c r="C5294" s="380"/>
      <c r="D5294" s="380"/>
      <c r="E5294" s="380"/>
      <c r="F5294" s="380"/>
      <c r="G5294" s="380"/>
      <c r="H5294" s="380"/>
    </row>
    <row r="5295" spans="1:8">
      <c r="A5295" s="380"/>
      <c r="B5295" s="380"/>
      <c r="C5295" s="380"/>
      <c r="D5295" s="380"/>
      <c r="E5295" s="380"/>
      <c r="F5295" s="380"/>
      <c r="G5295" s="380"/>
      <c r="H5295" s="380"/>
    </row>
    <row r="5296" spans="1:8">
      <c r="A5296" s="380"/>
      <c r="B5296" s="380"/>
      <c r="C5296" s="380"/>
      <c r="D5296" s="380"/>
      <c r="E5296" s="380"/>
      <c r="F5296" s="380"/>
      <c r="G5296" s="380"/>
      <c r="H5296" s="380"/>
    </row>
    <row r="5297" spans="1:8">
      <c r="A5297" s="380"/>
      <c r="B5297" s="380"/>
      <c r="C5297" s="380"/>
      <c r="D5297" s="380"/>
      <c r="E5297" s="380"/>
      <c r="F5297" s="380"/>
      <c r="G5297" s="380"/>
      <c r="H5297" s="380"/>
    </row>
    <row r="5298" spans="1:8">
      <c r="A5298" s="380"/>
      <c r="B5298" s="380"/>
      <c r="C5298" s="380"/>
      <c r="D5298" s="380"/>
      <c r="E5298" s="380"/>
      <c r="F5298" s="380"/>
      <c r="G5298" s="380"/>
      <c r="H5298" s="380"/>
    </row>
    <row r="5299" spans="1:8">
      <c r="A5299" s="380"/>
      <c r="B5299" s="380"/>
      <c r="C5299" s="380"/>
      <c r="D5299" s="380"/>
      <c r="E5299" s="380"/>
      <c r="F5299" s="380"/>
      <c r="G5299" s="380"/>
      <c r="H5299" s="380"/>
    </row>
    <row r="5300" spans="1:8">
      <c r="A5300" s="380"/>
      <c r="B5300" s="380"/>
      <c r="C5300" s="380"/>
      <c r="D5300" s="380"/>
      <c r="E5300" s="380"/>
      <c r="F5300" s="380"/>
      <c r="G5300" s="380"/>
      <c r="H5300" s="380"/>
    </row>
    <row r="5301" spans="1:8">
      <c r="A5301" s="380"/>
      <c r="B5301" s="380"/>
      <c r="C5301" s="380"/>
      <c r="D5301" s="380"/>
      <c r="E5301" s="380"/>
      <c r="F5301" s="380"/>
      <c r="G5301" s="380"/>
      <c r="H5301" s="380"/>
    </row>
    <row r="5302" spans="1:8">
      <c r="A5302" s="380"/>
      <c r="B5302" s="380"/>
      <c r="C5302" s="380"/>
      <c r="D5302" s="380"/>
      <c r="E5302" s="380"/>
      <c r="F5302" s="380"/>
      <c r="G5302" s="380"/>
      <c r="H5302" s="380"/>
    </row>
    <row r="5303" spans="1:8">
      <c r="A5303" s="380"/>
      <c r="B5303" s="380"/>
      <c r="C5303" s="380"/>
      <c r="D5303" s="380"/>
      <c r="E5303" s="380"/>
      <c r="F5303" s="380"/>
      <c r="G5303" s="380"/>
      <c r="H5303" s="380"/>
    </row>
    <row r="5304" spans="1:8">
      <c r="A5304" s="380"/>
      <c r="B5304" s="380"/>
      <c r="C5304" s="380"/>
      <c r="D5304" s="380"/>
      <c r="E5304" s="380"/>
      <c r="F5304" s="380"/>
      <c r="G5304" s="380"/>
      <c r="H5304" s="380"/>
    </row>
    <row r="5305" spans="1:8">
      <c r="A5305" s="380"/>
      <c r="B5305" s="380"/>
      <c r="C5305" s="380"/>
      <c r="D5305" s="380"/>
      <c r="E5305" s="380"/>
      <c r="F5305" s="380"/>
      <c r="G5305" s="380"/>
      <c r="H5305" s="380"/>
    </row>
    <row r="5306" spans="1:8">
      <c r="A5306" s="380"/>
      <c r="B5306" s="380"/>
      <c r="C5306" s="380"/>
      <c r="D5306" s="380"/>
      <c r="E5306" s="380"/>
      <c r="F5306" s="380"/>
      <c r="G5306" s="380"/>
      <c r="H5306" s="380"/>
    </row>
    <row r="5307" spans="1:8">
      <c r="A5307" s="380"/>
      <c r="B5307" s="380"/>
      <c r="C5307" s="380"/>
      <c r="D5307" s="380"/>
      <c r="E5307" s="380"/>
      <c r="F5307" s="380"/>
      <c r="G5307" s="380"/>
      <c r="H5307" s="380"/>
    </row>
    <row r="5308" spans="1:8">
      <c r="A5308" s="380"/>
      <c r="B5308" s="380"/>
      <c r="C5308" s="380"/>
      <c r="D5308" s="380"/>
      <c r="E5308" s="380"/>
      <c r="F5308" s="380"/>
      <c r="G5308" s="380"/>
      <c r="H5308" s="380"/>
    </row>
    <row r="5309" spans="1:8">
      <c r="A5309" s="380"/>
      <c r="B5309" s="380"/>
      <c r="C5309" s="380"/>
      <c r="D5309" s="380"/>
      <c r="E5309" s="380"/>
      <c r="F5309" s="380"/>
      <c r="G5309" s="380"/>
      <c r="H5309" s="380"/>
    </row>
    <row r="5310" spans="1:8">
      <c r="A5310" s="380"/>
      <c r="B5310" s="380"/>
      <c r="C5310" s="380"/>
      <c r="D5310" s="380"/>
      <c r="E5310" s="380"/>
      <c r="F5310" s="380"/>
      <c r="G5310" s="380"/>
      <c r="H5310" s="380"/>
    </row>
    <row r="5311" spans="1:8">
      <c r="A5311" s="380"/>
      <c r="B5311" s="380"/>
      <c r="C5311" s="380"/>
      <c r="D5311" s="380"/>
      <c r="E5311" s="380"/>
      <c r="F5311" s="380"/>
      <c r="G5311" s="380"/>
      <c r="H5311" s="380"/>
    </row>
    <row r="5312" spans="1:8">
      <c r="A5312" s="380"/>
      <c r="B5312" s="380"/>
      <c r="C5312" s="380"/>
      <c r="D5312" s="380"/>
      <c r="E5312" s="380"/>
      <c r="F5312" s="380"/>
      <c r="G5312" s="380"/>
      <c r="H5312" s="380"/>
    </row>
    <row r="5313" spans="1:8">
      <c r="A5313" s="380"/>
      <c r="B5313" s="380"/>
      <c r="C5313" s="380"/>
      <c r="D5313" s="380"/>
      <c r="E5313" s="380"/>
      <c r="F5313" s="380"/>
      <c r="G5313" s="380"/>
      <c r="H5313" s="380"/>
    </row>
    <row r="5314" spans="1:8">
      <c r="A5314" s="380"/>
      <c r="B5314" s="380"/>
      <c r="C5314" s="380"/>
      <c r="D5314" s="380"/>
      <c r="E5314" s="380"/>
      <c r="F5314" s="380"/>
      <c r="G5314" s="380"/>
      <c r="H5314" s="380"/>
    </row>
    <row r="5315" spans="1:8">
      <c r="A5315" s="380"/>
      <c r="B5315" s="380"/>
      <c r="C5315" s="380"/>
      <c r="D5315" s="380"/>
      <c r="E5315" s="380"/>
      <c r="F5315" s="380"/>
      <c r="G5315" s="380"/>
      <c r="H5315" s="380"/>
    </row>
    <row r="5316" spans="1:8">
      <c r="A5316" s="380"/>
      <c r="B5316" s="380"/>
      <c r="C5316" s="380"/>
      <c r="D5316" s="380"/>
      <c r="E5316" s="380"/>
      <c r="F5316" s="380"/>
      <c r="G5316" s="380"/>
      <c r="H5316" s="380"/>
    </row>
    <row r="5317" spans="1:8">
      <c r="A5317" s="380"/>
      <c r="B5317" s="380"/>
      <c r="C5317" s="380"/>
      <c r="D5317" s="380"/>
      <c r="E5317" s="380"/>
      <c r="F5317" s="380"/>
      <c r="G5317" s="380"/>
      <c r="H5317" s="380"/>
    </row>
    <row r="5318" spans="1:8">
      <c r="A5318" s="380"/>
      <c r="B5318" s="380"/>
      <c r="C5318" s="380"/>
      <c r="D5318" s="380"/>
      <c r="E5318" s="380"/>
      <c r="F5318" s="380"/>
      <c r="G5318" s="380"/>
      <c r="H5318" s="380"/>
    </row>
    <row r="5319" spans="1:8">
      <c r="A5319" s="380"/>
      <c r="B5319" s="380"/>
      <c r="C5319" s="380"/>
      <c r="D5319" s="380"/>
      <c r="E5319" s="380"/>
      <c r="F5319" s="380"/>
      <c r="G5319" s="380"/>
      <c r="H5319" s="380"/>
    </row>
    <row r="5320" spans="1:8">
      <c r="A5320" s="380"/>
      <c r="B5320" s="380"/>
      <c r="C5320" s="380"/>
      <c r="D5320" s="380"/>
      <c r="E5320" s="380"/>
      <c r="F5320" s="380"/>
      <c r="G5320" s="380"/>
      <c r="H5320" s="380"/>
    </row>
    <row r="5321" spans="1:8">
      <c r="A5321" s="380"/>
      <c r="B5321" s="380"/>
      <c r="C5321" s="380"/>
      <c r="D5321" s="380"/>
      <c r="E5321" s="380"/>
      <c r="F5321" s="380"/>
      <c r="G5321" s="380"/>
      <c r="H5321" s="380"/>
    </row>
    <row r="5322" spans="1:8">
      <c r="A5322" s="380"/>
      <c r="B5322" s="380"/>
      <c r="C5322" s="380"/>
      <c r="D5322" s="380"/>
      <c r="E5322" s="380"/>
      <c r="F5322" s="380"/>
      <c r="G5322" s="380"/>
      <c r="H5322" s="380"/>
    </row>
    <row r="5323" spans="1:8">
      <c r="A5323" s="380"/>
      <c r="B5323" s="380"/>
      <c r="C5323" s="380"/>
      <c r="D5323" s="380"/>
      <c r="E5323" s="380"/>
      <c r="F5323" s="380"/>
      <c r="G5323" s="380"/>
      <c r="H5323" s="380"/>
    </row>
    <row r="5324" spans="1:8">
      <c r="A5324" s="380"/>
      <c r="B5324" s="380"/>
      <c r="C5324" s="380"/>
      <c r="D5324" s="380"/>
      <c r="E5324" s="380"/>
      <c r="F5324" s="380"/>
      <c r="G5324" s="380"/>
      <c r="H5324" s="380"/>
    </row>
    <row r="5325" spans="1:8">
      <c r="A5325" s="380"/>
      <c r="B5325" s="380"/>
      <c r="C5325" s="380"/>
      <c r="D5325" s="380"/>
      <c r="E5325" s="380"/>
      <c r="F5325" s="380"/>
      <c r="G5325" s="380"/>
      <c r="H5325" s="380"/>
    </row>
    <row r="5326" spans="1:8">
      <c r="A5326" s="380"/>
      <c r="B5326" s="380"/>
      <c r="C5326" s="380"/>
      <c r="D5326" s="380"/>
      <c r="E5326" s="380"/>
      <c r="F5326" s="380"/>
      <c r="G5326" s="380"/>
      <c r="H5326" s="380"/>
    </row>
    <row r="5327" spans="1:8">
      <c r="A5327" s="380"/>
      <c r="B5327" s="380"/>
      <c r="C5327" s="380"/>
      <c r="D5327" s="380"/>
      <c r="E5327" s="380"/>
      <c r="F5327" s="380"/>
      <c r="G5327" s="380"/>
      <c r="H5327" s="380"/>
    </row>
    <row r="5328" spans="1:8">
      <c r="A5328" s="380"/>
      <c r="B5328" s="380"/>
      <c r="C5328" s="380"/>
      <c r="D5328" s="380"/>
      <c r="E5328" s="380"/>
      <c r="F5328" s="380"/>
      <c r="G5328" s="380"/>
      <c r="H5328" s="380"/>
    </row>
    <row r="5329" spans="1:8">
      <c r="A5329" s="380"/>
      <c r="B5329" s="380"/>
      <c r="C5329" s="380"/>
      <c r="D5329" s="380"/>
      <c r="E5329" s="380"/>
      <c r="F5329" s="380"/>
      <c r="G5329" s="380"/>
      <c r="H5329" s="380"/>
    </row>
    <row r="5330" spans="1:8">
      <c r="A5330" s="380"/>
      <c r="B5330" s="380"/>
      <c r="C5330" s="380"/>
      <c r="D5330" s="380"/>
      <c r="E5330" s="380"/>
      <c r="F5330" s="380"/>
      <c r="G5330" s="380"/>
      <c r="H5330" s="380"/>
    </row>
    <row r="5331" spans="1:8">
      <c r="A5331" s="380"/>
      <c r="B5331" s="380"/>
      <c r="C5331" s="380"/>
      <c r="D5331" s="380"/>
      <c r="E5331" s="380"/>
      <c r="F5331" s="380"/>
      <c r="G5331" s="380"/>
      <c r="H5331" s="380"/>
    </row>
    <row r="5332" spans="1:8">
      <c r="A5332" s="380"/>
      <c r="B5332" s="380"/>
      <c r="C5332" s="380"/>
      <c r="D5332" s="380"/>
      <c r="E5332" s="380"/>
      <c r="F5332" s="380"/>
      <c r="G5332" s="380"/>
      <c r="H5332" s="380"/>
    </row>
    <row r="5333" spans="1:8">
      <c r="A5333" s="380"/>
      <c r="B5333" s="380"/>
      <c r="C5333" s="380"/>
      <c r="D5333" s="380"/>
      <c r="E5333" s="380"/>
      <c r="F5333" s="380"/>
      <c r="G5333" s="380"/>
      <c r="H5333" s="380"/>
    </row>
    <row r="5334" spans="1:8">
      <c r="A5334" s="380"/>
      <c r="B5334" s="380"/>
      <c r="C5334" s="380"/>
      <c r="D5334" s="380"/>
      <c r="E5334" s="380"/>
      <c r="F5334" s="380"/>
      <c r="G5334" s="380"/>
      <c r="H5334" s="380"/>
    </row>
    <row r="5335" spans="1:8">
      <c r="A5335" s="380"/>
      <c r="B5335" s="380"/>
      <c r="C5335" s="380"/>
      <c r="D5335" s="380"/>
      <c r="E5335" s="380"/>
      <c r="F5335" s="380"/>
      <c r="G5335" s="380"/>
      <c r="H5335" s="380"/>
    </row>
    <row r="5336" spans="1:8">
      <c r="A5336" s="380"/>
      <c r="B5336" s="380"/>
      <c r="C5336" s="380"/>
      <c r="D5336" s="380"/>
      <c r="E5336" s="380"/>
      <c r="F5336" s="380"/>
      <c r="G5336" s="380"/>
      <c r="H5336" s="380"/>
    </row>
    <row r="5337" spans="1:8">
      <c r="A5337" s="380"/>
      <c r="B5337" s="380"/>
      <c r="C5337" s="380"/>
      <c r="D5337" s="380"/>
      <c r="E5337" s="380"/>
      <c r="F5337" s="380"/>
      <c r="G5337" s="380"/>
      <c r="H5337" s="380"/>
    </row>
    <row r="5338" spans="1:8">
      <c r="A5338" s="380"/>
      <c r="B5338" s="380"/>
      <c r="C5338" s="380"/>
      <c r="D5338" s="380"/>
      <c r="E5338" s="380"/>
      <c r="F5338" s="380"/>
      <c r="G5338" s="380"/>
      <c r="H5338" s="380"/>
    </row>
    <row r="5339" spans="1:8">
      <c r="A5339" s="380"/>
      <c r="B5339" s="380"/>
      <c r="C5339" s="380"/>
      <c r="D5339" s="380"/>
      <c r="E5339" s="380"/>
      <c r="F5339" s="380"/>
      <c r="G5339" s="380"/>
      <c r="H5339" s="380"/>
    </row>
    <row r="5340" spans="1:8">
      <c r="A5340" s="380"/>
      <c r="B5340" s="380"/>
      <c r="C5340" s="380"/>
      <c r="D5340" s="380"/>
      <c r="E5340" s="380"/>
      <c r="F5340" s="380"/>
      <c r="G5340" s="380"/>
      <c r="H5340" s="380"/>
    </row>
    <row r="5341" spans="1:8">
      <c r="A5341" s="380"/>
      <c r="B5341" s="380"/>
      <c r="C5341" s="380"/>
      <c r="D5341" s="380"/>
      <c r="E5341" s="380"/>
      <c r="F5341" s="380"/>
      <c r="G5341" s="380"/>
      <c r="H5341" s="380"/>
    </row>
    <row r="5342" spans="1:8">
      <c r="A5342" s="380"/>
      <c r="B5342" s="380"/>
      <c r="C5342" s="380"/>
      <c r="D5342" s="380"/>
      <c r="E5342" s="380"/>
      <c r="F5342" s="380"/>
      <c r="G5342" s="380"/>
      <c r="H5342" s="380"/>
    </row>
    <row r="5343" spans="1:8">
      <c r="A5343" s="380"/>
      <c r="B5343" s="380"/>
      <c r="C5343" s="380"/>
      <c r="D5343" s="380"/>
      <c r="E5343" s="380"/>
      <c r="F5343" s="380"/>
      <c r="G5343" s="380"/>
      <c r="H5343" s="380"/>
    </row>
    <row r="5344" spans="1:8">
      <c r="A5344" s="380"/>
      <c r="B5344" s="380"/>
      <c r="C5344" s="380"/>
      <c r="D5344" s="380"/>
      <c r="E5344" s="380"/>
      <c r="F5344" s="380"/>
      <c r="G5344" s="380"/>
      <c r="H5344" s="380"/>
    </row>
    <row r="5345" spans="1:8">
      <c r="A5345" s="380"/>
      <c r="B5345" s="380"/>
      <c r="C5345" s="380"/>
      <c r="D5345" s="380"/>
      <c r="E5345" s="380"/>
      <c r="F5345" s="380"/>
      <c r="G5345" s="380"/>
      <c r="H5345" s="380"/>
    </row>
    <row r="5346" spans="1:8">
      <c r="A5346" s="380"/>
      <c r="B5346" s="380"/>
      <c r="C5346" s="380"/>
      <c r="D5346" s="380"/>
      <c r="E5346" s="380"/>
      <c r="F5346" s="380"/>
      <c r="G5346" s="380"/>
      <c r="H5346" s="380"/>
    </row>
    <row r="5347" spans="1:8">
      <c r="A5347" s="380"/>
      <c r="B5347" s="380"/>
      <c r="C5347" s="380"/>
      <c r="D5347" s="380"/>
      <c r="E5347" s="380"/>
      <c r="F5347" s="380"/>
      <c r="G5347" s="380"/>
      <c r="H5347" s="380"/>
    </row>
    <row r="5348" spans="1:8">
      <c r="A5348" s="380"/>
      <c r="B5348" s="380"/>
      <c r="C5348" s="380"/>
      <c r="D5348" s="380"/>
      <c r="E5348" s="380"/>
      <c r="F5348" s="380"/>
      <c r="G5348" s="380"/>
      <c r="H5348" s="380"/>
    </row>
    <row r="5349" spans="1:8">
      <c r="A5349" s="380"/>
      <c r="B5349" s="380"/>
      <c r="C5349" s="380"/>
      <c r="D5349" s="380"/>
      <c r="E5349" s="380"/>
      <c r="F5349" s="380"/>
      <c r="G5349" s="380"/>
      <c r="H5349" s="380"/>
    </row>
    <row r="5350" spans="1:8">
      <c r="A5350" s="380"/>
      <c r="B5350" s="380"/>
      <c r="C5350" s="380"/>
      <c r="D5350" s="380"/>
      <c r="E5350" s="380"/>
      <c r="F5350" s="380"/>
      <c r="G5350" s="380"/>
      <c r="H5350" s="380"/>
    </row>
    <row r="5351" spans="1:8">
      <c r="A5351" s="380"/>
      <c r="B5351" s="380"/>
      <c r="C5351" s="380"/>
      <c r="D5351" s="380"/>
      <c r="E5351" s="380"/>
      <c r="F5351" s="380"/>
      <c r="G5351" s="380"/>
      <c r="H5351" s="380"/>
    </row>
    <row r="5352" spans="1:8">
      <c r="A5352" s="380"/>
      <c r="B5352" s="380"/>
      <c r="C5352" s="380"/>
      <c r="D5352" s="380"/>
      <c r="E5352" s="380"/>
      <c r="F5352" s="380"/>
      <c r="G5352" s="380"/>
      <c r="H5352" s="380"/>
    </row>
    <row r="5353" spans="1:8">
      <c r="A5353" s="380"/>
      <c r="B5353" s="380"/>
      <c r="C5353" s="380"/>
      <c r="D5353" s="380"/>
      <c r="E5353" s="380"/>
      <c r="F5353" s="380"/>
      <c r="G5353" s="380"/>
      <c r="H5353" s="380"/>
    </row>
    <row r="5354" spans="1:8">
      <c r="A5354" s="380"/>
      <c r="B5354" s="380"/>
      <c r="C5354" s="380"/>
      <c r="D5354" s="380"/>
      <c r="E5354" s="380"/>
      <c r="F5354" s="380"/>
      <c r="G5354" s="380"/>
      <c r="H5354" s="380"/>
    </row>
    <row r="5355" spans="1:8">
      <c r="A5355" s="380"/>
      <c r="B5355" s="380"/>
      <c r="C5355" s="380"/>
      <c r="D5355" s="380"/>
      <c r="E5355" s="380"/>
      <c r="F5355" s="380"/>
      <c r="G5355" s="380"/>
      <c r="H5355" s="380"/>
    </row>
    <row r="5356" spans="1:8">
      <c r="A5356" s="380"/>
      <c r="B5356" s="380"/>
      <c r="C5356" s="380"/>
      <c r="D5356" s="380"/>
      <c r="E5356" s="380"/>
      <c r="F5356" s="380"/>
      <c r="G5356" s="380"/>
      <c r="H5356" s="380"/>
    </row>
    <row r="5357" spans="1:8">
      <c r="A5357" s="380"/>
      <c r="B5357" s="380"/>
      <c r="C5357" s="380"/>
      <c r="D5357" s="380"/>
      <c r="E5357" s="380"/>
      <c r="F5357" s="380"/>
      <c r="G5357" s="380"/>
      <c r="H5357" s="380"/>
    </row>
    <row r="5358" spans="1:8">
      <c r="A5358" s="380"/>
      <c r="B5358" s="380"/>
      <c r="C5358" s="380"/>
      <c r="D5358" s="380"/>
      <c r="E5358" s="380"/>
      <c r="F5358" s="380"/>
      <c r="G5358" s="380"/>
      <c r="H5358" s="380"/>
    </row>
    <row r="5359" spans="1:8">
      <c r="A5359" s="380"/>
      <c r="B5359" s="380"/>
      <c r="C5359" s="380"/>
      <c r="D5359" s="380"/>
      <c r="E5359" s="380"/>
      <c r="F5359" s="380"/>
      <c r="G5359" s="380"/>
      <c r="H5359" s="380"/>
    </row>
    <row r="5360" spans="1:8">
      <c r="A5360" s="380"/>
      <c r="B5360" s="380"/>
      <c r="C5360" s="380"/>
      <c r="D5360" s="380"/>
      <c r="E5360" s="380"/>
      <c r="F5360" s="380"/>
      <c r="G5360" s="380"/>
      <c r="H5360" s="380"/>
    </row>
    <row r="5361" spans="1:8">
      <c r="A5361" s="380"/>
      <c r="B5361" s="380"/>
      <c r="C5361" s="380"/>
      <c r="D5361" s="380"/>
      <c r="E5361" s="380"/>
      <c r="F5361" s="380"/>
      <c r="G5361" s="380"/>
      <c r="H5361" s="380"/>
    </row>
    <row r="5362" spans="1:8">
      <c r="A5362" s="380"/>
      <c r="B5362" s="380"/>
      <c r="C5362" s="380"/>
      <c r="D5362" s="380"/>
      <c r="E5362" s="380"/>
      <c r="F5362" s="380"/>
      <c r="G5362" s="380"/>
      <c r="H5362" s="380"/>
    </row>
    <row r="5363" spans="1:8">
      <c r="A5363" s="380"/>
      <c r="B5363" s="380"/>
      <c r="C5363" s="380"/>
      <c r="D5363" s="380"/>
      <c r="E5363" s="380"/>
      <c r="F5363" s="380"/>
      <c r="G5363" s="380"/>
      <c r="H5363" s="380"/>
    </row>
    <row r="5364" spans="1:8">
      <c r="A5364" s="380"/>
      <c r="B5364" s="380"/>
      <c r="C5364" s="380"/>
      <c r="D5364" s="380"/>
      <c r="E5364" s="380"/>
      <c r="F5364" s="380"/>
      <c r="G5364" s="380"/>
      <c r="H5364" s="380"/>
    </row>
    <row r="5365" spans="1:8">
      <c r="A5365" s="380"/>
      <c r="B5365" s="380"/>
      <c r="C5365" s="380"/>
      <c r="D5365" s="380"/>
      <c r="E5365" s="380"/>
      <c r="F5365" s="380"/>
      <c r="G5365" s="380"/>
      <c r="H5365" s="380"/>
    </row>
    <row r="5366" spans="1:8">
      <c r="A5366" s="380"/>
      <c r="B5366" s="380"/>
      <c r="C5366" s="380"/>
      <c r="D5366" s="380"/>
      <c r="E5366" s="380"/>
      <c r="F5366" s="380"/>
      <c r="G5366" s="380"/>
      <c r="H5366" s="380"/>
    </row>
    <row r="5367" spans="1:8">
      <c r="A5367" s="380"/>
      <c r="B5367" s="380"/>
      <c r="C5367" s="380"/>
      <c r="D5367" s="380"/>
      <c r="E5367" s="380"/>
      <c r="F5367" s="380"/>
      <c r="G5367" s="380"/>
      <c r="H5367" s="380"/>
    </row>
    <row r="5368" spans="1:8">
      <c r="A5368" s="380"/>
      <c r="B5368" s="380"/>
      <c r="C5368" s="380"/>
      <c r="D5368" s="380"/>
      <c r="E5368" s="380"/>
      <c r="F5368" s="380"/>
      <c r="G5368" s="380"/>
      <c r="H5368" s="380"/>
    </row>
    <row r="5369" spans="1:8">
      <c r="A5369" s="380"/>
      <c r="B5369" s="380"/>
      <c r="C5369" s="380"/>
      <c r="D5369" s="380"/>
      <c r="E5369" s="380"/>
      <c r="F5369" s="380"/>
      <c r="G5369" s="380"/>
      <c r="H5369" s="380"/>
    </row>
    <row r="5370" spans="1:8">
      <c r="A5370" s="380"/>
      <c r="B5370" s="380"/>
      <c r="C5370" s="380"/>
      <c r="D5370" s="380"/>
      <c r="E5370" s="380"/>
      <c r="F5370" s="380"/>
      <c r="G5370" s="380"/>
      <c r="H5370" s="380"/>
    </row>
    <row r="5371" spans="1:8">
      <c r="A5371" s="380"/>
      <c r="B5371" s="380"/>
      <c r="C5371" s="380"/>
      <c r="D5371" s="380"/>
      <c r="E5371" s="380"/>
      <c r="F5371" s="380"/>
      <c r="G5371" s="380"/>
      <c r="H5371" s="380"/>
    </row>
    <row r="5372" spans="1:8">
      <c r="A5372" s="380"/>
      <c r="B5372" s="380"/>
      <c r="C5372" s="380"/>
      <c r="D5372" s="380"/>
      <c r="E5372" s="380"/>
      <c r="F5372" s="380"/>
      <c r="G5372" s="380"/>
      <c r="H5372" s="380"/>
    </row>
    <row r="5373" spans="1:8">
      <c r="A5373" s="380"/>
      <c r="B5373" s="380"/>
      <c r="C5373" s="380"/>
      <c r="D5373" s="380"/>
      <c r="E5373" s="380"/>
      <c r="F5373" s="380"/>
      <c r="G5373" s="380"/>
      <c r="H5373" s="380"/>
    </row>
    <row r="5374" spans="1:8">
      <c r="A5374" s="380"/>
      <c r="B5374" s="380"/>
      <c r="C5374" s="380"/>
      <c r="D5374" s="380"/>
      <c r="E5374" s="380"/>
      <c r="F5374" s="380"/>
      <c r="G5374" s="380"/>
      <c r="H5374" s="380"/>
    </row>
    <row r="5375" spans="1:8">
      <c r="A5375" s="380"/>
      <c r="B5375" s="380"/>
      <c r="C5375" s="380"/>
      <c r="D5375" s="380"/>
      <c r="E5375" s="380"/>
      <c r="F5375" s="380"/>
      <c r="G5375" s="380"/>
      <c r="H5375" s="380"/>
    </row>
    <row r="5376" spans="1:8">
      <c r="A5376" s="380"/>
      <c r="B5376" s="380"/>
      <c r="C5376" s="380"/>
      <c r="D5376" s="380"/>
      <c r="E5376" s="380"/>
      <c r="F5376" s="380"/>
      <c r="G5376" s="380"/>
      <c r="H5376" s="380"/>
    </row>
    <row r="5377" spans="1:8">
      <c r="A5377" s="380"/>
      <c r="B5377" s="380"/>
      <c r="C5377" s="380"/>
      <c r="D5377" s="380"/>
      <c r="E5377" s="380"/>
      <c r="F5377" s="380"/>
      <c r="G5377" s="380"/>
      <c r="H5377" s="380"/>
    </row>
    <row r="5378" spans="1:8">
      <c r="A5378" s="380"/>
      <c r="B5378" s="380"/>
      <c r="C5378" s="380"/>
      <c r="D5378" s="380"/>
      <c r="E5378" s="380"/>
      <c r="F5378" s="380"/>
      <c r="G5378" s="380"/>
      <c r="H5378" s="380"/>
    </row>
    <row r="5379" spans="1:8">
      <c r="A5379" s="380"/>
      <c r="B5379" s="380"/>
      <c r="C5379" s="380"/>
      <c r="D5379" s="380"/>
      <c r="E5379" s="380"/>
      <c r="F5379" s="380"/>
      <c r="G5379" s="380"/>
      <c r="H5379" s="380"/>
    </row>
    <row r="5380" spans="1:8">
      <c r="A5380" s="380"/>
      <c r="B5380" s="380"/>
      <c r="C5380" s="380"/>
      <c r="D5380" s="380"/>
      <c r="E5380" s="380"/>
      <c r="F5380" s="380"/>
      <c r="G5380" s="380"/>
      <c r="H5380" s="380"/>
    </row>
    <row r="5381" spans="1:8">
      <c r="A5381" s="380"/>
      <c r="B5381" s="380"/>
      <c r="C5381" s="380"/>
      <c r="D5381" s="380"/>
      <c r="E5381" s="380"/>
      <c r="F5381" s="380"/>
      <c r="G5381" s="380"/>
      <c r="H5381" s="380"/>
    </row>
    <row r="5382" spans="1:8">
      <c r="A5382" s="380"/>
      <c r="B5382" s="380"/>
      <c r="C5382" s="380"/>
      <c r="D5382" s="380"/>
      <c r="E5382" s="380"/>
      <c r="F5382" s="380"/>
      <c r="G5382" s="380"/>
      <c r="H5382" s="380"/>
    </row>
    <row r="5383" spans="1:8">
      <c r="A5383" s="380"/>
      <c r="B5383" s="380"/>
      <c r="C5383" s="380"/>
      <c r="D5383" s="380"/>
      <c r="E5383" s="380"/>
      <c r="F5383" s="380"/>
      <c r="G5383" s="380"/>
      <c r="H5383" s="380"/>
    </row>
    <row r="5384" spans="1:8">
      <c r="A5384" s="380"/>
      <c r="B5384" s="380"/>
      <c r="C5384" s="380"/>
      <c r="D5384" s="380"/>
      <c r="E5384" s="380"/>
      <c r="F5384" s="380"/>
      <c r="G5384" s="380"/>
      <c r="H5384" s="380"/>
    </row>
    <row r="5385" spans="1:8">
      <c r="A5385" s="380"/>
      <c r="B5385" s="380"/>
      <c r="C5385" s="380"/>
      <c r="D5385" s="380"/>
      <c r="E5385" s="380"/>
      <c r="F5385" s="380"/>
      <c r="G5385" s="380"/>
      <c r="H5385" s="380"/>
    </row>
    <row r="5386" spans="1:8">
      <c r="A5386" s="380"/>
      <c r="B5386" s="380"/>
      <c r="C5386" s="380"/>
      <c r="D5386" s="380"/>
      <c r="E5386" s="380"/>
      <c r="F5386" s="380"/>
      <c r="G5386" s="380"/>
      <c r="H5386" s="380"/>
    </row>
    <row r="5387" spans="1:8">
      <c r="A5387" s="380"/>
      <c r="B5387" s="380"/>
      <c r="C5387" s="380"/>
      <c r="D5387" s="380"/>
      <c r="E5387" s="380"/>
      <c r="F5387" s="380"/>
      <c r="G5387" s="380"/>
      <c r="H5387" s="380"/>
    </row>
    <row r="5388" spans="1:8">
      <c r="A5388" s="380"/>
      <c r="B5388" s="380"/>
      <c r="C5388" s="380"/>
      <c r="D5388" s="380"/>
      <c r="E5388" s="380"/>
      <c r="F5388" s="380"/>
      <c r="G5388" s="380"/>
      <c r="H5388" s="380"/>
    </row>
    <row r="5389" spans="1:8">
      <c r="A5389" s="380"/>
      <c r="B5389" s="380"/>
      <c r="C5389" s="380"/>
      <c r="D5389" s="380"/>
      <c r="E5389" s="380"/>
      <c r="F5389" s="380"/>
      <c r="G5389" s="380"/>
      <c r="H5389" s="380"/>
    </row>
    <row r="5390" spans="1:8">
      <c r="A5390" s="380"/>
      <c r="B5390" s="380"/>
      <c r="C5390" s="380"/>
      <c r="D5390" s="380"/>
      <c r="E5390" s="380"/>
      <c r="F5390" s="380"/>
      <c r="G5390" s="380"/>
      <c r="H5390" s="380"/>
    </row>
    <row r="5391" spans="1:8">
      <c r="A5391" s="380"/>
      <c r="B5391" s="380"/>
      <c r="C5391" s="380"/>
      <c r="D5391" s="380"/>
      <c r="E5391" s="380"/>
      <c r="F5391" s="380"/>
      <c r="G5391" s="380"/>
      <c r="H5391" s="380"/>
    </row>
    <row r="5392" spans="1:8">
      <c r="A5392" s="380"/>
      <c r="B5392" s="380"/>
      <c r="C5392" s="380"/>
      <c r="D5392" s="380"/>
      <c r="E5392" s="380"/>
      <c r="F5392" s="380"/>
      <c r="G5392" s="380"/>
      <c r="H5392" s="380"/>
    </row>
    <row r="5393" spans="1:8">
      <c r="A5393" s="380"/>
      <c r="B5393" s="380"/>
      <c r="C5393" s="380"/>
      <c r="D5393" s="380"/>
      <c r="E5393" s="380"/>
      <c r="F5393" s="380"/>
      <c r="G5393" s="380"/>
      <c r="H5393" s="380"/>
    </row>
    <row r="5394" spans="1:8">
      <c r="A5394" s="380"/>
      <c r="B5394" s="380"/>
      <c r="C5394" s="380"/>
      <c r="D5394" s="380"/>
      <c r="E5394" s="380"/>
      <c r="F5394" s="380"/>
      <c r="G5394" s="380"/>
      <c r="H5394" s="380"/>
    </row>
    <row r="5395" spans="1:8">
      <c r="A5395" s="380"/>
      <c r="B5395" s="380"/>
      <c r="C5395" s="380"/>
      <c r="D5395" s="380"/>
      <c r="E5395" s="380"/>
      <c r="F5395" s="380"/>
      <c r="G5395" s="380"/>
      <c r="H5395" s="380"/>
    </row>
    <row r="5396" spans="1:8">
      <c r="A5396" s="380"/>
      <c r="B5396" s="380"/>
      <c r="C5396" s="380"/>
      <c r="D5396" s="380"/>
      <c r="E5396" s="380"/>
      <c r="F5396" s="380"/>
      <c r="G5396" s="380"/>
      <c r="H5396" s="380"/>
    </row>
    <row r="5397" spans="1:8">
      <c r="A5397" s="380"/>
      <c r="B5397" s="380"/>
      <c r="C5397" s="380"/>
      <c r="D5397" s="380"/>
      <c r="E5397" s="380"/>
      <c r="F5397" s="380"/>
      <c r="G5397" s="380"/>
      <c r="H5397" s="380"/>
    </row>
    <row r="5398" spans="1:8">
      <c r="A5398" s="380"/>
      <c r="B5398" s="380"/>
      <c r="C5398" s="380"/>
      <c r="D5398" s="380"/>
      <c r="E5398" s="380"/>
      <c r="F5398" s="380"/>
      <c r="G5398" s="380"/>
      <c r="H5398" s="380"/>
    </row>
    <row r="5399" spans="1:8">
      <c r="A5399" s="380"/>
      <c r="B5399" s="380"/>
      <c r="C5399" s="380"/>
      <c r="D5399" s="380"/>
      <c r="E5399" s="380"/>
      <c r="F5399" s="380"/>
      <c r="G5399" s="380"/>
      <c r="H5399" s="380"/>
    </row>
    <row r="5400" spans="1:8">
      <c r="A5400" s="380"/>
      <c r="B5400" s="380"/>
      <c r="C5400" s="380"/>
      <c r="D5400" s="380"/>
      <c r="E5400" s="380"/>
      <c r="F5400" s="380"/>
      <c r="G5400" s="380"/>
      <c r="H5400" s="380"/>
    </row>
    <row r="5401" spans="1:8">
      <c r="A5401" s="380"/>
      <c r="B5401" s="380"/>
      <c r="C5401" s="380"/>
      <c r="D5401" s="380"/>
      <c r="E5401" s="380"/>
      <c r="F5401" s="380"/>
      <c r="G5401" s="380"/>
      <c r="H5401" s="380"/>
    </row>
    <row r="5402" spans="1:8">
      <c r="A5402" s="380"/>
      <c r="B5402" s="380"/>
      <c r="C5402" s="380"/>
      <c r="D5402" s="380"/>
      <c r="E5402" s="380"/>
      <c r="F5402" s="380"/>
      <c r="G5402" s="380"/>
      <c r="H5402" s="380"/>
    </row>
    <row r="5403" spans="1:8">
      <c r="A5403" s="380"/>
      <c r="B5403" s="380"/>
      <c r="C5403" s="380"/>
      <c r="D5403" s="380"/>
      <c r="E5403" s="380"/>
      <c r="F5403" s="380"/>
      <c r="G5403" s="380"/>
      <c r="H5403" s="380"/>
    </row>
    <row r="5404" spans="1:8">
      <c r="A5404" s="380"/>
      <c r="B5404" s="380"/>
      <c r="C5404" s="380"/>
      <c r="D5404" s="380"/>
      <c r="E5404" s="380"/>
      <c r="F5404" s="380"/>
      <c r="G5404" s="380"/>
      <c r="H5404" s="380"/>
    </row>
    <row r="5405" spans="1:8">
      <c r="A5405" s="380"/>
      <c r="B5405" s="380"/>
      <c r="C5405" s="380"/>
      <c r="D5405" s="380"/>
      <c r="E5405" s="380"/>
      <c r="F5405" s="380"/>
      <c r="G5405" s="380"/>
      <c r="H5405" s="380"/>
    </row>
    <row r="5406" spans="1:8">
      <c r="A5406" s="380"/>
      <c r="B5406" s="380"/>
      <c r="C5406" s="380"/>
      <c r="D5406" s="380"/>
      <c r="E5406" s="380"/>
      <c r="F5406" s="380"/>
      <c r="G5406" s="380"/>
      <c r="H5406" s="380"/>
    </row>
    <row r="5407" spans="1:8">
      <c r="A5407" s="380"/>
      <c r="B5407" s="380"/>
      <c r="C5407" s="380"/>
      <c r="D5407" s="380"/>
      <c r="E5407" s="380"/>
      <c r="F5407" s="380"/>
      <c r="G5407" s="380"/>
      <c r="H5407" s="380"/>
    </row>
    <row r="5408" spans="1:8">
      <c r="A5408" s="380"/>
      <c r="B5408" s="380"/>
      <c r="C5408" s="380"/>
      <c r="D5408" s="380"/>
      <c r="E5408" s="380"/>
      <c r="F5408" s="380"/>
      <c r="G5408" s="380"/>
      <c r="H5408" s="380"/>
    </row>
    <row r="5409" spans="1:8">
      <c r="A5409" s="380"/>
      <c r="B5409" s="380"/>
      <c r="C5409" s="380"/>
      <c r="D5409" s="380"/>
      <c r="E5409" s="380"/>
      <c r="F5409" s="380"/>
      <c r="G5409" s="380"/>
      <c r="H5409" s="380"/>
    </row>
    <row r="5410" spans="1:8">
      <c r="A5410" s="380"/>
      <c r="B5410" s="380"/>
      <c r="C5410" s="380"/>
      <c r="D5410" s="380"/>
      <c r="E5410" s="380"/>
      <c r="F5410" s="380"/>
      <c r="G5410" s="380"/>
      <c r="H5410" s="380"/>
    </row>
    <row r="5411" spans="1:8">
      <c r="A5411" s="380"/>
      <c r="B5411" s="380"/>
      <c r="C5411" s="380"/>
      <c r="D5411" s="380"/>
      <c r="E5411" s="380"/>
      <c r="F5411" s="380"/>
      <c r="G5411" s="380"/>
      <c r="H5411" s="380"/>
    </row>
    <row r="5412" spans="1:8">
      <c r="A5412" s="380"/>
      <c r="B5412" s="380"/>
      <c r="C5412" s="380"/>
      <c r="D5412" s="380"/>
      <c r="E5412" s="380"/>
      <c r="F5412" s="380"/>
      <c r="G5412" s="380"/>
      <c r="H5412" s="380"/>
    </row>
    <row r="5413" spans="1:8">
      <c r="A5413" s="380"/>
      <c r="B5413" s="380"/>
      <c r="C5413" s="380"/>
      <c r="D5413" s="380"/>
      <c r="E5413" s="380"/>
      <c r="F5413" s="380"/>
      <c r="G5413" s="380"/>
      <c r="H5413" s="380"/>
    </row>
    <row r="5414" spans="1:8">
      <c r="A5414" s="380"/>
      <c r="B5414" s="380"/>
      <c r="C5414" s="380"/>
      <c r="D5414" s="380"/>
      <c r="E5414" s="380"/>
      <c r="F5414" s="380"/>
      <c r="G5414" s="380"/>
      <c r="H5414" s="380"/>
    </row>
    <row r="5415" spans="1:8">
      <c r="A5415" s="380"/>
      <c r="B5415" s="380"/>
      <c r="C5415" s="380"/>
      <c r="D5415" s="380"/>
      <c r="E5415" s="380"/>
      <c r="F5415" s="380"/>
      <c r="G5415" s="380"/>
      <c r="H5415" s="380"/>
    </row>
    <row r="5416" spans="1:8">
      <c r="A5416" s="380"/>
      <c r="B5416" s="380"/>
      <c r="C5416" s="380"/>
      <c r="D5416" s="380"/>
      <c r="E5416" s="380"/>
      <c r="F5416" s="380"/>
      <c r="G5416" s="380"/>
      <c r="H5416" s="380"/>
    </row>
    <row r="5417" spans="1:8">
      <c r="A5417" s="380"/>
      <c r="B5417" s="380"/>
      <c r="C5417" s="380"/>
      <c r="D5417" s="380"/>
      <c r="E5417" s="380"/>
      <c r="F5417" s="380"/>
      <c r="G5417" s="380"/>
      <c r="H5417" s="380"/>
    </row>
    <row r="5418" spans="1:8">
      <c r="A5418" s="380"/>
      <c r="B5418" s="380"/>
      <c r="C5418" s="380"/>
      <c r="D5418" s="380"/>
      <c r="E5418" s="380"/>
      <c r="F5418" s="380"/>
      <c r="G5418" s="380"/>
      <c r="H5418" s="380"/>
    </row>
    <row r="5419" spans="1:8">
      <c r="A5419" s="380"/>
      <c r="B5419" s="380"/>
      <c r="C5419" s="380"/>
      <c r="D5419" s="380"/>
      <c r="E5419" s="380"/>
      <c r="F5419" s="380"/>
      <c r="G5419" s="380"/>
      <c r="H5419" s="380"/>
    </row>
    <row r="5420" spans="1:8">
      <c r="A5420" s="380"/>
      <c r="B5420" s="380"/>
      <c r="C5420" s="380"/>
      <c r="D5420" s="380"/>
      <c r="E5420" s="380"/>
      <c r="F5420" s="380"/>
      <c r="G5420" s="380"/>
      <c r="H5420" s="380"/>
    </row>
    <row r="5421" spans="1:8">
      <c r="A5421" s="380"/>
      <c r="B5421" s="380"/>
      <c r="C5421" s="380"/>
      <c r="D5421" s="380"/>
      <c r="E5421" s="380"/>
      <c r="F5421" s="380"/>
      <c r="G5421" s="380"/>
      <c r="H5421" s="380"/>
    </row>
    <row r="5422" spans="1:8">
      <c r="A5422" s="380"/>
      <c r="B5422" s="380"/>
      <c r="C5422" s="380"/>
      <c r="D5422" s="380"/>
      <c r="E5422" s="380"/>
      <c r="F5422" s="380"/>
      <c r="G5422" s="380"/>
      <c r="H5422" s="380"/>
    </row>
    <row r="5423" spans="1:8">
      <c r="A5423" s="380"/>
      <c r="B5423" s="380"/>
      <c r="C5423" s="380"/>
      <c r="D5423" s="380"/>
      <c r="E5423" s="380"/>
      <c r="F5423" s="380"/>
      <c r="G5423" s="380"/>
      <c r="H5423" s="380"/>
    </row>
    <row r="5424" spans="1:8">
      <c r="A5424" s="380"/>
      <c r="B5424" s="380"/>
      <c r="C5424" s="380"/>
      <c r="D5424" s="380"/>
      <c r="E5424" s="380"/>
      <c r="F5424" s="380"/>
      <c r="G5424" s="380"/>
      <c r="H5424" s="380"/>
    </row>
    <row r="5425" spans="1:8">
      <c r="A5425" s="380"/>
      <c r="B5425" s="380"/>
      <c r="C5425" s="380"/>
      <c r="D5425" s="380"/>
      <c r="E5425" s="380"/>
      <c r="F5425" s="380"/>
      <c r="G5425" s="380"/>
      <c r="H5425" s="380"/>
    </row>
    <row r="5426" spans="1:8">
      <c r="A5426" s="380"/>
      <c r="B5426" s="380"/>
      <c r="C5426" s="380"/>
      <c r="D5426" s="380"/>
      <c r="E5426" s="380"/>
      <c r="F5426" s="380"/>
      <c r="G5426" s="380"/>
      <c r="H5426" s="380"/>
    </row>
    <row r="5427" spans="1:8">
      <c r="A5427" s="380"/>
      <c r="B5427" s="380"/>
      <c r="C5427" s="380"/>
      <c r="D5427" s="380"/>
      <c r="E5427" s="380"/>
      <c r="F5427" s="380"/>
      <c r="G5427" s="380"/>
      <c r="H5427" s="380"/>
    </row>
    <row r="5428" spans="1:8">
      <c r="A5428" s="380"/>
      <c r="B5428" s="380"/>
      <c r="C5428" s="380"/>
      <c r="D5428" s="380"/>
      <c r="E5428" s="380"/>
      <c r="F5428" s="380"/>
      <c r="G5428" s="380"/>
      <c r="H5428" s="380"/>
    </row>
    <row r="5429" spans="1:8">
      <c r="A5429" s="380"/>
      <c r="B5429" s="380"/>
      <c r="C5429" s="380"/>
      <c r="D5429" s="380"/>
      <c r="E5429" s="380"/>
      <c r="F5429" s="380"/>
      <c r="G5429" s="380"/>
      <c r="H5429" s="380"/>
    </row>
    <row r="5430" spans="1:8">
      <c r="A5430" s="380"/>
      <c r="B5430" s="380"/>
      <c r="C5430" s="380"/>
      <c r="D5430" s="380"/>
      <c r="E5430" s="380"/>
      <c r="F5430" s="380"/>
      <c r="G5430" s="380"/>
      <c r="H5430" s="380"/>
    </row>
    <row r="5431" spans="1:8">
      <c r="A5431" s="380"/>
      <c r="B5431" s="380"/>
      <c r="C5431" s="380"/>
      <c r="D5431" s="380"/>
      <c r="E5431" s="380"/>
      <c r="F5431" s="380"/>
      <c r="G5431" s="380"/>
      <c r="H5431" s="380"/>
    </row>
    <row r="5432" spans="1:8">
      <c r="A5432" s="380"/>
      <c r="B5432" s="380"/>
      <c r="C5432" s="380"/>
      <c r="D5432" s="380"/>
      <c r="E5432" s="380"/>
      <c r="F5432" s="380"/>
      <c r="G5432" s="380"/>
      <c r="H5432" s="380"/>
    </row>
    <row r="5433" spans="1:8">
      <c r="A5433" s="380"/>
      <c r="B5433" s="380"/>
      <c r="C5433" s="380"/>
      <c r="D5433" s="380"/>
      <c r="E5433" s="380"/>
      <c r="F5433" s="380"/>
      <c r="G5433" s="380"/>
      <c r="H5433" s="380"/>
    </row>
    <row r="5434" spans="1:8">
      <c r="A5434" s="380"/>
      <c r="B5434" s="380"/>
      <c r="C5434" s="380"/>
      <c r="D5434" s="380"/>
      <c r="E5434" s="380"/>
      <c r="F5434" s="380"/>
      <c r="G5434" s="380"/>
      <c r="H5434" s="380"/>
    </row>
    <row r="5435" spans="1:8">
      <c r="A5435" s="380"/>
      <c r="B5435" s="380"/>
      <c r="C5435" s="380"/>
      <c r="D5435" s="380"/>
      <c r="E5435" s="380"/>
      <c r="F5435" s="380"/>
      <c r="G5435" s="380"/>
      <c r="H5435" s="380"/>
    </row>
    <row r="5436" spans="1:8">
      <c r="A5436" s="380"/>
      <c r="B5436" s="380"/>
      <c r="C5436" s="380"/>
      <c r="D5436" s="380"/>
      <c r="E5436" s="380"/>
      <c r="F5436" s="380"/>
      <c r="G5436" s="380"/>
      <c r="H5436" s="380"/>
    </row>
    <row r="5437" spans="1:8">
      <c r="A5437" s="380"/>
      <c r="B5437" s="380"/>
      <c r="C5437" s="380"/>
      <c r="D5437" s="380"/>
      <c r="E5437" s="380"/>
      <c r="F5437" s="380"/>
      <c r="G5437" s="380"/>
      <c r="H5437" s="380"/>
    </row>
    <row r="5438" spans="1:8">
      <c r="A5438" s="380"/>
      <c r="B5438" s="380"/>
      <c r="C5438" s="380"/>
      <c r="D5438" s="380"/>
      <c r="E5438" s="380"/>
      <c r="F5438" s="380"/>
      <c r="G5438" s="380"/>
      <c r="H5438" s="380"/>
    </row>
    <row r="5439" spans="1:8">
      <c r="A5439" s="380"/>
      <c r="B5439" s="380"/>
      <c r="C5439" s="380"/>
      <c r="D5439" s="380"/>
      <c r="E5439" s="380"/>
      <c r="F5439" s="380"/>
      <c r="G5439" s="380"/>
      <c r="H5439" s="380"/>
    </row>
    <row r="5440" spans="1:8">
      <c r="A5440" s="380"/>
      <c r="B5440" s="380"/>
      <c r="C5440" s="380"/>
      <c r="D5440" s="380"/>
      <c r="E5440" s="380"/>
      <c r="F5440" s="380"/>
      <c r="G5440" s="380"/>
      <c r="H5440" s="380"/>
    </row>
    <row r="5441" spans="1:8">
      <c r="A5441" s="380"/>
      <c r="B5441" s="380"/>
      <c r="C5441" s="380"/>
      <c r="D5441" s="380"/>
      <c r="E5441" s="380"/>
      <c r="F5441" s="380"/>
      <c r="G5441" s="380"/>
      <c r="H5441" s="380"/>
    </row>
    <row r="5442" spans="1:8">
      <c r="A5442" s="380"/>
      <c r="B5442" s="380"/>
      <c r="C5442" s="380"/>
      <c r="D5442" s="380"/>
      <c r="E5442" s="380"/>
      <c r="F5442" s="380"/>
      <c r="G5442" s="380"/>
      <c r="H5442" s="380"/>
    </row>
    <row r="5443" spans="1:8">
      <c r="A5443" s="380"/>
      <c r="B5443" s="380"/>
      <c r="C5443" s="380"/>
      <c r="D5443" s="380"/>
      <c r="E5443" s="380"/>
      <c r="F5443" s="380"/>
      <c r="G5443" s="380"/>
      <c r="H5443" s="380"/>
    </row>
    <row r="5444" spans="1:8">
      <c r="A5444" s="380"/>
      <c r="B5444" s="380"/>
      <c r="C5444" s="380"/>
      <c r="D5444" s="380"/>
      <c r="E5444" s="380"/>
      <c r="F5444" s="380"/>
      <c r="G5444" s="380"/>
      <c r="H5444" s="380"/>
    </row>
    <row r="5445" spans="1:8">
      <c r="A5445" s="380"/>
      <c r="B5445" s="380"/>
      <c r="C5445" s="380"/>
      <c r="D5445" s="380"/>
      <c r="E5445" s="380"/>
      <c r="F5445" s="380"/>
      <c r="G5445" s="380"/>
      <c r="H5445" s="380"/>
    </row>
    <row r="5446" spans="1:8">
      <c r="A5446" s="380"/>
      <c r="B5446" s="380"/>
      <c r="C5446" s="380"/>
      <c r="D5446" s="380"/>
      <c r="E5446" s="380"/>
      <c r="F5446" s="380"/>
      <c r="G5446" s="380"/>
      <c r="H5446" s="380"/>
    </row>
    <row r="5447" spans="1:8">
      <c r="A5447" s="380"/>
      <c r="B5447" s="380"/>
      <c r="C5447" s="380"/>
      <c r="D5447" s="380"/>
      <c r="E5447" s="380"/>
      <c r="F5447" s="380"/>
      <c r="G5447" s="380"/>
      <c r="H5447" s="380"/>
    </row>
    <row r="5448" spans="1:8">
      <c r="A5448" s="380"/>
      <c r="B5448" s="380"/>
      <c r="C5448" s="380"/>
      <c r="D5448" s="380"/>
      <c r="E5448" s="380"/>
      <c r="F5448" s="380"/>
      <c r="G5448" s="380"/>
      <c r="H5448" s="380"/>
    </row>
    <row r="5449" spans="1:8">
      <c r="A5449" s="380"/>
      <c r="B5449" s="380"/>
      <c r="C5449" s="380"/>
      <c r="D5449" s="380"/>
      <c r="E5449" s="380"/>
      <c r="F5449" s="380"/>
      <c r="G5449" s="380"/>
      <c r="H5449" s="380"/>
    </row>
    <row r="5450" spans="1:8">
      <c r="A5450" s="380"/>
      <c r="B5450" s="380"/>
      <c r="C5450" s="380"/>
      <c r="D5450" s="380"/>
      <c r="E5450" s="380"/>
      <c r="F5450" s="380"/>
      <c r="G5450" s="380"/>
      <c r="H5450" s="380"/>
    </row>
    <row r="5451" spans="1:8">
      <c r="A5451" s="380"/>
      <c r="B5451" s="380"/>
      <c r="C5451" s="380"/>
      <c r="D5451" s="380"/>
      <c r="E5451" s="380"/>
      <c r="F5451" s="380"/>
      <c r="G5451" s="380"/>
      <c r="H5451" s="380"/>
    </row>
    <row r="5452" spans="1:8">
      <c r="A5452" s="380"/>
      <c r="B5452" s="380"/>
      <c r="C5452" s="380"/>
      <c r="D5452" s="380"/>
      <c r="E5452" s="380"/>
      <c r="F5452" s="380"/>
      <c r="G5452" s="380"/>
      <c r="H5452" s="380"/>
    </row>
    <row r="5453" spans="1:8">
      <c r="A5453" s="380"/>
      <c r="B5453" s="380"/>
      <c r="C5453" s="380"/>
      <c r="D5453" s="380"/>
      <c r="E5453" s="380"/>
      <c r="F5453" s="380"/>
      <c r="G5453" s="380"/>
      <c r="H5453" s="380"/>
    </row>
    <row r="5454" spans="1:8">
      <c r="A5454" s="380"/>
      <c r="B5454" s="380"/>
      <c r="C5454" s="380"/>
      <c r="D5454" s="380"/>
      <c r="E5454" s="380"/>
      <c r="F5454" s="380"/>
      <c r="G5454" s="380"/>
      <c r="H5454" s="380"/>
    </row>
    <row r="5455" spans="1:8">
      <c r="A5455" s="380"/>
      <c r="B5455" s="380"/>
      <c r="C5455" s="380"/>
      <c r="D5455" s="380"/>
      <c r="E5455" s="380"/>
      <c r="F5455" s="380"/>
      <c r="G5455" s="380"/>
      <c r="H5455" s="380"/>
    </row>
    <row r="5456" spans="1:8">
      <c r="A5456" s="380"/>
      <c r="B5456" s="380"/>
      <c r="C5456" s="380"/>
      <c r="D5456" s="380"/>
      <c r="E5456" s="380"/>
      <c r="F5456" s="380"/>
      <c r="G5456" s="380"/>
      <c r="H5456" s="380"/>
    </row>
    <row r="5457" spans="1:8">
      <c r="A5457" s="380"/>
      <c r="B5457" s="380"/>
      <c r="C5457" s="380"/>
      <c r="D5457" s="380"/>
      <c r="E5457" s="380"/>
      <c r="F5457" s="380"/>
      <c r="G5457" s="380"/>
      <c r="H5457" s="380"/>
    </row>
    <row r="5458" spans="1:8">
      <c r="A5458" s="380"/>
      <c r="B5458" s="380"/>
      <c r="C5458" s="380"/>
      <c r="D5458" s="380"/>
      <c r="E5458" s="380"/>
      <c r="F5458" s="380"/>
      <c r="G5458" s="380"/>
      <c r="H5458" s="380"/>
    </row>
    <row r="5459" spans="1:8">
      <c r="A5459" s="380"/>
      <c r="B5459" s="380"/>
      <c r="C5459" s="380"/>
      <c r="D5459" s="380"/>
      <c r="E5459" s="380"/>
      <c r="F5459" s="380"/>
      <c r="G5459" s="380"/>
      <c r="H5459" s="380"/>
    </row>
    <row r="5460" spans="1:8">
      <c r="A5460" s="380"/>
      <c r="B5460" s="380"/>
      <c r="C5460" s="380"/>
      <c r="D5460" s="380"/>
      <c r="E5460" s="380"/>
      <c r="F5460" s="380"/>
      <c r="G5460" s="380"/>
      <c r="H5460" s="380"/>
    </row>
    <row r="5461" spans="1:8">
      <c r="A5461" s="380"/>
      <c r="B5461" s="380"/>
      <c r="C5461" s="380"/>
      <c r="D5461" s="380"/>
      <c r="E5461" s="380"/>
      <c r="F5461" s="380"/>
      <c r="G5461" s="380"/>
      <c r="H5461" s="380"/>
    </row>
    <row r="5462" spans="1:8">
      <c r="A5462" s="380"/>
      <c r="B5462" s="380"/>
      <c r="C5462" s="380"/>
      <c r="D5462" s="380"/>
      <c r="E5462" s="380"/>
      <c r="F5462" s="380"/>
      <c r="G5462" s="380"/>
      <c r="H5462" s="380"/>
    </row>
    <row r="5463" spans="1:8">
      <c r="A5463" s="380"/>
      <c r="B5463" s="380"/>
      <c r="C5463" s="380"/>
      <c r="D5463" s="380"/>
      <c r="E5463" s="380"/>
      <c r="F5463" s="380"/>
      <c r="G5463" s="380"/>
      <c r="H5463" s="380"/>
    </row>
    <row r="5464" spans="1:8">
      <c r="A5464" s="380"/>
      <c r="B5464" s="380"/>
      <c r="C5464" s="380"/>
      <c r="D5464" s="380"/>
      <c r="E5464" s="380"/>
      <c r="F5464" s="380"/>
      <c r="G5464" s="380"/>
      <c r="H5464" s="380"/>
    </row>
    <row r="5465" spans="1:8">
      <c r="A5465" s="380"/>
      <c r="B5465" s="380"/>
      <c r="C5465" s="380"/>
      <c r="D5465" s="380"/>
      <c r="E5465" s="380"/>
      <c r="F5465" s="380"/>
      <c r="G5465" s="380"/>
      <c r="H5465" s="380"/>
    </row>
    <row r="5466" spans="1:8">
      <c r="A5466" s="380"/>
      <c r="B5466" s="380"/>
      <c r="C5466" s="380"/>
      <c r="D5466" s="380"/>
      <c r="E5466" s="380"/>
      <c r="F5466" s="380"/>
      <c r="G5466" s="380"/>
      <c r="H5466" s="380"/>
    </row>
    <row r="5467" spans="1:8">
      <c r="A5467" s="380"/>
      <c r="B5467" s="380"/>
      <c r="C5467" s="380"/>
      <c r="D5467" s="380"/>
      <c r="E5467" s="380"/>
      <c r="F5467" s="380"/>
      <c r="G5467" s="380"/>
      <c r="H5467" s="380"/>
    </row>
    <row r="5468" spans="1:8">
      <c r="A5468" s="380"/>
      <c r="B5468" s="380"/>
      <c r="C5468" s="380"/>
      <c r="D5468" s="380"/>
      <c r="E5468" s="380"/>
      <c r="F5468" s="380"/>
      <c r="G5468" s="380"/>
      <c r="H5468" s="380"/>
    </row>
    <row r="5469" spans="1:8">
      <c r="A5469" s="380"/>
      <c r="B5469" s="380"/>
      <c r="C5469" s="380"/>
      <c r="D5469" s="380"/>
      <c r="E5469" s="380"/>
      <c r="F5469" s="380"/>
      <c r="G5469" s="380"/>
      <c r="H5469" s="380"/>
    </row>
    <row r="5470" spans="1:8">
      <c r="A5470" s="380"/>
      <c r="B5470" s="380"/>
      <c r="C5470" s="380"/>
      <c r="D5470" s="380"/>
      <c r="E5470" s="380"/>
      <c r="F5470" s="380"/>
      <c r="G5470" s="380"/>
      <c r="H5470" s="380"/>
    </row>
    <row r="5471" spans="1:8">
      <c r="A5471" s="380"/>
      <c r="B5471" s="380"/>
      <c r="C5471" s="380"/>
      <c r="D5471" s="380"/>
      <c r="E5471" s="380"/>
      <c r="F5471" s="380"/>
      <c r="G5471" s="380"/>
      <c r="H5471" s="380"/>
    </row>
    <row r="5472" spans="1:8">
      <c r="A5472" s="380"/>
      <c r="B5472" s="380"/>
      <c r="C5472" s="380"/>
      <c r="D5472" s="380"/>
      <c r="E5472" s="380"/>
      <c r="F5472" s="380"/>
      <c r="G5472" s="380"/>
      <c r="H5472" s="380"/>
    </row>
    <row r="5473" spans="1:8">
      <c r="A5473" s="380"/>
      <c r="B5473" s="380"/>
      <c r="C5473" s="380"/>
      <c r="D5473" s="380"/>
      <c r="E5473" s="380"/>
      <c r="F5473" s="380"/>
      <c r="G5473" s="380"/>
      <c r="H5473" s="380"/>
    </row>
    <row r="5474" spans="1:8">
      <c r="A5474" s="380"/>
      <c r="B5474" s="380"/>
      <c r="C5474" s="380"/>
      <c r="D5474" s="380"/>
      <c r="E5474" s="380"/>
      <c r="F5474" s="380"/>
      <c r="G5474" s="380"/>
      <c r="H5474" s="380"/>
    </row>
    <row r="5475" spans="1:8">
      <c r="A5475" s="380"/>
      <c r="B5475" s="380"/>
      <c r="C5475" s="380"/>
      <c r="D5475" s="380"/>
      <c r="E5475" s="380"/>
      <c r="F5475" s="380"/>
      <c r="G5475" s="380"/>
      <c r="H5475" s="380"/>
    </row>
    <row r="5476" spans="1:8">
      <c r="A5476" s="380"/>
      <c r="B5476" s="380"/>
      <c r="C5476" s="380"/>
      <c r="D5476" s="380"/>
      <c r="E5476" s="380"/>
      <c r="F5476" s="380"/>
      <c r="G5476" s="380"/>
      <c r="H5476" s="380"/>
    </row>
    <row r="5477" spans="1:8">
      <c r="A5477" s="380"/>
      <c r="B5477" s="380"/>
      <c r="C5477" s="380"/>
      <c r="D5477" s="380"/>
      <c r="E5477" s="380"/>
      <c r="F5477" s="380"/>
      <c r="G5477" s="380"/>
      <c r="H5477" s="380"/>
    </row>
    <row r="5478" spans="1:8">
      <c r="A5478" s="380"/>
      <c r="B5478" s="380"/>
      <c r="C5478" s="380"/>
      <c r="D5478" s="380"/>
      <c r="E5478" s="380"/>
      <c r="F5478" s="380"/>
      <c r="G5478" s="380"/>
      <c r="H5478" s="380"/>
    </row>
    <row r="5479" spans="1:8">
      <c r="A5479" s="380"/>
      <c r="B5479" s="380"/>
      <c r="C5479" s="380"/>
      <c r="D5479" s="380"/>
      <c r="E5479" s="380"/>
      <c r="F5479" s="380"/>
      <c r="G5479" s="380"/>
      <c r="H5479" s="380"/>
    </row>
    <row r="5480" spans="1:8">
      <c r="A5480" s="380"/>
      <c r="B5480" s="380"/>
      <c r="C5480" s="380"/>
      <c r="D5480" s="380"/>
      <c r="E5480" s="380"/>
      <c r="F5480" s="380"/>
      <c r="G5480" s="380"/>
      <c r="H5480" s="380"/>
    </row>
    <row r="5481" spans="1:8">
      <c r="A5481" s="380"/>
      <c r="B5481" s="380"/>
      <c r="C5481" s="380"/>
      <c r="D5481" s="380"/>
      <c r="E5481" s="380"/>
      <c r="F5481" s="380"/>
      <c r="G5481" s="380"/>
      <c r="H5481" s="380"/>
    </row>
    <row r="5482" spans="1:8">
      <c r="A5482" s="380"/>
      <c r="B5482" s="380"/>
      <c r="C5482" s="380"/>
      <c r="D5482" s="380"/>
      <c r="E5482" s="380"/>
      <c r="F5482" s="380"/>
      <c r="G5482" s="380"/>
      <c r="H5482" s="380"/>
    </row>
    <row r="5483" spans="1:8">
      <c r="A5483" s="380"/>
      <c r="B5483" s="380"/>
      <c r="C5483" s="380"/>
      <c r="D5483" s="380"/>
      <c r="E5483" s="380"/>
      <c r="F5483" s="380"/>
      <c r="G5483" s="380"/>
      <c r="H5483" s="380"/>
    </row>
    <row r="5484" spans="1:8">
      <c r="A5484" s="380"/>
      <c r="B5484" s="380"/>
      <c r="C5484" s="380"/>
      <c r="D5484" s="380"/>
      <c r="E5484" s="380"/>
      <c r="F5484" s="380"/>
      <c r="G5484" s="380"/>
      <c r="H5484" s="380"/>
    </row>
    <row r="5485" spans="1:8">
      <c r="A5485" s="380"/>
      <c r="B5485" s="380"/>
      <c r="C5485" s="380"/>
      <c r="D5485" s="380"/>
      <c r="E5485" s="380"/>
      <c r="F5485" s="380"/>
      <c r="G5485" s="380"/>
      <c r="H5485" s="380"/>
    </row>
    <row r="5486" spans="1:8">
      <c r="A5486" s="380"/>
      <c r="B5486" s="380"/>
      <c r="C5486" s="380"/>
      <c r="D5486" s="380"/>
      <c r="E5486" s="380"/>
      <c r="F5486" s="380"/>
      <c r="G5486" s="380"/>
      <c r="H5486" s="380"/>
    </row>
    <row r="5487" spans="1:8">
      <c r="A5487" s="380"/>
      <c r="B5487" s="380"/>
      <c r="C5487" s="380"/>
      <c r="D5487" s="380"/>
      <c r="E5487" s="380"/>
      <c r="F5487" s="380"/>
      <c r="G5487" s="380"/>
      <c r="H5487" s="380"/>
    </row>
    <row r="5488" spans="1:8">
      <c r="A5488" s="380"/>
      <c r="B5488" s="380"/>
      <c r="C5488" s="380"/>
      <c r="D5488" s="380"/>
      <c r="E5488" s="380"/>
      <c r="F5488" s="380"/>
      <c r="G5488" s="380"/>
      <c r="H5488" s="380"/>
    </row>
    <row r="5489" spans="1:8">
      <c r="A5489" s="380"/>
      <c r="B5489" s="380"/>
      <c r="C5489" s="380"/>
      <c r="D5489" s="380"/>
      <c r="E5489" s="380"/>
      <c r="F5489" s="380"/>
      <c r="G5489" s="380"/>
      <c r="H5489" s="380"/>
    </row>
    <row r="5490" spans="1:8">
      <c r="A5490" s="380"/>
      <c r="B5490" s="380"/>
      <c r="C5490" s="380"/>
      <c r="D5490" s="380"/>
      <c r="E5490" s="380"/>
      <c r="F5490" s="380"/>
      <c r="G5490" s="380"/>
      <c r="H5490" s="380"/>
    </row>
    <row r="5491" spans="1:8">
      <c r="A5491" s="380"/>
      <c r="B5491" s="380"/>
      <c r="C5491" s="380"/>
      <c r="D5491" s="380"/>
      <c r="E5491" s="380"/>
      <c r="F5491" s="380"/>
      <c r="G5491" s="380"/>
      <c r="H5491" s="380"/>
    </row>
    <row r="5492" spans="1:8">
      <c r="A5492" s="380"/>
      <c r="B5492" s="380"/>
      <c r="C5492" s="380"/>
      <c r="D5492" s="380"/>
      <c r="E5492" s="380"/>
      <c r="F5492" s="380"/>
      <c r="G5492" s="380"/>
      <c r="H5492" s="380"/>
    </row>
    <row r="5493" spans="1:8">
      <c r="A5493" s="380"/>
      <c r="B5493" s="380"/>
      <c r="C5493" s="380"/>
      <c r="D5493" s="380"/>
      <c r="E5493" s="380"/>
      <c r="F5493" s="380"/>
      <c r="G5493" s="380"/>
      <c r="H5493" s="380"/>
    </row>
    <row r="5494" spans="1:8">
      <c r="A5494" s="380"/>
      <c r="B5494" s="380"/>
      <c r="C5494" s="380"/>
      <c r="D5494" s="380"/>
      <c r="E5494" s="380"/>
      <c r="F5494" s="380"/>
      <c r="G5494" s="380"/>
      <c r="H5494" s="380"/>
    </row>
    <row r="5495" spans="1:8">
      <c r="A5495" s="380"/>
      <c r="B5495" s="380"/>
      <c r="C5495" s="380"/>
      <c r="D5495" s="380"/>
      <c r="E5495" s="380"/>
      <c r="F5495" s="380"/>
      <c r="G5495" s="380"/>
      <c r="H5495" s="380"/>
    </row>
    <row r="5496" spans="1:8">
      <c r="A5496" s="380"/>
      <c r="B5496" s="380"/>
      <c r="C5496" s="380"/>
      <c r="D5496" s="380"/>
      <c r="E5496" s="380"/>
      <c r="F5496" s="380"/>
      <c r="G5496" s="380"/>
      <c r="H5496" s="380"/>
    </row>
    <row r="5497" spans="1:8">
      <c r="A5497" s="380"/>
      <c r="B5497" s="380"/>
      <c r="C5497" s="380"/>
      <c r="D5497" s="380"/>
      <c r="E5497" s="380"/>
      <c r="F5497" s="380"/>
      <c r="G5497" s="380"/>
      <c r="H5497" s="380"/>
    </row>
    <row r="5498" spans="1:8">
      <c r="A5498" s="380"/>
      <c r="B5498" s="380"/>
      <c r="C5498" s="380"/>
      <c r="D5498" s="380"/>
      <c r="E5498" s="380"/>
      <c r="F5498" s="380"/>
      <c r="G5498" s="380"/>
      <c r="H5498" s="380"/>
    </row>
    <row r="5499" spans="1:8">
      <c r="A5499" s="380"/>
      <c r="B5499" s="380"/>
      <c r="C5499" s="380"/>
      <c r="D5499" s="380"/>
      <c r="E5499" s="380"/>
      <c r="F5499" s="380"/>
      <c r="G5499" s="380"/>
      <c r="H5499" s="380"/>
    </row>
    <row r="5500" spans="1:8">
      <c r="A5500" s="380"/>
      <c r="B5500" s="380"/>
      <c r="C5500" s="380"/>
      <c r="D5500" s="380"/>
      <c r="E5500" s="380"/>
      <c r="F5500" s="380"/>
      <c r="G5500" s="380"/>
      <c r="H5500" s="380"/>
    </row>
    <row r="5501" spans="1:8">
      <c r="A5501" s="380"/>
      <c r="B5501" s="380"/>
      <c r="C5501" s="380"/>
      <c r="D5501" s="380"/>
      <c r="E5501" s="380"/>
      <c r="F5501" s="380"/>
      <c r="G5501" s="380"/>
      <c r="H5501" s="380"/>
    </row>
    <row r="5502" spans="1:8">
      <c r="A5502" s="380"/>
      <c r="B5502" s="380"/>
      <c r="C5502" s="380"/>
      <c r="D5502" s="380"/>
      <c r="E5502" s="380"/>
      <c r="F5502" s="380"/>
      <c r="G5502" s="380"/>
      <c r="H5502" s="380"/>
    </row>
    <row r="5503" spans="1:8">
      <c r="A5503" s="380"/>
      <c r="B5503" s="380"/>
      <c r="C5503" s="380"/>
      <c r="D5503" s="380"/>
      <c r="E5503" s="380"/>
      <c r="F5503" s="380"/>
      <c r="G5503" s="380"/>
      <c r="H5503" s="380"/>
    </row>
    <row r="5504" spans="1:8">
      <c r="A5504" s="380"/>
      <c r="B5504" s="380"/>
      <c r="C5504" s="380"/>
      <c r="D5504" s="380"/>
      <c r="E5504" s="380"/>
      <c r="F5504" s="380"/>
      <c r="G5504" s="380"/>
      <c r="H5504" s="380"/>
    </row>
    <row r="5505" spans="1:8">
      <c r="A5505" s="380"/>
      <c r="B5505" s="380"/>
      <c r="C5505" s="380"/>
      <c r="D5505" s="380"/>
      <c r="E5505" s="380"/>
      <c r="F5505" s="380"/>
      <c r="G5505" s="380"/>
      <c r="H5505" s="380"/>
    </row>
    <row r="5506" spans="1:8">
      <c r="A5506" s="380"/>
      <c r="B5506" s="380"/>
      <c r="C5506" s="380"/>
      <c r="D5506" s="380"/>
      <c r="E5506" s="380"/>
      <c r="F5506" s="380"/>
      <c r="G5506" s="380"/>
      <c r="H5506" s="380"/>
    </row>
    <row r="5507" spans="1:8">
      <c r="A5507" s="380"/>
      <c r="B5507" s="380"/>
      <c r="C5507" s="380"/>
      <c r="D5507" s="380"/>
      <c r="E5507" s="380"/>
      <c r="F5507" s="380"/>
      <c r="G5507" s="380"/>
      <c r="H5507" s="380"/>
    </row>
    <row r="5508" spans="1:8">
      <c r="A5508" s="380"/>
      <c r="B5508" s="380"/>
      <c r="C5508" s="380"/>
      <c r="D5508" s="380"/>
      <c r="E5508" s="380"/>
      <c r="F5508" s="380"/>
      <c r="G5508" s="380"/>
      <c r="H5508" s="380"/>
    </row>
    <row r="5509" spans="1:8">
      <c r="A5509" s="380"/>
      <c r="B5509" s="380"/>
      <c r="C5509" s="380"/>
      <c r="D5509" s="380"/>
      <c r="E5509" s="380"/>
      <c r="F5509" s="380"/>
      <c r="G5509" s="380"/>
      <c r="H5509" s="380"/>
    </row>
    <row r="5510" spans="1:8">
      <c r="A5510" s="380"/>
      <c r="B5510" s="380"/>
      <c r="C5510" s="380"/>
      <c r="D5510" s="380"/>
      <c r="E5510" s="380"/>
      <c r="F5510" s="380"/>
      <c r="G5510" s="380"/>
      <c r="H5510" s="380"/>
    </row>
    <row r="5511" spans="1:8">
      <c r="A5511" s="380"/>
      <c r="B5511" s="380"/>
      <c r="C5511" s="380"/>
      <c r="D5511" s="380"/>
      <c r="E5511" s="380"/>
      <c r="F5511" s="380"/>
      <c r="G5511" s="380"/>
      <c r="H5511" s="380"/>
    </row>
    <row r="5512" spans="1:8">
      <c r="A5512" s="380"/>
      <c r="B5512" s="380"/>
      <c r="C5512" s="380"/>
      <c r="D5512" s="380"/>
      <c r="E5512" s="380"/>
      <c r="F5512" s="380"/>
      <c r="G5512" s="380"/>
      <c r="H5512" s="380"/>
    </row>
    <row r="5513" spans="1:8">
      <c r="A5513" s="380"/>
      <c r="B5513" s="380"/>
      <c r="C5513" s="380"/>
      <c r="D5513" s="380"/>
      <c r="E5513" s="380"/>
      <c r="F5513" s="380"/>
      <c r="G5513" s="380"/>
      <c r="H5513" s="380"/>
    </row>
    <row r="5514" spans="1:8">
      <c r="A5514" s="380"/>
      <c r="B5514" s="380"/>
      <c r="C5514" s="380"/>
      <c r="D5514" s="380"/>
      <c r="E5514" s="380"/>
      <c r="F5514" s="380"/>
      <c r="G5514" s="380"/>
      <c r="H5514" s="380"/>
    </row>
    <row r="5515" spans="1:8">
      <c r="A5515" s="380"/>
      <c r="B5515" s="380"/>
      <c r="C5515" s="380"/>
      <c r="D5515" s="380"/>
      <c r="E5515" s="380"/>
      <c r="F5515" s="380"/>
      <c r="G5515" s="380"/>
      <c r="H5515" s="380"/>
    </row>
    <row r="5516" spans="1:8">
      <c r="A5516" s="380"/>
      <c r="B5516" s="380"/>
      <c r="C5516" s="380"/>
      <c r="D5516" s="380"/>
      <c r="E5516" s="380"/>
      <c r="F5516" s="380"/>
      <c r="G5516" s="380"/>
      <c r="H5516" s="380"/>
    </row>
    <row r="5517" spans="1:8">
      <c r="A5517" s="380"/>
      <c r="B5517" s="380"/>
      <c r="C5517" s="380"/>
      <c r="D5517" s="380"/>
      <c r="E5517" s="380"/>
      <c r="F5517" s="380"/>
      <c r="G5517" s="380"/>
      <c r="H5517" s="380"/>
    </row>
    <row r="5518" spans="1:8">
      <c r="A5518" s="380"/>
      <c r="B5518" s="380"/>
      <c r="C5518" s="380"/>
      <c r="D5518" s="380"/>
      <c r="E5518" s="380"/>
      <c r="F5518" s="380"/>
      <c r="G5518" s="380"/>
      <c r="H5518" s="380"/>
    </row>
    <row r="5519" spans="1:8">
      <c r="A5519" s="380"/>
      <c r="B5519" s="380"/>
      <c r="C5519" s="380"/>
      <c r="D5519" s="380"/>
      <c r="E5519" s="380"/>
      <c r="F5519" s="380"/>
      <c r="G5519" s="380"/>
      <c r="H5519" s="380"/>
    </row>
    <row r="5520" spans="1:8">
      <c r="A5520" s="380"/>
      <c r="B5520" s="380"/>
      <c r="C5520" s="380"/>
      <c r="D5520" s="380"/>
      <c r="E5520" s="380"/>
      <c r="F5520" s="380"/>
      <c r="G5520" s="380"/>
      <c r="H5520" s="380"/>
    </row>
    <row r="5521" spans="1:8">
      <c r="A5521" s="380"/>
      <c r="B5521" s="380"/>
      <c r="C5521" s="380"/>
      <c r="D5521" s="380"/>
      <c r="E5521" s="380"/>
      <c r="F5521" s="380"/>
      <c r="G5521" s="380"/>
      <c r="H5521" s="380"/>
    </row>
    <row r="5522" spans="1:8">
      <c r="A5522" s="380"/>
      <c r="B5522" s="380"/>
      <c r="C5522" s="380"/>
      <c r="D5522" s="380"/>
      <c r="E5522" s="380"/>
      <c r="F5522" s="380"/>
      <c r="G5522" s="380"/>
      <c r="H5522" s="380"/>
    </row>
    <row r="5523" spans="1:8">
      <c r="A5523" s="380"/>
      <c r="B5523" s="380"/>
      <c r="C5523" s="380"/>
      <c r="D5523" s="380"/>
      <c r="E5523" s="380"/>
      <c r="F5523" s="380"/>
      <c r="G5523" s="380"/>
      <c r="H5523" s="380"/>
    </row>
    <row r="5524" spans="1:8">
      <c r="A5524" s="380"/>
      <c r="B5524" s="380"/>
      <c r="C5524" s="380"/>
      <c r="D5524" s="380"/>
      <c r="E5524" s="380"/>
      <c r="F5524" s="380"/>
      <c r="G5524" s="380"/>
      <c r="H5524" s="380"/>
    </row>
    <row r="5525" spans="1:8">
      <c r="A5525" s="380"/>
      <c r="B5525" s="380"/>
      <c r="C5525" s="380"/>
      <c r="D5525" s="380"/>
      <c r="E5525" s="380"/>
      <c r="F5525" s="380"/>
      <c r="G5525" s="380"/>
      <c r="H5525" s="380"/>
    </row>
    <row r="5526" spans="1:8">
      <c r="A5526" s="380"/>
      <c r="B5526" s="380"/>
      <c r="C5526" s="380"/>
      <c r="D5526" s="380"/>
      <c r="E5526" s="380"/>
      <c r="F5526" s="380"/>
      <c r="G5526" s="380"/>
      <c r="H5526" s="380"/>
    </row>
    <row r="5527" spans="1:8">
      <c r="A5527" s="380"/>
      <c r="B5527" s="380"/>
      <c r="C5527" s="380"/>
      <c r="D5527" s="380"/>
      <c r="E5527" s="380"/>
      <c r="F5527" s="380"/>
      <c r="G5527" s="380"/>
      <c r="H5527" s="380"/>
    </row>
    <row r="5528" spans="1:8">
      <c r="A5528" s="380"/>
      <c r="B5528" s="380"/>
      <c r="C5528" s="380"/>
      <c r="D5528" s="380"/>
      <c r="E5528" s="380"/>
      <c r="F5528" s="380"/>
      <c r="G5528" s="380"/>
      <c r="H5528" s="380"/>
    </row>
    <row r="5529" spans="1:8">
      <c r="A5529" s="380"/>
      <c r="B5529" s="380"/>
      <c r="C5529" s="380"/>
      <c r="D5529" s="380"/>
      <c r="E5529" s="380"/>
      <c r="F5529" s="380"/>
      <c r="G5529" s="380"/>
      <c r="H5529" s="380"/>
    </row>
    <row r="5530" spans="1:8">
      <c r="A5530" s="380"/>
      <c r="B5530" s="380"/>
      <c r="C5530" s="380"/>
      <c r="D5530" s="380"/>
      <c r="E5530" s="380"/>
      <c r="F5530" s="380"/>
      <c r="G5530" s="380"/>
      <c r="H5530" s="380"/>
    </row>
    <row r="5531" spans="1:8">
      <c r="A5531" s="380"/>
      <c r="B5531" s="380"/>
      <c r="C5531" s="380"/>
      <c r="D5531" s="380"/>
      <c r="E5531" s="380"/>
      <c r="F5531" s="380"/>
      <c r="G5531" s="380"/>
      <c r="H5531" s="380"/>
    </row>
    <row r="5532" spans="1:8">
      <c r="A5532" s="380"/>
      <c r="B5532" s="380"/>
      <c r="C5532" s="380"/>
      <c r="D5532" s="380"/>
      <c r="E5532" s="380"/>
      <c r="F5532" s="380"/>
      <c r="G5532" s="380"/>
      <c r="H5532" s="380"/>
    </row>
    <row r="5533" spans="1:8">
      <c r="A5533" s="380"/>
      <c r="B5533" s="380"/>
      <c r="C5533" s="380"/>
      <c r="D5533" s="380"/>
      <c r="E5533" s="380"/>
      <c r="F5533" s="380"/>
      <c r="G5533" s="380"/>
      <c r="H5533" s="380"/>
    </row>
    <row r="5534" spans="1:8">
      <c r="A5534" s="380"/>
      <c r="B5534" s="380"/>
      <c r="C5534" s="380"/>
      <c r="D5534" s="380"/>
      <c r="E5534" s="380"/>
      <c r="F5534" s="380"/>
      <c r="G5534" s="380"/>
      <c r="H5534" s="380"/>
    </row>
    <row r="5535" spans="1:8">
      <c r="A5535" s="380"/>
      <c r="B5535" s="380"/>
      <c r="C5535" s="380"/>
      <c r="D5535" s="380"/>
      <c r="E5535" s="380"/>
      <c r="F5535" s="380"/>
      <c r="G5535" s="380"/>
      <c r="H5535" s="380"/>
    </row>
    <row r="5536" spans="1:8">
      <c r="A5536" s="380"/>
      <c r="B5536" s="380"/>
      <c r="C5536" s="380"/>
      <c r="D5536" s="380"/>
      <c r="E5536" s="380"/>
      <c r="F5536" s="380"/>
      <c r="G5536" s="380"/>
      <c r="H5536" s="380"/>
    </row>
    <row r="5537" spans="1:8">
      <c r="A5537" s="380"/>
      <c r="B5537" s="380"/>
      <c r="C5537" s="380"/>
      <c r="D5537" s="380"/>
      <c r="E5537" s="380"/>
      <c r="F5537" s="380"/>
      <c r="G5537" s="380"/>
      <c r="H5537" s="380"/>
    </row>
    <row r="5538" spans="1:8">
      <c r="A5538" s="380"/>
      <c r="B5538" s="380"/>
      <c r="C5538" s="380"/>
      <c r="D5538" s="380"/>
      <c r="E5538" s="380"/>
      <c r="F5538" s="380"/>
      <c r="G5538" s="380"/>
      <c r="H5538" s="380"/>
    </row>
    <row r="5539" spans="1:8">
      <c r="A5539" s="380"/>
      <c r="B5539" s="380"/>
      <c r="C5539" s="380"/>
      <c r="D5539" s="380"/>
      <c r="E5539" s="380"/>
      <c r="F5539" s="380"/>
      <c r="G5539" s="380"/>
      <c r="H5539" s="380"/>
    </row>
    <row r="5540" spans="1:8">
      <c r="A5540" s="380"/>
      <c r="B5540" s="380"/>
      <c r="C5540" s="380"/>
      <c r="D5540" s="380"/>
      <c r="E5540" s="380"/>
      <c r="F5540" s="380"/>
      <c r="G5540" s="380"/>
      <c r="H5540" s="380"/>
    </row>
    <row r="5541" spans="1:8">
      <c r="A5541" s="380"/>
      <c r="B5541" s="380"/>
      <c r="C5541" s="380"/>
      <c r="D5541" s="380"/>
      <c r="E5541" s="380"/>
      <c r="F5541" s="380"/>
      <c r="G5541" s="380"/>
      <c r="H5541" s="380"/>
    </row>
    <row r="5542" spans="1:8">
      <c r="A5542" s="380"/>
      <c r="B5542" s="380"/>
      <c r="C5542" s="380"/>
      <c r="D5542" s="380"/>
      <c r="E5542" s="380"/>
      <c r="F5542" s="380"/>
      <c r="G5542" s="380"/>
      <c r="H5542" s="380"/>
    </row>
    <row r="5543" spans="1:8">
      <c r="A5543" s="380"/>
      <c r="B5543" s="380"/>
      <c r="C5543" s="380"/>
      <c r="D5543" s="380"/>
      <c r="E5543" s="380"/>
      <c r="F5543" s="380"/>
      <c r="G5543" s="380"/>
      <c r="H5543" s="380"/>
    </row>
    <row r="5544" spans="1:8">
      <c r="A5544" s="380"/>
      <c r="B5544" s="380"/>
      <c r="C5544" s="380"/>
      <c r="D5544" s="380"/>
      <c r="E5544" s="380"/>
      <c r="F5544" s="380"/>
      <c r="G5544" s="380"/>
      <c r="H5544" s="380"/>
    </row>
    <row r="5545" spans="1:8">
      <c r="A5545" s="380"/>
      <c r="B5545" s="380"/>
      <c r="C5545" s="380"/>
      <c r="D5545" s="380"/>
      <c r="E5545" s="380"/>
      <c r="F5545" s="380"/>
      <c r="G5545" s="380"/>
      <c r="H5545" s="380"/>
    </row>
    <row r="5546" spans="1:8">
      <c r="A5546" s="380"/>
      <c r="B5546" s="380"/>
      <c r="C5546" s="380"/>
      <c r="D5546" s="380"/>
      <c r="E5546" s="380"/>
      <c r="F5546" s="380"/>
      <c r="G5546" s="380"/>
      <c r="H5546" s="380"/>
    </row>
    <row r="5547" spans="1:8">
      <c r="A5547" s="380"/>
      <c r="B5547" s="380"/>
      <c r="C5547" s="380"/>
      <c r="D5547" s="380"/>
      <c r="E5547" s="380"/>
      <c r="F5547" s="380"/>
      <c r="G5547" s="380"/>
      <c r="H5547" s="380"/>
    </row>
    <row r="5548" spans="1:8">
      <c r="A5548" s="380"/>
      <c r="B5548" s="380"/>
      <c r="C5548" s="380"/>
      <c r="D5548" s="380"/>
      <c r="E5548" s="380"/>
      <c r="F5548" s="380"/>
      <c r="G5548" s="380"/>
      <c r="H5548" s="380"/>
    </row>
    <row r="5549" spans="1:8">
      <c r="A5549" s="380"/>
      <c r="B5549" s="380"/>
      <c r="C5549" s="380"/>
      <c r="D5549" s="380"/>
      <c r="E5549" s="380"/>
      <c r="F5549" s="380"/>
      <c r="G5549" s="380"/>
      <c r="H5549" s="380"/>
    </row>
    <row r="5550" spans="1:8">
      <c r="A5550" s="380"/>
      <c r="B5550" s="380"/>
      <c r="C5550" s="380"/>
      <c r="D5550" s="380"/>
      <c r="E5550" s="380"/>
      <c r="F5550" s="380"/>
      <c r="G5550" s="380"/>
      <c r="H5550" s="380"/>
    </row>
    <row r="5551" spans="1:8">
      <c r="A5551" s="380"/>
      <c r="B5551" s="380"/>
      <c r="C5551" s="380"/>
      <c r="D5551" s="380"/>
      <c r="E5551" s="380"/>
      <c r="F5551" s="380"/>
      <c r="G5551" s="380"/>
      <c r="H5551" s="380"/>
    </row>
    <row r="5552" spans="1:8">
      <c r="A5552" s="380"/>
      <c r="B5552" s="380"/>
      <c r="C5552" s="380"/>
      <c r="D5552" s="380"/>
      <c r="E5552" s="380"/>
      <c r="F5552" s="380"/>
      <c r="G5552" s="380"/>
      <c r="H5552" s="380"/>
    </row>
    <row r="5553" spans="1:8">
      <c r="A5553" s="380"/>
      <c r="B5553" s="380"/>
      <c r="C5553" s="380"/>
      <c r="D5553" s="380"/>
      <c r="E5553" s="380"/>
      <c r="F5553" s="380"/>
      <c r="G5553" s="380"/>
      <c r="H5553" s="380"/>
    </row>
    <row r="5554" spans="1:8">
      <c r="A5554" s="380"/>
      <c r="B5554" s="380"/>
      <c r="C5554" s="380"/>
      <c r="D5554" s="380"/>
      <c r="E5554" s="380"/>
      <c r="F5554" s="380"/>
      <c r="G5554" s="380"/>
      <c r="H5554" s="380"/>
    </row>
    <row r="5555" spans="1:8">
      <c r="A5555" s="380"/>
      <c r="B5555" s="380"/>
      <c r="C5555" s="380"/>
      <c r="D5555" s="380"/>
      <c r="E5555" s="380"/>
      <c r="F5555" s="380"/>
      <c r="G5555" s="380"/>
      <c r="H5555" s="380"/>
    </row>
    <row r="5556" spans="1:8">
      <c r="A5556" s="380"/>
      <c r="B5556" s="380"/>
      <c r="C5556" s="380"/>
      <c r="D5556" s="380"/>
      <c r="E5556" s="380"/>
      <c r="F5556" s="380"/>
      <c r="G5556" s="380"/>
      <c r="H5556" s="380"/>
    </row>
    <row r="5557" spans="1:8">
      <c r="A5557" s="380"/>
      <c r="B5557" s="380"/>
      <c r="C5557" s="380"/>
      <c r="D5557" s="380"/>
      <c r="E5557" s="380"/>
      <c r="F5557" s="380"/>
      <c r="G5557" s="380"/>
      <c r="H5557" s="380"/>
    </row>
    <row r="5558" spans="1:8">
      <c r="A5558" s="380"/>
      <c r="B5558" s="380"/>
      <c r="C5558" s="380"/>
      <c r="D5558" s="380"/>
      <c r="E5558" s="380"/>
      <c r="F5558" s="380"/>
      <c r="G5558" s="380"/>
      <c r="H5558" s="380"/>
    </row>
    <row r="5559" spans="1:8">
      <c r="A5559" s="380"/>
      <c r="B5559" s="380"/>
      <c r="C5559" s="380"/>
      <c r="D5559" s="380"/>
      <c r="E5559" s="380"/>
      <c r="F5559" s="380"/>
      <c r="G5559" s="380"/>
      <c r="H5559" s="380"/>
    </row>
    <row r="5560" spans="1:8">
      <c r="A5560" s="380"/>
      <c r="B5560" s="380"/>
      <c r="C5560" s="380"/>
      <c r="D5560" s="380"/>
      <c r="E5560" s="380"/>
      <c r="F5560" s="380"/>
      <c r="G5560" s="380"/>
      <c r="H5560" s="380"/>
    </row>
    <row r="5561" spans="1:8">
      <c r="A5561" s="380"/>
      <c r="B5561" s="380"/>
      <c r="C5561" s="380"/>
      <c r="D5561" s="380"/>
      <c r="E5561" s="380"/>
      <c r="F5561" s="380"/>
      <c r="G5561" s="380"/>
      <c r="H5561" s="380"/>
    </row>
    <row r="5562" spans="1:8">
      <c r="A5562" s="380"/>
      <c r="B5562" s="380"/>
      <c r="C5562" s="380"/>
      <c r="D5562" s="380"/>
      <c r="E5562" s="380"/>
      <c r="F5562" s="380"/>
      <c r="G5562" s="380"/>
      <c r="H5562" s="380"/>
    </row>
    <row r="5563" spans="1:8">
      <c r="A5563" s="380"/>
      <c r="B5563" s="380"/>
      <c r="C5563" s="380"/>
      <c r="D5563" s="380"/>
      <c r="E5563" s="380"/>
      <c r="F5563" s="380"/>
      <c r="G5563" s="380"/>
      <c r="H5563" s="380"/>
    </row>
    <row r="5564" spans="1:8">
      <c r="A5564" s="380"/>
      <c r="B5564" s="380"/>
      <c r="C5564" s="380"/>
      <c r="D5564" s="380"/>
      <c r="E5564" s="380"/>
      <c r="F5564" s="380"/>
      <c r="G5564" s="380"/>
      <c r="H5564" s="380"/>
    </row>
    <row r="5565" spans="1:8">
      <c r="A5565" s="380"/>
      <c r="B5565" s="380"/>
      <c r="C5565" s="380"/>
      <c r="D5565" s="380"/>
      <c r="E5565" s="380"/>
      <c r="F5565" s="380"/>
      <c r="G5565" s="380"/>
      <c r="H5565" s="380"/>
    </row>
    <row r="5566" spans="1:8">
      <c r="A5566" s="380"/>
      <c r="B5566" s="380"/>
      <c r="C5566" s="380"/>
      <c r="D5566" s="380"/>
      <c r="E5566" s="380"/>
      <c r="F5566" s="380"/>
      <c r="G5566" s="380"/>
      <c r="H5566" s="380"/>
    </row>
    <row r="5567" spans="1:8">
      <c r="A5567" s="380"/>
      <c r="B5567" s="380"/>
      <c r="C5567" s="380"/>
      <c r="D5567" s="380"/>
      <c r="E5567" s="380"/>
      <c r="F5567" s="380"/>
      <c r="G5567" s="380"/>
      <c r="H5567" s="380"/>
    </row>
    <row r="5568" spans="1:8">
      <c r="A5568" s="380"/>
      <c r="B5568" s="380"/>
      <c r="C5568" s="380"/>
      <c r="D5568" s="380"/>
      <c r="E5568" s="380"/>
      <c r="F5568" s="380"/>
      <c r="G5568" s="380"/>
      <c r="H5568" s="380"/>
    </row>
    <row r="5569" spans="1:8">
      <c r="A5569" s="380"/>
      <c r="B5569" s="380"/>
      <c r="C5569" s="380"/>
      <c r="D5569" s="380"/>
      <c r="E5569" s="380"/>
      <c r="F5569" s="380"/>
      <c r="G5569" s="380"/>
      <c r="H5569" s="380"/>
    </row>
    <row r="5570" spans="1:8">
      <c r="A5570" s="380"/>
      <c r="B5570" s="380"/>
      <c r="C5570" s="380"/>
      <c r="D5570" s="380"/>
      <c r="E5570" s="380"/>
      <c r="F5570" s="380"/>
      <c r="G5570" s="380"/>
      <c r="H5570" s="380"/>
    </row>
    <row r="5571" spans="1:8">
      <c r="A5571" s="380"/>
      <c r="B5571" s="380"/>
      <c r="C5571" s="380"/>
      <c r="D5571" s="380"/>
      <c r="E5571" s="380"/>
      <c r="F5571" s="380"/>
      <c r="G5571" s="380"/>
      <c r="H5571" s="380"/>
    </row>
    <row r="5572" spans="1:8">
      <c r="A5572" s="380"/>
      <c r="B5572" s="380"/>
      <c r="C5572" s="380"/>
      <c r="D5572" s="380"/>
      <c r="E5572" s="380"/>
      <c r="F5572" s="380"/>
      <c r="G5572" s="380"/>
      <c r="H5572" s="380"/>
    </row>
    <row r="5573" spans="1:8">
      <c r="A5573" s="380"/>
      <c r="B5573" s="380"/>
      <c r="C5573" s="380"/>
      <c r="D5573" s="380"/>
      <c r="E5573" s="380"/>
      <c r="F5573" s="380"/>
      <c r="G5573" s="380"/>
      <c r="H5573" s="380"/>
    </row>
    <row r="5574" spans="1:8">
      <c r="A5574" s="380"/>
      <c r="B5574" s="380"/>
      <c r="C5574" s="380"/>
      <c r="D5574" s="380"/>
      <c r="E5574" s="380"/>
      <c r="F5574" s="380"/>
      <c r="G5574" s="380"/>
      <c r="H5574" s="380"/>
    </row>
    <row r="5575" spans="1:8">
      <c r="A5575" s="380"/>
      <c r="B5575" s="380"/>
      <c r="C5575" s="380"/>
      <c r="D5575" s="380"/>
      <c r="E5575" s="380"/>
      <c r="F5575" s="380"/>
      <c r="G5575" s="380"/>
      <c r="H5575" s="380"/>
    </row>
    <row r="5576" spans="1:8">
      <c r="A5576" s="380"/>
      <c r="B5576" s="380"/>
      <c r="C5576" s="380"/>
      <c r="D5576" s="380"/>
      <c r="E5576" s="380"/>
      <c r="F5576" s="380"/>
      <c r="G5576" s="380"/>
      <c r="H5576" s="380"/>
    </row>
    <row r="5577" spans="1:8">
      <c r="A5577" s="380"/>
      <c r="B5577" s="380"/>
      <c r="C5577" s="380"/>
      <c r="D5577" s="380"/>
      <c r="E5577" s="380"/>
      <c r="F5577" s="380"/>
      <c r="G5577" s="380"/>
      <c r="H5577" s="380"/>
    </row>
    <row r="5578" spans="1:8">
      <c r="A5578" s="380"/>
      <c r="B5578" s="380"/>
      <c r="C5578" s="380"/>
      <c r="D5578" s="380"/>
      <c r="E5578" s="380"/>
      <c r="F5578" s="380"/>
      <c r="G5578" s="380"/>
      <c r="H5578" s="380"/>
    </row>
    <row r="5579" spans="1:8">
      <c r="A5579" s="380"/>
      <c r="B5579" s="380"/>
      <c r="C5579" s="380"/>
      <c r="D5579" s="380"/>
      <c r="E5579" s="380"/>
      <c r="F5579" s="380"/>
      <c r="G5579" s="380"/>
      <c r="H5579" s="380"/>
    </row>
    <row r="5580" spans="1:8">
      <c r="A5580" s="380"/>
      <c r="B5580" s="380"/>
      <c r="C5580" s="380"/>
      <c r="D5580" s="380"/>
      <c r="E5580" s="380"/>
      <c r="F5580" s="380"/>
      <c r="G5580" s="380"/>
      <c r="H5580" s="380"/>
    </row>
    <row r="5581" spans="1:8">
      <c r="A5581" s="380"/>
      <c r="B5581" s="380"/>
      <c r="C5581" s="380"/>
      <c r="D5581" s="380"/>
      <c r="E5581" s="380"/>
      <c r="F5581" s="380"/>
      <c r="G5581" s="380"/>
      <c r="H5581" s="380"/>
    </row>
    <row r="5582" spans="1:8">
      <c r="A5582" s="380"/>
      <c r="B5582" s="380"/>
      <c r="C5582" s="380"/>
      <c r="D5582" s="380"/>
      <c r="E5582" s="380"/>
      <c r="F5582" s="380"/>
      <c r="G5582" s="380"/>
      <c r="H5582" s="380"/>
    </row>
    <row r="5583" spans="1:8">
      <c r="A5583" s="380"/>
      <c r="B5583" s="380"/>
      <c r="C5583" s="380"/>
      <c r="D5583" s="380"/>
      <c r="E5583" s="380"/>
      <c r="F5583" s="380"/>
      <c r="G5583" s="380"/>
      <c r="H5583" s="380"/>
    </row>
    <row r="5584" spans="1:8">
      <c r="A5584" s="380"/>
      <c r="B5584" s="380"/>
      <c r="C5584" s="380"/>
      <c r="D5584" s="380"/>
      <c r="E5584" s="380"/>
      <c r="F5584" s="380"/>
      <c r="G5584" s="380"/>
      <c r="H5584" s="380"/>
    </row>
    <row r="5585" spans="1:8">
      <c r="A5585" s="380"/>
      <c r="B5585" s="380"/>
      <c r="C5585" s="380"/>
      <c r="D5585" s="380"/>
      <c r="E5585" s="380"/>
      <c r="F5585" s="380"/>
      <c r="G5585" s="380"/>
      <c r="H5585" s="380"/>
    </row>
    <row r="5586" spans="1:8">
      <c r="A5586" s="380"/>
      <c r="B5586" s="380"/>
      <c r="C5586" s="380"/>
      <c r="D5586" s="380"/>
      <c r="E5586" s="380"/>
      <c r="F5586" s="380"/>
      <c r="G5586" s="380"/>
      <c r="H5586" s="380"/>
    </row>
    <row r="5587" spans="1:8">
      <c r="A5587" s="380"/>
      <c r="B5587" s="380"/>
      <c r="C5587" s="380"/>
      <c r="D5587" s="380"/>
      <c r="E5587" s="380"/>
      <c r="F5587" s="380"/>
      <c r="G5587" s="380"/>
      <c r="H5587" s="380"/>
    </row>
    <row r="5588" spans="1:8">
      <c r="A5588" s="380"/>
      <c r="B5588" s="380"/>
      <c r="C5588" s="380"/>
      <c r="D5588" s="380"/>
      <c r="E5588" s="380"/>
      <c r="F5588" s="380"/>
      <c r="G5588" s="380"/>
      <c r="H5588" s="380"/>
    </row>
    <row r="5589" spans="1:8">
      <c r="A5589" s="380"/>
      <c r="B5589" s="380"/>
      <c r="C5589" s="380"/>
      <c r="D5589" s="380"/>
      <c r="E5589" s="380"/>
      <c r="F5589" s="380"/>
      <c r="G5589" s="380"/>
      <c r="H5589" s="380"/>
    </row>
    <row r="5590" spans="1:8">
      <c r="A5590" s="380"/>
      <c r="B5590" s="380"/>
      <c r="C5590" s="380"/>
      <c r="D5590" s="380"/>
      <c r="E5590" s="380"/>
      <c r="F5590" s="380"/>
      <c r="G5590" s="380"/>
      <c r="H5590" s="380"/>
    </row>
    <row r="5591" spans="1:8">
      <c r="A5591" s="380"/>
      <c r="B5591" s="380"/>
      <c r="C5591" s="380"/>
      <c r="D5591" s="380"/>
      <c r="E5591" s="380"/>
      <c r="F5591" s="380"/>
      <c r="G5591" s="380"/>
      <c r="H5591" s="380"/>
    </row>
    <row r="5592" spans="1:8">
      <c r="A5592" s="380"/>
      <c r="B5592" s="380"/>
      <c r="C5592" s="380"/>
      <c r="D5592" s="380"/>
      <c r="E5592" s="380"/>
      <c r="F5592" s="380"/>
      <c r="G5592" s="380"/>
      <c r="H5592" s="380"/>
    </row>
    <row r="5593" spans="1:8">
      <c r="A5593" s="380"/>
      <c r="B5593" s="380"/>
      <c r="C5593" s="380"/>
      <c r="D5593" s="380"/>
      <c r="E5593" s="380"/>
      <c r="F5593" s="380"/>
      <c r="G5593" s="380"/>
      <c r="H5593" s="380"/>
    </row>
    <row r="5594" spans="1:8">
      <c r="A5594" s="380"/>
      <c r="B5594" s="380"/>
      <c r="C5594" s="380"/>
      <c r="D5594" s="380"/>
      <c r="E5594" s="380"/>
      <c r="F5594" s="380"/>
      <c r="G5594" s="380"/>
      <c r="H5594" s="380"/>
    </row>
    <row r="5595" spans="1:8">
      <c r="A5595" s="380"/>
      <c r="B5595" s="380"/>
      <c r="C5595" s="380"/>
      <c r="D5595" s="380"/>
      <c r="E5595" s="380"/>
      <c r="F5595" s="380"/>
      <c r="G5595" s="380"/>
      <c r="H5595" s="380"/>
    </row>
    <row r="5596" spans="1:8">
      <c r="A5596" s="380"/>
      <c r="B5596" s="380"/>
      <c r="C5596" s="380"/>
      <c r="D5596" s="380"/>
      <c r="E5596" s="380"/>
      <c r="F5596" s="380"/>
      <c r="G5596" s="380"/>
      <c r="H5596" s="380"/>
    </row>
    <row r="5597" spans="1:8">
      <c r="A5597" s="380"/>
      <c r="B5597" s="380"/>
      <c r="C5597" s="380"/>
      <c r="D5597" s="380"/>
      <c r="E5597" s="380"/>
      <c r="F5597" s="380"/>
      <c r="G5597" s="380"/>
      <c r="H5597" s="380"/>
    </row>
    <row r="5598" spans="1:8">
      <c r="A5598" s="380"/>
      <c r="B5598" s="380"/>
      <c r="C5598" s="380"/>
      <c r="D5598" s="380"/>
      <c r="E5598" s="380"/>
      <c r="F5598" s="380"/>
      <c r="G5598" s="380"/>
      <c r="H5598" s="380"/>
    </row>
    <row r="5599" spans="1:8">
      <c r="A5599" s="380"/>
      <c r="B5599" s="380"/>
      <c r="C5599" s="380"/>
      <c r="D5599" s="380"/>
      <c r="E5599" s="380"/>
      <c r="F5599" s="380"/>
      <c r="G5599" s="380"/>
      <c r="H5599" s="380"/>
    </row>
    <row r="5600" spans="1:8">
      <c r="A5600" s="380"/>
      <c r="B5600" s="380"/>
      <c r="C5600" s="380"/>
      <c r="D5600" s="380"/>
      <c r="E5600" s="380"/>
      <c r="F5600" s="380"/>
      <c r="G5600" s="380"/>
      <c r="H5600" s="380"/>
    </row>
    <row r="5601" spans="1:8">
      <c r="A5601" s="380"/>
      <c r="B5601" s="380"/>
      <c r="C5601" s="380"/>
      <c r="D5601" s="380"/>
      <c r="E5601" s="380"/>
      <c r="F5601" s="380"/>
      <c r="G5601" s="380"/>
      <c r="H5601" s="380"/>
    </row>
    <row r="5602" spans="1:8">
      <c r="A5602" s="380"/>
      <c r="B5602" s="380"/>
      <c r="C5602" s="380"/>
      <c r="D5602" s="380"/>
      <c r="E5602" s="380"/>
      <c r="F5602" s="380"/>
      <c r="G5602" s="380"/>
      <c r="H5602" s="380"/>
    </row>
    <row r="5603" spans="1:8">
      <c r="A5603" s="380"/>
      <c r="B5603" s="380"/>
      <c r="C5603" s="380"/>
      <c r="D5603" s="380"/>
      <c r="E5603" s="380"/>
      <c r="F5603" s="380"/>
      <c r="G5603" s="380"/>
      <c r="H5603" s="380"/>
    </row>
    <row r="5604" spans="1:8">
      <c r="A5604" s="380"/>
      <c r="B5604" s="380"/>
      <c r="C5604" s="380"/>
      <c r="D5604" s="380"/>
      <c r="E5604" s="380"/>
      <c r="F5604" s="380"/>
      <c r="G5604" s="380"/>
      <c r="H5604" s="380"/>
    </row>
    <row r="5605" spans="1:8">
      <c r="A5605" s="380"/>
      <c r="B5605" s="380"/>
      <c r="C5605" s="380"/>
      <c r="D5605" s="380"/>
      <c r="E5605" s="380"/>
      <c r="F5605" s="380"/>
      <c r="G5605" s="380"/>
      <c r="H5605" s="380"/>
    </row>
    <row r="5606" spans="1:8">
      <c r="A5606" s="380"/>
      <c r="B5606" s="380"/>
      <c r="C5606" s="380"/>
      <c r="D5606" s="380"/>
      <c r="E5606" s="380"/>
      <c r="F5606" s="380"/>
      <c r="G5606" s="380"/>
      <c r="H5606" s="380"/>
    </row>
    <row r="5607" spans="1:8">
      <c r="A5607" s="380"/>
      <c r="B5607" s="380"/>
      <c r="C5607" s="380"/>
      <c r="D5607" s="380"/>
      <c r="E5607" s="380"/>
      <c r="F5607" s="380"/>
      <c r="G5607" s="380"/>
      <c r="H5607" s="380"/>
    </row>
    <row r="5608" spans="1:8">
      <c r="A5608" s="380"/>
      <c r="B5608" s="380"/>
      <c r="C5608" s="380"/>
      <c r="D5608" s="380"/>
      <c r="E5608" s="380"/>
      <c r="F5608" s="380"/>
      <c r="G5608" s="380"/>
      <c r="H5608" s="380"/>
    </row>
    <row r="5609" spans="1:8">
      <c r="A5609" s="380"/>
      <c r="B5609" s="380"/>
      <c r="C5609" s="380"/>
      <c r="D5609" s="380"/>
      <c r="E5609" s="380"/>
      <c r="F5609" s="380"/>
      <c r="G5609" s="380"/>
      <c r="H5609" s="380"/>
    </row>
    <row r="5610" spans="1:8">
      <c r="A5610" s="380"/>
      <c r="B5610" s="380"/>
      <c r="C5610" s="380"/>
      <c r="D5610" s="380"/>
      <c r="E5610" s="380"/>
      <c r="F5610" s="380"/>
      <c r="G5610" s="380"/>
      <c r="H5610" s="380"/>
    </row>
    <row r="5611" spans="1:8">
      <c r="A5611" s="380"/>
      <c r="B5611" s="380"/>
      <c r="C5611" s="380"/>
      <c r="D5611" s="380"/>
      <c r="E5611" s="380"/>
      <c r="F5611" s="380"/>
      <c r="G5611" s="380"/>
      <c r="H5611" s="380"/>
    </row>
    <row r="5612" spans="1:8">
      <c r="A5612" s="380"/>
      <c r="B5612" s="380"/>
      <c r="C5612" s="380"/>
      <c r="D5612" s="380"/>
      <c r="E5612" s="380"/>
      <c r="F5612" s="380"/>
      <c r="G5612" s="380"/>
      <c r="H5612" s="380"/>
    </row>
    <row r="5613" spans="1:8">
      <c r="A5613" s="380"/>
      <c r="B5613" s="380"/>
      <c r="C5613" s="380"/>
      <c r="D5613" s="380"/>
      <c r="E5613" s="380"/>
      <c r="F5613" s="380"/>
      <c r="G5613" s="380"/>
      <c r="H5613" s="380"/>
    </row>
    <row r="5614" spans="1:8">
      <c r="A5614" s="380"/>
      <c r="B5614" s="380"/>
      <c r="C5614" s="380"/>
      <c r="D5614" s="380"/>
      <c r="E5614" s="380"/>
      <c r="F5614" s="380"/>
      <c r="G5614" s="380"/>
      <c r="H5614" s="380"/>
    </row>
    <row r="5615" spans="1:8">
      <c r="A5615" s="380"/>
      <c r="B5615" s="380"/>
      <c r="C5615" s="380"/>
      <c r="D5615" s="380"/>
      <c r="E5615" s="380"/>
      <c r="F5615" s="380"/>
      <c r="G5615" s="380"/>
      <c r="H5615" s="380"/>
    </row>
    <row r="5616" spans="1:8">
      <c r="A5616" s="380"/>
      <c r="B5616" s="380"/>
      <c r="C5616" s="380"/>
      <c r="D5616" s="380"/>
      <c r="E5616" s="380"/>
      <c r="F5616" s="380"/>
      <c r="G5616" s="380"/>
      <c r="H5616" s="380"/>
    </row>
    <row r="5617" spans="1:8">
      <c r="A5617" s="380"/>
      <c r="B5617" s="380"/>
      <c r="C5617" s="380"/>
      <c r="D5617" s="380"/>
      <c r="E5617" s="380"/>
      <c r="F5617" s="380"/>
      <c r="G5617" s="380"/>
      <c r="H5617" s="380"/>
    </row>
    <row r="5618" spans="1:8">
      <c r="A5618" s="380"/>
      <c r="B5618" s="380"/>
      <c r="C5618" s="380"/>
      <c r="D5618" s="380"/>
      <c r="E5618" s="380"/>
      <c r="F5618" s="380"/>
      <c r="G5618" s="380"/>
      <c r="H5618" s="380"/>
    </row>
    <row r="5619" spans="1:8">
      <c r="A5619" s="380"/>
      <c r="B5619" s="380"/>
      <c r="C5619" s="380"/>
      <c r="D5619" s="380"/>
      <c r="E5619" s="380"/>
      <c r="F5619" s="380"/>
      <c r="G5619" s="380"/>
      <c r="H5619" s="380"/>
    </row>
    <row r="5620" spans="1:8">
      <c r="A5620" s="380"/>
      <c r="B5620" s="380"/>
      <c r="C5620" s="380"/>
      <c r="D5620" s="380"/>
      <c r="E5620" s="380"/>
      <c r="F5620" s="380"/>
      <c r="G5620" s="380"/>
      <c r="H5620" s="380"/>
    </row>
    <row r="5621" spans="1:8">
      <c r="A5621" s="380"/>
      <c r="B5621" s="380"/>
      <c r="C5621" s="380"/>
      <c r="D5621" s="380"/>
      <c r="E5621" s="380"/>
      <c r="F5621" s="380"/>
      <c r="G5621" s="380"/>
      <c r="H5621" s="380"/>
    </row>
    <row r="5622" spans="1:8">
      <c r="A5622" s="380"/>
      <c r="B5622" s="380"/>
      <c r="C5622" s="380"/>
      <c r="D5622" s="380"/>
      <c r="E5622" s="380"/>
      <c r="F5622" s="380"/>
      <c r="G5622" s="380"/>
      <c r="H5622" s="380"/>
    </row>
    <row r="5623" spans="1:8">
      <c r="A5623" s="380"/>
      <c r="B5623" s="380"/>
      <c r="C5623" s="380"/>
      <c r="D5623" s="380"/>
      <c r="E5623" s="380"/>
      <c r="F5623" s="380"/>
      <c r="G5623" s="380"/>
      <c r="H5623" s="380"/>
    </row>
    <row r="5624" spans="1:8">
      <c r="A5624" s="380"/>
      <c r="B5624" s="380"/>
      <c r="C5624" s="380"/>
      <c r="D5624" s="380"/>
      <c r="E5624" s="380"/>
      <c r="F5624" s="380"/>
      <c r="G5624" s="380"/>
      <c r="H5624" s="380"/>
    </row>
    <row r="5625" spans="1:8">
      <c r="A5625" s="380"/>
      <c r="B5625" s="380"/>
      <c r="C5625" s="380"/>
      <c r="D5625" s="380"/>
      <c r="E5625" s="380"/>
      <c r="F5625" s="380"/>
      <c r="G5625" s="380"/>
      <c r="H5625" s="380"/>
    </row>
    <row r="5626" spans="1:8">
      <c r="A5626" s="380"/>
      <c r="B5626" s="380"/>
      <c r="C5626" s="380"/>
      <c r="D5626" s="380"/>
      <c r="E5626" s="380"/>
      <c r="F5626" s="380"/>
      <c r="G5626" s="380"/>
      <c r="H5626" s="380"/>
    </row>
    <row r="5627" spans="1:8">
      <c r="A5627" s="380"/>
      <c r="B5627" s="380"/>
      <c r="C5627" s="380"/>
      <c r="D5627" s="380"/>
      <c r="E5627" s="380"/>
      <c r="F5627" s="380"/>
      <c r="G5627" s="380"/>
      <c r="H5627" s="380"/>
    </row>
    <row r="5628" spans="1:8">
      <c r="A5628" s="380"/>
      <c r="B5628" s="380"/>
      <c r="C5628" s="380"/>
      <c r="D5628" s="380"/>
      <c r="E5628" s="380"/>
      <c r="F5628" s="380"/>
      <c r="G5628" s="380"/>
      <c r="H5628" s="380"/>
    </row>
    <row r="5629" spans="1:8">
      <c r="A5629" s="380"/>
      <c r="B5629" s="380"/>
      <c r="C5629" s="380"/>
      <c r="D5629" s="380"/>
      <c r="E5629" s="380"/>
      <c r="F5629" s="380"/>
      <c r="G5629" s="380"/>
      <c r="H5629" s="380"/>
    </row>
    <row r="5630" spans="1:8">
      <c r="A5630" s="380"/>
      <c r="B5630" s="380"/>
      <c r="C5630" s="380"/>
      <c r="D5630" s="380"/>
      <c r="E5630" s="380"/>
      <c r="F5630" s="380"/>
      <c r="G5630" s="380"/>
      <c r="H5630" s="380"/>
    </row>
    <row r="5631" spans="1:8">
      <c r="A5631" s="380"/>
      <c r="B5631" s="380"/>
      <c r="C5631" s="380"/>
      <c r="D5631" s="380"/>
      <c r="E5631" s="380"/>
      <c r="F5631" s="380"/>
      <c r="G5631" s="380"/>
      <c r="H5631" s="380"/>
    </row>
    <row r="5632" spans="1:8">
      <c r="A5632" s="380"/>
      <c r="B5632" s="380"/>
      <c r="C5632" s="380"/>
      <c r="D5632" s="380"/>
      <c r="E5632" s="380"/>
      <c r="F5632" s="380"/>
      <c r="G5632" s="380"/>
      <c r="H5632" s="380"/>
    </row>
    <row r="5633" spans="1:8">
      <c r="A5633" s="380"/>
      <c r="B5633" s="380"/>
      <c r="C5633" s="380"/>
      <c r="D5633" s="380"/>
      <c r="E5633" s="380"/>
      <c r="F5633" s="380"/>
      <c r="G5633" s="380"/>
      <c r="H5633" s="380"/>
    </row>
    <row r="5634" spans="1:8">
      <c r="A5634" s="380"/>
      <c r="B5634" s="380"/>
      <c r="C5634" s="380"/>
      <c r="D5634" s="380"/>
      <c r="E5634" s="380"/>
      <c r="F5634" s="380"/>
      <c r="G5634" s="380"/>
      <c r="H5634" s="380"/>
    </row>
    <row r="5635" spans="1:8">
      <c r="A5635" s="380"/>
      <c r="B5635" s="380"/>
      <c r="C5635" s="380"/>
      <c r="D5635" s="380"/>
      <c r="E5635" s="380"/>
      <c r="F5635" s="380"/>
      <c r="G5635" s="380"/>
      <c r="H5635" s="380"/>
    </row>
    <row r="5636" spans="1:8">
      <c r="A5636" s="380"/>
      <c r="B5636" s="380"/>
      <c r="C5636" s="380"/>
      <c r="D5636" s="380"/>
      <c r="E5636" s="380"/>
      <c r="F5636" s="380"/>
      <c r="G5636" s="380"/>
      <c r="H5636" s="380"/>
    </row>
    <row r="5637" spans="1:8">
      <c r="A5637" s="380"/>
      <c r="B5637" s="380"/>
      <c r="C5637" s="380"/>
      <c r="D5637" s="380"/>
      <c r="E5637" s="380"/>
      <c r="F5637" s="380"/>
      <c r="G5637" s="380"/>
      <c r="H5637" s="380"/>
    </row>
    <row r="5638" spans="1:8">
      <c r="A5638" s="380"/>
      <c r="B5638" s="380"/>
      <c r="C5638" s="380"/>
      <c r="D5638" s="380"/>
      <c r="E5638" s="380"/>
      <c r="F5638" s="380"/>
      <c r="G5638" s="380"/>
      <c r="H5638" s="380"/>
    </row>
    <row r="5639" spans="1:8">
      <c r="A5639" s="380"/>
      <c r="B5639" s="380"/>
      <c r="C5639" s="380"/>
      <c r="D5639" s="380"/>
      <c r="E5639" s="380"/>
      <c r="F5639" s="380"/>
      <c r="G5639" s="380"/>
      <c r="H5639" s="380"/>
    </row>
    <row r="5640" spans="1:8">
      <c r="A5640" s="380"/>
      <c r="B5640" s="380"/>
      <c r="C5640" s="380"/>
      <c r="D5640" s="380"/>
      <c r="E5640" s="380"/>
      <c r="F5640" s="380"/>
      <c r="G5640" s="380"/>
      <c r="H5640" s="380"/>
    </row>
    <row r="5641" spans="1:8">
      <c r="A5641" s="380"/>
      <c r="B5641" s="380"/>
      <c r="C5641" s="380"/>
      <c r="D5641" s="380"/>
      <c r="E5641" s="380"/>
      <c r="F5641" s="380"/>
      <c r="G5641" s="380"/>
      <c r="H5641" s="380"/>
    </row>
    <row r="5642" spans="1:8">
      <c r="A5642" s="380"/>
      <c r="B5642" s="380"/>
      <c r="C5642" s="380"/>
      <c r="D5642" s="380"/>
      <c r="E5642" s="380"/>
      <c r="F5642" s="380"/>
      <c r="G5642" s="380"/>
      <c r="H5642" s="380"/>
    </row>
    <row r="5643" spans="1:8">
      <c r="A5643" s="380"/>
      <c r="B5643" s="380"/>
      <c r="C5643" s="380"/>
      <c r="D5643" s="380"/>
      <c r="E5643" s="380"/>
      <c r="F5643" s="380"/>
      <c r="G5643" s="380"/>
      <c r="H5643" s="380"/>
    </row>
    <row r="5644" spans="1:8">
      <c r="A5644" s="380"/>
      <c r="B5644" s="380"/>
      <c r="C5644" s="380"/>
      <c r="D5644" s="380"/>
      <c r="E5644" s="380"/>
      <c r="F5644" s="380"/>
      <c r="G5644" s="380"/>
      <c r="H5644" s="380"/>
    </row>
    <row r="5645" spans="1:8">
      <c r="A5645" s="380"/>
      <c r="B5645" s="380"/>
      <c r="C5645" s="380"/>
      <c r="D5645" s="380"/>
      <c r="E5645" s="380"/>
      <c r="F5645" s="380"/>
      <c r="G5645" s="380"/>
      <c r="H5645" s="380"/>
    </row>
    <row r="5646" spans="1:8">
      <c r="A5646" s="380"/>
      <c r="B5646" s="380"/>
      <c r="C5646" s="380"/>
      <c r="D5646" s="380"/>
      <c r="E5646" s="380"/>
      <c r="F5646" s="380"/>
      <c r="G5646" s="380"/>
      <c r="H5646" s="380"/>
    </row>
    <row r="5647" spans="1:8">
      <c r="A5647" s="380"/>
      <c r="B5647" s="380"/>
      <c r="C5647" s="380"/>
      <c r="D5647" s="380"/>
      <c r="E5647" s="380"/>
      <c r="F5647" s="380"/>
      <c r="G5647" s="380"/>
      <c r="H5647" s="380"/>
    </row>
    <row r="5648" spans="1:8">
      <c r="A5648" s="380"/>
      <c r="B5648" s="380"/>
      <c r="C5648" s="380"/>
      <c r="D5648" s="380"/>
      <c r="E5648" s="380"/>
      <c r="F5648" s="380"/>
      <c r="G5648" s="380"/>
      <c r="H5648" s="380"/>
    </row>
    <row r="5649" spans="1:8">
      <c r="A5649" s="380"/>
      <c r="B5649" s="380"/>
      <c r="C5649" s="380"/>
      <c r="D5649" s="380"/>
      <c r="E5649" s="380"/>
      <c r="F5649" s="380"/>
      <c r="G5649" s="380"/>
      <c r="H5649" s="380"/>
    </row>
    <row r="5650" spans="1:8">
      <c r="A5650" s="380"/>
      <c r="B5650" s="380"/>
      <c r="C5650" s="380"/>
      <c r="D5650" s="380"/>
      <c r="E5650" s="380"/>
      <c r="F5650" s="380"/>
      <c r="G5650" s="380"/>
      <c r="H5650" s="380"/>
    </row>
    <row r="5651" spans="1:8">
      <c r="A5651" s="380"/>
      <c r="B5651" s="380"/>
      <c r="C5651" s="380"/>
      <c r="D5651" s="380"/>
      <c r="E5651" s="380"/>
      <c r="F5651" s="380"/>
      <c r="G5651" s="380"/>
      <c r="H5651" s="380"/>
    </row>
    <row r="5652" spans="1:8">
      <c r="A5652" s="380"/>
      <c r="B5652" s="380"/>
      <c r="C5652" s="380"/>
      <c r="D5652" s="380"/>
      <c r="E5652" s="380"/>
      <c r="F5652" s="380"/>
      <c r="G5652" s="380"/>
      <c r="H5652" s="380"/>
    </row>
    <row r="5653" spans="1:8">
      <c r="A5653" s="380"/>
      <c r="B5653" s="380"/>
      <c r="C5653" s="380"/>
      <c r="D5653" s="380"/>
      <c r="E5653" s="380"/>
      <c r="F5653" s="380"/>
      <c r="G5653" s="380"/>
      <c r="H5653" s="380"/>
    </row>
    <row r="5654" spans="1:8">
      <c r="A5654" s="380"/>
      <c r="B5654" s="380"/>
      <c r="C5654" s="380"/>
      <c r="D5654" s="380"/>
      <c r="E5654" s="380"/>
      <c r="F5654" s="380"/>
      <c r="G5654" s="380"/>
      <c r="H5654" s="380"/>
    </row>
    <row r="5655" spans="1:8">
      <c r="A5655" s="380"/>
      <c r="B5655" s="380"/>
      <c r="C5655" s="380"/>
      <c r="D5655" s="380"/>
      <c r="E5655" s="380"/>
      <c r="F5655" s="380"/>
      <c r="G5655" s="380"/>
      <c r="H5655" s="380"/>
    </row>
    <row r="5656" spans="1:8">
      <c r="A5656" s="380"/>
      <c r="B5656" s="380"/>
      <c r="C5656" s="380"/>
      <c r="D5656" s="380"/>
      <c r="E5656" s="380"/>
      <c r="F5656" s="380"/>
      <c r="G5656" s="380"/>
      <c r="H5656" s="380"/>
    </row>
    <row r="5657" spans="1:8">
      <c r="A5657" s="380"/>
      <c r="B5657" s="380"/>
      <c r="C5657" s="380"/>
      <c r="D5657" s="380"/>
      <c r="E5657" s="380"/>
      <c r="F5657" s="380"/>
      <c r="G5657" s="380"/>
      <c r="H5657" s="380"/>
    </row>
    <row r="5658" spans="1:8">
      <c r="A5658" s="380"/>
      <c r="B5658" s="380"/>
      <c r="C5658" s="380"/>
      <c r="D5658" s="380"/>
      <c r="E5658" s="380"/>
      <c r="F5658" s="380"/>
      <c r="G5658" s="380"/>
      <c r="H5658" s="380"/>
    </row>
    <row r="5659" spans="1:8">
      <c r="A5659" s="380"/>
      <c r="B5659" s="380"/>
      <c r="C5659" s="380"/>
      <c r="D5659" s="380"/>
      <c r="E5659" s="380"/>
      <c r="F5659" s="380"/>
      <c r="G5659" s="380"/>
      <c r="H5659" s="380"/>
    </row>
    <row r="5660" spans="1:8">
      <c r="A5660" s="380"/>
      <c r="B5660" s="380"/>
      <c r="C5660" s="380"/>
      <c r="D5660" s="380"/>
      <c r="E5660" s="380"/>
      <c r="F5660" s="380"/>
      <c r="G5660" s="380"/>
      <c r="H5660" s="380"/>
    </row>
    <row r="5661" spans="1:8">
      <c r="A5661" s="380"/>
      <c r="B5661" s="380"/>
      <c r="C5661" s="380"/>
      <c r="D5661" s="380"/>
      <c r="E5661" s="380"/>
      <c r="F5661" s="380"/>
      <c r="G5661" s="380"/>
      <c r="H5661" s="380"/>
    </row>
    <row r="5662" spans="1:8">
      <c r="A5662" s="380"/>
      <c r="B5662" s="380"/>
      <c r="C5662" s="380"/>
      <c r="D5662" s="380"/>
      <c r="E5662" s="380"/>
      <c r="F5662" s="380"/>
      <c r="G5662" s="380"/>
      <c r="H5662" s="380"/>
    </row>
    <row r="5663" spans="1:8">
      <c r="A5663" s="380"/>
      <c r="B5663" s="380"/>
      <c r="C5663" s="380"/>
      <c r="D5663" s="380"/>
      <c r="E5663" s="380"/>
      <c r="F5663" s="380"/>
      <c r="G5663" s="380"/>
      <c r="H5663" s="380"/>
    </row>
    <row r="5664" spans="1:8">
      <c r="A5664" s="380"/>
      <c r="B5664" s="380"/>
      <c r="C5664" s="380"/>
      <c r="D5664" s="380"/>
      <c r="E5664" s="380"/>
      <c r="F5664" s="380"/>
      <c r="G5664" s="380"/>
      <c r="H5664" s="380"/>
    </row>
    <row r="5665" spans="1:8">
      <c r="A5665" s="380"/>
      <c r="B5665" s="380"/>
      <c r="C5665" s="380"/>
      <c r="D5665" s="380"/>
      <c r="E5665" s="380"/>
      <c r="F5665" s="380"/>
      <c r="G5665" s="380"/>
      <c r="H5665" s="380"/>
    </row>
    <row r="5666" spans="1:8">
      <c r="A5666" s="380"/>
      <c r="B5666" s="380"/>
      <c r="C5666" s="380"/>
      <c r="D5666" s="380"/>
      <c r="E5666" s="380"/>
      <c r="F5666" s="380"/>
      <c r="G5666" s="380"/>
      <c r="H5666" s="380"/>
    </row>
    <row r="5667" spans="1:8">
      <c r="A5667" s="380"/>
      <c r="B5667" s="380"/>
      <c r="C5667" s="380"/>
      <c r="D5667" s="380"/>
      <c r="E5667" s="380"/>
      <c r="F5667" s="380"/>
      <c r="G5667" s="380"/>
      <c r="H5667" s="380"/>
    </row>
    <row r="5668" spans="1:8">
      <c r="A5668" s="380"/>
      <c r="B5668" s="380"/>
      <c r="C5668" s="380"/>
      <c r="D5668" s="380"/>
      <c r="E5668" s="380"/>
      <c r="F5668" s="380"/>
      <c r="G5668" s="380"/>
      <c r="H5668" s="380"/>
    </row>
    <row r="5669" spans="1:8">
      <c r="A5669" s="380"/>
      <c r="B5669" s="380"/>
      <c r="C5669" s="380"/>
      <c r="D5669" s="380"/>
      <c r="E5669" s="380"/>
      <c r="F5669" s="380"/>
      <c r="G5669" s="380"/>
      <c r="H5669" s="380"/>
    </row>
    <row r="5670" spans="1:8">
      <c r="A5670" s="380"/>
      <c r="B5670" s="380"/>
      <c r="C5670" s="380"/>
      <c r="D5670" s="380"/>
      <c r="E5670" s="380"/>
      <c r="F5670" s="380"/>
      <c r="G5670" s="380"/>
      <c r="H5670" s="380"/>
    </row>
    <row r="5671" spans="1:8">
      <c r="A5671" s="380"/>
      <c r="B5671" s="380"/>
      <c r="C5671" s="380"/>
      <c r="D5671" s="380"/>
      <c r="E5671" s="380"/>
      <c r="F5671" s="380"/>
      <c r="G5671" s="380"/>
      <c r="H5671" s="380"/>
    </row>
    <row r="5672" spans="1:8">
      <c r="A5672" s="380"/>
      <c r="B5672" s="380"/>
      <c r="C5672" s="380"/>
      <c r="D5672" s="380"/>
      <c r="E5672" s="380"/>
      <c r="F5672" s="380"/>
      <c r="G5672" s="380"/>
      <c r="H5672" s="380"/>
    </row>
    <row r="5673" spans="1:8">
      <c r="A5673" s="380"/>
      <c r="B5673" s="380"/>
      <c r="C5673" s="380"/>
      <c r="D5673" s="380"/>
      <c r="E5673" s="380"/>
      <c r="F5673" s="380"/>
      <c r="G5673" s="380"/>
      <c r="H5673" s="380"/>
    </row>
    <row r="5674" spans="1:8">
      <c r="A5674" s="380"/>
      <c r="B5674" s="380"/>
      <c r="C5674" s="380"/>
      <c r="D5674" s="380"/>
      <c r="E5674" s="380"/>
      <c r="F5674" s="380"/>
      <c r="G5674" s="380"/>
      <c r="H5674" s="380"/>
    </row>
    <row r="5675" spans="1:8">
      <c r="A5675" s="380"/>
      <c r="B5675" s="380"/>
      <c r="C5675" s="380"/>
      <c r="D5675" s="380"/>
      <c r="E5675" s="380"/>
      <c r="F5675" s="380"/>
      <c r="G5675" s="380"/>
      <c r="H5675" s="380"/>
    </row>
    <row r="5676" spans="1:8">
      <c r="A5676" s="380"/>
      <c r="B5676" s="380"/>
      <c r="C5676" s="380"/>
      <c r="D5676" s="380"/>
      <c r="E5676" s="380"/>
      <c r="F5676" s="380"/>
      <c r="G5676" s="380"/>
      <c r="H5676" s="380"/>
    </row>
    <row r="5677" spans="1:8">
      <c r="A5677" s="380"/>
      <c r="B5677" s="380"/>
      <c r="C5677" s="380"/>
      <c r="D5677" s="380"/>
      <c r="E5677" s="380"/>
      <c r="F5677" s="380"/>
      <c r="G5677" s="380"/>
      <c r="H5677" s="380"/>
    </row>
    <row r="5678" spans="1:8">
      <c r="A5678" s="380"/>
      <c r="B5678" s="380"/>
      <c r="C5678" s="380"/>
      <c r="D5678" s="380"/>
      <c r="E5678" s="380"/>
      <c r="F5678" s="380"/>
      <c r="G5678" s="380"/>
      <c r="H5678" s="380"/>
    </row>
    <row r="5679" spans="1:8">
      <c r="A5679" s="380"/>
      <c r="B5679" s="380"/>
      <c r="C5679" s="380"/>
      <c r="D5679" s="380"/>
      <c r="E5679" s="380"/>
      <c r="F5679" s="380"/>
      <c r="G5679" s="380"/>
      <c r="H5679" s="380"/>
    </row>
    <row r="5680" spans="1:8">
      <c r="A5680" s="380"/>
      <c r="B5680" s="380"/>
      <c r="C5680" s="380"/>
      <c r="D5680" s="380"/>
      <c r="E5680" s="380"/>
      <c r="F5680" s="380"/>
      <c r="G5680" s="380"/>
      <c r="H5680" s="380"/>
    </row>
    <row r="5681" spans="1:8">
      <c r="A5681" s="380"/>
      <c r="B5681" s="380"/>
      <c r="C5681" s="380"/>
      <c r="D5681" s="380"/>
      <c r="E5681" s="380"/>
      <c r="F5681" s="380"/>
      <c r="G5681" s="380"/>
      <c r="H5681" s="380"/>
    </row>
    <row r="5682" spans="1:8">
      <c r="A5682" s="380"/>
      <c r="B5682" s="380"/>
      <c r="C5682" s="380"/>
      <c r="D5682" s="380"/>
      <c r="E5682" s="380"/>
      <c r="F5682" s="380"/>
      <c r="G5682" s="380"/>
      <c r="H5682" s="380"/>
    </row>
    <row r="5683" spans="1:8">
      <c r="A5683" s="380"/>
      <c r="B5683" s="380"/>
      <c r="C5683" s="380"/>
      <c r="D5683" s="380"/>
      <c r="E5683" s="380"/>
      <c r="F5683" s="380"/>
      <c r="G5683" s="380"/>
      <c r="H5683" s="380"/>
    </row>
    <row r="5684" spans="1:8">
      <c r="A5684" s="380"/>
      <c r="B5684" s="380"/>
      <c r="C5684" s="380"/>
      <c r="D5684" s="380"/>
      <c r="E5684" s="380"/>
      <c r="F5684" s="380"/>
      <c r="G5684" s="380"/>
      <c r="H5684" s="380"/>
    </row>
    <row r="5685" spans="1:8">
      <c r="A5685" s="380"/>
      <c r="B5685" s="380"/>
      <c r="C5685" s="380"/>
      <c r="D5685" s="380"/>
      <c r="E5685" s="380"/>
      <c r="F5685" s="380"/>
      <c r="G5685" s="380"/>
      <c r="H5685" s="380"/>
    </row>
    <row r="5686" spans="1:8">
      <c r="A5686" s="380"/>
      <c r="B5686" s="380"/>
      <c r="C5686" s="380"/>
      <c r="D5686" s="380"/>
      <c r="E5686" s="380"/>
      <c r="F5686" s="380"/>
      <c r="G5686" s="380"/>
      <c r="H5686" s="380"/>
    </row>
    <row r="5687" spans="1:8">
      <c r="A5687" s="380"/>
      <c r="B5687" s="380"/>
      <c r="C5687" s="380"/>
      <c r="D5687" s="380"/>
      <c r="E5687" s="380"/>
      <c r="F5687" s="380"/>
      <c r="G5687" s="380"/>
      <c r="H5687" s="380"/>
    </row>
    <row r="5688" spans="1:8">
      <c r="A5688" s="380"/>
      <c r="B5688" s="380"/>
      <c r="C5688" s="380"/>
      <c r="D5688" s="380"/>
      <c r="E5688" s="380"/>
      <c r="F5688" s="380"/>
      <c r="G5688" s="380"/>
      <c r="H5688" s="380"/>
    </row>
    <row r="5689" spans="1:8">
      <c r="A5689" s="380"/>
      <c r="B5689" s="380"/>
      <c r="C5689" s="380"/>
      <c r="D5689" s="380"/>
      <c r="E5689" s="380"/>
      <c r="F5689" s="380"/>
      <c r="G5689" s="380"/>
      <c r="H5689" s="380"/>
    </row>
    <row r="5690" spans="1:8">
      <c r="A5690" s="380"/>
      <c r="B5690" s="380"/>
      <c r="C5690" s="380"/>
      <c r="D5690" s="380"/>
      <c r="E5690" s="380"/>
      <c r="F5690" s="380"/>
      <c r="G5690" s="380"/>
      <c r="H5690" s="380"/>
    </row>
    <row r="5691" spans="1:8">
      <c r="A5691" s="380"/>
      <c r="B5691" s="380"/>
      <c r="C5691" s="380"/>
      <c r="D5691" s="380"/>
      <c r="E5691" s="380"/>
      <c r="F5691" s="380"/>
      <c r="G5691" s="380"/>
      <c r="H5691" s="380"/>
    </row>
    <row r="5692" spans="1:8">
      <c r="A5692" s="380"/>
      <c r="B5692" s="380"/>
      <c r="C5692" s="380"/>
      <c r="D5692" s="380"/>
      <c r="E5692" s="380"/>
      <c r="F5692" s="380"/>
      <c r="G5692" s="380"/>
      <c r="H5692" s="380"/>
    </row>
    <row r="5693" spans="1:8">
      <c r="A5693" s="380"/>
      <c r="B5693" s="380"/>
      <c r="C5693" s="380"/>
      <c r="D5693" s="380"/>
      <c r="E5693" s="380"/>
      <c r="F5693" s="380"/>
      <c r="G5693" s="380"/>
      <c r="H5693" s="380"/>
    </row>
    <row r="5694" spans="1:8">
      <c r="A5694" s="380"/>
      <c r="B5694" s="380"/>
      <c r="C5694" s="380"/>
      <c r="D5694" s="380"/>
      <c r="E5694" s="380"/>
      <c r="F5694" s="380"/>
      <c r="G5694" s="380"/>
      <c r="H5694" s="380"/>
    </row>
    <row r="5695" spans="1:8">
      <c r="A5695" s="380"/>
      <c r="B5695" s="380"/>
      <c r="C5695" s="380"/>
      <c r="D5695" s="380"/>
      <c r="E5695" s="380"/>
      <c r="F5695" s="380"/>
      <c r="G5695" s="380"/>
      <c r="H5695" s="380"/>
    </row>
    <row r="5696" spans="1:8">
      <c r="A5696" s="380"/>
      <c r="B5696" s="380"/>
      <c r="C5696" s="380"/>
      <c r="D5696" s="380"/>
      <c r="E5696" s="380"/>
      <c r="F5696" s="380"/>
      <c r="G5696" s="380"/>
      <c r="H5696" s="380"/>
    </row>
    <row r="5697" spans="1:8">
      <c r="A5697" s="380"/>
      <c r="B5697" s="380"/>
      <c r="C5697" s="380"/>
      <c r="D5697" s="380"/>
      <c r="E5697" s="380"/>
      <c r="F5697" s="380"/>
      <c r="G5697" s="380"/>
      <c r="H5697" s="380"/>
    </row>
    <row r="5698" spans="1:8">
      <c r="A5698" s="380"/>
      <c r="B5698" s="380"/>
      <c r="C5698" s="380"/>
      <c r="D5698" s="380"/>
      <c r="E5698" s="380"/>
      <c r="F5698" s="380"/>
      <c r="G5698" s="380"/>
      <c r="H5698" s="380"/>
    </row>
    <row r="5699" spans="1:8">
      <c r="A5699" s="380"/>
      <c r="B5699" s="380"/>
      <c r="C5699" s="380"/>
      <c r="D5699" s="380"/>
      <c r="E5699" s="380"/>
      <c r="F5699" s="380"/>
      <c r="G5699" s="380"/>
      <c r="H5699" s="380"/>
    </row>
    <row r="5700" spans="1:8">
      <c r="A5700" s="380"/>
      <c r="B5700" s="380"/>
      <c r="C5700" s="380"/>
      <c r="D5700" s="380"/>
      <c r="E5700" s="380"/>
      <c r="F5700" s="380"/>
      <c r="G5700" s="380"/>
      <c r="H5700" s="380"/>
    </row>
    <row r="5701" spans="1:8">
      <c r="A5701" s="380"/>
      <c r="B5701" s="380"/>
      <c r="C5701" s="380"/>
      <c r="D5701" s="380"/>
      <c r="E5701" s="380"/>
      <c r="F5701" s="380"/>
      <c r="G5701" s="380"/>
      <c r="H5701" s="380"/>
    </row>
    <row r="5702" spans="1:8">
      <c r="A5702" s="380"/>
      <c r="B5702" s="380"/>
      <c r="C5702" s="380"/>
      <c r="D5702" s="380"/>
      <c r="E5702" s="380"/>
      <c r="F5702" s="380"/>
      <c r="G5702" s="380"/>
      <c r="H5702" s="380"/>
    </row>
    <row r="5703" spans="1:8">
      <c r="A5703" s="380"/>
      <c r="B5703" s="380"/>
      <c r="C5703" s="380"/>
      <c r="D5703" s="380"/>
      <c r="E5703" s="380"/>
      <c r="F5703" s="380"/>
      <c r="G5703" s="380"/>
      <c r="H5703" s="380"/>
    </row>
    <row r="5704" spans="1:8">
      <c r="A5704" s="380"/>
      <c r="B5704" s="380"/>
      <c r="C5704" s="380"/>
      <c r="D5704" s="380"/>
      <c r="E5704" s="380"/>
      <c r="F5704" s="380"/>
      <c r="G5704" s="380"/>
      <c r="H5704" s="380"/>
    </row>
    <row r="5705" spans="1:8">
      <c r="A5705" s="380"/>
      <c r="B5705" s="380"/>
      <c r="C5705" s="380"/>
      <c r="D5705" s="380"/>
      <c r="E5705" s="380"/>
      <c r="F5705" s="380"/>
      <c r="G5705" s="380"/>
      <c r="H5705" s="380"/>
    </row>
    <row r="5706" spans="1:8">
      <c r="A5706" s="380"/>
      <c r="B5706" s="380"/>
      <c r="C5706" s="380"/>
      <c r="D5706" s="380"/>
      <c r="E5706" s="380"/>
      <c r="F5706" s="380"/>
      <c r="G5706" s="380"/>
      <c r="H5706" s="380"/>
    </row>
    <row r="5707" spans="1:8">
      <c r="A5707" s="380"/>
      <c r="B5707" s="380"/>
      <c r="C5707" s="380"/>
      <c r="D5707" s="380"/>
      <c r="E5707" s="380"/>
      <c r="F5707" s="380"/>
      <c r="G5707" s="380"/>
      <c r="H5707" s="380"/>
    </row>
    <row r="5708" spans="1:8">
      <c r="A5708" s="380"/>
      <c r="B5708" s="380"/>
      <c r="C5708" s="380"/>
      <c r="D5708" s="380"/>
      <c r="E5708" s="380"/>
      <c r="F5708" s="380"/>
      <c r="G5708" s="380"/>
      <c r="H5708" s="380"/>
    </row>
    <row r="5709" spans="1:8">
      <c r="A5709" s="380"/>
      <c r="B5709" s="380"/>
      <c r="C5709" s="380"/>
      <c r="D5709" s="380"/>
      <c r="E5709" s="380"/>
      <c r="F5709" s="380"/>
      <c r="G5709" s="380"/>
      <c r="H5709" s="380"/>
    </row>
    <row r="5710" spans="1:8">
      <c r="A5710" s="380"/>
      <c r="B5710" s="380"/>
      <c r="C5710" s="380"/>
      <c r="D5710" s="380"/>
      <c r="E5710" s="380"/>
      <c r="F5710" s="380"/>
      <c r="G5710" s="380"/>
      <c r="H5710" s="380"/>
    </row>
    <row r="5711" spans="1:8">
      <c r="A5711" s="380"/>
      <c r="B5711" s="380"/>
      <c r="C5711" s="380"/>
      <c r="D5711" s="380"/>
      <c r="E5711" s="380"/>
      <c r="F5711" s="380"/>
      <c r="G5711" s="380"/>
      <c r="H5711" s="380"/>
    </row>
    <row r="5712" spans="1:8">
      <c r="A5712" s="380"/>
      <c r="B5712" s="380"/>
      <c r="C5712" s="380"/>
      <c r="D5712" s="380"/>
      <c r="E5712" s="380"/>
      <c r="F5712" s="380"/>
      <c r="G5712" s="380"/>
      <c r="H5712" s="380"/>
    </row>
    <row r="5713" spans="1:8">
      <c r="A5713" s="380"/>
      <c r="B5713" s="380"/>
      <c r="C5713" s="380"/>
      <c r="D5713" s="380"/>
      <c r="E5713" s="380"/>
      <c r="F5713" s="380"/>
      <c r="G5713" s="380"/>
      <c r="H5713" s="380"/>
    </row>
    <row r="5714" spans="1:8">
      <c r="A5714" s="380"/>
      <c r="B5714" s="380"/>
      <c r="C5714" s="380"/>
      <c r="D5714" s="380"/>
      <c r="E5714" s="380"/>
      <c r="F5714" s="380"/>
      <c r="G5714" s="380"/>
      <c r="H5714" s="380"/>
    </row>
    <row r="5715" spans="1:8">
      <c r="A5715" s="380"/>
      <c r="B5715" s="380"/>
      <c r="C5715" s="380"/>
      <c r="D5715" s="380"/>
      <c r="E5715" s="380"/>
      <c r="F5715" s="380"/>
      <c r="G5715" s="380"/>
      <c r="H5715" s="380"/>
    </row>
    <row r="5716" spans="1:8">
      <c r="A5716" s="380"/>
      <c r="B5716" s="380"/>
      <c r="C5716" s="380"/>
      <c r="D5716" s="380"/>
      <c r="E5716" s="380"/>
      <c r="F5716" s="380"/>
      <c r="G5716" s="380"/>
      <c r="H5716" s="380"/>
    </row>
    <row r="5717" spans="1:8">
      <c r="A5717" s="380"/>
      <c r="B5717" s="380"/>
      <c r="C5717" s="380"/>
      <c r="D5717" s="380"/>
      <c r="E5717" s="380"/>
      <c r="F5717" s="380"/>
      <c r="G5717" s="380"/>
      <c r="H5717" s="380"/>
    </row>
    <row r="5718" spans="1:8">
      <c r="A5718" s="380"/>
      <c r="B5718" s="380"/>
      <c r="C5718" s="380"/>
      <c r="D5718" s="380"/>
      <c r="E5718" s="380"/>
      <c r="F5718" s="380"/>
      <c r="G5718" s="380"/>
      <c r="H5718" s="380"/>
    </row>
    <row r="5719" spans="1:8">
      <c r="A5719" s="380"/>
      <c r="B5719" s="380"/>
      <c r="C5719" s="380"/>
      <c r="D5719" s="380"/>
      <c r="E5719" s="380"/>
      <c r="F5719" s="380"/>
      <c r="G5719" s="380"/>
      <c r="H5719" s="380"/>
    </row>
    <row r="5720" spans="1:8">
      <c r="A5720" s="380"/>
      <c r="B5720" s="380"/>
      <c r="C5720" s="380"/>
      <c r="D5720" s="380"/>
      <c r="E5720" s="380"/>
      <c r="F5720" s="380"/>
      <c r="G5720" s="380"/>
      <c r="H5720" s="380"/>
    </row>
    <row r="5721" spans="1:8">
      <c r="A5721" s="380"/>
      <c r="B5721" s="380"/>
      <c r="C5721" s="380"/>
      <c r="D5721" s="380"/>
      <c r="E5721" s="380"/>
      <c r="F5721" s="380"/>
      <c r="G5721" s="380"/>
      <c r="H5721" s="380"/>
    </row>
    <row r="5722" spans="1:8">
      <c r="A5722" s="380"/>
      <c r="B5722" s="380"/>
      <c r="C5722" s="380"/>
      <c r="D5722" s="380"/>
      <c r="E5722" s="380"/>
      <c r="F5722" s="380"/>
      <c r="G5722" s="380"/>
      <c r="H5722" s="380"/>
    </row>
    <row r="5723" spans="1:8">
      <c r="A5723" s="380"/>
      <c r="B5723" s="380"/>
      <c r="C5723" s="380"/>
      <c r="D5723" s="380"/>
      <c r="E5723" s="380"/>
      <c r="F5723" s="380"/>
      <c r="G5723" s="380"/>
      <c r="H5723" s="380"/>
    </row>
    <row r="5724" spans="1:8">
      <c r="A5724" s="380"/>
      <c r="B5724" s="380"/>
      <c r="C5724" s="380"/>
      <c r="D5724" s="380"/>
      <c r="E5724" s="380"/>
      <c r="F5724" s="380"/>
      <c r="G5724" s="380"/>
      <c r="H5724" s="380"/>
    </row>
    <row r="5725" spans="1:8">
      <c r="A5725" s="380"/>
      <c r="B5725" s="380"/>
      <c r="C5725" s="380"/>
      <c r="D5725" s="380"/>
      <c r="E5725" s="380"/>
      <c r="F5725" s="380"/>
      <c r="G5725" s="380"/>
      <c r="H5725" s="380"/>
    </row>
    <row r="5726" spans="1:8">
      <c r="A5726" s="380"/>
      <c r="B5726" s="380"/>
      <c r="C5726" s="380"/>
      <c r="D5726" s="380"/>
      <c r="E5726" s="380"/>
      <c r="F5726" s="380"/>
      <c r="G5726" s="380"/>
      <c r="H5726" s="380"/>
    </row>
    <row r="5727" spans="1:8">
      <c r="A5727" s="380"/>
      <c r="B5727" s="380"/>
      <c r="C5727" s="380"/>
      <c r="D5727" s="380"/>
      <c r="E5727" s="380"/>
      <c r="F5727" s="380"/>
      <c r="G5727" s="380"/>
      <c r="H5727" s="380"/>
    </row>
    <row r="5728" spans="1:8">
      <c r="A5728" s="380"/>
      <c r="B5728" s="380"/>
      <c r="C5728" s="380"/>
      <c r="D5728" s="380"/>
      <c r="E5728" s="380"/>
      <c r="F5728" s="380"/>
      <c r="G5728" s="380"/>
      <c r="H5728" s="380"/>
    </row>
    <row r="5729" spans="1:8">
      <c r="A5729" s="380"/>
      <c r="B5729" s="380"/>
      <c r="C5729" s="380"/>
      <c r="D5729" s="380"/>
      <c r="E5729" s="380"/>
      <c r="F5729" s="380"/>
      <c r="G5729" s="380"/>
      <c r="H5729" s="380"/>
    </row>
    <row r="5730" spans="1:8">
      <c r="A5730" s="380"/>
      <c r="B5730" s="380"/>
      <c r="C5730" s="380"/>
      <c r="D5730" s="380"/>
      <c r="E5730" s="380"/>
      <c r="F5730" s="380"/>
      <c r="G5730" s="380"/>
      <c r="H5730" s="380"/>
    </row>
    <row r="5731" spans="1:8">
      <c r="A5731" s="380"/>
      <c r="B5731" s="380"/>
      <c r="C5731" s="380"/>
      <c r="D5731" s="380"/>
      <c r="E5731" s="380"/>
      <c r="F5731" s="380"/>
      <c r="G5731" s="380"/>
      <c r="H5731" s="380"/>
    </row>
    <row r="5732" spans="1:8">
      <c r="A5732" s="380"/>
      <c r="B5732" s="380"/>
      <c r="C5732" s="380"/>
      <c r="D5732" s="380"/>
      <c r="E5732" s="380"/>
      <c r="F5732" s="380"/>
      <c r="G5732" s="380"/>
      <c r="H5732" s="380"/>
    </row>
    <row r="5733" spans="1:8">
      <c r="A5733" s="380"/>
      <c r="B5733" s="380"/>
      <c r="C5733" s="380"/>
      <c r="D5733" s="380"/>
      <c r="E5733" s="380"/>
      <c r="F5733" s="380"/>
      <c r="G5733" s="380"/>
      <c r="H5733" s="380"/>
    </row>
    <row r="5734" spans="1:8">
      <c r="A5734" s="380"/>
      <c r="B5734" s="380"/>
      <c r="C5734" s="380"/>
      <c r="D5734" s="380"/>
      <c r="E5734" s="380"/>
      <c r="F5734" s="380"/>
      <c r="G5734" s="380"/>
      <c r="H5734" s="380"/>
    </row>
    <row r="5735" spans="1:8">
      <c r="A5735" s="380"/>
      <c r="B5735" s="380"/>
      <c r="C5735" s="380"/>
      <c r="D5735" s="380"/>
      <c r="E5735" s="380"/>
      <c r="F5735" s="380"/>
      <c r="G5735" s="380"/>
      <c r="H5735" s="380"/>
    </row>
    <row r="5736" spans="1:8">
      <c r="A5736" s="380"/>
      <c r="B5736" s="380"/>
      <c r="C5736" s="380"/>
      <c r="D5736" s="380"/>
      <c r="E5736" s="380"/>
      <c r="F5736" s="380"/>
      <c r="G5736" s="380"/>
      <c r="H5736" s="380"/>
    </row>
    <row r="5737" spans="1:8">
      <c r="A5737" s="380"/>
      <c r="B5737" s="380"/>
      <c r="C5737" s="380"/>
      <c r="D5737" s="380"/>
      <c r="E5737" s="380"/>
      <c r="F5737" s="380"/>
      <c r="G5737" s="380"/>
      <c r="H5737" s="380"/>
    </row>
    <row r="5738" spans="1:8">
      <c r="A5738" s="380"/>
      <c r="B5738" s="380"/>
      <c r="C5738" s="380"/>
      <c r="D5738" s="380"/>
      <c r="E5738" s="380"/>
      <c r="F5738" s="380"/>
      <c r="G5738" s="380"/>
      <c r="H5738" s="380"/>
    </row>
    <row r="5739" spans="1:8">
      <c r="A5739" s="380"/>
      <c r="B5739" s="380"/>
      <c r="C5739" s="380"/>
      <c r="D5739" s="380"/>
      <c r="E5739" s="380"/>
      <c r="F5739" s="380"/>
      <c r="G5739" s="380"/>
      <c r="H5739" s="380"/>
    </row>
    <row r="5740" spans="1:8">
      <c r="A5740" s="380"/>
      <c r="B5740" s="380"/>
      <c r="C5740" s="380"/>
      <c r="D5740" s="380"/>
      <c r="E5740" s="380"/>
      <c r="F5740" s="380"/>
      <c r="G5740" s="380"/>
      <c r="H5740" s="380"/>
    </row>
    <row r="5741" spans="1:8">
      <c r="A5741" s="380"/>
      <c r="B5741" s="380"/>
      <c r="C5741" s="380"/>
      <c r="D5741" s="380"/>
      <c r="E5741" s="380"/>
      <c r="F5741" s="380"/>
      <c r="G5741" s="380"/>
      <c r="H5741" s="380"/>
    </row>
    <row r="5742" spans="1:8">
      <c r="A5742" s="380"/>
      <c r="B5742" s="380"/>
      <c r="C5742" s="380"/>
      <c r="D5742" s="380"/>
      <c r="E5742" s="380"/>
      <c r="F5742" s="380"/>
      <c r="G5742" s="380"/>
      <c r="H5742" s="380"/>
    </row>
    <row r="5743" spans="1:8">
      <c r="A5743" s="380"/>
      <c r="B5743" s="380"/>
      <c r="C5743" s="380"/>
      <c r="D5743" s="380"/>
      <c r="E5743" s="380"/>
      <c r="F5743" s="380"/>
      <c r="G5743" s="380"/>
      <c r="H5743" s="380"/>
    </row>
    <row r="5744" spans="1:8">
      <c r="A5744" s="380"/>
      <c r="B5744" s="380"/>
      <c r="C5744" s="380"/>
      <c r="D5744" s="380"/>
      <c r="E5744" s="380"/>
      <c r="F5744" s="380"/>
      <c r="G5744" s="380"/>
      <c r="H5744" s="380"/>
    </row>
    <row r="5745" spans="1:8">
      <c r="A5745" s="380"/>
      <c r="B5745" s="380"/>
      <c r="C5745" s="380"/>
      <c r="D5745" s="380"/>
      <c r="E5745" s="380"/>
      <c r="F5745" s="380"/>
      <c r="G5745" s="380"/>
      <c r="H5745" s="380"/>
    </row>
    <row r="5746" spans="1:8">
      <c r="A5746" s="380"/>
      <c r="B5746" s="380"/>
      <c r="C5746" s="380"/>
      <c r="D5746" s="380"/>
      <c r="E5746" s="380"/>
      <c r="F5746" s="380"/>
      <c r="G5746" s="380"/>
      <c r="H5746" s="380"/>
    </row>
    <row r="5747" spans="1:8">
      <c r="A5747" s="380"/>
      <c r="B5747" s="380"/>
      <c r="C5747" s="380"/>
      <c r="D5747" s="380"/>
      <c r="E5747" s="380"/>
      <c r="F5747" s="380"/>
      <c r="G5747" s="380"/>
      <c r="H5747" s="380"/>
    </row>
    <row r="5748" spans="1:8">
      <c r="A5748" s="380"/>
      <c r="B5748" s="380"/>
      <c r="C5748" s="380"/>
      <c r="D5748" s="380"/>
      <c r="E5748" s="380"/>
      <c r="F5748" s="380"/>
      <c r="G5748" s="380"/>
      <c r="H5748" s="380"/>
    </row>
    <row r="5749" spans="1:8">
      <c r="A5749" s="380"/>
      <c r="B5749" s="380"/>
      <c r="C5749" s="380"/>
      <c r="D5749" s="380"/>
      <c r="E5749" s="380"/>
      <c r="F5749" s="380"/>
      <c r="G5749" s="380"/>
      <c r="H5749" s="380"/>
    </row>
    <row r="5750" spans="1:8">
      <c r="A5750" s="380"/>
      <c r="B5750" s="380"/>
      <c r="C5750" s="380"/>
      <c r="D5750" s="380"/>
      <c r="E5750" s="380"/>
      <c r="F5750" s="380"/>
      <c r="G5750" s="380"/>
      <c r="H5750" s="380"/>
    </row>
    <row r="5751" spans="1:8">
      <c r="A5751" s="380"/>
      <c r="B5751" s="380"/>
      <c r="C5751" s="380"/>
      <c r="D5751" s="380"/>
      <c r="E5751" s="380"/>
      <c r="F5751" s="380"/>
      <c r="G5751" s="380"/>
      <c r="H5751" s="380"/>
    </row>
    <row r="5752" spans="1:8">
      <c r="A5752" s="380"/>
      <c r="B5752" s="380"/>
      <c r="C5752" s="380"/>
      <c r="D5752" s="380"/>
      <c r="E5752" s="380"/>
      <c r="F5752" s="380"/>
      <c r="G5752" s="380"/>
      <c r="H5752" s="380"/>
    </row>
    <row r="5753" spans="1:8">
      <c r="A5753" s="380"/>
      <c r="B5753" s="380"/>
      <c r="C5753" s="380"/>
      <c r="D5753" s="380"/>
      <c r="E5753" s="380"/>
      <c r="F5753" s="380"/>
      <c r="G5753" s="380"/>
      <c r="H5753" s="380"/>
    </row>
    <row r="5754" spans="1:8">
      <c r="A5754" s="380"/>
      <c r="B5754" s="380"/>
      <c r="C5754" s="380"/>
      <c r="D5754" s="380"/>
      <c r="E5754" s="380"/>
      <c r="F5754" s="380"/>
      <c r="G5754" s="380"/>
      <c r="H5754" s="380"/>
    </row>
    <row r="5755" spans="1:8">
      <c r="A5755" s="380"/>
      <c r="B5755" s="380"/>
      <c r="C5755" s="380"/>
      <c r="D5755" s="380"/>
      <c r="E5755" s="380"/>
      <c r="F5755" s="380"/>
      <c r="G5755" s="380"/>
      <c r="H5755" s="380"/>
    </row>
    <row r="5756" spans="1:8">
      <c r="A5756" s="380"/>
      <c r="B5756" s="380"/>
      <c r="C5756" s="380"/>
      <c r="D5756" s="380"/>
      <c r="E5756" s="380"/>
      <c r="F5756" s="380"/>
      <c r="G5756" s="380"/>
      <c r="H5756" s="380"/>
    </row>
    <row r="5757" spans="1:8">
      <c r="A5757" s="380"/>
      <c r="B5757" s="380"/>
      <c r="C5757" s="380"/>
      <c r="D5757" s="380"/>
      <c r="E5757" s="380"/>
      <c r="F5757" s="380"/>
      <c r="G5757" s="380"/>
      <c r="H5757" s="380"/>
    </row>
    <row r="5758" spans="1:8">
      <c r="A5758" s="380"/>
      <c r="B5758" s="380"/>
      <c r="C5758" s="380"/>
      <c r="D5758" s="380"/>
      <c r="E5758" s="380"/>
      <c r="F5758" s="380"/>
      <c r="G5758" s="380"/>
      <c r="H5758" s="380"/>
    </row>
    <row r="5759" spans="1:8">
      <c r="A5759" s="380"/>
      <c r="B5759" s="380"/>
      <c r="C5759" s="380"/>
      <c r="D5759" s="380"/>
      <c r="E5759" s="380"/>
      <c r="F5759" s="380"/>
      <c r="G5759" s="380"/>
      <c r="H5759" s="380"/>
    </row>
    <row r="5760" spans="1:8">
      <c r="A5760" s="380"/>
      <c r="B5760" s="380"/>
      <c r="C5760" s="380"/>
      <c r="D5760" s="380"/>
      <c r="E5760" s="380"/>
      <c r="F5760" s="380"/>
      <c r="G5760" s="380"/>
      <c r="H5760" s="380"/>
    </row>
    <row r="5761" spans="1:8">
      <c r="A5761" s="380"/>
      <c r="B5761" s="380"/>
      <c r="C5761" s="380"/>
      <c r="D5761" s="380"/>
      <c r="E5761" s="380"/>
      <c r="F5761" s="380"/>
      <c r="G5761" s="380"/>
      <c r="H5761" s="380"/>
    </row>
    <row r="5762" spans="1:8">
      <c r="A5762" s="380"/>
      <c r="B5762" s="380"/>
      <c r="C5762" s="380"/>
      <c r="D5762" s="380"/>
      <c r="E5762" s="380"/>
      <c r="F5762" s="380"/>
      <c r="G5762" s="380"/>
      <c r="H5762" s="380"/>
    </row>
    <row r="5763" spans="1:8">
      <c r="A5763" s="380"/>
      <c r="B5763" s="380"/>
      <c r="C5763" s="380"/>
      <c r="D5763" s="380"/>
      <c r="E5763" s="380"/>
      <c r="F5763" s="380"/>
      <c r="G5763" s="380"/>
      <c r="H5763" s="380"/>
    </row>
    <row r="5764" spans="1:8">
      <c r="A5764" s="380"/>
      <c r="B5764" s="380"/>
      <c r="C5764" s="380"/>
      <c r="D5764" s="380"/>
      <c r="E5764" s="380"/>
      <c r="F5764" s="380"/>
      <c r="G5764" s="380"/>
      <c r="H5764" s="380"/>
    </row>
    <row r="5765" spans="1:8">
      <c r="A5765" s="380"/>
      <c r="B5765" s="380"/>
      <c r="C5765" s="380"/>
      <c r="D5765" s="380"/>
      <c r="E5765" s="380"/>
      <c r="F5765" s="380"/>
      <c r="G5765" s="380"/>
      <c r="H5765" s="380"/>
    </row>
    <row r="5766" spans="1:8">
      <c r="A5766" s="380"/>
      <c r="B5766" s="380"/>
      <c r="C5766" s="380"/>
      <c r="D5766" s="380"/>
      <c r="E5766" s="380"/>
      <c r="F5766" s="380"/>
      <c r="G5766" s="380"/>
      <c r="H5766" s="380"/>
    </row>
    <row r="5767" spans="1:8">
      <c r="A5767" s="380"/>
      <c r="B5767" s="380"/>
      <c r="C5767" s="380"/>
      <c r="D5767" s="380"/>
      <c r="E5767" s="380"/>
      <c r="F5767" s="380"/>
      <c r="G5767" s="380"/>
      <c r="H5767" s="380"/>
    </row>
    <row r="5768" spans="1:8">
      <c r="A5768" s="380"/>
      <c r="B5768" s="380"/>
      <c r="C5768" s="380"/>
      <c r="D5768" s="380"/>
      <c r="E5768" s="380"/>
      <c r="F5768" s="380"/>
      <c r="G5768" s="380"/>
      <c r="H5768" s="380"/>
    </row>
    <row r="5769" spans="1:8">
      <c r="A5769" s="380"/>
      <c r="B5769" s="380"/>
      <c r="C5769" s="380"/>
      <c r="D5769" s="380"/>
      <c r="E5769" s="380"/>
      <c r="F5769" s="380"/>
      <c r="G5769" s="380"/>
      <c r="H5769" s="380"/>
    </row>
    <row r="5770" spans="1:8">
      <c r="A5770" s="380"/>
      <c r="B5770" s="380"/>
      <c r="C5770" s="380"/>
      <c r="D5770" s="380"/>
      <c r="E5770" s="380"/>
      <c r="F5770" s="380"/>
      <c r="G5770" s="380"/>
      <c r="H5770" s="380"/>
    </row>
    <row r="5771" spans="1:8">
      <c r="A5771" s="380"/>
      <c r="B5771" s="380"/>
      <c r="C5771" s="380"/>
      <c r="D5771" s="380"/>
      <c r="E5771" s="380"/>
      <c r="F5771" s="380"/>
      <c r="G5771" s="380"/>
      <c r="H5771" s="380"/>
    </row>
    <row r="5772" spans="1:8">
      <c r="A5772" s="380"/>
      <c r="B5772" s="380"/>
      <c r="C5772" s="380"/>
      <c r="D5772" s="380"/>
      <c r="E5772" s="380"/>
      <c r="F5772" s="380"/>
      <c r="G5772" s="380"/>
      <c r="H5772" s="380"/>
    </row>
    <row r="5773" spans="1:8">
      <c r="A5773" s="380"/>
      <c r="B5773" s="380"/>
      <c r="C5773" s="380"/>
      <c r="D5773" s="380"/>
      <c r="E5773" s="380"/>
      <c r="F5773" s="380"/>
      <c r="G5773" s="380"/>
      <c r="H5773" s="380"/>
    </row>
    <row r="5774" spans="1:8">
      <c r="A5774" s="380"/>
      <c r="B5774" s="380"/>
      <c r="C5774" s="380"/>
      <c r="D5774" s="380"/>
      <c r="E5774" s="380"/>
      <c r="F5774" s="380"/>
      <c r="G5774" s="380"/>
      <c r="H5774" s="380"/>
    </row>
    <row r="5775" spans="1:8">
      <c r="A5775" s="380"/>
      <c r="B5775" s="380"/>
      <c r="C5775" s="380"/>
      <c r="D5775" s="380"/>
      <c r="E5775" s="380"/>
      <c r="F5775" s="380"/>
      <c r="G5775" s="380"/>
      <c r="H5775" s="380"/>
    </row>
    <row r="5776" spans="1:8">
      <c r="A5776" s="380"/>
      <c r="B5776" s="380"/>
      <c r="C5776" s="380"/>
      <c r="D5776" s="380"/>
      <c r="E5776" s="380"/>
      <c r="F5776" s="380"/>
      <c r="G5776" s="380"/>
      <c r="H5776" s="380"/>
    </row>
    <row r="5777" spans="1:8">
      <c r="A5777" s="380"/>
      <c r="B5777" s="380"/>
      <c r="C5777" s="380"/>
      <c r="D5777" s="380"/>
      <c r="E5777" s="380"/>
      <c r="F5777" s="380"/>
      <c r="G5777" s="380"/>
      <c r="H5777" s="380"/>
    </row>
    <row r="5778" spans="1:8">
      <c r="A5778" s="380"/>
      <c r="B5778" s="380"/>
      <c r="C5778" s="380"/>
      <c r="D5778" s="380"/>
      <c r="E5778" s="380"/>
      <c r="F5778" s="380"/>
      <c r="G5778" s="380"/>
      <c r="H5778" s="380"/>
    </row>
    <row r="5779" spans="1:8">
      <c r="A5779" s="380"/>
      <c r="B5779" s="380"/>
      <c r="C5779" s="380"/>
      <c r="D5779" s="380"/>
      <c r="E5779" s="380"/>
      <c r="F5779" s="380"/>
      <c r="G5779" s="380"/>
      <c r="H5779" s="380"/>
    </row>
    <row r="5780" spans="1:8">
      <c r="A5780" s="380"/>
      <c r="B5780" s="380"/>
      <c r="C5780" s="380"/>
      <c r="D5780" s="380"/>
      <c r="E5780" s="380"/>
      <c r="F5780" s="380"/>
      <c r="G5780" s="380"/>
      <c r="H5780" s="380"/>
    </row>
    <row r="5781" spans="1:8">
      <c r="A5781" s="380"/>
      <c r="B5781" s="380"/>
      <c r="C5781" s="380"/>
      <c r="D5781" s="380"/>
      <c r="E5781" s="380"/>
      <c r="F5781" s="380"/>
      <c r="G5781" s="380"/>
      <c r="H5781" s="380"/>
    </row>
    <row r="5782" spans="1:8">
      <c r="A5782" s="380"/>
      <c r="B5782" s="380"/>
      <c r="C5782" s="380"/>
      <c r="D5782" s="380"/>
      <c r="E5782" s="380"/>
      <c r="F5782" s="380"/>
      <c r="G5782" s="380"/>
      <c r="H5782" s="380"/>
    </row>
    <row r="5783" spans="1:8">
      <c r="A5783" s="380"/>
      <c r="B5783" s="380"/>
      <c r="C5783" s="380"/>
      <c r="D5783" s="380"/>
      <c r="E5783" s="380"/>
      <c r="F5783" s="380"/>
      <c r="G5783" s="380"/>
      <c r="H5783" s="380"/>
    </row>
    <row r="5784" spans="1:8">
      <c r="A5784" s="380"/>
      <c r="B5784" s="380"/>
      <c r="C5784" s="380"/>
      <c r="D5784" s="380"/>
      <c r="E5784" s="380"/>
      <c r="F5784" s="380"/>
      <c r="G5784" s="380"/>
      <c r="H5784" s="380"/>
    </row>
    <row r="5785" spans="1:8">
      <c r="A5785" s="380"/>
      <c r="B5785" s="380"/>
      <c r="C5785" s="380"/>
      <c r="D5785" s="380"/>
      <c r="E5785" s="380"/>
      <c r="F5785" s="380"/>
      <c r="G5785" s="380"/>
      <c r="H5785" s="380"/>
    </row>
    <row r="5786" spans="1:8">
      <c r="A5786" s="380"/>
      <c r="B5786" s="380"/>
      <c r="C5786" s="380"/>
      <c r="D5786" s="380"/>
      <c r="E5786" s="380"/>
      <c r="F5786" s="380"/>
      <c r="G5786" s="380"/>
      <c r="H5786" s="380"/>
    </row>
    <row r="5787" spans="1:8">
      <c r="A5787" s="380"/>
      <c r="B5787" s="380"/>
      <c r="C5787" s="380"/>
      <c r="D5787" s="380"/>
      <c r="E5787" s="380"/>
      <c r="F5787" s="380"/>
      <c r="G5787" s="380"/>
      <c r="H5787" s="380"/>
    </row>
    <row r="5788" spans="1:8">
      <c r="A5788" s="380"/>
      <c r="B5788" s="380"/>
      <c r="C5788" s="380"/>
      <c r="D5788" s="380"/>
      <c r="E5788" s="380"/>
      <c r="F5788" s="380"/>
      <c r="G5788" s="380"/>
      <c r="H5788" s="380"/>
    </row>
    <row r="5789" spans="1:8">
      <c r="A5789" s="380"/>
      <c r="B5789" s="380"/>
      <c r="C5789" s="380"/>
      <c r="D5789" s="380"/>
      <c r="E5789" s="380"/>
      <c r="F5789" s="380"/>
      <c r="G5789" s="380"/>
      <c r="H5789" s="380"/>
    </row>
    <row r="5790" spans="1:8">
      <c r="A5790" s="380"/>
      <c r="B5790" s="380"/>
      <c r="C5790" s="380"/>
      <c r="D5790" s="380"/>
      <c r="E5790" s="380"/>
      <c r="F5790" s="380"/>
      <c r="G5790" s="380"/>
      <c r="H5790" s="380"/>
    </row>
    <row r="5791" spans="1:8">
      <c r="A5791" s="380"/>
      <c r="B5791" s="380"/>
      <c r="C5791" s="380"/>
      <c r="D5791" s="380"/>
      <c r="E5791" s="380"/>
      <c r="F5791" s="380"/>
      <c r="G5791" s="380"/>
      <c r="H5791" s="380"/>
    </row>
    <row r="5792" spans="1:8">
      <c r="A5792" s="380"/>
      <c r="B5792" s="380"/>
      <c r="C5792" s="380"/>
      <c r="D5792" s="380"/>
      <c r="E5792" s="380"/>
      <c r="F5792" s="380"/>
      <c r="G5792" s="380"/>
      <c r="H5792" s="380"/>
    </row>
    <row r="5793" spans="1:8">
      <c r="A5793" s="380"/>
      <c r="B5793" s="380"/>
      <c r="C5793" s="380"/>
      <c r="D5793" s="380"/>
      <c r="E5793" s="380"/>
      <c r="F5793" s="380"/>
      <c r="G5793" s="380"/>
      <c r="H5793" s="380"/>
    </row>
    <row r="5794" spans="1:8">
      <c r="A5794" s="380"/>
      <c r="B5794" s="380"/>
      <c r="C5794" s="380"/>
      <c r="D5794" s="380"/>
      <c r="E5794" s="380"/>
      <c r="F5794" s="380"/>
      <c r="G5794" s="380"/>
      <c r="H5794" s="380"/>
    </row>
    <row r="5795" spans="1:8">
      <c r="A5795" s="380"/>
      <c r="B5795" s="380"/>
      <c r="C5795" s="380"/>
      <c r="D5795" s="380"/>
      <c r="E5795" s="380"/>
      <c r="F5795" s="380"/>
      <c r="G5795" s="380"/>
      <c r="H5795" s="380"/>
    </row>
    <row r="5796" spans="1:8">
      <c r="A5796" s="380"/>
      <c r="B5796" s="380"/>
      <c r="C5796" s="380"/>
      <c r="D5796" s="380"/>
      <c r="E5796" s="380"/>
      <c r="F5796" s="380"/>
      <c r="G5796" s="380"/>
      <c r="H5796" s="380"/>
    </row>
    <row r="5797" spans="1:8">
      <c r="A5797" s="380"/>
      <c r="B5797" s="380"/>
      <c r="C5797" s="380"/>
      <c r="D5797" s="380"/>
      <c r="E5797" s="380"/>
      <c r="F5797" s="380"/>
      <c r="G5797" s="380"/>
      <c r="H5797" s="380"/>
    </row>
    <row r="5798" spans="1:8">
      <c r="A5798" s="380"/>
      <c r="B5798" s="380"/>
      <c r="C5798" s="380"/>
      <c r="D5798" s="380"/>
      <c r="E5798" s="380"/>
      <c r="F5798" s="380"/>
      <c r="G5798" s="380"/>
      <c r="H5798" s="380"/>
    </row>
    <row r="5799" spans="1:8">
      <c r="A5799" s="380"/>
      <c r="B5799" s="380"/>
      <c r="C5799" s="380"/>
      <c r="D5799" s="380"/>
      <c r="E5799" s="380"/>
      <c r="F5799" s="380"/>
      <c r="G5799" s="380"/>
      <c r="H5799" s="380"/>
    </row>
    <row r="5800" spans="1:8">
      <c r="A5800" s="380"/>
      <c r="B5800" s="380"/>
      <c r="C5800" s="380"/>
      <c r="D5800" s="380"/>
      <c r="E5800" s="380"/>
      <c r="F5800" s="380"/>
      <c r="G5800" s="380"/>
      <c r="H5800" s="380"/>
    </row>
    <row r="5801" spans="1:8">
      <c r="A5801" s="380"/>
      <c r="B5801" s="380"/>
      <c r="C5801" s="380"/>
      <c r="D5801" s="380"/>
      <c r="E5801" s="380"/>
      <c r="F5801" s="380"/>
      <c r="G5801" s="380"/>
      <c r="H5801" s="380"/>
    </row>
    <row r="5802" spans="1:8">
      <c r="A5802" s="380"/>
      <c r="B5802" s="380"/>
      <c r="C5802" s="380"/>
      <c r="D5802" s="380"/>
      <c r="E5802" s="380"/>
      <c r="F5802" s="380"/>
      <c r="G5802" s="380"/>
      <c r="H5802" s="380"/>
    </row>
    <row r="5803" spans="1:8">
      <c r="A5803" s="380"/>
      <c r="B5803" s="380"/>
      <c r="C5803" s="380"/>
      <c r="D5803" s="380"/>
      <c r="E5803" s="380"/>
      <c r="F5803" s="380"/>
      <c r="G5803" s="380"/>
      <c r="H5803" s="380"/>
    </row>
    <row r="5804" spans="1:8">
      <c r="A5804" s="380"/>
      <c r="B5804" s="380"/>
      <c r="C5804" s="380"/>
      <c r="D5804" s="380"/>
      <c r="E5804" s="380"/>
      <c r="F5804" s="380"/>
      <c r="G5804" s="380"/>
      <c r="H5804" s="380"/>
    </row>
    <row r="5805" spans="1:8">
      <c r="A5805" s="380"/>
      <c r="B5805" s="380"/>
      <c r="C5805" s="380"/>
      <c r="D5805" s="380"/>
      <c r="E5805" s="380"/>
      <c r="F5805" s="380"/>
      <c r="G5805" s="380"/>
      <c r="H5805" s="380"/>
    </row>
    <row r="5806" spans="1:8">
      <c r="A5806" s="380"/>
      <c r="B5806" s="380"/>
      <c r="C5806" s="380"/>
      <c r="D5806" s="380"/>
      <c r="E5806" s="380"/>
      <c r="F5806" s="380"/>
      <c r="G5806" s="380"/>
      <c r="H5806" s="380"/>
    </row>
    <row r="5807" spans="1:8">
      <c r="A5807" s="380"/>
      <c r="B5807" s="380"/>
      <c r="C5807" s="380"/>
      <c r="D5807" s="380"/>
      <c r="E5807" s="380"/>
      <c r="F5807" s="380"/>
      <c r="G5807" s="380"/>
      <c r="H5807" s="380"/>
    </row>
    <row r="5808" spans="1:8">
      <c r="A5808" s="380"/>
      <c r="B5808" s="380"/>
      <c r="C5808" s="380"/>
      <c r="D5808" s="380"/>
      <c r="E5808" s="380"/>
      <c r="F5808" s="380"/>
      <c r="G5808" s="380"/>
      <c r="H5808" s="380"/>
    </row>
    <row r="5809" spans="1:8">
      <c r="A5809" s="380"/>
      <c r="B5809" s="380"/>
      <c r="C5809" s="380"/>
      <c r="D5809" s="380"/>
      <c r="E5809" s="380"/>
      <c r="F5809" s="380"/>
      <c r="G5809" s="380"/>
      <c r="H5809" s="380"/>
    </row>
    <row r="5810" spans="1:8">
      <c r="A5810" s="380"/>
      <c r="B5810" s="380"/>
      <c r="C5810" s="380"/>
      <c r="D5810" s="380"/>
      <c r="E5810" s="380"/>
      <c r="F5810" s="380"/>
      <c r="G5810" s="380"/>
      <c r="H5810" s="380"/>
    </row>
    <row r="5811" spans="1:8">
      <c r="A5811" s="380"/>
      <c r="B5811" s="380"/>
      <c r="C5811" s="380"/>
      <c r="D5811" s="380"/>
      <c r="E5811" s="380"/>
      <c r="F5811" s="380"/>
      <c r="G5811" s="380"/>
      <c r="H5811" s="380"/>
    </row>
    <row r="5812" spans="1:8">
      <c r="A5812" s="380"/>
      <c r="B5812" s="380"/>
      <c r="C5812" s="380"/>
      <c r="D5812" s="380"/>
      <c r="E5812" s="380"/>
      <c r="F5812" s="380"/>
      <c r="G5812" s="380"/>
      <c r="H5812" s="380"/>
    </row>
    <row r="5813" spans="1:8">
      <c r="A5813" s="380"/>
      <c r="B5813" s="380"/>
      <c r="C5813" s="380"/>
      <c r="D5813" s="380"/>
      <c r="E5813" s="380"/>
      <c r="F5813" s="380"/>
      <c r="G5813" s="380"/>
      <c r="H5813" s="380"/>
    </row>
    <row r="5814" spans="1:8">
      <c r="A5814" s="380"/>
      <c r="B5814" s="380"/>
      <c r="C5814" s="380"/>
      <c r="D5814" s="380"/>
      <c r="E5814" s="380"/>
      <c r="F5814" s="380"/>
      <c r="G5814" s="380"/>
      <c r="H5814" s="380"/>
    </row>
    <row r="5815" spans="1:8">
      <c r="A5815" s="380"/>
      <c r="B5815" s="380"/>
      <c r="C5815" s="380"/>
      <c r="D5815" s="380"/>
      <c r="E5815" s="380"/>
      <c r="F5815" s="380"/>
      <c r="G5815" s="380"/>
      <c r="H5815" s="380"/>
    </row>
    <row r="5816" spans="1:8">
      <c r="A5816" s="380"/>
      <c r="B5816" s="380"/>
      <c r="C5816" s="380"/>
      <c r="D5816" s="380"/>
      <c r="E5816" s="380"/>
      <c r="F5816" s="380"/>
      <c r="G5816" s="380"/>
      <c r="H5816" s="380"/>
    </row>
    <row r="5817" spans="1:8">
      <c r="A5817" s="380"/>
      <c r="B5817" s="380"/>
      <c r="C5817" s="380"/>
      <c r="D5817" s="380"/>
      <c r="E5817" s="380"/>
      <c r="F5817" s="380"/>
      <c r="G5817" s="380"/>
      <c r="H5817" s="380"/>
    </row>
    <row r="5818" spans="1:8">
      <c r="A5818" s="380"/>
      <c r="B5818" s="380"/>
      <c r="C5818" s="380"/>
      <c r="D5818" s="380"/>
      <c r="E5818" s="380"/>
      <c r="F5818" s="380"/>
      <c r="G5818" s="380"/>
      <c r="H5818" s="380"/>
    </row>
    <row r="5819" spans="1:8">
      <c r="A5819" s="380"/>
      <c r="B5819" s="380"/>
      <c r="C5819" s="380"/>
      <c r="D5819" s="380"/>
      <c r="E5819" s="380"/>
      <c r="F5819" s="380"/>
      <c r="G5819" s="380"/>
      <c r="H5819" s="380"/>
    </row>
    <row r="5820" spans="1:8">
      <c r="A5820" s="380"/>
      <c r="B5820" s="380"/>
      <c r="C5820" s="380"/>
      <c r="D5820" s="380"/>
      <c r="E5820" s="380"/>
      <c r="F5820" s="380"/>
      <c r="G5820" s="380"/>
      <c r="H5820" s="380"/>
    </row>
    <row r="5821" spans="1:8">
      <c r="A5821" s="380"/>
      <c r="B5821" s="380"/>
      <c r="C5821" s="380"/>
      <c r="D5821" s="380"/>
      <c r="E5821" s="380"/>
      <c r="F5821" s="380"/>
      <c r="G5821" s="380"/>
      <c r="H5821" s="380"/>
    </row>
    <row r="5822" spans="1:8">
      <c r="A5822" s="380"/>
      <c r="B5822" s="380"/>
      <c r="C5822" s="380"/>
      <c r="D5822" s="380"/>
      <c r="E5822" s="380"/>
      <c r="F5822" s="380"/>
      <c r="G5822" s="380"/>
      <c r="H5822" s="380"/>
    </row>
    <row r="5823" spans="1:8">
      <c r="A5823" s="380"/>
      <c r="B5823" s="380"/>
      <c r="C5823" s="380"/>
      <c r="D5823" s="380"/>
      <c r="E5823" s="380"/>
      <c r="F5823" s="380"/>
      <c r="G5823" s="380"/>
      <c r="H5823" s="380"/>
    </row>
    <row r="5824" spans="1:8">
      <c r="A5824" s="380"/>
      <c r="B5824" s="380"/>
      <c r="C5824" s="380"/>
      <c r="D5824" s="380"/>
      <c r="E5824" s="380"/>
      <c r="F5824" s="380"/>
      <c r="G5824" s="380"/>
      <c r="H5824" s="380"/>
    </row>
    <row r="5825" spans="1:8">
      <c r="A5825" s="380"/>
      <c r="B5825" s="380"/>
      <c r="C5825" s="380"/>
      <c r="D5825" s="380"/>
      <c r="E5825" s="380"/>
      <c r="F5825" s="380"/>
      <c r="G5825" s="380"/>
      <c r="H5825" s="380"/>
    </row>
    <row r="5826" spans="1:8">
      <c r="A5826" s="380"/>
      <c r="B5826" s="380"/>
      <c r="C5826" s="380"/>
      <c r="D5826" s="380"/>
      <c r="E5826" s="380"/>
      <c r="F5826" s="380"/>
      <c r="G5826" s="380"/>
      <c r="H5826" s="380"/>
    </row>
    <row r="5827" spans="1:8">
      <c r="A5827" s="380"/>
      <c r="B5827" s="380"/>
      <c r="C5827" s="380"/>
      <c r="D5827" s="380"/>
      <c r="E5827" s="380"/>
      <c r="F5827" s="380"/>
      <c r="G5827" s="380"/>
      <c r="H5827" s="380"/>
    </row>
    <row r="5828" spans="1:8">
      <c r="A5828" s="380"/>
      <c r="B5828" s="380"/>
      <c r="C5828" s="380"/>
      <c r="D5828" s="380"/>
      <c r="E5828" s="380"/>
      <c r="F5828" s="380"/>
      <c r="G5828" s="380"/>
      <c r="H5828" s="380"/>
    </row>
    <row r="5829" spans="1:8">
      <c r="A5829" s="380"/>
      <c r="B5829" s="380"/>
      <c r="C5829" s="380"/>
      <c r="D5829" s="380"/>
      <c r="E5829" s="380"/>
      <c r="F5829" s="380"/>
      <c r="G5829" s="380"/>
      <c r="H5829" s="380"/>
    </row>
    <row r="5830" spans="1:8">
      <c r="A5830" s="380"/>
      <c r="B5830" s="380"/>
      <c r="C5830" s="380"/>
      <c r="D5830" s="380"/>
      <c r="E5830" s="380"/>
      <c r="F5830" s="380"/>
      <c r="G5830" s="380"/>
      <c r="H5830" s="380"/>
    </row>
    <row r="5831" spans="1:8">
      <c r="A5831" s="380"/>
      <c r="B5831" s="380"/>
      <c r="C5831" s="380"/>
      <c r="D5831" s="380"/>
      <c r="E5831" s="380"/>
      <c r="F5831" s="380"/>
      <c r="G5831" s="380"/>
      <c r="H5831" s="380"/>
    </row>
    <row r="5832" spans="1:8">
      <c r="A5832" s="380"/>
      <c r="B5832" s="380"/>
      <c r="C5832" s="380"/>
      <c r="D5832" s="380"/>
      <c r="E5832" s="380"/>
      <c r="F5832" s="380"/>
      <c r="G5832" s="380"/>
      <c r="H5832" s="380"/>
    </row>
    <row r="5833" spans="1:8">
      <c r="A5833" s="380"/>
      <c r="B5833" s="380"/>
      <c r="C5833" s="380"/>
      <c r="D5833" s="380"/>
      <c r="E5833" s="380"/>
      <c r="F5833" s="380"/>
      <c r="G5833" s="380"/>
      <c r="H5833" s="380"/>
    </row>
    <row r="5834" spans="1:8">
      <c r="A5834" s="380"/>
      <c r="B5834" s="380"/>
      <c r="C5834" s="380"/>
      <c r="D5834" s="380"/>
      <c r="E5834" s="380"/>
      <c r="F5834" s="380"/>
      <c r="G5834" s="380"/>
      <c r="H5834" s="380"/>
    </row>
    <row r="5835" spans="1:8">
      <c r="A5835" s="380"/>
      <c r="B5835" s="380"/>
      <c r="C5835" s="380"/>
      <c r="D5835" s="380"/>
      <c r="E5835" s="380"/>
      <c r="F5835" s="380"/>
      <c r="G5835" s="380"/>
      <c r="H5835" s="380"/>
    </row>
    <row r="5836" spans="1:8">
      <c r="A5836" s="380"/>
      <c r="B5836" s="380"/>
      <c r="C5836" s="380"/>
      <c r="D5836" s="380"/>
      <c r="E5836" s="380"/>
      <c r="F5836" s="380"/>
      <c r="G5836" s="380"/>
      <c r="H5836" s="380"/>
    </row>
    <row r="5837" spans="1:8">
      <c r="A5837" s="380"/>
      <c r="B5837" s="380"/>
      <c r="C5837" s="380"/>
      <c r="D5837" s="380"/>
      <c r="E5837" s="380"/>
      <c r="F5837" s="380"/>
      <c r="G5837" s="380"/>
      <c r="H5837" s="380"/>
    </row>
    <row r="5838" spans="1:8">
      <c r="A5838" s="380"/>
      <c r="B5838" s="380"/>
      <c r="C5838" s="380"/>
      <c r="D5838" s="380"/>
      <c r="E5838" s="380"/>
      <c r="F5838" s="380"/>
      <c r="G5838" s="380"/>
      <c r="H5838" s="380"/>
    </row>
    <row r="5839" spans="1:8">
      <c r="A5839" s="380"/>
      <c r="B5839" s="380"/>
      <c r="C5839" s="380"/>
      <c r="D5839" s="380"/>
      <c r="E5839" s="380"/>
      <c r="F5839" s="380"/>
      <c r="G5839" s="380"/>
      <c r="H5839" s="380"/>
    </row>
    <row r="5840" spans="1:8">
      <c r="A5840" s="380"/>
      <c r="B5840" s="380"/>
      <c r="C5840" s="380"/>
      <c r="D5840" s="380"/>
      <c r="E5840" s="380"/>
      <c r="F5840" s="380"/>
      <c r="G5840" s="380"/>
      <c r="H5840" s="380"/>
    </row>
    <row r="5841" spans="1:8">
      <c r="A5841" s="380"/>
      <c r="B5841" s="380"/>
      <c r="C5841" s="380"/>
      <c r="D5841" s="380"/>
      <c r="E5841" s="380"/>
      <c r="F5841" s="380"/>
      <c r="G5841" s="380"/>
      <c r="H5841" s="380"/>
    </row>
    <row r="5842" spans="1:8">
      <c r="A5842" s="380"/>
      <c r="B5842" s="380"/>
      <c r="C5842" s="380"/>
      <c r="D5842" s="380"/>
      <c r="E5842" s="380"/>
      <c r="F5842" s="380"/>
      <c r="G5842" s="380"/>
      <c r="H5842" s="380"/>
    </row>
    <row r="5843" spans="1:8">
      <c r="A5843" s="380"/>
      <c r="B5843" s="380"/>
      <c r="C5843" s="380"/>
      <c r="D5843" s="380"/>
      <c r="E5843" s="380"/>
      <c r="F5843" s="380"/>
      <c r="G5843" s="380"/>
      <c r="H5843" s="380"/>
    </row>
    <row r="5844" spans="1:8">
      <c r="A5844" s="380"/>
      <c r="B5844" s="380"/>
      <c r="C5844" s="380"/>
      <c r="D5844" s="380"/>
      <c r="E5844" s="380"/>
      <c r="F5844" s="380"/>
      <c r="G5844" s="380"/>
      <c r="H5844" s="380"/>
    </row>
    <row r="5845" spans="1:8">
      <c r="A5845" s="380"/>
      <c r="B5845" s="380"/>
      <c r="C5845" s="380"/>
      <c r="D5845" s="380"/>
      <c r="E5845" s="380"/>
      <c r="F5845" s="380"/>
      <c r="G5845" s="380"/>
      <c r="H5845" s="380"/>
    </row>
    <row r="5846" spans="1:8">
      <c r="A5846" s="380"/>
      <c r="B5846" s="380"/>
      <c r="C5846" s="380"/>
      <c r="D5846" s="380"/>
      <c r="E5846" s="380"/>
      <c r="F5846" s="380"/>
      <c r="G5846" s="380"/>
      <c r="H5846" s="380"/>
    </row>
    <row r="5847" spans="1:8">
      <c r="A5847" s="380"/>
      <c r="B5847" s="380"/>
      <c r="C5847" s="380"/>
      <c r="D5847" s="380"/>
      <c r="E5847" s="380"/>
      <c r="F5847" s="380"/>
      <c r="G5847" s="380"/>
      <c r="H5847" s="380"/>
    </row>
    <row r="5848" spans="1:8">
      <c r="A5848" s="380"/>
      <c r="B5848" s="380"/>
      <c r="C5848" s="380"/>
      <c r="D5848" s="380"/>
      <c r="E5848" s="380"/>
      <c r="F5848" s="380"/>
      <c r="G5848" s="380"/>
      <c r="H5848" s="380"/>
    </row>
    <row r="5849" spans="1:8">
      <c r="A5849" s="380"/>
      <c r="B5849" s="380"/>
      <c r="C5849" s="380"/>
      <c r="D5849" s="380"/>
      <c r="E5849" s="380"/>
      <c r="F5849" s="380"/>
      <c r="G5849" s="380"/>
      <c r="H5849" s="380"/>
    </row>
    <row r="5850" spans="1:8">
      <c r="A5850" s="380"/>
      <c r="B5850" s="380"/>
      <c r="C5850" s="380"/>
      <c r="D5850" s="380"/>
      <c r="E5850" s="380"/>
      <c r="F5850" s="380"/>
      <c r="G5850" s="380"/>
      <c r="H5850" s="380"/>
    </row>
    <row r="5851" spans="1:8">
      <c r="A5851" s="380"/>
      <c r="B5851" s="380"/>
      <c r="C5851" s="380"/>
      <c r="D5851" s="380"/>
      <c r="E5851" s="380"/>
      <c r="F5851" s="380"/>
      <c r="G5851" s="380"/>
      <c r="H5851" s="380"/>
    </row>
    <row r="5852" spans="1:8">
      <c r="A5852" s="380"/>
      <c r="B5852" s="380"/>
      <c r="C5852" s="380"/>
      <c r="D5852" s="380"/>
      <c r="E5852" s="380"/>
      <c r="F5852" s="380"/>
      <c r="G5852" s="380"/>
      <c r="H5852" s="380"/>
    </row>
    <row r="5853" spans="1:8">
      <c r="A5853" s="380"/>
      <c r="B5853" s="380"/>
      <c r="C5853" s="380"/>
      <c r="D5853" s="380"/>
      <c r="E5853" s="380"/>
      <c r="F5853" s="380"/>
      <c r="G5853" s="380"/>
      <c r="H5853" s="380"/>
    </row>
    <row r="5854" spans="1:8">
      <c r="A5854" s="380"/>
      <c r="B5854" s="380"/>
      <c r="C5854" s="380"/>
      <c r="D5854" s="380"/>
      <c r="E5854" s="380"/>
      <c r="F5854" s="380"/>
      <c r="G5854" s="380"/>
      <c r="H5854" s="380"/>
    </row>
    <row r="5855" spans="1:8">
      <c r="A5855" s="380"/>
      <c r="B5855" s="380"/>
      <c r="C5855" s="380"/>
      <c r="D5855" s="380"/>
      <c r="E5855" s="380"/>
      <c r="F5855" s="380"/>
      <c r="G5855" s="380"/>
      <c r="H5855" s="380"/>
    </row>
    <row r="5856" spans="1:8">
      <c r="A5856" s="380"/>
      <c r="B5856" s="380"/>
      <c r="C5856" s="380"/>
      <c r="D5856" s="380"/>
      <c r="E5856" s="380"/>
      <c r="F5856" s="380"/>
      <c r="G5856" s="380"/>
      <c r="H5856" s="380"/>
    </row>
    <row r="5857" spans="1:8">
      <c r="A5857" s="380"/>
      <c r="B5857" s="380"/>
      <c r="C5857" s="380"/>
      <c r="D5857" s="380"/>
      <c r="E5857" s="380"/>
      <c r="F5857" s="380"/>
      <c r="G5857" s="380"/>
      <c r="H5857" s="380"/>
    </row>
    <row r="5858" spans="1:8">
      <c r="A5858" s="380"/>
      <c r="B5858" s="380"/>
      <c r="C5858" s="380"/>
      <c r="D5858" s="380"/>
      <c r="E5858" s="380"/>
      <c r="F5858" s="380"/>
      <c r="G5858" s="380"/>
      <c r="H5858" s="380"/>
    </row>
    <row r="5859" spans="1:8">
      <c r="A5859" s="380"/>
      <c r="B5859" s="380"/>
      <c r="C5859" s="380"/>
      <c r="D5859" s="380"/>
      <c r="E5859" s="380"/>
      <c r="F5859" s="380"/>
      <c r="G5859" s="380"/>
      <c r="H5859" s="380"/>
    </row>
    <row r="5860" spans="1:8">
      <c r="A5860" s="380"/>
      <c r="B5860" s="380"/>
      <c r="C5860" s="380"/>
      <c r="D5860" s="380"/>
      <c r="E5860" s="380"/>
      <c r="F5860" s="380"/>
      <c r="G5860" s="380"/>
      <c r="H5860" s="380"/>
    </row>
    <row r="5861" spans="1:8">
      <c r="A5861" s="380"/>
      <c r="B5861" s="380"/>
      <c r="C5861" s="380"/>
      <c r="D5861" s="380"/>
      <c r="E5861" s="380"/>
      <c r="F5861" s="380"/>
      <c r="G5861" s="380"/>
      <c r="H5861" s="380"/>
    </row>
    <row r="5862" spans="1:8">
      <c r="A5862" s="380"/>
      <c r="B5862" s="380"/>
      <c r="C5862" s="380"/>
      <c r="D5862" s="380"/>
      <c r="E5862" s="380"/>
      <c r="F5862" s="380"/>
      <c r="G5862" s="380"/>
      <c r="H5862" s="380"/>
    </row>
    <row r="5863" spans="1:8">
      <c r="A5863" s="380"/>
      <c r="B5863" s="380"/>
      <c r="C5863" s="380"/>
      <c r="D5863" s="380"/>
      <c r="E5863" s="380"/>
      <c r="F5863" s="380"/>
      <c r="G5863" s="380"/>
      <c r="H5863" s="380"/>
    </row>
    <row r="5864" spans="1:8">
      <c r="A5864" s="380"/>
      <c r="B5864" s="380"/>
      <c r="C5864" s="380"/>
      <c r="D5864" s="380"/>
      <c r="E5864" s="380"/>
      <c r="F5864" s="380"/>
      <c r="G5864" s="380"/>
      <c r="H5864" s="380"/>
    </row>
    <row r="5865" spans="1:8">
      <c r="A5865" s="380"/>
      <c r="B5865" s="380"/>
      <c r="C5865" s="380"/>
      <c r="D5865" s="380"/>
      <c r="E5865" s="380"/>
      <c r="F5865" s="380"/>
      <c r="G5865" s="380"/>
      <c r="H5865" s="380"/>
    </row>
    <row r="5866" spans="1:8">
      <c r="A5866" s="380"/>
      <c r="B5866" s="380"/>
      <c r="C5866" s="380"/>
      <c r="D5866" s="380"/>
      <c r="E5866" s="380"/>
      <c r="F5866" s="380"/>
      <c r="G5866" s="380"/>
      <c r="H5866" s="380"/>
    </row>
    <row r="5867" spans="1:8">
      <c r="A5867" s="380"/>
      <c r="B5867" s="380"/>
      <c r="C5867" s="380"/>
      <c r="D5867" s="380"/>
      <c r="E5867" s="380"/>
      <c r="F5867" s="380"/>
      <c r="G5867" s="380"/>
      <c r="H5867" s="380"/>
    </row>
    <row r="5868" spans="1:8">
      <c r="A5868" s="380"/>
      <c r="B5868" s="380"/>
      <c r="C5868" s="380"/>
      <c r="D5868" s="380"/>
      <c r="E5868" s="380"/>
      <c r="F5868" s="380"/>
      <c r="G5868" s="380"/>
      <c r="H5868" s="380"/>
    </row>
    <row r="5869" spans="1:8">
      <c r="A5869" s="380"/>
      <c r="B5869" s="380"/>
      <c r="C5869" s="380"/>
      <c r="D5869" s="380"/>
      <c r="E5869" s="380"/>
      <c r="F5869" s="380"/>
      <c r="G5869" s="380"/>
      <c r="H5869" s="380"/>
    </row>
    <row r="5870" spans="1:8">
      <c r="A5870" s="380"/>
      <c r="B5870" s="380"/>
      <c r="C5870" s="380"/>
      <c r="D5870" s="380"/>
      <c r="E5870" s="380"/>
      <c r="F5870" s="380"/>
      <c r="G5870" s="380"/>
      <c r="H5870" s="380"/>
    </row>
    <row r="5871" spans="1:8">
      <c r="A5871" s="380"/>
      <c r="B5871" s="380"/>
      <c r="C5871" s="380"/>
      <c r="D5871" s="380"/>
      <c r="E5871" s="380"/>
      <c r="F5871" s="380"/>
      <c r="G5871" s="380"/>
      <c r="H5871" s="380"/>
    </row>
    <row r="5872" spans="1:8">
      <c r="A5872" s="380"/>
      <c r="B5872" s="380"/>
      <c r="C5872" s="380"/>
      <c r="D5872" s="380"/>
      <c r="E5872" s="380"/>
      <c r="F5872" s="380"/>
      <c r="G5872" s="380"/>
      <c r="H5872" s="380"/>
    </row>
    <row r="5873" spans="1:8">
      <c r="A5873" s="380"/>
      <c r="B5873" s="380"/>
      <c r="C5873" s="380"/>
      <c r="D5873" s="380"/>
      <c r="E5873" s="380"/>
      <c r="F5873" s="380"/>
      <c r="G5873" s="380"/>
      <c r="H5873" s="380"/>
    </row>
    <row r="5874" spans="1:8">
      <c r="A5874" s="380"/>
      <c r="B5874" s="380"/>
      <c r="C5874" s="380"/>
      <c r="D5874" s="380"/>
      <c r="E5874" s="380"/>
      <c r="F5874" s="380"/>
      <c r="G5874" s="380"/>
      <c r="H5874" s="380"/>
    </row>
    <row r="5875" spans="1:8">
      <c r="A5875" s="380"/>
      <c r="B5875" s="380"/>
      <c r="C5875" s="380"/>
      <c r="D5875" s="380"/>
      <c r="E5875" s="380"/>
      <c r="F5875" s="380"/>
      <c r="G5875" s="380"/>
      <c r="H5875" s="380"/>
    </row>
    <row r="5876" spans="1:8">
      <c r="A5876" s="380"/>
      <c r="B5876" s="380"/>
      <c r="C5876" s="380"/>
      <c r="D5876" s="380"/>
      <c r="E5876" s="380"/>
      <c r="F5876" s="380"/>
      <c r="G5876" s="380"/>
      <c r="H5876" s="380"/>
    </row>
    <row r="5877" spans="1:8">
      <c r="A5877" s="380"/>
      <c r="B5877" s="380"/>
      <c r="C5877" s="380"/>
      <c r="D5877" s="380"/>
      <c r="E5877" s="380"/>
      <c r="F5877" s="380"/>
      <c r="G5877" s="380"/>
      <c r="H5877" s="380"/>
    </row>
    <row r="5878" spans="1:8">
      <c r="A5878" s="380"/>
      <c r="B5878" s="380"/>
      <c r="C5878" s="380"/>
      <c r="D5878" s="380"/>
      <c r="E5878" s="380"/>
      <c r="F5878" s="380"/>
      <c r="G5878" s="380"/>
      <c r="H5878" s="380"/>
    </row>
    <row r="5879" spans="1:8">
      <c r="A5879" s="380"/>
      <c r="B5879" s="380"/>
      <c r="C5879" s="380"/>
      <c r="D5879" s="380"/>
      <c r="E5879" s="380"/>
      <c r="F5879" s="380"/>
      <c r="G5879" s="380"/>
      <c r="H5879" s="380"/>
    </row>
    <row r="5880" spans="1:8">
      <c r="A5880" s="380"/>
      <c r="B5880" s="380"/>
      <c r="C5880" s="380"/>
      <c r="D5880" s="380"/>
      <c r="E5880" s="380"/>
      <c r="F5880" s="380"/>
      <c r="G5880" s="380"/>
      <c r="H5880" s="380"/>
    </row>
    <row r="5881" spans="1:8">
      <c r="A5881" s="380"/>
      <c r="B5881" s="380"/>
      <c r="C5881" s="380"/>
      <c r="D5881" s="380"/>
      <c r="E5881" s="380"/>
      <c r="F5881" s="380"/>
      <c r="G5881" s="380"/>
      <c r="H5881" s="380"/>
    </row>
    <row r="5882" spans="1:8">
      <c r="A5882" s="380"/>
      <c r="B5882" s="380"/>
      <c r="C5882" s="380"/>
      <c r="D5882" s="380"/>
      <c r="E5882" s="380"/>
      <c r="F5882" s="380"/>
      <c r="G5882" s="380"/>
      <c r="H5882" s="380"/>
    </row>
    <row r="5883" spans="1:8">
      <c r="A5883" s="380"/>
      <c r="B5883" s="380"/>
      <c r="C5883" s="380"/>
      <c r="D5883" s="380"/>
      <c r="E5883" s="380"/>
      <c r="F5883" s="380"/>
      <c r="G5883" s="380"/>
      <c r="H5883" s="380"/>
    </row>
    <row r="5884" spans="1:8">
      <c r="A5884" s="380"/>
      <c r="B5884" s="380"/>
      <c r="C5884" s="380"/>
      <c r="D5884" s="380"/>
      <c r="E5884" s="380"/>
      <c r="F5884" s="380"/>
      <c r="G5884" s="380"/>
      <c r="H5884" s="380"/>
    </row>
    <row r="5885" spans="1:8">
      <c r="A5885" s="380"/>
      <c r="B5885" s="380"/>
      <c r="C5885" s="380"/>
      <c r="D5885" s="380"/>
      <c r="E5885" s="380"/>
      <c r="F5885" s="380"/>
      <c r="G5885" s="380"/>
      <c r="H5885" s="380"/>
    </row>
    <row r="5886" spans="1:8">
      <c r="A5886" s="380"/>
      <c r="B5886" s="380"/>
      <c r="C5886" s="380"/>
      <c r="D5886" s="380"/>
      <c r="E5886" s="380"/>
      <c r="F5886" s="380"/>
      <c r="G5886" s="380"/>
      <c r="H5886" s="380"/>
    </row>
    <row r="5887" spans="1:8">
      <c r="A5887" s="380"/>
      <c r="B5887" s="380"/>
      <c r="C5887" s="380"/>
      <c r="D5887" s="380"/>
      <c r="E5887" s="380"/>
      <c r="F5887" s="380"/>
      <c r="G5887" s="380"/>
      <c r="H5887" s="380"/>
    </row>
    <row r="5888" spans="1:8">
      <c r="A5888" s="380"/>
      <c r="B5888" s="380"/>
      <c r="C5888" s="380"/>
      <c r="D5888" s="380"/>
      <c r="E5888" s="380"/>
      <c r="F5888" s="380"/>
      <c r="G5888" s="380"/>
      <c r="H5888" s="380"/>
    </row>
    <row r="5889" spans="1:8">
      <c r="A5889" s="380"/>
      <c r="B5889" s="380"/>
      <c r="C5889" s="380"/>
      <c r="D5889" s="380"/>
      <c r="E5889" s="380"/>
      <c r="F5889" s="380"/>
      <c r="G5889" s="380"/>
      <c r="H5889" s="380"/>
    </row>
    <row r="5890" spans="1:8">
      <c r="A5890" s="380"/>
      <c r="B5890" s="380"/>
      <c r="C5890" s="380"/>
      <c r="D5890" s="380"/>
      <c r="E5890" s="380"/>
      <c r="F5890" s="380"/>
      <c r="G5890" s="380"/>
      <c r="H5890" s="380"/>
    </row>
    <row r="5891" spans="1:8">
      <c r="A5891" s="380"/>
      <c r="B5891" s="380"/>
      <c r="C5891" s="380"/>
      <c r="D5891" s="380"/>
      <c r="E5891" s="380"/>
      <c r="F5891" s="380"/>
      <c r="G5891" s="380"/>
      <c r="H5891" s="380"/>
    </row>
    <row r="5892" spans="1:8">
      <c r="A5892" s="380"/>
      <c r="B5892" s="380"/>
      <c r="C5892" s="380"/>
      <c r="D5892" s="380"/>
      <c r="E5892" s="380"/>
      <c r="F5892" s="380"/>
      <c r="G5892" s="380"/>
      <c r="H5892" s="380"/>
    </row>
    <row r="5893" spans="1:8">
      <c r="A5893" s="380"/>
      <c r="B5893" s="380"/>
      <c r="C5893" s="380"/>
      <c r="D5893" s="380"/>
      <c r="E5893" s="380"/>
      <c r="F5893" s="380"/>
      <c r="G5893" s="380"/>
      <c r="H5893" s="380"/>
    </row>
    <row r="5894" spans="1:8">
      <c r="A5894" s="380"/>
      <c r="B5894" s="380"/>
      <c r="C5894" s="380"/>
      <c r="D5894" s="380"/>
      <c r="E5894" s="380"/>
      <c r="F5894" s="380"/>
      <c r="G5894" s="380"/>
      <c r="H5894" s="380"/>
    </row>
    <row r="5895" spans="1:8">
      <c r="A5895" s="380"/>
      <c r="B5895" s="380"/>
      <c r="C5895" s="380"/>
      <c r="D5895" s="380"/>
      <c r="E5895" s="380"/>
      <c r="F5895" s="380"/>
      <c r="G5895" s="380"/>
      <c r="H5895" s="380"/>
    </row>
    <row r="5896" spans="1:8">
      <c r="A5896" s="380"/>
      <c r="B5896" s="380"/>
      <c r="C5896" s="380"/>
      <c r="D5896" s="380"/>
      <c r="E5896" s="380"/>
      <c r="F5896" s="380"/>
      <c r="G5896" s="380"/>
      <c r="H5896" s="380"/>
    </row>
    <row r="5897" spans="1:8">
      <c r="A5897" s="380"/>
      <c r="B5897" s="380"/>
      <c r="C5897" s="380"/>
      <c r="D5897" s="380"/>
      <c r="E5897" s="380"/>
      <c r="F5897" s="380"/>
      <c r="G5897" s="380"/>
      <c r="H5897" s="380"/>
    </row>
    <row r="5898" spans="1:8">
      <c r="A5898" s="380"/>
      <c r="B5898" s="380"/>
      <c r="C5898" s="380"/>
      <c r="D5898" s="380"/>
      <c r="E5898" s="380"/>
      <c r="F5898" s="380"/>
      <c r="G5898" s="380"/>
      <c r="H5898" s="380"/>
    </row>
    <row r="5899" spans="1:8">
      <c r="A5899" s="380"/>
      <c r="B5899" s="380"/>
      <c r="C5899" s="380"/>
      <c r="D5899" s="380"/>
      <c r="E5899" s="380"/>
      <c r="F5899" s="380"/>
      <c r="G5899" s="380"/>
      <c r="H5899" s="380"/>
    </row>
    <row r="5900" spans="1:8">
      <c r="A5900" s="380"/>
      <c r="B5900" s="380"/>
      <c r="C5900" s="380"/>
      <c r="D5900" s="380"/>
      <c r="E5900" s="380"/>
      <c r="F5900" s="380"/>
      <c r="G5900" s="380"/>
      <c r="H5900" s="380"/>
    </row>
    <row r="5901" spans="1:8">
      <c r="A5901" s="380"/>
      <c r="B5901" s="380"/>
      <c r="C5901" s="380"/>
      <c r="D5901" s="380"/>
      <c r="E5901" s="380"/>
      <c r="F5901" s="380"/>
      <c r="G5901" s="380"/>
      <c r="H5901" s="380"/>
    </row>
    <row r="5902" spans="1:8">
      <c r="A5902" s="380"/>
      <c r="B5902" s="380"/>
      <c r="C5902" s="380"/>
      <c r="D5902" s="380"/>
      <c r="E5902" s="380"/>
      <c r="F5902" s="380"/>
      <c r="G5902" s="380"/>
      <c r="H5902" s="380"/>
    </row>
    <row r="5903" spans="1:8">
      <c r="A5903" s="380"/>
      <c r="B5903" s="380"/>
      <c r="C5903" s="380"/>
      <c r="D5903" s="380"/>
      <c r="E5903" s="380"/>
      <c r="F5903" s="380"/>
      <c r="G5903" s="380"/>
      <c r="H5903" s="380"/>
    </row>
    <row r="5904" spans="1:8">
      <c r="A5904" s="380"/>
      <c r="B5904" s="380"/>
      <c r="C5904" s="380"/>
      <c r="D5904" s="380"/>
      <c r="E5904" s="380"/>
      <c r="F5904" s="380"/>
      <c r="G5904" s="380"/>
      <c r="H5904" s="380"/>
    </row>
    <row r="5905" spans="1:8">
      <c r="A5905" s="380"/>
      <c r="B5905" s="380"/>
      <c r="C5905" s="380"/>
      <c r="D5905" s="380"/>
      <c r="E5905" s="380"/>
      <c r="F5905" s="380"/>
      <c r="G5905" s="380"/>
      <c r="H5905" s="380"/>
    </row>
    <row r="5906" spans="1:8">
      <c r="A5906" s="380"/>
      <c r="B5906" s="380"/>
      <c r="C5906" s="380"/>
      <c r="D5906" s="380"/>
      <c r="E5906" s="380"/>
      <c r="F5906" s="380"/>
      <c r="G5906" s="380"/>
      <c r="H5906" s="380"/>
    </row>
    <row r="5907" spans="1:8">
      <c r="A5907" s="380"/>
      <c r="B5907" s="380"/>
      <c r="C5907" s="380"/>
      <c r="D5907" s="380"/>
      <c r="E5907" s="380"/>
      <c r="F5907" s="380"/>
      <c r="G5907" s="380"/>
      <c r="H5907" s="380"/>
    </row>
    <row r="5908" spans="1:8">
      <c r="A5908" s="380"/>
      <c r="B5908" s="380"/>
      <c r="C5908" s="380"/>
      <c r="D5908" s="380"/>
      <c r="E5908" s="380"/>
      <c r="F5908" s="380"/>
      <c r="G5908" s="380"/>
      <c r="H5908" s="380"/>
    </row>
    <row r="5909" spans="1:8">
      <c r="A5909" s="380"/>
      <c r="B5909" s="380"/>
      <c r="C5909" s="380"/>
      <c r="D5909" s="380"/>
      <c r="E5909" s="380"/>
      <c r="F5909" s="380"/>
      <c r="G5909" s="380"/>
      <c r="H5909" s="380"/>
    </row>
    <row r="5910" spans="1:8">
      <c r="A5910" s="380"/>
      <c r="B5910" s="380"/>
      <c r="C5910" s="380"/>
      <c r="D5910" s="380"/>
      <c r="E5910" s="380"/>
      <c r="F5910" s="380"/>
      <c r="G5910" s="380"/>
      <c r="H5910" s="380"/>
    </row>
    <row r="5911" spans="1:8">
      <c r="A5911" s="380"/>
      <c r="B5911" s="380"/>
      <c r="C5911" s="380"/>
      <c r="D5911" s="380"/>
      <c r="E5911" s="380"/>
      <c r="F5911" s="380"/>
      <c r="G5911" s="380"/>
      <c r="H5911" s="380"/>
    </row>
    <row r="5912" spans="1:8">
      <c r="A5912" s="380"/>
      <c r="B5912" s="380"/>
      <c r="C5912" s="380"/>
      <c r="D5912" s="380"/>
      <c r="E5912" s="380"/>
      <c r="F5912" s="380"/>
      <c r="G5912" s="380"/>
      <c r="H5912" s="380"/>
    </row>
    <row r="5913" spans="1:8">
      <c r="A5913" s="380"/>
      <c r="B5913" s="380"/>
      <c r="C5913" s="380"/>
      <c r="D5913" s="380"/>
      <c r="E5913" s="380"/>
      <c r="F5913" s="380"/>
      <c r="G5913" s="380"/>
      <c r="H5913" s="380"/>
    </row>
    <row r="5914" spans="1:8">
      <c r="A5914" s="380"/>
      <c r="B5914" s="380"/>
      <c r="C5914" s="380"/>
      <c r="D5914" s="380"/>
      <c r="E5914" s="380"/>
      <c r="F5914" s="380"/>
      <c r="G5914" s="380"/>
      <c r="H5914" s="380"/>
    </row>
    <row r="5915" spans="1:8">
      <c r="A5915" s="380"/>
      <c r="B5915" s="380"/>
      <c r="C5915" s="380"/>
      <c r="D5915" s="380"/>
      <c r="E5915" s="380"/>
      <c r="F5915" s="380"/>
      <c r="G5915" s="380"/>
      <c r="H5915" s="380"/>
    </row>
    <row r="5916" spans="1:8">
      <c r="A5916" s="380"/>
      <c r="B5916" s="380"/>
      <c r="C5916" s="380"/>
      <c r="D5916" s="380"/>
      <c r="E5916" s="380"/>
      <c r="F5916" s="380"/>
      <c r="G5916" s="380"/>
      <c r="H5916" s="380"/>
    </row>
    <row r="5917" spans="1:8">
      <c r="A5917" s="380"/>
      <c r="B5917" s="380"/>
      <c r="C5917" s="380"/>
      <c r="D5917" s="380"/>
      <c r="E5917" s="380"/>
      <c r="F5917" s="380"/>
      <c r="G5917" s="380"/>
      <c r="H5917" s="380"/>
    </row>
    <row r="5918" spans="1:8">
      <c r="A5918" s="380"/>
      <c r="B5918" s="380"/>
      <c r="C5918" s="380"/>
      <c r="D5918" s="380"/>
      <c r="E5918" s="380"/>
      <c r="F5918" s="380"/>
      <c r="G5918" s="380"/>
      <c r="H5918" s="380"/>
    </row>
    <row r="5919" spans="1:8">
      <c r="A5919" s="380"/>
      <c r="B5919" s="380"/>
      <c r="C5919" s="380"/>
      <c r="D5919" s="380"/>
      <c r="E5919" s="380"/>
      <c r="F5919" s="380"/>
      <c r="G5919" s="380"/>
      <c r="H5919" s="380"/>
    </row>
    <row r="5920" spans="1:8">
      <c r="A5920" s="380"/>
      <c r="B5920" s="380"/>
      <c r="C5920" s="380"/>
      <c r="D5920" s="380"/>
      <c r="E5920" s="380"/>
      <c r="F5920" s="380"/>
      <c r="G5920" s="380"/>
      <c r="H5920" s="380"/>
    </row>
    <row r="5921" spans="1:8">
      <c r="A5921" s="380"/>
      <c r="B5921" s="380"/>
      <c r="C5921" s="380"/>
      <c r="D5921" s="380"/>
      <c r="E5921" s="380"/>
      <c r="F5921" s="380"/>
      <c r="G5921" s="380"/>
      <c r="H5921" s="380"/>
    </row>
    <row r="5922" spans="1:8">
      <c r="A5922" s="380"/>
      <c r="B5922" s="380"/>
      <c r="C5922" s="380"/>
      <c r="D5922" s="380"/>
      <c r="E5922" s="380"/>
      <c r="F5922" s="380"/>
      <c r="G5922" s="380"/>
      <c r="H5922" s="380"/>
    </row>
    <row r="5923" spans="1:8">
      <c r="A5923" s="380"/>
      <c r="B5923" s="380"/>
      <c r="C5923" s="380"/>
      <c r="D5923" s="380"/>
      <c r="E5923" s="380"/>
      <c r="F5923" s="380"/>
      <c r="G5923" s="380"/>
      <c r="H5923" s="380"/>
    </row>
    <row r="5924" spans="1:8">
      <c r="A5924" s="380"/>
      <c r="B5924" s="380"/>
      <c r="C5924" s="380"/>
      <c r="D5924" s="380"/>
      <c r="E5924" s="380"/>
      <c r="F5924" s="380"/>
      <c r="G5924" s="380"/>
      <c r="H5924" s="380"/>
    </row>
    <row r="5925" spans="1:8">
      <c r="A5925" s="380"/>
      <c r="B5925" s="380"/>
      <c r="C5925" s="380"/>
      <c r="D5925" s="380"/>
      <c r="E5925" s="380"/>
      <c r="F5925" s="380"/>
      <c r="G5925" s="380"/>
      <c r="H5925" s="380"/>
    </row>
    <row r="5926" spans="1:8">
      <c r="A5926" s="380"/>
      <c r="B5926" s="380"/>
      <c r="C5926" s="380"/>
      <c r="D5926" s="380"/>
      <c r="E5926" s="380"/>
      <c r="F5926" s="380"/>
      <c r="G5926" s="380"/>
      <c r="H5926" s="380"/>
    </row>
    <row r="5927" spans="1:8">
      <c r="A5927" s="380"/>
      <c r="B5927" s="380"/>
      <c r="C5927" s="380"/>
      <c r="D5927" s="380"/>
      <c r="E5927" s="380"/>
      <c r="F5927" s="380"/>
      <c r="G5927" s="380"/>
      <c r="H5927" s="380"/>
    </row>
    <row r="5928" spans="1:8">
      <c r="A5928" s="380"/>
      <c r="B5928" s="380"/>
      <c r="C5928" s="380"/>
      <c r="D5928" s="380"/>
      <c r="E5928" s="380"/>
      <c r="F5928" s="380"/>
      <c r="G5928" s="380"/>
      <c r="H5928" s="380"/>
    </row>
    <row r="5929" spans="1:8">
      <c r="A5929" s="380"/>
      <c r="B5929" s="380"/>
      <c r="C5929" s="380"/>
      <c r="D5929" s="380"/>
      <c r="E5929" s="380"/>
      <c r="F5929" s="380"/>
      <c r="G5929" s="380"/>
      <c r="H5929" s="380"/>
    </row>
    <row r="5930" spans="1:8">
      <c r="A5930" s="380"/>
      <c r="B5930" s="380"/>
      <c r="C5930" s="380"/>
      <c r="D5930" s="380"/>
      <c r="E5930" s="380"/>
      <c r="F5930" s="380"/>
      <c r="G5930" s="380"/>
      <c r="H5930" s="380"/>
    </row>
    <row r="5931" spans="1:8">
      <c r="A5931" s="380"/>
      <c r="B5931" s="380"/>
      <c r="C5931" s="380"/>
      <c r="D5931" s="380"/>
      <c r="E5931" s="380"/>
      <c r="F5931" s="380"/>
      <c r="G5931" s="380"/>
      <c r="H5931" s="380"/>
    </row>
    <row r="5932" spans="1:8">
      <c r="A5932" s="380"/>
      <c r="B5932" s="380"/>
      <c r="C5932" s="380"/>
      <c r="D5932" s="380"/>
      <c r="E5932" s="380"/>
      <c r="F5932" s="380"/>
      <c r="G5932" s="380"/>
      <c r="H5932" s="380"/>
    </row>
    <row r="5933" spans="1:8">
      <c r="A5933" s="380"/>
      <c r="B5933" s="380"/>
      <c r="C5933" s="380"/>
      <c r="D5933" s="380"/>
      <c r="E5933" s="380"/>
      <c r="F5933" s="380"/>
      <c r="G5933" s="380"/>
      <c r="H5933" s="380"/>
    </row>
    <row r="5934" spans="1:8">
      <c r="A5934" s="380"/>
      <c r="B5934" s="380"/>
      <c r="C5934" s="380"/>
      <c r="D5934" s="380"/>
      <c r="E5934" s="380"/>
      <c r="F5934" s="380"/>
      <c r="G5934" s="380"/>
      <c r="H5934" s="380"/>
    </row>
    <row r="5935" spans="1:8">
      <c r="A5935" s="380"/>
      <c r="B5935" s="380"/>
      <c r="C5935" s="380"/>
      <c r="D5935" s="380"/>
      <c r="E5935" s="380"/>
      <c r="F5935" s="380"/>
      <c r="G5935" s="380"/>
      <c r="H5935" s="380"/>
    </row>
    <row r="5936" spans="1:8">
      <c r="A5936" s="380"/>
      <c r="B5936" s="380"/>
      <c r="C5936" s="380"/>
      <c r="D5936" s="380"/>
      <c r="E5936" s="380"/>
      <c r="F5936" s="380"/>
      <c r="G5936" s="380"/>
      <c r="H5936" s="380"/>
    </row>
    <row r="5937" spans="1:8">
      <c r="A5937" s="380"/>
      <c r="B5937" s="380"/>
      <c r="C5937" s="380"/>
      <c r="D5937" s="380"/>
      <c r="E5937" s="380"/>
      <c r="F5937" s="380"/>
      <c r="G5937" s="380"/>
      <c r="H5937" s="380"/>
    </row>
    <row r="5938" spans="1:8">
      <c r="A5938" s="380"/>
      <c r="B5938" s="380"/>
      <c r="C5938" s="380"/>
      <c r="D5938" s="380"/>
      <c r="E5938" s="380"/>
      <c r="F5938" s="380"/>
      <c r="G5938" s="380"/>
      <c r="H5938" s="380"/>
    </row>
    <row r="5939" spans="1:8">
      <c r="A5939" s="380"/>
      <c r="B5939" s="380"/>
      <c r="C5939" s="380"/>
      <c r="D5939" s="380"/>
      <c r="E5939" s="380"/>
      <c r="F5939" s="380"/>
      <c r="G5939" s="380"/>
      <c r="H5939" s="380"/>
    </row>
    <row r="5940" spans="1:8">
      <c r="A5940" s="380"/>
      <c r="B5940" s="380"/>
      <c r="C5940" s="380"/>
      <c r="D5940" s="380"/>
      <c r="E5940" s="380"/>
      <c r="F5940" s="380"/>
      <c r="G5940" s="380"/>
      <c r="H5940" s="380"/>
    </row>
    <row r="5941" spans="1:8">
      <c r="A5941" s="380"/>
      <c r="B5941" s="380"/>
      <c r="C5941" s="380"/>
      <c r="D5941" s="380"/>
      <c r="E5941" s="380"/>
      <c r="F5941" s="380"/>
      <c r="G5941" s="380"/>
      <c r="H5941" s="380"/>
    </row>
    <row r="5942" spans="1:8">
      <c r="A5942" s="380"/>
      <c r="B5942" s="380"/>
      <c r="C5942" s="380"/>
      <c r="D5942" s="380"/>
      <c r="E5942" s="380"/>
      <c r="F5942" s="380"/>
      <c r="G5942" s="380"/>
      <c r="H5942" s="380"/>
    </row>
    <row r="5943" spans="1:8">
      <c r="A5943" s="380"/>
      <c r="B5943" s="380"/>
      <c r="C5943" s="380"/>
      <c r="D5943" s="380"/>
      <c r="E5943" s="380"/>
      <c r="F5943" s="380"/>
      <c r="G5943" s="380"/>
      <c r="H5943" s="380"/>
    </row>
    <row r="5944" spans="1:8">
      <c r="A5944" s="380"/>
      <c r="B5944" s="380"/>
      <c r="C5944" s="380"/>
      <c r="D5944" s="380"/>
      <c r="E5944" s="380"/>
      <c r="F5944" s="380"/>
      <c r="G5944" s="380"/>
      <c r="H5944" s="380"/>
    </row>
    <row r="5945" spans="1:8">
      <c r="A5945" s="380"/>
      <c r="B5945" s="380"/>
      <c r="C5945" s="380"/>
      <c r="D5945" s="380"/>
      <c r="E5945" s="380"/>
      <c r="F5945" s="380"/>
      <c r="G5945" s="380"/>
      <c r="H5945" s="380"/>
    </row>
    <row r="5946" spans="1:8">
      <c r="A5946" s="380"/>
      <c r="B5946" s="380"/>
      <c r="C5946" s="380"/>
      <c r="D5946" s="380"/>
      <c r="E5946" s="380"/>
      <c r="F5946" s="380"/>
      <c r="G5946" s="380"/>
      <c r="H5946" s="380"/>
    </row>
    <row r="5947" spans="1:8">
      <c r="A5947" s="380"/>
      <c r="B5947" s="380"/>
      <c r="C5947" s="380"/>
      <c r="D5947" s="380"/>
      <c r="E5947" s="380"/>
      <c r="F5947" s="380"/>
      <c r="G5947" s="380"/>
      <c r="H5947" s="380"/>
    </row>
    <row r="5948" spans="1:8">
      <c r="A5948" s="380"/>
      <c r="B5948" s="380"/>
      <c r="C5948" s="380"/>
      <c r="D5948" s="380"/>
      <c r="E5948" s="380"/>
      <c r="F5948" s="380"/>
      <c r="G5948" s="380"/>
      <c r="H5948" s="380"/>
    </row>
    <row r="5949" spans="1:8">
      <c r="A5949" s="380"/>
      <c r="B5949" s="380"/>
      <c r="C5949" s="380"/>
      <c r="D5949" s="380"/>
      <c r="E5949" s="380"/>
      <c r="F5949" s="380"/>
      <c r="G5949" s="380"/>
      <c r="H5949" s="380"/>
    </row>
    <row r="5950" spans="1:8">
      <c r="A5950" s="380"/>
      <c r="B5950" s="380"/>
      <c r="C5950" s="380"/>
      <c r="D5950" s="380"/>
      <c r="E5950" s="380"/>
      <c r="F5950" s="380"/>
      <c r="G5950" s="380"/>
      <c r="H5950" s="380"/>
    </row>
    <row r="5951" spans="1:8">
      <c r="A5951" s="380"/>
      <c r="B5951" s="380"/>
      <c r="C5951" s="380"/>
      <c r="D5951" s="380"/>
      <c r="E5951" s="380"/>
      <c r="F5951" s="380"/>
      <c r="G5951" s="380"/>
      <c r="H5951" s="380"/>
    </row>
    <row r="5952" spans="1:8">
      <c r="A5952" s="380"/>
      <c r="B5952" s="380"/>
      <c r="C5952" s="380"/>
      <c r="D5952" s="380"/>
      <c r="E5952" s="380"/>
      <c r="F5952" s="380"/>
      <c r="G5952" s="380"/>
      <c r="H5952" s="380"/>
    </row>
    <row r="5953" spans="1:8">
      <c r="A5953" s="380"/>
      <c r="B5953" s="380"/>
      <c r="C5953" s="380"/>
      <c r="D5953" s="380"/>
      <c r="E5953" s="380"/>
      <c r="F5953" s="380"/>
      <c r="G5953" s="380"/>
      <c r="H5953" s="380"/>
    </row>
    <row r="5954" spans="1:8">
      <c r="A5954" s="380"/>
      <c r="B5954" s="380"/>
      <c r="C5954" s="380"/>
      <c r="D5954" s="380"/>
      <c r="E5954" s="380"/>
      <c r="F5954" s="380"/>
      <c r="G5954" s="380"/>
      <c r="H5954" s="380"/>
    </row>
    <row r="5955" spans="1:8">
      <c r="A5955" s="380"/>
      <c r="B5955" s="380"/>
      <c r="C5955" s="380"/>
      <c r="D5955" s="380"/>
      <c r="E5955" s="380"/>
      <c r="F5955" s="380"/>
      <c r="G5955" s="380"/>
      <c r="H5955" s="380"/>
    </row>
    <row r="5956" spans="1:8">
      <c r="A5956" s="380"/>
      <c r="B5956" s="380"/>
      <c r="C5956" s="380"/>
      <c r="D5956" s="380"/>
      <c r="E5956" s="380"/>
      <c r="F5956" s="380"/>
      <c r="G5956" s="380"/>
      <c r="H5956" s="380"/>
    </row>
    <row r="5957" spans="1:8">
      <c r="A5957" s="380"/>
      <c r="B5957" s="380"/>
      <c r="C5957" s="380"/>
      <c r="D5957" s="380"/>
      <c r="E5957" s="380"/>
      <c r="F5957" s="380"/>
      <c r="G5957" s="380"/>
      <c r="H5957" s="380"/>
    </row>
    <row r="5958" spans="1:8">
      <c r="A5958" s="380"/>
      <c r="B5958" s="380"/>
      <c r="C5958" s="380"/>
      <c r="D5958" s="380"/>
      <c r="E5958" s="380"/>
      <c r="F5958" s="380"/>
      <c r="G5958" s="380"/>
      <c r="H5958" s="380"/>
    </row>
    <row r="5959" spans="1:8">
      <c r="A5959" s="380"/>
      <c r="B5959" s="380"/>
      <c r="C5959" s="380"/>
      <c r="D5959" s="380"/>
      <c r="E5959" s="380"/>
      <c r="F5959" s="380"/>
      <c r="G5959" s="380"/>
      <c r="H5959" s="380"/>
    </row>
    <row r="5960" spans="1:8">
      <c r="A5960" s="380"/>
      <c r="B5960" s="380"/>
      <c r="C5960" s="380"/>
      <c r="D5960" s="380"/>
      <c r="E5960" s="380"/>
      <c r="F5960" s="380"/>
      <c r="G5960" s="380"/>
      <c r="H5960" s="380"/>
    </row>
    <row r="5961" spans="1:8">
      <c r="A5961" s="380"/>
      <c r="B5961" s="380"/>
      <c r="C5961" s="380"/>
      <c r="D5961" s="380"/>
      <c r="E5961" s="380"/>
      <c r="F5961" s="380"/>
      <c r="G5961" s="380"/>
      <c r="H5961" s="380"/>
    </row>
    <row r="5962" spans="1:8">
      <c r="A5962" s="380"/>
      <c r="B5962" s="380"/>
      <c r="C5962" s="380"/>
      <c r="D5962" s="380"/>
      <c r="E5962" s="380"/>
      <c r="F5962" s="380"/>
      <c r="G5962" s="380"/>
      <c r="H5962" s="380"/>
    </row>
    <row r="5963" spans="1:8">
      <c r="A5963" s="380"/>
      <c r="B5963" s="380"/>
      <c r="C5963" s="380"/>
      <c r="D5963" s="380"/>
      <c r="E5963" s="380"/>
      <c r="F5963" s="380"/>
      <c r="G5963" s="380"/>
      <c r="H5963" s="380"/>
    </row>
    <row r="5964" spans="1:8">
      <c r="A5964" s="380"/>
      <c r="B5964" s="380"/>
      <c r="C5964" s="380"/>
      <c r="D5964" s="380"/>
      <c r="E5964" s="380"/>
      <c r="F5964" s="380"/>
      <c r="G5964" s="380"/>
      <c r="H5964" s="380"/>
    </row>
    <row r="5965" spans="1:8">
      <c r="A5965" s="380"/>
      <c r="B5965" s="380"/>
      <c r="C5965" s="380"/>
      <c r="D5965" s="380"/>
      <c r="E5965" s="380"/>
      <c r="F5965" s="380"/>
      <c r="G5965" s="380"/>
      <c r="H5965" s="380"/>
    </row>
    <row r="5966" spans="1:8">
      <c r="A5966" s="380"/>
      <c r="B5966" s="380"/>
      <c r="C5966" s="380"/>
      <c r="D5966" s="380"/>
      <c r="E5966" s="380"/>
      <c r="F5966" s="380"/>
      <c r="G5966" s="380"/>
      <c r="H5966" s="380"/>
    </row>
    <row r="5967" spans="1:8">
      <c r="A5967" s="380"/>
      <c r="B5967" s="380"/>
      <c r="C5967" s="380"/>
      <c r="D5967" s="380"/>
      <c r="E5967" s="380"/>
      <c r="F5967" s="380"/>
      <c r="G5967" s="380"/>
      <c r="H5967" s="380"/>
    </row>
    <row r="5968" spans="1:8">
      <c r="A5968" s="380"/>
      <c r="B5968" s="380"/>
      <c r="C5968" s="380"/>
      <c r="D5968" s="380"/>
      <c r="E5968" s="380"/>
      <c r="F5968" s="380"/>
      <c r="G5968" s="380"/>
      <c r="H5968" s="380"/>
    </row>
    <row r="5969" spans="1:8">
      <c r="A5969" s="380"/>
      <c r="B5969" s="380"/>
      <c r="C5969" s="380"/>
      <c r="D5969" s="380"/>
      <c r="E5969" s="380"/>
      <c r="F5969" s="380"/>
      <c r="G5969" s="380"/>
      <c r="H5969" s="380"/>
    </row>
    <row r="5970" spans="1:8">
      <c r="A5970" s="380"/>
      <c r="B5970" s="380"/>
      <c r="C5970" s="380"/>
      <c r="D5970" s="380"/>
      <c r="E5970" s="380"/>
      <c r="F5970" s="380"/>
      <c r="G5970" s="380"/>
      <c r="H5970" s="380"/>
    </row>
    <row r="5971" spans="1:8">
      <c r="A5971" s="380"/>
      <c r="B5971" s="380"/>
      <c r="C5971" s="380"/>
      <c r="D5971" s="380"/>
      <c r="E5971" s="380"/>
      <c r="F5971" s="380"/>
      <c r="G5971" s="380"/>
      <c r="H5971" s="380"/>
    </row>
    <row r="5972" spans="1:8">
      <c r="A5972" s="380"/>
      <c r="B5972" s="380"/>
      <c r="C5972" s="380"/>
      <c r="D5972" s="380"/>
      <c r="E5972" s="380"/>
      <c r="F5972" s="380"/>
      <c r="G5972" s="380"/>
      <c r="H5972" s="380"/>
    </row>
    <row r="5973" spans="1:8">
      <c r="A5973" s="380"/>
      <c r="B5973" s="380"/>
      <c r="C5973" s="380"/>
      <c r="D5973" s="380"/>
      <c r="E5973" s="380"/>
      <c r="F5973" s="380"/>
      <c r="G5973" s="380"/>
      <c r="H5973" s="380"/>
    </row>
    <row r="5974" spans="1:8">
      <c r="A5974" s="380"/>
      <c r="B5974" s="380"/>
      <c r="C5974" s="380"/>
      <c r="D5974" s="380"/>
      <c r="E5974" s="380"/>
      <c r="F5974" s="380"/>
      <c r="G5974" s="380"/>
      <c r="H5974" s="380"/>
    </row>
    <row r="5975" spans="1:8">
      <c r="A5975" s="380"/>
      <c r="B5975" s="380"/>
      <c r="C5975" s="380"/>
      <c r="D5975" s="380"/>
      <c r="E5975" s="380"/>
      <c r="F5975" s="380"/>
      <c r="G5975" s="380"/>
      <c r="H5975" s="380"/>
    </row>
    <row r="5976" spans="1:8">
      <c r="A5976" s="380"/>
      <c r="B5976" s="380"/>
      <c r="C5976" s="380"/>
      <c r="D5976" s="380"/>
      <c r="E5976" s="380"/>
      <c r="F5976" s="380"/>
      <c r="G5976" s="380"/>
      <c r="H5976" s="380"/>
    </row>
    <row r="5977" spans="1:8">
      <c r="A5977" s="380"/>
      <c r="B5977" s="380"/>
      <c r="C5977" s="380"/>
      <c r="D5977" s="380"/>
      <c r="E5977" s="380"/>
      <c r="F5977" s="380"/>
      <c r="G5977" s="380"/>
      <c r="H5977" s="380"/>
    </row>
    <row r="5978" spans="1:8">
      <c r="A5978" s="380"/>
      <c r="B5978" s="380"/>
      <c r="C5978" s="380"/>
      <c r="D5978" s="380"/>
      <c r="E5978" s="380"/>
      <c r="F5978" s="380"/>
      <c r="G5978" s="380"/>
      <c r="H5978" s="380"/>
    </row>
    <row r="5979" spans="1:8">
      <c r="A5979" s="380"/>
      <c r="B5979" s="380"/>
      <c r="C5979" s="380"/>
      <c r="D5979" s="380"/>
      <c r="E5979" s="380"/>
      <c r="F5979" s="380"/>
      <c r="G5979" s="380"/>
      <c r="H5979" s="380"/>
    </row>
    <row r="5980" spans="1:8">
      <c r="A5980" s="380"/>
      <c r="B5980" s="380"/>
      <c r="C5980" s="380"/>
      <c r="D5980" s="380"/>
      <c r="E5980" s="380"/>
      <c r="F5980" s="380"/>
      <c r="G5980" s="380"/>
      <c r="H5980" s="380"/>
    </row>
    <row r="5981" spans="1:8">
      <c r="A5981" s="380"/>
      <c r="B5981" s="380"/>
      <c r="C5981" s="380"/>
      <c r="D5981" s="380"/>
      <c r="E5981" s="380"/>
      <c r="F5981" s="380"/>
      <c r="G5981" s="380"/>
      <c r="H5981" s="380"/>
    </row>
    <row r="5982" spans="1:8">
      <c r="A5982" s="380"/>
      <c r="B5982" s="380"/>
      <c r="C5982" s="380"/>
      <c r="D5982" s="380"/>
      <c r="E5982" s="380"/>
      <c r="F5982" s="380"/>
      <c r="G5982" s="380"/>
      <c r="H5982" s="380"/>
    </row>
    <row r="5983" spans="1:8">
      <c r="A5983" s="380"/>
      <c r="B5983" s="380"/>
      <c r="C5983" s="380"/>
      <c r="D5983" s="380"/>
      <c r="E5983" s="380"/>
      <c r="F5983" s="380"/>
      <c r="G5983" s="380"/>
      <c r="H5983" s="380"/>
    </row>
    <row r="5984" spans="1:8">
      <c r="A5984" s="380"/>
      <c r="B5984" s="380"/>
      <c r="C5984" s="380"/>
      <c r="D5984" s="380"/>
      <c r="E5984" s="380"/>
      <c r="F5984" s="380"/>
      <c r="G5984" s="380"/>
      <c r="H5984" s="380"/>
    </row>
    <row r="5985" spans="1:8">
      <c r="A5985" s="380"/>
      <c r="B5985" s="380"/>
      <c r="C5985" s="380"/>
      <c r="D5985" s="380"/>
      <c r="E5985" s="380"/>
      <c r="F5985" s="380"/>
      <c r="G5985" s="380"/>
      <c r="H5985" s="380"/>
    </row>
    <row r="5986" spans="1:8">
      <c r="A5986" s="380"/>
      <c r="B5986" s="380"/>
      <c r="C5986" s="380"/>
      <c r="D5986" s="380"/>
      <c r="E5986" s="380"/>
      <c r="F5986" s="380"/>
      <c r="G5986" s="380"/>
      <c r="H5986" s="380"/>
    </row>
    <row r="5987" spans="1:8">
      <c r="A5987" s="380"/>
      <c r="B5987" s="380"/>
      <c r="C5987" s="380"/>
      <c r="D5987" s="380"/>
      <c r="E5987" s="380"/>
      <c r="F5987" s="380"/>
      <c r="G5987" s="380"/>
      <c r="H5987" s="380"/>
    </row>
    <row r="5988" spans="1:8">
      <c r="A5988" s="380"/>
      <c r="B5988" s="380"/>
      <c r="C5988" s="380"/>
      <c r="D5988" s="380"/>
      <c r="E5988" s="380"/>
      <c r="F5988" s="380"/>
      <c r="G5988" s="380"/>
      <c r="H5988" s="380"/>
    </row>
    <row r="5989" spans="1:8">
      <c r="A5989" s="380"/>
      <c r="B5989" s="380"/>
      <c r="C5989" s="380"/>
      <c r="D5989" s="380"/>
      <c r="E5989" s="380"/>
      <c r="F5989" s="380"/>
      <c r="G5989" s="380"/>
      <c r="H5989" s="380"/>
    </row>
    <row r="5990" spans="1:8">
      <c r="A5990" s="380"/>
      <c r="B5990" s="380"/>
      <c r="C5990" s="380"/>
      <c r="D5990" s="380"/>
      <c r="E5990" s="380"/>
      <c r="F5990" s="380"/>
      <c r="G5990" s="380"/>
      <c r="H5990" s="380"/>
    </row>
    <row r="5991" spans="1:8">
      <c r="A5991" s="380"/>
      <c r="B5991" s="380"/>
      <c r="C5991" s="380"/>
      <c r="D5991" s="380"/>
      <c r="E5991" s="380"/>
      <c r="F5991" s="380"/>
      <c r="G5991" s="380"/>
      <c r="H5991" s="380"/>
    </row>
    <row r="5992" spans="1:8">
      <c r="A5992" s="380"/>
      <c r="B5992" s="380"/>
      <c r="C5992" s="380"/>
      <c r="D5992" s="380"/>
      <c r="E5992" s="380"/>
      <c r="F5992" s="380"/>
      <c r="G5992" s="380"/>
      <c r="H5992" s="380"/>
    </row>
    <row r="5993" spans="1:8">
      <c r="A5993" s="380"/>
      <c r="B5993" s="380"/>
      <c r="C5993" s="380"/>
      <c r="D5993" s="380"/>
      <c r="E5993" s="380"/>
      <c r="F5993" s="380"/>
      <c r="G5993" s="380"/>
      <c r="H5993" s="380"/>
    </row>
    <row r="5994" spans="1:8">
      <c r="A5994" s="380"/>
      <c r="B5994" s="380"/>
      <c r="C5994" s="380"/>
      <c r="D5994" s="380"/>
      <c r="E5994" s="380"/>
      <c r="F5994" s="380"/>
      <c r="G5994" s="380"/>
      <c r="H5994" s="380"/>
    </row>
    <row r="5995" spans="1:8">
      <c r="A5995" s="380"/>
      <c r="B5995" s="380"/>
      <c r="C5995" s="380"/>
      <c r="D5995" s="380"/>
      <c r="E5995" s="380"/>
      <c r="F5995" s="380"/>
      <c r="G5995" s="380"/>
      <c r="H5995" s="380"/>
    </row>
    <row r="5996" spans="1:8">
      <c r="A5996" s="380"/>
      <c r="B5996" s="380"/>
      <c r="C5996" s="380"/>
      <c r="D5996" s="380"/>
      <c r="E5996" s="380"/>
      <c r="F5996" s="380"/>
      <c r="G5996" s="380"/>
      <c r="H5996" s="380"/>
    </row>
    <row r="5997" spans="1:8">
      <c r="A5997" s="380"/>
      <c r="B5997" s="380"/>
      <c r="C5997" s="380"/>
      <c r="D5997" s="380"/>
      <c r="E5997" s="380"/>
      <c r="F5997" s="380"/>
      <c r="G5997" s="380"/>
      <c r="H5997" s="380"/>
    </row>
    <row r="5998" spans="1:8">
      <c r="A5998" s="380"/>
      <c r="B5998" s="380"/>
      <c r="C5998" s="380"/>
      <c r="D5998" s="380"/>
      <c r="E5998" s="380"/>
      <c r="F5998" s="380"/>
      <c r="G5998" s="380"/>
      <c r="H5998" s="380"/>
    </row>
    <row r="5999" spans="1:8">
      <c r="A5999" s="380"/>
      <c r="B5999" s="380"/>
      <c r="C5999" s="380"/>
      <c r="D5999" s="380"/>
      <c r="E5999" s="380"/>
      <c r="F5999" s="380"/>
      <c r="G5999" s="380"/>
      <c r="H5999" s="380"/>
    </row>
    <row r="6000" spans="1:8">
      <c r="A6000" s="380"/>
      <c r="B6000" s="380"/>
      <c r="C6000" s="380"/>
      <c r="D6000" s="380"/>
      <c r="E6000" s="380"/>
      <c r="F6000" s="380"/>
      <c r="G6000" s="380"/>
      <c r="H6000" s="380"/>
    </row>
    <row r="6001" spans="1:8">
      <c r="A6001" s="380"/>
      <c r="B6001" s="380"/>
      <c r="C6001" s="380"/>
      <c r="D6001" s="380"/>
      <c r="E6001" s="380"/>
      <c r="F6001" s="380"/>
      <c r="G6001" s="380"/>
      <c r="H6001" s="380"/>
    </row>
    <row r="6002" spans="1:8">
      <c r="A6002" s="380"/>
      <c r="B6002" s="380"/>
      <c r="C6002" s="380"/>
      <c r="D6002" s="380"/>
      <c r="E6002" s="380"/>
      <c r="F6002" s="380"/>
      <c r="G6002" s="380"/>
      <c r="H6002" s="380"/>
    </row>
    <row r="6003" spans="1:8">
      <c r="A6003" s="380"/>
      <c r="B6003" s="380"/>
      <c r="C6003" s="380"/>
      <c r="D6003" s="380"/>
      <c r="E6003" s="380"/>
      <c r="F6003" s="380"/>
      <c r="G6003" s="380"/>
      <c r="H6003" s="380"/>
    </row>
    <row r="6004" spans="1:8">
      <c r="A6004" s="380"/>
      <c r="B6004" s="380"/>
      <c r="C6004" s="380"/>
      <c r="D6004" s="380"/>
      <c r="E6004" s="380"/>
      <c r="F6004" s="380"/>
      <c r="G6004" s="380"/>
      <c r="H6004" s="380"/>
    </row>
    <row r="6005" spans="1:8">
      <c r="A6005" s="380"/>
      <c r="B6005" s="380"/>
      <c r="C6005" s="380"/>
      <c r="D6005" s="380"/>
      <c r="E6005" s="380"/>
      <c r="F6005" s="380"/>
      <c r="G6005" s="380"/>
      <c r="H6005" s="380"/>
    </row>
    <row r="6006" spans="1:8">
      <c r="A6006" s="380"/>
      <c r="B6006" s="380"/>
      <c r="C6006" s="380"/>
      <c r="D6006" s="380"/>
      <c r="E6006" s="380"/>
      <c r="F6006" s="380"/>
      <c r="G6006" s="380"/>
      <c r="H6006" s="380"/>
    </row>
    <row r="6007" spans="1:8">
      <c r="A6007" s="380"/>
      <c r="B6007" s="380"/>
      <c r="C6007" s="380"/>
      <c r="D6007" s="380"/>
      <c r="E6007" s="380"/>
      <c r="F6007" s="380"/>
      <c r="G6007" s="380"/>
      <c r="H6007" s="380"/>
    </row>
    <row r="6008" spans="1:8">
      <c r="A6008" s="380"/>
      <c r="B6008" s="380"/>
      <c r="C6008" s="380"/>
      <c r="D6008" s="380"/>
      <c r="E6008" s="380"/>
      <c r="F6008" s="380"/>
      <c r="G6008" s="380"/>
      <c r="H6008" s="380"/>
    </row>
    <row r="6009" spans="1:8">
      <c r="A6009" s="380"/>
      <c r="B6009" s="380"/>
      <c r="C6009" s="380"/>
      <c r="D6009" s="380"/>
      <c r="E6009" s="380"/>
      <c r="F6009" s="380"/>
      <c r="G6009" s="380"/>
      <c r="H6009" s="380"/>
    </row>
    <row r="6010" spans="1:8">
      <c r="A6010" s="380"/>
      <c r="B6010" s="380"/>
      <c r="C6010" s="380"/>
      <c r="D6010" s="380"/>
      <c r="E6010" s="380"/>
      <c r="F6010" s="380"/>
      <c r="G6010" s="380"/>
      <c r="H6010" s="380"/>
    </row>
    <row r="6011" spans="1:8">
      <c r="A6011" s="380"/>
      <c r="B6011" s="380"/>
      <c r="C6011" s="380"/>
      <c r="D6011" s="380"/>
      <c r="E6011" s="380"/>
      <c r="F6011" s="380"/>
      <c r="G6011" s="380"/>
      <c r="H6011" s="380"/>
    </row>
    <row r="6012" spans="1:8">
      <c r="A6012" s="380"/>
      <c r="B6012" s="380"/>
      <c r="C6012" s="380"/>
      <c r="D6012" s="380"/>
      <c r="E6012" s="380"/>
      <c r="F6012" s="380"/>
      <c r="G6012" s="380"/>
      <c r="H6012" s="380"/>
    </row>
    <row r="6013" spans="1:8">
      <c r="A6013" s="380"/>
      <c r="B6013" s="380"/>
      <c r="C6013" s="380"/>
      <c r="D6013" s="380"/>
      <c r="E6013" s="380"/>
      <c r="F6013" s="380"/>
      <c r="G6013" s="380"/>
      <c r="H6013" s="380"/>
    </row>
    <row r="6014" spans="1:8">
      <c r="A6014" s="380"/>
      <c r="B6014" s="380"/>
      <c r="C6014" s="380"/>
      <c r="D6014" s="380"/>
      <c r="E6014" s="380"/>
      <c r="F6014" s="380"/>
      <c r="G6014" s="380"/>
      <c r="H6014" s="380"/>
    </row>
    <row r="6015" spans="1:8">
      <c r="A6015" s="380"/>
      <c r="B6015" s="380"/>
      <c r="C6015" s="380"/>
      <c r="D6015" s="380"/>
      <c r="E6015" s="380"/>
      <c r="F6015" s="380"/>
      <c r="G6015" s="380"/>
      <c r="H6015" s="380"/>
    </row>
    <row r="6016" spans="1:8">
      <c r="A6016" s="380"/>
      <c r="B6016" s="380"/>
      <c r="C6016" s="380"/>
      <c r="D6016" s="380"/>
      <c r="E6016" s="380"/>
      <c r="F6016" s="380"/>
      <c r="G6016" s="380"/>
      <c r="H6016" s="380"/>
    </row>
    <row r="6017" spans="1:8">
      <c r="A6017" s="380"/>
      <c r="B6017" s="380"/>
      <c r="C6017" s="380"/>
      <c r="D6017" s="380"/>
      <c r="E6017" s="380"/>
      <c r="F6017" s="380"/>
      <c r="G6017" s="380"/>
      <c r="H6017" s="380"/>
    </row>
    <row r="6018" spans="1:8">
      <c r="A6018" s="380"/>
      <c r="B6018" s="380"/>
      <c r="C6018" s="380"/>
      <c r="D6018" s="380"/>
      <c r="E6018" s="380"/>
      <c r="F6018" s="380"/>
      <c r="G6018" s="380"/>
      <c r="H6018" s="380"/>
    </row>
    <row r="6019" spans="1:8">
      <c r="A6019" s="380"/>
      <c r="B6019" s="380"/>
      <c r="C6019" s="380"/>
      <c r="D6019" s="380"/>
      <c r="E6019" s="380"/>
      <c r="F6019" s="380"/>
      <c r="G6019" s="380"/>
      <c r="H6019" s="380"/>
    </row>
    <row r="6020" spans="1:8">
      <c r="A6020" s="380"/>
      <c r="B6020" s="380"/>
      <c r="C6020" s="380"/>
      <c r="D6020" s="380"/>
      <c r="E6020" s="380"/>
      <c r="F6020" s="380"/>
      <c r="G6020" s="380"/>
      <c r="H6020" s="380"/>
    </row>
    <row r="6021" spans="1:8">
      <c r="A6021" s="380"/>
      <c r="B6021" s="380"/>
      <c r="C6021" s="380"/>
      <c r="D6021" s="380"/>
      <c r="E6021" s="380"/>
      <c r="F6021" s="380"/>
      <c r="G6021" s="380"/>
      <c r="H6021" s="380"/>
    </row>
    <row r="6022" spans="1:8">
      <c r="A6022" s="380"/>
      <c r="B6022" s="380"/>
      <c r="C6022" s="380"/>
      <c r="D6022" s="380"/>
      <c r="E6022" s="380"/>
      <c r="F6022" s="380"/>
      <c r="G6022" s="380"/>
      <c r="H6022" s="380"/>
    </row>
    <row r="6023" spans="1:8">
      <c r="A6023" s="380"/>
      <c r="B6023" s="380"/>
      <c r="C6023" s="380"/>
      <c r="D6023" s="380"/>
      <c r="E6023" s="380"/>
      <c r="F6023" s="380"/>
      <c r="G6023" s="380"/>
      <c r="H6023" s="380"/>
    </row>
    <row r="6024" spans="1:8">
      <c r="A6024" s="380"/>
      <c r="B6024" s="380"/>
      <c r="C6024" s="380"/>
      <c r="D6024" s="380"/>
      <c r="E6024" s="380"/>
      <c r="F6024" s="380"/>
      <c r="G6024" s="380"/>
      <c r="H6024" s="380"/>
    </row>
    <row r="6025" spans="1:8">
      <c r="A6025" s="380"/>
      <c r="B6025" s="380"/>
      <c r="C6025" s="380"/>
      <c r="D6025" s="380"/>
      <c r="E6025" s="380"/>
      <c r="F6025" s="380"/>
      <c r="G6025" s="380"/>
      <c r="H6025" s="380"/>
    </row>
    <row r="6026" spans="1:8">
      <c r="A6026" s="380"/>
      <c r="B6026" s="380"/>
      <c r="C6026" s="380"/>
      <c r="D6026" s="380"/>
      <c r="E6026" s="380"/>
      <c r="F6026" s="380"/>
      <c r="G6026" s="380"/>
      <c r="H6026" s="380"/>
    </row>
    <row r="6027" spans="1:8">
      <c r="A6027" s="380"/>
      <c r="B6027" s="380"/>
      <c r="C6027" s="380"/>
      <c r="D6027" s="380"/>
      <c r="E6027" s="380"/>
      <c r="F6027" s="380"/>
      <c r="G6027" s="380"/>
      <c r="H6027" s="380"/>
    </row>
    <row r="6028" spans="1:8">
      <c r="A6028" s="380"/>
      <c r="B6028" s="380"/>
      <c r="C6028" s="380"/>
      <c r="D6028" s="380"/>
      <c r="E6028" s="380"/>
      <c r="F6028" s="380"/>
      <c r="G6028" s="380"/>
      <c r="H6028" s="380"/>
    </row>
    <row r="6029" spans="1:8">
      <c r="A6029" s="380"/>
      <c r="B6029" s="380"/>
      <c r="C6029" s="380"/>
      <c r="D6029" s="380"/>
      <c r="E6029" s="380"/>
      <c r="F6029" s="380"/>
      <c r="G6029" s="380"/>
      <c r="H6029" s="380"/>
    </row>
    <row r="6030" spans="1:8">
      <c r="A6030" s="380"/>
      <c r="B6030" s="380"/>
      <c r="C6030" s="380"/>
      <c r="D6030" s="380"/>
      <c r="E6030" s="380"/>
      <c r="F6030" s="380"/>
      <c r="G6030" s="380"/>
      <c r="H6030" s="380"/>
    </row>
    <row r="6031" spans="1:8">
      <c r="A6031" s="380"/>
      <c r="B6031" s="380"/>
      <c r="C6031" s="380"/>
      <c r="D6031" s="380"/>
      <c r="E6031" s="380"/>
      <c r="F6031" s="380"/>
      <c r="G6031" s="380"/>
      <c r="H6031" s="380"/>
    </row>
    <row r="6032" spans="1:8">
      <c r="A6032" s="380"/>
      <c r="B6032" s="380"/>
      <c r="C6032" s="380"/>
      <c r="D6032" s="380"/>
      <c r="E6032" s="380"/>
      <c r="F6032" s="380"/>
      <c r="G6032" s="380"/>
      <c r="H6032" s="380"/>
    </row>
    <row r="6033" spans="1:8">
      <c r="A6033" s="380"/>
      <c r="B6033" s="380"/>
      <c r="C6033" s="380"/>
      <c r="D6033" s="380"/>
      <c r="E6033" s="380"/>
      <c r="F6033" s="380"/>
      <c r="G6033" s="380"/>
      <c r="H6033" s="380"/>
    </row>
    <row r="6034" spans="1:8">
      <c r="A6034" s="380"/>
      <c r="B6034" s="380"/>
      <c r="C6034" s="380"/>
      <c r="D6034" s="380"/>
      <c r="E6034" s="380"/>
      <c r="F6034" s="380"/>
      <c r="G6034" s="380"/>
      <c r="H6034" s="380"/>
    </row>
    <row r="6035" spans="1:8">
      <c r="A6035" s="380"/>
      <c r="B6035" s="380"/>
      <c r="C6035" s="380"/>
      <c r="D6035" s="380"/>
      <c r="E6035" s="380"/>
      <c r="F6035" s="380"/>
      <c r="G6035" s="380"/>
      <c r="H6035" s="380"/>
    </row>
    <row r="6036" spans="1:8">
      <c r="A6036" s="380"/>
      <c r="B6036" s="380"/>
      <c r="C6036" s="380"/>
      <c r="D6036" s="380"/>
      <c r="E6036" s="380"/>
      <c r="F6036" s="380"/>
      <c r="G6036" s="380"/>
      <c r="H6036" s="380"/>
    </row>
    <row r="6037" spans="1:8">
      <c r="A6037" s="380"/>
      <c r="B6037" s="380"/>
      <c r="C6037" s="380"/>
      <c r="D6037" s="380"/>
      <c r="E6037" s="380"/>
      <c r="F6037" s="380"/>
      <c r="G6037" s="380"/>
      <c r="H6037" s="380"/>
    </row>
    <row r="6038" spans="1:8">
      <c r="A6038" s="380"/>
      <c r="B6038" s="380"/>
      <c r="C6038" s="380"/>
      <c r="D6038" s="380"/>
      <c r="E6038" s="380"/>
      <c r="F6038" s="380"/>
      <c r="G6038" s="380"/>
      <c r="H6038" s="380"/>
    </row>
    <row r="6039" spans="1:8">
      <c r="A6039" s="380"/>
      <c r="B6039" s="380"/>
      <c r="C6039" s="380"/>
      <c r="D6039" s="380"/>
      <c r="E6039" s="380"/>
      <c r="F6039" s="380"/>
      <c r="G6039" s="380"/>
      <c r="H6039" s="380"/>
    </row>
    <row r="6040" spans="1:8">
      <c r="A6040" s="380"/>
      <c r="B6040" s="380"/>
      <c r="C6040" s="380"/>
      <c r="D6040" s="380"/>
      <c r="E6040" s="380"/>
      <c r="F6040" s="380"/>
      <c r="G6040" s="380"/>
      <c r="H6040" s="380"/>
    </row>
    <row r="6041" spans="1:8">
      <c r="A6041" s="380"/>
      <c r="B6041" s="380"/>
      <c r="C6041" s="380"/>
      <c r="D6041" s="380"/>
      <c r="E6041" s="380"/>
      <c r="F6041" s="380"/>
      <c r="G6041" s="380"/>
      <c r="H6041" s="380"/>
    </row>
    <row r="6042" spans="1:8">
      <c r="A6042" s="380"/>
      <c r="B6042" s="380"/>
      <c r="C6042" s="380"/>
      <c r="D6042" s="380"/>
      <c r="E6042" s="380"/>
      <c r="F6042" s="380"/>
      <c r="G6042" s="380"/>
      <c r="H6042" s="380"/>
    </row>
    <row r="6043" spans="1:8">
      <c r="A6043" s="380"/>
      <c r="B6043" s="380"/>
      <c r="C6043" s="380"/>
      <c r="D6043" s="380"/>
      <c r="E6043" s="380"/>
      <c r="F6043" s="380"/>
      <c r="G6043" s="380"/>
      <c r="H6043" s="380"/>
    </row>
    <row r="6044" spans="1:8">
      <c r="A6044" s="380"/>
      <c r="B6044" s="380"/>
      <c r="C6044" s="380"/>
      <c r="D6044" s="380"/>
      <c r="E6044" s="380"/>
      <c r="F6044" s="380"/>
      <c r="G6044" s="380"/>
      <c r="H6044" s="380"/>
    </row>
    <row r="6045" spans="1:8">
      <c r="A6045" s="380"/>
      <c r="B6045" s="380"/>
      <c r="C6045" s="380"/>
      <c r="D6045" s="380"/>
      <c r="E6045" s="380"/>
      <c r="F6045" s="380"/>
      <c r="G6045" s="380"/>
      <c r="H6045" s="380"/>
    </row>
    <row r="6046" spans="1:8">
      <c r="A6046" s="380"/>
      <c r="B6046" s="380"/>
      <c r="C6046" s="380"/>
      <c r="D6046" s="380"/>
      <c r="E6046" s="380"/>
      <c r="F6046" s="380"/>
      <c r="G6046" s="380"/>
      <c r="H6046" s="380"/>
    </row>
    <row r="6047" spans="1:8">
      <c r="A6047" s="380"/>
      <c r="B6047" s="380"/>
      <c r="C6047" s="380"/>
      <c r="D6047" s="380"/>
      <c r="E6047" s="380"/>
      <c r="F6047" s="380"/>
      <c r="G6047" s="380"/>
      <c r="H6047" s="380"/>
    </row>
    <row r="6048" spans="1:8">
      <c r="A6048" s="380"/>
      <c r="B6048" s="380"/>
      <c r="C6048" s="380"/>
      <c r="D6048" s="380"/>
      <c r="E6048" s="380"/>
      <c r="F6048" s="380"/>
      <c r="G6048" s="380"/>
      <c r="H6048" s="380"/>
    </row>
    <row r="6049" spans="1:8">
      <c r="A6049" s="380"/>
      <c r="B6049" s="380"/>
      <c r="C6049" s="380"/>
      <c r="D6049" s="380"/>
      <c r="E6049" s="380"/>
      <c r="F6049" s="380"/>
      <c r="G6049" s="380"/>
      <c r="H6049" s="380"/>
    </row>
    <row r="6050" spans="1:8">
      <c r="A6050" s="380"/>
      <c r="B6050" s="380"/>
      <c r="C6050" s="380"/>
      <c r="D6050" s="380"/>
      <c r="E6050" s="380"/>
      <c r="F6050" s="380"/>
      <c r="G6050" s="380"/>
      <c r="H6050" s="380"/>
    </row>
    <row r="6051" spans="1:8">
      <c r="A6051" s="380"/>
      <c r="B6051" s="380"/>
      <c r="C6051" s="380"/>
      <c r="D6051" s="380"/>
      <c r="E6051" s="380"/>
      <c r="F6051" s="380"/>
      <c r="G6051" s="380"/>
      <c r="H6051" s="380"/>
    </row>
    <row r="6052" spans="1:8">
      <c r="A6052" s="380"/>
      <c r="B6052" s="380"/>
      <c r="C6052" s="380"/>
      <c r="D6052" s="380"/>
      <c r="E6052" s="380"/>
      <c r="F6052" s="380"/>
      <c r="G6052" s="380"/>
      <c r="H6052" s="380"/>
    </row>
    <row r="6053" spans="1:8">
      <c r="A6053" s="380"/>
      <c r="B6053" s="380"/>
      <c r="C6053" s="380"/>
      <c r="D6053" s="380"/>
      <c r="E6053" s="380"/>
      <c r="F6053" s="380"/>
      <c r="G6053" s="380"/>
      <c r="H6053" s="380"/>
    </row>
    <row r="6054" spans="1:8">
      <c r="A6054" s="380"/>
      <c r="B6054" s="380"/>
      <c r="C6054" s="380"/>
      <c r="D6054" s="380"/>
      <c r="E6054" s="380"/>
      <c r="F6054" s="380"/>
      <c r="G6054" s="380"/>
      <c r="H6054" s="380"/>
    </row>
    <row r="6055" spans="1:8">
      <c r="A6055" s="380"/>
      <c r="B6055" s="380"/>
      <c r="C6055" s="380"/>
      <c r="D6055" s="380"/>
      <c r="E6055" s="380"/>
      <c r="F6055" s="380"/>
      <c r="G6055" s="380"/>
      <c r="H6055" s="380"/>
    </row>
    <row r="6056" spans="1:8">
      <c r="A6056" s="380"/>
      <c r="B6056" s="380"/>
      <c r="C6056" s="380"/>
      <c r="D6056" s="380"/>
      <c r="E6056" s="380"/>
      <c r="F6056" s="380"/>
      <c r="G6056" s="380"/>
      <c r="H6056" s="380"/>
    </row>
    <row r="6057" spans="1:8">
      <c r="A6057" s="380"/>
      <c r="B6057" s="380"/>
      <c r="C6057" s="380"/>
      <c r="D6057" s="380"/>
      <c r="E6057" s="380"/>
      <c r="F6057" s="380"/>
      <c r="G6057" s="380"/>
      <c r="H6057" s="380"/>
    </row>
    <row r="6058" spans="1:8">
      <c r="A6058" s="380"/>
      <c r="B6058" s="380"/>
      <c r="C6058" s="380"/>
      <c r="D6058" s="380"/>
      <c r="E6058" s="380"/>
      <c r="F6058" s="380"/>
      <c r="G6058" s="380"/>
      <c r="H6058" s="380"/>
    </row>
    <row r="6059" spans="1:8">
      <c r="A6059" s="380"/>
      <c r="B6059" s="380"/>
      <c r="C6059" s="380"/>
      <c r="D6059" s="380"/>
      <c r="E6059" s="380"/>
      <c r="F6059" s="380"/>
      <c r="G6059" s="380"/>
      <c r="H6059" s="380"/>
    </row>
    <row r="6060" spans="1:8">
      <c r="A6060" s="380"/>
      <c r="B6060" s="380"/>
      <c r="C6060" s="380"/>
      <c r="D6060" s="380"/>
      <c r="E6060" s="380"/>
      <c r="F6060" s="380"/>
      <c r="G6060" s="380"/>
      <c r="H6060" s="380"/>
    </row>
    <row r="6061" spans="1:8">
      <c r="A6061" s="380"/>
      <c r="B6061" s="380"/>
      <c r="C6061" s="380"/>
      <c r="D6061" s="380"/>
      <c r="E6061" s="380"/>
      <c r="F6061" s="380"/>
      <c r="G6061" s="380"/>
      <c r="H6061" s="380"/>
    </row>
    <row r="6062" spans="1:8">
      <c r="A6062" s="380"/>
      <c r="B6062" s="380"/>
      <c r="C6062" s="380"/>
      <c r="D6062" s="380"/>
      <c r="E6062" s="380"/>
      <c r="F6062" s="380"/>
      <c r="G6062" s="380"/>
      <c r="H6062" s="380"/>
    </row>
    <row r="6063" spans="1:8">
      <c r="A6063" s="380"/>
      <c r="B6063" s="380"/>
      <c r="C6063" s="380"/>
      <c r="D6063" s="380"/>
      <c r="E6063" s="380"/>
      <c r="F6063" s="380"/>
      <c r="G6063" s="380"/>
      <c r="H6063" s="380"/>
    </row>
    <row r="6064" spans="1:8">
      <c r="A6064" s="380"/>
      <c r="B6064" s="380"/>
      <c r="C6064" s="380"/>
      <c r="D6064" s="380"/>
      <c r="E6064" s="380"/>
      <c r="F6064" s="380"/>
      <c r="G6064" s="380"/>
      <c r="H6064" s="380"/>
    </row>
    <row r="6065" spans="1:8">
      <c r="A6065" s="380"/>
      <c r="B6065" s="380"/>
      <c r="C6065" s="380"/>
      <c r="D6065" s="380"/>
      <c r="E6065" s="380"/>
      <c r="F6065" s="380"/>
      <c r="G6065" s="380"/>
      <c r="H6065" s="380"/>
    </row>
    <row r="6066" spans="1:8">
      <c r="A6066" s="380"/>
      <c r="B6066" s="380"/>
      <c r="C6066" s="380"/>
      <c r="D6066" s="380"/>
      <c r="E6066" s="380"/>
      <c r="F6066" s="380"/>
      <c r="G6066" s="380"/>
      <c r="H6066" s="380"/>
    </row>
    <row r="6067" spans="1:8">
      <c r="A6067" s="380"/>
      <c r="B6067" s="380"/>
      <c r="C6067" s="380"/>
      <c r="D6067" s="380"/>
      <c r="E6067" s="380"/>
      <c r="F6067" s="380"/>
      <c r="G6067" s="380"/>
      <c r="H6067" s="380"/>
    </row>
    <row r="6068" spans="1:8">
      <c r="A6068" s="380"/>
      <c r="B6068" s="380"/>
      <c r="C6068" s="380"/>
      <c r="D6068" s="380"/>
      <c r="E6068" s="380"/>
      <c r="F6068" s="380"/>
      <c r="G6068" s="380"/>
      <c r="H6068" s="380"/>
    </row>
    <row r="6069" spans="1:8">
      <c r="A6069" s="380"/>
      <c r="B6069" s="380"/>
      <c r="C6069" s="380"/>
      <c r="D6069" s="380"/>
      <c r="E6069" s="380"/>
      <c r="F6069" s="380"/>
      <c r="G6069" s="380"/>
      <c r="H6069" s="380"/>
    </row>
    <row r="6070" spans="1:8">
      <c r="A6070" s="380"/>
      <c r="B6070" s="380"/>
      <c r="C6070" s="380"/>
      <c r="D6070" s="380"/>
      <c r="E6070" s="380"/>
      <c r="F6070" s="380"/>
      <c r="G6070" s="380"/>
      <c r="H6070" s="380"/>
    </row>
    <row r="6071" spans="1:8">
      <c r="A6071" s="380"/>
      <c r="B6071" s="380"/>
      <c r="C6071" s="380"/>
      <c r="D6071" s="380"/>
      <c r="E6071" s="380"/>
      <c r="F6071" s="380"/>
      <c r="G6071" s="380"/>
      <c r="H6071" s="380"/>
    </row>
    <row r="6072" spans="1:8">
      <c r="A6072" s="380"/>
      <c r="B6072" s="380"/>
      <c r="C6072" s="380"/>
      <c r="D6072" s="380"/>
      <c r="E6072" s="380"/>
      <c r="F6072" s="380"/>
      <c r="G6072" s="380"/>
      <c r="H6072" s="380"/>
    </row>
    <row r="6073" spans="1:8">
      <c r="A6073" s="380"/>
      <c r="B6073" s="380"/>
      <c r="C6073" s="380"/>
      <c r="D6073" s="380"/>
      <c r="E6073" s="380"/>
      <c r="F6073" s="380"/>
      <c r="G6073" s="380"/>
      <c r="H6073" s="380"/>
    </row>
    <row r="6074" spans="1:8">
      <c r="A6074" s="380"/>
      <c r="B6074" s="380"/>
      <c r="C6074" s="380"/>
      <c r="D6074" s="380"/>
      <c r="E6074" s="380"/>
      <c r="F6074" s="380"/>
      <c r="G6074" s="380"/>
      <c r="H6074" s="380"/>
    </row>
    <row r="6075" spans="1:8">
      <c r="A6075" s="380"/>
      <c r="B6075" s="380"/>
      <c r="C6075" s="380"/>
      <c r="D6075" s="380"/>
      <c r="E6075" s="380"/>
      <c r="F6075" s="380"/>
      <c r="G6075" s="380"/>
      <c r="H6075" s="380"/>
    </row>
    <row r="6076" spans="1:8">
      <c r="A6076" s="380"/>
      <c r="B6076" s="380"/>
      <c r="C6076" s="380"/>
      <c r="D6076" s="380"/>
      <c r="E6076" s="380"/>
      <c r="F6076" s="380"/>
      <c r="G6076" s="380"/>
      <c r="H6076" s="380"/>
    </row>
    <row r="6077" spans="1:8">
      <c r="A6077" s="380"/>
      <c r="B6077" s="380"/>
      <c r="C6077" s="380"/>
      <c r="D6077" s="380"/>
      <c r="E6077" s="380"/>
      <c r="F6077" s="380"/>
      <c r="G6077" s="380"/>
      <c r="H6077" s="380"/>
    </row>
    <row r="6078" spans="1:8">
      <c r="A6078" s="380"/>
      <c r="B6078" s="380"/>
      <c r="C6078" s="380"/>
      <c r="D6078" s="380"/>
      <c r="E6078" s="380"/>
      <c r="F6078" s="380"/>
      <c r="G6078" s="380"/>
      <c r="H6078" s="380"/>
    </row>
    <row r="6079" spans="1:8">
      <c r="A6079" s="380"/>
      <c r="B6079" s="380"/>
      <c r="C6079" s="380"/>
      <c r="D6079" s="380"/>
      <c r="E6079" s="380"/>
      <c r="F6079" s="380"/>
      <c r="G6079" s="380"/>
      <c r="H6079" s="380"/>
    </row>
    <row r="6080" spans="1:8">
      <c r="A6080" s="380"/>
      <c r="B6080" s="380"/>
      <c r="C6080" s="380"/>
      <c r="D6080" s="380"/>
      <c r="E6080" s="380"/>
      <c r="F6080" s="380"/>
      <c r="G6080" s="380"/>
      <c r="H6080" s="380"/>
    </row>
    <row r="6081" spans="1:8">
      <c r="A6081" s="380"/>
      <c r="B6081" s="380"/>
      <c r="C6081" s="380"/>
      <c r="D6081" s="380"/>
      <c r="E6081" s="380"/>
      <c r="F6081" s="380"/>
      <c r="G6081" s="380"/>
      <c r="H6081" s="380"/>
    </row>
    <row r="6082" spans="1:8">
      <c r="A6082" s="380"/>
      <c r="B6082" s="380"/>
      <c r="C6082" s="380"/>
      <c r="D6082" s="380"/>
      <c r="E6082" s="380"/>
      <c r="F6082" s="380"/>
      <c r="G6082" s="380"/>
      <c r="H6082" s="380"/>
    </row>
    <row r="6083" spans="1:8">
      <c r="A6083" s="380"/>
      <c r="B6083" s="380"/>
      <c r="C6083" s="380"/>
      <c r="D6083" s="380"/>
      <c r="E6083" s="380"/>
      <c r="F6083" s="380"/>
      <c r="G6083" s="380"/>
      <c r="H6083" s="380"/>
    </row>
    <row r="6084" spans="1:8">
      <c r="A6084" s="380"/>
      <c r="B6084" s="380"/>
      <c r="C6084" s="380"/>
      <c r="D6084" s="380"/>
      <c r="E6084" s="380"/>
      <c r="F6084" s="380"/>
      <c r="G6084" s="380"/>
      <c r="H6084" s="380"/>
    </row>
    <row r="6085" spans="1:8">
      <c r="A6085" s="380"/>
      <c r="B6085" s="380"/>
      <c r="C6085" s="380"/>
      <c r="D6085" s="380"/>
      <c r="E6085" s="380"/>
      <c r="F6085" s="380"/>
      <c r="G6085" s="380"/>
      <c r="H6085" s="380"/>
    </row>
    <row r="6086" spans="1:8">
      <c r="A6086" s="380"/>
      <c r="B6086" s="380"/>
      <c r="C6086" s="380"/>
      <c r="D6086" s="380"/>
      <c r="E6086" s="380"/>
      <c r="F6086" s="380"/>
      <c r="G6086" s="380"/>
      <c r="H6086" s="380"/>
    </row>
    <row r="6087" spans="1:8">
      <c r="A6087" s="380"/>
      <c r="B6087" s="380"/>
      <c r="C6087" s="380"/>
      <c r="D6087" s="380"/>
      <c r="E6087" s="380"/>
      <c r="F6087" s="380"/>
      <c r="G6087" s="380"/>
      <c r="H6087" s="380"/>
    </row>
    <row r="6088" spans="1:8">
      <c r="A6088" s="380"/>
      <c r="B6088" s="380"/>
      <c r="C6088" s="380"/>
      <c r="D6088" s="380"/>
      <c r="E6088" s="380"/>
      <c r="F6088" s="380"/>
      <c r="G6088" s="380"/>
      <c r="H6088" s="380"/>
    </row>
    <row r="6089" spans="1:8">
      <c r="A6089" s="380"/>
      <c r="B6089" s="380"/>
      <c r="C6089" s="380"/>
      <c r="D6089" s="380"/>
      <c r="E6089" s="380"/>
      <c r="F6089" s="380"/>
      <c r="G6089" s="380"/>
      <c r="H6089" s="380"/>
    </row>
    <row r="6090" spans="1:8">
      <c r="A6090" s="380"/>
      <c r="B6090" s="380"/>
      <c r="C6090" s="380"/>
      <c r="D6090" s="380"/>
      <c r="E6090" s="380"/>
      <c r="F6090" s="380"/>
      <c r="G6090" s="380"/>
      <c r="H6090" s="380"/>
    </row>
    <row r="6091" spans="1:8">
      <c r="A6091" s="380"/>
      <c r="B6091" s="380"/>
      <c r="C6091" s="380"/>
      <c r="D6091" s="380"/>
      <c r="E6091" s="380"/>
      <c r="F6091" s="380"/>
      <c r="G6091" s="380"/>
      <c r="H6091" s="380"/>
    </row>
    <row r="6092" spans="1:8">
      <c r="A6092" s="380"/>
      <c r="B6092" s="380"/>
      <c r="C6092" s="380"/>
      <c r="D6092" s="380"/>
      <c r="E6092" s="380"/>
      <c r="F6092" s="380"/>
      <c r="G6092" s="380"/>
      <c r="H6092" s="380"/>
    </row>
    <row r="6093" spans="1:8">
      <c r="A6093" s="380"/>
      <c r="B6093" s="380"/>
      <c r="C6093" s="380"/>
      <c r="D6093" s="380"/>
      <c r="E6093" s="380"/>
      <c r="F6093" s="380"/>
      <c r="G6093" s="380"/>
      <c r="H6093" s="380"/>
    </row>
    <row r="6094" spans="1:8">
      <c r="A6094" s="380"/>
      <c r="B6094" s="380"/>
      <c r="C6094" s="380"/>
      <c r="D6094" s="380"/>
      <c r="E6094" s="380"/>
      <c r="F6094" s="380"/>
      <c r="G6094" s="380"/>
      <c r="H6094" s="380"/>
    </row>
    <row r="6095" spans="1:8">
      <c r="A6095" s="380"/>
      <c r="B6095" s="380"/>
      <c r="C6095" s="380"/>
      <c r="D6095" s="380"/>
      <c r="E6095" s="380"/>
      <c r="F6095" s="380"/>
      <c r="G6095" s="380"/>
      <c r="H6095" s="380"/>
    </row>
    <row r="6096" spans="1:8">
      <c r="A6096" s="380"/>
      <c r="B6096" s="380"/>
      <c r="C6096" s="380"/>
      <c r="D6096" s="380"/>
      <c r="E6096" s="380"/>
      <c r="F6096" s="380"/>
      <c r="G6096" s="380"/>
      <c r="H6096" s="380"/>
    </row>
    <row r="6097" spans="1:8">
      <c r="A6097" s="380"/>
      <c r="B6097" s="380"/>
      <c r="C6097" s="380"/>
      <c r="D6097" s="380"/>
      <c r="E6097" s="380"/>
      <c r="F6097" s="380"/>
      <c r="G6097" s="380"/>
      <c r="H6097" s="380"/>
    </row>
    <row r="6098" spans="1:8">
      <c r="A6098" s="380"/>
      <c r="B6098" s="380"/>
      <c r="C6098" s="380"/>
      <c r="D6098" s="380"/>
      <c r="E6098" s="380"/>
      <c r="F6098" s="380"/>
      <c r="G6098" s="380"/>
      <c r="H6098" s="380"/>
    </row>
    <row r="6099" spans="1:8">
      <c r="A6099" s="380"/>
      <c r="B6099" s="380"/>
      <c r="C6099" s="380"/>
      <c r="D6099" s="380"/>
      <c r="E6099" s="380"/>
      <c r="F6099" s="380"/>
      <c r="G6099" s="380"/>
      <c r="H6099" s="380"/>
    </row>
    <row r="6100" spans="1:8">
      <c r="A6100" s="380"/>
      <c r="B6100" s="380"/>
      <c r="C6100" s="380"/>
      <c r="D6100" s="380"/>
      <c r="E6100" s="380"/>
      <c r="F6100" s="380"/>
      <c r="G6100" s="380"/>
      <c r="H6100" s="380"/>
    </row>
    <row r="6101" spans="1:8">
      <c r="A6101" s="380"/>
      <c r="B6101" s="380"/>
      <c r="C6101" s="380"/>
      <c r="D6101" s="380"/>
      <c r="E6101" s="380"/>
      <c r="F6101" s="380"/>
      <c r="G6101" s="380"/>
      <c r="H6101" s="380"/>
    </row>
    <row r="6102" spans="1:8">
      <c r="A6102" s="380"/>
      <c r="B6102" s="380"/>
      <c r="C6102" s="380"/>
      <c r="D6102" s="380"/>
      <c r="E6102" s="380"/>
      <c r="F6102" s="380"/>
      <c r="G6102" s="380"/>
      <c r="H6102" s="380"/>
    </row>
    <row r="6103" spans="1:8">
      <c r="A6103" s="380"/>
      <c r="B6103" s="380"/>
      <c r="C6103" s="380"/>
      <c r="D6103" s="380"/>
      <c r="E6103" s="380"/>
      <c r="F6103" s="380"/>
      <c r="G6103" s="380"/>
      <c r="H6103" s="380"/>
    </row>
    <row r="6104" spans="1:8">
      <c r="A6104" s="380"/>
      <c r="B6104" s="380"/>
      <c r="C6104" s="380"/>
      <c r="D6104" s="380"/>
      <c r="E6104" s="380"/>
      <c r="F6104" s="380"/>
      <c r="G6104" s="380"/>
      <c r="H6104" s="380"/>
    </row>
    <row r="6105" spans="1:8">
      <c r="A6105" s="380"/>
      <c r="B6105" s="380"/>
      <c r="C6105" s="380"/>
      <c r="D6105" s="380"/>
      <c r="E6105" s="380"/>
      <c r="F6105" s="380"/>
      <c r="G6105" s="380"/>
      <c r="H6105" s="380"/>
    </row>
    <row r="6106" spans="1:8">
      <c r="A6106" s="380"/>
      <c r="B6106" s="380"/>
      <c r="C6106" s="380"/>
      <c r="D6106" s="380"/>
      <c r="E6106" s="380"/>
      <c r="F6106" s="380"/>
      <c r="G6106" s="380"/>
      <c r="H6106" s="380"/>
    </row>
    <row r="6107" spans="1:8">
      <c r="A6107" s="380"/>
      <c r="B6107" s="380"/>
      <c r="C6107" s="380"/>
      <c r="D6107" s="380"/>
      <c r="E6107" s="380"/>
      <c r="F6107" s="380"/>
      <c r="G6107" s="380"/>
      <c r="H6107" s="380"/>
    </row>
    <row r="6108" spans="1:8">
      <c r="A6108" s="380"/>
      <c r="B6108" s="380"/>
      <c r="C6108" s="380"/>
      <c r="D6108" s="380"/>
      <c r="E6108" s="380"/>
      <c r="F6108" s="380"/>
      <c r="G6108" s="380"/>
      <c r="H6108" s="380"/>
    </row>
    <row r="6109" spans="1:8">
      <c r="A6109" s="380"/>
      <c r="B6109" s="380"/>
      <c r="C6109" s="380"/>
      <c r="D6109" s="380"/>
      <c r="E6109" s="380"/>
      <c r="F6109" s="380"/>
      <c r="G6109" s="380"/>
      <c r="H6109" s="380"/>
    </row>
    <row r="6110" spans="1:8">
      <c r="A6110" s="380"/>
      <c r="B6110" s="380"/>
      <c r="C6110" s="380"/>
      <c r="D6110" s="380"/>
      <c r="E6110" s="380"/>
      <c r="F6110" s="380"/>
      <c r="G6110" s="380"/>
      <c r="H6110" s="380"/>
    </row>
    <row r="6111" spans="1:8">
      <c r="A6111" s="380"/>
      <c r="B6111" s="380"/>
      <c r="C6111" s="380"/>
      <c r="D6111" s="380"/>
      <c r="E6111" s="380"/>
      <c r="F6111" s="380"/>
      <c r="G6111" s="380"/>
      <c r="H6111" s="380"/>
    </row>
    <row r="6112" spans="1:8">
      <c r="A6112" s="380"/>
      <c r="B6112" s="380"/>
      <c r="C6112" s="380"/>
      <c r="D6112" s="380"/>
      <c r="E6112" s="380"/>
      <c r="F6112" s="380"/>
      <c r="G6112" s="380"/>
      <c r="H6112" s="380"/>
    </row>
    <row r="6113" spans="1:8">
      <c r="A6113" s="380"/>
      <c r="B6113" s="380"/>
      <c r="C6113" s="380"/>
      <c r="D6113" s="380"/>
      <c r="E6113" s="380"/>
      <c r="F6113" s="380"/>
      <c r="G6113" s="380"/>
      <c r="H6113" s="380"/>
    </row>
    <row r="6114" spans="1:8">
      <c r="A6114" s="380"/>
      <c r="B6114" s="380"/>
      <c r="C6114" s="380"/>
      <c r="D6114" s="380"/>
      <c r="E6114" s="380"/>
      <c r="F6114" s="380"/>
      <c r="G6114" s="380"/>
      <c r="H6114" s="380"/>
    </row>
    <row r="6115" spans="1:8">
      <c r="A6115" s="380"/>
      <c r="B6115" s="380"/>
      <c r="C6115" s="380"/>
      <c r="D6115" s="380"/>
      <c r="E6115" s="380"/>
      <c r="F6115" s="380"/>
      <c r="G6115" s="380"/>
      <c r="H6115" s="380"/>
    </row>
    <row r="6116" spans="1:8">
      <c r="A6116" s="380"/>
      <c r="B6116" s="380"/>
      <c r="C6116" s="380"/>
      <c r="D6116" s="380"/>
      <c r="E6116" s="380"/>
      <c r="F6116" s="380"/>
      <c r="G6116" s="380"/>
      <c r="H6116" s="380"/>
    </row>
    <row r="6117" spans="1:8">
      <c r="A6117" s="380"/>
      <c r="B6117" s="380"/>
      <c r="C6117" s="380"/>
      <c r="D6117" s="380"/>
      <c r="E6117" s="380"/>
      <c r="F6117" s="380"/>
      <c r="G6117" s="380"/>
      <c r="H6117" s="380"/>
    </row>
    <row r="6118" spans="1:8">
      <c r="A6118" s="380"/>
      <c r="B6118" s="380"/>
      <c r="C6118" s="380"/>
      <c r="D6118" s="380"/>
      <c r="E6118" s="380"/>
      <c r="F6118" s="380"/>
      <c r="G6118" s="380"/>
      <c r="H6118" s="380"/>
    </row>
    <row r="6119" spans="1:8">
      <c r="A6119" s="380"/>
      <c r="B6119" s="380"/>
      <c r="C6119" s="380"/>
      <c r="D6119" s="380"/>
      <c r="E6119" s="380"/>
      <c r="F6119" s="380"/>
      <c r="G6119" s="380"/>
      <c r="H6119" s="380"/>
    </row>
    <row r="6120" spans="1:8">
      <c r="A6120" s="380"/>
      <c r="B6120" s="380"/>
      <c r="C6120" s="380"/>
      <c r="D6120" s="380"/>
      <c r="E6120" s="380"/>
      <c r="F6120" s="380"/>
      <c r="G6120" s="380"/>
      <c r="H6120" s="380"/>
    </row>
    <row r="6121" spans="1:8">
      <c r="A6121" s="380"/>
      <c r="B6121" s="380"/>
      <c r="C6121" s="380"/>
      <c r="D6121" s="380"/>
      <c r="E6121" s="380"/>
      <c r="F6121" s="380"/>
      <c r="G6121" s="380"/>
      <c r="H6121" s="380"/>
    </row>
    <row r="6122" spans="1:8">
      <c r="A6122" s="380"/>
      <c r="B6122" s="380"/>
      <c r="C6122" s="380"/>
      <c r="D6122" s="380"/>
      <c r="E6122" s="380"/>
      <c r="F6122" s="380"/>
      <c r="G6122" s="380"/>
      <c r="H6122" s="380"/>
    </row>
    <row r="6123" spans="1:8">
      <c r="A6123" s="380"/>
      <c r="B6123" s="380"/>
      <c r="C6123" s="380"/>
      <c r="D6123" s="380"/>
      <c r="E6123" s="380"/>
      <c r="F6123" s="380"/>
      <c r="G6123" s="380"/>
      <c r="H6123" s="380"/>
    </row>
    <row r="6124" spans="1:8">
      <c r="A6124" s="380"/>
      <c r="B6124" s="380"/>
      <c r="C6124" s="380"/>
      <c r="D6124" s="380"/>
      <c r="E6124" s="380"/>
      <c r="F6124" s="380"/>
      <c r="G6124" s="380"/>
      <c r="H6124" s="380"/>
    </row>
    <row r="6125" spans="1:8">
      <c r="A6125" s="380"/>
      <c r="B6125" s="380"/>
      <c r="C6125" s="380"/>
      <c r="D6125" s="380"/>
      <c r="E6125" s="380"/>
      <c r="F6125" s="380"/>
      <c r="G6125" s="380"/>
      <c r="H6125" s="380"/>
    </row>
    <row r="6126" spans="1:8">
      <c r="A6126" s="380"/>
      <c r="B6126" s="380"/>
      <c r="C6126" s="380"/>
      <c r="D6126" s="380"/>
      <c r="E6126" s="380"/>
      <c r="F6126" s="380"/>
      <c r="G6126" s="380"/>
      <c r="H6126" s="380"/>
    </row>
    <row r="6127" spans="1:8">
      <c r="A6127" s="380"/>
      <c r="B6127" s="380"/>
      <c r="C6127" s="380"/>
      <c r="D6127" s="380"/>
      <c r="E6127" s="380"/>
      <c r="F6127" s="380"/>
      <c r="G6127" s="380"/>
      <c r="H6127" s="380"/>
    </row>
    <row r="6128" spans="1:8">
      <c r="A6128" s="380"/>
      <c r="B6128" s="380"/>
      <c r="C6128" s="380"/>
      <c r="D6128" s="380"/>
      <c r="E6128" s="380"/>
      <c r="F6128" s="380"/>
      <c r="G6128" s="380"/>
      <c r="H6128" s="380"/>
    </row>
    <row r="6129" spans="1:8">
      <c r="A6129" s="380"/>
      <c r="B6129" s="380"/>
      <c r="C6129" s="380"/>
      <c r="D6129" s="380"/>
      <c r="E6129" s="380"/>
      <c r="F6129" s="380"/>
      <c r="G6129" s="380"/>
      <c r="H6129" s="380"/>
    </row>
    <row r="6130" spans="1:8">
      <c r="A6130" s="380"/>
      <c r="B6130" s="380"/>
      <c r="C6130" s="380"/>
      <c r="D6130" s="380"/>
      <c r="E6130" s="380"/>
      <c r="F6130" s="380"/>
      <c r="G6130" s="380"/>
      <c r="H6130" s="380"/>
    </row>
    <row r="6131" spans="1:8">
      <c r="A6131" s="380"/>
      <c r="B6131" s="380"/>
      <c r="C6131" s="380"/>
      <c r="D6131" s="380"/>
      <c r="E6131" s="380"/>
      <c r="F6131" s="380"/>
      <c r="G6131" s="380"/>
      <c r="H6131" s="380"/>
    </row>
    <row r="6132" spans="1:8">
      <c r="A6132" s="380"/>
      <c r="B6132" s="380"/>
      <c r="C6132" s="380"/>
      <c r="D6132" s="380"/>
      <c r="E6132" s="380"/>
      <c r="F6132" s="380"/>
      <c r="G6132" s="380"/>
      <c r="H6132" s="380"/>
    </row>
    <row r="6133" spans="1:8">
      <c r="A6133" s="380"/>
      <c r="B6133" s="380"/>
      <c r="C6133" s="380"/>
      <c r="D6133" s="380"/>
      <c r="E6133" s="380"/>
      <c r="F6133" s="380"/>
      <c r="G6133" s="380"/>
      <c r="H6133" s="380"/>
    </row>
    <row r="6134" spans="1:8">
      <c r="A6134" s="380"/>
      <c r="B6134" s="380"/>
      <c r="C6134" s="380"/>
      <c r="D6134" s="380"/>
      <c r="E6134" s="380"/>
      <c r="F6134" s="380"/>
      <c r="G6134" s="380"/>
      <c r="H6134" s="380"/>
    </row>
    <row r="6135" spans="1:8">
      <c r="A6135" s="380"/>
      <c r="B6135" s="380"/>
      <c r="C6135" s="380"/>
      <c r="D6135" s="380"/>
      <c r="E6135" s="380"/>
      <c r="F6135" s="380"/>
      <c r="G6135" s="380"/>
      <c r="H6135" s="380"/>
    </row>
    <row r="6136" spans="1:8">
      <c r="A6136" s="380"/>
      <c r="B6136" s="380"/>
      <c r="C6136" s="380"/>
      <c r="D6136" s="380"/>
      <c r="E6136" s="380"/>
      <c r="F6136" s="380"/>
      <c r="G6136" s="380"/>
      <c r="H6136" s="380"/>
    </row>
    <row r="6137" spans="1:8">
      <c r="A6137" s="380"/>
      <c r="B6137" s="380"/>
      <c r="C6137" s="380"/>
      <c r="D6137" s="380"/>
      <c r="E6137" s="380"/>
      <c r="F6137" s="380"/>
      <c r="G6137" s="380"/>
      <c r="H6137" s="380"/>
    </row>
    <row r="6138" spans="1:8">
      <c r="A6138" s="380"/>
      <c r="B6138" s="380"/>
      <c r="C6138" s="380"/>
      <c r="D6138" s="380"/>
      <c r="E6138" s="380"/>
      <c r="F6138" s="380"/>
      <c r="G6138" s="380"/>
      <c r="H6138" s="380"/>
    </row>
    <row r="6139" spans="1:8">
      <c r="A6139" s="380"/>
      <c r="B6139" s="380"/>
      <c r="C6139" s="380"/>
      <c r="D6139" s="380"/>
      <c r="E6139" s="380"/>
      <c r="F6139" s="380"/>
      <c r="G6139" s="380"/>
      <c r="H6139" s="380"/>
    </row>
    <row r="6140" spans="1:8">
      <c r="A6140" s="380"/>
      <c r="B6140" s="380"/>
      <c r="C6140" s="380"/>
      <c r="D6140" s="380"/>
      <c r="E6140" s="380"/>
      <c r="F6140" s="380"/>
      <c r="G6140" s="380"/>
      <c r="H6140" s="380"/>
    </row>
    <row r="6141" spans="1:8">
      <c r="A6141" s="380"/>
      <c r="B6141" s="380"/>
      <c r="C6141" s="380"/>
      <c r="D6141" s="380"/>
      <c r="E6141" s="380"/>
      <c r="F6141" s="380"/>
      <c r="G6141" s="380"/>
      <c r="H6141" s="380"/>
    </row>
    <row r="6142" spans="1:8">
      <c r="A6142" s="380"/>
      <c r="B6142" s="380"/>
      <c r="C6142" s="380"/>
      <c r="D6142" s="380"/>
      <c r="E6142" s="380"/>
      <c r="F6142" s="380"/>
      <c r="G6142" s="380"/>
      <c r="H6142" s="380"/>
    </row>
    <row r="6143" spans="1:8">
      <c r="A6143" s="380"/>
      <c r="B6143" s="380"/>
      <c r="C6143" s="380"/>
      <c r="D6143" s="380"/>
      <c r="E6143" s="380"/>
      <c r="F6143" s="380"/>
      <c r="G6143" s="380"/>
      <c r="H6143" s="380"/>
    </row>
    <row r="6144" spans="1:8">
      <c r="A6144" s="380"/>
      <c r="B6144" s="380"/>
      <c r="C6144" s="380"/>
      <c r="D6144" s="380"/>
      <c r="E6144" s="380"/>
      <c r="F6144" s="380"/>
      <c r="G6144" s="380"/>
      <c r="H6144" s="380"/>
    </row>
    <row r="6145" spans="1:8">
      <c r="A6145" s="380"/>
      <c r="B6145" s="380"/>
      <c r="C6145" s="380"/>
      <c r="D6145" s="380"/>
      <c r="E6145" s="380"/>
      <c r="F6145" s="380"/>
      <c r="G6145" s="380"/>
      <c r="H6145" s="380"/>
    </row>
    <row r="6146" spans="1:8">
      <c r="A6146" s="380"/>
      <c r="B6146" s="380"/>
      <c r="C6146" s="380"/>
      <c r="D6146" s="380"/>
      <c r="E6146" s="380"/>
      <c r="F6146" s="380"/>
      <c r="G6146" s="380"/>
      <c r="H6146" s="380"/>
    </row>
    <row r="6147" spans="1:8">
      <c r="A6147" s="380"/>
      <c r="B6147" s="380"/>
      <c r="C6147" s="380"/>
      <c r="D6147" s="380"/>
      <c r="E6147" s="380"/>
      <c r="F6147" s="380"/>
      <c r="G6147" s="380"/>
      <c r="H6147" s="380"/>
    </row>
    <row r="6148" spans="1:8">
      <c r="A6148" s="380"/>
      <c r="B6148" s="380"/>
      <c r="C6148" s="380"/>
      <c r="D6148" s="380"/>
      <c r="E6148" s="380"/>
      <c r="F6148" s="380"/>
      <c r="G6148" s="380"/>
      <c r="H6148" s="380"/>
    </row>
    <row r="6149" spans="1:8">
      <c r="A6149" s="380"/>
      <c r="B6149" s="380"/>
      <c r="C6149" s="380"/>
      <c r="D6149" s="380"/>
      <c r="E6149" s="380"/>
      <c r="F6149" s="380"/>
      <c r="G6149" s="380"/>
      <c r="H6149" s="380"/>
    </row>
    <row r="6150" spans="1:8">
      <c r="A6150" s="380"/>
      <c r="B6150" s="380"/>
      <c r="C6150" s="380"/>
      <c r="D6150" s="380"/>
      <c r="E6150" s="380"/>
      <c r="F6150" s="380"/>
      <c r="G6150" s="380"/>
      <c r="H6150" s="380"/>
    </row>
    <row r="6151" spans="1:8">
      <c r="A6151" s="380"/>
      <c r="B6151" s="380"/>
      <c r="C6151" s="380"/>
      <c r="D6151" s="380"/>
      <c r="E6151" s="380"/>
      <c r="F6151" s="380"/>
      <c r="G6151" s="380"/>
      <c r="H6151" s="380"/>
    </row>
    <row r="6152" spans="1:8">
      <c r="A6152" s="380"/>
      <c r="B6152" s="380"/>
      <c r="C6152" s="380"/>
      <c r="D6152" s="380"/>
      <c r="E6152" s="380"/>
      <c r="F6152" s="380"/>
      <c r="G6152" s="380"/>
      <c r="H6152" s="380"/>
    </row>
    <row r="6153" spans="1:8">
      <c r="A6153" s="380"/>
      <c r="B6153" s="380"/>
      <c r="C6153" s="380"/>
      <c r="D6153" s="380"/>
      <c r="E6153" s="380"/>
      <c r="F6153" s="380"/>
      <c r="G6153" s="380"/>
      <c r="H6153" s="380"/>
    </row>
    <row r="6154" spans="1:8">
      <c r="A6154" s="380"/>
      <c r="B6154" s="380"/>
      <c r="C6154" s="380"/>
      <c r="D6154" s="380"/>
      <c r="E6154" s="380"/>
      <c r="F6154" s="380"/>
      <c r="G6154" s="380"/>
      <c r="H6154" s="380"/>
    </row>
    <row r="6155" spans="1:8">
      <c r="A6155" s="380"/>
      <c r="B6155" s="380"/>
      <c r="C6155" s="380"/>
      <c r="D6155" s="380"/>
      <c r="E6155" s="380"/>
      <c r="F6155" s="380"/>
      <c r="G6155" s="380"/>
      <c r="H6155" s="380"/>
    </row>
    <row r="6156" spans="1:8">
      <c r="A6156" s="380"/>
      <c r="B6156" s="380"/>
      <c r="C6156" s="380"/>
      <c r="D6156" s="380"/>
      <c r="E6156" s="380"/>
      <c r="F6156" s="380"/>
      <c r="G6156" s="380"/>
      <c r="H6156" s="380"/>
    </row>
    <row r="6157" spans="1:8">
      <c r="A6157" s="380"/>
      <c r="B6157" s="380"/>
      <c r="C6157" s="380"/>
      <c r="D6157" s="380"/>
      <c r="E6157" s="380"/>
      <c r="F6157" s="380"/>
      <c r="G6157" s="380"/>
      <c r="H6157" s="380"/>
    </row>
    <row r="6158" spans="1:8">
      <c r="A6158" s="380"/>
      <c r="B6158" s="380"/>
      <c r="C6158" s="380"/>
      <c r="D6158" s="380"/>
      <c r="E6158" s="380"/>
      <c r="F6158" s="380"/>
      <c r="G6158" s="380"/>
      <c r="H6158" s="380"/>
    </row>
    <row r="6159" spans="1:8">
      <c r="A6159" s="380"/>
      <c r="B6159" s="380"/>
      <c r="C6159" s="380"/>
      <c r="D6159" s="380"/>
      <c r="E6159" s="380"/>
      <c r="F6159" s="380"/>
      <c r="G6159" s="380"/>
      <c r="H6159" s="380"/>
    </row>
    <row r="6160" spans="1:8">
      <c r="A6160" s="380"/>
      <c r="B6160" s="380"/>
      <c r="C6160" s="380"/>
      <c r="D6160" s="380"/>
      <c r="E6160" s="380"/>
      <c r="F6160" s="380"/>
      <c r="G6160" s="380"/>
      <c r="H6160" s="380"/>
    </row>
    <row r="6161" spans="1:8">
      <c r="A6161" s="380"/>
      <c r="B6161" s="380"/>
      <c r="C6161" s="380"/>
      <c r="D6161" s="380"/>
      <c r="E6161" s="380"/>
      <c r="F6161" s="380"/>
      <c r="G6161" s="380"/>
      <c r="H6161" s="380"/>
    </row>
    <row r="6162" spans="1:8">
      <c r="A6162" s="380"/>
      <c r="B6162" s="380"/>
      <c r="C6162" s="380"/>
      <c r="D6162" s="380"/>
      <c r="E6162" s="380"/>
      <c r="F6162" s="380"/>
      <c r="G6162" s="380"/>
      <c r="H6162" s="380"/>
    </row>
    <row r="6163" spans="1:8">
      <c r="A6163" s="380"/>
      <c r="B6163" s="380"/>
      <c r="C6163" s="380"/>
      <c r="D6163" s="380"/>
      <c r="E6163" s="380"/>
      <c r="F6163" s="380"/>
      <c r="G6163" s="380"/>
      <c r="H6163" s="380"/>
    </row>
    <row r="6164" spans="1:8">
      <c r="A6164" s="380"/>
      <c r="B6164" s="380"/>
      <c r="C6164" s="380"/>
      <c r="D6164" s="380"/>
      <c r="E6164" s="380"/>
      <c r="F6164" s="380"/>
      <c r="G6164" s="380"/>
      <c r="H6164" s="380"/>
    </row>
    <row r="6165" spans="1:8">
      <c r="A6165" s="380"/>
      <c r="B6165" s="380"/>
      <c r="C6165" s="380"/>
      <c r="D6165" s="380"/>
      <c r="E6165" s="380"/>
      <c r="F6165" s="380"/>
      <c r="G6165" s="380"/>
      <c r="H6165" s="380"/>
    </row>
    <row r="6166" spans="1:8">
      <c r="A6166" s="380"/>
      <c r="B6166" s="380"/>
      <c r="C6166" s="380"/>
      <c r="D6166" s="380"/>
      <c r="E6166" s="380"/>
      <c r="F6166" s="380"/>
      <c r="G6166" s="380"/>
      <c r="H6166" s="380"/>
    </row>
    <row r="6167" spans="1:8">
      <c r="A6167" s="380"/>
      <c r="B6167" s="380"/>
      <c r="C6167" s="380"/>
      <c r="D6167" s="380"/>
      <c r="E6167" s="380"/>
      <c r="F6167" s="380"/>
      <c r="G6167" s="380"/>
      <c r="H6167" s="380"/>
    </row>
    <row r="6168" spans="1:8">
      <c r="A6168" s="380"/>
      <c r="B6168" s="380"/>
      <c r="C6168" s="380"/>
      <c r="D6168" s="380"/>
      <c r="E6168" s="380"/>
      <c r="F6168" s="380"/>
      <c r="G6168" s="380"/>
      <c r="H6168" s="380"/>
    </row>
    <row r="6169" spans="1:8">
      <c r="A6169" s="380"/>
      <c r="B6169" s="380"/>
      <c r="C6169" s="380"/>
      <c r="D6169" s="380"/>
      <c r="E6169" s="380"/>
      <c r="F6169" s="380"/>
      <c r="G6169" s="380"/>
      <c r="H6169" s="380"/>
    </row>
    <row r="6170" spans="1:8">
      <c r="A6170" s="380"/>
      <c r="B6170" s="380"/>
      <c r="C6170" s="380"/>
      <c r="D6170" s="380"/>
      <c r="E6170" s="380"/>
      <c r="F6170" s="380"/>
      <c r="G6170" s="380"/>
      <c r="H6170" s="380"/>
    </row>
    <row r="6171" spans="1:8">
      <c r="A6171" s="380"/>
      <c r="B6171" s="380"/>
      <c r="C6171" s="380"/>
      <c r="D6171" s="380"/>
      <c r="E6171" s="380"/>
      <c r="F6171" s="380"/>
      <c r="G6171" s="380"/>
      <c r="H6171" s="380"/>
    </row>
    <row r="6172" spans="1:8">
      <c r="A6172" s="380"/>
      <c r="B6172" s="380"/>
      <c r="C6172" s="380"/>
      <c r="D6172" s="380"/>
      <c r="E6172" s="380"/>
      <c r="F6172" s="380"/>
      <c r="G6172" s="380"/>
      <c r="H6172" s="380"/>
    </row>
    <row r="6173" spans="1:8">
      <c r="A6173" s="380"/>
      <c r="B6173" s="380"/>
      <c r="C6173" s="380"/>
      <c r="D6173" s="380"/>
      <c r="E6173" s="380"/>
      <c r="F6173" s="380"/>
      <c r="G6173" s="380"/>
      <c r="H6173" s="380"/>
    </row>
    <row r="6174" spans="1:8">
      <c r="A6174" s="380"/>
      <c r="B6174" s="380"/>
      <c r="C6174" s="380"/>
      <c r="D6174" s="380"/>
      <c r="E6174" s="380"/>
      <c r="F6174" s="380"/>
      <c r="G6174" s="380"/>
      <c r="H6174" s="380"/>
    </row>
    <row r="6175" spans="1:8">
      <c r="A6175" s="380"/>
      <c r="B6175" s="380"/>
      <c r="C6175" s="380"/>
      <c r="D6175" s="380"/>
      <c r="E6175" s="380"/>
      <c r="F6175" s="380"/>
      <c r="G6175" s="380"/>
      <c r="H6175" s="380"/>
    </row>
    <row r="6176" spans="1:8">
      <c r="A6176" s="380"/>
      <c r="B6176" s="380"/>
      <c r="C6176" s="380"/>
      <c r="D6176" s="380"/>
      <c r="E6176" s="380"/>
      <c r="F6176" s="380"/>
      <c r="G6176" s="380"/>
      <c r="H6176" s="380"/>
    </row>
    <row r="6177" spans="1:8">
      <c r="A6177" s="380"/>
      <c r="B6177" s="380"/>
      <c r="C6177" s="380"/>
      <c r="D6177" s="380"/>
      <c r="E6177" s="380"/>
      <c r="F6177" s="380"/>
      <c r="G6177" s="380"/>
      <c r="H6177" s="380"/>
    </row>
    <row r="6178" spans="1:8">
      <c r="A6178" s="380"/>
      <c r="B6178" s="380"/>
      <c r="C6178" s="380"/>
      <c r="D6178" s="380"/>
      <c r="E6178" s="380"/>
      <c r="F6178" s="380"/>
      <c r="G6178" s="380"/>
      <c r="H6178" s="380"/>
    </row>
    <row r="6179" spans="1:8">
      <c r="A6179" s="380"/>
      <c r="B6179" s="380"/>
      <c r="C6179" s="380"/>
      <c r="D6179" s="380"/>
      <c r="E6179" s="380"/>
      <c r="F6179" s="380"/>
      <c r="G6179" s="380"/>
      <c r="H6179" s="380"/>
    </row>
    <row r="6180" spans="1:8">
      <c r="A6180" s="380"/>
      <c r="B6180" s="380"/>
      <c r="C6180" s="380"/>
      <c r="D6180" s="380"/>
      <c r="E6180" s="380"/>
      <c r="F6180" s="380"/>
      <c r="G6180" s="380"/>
      <c r="H6180" s="380"/>
    </row>
    <row r="6181" spans="1:8">
      <c r="A6181" s="380"/>
      <c r="B6181" s="380"/>
      <c r="C6181" s="380"/>
      <c r="D6181" s="380"/>
      <c r="E6181" s="380"/>
      <c r="F6181" s="380"/>
      <c r="G6181" s="380"/>
      <c r="H6181" s="380"/>
    </row>
    <row r="6182" spans="1:8">
      <c r="A6182" s="380"/>
      <c r="B6182" s="380"/>
      <c r="C6182" s="380"/>
      <c r="D6182" s="380"/>
      <c r="E6182" s="380"/>
      <c r="F6182" s="380"/>
      <c r="G6182" s="380"/>
      <c r="H6182" s="380"/>
    </row>
    <row r="6183" spans="1:8">
      <c r="A6183" s="380"/>
      <c r="B6183" s="380"/>
      <c r="C6183" s="380"/>
      <c r="D6183" s="380"/>
      <c r="E6183" s="380"/>
      <c r="F6183" s="380"/>
      <c r="G6183" s="380"/>
      <c r="H6183" s="380"/>
    </row>
    <row r="6184" spans="1:8">
      <c r="A6184" s="380"/>
      <c r="B6184" s="380"/>
      <c r="C6184" s="380"/>
      <c r="D6184" s="380"/>
      <c r="E6184" s="380"/>
      <c r="F6184" s="380"/>
      <c r="G6184" s="380"/>
      <c r="H6184" s="380"/>
    </row>
    <row r="6185" spans="1:8">
      <c r="A6185" s="380"/>
      <c r="B6185" s="380"/>
      <c r="C6185" s="380"/>
      <c r="D6185" s="380"/>
      <c r="E6185" s="380"/>
      <c r="F6185" s="380"/>
      <c r="G6185" s="380"/>
      <c r="H6185" s="380"/>
    </row>
    <row r="6186" spans="1:8">
      <c r="A6186" s="380"/>
      <c r="B6186" s="380"/>
      <c r="C6186" s="380"/>
      <c r="D6186" s="380"/>
      <c r="E6186" s="380"/>
      <c r="F6186" s="380"/>
      <c r="G6186" s="380"/>
      <c r="H6186" s="380"/>
    </row>
    <row r="6187" spans="1:8">
      <c r="A6187" s="380"/>
      <c r="B6187" s="380"/>
      <c r="C6187" s="380"/>
      <c r="D6187" s="380"/>
      <c r="E6187" s="380"/>
      <c r="F6187" s="380"/>
      <c r="G6187" s="380"/>
      <c r="H6187" s="380"/>
    </row>
    <row r="6188" spans="1:8">
      <c r="A6188" s="380"/>
      <c r="B6188" s="380"/>
      <c r="C6188" s="380"/>
      <c r="D6188" s="380"/>
      <c r="E6188" s="380"/>
      <c r="F6188" s="380"/>
      <c r="G6188" s="380"/>
      <c r="H6188" s="380"/>
    </row>
    <row r="6189" spans="1:8">
      <c r="A6189" s="380"/>
      <c r="B6189" s="380"/>
      <c r="C6189" s="380"/>
      <c r="D6189" s="380"/>
      <c r="E6189" s="380"/>
      <c r="F6189" s="380"/>
      <c r="G6189" s="380"/>
      <c r="H6189" s="380"/>
    </row>
    <row r="6190" spans="1:8">
      <c r="A6190" s="380"/>
      <c r="B6190" s="380"/>
      <c r="C6190" s="380"/>
      <c r="D6190" s="380"/>
      <c r="E6190" s="380"/>
      <c r="F6190" s="380"/>
      <c r="G6190" s="380"/>
      <c r="H6190" s="380"/>
    </row>
    <row r="6191" spans="1:8">
      <c r="A6191" s="380"/>
      <c r="B6191" s="380"/>
      <c r="C6191" s="380"/>
      <c r="D6191" s="380"/>
      <c r="E6191" s="380"/>
      <c r="F6191" s="380"/>
      <c r="G6191" s="380"/>
      <c r="H6191" s="380"/>
    </row>
    <row r="6192" spans="1:8">
      <c r="A6192" s="380"/>
      <c r="B6192" s="380"/>
      <c r="C6192" s="380"/>
      <c r="D6192" s="380"/>
      <c r="E6192" s="380"/>
      <c r="F6192" s="380"/>
      <c r="G6192" s="380"/>
      <c r="H6192" s="380"/>
    </row>
    <row r="6193" spans="1:8">
      <c r="A6193" s="380"/>
      <c r="B6193" s="380"/>
      <c r="C6193" s="380"/>
      <c r="D6193" s="380"/>
      <c r="E6193" s="380"/>
      <c r="F6193" s="380"/>
      <c r="G6193" s="380"/>
      <c r="H6193" s="380"/>
    </row>
    <row r="6194" spans="1:8">
      <c r="A6194" s="380"/>
      <c r="B6194" s="380"/>
      <c r="C6194" s="380"/>
      <c r="D6194" s="380"/>
      <c r="E6194" s="380"/>
      <c r="F6194" s="380"/>
      <c r="G6194" s="380"/>
      <c r="H6194" s="380"/>
    </row>
    <row r="6195" spans="1:8">
      <c r="A6195" s="380"/>
      <c r="B6195" s="380"/>
      <c r="C6195" s="380"/>
      <c r="D6195" s="380"/>
      <c r="E6195" s="380"/>
      <c r="F6195" s="380"/>
      <c r="G6195" s="380"/>
      <c r="H6195" s="380"/>
    </row>
    <row r="6196" spans="1:8">
      <c r="A6196" s="380"/>
      <c r="B6196" s="380"/>
      <c r="C6196" s="380"/>
      <c r="D6196" s="380"/>
      <c r="E6196" s="380"/>
      <c r="F6196" s="380"/>
      <c r="G6196" s="380"/>
      <c r="H6196" s="380"/>
    </row>
    <row r="6197" spans="1:8">
      <c r="A6197" s="380"/>
      <c r="B6197" s="380"/>
      <c r="C6197" s="380"/>
      <c r="D6197" s="380"/>
      <c r="E6197" s="380"/>
      <c r="F6197" s="380"/>
      <c r="G6197" s="380"/>
      <c r="H6197" s="380"/>
    </row>
    <row r="6198" spans="1:8">
      <c r="A6198" s="380"/>
      <c r="B6198" s="380"/>
      <c r="C6198" s="380"/>
      <c r="D6198" s="380"/>
      <c r="E6198" s="380"/>
      <c r="F6198" s="380"/>
      <c r="G6198" s="380"/>
      <c r="H6198" s="380"/>
    </row>
    <row r="6199" spans="1:8">
      <c r="A6199" s="380"/>
      <c r="B6199" s="380"/>
      <c r="C6199" s="380"/>
      <c r="D6199" s="380"/>
      <c r="E6199" s="380"/>
      <c r="F6199" s="380"/>
      <c r="G6199" s="380"/>
      <c r="H6199" s="380"/>
    </row>
    <row r="6200" spans="1:8">
      <c r="A6200" s="380"/>
      <c r="B6200" s="380"/>
      <c r="C6200" s="380"/>
      <c r="D6200" s="380"/>
      <c r="E6200" s="380"/>
      <c r="F6200" s="380"/>
      <c r="G6200" s="380"/>
      <c r="H6200" s="380"/>
    </row>
    <row r="6201" spans="1:8">
      <c r="A6201" s="380"/>
      <c r="B6201" s="380"/>
      <c r="C6201" s="380"/>
      <c r="D6201" s="380"/>
      <c r="E6201" s="380"/>
      <c r="F6201" s="380"/>
      <c r="G6201" s="380"/>
      <c r="H6201" s="380"/>
    </row>
    <row r="6202" spans="1:8">
      <c r="A6202" s="380"/>
      <c r="B6202" s="380"/>
      <c r="C6202" s="380"/>
      <c r="D6202" s="380"/>
      <c r="E6202" s="380"/>
      <c r="F6202" s="380"/>
      <c r="G6202" s="380"/>
      <c r="H6202" s="380"/>
    </row>
    <row r="6203" spans="1:8">
      <c r="A6203" s="380"/>
      <c r="B6203" s="380"/>
      <c r="C6203" s="380"/>
      <c r="D6203" s="380"/>
      <c r="E6203" s="380"/>
      <c r="F6203" s="380"/>
      <c r="G6203" s="380"/>
      <c r="H6203" s="380"/>
    </row>
    <row r="6204" spans="1:8">
      <c r="A6204" s="380"/>
      <c r="B6204" s="380"/>
      <c r="C6204" s="380"/>
      <c r="D6204" s="380"/>
      <c r="E6204" s="380"/>
      <c r="F6204" s="380"/>
      <c r="G6204" s="380"/>
      <c r="H6204" s="380"/>
    </row>
    <row r="6205" spans="1:8">
      <c r="A6205" s="380"/>
      <c r="B6205" s="380"/>
      <c r="C6205" s="380"/>
      <c r="D6205" s="380"/>
      <c r="E6205" s="380"/>
      <c r="F6205" s="380"/>
      <c r="G6205" s="380"/>
      <c r="H6205" s="380"/>
    </row>
    <row r="6206" spans="1:8">
      <c r="A6206" s="380"/>
      <c r="B6206" s="380"/>
      <c r="C6206" s="380"/>
      <c r="D6206" s="380"/>
      <c r="E6206" s="380"/>
      <c r="F6206" s="380"/>
      <c r="G6206" s="380"/>
      <c r="H6206" s="380"/>
    </row>
    <row r="6207" spans="1:8">
      <c r="A6207" s="380"/>
      <c r="B6207" s="380"/>
      <c r="C6207" s="380"/>
      <c r="D6207" s="380"/>
      <c r="E6207" s="380"/>
      <c r="F6207" s="380"/>
      <c r="G6207" s="380"/>
      <c r="H6207" s="380"/>
    </row>
    <row r="6208" spans="1:8">
      <c r="A6208" s="380"/>
      <c r="B6208" s="380"/>
      <c r="C6208" s="380"/>
      <c r="D6208" s="380"/>
      <c r="E6208" s="380"/>
      <c r="F6208" s="380"/>
      <c r="G6208" s="380"/>
      <c r="H6208" s="380"/>
    </row>
    <row r="6209" spans="1:8">
      <c r="A6209" s="380"/>
      <c r="B6209" s="380"/>
      <c r="C6209" s="380"/>
      <c r="D6209" s="380"/>
      <c r="E6209" s="380"/>
      <c r="F6209" s="380"/>
      <c r="G6209" s="380"/>
      <c r="H6209" s="380"/>
    </row>
    <row r="6210" spans="1:8">
      <c r="A6210" s="380"/>
      <c r="B6210" s="380"/>
      <c r="C6210" s="380"/>
      <c r="D6210" s="380"/>
      <c r="E6210" s="380"/>
      <c r="F6210" s="380"/>
      <c r="G6210" s="380"/>
      <c r="H6210" s="380"/>
    </row>
    <row r="6211" spans="1:8">
      <c r="A6211" s="380"/>
      <c r="B6211" s="380"/>
      <c r="C6211" s="380"/>
      <c r="D6211" s="380"/>
      <c r="E6211" s="380"/>
      <c r="F6211" s="380"/>
      <c r="G6211" s="380"/>
      <c r="H6211" s="380"/>
    </row>
    <row r="6212" spans="1:8">
      <c r="A6212" s="380"/>
      <c r="B6212" s="380"/>
      <c r="C6212" s="380"/>
      <c r="D6212" s="380"/>
      <c r="E6212" s="380"/>
      <c r="F6212" s="380"/>
      <c r="G6212" s="380"/>
      <c r="H6212" s="380"/>
    </row>
    <row r="6213" spans="1:8">
      <c r="A6213" s="380"/>
      <c r="B6213" s="380"/>
      <c r="C6213" s="380"/>
      <c r="D6213" s="380"/>
      <c r="E6213" s="380"/>
      <c r="F6213" s="380"/>
      <c r="G6213" s="380"/>
      <c r="H6213" s="380"/>
    </row>
    <row r="6214" spans="1:8">
      <c r="A6214" s="380"/>
      <c r="B6214" s="380"/>
      <c r="C6214" s="380"/>
      <c r="D6214" s="380"/>
      <c r="E6214" s="380"/>
      <c r="F6214" s="380"/>
      <c r="G6214" s="380"/>
      <c r="H6214" s="380"/>
    </row>
    <row r="6215" spans="1:8">
      <c r="A6215" s="380"/>
      <c r="B6215" s="380"/>
      <c r="C6215" s="380"/>
      <c r="D6215" s="380"/>
      <c r="E6215" s="380"/>
      <c r="F6215" s="380"/>
      <c r="G6215" s="380"/>
      <c r="H6215" s="380"/>
    </row>
    <row r="6216" spans="1:8">
      <c r="A6216" s="380"/>
      <c r="B6216" s="380"/>
      <c r="C6216" s="380"/>
      <c r="D6216" s="380"/>
      <c r="E6216" s="380"/>
      <c r="F6216" s="380"/>
      <c r="G6216" s="380"/>
      <c r="H6216" s="380"/>
    </row>
    <row r="6217" spans="1:8">
      <c r="A6217" s="380"/>
      <c r="B6217" s="380"/>
      <c r="C6217" s="380"/>
      <c r="D6217" s="380"/>
      <c r="E6217" s="380"/>
      <c r="F6217" s="380"/>
      <c r="G6217" s="380"/>
      <c r="H6217" s="380"/>
    </row>
    <row r="6218" spans="1:8">
      <c r="A6218" s="380"/>
      <c r="B6218" s="380"/>
      <c r="C6218" s="380"/>
      <c r="D6218" s="380"/>
      <c r="E6218" s="380"/>
      <c r="F6218" s="380"/>
      <c r="G6218" s="380"/>
      <c r="H6218" s="380"/>
    </row>
    <row r="6219" spans="1:8">
      <c r="A6219" s="380"/>
      <c r="B6219" s="380"/>
      <c r="C6219" s="380"/>
      <c r="D6219" s="380"/>
      <c r="E6219" s="380"/>
      <c r="F6219" s="380"/>
      <c r="G6219" s="380"/>
      <c r="H6219" s="380"/>
    </row>
    <row r="6220" spans="1:8">
      <c r="A6220" s="380"/>
      <c r="B6220" s="380"/>
      <c r="C6220" s="380"/>
      <c r="D6220" s="380"/>
      <c r="E6220" s="380"/>
      <c r="F6220" s="380"/>
      <c r="G6220" s="380"/>
      <c r="H6220" s="380"/>
    </row>
    <row r="6221" spans="1:8">
      <c r="A6221" s="380"/>
      <c r="B6221" s="380"/>
      <c r="C6221" s="380"/>
      <c r="D6221" s="380"/>
      <c r="E6221" s="380"/>
      <c r="F6221" s="380"/>
      <c r="G6221" s="380"/>
      <c r="H6221" s="380"/>
    </row>
    <row r="6222" spans="1:8">
      <c r="A6222" s="380"/>
      <c r="B6222" s="380"/>
      <c r="C6222" s="380"/>
      <c r="D6222" s="380"/>
      <c r="E6222" s="380"/>
      <c r="F6222" s="380"/>
      <c r="G6222" s="380"/>
      <c r="H6222" s="380"/>
    </row>
    <row r="6223" spans="1:8">
      <c r="A6223" s="380"/>
      <c r="B6223" s="380"/>
      <c r="C6223" s="380"/>
      <c r="D6223" s="380"/>
      <c r="E6223" s="380"/>
      <c r="F6223" s="380"/>
      <c r="G6223" s="380"/>
      <c r="H6223" s="380"/>
    </row>
    <row r="6224" spans="1:8">
      <c r="A6224" s="380"/>
      <c r="B6224" s="380"/>
      <c r="C6224" s="380"/>
      <c r="D6224" s="380"/>
      <c r="E6224" s="380"/>
      <c r="F6224" s="380"/>
      <c r="G6224" s="380"/>
      <c r="H6224" s="380"/>
    </row>
    <row r="6225" spans="1:8">
      <c r="A6225" s="380"/>
      <c r="B6225" s="380"/>
      <c r="C6225" s="380"/>
      <c r="D6225" s="380"/>
      <c r="E6225" s="380"/>
      <c r="F6225" s="380"/>
      <c r="G6225" s="380"/>
      <c r="H6225" s="380"/>
    </row>
    <row r="6226" spans="1:8">
      <c r="A6226" s="380"/>
      <c r="B6226" s="380"/>
      <c r="C6226" s="380"/>
      <c r="D6226" s="380"/>
      <c r="E6226" s="380"/>
      <c r="F6226" s="380"/>
      <c r="G6226" s="380"/>
      <c r="H6226" s="380"/>
    </row>
    <row r="6227" spans="1:8">
      <c r="A6227" s="380"/>
      <c r="B6227" s="380"/>
      <c r="C6227" s="380"/>
      <c r="D6227" s="380"/>
      <c r="E6227" s="380"/>
      <c r="F6227" s="380"/>
      <c r="G6227" s="380"/>
      <c r="H6227" s="380"/>
    </row>
    <row r="6228" spans="1:8">
      <c r="A6228" s="380"/>
      <c r="B6228" s="380"/>
      <c r="C6228" s="380"/>
      <c r="D6228" s="380"/>
      <c r="E6228" s="380"/>
      <c r="F6228" s="380"/>
      <c r="G6228" s="380"/>
      <c r="H6228" s="380"/>
    </row>
    <row r="6229" spans="1:8">
      <c r="A6229" s="380"/>
      <c r="B6229" s="380"/>
      <c r="C6229" s="380"/>
      <c r="D6229" s="380"/>
      <c r="E6229" s="380"/>
      <c r="F6229" s="380"/>
      <c r="G6229" s="380"/>
      <c r="H6229" s="380"/>
    </row>
    <row r="6230" spans="1:8">
      <c r="A6230" s="380"/>
      <c r="B6230" s="380"/>
      <c r="C6230" s="380"/>
      <c r="D6230" s="380"/>
      <c r="E6230" s="380"/>
      <c r="F6230" s="380"/>
      <c r="G6230" s="380"/>
      <c r="H6230" s="380"/>
    </row>
    <row r="6231" spans="1:8">
      <c r="A6231" s="380"/>
      <c r="B6231" s="380"/>
      <c r="C6231" s="380"/>
      <c r="D6231" s="380"/>
      <c r="E6231" s="380"/>
      <c r="F6231" s="380"/>
      <c r="G6231" s="380"/>
      <c r="H6231" s="380"/>
    </row>
    <row r="6232" spans="1:8">
      <c r="A6232" s="380"/>
      <c r="B6232" s="380"/>
      <c r="C6232" s="380"/>
      <c r="D6232" s="380"/>
      <c r="E6232" s="380"/>
      <c r="F6232" s="380"/>
      <c r="G6232" s="380"/>
      <c r="H6232" s="380"/>
    </row>
    <row r="6233" spans="1:8">
      <c r="A6233" s="380"/>
      <c r="B6233" s="380"/>
      <c r="C6233" s="380"/>
      <c r="D6233" s="380"/>
      <c r="E6233" s="380"/>
      <c r="F6233" s="380"/>
      <c r="G6233" s="380"/>
      <c r="H6233" s="380"/>
    </row>
    <row r="6234" spans="1:8">
      <c r="A6234" s="380"/>
      <c r="B6234" s="380"/>
      <c r="C6234" s="380"/>
      <c r="D6234" s="380"/>
      <c r="E6234" s="380"/>
      <c r="F6234" s="380"/>
      <c r="G6234" s="380"/>
      <c r="H6234" s="380"/>
    </row>
    <row r="6235" spans="1:8">
      <c r="A6235" s="380"/>
      <c r="B6235" s="380"/>
      <c r="C6235" s="380"/>
      <c r="D6235" s="380"/>
      <c r="E6235" s="380"/>
      <c r="F6235" s="380"/>
      <c r="G6235" s="380"/>
      <c r="H6235" s="380"/>
    </row>
    <row r="6236" spans="1:8">
      <c r="A6236" s="380"/>
      <c r="B6236" s="380"/>
      <c r="C6236" s="380"/>
      <c r="D6236" s="380"/>
      <c r="E6236" s="380"/>
      <c r="F6236" s="380"/>
      <c r="G6236" s="380"/>
      <c r="H6236" s="380"/>
    </row>
    <row r="6237" spans="1:8">
      <c r="A6237" s="380"/>
      <c r="B6237" s="380"/>
      <c r="C6237" s="380"/>
      <c r="D6237" s="380"/>
      <c r="E6237" s="380"/>
      <c r="F6237" s="380"/>
      <c r="G6237" s="380"/>
      <c r="H6237" s="380"/>
    </row>
    <row r="6238" spans="1:8">
      <c r="A6238" s="380"/>
      <c r="B6238" s="380"/>
      <c r="C6238" s="380"/>
      <c r="D6238" s="380"/>
      <c r="E6238" s="380"/>
      <c r="F6238" s="380"/>
      <c r="G6238" s="380"/>
      <c r="H6238" s="380"/>
    </row>
    <row r="6239" spans="1:8">
      <c r="A6239" s="380"/>
      <c r="B6239" s="380"/>
      <c r="C6239" s="380"/>
      <c r="D6239" s="380"/>
      <c r="E6239" s="380"/>
      <c r="F6239" s="380"/>
      <c r="G6239" s="380"/>
      <c r="H6239" s="380"/>
    </row>
    <row r="6240" spans="1:8">
      <c r="A6240" s="380"/>
      <c r="B6240" s="380"/>
      <c r="C6240" s="380"/>
      <c r="D6240" s="380"/>
      <c r="E6240" s="380"/>
      <c r="F6240" s="380"/>
      <c r="G6240" s="380"/>
      <c r="H6240" s="380"/>
    </row>
    <row r="6241" spans="1:8">
      <c r="A6241" s="380"/>
      <c r="B6241" s="380"/>
      <c r="C6241" s="380"/>
      <c r="D6241" s="380"/>
      <c r="E6241" s="380"/>
      <c r="F6241" s="380"/>
      <c r="G6241" s="380"/>
      <c r="H6241" s="380"/>
    </row>
    <row r="6242" spans="1:8">
      <c r="A6242" s="380"/>
      <c r="B6242" s="380"/>
      <c r="C6242" s="380"/>
      <c r="D6242" s="380"/>
      <c r="E6242" s="380"/>
      <c r="F6242" s="380"/>
      <c r="G6242" s="380"/>
      <c r="H6242" s="380"/>
    </row>
    <row r="6243" spans="1:8">
      <c r="A6243" s="380"/>
      <c r="B6243" s="380"/>
      <c r="C6243" s="380"/>
      <c r="D6243" s="380"/>
      <c r="E6243" s="380"/>
      <c r="F6243" s="380"/>
      <c r="G6243" s="380"/>
      <c r="H6243" s="380"/>
    </row>
    <row r="6244" spans="1:8">
      <c r="A6244" s="380"/>
      <c r="B6244" s="380"/>
      <c r="C6244" s="380"/>
      <c r="D6244" s="380"/>
      <c r="E6244" s="380"/>
      <c r="F6244" s="380"/>
      <c r="G6244" s="380"/>
      <c r="H6244" s="380"/>
    </row>
    <row r="6245" spans="1:8">
      <c r="A6245" s="380"/>
      <c r="B6245" s="380"/>
      <c r="C6245" s="380"/>
      <c r="D6245" s="380"/>
      <c r="E6245" s="380"/>
      <c r="F6245" s="380"/>
      <c r="G6245" s="380"/>
      <c r="H6245" s="380"/>
    </row>
    <row r="6246" spans="1:8">
      <c r="A6246" s="380"/>
      <c r="B6246" s="380"/>
      <c r="C6246" s="380"/>
      <c r="D6246" s="380"/>
      <c r="E6246" s="380"/>
      <c r="F6246" s="380"/>
      <c r="G6246" s="380"/>
      <c r="H6246" s="380"/>
    </row>
    <row r="6247" spans="1:8">
      <c r="A6247" s="380"/>
      <c r="B6247" s="380"/>
      <c r="C6247" s="380"/>
      <c r="D6247" s="380"/>
      <c r="E6247" s="380"/>
      <c r="F6247" s="380"/>
      <c r="G6247" s="380"/>
      <c r="H6247" s="380"/>
    </row>
    <row r="6248" spans="1:8">
      <c r="A6248" s="380"/>
      <c r="B6248" s="380"/>
      <c r="C6248" s="380"/>
      <c r="D6248" s="380"/>
      <c r="E6248" s="380"/>
      <c r="F6248" s="380"/>
      <c r="G6248" s="380"/>
      <c r="H6248" s="380"/>
    </row>
    <row r="6249" spans="1:8">
      <c r="A6249" s="380"/>
      <c r="B6249" s="380"/>
      <c r="C6249" s="380"/>
      <c r="D6249" s="380"/>
      <c r="E6249" s="380"/>
      <c r="F6249" s="380"/>
      <c r="G6249" s="380"/>
      <c r="H6249" s="380"/>
    </row>
    <row r="6250" spans="1:8">
      <c r="A6250" s="380"/>
      <c r="B6250" s="380"/>
      <c r="C6250" s="380"/>
      <c r="D6250" s="380"/>
      <c r="E6250" s="380"/>
      <c r="F6250" s="380"/>
      <c r="G6250" s="380"/>
      <c r="H6250" s="380"/>
    </row>
    <row r="6251" spans="1:8">
      <c r="A6251" s="380"/>
      <c r="B6251" s="380"/>
      <c r="C6251" s="380"/>
      <c r="D6251" s="380"/>
      <c r="E6251" s="380"/>
      <c r="F6251" s="380"/>
      <c r="G6251" s="380"/>
      <c r="H6251" s="380"/>
    </row>
    <row r="6252" spans="1:8">
      <c r="A6252" s="380"/>
      <c r="B6252" s="380"/>
      <c r="C6252" s="380"/>
      <c r="D6252" s="380"/>
      <c r="E6252" s="380"/>
      <c r="F6252" s="380"/>
      <c r="G6252" s="380"/>
      <c r="H6252" s="380"/>
    </row>
    <row r="6253" spans="1:8">
      <c r="A6253" s="380"/>
      <c r="B6253" s="380"/>
      <c r="C6253" s="380"/>
      <c r="D6253" s="380"/>
      <c r="E6253" s="380"/>
      <c r="F6253" s="380"/>
      <c r="G6253" s="380"/>
      <c r="H6253" s="380"/>
    </row>
    <row r="6254" spans="1:8">
      <c r="A6254" s="380"/>
      <c r="B6254" s="380"/>
      <c r="C6254" s="380"/>
      <c r="D6254" s="380"/>
      <c r="E6254" s="380"/>
      <c r="F6254" s="380"/>
      <c r="G6254" s="380"/>
      <c r="H6254" s="380"/>
    </row>
    <row r="6255" spans="1:8">
      <c r="A6255" s="380"/>
      <c r="B6255" s="380"/>
      <c r="C6255" s="380"/>
      <c r="D6255" s="380"/>
      <c r="E6255" s="380"/>
      <c r="F6255" s="380"/>
      <c r="G6255" s="380"/>
      <c r="H6255" s="380"/>
    </row>
    <row r="6256" spans="1:8">
      <c r="A6256" s="380"/>
      <c r="B6256" s="380"/>
      <c r="C6256" s="380"/>
      <c r="D6256" s="380"/>
      <c r="E6256" s="380"/>
      <c r="F6256" s="380"/>
      <c r="G6256" s="380"/>
      <c r="H6256" s="380"/>
    </row>
    <row r="6257" spans="1:8">
      <c r="A6257" s="380"/>
      <c r="B6257" s="380"/>
      <c r="C6257" s="380"/>
      <c r="D6257" s="380"/>
      <c r="E6257" s="380"/>
      <c r="F6257" s="380"/>
      <c r="G6257" s="380"/>
      <c r="H6257" s="380"/>
    </row>
    <row r="6258" spans="1:8">
      <c r="A6258" s="380"/>
      <c r="B6258" s="380"/>
      <c r="C6258" s="380"/>
      <c r="D6258" s="380"/>
      <c r="E6258" s="380"/>
      <c r="F6258" s="380"/>
      <c r="G6258" s="380"/>
      <c r="H6258" s="380"/>
    </row>
    <row r="6259" spans="1:8">
      <c r="A6259" s="380"/>
      <c r="B6259" s="380"/>
      <c r="C6259" s="380"/>
      <c r="D6259" s="380"/>
      <c r="E6259" s="380"/>
      <c r="F6259" s="380"/>
      <c r="G6259" s="380"/>
      <c r="H6259" s="380"/>
    </row>
    <row r="6260" spans="1:8">
      <c r="A6260" s="380"/>
      <c r="B6260" s="380"/>
      <c r="C6260" s="380"/>
      <c r="D6260" s="380"/>
      <c r="E6260" s="380"/>
      <c r="F6260" s="380"/>
      <c r="G6260" s="380"/>
      <c r="H6260" s="380"/>
    </row>
    <row r="6261" spans="1:8">
      <c r="A6261" s="380"/>
      <c r="B6261" s="380"/>
      <c r="C6261" s="380"/>
      <c r="D6261" s="380"/>
      <c r="E6261" s="380"/>
      <c r="F6261" s="380"/>
      <c r="G6261" s="380"/>
      <c r="H6261" s="380"/>
    </row>
    <row r="6262" spans="1:8">
      <c r="A6262" s="380"/>
      <c r="B6262" s="380"/>
      <c r="C6262" s="380"/>
      <c r="D6262" s="380"/>
      <c r="E6262" s="380"/>
      <c r="F6262" s="380"/>
      <c r="G6262" s="380"/>
      <c r="H6262" s="380"/>
    </row>
    <row r="6263" spans="1:8">
      <c r="A6263" s="380"/>
      <c r="B6263" s="380"/>
      <c r="C6263" s="380"/>
      <c r="D6263" s="380"/>
      <c r="E6263" s="380"/>
      <c r="F6263" s="380"/>
      <c r="G6263" s="380"/>
      <c r="H6263" s="380"/>
    </row>
    <row r="6264" spans="1:8">
      <c r="A6264" s="380"/>
      <c r="B6264" s="380"/>
      <c r="C6264" s="380"/>
      <c r="D6264" s="380"/>
      <c r="E6264" s="380"/>
      <c r="F6264" s="380"/>
      <c r="G6264" s="380"/>
      <c r="H6264" s="380"/>
    </row>
    <row r="6265" spans="1:8">
      <c r="A6265" s="380"/>
      <c r="B6265" s="380"/>
      <c r="C6265" s="380"/>
      <c r="D6265" s="380"/>
      <c r="E6265" s="380"/>
      <c r="F6265" s="380"/>
      <c r="G6265" s="380"/>
      <c r="H6265" s="380"/>
    </row>
    <row r="6266" spans="1:8">
      <c r="A6266" s="380"/>
      <c r="B6266" s="380"/>
      <c r="C6266" s="380"/>
      <c r="D6266" s="380"/>
      <c r="E6266" s="380"/>
      <c r="F6266" s="380"/>
      <c r="G6266" s="380"/>
      <c r="H6266" s="380"/>
    </row>
    <row r="6267" spans="1:8">
      <c r="A6267" s="380"/>
      <c r="B6267" s="380"/>
      <c r="C6267" s="380"/>
      <c r="D6267" s="380"/>
      <c r="E6267" s="380"/>
      <c r="F6267" s="380"/>
      <c r="G6267" s="380"/>
      <c r="H6267" s="380"/>
    </row>
    <row r="6268" spans="1:8">
      <c r="A6268" s="380"/>
      <c r="B6268" s="380"/>
      <c r="C6268" s="380"/>
      <c r="D6268" s="380"/>
      <c r="E6268" s="380"/>
      <c r="F6268" s="380"/>
      <c r="G6268" s="380"/>
      <c r="H6268" s="380"/>
    </row>
    <row r="6269" spans="1:8">
      <c r="A6269" s="380"/>
      <c r="B6269" s="380"/>
      <c r="C6269" s="380"/>
      <c r="D6269" s="380"/>
      <c r="E6269" s="380"/>
      <c r="F6269" s="380"/>
      <c r="G6269" s="380"/>
      <c r="H6269" s="380"/>
    </row>
    <row r="6270" spans="1:8">
      <c r="A6270" s="380"/>
      <c r="B6270" s="380"/>
      <c r="C6270" s="380"/>
      <c r="D6270" s="380"/>
      <c r="E6270" s="380"/>
      <c r="F6270" s="380"/>
      <c r="G6270" s="380"/>
      <c r="H6270" s="380"/>
    </row>
    <row r="6271" spans="1:8">
      <c r="A6271" s="380"/>
      <c r="B6271" s="380"/>
      <c r="C6271" s="380"/>
      <c r="D6271" s="380"/>
      <c r="E6271" s="380"/>
      <c r="F6271" s="380"/>
      <c r="G6271" s="380"/>
      <c r="H6271" s="380"/>
    </row>
    <row r="6272" spans="1:8">
      <c r="A6272" s="380"/>
      <c r="B6272" s="380"/>
      <c r="C6272" s="380"/>
      <c r="D6272" s="380"/>
      <c r="E6272" s="380"/>
      <c r="F6272" s="380"/>
      <c r="G6272" s="380"/>
      <c r="H6272" s="380"/>
    </row>
    <row r="6273" spans="1:8">
      <c r="A6273" s="380"/>
      <c r="B6273" s="380"/>
      <c r="C6273" s="380"/>
      <c r="D6273" s="380"/>
      <c r="E6273" s="380"/>
      <c r="F6273" s="380"/>
      <c r="G6273" s="380"/>
      <c r="H6273" s="380"/>
    </row>
    <row r="6274" spans="1:8">
      <c r="A6274" s="380"/>
      <c r="B6274" s="380"/>
      <c r="C6274" s="380"/>
      <c r="D6274" s="380"/>
      <c r="E6274" s="380"/>
      <c r="F6274" s="380"/>
      <c r="G6274" s="380"/>
      <c r="H6274" s="380"/>
    </row>
    <row r="6275" spans="1:8">
      <c r="A6275" s="380"/>
      <c r="B6275" s="380"/>
      <c r="C6275" s="380"/>
      <c r="D6275" s="380"/>
      <c r="E6275" s="380"/>
      <c r="F6275" s="380"/>
      <c r="G6275" s="380"/>
      <c r="H6275" s="380"/>
    </row>
    <row r="6276" spans="1:8">
      <c r="A6276" s="380"/>
      <c r="B6276" s="380"/>
      <c r="C6276" s="380"/>
      <c r="D6276" s="380"/>
      <c r="E6276" s="380"/>
      <c r="F6276" s="380"/>
      <c r="G6276" s="380"/>
      <c r="H6276" s="380"/>
    </row>
    <row r="6277" spans="1:8">
      <c r="A6277" s="380"/>
      <c r="B6277" s="380"/>
      <c r="C6277" s="380"/>
      <c r="D6277" s="380"/>
      <c r="E6277" s="380"/>
      <c r="F6277" s="380"/>
      <c r="G6277" s="380"/>
      <c r="H6277" s="380"/>
    </row>
    <row r="6278" spans="1:8">
      <c r="A6278" s="380"/>
      <c r="B6278" s="380"/>
      <c r="C6278" s="380"/>
      <c r="D6278" s="380"/>
      <c r="E6278" s="380"/>
      <c r="F6278" s="380"/>
      <c r="G6278" s="380"/>
      <c r="H6278" s="380"/>
    </row>
    <row r="6279" spans="1:8">
      <c r="A6279" s="380"/>
      <c r="B6279" s="380"/>
      <c r="C6279" s="380"/>
      <c r="D6279" s="380"/>
      <c r="E6279" s="380"/>
      <c r="F6279" s="380"/>
      <c r="G6279" s="380"/>
      <c r="H6279" s="380"/>
    </row>
    <row r="6280" spans="1:8">
      <c r="A6280" s="380"/>
      <c r="B6280" s="380"/>
      <c r="C6280" s="380"/>
      <c r="D6280" s="380"/>
      <c r="E6280" s="380"/>
      <c r="F6280" s="380"/>
      <c r="G6280" s="380"/>
      <c r="H6280" s="380"/>
    </row>
    <row r="6281" spans="1:8">
      <c r="A6281" s="380"/>
      <c r="B6281" s="380"/>
      <c r="C6281" s="380"/>
      <c r="D6281" s="380"/>
      <c r="E6281" s="380"/>
      <c r="F6281" s="380"/>
      <c r="G6281" s="380"/>
      <c r="H6281" s="380"/>
    </row>
    <row r="6282" spans="1:8">
      <c r="A6282" s="380"/>
      <c r="B6282" s="380"/>
      <c r="C6282" s="380"/>
      <c r="D6282" s="380"/>
      <c r="E6282" s="380"/>
      <c r="F6282" s="380"/>
      <c r="G6282" s="380"/>
      <c r="H6282" s="380"/>
    </row>
    <row r="6283" spans="1:8">
      <c r="A6283" s="380"/>
      <c r="B6283" s="380"/>
      <c r="C6283" s="380"/>
      <c r="D6283" s="380"/>
      <c r="E6283" s="380"/>
      <c r="F6283" s="380"/>
      <c r="G6283" s="380"/>
      <c r="H6283" s="380"/>
    </row>
    <row r="6284" spans="1:8">
      <c r="A6284" s="380"/>
      <c r="B6284" s="380"/>
      <c r="C6284" s="380"/>
      <c r="D6284" s="380"/>
      <c r="E6284" s="380"/>
      <c r="F6284" s="380"/>
      <c r="G6284" s="380"/>
      <c r="H6284" s="380"/>
    </row>
    <row r="6285" spans="1:8">
      <c r="A6285" s="380"/>
      <c r="B6285" s="380"/>
      <c r="C6285" s="380"/>
      <c r="D6285" s="380"/>
      <c r="E6285" s="380"/>
      <c r="F6285" s="380"/>
      <c r="G6285" s="380"/>
      <c r="H6285" s="380"/>
    </row>
    <row r="6286" spans="1:8">
      <c r="A6286" s="380"/>
      <c r="B6286" s="380"/>
      <c r="C6286" s="380"/>
      <c r="D6286" s="380"/>
      <c r="E6286" s="380"/>
      <c r="F6286" s="380"/>
      <c r="G6286" s="380"/>
      <c r="H6286" s="380"/>
    </row>
    <row r="6287" spans="1:8">
      <c r="A6287" s="380"/>
      <c r="B6287" s="380"/>
      <c r="C6287" s="380"/>
      <c r="D6287" s="380"/>
      <c r="E6287" s="380"/>
      <c r="F6287" s="380"/>
      <c r="G6287" s="380"/>
      <c r="H6287" s="380"/>
    </row>
    <row r="6288" spans="1:8">
      <c r="A6288" s="380"/>
      <c r="B6288" s="380"/>
      <c r="C6288" s="380"/>
      <c r="D6288" s="380"/>
      <c r="E6288" s="380"/>
      <c r="F6288" s="380"/>
      <c r="G6288" s="380"/>
      <c r="H6288" s="380"/>
    </row>
    <row r="6289" spans="1:8">
      <c r="A6289" s="380"/>
      <c r="B6289" s="380"/>
      <c r="C6289" s="380"/>
      <c r="D6289" s="380"/>
      <c r="E6289" s="380"/>
      <c r="F6289" s="380"/>
      <c r="G6289" s="380"/>
      <c r="H6289" s="380"/>
    </row>
    <row r="6290" spans="1:8">
      <c r="A6290" s="380"/>
      <c r="B6290" s="380"/>
      <c r="C6290" s="380"/>
      <c r="D6290" s="380"/>
      <c r="E6290" s="380"/>
      <c r="F6290" s="380"/>
      <c r="G6290" s="380"/>
      <c r="H6290" s="380"/>
    </row>
    <row r="6291" spans="1:8">
      <c r="A6291" s="380"/>
      <c r="B6291" s="380"/>
      <c r="C6291" s="380"/>
      <c r="D6291" s="380"/>
      <c r="E6291" s="380"/>
      <c r="F6291" s="380"/>
      <c r="G6291" s="380"/>
      <c r="H6291" s="380"/>
    </row>
    <row r="6292" spans="1:8">
      <c r="A6292" s="380"/>
      <c r="B6292" s="380"/>
      <c r="C6292" s="380"/>
      <c r="D6292" s="380"/>
      <c r="E6292" s="380"/>
      <c r="F6292" s="380"/>
      <c r="G6292" s="380"/>
      <c r="H6292" s="380"/>
    </row>
    <row r="6293" spans="1:8">
      <c r="A6293" s="380"/>
      <c r="B6293" s="380"/>
      <c r="C6293" s="380"/>
      <c r="D6293" s="380"/>
      <c r="E6293" s="380"/>
      <c r="F6293" s="380"/>
      <c r="G6293" s="380"/>
      <c r="H6293" s="380"/>
    </row>
    <row r="6294" spans="1:8">
      <c r="A6294" s="380"/>
      <c r="B6294" s="380"/>
      <c r="C6294" s="380"/>
      <c r="D6294" s="380"/>
      <c r="E6294" s="380"/>
      <c r="F6294" s="380"/>
      <c r="G6294" s="380"/>
      <c r="H6294" s="380"/>
    </row>
    <row r="6295" spans="1:8">
      <c r="A6295" s="380"/>
      <c r="B6295" s="380"/>
      <c r="C6295" s="380"/>
      <c r="D6295" s="380"/>
      <c r="E6295" s="380"/>
      <c r="F6295" s="380"/>
      <c r="G6295" s="380"/>
      <c r="H6295" s="380"/>
    </row>
    <row r="6296" spans="1:8">
      <c r="A6296" s="380"/>
      <c r="B6296" s="380"/>
      <c r="C6296" s="380"/>
      <c r="D6296" s="380"/>
      <c r="E6296" s="380"/>
      <c r="F6296" s="380"/>
      <c r="G6296" s="380"/>
      <c r="H6296" s="380"/>
    </row>
    <row r="6297" spans="1:8">
      <c r="A6297" s="380"/>
      <c r="B6297" s="380"/>
      <c r="C6297" s="380"/>
      <c r="D6297" s="380"/>
      <c r="E6297" s="380"/>
      <c r="F6297" s="380"/>
      <c r="G6297" s="380"/>
      <c r="H6297" s="380"/>
    </row>
    <row r="6298" spans="1:8">
      <c r="A6298" s="380"/>
      <c r="B6298" s="380"/>
      <c r="C6298" s="380"/>
      <c r="D6298" s="380"/>
      <c r="E6298" s="380"/>
      <c r="F6298" s="380"/>
      <c r="G6298" s="380"/>
      <c r="H6298" s="380"/>
    </row>
    <row r="6299" spans="1:8">
      <c r="A6299" s="380"/>
      <c r="B6299" s="380"/>
      <c r="C6299" s="380"/>
      <c r="D6299" s="380"/>
      <c r="E6299" s="380"/>
      <c r="F6299" s="380"/>
      <c r="G6299" s="380"/>
      <c r="H6299" s="380"/>
    </row>
    <row r="6300" spans="1:8">
      <c r="A6300" s="380"/>
      <c r="B6300" s="380"/>
      <c r="C6300" s="380"/>
      <c r="D6300" s="380"/>
      <c r="E6300" s="380"/>
      <c r="F6300" s="380"/>
      <c r="G6300" s="380"/>
      <c r="H6300" s="380"/>
    </row>
    <row r="6301" spans="1:8">
      <c r="A6301" s="380"/>
      <c r="B6301" s="380"/>
      <c r="C6301" s="380"/>
      <c r="D6301" s="380"/>
      <c r="E6301" s="380"/>
      <c r="F6301" s="380"/>
      <c r="G6301" s="380"/>
      <c r="H6301" s="380"/>
    </row>
    <row r="6302" spans="1:8">
      <c r="A6302" s="380"/>
      <c r="B6302" s="380"/>
      <c r="C6302" s="380"/>
      <c r="D6302" s="380"/>
      <c r="E6302" s="380"/>
      <c r="F6302" s="380"/>
      <c r="G6302" s="380"/>
      <c r="H6302" s="380"/>
    </row>
    <row r="6303" spans="1:8">
      <c r="A6303" s="380"/>
      <c r="B6303" s="380"/>
      <c r="C6303" s="380"/>
      <c r="D6303" s="380"/>
      <c r="E6303" s="380"/>
      <c r="F6303" s="380"/>
      <c r="G6303" s="380"/>
      <c r="H6303" s="380"/>
    </row>
    <row r="6304" spans="1:8">
      <c r="A6304" s="380"/>
      <c r="B6304" s="380"/>
      <c r="C6304" s="380"/>
      <c r="D6304" s="380"/>
      <c r="E6304" s="380"/>
      <c r="F6304" s="380"/>
      <c r="G6304" s="380"/>
      <c r="H6304" s="380"/>
    </row>
    <row r="6305" spans="1:8">
      <c r="A6305" s="380"/>
      <c r="B6305" s="380"/>
      <c r="C6305" s="380"/>
      <c r="D6305" s="380"/>
      <c r="E6305" s="380"/>
      <c r="F6305" s="380"/>
      <c r="G6305" s="380"/>
      <c r="H6305" s="380"/>
    </row>
    <row r="6306" spans="1:8">
      <c r="A6306" s="380"/>
      <c r="B6306" s="380"/>
      <c r="C6306" s="380"/>
      <c r="D6306" s="380"/>
      <c r="E6306" s="380"/>
      <c r="F6306" s="380"/>
      <c r="G6306" s="380"/>
      <c r="H6306" s="380"/>
    </row>
    <row r="6307" spans="1:8">
      <c r="A6307" s="380"/>
      <c r="B6307" s="380"/>
      <c r="C6307" s="380"/>
      <c r="D6307" s="380"/>
      <c r="E6307" s="380"/>
      <c r="F6307" s="380"/>
      <c r="G6307" s="380"/>
      <c r="H6307" s="380"/>
    </row>
    <row r="6308" spans="1:8">
      <c r="A6308" s="380"/>
      <c r="B6308" s="380"/>
      <c r="C6308" s="380"/>
      <c r="D6308" s="380"/>
      <c r="E6308" s="380"/>
      <c r="F6308" s="380"/>
      <c r="G6308" s="380"/>
      <c r="H6308" s="380"/>
    </row>
    <row r="6309" spans="1:8">
      <c r="A6309" s="380"/>
      <c r="B6309" s="380"/>
      <c r="C6309" s="380"/>
      <c r="D6309" s="380"/>
      <c r="E6309" s="380"/>
      <c r="F6309" s="380"/>
      <c r="G6309" s="380"/>
      <c r="H6309" s="380"/>
    </row>
    <row r="6310" spans="1:8">
      <c r="A6310" s="380"/>
      <c r="B6310" s="380"/>
      <c r="C6310" s="380"/>
      <c r="D6310" s="380"/>
      <c r="E6310" s="380"/>
      <c r="F6310" s="380"/>
      <c r="G6310" s="380"/>
      <c r="H6310" s="380"/>
    </row>
    <row r="6311" spans="1:8">
      <c r="A6311" s="380"/>
      <c r="B6311" s="380"/>
      <c r="C6311" s="380"/>
      <c r="D6311" s="380"/>
      <c r="E6311" s="380"/>
      <c r="F6311" s="380"/>
      <c r="G6311" s="380"/>
      <c r="H6311" s="380"/>
    </row>
    <row r="6312" spans="1:8">
      <c r="A6312" s="380"/>
      <c r="B6312" s="380"/>
      <c r="C6312" s="380"/>
      <c r="D6312" s="380"/>
      <c r="E6312" s="380"/>
      <c r="F6312" s="380"/>
      <c r="G6312" s="380"/>
      <c r="H6312" s="380"/>
    </row>
    <row r="6313" spans="1:8">
      <c r="A6313" s="380"/>
      <c r="B6313" s="380"/>
      <c r="C6313" s="380"/>
      <c r="D6313" s="380"/>
      <c r="E6313" s="380"/>
      <c r="F6313" s="380"/>
      <c r="G6313" s="380"/>
      <c r="H6313" s="380"/>
    </row>
    <row r="6314" spans="1:8">
      <c r="A6314" s="380"/>
      <c r="B6314" s="380"/>
      <c r="C6314" s="380"/>
      <c r="D6314" s="380"/>
      <c r="E6314" s="380"/>
      <c r="F6314" s="380"/>
      <c r="G6314" s="380"/>
      <c r="H6314" s="380"/>
    </row>
    <row r="6315" spans="1:8">
      <c r="A6315" s="380"/>
      <c r="B6315" s="380"/>
      <c r="C6315" s="380"/>
      <c r="D6315" s="380"/>
      <c r="E6315" s="380"/>
      <c r="F6315" s="380"/>
      <c r="G6315" s="380"/>
      <c r="H6315" s="380"/>
    </row>
    <row r="6316" spans="1:8">
      <c r="A6316" s="380"/>
      <c r="B6316" s="380"/>
      <c r="C6316" s="380"/>
      <c r="D6316" s="380"/>
      <c r="E6316" s="380"/>
      <c r="F6316" s="380"/>
      <c r="G6316" s="380"/>
      <c r="H6316" s="380"/>
    </row>
    <row r="6317" spans="1:8">
      <c r="A6317" s="380"/>
      <c r="B6317" s="380"/>
      <c r="C6317" s="380"/>
      <c r="D6317" s="380"/>
      <c r="E6317" s="380"/>
      <c r="F6317" s="380"/>
      <c r="G6317" s="380"/>
      <c r="H6317" s="380"/>
    </row>
    <row r="6318" spans="1:8">
      <c r="A6318" s="380"/>
      <c r="B6318" s="380"/>
      <c r="C6318" s="380"/>
      <c r="D6318" s="380"/>
      <c r="E6318" s="380"/>
      <c r="F6318" s="380"/>
      <c r="G6318" s="380"/>
      <c r="H6318" s="380"/>
    </row>
    <row r="6319" spans="1:8">
      <c r="A6319" s="380"/>
      <c r="B6319" s="380"/>
      <c r="C6319" s="380"/>
      <c r="D6319" s="380"/>
      <c r="E6319" s="380"/>
      <c r="F6319" s="380"/>
      <c r="G6319" s="380"/>
      <c r="H6319" s="380"/>
    </row>
    <row r="6320" spans="1:8">
      <c r="A6320" s="380"/>
      <c r="B6320" s="380"/>
      <c r="C6320" s="380"/>
      <c r="D6320" s="380"/>
      <c r="E6320" s="380"/>
      <c r="F6320" s="380"/>
      <c r="G6320" s="380"/>
      <c r="H6320" s="380"/>
    </row>
    <row r="6321" spans="1:8">
      <c r="A6321" s="380"/>
      <c r="B6321" s="380"/>
      <c r="C6321" s="380"/>
      <c r="D6321" s="380"/>
      <c r="E6321" s="380"/>
      <c r="F6321" s="380"/>
      <c r="G6321" s="380"/>
      <c r="H6321" s="380"/>
    </row>
    <row r="6322" spans="1:8">
      <c r="A6322" s="380"/>
      <c r="B6322" s="380"/>
      <c r="C6322" s="380"/>
      <c r="D6322" s="380"/>
      <c r="E6322" s="380"/>
      <c r="F6322" s="380"/>
      <c r="G6322" s="380"/>
      <c r="H6322" s="380"/>
    </row>
    <row r="6323" spans="1:8">
      <c r="A6323" s="380"/>
      <c r="B6323" s="380"/>
      <c r="C6323" s="380"/>
      <c r="D6323" s="380"/>
      <c r="E6323" s="380"/>
      <c r="F6323" s="380"/>
      <c r="G6323" s="380"/>
      <c r="H6323" s="380"/>
    </row>
    <row r="6324" spans="1:8">
      <c r="A6324" s="380"/>
      <c r="B6324" s="380"/>
      <c r="C6324" s="380"/>
      <c r="D6324" s="380"/>
      <c r="E6324" s="380"/>
      <c r="F6324" s="380"/>
      <c r="G6324" s="380"/>
      <c r="H6324" s="380"/>
    </row>
    <row r="6325" spans="1:8">
      <c r="A6325" s="380"/>
      <c r="B6325" s="380"/>
      <c r="C6325" s="380"/>
      <c r="D6325" s="380"/>
      <c r="E6325" s="380"/>
      <c r="F6325" s="380"/>
      <c r="G6325" s="380"/>
      <c r="H6325" s="380"/>
    </row>
    <row r="6326" spans="1:8">
      <c r="A6326" s="380"/>
      <c r="B6326" s="380"/>
      <c r="C6326" s="380"/>
      <c r="D6326" s="380"/>
      <c r="E6326" s="380"/>
      <c r="F6326" s="380"/>
      <c r="G6326" s="380"/>
      <c r="H6326" s="380"/>
    </row>
    <row r="6327" spans="1:8">
      <c r="A6327" s="380"/>
      <c r="B6327" s="380"/>
      <c r="C6327" s="380"/>
      <c r="D6327" s="380"/>
      <c r="E6327" s="380"/>
      <c r="F6327" s="380"/>
      <c r="G6327" s="380"/>
      <c r="H6327" s="380"/>
    </row>
    <row r="6328" spans="1:8">
      <c r="A6328" s="380"/>
      <c r="B6328" s="380"/>
      <c r="C6328" s="380"/>
      <c r="D6328" s="380"/>
      <c r="E6328" s="380"/>
      <c r="F6328" s="380"/>
      <c r="G6328" s="380"/>
      <c r="H6328" s="380"/>
    </row>
    <row r="6329" spans="1:8">
      <c r="A6329" s="380"/>
      <c r="B6329" s="380"/>
      <c r="C6329" s="380"/>
      <c r="D6329" s="380"/>
      <c r="E6329" s="380"/>
      <c r="F6329" s="380"/>
      <c r="G6329" s="380"/>
      <c r="H6329" s="380"/>
    </row>
    <row r="6330" spans="1:8">
      <c r="A6330" s="380"/>
      <c r="B6330" s="380"/>
      <c r="C6330" s="380"/>
      <c r="D6330" s="380"/>
      <c r="E6330" s="380"/>
      <c r="F6330" s="380"/>
      <c r="G6330" s="380"/>
      <c r="H6330" s="380"/>
    </row>
    <row r="6331" spans="1:8">
      <c r="A6331" s="380"/>
      <c r="B6331" s="380"/>
      <c r="C6331" s="380"/>
      <c r="D6331" s="380"/>
      <c r="E6331" s="380"/>
      <c r="F6331" s="380"/>
      <c r="G6331" s="380"/>
      <c r="H6331" s="380"/>
    </row>
    <row r="6332" spans="1:8">
      <c r="A6332" s="380"/>
      <c r="B6332" s="380"/>
      <c r="C6332" s="380"/>
      <c r="D6332" s="380"/>
      <c r="E6332" s="380"/>
      <c r="F6332" s="380"/>
      <c r="G6332" s="380"/>
      <c r="H6332" s="380"/>
    </row>
    <row r="6333" spans="1:8">
      <c r="A6333" s="380"/>
      <c r="B6333" s="380"/>
      <c r="C6333" s="380"/>
      <c r="D6333" s="380"/>
      <c r="E6333" s="380"/>
      <c r="F6333" s="380"/>
      <c r="G6333" s="380"/>
      <c r="H6333" s="380"/>
    </row>
    <row r="6334" spans="1:8">
      <c r="A6334" s="380"/>
      <c r="B6334" s="380"/>
      <c r="C6334" s="380"/>
      <c r="D6334" s="380"/>
      <c r="E6334" s="380"/>
      <c r="F6334" s="380"/>
      <c r="G6334" s="380"/>
      <c r="H6334" s="380"/>
    </row>
    <row r="6335" spans="1:8">
      <c r="A6335" s="380"/>
      <c r="B6335" s="380"/>
      <c r="C6335" s="380"/>
      <c r="D6335" s="380"/>
      <c r="E6335" s="380"/>
      <c r="F6335" s="380"/>
      <c r="G6335" s="380"/>
      <c r="H6335" s="380"/>
    </row>
    <row r="6336" spans="1:8">
      <c r="A6336" s="380"/>
      <c r="B6336" s="380"/>
      <c r="C6336" s="380"/>
      <c r="D6336" s="380"/>
      <c r="E6336" s="380"/>
      <c r="F6336" s="380"/>
      <c r="G6336" s="380"/>
      <c r="H6336" s="380"/>
    </row>
    <row r="6337" spans="1:8">
      <c r="A6337" s="380"/>
      <c r="B6337" s="380"/>
      <c r="C6337" s="380"/>
      <c r="D6337" s="380"/>
      <c r="E6337" s="380"/>
      <c r="F6337" s="380"/>
      <c r="G6337" s="380"/>
      <c r="H6337" s="380"/>
    </row>
    <row r="6338" spans="1:8">
      <c r="A6338" s="380"/>
      <c r="B6338" s="380"/>
      <c r="C6338" s="380"/>
      <c r="D6338" s="380"/>
      <c r="E6338" s="380"/>
      <c r="F6338" s="380"/>
      <c r="G6338" s="380"/>
      <c r="H6338" s="380"/>
    </row>
    <row r="6339" spans="1:8">
      <c r="A6339" s="380"/>
      <c r="B6339" s="380"/>
      <c r="C6339" s="380"/>
      <c r="D6339" s="380"/>
      <c r="E6339" s="380"/>
      <c r="F6339" s="380"/>
      <c r="G6339" s="380"/>
      <c r="H6339" s="380"/>
    </row>
    <row r="6340" spans="1:8">
      <c r="A6340" s="380"/>
      <c r="B6340" s="380"/>
      <c r="C6340" s="380"/>
      <c r="D6340" s="380"/>
      <c r="E6340" s="380"/>
      <c r="F6340" s="380"/>
      <c r="G6340" s="380"/>
      <c r="H6340" s="380"/>
    </row>
    <row r="6341" spans="1:8">
      <c r="A6341" s="380"/>
      <c r="B6341" s="380"/>
      <c r="C6341" s="380"/>
      <c r="D6341" s="380"/>
      <c r="E6341" s="380"/>
      <c r="F6341" s="380"/>
      <c r="G6341" s="380"/>
      <c r="H6341" s="380"/>
    </row>
    <row r="6342" spans="1:8">
      <c r="A6342" s="380"/>
      <c r="B6342" s="380"/>
      <c r="C6342" s="380"/>
      <c r="D6342" s="380"/>
      <c r="E6342" s="380"/>
      <c r="F6342" s="380"/>
      <c r="G6342" s="380"/>
      <c r="H6342" s="380"/>
    </row>
    <row r="6343" spans="1:8">
      <c r="A6343" s="380"/>
      <c r="B6343" s="380"/>
      <c r="C6343" s="380"/>
      <c r="D6343" s="380"/>
      <c r="E6343" s="380"/>
      <c r="F6343" s="380"/>
      <c r="G6343" s="380"/>
      <c r="H6343" s="380"/>
    </row>
    <row r="6344" spans="1:8">
      <c r="A6344" s="380"/>
      <c r="B6344" s="380"/>
      <c r="C6344" s="380"/>
      <c r="D6344" s="380"/>
      <c r="E6344" s="380"/>
      <c r="F6344" s="380"/>
      <c r="G6344" s="380"/>
      <c r="H6344" s="380"/>
    </row>
    <row r="6345" spans="1:8">
      <c r="A6345" s="380"/>
      <c r="B6345" s="380"/>
      <c r="C6345" s="380"/>
      <c r="D6345" s="380"/>
      <c r="E6345" s="380"/>
      <c r="F6345" s="380"/>
      <c r="G6345" s="380"/>
      <c r="H6345" s="380"/>
    </row>
    <row r="6346" spans="1:8">
      <c r="A6346" s="380"/>
      <c r="B6346" s="380"/>
      <c r="C6346" s="380"/>
      <c r="D6346" s="380"/>
      <c r="E6346" s="380"/>
      <c r="F6346" s="380"/>
      <c r="G6346" s="380"/>
      <c r="H6346" s="380"/>
    </row>
    <row r="6347" spans="1:8">
      <c r="A6347" s="380"/>
      <c r="B6347" s="380"/>
      <c r="C6347" s="380"/>
      <c r="D6347" s="380"/>
      <c r="E6347" s="380"/>
      <c r="F6347" s="380"/>
      <c r="G6347" s="380"/>
      <c r="H6347" s="380"/>
    </row>
    <row r="6348" spans="1:8">
      <c r="A6348" s="380"/>
      <c r="B6348" s="380"/>
      <c r="C6348" s="380"/>
      <c r="D6348" s="380"/>
      <c r="E6348" s="380"/>
      <c r="F6348" s="380"/>
      <c r="G6348" s="380"/>
      <c r="H6348" s="380"/>
    </row>
    <row r="6349" spans="1:8">
      <c r="A6349" s="380"/>
      <c r="B6349" s="380"/>
      <c r="C6349" s="380"/>
      <c r="D6349" s="380"/>
      <c r="E6349" s="380"/>
      <c r="F6349" s="380"/>
      <c r="G6349" s="380"/>
      <c r="H6349" s="380"/>
    </row>
    <row r="6350" spans="1:8">
      <c r="A6350" s="380"/>
      <c r="B6350" s="380"/>
      <c r="C6350" s="380"/>
      <c r="D6350" s="380"/>
      <c r="E6350" s="380"/>
      <c r="F6350" s="380"/>
      <c r="G6350" s="380"/>
      <c r="H6350" s="380"/>
    </row>
    <row r="6351" spans="1:8">
      <c r="A6351" s="380"/>
      <c r="B6351" s="380"/>
      <c r="C6351" s="380"/>
      <c r="D6351" s="380"/>
      <c r="E6351" s="380"/>
      <c r="F6351" s="380"/>
      <c r="G6351" s="380"/>
      <c r="H6351" s="380"/>
    </row>
    <row r="6352" spans="1:8">
      <c r="A6352" s="380"/>
      <c r="B6352" s="380"/>
      <c r="C6352" s="380"/>
      <c r="D6352" s="380"/>
      <c r="E6352" s="380"/>
      <c r="F6352" s="380"/>
      <c r="G6352" s="380"/>
      <c r="H6352" s="380"/>
    </row>
    <row r="6353" spans="1:8">
      <c r="A6353" s="380"/>
      <c r="B6353" s="380"/>
      <c r="C6353" s="380"/>
      <c r="D6353" s="380"/>
      <c r="E6353" s="380"/>
      <c r="F6353" s="380"/>
      <c r="G6353" s="380"/>
      <c r="H6353" s="380"/>
    </row>
    <row r="6354" spans="1:8">
      <c r="A6354" s="380"/>
      <c r="B6354" s="380"/>
      <c r="C6354" s="380"/>
      <c r="D6354" s="380"/>
      <c r="E6354" s="380"/>
      <c r="F6354" s="380"/>
      <c r="G6354" s="380"/>
      <c r="H6354" s="380"/>
    </row>
    <row r="6355" spans="1:8">
      <c r="A6355" s="380"/>
      <c r="B6355" s="380"/>
      <c r="C6355" s="380"/>
      <c r="D6355" s="380"/>
      <c r="E6355" s="380"/>
      <c r="F6355" s="380"/>
      <c r="G6355" s="380"/>
      <c r="H6355" s="380"/>
    </row>
    <row r="6356" spans="1:8">
      <c r="A6356" s="380"/>
      <c r="B6356" s="380"/>
      <c r="C6356" s="380"/>
      <c r="D6356" s="380"/>
      <c r="E6356" s="380"/>
      <c r="F6356" s="380"/>
      <c r="G6356" s="380"/>
      <c r="H6356" s="380"/>
    </row>
    <row r="6357" spans="1:8">
      <c r="A6357" s="380"/>
      <c r="B6357" s="380"/>
      <c r="C6357" s="380"/>
      <c r="D6357" s="380"/>
      <c r="E6357" s="380"/>
      <c r="F6357" s="380"/>
      <c r="G6357" s="380"/>
      <c r="H6357" s="380"/>
    </row>
    <row r="6358" spans="1:8">
      <c r="A6358" s="380"/>
      <c r="B6358" s="380"/>
      <c r="C6358" s="380"/>
      <c r="D6358" s="380"/>
      <c r="E6358" s="380"/>
      <c r="F6358" s="380"/>
      <c r="G6358" s="380"/>
      <c r="H6358" s="380"/>
    </row>
    <row r="6359" spans="1:8">
      <c r="A6359" s="380"/>
      <c r="B6359" s="380"/>
      <c r="C6359" s="380"/>
      <c r="D6359" s="380"/>
      <c r="E6359" s="380"/>
      <c r="F6359" s="380"/>
      <c r="G6359" s="380"/>
      <c r="H6359" s="380"/>
    </row>
    <row r="6360" spans="1:8">
      <c r="A6360" s="380"/>
      <c r="B6360" s="380"/>
      <c r="C6360" s="380"/>
      <c r="D6360" s="380"/>
      <c r="E6360" s="380"/>
      <c r="F6360" s="380"/>
      <c r="G6360" s="380"/>
      <c r="H6360" s="380"/>
    </row>
    <row r="6361" spans="1:8">
      <c r="A6361" s="380"/>
      <c r="B6361" s="380"/>
      <c r="C6361" s="380"/>
      <c r="D6361" s="380"/>
      <c r="E6361" s="380"/>
      <c r="F6361" s="380"/>
      <c r="G6361" s="380"/>
      <c r="H6361" s="380"/>
    </row>
    <row r="6362" spans="1:8">
      <c r="A6362" s="380"/>
      <c r="B6362" s="380"/>
      <c r="C6362" s="380"/>
      <c r="D6362" s="380"/>
      <c r="E6362" s="380"/>
      <c r="F6362" s="380"/>
      <c r="G6362" s="380"/>
      <c r="H6362" s="380"/>
    </row>
    <row r="6363" spans="1:8">
      <c r="A6363" s="380"/>
      <c r="B6363" s="380"/>
      <c r="C6363" s="380"/>
      <c r="D6363" s="380"/>
      <c r="E6363" s="380"/>
      <c r="F6363" s="380"/>
      <c r="G6363" s="380"/>
      <c r="H6363" s="380"/>
    </row>
    <row r="6364" spans="1:8">
      <c r="A6364" s="380"/>
      <c r="B6364" s="380"/>
      <c r="C6364" s="380"/>
      <c r="D6364" s="380"/>
      <c r="E6364" s="380"/>
      <c r="F6364" s="380"/>
      <c r="G6364" s="380"/>
      <c r="H6364" s="380"/>
    </row>
    <row r="6365" spans="1:8">
      <c r="A6365" s="380"/>
      <c r="B6365" s="380"/>
      <c r="C6365" s="380"/>
      <c r="D6365" s="380"/>
      <c r="E6365" s="380"/>
      <c r="F6365" s="380"/>
      <c r="G6365" s="380"/>
      <c r="H6365" s="380"/>
    </row>
    <row r="6366" spans="1:8">
      <c r="A6366" s="380"/>
      <c r="B6366" s="380"/>
      <c r="C6366" s="380"/>
      <c r="D6366" s="380"/>
      <c r="E6366" s="380"/>
      <c r="F6366" s="380"/>
      <c r="G6366" s="380"/>
      <c r="H6366" s="380"/>
    </row>
    <row r="6367" spans="1:8">
      <c r="A6367" s="380"/>
      <c r="B6367" s="380"/>
      <c r="C6367" s="380"/>
      <c r="D6367" s="380"/>
      <c r="E6367" s="380"/>
      <c r="F6367" s="380"/>
      <c r="G6367" s="380"/>
      <c r="H6367" s="380"/>
    </row>
    <row r="6368" spans="1:8">
      <c r="A6368" s="380"/>
      <c r="B6368" s="380"/>
      <c r="C6368" s="380"/>
      <c r="D6368" s="380"/>
      <c r="E6368" s="380"/>
      <c r="F6368" s="380"/>
      <c r="G6368" s="380"/>
      <c r="H6368" s="380"/>
    </row>
    <row r="6369" spans="1:8">
      <c r="A6369" s="380"/>
      <c r="B6369" s="380"/>
      <c r="C6369" s="380"/>
      <c r="D6369" s="380"/>
      <c r="E6369" s="380"/>
      <c r="F6369" s="380"/>
      <c r="G6369" s="380"/>
      <c r="H6369" s="380"/>
    </row>
    <row r="6370" spans="1:8">
      <c r="A6370" s="380"/>
      <c r="B6370" s="380"/>
      <c r="C6370" s="380"/>
      <c r="D6370" s="380"/>
      <c r="E6370" s="380"/>
      <c r="F6370" s="380"/>
      <c r="G6370" s="380"/>
      <c r="H6370" s="380"/>
    </row>
    <row r="6371" spans="1:8">
      <c r="A6371" s="380"/>
      <c r="B6371" s="380"/>
      <c r="C6371" s="380"/>
      <c r="D6371" s="380"/>
      <c r="E6371" s="380"/>
      <c r="F6371" s="380"/>
      <c r="G6371" s="380"/>
      <c r="H6371" s="380"/>
    </row>
    <row r="6372" spans="1:8">
      <c r="A6372" s="380"/>
      <c r="B6372" s="380"/>
      <c r="C6372" s="380"/>
      <c r="D6372" s="380"/>
      <c r="E6372" s="380"/>
      <c r="F6372" s="380"/>
      <c r="G6372" s="380"/>
      <c r="H6372" s="380"/>
    </row>
    <row r="6373" spans="1:8">
      <c r="A6373" s="380"/>
      <c r="B6373" s="380"/>
      <c r="C6373" s="380"/>
      <c r="D6373" s="380"/>
      <c r="E6373" s="380"/>
      <c r="F6373" s="380"/>
      <c r="G6373" s="380"/>
      <c r="H6373" s="380"/>
    </row>
    <row r="6374" spans="1:8">
      <c r="A6374" s="380"/>
      <c r="B6374" s="380"/>
      <c r="C6374" s="380"/>
      <c r="D6374" s="380"/>
      <c r="E6374" s="380"/>
      <c r="F6374" s="380"/>
      <c r="G6374" s="380"/>
      <c r="H6374" s="380"/>
    </row>
    <row r="6375" spans="1:8">
      <c r="A6375" s="380"/>
      <c r="B6375" s="380"/>
      <c r="C6375" s="380"/>
      <c r="D6375" s="380"/>
      <c r="E6375" s="380"/>
      <c r="F6375" s="380"/>
      <c r="G6375" s="380"/>
      <c r="H6375" s="380"/>
    </row>
    <row r="6376" spans="1:8">
      <c r="A6376" s="380"/>
      <c r="B6376" s="380"/>
      <c r="C6376" s="380"/>
      <c r="D6376" s="380"/>
      <c r="E6376" s="380"/>
      <c r="F6376" s="380"/>
      <c r="G6376" s="380"/>
      <c r="H6376" s="380"/>
    </row>
    <row r="6377" spans="1:8">
      <c r="A6377" s="380"/>
      <c r="B6377" s="380"/>
      <c r="C6377" s="380"/>
      <c r="D6377" s="380"/>
      <c r="E6377" s="380"/>
      <c r="F6377" s="380"/>
      <c r="G6377" s="380"/>
      <c r="H6377" s="380"/>
    </row>
    <row r="6378" spans="1:8">
      <c r="A6378" s="380"/>
      <c r="B6378" s="380"/>
      <c r="C6378" s="380"/>
      <c r="D6378" s="380"/>
      <c r="E6378" s="380"/>
      <c r="F6378" s="380"/>
      <c r="G6378" s="380"/>
      <c r="H6378" s="380"/>
    </row>
    <row r="6379" spans="1:8">
      <c r="A6379" s="380"/>
      <c r="B6379" s="380"/>
      <c r="C6379" s="380"/>
      <c r="D6379" s="380"/>
      <c r="E6379" s="380"/>
      <c r="F6379" s="380"/>
      <c r="G6379" s="380"/>
      <c r="H6379" s="380"/>
    </row>
    <row r="6380" spans="1:8">
      <c r="A6380" s="380"/>
      <c r="B6380" s="380"/>
      <c r="C6380" s="380"/>
      <c r="D6380" s="380"/>
      <c r="E6380" s="380"/>
      <c r="F6380" s="380"/>
      <c r="G6380" s="380"/>
      <c r="H6380" s="380"/>
    </row>
    <row r="6381" spans="1:8">
      <c r="A6381" s="380"/>
      <c r="B6381" s="380"/>
      <c r="C6381" s="380"/>
      <c r="D6381" s="380"/>
      <c r="E6381" s="380"/>
      <c r="F6381" s="380"/>
      <c r="G6381" s="380"/>
      <c r="H6381" s="380"/>
    </row>
    <row r="6382" spans="1:8">
      <c r="A6382" s="380"/>
      <c r="B6382" s="380"/>
      <c r="C6382" s="380"/>
      <c r="D6382" s="380"/>
      <c r="E6382" s="380"/>
      <c r="F6382" s="380"/>
      <c r="G6382" s="380"/>
      <c r="H6382" s="380"/>
    </row>
    <row r="6383" spans="1:8">
      <c r="A6383" s="380"/>
      <c r="B6383" s="380"/>
      <c r="C6383" s="380"/>
      <c r="D6383" s="380"/>
      <c r="E6383" s="380"/>
      <c r="F6383" s="380"/>
      <c r="G6383" s="380"/>
      <c r="H6383" s="380"/>
    </row>
    <row r="6384" spans="1:8">
      <c r="A6384" s="380"/>
      <c r="B6384" s="380"/>
      <c r="C6384" s="380"/>
      <c r="D6384" s="380"/>
      <c r="E6384" s="380"/>
      <c r="F6384" s="380"/>
      <c r="G6384" s="380"/>
      <c r="H6384" s="380"/>
    </row>
    <row r="6385" spans="1:8">
      <c r="A6385" s="380"/>
      <c r="B6385" s="380"/>
      <c r="C6385" s="380"/>
      <c r="D6385" s="380"/>
      <c r="E6385" s="380"/>
      <c r="F6385" s="380"/>
      <c r="G6385" s="380"/>
      <c r="H6385" s="380"/>
    </row>
    <row r="6386" spans="1:8">
      <c r="A6386" s="380"/>
      <c r="B6386" s="380"/>
      <c r="C6386" s="380"/>
      <c r="D6386" s="380"/>
      <c r="E6386" s="380"/>
      <c r="F6386" s="380"/>
      <c r="G6386" s="380"/>
      <c r="H6386" s="380"/>
    </row>
    <row r="6387" spans="1:8">
      <c r="A6387" s="380"/>
      <c r="B6387" s="380"/>
      <c r="C6387" s="380"/>
      <c r="D6387" s="380"/>
      <c r="E6387" s="380"/>
      <c r="F6387" s="380"/>
      <c r="G6387" s="380"/>
      <c r="H6387" s="380"/>
    </row>
    <row r="6388" spans="1:8">
      <c r="A6388" s="380"/>
      <c r="B6388" s="380"/>
      <c r="C6388" s="380"/>
      <c r="D6388" s="380"/>
      <c r="E6388" s="380"/>
      <c r="F6388" s="380"/>
      <c r="G6388" s="380"/>
      <c r="H6388" s="380"/>
    </row>
    <row r="6389" spans="1:8">
      <c r="A6389" s="380"/>
      <c r="B6389" s="380"/>
      <c r="C6389" s="380"/>
      <c r="D6389" s="380"/>
      <c r="E6389" s="380"/>
      <c r="F6389" s="380"/>
      <c r="G6389" s="380"/>
      <c r="H6389" s="380"/>
    </row>
    <row r="6390" spans="1:8">
      <c r="A6390" s="380"/>
      <c r="B6390" s="380"/>
      <c r="C6390" s="380"/>
      <c r="D6390" s="380"/>
      <c r="E6390" s="380"/>
      <c r="F6390" s="380"/>
      <c r="G6390" s="380"/>
      <c r="H6390" s="380"/>
    </row>
    <row r="6391" spans="1:8">
      <c r="A6391" s="380"/>
      <c r="B6391" s="380"/>
      <c r="C6391" s="380"/>
      <c r="D6391" s="380"/>
      <c r="E6391" s="380"/>
      <c r="F6391" s="380"/>
      <c r="G6391" s="380"/>
      <c r="H6391" s="380"/>
    </row>
    <row r="6392" spans="1:8">
      <c r="A6392" s="380"/>
      <c r="B6392" s="380"/>
      <c r="C6392" s="380"/>
      <c r="D6392" s="380"/>
      <c r="E6392" s="380"/>
      <c r="F6392" s="380"/>
      <c r="G6392" s="380"/>
      <c r="H6392" s="380"/>
    </row>
    <row r="6393" spans="1:8">
      <c r="A6393" s="380"/>
      <c r="B6393" s="380"/>
      <c r="C6393" s="380"/>
      <c r="D6393" s="380"/>
      <c r="E6393" s="380"/>
      <c r="F6393" s="380"/>
      <c r="G6393" s="380"/>
      <c r="H6393" s="380"/>
    </row>
    <row r="6394" spans="1:8">
      <c r="A6394" s="380"/>
      <c r="B6394" s="380"/>
      <c r="C6394" s="380"/>
      <c r="D6394" s="380"/>
      <c r="E6394" s="380"/>
      <c r="F6394" s="380"/>
      <c r="G6394" s="380"/>
      <c r="H6394" s="380"/>
    </row>
    <row r="6395" spans="1:8">
      <c r="A6395" s="380"/>
      <c r="B6395" s="380"/>
      <c r="C6395" s="380"/>
      <c r="D6395" s="380"/>
      <c r="E6395" s="380"/>
      <c r="F6395" s="380"/>
      <c r="G6395" s="380"/>
      <c r="H6395" s="380"/>
    </row>
    <row r="6396" spans="1:8">
      <c r="A6396" s="380"/>
      <c r="B6396" s="380"/>
      <c r="C6396" s="380"/>
      <c r="D6396" s="380"/>
      <c r="E6396" s="380"/>
      <c r="F6396" s="380"/>
      <c r="G6396" s="380"/>
      <c r="H6396" s="380"/>
    </row>
    <row r="6397" spans="1:8">
      <c r="A6397" s="380"/>
      <c r="B6397" s="380"/>
      <c r="C6397" s="380"/>
      <c r="D6397" s="380"/>
      <c r="E6397" s="380"/>
      <c r="F6397" s="380"/>
      <c r="G6397" s="380"/>
      <c r="H6397" s="380"/>
    </row>
    <row r="6398" spans="1:8">
      <c r="A6398" s="380"/>
      <c r="B6398" s="380"/>
      <c r="C6398" s="380"/>
      <c r="D6398" s="380"/>
      <c r="E6398" s="380"/>
      <c r="F6398" s="380"/>
      <c r="G6398" s="380"/>
      <c r="H6398" s="380"/>
    </row>
    <row r="6399" spans="1:8">
      <c r="A6399" s="380"/>
      <c r="B6399" s="380"/>
      <c r="C6399" s="380"/>
      <c r="D6399" s="380"/>
      <c r="E6399" s="380"/>
      <c r="F6399" s="380"/>
      <c r="G6399" s="380"/>
      <c r="H6399" s="380"/>
    </row>
    <row r="6400" spans="1:8">
      <c r="A6400" s="380"/>
      <c r="B6400" s="380"/>
      <c r="C6400" s="380"/>
      <c r="D6400" s="380"/>
      <c r="E6400" s="380"/>
      <c r="F6400" s="380"/>
      <c r="G6400" s="380"/>
      <c r="H6400" s="380"/>
    </row>
    <row r="6401" spans="1:8">
      <c r="A6401" s="380"/>
      <c r="B6401" s="380"/>
      <c r="C6401" s="380"/>
      <c r="D6401" s="380"/>
      <c r="E6401" s="380"/>
      <c r="F6401" s="380"/>
      <c r="G6401" s="380"/>
      <c r="H6401" s="380"/>
    </row>
    <row r="6402" spans="1:8">
      <c r="A6402" s="380"/>
      <c r="B6402" s="380"/>
      <c r="C6402" s="380"/>
      <c r="D6402" s="380"/>
      <c r="E6402" s="380"/>
      <c r="F6402" s="380"/>
      <c r="G6402" s="380"/>
      <c r="H6402" s="380"/>
    </row>
    <row r="6403" spans="1:8">
      <c r="A6403" s="380"/>
      <c r="B6403" s="380"/>
      <c r="C6403" s="380"/>
      <c r="D6403" s="380"/>
      <c r="E6403" s="380"/>
      <c r="F6403" s="380"/>
      <c r="G6403" s="380"/>
      <c r="H6403" s="380"/>
    </row>
    <row r="6404" spans="1:8">
      <c r="A6404" s="380"/>
      <c r="B6404" s="380"/>
      <c r="C6404" s="380"/>
      <c r="D6404" s="380"/>
      <c r="E6404" s="380"/>
      <c r="F6404" s="380"/>
      <c r="G6404" s="380"/>
      <c r="H6404" s="380"/>
    </row>
    <row r="6405" spans="1:8">
      <c r="A6405" s="380"/>
      <c r="B6405" s="380"/>
      <c r="C6405" s="380"/>
      <c r="D6405" s="380"/>
      <c r="E6405" s="380"/>
      <c r="F6405" s="380"/>
      <c r="G6405" s="380"/>
      <c r="H6405" s="380"/>
    </row>
    <row r="6406" spans="1:8">
      <c r="A6406" s="380"/>
      <c r="B6406" s="380"/>
      <c r="C6406" s="380"/>
      <c r="D6406" s="380"/>
      <c r="E6406" s="380"/>
      <c r="F6406" s="380"/>
      <c r="G6406" s="380"/>
      <c r="H6406" s="380"/>
    </row>
    <row r="6407" spans="1:8">
      <c r="A6407" s="380"/>
      <c r="B6407" s="380"/>
      <c r="C6407" s="380"/>
      <c r="D6407" s="380"/>
      <c r="E6407" s="380"/>
      <c r="F6407" s="380"/>
      <c r="G6407" s="380"/>
      <c r="H6407" s="380"/>
    </row>
    <row r="6408" spans="1:8">
      <c r="A6408" s="380"/>
      <c r="B6408" s="380"/>
      <c r="C6408" s="380"/>
      <c r="D6408" s="380"/>
      <c r="E6408" s="380"/>
      <c r="F6408" s="380"/>
      <c r="G6408" s="380"/>
      <c r="H6408" s="380"/>
    </row>
    <row r="6409" spans="1:8">
      <c r="A6409" s="380"/>
      <c r="B6409" s="380"/>
      <c r="C6409" s="380"/>
      <c r="D6409" s="380"/>
      <c r="E6409" s="380"/>
      <c r="F6409" s="380"/>
      <c r="G6409" s="380"/>
      <c r="H6409" s="380"/>
    </row>
    <row r="6410" spans="1:8">
      <c r="A6410" s="380"/>
      <c r="B6410" s="380"/>
      <c r="C6410" s="380"/>
      <c r="D6410" s="380"/>
      <c r="E6410" s="380"/>
      <c r="F6410" s="380"/>
      <c r="G6410" s="380"/>
      <c r="H6410" s="380"/>
    </row>
    <row r="6411" spans="1:8">
      <c r="A6411" s="380"/>
      <c r="B6411" s="380"/>
      <c r="C6411" s="380"/>
      <c r="D6411" s="380"/>
      <c r="E6411" s="380"/>
      <c r="F6411" s="380"/>
      <c r="G6411" s="380"/>
      <c r="H6411" s="380"/>
    </row>
    <row r="6412" spans="1:8">
      <c r="A6412" s="380"/>
      <c r="B6412" s="380"/>
      <c r="C6412" s="380"/>
      <c r="D6412" s="380"/>
      <c r="E6412" s="380"/>
      <c r="F6412" s="380"/>
      <c r="G6412" s="380"/>
      <c r="H6412" s="380"/>
    </row>
    <row r="6413" spans="1:8">
      <c r="A6413" s="380"/>
      <c r="B6413" s="380"/>
      <c r="C6413" s="380"/>
      <c r="D6413" s="380"/>
      <c r="E6413" s="380"/>
      <c r="F6413" s="380"/>
      <c r="G6413" s="380"/>
      <c r="H6413" s="380"/>
    </row>
    <row r="6414" spans="1:8">
      <c r="A6414" s="380"/>
      <c r="B6414" s="380"/>
      <c r="C6414" s="380"/>
      <c r="D6414" s="380"/>
      <c r="E6414" s="380"/>
      <c r="F6414" s="380"/>
      <c r="G6414" s="380"/>
      <c r="H6414" s="380"/>
    </row>
    <row r="6415" spans="1:8">
      <c r="A6415" s="380"/>
      <c r="B6415" s="380"/>
      <c r="C6415" s="380"/>
      <c r="D6415" s="380"/>
      <c r="E6415" s="380"/>
      <c r="F6415" s="380"/>
      <c r="G6415" s="380"/>
      <c r="H6415" s="380"/>
    </row>
    <row r="6416" spans="1:8">
      <c r="A6416" s="380"/>
      <c r="B6416" s="380"/>
      <c r="C6416" s="380"/>
      <c r="D6416" s="380"/>
      <c r="E6416" s="380"/>
      <c r="F6416" s="380"/>
      <c r="G6416" s="380"/>
      <c r="H6416" s="380"/>
    </row>
    <row r="6417" spans="1:8">
      <c r="A6417" s="380"/>
      <c r="B6417" s="380"/>
      <c r="C6417" s="380"/>
      <c r="D6417" s="380"/>
      <c r="E6417" s="380"/>
      <c r="F6417" s="380"/>
      <c r="G6417" s="380"/>
      <c r="H6417" s="380"/>
    </row>
    <row r="6418" spans="1:8">
      <c r="A6418" s="380"/>
      <c r="B6418" s="380"/>
      <c r="C6418" s="380"/>
      <c r="D6418" s="380"/>
      <c r="E6418" s="380"/>
      <c r="F6418" s="380"/>
      <c r="G6418" s="380"/>
      <c r="H6418" s="380"/>
    </row>
    <row r="6419" spans="1:8">
      <c r="A6419" s="380"/>
      <c r="B6419" s="380"/>
      <c r="C6419" s="380"/>
      <c r="D6419" s="380"/>
      <c r="E6419" s="380"/>
      <c r="F6419" s="380"/>
      <c r="G6419" s="380"/>
      <c r="H6419" s="380"/>
    </row>
    <row r="6420" spans="1:8">
      <c r="A6420" s="380"/>
      <c r="B6420" s="380"/>
      <c r="C6420" s="380"/>
      <c r="D6420" s="380"/>
      <c r="E6420" s="380"/>
      <c r="F6420" s="380"/>
      <c r="G6420" s="380"/>
      <c r="H6420" s="380"/>
    </row>
    <row r="6421" spans="1:8">
      <c r="A6421" s="380"/>
      <c r="B6421" s="380"/>
      <c r="C6421" s="380"/>
      <c r="D6421" s="380"/>
      <c r="E6421" s="380"/>
      <c r="F6421" s="380"/>
      <c r="G6421" s="380"/>
      <c r="H6421" s="380"/>
    </row>
    <row r="6422" spans="1:8">
      <c r="A6422" s="380"/>
      <c r="B6422" s="380"/>
      <c r="C6422" s="380"/>
      <c r="D6422" s="380"/>
      <c r="E6422" s="380"/>
      <c r="F6422" s="380"/>
      <c r="G6422" s="380"/>
      <c r="H6422" s="380"/>
    </row>
    <row r="6423" spans="1:8">
      <c r="A6423" s="380"/>
      <c r="B6423" s="380"/>
      <c r="C6423" s="380"/>
      <c r="D6423" s="380"/>
      <c r="E6423" s="380"/>
      <c r="F6423" s="380"/>
      <c r="G6423" s="380"/>
      <c r="H6423" s="380"/>
    </row>
    <row r="6424" spans="1:8">
      <c r="A6424" s="380"/>
      <c r="B6424" s="380"/>
      <c r="C6424" s="380"/>
      <c r="D6424" s="380"/>
      <c r="E6424" s="380"/>
      <c r="F6424" s="380"/>
      <c r="G6424" s="380"/>
      <c r="H6424" s="380"/>
    </row>
    <row r="6425" spans="1:8">
      <c r="A6425" s="380"/>
      <c r="B6425" s="380"/>
      <c r="C6425" s="380"/>
      <c r="D6425" s="380"/>
      <c r="E6425" s="380"/>
      <c r="F6425" s="380"/>
      <c r="G6425" s="380"/>
      <c r="H6425" s="380"/>
    </row>
    <row r="6426" spans="1:8">
      <c r="A6426" s="380"/>
      <c r="B6426" s="380"/>
      <c r="C6426" s="380"/>
      <c r="D6426" s="380"/>
      <c r="E6426" s="380"/>
      <c r="F6426" s="380"/>
      <c r="G6426" s="380"/>
      <c r="H6426" s="380"/>
    </row>
    <row r="6427" spans="1:8">
      <c r="A6427" s="380"/>
      <c r="B6427" s="380"/>
      <c r="C6427" s="380"/>
      <c r="D6427" s="380"/>
      <c r="E6427" s="380"/>
      <c r="F6427" s="380"/>
      <c r="G6427" s="380"/>
      <c r="H6427" s="380"/>
    </row>
    <row r="6428" spans="1:8">
      <c r="A6428" s="380"/>
      <c r="B6428" s="380"/>
      <c r="C6428" s="380"/>
      <c r="D6428" s="380"/>
      <c r="E6428" s="380"/>
      <c r="F6428" s="380"/>
      <c r="G6428" s="380"/>
      <c r="H6428" s="380"/>
    </row>
    <row r="6429" spans="1:8">
      <c r="A6429" s="380"/>
      <c r="B6429" s="380"/>
      <c r="C6429" s="380"/>
      <c r="D6429" s="380"/>
      <c r="E6429" s="380"/>
      <c r="F6429" s="380"/>
      <c r="G6429" s="380"/>
      <c r="H6429" s="380"/>
    </row>
    <row r="6430" spans="1:8">
      <c r="A6430" s="380"/>
      <c r="B6430" s="380"/>
      <c r="C6430" s="380"/>
      <c r="D6430" s="380"/>
      <c r="E6430" s="380"/>
      <c r="F6430" s="380"/>
      <c r="G6430" s="380"/>
      <c r="H6430" s="380"/>
    </row>
    <row r="6431" spans="1:8">
      <c r="A6431" s="380"/>
      <c r="B6431" s="380"/>
      <c r="C6431" s="380"/>
      <c r="D6431" s="380"/>
      <c r="E6431" s="380"/>
      <c r="F6431" s="380"/>
      <c r="G6431" s="380"/>
      <c r="H6431" s="380"/>
    </row>
    <row r="6432" spans="1:8">
      <c r="A6432" s="380"/>
      <c r="B6432" s="380"/>
      <c r="C6432" s="380"/>
      <c r="D6432" s="380"/>
      <c r="E6432" s="380"/>
      <c r="F6432" s="380"/>
      <c r="G6432" s="380"/>
      <c r="H6432" s="380"/>
    </row>
    <row r="6433" spans="1:8">
      <c r="A6433" s="380"/>
      <c r="B6433" s="380"/>
      <c r="C6433" s="380"/>
      <c r="D6433" s="380"/>
      <c r="E6433" s="380"/>
      <c r="F6433" s="380"/>
      <c r="G6433" s="380"/>
      <c r="H6433" s="380"/>
    </row>
    <row r="6434" spans="1:8">
      <c r="A6434" s="380"/>
      <c r="B6434" s="380"/>
      <c r="C6434" s="380"/>
      <c r="D6434" s="380"/>
      <c r="E6434" s="380"/>
      <c r="F6434" s="380"/>
      <c r="G6434" s="380"/>
      <c r="H6434" s="380"/>
    </row>
    <row r="6435" spans="1:8">
      <c r="A6435" s="380"/>
      <c r="B6435" s="380"/>
      <c r="C6435" s="380"/>
      <c r="D6435" s="380"/>
      <c r="E6435" s="380"/>
      <c r="F6435" s="380"/>
      <c r="G6435" s="380"/>
      <c r="H6435" s="380"/>
    </row>
    <row r="6436" spans="1:8">
      <c r="A6436" s="380"/>
      <c r="B6436" s="380"/>
      <c r="C6436" s="380"/>
      <c r="D6436" s="380"/>
      <c r="E6436" s="380"/>
      <c r="F6436" s="380"/>
      <c r="G6436" s="380"/>
      <c r="H6436" s="380"/>
    </row>
    <row r="6437" spans="1:8">
      <c r="A6437" s="380"/>
      <c r="B6437" s="380"/>
      <c r="C6437" s="380"/>
      <c r="D6437" s="380"/>
      <c r="E6437" s="380"/>
      <c r="F6437" s="380"/>
      <c r="G6437" s="380"/>
      <c r="H6437" s="380"/>
    </row>
    <row r="6438" spans="1:8">
      <c r="A6438" s="380"/>
      <c r="B6438" s="380"/>
      <c r="C6438" s="380"/>
      <c r="D6438" s="380"/>
      <c r="E6438" s="380"/>
      <c r="F6438" s="380"/>
      <c r="G6438" s="380"/>
      <c r="H6438" s="380"/>
    </row>
    <row r="6439" spans="1:8">
      <c r="A6439" s="380"/>
      <c r="B6439" s="380"/>
      <c r="C6439" s="380"/>
      <c r="D6439" s="380"/>
      <c r="E6439" s="380"/>
      <c r="F6439" s="380"/>
      <c r="G6439" s="380"/>
      <c r="H6439" s="380"/>
    </row>
    <row r="6440" spans="1:8">
      <c r="A6440" s="380"/>
      <c r="B6440" s="380"/>
      <c r="C6440" s="380"/>
      <c r="D6440" s="380"/>
      <c r="E6440" s="380"/>
      <c r="F6440" s="380"/>
      <c r="G6440" s="380"/>
      <c r="H6440" s="380"/>
    </row>
    <row r="6441" spans="1:8">
      <c r="A6441" s="380"/>
      <c r="B6441" s="380"/>
      <c r="C6441" s="380"/>
      <c r="D6441" s="380"/>
      <c r="E6441" s="380"/>
      <c r="F6441" s="380"/>
      <c r="G6441" s="380"/>
      <c r="H6441" s="380"/>
    </row>
    <row r="6442" spans="1:8">
      <c r="A6442" s="380"/>
      <c r="B6442" s="380"/>
      <c r="C6442" s="380"/>
      <c r="D6442" s="380"/>
      <c r="E6442" s="380"/>
      <c r="F6442" s="380"/>
      <c r="G6442" s="380"/>
      <c r="H6442" s="380"/>
    </row>
    <row r="6443" spans="1:8">
      <c r="A6443" s="380"/>
      <c r="B6443" s="380"/>
      <c r="C6443" s="380"/>
      <c r="D6443" s="380"/>
      <c r="E6443" s="380"/>
      <c r="F6443" s="380"/>
      <c r="G6443" s="380"/>
      <c r="H6443" s="380"/>
    </row>
    <row r="6444" spans="1:8">
      <c r="A6444" s="380"/>
      <c r="B6444" s="380"/>
      <c r="C6444" s="380"/>
      <c r="D6444" s="380"/>
      <c r="E6444" s="380"/>
      <c r="F6444" s="380"/>
      <c r="G6444" s="380"/>
      <c r="H6444" s="380"/>
    </row>
    <row r="6445" spans="1:8">
      <c r="A6445" s="380"/>
      <c r="B6445" s="380"/>
      <c r="C6445" s="380"/>
      <c r="D6445" s="380"/>
      <c r="E6445" s="380"/>
      <c r="F6445" s="380"/>
      <c r="G6445" s="380"/>
      <c r="H6445" s="380"/>
    </row>
    <row r="6446" spans="1:8">
      <c r="A6446" s="380"/>
      <c r="B6446" s="380"/>
      <c r="C6446" s="380"/>
      <c r="D6446" s="380"/>
      <c r="E6446" s="380"/>
      <c r="F6446" s="380"/>
      <c r="G6446" s="380"/>
      <c r="H6446" s="380"/>
    </row>
    <row r="6447" spans="1:8">
      <c r="A6447" s="380"/>
      <c r="B6447" s="380"/>
      <c r="C6447" s="380"/>
      <c r="D6447" s="380"/>
      <c r="E6447" s="380"/>
      <c r="F6447" s="380"/>
      <c r="G6447" s="380"/>
      <c r="H6447" s="380"/>
    </row>
    <row r="6448" spans="1:8">
      <c r="A6448" s="380"/>
      <c r="B6448" s="380"/>
      <c r="C6448" s="380"/>
      <c r="D6448" s="380"/>
      <c r="E6448" s="380"/>
      <c r="F6448" s="380"/>
      <c r="G6448" s="380"/>
      <c r="H6448" s="380"/>
    </row>
    <row r="6449" spans="1:8">
      <c r="A6449" s="380"/>
      <c r="B6449" s="380"/>
      <c r="C6449" s="380"/>
      <c r="D6449" s="380"/>
      <c r="E6449" s="380"/>
      <c r="F6449" s="380"/>
      <c r="G6449" s="380"/>
      <c r="H6449" s="380"/>
    </row>
    <row r="6450" spans="1:8">
      <c r="A6450" s="380"/>
      <c r="B6450" s="380"/>
      <c r="C6450" s="380"/>
      <c r="D6450" s="380"/>
      <c r="E6450" s="380"/>
      <c r="F6450" s="380"/>
      <c r="G6450" s="380"/>
      <c r="H6450" s="380"/>
    </row>
    <row r="6451" spans="1:8">
      <c r="A6451" s="380"/>
      <c r="B6451" s="380"/>
      <c r="C6451" s="380"/>
      <c r="D6451" s="380"/>
      <c r="E6451" s="380"/>
      <c r="F6451" s="380"/>
      <c r="G6451" s="380"/>
      <c r="H6451" s="380"/>
    </row>
    <row r="6452" spans="1:8">
      <c r="A6452" s="380"/>
      <c r="B6452" s="380"/>
      <c r="C6452" s="380"/>
      <c r="D6452" s="380"/>
      <c r="E6452" s="380"/>
      <c r="F6452" s="380"/>
      <c r="G6452" s="380"/>
      <c r="H6452" s="380"/>
    </row>
    <row r="6453" spans="1:8">
      <c r="A6453" s="380"/>
      <c r="B6453" s="380"/>
      <c r="C6453" s="380"/>
      <c r="D6453" s="380"/>
      <c r="E6453" s="380"/>
      <c r="F6453" s="380"/>
      <c r="G6453" s="380"/>
      <c r="H6453" s="380"/>
    </row>
    <row r="6454" spans="1:8">
      <c r="A6454" s="380"/>
      <c r="B6454" s="380"/>
      <c r="C6454" s="380"/>
      <c r="D6454" s="380"/>
      <c r="E6454" s="380"/>
      <c r="F6454" s="380"/>
      <c r="G6454" s="380"/>
      <c r="H6454" s="380"/>
    </row>
    <row r="6455" spans="1:8">
      <c r="A6455" s="380"/>
      <c r="B6455" s="380"/>
      <c r="C6455" s="380"/>
      <c r="D6455" s="380"/>
      <c r="E6455" s="380"/>
      <c r="F6455" s="380"/>
      <c r="G6455" s="380"/>
      <c r="H6455" s="380"/>
    </row>
    <row r="6456" spans="1:8">
      <c r="A6456" s="380"/>
      <c r="B6456" s="380"/>
      <c r="C6456" s="380"/>
      <c r="D6456" s="380"/>
      <c r="E6456" s="380"/>
      <c r="F6456" s="380"/>
      <c r="G6456" s="380"/>
      <c r="H6456" s="380"/>
    </row>
    <row r="6457" spans="1:8">
      <c r="A6457" s="380"/>
      <c r="B6457" s="380"/>
      <c r="C6457" s="380"/>
      <c r="D6457" s="380"/>
      <c r="E6457" s="380"/>
      <c r="F6457" s="380"/>
      <c r="G6457" s="380"/>
      <c r="H6457" s="380"/>
    </row>
    <row r="6458" spans="1:8">
      <c r="A6458" s="380"/>
      <c r="B6458" s="380"/>
      <c r="C6458" s="380"/>
      <c r="D6458" s="380"/>
      <c r="E6458" s="380"/>
      <c r="F6458" s="380"/>
      <c r="G6458" s="380"/>
      <c r="H6458" s="380"/>
    </row>
    <row r="6459" spans="1:8">
      <c r="A6459" s="380"/>
      <c r="B6459" s="380"/>
      <c r="C6459" s="380"/>
      <c r="D6459" s="380"/>
      <c r="E6459" s="380"/>
      <c r="F6459" s="380"/>
      <c r="G6459" s="380"/>
      <c r="H6459" s="380"/>
    </row>
    <row r="6460" spans="1:8">
      <c r="A6460" s="380"/>
      <c r="B6460" s="380"/>
      <c r="C6460" s="380"/>
      <c r="D6460" s="380"/>
      <c r="E6460" s="380"/>
      <c r="F6460" s="380"/>
      <c r="G6460" s="380"/>
      <c r="H6460" s="380"/>
    </row>
    <row r="6461" spans="1:8">
      <c r="A6461" s="380"/>
      <c r="B6461" s="380"/>
      <c r="C6461" s="380"/>
      <c r="D6461" s="380"/>
      <c r="E6461" s="380"/>
      <c r="F6461" s="380"/>
      <c r="G6461" s="380"/>
      <c r="H6461" s="380"/>
    </row>
    <row r="6462" spans="1:8">
      <c r="A6462" s="380"/>
      <c r="B6462" s="380"/>
      <c r="C6462" s="380"/>
      <c r="D6462" s="380"/>
      <c r="E6462" s="380"/>
      <c r="F6462" s="380"/>
      <c r="G6462" s="380"/>
      <c r="H6462" s="380"/>
    </row>
    <row r="6463" spans="1:8">
      <c r="A6463" s="380"/>
      <c r="B6463" s="380"/>
      <c r="C6463" s="380"/>
      <c r="D6463" s="380"/>
      <c r="E6463" s="380"/>
      <c r="F6463" s="380"/>
      <c r="G6463" s="380"/>
      <c r="H6463" s="380"/>
    </row>
    <row r="6464" spans="1:8">
      <c r="A6464" s="380"/>
      <c r="B6464" s="380"/>
      <c r="C6464" s="380"/>
      <c r="D6464" s="380"/>
      <c r="E6464" s="380"/>
      <c r="F6464" s="380"/>
      <c r="G6464" s="380"/>
      <c r="H6464" s="380"/>
    </row>
    <row r="6465" spans="1:8">
      <c r="A6465" s="380"/>
      <c r="B6465" s="380"/>
      <c r="C6465" s="380"/>
      <c r="D6465" s="380"/>
      <c r="E6465" s="380"/>
      <c r="F6465" s="380"/>
      <c r="G6465" s="380"/>
      <c r="H6465" s="380"/>
    </row>
    <row r="6466" spans="1:8">
      <c r="A6466" s="380"/>
      <c r="B6466" s="380"/>
      <c r="C6466" s="380"/>
      <c r="D6466" s="380"/>
      <c r="E6466" s="380"/>
      <c r="F6466" s="380"/>
      <c r="G6466" s="380"/>
      <c r="H6466" s="380"/>
    </row>
    <row r="6467" spans="1:8">
      <c r="A6467" s="380"/>
      <c r="B6467" s="380"/>
      <c r="C6467" s="380"/>
      <c r="D6467" s="380"/>
      <c r="E6467" s="380"/>
      <c r="F6467" s="380"/>
      <c r="G6467" s="380"/>
      <c r="H6467" s="380"/>
    </row>
    <row r="6468" spans="1:8">
      <c r="A6468" s="380"/>
      <c r="B6468" s="380"/>
      <c r="C6468" s="380"/>
      <c r="D6468" s="380"/>
      <c r="E6468" s="380"/>
      <c r="F6468" s="380"/>
      <c r="G6468" s="380"/>
      <c r="H6468" s="380"/>
    </row>
    <row r="6469" spans="1:8">
      <c r="A6469" s="380"/>
      <c r="B6469" s="380"/>
      <c r="C6469" s="380"/>
      <c r="D6469" s="380"/>
      <c r="E6469" s="380"/>
      <c r="F6469" s="380"/>
      <c r="G6469" s="380"/>
      <c r="H6469" s="380"/>
    </row>
    <row r="6470" spans="1:8">
      <c r="A6470" s="380"/>
      <c r="B6470" s="380"/>
      <c r="C6470" s="380"/>
      <c r="D6470" s="380"/>
      <c r="E6470" s="380"/>
      <c r="F6470" s="380"/>
      <c r="G6470" s="380"/>
      <c r="H6470" s="380"/>
    </row>
    <row r="6471" spans="1:8">
      <c r="A6471" s="380"/>
      <c r="B6471" s="380"/>
      <c r="C6471" s="380"/>
      <c r="D6471" s="380"/>
      <c r="E6471" s="380"/>
      <c r="F6471" s="380"/>
      <c r="G6471" s="380"/>
      <c r="H6471" s="380"/>
    </row>
    <row r="6472" spans="1:8">
      <c r="A6472" s="380"/>
      <c r="B6472" s="380"/>
      <c r="C6472" s="380"/>
      <c r="D6472" s="380"/>
      <c r="E6472" s="380"/>
      <c r="F6472" s="380"/>
      <c r="G6472" s="380"/>
      <c r="H6472" s="380"/>
    </row>
    <row r="6473" spans="1:8">
      <c r="A6473" s="380"/>
      <c r="B6473" s="380"/>
      <c r="C6473" s="380"/>
      <c r="D6473" s="380"/>
      <c r="E6473" s="380"/>
      <c r="F6473" s="380"/>
      <c r="G6473" s="380"/>
      <c r="H6473" s="380"/>
    </row>
    <row r="6474" spans="1:8">
      <c r="A6474" s="380"/>
      <c r="B6474" s="380"/>
      <c r="C6474" s="380"/>
      <c r="D6474" s="380"/>
      <c r="E6474" s="380"/>
      <c r="F6474" s="380"/>
      <c r="G6474" s="380"/>
      <c r="H6474" s="380"/>
    </row>
    <row r="6475" spans="1:8">
      <c r="A6475" s="380"/>
      <c r="B6475" s="380"/>
      <c r="C6475" s="380"/>
      <c r="D6475" s="380"/>
      <c r="E6475" s="380"/>
      <c r="F6475" s="380"/>
      <c r="G6475" s="380"/>
      <c r="H6475" s="380"/>
    </row>
    <row r="6476" spans="1:8">
      <c r="A6476" s="380"/>
      <c r="B6476" s="380"/>
      <c r="C6476" s="380"/>
      <c r="D6476" s="380"/>
      <c r="E6476" s="380"/>
      <c r="F6476" s="380"/>
      <c r="G6476" s="380"/>
      <c r="H6476" s="380"/>
    </row>
    <row r="6477" spans="1:8">
      <c r="A6477" s="380"/>
      <c r="B6477" s="380"/>
      <c r="C6477" s="380"/>
      <c r="D6477" s="380"/>
      <c r="E6477" s="380"/>
      <c r="F6477" s="380"/>
      <c r="G6477" s="380"/>
      <c r="H6477" s="380"/>
    </row>
    <row r="6478" spans="1:8">
      <c r="A6478" s="380"/>
      <c r="B6478" s="380"/>
      <c r="C6478" s="380"/>
      <c r="D6478" s="380"/>
      <c r="E6478" s="380"/>
      <c r="F6478" s="380"/>
      <c r="G6478" s="380"/>
      <c r="H6478" s="380"/>
    </row>
    <row r="6479" spans="1:8">
      <c r="A6479" s="380"/>
      <c r="B6479" s="380"/>
      <c r="C6479" s="380"/>
      <c r="D6479" s="380"/>
      <c r="E6479" s="380"/>
      <c r="F6479" s="380"/>
      <c r="G6479" s="380"/>
      <c r="H6479" s="380"/>
    </row>
    <row r="6480" spans="1:8">
      <c r="A6480" s="380"/>
      <c r="B6480" s="380"/>
      <c r="C6480" s="380"/>
      <c r="D6480" s="380"/>
      <c r="E6480" s="380"/>
      <c r="F6480" s="380"/>
      <c r="G6480" s="380"/>
      <c r="H6480" s="380"/>
    </row>
    <row r="6481" spans="1:8">
      <c r="A6481" s="380"/>
      <c r="B6481" s="380"/>
      <c r="C6481" s="380"/>
      <c r="D6481" s="380"/>
      <c r="E6481" s="380"/>
      <c r="F6481" s="380"/>
      <c r="G6481" s="380"/>
      <c r="H6481" s="380"/>
    </row>
    <row r="6482" spans="1:8">
      <c r="A6482" s="380"/>
      <c r="B6482" s="380"/>
      <c r="C6482" s="380"/>
      <c r="D6482" s="380"/>
      <c r="E6482" s="380"/>
      <c r="F6482" s="380"/>
      <c r="G6482" s="380"/>
      <c r="H6482" s="380"/>
    </row>
    <row r="6483" spans="1:8">
      <c r="A6483" s="380"/>
      <c r="B6483" s="380"/>
      <c r="C6483" s="380"/>
      <c r="D6483" s="380"/>
      <c r="E6483" s="380"/>
      <c r="F6483" s="380"/>
      <c r="G6483" s="380"/>
      <c r="H6483" s="380"/>
    </row>
    <row r="6484" spans="1:8">
      <c r="A6484" s="380"/>
      <c r="B6484" s="380"/>
      <c r="C6484" s="380"/>
      <c r="D6484" s="380"/>
      <c r="E6484" s="380"/>
      <c r="F6484" s="380"/>
      <c r="G6484" s="380"/>
      <c r="H6484" s="380"/>
    </row>
    <row r="6485" spans="1:8">
      <c r="A6485" s="380"/>
      <c r="B6485" s="380"/>
      <c r="C6485" s="380"/>
      <c r="D6485" s="380"/>
      <c r="E6485" s="380"/>
      <c r="F6485" s="380"/>
      <c r="G6485" s="380"/>
      <c r="H6485" s="380"/>
    </row>
    <row r="6486" spans="1:8">
      <c r="A6486" s="380"/>
      <c r="B6486" s="380"/>
      <c r="C6486" s="380"/>
      <c r="D6486" s="380"/>
      <c r="E6486" s="380"/>
      <c r="F6486" s="380"/>
      <c r="G6486" s="380"/>
      <c r="H6486" s="380"/>
    </row>
    <row r="6487" spans="1:8">
      <c r="A6487" s="380"/>
      <c r="B6487" s="380"/>
      <c r="C6487" s="380"/>
      <c r="D6487" s="380"/>
      <c r="E6487" s="380"/>
      <c r="F6487" s="380"/>
      <c r="G6487" s="380"/>
      <c r="H6487" s="380"/>
    </row>
    <row r="6488" spans="1:8">
      <c r="A6488" s="380"/>
      <c r="B6488" s="380"/>
      <c r="C6488" s="380"/>
      <c r="D6488" s="380"/>
      <c r="E6488" s="380"/>
      <c r="F6488" s="380"/>
      <c r="G6488" s="380"/>
      <c r="H6488" s="380"/>
    </row>
    <row r="6489" spans="1:8">
      <c r="A6489" s="380"/>
      <c r="B6489" s="380"/>
      <c r="C6489" s="380"/>
      <c r="D6489" s="380"/>
      <c r="E6489" s="380"/>
      <c r="F6489" s="380"/>
      <c r="G6489" s="380"/>
      <c r="H6489" s="380"/>
    </row>
    <row r="6490" spans="1:8">
      <c r="A6490" s="380"/>
      <c r="B6490" s="380"/>
      <c r="C6490" s="380"/>
      <c r="D6490" s="380"/>
      <c r="E6490" s="380"/>
      <c r="F6490" s="380"/>
      <c r="G6490" s="380"/>
      <c r="H6490" s="380"/>
    </row>
    <row r="6491" spans="1:8">
      <c r="A6491" s="380"/>
      <c r="B6491" s="380"/>
      <c r="C6491" s="380"/>
      <c r="D6491" s="380"/>
      <c r="E6491" s="380"/>
      <c r="F6491" s="380"/>
      <c r="G6491" s="380"/>
      <c r="H6491" s="380"/>
    </row>
    <row r="6492" spans="1:8">
      <c r="A6492" s="380"/>
      <c r="B6492" s="380"/>
      <c r="C6492" s="380"/>
      <c r="D6492" s="380"/>
      <c r="E6492" s="380"/>
      <c r="F6492" s="380"/>
      <c r="G6492" s="380"/>
      <c r="H6492" s="380"/>
    </row>
    <row r="6493" spans="1:8">
      <c r="A6493" s="380"/>
      <c r="B6493" s="380"/>
      <c r="C6493" s="380"/>
      <c r="D6493" s="380"/>
      <c r="E6493" s="380"/>
      <c r="F6493" s="380"/>
      <c r="G6493" s="380"/>
      <c r="H6493" s="380"/>
    </row>
    <row r="6494" spans="1:8">
      <c r="A6494" s="380"/>
      <c r="B6494" s="380"/>
      <c r="C6494" s="380"/>
      <c r="D6494" s="380"/>
      <c r="E6494" s="380"/>
      <c r="F6494" s="380"/>
      <c r="G6494" s="380"/>
      <c r="H6494" s="380"/>
    </row>
    <row r="6495" spans="1:8">
      <c r="A6495" s="380"/>
      <c r="B6495" s="380"/>
      <c r="C6495" s="380"/>
      <c r="D6495" s="380"/>
      <c r="E6495" s="380"/>
      <c r="F6495" s="380"/>
      <c r="G6495" s="380"/>
      <c r="H6495" s="380"/>
    </row>
    <row r="6496" spans="1:8">
      <c r="A6496" s="380"/>
      <c r="B6496" s="380"/>
      <c r="C6496" s="380"/>
      <c r="D6496" s="380"/>
      <c r="E6496" s="380"/>
      <c r="F6496" s="380"/>
      <c r="G6496" s="380"/>
      <c r="H6496" s="380"/>
    </row>
    <row r="6497" spans="1:8">
      <c r="A6497" s="380"/>
      <c r="B6497" s="380"/>
      <c r="C6497" s="380"/>
      <c r="D6497" s="380"/>
      <c r="E6497" s="380"/>
      <c r="F6497" s="380"/>
      <c r="G6497" s="380"/>
      <c r="H6497" s="380"/>
    </row>
    <row r="6498" spans="1:8">
      <c r="A6498" s="380"/>
      <c r="B6498" s="380"/>
      <c r="C6498" s="380"/>
      <c r="D6498" s="380"/>
      <c r="E6498" s="380"/>
      <c r="F6498" s="380"/>
      <c r="G6498" s="380"/>
      <c r="H6498" s="380"/>
    </row>
    <row r="6499" spans="1:8">
      <c r="A6499" s="380"/>
      <c r="B6499" s="380"/>
      <c r="C6499" s="380"/>
      <c r="D6499" s="380"/>
      <c r="E6499" s="380"/>
      <c r="F6499" s="380"/>
      <c r="G6499" s="380"/>
      <c r="H6499" s="380"/>
    </row>
    <row r="6500" spans="1:8">
      <c r="A6500" s="380"/>
      <c r="B6500" s="380"/>
      <c r="C6500" s="380"/>
      <c r="D6500" s="380"/>
      <c r="E6500" s="380"/>
      <c r="F6500" s="380"/>
      <c r="G6500" s="380"/>
      <c r="H6500" s="380"/>
    </row>
    <row r="6501" spans="1:8">
      <c r="A6501" s="380"/>
      <c r="B6501" s="380"/>
      <c r="C6501" s="380"/>
      <c r="D6501" s="380"/>
      <c r="E6501" s="380"/>
      <c r="F6501" s="380"/>
      <c r="G6501" s="380"/>
      <c r="H6501" s="380"/>
    </row>
    <row r="6502" spans="1:8">
      <c r="A6502" s="380"/>
      <c r="B6502" s="380"/>
      <c r="C6502" s="380"/>
      <c r="D6502" s="380"/>
      <c r="E6502" s="380"/>
      <c r="F6502" s="380"/>
      <c r="G6502" s="380"/>
      <c r="H6502" s="380"/>
    </row>
    <row r="6503" spans="1:8">
      <c r="A6503" s="380"/>
      <c r="B6503" s="380"/>
      <c r="C6503" s="380"/>
      <c r="D6503" s="380"/>
      <c r="E6503" s="380"/>
      <c r="F6503" s="380"/>
      <c r="G6503" s="380"/>
      <c r="H6503" s="380"/>
    </row>
    <row r="6504" spans="1:8">
      <c r="A6504" s="380"/>
      <c r="B6504" s="380"/>
      <c r="C6504" s="380"/>
      <c r="D6504" s="380"/>
      <c r="E6504" s="380"/>
      <c r="F6504" s="380"/>
      <c r="G6504" s="380"/>
      <c r="H6504" s="380"/>
    </row>
    <row r="6505" spans="1:8">
      <c r="A6505" s="380"/>
      <c r="B6505" s="380"/>
      <c r="C6505" s="380"/>
      <c r="D6505" s="380"/>
      <c r="E6505" s="380"/>
      <c r="F6505" s="380"/>
      <c r="G6505" s="380"/>
      <c r="H6505" s="380"/>
    </row>
    <row r="6506" spans="1:8">
      <c r="A6506" s="380"/>
      <c r="B6506" s="380"/>
      <c r="C6506" s="380"/>
      <c r="D6506" s="380"/>
      <c r="E6506" s="380"/>
      <c r="F6506" s="380"/>
      <c r="G6506" s="380"/>
      <c r="H6506" s="380"/>
    </row>
    <row r="6507" spans="1:8">
      <c r="A6507" s="380"/>
      <c r="B6507" s="380"/>
      <c r="C6507" s="380"/>
      <c r="D6507" s="380"/>
      <c r="E6507" s="380"/>
      <c r="F6507" s="380"/>
      <c r="G6507" s="380"/>
      <c r="H6507" s="380"/>
    </row>
    <row r="6508" spans="1:8">
      <c r="A6508" s="380"/>
      <c r="B6508" s="380"/>
      <c r="C6508" s="380"/>
      <c r="D6508" s="380"/>
      <c r="E6508" s="380"/>
      <c r="F6508" s="380"/>
      <c r="G6508" s="380"/>
      <c r="H6508" s="380"/>
    </row>
    <row r="6509" spans="1:8">
      <c r="A6509" s="380"/>
      <c r="B6509" s="380"/>
      <c r="C6509" s="380"/>
      <c r="D6509" s="380"/>
      <c r="E6509" s="380"/>
      <c r="F6509" s="380"/>
      <c r="G6509" s="380"/>
      <c r="H6509" s="380"/>
    </row>
    <row r="6510" spans="1:8">
      <c r="A6510" s="380"/>
      <c r="B6510" s="380"/>
      <c r="C6510" s="380"/>
      <c r="D6510" s="380"/>
      <c r="E6510" s="380"/>
      <c r="F6510" s="380"/>
      <c r="G6510" s="380"/>
      <c r="H6510" s="380"/>
    </row>
    <row r="6511" spans="1:8">
      <c r="A6511" s="380"/>
      <c r="B6511" s="380"/>
      <c r="C6511" s="380"/>
      <c r="D6511" s="380"/>
      <c r="E6511" s="380"/>
      <c r="F6511" s="380"/>
      <c r="G6511" s="380"/>
      <c r="H6511" s="380"/>
    </row>
    <row r="6512" spans="1:8">
      <c r="A6512" s="380"/>
      <c r="B6512" s="380"/>
      <c r="C6512" s="380"/>
      <c r="D6512" s="380"/>
      <c r="E6512" s="380"/>
      <c r="F6512" s="380"/>
      <c r="G6512" s="380"/>
      <c r="H6512" s="380"/>
    </row>
    <row r="6513" spans="1:8">
      <c r="A6513" s="380"/>
      <c r="B6513" s="380"/>
      <c r="C6513" s="380"/>
      <c r="D6513" s="380"/>
      <c r="E6513" s="380"/>
      <c r="F6513" s="380"/>
      <c r="G6513" s="380"/>
      <c r="H6513" s="380"/>
    </row>
    <row r="6514" spans="1:8">
      <c r="A6514" s="380"/>
      <c r="B6514" s="380"/>
      <c r="C6514" s="380"/>
      <c r="D6514" s="380"/>
      <c r="E6514" s="380"/>
      <c r="F6514" s="380"/>
      <c r="G6514" s="380"/>
      <c r="H6514" s="380"/>
    </row>
    <row r="6515" spans="1:8">
      <c r="A6515" s="380"/>
      <c r="B6515" s="380"/>
      <c r="C6515" s="380"/>
      <c r="D6515" s="380"/>
      <c r="E6515" s="380"/>
      <c r="F6515" s="380"/>
      <c r="G6515" s="380"/>
      <c r="H6515" s="380"/>
    </row>
    <row r="6516" spans="1:8">
      <c r="A6516" s="380"/>
      <c r="B6516" s="380"/>
      <c r="C6516" s="380"/>
      <c r="D6516" s="380"/>
      <c r="E6516" s="380"/>
      <c r="F6516" s="380"/>
      <c r="G6516" s="380"/>
      <c r="H6516" s="380"/>
    </row>
    <row r="6517" spans="1:8">
      <c r="A6517" s="380"/>
      <c r="B6517" s="380"/>
      <c r="C6517" s="380"/>
      <c r="D6517" s="380"/>
      <c r="E6517" s="380"/>
      <c r="F6517" s="380"/>
      <c r="G6517" s="380"/>
      <c r="H6517" s="380"/>
    </row>
    <row r="6518" spans="1:8">
      <c r="A6518" s="380"/>
      <c r="B6518" s="380"/>
      <c r="C6518" s="380"/>
      <c r="D6518" s="380"/>
      <c r="E6518" s="380"/>
      <c r="F6518" s="380"/>
      <c r="G6518" s="380"/>
      <c r="H6518" s="380"/>
    </row>
    <row r="6519" spans="1:8">
      <c r="A6519" s="380"/>
      <c r="B6519" s="380"/>
      <c r="C6519" s="380"/>
      <c r="D6519" s="380"/>
      <c r="E6519" s="380"/>
      <c r="F6519" s="380"/>
      <c r="G6519" s="380"/>
      <c r="H6519" s="380"/>
    </row>
    <row r="6520" spans="1:8">
      <c r="A6520" s="380"/>
      <c r="B6520" s="380"/>
      <c r="C6520" s="380"/>
      <c r="D6520" s="380"/>
      <c r="E6520" s="380"/>
      <c r="F6520" s="380"/>
      <c r="G6520" s="380"/>
      <c r="H6520" s="380"/>
    </row>
    <row r="6521" spans="1:8">
      <c r="A6521" s="380"/>
      <c r="B6521" s="380"/>
      <c r="C6521" s="380"/>
      <c r="D6521" s="380"/>
      <c r="E6521" s="380"/>
      <c r="F6521" s="380"/>
      <c r="G6521" s="380"/>
      <c r="H6521" s="380"/>
    </row>
    <row r="6522" spans="1:8">
      <c r="A6522" s="380"/>
      <c r="B6522" s="380"/>
      <c r="C6522" s="380"/>
      <c r="D6522" s="380"/>
      <c r="E6522" s="380"/>
      <c r="F6522" s="380"/>
      <c r="G6522" s="380"/>
      <c r="H6522" s="380"/>
    </row>
    <row r="6523" spans="1:8">
      <c r="A6523" s="380"/>
      <c r="B6523" s="380"/>
      <c r="C6523" s="380"/>
      <c r="D6523" s="380"/>
      <c r="E6523" s="380"/>
      <c r="F6523" s="380"/>
      <c r="G6523" s="380"/>
      <c r="H6523" s="380"/>
    </row>
    <row r="6524" spans="1:8">
      <c r="A6524" s="380"/>
      <c r="B6524" s="380"/>
      <c r="C6524" s="380"/>
      <c r="D6524" s="380"/>
      <c r="E6524" s="380"/>
      <c r="F6524" s="380"/>
      <c r="G6524" s="380"/>
      <c r="H6524" s="380"/>
    </row>
    <row r="6525" spans="1:8">
      <c r="A6525" s="380"/>
      <c r="B6525" s="380"/>
      <c r="C6525" s="380"/>
      <c r="D6525" s="380"/>
      <c r="E6525" s="380"/>
      <c r="F6525" s="380"/>
      <c r="G6525" s="380"/>
      <c r="H6525" s="380"/>
    </row>
    <row r="6526" spans="1:8">
      <c r="A6526" s="380"/>
      <c r="B6526" s="380"/>
      <c r="C6526" s="380"/>
      <c r="D6526" s="380"/>
      <c r="E6526" s="380"/>
      <c r="F6526" s="380"/>
      <c r="G6526" s="380"/>
      <c r="H6526" s="380"/>
    </row>
    <row r="6527" spans="1:8">
      <c r="A6527" s="380"/>
      <c r="B6527" s="380"/>
      <c r="C6527" s="380"/>
      <c r="D6527" s="380"/>
      <c r="E6527" s="380"/>
      <c r="F6527" s="380"/>
      <c r="G6527" s="380"/>
      <c r="H6527" s="380"/>
    </row>
    <row r="6528" spans="1:8">
      <c r="A6528" s="380"/>
      <c r="B6528" s="380"/>
      <c r="C6528" s="380"/>
      <c r="D6528" s="380"/>
      <c r="E6528" s="380"/>
      <c r="F6528" s="380"/>
      <c r="G6528" s="380"/>
      <c r="H6528" s="380"/>
    </row>
    <row r="6529" spans="1:8">
      <c r="A6529" s="380"/>
      <c r="B6529" s="380"/>
      <c r="C6529" s="380"/>
      <c r="D6529" s="380"/>
      <c r="E6529" s="380"/>
      <c r="F6529" s="380"/>
      <c r="G6529" s="380"/>
      <c r="H6529" s="380"/>
    </row>
    <row r="6530" spans="1:8">
      <c r="A6530" s="380"/>
      <c r="B6530" s="380"/>
      <c r="C6530" s="380"/>
      <c r="D6530" s="380"/>
      <c r="E6530" s="380"/>
      <c r="F6530" s="380"/>
      <c r="G6530" s="380"/>
      <c r="H6530" s="380"/>
    </row>
    <row r="6531" spans="1:8">
      <c r="A6531" s="380"/>
      <c r="B6531" s="380"/>
      <c r="C6531" s="380"/>
      <c r="D6531" s="380"/>
      <c r="E6531" s="380"/>
      <c r="F6531" s="380"/>
      <c r="G6531" s="380"/>
      <c r="H6531" s="380"/>
    </row>
    <row r="6532" spans="1:8">
      <c r="A6532" s="380"/>
      <c r="B6532" s="380"/>
      <c r="C6532" s="380"/>
      <c r="D6532" s="380"/>
      <c r="E6532" s="380"/>
      <c r="F6532" s="380"/>
      <c r="G6532" s="380"/>
      <c r="H6532" s="380"/>
    </row>
    <row r="6533" spans="1:8">
      <c r="A6533" s="380"/>
      <c r="B6533" s="380"/>
      <c r="C6533" s="380"/>
      <c r="D6533" s="380"/>
      <c r="E6533" s="380"/>
      <c r="F6533" s="380"/>
      <c r="G6533" s="380"/>
      <c r="H6533" s="380"/>
    </row>
    <row r="6534" spans="1:8">
      <c r="A6534" s="380"/>
      <c r="B6534" s="380"/>
      <c r="C6534" s="380"/>
      <c r="D6534" s="380"/>
      <c r="E6534" s="380"/>
      <c r="F6534" s="380"/>
      <c r="G6534" s="380"/>
      <c r="H6534" s="380"/>
    </row>
    <row r="6535" spans="1:8">
      <c r="A6535" s="380"/>
      <c r="B6535" s="380"/>
      <c r="C6535" s="380"/>
      <c r="D6535" s="380"/>
      <c r="E6535" s="380"/>
      <c r="F6535" s="380"/>
      <c r="G6535" s="380"/>
      <c r="H6535" s="380"/>
    </row>
    <row r="6536" spans="1:8">
      <c r="A6536" s="380"/>
      <c r="B6536" s="380"/>
      <c r="C6536" s="380"/>
      <c r="D6536" s="380"/>
      <c r="E6536" s="380"/>
      <c r="F6536" s="380"/>
      <c r="G6536" s="380"/>
      <c r="H6536" s="380"/>
    </row>
    <row r="6537" spans="1:8">
      <c r="A6537" s="380"/>
      <c r="B6537" s="380"/>
      <c r="C6537" s="380"/>
      <c r="D6537" s="380"/>
      <c r="E6537" s="380"/>
      <c r="F6537" s="380"/>
      <c r="G6537" s="380"/>
      <c r="H6537" s="380"/>
    </row>
    <row r="6538" spans="1:8">
      <c r="A6538" s="380"/>
      <c r="B6538" s="380"/>
      <c r="C6538" s="380"/>
      <c r="D6538" s="380"/>
      <c r="E6538" s="380"/>
      <c r="F6538" s="380"/>
      <c r="G6538" s="380"/>
      <c r="H6538" s="380"/>
    </row>
    <row r="6539" spans="1:8">
      <c r="A6539" s="380"/>
      <c r="B6539" s="380"/>
      <c r="C6539" s="380"/>
      <c r="D6539" s="380"/>
      <c r="E6539" s="380"/>
      <c r="F6539" s="380"/>
      <c r="G6539" s="380"/>
      <c r="H6539" s="380"/>
    </row>
    <row r="6540" spans="1:8">
      <c r="A6540" s="380"/>
      <c r="B6540" s="380"/>
      <c r="C6540" s="380"/>
      <c r="D6540" s="380"/>
      <c r="E6540" s="380"/>
      <c r="F6540" s="380"/>
      <c r="G6540" s="380"/>
      <c r="H6540" s="380"/>
    </row>
    <row r="6541" spans="1:8">
      <c r="A6541" s="380"/>
      <c r="B6541" s="380"/>
      <c r="C6541" s="380"/>
      <c r="D6541" s="380"/>
      <c r="E6541" s="380"/>
      <c r="F6541" s="380"/>
      <c r="G6541" s="380"/>
      <c r="H6541" s="380"/>
    </row>
    <row r="6542" spans="1:8">
      <c r="A6542" s="380"/>
      <c r="B6542" s="380"/>
      <c r="C6542" s="380"/>
      <c r="D6542" s="380"/>
      <c r="E6542" s="380"/>
      <c r="F6542" s="380"/>
      <c r="G6542" s="380"/>
      <c r="H6542" s="380"/>
    </row>
    <row r="6543" spans="1:8">
      <c r="A6543" s="380"/>
      <c r="B6543" s="380"/>
      <c r="C6543" s="380"/>
      <c r="D6543" s="380"/>
      <c r="E6543" s="380"/>
      <c r="F6543" s="380"/>
      <c r="G6543" s="380"/>
      <c r="H6543" s="380"/>
    </row>
    <row r="6544" spans="1:8">
      <c r="A6544" s="380"/>
      <c r="B6544" s="380"/>
      <c r="C6544" s="380"/>
      <c r="D6544" s="380"/>
      <c r="E6544" s="380"/>
      <c r="F6544" s="380"/>
      <c r="G6544" s="380"/>
      <c r="H6544" s="380"/>
    </row>
    <row r="6545" spans="1:8">
      <c r="A6545" s="380"/>
      <c r="B6545" s="380"/>
      <c r="C6545" s="380"/>
      <c r="D6545" s="380"/>
      <c r="E6545" s="380"/>
      <c r="F6545" s="380"/>
      <c r="G6545" s="380"/>
      <c r="H6545" s="380"/>
    </row>
    <row r="6546" spans="1:8">
      <c r="A6546" s="380"/>
      <c r="B6546" s="380"/>
      <c r="C6546" s="380"/>
      <c r="D6546" s="380"/>
      <c r="E6546" s="380"/>
      <c r="F6546" s="380"/>
      <c r="G6546" s="380"/>
      <c r="H6546" s="380"/>
    </row>
    <row r="6547" spans="1:8">
      <c r="A6547" s="380"/>
      <c r="B6547" s="380"/>
      <c r="C6547" s="380"/>
      <c r="D6547" s="380"/>
      <c r="E6547" s="380"/>
      <c r="F6547" s="380"/>
      <c r="G6547" s="380"/>
      <c r="H6547" s="380"/>
    </row>
    <row r="6548" spans="1:8">
      <c r="A6548" s="380"/>
      <c r="B6548" s="380"/>
      <c r="C6548" s="380"/>
      <c r="D6548" s="380"/>
      <c r="E6548" s="380"/>
      <c r="F6548" s="380"/>
      <c r="G6548" s="380"/>
      <c r="H6548" s="380"/>
    </row>
    <row r="6549" spans="1:8">
      <c r="A6549" s="380"/>
      <c r="B6549" s="380"/>
      <c r="C6549" s="380"/>
      <c r="D6549" s="380"/>
      <c r="E6549" s="380"/>
      <c r="F6549" s="380"/>
      <c r="G6549" s="380"/>
      <c r="H6549" s="380"/>
    </row>
    <row r="6550" spans="1:8">
      <c r="A6550" s="380"/>
      <c r="B6550" s="380"/>
      <c r="C6550" s="380"/>
      <c r="D6550" s="380"/>
      <c r="E6550" s="380"/>
      <c r="F6550" s="380"/>
      <c r="G6550" s="380"/>
      <c r="H6550" s="380"/>
    </row>
    <row r="6551" spans="1:8">
      <c r="A6551" s="380"/>
      <c r="B6551" s="380"/>
      <c r="C6551" s="380"/>
      <c r="D6551" s="380"/>
      <c r="E6551" s="380"/>
      <c r="F6551" s="380"/>
      <c r="G6551" s="380"/>
      <c r="H6551" s="380"/>
    </row>
    <row r="6552" spans="1:8">
      <c r="A6552" s="380"/>
      <c r="B6552" s="380"/>
      <c r="C6552" s="380"/>
      <c r="D6552" s="380"/>
      <c r="E6552" s="380"/>
      <c r="F6552" s="380"/>
      <c r="G6552" s="380"/>
      <c r="H6552" s="380"/>
    </row>
    <row r="6553" spans="1:8">
      <c r="A6553" s="380"/>
      <c r="B6553" s="380"/>
      <c r="C6553" s="380"/>
      <c r="D6553" s="380"/>
      <c r="E6553" s="380"/>
      <c r="F6553" s="380"/>
      <c r="G6553" s="380"/>
      <c r="H6553" s="380"/>
    </row>
    <row r="6554" spans="1:8">
      <c r="A6554" s="380"/>
      <c r="B6554" s="380"/>
      <c r="C6554" s="380"/>
      <c r="D6554" s="380"/>
      <c r="E6554" s="380"/>
      <c r="F6554" s="380"/>
      <c r="G6554" s="380"/>
      <c r="H6554" s="380"/>
    </row>
    <row r="6555" spans="1:8">
      <c r="A6555" s="380"/>
      <c r="B6555" s="380"/>
      <c r="C6555" s="380"/>
      <c r="D6555" s="380"/>
      <c r="E6555" s="380"/>
      <c r="F6555" s="380"/>
      <c r="G6555" s="380"/>
      <c r="H6555" s="380"/>
    </row>
    <row r="6556" spans="1:8">
      <c r="A6556" s="380"/>
      <c r="B6556" s="380"/>
      <c r="C6556" s="380"/>
      <c r="D6556" s="380"/>
      <c r="E6556" s="380"/>
      <c r="F6556" s="380"/>
      <c r="G6556" s="380"/>
      <c r="H6556" s="380"/>
    </row>
    <row r="6557" spans="1:8">
      <c r="A6557" s="380"/>
      <c r="B6557" s="380"/>
      <c r="C6557" s="380"/>
      <c r="D6557" s="380"/>
      <c r="E6557" s="380"/>
      <c r="F6557" s="380"/>
      <c r="G6557" s="380"/>
      <c r="H6557" s="380"/>
    </row>
    <row r="6558" spans="1:8">
      <c r="A6558" s="380"/>
      <c r="B6558" s="380"/>
      <c r="C6558" s="380"/>
      <c r="D6558" s="380"/>
      <c r="E6558" s="380"/>
      <c r="F6558" s="380"/>
      <c r="G6558" s="380"/>
      <c r="H6558" s="380"/>
    </row>
    <row r="6559" spans="1:8">
      <c r="A6559" s="380"/>
      <c r="B6559" s="380"/>
      <c r="C6559" s="380"/>
      <c r="D6559" s="380"/>
      <c r="E6559" s="380"/>
      <c r="F6559" s="380"/>
      <c r="G6559" s="380"/>
      <c r="H6559" s="380"/>
    </row>
    <row r="6560" spans="1:8">
      <c r="A6560" s="380"/>
      <c r="B6560" s="380"/>
      <c r="C6560" s="380"/>
      <c r="D6560" s="380"/>
      <c r="E6560" s="380"/>
      <c r="F6560" s="380"/>
      <c r="G6560" s="380"/>
      <c r="H6560" s="380"/>
    </row>
    <row r="6561" spans="1:8">
      <c r="A6561" s="380"/>
      <c r="B6561" s="380"/>
      <c r="C6561" s="380"/>
      <c r="D6561" s="380"/>
      <c r="E6561" s="380"/>
      <c r="F6561" s="380"/>
      <c r="G6561" s="380"/>
      <c r="H6561" s="380"/>
    </row>
    <row r="6562" spans="1:8">
      <c r="A6562" s="380"/>
      <c r="B6562" s="380"/>
      <c r="C6562" s="380"/>
      <c r="D6562" s="380"/>
      <c r="E6562" s="380"/>
      <c r="F6562" s="380"/>
      <c r="G6562" s="380"/>
      <c r="H6562" s="380"/>
    </row>
    <row r="6563" spans="1:8">
      <c r="A6563" s="380"/>
      <c r="B6563" s="380"/>
      <c r="C6563" s="380"/>
      <c r="D6563" s="380"/>
      <c r="E6563" s="380"/>
      <c r="F6563" s="380"/>
      <c r="G6563" s="380"/>
      <c r="H6563" s="380"/>
    </row>
    <row r="6564" spans="1:8">
      <c r="A6564" s="380"/>
      <c r="B6564" s="380"/>
      <c r="C6564" s="380"/>
      <c r="D6564" s="380"/>
      <c r="E6564" s="380"/>
      <c r="F6564" s="380"/>
      <c r="G6564" s="380"/>
      <c r="H6564" s="380"/>
    </row>
    <row r="6565" spans="1:8">
      <c r="A6565" s="380"/>
      <c r="B6565" s="380"/>
      <c r="C6565" s="380"/>
      <c r="D6565" s="380"/>
      <c r="E6565" s="380"/>
      <c r="F6565" s="380"/>
      <c r="G6565" s="380"/>
      <c r="H6565" s="380"/>
    </row>
    <row r="6566" spans="1:8">
      <c r="A6566" s="380"/>
      <c r="B6566" s="380"/>
      <c r="C6566" s="380"/>
      <c r="D6566" s="380"/>
      <c r="E6566" s="380"/>
      <c r="F6566" s="380"/>
      <c r="G6566" s="380"/>
      <c r="H6566" s="380"/>
    </row>
    <row r="6567" spans="1:8">
      <c r="A6567" s="380"/>
      <c r="B6567" s="380"/>
      <c r="C6567" s="380"/>
      <c r="D6567" s="380"/>
      <c r="E6567" s="380"/>
      <c r="F6567" s="380"/>
      <c r="G6567" s="380"/>
      <c r="H6567" s="380"/>
    </row>
    <row r="6568" spans="1:8">
      <c r="A6568" s="380"/>
      <c r="B6568" s="380"/>
      <c r="C6568" s="380"/>
      <c r="D6568" s="380"/>
      <c r="E6568" s="380"/>
      <c r="F6568" s="380"/>
      <c r="G6568" s="380"/>
      <c r="H6568" s="380"/>
    </row>
    <row r="6569" spans="1:8">
      <c r="A6569" s="380"/>
      <c r="B6569" s="380"/>
      <c r="C6569" s="380"/>
      <c r="D6569" s="380"/>
      <c r="E6569" s="380"/>
      <c r="F6569" s="380"/>
      <c r="G6569" s="380"/>
      <c r="H6569" s="380"/>
    </row>
    <row r="6570" spans="1:8">
      <c r="A6570" s="380"/>
      <c r="B6570" s="380"/>
      <c r="C6570" s="380"/>
      <c r="D6570" s="380"/>
      <c r="E6570" s="380"/>
      <c r="F6570" s="380"/>
      <c r="G6570" s="380"/>
      <c r="H6570" s="380"/>
    </row>
    <row r="6571" spans="1:8">
      <c r="A6571" s="380"/>
      <c r="B6571" s="380"/>
      <c r="C6571" s="380"/>
      <c r="D6571" s="380"/>
      <c r="E6571" s="380"/>
      <c r="F6571" s="380"/>
      <c r="G6571" s="380"/>
      <c r="H6571" s="380"/>
    </row>
    <row r="6572" spans="1:8">
      <c r="A6572" s="380"/>
      <c r="B6572" s="380"/>
      <c r="C6572" s="380"/>
      <c r="D6572" s="380"/>
      <c r="E6572" s="380"/>
      <c r="F6572" s="380"/>
      <c r="G6572" s="380"/>
      <c r="H6572" s="380"/>
    </row>
    <row r="6573" spans="1:8">
      <c r="A6573" s="380"/>
      <c r="B6573" s="380"/>
      <c r="C6573" s="380"/>
      <c r="D6573" s="380"/>
      <c r="E6573" s="380"/>
      <c r="F6573" s="380"/>
      <c r="G6573" s="380"/>
      <c r="H6573" s="380"/>
    </row>
    <row r="6574" spans="1:8">
      <c r="A6574" s="380"/>
      <c r="B6574" s="380"/>
      <c r="C6574" s="380"/>
      <c r="D6574" s="380"/>
      <c r="E6574" s="380"/>
      <c r="F6574" s="380"/>
      <c r="G6574" s="380"/>
      <c r="H6574" s="380"/>
    </row>
    <row r="6575" spans="1:8">
      <c r="A6575" s="380"/>
      <c r="B6575" s="380"/>
      <c r="C6575" s="380"/>
      <c r="D6575" s="380"/>
      <c r="E6575" s="380"/>
      <c r="F6575" s="380"/>
      <c r="G6575" s="380"/>
      <c r="H6575" s="380"/>
    </row>
    <row r="6576" spans="1:8">
      <c r="A6576" s="380"/>
      <c r="B6576" s="380"/>
      <c r="C6576" s="380"/>
      <c r="D6576" s="380"/>
      <c r="E6576" s="380"/>
      <c r="F6576" s="380"/>
      <c r="G6576" s="380"/>
      <c r="H6576" s="380"/>
    </row>
    <row r="6577" spans="1:8">
      <c r="A6577" s="380"/>
      <c r="B6577" s="380"/>
      <c r="C6577" s="380"/>
      <c r="D6577" s="380"/>
      <c r="E6577" s="380"/>
      <c r="F6577" s="380"/>
      <c r="G6577" s="380"/>
      <c r="H6577" s="380"/>
    </row>
    <row r="6578" spans="1:8">
      <c r="A6578" s="380"/>
      <c r="B6578" s="380"/>
      <c r="C6578" s="380"/>
      <c r="D6578" s="380"/>
      <c r="E6578" s="380"/>
      <c r="F6578" s="380"/>
      <c r="G6578" s="380"/>
      <c r="H6578" s="380"/>
    </row>
    <row r="6579" spans="1:8">
      <c r="A6579" s="380"/>
      <c r="B6579" s="380"/>
      <c r="C6579" s="380"/>
      <c r="D6579" s="380"/>
      <c r="E6579" s="380"/>
      <c r="F6579" s="380"/>
      <c r="G6579" s="380"/>
      <c r="H6579" s="380"/>
    </row>
    <row r="6580" spans="1:8">
      <c r="A6580" s="380"/>
      <c r="B6580" s="380"/>
      <c r="C6580" s="380"/>
      <c r="D6580" s="380"/>
      <c r="E6580" s="380"/>
      <c r="F6580" s="380"/>
      <c r="G6580" s="380"/>
      <c r="H6580" s="380"/>
    </row>
    <row r="6581" spans="1:8">
      <c r="A6581" s="380"/>
      <c r="B6581" s="380"/>
      <c r="C6581" s="380"/>
      <c r="D6581" s="380"/>
      <c r="E6581" s="380"/>
      <c r="F6581" s="380"/>
      <c r="G6581" s="380"/>
      <c r="H6581" s="380"/>
    </row>
    <row r="6582" spans="1:8">
      <c r="A6582" s="380"/>
      <c r="B6582" s="380"/>
      <c r="C6582" s="380"/>
      <c r="D6582" s="380"/>
      <c r="E6582" s="380"/>
      <c r="F6582" s="380"/>
      <c r="G6582" s="380"/>
      <c r="H6582" s="380"/>
    </row>
    <row r="6583" spans="1:8">
      <c r="A6583" s="380"/>
      <c r="B6583" s="380"/>
      <c r="C6583" s="380"/>
      <c r="D6583" s="380"/>
      <c r="E6583" s="380"/>
      <c r="F6583" s="380"/>
      <c r="G6583" s="380"/>
      <c r="H6583" s="380"/>
    </row>
    <row r="6584" spans="1:8">
      <c r="A6584" s="380"/>
      <c r="B6584" s="380"/>
      <c r="C6584" s="380"/>
      <c r="D6584" s="380"/>
      <c r="E6584" s="380"/>
      <c r="F6584" s="380"/>
      <c r="G6584" s="380"/>
      <c r="H6584" s="380"/>
    </row>
    <row r="6585" spans="1:8">
      <c r="A6585" s="380"/>
      <c r="B6585" s="380"/>
      <c r="C6585" s="380"/>
      <c r="D6585" s="380"/>
      <c r="E6585" s="380"/>
      <c r="F6585" s="380"/>
      <c r="G6585" s="380"/>
      <c r="H6585" s="380"/>
    </row>
    <row r="6586" spans="1:8">
      <c r="A6586" s="380"/>
      <c r="B6586" s="380"/>
      <c r="C6586" s="380"/>
      <c r="D6586" s="380"/>
      <c r="E6586" s="380"/>
      <c r="F6586" s="380"/>
      <c r="G6586" s="380"/>
      <c r="H6586" s="380"/>
    </row>
    <row r="6587" spans="1:8">
      <c r="A6587" s="380"/>
      <c r="B6587" s="380"/>
      <c r="C6587" s="380"/>
      <c r="D6587" s="380"/>
      <c r="E6587" s="380"/>
      <c r="F6587" s="380"/>
      <c r="G6587" s="380"/>
      <c r="H6587" s="380"/>
    </row>
    <row r="6588" spans="1:8">
      <c r="A6588" s="380"/>
      <c r="B6588" s="380"/>
      <c r="C6588" s="380"/>
      <c r="D6588" s="380"/>
      <c r="E6588" s="380"/>
      <c r="F6588" s="380"/>
      <c r="G6588" s="380"/>
      <c r="H6588" s="380"/>
    </row>
    <row r="6589" spans="1:8">
      <c r="A6589" s="380"/>
      <c r="B6589" s="380"/>
      <c r="C6589" s="380"/>
      <c r="D6589" s="380"/>
      <c r="E6589" s="380"/>
      <c r="F6589" s="380"/>
      <c r="G6589" s="380"/>
      <c r="H6589" s="380"/>
    </row>
    <row r="6590" spans="1:8">
      <c r="A6590" s="380"/>
      <c r="B6590" s="380"/>
      <c r="C6590" s="380"/>
      <c r="D6590" s="380"/>
      <c r="E6590" s="380"/>
      <c r="F6590" s="380"/>
      <c r="G6590" s="380"/>
      <c r="H6590" s="380"/>
    </row>
    <row r="6591" spans="1:8">
      <c r="A6591" s="380"/>
      <c r="B6591" s="380"/>
      <c r="C6591" s="380"/>
      <c r="D6591" s="380"/>
      <c r="E6591" s="380"/>
      <c r="F6591" s="380"/>
      <c r="G6591" s="380"/>
      <c r="H6591" s="380"/>
    </row>
    <row r="6592" spans="1:8">
      <c r="A6592" s="380"/>
      <c r="B6592" s="380"/>
      <c r="C6592" s="380"/>
      <c r="D6592" s="380"/>
      <c r="E6592" s="380"/>
      <c r="F6592" s="380"/>
      <c r="G6592" s="380"/>
      <c r="H6592" s="380"/>
    </row>
    <row r="6593" spans="1:8">
      <c r="A6593" s="380"/>
      <c r="B6593" s="380"/>
      <c r="C6593" s="380"/>
      <c r="D6593" s="380"/>
      <c r="E6593" s="380"/>
      <c r="F6593" s="380"/>
      <c r="G6593" s="380"/>
      <c r="H6593" s="380"/>
    </row>
    <row r="6594" spans="1:8">
      <c r="A6594" s="380"/>
      <c r="B6594" s="380"/>
      <c r="C6594" s="380"/>
      <c r="D6594" s="380"/>
      <c r="E6594" s="380"/>
      <c r="F6594" s="380"/>
      <c r="G6594" s="380"/>
      <c r="H6594" s="380"/>
    </row>
    <row r="6595" spans="1:8">
      <c r="A6595" s="380"/>
      <c r="B6595" s="380"/>
      <c r="C6595" s="380"/>
      <c r="D6595" s="380"/>
      <c r="E6595" s="380"/>
      <c r="F6595" s="380"/>
      <c r="G6595" s="380"/>
      <c r="H6595" s="380"/>
    </row>
    <row r="6596" spans="1:8">
      <c r="A6596" s="380"/>
      <c r="B6596" s="380"/>
      <c r="C6596" s="380"/>
      <c r="D6596" s="380"/>
      <c r="E6596" s="380"/>
      <c r="F6596" s="380"/>
      <c r="G6596" s="380"/>
      <c r="H6596" s="380"/>
    </row>
    <row r="6597" spans="1:8">
      <c r="A6597" s="380"/>
      <c r="B6597" s="380"/>
      <c r="C6597" s="380"/>
      <c r="D6597" s="380"/>
      <c r="E6597" s="380"/>
      <c r="F6597" s="380"/>
      <c r="G6597" s="380"/>
      <c r="H6597" s="380"/>
    </row>
    <row r="6598" spans="1:8">
      <c r="A6598" s="380"/>
      <c r="B6598" s="380"/>
      <c r="C6598" s="380"/>
      <c r="D6598" s="380"/>
      <c r="E6598" s="380"/>
      <c r="F6598" s="380"/>
      <c r="G6598" s="380"/>
      <c r="H6598" s="380"/>
    </row>
    <row r="6599" spans="1:8">
      <c r="A6599" s="380"/>
      <c r="B6599" s="380"/>
      <c r="C6599" s="380"/>
      <c r="D6599" s="380"/>
      <c r="E6599" s="380"/>
      <c r="F6599" s="380"/>
      <c r="G6599" s="380"/>
      <c r="H6599" s="380"/>
    </row>
    <row r="6600" spans="1:8">
      <c r="A6600" s="380"/>
      <c r="B6600" s="380"/>
      <c r="C6600" s="380"/>
      <c r="D6600" s="380"/>
      <c r="E6600" s="380"/>
      <c r="F6600" s="380"/>
      <c r="G6600" s="380"/>
      <c r="H6600" s="380"/>
    </row>
    <row r="6601" spans="1:8">
      <c r="A6601" s="380"/>
      <c r="B6601" s="380"/>
      <c r="C6601" s="380"/>
      <c r="D6601" s="380"/>
      <c r="E6601" s="380"/>
      <c r="F6601" s="380"/>
      <c r="G6601" s="380"/>
      <c r="H6601" s="380"/>
    </row>
    <row r="6602" spans="1:8">
      <c r="A6602" s="380"/>
      <c r="B6602" s="380"/>
      <c r="C6602" s="380"/>
      <c r="D6602" s="380"/>
      <c r="E6602" s="380"/>
      <c r="F6602" s="380"/>
      <c r="G6602" s="380"/>
      <c r="H6602" s="380"/>
    </row>
    <row r="6603" spans="1:8">
      <c r="A6603" s="380"/>
      <c r="B6603" s="380"/>
      <c r="C6603" s="380"/>
      <c r="D6603" s="380"/>
      <c r="E6603" s="380"/>
      <c r="F6603" s="380"/>
      <c r="G6603" s="380"/>
      <c r="H6603" s="380"/>
    </row>
    <row r="6604" spans="1:8">
      <c r="A6604" s="380"/>
      <c r="B6604" s="380"/>
      <c r="C6604" s="380"/>
      <c r="D6604" s="380"/>
      <c r="E6604" s="380"/>
      <c r="F6604" s="380"/>
      <c r="G6604" s="380"/>
      <c r="H6604" s="380"/>
    </row>
    <row r="6605" spans="1:8">
      <c r="A6605" s="380"/>
      <c r="B6605" s="380"/>
      <c r="C6605" s="380"/>
      <c r="D6605" s="380"/>
      <c r="E6605" s="380"/>
      <c r="F6605" s="380"/>
      <c r="G6605" s="380"/>
      <c r="H6605" s="380"/>
    </row>
    <row r="6606" spans="1:8">
      <c r="A6606" s="380"/>
      <c r="B6606" s="380"/>
      <c r="C6606" s="380"/>
      <c r="D6606" s="380"/>
      <c r="E6606" s="380"/>
      <c r="F6606" s="380"/>
      <c r="G6606" s="380"/>
      <c r="H6606" s="380"/>
    </row>
    <row r="6607" spans="1:8">
      <c r="A6607" s="380"/>
      <c r="B6607" s="380"/>
      <c r="C6607" s="380"/>
      <c r="D6607" s="380"/>
      <c r="E6607" s="380"/>
      <c r="F6607" s="380"/>
      <c r="G6607" s="380"/>
      <c r="H6607" s="380"/>
    </row>
    <row r="6608" spans="1:8">
      <c r="A6608" s="380"/>
      <c r="B6608" s="380"/>
      <c r="C6608" s="380"/>
      <c r="D6608" s="380"/>
      <c r="E6608" s="380"/>
      <c r="F6608" s="380"/>
      <c r="G6608" s="380"/>
      <c r="H6608" s="380"/>
    </row>
    <row r="6609" spans="1:8">
      <c r="A6609" s="380"/>
      <c r="B6609" s="380"/>
      <c r="C6609" s="380"/>
      <c r="D6609" s="380"/>
      <c r="E6609" s="380"/>
      <c r="F6609" s="380"/>
      <c r="G6609" s="380"/>
      <c r="H6609" s="380"/>
    </row>
    <row r="6610" spans="1:8">
      <c r="A6610" s="380"/>
      <c r="B6610" s="380"/>
      <c r="C6610" s="380"/>
      <c r="D6610" s="380"/>
      <c r="E6610" s="380"/>
      <c r="F6610" s="380"/>
      <c r="G6610" s="380"/>
      <c r="H6610" s="380"/>
    </row>
    <row r="6611" spans="1:8">
      <c r="A6611" s="380"/>
      <c r="B6611" s="380"/>
      <c r="C6611" s="380"/>
      <c r="D6611" s="380"/>
      <c r="E6611" s="380"/>
      <c r="F6611" s="380"/>
      <c r="G6611" s="380"/>
      <c r="H6611" s="380"/>
    </row>
    <row r="6612" spans="1:8">
      <c r="A6612" s="380"/>
      <c r="B6612" s="380"/>
      <c r="C6612" s="380"/>
      <c r="D6612" s="380"/>
      <c r="E6612" s="380"/>
      <c r="F6612" s="380"/>
      <c r="G6612" s="380"/>
      <c r="H6612" s="380"/>
    </row>
    <row r="6613" spans="1:8">
      <c r="A6613" s="380"/>
      <c r="B6613" s="380"/>
      <c r="C6613" s="380"/>
      <c r="D6613" s="380"/>
      <c r="E6613" s="380"/>
      <c r="F6613" s="380"/>
      <c r="G6613" s="380"/>
      <c r="H6613" s="380"/>
    </row>
    <row r="6614" spans="1:8">
      <c r="A6614" s="380"/>
      <c r="B6614" s="380"/>
      <c r="C6614" s="380"/>
      <c r="D6614" s="380"/>
      <c r="E6614" s="380"/>
      <c r="F6614" s="380"/>
      <c r="G6614" s="380"/>
      <c r="H6614" s="380"/>
    </row>
    <row r="6615" spans="1:8">
      <c r="A6615" s="380"/>
      <c r="B6615" s="380"/>
      <c r="C6615" s="380"/>
      <c r="D6615" s="380"/>
      <c r="E6615" s="380"/>
      <c r="F6615" s="380"/>
      <c r="G6615" s="380"/>
      <c r="H6615" s="380"/>
    </row>
    <row r="6616" spans="1:8">
      <c r="A6616" s="380"/>
      <c r="B6616" s="380"/>
      <c r="C6616" s="380"/>
      <c r="D6616" s="380"/>
      <c r="E6616" s="380"/>
      <c r="F6616" s="380"/>
      <c r="G6616" s="380"/>
      <c r="H6616" s="380"/>
    </row>
    <row r="6617" spans="1:8">
      <c r="A6617" s="380"/>
      <c r="B6617" s="380"/>
      <c r="C6617" s="380"/>
      <c r="D6617" s="380"/>
      <c r="E6617" s="380"/>
      <c r="F6617" s="380"/>
      <c r="G6617" s="380"/>
      <c r="H6617" s="380"/>
    </row>
    <row r="6618" spans="1:8">
      <c r="A6618" s="380"/>
      <c r="B6618" s="380"/>
      <c r="C6618" s="380"/>
      <c r="D6618" s="380"/>
      <c r="E6618" s="380"/>
      <c r="F6618" s="380"/>
      <c r="G6618" s="380"/>
      <c r="H6618" s="380"/>
    </row>
    <row r="6619" spans="1:8">
      <c r="A6619" s="380"/>
      <c r="B6619" s="380"/>
      <c r="C6619" s="380"/>
      <c r="D6619" s="380"/>
      <c r="E6619" s="380"/>
      <c r="F6619" s="380"/>
      <c r="G6619" s="380"/>
      <c r="H6619" s="380"/>
    </row>
    <row r="6620" spans="1:8">
      <c r="A6620" s="380"/>
      <c r="B6620" s="380"/>
      <c r="C6620" s="380"/>
      <c r="D6620" s="380"/>
      <c r="E6620" s="380"/>
      <c r="F6620" s="380"/>
      <c r="G6620" s="380"/>
      <c r="H6620" s="380"/>
    </row>
    <row r="6621" spans="1:8">
      <c r="A6621" s="380"/>
      <c r="B6621" s="380"/>
      <c r="C6621" s="380"/>
      <c r="D6621" s="380"/>
      <c r="E6621" s="380"/>
      <c r="F6621" s="380"/>
      <c r="G6621" s="380"/>
      <c r="H6621" s="380"/>
    </row>
    <row r="6622" spans="1:8">
      <c r="A6622" s="380"/>
      <c r="B6622" s="380"/>
      <c r="C6622" s="380"/>
      <c r="D6622" s="380"/>
      <c r="E6622" s="380"/>
      <c r="F6622" s="380"/>
      <c r="G6622" s="380"/>
      <c r="H6622" s="380"/>
    </row>
    <row r="6623" spans="1:8">
      <c r="A6623" s="380"/>
      <c r="B6623" s="380"/>
      <c r="C6623" s="380"/>
      <c r="D6623" s="380"/>
      <c r="E6623" s="380"/>
      <c r="F6623" s="380"/>
      <c r="G6623" s="380"/>
      <c r="H6623" s="380"/>
    </row>
    <row r="6624" spans="1:8">
      <c r="A6624" s="380"/>
      <c r="B6624" s="380"/>
      <c r="C6624" s="380"/>
      <c r="D6624" s="380"/>
      <c r="E6624" s="380"/>
      <c r="F6624" s="380"/>
      <c r="G6624" s="380"/>
      <c r="H6624" s="380"/>
    </row>
    <row r="6625" spans="1:8">
      <c r="A6625" s="380"/>
      <c r="B6625" s="380"/>
      <c r="C6625" s="380"/>
      <c r="D6625" s="380"/>
      <c r="E6625" s="380"/>
      <c r="F6625" s="380"/>
      <c r="G6625" s="380"/>
      <c r="H6625" s="380"/>
    </row>
    <row r="6626" spans="1:8">
      <c r="A6626" s="380"/>
      <c r="B6626" s="380"/>
      <c r="C6626" s="380"/>
      <c r="D6626" s="380"/>
      <c r="E6626" s="380"/>
      <c r="F6626" s="380"/>
      <c r="G6626" s="380"/>
      <c r="H6626" s="380"/>
    </row>
    <row r="6627" spans="1:8">
      <c r="A6627" s="380"/>
      <c r="B6627" s="380"/>
      <c r="C6627" s="380"/>
      <c r="D6627" s="380"/>
      <c r="E6627" s="380"/>
      <c r="F6627" s="380"/>
      <c r="G6627" s="380"/>
      <c r="H6627" s="380"/>
    </row>
    <row r="6628" spans="1:8">
      <c r="A6628" s="380"/>
      <c r="B6628" s="380"/>
      <c r="C6628" s="380"/>
      <c r="D6628" s="380"/>
      <c r="E6628" s="380"/>
      <c r="F6628" s="380"/>
      <c r="G6628" s="380"/>
      <c r="H6628" s="380"/>
    </row>
    <row r="6629" spans="1:8">
      <c r="A6629" s="380"/>
      <c r="B6629" s="380"/>
      <c r="C6629" s="380"/>
      <c r="D6629" s="380"/>
      <c r="E6629" s="380"/>
      <c r="F6629" s="380"/>
      <c r="G6629" s="380"/>
      <c r="H6629" s="380"/>
    </row>
    <row r="6630" spans="1:8">
      <c r="A6630" s="380"/>
      <c r="B6630" s="380"/>
      <c r="C6630" s="380"/>
      <c r="D6630" s="380"/>
      <c r="E6630" s="380"/>
      <c r="F6630" s="380"/>
      <c r="G6630" s="380"/>
      <c r="H6630" s="380"/>
    </row>
    <row r="6631" spans="1:8">
      <c r="A6631" s="380"/>
      <c r="B6631" s="380"/>
      <c r="C6631" s="380"/>
      <c r="D6631" s="380"/>
      <c r="E6631" s="380"/>
      <c r="F6631" s="380"/>
      <c r="G6631" s="380"/>
      <c r="H6631" s="380"/>
    </row>
    <row r="6632" spans="1:8">
      <c r="A6632" s="380"/>
      <c r="B6632" s="380"/>
      <c r="C6632" s="380"/>
      <c r="D6632" s="380"/>
      <c r="E6632" s="380"/>
      <c r="F6632" s="380"/>
      <c r="G6632" s="380"/>
      <c r="H6632" s="380"/>
    </row>
    <row r="6633" spans="1:8">
      <c r="A6633" s="380"/>
      <c r="B6633" s="380"/>
      <c r="C6633" s="380"/>
      <c r="D6633" s="380"/>
      <c r="E6633" s="380"/>
      <c r="F6633" s="380"/>
      <c r="G6633" s="380"/>
      <c r="H6633" s="380"/>
    </row>
    <row r="6634" spans="1:8">
      <c r="A6634" s="380"/>
      <c r="B6634" s="380"/>
      <c r="C6634" s="380"/>
      <c r="D6634" s="380"/>
      <c r="E6634" s="380"/>
      <c r="F6634" s="380"/>
      <c r="G6634" s="380"/>
      <c r="H6634" s="380"/>
    </row>
    <row r="6635" spans="1:8">
      <c r="A6635" s="380"/>
      <c r="B6635" s="380"/>
      <c r="C6635" s="380"/>
      <c r="D6635" s="380"/>
      <c r="E6635" s="380"/>
      <c r="F6635" s="380"/>
      <c r="G6635" s="380"/>
      <c r="H6635" s="380"/>
    </row>
    <row r="6636" spans="1:8">
      <c r="A6636" s="380"/>
      <c r="B6636" s="380"/>
      <c r="C6636" s="380"/>
      <c r="D6636" s="380"/>
      <c r="E6636" s="380"/>
      <c r="F6636" s="380"/>
      <c r="G6636" s="380"/>
      <c r="H6636" s="380"/>
    </row>
    <row r="6637" spans="1:8">
      <c r="A6637" s="380"/>
      <c r="B6637" s="380"/>
      <c r="C6637" s="380"/>
      <c r="D6637" s="380"/>
      <c r="E6637" s="380"/>
      <c r="F6637" s="380"/>
      <c r="G6637" s="380"/>
      <c r="H6637" s="380"/>
    </row>
    <row r="6638" spans="1:8">
      <c r="A6638" s="380"/>
      <c r="B6638" s="380"/>
      <c r="C6638" s="380"/>
      <c r="D6638" s="380"/>
      <c r="E6638" s="380"/>
      <c r="F6638" s="380"/>
      <c r="G6638" s="380"/>
      <c r="H6638" s="380"/>
    </row>
    <row r="6639" spans="1:8">
      <c r="A6639" s="380"/>
      <c r="B6639" s="380"/>
      <c r="C6639" s="380"/>
      <c r="D6639" s="380"/>
      <c r="E6639" s="380"/>
      <c r="F6639" s="380"/>
      <c r="G6639" s="380"/>
      <c r="H6639" s="380"/>
    </row>
    <row r="6640" spans="1:8">
      <c r="A6640" s="380"/>
      <c r="B6640" s="380"/>
      <c r="C6640" s="380"/>
      <c r="D6640" s="380"/>
      <c r="E6640" s="380"/>
      <c r="F6640" s="380"/>
      <c r="G6640" s="380"/>
      <c r="H6640" s="380"/>
    </row>
    <row r="6641" spans="1:8">
      <c r="A6641" s="380"/>
      <c r="B6641" s="380"/>
      <c r="C6641" s="380"/>
      <c r="D6641" s="380"/>
      <c r="E6641" s="380"/>
      <c r="F6641" s="380"/>
      <c r="G6641" s="380"/>
      <c r="H6641" s="380"/>
    </row>
    <row r="6642" spans="1:8">
      <c r="A6642" s="380"/>
      <c r="B6642" s="380"/>
      <c r="C6642" s="380"/>
      <c r="D6642" s="380"/>
      <c r="E6642" s="380"/>
      <c r="F6642" s="380"/>
      <c r="G6642" s="380"/>
      <c r="H6642" s="380"/>
    </row>
    <row r="6643" spans="1:8">
      <c r="A6643" s="380"/>
      <c r="B6643" s="380"/>
      <c r="C6643" s="380"/>
      <c r="D6643" s="380"/>
      <c r="E6643" s="380"/>
      <c r="F6643" s="380"/>
      <c r="G6643" s="380"/>
      <c r="H6643" s="380"/>
    </row>
    <row r="6644" spans="1:8">
      <c r="A6644" s="380"/>
      <c r="B6644" s="380"/>
      <c r="C6644" s="380"/>
      <c r="D6644" s="380"/>
      <c r="E6644" s="380"/>
      <c r="F6644" s="380"/>
      <c r="G6644" s="380"/>
      <c r="H6644" s="380"/>
    </row>
    <row r="6645" spans="1:8">
      <c r="A6645" s="380"/>
      <c r="B6645" s="380"/>
      <c r="C6645" s="380"/>
      <c r="D6645" s="380"/>
      <c r="E6645" s="380"/>
      <c r="F6645" s="380"/>
      <c r="G6645" s="380"/>
      <c r="H6645" s="380"/>
    </row>
    <row r="6646" spans="1:8">
      <c r="A6646" s="380"/>
      <c r="B6646" s="380"/>
      <c r="C6646" s="380"/>
      <c r="D6646" s="380"/>
      <c r="E6646" s="380"/>
      <c r="F6646" s="380"/>
      <c r="G6646" s="380"/>
      <c r="H6646" s="380"/>
    </row>
    <row r="6647" spans="1:8">
      <c r="A6647" s="380"/>
      <c r="B6647" s="380"/>
      <c r="C6647" s="380"/>
      <c r="D6647" s="380"/>
      <c r="E6647" s="380"/>
      <c r="F6647" s="380"/>
      <c r="G6647" s="380"/>
      <c r="H6647" s="380"/>
    </row>
    <row r="6648" spans="1:8">
      <c r="A6648" s="380"/>
      <c r="B6648" s="380"/>
      <c r="C6648" s="380"/>
      <c r="D6648" s="380"/>
      <c r="E6648" s="380"/>
      <c r="F6648" s="380"/>
      <c r="G6648" s="380"/>
      <c r="H6648" s="380"/>
    </row>
    <row r="6649" spans="1:8">
      <c r="A6649" s="380"/>
      <c r="B6649" s="380"/>
      <c r="C6649" s="380"/>
      <c r="D6649" s="380"/>
      <c r="E6649" s="380"/>
      <c r="F6649" s="380"/>
      <c r="G6649" s="380"/>
      <c r="H6649" s="380"/>
    </row>
    <row r="6650" spans="1:8">
      <c r="A6650" s="380"/>
      <c r="B6650" s="380"/>
      <c r="C6650" s="380"/>
      <c r="D6650" s="380"/>
      <c r="E6650" s="380"/>
      <c r="F6650" s="380"/>
      <c r="G6650" s="380"/>
      <c r="H6650" s="380"/>
    </row>
    <row r="6651" spans="1:8">
      <c r="A6651" s="380"/>
      <c r="B6651" s="380"/>
      <c r="C6651" s="380"/>
      <c r="D6651" s="380"/>
      <c r="E6651" s="380"/>
      <c r="F6651" s="380"/>
      <c r="G6651" s="380"/>
      <c r="H6651" s="380"/>
    </row>
    <row r="6652" spans="1:8">
      <c r="A6652" s="380"/>
      <c r="B6652" s="380"/>
      <c r="C6652" s="380"/>
      <c r="D6652" s="380"/>
      <c r="E6652" s="380"/>
      <c r="F6652" s="380"/>
      <c r="G6652" s="380"/>
      <c r="H6652" s="380"/>
    </row>
    <row r="6653" spans="1:8">
      <c r="A6653" s="380"/>
      <c r="B6653" s="380"/>
      <c r="C6653" s="380"/>
      <c r="D6653" s="380"/>
      <c r="E6653" s="380"/>
      <c r="F6653" s="380"/>
      <c r="G6653" s="380"/>
      <c r="H6653" s="380"/>
    </row>
    <row r="6654" spans="1:8">
      <c r="A6654" s="380"/>
      <c r="B6654" s="380"/>
      <c r="C6654" s="380"/>
      <c r="D6654" s="380"/>
      <c r="E6654" s="380"/>
      <c r="F6654" s="380"/>
      <c r="G6654" s="380"/>
      <c r="H6654" s="380"/>
    </row>
    <row r="6655" spans="1:8">
      <c r="A6655" s="380"/>
      <c r="B6655" s="380"/>
      <c r="C6655" s="380"/>
      <c r="D6655" s="380"/>
      <c r="E6655" s="380"/>
      <c r="F6655" s="380"/>
      <c r="G6655" s="380"/>
      <c r="H6655" s="380"/>
    </row>
    <row r="6656" spans="1:8">
      <c r="A6656" s="380"/>
      <c r="B6656" s="380"/>
      <c r="C6656" s="380"/>
      <c r="D6656" s="380"/>
      <c r="E6656" s="380"/>
      <c r="F6656" s="380"/>
      <c r="G6656" s="380"/>
      <c r="H6656" s="380"/>
    </row>
    <row r="6657" spans="1:8">
      <c r="A6657" s="380"/>
      <c r="B6657" s="380"/>
      <c r="C6657" s="380"/>
      <c r="D6657" s="380"/>
      <c r="E6657" s="380"/>
      <c r="F6657" s="380"/>
      <c r="G6657" s="380"/>
      <c r="H6657" s="380"/>
    </row>
    <row r="6658" spans="1:8">
      <c r="A6658" s="380"/>
      <c r="B6658" s="380"/>
      <c r="C6658" s="380"/>
      <c r="D6658" s="380"/>
      <c r="E6658" s="380"/>
      <c r="F6658" s="380"/>
      <c r="G6658" s="380"/>
      <c r="H6658" s="380"/>
    </row>
    <row r="6659" spans="1:8">
      <c r="A6659" s="380"/>
      <c r="B6659" s="380"/>
      <c r="C6659" s="380"/>
      <c r="D6659" s="380"/>
      <c r="E6659" s="380"/>
      <c r="F6659" s="380"/>
      <c r="G6659" s="380"/>
      <c r="H6659" s="380"/>
    </row>
    <row r="6660" spans="1:8">
      <c r="A6660" s="380"/>
      <c r="B6660" s="380"/>
      <c r="C6660" s="380"/>
      <c r="D6660" s="380"/>
      <c r="E6660" s="380"/>
      <c r="F6660" s="380"/>
      <c r="G6660" s="380"/>
      <c r="H6660" s="380"/>
    </row>
    <row r="6661" spans="1:8">
      <c r="A6661" s="380"/>
      <c r="B6661" s="380"/>
      <c r="C6661" s="380"/>
      <c r="D6661" s="380"/>
      <c r="E6661" s="380"/>
      <c r="F6661" s="380"/>
      <c r="G6661" s="380"/>
      <c r="H6661" s="380"/>
    </row>
    <row r="6662" spans="1:8">
      <c r="A6662" s="380"/>
      <c r="B6662" s="380"/>
      <c r="C6662" s="380"/>
      <c r="D6662" s="380"/>
      <c r="E6662" s="380"/>
      <c r="F6662" s="380"/>
      <c r="G6662" s="380"/>
      <c r="H6662" s="380"/>
    </row>
    <row r="6663" spans="1:8">
      <c r="A6663" s="380"/>
      <c r="B6663" s="380"/>
      <c r="C6663" s="380"/>
      <c r="D6663" s="380"/>
      <c r="E6663" s="380"/>
      <c r="F6663" s="380"/>
      <c r="G6663" s="380"/>
      <c r="H6663" s="380"/>
    </row>
    <row r="6664" spans="1:8">
      <c r="A6664" s="380"/>
      <c r="B6664" s="380"/>
      <c r="C6664" s="380"/>
      <c r="D6664" s="380"/>
      <c r="E6664" s="380"/>
      <c r="F6664" s="380"/>
      <c r="G6664" s="380"/>
      <c r="H6664" s="380"/>
    </row>
    <row r="6665" spans="1:8">
      <c r="A6665" s="380"/>
      <c r="B6665" s="380"/>
      <c r="C6665" s="380"/>
      <c r="D6665" s="380"/>
      <c r="E6665" s="380"/>
      <c r="F6665" s="380"/>
      <c r="G6665" s="380"/>
      <c r="H6665" s="380"/>
    </row>
    <row r="6666" spans="1:8">
      <c r="A6666" s="380"/>
      <c r="B6666" s="380"/>
      <c r="C6666" s="380"/>
      <c r="D6666" s="380"/>
      <c r="E6666" s="380"/>
      <c r="F6666" s="380"/>
      <c r="G6666" s="380"/>
      <c r="H6666" s="380"/>
    </row>
    <row r="6667" spans="1:8">
      <c r="A6667" s="380"/>
      <c r="B6667" s="380"/>
      <c r="C6667" s="380"/>
      <c r="D6667" s="380"/>
      <c r="E6667" s="380"/>
      <c r="F6667" s="380"/>
      <c r="G6667" s="380"/>
      <c r="H6667" s="380"/>
    </row>
    <row r="6668" spans="1:8">
      <c r="A6668" s="380"/>
      <c r="B6668" s="380"/>
      <c r="C6668" s="380"/>
      <c r="D6668" s="380"/>
      <c r="E6668" s="380"/>
      <c r="F6668" s="380"/>
      <c r="G6668" s="380"/>
      <c r="H6668" s="380"/>
    </row>
    <row r="6669" spans="1:8">
      <c r="A6669" s="380"/>
      <c r="B6669" s="380"/>
      <c r="C6669" s="380"/>
      <c r="D6669" s="380"/>
      <c r="E6669" s="380"/>
      <c r="F6669" s="380"/>
      <c r="G6669" s="380"/>
      <c r="H6669" s="380"/>
    </row>
    <row r="6670" spans="1:8">
      <c r="A6670" s="380"/>
      <c r="B6670" s="380"/>
      <c r="C6670" s="380"/>
      <c r="D6670" s="380"/>
      <c r="E6670" s="380"/>
      <c r="F6670" s="380"/>
      <c r="G6670" s="380"/>
      <c r="H6670" s="380"/>
    </row>
    <row r="6671" spans="1:8">
      <c r="A6671" s="380"/>
      <c r="B6671" s="380"/>
      <c r="C6671" s="380"/>
      <c r="D6671" s="380"/>
      <c r="E6671" s="380"/>
      <c r="F6671" s="380"/>
      <c r="G6671" s="380"/>
      <c r="H6671" s="380"/>
    </row>
    <row r="6672" spans="1:8">
      <c r="A6672" s="380"/>
      <c r="B6672" s="380"/>
      <c r="C6672" s="380"/>
      <c r="D6672" s="380"/>
      <c r="E6672" s="380"/>
      <c r="F6672" s="380"/>
      <c r="G6672" s="380"/>
      <c r="H6672" s="380"/>
    </row>
    <row r="6673" spans="1:8">
      <c r="A6673" s="380"/>
      <c r="B6673" s="380"/>
      <c r="C6673" s="380"/>
      <c r="D6673" s="380"/>
      <c r="E6673" s="380"/>
      <c r="F6673" s="380"/>
      <c r="G6673" s="380"/>
      <c r="H6673" s="380"/>
    </row>
    <row r="6674" spans="1:8">
      <c r="A6674" s="380"/>
      <c r="B6674" s="380"/>
      <c r="C6674" s="380"/>
      <c r="D6674" s="380"/>
      <c r="E6674" s="380"/>
      <c r="F6674" s="380"/>
      <c r="G6674" s="380"/>
      <c r="H6674" s="380"/>
    </row>
    <row r="6675" spans="1:8">
      <c r="A6675" s="380"/>
      <c r="B6675" s="380"/>
      <c r="C6675" s="380"/>
      <c r="D6675" s="380"/>
      <c r="E6675" s="380"/>
      <c r="F6675" s="380"/>
      <c r="G6675" s="380"/>
      <c r="H6675" s="380"/>
    </row>
    <row r="6676" spans="1:8">
      <c r="A6676" s="380"/>
      <c r="B6676" s="380"/>
      <c r="C6676" s="380"/>
      <c r="D6676" s="380"/>
      <c r="E6676" s="380"/>
      <c r="F6676" s="380"/>
      <c r="G6676" s="380"/>
      <c r="H6676" s="380"/>
    </row>
    <row r="6677" spans="1:8">
      <c r="A6677" s="380"/>
      <c r="B6677" s="380"/>
      <c r="C6677" s="380"/>
      <c r="D6677" s="380"/>
      <c r="E6677" s="380"/>
      <c r="F6677" s="380"/>
      <c r="G6677" s="380"/>
      <c r="H6677" s="380"/>
    </row>
    <row r="6678" spans="1:8">
      <c r="A6678" s="380"/>
      <c r="B6678" s="380"/>
      <c r="C6678" s="380"/>
      <c r="D6678" s="380"/>
      <c r="E6678" s="380"/>
      <c r="F6678" s="380"/>
      <c r="G6678" s="380"/>
      <c r="H6678" s="380"/>
    </row>
    <row r="6679" spans="1:8">
      <c r="A6679" s="380"/>
      <c r="B6679" s="380"/>
      <c r="C6679" s="380"/>
      <c r="D6679" s="380"/>
      <c r="E6679" s="380"/>
      <c r="F6679" s="380"/>
      <c r="G6679" s="380"/>
      <c r="H6679" s="380"/>
    </row>
    <row r="6680" spans="1:8">
      <c r="A6680" s="380"/>
      <c r="B6680" s="380"/>
      <c r="C6680" s="380"/>
      <c r="D6680" s="380"/>
      <c r="E6680" s="380"/>
      <c r="F6680" s="380"/>
      <c r="G6680" s="380"/>
      <c r="H6680" s="380"/>
    </row>
    <row r="6681" spans="1:8">
      <c r="A6681" s="380"/>
      <c r="B6681" s="380"/>
      <c r="C6681" s="380"/>
      <c r="D6681" s="380"/>
      <c r="E6681" s="380"/>
      <c r="F6681" s="380"/>
      <c r="G6681" s="380"/>
      <c r="H6681" s="380"/>
    </row>
    <row r="6682" spans="1:8">
      <c r="A6682" s="380"/>
      <c r="B6682" s="380"/>
      <c r="C6682" s="380"/>
      <c r="D6682" s="380"/>
      <c r="E6682" s="380"/>
      <c r="F6682" s="380"/>
      <c r="G6682" s="380"/>
      <c r="H6682" s="380"/>
    </row>
    <row r="6683" spans="1:8">
      <c r="A6683" s="380"/>
      <c r="B6683" s="380"/>
      <c r="C6683" s="380"/>
      <c r="D6683" s="380"/>
      <c r="E6683" s="380"/>
      <c r="F6683" s="380"/>
      <c r="G6683" s="380"/>
      <c r="H6683" s="380"/>
    </row>
    <row r="6684" spans="1:8">
      <c r="A6684" s="380"/>
      <c r="B6684" s="380"/>
      <c r="C6684" s="380"/>
      <c r="D6684" s="380"/>
      <c r="E6684" s="380"/>
      <c r="F6684" s="380"/>
      <c r="G6684" s="380"/>
      <c r="H6684" s="380"/>
    </row>
    <row r="6685" spans="1:8">
      <c r="A6685" s="380"/>
      <c r="B6685" s="380"/>
      <c r="C6685" s="380"/>
      <c r="D6685" s="380"/>
      <c r="E6685" s="380"/>
      <c r="F6685" s="380"/>
      <c r="G6685" s="380"/>
      <c r="H6685" s="380"/>
    </row>
    <row r="6686" spans="1:8">
      <c r="A6686" s="380"/>
      <c r="B6686" s="380"/>
      <c r="C6686" s="380"/>
      <c r="D6686" s="380"/>
      <c r="E6686" s="380"/>
      <c r="F6686" s="380"/>
      <c r="G6686" s="380"/>
      <c r="H6686" s="380"/>
    </row>
    <row r="6687" spans="1:8">
      <c r="A6687" s="380"/>
      <c r="B6687" s="380"/>
      <c r="C6687" s="380"/>
      <c r="D6687" s="380"/>
      <c r="E6687" s="380"/>
      <c r="F6687" s="380"/>
      <c r="G6687" s="380"/>
      <c r="H6687" s="380"/>
    </row>
    <row r="6688" spans="1:8">
      <c r="A6688" s="380"/>
      <c r="B6688" s="380"/>
      <c r="C6688" s="380"/>
      <c r="D6688" s="380"/>
      <c r="E6688" s="380"/>
      <c r="F6688" s="380"/>
      <c r="G6688" s="380"/>
      <c r="H6688" s="380"/>
    </row>
    <row r="6689" spans="1:8">
      <c r="A6689" s="380"/>
      <c r="B6689" s="380"/>
      <c r="C6689" s="380"/>
      <c r="D6689" s="380"/>
      <c r="E6689" s="380"/>
      <c r="F6689" s="380"/>
      <c r="G6689" s="380"/>
      <c r="H6689" s="380"/>
    </row>
    <row r="6690" spans="1:8">
      <c r="A6690" s="380"/>
      <c r="B6690" s="380"/>
      <c r="C6690" s="380"/>
      <c r="D6690" s="380"/>
      <c r="E6690" s="380"/>
      <c r="F6690" s="380"/>
      <c r="G6690" s="380"/>
      <c r="H6690" s="380"/>
    </row>
    <row r="6691" spans="1:8">
      <c r="A6691" s="380"/>
      <c r="B6691" s="380"/>
      <c r="C6691" s="380"/>
      <c r="D6691" s="380"/>
      <c r="E6691" s="380"/>
      <c r="F6691" s="380"/>
      <c r="G6691" s="380"/>
      <c r="H6691" s="380"/>
    </row>
    <row r="6692" spans="1:8">
      <c r="A6692" s="380"/>
      <c r="B6692" s="380"/>
      <c r="C6692" s="380"/>
      <c r="D6692" s="380"/>
      <c r="E6692" s="380"/>
      <c r="F6692" s="380"/>
      <c r="G6692" s="380"/>
      <c r="H6692" s="380"/>
    </row>
    <row r="6693" spans="1:8">
      <c r="A6693" s="380"/>
      <c r="B6693" s="380"/>
      <c r="C6693" s="380"/>
      <c r="D6693" s="380"/>
      <c r="E6693" s="380"/>
      <c r="F6693" s="380"/>
      <c r="G6693" s="380"/>
      <c r="H6693" s="380"/>
    </row>
    <row r="6694" spans="1:8">
      <c r="A6694" s="380"/>
      <c r="B6694" s="380"/>
      <c r="C6694" s="380"/>
      <c r="D6694" s="380"/>
      <c r="E6694" s="380"/>
      <c r="F6694" s="380"/>
      <c r="G6694" s="380"/>
      <c r="H6694" s="380"/>
    </row>
    <row r="6695" spans="1:8">
      <c r="A6695" s="380"/>
      <c r="B6695" s="380"/>
      <c r="C6695" s="380"/>
      <c r="D6695" s="380"/>
      <c r="E6695" s="380"/>
      <c r="F6695" s="380"/>
      <c r="G6695" s="380"/>
      <c r="H6695" s="380"/>
    </row>
    <row r="6696" spans="1:8">
      <c r="A6696" s="380"/>
      <c r="B6696" s="380"/>
      <c r="C6696" s="380"/>
      <c r="D6696" s="380"/>
      <c r="E6696" s="380"/>
      <c r="F6696" s="380"/>
      <c r="G6696" s="380"/>
      <c r="H6696" s="380"/>
    </row>
    <row r="6697" spans="1:8">
      <c r="A6697" s="380"/>
      <c r="B6697" s="380"/>
      <c r="C6697" s="380"/>
      <c r="D6697" s="380"/>
      <c r="E6697" s="380"/>
      <c r="F6697" s="380"/>
      <c r="G6697" s="380"/>
      <c r="H6697" s="380"/>
    </row>
    <row r="6698" spans="1:8">
      <c r="A6698" s="380"/>
      <c r="B6698" s="380"/>
      <c r="C6698" s="380"/>
      <c r="D6698" s="380"/>
      <c r="E6698" s="380"/>
      <c r="F6698" s="380"/>
      <c r="G6698" s="380"/>
      <c r="H6698" s="380"/>
    </row>
    <row r="6699" spans="1:8">
      <c r="A6699" s="380"/>
      <c r="B6699" s="380"/>
      <c r="C6699" s="380"/>
      <c r="D6699" s="380"/>
      <c r="E6699" s="380"/>
      <c r="F6699" s="380"/>
      <c r="G6699" s="380"/>
      <c r="H6699" s="380"/>
    </row>
    <row r="6700" spans="1:8">
      <c r="A6700" s="380"/>
      <c r="B6700" s="380"/>
      <c r="C6700" s="380"/>
      <c r="D6700" s="380"/>
      <c r="E6700" s="380"/>
      <c r="F6700" s="380"/>
      <c r="G6700" s="380"/>
      <c r="H6700" s="380"/>
    </row>
    <row r="6701" spans="1:8">
      <c r="A6701" s="380"/>
      <c r="B6701" s="380"/>
      <c r="C6701" s="380"/>
      <c r="D6701" s="380"/>
      <c r="E6701" s="380"/>
      <c r="F6701" s="380"/>
      <c r="G6701" s="380"/>
      <c r="H6701" s="380"/>
    </row>
    <row r="6702" spans="1:8">
      <c r="A6702" s="380"/>
      <c r="B6702" s="380"/>
      <c r="C6702" s="380"/>
      <c r="D6702" s="380"/>
      <c r="E6702" s="380"/>
      <c r="F6702" s="380"/>
      <c r="G6702" s="380"/>
      <c r="H6702" s="380"/>
    </row>
    <row r="6703" spans="1:8">
      <c r="A6703" s="380"/>
      <c r="B6703" s="380"/>
      <c r="C6703" s="380"/>
      <c r="D6703" s="380"/>
      <c r="E6703" s="380"/>
      <c r="F6703" s="380"/>
      <c r="G6703" s="380"/>
      <c r="H6703" s="380"/>
    </row>
    <row r="6704" spans="1:8">
      <c r="A6704" s="380"/>
      <c r="B6704" s="380"/>
      <c r="C6704" s="380"/>
      <c r="D6704" s="380"/>
      <c r="E6704" s="380"/>
      <c r="F6704" s="380"/>
      <c r="G6704" s="380"/>
      <c r="H6704" s="380"/>
    </row>
    <row r="6705" spans="1:8">
      <c r="A6705" s="380"/>
      <c r="B6705" s="380"/>
      <c r="C6705" s="380"/>
      <c r="D6705" s="380"/>
      <c r="E6705" s="380"/>
      <c r="F6705" s="380"/>
      <c r="G6705" s="380"/>
      <c r="H6705" s="380"/>
    </row>
    <row r="6706" spans="1:8">
      <c r="A6706" s="380"/>
      <c r="B6706" s="380"/>
      <c r="C6706" s="380"/>
      <c r="D6706" s="380"/>
      <c r="E6706" s="380"/>
      <c r="F6706" s="380"/>
      <c r="G6706" s="380"/>
      <c r="H6706" s="380"/>
    </row>
    <row r="6707" spans="1:8">
      <c r="A6707" s="380"/>
      <c r="B6707" s="380"/>
      <c r="C6707" s="380"/>
      <c r="D6707" s="380"/>
      <c r="E6707" s="380"/>
      <c r="F6707" s="380"/>
      <c r="G6707" s="380"/>
      <c r="H6707" s="380"/>
    </row>
    <row r="6708" spans="1:8">
      <c r="A6708" s="380"/>
      <c r="B6708" s="380"/>
      <c r="C6708" s="380"/>
      <c r="D6708" s="380"/>
      <c r="E6708" s="380"/>
      <c r="F6708" s="380"/>
      <c r="G6708" s="380"/>
      <c r="H6708" s="380"/>
    </row>
    <row r="6709" spans="1:8">
      <c r="A6709" s="380"/>
      <c r="B6709" s="380"/>
      <c r="C6709" s="380"/>
      <c r="D6709" s="380"/>
      <c r="E6709" s="380"/>
      <c r="F6709" s="380"/>
      <c r="G6709" s="380"/>
      <c r="H6709" s="380"/>
    </row>
    <row r="6710" spans="1:8">
      <c r="A6710" s="380"/>
      <c r="B6710" s="380"/>
      <c r="C6710" s="380"/>
      <c r="D6710" s="380"/>
      <c r="E6710" s="380"/>
      <c r="F6710" s="380"/>
      <c r="G6710" s="380"/>
      <c r="H6710" s="380"/>
    </row>
    <row r="6711" spans="1:8">
      <c r="A6711" s="380"/>
      <c r="B6711" s="380"/>
      <c r="C6711" s="380"/>
      <c r="D6711" s="380"/>
      <c r="E6711" s="380"/>
      <c r="F6711" s="380"/>
      <c r="G6711" s="380"/>
      <c r="H6711" s="380"/>
    </row>
    <row r="6712" spans="1:8">
      <c r="A6712" s="380"/>
      <c r="B6712" s="380"/>
      <c r="C6712" s="380"/>
      <c r="D6712" s="380"/>
      <c r="E6712" s="380"/>
      <c r="F6712" s="380"/>
      <c r="G6712" s="380"/>
      <c r="H6712" s="380"/>
    </row>
    <row r="6713" spans="1:8">
      <c r="A6713" s="380"/>
      <c r="B6713" s="380"/>
      <c r="C6713" s="380"/>
      <c r="D6713" s="380"/>
      <c r="E6713" s="380"/>
      <c r="F6713" s="380"/>
      <c r="G6713" s="380"/>
      <c r="H6713" s="380"/>
    </row>
    <row r="6714" spans="1:8">
      <c r="A6714" s="380"/>
      <c r="B6714" s="380"/>
      <c r="C6714" s="380"/>
      <c r="D6714" s="380"/>
      <c r="E6714" s="380"/>
      <c r="F6714" s="380"/>
      <c r="G6714" s="380"/>
      <c r="H6714" s="380"/>
    </row>
    <row r="6715" spans="1:8">
      <c r="A6715" s="380"/>
      <c r="B6715" s="380"/>
      <c r="C6715" s="380"/>
      <c r="D6715" s="380"/>
      <c r="E6715" s="380"/>
      <c r="F6715" s="380"/>
      <c r="G6715" s="380"/>
      <c r="H6715" s="380"/>
    </row>
    <row r="6716" spans="1:8">
      <c r="A6716" s="380"/>
      <c r="B6716" s="380"/>
      <c r="C6716" s="380"/>
      <c r="D6716" s="380"/>
      <c r="E6716" s="380"/>
      <c r="F6716" s="380"/>
      <c r="G6716" s="380"/>
      <c r="H6716" s="380"/>
    </row>
    <row r="6717" spans="1:8">
      <c r="A6717" s="380"/>
      <c r="B6717" s="380"/>
      <c r="C6717" s="380"/>
      <c r="D6717" s="380"/>
      <c r="E6717" s="380"/>
      <c r="F6717" s="380"/>
      <c r="G6717" s="380"/>
      <c r="H6717" s="380"/>
    </row>
    <row r="6718" spans="1:8">
      <c r="A6718" s="380"/>
      <c r="B6718" s="380"/>
      <c r="C6718" s="380"/>
      <c r="D6718" s="380"/>
      <c r="E6718" s="380"/>
      <c r="F6718" s="380"/>
      <c r="G6718" s="380"/>
      <c r="H6718" s="380"/>
    </row>
    <row r="6719" spans="1:8">
      <c r="A6719" s="380"/>
      <c r="B6719" s="380"/>
      <c r="C6719" s="380"/>
      <c r="D6719" s="380"/>
      <c r="E6719" s="380"/>
      <c r="F6719" s="380"/>
      <c r="G6719" s="380"/>
      <c r="H6719" s="380"/>
    </row>
    <row r="6720" spans="1:8">
      <c r="A6720" s="380"/>
      <c r="B6720" s="380"/>
      <c r="C6720" s="380"/>
      <c r="D6720" s="380"/>
      <c r="E6720" s="380"/>
      <c r="F6720" s="380"/>
      <c r="G6720" s="380"/>
      <c r="H6720" s="380"/>
    </row>
    <row r="6721" spans="1:8">
      <c r="A6721" s="380"/>
      <c r="B6721" s="380"/>
      <c r="C6721" s="380"/>
      <c r="D6721" s="380"/>
      <c r="E6721" s="380"/>
      <c r="F6721" s="380"/>
      <c r="G6721" s="380"/>
      <c r="H6721" s="380"/>
    </row>
    <row r="6722" spans="1:8">
      <c r="A6722" s="380"/>
      <c r="B6722" s="380"/>
      <c r="C6722" s="380"/>
      <c r="D6722" s="380"/>
      <c r="E6722" s="380"/>
      <c r="F6722" s="380"/>
      <c r="G6722" s="380"/>
      <c r="H6722" s="380"/>
    </row>
    <row r="6723" spans="1:8">
      <c r="A6723" s="380"/>
      <c r="B6723" s="380"/>
      <c r="C6723" s="380"/>
      <c r="D6723" s="380"/>
      <c r="E6723" s="380"/>
      <c r="F6723" s="380"/>
      <c r="G6723" s="380"/>
      <c r="H6723" s="380"/>
    </row>
    <row r="6724" spans="1:8">
      <c r="A6724" s="380"/>
      <c r="B6724" s="380"/>
      <c r="C6724" s="380"/>
      <c r="D6724" s="380"/>
      <c r="E6724" s="380"/>
      <c r="F6724" s="380"/>
      <c r="G6724" s="380"/>
      <c r="H6724" s="380"/>
    </row>
    <row r="6725" spans="1:8">
      <c r="A6725" s="380"/>
      <c r="B6725" s="380"/>
      <c r="C6725" s="380"/>
      <c r="D6725" s="380"/>
      <c r="E6725" s="380"/>
      <c r="F6725" s="380"/>
      <c r="G6725" s="380"/>
      <c r="H6725" s="380"/>
    </row>
    <row r="6726" spans="1:8">
      <c r="A6726" s="380"/>
      <c r="B6726" s="380"/>
      <c r="C6726" s="380"/>
      <c r="D6726" s="380"/>
      <c r="E6726" s="380"/>
      <c r="F6726" s="380"/>
      <c r="G6726" s="380"/>
      <c r="H6726" s="380"/>
    </row>
    <row r="6727" spans="1:8">
      <c r="A6727" s="380"/>
      <c r="B6727" s="380"/>
      <c r="C6727" s="380"/>
      <c r="D6727" s="380"/>
      <c r="E6727" s="380"/>
      <c r="F6727" s="380"/>
      <c r="G6727" s="380"/>
      <c r="H6727" s="380"/>
    </row>
    <row r="6728" spans="1:8">
      <c r="A6728" s="380"/>
      <c r="B6728" s="380"/>
      <c r="C6728" s="380"/>
      <c r="D6728" s="380"/>
      <c r="E6728" s="380"/>
      <c r="F6728" s="380"/>
      <c r="G6728" s="380"/>
      <c r="H6728" s="380"/>
    </row>
    <row r="6729" spans="1:8">
      <c r="A6729" s="380"/>
      <c r="B6729" s="380"/>
      <c r="C6729" s="380"/>
      <c r="D6729" s="380"/>
      <c r="E6729" s="380"/>
      <c r="F6729" s="380"/>
      <c r="G6729" s="380"/>
      <c r="H6729" s="380"/>
    </row>
    <row r="6730" spans="1:8">
      <c r="A6730" s="380"/>
      <c r="B6730" s="380"/>
      <c r="C6730" s="380"/>
      <c r="D6730" s="380"/>
      <c r="E6730" s="380"/>
      <c r="F6730" s="380"/>
      <c r="G6730" s="380"/>
      <c r="H6730" s="380"/>
    </row>
    <row r="6731" spans="1:8">
      <c r="A6731" s="380"/>
      <c r="B6731" s="380"/>
      <c r="C6731" s="380"/>
      <c r="D6731" s="380"/>
      <c r="E6731" s="380"/>
      <c r="F6731" s="380"/>
      <c r="G6731" s="380"/>
      <c r="H6731" s="380"/>
    </row>
    <row r="6732" spans="1:8">
      <c r="A6732" s="380"/>
      <c r="B6732" s="380"/>
      <c r="C6732" s="380"/>
      <c r="D6732" s="380"/>
      <c r="E6732" s="380"/>
      <c r="F6732" s="380"/>
      <c r="G6732" s="380"/>
      <c r="H6732" s="380"/>
    </row>
    <row r="6733" spans="1:8">
      <c r="A6733" s="380"/>
      <c r="B6733" s="380"/>
      <c r="C6733" s="380"/>
      <c r="D6733" s="380"/>
      <c r="E6733" s="380"/>
      <c r="F6733" s="380"/>
      <c r="G6733" s="380"/>
      <c r="H6733" s="380"/>
    </row>
    <row r="6734" spans="1:8">
      <c r="A6734" s="380"/>
      <c r="B6734" s="380"/>
      <c r="C6734" s="380"/>
      <c r="D6734" s="380"/>
      <c r="E6734" s="380"/>
      <c r="F6734" s="380"/>
      <c r="G6734" s="380"/>
      <c r="H6734" s="380"/>
    </row>
    <row r="6735" spans="1:8">
      <c r="A6735" s="380"/>
      <c r="B6735" s="380"/>
      <c r="C6735" s="380"/>
      <c r="D6735" s="380"/>
      <c r="E6735" s="380"/>
      <c r="F6735" s="380"/>
      <c r="G6735" s="380"/>
      <c r="H6735" s="380"/>
    </row>
    <row r="6736" spans="1:8">
      <c r="A6736" s="380"/>
      <c r="B6736" s="380"/>
      <c r="C6736" s="380"/>
      <c r="D6736" s="380"/>
      <c r="E6736" s="380"/>
      <c r="F6736" s="380"/>
      <c r="G6736" s="380"/>
      <c r="H6736" s="380"/>
    </row>
    <row r="6737" spans="1:8">
      <c r="A6737" s="380"/>
      <c r="B6737" s="380"/>
      <c r="C6737" s="380"/>
      <c r="D6737" s="380"/>
      <c r="E6737" s="380"/>
      <c r="F6737" s="380"/>
      <c r="G6737" s="380"/>
      <c r="H6737" s="380"/>
    </row>
    <row r="6738" spans="1:8">
      <c r="A6738" s="380"/>
      <c r="B6738" s="380"/>
      <c r="C6738" s="380"/>
      <c r="D6738" s="380"/>
      <c r="E6738" s="380"/>
      <c r="F6738" s="380"/>
      <c r="G6738" s="380"/>
      <c r="H6738" s="380"/>
    </row>
    <row r="6739" spans="1:8">
      <c r="A6739" s="380"/>
      <c r="B6739" s="380"/>
      <c r="C6739" s="380"/>
      <c r="D6739" s="380"/>
      <c r="E6739" s="380"/>
      <c r="F6739" s="380"/>
      <c r="G6739" s="380"/>
      <c r="H6739" s="380"/>
    </row>
    <row r="6740" spans="1:8">
      <c r="A6740" s="380"/>
      <c r="B6740" s="380"/>
      <c r="C6740" s="380"/>
      <c r="D6740" s="380"/>
      <c r="E6740" s="380"/>
      <c r="F6740" s="380"/>
      <c r="G6740" s="380"/>
      <c r="H6740" s="380"/>
    </row>
    <row r="6741" spans="1:8">
      <c r="A6741" s="380"/>
      <c r="B6741" s="380"/>
      <c r="C6741" s="380"/>
      <c r="D6741" s="380"/>
      <c r="E6741" s="380"/>
      <c r="F6741" s="380"/>
      <c r="G6741" s="380"/>
      <c r="H6741" s="380"/>
    </row>
    <row r="6742" spans="1:8">
      <c r="A6742" s="380"/>
      <c r="B6742" s="380"/>
      <c r="C6742" s="380"/>
      <c r="D6742" s="380"/>
      <c r="E6742" s="380"/>
      <c r="F6742" s="380"/>
      <c r="G6742" s="380"/>
      <c r="H6742" s="380"/>
    </row>
    <row r="6743" spans="1:8">
      <c r="A6743" s="380"/>
      <c r="B6743" s="380"/>
      <c r="C6743" s="380"/>
      <c r="D6743" s="380"/>
      <c r="E6743" s="380"/>
      <c r="F6743" s="380"/>
      <c r="G6743" s="380"/>
      <c r="H6743" s="380"/>
    </row>
    <row r="6744" spans="1:8">
      <c r="A6744" s="380"/>
      <c r="B6744" s="380"/>
      <c r="C6744" s="380"/>
      <c r="D6744" s="380"/>
      <c r="E6744" s="380"/>
      <c r="F6744" s="380"/>
      <c r="G6744" s="380"/>
      <c r="H6744" s="380"/>
    </row>
    <row r="6745" spans="1:8">
      <c r="A6745" s="380"/>
      <c r="B6745" s="380"/>
      <c r="C6745" s="380"/>
      <c r="D6745" s="380"/>
      <c r="E6745" s="380"/>
      <c r="F6745" s="380"/>
      <c r="G6745" s="380"/>
      <c r="H6745" s="380"/>
    </row>
    <row r="6746" spans="1:8">
      <c r="A6746" s="380"/>
      <c r="B6746" s="380"/>
      <c r="C6746" s="380"/>
      <c r="D6746" s="380"/>
      <c r="E6746" s="380"/>
      <c r="F6746" s="380"/>
      <c r="G6746" s="380"/>
      <c r="H6746" s="380"/>
    </row>
    <row r="6747" spans="1:8">
      <c r="A6747" s="380"/>
      <c r="B6747" s="380"/>
      <c r="C6747" s="380"/>
      <c r="D6747" s="380"/>
      <c r="E6747" s="380"/>
      <c r="F6747" s="380"/>
      <c r="G6747" s="380"/>
      <c r="H6747" s="380"/>
    </row>
    <row r="6748" spans="1:8">
      <c r="A6748" s="380"/>
      <c r="B6748" s="380"/>
      <c r="C6748" s="380"/>
      <c r="D6748" s="380"/>
      <c r="E6748" s="380"/>
      <c r="F6748" s="380"/>
      <c r="G6748" s="380"/>
      <c r="H6748" s="380"/>
    </row>
    <row r="6749" spans="1:8">
      <c r="A6749" s="380"/>
      <c r="B6749" s="380"/>
      <c r="C6749" s="380"/>
      <c r="D6749" s="380"/>
      <c r="E6749" s="380"/>
      <c r="F6749" s="380"/>
      <c r="G6749" s="380"/>
      <c r="H6749" s="380"/>
    </row>
    <row r="6750" spans="1:8">
      <c r="A6750" s="380"/>
      <c r="B6750" s="380"/>
      <c r="C6750" s="380"/>
      <c r="D6750" s="380"/>
      <c r="E6750" s="380"/>
      <c r="F6750" s="380"/>
      <c r="G6750" s="380"/>
      <c r="H6750" s="380"/>
    </row>
    <row r="6751" spans="1:8">
      <c r="A6751" s="380"/>
      <c r="B6751" s="380"/>
      <c r="C6751" s="380"/>
      <c r="D6751" s="380"/>
      <c r="E6751" s="380"/>
      <c r="F6751" s="380"/>
      <c r="G6751" s="380"/>
      <c r="H6751" s="380"/>
    </row>
    <row r="6752" spans="1:8">
      <c r="A6752" s="380"/>
      <c r="B6752" s="380"/>
      <c r="C6752" s="380"/>
      <c r="D6752" s="380"/>
      <c r="E6752" s="380"/>
      <c r="F6752" s="380"/>
      <c r="G6752" s="380"/>
      <c r="H6752" s="380"/>
    </row>
    <row r="6753" spans="1:8">
      <c r="A6753" s="380"/>
      <c r="B6753" s="380"/>
      <c r="C6753" s="380"/>
      <c r="D6753" s="380"/>
      <c r="E6753" s="380"/>
      <c r="F6753" s="380"/>
      <c r="G6753" s="380"/>
      <c r="H6753" s="380"/>
    </row>
    <row r="6754" spans="1:8">
      <c r="A6754" s="380"/>
      <c r="B6754" s="380"/>
      <c r="C6754" s="380"/>
      <c r="D6754" s="380"/>
      <c r="E6754" s="380"/>
      <c r="F6754" s="380"/>
      <c r="G6754" s="380"/>
      <c r="H6754" s="380"/>
    </row>
    <row r="6755" spans="1:8">
      <c r="A6755" s="380"/>
      <c r="B6755" s="380"/>
      <c r="C6755" s="380"/>
      <c r="D6755" s="380"/>
      <c r="E6755" s="380"/>
      <c r="F6755" s="380"/>
      <c r="G6755" s="380"/>
      <c r="H6755" s="380"/>
    </row>
    <row r="6756" spans="1:8">
      <c r="A6756" s="380"/>
      <c r="B6756" s="380"/>
      <c r="C6756" s="380"/>
      <c r="D6756" s="380"/>
      <c r="E6756" s="380"/>
      <c r="F6756" s="380"/>
      <c r="G6756" s="380"/>
      <c r="H6756" s="380"/>
    </row>
    <row r="6757" spans="1:8">
      <c r="A6757" s="380"/>
      <c r="B6757" s="380"/>
      <c r="C6757" s="380"/>
      <c r="D6757" s="380"/>
      <c r="E6757" s="380"/>
      <c r="F6757" s="380"/>
      <c r="G6757" s="380"/>
      <c r="H6757" s="380"/>
    </row>
    <row r="6758" spans="1:8">
      <c r="A6758" s="380"/>
      <c r="B6758" s="380"/>
      <c r="C6758" s="380"/>
      <c r="D6758" s="380"/>
      <c r="E6758" s="380"/>
      <c r="F6758" s="380"/>
      <c r="G6758" s="380"/>
      <c r="H6758" s="380"/>
    </row>
    <row r="6759" spans="1:8">
      <c r="A6759" s="380"/>
      <c r="B6759" s="380"/>
      <c r="C6759" s="380"/>
      <c r="D6759" s="380"/>
      <c r="E6759" s="380"/>
      <c r="F6759" s="380"/>
      <c r="G6759" s="380"/>
      <c r="H6759" s="380"/>
    </row>
    <row r="6760" spans="1:8">
      <c r="A6760" s="380"/>
      <c r="B6760" s="380"/>
      <c r="C6760" s="380"/>
      <c r="D6760" s="380"/>
      <c r="E6760" s="380"/>
      <c r="F6760" s="380"/>
      <c r="G6760" s="380"/>
      <c r="H6760" s="380"/>
    </row>
    <row r="6761" spans="1:8">
      <c r="A6761" s="380"/>
      <c r="B6761" s="380"/>
      <c r="C6761" s="380"/>
      <c r="D6761" s="380"/>
      <c r="E6761" s="380"/>
      <c r="F6761" s="380"/>
      <c r="G6761" s="380"/>
      <c r="H6761" s="380"/>
    </row>
    <row r="6762" spans="1:8">
      <c r="A6762" s="380"/>
      <c r="B6762" s="380"/>
      <c r="C6762" s="380"/>
      <c r="D6762" s="380"/>
      <c r="E6762" s="380"/>
      <c r="F6762" s="380"/>
      <c r="G6762" s="380"/>
      <c r="H6762" s="380"/>
    </row>
    <row r="6763" spans="1:8">
      <c r="A6763" s="380"/>
      <c r="B6763" s="380"/>
      <c r="C6763" s="380"/>
      <c r="D6763" s="380"/>
      <c r="E6763" s="380"/>
      <c r="F6763" s="380"/>
      <c r="G6763" s="380"/>
      <c r="H6763" s="380"/>
    </row>
    <row r="6764" spans="1:8">
      <c r="A6764" s="380"/>
      <c r="B6764" s="380"/>
      <c r="C6764" s="380"/>
      <c r="D6764" s="380"/>
      <c r="E6764" s="380"/>
      <c r="F6764" s="380"/>
      <c r="G6764" s="380"/>
      <c r="H6764" s="380"/>
    </row>
    <row r="6765" spans="1:8">
      <c r="A6765" s="380"/>
      <c r="B6765" s="380"/>
      <c r="C6765" s="380"/>
      <c r="D6765" s="380"/>
      <c r="E6765" s="380"/>
      <c r="F6765" s="380"/>
      <c r="G6765" s="380"/>
      <c r="H6765" s="380"/>
    </row>
    <row r="6766" spans="1:8">
      <c r="A6766" s="380"/>
      <c r="B6766" s="380"/>
      <c r="C6766" s="380"/>
      <c r="D6766" s="380"/>
      <c r="E6766" s="380"/>
      <c r="F6766" s="380"/>
      <c r="G6766" s="380"/>
      <c r="H6766" s="380"/>
    </row>
    <row r="6767" spans="1:8">
      <c r="A6767" s="380"/>
      <c r="B6767" s="380"/>
      <c r="C6767" s="380"/>
      <c r="D6767" s="380"/>
      <c r="E6767" s="380"/>
      <c r="F6767" s="380"/>
      <c r="G6767" s="380"/>
      <c r="H6767" s="380"/>
    </row>
    <row r="6768" spans="1:8">
      <c r="A6768" s="380"/>
      <c r="B6768" s="380"/>
      <c r="C6768" s="380"/>
      <c r="D6768" s="380"/>
      <c r="E6768" s="380"/>
      <c r="F6768" s="380"/>
      <c r="G6768" s="380"/>
      <c r="H6768" s="380"/>
    </row>
    <row r="6769" spans="1:8">
      <c r="A6769" s="380"/>
      <c r="B6769" s="380"/>
      <c r="C6769" s="380"/>
      <c r="D6769" s="380"/>
      <c r="E6769" s="380"/>
      <c r="F6769" s="380"/>
      <c r="G6769" s="380"/>
      <c r="H6769" s="380"/>
    </row>
    <row r="6770" spans="1:8">
      <c r="A6770" s="380"/>
      <c r="B6770" s="380"/>
      <c r="C6770" s="380"/>
      <c r="D6770" s="380"/>
      <c r="E6770" s="380"/>
      <c r="F6770" s="380"/>
      <c r="G6770" s="380"/>
      <c r="H6770" s="380"/>
    </row>
    <row r="6771" spans="1:8">
      <c r="A6771" s="380"/>
      <c r="B6771" s="380"/>
      <c r="C6771" s="380"/>
      <c r="D6771" s="380"/>
      <c r="E6771" s="380"/>
      <c r="F6771" s="380"/>
      <c r="G6771" s="380"/>
      <c r="H6771" s="380"/>
    </row>
    <row r="6772" spans="1:8">
      <c r="A6772" s="380"/>
      <c r="B6772" s="380"/>
      <c r="C6772" s="380"/>
      <c r="D6772" s="380"/>
      <c r="E6772" s="380"/>
      <c r="F6772" s="380"/>
      <c r="G6772" s="380"/>
      <c r="H6772" s="380"/>
    </row>
    <row r="6773" spans="1:8">
      <c r="A6773" s="380"/>
      <c r="B6773" s="380"/>
      <c r="C6773" s="380"/>
      <c r="D6773" s="380"/>
      <c r="E6773" s="380"/>
      <c r="F6773" s="380"/>
      <c r="G6773" s="380"/>
      <c r="H6773" s="380"/>
    </row>
    <row r="6774" spans="1:8">
      <c r="A6774" s="380"/>
      <c r="B6774" s="380"/>
      <c r="C6774" s="380"/>
      <c r="D6774" s="380"/>
      <c r="E6774" s="380"/>
      <c r="F6774" s="380"/>
      <c r="G6774" s="380"/>
      <c r="H6774" s="380"/>
    </row>
    <row r="6775" spans="1:8">
      <c r="A6775" s="380"/>
      <c r="B6775" s="380"/>
      <c r="C6775" s="380"/>
      <c r="D6775" s="380"/>
      <c r="E6775" s="380"/>
      <c r="F6775" s="380"/>
      <c r="G6775" s="380"/>
      <c r="H6775" s="380"/>
    </row>
    <row r="6776" spans="1:8">
      <c r="A6776" s="380"/>
      <c r="B6776" s="380"/>
      <c r="C6776" s="380"/>
      <c r="D6776" s="380"/>
      <c r="E6776" s="380"/>
      <c r="F6776" s="380"/>
      <c r="G6776" s="380"/>
      <c r="H6776" s="380"/>
    </row>
    <row r="6777" spans="1:8">
      <c r="A6777" s="380"/>
      <c r="B6777" s="380"/>
      <c r="C6777" s="380"/>
      <c r="D6777" s="380"/>
      <c r="E6777" s="380"/>
      <c r="F6777" s="380"/>
      <c r="G6777" s="380"/>
      <c r="H6777" s="380"/>
    </row>
    <row r="6778" spans="1:8">
      <c r="A6778" s="380"/>
      <c r="B6778" s="380"/>
      <c r="C6778" s="380"/>
      <c r="D6778" s="380"/>
      <c r="E6778" s="380"/>
      <c r="F6778" s="380"/>
      <c r="G6778" s="380"/>
      <c r="H6778" s="380"/>
    </row>
    <row r="6779" spans="1:8">
      <c r="A6779" s="380"/>
      <c r="B6779" s="380"/>
      <c r="C6779" s="380"/>
      <c r="D6779" s="380"/>
      <c r="E6779" s="380"/>
      <c r="F6779" s="380"/>
      <c r="G6779" s="380"/>
      <c r="H6779" s="380"/>
    </row>
    <row r="6780" spans="1:8">
      <c r="A6780" s="380"/>
      <c r="B6780" s="380"/>
      <c r="C6780" s="380"/>
      <c r="D6780" s="380"/>
      <c r="E6780" s="380"/>
      <c r="F6780" s="380"/>
      <c r="G6780" s="380"/>
      <c r="H6780" s="380"/>
    </row>
    <row r="6781" spans="1:8">
      <c r="A6781" s="380"/>
      <c r="B6781" s="380"/>
      <c r="C6781" s="380"/>
      <c r="D6781" s="380"/>
      <c r="E6781" s="380"/>
      <c r="F6781" s="380"/>
      <c r="G6781" s="380"/>
      <c r="H6781" s="380"/>
    </row>
    <row r="6782" spans="1:8">
      <c r="A6782" s="380"/>
      <c r="B6782" s="380"/>
      <c r="C6782" s="380"/>
      <c r="D6782" s="380"/>
      <c r="E6782" s="380"/>
      <c r="F6782" s="380"/>
      <c r="G6782" s="380"/>
      <c r="H6782" s="380"/>
    </row>
    <row r="6783" spans="1:8">
      <c r="A6783" s="380"/>
      <c r="B6783" s="380"/>
      <c r="C6783" s="380"/>
      <c r="D6783" s="380"/>
      <c r="E6783" s="380"/>
      <c r="F6783" s="380"/>
      <c r="G6783" s="380"/>
      <c r="H6783" s="380"/>
    </row>
    <row r="6784" spans="1:8">
      <c r="A6784" s="380"/>
      <c r="B6784" s="380"/>
      <c r="C6784" s="380"/>
      <c r="D6784" s="380"/>
      <c r="E6784" s="380"/>
      <c r="F6784" s="380"/>
      <c r="G6784" s="380"/>
      <c r="H6784" s="380"/>
    </row>
    <row r="6785" spans="1:8">
      <c r="A6785" s="380"/>
      <c r="B6785" s="380"/>
      <c r="C6785" s="380"/>
      <c r="D6785" s="380"/>
      <c r="E6785" s="380"/>
      <c r="F6785" s="380"/>
      <c r="G6785" s="380"/>
      <c r="H6785" s="380"/>
    </row>
    <row r="6786" spans="1:8">
      <c r="A6786" s="380"/>
      <c r="B6786" s="380"/>
      <c r="C6786" s="380"/>
      <c r="D6786" s="380"/>
      <c r="E6786" s="380"/>
      <c r="F6786" s="380"/>
      <c r="G6786" s="380"/>
      <c r="H6786" s="380"/>
    </row>
    <row r="6787" spans="1:8">
      <c r="A6787" s="380"/>
      <c r="B6787" s="380"/>
      <c r="C6787" s="380"/>
      <c r="D6787" s="380"/>
      <c r="E6787" s="380"/>
      <c r="F6787" s="380"/>
      <c r="G6787" s="380"/>
      <c r="H6787" s="380"/>
    </row>
    <row r="6788" spans="1:8">
      <c r="A6788" s="380"/>
      <c r="B6788" s="380"/>
      <c r="C6788" s="380"/>
      <c r="D6788" s="380"/>
      <c r="E6788" s="380"/>
      <c r="F6788" s="380"/>
      <c r="G6788" s="380"/>
      <c r="H6788" s="380"/>
    </row>
    <row r="6789" spans="1:8">
      <c r="A6789" s="380"/>
      <c r="B6789" s="380"/>
      <c r="C6789" s="380"/>
      <c r="D6789" s="380"/>
      <c r="E6789" s="380"/>
      <c r="F6789" s="380"/>
      <c r="G6789" s="380"/>
      <c r="H6789" s="380"/>
    </row>
    <row r="6790" spans="1:8">
      <c r="A6790" s="380"/>
      <c r="B6790" s="380"/>
      <c r="C6790" s="380"/>
      <c r="D6790" s="380"/>
      <c r="E6790" s="380"/>
      <c r="F6790" s="380"/>
      <c r="G6790" s="380"/>
      <c r="H6790" s="380"/>
    </row>
    <row r="6791" spans="1:8">
      <c r="A6791" s="380"/>
      <c r="B6791" s="380"/>
      <c r="C6791" s="380"/>
      <c r="D6791" s="380"/>
      <c r="E6791" s="380"/>
      <c r="F6791" s="380"/>
      <c r="G6791" s="380"/>
      <c r="H6791" s="380"/>
    </row>
    <row r="6792" spans="1:8">
      <c r="A6792" s="380"/>
      <c r="B6792" s="380"/>
      <c r="C6792" s="380"/>
      <c r="D6792" s="380"/>
      <c r="E6792" s="380"/>
      <c r="F6792" s="380"/>
      <c r="G6792" s="380"/>
      <c r="H6792" s="380"/>
    </row>
    <row r="6793" spans="1:8">
      <c r="A6793" s="380"/>
      <c r="B6793" s="380"/>
      <c r="C6793" s="380"/>
      <c r="D6793" s="380"/>
      <c r="E6793" s="380"/>
      <c r="F6793" s="380"/>
      <c r="G6793" s="380"/>
      <c r="H6793" s="380"/>
    </row>
    <row r="6794" spans="1:8">
      <c r="A6794" s="380"/>
      <c r="B6794" s="380"/>
      <c r="C6794" s="380"/>
      <c r="D6794" s="380"/>
      <c r="E6794" s="380"/>
      <c r="F6794" s="380"/>
      <c r="G6794" s="380"/>
      <c r="H6794" s="380"/>
    </row>
    <row r="6795" spans="1:8">
      <c r="A6795" s="380"/>
      <c r="B6795" s="380"/>
      <c r="C6795" s="380"/>
      <c r="D6795" s="380"/>
      <c r="E6795" s="380"/>
      <c r="F6795" s="380"/>
      <c r="G6795" s="380"/>
      <c r="H6795" s="380"/>
    </row>
    <row r="6796" spans="1:8">
      <c r="A6796" s="380"/>
      <c r="B6796" s="380"/>
      <c r="C6796" s="380"/>
      <c r="D6796" s="380"/>
      <c r="E6796" s="380"/>
      <c r="F6796" s="380"/>
      <c r="G6796" s="380"/>
      <c r="H6796" s="380"/>
    </row>
    <row r="6797" spans="1:8">
      <c r="A6797" s="380"/>
      <c r="B6797" s="380"/>
      <c r="C6797" s="380"/>
      <c r="D6797" s="380"/>
      <c r="E6797" s="380"/>
      <c r="F6797" s="380"/>
      <c r="G6797" s="380"/>
      <c r="H6797" s="380"/>
    </row>
    <row r="6798" spans="1:8">
      <c r="A6798" s="380"/>
      <c r="B6798" s="380"/>
      <c r="C6798" s="380"/>
      <c r="D6798" s="380"/>
      <c r="E6798" s="380"/>
      <c r="F6798" s="380"/>
      <c r="G6798" s="380"/>
      <c r="H6798" s="380"/>
    </row>
    <row r="6799" spans="1:8">
      <c r="A6799" s="380"/>
      <c r="B6799" s="380"/>
      <c r="C6799" s="380"/>
      <c r="D6799" s="380"/>
      <c r="E6799" s="380"/>
      <c r="F6799" s="380"/>
      <c r="G6799" s="380"/>
      <c r="H6799" s="380"/>
    </row>
    <row r="6800" spans="1:8">
      <c r="A6800" s="380"/>
      <c r="B6800" s="380"/>
      <c r="C6800" s="380"/>
      <c r="D6800" s="380"/>
      <c r="E6800" s="380"/>
      <c r="F6800" s="380"/>
      <c r="G6800" s="380"/>
      <c r="H6800" s="380"/>
    </row>
    <row r="6801" spans="1:8">
      <c r="A6801" s="380"/>
      <c r="B6801" s="380"/>
      <c r="C6801" s="380"/>
      <c r="D6801" s="380"/>
      <c r="E6801" s="380"/>
      <c r="F6801" s="380"/>
      <c r="G6801" s="380"/>
      <c r="H6801" s="380"/>
    </row>
    <row r="6802" spans="1:8">
      <c r="A6802" s="380"/>
      <c r="B6802" s="380"/>
      <c r="C6802" s="380"/>
      <c r="D6802" s="380"/>
      <c r="E6802" s="380"/>
      <c r="F6802" s="380"/>
      <c r="G6802" s="380"/>
      <c r="H6802" s="380"/>
    </row>
    <row r="6803" spans="1:8">
      <c r="A6803" s="380"/>
      <c r="B6803" s="380"/>
      <c r="C6803" s="380"/>
      <c r="D6803" s="380"/>
      <c r="E6803" s="380"/>
      <c r="F6803" s="380"/>
      <c r="G6803" s="380"/>
      <c r="H6803" s="380"/>
    </row>
    <row r="6804" spans="1:8">
      <c r="A6804" s="380"/>
      <c r="B6804" s="380"/>
      <c r="C6804" s="380"/>
      <c r="D6804" s="380"/>
      <c r="E6804" s="380"/>
      <c r="F6804" s="380"/>
      <c r="G6804" s="380"/>
      <c r="H6804" s="380"/>
    </row>
    <row r="6805" spans="1:8">
      <c r="A6805" s="380"/>
      <c r="B6805" s="380"/>
      <c r="C6805" s="380"/>
      <c r="D6805" s="380"/>
      <c r="E6805" s="380"/>
      <c r="F6805" s="380"/>
      <c r="G6805" s="380"/>
      <c r="H6805" s="380"/>
    </row>
    <row r="6806" spans="1:8">
      <c r="A6806" s="380"/>
      <c r="B6806" s="380"/>
      <c r="C6806" s="380"/>
      <c r="D6806" s="380"/>
      <c r="E6806" s="380"/>
      <c r="F6806" s="380"/>
      <c r="G6806" s="380"/>
      <c r="H6806" s="380"/>
    </row>
    <row r="6807" spans="1:8">
      <c r="A6807" s="380"/>
      <c r="B6807" s="380"/>
      <c r="C6807" s="380"/>
      <c r="D6807" s="380"/>
      <c r="E6807" s="380"/>
      <c r="F6807" s="380"/>
      <c r="G6807" s="380"/>
      <c r="H6807" s="380"/>
    </row>
    <row r="6808" spans="1:8">
      <c r="A6808" s="380"/>
      <c r="B6808" s="380"/>
      <c r="C6808" s="380"/>
      <c r="D6808" s="380"/>
      <c r="E6808" s="380"/>
      <c r="F6808" s="380"/>
      <c r="G6808" s="380"/>
      <c r="H6808" s="380"/>
    </row>
    <row r="6809" spans="1:8">
      <c r="A6809" s="380"/>
      <c r="B6809" s="380"/>
      <c r="C6809" s="380"/>
      <c r="D6809" s="380"/>
      <c r="E6809" s="380"/>
      <c r="F6809" s="380"/>
      <c r="G6809" s="380"/>
      <c r="H6809" s="380"/>
    </row>
    <row r="6810" spans="1:8">
      <c r="A6810" s="380"/>
      <c r="B6810" s="380"/>
      <c r="C6810" s="380"/>
      <c r="D6810" s="380"/>
      <c r="E6810" s="380"/>
      <c r="F6810" s="380"/>
      <c r="G6810" s="380"/>
      <c r="H6810" s="380"/>
    </row>
    <row r="6811" spans="1:8">
      <c r="A6811" s="380"/>
      <c r="B6811" s="380"/>
      <c r="C6811" s="380"/>
      <c r="D6811" s="380"/>
      <c r="E6811" s="380"/>
      <c r="F6811" s="380"/>
      <c r="G6811" s="380"/>
      <c r="H6811" s="380"/>
    </row>
    <row r="6812" spans="1:8">
      <c r="A6812" s="380"/>
      <c r="B6812" s="380"/>
      <c r="C6812" s="380"/>
      <c r="D6812" s="380"/>
      <c r="E6812" s="380"/>
      <c r="F6812" s="380"/>
      <c r="G6812" s="380"/>
      <c r="H6812" s="380"/>
    </row>
    <row r="6813" spans="1:8">
      <c r="A6813" s="380"/>
      <c r="B6813" s="380"/>
      <c r="C6813" s="380"/>
      <c r="D6813" s="380"/>
      <c r="E6813" s="380"/>
      <c r="F6813" s="380"/>
      <c r="G6813" s="380"/>
      <c r="H6813" s="380"/>
    </row>
    <row r="6814" spans="1:8">
      <c r="A6814" s="380"/>
      <c r="B6814" s="380"/>
      <c r="C6814" s="380"/>
      <c r="D6814" s="380"/>
      <c r="E6814" s="380"/>
      <c r="F6814" s="380"/>
      <c r="G6814" s="380"/>
      <c r="H6814" s="380"/>
    </row>
    <row r="6815" spans="1:8">
      <c r="A6815" s="380"/>
      <c r="B6815" s="380"/>
      <c r="C6815" s="380"/>
      <c r="D6815" s="380"/>
      <c r="E6815" s="380"/>
      <c r="F6815" s="380"/>
      <c r="G6815" s="380"/>
      <c r="H6815" s="380"/>
    </row>
    <row r="6816" spans="1:8">
      <c r="A6816" s="380"/>
      <c r="B6816" s="380"/>
      <c r="C6816" s="380"/>
      <c r="D6816" s="380"/>
      <c r="E6816" s="380"/>
      <c r="F6816" s="380"/>
      <c r="G6816" s="380"/>
      <c r="H6816" s="380"/>
    </row>
    <row r="6817" spans="1:8">
      <c r="A6817" s="380"/>
      <c r="B6817" s="380"/>
      <c r="C6817" s="380"/>
      <c r="D6817" s="380"/>
      <c r="E6817" s="380"/>
      <c r="F6817" s="380"/>
      <c r="G6817" s="380"/>
      <c r="H6817" s="380"/>
    </row>
    <row r="6818" spans="1:8">
      <c r="A6818" s="380"/>
      <c r="B6818" s="380"/>
      <c r="C6818" s="380"/>
      <c r="D6818" s="380"/>
      <c r="E6818" s="380"/>
      <c r="F6818" s="380"/>
      <c r="G6818" s="380"/>
      <c r="H6818" s="380"/>
    </row>
    <row r="6819" spans="1:8">
      <c r="A6819" s="380"/>
      <c r="B6819" s="380"/>
      <c r="C6819" s="380"/>
      <c r="D6819" s="380"/>
      <c r="E6819" s="380"/>
      <c r="F6819" s="380"/>
      <c r="G6819" s="380"/>
      <c r="H6819" s="380"/>
    </row>
    <row r="6820" spans="1:8">
      <c r="A6820" s="380"/>
      <c r="B6820" s="380"/>
      <c r="C6820" s="380"/>
      <c r="D6820" s="380"/>
      <c r="E6820" s="380"/>
      <c r="F6820" s="380"/>
      <c r="G6820" s="380"/>
      <c r="H6820" s="380"/>
    </row>
    <row r="6821" spans="1:8">
      <c r="A6821" s="380"/>
      <c r="B6821" s="380"/>
      <c r="C6821" s="380"/>
      <c r="D6821" s="380"/>
      <c r="E6821" s="380"/>
      <c r="F6821" s="380"/>
      <c r="G6821" s="380"/>
      <c r="H6821" s="380"/>
    </row>
    <row r="6822" spans="1:8">
      <c r="A6822" s="380"/>
      <c r="B6822" s="380"/>
      <c r="C6822" s="380"/>
      <c r="D6822" s="380"/>
      <c r="E6822" s="380"/>
      <c r="F6822" s="380"/>
      <c r="G6822" s="380"/>
      <c r="H6822" s="380"/>
    </row>
    <row r="6823" spans="1:8">
      <c r="A6823" s="380"/>
      <c r="B6823" s="380"/>
      <c r="C6823" s="380"/>
      <c r="D6823" s="380"/>
      <c r="E6823" s="380"/>
      <c r="F6823" s="380"/>
      <c r="G6823" s="380"/>
      <c r="H6823" s="380"/>
    </row>
    <row r="6824" spans="1:8">
      <c r="A6824" s="380"/>
      <c r="B6824" s="380"/>
      <c r="C6824" s="380"/>
      <c r="D6824" s="380"/>
      <c r="E6824" s="380"/>
      <c r="F6824" s="380"/>
      <c r="G6824" s="380"/>
      <c r="H6824" s="380"/>
    </row>
    <row r="6825" spans="1:8">
      <c r="A6825" s="380"/>
      <c r="B6825" s="380"/>
      <c r="C6825" s="380"/>
      <c r="D6825" s="380"/>
      <c r="E6825" s="380"/>
      <c r="F6825" s="380"/>
      <c r="G6825" s="380"/>
      <c r="H6825" s="380"/>
    </row>
    <row r="6826" spans="1:8">
      <c r="A6826" s="380"/>
      <c r="B6826" s="380"/>
      <c r="C6826" s="380"/>
      <c r="D6826" s="380"/>
      <c r="E6826" s="380"/>
      <c r="F6826" s="380"/>
      <c r="G6826" s="380"/>
      <c r="H6826" s="380"/>
    </row>
    <row r="6827" spans="1:8">
      <c r="A6827" s="380"/>
      <c r="B6827" s="380"/>
      <c r="C6827" s="380"/>
      <c r="D6827" s="380"/>
      <c r="E6827" s="380"/>
      <c r="F6827" s="380"/>
      <c r="G6827" s="380"/>
      <c r="H6827" s="380"/>
    </row>
    <row r="6828" spans="1:8">
      <c r="A6828" s="380"/>
      <c r="B6828" s="380"/>
      <c r="C6828" s="380"/>
      <c r="D6828" s="380"/>
      <c r="E6828" s="380"/>
      <c r="F6828" s="380"/>
      <c r="G6828" s="380"/>
      <c r="H6828" s="380"/>
    </row>
    <row r="6829" spans="1:8">
      <c r="A6829" s="380"/>
      <c r="B6829" s="380"/>
      <c r="C6829" s="380"/>
      <c r="D6829" s="380"/>
      <c r="E6829" s="380"/>
      <c r="F6829" s="380"/>
      <c r="G6829" s="380"/>
      <c r="H6829" s="380"/>
    </row>
    <row r="6830" spans="1:8">
      <c r="A6830" s="380"/>
      <c r="B6830" s="380"/>
      <c r="C6830" s="380"/>
      <c r="D6830" s="380"/>
      <c r="E6830" s="380"/>
      <c r="F6830" s="380"/>
      <c r="G6830" s="380"/>
      <c r="H6830" s="380"/>
    </row>
    <row r="6831" spans="1:8">
      <c r="A6831" s="380"/>
      <c r="B6831" s="380"/>
      <c r="C6831" s="380"/>
      <c r="D6831" s="380"/>
      <c r="E6831" s="380"/>
      <c r="F6831" s="380"/>
      <c r="G6831" s="380"/>
      <c r="H6831" s="380"/>
    </row>
    <row r="6832" spans="1:8">
      <c r="A6832" s="380"/>
      <c r="B6832" s="380"/>
      <c r="C6832" s="380"/>
      <c r="D6832" s="380"/>
      <c r="E6832" s="380"/>
      <c r="F6832" s="380"/>
      <c r="G6832" s="380"/>
      <c r="H6832" s="380"/>
    </row>
    <row r="6833" spans="1:8">
      <c r="A6833" s="380"/>
      <c r="B6833" s="380"/>
      <c r="C6833" s="380"/>
      <c r="D6833" s="380"/>
      <c r="E6833" s="380"/>
      <c r="F6833" s="380"/>
      <c r="G6833" s="380"/>
      <c r="H6833" s="380"/>
    </row>
    <row r="6834" spans="1:8">
      <c r="A6834" s="380"/>
      <c r="B6834" s="380"/>
      <c r="C6834" s="380"/>
      <c r="D6834" s="380"/>
      <c r="E6834" s="380"/>
      <c r="F6834" s="380"/>
      <c r="G6834" s="380"/>
      <c r="H6834" s="380"/>
    </row>
    <row r="6835" spans="1:8">
      <c r="A6835" s="380"/>
      <c r="B6835" s="380"/>
      <c r="C6835" s="380"/>
      <c r="D6835" s="380"/>
      <c r="E6835" s="380"/>
      <c r="F6835" s="380"/>
      <c r="G6835" s="380"/>
      <c r="H6835" s="380"/>
    </row>
    <row r="6836" spans="1:8">
      <c r="A6836" s="380"/>
      <c r="B6836" s="380"/>
      <c r="C6836" s="380"/>
      <c r="D6836" s="380"/>
      <c r="E6836" s="380"/>
      <c r="F6836" s="380"/>
      <c r="G6836" s="380"/>
      <c r="H6836" s="380"/>
    </row>
    <row r="6837" spans="1:8">
      <c r="A6837" s="380"/>
      <c r="B6837" s="380"/>
      <c r="C6837" s="380"/>
      <c r="D6837" s="380"/>
      <c r="E6837" s="380"/>
      <c r="F6837" s="380"/>
      <c r="G6837" s="380"/>
      <c r="H6837" s="380"/>
    </row>
    <row r="6838" spans="1:8">
      <c r="A6838" s="380"/>
      <c r="B6838" s="380"/>
      <c r="C6838" s="380"/>
      <c r="D6838" s="380"/>
      <c r="E6838" s="380"/>
      <c r="F6838" s="380"/>
      <c r="G6838" s="380"/>
      <c r="H6838" s="380"/>
    </row>
    <row r="6839" spans="1:8">
      <c r="A6839" s="380"/>
      <c r="B6839" s="380"/>
      <c r="C6839" s="380"/>
      <c r="D6839" s="380"/>
      <c r="E6839" s="380"/>
      <c r="F6839" s="380"/>
      <c r="G6839" s="380"/>
      <c r="H6839" s="380"/>
    </row>
    <row r="6840" spans="1:8">
      <c r="A6840" s="380"/>
      <c r="B6840" s="380"/>
      <c r="C6840" s="380"/>
      <c r="D6840" s="380"/>
      <c r="E6840" s="380"/>
      <c r="F6840" s="380"/>
      <c r="G6840" s="380"/>
      <c r="H6840" s="380"/>
    </row>
    <row r="6841" spans="1:8">
      <c r="A6841" s="380"/>
      <c r="B6841" s="380"/>
      <c r="C6841" s="380"/>
      <c r="D6841" s="380"/>
      <c r="E6841" s="380"/>
      <c r="F6841" s="380"/>
      <c r="G6841" s="380"/>
      <c r="H6841" s="380"/>
    </row>
    <row r="6842" spans="1:8">
      <c r="A6842" s="380"/>
      <c r="B6842" s="380"/>
      <c r="C6842" s="380"/>
      <c r="D6842" s="380"/>
      <c r="E6842" s="380"/>
      <c r="F6842" s="380"/>
      <c r="G6842" s="380"/>
      <c r="H6842" s="380"/>
    </row>
    <row r="6843" spans="1:8">
      <c r="A6843" s="380"/>
      <c r="B6843" s="380"/>
      <c r="C6843" s="380"/>
      <c r="D6843" s="380"/>
      <c r="E6843" s="380"/>
      <c r="F6843" s="380"/>
      <c r="G6843" s="380"/>
      <c r="H6843" s="380"/>
    </row>
    <row r="6844" spans="1:8">
      <c r="A6844" s="380"/>
      <c r="B6844" s="380"/>
      <c r="C6844" s="380"/>
      <c r="D6844" s="380"/>
      <c r="E6844" s="380"/>
      <c r="F6844" s="380"/>
      <c r="G6844" s="380"/>
      <c r="H6844" s="380"/>
    </row>
    <row r="6845" spans="1:8">
      <c r="A6845" s="380"/>
      <c r="B6845" s="380"/>
      <c r="C6845" s="380"/>
      <c r="D6845" s="380"/>
      <c r="E6845" s="380"/>
      <c r="F6845" s="380"/>
      <c r="G6845" s="380"/>
      <c r="H6845" s="380"/>
    </row>
    <row r="6846" spans="1:8">
      <c r="A6846" s="380"/>
      <c r="B6846" s="380"/>
      <c r="C6846" s="380"/>
      <c r="D6846" s="380"/>
      <c r="E6846" s="380"/>
      <c r="F6846" s="380"/>
      <c r="G6846" s="380"/>
      <c r="H6846" s="380"/>
    </row>
    <row r="6847" spans="1:8">
      <c r="A6847" s="380"/>
      <c r="B6847" s="380"/>
      <c r="C6847" s="380"/>
      <c r="D6847" s="380"/>
      <c r="E6847" s="380"/>
      <c r="F6847" s="380"/>
      <c r="G6847" s="380"/>
      <c r="H6847" s="380"/>
    </row>
    <row r="6848" spans="1:8">
      <c r="A6848" s="380"/>
      <c r="B6848" s="380"/>
      <c r="C6848" s="380"/>
      <c r="D6848" s="380"/>
      <c r="E6848" s="380"/>
      <c r="F6848" s="380"/>
      <c r="G6848" s="380"/>
      <c r="H6848" s="380"/>
    </row>
    <row r="6849" spans="1:8">
      <c r="A6849" s="380"/>
      <c r="B6849" s="380"/>
      <c r="C6849" s="380"/>
      <c r="D6849" s="380"/>
      <c r="E6849" s="380"/>
      <c r="F6849" s="380"/>
      <c r="G6849" s="380"/>
      <c r="H6849" s="380"/>
    </row>
    <row r="6850" spans="1:8">
      <c r="A6850" s="380"/>
      <c r="B6850" s="380"/>
      <c r="C6850" s="380"/>
      <c r="D6850" s="380"/>
      <c r="E6850" s="380"/>
      <c r="F6850" s="380"/>
      <c r="G6850" s="380"/>
      <c r="H6850" s="380"/>
    </row>
    <row r="6851" spans="1:8">
      <c r="A6851" s="380"/>
      <c r="B6851" s="380"/>
      <c r="C6851" s="380"/>
      <c r="D6851" s="380"/>
      <c r="E6851" s="380"/>
      <c r="F6851" s="380"/>
      <c r="G6851" s="380"/>
      <c r="H6851" s="380"/>
    </row>
    <row r="6852" spans="1:8">
      <c r="A6852" s="380"/>
      <c r="B6852" s="380"/>
      <c r="C6852" s="380"/>
      <c r="D6852" s="380"/>
      <c r="E6852" s="380"/>
      <c r="F6852" s="380"/>
      <c r="G6852" s="380"/>
      <c r="H6852" s="380"/>
    </row>
    <row r="6853" spans="1:8">
      <c r="A6853" s="380"/>
      <c r="B6853" s="380"/>
      <c r="C6853" s="380"/>
      <c r="D6853" s="380"/>
      <c r="E6853" s="380"/>
      <c r="F6853" s="380"/>
      <c r="G6853" s="380"/>
      <c r="H6853" s="380"/>
    </row>
    <row r="6854" spans="1:8">
      <c r="A6854" s="380"/>
      <c r="B6854" s="380"/>
      <c r="C6854" s="380"/>
      <c r="D6854" s="380"/>
      <c r="E6854" s="380"/>
      <c r="F6854" s="380"/>
      <c r="G6854" s="380"/>
      <c r="H6854" s="380"/>
    </row>
    <row r="6855" spans="1:8">
      <c r="A6855" s="380"/>
      <c r="B6855" s="380"/>
      <c r="C6855" s="380"/>
      <c r="D6855" s="380"/>
      <c r="E6855" s="380"/>
      <c r="F6855" s="380"/>
      <c r="G6855" s="380"/>
      <c r="H6855" s="380"/>
    </row>
    <row r="6856" spans="1:8">
      <c r="A6856" s="380"/>
      <c r="B6856" s="380"/>
      <c r="C6856" s="380"/>
      <c r="D6856" s="380"/>
      <c r="E6856" s="380"/>
      <c r="F6856" s="380"/>
      <c r="G6856" s="380"/>
      <c r="H6856" s="380"/>
    </row>
    <row r="6857" spans="1:8">
      <c r="A6857" s="380"/>
      <c r="B6857" s="380"/>
      <c r="C6857" s="380"/>
      <c r="D6857" s="380"/>
      <c r="E6857" s="380"/>
      <c r="F6857" s="380"/>
      <c r="G6857" s="380"/>
      <c r="H6857" s="380"/>
    </row>
    <row r="6858" spans="1:8">
      <c r="A6858" s="380"/>
      <c r="B6858" s="380"/>
      <c r="C6858" s="380"/>
      <c r="D6858" s="380"/>
      <c r="E6858" s="380"/>
      <c r="F6858" s="380"/>
      <c r="G6858" s="380"/>
      <c r="H6858" s="380"/>
    </row>
    <row r="6859" spans="1:8">
      <c r="A6859" s="380"/>
      <c r="B6859" s="380"/>
      <c r="C6859" s="380"/>
      <c r="D6859" s="380"/>
      <c r="E6859" s="380"/>
      <c r="F6859" s="380"/>
      <c r="G6859" s="380"/>
      <c r="H6859" s="380"/>
    </row>
    <row r="6860" spans="1:8">
      <c r="A6860" s="380"/>
      <c r="B6860" s="380"/>
      <c r="C6860" s="380"/>
      <c r="D6860" s="380"/>
      <c r="E6860" s="380"/>
      <c r="F6860" s="380"/>
      <c r="G6860" s="380"/>
      <c r="H6860" s="380"/>
    </row>
    <row r="6861" spans="1:8">
      <c r="A6861" s="380"/>
      <c r="B6861" s="380"/>
      <c r="C6861" s="380"/>
      <c r="D6861" s="380"/>
      <c r="E6861" s="380"/>
      <c r="F6861" s="380"/>
      <c r="G6861" s="380"/>
      <c r="H6861" s="380"/>
    </row>
    <row r="6862" spans="1:8">
      <c r="A6862" s="380"/>
      <c r="B6862" s="380"/>
      <c r="C6862" s="380"/>
      <c r="D6862" s="380"/>
      <c r="E6862" s="380"/>
      <c r="F6862" s="380"/>
      <c r="G6862" s="380"/>
      <c r="H6862" s="380"/>
    </row>
    <row r="6863" spans="1:8">
      <c r="A6863" s="380"/>
      <c r="B6863" s="380"/>
      <c r="C6863" s="380"/>
      <c r="D6863" s="380"/>
      <c r="E6863" s="380"/>
      <c r="F6863" s="380"/>
      <c r="G6863" s="380"/>
      <c r="H6863" s="380"/>
    </row>
    <row r="6864" spans="1:8">
      <c r="A6864" s="380"/>
      <c r="B6864" s="380"/>
      <c r="C6864" s="380"/>
      <c r="D6864" s="380"/>
      <c r="E6864" s="380"/>
      <c r="F6864" s="380"/>
      <c r="G6864" s="380"/>
      <c r="H6864" s="380"/>
    </row>
    <row r="6865" spans="1:8">
      <c r="A6865" s="380"/>
      <c r="B6865" s="380"/>
      <c r="C6865" s="380"/>
      <c r="D6865" s="380"/>
      <c r="E6865" s="380"/>
      <c r="F6865" s="380"/>
      <c r="G6865" s="380"/>
      <c r="H6865" s="380"/>
    </row>
    <row r="6866" spans="1:8">
      <c r="A6866" s="380"/>
      <c r="B6866" s="380"/>
      <c r="C6866" s="380"/>
      <c r="D6866" s="380"/>
      <c r="E6866" s="380"/>
      <c r="F6866" s="380"/>
      <c r="G6866" s="380"/>
      <c r="H6866" s="380"/>
    </row>
    <row r="6867" spans="1:8">
      <c r="A6867" s="380"/>
      <c r="B6867" s="380"/>
      <c r="C6867" s="380"/>
      <c r="D6867" s="380"/>
      <c r="E6867" s="380"/>
      <c r="F6867" s="380"/>
      <c r="G6867" s="380"/>
      <c r="H6867" s="380"/>
    </row>
    <row r="6868" spans="1:8">
      <c r="A6868" s="380"/>
      <c r="B6868" s="380"/>
      <c r="C6868" s="380"/>
      <c r="D6868" s="380"/>
      <c r="E6868" s="380"/>
      <c r="F6868" s="380"/>
      <c r="G6868" s="380"/>
      <c r="H6868" s="380"/>
    </row>
    <row r="6869" spans="1:8">
      <c r="A6869" s="380"/>
      <c r="B6869" s="380"/>
      <c r="C6869" s="380"/>
      <c r="D6869" s="380"/>
      <c r="E6869" s="380"/>
      <c r="F6869" s="380"/>
      <c r="G6869" s="380"/>
      <c r="H6869" s="380"/>
    </row>
    <row r="6870" spans="1:8">
      <c r="A6870" s="380"/>
      <c r="B6870" s="380"/>
      <c r="C6870" s="380"/>
      <c r="D6870" s="380"/>
      <c r="E6870" s="380"/>
      <c r="F6870" s="380"/>
      <c r="G6870" s="380"/>
      <c r="H6870" s="380"/>
    </row>
    <row r="6871" spans="1:8">
      <c r="A6871" s="380"/>
      <c r="B6871" s="380"/>
      <c r="C6871" s="380"/>
      <c r="D6871" s="380"/>
      <c r="E6871" s="380"/>
      <c r="F6871" s="380"/>
      <c r="G6871" s="380"/>
      <c r="H6871" s="380"/>
    </row>
    <row r="6872" spans="1:8">
      <c r="A6872" s="380"/>
      <c r="B6872" s="380"/>
      <c r="C6872" s="380"/>
      <c r="D6872" s="380"/>
      <c r="E6872" s="380"/>
      <c r="F6872" s="380"/>
      <c r="G6872" s="380"/>
      <c r="H6872" s="380"/>
    </row>
    <row r="6873" spans="1:8">
      <c r="A6873" s="380"/>
      <c r="B6873" s="380"/>
      <c r="C6873" s="380"/>
      <c r="D6873" s="380"/>
      <c r="E6873" s="380"/>
      <c r="F6873" s="380"/>
      <c r="G6873" s="380"/>
      <c r="H6873" s="380"/>
    </row>
    <row r="6874" spans="1:8">
      <c r="A6874" s="380"/>
      <c r="B6874" s="380"/>
      <c r="C6874" s="380"/>
      <c r="D6874" s="380"/>
      <c r="E6874" s="380"/>
      <c r="F6874" s="380"/>
      <c r="G6874" s="380"/>
      <c r="H6874" s="380"/>
    </row>
    <row r="6875" spans="1:8">
      <c r="A6875" s="380"/>
      <c r="B6875" s="380"/>
      <c r="C6875" s="380"/>
      <c r="D6875" s="380"/>
      <c r="E6875" s="380"/>
      <c r="F6875" s="380"/>
      <c r="G6875" s="380"/>
      <c r="H6875" s="380"/>
    </row>
    <row r="6876" spans="1:8">
      <c r="A6876" s="380"/>
      <c r="B6876" s="380"/>
      <c r="C6876" s="380"/>
      <c r="D6876" s="380"/>
      <c r="E6876" s="380"/>
      <c r="F6876" s="380"/>
      <c r="G6876" s="380"/>
      <c r="H6876" s="380"/>
    </row>
    <row r="6877" spans="1:8">
      <c r="A6877" s="380"/>
      <c r="B6877" s="380"/>
      <c r="C6877" s="380"/>
      <c r="D6877" s="380"/>
      <c r="E6877" s="380"/>
      <c r="F6877" s="380"/>
      <c r="G6877" s="380"/>
      <c r="H6877" s="380"/>
    </row>
    <row r="6878" spans="1:8">
      <c r="A6878" s="380"/>
      <c r="B6878" s="380"/>
      <c r="C6878" s="380"/>
      <c r="D6878" s="380"/>
      <c r="E6878" s="380"/>
      <c r="F6878" s="380"/>
      <c r="G6878" s="380"/>
      <c r="H6878" s="380"/>
    </row>
    <row r="6879" spans="1:8">
      <c r="A6879" s="380"/>
      <c r="B6879" s="380"/>
      <c r="C6879" s="380"/>
      <c r="D6879" s="380"/>
      <c r="E6879" s="380"/>
      <c r="F6879" s="380"/>
      <c r="G6879" s="380"/>
      <c r="H6879" s="380"/>
    </row>
    <row r="6880" spans="1:8">
      <c r="A6880" s="380"/>
      <c r="B6880" s="380"/>
      <c r="C6880" s="380"/>
      <c r="D6880" s="380"/>
      <c r="E6880" s="380"/>
      <c r="F6880" s="380"/>
      <c r="G6880" s="380"/>
      <c r="H6880" s="380"/>
    </row>
    <row r="6881" spans="1:8">
      <c r="A6881" s="380"/>
      <c r="B6881" s="380"/>
      <c r="C6881" s="380"/>
      <c r="D6881" s="380"/>
      <c r="E6881" s="380"/>
      <c r="F6881" s="380"/>
      <c r="G6881" s="380"/>
      <c r="H6881" s="380"/>
    </row>
    <row r="6882" spans="1:8">
      <c r="A6882" s="380"/>
      <c r="B6882" s="380"/>
      <c r="C6882" s="380"/>
      <c r="D6882" s="380"/>
      <c r="E6882" s="380"/>
      <c r="F6882" s="380"/>
      <c r="G6882" s="380"/>
      <c r="H6882" s="380"/>
    </row>
    <row r="6883" spans="1:8">
      <c r="A6883" s="380"/>
      <c r="B6883" s="380"/>
      <c r="C6883" s="380"/>
      <c r="D6883" s="380"/>
      <c r="E6883" s="380"/>
      <c r="F6883" s="380"/>
      <c r="G6883" s="380"/>
      <c r="H6883" s="380"/>
    </row>
    <row r="6884" spans="1:8">
      <c r="A6884" s="380"/>
      <c r="B6884" s="380"/>
      <c r="C6884" s="380"/>
      <c r="D6884" s="380"/>
      <c r="E6884" s="380"/>
      <c r="F6884" s="380"/>
      <c r="G6884" s="380"/>
      <c r="H6884" s="380"/>
    </row>
    <row r="6885" spans="1:8">
      <c r="A6885" s="380"/>
      <c r="B6885" s="380"/>
      <c r="C6885" s="380"/>
      <c r="D6885" s="380"/>
      <c r="E6885" s="380"/>
      <c r="F6885" s="380"/>
      <c r="G6885" s="380"/>
      <c r="H6885" s="380"/>
    </row>
    <row r="6886" spans="1:8">
      <c r="A6886" s="380"/>
      <c r="B6886" s="380"/>
      <c r="C6886" s="380"/>
      <c r="D6886" s="380"/>
      <c r="E6886" s="380"/>
      <c r="F6886" s="380"/>
      <c r="G6886" s="380"/>
      <c r="H6886" s="380"/>
    </row>
    <row r="6887" spans="1:8">
      <c r="A6887" s="380"/>
      <c r="B6887" s="380"/>
      <c r="C6887" s="380"/>
      <c r="D6887" s="380"/>
      <c r="E6887" s="380"/>
      <c r="F6887" s="380"/>
      <c r="G6887" s="380"/>
      <c r="H6887" s="380"/>
    </row>
    <row r="6888" spans="1:8">
      <c r="A6888" s="380"/>
      <c r="B6888" s="380"/>
      <c r="C6888" s="380"/>
      <c r="D6888" s="380"/>
      <c r="E6888" s="380"/>
      <c r="F6888" s="380"/>
      <c r="G6888" s="380"/>
      <c r="H6888" s="380"/>
    </row>
    <row r="6889" spans="1:8">
      <c r="A6889" s="380"/>
      <c r="B6889" s="380"/>
      <c r="C6889" s="380"/>
      <c r="D6889" s="380"/>
      <c r="E6889" s="380"/>
      <c r="F6889" s="380"/>
      <c r="G6889" s="380"/>
      <c r="H6889" s="380"/>
    </row>
    <row r="6890" spans="1:8">
      <c r="A6890" s="380"/>
      <c r="B6890" s="380"/>
      <c r="C6890" s="380"/>
      <c r="D6890" s="380"/>
      <c r="E6890" s="380"/>
      <c r="F6890" s="380"/>
      <c r="G6890" s="380"/>
      <c r="H6890" s="380"/>
    </row>
    <row r="6891" spans="1:8">
      <c r="A6891" s="380"/>
      <c r="B6891" s="380"/>
      <c r="C6891" s="380"/>
      <c r="D6891" s="380"/>
      <c r="E6891" s="380"/>
      <c r="F6891" s="380"/>
      <c r="G6891" s="380"/>
      <c r="H6891" s="380"/>
    </row>
    <row r="6892" spans="1:8">
      <c r="A6892" s="380"/>
      <c r="B6892" s="380"/>
      <c r="C6892" s="380"/>
      <c r="D6892" s="380"/>
      <c r="E6892" s="380"/>
      <c r="F6892" s="380"/>
      <c r="G6892" s="380"/>
      <c r="H6892" s="380"/>
    </row>
    <row r="6893" spans="1:8">
      <c r="A6893" s="380"/>
      <c r="B6893" s="380"/>
      <c r="C6893" s="380"/>
      <c r="D6893" s="380"/>
      <c r="E6893" s="380"/>
      <c r="F6893" s="380"/>
      <c r="G6893" s="380"/>
      <c r="H6893" s="380"/>
    </row>
    <row r="6894" spans="1:8">
      <c r="A6894" s="380"/>
      <c r="B6894" s="380"/>
      <c r="C6894" s="380"/>
      <c r="D6894" s="380"/>
      <c r="E6894" s="380"/>
      <c r="F6894" s="380"/>
      <c r="G6894" s="380"/>
      <c r="H6894" s="380"/>
    </row>
    <row r="6895" spans="1:8">
      <c r="A6895" s="380"/>
      <c r="B6895" s="380"/>
      <c r="C6895" s="380"/>
      <c r="D6895" s="380"/>
      <c r="E6895" s="380"/>
      <c r="F6895" s="380"/>
      <c r="G6895" s="380"/>
      <c r="H6895" s="380"/>
    </row>
    <row r="6896" spans="1:8">
      <c r="A6896" s="380"/>
      <c r="B6896" s="380"/>
      <c r="C6896" s="380"/>
      <c r="D6896" s="380"/>
      <c r="E6896" s="380"/>
      <c r="F6896" s="380"/>
      <c r="G6896" s="380"/>
      <c r="H6896" s="380"/>
    </row>
    <row r="6897" spans="1:8">
      <c r="A6897" s="380"/>
      <c r="B6897" s="380"/>
      <c r="C6897" s="380"/>
      <c r="D6897" s="380"/>
      <c r="E6897" s="380"/>
      <c r="F6897" s="380"/>
      <c r="G6897" s="380"/>
      <c r="H6897" s="380"/>
    </row>
    <row r="6898" spans="1:8">
      <c r="A6898" s="380"/>
      <c r="B6898" s="380"/>
      <c r="C6898" s="380"/>
      <c r="D6898" s="380"/>
      <c r="E6898" s="380"/>
      <c r="F6898" s="380"/>
      <c r="G6898" s="380"/>
      <c r="H6898" s="380"/>
    </row>
    <row r="6899" spans="1:8">
      <c r="A6899" s="380"/>
      <c r="B6899" s="380"/>
      <c r="C6899" s="380"/>
      <c r="D6899" s="380"/>
      <c r="E6899" s="380"/>
      <c r="F6899" s="380"/>
      <c r="G6899" s="380"/>
      <c r="H6899" s="380"/>
    </row>
    <row r="6900" spans="1:8">
      <c r="A6900" s="380"/>
      <c r="B6900" s="380"/>
      <c r="C6900" s="380"/>
      <c r="D6900" s="380"/>
      <c r="E6900" s="380"/>
      <c r="F6900" s="380"/>
      <c r="G6900" s="380"/>
      <c r="H6900" s="380"/>
    </row>
    <row r="6901" spans="1:8">
      <c r="A6901" s="380"/>
      <c r="B6901" s="380"/>
      <c r="C6901" s="380"/>
      <c r="D6901" s="380"/>
      <c r="E6901" s="380"/>
      <c r="F6901" s="380"/>
      <c r="G6901" s="380"/>
      <c r="H6901" s="380"/>
    </row>
    <row r="6902" spans="1:8">
      <c r="A6902" s="380"/>
      <c r="B6902" s="380"/>
      <c r="C6902" s="380"/>
      <c r="D6902" s="380"/>
      <c r="E6902" s="380"/>
      <c r="F6902" s="380"/>
      <c r="G6902" s="380"/>
      <c r="H6902" s="380"/>
    </row>
    <row r="6903" spans="1:8">
      <c r="A6903" s="380"/>
      <c r="B6903" s="380"/>
      <c r="C6903" s="380"/>
      <c r="D6903" s="380"/>
      <c r="E6903" s="380"/>
      <c r="F6903" s="380"/>
      <c r="G6903" s="380"/>
      <c r="H6903" s="380"/>
    </row>
    <row r="6904" spans="1:8">
      <c r="A6904" s="380"/>
      <c r="B6904" s="380"/>
      <c r="C6904" s="380"/>
      <c r="D6904" s="380"/>
      <c r="E6904" s="380"/>
      <c r="F6904" s="380"/>
      <c r="G6904" s="380"/>
      <c r="H6904" s="380"/>
    </row>
    <row r="6905" spans="1:8">
      <c r="A6905" s="380"/>
      <c r="B6905" s="380"/>
      <c r="C6905" s="380"/>
      <c r="D6905" s="380"/>
      <c r="E6905" s="380"/>
      <c r="F6905" s="380"/>
      <c r="G6905" s="380"/>
      <c r="H6905" s="380"/>
    </row>
    <row r="6906" spans="1:8">
      <c r="A6906" s="380"/>
      <c r="B6906" s="380"/>
      <c r="C6906" s="380"/>
      <c r="D6906" s="380"/>
      <c r="E6906" s="380"/>
      <c r="F6906" s="380"/>
      <c r="G6906" s="380"/>
      <c r="H6906" s="380"/>
    </row>
    <row r="6907" spans="1:8">
      <c r="A6907" s="380"/>
      <c r="B6907" s="380"/>
      <c r="C6907" s="380"/>
      <c r="D6907" s="380"/>
      <c r="E6907" s="380"/>
      <c r="F6907" s="380"/>
      <c r="G6907" s="380"/>
      <c r="H6907" s="380"/>
    </row>
    <row r="6908" spans="1:8">
      <c r="A6908" s="380"/>
      <c r="B6908" s="380"/>
      <c r="C6908" s="380"/>
      <c r="D6908" s="380"/>
      <c r="E6908" s="380"/>
      <c r="F6908" s="380"/>
      <c r="G6908" s="380"/>
      <c r="H6908" s="380"/>
    </row>
    <row r="6909" spans="1:8">
      <c r="A6909" s="380"/>
      <c r="B6909" s="380"/>
      <c r="C6909" s="380"/>
      <c r="D6909" s="380"/>
      <c r="E6909" s="380"/>
      <c r="F6909" s="380"/>
      <c r="G6909" s="380"/>
      <c r="H6909" s="380"/>
    </row>
    <row r="6910" spans="1:8">
      <c r="A6910" s="380"/>
      <c r="B6910" s="380"/>
      <c r="C6910" s="380"/>
      <c r="D6910" s="380"/>
      <c r="E6910" s="380"/>
      <c r="F6910" s="380"/>
      <c r="G6910" s="380"/>
      <c r="H6910" s="380"/>
    </row>
    <row r="6911" spans="1:8">
      <c r="A6911" s="380"/>
      <c r="B6911" s="380"/>
      <c r="C6911" s="380"/>
      <c r="D6911" s="380"/>
      <c r="E6911" s="380"/>
      <c r="F6911" s="380"/>
      <c r="G6911" s="380"/>
      <c r="H6911" s="380"/>
    </row>
    <row r="6912" spans="1:8">
      <c r="A6912" s="380"/>
      <c r="B6912" s="380"/>
      <c r="C6912" s="380"/>
      <c r="D6912" s="380"/>
      <c r="E6912" s="380"/>
      <c r="F6912" s="380"/>
      <c r="G6912" s="380"/>
      <c r="H6912" s="380"/>
    </row>
    <row r="6913" spans="1:8">
      <c r="A6913" s="380"/>
      <c r="B6913" s="380"/>
      <c r="C6913" s="380"/>
      <c r="D6913" s="380"/>
      <c r="E6913" s="380"/>
      <c r="F6913" s="380"/>
      <c r="G6913" s="380"/>
      <c r="H6913" s="380"/>
    </row>
    <row r="6914" spans="1:8">
      <c r="A6914" s="380"/>
      <c r="B6914" s="380"/>
      <c r="C6914" s="380"/>
      <c r="D6914" s="380"/>
      <c r="E6914" s="380"/>
      <c r="F6914" s="380"/>
      <c r="G6914" s="380"/>
      <c r="H6914" s="380"/>
    </row>
    <row r="6915" spans="1:8">
      <c r="A6915" s="380"/>
      <c r="B6915" s="380"/>
      <c r="C6915" s="380"/>
      <c r="D6915" s="380"/>
      <c r="E6915" s="380"/>
      <c r="F6915" s="380"/>
      <c r="G6915" s="380"/>
      <c r="H6915" s="380"/>
    </row>
    <row r="6916" spans="1:8">
      <c r="A6916" s="380"/>
      <c r="B6916" s="380"/>
      <c r="C6916" s="380"/>
      <c r="D6916" s="380"/>
      <c r="E6916" s="380"/>
      <c r="F6916" s="380"/>
      <c r="G6916" s="380"/>
      <c r="H6916" s="380"/>
    </row>
    <row r="6917" spans="1:8">
      <c r="A6917" s="380"/>
      <c r="B6917" s="380"/>
      <c r="C6917" s="380"/>
      <c r="D6917" s="380"/>
      <c r="E6917" s="380"/>
      <c r="F6917" s="380"/>
      <c r="G6917" s="380"/>
      <c r="H6917" s="380"/>
    </row>
    <row r="6918" spans="1:8">
      <c r="A6918" s="380"/>
      <c r="B6918" s="380"/>
      <c r="C6918" s="380"/>
      <c r="D6918" s="380"/>
      <c r="E6918" s="380"/>
      <c r="F6918" s="380"/>
      <c r="G6918" s="380"/>
      <c r="H6918" s="380"/>
    </row>
    <row r="6919" spans="1:8">
      <c r="A6919" s="380"/>
      <c r="B6919" s="380"/>
      <c r="C6919" s="380"/>
      <c r="D6919" s="380"/>
      <c r="E6919" s="380"/>
      <c r="F6919" s="380"/>
      <c r="G6919" s="380"/>
      <c r="H6919" s="380"/>
    </row>
    <row r="6920" spans="1:8">
      <c r="A6920" s="380"/>
      <c r="B6920" s="380"/>
      <c r="C6920" s="380"/>
      <c r="D6920" s="380"/>
      <c r="E6920" s="380"/>
      <c r="F6920" s="380"/>
      <c r="G6920" s="380"/>
      <c r="H6920" s="380"/>
    </row>
    <row r="6921" spans="1:8">
      <c r="A6921" s="380"/>
      <c r="B6921" s="380"/>
      <c r="C6921" s="380"/>
      <c r="D6921" s="380"/>
      <c r="E6921" s="380"/>
      <c r="F6921" s="380"/>
      <c r="G6921" s="380"/>
      <c r="H6921" s="380"/>
    </row>
    <row r="6922" spans="1:8">
      <c r="A6922" s="380"/>
      <c r="B6922" s="380"/>
      <c r="C6922" s="380"/>
      <c r="D6922" s="380"/>
      <c r="E6922" s="380"/>
      <c r="F6922" s="380"/>
      <c r="G6922" s="380"/>
      <c r="H6922" s="380"/>
    </row>
    <row r="6923" spans="1:8">
      <c r="A6923" s="380"/>
      <c r="B6923" s="380"/>
      <c r="C6923" s="380"/>
      <c r="D6923" s="380"/>
      <c r="E6923" s="380"/>
      <c r="F6923" s="380"/>
      <c r="G6923" s="380"/>
      <c r="H6923" s="380"/>
    </row>
    <row r="6924" spans="1:8">
      <c r="A6924" s="380"/>
      <c r="B6924" s="380"/>
      <c r="C6924" s="380"/>
      <c r="D6924" s="380"/>
      <c r="E6924" s="380"/>
      <c r="F6924" s="380"/>
      <c r="G6924" s="380"/>
      <c r="H6924" s="380"/>
    </row>
    <row r="6925" spans="1:8">
      <c r="A6925" s="380"/>
      <c r="B6925" s="380"/>
      <c r="C6925" s="380"/>
      <c r="D6925" s="380"/>
      <c r="E6925" s="380"/>
      <c r="F6925" s="380"/>
      <c r="G6925" s="380"/>
      <c r="H6925" s="380"/>
    </row>
    <row r="6926" spans="1:8">
      <c r="A6926" s="380"/>
      <c r="B6926" s="380"/>
      <c r="C6926" s="380"/>
      <c r="D6926" s="380"/>
      <c r="E6926" s="380"/>
      <c r="F6926" s="380"/>
      <c r="G6926" s="380"/>
      <c r="H6926" s="380"/>
    </row>
    <row r="6927" spans="1:8">
      <c r="A6927" s="380"/>
      <c r="B6927" s="380"/>
      <c r="C6927" s="380"/>
      <c r="D6927" s="380"/>
      <c r="E6927" s="380"/>
      <c r="F6927" s="380"/>
      <c r="G6927" s="380"/>
      <c r="H6927" s="380"/>
    </row>
    <row r="6928" spans="1:8">
      <c r="A6928" s="380"/>
      <c r="B6928" s="380"/>
      <c r="C6928" s="380"/>
      <c r="D6928" s="380"/>
      <c r="E6928" s="380"/>
      <c r="F6928" s="380"/>
      <c r="G6928" s="380"/>
      <c r="H6928" s="380"/>
    </row>
    <row r="6929" spans="1:8">
      <c r="A6929" s="380"/>
      <c r="B6929" s="380"/>
      <c r="C6929" s="380"/>
      <c r="D6929" s="380"/>
      <c r="E6929" s="380"/>
      <c r="F6929" s="380"/>
      <c r="G6929" s="380"/>
      <c r="H6929" s="380"/>
    </row>
    <row r="6930" spans="1:8">
      <c r="A6930" s="380"/>
      <c r="B6930" s="380"/>
      <c r="C6930" s="380"/>
      <c r="D6930" s="380"/>
      <c r="E6930" s="380"/>
      <c r="F6930" s="380"/>
      <c r="G6930" s="380"/>
      <c r="H6930" s="380"/>
    </row>
    <row r="6931" spans="1:8">
      <c r="A6931" s="380"/>
      <c r="B6931" s="380"/>
      <c r="C6931" s="380"/>
      <c r="D6931" s="380"/>
      <c r="E6931" s="380"/>
      <c r="F6931" s="380"/>
      <c r="G6931" s="380"/>
      <c r="H6931" s="380"/>
    </row>
    <row r="6932" spans="1:8">
      <c r="A6932" s="380"/>
      <c r="B6932" s="380"/>
      <c r="C6932" s="380"/>
      <c r="D6932" s="380"/>
      <c r="E6932" s="380"/>
      <c r="F6932" s="380"/>
      <c r="G6932" s="380"/>
      <c r="H6932" s="380"/>
    </row>
    <row r="6933" spans="1:8">
      <c r="A6933" s="380"/>
      <c r="B6933" s="380"/>
      <c r="C6933" s="380"/>
      <c r="D6933" s="380"/>
      <c r="E6933" s="380"/>
      <c r="F6933" s="380"/>
      <c r="G6933" s="380"/>
      <c r="H6933" s="380"/>
    </row>
    <row r="6934" spans="1:8">
      <c r="A6934" s="380"/>
      <c r="B6934" s="380"/>
      <c r="C6934" s="380"/>
      <c r="D6934" s="380"/>
      <c r="E6934" s="380"/>
      <c r="F6934" s="380"/>
      <c r="G6934" s="380"/>
      <c r="H6934" s="380"/>
    </row>
    <row r="6935" spans="1:8">
      <c r="A6935" s="380"/>
      <c r="B6935" s="380"/>
      <c r="C6935" s="380"/>
      <c r="D6935" s="380"/>
      <c r="E6935" s="380"/>
      <c r="F6935" s="380"/>
      <c r="G6935" s="380"/>
      <c r="H6935" s="380"/>
    </row>
    <row r="6936" spans="1:8">
      <c r="A6936" s="380"/>
      <c r="B6936" s="380"/>
      <c r="C6936" s="380"/>
      <c r="D6936" s="380"/>
      <c r="E6936" s="380"/>
      <c r="F6936" s="380"/>
      <c r="G6936" s="380"/>
      <c r="H6936" s="380"/>
    </row>
    <row r="6937" spans="1:8">
      <c r="A6937" s="380"/>
      <c r="B6937" s="380"/>
      <c r="C6937" s="380"/>
      <c r="D6937" s="380"/>
      <c r="E6937" s="380"/>
      <c r="F6937" s="380"/>
      <c r="G6937" s="380"/>
      <c r="H6937" s="380"/>
    </row>
    <row r="6938" spans="1:8">
      <c r="A6938" s="380"/>
      <c r="B6938" s="380"/>
      <c r="C6938" s="380"/>
      <c r="D6938" s="380"/>
      <c r="E6938" s="380"/>
      <c r="F6938" s="380"/>
      <c r="G6938" s="380"/>
      <c r="H6938" s="380"/>
    </row>
    <row r="6939" spans="1:8">
      <c r="A6939" s="380"/>
      <c r="B6939" s="380"/>
      <c r="C6939" s="380"/>
      <c r="D6939" s="380"/>
      <c r="E6939" s="380"/>
      <c r="F6939" s="380"/>
      <c r="G6939" s="380"/>
      <c r="H6939" s="380"/>
    </row>
    <row r="6940" spans="1:8">
      <c r="A6940" s="380"/>
      <c r="B6940" s="380"/>
      <c r="C6940" s="380"/>
      <c r="D6940" s="380"/>
      <c r="E6940" s="380"/>
      <c r="F6940" s="380"/>
      <c r="G6940" s="380"/>
      <c r="H6940" s="380"/>
    </row>
    <row r="6941" spans="1:8">
      <c r="A6941" s="380"/>
      <c r="B6941" s="380"/>
      <c r="C6941" s="380"/>
      <c r="D6941" s="380"/>
      <c r="E6941" s="380"/>
      <c r="F6941" s="380"/>
      <c r="G6941" s="380"/>
      <c r="H6941" s="380"/>
    </row>
    <row r="6942" spans="1:8">
      <c r="A6942" s="380"/>
      <c r="B6942" s="380"/>
      <c r="C6942" s="380"/>
      <c r="D6942" s="380"/>
      <c r="E6942" s="380"/>
      <c r="F6942" s="380"/>
      <c r="G6942" s="380"/>
      <c r="H6942" s="380"/>
    </row>
    <row r="6943" spans="1:8">
      <c r="A6943" s="380"/>
      <c r="B6943" s="380"/>
      <c r="C6943" s="380"/>
      <c r="D6943" s="380"/>
      <c r="E6943" s="380"/>
      <c r="F6943" s="380"/>
      <c r="G6943" s="380"/>
      <c r="H6943" s="380"/>
    </row>
    <row r="6944" spans="1:8">
      <c r="A6944" s="380"/>
      <c r="B6944" s="380"/>
      <c r="C6944" s="380"/>
      <c r="D6944" s="380"/>
      <c r="E6944" s="380"/>
      <c r="F6944" s="380"/>
      <c r="G6944" s="380"/>
      <c r="H6944" s="380"/>
    </row>
    <row r="6945" spans="1:8">
      <c r="A6945" s="380"/>
      <c r="B6945" s="380"/>
      <c r="C6945" s="380"/>
      <c r="D6945" s="380"/>
      <c r="E6945" s="380"/>
      <c r="F6945" s="380"/>
      <c r="G6945" s="380"/>
      <c r="H6945" s="380"/>
    </row>
    <row r="6946" spans="1:8">
      <c r="A6946" s="380"/>
      <c r="B6946" s="380"/>
      <c r="C6946" s="380"/>
      <c r="D6946" s="380"/>
      <c r="E6946" s="380"/>
      <c r="F6946" s="380"/>
      <c r="G6946" s="380"/>
      <c r="H6946" s="380"/>
    </row>
    <row r="6947" spans="1:8">
      <c r="A6947" s="380"/>
      <c r="B6947" s="380"/>
      <c r="C6947" s="380"/>
      <c r="D6947" s="380"/>
      <c r="E6947" s="380"/>
      <c r="F6947" s="380"/>
      <c r="G6947" s="380"/>
      <c r="H6947" s="380"/>
    </row>
    <row r="6948" spans="1:8">
      <c r="A6948" s="380"/>
      <c r="B6948" s="380"/>
      <c r="C6948" s="380"/>
      <c r="D6948" s="380"/>
      <c r="E6948" s="380"/>
      <c r="F6948" s="380"/>
      <c r="G6948" s="380"/>
      <c r="H6948" s="380"/>
    </row>
    <row r="6949" spans="1:8">
      <c r="A6949" s="380"/>
      <c r="B6949" s="380"/>
      <c r="C6949" s="380"/>
      <c r="D6949" s="380"/>
      <c r="E6949" s="380"/>
      <c r="F6949" s="380"/>
      <c r="G6949" s="380"/>
      <c r="H6949" s="380"/>
    </row>
    <row r="6950" spans="1:8">
      <c r="A6950" s="380"/>
      <c r="B6950" s="380"/>
      <c r="C6950" s="380"/>
      <c r="D6950" s="380"/>
      <c r="E6950" s="380"/>
      <c r="F6950" s="380"/>
      <c r="G6950" s="380"/>
      <c r="H6950" s="380"/>
    </row>
    <row r="6951" spans="1:8">
      <c r="A6951" s="380"/>
      <c r="B6951" s="380"/>
      <c r="C6951" s="380"/>
      <c r="D6951" s="380"/>
      <c r="E6951" s="380"/>
      <c r="F6951" s="380"/>
      <c r="G6951" s="380"/>
      <c r="H6951" s="380"/>
    </row>
    <row r="6952" spans="1:8">
      <c r="A6952" s="380"/>
      <c r="B6952" s="380"/>
      <c r="C6952" s="380"/>
      <c r="D6952" s="380"/>
      <c r="E6952" s="380"/>
      <c r="F6952" s="380"/>
      <c r="G6952" s="380"/>
      <c r="H6952" s="380"/>
    </row>
    <row r="6953" spans="1:8">
      <c r="A6953" s="380"/>
      <c r="B6953" s="380"/>
      <c r="C6953" s="380"/>
      <c r="D6953" s="380"/>
      <c r="E6953" s="380"/>
      <c r="F6953" s="380"/>
      <c r="G6953" s="380"/>
      <c r="H6953" s="380"/>
    </row>
    <row r="6954" spans="1:8">
      <c r="A6954" s="380"/>
      <c r="B6954" s="380"/>
      <c r="C6954" s="380"/>
      <c r="D6954" s="380"/>
      <c r="E6954" s="380"/>
      <c r="F6954" s="380"/>
      <c r="G6954" s="380"/>
      <c r="H6954" s="380"/>
    </row>
    <row r="6955" spans="1:8">
      <c r="A6955" s="380"/>
      <c r="B6955" s="380"/>
      <c r="C6955" s="380"/>
      <c r="D6955" s="380"/>
      <c r="E6955" s="380"/>
      <c r="F6955" s="380"/>
      <c r="G6955" s="380"/>
      <c r="H6955" s="380"/>
    </row>
    <row r="6956" spans="1:8">
      <c r="A6956" s="380"/>
      <c r="B6956" s="380"/>
      <c r="C6956" s="380"/>
      <c r="D6956" s="380"/>
      <c r="E6956" s="380"/>
      <c r="F6956" s="380"/>
      <c r="G6956" s="380"/>
      <c r="H6956" s="380"/>
    </row>
    <row r="6957" spans="1:8">
      <c r="A6957" s="380"/>
      <c r="B6957" s="380"/>
      <c r="C6957" s="380"/>
      <c r="D6957" s="380"/>
      <c r="E6957" s="380"/>
      <c r="F6957" s="380"/>
      <c r="G6957" s="380"/>
      <c r="H6957" s="380"/>
    </row>
    <row r="6958" spans="1:8">
      <c r="A6958" s="380"/>
      <c r="B6958" s="380"/>
      <c r="C6958" s="380"/>
      <c r="D6958" s="380"/>
      <c r="E6958" s="380"/>
      <c r="F6958" s="380"/>
      <c r="G6958" s="380"/>
      <c r="H6958" s="380"/>
    </row>
    <row r="6959" spans="1:8">
      <c r="A6959" s="380"/>
      <c r="B6959" s="380"/>
      <c r="C6959" s="380"/>
      <c r="D6959" s="380"/>
      <c r="E6959" s="380"/>
      <c r="F6959" s="380"/>
      <c r="G6959" s="380"/>
      <c r="H6959" s="380"/>
    </row>
    <row r="6960" spans="1:8">
      <c r="A6960" s="380"/>
      <c r="B6960" s="380"/>
      <c r="C6960" s="380"/>
      <c r="D6960" s="380"/>
      <c r="E6960" s="380"/>
      <c r="F6960" s="380"/>
      <c r="G6960" s="380"/>
      <c r="H6960" s="380"/>
    </row>
    <row r="6961" spans="1:8">
      <c r="A6961" s="380"/>
      <c r="B6961" s="380"/>
      <c r="C6961" s="380"/>
      <c r="D6961" s="380"/>
      <c r="E6961" s="380"/>
      <c r="F6961" s="380"/>
      <c r="G6961" s="380"/>
      <c r="H6961" s="380"/>
    </row>
    <row r="6962" spans="1:8">
      <c r="A6962" s="380"/>
      <c r="B6962" s="380"/>
      <c r="C6962" s="380"/>
      <c r="D6962" s="380"/>
      <c r="E6962" s="380"/>
      <c r="F6962" s="380"/>
      <c r="G6962" s="380"/>
      <c r="H6962" s="380"/>
    </row>
    <row r="6963" spans="1:8">
      <c r="A6963" s="380"/>
      <c r="B6963" s="380"/>
      <c r="C6963" s="380"/>
      <c r="D6963" s="380"/>
      <c r="E6963" s="380"/>
      <c r="F6963" s="380"/>
      <c r="G6963" s="380"/>
      <c r="H6963" s="380"/>
    </row>
    <row r="6964" spans="1:8">
      <c r="A6964" s="380"/>
      <c r="B6964" s="380"/>
      <c r="C6964" s="380"/>
      <c r="D6964" s="380"/>
      <c r="E6964" s="380"/>
      <c r="F6964" s="380"/>
      <c r="G6964" s="380"/>
      <c r="H6964" s="380"/>
    </row>
    <row r="6965" spans="1:8">
      <c r="A6965" s="380"/>
      <c r="B6965" s="380"/>
      <c r="C6965" s="380"/>
      <c r="D6965" s="380"/>
      <c r="E6965" s="380"/>
      <c r="F6965" s="380"/>
      <c r="G6965" s="380"/>
      <c r="H6965" s="380"/>
    </row>
    <row r="6966" spans="1:8">
      <c r="A6966" s="380"/>
      <c r="B6966" s="380"/>
      <c r="C6966" s="380"/>
      <c r="D6966" s="380"/>
      <c r="E6966" s="380"/>
      <c r="F6966" s="380"/>
      <c r="G6966" s="380"/>
      <c r="H6966" s="380"/>
    </row>
    <row r="6967" spans="1:8">
      <c r="A6967" s="380"/>
      <c r="B6967" s="380"/>
      <c r="C6967" s="380"/>
      <c r="D6967" s="380"/>
      <c r="E6967" s="380"/>
      <c r="F6967" s="380"/>
      <c r="G6967" s="380"/>
      <c r="H6967" s="380"/>
    </row>
    <row r="6968" spans="1:8">
      <c r="A6968" s="380"/>
      <c r="B6968" s="380"/>
      <c r="C6968" s="380"/>
      <c r="D6968" s="380"/>
      <c r="E6968" s="380"/>
      <c r="F6968" s="380"/>
      <c r="G6968" s="380"/>
      <c r="H6968" s="380"/>
    </row>
    <row r="6969" spans="1:8">
      <c r="A6969" s="380"/>
      <c r="B6969" s="380"/>
      <c r="C6969" s="380"/>
      <c r="D6969" s="380"/>
      <c r="E6969" s="380"/>
      <c r="F6969" s="380"/>
      <c r="G6969" s="380"/>
      <c r="H6969" s="380"/>
    </row>
    <row r="6970" spans="1:8">
      <c r="A6970" s="380"/>
      <c r="B6970" s="380"/>
      <c r="C6970" s="380"/>
      <c r="D6970" s="380"/>
      <c r="E6970" s="380"/>
      <c r="F6970" s="380"/>
      <c r="G6970" s="380"/>
      <c r="H6970" s="380"/>
    </row>
    <row r="6971" spans="1:8">
      <c r="A6971" s="380"/>
      <c r="B6971" s="380"/>
      <c r="C6971" s="380"/>
      <c r="D6971" s="380"/>
      <c r="E6971" s="380"/>
      <c r="F6971" s="380"/>
      <c r="G6971" s="380"/>
      <c r="H6971" s="380"/>
    </row>
    <row r="6972" spans="1:8">
      <c r="A6972" s="380"/>
      <c r="B6972" s="380"/>
      <c r="C6972" s="380"/>
      <c r="D6972" s="380"/>
      <c r="E6972" s="380"/>
      <c r="F6972" s="380"/>
      <c r="G6972" s="380"/>
      <c r="H6972" s="380"/>
    </row>
    <row r="6973" spans="1:8">
      <c r="A6973" s="380"/>
      <c r="B6973" s="380"/>
      <c r="C6973" s="380"/>
      <c r="D6973" s="380"/>
      <c r="E6973" s="380"/>
      <c r="F6973" s="380"/>
      <c r="G6973" s="380"/>
      <c r="H6973" s="380"/>
    </row>
    <row r="6974" spans="1:8">
      <c r="A6974" s="380"/>
      <c r="B6974" s="380"/>
      <c r="C6974" s="380"/>
      <c r="D6974" s="380"/>
      <c r="E6974" s="380"/>
      <c r="F6974" s="380"/>
      <c r="G6974" s="380"/>
      <c r="H6974" s="380"/>
    </row>
    <row r="6975" spans="1:8">
      <c r="A6975" s="380"/>
      <c r="B6975" s="380"/>
      <c r="C6975" s="380"/>
      <c r="D6975" s="380"/>
      <c r="E6975" s="380"/>
      <c r="F6975" s="380"/>
      <c r="G6975" s="380"/>
      <c r="H6975" s="380"/>
    </row>
    <row r="6976" spans="1:8">
      <c r="A6976" s="380"/>
      <c r="B6976" s="380"/>
      <c r="C6976" s="380"/>
      <c r="D6976" s="380"/>
      <c r="E6976" s="380"/>
      <c r="F6976" s="380"/>
      <c r="G6976" s="380"/>
      <c r="H6976" s="380"/>
    </row>
    <row r="6977" spans="1:8">
      <c r="A6977" s="380"/>
      <c r="B6977" s="380"/>
      <c r="C6977" s="380"/>
      <c r="D6977" s="380"/>
      <c r="E6977" s="380"/>
      <c r="F6977" s="380"/>
      <c r="G6977" s="380"/>
      <c r="H6977" s="380"/>
    </row>
    <row r="6978" spans="1:8">
      <c r="A6978" s="380"/>
      <c r="B6978" s="380"/>
      <c r="C6978" s="380"/>
      <c r="D6978" s="380"/>
      <c r="E6978" s="380"/>
      <c r="F6978" s="380"/>
      <c r="G6978" s="380"/>
      <c r="H6978" s="380"/>
    </row>
    <row r="6979" spans="1:8">
      <c r="A6979" s="380"/>
      <c r="B6979" s="380"/>
      <c r="C6979" s="380"/>
      <c r="D6979" s="380"/>
      <c r="E6979" s="380"/>
      <c r="F6979" s="380"/>
      <c r="G6979" s="380"/>
      <c r="H6979" s="380"/>
    </row>
    <row r="6980" spans="1:8">
      <c r="A6980" s="380"/>
      <c r="B6980" s="380"/>
      <c r="C6980" s="380"/>
      <c r="D6980" s="380"/>
      <c r="E6980" s="380"/>
      <c r="F6980" s="380"/>
      <c r="G6980" s="380"/>
      <c r="H6980" s="380"/>
    </row>
    <row r="6981" spans="1:8">
      <c r="A6981" s="380"/>
      <c r="B6981" s="380"/>
      <c r="C6981" s="380"/>
      <c r="D6981" s="380"/>
      <c r="E6981" s="380"/>
      <c r="F6981" s="380"/>
      <c r="G6981" s="380"/>
      <c r="H6981" s="380"/>
    </row>
    <row r="6982" spans="1:8">
      <c r="A6982" s="380"/>
      <c r="B6982" s="380"/>
      <c r="C6982" s="380"/>
      <c r="D6982" s="380"/>
      <c r="E6982" s="380"/>
      <c r="F6982" s="380"/>
      <c r="G6982" s="380"/>
      <c r="H6982" s="380"/>
    </row>
    <row r="6983" spans="1:8">
      <c r="A6983" s="380"/>
      <c r="B6983" s="380"/>
      <c r="C6983" s="380"/>
      <c r="D6983" s="380"/>
      <c r="E6983" s="380"/>
      <c r="F6983" s="380"/>
      <c r="G6983" s="380"/>
      <c r="H6983" s="380"/>
    </row>
    <row r="6984" spans="1:8">
      <c r="A6984" s="380"/>
      <c r="B6984" s="380"/>
      <c r="C6984" s="380"/>
      <c r="D6984" s="380"/>
      <c r="E6984" s="380"/>
      <c r="F6984" s="380"/>
      <c r="G6984" s="380"/>
      <c r="H6984" s="380"/>
    </row>
    <row r="6985" spans="1:8">
      <c r="A6985" s="380"/>
      <c r="B6985" s="380"/>
      <c r="C6985" s="380"/>
      <c r="D6985" s="380"/>
      <c r="E6985" s="380"/>
      <c r="F6985" s="380"/>
      <c r="G6985" s="380"/>
      <c r="H6985" s="380"/>
    </row>
    <row r="6986" spans="1:8">
      <c r="A6986" s="380"/>
      <c r="B6986" s="380"/>
      <c r="C6986" s="380"/>
      <c r="D6986" s="380"/>
      <c r="E6986" s="380"/>
      <c r="F6986" s="380"/>
      <c r="G6986" s="380"/>
      <c r="H6986" s="380"/>
    </row>
    <row r="6987" spans="1:8">
      <c r="A6987" s="380"/>
      <c r="B6987" s="380"/>
      <c r="C6987" s="380"/>
      <c r="D6987" s="380"/>
      <c r="E6987" s="380"/>
      <c r="F6987" s="380"/>
      <c r="G6987" s="380"/>
      <c r="H6987" s="380"/>
    </row>
    <row r="6988" spans="1:8">
      <c r="A6988" s="380"/>
      <c r="B6988" s="380"/>
      <c r="C6988" s="380"/>
      <c r="D6988" s="380"/>
      <c r="E6988" s="380"/>
      <c r="F6988" s="380"/>
      <c r="G6988" s="380"/>
      <c r="H6988" s="380"/>
    </row>
    <row r="6989" spans="1:8">
      <c r="A6989" s="380"/>
      <c r="B6989" s="380"/>
      <c r="C6989" s="380"/>
      <c r="D6989" s="380"/>
      <c r="E6989" s="380"/>
      <c r="F6989" s="380"/>
      <c r="G6989" s="380"/>
      <c r="H6989" s="380"/>
    </row>
    <row r="6990" spans="1:8">
      <c r="A6990" s="380"/>
      <c r="B6990" s="380"/>
      <c r="C6990" s="380"/>
      <c r="D6990" s="380"/>
      <c r="E6990" s="380"/>
      <c r="F6990" s="380"/>
      <c r="G6990" s="380"/>
      <c r="H6990" s="380"/>
    </row>
    <row r="6991" spans="1:8">
      <c r="A6991" s="380"/>
      <c r="B6991" s="380"/>
      <c r="C6991" s="380"/>
      <c r="D6991" s="380"/>
      <c r="E6991" s="380"/>
      <c r="F6991" s="380"/>
      <c r="G6991" s="380"/>
      <c r="H6991" s="380"/>
    </row>
    <row r="6992" spans="1:8">
      <c r="A6992" s="380"/>
      <c r="B6992" s="380"/>
      <c r="C6992" s="380"/>
      <c r="D6992" s="380"/>
      <c r="E6992" s="380"/>
      <c r="F6992" s="380"/>
      <c r="G6992" s="380"/>
      <c r="H6992" s="380"/>
    </row>
    <row r="6993" spans="1:8">
      <c r="A6993" s="380"/>
      <c r="B6993" s="380"/>
      <c r="C6993" s="380"/>
      <c r="D6993" s="380"/>
      <c r="E6993" s="380"/>
      <c r="F6993" s="380"/>
      <c r="G6993" s="380"/>
      <c r="H6993" s="380"/>
    </row>
    <row r="6994" spans="1:8">
      <c r="A6994" s="380"/>
      <c r="B6994" s="380"/>
      <c r="C6994" s="380"/>
      <c r="D6994" s="380"/>
      <c r="E6994" s="380"/>
      <c r="F6994" s="380"/>
      <c r="G6994" s="380"/>
      <c r="H6994" s="380"/>
    </row>
    <row r="6995" spans="1:8">
      <c r="A6995" s="380"/>
      <c r="B6995" s="380"/>
      <c r="C6995" s="380"/>
      <c r="D6995" s="380"/>
      <c r="E6995" s="380"/>
      <c r="F6995" s="380"/>
      <c r="G6995" s="380"/>
      <c r="H6995" s="380"/>
    </row>
    <row r="6996" spans="1:8">
      <c r="A6996" s="380"/>
      <c r="B6996" s="380"/>
      <c r="C6996" s="380"/>
      <c r="D6996" s="380"/>
      <c r="E6996" s="380"/>
      <c r="F6996" s="380"/>
      <c r="G6996" s="380"/>
      <c r="H6996" s="380"/>
    </row>
    <row r="6997" spans="1:8">
      <c r="A6997" s="380"/>
      <c r="B6997" s="380"/>
      <c r="C6997" s="380"/>
      <c r="D6997" s="380"/>
      <c r="E6997" s="380"/>
      <c r="F6997" s="380"/>
      <c r="G6997" s="380"/>
      <c r="H6997" s="380"/>
    </row>
    <row r="6998" spans="1:8">
      <c r="A6998" s="380"/>
      <c r="B6998" s="380"/>
      <c r="C6998" s="380"/>
      <c r="D6998" s="380"/>
      <c r="E6998" s="380"/>
      <c r="F6998" s="380"/>
      <c r="G6998" s="380"/>
      <c r="H6998" s="380"/>
    </row>
    <row r="6999" spans="1:8">
      <c r="A6999" s="380"/>
      <c r="B6999" s="380"/>
      <c r="C6999" s="380"/>
      <c r="D6999" s="380"/>
      <c r="E6999" s="380"/>
      <c r="F6999" s="380"/>
      <c r="G6999" s="380"/>
      <c r="H6999" s="380"/>
    </row>
    <row r="7000" spans="1:8">
      <c r="A7000" s="380"/>
      <c r="B7000" s="380"/>
      <c r="C7000" s="380"/>
      <c r="D7000" s="380"/>
      <c r="E7000" s="380"/>
      <c r="F7000" s="380"/>
      <c r="G7000" s="380"/>
      <c r="H7000" s="380"/>
    </row>
    <row r="7001" spans="1:8">
      <c r="A7001" s="380"/>
      <c r="B7001" s="380"/>
      <c r="C7001" s="380"/>
      <c r="D7001" s="380"/>
      <c r="E7001" s="380"/>
      <c r="F7001" s="380"/>
      <c r="G7001" s="380"/>
      <c r="H7001" s="380"/>
    </row>
    <row r="7002" spans="1:8">
      <c r="A7002" s="380"/>
      <c r="B7002" s="380"/>
      <c r="C7002" s="380"/>
      <c r="D7002" s="380"/>
      <c r="E7002" s="380"/>
      <c r="F7002" s="380"/>
      <c r="G7002" s="380"/>
      <c r="H7002" s="380"/>
    </row>
    <row r="7003" spans="1:8">
      <c r="A7003" s="380"/>
      <c r="B7003" s="380"/>
      <c r="C7003" s="380"/>
      <c r="D7003" s="380"/>
      <c r="E7003" s="380"/>
      <c r="F7003" s="380"/>
      <c r="G7003" s="380"/>
      <c r="H7003" s="380"/>
    </row>
    <row r="7004" spans="1:8">
      <c r="A7004" s="380"/>
      <c r="B7004" s="380"/>
      <c r="C7004" s="380"/>
      <c r="D7004" s="380"/>
      <c r="E7004" s="380"/>
      <c r="F7004" s="380"/>
      <c r="G7004" s="380"/>
      <c r="H7004" s="380"/>
    </row>
    <row r="7005" spans="1:8">
      <c r="A7005" s="380"/>
      <c r="B7005" s="380"/>
      <c r="C7005" s="380"/>
      <c r="D7005" s="380"/>
      <c r="E7005" s="380"/>
      <c r="F7005" s="380"/>
      <c r="G7005" s="380"/>
      <c r="H7005" s="380"/>
    </row>
    <row r="7006" spans="1:8">
      <c r="A7006" s="380"/>
      <c r="B7006" s="380"/>
      <c r="C7006" s="380"/>
      <c r="D7006" s="380"/>
      <c r="E7006" s="380"/>
      <c r="F7006" s="380"/>
      <c r="G7006" s="380"/>
      <c r="H7006" s="380"/>
    </row>
    <row r="7007" spans="1:8">
      <c r="A7007" s="380"/>
      <c r="B7007" s="380"/>
      <c r="C7007" s="380"/>
      <c r="D7007" s="380"/>
      <c r="E7007" s="380"/>
      <c r="F7007" s="380"/>
      <c r="G7007" s="380"/>
      <c r="H7007" s="380"/>
    </row>
    <row r="7008" spans="1:8">
      <c r="A7008" s="380"/>
      <c r="B7008" s="380"/>
      <c r="C7008" s="380"/>
      <c r="D7008" s="380"/>
      <c r="E7008" s="380"/>
      <c r="F7008" s="380"/>
      <c r="G7008" s="380"/>
      <c r="H7008" s="380"/>
    </row>
    <row r="7009" spans="1:8">
      <c r="A7009" s="380"/>
      <c r="B7009" s="380"/>
      <c r="C7009" s="380"/>
      <c r="D7009" s="380"/>
      <c r="E7009" s="380"/>
      <c r="F7009" s="380"/>
      <c r="G7009" s="380"/>
      <c r="H7009" s="380"/>
    </row>
    <row r="7010" spans="1:8">
      <c r="A7010" s="380"/>
      <c r="B7010" s="380"/>
      <c r="C7010" s="380"/>
      <c r="D7010" s="380"/>
      <c r="E7010" s="380"/>
      <c r="F7010" s="380"/>
      <c r="G7010" s="380"/>
      <c r="H7010" s="380"/>
    </row>
    <row r="7011" spans="1:8">
      <c r="A7011" s="380"/>
      <c r="B7011" s="380"/>
      <c r="C7011" s="380"/>
      <c r="D7011" s="380"/>
      <c r="E7011" s="380"/>
      <c r="F7011" s="380"/>
      <c r="G7011" s="380"/>
      <c r="H7011" s="380"/>
    </row>
    <row r="7012" spans="1:8">
      <c r="A7012" s="380"/>
      <c r="B7012" s="380"/>
      <c r="C7012" s="380"/>
      <c r="D7012" s="380"/>
      <c r="E7012" s="380"/>
      <c r="F7012" s="380"/>
      <c r="G7012" s="380"/>
      <c r="H7012" s="380"/>
    </row>
    <row r="7013" spans="1:8">
      <c r="A7013" s="380"/>
      <c r="B7013" s="380"/>
      <c r="C7013" s="380"/>
      <c r="D7013" s="380"/>
      <c r="E7013" s="380"/>
      <c r="F7013" s="380"/>
      <c r="G7013" s="380"/>
      <c r="H7013" s="380"/>
    </row>
    <row r="7014" spans="1:8">
      <c r="A7014" s="380"/>
      <c r="B7014" s="380"/>
      <c r="C7014" s="380"/>
      <c r="D7014" s="380"/>
      <c r="E7014" s="380"/>
      <c r="F7014" s="380"/>
      <c r="G7014" s="380"/>
      <c r="H7014" s="380"/>
    </row>
    <row r="7015" spans="1:8">
      <c r="A7015" s="380"/>
      <c r="B7015" s="380"/>
      <c r="C7015" s="380"/>
      <c r="D7015" s="380"/>
      <c r="E7015" s="380"/>
      <c r="F7015" s="380"/>
      <c r="G7015" s="380"/>
      <c r="H7015" s="380"/>
    </row>
    <row r="7016" spans="1:8">
      <c r="A7016" s="380"/>
      <c r="B7016" s="380"/>
      <c r="C7016" s="380"/>
      <c r="D7016" s="380"/>
      <c r="E7016" s="380"/>
      <c r="F7016" s="380"/>
      <c r="G7016" s="380"/>
      <c r="H7016" s="380"/>
    </row>
    <row r="7017" spans="1:8">
      <c r="A7017" s="380"/>
      <c r="B7017" s="380"/>
      <c r="C7017" s="380"/>
      <c r="D7017" s="380"/>
      <c r="E7017" s="380"/>
      <c r="F7017" s="380"/>
      <c r="G7017" s="380"/>
      <c r="H7017" s="380"/>
    </row>
    <row r="7018" spans="1:8">
      <c r="A7018" s="380"/>
      <c r="B7018" s="380"/>
      <c r="C7018" s="380"/>
      <c r="D7018" s="380"/>
      <c r="E7018" s="380"/>
      <c r="F7018" s="380"/>
      <c r="G7018" s="380"/>
      <c r="H7018" s="380"/>
    </row>
    <row r="7019" spans="1:8">
      <c r="A7019" s="380"/>
      <c r="B7019" s="380"/>
      <c r="C7019" s="380"/>
      <c r="D7019" s="380"/>
      <c r="E7019" s="380"/>
      <c r="F7019" s="380"/>
      <c r="G7019" s="380"/>
      <c r="H7019" s="380"/>
    </row>
    <row r="7020" spans="1:8">
      <c r="A7020" s="380"/>
      <c r="B7020" s="380"/>
      <c r="C7020" s="380"/>
      <c r="D7020" s="380"/>
      <c r="E7020" s="380"/>
      <c r="F7020" s="380"/>
      <c r="G7020" s="380"/>
      <c r="H7020" s="380"/>
    </row>
    <row r="7021" spans="1:8">
      <c r="A7021" s="380"/>
      <c r="B7021" s="380"/>
      <c r="C7021" s="380"/>
      <c r="D7021" s="380"/>
      <c r="E7021" s="380"/>
      <c r="F7021" s="380"/>
      <c r="G7021" s="380"/>
      <c r="H7021" s="380"/>
    </row>
    <row r="7022" spans="1:8">
      <c r="A7022" s="380"/>
      <c r="B7022" s="380"/>
      <c r="C7022" s="380"/>
      <c r="D7022" s="380"/>
      <c r="E7022" s="380"/>
      <c r="F7022" s="380"/>
      <c r="G7022" s="380"/>
      <c r="H7022" s="380"/>
    </row>
    <row r="7023" spans="1:8">
      <c r="A7023" s="380"/>
      <c r="B7023" s="380"/>
      <c r="C7023" s="380"/>
      <c r="D7023" s="380"/>
      <c r="E7023" s="380"/>
      <c r="F7023" s="380"/>
      <c r="G7023" s="380"/>
      <c r="H7023" s="380"/>
    </row>
    <row r="7024" spans="1:8">
      <c r="A7024" s="380"/>
      <c r="B7024" s="380"/>
      <c r="C7024" s="380"/>
      <c r="D7024" s="380"/>
      <c r="E7024" s="380"/>
      <c r="F7024" s="380"/>
      <c r="G7024" s="380"/>
      <c r="H7024" s="380"/>
    </row>
    <row r="7025" spans="1:8">
      <c r="A7025" s="380"/>
      <c r="B7025" s="380"/>
      <c r="C7025" s="380"/>
      <c r="D7025" s="380"/>
      <c r="E7025" s="380"/>
      <c r="F7025" s="380"/>
      <c r="G7025" s="380"/>
      <c r="H7025" s="380"/>
    </row>
    <row r="7026" spans="1:8">
      <c r="A7026" s="380"/>
      <c r="B7026" s="380"/>
      <c r="C7026" s="380"/>
      <c r="D7026" s="380"/>
      <c r="E7026" s="380"/>
      <c r="F7026" s="380"/>
      <c r="G7026" s="380"/>
      <c r="H7026" s="380"/>
    </row>
    <row r="7027" spans="1:8">
      <c r="A7027" s="380"/>
      <c r="B7027" s="380"/>
      <c r="C7027" s="380"/>
      <c r="D7027" s="380"/>
      <c r="E7027" s="380"/>
      <c r="F7027" s="380"/>
      <c r="G7027" s="380"/>
      <c r="H7027" s="380"/>
    </row>
    <row r="7028" spans="1:8">
      <c r="A7028" s="380"/>
      <c r="B7028" s="380"/>
      <c r="C7028" s="380"/>
      <c r="D7028" s="380"/>
      <c r="E7028" s="380"/>
      <c r="F7028" s="380"/>
      <c r="G7028" s="380"/>
      <c r="H7028" s="380"/>
    </row>
    <row r="7029" spans="1:8">
      <c r="A7029" s="380"/>
      <c r="B7029" s="380"/>
      <c r="C7029" s="380"/>
      <c r="D7029" s="380"/>
      <c r="E7029" s="380"/>
      <c r="F7029" s="380"/>
      <c r="G7029" s="380"/>
      <c r="H7029" s="380"/>
    </row>
    <row r="7030" spans="1:8">
      <c r="A7030" s="380"/>
      <c r="B7030" s="380"/>
      <c r="C7030" s="380"/>
      <c r="D7030" s="380"/>
      <c r="E7030" s="380"/>
      <c r="F7030" s="380"/>
      <c r="G7030" s="380"/>
      <c r="H7030" s="380"/>
    </row>
    <row r="7031" spans="1:8">
      <c r="A7031" s="380"/>
      <c r="B7031" s="380"/>
      <c r="C7031" s="380"/>
      <c r="D7031" s="380"/>
      <c r="E7031" s="380"/>
      <c r="F7031" s="380"/>
      <c r="G7031" s="380"/>
      <c r="H7031" s="380"/>
    </row>
    <row r="7032" spans="1:8">
      <c r="A7032" s="380"/>
      <c r="B7032" s="380"/>
      <c r="C7032" s="380"/>
      <c r="D7032" s="380"/>
      <c r="E7032" s="380"/>
      <c r="F7032" s="380"/>
      <c r="G7032" s="380"/>
      <c r="H7032" s="380"/>
    </row>
    <row r="7033" spans="1:8">
      <c r="A7033" s="380"/>
      <c r="B7033" s="380"/>
      <c r="C7033" s="380"/>
      <c r="D7033" s="380"/>
      <c r="E7033" s="380"/>
      <c r="F7033" s="380"/>
      <c r="G7033" s="380"/>
      <c r="H7033" s="380"/>
    </row>
    <row r="7034" spans="1:8">
      <c r="A7034" s="380"/>
      <c r="B7034" s="380"/>
      <c r="C7034" s="380"/>
      <c r="D7034" s="380"/>
      <c r="E7034" s="380"/>
      <c r="F7034" s="380"/>
      <c r="G7034" s="380"/>
      <c r="H7034" s="380"/>
    </row>
    <row r="7035" spans="1:8">
      <c r="A7035" s="380"/>
      <c r="B7035" s="380"/>
      <c r="C7035" s="380"/>
      <c r="D7035" s="380"/>
      <c r="E7035" s="380"/>
      <c r="F7035" s="380"/>
      <c r="G7035" s="380"/>
      <c r="H7035" s="380"/>
    </row>
    <row r="7036" spans="1:8">
      <c r="A7036" s="380"/>
      <c r="B7036" s="380"/>
      <c r="C7036" s="380"/>
      <c r="D7036" s="380"/>
      <c r="E7036" s="380"/>
      <c r="F7036" s="380"/>
      <c r="G7036" s="380"/>
      <c r="H7036" s="380"/>
    </row>
    <row r="7037" spans="1:8">
      <c r="A7037" s="380"/>
      <c r="B7037" s="380"/>
      <c r="C7037" s="380"/>
      <c r="D7037" s="380"/>
      <c r="E7037" s="380"/>
      <c r="F7037" s="380"/>
      <c r="G7037" s="380"/>
      <c r="H7037" s="380"/>
    </row>
    <row r="7038" spans="1:8">
      <c r="A7038" s="380"/>
      <c r="B7038" s="380"/>
      <c r="C7038" s="380"/>
      <c r="D7038" s="380"/>
      <c r="E7038" s="380"/>
      <c r="F7038" s="380"/>
      <c r="G7038" s="380"/>
      <c r="H7038" s="380"/>
    </row>
    <row r="7039" spans="1:8">
      <c r="A7039" s="380"/>
      <c r="B7039" s="380"/>
      <c r="C7039" s="380"/>
      <c r="D7039" s="380"/>
      <c r="E7039" s="380"/>
      <c r="F7039" s="380"/>
      <c r="G7039" s="380"/>
      <c r="H7039" s="380"/>
    </row>
    <row r="7040" spans="1:8">
      <c r="A7040" s="380"/>
      <c r="B7040" s="380"/>
      <c r="C7040" s="380"/>
      <c r="D7040" s="380"/>
      <c r="E7040" s="380"/>
      <c r="F7040" s="380"/>
      <c r="G7040" s="380"/>
      <c r="H7040" s="380"/>
    </row>
    <row r="7041" spans="1:8">
      <c r="A7041" s="380"/>
      <c r="B7041" s="380"/>
      <c r="C7041" s="380"/>
      <c r="D7041" s="380"/>
      <c r="E7041" s="380"/>
      <c r="F7041" s="380"/>
      <c r="G7041" s="380"/>
      <c r="H7041" s="380"/>
    </row>
    <row r="7042" spans="1:8">
      <c r="A7042" s="380"/>
      <c r="B7042" s="380"/>
      <c r="C7042" s="380"/>
      <c r="D7042" s="380"/>
      <c r="E7042" s="380"/>
      <c r="F7042" s="380"/>
      <c r="G7042" s="380"/>
      <c r="H7042" s="380"/>
    </row>
    <row r="7043" spans="1:8">
      <c r="A7043" s="380"/>
      <c r="B7043" s="380"/>
      <c r="C7043" s="380"/>
      <c r="D7043" s="380"/>
      <c r="E7043" s="380"/>
      <c r="F7043" s="380"/>
      <c r="G7043" s="380"/>
      <c r="H7043" s="380"/>
    </row>
    <row r="7044" spans="1:8">
      <c r="A7044" s="380"/>
      <c r="B7044" s="380"/>
      <c r="C7044" s="380"/>
      <c r="D7044" s="380"/>
      <c r="E7044" s="380"/>
      <c r="F7044" s="380"/>
      <c r="G7044" s="380"/>
      <c r="H7044" s="380"/>
    </row>
    <row r="7045" spans="1:8">
      <c r="A7045" s="380"/>
      <c r="B7045" s="380"/>
      <c r="C7045" s="380"/>
      <c r="D7045" s="380"/>
      <c r="E7045" s="380"/>
      <c r="F7045" s="380"/>
      <c r="G7045" s="380"/>
      <c r="H7045" s="380"/>
    </row>
    <row r="7046" spans="1:8">
      <c r="A7046" s="380"/>
      <c r="B7046" s="380"/>
      <c r="C7046" s="380"/>
      <c r="D7046" s="380"/>
      <c r="E7046" s="380"/>
      <c r="F7046" s="380"/>
      <c r="G7046" s="380"/>
      <c r="H7046" s="380"/>
    </row>
    <row r="7047" spans="1:8">
      <c r="A7047" s="380"/>
      <c r="B7047" s="380"/>
      <c r="C7047" s="380"/>
      <c r="D7047" s="380"/>
      <c r="E7047" s="380"/>
      <c r="F7047" s="380"/>
      <c r="G7047" s="380"/>
      <c r="H7047" s="380"/>
    </row>
    <row r="7048" spans="1:8">
      <c r="A7048" s="380"/>
      <c r="B7048" s="380"/>
      <c r="C7048" s="380"/>
      <c r="D7048" s="380"/>
      <c r="E7048" s="380"/>
      <c r="F7048" s="380"/>
      <c r="G7048" s="380"/>
      <c r="H7048" s="380"/>
    </row>
    <row r="7049" spans="1:8">
      <c r="A7049" s="380"/>
      <c r="B7049" s="380"/>
      <c r="C7049" s="380"/>
      <c r="D7049" s="380"/>
      <c r="E7049" s="380"/>
      <c r="F7049" s="380"/>
      <c r="G7049" s="380"/>
      <c r="H7049" s="380"/>
    </row>
    <row r="7050" spans="1:8">
      <c r="A7050" s="380"/>
      <c r="B7050" s="380"/>
      <c r="C7050" s="380"/>
      <c r="D7050" s="380"/>
      <c r="E7050" s="380"/>
      <c r="F7050" s="380"/>
      <c r="G7050" s="380"/>
      <c r="H7050" s="380"/>
    </row>
    <row r="7051" spans="1:8">
      <c r="A7051" s="380"/>
      <c r="B7051" s="380"/>
      <c r="C7051" s="380"/>
      <c r="D7051" s="380"/>
      <c r="E7051" s="380"/>
      <c r="F7051" s="380"/>
      <c r="G7051" s="380"/>
      <c r="H7051" s="380"/>
    </row>
    <row r="7052" spans="1:8">
      <c r="A7052" s="380"/>
      <c r="B7052" s="380"/>
      <c r="C7052" s="380"/>
      <c r="D7052" s="380"/>
      <c r="E7052" s="380"/>
      <c r="F7052" s="380"/>
      <c r="G7052" s="380"/>
      <c r="H7052" s="380"/>
    </row>
    <row r="7053" spans="1:8">
      <c r="A7053" s="380"/>
      <c r="B7053" s="380"/>
      <c r="C7053" s="380"/>
      <c r="D7053" s="380"/>
      <c r="E7053" s="380"/>
      <c r="F7053" s="380"/>
      <c r="G7053" s="380"/>
      <c r="H7053" s="380"/>
    </row>
    <row r="7054" spans="1:8">
      <c r="A7054" s="380"/>
      <c r="B7054" s="380"/>
      <c r="C7054" s="380"/>
      <c r="D7054" s="380"/>
      <c r="E7054" s="380"/>
      <c r="F7054" s="380"/>
      <c r="G7054" s="380"/>
      <c r="H7054" s="380"/>
    </row>
    <row r="7055" spans="1:8">
      <c r="A7055" s="380"/>
      <c r="B7055" s="380"/>
      <c r="C7055" s="380"/>
      <c r="D7055" s="380"/>
      <c r="E7055" s="380"/>
      <c r="F7055" s="380"/>
      <c r="G7055" s="380"/>
      <c r="H7055" s="380"/>
    </row>
    <row r="7056" spans="1:8">
      <c r="A7056" s="380"/>
      <c r="B7056" s="380"/>
      <c r="C7056" s="380"/>
      <c r="D7056" s="380"/>
      <c r="E7056" s="380"/>
      <c r="F7056" s="380"/>
      <c r="G7056" s="380"/>
      <c r="H7056" s="380"/>
    </row>
    <row r="7057" spans="1:8">
      <c r="A7057" s="380"/>
      <c r="B7057" s="380"/>
      <c r="C7057" s="380"/>
      <c r="D7057" s="380"/>
      <c r="E7057" s="380"/>
      <c r="F7057" s="380"/>
      <c r="G7057" s="380"/>
      <c r="H7057" s="380"/>
    </row>
    <row r="7058" spans="1:8">
      <c r="A7058" s="380"/>
      <c r="B7058" s="380"/>
      <c r="C7058" s="380"/>
      <c r="D7058" s="380"/>
      <c r="E7058" s="380"/>
      <c r="F7058" s="380"/>
      <c r="G7058" s="380"/>
      <c r="H7058" s="380"/>
    </row>
    <row r="7059" spans="1:8">
      <c r="A7059" s="380"/>
      <c r="B7059" s="380"/>
      <c r="C7059" s="380"/>
      <c r="D7059" s="380"/>
      <c r="E7059" s="380"/>
      <c r="F7059" s="380"/>
      <c r="G7059" s="380"/>
      <c r="H7059" s="380"/>
    </row>
    <row r="7060" spans="1:8">
      <c r="A7060" s="380"/>
      <c r="B7060" s="380"/>
      <c r="C7060" s="380"/>
      <c r="D7060" s="380"/>
      <c r="E7060" s="380"/>
      <c r="F7060" s="380"/>
      <c r="G7060" s="380"/>
      <c r="H7060" s="380"/>
    </row>
    <row r="7061" spans="1:8">
      <c r="A7061" s="380"/>
      <c r="B7061" s="380"/>
      <c r="C7061" s="380"/>
      <c r="D7061" s="380"/>
      <c r="E7061" s="380"/>
      <c r="F7061" s="380"/>
      <c r="G7061" s="380"/>
      <c r="H7061" s="380"/>
    </row>
    <row r="7062" spans="1:8">
      <c r="A7062" s="380"/>
      <c r="B7062" s="380"/>
      <c r="C7062" s="380"/>
      <c r="D7062" s="380"/>
      <c r="E7062" s="380"/>
      <c r="F7062" s="380"/>
      <c r="G7062" s="380"/>
      <c r="H7062" s="380"/>
    </row>
    <row r="7063" spans="1:8">
      <c r="A7063" s="380"/>
      <c r="B7063" s="380"/>
      <c r="C7063" s="380"/>
      <c r="D7063" s="380"/>
      <c r="E7063" s="380"/>
      <c r="F7063" s="380"/>
      <c r="G7063" s="380"/>
      <c r="H7063" s="380"/>
    </row>
    <row r="7064" spans="1:8">
      <c r="A7064" s="380"/>
      <c r="B7064" s="380"/>
      <c r="C7064" s="380"/>
      <c r="D7064" s="380"/>
      <c r="E7064" s="380"/>
      <c r="F7064" s="380"/>
      <c r="G7064" s="380"/>
      <c r="H7064" s="380"/>
    </row>
    <row r="7065" spans="1:8">
      <c r="A7065" s="380"/>
      <c r="B7065" s="380"/>
      <c r="C7065" s="380"/>
      <c r="D7065" s="380"/>
      <c r="E7065" s="380"/>
      <c r="F7065" s="380"/>
      <c r="G7065" s="380"/>
      <c r="H7065" s="380"/>
    </row>
    <row r="7066" spans="1:8">
      <c r="A7066" s="380"/>
      <c r="B7066" s="380"/>
      <c r="C7066" s="380"/>
      <c r="D7066" s="380"/>
      <c r="E7066" s="380"/>
      <c r="F7066" s="380"/>
      <c r="G7066" s="380"/>
      <c r="H7066" s="380"/>
    </row>
    <row r="7067" spans="1:8">
      <c r="A7067" s="380"/>
      <c r="B7067" s="380"/>
      <c r="C7067" s="380"/>
      <c r="D7067" s="380"/>
      <c r="E7067" s="380"/>
      <c r="F7067" s="380"/>
      <c r="G7067" s="380"/>
      <c r="H7067" s="380"/>
    </row>
    <row r="7068" spans="1:8">
      <c r="A7068" s="380"/>
      <c r="B7068" s="380"/>
      <c r="C7068" s="380"/>
      <c r="D7068" s="380"/>
      <c r="E7068" s="380"/>
      <c r="F7068" s="380"/>
      <c r="G7068" s="380"/>
      <c r="H7068" s="380"/>
    </row>
    <row r="7069" spans="1:8">
      <c r="A7069" s="380"/>
      <c r="B7069" s="380"/>
      <c r="C7069" s="380"/>
      <c r="D7069" s="380"/>
      <c r="E7069" s="380"/>
      <c r="F7069" s="380"/>
      <c r="G7069" s="380"/>
      <c r="H7069" s="380"/>
    </row>
    <row r="7070" spans="1:8">
      <c r="A7070" s="380"/>
      <c r="B7070" s="380"/>
      <c r="C7070" s="380"/>
      <c r="D7070" s="380"/>
      <c r="E7070" s="380"/>
      <c r="F7070" s="380"/>
      <c r="G7070" s="380"/>
      <c r="H7070" s="380"/>
    </row>
    <row r="7071" spans="1:8">
      <c r="A7071" s="380"/>
      <c r="B7071" s="380"/>
      <c r="C7071" s="380"/>
      <c r="D7071" s="380"/>
      <c r="E7071" s="380"/>
      <c r="F7071" s="380"/>
      <c r="G7071" s="380"/>
      <c r="H7071" s="380"/>
    </row>
    <row r="7072" spans="1:8">
      <c r="A7072" s="380"/>
      <c r="B7072" s="380"/>
      <c r="C7072" s="380"/>
      <c r="D7072" s="380"/>
      <c r="E7072" s="380"/>
      <c r="F7072" s="380"/>
      <c r="G7072" s="380"/>
      <c r="H7072" s="380"/>
    </row>
    <row r="7073" spans="1:8">
      <c r="A7073" s="380"/>
      <c r="B7073" s="380"/>
      <c r="C7073" s="380"/>
      <c r="D7073" s="380"/>
      <c r="E7073" s="380"/>
      <c r="F7073" s="380"/>
      <c r="G7073" s="380"/>
      <c r="H7073" s="380"/>
    </row>
    <row r="7074" spans="1:8">
      <c r="A7074" s="380"/>
      <c r="B7074" s="380"/>
      <c r="C7074" s="380"/>
      <c r="D7074" s="380"/>
      <c r="E7074" s="380"/>
      <c r="F7074" s="380"/>
      <c r="G7074" s="380"/>
      <c r="H7074" s="380"/>
    </row>
    <row r="7075" spans="1:8">
      <c r="A7075" s="380"/>
      <c r="B7075" s="380"/>
      <c r="C7075" s="380"/>
      <c r="D7075" s="380"/>
      <c r="E7075" s="380"/>
      <c r="F7075" s="380"/>
      <c r="G7075" s="380"/>
      <c r="H7075" s="380"/>
    </row>
    <row r="7076" spans="1:8">
      <c r="A7076" s="380"/>
      <c r="B7076" s="380"/>
      <c r="C7076" s="380"/>
      <c r="D7076" s="380"/>
      <c r="E7076" s="380"/>
      <c r="F7076" s="380"/>
      <c r="G7076" s="380"/>
      <c r="H7076" s="380"/>
    </row>
    <row r="7077" spans="1:8">
      <c r="A7077" s="380"/>
      <c r="B7077" s="380"/>
      <c r="C7077" s="380"/>
      <c r="D7077" s="380"/>
      <c r="E7077" s="380"/>
      <c r="F7077" s="380"/>
      <c r="G7077" s="380"/>
      <c r="H7077" s="380"/>
    </row>
    <row r="7078" spans="1:8">
      <c r="A7078" s="380"/>
      <c r="B7078" s="380"/>
      <c r="C7078" s="380"/>
      <c r="D7078" s="380"/>
      <c r="E7078" s="380"/>
      <c r="F7078" s="380"/>
      <c r="G7078" s="380"/>
      <c r="H7078" s="380"/>
    </row>
    <row r="7079" spans="1:8">
      <c r="A7079" s="380"/>
      <c r="B7079" s="380"/>
      <c r="C7079" s="380"/>
      <c r="D7079" s="380"/>
      <c r="E7079" s="380"/>
      <c r="F7079" s="380"/>
      <c r="G7079" s="380"/>
      <c r="H7079" s="380"/>
    </row>
    <row r="7080" spans="1:8">
      <c r="A7080" s="380"/>
      <c r="B7080" s="380"/>
      <c r="C7080" s="380"/>
      <c r="D7080" s="380"/>
      <c r="E7080" s="380"/>
      <c r="F7080" s="380"/>
      <c r="G7080" s="380"/>
      <c r="H7080" s="380"/>
    </row>
    <row r="7081" spans="1:8">
      <c r="A7081" s="380"/>
      <c r="B7081" s="380"/>
      <c r="C7081" s="380"/>
      <c r="D7081" s="380"/>
      <c r="E7081" s="380"/>
      <c r="F7081" s="380"/>
      <c r="G7081" s="380"/>
      <c r="H7081" s="380"/>
    </row>
    <row r="7082" spans="1:8">
      <c r="A7082" s="380"/>
      <c r="B7082" s="380"/>
      <c r="C7082" s="380"/>
      <c r="D7082" s="380"/>
      <c r="E7082" s="380"/>
      <c r="F7082" s="380"/>
      <c r="G7082" s="380"/>
      <c r="H7082" s="380"/>
    </row>
    <row r="7083" spans="1:8">
      <c r="A7083" s="380"/>
      <c r="B7083" s="380"/>
      <c r="C7083" s="380"/>
      <c r="D7083" s="380"/>
      <c r="E7083" s="380"/>
      <c r="F7083" s="380"/>
      <c r="G7083" s="380"/>
      <c r="H7083" s="380"/>
    </row>
    <row r="7084" spans="1:8">
      <c r="A7084" s="380"/>
      <c r="B7084" s="380"/>
      <c r="C7084" s="380"/>
      <c r="D7084" s="380"/>
      <c r="E7084" s="380"/>
      <c r="F7084" s="380"/>
      <c r="G7084" s="380"/>
      <c r="H7084" s="380"/>
    </row>
    <row r="7085" spans="1:8">
      <c r="A7085" s="380"/>
      <c r="B7085" s="380"/>
      <c r="C7085" s="380"/>
      <c r="D7085" s="380"/>
      <c r="E7085" s="380"/>
      <c r="F7085" s="380"/>
      <c r="G7085" s="380"/>
      <c r="H7085" s="380"/>
    </row>
    <row r="7086" spans="1:8">
      <c r="A7086" s="380"/>
      <c r="B7086" s="380"/>
      <c r="C7086" s="380"/>
      <c r="D7086" s="380"/>
      <c r="E7086" s="380"/>
      <c r="F7086" s="380"/>
      <c r="G7086" s="380"/>
      <c r="H7086" s="380"/>
    </row>
    <row r="7087" spans="1:8">
      <c r="A7087" s="380"/>
      <c r="B7087" s="380"/>
      <c r="C7087" s="380"/>
      <c r="D7087" s="380"/>
      <c r="E7087" s="380"/>
      <c r="F7087" s="380"/>
      <c r="G7087" s="380"/>
      <c r="H7087" s="380"/>
    </row>
    <row r="7088" spans="1:8">
      <c r="A7088" s="380"/>
      <c r="B7088" s="380"/>
      <c r="C7088" s="380"/>
      <c r="D7088" s="380"/>
      <c r="E7088" s="380"/>
      <c r="F7088" s="380"/>
      <c r="G7088" s="380"/>
      <c r="H7088" s="380"/>
    </row>
    <row r="7089" spans="1:8">
      <c r="A7089" s="380"/>
      <c r="B7089" s="380"/>
      <c r="C7089" s="380"/>
      <c r="D7089" s="380"/>
      <c r="E7089" s="380"/>
      <c r="F7089" s="380"/>
      <c r="G7089" s="380"/>
      <c r="H7089" s="380"/>
    </row>
    <row r="7090" spans="1:8">
      <c r="A7090" s="380"/>
      <c r="B7090" s="380"/>
      <c r="C7090" s="380"/>
      <c r="D7090" s="380"/>
      <c r="E7090" s="380"/>
      <c r="F7090" s="380"/>
      <c r="G7090" s="380"/>
      <c r="H7090" s="380"/>
    </row>
    <row r="7091" spans="1:8">
      <c r="A7091" s="380"/>
      <c r="B7091" s="380"/>
      <c r="C7091" s="380"/>
      <c r="D7091" s="380"/>
      <c r="E7091" s="380"/>
      <c r="F7091" s="380"/>
      <c r="G7091" s="380"/>
      <c r="H7091" s="380"/>
    </row>
    <row r="7092" spans="1:8">
      <c r="A7092" s="380"/>
      <c r="B7092" s="380"/>
      <c r="C7092" s="380"/>
      <c r="D7092" s="380"/>
      <c r="E7092" s="380"/>
      <c r="F7092" s="380"/>
      <c r="G7092" s="380"/>
      <c r="H7092" s="380"/>
    </row>
    <row r="7093" spans="1:8">
      <c r="A7093" s="380"/>
      <c r="B7093" s="380"/>
      <c r="C7093" s="380"/>
      <c r="D7093" s="380"/>
      <c r="E7093" s="380"/>
      <c r="F7093" s="380"/>
      <c r="G7093" s="380"/>
      <c r="H7093" s="380"/>
    </row>
    <row r="7094" spans="1:8">
      <c r="A7094" s="380"/>
      <c r="B7094" s="380"/>
      <c r="C7094" s="380"/>
      <c r="D7094" s="380"/>
      <c r="E7094" s="380"/>
      <c r="F7094" s="380"/>
      <c r="G7094" s="380"/>
      <c r="H7094" s="380"/>
    </row>
    <row r="7095" spans="1:8">
      <c r="A7095" s="380"/>
      <c r="B7095" s="380"/>
      <c r="C7095" s="380"/>
      <c r="D7095" s="380"/>
      <c r="E7095" s="380"/>
      <c r="F7095" s="380"/>
      <c r="G7095" s="380"/>
      <c r="H7095" s="380"/>
    </row>
    <row r="7096" spans="1:8">
      <c r="A7096" s="380"/>
      <c r="B7096" s="380"/>
      <c r="C7096" s="380"/>
      <c r="D7096" s="380"/>
      <c r="E7096" s="380"/>
      <c r="F7096" s="380"/>
      <c r="G7096" s="380"/>
      <c r="H7096" s="380"/>
    </row>
    <row r="7097" spans="1:8">
      <c r="A7097" s="380"/>
      <c r="B7097" s="380"/>
      <c r="C7097" s="380"/>
      <c r="D7097" s="380"/>
      <c r="E7097" s="380"/>
      <c r="F7097" s="380"/>
      <c r="G7097" s="380"/>
      <c r="H7097" s="380"/>
    </row>
    <row r="7098" spans="1:8">
      <c r="A7098" s="380"/>
      <c r="B7098" s="380"/>
      <c r="C7098" s="380"/>
      <c r="D7098" s="380"/>
      <c r="E7098" s="380"/>
      <c r="F7098" s="380"/>
      <c r="G7098" s="380"/>
      <c r="H7098" s="380"/>
    </row>
    <row r="7099" spans="1:8">
      <c r="A7099" s="380"/>
      <c r="B7099" s="380"/>
      <c r="C7099" s="380"/>
      <c r="D7099" s="380"/>
      <c r="E7099" s="380"/>
      <c r="F7099" s="380"/>
      <c r="G7099" s="380"/>
      <c r="H7099" s="380"/>
    </row>
    <row r="7100" spans="1:8">
      <c r="A7100" s="380"/>
      <c r="B7100" s="380"/>
      <c r="C7100" s="380"/>
      <c r="D7100" s="380"/>
      <c r="E7100" s="380"/>
      <c r="F7100" s="380"/>
      <c r="G7100" s="380"/>
      <c r="H7100" s="380"/>
    </row>
    <row r="7101" spans="1:8">
      <c r="A7101" s="380"/>
      <c r="B7101" s="380"/>
      <c r="C7101" s="380"/>
      <c r="D7101" s="380"/>
      <c r="E7101" s="380"/>
      <c r="F7101" s="380"/>
      <c r="G7101" s="380"/>
      <c r="H7101" s="380"/>
    </row>
    <row r="7102" spans="1:8">
      <c r="A7102" s="380"/>
      <c r="B7102" s="380"/>
      <c r="C7102" s="380"/>
      <c r="D7102" s="380"/>
      <c r="E7102" s="380"/>
      <c r="F7102" s="380"/>
      <c r="G7102" s="380"/>
      <c r="H7102" s="380"/>
    </row>
    <row r="7103" spans="1:8">
      <c r="A7103" s="380"/>
      <c r="B7103" s="380"/>
      <c r="C7103" s="380"/>
      <c r="D7103" s="380"/>
      <c r="E7103" s="380"/>
      <c r="F7103" s="380"/>
      <c r="G7103" s="380"/>
      <c r="H7103" s="380"/>
    </row>
    <row r="7104" spans="1:8">
      <c r="A7104" s="380"/>
      <c r="B7104" s="380"/>
      <c r="C7104" s="380"/>
      <c r="D7104" s="380"/>
      <c r="E7104" s="380"/>
      <c r="F7104" s="380"/>
      <c r="G7104" s="380"/>
      <c r="H7104" s="380"/>
    </row>
    <row r="7105" spans="1:8">
      <c r="A7105" s="380"/>
      <c r="B7105" s="380"/>
      <c r="C7105" s="380"/>
      <c r="D7105" s="380"/>
      <c r="E7105" s="380"/>
      <c r="F7105" s="380"/>
      <c r="G7105" s="380"/>
      <c r="H7105" s="380"/>
    </row>
    <row r="7106" spans="1:8">
      <c r="A7106" s="380"/>
      <c r="B7106" s="380"/>
      <c r="C7106" s="380"/>
      <c r="D7106" s="380"/>
      <c r="E7106" s="380"/>
      <c r="F7106" s="380"/>
      <c r="G7106" s="380"/>
      <c r="H7106" s="380"/>
    </row>
    <row r="7107" spans="1:8">
      <c r="A7107" s="380"/>
      <c r="B7107" s="380"/>
      <c r="C7107" s="380"/>
      <c r="D7107" s="380"/>
      <c r="E7107" s="380"/>
      <c r="F7107" s="380"/>
      <c r="G7107" s="380"/>
      <c r="H7107" s="380"/>
    </row>
    <row r="7108" spans="1:8">
      <c r="A7108" s="380"/>
      <c r="B7108" s="380"/>
      <c r="C7108" s="380"/>
      <c r="D7108" s="380"/>
      <c r="E7108" s="380"/>
      <c r="F7108" s="380"/>
      <c r="G7108" s="380"/>
      <c r="H7108" s="380"/>
    </row>
    <row r="7109" spans="1:8">
      <c r="A7109" s="380"/>
      <c r="B7109" s="380"/>
      <c r="C7109" s="380"/>
      <c r="D7109" s="380"/>
      <c r="E7109" s="380"/>
      <c r="F7109" s="380"/>
      <c r="G7109" s="380"/>
      <c r="H7109" s="380"/>
    </row>
    <row r="7110" spans="1:8">
      <c r="A7110" s="380"/>
      <c r="B7110" s="380"/>
      <c r="C7110" s="380"/>
      <c r="D7110" s="380"/>
      <c r="E7110" s="380"/>
      <c r="F7110" s="380"/>
      <c r="G7110" s="380"/>
      <c r="H7110" s="380"/>
    </row>
    <row r="7111" spans="1:8">
      <c r="A7111" s="380"/>
      <c r="B7111" s="380"/>
      <c r="C7111" s="380"/>
      <c r="D7111" s="380"/>
      <c r="E7111" s="380"/>
      <c r="F7111" s="380"/>
      <c r="G7111" s="380"/>
      <c r="H7111" s="380"/>
    </row>
    <row r="7112" spans="1:8">
      <c r="A7112" s="380"/>
      <c r="B7112" s="380"/>
      <c r="C7112" s="380"/>
      <c r="D7112" s="380"/>
      <c r="E7112" s="380"/>
      <c r="F7112" s="380"/>
      <c r="G7112" s="380"/>
      <c r="H7112" s="380"/>
    </row>
    <row r="7113" spans="1:8">
      <c r="A7113" s="380"/>
      <c r="B7113" s="380"/>
      <c r="C7113" s="380"/>
      <c r="D7113" s="380"/>
      <c r="E7113" s="380"/>
      <c r="F7113" s="380"/>
      <c r="G7113" s="380"/>
      <c r="H7113" s="380"/>
    </row>
    <row r="7114" spans="1:8">
      <c r="A7114" s="380"/>
      <c r="B7114" s="380"/>
      <c r="C7114" s="380"/>
      <c r="D7114" s="380"/>
      <c r="E7114" s="380"/>
      <c r="F7114" s="380"/>
      <c r="G7114" s="380"/>
      <c r="H7114" s="380"/>
    </row>
    <row r="7115" spans="1:8">
      <c r="A7115" s="380"/>
      <c r="B7115" s="380"/>
      <c r="C7115" s="380"/>
      <c r="D7115" s="380"/>
      <c r="E7115" s="380"/>
      <c r="F7115" s="380"/>
      <c r="G7115" s="380"/>
      <c r="H7115" s="380"/>
    </row>
    <row r="7116" spans="1:8">
      <c r="A7116" s="380"/>
      <c r="B7116" s="380"/>
      <c r="C7116" s="380"/>
      <c r="D7116" s="380"/>
      <c r="E7116" s="380"/>
      <c r="F7116" s="380"/>
      <c r="G7116" s="380"/>
      <c r="H7116" s="380"/>
    </row>
    <row r="7117" spans="1:8">
      <c r="A7117" s="380"/>
      <c r="B7117" s="380"/>
      <c r="C7117" s="380"/>
      <c r="D7117" s="380"/>
      <c r="E7117" s="380"/>
      <c r="F7117" s="380"/>
      <c r="G7117" s="380"/>
      <c r="H7117" s="380"/>
    </row>
    <row r="7118" spans="1:8">
      <c r="A7118" s="380"/>
      <c r="B7118" s="380"/>
      <c r="C7118" s="380"/>
      <c r="D7118" s="380"/>
      <c r="E7118" s="380"/>
      <c r="F7118" s="380"/>
      <c r="G7118" s="380"/>
      <c r="H7118" s="380"/>
    </row>
    <row r="7119" spans="1:8">
      <c r="A7119" s="380"/>
      <c r="B7119" s="380"/>
      <c r="C7119" s="380"/>
      <c r="D7119" s="380"/>
      <c r="E7119" s="380"/>
      <c r="F7119" s="380"/>
      <c r="G7119" s="380"/>
      <c r="H7119" s="380"/>
    </row>
    <row r="7120" spans="1:8">
      <c r="A7120" s="380"/>
      <c r="B7120" s="380"/>
      <c r="C7120" s="380"/>
      <c r="D7120" s="380"/>
      <c r="E7120" s="380"/>
      <c r="F7120" s="380"/>
      <c r="G7120" s="380"/>
      <c r="H7120" s="380"/>
    </row>
    <row r="7121" spans="1:8">
      <c r="A7121" s="380"/>
      <c r="B7121" s="380"/>
      <c r="C7121" s="380"/>
      <c r="D7121" s="380"/>
      <c r="E7121" s="380"/>
      <c r="F7121" s="380"/>
      <c r="G7121" s="380"/>
      <c r="H7121" s="380"/>
    </row>
    <row r="7122" spans="1:8">
      <c r="A7122" s="380"/>
      <c r="B7122" s="380"/>
      <c r="C7122" s="380"/>
      <c r="D7122" s="380"/>
      <c r="E7122" s="380"/>
      <c r="F7122" s="380"/>
      <c r="G7122" s="380"/>
      <c r="H7122" s="380"/>
    </row>
    <row r="7123" spans="1:8">
      <c r="A7123" s="380"/>
      <c r="B7123" s="380"/>
      <c r="C7123" s="380"/>
      <c r="D7123" s="380"/>
      <c r="E7123" s="380"/>
      <c r="F7123" s="380"/>
      <c r="G7123" s="380"/>
      <c r="H7123" s="380"/>
    </row>
    <row r="7124" spans="1:8">
      <c r="A7124" s="380"/>
      <c r="B7124" s="380"/>
      <c r="C7124" s="380"/>
      <c r="D7124" s="380"/>
      <c r="E7124" s="380"/>
      <c r="F7124" s="380"/>
      <c r="G7124" s="380"/>
      <c r="H7124" s="380"/>
    </row>
    <row r="7125" spans="1:8">
      <c r="A7125" s="380"/>
      <c r="B7125" s="380"/>
      <c r="C7125" s="380"/>
      <c r="D7125" s="380"/>
      <c r="E7125" s="380"/>
      <c r="F7125" s="380"/>
      <c r="G7125" s="380"/>
      <c r="H7125" s="380"/>
    </row>
    <row r="7126" spans="1:8">
      <c r="A7126" s="380"/>
      <c r="B7126" s="380"/>
      <c r="C7126" s="380"/>
      <c r="D7126" s="380"/>
      <c r="E7126" s="380"/>
      <c r="F7126" s="380"/>
      <c r="G7126" s="380"/>
      <c r="H7126" s="380"/>
    </row>
    <row r="7127" spans="1:8">
      <c r="A7127" s="380"/>
      <c r="B7127" s="380"/>
      <c r="C7127" s="380"/>
      <c r="D7127" s="380"/>
      <c r="E7127" s="380"/>
      <c r="F7127" s="380"/>
      <c r="G7127" s="380"/>
      <c r="H7127" s="380"/>
    </row>
    <row r="7128" spans="1:8">
      <c r="A7128" s="380"/>
      <c r="B7128" s="380"/>
      <c r="C7128" s="380"/>
      <c r="D7128" s="380"/>
      <c r="E7128" s="380"/>
      <c r="F7128" s="380"/>
      <c r="G7128" s="380"/>
      <c r="H7128" s="380"/>
    </row>
    <row r="7129" spans="1:8">
      <c r="A7129" s="380"/>
      <c r="B7129" s="380"/>
      <c r="C7129" s="380"/>
      <c r="D7129" s="380"/>
      <c r="E7129" s="380"/>
      <c r="F7129" s="380"/>
      <c r="G7129" s="380"/>
      <c r="H7129" s="380"/>
    </row>
    <row r="7130" spans="1:8">
      <c r="A7130" s="380"/>
      <c r="B7130" s="380"/>
      <c r="C7130" s="380"/>
      <c r="D7130" s="380"/>
      <c r="E7130" s="380"/>
      <c r="F7130" s="380"/>
      <c r="G7130" s="380"/>
      <c r="H7130" s="380"/>
    </row>
    <row r="7131" spans="1:8">
      <c r="A7131" s="380"/>
      <c r="B7131" s="380"/>
      <c r="C7131" s="380"/>
      <c r="D7131" s="380"/>
      <c r="E7131" s="380"/>
      <c r="F7131" s="380"/>
      <c r="G7131" s="380"/>
      <c r="H7131" s="380"/>
    </row>
    <row r="7132" spans="1:8">
      <c r="A7132" s="380"/>
      <c r="B7132" s="380"/>
      <c r="C7132" s="380"/>
      <c r="D7132" s="380"/>
      <c r="E7132" s="380"/>
      <c r="F7132" s="380"/>
      <c r="G7132" s="380"/>
      <c r="H7132" s="380"/>
    </row>
    <row r="7133" spans="1:8">
      <c r="A7133" s="380"/>
      <c r="B7133" s="380"/>
      <c r="C7133" s="380"/>
      <c r="D7133" s="380"/>
      <c r="E7133" s="380"/>
      <c r="F7133" s="380"/>
      <c r="G7133" s="380"/>
      <c r="H7133" s="380"/>
    </row>
    <row r="7134" spans="1:8">
      <c r="A7134" s="380"/>
      <c r="B7134" s="380"/>
      <c r="C7134" s="380"/>
      <c r="D7134" s="380"/>
      <c r="E7134" s="380"/>
      <c r="F7134" s="380"/>
      <c r="G7134" s="380"/>
      <c r="H7134" s="380"/>
    </row>
    <row r="7135" spans="1:8">
      <c r="A7135" s="380"/>
      <c r="B7135" s="380"/>
      <c r="C7135" s="380"/>
      <c r="D7135" s="380"/>
      <c r="E7135" s="380"/>
      <c r="F7135" s="380"/>
      <c r="G7135" s="380"/>
      <c r="H7135" s="380"/>
    </row>
    <row r="7136" spans="1:8">
      <c r="A7136" s="380"/>
      <c r="B7136" s="380"/>
      <c r="C7136" s="380"/>
      <c r="D7136" s="380"/>
      <c r="E7136" s="380"/>
      <c r="F7136" s="380"/>
      <c r="G7136" s="380"/>
      <c r="H7136" s="380"/>
    </row>
    <row r="7137" spans="1:8">
      <c r="A7137" s="380"/>
      <c r="B7137" s="380"/>
      <c r="C7137" s="380"/>
      <c r="D7137" s="380"/>
      <c r="E7137" s="380"/>
      <c r="F7137" s="380"/>
      <c r="G7137" s="380"/>
      <c r="H7137" s="380"/>
    </row>
    <row r="7138" spans="1:8">
      <c r="A7138" s="380"/>
      <c r="B7138" s="380"/>
      <c r="C7138" s="380"/>
      <c r="D7138" s="380"/>
      <c r="E7138" s="380"/>
      <c r="F7138" s="380"/>
      <c r="G7138" s="380"/>
      <c r="H7138" s="380"/>
    </row>
    <row r="7139" spans="1:8">
      <c r="A7139" s="380"/>
      <c r="B7139" s="380"/>
      <c r="C7139" s="380"/>
      <c r="D7139" s="380"/>
      <c r="E7139" s="380"/>
      <c r="F7139" s="380"/>
      <c r="G7139" s="380"/>
      <c r="H7139" s="380"/>
    </row>
    <row r="7140" spans="1:8">
      <c r="A7140" s="380"/>
      <c r="B7140" s="380"/>
      <c r="C7140" s="380"/>
      <c r="D7140" s="380"/>
      <c r="E7140" s="380"/>
      <c r="F7140" s="380"/>
      <c r="G7140" s="380"/>
      <c r="H7140" s="380"/>
    </row>
    <row r="7141" spans="1:8">
      <c r="A7141" s="380"/>
      <c r="B7141" s="380"/>
      <c r="C7141" s="380"/>
      <c r="D7141" s="380"/>
      <c r="E7141" s="380"/>
      <c r="F7141" s="380"/>
      <c r="G7141" s="380"/>
      <c r="H7141" s="380"/>
    </row>
    <row r="7142" spans="1:8">
      <c r="A7142" s="380"/>
      <c r="B7142" s="380"/>
      <c r="C7142" s="380"/>
      <c r="D7142" s="380"/>
      <c r="E7142" s="380"/>
      <c r="F7142" s="380"/>
      <c r="G7142" s="380"/>
      <c r="H7142" s="380"/>
    </row>
    <row r="7143" spans="1:8">
      <c r="A7143" s="380"/>
      <c r="B7143" s="380"/>
      <c r="C7143" s="380"/>
      <c r="D7143" s="380"/>
      <c r="E7143" s="380"/>
      <c r="F7143" s="380"/>
      <c r="G7143" s="380"/>
      <c r="H7143" s="380"/>
    </row>
    <row r="7144" spans="1:8">
      <c r="A7144" s="380"/>
      <c r="B7144" s="380"/>
      <c r="C7144" s="380"/>
      <c r="D7144" s="380"/>
      <c r="E7144" s="380"/>
      <c r="F7144" s="380"/>
      <c r="G7144" s="380"/>
      <c r="H7144" s="380"/>
    </row>
    <row r="7145" spans="1:8">
      <c r="A7145" s="380"/>
      <c r="B7145" s="380"/>
      <c r="C7145" s="380"/>
      <c r="D7145" s="380"/>
      <c r="E7145" s="380"/>
      <c r="F7145" s="380"/>
      <c r="G7145" s="380"/>
      <c r="H7145" s="380"/>
    </row>
    <row r="7146" spans="1:8">
      <c r="A7146" s="380"/>
      <c r="B7146" s="380"/>
      <c r="C7146" s="380"/>
      <c r="D7146" s="380"/>
      <c r="E7146" s="380"/>
      <c r="F7146" s="380"/>
      <c r="G7146" s="380"/>
      <c r="H7146" s="380"/>
    </row>
    <row r="7147" spans="1:8">
      <c r="A7147" s="380"/>
      <c r="B7147" s="380"/>
      <c r="C7147" s="380"/>
      <c r="D7147" s="380"/>
      <c r="E7147" s="380"/>
      <c r="F7147" s="380"/>
      <c r="G7147" s="380"/>
      <c r="H7147" s="380"/>
    </row>
    <row r="7148" spans="1:8">
      <c r="A7148" s="380"/>
      <c r="B7148" s="380"/>
      <c r="C7148" s="380"/>
      <c r="D7148" s="380"/>
      <c r="E7148" s="380"/>
      <c r="F7148" s="380"/>
      <c r="G7148" s="380"/>
      <c r="H7148" s="380"/>
    </row>
    <row r="7149" spans="1:8">
      <c r="A7149" s="380"/>
      <c r="B7149" s="380"/>
      <c r="C7149" s="380"/>
      <c r="D7149" s="380"/>
      <c r="E7149" s="380"/>
      <c r="F7149" s="380"/>
      <c r="G7149" s="380"/>
      <c r="H7149" s="380"/>
    </row>
    <row r="7150" spans="1:8">
      <c r="A7150" s="380"/>
      <c r="B7150" s="380"/>
      <c r="C7150" s="380"/>
      <c r="D7150" s="380"/>
      <c r="E7150" s="380"/>
      <c r="F7150" s="380"/>
      <c r="G7150" s="380"/>
      <c r="H7150" s="380"/>
    </row>
    <row r="7151" spans="1:8">
      <c r="A7151" s="380"/>
      <c r="B7151" s="380"/>
      <c r="C7151" s="380"/>
      <c r="D7151" s="380"/>
      <c r="E7151" s="380"/>
      <c r="F7151" s="380"/>
      <c r="G7151" s="380"/>
      <c r="H7151" s="380"/>
    </row>
    <row r="7152" spans="1:8">
      <c r="A7152" s="380"/>
      <c r="B7152" s="380"/>
      <c r="C7152" s="380"/>
      <c r="D7152" s="380"/>
      <c r="E7152" s="380"/>
      <c r="F7152" s="380"/>
      <c r="G7152" s="380"/>
      <c r="H7152" s="380"/>
    </row>
    <row r="7153" spans="1:8">
      <c r="A7153" s="380"/>
      <c r="B7153" s="380"/>
      <c r="C7153" s="380"/>
      <c r="D7153" s="380"/>
      <c r="E7153" s="380"/>
      <c r="F7153" s="380"/>
      <c r="G7153" s="380"/>
      <c r="H7153" s="380"/>
    </row>
    <row r="7154" spans="1:8">
      <c r="A7154" s="380"/>
      <c r="B7154" s="380"/>
      <c r="C7154" s="380"/>
      <c r="D7154" s="380"/>
      <c r="E7154" s="380"/>
      <c r="F7154" s="380"/>
      <c r="G7154" s="380"/>
      <c r="H7154" s="380"/>
    </row>
    <row r="7155" spans="1:8">
      <c r="A7155" s="380"/>
      <c r="B7155" s="380"/>
      <c r="C7155" s="380"/>
      <c r="D7155" s="380"/>
      <c r="E7155" s="380"/>
      <c r="F7155" s="380"/>
      <c r="G7155" s="380"/>
      <c r="H7155" s="380"/>
    </row>
    <row r="7156" spans="1:8">
      <c r="A7156" s="380"/>
      <c r="B7156" s="380"/>
      <c r="C7156" s="380"/>
      <c r="D7156" s="380"/>
      <c r="E7156" s="380"/>
      <c r="F7156" s="380"/>
      <c r="G7156" s="380"/>
      <c r="H7156" s="380"/>
    </row>
    <row r="7157" spans="1:8">
      <c r="A7157" s="380"/>
      <c r="B7157" s="380"/>
      <c r="C7157" s="380"/>
      <c r="D7157" s="380"/>
      <c r="E7157" s="380"/>
      <c r="F7157" s="380"/>
      <c r="G7157" s="380"/>
      <c r="H7157" s="380"/>
    </row>
    <row r="7158" spans="1:8">
      <c r="A7158" s="380"/>
      <c r="B7158" s="380"/>
      <c r="C7158" s="380"/>
      <c r="D7158" s="380"/>
      <c r="E7158" s="380"/>
      <c r="F7158" s="380"/>
      <c r="G7158" s="380"/>
      <c r="H7158" s="380"/>
    </row>
    <row r="7159" spans="1:8">
      <c r="A7159" s="380"/>
      <c r="B7159" s="380"/>
      <c r="C7159" s="380"/>
      <c r="D7159" s="380"/>
      <c r="E7159" s="380"/>
      <c r="F7159" s="380"/>
      <c r="G7159" s="380"/>
      <c r="H7159" s="380"/>
    </row>
    <row r="7160" spans="1:8">
      <c r="A7160" s="380"/>
      <c r="B7160" s="380"/>
      <c r="C7160" s="380"/>
      <c r="D7160" s="380"/>
      <c r="E7160" s="380"/>
      <c r="F7160" s="380"/>
      <c r="G7160" s="380"/>
      <c r="H7160" s="380"/>
    </row>
    <row r="7161" spans="1:8">
      <c r="A7161" s="380"/>
      <c r="B7161" s="380"/>
      <c r="C7161" s="380"/>
      <c r="D7161" s="380"/>
      <c r="E7161" s="380"/>
      <c r="F7161" s="380"/>
      <c r="G7161" s="380"/>
      <c r="H7161" s="380"/>
    </row>
    <row r="7162" spans="1:8">
      <c r="A7162" s="380"/>
      <c r="B7162" s="380"/>
      <c r="C7162" s="380"/>
      <c r="D7162" s="380"/>
      <c r="E7162" s="380"/>
      <c r="F7162" s="380"/>
      <c r="G7162" s="380"/>
      <c r="H7162" s="380"/>
    </row>
    <row r="7163" spans="1:8">
      <c r="A7163" s="380"/>
      <c r="B7163" s="380"/>
      <c r="C7163" s="380"/>
      <c r="D7163" s="380"/>
      <c r="E7163" s="380"/>
      <c r="F7163" s="380"/>
      <c r="G7163" s="380"/>
      <c r="H7163" s="380"/>
    </row>
    <row r="7164" spans="1:8">
      <c r="A7164" s="380"/>
      <c r="B7164" s="380"/>
      <c r="C7164" s="380"/>
      <c r="D7164" s="380"/>
      <c r="E7164" s="380"/>
      <c r="F7164" s="380"/>
      <c r="G7164" s="380"/>
      <c r="H7164" s="380"/>
    </row>
    <row r="7165" spans="1:8">
      <c r="A7165" s="380"/>
      <c r="B7165" s="380"/>
      <c r="C7165" s="380"/>
      <c r="D7165" s="380"/>
      <c r="E7165" s="380"/>
      <c r="F7165" s="380"/>
      <c r="G7165" s="380"/>
      <c r="H7165" s="380"/>
    </row>
    <row r="7166" spans="1:8">
      <c r="A7166" s="380"/>
      <c r="B7166" s="380"/>
      <c r="C7166" s="380"/>
      <c r="D7166" s="380"/>
      <c r="E7166" s="380"/>
      <c r="F7166" s="380"/>
      <c r="G7166" s="380"/>
      <c r="H7166" s="380"/>
    </row>
    <row r="7167" spans="1:8">
      <c r="A7167" s="380"/>
      <c r="B7167" s="380"/>
      <c r="C7167" s="380"/>
      <c r="D7167" s="380"/>
      <c r="E7167" s="380"/>
      <c r="F7167" s="380"/>
      <c r="G7167" s="380"/>
      <c r="H7167" s="380"/>
    </row>
    <row r="7168" spans="1:8">
      <c r="A7168" s="380"/>
      <c r="B7168" s="380"/>
      <c r="C7168" s="380"/>
      <c r="D7168" s="380"/>
      <c r="E7168" s="380"/>
      <c r="F7168" s="380"/>
      <c r="G7168" s="380"/>
      <c r="H7168" s="380"/>
    </row>
    <row r="7169" spans="1:8">
      <c r="A7169" s="380"/>
      <c r="B7169" s="380"/>
      <c r="C7169" s="380"/>
      <c r="D7169" s="380"/>
      <c r="E7169" s="380"/>
      <c r="F7169" s="380"/>
      <c r="G7169" s="380"/>
      <c r="H7169" s="380"/>
    </row>
    <row r="7170" spans="1:8">
      <c r="A7170" s="380"/>
      <c r="B7170" s="380"/>
      <c r="C7170" s="380"/>
      <c r="D7170" s="380"/>
      <c r="E7170" s="380"/>
      <c r="F7170" s="380"/>
      <c r="G7170" s="380"/>
      <c r="H7170" s="380"/>
    </row>
    <row r="7171" spans="1:8">
      <c r="A7171" s="380"/>
      <c r="B7171" s="380"/>
      <c r="C7171" s="380"/>
      <c r="D7171" s="380"/>
      <c r="E7171" s="380"/>
      <c r="F7171" s="380"/>
      <c r="G7171" s="380"/>
      <c r="H7171" s="380"/>
    </row>
    <row r="7172" spans="1:8">
      <c r="A7172" s="380"/>
      <c r="B7172" s="380"/>
      <c r="C7172" s="380"/>
      <c r="D7172" s="380"/>
      <c r="E7172" s="380"/>
      <c r="F7172" s="380"/>
      <c r="G7172" s="380"/>
      <c r="H7172" s="380"/>
    </row>
    <row r="7173" spans="1:8">
      <c r="A7173" s="380"/>
      <c r="B7173" s="380"/>
      <c r="C7173" s="380"/>
      <c r="D7173" s="380"/>
      <c r="E7173" s="380"/>
      <c r="F7173" s="380"/>
      <c r="G7173" s="380"/>
      <c r="H7173" s="380"/>
    </row>
    <row r="7174" spans="1:8">
      <c r="A7174" s="380"/>
      <c r="B7174" s="380"/>
      <c r="C7174" s="380"/>
      <c r="D7174" s="380"/>
      <c r="E7174" s="380"/>
      <c r="F7174" s="380"/>
      <c r="G7174" s="380"/>
      <c r="H7174" s="380"/>
    </row>
    <row r="7175" spans="1:8">
      <c r="A7175" s="380"/>
      <c r="B7175" s="380"/>
      <c r="C7175" s="380"/>
      <c r="D7175" s="380"/>
      <c r="E7175" s="380"/>
      <c r="F7175" s="380"/>
      <c r="G7175" s="380"/>
      <c r="H7175" s="380"/>
    </row>
    <row r="7176" spans="1:8">
      <c r="A7176" s="380"/>
      <c r="B7176" s="380"/>
      <c r="C7176" s="380"/>
      <c r="D7176" s="380"/>
      <c r="E7176" s="380"/>
      <c r="F7176" s="380"/>
      <c r="G7176" s="380"/>
      <c r="H7176" s="380"/>
    </row>
    <row r="7177" spans="1:8">
      <c r="A7177" s="380"/>
      <c r="B7177" s="380"/>
      <c r="C7177" s="380"/>
      <c r="D7177" s="380"/>
      <c r="E7177" s="380"/>
      <c r="F7177" s="380"/>
      <c r="G7177" s="380"/>
      <c r="H7177" s="380"/>
    </row>
    <row r="7178" spans="1:8">
      <c r="A7178" s="380"/>
      <c r="B7178" s="380"/>
      <c r="C7178" s="380"/>
      <c r="D7178" s="380"/>
      <c r="E7178" s="380"/>
      <c r="F7178" s="380"/>
      <c r="G7178" s="380"/>
      <c r="H7178" s="380"/>
    </row>
    <row r="7179" spans="1:8">
      <c r="A7179" s="380"/>
      <c r="B7179" s="380"/>
      <c r="C7179" s="380"/>
      <c r="D7179" s="380"/>
      <c r="E7179" s="380"/>
      <c r="F7179" s="380"/>
      <c r="G7179" s="380"/>
      <c r="H7179" s="380"/>
    </row>
    <row r="7180" spans="1:8">
      <c r="A7180" s="380"/>
      <c r="B7180" s="380"/>
      <c r="C7180" s="380"/>
      <c r="D7180" s="380"/>
      <c r="E7180" s="380"/>
      <c r="F7180" s="380"/>
      <c r="G7180" s="380"/>
      <c r="H7180" s="380"/>
    </row>
    <row r="7181" spans="1:8">
      <c r="A7181" s="380"/>
      <c r="B7181" s="380"/>
      <c r="C7181" s="380"/>
      <c r="D7181" s="380"/>
      <c r="E7181" s="380"/>
      <c r="F7181" s="380"/>
      <c r="G7181" s="380"/>
      <c r="H7181" s="380"/>
    </row>
    <row r="7182" spans="1:8">
      <c r="A7182" s="380"/>
      <c r="B7182" s="380"/>
      <c r="C7182" s="380"/>
      <c r="D7182" s="380"/>
      <c r="E7182" s="380"/>
      <c r="F7182" s="380"/>
      <c r="G7182" s="380"/>
      <c r="H7182" s="380"/>
    </row>
    <row r="7183" spans="1:8">
      <c r="A7183" s="380"/>
      <c r="B7183" s="380"/>
      <c r="C7183" s="380"/>
      <c r="D7183" s="380"/>
      <c r="E7183" s="380"/>
      <c r="F7183" s="380"/>
      <c r="G7183" s="380"/>
      <c r="H7183" s="380"/>
    </row>
    <row r="7184" spans="1:8">
      <c r="A7184" s="380"/>
      <c r="B7184" s="380"/>
      <c r="C7184" s="380"/>
      <c r="D7184" s="380"/>
      <c r="E7184" s="380"/>
      <c r="F7184" s="380"/>
      <c r="G7184" s="380"/>
      <c r="H7184" s="380"/>
    </row>
    <row r="7185" spans="1:8">
      <c r="A7185" s="380"/>
      <c r="B7185" s="380"/>
      <c r="C7185" s="380"/>
      <c r="D7185" s="380"/>
      <c r="E7185" s="380"/>
      <c r="F7185" s="380"/>
      <c r="G7185" s="380"/>
      <c r="H7185" s="380"/>
    </row>
    <row r="7186" spans="1:8">
      <c r="A7186" s="380"/>
      <c r="B7186" s="380"/>
      <c r="C7186" s="380"/>
      <c r="D7186" s="380"/>
      <c r="E7186" s="380"/>
      <c r="F7186" s="380"/>
      <c r="G7186" s="380"/>
      <c r="H7186" s="380"/>
    </row>
    <row r="7187" spans="1:8">
      <c r="A7187" s="380"/>
      <c r="B7187" s="380"/>
      <c r="C7187" s="380"/>
      <c r="D7187" s="380"/>
      <c r="E7187" s="380"/>
      <c r="F7187" s="380"/>
      <c r="G7187" s="380"/>
      <c r="H7187" s="380"/>
    </row>
    <row r="7188" spans="1:8">
      <c r="A7188" s="380"/>
      <c r="B7188" s="380"/>
      <c r="C7188" s="380"/>
      <c r="D7188" s="380"/>
      <c r="E7188" s="380"/>
      <c r="F7188" s="380"/>
      <c r="G7188" s="380"/>
      <c r="H7188" s="380"/>
    </row>
    <row r="7189" spans="1:8">
      <c r="A7189" s="380"/>
      <c r="B7189" s="380"/>
      <c r="C7189" s="380"/>
      <c r="D7189" s="380"/>
      <c r="E7189" s="380"/>
      <c r="F7189" s="380"/>
      <c r="G7189" s="380"/>
      <c r="H7189" s="380"/>
    </row>
    <row r="7190" spans="1:8">
      <c r="A7190" s="380"/>
      <c r="B7190" s="380"/>
      <c r="C7190" s="380"/>
      <c r="D7190" s="380"/>
      <c r="E7190" s="380"/>
      <c r="F7190" s="380"/>
      <c r="G7190" s="380"/>
      <c r="H7190" s="380"/>
    </row>
    <row r="7191" spans="1:8">
      <c r="A7191" s="380"/>
      <c r="B7191" s="380"/>
      <c r="C7191" s="380"/>
      <c r="D7191" s="380"/>
      <c r="E7191" s="380"/>
      <c r="F7191" s="380"/>
      <c r="G7191" s="380"/>
      <c r="H7191" s="380"/>
    </row>
    <row r="7192" spans="1:8">
      <c r="A7192" s="380"/>
      <c r="B7192" s="380"/>
      <c r="C7192" s="380"/>
      <c r="D7192" s="380"/>
      <c r="E7192" s="380"/>
      <c r="F7192" s="380"/>
      <c r="G7192" s="380"/>
      <c r="H7192" s="380"/>
    </row>
    <row r="7193" spans="1:8">
      <c r="A7193" s="380"/>
      <c r="B7193" s="380"/>
      <c r="C7193" s="380"/>
      <c r="D7193" s="380"/>
      <c r="E7193" s="380"/>
      <c r="F7193" s="380"/>
      <c r="G7193" s="380"/>
      <c r="H7193" s="380"/>
    </row>
    <row r="7194" spans="1:8">
      <c r="A7194" s="380"/>
      <c r="B7194" s="380"/>
      <c r="C7194" s="380"/>
      <c r="D7194" s="380"/>
      <c r="E7194" s="380"/>
      <c r="F7194" s="380"/>
      <c r="G7194" s="380"/>
      <c r="H7194" s="380"/>
    </row>
    <row r="7195" spans="1:8">
      <c r="A7195" s="380"/>
      <c r="B7195" s="380"/>
      <c r="C7195" s="380"/>
      <c r="D7195" s="380"/>
      <c r="E7195" s="380"/>
      <c r="F7195" s="380"/>
      <c r="G7195" s="380"/>
      <c r="H7195" s="380"/>
    </row>
    <row r="7196" spans="1:8">
      <c r="A7196" s="380"/>
      <c r="B7196" s="380"/>
      <c r="C7196" s="380"/>
      <c r="D7196" s="380"/>
      <c r="E7196" s="380"/>
      <c r="F7196" s="380"/>
      <c r="G7196" s="380"/>
      <c r="H7196" s="380"/>
    </row>
    <row r="7197" spans="1:8">
      <c r="A7197" s="380"/>
      <c r="B7197" s="380"/>
      <c r="C7197" s="380"/>
      <c r="D7197" s="380"/>
      <c r="E7197" s="380"/>
      <c r="F7197" s="380"/>
      <c r="G7197" s="380"/>
      <c r="H7197" s="380"/>
    </row>
    <row r="7198" spans="1:8">
      <c r="A7198" s="380"/>
      <c r="B7198" s="380"/>
      <c r="C7198" s="380"/>
      <c r="D7198" s="380"/>
      <c r="E7198" s="380"/>
      <c r="F7198" s="380"/>
      <c r="G7198" s="380"/>
      <c r="H7198" s="380"/>
    </row>
    <row r="7199" spans="1:8">
      <c r="A7199" s="380"/>
      <c r="B7199" s="380"/>
      <c r="C7199" s="380"/>
      <c r="D7199" s="380"/>
      <c r="E7199" s="380"/>
      <c r="F7199" s="380"/>
      <c r="G7199" s="380"/>
      <c r="H7199" s="380"/>
    </row>
    <row r="7200" spans="1:8">
      <c r="A7200" s="380"/>
      <c r="B7200" s="380"/>
      <c r="C7200" s="380"/>
      <c r="D7200" s="380"/>
      <c r="E7200" s="380"/>
      <c r="F7200" s="380"/>
      <c r="G7200" s="380"/>
      <c r="H7200" s="380"/>
    </row>
    <row r="7201" spans="1:8">
      <c r="A7201" s="380"/>
      <c r="B7201" s="380"/>
      <c r="C7201" s="380"/>
      <c r="D7201" s="380"/>
      <c r="E7201" s="380"/>
      <c r="F7201" s="380"/>
      <c r="G7201" s="380"/>
      <c r="H7201" s="380"/>
    </row>
    <row r="7202" spans="1:8">
      <c r="A7202" s="380"/>
      <c r="B7202" s="380"/>
      <c r="C7202" s="380"/>
      <c r="D7202" s="380"/>
      <c r="E7202" s="380"/>
      <c r="F7202" s="380"/>
      <c r="G7202" s="380"/>
      <c r="H7202" s="380"/>
    </row>
    <row r="7203" spans="1:8">
      <c r="A7203" s="380"/>
      <c r="B7203" s="380"/>
      <c r="C7203" s="380"/>
      <c r="D7203" s="380"/>
      <c r="E7203" s="380"/>
      <c r="F7203" s="380"/>
      <c r="G7203" s="380"/>
      <c r="H7203" s="380"/>
    </row>
    <row r="7204" spans="1:8">
      <c r="A7204" s="380"/>
      <c r="B7204" s="380"/>
      <c r="C7204" s="380"/>
      <c r="D7204" s="380"/>
      <c r="E7204" s="380"/>
      <c r="F7204" s="380"/>
      <c r="G7204" s="380"/>
      <c r="H7204" s="380"/>
    </row>
    <row r="7205" spans="1:8">
      <c r="A7205" s="380"/>
      <c r="B7205" s="380"/>
      <c r="C7205" s="380"/>
      <c r="D7205" s="380"/>
      <c r="E7205" s="380"/>
      <c r="F7205" s="380"/>
      <c r="G7205" s="380"/>
      <c r="H7205" s="380"/>
    </row>
    <row r="7206" spans="1:8">
      <c r="A7206" s="380"/>
      <c r="B7206" s="380"/>
      <c r="C7206" s="380"/>
      <c r="D7206" s="380"/>
      <c r="E7206" s="380"/>
      <c r="F7206" s="380"/>
      <c r="G7206" s="380"/>
      <c r="H7206" s="380"/>
    </row>
    <row r="7207" spans="1:8">
      <c r="A7207" s="380"/>
      <c r="B7207" s="380"/>
      <c r="C7207" s="380"/>
      <c r="D7207" s="380"/>
      <c r="E7207" s="380"/>
      <c r="F7207" s="380"/>
      <c r="G7207" s="380"/>
      <c r="H7207" s="380"/>
    </row>
    <row r="7208" spans="1:8">
      <c r="A7208" s="380"/>
      <c r="B7208" s="380"/>
      <c r="C7208" s="380"/>
      <c r="D7208" s="380"/>
      <c r="E7208" s="380"/>
      <c r="F7208" s="380"/>
      <c r="G7208" s="380"/>
      <c r="H7208" s="380"/>
    </row>
    <row r="7209" spans="1:8">
      <c r="A7209" s="380"/>
      <c r="B7209" s="380"/>
      <c r="C7209" s="380"/>
      <c r="D7209" s="380"/>
      <c r="E7209" s="380"/>
      <c r="F7209" s="380"/>
      <c r="G7209" s="380"/>
      <c r="H7209" s="380"/>
    </row>
    <row r="7210" spans="1:8">
      <c r="A7210" s="380"/>
      <c r="B7210" s="380"/>
      <c r="C7210" s="380"/>
      <c r="D7210" s="380"/>
      <c r="E7210" s="380"/>
      <c r="F7210" s="380"/>
      <c r="G7210" s="380"/>
      <c r="H7210" s="380"/>
    </row>
    <row r="7211" spans="1:8">
      <c r="A7211" s="380"/>
      <c r="B7211" s="380"/>
      <c r="C7211" s="380"/>
      <c r="D7211" s="380"/>
      <c r="E7211" s="380"/>
      <c r="F7211" s="380"/>
      <c r="G7211" s="380"/>
      <c r="H7211" s="380"/>
    </row>
    <row r="7212" spans="1:8">
      <c r="A7212" s="380"/>
      <c r="B7212" s="380"/>
      <c r="C7212" s="380"/>
      <c r="D7212" s="380"/>
      <c r="E7212" s="380"/>
      <c r="F7212" s="380"/>
      <c r="G7212" s="380"/>
      <c r="H7212" s="380"/>
    </row>
    <row r="7213" spans="1:8">
      <c r="A7213" s="380"/>
      <c r="B7213" s="380"/>
      <c r="C7213" s="380"/>
      <c r="D7213" s="380"/>
      <c r="E7213" s="380"/>
      <c r="F7213" s="380"/>
      <c r="G7213" s="380"/>
      <c r="H7213" s="380"/>
    </row>
    <row r="7214" spans="1:8">
      <c r="A7214" s="380"/>
      <c r="B7214" s="380"/>
      <c r="C7214" s="380"/>
      <c r="D7214" s="380"/>
      <c r="E7214" s="380"/>
      <c r="F7214" s="380"/>
      <c r="G7214" s="380"/>
      <c r="H7214" s="380"/>
    </row>
    <row r="7215" spans="1:8">
      <c r="A7215" s="380"/>
      <c r="B7215" s="380"/>
      <c r="C7215" s="380"/>
      <c r="D7215" s="380"/>
      <c r="E7215" s="380"/>
      <c r="F7215" s="380"/>
      <c r="G7215" s="380"/>
      <c r="H7215" s="380"/>
    </row>
    <row r="7216" spans="1:8">
      <c r="A7216" s="380"/>
      <c r="B7216" s="380"/>
      <c r="C7216" s="380"/>
      <c r="D7216" s="380"/>
      <c r="E7216" s="380"/>
      <c r="F7216" s="380"/>
      <c r="G7216" s="380"/>
      <c r="H7216" s="380"/>
    </row>
    <row r="7217" spans="1:8">
      <c r="A7217" s="380"/>
      <c r="B7217" s="380"/>
      <c r="C7217" s="380"/>
      <c r="D7217" s="380"/>
      <c r="E7217" s="380"/>
      <c r="F7217" s="380"/>
      <c r="G7217" s="380"/>
      <c r="H7217" s="380"/>
    </row>
    <row r="7218" spans="1:8">
      <c r="A7218" s="380"/>
      <c r="B7218" s="380"/>
      <c r="C7218" s="380"/>
      <c r="D7218" s="380"/>
      <c r="E7218" s="380"/>
      <c r="F7218" s="380"/>
      <c r="G7218" s="380"/>
      <c r="H7218" s="380"/>
    </row>
    <row r="7219" spans="1:8">
      <c r="A7219" s="380"/>
      <c r="B7219" s="380"/>
      <c r="C7219" s="380"/>
      <c r="D7219" s="380"/>
      <c r="E7219" s="380"/>
      <c r="F7219" s="380"/>
      <c r="G7219" s="380"/>
      <c r="H7219" s="380"/>
    </row>
    <row r="7220" spans="1:8">
      <c r="A7220" s="380"/>
      <c r="B7220" s="380"/>
      <c r="C7220" s="380"/>
      <c r="D7220" s="380"/>
      <c r="E7220" s="380"/>
      <c r="F7220" s="380"/>
      <c r="G7220" s="380"/>
      <c r="H7220" s="380"/>
    </row>
    <row r="7221" spans="1:8">
      <c r="A7221" s="380"/>
      <c r="B7221" s="380"/>
      <c r="C7221" s="380"/>
      <c r="D7221" s="380"/>
      <c r="E7221" s="380"/>
      <c r="F7221" s="380"/>
      <c r="G7221" s="380"/>
      <c r="H7221" s="380"/>
    </row>
    <row r="7222" spans="1:8">
      <c r="A7222" s="380"/>
      <c r="B7222" s="380"/>
      <c r="C7222" s="380"/>
      <c r="D7222" s="380"/>
      <c r="E7222" s="380"/>
      <c r="F7222" s="380"/>
      <c r="G7222" s="380"/>
      <c r="H7222" s="380"/>
    </row>
    <row r="7223" spans="1:8">
      <c r="A7223" s="380"/>
      <c r="B7223" s="380"/>
      <c r="C7223" s="380"/>
      <c r="D7223" s="380"/>
      <c r="E7223" s="380"/>
      <c r="F7223" s="380"/>
      <c r="G7223" s="380"/>
      <c r="H7223" s="380"/>
    </row>
    <row r="7224" spans="1:8">
      <c r="A7224" s="380"/>
      <c r="B7224" s="380"/>
      <c r="C7224" s="380"/>
      <c r="D7224" s="380"/>
      <c r="E7224" s="380"/>
      <c r="F7224" s="380"/>
      <c r="G7224" s="380"/>
      <c r="H7224" s="380"/>
    </row>
    <row r="7225" spans="1:8">
      <c r="A7225" s="380"/>
      <c r="B7225" s="380"/>
      <c r="C7225" s="380"/>
      <c r="D7225" s="380"/>
      <c r="E7225" s="380"/>
      <c r="F7225" s="380"/>
      <c r="G7225" s="380"/>
      <c r="H7225" s="380"/>
    </row>
    <row r="7226" spans="1:8">
      <c r="A7226" s="380"/>
      <c r="B7226" s="380"/>
      <c r="C7226" s="380"/>
      <c r="D7226" s="380"/>
      <c r="E7226" s="380"/>
      <c r="F7226" s="380"/>
      <c r="G7226" s="380"/>
      <c r="H7226" s="380"/>
    </row>
    <row r="7227" spans="1:8">
      <c r="A7227" s="380"/>
      <c r="B7227" s="380"/>
      <c r="C7227" s="380"/>
      <c r="D7227" s="380"/>
      <c r="E7227" s="380"/>
      <c r="F7227" s="380"/>
      <c r="G7227" s="380"/>
      <c r="H7227" s="380"/>
    </row>
    <row r="7228" spans="1:8">
      <c r="A7228" s="380"/>
      <c r="B7228" s="380"/>
      <c r="C7228" s="380"/>
      <c r="D7228" s="380"/>
      <c r="E7228" s="380"/>
      <c r="F7228" s="380"/>
      <c r="G7228" s="380"/>
      <c r="H7228" s="380"/>
    </row>
    <row r="7229" spans="1:8">
      <c r="A7229" s="380"/>
      <c r="B7229" s="380"/>
      <c r="C7229" s="380"/>
      <c r="D7229" s="380"/>
      <c r="E7229" s="380"/>
      <c r="F7229" s="380"/>
      <c r="G7229" s="380"/>
      <c r="H7229" s="380"/>
    </row>
    <row r="7230" spans="1:8">
      <c r="A7230" s="380"/>
      <c r="B7230" s="380"/>
      <c r="C7230" s="380"/>
      <c r="D7230" s="380"/>
      <c r="E7230" s="380"/>
      <c r="F7230" s="380"/>
      <c r="G7230" s="380"/>
      <c r="H7230" s="380"/>
    </row>
    <row r="7231" spans="1:8">
      <c r="A7231" s="380"/>
      <c r="B7231" s="380"/>
      <c r="C7231" s="380"/>
      <c r="D7231" s="380"/>
      <c r="E7231" s="380"/>
      <c r="F7231" s="380"/>
      <c r="G7231" s="380"/>
      <c r="H7231" s="380"/>
    </row>
    <row r="7232" spans="1:8">
      <c r="A7232" s="380"/>
      <c r="B7232" s="380"/>
      <c r="C7232" s="380"/>
      <c r="D7232" s="380"/>
      <c r="E7232" s="380"/>
      <c r="F7232" s="380"/>
      <c r="G7232" s="380"/>
      <c r="H7232" s="380"/>
    </row>
    <row r="7233" spans="1:8">
      <c r="A7233" s="380"/>
      <c r="B7233" s="380"/>
      <c r="C7233" s="380"/>
      <c r="D7233" s="380"/>
      <c r="E7233" s="380"/>
      <c r="F7233" s="380"/>
      <c r="G7233" s="380"/>
      <c r="H7233" s="380"/>
    </row>
    <row r="7234" spans="1:8">
      <c r="A7234" s="380"/>
      <c r="B7234" s="380"/>
      <c r="C7234" s="380"/>
      <c r="D7234" s="380"/>
      <c r="E7234" s="380"/>
      <c r="F7234" s="380"/>
      <c r="G7234" s="380"/>
      <c r="H7234" s="380"/>
    </row>
    <row r="7235" spans="1:8">
      <c r="A7235" s="380"/>
      <c r="B7235" s="380"/>
      <c r="C7235" s="380"/>
      <c r="D7235" s="380"/>
      <c r="E7235" s="380"/>
      <c r="F7235" s="380"/>
      <c r="G7235" s="380"/>
      <c r="H7235" s="380"/>
    </row>
    <row r="7236" spans="1:8">
      <c r="A7236" s="380"/>
      <c r="B7236" s="380"/>
      <c r="C7236" s="380"/>
      <c r="D7236" s="380"/>
      <c r="E7236" s="380"/>
      <c r="F7236" s="380"/>
      <c r="G7236" s="380"/>
      <c r="H7236" s="380"/>
    </row>
    <row r="7237" spans="1:8">
      <c r="A7237" s="380"/>
      <c r="B7237" s="380"/>
      <c r="C7237" s="380"/>
      <c r="D7237" s="380"/>
      <c r="E7237" s="380"/>
      <c r="F7237" s="380"/>
      <c r="G7237" s="380"/>
      <c r="H7237" s="380"/>
    </row>
    <row r="7238" spans="1:8">
      <c r="A7238" s="380"/>
      <c r="B7238" s="380"/>
      <c r="C7238" s="380"/>
      <c r="D7238" s="380"/>
      <c r="E7238" s="380"/>
      <c r="F7238" s="380"/>
      <c r="G7238" s="380"/>
      <c r="H7238" s="380"/>
    </row>
    <row r="7239" spans="1:8">
      <c r="A7239" s="380"/>
      <c r="B7239" s="380"/>
      <c r="C7239" s="380"/>
      <c r="D7239" s="380"/>
      <c r="E7239" s="380"/>
      <c r="F7239" s="380"/>
      <c r="G7239" s="380"/>
      <c r="H7239" s="380"/>
    </row>
    <row r="7240" spans="1:8">
      <c r="A7240" s="380"/>
      <c r="B7240" s="380"/>
      <c r="C7240" s="380"/>
      <c r="D7240" s="380"/>
      <c r="E7240" s="380"/>
      <c r="F7240" s="380"/>
      <c r="G7240" s="380"/>
      <c r="H7240" s="380"/>
    </row>
    <row r="7241" spans="1:8">
      <c r="A7241" s="380"/>
      <c r="B7241" s="380"/>
      <c r="C7241" s="380"/>
      <c r="D7241" s="380"/>
      <c r="E7241" s="380"/>
      <c r="F7241" s="380"/>
      <c r="G7241" s="380"/>
      <c r="H7241" s="380"/>
    </row>
    <row r="7242" spans="1:8">
      <c r="A7242" s="380"/>
      <c r="B7242" s="380"/>
      <c r="C7242" s="380"/>
      <c r="D7242" s="380"/>
      <c r="E7242" s="380"/>
      <c r="F7242" s="380"/>
      <c r="G7242" s="380"/>
      <c r="H7242" s="380"/>
    </row>
    <row r="7243" spans="1:8">
      <c r="A7243" s="380"/>
      <c r="B7243" s="380"/>
      <c r="C7243" s="380"/>
      <c r="D7243" s="380"/>
      <c r="E7243" s="380"/>
      <c r="F7243" s="380"/>
      <c r="G7243" s="380"/>
      <c r="H7243" s="380"/>
    </row>
    <row r="7244" spans="1:8">
      <c r="A7244" s="380"/>
      <c r="B7244" s="380"/>
      <c r="C7244" s="380"/>
      <c r="D7244" s="380"/>
      <c r="E7244" s="380"/>
      <c r="F7244" s="380"/>
      <c r="G7244" s="380"/>
      <c r="H7244" s="380"/>
    </row>
    <row r="7245" spans="1:8">
      <c r="A7245" s="380"/>
      <c r="B7245" s="380"/>
      <c r="C7245" s="380"/>
      <c r="D7245" s="380"/>
      <c r="E7245" s="380"/>
      <c r="F7245" s="380"/>
      <c r="G7245" s="380"/>
      <c r="H7245" s="380"/>
    </row>
    <row r="7246" spans="1:8">
      <c r="A7246" s="380"/>
      <c r="B7246" s="380"/>
      <c r="C7246" s="380"/>
      <c r="D7246" s="380"/>
      <c r="E7246" s="380"/>
      <c r="F7246" s="380"/>
      <c r="G7246" s="380"/>
      <c r="H7246" s="380"/>
    </row>
    <row r="7247" spans="1:8">
      <c r="A7247" s="380"/>
      <c r="B7247" s="380"/>
      <c r="C7247" s="380"/>
      <c r="D7247" s="380"/>
      <c r="E7247" s="380"/>
      <c r="F7247" s="380"/>
      <c r="G7247" s="380"/>
      <c r="H7247" s="380"/>
    </row>
    <row r="7248" spans="1:8">
      <c r="A7248" s="380"/>
      <c r="B7248" s="380"/>
      <c r="C7248" s="380"/>
      <c r="D7248" s="380"/>
      <c r="E7248" s="380"/>
      <c r="F7248" s="380"/>
      <c r="G7248" s="380"/>
      <c r="H7248" s="380"/>
    </row>
    <row r="7249" spans="1:8">
      <c r="A7249" s="380"/>
      <c r="B7249" s="380"/>
      <c r="C7249" s="380"/>
      <c r="D7249" s="380"/>
      <c r="E7249" s="380"/>
      <c r="F7249" s="380"/>
      <c r="G7249" s="380"/>
      <c r="H7249" s="380"/>
    </row>
    <row r="7250" spans="1:8">
      <c r="A7250" s="380"/>
      <c r="B7250" s="380"/>
      <c r="C7250" s="380"/>
      <c r="D7250" s="380"/>
      <c r="E7250" s="380"/>
      <c r="F7250" s="380"/>
      <c r="G7250" s="380"/>
      <c r="H7250" s="380"/>
    </row>
    <row r="7251" spans="1:8">
      <c r="A7251" s="380"/>
      <c r="B7251" s="380"/>
      <c r="C7251" s="380"/>
      <c r="D7251" s="380"/>
      <c r="E7251" s="380"/>
      <c r="F7251" s="380"/>
      <c r="G7251" s="380"/>
      <c r="H7251" s="380"/>
    </row>
    <row r="7252" spans="1:8">
      <c r="A7252" s="380"/>
      <c r="B7252" s="380"/>
      <c r="C7252" s="380"/>
      <c r="D7252" s="380"/>
      <c r="E7252" s="380"/>
      <c r="F7252" s="380"/>
      <c r="G7252" s="380"/>
      <c r="H7252" s="380"/>
    </row>
    <row r="7253" spans="1:8">
      <c r="A7253" s="380"/>
      <c r="B7253" s="380"/>
      <c r="C7253" s="380"/>
      <c r="D7253" s="380"/>
      <c r="E7253" s="380"/>
      <c r="F7253" s="380"/>
      <c r="G7253" s="380"/>
      <c r="H7253" s="380"/>
    </row>
    <row r="7254" spans="1:8">
      <c r="A7254" s="380"/>
      <c r="B7254" s="380"/>
      <c r="C7254" s="380"/>
      <c r="D7254" s="380"/>
      <c r="E7254" s="380"/>
      <c r="F7254" s="380"/>
      <c r="G7254" s="380"/>
      <c r="H7254" s="380"/>
    </row>
    <row r="7255" spans="1:8">
      <c r="A7255" s="380"/>
      <c r="B7255" s="380"/>
      <c r="C7255" s="380"/>
      <c r="D7255" s="380"/>
      <c r="E7255" s="380"/>
      <c r="F7255" s="380"/>
      <c r="G7255" s="380"/>
      <c r="H7255" s="380"/>
    </row>
    <row r="7256" spans="1:8">
      <c r="A7256" s="380"/>
      <c r="B7256" s="380"/>
      <c r="C7256" s="380"/>
      <c r="D7256" s="380"/>
      <c r="E7256" s="380"/>
      <c r="F7256" s="380"/>
      <c r="G7256" s="380"/>
      <c r="H7256" s="380"/>
    </row>
    <row r="7257" spans="1:8">
      <c r="A7257" s="380"/>
      <c r="B7257" s="380"/>
      <c r="C7257" s="380"/>
      <c r="D7257" s="380"/>
      <c r="E7257" s="380"/>
      <c r="F7257" s="380"/>
      <c r="G7257" s="380"/>
      <c r="H7257" s="380"/>
    </row>
    <row r="7258" spans="1:8">
      <c r="A7258" s="380"/>
      <c r="B7258" s="380"/>
      <c r="C7258" s="380"/>
      <c r="D7258" s="380"/>
      <c r="E7258" s="380"/>
      <c r="F7258" s="380"/>
      <c r="G7258" s="380"/>
      <c r="H7258" s="380"/>
    </row>
    <row r="7259" spans="1:8">
      <c r="A7259" s="380"/>
      <c r="B7259" s="380"/>
      <c r="C7259" s="380"/>
      <c r="D7259" s="380"/>
      <c r="E7259" s="380"/>
      <c r="F7259" s="380"/>
      <c r="G7259" s="380"/>
      <c r="H7259" s="380"/>
    </row>
    <row r="7260" spans="1:8">
      <c r="A7260" s="380"/>
      <c r="B7260" s="380"/>
      <c r="C7260" s="380"/>
      <c r="D7260" s="380"/>
      <c r="E7260" s="380"/>
      <c r="F7260" s="380"/>
      <c r="G7260" s="380"/>
      <c r="H7260" s="380"/>
    </row>
    <row r="7261" spans="1:8">
      <c r="A7261" s="380"/>
      <c r="B7261" s="380"/>
      <c r="C7261" s="380"/>
      <c r="D7261" s="380"/>
      <c r="E7261" s="380"/>
      <c r="F7261" s="380"/>
      <c r="G7261" s="380"/>
      <c r="H7261" s="380"/>
    </row>
    <row r="7262" spans="1:8">
      <c r="A7262" s="380"/>
      <c r="B7262" s="380"/>
      <c r="C7262" s="380"/>
      <c r="D7262" s="380"/>
      <c r="E7262" s="380"/>
      <c r="F7262" s="380"/>
      <c r="G7262" s="380"/>
      <c r="H7262" s="380"/>
    </row>
    <row r="7263" spans="1:8">
      <c r="A7263" s="380"/>
      <c r="B7263" s="380"/>
      <c r="C7263" s="380"/>
      <c r="D7263" s="380"/>
      <c r="E7263" s="380"/>
      <c r="F7263" s="380"/>
      <c r="G7263" s="380"/>
      <c r="H7263" s="380"/>
    </row>
    <row r="7264" spans="1:8">
      <c r="A7264" s="380"/>
      <c r="B7264" s="380"/>
      <c r="C7264" s="380"/>
      <c r="D7264" s="380"/>
      <c r="E7264" s="380"/>
      <c r="F7264" s="380"/>
      <c r="G7264" s="380"/>
      <c r="H7264" s="380"/>
    </row>
    <row r="7265" spans="1:8">
      <c r="A7265" s="380"/>
      <c r="B7265" s="380"/>
      <c r="C7265" s="380"/>
      <c r="D7265" s="380"/>
      <c r="E7265" s="380"/>
      <c r="F7265" s="380"/>
      <c r="G7265" s="380"/>
      <c r="H7265" s="380"/>
    </row>
    <row r="7266" spans="1:8">
      <c r="A7266" s="380"/>
      <c r="B7266" s="380"/>
      <c r="C7266" s="380"/>
      <c r="D7266" s="380"/>
      <c r="E7266" s="380"/>
      <c r="F7266" s="380"/>
      <c r="G7266" s="380"/>
      <c r="H7266" s="380"/>
    </row>
    <row r="7267" spans="1:8">
      <c r="A7267" s="380"/>
      <c r="B7267" s="380"/>
      <c r="C7267" s="380"/>
      <c r="D7267" s="380"/>
      <c r="E7267" s="380"/>
      <c r="F7267" s="380"/>
      <c r="G7267" s="380"/>
      <c r="H7267" s="380"/>
    </row>
    <row r="7268" spans="1:8">
      <c r="A7268" s="380"/>
      <c r="B7268" s="380"/>
      <c r="C7268" s="380"/>
      <c r="D7268" s="380"/>
      <c r="E7268" s="380"/>
      <c r="F7268" s="380"/>
      <c r="G7268" s="380"/>
      <c r="H7268" s="380"/>
    </row>
    <row r="7269" spans="1:8">
      <c r="A7269" s="380"/>
      <c r="B7269" s="380"/>
      <c r="C7269" s="380"/>
      <c r="D7269" s="380"/>
      <c r="E7269" s="380"/>
      <c r="F7269" s="380"/>
      <c r="G7269" s="380"/>
      <c r="H7269" s="380"/>
    </row>
    <row r="7270" spans="1:8">
      <c r="A7270" s="380"/>
      <c r="B7270" s="380"/>
      <c r="C7270" s="380"/>
      <c r="D7270" s="380"/>
      <c r="E7270" s="380"/>
      <c r="F7270" s="380"/>
      <c r="G7270" s="380"/>
      <c r="H7270" s="380"/>
    </row>
    <row r="7271" spans="1:8">
      <c r="A7271" s="380"/>
      <c r="B7271" s="380"/>
      <c r="C7271" s="380"/>
      <c r="D7271" s="380"/>
      <c r="E7271" s="380"/>
      <c r="F7271" s="380"/>
      <c r="G7271" s="380"/>
      <c r="H7271" s="380"/>
    </row>
    <row r="7272" spans="1:8">
      <c r="A7272" s="380"/>
      <c r="B7272" s="380"/>
      <c r="C7272" s="380"/>
      <c r="D7272" s="380"/>
      <c r="E7272" s="380"/>
      <c r="F7272" s="380"/>
      <c r="G7272" s="380"/>
      <c r="H7272" s="380"/>
    </row>
    <row r="7273" spans="1:8">
      <c r="A7273" s="380"/>
      <c r="B7273" s="380"/>
      <c r="C7273" s="380"/>
      <c r="D7273" s="380"/>
      <c r="E7273" s="380"/>
      <c r="F7273" s="380"/>
      <c r="G7273" s="380"/>
      <c r="H7273" s="380"/>
    </row>
    <row r="7274" spans="1:8">
      <c r="A7274" s="380"/>
      <c r="B7274" s="380"/>
      <c r="C7274" s="380"/>
      <c r="D7274" s="380"/>
      <c r="E7274" s="380"/>
      <c r="F7274" s="380"/>
      <c r="G7274" s="380"/>
      <c r="H7274" s="380"/>
    </row>
    <row r="7275" spans="1:8">
      <c r="A7275" s="380"/>
      <c r="B7275" s="380"/>
      <c r="C7275" s="380"/>
      <c r="D7275" s="380"/>
      <c r="E7275" s="380"/>
      <c r="F7275" s="380"/>
      <c r="G7275" s="380"/>
      <c r="H7275" s="380"/>
    </row>
    <row r="7276" spans="1:8">
      <c r="A7276" s="380"/>
      <c r="B7276" s="380"/>
      <c r="C7276" s="380"/>
      <c r="D7276" s="380"/>
      <c r="E7276" s="380"/>
      <c r="F7276" s="380"/>
      <c r="G7276" s="380"/>
      <c r="H7276" s="380"/>
    </row>
    <row r="7277" spans="1:8">
      <c r="A7277" s="380"/>
      <c r="B7277" s="380"/>
      <c r="C7277" s="380"/>
      <c r="D7277" s="380"/>
      <c r="E7277" s="380"/>
      <c r="F7277" s="380"/>
      <c r="G7277" s="380"/>
      <c r="H7277" s="380"/>
    </row>
    <row r="7278" spans="1:8">
      <c r="A7278" s="380"/>
      <c r="B7278" s="380"/>
      <c r="C7278" s="380"/>
      <c r="D7278" s="380"/>
      <c r="E7278" s="380"/>
      <c r="F7278" s="380"/>
      <c r="G7278" s="380"/>
      <c r="H7278" s="380"/>
    </row>
    <row r="7279" spans="1:8">
      <c r="A7279" s="380"/>
      <c r="B7279" s="380"/>
      <c r="C7279" s="380"/>
      <c r="D7279" s="380"/>
      <c r="E7279" s="380"/>
      <c r="F7279" s="380"/>
      <c r="G7279" s="380"/>
      <c r="H7279" s="380"/>
    </row>
    <row r="7280" spans="1:8">
      <c r="A7280" s="380"/>
      <c r="B7280" s="380"/>
      <c r="C7280" s="380"/>
      <c r="D7280" s="380"/>
      <c r="E7280" s="380"/>
      <c r="F7280" s="380"/>
      <c r="G7280" s="380"/>
      <c r="H7280" s="380"/>
    </row>
    <row r="7281" spans="1:8">
      <c r="A7281" s="380"/>
      <c r="B7281" s="380"/>
      <c r="C7281" s="380"/>
      <c r="D7281" s="380"/>
      <c r="E7281" s="380"/>
      <c r="F7281" s="380"/>
      <c r="G7281" s="380"/>
      <c r="H7281" s="380"/>
    </row>
    <row r="7282" spans="1:8">
      <c r="A7282" s="380"/>
      <c r="B7282" s="380"/>
      <c r="C7282" s="380"/>
      <c r="D7282" s="380"/>
      <c r="E7282" s="380"/>
      <c r="F7282" s="380"/>
      <c r="G7282" s="380"/>
      <c r="H7282" s="380"/>
    </row>
    <row r="7283" spans="1:8">
      <c r="A7283" s="380"/>
      <c r="B7283" s="380"/>
      <c r="C7283" s="380"/>
      <c r="D7283" s="380"/>
      <c r="E7283" s="380"/>
      <c r="F7283" s="380"/>
      <c r="G7283" s="380"/>
      <c r="H7283" s="380"/>
    </row>
    <row r="7284" spans="1:8">
      <c r="A7284" s="380"/>
      <c r="B7284" s="380"/>
      <c r="C7284" s="380"/>
      <c r="D7284" s="380"/>
      <c r="E7284" s="380"/>
      <c r="F7284" s="380"/>
      <c r="G7284" s="380"/>
      <c r="H7284" s="380"/>
    </row>
    <row r="7285" spans="1:8">
      <c r="A7285" s="380"/>
      <c r="B7285" s="380"/>
      <c r="C7285" s="380"/>
      <c r="D7285" s="380"/>
      <c r="E7285" s="380"/>
      <c r="F7285" s="380"/>
      <c r="G7285" s="380"/>
      <c r="H7285" s="380"/>
    </row>
    <row r="7286" spans="1:8">
      <c r="A7286" s="380"/>
      <c r="B7286" s="380"/>
      <c r="C7286" s="380"/>
      <c r="D7286" s="380"/>
      <c r="E7286" s="380"/>
      <c r="F7286" s="380"/>
      <c r="G7286" s="380"/>
      <c r="H7286" s="380"/>
    </row>
    <row r="7287" spans="1:8">
      <c r="A7287" s="380"/>
      <c r="B7287" s="380"/>
      <c r="C7287" s="380"/>
      <c r="D7287" s="380"/>
      <c r="E7287" s="380"/>
      <c r="F7287" s="380"/>
      <c r="G7287" s="380"/>
      <c r="H7287" s="380"/>
    </row>
    <row r="7288" spans="1:8">
      <c r="A7288" s="380"/>
      <c r="B7288" s="380"/>
      <c r="C7288" s="380"/>
      <c r="D7288" s="380"/>
      <c r="E7288" s="380"/>
      <c r="F7288" s="380"/>
      <c r="G7288" s="380"/>
      <c r="H7288" s="380"/>
    </row>
    <row r="7289" spans="1:8">
      <c r="A7289" s="380"/>
      <c r="B7289" s="380"/>
      <c r="C7289" s="380"/>
      <c r="D7289" s="380"/>
      <c r="E7289" s="380"/>
      <c r="F7289" s="380"/>
      <c r="G7289" s="380"/>
      <c r="H7289" s="380"/>
    </row>
    <row r="7290" spans="1:8">
      <c r="A7290" s="380"/>
      <c r="B7290" s="380"/>
      <c r="C7290" s="380"/>
      <c r="D7290" s="380"/>
      <c r="E7290" s="380"/>
      <c r="F7290" s="380"/>
      <c r="G7290" s="380"/>
      <c r="H7290" s="380"/>
    </row>
    <row r="7291" spans="1:8">
      <c r="A7291" s="380"/>
      <c r="B7291" s="380"/>
      <c r="C7291" s="380"/>
      <c r="D7291" s="380"/>
      <c r="E7291" s="380"/>
      <c r="F7291" s="380"/>
      <c r="G7291" s="380"/>
      <c r="H7291" s="380"/>
    </row>
    <row r="7292" spans="1:8">
      <c r="A7292" s="380"/>
      <c r="B7292" s="380"/>
      <c r="C7292" s="380"/>
      <c r="D7292" s="380"/>
      <c r="E7292" s="380"/>
      <c r="F7292" s="380"/>
      <c r="G7292" s="380"/>
      <c r="H7292" s="380"/>
    </row>
    <row r="7293" spans="1:8">
      <c r="A7293" s="380"/>
      <c r="B7293" s="380"/>
      <c r="C7293" s="380"/>
      <c r="D7293" s="380"/>
      <c r="E7293" s="380"/>
      <c r="F7293" s="380"/>
      <c r="G7293" s="380"/>
      <c r="H7293" s="380"/>
    </row>
    <row r="7294" spans="1:8">
      <c r="A7294" s="380"/>
      <c r="B7294" s="380"/>
      <c r="C7294" s="380"/>
      <c r="D7294" s="380"/>
      <c r="E7294" s="380"/>
      <c r="F7294" s="380"/>
      <c r="G7294" s="380"/>
      <c r="H7294" s="380"/>
    </row>
    <row r="7295" spans="1:8">
      <c r="A7295" s="380"/>
      <c r="B7295" s="380"/>
      <c r="C7295" s="380"/>
      <c r="D7295" s="380"/>
      <c r="E7295" s="380"/>
      <c r="F7295" s="380"/>
      <c r="G7295" s="380"/>
      <c r="H7295" s="380"/>
    </row>
    <row r="7296" spans="1:8">
      <c r="A7296" s="380"/>
      <c r="B7296" s="380"/>
      <c r="C7296" s="380"/>
      <c r="D7296" s="380"/>
      <c r="E7296" s="380"/>
      <c r="F7296" s="380"/>
      <c r="G7296" s="380"/>
      <c r="H7296" s="380"/>
    </row>
    <row r="7297" spans="1:8">
      <c r="A7297" s="380"/>
      <c r="B7297" s="380"/>
      <c r="C7297" s="380"/>
      <c r="D7297" s="380"/>
      <c r="E7297" s="380"/>
      <c r="F7297" s="380"/>
      <c r="G7297" s="380"/>
      <c r="H7297" s="380"/>
    </row>
    <row r="7298" spans="1:8">
      <c r="A7298" s="380"/>
      <c r="B7298" s="380"/>
      <c r="C7298" s="380"/>
      <c r="D7298" s="380"/>
      <c r="E7298" s="380"/>
      <c r="F7298" s="380"/>
      <c r="G7298" s="380"/>
      <c r="H7298" s="380"/>
    </row>
    <row r="7299" spans="1:8">
      <c r="A7299" s="380"/>
      <c r="B7299" s="380"/>
      <c r="C7299" s="380"/>
      <c r="D7299" s="380"/>
      <c r="E7299" s="380"/>
      <c r="F7299" s="380"/>
      <c r="G7299" s="380"/>
      <c r="H7299" s="380"/>
    </row>
    <row r="7300" spans="1:8">
      <c r="A7300" s="380"/>
      <c r="B7300" s="380"/>
      <c r="C7300" s="380"/>
      <c r="D7300" s="380"/>
      <c r="E7300" s="380"/>
      <c r="F7300" s="380"/>
      <c r="G7300" s="380"/>
      <c r="H7300" s="380"/>
    </row>
    <row r="7301" spans="1:8">
      <c r="A7301" s="380"/>
      <c r="B7301" s="380"/>
      <c r="C7301" s="380"/>
      <c r="D7301" s="380"/>
      <c r="E7301" s="380"/>
      <c r="F7301" s="380"/>
      <c r="G7301" s="380"/>
      <c r="H7301" s="380"/>
    </row>
    <row r="7302" spans="1:8">
      <c r="A7302" s="380"/>
      <c r="B7302" s="380"/>
      <c r="C7302" s="380"/>
      <c r="D7302" s="380"/>
      <c r="E7302" s="380"/>
      <c r="F7302" s="380"/>
      <c r="G7302" s="380"/>
      <c r="H7302" s="380"/>
    </row>
    <row r="7303" spans="1:8">
      <c r="A7303" s="380"/>
      <c r="B7303" s="380"/>
      <c r="C7303" s="380"/>
      <c r="D7303" s="380"/>
      <c r="E7303" s="380"/>
      <c r="F7303" s="380"/>
      <c r="G7303" s="380"/>
      <c r="H7303" s="380"/>
    </row>
    <row r="7304" spans="1:8">
      <c r="A7304" s="380"/>
      <c r="B7304" s="380"/>
      <c r="C7304" s="380"/>
      <c r="D7304" s="380"/>
      <c r="E7304" s="380"/>
      <c r="F7304" s="380"/>
      <c r="G7304" s="380"/>
      <c r="H7304" s="380"/>
    </row>
    <row r="7305" spans="1:8">
      <c r="A7305" s="380"/>
      <c r="B7305" s="380"/>
      <c r="C7305" s="380"/>
      <c r="D7305" s="380"/>
      <c r="E7305" s="380"/>
      <c r="F7305" s="380"/>
      <c r="G7305" s="380"/>
      <c r="H7305" s="380"/>
    </row>
    <row r="7306" spans="1:8">
      <c r="A7306" s="380"/>
      <c r="B7306" s="380"/>
      <c r="C7306" s="380"/>
      <c r="D7306" s="380"/>
      <c r="E7306" s="380"/>
      <c r="F7306" s="380"/>
      <c r="G7306" s="380"/>
      <c r="H7306" s="380"/>
    </row>
    <row r="7307" spans="1:8">
      <c r="A7307" s="380"/>
      <c r="B7307" s="380"/>
      <c r="C7307" s="380"/>
      <c r="D7307" s="380"/>
      <c r="E7307" s="380"/>
      <c r="F7307" s="380"/>
      <c r="G7307" s="380"/>
      <c r="H7307" s="380"/>
    </row>
    <row r="7308" spans="1:8">
      <c r="A7308" s="380"/>
      <c r="B7308" s="380"/>
      <c r="C7308" s="380"/>
      <c r="D7308" s="380"/>
      <c r="E7308" s="380"/>
      <c r="F7308" s="380"/>
      <c r="G7308" s="380"/>
      <c r="H7308" s="380"/>
    </row>
    <row r="7309" spans="1:8">
      <c r="A7309" s="380"/>
      <c r="B7309" s="380"/>
      <c r="C7309" s="380"/>
      <c r="D7309" s="380"/>
      <c r="E7309" s="380"/>
      <c r="F7309" s="380"/>
      <c r="G7309" s="380"/>
      <c r="H7309" s="380"/>
    </row>
    <row r="7310" spans="1:8">
      <c r="A7310" s="380"/>
      <c r="B7310" s="380"/>
      <c r="C7310" s="380"/>
      <c r="D7310" s="380"/>
      <c r="E7310" s="380"/>
      <c r="F7310" s="380"/>
      <c r="G7310" s="380"/>
      <c r="H7310" s="380"/>
    </row>
    <row r="7311" spans="1:8">
      <c r="A7311" s="380"/>
      <c r="B7311" s="380"/>
      <c r="C7311" s="380"/>
      <c r="D7311" s="380"/>
      <c r="E7311" s="380"/>
      <c r="F7311" s="380"/>
      <c r="G7311" s="380"/>
      <c r="H7311" s="380"/>
    </row>
    <row r="7312" spans="1:8">
      <c r="A7312" s="380"/>
      <c r="B7312" s="380"/>
      <c r="C7312" s="380"/>
      <c r="D7312" s="380"/>
      <c r="E7312" s="380"/>
      <c r="F7312" s="380"/>
      <c r="G7312" s="380"/>
      <c r="H7312" s="380"/>
    </row>
    <row r="7313" spans="1:8">
      <c r="A7313" s="380"/>
      <c r="B7313" s="380"/>
      <c r="C7313" s="380"/>
      <c r="D7313" s="380"/>
      <c r="E7313" s="380"/>
      <c r="F7313" s="380"/>
      <c r="G7313" s="380"/>
      <c r="H7313" s="380"/>
    </row>
    <row r="7314" spans="1:8">
      <c r="A7314" s="380"/>
      <c r="B7314" s="380"/>
      <c r="C7314" s="380"/>
      <c r="D7314" s="380"/>
      <c r="E7314" s="380"/>
      <c r="F7314" s="380"/>
      <c r="G7314" s="380"/>
      <c r="H7314" s="380"/>
    </row>
    <row r="7315" spans="1:8">
      <c r="A7315" s="380"/>
      <c r="B7315" s="380"/>
      <c r="C7315" s="380"/>
      <c r="D7315" s="380"/>
      <c r="E7315" s="380"/>
      <c r="F7315" s="380"/>
      <c r="G7315" s="380"/>
      <c r="H7315" s="380"/>
    </row>
    <row r="7316" spans="1:8">
      <c r="A7316" s="380"/>
      <c r="B7316" s="380"/>
      <c r="C7316" s="380"/>
      <c r="D7316" s="380"/>
      <c r="E7316" s="380"/>
      <c r="F7316" s="380"/>
      <c r="G7316" s="380"/>
      <c r="H7316" s="380"/>
    </row>
    <row r="7317" spans="1:8">
      <c r="A7317" s="380"/>
      <c r="B7317" s="380"/>
      <c r="C7317" s="380"/>
      <c r="D7317" s="380"/>
      <c r="E7317" s="380"/>
      <c r="F7317" s="380"/>
      <c r="G7317" s="380"/>
      <c r="H7317" s="380"/>
    </row>
    <row r="7318" spans="1:8">
      <c r="A7318" s="380"/>
      <c r="B7318" s="380"/>
      <c r="C7318" s="380"/>
      <c r="D7318" s="380"/>
      <c r="E7318" s="380"/>
      <c r="F7318" s="380"/>
      <c r="G7318" s="380"/>
      <c r="H7318" s="380"/>
    </row>
    <row r="7319" spans="1:8">
      <c r="A7319" s="380"/>
      <c r="B7319" s="380"/>
      <c r="C7319" s="380"/>
      <c r="D7319" s="380"/>
      <c r="E7319" s="380"/>
      <c r="F7319" s="380"/>
      <c r="G7319" s="380"/>
      <c r="H7319" s="380"/>
    </row>
    <row r="7320" spans="1:8">
      <c r="A7320" s="380"/>
      <c r="B7320" s="380"/>
      <c r="C7320" s="380"/>
      <c r="D7320" s="380"/>
      <c r="E7320" s="380"/>
      <c r="F7320" s="380"/>
      <c r="G7320" s="380"/>
      <c r="H7320" s="380"/>
    </row>
    <row r="7321" spans="1:8">
      <c r="A7321" s="380"/>
      <c r="B7321" s="380"/>
      <c r="C7321" s="380"/>
      <c r="D7321" s="380"/>
      <c r="E7321" s="380"/>
      <c r="F7321" s="380"/>
      <c r="G7321" s="380"/>
      <c r="H7321" s="380"/>
    </row>
    <row r="7322" spans="1:8">
      <c r="A7322" s="380"/>
      <c r="B7322" s="380"/>
      <c r="C7322" s="380"/>
      <c r="D7322" s="380"/>
      <c r="E7322" s="380"/>
      <c r="F7322" s="380"/>
      <c r="G7322" s="380"/>
      <c r="H7322" s="380"/>
    </row>
    <row r="7323" spans="1:8">
      <c r="A7323" s="380"/>
      <c r="B7323" s="380"/>
      <c r="C7323" s="380"/>
      <c r="D7323" s="380"/>
      <c r="E7323" s="380"/>
      <c r="F7323" s="380"/>
      <c r="G7323" s="380"/>
      <c r="H7323" s="380"/>
    </row>
    <row r="7324" spans="1:8">
      <c r="A7324" s="380"/>
      <c r="B7324" s="380"/>
      <c r="C7324" s="380"/>
      <c r="D7324" s="380"/>
      <c r="E7324" s="380"/>
      <c r="F7324" s="380"/>
      <c r="G7324" s="380"/>
      <c r="H7324" s="380"/>
    </row>
    <row r="7325" spans="1:8">
      <c r="A7325" s="380"/>
      <c r="B7325" s="380"/>
      <c r="C7325" s="380"/>
      <c r="D7325" s="380"/>
      <c r="E7325" s="380"/>
      <c r="F7325" s="380"/>
      <c r="G7325" s="380"/>
      <c r="H7325" s="380"/>
    </row>
    <row r="7326" spans="1:8">
      <c r="A7326" s="380"/>
      <c r="B7326" s="380"/>
      <c r="C7326" s="380"/>
      <c r="D7326" s="380"/>
      <c r="E7326" s="380"/>
      <c r="F7326" s="380"/>
      <c r="G7326" s="380"/>
      <c r="H7326" s="380"/>
    </row>
    <row r="7327" spans="1:8">
      <c r="A7327" s="380"/>
      <c r="B7327" s="380"/>
      <c r="C7327" s="380"/>
      <c r="D7327" s="380"/>
      <c r="E7327" s="380"/>
      <c r="F7327" s="380"/>
      <c r="G7327" s="380"/>
      <c r="H7327" s="380"/>
    </row>
    <row r="7328" spans="1:8">
      <c r="A7328" s="380"/>
      <c r="B7328" s="380"/>
      <c r="C7328" s="380"/>
      <c r="D7328" s="380"/>
      <c r="E7328" s="380"/>
      <c r="F7328" s="380"/>
      <c r="G7328" s="380"/>
      <c r="H7328" s="380"/>
    </row>
    <row r="7329" spans="1:8">
      <c r="A7329" s="380"/>
      <c r="B7329" s="380"/>
      <c r="C7329" s="380"/>
      <c r="D7329" s="380"/>
      <c r="E7329" s="380"/>
      <c r="F7329" s="380"/>
      <c r="G7329" s="380"/>
      <c r="H7329" s="380"/>
    </row>
    <row r="7330" spans="1:8">
      <c r="A7330" s="380"/>
      <c r="B7330" s="380"/>
      <c r="C7330" s="380"/>
      <c r="D7330" s="380"/>
      <c r="E7330" s="380"/>
      <c r="F7330" s="380"/>
      <c r="G7330" s="380"/>
      <c r="H7330" s="380"/>
    </row>
    <row r="7331" spans="1:8">
      <c r="A7331" s="380"/>
      <c r="B7331" s="380"/>
      <c r="C7331" s="380"/>
      <c r="D7331" s="380"/>
      <c r="E7331" s="380"/>
      <c r="F7331" s="380"/>
      <c r="G7331" s="380"/>
      <c r="H7331" s="380"/>
    </row>
    <row r="7332" spans="1:8">
      <c r="A7332" s="380"/>
      <c r="B7332" s="380"/>
      <c r="C7332" s="380"/>
      <c r="D7332" s="380"/>
      <c r="E7332" s="380"/>
      <c r="F7332" s="380"/>
      <c r="G7332" s="380"/>
      <c r="H7332" s="380"/>
    </row>
    <row r="7333" spans="1:8">
      <c r="A7333" s="380"/>
      <c r="B7333" s="380"/>
      <c r="C7333" s="380"/>
      <c r="D7333" s="380"/>
      <c r="E7333" s="380"/>
      <c r="F7333" s="380"/>
      <c r="G7333" s="380"/>
      <c r="H7333" s="380"/>
    </row>
    <row r="7334" spans="1:8">
      <c r="A7334" s="380"/>
      <c r="B7334" s="380"/>
      <c r="C7334" s="380"/>
      <c r="D7334" s="380"/>
      <c r="E7334" s="380"/>
      <c r="F7334" s="380"/>
      <c r="G7334" s="380"/>
      <c r="H7334" s="380"/>
    </row>
    <row r="7335" spans="1:8">
      <c r="A7335" s="380"/>
      <c r="B7335" s="380"/>
      <c r="C7335" s="380"/>
      <c r="D7335" s="380"/>
      <c r="E7335" s="380"/>
      <c r="F7335" s="380"/>
      <c r="G7335" s="380"/>
      <c r="H7335" s="380"/>
    </row>
    <row r="7336" spans="1:8">
      <c r="A7336" s="380"/>
      <c r="B7336" s="380"/>
      <c r="C7336" s="380"/>
      <c r="D7336" s="380"/>
      <c r="E7336" s="380"/>
      <c r="F7336" s="380"/>
      <c r="G7336" s="380"/>
      <c r="H7336" s="380"/>
    </row>
    <row r="7337" spans="1:8">
      <c r="A7337" s="380"/>
      <c r="B7337" s="380"/>
      <c r="C7337" s="380"/>
      <c r="D7337" s="380"/>
      <c r="E7337" s="380"/>
      <c r="F7337" s="380"/>
      <c r="G7337" s="380"/>
      <c r="H7337" s="380"/>
    </row>
    <row r="7338" spans="1:8">
      <c r="A7338" s="380"/>
      <c r="B7338" s="380"/>
      <c r="C7338" s="380"/>
      <c r="D7338" s="380"/>
      <c r="E7338" s="380"/>
      <c r="F7338" s="380"/>
      <c r="G7338" s="380"/>
      <c r="H7338" s="380"/>
    </row>
    <row r="7339" spans="1:8">
      <c r="A7339" s="380"/>
      <c r="B7339" s="380"/>
      <c r="C7339" s="380"/>
      <c r="D7339" s="380"/>
      <c r="E7339" s="380"/>
      <c r="F7339" s="380"/>
      <c r="G7339" s="380"/>
      <c r="H7339" s="380"/>
    </row>
    <row r="7340" spans="1:8">
      <c r="A7340" s="380"/>
      <c r="B7340" s="380"/>
      <c r="C7340" s="380"/>
      <c r="D7340" s="380"/>
      <c r="E7340" s="380"/>
      <c r="F7340" s="380"/>
      <c r="G7340" s="380"/>
      <c r="H7340" s="380"/>
    </row>
    <row r="7341" spans="1:8">
      <c r="A7341" s="380"/>
      <c r="B7341" s="380"/>
      <c r="C7341" s="380"/>
      <c r="D7341" s="380"/>
      <c r="E7341" s="380"/>
      <c r="F7341" s="380"/>
      <c r="G7341" s="380"/>
      <c r="H7341" s="380"/>
    </row>
    <row r="7342" spans="1:8">
      <c r="A7342" s="380"/>
      <c r="B7342" s="380"/>
      <c r="C7342" s="380"/>
      <c r="D7342" s="380"/>
      <c r="E7342" s="380"/>
      <c r="F7342" s="380"/>
      <c r="G7342" s="380"/>
      <c r="H7342" s="380"/>
    </row>
    <row r="7343" spans="1:8">
      <c r="A7343" s="380"/>
      <c r="B7343" s="380"/>
      <c r="C7343" s="380"/>
      <c r="D7343" s="380"/>
      <c r="E7343" s="380"/>
      <c r="F7343" s="380"/>
      <c r="G7343" s="380"/>
      <c r="H7343" s="380"/>
    </row>
    <row r="7344" spans="1:8">
      <c r="A7344" s="380"/>
      <c r="B7344" s="380"/>
      <c r="C7344" s="380"/>
      <c r="D7344" s="380"/>
      <c r="E7344" s="380"/>
      <c r="F7344" s="380"/>
      <c r="G7344" s="380"/>
      <c r="H7344" s="380"/>
    </row>
    <row r="7345" spans="1:8">
      <c r="A7345" s="380"/>
      <c r="B7345" s="380"/>
      <c r="C7345" s="380"/>
      <c r="D7345" s="380"/>
      <c r="E7345" s="380"/>
      <c r="F7345" s="380"/>
      <c r="G7345" s="380"/>
      <c r="H7345" s="380"/>
    </row>
    <row r="7346" spans="1:8">
      <c r="A7346" s="380"/>
      <c r="B7346" s="380"/>
      <c r="C7346" s="380"/>
      <c r="D7346" s="380"/>
      <c r="E7346" s="380"/>
      <c r="F7346" s="380"/>
      <c r="G7346" s="380"/>
      <c r="H7346" s="380"/>
    </row>
    <row r="7347" spans="1:8">
      <c r="A7347" s="380"/>
      <c r="B7347" s="380"/>
      <c r="C7347" s="380"/>
      <c r="D7347" s="380"/>
      <c r="E7347" s="380"/>
      <c r="F7347" s="380"/>
      <c r="G7347" s="380"/>
      <c r="H7347" s="380"/>
    </row>
    <row r="7348" spans="1:8">
      <c r="A7348" s="380"/>
      <c r="B7348" s="380"/>
      <c r="C7348" s="380"/>
      <c r="D7348" s="380"/>
      <c r="E7348" s="380"/>
      <c r="F7348" s="380"/>
      <c r="G7348" s="380"/>
      <c r="H7348" s="380"/>
    </row>
    <row r="7349" spans="1:8">
      <c r="A7349" s="380"/>
      <c r="B7349" s="380"/>
      <c r="C7349" s="380"/>
      <c r="D7349" s="380"/>
      <c r="E7349" s="380"/>
      <c r="F7349" s="380"/>
      <c r="G7349" s="380"/>
      <c r="H7349" s="380"/>
    </row>
    <row r="7350" spans="1:8">
      <c r="A7350" s="380"/>
      <c r="B7350" s="380"/>
      <c r="C7350" s="380"/>
      <c r="D7350" s="380"/>
      <c r="E7350" s="380"/>
      <c r="F7350" s="380"/>
      <c r="G7350" s="380"/>
      <c r="H7350" s="380"/>
    </row>
    <row r="7351" spans="1:8">
      <c r="A7351" s="380"/>
      <c r="B7351" s="380"/>
      <c r="C7351" s="380"/>
      <c r="D7351" s="380"/>
      <c r="E7351" s="380"/>
      <c r="F7351" s="380"/>
      <c r="G7351" s="380"/>
      <c r="H7351" s="380"/>
    </row>
    <row r="7352" spans="1:8">
      <c r="A7352" s="380"/>
      <c r="B7352" s="380"/>
      <c r="C7352" s="380"/>
      <c r="D7352" s="380"/>
      <c r="E7352" s="380"/>
      <c r="F7352" s="380"/>
      <c r="G7352" s="380"/>
      <c r="H7352" s="380"/>
    </row>
    <row r="7353" spans="1:8">
      <c r="A7353" s="380"/>
      <c r="B7353" s="380"/>
      <c r="C7353" s="380"/>
      <c r="D7353" s="380"/>
      <c r="E7353" s="380"/>
      <c r="F7353" s="380"/>
      <c r="G7353" s="380"/>
      <c r="H7353" s="380"/>
    </row>
    <row r="7354" spans="1:8">
      <c r="A7354" s="380"/>
      <c r="B7354" s="380"/>
      <c r="C7354" s="380"/>
      <c r="D7354" s="380"/>
      <c r="E7354" s="380"/>
      <c r="F7354" s="380"/>
      <c r="G7354" s="380"/>
      <c r="H7354" s="380"/>
    </row>
    <row r="7355" spans="1:8">
      <c r="A7355" s="380"/>
      <c r="B7355" s="380"/>
      <c r="C7355" s="380"/>
      <c r="D7355" s="380"/>
      <c r="E7355" s="380"/>
      <c r="F7355" s="380"/>
      <c r="G7355" s="380"/>
      <c r="H7355" s="380"/>
    </row>
    <row r="7356" spans="1:8">
      <c r="A7356" s="380"/>
      <c r="B7356" s="380"/>
      <c r="C7356" s="380"/>
      <c r="D7356" s="380"/>
      <c r="E7356" s="380"/>
      <c r="F7356" s="380"/>
      <c r="G7356" s="380"/>
      <c r="H7356" s="380"/>
    </row>
    <row r="7357" spans="1:8">
      <c r="A7357" s="380"/>
      <c r="B7357" s="380"/>
      <c r="C7357" s="380"/>
      <c r="D7357" s="380"/>
      <c r="E7357" s="380"/>
      <c r="F7357" s="380"/>
      <c r="G7357" s="380"/>
      <c r="H7357" s="380"/>
    </row>
    <row r="7358" spans="1:8">
      <c r="A7358" s="380"/>
      <c r="B7358" s="380"/>
      <c r="C7358" s="380"/>
      <c r="D7358" s="380"/>
      <c r="E7358" s="380"/>
      <c r="F7358" s="380"/>
      <c r="G7358" s="380"/>
      <c r="H7358" s="380"/>
    </row>
    <row r="7359" spans="1:8">
      <c r="A7359" s="380"/>
      <c r="B7359" s="380"/>
      <c r="C7359" s="380"/>
      <c r="D7359" s="380"/>
      <c r="E7359" s="380"/>
      <c r="F7359" s="380"/>
      <c r="G7359" s="380"/>
      <c r="H7359" s="380"/>
    </row>
    <row r="7360" spans="1:8">
      <c r="A7360" s="380"/>
      <c r="B7360" s="380"/>
      <c r="C7360" s="380"/>
      <c r="D7360" s="380"/>
      <c r="E7360" s="380"/>
      <c r="F7360" s="380"/>
      <c r="G7360" s="380"/>
      <c r="H7360" s="380"/>
    </row>
    <row r="7361" spans="1:8">
      <c r="A7361" s="380"/>
      <c r="B7361" s="380"/>
      <c r="C7361" s="380"/>
      <c r="D7361" s="380"/>
      <c r="E7361" s="380"/>
      <c r="F7361" s="380"/>
      <c r="G7361" s="380"/>
      <c r="H7361" s="380"/>
    </row>
    <row r="7362" spans="1:8">
      <c r="A7362" s="380"/>
      <c r="B7362" s="380"/>
      <c r="C7362" s="380"/>
      <c r="D7362" s="380"/>
      <c r="E7362" s="380"/>
      <c r="F7362" s="380"/>
      <c r="G7362" s="380"/>
      <c r="H7362" s="380"/>
    </row>
    <row r="7363" spans="1:8">
      <c r="A7363" s="380"/>
      <c r="B7363" s="380"/>
      <c r="C7363" s="380"/>
      <c r="D7363" s="380"/>
      <c r="E7363" s="380"/>
      <c r="F7363" s="380"/>
      <c r="G7363" s="380"/>
      <c r="H7363" s="380"/>
    </row>
    <row r="7364" spans="1:8">
      <c r="A7364" s="380"/>
      <c r="B7364" s="380"/>
      <c r="C7364" s="380"/>
      <c r="D7364" s="380"/>
      <c r="E7364" s="380"/>
      <c r="F7364" s="380"/>
      <c r="G7364" s="380"/>
      <c r="H7364" s="380"/>
    </row>
    <row r="7365" spans="1:8">
      <c r="A7365" s="380"/>
      <c r="B7365" s="380"/>
      <c r="C7365" s="380"/>
      <c r="D7365" s="380"/>
      <c r="E7365" s="380"/>
      <c r="F7365" s="380"/>
      <c r="G7365" s="380"/>
      <c r="H7365" s="380"/>
    </row>
    <row r="7366" spans="1:8">
      <c r="A7366" s="380"/>
      <c r="B7366" s="380"/>
      <c r="C7366" s="380"/>
      <c r="D7366" s="380"/>
      <c r="E7366" s="380"/>
      <c r="F7366" s="380"/>
      <c r="G7366" s="380"/>
      <c r="H7366" s="380"/>
    </row>
    <row r="7367" spans="1:8">
      <c r="A7367" s="380"/>
      <c r="B7367" s="380"/>
      <c r="C7367" s="380"/>
      <c r="D7367" s="380"/>
      <c r="E7367" s="380"/>
      <c r="F7367" s="380"/>
      <c r="G7367" s="380"/>
      <c r="H7367" s="380"/>
    </row>
    <row r="7368" spans="1:8">
      <c r="A7368" s="380"/>
      <c r="B7368" s="380"/>
      <c r="C7368" s="380"/>
      <c r="D7368" s="380"/>
      <c r="E7368" s="380"/>
      <c r="F7368" s="380"/>
      <c r="G7368" s="380"/>
      <c r="H7368" s="380"/>
    </row>
    <row r="7369" spans="1:8">
      <c r="A7369" s="380"/>
      <c r="B7369" s="380"/>
      <c r="C7369" s="380"/>
      <c r="D7369" s="380"/>
      <c r="E7369" s="380"/>
      <c r="F7369" s="380"/>
      <c r="G7369" s="380"/>
      <c r="H7369" s="380"/>
    </row>
    <row r="7370" spans="1:8">
      <c r="A7370" s="380"/>
      <c r="B7370" s="380"/>
      <c r="C7370" s="380"/>
      <c r="D7370" s="380"/>
      <c r="E7370" s="380"/>
      <c r="F7370" s="380"/>
      <c r="G7370" s="380"/>
      <c r="H7370" s="380"/>
    </row>
    <row r="7371" spans="1:8">
      <c r="A7371" s="380"/>
      <c r="B7371" s="380"/>
      <c r="C7371" s="380"/>
      <c r="D7371" s="380"/>
      <c r="E7371" s="380"/>
      <c r="F7371" s="380"/>
      <c r="G7371" s="380"/>
      <c r="H7371" s="380"/>
    </row>
    <row r="7372" spans="1:8">
      <c r="A7372" s="380"/>
      <c r="B7372" s="380"/>
      <c r="C7372" s="380"/>
      <c r="D7372" s="380"/>
      <c r="E7372" s="380"/>
      <c r="F7372" s="380"/>
      <c r="G7372" s="380"/>
      <c r="H7372" s="380"/>
    </row>
    <row r="7373" spans="1:8">
      <c r="A7373" s="380"/>
      <c r="B7373" s="380"/>
      <c r="C7373" s="380"/>
      <c r="D7373" s="380"/>
      <c r="E7373" s="380"/>
      <c r="F7373" s="380"/>
      <c r="G7373" s="380"/>
      <c r="H7373" s="380"/>
    </row>
    <row r="7374" spans="1:8">
      <c r="A7374" s="380"/>
      <c r="B7374" s="380"/>
      <c r="C7374" s="380"/>
      <c r="D7374" s="380"/>
      <c r="E7374" s="380"/>
      <c r="F7374" s="380"/>
      <c r="G7374" s="380"/>
      <c r="H7374" s="380"/>
    </row>
    <row r="7375" spans="1:8">
      <c r="A7375" s="380"/>
      <c r="B7375" s="380"/>
      <c r="C7375" s="380"/>
      <c r="D7375" s="380"/>
      <c r="E7375" s="380"/>
      <c r="F7375" s="380"/>
      <c r="G7375" s="380"/>
      <c r="H7375" s="380"/>
    </row>
    <row r="7376" spans="1:8">
      <c r="A7376" s="380"/>
      <c r="B7376" s="380"/>
      <c r="C7376" s="380"/>
      <c r="D7376" s="380"/>
      <c r="E7376" s="380"/>
      <c r="F7376" s="380"/>
      <c r="G7376" s="380"/>
      <c r="H7376" s="380"/>
    </row>
    <row r="7377" spans="1:8">
      <c r="A7377" s="380"/>
      <c r="B7377" s="380"/>
      <c r="C7377" s="380"/>
      <c r="D7377" s="380"/>
      <c r="E7377" s="380"/>
      <c r="F7377" s="380"/>
      <c r="G7377" s="380"/>
      <c r="H7377" s="380"/>
    </row>
    <row r="7378" spans="1:8">
      <c r="A7378" s="380"/>
      <c r="B7378" s="380"/>
      <c r="C7378" s="380"/>
      <c r="D7378" s="380"/>
      <c r="E7378" s="380"/>
      <c r="F7378" s="380"/>
      <c r="G7378" s="380"/>
      <c r="H7378" s="380"/>
    </row>
    <row r="7379" spans="1:8">
      <c r="A7379" s="380"/>
      <c r="B7379" s="380"/>
      <c r="C7379" s="380"/>
      <c r="D7379" s="380"/>
      <c r="E7379" s="380"/>
      <c r="F7379" s="380"/>
      <c r="G7379" s="380"/>
      <c r="H7379" s="380"/>
    </row>
    <row r="7380" spans="1:8">
      <c r="A7380" s="380"/>
      <c r="B7380" s="380"/>
      <c r="C7380" s="380"/>
      <c r="D7380" s="380"/>
      <c r="E7380" s="380"/>
      <c r="F7380" s="380"/>
      <c r="G7380" s="380"/>
      <c r="H7380" s="380"/>
    </row>
    <row r="7381" spans="1:8">
      <c r="A7381" s="380"/>
      <c r="B7381" s="380"/>
      <c r="C7381" s="380"/>
      <c r="D7381" s="380"/>
      <c r="E7381" s="380"/>
      <c r="F7381" s="380"/>
      <c r="G7381" s="380"/>
      <c r="H7381" s="380"/>
    </row>
    <row r="7382" spans="1:8">
      <c r="A7382" s="380"/>
      <c r="B7382" s="380"/>
      <c r="C7382" s="380"/>
      <c r="D7382" s="380"/>
      <c r="E7382" s="380"/>
      <c r="F7382" s="380"/>
      <c r="G7382" s="380"/>
      <c r="H7382" s="380"/>
    </row>
    <row r="7383" spans="1:8">
      <c r="A7383" s="380"/>
      <c r="B7383" s="380"/>
      <c r="C7383" s="380"/>
      <c r="D7383" s="380"/>
      <c r="E7383" s="380"/>
      <c r="F7383" s="380"/>
      <c r="G7383" s="380"/>
      <c r="H7383" s="380"/>
    </row>
    <row r="7384" spans="1:8">
      <c r="A7384" s="380"/>
      <c r="B7384" s="380"/>
      <c r="C7384" s="380"/>
      <c r="D7384" s="380"/>
      <c r="E7384" s="380"/>
      <c r="F7384" s="380"/>
      <c r="G7384" s="380"/>
      <c r="H7384" s="380"/>
    </row>
    <row r="7385" spans="1:8">
      <c r="A7385" s="380"/>
      <c r="B7385" s="380"/>
      <c r="C7385" s="380"/>
      <c r="D7385" s="380"/>
      <c r="E7385" s="380"/>
      <c r="F7385" s="380"/>
      <c r="G7385" s="380"/>
      <c r="H7385" s="380"/>
    </row>
    <row r="7386" spans="1:8">
      <c r="A7386" s="380"/>
      <c r="B7386" s="380"/>
      <c r="C7386" s="380"/>
      <c r="D7386" s="380"/>
      <c r="E7386" s="380"/>
      <c r="F7386" s="380"/>
      <c r="G7386" s="380"/>
      <c r="H7386" s="380"/>
    </row>
    <row r="7387" spans="1:8">
      <c r="A7387" s="380"/>
      <c r="B7387" s="380"/>
      <c r="C7387" s="380"/>
      <c r="D7387" s="380"/>
      <c r="E7387" s="380"/>
      <c r="F7387" s="380"/>
      <c r="G7387" s="380"/>
      <c r="H7387" s="380"/>
    </row>
    <row r="7388" spans="1:8">
      <c r="A7388" s="380"/>
      <c r="B7388" s="380"/>
      <c r="C7388" s="380"/>
      <c r="D7388" s="380"/>
      <c r="E7388" s="380"/>
      <c r="F7388" s="380"/>
      <c r="G7388" s="380"/>
      <c r="H7388" s="380"/>
    </row>
    <row r="7389" spans="1:8">
      <c r="A7389" s="380"/>
      <c r="B7389" s="380"/>
      <c r="C7389" s="380"/>
      <c r="D7389" s="380"/>
      <c r="E7389" s="380"/>
      <c r="F7389" s="380"/>
      <c r="G7389" s="380"/>
      <c r="H7389" s="380"/>
    </row>
    <row r="7390" spans="1:8">
      <c r="A7390" s="380"/>
      <c r="B7390" s="380"/>
      <c r="C7390" s="380"/>
      <c r="D7390" s="380"/>
      <c r="E7390" s="380"/>
      <c r="F7390" s="380"/>
      <c r="G7390" s="380"/>
      <c r="H7390" s="380"/>
    </row>
    <row r="7391" spans="1:8">
      <c r="A7391" s="380"/>
      <c r="B7391" s="380"/>
      <c r="C7391" s="380"/>
      <c r="D7391" s="380"/>
      <c r="E7391" s="380"/>
      <c r="F7391" s="380"/>
      <c r="G7391" s="380"/>
      <c r="H7391" s="380"/>
    </row>
    <row r="7392" spans="1:8">
      <c r="A7392" s="380"/>
      <c r="B7392" s="380"/>
      <c r="C7392" s="380"/>
      <c r="D7392" s="380"/>
      <c r="E7392" s="380"/>
      <c r="F7392" s="380"/>
      <c r="G7392" s="380"/>
      <c r="H7392" s="380"/>
    </row>
    <row r="7393" spans="1:8">
      <c r="A7393" s="380"/>
      <c r="B7393" s="380"/>
      <c r="C7393" s="380"/>
      <c r="D7393" s="380"/>
      <c r="E7393" s="380"/>
      <c r="F7393" s="380"/>
      <c r="G7393" s="380"/>
      <c r="H7393" s="380"/>
    </row>
    <row r="7394" spans="1:8">
      <c r="A7394" s="380"/>
      <c r="B7394" s="380"/>
      <c r="C7394" s="380"/>
      <c r="D7394" s="380"/>
      <c r="E7394" s="380"/>
      <c r="F7394" s="380"/>
      <c r="G7394" s="380"/>
      <c r="H7394" s="380"/>
    </row>
    <row r="7395" spans="1:8">
      <c r="A7395" s="380"/>
      <c r="B7395" s="380"/>
      <c r="C7395" s="380"/>
      <c r="D7395" s="380"/>
      <c r="E7395" s="380"/>
      <c r="F7395" s="380"/>
      <c r="G7395" s="380"/>
      <c r="H7395" s="380"/>
    </row>
    <row r="7396" spans="1:8">
      <c r="A7396" s="380"/>
      <c r="B7396" s="380"/>
      <c r="C7396" s="380"/>
      <c r="D7396" s="380"/>
      <c r="E7396" s="380"/>
      <c r="F7396" s="380"/>
      <c r="G7396" s="380"/>
      <c r="H7396" s="380"/>
    </row>
    <row r="7397" spans="1:8">
      <c r="A7397" s="380"/>
      <c r="B7397" s="380"/>
      <c r="C7397" s="380"/>
      <c r="D7397" s="380"/>
      <c r="E7397" s="380"/>
      <c r="F7397" s="380"/>
      <c r="G7397" s="380"/>
      <c r="H7397" s="380"/>
    </row>
    <row r="7398" spans="1:8">
      <c r="A7398" s="380"/>
      <c r="B7398" s="380"/>
      <c r="C7398" s="380"/>
      <c r="D7398" s="380"/>
      <c r="E7398" s="380"/>
      <c r="F7398" s="380"/>
      <c r="G7398" s="380"/>
      <c r="H7398" s="380"/>
    </row>
    <row r="7399" spans="1:8">
      <c r="A7399" s="380"/>
      <c r="B7399" s="380"/>
      <c r="C7399" s="380"/>
      <c r="D7399" s="380"/>
      <c r="E7399" s="380"/>
      <c r="F7399" s="380"/>
      <c r="G7399" s="380"/>
      <c r="H7399" s="380"/>
    </row>
    <row r="7400" spans="1:8">
      <c r="A7400" s="380"/>
      <c r="B7400" s="380"/>
      <c r="C7400" s="380"/>
      <c r="D7400" s="380"/>
      <c r="E7400" s="380"/>
      <c r="F7400" s="380"/>
      <c r="G7400" s="380"/>
      <c r="H7400" s="380"/>
    </row>
    <row r="7401" spans="1:8">
      <c r="A7401" s="380"/>
      <c r="B7401" s="380"/>
      <c r="C7401" s="380"/>
      <c r="D7401" s="380"/>
      <c r="E7401" s="380"/>
      <c r="F7401" s="380"/>
      <c r="G7401" s="380"/>
      <c r="H7401" s="380"/>
    </row>
    <row r="7402" spans="1:8">
      <c r="A7402" s="380"/>
      <c r="B7402" s="380"/>
      <c r="C7402" s="380"/>
      <c r="D7402" s="380"/>
      <c r="E7402" s="380"/>
      <c r="F7402" s="380"/>
      <c r="G7402" s="380"/>
      <c r="H7402" s="380"/>
    </row>
    <row r="7403" spans="1:8">
      <c r="A7403" s="380"/>
      <c r="B7403" s="380"/>
      <c r="C7403" s="380"/>
      <c r="D7403" s="380"/>
      <c r="E7403" s="380"/>
      <c r="F7403" s="380"/>
      <c r="G7403" s="380"/>
      <c r="H7403" s="380"/>
    </row>
    <row r="7404" spans="1:8">
      <c r="A7404" s="380"/>
      <c r="B7404" s="380"/>
      <c r="C7404" s="380"/>
      <c r="D7404" s="380"/>
      <c r="E7404" s="380"/>
      <c r="F7404" s="380"/>
      <c r="G7404" s="380"/>
      <c r="H7404" s="380"/>
    </row>
    <row r="7405" spans="1:8">
      <c r="A7405" s="380"/>
      <c r="B7405" s="380"/>
      <c r="C7405" s="380"/>
      <c r="D7405" s="380"/>
      <c r="E7405" s="380"/>
      <c r="F7405" s="380"/>
      <c r="G7405" s="380"/>
      <c r="H7405" s="380"/>
    </row>
    <row r="7406" spans="1:8">
      <c r="A7406" s="380"/>
      <c r="B7406" s="380"/>
      <c r="C7406" s="380"/>
      <c r="D7406" s="380"/>
      <c r="E7406" s="380"/>
      <c r="F7406" s="380"/>
      <c r="G7406" s="380"/>
      <c r="H7406" s="380"/>
    </row>
    <row r="7407" spans="1:8">
      <c r="A7407" s="380"/>
      <c r="B7407" s="380"/>
      <c r="C7407" s="380"/>
      <c r="D7407" s="380"/>
      <c r="E7407" s="380"/>
      <c r="F7407" s="380"/>
      <c r="G7407" s="380"/>
      <c r="H7407" s="380"/>
    </row>
    <row r="7408" spans="1:8">
      <c r="A7408" s="380"/>
      <c r="B7408" s="380"/>
      <c r="C7408" s="380"/>
      <c r="D7408" s="380"/>
      <c r="E7408" s="380"/>
      <c r="F7408" s="380"/>
      <c r="G7408" s="380"/>
      <c r="H7408" s="380"/>
    </row>
    <row r="7409" spans="1:8">
      <c r="A7409" s="380"/>
      <c r="B7409" s="380"/>
      <c r="C7409" s="380"/>
      <c r="D7409" s="380"/>
      <c r="E7409" s="380"/>
      <c r="F7409" s="380"/>
      <c r="G7409" s="380"/>
      <c r="H7409" s="380"/>
    </row>
    <row r="7410" spans="1:8">
      <c r="A7410" s="380"/>
      <c r="B7410" s="380"/>
      <c r="C7410" s="380"/>
      <c r="D7410" s="380"/>
      <c r="E7410" s="380"/>
      <c r="F7410" s="380"/>
      <c r="G7410" s="380"/>
      <c r="H7410" s="380"/>
    </row>
    <row r="7411" spans="1:8">
      <c r="A7411" s="380"/>
      <c r="B7411" s="380"/>
      <c r="C7411" s="380"/>
      <c r="D7411" s="380"/>
      <c r="E7411" s="380"/>
      <c r="F7411" s="380"/>
      <c r="G7411" s="380"/>
      <c r="H7411" s="380"/>
    </row>
    <row r="7412" spans="1:8">
      <c r="A7412" s="380"/>
      <c r="B7412" s="380"/>
      <c r="C7412" s="380"/>
      <c r="D7412" s="380"/>
      <c r="E7412" s="380"/>
      <c r="F7412" s="380"/>
      <c r="G7412" s="380"/>
      <c r="H7412" s="380"/>
    </row>
    <row r="7413" spans="1:8">
      <c r="A7413" s="380"/>
      <c r="B7413" s="380"/>
      <c r="C7413" s="380"/>
      <c r="D7413" s="380"/>
      <c r="E7413" s="380"/>
      <c r="F7413" s="380"/>
      <c r="G7413" s="380"/>
      <c r="H7413" s="380"/>
    </row>
    <row r="7414" spans="1:8">
      <c r="A7414" s="380"/>
      <c r="B7414" s="380"/>
      <c r="C7414" s="380"/>
      <c r="D7414" s="380"/>
      <c r="E7414" s="380"/>
      <c r="F7414" s="380"/>
      <c r="G7414" s="380"/>
      <c r="H7414" s="380"/>
    </row>
    <row r="7415" spans="1:8">
      <c r="A7415" s="380"/>
      <c r="B7415" s="380"/>
      <c r="C7415" s="380"/>
      <c r="D7415" s="380"/>
      <c r="E7415" s="380"/>
      <c r="F7415" s="380"/>
      <c r="G7415" s="380"/>
      <c r="H7415" s="380"/>
    </row>
    <row r="7416" spans="1:8">
      <c r="A7416" s="380"/>
      <c r="B7416" s="380"/>
      <c r="C7416" s="380"/>
      <c r="D7416" s="380"/>
      <c r="E7416" s="380"/>
      <c r="F7416" s="380"/>
      <c r="G7416" s="380"/>
      <c r="H7416" s="380"/>
    </row>
    <row r="7417" spans="1:8">
      <c r="A7417" s="380"/>
      <c r="B7417" s="380"/>
      <c r="C7417" s="380"/>
      <c r="D7417" s="380"/>
      <c r="E7417" s="380"/>
      <c r="F7417" s="380"/>
      <c r="G7417" s="380"/>
      <c r="H7417" s="380"/>
    </row>
    <row r="7418" spans="1:8">
      <c r="A7418" s="380"/>
      <c r="B7418" s="380"/>
      <c r="C7418" s="380"/>
      <c r="D7418" s="380"/>
      <c r="E7418" s="380"/>
      <c r="F7418" s="380"/>
      <c r="G7418" s="380"/>
      <c r="H7418" s="380"/>
    </row>
    <row r="7419" spans="1:8">
      <c r="A7419" s="380"/>
      <c r="B7419" s="380"/>
      <c r="C7419" s="380"/>
      <c r="D7419" s="380"/>
      <c r="E7419" s="380"/>
      <c r="F7419" s="380"/>
      <c r="G7419" s="380"/>
      <c r="H7419" s="380"/>
    </row>
    <row r="7420" spans="1:8">
      <c r="A7420" s="380"/>
      <c r="B7420" s="380"/>
      <c r="C7420" s="380"/>
      <c r="D7420" s="380"/>
      <c r="E7420" s="380"/>
      <c r="F7420" s="380"/>
      <c r="G7420" s="380"/>
      <c r="H7420" s="380"/>
    </row>
    <row r="7421" spans="1:8">
      <c r="A7421" s="380"/>
      <c r="B7421" s="380"/>
      <c r="C7421" s="380"/>
      <c r="D7421" s="380"/>
      <c r="E7421" s="380"/>
      <c r="F7421" s="380"/>
      <c r="G7421" s="380"/>
      <c r="H7421" s="380"/>
    </row>
    <row r="7422" spans="1:8">
      <c r="A7422" s="380"/>
      <c r="B7422" s="380"/>
      <c r="C7422" s="380"/>
      <c r="D7422" s="380"/>
      <c r="E7422" s="380"/>
      <c r="F7422" s="380"/>
      <c r="G7422" s="380"/>
      <c r="H7422" s="380"/>
    </row>
    <row r="7423" spans="1:8">
      <c r="A7423" s="380"/>
      <c r="B7423" s="380"/>
      <c r="C7423" s="380"/>
      <c r="D7423" s="380"/>
      <c r="E7423" s="380"/>
      <c r="F7423" s="380"/>
      <c r="G7423" s="380"/>
      <c r="H7423" s="380"/>
    </row>
    <row r="7424" spans="1:8">
      <c r="A7424" s="380"/>
      <c r="B7424" s="380"/>
      <c r="C7424" s="380"/>
      <c r="D7424" s="380"/>
      <c r="E7424" s="380"/>
      <c r="F7424" s="380"/>
      <c r="G7424" s="380"/>
      <c r="H7424" s="380"/>
    </row>
    <row r="7425" spans="1:8">
      <c r="A7425" s="380"/>
      <c r="B7425" s="380"/>
      <c r="C7425" s="380"/>
      <c r="D7425" s="380"/>
      <c r="E7425" s="380"/>
      <c r="F7425" s="380"/>
      <c r="G7425" s="380"/>
      <c r="H7425" s="380"/>
    </row>
    <row r="7426" spans="1:8">
      <c r="A7426" s="380"/>
      <c r="B7426" s="380"/>
      <c r="C7426" s="380"/>
      <c r="D7426" s="380"/>
      <c r="E7426" s="380"/>
      <c r="F7426" s="380"/>
      <c r="G7426" s="380"/>
      <c r="H7426" s="380"/>
    </row>
    <row r="7427" spans="1:8">
      <c r="A7427" s="380"/>
      <c r="B7427" s="380"/>
      <c r="C7427" s="380"/>
      <c r="D7427" s="380"/>
      <c r="E7427" s="380"/>
      <c r="F7427" s="380"/>
      <c r="G7427" s="380"/>
      <c r="H7427" s="380"/>
    </row>
    <row r="7428" spans="1:8">
      <c r="A7428" s="380"/>
      <c r="B7428" s="380"/>
      <c r="C7428" s="380"/>
      <c r="D7428" s="380"/>
      <c r="E7428" s="380"/>
      <c r="F7428" s="380"/>
      <c r="G7428" s="380"/>
      <c r="H7428" s="380"/>
    </row>
    <row r="7429" spans="1:8">
      <c r="A7429" s="380"/>
      <c r="B7429" s="380"/>
      <c r="C7429" s="380"/>
      <c r="D7429" s="380"/>
      <c r="E7429" s="380"/>
      <c r="F7429" s="380"/>
      <c r="G7429" s="380"/>
      <c r="H7429" s="380"/>
    </row>
    <row r="7430" spans="1:8">
      <c r="A7430" s="380"/>
      <c r="B7430" s="380"/>
      <c r="C7430" s="380"/>
      <c r="D7430" s="380"/>
      <c r="E7430" s="380"/>
      <c r="F7430" s="380"/>
      <c r="G7430" s="380"/>
      <c r="H7430" s="380"/>
    </row>
    <row r="7431" spans="1:8">
      <c r="A7431" s="380"/>
      <c r="B7431" s="380"/>
      <c r="C7431" s="380"/>
      <c r="D7431" s="380"/>
      <c r="E7431" s="380"/>
      <c r="F7431" s="380"/>
      <c r="G7431" s="380"/>
      <c r="H7431" s="380"/>
    </row>
    <row r="7432" spans="1:8">
      <c r="A7432" s="380"/>
      <c r="B7432" s="380"/>
      <c r="C7432" s="380"/>
      <c r="D7432" s="380"/>
      <c r="E7432" s="380"/>
      <c r="F7432" s="380"/>
      <c r="G7432" s="380"/>
      <c r="H7432" s="380"/>
    </row>
    <row r="7433" spans="1:8">
      <c r="A7433" s="380"/>
      <c r="B7433" s="380"/>
      <c r="C7433" s="380"/>
      <c r="D7433" s="380"/>
      <c r="E7433" s="380"/>
      <c r="F7433" s="380"/>
      <c r="G7433" s="380"/>
      <c r="H7433" s="380"/>
    </row>
    <row r="7434" spans="1:8">
      <c r="A7434" s="380"/>
      <c r="B7434" s="380"/>
      <c r="C7434" s="380"/>
      <c r="D7434" s="380"/>
      <c r="E7434" s="380"/>
      <c r="F7434" s="380"/>
      <c r="G7434" s="380"/>
      <c r="H7434" s="380"/>
    </row>
    <row r="7435" spans="1:8">
      <c r="A7435" s="380"/>
      <c r="B7435" s="380"/>
      <c r="C7435" s="380"/>
      <c r="D7435" s="380"/>
      <c r="E7435" s="380"/>
      <c r="F7435" s="380"/>
      <c r="G7435" s="380"/>
      <c r="H7435" s="380"/>
    </row>
    <row r="7436" spans="1:8">
      <c r="A7436" s="380"/>
      <c r="B7436" s="380"/>
      <c r="C7436" s="380"/>
      <c r="D7436" s="380"/>
      <c r="E7436" s="380"/>
      <c r="F7436" s="380"/>
      <c r="G7436" s="380"/>
      <c r="H7436" s="380"/>
    </row>
    <row r="7437" spans="1:8">
      <c r="A7437" s="380"/>
      <c r="B7437" s="380"/>
      <c r="C7437" s="380"/>
      <c r="D7437" s="380"/>
      <c r="E7437" s="380"/>
      <c r="F7437" s="380"/>
      <c r="G7437" s="380"/>
      <c r="H7437" s="380"/>
    </row>
    <row r="7438" spans="1:8">
      <c r="A7438" s="380"/>
      <c r="B7438" s="380"/>
      <c r="C7438" s="380"/>
      <c r="D7438" s="380"/>
      <c r="E7438" s="380"/>
      <c r="F7438" s="380"/>
      <c r="G7438" s="380"/>
      <c r="H7438" s="380"/>
    </row>
    <row r="7439" spans="1:8">
      <c r="A7439" s="380"/>
      <c r="B7439" s="380"/>
      <c r="C7439" s="380"/>
      <c r="D7439" s="380"/>
      <c r="E7439" s="380"/>
      <c r="F7439" s="380"/>
      <c r="G7439" s="380"/>
      <c r="H7439" s="380"/>
    </row>
    <row r="7440" spans="1:8">
      <c r="A7440" s="380"/>
      <c r="B7440" s="380"/>
      <c r="C7440" s="380"/>
      <c r="D7440" s="380"/>
      <c r="E7440" s="380"/>
      <c r="F7440" s="380"/>
      <c r="G7440" s="380"/>
      <c r="H7440" s="380"/>
    </row>
    <row r="7441" spans="1:8">
      <c r="A7441" s="380"/>
      <c r="B7441" s="380"/>
      <c r="C7441" s="380"/>
      <c r="D7441" s="380"/>
      <c r="E7441" s="380"/>
      <c r="F7441" s="380"/>
      <c r="G7441" s="380"/>
      <c r="H7441" s="380"/>
    </row>
    <row r="7442" spans="1:8">
      <c r="A7442" s="380"/>
      <c r="B7442" s="380"/>
      <c r="C7442" s="380"/>
      <c r="D7442" s="380"/>
      <c r="E7442" s="380"/>
      <c r="F7442" s="380"/>
      <c r="G7442" s="380"/>
      <c r="H7442" s="380"/>
    </row>
    <row r="7443" spans="1:8">
      <c r="A7443" s="380"/>
      <c r="B7443" s="380"/>
      <c r="C7443" s="380"/>
      <c r="D7443" s="380"/>
      <c r="E7443" s="380"/>
      <c r="F7443" s="380"/>
      <c r="G7443" s="380"/>
      <c r="H7443" s="380"/>
    </row>
    <row r="7444" spans="1:8">
      <c r="A7444" s="380"/>
      <c r="B7444" s="380"/>
      <c r="C7444" s="380"/>
      <c r="D7444" s="380"/>
      <c r="E7444" s="380"/>
      <c r="F7444" s="380"/>
      <c r="G7444" s="380"/>
      <c r="H7444" s="380"/>
    </row>
    <row r="7445" spans="1:8">
      <c r="A7445" s="380"/>
      <c r="B7445" s="380"/>
      <c r="C7445" s="380"/>
      <c r="D7445" s="380"/>
      <c r="E7445" s="380"/>
      <c r="F7445" s="380"/>
      <c r="G7445" s="380"/>
      <c r="H7445" s="380"/>
    </row>
    <row r="7446" spans="1:8">
      <c r="A7446" s="380"/>
      <c r="B7446" s="380"/>
      <c r="C7446" s="380"/>
      <c r="D7446" s="380"/>
      <c r="E7446" s="380"/>
      <c r="F7446" s="380"/>
      <c r="G7446" s="380"/>
      <c r="H7446" s="380"/>
    </row>
    <row r="7447" spans="1:8">
      <c r="A7447" s="380"/>
      <c r="B7447" s="380"/>
      <c r="C7447" s="380"/>
      <c r="D7447" s="380"/>
      <c r="E7447" s="380"/>
      <c r="F7447" s="380"/>
      <c r="G7447" s="380"/>
      <c r="H7447" s="380"/>
    </row>
    <row r="7448" spans="1:8">
      <c r="A7448" s="380"/>
      <c r="B7448" s="380"/>
      <c r="C7448" s="380"/>
      <c r="D7448" s="380"/>
      <c r="E7448" s="380"/>
      <c r="F7448" s="380"/>
      <c r="G7448" s="380"/>
      <c r="H7448" s="380"/>
    </row>
    <row r="7449" spans="1:8">
      <c r="A7449" s="380"/>
      <c r="B7449" s="380"/>
      <c r="C7449" s="380"/>
      <c r="D7449" s="380"/>
      <c r="E7449" s="380"/>
      <c r="F7449" s="380"/>
      <c r="G7449" s="380"/>
      <c r="H7449" s="380"/>
    </row>
    <row r="7450" spans="1:8">
      <c r="A7450" s="380"/>
      <c r="B7450" s="380"/>
      <c r="C7450" s="380"/>
      <c r="D7450" s="380"/>
      <c r="E7450" s="380"/>
      <c r="F7450" s="380"/>
      <c r="G7450" s="380"/>
      <c r="H7450" s="380"/>
    </row>
    <row r="7451" spans="1:8">
      <c r="A7451" s="380"/>
      <c r="B7451" s="380"/>
      <c r="C7451" s="380"/>
      <c r="D7451" s="380"/>
      <c r="E7451" s="380"/>
      <c r="F7451" s="380"/>
      <c r="G7451" s="380"/>
      <c r="H7451" s="380"/>
    </row>
    <row r="7452" spans="1:8">
      <c r="A7452" s="380"/>
      <c r="B7452" s="380"/>
      <c r="C7452" s="380"/>
      <c r="D7452" s="380"/>
      <c r="E7452" s="380"/>
      <c r="F7452" s="380"/>
      <c r="G7452" s="380"/>
      <c r="H7452" s="380"/>
    </row>
    <row r="7453" spans="1:8">
      <c r="A7453" s="380"/>
      <c r="B7453" s="380"/>
      <c r="C7453" s="380"/>
      <c r="D7453" s="380"/>
      <c r="E7453" s="380"/>
      <c r="F7453" s="380"/>
      <c r="G7453" s="380"/>
      <c r="H7453" s="380"/>
    </row>
    <row r="7454" spans="1:8">
      <c r="A7454" s="380"/>
      <c r="B7454" s="380"/>
      <c r="C7454" s="380"/>
      <c r="D7454" s="380"/>
      <c r="E7454" s="380"/>
      <c r="F7454" s="380"/>
      <c r="G7454" s="380"/>
      <c r="H7454" s="380"/>
    </row>
    <row r="7455" spans="1:8">
      <c r="A7455" s="380"/>
      <c r="B7455" s="380"/>
      <c r="C7455" s="380"/>
      <c r="D7455" s="380"/>
      <c r="E7455" s="380"/>
      <c r="F7455" s="380"/>
      <c r="G7455" s="380"/>
      <c r="H7455" s="380"/>
    </row>
    <row r="7456" spans="1:8">
      <c r="A7456" s="380"/>
      <c r="B7456" s="380"/>
      <c r="C7456" s="380"/>
      <c r="D7456" s="380"/>
      <c r="E7456" s="380"/>
      <c r="F7456" s="380"/>
      <c r="G7456" s="380"/>
      <c r="H7456" s="380"/>
    </row>
    <row r="7457" spans="1:8">
      <c r="A7457" s="380"/>
      <c r="B7457" s="380"/>
      <c r="C7457" s="380"/>
      <c r="D7457" s="380"/>
      <c r="E7457" s="380"/>
      <c r="F7457" s="380"/>
      <c r="G7457" s="380"/>
      <c r="H7457" s="380"/>
    </row>
    <row r="7458" spans="1:8">
      <c r="A7458" s="380"/>
      <c r="B7458" s="380"/>
      <c r="C7458" s="380"/>
      <c r="D7458" s="380"/>
      <c r="E7458" s="380"/>
      <c r="F7458" s="380"/>
      <c r="G7458" s="380"/>
      <c r="H7458" s="380"/>
    </row>
    <row r="7459" spans="1:8">
      <c r="A7459" s="380"/>
      <c r="B7459" s="380"/>
      <c r="C7459" s="380"/>
      <c r="D7459" s="380"/>
      <c r="E7459" s="380"/>
      <c r="F7459" s="380"/>
      <c r="G7459" s="380"/>
      <c r="H7459" s="380"/>
    </row>
    <row r="7460" spans="1:8">
      <c r="A7460" s="380"/>
      <c r="B7460" s="380"/>
      <c r="C7460" s="380"/>
      <c r="D7460" s="380"/>
      <c r="E7460" s="380"/>
      <c r="F7460" s="380"/>
      <c r="G7460" s="380"/>
      <c r="H7460" s="380"/>
    </row>
    <row r="7461" spans="1:8">
      <c r="A7461" s="380"/>
      <c r="B7461" s="380"/>
      <c r="C7461" s="380"/>
      <c r="D7461" s="380"/>
      <c r="E7461" s="380"/>
      <c r="F7461" s="380"/>
      <c r="G7461" s="380"/>
      <c r="H7461" s="380"/>
    </row>
    <row r="7462" spans="1:8">
      <c r="A7462" s="380"/>
      <c r="B7462" s="380"/>
      <c r="C7462" s="380"/>
      <c r="D7462" s="380"/>
      <c r="E7462" s="380"/>
      <c r="F7462" s="380"/>
      <c r="G7462" s="380"/>
      <c r="H7462" s="380"/>
    </row>
    <row r="7463" spans="1:8">
      <c r="A7463" s="380"/>
      <c r="B7463" s="380"/>
      <c r="C7463" s="380"/>
      <c r="D7463" s="380"/>
      <c r="E7463" s="380"/>
      <c r="F7463" s="380"/>
      <c r="G7463" s="380"/>
      <c r="H7463" s="380"/>
    </row>
    <row r="7464" spans="1:8">
      <c r="A7464" s="380"/>
      <c r="B7464" s="380"/>
      <c r="C7464" s="380"/>
      <c r="D7464" s="380"/>
      <c r="E7464" s="380"/>
      <c r="F7464" s="380"/>
      <c r="G7464" s="380"/>
      <c r="H7464" s="380"/>
    </row>
    <row r="7465" spans="1:8">
      <c r="A7465" s="380"/>
      <c r="B7465" s="380"/>
      <c r="C7465" s="380"/>
      <c r="D7465" s="380"/>
      <c r="E7465" s="380"/>
      <c r="F7465" s="380"/>
      <c r="G7465" s="380"/>
      <c r="H7465" s="380"/>
    </row>
    <row r="7466" spans="1:8">
      <c r="A7466" s="380"/>
      <c r="B7466" s="380"/>
      <c r="C7466" s="380"/>
      <c r="D7466" s="380"/>
      <c r="E7466" s="380"/>
      <c r="F7466" s="380"/>
      <c r="G7466" s="380"/>
      <c r="H7466" s="380"/>
    </row>
    <row r="7467" spans="1:8">
      <c r="A7467" s="380"/>
      <c r="B7467" s="380"/>
      <c r="C7467" s="380"/>
      <c r="D7467" s="380"/>
      <c r="E7467" s="380"/>
      <c r="F7467" s="380"/>
      <c r="G7467" s="380"/>
      <c r="H7467" s="380"/>
    </row>
    <row r="7468" spans="1:8">
      <c r="A7468" s="380"/>
      <c r="B7468" s="380"/>
      <c r="C7468" s="380"/>
      <c r="D7468" s="380"/>
      <c r="E7468" s="380"/>
      <c r="F7468" s="380"/>
      <c r="G7468" s="380"/>
      <c r="H7468" s="380"/>
    </row>
    <row r="7469" spans="1:8">
      <c r="A7469" s="380"/>
      <c r="B7469" s="380"/>
      <c r="C7469" s="380"/>
      <c r="D7469" s="380"/>
      <c r="E7469" s="380"/>
      <c r="F7469" s="380"/>
      <c r="G7469" s="380"/>
      <c r="H7469" s="380"/>
    </row>
    <row r="7470" spans="1:8">
      <c r="A7470" s="380"/>
      <c r="B7470" s="380"/>
      <c r="C7470" s="380"/>
      <c r="D7470" s="380"/>
      <c r="E7470" s="380"/>
      <c r="F7470" s="380"/>
      <c r="G7470" s="380"/>
      <c r="H7470" s="380"/>
    </row>
    <row r="7471" spans="1:8">
      <c r="A7471" s="380"/>
      <c r="B7471" s="380"/>
      <c r="C7471" s="380"/>
      <c r="D7471" s="380"/>
      <c r="E7471" s="380"/>
      <c r="F7471" s="380"/>
      <c r="G7471" s="380"/>
      <c r="H7471" s="380"/>
    </row>
    <row r="7472" spans="1:8">
      <c r="A7472" s="380"/>
      <c r="B7472" s="380"/>
      <c r="C7472" s="380"/>
      <c r="D7472" s="380"/>
      <c r="E7472" s="380"/>
      <c r="F7472" s="380"/>
      <c r="G7472" s="380"/>
      <c r="H7472" s="380"/>
    </row>
    <row r="7473" spans="1:8">
      <c r="A7473" s="380"/>
      <c r="B7473" s="380"/>
      <c r="C7473" s="380"/>
      <c r="D7473" s="380"/>
      <c r="E7473" s="380"/>
      <c r="F7473" s="380"/>
      <c r="G7473" s="380"/>
      <c r="H7473" s="380"/>
    </row>
    <row r="7474" spans="1:8">
      <c r="A7474" s="380"/>
      <c r="B7474" s="380"/>
      <c r="C7474" s="380"/>
      <c r="D7474" s="380"/>
      <c r="E7474" s="380"/>
      <c r="F7474" s="380"/>
      <c r="G7474" s="380"/>
      <c r="H7474" s="380"/>
    </row>
    <row r="7475" spans="1:8">
      <c r="A7475" s="380"/>
      <c r="B7475" s="380"/>
      <c r="C7475" s="380"/>
      <c r="D7475" s="380"/>
      <c r="E7475" s="380"/>
      <c r="F7475" s="380"/>
      <c r="G7475" s="380"/>
      <c r="H7475" s="380"/>
    </row>
    <row r="7476" spans="1:8">
      <c r="A7476" s="380"/>
      <c r="B7476" s="380"/>
      <c r="C7476" s="380"/>
      <c r="D7476" s="380"/>
      <c r="E7476" s="380"/>
      <c r="F7476" s="380"/>
      <c r="G7476" s="380"/>
      <c r="H7476" s="380"/>
    </row>
    <row r="7477" spans="1:8">
      <c r="A7477" s="380"/>
      <c r="B7477" s="380"/>
      <c r="C7477" s="380"/>
      <c r="D7477" s="380"/>
      <c r="E7477" s="380"/>
      <c r="F7477" s="380"/>
      <c r="G7477" s="380"/>
      <c r="H7477" s="380"/>
    </row>
    <row r="7478" spans="1:8">
      <c r="A7478" s="380"/>
      <c r="B7478" s="380"/>
      <c r="C7478" s="380"/>
      <c r="D7478" s="380"/>
      <c r="E7478" s="380"/>
      <c r="F7478" s="380"/>
      <c r="G7478" s="380"/>
      <c r="H7478" s="380"/>
    </row>
    <row r="7479" spans="1:8">
      <c r="A7479" s="380"/>
      <c r="B7479" s="380"/>
      <c r="C7479" s="380"/>
      <c r="D7479" s="380"/>
      <c r="E7479" s="380"/>
      <c r="F7479" s="380"/>
      <c r="G7479" s="380"/>
      <c r="H7479" s="380"/>
    </row>
    <row r="7480" spans="1:8">
      <c r="A7480" s="380"/>
      <c r="B7480" s="380"/>
      <c r="C7480" s="380"/>
      <c r="D7480" s="380"/>
      <c r="E7480" s="380"/>
      <c r="F7480" s="380"/>
      <c r="G7480" s="380"/>
      <c r="H7480" s="380"/>
    </row>
    <row r="7481" spans="1:8">
      <c r="A7481" s="380"/>
      <c r="B7481" s="380"/>
      <c r="C7481" s="380"/>
      <c r="D7481" s="380"/>
      <c r="E7481" s="380"/>
      <c r="F7481" s="380"/>
      <c r="G7481" s="380"/>
      <c r="H7481" s="380"/>
    </row>
    <row r="7482" spans="1:8">
      <c r="A7482" s="380"/>
      <c r="B7482" s="380"/>
      <c r="C7482" s="380"/>
      <c r="D7482" s="380"/>
      <c r="E7482" s="380"/>
      <c r="F7482" s="380"/>
      <c r="G7482" s="380"/>
      <c r="H7482" s="380"/>
    </row>
    <row r="7483" spans="1:8">
      <c r="A7483" s="380"/>
      <c r="B7483" s="380"/>
      <c r="C7483" s="380"/>
      <c r="D7483" s="380"/>
      <c r="E7483" s="380"/>
      <c r="F7483" s="380"/>
      <c r="G7483" s="380"/>
      <c r="H7483" s="380"/>
    </row>
    <row r="7484" spans="1:8">
      <c r="A7484" s="380"/>
      <c r="B7484" s="380"/>
      <c r="C7484" s="380"/>
      <c r="D7484" s="380"/>
      <c r="E7484" s="380"/>
      <c r="F7484" s="380"/>
      <c r="G7484" s="380"/>
      <c r="H7484" s="380"/>
    </row>
    <row r="7485" spans="1:8">
      <c r="A7485" s="380"/>
      <c r="B7485" s="380"/>
      <c r="C7485" s="380"/>
      <c r="D7485" s="380"/>
      <c r="E7485" s="380"/>
      <c r="F7485" s="380"/>
      <c r="G7485" s="380"/>
      <c r="H7485" s="380"/>
    </row>
    <row r="7486" spans="1:8">
      <c r="A7486" s="380"/>
      <c r="B7486" s="380"/>
      <c r="C7486" s="380"/>
      <c r="D7486" s="380"/>
      <c r="E7486" s="380"/>
      <c r="F7486" s="380"/>
      <c r="G7486" s="380"/>
      <c r="H7486" s="380"/>
    </row>
    <row r="7487" spans="1:8">
      <c r="A7487" s="380"/>
      <c r="B7487" s="380"/>
      <c r="C7487" s="380"/>
      <c r="D7487" s="380"/>
      <c r="E7487" s="380"/>
      <c r="F7487" s="380"/>
      <c r="G7487" s="380"/>
      <c r="H7487" s="380"/>
    </row>
    <row r="7488" spans="1:8">
      <c r="A7488" s="380"/>
      <c r="B7488" s="380"/>
      <c r="C7488" s="380"/>
      <c r="D7488" s="380"/>
      <c r="E7488" s="380"/>
      <c r="F7488" s="380"/>
      <c r="G7488" s="380"/>
      <c r="H7488" s="380"/>
    </row>
    <row r="7489" spans="1:8">
      <c r="A7489" s="380"/>
      <c r="B7489" s="380"/>
      <c r="C7489" s="380"/>
      <c r="D7489" s="380"/>
      <c r="E7489" s="380"/>
      <c r="F7489" s="380"/>
      <c r="G7489" s="380"/>
      <c r="H7489" s="380"/>
    </row>
    <row r="7490" spans="1:8">
      <c r="A7490" s="380"/>
      <c r="B7490" s="380"/>
      <c r="C7490" s="380"/>
      <c r="D7490" s="380"/>
      <c r="E7490" s="380"/>
      <c r="F7490" s="380"/>
      <c r="G7490" s="380"/>
      <c r="H7490" s="380"/>
    </row>
    <row r="7491" spans="1:8">
      <c r="A7491" s="380"/>
      <c r="B7491" s="380"/>
      <c r="C7491" s="380"/>
      <c r="D7491" s="380"/>
      <c r="E7491" s="380"/>
      <c r="F7491" s="380"/>
      <c r="G7491" s="380"/>
      <c r="H7491" s="380"/>
    </row>
    <row r="7492" spans="1:8">
      <c r="A7492" s="380"/>
      <c r="B7492" s="380"/>
      <c r="C7492" s="380"/>
      <c r="D7492" s="380"/>
      <c r="E7492" s="380"/>
      <c r="F7492" s="380"/>
      <c r="G7492" s="380"/>
      <c r="H7492" s="380"/>
    </row>
    <row r="7493" spans="1:8">
      <c r="A7493" s="380"/>
      <c r="B7493" s="380"/>
      <c r="C7493" s="380"/>
      <c r="D7493" s="380"/>
      <c r="E7493" s="380"/>
      <c r="F7493" s="380"/>
      <c r="G7493" s="380"/>
      <c r="H7493" s="380"/>
    </row>
    <row r="7494" spans="1:8">
      <c r="A7494" s="380"/>
      <c r="B7494" s="380"/>
      <c r="C7494" s="380"/>
      <c r="D7494" s="380"/>
      <c r="E7494" s="380"/>
      <c r="F7494" s="380"/>
      <c r="G7494" s="380"/>
      <c r="H7494" s="380"/>
    </row>
    <row r="7495" spans="1:8">
      <c r="A7495" s="380"/>
      <c r="B7495" s="380"/>
      <c r="C7495" s="380"/>
      <c r="D7495" s="380"/>
      <c r="E7495" s="380"/>
      <c r="F7495" s="380"/>
      <c r="G7495" s="380"/>
      <c r="H7495" s="380"/>
    </row>
    <row r="7496" spans="1:8">
      <c r="A7496" s="380"/>
      <c r="B7496" s="380"/>
      <c r="C7496" s="380"/>
      <c r="D7496" s="380"/>
      <c r="E7496" s="380"/>
      <c r="F7496" s="380"/>
      <c r="G7496" s="380"/>
      <c r="H7496" s="380"/>
    </row>
    <row r="7497" spans="1:8">
      <c r="A7497" s="380"/>
      <c r="B7497" s="380"/>
      <c r="C7497" s="380"/>
      <c r="D7497" s="380"/>
      <c r="E7497" s="380"/>
      <c r="F7497" s="380"/>
      <c r="G7497" s="380"/>
      <c r="H7497" s="380"/>
    </row>
    <row r="7498" spans="1:8">
      <c r="A7498" s="380"/>
      <c r="B7498" s="380"/>
      <c r="C7498" s="380"/>
      <c r="D7498" s="380"/>
      <c r="E7498" s="380"/>
      <c r="F7498" s="380"/>
      <c r="G7498" s="380"/>
      <c r="H7498" s="380"/>
    </row>
    <row r="7499" spans="1:8">
      <c r="A7499" s="380"/>
      <c r="B7499" s="380"/>
      <c r="C7499" s="380"/>
      <c r="D7499" s="380"/>
      <c r="E7499" s="380"/>
      <c r="F7499" s="380"/>
      <c r="G7499" s="380"/>
      <c r="H7499" s="380"/>
    </row>
    <row r="7500" spans="1:8">
      <c r="A7500" s="380"/>
      <c r="B7500" s="380"/>
      <c r="C7500" s="380"/>
      <c r="D7500" s="380"/>
      <c r="E7500" s="380"/>
      <c r="F7500" s="380"/>
      <c r="G7500" s="380"/>
      <c r="H7500" s="380"/>
    </row>
    <row r="7501" spans="1:8">
      <c r="A7501" s="380"/>
      <c r="B7501" s="380"/>
      <c r="C7501" s="380"/>
      <c r="D7501" s="380"/>
      <c r="E7501" s="380"/>
      <c r="F7501" s="380"/>
      <c r="G7501" s="380"/>
      <c r="H7501" s="380"/>
    </row>
    <row r="7502" spans="1:8">
      <c r="A7502" s="380"/>
      <c r="B7502" s="380"/>
      <c r="C7502" s="380"/>
      <c r="D7502" s="380"/>
      <c r="E7502" s="380"/>
      <c r="F7502" s="380"/>
      <c r="G7502" s="380"/>
      <c r="H7502" s="380"/>
    </row>
    <row r="7503" spans="1:8">
      <c r="A7503" s="380"/>
      <c r="B7503" s="380"/>
      <c r="C7503" s="380"/>
      <c r="D7503" s="380"/>
      <c r="E7503" s="380"/>
      <c r="F7503" s="380"/>
      <c r="G7503" s="380"/>
      <c r="H7503" s="380"/>
    </row>
    <row r="7504" spans="1:8">
      <c r="A7504" s="380"/>
      <c r="B7504" s="380"/>
      <c r="C7504" s="380"/>
      <c r="D7504" s="380"/>
      <c r="E7504" s="380"/>
      <c r="F7504" s="380"/>
      <c r="G7504" s="380"/>
      <c r="H7504" s="380"/>
    </row>
    <row r="7505" spans="1:8">
      <c r="A7505" s="380"/>
      <c r="B7505" s="380"/>
      <c r="C7505" s="380"/>
      <c r="D7505" s="380"/>
      <c r="E7505" s="380"/>
      <c r="F7505" s="380"/>
      <c r="G7505" s="380"/>
      <c r="H7505" s="380"/>
    </row>
    <row r="7506" spans="1:8">
      <c r="A7506" s="380"/>
      <c r="B7506" s="380"/>
      <c r="C7506" s="380"/>
      <c r="D7506" s="380"/>
      <c r="E7506" s="380"/>
      <c r="F7506" s="380"/>
      <c r="G7506" s="380"/>
      <c r="H7506" s="380"/>
    </row>
    <row r="7507" spans="1:8">
      <c r="A7507" s="380"/>
      <c r="B7507" s="380"/>
      <c r="C7507" s="380"/>
      <c r="D7507" s="380"/>
      <c r="E7507" s="380"/>
      <c r="F7507" s="380"/>
      <c r="G7507" s="380"/>
      <c r="H7507" s="380"/>
    </row>
    <row r="7508" spans="1:8">
      <c r="A7508" s="380"/>
      <c r="B7508" s="380"/>
      <c r="C7508" s="380"/>
      <c r="D7508" s="380"/>
      <c r="E7508" s="380"/>
      <c r="F7508" s="380"/>
      <c r="G7508" s="380"/>
      <c r="H7508" s="380"/>
    </row>
    <row r="7509" spans="1:8">
      <c r="A7509" s="380"/>
      <c r="B7509" s="380"/>
      <c r="C7509" s="380"/>
      <c r="D7509" s="380"/>
      <c r="E7509" s="380"/>
      <c r="F7509" s="380"/>
      <c r="G7509" s="380"/>
      <c r="H7509" s="380"/>
    </row>
    <row r="7510" spans="1:8">
      <c r="A7510" s="380"/>
      <c r="B7510" s="380"/>
      <c r="C7510" s="380"/>
      <c r="D7510" s="380"/>
      <c r="E7510" s="380"/>
      <c r="F7510" s="380"/>
      <c r="G7510" s="380"/>
      <c r="H7510" s="380"/>
    </row>
    <row r="7511" spans="1:8">
      <c r="A7511" s="380"/>
      <c r="B7511" s="380"/>
      <c r="C7511" s="380"/>
      <c r="D7511" s="380"/>
      <c r="E7511" s="380"/>
      <c r="F7511" s="380"/>
      <c r="G7511" s="380"/>
      <c r="H7511" s="380"/>
    </row>
    <row r="7512" spans="1:8">
      <c r="A7512" s="380"/>
      <c r="B7512" s="380"/>
      <c r="C7512" s="380"/>
      <c r="D7512" s="380"/>
      <c r="E7512" s="380"/>
      <c r="F7512" s="380"/>
      <c r="G7512" s="380"/>
      <c r="H7512" s="380"/>
    </row>
    <row r="7513" spans="1:8">
      <c r="A7513" s="380"/>
      <c r="B7513" s="380"/>
      <c r="C7513" s="380"/>
      <c r="D7513" s="380"/>
      <c r="E7513" s="380"/>
      <c r="F7513" s="380"/>
      <c r="G7513" s="380"/>
      <c r="H7513" s="380"/>
    </row>
    <row r="7514" spans="1:8">
      <c r="A7514" s="380"/>
      <c r="B7514" s="380"/>
      <c r="C7514" s="380"/>
      <c r="D7514" s="380"/>
      <c r="E7514" s="380"/>
      <c r="F7514" s="380"/>
      <c r="G7514" s="380"/>
      <c r="H7514" s="380"/>
    </row>
    <row r="7515" spans="1:8">
      <c r="A7515" s="380"/>
      <c r="B7515" s="380"/>
      <c r="C7515" s="380"/>
      <c r="D7515" s="380"/>
      <c r="E7515" s="380"/>
      <c r="F7515" s="380"/>
      <c r="G7515" s="380"/>
      <c r="H7515" s="380"/>
    </row>
    <row r="7516" spans="1:8">
      <c r="A7516" s="380"/>
      <c r="B7516" s="380"/>
      <c r="C7516" s="380"/>
      <c r="D7516" s="380"/>
      <c r="E7516" s="380"/>
      <c r="F7516" s="380"/>
      <c r="G7516" s="380"/>
      <c r="H7516" s="380"/>
    </row>
    <row r="7517" spans="1:8">
      <c r="A7517" s="380"/>
      <c r="B7517" s="380"/>
      <c r="C7517" s="380"/>
      <c r="D7517" s="380"/>
      <c r="E7517" s="380"/>
      <c r="F7517" s="380"/>
      <c r="G7517" s="380"/>
      <c r="H7517" s="380"/>
    </row>
    <row r="7518" spans="1:8">
      <c r="A7518" s="380"/>
      <c r="B7518" s="380"/>
      <c r="C7518" s="380"/>
      <c r="D7518" s="380"/>
      <c r="E7518" s="380"/>
      <c r="F7518" s="380"/>
      <c r="G7518" s="380"/>
      <c r="H7518" s="380"/>
    </row>
    <row r="7519" spans="1:8">
      <c r="A7519" s="380"/>
      <c r="B7519" s="380"/>
      <c r="C7519" s="380"/>
      <c r="D7519" s="380"/>
      <c r="E7519" s="380"/>
      <c r="F7519" s="380"/>
      <c r="G7519" s="380"/>
      <c r="H7519" s="380"/>
    </row>
    <row r="7520" spans="1:8">
      <c r="A7520" s="380"/>
      <c r="B7520" s="380"/>
      <c r="C7520" s="380"/>
      <c r="D7520" s="380"/>
      <c r="E7520" s="380"/>
      <c r="F7520" s="380"/>
      <c r="G7520" s="380"/>
      <c r="H7520" s="380"/>
    </row>
    <row r="7521" spans="1:8">
      <c r="A7521" s="380"/>
      <c r="B7521" s="380"/>
      <c r="C7521" s="380"/>
      <c r="D7521" s="380"/>
      <c r="E7521" s="380"/>
      <c r="F7521" s="380"/>
      <c r="G7521" s="380"/>
      <c r="H7521" s="380"/>
    </row>
    <row r="7522" spans="1:8">
      <c r="A7522" s="380"/>
      <c r="B7522" s="380"/>
      <c r="C7522" s="380"/>
      <c r="D7522" s="380"/>
      <c r="E7522" s="380"/>
      <c r="F7522" s="380"/>
      <c r="G7522" s="380"/>
      <c r="H7522" s="380"/>
    </row>
    <row r="7523" spans="1:8">
      <c r="A7523" s="380"/>
      <c r="B7523" s="380"/>
      <c r="C7523" s="380"/>
      <c r="D7523" s="380"/>
      <c r="E7523" s="380"/>
      <c r="F7523" s="380"/>
      <c r="G7523" s="380"/>
      <c r="H7523" s="380"/>
    </row>
    <row r="7524" spans="1:8">
      <c r="A7524" s="380"/>
      <c r="B7524" s="380"/>
      <c r="C7524" s="380"/>
      <c r="D7524" s="380"/>
      <c r="E7524" s="380"/>
      <c r="F7524" s="380"/>
      <c r="G7524" s="380"/>
      <c r="H7524" s="380"/>
    </row>
    <row r="7525" spans="1:8">
      <c r="A7525" s="380"/>
      <c r="B7525" s="380"/>
      <c r="C7525" s="380"/>
      <c r="D7525" s="380"/>
      <c r="E7525" s="380"/>
      <c r="F7525" s="380"/>
      <c r="G7525" s="380"/>
      <c r="H7525" s="380"/>
    </row>
    <row r="7526" spans="1:8">
      <c r="A7526" s="380"/>
      <c r="B7526" s="380"/>
      <c r="C7526" s="380"/>
      <c r="D7526" s="380"/>
      <c r="E7526" s="380"/>
      <c r="F7526" s="380"/>
      <c r="G7526" s="380"/>
      <c r="H7526" s="380"/>
    </row>
    <row r="7527" spans="1:8">
      <c r="A7527" s="380"/>
      <c r="B7527" s="380"/>
      <c r="C7527" s="380"/>
      <c r="D7527" s="380"/>
      <c r="E7527" s="380"/>
      <c r="F7527" s="380"/>
      <c r="G7527" s="380"/>
      <c r="H7527" s="380"/>
    </row>
    <row r="7528" spans="1:8">
      <c r="A7528" s="380"/>
      <c r="B7528" s="380"/>
      <c r="C7528" s="380"/>
      <c r="D7528" s="380"/>
      <c r="E7528" s="380"/>
      <c r="F7528" s="380"/>
      <c r="G7528" s="380"/>
      <c r="H7528" s="380"/>
    </row>
    <row r="7529" spans="1:8">
      <c r="A7529" s="380"/>
      <c r="B7529" s="380"/>
      <c r="C7529" s="380"/>
      <c r="D7529" s="380"/>
      <c r="E7529" s="380"/>
      <c r="F7529" s="380"/>
      <c r="G7529" s="380"/>
      <c r="H7529" s="380"/>
    </row>
    <row r="7530" spans="1:8">
      <c r="A7530" s="380"/>
      <c r="B7530" s="380"/>
      <c r="C7530" s="380"/>
      <c r="D7530" s="380"/>
      <c r="E7530" s="380"/>
      <c r="F7530" s="380"/>
      <c r="G7530" s="380"/>
      <c r="H7530" s="380"/>
    </row>
    <row r="7531" spans="1:8">
      <c r="A7531" s="380"/>
      <c r="B7531" s="380"/>
      <c r="C7531" s="380"/>
      <c r="D7531" s="380"/>
      <c r="E7531" s="380"/>
      <c r="F7531" s="380"/>
      <c r="G7531" s="380"/>
      <c r="H7531" s="380"/>
    </row>
    <row r="7532" spans="1:8">
      <c r="A7532" s="380"/>
      <c r="B7532" s="380"/>
      <c r="C7532" s="380"/>
      <c r="D7532" s="380"/>
      <c r="E7532" s="380"/>
      <c r="F7532" s="380"/>
      <c r="G7532" s="380"/>
      <c r="H7532" s="380"/>
    </row>
    <row r="7533" spans="1:8">
      <c r="A7533" s="380"/>
      <c r="B7533" s="380"/>
      <c r="C7533" s="380"/>
      <c r="D7533" s="380"/>
      <c r="E7533" s="380"/>
      <c r="F7533" s="380"/>
      <c r="G7533" s="380"/>
      <c r="H7533" s="380"/>
    </row>
    <row r="7534" spans="1:8">
      <c r="A7534" s="380"/>
      <c r="B7534" s="380"/>
      <c r="C7534" s="380"/>
      <c r="D7534" s="380"/>
      <c r="E7534" s="380"/>
      <c r="F7534" s="380"/>
      <c r="G7534" s="380"/>
      <c r="H7534" s="380"/>
    </row>
    <row r="7535" spans="1:8">
      <c r="A7535" s="380"/>
      <c r="B7535" s="380"/>
      <c r="C7535" s="380"/>
      <c r="D7535" s="380"/>
      <c r="E7535" s="380"/>
      <c r="F7535" s="380"/>
      <c r="G7535" s="380"/>
      <c r="H7535" s="380"/>
    </row>
    <row r="7536" spans="1:8">
      <c r="A7536" s="380"/>
      <c r="B7536" s="380"/>
      <c r="C7536" s="380"/>
      <c r="D7536" s="380"/>
      <c r="E7536" s="380"/>
      <c r="F7536" s="380"/>
      <c r="G7536" s="380"/>
      <c r="H7536" s="380"/>
    </row>
    <row r="7537" spans="1:8">
      <c r="A7537" s="380"/>
      <c r="B7537" s="380"/>
      <c r="C7537" s="380"/>
      <c r="D7537" s="380"/>
      <c r="E7537" s="380"/>
      <c r="F7537" s="380"/>
      <c r="G7537" s="380"/>
      <c r="H7537" s="380"/>
    </row>
    <row r="7538" spans="1:8">
      <c r="A7538" s="380"/>
      <c r="B7538" s="380"/>
      <c r="C7538" s="380"/>
      <c r="D7538" s="380"/>
      <c r="E7538" s="380"/>
      <c r="F7538" s="380"/>
      <c r="G7538" s="380"/>
      <c r="H7538" s="380"/>
    </row>
    <row r="7539" spans="1:8">
      <c r="A7539" s="380"/>
      <c r="B7539" s="380"/>
      <c r="C7539" s="380"/>
      <c r="D7539" s="380"/>
      <c r="E7539" s="380"/>
      <c r="F7539" s="380"/>
      <c r="G7539" s="380"/>
      <c r="H7539" s="380"/>
    </row>
    <row r="7540" spans="1:8">
      <c r="A7540" s="380"/>
      <c r="B7540" s="380"/>
      <c r="C7540" s="380"/>
      <c r="D7540" s="380"/>
      <c r="E7540" s="380"/>
      <c r="F7540" s="380"/>
      <c r="G7540" s="380"/>
      <c r="H7540" s="380"/>
    </row>
    <row r="7541" spans="1:8">
      <c r="A7541" s="380"/>
      <c r="B7541" s="380"/>
      <c r="C7541" s="380"/>
      <c r="D7541" s="380"/>
      <c r="E7541" s="380"/>
      <c r="F7541" s="380"/>
      <c r="G7541" s="380"/>
      <c r="H7541" s="380"/>
    </row>
    <row r="7542" spans="1:8">
      <c r="A7542" s="380"/>
      <c r="B7542" s="380"/>
      <c r="C7542" s="380"/>
      <c r="D7542" s="380"/>
      <c r="E7542" s="380"/>
      <c r="F7542" s="380"/>
      <c r="G7542" s="380"/>
      <c r="H7542" s="380"/>
    </row>
    <row r="7543" spans="1:8">
      <c r="A7543" s="380"/>
      <c r="B7543" s="380"/>
      <c r="C7543" s="380"/>
      <c r="D7543" s="380"/>
      <c r="E7543" s="380"/>
      <c r="F7543" s="380"/>
      <c r="G7543" s="380"/>
      <c r="H7543" s="380"/>
    </row>
    <row r="7544" spans="1:8">
      <c r="A7544" s="380"/>
      <c r="B7544" s="380"/>
      <c r="C7544" s="380"/>
      <c r="D7544" s="380"/>
      <c r="E7544" s="380"/>
      <c r="F7544" s="380"/>
      <c r="G7544" s="380"/>
      <c r="H7544" s="380"/>
    </row>
    <row r="7545" spans="1:8">
      <c r="A7545" s="380"/>
      <c r="B7545" s="380"/>
      <c r="C7545" s="380"/>
      <c r="D7545" s="380"/>
      <c r="E7545" s="380"/>
      <c r="F7545" s="380"/>
      <c r="G7545" s="380"/>
      <c r="H7545" s="380"/>
    </row>
    <row r="7546" spans="1:8">
      <c r="A7546" s="380"/>
      <c r="B7546" s="380"/>
      <c r="C7546" s="380"/>
      <c r="D7546" s="380"/>
      <c r="E7546" s="380"/>
      <c r="F7546" s="380"/>
      <c r="G7546" s="380"/>
      <c r="H7546" s="380"/>
    </row>
    <row r="7547" spans="1:8">
      <c r="A7547" s="380"/>
      <c r="B7547" s="380"/>
      <c r="C7547" s="380"/>
      <c r="D7547" s="380"/>
      <c r="E7547" s="380"/>
      <c r="F7547" s="380"/>
      <c r="G7547" s="380"/>
      <c r="H7547" s="380"/>
    </row>
    <row r="7548" spans="1:8">
      <c r="A7548" s="380"/>
      <c r="B7548" s="380"/>
      <c r="C7548" s="380"/>
      <c r="D7548" s="380"/>
      <c r="E7548" s="380"/>
      <c r="F7548" s="380"/>
      <c r="G7548" s="380"/>
      <c r="H7548" s="380"/>
    </row>
    <row r="7549" spans="1:8">
      <c r="A7549" s="380"/>
      <c r="B7549" s="380"/>
      <c r="C7549" s="380"/>
      <c r="D7549" s="380"/>
      <c r="E7549" s="380"/>
      <c r="F7549" s="380"/>
      <c r="G7549" s="380"/>
      <c r="H7549" s="380"/>
    </row>
    <row r="7550" spans="1:8">
      <c r="A7550" s="380"/>
      <c r="B7550" s="380"/>
      <c r="C7550" s="380"/>
      <c r="D7550" s="380"/>
      <c r="E7550" s="380"/>
      <c r="F7550" s="380"/>
      <c r="G7550" s="380"/>
      <c r="H7550" s="380"/>
    </row>
    <row r="7551" spans="1:8">
      <c r="A7551" s="380"/>
      <c r="B7551" s="380"/>
      <c r="C7551" s="380"/>
      <c r="D7551" s="380"/>
      <c r="E7551" s="380"/>
      <c r="F7551" s="380"/>
      <c r="G7551" s="380"/>
      <c r="H7551" s="380"/>
    </row>
    <row r="7552" spans="1:8">
      <c r="A7552" s="380"/>
      <c r="B7552" s="380"/>
      <c r="C7552" s="380"/>
      <c r="D7552" s="380"/>
      <c r="E7552" s="380"/>
      <c r="F7552" s="380"/>
      <c r="G7552" s="380"/>
      <c r="H7552" s="380"/>
    </row>
    <row r="7553" spans="1:8">
      <c r="A7553" s="380"/>
      <c r="B7553" s="380"/>
      <c r="C7553" s="380"/>
      <c r="D7553" s="380"/>
      <c r="E7553" s="380"/>
      <c r="F7553" s="380"/>
      <c r="G7553" s="380"/>
      <c r="H7553" s="380"/>
    </row>
    <row r="7554" spans="1:8">
      <c r="A7554" s="380"/>
      <c r="B7554" s="380"/>
      <c r="C7554" s="380"/>
      <c r="D7554" s="380"/>
      <c r="E7554" s="380"/>
      <c r="F7554" s="380"/>
      <c r="G7554" s="380"/>
      <c r="H7554" s="380"/>
    </row>
    <row r="7555" spans="1:8">
      <c r="A7555" s="380"/>
      <c r="B7555" s="380"/>
      <c r="C7555" s="380"/>
      <c r="D7555" s="380"/>
      <c r="E7555" s="380"/>
      <c r="F7555" s="380"/>
      <c r="G7555" s="380"/>
      <c r="H7555" s="380"/>
    </row>
    <row r="7556" spans="1:8">
      <c r="A7556" s="380"/>
      <c r="B7556" s="380"/>
      <c r="C7556" s="380"/>
      <c r="D7556" s="380"/>
      <c r="E7556" s="380"/>
      <c r="F7556" s="380"/>
      <c r="G7556" s="380"/>
      <c r="H7556" s="380"/>
    </row>
    <row r="7557" spans="1:8">
      <c r="A7557" s="380"/>
      <c r="B7557" s="380"/>
      <c r="C7557" s="380"/>
      <c r="D7557" s="380"/>
      <c r="E7557" s="380"/>
      <c r="F7557" s="380"/>
      <c r="G7557" s="380"/>
      <c r="H7557" s="380"/>
    </row>
    <row r="7558" spans="1:8">
      <c r="A7558" s="380"/>
      <c r="B7558" s="380"/>
      <c r="C7558" s="380"/>
      <c r="D7558" s="380"/>
      <c r="E7558" s="380"/>
      <c r="F7558" s="380"/>
      <c r="G7558" s="380"/>
      <c r="H7558" s="380"/>
    </row>
    <row r="7559" spans="1:8">
      <c r="A7559" s="380"/>
      <c r="B7559" s="380"/>
      <c r="C7559" s="380"/>
      <c r="D7559" s="380"/>
      <c r="E7559" s="380"/>
      <c r="F7559" s="380"/>
      <c r="G7559" s="380"/>
      <c r="H7559" s="380"/>
    </row>
    <row r="7560" spans="1:8">
      <c r="A7560" s="380"/>
      <c r="B7560" s="380"/>
      <c r="C7560" s="380"/>
      <c r="D7560" s="380"/>
      <c r="E7560" s="380"/>
      <c r="F7560" s="380"/>
      <c r="G7560" s="380"/>
      <c r="H7560" s="380"/>
    </row>
    <row r="7561" spans="1:8">
      <c r="A7561" s="380"/>
      <c r="B7561" s="380"/>
      <c r="C7561" s="380"/>
      <c r="D7561" s="380"/>
      <c r="E7561" s="380"/>
      <c r="F7561" s="380"/>
      <c r="G7561" s="380"/>
      <c r="H7561" s="380"/>
    </row>
    <row r="7562" spans="1:8">
      <c r="A7562" s="380"/>
      <c r="B7562" s="380"/>
      <c r="C7562" s="380"/>
      <c r="D7562" s="380"/>
      <c r="E7562" s="380"/>
      <c r="F7562" s="380"/>
      <c r="G7562" s="380"/>
      <c r="H7562" s="380"/>
    </row>
    <row r="7563" spans="1:8">
      <c r="A7563" s="380"/>
      <c r="B7563" s="380"/>
      <c r="C7563" s="380"/>
      <c r="D7563" s="380"/>
      <c r="E7563" s="380"/>
      <c r="F7563" s="380"/>
      <c r="G7563" s="380"/>
      <c r="H7563" s="380"/>
    </row>
    <row r="7564" spans="1:8">
      <c r="A7564" s="380"/>
      <c r="B7564" s="380"/>
      <c r="C7564" s="380"/>
      <c r="D7564" s="380"/>
      <c r="E7564" s="380"/>
      <c r="F7564" s="380"/>
      <c r="G7564" s="380"/>
      <c r="H7564" s="380"/>
    </row>
    <row r="7565" spans="1:8">
      <c r="A7565" s="380"/>
      <c r="B7565" s="380"/>
      <c r="C7565" s="380"/>
      <c r="D7565" s="380"/>
      <c r="E7565" s="380"/>
      <c r="F7565" s="380"/>
      <c r="G7565" s="380"/>
      <c r="H7565" s="380"/>
    </row>
    <row r="7566" spans="1:8">
      <c r="A7566" s="380"/>
      <c r="B7566" s="380"/>
      <c r="C7566" s="380"/>
      <c r="D7566" s="380"/>
      <c r="E7566" s="380"/>
      <c r="F7566" s="380"/>
      <c r="G7566" s="380"/>
      <c r="H7566" s="380"/>
    </row>
    <row r="7567" spans="1:8">
      <c r="A7567" s="380"/>
      <c r="B7567" s="380"/>
      <c r="C7567" s="380"/>
      <c r="D7567" s="380"/>
      <c r="E7567" s="380"/>
      <c r="F7567" s="380"/>
      <c r="G7567" s="380"/>
      <c r="H7567" s="380"/>
    </row>
    <row r="7568" spans="1:8">
      <c r="A7568" s="380"/>
      <c r="B7568" s="380"/>
      <c r="C7568" s="380"/>
      <c r="D7568" s="380"/>
      <c r="E7568" s="380"/>
      <c r="F7568" s="380"/>
      <c r="G7568" s="380"/>
      <c r="H7568" s="380"/>
    </row>
    <row r="7569" spans="1:8">
      <c r="A7569" s="380"/>
      <c r="B7569" s="380"/>
      <c r="C7569" s="380"/>
      <c r="D7569" s="380"/>
      <c r="E7569" s="380"/>
      <c r="F7569" s="380"/>
      <c r="G7569" s="380"/>
      <c r="H7569" s="380"/>
    </row>
    <row r="7570" spans="1:8">
      <c r="A7570" s="380"/>
      <c r="B7570" s="380"/>
      <c r="C7570" s="380"/>
      <c r="D7570" s="380"/>
      <c r="E7570" s="380"/>
      <c r="F7570" s="380"/>
      <c r="G7570" s="380"/>
      <c r="H7570" s="380"/>
    </row>
    <row r="7571" spans="1:8">
      <c r="A7571" s="380"/>
      <c r="B7571" s="380"/>
      <c r="C7571" s="380"/>
      <c r="D7571" s="380"/>
      <c r="E7571" s="380"/>
      <c r="F7571" s="380"/>
      <c r="G7571" s="380"/>
      <c r="H7571" s="380"/>
    </row>
    <row r="7572" spans="1:8">
      <c r="A7572" s="380"/>
      <c r="B7572" s="380"/>
      <c r="C7572" s="380"/>
      <c r="D7572" s="380"/>
      <c r="E7572" s="380"/>
      <c r="F7572" s="380"/>
      <c r="G7572" s="380"/>
      <c r="H7572" s="380"/>
    </row>
    <row r="7573" spans="1:8">
      <c r="A7573" s="380"/>
      <c r="B7573" s="380"/>
      <c r="C7573" s="380"/>
      <c r="D7573" s="380"/>
      <c r="E7573" s="380"/>
      <c r="F7573" s="380"/>
      <c r="G7573" s="380"/>
      <c r="H7573" s="380"/>
    </row>
    <row r="7574" spans="1:8">
      <c r="A7574" s="380"/>
      <c r="B7574" s="380"/>
      <c r="C7574" s="380"/>
      <c r="D7574" s="380"/>
      <c r="E7574" s="380"/>
      <c r="F7574" s="380"/>
      <c r="G7574" s="380"/>
      <c r="H7574" s="380"/>
    </row>
    <row r="7575" spans="1:8">
      <c r="A7575" s="380"/>
      <c r="B7575" s="380"/>
      <c r="C7575" s="380"/>
      <c r="D7575" s="380"/>
      <c r="E7575" s="380"/>
      <c r="F7575" s="380"/>
      <c r="G7575" s="380"/>
      <c r="H7575" s="380"/>
    </row>
    <row r="7576" spans="1:8">
      <c r="A7576" s="380"/>
      <c r="B7576" s="380"/>
      <c r="C7576" s="380"/>
      <c r="D7576" s="380"/>
      <c r="E7576" s="380"/>
      <c r="F7576" s="380"/>
      <c r="G7576" s="380"/>
      <c r="H7576" s="380"/>
    </row>
    <row r="7577" spans="1:8">
      <c r="A7577" s="380"/>
      <c r="B7577" s="380"/>
      <c r="C7577" s="380"/>
      <c r="D7577" s="380"/>
      <c r="E7577" s="380"/>
      <c r="F7577" s="380"/>
      <c r="G7577" s="380"/>
      <c r="H7577" s="380"/>
    </row>
    <row r="7578" spans="1:8">
      <c r="A7578" s="380"/>
      <c r="B7578" s="380"/>
      <c r="C7578" s="380"/>
      <c r="D7578" s="380"/>
      <c r="E7578" s="380"/>
      <c r="F7578" s="380"/>
      <c r="G7578" s="380"/>
      <c r="H7578" s="380"/>
    </row>
    <row r="7579" spans="1:8">
      <c r="A7579" s="380"/>
      <c r="B7579" s="380"/>
      <c r="C7579" s="380"/>
      <c r="D7579" s="380"/>
      <c r="E7579" s="380"/>
      <c r="F7579" s="380"/>
      <c r="G7579" s="380"/>
      <c r="H7579" s="380"/>
    </row>
    <row r="7580" spans="1:8">
      <c r="A7580" s="380"/>
      <c r="B7580" s="380"/>
      <c r="C7580" s="380"/>
      <c r="D7580" s="380"/>
      <c r="E7580" s="380"/>
      <c r="F7580" s="380"/>
      <c r="G7580" s="380"/>
      <c r="H7580" s="380"/>
    </row>
    <row r="7581" spans="1:8">
      <c r="A7581" s="380"/>
      <c r="B7581" s="380"/>
      <c r="C7581" s="380"/>
      <c r="D7581" s="380"/>
      <c r="E7581" s="380"/>
      <c r="F7581" s="380"/>
      <c r="G7581" s="380"/>
      <c r="H7581" s="380"/>
    </row>
    <row r="7582" spans="1:8">
      <c r="A7582" s="380"/>
      <c r="B7582" s="380"/>
      <c r="C7582" s="380"/>
      <c r="D7582" s="380"/>
      <c r="E7582" s="380"/>
      <c r="F7582" s="380"/>
      <c r="G7582" s="380"/>
      <c r="H7582" s="380"/>
    </row>
    <row r="7583" spans="1:8">
      <c r="A7583" s="380"/>
      <c r="B7583" s="380"/>
      <c r="C7583" s="380"/>
      <c r="D7583" s="380"/>
      <c r="E7583" s="380"/>
      <c r="F7583" s="380"/>
      <c r="G7583" s="380"/>
      <c r="H7583" s="380"/>
    </row>
    <row r="7584" spans="1:8">
      <c r="A7584" s="380"/>
      <c r="B7584" s="380"/>
      <c r="C7584" s="380"/>
      <c r="D7584" s="380"/>
      <c r="E7584" s="380"/>
      <c r="F7584" s="380"/>
      <c r="G7584" s="380"/>
      <c r="H7584" s="380"/>
    </row>
    <row r="7585" spans="1:8">
      <c r="A7585" s="380"/>
      <c r="B7585" s="380"/>
      <c r="C7585" s="380"/>
      <c r="D7585" s="380"/>
      <c r="E7585" s="380"/>
      <c r="F7585" s="380"/>
      <c r="G7585" s="380"/>
      <c r="H7585" s="380"/>
    </row>
    <row r="7586" spans="1:8">
      <c r="A7586" s="380"/>
      <c r="B7586" s="380"/>
      <c r="C7586" s="380"/>
      <c r="D7586" s="380"/>
      <c r="E7586" s="380"/>
      <c r="F7586" s="380"/>
      <c r="G7586" s="380"/>
      <c r="H7586" s="380"/>
    </row>
    <row r="7587" spans="1:8">
      <c r="A7587" s="380"/>
      <c r="B7587" s="380"/>
      <c r="C7587" s="380"/>
      <c r="D7587" s="380"/>
      <c r="E7587" s="380"/>
      <c r="F7587" s="380"/>
      <c r="G7587" s="380"/>
      <c r="H7587" s="380"/>
    </row>
    <row r="7588" spans="1:8">
      <c r="A7588" s="380"/>
      <c r="B7588" s="380"/>
      <c r="C7588" s="380"/>
      <c r="D7588" s="380"/>
      <c r="E7588" s="380"/>
      <c r="F7588" s="380"/>
      <c r="G7588" s="380"/>
      <c r="H7588" s="380"/>
    </row>
    <row r="7589" spans="1:8">
      <c r="A7589" s="380"/>
      <c r="B7589" s="380"/>
      <c r="C7589" s="380"/>
      <c r="D7589" s="380"/>
      <c r="E7589" s="380"/>
      <c r="F7589" s="380"/>
      <c r="G7589" s="380"/>
      <c r="H7589" s="380"/>
    </row>
    <row r="7590" spans="1:8">
      <c r="A7590" s="380"/>
      <c r="B7590" s="380"/>
      <c r="C7590" s="380"/>
      <c r="D7590" s="380"/>
      <c r="E7590" s="380"/>
      <c r="F7590" s="380"/>
      <c r="G7590" s="380"/>
      <c r="H7590" s="380"/>
    </row>
    <row r="7591" spans="1:8">
      <c r="A7591" s="380"/>
      <c r="B7591" s="380"/>
      <c r="C7591" s="380"/>
      <c r="D7591" s="380"/>
      <c r="E7591" s="380"/>
      <c r="F7591" s="380"/>
      <c r="G7591" s="380"/>
      <c r="H7591" s="380"/>
    </row>
    <row r="7592" spans="1:8">
      <c r="A7592" s="380"/>
      <c r="B7592" s="380"/>
      <c r="C7592" s="380"/>
      <c r="D7592" s="380"/>
      <c r="E7592" s="380"/>
      <c r="F7592" s="380"/>
      <c r="G7592" s="380"/>
      <c r="H7592" s="380"/>
    </row>
    <row r="7593" spans="1:8">
      <c r="A7593" s="380"/>
      <c r="B7593" s="380"/>
      <c r="C7593" s="380"/>
      <c r="D7593" s="380"/>
      <c r="E7593" s="380"/>
      <c r="F7593" s="380"/>
      <c r="G7593" s="380"/>
      <c r="H7593" s="380"/>
    </row>
    <row r="7594" spans="1:8">
      <c r="A7594" s="380"/>
      <c r="B7594" s="380"/>
      <c r="C7594" s="380"/>
      <c r="D7594" s="380"/>
      <c r="E7594" s="380"/>
      <c r="F7594" s="380"/>
      <c r="G7594" s="380"/>
      <c r="H7594" s="380"/>
    </row>
    <row r="7595" spans="1:8">
      <c r="A7595" s="380"/>
      <c r="B7595" s="380"/>
      <c r="C7595" s="380"/>
      <c r="D7595" s="380"/>
      <c r="E7595" s="380"/>
      <c r="F7595" s="380"/>
      <c r="G7595" s="380"/>
      <c r="H7595" s="380"/>
    </row>
    <row r="7596" spans="1:8">
      <c r="A7596" s="380"/>
      <c r="B7596" s="380"/>
      <c r="C7596" s="380"/>
      <c r="D7596" s="380"/>
      <c r="E7596" s="380"/>
      <c r="F7596" s="380"/>
      <c r="G7596" s="380"/>
      <c r="H7596" s="380"/>
    </row>
    <row r="7597" spans="1:8">
      <c r="A7597" s="380"/>
      <c r="B7597" s="380"/>
      <c r="C7597" s="380"/>
      <c r="D7597" s="380"/>
      <c r="E7597" s="380"/>
      <c r="F7597" s="380"/>
      <c r="G7597" s="380"/>
      <c r="H7597" s="380"/>
    </row>
    <row r="7598" spans="1:8">
      <c r="A7598" s="380"/>
      <c r="B7598" s="380"/>
      <c r="C7598" s="380"/>
      <c r="D7598" s="380"/>
      <c r="E7598" s="380"/>
      <c r="F7598" s="380"/>
      <c r="G7598" s="380"/>
      <c r="H7598" s="380"/>
    </row>
    <row r="7599" spans="1:8">
      <c r="A7599" s="380"/>
      <c r="B7599" s="380"/>
      <c r="C7599" s="380"/>
      <c r="D7599" s="380"/>
      <c r="E7599" s="380"/>
      <c r="F7599" s="380"/>
      <c r="G7599" s="380"/>
      <c r="H7599" s="380"/>
    </row>
    <row r="7600" spans="1:8">
      <c r="A7600" s="380"/>
      <c r="B7600" s="380"/>
      <c r="C7600" s="380"/>
      <c r="D7600" s="380"/>
      <c r="E7600" s="380"/>
      <c r="F7600" s="380"/>
      <c r="G7600" s="380"/>
      <c r="H7600" s="380"/>
    </row>
    <row r="7601" spans="1:8">
      <c r="A7601" s="380"/>
      <c r="B7601" s="380"/>
      <c r="C7601" s="380"/>
      <c r="D7601" s="380"/>
      <c r="E7601" s="380"/>
      <c r="F7601" s="380"/>
      <c r="G7601" s="380"/>
      <c r="H7601" s="380"/>
    </row>
    <row r="7602" spans="1:8">
      <c r="A7602" s="380"/>
      <c r="B7602" s="380"/>
      <c r="C7602" s="380"/>
      <c r="D7602" s="380"/>
      <c r="E7602" s="380"/>
      <c r="F7602" s="380"/>
      <c r="G7602" s="380"/>
      <c r="H7602" s="380"/>
    </row>
    <row r="7603" spans="1:8">
      <c r="A7603" s="380"/>
      <c r="B7603" s="380"/>
      <c r="C7603" s="380"/>
      <c r="D7603" s="380"/>
      <c r="E7603" s="380"/>
      <c r="F7603" s="380"/>
      <c r="G7603" s="380"/>
      <c r="H7603" s="380"/>
    </row>
    <row r="7604" spans="1:8">
      <c r="A7604" s="380"/>
      <c r="B7604" s="380"/>
      <c r="C7604" s="380"/>
      <c r="D7604" s="380"/>
      <c r="E7604" s="380"/>
      <c r="F7604" s="380"/>
      <c r="G7604" s="380"/>
      <c r="H7604" s="380"/>
    </row>
    <row r="7605" spans="1:8">
      <c r="A7605" s="380"/>
      <c r="B7605" s="380"/>
      <c r="C7605" s="380"/>
      <c r="D7605" s="380"/>
      <c r="E7605" s="380"/>
      <c r="F7605" s="380"/>
      <c r="G7605" s="380"/>
      <c r="H7605" s="380"/>
    </row>
    <row r="7606" spans="1:8">
      <c r="A7606" s="380"/>
      <c r="B7606" s="380"/>
      <c r="C7606" s="380"/>
      <c r="D7606" s="380"/>
      <c r="E7606" s="380"/>
      <c r="F7606" s="380"/>
      <c r="G7606" s="380"/>
      <c r="H7606" s="380"/>
    </row>
    <row r="7607" spans="1:8">
      <c r="A7607" s="380"/>
      <c r="B7607" s="380"/>
      <c r="C7607" s="380"/>
      <c r="D7607" s="380"/>
      <c r="E7607" s="380"/>
      <c r="F7607" s="380"/>
      <c r="G7607" s="380"/>
      <c r="H7607" s="380"/>
    </row>
    <row r="7608" spans="1:8">
      <c r="A7608" s="380"/>
      <c r="B7608" s="380"/>
      <c r="C7608" s="380"/>
      <c r="D7608" s="380"/>
      <c r="E7608" s="380"/>
      <c r="F7608" s="380"/>
      <c r="G7608" s="380"/>
      <c r="H7608" s="380"/>
    </row>
    <row r="7609" spans="1:8">
      <c r="A7609" s="380"/>
      <c r="B7609" s="380"/>
      <c r="C7609" s="380"/>
      <c r="D7609" s="380"/>
      <c r="E7609" s="380"/>
      <c r="F7609" s="380"/>
      <c r="G7609" s="380"/>
      <c r="H7609" s="380"/>
    </row>
    <row r="7610" spans="1:8">
      <c r="A7610" s="380"/>
      <c r="B7610" s="380"/>
      <c r="C7610" s="380"/>
      <c r="D7610" s="380"/>
      <c r="E7610" s="380"/>
      <c r="F7610" s="380"/>
      <c r="G7610" s="380"/>
      <c r="H7610" s="380"/>
    </row>
    <row r="7611" spans="1:8">
      <c r="A7611" s="380"/>
      <c r="B7611" s="380"/>
      <c r="C7611" s="380"/>
      <c r="D7611" s="380"/>
      <c r="E7611" s="380"/>
      <c r="F7611" s="380"/>
      <c r="G7611" s="380"/>
      <c r="H7611" s="380"/>
    </row>
    <row r="7612" spans="1:8">
      <c r="A7612" s="380"/>
      <c r="B7612" s="380"/>
      <c r="C7612" s="380"/>
      <c r="D7612" s="380"/>
      <c r="E7612" s="380"/>
      <c r="F7612" s="380"/>
      <c r="G7612" s="380"/>
      <c r="H7612" s="380"/>
    </row>
    <row r="7613" spans="1:8">
      <c r="A7613" s="380"/>
      <c r="B7613" s="380"/>
      <c r="C7613" s="380"/>
      <c r="D7613" s="380"/>
      <c r="E7613" s="380"/>
      <c r="F7613" s="380"/>
      <c r="G7613" s="380"/>
      <c r="H7613" s="380"/>
    </row>
    <row r="7614" spans="1:8">
      <c r="A7614" s="380"/>
      <c r="B7614" s="380"/>
      <c r="C7614" s="380"/>
      <c r="D7614" s="380"/>
      <c r="E7614" s="380"/>
      <c r="F7614" s="380"/>
      <c r="G7614" s="380"/>
      <c r="H7614" s="380"/>
    </row>
    <row r="7615" spans="1:8">
      <c r="A7615" s="380"/>
      <c r="B7615" s="380"/>
      <c r="C7615" s="380"/>
      <c r="D7615" s="380"/>
      <c r="E7615" s="380"/>
      <c r="F7615" s="380"/>
      <c r="G7615" s="380"/>
      <c r="H7615" s="380"/>
    </row>
    <row r="7616" spans="1:8">
      <c r="A7616" s="380"/>
      <c r="B7616" s="380"/>
      <c r="C7616" s="380"/>
      <c r="D7616" s="380"/>
      <c r="E7616" s="380"/>
      <c r="F7616" s="380"/>
      <c r="G7616" s="380"/>
      <c r="H7616" s="380"/>
    </row>
    <row r="7617" spans="1:8">
      <c r="A7617" s="380"/>
      <c r="B7617" s="380"/>
      <c r="C7617" s="380"/>
      <c r="D7617" s="380"/>
      <c r="E7617" s="380"/>
      <c r="F7617" s="380"/>
      <c r="G7617" s="380"/>
      <c r="H7617" s="380"/>
    </row>
    <row r="7618" spans="1:8">
      <c r="A7618" s="380"/>
      <c r="B7618" s="380"/>
      <c r="C7618" s="380"/>
      <c r="D7618" s="380"/>
      <c r="E7618" s="380"/>
      <c r="F7618" s="380"/>
      <c r="G7618" s="380"/>
      <c r="H7618" s="380"/>
    </row>
    <row r="7619" spans="1:8">
      <c r="A7619" s="380"/>
      <c r="B7619" s="380"/>
      <c r="C7619" s="380"/>
      <c r="D7619" s="380"/>
      <c r="E7619" s="380"/>
      <c r="F7619" s="380"/>
      <c r="G7619" s="380"/>
      <c r="H7619" s="380"/>
    </row>
    <row r="7620" spans="1:8">
      <c r="A7620" s="380"/>
      <c r="B7620" s="380"/>
      <c r="C7620" s="380"/>
      <c r="D7620" s="380"/>
      <c r="E7620" s="380"/>
      <c r="F7620" s="380"/>
      <c r="G7620" s="380"/>
      <c r="H7620" s="380"/>
    </row>
    <row r="7621" spans="1:8">
      <c r="A7621" s="380"/>
      <c r="B7621" s="380"/>
      <c r="C7621" s="380"/>
      <c r="D7621" s="380"/>
      <c r="E7621" s="380"/>
      <c r="F7621" s="380"/>
      <c r="G7621" s="380"/>
      <c r="H7621" s="380"/>
    </row>
    <row r="7622" spans="1:8">
      <c r="A7622" s="380"/>
      <c r="B7622" s="380"/>
      <c r="C7622" s="380"/>
      <c r="D7622" s="380"/>
      <c r="E7622" s="380"/>
      <c r="F7622" s="380"/>
      <c r="G7622" s="380"/>
      <c r="H7622" s="380"/>
    </row>
    <row r="7623" spans="1:8">
      <c r="A7623" s="380"/>
      <c r="B7623" s="380"/>
      <c r="C7623" s="380"/>
      <c r="D7623" s="380"/>
      <c r="E7623" s="380"/>
      <c r="F7623" s="380"/>
      <c r="G7623" s="380"/>
      <c r="H7623" s="380"/>
    </row>
    <row r="7624" spans="1:8">
      <c r="A7624" s="380"/>
      <c r="B7624" s="380"/>
      <c r="C7624" s="380"/>
      <c r="D7624" s="380"/>
      <c r="E7624" s="380"/>
      <c r="F7624" s="380"/>
      <c r="G7624" s="380"/>
      <c r="H7624" s="380"/>
    </row>
    <row r="7625" spans="1:8">
      <c r="A7625" s="380"/>
      <c r="B7625" s="380"/>
      <c r="C7625" s="380"/>
      <c r="D7625" s="380"/>
      <c r="E7625" s="380"/>
      <c r="F7625" s="380"/>
      <c r="G7625" s="380"/>
      <c r="H7625" s="380"/>
    </row>
    <row r="7626" spans="1:8">
      <c r="A7626" s="380"/>
      <c r="B7626" s="380"/>
      <c r="C7626" s="380"/>
      <c r="D7626" s="380"/>
      <c r="E7626" s="380"/>
      <c r="F7626" s="380"/>
      <c r="G7626" s="380"/>
      <c r="H7626" s="380"/>
    </row>
    <row r="7627" spans="1:8">
      <c r="A7627" s="380"/>
      <c r="B7627" s="380"/>
      <c r="C7627" s="380"/>
      <c r="D7627" s="380"/>
      <c r="E7627" s="380"/>
      <c r="F7627" s="380"/>
      <c r="G7627" s="380"/>
      <c r="H7627" s="380"/>
    </row>
    <row r="7628" spans="1:8">
      <c r="A7628" s="380"/>
      <c r="B7628" s="380"/>
      <c r="C7628" s="380"/>
      <c r="D7628" s="380"/>
      <c r="E7628" s="380"/>
      <c r="F7628" s="380"/>
      <c r="G7628" s="380"/>
      <c r="H7628" s="380"/>
    </row>
    <row r="7629" spans="1:8">
      <c r="A7629" s="380"/>
      <c r="B7629" s="380"/>
      <c r="C7629" s="380"/>
      <c r="D7629" s="380"/>
      <c r="E7629" s="380"/>
      <c r="F7629" s="380"/>
      <c r="G7629" s="380"/>
      <c r="H7629" s="380"/>
    </row>
    <row r="7630" spans="1:8">
      <c r="A7630" s="380"/>
      <c r="B7630" s="380"/>
      <c r="C7630" s="380"/>
      <c r="D7630" s="380"/>
      <c r="E7630" s="380"/>
      <c r="F7630" s="380"/>
      <c r="G7630" s="380"/>
      <c r="H7630" s="380"/>
    </row>
    <row r="7631" spans="1:8">
      <c r="A7631" s="380"/>
      <c r="B7631" s="380"/>
      <c r="C7631" s="380"/>
      <c r="D7631" s="380"/>
      <c r="E7631" s="380"/>
      <c r="F7631" s="380"/>
      <c r="G7631" s="380"/>
      <c r="H7631" s="380"/>
    </row>
    <row r="7632" spans="1:8">
      <c r="A7632" s="380"/>
      <c r="B7632" s="380"/>
      <c r="C7632" s="380"/>
      <c r="D7632" s="380"/>
      <c r="E7632" s="380"/>
      <c r="F7632" s="380"/>
      <c r="G7632" s="380"/>
      <c r="H7632" s="380"/>
    </row>
    <row r="7633" spans="1:8">
      <c r="A7633" s="380"/>
      <c r="B7633" s="380"/>
      <c r="C7633" s="380"/>
      <c r="D7633" s="380"/>
      <c r="E7633" s="380"/>
      <c r="F7633" s="380"/>
      <c r="G7633" s="380"/>
      <c r="H7633" s="380"/>
    </row>
    <row r="7634" spans="1:8">
      <c r="A7634" s="380"/>
      <c r="B7634" s="380"/>
      <c r="C7634" s="380"/>
      <c r="D7634" s="380"/>
      <c r="E7634" s="380"/>
      <c r="F7634" s="380"/>
      <c r="G7634" s="380"/>
      <c r="H7634" s="380"/>
    </row>
    <row r="7635" spans="1:8">
      <c r="A7635" s="380"/>
      <c r="B7635" s="380"/>
      <c r="C7635" s="380"/>
      <c r="D7635" s="380"/>
      <c r="E7635" s="380"/>
      <c r="F7635" s="380"/>
      <c r="G7635" s="380"/>
      <c r="H7635" s="380"/>
    </row>
    <row r="7636" spans="1:8">
      <c r="A7636" s="380"/>
      <c r="B7636" s="380"/>
      <c r="C7636" s="380"/>
      <c r="D7636" s="380"/>
      <c r="E7636" s="380"/>
      <c r="F7636" s="380"/>
      <c r="G7636" s="380"/>
      <c r="H7636" s="380"/>
    </row>
    <row r="7637" spans="1:8">
      <c r="A7637" s="380"/>
      <c r="B7637" s="380"/>
      <c r="C7637" s="380"/>
      <c r="D7637" s="380"/>
      <c r="E7637" s="380"/>
      <c r="F7637" s="380"/>
      <c r="G7637" s="380"/>
      <c r="H7637" s="380"/>
    </row>
    <row r="7638" spans="1:8">
      <c r="A7638" s="380"/>
      <c r="B7638" s="380"/>
      <c r="C7638" s="380"/>
      <c r="D7638" s="380"/>
      <c r="E7638" s="380"/>
      <c r="F7638" s="380"/>
      <c r="G7638" s="380"/>
      <c r="H7638" s="380"/>
    </row>
    <row r="7639" spans="1:8">
      <c r="A7639" s="380"/>
      <c r="B7639" s="380"/>
      <c r="C7639" s="380"/>
      <c r="D7639" s="380"/>
      <c r="E7639" s="380"/>
      <c r="F7639" s="380"/>
      <c r="G7639" s="380"/>
      <c r="H7639" s="380"/>
    </row>
    <row r="7640" spans="1:8">
      <c r="A7640" s="380"/>
      <c r="B7640" s="380"/>
      <c r="C7640" s="380"/>
      <c r="D7640" s="380"/>
      <c r="E7640" s="380"/>
      <c r="F7640" s="380"/>
      <c r="G7640" s="380"/>
      <c r="H7640" s="380"/>
    </row>
    <row r="7641" spans="1:8">
      <c r="A7641" s="380"/>
      <c r="B7641" s="380"/>
      <c r="C7641" s="380"/>
      <c r="D7641" s="380"/>
      <c r="E7641" s="380"/>
      <c r="F7641" s="380"/>
      <c r="G7641" s="380"/>
      <c r="H7641" s="380"/>
    </row>
    <row r="7642" spans="1:8">
      <c r="A7642" s="380"/>
      <c r="B7642" s="380"/>
      <c r="C7642" s="380"/>
      <c r="D7642" s="380"/>
      <c r="E7642" s="380"/>
      <c r="F7642" s="380"/>
      <c r="G7642" s="380"/>
      <c r="H7642" s="380"/>
    </row>
    <row r="7643" spans="1:8">
      <c r="A7643" s="380"/>
      <c r="B7643" s="380"/>
      <c r="C7643" s="380"/>
      <c r="D7643" s="380"/>
      <c r="E7643" s="380"/>
      <c r="F7643" s="380"/>
      <c r="G7643" s="380"/>
      <c r="H7643" s="380"/>
    </row>
    <row r="7644" spans="1:8">
      <c r="A7644" s="380"/>
      <c r="B7644" s="380"/>
      <c r="C7644" s="380"/>
      <c r="D7644" s="380"/>
      <c r="E7644" s="380"/>
      <c r="F7644" s="380"/>
      <c r="G7644" s="380"/>
      <c r="H7644" s="380"/>
    </row>
    <row r="7645" spans="1:8">
      <c r="A7645" s="380"/>
      <c r="B7645" s="380"/>
      <c r="C7645" s="380"/>
      <c r="D7645" s="380"/>
      <c r="E7645" s="380"/>
      <c r="F7645" s="380"/>
      <c r="G7645" s="380"/>
      <c r="H7645" s="380"/>
    </row>
    <row r="7646" spans="1:8">
      <c r="A7646" s="380"/>
      <c r="B7646" s="380"/>
      <c r="C7646" s="380"/>
      <c r="D7646" s="380"/>
      <c r="E7646" s="380"/>
      <c r="F7646" s="380"/>
      <c r="G7646" s="380"/>
      <c r="H7646" s="380"/>
    </row>
    <row r="7647" spans="1:8">
      <c r="A7647" s="380"/>
      <c r="B7647" s="380"/>
      <c r="C7647" s="380"/>
      <c r="D7647" s="380"/>
      <c r="E7647" s="380"/>
      <c r="F7647" s="380"/>
      <c r="G7647" s="380"/>
      <c r="H7647" s="380"/>
    </row>
    <row r="7648" spans="1:8">
      <c r="A7648" s="380"/>
      <c r="B7648" s="380"/>
      <c r="C7648" s="380"/>
      <c r="D7648" s="380"/>
      <c r="E7648" s="380"/>
      <c r="F7648" s="380"/>
      <c r="G7648" s="380"/>
      <c r="H7648" s="380"/>
    </row>
    <row r="7649" spans="1:8">
      <c r="A7649" s="380"/>
      <c r="B7649" s="380"/>
      <c r="C7649" s="380"/>
      <c r="D7649" s="380"/>
      <c r="E7649" s="380"/>
      <c r="F7649" s="380"/>
      <c r="G7649" s="380"/>
      <c r="H7649" s="380"/>
    </row>
    <row r="7650" spans="1:8">
      <c r="A7650" s="380"/>
      <c r="B7650" s="380"/>
      <c r="C7650" s="380"/>
      <c r="D7650" s="380"/>
      <c r="E7650" s="380"/>
      <c r="F7650" s="380"/>
      <c r="G7650" s="380"/>
      <c r="H7650" s="380"/>
    </row>
    <row r="7651" spans="1:8">
      <c r="A7651" s="380"/>
      <c r="B7651" s="380"/>
      <c r="C7651" s="380"/>
      <c r="D7651" s="380"/>
      <c r="E7651" s="380"/>
      <c r="F7651" s="380"/>
      <c r="G7651" s="380"/>
      <c r="H7651" s="380"/>
    </row>
    <row r="7652" spans="1:8">
      <c r="A7652" s="380"/>
      <c r="B7652" s="380"/>
      <c r="C7652" s="380"/>
      <c r="D7652" s="380"/>
      <c r="E7652" s="380"/>
      <c r="F7652" s="380"/>
      <c r="G7652" s="380"/>
      <c r="H7652" s="380"/>
    </row>
    <row r="7653" spans="1:8">
      <c r="A7653" s="380"/>
      <c r="B7653" s="380"/>
      <c r="C7653" s="380"/>
      <c r="D7653" s="380"/>
      <c r="E7653" s="380"/>
      <c r="F7653" s="380"/>
      <c r="G7653" s="380"/>
      <c r="H7653" s="380"/>
    </row>
    <row r="7654" spans="1:8">
      <c r="A7654" s="380"/>
      <c r="B7654" s="380"/>
      <c r="C7654" s="380"/>
      <c r="D7654" s="380"/>
      <c r="E7654" s="380"/>
      <c r="F7654" s="380"/>
      <c r="G7654" s="380"/>
      <c r="H7654" s="380"/>
    </row>
    <row r="7655" spans="1:8">
      <c r="A7655" s="380"/>
      <c r="B7655" s="380"/>
      <c r="C7655" s="380"/>
      <c r="D7655" s="380"/>
      <c r="E7655" s="380"/>
      <c r="F7655" s="380"/>
      <c r="G7655" s="380"/>
      <c r="H7655" s="380"/>
    </row>
    <row r="7656" spans="1:8">
      <c r="A7656" s="380"/>
      <c r="B7656" s="380"/>
      <c r="C7656" s="380"/>
      <c r="D7656" s="380"/>
      <c r="E7656" s="380"/>
      <c r="F7656" s="380"/>
      <c r="G7656" s="380"/>
      <c r="H7656" s="380"/>
    </row>
    <row r="7657" spans="1:8">
      <c r="A7657" s="380"/>
      <c r="B7657" s="380"/>
      <c r="C7657" s="380"/>
      <c r="D7657" s="380"/>
      <c r="E7657" s="380"/>
      <c r="F7657" s="380"/>
      <c r="G7657" s="380"/>
      <c r="H7657" s="380"/>
    </row>
    <row r="7658" spans="1:8">
      <c r="A7658" s="380"/>
      <c r="B7658" s="380"/>
      <c r="C7658" s="380"/>
      <c r="D7658" s="380"/>
      <c r="E7658" s="380"/>
      <c r="F7658" s="380"/>
      <c r="G7658" s="380"/>
      <c r="H7658" s="380"/>
    </row>
    <row r="7659" spans="1:8">
      <c r="A7659" s="380"/>
      <c r="B7659" s="380"/>
      <c r="C7659" s="380"/>
      <c r="D7659" s="380"/>
      <c r="E7659" s="380"/>
      <c r="F7659" s="380"/>
      <c r="G7659" s="380"/>
      <c r="H7659" s="380"/>
    </row>
    <row r="7660" spans="1:8">
      <c r="A7660" s="380"/>
      <c r="B7660" s="380"/>
      <c r="C7660" s="380"/>
      <c r="D7660" s="380"/>
      <c r="E7660" s="380"/>
      <c r="F7660" s="380"/>
      <c r="G7660" s="380"/>
      <c r="H7660" s="380"/>
    </row>
    <row r="7661" spans="1:8">
      <c r="A7661" s="380"/>
      <c r="B7661" s="380"/>
      <c r="C7661" s="380"/>
      <c r="D7661" s="380"/>
      <c r="E7661" s="380"/>
      <c r="F7661" s="380"/>
      <c r="G7661" s="380"/>
      <c r="H7661" s="380"/>
    </row>
    <row r="7662" spans="1:8">
      <c r="A7662" s="380"/>
      <c r="B7662" s="380"/>
      <c r="C7662" s="380"/>
      <c r="D7662" s="380"/>
      <c r="E7662" s="380"/>
      <c r="F7662" s="380"/>
      <c r="G7662" s="380"/>
      <c r="H7662" s="380"/>
    </row>
    <row r="7663" spans="1:8">
      <c r="A7663" s="380"/>
      <c r="B7663" s="380"/>
      <c r="C7663" s="380"/>
      <c r="D7663" s="380"/>
      <c r="E7663" s="380"/>
      <c r="F7663" s="380"/>
      <c r="G7663" s="380"/>
      <c r="H7663" s="380"/>
    </row>
    <row r="7664" spans="1:8">
      <c r="A7664" s="380"/>
      <c r="B7664" s="380"/>
      <c r="C7664" s="380"/>
      <c r="D7664" s="380"/>
      <c r="E7664" s="380"/>
      <c r="F7664" s="380"/>
      <c r="G7664" s="380"/>
      <c r="H7664" s="380"/>
    </row>
    <row r="7665" spans="1:8">
      <c r="A7665" s="380"/>
      <c r="B7665" s="380"/>
      <c r="C7665" s="380"/>
      <c r="D7665" s="380"/>
      <c r="E7665" s="380"/>
      <c r="F7665" s="380"/>
      <c r="G7665" s="380"/>
      <c r="H7665" s="380"/>
    </row>
    <row r="7666" spans="1:8">
      <c r="A7666" s="380"/>
      <c r="B7666" s="380"/>
      <c r="C7666" s="380"/>
      <c r="D7666" s="380"/>
      <c r="E7666" s="380"/>
      <c r="F7666" s="380"/>
      <c r="G7666" s="380"/>
      <c r="H7666" s="380"/>
    </row>
    <row r="7667" spans="1:8">
      <c r="A7667" s="380"/>
      <c r="B7667" s="380"/>
      <c r="C7667" s="380"/>
      <c r="D7667" s="380"/>
      <c r="E7667" s="380"/>
      <c r="F7667" s="380"/>
      <c r="G7667" s="380"/>
      <c r="H7667" s="380"/>
    </row>
    <row r="7668" spans="1:8">
      <c r="A7668" s="380"/>
      <c r="B7668" s="380"/>
      <c r="C7668" s="380"/>
      <c r="D7668" s="380"/>
      <c r="E7668" s="380"/>
      <c r="F7668" s="380"/>
      <c r="G7668" s="380"/>
      <c r="H7668" s="380"/>
    </row>
    <row r="7669" spans="1:8">
      <c r="A7669" s="380"/>
      <c r="B7669" s="380"/>
      <c r="C7669" s="380"/>
      <c r="D7669" s="380"/>
      <c r="E7669" s="380"/>
      <c r="F7669" s="380"/>
      <c r="G7669" s="380"/>
      <c r="H7669" s="380"/>
    </row>
    <row r="7670" spans="1:8">
      <c r="A7670" s="380"/>
      <c r="B7670" s="380"/>
      <c r="C7670" s="380"/>
      <c r="D7670" s="380"/>
      <c r="E7670" s="380"/>
      <c r="F7670" s="380"/>
      <c r="G7670" s="380"/>
      <c r="H7670" s="380"/>
    </row>
    <row r="7671" spans="1:8">
      <c r="A7671" s="380"/>
      <c r="B7671" s="380"/>
      <c r="C7671" s="380"/>
      <c r="D7671" s="380"/>
      <c r="E7671" s="380"/>
      <c r="F7671" s="380"/>
      <c r="G7671" s="380"/>
      <c r="H7671" s="380"/>
    </row>
    <row r="7672" spans="1:8">
      <c r="A7672" s="380"/>
      <c r="B7672" s="380"/>
      <c r="C7672" s="380"/>
      <c r="D7672" s="380"/>
      <c r="E7672" s="380"/>
      <c r="F7672" s="380"/>
      <c r="G7672" s="380"/>
      <c r="H7672" s="380"/>
    </row>
    <row r="7673" spans="1:8">
      <c r="A7673" s="380"/>
      <c r="B7673" s="380"/>
      <c r="C7673" s="380"/>
      <c r="D7673" s="380"/>
      <c r="E7673" s="380"/>
      <c r="F7673" s="380"/>
      <c r="G7673" s="380"/>
      <c r="H7673" s="380"/>
    </row>
    <row r="7674" spans="1:8">
      <c r="A7674" s="380"/>
      <c r="B7674" s="380"/>
      <c r="C7674" s="380"/>
      <c r="D7674" s="380"/>
      <c r="E7674" s="380"/>
      <c r="F7674" s="380"/>
      <c r="G7674" s="380"/>
      <c r="H7674" s="380"/>
    </row>
    <row r="7675" spans="1:8">
      <c r="A7675" s="380"/>
      <c r="B7675" s="380"/>
      <c r="C7675" s="380"/>
      <c r="D7675" s="380"/>
      <c r="E7675" s="380"/>
      <c r="F7675" s="380"/>
      <c r="G7675" s="380"/>
      <c r="H7675" s="380"/>
    </row>
    <row r="7676" spans="1:8">
      <c r="A7676" s="380"/>
      <c r="B7676" s="380"/>
      <c r="C7676" s="380"/>
      <c r="D7676" s="380"/>
      <c r="E7676" s="380"/>
      <c r="F7676" s="380"/>
      <c r="G7676" s="380"/>
      <c r="H7676" s="380"/>
    </row>
    <row r="7677" spans="1:8">
      <c r="A7677" s="380"/>
      <c r="B7677" s="380"/>
      <c r="C7677" s="380"/>
      <c r="D7677" s="380"/>
      <c r="E7677" s="380"/>
      <c r="F7677" s="380"/>
      <c r="G7677" s="380"/>
      <c r="H7677" s="380"/>
    </row>
    <row r="7678" spans="1:8">
      <c r="A7678" s="380"/>
      <c r="B7678" s="380"/>
      <c r="C7678" s="380"/>
      <c r="D7678" s="380"/>
      <c r="E7678" s="380"/>
      <c r="F7678" s="380"/>
      <c r="G7678" s="380"/>
      <c r="H7678" s="380"/>
    </row>
    <row r="7679" spans="1:8">
      <c r="A7679" s="380"/>
      <c r="B7679" s="380"/>
      <c r="C7679" s="380"/>
      <c r="D7679" s="380"/>
      <c r="E7679" s="380"/>
      <c r="F7679" s="380"/>
      <c r="G7679" s="380"/>
      <c r="H7679" s="380"/>
    </row>
    <row r="7680" spans="1:8">
      <c r="A7680" s="380"/>
      <c r="B7680" s="380"/>
      <c r="C7680" s="380"/>
      <c r="D7680" s="380"/>
      <c r="E7680" s="380"/>
      <c r="F7680" s="380"/>
      <c r="G7680" s="380"/>
      <c r="H7680" s="380"/>
    </row>
    <row r="7681" spans="1:8">
      <c r="A7681" s="380"/>
      <c r="B7681" s="380"/>
      <c r="C7681" s="380"/>
      <c r="D7681" s="380"/>
      <c r="E7681" s="380"/>
      <c r="F7681" s="380"/>
      <c r="G7681" s="380"/>
      <c r="H7681" s="380"/>
    </row>
    <row r="7682" spans="1:8">
      <c r="A7682" s="380"/>
      <c r="B7682" s="380"/>
      <c r="C7682" s="380"/>
      <c r="D7682" s="380"/>
      <c r="E7682" s="380"/>
      <c r="F7682" s="380"/>
      <c r="G7682" s="380"/>
      <c r="H7682" s="380"/>
    </row>
    <row r="7683" spans="1:8">
      <c r="A7683" s="380"/>
      <c r="B7683" s="380"/>
      <c r="C7683" s="380"/>
      <c r="D7683" s="380"/>
      <c r="E7683" s="380"/>
      <c r="F7683" s="380"/>
      <c r="G7683" s="380"/>
      <c r="H7683" s="380"/>
    </row>
    <row r="7684" spans="1:8">
      <c r="A7684" s="380"/>
      <c r="B7684" s="380"/>
      <c r="C7684" s="380"/>
      <c r="D7684" s="380"/>
      <c r="E7684" s="380"/>
      <c r="F7684" s="380"/>
      <c r="G7684" s="380"/>
      <c r="H7684" s="380"/>
    </row>
    <row r="7685" spans="1:8">
      <c r="A7685" s="380"/>
      <c r="B7685" s="380"/>
      <c r="C7685" s="380"/>
      <c r="D7685" s="380"/>
      <c r="E7685" s="380"/>
      <c r="F7685" s="380"/>
      <c r="G7685" s="380"/>
      <c r="H7685" s="380"/>
    </row>
    <row r="7686" spans="1:8">
      <c r="A7686" s="380"/>
      <c r="B7686" s="380"/>
      <c r="C7686" s="380"/>
      <c r="D7686" s="380"/>
      <c r="E7686" s="380"/>
      <c r="F7686" s="380"/>
      <c r="G7686" s="380"/>
      <c r="H7686" s="380"/>
    </row>
    <row r="7687" spans="1:8">
      <c r="A7687" s="380"/>
      <c r="B7687" s="380"/>
      <c r="C7687" s="380"/>
      <c r="D7687" s="380"/>
      <c r="E7687" s="380"/>
      <c r="F7687" s="380"/>
      <c r="G7687" s="380"/>
      <c r="H7687" s="380"/>
    </row>
    <row r="7688" spans="1:8">
      <c r="A7688" s="380"/>
      <c r="B7688" s="380"/>
      <c r="C7688" s="380"/>
      <c r="D7688" s="380"/>
      <c r="E7688" s="380"/>
      <c r="F7688" s="380"/>
      <c r="G7688" s="380"/>
      <c r="H7688" s="380"/>
    </row>
    <row r="7689" spans="1:8">
      <c r="A7689" s="380"/>
      <c r="B7689" s="380"/>
      <c r="C7689" s="380"/>
      <c r="D7689" s="380"/>
      <c r="E7689" s="380"/>
      <c r="F7689" s="380"/>
      <c r="G7689" s="380"/>
      <c r="H7689" s="380"/>
    </row>
    <row r="7690" spans="1:8">
      <c r="A7690" s="380"/>
      <c r="B7690" s="380"/>
      <c r="C7690" s="380"/>
      <c r="D7690" s="380"/>
      <c r="E7690" s="380"/>
      <c r="F7690" s="380"/>
      <c r="G7690" s="380"/>
      <c r="H7690" s="380"/>
    </row>
    <row r="7691" spans="1:8">
      <c r="A7691" s="380"/>
      <c r="B7691" s="380"/>
      <c r="C7691" s="380"/>
      <c r="D7691" s="380"/>
      <c r="E7691" s="380"/>
      <c r="F7691" s="380"/>
      <c r="G7691" s="380"/>
      <c r="H7691" s="380"/>
    </row>
    <row r="7692" spans="1:8">
      <c r="A7692" s="380"/>
      <c r="B7692" s="380"/>
      <c r="C7692" s="380"/>
      <c r="D7692" s="380"/>
      <c r="E7692" s="380"/>
      <c r="F7692" s="380"/>
      <c r="G7692" s="380"/>
      <c r="H7692" s="380"/>
    </row>
    <row r="7693" spans="1:8">
      <c r="A7693" s="380"/>
      <c r="B7693" s="380"/>
      <c r="C7693" s="380"/>
      <c r="D7693" s="380"/>
      <c r="E7693" s="380"/>
      <c r="F7693" s="380"/>
      <c r="G7693" s="380"/>
      <c r="H7693" s="380"/>
    </row>
    <row r="7694" spans="1:8">
      <c r="A7694" s="380"/>
      <c r="B7694" s="380"/>
      <c r="C7694" s="380"/>
      <c r="D7694" s="380"/>
      <c r="E7694" s="380"/>
      <c r="F7694" s="380"/>
      <c r="G7694" s="380"/>
      <c r="H7694" s="380"/>
    </row>
    <row r="7695" spans="1:8">
      <c r="A7695" s="380"/>
      <c r="B7695" s="380"/>
      <c r="C7695" s="380"/>
      <c r="D7695" s="380"/>
      <c r="E7695" s="380"/>
      <c r="F7695" s="380"/>
      <c r="G7695" s="380"/>
      <c r="H7695" s="380"/>
    </row>
    <row r="7696" spans="1:8">
      <c r="A7696" s="380"/>
      <c r="B7696" s="380"/>
      <c r="C7696" s="380"/>
      <c r="D7696" s="380"/>
      <c r="E7696" s="380"/>
      <c r="F7696" s="380"/>
      <c r="G7696" s="380"/>
      <c r="H7696" s="380"/>
    </row>
    <row r="7697" spans="1:8">
      <c r="A7697" s="380"/>
      <c r="B7697" s="380"/>
      <c r="C7697" s="380"/>
      <c r="D7697" s="380"/>
      <c r="E7697" s="380"/>
      <c r="F7697" s="380"/>
      <c r="G7697" s="380"/>
      <c r="H7697" s="380"/>
    </row>
    <row r="7698" spans="1:8">
      <c r="A7698" s="380"/>
      <c r="B7698" s="380"/>
      <c r="C7698" s="380"/>
      <c r="D7698" s="380"/>
      <c r="E7698" s="380"/>
      <c r="F7698" s="380"/>
      <c r="G7698" s="380"/>
      <c r="H7698" s="380"/>
    </row>
    <row r="7699" spans="1:8">
      <c r="A7699" s="380"/>
      <c r="B7699" s="380"/>
      <c r="C7699" s="380"/>
      <c r="D7699" s="380"/>
      <c r="E7699" s="380"/>
      <c r="F7699" s="380"/>
      <c r="G7699" s="380"/>
      <c r="H7699" s="380"/>
    </row>
    <row r="7700" spans="1:8">
      <c r="A7700" s="380"/>
      <c r="B7700" s="380"/>
      <c r="C7700" s="380"/>
      <c r="D7700" s="380"/>
      <c r="E7700" s="380"/>
      <c r="F7700" s="380"/>
      <c r="G7700" s="380"/>
      <c r="H7700" s="380"/>
    </row>
    <row r="7701" spans="1:8">
      <c r="A7701" s="380"/>
      <c r="B7701" s="380"/>
      <c r="C7701" s="380"/>
      <c r="D7701" s="380"/>
      <c r="E7701" s="380"/>
      <c r="F7701" s="380"/>
      <c r="G7701" s="380"/>
      <c r="H7701" s="380"/>
    </row>
    <row r="7702" spans="1:8">
      <c r="A7702" s="380"/>
      <c r="B7702" s="380"/>
      <c r="C7702" s="380"/>
      <c r="D7702" s="380"/>
      <c r="E7702" s="380"/>
      <c r="F7702" s="380"/>
      <c r="G7702" s="380"/>
      <c r="H7702" s="380"/>
    </row>
    <row r="7703" spans="1:8">
      <c r="A7703" s="380"/>
      <c r="B7703" s="380"/>
      <c r="C7703" s="380"/>
      <c r="D7703" s="380"/>
      <c r="E7703" s="380"/>
      <c r="F7703" s="380"/>
      <c r="G7703" s="380"/>
      <c r="H7703" s="380"/>
    </row>
    <row r="7704" spans="1:8">
      <c r="A7704" s="380"/>
      <c r="B7704" s="380"/>
      <c r="C7704" s="380"/>
      <c r="D7704" s="380"/>
      <c r="E7704" s="380"/>
      <c r="F7704" s="380"/>
      <c r="G7704" s="380"/>
      <c r="H7704" s="380"/>
    </row>
    <row r="7705" spans="1:8">
      <c r="A7705" s="380"/>
      <c r="B7705" s="380"/>
      <c r="C7705" s="380"/>
      <c r="D7705" s="380"/>
      <c r="E7705" s="380"/>
      <c r="F7705" s="380"/>
      <c r="G7705" s="380"/>
      <c r="H7705" s="380"/>
    </row>
    <row r="7706" spans="1:8">
      <c r="A7706" s="380"/>
      <c r="B7706" s="380"/>
      <c r="C7706" s="380"/>
      <c r="D7706" s="380"/>
      <c r="E7706" s="380"/>
      <c r="F7706" s="380"/>
      <c r="G7706" s="380"/>
      <c r="H7706" s="380"/>
    </row>
    <row r="7707" spans="1:8">
      <c r="A7707" s="380"/>
      <c r="B7707" s="380"/>
      <c r="C7707" s="380"/>
      <c r="D7707" s="380"/>
      <c r="E7707" s="380"/>
      <c r="F7707" s="380"/>
      <c r="G7707" s="380"/>
      <c r="H7707" s="380"/>
    </row>
    <row r="7708" spans="1:8">
      <c r="A7708" s="380"/>
      <c r="B7708" s="380"/>
      <c r="C7708" s="380"/>
      <c r="D7708" s="380"/>
      <c r="E7708" s="380"/>
      <c r="F7708" s="380"/>
      <c r="G7708" s="380"/>
      <c r="H7708" s="380"/>
    </row>
    <row r="7709" spans="1:8">
      <c r="A7709" s="380"/>
      <c r="B7709" s="380"/>
      <c r="C7709" s="380"/>
      <c r="D7709" s="380"/>
      <c r="E7709" s="380"/>
      <c r="F7709" s="380"/>
      <c r="G7709" s="380"/>
      <c r="H7709" s="380"/>
    </row>
    <row r="7710" spans="1:8">
      <c r="A7710" s="380"/>
      <c r="B7710" s="380"/>
      <c r="C7710" s="380"/>
      <c r="D7710" s="380"/>
      <c r="E7710" s="380"/>
      <c r="F7710" s="380"/>
      <c r="G7710" s="380"/>
      <c r="H7710" s="380"/>
    </row>
    <row r="7711" spans="1:8">
      <c r="A7711" s="380"/>
      <c r="B7711" s="380"/>
      <c r="C7711" s="380"/>
      <c r="D7711" s="380"/>
      <c r="E7711" s="380"/>
      <c r="F7711" s="380"/>
      <c r="G7711" s="380"/>
      <c r="H7711" s="380"/>
    </row>
    <row r="7712" spans="1:8">
      <c r="A7712" s="380"/>
      <c r="B7712" s="380"/>
      <c r="C7712" s="380"/>
      <c r="D7712" s="380"/>
      <c r="E7712" s="380"/>
      <c r="F7712" s="380"/>
      <c r="G7712" s="380"/>
      <c r="H7712" s="380"/>
    </row>
    <row r="7713" spans="1:8">
      <c r="A7713" s="380"/>
      <c r="B7713" s="380"/>
      <c r="C7713" s="380"/>
      <c r="D7713" s="380"/>
      <c r="E7713" s="380"/>
      <c r="F7713" s="380"/>
      <c r="G7713" s="380"/>
      <c r="H7713" s="380"/>
    </row>
    <row r="7714" spans="1:8">
      <c r="A7714" s="380"/>
      <c r="B7714" s="380"/>
      <c r="C7714" s="380"/>
      <c r="D7714" s="380"/>
      <c r="E7714" s="380"/>
      <c r="F7714" s="380"/>
      <c r="G7714" s="380"/>
      <c r="H7714" s="380"/>
    </row>
    <row r="7715" spans="1:8">
      <c r="A7715" s="380"/>
      <c r="B7715" s="380"/>
      <c r="C7715" s="380"/>
      <c r="D7715" s="380"/>
      <c r="E7715" s="380"/>
      <c r="F7715" s="380"/>
      <c r="G7715" s="380"/>
      <c r="H7715" s="380"/>
    </row>
    <row r="7716" spans="1:8">
      <c r="A7716" s="380"/>
      <c r="B7716" s="380"/>
      <c r="C7716" s="380"/>
      <c r="D7716" s="380"/>
      <c r="E7716" s="380"/>
      <c r="F7716" s="380"/>
      <c r="G7716" s="380"/>
      <c r="H7716" s="380"/>
    </row>
    <row r="7717" spans="1:8">
      <c r="A7717" s="380"/>
      <c r="B7717" s="380"/>
      <c r="C7717" s="380"/>
      <c r="D7717" s="380"/>
      <c r="E7717" s="380"/>
      <c r="F7717" s="380"/>
      <c r="G7717" s="380"/>
      <c r="H7717" s="380"/>
    </row>
    <row r="7718" spans="1:8">
      <c r="A7718" s="380"/>
      <c r="B7718" s="380"/>
      <c r="C7718" s="380"/>
      <c r="D7718" s="380"/>
      <c r="E7718" s="380"/>
      <c r="F7718" s="380"/>
      <c r="G7718" s="380"/>
      <c r="H7718" s="380"/>
    </row>
    <row r="7719" spans="1:8">
      <c r="A7719" s="380"/>
      <c r="B7719" s="380"/>
      <c r="C7719" s="380"/>
      <c r="D7719" s="380"/>
      <c r="E7719" s="380"/>
      <c r="F7719" s="380"/>
      <c r="G7719" s="380"/>
      <c r="H7719" s="380"/>
    </row>
    <row r="7720" spans="1:8">
      <c r="A7720" s="380"/>
      <c r="B7720" s="380"/>
      <c r="C7720" s="380"/>
      <c r="D7720" s="380"/>
      <c r="E7720" s="380"/>
      <c r="F7720" s="380"/>
      <c r="G7720" s="380"/>
      <c r="H7720" s="380"/>
    </row>
    <row r="7721" spans="1:8">
      <c r="A7721" s="380"/>
      <c r="B7721" s="380"/>
      <c r="C7721" s="380"/>
      <c r="D7721" s="380"/>
      <c r="E7721" s="380"/>
      <c r="F7721" s="380"/>
      <c r="G7721" s="380"/>
      <c r="H7721" s="380"/>
    </row>
    <row r="7722" spans="1:8">
      <c r="A7722" s="380"/>
      <c r="B7722" s="380"/>
      <c r="C7722" s="380"/>
      <c r="D7722" s="380"/>
      <c r="E7722" s="380"/>
      <c r="F7722" s="380"/>
      <c r="G7722" s="380"/>
      <c r="H7722" s="380"/>
    </row>
    <row r="7723" spans="1:8">
      <c r="A7723" s="380"/>
      <c r="B7723" s="380"/>
      <c r="C7723" s="380"/>
      <c r="D7723" s="380"/>
      <c r="E7723" s="380"/>
      <c r="F7723" s="380"/>
      <c r="G7723" s="380"/>
      <c r="H7723" s="380"/>
    </row>
    <row r="7724" spans="1:8">
      <c r="A7724" s="380"/>
      <c r="B7724" s="380"/>
      <c r="C7724" s="380"/>
      <c r="D7724" s="380"/>
      <c r="E7724" s="380"/>
      <c r="F7724" s="380"/>
      <c r="G7724" s="380"/>
      <c r="H7724" s="380"/>
    </row>
    <row r="7725" spans="1:8">
      <c r="A7725" s="380"/>
      <c r="B7725" s="380"/>
      <c r="C7725" s="380"/>
      <c r="D7725" s="380"/>
      <c r="E7725" s="380"/>
      <c r="F7725" s="380"/>
      <c r="G7725" s="380"/>
      <c r="H7725" s="380"/>
    </row>
    <row r="7726" spans="1:8">
      <c r="A7726" s="380"/>
      <c r="B7726" s="380"/>
      <c r="C7726" s="380"/>
      <c r="D7726" s="380"/>
      <c r="E7726" s="380"/>
      <c r="F7726" s="380"/>
      <c r="G7726" s="380"/>
      <c r="H7726" s="380"/>
    </row>
    <row r="7727" spans="1:8">
      <c r="A7727" s="380"/>
      <c r="B7727" s="380"/>
      <c r="C7727" s="380"/>
      <c r="D7727" s="380"/>
      <c r="E7727" s="380"/>
      <c r="F7727" s="380"/>
      <c r="G7727" s="380"/>
      <c r="H7727" s="380"/>
    </row>
    <row r="7728" spans="1:8">
      <c r="A7728" s="380"/>
      <c r="B7728" s="380"/>
      <c r="C7728" s="380"/>
      <c r="D7728" s="380"/>
      <c r="E7728" s="380"/>
      <c r="F7728" s="380"/>
      <c r="G7728" s="380"/>
      <c r="H7728" s="380"/>
    </row>
    <row r="7729" spans="1:8">
      <c r="A7729" s="380"/>
      <c r="B7729" s="380"/>
      <c r="C7729" s="380"/>
      <c r="D7729" s="380"/>
      <c r="E7729" s="380"/>
      <c r="F7729" s="380"/>
      <c r="G7729" s="380"/>
      <c r="H7729" s="380"/>
    </row>
    <row r="7730" spans="1:8">
      <c r="A7730" s="380"/>
      <c r="B7730" s="380"/>
      <c r="C7730" s="380"/>
      <c r="D7730" s="380"/>
      <c r="E7730" s="380"/>
      <c r="F7730" s="380"/>
      <c r="G7730" s="380"/>
      <c r="H7730" s="380"/>
    </row>
    <row r="7731" spans="1:8">
      <c r="A7731" s="380"/>
      <c r="B7731" s="380"/>
      <c r="C7731" s="380"/>
      <c r="D7731" s="380"/>
      <c r="E7731" s="380"/>
      <c r="F7731" s="380"/>
      <c r="G7731" s="380"/>
      <c r="H7731" s="380"/>
    </row>
    <row r="7732" spans="1:8">
      <c r="A7732" s="380"/>
      <c r="B7732" s="380"/>
      <c r="C7732" s="380"/>
      <c r="D7732" s="380"/>
      <c r="E7732" s="380"/>
      <c r="F7732" s="380"/>
      <c r="G7732" s="380"/>
      <c r="H7732" s="380"/>
    </row>
    <row r="7733" spans="1:8">
      <c r="A7733" s="380"/>
      <c r="B7733" s="380"/>
      <c r="C7733" s="380"/>
      <c r="D7733" s="380"/>
      <c r="E7733" s="380"/>
      <c r="F7733" s="380"/>
      <c r="G7733" s="380"/>
      <c r="H7733" s="380"/>
    </row>
    <row r="7734" spans="1:8">
      <c r="A7734" s="380"/>
      <c r="B7734" s="380"/>
      <c r="C7734" s="380"/>
      <c r="D7734" s="380"/>
      <c r="E7734" s="380"/>
      <c r="F7734" s="380"/>
      <c r="G7734" s="380"/>
      <c r="H7734" s="380"/>
    </row>
    <row r="7735" spans="1:8">
      <c r="A7735" s="380"/>
      <c r="B7735" s="380"/>
      <c r="C7735" s="380"/>
      <c r="D7735" s="380"/>
      <c r="E7735" s="380"/>
      <c r="F7735" s="380"/>
      <c r="G7735" s="380"/>
      <c r="H7735" s="380"/>
    </row>
    <row r="7736" spans="1:8">
      <c r="A7736" s="380"/>
      <c r="B7736" s="380"/>
      <c r="C7736" s="380"/>
      <c r="D7736" s="380"/>
      <c r="E7736" s="380"/>
      <c r="F7736" s="380"/>
      <c r="G7736" s="380"/>
      <c r="H7736" s="380"/>
    </row>
    <row r="7737" spans="1:8">
      <c r="A7737" s="380"/>
      <c r="B7737" s="380"/>
      <c r="C7737" s="380"/>
      <c r="D7737" s="380"/>
      <c r="E7737" s="380"/>
      <c r="F7737" s="380"/>
      <c r="G7737" s="380"/>
      <c r="H7737" s="380"/>
    </row>
    <row r="7738" spans="1:8">
      <c r="A7738" s="380"/>
      <c r="B7738" s="380"/>
      <c r="C7738" s="380"/>
      <c r="D7738" s="380"/>
      <c r="E7738" s="380"/>
      <c r="F7738" s="380"/>
      <c r="G7738" s="380"/>
      <c r="H7738" s="380"/>
    </row>
    <row r="7739" spans="1:8">
      <c r="A7739" s="380"/>
      <c r="B7739" s="380"/>
      <c r="C7739" s="380"/>
      <c r="D7739" s="380"/>
      <c r="E7739" s="380"/>
      <c r="F7739" s="380"/>
      <c r="G7739" s="380"/>
      <c r="H7739" s="380"/>
    </row>
    <row r="7740" spans="1:8">
      <c r="A7740" s="380"/>
      <c r="B7740" s="380"/>
      <c r="C7740" s="380"/>
      <c r="D7740" s="380"/>
      <c r="E7740" s="380"/>
      <c r="F7740" s="380"/>
      <c r="G7740" s="380"/>
      <c r="H7740" s="380"/>
    </row>
    <row r="7741" spans="1:8">
      <c r="A7741" s="380"/>
      <c r="B7741" s="380"/>
      <c r="C7741" s="380"/>
      <c r="D7741" s="380"/>
      <c r="E7741" s="380"/>
      <c r="F7741" s="380"/>
      <c r="G7741" s="380"/>
      <c r="H7741" s="380"/>
    </row>
    <row r="7742" spans="1:8">
      <c r="A7742" s="380"/>
      <c r="B7742" s="380"/>
      <c r="C7742" s="380"/>
      <c r="D7742" s="380"/>
      <c r="E7742" s="380"/>
      <c r="F7742" s="380"/>
      <c r="G7742" s="380"/>
      <c r="H7742" s="380"/>
    </row>
    <row r="7743" spans="1:8">
      <c r="A7743" s="380"/>
      <c r="B7743" s="380"/>
      <c r="C7743" s="380"/>
      <c r="D7743" s="380"/>
      <c r="E7743" s="380"/>
      <c r="F7743" s="380"/>
      <c r="G7743" s="380"/>
      <c r="H7743" s="380"/>
    </row>
    <row r="7744" spans="1:8">
      <c r="A7744" s="380"/>
      <c r="B7744" s="380"/>
      <c r="C7744" s="380"/>
      <c r="D7744" s="380"/>
      <c r="E7744" s="380"/>
      <c r="F7744" s="380"/>
      <c r="G7744" s="380"/>
      <c r="H7744" s="380"/>
    </row>
    <row r="7745" spans="1:8">
      <c r="A7745" s="380"/>
      <c r="B7745" s="380"/>
      <c r="C7745" s="380"/>
      <c r="D7745" s="380"/>
      <c r="E7745" s="380"/>
      <c r="F7745" s="380"/>
      <c r="G7745" s="380"/>
      <c r="H7745" s="380"/>
    </row>
    <row r="7746" spans="1:8">
      <c r="A7746" s="380"/>
      <c r="B7746" s="380"/>
      <c r="C7746" s="380"/>
      <c r="D7746" s="380"/>
      <c r="E7746" s="380"/>
      <c r="F7746" s="380"/>
      <c r="G7746" s="380"/>
      <c r="H7746" s="380"/>
    </row>
    <row r="7747" spans="1:8">
      <c r="A7747" s="380"/>
      <c r="B7747" s="380"/>
      <c r="C7747" s="380"/>
      <c r="D7747" s="380"/>
      <c r="E7747" s="380"/>
      <c r="F7747" s="380"/>
      <c r="G7747" s="380"/>
      <c r="H7747" s="380"/>
    </row>
    <row r="7748" spans="1:8">
      <c r="A7748" s="380"/>
      <c r="B7748" s="380"/>
      <c r="C7748" s="380"/>
      <c r="D7748" s="380"/>
      <c r="E7748" s="380"/>
      <c r="F7748" s="380"/>
      <c r="G7748" s="380"/>
      <c r="H7748" s="380"/>
    </row>
    <row r="7749" spans="1:8">
      <c r="A7749" s="380"/>
      <c r="B7749" s="380"/>
      <c r="C7749" s="380"/>
      <c r="D7749" s="380"/>
      <c r="E7749" s="380"/>
      <c r="F7749" s="380"/>
      <c r="G7749" s="380"/>
      <c r="H7749" s="380"/>
    </row>
    <row r="7750" spans="1:8">
      <c r="A7750" s="380"/>
      <c r="B7750" s="380"/>
      <c r="C7750" s="380"/>
      <c r="D7750" s="380"/>
      <c r="E7750" s="380"/>
      <c r="F7750" s="380"/>
      <c r="G7750" s="380"/>
      <c r="H7750" s="380"/>
    </row>
    <row r="7751" spans="1:8">
      <c r="A7751" s="380"/>
      <c r="B7751" s="380"/>
      <c r="C7751" s="380"/>
      <c r="D7751" s="380"/>
      <c r="E7751" s="380"/>
      <c r="F7751" s="380"/>
      <c r="G7751" s="380"/>
      <c r="H7751" s="380"/>
    </row>
    <row r="7752" spans="1:8">
      <c r="A7752" s="380"/>
      <c r="B7752" s="380"/>
      <c r="C7752" s="380"/>
      <c r="D7752" s="380"/>
      <c r="E7752" s="380"/>
      <c r="F7752" s="380"/>
      <c r="G7752" s="380"/>
      <c r="H7752" s="380"/>
    </row>
    <row r="7753" spans="1:8">
      <c r="A7753" s="380"/>
      <c r="B7753" s="380"/>
      <c r="C7753" s="380"/>
      <c r="D7753" s="380"/>
      <c r="E7753" s="380"/>
      <c r="F7753" s="380"/>
      <c r="G7753" s="380"/>
      <c r="H7753" s="380"/>
    </row>
    <row r="7754" spans="1:8">
      <c r="A7754" s="380"/>
      <c r="B7754" s="380"/>
      <c r="C7754" s="380"/>
      <c r="D7754" s="380"/>
      <c r="E7754" s="380"/>
      <c r="F7754" s="380"/>
      <c r="G7754" s="380"/>
      <c r="H7754" s="380"/>
    </row>
    <row r="7755" spans="1:8">
      <c r="A7755" s="380"/>
      <c r="B7755" s="380"/>
      <c r="C7755" s="380"/>
      <c r="D7755" s="380"/>
      <c r="E7755" s="380"/>
      <c r="F7755" s="380"/>
      <c r="G7755" s="380"/>
      <c r="H7755" s="380"/>
    </row>
    <row r="7756" spans="1:8">
      <c r="A7756" s="380"/>
      <c r="B7756" s="380"/>
      <c r="C7756" s="380"/>
      <c r="D7756" s="380"/>
      <c r="E7756" s="380"/>
      <c r="F7756" s="380"/>
      <c r="G7756" s="380"/>
      <c r="H7756" s="380"/>
    </row>
    <row r="7757" spans="1:8">
      <c r="A7757" s="380"/>
      <c r="B7757" s="380"/>
      <c r="C7757" s="380"/>
      <c r="D7757" s="380"/>
      <c r="E7757" s="380"/>
      <c r="F7757" s="380"/>
      <c r="G7757" s="380"/>
      <c r="H7757" s="380"/>
    </row>
    <row r="7758" spans="1:8">
      <c r="A7758" s="380"/>
      <c r="B7758" s="380"/>
      <c r="C7758" s="380"/>
      <c r="D7758" s="380"/>
      <c r="E7758" s="380"/>
      <c r="F7758" s="380"/>
      <c r="G7758" s="380"/>
      <c r="H7758" s="380"/>
    </row>
    <row r="7759" spans="1:8">
      <c r="A7759" s="380"/>
      <c r="B7759" s="380"/>
      <c r="C7759" s="380"/>
      <c r="D7759" s="380"/>
      <c r="E7759" s="380"/>
      <c r="F7759" s="380"/>
      <c r="G7759" s="380"/>
      <c r="H7759" s="380"/>
    </row>
    <row r="7760" spans="1:8">
      <c r="A7760" s="380"/>
      <c r="B7760" s="380"/>
      <c r="C7760" s="380"/>
      <c r="D7760" s="380"/>
      <c r="E7760" s="380"/>
      <c r="F7760" s="380"/>
      <c r="G7760" s="380"/>
      <c r="H7760" s="380"/>
    </row>
    <row r="7761" spans="1:8">
      <c r="A7761" s="380"/>
      <c r="B7761" s="380"/>
      <c r="C7761" s="380"/>
      <c r="D7761" s="380"/>
      <c r="E7761" s="380"/>
      <c r="F7761" s="380"/>
      <c r="G7761" s="380"/>
      <c r="H7761" s="380"/>
    </row>
    <row r="7762" spans="1:8">
      <c r="A7762" s="380"/>
      <c r="B7762" s="380"/>
      <c r="C7762" s="380"/>
      <c r="D7762" s="380"/>
      <c r="E7762" s="380"/>
      <c r="F7762" s="380"/>
      <c r="G7762" s="380"/>
      <c r="H7762" s="380"/>
    </row>
    <row r="7763" spans="1:8">
      <c r="A7763" s="380"/>
      <c r="B7763" s="380"/>
      <c r="C7763" s="380"/>
      <c r="D7763" s="380"/>
      <c r="E7763" s="380"/>
      <c r="F7763" s="380"/>
      <c r="G7763" s="380"/>
      <c r="H7763" s="380"/>
    </row>
    <row r="7764" spans="1:8">
      <c r="A7764" s="380"/>
      <c r="B7764" s="380"/>
      <c r="C7764" s="380"/>
      <c r="D7764" s="380"/>
      <c r="E7764" s="380"/>
      <c r="F7764" s="380"/>
      <c r="G7764" s="380"/>
      <c r="H7764" s="380"/>
    </row>
    <row r="7765" spans="1:8">
      <c r="A7765" s="380"/>
      <c r="B7765" s="380"/>
      <c r="C7765" s="380"/>
      <c r="D7765" s="380"/>
      <c r="E7765" s="380"/>
      <c r="F7765" s="380"/>
      <c r="G7765" s="380"/>
      <c r="H7765" s="380"/>
    </row>
    <row r="7766" spans="1:8">
      <c r="A7766" s="380"/>
      <c r="B7766" s="380"/>
      <c r="C7766" s="380"/>
      <c r="D7766" s="380"/>
      <c r="E7766" s="380"/>
      <c r="F7766" s="380"/>
      <c r="G7766" s="380"/>
      <c r="H7766" s="380"/>
    </row>
    <row r="7767" spans="1:8">
      <c r="A7767" s="380"/>
      <c r="B7767" s="380"/>
      <c r="C7767" s="380"/>
      <c r="D7767" s="380"/>
      <c r="E7767" s="380"/>
      <c r="F7767" s="380"/>
      <c r="G7767" s="380"/>
      <c r="H7767" s="380"/>
    </row>
    <row r="7768" spans="1:8">
      <c r="A7768" s="380"/>
      <c r="B7768" s="380"/>
      <c r="C7768" s="380"/>
      <c r="D7768" s="380"/>
      <c r="E7768" s="380"/>
      <c r="F7768" s="380"/>
      <c r="G7768" s="380"/>
      <c r="H7768" s="380"/>
    </row>
    <row r="7769" spans="1:8">
      <c r="A7769" s="380"/>
      <c r="B7769" s="380"/>
      <c r="C7769" s="380"/>
      <c r="D7769" s="380"/>
      <c r="E7769" s="380"/>
      <c r="F7769" s="380"/>
      <c r="G7769" s="380"/>
      <c r="H7769" s="380"/>
    </row>
    <row r="7770" spans="1:8">
      <c r="A7770" s="380"/>
      <c r="B7770" s="380"/>
      <c r="C7770" s="380"/>
      <c r="D7770" s="380"/>
      <c r="E7770" s="380"/>
      <c r="F7770" s="380"/>
      <c r="G7770" s="380"/>
      <c r="H7770" s="380"/>
    </row>
    <row r="7771" spans="1:8">
      <c r="A7771" s="380"/>
      <c r="B7771" s="380"/>
      <c r="C7771" s="380"/>
      <c r="D7771" s="380"/>
      <c r="E7771" s="380"/>
      <c r="F7771" s="380"/>
      <c r="G7771" s="380"/>
      <c r="H7771" s="380"/>
    </row>
    <row r="7772" spans="1:8">
      <c r="A7772" s="380"/>
      <c r="B7772" s="380"/>
      <c r="C7772" s="380"/>
      <c r="D7772" s="380"/>
      <c r="E7772" s="380"/>
      <c r="F7772" s="380"/>
      <c r="G7772" s="380"/>
      <c r="H7772" s="380"/>
    </row>
    <row r="7773" spans="1:8">
      <c r="A7773" s="380"/>
      <c r="B7773" s="380"/>
      <c r="C7773" s="380"/>
      <c r="D7773" s="380"/>
      <c r="E7773" s="380"/>
      <c r="F7773" s="380"/>
      <c r="G7773" s="380"/>
      <c r="H7773" s="380"/>
    </row>
    <row r="7774" spans="1:8">
      <c r="A7774" s="380"/>
      <c r="B7774" s="380"/>
      <c r="C7774" s="380"/>
      <c r="D7774" s="380"/>
      <c r="E7774" s="380"/>
      <c r="F7774" s="380"/>
      <c r="G7774" s="380"/>
      <c r="H7774" s="380"/>
    </row>
    <row r="7775" spans="1:8">
      <c r="A7775" s="380"/>
      <c r="B7775" s="380"/>
      <c r="C7775" s="380"/>
      <c r="D7775" s="380"/>
      <c r="E7775" s="380"/>
      <c r="F7775" s="380"/>
      <c r="G7775" s="380"/>
      <c r="H7775" s="380"/>
    </row>
    <row r="7776" spans="1:8">
      <c r="A7776" s="380"/>
      <c r="B7776" s="380"/>
      <c r="C7776" s="380"/>
      <c r="D7776" s="380"/>
      <c r="E7776" s="380"/>
      <c r="F7776" s="380"/>
      <c r="G7776" s="380"/>
      <c r="H7776" s="380"/>
    </row>
    <row r="7777" spans="1:8">
      <c r="A7777" s="380"/>
      <c r="B7777" s="380"/>
      <c r="C7777" s="380"/>
      <c r="D7777" s="380"/>
      <c r="E7777" s="380"/>
      <c r="F7777" s="380"/>
      <c r="G7777" s="380"/>
      <c r="H7777" s="380"/>
    </row>
    <row r="7778" spans="1:8">
      <c r="A7778" s="380"/>
      <c r="B7778" s="380"/>
      <c r="C7778" s="380"/>
      <c r="D7778" s="380"/>
      <c r="E7778" s="380"/>
      <c r="F7778" s="380"/>
      <c r="G7778" s="380"/>
      <c r="H7778" s="380"/>
    </row>
    <row r="7779" spans="1:8">
      <c r="A7779" s="380"/>
      <c r="B7779" s="380"/>
      <c r="C7779" s="380"/>
      <c r="D7779" s="380"/>
      <c r="E7779" s="380"/>
      <c r="F7779" s="380"/>
      <c r="G7779" s="380"/>
      <c r="H7779" s="380"/>
    </row>
    <row r="7780" spans="1:8">
      <c r="A7780" s="380"/>
      <c r="B7780" s="380"/>
      <c r="C7780" s="380"/>
      <c r="D7780" s="380"/>
      <c r="E7780" s="380"/>
      <c r="F7780" s="380"/>
      <c r="G7780" s="380"/>
      <c r="H7780" s="380"/>
    </row>
    <row r="7781" spans="1:8">
      <c r="A7781" s="380"/>
      <c r="B7781" s="380"/>
      <c r="C7781" s="380"/>
      <c r="D7781" s="380"/>
      <c r="E7781" s="380"/>
      <c r="F7781" s="380"/>
      <c r="G7781" s="380"/>
      <c r="H7781" s="380"/>
    </row>
    <row r="7782" spans="1:8">
      <c r="A7782" s="380"/>
      <c r="B7782" s="380"/>
      <c r="C7782" s="380"/>
      <c r="D7782" s="380"/>
      <c r="E7782" s="380"/>
      <c r="F7782" s="380"/>
      <c r="G7782" s="380"/>
      <c r="H7782" s="380"/>
    </row>
    <row r="7783" spans="1:8">
      <c r="A7783" s="380"/>
      <c r="B7783" s="380"/>
      <c r="C7783" s="380"/>
      <c r="D7783" s="380"/>
      <c r="E7783" s="380"/>
      <c r="F7783" s="380"/>
      <c r="G7783" s="380"/>
      <c r="H7783" s="380"/>
    </row>
    <row r="7784" spans="1:8">
      <c r="A7784" s="380"/>
      <c r="B7784" s="380"/>
      <c r="C7784" s="380"/>
      <c r="D7784" s="380"/>
      <c r="E7784" s="380"/>
      <c r="F7784" s="380"/>
      <c r="G7784" s="380"/>
      <c r="H7784" s="380"/>
    </row>
    <row r="7785" spans="1:8">
      <c r="A7785" s="380"/>
      <c r="B7785" s="380"/>
      <c r="C7785" s="380"/>
      <c r="D7785" s="380"/>
      <c r="E7785" s="380"/>
      <c r="F7785" s="380"/>
      <c r="G7785" s="380"/>
      <c r="H7785" s="380"/>
    </row>
    <row r="7786" spans="1:8">
      <c r="A7786" s="380"/>
      <c r="B7786" s="380"/>
      <c r="C7786" s="380"/>
      <c r="D7786" s="380"/>
      <c r="E7786" s="380"/>
      <c r="F7786" s="380"/>
      <c r="G7786" s="380"/>
      <c r="H7786" s="380"/>
    </row>
    <row r="7787" spans="1:8">
      <c r="A7787" s="380"/>
      <c r="B7787" s="380"/>
      <c r="C7787" s="380"/>
      <c r="D7787" s="380"/>
      <c r="E7787" s="380"/>
      <c r="F7787" s="380"/>
      <c r="G7787" s="380"/>
      <c r="H7787" s="380"/>
    </row>
    <row r="7788" spans="1:8">
      <c r="A7788" s="380"/>
      <c r="B7788" s="380"/>
      <c r="C7788" s="380"/>
      <c r="D7788" s="380"/>
      <c r="E7788" s="380"/>
      <c r="F7788" s="380"/>
      <c r="G7788" s="380"/>
      <c r="H7788" s="380"/>
    </row>
    <row r="7789" spans="1:8">
      <c r="A7789" s="380"/>
      <c r="B7789" s="380"/>
      <c r="C7789" s="380"/>
      <c r="D7789" s="380"/>
      <c r="E7789" s="380"/>
      <c r="F7789" s="380"/>
      <c r="G7789" s="380"/>
      <c r="H7789" s="380"/>
    </row>
    <row r="7790" spans="1:8">
      <c r="A7790" s="380"/>
      <c r="B7790" s="380"/>
      <c r="C7790" s="380"/>
      <c r="D7790" s="380"/>
      <c r="E7790" s="380"/>
      <c r="F7790" s="380"/>
      <c r="G7790" s="380"/>
      <c r="H7790" s="380"/>
    </row>
    <row r="7791" spans="1:8">
      <c r="A7791" s="380"/>
      <c r="B7791" s="380"/>
      <c r="C7791" s="380"/>
      <c r="D7791" s="380"/>
      <c r="E7791" s="380"/>
      <c r="F7791" s="380"/>
      <c r="G7791" s="380"/>
      <c r="H7791" s="380"/>
    </row>
    <row r="7792" spans="1:8">
      <c r="A7792" s="380"/>
      <c r="B7792" s="380"/>
      <c r="C7792" s="380"/>
      <c r="D7792" s="380"/>
      <c r="E7792" s="380"/>
      <c r="F7792" s="380"/>
      <c r="G7792" s="380"/>
      <c r="H7792" s="380"/>
    </row>
    <row r="7793" spans="1:8">
      <c r="A7793" s="380"/>
      <c r="B7793" s="380"/>
      <c r="C7793" s="380"/>
      <c r="D7793" s="380"/>
      <c r="E7793" s="380"/>
      <c r="F7793" s="380"/>
      <c r="G7793" s="380"/>
      <c r="H7793" s="380"/>
    </row>
    <row r="7794" spans="1:8">
      <c r="A7794" s="380"/>
      <c r="B7794" s="380"/>
      <c r="C7794" s="380"/>
      <c r="D7794" s="380"/>
      <c r="E7794" s="380"/>
      <c r="F7794" s="380"/>
      <c r="G7794" s="380"/>
      <c r="H7794" s="380"/>
    </row>
    <row r="7795" spans="1:8">
      <c r="A7795" s="380"/>
      <c r="B7795" s="380"/>
      <c r="C7795" s="380"/>
      <c r="D7795" s="380"/>
      <c r="E7795" s="380"/>
      <c r="F7795" s="380"/>
      <c r="G7795" s="380"/>
      <c r="H7795" s="380"/>
    </row>
    <row r="7796" spans="1:8">
      <c r="A7796" s="380"/>
      <c r="B7796" s="380"/>
      <c r="C7796" s="380"/>
      <c r="D7796" s="380"/>
      <c r="E7796" s="380"/>
      <c r="F7796" s="380"/>
      <c r="G7796" s="380"/>
      <c r="H7796" s="380"/>
    </row>
    <row r="7797" spans="1:8">
      <c r="A7797" s="380"/>
      <c r="B7797" s="380"/>
      <c r="C7797" s="380"/>
      <c r="D7797" s="380"/>
      <c r="E7797" s="380"/>
      <c r="F7797" s="380"/>
      <c r="G7797" s="380"/>
      <c r="H7797" s="380"/>
    </row>
    <row r="7798" spans="1:8">
      <c r="A7798" s="380"/>
      <c r="B7798" s="380"/>
      <c r="C7798" s="380"/>
      <c r="D7798" s="380"/>
      <c r="E7798" s="380"/>
      <c r="F7798" s="380"/>
      <c r="G7798" s="380"/>
      <c r="H7798" s="380"/>
    </row>
    <row r="7799" spans="1:8">
      <c r="A7799" s="380"/>
      <c r="B7799" s="380"/>
      <c r="C7799" s="380"/>
      <c r="D7799" s="380"/>
      <c r="E7799" s="380"/>
      <c r="F7799" s="380"/>
      <c r="G7799" s="380"/>
      <c r="H7799" s="380"/>
    </row>
    <row r="7800" spans="1:8">
      <c r="A7800" s="380"/>
      <c r="B7800" s="380"/>
      <c r="C7800" s="380"/>
      <c r="D7800" s="380"/>
      <c r="E7800" s="380"/>
      <c r="F7800" s="380"/>
      <c r="G7800" s="380"/>
      <c r="H7800" s="380"/>
    </row>
    <row r="7801" spans="1:8">
      <c r="A7801" s="380"/>
      <c r="B7801" s="380"/>
      <c r="C7801" s="380"/>
      <c r="D7801" s="380"/>
      <c r="E7801" s="380"/>
      <c r="F7801" s="380"/>
      <c r="G7801" s="380"/>
      <c r="H7801" s="380"/>
    </row>
    <row r="7802" spans="1:8">
      <c r="A7802" s="380"/>
      <c r="B7802" s="380"/>
      <c r="C7802" s="380"/>
      <c r="D7802" s="380"/>
      <c r="E7802" s="380"/>
      <c r="F7802" s="380"/>
      <c r="G7802" s="380"/>
      <c r="H7802" s="380"/>
    </row>
    <row r="7803" spans="1:8">
      <c r="A7803" s="380"/>
      <c r="B7803" s="380"/>
      <c r="C7803" s="380"/>
      <c r="D7803" s="380"/>
      <c r="E7803" s="380"/>
      <c r="F7803" s="380"/>
      <c r="G7803" s="380"/>
      <c r="H7803" s="380"/>
    </row>
    <row r="7804" spans="1:8">
      <c r="A7804" s="380"/>
      <c r="B7804" s="380"/>
      <c r="C7804" s="380"/>
      <c r="D7804" s="380"/>
      <c r="E7804" s="380"/>
      <c r="F7804" s="380"/>
      <c r="G7804" s="380"/>
      <c r="H7804" s="380"/>
    </row>
    <row r="7805" spans="1:8">
      <c r="A7805" s="380"/>
      <c r="B7805" s="380"/>
      <c r="C7805" s="380"/>
      <c r="D7805" s="380"/>
      <c r="E7805" s="380"/>
      <c r="F7805" s="380"/>
      <c r="G7805" s="380"/>
      <c r="H7805" s="380"/>
    </row>
    <row r="7806" spans="1:8">
      <c r="A7806" s="380"/>
      <c r="B7806" s="380"/>
      <c r="C7806" s="380"/>
      <c r="D7806" s="380"/>
      <c r="E7806" s="380"/>
      <c r="F7806" s="380"/>
      <c r="G7806" s="380"/>
      <c r="H7806" s="380"/>
    </row>
    <row r="7807" spans="1:8">
      <c r="A7807" s="380"/>
      <c r="B7807" s="380"/>
      <c r="C7807" s="380"/>
      <c r="D7807" s="380"/>
      <c r="E7807" s="380"/>
      <c r="F7807" s="380"/>
      <c r="G7807" s="380"/>
      <c r="H7807" s="380"/>
    </row>
    <row r="7808" spans="1:8">
      <c r="A7808" s="380"/>
      <c r="B7808" s="380"/>
      <c r="C7808" s="380"/>
      <c r="D7808" s="380"/>
      <c r="E7808" s="380"/>
      <c r="F7808" s="380"/>
      <c r="G7808" s="380"/>
      <c r="H7808" s="380"/>
    </row>
    <row r="7809" spans="1:8">
      <c r="A7809" s="380"/>
      <c r="B7809" s="380"/>
      <c r="C7809" s="380"/>
      <c r="D7809" s="380"/>
      <c r="E7809" s="380"/>
      <c r="F7809" s="380"/>
      <c r="G7809" s="380"/>
      <c r="H7809" s="380"/>
    </row>
    <row r="7810" spans="1:8">
      <c r="A7810" s="380"/>
      <c r="B7810" s="380"/>
      <c r="C7810" s="380"/>
      <c r="D7810" s="380"/>
      <c r="E7810" s="380"/>
      <c r="F7810" s="380"/>
      <c r="G7810" s="380"/>
      <c r="H7810" s="380"/>
    </row>
    <row r="7811" spans="1:8">
      <c r="A7811" s="380"/>
      <c r="B7811" s="380"/>
      <c r="C7811" s="380"/>
      <c r="D7811" s="380"/>
      <c r="E7811" s="380"/>
      <c r="F7811" s="380"/>
      <c r="G7811" s="380"/>
      <c r="H7811" s="380"/>
    </row>
    <row r="7812" spans="1:8">
      <c r="A7812" s="380"/>
      <c r="B7812" s="380"/>
      <c r="C7812" s="380"/>
      <c r="D7812" s="380"/>
      <c r="E7812" s="380"/>
      <c r="F7812" s="380"/>
      <c r="G7812" s="380"/>
      <c r="H7812" s="380"/>
    </row>
    <row r="7813" spans="1:8">
      <c r="A7813" s="380"/>
      <c r="B7813" s="380"/>
      <c r="C7813" s="380"/>
      <c r="D7813" s="380"/>
      <c r="E7813" s="380"/>
      <c r="F7813" s="380"/>
      <c r="G7813" s="380"/>
      <c r="H7813" s="380"/>
    </row>
    <row r="7814" spans="1:8">
      <c r="A7814" s="380"/>
      <c r="B7814" s="380"/>
      <c r="C7814" s="380"/>
      <c r="D7814" s="380"/>
      <c r="E7814" s="380"/>
      <c r="F7814" s="380"/>
      <c r="G7814" s="380"/>
      <c r="H7814" s="380"/>
    </row>
    <row r="7815" spans="1:8">
      <c r="A7815" s="380"/>
      <c r="B7815" s="380"/>
      <c r="C7815" s="380"/>
      <c r="D7815" s="380"/>
      <c r="E7815" s="380"/>
      <c r="F7815" s="380"/>
      <c r="G7815" s="380"/>
      <c r="H7815" s="380"/>
    </row>
    <row r="7816" spans="1:8">
      <c r="A7816" s="380"/>
      <c r="B7816" s="380"/>
      <c r="C7816" s="380"/>
      <c r="D7816" s="380"/>
      <c r="E7816" s="380"/>
      <c r="F7816" s="380"/>
      <c r="G7816" s="380"/>
      <c r="H7816" s="380"/>
    </row>
    <row r="7817" spans="1:8">
      <c r="A7817" s="380"/>
      <c r="B7817" s="380"/>
      <c r="C7817" s="380"/>
      <c r="D7817" s="380"/>
      <c r="E7817" s="380"/>
      <c r="F7817" s="380"/>
      <c r="G7817" s="380"/>
      <c r="H7817" s="380"/>
    </row>
    <row r="7818" spans="1:8">
      <c r="A7818" s="380"/>
      <c r="B7818" s="380"/>
      <c r="C7818" s="380"/>
      <c r="D7818" s="380"/>
      <c r="E7818" s="380"/>
      <c r="F7818" s="380"/>
      <c r="G7818" s="380"/>
      <c r="H7818" s="380"/>
    </row>
    <row r="7819" spans="1:8">
      <c r="A7819" s="380"/>
      <c r="B7819" s="380"/>
      <c r="C7819" s="380"/>
      <c r="D7819" s="380"/>
      <c r="E7819" s="380"/>
      <c r="F7819" s="380"/>
      <c r="G7819" s="380"/>
      <c r="H7819" s="380"/>
    </row>
    <row r="7820" spans="1:8">
      <c r="A7820" s="380"/>
      <c r="B7820" s="380"/>
      <c r="C7820" s="380"/>
      <c r="D7820" s="380"/>
      <c r="E7820" s="380"/>
      <c r="F7820" s="380"/>
      <c r="G7820" s="380"/>
      <c r="H7820" s="380"/>
    </row>
    <row r="7821" spans="1:8">
      <c r="A7821" s="380"/>
      <c r="B7821" s="380"/>
      <c r="C7821" s="380"/>
      <c r="D7821" s="380"/>
      <c r="E7821" s="380"/>
      <c r="F7821" s="380"/>
      <c r="G7821" s="380"/>
      <c r="H7821" s="380"/>
    </row>
    <row r="7822" spans="1:8">
      <c r="A7822" s="380"/>
      <c r="B7822" s="380"/>
      <c r="C7822" s="380"/>
      <c r="D7822" s="380"/>
      <c r="E7822" s="380"/>
      <c r="F7822" s="380"/>
      <c r="G7822" s="380"/>
      <c r="H7822" s="380"/>
    </row>
    <row r="7823" spans="1:8">
      <c r="A7823" s="380"/>
      <c r="B7823" s="380"/>
      <c r="C7823" s="380"/>
      <c r="D7823" s="380"/>
      <c r="E7823" s="380"/>
      <c r="F7823" s="380"/>
      <c r="G7823" s="380"/>
      <c r="H7823" s="380"/>
    </row>
    <row r="7824" spans="1:8">
      <c r="A7824" s="380"/>
      <c r="B7824" s="380"/>
      <c r="C7824" s="380"/>
      <c r="D7824" s="380"/>
      <c r="E7824" s="380"/>
      <c r="F7824" s="380"/>
      <c r="G7824" s="380"/>
      <c r="H7824" s="380"/>
    </row>
    <row r="7825" spans="1:8">
      <c r="A7825" s="380"/>
      <c r="B7825" s="380"/>
      <c r="C7825" s="380"/>
      <c r="D7825" s="380"/>
      <c r="E7825" s="380"/>
      <c r="F7825" s="380"/>
      <c r="G7825" s="380"/>
      <c r="H7825" s="380"/>
    </row>
    <row r="7826" spans="1:8">
      <c r="A7826" s="380"/>
      <c r="B7826" s="380"/>
      <c r="C7826" s="380"/>
      <c r="D7826" s="380"/>
      <c r="E7826" s="380"/>
      <c r="F7826" s="380"/>
      <c r="G7826" s="380"/>
      <c r="H7826" s="380"/>
    </row>
    <row r="7827" spans="1:8">
      <c r="A7827" s="380"/>
      <c r="B7827" s="380"/>
      <c r="C7827" s="380"/>
      <c r="D7827" s="380"/>
      <c r="E7827" s="380"/>
      <c r="F7827" s="380"/>
      <c r="G7827" s="380"/>
      <c r="H7827" s="380"/>
    </row>
    <row r="7828" spans="1:8">
      <c r="A7828" s="380"/>
      <c r="B7828" s="380"/>
      <c r="C7828" s="380"/>
      <c r="D7828" s="380"/>
      <c r="E7828" s="380"/>
      <c r="F7828" s="380"/>
      <c r="G7828" s="380"/>
      <c r="H7828" s="380"/>
    </row>
    <row r="7829" spans="1:8">
      <c r="A7829" s="380"/>
      <c r="B7829" s="380"/>
      <c r="C7829" s="380"/>
      <c r="D7829" s="380"/>
      <c r="E7829" s="380"/>
      <c r="F7829" s="380"/>
      <c r="G7829" s="380"/>
      <c r="H7829" s="380"/>
    </row>
    <row r="7830" spans="1:8">
      <c r="A7830" s="380"/>
      <c r="B7830" s="380"/>
      <c r="C7830" s="380"/>
      <c r="D7830" s="380"/>
      <c r="E7830" s="380"/>
      <c r="F7830" s="380"/>
      <c r="G7830" s="380"/>
      <c r="H7830" s="380"/>
    </row>
    <row r="7831" spans="1:8">
      <c r="A7831" s="380"/>
      <c r="B7831" s="380"/>
      <c r="C7831" s="380"/>
      <c r="D7831" s="380"/>
      <c r="E7831" s="380"/>
      <c r="F7831" s="380"/>
      <c r="G7831" s="380"/>
      <c r="H7831" s="380"/>
    </row>
    <row r="7832" spans="1:8">
      <c r="A7832" s="380"/>
      <c r="B7832" s="380"/>
      <c r="C7832" s="380"/>
      <c r="D7832" s="380"/>
      <c r="E7832" s="380"/>
      <c r="F7832" s="380"/>
      <c r="G7832" s="380"/>
      <c r="H7832" s="380"/>
    </row>
    <row r="7833" spans="1:8">
      <c r="A7833" s="380"/>
      <c r="B7833" s="380"/>
      <c r="C7833" s="380"/>
      <c r="D7833" s="380"/>
      <c r="E7833" s="380"/>
      <c r="F7833" s="380"/>
      <c r="G7833" s="380"/>
      <c r="H7833" s="380"/>
    </row>
    <row r="7834" spans="1:8">
      <c r="A7834" s="380"/>
      <c r="B7834" s="380"/>
      <c r="C7834" s="380"/>
      <c r="D7834" s="380"/>
      <c r="E7834" s="380"/>
      <c r="F7834" s="380"/>
      <c r="G7834" s="380"/>
      <c r="H7834" s="380"/>
    </row>
    <row r="7835" spans="1:8">
      <c r="A7835" s="380"/>
      <c r="B7835" s="380"/>
      <c r="C7835" s="380"/>
      <c r="D7835" s="380"/>
      <c r="E7835" s="380"/>
      <c r="F7835" s="380"/>
      <c r="G7835" s="380"/>
      <c r="H7835" s="380"/>
    </row>
    <row r="7836" spans="1:8">
      <c r="A7836" s="380"/>
      <c r="B7836" s="380"/>
      <c r="C7836" s="380"/>
      <c r="D7836" s="380"/>
      <c r="E7836" s="380"/>
      <c r="F7836" s="380"/>
      <c r="G7836" s="380"/>
      <c r="H7836" s="380"/>
    </row>
    <row r="7837" spans="1:8">
      <c r="A7837" s="380"/>
      <c r="B7837" s="380"/>
      <c r="C7837" s="380"/>
      <c r="D7837" s="380"/>
      <c r="E7837" s="380"/>
      <c r="F7837" s="380"/>
      <c r="G7837" s="380"/>
      <c r="H7837" s="380"/>
    </row>
    <row r="7838" spans="1:8">
      <c r="A7838" s="380"/>
      <c r="B7838" s="380"/>
      <c r="C7838" s="380"/>
      <c r="D7838" s="380"/>
      <c r="E7838" s="380"/>
      <c r="F7838" s="380"/>
      <c r="G7838" s="380"/>
      <c r="H7838" s="380"/>
    </row>
    <row r="7839" spans="1:8">
      <c r="A7839" s="380"/>
      <c r="B7839" s="380"/>
      <c r="C7839" s="380"/>
      <c r="D7839" s="380"/>
      <c r="E7839" s="380"/>
      <c r="F7839" s="380"/>
      <c r="G7839" s="380"/>
      <c r="H7839" s="380"/>
    </row>
    <row r="7840" spans="1:8">
      <c r="A7840" s="380"/>
      <c r="B7840" s="380"/>
      <c r="C7840" s="380"/>
      <c r="D7840" s="380"/>
      <c r="E7840" s="380"/>
      <c r="F7840" s="380"/>
      <c r="G7840" s="380"/>
      <c r="H7840" s="380"/>
    </row>
    <row r="7841" spans="1:8">
      <c r="A7841" s="380"/>
      <c r="B7841" s="380"/>
      <c r="C7841" s="380"/>
      <c r="D7841" s="380"/>
      <c r="E7841" s="380"/>
      <c r="F7841" s="380"/>
      <c r="G7841" s="380"/>
      <c r="H7841" s="380"/>
    </row>
    <row r="7842" spans="1:8">
      <c r="A7842" s="380"/>
      <c r="B7842" s="380"/>
      <c r="C7842" s="380"/>
      <c r="D7842" s="380"/>
      <c r="E7842" s="380"/>
      <c r="F7842" s="380"/>
      <c r="G7842" s="380"/>
      <c r="H7842" s="380"/>
    </row>
    <row r="7843" spans="1:8">
      <c r="A7843" s="380"/>
      <c r="B7843" s="380"/>
      <c r="C7843" s="380"/>
      <c r="D7843" s="380"/>
      <c r="E7843" s="380"/>
      <c r="F7843" s="380"/>
      <c r="G7843" s="380"/>
      <c r="H7843" s="380"/>
    </row>
    <row r="7844" spans="1:8">
      <c r="A7844" s="380"/>
      <c r="B7844" s="380"/>
      <c r="C7844" s="380"/>
      <c r="D7844" s="380"/>
      <c r="E7844" s="380"/>
      <c r="F7844" s="380"/>
      <c r="G7844" s="380"/>
      <c r="H7844" s="380"/>
    </row>
    <row r="7845" spans="1:8">
      <c r="A7845" s="380"/>
      <c r="B7845" s="380"/>
      <c r="C7845" s="380"/>
      <c r="D7845" s="380"/>
      <c r="E7845" s="380"/>
      <c r="F7845" s="380"/>
      <c r="G7845" s="380"/>
      <c r="H7845" s="380"/>
    </row>
    <row r="7846" spans="1:8">
      <c r="A7846" s="380"/>
      <c r="B7846" s="380"/>
      <c r="C7846" s="380"/>
      <c r="D7846" s="380"/>
      <c r="E7846" s="380"/>
      <c r="F7846" s="380"/>
      <c r="G7846" s="380"/>
      <c r="H7846" s="380"/>
    </row>
    <row r="7847" spans="1:8">
      <c r="A7847" s="380"/>
      <c r="B7847" s="380"/>
      <c r="C7847" s="380"/>
      <c r="D7847" s="380"/>
      <c r="E7847" s="380"/>
      <c r="F7847" s="380"/>
      <c r="G7847" s="380"/>
      <c r="H7847" s="380"/>
    </row>
    <row r="7848" spans="1:8">
      <c r="A7848" s="380"/>
      <c r="B7848" s="380"/>
      <c r="C7848" s="380"/>
      <c r="D7848" s="380"/>
      <c r="E7848" s="380"/>
      <c r="F7848" s="380"/>
      <c r="G7848" s="380"/>
      <c r="H7848" s="380"/>
    </row>
    <row r="7849" spans="1:8">
      <c r="A7849" s="380"/>
      <c r="B7849" s="380"/>
      <c r="C7849" s="380"/>
      <c r="D7849" s="380"/>
      <c r="E7849" s="380"/>
      <c r="F7849" s="380"/>
      <c r="G7849" s="380"/>
      <c r="H7849" s="380"/>
    </row>
    <row r="7850" spans="1:8">
      <c r="A7850" s="380"/>
      <c r="B7850" s="380"/>
      <c r="C7850" s="380"/>
      <c r="D7850" s="380"/>
      <c r="E7850" s="380"/>
      <c r="F7850" s="380"/>
      <c r="G7850" s="380"/>
      <c r="H7850" s="380"/>
    </row>
    <row r="7851" spans="1:8">
      <c r="A7851" s="380"/>
      <c r="B7851" s="380"/>
      <c r="C7851" s="380"/>
      <c r="D7851" s="380"/>
      <c r="E7851" s="380"/>
      <c r="F7851" s="380"/>
      <c r="G7851" s="380"/>
      <c r="H7851" s="380"/>
    </row>
    <row r="7852" spans="1:8">
      <c r="A7852" s="380"/>
      <c r="B7852" s="380"/>
      <c r="C7852" s="380"/>
      <c r="D7852" s="380"/>
      <c r="E7852" s="380"/>
      <c r="F7852" s="380"/>
      <c r="G7852" s="380"/>
      <c r="H7852" s="380"/>
    </row>
    <row r="7853" spans="1:8">
      <c r="A7853" s="380"/>
      <c r="B7853" s="380"/>
      <c r="C7853" s="380"/>
      <c r="D7853" s="380"/>
      <c r="E7853" s="380"/>
      <c r="F7853" s="380"/>
      <c r="G7853" s="380"/>
      <c r="H7853" s="380"/>
    </row>
    <row r="7854" spans="1:8">
      <c r="A7854" s="380"/>
      <c r="B7854" s="380"/>
      <c r="C7854" s="380"/>
      <c r="D7854" s="380"/>
      <c r="E7854" s="380"/>
      <c r="F7854" s="380"/>
      <c r="G7854" s="380"/>
      <c r="H7854" s="380"/>
    </row>
    <row r="7855" spans="1:8">
      <c r="A7855" s="380"/>
      <c r="B7855" s="380"/>
      <c r="C7855" s="380"/>
      <c r="D7855" s="380"/>
      <c r="E7855" s="380"/>
      <c r="F7855" s="380"/>
      <c r="G7855" s="380"/>
      <c r="H7855" s="380"/>
    </row>
    <row r="7856" spans="1:8">
      <c r="A7856" s="380"/>
      <c r="B7856" s="380"/>
      <c r="C7856" s="380"/>
      <c r="D7856" s="380"/>
      <c r="E7856" s="380"/>
      <c r="F7856" s="380"/>
      <c r="G7856" s="380"/>
      <c r="H7856" s="380"/>
    </row>
    <row r="7857" spans="1:8">
      <c r="A7857" s="380"/>
      <c r="B7857" s="380"/>
      <c r="C7857" s="380"/>
      <c r="D7857" s="380"/>
      <c r="E7857" s="380"/>
      <c r="F7857" s="380"/>
      <c r="G7857" s="380"/>
      <c r="H7857" s="380"/>
    </row>
    <row r="7858" spans="1:8">
      <c r="A7858" s="380"/>
      <c r="B7858" s="380"/>
      <c r="C7858" s="380"/>
      <c r="D7858" s="380"/>
      <c r="E7858" s="380"/>
      <c r="F7858" s="380"/>
      <c r="G7858" s="380"/>
      <c r="H7858" s="380"/>
    </row>
    <row r="7859" spans="1:8">
      <c r="A7859" s="380"/>
      <c r="B7859" s="380"/>
      <c r="C7859" s="380"/>
      <c r="D7859" s="380"/>
      <c r="E7859" s="380"/>
      <c r="F7859" s="380"/>
      <c r="G7859" s="380"/>
      <c r="H7859" s="380"/>
    </row>
    <row r="7860" spans="1:8">
      <c r="A7860" s="380"/>
      <c r="B7860" s="380"/>
      <c r="C7860" s="380"/>
      <c r="D7860" s="380"/>
      <c r="E7860" s="380"/>
      <c r="F7860" s="380"/>
      <c r="G7860" s="380"/>
      <c r="H7860" s="380"/>
    </row>
    <row r="7861" spans="1:8">
      <c r="A7861" s="380"/>
      <c r="B7861" s="380"/>
      <c r="C7861" s="380"/>
      <c r="D7861" s="380"/>
      <c r="E7861" s="380"/>
      <c r="F7861" s="380"/>
      <c r="G7861" s="380"/>
      <c r="H7861" s="380"/>
    </row>
    <row r="7862" spans="1:8">
      <c r="A7862" s="380"/>
      <c r="B7862" s="380"/>
      <c r="C7862" s="380"/>
      <c r="D7862" s="380"/>
      <c r="E7862" s="380"/>
      <c r="F7862" s="380"/>
      <c r="G7862" s="380"/>
      <c r="H7862" s="380"/>
    </row>
    <row r="7863" spans="1:8">
      <c r="A7863" s="380"/>
      <c r="B7863" s="380"/>
      <c r="C7863" s="380"/>
      <c r="D7863" s="380"/>
      <c r="E7863" s="380"/>
      <c r="F7863" s="380"/>
      <c r="G7863" s="380"/>
      <c r="H7863" s="380"/>
    </row>
    <row r="7864" spans="1:8">
      <c r="A7864" s="380"/>
      <c r="B7864" s="380"/>
      <c r="C7864" s="380"/>
      <c r="D7864" s="380"/>
      <c r="E7864" s="380"/>
      <c r="F7864" s="380"/>
      <c r="G7864" s="380"/>
      <c r="H7864" s="380"/>
    </row>
    <row r="7865" spans="1:8">
      <c r="A7865" s="380"/>
      <c r="B7865" s="380"/>
      <c r="C7865" s="380"/>
      <c r="D7865" s="380"/>
      <c r="E7865" s="380"/>
      <c r="F7865" s="380"/>
      <c r="G7865" s="380"/>
      <c r="H7865" s="380"/>
    </row>
    <row r="7866" spans="1:8">
      <c r="A7866" s="380"/>
      <c r="B7866" s="380"/>
      <c r="C7866" s="380"/>
      <c r="D7866" s="380"/>
      <c r="E7866" s="380"/>
      <c r="F7866" s="380"/>
      <c r="G7866" s="380"/>
      <c r="H7866" s="380"/>
    </row>
    <row r="7867" spans="1:8">
      <c r="A7867" s="380"/>
      <c r="B7867" s="380"/>
      <c r="C7867" s="380"/>
      <c r="D7867" s="380"/>
      <c r="E7867" s="380"/>
      <c r="F7867" s="380"/>
      <c r="G7867" s="380"/>
      <c r="H7867" s="380"/>
    </row>
    <row r="7868" spans="1:8">
      <c r="A7868" s="380"/>
      <c r="B7868" s="380"/>
      <c r="C7868" s="380"/>
      <c r="D7868" s="380"/>
      <c r="E7868" s="380"/>
      <c r="F7868" s="380"/>
      <c r="G7868" s="380"/>
      <c r="H7868" s="380"/>
    </row>
    <row r="7869" spans="1:8">
      <c r="A7869" s="380"/>
      <c r="B7869" s="380"/>
      <c r="C7869" s="380"/>
      <c r="D7869" s="380"/>
      <c r="E7869" s="380"/>
      <c r="F7869" s="380"/>
      <c r="G7869" s="380"/>
      <c r="H7869" s="380"/>
    </row>
    <row r="7870" spans="1:8">
      <c r="A7870" s="380"/>
      <c r="B7870" s="380"/>
      <c r="C7870" s="380"/>
      <c r="D7870" s="380"/>
      <c r="E7870" s="380"/>
      <c r="F7870" s="380"/>
      <c r="G7870" s="380"/>
      <c r="H7870" s="380"/>
    </row>
    <row r="7871" spans="1:8">
      <c r="A7871" s="380"/>
      <c r="B7871" s="380"/>
      <c r="C7871" s="380"/>
      <c r="D7871" s="380"/>
      <c r="E7871" s="380"/>
      <c r="F7871" s="380"/>
      <c r="G7871" s="380"/>
      <c r="H7871" s="380"/>
    </row>
    <row r="7872" spans="1:8">
      <c r="A7872" s="380"/>
      <c r="B7872" s="380"/>
      <c r="C7872" s="380"/>
      <c r="D7872" s="380"/>
      <c r="E7872" s="380"/>
      <c r="F7872" s="380"/>
      <c r="G7872" s="380"/>
      <c r="H7872" s="380"/>
    </row>
    <row r="7873" spans="1:8">
      <c r="A7873" s="380"/>
      <c r="B7873" s="380"/>
      <c r="C7873" s="380"/>
      <c r="D7873" s="380"/>
      <c r="E7873" s="380"/>
      <c r="F7873" s="380"/>
      <c r="G7873" s="380"/>
      <c r="H7873" s="380"/>
    </row>
    <row r="7874" spans="1:8">
      <c r="A7874" s="380"/>
      <c r="B7874" s="380"/>
      <c r="C7874" s="380"/>
      <c r="D7874" s="380"/>
      <c r="E7874" s="380"/>
      <c r="F7874" s="380"/>
      <c r="G7874" s="380"/>
      <c r="H7874" s="380"/>
    </row>
    <row r="7875" spans="1:8">
      <c r="A7875" s="380"/>
      <c r="B7875" s="380"/>
      <c r="C7875" s="380"/>
      <c r="D7875" s="380"/>
      <c r="E7875" s="380"/>
      <c r="F7875" s="380"/>
      <c r="G7875" s="380"/>
      <c r="H7875" s="380"/>
    </row>
    <row r="7876" spans="1:8">
      <c r="A7876" s="380"/>
      <c r="B7876" s="380"/>
      <c r="C7876" s="380"/>
      <c r="D7876" s="380"/>
      <c r="E7876" s="380"/>
      <c r="F7876" s="380"/>
      <c r="G7876" s="380"/>
      <c r="H7876" s="380"/>
    </row>
    <row r="7877" spans="1:8">
      <c r="A7877" s="380"/>
      <c r="B7877" s="380"/>
      <c r="C7877" s="380"/>
      <c r="D7877" s="380"/>
      <c r="E7877" s="380"/>
      <c r="F7877" s="380"/>
      <c r="G7877" s="380"/>
      <c r="H7877" s="380"/>
    </row>
    <row r="7878" spans="1:8">
      <c r="A7878" s="380"/>
      <c r="B7878" s="380"/>
      <c r="C7878" s="380"/>
      <c r="D7878" s="380"/>
      <c r="E7878" s="380"/>
      <c r="F7878" s="380"/>
      <c r="G7878" s="380"/>
      <c r="H7878" s="380"/>
    </row>
    <row r="7879" spans="1:8">
      <c r="A7879" s="380"/>
      <c r="B7879" s="380"/>
      <c r="C7879" s="380"/>
      <c r="D7879" s="380"/>
      <c r="E7879" s="380"/>
      <c r="F7879" s="380"/>
      <c r="G7879" s="380"/>
      <c r="H7879" s="380"/>
    </row>
    <row r="7880" spans="1:8">
      <c r="A7880" s="380"/>
      <c r="B7880" s="380"/>
      <c r="C7880" s="380"/>
      <c r="D7880" s="380"/>
      <c r="E7880" s="380"/>
      <c r="F7880" s="380"/>
      <c r="G7880" s="380"/>
      <c r="H7880" s="380"/>
    </row>
    <row r="7881" spans="1:8">
      <c r="A7881" s="380"/>
      <c r="B7881" s="380"/>
      <c r="C7881" s="380"/>
      <c r="D7881" s="380"/>
      <c r="E7881" s="380"/>
      <c r="F7881" s="380"/>
      <c r="G7881" s="380"/>
      <c r="H7881" s="380"/>
    </row>
    <row r="7882" spans="1:8">
      <c r="A7882" s="380"/>
      <c r="B7882" s="380"/>
      <c r="C7882" s="380"/>
      <c r="D7882" s="380"/>
      <c r="E7882" s="380"/>
      <c r="F7882" s="380"/>
      <c r="G7882" s="380"/>
      <c r="H7882" s="380"/>
    </row>
    <row r="7883" spans="1:8">
      <c r="A7883" s="380"/>
      <c r="B7883" s="380"/>
      <c r="C7883" s="380"/>
      <c r="D7883" s="380"/>
      <c r="E7883" s="380"/>
      <c r="F7883" s="380"/>
      <c r="G7883" s="380"/>
      <c r="H7883" s="380"/>
    </row>
    <row r="7884" spans="1:8">
      <c r="A7884" s="380"/>
      <c r="B7884" s="380"/>
      <c r="C7884" s="380"/>
      <c r="D7884" s="380"/>
      <c r="E7884" s="380"/>
      <c r="F7884" s="380"/>
      <c r="G7884" s="380"/>
      <c r="H7884" s="380"/>
    </row>
    <row r="7885" spans="1:8">
      <c r="A7885" s="380"/>
      <c r="B7885" s="380"/>
      <c r="C7885" s="380"/>
      <c r="D7885" s="380"/>
      <c r="E7885" s="380"/>
      <c r="F7885" s="380"/>
      <c r="G7885" s="380"/>
      <c r="H7885" s="380"/>
    </row>
    <row r="7886" spans="1:8">
      <c r="A7886" s="380"/>
      <c r="B7886" s="380"/>
      <c r="C7886" s="380"/>
      <c r="D7886" s="380"/>
      <c r="E7886" s="380"/>
      <c r="F7886" s="380"/>
      <c r="G7886" s="380"/>
      <c r="H7886" s="380"/>
    </row>
    <row r="7887" spans="1:8">
      <c r="A7887" s="380"/>
      <c r="B7887" s="380"/>
      <c r="C7887" s="380"/>
      <c r="D7887" s="380"/>
      <c r="E7887" s="380"/>
      <c r="F7887" s="380"/>
      <c r="G7887" s="380"/>
      <c r="H7887" s="380"/>
    </row>
    <row r="7888" spans="1:8">
      <c r="A7888" s="380"/>
      <c r="B7888" s="380"/>
      <c r="C7888" s="380"/>
      <c r="D7888" s="380"/>
      <c r="E7888" s="380"/>
      <c r="F7888" s="380"/>
      <c r="G7888" s="380"/>
      <c r="H7888" s="380"/>
    </row>
    <row r="7889" spans="1:8">
      <c r="A7889" s="380"/>
      <c r="B7889" s="380"/>
      <c r="C7889" s="380"/>
      <c r="D7889" s="380"/>
      <c r="E7889" s="380"/>
      <c r="F7889" s="380"/>
      <c r="G7889" s="380"/>
      <c r="H7889" s="380"/>
    </row>
    <row r="7890" spans="1:8">
      <c r="A7890" s="380"/>
      <c r="B7890" s="380"/>
      <c r="C7890" s="380"/>
      <c r="D7890" s="380"/>
      <c r="E7890" s="380"/>
      <c r="F7890" s="380"/>
      <c r="G7890" s="380"/>
      <c r="H7890" s="380"/>
    </row>
    <row r="7891" spans="1:8">
      <c r="A7891" s="380"/>
      <c r="B7891" s="380"/>
      <c r="C7891" s="380"/>
      <c r="D7891" s="380"/>
      <c r="E7891" s="380"/>
      <c r="F7891" s="380"/>
      <c r="G7891" s="380"/>
      <c r="H7891" s="380"/>
    </row>
    <row r="7892" spans="1:8">
      <c r="A7892" s="380"/>
      <c r="B7892" s="380"/>
      <c r="C7892" s="380"/>
      <c r="D7892" s="380"/>
      <c r="E7892" s="380"/>
      <c r="F7892" s="380"/>
      <c r="G7892" s="380"/>
      <c r="H7892" s="380"/>
    </row>
    <row r="7893" spans="1:8">
      <c r="A7893" s="380"/>
      <c r="B7893" s="380"/>
      <c r="C7893" s="380"/>
      <c r="D7893" s="380"/>
      <c r="E7893" s="380"/>
      <c r="F7893" s="380"/>
      <c r="G7893" s="380"/>
      <c r="H7893" s="380"/>
    </row>
    <row r="7894" spans="1:8">
      <c r="A7894" s="380"/>
      <c r="B7894" s="380"/>
      <c r="C7894" s="380"/>
      <c r="D7894" s="380"/>
      <c r="E7894" s="380"/>
      <c r="F7894" s="380"/>
      <c r="G7894" s="380"/>
      <c r="H7894" s="380"/>
    </row>
    <row r="7895" spans="1:8">
      <c r="A7895" s="380"/>
      <c r="B7895" s="380"/>
      <c r="C7895" s="380"/>
      <c r="D7895" s="380"/>
      <c r="E7895" s="380"/>
      <c r="F7895" s="380"/>
      <c r="G7895" s="380"/>
      <c r="H7895" s="380"/>
    </row>
    <row r="7896" spans="1:8">
      <c r="A7896" s="380"/>
      <c r="B7896" s="380"/>
      <c r="C7896" s="380"/>
      <c r="D7896" s="380"/>
      <c r="E7896" s="380"/>
      <c r="F7896" s="380"/>
      <c r="G7896" s="380"/>
      <c r="H7896" s="380"/>
    </row>
    <row r="7897" spans="1:8">
      <c r="A7897" s="380"/>
      <c r="B7897" s="380"/>
      <c r="C7897" s="380"/>
      <c r="D7897" s="380"/>
      <c r="E7897" s="380"/>
      <c r="F7897" s="380"/>
      <c r="G7897" s="380"/>
      <c r="H7897" s="380"/>
    </row>
    <row r="7898" spans="1:8">
      <c r="A7898" s="380"/>
      <c r="B7898" s="380"/>
      <c r="C7898" s="380"/>
      <c r="D7898" s="380"/>
      <c r="E7898" s="380"/>
      <c r="F7898" s="380"/>
      <c r="G7898" s="380"/>
      <c r="H7898" s="380"/>
    </row>
    <row r="7899" spans="1:8">
      <c r="A7899" s="380"/>
      <c r="B7899" s="380"/>
      <c r="C7899" s="380"/>
      <c r="D7899" s="380"/>
      <c r="E7899" s="380"/>
      <c r="F7899" s="380"/>
      <c r="G7899" s="380"/>
      <c r="H7899" s="380"/>
    </row>
    <row r="7900" spans="1:8">
      <c r="A7900" s="380"/>
      <c r="B7900" s="380"/>
      <c r="C7900" s="380"/>
      <c r="D7900" s="380"/>
      <c r="E7900" s="380"/>
      <c r="F7900" s="380"/>
      <c r="G7900" s="380"/>
      <c r="H7900" s="380"/>
    </row>
    <row r="7901" spans="1:8">
      <c r="A7901" s="380"/>
      <c r="B7901" s="380"/>
      <c r="C7901" s="380"/>
      <c r="D7901" s="380"/>
      <c r="E7901" s="380"/>
      <c r="F7901" s="380"/>
      <c r="G7901" s="380"/>
      <c r="H7901" s="380"/>
    </row>
    <row r="7902" spans="1:8">
      <c r="A7902" s="380"/>
      <c r="B7902" s="380"/>
      <c r="C7902" s="380"/>
      <c r="D7902" s="380"/>
      <c r="E7902" s="380"/>
      <c r="F7902" s="380"/>
      <c r="G7902" s="380"/>
      <c r="H7902" s="380"/>
    </row>
    <row r="7903" spans="1:8">
      <c r="A7903" s="380"/>
      <c r="B7903" s="380"/>
      <c r="C7903" s="380"/>
      <c r="D7903" s="380"/>
      <c r="E7903" s="380"/>
      <c r="F7903" s="380"/>
      <c r="G7903" s="380"/>
      <c r="H7903" s="380"/>
    </row>
    <row r="7904" spans="1:8">
      <c r="A7904" s="380"/>
      <c r="B7904" s="380"/>
      <c r="C7904" s="380"/>
      <c r="D7904" s="380"/>
      <c r="E7904" s="380"/>
      <c r="F7904" s="380"/>
      <c r="G7904" s="380"/>
      <c r="H7904" s="380"/>
    </row>
    <row r="7905" spans="1:8">
      <c r="A7905" s="380"/>
      <c r="B7905" s="380"/>
      <c r="C7905" s="380"/>
      <c r="D7905" s="380"/>
      <c r="E7905" s="380"/>
      <c r="F7905" s="380"/>
      <c r="G7905" s="380"/>
      <c r="H7905" s="380"/>
    </row>
    <row r="7906" spans="1:8">
      <c r="A7906" s="380"/>
      <c r="B7906" s="380"/>
      <c r="C7906" s="380"/>
      <c r="D7906" s="380"/>
      <c r="E7906" s="380"/>
      <c r="F7906" s="380"/>
      <c r="G7906" s="380"/>
      <c r="H7906" s="380"/>
    </row>
    <row r="7907" spans="1:8">
      <c r="A7907" s="380"/>
      <c r="B7907" s="380"/>
      <c r="C7907" s="380"/>
      <c r="D7907" s="380"/>
      <c r="E7907" s="380"/>
      <c r="F7907" s="380"/>
      <c r="G7907" s="380"/>
      <c r="H7907" s="380"/>
    </row>
    <row r="7908" spans="1:8">
      <c r="A7908" s="380"/>
      <c r="B7908" s="380"/>
      <c r="C7908" s="380"/>
      <c r="D7908" s="380"/>
      <c r="E7908" s="380"/>
      <c r="F7908" s="380"/>
      <c r="G7908" s="380"/>
      <c r="H7908" s="380"/>
    </row>
    <row r="7909" spans="1:8">
      <c r="A7909" s="380"/>
      <c r="B7909" s="380"/>
      <c r="C7909" s="380"/>
      <c r="D7909" s="380"/>
      <c r="E7909" s="380"/>
      <c r="F7909" s="380"/>
      <c r="G7909" s="380"/>
      <c r="H7909" s="380"/>
    </row>
    <row r="7910" spans="1:8">
      <c r="A7910" s="380"/>
      <c r="B7910" s="380"/>
      <c r="C7910" s="380"/>
      <c r="D7910" s="380"/>
      <c r="E7910" s="380"/>
      <c r="F7910" s="380"/>
      <c r="G7910" s="380"/>
      <c r="H7910" s="380"/>
    </row>
    <row r="7911" spans="1:8">
      <c r="A7911" s="380"/>
      <c r="B7911" s="380"/>
      <c r="C7911" s="380"/>
      <c r="D7911" s="380"/>
      <c r="E7911" s="380"/>
      <c r="F7911" s="380"/>
      <c r="G7911" s="380"/>
      <c r="H7911" s="380"/>
    </row>
    <row r="7912" spans="1:8">
      <c r="A7912" s="380"/>
      <c r="B7912" s="380"/>
      <c r="C7912" s="380"/>
      <c r="D7912" s="380"/>
      <c r="E7912" s="380"/>
      <c r="F7912" s="380"/>
      <c r="G7912" s="380"/>
      <c r="H7912" s="380"/>
    </row>
    <row r="7913" spans="1:8">
      <c r="A7913" s="380"/>
      <c r="B7913" s="380"/>
      <c r="C7913" s="380"/>
      <c r="D7913" s="380"/>
      <c r="E7913" s="380"/>
      <c r="F7913" s="380"/>
      <c r="G7913" s="380"/>
      <c r="H7913" s="380"/>
    </row>
    <row r="7914" spans="1:8">
      <c r="A7914" s="380"/>
      <c r="B7914" s="380"/>
      <c r="C7914" s="380"/>
      <c r="D7914" s="380"/>
      <c r="E7914" s="380"/>
      <c r="F7914" s="380"/>
      <c r="G7914" s="380"/>
      <c r="H7914" s="380"/>
    </row>
    <row r="7915" spans="1:8">
      <c r="A7915" s="380"/>
      <c r="B7915" s="380"/>
      <c r="C7915" s="380"/>
      <c r="D7915" s="380"/>
      <c r="E7915" s="380"/>
      <c r="F7915" s="380"/>
      <c r="G7915" s="380"/>
      <c r="H7915" s="380"/>
    </row>
    <row r="7916" spans="1:8">
      <c r="A7916" s="380"/>
      <c r="B7916" s="380"/>
      <c r="C7916" s="380"/>
      <c r="D7916" s="380"/>
      <c r="E7916" s="380"/>
      <c r="F7916" s="380"/>
      <c r="G7916" s="380"/>
      <c r="H7916" s="380"/>
    </row>
    <row r="7917" spans="1:8">
      <c r="A7917" s="380"/>
      <c r="B7917" s="380"/>
      <c r="C7917" s="380"/>
      <c r="D7917" s="380"/>
      <c r="E7917" s="380"/>
      <c r="F7917" s="380"/>
      <c r="G7917" s="380"/>
      <c r="H7917" s="380"/>
    </row>
    <row r="7918" spans="1:8">
      <c r="A7918" s="380"/>
      <c r="B7918" s="380"/>
      <c r="C7918" s="380"/>
      <c r="D7918" s="380"/>
      <c r="E7918" s="380"/>
      <c r="F7918" s="380"/>
      <c r="G7918" s="380"/>
      <c r="H7918" s="380"/>
    </row>
    <row r="7919" spans="1:8">
      <c r="A7919" s="380"/>
      <c r="B7919" s="380"/>
      <c r="C7919" s="380"/>
      <c r="D7919" s="380"/>
      <c r="E7919" s="380"/>
      <c r="F7919" s="380"/>
      <c r="G7919" s="380"/>
      <c r="H7919" s="380"/>
    </row>
    <row r="7920" spans="1:8">
      <c r="A7920" s="380"/>
      <c r="B7920" s="380"/>
      <c r="C7920" s="380"/>
      <c r="D7920" s="380"/>
      <c r="E7920" s="380"/>
      <c r="F7920" s="380"/>
      <c r="G7920" s="380"/>
      <c r="H7920" s="380"/>
    </row>
    <row r="7921" spans="1:8">
      <c r="A7921" s="380"/>
      <c r="B7921" s="380"/>
      <c r="C7921" s="380"/>
      <c r="D7921" s="380"/>
      <c r="E7921" s="380"/>
      <c r="F7921" s="380"/>
      <c r="G7921" s="380"/>
      <c r="H7921" s="380"/>
    </row>
    <row r="7922" spans="1:8">
      <c r="A7922" s="380"/>
      <c r="B7922" s="380"/>
      <c r="C7922" s="380"/>
      <c r="D7922" s="380"/>
      <c r="E7922" s="380"/>
      <c r="F7922" s="380"/>
      <c r="G7922" s="380"/>
      <c r="H7922" s="380"/>
    </row>
    <row r="7923" spans="1:8">
      <c r="A7923" s="380"/>
      <c r="B7923" s="380"/>
      <c r="C7923" s="380"/>
      <c r="D7923" s="380"/>
      <c r="E7923" s="380"/>
      <c r="F7923" s="380"/>
      <c r="G7923" s="380"/>
      <c r="H7923" s="380"/>
    </row>
    <row r="7924" spans="1:8">
      <c r="A7924" s="380"/>
      <c r="B7924" s="380"/>
      <c r="C7924" s="380"/>
      <c r="D7924" s="380"/>
      <c r="E7924" s="380"/>
      <c r="F7924" s="380"/>
      <c r="G7924" s="380"/>
      <c r="H7924" s="380"/>
    </row>
    <row r="7925" spans="1:8">
      <c r="A7925" s="380"/>
      <c r="B7925" s="380"/>
      <c r="C7925" s="380"/>
      <c r="D7925" s="380"/>
      <c r="E7925" s="380"/>
      <c r="F7925" s="380"/>
      <c r="G7925" s="380"/>
      <c r="H7925" s="380"/>
    </row>
    <row r="7926" spans="1:8">
      <c r="A7926" s="380"/>
      <c r="B7926" s="380"/>
      <c r="C7926" s="380"/>
      <c r="D7926" s="380"/>
      <c r="E7926" s="380"/>
      <c r="F7926" s="380"/>
      <c r="G7926" s="380"/>
      <c r="H7926" s="380"/>
    </row>
    <row r="7927" spans="1:8">
      <c r="A7927" s="380"/>
      <c r="B7927" s="380"/>
      <c r="C7927" s="380"/>
      <c r="D7927" s="380"/>
      <c r="E7927" s="380"/>
      <c r="F7927" s="380"/>
      <c r="G7927" s="380"/>
      <c r="H7927" s="380"/>
    </row>
    <row r="7928" spans="1:8">
      <c r="A7928" s="380"/>
      <c r="B7928" s="380"/>
      <c r="C7928" s="380"/>
      <c r="D7928" s="380"/>
      <c r="E7928" s="380"/>
      <c r="F7928" s="380"/>
      <c r="G7928" s="380"/>
      <c r="H7928" s="380"/>
    </row>
    <row r="7929" spans="1:8">
      <c r="A7929" s="380"/>
      <c r="B7929" s="380"/>
      <c r="C7929" s="380"/>
      <c r="D7929" s="380"/>
      <c r="E7929" s="380"/>
      <c r="F7929" s="380"/>
      <c r="G7929" s="380"/>
      <c r="H7929" s="380"/>
    </row>
    <row r="7930" spans="1:8">
      <c r="A7930" s="380"/>
      <c r="B7930" s="380"/>
      <c r="C7930" s="380"/>
      <c r="D7930" s="380"/>
      <c r="E7930" s="380"/>
      <c r="F7930" s="380"/>
      <c r="G7930" s="380"/>
      <c r="H7930" s="380"/>
    </row>
    <row r="7931" spans="1:8">
      <c r="A7931" s="380"/>
      <c r="B7931" s="380"/>
      <c r="C7931" s="380"/>
      <c r="D7931" s="380"/>
      <c r="E7931" s="380"/>
      <c r="F7931" s="380"/>
      <c r="G7931" s="380"/>
      <c r="H7931" s="380"/>
    </row>
    <row r="7932" spans="1:8">
      <c r="A7932" s="380"/>
      <c r="B7932" s="380"/>
      <c r="C7932" s="380"/>
      <c r="D7932" s="380"/>
      <c r="E7932" s="380"/>
      <c r="F7932" s="380"/>
      <c r="G7932" s="380"/>
      <c r="H7932" s="380"/>
    </row>
    <row r="7933" spans="1:8">
      <c r="A7933" s="380"/>
      <c r="B7933" s="380"/>
      <c r="C7933" s="380"/>
      <c r="D7933" s="380"/>
      <c r="E7933" s="380"/>
      <c r="F7933" s="380"/>
      <c r="G7933" s="380"/>
      <c r="H7933" s="380"/>
    </row>
    <row r="7934" spans="1:8">
      <c r="A7934" s="380"/>
      <c r="B7934" s="380"/>
      <c r="C7934" s="380"/>
      <c r="D7934" s="380"/>
      <c r="E7934" s="380"/>
      <c r="F7934" s="380"/>
      <c r="G7934" s="380"/>
      <c r="H7934" s="380"/>
    </row>
    <row r="7935" spans="1:8">
      <c r="A7935" s="380"/>
      <c r="B7935" s="380"/>
      <c r="C7935" s="380"/>
      <c r="D7935" s="380"/>
      <c r="E7935" s="380"/>
      <c r="F7935" s="380"/>
      <c r="G7935" s="380"/>
      <c r="H7935" s="380"/>
    </row>
    <row r="7936" spans="1:8">
      <c r="A7936" s="380"/>
      <c r="B7936" s="380"/>
      <c r="C7936" s="380"/>
      <c r="D7936" s="380"/>
      <c r="E7936" s="380"/>
      <c r="F7936" s="380"/>
      <c r="G7936" s="380"/>
      <c r="H7936" s="380"/>
    </row>
    <row r="7937" spans="1:8">
      <c r="A7937" s="380"/>
      <c r="B7937" s="380"/>
      <c r="C7937" s="380"/>
      <c r="D7937" s="380"/>
      <c r="E7937" s="380"/>
      <c r="F7937" s="380"/>
      <c r="G7937" s="380"/>
      <c r="H7937" s="380"/>
    </row>
    <row r="7938" spans="1:8">
      <c r="A7938" s="380"/>
      <c r="B7938" s="380"/>
      <c r="C7938" s="380"/>
      <c r="D7938" s="380"/>
      <c r="E7938" s="380"/>
      <c r="F7938" s="380"/>
      <c r="G7938" s="380"/>
      <c r="H7938" s="380"/>
    </row>
    <row r="7939" spans="1:8">
      <c r="A7939" s="380"/>
      <c r="B7939" s="380"/>
      <c r="C7939" s="380"/>
      <c r="D7939" s="380"/>
      <c r="E7939" s="380"/>
      <c r="F7939" s="380"/>
      <c r="G7939" s="380"/>
      <c r="H7939" s="380"/>
    </row>
    <row r="7940" spans="1:8">
      <c r="A7940" s="380"/>
      <c r="B7940" s="380"/>
      <c r="C7940" s="380"/>
      <c r="D7940" s="380"/>
      <c r="E7940" s="380"/>
      <c r="F7940" s="380"/>
      <c r="G7940" s="380"/>
      <c r="H7940" s="380"/>
    </row>
    <row r="7941" spans="1:8">
      <c r="A7941" s="380"/>
      <c r="B7941" s="380"/>
      <c r="C7941" s="380"/>
      <c r="D7941" s="380"/>
      <c r="E7941" s="380"/>
      <c r="F7941" s="380"/>
      <c r="G7941" s="380"/>
      <c r="H7941" s="380"/>
    </row>
    <row r="7942" spans="1:8">
      <c r="A7942" s="380"/>
      <c r="B7942" s="380"/>
      <c r="C7942" s="380"/>
      <c r="D7942" s="380"/>
      <c r="E7942" s="380"/>
      <c r="F7942" s="380"/>
      <c r="G7942" s="380"/>
      <c r="H7942" s="380"/>
    </row>
    <row r="7943" spans="1:8">
      <c r="A7943" s="380"/>
      <c r="B7943" s="380"/>
      <c r="C7943" s="380"/>
      <c r="D7943" s="380"/>
      <c r="E7943" s="380"/>
      <c r="F7943" s="380"/>
      <c r="G7943" s="380"/>
      <c r="H7943" s="380"/>
    </row>
    <row r="7944" spans="1:8">
      <c r="A7944" s="380"/>
      <c r="B7944" s="380"/>
      <c r="C7944" s="380"/>
      <c r="D7944" s="380"/>
      <c r="E7944" s="380"/>
      <c r="F7944" s="380"/>
      <c r="G7944" s="380"/>
      <c r="H7944" s="380"/>
    </row>
    <row r="7945" spans="1:8">
      <c r="A7945" s="380"/>
      <c r="B7945" s="380"/>
      <c r="C7945" s="380"/>
      <c r="D7945" s="380"/>
      <c r="E7945" s="380"/>
      <c r="F7945" s="380"/>
      <c r="G7945" s="380"/>
      <c r="H7945" s="380"/>
    </row>
    <row r="7946" spans="1:8">
      <c r="A7946" s="380"/>
      <c r="B7946" s="380"/>
      <c r="C7946" s="380"/>
      <c r="D7946" s="380"/>
      <c r="E7946" s="380"/>
      <c r="F7946" s="380"/>
      <c r="G7946" s="380"/>
      <c r="H7946" s="380"/>
    </row>
    <row r="7947" spans="1:8">
      <c r="A7947" s="380"/>
      <c r="B7947" s="380"/>
      <c r="C7947" s="380"/>
      <c r="D7947" s="380"/>
      <c r="E7947" s="380"/>
      <c r="F7947" s="380"/>
      <c r="G7947" s="380"/>
      <c r="H7947" s="380"/>
    </row>
    <row r="7948" spans="1:8">
      <c r="A7948" s="380"/>
      <c r="B7948" s="380"/>
      <c r="C7948" s="380"/>
      <c r="D7948" s="380"/>
      <c r="E7948" s="380"/>
      <c r="F7948" s="380"/>
      <c r="G7948" s="380"/>
      <c r="H7948" s="380"/>
    </row>
    <row r="7949" spans="1:8">
      <c r="A7949" s="380"/>
      <c r="B7949" s="380"/>
      <c r="C7949" s="380"/>
      <c r="D7949" s="380"/>
      <c r="E7949" s="380"/>
      <c r="F7949" s="380"/>
      <c r="G7949" s="380"/>
      <c r="H7949" s="380"/>
    </row>
    <row r="7950" spans="1:8">
      <c r="A7950" s="380"/>
      <c r="B7950" s="380"/>
      <c r="C7950" s="380"/>
      <c r="D7950" s="380"/>
      <c r="E7950" s="380"/>
      <c r="F7950" s="380"/>
      <c r="G7950" s="380"/>
      <c r="H7950" s="380"/>
    </row>
    <row r="7951" spans="1:8">
      <c r="A7951" s="380"/>
      <c r="B7951" s="380"/>
      <c r="C7951" s="380"/>
      <c r="D7951" s="380"/>
      <c r="E7951" s="380"/>
      <c r="F7951" s="380"/>
      <c r="G7951" s="380"/>
      <c r="H7951" s="380"/>
    </row>
    <row r="7952" spans="1:8">
      <c r="A7952" s="380"/>
      <c r="B7952" s="380"/>
      <c r="C7952" s="380"/>
      <c r="D7952" s="380"/>
      <c r="E7952" s="380"/>
      <c r="F7952" s="380"/>
      <c r="G7952" s="380"/>
      <c r="H7952" s="380"/>
    </row>
    <row r="7953" spans="1:8">
      <c r="A7953" s="380"/>
      <c r="B7953" s="380"/>
      <c r="C7953" s="380"/>
      <c r="D7953" s="380"/>
      <c r="E7953" s="380"/>
      <c r="F7953" s="380"/>
      <c r="G7953" s="380"/>
      <c r="H7953" s="380"/>
    </row>
    <row r="7954" spans="1:8">
      <c r="A7954" s="380"/>
      <c r="B7954" s="380"/>
      <c r="C7954" s="380"/>
      <c r="D7954" s="380"/>
      <c r="E7954" s="380"/>
      <c r="F7954" s="380"/>
      <c r="G7954" s="380"/>
      <c r="H7954" s="380"/>
    </row>
    <row r="7955" spans="1:8">
      <c r="A7955" s="380"/>
      <c r="B7955" s="380"/>
      <c r="C7955" s="380"/>
      <c r="D7955" s="380"/>
      <c r="E7955" s="380"/>
      <c r="F7955" s="380"/>
      <c r="G7955" s="380"/>
      <c r="H7955" s="380"/>
    </row>
    <row r="7956" spans="1:8">
      <c r="A7956" s="380"/>
      <c r="B7956" s="380"/>
      <c r="C7956" s="380"/>
      <c r="D7956" s="380"/>
      <c r="E7956" s="380"/>
      <c r="F7956" s="380"/>
      <c r="G7956" s="380"/>
      <c r="H7956" s="380"/>
    </row>
    <row r="7957" spans="1:8">
      <c r="A7957" s="380"/>
      <c r="B7957" s="380"/>
      <c r="C7957" s="380"/>
      <c r="D7957" s="380"/>
      <c r="E7957" s="380"/>
      <c r="F7957" s="380"/>
      <c r="G7957" s="380"/>
      <c r="H7957" s="380"/>
    </row>
    <row r="7958" spans="1:8">
      <c r="A7958" s="380"/>
      <c r="B7958" s="380"/>
      <c r="C7958" s="380"/>
      <c r="D7958" s="380"/>
      <c r="E7958" s="380"/>
      <c r="F7958" s="380"/>
      <c r="G7958" s="380"/>
      <c r="H7958" s="380"/>
    </row>
    <row r="7959" spans="1:8">
      <c r="A7959" s="380"/>
      <c r="B7959" s="380"/>
      <c r="C7959" s="380"/>
      <c r="D7959" s="380"/>
      <c r="E7959" s="380"/>
      <c r="F7959" s="380"/>
      <c r="G7959" s="380"/>
      <c r="H7959" s="380"/>
    </row>
    <row r="7960" spans="1:8">
      <c r="A7960" s="380"/>
      <c r="B7960" s="380"/>
      <c r="C7960" s="380"/>
      <c r="D7960" s="380"/>
      <c r="E7960" s="380"/>
      <c r="F7960" s="380"/>
      <c r="G7960" s="380"/>
      <c r="H7960" s="380"/>
    </row>
    <row r="7961" spans="1:8">
      <c r="A7961" s="380"/>
      <c r="B7961" s="380"/>
      <c r="C7961" s="380"/>
      <c r="D7961" s="380"/>
      <c r="E7961" s="380"/>
      <c r="F7961" s="380"/>
      <c r="G7961" s="380"/>
      <c r="H7961" s="380"/>
    </row>
    <row r="7962" spans="1:8">
      <c r="A7962" s="380"/>
      <c r="B7962" s="380"/>
      <c r="C7962" s="380"/>
      <c r="D7962" s="380"/>
      <c r="E7962" s="380"/>
      <c r="F7962" s="380"/>
      <c r="G7962" s="380"/>
      <c r="H7962" s="380"/>
    </row>
    <row r="7963" spans="1:8">
      <c r="A7963" s="380"/>
      <c r="B7963" s="380"/>
      <c r="C7963" s="380"/>
      <c r="D7963" s="380"/>
      <c r="E7963" s="380"/>
      <c r="F7963" s="380"/>
      <c r="G7963" s="380"/>
      <c r="H7963" s="380"/>
    </row>
    <row r="7964" spans="1:8">
      <c r="A7964" s="380"/>
      <c r="B7964" s="380"/>
      <c r="C7964" s="380"/>
      <c r="D7964" s="380"/>
      <c r="E7964" s="380"/>
      <c r="F7964" s="380"/>
      <c r="G7964" s="380"/>
      <c r="H7964" s="380"/>
    </row>
    <row r="7965" spans="1:8">
      <c r="A7965" s="380"/>
      <c r="B7965" s="380"/>
      <c r="C7965" s="380"/>
      <c r="D7965" s="380"/>
      <c r="E7965" s="380"/>
      <c r="F7965" s="380"/>
      <c r="G7965" s="380"/>
      <c r="H7965" s="380"/>
    </row>
    <row r="7966" spans="1:8">
      <c r="A7966" s="380"/>
      <c r="B7966" s="380"/>
      <c r="C7966" s="380"/>
      <c r="D7966" s="380"/>
      <c r="E7966" s="380"/>
      <c r="F7966" s="380"/>
      <c r="G7966" s="380"/>
      <c r="H7966" s="380"/>
    </row>
    <row r="7967" spans="1:8">
      <c r="A7967" s="380"/>
      <c r="B7967" s="380"/>
      <c r="C7967" s="380"/>
      <c r="D7967" s="380"/>
      <c r="E7967" s="380"/>
      <c r="F7967" s="380"/>
      <c r="G7967" s="380"/>
      <c r="H7967" s="380"/>
    </row>
    <row r="7968" spans="1:8">
      <c r="A7968" s="380"/>
      <c r="B7968" s="380"/>
      <c r="C7968" s="380"/>
      <c r="D7968" s="380"/>
      <c r="E7968" s="380"/>
      <c r="F7968" s="380"/>
      <c r="G7968" s="380"/>
      <c r="H7968" s="380"/>
    </row>
    <row r="7969" spans="1:8">
      <c r="A7969" s="380"/>
      <c r="B7969" s="380"/>
      <c r="C7969" s="380"/>
      <c r="D7969" s="380"/>
      <c r="E7969" s="380"/>
      <c r="F7969" s="380"/>
      <c r="G7969" s="380"/>
      <c r="H7969" s="380"/>
    </row>
    <row r="7970" spans="1:8">
      <c r="A7970" s="380"/>
      <c r="B7970" s="380"/>
      <c r="C7970" s="380"/>
      <c r="D7970" s="380"/>
      <c r="E7970" s="380"/>
      <c r="F7970" s="380"/>
      <c r="G7970" s="380"/>
      <c r="H7970" s="380"/>
    </row>
    <row r="7971" spans="1:8">
      <c r="A7971" s="380"/>
      <c r="B7971" s="380"/>
      <c r="C7971" s="380"/>
      <c r="D7971" s="380"/>
      <c r="E7971" s="380"/>
      <c r="F7971" s="380"/>
      <c r="G7971" s="380"/>
      <c r="H7971" s="380"/>
    </row>
    <row r="7972" spans="1:8">
      <c r="A7972" s="380"/>
      <c r="B7972" s="380"/>
      <c r="C7972" s="380"/>
      <c r="D7972" s="380"/>
      <c r="E7972" s="380"/>
      <c r="F7972" s="380"/>
      <c r="G7972" s="380"/>
      <c r="H7972" s="380"/>
    </row>
    <row r="7973" spans="1:8">
      <c r="A7973" s="380"/>
      <c r="B7973" s="380"/>
      <c r="C7973" s="380"/>
      <c r="D7973" s="380"/>
      <c r="E7973" s="380"/>
      <c r="F7973" s="380"/>
      <c r="G7973" s="380"/>
      <c r="H7973" s="380"/>
    </row>
    <row r="7974" spans="1:8">
      <c r="A7974" s="380"/>
      <c r="B7974" s="380"/>
      <c r="C7974" s="380"/>
      <c r="D7974" s="380"/>
      <c r="E7974" s="380"/>
      <c r="F7974" s="380"/>
      <c r="G7974" s="380"/>
      <c r="H7974" s="380"/>
    </row>
    <row r="7975" spans="1:8">
      <c r="A7975" s="380"/>
      <c r="B7975" s="380"/>
      <c r="C7975" s="380"/>
      <c r="D7975" s="380"/>
      <c r="E7975" s="380"/>
      <c r="F7975" s="380"/>
      <c r="G7975" s="380"/>
      <c r="H7975" s="380"/>
    </row>
    <row r="7976" spans="1:8">
      <c r="A7976" s="380"/>
      <c r="B7976" s="380"/>
      <c r="C7976" s="380"/>
      <c r="D7976" s="380"/>
      <c r="E7976" s="380"/>
      <c r="F7976" s="380"/>
      <c r="G7976" s="380"/>
      <c r="H7976" s="380"/>
    </row>
    <row r="7977" spans="1:8">
      <c r="A7977" s="380"/>
      <c r="B7977" s="380"/>
      <c r="C7977" s="380"/>
      <c r="D7977" s="380"/>
      <c r="E7977" s="380"/>
      <c r="F7977" s="380"/>
      <c r="G7977" s="380"/>
      <c r="H7977" s="380"/>
    </row>
    <row r="7978" spans="1:8">
      <c r="A7978" s="380"/>
      <c r="B7978" s="380"/>
      <c r="C7978" s="380"/>
      <c r="D7978" s="380"/>
      <c r="E7978" s="380"/>
      <c r="F7978" s="380"/>
      <c r="G7978" s="380"/>
      <c r="H7978" s="380"/>
    </row>
    <row r="7979" spans="1:8">
      <c r="A7979" s="380"/>
      <c r="B7979" s="380"/>
      <c r="C7979" s="380"/>
      <c r="D7979" s="380"/>
      <c r="E7979" s="380"/>
      <c r="F7979" s="380"/>
      <c r="G7979" s="380"/>
      <c r="H7979" s="380"/>
    </row>
    <row r="7980" spans="1:8">
      <c r="A7980" s="380"/>
      <c r="B7980" s="380"/>
      <c r="C7980" s="380"/>
      <c r="D7980" s="380"/>
      <c r="E7980" s="380"/>
      <c r="F7980" s="380"/>
      <c r="G7980" s="380"/>
      <c r="H7980" s="380"/>
    </row>
    <row r="7981" spans="1:8">
      <c r="A7981" s="380"/>
      <c r="B7981" s="380"/>
      <c r="C7981" s="380"/>
      <c r="D7981" s="380"/>
      <c r="E7981" s="380"/>
      <c r="F7981" s="380"/>
      <c r="G7981" s="380"/>
      <c r="H7981" s="380"/>
    </row>
    <row r="7982" spans="1:8">
      <c r="A7982" s="380"/>
      <c r="B7982" s="380"/>
      <c r="C7982" s="380"/>
      <c r="D7982" s="380"/>
      <c r="E7982" s="380"/>
      <c r="F7982" s="380"/>
      <c r="G7982" s="380"/>
      <c r="H7982" s="380"/>
    </row>
    <row r="7983" spans="1:8">
      <c r="A7983" s="380"/>
      <c r="B7983" s="380"/>
      <c r="C7983" s="380"/>
      <c r="D7983" s="380"/>
      <c r="E7983" s="380"/>
      <c r="F7983" s="380"/>
      <c r="G7983" s="380"/>
      <c r="H7983" s="380"/>
    </row>
    <row r="7984" spans="1:8">
      <c r="A7984" s="380"/>
      <c r="B7984" s="380"/>
      <c r="C7984" s="380"/>
      <c r="D7984" s="380"/>
      <c r="E7984" s="380"/>
      <c r="F7984" s="380"/>
      <c r="G7984" s="380"/>
      <c r="H7984" s="380"/>
    </row>
    <row r="7985" spans="1:8">
      <c r="A7985" s="380"/>
      <c r="B7985" s="380"/>
      <c r="C7985" s="380"/>
      <c r="D7985" s="380"/>
      <c r="E7985" s="380"/>
      <c r="F7985" s="380"/>
      <c r="G7985" s="380"/>
      <c r="H7985" s="380"/>
    </row>
    <row r="7986" spans="1:8">
      <c r="A7986" s="380"/>
      <c r="B7986" s="380"/>
      <c r="C7986" s="380"/>
      <c r="D7986" s="380"/>
      <c r="E7986" s="380"/>
      <c r="F7986" s="380"/>
      <c r="G7986" s="380"/>
      <c r="H7986" s="380"/>
    </row>
    <row r="7987" spans="1:8">
      <c r="A7987" s="380"/>
      <c r="B7987" s="380"/>
      <c r="C7987" s="380"/>
      <c r="D7987" s="380"/>
      <c r="E7987" s="380"/>
      <c r="F7987" s="380"/>
      <c r="G7987" s="380"/>
      <c r="H7987" s="380"/>
    </row>
    <row r="7988" spans="1:8">
      <c r="A7988" s="380"/>
      <c r="B7988" s="380"/>
      <c r="C7988" s="380"/>
      <c r="D7988" s="380"/>
      <c r="E7988" s="380"/>
      <c r="F7988" s="380"/>
      <c r="G7988" s="380"/>
      <c r="H7988" s="380"/>
    </row>
    <row r="7989" spans="1:8">
      <c r="A7989" s="380"/>
      <c r="B7989" s="380"/>
      <c r="C7989" s="380"/>
      <c r="D7989" s="380"/>
      <c r="E7989" s="380"/>
      <c r="F7989" s="380"/>
      <c r="G7989" s="380"/>
      <c r="H7989" s="380"/>
    </row>
    <row r="7990" spans="1:8">
      <c r="A7990" s="380"/>
      <c r="B7990" s="380"/>
      <c r="C7990" s="380"/>
      <c r="D7990" s="380"/>
      <c r="E7990" s="380"/>
      <c r="F7990" s="380"/>
      <c r="G7990" s="380"/>
      <c r="H7990" s="380"/>
    </row>
    <row r="7991" spans="1:8">
      <c r="A7991" s="380"/>
      <c r="B7991" s="380"/>
      <c r="C7991" s="380"/>
      <c r="D7991" s="380"/>
      <c r="E7991" s="380"/>
      <c r="F7991" s="380"/>
      <c r="G7991" s="380"/>
      <c r="H7991" s="380"/>
    </row>
    <row r="7992" spans="1:8">
      <c r="A7992" s="380"/>
      <c r="B7992" s="380"/>
      <c r="C7992" s="380"/>
      <c r="D7992" s="380"/>
      <c r="E7992" s="380"/>
      <c r="F7992" s="380"/>
      <c r="G7992" s="380"/>
      <c r="H7992" s="380"/>
    </row>
    <row r="7993" spans="1:8">
      <c r="A7993" s="380"/>
      <c r="B7993" s="380"/>
      <c r="C7993" s="380"/>
      <c r="D7993" s="380"/>
      <c r="E7993" s="380"/>
      <c r="F7993" s="380"/>
      <c r="G7993" s="380"/>
      <c r="H7993" s="380"/>
    </row>
    <row r="7994" spans="1:8">
      <c r="A7994" s="380"/>
      <c r="B7994" s="380"/>
      <c r="C7994" s="380"/>
      <c r="D7994" s="380"/>
      <c r="E7994" s="380"/>
      <c r="F7994" s="380"/>
      <c r="G7994" s="380"/>
      <c r="H7994" s="380"/>
    </row>
    <row r="7995" spans="1:8">
      <c r="A7995" s="380"/>
      <c r="B7995" s="380"/>
      <c r="C7995" s="380"/>
      <c r="D7995" s="380"/>
      <c r="E7995" s="380"/>
      <c r="F7995" s="380"/>
      <c r="G7995" s="380"/>
      <c r="H7995" s="380"/>
    </row>
    <row r="7996" spans="1:8">
      <c r="A7996" s="380"/>
      <c r="B7996" s="380"/>
      <c r="C7996" s="380"/>
      <c r="D7996" s="380"/>
      <c r="E7996" s="380"/>
      <c r="F7996" s="380"/>
      <c r="G7996" s="380"/>
      <c r="H7996" s="380"/>
    </row>
    <row r="7997" spans="1:8">
      <c r="A7997" s="380"/>
      <c r="B7997" s="380"/>
      <c r="C7997" s="380"/>
      <c r="D7997" s="380"/>
      <c r="E7997" s="380"/>
      <c r="F7997" s="380"/>
      <c r="G7997" s="380"/>
      <c r="H7997" s="380"/>
    </row>
    <row r="7998" spans="1:8">
      <c r="A7998" s="380"/>
      <c r="B7998" s="380"/>
      <c r="C7998" s="380"/>
      <c r="D7998" s="380"/>
      <c r="E7998" s="380"/>
      <c r="F7998" s="380"/>
      <c r="G7998" s="380"/>
      <c r="H7998" s="380"/>
    </row>
    <row r="7999" spans="1:8">
      <c r="A7999" s="380"/>
      <c r="B7999" s="380"/>
      <c r="C7999" s="380"/>
      <c r="D7999" s="380"/>
      <c r="E7999" s="380"/>
      <c r="F7999" s="380"/>
      <c r="G7999" s="380"/>
      <c r="H7999" s="380"/>
    </row>
    <row r="8000" spans="1:8">
      <c r="A8000" s="380"/>
      <c r="B8000" s="380"/>
      <c r="C8000" s="380"/>
      <c r="D8000" s="380"/>
      <c r="E8000" s="380"/>
      <c r="F8000" s="380"/>
      <c r="G8000" s="380"/>
      <c r="H8000" s="380"/>
    </row>
    <row r="8001" spans="1:8">
      <c r="A8001" s="380"/>
      <c r="B8001" s="380"/>
      <c r="C8001" s="380"/>
      <c r="D8001" s="380"/>
      <c r="E8001" s="380"/>
      <c r="F8001" s="380"/>
      <c r="G8001" s="380"/>
      <c r="H8001" s="380"/>
    </row>
    <row r="8002" spans="1:8">
      <c r="A8002" s="380"/>
      <c r="B8002" s="380"/>
      <c r="C8002" s="380"/>
      <c r="D8002" s="380"/>
      <c r="E8002" s="380"/>
      <c r="F8002" s="380"/>
      <c r="G8002" s="380"/>
      <c r="H8002" s="380"/>
    </row>
    <row r="8003" spans="1:8">
      <c r="A8003" s="380"/>
      <c r="B8003" s="380"/>
      <c r="C8003" s="380"/>
      <c r="D8003" s="380"/>
      <c r="E8003" s="380"/>
      <c r="F8003" s="380"/>
      <c r="G8003" s="380"/>
      <c r="H8003" s="380"/>
    </row>
    <row r="8004" spans="1:8">
      <c r="A8004" s="380"/>
      <c r="B8004" s="380"/>
      <c r="C8004" s="380"/>
      <c r="D8004" s="380"/>
      <c r="E8004" s="380"/>
      <c r="F8004" s="380"/>
      <c r="G8004" s="380"/>
      <c r="H8004" s="380"/>
    </row>
    <row r="8005" spans="1:8">
      <c r="A8005" s="380"/>
      <c r="B8005" s="380"/>
      <c r="C8005" s="380"/>
      <c r="D8005" s="380"/>
      <c r="E8005" s="380"/>
      <c r="F8005" s="380"/>
      <c r="G8005" s="380"/>
      <c r="H8005" s="380"/>
    </row>
    <row r="8006" spans="1:8">
      <c r="A8006" s="380"/>
      <c r="B8006" s="380"/>
      <c r="C8006" s="380"/>
      <c r="D8006" s="380"/>
      <c r="E8006" s="380"/>
      <c r="F8006" s="380"/>
      <c r="G8006" s="380"/>
      <c r="H8006" s="380"/>
    </row>
    <row r="8007" spans="1:8">
      <c r="A8007" s="380"/>
      <c r="B8007" s="380"/>
      <c r="C8007" s="380"/>
      <c r="D8007" s="380"/>
      <c r="E8007" s="380"/>
      <c r="F8007" s="380"/>
      <c r="G8007" s="380"/>
      <c r="H8007" s="380"/>
    </row>
    <row r="8008" spans="1:8">
      <c r="A8008" s="380"/>
      <c r="B8008" s="380"/>
      <c r="C8008" s="380"/>
      <c r="D8008" s="380"/>
      <c r="E8008" s="380"/>
      <c r="F8008" s="380"/>
      <c r="G8008" s="380"/>
      <c r="H8008" s="380"/>
    </row>
    <row r="8009" spans="1:8">
      <c r="A8009" s="380"/>
      <c r="B8009" s="380"/>
      <c r="C8009" s="380"/>
      <c r="D8009" s="380"/>
      <c r="E8009" s="380"/>
      <c r="F8009" s="380"/>
      <c r="G8009" s="380"/>
      <c r="H8009" s="380"/>
    </row>
    <row r="8010" spans="1:8">
      <c r="A8010" s="380"/>
      <c r="B8010" s="380"/>
      <c r="C8010" s="380"/>
      <c r="D8010" s="380"/>
      <c r="E8010" s="380"/>
      <c r="F8010" s="380"/>
      <c r="G8010" s="380"/>
      <c r="H8010" s="380"/>
    </row>
    <row r="8011" spans="1:8">
      <c r="A8011" s="380"/>
      <c r="B8011" s="380"/>
      <c r="C8011" s="380"/>
      <c r="D8011" s="380"/>
      <c r="E8011" s="380"/>
      <c r="F8011" s="380"/>
      <c r="G8011" s="380"/>
      <c r="H8011" s="380"/>
    </row>
    <row r="8012" spans="1:8">
      <c r="A8012" s="380"/>
      <c r="B8012" s="380"/>
      <c r="C8012" s="380"/>
      <c r="D8012" s="380"/>
      <c r="E8012" s="380"/>
      <c r="F8012" s="380"/>
      <c r="G8012" s="380"/>
      <c r="H8012" s="380"/>
    </row>
    <row r="8013" spans="1:8">
      <c r="A8013" s="380"/>
      <c r="B8013" s="380"/>
      <c r="C8013" s="380"/>
      <c r="D8013" s="380"/>
      <c r="E8013" s="380"/>
      <c r="F8013" s="380"/>
      <c r="G8013" s="380"/>
      <c r="H8013" s="380"/>
    </row>
    <row r="8014" spans="1:8">
      <c r="A8014" s="380"/>
      <c r="B8014" s="380"/>
      <c r="C8014" s="380"/>
      <c r="D8014" s="380"/>
      <c r="E8014" s="380"/>
      <c r="F8014" s="380"/>
      <c r="G8014" s="380"/>
      <c r="H8014" s="380"/>
    </row>
    <row r="8015" spans="1:8">
      <c r="A8015" s="380"/>
      <c r="B8015" s="380"/>
      <c r="C8015" s="380"/>
      <c r="D8015" s="380"/>
      <c r="E8015" s="380"/>
      <c r="F8015" s="380"/>
      <c r="G8015" s="380"/>
      <c r="H8015" s="380"/>
    </row>
    <row r="8016" spans="1:8">
      <c r="A8016" s="380"/>
      <c r="B8016" s="380"/>
      <c r="C8016" s="380"/>
      <c r="D8016" s="380"/>
      <c r="E8016" s="380"/>
      <c r="F8016" s="380"/>
      <c r="G8016" s="380"/>
      <c r="H8016" s="380"/>
    </row>
    <row r="8017" spans="1:8">
      <c r="A8017" s="380"/>
      <c r="B8017" s="380"/>
      <c r="C8017" s="380"/>
      <c r="D8017" s="380"/>
      <c r="E8017" s="380"/>
      <c r="F8017" s="380"/>
      <c r="G8017" s="380"/>
      <c r="H8017" s="380"/>
    </row>
    <row r="8018" spans="1:8">
      <c r="A8018" s="380"/>
      <c r="B8018" s="380"/>
      <c r="C8018" s="380"/>
      <c r="D8018" s="380"/>
      <c r="E8018" s="380"/>
      <c r="F8018" s="380"/>
      <c r="G8018" s="380"/>
      <c r="H8018" s="380"/>
    </row>
    <row r="8019" spans="1:8">
      <c r="A8019" s="380"/>
      <c r="B8019" s="380"/>
      <c r="C8019" s="380"/>
      <c r="D8019" s="380"/>
      <c r="E8019" s="380"/>
      <c r="F8019" s="380"/>
      <c r="G8019" s="380"/>
      <c r="H8019" s="380"/>
    </row>
    <row r="8020" spans="1:8">
      <c r="A8020" s="380"/>
      <c r="B8020" s="380"/>
      <c r="C8020" s="380"/>
      <c r="D8020" s="380"/>
      <c r="E8020" s="380"/>
      <c r="F8020" s="380"/>
      <c r="G8020" s="380"/>
      <c r="H8020" s="380"/>
    </row>
    <row r="8021" spans="1:8">
      <c r="A8021" s="380"/>
      <c r="B8021" s="380"/>
      <c r="C8021" s="380"/>
      <c r="D8021" s="380"/>
      <c r="E8021" s="380"/>
      <c r="F8021" s="380"/>
      <c r="G8021" s="380"/>
      <c r="H8021" s="380"/>
    </row>
    <row r="8022" spans="1:8">
      <c r="A8022" s="380"/>
      <c r="B8022" s="380"/>
      <c r="C8022" s="380"/>
      <c r="D8022" s="380"/>
      <c r="E8022" s="380"/>
      <c r="F8022" s="380"/>
      <c r="G8022" s="380"/>
      <c r="H8022" s="380"/>
    </row>
    <row r="8023" spans="1:8">
      <c r="A8023" s="380"/>
      <c r="B8023" s="380"/>
      <c r="C8023" s="380"/>
      <c r="D8023" s="380"/>
      <c r="E8023" s="380"/>
      <c r="F8023" s="380"/>
      <c r="G8023" s="380"/>
      <c r="H8023" s="380"/>
    </row>
    <row r="8024" spans="1:8">
      <c r="A8024" s="380"/>
      <c r="B8024" s="380"/>
      <c r="C8024" s="380"/>
      <c r="D8024" s="380"/>
      <c r="E8024" s="380"/>
      <c r="F8024" s="380"/>
      <c r="G8024" s="380"/>
      <c r="H8024" s="380"/>
    </row>
    <row r="8025" spans="1:8">
      <c r="A8025" s="380"/>
      <c r="B8025" s="380"/>
      <c r="C8025" s="380"/>
      <c r="D8025" s="380"/>
      <c r="E8025" s="380"/>
      <c r="F8025" s="380"/>
      <c r="G8025" s="380"/>
      <c r="H8025" s="380"/>
    </row>
    <row r="8026" spans="1:8">
      <c r="A8026" s="380"/>
      <c r="B8026" s="380"/>
      <c r="C8026" s="380"/>
      <c r="D8026" s="380"/>
      <c r="E8026" s="380"/>
      <c r="F8026" s="380"/>
      <c r="G8026" s="380"/>
      <c r="H8026" s="380"/>
    </row>
    <row r="8027" spans="1:8">
      <c r="A8027" s="380"/>
      <c r="B8027" s="380"/>
      <c r="C8027" s="380"/>
      <c r="D8027" s="380"/>
      <c r="E8027" s="380"/>
      <c r="F8027" s="380"/>
      <c r="G8027" s="380"/>
      <c r="H8027" s="380"/>
    </row>
    <row r="8028" spans="1:8">
      <c r="A8028" s="380"/>
      <c r="B8028" s="380"/>
      <c r="C8028" s="380"/>
      <c r="D8028" s="380"/>
      <c r="E8028" s="380"/>
      <c r="F8028" s="380"/>
      <c r="G8028" s="380"/>
      <c r="H8028" s="380"/>
    </row>
    <row r="8029" spans="1:8">
      <c r="A8029" s="380"/>
      <c r="B8029" s="380"/>
      <c r="C8029" s="380"/>
      <c r="D8029" s="380"/>
      <c r="E8029" s="380"/>
      <c r="F8029" s="380"/>
      <c r="G8029" s="380"/>
      <c r="H8029" s="380"/>
    </row>
    <row r="8030" spans="1:8">
      <c r="A8030" s="380"/>
      <c r="B8030" s="380"/>
      <c r="C8030" s="380"/>
      <c r="D8030" s="380"/>
      <c r="E8030" s="380"/>
      <c r="F8030" s="380"/>
      <c r="G8030" s="380"/>
      <c r="H8030" s="380"/>
    </row>
    <row r="8031" spans="1:8">
      <c r="A8031" s="380"/>
      <c r="B8031" s="380"/>
      <c r="C8031" s="380"/>
      <c r="D8031" s="380"/>
      <c r="E8031" s="380"/>
      <c r="F8031" s="380"/>
      <c r="G8031" s="380"/>
      <c r="H8031" s="380"/>
    </row>
    <row r="8032" spans="1:8">
      <c r="A8032" s="380"/>
      <c r="B8032" s="380"/>
      <c r="C8032" s="380"/>
      <c r="D8032" s="380"/>
      <c r="E8032" s="380"/>
      <c r="F8032" s="380"/>
      <c r="G8032" s="380"/>
      <c r="H8032" s="380"/>
    </row>
    <row r="8033" spans="1:8">
      <c r="A8033" s="380"/>
      <c r="B8033" s="380"/>
      <c r="C8033" s="380"/>
      <c r="D8033" s="380"/>
      <c r="E8033" s="380"/>
      <c r="F8033" s="380"/>
      <c r="G8033" s="380"/>
      <c r="H8033" s="380"/>
    </row>
    <row r="8034" spans="1:8">
      <c r="A8034" s="380"/>
      <c r="B8034" s="380"/>
      <c r="C8034" s="380"/>
      <c r="D8034" s="380"/>
      <c r="E8034" s="380"/>
      <c r="F8034" s="380"/>
      <c r="G8034" s="380"/>
      <c r="H8034" s="380"/>
    </row>
    <row r="8035" spans="1:8">
      <c r="A8035" s="380"/>
      <c r="B8035" s="380"/>
      <c r="C8035" s="380"/>
      <c r="D8035" s="380"/>
      <c r="E8035" s="380"/>
      <c r="F8035" s="380"/>
      <c r="G8035" s="380"/>
      <c r="H8035" s="380"/>
    </row>
    <row r="8036" spans="1:8">
      <c r="A8036" s="380"/>
      <c r="B8036" s="380"/>
      <c r="C8036" s="380"/>
      <c r="D8036" s="380"/>
      <c r="E8036" s="380"/>
      <c r="F8036" s="380"/>
      <c r="G8036" s="380"/>
      <c r="H8036" s="380"/>
    </row>
    <row r="8037" spans="1:8">
      <c r="A8037" s="380"/>
      <c r="B8037" s="380"/>
      <c r="C8037" s="380"/>
      <c r="D8037" s="380"/>
      <c r="E8037" s="380"/>
      <c r="F8037" s="380"/>
      <c r="G8037" s="380"/>
      <c r="H8037" s="380"/>
    </row>
    <row r="8038" spans="1:8">
      <c r="A8038" s="380"/>
      <c r="B8038" s="380"/>
      <c r="C8038" s="380"/>
      <c r="D8038" s="380"/>
      <c r="E8038" s="380"/>
      <c r="F8038" s="380"/>
      <c r="G8038" s="380"/>
      <c r="H8038" s="380"/>
    </row>
    <row r="8039" spans="1:8">
      <c r="A8039" s="380"/>
      <c r="B8039" s="380"/>
      <c r="C8039" s="380"/>
      <c r="D8039" s="380"/>
      <c r="E8039" s="380"/>
      <c r="F8039" s="380"/>
      <c r="G8039" s="380"/>
      <c r="H8039" s="380"/>
    </row>
    <row r="8040" spans="1:8">
      <c r="A8040" s="380"/>
      <c r="B8040" s="380"/>
      <c r="C8040" s="380"/>
      <c r="D8040" s="380"/>
      <c r="E8040" s="380"/>
      <c r="F8040" s="380"/>
      <c r="G8040" s="380"/>
      <c r="H8040" s="380"/>
    </row>
    <row r="8041" spans="1:8">
      <c r="A8041" s="380"/>
      <c r="B8041" s="380"/>
      <c r="C8041" s="380"/>
      <c r="D8041" s="380"/>
      <c r="E8041" s="380"/>
      <c r="F8041" s="380"/>
      <c r="G8041" s="380"/>
      <c r="H8041" s="380"/>
    </row>
    <row r="8042" spans="1:8">
      <c r="A8042" s="380"/>
      <c r="B8042" s="380"/>
      <c r="C8042" s="380"/>
      <c r="D8042" s="380"/>
      <c r="E8042" s="380"/>
      <c r="F8042" s="380"/>
      <c r="G8042" s="380"/>
      <c r="H8042" s="380"/>
    </row>
    <row r="8043" spans="1:8">
      <c r="A8043" s="380"/>
      <c r="B8043" s="380"/>
      <c r="C8043" s="380"/>
      <c r="D8043" s="380"/>
      <c r="E8043" s="380"/>
      <c r="F8043" s="380"/>
      <c r="G8043" s="380"/>
      <c r="H8043" s="380"/>
    </row>
    <row r="8044" spans="1:8">
      <c r="A8044" s="380"/>
      <c r="B8044" s="380"/>
      <c r="C8044" s="380"/>
      <c r="D8044" s="380"/>
      <c r="E8044" s="380"/>
      <c r="F8044" s="380"/>
      <c r="G8044" s="380"/>
      <c r="H8044" s="380"/>
    </row>
    <row r="8045" spans="1:8">
      <c r="A8045" s="380"/>
      <c r="B8045" s="380"/>
      <c r="C8045" s="380"/>
      <c r="D8045" s="380"/>
      <c r="E8045" s="380"/>
      <c r="F8045" s="380"/>
      <c r="G8045" s="380"/>
      <c r="H8045" s="380"/>
    </row>
    <row r="8046" spans="1:8">
      <c r="A8046" s="380"/>
      <c r="B8046" s="380"/>
      <c r="C8046" s="380"/>
      <c r="D8046" s="380"/>
      <c r="E8046" s="380"/>
      <c r="F8046" s="380"/>
      <c r="G8046" s="380"/>
      <c r="H8046" s="380"/>
    </row>
    <row r="8047" spans="1:8">
      <c r="A8047" s="380"/>
      <c r="B8047" s="380"/>
      <c r="C8047" s="380"/>
      <c r="D8047" s="380"/>
      <c r="E8047" s="380"/>
      <c r="F8047" s="380"/>
      <c r="G8047" s="380"/>
      <c r="H8047" s="380"/>
    </row>
    <row r="8048" spans="1:8">
      <c r="A8048" s="380"/>
      <c r="B8048" s="380"/>
      <c r="C8048" s="380"/>
      <c r="D8048" s="380"/>
      <c r="E8048" s="380"/>
      <c r="F8048" s="380"/>
      <c r="G8048" s="380"/>
      <c r="H8048" s="380"/>
    </row>
    <row r="8049" spans="1:8">
      <c r="A8049" s="380"/>
      <c r="B8049" s="380"/>
      <c r="C8049" s="380"/>
      <c r="D8049" s="380"/>
      <c r="E8049" s="380"/>
      <c r="F8049" s="380"/>
      <c r="G8049" s="380"/>
      <c r="H8049" s="380"/>
    </row>
    <row r="8050" spans="1:8">
      <c r="A8050" s="380"/>
      <c r="B8050" s="380"/>
      <c r="C8050" s="380"/>
      <c r="D8050" s="380"/>
      <c r="E8050" s="380"/>
      <c r="F8050" s="380"/>
      <c r="G8050" s="380"/>
      <c r="H8050" s="380"/>
    </row>
    <row r="8051" spans="1:8">
      <c r="A8051" s="380"/>
      <c r="B8051" s="380"/>
      <c r="C8051" s="380"/>
      <c r="D8051" s="380"/>
      <c r="E8051" s="380"/>
      <c r="F8051" s="380"/>
      <c r="G8051" s="380"/>
      <c r="H8051" s="380"/>
    </row>
    <row r="8052" spans="1:8">
      <c r="A8052" s="380"/>
      <c r="B8052" s="380"/>
      <c r="C8052" s="380"/>
      <c r="D8052" s="380"/>
      <c r="E8052" s="380"/>
      <c r="F8052" s="380"/>
      <c r="G8052" s="380"/>
      <c r="H8052" s="380"/>
    </row>
    <row r="8053" spans="1:8">
      <c r="A8053" s="380"/>
      <c r="B8053" s="380"/>
      <c r="C8053" s="380"/>
      <c r="D8053" s="380"/>
      <c r="E8053" s="380"/>
      <c r="F8053" s="380"/>
      <c r="G8053" s="380"/>
      <c r="H8053" s="380"/>
    </row>
    <row r="8054" spans="1:8">
      <c r="A8054" s="380"/>
      <c r="B8054" s="380"/>
      <c r="C8054" s="380"/>
      <c r="D8054" s="380"/>
      <c r="E8054" s="380"/>
      <c r="F8054" s="380"/>
      <c r="G8054" s="380"/>
      <c r="H8054" s="380"/>
    </row>
    <row r="8055" spans="1:8">
      <c r="A8055" s="380"/>
      <c r="B8055" s="380"/>
      <c r="C8055" s="380"/>
      <c r="D8055" s="380"/>
      <c r="E8055" s="380"/>
      <c r="F8055" s="380"/>
      <c r="G8055" s="380"/>
      <c r="H8055" s="380"/>
    </row>
    <row r="8056" spans="1:8">
      <c r="A8056" s="380"/>
      <c r="B8056" s="380"/>
      <c r="C8056" s="380"/>
      <c r="D8056" s="380"/>
      <c r="E8056" s="380"/>
      <c r="F8056" s="380"/>
      <c r="G8056" s="380"/>
      <c r="H8056" s="380"/>
    </row>
    <row r="8057" spans="1:8">
      <c r="A8057" s="380"/>
      <c r="B8057" s="380"/>
      <c r="C8057" s="380"/>
      <c r="D8057" s="380"/>
      <c r="E8057" s="380"/>
      <c r="F8057" s="380"/>
      <c r="G8057" s="380"/>
      <c r="H8057" s="380"/>
    </row>
    <row r="8058" spans="1:8">
      <c r="A8058" s="380"/>
      <c r="B8058" s="380"/>
      <c r="C8058" s="380"/>
      <c r="D8058" s="380"/>
      <c r="E8058" s="380"/>
      <c r="F8058" s="380"/>
      <c r="G8058" s="380"/>
      <c r="H8058" s="380"/>
    </row>
    <row r="8059" spans="1:8">
      <c r="A8059" s="380"/>
      <c r="B8059" s="380"/>
      <c r="C8059" s="380"/>
      <c r="D8059" s="380"/>
      <c r="E8059" s="380"/>
      <c r="F8059" s="380"/>
      <c r="G8059" s="380"/>
      <c r="H8059" s="380"/>
    </row>
    <row r="8060" spans="1:8">
      <c r="A8060" s="380"/>
      <c r="B8060" s="380"/>
      <c r="C8060" s="380"/>
      <c r="D8060" s="380"/>
      <c r="E8060" s="380"/>
      <c r="F8060" s="380"/>
      <c r="G8060" s="380"/>
      <c r="H8060" s="380"/>
    </row>
    <row r="8061" spans="1:8">
      <c r="A8061" s="380"/>
      <c r="B8061" s="380"/>
      <c r="C8061" s="380"/>
      <c r="D8061" s="380"/>
      <c r="E8061" s="380"/>
      <c r="F8061" s="380"/>
      <c r="G8061" s="380"/>
      <c r="H8061" s="380"/>
    </row>
    <row r="8062" spans="1:8">
      <c r="A8062" s="380"/>
      <c r="B8062" s="380"/>
      <c r="C8062" s="380"/>
      <c r="D8062" s="380"/>
      <c r="E8062" s="380"/>
      <c r="F8062" s="380"/>
      <c r="G8062" s="380"/>
      <c r="H8062" s="380"/>
    </row>
    <row r="8063" spans="1:8">
      <c r="A8063" s="380"/>
      <c r="B8063" s="380"/>
      <c r="C8063" s="380"/>
      <c r="D8063" s="380"/>
      <c r="E8063" s="380"/>
      <c r="F8063" s="380"/>
      <c r="G8063" s="380"/>
      <c r="H8063" s="380"/>
    </row>
    <row r="8064" spans="1:8">
      <c r="A8064" s="380"/>
      <c r="B8064" s="380"/>
      <c r="C8064" s="380"/>
      <c r="D8064" s="380"/>
      <c r="E8064" s="380"/>
      <c r="F8064" s="380"/>
      <c r="G8064" s="380"/>
      <c r="H8064" s="380"/>
    </row>
    <row r="8065" spans="1:8">
      <c r="A8065" s="380"/>
      <c r="B8065" s="380"/>
      <c r="C8065" s="380"/>
      <c r="D8065" s="380"/>
      <c r="E8065" s="380"/>
      <c r="F8065" s="380"/>
      <c r="G8065" s="380"/>
      <c r="H8065" s="380"/>
    </row>
    <row r="8066" spans="1:8">
      <c r="A8066" s="380"/>
      <c r="B8066" s="380"/>
      <c r="C8066" s="380"/>
      <c r="D8066" s="380"/>
      <c r="E8066" s="380"/>
      <c r="F8066" s="380"/>
      <c r="G8066" s="380"/>
      <c r="H8066" s="380"/>
    </row>
    <row r="8067" spans="1:8">
      <c r="A8067" s="380"/>
      <c r="B8067" s="380"/>
      <c r="C8067" s="380"/>
      <c r="D8067" s="380"/>
      <c r="E8067" s="380"/>
      <c r="F8067" s="380"/>
      <c r="G8067" s="380"/>
      <c r="H8067" s="380"/>
    </row>
    <row r="8068" spans="1:8">
      <c r="A8068" s="380"/>
      <c r="B8068" s="380"/>
      <c r="C8068" s="380"/>
      <c r="D8068" s="380"/>
      <c r="E8068" s="380"/>
      <c r="F8068" s="380"/>
      <c r="G8068" s="380"/>
      <c r="H8068" s="380"/>
    </row>
    <row r="8069" spans="1:8">
      <c r="A8069" s="380"/>
      <c r="B8069" s="380"/>
      <c r="C8069" s="380"/>
      <c r="D8069" s="380"/>
      <c r="E8069" s="380"/>
      <c r="F8069" s="380"/>
      <c r="G8069" s="380"/>
      <c r="H8069" s="380"/>
    </row>
    <row r="8070" spans="1:8">
      <c r="A8070" s="380"/>
      <c r="B8070" s="380"/>
      <c r="C8070" s="380"/>
      <c r="D8070" s="380"/>
      <c r="E8070" s="380"/>
      <c r="F8070" s="380"/>
      <c r="G8070" s="380"/>
      <c r="H8070" s="380"/>
    </row>
    <row r="8071" spans="1:8">
      <c r="A8071" s="380"/>
      <c r="B8071" s="380"/>
      <c r="C8071" s="380"/>
      <c r="D8071" s="380"/>
      <c r="E8071" s="380"/>
      <c r="F8071" s="380"/>
      <c r="G8071" s="380"/>
      <c r="H8071" s="380"/>
    </row>
    <row r="8072" spans="1:8">
      <c r="A8072" s="380"/>
      <c r="B8072" s="380"/>
      <c r="C8072" s="380"/>
      <c r="D8072" s="380"/>
      <c r="E8072" s="380"/>
      <c r="F8072" s="380"/>
      <c r="G8072" s="380"/>
      <c r="H8072" s="380"/>
    </row>
    <row r="8073" spans="1:8">
      <c r="A8073" s="380"/>
      <c r="B8073" s="380"/>
      <c r="C8073" s="380"/>
      <c r="D8073" s="380"/>
      <c r="E8073" s="380"/>
      <c r="F8073" s="380"/>
      <c r="G8073" s="380"/>
      <c r="H8073" s="380"/>
    </row>
    <row r="8074" spans="1:8">
      <c r="A8074" s="380"/>
      <c r="B8074" s="380"/>
      <c r="C8074" s="380"/>
      <c r="D8074" s="380"/>
      <c r="E8074" s="380"/>
      <c r="F8074" s="380"/>
      <c r="G8074" s="380"/>
      <c r="H8074" s="380"/>
    </row>
    <row r="8075" spans="1:8">
      <c r="A8075" s="380"/>
      <c r="B8075" s="380"/>
      <c r="C8075" s="380"/>
      <c r="D8075" s="380"/>
      <c r="E8075" s="380"/>
      <c r="F8075" s="380"/>
      <c r="G8075" s="380"/>
      <c r="H8075" s="380"/>
    </row>
    <row r="8076" spans="1:8">
      <c r="A8076" s="380"/>
      <c r="B8076" s="380"/>
      <c r="C8076" s="380"/>
      <c r="D8076" s="380"/>
      <c r="E8076" s="380"/>
      <c r="F8076" s="380"/>
      <c r="G8076" s="380"/>
      <c r="H8076" s="380"/>
    </row>
    <row r="8077" spans="1:8">
      <c r="A8077" s="380"/>
      <c r="B8077" s="380"/>
      <c r="C8077" s="380"/>
      <c r="D8077" s="380"/>
      <c r="E8077" s="380"/>
      <c r="F8077" s="380"/>
      <c r="G8077" s="380"/>
      <c r="H8077" s="380"/>
    </row>
    <row r="8078" spans="1:8">
      <c r="A8078" s="380"/>
      <c r="B8078" s="380"/>
      <c r="C8078" s="380"/>
      <c r="D8078" s="380"/>
      <c r="E8078" s="380"/>
      <c r="F8078" s="380"/>
      <c r="G8078" s="380"/>
      <c r="H8078" s="380"/>
    </row>
    <row r="8079" spans="1:8">
      <c r="A8079" s="380"/>
      <c r="B8079" s="380"/>
      <c r="C8079" s="380"/>
      <c r="D8079" s="380"/>
      <c r="E8079" s="380"/>
      <c r="F8079" s="380"/>
      <c r="G8079" s="380"/>
      <c r="H8079" s="380"/>
    </row>
    <row r="8080" spans="1:8">
      <c r="A8080" s="380"/>
      <c r="B8080" s="380"/>
      <c r="C8080" s="380"/>
      <c r="D8080" s="380"/>
      <c r="E8080" s="380"/>
      <c r="F8080" s="380"/>
      <c r="G8080" s="380"/>
      <c r="H8080" s="380"/>
    </row>
    <row r="8081" spans="1:8">
      <c r="A8081" s="380"/>
      <c r="B8081" s="380"/>
      <c r="C8081" s="380"/>
      <c r="D8081" s="380"/>
      <c r="E8081" s="380"/>
      <c r="F8081" s="380"/>
      <c r="G8081" s="380"/>
      <c r="H8081" s="380"/>
    </row>
    <row r="8082" spans="1:8">
      <c r="A8082" s="380"/>
      <c r="B8082" s="380"/>
      <c r="C8082" s="380"/>
      <c r="D8082" s="380"/>
      <c r="E8082" s="380"/>
      <c r="F8082" s="380"/>
      <c r="G8082" s="380"/>
      <c r="H8082" s="380"/>
    </row>
    <row r="8083" spans="1:8">
      <c r="A8083" s="380"/>
      <c r="B8083" s="380"/>
      <c r="C8083" s="380"/>
      <c r="D8083" s="380"/>
      <c r="E8083" s="380"/>
      <c r="F8083" s="380"/>
      <c r="G8083" s="380"/>
      <c r="H8083" s="380"/>
    </row>
    <row r="8084" spans="1:8">
      <c r="A8084" s="380"/>
      <c r="B8084" s="380"/>
      <c r="C8084" s="380"/>
      <c r="D8084" s="380"/>
      <c r="E8084" s="380"/>
      <c r="F8084" s="380"/>
      <c r="G8084" s="380"/>
      <c r="H8084" s="380"/>
    </row>
    <row r="8085" spans="1:8">
      <c r="A8085" s="380"/>
      <c r="B8085" s="380"/>
      <c r="C8085" s="380"/>
      <c r="D8085" s="380"/>
      <c r="E8085" s="380"/>
      <c r="F8085" s="380"/>
      <c r="G8085" s="380"/>
      <c r="H8085" s="380"/>
    </row>
    <row r="8086" spans="1:8">
      <c r="A8086" s="380"/>
      <c r="B8086" s="380"/>
      <c r="C8086" s="380"/>
      <c r="D8086" s="380"/>
      <c r="E8086" s="380"/>
      <c r="F8086" s="380"/>
      <c r="G8086" s="380"/>
      <c r="H8086" s="380"/>
    </row>
    <row r="8087" spans="1:8">
      <c r="A8087" s="380"/>
      <c r="B8087" s="380"/>
      <c r="C8087" s="380"/>
      <c r="D8087" s="380"/>
      <c r="E8087" s="380"/>
      <c r="F8087" s="380"/>
      <c r="G8087" s="380"/>
      <c r="H8087" s="380"/>
    </row>
    <row r="8088" spans="1:8">
      <c r="A8088" s="380"/>
      <c r="B8088" s="380"/>
      <c r="C8088" s="380"/>
      <c r="D8088" s="380"/>
      <c r="E8088" s="380"/>
      <c r="F8088" s="380"/>
      <c r="G8088" s="380"/>
      <c r="H8088" s="380"/>
    </row>
    <row r="8089" spans="1:8">
      <c r="A8089" s="380"/>
      <c r="B8089" s="380"/>
      <c r="C8089" s="380"/>
      <c r="D8089" s="380"/>
      <c r="E8089" s="380"/>
      <c r="F8089" s="380"/>
      <c r="G8089" s="380"/>
      <c r="H8089" s="380"/>
    </row>
    <row r="8090" spans="1:8">
      <c r="A8090" s="380"/>
      <c r="B8090" s="380"/>
      <c r="C8090" s="380"/>
      <c r="D8090" s="380"/>
      <c r="E8090" s="380"/>
      <c r="F8090" s="380"/>
      <c r="G8090" s="380"/>
      <c r="H8090" s="380"/>
    </row>
    <row r="8091" spans="1:8">
      <c r="A8091" s="380"/>
      <c r="B8091" s="380"/>
      <c r="C8091" s="380"/>
      <c r="D8091" s="380"/>
      <c r="E8091" s="380"/>
      <c r="F8091" s="380"/>
      <c r="G8091" s="380"/>
      <c r="H8091" s="380"/>
    </row>
    <row r="8092" spans="1:8">
      <c r="A8092" s="380"/>
      <c r="B8092" s="380"/>
      <c r="C8092" s="380"/>
      <c r="D8092" s="380"/>
      <c r="E8092" s="380"/>
      <c r="F8092" s="380"/>
      <c r="G8092" s="380"/>
      <c r="H8092" s="380"/>
    </row>
    <row r="8093" spans="1:8">
      <c r="A8093" s="380"/>
      <c r="B8093" s="380"/>
      <c r="C8093" s="380"/>
      <c r="D8093" s="380"/>
      <c r="E8093" s="380"/>
      <c r="F8093" s="380"/>
      <c r="G8093" s="380"/>
      <c r="H8093" s="380"/>
    </row>
    <row r="8094" spans="1:8">
      <c r="A8094" s="380"/>
      <c r="B8094" s="380"/>
      <c r="C8094" s="380"/>
      <c r="D8094" s="380"/>
      <c r="E8094" s="380"/>
      <c r="F8094" s="380"/>
      <c r="G8094" s="380"/>
      <c r="H8094" s="380"/>
    </row>
    <row r="8095" spans="1:8">
      <c r="A8095" s="380"/>
      <c r="B8095" s="380"/>
      <c r="C8095" s="380"/>
      <c r="D8095" s="380"/>
      <c r="E8095" s="380"/>
      <c r="F8095" s="380"/>
      <c r="G8095" s="380"/>
      <c r="H8095" s="380"/>
    </row>
    <row r="8096" spans="1:8">
      <c r="A8096" s="380"/>
      <c r="B8096" s="380"/>
      <c r="C8096" s="380"/>
      <c r="D8096" s="380"/>
      <c r="E8096" s="380"/>
      <c r="F8096" s="380"/>
      <c r="G8096" s="380"/>
      <c r="H8096" s="380"/>
    </row>
    <row r="8097" spans="1:8">
      <c r="A8097" s="380"/>
      <c r="B8097" s="380"/>
      <c r="C8097" s="380"/>
      <c r="D8097" s="380"/>
      <c r="E8097" s="380"/>
      <c r="F8097" s="380"/>
      <c r="G8097" s="380"/>
      <c r="H8097" s="380"/>
    </row>
    <row r="8098" spans="1:8">
      <c r="A8098" s="380"/>
      <c r="B8098" s="380"/>
      <c r="C8098" s="380"/>
      <c r="D8098" s="380"/>
      <c r="E8098" s="380"/>
      <c r="F8098" s="380"/>
      <c r="G8098" s="380"/>
      <c r="H8098" s="380"/>
    </row>
    <row r="8099" spans="1:8">
      <c r="A8099" s="380"/>
      <c r="B8099" s="380"/>
      <c r="C8099" s="380"/>
      <c r="D8099" s="380"/>
      <c r="E8099" s="380"/>
      <c r="F8099" s="380"/>
      <c r="G8099" s="380"/>
      <c r="H8099" s="380"/>
    </row>
    <row r="8100" spans="1:8">
      <c r="A8100" s="380"/>
      <c r="B8100" s="380"/>
      <c r="C8100" s="380"/>
      <c r="D8100" s="380"/>
      <c r="E8100" s="380"/>
      <c r="F8100" s="380"/>
      <c r="G8100" s="380"/>
      <c r="H8100" s="380"/>
    </row>
    <row r="8101" spans="1:8">
      <c r="A8101" s="380"/>
      <c r="B8101" s="380"/>
      <c r="C8101" s="380"/>
      <c r="D8101" s="380"/>
      <c r="E8101" s="380"/>
      <c r="F8101" s="380"/>
      <c r="G8101" s="380"/>
      <c r="H8101" s="380"/>
    </row>
    <row r="8102" spans="1:8">
      <c r="A8102" s="380"/>
      <c r="B8102" s="380"/>
      <c r="C8102" s="380"/>
      <c r="D8102" s="380"/>
      <c r="E8102" s="380"/>
      <c r="F8102" s="380"/>
      <c r="G8102" s="380"/>
      <c r="H8102" s="380"/>
    </row>
    <row r="8103" spans="1:8">
      <c r="A8103" s="380"/>
      <c r="B8103" s="380"/>
      <c r="C8103" s="380"/>
      <c r="D8103" s="380"/>
      <c r="E8103" s="380"/>
      <c r="F8103" s="380"/>
      <c r="G8103" s="380"/>
      <c r="H8103" s="380"/>
    </row>
    <row r="8104" spans="1:8">
      <c r="A8104" s="380"/>
      <c r="B8104" s="380"/>
      <c r="C8104" s="380"/>
      <c r="D8104" s="380"/>
      <c r="E8104" s="380"/>
      <c r="F8104" s="380"/>
      <c r="G8104" s="380"/>
      <c r="H8104" s="380"/>
    </row>
    <row r="8105" spans="1:8">
      <c r="A8105" s="380"/>
      <c r="B8105" s="380"/>
      <c r="C8105" s="380"/>
      <c r="D8105" s="380"/>
      <c r="E8105" s="380"/>
      <c r="F8105" s="380"/>
      <c r="G8105" s="380"/>
      <c r="H8105" s="380"/>
    </row>
    <row r="8106" spans="1:8">
      <c r="A8106" s="380"/>
      <c r="B8106" s="380"/>
      <c r="C8106" s="380"/>
      <c r="D8106" s="380"/>
      <c r="E8106" s="380"/>
      <c r="F8106" s="380"/>
      <c r="G8106" s="380"/>
      <c r="H8106" s="380"/>
    </row>
    <row r="8107" spans="1:8">
      <c r="A8107" s="380"/>
      <c r="B8107" s="380"/>
      <c r="C8107" s="380"/>
      <c r="D8107" s="380"/>
      <c r="E8107" s="380"/>
      <c r="F8107" s="380"/>
      <c r="G8107" s="380"/>
      <c r="H8107" s="380"/>
    </row>
    <row r="8108" spans="1:8">
      <c r="A8108" s="380"/>
      <c r="B8108" s="380"/>
      <c r="C8108" s="380"/>
      <c r="D8108" s="380"/>
      <c r="E8108" s="380"/>
      <c r="F8108" s="380"/>
      <c r="G8108" s="380"/>
      <c r="H8108" s="380"/>
    </row>
    <row r="8109" spans="1:8">
      <c r="A8109" s="380"/>
      <c r="B8109" s="380"/>
      <c r="C8109" s="380"/>
      <c r="D8109" s="380"/>
      <c r="E8109" s="380"/>
      <c r="F8109" s="380"/>
      <c r="G8109" s="380"/>
      <c r="H8109" s="380"/>
    </row>
    <row r="8110" spans="1:8">
      <c r="A8110" s="380"/>
      <c r="B8110" s="380"/>
      <c r="C8110" s="380"/>
      <c r="D8110" s="380"/>
      <c r="E8110" s="380"/>
      <c r="F8110" s="380"/>
      <c r="G8110" s="380"/>
      <c r="H8110" s="380"/>
    </row>
    <row r="8111" spans="1:8">
      <c r="A8111" s="380"/>
      <c r="B8111" s="380"/>
      <c r="C8111" s="380"/>
      <c r="D8111" s="380"/>
      <c r="E8111" s="380"/>
      <c r="F8111" s="380"/>
      <c r="G8111" s="380"/>
      <c r="H8111" s="380"/>
    </row>
    <row r="8112" spans="1:8">
      <c r="A8112" s="380"/>
      <c r="B8112" s="380"/>
      <c r="C8112" s="380"/>
      <c r="D8112" s="380"/>
      <c r="E8112" s="380"/>
      <c r="F8112" s="380"/>
      <c r="G8112" s="380"/>
      <c r="H8112" s="380"/>
    </row>
    <row r="8113" spans="1:8">
      <c r="A8113" s="380"/>
      <c r="B8113" s="380"/>
      <c r="C8113" s="380"/>
      <c r="D8113" s="380"/>
      <c r="E8113" s="380"/>
      <c r="F8113" s="380"/>
      <c r="G8113" s="380"/>
      <c r="H8113" s="380"/>
    </row>
    <row r="8114" spans="1:8">
      <c r="A8114" s="380"/>
      <c r="B8114" s="380"/>
      <c r="C8114" s="380"/>
      <c r="D8114" s="380"/>
      <c r="E8114" s="380"/>
      <c r="F8114" s="380"/>
      <c r="G8114" s="380"/>
      <c r="H8114" s="380"/>
    </row>
    <row r="8115" spans="1:8">
      <c r="A8115" s="380"/>
      <c r="B8115" s="380"/>
      <c r="C8115" s="380"/>
      <c r="D8115" s="380"/>
      <c r="E8115" s="380"/>
      <c r="F8115" s="380"/>
      <c r="G8115" s="380"/>
      <c r="H8115" s="380"/>
    </row>
    <row r="8116" spans="1:8">
      <c r="A8116" s="380"/>
      <c r="B8116" s="380"/>
      <c r="C8116" s="380"/>
      <c r="D8116" s="380"/>
      <c r="E8116" s="380"/>
      <c r="F8116" s="380"/>
      <c r="G8116" s="380"/>
      <c r="H8116" s="380"/>
    </row>
    <row r="8117" spans="1:8">
      <c r="A8117" s="380"/>
      <c r="B8117" s="380"/>
      <c r="C8117" s="380"/>
      <c r="D8117" s="380"/>
      <c r="E8117" s="380"/>
      <c r="F8117" s="380"/>
      <c r="G8117" s="380"/>
      <c r="H8117" s="380"/>
    </row>
    <row r="8118" spans="1:8">
      <c r="A8118" s="380"/>
      <c r="B8118" s="380"/>
      <c r="C8118" s="380"/>
      <c r="D8118" s="380"/>
      <c r="E8118" s="380"/>
      <c r="F8118" s="380"/>
      <c r="G8118" s="380"/>
      <c r="H8118" s="380"/>
    </row>
    <row r="8119" spans="1:8">
      <c r="A8119" s="380"/>
      <c r="B8119" s="380"/>
      <c r="C8119" s="380"/>
      <c r="D8119" s="380"/>
      <c r="E8119" s="380"/>
      <c r="F8119" s="380"/>
      <c r="G8119" s="380"/>
      <c r="H8119" s="380"/>
    </row>
    <row r="8120" spans="1:8">
      <c r="A8120" s="380"/>
      <c r="B8120" s="380"/>
      <c r="C8120" s="380"/>
      <c r="D8120" s="380"/>
      <c r="E8120" s="380"/>
      <c r="F8120" s="380"/>
      <c r="G8120" s="380"/>
      <c r="H8120" s="380"/>
    </row>
    <row r="8121" spans="1:8">
      <c r="A8121" s="380"/>
      <c r="B8121" s="380"/>
      <c r="C8121" s="380"/>
      <c r="D8121" s="380"/>
      <c r="E8121" s="380"/>
      <c r="F8121" s="380"/>
      <c r="G8121" s="380"/>
      <c r="H8121" s="380"/>
    </row>
    <row r="8122" spans="1:8">
      <c r="A8122" s="380"/>
      <c r="B8122" s="380"/>
      <c r="C8122" s="380"/>
      <c r="D8122" s="380"/>
      <c r="E8122" s="380"/>
      <c r="F8122" s="380"/>
      <c r="G8122" s="380"/>
      <c r="H8122" s="380"/>
    </row>
    <row r="8123" spans="1:8">
      <c r="A8123" s="380"/>
      <c r="B8123" s="380"/>
      <c r="C8123" s="380"/>
      <c r="D8123" s="380"/>
      <c r="E8123" s="380"/>
      <c r="F8123" s="380"/>
      <c r="G8123" s="380"/>
      <c r="H8123" s="380"/>
    </row>
    <row r="8124" spans="1:8">
      <c r="A8124" s="380"/>
      <c r="B8124" s="380"/>
      <c r="C8124" s="380"/>
      <c r="D8124" s="380"/>
      <c r="E8124" s="380"/>
      <c r="F8124" s="380"/>
      <c r="G8124" s="380"/>
      <c r="H8124" s="380"/>
    </row>
    <row r="8125" spans="1:8">
      <c r="A8125" s="380"/>
      <c r="B8125" s="380"/>
      <c r="C8125" s="380"/>
      <c r="D8125" s="380"/>
      <c r="E8125" s="380"/>
      <c r="F8125" s="380"/>
      <c r="G8125" s="380"/>
      <c r="H8125" s="380"/>
    </row>
    <row r="8126" spans="1:8">
      <c r="A8126" s="380"/>
      <c r="B8126" s="380"/>
      <c r="C8126" s="380"/>
      <c r="D8126" s="380"/>
      <c r="E8126" s="380"/>
      <c r="F8126" s="380"/>
      <c r="G8126" s="380"/>
      <c r="H8126" s="380"/>
    </row>
    <row r="8127" spans="1:8">
      <c r="A8127" s="380"/>
      <c r="B8127" s="380"/>
      <c r="C8127" s="380"/>
      <c r="D8127" s="380"/>
      <c r="E8127" s="380"/>
      <c r="F8127" s="380"/>
      <c r="G8127" s="380"/>
      <c r="H8127" s="380"/>
    </row>
    <row r="8128" spans="1:8">
      <c r="A8128" s="380"/>
      <c r="B8128" s="380"/>
      <c r="C8128" s="380"/>
      <c r="D8128" s="380"/>
      <c r="E8128" s="380"/>
      <c r="F8128" s="380"/>
      <c r="G8128" s="380"/>
      <c r="H8128" s="380"/>
    </row>
    <row r="8129" spans="1:8">
      <c r="A8129" s="380"/>
      <c r="B8129" s="380"/>
      <c r="C8129" s="380"/>
      <c r="D8129" s="380"/>
      <c r="E8129" s="380"/>
      <c r="F8129" s="380"/>
      <c r="G8129" s="380"/>
      <c r="H8129" s="380"/>
    </row>
    <row r="8130" spans="1:8">
      <c r="A8130" s="380"/>
      <c r="B8130" s="380"/>
      <c r="C8130" s="380"/>
      <c r="D8130" s="380"/>
      <c r="E8130" s="380"/>
      <c r="F8130" s="380"/>
      <c r="G8130" s="380"/>
      <c r="H8130" s="380"/>
    </row>
    <row r="8131" spans="1:8">
      <c r="A8131" s="380"/>
      <c r="B8131" s="380"/>
      <c r="C8131" s="380"/>
      <c r="D8131" s="380"/>
      <c r="E8131" s="380"/>
      <c r="F8131" s="380"/>
      <c r="G8131" s="380"/>
      <c r="H8131" s="380"/>
    </row>
    <row r="8132" spans="1:8">
      <c r="A8132" s="380"/>
      <c r="B8132" s="380"/>
      <c r="C8132" s="380"/>
      <c r="D8132" s="380"/>
      <c r="E8132" s="380"/>
      <c r="F8132" s="380"/>
      <c r="G8132" s="380"/>
      <c r="H8132" s="380"/>
    </row>
    <row r="8133" spans="1:8">
      <c r="A8133" s="380"/>
      <c r="B8133" s="380"/>
      <c r="C8133" s="380"/>
      <c r="D8133" s="380"/>
      <c r="E8133" s="380"/>
      <c r="F8133" s="380"/>
      <c r="G8133" s="380"/>
      <c r="H8133" s="380"/>
    </row>
    <row r="8134" spans="1:8">
      <c r="A8134" s="380"/>
      <c r="B8134" s="380"/>
      <c r="C8134" s="380"/>
      <c r="D8134" s="380"/>
      <c r="E8134" s="380"/>
      <c r="F8134" s="380"/>
      <c r="G8134" s="380"/>
      <c r="H8134" s="380"/>
    </row>
    <row r="8135" spans="1:8">
      <c r="A8135" s="380"/>
      <c r="B8135" s="380"/>
      <c r="C8135" s="380"/>
      <c r="D8135" s="380"/>
      <c r="E8135" s="380"/>
      <c r="F8135" s="380"/>
      <c r="G8135" s="380"/>
      <c r="H8135" s="380"/>
    </row>
    <row r="8136" spans="1:8">
      <c r="A8136" s="380"/>
      <c r="B8136" s="380"/>
      <c r="C8136" s="380"/>
      <c r="D8136" s="380"/>
      <c r="E8136" s="380"/>
      <c r="F8136" s="380"/>
      <c r="G8136" s="380"/>
      <c r="H8136" s="380"/>
    </row>
    <row r="8137" spans="1:8">
      <c r="A8137" s="380"/>
      <c r="B8137" s="380"/>
      <c r="C8137" s="380"/>
      <c r="D8137" s="380"/>
      <c r="E8137" s="380"/>
      <c r="F8137" s="380"/>
      <c r="G8137" s="380"/>
      <c r="H8137" s="380"/>
    </row>
    <row r="8138" spans="1:8">
      <c r="A8138" s="380"/>
      <c r="B8138" s="380"/>
      <c r="C8138" s="380"/>
      <c r="D8138" s="380"/>
      <c r="E8138" s="380"/>
      <c r="F8138" s="380"/>
      <c r="G8138" s="380"/>
      <c r="H8138" s="380"/>
    </row>
    <row r="8139" spans="1:8">
      <c r="A8139" s="380"/>
      <c r="B8139" s="380"/>
      <c r="C8139" s="380"/>
      <c r="D8139" s="380"/>
      <c r="E8139" s="380"/>
      <c r="F8139" s="380"/>
      <c r="G8139" s="380"/>
      <c r="H8139" s="380"/>
    </row>
    <row r="8140" spans="1:8">
      <c r="A8140" s="380"/>
      <c r="B8140" s="380"/>
      <c r="C8140" s="380"/>
      <c r="D8140" s="380"/>
      <c r="E8140" s="380"/>
      <c r="F8140" s="380"/>
      <c r="G8140" s="380"/>
      <c r="H8140" s="380"/>
    </row>
    <row r="8141" spans="1:8">
      <c r="A8141" s="380"/>
      <c r="B8141" s="380"/>
      <c r="C8141" s="380"/>
      <c r="D8141" s="380"/>
      <c r="E8141" s="380"/>
      <c r="F8141" s="380"/>
      <c r="G8141" s="380"/>
      <c r="H8141" s="380"/>
    </row>
    <row r="8142" spans="1:8">
      <c r="A8142" s="380"/>
      <c r="B8142" s="380"/>
      <c r="C8142" s="380"/>
      <c r="D8142" s="380"/>
      <c r="E8142" s="380"/>
      <c r="F8142" s="380"/>
      <c r="G8142" s="380"/>
      <c r="H8142" s="380"/>
    </row>
    <row r="8143" spans="1:8">
      <c r="A8143" s="380"/>
      <c r="B8143" s="380"/>
      <c r="C8143" s="380"/>
      <c r="D8143" s="380"/>
      <c r="E8143" s="380"/>
      <c r="F8143" s="380"/>
      <c r="G8143" s="380"/>
      <c r="H8143" s="380"/>
    </row>
    <row r="8144" spans="1:8">
      <c r="A8144" s="380"/>
      <c r="B8144" s="380"/>
      <c r="C8144" s="380"/>
      <c r="D8144" s="380"/>
      <c r="E8144" s="380"/>
      <c r="F8144" s="380"/>
      <c r="G8144" s="380"/>
      <c r="H8144" s="380"/>
    </row>
    <row r="8145" spans="1:8">
      <c r="A8145" s="380"/>
      <c r="B8145" s="380"/>
      <c r="C8145" s="380"/>
      <c r="D8145" s="380"/>
      <c r="E8145" s="380"/>
      <c r="F8145" s="380"/>
      <c r="G8145" s="380"/>
      <c r="H8145" s="380"/>
    </row>
    <row r="8146" spans="1:8">
      <c r="A8146" s="380"/>
      <c r="B8146" s="380"/>
      <c r="C8146" s="380"/>
      <c r="D8146" s="380"/>
      <c r="E8146" s="380"/>
      <c r="F8146" s="380"/>
      <c r="G8146" s="380"/>
      <c r="H8146" s="380"/>
    </row>
    <row r="8147" spans="1:8">
      <c r="A8147" s="380"/>
      <c r="B8147" s="380"/>
      <c r="C8147" s="380"/>
      <c r="D8147" s="380"/>
      <c r="E8147" s="380"/>
      <c r="F8147" s="380"/>
      <c r="G8147" s="380"/>
      <c r="H8147" s="380"/>
    </row>
    <row r="8148" spans="1:8">
      <c r="A8148" s="380"/>
      <c r="B8148" s="380"/>
      <c r="C8148" s="380"/>
      <c r="D8148" s="380"/>
      <c r="E8148" s="380"/>
      <c r="F8148" s="380"/>
      <c r="G8148" s="380"/>
      <c r="H8148" s="380"/>
    </row>
    <row r="8149" spans="1:8">
      <c r="A8149" s="380"/>
      <c r="B8149" s="380"/>
      <c r="C8149" s="380"/>
      <c r="D8149" s="380"/>
      <c r="E8149" s="380"/>
      <c r="F8149" s="380"/>
      <c r="G8149" s="380"/>
      <c r="H8149" s="380"/>
    </row>
    <row r="8150" spans="1:8">
      <c r="A8150" s="380"/>
      <c r="B8150" s="380"/>
      <c r="C8150" s="380"/>
      <c r="D8150" s="380"/>
      <c r="E8150" s="380"/>
      <c r="F8150" s="380"/>
      <c r="G8150" s="380"/>
      <c r="H8150" s="380"/>
    </row>
    <row r="8151" spans="1:8">
      <c r="A8151" s="380"/>
      <c r="B8151" s="380"/>
      <c r="C8151" s="380"/>
      <c r="D8151" s="380"/>
      <c r="E8151" s="380"/>
      <c r="F8151" s="380"/>
      <c r="G8151" s="380"/>
      <c r="H8151" s="380"/>
    </row>
    <row r="8152" spans="1:8">
      <c r="A8152" s="380"/>
      <c r="B8152" s="380"/>
      <c r="C8152" s="380"/>
      <c r="D8152" s="380"/>
      <c r="E8152" s="380"/>
      <c r="F8152" s="380"/>
      <c r="G8152" s="380"/>
      <c r="H8152" s="380"/>
    </row>
    <row r="8153" spans="1:8">
      <c r="A8153" s="380"/>
      <c r="B8153" s="380"/>
      <c r="C8153" s="380"/>
      <c r="D8153" s="380"/>
      <c r="E8153" s="380"/>
      <c r="F8153" s="380"/>
      <c r="G8153" s="380"/>
      <c r="H8153" s="380"/>
    </row>
    <row r="8154" spans="1:8">
      <c r="A8154" s="380"/>
      <c r="B8154" s="380"/>
      <c r="C8154" s="380"/>
      <c r="D8154" s="380"/>
      <c r="E8154" s="380"/>
      <c r="F8154" s="380"/>
      <c r="G8154" s="380"/>
      <c r="H8154" s="380"/>
    </row>
    <row r="8155" spans="1:8">
      <c r="A8155" s="380"/>
      <c r="B8155" s="380"/>
      <c r="C8155" s="380"/>
      <c r="D8155" s="380"/>
      <c r="E8155" s="380"/>
      <c r="F8155" s="380"/>
      <c r="G8155" s="380"/>
      <c r="H8155" s="380"/>
    </row>
    <row r="8156" spans="1:8">
      <c r="A8156" s="380"/>
      <c r="B8156" s="380"/>
      <c r="C8156" s="380"/>
      <c r="D8156" s="380"/>
      <c r="E8156" s="380"/>
      <c r="F8156" s="380"/>
      <c r="G8156" s="380"/>
      <c r="H8156" s="380"/>
    </row>
    <row r="8157" spans="1:8">
      <c r="A8157" s="380"/>
      <c r="B8157" s="380"/>
      <c r="C8157" s="380"/>
      <c r="D8157" s="380"/>
      <c r="E8157" s="380"/>
      <c r="F8157" s="380"/>
      <c r="G8157" s="380"/>
      <c r="H8157" s="380"/>
    </row>
    <row r="8158" spans="1:8">
      <c r="A8158" s="380"/>
      <c r="B8158" s="380"/>
      <c r="C8158" s="380"/>
      <c r="D8158" s="380"/>
      <c r="E8158" s="380"/>
      <c r="F8158" s="380"/>
      <c r="G8158" s="380"/>
      <c r="H8158" s="380"/>
    </row>
    <row r="8159" spans="1:8">
      <c r="A8159" s="380"/>
      <c r="B8159" s="380"/>
      <c r="C8159" s="380"/>
      <c r="D8159" s="380"/>
      <c r="E8159" s="380"/>
      <c r="F8159" s="380"/>
      <c r="G8159" s="380"/>
      <c r="H8159" s="380"/>
    </row>
    <row r="8160" spans="1:8">
      <c r="A8160" s="380"/>
      <c r="B8160" s="380"/>
      <c r="C8160" s="380"/>
      <c r="D8160" s="380"/>
      <c r="E8160" s="380"/>
      <c r="F8160" s="380"/>
      <c r="G8160" s="380"/>
      <c r="H8160" s="380"/>
    </row>
    <row r="8161" spans="1:8">
      <c r="A8161" s="380"/>
      <c r="B8161" s="380"/>
      <c r="C8161" s="380"/>
      <c r="D8161" s="380"/>
      <c r="E8161" s="380"/>
      <c r="F8161" s="380"/>
      <c r="G8161" s="380"/>
      <c r="H8161" s="380"/>
    </row>
    <row r="8162" spans="1:8">
      <c r="A8162" s="380"/>
      <c r="B8162" s="380"/>
      <c r="C8162" s="380"/>
      <c r="D8162" s="380"/>
      <c r="E8162" s="380"/>
      <c r="F8162" s="380"/>
      <c r="G8162" s="380"/>
      <c r="H8162" s="380"/>
    </row>
    <row r="8163" spans="1:8">
      <c r="A8163" s="380"/>
      <c r="B8163" s="380"/>
      <c r="C8163" s="380"/>
      <c r="D8163" s="380"/>
      <c r="E8163" s="380"/>
      <c r="F8163" s="380"/>
      <c r="G8163" s="380"/>
      <c r="H8163" s="380"/>
    </row>
    <row r="8164" spans="1:8">
      <c r="A8164" s="380"/>
      <c r="B8164" s="380"/>
      <c r="C8164" s="380"/>
      <c r="D8164" s="380"/>
      <c r="E8164" s="380"/>
      <c r="F8164" s="380"/>
      <c r="G8164" s="380"/>
      <c r="H8164" s="380"/>
    </row>
    <row r="8165" spans="1:8">
      <c r="A8165" s="380"/>
      <c r="B8165" s="380"/>
      <c r="C8165" s="380"/>
      <c r="D8165" s="380"/>
      <c r="E8165" s="380"/>
      <c r="F8165" s="380"/>
      <c r="G8165" s="380"/>
      <c r="H8165" s="380"/>
    </row>
    <row r="8166" spans="1:8">
      <c r="A8166" s="380"/>
      <c r="B8166" s="380"/>
      <c r="C8166" s="380"/>
      <c r="D8166" s="380"/>
      <c r="E8166" s="380"/>
      <c r="F8166" s="380"/>
      <c r="G8166" s="380"/>
      <c r="H8166" s="380"/>
    </row>
    <row r="8167" spans="1:8">
      <c r="A8167" s="380"/>
      <c r="B8167" s="380"/>
      <c r="C8167" s="380"/>
      <c r="D8167" s="380"/>
      <c r="E8167" s="380"/>
      <c r="F8167" s="380"/>
      <c r="G8167" s="380"/>
      <c r="H8167" s="380"/>
    </row>
    <row r="8168" spans="1:8">
      <c r="A8168" s="380"/>
      <c r="B8168" s="380"/>
      <c r="C8168" s="380"/>
      <c r="D8168" s="380"/>
      <c r="E8168" s="380"/>
      <c r="F8168" s="380"/>
      <c r="G8168" s="380"/>
      <c r="H8168" s="380"/>
    </row>
    <row r="8169" spans="1:8">
      <c r="A8169" s="380"/>
      <c r="B8169" s="380"/>
      <c r="C8169" s="380"/>
      <c r="D8169" s="380"/>
      <c r="E8169" s="380"/>
      <c r="F8169" s="380"/>
      <c r="G8169" s="380"/>
      <c r="H8169" s="380"/>
    </row>
    <row r="8170" spans="1:8">
      <c r="A8170" s="380"/>
      <c r="B8170" s="380"/>
      <c r="C8170" s="380"/>
      <c r="D8170" s="380"/>
      <c r="E8170" s="380"/>
      <c r="F8170" s="380"/>
      <c r="G8170" s="380"/>
      <c r="H8170" s="380"/>
    </row>
    <row r="8171" spans="1:8">
      <c r="A8171" s="380"/>
      <c r="B8171" s="380"/>
      <c r="C8171" s="380"/>
      <c r="D8171" s="380"/>
      <c r="E8171" s="380"/>
      <c r="F8171" s="380"/>
      <c r="G8171" s="380"/>
      <c r="H8171" s="380"/>
    </row>
    <row r="8172" spans="1:8">
      <c r="A8172" s="380"/>
      <c r="B8172" s="380"/>
      <c r="C8172" s="380"/>
      <c r="D8172" s="380"/>
      <c r="E8172" s="380"/>
      <c r="F8172" s="380"/>
      <c r="G8172" s="380"/>
      <c r="H8172" s="380"/>
    </row>
    <row r="8173" spans="1:8">
      <c r="A8173" s="380"/>
      <c r="B8173" s="380"/>
      <c r="C8173" s="380"/>
      <c r="D8173" s="380"/>
      <c r="E8173" s="380"/>
      <c r="F8173" s="380"/>
      <c r="G8173" s="380"/>
      <c r="H8173" s="380"/>
    </row>
    <row r="8174" spans="1:8">
      <c r="A8174" s="380"/>
      <c r="B8174" s="380"/>
      <c r="C8174" s="380"/>
      <c r="D8174" s="380"/>
      <c r="E8174" s="380"/>
      <c r="F8174" s="380"/>
      <c r="G8174" s="380"/>
      <c r="H8174" s="380"/>
    </row>
    <row r="8175" spans="1:8">
      <c r="A8175" s="380"/>
      <c r="B8175" s="380"/>
      <c r="C8175" s="380"/>
      <c r="D8175" s="380"/>
      <c r="E8175" s="380"/>
      <c r="F8175" s="380"/>
      <c r="G8175" s="380"/>
      <c r="H8175" s="380"/>
    </row>
    <row r="8176" spans="1:8">
      <c r="A8176" s="380"/>
      <c r="B8176" s="380"/>
      <c r="C8176" s="380"/>
      <c r="D8176" s="380"/>
      <c r="E8176" s="380"/>
      <c r="F8176" s="380"/>
      <c r="G8176" s="380"/>
      <c r="H8176" s="380"/>
    </row>
    <row r="8177" spans="1:8">
      <c r="A8177" s="380"/>
      <c r="B8177" s="380"/>
      <c r="C8177" s="380"/>
      <c r="D8177" s="380"/>
      <c r="E8177" s="380"/>
      <c r="F8177" s="380"/>
      <c r="G8177" s="380"/>
      <c r="H8177" s="380"/>
    </row>
    <row r="8178" spans="1:8">
      <c r="A8178" s="380"/>
      <c r="B8178" s="380"/>
      <c r="C8178" s="380"/>
      <c r="D8178" s="380"/>
      <c r="E8178" s="380"/>
      <c r="F8178" s="380"/>
      <c r="G8178" s="380"/>
      <c r="H8178" s="380"/>
    </row>
    <row r="8179" spans="1:8">
      <c r="A8179" s="380"/>
      <c r="B8179" s="380"/>
      <c r="C8179" s="380"/>
      <c r="D8179" s="380"/>
      <c r="E8179" s="380"/>
      <c r="F8179" s="380"/>
      <c r="G8179" s="380"/>
      <c r="H8179" s="380"/>
    </row>
    <row r="8180" spans="1:8">
      <c r="A8180" s="380"/>
      <c r="B8180" s="380"/>
      <c r="C8180" s="380"/>
      <c r="D8180" s="380"/>
      <c r="E8180" s="380"/>
      <c r="F8180" s="380"/>
      <c r="G8180" s="380"/>
      <c r="H8180" s="380"/>
    </row>
    <row r="8181" spans="1:8">
      <c r="A8181" s="380"/>
      <c r="B8181" s="380"/>
      <c r="C8181" s="380"/>
      <c r="D8181" s="380"/>
      <c r="E8181" s="380"/>
      <c r="F8181" s="380"/>
      <c r="G8181" s="380"/>
      <c r="H8181" s="380"/>
    </row>
    <row r="8182" spans="1:8">
      <c r="A8182" s="380"/>
      <c r="B8182" s="380"/>
      <c r="C8182" s="380"/>
      <c r="D8182" s="380"/>
      <c r="E8182" s="380"/>
      <c r="F8182" s="380"/>
      <c r="G8182" s="380"/>
      <c r="H8182" s="380"/>
    </row>
    <row r="8183" spans="1:8">
      <c r="A8183" s="380"/>
      <c r="B8183" s="380"/>
      <c r="C8183" s="380"/>
      <c r="D8183" s="380"/>
      <c r="E8183" s="380"/>
      <c r="F8183" s="380"/>
      <c r="G8183" s="380"/>
      <c r="H8183" s="380"/>
    </row>
    <row r="8184" spans="1:8">
      <c r="A8184" s="380"/>
      <c r="B8184" s="380"/>
      <c r="C8184" s="380"/>
      <c r="D8184" s="380"/>
      <c r="E8184" s="380"/>
      <c r="F8184" s="380"/>
      <c r="G8184" s="380"/>
      <c r="H8184" s="380"/>
    </row>
    <row r="8185" spans="1:8">
      <c r="A8185" s="380"/>
      <c r="B8185" s="380"/>
      <c r="C8185" s="380"/>
      <c r="D8185" s="380"/>
      <c r="E8185" s="380"/>
      <c r="F8185" s="380"/>
      <c r="G8185" s="380"/>
      <c r="H8185" s="380"/>
    </row>
    <row r="8186" spans="1:8">
      <c r="A8186" s="380"/>
      <c r="B8186" s="380"/>
      <c r="C8186" s="380"/>
      <c r="D8186" s="380"/>
      <c r="E8186" s="380"/>
      <c r="F8186" s="380"/>
      <c r="G8186" s="380"/>
      <c r="H8186" s="380"/>
    </row>
    <row r="8187" spans="1:8">
      <c r="A8187" s="380"/>
      <c r="B8187" s="380"/>
      <c r="C8187" s="380"/>
      <c r="D8187" s="380"/>
      <c r="E8187" s="380"/>
      <c r="F8187" s="380"/>
      <c r="G8187" s="380"/>
      <c r="H8187" s="380"/>
    </row>
    <row r="8188" spans="1:8">
      <c r="A8188" s="380"/>
      <c r="B8188" s="380"/>
      <c r="C8188" s="380"/>
      <c r="D8188" s="380"/>
      <c r="E8188" s="380"/>
      <c r="F8188" s="380"/>
      <c r="G8188" s="380"/>
      <c r="H8188" s="380"/>
    </row>
    <row r="8189" spans="1:8">
      <c r="A8189" s="380"/>
      <c r="B8189" s="380"/>
      <c r="C8189" s="380"/>
      <c r="D8189" s="380"/>
      <c r="E8189" s="380"/>
      <c r="F8189" s="380"/>
      <c r="G8189" s="380"/>
      <c r="H8189" s="380"/>
    </row>
    <row r="8190" spans="1:8">
      <c r="A8190" s="380"/>
      <c r="B8190" s="380"/>
      <c r="C8190" s="380"/>
      <c r="D8190" s="380"/>
      <c r="E8190" s="380"/>
      <c r="F8190" s="380"/>
      <c r="G8190" s="380"/>
      <c r="H8190" s="380"/>
    </row>
    <row r="8191" spans="1:8">
      <c r="A8191" s="380"/>
      <c r="B8191" s="380"/>
      <c r="C8191" s="380"/>
      <c r="D8191" s="380"/>
      <c r="E8191" s="380"/>
      <c r="F8191" s="380"/>
      <c r="G8191" s="380"/>
      <c r="H8191" s="380"/>
    </row>
  </sheetData>
  <autoFilter ref="A5:H850"/>
  <phoneticPr fontId="8" type="noConversion"/>
  <conditionalFormatting sqref="H1283:H1284 H1286:H65335 H1276:H1281 H1092:H1115 H851:H864">
    <cfRule type="cellIs" dxfId="54" priority="100" stopIfTrue="1" operator="equal">
      <formula>0</formula>
    </cfRule>
  </conditionalFormatting>
  <conditionalFormatting sqref="H1282">
    <cfRule type="cellIs" dxfId="53" priority="99" stopIfTrue="1" operator="equal">
      <formula>0</formula>
    </cfRule>
  </conditionalFormatting>
  <conditionalFormatting sqref="H1285">
    <cfRule type="cellIs" dxfId="52" priority="98" stopIfTrue="1" operator="equal">
      <formula>0</formula>
    </cfRule>
  </conditionalFormatting>
  <conditionalFormatting sqref="H1260">
    <cfRule type="cellIs" dxfId="51" priority="97" stopIfTrue="1" operator="equal">
      <formula>0</formula>
    </cfRule>
  </conditionalFormatting>
  <conditionalFormatting sqref="H1261">
    <cfRule type="cellIs" dxfId="50" priority="96" stopIfTrue="1" operator="equal">
      <formula>0</formula>
    </cfRule>
  </conditionalFormatting>
  <conditionalFormatting sqref="H1262">
    <cfRule type="cellIs" dxfId="49" priority="95" stopIfTrue="1" operator="equal">
      <formula>0</formula>
    </cfRule>
  </conditionalFormatting>
  <conditionalFormatting sqref="H1263">
    <cfRule type="cellIs" dxfId="48" priority="94" stopIfTrue="1" operator="equal">
      <formula>0</formula>
    </cfRule>
  </conditionalFormatting>
  <conditionalFormatting sqref="H1264">
    <cfRule type="cellIs" dxfId="47" priority="93" stopIfTrue="1" operator="equal">
      <formula>0</formula>
    </cfRule>
  </conditionalFormatting>
  <conditionalFormatting sqref="H1265">
    <cfRule type="cellIs" dxfId="46" priority="92" stopIfTrue="1" operator="equal">
      <formula>0</formula>
    </cfRule>
  </conditionalFormatting>
  <conditionalFormatting sqref="H1266">
    <cfRule type="cellIs" dxfId="45" priority="91" stopIfTrue="1" operator="equal">
      <formula>0</formula>
    </cfRule>
  </conditionalFormatting>
  <conditionalFormatting sqref="H1267">
    <cfRule type="cellIs" dxfId="44" priority="90" stopIfTrue="1" operator="equal">
      <formula>0</formula>
    </cfRule>
  </conditionalFormatting>
  <conditionalFormatting sqref="H1269">
    <cfRule type="cellIs" dxfId="43" priority="89" stopIfTrue="1" operator="equal">
      <formula>0</formula>
    </cfRule>
  </conditionalFormatting>
  <conditionalFormatting sqref="H1270">
    <cfRule type="cellIs" dxfId="42" priority="88" stopIfTrue="1" operator="equal">
      <formula>0</formula>
    </cfRule>
  </conditionalFormatting>
  <conditionalFormatting sqref="H1268">
    <cfRule type="cellIs" dxfId="41" priority="87" stopIfTrue="1" operator="equal">
      <formula>0</formula>
    </cfRule>
  </conditionalFormatting>
  <conditionalFormatting sqref="H1271">
    <cfRule type="cellIs" dxfId="40" priority="86" stopIfTrue="1" operator="equal">
      <formula>0</formula>
    </cfRule>
  </conditionalFormatting>
  <conditionalFormatting sqref="H1272">
    <cfRule type="cellIs" dxfId="39" priority="85" stopIfTrue="1" operator="equal">
      <formula>0</formula>
    </cfRule>
  </conditionalFormatting>
  <conditionalFormatting sqref="H1273">
    <cfRule type="cellIs" dxfId="38" priority="84" stopIfTrue="1" operator="equal">
      <formula>0</formula>
    </cfRule>
  </conditionalFormatting>
  <conditionalFormatting sqref="H1274">
    <cfRule type="cellIs" dxfId="37" priority="83" stopIfTrue="1" operator="equal">
      <formula>0</formula>
    </cfRule>
  </conditionalFormatting>
  <conditionalFormatting sqref="H1275">
    <cfRule type="cellIs" dxfId="36" priority="82" stopIfTrue="1" operator="equal">
      <formula>0</formula>
    </cfRule>
  </conditionalFormatting>
  <conditionalFormatting sqref="H1259">
    <cfRule type="cellIs" dxfId="35" priority="69" stopIfTrue="1" operator="equal">
      <formula>0</formula>
    </cfRule>
  </conditionalFormatting>
  <conditionalFormatting sqref="H1248">
    <cfRule type="cellIs" dxfId="34" priority="80" stopIfTrue="1" operator="equal">
      <formula>0</formula>
    </cfRule>
  </conditionalFormatting>
  <conditionalFormatting sqref="H1249">
    <cfRule type="cellIs" dxfId="33" priority="79" stopIfTrue="1" operator="equal">
      <formula>0</formula>
    </cfRule>
  </conditionalFormatting>
  <conditionalFormatting sqref="H1250">
    <cfRule type="cellIs" dxfId="32" priority="78" stopIfTrue="1" operator="equal">
      <formula>0</formula>
    </cfRule>
  </conditionalFormatting>
  <conditionalFormatting sqref="H1251">
    <cfRule type="cellIs" dxfId="31" priority="77" stopIfTrue="1" operator="equal">
      <formula>0</formula>
    </cfRule>
  </conditionalFormatting>
  <conditionalFormatting sqref="H1252">
    <cfRule type="cellIs" dxfId="30" priority="76" stopIfTrue="1" operator="equal">
      <formula>0</formula>
    </cfRule>
  </conditionalFormatting>
  <conditionalFormatting sqref="H1254">
    <cfRule type="cellIs" dxfId="29" priority="75" stopIfTrue="1" operator="equal">
      <formula>0</formula>
    </cfRule>
  </conditionalFormatting>
  <conditionalFormatting sqref="H1255">
    <cfRule type="cellIs" dxfId="28" priority="74" stopIfTrue="1" operator="equal">
      <formula>0</formula>
    </cfRule>
  </conditionalFormatting>
  <conditionalFormatting sqref="H1257">
    <cfRule type="cellIs" dxfId="27" priority="73" stopIfTrue="1" operator="equal">
      <formula>0</formula>
    </cfRule>
  </conditionalFormatting>
  <conditionalFormatting sqref="H1253">
    <cfRule type="cellIs" dxfId="26" priority="72" stopIfTrue="1" operator="equal">
      <formula>0</formula>
    </cfRule>
  </conditionalFormatting>
  <conditionalFormatting sqref="H1256">
    <cfRule type="cellIs" dxfId="25" priority="71" stopIfTrue="1" operator="equal">
      <formula>0</formula>
    </cfRule>
  </conditionalFormatting>
  <conditionalFormatting sqref="H1258">
    <cfRule type="cellIs" dxfId="24" priority="70" stopIfTrue="1" operator="equal">
      <formula>0</formula>
    </cfRule>
  </conditionalFormatting>
  <conditionalFormatting sqref="H1242:H1247">
    <cfRule type="cellIs" dxfId="23" priority="48" stopIfTrue="1" operator="equal">
      <formula>0</formula>
    </cfRule>
  </conditionalFormatting>
  <conditionalFormatting sqref="H1198:H1241">
    <cfRule type="cellIs" dxfId="22" priority="35" stopIfTrue="1" operator="equal">
      <formula>0</formula>
    </cfRule>
  </conditionalFormatting>
  <conditionalFormatting sqref="H1116:H1197">
    <cfRule type="cellIs" dxfId="21" priority="29" stopIfTrue="1" operator="equal">
      <formula>0</formula>
    </cfRule>
  </conditionalFormatting>
  <conditionalFormatting sqref="H1080:H1091">
    <cfRule type="cellIs" dxfId="20" priority="27" stopIfTrue="1" operator="equal">
      <formula>0</formula>
    </cfRule>
  </conditionalFormatting>
  <conditionalFormatting sqref="H1070:H1079">
    <cfRule type="cellIs" dxfId="19" priority="26" stopIfTrue="1" operator="equal">
      <formula>0</formula>
    </cfRule>
  </conditionalFormatting>
  <conditionalFormatting sqref="H960:H1069">
    <cfRule type="cellIs" dxfId="18" priority="25" stopIfTrue="1" operator="equal">
      <formula>0</formula>
    </cfRule>
  </conditionalFormatting>
  <conditionalFormatting sqref="H959">
    <cfRule type="cellIs" dxfId="17" priority="24" stopIfTrue="1" operator="equal">
      <formula>0</formula>
    </cfRule>
  </conditionalFormatting>
  <conditionalFormatting sqref="H953">
    <cfRule type="cellIs" dxfId="16" priority="23" stopIfTrue="1" operator="equal">
      <formula>0</formula>
    </cfRule>
  </conditionalFormatting>
  <conditionalFormatting sqref="H958">
    <cfRule type="cellIs" dxfId="15" priority="17" stopIfTrue="1" operator="equal">
      <formula>0</formula>
    </cfRule>
  </conditionalFormatting>
  <conditionalFormatting sqref="H954">
    <cfRule type="cellIs" dxfId="14" priority="21" stopIfTrue="1" operator="equal">
      <formula>0</formula>
    </cfRule>
  </conditionalFormatting>
  <conditionalFormatting sqref="H955">
    <cfRule type="cellIs" dxfId="13" priority="20" stopIfTrue="1" operator="equal">
      <formula>0</formula>
    </cfRule>
  </conditionalFormatting>
  <conditionalFormatting sqref="H956">
    <cfRule type="cellIs" dxfId="12" priority="19" stopIfTrue="1" operator="equal">
      <formula>0</formula>
    </cfRule>
  </conditionalFormatting>
  <conditionalFormatting sqref="H957">
    <cfRule type="cellIs" dxfId="11" priority="18" stopIfTrue="1" operator="equal">
      <formula>0</formula>
    </cfRule>
  </conditionalFormatting>
  <conditionalFormatting sqref="H938:H952">
    <cfRule type="cellIs" dxfId="10" priority="15" stopIfTrue="1" operator="equal">
      <formula>0</formula>
    </cfRule>
  </conditionalFormatting>
  <conditionalFormatting sqref="H920:H937">
    <cfRule type="cellIs" dxfId="9" priority="14" stopIfTrue="1" operator="equal">
      <formula>0</formula>
    </cfRule>
  </conditionalFormatting>
  <conditionalFormatting sqref="H917">
    <cfRule type="cellIs" dxfId="8" priority="13" stopIfTrue="1" operator="equal">
      <formula>0</formula>
    </cfRule>
  </conditionalFormatting>
  <conditionalFormatting sqref="H918">
    <cfRule type="cellIs" dxfId="7" priority="12" stopIfTrue="1" operator="equal">
      <formula>0</formula>
    </cfRule>
  </conditionalFormatting>
  <conditionalFormatting sqref="H919">
    <cfRule type="cellIs" dxfId="6" priority="11" stopIfTrue="1" operator="equal">
      <formula>0</formula>
    </cfRule>
  </conditionalFormatting>
  <conditionalFormatting sqref="H914">
    <cfRule type="cellIs" dxfId="5" priority="9" stopIfTrue="1" operator="equal">
      <formula>0</formula>
    </cfRule>
  </conditionalFormatting>
  <conditionalFormatting sqref="H915">
    <cfRule type="cellIs" dxfId="4" priority="8" stopIfTrue="1" operator="equal">
      <formula>0</formula>
    </cfRule>
  </conditionalFormatting>
  <conditionalFormatting sqref="H916">
    <cfRule type="cellIs" dxfId="3" priority="7" stopIfTrue="1" operator="equal">
      <formula>0</formula>
    </cfRule>
  </conditionalFormatting>
  <conditionalFormatting sqref="H899:H913">
    <cfRule type="cellIs" dxfId="2" priority="6" stopIfTrue="1" operator="equal">
      <formula>0</formula>
    </cfRule>
  </conditionalFormatting>
  <conditionalFormatting sqref="H880:H898">
    <cfRule type="cellIs" dxfId="1" priority="5" stopIfTrue="1" operator="equal">
      <formula>0</formula>
    </cfRule>
  </conditionalFormatting>
  <conditionalFormatting sqref="H865:H879">
    <cfRule type="cellIs" dxfId="0" priority="4" stopIfTrue="1" operator="equal">
      <formula>0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2" tint="-0.499984740745262"/>
    <pageSetUpPr fitToPage="1"/>
  </sheetPr>
  <dimension ref="A1:H63416"/>
  <sheetViews>
    <sheetView workbookViewId="0">
      <pane ySplit="3" topLeftCell="A58" activePane="bottomLeft" state="frozen"/>
      <selection activeCell="J55" sqref="J55"/>
      <selection pane="bottomLeft" activeCell="F73" sqref="F73"/>
    </sheetView>
  </sheetViews>
  <sheetFormatPr defaultColWidth="9.109375" defaultRowHeight="13.2"/>
  <cols>
    <col min="1" max="2" width="9.109375" style="60"/>
    <col min="3" max="3" width="28.33203125" style="60" bestFit="1" customWidth="1"/>
    <col min="4" max="4" width="10.5546875" style="60" bestFit="1" customWidth="1"/>
    <col min="5" max="5" width="13.6640625" style="60" customWidth="1"/>
    <col min="6" max="6" width="12.88671875" style="123" bestFit="1" customWidth="1"/>
    <col min="7" max="7" width="12.88671875" style="60" bestFit="1" customWidth="1"/>
    <col min="8" max="8" width="11.33203125" style="60" bestFit="1" customWidth="1"/>
    <col min="9" max="16384" width="9.109375" style="60"/>
  </cols>
  <sheetData>
    <row r="1" spans="1:8">
      <c r="D1" s="13"/>
      <c r="F1" s="13"/>
    </row>
    <row r="2" spans="1:8">
      <c r="D2" s="13"/>
      <c r="E2" s="136">
        <v>40664</v>
      </c>
      <c r="F2" s="137">
        <v>40695</v>
      </c>
      <c r="G2" s="137">
        <v>40725</v>
      </c>
    </row>
    <row r="3" spans="1:8" ht="30.6">
      <c r="B3" s="28" t="s">
        <v>1625</v>
      </c>
      <c r="C3" s="28" t="s">
        <v>1626</v>
      </c>
      <c r="D3" s="28" t="s">
        <v>1214</v>
      </c>
      <c r="E3" s="31" t="s">
        <v>1637</v>
      </c>
      <c r="F3" s="31" t="s">
        <v>1637</v>
      </c>
      <c r="G3" s="31" t="s">
        <v>1637</v>
      </c>
    </row>
    <row r="4" spans="1:8">
      <c r="A4" s="81">
        <v>40633</v>
      </c>
      <c r="B4" s="19" t="s">
        <v>630</v>
      </c>
      <c r="C4" s="19" t="s">
        <v>1129</v>
      </c>
      <c r="D4" s="19">
        <v>31276</v>
      </c>
      <c r="E4" s="36">
        <v>187382.00899025344</v>
      </c>
      <c r="F4" s="36">
        <v>187382.00899025344</v>
      </c>
      <c r="G4" s="36">
        <v>187382.00899025344</v>
      </c>
      <c r="H4" s="141"/>
    </row>
    <row r="5" spans="1:8">
      <c r="A5" s="81">
        <v>40633</v>
      </c>
      <c r="B5" s="109" t="s">
        <v>446</v>
      </c>
      <c r="C5" s="109" t="s">
        <v>1112</v>
      </c>
      <c r="D5" s="19">
        <v>31274</v>
      </c>
      <c r="E5" s="36">
        <v>19394.80510835044</v>
      </c>
      <c r="F5" s="36">
        <v>19394.80510835044</v>
      </c>
      <c r="G5" s="36">
        <v>19394.80510835044</v>
      </c>
      <c r="H5" s="141"/>
    </row>
    <row r="6" spans="1:8">
      <c r="A6" s="81">
        <v>40663</v>
      </c>
      <c r="B6" s="109" t="s">
        <v>649</v>
      </c>
      <c r="C6" s="109" t="s">
        <v>1410</v>
      </c>
      <c r="D6" s="109">
        <v>27591</v>
      </c>
      <c r="E6" s="36">
        <v>27383.793480170687</v>
      </c>
      <c r="F6" s="36">
        <v>27383.793480170687</v>
      </c>
      <c r="G6" s="36">
        <v>27383.793480170687</v>
      </c>
      <c r="H6" s="141"/>
    </row>
    <row r="7" spans="1:8">
      <c r="A7" s="81">
        <v>40663</v>
      </c>
      <c r="B7" s="109" t="s">
        <v>650</v>
      </c>
      <c r="C7" s="109" t="s">
        <v>1412</v>
      </c>
      <c r="D7" s="109">
        <v>16580</v>
      </c>
      <c r="E7" s="36">
        <v>56656.226601299248</v>
      </c>
      <c r="F7" s="36">
        <v>56656.226601299248</v>
      </c>
      <c r="G7" s="36">
        <v>56656.226601299248</v>
      </c>
      <c r="H7" s="141"/>
    </row>
    <row r="8" spans="1:8">
      <c r="A8" s="81">
        <v>40663</v>
      </c>
      <c r="B8" s="109" t="s">
        <v>560</v>
      </c>
      <c r="C8" s="109" t="s">
        <v>223</v>
      </c>
      <c r="D8" s="109">
        <v>27591</v>
      </c>
      <c r="E8" s="36">
        <v>175721.94539480979</v>
      </c>
      <c r="F8" s="36">
        <v>175721.94539480979</v>
      </c>
      <c r="G8" s="36">
        <v>175721.94539480979</v>
      </c>
      <c r="H8" s="141"/>
    </row>
    <row r="9" spans="1:8">
      <c r="A9" s="81">
        <v>40663</v>
      </c>
      <c r="B9" s="109" t="s">
        <v>1772</v>
      </c>
      <c r="C9" s="109" t="s">
        <v>1121</v>
      </c>
      <c r="D9" s="109">
        <v>16580</v>
      </c>
      <c r="E9" s="36">
        <v>168180.86808910413</v>
      </c>
      <c r="F9" s="36">
        <v>168180.86808910413</v>
      </c>
      <c r="G9" s="36">
        <v>168180.86808910413</v>
      </c>
      <c r="H9" s="141"/>
    </row>
    <row r="10" spans="1:8">
      <c r="A10" s="81">
        <v>40663</v>
      </c>
      <c r="B10" s="109" t="s">
        <v>692</v>
      </c>
      <c r="C10" s="109" t="s">
        <v>1412</v>
      </c>
      <c r="D10" s="109">
        <v>16580</v>
      </c>
      <c r="E10" s="36">
        <v>6684.0034264397109</v>
      </c>
      <c r="F10" s="36">
        <v>6684.0034264397109</v>
      </c>
      <c r="G10" s="36">
        <v>6684.0034264397109</v>
      </c>
      <c r="H10" s="141"/>
    </row>
    <row r="11" spans="1:8">
      <c r="A11" s="81">
        <v>40663</v>
      </c>
      <c r="B11" s="109" t="s">
        <v>1515</v>
      </c>
      <c r="C11" s="109" t="s">
        <v>1218</v>
      </c>
      <c r="D11" s="109">
        <v>27591</v>
      </c>
      <c r="E11" s="36">
        <v>51662.796940770175</v>
      </c>
      <c r="F11" s="36">
        <v>51662.796940770175</v>
      </c>
      <c r="G11" s="36">
        <v>51662.796940770175</v>
      </c>
      <c r="H11" s="141"/>
    </row>
    <row r="12" spans="1:8">
      <c r="A12" s="81">
        <v>40663</v>
      </c>
      <c r="B12" s="109" t="s">
        <v>958</v>
      </c>
      <c r="C12" s="109" t="s">
        <v>130</v>
      </c>
      <c r="D12" s="109">
        <v>16531</v>
      </c>
      <c r="E12" s="36">
        <v>121742.62380880152</v>
      </c>
      <c r="F12" s="36">
        <v>121742.62380880152</v>
      </c>
      <c r="G12" s="36">
        <v>121742.62380880152</v>
      </c>
      <c r="H12" s="141"/>
    </row>
    <row r="13" spans="1:8">
      <c r="A13" s="81">
        <v>40663</v>
      </c>
      <c r="B13" s="109" t="s">
        <v>1696</v>
      </c>
      <c r="C13" s="109" t="s">
        <v>792</v>
      </c>
      <c r="D13" s="109">
        <v>16521</v>
      </c>
      <c r="E13" s="36">
        <v>257123.30502929585</v>
      </c>
      <c r="F13" s="36">
        <v>257123.30502929585</v>
      </c>
      <c r="G13" s="36">
        <v>257123.30502929585</v>
      </c>
      <c r="H13" s="141"/>
    </row>
    <row r="14" spans="1:8">
      <c r="A14" s="81">
        <v>40663</v>
      </c>
      <c r="B14" s="109" t="s">
        <v>1769</v>
      </c>
      <c r="C14" s="109" t="s">
        <v>1412</v>
      </c>
      <c r="D14" s="109">
        <v>16580</v>
      </c>
      <c r="E14" s="36">
        <v>6178.4772442663816</v>
      </c>
      <c r="F14" s="36">
        <v>6178.4772442663816</v>
      </c>
      <c r="G14" s="36">
        <v>6178.4772442663816</v>
      </c>
      <c r="H14" s="141"/>
    </row>
    <row r="15" spans="1:8">
      <c r="A15" s="81">
        <v>40686</v>
      </c>
      <c r="B15" s="109" t="s">
        <v>642</v>
      </c>
      <c r="C15" s="109" t="s">
        <v>756</v>
      </c>
      <c r="D15" s="109">
        <v>31496</v>
      </c>
      <c r="E15" s="36">
        <v>9601.3027747539018</v>
      </c>
      <c r="F15" s="36">
        <v>9601.3027747539018</v>
      </c>
      <c r="G15" s="36">
        <v>9601.3027747539018</v>
      </c>
      <c r="H15" s="141"/>
    </row>
    <row r="16" spans="1:8">
      <c r="A16" s="81">
        <v>40694</v>
      </c>
      <c r="B16" s="19" t="s">
        <v>651</v>
      </c>
      <c r="C16" s="19" t="s">
        <v>879</v>
      </c>
      <c r="D16" s="19">
        <v>29403</v>
      </c>
      <c r="E16" s="36">
        <v>26250.083798878128</v>
      </c>
      <c r="F16" s="36">
        <v>26250.083798878128</v>
      </c>
      <c r="G16" s="36">
        <v>26250.083798878128</v>
      </c>
      <c r="H16" s="141"/>
    </row>
    <row r="17" spans="1:8">
      <c r="A17" s="81">
        <v>40694</v>
      </c>
      <c r="B17" s="19" t="s">
        <v>635</v>
      </c>
      <c r="C17" s="19" t="s">
        <v>68</v>
      </c>
      <c r="D17" s="19">
        <v>31276</v>
      </c>
      <c r="E17" s="36">
        <v>919.73465590177148</v>
      </c>
      <c r="F17" s="36">
        <v>919.73465590177148</v>
      </c>
      <c r="G17" s="36">
        <v>919.73465590177148</v>
      </c>
      <c r="H17" s="141"/>
    </row>
    <row r="18" spans="1:8">
      <c r="A18" s="81">
        <v>40694</v>
      </c>
      <c r="B18" s="19" t="s">
        <v>637</v>
      </c>
      <c r="C18" s="19" t="s">
        <v>264</v>
      </c>
      <c r="D18" s="19">
        <v>31276</v>
      </c>
      <c r="E18" s="36">
        <v>86242.259614515817</v>
      </c>
      <c r="F18" s="36">
        <v>86242.259614515817</v>
      </c>
      <c r="G18" s="36">
        <v>86242.259614515817</v>
      </c>
      <c r="H18" s="141"/>
    </row>
    <row r="19" spans="1:8">
      <c r="A19" s="81">
        <v>40694</v>
      </c>
      <c r="B19" s="19" t="s">
        <v>638</v>
      </c>
      <c r="C19" s="19" t="s">
        <v>268</v>
      </c>
      <c r="D19" s="19">
        <v>31280</v>
      </c>
      <c r="E19" s="36">
        <v>52263.280528023432</v>
      </c>
      <c r="F19" s="36">
        <v>52263.280528023432</v>
      </c>
      <c r="G19" s="36">
        <v>52263.280528023432</v>
      </c>
      <c r="H19" s="141"/>
    </row>
    <row r="20" spans="1:8">
      <c r="A20" s="81">
        <v>40694</v>
      </c>
      <c r="B20" s="19" t="s">
        <v>532</v>
      </c>
      <c r="C20" s="19" t="s">
        <v>996</v>
      </c>
      <c r="D20" s="19">
        <v>29404</v>
      </c>
      <c r="E20" s="36">
        <v>161372.90603072604</v>
      </c>
      <c r="F20" s="36">
        <v>161372.90603072604</v>
      </c>
      <c r="G20" s="36">
        <v>161372.90603072604</v>
      </c>
      <c r="H20" s="141"/>
    </row>
    <row r="21" spans="1:8">
      <c r="A21" s="81">
        <v>40694</v>
      </c>
      <c r="B21" s="19" t="s">
        <v>554</v>
      </c>
      <c r="C21" s="19" t="s">
        <v>1006</v>
      </c>
      <c r="D21" s="19">
        <v>16523</v>
      </c>
      <c r="E21" s="36">
        <v>415778.58611039189</v>
      </c>
      <c r="F21" s="36">
        <v>415778.58611039189</v>
      </c>
      <c r="G21" s="36">
        <v>415778.58611039189</v>
      </c>
      <c r="H21" s="141"/>
    </row>
    <row r="22" spans="1:8">
      <c r="A22" s="81">
        <v>40694</v>
      </c>
      <c r="B22" s="19" t="s">
        <v>558</v>
      </c>
      <c r="C22" s="19" t="s">
        <v>90</v>
      </c>
      <c r="D22" s="19">
        <v>31280</v>
      </c>
      <c r="E22" s="36">
        <v>23708.523137878976</v>
      </c>
      <c r="F22" s="36">
        <v>23708.523137878976</v>
      </c>
      <c r="G22" s="36">
        <v>23708.523137878976</v>
      </c>
      <c r="H22" s="141"/>
    </row>
    <row r="23" spans="1:8">
      <c r="A23" s="81">
        <v>40694</v>
      </c>
      <c r="B23" s="19" t="s">
        <v>559</v>
      </c>
      <c r="C23" s="19" t="s">
        <v>222</v>
      </c>
      <c r="D23" s="19">
        <v>27409</v>
      </c>
      <c r="E23" s="36">
        <v>24003.256936884747</v>
      </c>
      <c r="F23" s="36">
        <v>24003.256936884747</v>
      </c>
      <c r="G23" s="36">
        <v>24003.256936884747</v>
      </c>
      <c r="H23" s="141"/>
    </row>
    <row r="24" spans="1:8">
      <c r="A24" s="81">
        <v>40694</v>
      </c>
      <c r="B24" s="19" t="s">
        <v>586</v>
      </c>
      <c r="C24" s="19" t="s">
        <v>232</v>
      </c>
      <c r="D24" s="19">
        <v>31496</v>
      </c>
      <c r="E24" s="36">
        <v>9599.3828981742554</v>
      </c>
      <c r="F24" s="36">
        <v>9599.3828981742554</v>
      </c>
      <c r="G24" s="36">
        <v>9599.3828981742554</v>
      </c>
      <c r="H24" s="141"/>
    </row>
    <row r="25" spans="1:8">
      <c r="A25" s="81">
        <v>40694</v>
      </c>
      <c r="B25" s="19" t="s">
        <v>587</v>
      </c>
      <c r="C25" s="19" t="s">
        <v>1437</v>
      </c>
      <c r="D25" s="19">
        <v>31276</v>
      </c>
      <c r="E25" s="36">
        <v>11828.239614844104</v>
      </c>
      <c r="F25" s="36">
        <v>11828.239614844104</v>
      </c>
      <c r="G25" s="36">
        <v>11828.239614844104</v>
      </c>
      <c r="H25" s="141"/>
    </row>
    <row r="26" spans="1:8">
      <c r="A26" s="81">
        <v>40694</v>
      </c>
      <c r="B26" s="19" t="s">
        <v>588</v>
      </c>
      <c r="C26" s="19" t="s">
        <v>1445</v>
      </c>
      <c r="D26" s="19">
        <v>31279</v>
      </c>
      <c r="E26" s="36">
        <v>36061.16178756766</v>
      </c>
      <c r="F26" s="36">
        <v>36061.16178756766</v>
      </c>
      <c r="G26" s="36">
        <v>36061.16178756766</v>
      </c>
      <c r="H26" s="141"/>
    </row>
    <row r="27" spans="1:8">
      <c r="A27" s="81">
        <v>40694</v>
      </c>
      <c r="B27" s="19" t="s">
        <v>591</v>
      </c>
      <c r="C27" s="19" t="s">
        <v>1188</v>
      </c>
      <c r="D27" s="19">
        <v>16580</v>
      </c>
      <c r="E27" s="36">
        <v>57609.494114091445</v>
      </c>
      <c r="F27" s="36">
        <v>57609.494114091445</v>
      </c>
      <c r="G27" s="36">
        <v>57609.494114091445</v>
      </c>
      <c r="H27" s="141"/>
    </row>
    <row r="28" spans="1:8">
      <c r="A28" s="81">
        <v>40694</v>
      </c>
      <c r="B28" s="19" t="s">
        <v>131</v>
      </c>
      <c r="C28" s="19" t="s">
        <v>625</v>
      </c>
      <c r="D28" s="19">
        <v>33097</v>
      </c>
      <c r="E28" s="36">
        <v>118535.89416139227</v>
      </c>
      <c r="F28" s="36">
        <v>118535.89416139227</v>
      </c>
      <c r="G28" s="36">
        <v>118535.89416139227</v>
      </c>
      <c r="H28" s="141"/>
    </row>
    <row r="29" spans="1:8">
      <c r="A29" s="81">
        <v>40694</v>
      </c>
      <c r="B29" s="19" t="s">
        <v>134</v>
      </c>
      <c r="C29" s="19" t="s">
        <v>1197</v>
      </c>
      <c r="D29" s="19">
        <v>29401</v>
      </c>
      <c r="E29" s="36">
        <v>23210.047747053264</v>
      </c>
      <c r="F29" s="36">
        <v>23210.047747053264</v>
      </c>
      <c r="G29" s="36">
        <v>23210.047747053264</v>
      </c>
      <c r="H29" s="141"/>
    </row>
    <row r="30" spans="1:8">
      <c r="A30" s="81">
        <v>40694</v>
      </c>
      <c r="B30" s="19" t="s">
        <v>699</v>
      </c>
      <c r="C30" s="19" t="s">
        <v>491</v>
      </c>
      <c r="D30" s="19">
        <v>31275</v>
      </c>
      <c r="E30" s="36">
        <v>41600.861060126685</v>
      </c>
      <c r="F30" s="36">
        <v>41600.861060126685</v>
      </c>
      <c r="G30" s="36">
        <v>41600.861060126685</v>
      </c>
      <c r="H30" s="141"/>
    </row>
    <row r="31" spans="1:8">
      <c r="A31" s="81">
        <v>40694</v>
      </c>
      <c r="B31" s="19" t="s">
        <v>701</v>
      </c>
      <c r="C31" s="19" t="s">
        <v>1366</v>
      </c>
      <c r="D31" s="19">
        <v>29993</v>
      </c>
      <c r="E31" s="36">
        <v>36001.645613598987</v>
      </c>
      <c r="F31" s="36">
        <v>36001.645613598987</v>
      </c>
      <c r="G31" s="36">
        <v>36001.645613598987</v>
      </c>
      <c r="H31" s="141"/>
    </row>
    <row r="32" spans="1:8">
      <c r="A32" s="81">
        <v>40694</v>
      </c>
      <c r="B32" s="19" t="s">
        <v>111</v>
      </c>
      <c r="C32" s="19" t="s">
        <v>380</v>
      </c>
      <c r="D32" s="19">
        <v>16540</v>
      </c>
      <c r="E32" s="36">
        <v>562800.68166506197</v>
      </c>
      <c r="F32" s="36">
        <v>562800.68166506197</v>
      </c>
      <c r="G32" s="36">
        <v>562800.68166506197</v>
      </c>
      <c r="H32" s="141"/>
    </row>
    <row r="33" spans="1:8">
      <c r="A33" s="81">
        <v>40694</v>
      </c>
      <c r="B33" s="19" t="s">
        <v>707</v>
      </c>
      <c r="C33" s="19" t="s">
        <v>394</v>
      </c>
      <c r="D33" s="19">
        <v>31276</v>
      </c>
      <c r="E33" s="36">
        <v>519401.04515761707</v>
      </c>
      <c r="F33" s="36">
        <v>519401.04515761707</v>
      </c>
      <c r="G33" s="36">
        <v>519401.04515761707</v>
      </c>
      <c r="H33" s="141"/>
    </row>
    <row r="34" spans="1:8">
      <c r="A34" s="81">
        <v>40694</v>
      </c>
      <c r="B34" s="19" t="s">
        <v>708</v>
      </c>
      <c r="C34" s="19" t="s">
        <v>396</v>
      </c>
      <c r="D34" s="19">
        <v>31277</v>
      </c>
      <c r="E34" s="36">
        <v>75550.514867905964</v>
      </c>
      <c r="F34" s="36">
        <v>75550.514867905964</v>
      </c>
      <c r="G34" s="36">
        <v>75550.514867905964</v>
      </c>
      <c r="H34" s="141"/>
    </row>
    <row r="35" spans="1:8">
      <c r="A35" s="81">
        <v>40694</v>
      </c>
      <c r="B35" s="19" t="s">
        <v>709</v>
      </c>
      <c r="C35" s="19" t="s">
        <v>397</v>
      </c>
      <c r="D35" s="19">
        <v>31552</v>
      </c>
      <c r="E35" s="36">
        <v>148778.28208618413</v>
      </c>
      <c r="F35" s="36">
        <v>148778.28208618413</v>
      </c>
      <c r="G35" s="36">
        <v>148778.28208618413</v>
      </c>
      <c r="H35" s="141"/>
    </row>
    <row r="36" spans="1:8">
      <c r="A36" s="81">
        <v>40694</v>
      </c>
      <c r="B36" s="19" t="s">
        <v>710</v>
      </c>
      <c r="C36" s="19" t="s">
        <v>406</v>
      </c>
      <c r="D36" s="19">
        <v>29404</v>
      </c>
      <c r="E36" s="36">
        <v>29063.204536605321</v>
      </c>
      <c r="F36" s="36">
        <v>29063.204536605321</v>
      </c>
      <c r="G36" s="36">
        <v>29063.204536605321</v>
      </c>
      <c r="H36" s="141"/>
    </row>
    <row r="37" spans="1:8">
      <c r="A37" s="81">
        <v>40694</v>
      </c>
      <c r="B37" s="19" t="s">
        <v>711</v>
      </c>
      <c r="C37" s="19" t="s">
        <v>407</v>
      </c>
      <c r="D37" s="19">
        <v>16531</v>
      </c>
      <c r="E37" s="36">
        <v>37399.777469803535</v>
      </c>
      <c r="F37" s="36">
        <v>37399.777469803535</v>
      </c>
      <c r="G37" s="36">
        <v>37399.777469803535</v>
      </c>
      <c r="H37" s="141"/>
    </row>
    <row r="38" spans="1:8">
      <c r="A38" s="81">
        <v>40694</v>
      </c>
      <c r="B38" s="19" t="s">
        <v>712</v>
      </c>
      <c r="C38" s="19" t="s">
        <v>410</v>
      </c>
      <c r="D38" s="19">
        <v>29404</v>
      </c>
      <c r="E38" s="36">
        <v>41303.970370755123</v>
      </c>
      <c r="F38" s="36">
        <v>41303.970370755123</v>
      </c>
      <c r="G38" s="36">
        <v>41303.970370755123</v>
      </c>
      <c r="H38" s="141"/>
    </row>
    <row r="39" spans="1:8">
      <c r="A39" s="81">
        <v>40694</v>
      </c>
      <c r="B39" s="19" t="s">
        <v>465</v>
      </c>
      <c r="C39" s="19" t="s">
        <v>704</v>
      </c>
      <c r="D39" s="19">
        <v>29401</v>
      </c>
      <c r="E39" s="36">
        <v>40357.013826805516</v>
      </c>
      <c r="F39" s="36">
        <v>40357.013826805516</v>
      </c>
      <c r="G39" s="36">
        <v>40357.013826805516</v>
      </c>
      <c r="H39" s="141"/>
    </row>
    <row r="40" spans="1:8">
      <c r="A40" s="81">
        <v>40694</v>
      </c>
      <c r="B40" s="19" t="s">
        <v>466</v>
      </c>
      <c r="C40" s="19" t="s">
        <v>977</v>
      </c>
      <c r="D40" s="19">
        <v>31274</v>
      </c>
      <c r="E40" s="36">
        <v>638510.83604012872</v>
      </c>
      <c r="F40" s="36">
        <v>638510.83604012872</v>
      </c>
      <c r="G40" s="36">
        <v>638510.83604012872</v>
      </c>
      <c r="H40" s="141"/>
    </row>
    <row r="41" spans="1:8">
      <c r="A41" s="81">
        <v>40694</v>
      </c>
      <c r="B41" s="19" t="s">
        <v>467</v>
      </c>
      <c r="C41" s="19" t="s">
        <v>978</v>
      </c>
      <c r="D41" s="19">
        <v>31308</v>
      </c>
      <c r="E41" s="36">
        <v>111391.21266680537</v>
      </c>
      <c r="F41" s="36">
        <v>111391.21266680537</v>
      </c>
      <c r="G41" s="36">
        <v>111391.21266680537</v>
      </c>
      <c r="H41" s="141"/>
    </row>
    <row r="42" spans="1:8">
      <c r="A42" s="81">
        <v>40694</v>
      </c>
      <c r="B42" s="19" t="s">
        <v>468</v>
      </c>
      <c r="C42" s="19" t="s">
        <v>367</v>
      </c>
      <c r="D42" s="19">
        <v>16575</v>
      </c>
      <c r="E42" s="36">
        <v>29998.071556794544</v>
      </c>
      <c r="F42" s="36">
        <v>29998.071556794544</v>
      </c>
      <c r="G42" s="36">
        <v>29998.071556794544</v>
      </c>
      <c r="H42" s="141"/>
    </row>
    <row r="43" spans="1:8">
      <c r="A43" s="81">
        <v>40694</v>
      </c>
      <c r="B43" s="19" t="s">
        <v>469</v>
      </c>
      <c r="C43" s="19" t="s">
        <v>368</v>
      </c>
      <c r="D43" s="19">
        <v>29401</v>
      </c>
      <c r="E43" s="36">
        <v>8880.9152576315682</v>
      </c>
      <c r="F43" s="36">
        <v>8880.9152576315682</v>
      </c>
      <c r="G43" s="36">
        <v>8880.9152576315682</v>
      </c>
      <c r="H43" s="141"/>
    </row>
    <row r="44" spans="1:8">
      <c r="A44" s="81">
        <v>40694</v>
      </c>
      <c r="B44" s="19" t="s">
        <v>960</v>
      </c>
      <c r="C44" s="19" t="s">
        <v>879</v>
      </c>
      <c r="D44" s="19">
        <v>29403</v>
      </c>
      <c r="E44" s="36">
        <v>41997.300179512473</v>
      </c>
      <c r="F44" s="36">
        <v>41997.300179512473</v>
      </c>
      <c r="G44" s="36">
        <v>41997.300179512473</v>
      </c>
      <c r="H44" s="141"/>
    </row>
    <row r="45" spans="1:8">
      <c r="A45" s="81">
        <v>40694</v>
      </c>
      <c r="B45" s="19" t="s">
        <v>1526</v>
      </c>
      <c r="C45" s="19" t="s">
        <v>1497</v>
      </c>
      <c r="D45" s="19">
        <v>16567</v>
      </c>
      <c r="E45" s="36">
        <v>110329.82526494435</v>
      </c>
      <c r="F45" s="36">
        <v>110329.82526494435</v>
      </c>
      <c r="G45" s="36">
        <v>110329.82526494435</v>
      </c>
      <c r="H45" s="141"/>
    </row>
    <row r="46" spans="1:8">
      <c r="A46" s="81">
        <v>40694</v>
      </c>
      <c r="B46" s="19" t="s">
        <v>362</v>
      </c>
      <c r="C46" s="19" t="s">
        <v>574</v>
      </c>
      <c r="D46" s="19">
        <v>33097</v>
      </c>
      <c r="E46" s="36">
        <v>166125.5987139272</v>
      </c>
      <c r="F46" s="36">
        <v>166125.5987139272</v>
      </c>
      <c r="G46" s="36">
        <v>166125.5987139272</v>
      </c>
      <c r="H46" s="141"/>
    </row>
    <row r="47" spans="1:8">
      <c r="A47" s="81">
        <v>40694</v>
      </c>
      <c r="B47" s="19" t="s">
        <v>1541</v>
      </c>
      <c r="C47" s="19" t="s">
        <v>581</v>
      </c>
      <c r="D47" s="19">
        <v>16580</v>
      </c>
      <c r="E47" s="36">
        <v>175335.54802701407</v>
      </c>
      <c r="F47" s="36">
        <v>175335.54802701407</v>
      </c>
      <c r="G47" s="36">
        <v>175335.54802701407</v>
      </c>
      <c r="H47" s="141"/>
    </row>
    <row r="48" spans="1:8">
      <c r="A48" s="81">
        <v>40694</v>
      </c>
      <c r="B48" s="19" t="s">
        <v>932</v>
      </c>
      <c r="C48" s="19" t="s">
        <v>68</v>
      </c>
      <c r="D48" s="19">
        <v>31276</v>
      </c>
      <c r="E48" s="36">
        <v>11791.929964273295</v>
      </c>
      <c r="F48" s="36">
        <v>11791.929964273295</v>
      </c>
      <c r="G48" s="36">
        <v>11791.929964273295</v>
      </c>
      <c r="H48" s="141"/>
    </row>
    <row r="49" spans="1:8">
      <c r="A49" s="81">
        <v>40694</v>
      </c>
      <c r="B49" s="19" t="s">
        <v>935</v>
      </c>
      <c r="C49" s="19" t="s">
        <v>1592</v>
      </c>
      <c r="D49" s="19">
        <v>31280</v>
      </c>
      <c r="E49" s="36">
        <v>23998.457245435653</v>
      </c>
      <c r="F49" s="36">
        <v>23998.457245435653</v>
      </c>
      <c r="G49" s="36">
        <v>23998.457245435653</v>
      </c>
      <c r="H49" s="141"/>
    </row>
    <row r="50" spans="1:8">
      <c r="A50" s="81">
        <v>40694</v>
      </c>
      <c r="B50" s="19" t="s">
        <v>936</v>
      </c>
      <c r="C50" s="19" t="s">
        <v>1595</v>
      </c>
      <c r="D50" s="19">
        <v>16572</v>
      </c>
      <c r="E50" s="36">
        <v>350705.74498397112</v>
      </c>
      <c r="F50" s="36">
        <v>350705.74498397112</v>
      </c>
      <c r="G50" s="36">
        <v>350705.74498397112</v>
      </c>
      <c r="H50" s="141"/>
    </row>
    <row r="51" spans="1:8">
      <c r="A51" s="81">
        <v>40694</v>
      </c>
      <c r="B51" s="19" t="s">
        <v>937</v>
      </c>
      <c r="C51" s="19" t="s">
        <v>516</v>
      </c>
      <c r="D51" s="19">
        <v>31308</v>
      </c>
      <c r="E51" s="36">
        <v>84041.857777370722</v>
      </c>
      <c r="F51" s="36">
        <v>84041.857777370722</v>
      </c>
      <c r="G51" s="36">
        <v>84041.857777370722</v>
      </c>
      <c r="H51" s="141"/>
    </row>
    <row r="52" spans="1:8">
      <c r="A52" s="81">
        <v>40694</v>
      </c>
      <c r="B52" s="19" t="s">
        <v>341</v>
      </c>
      <c r="C52" s="19" t="s">
        <v>530</v>
      </c>
      <c r="D52" s="19">
        <v>31279</v>
      </c>
      <c r="E52" s="36">
        <v>16360.236827704328</v>
      </c>
      <c r="F52" s="36">
        <v>16360.236827704328</v>
      </c>
      <c r="G52" s="36">
        <v>16360.236827704328</v>
      </c>
      <c r="H52" s="141"/>
    </row>
    <row r="53" spans="1:8">
      <c r="A53" s="81">
        <v>40694</v>
      </c>
      <c r="B53" s="19" t="s">
        <v>452</v>
      </c>
      <c r="C53" s="19" t="s">
        <v>548</v>
      </c>
      <c r="D53" s="19">
        <v>16567</v>
      </c>
      <c r="E53" s="36">
        <v>155219.43810286402</v>
      </c>
      <c r="F53" s="36">
        <v>155219.43810286402</v>
      </c>
      <c r="G53" s="36">
        <v>155219.43810286402</v>
      </c>
      <c r="H53" s="141"/>
    </row>
    <row r="54" spans="1:8">
      <c r="A54" s="81">
        <v>40694</v>
      </c>
      <c r="B54" s="19" t="s">
        <v>453</v>
      </c>
      <c r="C54" s="19" t="s">
        <v>553</v>
      </c>
      <c r="D54" s="19">
        <v>29404</v>
      </c>
      <c r="E54" s="36">
        <v>12957.902198112672</v>
      </c>
      <c r="F54" s="36">
        <v>12957.902198112672</v>
      </c>
      <c r="G54" s="36">
        <v>12957.902198112672</v>
      </c>
      <c r="H54" s="141"/>
    </row>
    <row r="55" spans="1:8">
      <c r="A55" s="81">
        <v>40694</v>
      </c>
      <c r="B55" s="19" t="s">
        <v>455</v>
      </c>
      <c r="C55" s="19" t="s">
        <v>563</v>
      </c>
      <c r="D55" s="19">
        <v>33097</v>
      </c>
      <c r="E55" s="36">
        <v>225500.03509072599</v>
      </c>
      <c r="F55" s="36">
        <v>225500.03509072599</v>
      </c>
      <c r="G55" s="36">
        <v>225500.03509072599</v>
      </c>
      <c r="H55" s="141"/>
    </row>
    <row r="56" spans="1:8">
      <c r="A56" s="81">
        <v>40694</v>
      </c>
      <c r="B56" s="19" t="s">
        <v>458</v>
      </c>
      <c r="C56" s="19" t="s">
        <v>945</v>
      </c>
      <c r="D56" s="19">
        <v>27409</v>
      </c>
      <c r="E56" s="36">
        <v>75406.621248095238</v>
      </c>
      <c r="F56" s="36">
        <v>75406.621248095238</v>
      </c>
      <c r="G56" s="36">
        <v>75406.621248095238</v>
      </c>
      <c r="H56" s="141"/>
    </row>
    <row r="57" spans="1:8">
      <c r="A57" s="81">
        <v>40694</v>
      </c>
      <c r="B57" s="19" t="s">
        <v>1342</v>
      </c>
      <c r="C57" s="19" t="s">
        <v>108</v>
      </c>
      <c r="D57" s="19">
        <v>16572</v>
      </c>
      <c r="E57" s="36">
        <v>93816.158936218853</v>
      </c>
      <c r="F57" s="36">
        <v>93816.158936218853</v>
      </c>
      <c r="G57" s="36">
        <v>93816.158936218853</v>
      </c>
      <c r="H57" s="141"/>
    </row>
    <row r="58" spans="1:8">
      <c r="A58" s="81">
        <v>40694</v>
      </c>
      <c r="B58" s="19" t="s">
        <v>1705</v>
      </c>
      <c r="C58" s="19" t="s">
        <v>1401</v>
      </c>
      <c r="D58" s="19">
        <v>30000</v>
      </c>
      <c r="E58" s="36">
        <v>135694.58786622679</v>
      </c>
      <c r="F58" s="36">
        <v>135694.58786622679</v>
      </c>
      <c r="G58" s="36">
        <v>135694.58786622679</v>
      </c>
      <c r="H58" s="141"/>
    </row>
    <row r="59" spans="1:8">
      <c r="A59" s="81">
        <v>40694</v>
      </c>
      <c r="B59" s="19" t="s">
        <v>4</v>
      </c>
      <c r="C59" s="19" t="s">
        <v>1730</v>
      </c>
      <c r="D59" s="19">
        <v>16523</v>
      </c>
      <c r="E59" s="36">
        <v>29259.279050493846</v>
      </c>
      <c r="F59" s="36">
        <v>29259.279050493846</v>
      </c>
      <c r="G59" s="36">
        <v>29259.279050493846</v>
      </c>
      <c r="H59" s="141"/>
    </row>
    <row r="60" spans="1:8">
      <c r="A60" s="81">
        <v>40694</v>
      </c>
      <c r="B60" s="19" t="s">
        <v>9</v>
      </c>
      <c r="C60" s="19" t="s">
        <v>1025</v>
      </c>
      <c r="D60" s="19">
        <v>16525</v>
      </c>
      <c r="E60" s="36">
        <v>16053.475089815285</v>
      </c>
      <c r="F60" s="36">
        <v>16053.475089815285</v>
      </c>
      <c r="G60" s="36">
        <v>16053.475089815285</v>
      </c>
      <c r="H60" s="141"/>
    </row>
    <row r="61" spans="1:8">
      <c r="A61" s="81">
        <v>40694</v>
      </c>
      <c r="B61" s="19" t="s">
        <v>10</v>
      </c>
      <c r="C61" s="19" t="s">
        <v>1031</v>
      </c>
      <c r="D61" s="19">
        <v>16525</v>
      </c>
      <c r="E61" s="36">
        <v>29999.271479656862</v>
      </c>
      <c r="F61" s="36">
        <v>29999.271479656862</v>
      </c>
      <c r="G61" s="36">
        <v>29999.271479656862</v>
      </c>
      <c r="H61" s="141"/>
    </row>
    <row r="62" spans="1:8">
      <c r="A62" s="81">
        <v>40694</v>
      </c>
      <c r="B62" s="19" t="s">
        <v>12</v>
      </c>
      <c r="C62" s="19" t="s">
        <v>1025</v>
      </c>
      <c r="D62" s="19">
        <v>16525</v>
      </c>
      <c r="E62" s="36">
        <v>118501.41628430958</v>
      </c>
      <c r="F62" s="36">
        <v>118501.41628430958</v>
      </c>
      <c r="G62" s="36">
        <v>118501.41628430958</v>
      </c>
      <c r="H62" s="141"/>
    </row>
    <row r="63" spans="1:8">
      <c r="A63" s="81">
        <v>40694</v>
      </c>
      <c r="B63" s="19" t="s">
        <v>1564</v>
      </c>
      <c r="C63" s="19" t="s">
        <v>1565</v>
      </c>
      <c r="D63" s="19">
        <v>27591</v>
      </c>
      <c r="E63" s="36">
        <v>22379.659888218011</v>
      </c>
      <c r="F63" s="36">
        <v>22379.659888218011</v>
      </c>
      <c r="G63" s="36">
        <v>22379.659888218011</v>
      </c>
      <c r="H63" s="141"/>
    </row>
    <row r="64" spans="1:8">
      <c r="A64" s="81">
        <v>40694</v>
      </c>
      <c r="B64" s="19" t="s">
        <v>1579</v>
      </c>
      <c r="C64" s="19" t="s">
        <v>1580</v>
      </c>
      <c r="D64" s="19">
        <v>27560</v>
      </c>
      <c r="E64" s="36">
        <v>164705.67126899352</v>
      </c>
      <c r="F64" s="36">
        <v>164705.67126899352</v>
      </c>
      <c r="G64" s="36">
        <v>164705.67126899352</v>
      </c>
      <c r="H64" s="141"/>
    </row>
    <row r="65" spans="1:8">
      <c r="A65" s="81">
        <v>40724</v>
      </c>
      <c r="B65" s="19" t="s">
        <v>585</v>
      </c>
      <c r="C65" s="19" t="s">
        <v>230</v>
      </c>
      <c r="D65" s="19">
        <v>16561</v>
      </c>
      <c r="E65" s="36"/>
      <c r="F65" s="36">
        <v>805434.65871480294</v>
      </c>
      <c r="G65" s="36">
        <v>805434.65871480294</v>
      </c>
      <c r="H65" s="141"/>
    </row>
    <row r="66" spans="1:8">
      <c r="A66" s="81">
        <v>40724</v>
      </c>
      <c r="B66" s="19" t="s">
        <v>94</v>
      </c>
      <c r="C66" s="19" t="s">
        <v>621</v>
      </c>
      <c r="D66" s="19">
        <v>29394</v>
      </c>
      <c r="E66" s="36"/>
      <c r="F66" s="36">
        <v>366744.72802141926</v>
      </c>
      <c r="G66" s="36">
        <v>366744.72802141926</v>
      </c>
      <c r="H66" s="141"/>
    </row>
    <row r="67" spans="1:8">
      <c r="A67" s="81">
        <v>40724</v>
      </c>
      <c r="B67" s="19" t="s">
        <v>698</v>
      </c>
      <c r="C67" s="19" t="s">
        <v>487</v>
      </c>
      <c r="D67" s="19">
        <v>27591</v>
      </c>
      <c r="E67" s="36"/>
      <c r="F67" s="36">
        <v>114884.45191920816</v>
      </c>
      <c r="G67" s="36">
        <v>114884.45191920816</v>
      </c>
      <c r="H67" s="141"/>
    </row>
    <row r="68" spans="1:8" ht="13.8" thickBot="1">
      <c r="A68" s="81">
        <v>40724</v>
      </c>
      <c r="B68" s="19" t="s">
        <v>451</v>
      </c>
      <c r="C68" s="19" t="s">
        <v>547</v>
      </c>
      <c r="D68" s="19">
        <v>17944</v>
      </c>
      <c r="E68" s="93"/>
      <c r="F68" s="93">
        <v>695287.8853010824</v>
      </c>
      <c r="G68" s="93">
        <v>695287.8853010824</v>
      </c>
      <c r="H68" s="141"/>
    </row>
    <row r="69" spans="1:8">
      <c r="D69" s="63"/>
      <c r="E69" s="134"/>
      <c r="F69" s="134"/>
      <c r="G69" s="134"/>
    </row>
    <row r="70" spans="1:8" ht="16.2" thickBot="1">
      <c r="D70" s="63"/>
      <c r="E70" s="135">
        <f>SUM(E4:E68)</f>
        <v>6516313.0556883477</v>
      </c>
      <c r="F70" s="135">
        <f>SUM(F4:F68)</f>
        <v>8498664.7796448618</v>
      </c>
      <c r="G70" s="135">
        <f>SUM(G4:G68)</f>
        <v>8498664.7796448618</v>
      </c>
    </row>
    <row r="71" spans="1:8">
      <c r="D71" s="63"/>
      <c r="F71" s="122"/>
    </row>
    <row r="72" spans="1:8">
      <c r="D72" s="63"/>
      <c r="F72" s="122"/>
    </row>
    <row r="73" spans="1:8">
      <c r="D73" s="63"/>
      <c r="F73" s="122"/>
    </row>
    <row r="74" spans="1:8">
      <c r="D74" s="63"/>
      <c r="F74" s="122"/>
    </row>
    <row r="75" spans="1:8">
      <c r="D75" s="63"/>
      <c r="F75" s="122"/>
    </row>
    <row r="76" spans="1:8">
      <c r="D76" s="63"/>
      <c r="F76" s="122"/>
    </row>
    <row r="77" spans="1:8">
      <c r="D77" s="63"/>
      <c r="F77" s="122"/>
    </row>
    <row r="78" spans="1:8">
      <c r="D78" s="63"/>
      <c r="F78" s="122"/>
    </row>
    <row r="79" spans="1:8">
      <c r="D79" s="63"/>
      <c r="F79" s="122"/>
    </row>
    <row r="80" spans="1:8">
      <c r="D80" s="63"/>
      <c r="F80" s="122"/>
    </row>
    <row r="81" spans="4:6">
      <c r="D81" s="63"/>
      <c r="F81" s="122"/>
    </row>
    <row r="82" spans="4:6">
      <c r="D82" s="63"/>
      <c r="F82" s="122"/>
    </row>
    <row r="83" spans="4:6">
      <c r="D83" s="63"/>
      <c r="F83" s="122"/>
    </row>
    <row r="84" spans="4:6">
      <c r="D84" s="63"/>
      <c r="F84" s="122"/>
    </row>
    <row r="85" spans="4:6">
      <c r="D85" s="63"/>
      <c r="F85" s="122"/>
    </row>
    <row r="86" spans="4:6">
      <c r="D86" s="63"/>
      <c r="F86" s="122"/>
    </row>
    <row r="87" spans="4:6">
      <c r="D87" s="63"/>
      <c r="F87" s="122"/>
    </row>
    <row r="88" spans="4:6">
      <c r="D88" s="63"/>
      <c r="F88" s="122"/>
    </row>
    <row r="89" spans="4:6">
      <c r="D89" s="63"/>
      <c r="F89" s="122"/>
    </row>
    <row r="90" spans="4:6">
      <c r="D90" s="63"/>
      <c r="F90" s="122"/>
    </row>
    <row r="91" spans="4:6">
      <c r="D91" s="63"/>
      <c r="F91" s="122"/>
    </row>
    <row r="92" spans="4:6">
      <c r="D92" s="63"/>
      <c r="F92" s="122"/>
    </row>
    <row r="93" spans="4:6">
      <c r="D93" s="63"/>
      <c r="F93" s="122"/>
    </row>
    <row r="94" spans="4:6">
      <c r="D94" s="63"/>
      <c r="F94" s="122"/>
    </row>
    <row r="95" spans="4:6">
      <c r="D95" s="63"/>
      <c r="F95" s="122"/>
    </row>
    <row r="96" spans="4:6">
      <c r="D96" s="63"/>
      <c r="F96" s="122"/>
    </row>
    <row r="97" spans="4:6">
      <c r="D97" s="63"/>
      <c r="F97" s="122"/>
    </row>
    <row r="98" spans="4:6">
      <c r="D98" s="63"/>
      <c r="F98" s="122"/>
    </row>
    <row r="99" spans="4:6">
      <c r="D99" s="63"/>
      <c r="F99" s="122"/>
    </row>
    <row r="100" spans="4:6">
      <c r="D100" s="63"/>
      <c r="F100" s="122"/>
    </row>
    <row r="101" spans="4:6">
      <c r="D101" s="63"/>
      <c r="F101" s="122"/>
    </row>
    <row r="102" spans="4:6">
      <c r="D102" s="63"/>
      <c r="F102" s="122"/>
    </row>
    <row r="103" spans="4:6">
      <c r="D103" s="63"/>
      <c r="F103" s="122"/>
    </row>
    <row r="104" spans="4:6">
      <c r="D104" s="63"/>
      <c r="F104" s="122"/>
    </row>
    <row r="105" spans="4:6">
      <c r="D105" s="63"/>
      <c r="F105" s="122"/>
    </row>
    <row r="106" spans="4:6">
      <c r="D106" s="63"/>
      <c r="F106" s="122"/>
    </row>
    <row r="107" spans="4:6">
      <c r="D107" s="63"/>
      <c r="F107" s="122"/>
    </row>
    <row r="108" spans="4:6">
      <c r="D108" s="63"/>
      <c r="F108" s="122"/>
    </row>
    <row r="109" spans="4:6">
      <c r="D109" s="63"/>
      <c r="F109" s="122"/>
    </row>
    <row r="110" spans="4:6">
      <c r="D110" s="63"/>
      <c r="F110" s="122"/>
    </row>
    <row r="111" spans="4:6">
      <c r="D111" s="63"/>
      <c r="F111" s="122"/>
    </row>
    <row r="112" spans="4:6">
      <c r="D112" s="63"/>
      <c r="F112" s="122"/>
    </row>
    <row r="113" spans="4:6">
      <c r="D113" s="63"/>
      <c r="F113" s="122"/>
    </row>
    <row r="114" spans="4:6">
      <c r="D114" s="63"/>
      <c r="F114" s="122"/>
    </row>
    <row r="115" spans="4:6">
      <c r="D115" s="63"/>
      <c r="F115" s="122"/>
    </row>
    <row r="116" spans="4:6">
      <c r="D116" s="63"/>
      <c r="F116" s="122"/>
    </row>
    <row r="117" spans="4:6">
      <c r="D117" s="63"/>
      <c r="F117" s="122"/>
    </row>
    <row r="118" spans="4:6">
      <c r="D118" s="63"/>
      <c r="F118" s="122"/>
    </row>
    <row r="119" spans="4:6">
      <c r="D119" s="63"/>
      <c r="F119" s="122"/>
    </row>
    <row r="120" spans="4:6">
      <c r="D120" s="63"/>
      <c r="F120" s="122"/>
    </row>
    <row r="121" spans="4:6">
      <c r="D121" s="63"/>
      <c r="F121" s="122"/>
    </row>
    <row r="122" spans="4:6">
      <c r="D122" s="63"/>
      <c r="F122" s="122"/>
    </row>
    <row r="123" spans="4:6">
      <c r="D123" s="63"/>
      <c r="F123" s="122"/>
    </row>
    <row r="124" spans="4:6">
      <c r="D124" s="63"/>
      <c r="F124" s="122"/>
    </row>
    <row r="125" spans="4:6">
      <c r="D125" s="63"/>
      <c r="F125" s="122"/>
    </row>
    <row r="126" spans="4:6">
      <c r="D126" s="63"/>
      <c r="F126" s="122"/>
    </row>
    <row r="127" spans="4:6">
      <c r="D127" s="63"/>
      <c r="F127" s="122"/>
    </row>
    <row r="128" spans="4:6">
      <c r="D128" s="63"/>
      <c r="F128" s="122"/>
    </row>
    <row r="129" spans="4:6">
      <c r="D129" s="63"/>
      <c r="F129" s="122"/>
    </row>
    <row r="130" spans="4:6">
      <c r="D130" s="63"/>
      <c r="F130" s="122"/>
    </row>
    <row r="131" spans="4:6">
      <c r="D131" s="63"/>
      <c r="F131" s="122"/>
    </row>
    <row r="132" spans="4:6">
      <c r="D132" s="63"/>
      <c r="F132" s="122"/>
    </row>
    <row r="133" spans="4:6">
      <c r="D133" s="63"/>
      <c r="F133" s="122"/>
    </row>
    <row r="134" spans="4:6">
      <c r="D134" s="63"/>
      <c r="F134" s="122"/>
    </row>
    <row r="135" spans="4:6">
      <c r="D135" s="63"/>
      <c r="F135" s="122"/>
    </row>
    <row r="136" spans="4:6">
      <c r="D136" s="63"/>
      <c r="F136" s="122"/>
    </row>
    <row r="137" spans="4:6">
      <c r="D137" s="63"/>
      <c r="F137" s="122"/>
    </row>
    <row r="138" spans="4:6">
      <c r="D138" s="63"/>
      <c r="F138" s="122"/>
    </row>
    <row r="139" spans="4:6">
      <c r="D139" s="63"/>
      <c r="F139" s="122"/>
    </row>
    <row r="140" spans="4:6">
      <c r="D140" s="63"/>
      <c r="F140" s="122"/>
    </row>
    <row r="141" spans="4:6">
      <c r="D141" s="63"/>
      <c r="F141" s="122"/>
    </row>
    <row r="142" spans="4:6">
      <c r="D142" s="63"/>
      <c r="F142" s="122"/>
    </row>
    <row r="143" spans="4:6">
      <c r="D143" s="63"/>
      <c r="F143" s="122"/>
    </row>
    <row r="144" spans="4:6">
      <c r="D144" s="63"/>
      <c r="F144" s="122"/>
    </row>
    <row r="145" spans="4:6">
      <c r="D145" s="63"/>
      <c r="F145" s="122"/>
    </row>
    <row r="146" spans="4:6">
      <c r="D146" s="63"/>
      <c r="F146" s="122"/>
    </row>
    <row r="147" spans="4:6">
      <c r="D147" s="63"/>
      <c r="F147" s="122"/>
    </row>
    <row r="148" spans="4:6">
      <c r="D148" s="63"/>
      <c r="F148" s="122"/>
    </row>
    <row r="149" spans="4:6">
      <c r="D149" s="63"/>
      <c r="F149" s="122"/>
    </row>
    <row r="150" spans="4:6">
      <c r="D150" s="63"/>
      <c r="F150" s="122"/>
    </row>
    <row r="151" spans="4:6">
      <c r="D151" s="63"/>
      <c r="F151" s="122"/>
    </row>
    <row r="152" spans="4:6">
      <c r="D152" s="63"/>
      <c r="F152" s="122"/>
    </row>
    <row r="153" spans="4:6">
      <c r="D153" s="63"/>
      <c r="F153" s="122"/>
    </row>
    <row r="154" spans="4:6">
      <c r="D154" s="63"/>
      <c r="F154" s="122"/>
    </row>
    <row r="155" spans="4:6">
      <c r="D155" s="63"/>
      <c r="F155" s="122"/>
    </row>
    <row r="156" spans="4:6">
      <c r="D156" s="63"/>
      <c r="F156" s="122"/>
    </row>
    <row r="157" spans="4:6">
      <c r="D157" s="63"/>
      <c r="F157" s="122"/>
    </row>
    <row r="158" spans="4:6">
      <c r="D158" s="63"/>
      <c r="F158" s="122"/>
    </row>
    <row r="159" spans="4:6">
      <c r="D159" s="63"/>
      <c r="F159" s="122"/>
    </row>
    <row r="160" spans="4:6">
      <c r="D160" s="63"/>
      <c r="F160" s="122"/>
    </row>
    <row r="161" spans="4:6">
      <c r="D161" s="63"/>
      <c r="F161" s="122"/>
    </row>
    <row r="162" spans="4:6">
      <c r="D162" s="63"/>
      <c r="F162" s="122"/>
    </row>
    <row r="163" spans="4:6">
      <c r="D163" s="63"/>
      <c r="F163" s="122"/>
    </row>
    <row r="164" spans="4:6">
      <c r="D164" s="63"/>
      <c r="F164" s="122"/>
    </row>
    <row r="165" spans="4:6">
      <c r="D165" s="63"/>
      <c r="F165" s="122"/>
    </row>
    <row r="166" spans="4:6">
      <c r="D166" s="63"/>
      <c r="F166" s="122"/>
    </row>
    <row r="167" spans="4:6">
      <c r="D167" s="63"/>
      <c r="F167" s="122"/>
    </row>
    <row r="168" spans="4:6">
      <c r="D168" s="63"/>
      <c r="F168" s="122"/>
    </row>
    <row r="169" spans="4:6">
      <c r="D169" s="63"/>
      <c r="F169" s="122"/>
    </row>
    <row r="170" spans="4:6">
      <c r="D170" s="63"/>
      <c r="F170" s="122"/>
    </row>
    <row r="171" spans="4:6">
      <c r="D171" s="63"/>
      <c r="F171" s="122"/>
    </row>
    <row r="172" spans="4:6">
      <c r="D172" s="63"/>
      <c r="F172" s="122"/>
    </row>
    <row r="173" spans="4:6">
      <c r="D173" s="63"/>
      <c r="F173" s="122"/>
    </row>
    <row r="174" spans="4:6">
      <c r="D174" s="63"/>
      <c r="F174" s="122"/>
    </row>
    <row r="175" spans="4:6">
      <c r="D175" s="63"/>
      <c r="F175" s="122"/>
    </row>
    <row r="176" spans="4:6">
      <c r="D176" s="63"/>
      <c r="F176" s="122"/>
    </row>
    <row r="177" spans="4:6">
      <c r="D177" s="63"/>
      <c r="F177" s="122"/>
    </row>
    <row r="178" spans="4:6">
      <c r="D178" s="63"/>
      <c r="F178" s="122"/>
    </row>
    <row r="179" spans="4:6">
      <c r="D179" s="63"/>
      <c r="F179" s="122"/>
    </row>
    <row r="180" spans="4:6">
      <c r="D180" s="63"/>
      <c r="F180" s="122"/>
    </row>
    <row r="181" spans="4:6">
      <c r="D181" s="63"/>
      <c r="F181" s="122"/>
    </row>
    <row r="182" spans="4:6">
      <c r="D182" s="63"/>
      <c r="F182" s="122"/>
    </row>
    <row r="183" spans="4:6">
      <c r="D183" s="63"/>
      <c r="F183" s="122"/>
    </row>
    <row r="184" spans="4:6">
      <c r="D184" s="63"/>
      <c r="F184" s="122"/>
    </row>
    <row r="185" spans="4:6">
      <c r="D185" s="63"/>
      <c r="F185" s="122"/>
    </row>
    <row r="186" spans="4:6">
      <c r="D186" s="63"/>
      <c r="F186" s="122"/>
    </row>
    <row r="187" spans="4:6">
      <c r="D187" s="63"/>
      <c r="F187" s="122"/>
    </row>
    <row r="188" spans="4:6">
      <c r="D188" s="63"/>
      <c r="F188" s="122"/>
    </row>
    <row r="189" spans="4:6">
      <c r="D189" s="63"/>
      <c r="F189" s="122"/>
    </row>
    <row r="190" spans="4:6">
      <c r="D190" s="63"/>
      <c r="F190" s="122"/>
    </row>
    <row r="191" spans="4:6">
      <c r="D191" s="63"/>
      <c r="F191" s="122"/>
    </row>
    <row r="192" spans="4:6">
      <c r="D192" s="63"/>
      <c r="F192" s="122"/>
    </row>
    <row r="193" spans="4:6">
      <c r="D193" s="63"/>
      <c r="F193" s="122"/>
    </row>
    <row r="194" spans="4:6">
      <c r="D194" s="63"/>
      <c r="F194" s="122"/>
    </row>
    <row r="195" spans="4:6">
      <c r="D195" s="63"/>
      <c r="F195" s="122"/>
    </row>
    <row r="196" spans="4:6">
      <c r="D196" s="63"/>
      <c r="F196" s="122"/>
    </row>
    <row r="197" spans="4:6">
      <c r="D197" s="63"/>
      <c r="F197" s="122"/>
    </row>
    <row r="198" spans="4:6">
      <c r="D198" s="63"/>
      <c r="F198" s="122"/>
    </row>
    <row r="199" spans="4:6">
      <c r="D199" s="63"/>
      <c r="F199" s="122"/>
    </row>
    <row r="200" spans="4:6">
      <c r="D200" s="63"/>
      <c r="F200" s="122"/>
    </row>
    <row r="201" spans="4:6">
      <c r="D201" s="63"/>
      <c r="F201" s="122"/>
    </row>
    <row r="202" spans="4:6">
      <c r="D202" s="63"/>
      <c r="F202" s="122"/>
    </row>
    <row r="203" spans="4:6">
      <c r="D203" s="63"/>
      <c r="F203" s="122"/>
    </row>
    <row r="204" spans="4:6">
      <c r="D204" s="63"/>
      <c r="F204" s="122"/>
    </row>
    <row r="205" spans="4:6">
      <c r="D205" s="63"/>
      <c r="F205" s="122"/>
    </row>
    <row r="206" spans="4:6">
      <c r="D206" s="63"/>
      <c r="F206" s="122"/>
    </row>
    <row r="207" spans="4:6">
      <c r="D207" s="63"/>
      <c r="F207" s="122"/>
    </row>
    <row r="208" spans="4:6">
      <c r="D208" s="63"/>
      <c r="F208" s="122"/>
    </row>
    <row r="209" spans="4:6">
      <c r="D209" s="63"/>
      <c r="F209" s="122"/>
    </row>
    <row r="210" spans="4:6">
      <c r="D210" s="63"/>
      <c r="F210" s="122"/>
    </row>
    <row r="211" spans="4:6">
      <c r="D211" s="63"/>
      <c r="F211" s="122"/>
    </row>
    <row r="212" spans="4:6">
      <c r="D212" s="63"/>
      <c r="F212" s="122"/>
    </row>
    <row r="213" spans="4:6">
      <c r="D213" s="63"/>
      <c r="F213" s="122"/>
    </row>
    <row r="214" spans="4:6">
      <c r="D214" s="63"/>
      <c r="F214" s="122"/>
    </row>
    <row r="215" spans="4:6">
      <c r="D215" s="63"/>
      <c r="F215" s="122"/>
    </row>
    <row r="216" spans="4:6">
      <c r="D216" s="63"/>
      <c r="F216" s="122"/>
    </row>
    <row r="217" spans="4:6">
      <c r="D217" s="63"/>
      <c r="F217" s="122"/>
    </row>
    <row r="218" spans="4:6">
      <c r="D218" s="63"/>
      <c r="F218" s="122"/>
    </row>
    <row r="219" spans="4:6">
      <c r="D219" s="63"/>
      <c r="F219" s="122"/>
    </row>
    <row r="220" spans="4:6">
      <c r="D220" s="63"/>
      <c r="F220" s="122"/>
    </row>
    <row r="221" spans="4:6">
      <c r="D221" s="63"/>
      <c r="F221" s="122"/>
    </row>
    <row r="222" spans="4:6">
      <c r="D222" s="63"/>
      <c r="F222" s="122"/>
    </row>
    <row r="223" spans="4:6">
      <c r="D223" s="63"/>
      <c r="F223" s="122"/>
    </row>
    <row r="224" spans="4:6">
      <c r="D224" s="63"/>
      <c r="F224" s="122"/>
    </row>
    <row r="225" spans="4:6">
      <c r="D225" s="63"/>
      <c r="F225" s="122"/>
    </row>
    <row r="226" spans="4:6">
      <c r="D226" s="63"/>
      <c r="F226" s="122"/>
    </row>
    <row r="227" spans="4:6">
      <c r="D227" s="63"/>
      <c r="F227" s="122"/>
    </row>
    <row r="228" spans="4:6">
      <c r="D228" s="63"/>
      <c r="F228" s="122"/>
    </row>
    <row r="229" spans="4:6">
      <c r="D229" s="63"/>
      <c r="F229" s="122"/>
    </row>
    <row r="230" spans="4:6">
      <c r="D230" s="63"/>
      <c r="F230" s="122"/>
    </row>
    <row r="231" spans="4:6">
      <c r="D231" s="63"/>
      <c r="F231" s="122"/>
    </row>
    <row r="232" spans="4:6">
      <c r="D232" s="63"/>
      <c r="F232" s="122"/>
    </row>
    <row r="233" spans="4:6">
      <c r="D233" s="63"/>
      <c r="F233" s="122"/>
    </row>
    <row r="234" spans="4:6">
      <c r="D234" s="63"/>
      <c r="F234" s="122"/>
    </row>
    <row r="235" spans="4:6">
      <c r="D235" s="63"/>
      <c r="F235" s="122"/>
    </row>
    <row r="236" spans="4:6">
      <c r="D236" s="63"/>
      <c r="F236" s="122"/>
    </row>
    <row r="237" spans="4:6">
      <c r="D237" s="63"/>
      <c r="F237" s="122"/>
    </row>
    <row r="238" spans="4:6">
      <c r="D238" s="63"/>
      <c r="F238" s="122"/>
    </row>
    <row r="239" spans="4:6">
      <c r="D239" s="63"/>
      <c r="F239" s="122"/>
    </row>
    <row r="240" spans="4:6">
      <c r="D240" s="63"/>
      <c r="F240" s="122"/>
    </row>
    <row r="241" spans="4:6">
      <c r="D241" s="63"/>
      <c r="F241" s="122"/>
    </row>
    <row r="242" spans="4:6">
      <c r="D242" s="63"/>
      <c r="F242" s="122"/>
    </row>
    <row r="243" spans="4:6">
      <c r="D243" s="63"/>
      <c r="F243" s="122"/>
    </row>
    <row r="244" spans="4:6">
      <c r="D244" s="63"/>
      <c r="F244" s="122"/>
    </row>
    <row r="245" spans="4:6">
      <c r="D245" s="63"/>
      <c r="F245" s="122"/>
    </row>
    <row r="246" spans="4:6">
      <c r="D246" s="63"/>
      <c r="F246" s="122"/>
    </row>
    <row r="247" spans="4:6">
      <c r="D247" s="63"/>
      <c r="F247" s="122"/>
    </row>
    <row r="248" spans="4:6">
      <c r="D248" s="63"/>
      <c r="F248" s="122"/>
    </row>
    <row r="249" spans="4:6">
      <c r="D249" s="63"/>
      <c r="F249" s="122"/>
    </row>
    <row r="250" spans="4:6">
      <c r="D250" s="63"/>
      <c r="F250" s="122"/>
    </row>
    <row r="251" spans="4:6">
      <c r="D251" s="63"/>
      <c r="F251" s="122"/>
    </row>
    <row r="252" spans="4:6">
      <c r="D252" s="63"/>
      <c r="F252" s="122"/>
    </row>
    <row r="253" spans="4:6">
      <c r="D253" s="63"/>
      <c r="F253" s="122"/>
    </row>
    <row r="254" spans="4:6">
      <c r="D254" s="63"/>
      <c r="F254" s="122"/>
    </row>
    <row r="255" spans="4:6">
      <c r="D255" s="63"/>
      <c r="F255" s="122"/>
    </row>
    <row r="256" spans="4:6">
      <c r="D256" s="63"/>
      <c r="F256" s="122"/>
    </row>
    <row r="257" spans="4:6">
      <c r="D257" s="63"/>
      <c r="F257" s="122"/>
    </row>
    <row r="258" spans="4:6">
      <c r="D258" s="63"/>
      <c r="F258" s="122"/>
    </row>
    <row r="259" spans="4:6">
      <c r="D259" s="63"/>
      <c r="F259" s="122"/>
    </row>
    <row r="260" spans="4:6">
      <c r="D260" s="63"/>
      <c r="F260" s="122"/>
    </row>
    <row r="261" spans="4:6">
      <c r="D261" s="63"/>
      <c r="F261" s="122"/>
    </row>
    <row r="262" spans="4:6">
      <c r="D262" s="63"/>
      <c r="F262" s="122"/>
    </row>
    <row r="263" spans="4:6">
      <c r="D263" s="63"/>
      <c r="F263" s="122"/>
    </row>
    <row r="264" spans="4:6">
      <c r="D264" s="63"/>
      <c r="F264" s="122"/>
    </row>
    <row r="265" spans="4:6">
      <c r="D265" s="63"/>
      <c r="F265" s="122"/>
    </row>
    <row r="266" spans="4:6">
      <c r="D266" s="63"/>
      <c r="F266" s="122"/>
    </row>
    <row r="267" spans="4:6">
      <c r="D267" s="63"/>
      <c r="F267" s="122"/>
    </row>
    <row r="268" spans="4:6">
      <c r="D268" s="63"/>
      <c r="F268" s="122"/>
    </row>
    <row r="269" spans="4:6">
      <c r="D269" s="63"/>
      <c r="F269" s="122"/>
    </row>
    <row r="270" spans="4:6">
      <c r="D270" s="63"/>
      <c r="F270" s="122"/>
    </row>
    <row r="271" spans="4:6">
      <c r="D271" s="63"/>
      <c r="F271" s="122"/>
    </row>
    <row r="272" spans="4:6">
      <c r="D272" s="63"/>
      <c r="F272" s="122"/>
    </row>
    <row r="273" spans="4:6">
      <c r="D273" s="63"/>
      <c r="F273" s="122"/>
    </row>
    <row r="274" spans="4:6">
      <c r="D274" s="63"/>
      <c r="F274" s="122"/>
    </row>
    <row r="275" spans="4:6">
      <c r="D275" s="63"/>
      <c r="F275" s="122"/>
    </row>
    <row r="276" spans="4:6">
      <c r="D276" s="63"/>
      <c r="F276" s="122"/>
    </row>
    <row r="277" spans="4:6">
      <c r="D277" s="63"/>
      <c r="F277" s="122"/>
    </row>
    <row r="278" spans="4:6">
      <c r="D278" s="63"/>
      <c r="F278" s="122"/>
    </row>
    <row r="279" spans="4:6">
      <c r="D279" s="63"/>
      <c r="F279" s="122"/>
    </row>
    <row r="280" spans="4:6">
      <c r="D280" s="63"/>
      <c r="F280" s="122"/>
    </row>
    <row r="281" spans="4:6">
      <c r="D281" s="63"/>
      <c r="F281" s="122"/>
    </row>
    <row r="282" spans="4:6">
      <c r="D282" s="63"/>
      <c r="F282" s="122"/>
    </row>
    <row r="283" spans="4:6">
      <c r="D283" s="63"/>
      <c r="F283" s="122"/>
    </row>
    <row r="284" spans="4:6">
      <c r="D284" s="63"/>
      <c r="F284" s="122"/>
    </row>
    <row r="285" spans="4:6">
      <c r="D285" s="63"/>
      <c r="F285" s="122"/>
    </row>
    <row r="286" spans="4:6">
      <c r="D286" s="63"/>
      <c r="F286" s="122"/>
    </row>
    <row r="287" spans="4:6">
      <c r="D287" s="63"/>
      <c r="F287" s="122"/>
    </row>
    <row r="288" spans="4:6">
      <c r="D288" s="63"/>
      <c r="F288" s="122"/>
    </row>
    <row r="289" spans="4:6">
      <c r="D289" s="63"/>
      <c r="F289" s="64"/>
    </row>
    <row r="290" spans="4:6">
      <c r="D290" s="63"/>
      <c r="F290" s="64"/>
    </row>
    <row r="291" spans="4:6">
      <c r="D291" s="63"/>
      <c r="F291" s="64"/>
    </row>
    <row r="292" spans="4:6">
      <c r="D292" s="63"/>
      <c r="F292" s="64"/>
    </row>
    <row r="293" spans="4:6">
      <c r="D293" s="63"/>
      <c r="F293" s="64"/>
    </row>
    <row r="294" spans="4:6">
      <c r="D294" s="63"/>
      <c r="F294" s="64"/>
    </row>
    <row r="295" spans="4:6">
      <c r="D295" s="63"/>
      <c r="F295" s="64"/>
    </row>
    <row r="296" spans="4:6">
      <c r="D296" s="63"/>
      <c r="F296" s="64"/>
    </row>
    <row r="297" spans="4:6">
      <c r="D297" s="63"/>
      <c r="F297" s="64"/>
    </row>
    <row r="298" spans="4:6">
      <c r="D298" s="63"/>
      <c r="F298" s="64"/>
    </row>
    <row r="299" spans="4:6">
      <c r="D299" s="63"/>
      <c r="F299" s="64"/>
    </row>
    <row r="300" spans="4:6">
      <c r="D300" s="63"/>
      <c r="F300" s="64"/>
    </row>
    <row r="301" spans="4:6">
      <c r="D301" s="63"/>
      <c r="F301" s="64"/>
    </row>
    <row r="302" spans="4:6">
      <c r="D302" s="63"/>
      <c r="F302" s="64"/>
    </row>
    <row r="303" spans="4:6">
      <c r="D303" s="63"/>
      <c r="F303" s="64"/>
    </row>
    <row r="304" spans="4:6">
      <c r="D304" s="63"/>
      <c r="F304" s="64"/>
    </row>
    <row r="305" spans="4:6">
      <c r="D305" s="63"/>
      <c r="F305" s="64"/>
    </row>
    <row r="306" spans="4:6">
      <c r="D306" s="63"/>
      <c r="F306" s="64"/>
    </row>
    <row r="307" spans="4:6">
      <c r="D307" s="63"/>
      <c r="F307" s="64"/>
    </row>
    <row r="308" spans="4:6">
      <c r="D308" s="63"/>
      <c r="F308" s="64"/>
    </row>
    <row r="309" spans="4:6">
      <c r="D309" s="63"/>
      <c r="F309" s="64"/>
    </row>
    <row r="310" spans="4:6">
      <c r="D310" s="63"/>
      <c r="F310" s="64"/>
    </row>
    <row r="311" spans="4:6">
      <c r="D311" s="63"/>
      <c r="F311" s="64"/>
    </row>
    <row r="312" spans="4:6">
      <c r="D312" s="63"/>
      <c r="F312" s="64"/>
    </row>
    <row r="313" spans="4:6">
      <c r="D313" s="63"/>
      <c r="F313" s="64"/>
    </row>
    <row r="314" spans="4:6">
      <c r="D314" s="63"/>
      <c r="F314" s="64"/>
    </row>
    <row r="315" spans="4:6">
      <c r="D315" s="63"/>
      <c r="F315" s="64"/>
    </row>
    <row r="316" spans="4:6">
      <c r="D316" s="63"/>
      <c r="F316" s="64"/>
    </row>
    <row r="317" spans="4:6">
      <c r="D317" s="63"/>
      <c r="F317" s="64"/>
    </row>
    <row r="318" spans="4:6">
      <c r="D318" s="63"/>
      <c r="F318" s="64"/>
    </row>
    <row r="319" spans="4:6">
      <c r="D319" s="63"/>
      <c r="F319" s="64"/>
    </row>
    <row r="320" spans="4:6">
      <c r="D320" s="63"/>
      <c r="F320" s="64"/>
    </row>
    <row r="321" spans="4:6">
      <c r="D321" s="63"/>
      <c r="F321" s="64"/>
    </row>
    <row r="322" spans="4:6">
      <c r="D322" s="63"/>
      <c r="F322" s="64"/>
    </row>
    <row r="323" spans="4:6">
      <c r="D323" s="63"/>
      <c r="F323" s="64"/>
    </row>
    <row r="324" spans="4:6">
      <c r="D324" s="63"/>
      <c r="F324" s="64"/>
    </row>
    <row r="325" spans="4:6">
      <c r="D325" s="63"/>
      <c r="F325" s="64"/>
    </row>
    <row r="326" spans="4:6">
      <c r="D326" s="63"/>
      <c r="F326" s="64"/>
    </row>
    <row r="327" spans="4:6">
      <c r="D327" s="63"/>
      <c r="F327" s="64"/>
    </row>
    <row r="328" spans="4:6">
      <c r="D328" s="63"/>
      <c r="F328" s="64"/>
    </row>
    <row r="329" spans="4:6">
      <c r="D329" s="63"/>
      <c r="F329" s="64"/>
    </row>
    <row r="330" spans="4:6">
      <c r="D330" s="63"/>
      <c r="F330" s="64"/>
    </row>
    <row r="331" spans="4:6">
      <c r="D331" s="63"/>
      <c r="F331" s="64"/>
    </row>
    <row r="332" spans="4:6">
      <c r="D332" s="63"/>
      <c r="F332" s="64"/>
    </row>
    <row r="333" spans="4:6">
      <c r="D333" s="63"/>
      <c r="F333" s="64"/>
    </row>
    <row r="334" spans="4:6">
      <c r="D334" s="63"/>
      <c r="F334" s="64"/>
    </row>
    <row r="335" spans="4:6">
      <c r="D335" s="63"/>
      <c r="F335" s="64"/>
    </row>
    <row r="336" spans="4:6">
      <c r="D336" s="63"/>
      <c r="F336" s="64"/>
    </row>
    <row r="337" spans="4:6">
      <c r="D337" s="63"/>
      <c r="F337" s="64"/>
    </row>
    <row r="338" spans="4:6">
      <c r="D338" s="63"/>
      <c r="F338" s="64"/>
    </row>
    <row r="339" spans="4:6">
      <c r="D339" s="63"/>
      <c r="F339" s="64"/>
    </row>
    <row r="340" spans="4:6">
      <c r="D340" s="63"/>
      <c r="F340" s="64"/>
    </row>
    <row r="341" spans="4:6">
      <c r="D341" s="63"/>
      <c r="F341" s="64"/>
    </row>
    <row r="342" spans="4:6">
      <c r="D342" s="63"/>
      <c r="F342" s="64"/>
    </row>
    <row r="343" spans="4:6">
      <c r="D343" s="63"/>
      <c r="F343" s="64"/>
    </row>
    <row r="344" spans="4:6">
      <c r="D344" s="63"/>
      <c r="F344" s="64"/>
    </row>
    <row r="345" spans="4:6">
      <c r="D345" s="63"/>
      <c r="F345" s="64"/>
    </row>
    <row r="346" spans="4:6">
      <c r="D346" s="63"/>
      <c r="F346" s="64"/>
    </row>
    <row r="347" spans="4:6">
      <c r="D347" s="63"/>
      <c r="F347" s="64"/>
    </row>
    <row r="348" spans="4:6">
      <c r="D348" s="63"/>
      <c r="F348" s="64"/>
    </row>
    <row r="349" spans="4:6">
      <c r="D349" s="63"/>
      <c r="F349" s="64"/>
    </row>
    <row r="350" spans="4:6">
      <c r="D350" s="63"/>
      <c r="F350" s="64"/>
    </row>
    <row r="351" spans="4:6">
      <c r="D351" s="63"/>
      <c r="F351" s="64"/>
    </row>
    <row r="352" spans="4:6">
      <c r="D352" s="63"/>
      <c r="F352" s="64"/>
    </row>
    <row r="353" spans="4:6">
      <c r="D353" s="63"/>
      <c r="F353" s="64"/>
    </row>
    <row r="354" spans="4:6">
      <c r="D354" s="63"/>
      <c r="F354" s="64"/>
    </row>
    <row r="355" spans="4:6">
      <c r="D355" s="63"/>
      <c r="F355" s="64"/>
    </row>
    <row r="356" spans="4:6">
      <c r="D356" s="63"/>
      <c r="F356" s="64"/>
    </row>
    <row r="357" spans="4:6">
      <c r="D357" s="63"/>
      <c r="F357" s="64"/>
    </row>
    <row r="358" spans="4:6">
      <c r="D358" s="63"/>
      <c r="F358" s="64"/>
    </row>
    <row r="359" spans="4:6">
      <c r="D359" s="63"/>
      <c r="F359" s="64"/>
    </row>
    <row r="360" spans="4:6">
      <c r="D360" s="63"/>
      <c r="F360" s="64"/>
    </row>
    <row r="361" spans="4:6">
      <c r="D361" s="63"/>
      <c r="F361" s="64"/>
    </row>
    <row r="362" spans="4:6">
      <c r="D362" s="63"/>
      <c r="F362" s="64"/>
    </row>
    <row r="363" spans="4:6">
      <c r="D363" s="63"/>
      <c r="F363" s="64"/>
    </row>
    <row r="364" spans="4:6">
      <c r="D364" s="63"/>
      <c r="F364" s="64"/>
    </row>
    <row r="365" spans="4:6">
      <c r="D365" s="63"/>
      <c r="F365" s="64"/>
    </row>
    <row r="366" spans="4:6">
      <c r="D366" s="63"/>
      <c r="F366" s="64"/>
    </row>
    <row r="367" spans="4:6">
      <c r="D367" s="63"/>
      <c r="F367" s="64"/>
    </row>
    <row r="368" spans="4:6">
      <c r="D368" s="63"/>
      <c r="F368" s="64"/>
    </row>
    <row r="369" spans="4:6">
      <c r="D369" s="63"/>
      <c r="F369" s="64"/>
    </row>
    <row r="370" spans="4:6">
      <c r="D370" s="63"/>
      <c r="F370" s="64"/>
    </row>
    <row r="371" spans="4:6">
      <c r="D371" s="63"/>
      <c r="F371" s="64"/>
    </row>
    <row r="372" spans="4:6">
      <c r="D372" s="63"/>
      <c r="F372" s="64"/>
    </row>
    <row r="373" spans="4:6">
      <c r="D373" s="63"/>
      <c r="F373" s="64"/>
    </row>
    <row r="374" spans="4:6">
      <c r="D374" s="63"/>
      <c r="F374" s="64"/>
    </row>
    <row r="375" spans="4:6">
      <c r="D375" s="63"/>
      <c r="F375" s="64"/>
    </row>
    <row r="376" spans="4:6">
      <c r="D376" s="63"/>
      <c r="F376" s="64"/>
    </row>
    <row r="377" spans="4:6">
      <c r="D377" s="63"/>
      <c r="F377" s="64"/>
    </row>
    <row r="378" spans="4:6">
      <c r="D378" s="63"/>
      <c r="F378" s="64"/>
    </row>
    <row r="379" spans="4:6">
      <c r="D379" s="63"/>
      <c r="F379" s="64"/>
    </row>
    <row r="380" spans="4:6">
      <c r="D380" s="63"/>
      <c r="F380" s="64"/>
    </row>
    <row r="381" spans="4:6">
      <c r="D381" s="63"/>
      <c r="F381" s="64"/>
    </row>
    <row r="382" spans="4:6">
      <c r="D382" s="63"/>
      <c r="F382" s="64"/>
    </row>
    <row r="383" spans="4:6">
      <c r="D383" s="63"/>
      <c r="F383" s="64"/>
    </row>
    <row r="384" spans="4:6">
      <c r="D384" s="63"/>
      <c r="F384" s="64"/>
    </row>
    <row r="385" spans="4:6">
      <c r="D385" s="63"/>
      <c r="F385" s="64"/>
    </row>
    <row r="386" spans="4:6">
      <c r="D386" s="63"/>
      <c r="F386" s="64"/>
    </row>
    <row r="387" spans="4:6">
      <c r="D387" s="63"/>
      <c r="F387" s="64"/>
    </row>
    <row r="388" spans="4:6">
      <c r="D388" s="63"/>
      <c r="F388" s="64"/>
    </row>
    <row r="389" spans="4:6">
      <c r="D389" s="63"/>
      <c r="F389" s="64"/>
    </row>
    <row r="390" spans="4:6">
      <c r="D390" s="63"/>
      <c r="F390" s="64"/>
    </row>
    <row r="391" spans="4:6">
      <c r="D391" s="63"/>
      <c r="F391" s="64"/>
    </row>
    <row r="392" spans="4:6">
      <c r="D392" s="63"/>
      <c r="F392" s="64"/>
    </row>
    <row r="393" spans="4:6">
      <c r="D393" s="63"/>
      <c r="F393" s="64"/>
    </row>
    <row r="394" spans="4:6">
      <c r="D394" s="63"/>
      <c r="F394" s="64"/>
    </row>
    <row r="395" spans="4:6">
      <c r="D395" s="63"/>
      <c r="F395" s="64"/>
    </row>
    <row r="396" spans="4:6">
      <c r="D396" s="63"/>
      <c r="F396" s="64"/>
    </row>
    <row r="397" spans="4:6">
      <c r="D397" s="63"/>
      <c r="F397" s="64"/>
    </row>
    <row r="398" spans="4:6">
      <c r="D398" s="63"/>
      <c r="F398" s="64"/>
    </row>
    <row r="399" spans="4:6">
      <c r="D399" s="63"/>
      <c r="F399" s="64"/>
    </row>
    <row r="400" spans="4:6">
      <c r="D400" s="63"/>
      <c r="F400" s="64"/>
    </row>
    <row r="401" spans="4:6">
      <c r="D401" s="63"/>
      <c r="F401" s="64"/>
    </row>
    <row r="402" spans="4:6">
      <c r="D402" s="63"/>
      <c r="F402" s="64"/>
    </row>
    <row r="403" spans="4:6">
      <c r="D403" s="63"/>
      <c r="F403" s="64"/>
    </row>
    <row r="404" spans="4:6">
      <c r="D404" s="63"/>
      <c r="F404" s="64"/>
    </row>
    <row r="405" spans="4:6">
      <c r="D405" s="63"/>
      <c r="F405" s="64"/>
    </row>
    <row r="406" spans="4:6">
      <c r="D406" s="63"/>
      <c r="F406" s="64"/>
    </row>
    <row r="407" spans="4:6">
      <c r="D407" s="63"/>
      <c r="F407" s="64"/>
    </row>
    <row r="408" spans="4:6">
      <c r="D408" s="63"/>
      <c r="F408" s="64"/>
    </row>
    <row r="409" spans="4:6">
      <c r="D409" s="63"/>
      <c r="F409" s="64"/>
    </row>
    <row r="410" spans="4:6">
      <c r="D410" s="63"/>
      <c r="F410" s="64"/>
    </row>
    <row r="411" spans="4:6">
      <c r="D411" s="63"/>
      <c r="F411" s="64"/>
    </row>
    <row r="412" spans="4:6">
      <c r="D412" s="63"/>
      <c r="F412" s="64"/>
    </row>
    <row r="413" spans="4:6">
      <c r="D413" s="63"/>
      <c r="F413" s="64"/>
    </row>
    <row r="414" spans="4:6">
      <c r="D414" s="63"/>
      <c r="F414" s="64"/>
    </row>
    <row r="415" spans="4:6">
      <c r="D415" s="63"/>
      <c r="F415" s="64"/>
    </row>
    <row r="416" spans="4:6">
      <c r="D416" s="63"/>
      <c r="F416" s="64"/>
    </row>
    <row r="417" spans="4:6">
      <c r="D417" s="63"/>
      <c r="F417" s="64"/>
    </row>
    <row r="418" spans="4:6">
      <c r="D418" s="63"/>
      <c r="F418" s="64"/>
    </row>
    <row r="419" spans="4:6">
      <c r="D419" s="63"/>
      <c r="F419" s="64"/>
    </row>
    <row r="420" spans="4:6">
      <c r="D420" s="63"/>
      <c r="F420" s="64"/>
    </row>
    <row r="421" spans="4:6">
      <c r="D421" s="63"/>
      <c r="F421" s="64"/>
    </row>
    <row r="422" spans="4:6">
      <c r="D422" s="63"/>
      <c r="F422" s="64"/>
    </row>
    <row r="423" spans="4:6">
      <c r="D423" s="63"/>
      <c r="F423" s="64"/>
    </row>
    <row r="424" spans="4:6">
      <c r="D424" s="63"/>
      <c r="F424" s="64"/>
    </row>
    <row r="425" spans="4:6">
      <c r="D425" s="63"/>
      <c r="F425" s="64"/>
    </row>
    <row r="426" spans="4:6">
      <c r="D426" s="63"/>
      <c r="F426" s="64"/>
    </row>
    <row r="427" spans="4:6">
      <c r="D427" s="63"/>
      <c r="F427" s="64"/>
    </row>
    <row r="428" spans="4:6">
      <c r="D428" s="63"/>
      <c r="F428" s="64"/>
    </row>
    <row r="429" spans="4:6">
      <c r="D429" s="63"/>
      <c r="F429" s="64"/>
    </row>
    <row r="430" spans="4:6">
      <c r="D430" s="63"/>
      <c r="F430" s="64"/>
    </row>
    <row r="431" spans="4:6">
      <c r="D431" s="63"/>
      <c r="F431" s="64"/>
    </row>
    <row r="432" spans="4:6">
      <c r="D432" s="63"/>
      <c r="F432" s="64"/>
    </row>
    <row r="433" spans="4:6">
      <c r="D433" s="63"/>
      <c r="F433" s="64"/>
    </row>
    <row r="434" spans="4:6">
      <c r="D434" s="63"/>
      <c r="F434" s="64"/>
    </row>
    <row r="435" spans="4:6">
      <c r="D435" s="63"/>
      <c r="F435" s="64"/>
    </row>
    <row r="436" spans="4:6">
      <c r="D436" s="63"/>
      <c r="F436" s="64"/>
    </row>
    <row r="437" spans="4:6">
      <c r="D437" s="63"/>
      <c r="F437" s="64"/>
    </row>
    <row r="438" spans="4:6">
      <c r="D438" s="63"/>
      <c r="F438" s="64"/>
    </row>
    <row r="439" spans="4:6">
      <c r="D439" s="63"/>
      <c r="F439" s="64"/>
    </row>
    <row r="440" spans="4:6">
      <c r="D440" s="63"/>
      <c r="F440" s="64"/>
    </row>
    <row r="441" spans="4:6">
      <c r="D441" s="63"/>
      <c r="F441" s="64"/>
    </row>
    <row r="442" spans="4:6">
      <c r="D442" s="63"/>
      <c r="F442" s="64"/>
    </row>
    <row r="443" spans="4:6">
      <c r="D443" s="63"/>
      <c r="F443" s="64"/>
    </row>
    <row r="444" spans="4:6">
      <c r="D444" s="63"/>
      <c r="F444" s="64"/>
    </row>
    <row r="445" spans="4:6">
      <c r="D445" s="63"/>
      <c r="F445" s="64"/>
    </row>
    <row r="446" spans="4:6">
      <c r="D446" s="63"/>
      <c r="F446" s="64"/>
    </row>
    <row r="447" spans="4:6">
      <c r="D447" s="63"/>
      <c r="F447" s="64"/>
    </row>
    <row r="448" spans="4:6">
      <c r="D448" s="63"/>
      <c r="F448" s="64"/>
    </row>
    <row r="449" spans="4:6">
      <c r="D449" s="63"/>
      <c r="F449" s="64"/>
    </row>
    <row r="450" spans="4:6">
      <c r="D450" s="63"/>
      <c r="F450" s="64"/>
    </row>
    <row r="451" spans="4:6">
      <c r="D451" s="63"/>
      <c r="F451" s="64"/>
    </row>
    <row r="452" spans="4:6">
      <c r="D452" s="63"/>
      <c r="F452" s="64"/>
    </row>
    <row r="453" spans="4:6">
      <c r="D453" s="63"/>
      <c r="F453" s="64"/>
    </row>
    <row r="454" spans="4:6">
      <c r="D454" s="63"/>
      <c r="F454" s="64"/>
    </row>
    <row r="455" spans="4:6">
      <c r="D455" s="63"/>
      <c r="F455" s="64"/>
    </row>
    <row r="456" spans="4:6">
      <c r="D456" s="63"/>
      <c r="F456" s="64"/>
    </row>
    <row r="457" spans="4:6">
      <c r="D457" s="63"/>
      <c r="F457" s="64"/>
    </row>
    <row r="458" spans="4:6">
      <c r="D458" s="63"/>
      <c r="F458" s="64"/>
    </row>
    <row r="459" spans="4:6">
      <c r="D459" s="63"/>
      <c r="F459" s="64"/>
    </row>
    <row r="460" spans="4:6">
      <c r="D460" s="63"/>
      <c r="F460" s="64"/>
    </row>
    <row r="461" spans="4:6">
      <c r="D461" s="63"/>
      <c r="F461" s="64"/>
    </row>
    <row r="462" spans="4:6">
      <c r="D462" s="63"/>
      <c r="F462" s="64"/>
    </row>
    <row r="463" spans="4:6">
      <c r="D463" s="63"/>
      <c r="F463" s="64"/>
    </row>
    <row r="464" spans="4:6">
      <c r="D464" s="63"/>
      <c r="F464" s="64"/>
    </row>
    <row r="465" spans="4:6">
      <c r="D465" s="63"/>
      <c r="F465" s="64"/>
    </row>
    <row r="466" spans="4:6">
      <c r="D466" s="63"/>
      <c r="F466" s="64"/>
    </row>
    <row r="467" spans="4:6">
      <c r="D467" s="63"/>
      <c r="F467" s="64"/>
    </row>
    <row r="468" spans="4:6">
      <c r="D468" s="63"/>
      <c r="F468" s="64"/>
    </row>
    <row r="469" spans="4:6">
      <c r="D469" s="63"/>
      <c r="F469" s="64"/>
    </row>
    <row r="470" spans="4:6">
      <c r="D470" s="63"/>
      <c r="F470" s="64"/>
    </row>
    <row r="471" spans="4:6">
      <c r="D471" s="63"/>
      <c r="F471" s="64"/>
    </row>
    <row r="472" spans="4:6">
      <c r="D472" s="63"/>
      <c r="F472" s="64"/>
    </row>
    <row r="473" spans="4:6">
      <c r="D473" s="63"/>
      <c r="F473" s="64"/>
    </row>
    <row r="474" spans="4:6">
      <c r="D474" s="63"/>
      <c r="F474" s="64"/>
    </row>
    <row r="475" spans="4:6">
      <c r="D475" s="63"/>
      <c r="F475" s="64"/>
    </row>
    <row r="476" spans="4:6">
      <c r="D476" s="63"/>
      <c r="F476" s="64"/>
    </row>
    <row r="477" spans="4:6">
      <c r="D477" s="63"/>
      <c r="F477" s="64"/>
    </row>
    <row r="478" spans="4:6">
      <c r="D478" s="63"/>
      <c r="F478" s="64"/>
    </row>
    <row r="479" spans="4:6">
      <c r="D479" s="63"/>
      <c r="F479" s="64"/>
    </row>
    <row r="480" spans="4:6">
      <c r="D480" s="63"/>
      <c r="F480" s="64"/>
    </row>
    <row r="481" spans="4:6">
      <c r="D481" s="63"/>
      <c r="F481" s="64"/>
    </row>
    <row r="482" spans="4:6">
      <c r="D482" s="63"/>
      <c r="F482" s="64"/>
    </row>
    <row r="483" spans="4:6">
      <c r="D483" s="63"/>
      <c r="F483" s="64"/>
    </row>
    <row r="484" spans="4:6">
      <c r="D484" s="63"/>
      <c r="F484" s="64"/>
    </row>
    <row r="485" spans="4:6">
      <c r="D485" s="63"/>
      <c r="F485" s="64"/>
    </row>
    <row r="486" spans="4:6">
      <c r="D486" s="63"/>
      <c r="F486" s="64"/>
    </row>
    <row r="487" spans="4:6">
      <c r="D487" s="63"/>
      <c r="F487" s="64"/>
    </row>
    <row r="488" spans="4:6">
      <c r="D488" s="63"/>
      <c r="F488" s="64"/>
    </row>
    <row r="489" spans="4:6">
      <c r="D489" s="63"/>
      <c r="F489" s="64"/>
    </row>
    <row r="490" spans="4:6">
      <c r="D490" s="63"/>
      <c r="F490" s="64"/>
    </row>
    <row r="491" spans="4:6">
      <c r="D491" s="63"/>
      <c r="F491" s="64"/>
    </row>
    <row r="492" spans="4:6">
      <c r="D492" s="63"/>
      <c r="F492" s="64"/>
    </row>
    <row r="493" spans="4:6">
      <c r="D493" s="63"/>
      <c r="F493" s="64"/>
    </row>
    <row r="494" spans="4:6">
      <c r="D494" s="63"/>
      <c r="F494" s="64"/>
    </row>
    <row r="495" spans="4:6">
      <c r="D495" s="63"/>
      <c r="F495" s="64"/>
    </row>
    <row r="496" spans="4:6">
      <c r="D496" s="63"/>
      <c r="F496" s="64"/>
    </row>
    <row r="497" spans="4:6">
      <c r="D497" s="63"/>
      <c r="F497" s="64"/>
    </row>
    <row r="498" spans="4:6">
      <c r="D498" s="63"/>
      <c r="F498" s="64"/>
    </row>
    <row r="499" spans="4:6">
      <c r="D499" s="63"/>
      <c r="F499" s="64"/>
    </row>
    <row r="500" spans="4:6">
      <c r="D500" s="63"/>
      <c r="F500" s="64"/>
    </row>
    <row r="501" spans="4:6">
      <c r="D501" s="63"/>
      <c r="F501" s="64"/>
    </row>
    <row r="502" spans="4:6">
      <c r="D502" s="63"/>
      <c r="F502" s="64"/>
    </row>
    <row r="503" spans="4:6">
      <c r="D503" s="63"/>
      <c r="F503" s="64"/>
    </row>
    <row r="504" spans="4:6">
      <c r="D504" s="63"/>
      <c r="F504" s="64"/>
    </row>
    <row r="505" spans="4:6">
      <c r="D505" s="63"/>
      <c r="F505" s="64"/>
    </row>
    <row r="506" spans="4:6">
      <c r="D506" s="63"/>
      <c r="F506" s="64"/>
    </row>
    <row r="507" spans="4:6">
      <c r="D507" s="63"/>
      <c r="F507" s="64"/>
    </row>
    <row r="508" spans="4:6">
      <c r="D508" s="63"/>
      <c r="F508" s="64"/>
    </row>
    <row r="509" spans="4:6">
      <c r="D509" s="63"/>
      <c r="F509" s="64"/>
    </row>
    <row r="510" spans="4:6">
      <c r="D510" s="63"/>
      <c r="F510" s="64"/>
    </row>
    <row r="511" spans="4:6">
      <c r="D511" s="63"/>
      <c r="F511" s="64"/>
    </row>
    <row r="512" spans="4:6">
      <c r="D512" s="63"/>
      <c r="F512" s="64"/>
    </row>
    <row r="513" spans="4:6">
      <c r="D513" s="63"/>
      <c r="F513" s="64"/>
    </row>
    <row r="514" spans="4:6">
      <c r="D514" s="63"/>
      <c r="F514" s="64"/>
    </row>
    <row r="515" spans="4:6">
      <c r="D515" s="63"/>
      <c r="F515" s="64"/>
    </row>
    <row r="516" spans="4:6">
      <c r="D516" s="63"/>
      <c r="F516" s="64"/>
    </row>
    <row r="517" spans="4:6">
      <c r="D517" s="63"/>
      <c r="F517" s="64"/>
    </row>
    <row r="518" spans="4:6">
      <c r="D518" s="63"/>
      <c r="F518" s="64"/>
    </row>
    <row r="519" spans="4:6">
      <c r="D519" s="63"/>
      <c r="F519" s="64"/>
    </row>
    <row r="520" spans="4:6">
      <c r="D520" s="63"/>
      <c r="F520" s="64"/>
    </row>
    <row r="521" spans="4:6">
      <c r="D521" s="63"/>
      <c r="F521" s="64"/>
    </row>
    <row r="522" spans="4:6">
      <c r="D522" s="63"/>
      <c r="F522" s="64"/>
    </row>
    <row r="523" spans="4:6">
      <c r="D523" s="63"/>
      <c r="F523" s="64"/>
    </row>
    <row r="524" spans="4:6">
      <c r="D524" s="63"/>
      <c r="F524" s="64"/>
    </row>
    <row r="525" spans="4:6">
      <c r="D525" s="63"/>
      <c r="F525" s="64"/>
    </row>
    <row r="526" spans="4:6">
      <c r="D526" s="63"/>
      <c r="F526" s="64"/>
    </row>
    <row r="527" spans="4:6">
      <c r="D527" s="63"/>
      <c r="F527" s="64"/>
    </row>
    <row r="528" spans="4:6">
      <c r="D528" s="63"/>
      <c r="F528" s="64"/>
    </row>
    <row r="529" spans="4:6">
      <c r="D529" s="63"/>
      <c r="F529" s="64"/>
    </row>
    <row r="530" spans="4:6">
      <c r="D530" s="63"/>
      <c r="F530" s="64"/>
    </row>
    <row r="531" spans="4:6">
      <c r="D531" s="63"/>
      <c r="F531" s="64"/>
    </row>
    <row r="532" spans="4:6">
      <c r="D532" s="63"/>
      <c r="F532" s="64"/>
    </row>
    <row r="533" spans="4:6">
      <c r="D533" s="63"/>
      <c r="F533" s="64"/>
    </row>
    <row r="534" spans="4:6">
      <c r="D534" s="63"/>
      <c r="F534" s="64"/>
    </row>
    <row r="535" spans="4:6">
      <c r="D535" s="63"/>
      <c r="F535" s="64"/>
    </row>
    <row r="536" spans="4:6">
      <c r="D536" s="63"/>
      <c r="F536" s="64"/>
    </row>
    <row r="537" spans="4:6">
      <c r="D537" s="63"/>
      <c r="F537" s="64"/>
    </row>
    <row r="538" spans="4:6">
      <c r="D538" s="63"/>
      <c r="F538" s="64"/>
    </row>
    <row r="539" spans="4:6">
      <c r="D539" s="63"/>
      <c r="F539" s="64"/>
    </row>
    <row r="540" spans="4:6">
      <c r="D540" s="63"/>
      <c r="F540" s="64"/>
    </row>
    <row r="541" spans="4:6">
      <c r="D541" s="63"/>
      <c r="F541" s="64"/>
    </row>
    <row r="542" spans="4:6">
      <c r="D542" s="63"/>
      <c r="F542" s="64"/>
    </row>
    <row r="543" spans="4:6">
      <c r="D543" s="63"/>
      <c r="F543" s="64"/>
    </row>
    <row r="544" spans="4:6">
      <c r="D544" s="63"/>
      <c r="F544" s="64"/>
    </row>
    <row r="545" spans="4:6">
      <c r="D545" s="63"/>
      <c r="F545" s="64"/>
    </row>
    <row r="546" spans="4:6">
      <c r="D546" s="63"/>
      <c r="F546" s="64"/>
    </row>
    <row r="547" spans="4:6">
      <c r="D547" s="63"/>
      <c r="F547" s="64"/>
    </row>
    <row r="548" spans="4:6">
      <c r="D548" s="63"/>
      <c r="F548" s="64"/>
    </row>
    <row r="549" spans="4:6">
      <c r="D549" s="63"/>
      <c r="F549" s="64"/>
    </row>
    <row r="550" spans="4:6">
      <c r="D550" s="63"/>
      <c r="F550" s="64"/>
    </row>
    <row r="551" spans="4:6">
      <c r="D551" s="63"/>
      <c r="F551" s="64"/>
    </row>
    <row r="552" spans="4:6">
      <c r="D552" s="63"/>
      <c r="F552" s="64"/>
    </row>
    <row r="553" spans="4:6">
      <c r="D553" s="63"/>
      <c r="F553" s="64"/>
    </row>
    <row r="554" spans="4:6">
      <c r="D554" s="63"/>
      <c r="F554" s="64"/>
    </row>
    <row r="555" spans="4:6">
      <c r="D555" s="63"/>
      <c r="F555" s="64"/>
    </row>
    <row r="556" spans="4:6">
      <c r="D556" s="63"/>
      <c r="F556" s="64"/>
    </row>
    <row r="557" spans="4:6">
      <c r="D557" s="63"/>
      <c r="F557" s="64"/>
    </row>
    <row r="558" spans="4:6">
      <c r="D558" s="63"/>
      <c r="F558" s="64"/>
    </row>
    <row r="559" spans="4:6">
      <c r="D559" s="63"/>
      <c r="F559" s="64"/>
    </row>
    <row r="560" spans="4:6">
      <c r="D560" s="63"/>
      <c r="F560" s="64"/>
    </row>
    <row r="561" spans="4:6">
      <c r="D561" s="63"/>
      <c r="F561" s="64"/>
    </row>
    <row r="562" spans="4:6">
      <c r="D562" s="63"/>
      <c r="F562" s="64"/>
    </row>
    <row r="563" spans="4:6">
      <c r="D563" s="63"/>
      <c r="F563" s="64"/>
    </row>
    <row r="564" spans="4:6">
      <c r="D564" s="63"/>
      <c r="F564" s="64"/>
    </row>
    <row r="565" spans="4:6">
      <c r="D565" s="63"/>
      <c r="F565" s="64"/>
    </row>
    <row r="566" spans="4:6">
      <c r="D566" s="63"/>
      <c r="F566" s="64"/>
    </row>
    <row r="567" spans="4:6">
      <c r="D567" s="63"/>
      <c r="F567" s="64"/>
    </row>
    <row r="568" spans="4:6">
      <c r="D568" s="63"/>
      <c r="F568" s="64"/>
    </row>
    <row r="569" spans="4:6">
      <c r="D569" s="63"/>
      <c r="F569" s="64"/>
    </row>
    <row r="570" spans="4:6">
      <c r="D570" s="63"/>
      <c r="F570" s="64"/>
    </row>
    <row r="571" spans="4:6">
      <c r="D571" s="63"/>
      <c r="F571" s="64"/>
    </row>
    <row r="572" spans="4:6">
      <c r="D572" s="63"/>
      <c r="F572" s="64"/>
    </row>
    <row r="573" spans="4:6">
      <c r="D573" s="63"/>
      <c r="F573" s="64"/>
    </row>
    <row r="574" spans="4:6">
      <c r="D574" s="63"/>
      <c r="F574" s="64"/>
    </row>
    <row r="575" spans="4:6">
      <c r="D575" s="63"/>
      <c r="F575" s="64"/>
    </row>
    <row r="576" spans="4:6">
      <c r="D576" s="63"/>
      <c r="F576" s="64"/>
    </row>
    <row r="577" spans="4:6">
      <c r="D577" s="63"/>
      <c r="F577" s="64"/>
    </row>
    <row r="578" spans="4:6">
      <c r="D578" s="63"/>
      <c r="F578" s="64"/>
    </row>
    <row r="579" spans="4:6">
      <c r="D579" s="63"/>
      <c r="F579" s="64"/>
    </row>
    <row r="580" spans="4:6">
      <c r="D580" s="63"/>
      <c r="F580" s="64"/>
    </row>
    <row r="581" spans="4:6">
      <c r="D581" s="63"/>
      <c r="F581" s="64"/>
    </row>
    <row r="582" spans="4:6">
      <c r="D582" s="63"/>
      <c r="F582" s="64"/>
    </row>
    <row r="583" spans="4:6">
      <c r="D583" s="63"/>
      <c r="F583" s="64"/>
    </row>
    <row r="584" spans="4:6">
      <c r="D584" s="63"/>
      <c r="F584" s="64"/>
    </row>
    <row r="585" spans="4:6">
      <c r="D585" s="63"/>
      <c r="F585" s="64"/>
    </row>
    <row r="586" spans="4:6">
      <c r="D586" s="63"/>
      <c r="F586" s="64"/>
    </row>
    <row r="587" spans="4:6">
      <c r="D587" s="63"/>
      <c r="F587" s="64"/>
    </row>
    <row r="588" spans="4:6">
      <c r="D588" s="63"/>
      <c r="F588" s="64"/>
    </row>
    <row r="589" spans="4:6">
      <c r="D589" s="63"/>
      <c r="F589" s="64"/>
    </row>
    <row r="590" spans="4:6">
      <c r="D590" s="63"/>
      <c r="F590" s="64"/>
    </row>
    <row r="591" spans="4:6">
      <c r="D591" s="63"/>
      <c r="F591" s="64"/>
    </row>
    <row r="592" spans="4:6">
      <c r="D592" s="63"/>
      <c r="F592" s="64"/>
    </row>
    <row r="593" spans="4:6">
      <c r="D593" s="63"/>
      <c r="F593" s="64"/>
    </row>
    <row r="594" spans="4:6">
      <c r="D594" s="63"/>
      <c r="F594" s="64"/>
    </row>
    <row r="595" spans="4:6">
      <c r="D595" s="63"/>
      <c r="F595" s="64"/>
    </row>
    <row r="596" spans="4:6">
      <c r="D596" s="63"/>
      <c r="F596" s="64"/>
    </row>
    <row r="597" spans="4:6">
      <c r="D597" s="63"/>
      <c r="F597" s="64"/>
    </row>
    <row r="598" spans="4:6">
      <c r="D598" s="63"/>
      <c r="F598" s="64"/>
    </row>
    <row r="599" spans="4:6">
      <c r="D599" s="63"/>
      <c r="F599" s="64"/>
    </row>
    <row r="600" spans="4:6">
      <c r="D600" s="63"/>
      <c r="F600" s="64"/>
    </row>
    <row r="601" spans="4:6">
      <c r="D601" s="63"/>
      <c r="F601" s="64"/>
    </row>
    <row r="602" spans="4:6">
      <c r="D602" s="63"/>
      <c r="F602" s="64"/>
    </row>
    <row r="603" spans="4:6">
      <c r="D603" s="63"/>
      <c r="F603" s="64"/>
    </row>
    <row r="604" spans="4:6">
      <c r="D604" s="63"/>
      <c r="F604" s="64"/>
    </row>
    <row r="605" spans="4:6">
      <c r="D605" s="63"/>
      <c r="F605" s="64"/>
    </row>
    <row r="606" spans="4:6">
      <c r="D606" s="63"/>
      <c r="F606" s="64"/>
    </row>
    <row r="607" spans="4:6">
      <c r="D607" s="63"/>
      <c r="F607" s="64"/>
    </row>
    <row r="608" spans="4:6">
      <c r="D608" s="63"/>
      <c r="F608" s="64"/>
    </row>
    <row r="609" spans="4:6">
      <c r="D609" s="63"/>
      <c r="F609" s="64"/>
    </row>
    <row r="610" spans="4:6">
      <c r="D610" s="63"/>
      <c r="F610" s="64"/>
    </row>
    <row r="611" spans="4:6">
      <c r="D611" s="63"/>
      <c r="F611" s="64"/>
    </row>
    <row r="612" spans="4:6">
      <c r="D612" s="63"/>
      <c r="F612" s="64"/>
    </row>
    <row r="613" spans="4:6">
      <c r="D613" s="63"/>
      <c r="F613" s="64"/>
    </row>
    <row r="614" spans="4:6">
      <c r="D614" s="63"/>
      <c r="F614" s="64"/>
    </row>
    <row r="615" spans="4:6">
      <c r="D615" s="63"/>
      <c r="F615" s="64"/>
    </row>
    <row r="616" spans="4:6">
      <c r="D616" s="63"/>
      <c r="F616" s="64"/>
    </row>
    <row r="617" spans="4:6">
      <c r="D617" s="63"/>
      <c r="F617" s="64"/>
    </row>
    <row r="618" spans="4:6">
      <c r="D618" s="63"/>
      <c r="F618" s="64"/>
    </row>
    <row r="619" spans="4:6">
      <c r="D619" s="63"/>
      <c r="F619" s="64"/>
    </row>
    <row r="620" spans="4:6">
      <c r="D620" s="63"/>
      <c r="F620" s="64"/>
    </row>
    <row r="621" spans="4:6">
      <c r="D621" s="63"/>
      <c r="F621" s="64"/>
    </row>
    <row r="622" spans="4:6">
      <c r="D622" s="63"/>
      <c r="F622" s="64"/>
    </row>
    <row r="623" spans="4:6">
      <c r="D623" s="63"/>
      <c r="F623" s="64"/>
    </row>
    <row r="624" spans="4:6">
      <c r="D624" s="63"/>
      <c r="F624" s="64"/>
    </row>
    <row r="625" spans="4:6">
      <c r="D625" s="63"/>
      <c r="F625" s="64"/>
    </row>
    <row r="626" spans="4:6">
      <c r="D626" s="63"/>
      <c r="F626" s="64"/>
    </row>
    <row r="627" spans="4:6">
      <c r="D627" s="63"/>
      <c r="F627" s="64"/>
    </row>
    <row r="628" spans="4:6">
      <c r="D628" s="63"/>
      <c r="F628" s="64"/>
    </row>
    <row r="629" spans="4:6">
      <c r="D629" s="63"/>
      <c r="F629" s="64"/>
    </row>
    <row r="630" spans="4:6">
      <c r="D630" s="63"/>
      <c r="F630" s="64"/>
    </row>
    <row r="631" spans="4:6">
      <c r="D631" s="63"/>
      <c r="F631" s="64"/>
    </row>
    <row r="632" spans="4:6">
      <c r="D632" s="63"/>
      <c r="F632" s="64"/>
    </row>
    <row r="633" spans="4:6">
      <c r="D633" s="63"/>
      <c r="F633" s="64"/>
    </row>
    <row r="634" spans="4:6">
      <c r="D634" s="63"/>
      <c r="F634" s="64"/>
    </row>
    <row r="635" spans="4:6">
      <c r="D635" s="63"/>
      <c r="F635" s="64"/>
    </row>
    <row r="636" spans="4:6">
      <c r="D636" s="63"/>
      <c r="F636" s="64"/>
    </row>
    <row r="637" spans="4:6">
      <c r="D637" s="63"/>
      <c r="F637" s="64"/>
    </row>
    <row r="638" spans="4:6">
      <c r="D638" s="63"/>
      <c r="F638" s="64"/>
    </row>
    <row r="639" spans="4:6">
      <c r="D639" s="63"/>
      <c r="F639" s="64"/>
    </row>
    <row r="640" spans="4:6">
      <c r="D640" s="63"/>
      <c r="F640" s="64"/>
    </row>
    <row r="641" spans="4:6">
      <c r="D641" s="63"/>
      <c r="F641" s="64"/>
    </row>
    <row r="642" spans="4:6">
      <c r="D642" s="63"/>
      <c r="F642" s="64"/>
    </row>
    <row r="643" spans="4:6">
      <c r="D643" s="63"/>
      <c r="F643" s="64"/>
    </row>
    <row r="644" spans="4:6">
      <c r="D644" s="63"/>
      <c r="F644" s="64"/>
    </row>
    <row r="645" spans="4:6">
      <c r="D645" s="63"/>
      <c r="F645" s="64"/>
    </row>
    <row r="646" spans="4:6">
      <c r="D646" s="63"/>
      <c r="F646" s="64"/>
    </row>
    <row r="647" spans="4:6">
      <c r="D647" s="63"/>
      <c r="F647" s="64"/>
    </row>
    <row r="648" spans="4:6">
      <c r="D648" s="63"/>
      <c r="F648" s="64"/>
    </row>
    <row r="649" spans="4:6">
      <c r="D649" s="63"/>
      <c r="F649" s="64"/>
    </row>
    <row r="650" spans="4:6">
      <c r="D650" s="63"/>
      <c r="F650" s="64"/>
    </row>
    <row r="651" spans="4:6">
      <c r="D651" s="63"/>
      <c r="F651" s="64"/>
    </row>
    <row r="652" spans="4:6">
      <c r="D652" s="63"/>
      <c r="F652" s="64"/>
    </row>
    <row r="653" spans="4:6">
      <c r="D653" s="63"/>
      <c r="F653" s="64"/>
    </row>
    <row r="654" spans="4:6">
      <c r="D654" s="63"/>
      <c r="F654" s="64"/>
    </row>
    <row r="655" spans="4:6">
      <c r="D655" s="63"/>
      <c r="F655" s="64"/>
    </row>
    <row r="656" spans="4:6">
      <c r="D656" s="63"/>
      <c r="F656" s="64"/>
    </row>
    <row r="657" spans="4:6">
      <c r="D657" s="63"/>
      <c r="F657" s="64"/>
    </row>
    <row r="658" spans="4:6">
      <c r="D658" s="63"/>
      <c r="F658" s="64"/>
    </row>
    <row r="659" spans="4:6">
      <c r="D659" s="63"/>
      <c r="F659" s="64"/>
    </row>
    <row r="660" spans="4:6">
      <c r="D660" s="63"/>
      <c r="F660" s="64"/>
    </row>
    <row r="661" spans="4:6">
      <c r="D661" s="63"/>
      <c r="F661" s="64"/>
    </row>
    <row r="662" spans="4:6">
      <c r="D662" s="63"/>
      <c r="F662" s="64"/>
    </row>
    <row r="663" spans="4:6">
      <c r="D663" s="63"/>
      <c r="F663" s="64"/>
    </row>
    <row r="664" spans="4:6">
      <c r="D664" s="63"/>
      <c r="F664" s="64"/>
    </row>
    <row r="665" spans="4:6">
      <c r="D665" s="63"/>
      <c r="F665" s="64"/>
    </row>
    <row r="666" spans="4:6">
      <c r="D666" s="63"/>
      <c r="F666" s="64"/>
    </row>
    <row r="667" spans="4:6">
      <c r="D667" s="63"/>
      <c r="F667" s="64"/>
    </row>
    <row r="668" spans="4:6">
      <c r="D668" s="63"/>
      <c r="F668" s="64"/>
    </row>
    <row r="669" spans="4:6">
      <c r="D669" s="63"/>
      <c r="F669" s="64"/>
    </row>
    <row r="670" spans="4:6">
      <c r="D670" s="63"/>
      <c r="F670" s="64"/>
    </row>
    <row r="671" spans="4:6">
      <c r="D671" s="63"/>
      <c r="F671" s="64"/>
    </row>
    <row r="672" spans="4:6">
      <c r="D672" s="63"/>
      <c r="F672" s="64"/>
    </row>
    <row r="673" spans="4:6">
      <c r="D673" s="63"/>
      <c r="F673" s="64"/>
    </row>
    <row r="674" spans="4:6">
      <c r="D674" s="63"/>
      <c r="F674" s="64"/>
    </row>
    <row r="675" spans="4:6">
      <c r="D675" s="63"/>
      <c r="F675" s="64"/>
    </row>
    <row r="676" spans="4:6">
      <c r="D676" s="63"/>
      <c r="F676" s="64"/>
    </row>
    <row r="677" spans="4:6">
      <c r="D677" s="63"/>
      <c r="F677" s="64"/>
    </row>
    <row r="678" spans="4:6">
      <c r="D678" s="63"/>
      <c r="F678" s="64"/>
    </row>
    <row r="679" spans="4:6">
      <c r="D679" s="63"/>
      <c r="F679" s="64"/>
    </row>
    <row r="680" spans="4:6">
      <c r="D680" s="63"/>
      <c r="F680" s="64"/>
    </row>
    <row r="681" spans="4:6">
      <c r="D681" s="63"/>
      <c r="F681" s="64"/>
    </row>
    <row r="682" spans="4:6">
      <c r="D682" s="63"/>
      <c r="F682" s="64"/>
    </row>
    <row r="683" spans="4:6">
      <c r="D683" s="63"/>
      <c r="F683" s="64"/>
    </row>
    <row r="684" spans="4:6">
      <c r="D684" s="63"/>
      <c r="F684" s="64"/>
    </row>
    <row r="685" spans="4:6">
      <c r="D685" s="63"/>
      <c r="F685" s="64"/>
    </row>
    <row r="686" spans="4:6">
      <c r="D686" s="63"/>
      <c r="F686" s="64"/>
    </row>
    <row r="687" spans="4:6">
      <c r="D687" s="63"/>
      <c r="F687" s="64"/>
    </row>
    <row r="688" spans="4:6">
      <c r="D688" s="63"/>
      <c r="F688" s="64"/>
    </row>
    <row r="689" spans="4:6">
      <c r="D689" s="63"/>
      <c r="F689" s="64"/>
    </row>
    <row r="690" spans="4:6">
      <c r="D690" s="63"/>
      <c r="F690" s="64"/>
    </row>
    <row r="691" spans="4:6">
      <c r="D691" s="63"/>
      <c r="F691" s="64"/>
    </row>
    <row r="692" spans="4:6">
      <c r="D692" s="63"/>
      <c r="F692" s="64"/>
    </row>
    <row r="693" spans="4:6">
      <c r="D693" s="63"/>
      <c r="F693" s="64"/>
    </row>
    <row r="694" spans="4:6">
      <c r="D694" s="63"/>
      <c r="F694" s="64"/>
    </row>
    <row r="695" spans="4:6">
      <c r="D695" s="63"/>
      <c r="F695" s="64"/>
    </row>
    <row r="696" spans="4:6">
      <c r="D696" s="63"/>
      <c r="F696" s="64"/>
    </row>
    <row r="697" spans="4:6">
      <c r="D697" s="63"/>
      <c r="F697" s="64"/>
    </row>
    <row r="698" spans="4:6">
      <c r="D698" s="63"/>
      <c r="F698" s="64"/>
    </row>
    <row r="699" spans="4:6">
      <c r="D699" s="63"/>
      <c r="F699" s="64"/>
    </row>
    <row r="700" spans="4:6">
      <c r="D700" s="63"/>
      <c r="F700" s="64"/>
    </row>
    <row r="701" spans="4:6">
      <c r="D701" s="63"/>
      <c r="F701" s="64"/>
    </row>
    <row r="702" spans="4:6">
      <c r="D702" s="63"/>
      <c r="F702" s="64"/>
    </row>
    <row r="703" spans="4:6">
      <c r="D703" s="63"/>
      <c r="F703" s="64"/>
    </row>
    <row r="704" spans="4:6">
      <c r="D704" s="63"/>
      <c r="F704" s="64"/>
    </row>
    <row r="705" spans="4:6">
      <c r="D705" s="63"/>
      <c r="F705" s="64"/>
    </row>
    <row r="706" spans="4:6">
      <c r="D706" s="63"/>
      <c r="F706" s="64"/>
    </row>
    <row r="707" spans="4:6">
      <c r="D707" s="63"/>
      <c r="F707" s="64"/>
    </row>
    <row r="708" spans="4:6">
      <c r="D708" s="63"/>
      <c r="F708" s="64"/>
    </row>
    <row r="709" spans="4:6">
      <c r="D709" s="63"/>
      <c r="F709" s="64"/>
    </row>
    <row r="710" spans="4:6">
      <c r="D710" s="63"/>
      <c r="F710" s="64"/>
    </row>
    <row r="711" spans="4:6">
      <c r="D711" s="63"/>
      <c r="F711" s="64"/>
    </row>
    <row r="712" spans="4:6">
      <c r="D712" s="63"/>
      <c r="F712" s="64"/>
    </row>
    <row r="713" spans="4:6">
      <c r="D713" s="63"/>
      <c r="F713" s="64"/>
    </row>
    <row r="714" spans="4:6">
      <c r="D714" s="63"/>
      <c r="F714" s="64"/>
    </row>
    <row r="715" spans="4:6">
      <c r="D715" s="63"/>
      <c r="F715" s="64"/>
    </row>
    <row r="716" spans="4:6">
      <c r="D716" s="63"/>
      <c r="F716" s="64"/>
    </row>
    <row r="717" spans="4:6">
      <c r="D717" s="63"/>
      <c r="F717" s="64"/>
    </row>
    <row r="718" spans="4:6">
      <c r="D718" s="63"/>
      <c r="F718" s="64"/>
    </row>
    <row r="719" spans="4:6">
      <c r="D719" s="63"/>
      <c r="F719" s="64"/>
    </row>
    <row r="720" spans="4:6">
      <c r="D720" s="63"/>
      <c r="F720" s="64"/>
    </row>
    <row r="721" spans="4:6">
      <c r="D721" s="63"/>
      <c r="F721" s="64"/>
    </row>
    <row r="722" spans="4:6">
      <c r="D722" s="63"/>
      <c r="F722" s="64"/>
    </row>
    <row r="723" spans="4:6">
      <c r="D723" s="63"/>
      <c r="F723" s="64"/>
    </row>
    <row r="724" spans="4:6">
      <c r="D724" s="63"/>
      <c r="F724" s="64"/>
    </row>
    <row r="725" spans="4:6">
      <c r="D725" s="63"/>
      <c r="F725" s="64"/>
    </row>
    <row r="726" spans="4:6">
      <c r="D726" s="63"/>
      <c r="F726" s="64"/>
    </row>
    <row r="727" spans="4:6">
      <c r="D727" s="63"/>
      <c r="F727" s="64"/>
    </row>
    <row r="728" spans="4:6">
      <c r="D728" s="63"/>
      <c r="F728" s="64"/>
    </row>
    <row r="729" spans="4:6">
      <c r="D729" s="63"/>
      <c r="F729" s="64"/>
    </row>
    <row r="730" spans="4:6">
      <c r="D730" s="63"/>
      <c r="F730" s="64"/>
    </row>
    <row r="731" spans="4:6">
      <c r="D731" s="63"/>
      <c r="F731" s="64"/>
    </row>
    <row r="732" spans="4:6">
      <c r="D732" s="63"/>
      <c r="F732" s="64"/>
    </row>
    <row r="733" spans="4:6">
      <c r="D733" s="63"/>
      <c r="F733" s="64"/>
    </row>
    <row r="734" spans="4:6">
      <c r="D734" s="63"/>
      <c r="F734" s="64"/>
    </row>
    <row r="735" spans="4:6">
      <c r="D735" s="63"/>
      <c r="F735" s="64"/>
    </row>
    <row r="736" spans="4:6">
      <c r="D736" s="63"/>
      <c r="F736" s="64"/>
    </row>
    <row r="737" spans="4:6">
      <c r="D737" s="63"/>
      <c r="F737" s="64"/>
    </row>
    <row r="738" spans="4:6">
      <c r="D738" s="63"/>
      <c r="F738" s="64"/>
    </row>
    <row r="739" spans="4:6">
      <c r="D739" s="63"/>
      <c r="F739" s="64"/>
    </row>
    <row r="740" spans="4:6">
      <c r="D740" s="63"/>
      <c r="F740" s="64"/>
    </row>
    <row r="741" spans="4:6">
      <c r="D741" s="63"/>
      <c r="F741" s="64"/>
    </row>
    <row r="742" spans="4:6">
      <c r="D742" s="63"/>
      <c r="F742" s="64"/>
    </row>
    <row r="743" spans="4:6">
      <c r="D743" s="63"/>
      <c r="F743" s="64"/>
    </row>
    <row r="744" spans="4:6">
      <c r="D744" s="63"/>
      <c r="F744" s="64"/>
    </row>
    <row r="745" spans="4:6">
      <c r="D745" s="63"/>
      <c r="F745" s="64"/>
    </row>
    <row r="746" spans="4:6">
      <c r="D746" s="63"/>
      <c r="F746" s="64"/>
    </row>
    <row r="747" spans="4:6">
      <c r="D747" s="63"/>
      <c r="F747" s="64"/>
    </row>
    <row r="748" spans="4:6">
      <c r="D748" s="63"/>
      <c r="F748" s="64"/>
    </row>
    <row r="749" spans="4:6">
      <c r="D749" s="63"/>
      <c r="F749" s="64"/>
    </row>
    <row r="750" spans="4:6">
      <c r="D750" s="63"/>
      <c r="F750" s="64"/>
    </row>
    <row r="751" spans="4:6">
      <c r="D751" s="63"/>
      <c r="F751" s="64"/>
    </row>
    <row r="752" spans="4:6">
      <c r="D752" s="63"/>
      <c r="F752" s="64"/>
    </row>
    <row r="753" spans="4:6">
      <c r="D753" s="63"/>
      <c r="F753" s="64"/>
    </row>
    <row r="754" spans="4:6">
      <c r="D754" s="63"/>
      <c r="F754" s="64"/>
    </row>
    <row r="755" spans="4:6">
      <c r="D755" s="63"/>
      <c r="F755" s="64"/>
    </row>
    <row r="756" spans="4:6">
      <c r="D756" s="63"/>
      <c r="F756" s="64"/>
    </row>
    <row r="757" spans="4:6">
      <c r="D757" s="63"/>
      <c r="F757" s="64"/>
    </row>
    <row r="758" spans="4:6">
      <c r="D758" s="63"/>
      <c r="F758" s="64"/>
    </row>
    <row r="759" spans="4:6">
      <c r="D759" s="63"/>
      <c r="F759" s="64"/>
    </row>
    <row r="760" spans="4:6">
      <c r="D760" s="63"/>
      <c r="F760" s="64"/>
    </row>
    <row r="761" spans="4:6">
      <c r="D761" s="63"/>
      <c r="F761" s="64"/>
    </row>
    <row r="762" spans="4:6">
      <c r="D762" s="63"/>
      <c r="F762" s="64"/>
    </row>
    <row r="763" spans="4:6">
      <c r="D763" s="63"/>
      <c r="F763" s="64"/>
    </row>
    <row r="764" spans="4:6">
      <c r="D764" s="63"/>
      <c r="F764" s="64"/>
    </row>
    <row r="765" spans="4:6">
      <c r="D765" s="63"/>
      <c r="F765" s="64"/>
    </row>
    <row r="766" spans="4:6">
      <c r="D766" s="63"/>
      <c r="F766" s="64"/>
    </row>
    <row r="767" spans="4:6">
      <c r="D767" s="63"/>
      <c r="F767" s="64"/>
    </row>
    <row r="768" spans="4:6">
      <c r="D768" s="63"/>
      <c r="F768" s="64"/>
    </row>
    <row r="769" spans="4:6">
      <c r="D769" s="63"/>
      <c r="F769" s="64"/>
    </row>
    <row r="770" spans="4:6">
      <c r="D770" s="63"/>
      <c r="F770" s="64"/>
    </row>
    <row r="771" spans="4:6">
      <c r="D771" s="63"/>
      <c r="F771" s="64"/>
    </row>
    <row r="772" spans="4:6">
      <c r="D772" s="63"/>
      <c r="F772" s="64"/>
    </row>
    <row r="773" spans="4:6">
      <c r="D773" s="63"/>
      <c r="F773" s="64"/>
    </row>
    <row r="774" spans="4:6">
      <c r="D774" s="63"/>
      <c r="F774" s="64"/>
    </row>
    <row r="775" spans="4:6">
      <c r="D775" s="63"/>
      <c r="F775" s="64"/>
    </row>
    <row r="776" spans="4:6">
      <c r="D776" s="63"/>
      <c r="F776" s="64"/>
    </row>
    <row r="777" spans="4:6">
      <c r="D777" s="63"/>
      <c r="F777" s="64"/>
    </row>
    <row r="778" spans="4:6">
      <c r="D778" s="63"/>
      <c r="F778" s="64"/>
    </row>
    <row r="779" spans="4:6">
      <c r="D779" s="63"/>
      <c r="F779" s="64"/>
    </row>
    <row r="780" spans="4:6">
      <c r="D780" s="63"/>
      <c r="F780" s="64"/>
    </row>
    <row r="781" spans="4:6">
      <c r="D781" s="63"/>
      <c r="F781" s="64"/>
    </row>
    <row r="782" spans="4:6">
      <c r="D782" s="63"/>
      <c r="F782" s="64"/>
    </row>
    <row r="783" spans="4:6">
      <c r="D783" s="63"/>
      <c r="F783" s="64"/>
    </row>
    <row r="784" spans="4:6">
      <c r="D784" s="63"/>
      <c r="F784" s="64"/>
    </row>
    <row r="785" spans="4:6">
      <c r="D785" s="63"/>
      <c r="F785" s="64"/>
    </row>
    <row r="786" spans="4:6">
      <c r="D786" s="63"/>
      <c r="F786" s="64"/>
    </row>
    <row r="787" spans="4:6">
      <c r="D787" s="63"/>
      <c r="F787" s="64"/>
    </row>
    <row r="788" spans="4:6">
      <c r="D788" s="63"/>
      <c r="F788" s="64"/>
    </row>
    <row r="789" spans="4:6">
      <c r="D789" s="63"/>
      <c r="F789" s="64"/>
    </row>
    <row r="790" spans="4:6">
      <c r="D790" s="63"/>
      <c r="F790" s="64"/>
    </row>
    <row r="791" spans="4:6">
      <c r="D791" s="63"/>
      <c r="F791" s="64"/>
    </row>
    <row r="792" spans="4:6">
      <c r="D792" s="63"/>
      <c r="F792" s="64"/>
    </row>
    <row r="793" spans="4:6">
      <c r="D793" s="63"/>
      <c r="F793" s="64"/>
    </row>
    <row r="794" spans="4:6">
      <c r="D794" s="63"/>
      <c r="F794" s="64"/>
    </row>
    <row r="795" spans="4:6">
      <c r="D795" s="63"/>
      <c r="F795" s="64"/>
    </row>
    <row r="796" spans="4:6">
      <c r="D796" s="63"/>
      <c r="F796" s="64"/>
    </row>
    <row r="797" spans="4:6">
      <c r="D797" s="63"/>
      <c r="F797" s="64"/>
    </row>
    <row r="798" spans="4:6">
      <c r="D798" s="63"/>
      <c r="F798" s="64"/>
    </row>
    <row r="799" spans="4:6">
      <c r="D799" s="63"/>
      <c r="F799" s="64"/>
    </row>
    <row r="800" spans="4:6">
      <c r="D800" s="63"/>
      <c r="F800" s="64"/>
    </row>
    <row r="801" spans="4:6">
      <c r="D801" s="63"/>
      <c r="F801" s="64"/>
    </row>
    <row r="802" spans="4:6">
      <c r="D802" s="63"/>
      <c r="F802" s="64"/>
    </row>
    <row r="803" spans="4:6">
      <c r="D803" s="63"/>
      <c r="F803" s="64"/>
    </row>
    <row r="804" spans="4:6">
      <c r="D804" s="63"/>
      <c r="F804" s="64"/>
    </row>
    <row r="805" spans="4:6">
      <c r="D805" s="63"/>
      <c r="F805" s="64"/>
    </row>
    <row r="806" spans="4:6">
      <c r="D806" s="63"/>
      <c r="F806" s="64"/>
    </row>
    <row r="807" spans="4:6">
      <c r="D807" s="63"/>
      <c r="F807" s="64"/>
    </row>
    <row r="808" spans="4:6">
      <c r="D808" s="63"/>
      <c r="F808" s="64"/>
    </row>
    <row r="809" spans="4:6">
      <c r="D809" s="63"/>
      <c r="F809" s="64"/>
    </row>
    <row r="810" spans="4:6">
      <c r="D810" s="63"/>
      <c r="F810" s="64"/>
    </row>
    <row r="811" spans="4:6">
      <c r="D811" s="63"/>
      <c r="F811" s="64"/>
    </row>
    <row r="812" spans="4:6">
      <c r="D812" s="63"/>
      <c r="F812" s="64"/>
    </row>
    <row r="813" spans="4:6">
      <c r="D813" s="63"/>
      <c r="F813" s="64"/>
    </row>
    <row r="814" spans="4:6">
      <c r="D814" s="63"/>
      <c r="F814" s="64"/>
    </row>
    <row r="815" spans="4:6">
      <c r="D815" s="63"/>
      <c r="F815" s="64"/>
    </row>
    <row r="816" spans="4:6">
      <c r="D816" s="63"/>
      <c r="F816" s="64"/>
    </row>
    <row r="817" spans="4:6">
      <c r="D817" s="63"/>
      <c r="F817" s="64"/>
    </row>
    <row r="818" spans="4:6">
      <c r="D818" s="63"/>
      <c r="F818" s="64"/>
    </row>
    <row r="819" spans="4:6">
      <c r="D819" s="63"/>
      <c r="F819" s="64"/>
    </row>
    <row r="820" spans="4:6">
      <c r="D820" s="63"/>
      <c r="F820" s="64"/>
    </row>
    <row r="821" spans="4:6">
      <c r="D821" s="63"/>
      <c r="F821" s="64"/>
    </row>
    <row r="822" spans="4:6">
      <c r="D822" s="63"/>
      <c r="F822" s="64"/>
    </row>
    <row r="823" spans="4:6">
      <c r="D823" s="63"/>
      <c r="F823" s="64"/>
    </row>
    <row r="824" spans="4:6">
      <c r="D824" s="63"/>
      <c r="F824" s="64"/>
    </row>
    <row r="825" spans="4:6">
      <c r="D825" s="63"/>
      <c r="F825" s="64"/>
    </row>
    <row r="826" spans="4:6">
      <c r="D826" s="63"/>
      <c r="F826" s="64"/>
    </row>
    <row r="827" spans="4:6">
      <c r="D827" s="63"/>
      <c r="F827" s="64"/>
    </row>
    <row r="828" spans="4:6">
      <c r="D828" s="63"/>
      <c r="F828" s="64"/>
    </row>
    <row r="829" spans="4:6">
      <c r="D829" s="63"/>
      <c r="F829" s="64"/>
    </row>
    <row r="830" spans="4:6">
      <c r="D830" s="63"/>
      <c r="F830" s="64"/>
    </row>
    <row r="831" spans="4:6">
      <c r="D831" s="63"/>
      <c r="F831" s="64"/>
    </row>
    <row r="832" spans="4:6">
      <c r="D832" s="63"/>
      <c r="F832" s="64"/>
    </row>
    <row r="833" spans="4:6">
      <c r="D833" s="63"/>
      <c r="F833" s="64"/>
    </row>
    <row r="834" spans="4:6">
      <c r="D834" s="63"/>
      <c r="F834" s="64"/>
    </row>
    <row r="835" spans="4:6">
      <c r="D835" s="63"/>
      <c r="F835" s="64"/>
    </row>
    <row r="836" spans="4:6">
      <c r="D836" s="63"/>
      <c r="F836" s="64"/>
    </row>
    <row r="837" spans="4:6">
      <c r="D837" s="63"/>
      <c r="F837" s="64"/>
    </row>
    <row r="838" spans="4:6">
      <c r="D838" s="63"/>
      <c r="F838" s="64"/>
    </row>
    <row r="839" spans="4:6">
      <c r="D839" s="63"/>
      <c r="F839" s="64"/>
    </row>
    <row r="840" spans="4:6">
      <c r="D840" s="63"/>
      <c r="F840" s="64"/>
    </row>
    <row r="841" spans="4:6">
      <c r="D841" s="63"/>
      <c r="F841" s="64"/>
    </row>
    <row r="842" spans="4:6">
      <c r="D842" s="63"/>
      <c r="F842" s="64"/>
    </row>
    <row r="843" spans="4:6">
      <c r="D843" s="63"/>
      <c r="F843" s="64"/>
    </row>
    <row r="844" spans="4:6">
      <c r="D844" s="63"/>
      <c r="F844" s="64"/>
    </row>
    <row r="845" spans="4:6">
      <c r="D845" s="63"/>
      <c r="F845" s="64"/>
    </row>
    <row r="846" spans="4:6">
      <c r="D846" s="63"/>
      <c r="F846" s="64"/>
    </row>
    <row r="847" spans="4:6">
      <c r="D847" s="63"/>
      <c r="F847" s="64"/>
    </row>
    <row r="848" spans="4:6">
      <c r="D848" s="63"/>
      <c r="F848" s="64"/>
    </row>
    <row r="849" spans="4:6">
      <c r="D849" s="63"/>
      <c r="F849" s="64"/>
    </row>
    <row r="850" spans="4:6">
      <c r="D850" s="63"/>
      <c r="F850" s="64"/>
    </row>
    <row r="851" spans="4:6">
      <c r="D851" s="63"/>
      <c r="F851" s="64"/>
    </row>
    <row r="852" spans="4:6">
      <c r="D852" s="63"/>
      <c r="F852" s="64"/>
    </row>
    <row r="853" spans="4:6">
      <c r="D853" s="63"/>
      <c r="F853" s="64"/>
    </row>
    <row r="854" spans="4:6">
      <c r="D854" s="63"/>
      <c r="F854" s="64"/>
    </row>
    <row r="855" spans="4:6">
      <c r="D855" s="63"/>
      <c r="F855" s="64"/>
    </row>
    <row r="856" spans="4:6">
      <c r="D856" s="63"/>
      <c r="F856" s="64"/>
    </row>
    <row r="857" spans="4:6">
      <c r="D857" s="63"/>
      <c r="F857" s="64"/>
    </row>
    <row r="858" spans="4:6">
      <c r="D858" s="63"/>
      <c r="F858" s="64"/>
    </row>
    <row r="859" spans="4:6">
      <c r="D859" s="63"/>
      <c r="F859" s="64"/>
    </row>
    <row r="860" spans="4:6">
      <c r="D860" s="63"/>
      <c r="F860" s="64"/>
    </row>
    <row r="861" spans="4:6">
      <c r="D861" s="63"/>
      <c r="F861" s="64"/>
    </row>
    <row r="862" spans="4:6">
      <c r="D862" s="63"/>
      <c r="F862" s="64"/>
    </row>
    <row r="863" spans="4:6">
      <c r="D863" s="63"/>
      <c r="F863" s="64"/>
    </row>
    <row r="864" spans="4:6">
      <c r="D864" s="63"/>
      <c r="F864" s="64"/>
    </row>
    <row r="865" spans="4:6">
      <c r="D865" s="63"/>
      <c r="F865" s="64"/>
    </row>
    <row r="866" spans="4:6">
      <c r="D866" s="63"/>
      <c r="F866" s="64"/>
    </row>
    <row r="867" spans="4:6">
      <c r="D867" s="63"/>
      <c r="F867" s="64"/>
    </row>
    <row r="868" spans="4:6">
      <c r="D868" s="63"/>
      <c r="F868" s="64"/>
    </row>
    <row r="869" spans="4:6">
      <c r="D869" s="63"/>
      <c r="F869" s="64"/>
    </row>
    <row r="870" spans="4:6">
      <c r="D870" s="63"/>
      <c r="F870" s="64"/>
    </row>
    <row r="871" spans="4:6">
      <c r="D871" s="63"/>
      <c r="F871" s="64"/>
    </row>
    <row r="872" spans="4:6">
      <c r="D872" s="63"/>
      <c r="F872" s="64"/>
    </row>
    <row r="873" spans="4:6">
      <c r="D873" s="63"/>
      <c r="F873" s="64"/>
    </row>
    <row r="874" spans="4:6">
      <c r="D874" s="63"/>
      <c r="F874" s="64"/>
    </row>
    <row r="875" spans="4:6">
      <c r="D875" s="63"/>
      <c r="F875" s="64"/>
    </row>
    <row r="876" spans="4:6">
      <c r="D876" s="63"/>
      <c r="F876" s="64"/>
    </row>
    <row r="877" spans="4:6">
      <c r="D877" s="63"/>
      <c r="F877" s="64"/>
    </row>
    <row r="878" spans="4:6">
      <c r="D878" s="63"/>
      <c r="F878" s="64"/>
    </row>
    <row r="879" spans="4:6">
      <c r="D879" s="63"/>
      <c r="F879" s="64"/>
    </row>
    <row r="880" spans="4:6">
      <c r="D880" s="63"/>
      <c r="F880" s="64"/>
    </row>
    <row r="881" spans="4:6">
      <c r="D881" s="63"/>
      <c r="F881" s="64"/>
    </row>
    <row r="882" spans="4:6">
      <c r="D882" s="63"/>
      <c r="F882" s="64"/>
    </row>
    <row r="883" spans="4:6">
      <c r="D883" s="63"/>
      <c r="F883" s="64"/>
    </row>
    <row r="884" spans="4:6">
      <c r="D884" s="63"/>
      <c r="F884" s="64"/>
    </row>
    <row r="885" spans="4:6">
      <c r="D885" s="63"/>
      <c r="F885" s="64"/>
    </row>
    <row r="886" spans="4:6">
      <c r="D886" s="63"/>
      <c r="F886" s="64"/>
    </row>
    <row r="887" spans="4:6">
      <c r="D887" s="63"/>
      <c r="F887" s="64"/>
    </row>
    <row r="888" spans="4:6">
      <c r="D888" s="63"/>
      <c r="F888" s="64"/>
    </row>
    <row r="889" spans="4:6">
      <c r="D889" s="63"/>
      <c r="F889" s="64"/>
    </row>
    <row r="890" spans="4:6">
      <c r="D890" s="63"/>
      <c r="F890" s="64"/>
    </row>
    <row r="891" spans="4:6">
      <c r="D891" s="63"/>
      <c r="F891" s="64"/>
    </row>
    <row r="892" spans="4:6">
      <c r="D892" s="63"/>
      <c r="F892" s="64"/>
    </row>
    <row r="893" spans="4:6">
      <c r="D893" s="63"/>
      <c r="F893" s="64"/>
    </row>
    <row r="894" spans="4:6">
      <c r="D894" s="63"/>
      <c r="F894" s="64"/>
    </row>
    <row r="895" spans="4:6">
      <c r="D895" s="63"/>
      <c r="F895" s="64"/>
    </row>
    <row r="896" spans="4:6">
      <c r="D896" s="63"/>
      <c r="F896" s="64"/>
    </row>
    <row r="897" spans="4:6">
      <c r="D897" s="63"/>
      <c r="F897" s="64"/>
    </row>
    <row r="898" spans="4:6">
      <c r="D898" s="63"/>
      <c r="F898" s="64"/>
    </row>
    <row r="899" spans="4:6">
      <c r="D899" s="63"/>
      <c r="F899" s="64"/>
    </row>
    <row r="900" spans="4:6">
      <c r="D900" s="63"/>
      <c r="F900" s="64"/>
    </row>
    <row r="901" spans="4:6">
      <c r="D901" s="63"/>
      <c r="F901" s="64"/>
    </row>
    <row r="902" spans="4:6">
      <c r="D902" s="63"/>
      <c r="F902" s="64"/>
    </row>
    <row r="903" spans="4:6">
      <c r="D903" s="63"/>
      <c r="F903" s="64"/>
    </row>
    <row r="904" spans="4:6">
      <c r="D904" s="63"/>
      <c r="F904" s="64"/>
    </row>
    <row r="905" spans="4:6">
      <c r="D905" s="63"/>
      <c r="F905" s="64"/>
    </row>
    <row r="906" spans="4:6">
      <c r="D906" s="63"/>
      <c r="F906" s="64"/>
    </row>
    <row r="907" spans="4:6">
      <c r="D907" s="63"/>
      <c r="F907" s="64"/>
    </row>
    <row r="908" spans="4:6">
      <c r="D908" s="63"/>
      <c r="F908" s="64"/>
    </row>
    <row r="909" spans="4:6">
      <c r="D909" s="63"/>
      <c r="F909" s="64"/>
    </row>
    <row r="910" spans="4:6">
      <c r="D910" s="63"/>
      <c r="F910" s="64"/>
    </row>
    <row r="911" spans="4:6">
      <c r="D911" s="63"/>
      <c r="F911" s="64"/>
    </row>
    <row r="912" spans="4:6">
      <c r="D912" s="63"/>
      <c r="F912" s="64"/>
    </row>
    <row r="913" spans="4:6">
      <c r="D913" s="63"/>
      <c r="F913" s="64"/>
    </row>
    <row r="914" spans="4:6">
      <c r="D914" s="63"/>
      <c r="F914" s="64"/>
    </row>
    <row r="915" spans="4:6">
      <c r="D915" s="63"/>
      <c r="F915" s="64"/>
    </row>
    <row r="916" spans="4:6">
      <c r="D916" s="63"/>
      <c r="F916" s="64"/>
    </row>
    <row r="917" spans="4:6">
      <c r="D917" s="63"/>
      <c r="F917" s="64"/>
    </row>
    <row r="918" spans="4:6">
      <c r="D918" s="63"/>
      <c r="F918" s="64"/>
    </row>
    <row r="919" spans="4:6">
      <c r="D919" s="63"/>
      <c r="F919" s="64"/>
    </row>
    <row r="920" spans="4:6">
      <c r="D920" s="63"/>
      <c r="F920" s="64"/>
    </row>
    <row r="921" spans="4:6">
      <c r="D921" s="63"/>
      <c r="F921" s="64"/>
    </row>
    <row r="922" spans="4:6">
      <c r="D922" s="63"/>
      <c r="F922" s="64"/>
    </row>
    <row r="923" spans="4:6">
      <c r="D923" s="63"/>
      <c r="F923" s="64"/>
    </row>
    <row r="924" spans="4:6">
      <c r="D924" s="63"/>
      <c r="F924" s="64"/>
    </row>
    <row r="925" spans="4:6">
      <c r="D925" s="63"/>
      <c r="F925" s="64"/>
    </row>
    <row r="926" spans="4:6">
      <c r="D926" s="63"/>
      <c r="F926" s="64"/>
    </row>
    <row r="927" spans="4:6">
      <c r="D927" s="63"/>
      <c r="F927" s="64"/>
    </row>
    <row r="928" spans="4:6">
      <c r="D928" s="63"/>
      <c r="F928" s="64"/>
    </row>
    <row r="929" spans="4:6">
      <c r="D929" s="63"/>
      <c r="F929" s="64"/>
    </row>
    <row r="930" spans="4:6">
      <c r="D930" s="63"/>
      <c r="F930" s="64"/>
    </row>
    <row r="931" spans="4:6">
      <c r="D931" s="63"/>
      <c r="F931" s="64"/>
    </row>
    <row r="932" spans="4:6">
      <c r="D932" s="63"/>
      <c r="F932" s="64"/>
    </row>
    <row r="933" spans="4:6">
      <c r="D933" s="63"/>
      <c r="F933" s="64"/>
    </row>
    <row r="934" spans="4:6">
      <c r="D934" s="63"/>
      <c r="F934" s="64"/>
    </row>
    <row r="935" spans="4:6">
      <c r="D935" s="63"/>
      <c r="F935" s="64"/>
    </row>
    <row r="936" spans="4:6">
      <c r="D936" s="63"/>
      <c r="F936" s="64"/>
    </row>
    <row r="937" spans="4:6">
      <c r="D937" s="63"/>
      <c r="F937" s="64"/>
    </row>
    <row r="938" spans="4:6">
      <c r="D938" s="63"/>
      <c r="F938" s="64"/>
    </row>
    <row r="939" spans="4:6">
      <c r="D939" s="63"/>
      <c r="F939" s="64"/>
    </row>
    <row r="940" spans="4:6">
      <c r="D940" s="63"/>
      <c r="F940" s="64"/>
    </row>
    <row r="941" spans="4:6">
      <c r="D941" s="63"/>
      <c r="F941" s="64"/>
    </row>
    <row r="942" spans="4:6">
      <c r="D942" s="63"/>
      <c r="F942" s="64"/>
    </row>
    <row r="943" spans="4:6">
      <c r="D943" s="63"/>
      <c r="F943" s="64"/>
    </row>
    <row r="944" spans="4:6">
      <c r="D944" s="63"/>
      <c r="F944" s="64"/>
    </row>
    <row r="945" spans="4:6">
      <c r="D945" s="63"/>
      <c r="F945" s="64"/>
    </row>
    <row r="946" spans="4:6">
      <c r="D946" s="63"/>
      <c r="F946" s="64"/>
    </row>
    <row r="947" spans="4:6">
      <c r="D947" s="63"/>
      <c r="F947" s="64"/>
    </row>
    <row r="948" spans="4:6">
      <c r="D948" s="63"/>
      <c r="F948" s="64"/>
    </row>
    <row r="949" spans="4:6">
      <c r="D949" s="63"/>
      <c r="F949" s="64"/>
    </row>
    <row r="950" spans="4:6">
      <c r="D950" s="63"/>
      <c r="F950" s="64"/>
    </row>
    <row r="951" spans="4:6">
      <c r="D951" s="63"/>
      <c r="F951" s="64"/>
    </row>
    <row r="952" spans="4:6">
      <c r="D952" s="63"/>
      <c r="F952" s="64"/>
    </row>
    <row r="953" spans="4:6">
      <c r="D953" s="63"/>
      <c r="F953" s="64"/>
    </row>
    <row r="954" spans="4:6">
      <c r="D954" s="63"/>
      <c r="F954" s="64"/>
    </row>
    <row r="955" spans="4:6">
      <c r="D955" s="63"/>
      <c r="F955" s="64"/>
    </row>
    <row r="956" spans="4:6">
      <c r="D956" s="63"/>
      <c r="F956" s="64"/>
    </row>
    <row r="957" spans="4:6">
      <c r="D957" s="63"/>
      <c r="F957" s="64"/>
    </row>
    <row r="958" spans="4:6">
      <c r="D958" s="63"/>
      <c r="F958" s="64"/>
    </row>
    <row r="959" spans="4:6">
      <c r="D959" s="63"/>
      <c r="F959" s="64"/>
    </row>
    <row r="960" spans="4:6">
      <c r="D960" s="63"/>
      <c r="F960" s="64"/>
    </row>
    <row r="961" spans="4:6">
      <c r="D961" s="63"/>
      <c r="F961" s="64"/>
    </row>
    <row r="962" spans="4:6">
      <c r="D962" s="63"/>
      <c r="F962" s="64"/>
    </row>
    <row r="963" spans="4:6">
      <c r="D963" s="63"/>
      <c r="F963" s="64"/>
    </row>
    <row r="964" spans="4:6">
      <c r="D964" s="63"/>
      <c r="F964" s="64"/>
    </row>
    <row r="965" spans="4:6">
      <c r="D965" s="63"/>
      <c r="F965" s="64"/>
    </row>
    <row r="966" spans="4:6">
      <c r="D966" s="63"/>
      <c r="F966" s="64"/>
    </row>
    <row r="967" spans="4:6">
      <c r="D967" s="63"/>
      <c r="F967" s="64"/>
    </row>
    <row r="968" spans="4:6">
      <c r="D968" s="63"/>
      <c r="F968" s="64"/>
    </row>
    <row r="969" spans="4:6">
      <c r="D969" s="63"/>
      <c r="F969" s="64"/>
    </row>
    <row r="970" spans="4:6">
      <c r="D970" s="63"/>
      <c r="F970" s="64"/>
    </row>
    <row r="971" spans="4:6">
      <c r="D971" s="63"/>
      <c r="F971" s="64"/>
    </row>
    <row r="972" spans="4:6">
      <c r="D972" s="63"/>
      <c r="F972" s="64"/>
    </row>
    <row r="973" spans="4:6">
      <c r="D973" s="63"/>
      <c r="F973" s="64"/>
    </row>
    <row r="974" spans="4:6">
      <c r="D974" s="63"/>
      <c r="F974" s="64"/>
    </row>
    <row r="975" spans="4:6">
      <c r="D975" s="63"/>
      <c r="F975" s="64"/>
    </row>
    <row r="976" spans="4:6">
      <c r="D976" s="63"/>
      <c r="F976" s="64"/>
    </row>
    <row r="977" spans="4:6">
      <c r="D977" s="63"/>
      <c r="F977" s="64"/>
    </row>
    <row r="978" spans="4:6">
      <c r="D978" s="63"/>
      <c r="F978" s="64"/>
    </row>
    <row r="979" spans="4:6">
      <c r="D979" s="63"/>
      <c r="F979" s="64"/>
    </row>
    <row r="980" spans="4:6">
      <c r="D980" s="63"/>
      <c r="F980" s="64"/>
    </row>
    <row r="981" spans="4:6">
      <c r="D981" s="63"/>
      <c r="F981" s="64"/>
    </row>
    <row r="982" spans="4:6">
      <c r="D982" s="63"/>
      <c r="F982" s="64"/>
    </row>
    <row r="983" spans="4:6">
      <c r="D983" s="63"/>
      <c r="F983" s="64"/>
    </row>
    <row r="984" spans="4:6">
      <c r="D984" s="63"/>
      <c r="F984" s="64"/>
    </row>
    <row r="985" spans="4:6">
      <c r="D985" s="63"/>
      <c r="F985" s="64"/>
    </row>
    <row r="986" spans="4:6">
      <c r="D986" s="63"/>
      <c r="F986" s="64"/>
    </row>
    <row r="987" spans="4:6">
      <c r="D987" s="63"/>
      <c r="F987" s="64"/>
    </row>
    <row r="988" spans="4:6">
      <c r="D988" s="63"/>
      <c r="F988" s="64"/>
    </row>
    <row r="989" spans="4:6">
      <c r="D989" s="63"/>
      <c r="F989" s="64"/>
    </row>
    <row r="990" spans="4:6">
      <c r="D990" s="63"/>
      <c r="F990" s="64"/>
    </row>
    <row r="991" spans="4:6">
      <c r="D991" s="63"/>
      <c r="F991" s="64"/>
    </row>
    <row r="992" spans="4:6">
      <c r="D992" s="63"/>
      <c r="F992" s="64"/>
    </row>
    <row r="993" spans="4:6">
      <c r="D993" s="63"/>
      <c r="F993" s="64"/>
    </row>
    <row r="994" spans="4:6">
      <c r="D994" s="63"/>
      <c r="F994" s="64"/>
    </row>
    <row r="995" spans="4:6">
      <c r="D995" s="63"/>
      <c r="F995" s="64"/>
    </row>
    <row r="996" spans="4:6">
      <c r="D996" s="63"/>
      <c r="F996" s="64"/>
    </row>
    <row r="997" spans="4:6">
      <c r="D997" s="63"/>
      <c r="F997" s="64"/>
    </row>
    <row r="998" spans="4:6">
      <c r="D998" s="63"/>
      <c r="F998" s="64"/>
    </row>
    <row r="999" spans="4:6">
      <c r="D999" s="63"/>
      <c r="F999" s="64"/>
    </row>
    <row r="1000" spans="4:6">
      <c r="D1000" s="63"/>
      <c r="F1000" s="64"/>
    </row>
    <row r="1001" spans="4:6">
      <c r="D1001" s="63"/>
      <c r="F1001" s="64"/>
    </row>
    <row r="1002" spans="4:6">
      <c r="D1002" s="63"/>
      <c r="F1002" s="64"/>
    </row>
    <row r="1003" spans="4:6">
      <c r="D1003" s="63"/>
      <c r="F1003" s="64"/>
    </row>
    <row r="1004" spans="4:6">
      <c r="D1004" s="63"/>
      <c r="F1004" s="64"/>
    </row>
    <row r="1005" spans="4:6">
      <c r="D1005" s="63"/>
      <c r="F1005" s="64"/>
    </row>
    <row r="1006" spans="4:6">
      <c r="D1006" s="63"/>
      <c r="F1006" s="64"/>
    </row>
    <row r="1007" spans="4:6">
      <c r="D1007" s="63"/>
      <c r="F1007" s="64"/>
    </row>
    <row r="1008" spans="4:6">
      <c r="D1008" s="63"/>
      <c r="F1008" s="64"/>
    </row>
    <row r="1009" spans="4:6">
      <c r="D1009" s="63"/>
      <c r="F1009" s="64"/>
    </row>
    <row r="1010" spans="4:6">
      <c r="D1010" s="63"/>
      <c r="F1010" s="64"/>
    </row>
    <row r="1011" spans="4:6">
      <c r="D1011" s="63"/>
      <c r="F1011" s="64"/>
    </row>
    <row r="1012" spans="4:6">
      <c r="D1012" s="63"/>
      <c r="F1012" s="64"/>
    </row>
    <row r="1013" spans="4:6">
      <c r="D1013" s="63"/>
      <c r="F1013" s="64"/>
    </row>
    <row r="1014" spans="4:6">
      <c r="D1014" s="63"/>
      <c r="F1014" s="64"/>
    </row>
    <row r="1015" spans="4:6">
      <c r="D1015" s="63"/>
      <c r="F1015" s="64"/>
    </row>
    <row r="1016" spans="4:6">
      <c r="D1016" s="63"/>
      <c r="F1016" s="64"/>
    </row>
    <row r="1017" spans="4:6">
      <c r="D1017" s="63"/>
      <c r="F1017" s="64"/>
    </row>
    <row r="1018" spans="4:6">
      <c r="D1018" s="63"/>
      <c r="F1018" s="64"/>
    </row>
    <row r="1019" spans="4:6">
      <c r="D1019" s="63"/>
      <c r="F1019" s="64"/>
    </row>
    <row r="1020" spans="4:6">
      <c r="D1020" s="63"/>
      <c r="F1020" s="64"/>
    </row>
    <row r="1021" spans="4:6">
      <c r="D1021" s="63"/>
      <c r="F1021" s="64"/>
    </row>
    <row r="1022" spans="4:6">
      <c r="D1022" s="63"/>
      <c r="F1022" s="64"/>
    </row>
    <row r="1023" spans="4:6">
      <c r="D1023" s="63"/>
      <c r="F1023" s="64"/>
    </row>
    <row r="1024" spans="4:6">
      <c r="D1024" s="63"/>
      <c r="F1024" s="64"/>
    </row>
    <row r="1025" spans="4:6">
      <c r="D1025" s="63"/>
      <c r="F1025" s="64"/>
    </row>
    <row r="1026" spans="4:6">
      <c r="D1026" s="63"/>
      <c r="F1026" s="64"/>
    </row>
    <row r="1027" spans="4:6">
      <c r="D1027" s="63"/>
      <c r="F1027" s="64"/>
    </row>
    <row r="1028" spans="4:6">
      <c r="D1028" s="63"/>
      <c r="F1028" s="64"/>
    </row>
    <row r="1029" spans="4:6">
      <c r="D1029" s="63"/>
      <c r="F1029" s="64"/>
    </row>
    <row r="1030" spans="4:6">
      <c r="D1030" s="63"/>
      <c r="F1030" s="64"/>
    </row>
    <row r="1031" spans="4:6">
      <c r="D1031" s="63"/>
      <c r="F1031" s="64"/>
    </row>
    <row r="1032" spans="4:6">
      <c r="D1032" s="63"/>
      <c r="F1032" s="64"/>
    </row>
    <row r="1033" spans="4:6">
      <c r="D1033" s="63"/>
      <c r="F1033" s="64"/>
    </row>
    <row r="1034" spans="4:6">
      <c r="D1034" s="63"/>
      <c r="F1034" s="64"/>
    </row>
    <row r="1035" spans="4:6">
      <c r="D1035" s="63"/>
      <c r="F1035" s="64"/>
    </row>
    <row r="1036" spans="4:6">
      <c r="D1036" s="63"/>
      <c r="F1036" s="64"/>
    </row>
    <row r="1037" spans="4:6">
      <c r="D1037" s="63"/>
      <c r="F1037" s="64"/>
    </row>
    <row r="1038" spans="4:6">
      <c r="D1038" s="63"/>
      <c r="F1038" s="64"/>
    </row>
    <row r="1039" spans="4:6">
      <c r="D1039" s="63"/>
      <c r="F1039" s="64"/>
    </row>
    <row r="1040" spans="4:6">
      <c r="D1040" s="63"/>
      <c r="F1040" s="64"/>
    </row>
    <row r="1041" spans="4:6">
      <c r="D1041" s="63"/>
      <c r="F1041" s="64"/>
    </row>
    <row r="1042" spans="4:6">
      <c r="D1042" s="63"/>
      <c r="F1042" s="64"/>
    </row>
    <row r="1043" spans="4:6">
      <c r="D1043" s="63"/>
      <c r="F1043" s="64"/>
    </row>
    <row r="1044" spans="4:6">
      <c r="D1044" s="63"/>
      <c r="F1044" s="64"/>
    </row>
    <row r="1045" spans="4:6">
      <c r="D1045" s="63"/>
      <c r="F1045" s="64"/>
    </row>
    <row r="1046" spans="4:6">
      <c r="D1046" s="63"/>
      <c r="F1046" s="64"/>
    </row>
    <row r="1047" spans="4:6">
      <c r="D1047" s="63"/>
      <c r="F1047" s="64"/>
    </row>
    <row r="1048" spans="4:6">
      <c r="D1048" s="63"/>
      <c r="F1048" s="64"/>
    </row>
    <row r="1049" spans="4:6">
      <c r="D1049" s="63"/>
      <c r="F1049" s="64"/>
    </row>
    <row r="1050" spans="4:6">
      <c r="D1050" s="63"/>
      <c r="F1050" s="64"/>
    </row>
    <row r="1051" spans="4:6">
      <c r="D1051" s="63"/>
      <c r="F1051" s="64"/>
    </row>
    <row r="1052" spans="4:6">
      <c r="D1052" s="63"/>
      <c r="F1052" s="64"/>
    </row>
    <row r="1053" spans="4:6">
      <c r="D1053" s="63"/>
      <c r="F1053" s="64"/>
    </row>
    <row r="1054" spans="4:6">
      <c r="D1054" s="63"/>
      <c r="F1054" s="64"/>
    </row>
    <row r="1055" spans="4:6">
      <c r="D1055" s="63"/>
      <c r="F1055" s="64"/>
    </row>
    <row r="1056" spans="4:6">
      <c r="D1056" s="63"/>
      <c r="F1056" s="64"/>
    </row>
    <row r="1057" spans="4:6">
      <c r="D1057" s="63"/>
      <c r="F1057" s="64"/>
    </row>
    <row r="1058" spans="4:6">
      <c r="D1058" s="63"/>
      <c r="F1058" s="64"/>
    </row>
    <row r="1059" spans="4:6">
      <c r="D1059" s="63"/>
      <c r="F1059" s="64"/>
    </row>
    <row r="1060" spans="4:6">
      <c r="D1060" s="63"/>
      <c r="F1060" s="64"/>
    </row>
    <row r="1061" spans="4:6">
      <c r="D1061" s="63"/>
      <c r="F1061" s="64"/>
    </row>
    <row r="1062" spans="4:6">
      <c r="D1062" s="63"/>
      <c r="F1062" s="64"/>
    </row>
    <row r="1063" spans="4:6">
      <c r="D1063" s="63"/>
      <c r="F1063" s="64"/>
    </row>
    <row r="1064" spans="4:6">
      <c r="D1064" s="63"/>
      <c r="F1064" s="64"/>
    </row>
    <row r="1065" spans="4:6">
      <c r="D1065" s="63"/>
      <c r="F1065" s="64"/>
    </row>
    <row r="1066" spans="4:6">
      <c r="D1066" s="63"/>
      <c r="F1066" s="64"/>
    </row>
    <row r="1067" spans="4:6">
      <c r="D1067" s="63"/>
      <c r="F1067" s="64"/>
    </row>
    <row r="1068" spans="4:6">
      <c r="D1068" s="63"/>
      <c r="F1068" s="64"/>
    </row>
    <row r="1069" spans="4:6">
      <c r="D1069" s="63"/>
      <c r="F1069" s="64"/>
    </row>
    <row r="1070" spans="4:6">
      <c r="D1070" s="63"/>
      <c r="F1070" s="64"/>
    </row>
    <row r="1071" spans="4:6">
      <c r="D1071" s="63"/>
      <c r="F1071" s="64"/>
    </row>
    <row r="1072" spans="4:6">
      <c r="D1072" s="63"/>
      <c r="F1072" s="64"/>
    </row>
    <row r="1073" spans="4:6">
      <c r="D1073" s="63"/>
      <c r="F1073" s="64"/>
    </row>
    <row r="1074" spans="4:6">
      <c r="D1074" s="63"/>
      <c r="F1074" s="64"/>
    </row>
    <row r="1075" spans="4:6">
      <c r="D1075" s="63"/>
      <c r="F1075" s="64"/>
    </row>
    <row r="1076" spans="4:6">
      <c r="D1076" s="63"/>
      <c r="F1076" s="64"/>
    </row>
    <row r="1077" spans="4:6">
      <c r="D1077" s="63"/>
      <c r="F1077" s="64"/>
    </row>
    <row r="1078" spans="4:6">
      <c r="D1078" s="63"/>
      <c r="F1078" s="64"/>
    </row>
    <row r="1079" spans="4:6">
      <c r="D1079" s="63"/>
      <c r="F1079" s="64"/>
    </row>
    <row r="1080" spans="4:6">
      <c r="D1080" s="63"/>
      <c r="F1080" s="64"/>
    </row>
    <row r="1081" spans="4:6">
      <c r="D1081" s="63"/>
      <c r="F1081" s="64"/>
    </row>
    <row r="1082" spans="4:6">
      <c r="D1082" s="63"/>
      <c r="F1082" s="64"/>
    </row>
    <row r="1083" spans="4:6">
      <c r="D1083" s="63"/>
      <c r="F1083" s="64"/>
    </row>
    <row r="1084" spans="4:6">
      <c r="D1084" s="63"/>
      <c r="F1084" s="64"/>
    </row>
    <row r="1085" spans="4:6">
      <c r="D1085" s="63"/>
      <c r="F1085" s="64"/>
    </row>
    <row r="1086" spans="4:6">
      <c r="D1086" s="63"/>
      <c r="F1086" s="64"/>
    </row>
    <row r="1087" spans="4:6">
      <c r="D1087" s="63"/>
      <c r="F1087" s="64"/>
    </row>
    <row r="1088" spans="4:6">
      <c r="D1088" s="63"/>
      <c r="F1088" s="64"/>
    </row>
    <row r="1089" spans="4:6">
      <c r="D1089" s="63"/>
      <c r="F1089" s="64"/>
    </row>
    <row r="1090" spans="4:6">
      <c r="D1090" s="63"/>
      <c r="F1090" s="64"/>
    </row>
    <row r="1091" spans="4:6">
      <c r="D1091" s="63"/>
      <c r="F1091" s="64"/>
    </row>
    <row r="1092" spans="4:6">
      <c r="D1092" s="63"/>
      <c r="F1092" s="64"/>
    </row>
    <row r="1093" spans="4:6">
      <c r="D1093" s="63"/>
      <c r="F1093" s="64"/>
    </row>
    <row r="1094" spans="4:6">
      <c r="D1094" s="63"/>
      <c r="F1094" s="64"/>
    </row>
    <row r="1095" spans="4:6">
      <c r="D1095" s="63"/>
      <c r="F1095" s="64"/>
    </row>
    <row r="1096" spans="4:6">
      <c r="D1096" s="63"/>
      <c r="F1096" s="64"/>
    </row>
    <row r="1097" spans="4:6">
      <c r="D1097" s="63"/>
      <c r="F1097" s="64"/>
    </row>
    <row r="1098" spans="4:6">
      <c r="D1098" s="63"/>
      <c r="F1098" s="64"/>
    </row>
    <row r="1099" spans="4:6">
      <c r="D1099" s="63"/>
      <c r="F1099" s="64"/>
    </row>
    <row r="1100" spans="4:6">
      <c r="D1100" s="63"/>
      <c r="F1100" s="64"/>
    </row>
    <row r="1101" spans="4:6">
      <c r="D1101" s="63"/>
      <c r="F1101" s="64"/>
    </row>
    <row r="1102" spans="4:6">
      <c r="D1102" s="63"/>
      <c r="F1102" s="64"/>
    </row>
    <row r="1103" spans="4:6">
      <c r="D1103" s="63"/>
      <c r="F1103" s="64"/>
    </row>
    <row r="1104" spans="4:6">
      <c r="D1104" s="63"/>
      <c r="F1104" s="64"/>
    </row>
    <row r="1105" spans="4:6">
      <c r="D1105" s="63"/>
      <c r="F1105" s="64"/>
    </row>
    <row r="1106" spans="4:6">
      <c r="D1106" s="63"/>
      <c r="F1106" s="64"/>
    </row>
    <row r="1107" spans="4:6">
      <c r="D1107" s="63"/>
      <c r="F1107" s="64"/>
    </row>
    <row r="1108" spans="4:6">
      <c r="D1108" s="63"/>
      <c r="F1108" s="64"/>
    </row>
    <row r="1109" spans="4:6">
      <c r="D1109" s="63"/>
      <c r="F1109" s="64"/>
    </row>
    <row r="1110" spans="4:6">
      <c r="D1110" s="63"/>
      <c r="F1110" s="64"/>
    </row>
    <row r="1111" spans="4:6">
      <c r="D1111" s="63"/>
      <c r="F1111" s="64"/>
    </row>
    <row r="1112" spans="4:6">
      <c r="D1112" s="63"/>
      <c r="F1112" s="64"/>
    </row>
    <row r="1113" spans="4:6">
      <c r="D1113" s="63"/>
      <c r="F1113" s="64"/>
    </row>
    <row r="1114" spans="4:6">
      <c r="D1114" s="63"/>
      <c r="F1114" s="64"/>
    </row>
    <row r="1115" spans="4:6">
      <c r="D1115" s="63"/>
      <c r="F1115" s="64"/>
    </row>
    <row r="1116" spans="4:6">
      <c r="D1116" s="63"/>
      <c r="F1116" s="64"/>
    </row>
    <row r="1117" spans="4:6">
      <c r="D1117" s="63"/>
      <c r="F1117" s="64"/>
    </row>
    <row r="1118" spans="4:6">
      <c r="D1118" s="63"/>
      <c r="F1118" s="64"/>
    </row>
    <row r="1119" spans="4:6">
      <c r="D1119" s="63"/>
      <c r="F1119" s="64"/>
    </row>
    <row r="1120" spans="4:6">
      <c r="D1120" s="63"/>
      <c r="F1120" s="64"/>
    </row>
    <row r="1121" spans="4:6">
      <c r="D1121" s="63"/>
      <c r="F1121" s="64"/>
    </row>
    <row r="1122" spans="4:6">
      <c r="D1122" s="63"/>
      <c r="F1122" s="64"/>
    </row>
    <row r="1123" spans="4:6">
      <c r="D1123" s="63"/>
      <c r="F1123" s="64"/>
    </row>
    <row r="1124" spans="4:6">
      <c r="D1124" s="63"/>
      <c r="F1124" s="64"/>
    </row>
    <row r="1125" spans="4:6">
      <c r="D1125" s="63"/>
      <c r="F1125" s="64"/>
    </row>
    <row r="1126" spans="4:6">
      <c r="D1126" s="63"/>
      <c r="F1126" s="64"/>
    </row>
    <row r="1127" spans="4:6">
      <c r="D1127" s="63"/>
      <c r="F1127" s="64"/>
    </row>
    <row r="1128" spans="4:6">
      <c r="D1128" s="63"/>
      <c r="F1128" s="64"/>
    </row>
    <row r="1129" spans="4:6">
      <c r="D1129" s="63"/>
      <c r="F1129" s="64"/>
    </row>
    <row r="1130" spans="4:6">
      <c r="D1130" s="63"/>
      <c r="F1130" s="64"/>
    </row>
    <row r="1131" spans="4:6">
      <c r="D1131" s="63"/>
      <c r="F1131" s="64"/>
    </row>
    <row r="1132" spans="4:6">
      <c r="D1132" s="63"/>
      <c r="F1132" s="64"/>
    </row>
    <row r="1133" spans="4:6">
      <c r="D1133" s="63"/>
      <c r="F1133" s="64"/>
    </row>
    <row r="1134" spans="4:6">
      <c r="D1134" s="63"/>
      <c r="F1134" s="64"/>
    </row>
    <row r="1135" spans="4:6">
      <c r="D1135" s="63"/>
      <c r="F1135" s="64"/>
    </row>
    <row r="1136" spans="4:6">
      <c r="D1136" s="63"/>
      <c r="F1136" s="64"/>
    </row>
    <row r="1137" spans="4:6">
      <c r="D1137" s="63"/>
      <c r="F1137" s="64"/>
    </row>
    <row r="1138" spans="4:6">
      <c r="D1138" s="63"/>
      <c r="F1138" s="64"/>
    </row>
    <row r="1139" spans="4:6">
      <c r="D1139" s="63"/>
      <c r="F1139" s="64"/>
    </row>
    <row r="1140" spans="4:6">
      <c r="D1140" s="63"/>
      <c r="F1140" s="64"/>
    </row>
    <row r="1141" spans="4:6">
      <c r="D1141" s="63"/>
      <c r="F1141" s="64"/>
    </row>
    <row r="1142" spans="4:6">
      <c r="D1142" s="63"/>
      <c r="F1142" s="64"/>
    </row>
    <row r="1143" spans="4:6">
      <c r="D1143" s="63"/>
      <c r="F1143" s="64"/>
    </row>
    <row r="1144" spans="4:6">
      <c r="D1144" s="63"/>
      <c r="F1144" s="64"/>
    </row>
    <row r="1145" spans="4:6">
      <c r="D1145" s="63"/>
      <c r="F1145" s="64"/>
    </row>
    <row r="1146" spans="4:6">
      <c r="D1146" s="63"/>
      <c r="F1146" s="64"/>
    </row>
    <row r="1147" spans="4:6">
      <c r="D1147" s="63"/>
      <c r="F1147" s="64"/>
    </row>
    <row r="1148" spans="4:6">
      <c r="D1148" s="63"/>
      <c r="F1148" s="64"/>
    </row>
    <row r="1149" spans="4:6">
      <c r="D1149" s="63"/>
      <c r="F1149" s="64"/>
    </row>
    <row r="1150" spans="4:6">
      <c r="D1150" s="63"/>
      <c r="F1150" s="64"/>
    </row>
    <row r="1151" spans="4:6">
      <c r="D1151" s="63"/>
      <c r="F1151" s="64"/>
    </row>
    <row r="1152" spans="4:6">
      <c r="D1152" s="63"/>
      <c r="F1152" s="64"/>
    </row>
    <row r="1153" spans="4:6">
      <c r="D1153" s="63"/>
      <c r="F1153" s="64"/>
    </row>
    <row r="1154" spans="4:6">
      <c r="D1154" s="63"/>
      <c r="F1154" s="64"/>
    </row>
    <row r="1155" spans="4:6">
      <c r="D1155" s="63"/>
      <c r="F1155" s="64"/>
    </row>
    <row r="1156" spans="4:6">
      <c r="D1156" s="63"/>
      <c r="F1156" s="64"/>
    </row>
    <row r="1157" spans="4:6">
      <c r="D1157" s="63"/>
      <c r="F1157" s="64"/>
    </row>
    <row r="1158" spans="4:6">
      <c r="D1158" s="63"/>
      <c r="F1158" s="64"/>
    </row>
    <row r="1159" spans="4:6">
      <c r="D1159" s="63"/>
      <c r="F1159" s="64"/>
    </row>
    <row r="1160" spans="4:6">
      <c r="D1160" s="63"/>
      <c r="F1160" s="64"/>
    </row>
    <row r="1161" spans="4:6">
      <c r="D1161" s="63"/>
      <c r="F1161" s="64"/>
    </row>
    <row r="1162" spans="4:6">
      <c r="D1162" s="63"/>
      <c r="F1162" s="64"/>
    </row>
    <row r="1163" spans="4:6">
      <c r="D1163" s="63"/>
      <c r="F1163" s="64"/>
    </row>
    <row r="1164" spans="4:6">
      <c r="D1164" s="63"/>
      <c r="F1164" s="64"/>
    </row>
    <row r="1165" spans="4:6">
      <c r="D1165" s="63"/>
      <c r="F1165" s="64"/>
    </row>
    <row r="1166" spans="4:6">
      <c r="D1166" s="63"/>
      <c r="F1166" s="64"/>
    </row>
    <row r="1167" spans="4:6">
      <c r="D1167" s="63"/>
      <c r="F1167" s="64"/>
    </row>
    <row r="1168" spans="4:6">
      <c r="D1168" s="63"/>
      <c r="F1168" s="64"/>
    </row>
    <row r="1169" spans="4:6">
      <c r="D1169" s="63"/>
      <c r="F1169" s="64"/>
    </row>
    <row r="1170" spans="4:6">
      <c r="D1170" s="63"/>
      <c r="F1170" s="64"/>
    </row>
    <row r="1171" spans="4:6">
      <c r="D1171" s="63"/>
      <c r="F1171" s="64"/>
    </row>
    <row r="1172" spans="4:6">
      <c r="D1172" s="63"/>
      <c r="F1172" s="64"/>
    </row>
    <row r="1173" spans="4:6">
      <c r="D1173" s="63"/>
      <c r="F1173" s="64"/>
    </row>
    <row r="1174" spans="4:6">
      <c r="D1174" s="63"/>
      <c r="F1174" s="64"/>
    </row>
    <row r="1175" spans="4:6">
      <c r="D1175" s="63"/>
      <c r="F1175" s="64"/>
    </row>
    <row r="1176" spans="4:6">
      <c r="D1176" s="63"/>
      <c r="F1176" s="64"/>
    </row>
    <row r="1177" spans="4:6">
      <c r="D1177" s="63"/>
      <c r="F1177" s="64"/>
    </row>
    <row r="1178" spans="4:6">
      <c r="D1178" s="63"/>
      <c r="F1178" s="64"/>
    </row>
    <row r="1179" spans="4:6">
      <c r="D1179" s="63"/>
      <c r="F1179" s="64"/>
    </row>
    <row r="1180" spans="4:6">
      <c r="D1180" s="63"/>
      <c r="F1180" s="64"/>
    </row>
    <row r="1181" spans="4:6">
      <c r="D1181" s="63"/>
      <c r="F1181" s="64"/>
    </row>
    <row r="1182" spans="4:6">
      <c r="D1182" s="63"/>
      <c r="F1182" s="64"/>
    </row>
    <row r="1183" spans="4:6">
      <c r="D1183" s="63"/>
      <c r="F1183" s="64"/>
    </row>
    <row r="1184" spans="4:6">
      <c r="D1184" s="63"/>
      <c r="F1184" s="64"/>
    </row>
    <row r="1185" spans="4:6">
      <c r="D1185" s="63"/>
      <c r="F1185" s="64"/>
    </row>
    <row r="1186" spans="4:6">
      <c r="D1186" s="63"/>
      <c r="F1186" s="64"/>
    </row>
    <row r="1187" spans="4:6">
      <c r="D1187" s="63"/>
      <c r="F1187" s="64"/>
    </row>
    <row r="1188" spans="4:6">
      <c r="D1188" s="63"/>
      <c r="F1188" s="64"/>
    </row>
    <row r="1189" spans="4:6">
      <c r="D1189" s="63"/>
      <c r="F1189" s="64"/>
    </row>
    <row r="1190" spans="4:6">
      <c r="D1190" s="63"/>
      <c r="F1190" s="64"/>
    </row>
    <row r="1191" spans="4:6">
      <c r="D1191" s="63"/>
      <c r="F1191" s="64"/>
    </row>
    <row r="1192" spans="4:6">
      <c r="D1192" s="63"/>
      <c r="F1192" s="64"/>
    </row>
    <row r="1193" spans="4:6">
      <c r="D1193" s="63"/>
      <c r="F1193" s="64"/>
    </row>
    <row r="1194" spans="4:6">
      <c r="D1194" s="63"/>
      <c r="F1194" s="64"/>
    </row>
    <row r="1195" spans="4:6">
      <c r="D1195" s="63"/>
      <c r="F1195" s="64"/>
    </row>
    <row r="1196" spans="4:6">
      <c r="D1196" s="63"/>
      <c r="F1196" s="64"/>
    </row>
    <row r="1197" spans="4:6">
      <c r="D1197" s="63"/>
      <c r="F1197" s="64"/>
    </row>
    <row r="1198" spans="4:6">
      <c r="D1198" s="63"/>
      <c r="F1198" s="64"/>
    </row>
    <row r="1199" spans="4:6">
      <c r="D1199" s="63"/>
      <c r="F1199" s="64"/>
    </row>
    <row r="1200" spans="4:6">
      <c r="D1200" s="63"/>
      <c r="F1200" s="64"/>
    </row>
    <row r="1201" spans="4:6">
      <c r="D1201" s="63"/>
      <c r="F1201" s="64"/>
    </row>
    <row r="1202" spans="4:6">
      <c r="D1202" s="63"/>
      <c r="F1202" s="64"/>
    </row>
    <row r="1203" spans="4:6">
      <c r="D1203" s="63"/>
      <c r="F1203" s="64"/>
    </row>
    <row r="1204" spans="4:6">
      <c r="D1204" s="63"/>
      <c r="F1204" s="64"/>
    </row>
    <row r="1205" spans="4:6">
      <c r="D1205" s="63"/>
      <c r="F1205" s="64"/>
    </row>
    <row r="1206" spans="4:6">
      <c r="D1206" s="63"/>
      <c r="F1206" s="64"/>
    </row>
    <row r="1207" spans="4:6">
      <c r="D1207" s="63"/>
      <c r="F1207" s="64"/>
    </row>
    <row r="1208" spans="4:6">
      <c r="D1208" s="63"/>
      <c r="F1208" s="64"/>
    </row>
    <row r="1209" spans="4:6">
      <c r="D1209" s="63"/>
      <c r="F1209" s="64"/>
    </row>
    <row r="1210" spans="4:6">
      <c r="D1210" s="63"/>
      <c r="F1210" s="64"/>
    </row>
    <row r="1211" spans="4:6">
      <c r="D1211" s="63"/>
      <c r="F1211" s="64"/>
    </row>
    <row r="1212" spans="4:6">
      <c r="D1212" s="63"/>
      <c r="F1212" s="64"/>
    </row>
    <row r="1213" spans="4:6">
      <c r="D1213" s="63"/>
      <c r="F1213" s="64"/>
    </row>
    <row r="1214" spans="4:6">
      <c r="D1214" s="63"/>
      <c r="F1214" s="64"/>
    </row>
    <row r="1215" spans="4:6">
      <c r="D1215" s="63"/>
      <c r="F1215" s="64"/>
    </row>
    <row r="1216" spans="4:6">
      <c r="D1216" s="63"/>
      <c r="F1216" s="64"/>
    </row>
    <row r="1217" spans="4:6">
      <c r="D1217" s="63"/>
      <c r="F1217" s="64"/>
    </row>
    <row r="1218" spans="4:6">
      <c r="D1218" s="63"/>
      <c r="F1218" s="64"/>
    </row>
    <row r="1219" spans="4:6">
      <c r="D1219" s="63"/>
      <c r="F1219" s="64"/>
    </row>
    <row r="1220" spans="4:6">
      <c r="D1220" s="63"/>
      <c r="F1220" s="64"/>
    </row>
    <row r="1221" spans="4:6">
      <c r="D1221" s="63"/>
      <c r="F1221" s="64"/>
    </row>
    <row r="1222" spans="4:6">
      <c r="D1222" s="63"/>
      <c r="F1222" s="64"/>
    </row>
    <row r="1223" spans="4:6">
      <c r="D1223" s="63"/>
      <c r="F1223" s="64"/>
    </row>
    <row r="1224" spans="4:6">
      <c r="D1224" s="63"/>
      <c r="F1224" s="64"/>
    </row>
    <row r="1225" spans="4:6">
      <c r="D1225" s="63"/>
      <c r="F1225" s="64"/>
    </row>
    <row r="1226" spans="4:6">
      <c r="D1226" s="63"/>
      <c r="F1226" s="64"/>
    </row>
    <row r="1227" spans="4:6">
      <c r="D1227" s="63"/>
      <c r="F1227" s="64"/>
    </row>
    <row r="1228" spans="4:6">
      <c r="D1228" s="63"/>
      <c r="F1228" s="64"/>
    </row>
    <row r="1229" spans="4:6">
      <c r="D1229" s="63"/>
      <c r="F1229" s="64"/>
    </row>
    <row r="1230" spans="4:6">
      <c r="D1230" s="63"/>
      <c r="F1230" s="64"/>
    </row>
    <row r="1231" spans="4:6">
      <c r="D1231" s="63"/>
      <c r="F1231" s="64"/>
    </row>
    <row r="1232" spans="4:6">
      <c r="D1232" s="63"/>
      <c r="F1232" s="64"/>
    </row>
    <row r="1233" spans="4:6">
      <c r="D1233" s="63"/>
      <c r="F1233" s="64"/>
    </row>
    <row r="1234" spans="4:6">
      <c r="D1234" s="63"/>
      <c r="F1234" s="64"/>
    </row>
    <row r="1235" spans="4:6">
      <c r="D1235" s="63"/>
      <c r="F1235" s="64"/>
    </row>
    <row r="1236" spans="4:6">
      <c r="D1236" s="63"/>
      <c r="F1236" s="64"/>
    </row>
    <row r="1237" spans="4:6">
      <c r="D1237" s="63"/>
      <c r="F1237" s="64"/>
    </row>
    <row r="1238" spans="4:6">
      <c r="D1238" s="63"/>
      <c r="F1238" s="64"/>
    </row>
    <row r="1239" spans="4:6">
      <c r="D1239" s="63"/>
      <c r="F1239" s="64"/>
    </row>
    <row r="1240" spans="4:6">
      <c r="D1240" s="63"/>
      <c r="F1240" s="64"/>
    </row>
    <row r="1241" spans="4:6">
      <c r="D1241" s="63"/>
      <c r="F1241" s="64"/>
    </row>
    <row r="1242" spans="4:6">
      <c r="D1242" s="63"/>
      <c r="F1242" s="64"/>
    </row>
    <row r="1243" spans="4:6">
      <c r="D1243" s="63"/>
      <c r="F1243" s="64"/>
    </row>
    <row r="1244" spans="4:6">
      <c r="D1244" s="63"/>
      <c r="F1244" s="64"/>
    </row>
    <row r="1245" spans="4:6">
      <c r="D1245" s="63"/>
      <c r="F1245" s="64"/>
    </row>
    <row r="1246" spans="4:6">
      <c r="D1246" s="63"/>
      <c r="F1246" s="64"/>
    </row>
    <row r="1247" spans="4:6">
      <c r="D1247" s="63"/>
      <c r="F1247" s="64"/>
    </row>
    <row r="1248" spans="4:6">
      <c r="D1248" s="63"/>
      <c r="F1248" s="64"/>
    </row>
    <row r="1249" spans="4:6">
      <c r="D1249" s="63"/>
      <c r="F1249" s="64"/>
    </row>
    <row r="1250" spans="4:6">
      <c r="D1250" s="63"/>
      <c r="F1250" s="64"/>
    </row>
    <row r="1251" spans="4:6">
      <c r="D1251" s="63"/>
      <c r="F1251" s="64"/>
    </row>
    <row r="1252" spans="4:6">
      <c r="D1252" s="63"/>
      <c r="F1252" s="64"/>
    </row>
    <row r="1253" spans="4:6">
      <c r="D1253" s="63"/>
      <c r="F1253" s="64"/>
    </row>
    <row r="1254" spans="4:6">
      <c r="D1254" s="63"/>
      <c r="F1254" s="64"/>
    </row>
    <row r="1255" spans="4:6">
      <c r="D1255" s="63"/>
      <c r="F1255" s="64"/>
    </row>
    <row r="1256" spans="4:6">
      <c r="D1256" s="63"/>
      <c r="F1256" s="64"/>
    </row>
    <row r="1257" spans="4:6">
      <c r="D1257" s="63"/>
      <c r="F1257" s="64"/>
    </row>
    <row r="1258" spans="4:6">
      <c r="D1258" s="63"/>
      <c r="F1258" s="64"/>
    </row>
    <row r="1259" spans="4:6">
      <c r="D1259" s="63"/>
      <c r="F1259" s="64"/>
    </row>
    <row r="1260" spans="4:6">
      <c r="D1260" s="63"/>
      <c r="F1260" s="64"/>
    </row>
    <row r="1261" spans="4:6">
      <c r="D1261" s="63"/>
      <c r="F1261" s="64"/>
    </row>
    <row r="1262" spans="4:6">
      <c r="D1262" s="63"/>
      <c r="F1262" s="64"/>
    </row>
    <row r="1263" spans="4:6">
      <c r="D1263" s="63"/>
      <c r="F1263" s="64"/>
    </row>
    <row r="1264" spans="4:6">
      <c r="D1264" s="63"/>
      <c r="F1264" s="64"/>
    </row>
    <row r="1265" spans="4:6">
      <c r="D1265" s="63"/>
      <c r="F1265" s="64"/>
    </row>
    <row r="1266" spans="4:6">
      <c r="D1266" s="63"/>
      <c r="F1266" s="64"/>
    </row>
    <row r="1267" spans="4:6">
      <c r="D1267" s="63"/>
      <c r="F1267" s="64"/>
    </row>
    <row r="1268" spans="4:6">
      <c r="D1268" s="63"/>
      <c r="F1268" s="64"/>
    </row>
    <row r="1269" spans="4:6">
      <c r="D1269" s="63"/>
      <c r="F1269" s="64"/>
    </row>
    <row r="1270" spans="4:6">
      <c r="D1270" s="63"/>
      <c r="F1270" s="64"/>
    </row>
    <row r="1271" spans="4:6">
      <c r="D1271" s="63"/>
      <c r="F1271" s="64"/>
    </row>
    <row r="1272" spans="4:6">
      <c r="D1272" s="63"/>
      <c r="F1272" s="64"/>
    </row>
    <row r="1273" spans="4:6">
      <c r="D1273" s="63"/>
      <c r="F1273" s="64"/>
    </row>
    <row r="1274" spans="4:6">
      <c r="D1274" s="63"/>
      <c r="F1274" s="64"/>
    </row>
    <row r="1275" spans="4:6">
      <c r="D1275" s="63"/>
      <c r="F1275" s="64"/>
    </row>
    <row r="1276" spans="4:6">
      <c r="D1276" s="63"/>
      <c r="F1276" s="64"/>
    </row>
    <row r="1277" spans="4:6">
      <c r="D1277" s="63"/>
      <c r="F1277" s="64"/>
    </row>
    <row r="1278" spans="4:6">
      <c r="D1278" s="63"/>
      <c r="F1278" s="64"/>
    </row>
    <row r="1279" spans="4:6">
      <c r="D1279" s="63"/>
      <c r="F1279" s="64"/>
    </row>
    <row r="1280" spans="4:6">
      <c r="D1280" s="63"/>
      <c r="F1280" s="64"/>
    </row>
    <row r="1281" spans="4:6">
      <c r="D1281" s="63"/>
      <c r="F1281" s="64"/>
    </row>
    <row r="1282" spans="4:6">
      <c r="D1282" s="63"/>
      <c r="F1282" s="64"/>
    </row>
    <row r="1283" spans="4:6">
      <c r="D1283" s="63"/>
      <c r="F1283" s="64"/>
    </row>
    <row r="1284" spans="4:6">
      <c r="D1284" s="63"/>
      <c r="F1284" s="64"/>
    </row>
    <row r="1285" spans="4:6">
      <c r="D1285" s="63"/>
      <c r="F1285" s="64"/>
    </row>
    <row r="1286" spans="4:6">
      <c r="D1286" s="63"/>
      <c r="F1286" s="64"/>
    </row>
    <row r="1287" spans="4:6">
      <c r="D1287" s="63"/>
      <c r="F1287" s="64"/>
    </row>
    <row r="1288" spans="4:6">
      <c r="D1288" s="63"/>
      <c r="F1288" s="64"/>
    </row>
    <row r="1289" spans="4:6">
      <c r="D1289" s="63"/>
      <c r="F1289" s="64"/>
    </row>
    <row r="1290" spans="4:6">
      <c r="D1290" s="63"/>
      <c r="F1290" s="64"/>
    </row>
    <row r="1291" spans="4:6">
      <c r="D1291" s="63"/>
      <c r="F1291" s="64"/>
    </row>
    <row r="1292" spans="4:6">
      <c r="D1292" s="63"/>
      <c r="F1292" s="64"/>
    </row>
    <row r="1293" spans="4:6">
      <c r="D1293" s="63"/>
      <c r="F1293" s="64"/>
    </row>
    <row r="1294" spans="4:6">
      <c r="D1294" s="63"/>
      <c r="F1294" s="64"/>
    </row>
    <row r="1295" spans="4:6">
      <c r="D1295" s="63"/>
      <c r="F1295" s="64"/>
    </row>
    <row r="1296" spans="4:6">
      <c r="D1296" s="63"/>
      <c r="F1296" s="64"/>
    </row>
    <row r="1297" spans="4:6">
      <c r="D1297" s="63"/>
      <c r="F1297" s="64"/>
    </row>
    <row r="1298" spans="4:6">
      <c r="D1298" s="63"/>
      <c r="F1298" s="64"/>
    </row>
    <row r="1299" spans="4:6">
      <c r="D1299" s="63"/>
      <c r="F1299" s="64"/>
    </row>
    <row r="1300" spans="4:6">
      <c r="D1300" s="63"/>
      <c r="F1300" s="64"/>
    </row>
    <row r="1301" spans="4:6">
      <c r="D1301" s="63"/>
      <c r="F1301" s="64"/>
    </row>
    <row r="1302" spans="4:6">
      <c r="D1302" s="63"/>
      <c r="F1302" s="64"/>
    </row>
    <row r="1303" spans="4:6">
      <c r="D1303" s="63"/>
      <c r="F1303" s="64"/>
    </row>
    <row r="1304" spans="4:6">
      <c r="D1304" s="63"/>
      <c r="F1304" s="64"/>
    </row>
    <row r="1305" spans="4:6">
      <c r="D1305" s="63"/>
      <c r="F1305" s="64"/>
    </row>
    <row r="1306" spans="4:6">
      <c r="D1306" s="63"/>
      <c r="F1306" s="64"/>
    </row>
    <row r="1307" spans="4:6">
      <c r="D1307" s="63"/>
      <c r="F1307" s="64"/>
    </row>
    <row r="1308" spans="4:6">
      <c r="D1308" s="63"/>
      <c r="F1308" s="64"/>
    </row>
    <row r="1309" spans="4:6">
      <c r="D1309" s="63"/>
      <c r="F1309" s="64"/>
    </row>
    <row r="1310" spans="4:6">
      <c r="D1310" s="63"/>
      <c r="F1310" s="64"/>
    </row>
    <row r="1311" spans="4:6">
      <c r="D1311" s="63"/>
      <c r="F1311" s="64"/>
    </row>
    <row r="1312" spans="4:6">
      <c r="D1312" s="63"/>
      <c r="F1312" s="64"/>
    </row>
    <row r="1313" spans="4:6">
      <c r="D1313" s="63"/>
      <c r="F1313" s="64"/>
    </row>
    <row r="1314" spans="4:6">
      <c r="D1314" s="63"/>
      <c r="F1314" s="64"/>
    </row>
    <row r="1315" spans="4:6">
      <c r="D1315" s="63"/>
      <c r="F1315" s="64"/>
    </row>
    <row r="1316" spans="4:6">
      <c r="D1316" s="63"/>
      <c r="F1316" s="64"/>
    </row>
    <row r="1317" spans="4:6">
      <c r="D1317" s="63"/>
      <c r="F1317" s="64"/>
    </row>
    <row r="1318" spans="4:6">
      <c r="D1318" s="63"/>
      <c r="F1318" s="64"/>
    </row>
    <row r="1319" spans="4:6">
      <c r="D1319" s="63"/>
      <c r="F1319" s="64"/>
    </row>
    <row r="1320" spans="4:6">
      <c r="D1320" s="63"/>
      <c r="F1320" s="64"/>
    </row>
    <row r="1321" spans="4:6">
      <c r="D1321" s="63"/>
      <c r="F1321" s="64"/>
    </row>
    <row r="1322" spans="4:6">
      <c r="D1322" s="63"/>
      <c r="F1322" s="64"/>
    </row>
    <row r="1323" spans="4:6">
      <c r="D1323" s="63"/>
      <c r="F1323" s="64"/>
    </row>
    <row r="1324" spans="4:6">
      <c r="D1324" s="63"/>
      <c r="F1324" s="64"/>
    </row>
    <row r="1325" spans="4:6">
      <c r="D1325" s="63"/>
      <c r="F1325" s="64"/>
    </row>
    <row r="1326" spans="4:6">
      <c r="D1326" s="63"/>
      <c r="F1326" s="64"/>
    </row>
    <row r="1327" spans="4:6">
      <c r="D1327" s="63"/>
      <c r="F1327" s="64"/>
    </row>
    <row r="1328" spans="4:6">
      <c r="D1328" s="63"/>
      <c r="F1328" s="64"/>
    </row>
    <row r="1329" spans="4:6">
      <c r="D1329" s="63"/>
      <c r="F1329" s="64"/>
    </row>
    <row r="1330" spans="4:6">
      <c r="D1330" s="63"/>
      <c r="F1330" s="64"/>
    </row>
    <row r="1331" spans="4:6">
      <c r="D1331" s="63"/>
      <c r="F1331" s="64"/>
    </row>
    <row r="1332" spans="4:6">
      <c r="D1332" s="63"/>
      <c r="F1332" s="64"/>
    </row>
    <row r="1333" spans="4:6">
      <c r="D1333" s="63"/>
      <c r="F1333" s="64"/>
    </row>
    <row r="1334" spans="4:6">
      <c r="D1334" s="63"/>
      <c r="F1334" s="64"/>
    </row>
    <row r="1335" spans="4:6">
      <c r="D1335" s="63"/>
      <c r="F1335" s="64"/>
    </row>
    <row r="1336" spans="4:6">
      <c r="D1336" s="63"/>
      <c r="F1336" s="64"/>
    </row>
    <row r="1337" spans="4:6">
      <c r="D1337" s="63"/>
      <c r="F1337" s="64"/>
    </row>
    <row r="1338" spans="4:6">
      <c r="D1338" s="63"/>
      <c r="F1338" s="64"/>
    </row>
    <row r="1339" spans="4:6">
      <c r="D1339" s="63"/>
      <c r="F1339" s="64"/>
    </row>
    <row r="1340" spans="4:6">
      <c r="D1340" s="63"/>
      <c r="F1340" s="64"/>
    </row>
    <row r="1341" spans="4:6">
      <c r="D1341" s="63"/>
      <c r="F1341" s="64"/>
    </row>
    <row r="1342" spans="4:6">
      <c r="D1342" s="63"/>
      <c r="F1342" s="64"/>
    </row>
    <row r="1343" spans="4:6">
      <c r="D1343" s="63"/>
      <c r="F1343" s="64"/>
    </row>
    <row r="1344" spans="4:6">
      <c r="D1344" s="63"/>
      <c r="F1344" s="64"/>
    </row>
    <row r="1345" spans="4:6">
      <c r="D1345" s="63"/>
      <c r="F1345" s="64"/>
    </row>
    <row r="1346" spans="4:6">
      <c r="D1346" s="63"/>
      <c r="F1346" s="64"/>
    </row>
    <row r="1347" spans="4:6">
      <c r="D1347" s="63"/>
      <c r="F1347" s="64"/>
    </row>
    <row r="1348" spans="4:6">
      <c r="D1348" s="63"/>
      <c r="F1348" s="64"/>
    </row>
    <row r="1349" spans="4:6">
      <c r="D1349" s="63"/>
      <c r="F1349" s="64"/>
    </row>
    <row r="1350" spans="4:6">
      <c r="D1350" s="63"/>
      <c r="F1350" s="64"/>
    </row>
    <row r="1351" spans="4:6">
      <c r="D1351" s="63"/>
      <c r="F1351" s="64"/>
    </row>
    <row r="1352" spans="4:6">
      <c r="D1352" s="63"/>
      <c r="F1352" s="64"/>
    </row>
    <row r="1353" spans="4:6">
      <c r="D1353" s="63"/>
      <c r="F1353" s="64"/>
    </row>
    <row r="1354" spans="4:6">
      <c r="D1354" s="63"/>
      <c r="F1354" s="64"/>
    </row>
    <row r="1355" spans="4:6">
      <c r="D1355" s="63"/>
      <c r="F1355" s="64"/>
    </row>
    <row r="1356" spans="4:6">
      <c r="D1356" s="63"/>
      <c r="F1356" s="64"/>
    </row>
    <row r="1357" spans="4:6">
      <c r="D1357" s="63"/>
      <c r="F1357" s="64"/>
    </row>
    <row r="1358" spans="4:6">
      <c r="D1358" s="63"/>
      <c r="F1358" s="64"/>
    </row>
    <row r="1359" spans="4:6">
      <c r="D1359" s="63"/>
      <c r="F1359" s="64"/>
    </row>
    <row r="1360" spans="4:6">
      <c r="D1360" s="63"/>
      <c r="F1360" s="64"/>
    </row>
    <row r="1361" spans="4:6">
      <c r="D1361" s="63"/>
      <c r="F1361" s="64"/>
    </row>
    <row r="1362" spans="4:6">
      <c r="D1362" s="63"/>
      <c r="F1362" s="64"/>
    </row>
    <row r="1363" spans="4:6">
      <c r="D1363" s="63"/>
      <c r="F1363" s="64"/>
    </row>
    <row r="1364" spans="4:6">
      <c r="D1364" s="63"/>
      <c r="F1364" s="64"/>
    </row>
    <row r="1365" spans="4:6">
      <c r="D1365" s="63"/>
      <c r="F1365" s="64"/>
    </row>
    <row r="1366" spans="4:6">
      <c r="D1366" s="63"/>
      <c r="F1366" s="64"/>
    </row>
    <row r="1367" spans="4:6">
      <c r="D1367" s="63"/>
      <c r="F1367" s="64"/>
    </row>
    <row r="1368" spans="4:6">
      <c r="D1368" s="63"/>
      <c r="F1368" s="64"/>
    </row>
    <row r="1369" spans="4:6">
      <c r="D1369" s="63"/>
      <c r="F1369" s="64"/>
    </row>
    <row r="1370" spans="4:6">
      <c r="D1370" s="63"/>
      <c r="F1370" s="64"/>
    </row>
    <row r="1371" spans="4:6">
      <c r="D1371" s="63"/>
      <c r="F1371" s="64"/>
    </row>
    <row r="1372" spans="4:6">
      <c r="D1372" s="63"/>
      <c r="F1372" s="64"/>
    </row>
    <row r="1373" spans="4:6">
      <c r="D1373" s="63"/>
      <c r="F1373" s="64"/>
    </row>
    <row r="1374" spans="4:6">
      <c r="D1374" s="63"/>
      <c r="F1374" s="64"/>
    </row>
    <row r="1375" spans="4:6">
      <c r="D1375" s="63"/>
      <c r="F1375" s="64"/>
    </row>
    <row r="1376" spans="4:6">
      <c r="D1376" s="63"/>
      <c r="F1376" s="64"/>
    </row>
    <row r="1377" spans="4:6">
      <c r="D1377" s="63"/>
      <c r="F1377" s="64"/>
    </row>
    <row r="1378" spans="4:6">
      <c r="D1378" s="63"/>
      <c r="F1378" s="64"/>
    </row>
    <row r="1379" spans="4:6">
      <c r="D1379" s="63"/>
      <c r="F1379" s="64"/>
    </row>
    <row r="1380" spans="4:6">
      <c r="D1380" s="63"/>
      <c r="F1380" s="64"/>
    </row>
    <row r="1381" spans="4:6">
      <c r="D1381" s="63"/>
      <c r="F1381" s="64"/>
    </row>
    <row r="1382" spans="4:6">
      <c r="D1382" s="63"/>
      <c r="F1382" s="64"/>
    </row>
    <row r="1383" spans="4:6">
      <c r="D1383" s="63"/>
      <c r="F1383" s="64"/>
    </row>
    <row r="1384" spans="4:6">
      <c r="D1384" s="63"/>
      <c r="F1384" s="64"/>
    </row>
    <row r="1385" spans="4:6">
      <c r="D1385" s="63"/>
      <c r="F1385" s="64"/>
    </row>
    <row r="1386" spans="4:6">
      <c r="D1386" s="63"/>
      <c r="F1386" s="64"/>
    </row>
    <row r="1387" spans="4:6">
      <c r="D1387" s="63"/>
      <c r="F1387" s="64"/>
    </row>
    <row r="1388" spans="4:6">
      <c r="D1388" s="63"/>
      <c r="F1388" s="64"/>
    </row>
    <row r="1389" spans="4:6">
      <c r="D1389" s="63"/>
      <c r="F1389" s="64"/>
    </row>
    <row r="1390" spans="4:6">
      <c r="D1390" s="63"/>
      <c r="F1390" s="64"/>
    </row>
    <row r="1391" spans="4:6">
      <c r="D1391" s="63"/>
      <c r="F1391" s="64"/>
    </row>
    <row r="1392" spans="4:6">
      <c r="D1392" s="63"/>
      <c r="F1392" s="64"/>
    </row>
    <row r="1393" spans="4:6">
      <c r="D1393" s="63"/>
      <c r="F1393" s="64"/>
    </row>
    <row r="1394" spans="4:6">
      <c r="D1394" s="63"/>
      <c r="F1394" s="64"/>
    </row>
    <row r="1395" spans="4:6">
      <c r="D1395" s="63"/>
      <c r="F1395" s="64"/>
    </row>
    <row r="1396" spans="4:6">
      <c r="D1396" s="63"/>
      <c r="F1396" s="64"/>
    </row>
    <row r="1397" spans="4:6">
      <c r="D1397" s="63"/>
      <c r="F1397" s="64"/>
    </row>
    <row r="1398" spans="4:6">
      <c r="D1398" s="63"/>
      <c r="F1398" s="64"/>
    </row>
    <row r="1399" spans="4:6">
      <c r="D1399" s="63"/>
      <c r="F1399" s="64"/>
    </row>
    <row r="1400" spans="4:6">
      <c r="D1400" s="63"/>
      <c r="F1400" s="64"/>
    </row>
    <row r="1401" spans="4:6">
      <c r="D1401" s="63"/>
      <c r="F1401" s="64"/>
    </row>
    <row r="1402" spans="4:6">
      <c r="D1402" s="63"/>
      <c r="F1402" s="64"/>
    </row>
    <row r="1403" spans="4:6">
      <c r="D1403" s="63"/>
      <c r="F1403" s="64"/>
    </row>
    <row r="1404" spans="4:6">
      <c r="D1404" s="63"/>
      <c r="F1404" s="64"/>
    </row>
    <row r="1405" spans="4:6">
      <c r="D1405" s="63"/>
      <c r="F1405" s="64"/>
    </row>
    <row r="1406" spans="4:6">
      <c r="D1406" s="63"/>
      <c r="F1406" s="64"/>
    </row>
    <row r="1407" spans="4:6">
      <c r="D1407" s="63"/>
      <c r="F1407" s="64"/>
    </row>
    <row r="1408" spans="4:6">
      <c r="D1408" s="63"/>
      <c r="F1408" s="64"/>
    </row>
    <row r="1409" spans="4:6">
      <c r="D1409" s="63"/>
      <c r="F1409" s="64"/>
    </row>
    <row r="1410" spans="4:6">
      <c r="D1410" s="63"/>
      <c r="F1410" s="64"/>
    </row>
    <row r="1411" spans="4:6">
      <c r="D1411" s="63"/>
      <c r="F1411" s="64"/>
    </row>
    <row r="1412" spans="4:6">
      <c r="D1412" s="63"/>
      <c r="F1412" s="64"/>
    </row>
    <row r="1413" spans="4:6">
      <c r="D1413" s="63"/>
      <c r="F1413" s="64"/>
    </row>
    <row r="1414" spans="4:6">
      <c r="D1414" s="63"/>
      <c r="F1414" s="64"/>
    </row>
    <row r="1415" spans="4:6">
      <c r="D1415" s="63"/>
      <c r="F1415" s="64"/>
    </row>
    <row r="1416" spans="4:6">
      <c r="D1416" s="63"/>
      <c r="F1416" s="64"/>
    </row>
    <row r="1417" spans="4:6">
      <c r="D1417" s="63"/>
      <c r="F1417" s="64"/>
    </row>
    <row r="1418" spans="4:6">
      <c r="D1418" s="63"/>
      <c r="F1418" s="64"/>
    </row>
    <row r="1419" spans="4:6">
      <c r="D1419" s="63"/>
      <c r="F1419" s="64"/>
    </row>
    <row r="1420" spans="4:6">
      <c r="D1420" s="63"/>
      <c r="F1420" s="64"/>
    </row>
    <row r="1421" spans="4:6">
      <c r="D1421" s="63"/>
      <c r="F1421" s="64"/>
    </row>
    <row r="1422" spans="4:6">
      <c r="D1422" s="63"/>
      <c r="F1422" s="64"/>
    </row>
    <row r="1423" spans="4:6">
      <c r="D1423" s="63"/>
      <c r="F1423" s="64"/>
    </row>
    <row r="1424" spans="4:6">
      <c r="D1424" s="63"/>
      <c r="F1424" s="64"/>
    </row>
    <row r="1425" spans="4:6">
      <c r="D1425" s="63"/>
      <c r="F1425" s="64"/>
    </row>
    <row r="1426" spans="4:6">
      <c r="D1426" s="63"/>
      <c r="F1426" s="64"/>
    </row>
    <row r="1427" spans="4:6">
      <c r="D1427" s="63"/>
      <c r="F1427" s="64"/>
    </row>
    <row r="1428" spans="4:6">
      <c r="D1428" s="63"/>
      <c r="F1428" s="64"/>
    </row>
    <row r="1429" spans="4:6">
      <c r="D1429" s="63"/>
      <c r="F1429" s="64"/>
    </row>
    <row r="1430" spans="4:6">
      <c r="D1430" s="63"/>
      <c r="F1430" s="64"/>
    </row>
    <row r="1431" spans="4:6">
      <c r="D1431" s="63"/>
      <c r="F1431" s="64"/>
    </row>
    <row r="1432" spans="4:6">
      <c r="D1432" s="63"/>
      <c r="F1432" s="64"/>
    </row>
    <row r="1433" spans="4:6">
      <c r="D1433" s="63"/>
      <c r="F1433" s="64"/>
    </row>
    <row r="1434" spans="4:6">
      <c r="D1434" s="63"/>
      <c r="F1434" s="64"/>
    </row>
    <row r="1435" spans="4:6">
      <c r="D1435" s="63"/>
      <c r="F1435" s="64"/>
    </row>
    <row r="1436" spans="4:6">
      <c r="D1436" s="63"/>
      <c r="F1436" s="64"/>
    </row>
    <row r="1437" spans="4:6">
      <c r="D1437" s="63"/>
      <c r="F1437" s="64"/>
    </row>
    <row r="1438" spans="4:6">
      <c r="D1438" s="63"/>
      <c r="F1438" s="64"/>
    </row>
    <row r="1439" spans="4:6">
      <c r="D1439" s="63"/>
      <c r="F1439" s="64"/>
    </row>
    <row r="1440" spans="4:6">
      <c r="D1440" s="63"/>
      <c r="F1440" s="64"/>
    </row>
    <row r="1441" spans="4:6">
      <c r="D1441" s="63"/>
      <c r="F1441" s="64"/>
    </row>
    <row r="1442" spans="4:6">
      <c r="D1442" s="63"/>
      <c r="F1442" s="64"/>
    </row>
    <row r="1443" spans="4:6">
      <c r="D1443" s="63"/>
      <c r="F1443" s="64"/>
    </row>
    <row r="1444" spans="4:6">
      <c r="D1444" s="63"/>
      <c r="F1444" s="64"/>
    </row>
    <row r="1445" spans="4:6">
      <c r="D1445" s="63"/>
      <c r="F1445" s="64"/>
    </row>
    <row r="1446" spans="4:6">
      <c r="D1446" s="63"/>
      <c r="F1446" s="64"/>
    </row>
    <row r="1447" spans="4:6">
      <c r="D1447" s="63"/>
      <c r="F1447" s="64"/>
    </row>
    <row r="1448" spans="4:6">
      <c r="D1448" s="63"/>
      <c r="F1448" s="64"/>
    </row>
    <row r="1449" spans="4:6">
      <c r="D1449" s="63"/>
      <c r="F1449" s="64"/>
    </row>
    <row r="1450" spans="4:6">
      <c r="D1450" s="63"/>
      <c r="F1450" s="64"/>
    </row>
    <row r="1451" spans="4:6">
      <c r="D1451" s="63"/>
      <c r="F1451" s="64"/>
    </row>
    <row r="1452" spans="4:6">
      <c r="D1452" s="63"/>
      <c r="F1452" s="64"/>
    </row>
    <row r="1453" spans="4:6">
      <c r="D1453" s="63"/>
      <c r="F1453" s="64"/>
    </row>
    <row r="1454" spans="4:6">
      <c r="D1454" s="63"/>
      <c r="F1454" s="64"/>
    </row>
    <row r="1455" spans="4:6">
      <c r="D1455" s="63"/>
      <c r="F1455" s="64"/>
    </row>
    <row r="1456" spans="4:6">
      <c r="D1456" s="63"/>
      <c r="F1456" s="64"/>
    </row>
    <row r="1457" spans="4:6">
      <c r="D1457" s="63"/>
      <c r="F1457" s="64"/>
    </row>
    <row r="1458" spans="4:6">
      <c r="D1458" s="63"/>
      <c r="F1458" s="64"/>
    </row>
    <row r="1459" spans="4:6">
      <c r="D1459" s="63"/>
      <c r="F1459" s="64"/>
    </row>
    <row r="1460" spans="4:6">
      <c r="D1460" s="63"/>
      <c r="F1460" s="64"/>
    </row>
    <row r="1461" spans="4:6">
      <c r="D1461" s="63"/>
      <c r="F1461" s="64"/>
    </row>
    <row r="1462" spans="4:6">
      <c r="D1462" s="63"/>
      <c r="F1462" s="64"/>
    </row>
    <row r="1463" spans="4:6">
      <c r="D1463" s="63"/>
      <c r="F1463" s="64"/>
    </row>
    <row r="1464" spans="4:6">
      <c r="D1464" s="63"/>
      <c r="F1464" s="64"/>
    </row>
    <row r="1465" spans="4:6">
      <c r="D1465" s="63"/>
      <c r="F1465" s="64"/>
    </row>
    <row r="1466" spans="4:6">
      <c r="D1466" s="63"/>
      <c r="F1466" s="64"/>
    </row>
    <row r="1467" spans="4:6">
      <c r="D1467" s="63"/>
      <c r="F1467" s="64"/>
    </row>
    <row r="1468" spans="4:6">
      <c r="D1468" s="63"/>
      <c r="F1468" s="64"/>
    </row>
    <row r="1469" spans="4:6">
      <c r="D1469" s="63"/>
      <c r="F1469" s="64"/>
    </row>
    <row r="1470" spans="4:6">
      <c r="D1470" s="63"/>
      <c r="F1470" s="64"/>
    </row>
    <row r="1471" spans="4:6">
      <c r="D1471" s="63"/>
      <c r="F1471" s="64"/>
    </row>
    <row r="1472" spans="4:6">
      <c r="D1472" s="63"/>
      <c r="F1472" s="64"/>
    </row>
    <row r="1473" spans="4:6">
      <c r="D1473" s="63"/>
      <c r="F1473" s="64"/>
    </row>
    <row r="1474" spans="4:6">
      <c r="D1474" s="63"/>
      <c r="F1474" s="64"/>
    </row>
    <row r="1475" spans="4:6">
      <c r="D1475" s="63"/>
      <c r="F1475" s="64"/>
    </row>
    <row r="1476" spans="4:6">
      <c r="D1476" s="63"/>
      <c r="F1476" s="64"/>
    </row>
    <row r="1477" spans="4:6">
      <c r="D1477" s="63"/>
      <c r="F1477" s="64"/>
    </row>
    <row r="1478" spans="4:6">
      <c r="D1478" s="63"/>
      <c r="F1478" s="64"/>
    </row>
    <row r="1479" spans="4:6">
      <c r="D1479" s="63"/>
      <c r="F1479" s="64"/>
    </row>
    <row r="1480" spans="4:6">
      <c r="D1480" s="63"/>
      <c r="F1480" s="64"/>
    </row>
    <row r="1481" spans="4:6">
      <c r="D1481" s="63"/>
      <c r="F1481" s="64"/>
    </row>
    <row r="1482" spans="4:6">
      <c r="D1482" s="63"/>
      <c r="F1482" s="64"/>
    </row>
    <row r="1483" spans="4:6">
      <c r="D1483" s="63"/>
      <c r="F1483" s="64"/>
    </row>
    <row r="1484" spans="4:6">
      <c r="D1484" s="63"/>
      <c r="F1484" s="64"/>
    </row>
    <row r="1485" spans="4:6">
      <c r="D1485" s="63"/>
      <c r="F1485" s="64"/>
    </row>
    <row r="1486" spans="4:6">
      <c r="D1486" s="63"/>
      <c r="F1486" s="64"/>
    </row>
    <row r="1487" spans="4:6">
      <c r="D1487" s="63"/>
      <c r="F1487" s="64"/>
    </row>
    <row r="1488" spans="4:6">
      <c r="D1488" s="63"/>
      <c r="F1488" s="64"/>
    </row>
    <row r="1489" spans="4:6">
      <c r="D1489" s="63"/>
      <c r="F1489" s="64"/>
    </row>
    <row r="1490" spans="4:6">
      <c r="D1490" s="63"/>
      <c r="F1490" s="64"/>
    </row>
    <row r="1491" spans="4:6">
      <c r="D1491" s="63"/>
      <c r="F1491" s="64"/>
    </row>
    <row r="1492" spans="4:6">
      <c r="D1492" s="63"/>
      <c r="F1492" s="64"/>
    </row>
    <row r="1493" spans="4:6">
      <c r="D1493" s="63"/>
      <c r="F1493" s="64"/>
    </row>
    <row r="1494" spans="4:6">
      <c r="D1494" s="63"/>
      <c r="F1494" s="64"/>
    </row>
    <row r="1495" spans="4:6">
      <c r="D1495" s="63"/>
      <c r="F1495" s="64"/>
    </row>
    <row r="1496" spans="4:6">
      <c r="D1496" s="63"/>
      <c r="F1496" s="64"/>
    </row>
    <row r="1497" spans="4:6">
      <c r="D1497" s="63"/>
      <c r="F1497" s="64"/>
    </row>
    <row r="1498" spans="4:6">
      <c r="D1498" s="63"/>
      <c r="F1498" s="64"/>
    </row>
    <row r="1499" spans="4:6">
      <c r="D1499" s="63"/>
      <c r="F1499" s="64"/>
    </row>
    <row r="1500" spans="4:6">
      <c r="D1500" s="63"/>
      <c r="F1500" s="64"/>
    </row>
    <row r="1501" spans="4:6">
      <c r="D1501" s="63"/>
      <c r="F1501" s="64"/>
    </row>
    <row r="1502" spans="4:6">
      <c r="D1502" s="63"/>
      <c r="F1502" s="64"/>
    </row>
    <row r="1503" spans="4:6">
      <c r="D1503" s="63"/>
      <c r="F1503" s="64"/>
    </row>
    <row r="1504" spans="4:6">
      <c r="D1504" s="63"/>
      <c r="F1504" s="64"/>
    </row>
    <row r="1505" spans="4:6">
      <c r="D1505" s="63"/>
      <c r="F1505" s="64"/>
    </row>
    <row r="1506" spans="4:6">
      <c r="D1506" s="63"/>
      <c r="F1506" s="64"/>
    </row>
    <row r="1507" spans="4:6">
      <c r="D1507" s="63"/>
      <c r="F1507" s="64"/>
    </row>
    <row r="1508" spans="4:6">
      <c r="D1508" s="63"/>
      <c r="F1508" s="64"/>
    </row>
    <row r="1509" spans="4:6">
      <c r="D1509" s="63"/>
      <c r="F1509" s="64"/>
    </row>
    <row r="1510" spans="4:6">
      <c r="D1510" s="63"/>
      <c r="F1510" s="64"/>
    </row>
    <row r="1511" spans="4:6">
      <c r="D1511" s="63"/>
      <c r="F1511" s="64"/>
    </row>
    <row r="1512" spans="4:6">
      <c r="D1512" s="63"/>
      <c r="F1512" s="64"/>
    </row>
    <row r="1513" spans="4:6">
      <c r="D1513" s="63"/>
      <c r="F1513" s="64"/>
    </row>
    <row r="1514" spans="4:6">
      <c r="D1514" s="63"/>
      <c r="F1514" s="64"/>
    </row>
    <row r="1515" spans="4:6">
      <c r="D1515" s="63"/>
      <c r="F1515" s="64"/>
    </row>
    <row r="1516" spans="4:6">
      <c r="D1516" s="63"/>
      <c r="F1516" s="64"/>
    </row>
    <row r="1517" spans="4:6">
      <c r="D1517" s="63"/>
      <c r="F1517" s="64"/>
    </row>
    <row r="1518" spans="4:6">
      <c r="D1518" s="63"/>
      <c r="F1518" s="64"/>
    </row>
    <row r="1519" spans="4:6">
      <c r="D1519" s="63"/>
      <c r="F1519" s="64"/>
    </row>
    <row r="1520" spans="4:6">
      <c r="D1520" s="63"/>
      <c r="F1520" s="64"/>
    </row>
    <row r="1521" spans="4:6">
      <c r="D1521" s="63"/>
      <c r="F1521" s="64"/>
    </row>
    <row r="1522" spans="4:6">
      <c r="D1522" s="63"/>
      <c r="F1522" s="64"/>
    </row>
    <row r="1523" spans="4:6">
      <c r="D1523" s="63"/>
      <c r="F1523" s="64"/>
    </row>
    <row r="1524" spans="4:6">
      <c r="D1524" s="63"/>
      <c r="F1524" s="64"/>
    </row>
    <row r="1525" spans="4:6">
      <c r="D1525" s="63"/>
      <c r="F1525" s="64"/>
    </row>
    <row r="1526" spans="4:6">
      <c r="D1526" s="63"/>
      <c r="F1526" s="64"/>
    </row>
    <row r="1527" spans="4:6">
      <c r="D1527" s="63"/>
      <c r="F1527" s="64"/>
    </row>
    <row r="1528" spans="4:6">
      <c r="D1528" s="63"/>
      <c r="F1528" s="64"/>
    </row>
    <row r="1529" spans="4:6">
      <c r="D1529" s="63"/>
      <c r="F1529" s="64"/>
    </row>
    <row r="1530" spans="4:6">
      <c r="D1530" s="63"/>
      <c r="F1530" s="64"/>
    </row>
    <row r="1531" spans="4:6">
      <c r="D1531" s="63"/>
      <c r="F1531" s="64"/>
    </row>
    <row r="1532" spans="4:6">
      <c r="D1532" s="63"/>
      <c r="F1532" s="64"/>
    </row>
    <row r="1533" spans="4:6">
      <c r="D1533" s="63"/>
      <c r="F1533" s="64"/>
    </row>
    <row r="1534" spans="4:6">
      <c r="D1534" s="63"/>
      <c r="F1534" s="64"/>
    </row>
    <row r="1535" spans="4:6">
      <c r="D1535" s="63"/>
      <c r="F1535" s="64"/>
    </row>
    <row r="1536" spans="4:6">
      <c r="D1536" s="63"/>
      <c r="F1536" s="64"/>
    </row>
    <row r="1537" spans="4:6">
      <c r="D1537" s="63"/>
      <c r="F1537" s="64"/>
    </row>
    <row r="1538" spans="4:6">
      <c r="D1538" s="63"/>
      <c r="F1538" s="64"/>
    </row>
    <row r="1539" spans="4:6">
      <c r="D1539" s="63"/>
      <c r="F1539" s="64"/>
    </row>
    <row r="1540" spans="4:6">
      <c r="D1540" s="63"/>
      <c r="F1540" s="64"/>
    </row>
    <row r="1541" spans="4:6">
      <c r="D1541" s="63"/>
      <c r="F1541" s="64"/>
    </row>
    <row r="1542" spans="4:6">
      <c r="D1542" s="63"/>
      <c r="F1542" s="64"/>
    </row>
    <row r="1543" spans="4:6">
      <c r="D1543" s="63"/>
      <c r="F1543" s="64"/>
    </row>
    <row r="1544" spans="4:6">
      <c r="D1544" s="63"/>
      <c r="F1544" s="64"/>
    </row>
    <row r="1545" spans="4:6">
      <c r="D1545" s="63"/>
      <c r="F1545" s="64"/>
    </row>
    <row r="1546" spans="4:6">
      <c r="D1546" s="63"/>
      <c r="F1546" s="64"/>
    </row>
    <row r="1547" spans="4:6">
      <c r="D1547" s="63"/>
      <c r="F1547" s="64"/>
    </row>
    <row r="1548" spans="4:6">
      <c r="D1548" s="63"/>
      <c r="F1548" s="64"/>
    </row>
    <row r="1549" spans="4:6">
      <c r="D1549" s="63"/>
      <c r="F1549" s="64"/>
    </row>
    <row r="1550" spans="4:6">
      <c r="D1550" s="63"/>
      <c r="F1550" s="64"/>
    </row>
    <row r="1551" spans="4:6">
      <c r="D1551" s="63"/>
      <c r="F1551" s="64"/>
    </row>
    <row r="1552" spans="4:6">
      <c r="D1552" s="63"/>
      <c r="F1552" s="64"/>
    </row>
    <row r="1553" spans="4:6">
      <c r="D1553" s="63"/>
      <c r="F1553" s="64"/>
    </row>
    <row r="1554" spans="4:6">
      <c r="D1554" s="63"/>
      <c r="F1554" s="64"/>
    </row>
    <row r="1555" spans="4:6">
      <c r="D1555" s="63"/>
      <c r="F1555" s="64"/>
    </row>
    <row r="1556" spans="4:6">
      <c r="D1556" s="63"/>
      <c r="F1556" s="64"/>
    </row>
    <row r="1557" spans="4:6">
      <c r="D1557" s="63"/>
      <c r="F1557" s="64"/>
    </row>
    <row r="1558" spans="4:6">
      <c r="D1558" s="63"/>
      <c r="F1558" s="64"/>
    </row>
    <row r="1559" spans="4:6">
      <c r="D1559" s="63"/>
      <c r="F1559" s="64"/>
    </row>
    <row r="1560" spans="4:6">
      <c r="D1560" s="63"/>
      <c r="F1560" s="64"/>
    </row>
    <row r="1561" spans="4:6">
      <c r="D1561" s="63"/>
      <c r="F1561" s="64"/>
    </row>
    <row r="1562" spans="4:6">
      <c r="D1562" s="63"/>
      <c r="F1562" s="64"/>
    </row>
    <row r="1563" spans="4:6">
      <c r="D1563" s="63"/>
      <c r="F1563" s="64"/>
    </row>
    <row r="1564" spans="4:6">
      <c r="D1564" s="63"/>
      <c r="F1564" s="64"/>
    </row>
    <row r="1565" spans="4:6">
      <c r="D1565" s="63"/>
      <c r="F1565" s="64"/>
    </row>
    <row r="1566" spans="4:6">
      <c r="D1566" s="63"/>
      <c r="F1566" s="64"/>
    </row>
    <row r="1567" spans="4:6">
      <c r="D1567" s="63"/>
      <c r="F1567" s="64"/>
    </row>
    <row r="1568" spans="4:6">
      <c r="D1568" s="63"/>
      <c r="F1568" s="64"/>
    </row>
    <row r="1569" spans="4:6">
      <c r="D1569" s="63"/>
      <c r="F1569" s="64"/>
    </row>
    <row r="1570" spans="4:6">
      <c r="D1570" s="63"/>
      <c r="F1570" s="64"/>
    </row>
    <row r="1571" spans="4:6">
      <c r="D1571" s="63"/>
      <c r="F1571" s="64"/>
    </row>
    <row r="1572" spans="4:6">
      <c r="D1572" s="63"/>
      <c r="F1572" s="64"/>
    </row>
    <row r="1573" spans="4:6">
      <c r="D1573" s="63"/>
      <c r="F1573" s="64"/>
    </row>
    <row r="1574" spans="4:6">
      <c r="D1574" s="63"/>
      <c r="F1574" s="64"/>
    </row>
    <row r="1575" spans="4:6">
      <c r="D1575" s="63"/>
      <c r="F1575" s="64"/>
    </row>
    <row r="1576" spans="4:6">
      <c r="D1576" s="63"/>
      <c r="F1576" s="64"/>
    </row>
    <row r="1577" spans="4:6">
      <c r="D1577" s="63"/>
      <c r="F1577" s="64"/>
    </row>
    <row r="1578" spans="4:6">
      <c r="D1578" s="63"/>
      <c r="F1578" s="64"/>
    </row>
    <row r="1579" spans="4:6">
      <c r="D1579" s="63"/>
      <c r="F1579" s="64"/>
    </row>
    <row r="1580" spans="4:6">
      <c r="D1580" s="63"/>
      <c r="F1580" s="64"/>
    </row>
    <row r="1581" spans="4:6">
      <c r="D1581" s="63"/>
      <c r="F1581" s="64"/>
    </row>
    <row r="1582" spans="4:6">
      <c r="D1582" s="63"/>
      <c r="F1582" s="64"/>
    </row>
    <row r="1583" spans="4:6">
      <c r="D1583" s="63"/>
      <c r="F1583" s="64"/>
    </row>
    <row r="1584" spans="4:6">
      <c r="D1584" s="63"/>
      <c r="F1584" s="64"/>
    </row>
    <row r="1585" spans="4:6">
      <c r="D1585" s="63"/>
      <c r="F1585" s="64"/>
    </row>
    <row r="1586" spans="4:6">
      <c r="D1586" s="63"/>
      <c r="F1586" s="64"/>
    </row>
    <row r="1587" spans="4:6">
      <c r="D1587" s="63"/>
      <c r="F1587" s="64"/>
    </row>
    <row r="1588" spans="4:6">
      <c r="D1588" s="63"/>
      <c r="F1588" s="64"/>
    </row>
    <row r="1589" spans="4:6">
      <c r="D1589" s="63"/>
      <c r="F1589" s="64"/>
    </row>
    <row r="1590" spans="4:6">
      <c r="D1590" s="63"/>
      <c r="F1590" s="64"/>
    </row>
    <row r="1591" spans="4:6">
      <c r="D1591" s="63"/>
      <c r="F1591" s="64"/>
    </row>
    <row r="1592" spans="4:6">
      <c r="D1592" s="63"/>
      <c r="F1592" s="64"/>
    </row>
    <row r="1593" spans="4:6">
      <c r="D1593" s="63"/>
      <c r="F1593" s="64"/>
    </row>
    <row r="1594" spans="4:6">
      <c r="D1594" s="63"/>
      <c r="F1594" s="64"/>
    </row>
    <row r="1595" spans="4:6">
      <c r="D1595" s="63"/>
      <c r="F1595" s="64"/>
    </row>
    <row r="1596" spans="4:6">
      <c r="D1596" s="63"/>
      <c r="F1596" s="64"/>
    </row>
    <row r="1597" spans="4:6">
      <c r="D1597" s="63"/>
      <c r="F1597" s="64"/>
    </row>
    <row r="1598" spans="4:6">
      <c r="D1598" s="63"/>
      <c r="F1598" s="64"/>
    </row>
    <row r="1599" spans="4:6">
      <c r="D1599" s="63"/>
      <c r="F1599" s="64"/>
    </row>
    <row r="1600" spans="4:6">
      <c r="D1600" s="63"/>
      <c r="F1600" s="64"/>
    </row>
    <row r="1601" spans="4:6">
      <c r="D1601" s="63"/>
      <c r="F1601" s="64"/>
    </row>
    <row r="1602" spans="4:6">
      <c r="D1602" s="63"/>
      <c r="F1602" s="64"/>
    </row>
    <row r="1603" spans="4:6">
      <c r="D1603" s="63"/>
      <c r="F1603" s="64"/>
    </row>
    <row r="1604" spans="4:6">
      <c r="D1604" s="63"/>
      <c r="F1604" s="64"/>
    </row>
    <row r="1605" spans="4:6">
      <c r="D1605" s="63"/>
      <c r="F1605" s="64"/>
    </row>
    <row r="1606" spans="4:6">
      <c r="D1606" s="63"/>
      <c r="F1606" s="64"/>
    </row>
    <row r="1607" spans="4:6">
      <c r="D1607" s="63"/>
      <c r="F1607" s="64"/>
    </row>
    <row r="1608" spans="4:6">
      <c r="D1608" s="63"/>
      <c r="F1608" s="64"/>
    </row>
    <row r="1609" spans="4:6">
      <c r="D1609" s="63"/>
      <c r="F1609" s="64"/>
    </row>
    <row r="1610" spans="4:6">
      <c r="D1610" s="63"/>
      <c r="F1610" s="64"/>
    </row>
    <row r="1611" spans="4:6">
      <c r="D1611" s="63"/>
      <c r="F1611" s="64"/>
    </row>
    <row r="1612" spans="4:6">
      <c r="D1612" s="63"/>
      <c r="F1612" s="64"/>
    </row>
    <row r="1613" spans="4:6">
      <c r="D1613" s="63"/>
      <c r="F1613" s="64"/>
    </row>
    <row r="1614" spans="4:6">
      <c r="D1614" s="63"/>
      <c r="F1614" s="64"/>
    </row>
    <row r="1615" spans="4:6">
      <c r="D1615" s="63"/>
      <c r="F1615" s="64"/>
    </row>
    <row r="1616" spans="4:6">
      <c r="D1616" s="63"/>
      <c r="F1616" s="64"/>
    </row>
    <row r="1617" spans="4:6">
      <c r="D1617" s="63"/>
      <c r="F1617" s="64"/>
    </row>
    <row r="1618" spans="4:6">
      <c r="D1618" s="63"/>
      <c r="F1618" s="64"/>
    </row>
    <row r="1619" spans="4:6">
      <c r="D1619" s="63"/>
      <c r="F1619" s="64"/>
    </row>
    <row r="1620" spans="4:6">
      <c r="D1620" s="63"/>
      <c r="F1620" s="64"/>
    </row>
    <row r="1621" spans="4:6">
      <c r="D1621" s="63"/>
      <c r="F1621" s="64"/>
    </row>
    <row r="1622" spans="4:6">
      <c r="D1622" s="63"/>
      <c r="F1622" s="64"/>
    </row>
    <row r="1623" spans="4:6">
      <c r="D1623" s="63"/>
      <c r="F1623" s="64"/>
    </row>
    <row r="1624" spans="4:6">
      <c r="D1624" s="63"/>
      <c r="F1624" s="64"/>
    </row>
    <row r="1625" spans="4:6">
      <c r="D1625" s="63"/>
      <c r="F1625" s="64"/>
    </row>
    <row r="1626" spans="4:6">
      <c r="D1626" s="63"/>
      <c r="F1626" s="64"/>
    </row>
    <row r="1627" spans="4:6">
      <c r="D1627" s="63"/>
      <c r="F1627" s="64"/>
    </row>
    <row r="1628" spans="4:6">
      <c r="D1628" s="63"/>
      <c r="F1628" s="64"/>
    </row>
    <row r="1629" spans="4:6">
      <c r="D1629" s="63"/>
      <c r="F1629" s="64"/>
    </row>
    <row r="1630" spans="4:6">
      <c r="D1630" s="63"/>
      <c r="F1630" s="64"/>
    </row>
    <row r="1631" spans="4:6">
      <c r="D1631" s="63"/>
      <c r="F1631" s="64"/>
    </row>
    <row r="1632" spans="4:6">
      <c r="D1632" s="63"/>
      <c r="F1632" s="64"/>
    </row>
    <row r="1633" spans="4:6">
      <c r="D1633" s="63"/>
      <c r="F1633" s="64"/>
    </row>
    <row r="1634" spans="4:6">
      <c r="D1634" s="63"/>
      <c r="F1634" s="64"/>
    </row>
    <row r="1635" spans="4:6">
      <c r="D1635" s="63"/>
      <c r="F1635" s="64"/>
    </row>
    <row r="1636" spans="4:6">
      <c r="D1636" s="63"/>
      <c r="F1636" s="64"/>
    </row>
    <row r="1637" spans="4:6">
      <c r="D1637" s="63"/>
      <c r="F1637" s="64"/>
    </row>
    <row r="1638" spans="4:6">
      <c r="D1638" s="63"/>
      <c r="F1638" s="64"/>
    </row>
    <row r="1639" spans="4:6">
      <c r="D1639" s="63"/>
      <c r="F1639" s="64"/>
    </row>
    <row r="1640" spans="4:6">
      <c r="D1640" s="63"/>
      <c r="F1640" s="64"/>
    </row>
    <row r="1641" spans="4:6">
      <c r="D1641" s="63"/>
      <c r="F1641" s="64"/>
    </row>
    <row r="1642" spans="4:6">
      <c r="D1642" s="63"/>
      <c r="F1642" s="64"/>
    </row>
    <row r="1643" spans="4:6">
      <c r="D1643" s="63"/>
      <c r="F1643" s="64"/>
    </row>
    <row r="1644" spans="4:6">
      <c r="D1644" s="63"/>
      <c r="F1644" s="64"/>
    </row>
    <row r="1645" spans="4:6">
      <c r="D1645" s="63"/>
      <c r="F1645" s="64"/>
    </row>
    <row r="1646" spans="4:6">
      <c r="D1646" s="63"/>
      <c r="F1646" s="64"/>
    </row>
    <row r="1647" spans="4:6">
      <c r="D1647" s="63"/>
      <c r="F1647" s="64"/>
    </row>
    <row r="1648" spans="4:6">
      <c r="D1648" s="63"/>
      <c r="F1648" s="64"/>
    </row>
    <row r="1649" spans="4:6">
      <c r="D1649" s="63"/>
      <c r="F1649" s="64"/>
    </row>
    <row r="1650" spans="4:6">
      <c r="D1650" s="63"/>
      <c r="F1650" s="64"/>
    </row>
    <row r="1651" spans="4:6">
      <c r="D1651" s="63"/>
      <c r="F1651" s="64"/>
    </row>
    <row r="1652" spans="4:6">
      <c r="D1652" s="63"/>
      <c r="F1652" s="64"/>
    </row>
    <row r="1653" spans="4:6">
      <c r="D1653" s="63"/>
      <c r="F1653" s="64"/>
    </row>
    <row r="1654" spans="4:6">
      <c r="D1654" s="63"/>
      <c r="F1654" s="64"/>
    </row>
    <row r="1655" spans="4:6">
      <c r="D1655" s="63"/>
      <c r="F1655" s="64"/>
    </row>
    <row r="1656" spans="4:6">
      <c r="D1656" s="63"/>
      <c r="F1656" s="64"/>
    </row>
    <row r="1657" spans="4:6">
      <c r="D1657" s="63"/>
      <c r="F1657" s="64"/>
    </row>
    <row r="1658" spans="4:6">
      <c r="D1658" s="63"/>
      <c r="F1658" s="64"/>
    </row>
    <row r="1659" spans="4:6">
      <c r="D1659" s="63"/>
      <c r="F1659" s="64"/>
    </row>
    <row r="1660" spans="4:6">
      <c r="D1660" s="63"/>
      <c r="F1660" s="64"/>
    </row>
    <row r="1661" spans="4:6">
      <c r="D1661" s="63"/>
      <c r="F1661" s="64"/>
    </row>
    <row r="1662" spans="4:6">
      <c r="D1662" s="63"/>
      <c r="F1662" s="64"/>
    </row>
    <row r="1663" spans="4:6">
      <c r="D1663" s="63"/>
      <c r="F1663" s="64"/>
    </row>
    <row r="1664" spans="4:6">
      <c r="D1664" s="63"/>
      <c r="F1664" s="64"/>
    </row>
    <row r="1665" spans="4:6">
      <c r="D1665" s="63"/>
      <c r="F1665" s="64"/>
    </row>
    <row r="1666" spans="4:6">
      <c r="D1666" s="63"/>
      <c r="F1666" s="64"/>
    </row>
    <row r="1667" spans="4:6">
      <c r="D1667" s="63"/>
      <c r="F1667" s="64"/>
    </row>
    <row r="1668" spans="4:6">
      <c r="D1668" s="63"/>
      <c r="F1668" s="64"/>
    </row>
    <row r="1669" spans="4:6">
      <c r="D1669" s="63"/>
      <c r="F1669" s="64"/>
    </row>
    <row r="1670" spans="4:6">
      <c r="D1670" s="63"/>
      <c r="F1670" s="64"/>
    </row>
    <row r="1671" spans="4:6">
      <c r="D1671" s="63"/>
      <c r="F1671" s="64"/>
    </row>
    <row r="1672" spans="4:6">
      <c r="D1672" s="63"/>
      <c r="F1672" s="64"/>
    </row>
    <row r="1673" spans="4:6">
      <c r="D1673" s="63"/>
      <c r="F1673" s="64"/>
    </row>
    <row r="1674" spans="4:6">
      <c r="D1674" s="63"/>
      <c r="F1674" s="64"/>
    </row>
    <row r="1675" spans="4:6">
      <c r="D1675" s="63"/>
      <c r="F1675" s="64"/>
    </row>
    <row r="1676" spans="4:6">
      <c r="D1676" s="63"/>
      <c r="F1676" s="64"/>
    </row>
    <row r="1677" spans="4:6">
      <c r="D1677" s="63"/>
      <c r="F1677" s="64"/>
    </row>
    <row r="1678" spans="4:6">
      <c r="D1678" s="63"/>
      <c r="F1678" s="64"/>
    </row>
    <row r="1679" spans="4:6">
      <c r="D1679" s="63"/>
      <c r="F1679" s="64"/>
    </row>
    <row r="1680" spans="4:6">
      <c r="D1680" s="63"/>
      <c r="F1680" s="64"/>
    </row>
    <row r="1681" spans="4:6">
      <c r="D1681" s="63"/>
      <c r="F1681" s="64"/>
    </row>
    <row r="1682" spans="4:6">
      <c r="D1682" s="63"/>
      <c r="F1682" s="64"/>
    </row>
    <row r="1683" spans="4:6">
      <c r="D1683" s="63"/>
      <c r="F1683" s="64"/>
    </row>
    <row r="1684" spans="4:6">
      <c r="D1684" s="63"/>
      <c r="F1684" s="64"/>
    </row>
    <row r="1685" spans="4:6">
      <c r="D1685" s="63"/>
      <c r="F1685" s="64"/>
    </row>
    <row r="1686" spans="4:6">
      <c r="D1686" s="63"/>
      <c r="F1686" s="64"/>
    </row>
    <row r="1687" spans="4:6">
      <c r="D1687" s="63"/>
      <c r="F1687" s="64"/>
    </row>
    <row r="1688" spans="4:6">
      <c r="D1688" s="63"/>
      <c r="F1688" s="64"/>
    </row>
    <row r="1689" spans="4:6">
      <c r="D1689" s="63"/>
      <c r="F1689" s="64"/>
    </row>
    <row r="1690" spans="4:6">
      <c r="D1690" s="63"/>
      <c r="F1690" s="64"/>
    </row>
    <row r="1691" spans="4:6">
      <c r="D1691" s="63"/>
      <c r="F1691" s="64"/>
    </row>
    <row r="1692" spans="4:6">
      <c r="D1692" s="63"/>
      <c r="F1692" s="64"/>
    </row>
    <row r="1693" spans="4:6">
      <c r="D1693" s="63"/>
      <c r="F1693" s="64"/>
    </row>
    <row r="1694" spans="4:6">
      <c r="D1694" s="63"/>
      <c r="F1694" s="64"/>
    </row>
    <row r="1695" spans="4:6">
      <c r="D1695" s="63"/>
      <c r="F1695" s="64"/>
    </row>
    <row r="1696" spans="4:6">
      <c r="D1696" s="63"/>
      <c r="F1696" s="64"/>
    </row>
    <row r="1697" spans="4:6">
      <c r="D1697" s="63"/>
      <c r="F1697" s="64"/>
    </row>
    <row r="1698" spans="4:6">
      <c r="D1698" s="63"/>
      <c r="F1698" s="64"/>
    </row>
    <row r="1699" spans="4:6">
      <c r="D1699" s="63"/>
      <c r="F1699" s="64"/>
    </row>
    <row r="1700" spans="4:6">
      <c r="D1700" s="63"/>
      <c r="F1700" s="64"/>
    </row>
    <row r="1701" spans="4:6">
      <c r="D1701" s="63"/>
      <c r="F1701" s="64"/>
    </row>
    <row r="1702" spans="4:6">
      <c r="D1702" s="63"/>
      <c r="F1702" s="64"/>
    </row>
    <row r="1703" spans="4:6">
      <c r="D1703" s="63"/>
      <c r="F1703" s="64"/>
    </row>
    <row r="1704" spans="4:6">
      <c r="D1704" s="63"/>
      <c r="F1704" s="64"/>
    </row>
    <row r="1705" spans="4:6">
      <c r="D1705" s="63"/>
      <c r="F1705" s="64"/>
    </row>
    <row r="1706" spans="4:6">
      <c r="D1706" s="63"/>
      <c r="F1706" s="64"/>
    </row>
    <row r="1707" spans="4:6">
      <c r="D1707" s="63"/>
      <c r="F1707" s="64"/>
    </row>
    <row r="1708" spans="4:6">
      <c r="D1708" s="63"/>
      <c r="F1708" s="64"/>
    </row>
    <row r="1709" spans="4:6">
      <c r="D1709" s="63"/>
      <c r="F1709" s="64"/>
    </row>
    <row r="1710" spans="4:6">
      <c r="D1710" s="63"/>
      <c r="F1710" s="64"/>
    </row>
    <row r="1711" spans="4:6">
      <c r="D1711" s="63"/>
      <c r="F1711" s="64"/>
    </row>
    <row r="1712" spans="4:6">
      <c r="D1712" s="63"/>
      <c r="F1712" s="64"/>
    </row>
    <row r="1713" spans="4:6">
      <c r="D1713" s="63"/>
      <c r="F1713" s="64"/>
    </row>
    <row r="1714" spans="4:6">
      <c r="D1714" s="63"/>
      <c r="F1714" s="64"/>
    </row>
    <row r="1715" spans="4:6">
      <c r="D1715" s="63"/>
      <c r="F1715" s="64"/>
    </row>
    <row r="1716" spans="4:6">
      <c r="D1716" s="63"/>
      <c r="F1716" s="64"/>
    </row>
    <row r="1717" spans="4:6">
      <c r="D1717" s="63"/>
      <c r="F1717" s="64"/>
    </row>
    <row r="1718" spans="4:6">
      <c r="D1718" s="63"/>
      <c r="F1718" s="64"/>
    </row>
    <row r="1719" spans="4:6">
      <c r="D1719" s="63"/>
      <c r="F1719" s="64"/>
    </row>
    <row r="1720" spans="4:6">
      <c r="D1720" s="63"/>
      <c r="F1720" s="64"/>
    </row>
    <row r="1721" spans="4:6">
      <c r="D1721" s="63"/>
      <c r="F1721" s="64"/>
    </row>
    <row r="1722" spans="4:6">
      <c r="D1722" s="63"/>
      <c r="F1722" s="64"/>
    </row>
    <row r="1723" spans="4:6">
      <c r="D1723" s="63"/>
      <c r="F1723" s="64"/>
    </row>
    <row r="1724" spans="4:6">
      <c r="D1724" s="63"/>
      <c r="F1724" s="64"/>
    </row>
    <row r="1725" spans="4:6">
      <c r="D1725" s="63"/>
      <c r="F1725" s="64"/>
    </row>
    <row r="1726" spans="4:6">
      <c r="D1726" s="63"/>
      <c r="F1726" s="64"/>
    </row>
    <row r="1727" spans="4:6">
      <c r="D1727" s="63"/>
      <c r="F1727" s="64"/>
    </row>
    <row r="1728" spans="4:6">
      <c r="D1728" s="63"/>
      <c r="F1728" s="64"/>
    </row>
    <row r="1729" spans="4:6">
      <c r="D1729" s="63"/>
      <c r="F1729" s="64"/>
    </row>
    <row r="1730" spans="4:6">
      <c r="D1730" s="63"/>
      <c r="F1730" s="64"/>
    </row>
    <row r="1731" spans="4:6">
      <c r="D1731" s="63"/>
      <c r="F1731" s="64"/>
    </row>
    <row r="1732" spans="4:6">
      <c r="D1732" s="63"/>
      <c r="F1732" s="64"/>
    </row>
    <row r="1733" spans="4:6">
      <c r="D1733" s="63"/>
      <c r="F1733" s="64"/>
    </row>
    <row r="1734" spans="4:6">
      <c r="D1734" s="63"/>
      <c r="F1734" s="64"/>
    </row>
    <row r="1735" spans="4:6">
      <c r="D1735" s="63"/>
      <c r="F1735" s="64"/>
    </row>
    <row r="1736" spans="4:6">
      <c r="D1736" s="63"/>
      <c r="F1736" s="64"/>
    </row>
    <row r="1737" spans="4:6">
      <c r="D1737" s="63"/>
      <c r="F1737" s="64"/>
    </row>
    <row r="1738" spans="4:6">
      <c r="D1738" s="63"/>
      <c r="F1738" s="64"/>
    </row>
    <row r="1739" spans="4:6">
      <c r="D1739" s="63"/>
      <c r="F1739" s="64"/>
    </row>
    <row r="1740" spans="4:6">
      <c r="D1740" s="63"/>
      <c r="F1740" s="64"/>
    </row>
    <row r="1741" spans="4:6">
      <c r="D1741" s="63"/>
      <c r="F1741" s="64"/>
    </row>
    <row r="1742" spans="4:6">
      <c r="D1742" s="63"/>
      <c r="F1742" s="64"/>
    </row>
    <row r="1743" spans="4:6">
      <c r="D1743" s="63"/>
      <c r="F1743" s="64"/>
    </row>
    <row r="1744" spans="4:6">
      <c r="D1744" s="63"/>
      <c r="F1744" s="64"/>
    </row>
    <row r="1745" spans="4:6">
      <c r="D1745" s="63"/>
      <c r="F1745" s="64"/>
    </row>
    <row r="1746" spans="4:6">
      <c r="D1746" s="63"/>
      <c r="F1746" s="64"/>
    </row>
    <row r="1747" spans="4:6">
      <c r="D1747" s="63"/>
      <c r="F1747" s="64"/>
    </row>
    <row r="1748" spans="4:6">
      <c r="D1748" s="63"/>
      <c r="F1748" s="64"/>
    </row>
    <row r="1749" spans="4:6">
      <c r="D1749" s="63"/>
      <c r="F1749" s="64"/>
    </row>
    <row r="1750" spans="4:6">
      <c r="D1750" s="63"/>
      <c r="F1750" s="64"/>
    </row>
    <row r="1751" spans="4:6">
      <c r="D1751" s="63"/>
      <c r="F1751" s="64"/>
    </row>
    <row r="1752" spans="4:6">
      <c r="D1752" s="63"/>
      <c r="F1752" s="64"/>
    </row>
    <row r="1753" spans="4:6">
      <c r="D1753" s="63"/>
      <c r="F1753" s="64"/>
    </row>
    <row r="1754" spans="4:6">
      <c r="D1754" s="63"/>
      <c r="F1754" s="64"/>
    </row>
    <row r="1755" spans="4:6">
      <c r="D1755" s="63"/>
      <c r="F1755" s="64"/>
    </row>
    <row r="1756" spans="4:6">
      <c r="D1756" s="63"/>
      <c r="F1756" s="64"/>
    </row>
    <row r="1757" spans="4:6">
      <c r="D1757" s="63"/>
      <c r="F1757" s="64"/>
    </row>
    <row r="1758" spans="4:6">
      <c r="D1758" s="63"/>
      <c r="F1758" s="64"/>
    </row>
    <row r="1759" spans="4:6">
      <c r="D1759" s="63"/>
      <c r="F1759" s="64"/>
    </row>
    <row r="1760" spans="4:6">
      <c r="D1760" s="63"/>
      <c r="F1760" s="64"/>
    </row>
    <row r="1761" spans="4:6">
      <c r="D1761" s="63"/>
      <c r="F1761" s="64"/>
    </row>
    <row r="1762" spans="4:6">
      <c r="D1762" s="63"/>
      <c r="F1762" s="64"/>
    </row>
    <row r="1763" spans="4:6">
      <c r="D1763" s="63"/>
      <c r="F1763" s="64"/>
    </row>
    <row r="1764" spans="4:6">
      <c r="D1764" s="63"/>
      <c r="F1764" s="64"/>
    </row>
    <row r="1765" spans="4:6">
      <c r="D1765" s="63"/>
      <c r="F1765" s="64"/>
    </row>
    <row r="1766" spans="4:6">
      <c r="D1766" s="63"/>
      <c r="F1766" s="64"/>
    </row>
    <row r="1767" spans="4:6">
      <c r="D1767" s="63"/>
      <c r="F1767" s="64"/>
    </row>
    <row r="1768" spans="4:6">
      <c r="D1768" s="63"/>
      <c r="F1768" s="64"/>
    </row>
    <row r="1769" spans="4:6">
      <c r="D1769" s="63"/>
      <c r="F1769" s="64"/>
    </row>
    <row r="1770" spans="4:6">
      <c r="D1770" s="63"/>
      <c r="F1770" s="64"/>
    </row>
    <row r="1771" spans="4:6">
      <c r="D1771" s="63"/>
      <c r="F1771" s="64"/>
    </row>
    <row r="1772" spans="4:6">
      <c r="D1772" s="63"/>
      <c r="F1772" s="64"/>
    </row>
    <row r="1773" spans="4:6">
      <c r="D1773" s="63"/>
      <c r="F1773" s="64"/>
    </row>
    <row r="1774" spans="4:6">
      <c r="D1774" s="63"/>
      <c r="F1774" s="64"/>
    </row>
    <row r="1775" spans="4:6">
      <c r="D1775" s="63"/>
      <c r="F1775" s="64"/>
    </row>
    <row r="1776" spans="4:6">
      <c r="D1776" s="63"/>
      <c r="F1776" s="64"/>
    </row>
    <row r="1777" spans="4:6">
      <c r="D1777" s="63"/>
      <c r="F1777" s="64"/>
    </row>
    <row r="1778" spans="4:6">
      <c r="D1778" s="63"/>
      <c r="F1778" s="64"/>
    </row>
    <row r="1779" spans="4:6">
      <c r="D1779" s="63"/>
      <c r="F1779" s="64"/>
    </row>
    <row r="1780" spans="4:6">
      <c r="D1780" s="63"/>
      <c r="F1780" s="64"/>
    </row>
    <row r="1781" spans="4:6">
      <c r="D1781" s="63"/>
      <c r="F1781" s="64"/>
    </row>
    <row r="1782" spans="4:6">
      <c r="D1782" s="63"/>
      <c r="F1782" s="64"/>
    </row>
    <row r="1783" spans="4:6">
      <c r="D1783" s="63"/>
      <c r="F1783" s="64"/>
    </row>
    <row r="1784" spans="4:6">
      <c r="D1784" s="63"/>
      <c r="F1784" s="64"/>
    </row>
    <row r="1785" spans="4:6">
      <c r="D1785" s="63"/>
      <c r="F1785" s="64"/>
    </row>
    <row r="1786" spans="4:6">
      <c r="D1786" s="63"/>
      <c r="F1786" s="64"/>
    </row>
    <row r="1787" spans="4:6">
      <c r="D1787" s="63"/>
      <c r="F1787" s="64"/>
    </row>
    <row r="1788" spans="4:6">
      <c r="D1788" s="63"/>
      <c r="F1788" s="64"/>
    </row>
    <row r="1789" spans="4:6">
      <c r="D1789" s="63"/>
      <c r="F1789" s="64"/>
    </row>
    <row r="1790" spans="4:6">
      <c r="D1790" s="63"/>
      <c r="F1790" s="64"/>
    </row>
    <row r="1791" spans="4:6">
      <c r="D1791" s="63"/>
      <c r="F1791" s="64"/>
    </row>
    <row r="1792" spans="4:6">
      <c r="D1792" s="63"/>
      <c r="F1792" s="64"/>
    </row>
    <row r="1793" spans="4:6">
      <c r="D1793" s="63"/>
      <c r="F1793" s="64"/>
    </row>
    <row r="1794" spans="4:6">
      <c r="D1794" s="63"/>
      <c r="F1794" s="64"/>
    </row>
    <row r="1795" spans="4:6">
      <c r="D1795" s="63"/>
      <c r="F1795" s="64"/>
    </row>
    <row r="1796" spans="4:6">
      <c r="D1796" s="63"/>
      <c r="F1796" s="64"/>
    </row>
    <row r="1797" spans="4:6">
      <c r="D1797" s="63"/>
      <c r="F1797" s="64"/>
    </row>
    <row r="1798" spans="4:6">
      <c r="D1798" s="63"/>
      <c r="F1798" s="64"/>
    </row>
    <row r="1799" spans="4:6">
      <c r="D1799" s="63"/>
      <c r="F1799" s="64"/>
    </row>
    <row r="1800" spans="4:6">
      <c r="D1800" s="63"/>
      <c r="F1800" s="64"/>
    </row>
    <row r="1801" spans="4:6">
      <c r="D1801" s="63"/>
      <c r="F1801" s="64"/>
    </row>
    <row r="1802" spans="4:6">
      <c r="D1802" s="63"/>
      <c r="F1802" s="64"/>
    </row>
    <row r="1803" spans="4:6">
      <c r="D1803" s="63"/>
      <c r="F1803" s="64"/>
    </row>
    <row r="1804" spans="4:6">
      <c r="D1804" s="63"/>
      <c r="F1804" s="64"/>
    </row>
    <row r="1805" spans="4:6">
      <c r="D1805" s="63"/>
      <c r="F1805" s="64"/>
    </row>
    <row r="1806" spans="4:6">
      <c r="D1806" s="63"/>
      <c r="F1806" s="64"/>
    </row>
    <row r="1807" spans="4:6">
      <c r="D1807" s="63"/>
      <c r="F1807" s="64"/>
    </row>
    <row r="1808" spans="4:6">
      <c r="D1808" s="63"/>
      <c r="F1808" s="64"/>
    </row>
    <row r="1809" spans="4:6">
      <c r="D1809" s="63"/>
      <c r="F1809" s="64"/>
    </row>
    <row r="1810" spans="4:6">
      <c r="D1810" s="63"/>
      <c r="F1810" s="64"/>
    </row>
    <row r="1811" spans="4:6">
      <c r="D1811" s="63"/>
      <c r="F1811" s="64"/>
    </row>
    <row r="1812" spans="4:6">
      <c r="D1812" s="63"/>
      <c r="F1812" s="64"/>
    </row>
    <row r="1813" spans="4:6">
      <c r="D1813" s="63"/>
      <c r="F1813" s="64"/>
    </row>
    <row r="1814" spans="4:6">
      <c r="D1814" s="63"/>
      <c r="F1814" s="64"/>
    </row>
    <row r="1815" spans="4:6">
      <c r="D1815" s="63"/>
      <c r="F1815" s="64"/>
    </row>
    <row r="1816" spans="4:6">
      <c r="D1816" s="63"/>
      <c r="F1816" s="64"/>
    </row>
    <row r="1817" spans="4:6">
      <c r="D1817" s="63"/>
      <c r="F1817" s="64"/>
    </row>
    <row r="1818" spans="4:6">
      <c r="D1818" s="63"/>
      <c r="F1818" s="64"/>
    </row>
    <row r="1819" spans="4:6">
      <c r="D1819" s="63"/>
      <c r="F1819" s="64"/>
    </row>
    <row r="1820" spans="4:6">
      <c r="D1820" s="63"/>
      <c r="F1820" s="64"/>
    </row>
    <row r="1821" spans="4:6">
      <c r="D1821" s="63"/>
      <c r="F1821" s="64"/>
    </row>
    <row r="1822" spans="4:6">
      <c r="D1822" s="63"/>
      <c r="F1822" s="64"/>
    </row>
    <row r="1823" spans="4:6">
      <c r="D1823" s="63"/>
      <c r="F1823" s="64"/>
    </row>
    <row r="1824" spans="4:6">
      <c r="D1824" s="63"/>
      <c r="F1824" s="64"/>
    </row>
    <row r="1825" spans="4:6">
      <c r="D1825" s="63"/>
      <c r="F1825" s="64"/>
    </row>
    <row r="1826" spans="4:6">
      <c r="D1826" s="63"/>
      <c r="F1826" s="64"/>
    </row>
    <row r="1827" spans="4:6">
      <c r="D1827" s="63"/>
      <c r="F1827" s="64"/>
    </row>
    <row r="1828" spans="4:6">
      <c r="D1828" s="63"/>
      <c r="F1828" s="64"/>
    </row>
    <row r="1829" spans="4:6">
      <c r="D1829" s="63"/>
      <c r="F1829" s="64"/>
    </row>
    <row r="1830" spans="4:6">
      <c r="D1830" s="63"/>
      <c r="F1830" s="64"/>
    </row>
    <row r="1831" spans="4:6">
      <c r="D1831" s="63"/>
      <c r="F1831" s="64"/>
    </row>
    <row r="1832" spans="4:6">
      <c r="D1832" s="63"/>
      <c r="F1832" s="64"/>
    </row>
    <row r="1833" spans="4:6">
      <c r="D1833" s="63"/>
      <c r="F1833" s="64"/>
    </row>
    <row r="1834" spans="4:6">
      <c r="D1834" s="63"/>
      <c r="F1834" s="64"/>
    </row>
    <row r="1835" spans="4:6">
      <c r="D1835" s="63"/>
      <c r="F1835" s="64"/>
    </row>
    <row r="1836" spans="4:6">
      <c r="D1836" s="63"/>
      <c r="F1836" s="64"/>
    </row>
    <row r="1837" spans="4:6">
      <c r="D1837" s="63"/>
      <c r="F1837" s="64"/>
    </row>
    <row r="1838" spans="4:6">
      <c r="D1838" s="63"/>
      <c r="F1838" s="64"/>
    </row>
    <row r="1839" spans="4:6">
      <c r="D1839" s="63"/>
      <c r="F1839" s="64"/>
    </row>
    <row r="1840" spans="4:6">
      <c r="D1840" s="63"/>
      <c r="F1840" s="64"/>
    </row>
    <row r="1841" spans="4:6">
      <c r="D1841" s="63"/>
      <c r="F1841" s="64"/>
    </row>
    <row r="1842" spans="4:6">
      <c r="D1842" s="63"/>
      <c r="F1842" s="64"/>
    </row>
    <row r="1843" spans="4:6">
      <c r="D1843" s="63"/>
      <c r="F1843" s="64"/>
    </row>
    <row r="1844" spans="4:6">
      <c r="D1844" s="63"/>
      <c r="F1844" s="64"/>
    </row>
    <row r="1845" spans="4:6">
      <c r="D1845" s="63"/>
      <c r="F1845" s="64"/>
    </row>
    <row r="1846" spans="4:6">
      <c r="D1846" s="63"/>
      <c r="F1846" s="64"/>
    </row>
    <row r="1847" spans="4:6">
      <c r="D1847" s="63"/>
      <c r="F1847" s="64"/>
    </row>
    <row r="1848" spans="4:6">
      <c r="D1848" s="63"/>
      <c r="F1848" s="64"/>
    </row>
    <row r="1849" spans="4:6">
      <c r="D1849" s="63"/>
      <c r="F1849" s="64"/>
    </row>
    <row r="1850" spans="4:6">
      <c r="D1850" s="63"/>
      <c r="F1850" s="64"/>
    </row>
    <row r="1851" spans="4:6">
      <c r="D1851" s="63"/>
      <c r="F1851" s="64"/>
    </row>
    <row r="1852" spans="4:6">
      <c r="D1852" s="63"/>
      <c r="F1852" s="64"/>
    </row>
    <row r="1853" spans="4:6">
      <c r="D1853" s="63"/>
      <c r="F1853" s="64"/>
    </row>
    <row r="1854" spans="4:6">
      <c r="D1854" s="63"/>
      <c r="F1854" s="64"/>
    </row>
    <row r="1855" spans="4:6">
      <c r="D1855" s="63"/>
      <c r="F1855" s="64"/>
    </row>
    <row r="1856" spans="4:6">
      <c r="D1856" s="63"/>
      <c r="F1856" s="64"/>
    </row>
    <row r="1857" spans="4:6">
      <c r="D1857" s="63"/>
      <c r="F1857" s="64"/>
    </row>
    <row r="1858" spans="4:6">
      <c r="D1858" s="63"/>
      <c r="F1858" s="64"/>
    </row>
    <row r="1859" spans="4:6">
      <c r="D1859" s="63"/>
      <c r="F1859" s="64"/>
    </row>
    <row r="1860" spans="4:6">
      <c r="D1860" s="63"/>
      <c r="F1860" s="64"/>
    </row>
    <row r="1861" spans="4:6">
      <c r="D1861" s="63"/>
      <c r="F1861" s="64"/>
    </row>
    <row r="1862" spans="4:6">
      <c r="D1862" s="63"/>
      <c r="F1862" s="64"/>
    </row>
    <row r="1863" spans="4:6">
      <c r="D1863" s="63"/>
      <c r="F1863" s="64"/>
    </row>
    <row r="1864" spans="4:6">
      <c r="D1864" s="63"/>
      <c r="F1864" s="64"/>
    </row>
    <row r="1865" spans="4:6">
      <c r="D1865" s="63"/>
      <c r="F1865" s="64"/>
    </row>
    <row r="1866" spans="4:6">
      <c r="D1866" s="63"/>
      <c r="F1866" s="64"/>
    </row>
    <row r="1867" spans="4:6">
      <c r="D1867" s="63"/>
      <c r="F1867" s="64"/>
    </row>
    <row r="1868" spans="4:6">
      <c r="D1868" s="63"/>
      <c r="F1868" s="64"/>
    </row>
    <row r="1869" spans="4:6">
      <c r="D1869" s="63"/>
      <c r="F1869" s="64"/>
    </row>
    <row r="1870" spans="4:6">
      <c r="D1870" s="63"/>
      <c r="F1870" s="64"/>
    </row>
    <row r="1871" spans="4:6">
      <c r="D1871" s="63"/>
      <c r="F1871" s="64"/>
    </row>
    <row r="1872" spans="4:6">
      <c r="D1872" s="63"/>
      <c r="F1872" s="64"/>
    </row>
    <row r="1873" spans="4:6">
      <c r="D1873" s="63"/>
      <c r="F1873" s="64"/>
    </row>
    <row r="1874" spans="4:6">
      <c r="D1874" s="63"/>
      <c r="F1874" s="64"/>
    </row>
    <row r="1875" spans="4:6">
      <c r="D1875" s="63"/>
      <c r="F1875" s="64"/>
    </row>
    <row r="1876" spans="4:6">
      <c r="D1876" s="63"/>
      <c r="F1876" s="64"/>
    </row>
    <row r="1877" spans="4:6">
      <c r="D1877" s="63"/>
      <c r="F1877" s="64"/>
    </row>
    <row r="1878" spans="4:6">
      <c r="D1878" s="63"/>
      <c r="F1878" s="64"/>
    </row>
    <row r="1879" spans="4:6">
      <c r="D1879" s="63"/>
      <c r="F1879" s="64"/>
    </row>
    <row r="1880" spans="4:6">
      <c r="D1880" s="63"/>
      <c r="F1880" s="64"/>
    </row>
    <row r="1881" spans="4:6">
      <c r="D1881" s="63"/>
      <c r="F1881" s="64"/>
    </row>
    <row r="1882" spans="4:6">
      <c r="D1882" s="63"/>
      <c r="F1882" s="64"/>
    </row>
    <row r="1883" spans="4:6">
      <c r="D1883" s="63"/>
      <c r="F1883" s="64"/>
    </row>
    <row r="1884" spans="4:6">
      <c r="D1884" s="63"/>
      <c r="F1884" s="64"/>
    </row>
    <row r="1885" spans="4:6">
      <c r="D1885" s="63"/>
      <c r="F1885" s="64"/>
    </row>
    <row r="1886" spans="4:6">
      <c r="D1886" s="63"/>
      <c r="F1886" s="64"/>
    </row>
    <row r="1887" spans="4:6">
      <c r="D1887" s="63"/>
      <c r="F1887" s="64"/>
    </row>
    <row r="1888" spans="4:6">
      <c r="D1888" s="63"/>
      <c r="F1888" s="64"/>
    </row>
    <row r="1889" spans="4:6">
      <c r="D1889" s="63"/>
      <c r="F1889" s="64"/>
    </row>
    <row r="1890" spans="4:6">
      <c r="D1890" s="63"/>
      <c r="F1890" s="64"/>
    </row>
    <row r="1891" spans="4:6">
      <c r="D1891" s="63"/>
      <c r="F1891" s="64"/>
    </row>
    <row r="1892" spans="4:6">
      <c r="D1892" s="63"/>
      <c r="F1892" s="64"/>
    </row>
    <row r="1893" spans="4:6">
      <c r="D1893" s="63"/>
      <c r="F1893" s="64"/>
    </row>
    <row r="1894" spans="4:6">
      <c r="D1894" s="63"/>
      <c r="F1894" s="64"/>
    </row>
    <row r="1895" spans="4:6">
      <c r="D1895" s="63"/>
      <c r="F1895" s="64"/>
    </row>
    <row r="1896" spans="4:6">
      <c r="D1896" s="63"/>
      <c r="F1896" s="64"/>
    </row>
    <row r="1897" spans="4:6">
      <c r="D1897" s="63"/>
      <c r="F1897" s="64"/>
    </row>
    <row r="1898" spans="4:6">
      <c r="D1898" s="63"/>
      <c r="F1898" s="64"/>
    </row>
    <row r="1899" spans="4:6">
      <c r="D1899" s="63"/>
      <c r="F1899" s="64"/>
    </row>
    <row r="1900" spans="4:6">
      <c r="D1900" s="63"/>
      <c r="F1900" s="64"/>
    </row>
    <row r="1901" spans="4:6">
      <c r="D1901" s="63"/>
      <c r="F1901" s="64"/>
    </row>
    <row r="1902" spans="4:6">
      <c r="D1902" s="63"/>
      <c r="F1902" s="64"/>
    </row>
    <row r="1903" spans="4:6">
      <c r="D1903" s="63"/>
      <c r="F1903" s="64"/>
    </row>
    <row r="1904" spans="4:6">
      <c r="D1904" s="63"/>
      <c r="F1904" s="64"/>
    </row>
    <row r="1905" spans="4:6">
      <c r="D1905" s="63"/>
      <c r="F1905" s="64"/>
    </row>
    <row r="1906" spans="4:6">
      <c r="D1906" s="63"/>
      <c r="F1906" s="64"/>
    </row>
    <row r="1907" spans="4:6">
      <c r="D1907" s="63"/>
      <c r="F1907" s="64"/>
    </row>
    <row r="1908" spans="4:6">
      <c r="D1908" s="63"/>
      <c r="F1908" s="64"/>
    </row>
    <row r="1909" spans="4:6">
      <c r="D1909" s="63"/>
      <c r="F1909" s="64"/>
    </row>
    <row r="1910" spans="4:6">
      <c r="D1910" s="63"/>
      <c r="F1910" s="64"/>
    </row>
    <row r="1911" spans="4:6">
      <c r="D1911" s="63"/>
      <c r="F1911" s="64"/>
    </row>
    <row r="1912" spans="4:6">
      <c r="D1912" s="63"/>
      <c r="F1912" s="64"/>
    </row>
    <row r="1913" spans="4:6">
      <c r="D1913" s="63"/>
      <c r="F1913" s="64"/>
    </row>
    <row r="1914" spans="4:6">
      <c r="D1914" s="63"/>
      <c r="F1914" s="64"/>
    </row>
    <row r="1915" spans="4:6">
      <c r="D1915" s="63"/>
      <c r="F1915" s="64"/>
    </row>
    <row r="1916" spans="4:6">
      <c r="D1916" s="63"/>
      <c r="F1916" s="64"/>
    </row>
    <row r="1917" spans="4:6">
      <c r="D1917" s="63"/>
      <c r="F1917" s="64"/>
    </row>
    <row r="1918" spans="4:6">
      <c r="D1918" s="63"/>
      <c r="F1918" s="64"/>
    </row>
    <row r="1919" spans="4:6">
      <c r="D1919" s="63"/>
      <c r="F1919" s="64"/>
    </row>
    <row r="1920" spans="4:6">
      <c r="D1920" s="63"/>
      <c r="F1920" s="64"/>
    </row>
    <row r="1921" spans="4:6">
      <c r="D1921" s="63"/>
      <c r="F1921" s="64"/>
    </row>
    <row r="1922" spans="4:6">
      <c r="D1922" s="63"/>
      <c r="F1922" s="64"/>
    </row>
    <row r="1923" spans="4:6">
      <c r="D1923" s="63"/>
      <c r="F1923" s="64"/>
    </row>
    <row r="1924" spans="4:6">
      <c r="D1924" s="63"/>
      <c r="F1924" s="64"/>
    </row>
    <row r="1925" spans="4:6">
      <c r="D1925" s="63"/>
      <c r="F1925" s="64"/>
    </row>
    <row r="1926" spans="4:6">
      <c r="D1926" s="63"/>
      <c r="F1926" s="64"/>
    </row>
    <row r="1927" spans="4:6">
      <c r="D1927" s="63"/>
      <c r="F1927" s="64"/>
    </row>
    <row r="1928" spans="4:6">
      <c r="D1928" s="63"/>
      <c r="F1928" s="64"/>
    </row>
    <row r="1929" spans="4:6">
      <c r="D1929" s="63"/>
      <c r="F1929" s="64"/>
    </row>
    <row r="1930" spans="4:6">
      <c r="D1930" s="63"/>
      <c r="F1930" s="64"/>
    </row>
    <row r="1931" spans="4:6">
      <c r="D1931" s="63"/>
      <c r="F1931" s="64"/>
    </row>
    <row r="1932" spans="4:6">
      <c r="D1932" s="63"/>
      <c r="F1932" s="64"/>
    </row>
    <row r="1933" spans="4:6">
      <c r="D1933" s="63"/>
      <c r="F1933" s="64"/>
    </row>
    <row r="1934" spans="4:6">
      <c r="D1934" s="63"/>
      <c r="F1934" s="64"/>
    </row>
    <row r="1935" spans="4:6">
      <c r="D1935" s="63"/>
      <c r="F1935" s="64"/>
    </row>
    <row r="1936" spans="4:6">
      <c r="D1936" s="63"/>
      <c r="F1936" s="64"/>
    </row>
    <row r="1937" spans="4:6">
      <c r="D1937" s="63"/>
      <c r="F1937" s="64"/>
    </row>
    <row r="1938" spans="4:6">
      <c r="D1938" s="63"/>
      <c r="F1938" s="64"/>
    </row>
    <row r="1939" spans="4:6">
      <c r="D1939" s="63"/>
      <c r="F1939" s="64"/>
    </row>
    <row r="1940" spans="4:6">
      <c r="D1940" s="63"/>
      <c r="F1940" s="64"/>
    </row>
    <row r="1941" spans="4:6">
      <c r="D1941" s="63"/>
      <c r="F1941" s="64"/>
    </row>
    <row r="1942" spans="4:6">
      <c r="D1942" s="63"/>
      <c r="F1942" s="64"/>
    </row>
    <row r="1943" spans="4:6">
      <c r="D1943" s="63"/>
      <c r="F1943" s="64"/>
    </row>
    <row r="1944" spans="4:6">
      <c r="D1944" s="63"/>
      <c r="F1944" s="64"/>
    </row>
    <row r="1945" spans="4:6">
      <c r="D1945" s="63"/>
      <c r="F1945" s="64"/>
    </row>
    <row r="1946" spans="4:6">
      <c r="D1946" s="63"/>
      <c r="F1946" s="64"/>
    </row>
    <row r="1947" spans="4:6">
      <c r="D1947" s="63"/>
      <c r="F1947" s="64"/>
    </row>
    <row r="1948" spans="4:6">
      <c r="D1948" s="63"/>
      <c r="F1948" s="64"/>
    </row>
    <row r="1949" spans="4:6">
      <c r="D1949" s="63"/>
      <c r="F1949" s="64"/>
    </row>
    <row r="1950" spans="4:6">
      <c r="D1950" s="63"/>
      <c r="F1950" s="64"/>
    </row>
    <row r="1951" spans="4:6">
      <c r="D1951" s="63"/>
      <c r="F1951" s="64"/>
    </row>
    <row r="1952" spans="4:6">
      <c r="D1952" s="63"/>
      <c r="F1952" s="64"/>
    </row>
    <row r="1953" spans="4:6">
      <c r="D1953" s="63"/>
      <c r="F1953" s="64"/>
    </row>
    <row r="1954" spans="4:6">
      <c r="D1954" s="63"/>
      <c r="F1954" s="64"/>
    </row>
    <row r="1955" spans="4:6">
      <c r="D1955" s="63"/>
      <c r="F1955" s="64"/>
    </row>
    <row r="1956" spans="4:6">
      <c r="D1956" s="63"/>
      <c r="F1956" s="64"/>
    </row>
    <row r="1957" spans="4:6">
      <c r="D1957" s="63"/>
      <c r="F1957" s="64"/>
    </row>
    <row r="1958" spans="4:6">
      <c r="D1958" s="63"/>
      <c r="F1958" s="64"/>
    </row>
    <row r="1959" spans="4:6">
      <c r="D1959" s="63"/>
      <c r="F1959" s="64"/>
    </row>
    <row r="1960" spans="4:6">
      <c r="D1960" s="63"/>
      <c r="F1960" s="64"/>
    </row>
    <row r="1961" spans="4:6">
      <c r="D1961" s="63"/>
      <c r="F1961" s="64"/>
    </row>
    <row r="1962" spans="4:6">
      <c r="D1962" s="63"/>
      <c r="F1962" s="64"/>
    </row>
    <row r="1963" spans="4:6">
      <c r="D1963" s="63"/>
      <c r="F1963" s="64"/>
    </row>
    <row r="1964" spans="4:6">
      <c r="D1964" s="63"/>
      <c r="F1964" s="64"/>
    </row>
    <row r="1965" spans="4:6">
      <c r="D1965" s="63"/>
      <c r="F1965" s="64"/>
    </row>
    <row r="1966" spans="4:6">
      <c r="D1966" s="63"/>
      <c r="F1966" s="64"/>
    </row>
    <row r="1967" spans="4:6">
      <c r="D1967" s="63"/>
      <c r="F1967" s="64"/>
    </row>
    <row r="1968" spans="4:6">
      <c r="D1968" s="63"/>
      <c r="F1968" s="64"/>
    </row>
    <row r="1969" spans="4:6">
      <c r="D1969" s="63"/>
      <c r="F1969" s="64"/>
    </row>
    <row r="1970" spans="4:6">
      <c r="D1970" s="63"/>
      <c r="F1970" s="64"/>
    </row>
    <row r="1971" spans="4:6">
      <c r="D1971" s="63"/>
      <c r="F1971" s="64"/>
    </row>
    <row r="1972" spans="4:6">
      <c r="D1972" s="63"/>
      <c r="F1972" s="64"/>
    </row>
    <row r="1973" spans="4:6">
      <c r="D1973" s="63"/>
      <c r="F1973" s="64"/>
    </row>
    <row r="1974" spans="4:6">
      <c r="D1974" s="63"/>
      <c r="F1974" s="64"/>
    </row>
    <row r="1975" spans="4:6">
      <c r="D1975" s="63"/>
      <c r="F1975" s="64"/>
    </row>
    <row r="1976" spans="4:6">
      <c r="D1976" s="63"/>
      <c r="F1976" s="64"/>
    </row>
    <row r="1977" spans="4:6">
      <c r="D1977" s="63"/>
      <c r="F1977" s="64"/>
    </row>
    <row r="1978" spans="4:6">
      <c r="D1978" s="63"/>
      <c r="F1978" s="64"/>
    </row>
    <row r="1979" spans="4:6">
      <c r="D1979" s="63"/>
      <c r="F1979" s="64"/>
    </row>
    <row r="1980" spans="4:6">
      <c r="D1980" s="63"/>
      <c r="F1980" s="64"/>
    </row>
    <row r="1981" spans="4:6">
      <c r="D1981" s="63"/>
      <c r="F1981" s="64"/>
    </row>
    <row r="1982" spans="4:6">
      <c r="D1982" s="63"/>
      <c r="F1982" s="64"/>
    </row>
    <row r="1983" spans="4:6">
      <c r="D1983" s="63"/>
      <c r="F1983" s="64"/>
    </row>
    <row r="1984" spans="4:6">
      <c r="D1984" s="63"/>
      <c r="F1984" s="64"/>
    </row>
    <row r="1985" spans="4:6">
      <c r="D1985" s="63"/>
      <c r="F1985" s="64"/>
    </row>
    <row r="1986" spans="4:6">
      <c r="D1986" s="63"/>
      <c r="F1986" s="64"/>
    </row>
    <row r="1987" spans="4:6">
      <c r="D1987" s="63"/>
      <c r="F1987" s="64"/>
    </row>
    <row r="1988" spans="4:6">
      <c r="D1988" s="63"/>
      <c r="F1988" s="64"/>
    </row>
    <row r="1989" spans="4:6">
      <c r="D1989" s="63"/>
      <c r="F1989" s="64"/>
    </row>
    <row r="1990" spans="4:6">
      <c r="D1990" s="63"/>
      <c r="F1990" s="64"/>
    </row>
    <row r="1991" spans="4:6">
      <c r="D1991" s="63"/>
      <c r="F1991" s="64"/>
    </row>
    <row r="1992" spans="4:6">
      <c r="D1992" s="63"/>
      <c r="F1992" s="64"/>
    </row>
    <row r="1993" spans="4:6">
      <c r="D1993" s="63"/>
      <c r="F1993" s="64"/>
    </row>
    <row r="1994" spans="4:6">
      <c r="D1994" s="63"/>
      <c r="F1994" s="64"/>
    </row>
    <row r="1995" spans="4:6">
      <c r="D1995" s="63"/>
      <c r="F1995" s="64"/>
    </row>
    <row r="1996" spans="4:6">
      <c r="D1996" s="63"/>
      <c r="F1996" s="64"/>
    </row>
    <row r="1997" spans="4:6">
      <c r="D1997" s="63"/>
      <c r="F1997" s="64"/>
    </row>
    <row r="1998" spans="4:6">
      <c r="D1998" s="63"/>
      <c r="F1998" s="64"/>
    </row>
    <row r="1999" spans="4:6">
      <c r="D1999" s="63"/>
      <c r="F1999" s="64"/>
    </row>
    <row r="2000" spans="4:6">
      <c r="D2000" s="63"/>
      <c r="F2000" s="64"/>
    </row>
    <row r="2001" spans="4:6">
      <c r="D2001" s="63"/>
      <c r="F2001" s="64"/>
    </row>
    <row r="2002" spans="4:6">
      <c r="D2002" s="63"/>
      <c r="F2002" s="64"/>
    </row>
    <row r="2003" spans="4:6">
      <c r="D2003" s="63"/>
      <c r="F2003" s="64"/>
    </row>
    <row r="2004" spans="4:6">
      <c r="D2004" s="63"/>
      <c r="F2004" s="64"/>
    </row>
    <row r="2005" spans="4:6">
      <c r="D2005" s="63"/>
      <c r="F2005" s="64"/>
    </row>
    <row r="2006" spans="4:6">
      <c r="D2006" s="63"/>
      <c r="F2006" s="64"/>
    </row>
    <row r="2007" spans="4:6">
      <c r="D2007" s="63"/>
      <c r="F2007" s="64"/>
    </row>
    <row r="2008" spans="4:6">
      <c r="D2008" s="63"/>
      <c r="F2008" s="64"/>
    </row>
    <row r="2009" spans="4:6">
      <c r="D2009" s="63"/>
      <c r="F2009" s="64"/>
    </row>
    <row r="2010" spans="4:6">
      <c r="D2010" s="63"/>
      <c r="F2010" s="64"/>
    </row>
    <row r="2011" spans="4:6">
      <c r="D2011" s="63"/>
      <c r="F2011" s="64"/>
    </row>
    <row r="2012" spans="4:6">
      <c r="D2012" s="63"/>
      <c r="F2012" s="64"/>
    </row>
    <row r="2013" spans="4:6">
      <c r="D2013" s="63"/>
      <c r="F2013" s="64"/>
    </row>
    <row r="2014" spans="4:6">
      <c r="D2014" s="63"/>
      <c r="F2014" s="64"/>
    </row>
    <row r="2015" spans="4:6">
      <c r="D2015" s="63"/>
      <c r="F2015" s="64"/>
    </row>
    <row r="2016" spans="4:6">
      <c r="D2016" s="63"/>
      <c r="F2016" s="64"/>
    </row>
    <row r="2017" spans="4:6">
      <c r="D2017" s="63"/>
      <c r="F2017" s="64"/>
    </row>
    <row r="2018" spans="4:6">
      <c r="D2018" s="63"/>
      <c r="F2018" s="64"/>
    </row>
    <row r="2019" spans="4:6">
      <c r="D2019" s="63"/>
      <c r="F2019" s="64"/>
    </row>
    <row r="2020" spans="4:6">
      <c r="D2020" s="63"/>
      <c r="F2020" s="64"/>
    </row>
    <row r="2021" spans="4:6">
      <c r="D2021" s="63"/>
      <c r="F2021" s="64"/>
    </row>
    <row r="2022" spans="4:6">
      <c r="D2022" s="63"/>
      <c r="F2022" s="64"/>
    </row>
    <row r="2023" spans="4:6">
      <c r="D2023" s="63"/>
      <c r="F2023" s="64"/>
    </row>
    <row r="2024" spans="4:6">
      <c r="D2024" s="63"/>
      <c r="F2024" s="64"/>
    </row>
    <row r="2025" spans="4:6">
      <c r="D2025" s="63"/>
      <c r="F2025" s="64"/>
    </row>
    <row r="2026" spans="4:6">
      <c r="D2026" s="63"/>
      <c r="F2026" s="64"/>
    </row>
    <row r="2027" spans="4:6">
      <c r="D2027" s="63"/>
      <c r="F2027" s="64"/>
    </row>
    <row r="2028" spans="4:6">
      <c r="D2028" s="63"/>
      <c r="F2028" s="64"/>
    </row>
    <row r="2029" spans="4:6">
      <c r="D2029" s="63"/>
      <c r="F2029" s="64"/>
    </row>
    <row r="2030" spans="4:6">
      <c r="D2030" s="63"/>
      <c r="F2030" s="64"/>
    </row>
    <row r="2031" spans="4:6">
      <c r="D2031" s="63"/>
      <c r="F2031" s="64"/>
    </row>
    <row r="2032" spans="4:6">
      <c r="D2032" s="63"/>
      <c r="F2032" s="64"/>
    </row>
    <row r="2033" spans="4:6">
      <c r="D2033" s="63"/>
      <c r="F2033" s="64"/>
    </row>
    <row r="2034" spans="4:6">
      <c r="D2034" s="63"/>
      <c r="F2034" s="64"/>
    </row>
    <row r="2035" spans="4:6">
      <c r="D2035" s="63"/>
      <c r="F2035" s="64"/>
    </row>
    <row r="2036" spans="4:6">
      <c r="D2036" s="63"/>
      <c r="F2036" s="64"/>
    </row>
    <row r="2037" spans="4:6">
      <c r="D2037" s="63"/>
      <c r="F2037" s="64"/>
    </row>
    <row r="2038" spans="4:6">
      <c r="D2038" s="63"/>
      <c r="F2038" s="64"/>
    </row>
    <row r="2039" spans="4:6">
      <c r="D2039" s="63"/>
      <c r="F2039" s="64"/>
    </row>
    <row r="2040" spans="4:6">
      <c r="D2040" s="63"/>
      <c r="F2040" s="64"/>
    </row>
    <row r="2041" spans="4:6">
      <c r="D2041" s="63"/>
      <c r="F2041" s="64"/>
    </row>
    <row r="2042" spans="4:6">
      <c r="D2042" s="63"/>
      <c r="F2042" s="64"/>
    </row>
    <row r="2043" spans="4:6">
      <c r="D2043" s="63"/>
      <c r="F2043" s="64"/>
    </row>
    <row r="2044" spans="4:6">
      <c r="D2044" s="63"/>
      <c r="F2044" s="64"/>
    </row>
    <row r="2045" spans="4:6">
      <c r="D2045" s="63"/>
      <c r="F2045" s="64"/>
    </row>
    <row r="2046" spans="4:6">
      <c r="D2046" s="63"/>
      <c r="F2046" s="64"/>
    </row>
    <row r="2047" spans="4:6">
      <c r="D2047" s="63"/>
      <c r="F2047" s="64"/>
    </row>
    <row r="2048" spans="4:6">
      <c r="D2048" s="63"/>
      <c r="F2048" s="64"/>
    </row>
    <row r="2049" spans="4:6">
      <c r="D2049" s="63"/>
      <c r="F2049" s="64"/>
    </row>
    <row r="2050" spans="4:6">
      <c r="D2050" s="63"/>
      <c r="F2050" s="64"/>
    </row>
    <row r="2051" spans="4:6">
      <c r="D2051" s="63"/>
      <c r="F2051" s="64"/>
    </row>
    <row r="2052" spans="4:6">
      <c r="D2052" s="63"/>
      <c r="F2052" s="64"/>
    </row>
    <row r="2053" spans="4:6">
      <c r="D2053" s="63"/>
      <c r="F2053" s="64"/>
    </row>
    <row r="2054" spans="4:6">
      <c r="D2054" s="63"/>
      <c r="F2054" s="64"/>
    </row>
    <row r="2055" spans="4:6">
      <c r="D2055" s="63"/>
      <c r="F2055" s="64"/>
    </row>
    <row r="2056" spans="4:6">
      <c r="D2056" s="63"/>
      <c r="F2056" s="64"/>
    </row>
    <row r="2057" spans="4:6">
      <c r="D2057" s="63"/>
      <c r="F2057" s="64"/>
    </row>
    <row r="2058" spans="4:6">
      <c r="D2058" s="63"/>
      <c r="F2058" s="64"/>
    </row>
    <row r="2059" spans="4:6">
      <c r="D2059" s="63"/>
      <c r="F2059" s="64"/>
    </row>
    <row r="2060" spans="4:6">
      <c r="D2060" s="63"/>
      <c r="F2060" s="64"/>
    </row>
    <row r="2061" spans="4:6">
      <c r="D2061" s="63"/>
      <c r="F2061" s="64"/>
    </row>
    <row r="2062" spans="4:6">
      <c r="D2062" s="63"/>
      <c r="F2062" s="64"/>
    </row>
    <row r="2063" spans="4:6">
      <c r="D2063" s="63"/>
      <c r="F2063" s="64"/>
    </row>
    <row r="2064" spans="4:6">
      <c r="D2064" s="63"/>
      <c r="F2064" s="64"/>
    </row>
    <row r="2065" spans="4:6">
      <c r="D2065" s="63"/>
      <c r="F2065" s="64"/>
    </row>
    <row r="2066" spans="4:6">
      <c r="D2066" s="63"/>
      <c r="F2066" s="64"/>
    </row>
    <row r="2067" spans="4:6">
      <c r="D2067" s="63"/>
      <c r="F2067" s="64"/>
    </row>
    <row r="2068" spans="4:6">
      <c r="D2068" s="63"/>
      <c r="F2068" s="64"/>
    </row>
    <row r="2069" spans="4:6">
      <c r="D2069" s="63"/>
      <c r="F2069" s="64"/>
    </row>
    <row r="2070" spans="4:6">
      <c r="D2070" s="63"/>
      <c r="F2070" s="64"/>
    </row>
    <row r="2071" spans="4:6">
      <c r="D2071" s="63"/>
      <c r="F2071" s="64"/>
    </row>
    <row r="2072" spans="4:6">
      <c r="D2072" s="63"/>
      <c r="F2072" s="64"/>
    </row>
    <row r="2073" spans="4:6">
      <c r="D2073" s="63"/>
      <c r="F2073" s="64"/>
    </row>
    <row r="2074" spans="4:6">
      <c r="D2074" s="63"/>
      <c r="F2074" s="64"/>
    </row>
    <row r="2075" spans="4:6">
      <c r="D2075" s="63"/>
      <c r="F2075" s="64"/>
    </row>
    <row r="2076" spans="4:6">
      <c r="D2076" s="63"/>
      <c r="F2076" s="64"/>
    </row>
    <row r="2077" spans="4:6">
      <c r="D2077" s="63"/>
      <c r="F2077" s="64"/>
    </row>
    <row r="2078" spans="4:6">
      <c r="D2078" s="63"/>
      <c r="F2078" s="64"/>
    </row>
    <row r="2079" spans="4:6">
      <c r="D2079" s="63"/>
      <c r="F2079" s="64"/>
    </row>
    <row r="2080" spans="4:6">
      <c r="D2080" s="63"/>
      <c r="F2080" s="64"/>
    </row>
    <row r="2081" spans="4:6">
      <c r="D2081" s="63"/>
      <c r="F2081" s="64"/>
    </row>
    <row r="2082" spans="4:6">
      <c r="D2082" s="63"/>
      <c r="F2082" s="64"/>
    </row>
    <row r="2083" spans="4:6">
      <c r="D2083" s="63"/>
      <c r="F2083" s="64"/>
    </row>
    <row r="2084" spans="4:6">
      <c r="D2084" s="63"/>
      <c r="F2084" s="64"/>
    </row>
    <row r="2085" spans="4:6">
      <c r="D2085" s="63"/>
      <c r="F2085" s="64"/>
    </row>
    <row r="2086" spans="4:6">
      <c r="D2086" s="63"/>
      <c r="F2086" s="64"/>
    </row>
    <row r="2087" spans="4:6">
      <c r="D2087" s="63"/>
      <c r="F2087" s="64"/>
    </row>
    <row r="2088" spans="4:6">
      <c r="D2088" s="63"/>
      <c r="F2088" s="64"/>
    </row>
    <row r="2089" spans="4:6">
      <c r="D2089" s="63"/>
      <c r="F2089" s="64"/>
    </row>
    <row r="2090" spans="4:6">
      <c r="D2090" s="63"/>
      <c r="F2090" s="64"/>
    </row>
    <row r="2091" spans="4:6">
      <c r="D2091" s="63"/>
      <c r="F2091" s="64"/>
    </row>
    <row r="2092" spans="4:6">
      <c r="D2092" s="63"/>
      <c r="F2092" s="64"/>
    </row>
    <row r="2093" spans="4:6">
      <c r="D2093" s="63"/>
      <c r="F2093" s="64"/>
    </row>
    <row r="2094" spans="4:6">
      <c r="D2094" s="63"/>
      <c r="F2094" s="64"/>
    </row>
    <row r="2095" spans="4:6">
      <c r="D2095" s="63"/>
      <c r="F2095" s="64"/>
    </row>
    <row r="2096" spans="4:6">
      <c r="D2096" s="63"/>
      <c r="F2096" s="64"/>
    </row>
    <row r="2097" spans="4:6">
      <c r="D2097" s="63"/>
      <c r="F2097" s="64"/>
    </row>
    <row r="2098" spans="4:6">
      <c r="D2098" s="63"/>
      <c r="F2098" s="64"/>
    </row>
    <row r="2099" spans="4:6">
      <c r="D2099" s="63"/>
      <c r="F2099" s="64"/>
    </row>
    <row r="2100" spans="4:6">
      <c r="D2100" s="63"/>
      <c r="F2100" s="64"/>
    </row>
    <row r="2101" spans="4:6">
      <c r="D2101" s="63"/>
      <c r="F2101" s="64"/>
    </row>
    <row r="2102" spans="4:6">
      <c r="D2102" s="63"/>
      <c r="F2102" s="64"/>
    </row>
    <row r="2103" spans="4:6">
      <c r="D2103" s="63"/>
      <c r="F2103" s="64"/>
    </row>
    <row r="2104" spans="4:6">
      <c r="D2104" s="63"/>
      <c r="F2104" s="64"/>
    </row>
    <row r="2105" spans="4:6">
      <c r="D2105" s="63"/>
      <c r="F2105" s="64"/>
    </row>
    <row r="2106" spans="4:6">
      <c r="D2106" s="63"/>
      <c r="F2106" s="64"/>
    </row>
    <row r="2107" spans="4:6">
      <c r="D2107" s="63"/>
      <c r="F2107" s="64"/>
    </row>
    <row r="2108" spans="4:6">
      <c r="D2108" s="63"/>
      <c r="F2108" s="64"/>
    </row>
    <row r="2109" spans="4:6">
      <c r="D2109" s="63"/>
      <c r="F2109" s="64"/>
    </row>
    <row r="2110" spans="4:6">
      <c r="D2110" s="63"/>
      <c r="F2110" s="64"/>
    </row>
    <row r="2111" spans="4:6">
      <c r="D2111" s="63"/>
      <c r="F2111" s="64"/>
    </row>
    <row r="2112" spans="4:6">
      <c r="D2112" s="63"/>
      <c r="F2112" s="64"/>
    </row>
    <row r="2113" spans="4:6">
      <c r="D2113" s="63"/>
      <c r="F2113" s="64"/>
    </row>
    <row r="2114" spans="4:6">
      <c r="D2114" s="63"/>
      <c r="F2114" s="64"/>
    </row>
    <row r="2115" spans="4:6">
      <c r="D2115" s="63"/>
      <c r="F2115" s="64"/>
    </row>
    <row r="2116" spans="4:6">
      <c r="D2116" s="63"/>
      <c r="F2116" s="64"/>
    </row>
    <row r="2117" spans="4:6">
      <c r="D2117" s="63"/>
      <c r="F2117" s="64"/>
    </row>
    <row r="2118" spans="4:6">
      <c r="D2118" s="63"/>
      <c r="F2118" s="64"/>
    </row>
    <row r="2119" spans="4:6">
      <c r="D2119" s="63"/>
      <c r="F2119" s="64"/>
    </row>
    <row r="2120" spans="4:6">
      <c r="D2120" s="63"/>
      <c r="F2120" s="64"/>
    </row>
    <row r="2121" spans="4:6">
      <c r="D2121" s="63"/>
      <c r="F2121" s="64"/>
    </row>
    <row r="2122" spans="4:6">
      <c r="D2122" s="63"/>
      <c r="F2122" s="64"/>
    </row>
    <row r="2123" spans="4:6">
      <c r="D2123" s="63"/>
      <c r="F2123" s="64"/>
    </row>
    <row r="2124" spans="4:6">
      <c r="D2124" s="63"/>
      <c r="F2124" s="64"/>
    </row>
    <row r="2125" spans="4:6">
      <c r="D2125" s="63"/>
      <c r="F2125" s="64"/>
    </row>
    <row r="2126" spans="4:6">
      <c r="D2126" s="63"/>
      <c r="F2126" s="64"/>
    </row>
    <row r="2127" spans="4:6">
      <c r="D2127" s="63"/>
      <c r="F2127" s="64"/>
    </row>
    <row r="2128" spans="4:6">
      <c r="D2128" s="63"/>
      <c r="F2128" s="64"/>
    </row>
    <row r="2129" spans="4:6">
      <c r="D2129" s="63"/>
      <c r="F2129" s="64"/>
    </row>
    <row r="2130" spans="4:6">
      <c r="D2130" s="63"/>
      <c r="F2130" s="64"/>
    </row>
    <row r="2131" spans="4:6">
      <c r="D2131" s="63"/>
      <c r="F2131" s="64"/>
    </row>
    <row r="2132" spans="4:6">
      <c r="D2132" s="63"/>
      <c r="F2132" s="64"/>
    </row>
    <row r="2133" spans="4:6">
      <c r="D2133" s="63"/>
      <c r="F2133" s="64"/>
    </row>
    <row r="2134" spans="4:6">
      <c r="D2134" s="63"/>
      <c r="F2134" s="64"/>
    </row>
    <row r="2135" spans="4:6">
      <c r="D2135" s="63"/>
      <c r="F2135" s="64"/>
    </row>
    <row r="2136" spans="4:6">
      <c r="D2136" s="63"/>
      <c r="F2136" s="64"/>
    </row>
    <row r="2137" spans="4:6">
      <c r="D2137" s="63"/>
      <c r="F2137" s="64"/>
    </row>
    <row r="2138" spans="4:6">
      <c r="D2138" s="63"/>
      <c r="F2138" s="64"/>
    </row>
    <row r="2139" spans="4:6">
      <c r="D2139" s="63"/>
      <c r="F2139" s="64"/>
    </row>
    <row r="2140" spans="4:6">
      <c r="D2140" s="63"/>
      <c r="F2140" s="64"/>
    </row>
    <row r="2141" spans="4:6">
      <c r="D2141" s="63"/>
      <c r="F2141" s="64"/>
    </row>
    <row r="2142" spans="4:6">
      <c r="D2142" s="63"/>
      <c r="F2142" s="64"/>
    </row>
    <row r="2143" spans="4:6">
      <c r="D2143" s="63"/>
      <c r="F2143" s="64"/>
    </row>
    <row r="2144" spans="4:6">
      <c r="D2144" s="63"/>
      <c r="F2144" s="64"/>
    </row>
    <row r="2145" spans="4:6">
      <c r="D2145" s="63"/>
      <c r="F2145" s="64"/>
    </row>
    <row r="2146" spans="4:6">
      <c r="D2146" s="63"/>
      <c r="F2146" s="64"/>
    </row>
    <row r="2147" spans="4:6">
      <c r="D2147" s="63"/>
      <c r="F2147" s="64"/>
    </row>
    <row r="2148" spans="4:6">
      <c r="D2148" s="63"/>
      <c r="F2148" s="64"/>
    </row>
    <row r="2149" spans="4:6">
      <c r="D2149" s="63"/>
      <c r="F2149" s="64"/>
    </row>
    <row r="2150" spans="4:6">
      <c r="D2150" s="63"/>
      <c r="F2150" s="64"/>
    </row>
    <row r="2151" spans="4:6">
      <c r="D2151" s="63"/>
      <c r="F2151" s="64"/>
    </row>
    <row r="2152" spans="4:6">
      <c r="D2152" s="63"/>
      <c r="F2152" s="64"/>
    </row>
    <row r="2153" spans="4:6">
      <c r="D2153" s="63"/>
      <c r="F2153" s="64"/>
    </row>
    <row r="2154" spans="4:6">
      <c r="D2154" s="63"/>
      <c r="F2154" s="64"/>
    </row>
    <row r="2155" spans="4:6">
      <c r="D2155" s="63"/>
      <c r="F2155" s="64"/>
    </row>
    <row r="2156" spans="4:6">
      <c r="D2156" s="63"/>
      <c r="F2156" s="64"/>
    </row>
    <row r="2157" spans="4:6">
      <c r="D2157" s="63"/>
      <c r="F2157" s="64"/>
    </row>
    <row r="2158" spans="4:6">
      <c r="D2158" s="63"/>
      <c r="F2158" s="64"/>
    </row>
    <row r="2159" spans="4:6">
      <c r="D2159" s="63"/>
      <c r="F2159" s="64"/>
    </row>
    <row r="2160" spans="4:6">
      <c r="D2160" s="63"/>
      <c r="F2160" s="64"/>
    </row>
    <row r="2161" spans="4:6">
      <c r="D2161" s="63"/>
      <c r="F2161" s="64"/>
    </row>
    <row r="2162" spans="4:6">
      <c r="D2162" s="63"/>
      <c r="F2162" s="64"/>
    </row>
    <row r="2163" spans="4:6">
      <c r="D2163" s="63"/>
      <c r="F2163" s="64"/>
    </row>
    <row r="2164" spans="4:6">
      <c r="D2164" s="63"/>
      <c r="F2164" s="64"/>
    </row>
    <row r="2165" spans="4:6">
      <c r="D2165" s="63"/>
      <c r="F2165" s="64"/>
    </row>
    <row r="2166" spans="4:6">
      <c r="D2166" s="63"/>
      <c r="F2166" s="64"/>
    </row>
    <row r="2167" spans="4:6">
      <c r="D2167" s="63"/>
      <c r="F2167" s="64"/>
    </row>
    <row r="2168" spans="4:6">
      <c r="D2168" s="63"/>
      <c r="F2168" s="64"/>
    </row>
    <row r="2169" spans="4:6">
      <c r="D2169" s="63"/>
      <c r="F2169" s="64"/>
    </row>
    <row r="2170" spans="4:6">
      <c r="D2170" s="63"/>
      <c r="F2170" s="64"/>
    </row>
    <row r="2171" spans="4:6">
      <c r="D2171" s="63"/>
      <c r="F2171" s="64"/>
    </row>
    <row r="2172" spans="4:6">
      <c r="D2172" s="63"/>
      <c r="F2172" s="64"/>
    </row>
    <row r="2173" spans="4:6">
      <c r="D2173" s="63"/>
      <c r="F2173" s="64"/>
    </row>
    <row r="2174" spans="4:6">
      <c r="D2174" s="63"/>
      <c r="F2174" s="64"/>
    </row>
    <row r="2175" spans="4:6">
      <c r="D2175" s="63"/>
      <c r="F2175" s="64"/>
    </row>
    <row r="2176" spans="4:6">
      <c r="D2176" s="63"/>
      <c r="F2176" s="64"/>
    </row>
    <row r="2177" spans="4:6">
      <c r="D2177" s="63"/>
      <c r="F2177" s="64"/>
    </row>
    <row r="2178" spans="4:6">
      <c r="D2178" s="63"/>
      <c r="F2178" s="64"/>
    </row>
    <row r="2179" spans="4:6">
      <c r="D2179" s="63"/>
      <c r="F2179" s="64"/>
    </row>
    <row r="2180" spans="4:6">
      <c r="D2180" s="63"/>
      <c r="F2180" s="64"/>
    </row>
    <row r="2181" spans="4:6">
      <c r="D2181" s="63"/>
      <c r="F2181" s="64"/>
    </row>
    <row r="2182" spans="4:6">
      <c r="D2182" s="63"/>
      <c r="F2182" s="64"/>
    </row>
    <row r="2183" spans="4:6">
      <c r="D2183" s="63"/>
      <c r="F2183" s="64"/>
    </row>
    <row r="2184" spans="4:6">
      <c r="D2184" s="63"/>
      <c r="F2184" s="64"/>
    </row>
    <row r="2185" spans="4:6">
      <c r="D2185" s="63"/>
      <c r="F2185" s="64"/>
    </row>
    <row r="2186" spans="4:6">
      <c r="D2186" s="63"/>
      <c r="F2186" s="64"/>
    </row>
    <row r="2187" spans="4:6">
      <c r="D2187" s="63"/>
      <c r="F2187" s="64"/>
    </row>
    <row r="2188" spans="4:6">
      <c r="D2188" s="63"/>
      <c r="F2188" s="64"/>
    </row>
    <row r="2189" spans="4:6">
      <c r="D2189" s="63"/>
      <c r="F2189" s="64"/>
    </row>
    <row r="2190" spans="4:6">
      <c r="D2190" s="63"/>
      <c r="F2190" s="64"/>
    </row>
    <row r="2191" spans="4:6">
      <c r="D2191" s="63"/>
      <c r="F2191" s="64"/>
    </row>
    <row r="2192" spans="4:6">
      <c r="D2192" s="63"/>
      <c r="F2192" s="64"/>
    </row>
    <row r="2193" spans="4:6">
      <c r="D2193" s="63"/>
      <c r="F2193" s="64"/>
    </row>
    <row r="2194" spans="4:6">
      <c r="D2194" s="63"/>
      <c r="F2194" s="64"/>
    </row>
    <row r="2195" spans="4:6">
      <c r="D2195" s="63"/>
      <c r="F2195" s="64"/>
    </row>
    <row r="2196" spans="4:6">
      <c r="D2196" s="63"/>
      <c r="F2196" s="64"/>
    </row>
    <row r="2197" spans="4:6">
      <c r="D2197" s="63"/>
      <c r="F2197" s="64"/>
    </row>
    <row r="2198" spans="4:6">
      <c r="D2198" s="63"/>
      <c r="F2198" s="64"/>
    </row>
    <row r="2199" spans="4:6">
      <c r="D2199" s="63"/>
      <c r="F2199" s="64"/>
    </row>
    <row r="2200" spans="4:6">
      <c r="D2200" s="63"/>
      <c r="F2200" s="64"/>
    </row>
    <row r="2201" spans="4:6">
      <c r="D2201" s="63"/>
      <c r="F2201" s="64"/>
    </row>
    <row r="2202" spans="4:6">
      <c r="D2202" s="63"/>
      <c r="F2202" s="64"/>
    </row>
    <row r="2203" spans="4:6">
      <c r="D2203" s="63"/>
      <c r="F2203" s="64"/>
    </row>
    <row r="2204" spans="4:6">
      <c r="D2204" s="63"/>
      <c r="F2204" s="64"/>
    </row>
    <row r="2205" spans="4:6">
      <c r="D2205" s="63"/>
      <c r="F2205" s="64"/>
    </row>
    <row r="2206" spans="4:6">
      <c r="D2206" s="63"/>
      <c r="F2206" s="64"/>
    </row>
    <row r="2207" spans="4:6">
      <c r="D2207" s="63"/>
      <c r="F2207" s="64"/>
    </row>
    <row r="2208" spans="4:6">
      <c r="D2208" s="63"/>
      <c r="F2208" s="64"/>
    </row>
    <row r="2209" spans="4:6">
      <c r="D2209" s="63"/>
      <c r="F2209" s="64"/>
    </row>
    <row r="2210" spans="4:6">
      <c r="D2210" s="63"/>
      <c r="F2210" s="64"/>
    </row>
    <row r="2211" spans="4:6">
      <c r="D2211" s="63"/>
      <c r="F2211" s="64"/>
    </row>
    <row r="2212" spans="4:6">
      <c r="D2212" s="63"/>
      <c r="F2212" s="64"/>
    </row>
    <row r="2213" spans="4:6">
      <c r="D2213" s="63"/>
      <c r="F2213" s="64"/>
    </row>
    <row r="2214" spans="4:6">
      <c r="D2214" s="63"/>
      <c r="F2214" s="64"/>
    </row>
    <row r="2215" spans="4:6">
      <c r="D2215" s="63"/>
      <c r="F2215" s="64"/>
    </row>
    <row r="2216" spans="4:6">
      <c r="D2216" s="63"/>
      <c r="F2216" s="64"/>
    </row>
    <row r="2217" spans="4:6">
      <c r="D2217" s="63"/>
      <c r="F2217" s="64"/>
    </row>
    <row r="2218" spans="4:6">
      <c r="D2218" s="63"/>
      <c r="F2218" s="64"/>
    </row>
    <row r="2219" spans="4:6">
      <c r="D2219" s="63"/>
      <c r="F2219" s="64"/>
    </row>
    <row r="2220" spans="4:6">
      <c r="D2220" s="63"/>
      <c r="F2220" s="64"/>
    </row>
    <row r="2221" spans="4:6">
      <c r="D2221" s="63"/>
      <c r="F2221" s="64"/>
    </row>
    <row r="2222" spans="4:6">
      <c r="D2222" s="63"/>
      <c r="F2222" s="64"/>
    </row>
    <row r="2223" spans="4:6">
      <c r="D2223" s="63"/>
      <c r="F2223" s="64"/>
    </row>
    <row r="2224" spans="4:6">
      <c r="D2224" s="63"/>
      <c r="F2224" s="64"/>
    </row>
    <row r="2225" spans="4:6">
      <c r="D2225" s="63"/>
      <c r="F2225" s="64"/>
    </row>
    <row r="2226" spans="4:6">
      <c r="D2226" s="63"/>
      <c r="F2226" s="64"/>
    </row>
    <row r="2227" spans="4:6">
      <c r="D2227" s="63"/>
      <c r="F2227" s="64"/>
    </row>
    <row r="2228" spans="4:6">
      <c r="D2228" s="63"/>
      <c r="F2228" s="64"/>
    </row>
    <row r="2229" spans="4:6">
      <c r="D2229" s="63"/>
      <c r="F2229" s="64"/>
    </row>
    <row r="2230" spans="4:6">
      <c r="D2230" s="63"/>
      <c r="F2230" s="64"/>
    </row>
    <row r="2231" spans="4:6">
      <c r="D2231" s="63"/>
      <c r="F2231" s="64"/>
    </row>
    <row r="2232" spans="4:6">
      <c r="D2232" s="63"/>
      <c r="F2232" s="64"/>
    </row>
    <row r="2233" spans="4:6">
      <c r="D2233" s="63"/>
      <c r="F2233" s="64"/>
    </row>
    <row r="2234" spans="4:6">
      <c r="D2234" s="63"/>
      <c r="F2234" s="64"/>
    </row>
    <row r="2235" spans="4:6">
      <c r="D2235" s="63"/>
      <c r="F2235" s="64"/>
    </row>
    <row r="2236" spans="4:6">
      <c r="D2236" s="63"/>
      <c r="F2236" s="64"/>
    </row>
    <row r="2237" spans="4:6">
      <c r="D2237" s="63"/>
      <c r="F2237" s="64"/>
    </row>
    <row r="2238" spans="4:6">
      <c r="D2238" s="63"/>
      <c r="F2238" s="64"/>
    </row>
    <row r="2239" spans="4:6">
      <c r="D2239" s="63"/>
      <c r="F2239" s="64"/>
    </row>
    <row r="2240" spans="4:6">
      <c r="D2240" s="63"/>
      <c r="F2240" s="64"/>
    </row>
    <row r="2241" spans="4:6">
      <c r="D2241" s="63"/>
      <c r="F2241" s="64"/>
    </row>
    <row r="2242" spans="4:6">
      <c r="D2242" s="63"/>
      <c r="F2242" s="64"/>
    </row>
    <row r="2243" spans="4:6">
      <c r="D2243" s="63"/>
      <c r="F2243" s="64"/>
    </row>
    <row r="2244" spans="4:6">
      <c r="D2244" s="63"/>
      <c r="F2244" s="64"/>
    </row>
    <row r="2245" spans="4:6">
      <c r="D2245" s="63"/>
      <c r="F2245" s="64"/>
    </row>
    <row r="2246" spans="4:6">
      <c r="D2246" s="63"/>
      <c r="F2246" s="64"/>
    </row>
    <row r="2247" spans="4:6">
      <c r="D2247" s="63"/>
      <c r="F2247" s="64"/>
    </row>
    <row r="2248" spans="4:6">
      <c r="D2248" s="63"/>
      <c r="F2248" s="64"/>
    </row>
    <row r="2249" spans="4:6">
      <c r="D2249" s="63"/>
      <c r="F2249" s="64"/>
    </row>
    <row r="2250" spans="4:6">
      <c r="D2250" s="63"/>
      <c r="F2250" s="64"/>
    </row>
    <row r="2251" spans="4:6">
      <c r="D2251" s="63"/>
      <c r="F2251" s="64"/>
    </row>
    <row r="2252" spans="4:6">
      <c r="D2252" s="63"/>
      <c r="F2252" s="64"/>
    </row>
    <row r="2253" spans="4:6">
      <c r="D2253" s="63"/>
      <c r="F2253" s="64"/>
    </row>
    <row r="2254" spans="4:6">
      <c r="D2254" s="63"/>
      <c r="F2254" s="64"/>
    </row>
    <row r="2255" spans="4:6">
      <c r="D2255" s="63"/>
      <c r="F2255" s="64"/>
    </row>
    <row r="2256" spans="4:6">
      <c r="D2256" s="63"/>
      <c r="F2256" s="64"/>
    </row>
    <row r="2257" spans="4:6">
      <c r="D2257" s="63"/>
      <c r="F2257" s="64"/>
    </row>
    <row r="2258" spans="4:6">
      <c r="D2258" s="63"/>
      <c r="F2258" s="64"/>
    </row>
    <row r="2259" spans="4:6">
      <c r="D2259" s="63"/>
      <c r="F2259" s="64"/>
    </row>
    <row r="2260" spans="4:6">
      <c r="D2260" s="63"/>
      <c r="F2260" s="64"/>
    </row>
    <row r="2261" spans="4:6">
      <c r="D2261" s="63"/>
      <c r="F2261" s="64"/>
    </row>
    <row r="2262" spans="4:6">
      <c r="D2262" s="63"/>
      <c r="F2262" s="64"/>
    </row>
    <row r="2263" spans="4:6">
      <c r="D2263" s="63"/>
      <c r="F2263" s="64"/>
    </row>
    <row r="2264" spans="4:6">
      <c r="D2264" s="63"/>
      <c r="F2264" s="64"/>
    </row>
    <row r="2265" spans="4:6">
      <c r="D2265" s="63"/>
      <c r="F2265" s="64"/>
    </row>
    <row r="2266" spans="4:6">
      <c r="D2266" s="63"/>
      <c r="F2266" s="64"/>
    </row>
    <row r="2267" spans="4:6">
      <c r="D2267" s="63"/>
      <c r="F2267" s="64"/>
    </row>
    <row r="2268" spans="4:6">
      <c r="D2268" s="63"/>
      <c r="F2268" s="64"/>
    </row>
    <row r="2269" spans="4:6">
      <c r="D2269" s="63"/>
      <c r="F2269" s="64"/>
    </row>
    <row r="2270" spans="4:6">
      <c r="D2270" s="63"/>
      <c r="F2270" s="64"/>
    </row>
    <row r="2271" spans="4:6">
      <c r="D2271" s="63"/>
      <c r="F2271" s="64"/>
    </row>
    <row r="2272" spans="4:6">
      <c r="D2272" s="63"/>
      <c r="F2272" s="64"/>
    </row>
    <row r="2273" spans="4:6">
      <c r="D2273" s="63"/>
      <c r="F2273" s="64"/>
    </row>
    <row r="2274" spans="4:6">
      <c r="D2274" s="63"/>
      <c r="F2274" s="64"/>
    </row>
    <row r="2275" spans="4:6">
      <c r="D2275" s="63"/>
      <c r="F2275" s="64"/>
    </row>
    <row r="2276" spans="4:6">
      <c r="D2276" s="63"/>
      <c r="F2276" s="64"/>
    </row>
    <row r="2277" spans="4:6">
      <c r="D2277" s="63"/>
      <c r="F2277" s="64"/>
    </row>
    <row r="2278" spans="4:6">
      <c r="D2278" s="63"/>
      <c r="F2278" s="64"/>
    </row>
    <row r="2279" spans="4:6">
      <c r="D2279" s="63"/>
      <c r="F2279" s="64"/>
    </row>
    <row r="2280" spans="4:6">
      <c r="D2280" s="63"/>
      <c r="F2280" s="64"/>
    </row>
    <row r="2281" spans="4:6">
      <c r="D2281" s="63"/>
      <c r="F2281" s="64"/>
    </row>
    <row r="2282" spans="4:6">
      <c r="D2282" s="63"/>
      <c r="F2282" s="64"/>
    </row>
    <row r="2283" spans="4:6">
      <c r="D2283" s="63"/>
      <c r="F2283" s="64"/>
    </row>
    <row r="2284" spans="4:6">
      <c r="D2284" s="63"/>
      <c r="F2284" s="64"/>
    </row>
    <row r="2285" spans="4:6">
      <c r="D2285" s="63"/>
      <c r="F2285" s="64"/>
    </row>
    <row r="2286" spans="4:6">
      <c r="D2286" s="63"/>
      <c r="F2286" s="64"/>
    </row>
    <row r="2287" spans="4:6">
      <c r="D2287" s="63"/>
      <c r="F2287" s="64"/>
    </row>
    <row r="2288" spans="4:6">
      <c r="D2288" s="63"/>
      <c r="F2288" s="64"/>
    </row>
    <row r="2289" spans="4:6">
      <c r="D2289" s="63"/>
      <c r="F2289" s="64"/>
    </row>
    <row r="2290" spans="4:6">
      <c r="D2290" s="63"/>
      <c r="F2290" s="64"/>
    </row>
    <row r="2291" spans="4:6">
      <c r="D2291" s="63"/>
      <c r="F2291" s="64"/>
    </row>
    <row r="2292" spans="4:6">
      <c r="D2292" s="63"/>
      <c r="F2292" s="64"/>
    </row>
    <row r="2293" spans="4:6">
      <c r="D2293" s="63"/>
      <c r="F2293" s="64"/>
    </row>
    <row r="2294" spans="4:6">
      <c r="D2294" s="63"/>
      <c r="F2294" s="64"/>
    </row>
    <row r="2295" spans="4:6">
      <c r="D2295" s="63"/>
      <c r="F2295" s="64"/>
    </row>
    <row r="2296" spans="4:6">
      <c r="D2296" s="63"/>
      <c r="F2296" s="64"/>
    </row>
    <row r="2297" spans="4:6">
      <c r="D2297" s="63"/>
      <c r="F2297" s="64"/>
    </row>
    <row r="2298" spans="4:6">
      <c r="D2298" s="63"/>
      <c r="F2298" s="64"/>
    </row>
    <row r="2299" spans="4:6">
      <c r="D2299" s="63"/>
      <c r="F2299" s="64"/>
    </row>
    <row r="2300" spans="4:6">
      <c r="D2300" s="63"/>
      <c r="F2300" s="64"/>
    </row>
    <row r="2301" spans="4:6">
      <c r="D2301" s="63"/>
      <c r="F2301" s="64"/>
    </row>
    <row r="2302" spans="4:6">
      <c r="D2302" s="63"/>
      <c r="F2302" s="64"/>
    </row>
    <row r="2303" spans="4:6">
      <c r="D2303" s="63"/>
      <c r="F2303" s="64"/>
    </row>
    <row r="2304" spans="4:6">
      <c r="D2304" s="63"/>
      <c r="F2304" s="64"/>
    </row>
    <row r="2305" spans="4:6">
      <c r="D2305" s="63"/>
      <c r="F2305" s="64"/>
    </row>
    <row r="2306" spans="4:6">
      <c r="D2306" s="63"/>
      <c r="F2306" s="64"/>
    </row>
    <row r="2307" spans="4:6">
      <c r="D2307" s="63"/>
      <c r="F2307" s="64"/>
    </row>
    <row r="2308" spans="4:6">
      <c r="D2308" s="63"/>
      <c r="F2308" s="64"/>
    </row>
    <row r="2309" spans="4:6">
      <c r="D2309" s="63"/>
      <c r="F2309" s="64"/>
    </row>
    <row r="2310" spans="4:6">
      <c r="D2310" s="63"/>
      <c r="F2310" s="64"/>
    </row>
    <row r="2311" spans="4:6">
      <c r="D2311" s="63"/>
      <c r="F2311" s="64"/>
    </row>
    <row r="2312" spans="4:6">
      <c r="D2312" s="63"/>
      <c r="F2312" s="64"/>
    </row>
    <row r="2313" spans="4:6">
      <c r="D2313" s="63"/>
      <c r="F2313" s="64"/>
    </row>
    <row r="2314" spans="4:6">
      <c r="D2314" s="63"/>
      <c r="F2314" s="64"/>
    </row>
    <row r="2315" spans="4:6">
      <c r="D2315" s="63"/>
      <c r="F2315" s="64"/>
    </row>
    <row r="2316" spans="4:6">
      <c r="D2316" s="63"/>
      <c r="F2316" s="64"/>
    </row>
    <row r="2317" spans="4:6">
      <c r="D2317" s="63"/>
      <c r="F2317" s="64"/>
    </row>
    <row r="2318" spans="4:6">
      <c r="D2318" s="63"/>
      <c r="F2318" s="64"/>
    </row>
    <row r="2319" spans="4:6">
      <c r="D2319" s="63"/>
      <c r="F2319" s="64"/>
    </row>
    <row r="2320" spans="4:6">
      <c r="D2320" s="63"/>
      <c r="F2320" s="64"/>
    </row>
    <row r="2321" spans="4:6">
      <c r="D2321" s="63"/>
      <c r="F2321" s="64"/>
    </row>
    <row r="2322" spans="4:6">
      <c r="D2322" s="63"/>
      <c r="F2322" s="64"/>
    </row>
    <row r="2323" spans="4:6">
      <c r="D2323" s="63"/>
      <c r="F2323" s="64"/>
    </row>
    <row r="2324" spans="4:6">
      <c r="D2324" s="63"/>
      <c r="F2324" s="64"/>
    </row>
    <row r="2325" spans="4:6">
      <c r="D2325" s="63"/>
      <c r="F2325" s="64"/>
    </row>
    <row r="2326" spans="4:6">
      <c r="D2326" s="63"/>
      <c r="F2326" s="64"/>
    </row>
    <row r="2327" spans="4:6">
      <c r="D2327" s="63"/>
      <c r="F2327" s="64"/>
    </row>
    <row r="2328" spans="4:6">
      <c r="D2328" s="63"/>
      <c r="F2328" s="64"/>
    </row>
    <row r="2329" spans="4:6">
      <c r="D2329" s="63"/>
      <c r="F2329" s="64"/>
    </row>
    <row r="2330" spans="4:6">
      <c r="D2330" s="63"/>
      <c r="F2330" s="64"/>
    </row>
    <row r="2331" spans="4:6">
      <c r="D2331" s="63"/>
      <c r="F2331" s="64"/>
    </row>
    <row r="2332" spans="4:6">
      <c r="D2332" s="63"/>
      <c r="F2332" s="64"/>
    </row>
    <row r="2333" spans="4:6">
      <c r="D2333" s="63"/>
      <c r="F2333" s="64"/>
    </row>
    <row r="2334" spans="4:6">
      <c r="D2334" s="63"/>
      <c r="F2334" s="64"/>
    </row>
    <row r="2335" spans="4:6">
      <c r="D2335" s="63"/>
      <c r="F2335" s="64"/>
    </row>
    <row r="2336" spans="4:6">
      <c r="D2336" s="63"/>
      <c r="F2336" s="64"/>
    </row>
    <row r="2337" spans="4:6">
      <c r="D2337" s="63"/>
      <c r="F2337" s="64"/>
    </row>
    <row r="2338" spans="4:6">
      <c r="D2338" s="63"/>
      <c r="F2338" s="64"/>
    </row>
    <row r="2339" spans="4:6">
      <c r="D2339" s="63"/>
      <c r="F2339" s="64"/>
    </row>
    <row r="2340" spans="4:6">
      <c r="D2340" s="63"/>
      <c r="F2340" s="64"/>
    </row>
    <row r="2341" spans="4:6">
      <c r="D2341" s="63"/>
      <c r="F2341" s="64"/>
    </row>
    <row r="2342" spans="4:6">
      <c r="D2342" s="63"/>
      <c r="F2342" s="64"/>
    </row>
    <row r="2343" spans="4:6">
      <c r="D2343" s="63"/>
      <c r="F2343" s="64"/>
    </row>
    <row r="2344" spans="4:6">
      <c r="D2344" s="63"/>
      <c r="F2344" s="64"/>
    </row>
    <row r="2345" spans="4:6">
      <c r="D2345" s="63"/>
      <c r="F2345" s="64"/>
    </row>
    <row r="2346" spans="4:6">
      <c r="D2346" s="63"/>
      <c r="F2346" s="64"/>
    </row>
    <row r="2347" spans="4:6">
      <c r="D2347" s="63"/>
      <c r="F2347" s="64"/>
    </row>
    <row r="2348" spans="4:6">
      <c r="D2348" s="63"/>
      <c r="F2348" s="64"/>
    </row>
    <row r="2349" spans="4:6">
      <c r="D2349" s="63"/>
      <c r="F2349" s="64"/>
    </row>
    <row r="2350" spans="4:6">
      <c r="D2350" s="63"/>
      <c r="F2350" s="64"/>
    </row>
    <row r="2351" spans="4:6">
      <c r="D2351" s="63"/>
      <c r="F2351" s="64"/>
    </row>
    <row r="2352" spans="4:6">
      <c r="D2352" s="63"/>
      <c r="F2352" s="64"/>
    </row>
    <row r="2353" spans="4:6">
      <c r="D2353" s="63"/>
      <c r="F2353" s="64"/>
    </row>
    <row r="2354" spans="4:6">
      <c r="D2354" s="63"/>
      <c r="F2354" s="64"/>
    </row>
    <row r="2355" spans="4:6">
      <c r="D2355" s="63"/>
      <c r="F2355" s="64"/>
    </row>
    <row r="2356" spans="4:6">
      <c r="D2356" s="63"/>
      <c r="F2356" s="64"/>
    </row>
    <row r="2357" spans="4:6">
      <c r="D2357" s="63"/>
      <c r="F2357" s="64"/>
    </row>
    <row r="2358" spans="4:6">
      <c r="D2358" s="63"/>
      <c r="F2358" s="64"/>
    </row>
    <row r="2359" spans="4:6">
      <c r="D2359" s="63"/>
      <c r="F2359" s="64"/>
    </row>
    <row r="2360" spans="4:6">
      <c r="D2360" s="63"/>
      <c r="F2360" s="64"/>
    </row>
    <row r="2361" spans="4:6">
      <c r="D2361" s="63"/>
      <c r="F2361" s="64"/>
    </row>
    <row r="2362" spans="4:6">
      <c r="D2362" s="63"/>
      <c r="F2362" s="64"/>
    </row>
    <row r="2363" spans="4:6">
      <c r="D2363" s="63"/>
      <c r="F2363" s="64"/>
    </row>
    <row r="2364" spans="4:6">
      <c r="D2364" s="63"/>
      <c r="F2364" s="64"/>
    </row>
    <row r="2365" spans="4:6">
      <c r="D2365" s="63"/>
      <c r="F2365" s="64"/>
    </row>
    <row r="2366" spans="4:6">
      <c r="D2366" s="63"/>
      <c r="F2366" s="64"/>
    </row>
    <row r="2367" spans="4:6">
      <c r="D2367" s="63"/>
      <c r="F2367" s="64"/>
    </row>
    <row r="2368" spans="4:6">
      <c r="D2368" s="63"/>
      <c r="F2368" s="64"/>
    </row>
    <row r="2369" spans="4:6">
      <c r="D2369" s="63"/>
      <c r="F2369" s="64"/>
    </row>
    <row r="2370" spans="4:6">
      <c r="D2370" s="63"/>
      <c r="F2370" s="64"/>
    </row>
    <row r="2371" spans="4:6">
      <c r="D2371" s="63"/>
      <c r="F2371" s="64"/>
    </row>
    <row r="2372" spans="4:6">
      <c r="D2372" s="63"/>
      <c r="F2372" s="64"/>
    </row>
    <row r="2373" spans="4:6">
      <c r="D2373" s="63"/>
      <c r="F2373" s="64"/>
    </row>
    <row r="2374" spans="4:6">
      <c r="D2374" s="63"/>
      <c r="F2374" s="64"/>
    </row>
    <row r="2375" spans="4:6">
      <c r="D2375" s="63"/>
      <c r="F2375" s="64"/>
    </row>
    <row r="2376" spans="4:6">
      <c r="D2376" s="63"/>
      <c r="F2376" s="64"/>
    </row>
    <row r="2377" spans="4:6">
      <c r="D2377" s="63"/>
      <c r="F2377" s="64"/>
    </row>
    <row r="2378" spans="4:6">
      <c r="D2378" s="63"/>
      <c r="F2378" s="64"/>
    </row>
    <row r="2379" spans="4:6">
      <c r="D2379" s="63"/>
      <c r="F2379" s="64"/>
    </row>
    <row r="2380" spans="4:6">
      <c r="D2380" s="63"/>
      <c r="F2380" s="64"/>
    </row>
    <row r="2381" spans="4:6">
      <c r="D2381" s="63"/>
      <c r="F2381" s="64"/>
    </row>
    <row r="2382" spans="4:6">
      <c r="D2382" s="63"/>
      <c r="F2382" s="64"/>
    </row>
    <row r="2383" spans="4:6">
      <c r="D2383" s="63"/>
      <c r="F2383" s="64"/>
    </row>
    <row r="2384" spans="4:6">
      <c r="D2384" s="63"/>
      <c r="F2384" s="64"/>
    </row>
    <row r="2385" spans="4:6">
      <c r="D2385" s="63"/>
      <c r="F2385" s="64"/>
    </row>
    <row r="2386" spans="4:6">
      <c r="D2386" s="63"/>
      <c r="F2386" s="64"/>
    </row>
    <row r="2387" spans="4:6">
      <c r="D2387" s="63"/>
      <c r="F2387" s="64"/>
    </row>
    <row r="2388" spans="4:6">
      <c r="D2388" s="63"/>
      <c r="F2388" s="64"/>
    </row>
    <row r="2389" spans="4:6">
      <c r="D2389" s="63"/>
      <c r="F2389" s="64"/>
    </row>
    <row r="2390" spans="4:6">
      <c r="D2390" s="63"/>
      <c r="F2390" s="64"/>
    </row>
    <row r="2391" spans="4:6">
      <c r="D2391" s="63"/>
      <c r="F2391" s="64"/>
    </row>
    <row r="2392" spans="4:6">
      <c r="D2392" s="63"/>
      <c r="F2392" s="64"/>
    </row>
    <row r="2393" spans="4:6">
      <c r="D2393" s="63"/>
      <c r="F2393" s="64"/>
    </row>
    <row r="2394" spans="4:6">
      <c r="D2394" s="63"/>
      <c r="F2394" s="64"/>
    </row>
    <row r="2395" spans="4:6">
      <c r="D2395" s="63"/>
      <c r="F2395" s="64"/>
    </row>
    <row r="2396" spans="4:6">
      <c r="D2396" s="63"/>
      <c r="F2396" s="64"/>
    </row>
    <row r="2397" spans="4:6">
      <c r="D2397" s="63"/>
      <c r="F2397" s="64"/>
    </row>
    <row r="2398" spans="4:6">
      <c r="D2398" s="63"/>
      <c r="F2398" s="64"/>
    </row>
    <row r="2399" spans="4:6">
      <c r="D2399" s="63"/>
      <c r="F2399" s="64"/>
    </row>
    <row r="2400" spans="4:6">
      <c r="D2400" s="63"/>
      <c r="F2400" s="64"/>
    </row>
    <row r="2401" spans="4:6">
      <c r="D2401" s="63"/>
      <c r="F2401" s="64"/>
    </row>
    <row r="2402" spans="4:6">
      <c r="D2402" s="63"/>
      <c r="F2402" s="64"/>
    </row>
    <row r="2403" spans="4:6">
      <c r="D2403" s="63"/>
      <c r="F2403" s="64"/>
    </row>
    <row r="2404" spans="4:6">
      <c r="D2404" s="63"/>
      <c r="F2404" s="64"/>
    </row>
    <row r="2405" spans="4:6">
      <c r="D2405" s="63"/>
      <c r="F2405" s="64"/>
    </row>
    <row r="2406" spans="4:6">
      <c r="D2406" s="63"/>
      <c r="F2406" s="64"/>
    </row>
    <row r="2407" spans="4:6">
      <c r="D2407" s="63"/>
      <c r="F2407" s="64"/>
    </row>
    <row r="2408" spans="4:6">
      <c r="D2408" s="63"/>
      <c r="F2408" s="64"/>
    </row>
    <row r="2409" spans="4:6">
      <c r="D2409" s="63"/>
      <c r="F2409" s="64"/>
    </row>
    <row r="2410" spans="4:6">
      <c r="D2410" s="63"/>
      <c r="F2410" s="64"/>
    </row>
    <row r="2411" spans="4:6">
      <c r="D2411" s="63"/>
      <c r="F2411" s="64"/>
    </row>
    <row r="2412" spans="4:6">
      <c r="D2412" s="63"/>
      <c r="F2412" s="64"/>
    </row>
    <row r="2413" spans="4:6">
      <c r="D2413" s="63"/>
      <c r="F2413" s="64"/>
    </row>
    <row r="2414" spans="4:6">
      <c r="D2414" s="63"/>
      <c r="F2414" s="64"/>
    </row>
    <row r="2415" spans="4:6">
      <c r="D2415" s="63"/>
      <c r="F2415" s="64"/>
    </row>
    <row r="2416" spans="4:6">
      <c r="D2416" s="63"/>
      <c r="F2416" s="64"/>
    </row>
    <row r="2417" spans="4:6">
      <c r="D2417" s="63"/>
      <c r="F2417" s="64"/>
    </row>
    <row r="2418" spans="4:6">
      <c r="D2418" s="63"/>
      <c r="F2418" s="64"/>
    </row>
    <row r="2419" spans="4:6">
      <c r="D2419" s="63"/>
      <c r="F2419" s="64"/>
    </row>
    <row r="2420" spans="4:6">
      <c r="D2420" s="63"/>
      <c r="F2420" s="64"/>
    </row>
    <row r="2421" spans="4:6">
      <c r="D2421" s="63"/>
      <c r="F2421" s="64"/>
    </row>
    <row r="2422" spans="4:6">
      <c r="D2422" s="63"/>
      <c r="F2422" s="64"/>
    </row>
    <row r="2423" spans="4:6">
      <c r="D2423" s="63"/>
      <c r="F2423" s="64"/>
    </row>
    <row r="2424" spans="4:6">
      <c r="D2424" s="63"/>
      <c r="F2424" s="64"/>
    </row>
    <row r="2425" spans="4:6">
      <c r="D2425" s="63"/>
      <c r="F2425" s="64"/>
    </row>
    <row r="2426" spans="4:6">
      <c r="D2426" s="63"/>
      <c r="F2426" s="64"/>
    </row>
    <row r="2427" spans="4:6">
      <c r="D2427" s="63"/>
      <c r="F2427" s="64"/>
    </row>
    <row r="2428" spans="4:6">
      <c r="D2428" s="63"/>
      <c r="F2428" s="64"/>
    </row>
    <row r="2429" spans="4:6">
      <c r="D2429" s="63"/>
      <c r="F2429" s="64"/>
    </row>
    <row r="2430" spans="4:6">
      <c r="D2430" s="63"/>
      <c r="F2430" s="64"/>
    </row>
    <row r="2431" spans="4:6">
      <c r="D2431" s="63"/>
      <c r="F2431" s="64"/>
    </row>
    <row r="2432" spans="4:6">
      <c r="D2432" s="63"/>
      <c r="F2432" s="64"/>
    </row>
    <row r="2433" spans="4:6">
      <c r="D2433" s="63"/>
      <c r="F2433" s="64"/>
    </row>
    <row r="2434" spans="4:6">
      <c r="D2434" s="63"/>
      <c r="F2434" s="64"/>
    </row>
    <row r="2435" spans="4:6">
      <c r="D2435" s="63"/>
      <c r="F2435" s="64"/>
    </row>
    <row r="2436" spans="4:6">
      <c r="D2436" s="63"/>
      <c r="F2436" s="64"/>
    </row>
    <row r="2437" spans="4:6">
      <c r="D2437" s="63"/>
      <c r="F2437" s="64"/>
    </row>
    <row r="2438" spans="4:6">
      <c r="D2438" s="63"/>
      <c r="F2438" s="64"/>
    </row>
    <row r="2439" spans="4:6">
      <c r="D2439" s="63"/>
      <c r="F2439" s="64"/>
    </row>
    <row r="2440" spans="4:6">
      <c r="D2440" s="63"/>
      <c r="F2440" s="64"/>
    </row>
    <row r="2441" spans="4:6">
      <c r="D2441" s="63"/>
      <c r="F2441" s="64"/>
    </row>
    <row r="2442" spans="4:6">
      <c r="D2442" s="63"/>
      <c r="F2442" s="64"/>
    </row>
    <row r="2443" spans="4:6">
      <c r="D2443" s="63"/>
      <c r="F2443" s="64"/>
    </row>
    <row r="2444" spans="4:6">
      <c r="D2444" s="63"/>
      <c r="F2444" s="64"/>
    </row>
    <row r="2445" spans="4:6">
      <c r="D2445" s="63"/>
      <c r="F2445" s="64"/>
    </row>
    <row r="2446" spans="4:6">
      <c r="D2446" s="63"/>
      <c r="F2446" s="64"/>
    </row>
    <row r="2447" spans="4:6">
      <c r="D2447" s="63"/>
      <c r="F2447" s="64"/>
    </row>
    <row r="2448" spans="4:6">
      <c r="D2448" s="63"/>
      <c r="F2448" s="64"/>
    </row>
    <row r="2449" spans="4:6">
      <c r="D2449" s="63"/>
      <c r="F2449" s="64"/>
    </row>
    <row r="2450" spans="4:6">
      <c r="D2450" s="63"/>
      <c r="F2450" s="64"/>
    </row>
    <row r="2451" spans="4:6">
      <c r="D2451" s="63"/>
      <c r="F2451" s="64"/>
    </row>
    <row r="2452" spans="4:6">
      <c r="D2452" s="63"/>
      <c r="F2452" s="64"/>
    </row>
    <row r="2453" spans="4:6">
      <c r="D2453" s="63"/>
      <c r="F2453" s="64"/>
    </row>
    <row r="2454" spans="4:6">
      <c r="D2454" s="63"/>
      <c r="F2454" s="64"/>
    </row>
    <row r="2455" spans="4:6">
      <c r="D2455" s="63"/>
      <c r="F2455" s="64"/>
    </row>
    <row r="2456" spans="4:6">
      <c r="D2456" s="63"/>
      <c r="F2456" s="64"/>
    </row>
    <row r="2457" spans="4:6">
      <c r="D2457" s="63"/>
      <c r="F2457" s="64"/>
    </row>
    <row r="2458" spans="4:6">
      <c r="D2458" s="63"/>
      <c r="F2458" s="64"/>
    </row>
    <row r="2459" spans="4:6">
      <c r="D2459" s="63"/>
      <c r="F2459" s="64"/>
    </row>
    <row r="2460" spans="4:6">
      <c r="D2460" s="63"/>
      <c r="F2460" s="64"/>
    </row>
    <row r="2461" spans="4:6">
      <c r="D2461" s="63"/>
      <c r="F2461" s="64"/>
    </row>
    <row r="2462" spans="4:6">
      <c r="D2462" s="63"/>
      <c r="F2462" s="64"/>
    </row>
    <row r="2463" spans="4:6">
      <c r="D2463" s="63"/>
      <c r="F2463" s="64"/>
    </row>
    <row r="2464" spans="4:6">
      <c r="D2464" s="63"/>
      <c r="F2464" s="64"/>
    </row>
    <row r="2465" spans="4:6">
      <c r="D2465" s="63"/>
      <c r="F2465" s="64"/>
    </row>
    <row r="2466" spans="4:6">
      <c r="D2466" s="63"/>
      <c r="F2466" s="64"/>
    </row>
    <row r="2467" spans="4:6">
      <c r="D2467" s="63"/>
      <c r="F2467" s="64"/>
    </row>
    <row r="2468" spans="4:6">
      <c r="D2468" s="63"/>
      <c r="F2468" s="64"/>
    </row>
    <row r="2469" spans="4:6">
      <c r="D2469" s="63"/>
      <c r="F2469" s="64"/>
    </row>
    <row r="2470" spans="4:6">
      <c r="D2470" s="63"/>
      <c r="F2470" s="64"/>
    </row>
    <row r="2471" spans="4:6">
      <c r="D2471" s="63"/>
      <c r="F2471" s="64"/>
    </row>
    <row r="2472" spans="4:6">
      <c r="D2472" s="63"/>
      <c r="F2472" s="64"/>
    </row>
    <row r="2473" spans="4:6">
      <c r="D2473" s="63"/>
      <c r="F2473" s="64"/>
    </row>
    <row r="2474" spans="4:6">
      <c r="D2474" s="63"/>
      <c r="F2474" s="64"/>
    </row>
    <row r="2475" spans="4:6">
      <c r="D2475" s="63"/>
      <c r="F2475" s="64"/>
    </row>
    <row r="2476" spans="4:6">
      <c r="D2476" s="63"/>
      <c r="F2476" s="64"/>
    </row>
    <row r="2477" spans="4:6">
      <c r="D2477" s="63"/>
      <c r="F2477" s="64"/>
    </row>
    <row r="2478" spans="4:6">
      <c r="D2478" s="63"/>
      <c r="F2478" s="64"/>
    </row>
    <row r="2479" spans="4:6">
      <c r="D2479" s="63"/>
      <c r="F2479" s="64"/>
    </row>
    <row r="2480" spans="4:6">
      <c r="D2480" s="63"/>
      <c r="F2480" s="64"/>
    </row>
    <row r="2481" spans="4:6">
      <c r="D2481" s="63"/>
      <c r="F2481" s="64"/>
    </row>
    <row r="2482" spans="4:6">
      <c r="D2482" s="63"/>
      <c r="F2482" s="64"/>
    </row>
    <row r="2483" spans="4:6">
      <c r="D2483" s="63"/>
      <c r="F2483" s="64"/>
    </row>
    <row r="2484" spans="4:6">
      <c r="D2484" s="63"/>
      <c r="F2484" s="64"/>
    </row>
    <row r="2485" spans="4:6">
      <c r="D2485" s="63"/>
      <c r="F2485" s="64"/>
    </row>
    <row r="2486" spans="4:6">
      <c r="D2486" s="63"/>
      <c r="F2486" s="64"/>
    </row>
    <row r="2487" spans="4:6">
      <c r="D2487" s="63"/>
      <c r="F2487" s="64"/>
    </row>
    <row r="2488" spans="4:6">
      <c r="D2488" s="63"/>
      <c r="F2488" s="64"/>
    </row>
    <row r="2489" spans="4:6">
      <c r="D2489" s="63"/>
      <c r="F2489" s="64"/>
    </row>
    <row r="2490" spans="4:6">
      <c r="D2490" s="63"/>
      <c r="F2490" s="64"/>
    </row>
    <row r="2491" spans="4:6">
      <c r="D2491" s="63"/>
      <c r="F2491" s="64"/>
    </row>
    <row r="2492" spans="4:6">
      <c r="D2492" s="63"/>
      <c r="F2492" s="64"/>
    </row>
    <row r="2493" spans="4:6">
      <c r="D2493" s="63"/>
      <c r="F2493" s="64"/>
    </row>
    <row r="2494" spans="4:6">
      <c r="D2494" s="63"/>
      <c r="F2494" s="64"/>
    </row>
    <row r="2495" spans="4:6">
      <c r="D2495" s="63"/>
      <c r="F2495" s="64"/>
    </row>
    <row r="2496" spans="4:6">
      <c r="D2496" s="63"/>
      <c r="F2496" s="64"/>
    </row>
    <row r="2497" spans="4:6">
      <c r="D2497" s="63"/>
      <c r="F2497" s="64"/>
    </row>
    <row r="2498" spans="4:6">
      <c r="D2498" s="63"/>
      <c r="F2498" s="64"/>
    </row>
    <row r="2499" spans="4:6">
      <c r="D2499" s="63"/>
      <c r="F2499" s="64"/>
    </row>
    <row r="2500" spans="4:6">
      <c r="D2500" s="63"/>
      <c r="F2500" s="64"/>
    </row>
    <row r="2501" spans="4:6">
      <c r="D2501" s="63"/>
      <c r="F2501" s="64"/>
    </row>
    <row r="2502" spans="4:6">
      <c r="D2502" s="63"/>
      <c r="F2502" s="64"/>
    </row>
    <row r="2503" spans="4:6">
      <c r="D2503" s="63"/>
      <c r="F2503" s="64"/>
    </row>
    <row r="2504" spans="4:6">
      <c r="D2504" s="63"/>
      <c r="F2504" s="64"/>
    </row>
    <row r="2505" spans="4:6">
      <c r="D2505" s="63"/>
      <c r="F2505" s="64"/>
    </row>
    <row r="2506" spans="4:6">
      <c r="D2506" s="63"/>
      <c r="F2506" s="64"/>
    </row>
    <row r="2507" spans="4:6">
      <c r="D2507" s="63"/>
      <c r="F2507" s="64"/>
    </row>
    <row r="2508" spans="4:6">
      <c r="D2508" s="63"/>
      <c r="F2508" s="64"/>
    </row>
    <row r="2509" spans="4:6">
      <c r="D2509" s="63"/>
      <c r="F2509" s="64"/>
    </row>
    <row r="2510" spans="4:6">
      <c r="D2510" s="63"/>
      <c r="F2510" s="64"/>
    </row>
    <row r="2511" spans="4:6">
      <c r="D2511" s="63"/>
      <c r="F2511" s="64"/>
    </row>
    <row r="2512" spans="4:6">
      <c r="D2512" s="63"/>
      <c r="F2512" s="64"/>
    </row>
    <row r="2513" spans="4:6">
      <c r="D2513" s="63"/>
      <c r="F2513" s="64"/>
    </row>
    <row r="2514" spans="4:6">
      <c r="D2514" s="63"/>
      <c r="F2514" s="64"/>
    </row>
    <row r="2515" spans="4:6">
      <c r="D2515" s="63"/>
      <c r="F2515" s="64"/>
    </row>
    <row r="2516" spans="4:6">
      <c r="D2516" s="63"/>
      <c r="F2516" s="64"/>
    </row>
    <row r="2517" spans="4:6">
      <c r="D2517" s="63"/>
      <c r="F2517" s="64"/>
    </row>
    <row r="2518" spans="4:6">
      <c r="D2518" s="63"/>
      <c r="F2518" s="64"/>
    </row>
    <row r="2519" spans="4:6">
      <c r="D2519" s="63"/>
      <c r="F2519" s="64"/>
    </row>
    <row r="2520" spans="4:6">
      <c r="D2520" s="63"/>
      <c r="F2520" s="64"/>
    </row>
    <row r="2521" spans="4:6">
      <c r="D2521" s="63"/>
      <c r="F2521" s="64"/>
    </row>
    <row r="2522" spans="4:6">
      <c r="D2522" s="63"/>
      <c r="F2522" s="64"/>
    </row>
    <row r="2523" spans="4:6">
      <c r="D2523" s="63"/>
      <c r="F2523" s="64"/>
    </row>
    <row r="2524" spans="4:6">
      <c r="D2524" s="63"/>
      <c r="F2524" s="64"/>
    </row>
    <row r="2525" spans="4:6">
      <c r="D2525" s="63"/>
      <c r="F2525" s="64"/>
    </row>
    <row r="2526" spans="4:6">
      <c r="D2526" s="63"/>
      <c r="F2526" s="64"/>
    </row>
    <row r="2527" spans="4:6">
      <c r="D2527" s="63"/>
      <c r="F2527" s="64"/>
    </row>
    <row r="2528" spans="4:6">
      <c r="D2528" s="63"/>
      <c r="F2528" s="64"/>
    </row>
    <row r="2529" spans="4:6">
      <c r="D2529" s="63"/>
      <c r="F2529" s="64"/>
    </row>
    <row r="2530" spans="4:6">
      <c r="D2530" s="63"/>
      <c r="F2530" s="64"/>
    </row>
    <row r="2531" spans="4:6">
      <c r="D2531" s="63"/>
      <c r="F2531" s="64"/>
    </row>
    <row r="2532" spans="4:6">
      <c r="D2532" s="63"/>
      <c r="F2532" s="64"/>
    </row>
    <row r="2533" spans="4:6">
      <c r="D2533" s="63"/>
      <c r="F2533" s="64"/>
    </row>
    <row r="2534" spans="4:6">
      <c r="D2534" s="63"/>
      <c r="F2534" s="64"/>
    </row>
    <row r="2535" spans="4:6">
      <c r="D2535" s="63"/>
      <c r="F2535" s="64"/>
    </row>
    <row r="2536" spans="4:6">
      <c r="D2536" s="63"/>
      <c r="F2536" s="64"/>
    </row>
    <row r="2537" spans="4:6">
      <c r="D2537" s="63"/>
      <c r="F2537" s="64"/>
    </row>
    <row r="2538" spans="4:6">
      <c r="D2538" s="63"/>
      <c r="F2538" s="64"/>
    </row>
    <row r="2539" spans="4:6">
      <c r="D2539" s="63"/>
      <c r="F2539" s="64"/>
    </row>
    <row r="2540" spans="4:6">
      <c r="D2540" s="63"/>
      <c r="F2540" s="64"/>
    </row>
    <row r="2541" spans="4:6">
      <c r="D2541" s="63"/>
      <c r="F2541" s="64"/>
    </row>
    <row r="2542" spans="4:6">
      <c r="D2542" s="63"/>
      <c r="F2542" s="64"/>
    </row>
    <row r="2543" spans="4:6">
      <c r="D2543" s="63"/>
      <c r="F2543" s="64"/>
    </row>
    <row r="2544" spans="4:6">
      <c r="D2544" s="63"/>
      <c r="F2544" s="64"/>
    </row>
    <row r="2545" spans="4:6">
      <c r="D2545" s="63"/>
      <c r="F2545" s="64"/>
    </row>
    <row r="2546" spans="4:6">
      <c r="D2546" s="63"/>
      <c r="F2546" s="64"/>
    </row>
    <row r="2547" spans="4:6">
      <c r="D2547" s="63"/>
      <c r="F2547" s="64"/>
    </row>
    <row r="2548" spans="4:6">
      <c r="D2548" s="63"/>
      <c r="F2548" s="64"/>
    </row>
    <row r="2549" spans="4:6">
      <c r="D2549" s="63"/>
      <c r="F2549" s="64"/>
    </row>
    <row r="2550" spans="4:6">
      <c r="D2550" s="63"/>
      <c r="F2550" s="64"/>
    </row>
    <row r="2551" spans="4:6">
      <c r="D2551" s="63"/>
      <c r="F2551" s="64"/>
    </row>
    <row r="2552" spans="4:6">
      <c r="D2552" s="63"/>
      <c r="F2552" s="64"/>
    </row>
    <row r="2553" spans="4:6">
      <c r="D2553" s="63"/>
      <c r="F2553" s="64"/>
    </row>
    <row r="2554" spans="4:6">
      <c r="D2554" s="63"/>
      <c r="F2554" s="64"/>
    </row>
    <row r="2555" spans="4:6">
      <c r="D2555" s="63"/>
      <c r="F2555" s="64"/>
    </row>
    <row r="2556" spans="4:6">
      <c r="D2556" s="63"/>
      <c r="F2556" s="64"/>
    </row>
    <row r="2557" spans="4:6">
      <c r="D2557" s="63"/>
      <c r="F2557" s="64"/>
    </row>
    <row r="2558" spans="4:6">
      <c r="D2558" s="63"/>
      <c r="F2558" s="64"/>
    </row>
    <row r="2559" spans="4:6">
      <c r="D2559" s="63"/>
      <c r="F2559" s="64"/>
    </row>
    <row r="2560" spans="4:6">
      <c r="D2560" s="63"/>
      <c r="F2560" s="64"/>
    </row>
    <row r="2561" spans="4:6">
      <c r="D2561" s="63"/>
      <c r="F2561" s="64"/>
    </row>
    <row r="2562" spans="4:6">
      <c r="D2562" s="63"/>
      <c r="F2562" s="64"/>
    </row>
    <row r="2563" spans="4:6">
      <c r="D2563" s="63"/>
      <c r="F2563" s="64"/>
    </row>
    <row r="2564" spans="4:6">
      <c r="D2564" s="63"/>
      <c r="F2564" s="64"/>
    </row>
    <row r="2565" spans="4:6">
      <c r="D2565" s="63"/>
      <c r="F2565" s="64"/>
    </row>
    <row r="2566" spans="4:6">
      <c r="D2566" s="63"/>
      <c r="F2566" s="64"/>
    </row>
    <row r="2567" spans="4:6">
      <c r="D2567" s="63"/>
      <c r="F2567" s="64"/>
    </row>
    <row r="2568" spans="4:6">
      <c r="D2568" s="63"/>
      <c r="F2568" s="64"/>
    </row>
    <row r="2569" spans="4:6">
      <c r="D2569" s="63"/>
      <c r="F2569" s="64"/>
    </row>
    <row r="2570" spans="4:6">
      <c r="D2570" s="63"/>
      <c r="F2570" s="64"/>
    </row>
    <row r="2571" spans="4:6">
      <c r="D2571" s="63"/>
      <c r="F2571" s="64"/>
    </row>
    <row r="2572" spans="4:6">
      <c r="D2572" s="63"/>
      <c r="F2572" s="64"/>
    </row>
    <row r="2573" spans="4:6">
      <c r="D2573" s="63"/>
      <c r="F2573" s="64"/>
    </row>
    <row r="2574" spans="4:6">
      <c r="D2574" s="63"/>
      <c r="F2574" s="64"/>
    </row>
    <row r="2575" spans="4:6">
      <c r="D2575" s="63"/>
      <c r="F2575" s="64"/>
    </row>
    <row r="2576" spans="4:6">
      <c r="D2576" s="63"/>
      <c r="F2576" s="64"/>
    </row>
    <row r="2577" spans="4:6">
      <c r="D2577" s="63"/>
      <c r="F2577" s="64"/>
    </row>
    <row r="2578" spans="4:6">
      <c r="D2578" s="63"/>
      <c r="F2578" s="64"/>
    </row>
    <row r="2579" spans="4:6">
      <c r="D2579" s="63"/>
      <c r="F2579" s="64"/>
    </row>
    <row r="2580" spans="4:6">
      <c r="D2580" s="63"/>
      <c r="F2580" s="64"/>
    </row>
    <row r="2581" spans="4:6">
      <c r="D2581" s="63"/>
      <c r="F2581" s="64"/>
    </row>
    <row r="2582" spans="4:6">
      <c r="D2582" s="63"/>
      <c r="F2582" s="64"/>
    </row>
    <row r="2583" spans="4:6">
      <c r="D2583" s="63"/>
      <c r="F2583" s="64"/>
    </row>
    <row r="2584" spans="4:6">
      <c r="D2584" s="63"/>
      <c r="F2584" s="64"/>
    </row>
    <row r="2585" spans="4:6">
      <c r="D2585" s="63"/>
      <c r="F2585" s="64"/>
    </row>
    <row r="2586" spans="4:6">
      <c r="D2586" s="63"/>
      <c r="F2586" s="64"/>
    </row>
    <row r="2587" spans="4:6">
      <c r="D2587" s="63"/>
      <c r="F2587" s="64"/>
    </row>
    <row r="2588" spans="4:6">
      <c r="D2588" s="63"/>
      <c r="F2588" s="64"/>
    </row>
    <row r="2589" spans="4:6">
      <c r="D2589" s="63"/>
      <c r="F2589" s="64"/>
    </row>
    <row r="2590" spans="4:6">
      <c r="D2590" s="63"/>
      <c r="F2590" s="64"/>
    </row>
    <row r="2591" spans="4:6">
      <c r="D2591" s="63"/>
      <c r="F2591" s="64"/>
    </row>
    <row r="2592" spans="4:6">
      <c r="D2592" s="63"/>
      <c r="F2592" s="64"/>
    </row>
    <row r="2593" spans="4:6">
      <c r="D2593" s="63"/>
      <c r="F2593" s="64"/>
    </row>
    <row r="2594" spans="4:6">
      <c r="D2594" s="63"/>
      <c r="F2594" s="64"/>
    </row>
    <row r="2595" spans="4:6">
      <c r="D2595" s="63"/>
      <c r="F2595" s="64"/>
    </row>
    <row r="2596" spans="4:6">
      <c r="D2596" s="63"/>
      <c r="F2596" s="64"/>
    </row>
    <row r="2597" spans="4:6">
      <c r="D2597" s="63"/>
      <c r="F2597" s="64"/>
    </row>
    <row r="2598" spans="4:6">
      <c r="D2598" s="63"/>
      <c r="F2598" s="64"/>
    </row>
    <row r="2599" spans="4:6">
      <c r="D2599" s="63"/>
      <c r="F2599" s="64"/>
    </row>
    <row r="2600" spans="4:6">
      <c r="D2600" s="63"/>
      <c r="F2600" s="64"/>
    </row>
    <row r="2601" spans="4:6">
      <c r="D2601" s="63"/>
      <c r="F2601" s="64"/>
    </row>
    <row r="2602" spans="4:6">
      <c r="D2602" s="63"/>
      <c r="F2602" s="64"/>
    </row>
    <row r="2603" spans="4:6">
      <c r="D2603" s="63"/>
      <c r="F2603" s="64"/>
    </row>
    <row r="2604" spans="4:6">
      <c r="D2604" s="63"/>
      <c r="F2604" s="64"/>
    </row>
    <row r="2605" spans="4:6">
      <c r="D2605" s="63"/>
      <c r="F2605" s="64"/>
    </row>
    <row r="2606" spans="4:6">
      <c r="D2606" s="63"/>
      <c r="F2606" s="64"/>
    </row>
    <row r="2607" spans="4:6">
      <c r="D2607" s="63"/>
      <c r="F2607" s="64"/>
    </row>
    <row r="2608" spans="4:6">
      <c r="D2608" s="63"/>
      <c r="F2608" s="64"/>
    </row>
    <row r="2609" spans="4:6">
      <c r="D2609" s="63"/>
      <c r="F2609" s="64"/>
    </row>
    <row r="2610" spans="4:6">
      <c r="D2610" s="63"/>
      <c r="F2610" s="64"/>
    </row>
    <row r="2611" spans="4:6">
      <c r="D2611" s="63"/>
      <c r="F2611" s="64"/>
    </row>
    <row r="2612" spans="4:6">
      <c r="D2612" s="63"/>
      <c r="F2612" s="64"/>
    </row>
    <row r="2613" spans="4:6">
      <c r="D2613" s="63"/>
      <c r="F2613" s="64"/>
    </row>
    <row r="2614" spans="4:6">
      <c r="D2614" s="63"/>
      <c r="F2614" s="64"/>
    </row>
    <row r="2615" spans="4:6">
      <c r="D2615" s="63"/>
      <c r="F2615" s="64"/>
    </row>
    <row r="2616" spans="4:6">
      <c r="D2616" s="63"/>
      <c r="F2616" s="64"/>
    </row>
    <row r="2617" spans="4:6">
      <c r="D2617" s="63"/>
      <c r="F2617" s="64"/>
    </row>
    <row r="2618" spans="4:6">
      <c r="D2618" s="63"/>
      <c r="F2618" s="64"/>
    </row>
    <row r="2619" spans="4:6">
      <c r="D2619" s="63"/>
      <c r="F2619" s="64"/>
    </row>
    <row r="2620" spans="4:6">
      <c r="D2620" s="63"/>
      <c r="F2620" s="64"/>
    </row>
    <row r="2621" spans="4:6">
      <c r="D2621" s="63"/>
      <c r="F2621" s="64"/>
    </row>
    <row r="2622" spans="4:6">
      <c r="D2622" s="63"/>
      <c r="F2622" s="64"/>
    </row>
    <row r="2623" spans="4:6">
      <c r="D2623" s="63"/>
      <c r="F2623" s="64"/>
    </row>
    <row r="2624" spans="4:6">
      <c r="D2624" s="63"/>
      <c r="F2624" s="64"/>
    </row>
    <row r="2625" spans="4:6">
      <c r="D2625" s="63"/>
      <c r="F2625" s="64"/>
    </row>
    <row r="2626" spans="4:6">
      <c r="D2626" s="63"/>
      <c r="F2626" s="64"/>
    </row>
    <row r="2627" spans="4:6">
      <c r="D2627" s="63"/>
      <c r="F2627" s="64"/>
    </row>
    <row r="2628" spans="4:6">
      <c r="D2628" s="63"/>
      <c r="F2628" s="64"/>
    </row>
    <row r="2629" spans="4:6">
      <c r="D2629" s="63"/>
      <c r="F2629" s="64"/>
    </row>
    <row r="2630" spans="4:6">
      <c r="D2630" s="63"/>
      <c r="F2630" s="64"/>
    </row>
    <row r="2631" spans="4:6">
      <c r="D2631" s="63"/>
      <c r="F2631" s="64"/>
    </row>
    <row r="2632" spans="4:6">
      <c r="D2632" s="63"/>
      <c r="F2632" s="64"/>
    </row>
    <row r="2633" spans="4:6">
      <c r="D2633" s="63"/>
      <c r="F2633" s="64"/>
    </row>
    <row r="2634" spans="4:6">
      <c r="D2634" s="63"/>
      <c r="F2634" s="64"/>
    </row>
    <row r="2635" spans="4:6">
      <c r="D2635" s="63"/>
      <c r="F2635" s="64"/>
    </row>
    <row r="2636" spans="4:6">
      <c r="D2636" s="63"/>
      <c r="F2636" s="64"/>
    </row>
    <row r="2637" spans="4:6">
      <c r="D2637" s="63"/>
      <c r="F2637" s="64"/>
    </row>
    <row r="2638" spans="4:6">
      <c r="D2638" s="63"/>
      <c r="F2638" s="64"/>
    </row>
    <row r="2639" spans="4:6">
      <c r="D2639" s="63"/>
      <c r="F2639" s="64"/>
    </row>
    <row r="2640" spans="4:6">
      <c r="D2640" s="63"/>
      <c r="F2640" s="64"/>
    </row>
    <row r="2641" spans="4:6">
      <c r="D2641" s="63"/>
      <c r="F2641" s="64"/>
    </row>
    <row r="2642" spans="4:6">
      <c r="D2642" s="63"/>
      <c r="F2642" s="64"/>
    </row>
    <row r="2643" spans="4:6">
      <c r="D2643" s="63"/>
      <c r="F2643" s="64"/>
    </row>
    <row r="2644" spans="4:6">
      <c r="D2644" s="63"/>
      <c r="F2644" s="64"/>
    </row>
    <row r="2645" spans="4:6">
      <c r="D2645" s="63"/>
      <c r="F2645" s="64"/>
    </row>
    <row r="2646" spans="4:6">
      <c r="D2646" s="63"/>
      <c r="F2646" s="64"/>
    </row>
    <row r="2647" spans="4:6">
      <c r="D2647" s="63"/>
      <c r="F2647" s="64"/>
    </row>
    <row r="2648" spans="4:6">
      <c r="D2648" s="63"/>
      <c r="F2648" s="64"/>
    </row>
    <row r="2649" spans="4:6">
      <c r="D2649" s="63"/>
      <c r="F2649" s="64"/>
    </row>
    <row r="2650" spans="4:6">
      <c r="D2650" s="63"/>
      <c r="F2650" s="64"/>
    </row>
    <row r="2651" spans="4:6">
      <c r="D2651" s="63"/>
      <c r="F2651" s="64"/>
    </row>
    <row r="2652" spans="4:6">
      <c r="D2652" s="63"/>
      <c r="F2652" s="64"/>
    </row>
    <row r="2653" spans="4:6">
      <c r="D2653" s="63"/>
      <c r="F2653" s="64"/>
    </row>
    <row r="2654" spans="4:6">
      <c r="D2654" s="63"/>
      <c r="F2654" s="64"/>
    </row>
    <row r="2655" spans="4:6">
      <c r="D2655" s="63"/>
      <c r="F2655" s="64"/>
    </row>
    <row r="2656" spans="4:6">
      <c r="D2656" s="63"/>
      <c r="F2656" s="64"/>
    </row>
    <row r="2657" spans="4:6">
      <c r="D2657" s="63"/>
      <c r="F2657" s="64"/>
    </row>
    <row r="2658" spans="4:6">
      <c r="D2658" s="63"/>
      <c r="F2658" s="64"/>
    </row>
    <row r="2659" spans="4:6">
      <c r="D2659" s="63"/>
      <c r="F2659" s="64"/>
    </row>
    <row r="2660" spans="4:6">
      <c r="D2660" s="63"/>
      <c r="F2660" s="64"/>
    </row>
    <row r="2661" spans="4:6">
      <c r="D2661" s="63"/>
      <c r="F2661" s="64"/>
    </row>
    <row r="2662" spans="4:6">
      <c r="D2662" s="63"/>
      <c r="F2662" s="64"/>
    </row>
    <row r="2663" spans="4:6">
      <c r="D2663" s="63"/>
      <c r="F2663" s="64"/>
    </row>
    <row r="2664" spans="4:6">
      <c r="D2664" s="63"/>
      <c r="F2664" s="64"/>
    </row>
    <row r="2665" spans="4:6">
      <c r="D2665" s="63"/>
      <c r="F2665" s="64"/>
    </row>
    <row r="2666" spans="4:6">
      <c r="D2666" s="63"/>
      <c r="F2666" s="64"/>
    </row>
    <row r="2667" spans="4:6">
      <c r="D2667" s="63"/>
      <c r="F2667" s="64"/>
    </row>
    <row r="2668" spans="4:6">
      <c r="D2668" s="63"/>
      <c r="F2668" s="64"/>
    </row>
    <row r="2669" spans="4:6">
      <c r="D2669" s="63"/>
      <c r="F2669" s="64"/>
    </row>
    <row r="2670" spans="4:6">
      <c r="D2670" s="63"/>
      <c r="F2670" s="64"/>
    </row>
    <row r="2671" spans="4:6">
      <c r="D2671" s="63"/>
      <c r="F2671" s="64"/>
    </row>
    <row r="2672" spans="4:6">
      <c r="D2672" s="63"/>
      <c r="F2672" s="64"/>
    </row>
    <row r="2673" spans="4:6">
      <c r="D2673" s="63"/>
      <c r="F2673" s="64"/>
    </row>
    <row r="2674" spans="4:6">
      <c r="D2674" s="63"/>
      <c r="F2674" s="64"/>
    </row>
    <row r="2675" spans="4:6">
      <c r="D2675" s="63"/>
      <c r="F2675" s="64"/>
    </row>
    <row r="2676" spans="4:6">
      <c r="D2676" s="63"/>
      <c r="F2676" s="64"/>
    </row>
    <row r="2677" spans="4:6">
      <c r="D2677" s="63"/>
      <c r="F2677" s="64"/>
    </row>
    <row r="2678" spans="4:6">
      <c r="D2678" s="63"/>
      <c r="F2678" s="64"/>
    </row>
    <row r="2679" spans="4:6">
      <c r="D2679" s="63"/>
      <c r="F2679" s="64"/>
    </row>
    <row r="2680" spans="4:6">
      <c r="D2680" s="63"/>
      <c r="F2680" s="64"/>
    </row>
    <row r="2681" spans="4:6">
      <c r="D2681" s="63"/>
      <c r="F2681" s="64"/>
    </row>
    <row r="2682" spans="4:6">
      <c r="D2682" s="63"/>
      <c r="F2682" s="64"/>
    </row>
    <row r="2683" spans="4:6">
      <c r="D2683" s="63"/>
      <c r="F2683" s="64"/>
    </row>
    <row r="2684" spans="4:6">
      <c r="D2684" s="63"/>
      <c r="F2684" s="64"/>
    </row>
    <row r="2685" spans="4:6">
      <c r="D2685" s="63"/>
      <c r="F2685" s="64"/>
    </row>
    <row r="2686" spans="4:6">
      <c r="D2686" s="63"/>
      <c r="F2686" s="64"/>
    </row>
    <row r="2687" spans="4:6">
      <c r="D2687" s="63"/>
      <c r="F2687" s="64"/>
    </row>
    <row r="2688" spans="4:6">
      <c r="D2688" s="63"/>
      <c r="F2688" s="64"/>
    </row>
    <row r="2689" spans="4:6">
      <c r="D2689" s="63"/>
      <c r="F2689" s="64"/>
    </row>
    <row r="2690" spans="4:6">
      <c r="D2690" s="63"/>
      <c r="F2690" s="64"/>
    </row>
    <row r="2691" spans="4:6">
      <c r="D2691" s="63"/>
      <c r="F2691" s="64"/>
    </row>
    <row r="2692" spans="4:6">
      <c r="D2692" s="63"/>
      <c r="F2692" s="64"/>
    </row>
    <row r="2693" spans="4:6">
      <c r="D2693" s="63"/>
      <c r="F2693" s="64"/>
    </row>
    <row r="2694" spans="4:6">
      <c r="D2694" s="63"/>
      <c r="F2694" s="64"/>
    </row>
    <row r="2695" spans="4:6">
      <c r="D2695" s="63"/>
      <c r="F2695" s="64"/>
    </row>
    <row r="2696" spans="4:6">
      <c r="D2696" s="63"/>
      <c r="F2696" s="64"/>
    </row>
    <row r="2697" spans="4:6">
      <c r="D2697" s="63"/>
      <c r="F2697" s="64"/>
    </row>
    <row r="2698" spans="4:6">
      <c r="D2698" s="63"/>
      <c r="F2698" s="64"/>
    </row>
    <row r="2699" spans="4:6">
      <c r="D2699" s="63"/>
      <c r="F2699" s="64"/>
    </row>
    <row r="2700" spans="4:6">
      <c r="D2700" s="63"/>
      <c r="F2700" s="64"/>
    </row>
    <row r="2701" spans="4:6">
      <c r="D2701" s="63"/>
      <c r="F2701" s="64"/>
    </row>
    <row r="2702" spans="4:6">
      <c r="D2702" s="63"/>
      <c r="F2702" s="64"/>
    </row>
    <row r="2703" spans="4:6">
      <c r="D2703" s="63"/>
      <c r="F2703" s="64"/>
    </row>
    <row r="2704" spans="4:6">
      <c r="D2704" s="63"/>
      <c r="F2704" s="64"/>
    </row>
    <row r="2705" spans="4:6">
      <c r="D2705" s="63"/>
      <c r="F2705" s="64"/>
    </row>
    <row r="2706" spans="4:6">
      <c r="D2706" s="63"/>
      <c r="F2706" s="64"/>
    </row>
    <row r="2707" spans="4:6">
      <c r="D2707" s="63"/>
      <c r="F2707" s="64"/>
    </row>
    <row r="2708" spans="4:6">
      <c r="D2708" s="63"/>
      <c r="F2708" s="64"/>
    </row>
    <row r="2709" spans="4:6">
      <c r="D2709" s="63"/>
      <c r="F2709" s="64"/>
    </row>
    <row r="2710" spans="4:6">
      <c r="D2710" s="63"/>
      <c r="F2710" s="64"/>
    </row>
    <row r="2711" spans="4:6">
      <c r="D2711" s="63"/>
      <c r="F2711" s="64"/>
    </row>
    <row r="2712" spans="4:6">
      <c r="D2712" s="63"/>
      <c r="F2712" s="64"/>
    </row>
    <row r="2713" spans="4:6">
      <c r="D2713" s="63"/>
      <c r="F2713" s="64"/>
    </row>
    <row r="2714" spans="4:6">
      <c r="D2714" s="63"/>
      <c r="F2714" s="64"/>
    </row>
    <row r="2715" spans="4:6">
      <c r="D2715" s="63"/>
      <c r="F2715" s="64"/>
    </row>
    <row r="2716" spans="4:6">
      <c r="D2716" s="63"/>
      <c r="F2716" s="64"/>
    </row>
    <row r="2717" spans="4:6">
      <c r="D2717" s="63"/>
      <c r="F2717" s="64"/>
    </row>
    <row r="2718" spans="4:6">
      <c r="D2718" s="63"/>
      <c r="F2718" s="64"/>
    </row>
    <row r="2719" spans="4:6">
      <c r="D2719" s="63"/>
      <c r="F2719" s="64"/>
    </row>
    <row r="2720" spans="4:6">
      <c r="D2720" s="63"/>
      <c r="F2720" s="64"/>
    </row>
    <row r="2721" spans="4:6">
      <c r="D2721" s="63"/>
      <c r="F2721" s="64"/>
    </row>
    <row r="2722" spans="4:6">
      <c r="D2722" s="63"/>
      <c r="F2722" s="64"/>
    </row>
    <row r="2723" spans="4:6">
      <c r="D2723" s="63"/>
      <c r="F2723" s="64"/>
    </row>
    <row r="2724" spans="4:6">
      <c r="D2724" s="63"/>
      <c r="F2724" s="64"/>
    </row>
    <row r="2725" spans="4:6">
      <c r="D2725" s="63"/>
      <c r="F2725" s="64"/>
    </row>
    <row r="2726" spans="4:6">
      <c r="D2726" s="63"/>
      <c r="F2726" s="64"/>
    </row>
    <row r="2727" spans="4:6">
      <c r="D2727" s="63"/>
      <c r="F2727" s="64"/>
    </row>
    <row r="2728" spans="4:6">
      <c r="D2728" s="63"/>
      <c r="F2728" s="64"/>
    </row>
    <row r="2729" spans="4:6">
      <c r="D2729" s="63"/>
      <c r="F2729" s="64"/>
    </row>
    <row r="2730" spans="4:6">
      <c r="D2730" s="63"/>
      <c r="F2730" s="64"/>
    </row>
    <row r="2731" spans="4:6">
      <c r="D2731" s="63"/>
      <c r="F2731" s="64"/>
    </row>
    <row r="2732" spans="4:6">
      <c r="D2732" s="63"/>
      <c r="F2732" s="64"/>
    </row>
    <row r="2733" spans="4:6">
      <c r="D2733" s="63"/>
      <c r="F2733" s="64"/>
    </row>
    <row r="2734" spans="4:6">
      <c r="D2734" s="63"/>
      <c r="F2734" s="64"/>
    </row>
    <row r="2735" spans="4:6">
      <c r="D2735" s="63"/>
      <c r="F2735" s="64"/>
    </row>
    <row r="2736" spans="4:6">
      <c r="D2736" s="63"/>
      <c r="F2736" s="64"/>
    </row>
    <row r="2737" spans="4:6">
      <c r="D2737" s="63"/>
      <c r="F2737" s="64"/>
    </row>
    <row r="2738" spans="4:6">
      <c r="D2738" s="63"/>
      <c r="F2738" s="64"/>
    </row>
    <row r="2739" spans="4:6">
      <c r="D2739" s="63"/>
      <c r="F2739" s="64"/>
    </row>
    <row r="2740" spans="4:6">
      <c r="D2740" s="63"/>
      <c r="F2740" s="64"/>
    </row>
    <row r="2741" spans="4:6">
      <c r="D2741" s="63"/>
      <c r="F2741" s="64"/>
    </row>
    <row r="2742" spans="4:6">
      <c r="D2742" s="63"/>
      <c r="F2742" s="64"/>
    </row>
    <row r="2743" spans="4:6">
      <c r="D2743" s="63"/>
      <c r="F2743" s="64"/>
    </row>
    <row r="2744" spans="4:6">
      <c r="D2744" s="63"/>
      <c r="F2744" s="64"/>
    </row>
    <row r="2745" spans="4:6">
      <c r="D2745" s="63"/>
      <c r="F2745" s="64"/>
    </row>
    <row r="2746" spans="4:6">
      <c r="D2746" s="63"/>
      <c r="F2746" s="64"/>
    </row>
    <row r="2747" spans="4:6">
      <c r="D2747" s="63"/>
      <c r="F2747" s="64"/>
    </row>
    <row r="2748" spans="4:6">
      <c r="D2748" s="63"/>
      <c r="F2748" s="64"/>
    </row>
    <row r="2749" spans="4:6">
      <c r="D2749" s="63"/>
      <c r="F2749" s="64"/>
    </row>
    <row r="2750" spans="4:6">
      <c r="D2750" s="63"/>
      <c r="F2750" s="64"/>
    </row>
    <row r="2751" spans="4:6">
      <c r="D2751" s="63"/>
      <c r="F2751" s="64"/>
    </row>
    <row r="2752" spans="4:6">
      <c r="D2752" s="63"/>
      <c r="F2752" s="64"/>
    </row>
    <row r="2753" spans="4:6">
      <c r="D2753" s="63"/>
      <c r="F2753" s="64"/>
    </row>
    <row r="2754" spans="4:6">
      <c r="D2754" s="63"/>
      <c r="F2754" s="64"/>
    </row>
    <row r="2755" spans="4:6">
      <c r="D2755" s="63"/>
      <c r="F2755" s="64"/>
    </row>
    <row r="2756" spans="4:6">
      <c r="D2756" s="63"/>
      <c r="F2756" s="64"/>
    </row>
    <row r="2757" spans="4:6">
      <c r="D2757" s="63"/>
      <c r="F2757" s="64"/>
    </row>
    <row r="2758" spans="4:6">
      <c r="D2758" s="63"/>
      <c r="F2758" s="64"/>
    </row>
    <row r="2759" spans="4:6">
      <c r="D2759" s="63"/>
      <c r="F2759" s="64"/>
    </row>
    <row r="2760" spans="4:6">
      <c r="D2760" s="63"/>
      <c r="F2760" s="64"/>
    </row>
    <row r="2761" spans="4:6">
      <c r="D2761" s="63"/>
      <c r="F2761" s="64"/>
    </row>
    <row r="2762" spans="4:6">
      <c r="D2762" s="63"/>
      <c r="F2762" s="64"/>
    </row>
    <row r="2763" spans="4:6">
      <c r="D2763" s="63"/>
      <c r="F2763" s="64"/>
    </row>
    <row r="2764" spans="4:6">
      <c r="D2764" s="63"/>
      <c r="F2764" s="64"/>
    </row>
    <row r="2765" spans="4:6">
      <c r="D2765" s="63"/>
      <c r="F2765" s="64"/>
    </row>
    <row r="2766" spans="4:6">
      <c r="D2766" s="63"/>
      <c r="F2766" s="64"/>
    </row>
    <row r="2767" spans="4:6">
      <c r="D2767" s="63"/>
      <c r="F2767" s="64"/>
    </row>
    <row r="2768" spans="4:6">
      <c r="D2768" s="63"/>
      <c r="F2768" s="64"/>
    </row>
    <row r="2769" spans="4:6">
      <c r="D2769" s="63"/>
      <c r="F2769" s="64"/>
    </row>
    <row r="2770" spans="4:6">
      <c r="D2770" s="63"/>
      <c r="F2770" s="64"/>
    </row>
    <row r="2771" spans="4:6">
      <c r="D2771" s="63"/>
      <c r="F2771" s="64"/>
    </row>
    <row r="2772" spans="4:6">
      <c r="D2772" s="63"/>
      <c r="F2772" s="64"/>
    </row>
    <row r="2773" spans="4:6">
      <c r="D2773" s="63"/>
      <c r="F2773" s="64"/>
    </row>
    <row r="2774" spans="4:6">
      <c r="D2774" s="63"/>
      <c r="F2774" s="64"/>
    </row>
    <row r="2775" spans="4:6">
      <c r="D2775" s="63"/>
      <c r="F2775" s="64"/>
    </row>
    <row r="2776" spans="4:6">
      <c r="D2776" s="63"/>
      <c r="F2776" s="64"/>
    </row>
    <row r="2777" spans="4:6">
      <c r="D2777" s="63"/>
      <c r="F2777" s="64"/>
    </row>
    <row r="2778" spans="4:6">
      <c r="D2778" s="63"/>
      <c r="F2778" s="64"/>
    </row>
    <row r="2779" spans="4:6">
      <c r="D2779" s="63"/>
      <c r="F2779" s="64"/>
    </row>
    <row r="2780" spans="4:6">
      <c r="D2780" s="63"/>
      <c r="F2780" s="64"/>
    </row>
    <row r="2781" spans="4:6">
      <c r="D2781" s="63"/>
      <c r="F2781" s="64"/>
    </row>
    <row r="2782" spans="4:6">
      <c r="D2782" s="63"/>
      <c r="F2782" s="64"/>
    </row>
    <row r="2783" spans="4:6">
      <c r="D2783" s="63"/>
      <c r="F2783" s="64"/>
    </row>
    <row r="2784" spans="4:6">
      <c r="D2784" s="63"/>
      <c r="F2784" s="64"/>
    </row>
    <row r="2785" spans="4:6">
      <c r="D2785" s="63"/>
      <c r="F2785" s="64"/>
    </row>
    <row r="2786" spans="4:6">
      <c r="D2786" s="63"/>
      <c r="F2786" s="64"/>
    </row>
    <row r="2787" spans="4:6">
      <c r="D2787" s="63"/>
      <c r="F2787" s="64"/>
    </row>
    <row r="2788" spans="4:6">
      <c r="D2788" s="63"/>
      <c r="F2788" s="64"/>
    </row>
    <row r="2789" spans="4:6">
      <c r="D2789" s="63"/>
      <c r="F2789" s="64"/>
    </row>
    <row r="2790" spans="4:6">
      <c r="D2790" s="63"/>
      <c r="F2790" s="64"/>
    </row>
    <row r="2791" spans="4:6">
      <c r="D2791" s="63"/>
      <c r="F2791" s="64"/>
    </row>
    <row r="2792" spans="4:6">
      <c r="D2792" s="63"/>
      <c r="F2792" s="64"/>
    </row>
    <row r="2793" spans="4:6">
      <c r="D2793" s="63"/>
      <c r="F2793" s="64"/>
    </row>
    <row r="2794" spans="4:6">
      <c r="D2794" s="63"/>
      <c r="F2794" s="64"/>
    </row>
    <row r="2795" spans="4:6">
      <c r="D2795" s="63"/>
      <c r="F2795" s="64"/>
    </row>
    <row r="2796" spans="4:6">
      <c r="D2796" s="63"/>
      <c r="F2796" s="64"/>
    </row>
    <row r="2797" spans="4:6">
      <c r="D2797" s="63"/>
      <c r="F2797" s="64"/>
    </row>
    <row r="2798" spans="4:6">
      <c r="D2798" s="63"/>
      <c r="F2798" s="64"/>
    </row>
    <row r="2799" spans="4:6">
      <c r="D2799" s="63"/>
      <c r="F2799" s="64"/>
    </row>
    <row r="2800" spans="4:6">
      <c r="D2800" s="63"/>
      <c r="F2800" s="64"/>
    </row>
    <row r="2801" spans="4:6">
      <c r="D2801" s="63"/>
      <c r="F2801" s="64"/>
    </row>
    <row r="2802" spans="4:6">
      <c r="D2802" s="63"/>
      <c r="F2802" s="64"/>
    </row>
    <row r="2803" spans="4:6">
      <c r="D2803" s="63"/>
      <c r="F2803" s="64"/>
    </row>
    <row r="2804" spans="4:6">
      <c r="D2804" s="63"/>
      <c r="F2804" s="64"/>
    </row>
    <row r="2805" spans="4:6">
      <c r="D2805" s="63"/>
      <c r="F2805" s="64"/>
    </row>
    <row r="2806" spans="4:6">
      <c r="D2806" s="63"/>
      <c r="F2806" s="64"/>
    </row>
    <row r="2807" spans="4:6">
      <c r="D2807" s="63"/>
      <c r="F2807" s="64"/>
    </row>
    <row r="2808" spans="4:6">
      <c r="D2808" s="63"/>
      <c r="F2808" s="64"/>
    </row>
    <row r="2809" spans="4:6">
      <c r="D2809" s="63"/>
      <c r="F2809" s="64"/>
    </row>
    <row r="2810" spans="4:6">
      <c r="D2810" s="63"/>
      <c r="F2810" s="64"/>
    </row>
    <row r="2811" spans="4:6">
      <c r="D2811" s="63"/>
      <c r="F2811" s="64"/>
    </row>
    <row r="2812" spans="4:6">
      <c r="D2812" s="63"/>
      <c r="F2812" s="64"/>
    </row>
    <row r="2813" spans="4:6">
      <c r="D2813" s="63"/>
      <c r="F2813" s="64"/>
    </row>
    <row r="2814" spans="4:6">
      <c r="D2814" s="63"/>
      <c r="F2814" s="64"/>
    </row>
    <row r="2815" spans="4:6">
      <c r="D2815" s="63"/>
      <c r="F2815" s="64"/>
    </row>
    <row r="2816" spans="4:6">
      <c r="D2816" s="63"/>
      <c r="F2816" s="64"/>
    </row>
    <row r="2817" spans="4:6">
      <c r="D2817" s="63"/>
      <c r="F2817" s="64"/>
    </row>
    <row r="2818" spans="4:6">
      <c r="D2818" s="63"/>
      <c r="F2818" s="64"/>
    </row>
    <row r="2819" spans="4:6">
      <c r="D2819" s="63"/>
      <c r="F2819" s="64"/>
    </row>
    <row r="2820" spans="4:6">
      <c r="D2820" s="63"/>
      <c r="F2820" s="64"/>
    </row>
    <row r="2821" spans="4:6">
      <c r="D2821" s="63"/>
      <c r="F2821" s="64"/>
    </row>
    <row r="2822" spans="4:6">
      <c r="D2822" s="63"/>
      <c r="F2822" s="64"/>
    </row>
    <row r="2823" spans="4:6">
      <c r="D2823" s="63"/>
      <c r="F2823" s="64"/>
    </row>
    <row r="2824" spans="4:6">
      <c r="D2824" s="63"/>
      <c r="F2824" s="64"/>
    </row>
    <row r="2825" spans="4:6">
      <c r="D2825" s="63"/>
      <c r="F2825" s="64"/>
    </row>
    <row r="2826" spans="4:6">
      <c r="D2826" s="63"/>
      <c r="F2826" s="64"/>
    </row>
    <row r="2827" spans="4:6">
      <c r="D2827" s="63"/>
      <c r="F2827" s="64"/>
    </row>
    <row r="2828" spans="4:6">
      <c r="D2828" s="63"/>
      <c r="F2828" s="64"/>
    </row>
    <row r="2829" spans="4:6">
      <c r="D2829" s="63"/>
      <c r="F2829" s="64"/>
    </row>
    <row r="2830" spans="4:6">
      <c r="D2830" s="63"/>
      <c r="F2830" s="64"/>
    </row>
    <row r="2831" spans="4:6">
      <c r="D2831" s="63"/>
      <c r="F2831" s="64"/>
    </row>
    <row r="2832" spans="4:6">
      <c r="D2832" s="63"/>
      <c r="F2832" s="64"/>
    </row>
    <row r="2833" spans="4:6">
      <c r="D2833" s="63"/>
      <c r="F2833" s="64"/>
    </row>
    <row r="2834" spans="4:6">
      <c r="D2834" s="63"/>
      <c r="F2834" s="64"/>
    </row>
    <row r="2835" spans="4:6">
      <c r="D2835" s="63"/>
      <c r="F2835" s="64"/>
    </row>
    <row r="2836" spans="4:6">
      <c r="D2836" s="63"/>
      <c r="F2836" s="64"/>
    </row>
    <row r="2837" spans="4:6">
      <c r="D2837" s="63"/>
      <c r="F2837" s="64"/>
    </row>
    <row r="2838" spans="4:6">
      <c r="D2838" s="63"/>
      <c r="F2838" s="64"/>
    </row>
    <row r="2839" spans="4:6">
      <c r="D2839" s="63"/>
      <c r="F2839" s="64"/>
    </row>
    <row r="2840" spans="4:6">
      <c r="D2840" s="63"/>
      <c r="F2840" s="64"/>
    </row>
    <row r="2841" spans="4:6">
      <c r="D2841" s="63"/>
      <c r="F2841" s="64"/>
    </row>
    <row r="2842" spans="4:6">
      <c r="D2842" s="63"/>
      <c r="F2842" s="64"/>
    </row>
    <row r="2843" spans="4:6">
      <c r="D2843" s="63"/>
      <c r="F2843" s="64"/>
    </row>
    <row r="2844" spans="4:6">
      <c r="D2844" s="63"/>
      <c r="F2844" s="64"/>
    </row>
    <row r="2845" spans="4:6">
      <c r="D2845" s="63"/>
      <c r="F2845" s="64"/>
    </row>
    <row r="2846" spans="4:6">
      <c r="D2846" s="63"/>
      <c r="F2846" s="64"/>
    </row>
    <row r="2847" spans="4:6">
      <c r="D2847" s="63"/>
      <c r="F2847" s="64"/>
    </row>
    <row r="2848" spans="4:6">
      <c r="D2848" s="63"/>
      <c r="F2848" s="64"/>
    </row>
    <row r="2849" spans="4:6">
      <c r="D2849" s="63"/>
      <c r="F2849" s="64"/>
    </row>
    <row r="2850" spans="4:6">
      <c r="D2850" s="63"/>
      <c r="F2850" s="64"/>
    </row>
    <row r="2851" spans="4:6">
      <c r="D2851" s="63"/>
      <c r="F2851" s="64"/>
    </row>
    <row r="2852" spans="4:6">
      <c r="D2852" s="63"/>
      <c r="F2852" s="64"/>
    </row>
    <row r="2853" spans="4:6">
      <c r="D2853" s="63"/>
      <c r="F2853" s="64"/>
    </row>
    <row r="2854" spans="4:6">
      <c r="D2854" s="63"/>
      <c r="F2854" s="64"/>
    </row>
    <row r="2855" spans="4:6">
      <c r="D2855" s="63"/>
      <c r="F2855" s="64"/>
    </row>
    <row r="2856" spans="4:6">
      <c r="D2856" s="63"/>
      <c r="F2856" s="64"/>
    </row>
    <row r="2857" spans="4:6">
      <c r="D2857" s="63"/>
      <c r="F2857" s="64"/>
    </row>
    <row r="2858" spans="4:6">
      <c r="D2858" s="63"/>
      <c r="F2858" s="64"/>
    </row>
    <row r="2859" spans="4:6">
      <c r="D2859" s="63"/>
      <c r="F2859" s="64"/>
    </row>
    <row r="2860" spans="4:6">
      <c r="D2860" s="63"/>
      <c r="F2860" s="64"/>
    </row>
    <row r="2861" spans="4:6">
      <c r="D2861" s="63"/>
      <c r="F2861" s="64"/>
    </row>
    <row r="2862" spans="4:6">
      <c r="D2862" s="63"/>
      <c r="F2862" s="64"/>
    </row>
    <row r="2863" spans="4:6">
      <c r="D2863" s="63"/>
      <c r="F2863" s="64"/>
    </row>
    <row r="2864" spans="4:6">
      <c r="D2864" s="63"/>
      <c r="F2864" s="64"/>
    </row>
    <row r="2865" spans="4:6">
      <c r="D2865" s="63"/>
      <c r="F2865" s="64"/>
    </row>
    <row r="2866" spans="4:6">
      <c r="D2866" s="63"/>
      <c r="F2866" s="64"/>
    </row>
    <row r="2867" spans="4:6">
      <c r="D2867" s="63"/>
      <c r="F2867" s="64"/>
    </row>
    <row r="2868" spans="4:6">
      <c r="D2868" s="63"/>
      <c r="F2868" s="64"/>
    </row>
    <row r="2869" spans="4:6">
      <c r="D2869" s="63"/>
      <c r="F2869" s="64"/>
    </row>
    <row r="2870" spans="4:6">
      <c r="D2870" s="63"/>
      <c r="F2870" s="64"/>
    </row>
    <row r="2871" spans="4:6">
      <c r="D2871" s="63"/>
      <c r="F2871" s="64"/>
    </row>
    <row r="2872" spans="4:6">
      <c r="D2872" s="63"/>
      <c r="F2872" s="64"/>
    </row>
    <row r="2873" spans="4:6">
      <c r="D2873" s="63"/>
      <c r="F2873" s="64"/>
    </row>
    <row r="2874" spans="4:6">
      <c r="D2874" s="63"/>
      <c r="F2874" s="64"/>
    </row>
    <row r="2875" spans="4:6">
      <c r="D2875" s="63"/>
      <c r="F2875" s="64"/>
    </row>
    <row r="2876" spans="4:6">
      <c r="D2876" s="63"/>
      <c r="F2876" s="64"/>
    </row>
    <row r="2877" spans="4:6">
      <c r="D2877" s="63"/>
      <c r="F2877" s="64"/>
    </row>
    <row r="2878" spans="4:6">
      <c r="D2878" s="63"/>
      <c r="F2878" s="64"/>
    </row>
    <row r="2879" spans="4:6">
      <c r="D2879" s="63"/>
      <c r="F2879" s="64"/>
    </row>
    <row r="2880" spans="4:6">
      <c r="D2880" s="63"/>
      <c r="F2880" s="64"/>
    </row>
    <row r="2881" spans="4:6">
      <c r="D2881" s="63"/>
      <c r="F2881" s="64"/>
    </row>
    <row r="2882" spans="4:6">
      <c r="D2882" s="63"/>
      <c r="F2882" s="64"/>
    </row>
    <row r="2883" spans="4:6">
      <c r="D2883" s="63"/>
      <c r="F2883" s="64"/>
    </row>
    <row r="2884" spans="4:6">
      <c r="D2884" s="63"/>
      <c r="F2884" s="64"/>
    </row>
    <row r="2885" spans="4:6">
      <c r="D2885" s="63"/>
      <c r="F2885" s="64"/>
    </row>
    <row r="2886" spans="4:6">
      <c r="D2886" s="63"/>
      <c r="F2886" s="64"/>
    </row>
    <row r="2887" spans="4:6">
      <c r="D2887" s="63"/>
      <c r="F2887" s="64"/>
    </row>
    <row r="2888" spans="4:6">
      <c r="D2888" s="63"/>
      <c r="F2888" s="64"/>
    </row>
    <row r="2889" spans="4:6">
      <c r="D2889" s="63"/>
      <c r="F2889" s="64"/>
    </row>
    <row r="2890" spans="4:6">
      <c r="D2890" s="63"/>
      <c r="F2890" s="64"/>
    </row>
    <row r="2891" spans="4:6">
      <c r="D2891" s="63"/>
      <c r="F2891" s="64"/>
    </row>
    <row r="2892" spans="4:6">
      <c r="D2892" s="63"/>
      <c r="F2892" s="64"/>
    </row>
    <row r="2893" spans="4:6">
      <c r="D2893" s="63"/>
      <c r="F2893" s="64"/>
    </row>
    <row r="2894" spans="4:6">
      <c r="D2894" s="63"/>
      <c r="F2894" s="64"/>
    </row>
    <row r="2895" spans="4:6">
      <c r="D2895" s="63"/>
      <c r="F2895" s="64"/>
    </row>
    <row r="2896" spans="4:6">
      <c r="D2896" s="63"/>
      <c r="F2896" s="64"/>
    </row>
    <row r="2897" spans="4:6">
      <c r="D2897" s="63"/>
      <c r="F2897" s="64"/>
    </row>
    <row r="2898" spans="4:6">
      <c r="D2898" s="63"/>
      <c r="F2898" s="64"/>
    </row>
    <row r="2899" spans="4:6">
      <c r="D2899" s="63"/>
      <c r="F2899" s="64"/>
    </row>
    <row r="2900" spans="4:6">
      <c r="D2900" s="63"/>
      <c r="F2900" s="64"/>
    </row>
    <row r="2901" spans="4:6">
      <c r="D2901" s="63"/>
      <c r="F2901" s="64"/>
    </row>
    <row r="2902" spans="4:6">
      <c r="D2902" s="63"/>
      <c r="F2902" s="64"/>
    </row>
    <row r="2903" spans="4:6">
      <c r="D2903" s="63"/>
      <c r="F2903" s="64"/>
    </row>
    <row r="2904" spans="4:6">
      <c r="D2904" s="63"/>
      <c r="F2904" s="64"/>
    </row>
    <row r="2905" spans="4:6">
      <c r="D2905" s="63"/>
      <c r="F2905" s="64"/>
    </row>
    <row r="2906" spans="4:6">
      <c r="D2906" s="63"/>
      <c r="F2906" s="64"/>
    </row>
    <row r="2907" spans="4:6">
      <c r="D2907" s="63"/>
      <c r="F2907" s="64"/>
    </row>
    <row r="2908" spans="4:6">
      <c r="D2908" s="63"/>
      <c r="F2908" s="64"/>
    </row>
    <row r="2909" spans="4:6">
      <c r="D2909" s="63"/>
      <c r="F2909" s="64"/>
    </row>
    <row r="2910" spans="4:6">
      <c r="D2910" s="63"/>
      <c r="F2910" s="64"/>
    </row>
    <row r="2911" spans="4:6">
      <c r="D2911" s="63"/>
      <c r="F2911" s="64"/>
    </row>
    <row r="2912" spans="4:6">
      <c r="D2912" s="63"/>
      <c r="F2912" s="64"/>
    </row>
    <row r="2913" spans="4:6">
      <c r="D2913" s="63"/>
      <c r="F2913" s="64"/>
    </row>
    <row r="2914" spans="4:6">
      <c r="D2914" s="63"/>
      <c r="F2914" s="64"/>
    </row>
    <row r="2915" spans="4:6">
      <c r="D2915" s="63"/>
      <c r="F2915" s="64"/>
    </row>
    <row r="2916" spans="4:6">
      <c r="D2916" s="63"/>
      <c r="F2916" s="64"/>
    </row>
    <row r="2917" spans="4:6">
      <c r="D2917" s="63"/>
      <c r="F2917" s="64"/>
    </row>
    <row r="2918" spans="4:6">
      <c r="D2918" s="63"/>
      <c r="F2918" s="64"/>
    </row>
    <row r="2919" spans="4:6">
      <c r="D2919" s="63"/>
      <c r="F2919" s="64"/>
    </row>
    <row r="2920" spans="4:6">
      <c r="D2920" s="63"/>
      <c r="F2920" s="64"/>
    </row>
    <row r="2921" spans="4:6">
      <c r="D2921" s="63"/>
      <c r="F2921" s="64"/>
    </row>
    <row r="2922" spans="4:6">
      <c r="D2922" s="63"/>
      <c r="F2922" s="64"/>
    </row>
    <row r="2923" spans="4:6">
      <c r="D2923" s="63"/>
      <c r="F2923" s="64"/>
    </row>
    <row r="2924" spans="4:6">
      <c r="D2924" s="63"/>
      <c r="F2924" s="64"/>
    </row>
    <row r="2925" spans="4:6">
      <c r="D2925" s="63"/>
      <c r="F2925" s="64"/>
    </row>
    <row r="2926" spans="4:6">
      <c r="D2926" s="63"/>
      <c r="F2926" s="64"/>
    </row>
    <row r="2927" spans="4:6">
      <c r="D2927" s="63"/>
      <c r="F2927" s="64"/>
    </row>
    <row r="2928" spans="4:6">
      <c r="D2928" s="63"/>
      <c r="F2928" s="64"/>
    </row>
    <row r="2929" spans="4:6">
      <c r="D2929" s="63"/>
      <c r="F2929" s="64"/>
    </row>
    <row r="2930" spans="4:6">
      <c r="D2930" s="63"/>
      <c r="F2930" s="64"/>
    </row>
    <row r="2931" spans="4:6">
      <c r="D2931" s="63"/>
      <c r="F2931" s="64"/>
    </row>
    <row r="2932" spans="4:6">
      <c r="D2932" s="63"/>
      <c r="F2932" s="64"/>
    </row>
    <row r="2933" spans="4:6">
      <c r="D2933" s="63"/>
      <c r="F2933" s="64"/>
    </row>
    <row r="2934" spans="4:6">
      <c r="D2934" s="63"/>
      <c r="F2934" s="64"/>
    </row>
    <row r="2935" spans="4:6">
      <c r="D2935" s="63"/>
      <c r="F2935" s="64"/>
    </row>
    <row r="2936" spans="4:6">
      <c r="D2936" s="63"/>
      <c r="F2936" s="64"/>
    </row>
    <row r="2937" spans="4:6">
      <c r="D2937" s="63"/>
      <c r="F2937" s="64"/>
    </row>
    <row r="2938" spans="4:6">
      <c r="D2938" s="63"/>
      <c r="F2938" s="64"/>
    </row>
    <row r="2939" spans="4:6">
      <c r="D2939" s="63"/>
      <c r="F2939" s="64"/>
    </row>
    <row r="2940" spans="4:6">
      <c r="D2940" s="63"/>
      <c r="F2940" s="64"/>
    </row>
    <row r="2941" spans="4:6">
      <c r="D2941" s="63"/>
      <c r="F2941" s="64"/>
    </row>
    <row r="2942" spans="4:6">
      <c r="D2942" s="63"/>
      <c r="F2942" s="64"/>
    </row>
    <row r="2943" spans="4:6">
      <c r="D2943" s="63"/>
      <c r="F2943" s="64"/>
    </row>
    <row r="2944" spans="4:6">
      <c r="D2944" s="63"/>
      <c r="F2944" s="64"/>
    </row>
    <row r="2945" spans="4:6">
      <c r="D2945" s="63"/>
      <c r="F2945" s="64"/>
    </row>
    <row r="2946" spans="4:6">
      <c r="D2946" s="63"/>
      <c r="F2946" s="64"/>
    </row>
    <row r="2947" spans="4:6">
      <c r="D2947" s="63"/>
      <c r="F2947" s="64"/>
    </row>
    <row r="2948" spans="4:6">
      <c r="D2948" s="63"/>
      <c r="F2948" s="64"/>
    </row>
    <row r="2949" spans="4:6">
      <c r="D2949" s="63"/>
      <c r="F2949" s="64"/>
    </row>
    <row r="2950" spans="4:6">
      <c r="D2950" s="63"/>
      <c r="F2950" s="64"/>
    </row>
    <row r="2951" spans="4:6">
      <c r="D2951" s="63"/>
      <c r="F2951" s="64"/>
    </row>
    <row r="2952" spans="4:6">
      <c r="D2952" s="63"/>
      <c r="F2952" s="64"/>
    </row>
    <row r="2953" spans="4:6">
      <c r="D2953" s="63"/>
      <c r="F2953" s="64"/>
    </row>
    <row r="2954" spans="4:6">
      <c r="D2954" s="63"/>
      <c r="F2954" s="64"/>
    </row>
    <row r="2955" spans="4:6">
      <c r="D2955" s="63"/>
      <c r="F2955" s="64"/>
    </row>
    <row r="2956" spans="4:6">
      <c r="D2956" s="63"/>
      <c r="F2956" s="64"/>
    </row>
    <row r="2957" spans="4:6">
      <c r="D2957" s="63"/>
      <c r="F2957" s="64"/>
    </row>
    <row r="2958" spans="4:6">
      <c r="D2958" s="63"/>
      <c r="F2958" s="64"/>
    </row>
    <row r="2959" spans="4:6">
      <c r="D2959" s="63"/>
      <c r="F2959" s="64"/>
    </row>
    <row r="2960" spans="4:6">
      <c r="D2960" s="63"/>
      <c r="F2960" s="64"/>
    </row>
    <row r="2961" spans="4:6">
      <c r="D2961" s="63"/>
      <c r="F2961" s="64"/>
    </row>
    <row r="2962" spans="4:6">
      <c r="D2962" s="63"/>
      <c r="F2962" s="64"/>
    </row>
    <row r="2963" spans="4:6">
      <c r="D2963" s="63"/>
      <c r="F2963" s="64"/>
    </row>
    <row r="2964" spans="4:6">
      <c r="D2964" s="63"/>
      <c r="F2964" s="64"/>
    </row>
    <row r="2965" spans="4:6">
      <c r="D2965" s="63"/>
      <c r="F2965" s="64"/>
    </row>
    <row r="2966" spans="4:6">
      <c r="D2966" s="63"/>
      <c r="F2966" s="64"/>
    </row>
    <row r="2967" spans="4:6">
      <c r="D2967" s="63"/>
      <c r="F2967" s="64"/>
    </row>
    <row r="2968" spans="4:6">
      <c r="D2968" s="63"/>
      <c r="F2968" s="64"/>
    </row>
    <row r="2969" spans="4:6">
      <c r="D2969" s="63"/>
      <c r="F2969" s="64"/>
    </row>
    <row r="2970" spans="4:6">
      <c r="D2970" s="63"/>
      <c r="F2970" s="64"/>
    </row>
    <row r="2971" spans="4:6">
      <c r="D2971" s="63"/>
      <c r="F2971" s="64"/>
    </row>
    <row r="2972" spans="4:6">
      <c r="D2972" s="63"/>
      <c r="F2972" s="64"/>
    </row>
    <row r="2973" spans="4:6">
      <c r="D2973" s="63"/>
      <c r="F2973" s="64"/>
    </row>
    <row r="2974" spans="4:6">
      <c r="D2974" s="63"/>
      <c r="F2974" s="64"/>
    </row>
    <row r="2975" spans="4:6">
      <c r="D2975" s="63"/>
      <c r="F2975" s="64"/>
    </row>
    <row r="2976" spans="4:6">
      <c r="D2976" s="63"/>
      <c r="F2976" s="64"/>
    </row>
    <row r="2977" spans="4:6">
      <c r="D2977" s="63"/>
      <c r="F2977" s="64"/>
    </row>
    <row r="2978" spans="4:6">
      <c r="D2978" s="63"/>
      <c r="F2978" s="64"/>
    </row>
    <row r="2979" spans="4:6">
      <c r="D2979" s="63"/>
      <c r="F2979" s="64"/>
    </row>
    <row r="2980" spans="4:6">
      <c r="D2980" s="63"/>
      <c r="F2980" s="64"/>
    </row>
    <row r="2981" spans="4:6">
      <c r="D2981" s="63"/>
      <c r="F2981" s="64"/>
    </row>
    <row r="2982" spans="4:6">
      <c r="D2982" s="63"/>
      <c r="F2982" s="64"/>
    </row>
    <row r="2983" spans="4:6">
      <c r="D2983" s="63"/>
      <c r="F2983" s="64"/>
    </row>
    <row r="2984" spans="4:6">
      <c r="D2984" s="63"/>
      <c r="F2984" s="64"/>
    </row>
    <row r="2985" spans="4:6">
      <c r="D2985" s="63"/>
      <c r="F2985" s="64"/>
    </row>
    <row r="2986" spans="4:6">
      <c r="D2986" s="63"/>
      <c r="F2986" s="64"/>
    </row>
    <row r="2987" spans="4:6">
      <c r="D2987" s="63"/>
      <c r="F2987" s="64"/>
    </row>
    <row r="2988" spans="4:6">
      <c r="D2988" s="63"/>
      <c r="F2988" s="64"/>
    </row>
    <row r="2989" spans="4:6">
      <c r="D2989" s="63"/>
      <c r="F2989" s="64"/>
    </row>
    <row r="2990" spans="4:6">
      <c r="D2990" s="63"/>
      <c r="F2990" s="64"/>
    </row>
    <row r="2991" spans="4:6">
      <c r="D2991" s="63"/>
      <c r="F2991" s="64"/>
    </row>
    <row r="2992" spans="4:6">
      <c r="D2992" s="63"/>
      <c r="F2992" s="64"/>
    </row>
    <row r="2993" spans="4:6">
      <c r="D2993" s="63"/>
      <c r="F2993" s="64"/>
    </row>
    <row r="2994" spans="4:6">
      <c r="D2994" s="63"/>
      <c r="F2994" s="64"/>
    </row>
    <row r="2995" spans="4:6">
      <c r="D2995" s="63"/>
      <c r="F2995" s="64"/>
    </row>
    <row r="2996" spans="4:6">
      <c r="D2996" s="63"/>
      <c r="F2996" s="64"/>
    </row>
    <row r="2997" spans="4:6">
      <c r="D2997" s="63"/>
      <c r="F2997" s="64"/>
    </row>
    <row r="2998" spans="4:6">
      <c r="D2998" s="63"/>
      <c r="F2998" s="64"/>
    </row>
    <row r="2999" spans="4:6">
      <c r="D2999" s="63"/>
      <c r="F2999" s="64"/>
    </row>
    <row r="3000" spans="4:6">
      <c r="D3000" s="63"/>
      <c r="F3000" s="64"/>
    </row>
    <row r="3001" spans="4:6">
      <c r="D3001" s="63"/>
      <c r="F3001" s="64"/>
    </row>
    <row r="3002" spans="4:6">
      <c r="D3002" s="63"/>
      <c r="F3002" s="64"/>
    </row>
    <row r="3003" spans="4:6">
      <c r="D3003" s="63"/>
      <c r="F3003" s="64"/>
    </row>
    <row r="3004" spans="4:6">
      <c r="D3004" s="63"/>
      <c r="F3004" s="64"/>
    </row>
    <row r="3005" spans="4:6">
      <c r="D3005" s="63"/>
      <c r="F3005" s="64"/>
    </row>
    <row r="3006" spans="4:6">
      <c r="D3006" s="63"/>
      <c r="F3006" s="64"/>
    </row>
    <row r="3007" spans="4:6">
      <c r="D3007" s="63"/>
      <c r="F3007" s="64"/>
    </row>
    <row r="3008" spans="4:6">
      <c r="D3008" s="63"/>
      <c r="F3008" s="64"/>
    </row>
    <row r="3009" spans="4:6">
      <c r="D3009" s="63"/>
      <c r="F3009" s="64"/>
    </row>
    <row r="3010" spans="4:6">
      <c r="D3010" s="63"/>
      <c r="F3010" s="64"/>
    </row>
    <row r="3011" spans="4:6">
      <c r="D3011" s="63"/>
      <c r="F3011" s="64"/>
    </row>
    <row r="3012" spans="4:6">
      <c r="D3012" s="63"/>
      <c r="F3012" s="64"/>
    </row>
    <row r="3013" spans="4:6">
      <c r="D3013" s="63"/>
      <c r="F3013" s="64"/>
    </row>
    <row r="3014" spans="4:6">
      <c r="D3014" s="63"/>
      <c r="F3014" s="64"/>
    </row>
    <row r="3015" spans="4:6">
      <c r="D3015" s="63"/>
      <c r="F3015" s="64"/>
    </row>
    <row r="3016" spans="4:6">
      <c r="D3016" s="63"/>
      <c r="F3016" s="64"/>
    </row>
    <row r="3017" spans="4:6">
      <c r="D3017" s="63"/>
      <c r="F3017" s="64"/>
    </row>
    <row r="3018" spans="4:6">
      <c r="D3018" s="63"/>
      <c r="F3018" s="64"/>
    </row>
    <row r="3019" spans="4:6">
      <c r="D3019" s="63"/>
      <c r="F3019" s="64"/>
    </row>
    <row r="3020" spans="4:6">
      <c r="D3020" s="63"/>
      <c r="F3020" s="64"/>
    </row>
    <row r="3021" spans="4:6">
      <c r="D3021" s="63"/>
      <c r="F3021" s="64"/>
    </row>
    <row r="3022" spans="4:6">
      <c r="D3022" s="63"/>
      <c r="F3022" s="64"/>
    </row>
    <row r="3023" spans="4:6">
      <c r="D3023" s="63"/>
      <c r="F3023" s="64"/>
    </row>
    <row r="3024" spans="4:6">
      <c r="D3024" s="63"/>
      <c r="F3024" s="64"/>
    </row>
    <row r="3025" spans="4:6">
      <c r="D3025" s="63"/>
      <c r="F3025" s="64"/>
    </row>
    <row r="3026" spans="4:6">
      <c r="D3026" s="63"/>
      <c r="F3026" s="64"/>
    </row>
    <row r="3027" spans="4:6">
      <c r="D3027" s="63"/>
      <c r="F3027" s="64"/>
    </row>
    <row r="3028" spans="4:6">
      <c r="D3028" s="63"/>
      <c r="F3028" s="64"/>
    </row>
    <row r="3029" spans="4:6">
      <c r="D3029" s="63"/>
      <c r="F3029" s="64"/>
    </row>
    <row r="3030" spans="4:6">
      <c r="D3030" s="63"/>
      <c r="F3030" s="64"/>
    </row>
    <row r="3031" spans="4:6">
      <c r="D3031" s="63"/>
      <c r="F3031" s="64"/>
    </row>
    <row r="3032" spans="4:6">
      <c r="D3032" s="63"/>
      <c r="F3032" s="64"/>
    </row>
    <row r="3033" spans="4:6">
      <c r="D3033" s="63"/>
      <c r="F3033" s="64"/>
    </row>
    <row r="3034" spans="4:6">
      <c r="D3034" s="63"/>
      <c r="F3034" s="64"/>
    </row>
    <row r="3035" spans="4:6">
      <c r="D3035" s="63"/>
      <c r="F3035" s="64"/>
    </row>
    <row r="3036" spans="4:6">
      <c r="D3036" s="63"/>
      <c r="F3036" s="64"/>
    </row>
    <row r="3037" spans="4:6">
      <c r="D3037" s="63"/>
      <c r="F3037" s="64"/>
    </row>
    <row r="3038" spans="4:6">
      <c r="D3038" s="63"/>
      <c r="F3038" s="64"/>
    </row>
    <row r="3039" spans="4:6">
      <c r="D3039" s="63"/>
      <c r="F3039" s="64"/>
    </row>
    <row r="3040" spans="4:6">
      <c r="D3040" s="63"/>
      <c r="F3040" s="64"/>
    </row>
    <row r="3041" spans="4:6">
      <c r="D3041" s="63"/>
      <c r="F3041" s="64"/>
    </row>
    <row r="3042" spans="4:6">
      <c r="D3042" s="63"/>
      <c r="F3042" s="64"/>
    </row>
    <row r="3043" spans="4:6">
      <c r="D3043" s="63"/>
      <c r="F3043" s="64"/>
    </row>
    <row r="3044" spans="4:6">
      <c r="D3044" s="63"/>
      <c r="F3044" s="64"/>
    </row>
    <row r="3045" spans="4:6">
      <c r="D3045" s="63"/>
      <c r="F3045" s="64"/>
    </row>
    <row r="3046" spans="4:6">
      <c r="D3046" s="63"/>
      <c r="F3046" s="64"/>
    </row>
    <row r="3047" spans="4:6">
      <c r="D3047" s="63"/>
      <c r="F3047" s="64"/>
    </row>
    <row r="3048" spans="4:6">
      <c r="D3048" s="63"/>
      <c r="F3048" s="64"/>
    </row>
    <row r="3049" spans="4:6">
      <c r="D3049" s="63"/>
      <c r="F3049" s="64"/>
    </row>
    <row r="3050" spans="4:6">
      <c r="D3050" s="63"/>
      <c r="F3050" s="64"/>
    </row>
    <row r="3051" spans="4:6">
      <c r="D3051" s="63"/>
      <c r="F3051" s="64"/>
    </row>
    <row r="3052" spans="4:6">
      <c r="D3052" s="63"/>
      <c r="F3052" s="64"/>
    </row>
    <row r="3053" spans="4:6">
      <c r="D3053" s="63"/>
      <c r="F3053" s="64"/>
    </row>
    <row r="3054" spans="4:6">
      <c r="D3054" s="63"/>
      <c r="F3054" s="64"/>
    </row>
    <row r="3055" spans="4:6">
      <c r="D3055" s="63"/>
      <c r="F3055" s="64"/>
    </row>
    <row r="3056" spans="4:6">
      <c r="D3056" s="63"/>
      <c r="F3056" s="64"/>
    </row>
    <row r="3057" spans="4:6">
      <c r="D3057" s="63"/>
      <c r="F3057" s="64"/>
    </row>
    <row r="3058" spans="4:6">
      <c r="D3058" s="63"/>
      <c r="F3058" s="64"/>
    </row>
    <row r="3059" spans="4:6">
      <c r="D3059" s="63"/>
      <c r="F3059" s="64"/>
    </row>
    <row r="3060" spans="4:6">
      <c r="D3060" s="63"/>
      <c r="F3060" s="64"/>
    </row>
    <row r="3061" spans="4:6">
      <c r="D3061" s="63"/>
      <c r="F3061" s="64"/>
    </row>
    <row r="3062" spans="4:6">
      <c r="D3062" s="63"/>
      <c r="F3062" s="64"/>
    </row>
    <row r="3063" spans="4:6">
      <c r="D3063" s="63"/>
      <c r="F3063" s="64"/>
    </row>
    <row r="3064" spans="4:6">
      <c r="D3064" s="63"/>
      <c r="F3064" s="64"/>
    </row>
    <row r="3065" spans="4:6">
      <c r="D3065" s="63"/>
      <c r="F3065" s="64"/>
    </row>
    <row r="3066" spans="4:6">
      <c r="D3066" s="63"/>
      <c r="F3066" s="64"/>
    </row>
    <row r="3067" spans="4:6">
      <c r="D3067" s="63"/>
      <c r="F3067" s="64"/>
    </row>
    <row r="3068" spans="4:6">
      <c r="D3068" s="63"/>
      <c r="F3068" s="64"/>
    </row>
    <row r="3069" spans="4:6">
      <c r="D3069" s="63"/>
      <c r="F3069" s="64"/>
    </row>
    <row r="3070" spans="4:6">
      <c r="D3070" s="63"/>
      <c r="F3070" s="64"/>
    </row>
    <row r="3071" spans="4:6">
      <c r="D3071" s="63"/>
      <c r="F3071" s="64"/>
    </row>
    <row r="3072" spans="4:6">
      <c r="D3072" s="63"/>
      <c r="F3072" s="64"/>
    </row>
    <row r="3073" spans="4:6">
      <c r="D3073" s="63"/>
      <c r="F3073" s="64"/>
    </row>
    <row r="3074" spans="4:6">
      <c r="D3074" s="63"/>
      <c r="F3074" s="64"/>
    </row>
    <row r="3075" spans="4:6">
      <c r="D3075" s="63"/>
      <c r="F3075" s="64"/>
    </row>
    <row r="3076" spans="4:6">
      <c r="D3076" s="63"/>
      <c r="F3076" s="64"/>
    </row>
    <row r="3077" spans="4:6">
      <c r="D3077" s="63"/>
      <c r="F3077" s="64"/>
    </row>
    <row r="3078" spans="4:6">
      <c r="D3078" s="63"/>
      <c r="F3078" s="64"/>
    </row>
    <row r="3079" spans="4:6">
      <c r="D3079" s="63"/>
      <c r="F3079" s="64"/>
    </row>
    <row r="3080" spans="4:6">
      <c r="D3080" s="63"/>
      <c r="F3080" s="64"/>
    </row>
    <row r="3081" spans="4:6">
      <c r="D3081" s="63"/>
      <c r="F3081" s="64"/>
    </row>
    <row r="3082" spans="4:6">
      <c r="D3082" s="63"/>
      <c r="F3082" s="64"/>
    </row>
    <row r="3083" spans="4:6">
      <c r="D3083" s="63"/>
      <c r="F3083" s="64"/>
    </row>
    <row r="3084" spans="4:6">
      <c r="D3084" s="63"/>
      <c r="F3084" s="64"/>
    </row>
    <row r="3085" spans="4:6">
      <c r="D3085" s="63"/>
      <c r="F3085" s="64"/>
    </row>
    <row r="3086" spans="4:6">
      <c r="D3086" s="63"/>
      <c r="F3086" s="64"/>
    </row>
    <row r="3087" spans="4:6">
      <c r="D3087" s="63"/>
      <c r="F3087" s="64"/>
    </row>
    <row r="3088" spans="4:6">
      <c r="D3088" s="63"/>
      <c r="F3088" s="64"/>
    </row>
    <row r="3089" spans="4:6">
      <c r="D3089" s="63"/>
      <c r="F3089" s="64"/>
    </row>
    <row r="3090" spans="4:6">
      <c r="D3090" s="63"/>
      <c r="F3090" s="64"/>
    </row>
    <row r="3091" spans="4:6">
      <c r="D3091" s="63"/>
      <c r="F3091" s="64"/>
    </row>
    <row r="3092" spans="4:6">
      <c r="D3092" s="63"/>
      <c r="F3092" s="64"/>
    </row>
    <row r="3093" spans="4:6">
      <c r="D3093" s="63"/>
      <c r="F3093" s="64"/>
    </row>
    <row r="3094" spans="4:6">
      <c r="D3094" s="63"/>
      <c r="F3094" s="64"/>
    </row>
    <row r="3095" spans="4:6">
      <c r="D3095" s="63"/>
      <c r="F3095" s="64"/>
    </row>
    <row r="3096" spans="4:6">
      <c r="D3096" s="63"/>
      <c r="F3096" s="64"/>
    </row>
    <row r="3097" spans="4:6">
      <c r="D3097" s="63"/>
      <c r="F3097" s="64"/>
    </row>
    <row r="3098" spans="4:6">
      <c r="D3098" s="63"/>
      <c r="F3098" s="64"/>
    </row>
    <row r="3099" spans="4:6">
      <c r="D3099" s="63"/>
      <c r="F3099" s="64"/>
    </row>
    <row r="3100" spans="4:6">
      <c r="D3100" s="63"/>
      <c r="F3100" s="64"/>
    </row>
    <row r="3101" spans="4:6">
      <c r="D3101" s="63"/>
      <c r="F3101" s="64"/>
    </row>
    <row r="3102" spans="4:6">
      <c r="D3102" s="63"/>
      <c r="F3102" s="64"/>
    </row>
    <row r="3103" spans="4:6">
      <c r="D3103" s="63"/>
      <c r="F3103" s="64"/>
    </row>
    <row r="3104" spans="4:6">
      <c r="D3104" s="63"/>
      <c r="F3104" s="64"/>
    </row>
    <row r="3105" spans="4:6">
      <c r="D3105" s="63"/>
      <c r="F3105" s="64"/>
    </row>
    <row r="3106" spans="4:6">
      <c r="D3106" s="63"/>
      <c r="F3106" s="64"/>
    </row>
    <row r="3107" spans="4:6">
      <c r="D3107" s="63"/>
      <c r="F3107" s="64"/>
    </row>
    <row r="3108" spans="4:6">
      <c r="D3108" s="63"/>
      <c r="F3108" s="64"/>
    </row>
    <row r="3109" spans="4:6">
      <c r="D3109" s="63"/>
      <c r="F3109" s="64"/>
    </row>
    <row r="3110" spans="4:6">
      <c r="D3110" s="63"/>
      <c r="F3110" s="64"/>
    </row>
    <row r="3111" spans="4:6">
      <c r="D3111" s="63"/>
      <c r="F3111" s="64"/>
    </row>
    <row r="3112" spans="4:6">
      <c r="D3112" s="63"/>
      <c r="F3112" s="64"/>
    </row>
    <row r="3113" spans="4:6">
      <c r="D3113" s="63"/>
      <c r="F3113" s="64"/>
    </row>
    <row r="3114" spans="4:6">
      <c r="D3114" s="63"/>
      <c r="F3114" s="64"/>
    </row>
    <row r="3115" spans="4:6">
      <c r="D3115" s="63"/>
      <c r="F3115" s="64"/>
    </row>
    <row r="3116" spans="4:6">
      <c r="D3116" s="63"/>
      <c r="F3116" s="64"/>
    </row>
    <row r="3117" spans="4:6">
      <c r="D3117" s="63"/>
      <c r="F3117" s="64"/>
    </row>
    <row r="3118" spans="4:6">
      <c r="D3118" s="63"/>
      <c r="F3118" s="64"/>
    </row>
    <row r="3119" spans="4:6">
      <c r="D3119" s="63"/>
      <c r="F3119" s="64"/>
    </row>
    <row r="3120" spans="4:6">
      <c r="D3120" s="63"/>
      <c r="F3120" s="64"/>
    </row>
    <row r="3121" spans="4:6">
      <c r="D3121" s="63"/>
      <c r="F3121" s="64"/>
    </row>
    <row r="3122" spans="4:6">
      <c r="D3122" s="63"/>
      <c r="F3122" s="64"/>
    </row>
    <row r="3123" spans="4:6">
      <c r="D3123" s="63"/>
      <c r="F3123" s="64"/>
    </row>
    <row r="3124" spans="4:6">
      <c r="D3124" s="63"/>
      <c r="F3124" s="64"/>
    </row>
    <row r="3125" spans="4:6">
      <c r="D3125" s="63"/>
      <c r="F3125" s="64"/>
    </row>
    <row r="3126" spans="4:6">
      <c r="D3126" s="63"/>
      <c r="F3126" s="64"/>
    </row>
    <row r="3127" spans="4:6">
      <c r="D3127" s="63"/>
      <c r="F3127" s="64"/>
    </row>
    <row r="3128" spans="4:6">
      <c r="D3128" s="63"/>
      <c r="F3128" s="64"/>
    </row>
    <row r="3129" spans="4:6">
      <c r="D3129" s="63"/>
      <c r="F3129" s="64"/>
    </row>
    <row r="3130" spans="4:6">
      <c r="D3130" s="63"/>
      <c r="F3130" s="64"/>
    </row>
    <row r="3131" spans="4:6">
      <c r="D3131" s="63"/>
      <c r="F3131" s="64"/>
    </row>
    <row r="3132" spans="4:6">
      <c r="D3132" s="63"/>
      <c r="F3132" s="64"/>
    </row>
    <row r="3133" spans="4:6">
      <c r="D3133" s="63"/>
      <c r="F3133" s="64"/>
    </row>
    <row r="3134" spans="4:6">
      <c r="D3134" s="63"/>
      <c r="F3134" s="64"/>
    </row>
    <row r="3135" spans="4:6">
      <c r="D3135" s="63"/>
      <c r="F3135" s="64"/>
    </row>
    <row r="3136" spans="4:6">
      <c r="D3136" s="63"/>
      <c r="F3136" s="64"/>
    </row>
    <row r="3137" spans="4:6">
      <c r="D3137" s="63"/>
      <c r="F3137" s="64"/>
    </row>
    <row r="3138" spans="4:6">
      <c r="D3138" s="63"/>
      <c r="F3138" s="64"/>
    </row>
    <row r="3139" spans="4:6">
      <c r="D3139" s="63"/>
      <c r="F3139" s="64"/>
    </row>
    <row r="3140" spans="4:6">
      <c r="D3140" s="63"/>
      <c r="F3140" s="64"/>
    </row>
    <row r="3141" spans="4:6">
      <c r="D3141" s="63"/>
      <c r="F3141" s="64"/>
    </row>
    <row r="3142" spans="4:6">
      <c r="D3142" s="63"/>
      <c r="F3142" s="64"/>
    </row>
    <row r="3143" spans="4:6">
      <c r="D3143" s="63"/>
      <c r="F3143" s="64"/>
    </row>
    <row r="3144" spans="4:6">
      <c r="D3144" s="63"/>
      <c r="F3144" s="64"/>
    </row>
    <row r="3145" spans="4:6">
      <c r="D3145" s="63"/>
      <c r="F3145" s="64"/>
    </row>
    <row r="3146" spans="4:6">
      <c r="D3146" s="63"/>
      <c r="F3146" s="64"/>
    </row>
    <row r="3147" spans="4:6">
      <c r="D3147" s="63"/>
      <c r="F3147" s="64"/>
    </row>
    <row r="3148" spans="4:6">
      <c r="D3148" s="63"/>
      <c r="F3148" s="64"/>
    </row>
    <row r="3149" spans="4:6">
      <c r="D3149" s="63"/>
      <c r="F3149" s="64"/>
    </row>
    <row r="3150" spans="4:6">
      <c r="D3150" s="63"/>
      <c r="F3150" s="64"/>
    </row>
    <row r="3151" spans="4:6">
      <c r="D3151" s="63"/>
      <c r="F3151" s="64"/>
    </row>
    <row r="3152" spans="4:6">
      <c r="D3152" s="63"/>
      <c r="F3152" s="64"/>
    </row>
    <row r="3153" spans="4:6">
      <c r="D3153" s="63"/>
      <c r="F3153" s="64"/>
    </row>
    <row r="3154" spans="4:6">
      <c r="D3154" s="63"/>
      <c r="F3154" s="64"/>
    </row>
    <row r="3155" spans="4:6">
      <c r="D3155" s="63"/>
      <c r="F3155" s="64"/>
    </row>
    <row r="3156" spans="4:6">
      <c r="D3156" s="63"/>
      <c r="F3156" s="64"/>
    </row>
    <row r="3157" spans="4:6">
      <c r="D3157" s="63"/>
      <c r="F3157" s="64"/>
    </row>
    <row r="3158" spans="4:6">
      <c r="D3158" s="63"/>
      <c r="F3158" s="64"/>
    </row>
    <row r="3159" spans="4:6">
      <c r="D3159" s="63"/>
      <c r="F3159" s="64"/>
    </row>
    <row r="3160" spans="4:6">
      <c r="D3160" s="63"/>
      <c r="F3160" s="64"/>
    </row>
    <row r="3161" spans="4:6">
      <c r="D3161" s="63"/>
      <c r="F3161" s="64"/>
    </row>
    <row r="3162" spans="4:6">
      <c r="D3162" s="63"/>
      <c r="F3162" s="64"/>
    </row>
    <row r="3163" spans="4:6">
      <c r="D3163" s="63"/>
      <c r="F3163" s="64"/>
    </row>
    <row r="3164" spans="4:6">
      <c r="D3164" s="63"/>
      <c r="F3164" s="64"/>
    </row>
    <row r="3165" spans="4:6">
      <c r="D3165" s="63"/>
      <c r="F3165" s="64"/>
    </row>
    <row r="3166" spans="4:6">
      <c r="D3166" s="63"/>
      <c r="F3166" s="64"/>
    </row>
    <row r="3167" spans="4:6">
      <c r="D3167" s="63"/>
      <c r="F3167" s="64"/>
    </row>
    <row r="3168" spans="4:6">
      <c r="D3168" s="63"/>
      <c r="F3168" s="64"/>
    </row>
    <row r="3169" spans="4:6">
      <c r="D3169" s="63"/>
      <c r="F3169" s="64"/>
    </row>
    <row r="3170" spans="4:6">
      <c r="D3170" s="63"/>
      <c r="F3170" s="64"/>
    </row>
    <row r="3171" spans="4:6">
      <c r="D3171" s="63"/>
      <c r="F3171" s="64"/>
    </row>
    <row r="3172" spans="4:6">
      <c r="D3172" s="63"/>
      <c r="F3172" s="64"/>
    </row>
    <row r="3173" spans="4:6">
      <c r="D3173" s="63"/>
      <c r="F3173" s="64"/>
    </row>
    <row r="3174" spans="4:6">
      <c r="D3174" s="63"/>
      <c r="F3174" s="64"/>
    </row>
    <row r="3175" spans="4:6">
      <c r="D3175" s="63"/>
      <c r="F3175" s="64"/>
    </row>
    <row r="3176" spans="4:6">
      <c r="D3176" s="63"/>
      <c r="F3176" s="64"/>
    </row>
    <row r="3177" spans="4:6">
      <c r="D3177" s="63"/>
      <c r="F3177" s="64"/>
    </row>
    <row r="3178" spans="4:6">
      <c r="D3178" s="63"/>
      <c r="F3178" s="64"/>
    </row>
    <row r="3179" spans="4:6">
      <c r="D3179" s="63"/>
      <c r="F3179" s="64"/>
    </row>
    <row r="3180" spans="4:6">
      <c r="D3180" s="63"/>
      <c r="F3180" s="64"/>
    </row>
    <row r="3181" spans="4:6">
      <c r="D3181" s="63"/>
      <c r="F3181" s="64"/>
    </row>
    <row r="3182" spans="4:6">
      <c r="D3182" s="63"/>
      <c r="F3182" s="64"/>
    </row>
    <row r="3183" spans="4:6">
      <c r="D3183" s="63"/>
      <c r="F3183" s="64"/>
    </row>
    <row r="3184" spans="4:6">
      <c r="D3184" s="63"/>
      <c r="F3184" s="64"/>
    </row>
    <row r="3185" spans="4:6">
      <c r="D3185" s="63"/>
      <c r="F3185" s="64"/>
    </row>
    <row r="3186" spans="4:6">
      <c r="D3186" s="63"/>
      <c r="F3186" s="64"/>
    </row>
    <row r="3187" spans="4:6">
      <c r="D3187" s="63"/>
      <c r="F3187" s="64"/>
    </row>
    <row r="3188" spans="4:6">
      <c r="D3188" s="63"/>
      <c r="F3188" s="64"/>
    </row>
    <row r="3189" spans="4:6">
      <c r="D3189" s="63"/>
      <c r="F3189" s="64"/>
    </row>
    <row r="3190" spans="4:6">
      <c r="D3190" s="63"/>
      <c r="F3190" s="64"/>
    </row>
    <row r="3191" spans="4:6">
      <c r="D3191" s="63"/>
      <c r="F3191" s="64"/>
    </row>
    <row r="3192" spans="4:6">
      <c r="D3192" s="63"/>
      <c r="F3192" s="64"/>
    </row>
    <row r="3193" spans="4:6">
      <c r="D3193" s="63"/>
      <c r="F3193" s="64"/>
    </row>
    <row r="3194" spans="4:6">
      <c r="D3194" s="63"/>
      <c r="F3194" s="64"/>
    </row>
    <row r="3195" spans="4:6">
      <c r="D3195" s="63"/>
      <c r="F3195" s="64"/>
    </row>
    <row r="3196" spans="4:6">
      <c r="D3196" s="63"/>
      <c r="F3196" s="64"/>
    </row>
    <row r="3197" spans="4:6">
      <c r="D3197" s="63"/>
      <c r="F3197" s="64"/>
    </row>
    <row r="3198" spans="4:6">
      <c r="D3198" s="63"/>
      <c r="F3198" s="64"/>
    </row>
    <row r="3199" spans="4:6">
      <c r="D3199" s="63"/>
      <c r="F3199" s="64"/>
    </row>
    <row r="3200" spans="4:6">
      <c r="D3200" s="63"/>
      <c r="F3200" s="64"/>
    </row>
    <row r="3201" spans="4:6">
      <c r="D3201" s="63"/>
      <c r="F3201" s="64"/>
    </row>
    <row r="3202" spans="4:6">
      <c r="D3202" s="63"/>
      <c r="F3202" s="64"/>
    </row>
    <row r="3203" spans="4:6">
      <c r="D3203" s="63"/>
      <c r="F3203" s="64"/>
    </row>
    <row r="3204" spans="4:6">
      <c r="D3204" s="63"/>
      <c r="F3204" s="64"/>
    </row>
    <row r="3205" spans="4:6">
      <c r="D3205" s="63"/>
      <c r="F3205" s="64"/>
    </row>
    <row r="3206" spans="4:6">
      <c r="D3206" s="63"/>
      <c r="F3206" s="64"/>
    </row>
    <row r="3207" spans="4:6">
      <c r="D3207" s="63"/>
      <c r="F3207" s="64"/>
    </row>
    <row r="3208" spans="4:6">
      <c r="D3208" s="63"/>
      <c r="F3208" s="64"/>
    </row>
    <row r="3209" spans="4:6">
      <c r="D3209" s="63"/>
      <c r="F3209" s="64"/>
    </row>
    <row r="3210" spans="4:6">
      <c r="D3210" s="63"/>
      <c r="F3210" s="64"/>
    </row>
    <row r="3211" spans="4:6">
      <c r="D3211" s="63"/>
      <c r="F3211" s="64"/>
    </row>
    <row r="3212" spans="4:6">
      <c r="D3212" s="63"/>
      <c r="F3212" s="64"/>
    </row>
    <row r="3213" spans="4:6">
      <c r="D3213" s="63"/>
      <c r="F3213" s="64"/>
    </row>
    <row r="3214" spans="4:6">
      <c r="D3214" s="63"/>
      <c r="F3214" s="64"/>
    </row>
    <row r="3215" spans="4:6">
      <c r="D3215" s="63"/>
      <c r="F3215" s="64"/>
    </row>
    <row r="3216" spans="4:6">
      <c r="D3216" s="63"/>
      <c r="F3216" s="64"/>
    </row>
    <row r="3217" spans="4:6">
      <c r="D3217" s="63"/>
      <c r="F3217" s="64"/>
    </row>
    <row r="3218" spans="4:6">
      <c r="D3218" s="63"/>
      <c r="F3218" s="64"/>
    </row>
    <row r="3219" spans="4:6">
      <c r="D3219" s="63"/>
      <c r="F3219" s="64"/>
    </row>
    <row r="3220" spans="4:6">
      <c r="D3220" s="63"/>
      <c r="F3220" s="64"/>
    </row>
    <row r="3221" spans="4:6">
      <c r="D3221" s="63"/>
      <c r="F3221" s="64"/>
    </row>
    <row r="3222" spans="4:6">
      <c r="D3222" s="63"/>
      <c r="F3222" s="64"/>
    </row>
    <row r="3223" spans="4:6">
      <c r="D3223" s="63"/>
      <c r="F3223" s="64"/>
    </row>
    <row r="3224" spans="4:6">
      <c r="D3224" s="63"/>
      <c r="F3224" s="64"/>
    </row>
    <row r="3225" spans="4:6">
      <c r="D3225" s="63"/>
      <c r="F3225" s="64"/>
    </row>
    <row r="3226" spans="4:6">
      <c r="D3226" s="63"/>
      <c r="F3226" s="64"/>
    </row>
    <row r="3227" spans="4:6">
      <c r="D3227" s="63"/>
      <c r="F3227" s="64"/>
    </row>
    <row r="3228" spans="4:6">
      <c r="D3228" s="63"/>
      <c r="F3228" s="64"/>
    </row>
    <row r="3229" spans="4:6">
      <c r="D3229" s="63"/>
      <c r="F3229" s="64"/>
    </row>
    <row r="3230" spans="4:6">
      <c r="D3230" s="63"/>
      <c r="F3230" s="64"/>
    </row>
    <row r="3231" spans="4:6">
      <c r="D3231" s="63"/>
      <c r="F3231" s="64"/>
    </row>
    <row r="3232" spans="4:6">
      <c r="D3232" s="63"/>
      <c r="F3232" s="64"/>
    </row>
    <row r="3233" spans="4:6">
      <c r="D3233" s="63"/>
      <c r="F3233" s="64"/>
    </row>
    <row r="3234" spans="4:6">
      <c r="D3234" s="63"/>
      <c r="F3234" s="64"/>
    </row>
    <row r="3235" spans="4:6">
      <c r="D3235" s="63"/>
      <c r="F3235" s="64"/>
    </row>
    <row r="3236" spans="4:6">
      <c r="D3236" s="63"/>
      <c r="F3236" s="64"/>
    </row>
    <row r="3237" spans="4:6">
      <c r="D3237" s="63"/>
      <c r="F3237" s="64"/>
    </row>
    <row r="3238" spans="4:6">
      <c r="D3238" s="63"/>
      <c r="F3238" s="64"/>
    </row>
    <row r="3239" spans="4:6">
      <c r="D3239" s="63"/>
      <c r="F3239" s="64"/>
    </row>
    <row r="3240" spans="4:6">
      <c r="D3240" s="63"/>
      <c r="F3240" s="64"/>
    </row>
    <row r="3241" spans="4:6">
      <c r="D3241" s="63"/>
      <c r="F3241" s="64"/>
    </row>
    <row r="3242" spans="4:6">
      <c r="D3242" s="63"/>
      <c r="F3242" s="64"/>
    </row>
    <row r="3243" spans="4:6">
      <c r="D3243" s="63"/>
      <c r="F3243" s="64"/>
    </row>
    <row r="3244" spans="4:6">
      <c r="D3244" s="63"/>
      <c r="F3244" s="64"/>
    </row>
    <row r="3245" spans="4:6">
      <c r="D3245" s="63"/>
      <c r="F3245" s="64"/>
    </row>
    <row r="3246" spans="4:6">
      <c r="D3246" s="63"/>
      <c r="F3246" s="64"/>
    </row>
    <row r="3247" spans="4:6">
      <c r="D3247" s="63"/>
      <c r="F3247" s="64"/>
    </row>
    <row r="3248" spans="4:6">
      <c r="D3248" s="63"/>
      <c r="F3248" s="64"/>
    </row>
    <row r="3249" spans="4:6">
      <c r="D3249" s="63"/>
      <c r="F3249" s="64"/>
    </row>
    <row r="3250" spans="4:6">
      <c r="D3250" s="63"/>
      <c r="F3250" s="64"/>
    </row>
    <row r="3251" spans="4:6">
      <c r="D3251" s="63"/>
      <c r="F3251" s="64"/>
    </row>
    <row r="3252" spans="4:6">
      <c r="D3252" s="63"/>
      <c r="F3252" s="64"/>
    </row>
    <row r="3253" spans="4:6">
      <c r="D3253" s="63"/>
      <c r="F3253" s="64"/>
    </row>
    <row r="3254" spans="4:6">
      <c r="D3254" s="63"/>
      <c r="F3254" s="64"/>
    </row>
    <row r="3255" spans="4:6">
      <c r="D3255" s="63"/>
      <c r="F3255" s="64"/>
    </row>
    <row r="3256" spans="4:6">
      <c r="D3256" s="63"/>
      <c r="F3256" s="64"/>
    </row>
    <row r="3257" spans="4:6">
      <c r="D3257" s="63"/>
      <c r="F3257" s="64"/>
    </row>
    <row r="3258" spans="4:6">
      <c r="D3258" s="63"/>
      <c r="F3258" s="64"/>
    </row>
    <row r="3259" spans="4:6">
      <c r="D3259" s="63"/>
      <c r="F3259" s="64"/>
    </row>
    <row r="3260" spans="4:6">
      <c r="D3260" s="63"/>
      <c r="F3260" s="64"/>
    </row>
    <row r="3261" spans="4:6">
      <c r="D3261" s="63"/>
      <c r="F3261" s="64"/>
    </row>
    <row r="3262" spans="4:6">
      <c r="D3262" s="63"/>
      <c r="F3262" s="64"/>
    </row>
    <row r="3263" spans="4:6">
      <c r="D3263" s="63"/>
      <c r="F3263" s="64"/>
    </row>
    <row r="3264" spans="4:6">
      <c r="D3264" s="63"/>
      <c r="F3264" s="64"/>
    </row>
    <row r="3265" spans="4:6">
      <c r="D3265" s="63"/>
      <c r="F3265" s="64"/>
    </row>
    <row r="3266" spans="4:6">
      <c r="D3266" s="63"/>
      <c r="F3266" s="64"/>
    </row>
    <row r="3267" spans="4:6">
      <c r="D3267" s="63"/>
      <c r="F3267" s="64"/>
    </row>
    <row r="3268" spans="4:6">
      <c r="D3268" s="63"/>
      <c r="F3268" s="64"/>
    </row>
    <row r="3269" spans="4:6">
      <c r="D3269" s="63"/>
      <c r="F3269" s="64"/>
    </row>
    <row r="3270" spans="4:6">
      <c r="D3270" s="63"/>
      <c r="F3270" s="64"/>
    </row>
    <row r="3271" spans="4:6">
      <c r="D3271" s="63"/>
      <c r="F3271" s="64"/>
    </row>
    <row r="3272" spans="4:6">
      <c r="D3272" s="63"/>
      <c r="F3272" s="64"/>
    </row>
    <row r="3273" spans="4:6">
      <c r="D3273" s="63"/>
      <c r="F3273" s="64"/>
    </row>
    <row r="3274" spans="4:6">
      <c r="D3274" s="63"/>
      <c r="F3274" s="64"/>
    </row>
    <row r="3275" spans="4:6">
      <c r="D3275" s="63"/>
      <c r="F3275" s="64"/>
    </row>
    <row r="3276" spans="4:6">
      <c r="D3276" s="63"/>
      <c r="F3276" s="64"/>
    </row>
    <row r="3277" spans="4:6">
      <c r="D3277" s="63"/>
      <c r="F3277" s="64"/>
    </row>
    <row r="3278" spans="4:6">
      <c r="D3278" s="63"/>
      <c r="F3278" s="64"/>
    </row>
    <row r="3279" spans="4:6">
      <c r="D3279" s="63"/>
      <c r="F3279" s="64"/>
    </row>
    <row r="3280" spans="4:6">
      <c r="D3280" s="63"/>
      <c r="F3280" s="64"/>
    </row>
    <row r="3281" spans="4:6">
      <c r="D3281" s="63"/>
      <c r="F3281" s="64"/>
    </row>
    <row r="3282" spans="4:6">
      <c r="D3282" s="63"/>
      <c r="F3282" s="64"/>
    </row>
    <row r="3283" spans="4:6">
      <c r="D3283" s="63"/>
      <c r="F3283" s="64"/>
    </row>
    <row r="3284" spans="4:6">
      <c r="D3284" s="63"/>
      <c r="F3284" s="64"/>
    </row>
    <row r="3285" spans="4:6">
      <c r="D3285" s="63"/>
      <c r="F3285" s="64"/>
    </row>
    <row r="3286" spans="4:6">
      <c r="D3286" s="63"/>
      <c r="F3286" s="64"/>
    </row>
    <row r="3287" spans="4:6">
      <c r="D3287" s="63"/>
      <c r="F3287" s="64"/>
    </row>
    <row r="3288" spans="4:6">
      <c r="D3288" s="63"/>
      <c r="F3288" s="64"/>
    </row>
    <row r="3289" spans="4:6">
      <c r="D3289" s="63"/>
      <c r="F3289" s="64"/>
    </row>
    <row r="3290" spans="4:6">
      <c r="D3290" s="63"/>
      <c r="F3290" s="64"/>
    </row>
    <row r="3291" spans="4:6">
      <c r="D3291" s="63"/>
      <c r="F3291" s="64"/>
    </row>
    <row r="3292" spans="4:6">
      <c r="D3292" s="63"/>
      <c r="F3292" s="64"/>
    </row>
    <row r="3293" spans="4:6">
      <c r="D3293" s="63"/>
      <c r="F3293" s="64"/>
    </row>
    <row r="3294" spans="4:6">
      <c r="D3294" s="63"/>
      <c r="F3294" s="64"/>
    </row>
    <row r="3295" spans="4:6">
      <c r="D3295" s="63"/>
      <c r="F3295" s="64"/>
    </row>
    <row r="3296" spans="4:6">
      <c r="D3296" s="63"/>
      <c r="F3296" s="64"/>
    </row>
    <row r="3297" spans="4:6">
      <c r="D3297" s="63"/>
      <c r="F3297" s="64"/>
    </row>
    <row r="3298" spans="4:6">
      <c r="D3298" s="63"/>
      <c r="F3298" s="64"/>
    </row>
    <row r="3299" spans="4:6">
      <c r="D3299" s="63"/>
      <c r="F3299" s="64"/>
    </row>
    <row r="3300" spans="4:6">
      <c r="D3300" s="63"/>
      <c r="F3300" s="64"/>
    </row>
    <row r="3301" spans="4:6">
      <c r="D3301" s="63"/>
      <c r="F3301" s="64"/>
    </row>
    <row r="3302" spans="4:6">
      <c r="D3302" s="63"/>
      <c r="F3302" s="64"/>
    </row>
    <row r="3303" spans="4:6">
      <c r="D3303" s="63"/>
      <c r="F3303" s="64"/>
    </row>
    <row r="3304" spans="4:6">
      <c r="D3304" s="63"/>
      <c r="F3304" s="64"/>
    </row>
    <row r="3305" spans="4:6">
      <c r="D3305" s="63"/>
      <c r="F3305" s="64"/>
    </row>
    <row r="3306" spans="4:6">
      <c r="D3306" s="63"/>
      <c r="F3306" s="64"/>
    </row>
    <row r="3307" spans="4:6">
      <c r="D3307" s="63"/>
      <c r="F3307" s="64"/>
    </row>
    <row r="3308" spans="4:6">
      <c r="D3308" s="63"/>
      <c r="F3308" s="64"/>
    </row>
    <row r="3309" spans="4:6">
      <c r="D3309" s="63"/>
      <c r="F3309" s="64"/>
    </row>
    <row r="3310" spans="4:6">
      <c r="D3310" s="63"/>
      <c r="F3310" s="64"/>
    </row>
    <row r="3311" spans="4:6">
      <c r="D3311" s="63"/>
      <c r="F3311" s="64"/>
    </row>
    <row r="3312" spans="4:6">
      <c r="D3312" s="63"/>
      <c r="F3312" s="64"/>
    </row>
    <row r="3313" spans="4:6">
      <c r="D3313" s="63"/>
      <c r="F3313" s="64"/>
    </row>
    <row r="3314" spans="4:6">
      <c r="D3314" s="63"/>
      <c r="F3314" s="64"/>
    </row>
    <row r="3315" spans="4:6">
      <c r="D3315" s="63"/>
      <c r="F3315" s="64"/>
    </row>
    <row r="3316" spans="4:6">
      <c r="D3316" s="63"/>
      <c r="F3316" s="64"/>
    </row>
    <row r="3317" spans="4:6">
      <c r="D3317" s="63"/>
      <c r="F3317" s="64"/>
    </row>
    <row r="3318" spans="4:6">
      <c r="D3318" s="63"/>
      <c r="F3318" s="64"/>
    </row>
    <row r="3319" spans="4:6">
      <c r="D3319" s="63"/>
      <c r="F3319" s="64"/>
    </row>
    <row r="3320" spans="4:6">
      <c r="D3320" s="63"/>
      <c r="F3320" s="64"/>
    </row>
    <row r="3321" spans="4:6">
      <c r="D3321" s="63"/>
      <c r="F3321" s="64"/>
    </row>
    <row r="3322" spans="4:6">
      <c r="D3322" s="63"/>
      <c r="F3322" s="64"/>
    </row>
    <row r="3323" spans="4:6">
      <c r="D3323" s="63"/>
      <c r="F3323" s="64"/>
    </row>
    <row r="3324" spans="4:6">
      <c r="D3324" s="63"/>
      <c r="F3324" s="64"/>
    </row>
    <row r="3325" spans="4:6">
      <c r="D3325" s="63"/>
      <c r="F3325" s="64"/>
    </row>
    <row r="3326" spans="4:6">
      <c r="D3326" s="63"/>
      <c r="F3326" s="64"/>
    </row>
    <row r="3327" spans="4:6">
      <c r="D3327" s="63"/>
      <c r="F3327" s="64"/>
    </row>
    <row r="3328" spans="4:6">
      <c r="D3328" s="63"/>
      <c r="F3328" s="64"/>
    </row>
    <row r="3329" spans="4:6">
      <c r="D3329" s="63"/>
      <c r="F3329" s="64"/>
    </row>
    <row r="3330" spans="4:6">
      <c r="D3330" s="63"/>
      <c r="F3330" s="64"/>
    </row>
    <row r="3331" spans="4:6">
      <c r="D3331" s="63"/>
      <c r="F3331" s="64"/>
    </row>
    <row r="3332" spans="4:6">
      <c r="D3332" s="63"/>
      <c r="F3332" s="64"/>
    </row>
    <row r="3333" spans="4:6">
      <c r="D3333" s="63"/>
      <c r="F3333" s="64"/>
    </row>
    <row r="3334" spans="4:6">
      <c r="D3334" s="63"/>
      <c r="F3334" s="64"/>
    </row>
    <row r="3335" spans="4:6">
      <c r="D3335" s="63"/>
      <c r="F3335" s="64"/>
    </row>
    <row r="3336" spans="4:6">
      <c r="D3336" s="63"/>
      <c r="F3336" s="64"/>
    </row>
    <row r="3337" spans="4:6">
      <c r="D3337" s="63"/>
      <c r="F3337" s="64"/>
    </row>
    <row r="3338" spans="4:6">
      <c r="D3338" s="63"/>
      <c r="F3338" s="64"/>
    </row>
    <row r="3339" spans="4:6">
      <c r="D3339" s="63"/>
      <c r="F3339" s="64"/>
    </row>
    <row r="3340" spans="4:6">
      <c r="D3340" s="63"/>
      <c r="F3340" s="64"/>
    </row>
    <row r="3341" spans="4:6">
      <c r="D3341" s="63"/>
      <c r="F3341" s="64"/>
    </row>
    <row r="3342" spans="4:6">
      <c r="D3342" s="63"/>
      <c r="F3342" s="64"/>
    </row>
    <row r="3343" spans="4:6">
      <c r="D3343" s="63"/>
      <c r="F3343" s="64"/>
    </row>
    <row r="3344" spans="4:6">
      <c r="D3344" s="63"/>
      <c r="F3344" s="64"/>
    </row>
    <row r="3345" spans="4:6">
      <c r="D3345" s="63"/>
      <c r="F3345" s="64"/>
    </row>
    <row r="3346" spans="4:6">
      <c r="D3346" s="63"/>
      <c r="F3346" s="64"/>
    </row>
    <row r="3347" spans="4:6">
      <c r="D3347" s="63"/>
      <c r="F3347" s="64"/>
    </row>
    <row r="3348" spans="4:6">
      <c r="D3348" s="63"/>
      <c r="F3348" s="64"/>
    </row>
    <row r="3349" spans="4:6">
      <c r="D3349" s="63"/>
      <c r="F3349" s="64"/>
    </row>
    <row r="3350" spans="4:6">
      <c r="D3350" s="63"/>
      <c r="F3350" s="64"/>
    </row>
    <row r="3351" spans="4:6">
      <c r="D3351" s="63"/>
      <c r="F3351" s="64"/>
    </row>
    <row r="3352" spans="4:6">
      <c r="D3352" s="63"/>
      <c r="F3352" s="64"/>
    </row>
    <row r="3353" spans="4:6">
      <c r="D3353" s="63"/>
      <c r="F3353" s="64"/>
    </row>
    <row r="3354" spans="4:6">
      <c r="D3354" s="63"/>
      <c r="F3354" s="64"/>
    </row>
    <row r="3355" spans="4:6">
      <c r="D3355" s="63"/>
      <c r="F3355" s="64"/>
    </row>
    <row r="3356" spans="4:6">
      <c r="D3356" s="63"/>
      <c r="F3356" s="64"/>
    </row>
    <row r="3357" spans="4:6">
      <c r="D3357" s="63"/>
      <c r="F3357" s="64"/>
    </row>
    <row r="3358" spans="4:6">
      <c r="D3358" s="63"/>
      <c r="F3358" s="64"/>
    </row>
    <row r="3359" spans="4:6">
      <c r="D3359" s="63"/>
      <c r="F3359" s="64"/>
    </row>
    <row r="3360" spans="4:6">
      <c r="D3360" s="63"/>
      <c r="F3360" s="64"/>
    </row>
    <row r="3361" spans="4:6">
      <c r="D3361" s="63"/>
      <c r="F3361" s="64"/>
    </row>
    <row r="3362" spans="4:6">
      <c r="D3362" s="63"/>
      <c r="F3362" s="64"/>
    </row>
    <row r="3363" spans="4:6">
      <c r="D3363" s="63"/>
      <c r="F3363" s="64"/>
    </row>
    <row r="3364" spans="4:6">
      <c r="D3364" s="63"/>
      <c r="F3364" s="64"/>
    </row>
    <row r="3365" spans="4:6">
      <c r="D3365" s="63"/>
      <c r="F3365" s="64"/>
    </row>
    <row r="3366" spans="4:6">
      <c r="D3366" s="63"/>
      <c r="F3366" s="64"/>
    </row>
    <row r="3367" spans="4:6">
      <c r="D3367" s="63"/>
      <c r="F3367" s="64"/>
    </row>
    <row r="3368" spans="4:6">
      <c r="D3368" s="63"/>
      <c r="F3368" s="64"/>
    </row>
    <row r="3369" spans="4:6">
      <c r="D3369" s="63"/>
      <c r="F3369" s="64"/>
    </row>
    <row r="3370" spans="4:6">
      <c r="D3370" s="63"/>
      <c r="F3370" s="64"/>
    </row>
    <row r="3371" spans="4:6">
      <c r="D3371" s="63"/>
      <c r="F3371" s="64"/>
    </row>
    <row r="3372" spans="4:6">
      <c r="D3372" s="63"/>
      <c r="F3372" s="64"/>
    </row>
    <row r="3373" spans="4:6">
      <c r="D3373" s="63"/>
      <c r="F3373" s="64"/>
    </row>
    <row r="3374" spans="4:6">
      <c r="D3374" s="63"/>
      <c r="F3374" s="64"/>
    </row>
    <row r="3375" spans="4:6">
      <c r="D3375" s="63"/>
      <c r="F3375" s="64"/>
    </row>
    <row r="3376" spans="4:6">
      <c r="D3376" s="63"/>
      <c r="F3376" s="64"/>
    </row>
    <row r="3377" spans="4:6">
      <c r="D3377" s="63"/>
      <c r="F3377" s="64"/>
    </row>
    <row r="3378" spans="4:6">
      <c r="D3378" s="63"/>
      <c r="F3378" s="64"/>
    </row>
    <row r="3379" spans="4:6">
      <c r="D3379" s="63"/>
      <c r="F3379" s="64"/>
    </row>
    <row r="3380" spans="4:6">
      <c r="D3380" s="63"/>
      <c r="F3380" s="64"/>
    </row>
    <row r="3381" spans="4:6">
      <c r="D3381" s="63"/>
      <c r="F3381" s="64"/>
    </row>
    <row r="3382" spans="4:6">
      <c r="D3382" s="63"/>
      <c r="F3382" s="64"/>
    </row>
    <row r="3383" spans="4:6">
      <c r="D3383" s="63"/>
      <c r="F3383" s="64"/>
    </row>
    <row r="3384" spans="4:6">
      <c r="D3384" s="63"/>
      <c r="F3384" s="64"/>
    </row>
    <row r="3385" spans="4:6">
      <c r="D3385" s="63"/>
      <c r="F3385" s="64"/>
    </row>
    <row r="3386" spans="4:6">
      <c r="D3386" s="63"/>
      <c r="F3386" s="64"/>
    </row>
    <row r="3387" spans="4:6">
      <c r="D3387" s="63"/>
      <c r="F3387" s="64"/>
    </row>
    <row r="3388" spans="4:6">
      <c r="D3388" s="63"/>
      <c r="F3388" s="64"/>
    </row>
    <row r="3389" spans="4:6">
      <c r="D3389" s="63"/>
      <c r="F3389" s="64"/>
    </row>
    <row r="3390" spans="4:6">
      <c r="D3390" s="63"/>
      <c r="F3390" s="64"/>
    </row>
    <row r="3391" spans="4:6">
      <c r="D3391" s="63"/>
      <c r="F3391" s="64"/>
    </row>
    <row r="3392" spans="4:6">
      <c r="D3392" s="63"/>
      <c r="F3392" s="64"/>
    </row>
    <row r="3393" spans="4:6">
      <c r="D3393" s="63"/>
      <c r="F3393" s="64"/>
    </row>
    <row r="3394" spans="4:6">
      <c r="D3394" s="63"/>
      <c r="F3394" s="64"/>
    </row>
    <row r="3395" spans="4:6">
      <c r="D3395" s="63"/>
      <c r="F3395" s="64"/>
    </row>
    <row r="3396" spans="4:6">
      <c r="D3396" s="63"/>
      <c r="F3396" s="64"/>
    </row>
    <row r="3397" spans="4:6">
      <c r="D3397" s="63"/>
      <c r="F3397" s="64"/>
    </row>
    <row r="3398" spans="4:6">
      <c r="D3398" s="63"/>
      <c r="F3398" s="64"/>
    </row>
    <row r="3399" spans="4:6">
      <c r="D3399" s="63"/>
      <c r="F3399" s="64"/>
    </row>
    <row r="3400" spans="4:6">
      <c r="D3400" s="63"/>
      <c r="F3400" s="64"/>
    </row>
    <row r="3401" spans="4:6">
      <c r="D3401" s="63"/>
      <c r="F3401" s="64"/>
    </row>
    <row r="3402" spans="4:6">
      <c r="D3402" s="63"/>
      <c r="F3402" s="64"/>
    </row>
    <row r="3403" spans="4:6">
      <c r="D3403" s="63"/>
      <c r="F3403" s="64"/>
    </row>
    <row r="3404" spans="4:6">
      <c r="D3404" s="63"/>
      <c r="F3404" s="64"/>
    </row>
    <row r="3405" spans="4:6">
      <c r="D3405" s="63"/>
      <c r="F3405" s="64"/>
    </row>
    <row r="3406" spans="4:6">
      <c r="D3406" s="63"/>
      <c r="F3406" s="64"/>
    </row>
    <row r="3407" spans="4:6">
      <c r="D3407" s="63"/>
      <c r="F3407" s="64"/>
    </row>
    <row r="3408" spans="4:6">
      <c r="D3408" s="63"/>
      <c r="F3408" s="64"/>
    </row>
    <row r="3409" spans="4:6">
      <c r="D3409" s="63"/>
      <c r="F3409" s="64"/>
    </row>
    <row r="3410" spans="4:6">
      <c r="D3410" s="63"/>
      <c r="F3410" s="64"/>
    </row>
    <row r="3411" spans="4:6">
      <c r="D3411" s="63"/>
      <c r="F3411" s="64"/>
    </row>
    <row r="3412" spans="4:6">
      <c r="D3412" s="63"/>
      <c r="F3412" s="64"/>
    </row>
    <row r="3413" spans="4:6">
      <c r="D3413" s="63"/>
      <c r="F3413" s="64"/>
    </row>
    <row r="3414" spans="4:6">
      <c r="D3414" s="63"/>
      <c r="F3414" s="64"/>
    </row>
    <row r="3415" spans="4:6">
      <c r="D3415" s="63"/>
      <c r="F3415" s="64"/>
    </row>
    <row r="3416" spans="4:6">
      <c r="D3416" s="63"/>
      <c r="F3416" s="64"/>
    </row>
    <row r="3417" spans="4:6">
      <c r="D3417" s="63"/>
      <c r="F3417" s="64"/>
    </row>
    <row r="3418" spans="4:6">
      <c r="D3418" s="63"/>
      <c r="F3418" s="64"/>
    </row>
    <row r="3419" spans="4:6">
      <c r="D3419" s="63"/>
      <c r="F3419" s="64"/>
    </row>
    <row r="3420" spans="4:6">
      <c r="D3420" s="63"/>
      <c r="F3420" s="64"/>
    </row>
    <row r="3421" spans="4:6">
      <c r="D3421" s="63"/>
      <c r="F3421" s="64"/>
    </row>
    <row r="3422" spans="4:6">
      <c r="D3422" s="63"/>
      <c r="F3422" s="64"/>
    </row>
    <row r="3423" spans="4:6">
      <c r="D3423" s="63"/>
      <c r="F3423" s="64"/>
    </row>
    <row r="3424" spans="4:6">
      <c r="D3424" s="63"/>
      <c r="F3424" s="64"/>
    </row>
    <row r="3425" spans="4:6">
      <c r="D3425" s="63"/>
      <c r="F3425" s="64"/>
    </row>
    <row r="3426" spans="4:6">
      <c r="D3426" s="63"/>
      <c r="F3426" s="64"/>
    </row>
    <row r="3427" spans="4:6">
      <c r="D3427" s="63"/>
      <c r="F3427" s="64"/>
    </row>
    <row r="3428" spans="4:6">
      <c r="D3428" s="63"/>
      <c r="F3428" s="64"/>
    </row>
    <row r="3429" spans="4:6">
      <c r="D3429" s="63"/>
      <c r="F3429" s="64"/>
    </row>
    <row r="3430" spans="4:6">
      <c r="D3430" s="63"/>
      <c r="F3430" s="64"/>
    </row>
    <row r="3431" spans="4:6">
      <c r="D3431" s="63"/>
      <c r="F3431" s="64"/>
    </row>
    <row r="3432" spans="4:6">
      <c r="D3432" s="63"/>
      <c r="F3432" s="64"/>
    </row>
    <row r="3433" spans="4:6">
      <c r="D3433" s="63"/>
      <c r="F3433" s="64"/>
    </row>
    <row r="3434" spans="4:6">
      <c r="D3434" s="63"/>
      <c r="F3434" s="64"/>
    </row>
    <row r="3435" spans="4:6">
      <c r="D3435" s="63"/>
      <c r="F3435" s="64"/>
    </row>
    <row r="3436" spans="4:6">
      <c r="D3436" s="63"/>
      <c r="F3436" s="64"/>
    </row>
    <row r="3437" spans="4:6">
      <c r="D3437" s="63"/>
      <c r="F3437" s="64"/>
    </row>
    <row r="3438" spans="4:6">
      <c r="D3438" s="63"/>
      <c r="F3438" s="64"/>
    </row>
    <row r="3439" spans="4:6">
      <c r="D3439" s="63"/>
      <c r="F3439" s="64"/>
    </row>
    <row r="3440" spans="4:6">
      <c r="D3440" s="63"/>
      <c r="F3440" s="64"/>
    </row>
    <row r="3441" spans="4:6">
      <c r="D3441" s="63"/>
      <c r="F3441" s="64"/>
    </row>
    <row r="3442" spans="4:6">
      <c r="D3442" s="63"/>
      <c r="F3442" s="64"/>
    </row>
    <row r="3443" spans="4:6">
      <c r="D3443" s="63"/>
      <c r="F3443" s="64"/>
    </row>
    <row r="3444" spans="4:6">
      <c r="D3444" s="63"/>
      <c r="F3444" s="64"/>
    </row>
    <row r="3445" spans="4:6">
      <c r="D3445" s="63"/>
      <c r="F3445" s="64"/>
    </row>
    <row r="3446" spans="4:6">
      <c r="D3446" s="63"/>
      <c r="F3446" s="64"/>
    </row>
    <row r="3447" spans="4:6">
      <c r="D3447" s="63"/>
      <c r="F3447" s="64"/>
    </row>
    <row r="3448" spans="4:6">
      <c r="D3448" s="63"/>
      <c r="F3448" s="64"/>
    </row>
    <row r="3449" spans="4:6">
      <c r="D3449" s="63"/>
      <c r="F3449" s="64"/>
    </row>
    <row r="3450" spans="4:6">
      <c r="D3450" s="63"/>
      <c r="F3450" s="64"/>
    </row>
    <row r="3451" spans="4:6">
      <c r="D3451" s="63"/>
      <c r="F3451" s="64"/>
    </row>
    <row r="3452" spans="4:6">
      <c r="D3452" s="63"/>
      <c r="F3452" s="64"/>
    </row>
    <row r="3453" spans="4:6">
      <c r="D3453" s="63"/>
      <c r="F3453" s="64"/>
    </row>
    <row r="3454" spans="4:6">
      <c r="D3454" s="63"/>
      <c r="F3454" s="64"/>
    </row>
    <row r="3455" spans="4:6">
      <c r="D3455" s="63"/>
      <c r="F3455" s="64"/>
    </row>
    <row r="3456" spans="4:6">
      <c r="D3456" s="63"/>
      <c r="F3456" s="64"/>
    </row>
    <row r="3457" spans="4:6">
      <c r="D3457" s="63"/>
      <c r="F3457" s="64"/>
    </row>
    <row r="3458" spans="4:6">
      <c r="D3458" s="63"/>
      <c r="F3458" s="64"/>
    </row>
    <row r="3459" spans="4:6">
      <c r="D3459" s="63"/>
      <c r="F3459" s="64"/>
    </row>
    <row r="3460" spans="4:6">
      <c r="D3460" s="63"/>
      <c r="F3460" s="64"/>
    </row>
    <row r="3461" spans="4:6">
      <c r="D3461" s="63"/>
      <c r="F3461" s="64"/>
    </row>
    <row r="3462" spans="4:6">
      <c r="D3462" s="63"/>
      <c r="F3462" s="64"/>
    </row>
    <row r="3463" spans="4:6">
      <c r="D3463" s="63"/>
      <c r="F3463" s="64"/>
    </row>
    <row r="3464" spans="4:6">
      <c r="D3464" s="63"/>
      <c r="F3464" s="64"/>
    </row>
    <row r="3465" spans="4:6">
      <c r="D3465" s="63"/>
      <c r="F3465" s="64"/>
    </row>
    <row r="3466" spans="4:6">
      <c r="D3466" s="63"/>
      <c r="F3466" s="64"/>
    </row>
    <row r="3467" spans="4:6">
      <c r="D3467" s="63"/>
      <c r="F3467" s="64"/>
    </row>
    <row r="3468" spans="4:6">
      <c r="D3468" s="63"/>
      <c r="F3468" s="64"/>
    </row>
    <row r="3469" spans="4:6">
      <c r="D3469" s="63"/>
      <c r="F3469" s="64"/>
    </row>
    <row r="3470" spans="4:6">
      <c r="D3470" s="63"/>
      <c r="F3470" s="64"/>
    </row>
    <row r="3471" spans="4:6">
      <c r="D3471" s="63"/>
      <c r="F3471" s="64"/>
    </row>
    <row r="3472" spans="4:6">
      <c r="D3472" s="63"/>
      <c r="F3472" s="64"/>
    </row>
    <row r="3473" spans="4:6">
      <c r="D3473" s="63"/>
      <c r="F3473" s="64"/>
    </row>
    <row r="3474" spans="4:6">
      <c r="D3474" s="63"/>
      <c r="F3474" s="64"/>
    </row>
    <row r="3475" spans="4:6">
      <c r="D3475" s="63"/>
      <c r="F3475" s="64"/>
    </row>
    <row r="3476" spans="4:6">
      <c r="D3476" s="63"/>
      <c r="F3476" s="64"/>
    </row>
    <row r="3477" spans="4:6">
      <c r="D3477" s="63"/>
      <c r="F3477" s="64"/>
    </row>
    <row r="3478" spans="4:6">
      <c r="D3478" s="63"/>
      <c r="F3478" s="64"/>
    </row>
    <row r="3479" spans="4:6">
      <c r="D3479" s="63"/>
      <c r="F3479" s="64"/>
    </row>
    <row r="3480" spans="4:6">
      <c r="D3480" s="63"/>
      <c r="F3480" s="64"/>
    </row>
    <row r="3481" spans="4:6">
      <c r="D3481" s="63"/>
      <c r="F3481" s="64"/>
    </row>
    <row r="3482" spans="4:6">
      <c r="D3482" s="63"/>
      <c r="F3482" s="64"/>
    </row>
    <row r="3483" spans="4:6">
      <c r="D3483" s="63"/>
      <c r="F3483" s="64"/>
    </row>
    <row r="3484" spans="4:6">
      <c r="D3484" s="63"/>
      <c r="F3484" s="64"/>
    </row>
    <row r="3485" spans="4:6">
      <c r="D3485" s="63"/>
      <c r="F3485" s="64"/>
    </row>
    <row r="3486" spans="4:6">
      <c r="D3486" s="63"/>
      <c r="F3486" s="64"/>
    </row>
    <row r="3487" spans="4:6">
      <c r="D3487" s="63"/>
      <c r="F3487" s="64"/>
    </row>
    <row r="3488" spans="4:6">
      <c r="D3488" s="63"/>
      <c r="F3488" s="64"/>
    </row>
    <row r="3489" spans="4:6">
      <c r="D3489" s="63"/>
      <c r="F3489" s="64"/>
    </row>
    <row r="3490" spans="4:6">
      <c r="D3490" s="63"/>
      <c r="F3490" s="64"/>
    </row>
    <row r="3491" spans="4:6">
      <c r="D3491" s="63"/>
      <c r="F3491" s="64"/>
    </row>
    <row r="3492" spans="4:6">
      <c r="D3492" s="63"/>
      <c r="F3492" s="64"/>
    </row>
    <row r="3493" spans="4:6">
      <c r="D3493" s="63"/>
      <c r="F3493" s="64"/>
    </row>
    <row r="3494" spans="4:6">
      <c r="D3494" s="63"/>
      <c r="F3494" s="64"/>
    </row>
    <row r="3495" spans="4:6">
      <c r="D3495" s="63"/>
      <c r="F3495" s="64"/>
    </row>
    <row r="3496" spans="4:6">
      <c r="D3496" s="63"/>
      <c r="F3496" s="64"/>
    </row>
    <row r="3497" spans="4:6">
      <c r="D3497" s="63"/>
      <c r="F3497" s="64"/>
    </row>
    <row r="3498" spans="4:6">
      <c r="D3498" s="63"/>
      <c r="F3498" s="64"/>
    </row>
    <row r="3499" spans="4:6">
      <c r="D3499" s="63"/>
      <c r="F3499" s="64"/>
    </row>
    <row r="3500" spans="4:6">
      <c r="D3500" s="63"/>
      <c r="F3500" s="64"/>
    </row>
    <row r="3501" spans="4:6">
      <c r="D3501" s="63"/>
      <c r="F3501" s="64"/>
    </row>
    <row r="3502" spans="4:6">
      <c r="D3502" s="63"/>
      <c r="F3502" s="64"/>
    </row>
    <row r="3503" spans="4:6">
      <c r="D3503" s="63"/>
      <c r="F3503" s="64"/>
    </row>
    <row r="3504" spans="4:6">
      <c r="D3504" s="63"/>
      <c r="F3504" s="64"/>
    </row>
    <row r="3505" spans="4:6">
      <c r="D3505" s="63"/>
      <c r="F3505" s="64"/>
    </row>
    <row r="3506" spans="4:6">
      <c r="D3506" s="63"/>
      <c r="F3506" s="64"/>
    </row>
    <row r="3507" spans="4:6">
      <c r="D3507" s="63"/>
      <c r="F3507" s="64"/>
    </row>
    <row r="3508" spans="4:6">
      <c r="D3508" s="63"/>
      <c r="F3508" s="64"/>
    </row>
    <row r="3509" spans="4:6">
      <c r="D3509" s="63"/>
      <c r="F3509" s="64"/>
    </row>
    <row r="3510" spans="4:6">
      <c r="D3510" s="63"/>
      <c r="F3510" s="64"/>
    </row>
    <row r="3511" spans="4:6">
      <c r="D3511" s="63"/>
      <c r="F3511" s="64"/>
    </row>
    <row r="3512" spans="4:6">
      <c r="D3512" s="63"/>
      <c r="F3512" s="64"/>
    </row>
    <row r="3513" spans="4:6">
      <c r="D3513" s="63"/>
      <c r="F3513" s="64"/>
    </row>
    <row r="3514" spans="4:6">
      <c r="D3514" s="63"/>
      <c r="F3514" s="64"/>
    </row>
    <row r="3515" spans="4:6">
      <c r="D3515" s="63"/>
      <c r="F3515" s="64"/>
    </row>
    <row r="3516" spans="4:6">
      <c r="D3516" s="63"/>
      <c r="F3516" s="64"/>
    </row>
    <row r="3517" spans="4:6">
      <c r="D3517" s="63"/>
      <c r="F3517" s="64"/>
    </row>
    <row r="3518" spans="4:6">
      <c r="D3518" s="63"/>
      <c r="F3518" s="64"/>
    </row>
    <row r="3519" spans="4:6">
      <c r="D3519" s="63"/>
      <c r="F3519" s="64"/>
    </row>
    <row r="3520" spans="4:6">
      <c r="D3520" s="63"/>
      <c r="F3520" s="64"/>
    </row>
    <row r="3521" spans="4:6">
      <c r="D3521" s="63"/>
      <c r="F3521" s="64"/>
    </row>
    <row r="3522" spans="4:6">
      <c r="D3522" s="63"/>
      <c r="F3522" s="64"/>
    </row>
    <row r="3523" spans="4:6">
      <c r="D3523" s="63"/>
      <c r="F3523" s="64"/>
    </row>
    <row r="3524" spans="4:6">
      <c r="D3524" s="63"/>
      <c r="F3524" s="64"/>
    </row>
    <row r="3525" spans="4:6">
      <c r="D3525" s="63"/>
      <c r="F3525" s="64"/>
    </row>
    <row r="3526" spans="4:6">
      <c r="D3526" s="63"/>
      <c r="F3526" s="64"/>
    </row>
    <row r="3527" spans="4:6">
      <c r="D3527" s="63"/>
      <c r="F3527" s="64"/>
    </row>
    <row r="3528" spans="4:6">
      <c r="D3528" s="63"/>
      <c r="F3528" s="64"/>
    </row>
    <row r="3529" spans="4:6">
      <c r="D3529" s="63"/>
      <c r="F3529" s="64"/>
    </row>
    <row r="3530" spans="4:6">
      <c r="D3530" s="63"/>
      <c r="F3530" s="64"/>
    </row>
    <row r="3531" spans="4:6">
      <c r="D3531" s="63"/>
      <c r="F3531" s="64"/>
    </row>
    <row r="3532" spans="4:6">
      <c r="D3532" s="63"/>
      <c r="F3532" s="64"/>
    </row>
    <row r="3533" spans="4:6">
      <c r="D3533" s="63"/>
      <c r="F3533" s="64"/>
    </row>
    <row r="3534" spans="4:6">
      <c r="D3534" s="63"/>
      <c r="F3534" s="64"/>
    </row>
    <row r="3535" spans="4:6">
      <c r="D3535" s="63"/>
      <c r="F3535" s="64"/>
    </row>
    <row r="3536" spans="4:6">
      <c r="D3536" s="63"/>
      <c r="F3536" s="64"/>
    </row>
    <row r="3537" spans="4:6">
      <c r="D3537" s="63"/>
      <c r="F3537" s="64"/>
    </row>
    <row r="3538" spans="4:6">
      <c r="D3538" s="63"/>
      <c r="F3538" s="64"/>
    </row>
    <row r="3539" spans="4:6">
      <c r="D3539" s="63"/>
      <c r="F3539" s="64"/>
    </row>
    <row r="3540" spans="4:6">
      <c r="D3540" s="63"/>
      <c r="F3540" s="64"/>
    </row>
    <row r="3541" spans="4:6">
      <c r="D3541" s="63"/>
      <c r="F3541" s="64"/>
    </row>
    <row r="3542" spans="4:6">
      <c r="D3542" s="63"/>
      <c r="F3542" s="64"/>
    </row>
    <row r="3543" spans="4:6">
      <c r="D3543" s="63"/>
      <c r="F3543" s="64"/>
    </row>
    <row r="3544" spans="4:6">
      <c r="D3544" s="63"/>
      <c r="F3544" s="64"/>
    </row>
    <row r="3545" spans="4:6">
      <c r="D3545" s="63"/>
      <c r="F3545" s="64"/>
    </row>
    <row r="3546" spans="4:6">
      <c r="D3546" s="63"/>
      <c r="F3546" s="64"/>
    </row>
    <row r="3547" spans="4:6">
      <c r="D3547" s="63"/>
      <c r="F3547" s="64"/>
    </row>
    <row r="3548" spans="4:6">
      <c r="D3548" s="63"/>
      <c r="F3548" s="64"/>
    </row>
    <row r="3549" spans="4:6">
      <c r="D3549" s="63"/>
      <c r="F3549" s="64"/>
    </row>
    <row r="3550" spans="4:6">
      <c r="D3550" s="63"/>
      <c r="F3550" s="64"/>
    </row>
    <row r="3551" spans="4:6">
      <c r="D3551" s="63"/>
      <c r="F3551" s="64"/>
    </row>
    <row r="3552" spans="4:6">
      <c r="D3552" s="63"/>
      <c r="F3552" s="64"/>
    </row>
    <row r="3553" spans="4:6">
      <c r="D3553" s="63"/>
      <c r="F3553" s="64"/>
    </row>
    <row r="3554" spans="4:6">
      <c r="D3554" s="63"/>
      <c r="F3554" s="64"/>
    </row>
    <row r="3555" spans="4:6">
      <c r="D3555" s="63"/>
      <c r="F3555" s="64"/>
    </row>
    <row r="3556" spans="4:6">
      <c r="D3556" s="63"/>
      <c r="F3556" s="64"/>
    </row>
    <row r="3557" spans="4:6">
      <c r="D3557" s="63"/>
      <c r="F3557" s="64"/>
    </row>
    <row r="3558" spans="4:6">
      <c r="D3558" s="63"/>
      <c r="F3558" s="64"/>
    </row>
    <row r="3559" spans="4:6">
      <c r="D3559" s="63"/>
      <c r="F3559" s="64"/>
    </row>
    <row r="3560" spans="4:6">
      <c r="D3560" s="63"/>
      <c r="F3560" s="64"/>
    </row>
    <row r="3561" spans="4:6">
      <c r="D3561" s="63"/>
      <c r="F3561" s="64"/>
    </row>
    <row r="3562" spans="4:6">
      <c r="D3562" s="63"/>
      <c r="F3562" s="64"/>
    </row>
    <row r="3563" spans="4:6">
      <c r="D3563" s="63"/>
      <c r="F3563" s="64"/>
    </row>
    <row r="3564" spans="4:6">
      <c r="D3564" s="63"/>
      <c r="F3564" s="64"/>
    </row>
    <row r="3565" spans="4:6">
      <c r="D3565" s="63"/>
      <c r="F3565" s="64"/>
    </row>
    <row r="3566" spans="4:6">
      <c r="D3566" s="63"/>
      <c r="F3566" s="64"/>
    </row>
    <row r="3567" spans="4:6">
      <c r="D3567" s="63"/>
      <c r="F3567" s="64"/>
    </row>
    <row r="3568" spans="4:6">
      <c r="D3568" s="63"/>
      <c r="F3568" s="64"/>
    </row>
    <row r="3569" spans="4:6">
      <c r="D3569" s="63"/>
      <c r="F3569" s="64"/>
    </row>
    <row r="3570" spans="4:6">
      <c r="D3570" s="63"/>
      <c r="F3570" s="64"/>
    </row>
    <row r="3571" spans="4:6">
      <c r="D3571" s="63"/>
      <c r="F3571" s="64"/>
    </row>
    <row r="3572" spans="4:6">
      <c r="D3572" s="63"/>
      <c r="F3572" s="64"/>
    </row>
    <row r="3573" spans="4:6">
      <c r="D3573" s="63"/>
      <c r="F3573" s="64"/>
    </row>
    <row r="3574" spans="4:6">
      <c r="D3574" s="63"/>
      <c r="F3574" s="64"/>
    </row>
    <row r="3575" spans="4:6">
      <c r="D3575" s="63"/>
      <c r="F3575" s="64"/>
    </row>
    <row r="3576" spans="4:6">
      <c r="D3576" s="63"/>
      <c r="F3576" s="64"/>
    </row>
    <row r="3577" spans="4:6">
      <c r="D3577" s="63"/>
      <c r="F3577" s="64"/>
    </row>
    <row r="3578" spans="4:6">
      <c r="D3578" s="63"/>
      <c r="F3578" s="64"/>
    </row>
    <row r="3579" spans="4:6">
      <c r="D3579" s="63"/>
      <c r="F3579" s="64"/>
    </row>
    <row r="3580" spans="4:6">
      <c r="D3580" s="63"/>
      <c r="F3580" s="64"/>
    </row>
    <row r="3581" spans="4:6">
      <c r="D3581" s="63"/>
      <c r="F3581" s="64"/>
    </row>
    <row r="3582" spans="4:6">
      <c r="D3582" s="63"/>
      <c r="F3582" s="64"/>
    </row>
    <row r="3583" spans="4:6">
      <c r="D3583" s="63"/>
      <c r="F3583" s="64"/>
    </row>
    <row r="3584" spans="4:6">
      <c r="D3584" s="63"/>
      <c r="F3584" s="64"/>
    </row>
    <row r="3585" spans="4:6">
      <c r="D3585" s="63"/>
      <c r="F3585" s="64"/>
    </row>
    <row r="3586" spans="4:6">
      <c r="D3586" s="63"/>
      <c r="F3586" s="64"/>
    </row>
    <row r="3587" spans="4:6">
      <c r="D3587" s="63"/>
      <c r="F3587" s="64"/>
    </row>
    <row r="3588" spans="4:6">
      <c r="D3588" s="63"/>
      <c r="F3588" s="64"/>
    </row>
    <row r="3589" spans="4:6">
      <c r="D3589" s="63"/>
      <c r="F3589" s="64"/>
    </row>
    <row r="3590" spans="4:6">
      <c r="D3590" s="63"/>
      <c r="F3590" s="64"/>
    </row>
    <row r="3591" spans="4:6">
      <c r="D3591" s="63"/>
      <c r="F3591" s="64"/>
    </row>
    <row r="3592" spans="4:6">
      <c r="D3592" s="63"/>
      <c r="F3592" s="64"/>
    </row>
    <row r="3593" spans="4:6">
      <c r="D3593" s="63"/>
      <c r="F3593" s="64"/>
    </row>
    <row r="3594" spans="4:6">
      <c r="D3594" s="63"/>
      <c r="F3594" s="64"/>
    </row>
    <row r="3595" spans="4:6">
      <c r="D3595" s="63"/>
      <c r="F3595" s="64"/>
    </row>
    <row r="3596" spans="4:6">
      <c r="D3596" s="63"/>
      <c r="F3596" s="64"/>
    </row>
    <row r="3597" spans="4:6">
      <c r="D3597" s="63"/>
      <c r="F3597" s="64"/>
    </row>
    <row r="3598" spans="4:6">
      <c r="D3598" s="63"/>
      <c r="F3598" s="64"/>
    </row>
    <row r="3599" spans="4:6">
      <c r="D3599" s="63"/>
      <c r="F3599" s="64"/>
    </row>
    <row r="3600" spans="4:6">
      <c r="D3600" s="63"/>
      <c r="F3600" s="64"/>
    </row>
    <row r="3601" spans="4:6">
      <c r="D3601" s="63"/>
      <c r="F3601" s="64"/>
    </row>
    <row r="3602" spans="4:6">
      <c r="D3602" s="63"/>
      <c r="F3602" s="64"/>
    </row>
    <row r="3603" spans="4:6">
      <c r="D3603" s="63"/>
      <c r="F3603" s="64"/>
    </row>
    <row r="3604" spans="4:6">
      <c r="D3604" s="63"/>
      <c r="F3604" s="64"/>
    </row>
    <row r="3605" spans="4:6">
      <c r="D3605" s="63"/>
      <c r="F3605" s="64"/>
    </row>
    <row r="3606" spans="4:6">
      <c r="D3606" s="63"/>
      <c r="F3606" s="64"/>
    </row>
    <row r="3607" spans="4:6">
      <c r="D3607" s="63"/>
      <c r="F3607" s="64"/>
    </row>
    <row r="3608" spans="4:6">
      <c r="D3608" s="63"/>
      <c r="F3608" s="64"/>
    </row>
    <row r="3609" spans="4:6">
      <c r="D3609" s="63"/>
      <c r="F3609" s="64"/>
    </row>
    <row r="3610" spans="4:6">
      <c r="D3610" s="63"/>
      <c r="F3610" s="64"/>
    </row>
    <row r="3611" spans="4:6">
      <c r="D3611" s="63"/>
      <c r="F3611" s="64"/>
    </row>
    <row r="3612" spans="4:6">
      <c r="D3612" s="63"/>
      <c r="F3612" s="64"/>
    </row>
    <row r="3613" spans="4:6">
      <c r="D3613" s="63"/>
      <c r="F3613" s="64"/>
    </row>
    <row r="3614" spans="4:6">
      <c r="D3614" s="63"/>
      <c r="F3614" s="64"/>
    </row>
    <row r="3615" spans="4:6">
      <c r="D3615" s="63"/>
      <c r="F3615" s="64"/>
    </row>
    <row r="3616" spans="4:6">
      <c r="D3616" s="63"/>
      <c r="F3616" s="64"/>
    </row>
    <row r="3617" spans="4:6">
      <c r="D3617" s="63"/>
      <c r="F3617" s="64"/>
    </row>
    <row r="3618" spans="4:6">
      <c r="D3618" s="63"/>
      <c r="F3618" s="64"/>
    </row>
    <row r="3619" spans="4:6">
      <c r="D3619" s="63"/>
      <c r="F3619" s="64"/>
    </row>
    <row r="3620" spans="4:6">
      <c r="D3620" s="63"/>
      <c r="F3620" s="64"/>
    </row>
    <row r="3621" spans="4:6">
      <c r="D3621" s="63"/>
      <c r="F3621" s="64"/>
    </row>
    <row r="3622" spans="4:6">
      <c r="D3622" s="63"/>
      <c r="F3622" s="64"/>
    </row>
    <row r="3623" spans="4:6">
      <c r="D3623" s="63"/>
      <c r="F3623" s="64"/>
    </row>
    <row r="3624" spans="4:6">
      <c r="D3624" s="63"/>
      <c r="F3624" s="64"/>
    </row>
    <row r="3625" spans="4:6">
      <c r="D3625" s="63"/>
      <c r="F3625" s="64"/>
    </row>
    <row r="3626" spans="4:6">
      <c r="D3626" s="63"/>
      <c r="F3626" s="64"/>
    </row>
    <row r="3627" spans="4:6">
      <c r="D3627" s="63"/>
      <c r="F3627" s="64"/>
    </row>
    <row r="3628" spans="4:6">
      <c r="D3628" s="63"/>
      <c r="F3628" s="64"/>
    </row>
    <row r="3629" spans="4:6">
      <c r="D3629" s="63"/>
      <c r="F3629" s="64"/>
    </row>
    <row r="3630" spans="4:6">
      <c r="D3630" s="63"/>
      <c r="F3630" s="64"/>
    </row>
    <row r="3631" spans="4:6">
      <c r="D3631" s="63"/>
      <c r="F3631" s="64"/>
    </row>
    <row r="3632" spans="4:6">
      <c r="D3632" s="63"/>
      <c r="F3632" s="64"/>
    </row>
    <row r="3633" spans="4:6">
      <c r="D3633" s="63"/>
      <c r="F3633" s="64"/>
    </row>
    <row r="3634" spans="4:6">
      <c r="D3634" s="63"/>
      <c r="F3634" s="64"/>
    </row>
    <row r="3635" spans="4:6">
      <c r="D3635" s="63"/>
      <c r="F3635" s="64"/>
    </row>
    <row r="3636" spans="4:6">
      <c r="D3636" s="63"/>
      <c r="F3636" s="64"/>
    </row>
    <row r="3637" spans="4:6">
      <c r="D3637" s="63"/>
      <c r="F3637" s="64"/>
    </row>
    <row r="3638" spans="4:6">
      <c r="D3638" s="63"/>
      <c r="F3638" s="64"/>
    </row>
    <row r="3639" spans="4:6">
      <c r="D3639" s="63"/>
      <c r="F3639" s="64"/>
    </row>
    <row r="3640" spans="4:6">
      <c r="D3640" s="63"/>
      <c r="F3640" s="64"/>
    </row>
    <row r="3641" spans="4:6">
      <c r="D3641" s="63"/>
      <c r="F3641" s="64"/>
    </row>
    <row r="3642" spans="4:6">
      <c r="D3642" s="63"/>
      <c r="F3642" s="64"/>
    </row>
    <row r="3643" spans="4:6">
      <c r="D3643" s="63"/>
      <c r="F3643" s="64"/>
    </row>
    <row r="3644" spans="4:6">
      <c r="D3644" s="63"/>
      <c r="F3644" s="64"/>
    </row>
    <row r="3645" spans="4:6">
      <c r="D3645" s="63"/>
      <c r="F3645" s="64"/>
    </row>
    <row r="3646" spans="4:6">
      <c r="D3646" s="63"/>
      <c r="F3646" s="64"/>
    </row>
    <row r="3647" spans="4:6">
      <c r="D3647" s="63"/>
      <c r="F3647" s="64"/>
    </row>
    <row r="3648" spans="4:6">
      <c r="D3648" s="63"/>
      <c r="F3648" s="64"/>
    </row>
    <row r="3649" spans="4:6">
      <c r="D3649" s="63"/>
      <c r="F3649" s="64"/>
    </row>
    <row r="3650" spans="4:6">
      <c r="D3650" s="63"/>
      <c r="F3650" s="64"/>
    </row>
    <row r="3651" spans="4:6">
      <c r="D3651" s="63"/>
      <c r="F3651" s="64"/>
    </row>
    <row r="3652" spans="4:6">
      <c r="D3652" s="63"/>
      <c r="F3652" s="64"/>
    </row>
    <row r="3653" spans="4:6">
      <c r="D3653" s="63"/>
      <c r="F3653" s="64"/>
    </row>
    <row r="3654" spans="4:6">
      <c r="D3654" s="63"/>
      <c r="F3654" s="64"/>
    </row>
    <row r="3655" spans="4:6">
      <c r="D3655" s="63"/>
      <c r="F3655" s="64"/>
    </row>
    <row r="3656" spans="4:6">
      <c r="D3656" s="63"/>
      <c r="F3656" s="64"/>
    </row>
    <row r="3657" spans="4:6">
      <c r="D3657" s="63"/>
      <c r="F3657" s="64"/>
    </row>
    <row r="3658" spans="4:6">
      <c r="D3658" s="63"/>
      <c r="F3658" s="64"/>
    </row>
    <row r="3659" spans="4:6">
      <c r="D3659" s="63"/>
      <c r="F3659" s="64"/>
    </row>
    <row r="3660" spans="4:6">
      <c r="D3660" s="63"/>
      <c r="F3660" s="64"/>
    </row>
    <row r="3661" spans="4:6">
      <c r="D3661" s="63"/>
      <c r="F3661" s="64"/>
    </row>
    <row r="3662" spans="4:6">
      <c r="D3662" s="63"/>
      <c r="F3662" s="64"/>
    </row>
    <row r="3663" spans="4:6">
      <c r="D3663" s="63"/>
      <c r="F3663" s="64"/>
    </row>
    <row r="3664" spans="4:6">
      <c r="D3664" s="63"/>
      <c r="F3664" s="64"/>
    </row>
    <row r="3665" spans="4:6">
      <c r="D3665" s="63"/>
      <c r="F3665" s="64"/>
    </row>
    <row r="3666" spans="4:6">
      <c r="D3666" s="63"/>
      <c r="F3666" s="64"/>
    </row>
    <row r="3667" spans="4:6">
      <c r="D3667" s="63"/>
      <c r="F3667" s="64"/>
    </row>
    <row r="3668" spans="4:6">
      <c r="D3668" s="63"/>
      <c r="F3668" s="64"/>
    </row>
    <row r="3669" spans="4:6">
      <c r="D3669" s="63"/>
      <c r="F3669" s="64"/>
    </row>
    <row r="3670" spans="4:6">
      <c r="D3670" s="63"/>
      <c r="F3670" s="64"/>
    </row>
    <row r="3671" spans="4:6">
      <c r="D3671" s="63"/>
      <c r="F3671" s="64"/>
    </row>
    <row r="3672" spans="4:6">
      <c r="D3672" s="63"/>
      <c r="F3672" s="64"/>
    </row>
    <row r="3673" spans="4:6">
      <c r="D3673" s="63"/>
      <c r="F3673" s="64"/>
    </row>
    <row r="3674" spans="4:6">
      <c r="D3674" s="63"/>
      <c r="F3674" s="64"/>
    </row>
    <row r="3675" spans="4:6">
      <c r="D3675" s="63"/>
      <c r="F3675" s="64"/>
    </row>
    <row r="3676" spans="4:6">
      <c r="D3676" s="63"/>
      <c r="F3676" s="64"/>
    </row>
    <row r="3677" spans="4:6">
      <c r="D3677" s="63"/>
      <c r="F3677" s="64"/>
    </row>
    <row r="3678" spans="4:6">
      <c r="D3678" s="63"/>
      <c r="F3678" s="64"/>
    </row>
    <row r="3679" spans="4:6">
      <c r="D3679" s="63"/>
      <c r="F3679" s="64"/>
    </row>
    <row r="3680" spans="4:6">
      <c r="D3680" s="63"/>
      <c r="F3680" s="64"/>
    </row>
    <row r="3681" spans="4:6">
      <c r="D3681" s="63"/>
      <c r="F3681" s="64"/>
    </row>
    <row r="3682" spans="4:6">
      <c r="D3682" s="63"/>
      <c r="F3682" s="64"/>
    </row>
    <row r="3683" spans="4:6">
      <c r="D3683" s="63"/>
      <c r="F3683" s="64"/>
    </row>
    <row r="3684" spans="4:6">
      <c r="D3684" s="63"/>
      <c r="F3684" s="64"/>
    </row>
    <row r="3685" spans="4:6">
      <c r="D3685" s="63"/>
      <c r="F3685" s="64"/>
    </row>
    <row r="3686" spans="4:6">
      <c r="D3686" s="63"/>
      <c r="F3686" s="64"/>
    </row>
    <row r="3687" spans="4:6">
      <c r="D3687" s="63"/>
      <c r="F3687" s="64"/>
    </row>
    <row r="3688" spans="4:6">
      <c r="D3688" s="63"/>
      <c r="F3688" s="64"/>
    </row>
    <row r="3689" spans="4:6">
      <c r="D3689" s="63"/>
      <c r="F3689" s="64"/>
    </row>
    <row r="3690" spans="4:6">
      <c r="D3690" s="63"/>
      <c r="F3690" s="64"/>
    </row>
    <row r="3691" spans="4:6">
      <c r="D3691" s="63"/>
      <c r="F3691" s="64"/>
    </row>
    <row r="3692" spans="4:6">
      <c r="D3692" s="63"/>
      <c r="F3692" s="64"/>
    </row>
    <row r="3693" spans="4:6">
      <c r="D3693" s="63"/>
      <c r="F3693" s="64"/>
    </row>
    <row r="3694" spans="4:6">
      <c r="D3694" s="63"/>
      <c r="F3694" s="64"/>
    </row>
    <row r="3695" spans="4:6">
      <c r="D3695" s="63"/>
      <c r="F3695" s="64"/>
    </row>
    <row r="3696" spans="4:6">
      <c r="D3696" s="63"/>
      <c r="F3696" s="64"/>
    </row>
    <row r="3697" spans="4:6">
      <c r="D3697" s="63"/>
      <c r="F3697" s="64"/>
    </row>
    <row r="3698" spans="4:6">
      <c r="D3698" s="63"/>
      <c r="F3698" s="64"/>
    </row>
    <row r="3699" spans="4:6">
      <c r="D3699" s="63"/>
      <c r="F3699" s="64"/>
    </row>
    <row r="3700" spans="4:6">
      <c r="D3700" s="63"/>
      <c r="F3700" s="64"/>
    </row>
    <row r="3701" spans="4:6">
      <c r="D3701" s="63"/>
      <c r="F3701" s="64"/>
    </row>
    <row r="3702" spans="4:6">
      <c r="D3702" s="63"/>
      <c r="F3702" s="64"/>
    </row>
    <row r="3703" spans="4:6">
      <c r="D3703" s="63"/>
      <c r="F3703" s="64"/>
    </row>
    <row r="3704" spans="4:6">
      <c r="D3704" s="63"/>
      <c r="F3704" s="64"/>
    </row>
    <row r="3705" spans="4:6">
      <c r="D3705" s="63"/>
      <c r="F3705" s="64"/>
    </row>
    <row r="3706" spans="4:6">
      <c r="D3706" s="63"/>
      <c r="F3706" s="64"/>
    </row>
    <row r="3707" spans="4:6">
      <c r="D3707" s="63"/>
      <c r="F3707" s="64"/>
    </row>
    <row r="3708" spans="4:6">
      <c r="D3708" s="63"/>
      <c r="F3708" s="64"/>
    </row>
    <row r="3709" spans="4:6">
      <c r="D3709" s="63"/>
      <c r="F3709" s="64"/>
    </row>
    <row r="3710" spans="4:6">
      <c r="D3710" s="63"/>
      <c r="F3710" s="64"/>
    </row>
    <row r="3711" spans="4:6">
      <c r="D3711" s="63"/>
      <c r="F3711" s="64"/>
    </row>
    <row r="3712" spans="4:6">
      <c r="D3712" s="63"/>
      <c r="F3712" s="64"/>
    </row>
    <row r="3713" spans="4:6">
      <c r="D3713" s="63"/>
      <c r="F3713" s="64"/>
    </row>
    <row r="3714" spans="4:6">
      <c r="D3714" s="63"/>
      <c r="F3714" s="64"/>
    </row>
    <row r="3715" spans="4:6">
      <c r="D3715" s="63"/>
      <c r="F3715" s="64"/>
    </row>
    <row r="3716" spans="4:6">
      <c r="D3716" s="63"/>
      <c r="F3716" s="64"/>
    </row>
    <row r="3717" spans="4:6">
      <c r="D3717" s="63"/>
      <c r="F3717" s="64"/>
    </row>
    <row r="3718" spans="4:6">
      <c r="D3718" s="63"/>
      <c r="F3718" s="64"/>
    </row>
    <row r="3719" spans="4:6">
      <c r="D3719" s="63"/>
      <c r="F3719" s="64"/>
    </row>
    <row r="3720" spans="4:6">
      <c r="D3720" s="63"/>
      <c r="F3720" s="64"/>
    </row>
    <row r="3721" spans="4:6">
      <c r="D3721" s="63"/>
      <c r="F3721" s="64"/>
    </row>
    <row r="3722" spans="4:6">
      <c r="D3722" s="63"/>
      <c r="F3722" s="64"/>
    </row>
    <row r="3723" spans="4:6">
      <c r="D3723" s="63"/>
      <c r="F3723" s="64"/>
    </row>
    <row r="3724" spans="4:6">
      <c r="D3724" s="63"/>
      <c r="F3724" s="64"/>
    </row>
    <row r="3725" spans="4:6">
      <c r="D3725" s="63"/>
      <c r="F3725" s="64"/>
    </row>
    <row r="3726" spans="4:6">
      <c r="D3726" s="63"/>
      <c r="F3726" s="64"/>
    </row>
    <row r="3727" spans="4:6">
      <c r="D3727" s="63"/>
      <c r="F3727" s="64"/>
    </row>
    <row r="3728" spans="4:6">
      <c r="D3728" s="63"/>
      <c r="F3728" s="64"/>
    </row>
    <row r="3729" spans="4:6">
      <c r="D3729" s="63"/>
      <c r="F3729" s="64"/>
    </row>
    <row r="3730" spans="4:6">
      <c r="D3730" s="63"/>
      <c r="F3730" s="64"/>
    </row>
    <row r="3731" spans="4:6">
      <c r="D3731" s="63"/>
      <c r="F3731" s="64"/>
    </row>
    <row r="3732" spans="4:6">
      <c r="D3732" s="63"/>
      <c r="F3732" s="64"/>
    </row>
    <row r="3733" spans="4:6">
      <c r="D3733" s="63"/>
      <c r="F3733" s="64"/>
    </row>
    <row r="3734" spans="4:6">
      <c r="D3734" s="63"/>
      <c r="F3734" s="64"/>
    </row>
    <row r="3735" spans="4:6">
      <c r="D3735" s="63"/>
      <c r="F3735" s="64"/>
    </row>
    <row r="3736" spans="4:6">
      <c r="D3736" s="63"/>
      <c r="F3736" s="64"/>
    </row>
    <row r="3737" spans="4:6">
      <c r="D3737" s="63"/>
      <c r="F3737" s="64"/>
    </row>
    <row r="3738" spans="4:6">
      <c r="D3738" s="63"/>
      <c r="F3738" s="64"/>
    </row>
    <row r="3739" spans="4:6">
      <c r="D3739" s="63"/>
      <c r="F3739" s="64"/>
    </row>
    <row r="3740" spans="4:6">
      <c r="D3740" s="63"/>
      <c r="F3740" s="64"/>
    </row>
    <row r="3741" spans="4:6">
      <c r="D3741" s="63"/>
      <c r="F3741" s="64"/>
    </row>
    <row r="3742" spans="4:6">
      <c r="D3742" s="63"/>
      <c r="F3742" s="64"/>
    </row>
    <row r="3743" spans="4:6">
      <c r="D3743" s="63"/>
      <c r="F3743" s="64"/>
    </row>
    <row r="3744" spans="4:6">
      <c r="D3744" s="63"/>
      <c r="F3744" s="64"/>
    </row>
    <row r="3745" spans="4:6">
      <c r="D3745" s="63"/>
      <c r="F3745" s="64"/>
    </row>
    <row r="3746" spans="4:6">
      <c r="D3746" s="63"/>
      <c r="F3746" s="64"/>
    </row>
    <row r="3747" spans="4:6">
      <c r="D3747" s="63"/>
      <c r="F3747" s="64"/>
    </row>
    <row r="3748" spans="4:6">
      <c r="D3748" s="63"/>
      <c r="F3748" s="64"/>
    </row>
    <row r="3749" spans="4:6">
      <c r="D3749" s="63"/>
      <c r="F3749" s="64"/>
    </row>
    <row r="3750" spans="4:6">
      <c r="D3750" s="63"/>
      <c r="F3750" s="64"/>
    </row>
    <row r="3751" spans="4:6">
      <c r="D3751" s="63"/>
      <c r="F3751" s="64"/>
    </row>
    <row r="3752" spans="4:6">
      <c r="D3752" s="63"/>
      <c r="F3752" s="64"/>
    </row>
    <row r="3753" spans="4:6">
      <c r="D3753" s="63"/>
      <c r="F3753" s="64"/>
    </row>
    <row r="3754" spans="4:6">
      <c r="D3754" s="63"/>
      <c r="F3754" s="64"/>
    </row>
    <row r="3755" spans="4:6">
      <c r="D3755" s="63"/>
      <c r="F3755" s="64"/>
    </row>
    <row r="3756" spans="4:6">
      <c r="D3756" s="63"/>
      <c r="F3756" s="64"/>
    </row>
    <row r="3757" spans="4:6">
      <c r="D3757" s="63"/>
      <c r="F3757" s="64"/>
    </row>
    <row r="3758" spans="4:6">
      <c r="D3758" s="63"/>
      <c r="F3758" s="64"/>
    </row>
    <row r="3759" spans="4:6">
      <c r="D3759" s="63"/>
      <c r="F3759" s="64"/>
    </row>
    <row r="3760" spans="4:6">
      <c r="D3760" s="63"/>
      <c r="F3760" s="64"/>
    </row>
    <row r="3761" spans="4:6">
      <c r="D3761" s="63"/>
      <c r="F3761" s="64"/>
    </row>
    <row r="3762" spans="4:6">
      <c r="D3762" s="63"/>
      <c r="F3762" s="64"/>
    </row>
    <row r="3763" spans="4:6">
      <c r="D3763" s="63"/>
      <c r="F3763" s="64"/>
    </row>
    <row r="3764" spans="4:6">
      <c r="D3764" s="63"/>
      <c r="F3764" s="64"/>
    </row>
    <row r="3765" spans="4:6">
      <c r="D3765" s="63"/>
      <c r="F3765" s="64"/>
    </row>
    <row r="3766" spans="4:6">
      <c r="D3766" s="63"/>
      <c r="F3766" s="64"/>
    </row>
    <row r="3767" spans="4:6">
      <c r="D3767" s="63"/>
      <c r="F3767" s="64"/>
    </row>
    <row r="3768" spans="4:6">
      <c r="D3768" s="63"/>
      <c r="F3768" s="64"/>
    </row>
    <row r="3769" spans="4:6">
      <c r="D3769" s="63"/>
      <c r="F3769" s="64"/>
    </row>
    <row r="3770" spans="4:6">
      <c r="D3770" s="63"/>
      <c r="F3770" s="64"/>
    </row>
    <row r="3771" spans="4:6">
      <c r="D3771" s="63"/>
      <c r="F3771" s="64"/>
    </row>
    <row r="3772" spans="4:6">
      <c r="D3772" s="63"/>
      <c r="F3772" s="64"/>
    </row>
    <row r="3773" spans="4:6">
      <c r="D3773" s="63"/>
      <c r="F3773" s="64"/>
    </row>
    <row r="3774" spans="4:6">
      <c r="D3774" s="63"/>
      <c r="F3774" s="64"/>
    </row>
    <row r="3775" spans="4:6">
      <c r="D3775" s="63"/>
      <c r="F3775" s="64"/>
    </row>
    <row r="3776" spans="4:6">
      <c r="D3776" s="63"/>
      <c r="F3776" s="64"/>
    </row>
    <row r="3777" spans="4:6">
      <c r="D3777" s="63"/>
      <c r="F3777" s="64"/>
    </row>
    <row r="3778" spans="4:6">
      <c r="D3778" s="63"/>
      <c r="F3778" s="64"/>
    </row>
    <row r="3779" spans="4:6">
      <c r="D3779" s="63"/>
      <c r="F3779" s="64"/>
    </row>
    <row r="3780" spans="4:6">
      <c r="D3780" s="63"/>
      <c r="F3780" s="64"/>
    </row>
    <row r="3781" spans="4:6">
      <c r="D3781" s="63"/>
      <c r="F3781" s="64"/>
    </row>
    <row r="3782" spans="4:6">
      <c r="D3782" s="63"/>
      <c r="F3782" s="64"/>
    </row>
    <row r="3783" spans="4:6">
      <c r="D3783" s="63"/>
      <c r="F3783" s="64"/>
    </row>
    <row r="3784" spans="4:6">
      <c r="D3784" s="63"/>
      <c r="F3784" s="64"/>
    </row>
    <row r="3785" spans="4:6">
      <c r="D3785" s="63"/>
      <c r="F3785" s="64"/>
    </row>
    <row r="3786" spans="4:6">
      <c r="D3786" s="63"/>
      <c r="F3786" s="64"/>
    </row>
    <row r="3787" spans="4:6">
      <c r="D3787" s="63"/>
      <c r="F3787" s="64"/>
    </row>
    <row r="3788" spans="4:6">
      <c r="D3788" s="63"/>
      <c r="F3788" s="64"/>
    </row>
    <row r="3789" spans="4:6">
      <c r="D3789" s="63"/>
      <c r="F3789" s="64"/>
    </row>
    <row r="3790" spans="4:6">
      <c r="D3790" s="63"/>
      <c r="F3790" s="64"/>
    </row>
    <row r="3791" spans="4:6">
      <c r="D3791" s="63"/>
      <c r="F3791" s="64"/>
    </row>
    <row r="3792" spans="4:6">
      <c r="D3792" s="63"/>
      <c r="F3792" s="64"/>
    </row>
    <row r="3793" spans="4:6">
      <c r="D3793" s="63"/>
      <c r="F3793" s="64"/>
    </row>
    <row r="3794" spans="4:6">
      <c r="D3794" s="63"/>
      <c r="F3794" s="64"/>
    </row>
    <row r="3795" spans="4:6">
      <c r="D3795" s="63"/>
      <c r="F3795" s="64"/>
    </row>
    <row r="3796" spans="4:6">
      <c r="D3796" s="63"/>
      <c r="F3796" s="64"/>
    </row>
    <row r="3797" spans="4:6">
      <c r="D3797" s="63"/>
      <c r="F3797" s="64"/>
    </row>
    <row r="3798" spans="4:6">
      <c r="D3798" s="63"/>
      <c r="F3798" s="64"/>
    </row>
    <row r="3799" spans="4:6">
      <c r="D3799" s="63"/>
      <c r="F3799" s="64"/>
    </row>
    <row r="3800" spans="4:6">
      <c r="D3800" s="63"/>
      <c r="F3800" s="64"/>
    </row>
    <row r="3801" spans="4:6">
      <c r="D3801" s="63"/>
      <c r="F3801" s="64"/>
    </row>
    <row r="3802" spans="4:6">
      <c r="D3802" s="63"/>
      <c r="F3802" s="64"/>
    </row>
    <row r="3803" spans="4:6">
      <c r="D3803" s="63"/>
      <c r="F3803" s="64"/>
    </row>
    <row r="3804" spans="4:6">
      <c r="D3804" s="63"/>
      <c r="F3804" s="64"/>
    </row>
    <row r="3805" spans="4:6">
      <c r="D3805" s="63"/>
      <c r="F3805" s="64"/>
    </row>
    <row r="3806" spans="4:6">
      <c r="D3806" s="63"/>
      <c r="F3806" s="64"/>
    </row>
    <row r="3807" spans="4:6">
      <c r="D3807" s="63"/>
      <c r="F3807" s="64"/>
    </row>
    <row r="3808" spans="4:6">
      <c r="D3808" s="63"/>
      <c r="F3808" s="64"/>
    </row>
    <row r="3809" spans="4:6">
      <c r="D3809" s="63"/>
      <c r="F3809" s="64"/>
    </row>
    <row r="3810" spans="4:6">
      <c r="D3810" s="63"/>
      <c r="F3810" s="64"/>
    </row>
    <row r="3811" spans="4:6">
      <c r="D3811" s="63"/>
      <c r="F3811" s="64"/>
    </row>
    <row r="3812" spans="4:6">
      <c r="D3812" s="63"/>
      <c r="F3812" s="64"/>
    </row>
    <row r="3813" spans="4:6">
      <c r="D3813" s="63"/>
      <c r="F3813" s="64"/>
    </row>
    <row r="3814" spans="4:6">
      <c r="D3814" s="63"/>
      <c r="F3814" s="64"/>
    </row>
    <row r="3815" spans="4:6">
      <c r="D3815" s="63"/>
      <c r="F3815" s="64"/>
    </row>
    <row r="3816" spans="4:6">
      <c r="D3816" s="63"/>
      <c r="F3816" s="64"/>
    </row>
    <row r="3817" spans="4:6">
      <c r="D3817" s="63"/>
      <c r="F3817" s="64"/>
    </row>
    <row r="3818" spans="4:6">
      <c r="D3818" s="63"/>
      <c r="F3818" s="64"/>
    </row>
    <row r="3819" spans="4:6">
      <c r="D3819" s="63"/>
      <c r="F3819" s="64"/>
    </row>
    <row r="3820" spans="4:6">
      <c r="D3820" s="63"/>
      <c r="F3820" s="64"/>
    </row>
    <row r="3821" spans="4:6">
      <c r="D3821" s="63"/>
      <c r="F3821" s="64"/>
    </row>
    <row r="3822" spans="4:6">
      <c r="D3822" s="63"/>
      <c r="F3822" s="64"/>
    </row>
    <row r="3823" spans="4:6">
      <c r="D3823" s="63"/>
      <c r="F3823" s="64"/>
    </row>
    <row r="3824" spans="4:6">
      <c r="D3824" s="63"/>
      <c r="F3824" s="64"/>
    </row>
    <row r="3825" spans="4:6">
      <c r="D3825" s="63"/>
      <c r="F3825" s="64"/>
    </row>
    <row r="3826" spans="4:6">
      <c r="D3826" s="63"/>
      <c r="F3826" s="64"/>
    </row>
    <row r="3827" spans="4:6">
      <c r="D3827" s="63"/>
      <c r="F3827" s="64"/>
    </row>
    <row r="3828" spans="4:6">
      <c r="D3828" s="63"/>
      <c r="F3828" s="64"/>
    </row>
    <row r="3829" spans="4:6">
      <c r="D3829" s="63"/>
      <c r="F3829" s="64"/>
    </row>
    <row r="3830" spans="4:6">
      <c r="D3830" s="63"/>
      <c r="F3830" s="64"/>
    </row>
    <row r="3831" spans="4:6">
      <c r="D3831" s="63"/>
      <c r="F3831" s="64"/>
    </row>
    <row r="3832" spans="4:6">
      <c r="D3832" s="63"/>
      <c r="F3832" s="64"/>
    </row>
    <row r="3833" spans="4:6">
      <c r="D3833" s="63"/>
      <c r="F3833" s="64"/>
    </row>
    <row r="3834" spans="4:6">
      <c r="D3834" s="63"/>
      <c r="F3834" s="64"/>
    </row>
    <row r="3835" spans="4:6">
      <c r="D3835" s="63"/>
      <c r="F3835" s="64"/>
    </row>
    <row r="3836" spans="4:6">
      <c r="D3836" s="63"/>
      <c r="F3836" s="64"/>
    </row>
    <row r="3837" spans="4:6">
      <c r="D3837" s="63"/>
      <c r="F3837" s="64"/>
    </row>
    <row r="3838" spans="4:6">
      <c r="D3838" s="63"/>
      <c r="F3838" s="64"/>
    </row>
    <row r="3839" spans="4:6">
      <c r="D3839" s="63"/>
      <c r="F3839" s="64"/>
    </row>
    <row r="3840" spans="4:6">
      <c r="D3840" s="63"/>
      <c r="F3840" s="64"/>
    </row>
    <row r="3841" spans="4:6">
      <c r="D3841" s="63"/>
      <c r="F3841" s="64"/>
    </row>
    <row r="3842" spans="4:6">
      <c r="D3842" s="63"/>
      <c r="F3842" s="64"/>
    </row>
    <row r="3843" spans="4:6">
      <c r="D3843" s="63"/>
      <c r="F3843" s="64"/>
    </row>
    <row r="3844" spans="4:6">
      <c r="D3844" s="63"/>
      <c r="F3844" s="64"/>
    </row>
    <row r="3845" spans="4:6">
      <c r="D3845" s="63"/>
      <c r="F3845" s="64"/>
    </row>
    <row r="3846" spans="4:6">
      <c r="D3846" s="63"/>
      <c r="F3846" s="64"/>
    </row>
    <row r="3847" spans="4:6">
      <c r="D3847" s="63"/>
      <c r="F3847" s="64"/>
    </row>
    <row r="3848" spans="4:6">
      <c r="D3848" s="63"/>
      <c r="F3848" s="64"/>
    </row>
    <row r="3849" spans="4:6">
      <c r="D3849" s="63"/>
      <c r="F3849" s="64"/>
    </row>
    <row r="3850" spans="4:6">
      <c r="D3850" s="63"/>
      <c r="F3850" s="64"/>
    </row>
    <row r="3851" spans="4:6">
      <c r="D3851" s="63"/>
      <c r="F3851" s="64"/>
    </row>
    <row r="3852" spans="4:6">
      <c r="D3852" s="63"/>
      <c r="F3852" s="64"/>
    </row>
    <row r="3853" spans="4:6">
      <c r="D3853" s="63"/>
      <c r="F3853" s="64"/>
    </row>
    <row r="3854" spans="4:6">
      <c r="D3854" s="63"/>
      <c r="F3854" s="64"/>
    </row>
    <row r="3855" spans="4:6">
      <c r="D3855" s="63"/>
      <c r="F3855" s="64"/>
    </row>
    <row r="3856" spans="4:6">
      <c r="D3856" s="63"/>
      <c r="F3856" s="64"/>
    </row>
    <row r="3857" spans="4:6">
      <c r="D3857" s="63"/>
      <c r="F3857" s="64"/>
    </row>
    <row r="3858" spans="4:6">
      <c r="D3858" s="63"/>
      <c r="F3858" s="64"/>
    </row>
    <row r="3859" spans="4:6">
      <c r="D3859" s="63"/>
      <c r="F3859" s="64"/>
    </row>
    <row r="3860" spans="4:6">
      <c r="D3860" s="63"/>
      <c r="F3860" s="64"/>
    </row>
    <row r="3861" spans="4:6">
      <c r="D3861" s="63"/>
      <c r="F3861" s="64"/>
    </row>
    <row r="3862" spans="4:6">
      <c r="D3862" s="63"/>
      <c r="F3862" s="64"/>
    </row>
    <row r="3863" spans="4:6">
      <c r="D3863" s="63"/>
      <c r="F3863" s="64"/>
    </row>
    <row r="3864" spans="4:6">
      <c r="D3864" s="63"/>
      <c r="F3864" s="64"/>
    </row>
    <row r="3865" spans="4:6">
      <c r="D3865" s="63"/>
      <c r="F3865" s="64"/>
    </row>
    <row r="3866" spans="4:6">
      <c r="D3866" s="63"/>
      <c r="F3866" s="64"/>
    </row>
    <row r="3867" spans="4:6">
      <c r="D3867" s="63"/>
      <c r="F3867" s="64"/>
    </row>
    <row r="3868" spans="4:6">
      <c r="D3868" s="63"/>
      <c r="F3868" s="64"/>
    </row>
    <row r="3869" spans="4:6">
      <c r="D3869" s="63"/>
      <c r="F3869" s="64"/>
    </row>
    <row r="3870" spans="4:6">
      <c r="D3870" s="63"/>
      <c r="F3870" s="64"/>
    </row>
    <row r="3871" spans="4:6">
      <c r="D3871" s="63"/>
      <c r="F3871" s="64"/>
    </row>
    <row r="3872" spans="4:6">
      <c r="D3872" s="63"/>
      <c r="F3872" s="64"/>
    </row>
    <row r="3873" spans="4:6">
      <c r="D3873" s="63"/>
      <c r="F3873" s="64"/>
    </row>
    <row r="3874" spans="4:6">
      <c r="D3874" s="63"/>
      <c r="F3874" s="64"/>
    </row>
    <row r="3875" spans="4:6">
      <c r="D3875" s="63"/>
      <c r="F3875" s="64"/>
    </row>
    <row r="3876" spans="4:6">
      <c r="D3876" s="63"/>
      <c r="F3876" s="64"/>
    </row>
    <row r="3877" spans="4:6">
      <c r="D3877" s="63"/>
      <c r="F3877" s="64"/>
    </row>
    <row r="3878" spans="4:6">
      <c r="D3878" s="63"/>
      <c r="F3878" s="64"/>
    </row>
    <row r="3879" spans="4:6">
      <c r="D3879" s="63"/>
      <c r="F3879" s="64"/>
    </row>
    <row r="3880" spans="4:6">
      <c r="D3880" s="63"/>
      <c r="F3880" s="64"/>
    </row>
    <row r="3881" spans="4:6">
      <c r="D3881" s="63"/>
      <c r="F3881" s="64"/>
    </row>
    <row r="3882" spans="4:6">
      <c r="D3882" s="63"/>
      <c r="F3882" s="64"/>
    </row>
    <row r="3883" spans="4:6">
      <c r="D3883" s="63"/>
      <c r="F3883" s="64"/>
    </row>
    <row r="3884" spans="4:6">
      <c r="D3884" s="63"/>
      <c r="F3884" s="64"/>
    </row>
    <row r="3885" spans="4:6">
      <c r="D3885" s="63"/>
      <c r="F3885" s="64"/>
    </row>
    <row r="3886" spans="4:6">
      <c r="D3886" s="63"/>
      <c r="F3886" s="64"/>
    </row>
    <row r="3887" spans="4:6">
      <c r="D3887" s="63"/>
      <c r="F3887" s="64"/>
    </row>
    <row r="3888" spans="4:6">
      <c r="D3888" s="63"/>
      <c r="F3888" s="64"/>
    </row>
    <row r="3889" spans="4:6">
      <c r="D3889" s="63"/>
      <c r="F3889" s="64"/>
    </row>
    <row r="3890" spans="4:6">
      <c r="D3890" s="63"/>
      <c r="F3890" s="64"/>
    </row>
    <row r="3891" spans="4:6">
      <c r="D3891" s="63"/>
      <c r="F3891" s="64"/>
    </row>
    <row r="3892" spans="4:6">
      <c r="D3892" s="63"/>
      <c r="F3892" s="64"/>
    </row>
    <row r="3893" spans="4:6">
      <c r="D3893" s="63"/>
      <c r="F3893" s="64"/>
    </row>
    <row r="3894" spans="4:6">
      <c r="D3894" s="63"/>
      <c r="F3894" s="64"/>
    </row>
    <row r="3895" spans="4:6">
      <c r="D3895" s="63"/>
      <c r="F3895" s="64"/>
    </row>
    <row r="3896" spans="4:6">
      <c r="D3896" s="63"/>
      <c r="F3896" s="64"/>
    </row>
    <row r="3897" spans="4:6">
      <c r="D3897" s="63"/>
      <c r="F3897" s="64"/>
    </row>
    <row r="3898" spans="4:6">
      <c r="D3898" s="63"/>
      <c r="F3898" s="64"/>
    </row>
    <row r="3899" spans="4:6">
      <c r="D3899" s="63"/>
      <c r="F3899" s="64"/>
    </row>
    <row r="3900" spans="4:6">
      <c r="D3900" s="63"/>
      <c r="F3900" s="64"/>
    </row>
    <row r="3901" spans="4:6">
      <c r="D3901" s="63"/>
      <c r="F3901" s="64"/>
    </row>
    <row r="3902" spans="4:6">
      <c r="D3902" s="63"/>
      <c r="F3902" s="64"/>
    </row>
    <row r="3903" spans="4:6">
      <c r="D3903" s="63"/>
      <c r="F3903" s="64"/>
    </row>
    <row r="3904" spans="4:6">
      <c r="D3904" s="63"/>
      <c r="F3904" s="64"/>
    </row>
    <row r="3905" spans="4:6">
      <c r="D3905" s="63"/>
      <c r="F3905" s="64"/>
    </row>
    <row r="3906" spans="4:6">
      <c r="D3906" s="63"/>
      <c r="F3906" s="64"/>
    </row>
    <row r="3907" spans="4:6">
      <c r="D3907" s="63"/>
      <c r="F3907" s="64"/>
    </row>
    <row r="3908" spans="4:6">
      <c r="D3908" s="63"/>
      <c r="F3908" s="64"/>
    </row>
    <row r="3909" spans="4:6">
      <c r="D3909" s="63"/>
      <c r="F3909" s="64"/>
    </row>
    <row r="3910" spans="4:6">
      <c r="D3910" s="63"/>
      <c r="F3910" s="64"/>
    </row>
    <row r="3911" spans="4:6">
      <c r="D3911" s="63"/>
      <c r="F3911" s="64"/>
    </row>
    <row r="3912" spans="4:6">
      <c r="D3912" s="63"/>
      <c r="F3912" s="64"/>
    </row>
    <row r="3913" spans="4:6">
      <c r="D3913" s="63"/>
      <c r="F3913" s="64"/>
    </row>
    <row r="3914" spans="4:6">
      <c r="D3914" s="63"/>
      <c r="F3914" s="64"/>
    </row>
    <row r="3915" spans="4:6">
      <c r="D3915" s="63"/>
      <c r="F3915" s="64"/>
    </row>
    <row r="3916" spans="4:6">
      <c r="D3916" s="63"/>
      <c r="F3916" s="64"/>
    </row>
    <row r="3917" spans="4:6">
      <c r="D3917" s="63"/>
      <c r="F3917" s="64"/>
    </row>
    <row r="3918" spans="4:6">
      <c r="D3918" s="63"/>
      <c r="F3918" s="64"/>
    </row>
    <row r="3919" spans="4:6">
      <c r="D3919" s="63"/>
      <c r="F3919" s="64"/>
    </row>
    <row r="3920" spans="4:6">
      <c r="D3920" s="63"/>
      <c r="F3920" s="64"/>
    </row>
    <row r="3921" spans="4:6">
      <c r="D3921" s="63"/>
      <c r="F3921" s="64"/>
    </row>
    <row r="3922" spans="4:6">
      <c r="D3922" s="63"/>
      <c r="F3922" s="64"/>
    </row>
    <row r="3923" spans="4:6">
      <c r="D3923" s="63"/>
      <c r="F3923" s="64"/>
    </row>
    <row r="3924" spans="4:6">
      <c r="D3924" s="63"/>
      <c r="F3924" s="64"/>
    </row>
    <row r="3925" spans="4:6">
      <c r="D3925" s="63"/>
      <c r="F3925" s="64"/>
    </row>
    <row r="3926" spans="4:6">
      <c r="D3926" s="63"/>
      <c r="F3926" s="64"/>
    </row>
    <row r="3927" spans="4:6">
      <c r="D3927" s="63"/>
      <c r="F3927" s="64"/>
    </row>
    <row r="3928" spans="4:6">
      <c r="D3928" s="63"/>
      <c r="F3928" s="64"/>
    </row>
    <row r="3929" spans="4:6">
      <c r="D3929" s="63"/>
      <c r="F3929" s="64"/>
    </row>
    <row r="3930" spans="4:6">
      <c r="D3930" s="63"/>
      <c r="F3930" s="64"/>
    </row>
    <row r="3931" spans="4:6">
      <c r="D3931" s="63"/>
      <c r="F3931" s="64"/>
    </row>
    <row r="3932" spans="4:6">
      <c r="D3932" s="63"/>
      <c r="F3932" s="64"/>
    </row>
    <row r="3933" spans="4:6">
      <c r="D3933" s="63"/>
      <c r="F3933" s="64"/>
    </row>
    <row r="3934" spans="4:6">
      <c r="D3934" s="63"/>
      <c r="F3934" s="64"/>
    </row>
    <row r="3935" spans="4:6">
      <c r="D3935" s="63"/>
      <c r="F3935" s="64"/>
    </row>
    <row r="3936" spans="4:6">
      <c r="D3936" s="63"/>
      <c r="F3936" s="64"/>
    </row>
    <row r="3937" spans="4:6">
      <c r="D3937" s="63"/>
      <c r="F3937" s="64"/>
    </row>
    <row r="3938" spans="4:6">
      <c r="D3938" s="63"/>
      <c r="F3938" s="64"/>
    </row>
    <row r="3939" spans="4:6">
      <c r="D3939" s="63"/>
      <c r="F3939" s="64"/>
    </row>
    <row r="3940" spans="4:6">
      <c r="D3940" s="63"/>
      <c r="F3940" s="64"/>
    </row>
    <row r="3941" spans="4:6">
      <c r="D3941" s="63"/>
      <c r="F3941" s="64"/>
    </row>
    <row r="3942" spans="4:6">
      <c r="D3942" s="63"/>
      <c r="F3942" s="64"/>
    </row>
    <row r="3943" spans="4:6">
      <c r="D3943" s="63"/>
      <c r="F3943" s="64"/>
    </row>
    <row r="3944" spans="4:6">
      <c r="D3944" s="63"/>
      <c r="F3944" s="64"/>
    </row>
    <row r="3945" spans="4:6">
      <c r="D3945" s="63"/>
      <c r="F3945" s="64"/>
    </row>
    <row r="3946" spans="4:6">
      <c r="D3946" s="63"/>
      <c r="F3946" s="64"/>
    </row>
    <row r="3947" spans="4:6">
      <c r="D3947" s="63"/>
      <c r="F3947" s="64"/>
    </row>
    <row r="3948" spans="4:6">
      <c r="D3948" s="63"/>
      <c r="F3948" s="64"/>
    </row>
    <row r="3949" spans="4:6">
      <c r="D3949" s="63"/>
      <c r="F3949" s="64"/>
    </row>
    <row r="3950" spans="4:6">
      <c r="D3950" s="63"/>
      <c r="F3950" s="64"/>
    </row>
    <row r="3951" spans="4:6">
      <c r="D3951" s="63"/>
      <c r="F3951" s="64"/>
    </row>
    <row r="3952" spans="4:6">
      <c r="D3952" s="63"/>
      <c r="F3952" s="64"/>
    </row>
    <row r="3953" spans="4:6">
      <c r="D3953" s="63"/>
      <c r="F3953" s="64"/>
    </row>
    <row r="3954" spans="4:6">
      <c r="D3954" s="63"/>
      <c r="F3954" s="64"/>
    </row>
    <row r="3955" spans="4:6">
      <c r="D3955" s="63"/>
      <c r="F3955" s="64"/>
    </row>
    <row r="3956" spans="4:6">
      <c r="D3956" s="63"/>
      <c r="F3956" s="64"/>
    </row>
    <row r="3957" spans="4:6">
      <c r="D3957" s="63"/>
      <c r="F3957" s="64"/>
    </row>
    <row r="3958" spans="4:6">
      <c r="D3958" s="63"/>
      <c r="F3958" s="64"/>
    </row>
    <row r="3959" spans="4:6">
      <c r="D3959" s="63"/>
      <c r="F3959" s="64"/>
    </row>
    <row r="3960" spans="4:6">
      <c r="D3960" s="63"/>
      <c r="F3960" s="64"/>
    </row>
    <row r="3961" spans="4:6">
      <c r="D3961" s="63"/>
      <c r="F3961" s="64"/>
    </row>
    <row r="3962" spans="4:6">
      <c r="D3962" s="63"/>
      <c r="F3962" s="64"/>
    </row>
    <row r="3963" spans="4:6">
      <c r="D3963" s="63"/>
      <c r="F3963" s="64"/>
    </row>
    <row r="3964" spans="4:6">
      <c r="D3964" s="63"/>
      <c r="F3964" s="64"/>
    </row>
    <row r="3965" spans="4:6">
      <c r="D3965" s="63"/>
      <c r="F3965" s="64"/>
    </row>
    <row r="3966" spans="4:6">
      <c r="D3966" s="63"/>
      <c r="F3966" s="64"/>
    </row>
    <row r="3967" spans="4:6">
      <c r="D3967" s="63"/>
      <c r="F3967" s="64"/>
    </row>
    <row r="3968" spans="4:6">
      <c r="D3968" s="63"/>
      <c r="F3968" s="64"/>
    </row>
    <row r="3969" spans="4:6">
      <c r="D3969" s="63"/>
      <c r="F3969" s="64"/>
    </row>
    <row r="3970" spans="4:6">
      <c r="D3970" s="63"/>
      <c r="F3970" s="64"/>
    </row>
    <row r="3971" spans="4:6">
      <c r="D3971" s="63"/>
      <c r="F3971" s="64"/>
    </row>
    <row r="3972" spans="4:6">
      <c r="D3972" s="63"/>
      <c r="F3972" s="64"/>
    </row>
    <row r="3973" spans="4:6">
      <c r="D3973" s="63"/>
      <c r="F3973" s="64"/>
    </row>
    <row r="3974" spans="4:6">
      <c r="D3974" s="63"/>
      <c r="F3974" s="64"/>
    </row>
    <row r="3975" spans="4:6">
      <c r="D3975" s="63"/>
      <c r="F3975" s="64"/>
    </row>
    <row r="3976" spans="4:6">
      <c r="D3976" s="63"/>
      <c r="F3976" s="64"/>
    </row>
    <row r="3977" spans="4:6">
      <c r="D3977" s="63"/>
      <c r="F3977" s="64"/>
    </row>
    <row r="3978" spans="4:6">
      <c r="D3978" s="63"/>
      <c r="F3978" s="64"/>
    </row>
    <row r="3979" spans="4:6">
      <c r="D3979" s="63"/>
      <c r="F3979" s="64"/>
    </row>
    <row r="3980" spans="4:6">
      <c r="D3980" s="63"/>
      <c r="F3980" s="64"/>
    </row>
    <row r="3981" spans="4:6">
      <c r="D3981" s="63"/>
      <c r="F3981" s="64"/>
    </row>
    <row r="3982" spans="4:6">
      <c r="D3982" s="63"/>
      <c r="F3982" s="64"/>
    </row>
    <row r="3983" spans="4:6">
      <c r="D3983" s="63"/>
      <c r="F3983" s="64"/>
    </row>
    <row r="3984" spans="4:6">
      <c r="D3984" s="63"/>
      <c r="F3984" s="64"/>
    </row>
    <row r="3985" spans="4:6">
      <c r="D3985" s="63"/>
      <c r="F3985" s="64"/>
    </row>
    <row r="3986" spans="4:6">
      <c r="D3986" s="63"/>
      <c r="F3986" s="64"/>
    </row>
    <row r="3987" spans="4:6">
      <c r="D3987" s="63"/>
      <c r="F3987" s="64"/>
    </row>
    <row r="3988" spans="4:6">
      <c r="D3988" s="63"/>
      <c r="F3988" s="64"/>
    </row>
    <row r="3989" spans="4:6">
      <c r="D3989" s="63"/>
      <c r="F3989" s="64"/>
    </row>
    <row r="3990" spans="4:6">
      <c r="D3990" s="63"/>
      <c r="F3990" s="64"/>
    </row>
    <row r="3991" spans="4:6">
      <c r="D3991" s="63"/>
      <c r="F3991" s="64"/>
    </row>
    <row r="3992" spans="4:6">
      <c r="D3992" s="63"/>
      <c r="F3992" s="64"/>
    </row>
    <row r="3993" spans="4:6">
      <c r="D3993" s="63"/>
      <c r="F3993" s="64"/>
    </row>
    <row r="3994" spans="4:6">
      <c r="D3994" s="63"/>
      <c r="F3994" s="64"/>
    </row>
    <row r="3995" spans="4:6">
      <c r="D3995" s="63"/>
      <c r="F3995" s="64"/>
    </row>
    <row r="3996" spans="4:6">
      <c r="D3996" s="63"/>
      <c r="F3996" s="64"/>
    </row>
    <row r="3997" spans="4:6">
      <c r="D3997" s="63"/>
      <c r="F3997" s="64"/>
    </row>
    <row r="3998" spans="4:6">
      <c r="D3998" s="63"/>
      <c r="F3998" s="64"/>
    </row>
    <row r="3999" spans="4:6">
      <c r="D3999" s="63"/>
      <c r="F3999" s="64"/>
    </row>
    <row r="4000" spans="4:6">
      <c r="D4000" s="63"/>
      <c r="F4000" s="64"/>
    </row>
    <row r="4001" spans="4:6">
      <c r="D4001" s="63"/>
      <c r="F4001" s="64"/>
    </row>
    <row r="4002" spans="4:6">
      <c r="D4002" s="63"/>
      <c r="F4002" s="64"/>
    </row>
    <row r="4003" spans="4:6">
      <c r="D4003" s="63"/>
      <c r="F4003" s="64"/>
    </row>
    <row r="4004" spans="4:6">
      <c r="D4004" s="63"/>
      <c r="F4004" s="64"/>
    </row>
    <row r="4005" spans="4:6">
      <c r="D4005" s="63"/>
      <c r="F4005" s="64"/>
    </row>
    <row r="4006" spans="4:6">
      <c r="D4006" s="63"/>
      <c r="F4006" s="64"/>
    </row>
    <row r="4007" spans="4:6">
      <c r="D4007" s="63"/>
      <c r="F4007" s="64"/>
    </row>
    <row r="4008" spans="4:6">
      <c r="D4008" s="63"/>
      <c r="F4008" s="64"/>
    </row>
    <row r="4009" spans="4:6">
      <c r="D4009" s="63"/>
      <c r="F4009" s="64"/>
    </row>
    <row r="4010" spans="4:6">
      <c r="D4010" s="63"/>
      <c r="F4010" s="64"/>
    </row>
    <row r="4011" spans="4:6">
      <c r="D4011" s="63"/>
      <c r="F4011" s="64"/>
    </row>
    <row r="4012" spans="4:6">
      <c r="D4012" s="63"/>
      <c r="F4012" s="64"/>
    </row>
    <row r="4013" spans="4:6">
      <c r="D4013" s="63"/>
      <c r="F4013" s="64"/>
    </row>
    <row r="4014" spans="4:6">
      <c r="D4014" s="63"/>
      <c r="F4014" s="64"/>
    </row>
    <row r="4015" spans="4:6">
      <c r="D4015" s="63"/>
      <c r="F4015" s="64"/>
    </row>
    <row r="4016" spans="4:6">
      <c r="D4016" s="63"/>
      <c r="F4016" s="64"/>
    </row>
    <row r="4017" spans="4:6">
      <c r="D4017" s="63"/>
      <c r="F4017" s="64"/>
    </row>
    <row r="4018" spans="4:6">
      <c r="D4018" s="63"/>
      <c r="F4018" s="64"/>
    </row>
    <row r="4019" spans="4:6">
      <c r="D4019" s="63"/>
      <c r="F4019" s="64"/>
    </row>
    <row r="4020" spans="4:6">
      <c r="D4020" s="63"/>
      <c r="F4020" s="64"/>
    </row>
    <row r="4021" spans="4:6">
      <c r="D4021" s="63"/>
      <c r="F4021" s="64"/>
    </row>
    <row r="4022" spans="4:6">
      <c r="D4022" s="63"/>
      <c r="F4022" s="64"/>
    </row>
    <row r="4023" spans="4:6">
      <c r="D4023" s="63"/>
      <c r="F4023" s="64"/>
    </row>
    <row r="4024" spans="4:6">
      <c r="D4024" s="63"/>
      <c r="F4024" s="64"/>
    </row>
    <row r="4025" spans="4:6">
      <c r="D4025" s="63"/>
      <c r="F4025" s="64"/>
    </row>
    <row r="4026" spans="4:6">
      <c r="D4026" s="63"/>
      <c r="F4026" s="64"/>
    </row>
    <row r="4027" spans="4:6">
      <c r="D4027" s="63"/>
      <c r="F4027" s="64"/>
    </row>
    <row r="4028" spans="4:6">
      <c r="D4028" s="63"/>
      <c r="F4028" s="64"/>
    </row>
    <row r="4029" spans="4:6">
      <c r="D4029" s="63"/>
      <c r="F4029" s="64"/>
    </row>
    <row r="4030" spans="4:6">
      <c r="D4030" s="63"/>
      <c r="F4030" s="64"/>
    </row>
    <row r="4031" spans="4:6">
      <c r="D4031" s="63"/>
      <c r="F4031" s="64"/>
    </row>
    <row r="4032" spans="4:6">
      <c r="D4032" s="63"/>
      <c r="F4032" s="64"/>
    </row>
    <row r="4033" spans="4:6">
      <c r="D4033" s="63"/>
      <c r="F4033" s="64"/>
    </row>
    <row r="4034" spans="4:6">
      <c r="D4034" s="63"/>
      <c r="F4034" s="64"/>
    </row>
    <row r="4035" spans="4:6">
      <c r="D4035" s="63"/>
      <c r="F4035" s="64"/>
    </row>
    <row r="4036" spans="4:6">
      <c r="D4036" s="63"/>
      <c r="F4036" s="64"/>
    </row>
    <row r="4037" spans="4:6">
      <c r="D4037" s="63"/>
      <c r="F4037" s="64"/>
    </row>
    <row r="4038" spans="4:6">
      <c r="D4038" s="63"/>
      <c r="F4038" s="64"/>
    </row>
    <row r="4039" spans="4:6">
      <c r="D4039" s="63"/>
      <c r="F4039" s="64"/>
    </row>
    <row r="4040" spans="4:6">
      <c r="D4040" s="63"/>
      <c r="F4040" s="64"/>
    </row>
    <row r="4041" spans="4:6">
      <c r="D4041" s="63"/>
      <c r="F4041" s="64"/>
    </row>
    <row r="4042" spans="4:6">
      <c r="D4042" s="63"/>
      <c r="F4042" s="64"/>
    </row>
    <row r="4043" spans="4:6">
      <c r="D4043" s="63"/>
      <c r="F4043" s="64"/>
    </row>
    <row r="4044" spans="4:6">
      <c r="D4044" s="63"/>
      <c r="F4044" s="64"/>
    </row>
    <row r="4045" spans="4:6">
      <c r="D4045" s="63"/>
      <c r="F4045" s="64"/>
    </row>
    <row r="4046" spans="4:6">
      <c r="D4046" s="63"/>
      <c r="F4046" s="64"/>
    </row>
    <row r="4047" spans="4:6">
      <c r="D4047" s="63"/>
      <c r="F4047" s="64"/>
    </row>
    <row r="4048" spans="4:6">
      <c r="D4048" s="63"/>
      <c r="F4048" s="64"/>
    </row>
    <row r="4049" spans="4:6">
      <c r="D4049" s="63"/>
      <c r="F4049" s="64"/>
    </row>
    <row r="4050" spans="4:6">
      <c r="D4050" s="63"/>
      <c r="F4050" s="64"/>
    </row>
    <row r="4051" spans="4:6">
      <c r="D4051" s="63"/>
      <c r="F4051" s="64"/>
    </row>
    <row r="4052" spans="4:6">
      <c r="D4052" s="63"/>
      <c r="F4052" s="64"/>
    </row>
    <row r="4053" spans="4:6">
      <c r="D4053" s="63"/>
      <c r="F4053" s="64"/>
    </row>
    <row r="4054" spans="4:6">
      <c r="D4054" s="63"/>
      <c r="F4054" s="64"/>
    </row>
    <row r="4055" spans="4:6">
      <c r="D4055" s="63"/>
      <c r="F4055" s="64"/>
    </row>
    <row r="4056" spans="4:6">
      <c r="D4056" s="63"/>
      <c r="F4056" s="64"/>
    </row>
    <row r="4057" spans="4:6">
      <c r="D4057" s="63"/>
      <c r="F4057" s="64"/>
    </row>
    <row r="4058" spans="4:6">
      <c r="D4058" s="63"/>
      <c r="F4058" s="64"/>
    </row>
    <row r="4059" spans="4:6">
      <c r="D4059" s="63"/>
      <c r="F4059" s="64"/>
    </row>
    <row r="4060" spans="4:6">
      <c r="D4060" s="63"/>
      <c r="F4060" s="64"/>
    </row>
    <row r="4061" spans="4:6">
      <c r="D4061" s="63"/>
      <c r="F4061" s="64"/>
    </row>
    <row r="4062" spans="4:6">
      <c r="D4062" s="63"/>
      <c r="F4062" s="64"/>
    </row>
    <row r="4063" spans="4:6">
      <c r="D4063" s="63"/>
      <c r="F4063" s="64"/>
    </row>
    <row r="4064" spans="4:6">
      <c r="D4064" s="63"/>
      <c r="F4064" s="64"/>
    </row>
    <row r="4065" spans="4:6">
      <c r="D4065" s="63"/>
      <c r="F4065" s="64"/>
    </row>
    <row r="4066" spans="4:6">
      <c r="D4066" s="63"/>
      <c r="F4066" s="64"/>
    </row>
    <row r="4067" spans="4:6">
      <c r="D4067" s="63"/>
      <c r="F4067" s="64"/>
    </row>
    <row r="4068" spans="4:6">
      <c r="D4068" s="63"/>
      <c r="F4068" s="64"/>
    </row>
    <row r="4069" spans="4:6">
      <c r="D4069" s="63"/>
      <c r="F4069" s="64"/>
    </row>
    <row r="4070" spans="4:6">
      <c r="D4070" s="63"/>
      <c r="F4070" s="64"/>
    </row>
    <row r="4071" spans="4:6">
      <c r="D4071" s="63"/>
      <c r="F4071" s="64"/>
    </row>
    <row r="4072" spans="4:6">
      <c r="D4072" s="63"/>
      <c r="F4072" s="64"/>
    </row>
    <row r="4073" spans="4:6">
      <c r="D4073" s="63"/>
      <c r="F4073" s="64"/>
    </row>
    <row r="4074" spans="4:6">
      <c r="D4074" s="63"/>
      <c r="F4074" s="64"/>
    </row>
    <row r="4075" spans="4:6">
      <c r="D4075" s="63"/>
      <c r="F4075" s="64"/>
    </row>
    <row r="4076" spans="4:6">
      <c r="D4076" s="63"/>
      <c r="F4076" s="64"/>
    </row>
    <row r="4077" spans="4:6">
      <c r="D4077" s="63"/>
      <c r="F4077" s="64"/>
    </row>
    <row r="4078" spans="4:6">
      <c r="D4078" s="63"/>
      <c r="F4078" s="64"/>
    </row>
    <row r="4079" spans="4:6">
      <c r="D4079" s="63"/>
      <c r="F4079" s="64"/>
    </row>
    <row r="4080" spans="4:6">
      <c r="D4080" s="63"/>
      <c r="F4080" s="64"/>
    </row>
    <row r="4081" spans="4:6">
      <c r="D4081" s="63"/>
      <c r="F4081" s="64"/>
    </row>
    <row r="4082" spans="4:6">
      <c r="D4082" s="63"/>
      <c r="F4082" s="64"/>
    </row>
    <row r="4083" spans="4:6">
      <c r="D4083" s="63"/>
      <c r="F4083" s="64"/>
    </row>
    <row r="4084" spans="4:6">
      <c r="D4084" s="63"/>
      <c r="F4084" s="64"/>
    </row>
    <row r="4085" spans="4:6">
      <c r="D4085" s="63"/>
      <c r="F4085" s="64"/>
    </row>
    <row r="4086" spans="4:6">
      <c r="D4086" s="63"/>
      <c r="F4086" s="64"/>
    </row>
    <row r="4087" spans="4:6">
      <c r="D4087" s="63"/>
      <c r="F4087" s="64"/>
    </row>
    <row r="4088" spans="4:6">
      <c r="D4088" s="63"/>
      <c r="F4088" s="64"/>
    </row>
    <row r="4089" spans="4:6">
      <c r="D4089" s="63"/>
      <c r="F4089" s="64"/>
    </row>
    <row r="4090" spans="4:6">
      <c r="D4090" s="63"/>
      <c r="F4090" s="64"/>
    </row>
    <row r="4091" spans="4:6">
      <c r="D4091" s="63"/>
      <c r="F4091" s="64"/>
    </row>
    <row r="4092" spans="4:6">
      <c r="D4092" s="63"/>
      <c r="F4092" s="64"/>
    </row>
    <row r="4093" spans="4:6">
      <c r="D4093" s="63"/>
      <c r="F4093" s="64"/>
    </row>
    <row r="4094" spans="4:6">
      <c r="D4094" s="63"/>
      <c r="F4094" s="64"/>
    </row>
    <row r="4095" spans="4:6">
      <c r="D4095" s="63"/>
      <c r="F4095" s="64"/>
    </row>
    <row r="4096" spans="4:6">
      <c r="D4096" s="63"/>
      <c r="F4096" s="64"/>
    </row>
    <row r="4097" spans="4:6">
      <c r="D4097" s="63"/>
      <c r="F4097" s="64"/>
    </row>
    <row r="4098" spans="4:6">
      <c r="D4098" s="63"/>
      <c r="F4098" s="64"/>
    </row>
    <row r="4099" spans="4:6">
      <c r="D4099" s="63"/>
      <c r="F4099" s="64"/>
    </row>
    <row r="4100" spans="4:6">
      <c r="D4100" s="63"/>
      <c r="F4100" s="64"/>
    </row>
    <row r="4101" spans="4:6">
      <c r="D4101" s="63"/>
      <c r="F4101" s="64"/>
    </row>
    <row r="4102" spans="4:6">
      <c r="D4102" s="63"/>
      <c r="F4102" s="64"/>
    </row>
    <row r="4103" spans="4:6">
      <c r="D4103" s="63"/>
      <c r="F4103" s="64"/>
    </row>
    <row r="4104" spans="4:6">
      <c r="D4104" s="63"/>
      <c r="F4104" s="64"/>
    </row>
    <row r="4105" spans="4:6">
      <c r="D4105" s="63"/>
      <c r="F4105" s="64"/>
    </row>
    <row r="4106" spans="4:6">
      <c r="D4106" s="63"/>
      <c r="F4106" s="64"/>
    </row>
    <row r="4107" spans="4:6">
      <c r="D4107" s="63"/>
      <c r="F4107" s="64"/>
    </row>
    <row r="4108" spans="4:6">
      <c r="D4108" s="63"/>
      <c r="F4108" s="64"/>
    </row>
    <row r="4109" spans="4:6">
      <c r="D4109" s="63"/>
      <c r="F4109" s="64"/>
    </row>
    <row r="4110" spans="4:6">
      <c r="D4110" s="63"/>
      <c r="F4110" s="64"/>
    </row>
    <row r="4111" spans="4:6">
      <c r="D4111" s="63"/>
      <c r="F4111" s="64"/>
    </row>
    <row r="4112" spans="4:6">
      <c r="D4112" s="63"/>
      <c r="F4112" s="64"/>
    </row>
    <row r="4113" spans="4:6">
      <c r="D4113" s="63"/>
      <c r="F4113" s="64"/>
    </row>
    <row r="4114" spans="4:6">
      <c r="D4114" s="63"/>
      <c r="F4114" s="64"/>
    </row>
    <row r="4115" spans="4:6">
      <c r="D4115" s="63"/>
      <c r="F4115" s="64"/>
    </row>
    <row r="4116" spans="4:6">
      <c r="D4116" s="63"/>
      <c r="F4116" s="64"/>
    </row>
    <row r="4117" spans="4:6">
      <c r="D4117" s="63"/>
      <c r="F4117" s="64"/>
    </row>
    <row r="4118" spans="4:6">
      <c r="D4118" s="63"/>
      <c r="F4118" s="64"/>
    </row>
    <row r="4119" spans="4:6">
      <c r="D4119" s="63"/>
      <c r="F4119" s="64"/>
    </row>
    <row r="4120" spans="4:6">
      <c r="D4120" s="63"/>
      <c r="F4120" s="64"/>
    </row>
    <row r="4121" spans="4:6">
      <c r="D4121" s="63"/>
      <c r="F4121" s="64"/>
    </row>
    <row r="4122" spans="4:6">
      <c r="D4122" s="63"/>
      <c r="F4122" s="64"/>
    </row>
    <row r="4123" spans="4:6">
      <c r="D4123" s="63"/>
      <c r="F4123" s="64"/>
    </row>
    <row r="4124" spans="4:6">
      <c r="D4124" s="63"/>
      <c r="F4124" s="64"/>
    </row>
    <row r="4125" spans="4:6">
      <c r="D4125" s="63"/>
      <c r="F4125" s="64"/>
    </row>
    <row r="4126" spans="4:6">
      <c r="D4126" s="63"/>
      <c r="F4126" s="64"/>
    </row>
    <row r="4127" spans="4:6">
      <c r="D4127" s="63"/>
      <c r="F4127" s="64"/>
    </row>
    <row r="4128" spans="4:6">
      <c r="D4128" s="63"/>
      <c r="F4128" s="64"/>
    </row>
    <row r="4129" spans="4:6">
      <c r="D4129" s="63"/>
      <c r="F4129" s="64"/>
    </row>
    <row r="4130" spans="4:6">
      <c r="D4130" s="63"/>
      <c r="F4130" s="64"/>
    </row>
    <row r="4131" spans="4:6">
      <c r="D4131" s="63"/>
      <c r="F4131" s="64"/>
    </row>
    <row r="4132" spans="4:6">
      <c r="D4132" s="63"/>
      <c r="F4132" s="64"/>
    </row>
    <row r="4133" spans="4:6">
      <c r="D4133" s="63"/>
      <c r="F4133" s="64"/>
    </row>
    <row r="4134" spans="4:6">
      <c r="D4134" s="63"/>
      <c r="F4134" s="64"/>
    </row>
    <row r="4135" spans="4:6">
      <c r="D4135" s="63"/>
      <c r="F4135" s="64"/>
    </row>
    <row r="4136" spans="4:6">
      <c r="D4136" s="63"/>
      <c r="F4136" s="64"/>
    </row>
    <row r="4137" spans="4:6">
      <c r="D4137" s="63"/>
      <c r="F4137" s="64"/>
    </row>
    <row r="4138" spans="4:6">
      <c r="D4138" s="63"/>
      <c r="F4138" s="64"/>
    </row>
    <row r="4139" spans="4:6">
      <c r="D4139" s="63"/>
      <c r="F4139" s="64"/>
    </row>
    <row r="4140" spans="4:6">
      <c r="D4140" s="63"/>
      <c r="F4140" s="64"/>
    </row>
    <row r="4141" spans="4:6">
      <c r="D4141" s="63"/>
      <c r="F4141" s="64"/>
    </row>
    <row r="4142" spans="4:6">
      <c r="D4142" s="63"/>
      <c r="F4142" s="64"/>
    </row>
    <row r="4143" spans="4:6">
      <c r="D4143" s="63"/>
      <c r="F4143" s="64"/>
    </row>
    <row r="4144" spans="4:6">
      <c r="D4144" s="63"/>
      <c r="F4144" s="64"/>
    </row>
    <row r="4145" spans="4:6">
      <c r="D4145" s="63"/>
      <c r="F4145" s="64"/>
    </row>
    <row r="4146" spans="4:6">
      <c r="D4146" s="63"/>
      <c r="F4146" s="64"/>
    </row>
    <row r="4147" spans="4:6">
      <c r="D4147" s="63"/>
      <c r="F4147" s="64"/>
    </row>
    <row r="4148" spans="4:6">
      <c r="D4148" s="63"/>
      <c r="F4148" s="64"/>
    </row>
    <row r="4149" spans="4:6">
      <c r="D4149" s="63"/>
      <c r="F4149" s="64"/>
    </row>
    <row r="4150" spans="4:6">
      <c r="D4150" s="63"/>
      <c r="F4150" s="64"/>
    </row>
    <row r="4151" spans="4:6">
      <c r="D4151" s="63"/>
      <c r="F4151" s="64"/>
    </row>
    <row r="4152" spans="4:6">
      <c r="D4152" s="63"/>
      <c r="F4152" s="64"/>
    </row>
    <row r="4153" spans="4:6">
      <c r="D4153" s="63"/>
      <c r="F4153" s="64"/>
    </row>
    <row r="4154" spans="4:6">
      <c r="D4154" s="63"/>
      <c r="F4154" s="64"/>
    </row>
    <row r="4155" spans="4:6">
      <c r="D4155" s="63"/>
      <c r="F4155" s="64"/>
    </row>
    <row r="4156" spans="4:6">
      <c r="D4156" s="63"/>
      <c r="F4156" s="64"/>
    </row>
    <row r="4157" spans="4:6">
      <c r="D4157" s="63"/>
      <c r="F4157" s="64"/>
    </row>
    <row r="4158" spans="4:6">
      <c r="D4158" s="63"/>
      <c r="F4158" s="64"/>
    </row>
    <row r="4159" spans="4:6">
      <c r="D4159" s="63"/>
      <c r="F4159" s="64"/>
    </row>
    <row r="4160" spans="4:6">
      <c r="D4160" s="63"/>
      <c r="F4160" s="64"/>
    </row>
    <row r="4161" spans="4:6">
      <c r="D4161" s="63"/>
      <c r="F4161" s="64"/>
    </row>
    <row r="4162" spans="4:6">
      <c r="D4162" s="63"/>
      <c r="F4162" s="64"/>
    </row>
    <row r="4163" spans="4:6">
      <c r="D4163" s="63"/>
      <c r="F4163" s="64"/>
    </row>
    <row r="4164" spans="4:6">
      <c r="D4164" s="63"/>
      <c r="F4164" s="64"/>
    </row>
    <row r="4165" spans="4:6">
      <c r="D4165" s="63"/>
      <c r="F4165" s="64"/>
    </row>
    <row r="4166" spans="4:6">
      <c r="D4166" s="63"/>
      <c r="F4166" s="64"/>
    </row>
    <row r="4167" spans="4:6">
      <c r="D4167" s="63"/>
      <c r="F4167" s="64"/>
    </row>
    <row r="4168" spans="4:6">
      <c r="D4168" s="63"/>
      <c r="F4168" s="64"/>
    </row>
    <row r="4169" spans="4:6">
      <c r="D4169" s="63"/>
      <c r="F4169" s="64"/>
    </row>
    <row r="4170" spans="4:6">
      <c r="D4170" s="63"/>
      <c r="F4170" s="64"/>
    </row>
    <row r="4171" spans="4:6">
      <c r="D4171" s="63"/>
      <c r="F4171" s="64"/>
    </row>
    <row r="4172" spans="4:6">
      <c r="D4172" s="63"/>
      <c r="F4172" s="64"/>
    </row>
    <row r="4173" spans="4:6">
      <c r="D4173" s="63"/>
      <c r="F4173" s="64"/>
    </row>
    <row r="4174" spans="4:6">
      <c r="D4174" s="63"/>
      <c r="F4174" s="64"/>
    </row>
    <row r="4175" spans="4:6">
      <c r="D4175" s="63"/>
      <c r="F4175" s="64"/>
    </row>
    <row r="4176" spans="4:6">
      <c r="D4176" s="63"/>
      <c r="F4176" s="64"/>
    </row>
    <row r="4177" spans="4:6">
      <c r="D4177" s="63"/>
      <c r="F4177" s="64"/>
    </row>
    <row r="4178" spans="4:6">
      <c r="D4178" s="63"/>
      <c r="F4178" s="64"/>
    </row>
    <row r="4179" spans="4:6">
      <c r="D4179" s="63"/>
      <c r="F4179" s="64"/>
    </row>
    <row r="4180" spans="4:6">
      <c r="D4180" s="63"/>
      <c r="F4180" s="64"/>
    </row>
    <row r="4181" spans="4:6">
      <c r="D4181" s="63"/>
      <c r="F4181" s="64"/>
    </row>
    <row r="4182" spans="4:6">
      <c r="D4182" s="63"/>
      <c r="F4182" s="64"/>
    </row>
    <row r="4183" spans="4:6">
      <c r="D4183" s="63"/>
      <c r="F4183" s="64"/>
    </row>
    <row r="4184" spans="4:6">
      <c r="D4184" s="63"/>
      <c r="F4184" s="64"/>
    </row>
    <row r="4185" spans="4:6">
      <c r="D4185" s="63"/>
      <c r="F4185" s="64"/>
    </row>
    <row r="4186" spans="4:6">
      <c r="D4186" s="63"/>
      <c r="F4186" s="64"/>
    </row>
    <row r="4187" spans="4:6">
      <c r="D4187" s="63"/>
      <c r="F4187" s="64"/>
    </row>
    <row r="4188" spans="4:6">
      <c r="D4188" s="63"/>
      <c r="F4188" s="64"/>
    </row>
    <row r="4189" spans="4:6">
      <c r="D4189" s="63"/>
      <c r="F4189" s="64"/>
    </row>
    <row r="4190" spans="4:6">
      <c r="D4190" s="63"/>
      <c r="F4190" s="64"/>
    </row>
    <row r="4191" spans="4:6">
      <c r="D4191" s="63"/>
      <c r="F4191" s="64"/>
    </row>
    <row r="4192" spans="4:6">
      <c r="D4192" s="63"/>
      <c r="F4192" s="64"/>
    </row>
    <row r="4193" spans="4:6">
      <c r="D4193" s="63"/>
      <c r="F4193" s="64"/>
    </row>
    <row r="4194" spans="4:6">
      <c r="D4194" s="63"/>
      <c r="F4194" s="64"/>
    </row>
    <row r="4195" spans="4:6">
      <c r="D4195" s="63"/>
      <c r="F4195" s="64"/>
    </row>
    <row r="4196" spans="4:6">
      <c r="D4196" s="63"/>
      <c r="F4196" s="64"/>
    </row>
    <row r="4197" spans="4:6">
      <c r="D4197" s="63"/>
      <c r="F4197" s="64"/>
    </row>
    <row r="4198" spans="4:6">
      <c r="D4198" s="63"/>
      <c r="F4198" s="64"/>
    </row>
    <row r="4199" spans="4:6">
      <c r="D4199" s="63"/>
      <c r="F4199" s="64"/>
    </row>
    <row r="4200" spans="4:6">
      <c r="D4200" s="63"/>
      <c r="F4200" s="64"/>
    </row>
    <row r="4201" spans="4:6">
      <c r="D4201" s="63"/>
      <c r="F4201" s="64"/>
    </row>
    <row r="4202" spans="4:6">
      <c r="D4202" s="63"/>
      <c r="F4202" s="64"/>
    </row>
    <row r="4203" spans="4:6">
      <c r="D4203" s="63"/>
      <c r="F4203" s="64"/>
    </row>
    <row r="4204" spans="4:6">
      <c r="D4204" s="63"/>
      <c r="F4204" s="64"/>
    </row>
    <row r="4205" spans="4:6">
      <c r="D4205" s="63"/>
      <c r="F4205" s="64"/>
    </row>
    <row r="4206" spans="4:6">
      <c r="D4206" s="63"/>
      <c r="F4206" s="64"/>
    </row>
    <row r="4207" spans="4:6">
      <c r="D4207" s="63"/>
      <c r="F4207" s="64"/>
    </row>
    <row r="4208" spans="4:6">
      <c r="D4208" s="63"/>
      <c r="F4208" s="64"/>
    </row>
    <row r="4209" spans="4:6">
      <c r="D4209" s="63"/>
      <c r="F4209" s="64"/>
    </row>
    <row r="4210" spans="4:6">
      <c r="D4210" s="63"/>
      <c r="F4210" s="64"/>
    </row>
    <row r="4211" spans="4:6">
      <c r="D4211" s="63"/>
      <c r="F4211" s="64"/>
    </row>
    <row r="4212" spans="4:6">
      <c r="D4212" s="63"/>
      <c r="F4212" s="64"/>
    </row>
    <row r="4213" spans="4:6">
      <c r="D4213" s="63"/>
      <c r="F4213" s="64"/>
    </row>
    <row r="4214" spans="4:6">
      <c r="D4214" s="63"/>
      <c r="F4214" s="64"/>
    </row>
    <row r="4215" spans="4:6">
      <c r="D4215" s="63"/>
      <c r="F4215" s="64"/>
    </row>
    <row r="4216" spans="4:6">
      <c r="D4216" s="63"/>
      <c r="F4216" s="64"/>
    </row>
    <row r="4217" spans="4:6">
      <c r="D4217" s="63"/>
      <c r="F4217" s="64"/>
    </row>
    <row r="4218" spans="4:6">
      <c r="D4218" s="63"/>
      <c r="F4218" s="64"/>
    </row>
    <row r="4219" spans="4:6">
      <c r="D4219" s="63"/>
      <c r="F4219" s="64"/>
    </row>
    <row r="4220" spans="4:6">
      <c r="D4220" s="63"/>
      <c r="F4220" s="64"/>
    </row>
    <row r="4221" spans="4:6">
      <c r="D4221" s="63"/>
      <c r="F4221" s="64"/>
    </row>
    <row r="4222" spans="4:6">
      <c r="D4222" s="63"/>
      <c r="F4222" s="64"/>
    </row>
    <row r="4223" spans="4:6">
      <c r="D4223" s="63"/>
      <c r="F4223" s="64"/>
    </row>
    <row r="4224" spans="4:6">
      <c r="D4224" s="63"/>
      <c r="F4224" s="64"/>
    </row>
    <row r="4225" spans="4:6">
      <c r="D4225" s="63"/>
      <c r="F4225" s="64"/>
    </row>
    <row r="4226" spans="4:6">
      <c r="D4226" s="63"/>
      <c r="F4226" s="64"/>
    </row>
    <row r="4227" spans="4:6">
      <c r="D4227" s="63"/>
      <c r="F4227" s="64"/>
    </row>
    <row r="4228" spans="4:6">
      <c r="D4228" s="63"/>
      <c r="F4228" s="64"/>
    </row>
    <row r="4229" spans="4:6">
      <c r="D4229" s="63"/>
      <c r="F4229" s="64"/>
    </row>
    <row r="4230" spans="4:6">
      <c r="D4230" s="63"/>
      <c r="F4230" s="64"/>
    </row>
    <row r="4231" spans="4:6">
      <c r="D4231" s="63"/>
      <c r="F4231" s="64"/>
    </row>
    <row r="4232" spans="4:6">
      <c r="D4232" s="63"/>
      <c r="F4232" s="64"/>
    </row>
    <row r="4233" spans="4:6">
      <c r="D4233" s="63"/>
      <c r="F4233" s="64"/>
    </row>
    <row r="4234" spans="4:6">
      <c r="D4234" s="63"/>
      <c r="F4234" s="64"/>
    </row>
    <row r="4235" spans="4:6">
      <c r="D4235" s="63"/>
      <c r="F4235" s="64"/>
    </row>
    <row r="4236" spans="4:6">
      <c r="D4236" s="63"/>
      <c r="F4236" s="64"/>
    </row>
    <row r="4237" spans="4:6">
      <c r="D4237" s="63"/>
      <c r="F4237" s="64"/>
    </row>
    <row r="4238" spans="4:6">
      <c r="D4238" s="63"/>
      <c r="F4238" s="64"/>
    </row>
    <row r="4239" spans="4:6">
      <c r="D4239" s="63"/>
      <c r="F4239" s="64"/>
    </row>
    <row r="4240" spans="4:6">
      <c r="D4240" s="63"/>
      <c r="F4240" s="64"/>
    </row>
    <row r="4241" spans="4:6">
      <c r="D4241" s="63"/>
      <c r="F4241" s="64"/>
    </row>
    <row r="4242" spans="4:6">
      <c r="D4242" s="63"/>
      <c r="F4242" s="64"/>
    </row>
    <row r="4243" spans="4:6">
      <c r="D4243" s="63"/>
      <c r="F4243" s="64"/>
    </row>
    <row r="4244" spans="4:6">
      <c r="D4244" s="63"/>
      <c r="F4244" s="64"/>
    </row>
    <row r="4245" spans="4:6">
      <c r="D4245" s="63"/>
      <c r="F4245" s="64"/>
    </row>
    <row r="4246" spans="4:6">
      <c r="D4246" s="63"/>
      <c r="F4246" s="64"/>
    </row>
    <row r="4247" spans="4:6">
      <c r="D4247" s="63"/>
      <c r="F4247" s="64"/>
    </row>
    <row r="4248" spans="4:6">
      <c r="D4248" s="63"/>
      <c r="F4248" s="64"/>
    </row>
    <row r="4249" spans="4:6">
      <c r="D4249" s="63"/>
      <c r="F4249" s="64"/>
    </row>
    <row r="4250" spans="4:6">
      <c r="D4250" s="63"/>
      <c r="F4250" s="64"/>
    </row>
    <row r="4251" spans="4:6">
      <c r="D4251" s="63"/>
      <c r="F4251" s="64"/>
    </row>
    <row r="4252" spans="4:6">
      <c r="D4252" s="63"/>
      <c r="F4252" s="64"/>
    </row>
    <row r="4253" spans="4:6">
      <c r="D4253" s="63"/>
      <c r="F4253" s="64"/>
    </row>
    <row r="4254" spans="4:6">
      <c r="D4254" s="63"/>
      <c r="F4254" s="64"/>
    </row>
    <row r="4255" spans="4:6">
      <c r="D4255" s="63"/>
      <c r="F4255" s="64"/>
    </row>
    <row r="4256" spans="4:6">
      <c r="D4256" s="63"/>
      <c r="F4256" s="64"/>
    </row>
    <row r="4257" spans="4:6">
      <c r="D4257" s="63"/>
      <c r="F4257" s="64"/>
    </row>
    <row r="4258" spans="4:6">
      <c r="D4258" s="63"/>
      <c r="F4258" s="64"/>
    </row>
    <row r="4259" spans="4:6">
      <c r="D4259" s="63"/>
      <c r="F4259" s="64"/>
    </row>
    <row r="4260" spans="4:6">
      <c r="D4260" s="63"/>
      <c r="F4260" s="64"/>
    </row>
    <row r="4261" spans="4:6">
      <c r="D4261" s="63"/>
      <c r="F4261" s="64"/>
    </row>
    <row r="4262" spans="4:6">
      <c r="D4262" s="63"/>
      <c r="F4262" s="64"/>
    </row>
    <row r="4263" spans="4:6">
      <c r="D4263" s="63"/>
      <c r="F4263" s="64"/>
    </row>
    <row r="4264" spans="4:6">
      <c r="D4264" s="63"/>
      <c r="F4264" s="64"/>
    </row>
    <row r="4265" spans="4:6">
      <c r="D4265" s="63"/>
      <c r="F4265" s="64"/>
    </row>
    <row r="4266" spans="4:6">
      <c r="D4266" s="63"/>
      <c r="F4266" s="64"/>
    </row>
    <row r="4267" spans="4:6">
      <c r="D4267" s="63"/>
      <c r="F4267" s="64"/>
    </row>
    <row r="4268" spans="4:6">
      <c r="D4268" s="63"/>
      <c r="F4268" s="64"/>
    </row>
    <row r="4269" spans="4:6">
      <c r="D4269" s="63"/>
      <c r="F4269" s="64"/>
    </row>
    <row r="4270" spans="4:6">
      <c r="D4270" s="63"/>
      <c r="F4270" s="64"/>
    </row>
    <row r="4271" spans="4:6">
      <c r="D4271" s="63"/>
      <c r="F4271" s="64"/>
    </row>
    <row r="4272" spans="4:6">
      <c r="D4272" s="63"/>
      <c r="F4272" s="64"/>
    </row>
    <row r="4273" spans="4:6">
      <c r="D4273" s="63"/>
      <c r="F4273" s="64"/>
    </row>
    <row r="4274" spans="4:6">
      <c r="D4274" s="63"/>
      <c r="F4274" s="64"/>
    </row>
    <row r="4275" spans="4:6">
      <c r="D4275" s="63"/>
      <c r="F4275" s="64"/>
    </row>
    <row r="4276" spans="4:6">
      <c r="D4276" s="63"/>
      <c r="F4276" s="64"/>
    </row>
    <row r="4277" spans="4:6">
      <c r="D4277" s="63"/>
      <c r="F4277" s="64"/>
    </row>
    <row r="4278" spans="4:6">
      <c r="D4278" s="63"/>
      <c r="F4278" s="64"/>
    </row>
    <row r="4279" spans="4:6">
      <c r="D4279" s="63"/>
      <c r="F4279" s="64"/>
    </row>
    <row r="4280" spans="4:6">
      <c r="D4280" s="63"/>
      <c r="F4280" s="64"/>
    </row>
    <row r="4281" spans="4:6">
      <c r="D4281" s="63"/>
      <c r="F4281" s="64"/>
    </row>
    <row r="4282" spans="4:6">
      <c r="D4282" s="63"/>
      <c r="F4282" s="64"/>
    </row>
    <row r="4283" spans="4:6">
      <c r="D4283" s="63"/>
      <c r="F4283" s="64"/>
    </row>
    <row r="4284" spans="4:6">
      <c r="D4284" s="63"/>
      <c r="F4284" s="64"/>
    </row>
    <row r="4285" spans="4:6">
      <c r="D4285" s="63"/>
      <c r="F4285" s="64"/>
    </row>
    <row r="4286" spans="4:6">
      <c r="D4286" s="63"/>
      <c r="F4286" s="64"/>
    </row>
    <row r="4287" spans="4:6">
      <c r="D4287" s="63"/>
      <c r="F4287" s="64"/>
    </row>
    <row r="4288" spans="4:6">
      <c r="D4288" s="63"/>
      <c r="F4288" s="64"/>
    </row>
    <row r="4289" spans="4:6">
      <c r="D4289" s="63"/>
      <c r="F4289" s="64"/>
    </row>
    <row r="4290" spans="4:6">
      <c r="D4290" s="63"/>
      <c r="F4290" s="64"/>
    </row>
    <row r="4291" spans="4:6">
      <c r="D4291" s="63"/>
      <c r="F4291" s="64"/>
    </row>
    <row r="4292" spans="4:6">
      <c r="D4292" s="63"/>
      <c r="F4292" s="64"/>
    </row>
    <row r="4293" spans="4:6">
      <c r="D4293" s="63"/>
      <c r="F4293" s="64"/>
    </row>
    <row r="4294" spans="4:6">
      <c r="D4294" s="63"/>
      <c r="F4294" s="64"/>
    </row>
    <row r="4295" spans="4:6">
      <c r="D4295" s="63"/>
      <c r="F4295" s="64"/>
    </row>
    <row r="4296" spans="4:6">
      <c r="D4296" s="63"/>
      <c r="F4296" s="64"/>
    </row>
    <row r="4297" spans="4:6">
      <c r="D4297" s="63"/>
      <c r="F4297" s="64"/>
    </row>
    <row r="4298" spans="4:6">
      <c r="D4298" s="63"/>
      <c r="F4298" s="64"/>
    </row>
    <row r="4299" spans="4:6">
      <c r="D4299" s="63"/>
      <c r="F4299" s="64"/>
    </row>
    <row r="4300" spans="4:6">
      <c r="D4300" s="63"/>
      <c r="F4300" s="64"/>
    </row>
    <row r="4301" spans="4:6">
      <c r="D4301" s="63"/>
      <c r="F4301" s="64"/>
    </row>
    <row r="4302" spans="4:6">
      <c r="D4302" s="63"/>
      <c r="F4302" s="64"/>
    </row>
    <row r="4303" spans="4:6">
      <c r="D4303" s="63"/>
      <c r="F4303" s="64"/>
    </row>
    <row r="4304" spans="4:6">
      <c r="D4304" s="63"/>
      <c r="F4304" s="64"/>
    </row>
    <row r="4305" spans="4:6">
      <c r="D4305" s="63"/>
      <c r="F4305" s="64"/>
    </row>
    <row r="4306" spans="4:6">
      <c r="D4306" s="63"/>
      <c r="F4306" s="64"/>
    </row>
    <row r="4307" spans="4:6">
      <c r="D4307" s="63"/>
      <c r="F4307" s="64"/>
    </row>
    <row r="4308" spans="4:6">
      <c r="D4308" s="63"/>
      <c r="F4308" s="64"/>
    </row>
    <row r="4309" spans="4:6">
      <c r="D4309" s="63"/>
      <c r="F4309" s="64"/>
    </row>
    <row r="4310" spans="4:6">
      <c r="D4310" s="63"/>
      <c r="F4310" s="64"/>
    </row>
    <row r="4311" spans="4:6">
      <c r="D4311" s="63"/>
      <c r="F4311" s="64"/>
    </row>
    <row r="4312" spans="4:6">
      <c r="D4312" s="63"/>
      <c r="F4312" s="64"/>
    </row>
    <row r="4313" spans="4:6">
      <c r="D4313" s="63"/>
      <c r="F4313" s="64"/>
    </row>
    <row r="4314" spans="4:6">
      <c r="D4314" s="63"/>
      <c r="F4314" s="64"/>
    </row>
    <row r="4315" spans="4:6">
      <c r="D4315" s="63"/>
      <c r="F4315" s="64"/>
    </row>
    <row r="4316" spans="4:6">
      <c r="D4316" s="63"/>
      <c r="F4316" s="64"/>
    </row>
    <row r="4317" spans="4:6">
      <c r="D4317" s="63"/>
      <c r="F4317" s="64"/>
    </row>
    <row r="4318" spans="4:6">
      <c r="D4318" s="63"/>
      <c r="F4318" s="64"/>
    </row>
    <row r="4319" spans="4:6">
      <c r="D4319" s="63"/>
      <c r="F4319" s="64"/>
    </row>
    <row r="4320" spans="4:6">
      <c r="D4320" s="63"/>
      <c r="F4320" s="64"/>
    </row>
    <row r="4321" spans="4:6">
      <c r="D4321" s="63"/>
      <c r="F4321" s="64"/>
    </row>
    <row r="4322" spans="4:6">
      <c r="D4322" s="63"/>
      <c r="F4322" s="64"/>
    </row>
    <row r="4323" spans="4:6">
      <c r="D4323" s="63"/>
      <c r="F4323" s="64"/>
    </row>
    <row r="4324" spans="4:6">
      <c r="D4324" s="63"/>
      <c r="F4324" s="64"/>
    </row>
    <row r="4325" spans="4:6">
      <c r="D4325" s="63"/>
      <c r="F4325" s="64"/>
    </row>
    <row r="4326" spans="4:6">
      <c r="D4326" s="63"/>
      <c r="F4326" s="64"/>
    </row>
    <row r="4327" spans="4:6">
      <c r="D4327" s="63"/>
      <c r="F4327" s="64"/>
    </row>
    <row r="4328" spans="4:6">
      <c r="D4328" s="63"/>
      <c r="F4328" s="64"/>
    </row>
    <row r="4329" spans="4:6">
      <c r="D4329" s="63"/>
      <c r="F4329" s="64"/>
    </row>
    <row r="4330" spans="4:6">
      <c r="D4330" s="63"/>
      <c r="F4330" s="64"/>
    </row>
    <row r="4331" spans="4:6">
      <c r="D4331" s="63"/>
      <c r="F4331" s="64"/>
    </row>
    <row r="4332" spans="4:6">
      <c r="D4332" s="63"/>
      <c r="F4332" s="64"/>
    </row>
    <row r="4333" spans="4:6">
      <c r="D4333" s="63"/>
      <c r="F4333" s="64"/>
    </row>
    <row r="4334" spans="4:6">
      <c r="D4334" s="63"/>
      <c r="F4334" s="64"/>
    </row>
    <row r="4335" spans="4:6">
      <c r="D4335" s="63"/>
      <c r="F4335" s="64"/>
    </row>
    <row r="4336" spans="4:6">
      <c r="D4336" s="63"/>
      <c r="F4336" s="64"/>
    </row>
    <row r="4337" spans="4:6">
      <c r="D4337" s="63"/>
      <c r="F4337" s="64"/>
    </row>
    <row r="4338" spans="4:6">
      <c r="D4338" s="63"/>
      <c r="F4338" s="64"/>
    </row>
    <row r="4339" spans="4:6">
      <c r="D4339" s="63"/>
      <c r="F4339" s="64"/>
    </row>
    <row r="4340" spans="4:6">
      <c r="D4340" s="63"/>
      <c r="F4340" s="64"/>
    </row>
    <row r="4341" spans="4:6">
      <c r="D4341" s="63"/>
      <c r="F4341" s="64"/>
    </row>
    <row r="4342" spans="4:6">
      <c r="D4342" s="63"/>
      <c r="F4342" s="64"/>
    </row>
    <row r="4343" spans="4:6">
      <c r="D4343" s="63"/>
      <c r="F4343" s="64"/>
    </row>
    <row r="4344" spans="4:6">
      <c r="D4344" s="63"/>
      <c r="F4344" s="64"/>
    </row>
    <row r="4345" spans="4:6">
      <c r="D4345" s="63"/>
      <c r="F4345" s="64"/>
    </row>
    <row r="4346" spans="4:6">
      <c r="D4346" s="63"/>
      <c r="F4346" s="64"/>
    </row>
    <row r="4347" spans="4:6">
      <c r="D4347" s="63"/>
      <c r="F4347" s="64"/>
    </row>
    <row r="4348" spans="4:6">
      <c r="D4348" s="63"/>
      <c r="F4348" s="64"/>
    </row>
    <row r="4349" spans="4:6">
      <c r="D4349" s="63"/>
      <c r="F4349" s="64"/>
    </row>
    <row r="4350" spans="4:6">
      <c r="D4350" s="63"/>
      <c r="F4350" s="64"/>
    </row>
    <row r="4351" spans="4:6">
      <c r="D4351" s="63"/>
      <c r="F4351" s="64"/>
    </row>
    <row r="4352" spans="4:6">
      <c r="D4352" s="63"/>
      <c r="F4352" s="64"/>
    </row>
    <row r="4353" spans="4:6">
      <c r="D4353" s="63"/>
      <c r="F4353" s="64"/>
    </row>
    <row r="4354" spans="4:6">
      <c r="D4354" s="63"/>
      <c r="F4354" s="64"/>
    </row>
    <row r="4355" spans="4:6">
      <c r="D4355" s="63"/>
      <c r="F4355" s="64"/>
    </row>
    <row r="4356" spans="4:6">
      <c r="D4356" s="63"/>
      <c r="F4356" s="64"/>
    </row>
    <row r="4357" spans="4:6">
      <c r="D4357" s="63"/>
      <c r="F4357" s="64"/>
    </row>
    <row r="4358" spans="4:6">
      <c r="D4358" s="63"/>
      <c r="F4358" s="64"/>
    </row>
    <row r="4359" spans="4:6">
      <c r="D4359" s="63"/>
      <c r="F4359" s="64"/>
    </row>
    <row r="4360" spans="4:6">
      <c r="D4360" s="63"/>
      <c r="F4360" s="64"/>
    </row>
    <row r="4361" spans="4:6">
      <c r="D4361" s="63"/>
      <c r="F4361" s="64"/>
    </row>
    <row r="4362" spans="4:6">
      <c r="D4362" s="63"/>
      <c r="F4362" s="64"/>
    </row>
    <row r="4363" spans="4:6">
      <c r="D4363" s="63"/>
      <c r="F4363" s="64"/>
    </row>
    <row r="4364" spans="4:6">
      <c r="D4364" s="63"/>
      <c r="F4364" s="64"/>
    </row>
    <row r="4365" spans="4:6">
      <c r="D4365" s="63"/>
      <c r="F4365" s="64"/>
    </row>
    <row r="4366" spans="4:6">
      <c r="D4366" s="63"/>
      <c r="F4366" s="64"/>
    </row>
    <row r="4367" spans="4:6">
      <c r="D4367" s="63"/>
      <c r="F4367" s="64"/>
    </row>
    <row r="4368" spans="4:6">
      <c r="D4368" s="63"/>
      <c r="F4368" s="64"/>
    </row>
    <row r="4369" spans="4:6">
      <c r="D4369" s="63"/>
      <c r="F4369" s="64"/>
    </row>
    <row r="4370" spans="4:6">
      <c r="D4370" s="63"/>
      <c r="F4370" s="64"/>
    </row>
    <row r="4371" spans="4:6">
      <c r="D4371" s="63"/>
      <c r="F4371" s="64"/>
    </row>
    <row r="4372" spans="4:6">
      <c r="D4372" s="63"/>
      <c r="F4372" s="64"/>
    </row>
    <row r="4373" spans="4:6">
      <c r="D4373" s="63"/>
      <c r="F4373" s="64"/>
    </row>
    <row r="4374" spans="4:6">
      <c r="D4374" s="63"/>
      <c r="F4374" s="64"/>
    </row>
    <row r="4375" spans="4:6">
      <c r="D4375" s="63"/>
      <c r="F4375" s="64"/>
    </row>
    <row r="4376" spans="4:6">
      <c r="D4376" s="63"/>
      <c r="F4376" s="64"/>
    </row>
    <row r="4377" spans="4:6">
      <c r="D4377" s="63"/>
      <c r="F4377" s="64"/>
    </row>
    <row r="4378" spans="4:6">
      <c r="D4378" s="63"/>
      <c r="F4378" s="64"/>
    </row>
    <row r="4379" spans="4:6">
      <c r="D4379" s="63"/>
      <c r="F4379" s="64"/>
    </row>
    <row r="4380" spans="4:6">
      <c r="D4380" s="63"/>
      <c r="F4380" s="64"/>
    </row>
    <row r="4381" spans="4:6">
      <c r="D4381" s="63"/>
      <c r="F4381" s="64"/>
    </row>
    <row r="4382" spans="4:6">
      <c r="D4382" s="63"/>
      <c r="F4382" s="64"/>
    </row>
    <row r="4383" spans="4:6">
      <c r="D4383" s="63"/>
      <c r="F4383" s="64"/>
    </row>
    <row r="4384" spans="4:6">
      <c r="D4384" s="63"/>
      <c r="F4384" s="64"/>
    </row>
    <row r="4385" spans="4:6">
      <c r="D4385" s="63"/>
      <c r="F4385" s="64"/>
    </row>
    <row r="4386" spans="4:6">
      <c r="D4386" s="63"/>
      <c r="F4386" s="64"/>
    </row>
    <row r="4387" spans="4:6">
      <c r="D4387" s="63"/>
      <c r="F4387" s="64"/>
    </row>
    <row r="4388" spans="4:6">
      <c r="D4388" s="63"/>
      <c r="F4388" s="64"/>
    </row>
    <row r="4389" spans="4:6">
      <c r="D4389" s="63"/>
      <c r="F4389" s="64"/>
    </row>
    <row r="4390" spans="4:6">
      <c r="D4390" s="63"/>
      <c r="F4390" s="64"/>
    </row>
    <row r="4391" spans="4:6">
      <c r="D4391" s="63"/>
      <c r="F4391" s="64"/>
    </row>
    <row r="4392" spans="4:6">
      <c r="D4392" s="63"/>
      <c r="F4392" s="64"/>
    </row>
    <row r="4393" spans="4:6">
      <c r="D4393" s="63"/>
      <c r="F4393" s="64"/>
    </row>
    <row r="4394" spans="4:6">
      <c r="D4394" s="63"/>
      <c r="F4394" s="64"/>
    </row>
    <row r="4395" spans="4:6">
      <c r="D4395" s="63"/>
      <c r="F4395" s="64"/>
    </row>
    <row r="4396" spans="4:6">
      <c r="D4396" s="63"/>
      <c r="F4396" s="64"/>
    </row>
    <row r="4397" spans="4:6">
      <c r="D4397" s="63"/>
      <c r="F4397" s="64"/>
    </row>
    <row r="4398" spans="4:6">
      <c r="D4398" s="63"/>
      <c r="F4398" s="64"/>
    </row>
    <row r="4399" spans="4:6">
      <c r="D4399" s="63"/>
      <c r="F4399" s="64"/>
    </row>
    <row r="4400" spans="4:6">
      <c r="D4400" s="63"/>
      <c r="F4400" s="64"/>
    </row>
    <row r="4401" spans="4:6">
      <c r="D4401" s="63"/>
      <c r="F4401" s="64"/>
    </row>
    <row r="4402" spans="4:6">
      <c r="D4402" s="63"/>
      <c r="F4402" s="64"/>
    </row>
    <row r="4403" spans="4:6">
      <c r="D4403" s="63"/>
      <c r="F4403" s="64"/>
    </row>
    <row r="4404" spans="4:6">
      <c r="D4404" s="63"/>
      <c r="F4404" s="64"/>
    </row>
    <row r="4405" spans="4:6">
      <c r="D4405" s="63"/>
      <c r="F4405" s="64"/>
    </row>
    <row r="4406" spans="4:6">
      <c r="D4406" s="63"/>
      <c r="F4406" s="64"/>
    </row>
    <row r="4407" spans="4:6">
      <c r="D4407" s="63"/>
      <c r="F4407" s="64"/>
    </row>
    <row r="4408" spans="4:6">
      <c r="D4408" s="63"/>
      <c r="F4408" s="64"/>
    </row>
    <row r="4409" spans="4:6">
      <c r="D4409" s="63"/>
      <c r="F4409" s="64"/>
    </row>
    <row r="4410" spans="4:6">
      <c r="D4410" s="63"/>
      <c r="F4410" s="64"/>
    </row>
    <row r="4411" spans="4:6">
      <c r="D4411" s="63"/>
      <c r="F4411" s="64"/>
    </row>
    <row r="4412" spans="4:6">
      <c r="D4412" s="63"/>
      <c r="F4412" s="64"/>
    </row>
    <row r="4413" spans="4:6">
      <c r="D4413" s="63"/>
      <c r="F4413" s="64"/>
    </row>
    <row r="4414" spans="4:6">
      <c r="D4414" s="63"/>
      <c r="F4414" s="64"/>
    </row>
    <row r="4415" spans="4:6">
      <c r="D4415" s="63"/>
      <c r="F4415" s="64"/>
    </row>
    <row r="4416" spans="4:6">
      <c r="D4416" s="63"/>
      <c r="F4416" s="64"/>
    </row>
    <row r="4417" spans="4:6">
      <c r="D4417" s="63"/>
      <c r="F4417" s="64"/>
    </row>
    <row r="4418" spans="4:6">
      <c r="D4418" s="63"/>
      <c r="F4418" s="64"/>
    </row>
    <row r="4419" spans="4:6">
      <c r="D4419" s="63"/>
      <c r="F4419" s="64"/>
    </row>
    <row r="4420" spans="4:6">
      <c r="D4420" s="63"/>
      <c r="F4420" s="64"/>
    </row>
    <row r="4421" spans="4:6">
      <c r="D4421" s="63"/>
      <c r="F4421" s="64"/>
    </row>
    <row r="4422" spans="4:6">
      <c r="D4422" s="63"/>
      <c r="F4422" s="64"/>
    </row>
    <row r="4423" spans="4:6">
      <c r="D4423" s="63"/>
      <c r="F4423" s="64"/>
    </row>
    <row r="4424" spans="4:6">
      <c r="D4424" s="63"/>
      <c r="F4424" s="64"/>
    </row>
    <row r="4425" spans="4:6">
      <c r="D4425" s="63"/>
      <c r="F4425" s="64"/>
    </row>
    <row r="4426" spans="4:6">
      <c r="D4426" s="63"/>
      <c r="F4426" s="64"/>
    </row>
    <row r="4427" spans="4:6">
      <c r="D4427" s="63"/>
      <c r="F4427" s="64"/>
    </row>
    <row r="4428" spans="4:6">
      <c r="D4428" s="63"/>
      <c r="F4428" s="64"/>
    </row>
    <row r="4429" spans="4:6">
      <c r="D4429" s="63"/>
      <c r="F4429" s="64"/>
    </row>
    <row r="4430" spans="4:6">
      <c r="D4430" s="63"/>
      <c r="F4430" s="64"/>
    </row>
    <row r="4431" spans="4:6">
      <c r="D4431" s="63"/>
      <c r="F4431" s="64"/>
    </row>
    <row r="4432" spans="4:6">
      <c r="D4432" s="63"/>
      <c r="F4432" s="64"/>
    </row>
    <row r="4433" spans="4:6">
      <c r="D4433" s="63"/>
      <c r="F4433" s="64"/>
    </row>
    <row r="4434" spans="4:6">
      <c r="D4434" s="63"/>
      <c r="F4434" s="64"/>
    </row>
    <row r="4435" spans="4:6">
      <c r="D4435" s="63"/>
      <c r="F4435" s="64"/>
    </row>
    <row r="4436" spans="4:6">
      <c r="D4436" s="63"/>
      <c r="F4436" s="64"/>
    </row>
    <row r="4437" spans="4:6">
      <c r="D4437" s="63"/>
      <c r="F4437" s="64"/>
    </row>
    <row r="4438" spans="4:6">
      <c r="D4438" s="63"/>
      <c r="F4438" s="64"/>
    </row>
    <row r="4439" spans="4:6">
      <c r="D4439" s="63"/>
      <c r="F4439" s="64"/>
    </row>
    <row r="4440" spans="4:6">
      <c r="D4440" s="63"/>
      <c r="F4440" s="64"/>
    </row>
    <row r="4441" spans="4:6">
      <c r="D4441" s="63"/>
      <c r="F4441" s="64"/>
    </row>
    <row r="4442" spans="4:6">
      <c r="D4442" s="63"/>
      <c r="F4442" s="64"/>
    </row>
    <row r="4443" spans="4:6">
      <c r="D4443" s="63"/>
      <c r="F4443" s="64"/>
    </row>
    <row r="4444" spans="4:6">
      <c r="D4444" s="63"/>
      <c r="F4444" s="64"/>
    </row>
    <row r="4445" spans="4:6">
      <c r="D4445" s="63"/>
      <c r="F4445" s="64"/>
    </row>
    <row r="4446" spans="4:6">
      <c r="D4446" s="63"/>
      <c r="F4446" s="64"/>
    </row>
    <row r="4447" spans="4:6">
      <c r="D4447" s="63"/>
      <c r="F4447" s="64"/>
    </row>
    <row r="4448" spans="4:6">
      <c r="D4448" s="63"/>
      <c r="F4448" s="64"/>
    </row>
    <row r="4449" spans="4:6">
      <c r="D4449" s="63"/>
      <c r="F4449" s="64"/>
    </row>
    <row r="4450" spans="4:6">
      <c r="D4450" s="63"/>
      <c r="F4450" s="64"/>
    </row>
    <row r="4451" spans="4:6">
      <c r="D4451" s="63"/>
      <c r="F4451" s="64"/>
    </row>
    <row r="4452" spans="4:6">
      <c r="D4452" s="63"/>
      <c r="F4452" s="64"/>
    </row>
    <row r="4453" spans="4:6">
      <c r="D4453" s="63"/>
      <c r="F4453" s="64"/>
    </row>
    <row r="4454" spans="4:6">
      <c r="D4454" s="63"/>
      <c r="F4454" s="64"/>
    </row>
    <row r="4455" spans="4:6">
      <c r="D4455" s="63"/>
      <c r="F4455" s="64"/>
    </row>
    <row r="4456" spans="4:6">
      <c r="D4456" s="63"/>
      <c r="F4456" s="64"/>
    </row>
    <row r="4457" spans="4:6">
      <c r="D4457" s="63"/>
      <c r="F4457" s="64"/>
    </row>
    <row r="4458" spans="4:6">
      <c r="D4458" s="63"/>
      <c r="F4458" s="64"/>
    </row>
    <row r="4459" spans="4:6">
      <c r="D4459" s="63"/>
      <c r="F4459" s="64"/>
    </row>
    <row r="4460" spans="4:6">
      <c r="D4460" s="63"/>
      <c r="F4460" s="64"/>
    </row>
    <row r="4461" spans="4:6">
      <c r="D4461" s="63"/>
      <c r="F4461" s="64"/>
    </row>
    <row r="4462" spans="4:6">
      <c r="D4462" s="63"/>
      <c r="F4462" s="64"/>
    </row>
    <row r="4463" spans="4:6">
      <c r="D4463" s="63"/>
      <c r="F4463" s="64"/>
    </row>
    <row r="4464" spans="4:6">
      <c r="D4464" s="63"/>
      <c r="F4464" s="64"/>
    </row>
    <row r="4465" spans="4:6">
      <c r="D4465" s="63"/>
      <c r="F4465" s="64"/>
    </row>
    <row r="4466" spans="4:6">
      <c r="D4466" s="63"/>
      <c r="F4466" s="64"/>
    </row>
    <row r="4467" spans="4:6">
      <c r="D4467" s="63"/>
      <c r="F4467" s="64"/>
    </row>
    <row r="4468" spans="4:6">
      <c r="D4468" s="63"/>
      <c r="F4468" s="64"/>
    </row>
    <row r="4469" spans="4:6">
      <c r="D4469" s="63"/>
      <c r="F4469" s="64"/>
    </row>
    <row r="4470" spans="4:6">
      <c r="D4470" s="63"/>
      <c r="F4470" s="64"/>
    </row>
    <row r="4471" spans="4:6">
      <c r="D4471" s="63"/>
      <c r="F4471" s="64"/>
    </row>
    <row r="4472" spans="4:6">
      <c r="D4472" s="63"/>
      <c r="F4472" s="64"/>
    </row>
    <row r="4473" spans="4:6">
      <c r="D4473" s="63"/>
      <c r="F4473" s="64"/>
    </row>
    <row r="4474" spans="4:6">
      <c r="D4474" s="63"/>
      <c r="F4474" s="64"/>
    </row>
    <row r="4475" spans="4:6">
      <c r="D4475" s="63"/>
      <c r="F4475" s="64"/>
    </row>
    <row r="4476" spans="4:6">
      <c r="D4476" s="63"/>
      <c r="F4476" s="64"/>
    </row>
    <row r="4477" spans="4:6">
      <c r="D4477" s="63"/>
      <c r="F4477" s="64"/>
    </row>
    <row r="4478" spans="4:6">
      <c r="D4478" s="63"/>
      <c r="F4478" s="64"/>
    </row>
    <row r="4479" spans="4:6">
      <c r="D4479" s="63"/>
      <c r="F4479" s="64"/>
    </row>
    <row r="4480" spans="4:6">
      <c r="D4480" s="63"/>
      <c r="F4480" s="64"/>
    </row>
    <row r="4481" spans="4:6">
      <c r="D4481" s="63"/>
      <c r="F4481" s="64"/>
    </row>
    <row r="4482" spans="4:6">
      <c r="D4482" s="63"/>
      <c r="F4482" s="64"/>
    </row>
    <row r="4483" spans="4:6">
      <c r="D4483" s="63"/>
      <c r="F4483" s="64"/>
    </row>
    <row r="4484" spans="4:6">
      <c r="D4484" s="63"/>
      <c r="F4484" s="64"/>
    </row>
    <row r="4485" spans="4:6">
      <c r="D4485" s="63"/>
      <c r="F4485" s="64"/>
    </row>
    <row r="4486" spans="4:6">
      <c r="D4486" s="63"/>
      <c r="F4486" s="64"/>
    </row>
    <row r="4487" spans="4:6">
      <c r="D4487" s="63"/>
      <c r="F4487" s="64"/>
    </row>
    <row r="4488" spans="4:6">
      <c r="D4488" s="63"/>
      <c r="F4488" s="64"/>
    </row>
    <row r="4489" spans="4:6">
      <c r="D4489" s="63"/>
      <c r="F4489" s="64"/>
    </row>
    <row r="4490" spans="4:6">
      <c r="D4490" s="63"/>
      <c r="F4490" s="64"/>
    </row>
    <row r="4491" spans="4:6">
      <c r="D4491" s="63"/>
      <c r="F4491" s="64"/>
    </row>
    <row r="4492" spans="4:6">
      <c r="D4492" s="63"/>
      <c r="F4492" s="64"/>
    </row>
    <row r="4493" spans="4:6">
      <c r="D4493" s="63"/>
      <c r="F4493" s="64"/>
    </row>
    <row r="4494" spans="4:6">
      <c r="D4494" s="63"/>
      <c r="F4494" s="64"/>
    </row>
    <row r="4495" spans="4:6">
      <c r="D4495" s="63"/>
      <c r="F4495" s="64"/>
    </row>
    <row r="4496" spans="4:6">
      <c r="D4496" s="63"/>
      <c r="F4496" s="64"/>
    </row>
    <row r="4497" spans="4:6">
      <c r="D4497" s="63"/>
      <c r="F4497" s="64"/>
    </row>
    <row r="4498" spans="4:6">
      <c r="D4498" s="63"/>
      <c r="F4498" s="64"/>
    </row>
    <row r="4499" spans="4:6">
      <c r="D4499" s="63"/>
      <c r="F4499" s="64"/>
    </row>
    <row r="4500" spans="4:6">
      <c r="D4500" s="63"/>
      <c r="F4500" s="64"/>
    </row>
    <row r="4501" spans="4:6">
      <c r="D4501" s="63"/>
      <c r="F4501" s="64"/>
    </row>
    <row r="4502" spans="4:6">
      <c r="D4502" s="63"/>
      <c r="F4502" s="64"/>
    </row>
    <row r="4503" spans="4:6">
      <c r="D4503" s="63"/>
      <c r="F4503" s="64"/>
    </row>
    <row r="4504" spans="4:6">
      <c r="D4504" s="63"/>
      <c r="F4504" s="64"/>
    </row>
    <row r="4505" spans="4:6">
      <c r="D4505" s="63"/>
      <c r="F4505" s="64"/>
    </row>
    <row r="4506" spans="4:6">
      <c r="D4506" s="63"/>
      <c r="F4506" s="64"/>
    </row>
    <row r="4507" spans="4:6">
      <c r="D4507" s="63"/>
      <c r="F4507" s="64"/>
    </row>
    <row r="4508" spans="4:6">
      <c r="D4508" s="63"/>
      <c r="F4508" s="64"/>
    </row>
    <row r="4509" spans="4:6">
      <c r="D4509" s="63"/>
      <c r="F4509" s="64"/>
    </row>
    <row r="4510" spans="4:6">
      <c r="D4510" s="63"/>
      <c r="F4510" s="64"/>
    </row>
    <row r="4511" spans="4:6">
      <c r="D4511" s="63"/>
      <c r="F4511" s="64"/>
    </row>
    <row r="4512" spans="4:6">
      <c r="D4512" s="63"/>
      <c r="F4512" s="64"/>
    </row>
    <row r="4513" spans="4:6">
      <c r="D4513" s="63"/>
      <c r="F4513" s="64"/>
    </row>
    <row r="4514" spans="4:6">
      <c r="D4514" s="63"/>
      <c r="F4514" s="64"/>
    </row>
    <row r="4515" spans="4:6">
      <c r="D4515" s="63"/>
      <c r="F4515" s="64"/>
    </row>
    <row r="4516" spans="4:6">
      <c r="D4516" s="63"/>
      <c r="F4516" s="64"/>
    </row>
    <row r="4517" spans="4:6">
      <c r="D4517" s="63"/>
      <c r="F4517" s="64"/>
    </row>
    <row r="4518" spans="4:6">
      <c r="D4518" s="63"/>
      <c r="F4518" s="64"/>
    </row>
    <row r="4519" spans="4:6">
      <c r="D4519" s="63"/>
      <c r="F4519" s="64"/>
    </row>
    <row r="4520" spans="4:6">
      <c r="D4520" s="63"/>
      <c r="F4520" s="64"/>
    </row>
    <row r="4521" spans="4:6">
      <c r="D4521" s="63"/>
      <c r="F4521" s="64"/>
    </row>
    <row r="4522" spans="4:6">
      <c r="D4522" s="63"/>
      <c r="F4522" s="64"/>
    </row>
    <row r="4523" spans="4:6">
      <c r="D4523" s="63"/>
      <c r="F4523" s="64"/>
    </row>
    <row r="4524" spans="4:6">
      <c r="D4524" s="63"/>
      <c r="F4524" s="64"/>
    </row>
    <row r="4525" spans="4:6">
      <c r="D4525" s="63"/>
      <c r="F4525" s="64"/>
    </row>
    <row r="4526" spans="4:6">
      <c r="D4526" s="63"/>
      <c r="F4526" s="64"/>
    </row>
    <row r="4527" spans="4:6">
      <c r="D4527" s="63"/>
      <c r="F4527" s="64"/>
    </row>
    <row r="4528" spans="4:6">
      <c r="D4528" s="63"/>
      <c r="F4528" s="64"/>
    </row>
    <row r="4529" spans="4:6">
      <c r="D4529" s="63"/>
      <c r="F4529" s="64"/>
    </row>
    <row r="4530" spans="4:6">
      <c r="D4530" s="63"/>
      <c r="F4530" s="64"/>
    </row>
    <row r="4531" spans="4:6">
      <c r="D4531" s="63"/>
      <c r="F4531" s="64"/>
    </row>
    <row r="4532" spans="4:6">
      <c r="D4532" s="63"/>
      <c r="F4532" s="64"/>
    </row>
    <row r="4533" spans="4:6">
      <c r="D4533" s="63"/>
      <c r="F4533" s="64"/>
    </row>
    <row r="4534" spans="4:6">
      <c r="D4534" s="63"/>
      <c r="F4534" s="64"/>
    </row>
    <row r="4535" spans="4:6">
      <c r="D4535" s="63"/>
      <c r="F4535" s="64"/>
    </row>
    <row r="4536" spans="4:6">
      <c r="D4536" s="63"/>
      <c r="F4536" s="64"/>
    </row>
    <row r="4537" spans="4:6">
      <c r="D4537" s="63"/>
      <c r="F4537" s="64"/>
    </row>
    <row r="4538" spans="4:6">
      <c r="D4538" s="63"/>
      <c r="F4538" s="64"/>
    </row>
    <row r="4539" spans="4:6">
      <c r="D4539" s="63"/>
      <c r="F4539" s="64"/>
    </row>
    <row r="4540" spans="4:6">
      <c r="D4540" s="63"/>
      <c r="F4540" s="64"/>
    </row>
    <row r="4541" spans="4:6">
      <c r="D4541" s="63"/>
      <c r="F4541" s="64"/>
    </row>
    <row r="4542" spans="4:6">
      <c r="D4542" s="63"/>
      <c r="F4542" s="64"/>
    </row>
    <row r="4543" spans="4:6">
      <c r="D4543" s="63"/>
      <c r="F4543" s="64"/>
    </row>
    <row r="4544" spans="4:6">
      <c r="D4544" s="63"/>
      <c r="F4544" s="64"/>
    </row>
    <row r="4545" spans="4:6">
      <c r="D4545" s="63"/>
      <c r="F4545" s="64"/>
    </row>
    <row r="4546" spans="4:6">
      <c r="D4546" s="63"/>
      <c r="F4546" s="64"/>
    </row>
    <row r="4547" spans="4:6">
      <c r="D4547" s="63"/>
      <c r="F4547" s="64"/>
    </row>
    <row r="4548" spans="4:6">
      <c r="D4548" s="63"/>
      <c r="F4548" s="64"/>
    </row>
    <row r="4549" spans="4:6">
      <c r="D4549" s="63"/>
      <c r="F4549" s="64"/>
    </row>
    <row r="4550" spans="4:6">
      <c r="D4550" s="63"/>
      <c r="F4550" s="64"/>
    </row>
    <row r="4551" spans="4:6">
      <c r="D4551" s="63"/>
      <c r="F4551" s="64"/>
    </row>
    <row r="4552" spans="4:6">
      <c r="D4552" s="63"/>
      <c r="F4552" s="64"/>
    </row>
    <row r="4553" spans="4:6">
      <c r="D4553" s="63"/>
      <c r="F4553" s="64"/>
    </row>
    <row r="4554" spans="4:6">
      <c r="D4554" s="63"/>
      <c r="F4554" s="64"/>
    </row>
    <row r="4555" spans="4:6">
      <c r="D4555" s="63"/>
      <c r="F4555" s="64"/>
    </row>
    <row r="4556" spans="4:6">
      <c r="D4556" s="63"/>
      <c r="F4556" s="64"/>
    </row>
    <row r="4557" spans="4:6">
      <c r="D4557" s="63"/>
      <c r="F4557" s="64"/>
    </row>
    <row r="4558" spans="4:6">
      <c r="D4558" s="63"/>
      <c r="F4558" s="64"/>
    </row>
    <row r="4559" spans="4:6">
      <c r="D4559" s="63"/>
      <c r="F4559" s="64"/>
    </row>
    <row r="4560" spans="4:6">
      <c r="D4560" s="63"/>
      <c r="F4560" s="64"/>
    </row>
    <row r="4561" spans="4:6">
      <c r="D4561" s="63"/>
      <c r="F4561" s="64"/>
    </row>
    <row r="4562" spans="4:6">
      <c r="D4562" s="63"/>
      <c r="F4562" s="64"/>
    </row>
    <row r="4563" spans="4:6">
      <c r="D4563" s="63"/>
      <c r="F4563" s="64"/>
    </row>
    <row r="4564" spans="4:6">
      <c r="D4564" s="63"/>
      <c r="F4564" s="64"/>
    </row>
    <row r="4565" spans="4:6">
      <c r="D4565" s="63"/>
      <c r="F4565" s="64"/>
    </row>
    <row r="4566" spans="4:6">
      <c r="D4566" s="63"/>
      <c r="F4566" s="64"/>
    </row>
    <row r="4567" spans="4:6">
      <c r="D4567" s="63"/>
      <c r="F4567" s="64"/>
    </row>
    <row r="4568" spans="4:6">
      <c r="D4568" s="63"/>
      <c r="F4568" s="64"/>
    </row>
    <row r="4569" spans="4:6">
      <c r="D4569" s="63"/>
      <c r="F4569" s="64"/>
    </row>
    <row r="4570" spans="4:6">
      <c r="D4570" s="63"/>
      <c r="F4570" s="64"/>
    </row>
    <row r="4571" spans="4:6">
      <c r="D4571" s="63"/>
      <c r="F4571" s="64"/>
    </row>
    <row r="4572" spans="4:6">
      <c r="D4572" s="63"/>
      <c r="F4572" s="64"/>
    </row>
    <row r="4573" spans="4:6">
      <c r="D4573" s="63"/>
      <c r="F4573" s="64"/>
    </row>
    <row r="4574" spans="4:6">
      <c r="D4574" s="63"/>
      <c r="F4574" s="64"/>
    </row>
    <row r="4575" spans="4:6">
      <c r="D4575" s="63"/>
      <c r="F4575" s="64"/>
    </row>
    <row r="4576" spans="4:6">
      <c r="D4576" s="63"/>
      <c r="F4576" s="64"/>
    </row>
    <row r="4577" spans="4:6">
      <c r="D4577" s="63"/>
      <c r="F4577" s="64"/>
    </row>
    <row r="4578" spans="4:6">
      <c r="D4578" s="63"/>
      <c r="F4578" s="64"/>
    </row>
    <row r="4579" spans="4:6">
      <c r="D4579" s="63"/>
      <c r="F4579" s="64"/>
    </row>
    <row r="4580" spans="4:6">
      <c r="D4580" s="63"/>
      <c r="F4580" s="64"/>
    </row>
    <row r="4581" spans="4:6">
      <c r="D4581" s="63"/>
      <c r="F4581" s="64"/>
    </row>
    <row r="4582" spans="4:6">
      <c r="D4582" s="63"/>
      <c r="F4582" s="64"/>
    </row>
    <row r="4583" spans="4:6">
      <c r="D4583" s="63"/>
      <c r="F4583" s="64"/>
    </row>
    <row r="4584" spans="4:6">
      <c r="D4584" s="63"/>
      <c r="F4584" s="64"/>
    </row>
    <row r="4585" spans="4:6">
      <c r="D4585" s="63"/>
      <c r="F4585" s="64"/>
    </row>
    <row r="4586" spans="4:6">
      <c r="D4586" s="63"/>
      <c r="F4586" s="64"/>
    </row>
    <row r="4587" spans="4:6">
      <c r="D4587" s="63"/>
      <c r="F4587" s="64"/>
    </row>
    <row r="4588" spans="4:6">
      <c r="D4588" s="63"/>
      <c r="F4588" s="64"/>
    </row>
    <row r="4589" spans="4:6">
      <c r="D4589" s="63"/>
      <c r="F4589" s="64"/>
    </row>
    <row r="4590" spans="4:6">
      <c r="D4590" s="63"/>
      <c r="F4590" s="64"/>
    </row>
    <row r="4591" spans="4:6">
      <c r="D4591" s="63"/>
      <c r="F4591" s="64"/>
    </row>
    <row r="4592" spans="4:6">
      <c r="D4592" s="63"/>
      <c r="F4592" s="64"/>
    </row>
    <row r="4593" spans="4:6">
      <c r="D4593" s="63"/>
      <c r="F4593" s="64"/>
    </row>
    <row r="4594" spans="4:6">
      <c r="D4594" s="63"/>
      <c r="F4594" s="64"/>
    </row>
    <row r="4595" spans="4:6">
      <c r="D4595" s="63"/>
      <c r="F4595" s="64"/>
    </row>
    <row r="4596" spans="4:6">
      <c r="D4596" s="63"/>
      <c r="F4596" s="64"/>
    </row>
    <row r="4597" spans="4:6">
      <c r="D4597" s="63"/>
      <c r="F4597" s="64"/>
    </row>
    <row r="4598" spans="4:6">
      <c r="D4598" s="63"/>
      <c r="F4598" s="64"/>
    </row>
    <row r="4599" spans="4:6">
      <c r="D4599" s="63"/>
      <c r="F4599" s="64"/>
    </row>
    <row r="4600" spans="4:6">
      <c r="D4600" s="63"/>
      <c r="F4600" s="64"/>
    </row>
    <row r="4601" spans="4:6">
      <c r="D4601" s="63"/>
      <c r="F4601" s="64"/>
    </row>
    <row r="4602" spans="4:6">
      <c r="D4602" s="63"/>
      <c r="F4602" s="64"/>
    </row>
    <row r="4603" spans="4:6">
      <c r="D4603" s="63"/>
      <c r="F4603" s="64"/>
    </row>
    <row r="4604" spans="4:6">
      <c r="D4604" s="63"/>
      <c r="F4604" s="64"/>
    </row>
    <row r="4605" spans="4:6">
      <c r="D4605" s="63"/>
      <c r="F4605" s="64"/>
    </row>
    <row r="4606" spans="4:6">
      <c r="D4606" s="63"/>
      <c r="F4606" s="64"/>
    </row>
    <row r="4607" spans="4:6">
      <c r="D4607" s="63"/>
      <c r="F4607" s="64"/>
    </row>
    <row r="4608" spans="4:6">
      <c r="D4608" s="63"/>
      <c r="F4608" s="64"/>
    </row>
    <row r="4609" spans="4:6">
      <c r="D4609" s="63"/>
      <c r="F4609" s="64"/>
    </row>
    <row r="4610" spans="4:6">
      <c r="D4610" s="63"/>
      <c r="F4610" s="64"/>
    </row>
    <row r="4611" spans="4:6">
      <c r="D4611" s="63"/>
      <c r="F4611" s="64"/>
    </row>
    <row r="4612" spans="4:6">
      <c r="D4612" s="63"/>
      <c r="F4612" s="64"/>
    </row>
    <row r="4613" spans="4:6">
      <c r="D4613" s="63"/>
      <c r="F4613" s="64"/>
    </row>
    <row r="4614" spans="4:6">
      <c r="D4614" s="63"/>
      <c r="F4614" s="64"/>
    </row>
    <row r="4615" spans="4:6">
      <c r="D4615" s="63"/>
      <c r="F4615" s="64"/>
    </row>
    <row r="4616" spans="4:6">
      <c r="D4616" s="63"/>
      <c r="F4616" s="64"/>
    </row>
    <row r="4617" spans="4:6">
      <c r="D4617" s="63"/>
      <c r="F4617" s="64"/>
    </row>
    <row r="4618" spans="4:6">
      <c r="D4618" s="63"/>
      <c r="F4618" s="64"/>
    </row>
    <row r="4619" spans="4:6">
      <c r="D4619" s="63"/>
      <c r="F4619" s="64"/>
    </row>
    <row r="4620" spans="4:6">
      <c r="D4620" s="63"/>
      <c r="F4620" s="64"/>
    </row>
    <row r="4621" spans="4:6">
      <c r="D4621" s="63"/>
      <c r="F4621" s="64"/>
    </row>
    <row r="4622" spans="4:6">
      <c r="D4622" s="63"/>
      <c r="F4622" s="64"/>
    </row>
    <row r="4623" spans="4:6">
      <c r="D4623" s="63"/>
      <c r="F4623" s="64"/>
    </row>
    <row r="4624" spans="4:6">
      <c r="D4624" s="63"/>
      <c r="F4624" s="64"/>
    </row>
    <row r="4625" spans="4:6">
      <c r="D4625" s="63"/>
      <c r="F4625" s="64"/>
    </row>
    <row r="4626" spans="4:6">
      <c r="D4626" s="63"/>
      <c r="F4626" s="64"/>
    </row>
    <row r="4627" spans="4:6">
      <c r="D4627" s="63"/>
      <c r="F4627" s="64"/>
    </row>
    <row r="4628" spans="4:6">
      <c r="D4628" s="63"/>
      <c r="F4628" s="64"/>
    </row>
    <row r="4629" spans="4:6">
      <c r="D4629" s="63"/>
      <c r="F4629" s="64"/>
    </row>
    <row r="4630" spans="4:6">
      <c r="D4630" s="63"/>
      <c r="F4630" s="64"/>
    </row>
    <row r="4631" spans="4:6">
      <c r="D4631" s="63"/>
      <c r="F4631" s="64"/>
    </row>
    <row r="4632" spans="4:6">
      <c r="D4632" s="63"/>
      <c r="F4632" s="64"/>
    </row>
    <row r="4633" spans="4:6">
      <c r="D4633" s="63"/>
      <c r="F4633" s="64"/>
    </row>
    <row r="4634" spans="4:6">
      <c r="D4634" s="63"/>
      <c r="F4634" s="64"/>
    </row>
    <row r="4635" spans="4:6">
      <c r="D4635" s="63"/>
      <c r="F4635" s="64"/>
    </row>
    <row r="4636" spans="4:6">
      <c r="D4636" s="63"/>
      <c r="F4636" s="64"/>
    </row>
    <row r="4637" spans="4:6">
      <c r="D4637" s="63"/>
      <c r="F4637" s="64"/>
    </row>
    <row r="4638" spans="4:6">
      <c r="D4638" s="63"/>
      <c r="F4638" s="64"/>
    </row>
    <row r="4639" spans="4:6">
      <c r="D4639" s="63"/>
      <c r="F4639" s="64"/>
    </row>
    <row r="4640" spans="4:6">
      <c r="D4640" s="63"/>
      <c r="F4640" s="64"/>
    </row>
    <row r="4641" spans="4:6">
      <c r="D4641" s="63"/>
      <c r="F4641" s="64"/>
    </row>
    <row r="4642" spans="4:6">
      <c r="D4642" s="63"/>
      <c r="F4642" s="64"/>
    </row>
    <row r="4643" spans="4:6">
      <c r="D4643" s="63"/>
      <c r="F4643" s="64"/>
    </row>
    <row r="4644" spans="4:6">
      <c r="D4644" s="63"/>
      <c r="F4644" s="64"/>
    </row>
    <row r="4645" spans="4:6">
      <c r="D4645" s="63"/>
      <c r="F4645" s="64"/>
    </row>
    <row r="4646" spans="4:6">
      <c r="D4646" s="63"/>
      <c r="F4646" s="64"/>
    </row>
    <row r="4647" spans="4:6">
      <c r="D4647" s="63"/>
      <c r="F4647" s="64"/>
    </row>
    <row r="4648" spans="4:6">
      <c r="D4648" s="63"/>
      <c r="F4648" s="64"/>
    </row>
    <row r="4649" spans="4:6">
      <c r="D4649" s="63"/>
      <c r="F4649" s="64"/>
    </row>
    <row r="4650" spans="4:6">
      <c r="D4650" s="63"/>
      <c r="F4650" s="64"/>
    </row>
    <row r="4651" spans="4:6">
      <c r="D4651" s="63"/>
      <c r="F4651" s="64"/>
    </row>
    <row r="4652" spans="4:6">
      <c r="D4652" s="63"/>
      <c r="F4652" s="64"/>
    </row>
    <row r="4653" spans="4:6">
      <c r="D4653" s="63"/>
      <c r="F4653" s="64"/>
    </row>
    <row r="4654" spans="4:6">
      <c r="D4654" s="63"/>
      <c r="F4654" s="64"/>
    </row>
    <row r="4655" spans="4:6">
      <c r="D4655" s="63"/>
      <c r="F4655" s="64"/>
    </row>
    <row r="4656" spans="4:6">
      <c r="D4656" s="63"/>
      <c r="F4656" s="64"/>
    </row>
    <row r="4657" spans="4:6">
      <c r="D4657" s="63"/>
      <c r="F4657" s="64"/>
    </row>
    <row r="4658" spans="4:6">
      <c r="D4658" s="63"/>
      <c r="F4658" s="64"/>
    </row>
    <row r="4659" spans="4:6">
      <c r="D4659" s="63"/>
      <c r="F4659" s="64"/>
    </row>
    <row r="4660" spans="4:6">
      <c r="D4660" s="63"/>
      <c r="F4660" s="64"/>
    </row>
    <row r="4661" spans="4:6">
      <c r="D4661" s="63"/>
      <c r="F4661" s="64"/>
    </row>
    <row r="4662" spans="4:6">
      <c r="D4662" s="63"/>
      <c r="F4662" s="64"/>
    </row>
    <row r="4663" spans="4:6">
      <c r="D4663" s="63"/>
      <c r="F4663" s="64"/>
    </row>
    <row r="4664" spans="4:6">
      <c r="D4664" s="63"/>
      <c r="F4664" s="64"/>
    </row>
    <row r="4665" spans="4:6">
      <c r="D4665" s="63"/>
      <c r="F4665" s="64"/>
    </row>
    <row r="4666" spans="4:6">
      <c r="D4666" s="63"/>
      <c r="F4666" s="64"/>
    </row>
    <row r="4667" spans="4:6">
      <c r="D4667" s="63"/>
      <c r="F4667" s="64"/>
    </row>
    <row r="4668" spans="4:6">
      <c r="D4668" s="63"/>
      <c r="F4668" s="64"/>
    </row>
    <row r="4669" spans="4:6">
      <c r="D4669" s="63"/>
      <c r="F4669" s="64"/>
    </row>
    <row r="4670" spans="4:6">
      <c r="D4670" s="63"/>
      <c r="F4670" s="64"/>
    </row>
    <row r="4671" spans="4:6">
      <c r="D4671" s="63"/>
      <c r="F4671" s="64"/>
    </row>
    <row r="4672" spans="4:6">
      <c r="D4672" s="63"/>
      <c r="F4672" s="64"/>
    </row>
    <row r="4673" spans="4:6">
      <c r="D4673" s="63"/>
      <c r="F4673" s="64"/>
    </row>
    <row r="4674" spans="4:6">
      <c r="D4674" s="63"/>
      <c r="F4674" s="64"/>
    </row>
    <row r="4675" spans="4:6">
      <c r="D4675" s="63"/>
      <c r="F4675" s="64"/>
    </row>
    <row r="4676" spans="4:6">
      <c r="D4676" s="63"/>
      <c r="F4676" s="64"/>
    </row>
    <row r="4677" spans="4:6">
      <c r="D4677" s="63"/>
      <c r="F4677" s="64"/>
    </row>
    <row r="4678" spans="4:6">
      <c r="D4678" s="63"/>
      <c r="F4678" s="64"/>
    </row>
    <row r="4679" spans="4:6">
      <c r="D4679" s="63"/>
      <c r="F4679" s="64"/>
    </row>
    <row r="4680" spans="4:6">
      <c r="D4680" s="63"/>
      <c r="F4680" s="64"/>
    </row>
    <row r="4681" spans="4:6">
      <c r="D4681" s="63"/>
      <c r="F4681" s="64"/>
    </row>
    <row r="4682" spans="4:6">
      <c r="D4682" s="63"/>
      <c r="F4682" s="64"/>
    </row>
    <row r="4683" spans="4:6">
      <c r="D4683" s="63"/>
      <c r="F4683" s="64"/>
    </row>
    <row r="4684" spans="4:6">
      <c r="D4684" s="63"/>
      <c r="F4684" s="64"/>
    </row>
    <row r="4685" spans="4:6">
      <c r="D4685" s="63"/>
      <c r="F4685" s="64"/>
    </row>
    <row r="4686" spans="4:6">
      <c r="D4686" s="63"/>
      <c r="F4686" s="64"/>
    </row>
    <row r="4687" spans="4:6">
      <c r="D4687" s="63"/>
      <c r="F4687" s="64"/>
    </row>
    <row r="4688" spans="4:6">
      <c r="D4688" s="63"/>
      <c r="F4688" s="64"/>
    </row>
    <row r="4689" spans="4:6">
      <c r="D4689" s="63"/>
      <c r="F4689" s="64"/>
    </row>
    <row r="4690" spans="4:6">
      <c r="D4690" s="63"/>
      <c r="F4690" s="64"/>
    </row>
    <row r="4691" spans="4:6">
      <c r="D4691" s="63"/>
      <c r="F4691" s="64"/>
    </row>
    <row r="4692" spans="4:6">
      <c r="D4692" s="63"/>
      <c r="F4692" s="64"/>
    </row>
    <row r="4693" spans="4:6">
      <c r="D4693" s="63"/>
      <c r="F4693" s="64"/>
    </row>
    <row r="4694" spans="4:6">
      <c r="D4694" s="63"/>
      <c r="F4694" s="64"/>
    </row>
    <row r="4695" spans="4:6">
      <c r="D4695" s="63"/>
      <c r="F4695" s="64"/>
    </row>
    <row r="4696" spans="4:6">
      <c r="D4696" s="63"/>
      <c r="F4696" s="64"/>
    </row>
    <row r="4697" spans="4:6">
      <c r="D4697" s="63"/>
      <c r="F4697" s="64"/>
    </row>
    <row r="4698" spans="4:6">
      <c r="D4698" s="63"/>
      <c r="F4698" s="64"/>
    </row>
    <row r="4699" spans="4:6">
      <c r="D4699" s="63"/>
      <c r="F4699" s="64"/>
    </row>
    <row r="4700" spans="4:6">
      <c r="D4700" s="63"/>
      <c r="F4700" s="64"/>
    </row>
    <row r="4701" spans="4:6">
      <c r="D4701" s="63"/>
      <c r="F4701" s="64"/>
    </row>
    <row r="4702" spans="4:6">
      <c r="D4702" s="63"/>
      <c r="F4702" s="64"/>
    </row>
    <row r="4703" spans="4:6">
      <c r="D4703" s="63"/>
      <c r="F4703" s="64"/>
    </row>
    <row r="4704" spans="4:6">
      <c r="D4704" s="63"/>
      <c r="F4704" s="64"/>
    </row>
    <row r="4705" spans="4:6">
      <c r="D4705" s="63"/>
      <c r="F4705" s="64"/>
    </row>
    <row r="4706" spans="4:6">
      <c r="D4706" s="63"/>
      <c r="F4706" s="64"/>
    </row>
    <row r="4707" spans="4:6">
      <c r="D4707" s="63"/>
      <c r="F4707" s="64"/>
    </row>
    <row r="4708" spans="4:6">
      <c r="D4708" s="63"/>
      <c r="F4708" s="64"/>
    </row>
    <row r="4709" spans="4:6">
      <c r="D4709" s="63"/>
      <c r="F4709" s="64"/>
    </row>
    <row r="4710" spans="4:6">
      <c r="D4710" s="63"/>
      <c r="F4710" s="64"/>
    </row>
    <row r="4711" spans="4:6">
      <c r="D4711" s="63"/>
      <c r="F4711" s="64"/>
    </row>
    <row r="4712" spans="4:6">
      <c r="D4712" s="63"/>
      <c r="F4712" s="64"/>
    </row>
    <row r="4713" spans="4:6">
      <c r="D4713" s="63"/>
      <c r="F4713" s="64"/>
    </row>
    <row r="4714" spans="4:6">
      <c r="D4714" s="63"/>
      <c r="F4714" s="64"/>
    </row>
    <row r="4715" spans="4:6">
      <c r="D4715" s="63"/>
      <c r="F4715" s="64"/>
    </row>
    <row r="4716" spans="4:6">
      <c r="D4716" s="63"/>
      <c r="F4716" s="64"/>
    </row>
    <row r="4717" spans="4:6">
      <c r="D4717" s="63"/>
      <c r="F4717" s="64"/>
    </row>
    <row r="4718" spans="4:6">
      <c r="D4718" s="63"/>
      <c r="F4718" s="64"/>
    </row>
    <row r="4719" spans="4:6">
      <c r="D4719" s="63"/>
      <c r="F4719" s="64"/>
    </row>
    <row r="4720" spans="4:6">
      <c r="D4720" s="63"/>
      <c r="F4720" s="64"/>
    </row>
    <row r="4721" spans="4:6">
      <c r="D4721" s="63"/>
      <c r="F4721" s="64"/>
    </row>
    <row r="4722" spans="4:6">
      <c r="D4722" s="63"/>
      <c r="F4722" s="64"/>
    </row>
    <row r="4723" spans="4:6">
      <c r="D4723" s="63"/>
      <c r="F4723" s="64"/>
    </row>
    <row r="4724" spans="4:6">
      <c r="D4724" s="63"/>
      <c r="F4724" s="64"/>
    </row>
    <row r="4725" spans="4:6">
      <c r="D4725" s="63"/>
      <c r="F4725" s="64"/>
    </row>
    <row r="4726" spans="4:6">
      <c r="D4726" s="63"/>
      <c r="F4726" s="64"/>
    </row>
    <row r="4727" spans="4:6">
      <c r="D4727" s="63"/>
      <c r="F4727" s="64"/>
    </row>
    <row r="4728" spans="4:6">
      <c r="D4728" s="63"/>
      <c r="F4728" s="64"/>
    </row>
    <row r="4729" spans="4:6">
      <c r="D4729" s="63"/>
      <c r="F4729" s="64"/>
    </row>
    <row r="4730" spans="4:6">
      <c r="D4730" s="63"/>
      <c r="F4730" s="64"/>
    </row>
    <row r="4731" spans="4:6">
      <c r="D4731" s="63"/>
      <c r="F4731" s="64"/>
    </row>
    <row r="4732" spans="4:6">
      <c r="D4732" s="63"/>
      <c r="F4732" s="64"/>
    </row>
    <row r="4733" spans="4:6">
      <c r="D4733" s="63"/>
      <c r="F4733" s="64"/>
    </row>
    <row r="4734" spans="4:6">
      <c r="D4734" s="63"/>
      <c r="F4734" s="64"/>
    </row>
    <row r="4735" spans="4:6">
      <c r="D4735" s="63"/>
      <c r="F4735" s="64"/>
    </row>
    <row r="4736" spans="4:6">
      <c r="D4736" s="63"/>
      <c r="F4736" s="64"/>
    </row>
    <row r="4737" spans="4:6">
      <c r="D4737" s="63"/>
      <c r="F4737" s="64"/>
    </row>
    <row r="4738" spans="4:6">
      <c r="D4738" s="63"/>
      <c r="F4738" s="64"/>
    </row>
    <row r="4739" spans="4:6">
      <c r="D4739" s="63"/>
      <c r="F4739" s="64"/>
    </row>
    <row r="4740" spans="4:6">
      <c r="D4740" s="63"/>
      <c r="F4740" s="64"/>
    </row>
    <row r="4741" spans="4:6">
      <c r="D4741" s="63"/>
      <c r="F4741" s="64"/>
    </row>
    <row r="4742" spans="4:6">
      <c r="D4742" s="63"/>
      <c r="F4742" s="64"/>
    </row>
    <row r="4743" spans="4:6">
      <c r="D4743" s="63"/>
      <c r="F4743" s="64"/>
    </row>
    <row r="4744" spans="4:6">
      <c r="D4744" s="63"/>
      <c r="F4744" s="64"/>
    </row>
    <row r="4745" spans="4:6">
      <c r="D4745" s="63"/>
      <c r="F4745" s="64"/>
    </row>
    <row r="4746" spans="4:6">
      <c r="D4746" s="63"/>
      <c r="F4746" s="64"/>
    </row>
    <row r="4747" spans="4:6">
      <c r="D4747" s="63"/>
      <c r="F4747" s="64"/>
    </row>
    <row r="4748" spans="4:6">
      <c r="D4748" s="63"/>
      <c r="F4748" s="64"/>
    </row>
    <row r="4749" spans="4:6">
      <c r="D4749" s="63"/>
      <c r="F4749" s="64"/>
    </row>
    <row r="4750" spans="4:6">
      <c r="D4750" s="63"/>
      <c r="F4750" s="64"/>
    </row>
    <row r="4751" spans="4:6">
      <c r="D4751" s="63"/>
      <c r="F4751" s="64"/>
    </row>
    <row r="4752" spans="4:6">
      <c r="D4752" s="63"/>
      <c r="F4752" s="64"/>
    </row>
    <row r="4753" spans="4:6">
      <c r="D4753" s="63"/>
      <c r="F4753" s="64"/>
    </row>
    <row r="4754" spans="4:6">
      <c r="D4754" s="63"/>
      <c r="F4754" s="64"/>
    </row>
    <row r="4755" spans="4:6">
      <c r="D4755" s="63"/>
      <c r="F4755" s="64"/>
    </row>
    <row r="4756" spans="4:6">
      <c r="D4756" s="63"/>
      <c r="F4756" s="64"/>
    </row>
    <row r="4757" spans="4:6">
      <c r="D4757" s="63"/>
      <c r="F4757" s="64"/>
    </row>
    <row r="4758" spans="4:6">
      <c r="D4758" s="63"/>
      <c r="F4758" s="64"/>
    </row>
    <row r="4759" spans="4:6">
      <c r="D4759" s="63"/>
      <c r="F4759" s="64"/>
    </row>
    <row r="4760" spans="4:6">
      <c r="D4760" s="63"/>
      <c r="F4760" s="64"/>
    </row>
    <row r="4761" spans="4:6">
      <c r="D4761" s="63"/>
      <c r="F4761" s="64"/>
    </row>
    <row r="4762" spans="4:6">
      <c r="D4762" s="63"/>
      <c r="F4762" s="64"/>
    </row>
    <row r="4763" spans="4:6">
      <c r="D4763" s="63"/>
      <c r="F4763" s="64"/>
    </row>
    <row r="4764" spans="4:6">
      <c r="D4764" s="63"/>
      <c r="F4764" s="64"/>
    </row>
    <row r="4765" spans="4:6">
      <c r="D4765" s="63"/>
      <c r="F4765" s="64"/>
    </row>
    <row r="4766" spans="4:6">
      <c r="D4766" s="63"/>
      <c r="F4766" s="64"/>
    </row>
    <row r="4767" spans="4:6">
      <c r="D4767" s="63"/>
      <c r="F4767" s="64"/>
    </row>
    <row r="4768" spans="4:6">
      <c r="D4768" s="63"/>
      <c r="F4768" s="64"/>
    </row>
    <row r="4769" spans="4:6">
      <c r="D4769" s="63"/>
      <c r="F4769" s="64"/>
    </row>
    <row r="4770" spans="4:6">
      <c r="D4770" s="63"/>
      <c r="F4770" s="64"/>
    </row>
    <row r="4771" spans="4:6">
      <c r="D4771" s="63"/>
      <c r="F4771" s="64"/>
    </row>
    <row r="4772" spans="4:6">
      <c r="D4772" s="63"/>
      <c r="F4772" s="64"/>
    </row>
    <row r="4773" spans="4:6">
      <c r="D4773" s="63"/>
      <c r="F4773" s="64"/>
    </row>
    <row r="4774" spans="4:6">
      <c r="D4774" s="63"/>
      <c r="F4774" s="64"/>
    </row>
    <row r="4775" spans="4:6">
      <c r="D4775" s="63"/>
      <c r="F4775" s="64"/>
    </row>
    <row r="4776" spans="4:6">
      <c r="D4776" s="63"/>
      <c r="F4776" s="64"/>
    </row>
    <row r="4777" spans="4:6">
      <c r="D4777" s="63"/>
      <c r="F4777" s="64"/>
    </row>
    <row r="4778" spans="4:6">
      <c r="D4778" s="63"/>
      <c r="F4778" s="64"/>
    </row>
    <row r="4779" spans="4:6">
      <c r="D4779" s="63"/>
      <c r="F4779" s="64"/>
    </row>
    <row r="4780" spans="4:6">
      <c r="D4780" s="63"/>
      <c r="F4780" s="64"/>
    </row>
    <row r="4781" spans="4:6">
      <c r="D4781" s="63"/>
      <c r="F4781" s="64"/>
    </row>
    <row r="4782" spans="4:6">
      <c r="D4782" s="63"/>
      <c r="F4782" s="64"/>
    </row>
    <row r="4783" spans="4:6">
      <c r="D4783" s="63"/>
      <c r="F4783" s="64"/>
    </row>
    <row r="4784" spans="4:6">
      <c r="D4784" s="63"/>
      <c r="F4784" s="64"/>
    </row>
    <row r="4785" spans="4:6">
      <c r="D4785" s="63"/>
      <c r="F4785" s="64"/>
    </row>
    <row r="4786" spans="4:6">
      <c r="D4786" s="63"/>
      <c r="F4786" s="64"/>
    </row>
    <row r="4787" spans="4:6">
      <c r="D4787" s="63"/>
      <c r="F4787" s="64"/>
    </row>
    <row r="4788" spans="4:6">
      <c r="D4788" s="63"/>
      <c r="F4788" s="64"/>
    </row>
    <row r="4789" spans="4:6">
      <c r="D4789" s="63"/>
      <c r="F4789" s="64"/>
    </row>
    <row r="4790" spans="4:6">
      <c r="D4790" s="63"/>
      <c r="F4790" s="64"/>
    </row>
    <row r="4791" spans="4:6">
      <c r="D4791" s="63"/>
      <c r="F4791" s="64"/>
    </row>
    <row r="4792" spans="4:6">
      <c r="D4792" s="63"/>
      <c r="F4792" s="64"/>
    </row>
    <row r="4793" spans="4:6">
      <c r="D4793" s="63"/>
      <c r="F4793" s="64"/>
    </row>
    <row r="4794" spans="4:6">
      <c r="D4794" s="63"/>
      <c r="F4794" s="64"/>
    </row>
    <row r="4795" spans="4:6">
      <c r="D4795" s="63"/>
      <c r="F4795" s="64"/>
    </row>
    <row r="4796" spans="4:6">
      <c r="D4796" s="63"/>
      <c r="F4796" s="64"/>
    </row>
    <row r="4797" spans="4:6">
      <c r="D4797" s="63"/>
      <c r="F4797" s="64"/>
    </row>
    <row r="4798" spans="4:6">
      <c r="D4798" s="63"/>
      <c r="F4798" s="64"/>
    </row>
    <row r="4799" spans="4:6">
      <c r="D4799" s="63"/>
      <c r="F4799" s="64"/>
    </row>
    <row r="4800" spans="4:6">
      <c r="D4800" s="63"/>
      <c r="F4800" s="64"/>
    </row>
    <row r="4801" spans="4:6">
      <c r="D4801" s="63"/>
      <c r="F4801" s="64"/>
    </row>
    <row r="4802" spans="4:6">
      <c r="D4802" s="63"/>
      <c r="F4802" s="64"/>
    </row>
    <row r="4803" spans="4:6">
      <c r="D4803" s="63"/>
      <c r="F4803" s="64"/>
    </row>
    <row r="4804" spans="4:6">
      <c r="D4804" s="63"/>
      <c r="F4804" s="64"/>
    </row>
    <row r="4805" spans="4:6">
      <c r="D4805" s="63"/>
      <c r="F4805" s="64"/>
    </row>
    <row r="4806" spans="4:6">
      <c r="D4806" s="63"/>
      <c r="F4806" s="64"/>
    </row>
    <row r="4807" spans="4:6">
      <c r="D4807" s="63"/>
      <c r="F4807" s="64"/>
    </row>
    <row r="4808" spans="4:6">
      <c r="D4808" s="63"/>
      <c r="F4808" s="64"/>
    </row>
    <row r="4809" spans="4:6">
      <c r="D4809" s="63"/>
      <c r="F4809" s="64"/>
    </row>
    <row r="4810" spans="4:6">
      <c r="D4810" s="63"/>
      <c r="F4810" s="64"/>
    </row>
    <row r="4811" spans="4:6">
      <c r="D4811" s="63"/>
      <c r="F4811" s="64"/>
    </row>
    <row r="4812" spans="4:6">
      <c r="D4812" s="63"/>
      <c r="F4812" s="64"/>
    </row>
    <row r="4813" spans="4:6">
      <c r="D4813" s="63"/>
      <c r="F4813" s="64"/>
    </row>
    <row r="4814" spans="4:6">
      <c r="D4814" s="63"/>
      <c r="F4814" s="64"/>
    </row>
    <row r="4815" spans="4:6">
      <c r="D4815" s="63"/>
      <c r="F4815" s="64"/>
    </row>
    <row r="4816" spans="4:6">
      <c r="D4816" s="63"/>
      <c r="F4816" s="64"/>
    </row>
    <row r="4817" spans="4:6">
      <c r="D4817" s="63"/>
      <c r="F4817" s="64"/>
    </row>
    <row r="4818" spans="4:6">
      <c r="D4818" s="63"/>
      <c r="F4818" s="64"/>
    </row>
    <row r="4819" spans="4:6">
      <c r="D4819" s="63"/>
      <c r="F4819" s="64"/>
    </row>
    <row r="4820" spans="4:6">
      <c r="D4820" s="63"/>
      <c r="F4820" s="64"/>
    </row>
    <row r="4821" spans="4:6">
      <c r="D4821" s="63"/>
      <c r="F4821" s="64"/>
    </row>
    <row r="4822" spans="4:6">
      <c r="D4822" s="63"/>
      <c r="F4822" s="64"/>
    </row>
    <row r="4823" spans="4:6">
      <c r="D4823" s="63"/>
      <c r="F4823" s="64"/>
    </row>
    <row r="4824" spans="4:6">
      <c r="D4824" s="63"/>
      <c r="F4824" s="64"/>
    </row>
    <row r="4825" spans="4:6">
      <c r="D4825" s="63"/>
      <c r="F4825" s="64"/>
    </row>
    <row r="4826" spans="4:6">
      <c r="D4826" s="63"/>
      <c r="F4826" s="64"/>
    </row>
    <row r="4827" spans="4:6">
      <c r="D4827" s="63"/>
      <c r="F4827" s="64"/>
    </row>
    <row r="4828" spans="4:6">
      <c r="D4828" s="63"/>
      <c r="F4828" s="64"/>
    </row>
    <row r="4829" spans="4:6">
      <c r="D4829" s="63"/>
      <c r="F4829" s="64"/>
    </row>
    <row r="4830" spans="4:6">
      <c r="D4830" s="63"/>
      <c r="F4830" s="64"/>
    </row>
    <row r="4831" spans="4:6">
      <c r="D4831" s="63"/>
      <c r="F4831" s="64"/>
    </row>
    <row r="4832" spans="4:6">
      <c r="D4832" s="63"/>
      <c r="F4832" s="64"/>
    </row>
    <row r="4833" spans="4:6">
      <c r="D4833" s="63"/>
      <c r="F4833" s="64"/>
    </row>
    <row r="4834" spans="4:6">
      <c r="D4834" s="63"/>
      <c r="F4834" s="64"/>
    </row>
    <row r="4835" spans="4:6">
      <c r="D4835" s="63"/>
      <c r="F4835" s="64"/>
    </row>
    <row r="4836" spans="4:6">
      <c r="D4836" s="63"/>
      <c r="F4836" s="64"/>
    </row>
    <row r="4837" spans="4:6">
      <c r="D4837" s="63"/>
      <c r="F4837" s="64"/>
    </row>
    <row r="4838" spans="4:6">
      <c r="D4838" s="63"/>
      <c r="F4838" s="64"/>
    </row>
    <row r="4839" spans="4:6">
      <c r="D4839" s="63"/>
      <c r="F4839" s="64"/>
    </row>
    <row r="4840" spans="4:6">
      <c r="D4840" s="63"/>
      <c r="F4840" s="64"/>
    </row>
    <row r="4841" spans="4:6">
      <c r="D4841" s="63"/>
      <c r="F4841" s="64"/>
    </row>
    <row r="4842" spans="4:6">
      <c r="D4842" s="63"/>
      <c r="F4842" s="64"/>
    </row>
    <row r="4843" spans="4:6">
      <c r="D4843" s="63"/>
      <c r="F4843" s="64"/>
    </row>
    <row r="4844" spans="4:6">
      <c r="D4844" s="63"/>
      <c r="F4844" s="64"/>
    </row>
    <row r="4845" spans="4:6">
      <c r="D4845" s="63"/>
      <c r="F4845" s="64"/>
    </row>
    <row r="4846" spans="4:6">
      <c r="D4846" s="63"/>
      <c r="F4846" s="64"/>
    </row>
    <row r="4847" spans="4:6">
      <c r="D4847" s="63"/>
      <c r="F4847" s="64"/>
    </row>
    <row r="4848" spans="4:6">
      <c r="D4848" s="63"/>
      <c r="F4848" s="64"/>
    </row>
    <row r="4849" spans="4:6">
      <c r="D4849" s="63"/>
      <c r="F4849" s="64"/>
    </row>
    <row r="4850" spans="4:6">
      <c r="D4850" s="63"/>
      <c r="F4850" s="64"/>
    </row>
    <row r="4851" spans="4:6">
      <c r="D4851" s="63"/>
      <c r="F4851" s="64"/>
    </row>
    <row r="4852" spans="4:6">
      <c r="D4852" s="63"/>
      <c r="F4852" s="64"/>
    </row>
    <row r="4853" spans="4:6">
      <c r="D4853" s="63"/>
      <c r="F4853" s="64"/>
    </row>
    <row r="4854" spans="4:6">
      <c r="D4854" s="63"/>
      <c r="F4854" s="64"/>
    </row>
    <row r="4855" spans="4:6">
      <c r="D4855" s="63"/>
      <c r="F4855" s="64"/>
    </row>
    <row r="4856" spans="4:6">
      <c r="D4856" s="63"/>
      <c r="F4856" s="64"/>
    </row>
    <row r="4857" spans="4:6">
      <c r="D4857" s="63"/>
      <c r="F4857" s="64"/>
    </row>
    <row r="4858" spans="4:6">
      <c r="D4858" s="63"/>
      <c r="F4858" s="64"/>
    </row>
    <row r="4859" spans="4:6">
      <c r="D4859" s="63"/>
      <c r="F4859" s="64"/>
    </row>
    <row r="4860" spans="4:6">
      <c r="D4860" s="63"/>
      <c r="F4860" s="64"/>
    </row>
    <row r="4861" spans="4:6">
      <c r="D4861" s="63"/>
      <c r="F4861" s="64"/>
    </row>
    <row r="4862" spans="4:6">
      <c r="D4862" s="63"/>
      <c r="F4862" s="64"/>
    </row>
    <row r="4863" spans="4:6">
      <c r="D4863" s="63"/>
      <c r="F4863" s="64"/>
    </row>
    <row r="4864" spans="4:6">
      <c r="D4864" s="63"/>
      <c r="F4864" s="64"/>
    </row>
    <row r="4865" spans="4:6">
      <c r="D4865" s="63"/>
      <c r="F4865" s="64"/>
    </row>
    <row r="4866" spans="4:6">
      <c r="D4866" s="63"/>
      <c r="F4866" s="64"/>
    </row>
    <row r="4867" spans="4:6">
      <c r="D4867" s="63"/>
      <c r="F4867" s="64"/>
    </row>
    <row r="4868" spans="4:6">
      <c r="D4868" s="63"/>
      <c r="F4868" s="64"/>
    </row>
    <row r="4869" spans="4:6">
      <c r="D4869" s="63"/>
      <c r="F4869" s="64"/>
    </row>
    <row r="4870" spans="4:6">
      <c r="D4870" s="63"/>
      <c r="F4870" s="64"/>
    </row>
    <row r="4871" spans="4:6">
      <c r="D4871" s="63"/>
      <c r="F4871" s="64"/>
    </row>
    <row r="4872" spans="4:6">
      <c r="D4872" s="63"/>
      <c r="F4872" s="64"/>
    </row>
    <row r="4873" spans="4:6">
      <c r="D4873" s="63"/>
      <c r="F4873" s="64"/>
    </row>
    <row r="4874" spans="4:6">
      <c r="D4874" s="63"/>
      <c r="F4874" s="64"/>
    </row>
    <row r="4875" spans="4:6">
      <c r="D4875" s="63"/>
      <c r="F4875" s="64"/>
    </row>
    <row r="4876" spans="4:6">
      <c r="D4876" s="63"/>
      <c r="F4876" s="64"/>
    </row>
    <row r="4877" spans="4:6">
      <c r="D4877" s="63"/>
      <c r="F4877" s="64"/>
    </row>
    <row r="4878" spans="4:6">
      <c r="D4878" s="63"/>
      <c r="F4878" s="64"/>
    </row>
    <row r="4879" spans="4:6">
      <c r="D4879" s="63"/>
      <c r="F4879" s="64"/>
    </row>
    <row r="4880" spans="4:6">
      <c r="D4880" s="63"/>
      <c r="F4880" s="64"/>
    </row>
    <row r="4881" spans="4:6">
      <c r="D4881" s="63"/>
      <c r="F4881" s="64"/>
    </row>
    <row r="4882" spans="4:6">
      <c r="D4882" s="63"/>
      <c r="F4882" s="64"/>
    </row>
    <row r="4883" spans="4:6">
      <c r="D4883" s="63"/>
      <c r="F4883" s="64"/>
    </row>
    <row r="4884" spans="4:6">
      <c r="D4884" s="63"/>
      <c r="F4884" s="64"/>
    </row>
    <row r="4885" spans="4:6">
      <c r="D4885" s="63"/>
      <c r="F4885" s="64"/>
    </row>
    <row r="4886" spans="4:6">
      <c r="D4886" s="63"/>
      <c r="F4886" s="64"/>
    </row>
    <row r="4887" spans="4:6">
      <c r="D4887" s="63"/>
      <c r="F4887" s="64"/>
    </row>
    <row r="4888" spans="4:6">
      <c r="D4888" s="63"/>
      <c r="F4888" s="64"/>
    </row>
    <row r="4889" spans="4:6">
      <c r="D4889" s="63"/>
      <c r="F4889" s="64"/>
    </row>
    <row r="4890" spans="4:6">
      <c r="D4890" s="63"/>
      <c r="F4890" s="64"/>
    </row>
    <row r="4891" spans="4:6">
      <c r="D4891" s="63"/>
      <c r="F4891" s="64"/>
    </row>
    <row r="4892" spans="4:6">
      <c r="D4892" s="63"/>
      <c r="F4892" s="64"/>
    </row>
    <row r="4893" spans="4:6">
      <c r="D4893" s="63"/>
      <c r="F4893" s="64"/>
    </row>
    <row r="4894" spans="4:6">
      <c r="D4894" s="63"/>
      <c r="F4894" s="64"/>
    </row>
    <row r="4895" spans="4:6">
      <c r="D4895" s="63"/>
      <c r="F4895" s="64"/>
    </row>
    <row r="4896" spans="4:6">
      <c r="D4896" s="63"/>
      <c r="F4896" s="64"/>
    </row>
    <row r="4897" spans="4:6">
      <c r="D4897" s="63"/>
      <c r="F4897" s="64"/>
    </row>
    <row r="4898" spans="4:6">
      <c r="D4898" s="63"/>
      <c r="F4898" s="64"/>
    </row>
    <row r="4899" spans="4:6">
      <c r="D4899" s="63"/>
      <c r="F4899" s="64"/>
    </row>
    <row r="4900" spans="4:6">
      <c r="D4900" s="63"/>
      <c r="F4900" s="64"/>
    </row>
    <row r="4901" spans="4:6">
      <c r="D4901" s="63"/>
      <c r="F4901" s="64"/>
    </row>
    <row r="4902" spans="4:6">
      <c r="D4902" s="63"/>
      <c r="F4902" s="64"/>
    </row>
    <row r="4903" spans="4:6">
      <c r="D4903" s="63"/>
      <c r="F4903" s="64"/>
    </row>
    <row r="4904" spans="4:6">
      <c r="D4904" s="63"/>
      <c r="F4904" s="64"/>
    </row>
    <row r="4905" spans="4:6">
      <c r="D4905" s="63"/>
      <c r="F4905" s="64"/>
    </row>
    <row r="4906" spans="4:6">
      <c r="D4906" s="63"/>
      <c r="F4906" s="64"/>
    </row>
    <row r="4907" spans="4:6">
      <c r="D4907" s="63"/>
      <c r="F4907" s="64"/>
    </row>
    <row r="4908" spans="4:6">
      <c r="D4908" s="63"/>
      <c r="F4908" s="64"/>
    </row>
    <row r="4909" spans="4:6">
      <c r="D4909" s="63"/>
      <c r="F4909" s="64"/>
    </row>
    <row r="4910" spans="4:6">
      <c r="D4910" s="63"/>
      <c r="F4910" s="64"/>
    </row>
    <row r="4911" spans="4:6">
      <c r="D4911" s="63"/>
      <c r="F4911" s="64"/>
    </row>
    <row r="4912" spans="4:6">
      <c r="D4912" s="63"/>
      <c r="F4912" s="64"/>
    </row>
    <row r="4913" spans="4:6">
      <c r="D4913" s="63"/>
      <c r="F4913" s="64"/>
    </row>
    <row r="4914" spans="4:6">
      <c r="D4914" s="63"/>
      <c r="F4914" s="64"/>
    </row>
    <row r="4915" spans="4:6">
      <c r="D4915" s="63"/>
      <c r="F4915" s="64"/>
    </row>
    <row r="4916" spans="4:6">
      <c r="D4916" s="63"/>
      <c r="F4916" s="64"/>
    </row>
    <row r="4917" spans="4:6">
      <c r="D4917" s="63"/>
      <c r="F4917" s="64"/>
    </row>
    <row r="4918" spans="4:6">
      <c r="D4918" s="63"/>
      <c r="F4918" s="64"/>
    </row>
    <row r="4919" spans="4:6">
      <c r="D4919" s="63"/>
      <c r="F4919" s="64"/>
    </row>
    <row r="4920" spans="4:6">
      <c r="D4920" s="63"/>
      <c r="F4920" s="64"/>
    </row>
    <row r="4921" spans="4:6">
      <c r="D4921" s="63"/>
      <c r="F4921" s="64"/>
    </row>
    <row r="4922" spans="4:6">
      <c r="D4922" s="63"/>
      <c r="F4922" s="64"/>
    </row>
    <row r="4923" spans="4:6">
      <c r="D4923" s="63"/>
      <c r="F4923" s="64"/>
    </row>
    <row r="4924" spans="4:6">
      <c r="D4924" s="63"/>
      <c r="F4924" s="64"/>
    </row>
    <row r="4925" spans="4:6">
      <c r="D4925" s="63"/>
      <c r="F4925" s="64"/>
    </row>
    <row r="4926" spans="4:6">
      <c r="D4926" s="63"/>
      <c r="F4926" s="64"/>
    </row>
    <row r="4927" spans="4:6">
      <c r="D4927" s="63"/>
      <c r="F4927" s="64"/>
    </row>
    <row r="4928" spans="4:6">
      <c r="D4928" s="63"/>
      <c r="F4928" s="64"/>
    </row>
    <row r="4929" spans="4:6">
      <c r="D4929" s="63"/>
      <c r="F4929" s="64"/>
    </row>
    <row r="4930" spans="4:6">
      <c r="D4930" s="63"/>
      <c r="F4930" s="64"/>
    </row>
    <row r="4931" spans="4:6">
      <c r="D4931" s="63"/>
      <c r="F4931" s="64"/>
    </row>
    <row r="4932" spans="4:6">
      <c r="D4932" s="63"/>
      <c r="F4932" s="64"/>
    </row>
    <row r="4933" spans="4:6">
      <c r="D4933" s="63"/>
      <c r="F4933" s="64"/>
    </row>
    <row r="4934" spans="4:6">
      <c r="D4934" s="63"/>
      <c r="F4934" s="64"/>
    </row>
    <row r="4935" spans="4:6">
      <c r="D4935" s="63"/>
      <c r="F4935" s="64"/>
    </row>
    <row r="4936" spans="4:6">
      <c r="D4936" s="63"/>
      <c r="F4936" s="64"/>
    </row>
    <row r="4937" spans="4:6">
      <c r="D4937" s="63"/>
      <c r="F4937" s="64"/>
    </row>
    <row r="4938" spans="4:6">
      <c r="D4938" s="63"/>
      <c r="F4938" s="64"/>
    </row>
    <row r="4939" spans="4:6">
      <c r="D4939" s="63"/>
      <c r="F4939" s="64"/>
    </row>
    <row r="4940" spans="4:6">
      <c r="D4940" s="63"/>
      <c r="F4940" s="64"/>
    </row>
    <row r="4941" spans="4:6">
      <c r="D4941" s="63"/>
      <c r="F4941" s="64"/>
    </row>
    <row r="4942" spans="4:6">
      <c r="D4942" s="63"/>
      <c r="F4942" s="64"/>
    </row>
    <row r="4943" spans="4:6">
      <c r="D4943" s="63"/>
      <c r="F4943" s="64"/>
    </row>
    <row r="4944" spans="4:6">
      <c r="D4944" s="63"/>
      <c r="F4944" s="64"/>
    </row>
    <row r="4945" spans="4:6">
      <c r="D4945" s="63"/>
      <c r="F4945" s="64"/>
    </row>
    <row r="4946" spans="4:6">
      <c r="D4946" s="63"/>
      <c r="F4946" s="64"/>
    </row>
    <row r="4947" spans="4:6">
      <c r="D4947" s="63"/>
      <c r="F4947" s="64"/>
    </row>
    <row r="4948" spans="4:6">
      <c r="D4948" s="63"/>
      <c r="F4948" s="64"/>
    </row>
    <row r="4949" spans="4:6">
      <c r="D4949" s="63"/>
      <c r="F4949" s="64"/>
    </row>
    <row r="4950" spans="4:6">
      <c r="D4950" s="63"/>
      <c r="F4950" s="64"/>
    </row>
    <row r="4951" spans="4:6">
      <c r="D4951" s="63"/>
      <c r="F4951" s="64"/>
    </row>
    <row r="4952" spans="4:6">
      <c r="D4952" s="63"/>
      <c r="F4952" s="64"/>
    </row>
    <row r="4953" spans="4:6">
      <c r="D4953" s="63"/>
      <c r="F4953" s="64"/>
    </row>
    <row r="4954" spans="4:6">
      <c r="D4954" s="63"/>
      <c r="F4954" s="64"/>
    </row>
    <row r="4955" spans="4:6">
      <c r="D4955" s="63"/>
      <c r="F4955" s="64"/>
    </row>
    <row r="4956" spans="4:6">
      <c r="D4956" s="63"/>
      <c r="F4956" s="64"/>
    </row>
    <row r="4957" spans="4:6">
      <c r="D4957" s="63"/>
      <c r="F4957" s="64"/>
    </row>
    <row r="4958" spans="4:6">
      <c r="D4958" s="63"/>
      <c r="F4958" s="64"/>
    </row>
    <row r="4959" spans="4:6">
      <c r="D4959" s="63"/>
      <c r="F4959" s="64"/>
    </row>
    <row r="4960" spans="4:6">
      <c r="D4960" s="63"/>
      <c r="F4960" s="64"/>
    </row>
    <row r="4961" spans="4:6">
      <c r="D4961" s="63"/>
      <c r="F4961" s="64"/>
    </row>
    <row r="4962" spans="4:6">
      <c r="D4962" s="63"/>
      <c r="F4962" s="64"/>
    </row>
    <row r="4963" spans="4:6">
      <c r="D4963" s="63"/>
      <c r="F4963" s="64"/>
    </row>
    <row r="4964" spans="4:6">
      <c r="D4964" s="63"/>
      <c r="F4964" s="64"/>
    </row>
    <row r="4965" spans="4:6">
      <c r="D4965" s="63"/>
      <c r="F4965" s="64"/>
    </row>
    <row r="4966" spans="4:6">
      <c r="D4966" s="63"/>
      <c r="F4966" s="64"/>
    </row>
    <row r="4967" spans="4:6">
      <c r="D4967" s="63"/>
      <c r="F4967" s="64"/>
    </row>
    <row r="4968" spans="4:6">
      <c r="D4968" s="63"/>
      <c r="F4968" s="64"/>
    </row>
    <row r="4969" spans="4:6">
      <c r="D4969" s="63"/>
      <c r="F4969" s="64"/>
    </row>
    <row r="4970" spans="4:6">
      <c r="D4970" s="63"/>
      <c r="F4970" s="64"/>
    </row>
    <row r="4971" spans="4:6">
      <c r="D4971" s="63"/>
      <c r="F4971" s="64"/>
    </row>
    <row r="4972" spans="4:6">
      <c r="D4972" s="63"/>
      <c r="F4972" s="64"/>
    </row>
    <row r="4973" spans="4:6">
      <c r="D4973" s="63"/>
      <c r="F4973" s="64"/>
    </row>
    <row r="4974" spans="4:6">
      <c r="D4974" s="63"/>
      <c r="F4974" s="64"/>
    </row>
    <row r="4975" spans="4:6">
      <c r="D4975" s="63"/>
      <c r="F4975" s="64"/>
    </row>
    <row r="4976" spans="4:6">
      <c r="D4976" s="63"/>
      <c r="F4976" s="64"/>
    </row>
    <row r="4977" spans="4:6">
      <c r="D4977" s="63"/>
      <c r="F4977" s="64"/>
    </row>
    <row r="4978" spans="4:6">
      <c r="D4978" s="63"/>
      <c r="F4978" s="64"/>
    </row>
    <row r="4979" spans="4:6">
      <c r="D4979" s="63"/>
      <c r="F4979" s="64"/>
    </row>
    <row r="4980" spans="4:6">
      <c r="D4980" s="63"/>
      <c r="F4980" s="64"/>
    </row>
    <row r="4981" spans="4:6">
      <c r="D4981" s="63"/>
      <c r="F4981" s="64"/>
    </row>
    <row r="4982" spans="4:6">
      <c r="D4982" s="63"/>
      <c r="F4982" s="64"/>
    </row>
    <row r="4983" spans="4:6">
      <c r="D4983" s="63"/>
      <c r="F4983" s="64"/>
    </row>
    <row r="4984" spans="4:6">
      <c r="D4984" s="63"/>
      <c r="F4984" s="64"/>
    </row>
    <row r="4985" spans="4:6">
      <c r="D4985" s="63"/>
      <c r="F4985" s="64"/>
    </row>
    <row r="4986" spans="4:6">
      <c r="D4986" s="63"/>
      <c r="F4986" s="64"/>
    </row>
    <row r="4987" spans="4:6">
      <c r="D4987" s="63"/>
      <c r="F4987" s="64"/>
    </row>
    <row r="4988" spans="4:6">
      <c r="D4988" s="63"/>
      <c r="F4988" s="64"/>
    </row>
    <row r="4989" spans="4:6">
      <c r="D4989" s="63"/>
      <c r="F4989" s="64"/>
    </row>
    <row r="4990" spans="4:6">
      <c r="D4990" s="63"/>
      <c r="F4990" s="64"/>
    </row>
    <row r="4991" spans="4:6">
      <c r="D4991" s="63"/>
      <c r="F4991" s="64"/>
    </row>
    <row r="4992" spans="4:6">
      <c r="D4992" s="63"/>
      <c r="F4992" s="64"/>
    </row>
    <row r="4993" spans="4:6">
      <c r="D4993" s="63"/>
      <c r="F4993" s="64"/>
    </row>
    <row r="4994" spans="4:6">
      <c r="D4994" s="63"/>
      <c r="F4994" s="64"/>
    </row>
    <row r="4995" spans="4:6">
      <c r="D4995" s="63"/>
      <c r="F4995" s="64"/>
    </row>
    <row r="4996" spans="4:6">
      <c r="D4996" s="63"/>
      <c r="F4996" s="64"/>
    </row>
    <row r="4997" spans="4:6">
      <c r="D4997" s="63"/>
      <c r="F4997" s="64"/>
    </row>
    <row r="4998" spans="4:6">
      <c r="D4998" s="63"/>
      <c r="F4998" s="64"/>
    </row>
    <row r="4999" spans="4:6">
      <c r="D4999" s="63"/>
      <c r="F4999" s="64"/>
    </row>
    <row r="5000" spans="4:6">
      <c r="D5000" s="63"/>
      <c r="F5000" s="64"/>
    </row>
    <row r="5001" spans="4:6">
      <c r="D5001" s="63"/>
      <c r="F5001" s="64"/>
    </row>
    <row r="5002" spans="4:6">
      <c r="D5002" s="63"/>
      <c r="F5002" s="64"/>
    </row>
    <row r="5003" spans="4:6">
      <c r="D5003" s="63"/>
      <c r="F5003" s="64"/>
    </row>
    <row r="5004" spans="4:6">
      <c r="D5004" s="63"/>
      <c r="F5004" s="64"/>
    </row>
    <row r="5005" spans="4:6">
      <c r="D5005" s="63"/>
      <c r="F5005" s="64"/>
    </row>
    <row r="5006" spans="4:6">
      <c r="D5006" s="63"/>
      <c r="F5006" s="64"/>
    </row>
    <row r="5007" spans="4:6">
      <c r="D5007" s="63"/>
      <c r="F5007" s="64"/>
    </row>
    <row r="5008" spans="4:6">
      <c r="D5008" s="63"/>
      <c r="F5008" s="64"/>
    </row>
    <row r="5009" spans="4:6">
      <c r="D5009" s="63"/>
      <c r="F5009" s="64"/>
    </row>
    <row r="5010" spans="4:6">
      <c r="D5010" s="63"/>
      <c r="F5010" s="64"/>
    </row>
    <row r="5011" spans="4:6">
      <c r="D5011" s="63"/>
      <c r="F5011" s="64"/>
    </row>
    <row r="5012" spans="4:6">
      <c r="D5012" s="63"/>
      <c r="F5012" s="64"/>
    </row>
    <row r="5013" spans="4:6">
      <c r="D5013" s="63"/>
      <c r="F5013" s="64"/>
    </row>
    <row r="5014" spans="4:6">
      <c r="D5014" s="63"/>
      <c r="F5014" s="64"/>
    </row>
    <row r="5015" spans="4:6">
      <c r="D5015" s="63"/>
      <c r="F5015" s="64"/>
    </row>
    <row r="5016" spans="4:6">
      <c r="D5016" s="63"/>
      <c r="F5016" s="64"/>
    </row>
    <row r="5017" spans="4:6">
      <c r="D5017" s="63"/>
      <c r="F5017" s="64"/>
    </row>
    <row r="5018" spans="4:6">
      <c r="D5018" s="63"/>
      <c r="F5018" s="64"/>
    </row>
    <row r="5019" spans="4:6">
      <c r="D5019" s="63"/>
      <c r="F5019" s="64"/>
    </row>
    <row r="5020" spans="4:6">
      <c r="D5020" s="63"/>
      <c r="F5020" s="64"/>
    </row>
    <row r="5021" spans="4:6">
      <c r="D5021" s="63"/>
      <c r="F5021" s="64"/>
    </row>
    <row r="5022" spans="4:6">
      <c r="D5022" s="63"/>
      <c r="F5022" s="64"/>
    </row>
    <row r="5023" spans="4:6">
      <c r="D5023" s="63"/>
      <c r="F5023" s="64"/>
    </row>
    <row r="5024" spans="4:6">
      <c r="D5024" s="63"/>
      <c r="F5024" s="64"/>
    </row>
    <row r="5025" spans="4:6">
      <c r="D5025" s="63"/>
      <c r="F5025" s="64"/>
    </row>
    <row r="5026" spans="4:6">
      <c r="D5026" s="63"/>
      <c r="F5026" s="64"/>
    </row>
    <row r="5027" spans="4:6">
      <c r="D5027" s="63"/>
      <c r="F5027" s="64"/>
    </row>
    <row r="5028" spans="4:6">
      <c r="D5028" s="63"/>
      <c r="F5028" s="64"/>
    </row>
    <row r="5029" spans="4:6">
      <c r="D5029" s="63"/>
      <c r="F5029" s="64"/>
    </row>
    <row r="5030" spans="4:6">
      <c r="D5030" s="63"/>
      <c r="F5030" s="64"/>
    </row>
    <row r="5031" spans="4:6">
      <c r="D5031" s="63"/>
      <c r="F5031" s="64"/>
    </row>
    <row r="5032" spans="4:6">
      <c r="D5032" s="63"/>
      <c r="F5032" s="64"/>
    </row>
    <row r="5033" spans="4:6">
      <c r="D5033" s="63"/>
      <c r="F5033" s="64"/>
    </row>
    <row r="5034" spans="4:6">
      <c r="D5034" s="63"/>
      <c r="F5034" s="64"/>
    </row>
    <row r="5035" spans="4:6">
      <c r="D5035" s="63"/>
      <c r="F5035" s="64"/>
    </row>
    <row r="5036" spans="4:6">
      <c r="D5036" s="63"/>
      <c r="F5036" s="64"/>
    </row>
    <row r="5037" spans="4:6">
      <c r="D5037" s="63"/>
      <c r="F5037" s="64"/>
    </row>
    <row r="5038" spans="4:6">
      <c r="D5038" s="63"/>
      <c r="F5038" s="64"/>
    </row>
    <row r="5039" spans="4:6">
      <c r="D5039" s="63"/>
      <c r="F5039" s="64"/>
    </row>
    <row r="5040" spans="4:6">
      <c r="D5040" s="63"/>
      <c r="F5040" s="64"/>
    </row>
    <row r="5041" spans="4:6">
      <c r="D5041" s="63"/>
      <c r="F5041" s="64"/>
    </row>
    <row r="5042" spans="4:6">
      <c r="D5042" s="63"/>
      <c r="F5042" s="64"/>
    </row>
    <row r="5043" spans="4:6">
      <c r="D5043" s="63"/>
      <c r="F5043" s="64"/>
    </row>
    <row r="5044" spans="4:6">
      <c r="D5044" s="63"/>
      <c r="F5044" s="64"/>
    </row>
    <row r="5045" spans="4:6">
      <c r="D5045" s="63"/>
      <c r="F5045" s="64"/>
    </row>
    <row r="5046" spans="4:6">
      <c r="D5046" s="63"/>
      <c r="F5046" s="64"/>
    </row>
    <row r="5047" spans="4:6">
      <c r="D5047" s="63"/>
      <c r="F5047" s="64"/>
    </row>
    <row r="5048" spans="4:6">
      <c r="D5048" s="63"/>
      <c r="F5048" s="64"/>
    </row>
    <row r="5049" spans="4:6">
      <c r="D5049" s="63"/>
      <c r="F5049" s="64"/>
    </row>
    <row r="5050" spans="4:6">
      <c r="D5050" s="63"/>
      <c r="F5050" s="64"/>
    </row>
    <row r="5051" spans="4:6">
      <c r="D5051" s="63"/>
      <c r="F5051" s="64"/>
    </row>
    <row r="5052" spans="4:6">
      <c r="D5052" s="63"/>
      <c r="F5052" s="64"/>
    </row>
    <row r="5053" spans="4:6">
      <c r="D5053" s="63"/>
      <c r="F5053" s="64"/>
    </row>
    <row r="5054" spans="4:6">
      <c r="D5054" s="63"/>
      <c r="F5054" s="64"/>
    </row>
    <row r="5055" spans="4:6">
      <c r="D5055" s="63"/>
      <c r="F5055" s="64"/>
    </row>
    <row r="5056" spans="4:6">
      <c r="D5056" s="63"/>
      <c r="F5056" s="64"/>
    </row>
    <row r="5057" spans="4:6">
      <c r="D5057" s="63"/>
      <c r="F5057" s="64"/>
    </row>
    <row r="5058" spans="4:6">
      <c r="D5058" s="63"/>
      <c r="F5058" s="64"/>
    </row>
    <row r="5059" spans="4:6">
      <c r="D5059" s="63"/>
      <c r="F5059" s="64"/>
    </row>
    <row r="5060" spans="4:6">
      <c r="D5060" s="63"/>
      <c r="F5060" s="64"/>
    </row>
    <row r="5061" spans="4:6">
      <c r="D5061" s="63"/>
      <c r="F5061" s="64"/>
    </row>
    <row r="5062" spans="4:6">
      <c r="D5062" s="63"/>
      <c r="F5062" s="64"/>
    </row>
    <row r="5063" spans="4:6">
      <c r="D5063" s="63"/>
      <c r="F5063" s="64"/>
    </row>
    <row r="5064" spans="4:6">
      <c r="D5064" s="63"/>
      <c r="F5064" s="64"/>
    </row>
    <row r="5065" spans="4:6">
      <c r="D5065" s="63"/>
      <c r="F5065" s="64"/>
    </row>
    <row r="5066" spans="4:6">
      <c r="D5066" s="63"/>
      <c r="F5066" s="64"/>
    </row>
    <row r="5067" spans="4:6">
      <c r="D5067" s="63"/>
      <c r="F5067" s="64"/>
    </row>
    <row r="5068" spans="4:6">
      <c r="D5068" s="63"/>
      <c r="F5068" s="64"/>
    </row>
    <row r="5069" spans="4:6">
      <c r="D5069" s="63"/>
      <c r="F5069" s="64"/>
    </row>
    <row r="5070" spans="4:6">
      <c r="D5070" s="63"/>
      <c r="F5070" s="64"/>
    </row>
    <row r="5071" spans="4:6">
      <c r="D5071" s="63"/>
      <c r="F5071" s="64"/>
    </row>
    <row r="5072" spans="4:6">
      <c r="D5072" s="63"/>
      <c r="F5072" s="64"/>
    </row>
    <row r="5073" spans="4:6">
      <c r="D5073" s="63"/>
      <c r="F5073" s="64"/>
    </row>
    <row r="5074" spans="4:6">
      <c r="D5074" s="63"/>
      <c r="F5074" s="64"/>
    </row>
    <row r="5075" spans="4:6">
      <c r="D5075" s="63"/>
      <c r="F5075" s="64"/>
    </row>
    <row r="5076" spans="4:6">
      <c r="D5076" s="63"/>
      <c r="F5076" s="64"/>
    </row>
    <row r="5077" spans="4:6">
      <c r="D5077" s="63"/>
      <c r="F5077" s="64"/>
    </row>
    <row r="5078" spans="4:6">
      <c r="D5078" s="63"/>
      <c r="F5078" s="64"/>
    </row>
    <row r="5079" spans="4:6">
      <c r="D5079" s="63"/>
      <c r="F5079" s="64"/>
    </row>
    <row r="5080" spans="4:6">
      <c r="D5080" s="63"/>
      <c r="F5080" s="64"/>
    </row>
    <row r="5081" spans="4:6">
      <c r="D5081" s="63"/>
      <c r="F5081" s="64"/>
    </row>
    <row r="5082" spans="4:6">
      <c r="D5082" s="63"/>
      <c r="F5082" s="64"/>
    </row>
    <row r="5083" spans="4:6">
      <c r="D5083" s="63"/>
      <c r="F5083" s="64"/>
    </row>
    <row r="5084" spans="4:6">
      <c r="D5084" s="63"/>
      <c r="F5084" s="64"/>
    </row>
    <row r="5085" spans="4:6">
      <c r="D5085" s="63"/>
      <c r="F5085" s="64"/>
    </row>
    <row r="5086" spans="4:6">
      <c r="D5086" s="63"/>
      <c r="F5086" s="64"/>
    </row>
    <row r="5087" spans="4:6">
      <c r="D5087" s="63"/>
      <c r="F5087" s="64"/>
    </row>
    <row r="5088" spans="4:6">
      <c r="D5088" s="63"/>
      <c r="F5088" s="64"/>
    </row>
    <row r="5089" spans="4:6">
      <c r="D5089" s="63"/>
      <c r="F5089" s="64"/>
    </row>
    <row r="5090" spans="4:6">
      <c r="D5090" s="63"/>
      <c r="F5090" s="64"/>
    </row>
    <row r="5091" spans="4:6">
      <c r="D5091" s="63"/>
      <c r="F5091" s="64"/>
    </row>
    <row r="5092" spans="4:6">
      <c r="D5092" s="63"/>
      <c r="F5092" s="64"/>
    </row>
    <row r="5093" spans="4:6">
      <c r="D5093" s="63"/>
      <c r="F5093" s="64"/>
    </row>
    <row r="5094" spans="4:6">
      <c r="D5094" s="63"/>
      <c r="F5094" s="64"/>
    </row>
    <row r="5095" spans="4:6">
      <c r="D5095" s="63"/>
      <c r="F5095" s="64"/>
    </row>
    <row r="5096" spans="4:6">
      <c r="D5096" s="63"/>
      <c r="F5096" s="64"/>
    </row>
    <row r="5097" spans="4:6">
      <c r="D5097" s="63"/>
      <c r="F5097" s="64"/>
    </row>
    <row r="5098" spans="4:6">
      <c r="D5098" s="63"/>
      <c r="F5098" s="64"/>
    </row>
    <row r="5099" spans="4:6">
      <c r="D5099" s="63"/>
      <c r="F5099" s="64"/>
    </row>
    <row r="5100" spans="4:6">
      <c r="D5100" s="63"/>
      <c r="F5100" s="64"/>
    </row>
    <row r="5101" spans="4:6">
      <c r="D5101" s="63"/>
      <c r="F5101" s="64"/>
    </row>
    <row r="5102" spans="4:6">
      <c r="D5102" s="63"/>
      <c r="F5102" s="64"/>
    </row>
    <row r="5103" spans="4:6">
      <c r="D5103" s="63"/>
      <c r="F5103" s="64"/>
    </row>
    <row r="5104" spans="4:6">
      <c r="D5104" s="63"/>
      <c r="F5104" s="64"/>
    </row>
    <row r="5105" spans="4:6">
      <c r="D5105" s="63"/>
      <c r="F5105" s="64"/>
    </row>
    <row r="5106" spans="4:6">
      <c r="D5106" s="63"/>
      <c r="F5106" s="64"/>
    </row>
    <row r="5107" spans="4:6">
      <c r="D5107" s="63"/>
      <c r="F5107" s="64"/>
    </row>
    <row r="5108" spans="4:6">
      <c r="D5108" s="63"/>
      <c r="F5108" s="64"/>
    </row>
    <row r="5109" spans="4:6">
      <c r="D5109" s="63"/>
      <c r="F5109" s="64"/>
    </row>
    <row r="5110" spans="4:6">
      <c r="D5110" s="63"/>
      <c r="F5110" s="64"/>
    </row>
    <row r="5111" spans="4:6">
      <c r="D5111" s="63"/>
      <c r="F5111" s="64"/>
    </row>
    <row r="5112" spans="4:6">
      <c r="D5112" s="63"/>
      <c r="F5112" s="64"/>
    </row>
    <row r="5113" spans="4:6">
      <c r="D5113" s="63"/>
      <c r="F5113" s="64"/>
    </row>
    <row r="5114" spans="4:6">
      <c r="D5114" s="63"/>
      <c r="F5114" s="64"/>
    </row>
    <row r="5115" spans="4:6">
      <c r="D5115" s="63"/>
      <c r="F5115" s="64"/>
    </row>
    <row r="5116" spans="4:6">
      <c r="D5116" s="63"/>
      <c r="F5116" s="64"/>
    </row>
    <row r="5117" spans="4:6">
      <c r="D5117" s="63"/>
      <c r="F5117" s="64"/>
    </row>
    <row r="5118" spans="4:6">
      <c r="D5118" s="63"/>
      <c r="F5118" s="64"/>
    </row>
    <row r="5119" spans="4:6">
      <c r="D5119" s="63"/>
      <c r="F5119" s="64"/>
    </row>
    <row r="5120" spans="4:6">
      <c r="D5120" s="63"/>
      <c r="F5120" s="64"/>
    </row>
    <row r="5121" spans="4:6">
      <c r="D5121" s="63"/>
      <c r="F5121" s="64"/>
    </row>
    <row r="5122" spans="4:6">
      <c r="D5122" s="63"/>
      <c r="F5122" s="64"/>
    </row>
    <row r="5123" spans="4:6">
      <c r="D5123" s="63"/>
      <c r="F5123" s="64"/>
    </row>
    <row r="5124" spans="4:6">
      <c r="D5124" s="63"/>
      <c r="F5124" s="64"/>
    </row>
    <row r="5125" spans="4:6">
      <c r="D5125" s="63"/>
      <c r="F5125" s="64"/>
    </row>
    <row r="5126" spans="4:6">
      <c r="D5126" s="63"/>
      <c r="F5126" s="64"/>
    </row>
    <row r="5127" spans="4:6">
      <c r="D5127" s="63"/>
      <c r="F5127" s="64"/>
    </row>
    <row r="5128" spans="4:6">
      <c r="D5128" s="63"/>
      <c r="F5128" s="64"/>
    </row>
    <row r="5129" spans="4:6">
      <c r="D5129" s="63"/>
      <c r="F5129" s="64"/>
    </row>
    <row r="5130" spans="4:6">
      <c r="D5130" s="63"/>
      <c r="F5130" s="64"/>
    </row>
    <row r="5131" spans="4:6">
      <c r="D5131" s="63"/>
      <c r="F5131" s="64"/>
    </row>
    <row r="5132" spans="4:6">
      <c r="D5132" s="63"/>
      <c r="F5132" s="64"/>
    </row>
    <row r="5133" spans="4:6">
      <c r="D5133" s="63"/>
      <c r="F5133" s="64"/>
    </row>
    <row r="5134" spans="4:6">
      <c r="D5134" s="63"/>
      <c r="F5134" s="64"/>
    </row>
    <row r="5135" spans="4:6">
      <c r="D5135" s="63"/>
      <c r="F5135" s="64"/>
    </row>
    <row r="5136" spans="4:6">
      <c r="D5136" s="63"/>
      <c r="F5136" s="64"/>
    </row>
    <row r="5137" spans="4:6">
      <c r="D5137" s="63"/>
      <c r="F5137" s="64"/>
    </row>
    <row r="5138" spans="4:6">
      <c r="D5138" s="63"/>
      <c r="F5138" s="64"/>
    </row>
    <row r="5139" spans="4:6">
      <c r="D5139" s="63"/>
      <c r="F5139" s="64"/>
    </row>
    <row r="5140" spans="4:6">
      <c r="D5140" s="63"/>
      <c r="F5140" s="64"/>
    </row>
    <row r="5141" spans="4:6">
      <c r="D5141" s="63"/>
      <c r="F5141" s="64"/>
    </row>
    <row r="5142" spans="4:6">
      <c r="D5142" s="63"/>
      <c r="F5142" s="64"/>
    </row>
    <row r="5143" spans="4:6">
      <c r="D5143" s="63"/>
      <c r="F5143" s="64"/>
    </row>
    <row r="5144" spans="4:6">
      <c r="D5144" s="63"/>
      <c r="F5144" s="64"/>
    </row>
    <row r="5145" spans="4:6">
      <c r="D5145" s="63"/>
      <c r="F5145" s="64"/>
    </row>
    <row r="5146" spans="4:6">
      <c r="D5146" s="63"/>
      <c r="F5146" s="64"/>
    </row>
    <row r="5147" spans="4:6">
      <c r="D5147" s="63"/>
      <c r="F5147" s="64"/>
    </row>
    <row r="5148" spans="4:6">
      <c r="D5148" s="63"/>
      <c r="F5148" s="64"/>
    </row>
    <row r="5149" spans="4:6">
      <c r="D5149" s="63"/>
      <c r="F5149" s="64"/>
    </row>
    <row r="5150" spans="4:6">
      <c r="D5150" s="63"/>
      <c r="F5150" s="64"/>
    </row>
    <row r="5151" spans="4:6">
      <c r="D5151" s="63"/>
      <c r="F5151" s="64"/>
    </row>
    <row r="5152" spans="4:6">
      <c r="D5152" s="63"/>
      <c r="F5152" s="64"/>
    </row>
    <row r="5153" spans="4:6">
      <c r="D5153" s="63"/>
      <c r="F5153" s="64"/>
    </row>
    <row r="5154" spans="4:6">
      <c r="D5154" s="63"/>
      <c r="F5154" s="64"/>
    </row>
    <row r="5155" spans="4:6">
      <c r="D5155" s="63"/>
      <c r="F5155" s="64"/>
    </row>
    <row r="5156" spans="4:6">
      <c r="D5156" s="63"/>
      <c r="F5156" s="64"/>
    </row>
    <row r="5157" spans="4:6">
      <c r="D5157" s="63"/>
      <c r="F5157" s="64"/>
    </row>
    <row r="5158" spans="4:6">
      <c r="D5158" s="63"/>
      <c r="F5158" s="64"/>
    </row>
    <row r="5159" spans="4:6">
      <c r="D5159" s="63"/>
      <c r="F5159" s="64"/>
    </row>
    <row r="5160" spans="4:6">
      <c r="D5160" s="63"/>
      <c r="F5160" s="64"/>
    </row>
    <row r="5161" spans="4:6">
      <c r="D5161" s="63"/>
      <c r="F5161" s="64"/>
    </row>
    <row r="5162" spans="4:6">
      <c r="D5162" s="63"/>
      <c r="F5162" s="64"/>
    </row>
    <row r="5163" spans="4:6">
      <c r="D5163" s="63"/>
      <c r="F5163" s="64"/>
    </row>
    <row r="5164" spans="4:6">
      <c r="D5164" s="63"/>
      <c r="F5164" s="64"/>
    </row>
    <row r="5165" spans="4:6">
      <c r="D5165" s="63"/>
      <c r="F5165" s="64"/>
    </row>
    <row r="5166" spans="4:6">
      <c r="D5166" s="63"/>
      <c r="F5166" s="64"/>
    </row>
    <row r="5167" spans="4:6">
      <c r="D5167" s="63"/>
      <c r="F5167" s="64"/>
    </row>
    <row r="5168" spans="4:6">
      <c r="D5168" s="63"/>
      <c r="F5168" s="64"/>
    </row>
    <row r="5169" spans="4:6">
      <c r="D5169" s="63"/>
      <c r="F5169" s="64"/>
    </row>
    <row r="5170" spans="4:6">
      <c r="D5170" s="63"/>
      <c r="F5170" s="64"/>
    </row>
    <row r="5171" spans="4:6">
      <c r="D5171" s="63"/>
      <c r="F5171" s="64"/>
    </row>
    <row r="5172" spans="4:6">
      <c r="D5172" s="63"/>
      <c r="F5172" s="64"/>
    </row>
    <row r="5173" spans="4:6">
      <c r="D5173" s="63"/>
      <c r="F5173" s="64"/>
    </row>
    <row r="5174" spans="4:6">
      <c r="D5174" s="63"/>
      <c r="F5174" s="64"/>
    </row>
    <row r="5175" spans="4:6">
      <c r="D5175" s="63"/>
      <c r="F5175" s="64"/>
    </row>
    <row r="5176" spans="4:6">
      <c r="D5176" s="63"/>
      <c r="F5176" s="64"/>
    </row>
    <row r="5177" spans="4:6">
      <c r="D5177" s="63"/>
      <c r="F5177" s="64"/>
    </row>
    <row r="5178" spans="4:6">
      <c r="D5178" s="63"/>
      <c r="F5178" s="64"/>
    </row>
    <row r="5179" spans="4:6">
      <c r="D5179" s="63"/>
      <c r="F5179" s="64"/>
    </row>
    <row r="5180" spans="4:6">
      <c r="D5180" s="63"/>
      <c r="F5180" s="64"/>
    </row>
    <row r="5181" spans="4:6">
      <c r="D5181" s="63"/>
      <c r="F5181" s="64"/>
    </row>
    <row r="5182" spans="4:6">
      <c r="D5182" s="63"/>
      <c r="F5182" s="64"/>
    </row>
    <row r="5183" spans="4:6">
      <c r="D5183" s="63"/>
      <c r="F5183" s="64"/>
    </row>
    <row r="5184" spans="4:6">
      <c r="D5184" s="63"/>
      <c r="F5184" s="64"/>
    </row>
    <row r="5185" spans="4:6">
      <c r="D5185" s="63"/>
      <c r="F5185" s="64"/>
    </row>
    <row r="5186" spans="4:6">
      <c r="D5186" s="63"/>
      <c r="F5186" s="64"/>
    </row>
    <row r="5187" spans="4:6">
      <c r="D5187" s="63"/>
      <c r="F5187" s="64"/>
    </row>
    <row r="5188" spans="4:6">
      <c r="D5188" s="63"/>
      <c r="F5188" s="64"/>
    </row>
    <row r="5189" spans="4:6">
      <c r="D5189" s="63"/>
      <c r="F5189" s="64"/>
    </row>
    <row r="5190" spans="4:6">
      <c r="D5190" s="63"/>
      <c r="F5190" s="64"/>
    </row>
    <row r="5191" spans="4:6">
      <c r="D5191" s="63"/>
      <c r="F5191" s="64"/>
    </row>
    <row r="5192" spans="4:6">
      <c r="D5192" s="63"/>
      <c r="F5192" s="64"/>
    </row>
    <row r="5193" spans="4:6">
      <c r="D5193" s="63"/>
      <c r="F5193" s="64"/>
    </row>
    <row r="5194" spans="4:6">
      <c r="D5194" s="63"/>
      <c r="F5194" s="64"/>
    </row>
    <row r="5195" spans="4:6">
      <c r="D5195" s="63"/>
      <c r="F5195" s="64"/>
    </row>
    <row r="5196" spans="4:6">
      <c r="D5196" s="63"/>
      <c r="F5196" s="64"/>
    </row>
    <row r="5197" spans="4:6">
      <c r="D5197" s="63"/>
      <c r="F5197" s="64"/>
    </row>
    <row r="5198" spans="4:6">
      <c r="D5198" s="63"/>
      <c r="F5198" s="64"/>
    </row>
    <row r="5199" spans="4:6">
      <c r="D5199" s="63"/>
      <c r="F5199" s="64"/>
    </row>
    <row r="5200" spans="4:6">
      <c r="D5200" s="63"/>
      <c r="F5200" s="64"/>
    </row>
    <row r="5201" spans="4:6">
      <c r="D5201" s="63"/>
      <c r="F5201" s="64"/>
    </row>
    <row r="5202" spans="4:6">
      <c r="D5202" s="63"/>
      <c r="F5202" s="64"/>
    </row>
    <row r="5203" spans="4:6">
      <c r="D5203" s="63"/>
      <c r="F5203" s="64"/>
    </row>
    <row r="5204" spans="4:6">
      <c r="D5204" s="63"/>
      <c r="F5204" s="64"/>
    </row>
    <row r="5205" spans="4:6">
      <c r="D5205" s="63"/>
      <c r="F5205" s="64"/>
    </row>
    <row r="5206" spans="4:6">
      <c r="D5206" s="63"/>
      <c r="F5206" s="64"/>
    </row>
    <row r="5207" spans="4:6">
      <c r="D5207" s="63"/>
      <c r="F5207" s="64"/>
    </row>
    <row r="5208" spans="4:6">
      <c r="D5208" s="63"/>
      <c r="F5208" s="64"/>
    </row>
    <row r="5209" spans="4:6">
      <c r="D5209" s="63"/>
      <c r="F5209" s="64"/>
    </row>
    <row r="5210" spans="4:6">
      <c r="D5210" s="63"/>
      <c r="F5210" s="64"/>
    </row>
    <row r="5211" spans="4:6">
      <c r="D5211" s="63"/>
      <c r="F5211" s="64"/>
    </row>
    <row r="5212" spans="4:6">
      <c r="D5212" s="63"/>
      <c r="F5212" s="64"/>
    </row>
    <row r="5213" spans="4:6">
      <c r="D5213" s="63"/>
      <c r="F5213" s="64"/>
    </row>
    <row r="5214" spans="4:6">
      <c r="D5214" s="63"/>
      <c r="F5214" s="64"/>
    </row>
    <row r="5215" spans="4:6">
      <c r="D5215" s="63"/>
      <c r="F5215" s="64"/>
    </row>
    <row r="5216" spans="4:6">
      <c r="D5216" s="63"/>
      <c r="F5216" s="64"/>
    </row>
    <row r="5217" spans="4:6">
      <c r="D5217" s="63"/>
      <c r="F5217" s="64"/>
    </row>
    <row r="5218" spans="4:6">
      <c r="D5218" s="63"/>
      <c r="F5218" s="64"/>
    </row>
    <row r="5219" spans="4:6">
      <c r="D5219" s="63"/>
      <c r="F5219" s="64"/>
    </row>
    <row r="5220" spans="4:6">
      <c r="D5220" s="63"/>
      <c r="F5220" s="64"/>
    </row>
    <row r="5221" spans="4:6">
      <c r="D5221" s="63"/>
      <c r="F5221" s="64"/>
    </row>
    <row r="5222" spans="4:6">
      <c r="D5222" s="63"/>
      <c r="F5222" s="64"/>
    </row>
    <row r="5223" spans="4:6">
      <c r="D5223" s="63"/>
      <c r="F5223" s="64"/>
    </row>
    <row r="5224" spans="4:6">
      <c r="D5224" s="63"/>
      <c r="F5224" s="64"/>
    </row>
    <row r="5225" spans="4:6">
      <c r="D5225" s="63"/>
      <c r="F5225" s="64"/>
    </row>
    <row r="5226" spans="4:6">
      <c r="D5226" s="63"/>
      <c r="F5226" s="64"/>
    </row>
    <row r="5227" spans="4:6">
      <c r="D5227" s="63"/>
      <c r="F5227" s="64"/>
    </row>
    <row r="5228" spans="4:6">
      <c r="D5228" s="63"/>
      <c r="F5228" s="64"/>
    </row>
    <row r="5229" spans="4:6">
      <c r="D5229" s="63"/>
      <c r="F5229" s="64"/>
    </row>
    <row r="5230" spans="4:6">
      <c r="D5230" s="63"/>
      <c r="F5230" s="64"/>
    </row>
    <row r="5231" spans="4:6">
      <c r="D5231" s="63"/>
      <c r="F5231" s="64"/>
    </row>
    <row r="5232" spans="4:6">
      <c r="D5232" s="63"/>
      <c r="F5232" s="64"/>
    </row>
    <row r="5233" spans="4:6">
      <c r="D5233" s="63"/>
      <c r="F5233" s="64"/>
    </row>
    <row r="5234" spans="4:6">
      <c r="D5234" s="63"/>
      <c r="F5234" s="64"/>
    </row>
    <row r="5235" spans="4:6">
      <c r="D5235" s="63"/>
      <c r="F5235" s="64"/>
    </row>
    <row r="5236" spans="4:6">
      <c r="D5236" s="63"/>
      <c r="F5236" s="64"/>
    </row>
    <row r="5237" spans="4:6">
      <c r="D5237" s="63"/>
      <c r="F5237" s="64"/>
    </row>
    <row r="5238" spans="4:6">
      <c r="D5238" s="63"/>
      <c r="F5238" s="64"/>
    </row>
    <row r="5239" spans="4:6">
      <c r="D5239" s="63"/>
      <c r="F5239" s="64"/>
    </row>
    <row r="5240" spans="4:6">
      <c r="D5240" s="63"/>
      <c r="F5240" s="64"/>
    </row>
    <row r="5241" spans="4:6">
      <c r="D5241" s="63"/>
      <c r="F5241" s="64"/>
    </row>
    <row r="5242" spans="4:6">
      <c r="D5242" s="63"/>
      <c r="F5242" s="64"/>
    </row>
    <row r="5243" spans="4:6">
      <c r="D5243" s="63"/>
      <c r="F5243" s="64"/>
    </row>
    <row r="5244" spans="4:6">
      <c r="D5244" s="63"/>
      <c r="F5244" s="64"/>
    </row>
    <row r="5245" spans="4:6">
      <c r="D5245" s="63"/>
      <c r="F5245" s="64"/>
    </row>
    <row r="5246" spans="4:6">
      <c r="D5246" s="63"/>
      <c r="F5246" s="64"/>
    </row>
    <row r="5247" spans="4:6">
      <c r="D5247" s="63"/>
      <c r="F5247" s="64"/>
    </row>
    <row r="5248" spans="4:6">
      <c r="D5248" s="63"/>
      <c r="F5248" s="64"/>
    </row>
    <row r="5249" spans="4:6">
      <c r="D5249" s="63"/>
      <c r="F5249" s="64"/>
    </row>
    <row r="5250" spans="4:6">
      <c r="D5250" s="63"/>
      <c r="F5250" s="64"/>
    </row>
    <row r="5251" spans="4:6">
      <c r="D5251" s="63"/>
      <c r="F5251" s="64"/>
    </row>
    <row r="5252" spans="4:6">
      <c r="D5252" s="63"/>
      <c r="F5252" s="64"/>
    </row>
    <row r="5253" spans="4:6">
      <c r="D5253" s="63"/>
      <c r="F5253" s="64"/>
    </row>
    <row r="5254" spans="4:6">
      <c r="D5254" s="63"/>
      <c r="F5254" s="64"/>
    </row>
    <row r="5255" spans="4:6">
      <c r="D5255" s="63"/>
      <c r="F5255" s="64"/>
    </row>
    <row r="5256" spans="4:6">
      <c r="D5256" s="63"/>
      <c r="F5256" s="64"/>
    </row>
    <row r="5257" spans="4:6">
      <c r="D5257" s="63"/>
      <c r="F5257" s="64"/>
    </row>
    <row r="5258" spans="4:6">
      <c r="D5258" s="63"/>
      <c r="F5258" s="64"/>
    </row>
    <row r="5259" spans="4:6">
      <c r="D5259" s="63"/>
      <c r="F5259" s="64"/>
    </row>
    <row r="5260" spans="4:6">
      <c r="D5260" s="63"/>
      <c r="F5260" s="64"/>
    </row>
    <row r="5261" spans="4:6">
      <c r="D5261" s="63"/>
      <c r="F5261" s="64"/>
    </row>
    <row r="5262" spans="4:6">
      <c r="D5262" s="63"/>
      <c r="F5262" s="64"/>
    </row>
    <row r="5263" spans="4:6">
      <c r="D5263" s="63"/>
      <c r="F5263" s="64"/>
    </row>
    <row r="5264" spans="4:6">
      <c r="D5264" s="63"/>
      <c r="F5264" s="64"/>
    </row>
    <row r="5265" spans="4:6">
      <c r="D5265" s="63"/>
      <c r="F5265" s="64"/>
    </row>
    <row r="5266" spans="4:6">
      <c r="D5266" s="63"/>
      <c r="F5266" s="64"/>
    </row>
    <row r="5267" spans="4:6">
      <c r="D5267" s="63"/>
      <c r="F5267" s="64"/>
    </row>
    <row r="5268" spans="4:6">
      <c r="D5268" s="63"/>
      <c r="F5268" s="64"/>
    </row>
    <row r="5269" spans="4:6">
      <c r="D5269" s="63"/>
      <c r="F5269" s="64"/>
    </row>
    <row r="5270" spans="4:6">
      <c r="D5270" s="63"/>
      <c r="F5270" s="64"/>
    </row>
    <row r="5271" spans="4:6">
      <c r="D5271" s="63"/>
      <c r="F5271" s="64"/>
    </row>
    <row r="5272" spans="4:6">
      <c r="D5272" s="63"/>
      <c r="F5272" s="64"/>
    </row>
    <row r="5273" spans="4:6">
      <c r="D5273" s="63"/>
      <c r="F5273" s="64"/>
    </row>
    <row r="5274" spans="4:6">
      <c r="D5274" s="63"/>
      <c r="F5274" s="64"/>
    </row>
    <row r="5275" spans="4:6">
      <c r="D5275" s="63"/>
      <c r="F5275" s="64"/>
    </row>
    <row r="5276" spans="4:6">
      <c r="D5276" s="63"/>
      <c r="F5276" s="64"/>
    </row>
    <row r="5277" spans="4:6">
      <c r="D5277" s="63"/>
      <c r="F5277" s="64"/>
    </row>
    <row r="5278" spans="4:6">
      <c r="D5278" s="63"/>
      <c r="F5278" s="64"/>
    </row>
    <row r="5279" spans="4:6">
      <c r="D5279" s="63"/>
      <c r="F5279" s="64"/>
    </row>
    <row r="5280" spans="4:6">
      <c r="D5280" s="63"/>
      <c r="F5280" s="64"/>
    </row>
    <row r="5281" spans="4:6">
      <c r="D5281" s="63"/>
      <c r="F5281" s="64"/>
    </row>
    <row r="5282" spans="4:6">
      <c r="D5282" s="63"/>
      <c r="F5282" s="64"/>
    </row>
    <row r="5283" spans="4:6">
      <c r="D5283" s="63"/>
      <c r="F5283" s="64"/>
    </row>
    <row r="5284" spans="4:6">
      <c r="D5284" s="63"/>
      <c r="F5284" s="64"/>
    </row>
    <row r="5285" spans="4:6">
      <c r="D5285" s="63"/>
      <c r="F5285" s="64"/>
    </row>
    <row r="5286" spans="4:6">
      <c r="D5286" s="63"/>
      <c r="F5286" s="64"/>
    </row>
    <row r="5287" spans="4:6">
      <c r="D5287" s="63"/>
      <c r="F5287" s="64"/>
    </row>
    <row r="5288" spans="4:6">
      <c r="D5288" s="63"/>
      <c r="F5288" s="64"/>
    </row>
    <row r="5289" spans="4:6">
      <c r="D5289" s="63"/>
      <c r="F5289" s="64"/>
    </row>
    <row r="5290" spans="4:6">
      <c r="D5290" s="63"/>
      <c r="F5290" s="64"/>
    </row>
    <row r="5291" spans="4:6">
      <c r="D5291" s="63"/>
      <c r="F5291" s="64"/>
    </row>
    <row r="5292" spans="4:6">
      <c r="D5292" s="63"/>
      <c r="F5292" s="64"/>
    </row>
    <row r="5293" spans="4:6">
      <c r="D5293" s="63"/>
      <c r="F5293" s="64"/>
    </row>
    <row r="5294" spans="4:6">
      <c r="D5294" s="63"/>
      <c r="F5294" s="64"/>
    </row>
    <row r="5295" spans="4:6">
      <c r="D5295" s="63"/>
      <c r="F5295" s="64"/>
    </row>
    <row r="5296" spans="4:6">
      <c r="D5296" s="63"/>
      <c r="F5296" s="64"/>
    </row>
    <row r="5297" spans="4:6">
      <c r="D5297" s="63"/>
      <c r="F5297" s="64"/>
    </row>
    <row r="5298" spans="4:6">
      <c r="D5298" s="63"/>
      <c r="F5298" s="64"/>
    </row>
    <row r="5299" spans="4:6">
      <c r="D5299" s="63"/>
      <c r="F5299" s="64"/>
    </row>
    <row r="5300" spans="4:6">
      <c r="D5300" s="63"/>
      <c r="F5300" s="64"/>
    </row>
    <row r="5301" spans="4:6">
      <c r="D5301" s="63"/>
      <c r="F5301" s="64"/>
    </row>
    <row r="5302" spans="4:6">
      <c r="D5302" s="63"/>
      <c r="F5302" s="64"/>
    </row>
    <row r="5303" spans="4:6">
      <c r="D5303" s="63"/>
      <c r="F5303" s="64"/>
    </row>
    <row r="5304" spans="4:6">
      <c r="D5304" s="63"/>
      <c r="F5304" s="64"/>
    </row>
    <row r="5305" spans="4:6">
      <c r="D5305" s="63"/>
      <c r="F5305" s="64"/>
    </row>
    <row r="5306" spans="4:6">
      <c r="D5306" s="63"/>
      <c r="F5306" s="64"/>
    </row>
    <row r="5307" spans="4:6">
      <c r="D5307" s="63"/>
      <c r="F5307" s="64"/>
    </row>
    <row r="5308" spans="4:6">
      <c r="D5308" s="63"/>
      <c r="F5308" s="64"/>
    </row>
    <row r="5309" spans="4:6">
      <c r="D5309" s="63"/>
      <c r="F5309" s="64"/>
    </row>
    <row r="5310" spans="4:6">
      <c r="D5310" s="63"/>
      <c r="F5310" s="64"/>
    </row>
    <row r="5311" spans="4:6">
      <c r="D5311" s="63"/>
      <c r="F5311" s="64"/>
    </row>
    <row r="5312" spans="4:6">
      <c r="D5312" s="63"/>
      <c r="F5312" s="64"/>
    </row>
    <row r="5313" spans="4:6">
      <c r="D5313" s="63"/>
      <c r="F5313" s="64"/>
    </row>
    <row r="5314" spans="4:6">
      <c r="D5314" s="63"/>
      <c r="F5314" s="64"/>
    </row>
    <row r="5315" spans="4:6">
      <c r="D5315" s="63"/>
      <c r="F5315" s="64"/>
    </row>
    <row r="5316" spans="4:6">
      <c r="D5316" s="63"/>
      <c r="F5316" s="64"/>
    </row>
    <row r="5317" spans="4:6">
      <c r="D5317" s="63"/>
      <c r="F5317" s="64"/>
    </row>
    <row r="5318" spans="4:6">
      <c r="D5318" s="63"/>
      <c r="F5318" s="64"/>
    </row>
    <row r="5319" spans="4:6">
      <c r="D5319" s="63"/>
      <c r="F5319" s="64"/>
    </row>
    <row r="5320" spans="4:6">
      <c r="D5320" s="63"/>
      <c r="F5320" s="64"/>
    </row>
    <row r="5321" spans="4:6">
      <c r="D5321" s="63"/>
      <c r="F5321" s="64"/>
    </row>
    <row r="5322" spans="4:6">
      <c r="D5322" s="63"/>
      <c r="F5322" s="64"/>
    </row>
    <row r="5323" spans="4:6">
      <c r="D5323" s="63"/>
      <c r="F5323" s="64"/>
    </row>
    <row r="5324" spans="4:6">
      <c r="D5324" s="63"/>
      <c r="F5324" s="64"/>
    </row>
    <row r="5325" spans="4:6">
      <c r="D5325" s="63"/>
      <c r="F5325" s="64"/>
    </row>
    <row r="5326" spans="4:6">
      <c r="D5326" s="63"/>
      <c r="F5326" s="64"/>
    </row>
    <row r="5327" spans="4:6">
      <c r="D5327" s="63"/>
      <c r="F5327" s="64"/>
    </row>
    <row r="5328" spans="4:6">
      <c r="D5328" s="63"/>
      <c r="F5328" s="64"/>
    </row>
    <row r="5329" spans="4:6">
      <c r="D5329" s="63"/>
      <c r="F5329" s="64"/>
    </row>
    <row r="5330" spans="4:6">
      <c r="D5330" s="63"/>
      <c r="F5330" s="64"/>
    </row>
    <row r="5331" spans="4:6">
      <c r="D5331" s="63"/>
      <c r="F5331" s="64"/>
    </row>
    <row r="5332" spans="4:6">
      <c r="D5332" s="63"/>
      <c r="F5332" s="64"/>
    </row>
    <row r="5333" spans="4:6">
      <c r="D5333" s="63"/>
      <c r="F5333" s="64"/>
    </row>
    <row r="5334" spans="4:6">
      <c r="D5334" s="63"/>
      <c r="F5334" s="64"/>
    </row>
    <row r="5335" spans="4:6">
      <c r="D5335" s="63"/>
      <c r="F5335" s="64"/>
    </row>
    <row r="5336" spans="4:6">
      <c r="D5336" s="63"/>
      <c r="F5336" s="64"/>
    </row>
    <row r="5337" spans="4:6">
      <c r="D5337" s="63"/>
      <c r="F5337" s="64"/>
    </row>
    <row r="5338" spans="4:6">
      <c r="D5338" s="63"/>
      <c r="F5338" s="64"/>
    </row>
    <row r="5339" spans="4:6">
      <c r="D5339" s="63"/>
      <c r="F5339" s="64"/>
    </row>
    <row r="5340" spans="4:6">
      <c r="D5340" s="63"/>
      <c r="F5340" s="64"/>
    </row>
    <row r="5341" spans="4:6">
      <c r="D5341" s="63"/>
      <c r="F5341" s="64"/>
    </row>
    <row r="5342" spans="4:6">
      <c r="D5342" s="63"/>
      <c r="F5342" s="64"/>
    </row>
    <row r="5343" spans="4:6">
      <c r="D5343" s="63"/>
      <c r="F5343" s="64"/>
    </row>
    <row r="5344" spans="4:6">
      <c r="D5344" s="63"/>
      <c r="F5344" s="64"/>
    </row>
    <row r="5345" spans="4:6">
      <c r="D5345" s="63"/>
      <c r="F5345" s="64"/>
    </row>
    <row r="5346" spans="4:6">
      <c r="D5346" s="63"/>
      <c r="F5346" s="64"/>
    </row>
    <row r="5347" spans="4:6">
      <c r="D5347" s="63"/>
      <c r="F5347" s="64"/>
    </row>
    <row r="5348" spans="4:6">
      <c r="D5348" s="63"/>
      <c r="F5348" s="64"/>
    </row>
    <row r="5349" spans="4:6">
      <c r="D5349" s="63"/>
      <c r="F5349" s="64"/>
    </row>
    <row r="5350" spans="4:6">
      <c r="D5350" s="63"/>
      <c r="F5350" s="64"/>
    </row>
    <row r="5351" spans="4:6">
      <c r="D5351" s="63"/>
      <c r="F5351" s="64"/>
    </row>
    <row r="5352" spans="4:6">
      <c r="D5352" s="63"/>
      <c r="F5352" s="64"/>
    </row>
    <row r="5353" spans="4:6">
      <c r="D5353" s="63"/>
      <c r="F5353" s="64"/>
    </row>
    <row r="5354" spans="4:6">
      <c r="D5354" s="63"/>
      <c r="F5354" s="64"/>
    </row>
    <row r="5355" spans="4:6">
      <c r="D5355" s="63"/>
      <c r="F5355" s="64"/>
    </row>
    <row r="5356" spans="4:6">
      <c r="D5356" s="63"/>
      <c r="F5356" s="64"/>
    </row>
    <row r="5357" spans="4:6">
      <c r="D5357" s="63"/>
      <c r="F5357" s="64"/>
    </row>
    <row r="5358" spans="4:6">
      <c r="D5358" s="63"/>
      <c r="F5358" s="64"/>
    </row>
    <row r="5359" spans="4:6">
      <c r="D5359" s="63"/>
      <c r="F5359" s="64"/>
    </row>
    <row r="5360" spans="4:6">
      <c r="D5360" s="63"/>
      <c r="F5360" s="64"/>
    </row>
    <row r="5361" spans="4:6">
      <c r="D5361" s="63"/>
      <c r="F5361" s="64"/>
    </row>
    <row r="5362" spans="4:6">
      <c r="D5362" s="63"/>
      <c r="F5362" s="64"/>
    </row>
    <row r="5363" spans="4:6">
      <c r="D5363" s="63"/>
      <c r="F5363" s="64"/>
    </row>
    <row r="5364" spans="4:6">
      <c r="D5364" s="63"/>
      <c r="F5364" s="64"/>
    </row>
    <row r="5365" spans="4:6">
      <c r="D5365" s="63"/>
      <c r="F5365" s="64"/>
    </row>
    <row r="5366" spans="4:6">
      <c r="D5366" s="63"/>
      <c r="F5366" s="64"/>
    </row>
    <row r="5367" spans="4:6">
      <c r="D5367" s="63"/>
      <c r="F5367" s="64"/>
    </row>
    <row r="5368" spans="4:6">
      <c r="D5368" s="63"/>
      <c r="F5368" s="64"/>
    </row>
    <row r="5369" spans="4:6">
      <c r="D5369" s="63"/>
      <c r="F5369" s="64"/>
    </row>
    <row r="5370" spans="4:6">
      <c r="D5370" s="63"/>
      <c r="F5370" s="64"/>
    </row>
    <row r="5371" spans="4:6">
      <c r="D5371" s="63"/>
      <c r="F5371" s="64"/>
    </row>
    <row r="5372" spans="4:6">
      <c r="D5372" s="63"/>
      <c r="F5372" s="64"/>
    </row>
    <row r="5373" spans="4:6">
      <c r="D5373" s="63"/>
      <c r="F5373" s="64"/>
    </row>
    <row r="5374" spans="4:6">
      <c r="D5374" s="63"/>
      <c r="F5374" s="64"/>
    </row>
    <row r="5375" spans="4:6">
      <c r="D5375" s="63"/>
      <c r="F5375" s="64"/>
    </row>
    <row r="5376" spans="4:6">
      <c r="D5376" s="63"/>
      <c r="F5376" s="64"/>
    </row>
    <row r="5377" spans="4:6">
      <c r="D5377" s="63"/>
      <c r="F5377" s="64"/>
    </row>
    <row r="5378" spans="4:6">
      <c r="D5378" s="63"/>
      <c r="F5378" s="64"/>
    </row>
    <row r="5379" spans="4:6">
      <c r="D5379" s="63"/>
      <c r="F5379" s="64"/>
    </row>
    <row r="5380" spans="4:6">
      <c r="D5380" s="63"/>
      <c r="F5380" s="64"/>
    </row>
    <row r="5381" spans="4:6">
      <c r="D5381" s="63"/>
      <c r="F5381" s="64"/>
    </row>
    <row r="5382" spans="4:6">
      <c r="D5382" s="63"/>
      <c r="F5382" s="64"/>
    </row>
    <row r="5383" spans="4:6">
      <c r="D5383" s="63"/>
      <c r="F5383" s="64"/>
    </row>
    <row r="5384" spans="4:6">
      <c r="D5384" s="63"/>
      <c r="F5384" s="64"/>
    </row>
    <row r="5385" spans="4:6">
      <c r="D5385" s="63"/>
      <c r="F5385" s="64"/>
    </row>
    <row r="5386" spans="4:6">
      <c r="D5386" s="63"/>
      <c r="F5386" s="64"/>
    </row>
    <row r="5387" spans="4:6">
      <c r="D5387" s="63"/>
      <c r="F5387" s="64"/>
    </row>
    <row r="5388" spans="4:6">
      <c r="D5388" s="63"/>
      <c r="F5388" s="64"/>
    </row>
    <row r="5389" spans="4:6">
      <c r="D5389" s="63"/>
      <c r="F5389" s="64"/>
    </row>
    <row r="5390" spans="4:6">
      <c r="D5390" s="63"/>
      <c r="F5390" s="64"/>
    </row>
    <row r="5391" spans="4:6">
      <c r="D5391" s="63"/>
      <c r="F5391" s="64"/>
    </row>
    <row r="5392" spans="4:6">
      <c r="D5392" s="63"/>
      <c r="F5392" s="64"/>
    </row>
    <row r="5393" spans="4:6">
      <c r="D5393" s="63"/>
      <c r="F5393" s="64"/>
    </row>
    <row r="5394" spans="4:6">
      <c r="D5394" s="63"/>
      <c r="F5394" s="64"/>
    </row>
    <row r="5395" spans="4:6">
      <c r="D5395" s="63"/>
      <c r="F5395" s="64"/>
    </row>
    <row r="5396" spans="4:6">
      <c r="D5396" s="63"/>
      <c r="F5396" s="64"/>
    </row>
    <row r="5397" spans="4:6">
      <c r="D5397" s="63"/>
      <c r="F5397" s="64"/>
    </row>
    <row r="5398" spans="4:6">
      <c r="D5398" s="63"/>
      <c r="F5398" s="64"/>
    </row>
    <row r="5399" spans="4:6">
      <c r="D5399" s="63"/>
      <c r="F5399" s="64"/>
    </row>
    <row r="5400" spans="4:6">
      <c r="D5400" s="63"/>
      <c r="F5400" s="64"/>
    </row>
    <row r="5401" spans="4:6">
      <c r="D5401" s="63"/>
      <c r="F5401" s="64"/>
    </row>
    <row r="5402" spans="4:6">
      <c r="D5402" s="63"/>
      <c r="F5402" s="64"/>
    </row>
    <row r="5403" spans="4:6">
      <c r="D5403" s="63"/>
      <c r="F5403" s="64"/>
    </row>
    <row r="5404" spans="4:6">
      <c r="D5404" s="63"/>
      <c r="F5404" s="64"/>
    </row>
    <row r="5405" spans="4:6">
      <c r="D5405" s="63"/>
      <c r="F5405" s="64"/>
    </row>
    <row r="5406" spans="4:6">
      <c r="D5406" s="63"/>
      <c r="F5406" s="64"/>
    </row>
    <row r="5407" spans="4:6">
      <c r="D5407" s="63"/>
      <c r="F5407" s="64"/>
    </row>
    <row r="5408" spans="4:6">
      <c r="D5408" s="63"/>
      <c r="F5408" s="64"/>
    </row>
    <row r="5409" spans="4:6">
      <c r="D5409" s="63"/>
      <c r="F5409" s="64"/>
    </row>
    <row r="5410" spans="4:6">
      <c r="D5410" s="63"/>
      <c r="F5410" s="64"/>
    </row>
    <row r="5411" spans="4:6">
      <c r="D5411" s="63"/>
      <c r="F5411" s="64"/>
    </row>
    <row r="5412" spans="4:6">
      <c r="D5412" s="63"/>
      <c r="F5412" s="64"/>
    </row>
    <row r="5413" spans="4:6">
      <c r="D5413" s="63"/>
      <c r="F5413" s="64"/>
    </row>
    <row r="5414" spans="4:6">
      <c r="D5414" s="63"/>
      <c r="F5414" s="64"/>
    </row>
    <row r="5415" spans="4:6">
      <c r="D5415" s="63"/>
      <c r="F5415" s="64"/>
    </row>
    <row r="5416" spans="4:6">
      <c r="D5416" s="63"/>
      <c r="F5416" s="64"/>
    </row>
    <row r="5417" spans="4:6">
      <c r="D5417" s="63"/>
      <c r="F5417" s="64"/>
    </row>
    <row r="5418" spans="4:6">
      <c r="D5418" s="63"/>
      <c r="F5418" s="64"/>
    </row>
    <row r="5419" spans="4:6">
      <c r="D5419" s="63"/>
      <c r="F5419" s="64"/>
    </row>
    <row r="5420" spans="4:6">
      <c r="D5420" s="63"/>
      <c r="F5420" s="64"/>
    </row>
    <row r="5421" spans="4:6">
      <c r="D5421" s="63"/>
      <c r="F5421" s="64"/>
    </row>
    <row r="5422" spans="4:6">
      <c r="D5422" s="63"/>
      <c r="F5422" s="64"/>
    </row>
    <row r="5423" spans="4:6">
      <c r="D5423" s="63"/>
      <c r="F5423" s="64"/>
    </row>
    <row r="5424" spans="4:6">
      <c r="D5424" s="63"/>
      <c r="F5424" s="64"/>
    </row>
    <row r="5425" spans="4:6">
      <c r="D5425" s="63"/>
      <c r="F5425" s="64"/>
    </row>
    <row r="5426" spans="4:6">
      <c r="D5426" s="63"/>
      <c r="F5426" s="64"/>
    </row>
    <row r="5427" spans="4:6">
      <c r="D5427" s="63"/>
      <c r="F5427" s="64"/>
    </row>
    <row r="5428" spans="4:6">
      <c r="D5428" s="63"/>
      <c r="F5428" s="64"/>
    </row>
    <row r="5429" spans="4:6">
      <c r="D5429" s="63"/>
      <c r="F5429" s="64"/>
    </row>
    <row r="5430" spans="4:6">
      <c r="D5430" s="63"/>
      <c r="F5430" s="64"/>
    </row>
    <row r="5431" spans="4:6">
      <c r="D5431" s="63"/>
      <c r="F5431" s="64"/>
    </row>
    <row r="5432" spans="4:6">
      <c r="D5432" s="63"/>
      <c r="F5432" s="64"/>
    </row>
    <row r="5433" spans="4:6">
      <c r="D5433" s="63"/>
      <c r="F5433" s="64"/>
    </row>
    <row r="5434" spans="4:6">
      <c r="D5434" s="63"/>
      <c r="F5434" s="64"/>
    </row>
    <row r="5435" spans="4:6">
      <c r="D5435" s="63"/>
      <c r="F5435" s="64"/>
    </row>
    <row r="5436" spans="4:6">
      <c r="D5436" s="63"/>
      <c r="F5436" s="64"/>
    </row>
    <row r="5437" spans="4:6">
      <c r="D5437" s="63"/>
      <c r="F5437" s="64"/>
    </row>
    <row r="5438" spans="4:6">
      <c r="D5438" s="63"/>
      <c r="F5438" s="64"/>
    </row>
    <row r="5439" spans="4:6">
      <c r="D5439" s="63"/>
      <c r="F5439" s="64"/>
    </row>
    <row r="5440" spans="4:6">
      <c r="D5440" s="63"/>
      <c r="F5440" s="64"/>
    </row>
    <row r="5441" spans="4:6">
      <c r="D5441" s="63"/>
      <c r="F5441" s="64"/>
    </row>
    <row r="5442" spans="4:6">
      <c r="D5442" s="63"/>
      <c r="F5442" s="64"/>
    </row>
    <row r="5443" spans="4:6">
      <c r="D5443" s="63"/>
      <c r="F5443" s="64"/>
    </row>
    <row r="5444" spans="4:6">
      <c r="D5444" s="63"/>
      <c r="F5444" s="64"/>
    </row>
    <row r="5445" spans="4:6">
      <c r="D5445" s="63"/>
      <c r="F5445" s="64"/>
    </row>
    <row r="5446" spans="4:6">
      <c r="D5446" s="63"/>
      <c r="F5446" s="64"/>
    </row>
    <row r="5447" spans="4:6">
      <c r="D5447" s="63"/>
      <c r="F5447" s="64"/>
    </row>
    <row r="5448" spans="4:6">
      <c r="D5448" s="63"/>
      <c r="F5448" s="64"/>
    </row>
    <row r="5449" spans="4:6">
      <c r="D5449" s="63"/>
      <c r="F5449" s="64"/>
    </row>
    <row r="5450" spans="4:6">
      <c r="D5450" s="63"/>
      <c r="F5450" s="64"/>
    </row>
    <row r="5451" spans="4:6">
      <c r="D5451" s="63"/>
      <c r="F5451" s="64"/>
    </row>
    <row r="5452" spans="4:6">
      <c r="D5452" s="63"/>
      <c r="F5452" s="64"/>
    </row>
    <row r="5453" spans="4:6">
      <c r="D5453" s="63"/>
      <c r="F5453" s="64"/>
    </row>
    <row r="5454" spans="4:6">
      <c r="D5454" s="63"/>
      <c r="F5454" s="64"/>
    </row>
    <row r="5455" spans="4:6">
      <c r="D5455" s="63"/>
      <c r="F5455" s="64"/>
    </row>
    <row r="5456" spans="4:6">
      <c r="D5456" s="63"/>
      <c r="F5456" s="64"/>
    </row>
    <row r="5457" spans="4:6">
      <c r="D5457" s="63"/>
      <c r="F5457" s="64"/>
    </row>
    <row r="5458" spans="4:6">
      <c r="D5458" s="63"/>
      <c r="F5458" s="64"/>
    </row>
    <row r="5459" spans="4:6">
      <c r="D5459" s="63"/>
      <c r="F5459" s="64"/>
    </row>
    <row r="5460" spans="4:6">
      <c r="D5460" s="63"/>
      <c r="F5460" s="64"/>
    </row>
    <row r="5461" spans="4:6">
      <c r="D5461" s="63"/>
      <c r="F5461" s="64"/>
    </row>
    <row r="5462" spans="4:6">
      <c r="D5462" s="63"/>
      <c r="F5462" s="64"/>
    </row>
    <row r="5463" spans="4:6">
      <c r="D5463" s="63"/>
      <c r="F5463" s="64"/>
    </row>
    <row r="5464" spans="4:6">
      <c r="D5464" s="63"/>
      <c r="F5464" s="64"/>
    </row>
    <row r="5465" spans="4:6">
      <c r="D5465" s="63"/>
      <c r="F5465" s="64"/>
    </row>
    <row r="5466" spans="4:6">
      <c r="D5466" s="63"/>
      <c r="F5466" s="64"/>
    </row>
    <row r="5467" spans="4:6">
      <c r="D5467" s="63"/>
      <c r="F5467" s="64"/>
    </row>
    <row r="5468" spans="4:6">
      <c r="D5468" s="63"/>
      <c r="F5468" s="64"/>
    </row>
    <row r="5469" spans="4:6">
      <c r="D5469" s="63"/>
      <c r="F5469" s="64"/>
    </row>
    <row r="5470" spans="4:6">
      <c r="D5470" s="63"/>
      <c r="F5470" s="64"/>
    </row>
    <row r="5471" spans="4:6">
      <c r="D5471" s="63"/>
      <c r="F5471" s="64"/>
    </row>
    <row r="5472" spans="4:6">
      <c r="D5472" s="63"/>
      <c r="F5472" s="64"/>
    </row>
    <row r="5473" spans="4:6">
      <c r="D5473" s="63"/>
      <c r="F5473" s="64"/>
    </row>
    <row r="5474" spans="4:6">
      <c r="D5474" s="63"/>
      <c r="F5474" s="64"/>
    </row>
    <row r="5475" spans="4:6">
      <c r="D5475" s="63"/>
      <c r="F5475" s="64"/>
    </row>
    <row r="5476" spans="4:6">
      <c r="D5476" s="63"/>
      <c r="F5476" s="64"/>
    </row>
    <row r="5477" spans="4:6">
      <c r="D5477" s="63"/>
      <c r="F5477" s="64"/>
    </row>
    <row r="5478" spans="4:6">
      <c r="D5478" s="63"/>
      <c r="F5478" s="64"/>
    </row>
    <row r="5479" spans="4:6">
      <c r="D5479" s="63"/>
      <c r="F5479" s="64"/>
    </row>
    <row r="5480" spans="4:6">
      <c r="D5480" s="63"/>
      <c r="F5480" s="64"/>
    </row>
    <row r="5481" spans="4:6">
      <c r="D5481" s="63"/>
      <c r="F5481" s="64"/>
    </row>
    <row r="5482" spans="4:6">
      <c r="D5482" s="63"/>
      <c r="F5482" s="64"/>
    </row>
    <row r="5483" spans="4:6">
      <c r="D5483" s="63"/>
      <c r="F5483" s="64"/>
    </row>
    <row r="5484" spans="4:6">
      <c r="D5484" s="63"/>
      <c r="F5484" s="64"/>
    </row>
    <row r="5485" spans="4:6">
      <c r="D5485" s="63"/>
      <c r="F5485" s="64"/>
    </row>
    <row r="5486" spans="4:6">
      <c r="D5486" s="63"/>
      <c r="F5486" s="64"/>
    </row>
    <row r="5487" spans="4:6">
      <c r="D5487" s="63"/>
      <c r="F5487" s="64"/>
    </row>
    <row r="5488" spans="4:6">
      <c r="D5488" s="63"/>
      <c r="F5488" s="64"/>
    </row>
    <row r="5489" spans="4:6">
      <c r="D5489" s="63"/>
      <c r="F5489" s="64"/>
    </row>
    <row r="5490" spans="4:6">
      <c r="D5490" s="63"/>
      <c r="F5490" s="64"/>
    </row>
    <row r="5491" spans="4:6">
      <c r="D5491" s="63"/>
      <c r="F5491" s="64"/>
    </row>
    <row r="5492" spans="4:6">
      <c r="D5492" s="63"/>
      <c r="F5492" s="64"/>
    </row>
    <row r="5493" spans="4:6">
      <c r="D5493" s="63"/>
      <c r="F5493" s="64"/>
    </row>
    <row r="5494" spans="4:6">
      <c r="D5494" s="63"/>
      <c r="F5494" s="64"/>
    </row>
    <row r="5495" spans="4:6">
      <c r="D5495" s="63"/>
      <c r="F5495" s="64"/>
    </row>
    <row r="5496" spans="4:6">
      <c r="D5496" s="63"/>
      <c r="F5496" s="64"/>
    </row>
    <row r="5497" spans="4:6">
      <c r="D5497" s="63"/>
      <c r="F5497" s="64"/>
    </row>
    <row r="5498" spans="4:6">
      <c r="D5498" s="63"/>
      <c r="F5498" s="64"/>
    </row>
    <row r="5499" spans="4:6">
      <c r="D5499" s="63"/>
      <c r="F5499" s="64"/>
    </row>
    <row r="5500" spans="4:6">
      <c r="D5500" s="63"/>
      <c r="F5500" s="64"/>
    </row>
    <row r="5501" spans="4:6">
      <c r="D5501" s="63"/>
      <c r="F5501" s="64"/>
    </row>
    <row r="5502" spans="4:6">
      <c r="D5502" s="63"/>
      <c r="F5502" s="64"/>
    </row>
    <row r="5503" spans="4:6">
      <c r="D5503" s="63"/>
      <c r="F5503" s="64"/>
    </row>
    <row r="5504" spans="4:6">
      <c r="D5504" s="63"/>
      <c r="F5504" s="64"/>
    </row>
    <row r="5505" spans="4:6">
      <c r="D5505" s="63"/>
      <c r="F5505" s="64"/>
    </row>
    <row r="5506" spans="4:6">
      <c r="D5506" s="63"/>
      <c r="F5506" s="64"/>
    </row>
    <row r="5507" spans="4:6">
      <c r="D5507" s="63"/>
      <c r="F5507" s="64"/>
    </row>
    <row r="5508" spans="4:6">
      <c r="D5508" s="63"/>
      <c r="F5508" s="64"/>
    </row>
    <row r="5509" spans="4:6">
      <c r="D5509" s="63"/>
      <c r="F5509" s="64"/>
    </row>
    <row r="5510" spans="4:6">
      <c r="D5510" s="63"/>
      <c r="F5510" s="64"/>
    </row>
    <row r="5511" spans="4:6">
      <c r="D5511" s="63"/>
      <c r="F5511" s="64"/>
    </row>
    <row r="5512" spans="4:6">
      <c r="D5512" s="63"/>
      <c r="F5512" s="64"/>
    </row>
    <row r="5513" spans="4:6">
      <c r="D5513" s="63"/>
      <c r="F5513" s="64"/>
    </row>
    <row r="5514" spans="4:6">
      <c r="D5514" s="63"/>
      <c r="F5514" s="64"/>
    </row>
    <row r="5515" spans="4:6">
      <c r="D5515" s="63"/>
      <c r="F5515" s="64"/>
    </row>
    <row r="5516" spans="4:6">
      <c r="D5516" s="63"/>
      <c r="F5516" s="64"/>
    </row>
    <row r="5517" spans="4:6">
      <c r="D5517" s="63"/>
      <c r="F5517" s="64"/>
    </row>
    <row r="5518" spans="4:6">
      <c r="D5518" s="63"/>
      <c r="F5518" s="64"/>
    </row>
    <row r="5519" spans="4:6">
      <c r="D5519" s="63"/>
      <c r="F5519" s="64"/>
    </row>
    <row r="5520" spans="4:6">
      <c r="D5520" s="63"/>
      <c r="F5520" s="64"/>
    </row>
    <row r="5521" spans="4:6">
      <c r="D5521" s="63"/>
      <c r="F5521" s="64"/>
    </row>
    <row r="5522" spans="4:6">
      <c r="D5522" s="63"/>
      <c r="F5522" s="64"/>
    </row>
    <row r="5523" spans="4:6">
      <c r="D5523" s="63"/>
      <c r="F5523" s="64"/>
    </row>
    <row r="5524" spans="4:6">
      <c r="D5524" s="63"/>
      <c r="F5524" s="64"/>
    </row>
    <row r="5525" spans="4:6">
      <c r="D5525" s="63"/>
      <c r="F5525" s="64"/>
    </row>
    <row r="5526" spans="4:6">
      <c r="D5526" s="63"/>
      <c r="F5526" s="64"/>
    </row>
    <row r="5527" spans="4:6">
      <c r="D5527" s="63"/>
      <c r="F5527" s="64"/>
    </row>
    <row r="5528" spans="4:6">
      <c r="D5528" s="63"/>
      <c r="F5528" s="64"/>
    </row>
    <row r="5529" spans="4:6">
      <c r="D5529" s="63"/>
      <c r="F5529" s="64"/>
    </row>
    <row r="5530" spans="4:6">
      <c r="D5530" s="63"/>
      <c r="F5530" s="64"/>
    </row>
    <row r="5531" spans="4:6">
      <c r="D5531" s="63"/>
      <c r="F5531" s="64"/>
    </row>
    <row r="5532" spans="4:6">
      <c r="D5532" s="63"/>
      <c r="F5532" s="64"/>
    </row>
    <row r="5533" spans="4:6">
      <c r="D5533" s="63"/>
      <c r="F5533" s="64"/>
    </row>
    <row r="5534" spans="4:6">
      <c r="D5534" s="63"/>
      <c r="F5534" s="64"/>
    </row>
    <row r="5535" spans="4:6">
      <c r="D5535" s="63"/>
      <c r="F5535" s="64"/>
    </row>
    <row r="5536" spans="4:6">
      <c r="D5536" s="63"/>
      <c r="F5536" s="64"/>
    </row>
    <row r="5537" spans="4:6">
      <c r="D5537" s="63"/>
      <c r="F5537" s="64"/>
    </row>
    <row r="5538" spans="4:6">
      <c r="D5538" s="63"/>
      <c r="F5538" s="64"/>
    </row>
    <row r="5539" spans="4:6">
      <c r="D5539" s="63"/>
      <c r="F5539" s="64"/>
    </row>
    <row r="5540" spans="4:6">
      <c r="D5540" s="63"/>
      <c r="F5540" s="64"/>
    </row>
    <row r="5541" spans="4:6">
      <c r="D5541" s="63"/>
      <c r="F5541" s="64"/>
    </row>
    <row r="5542" spans="4:6">
      <c r="D5542" s="63"/>
      <c r="F5542" s="64"/>
    </row>
    <row r="5543" spans="4:6">
      <c r="D5543" s="63"/>
      <c r="F5543" s="64"/>
    </row>
    <row r="5544" spans="4:6">
      <c r="D5544" s="63"/>
      <c r="F5544" s="64"/>
    </row>
    <row r="5545" spans="4:6">
      <c r="D5545" s="63"/>
      <c r="F5545" s="64"/>
    </row>
    <row r="5546" spans="4:6">
      <c r="D5546" s="63"/>
      <c r="F5546" s="64"/>
    </row>
    <row r="5547" spans="4:6">
      <c r="D5547" s="63"/>
      <c r="F5547" s="64"/>
    </row>
    <row r="5548" spans="4:6">
      <c r="D5548" s="63"/>
      <c r="F5548" s="64"/>
    </row>
    <row r="5549" spans="4:6">
      <c r="D5549" s="63"/>
      <c r="F5549" s="64"/>
    </row>
    <row r="5550" spans="4:6">
      <c r="D5550" s="63"/>
      <c r="F5550" s="64"/>
    </row>
    <row r="5551" spans="4:6">
      <c r="D5551" s="63"/>
      <c r="F5551" s="64"/>
    </row>
    <row r="5552" spans="4:6">
      <c r="D5552" s="63"/>
      <c r="F5552" s="64"/>
    </row>
    <row r="5553" spans="4:6">
      <c r="D5553" s="63"/>
      <c r="F5553" s="64"/>
    </row>
    <row r="5554" spans="4:6">
      <c r="D5554" s="63"/>
      <c r="F5554" s="64"/>
    </row>
    <row r="5555" spans="4:6">
      <c r="D5555" s="63"/>
      <c r="F5555" s="64"/>
    </row>
    <row r="5556" spans="4:6">
      <c r="D5556" s="63"/>
      <c r="F5556" s="64"/>
    </row>
    <row r="5557" spans="4:6">
      <c r="D5557" s="63"/>
      <c r="F5557" s="64"/>
    </row>
    <row r="5558" spans="4:6">
      <c r="D5558" s="63"/>
      <c r="F5558" s="64"/>
    </row>
    <row r="5559" spans="4:6">
      <c r="D5559" s="63"/>
      <c r="F5559" s="64"/>
    </row>
    <row r="5560" spans="4:6">
      <c r="D5560" s="63"/>
      <c r="F5560" s="64"/>
    </row>
    <row r="5561" spans="4:6">
      <c r="D5561" s="63"/>
      <c r="F5561" s="64"/>
    </row>
    <row r="5562" spans="4:6">
      <c r="D5562" s="63"/>
      <c r="F5562" s="64"/>
    </row>
    <row r="5563" spans="4:6">
      <c r="D5563" s="63"/>
      <c r="F5563" s="64"/>
    </row>
    <row r="5564" spans="4:6">
      <c r="D5564" s="63"/>
      <c r="F5564" s="64"/>
    </row>
    <row r="5565" spans="4:6">
      <c r="D5565" s="63"/>
      <c r="F5565" s="64"/>
    </row>
    <row r="5566" spans="4:6">
      <c r="D5566" s="63"/>
      <c r="F5566" s="64"/>
    </row>
    <row r="5567" spans="4:6">
      <c r="D5567" s="63"/>
      <c r="F5567" s="64"/>
    </row>
    <row r="5568" spans="4:6">
      <c r="D5568" s="63"/>
      <c r="F5568" s="64"/>
    </row>
    <row r="5569" spans="4:6">
      <c r="D5569" s="63"/>
      <c r="F5569" s="64"/>
    </row>
    <row r="5570" spans="4:6">
      <c r="D5570" s="63"/>
      <c r="F5570" s="64"/>
    </row>
    <row r="5571" spans="4:6">
      <c r="D5571" s="63"/>
      <c r="F5571" s="64"/>
    </row>
    <row r="5572" spans="4:6">
      <c r="D5572" s="63"/>
      <c r="F5572" s="64"/>
    </row>
    <row r="5573" spans="4:6">
      <c r="D5573" s="63"/>
      <c r="F5573" s="64"/>
    </row>
    <row r="5574" spans="4:6">
      <c r="D5574" s="63"/>
      <c r="F5574" s="64"/>
    </row>
    <row r="5575" spans="4:6">
      <c r="D5575" s="63"/>
      <c r="F5575" s="64"/>
    </row>
    <row r="5576" spans="4:6">
      <c r="D5576" s="63"/>
      <c r="F5576" s="64"/>
    </row>
    <row r="5577" spans="4:6">
      <c r="D5577" s="63"/>
      <c r="F5577" s="64"/>
    </row>
    <row r="5578" spans="4:6">
      <c r="D5578" s="63"/>
      <c r="F5578" s="64"/>
    </row>
    <row r="5579" spans="4:6">
      <c r="D5579" s="63"/>
      <c r="F5579" s="64"/>
    </row>
    <row r="5580" spans="4:6">
      <c r="D5580" s="63"/>
      <c r="F5580" s="64"/>
    </row>
    <row r="5581" spans="4:6">
      <c r="D5581" s="63"/>
      <c r="F5581" s="64"/>
    </row>
    <row r="5582" spans="4:6">
      <c r="D5582" s="63"/>
      <c r="F5582" s="64"/>
    </row>
    <row r="5583" spans="4:6">
      <c r="D5583" s="63"/>
      <c r="F5583" s="64"/>
    </row>
    <row r="5584" spans="4:6">
      <c r="D5584" s="63"/>
      <c r="F5584" s="64"/>
    </row>
    <row r="5585" spans="4:6">
      <c r="D5585" s="63"/>
      <c r="F5585" s="64"/>
    </row>
    <row r="5586" spans="4:6">
      <c r="D5586" s="63"/>
      <c r="F5586" s="64"/>
    </row>
    <row r="5587" spans="4:6">
      <c r="D5587" s="63"/>
      <c r="F5587" s="64"/>
    </row>
    <row r="5588" spans="4:6">
      <c r="D5588" s="63"/>
      <c r="F5588" s="64"/>
    </row>
    <row r="5589" spans="4:6">
      <c r="D5589" s="63"/>
      <c r="F5589" s="64"/>
    </row>
    <row r="5590" spans="4:6">
      <c r="D5590" s="63"/>
      <c r="F5590" s="64"/>
    </row>
    <row r="5591" spans="4:6">
      <c r="D5591" s="63"/>
      <c r="F5591" s="64"/>
    </row>
    <row r="5592" spans="4:6">
      <c r="D5592" s="63"/>
      <c r="F5592" s="64"/>
    </row>
    <row r="5593" spans="4:6">
      <c r="D5593" s="63"/>
      <c r="F5593" s="64"/>
    </row>
    <row r="5594" spans="4:6">
      <c r="D5594" s="63"/>
      <c r="F5594" s="64"/>
    </row>
    <row r="5595" spans="4:6">
      <c r="D5595" s="63"/>
      <c r="F5595" s="64"/>
    </row>
    <row r="5596" spans="4:6">
      <c r="D5596" s="63"/>
      <c r="F5596" s="64"/>
    </row>
    <row r="5597" spans="4:6">
      <c r="D5597" s="63"/>
      <c r="F5597" s="64"/>
    </row>
    <row r="5598" spans="4:6">
      <c r="D5598" s="63"/>
      <c r="F5598" s="64"/>
    </row>
    <row r="5599" spans="4:6">
      <c r="D5599" s="63"/>
      <c r="F5599" s="64"/>
    </row>
    <row r="5600" spans="4:6">
      <c r="D5600" s="63"/>
      <c r="F5600" s="64"/>
    </row>
    <row r="5601" spans="4:6">
      <c r="D5601" s="63"/>
      <c r="F5601" s="64"/>
    </row>
    <row r="5602" spans="4:6">
      <c r="D5602" s="63"/>
      <c r="F5602" s="64"/>
    </row>
    <row r="5603" spans="4:6">
      <c r="D5603" s="63"/>
      <c r="F5603" s="64"/>
    </row>
    <row r="5604" spans="4:6">
      <c r="D5604" s="63"/>
      <c r="F5604" s="64"/>
    </row>
    <row r="5605" spans="4:6">
      <c r="D5605" s="63"/>
      <c r="F5605" s="64"/>
    </row>
    <row r="5606" spans="4:6">
      <c r="D5606" s="63"/>
      <c r="F5606" s="64"/>
    </row>
    <row r="5607" spans="4:6">
      <c r="D5607" s="63"/>
      <c r="F5607" s="64"/>
    </row>
    <row r="5608" spans="4:6">
      <c r="D5608" s="63"/>
      <c r="F5608" s="64"/>
    </row>
    <row r="5609" spans="4:6">
      <c r="D5609" s="63"/>
      <c r="F5609" s="64"/>
    </row>
    <row r="5610" spans="4:6">
      <c r="D5610" s="63"/>
      <c r="F5610" s="64"/>
    </row>
    <row r="5611" spans="4:6">
      <c r="D5611" s="63"/>
      <c r="F5611" s="64"/>
    </row>
    <row r="5612" spans="4:6">
      <c r="D5612" s="63"/>
      <c r="F5612" s="64"/>
    </row>
    <row r="5613" spans="4:6">
      <c r="D5613" s="63"/>
      <c r="F5613" s="64"/>
    </row>
    <row r="5614" spans="4:6">
      <c r="D5614" s="63"/>
      <c r="F5614" s="64"/>
    </row>
    <row r="5615" spans="4:6">
      <c r="D5615" s="63"/>
      <c r="F5615" s="64"/>
    </row>
    <row r="5616" spans="4:6">
      <c r="D5616" s="63"/>
      <c r="F5616" s="64"/>
    </row>
    <row r="5617" spans="4:6">
      <c r="D5617" s="63"/>
      <c r="F5617" s="64"/>
    </row>
    <row r="5618" spans="4:6">
      <c r="D5618" s="63"/>
      <c r="F5618" s="64"/>
    </row>
    <row r="5619" spans="4:6">
      <c r="D5619" s="63"/>
      <c r="F5619" s="64"/>
    </row>
    <row r="5620" spans="4:6">
      <c r="D5620" s="63"/>
      <c r="F5620" s="64"/>
    </row>
    <row r="5621" spans="4:6">
      <c r="D5621" s="63"/>
      <c r="F5621" s="64"/>
    </row>
    <row r="5622" spans="4:6">
      <c r="D5622" s="63"/>
      <c r="F5622" s="64"/>
    </row>
    <row r="5623" spans="4:6">
      <c r="D5623" s="63"/>
      <c r="F5623" s="64"/>
    </row>
    <row r="5624" spans="4:6">
      <c r="D5624" s="63"/>
      <c r="F5624" s="64"/>
    </row>
    <row r="5625" spans="4:6">
      <c r="D5625" s="63"/>
      <c r="F5625" s="64"/>
    </row>
    <row r="5626" spans="4:6">
      <c r="D5626" s="63"/>
      <c r="F5626" s="64"/>
    </row>
    <row r="5627" spans="4:6">
      <c r="D5627" s="63"/>
      <c r="F5627" s="64"/>
    </row>
    <row r="5628" spans="4:6">
      <c r="D5628" s="63"/>
      <c r="F5628" s="64"/>
    </row>
    <row r="5629" spans="4:6">
      <c r="D5629" s="63"/>
      <c r="F5629" s="64"/>
    </row>
    <row r="5630" spans="4:6">
      <c r="D5630" s="63"/>
      <c r="F5630" s="64"/>
    </row>
    <row r="5631" spans="4:6">
      <c r="D5631" s="63"/>
      <c r="F5631" s="64"/>
    </row>
    <row r="5632" spans="4:6">
      <c r="D5632" s="63"/>
      <c r="F5632" s="64"/>
    </row>
    <row r="5633" spans="4:6">
      <c r="D5633" s="63"/>
      <c r="F5633" s="64"/>
    </row>
    <row r="5634" spans="4:6">
      <c r="D5634" s="63"/>
      <c r="F5634" s="64"/>
    </row>
    <row r="5635" spans="4:6">
      <c r="D5635" s="63"/>
      <c r="F5635" s="64"/>
    </row>
    <row r="5636" spans="4:6">
      <c r="D5636" s="63"/>
      <c r="F5636" s="64"/>
    </row>
    <row r="5637" spans="4:6">
      <c r="D5637" s="63"/>
      <c r="F5637" s="64"/>
    </row>
    <row r="5638" spans="4:6">
      <c r="D5638" s="63"/>
      <c r="F5638" s="64"/>
    </row>
    <row r="5639" spans="4:6">
      <c r="D5639" s="63"/>
      <c r="F5639" s="64"/>
    </row>
    <row r="5640" spans="4:6">
      <c r="D5640" s="63"/>
      <c r="F5640" s="64"/>
    </row>
    <row r="5641" spans="4:6">
      <c r="D5641" s="63"/>
      <c r="F5641" s="64"/>
    </row>
    <row r="5642" spans="4:6">
      <c r="D5642" s="63"/>
      <c r="F5642" s="64"/>
    </row>
    <row r="5643" spans="4:6">
      <c r="D5643" s="63"/>
      <c r="F5643" s="64"/>
    </row>
    <row r="5644" spans="4:6">
      <c r="D5644" s="63"/>
      <c r="F5644" s="64"/>
    </row>
    <row r="5645" spans="4:6">
      <c r="D5645" s="63"/>
      <c r="F5645" s="64"/>
    </row>
    <row r="5646" spans="4:6">
      <c r="D5646" s="63"/>
      <c r="F5646" s="64"/>
    </row>
    <row r="5647" spans="4:6">
      <c r="D5647" s="63"/>
      <c r="F5647" s="64"/>
    </row>
    <row r="5648" spans="4:6">
      <c r="D5648" s="63"/>
      <c r="F5648" s="64"/>
    </row>
    <row r="5649" spans="4:6">
      <c r="D5649" s="63"/>
      <c r="F5649" s="64"/>
    </row>
    <row r="5650" spans="4:6">
      <c r="D5650" s="63"/>
      <c r="F5650" s="64"/>
    </row>
    <row r="5651" spans="4:6">
      <c r="D5651" s="63"/>
      <c r="F5651" s="64"/>
    </row>
    <row r="5652" spans="4:6">
      <c r="D5652" s="63"/>
      <c r="F5652" s="64"/>
    </row>
    <row r="5653" spans="4:6">
      <c r="D5653" s="63"/>
      <c r="F5653" s="64"/>
    </row>
    <row r="5654" spans="4:6">
      <c r="D5654" s="63"/>
      <c r="F5654" s="64"/>
    </row>
    <row r="5655" spans="4:6">
      <c r="D5655" s="63"/>
      <c r="F5655" s="64"/>
    </row>
    <row r="5656" spans="4:6">
      <c r="D5656" s="63"/>
      <c r="F5656" s="64"/>
    </row>
    <row r="5657" spans="4:6">
      <c r="D5657" s="63"/>
      <c r="F5657" s="64"/>
    </row>
    <row r="5658" spans="4:6">
      <c r="D5658" s="63"/>
      <c r="F5658" s="64"/>
    </row>
    <row r="5659" spans="4:6">
      <c r="D5659" s="63"/>
      <c r="F5659" s="64"/>
    </row>
    <row r="5660" spans="4:6">
      <c r="D5660" s="63"/>
      <c r="F5660" s="64"/>
    </row>
    <row r="5661" spans="4:6">
      <c r="D5661" s="63"/>
      <c r="F5661" s="64"/>
    </row>
    <row r="5662" spans="4:6">
      <c r="D5662" s="63"/>
      <c r="F5662" s="64"/>
    </row>
    <row r="5663" spans="4:6">
      <c r="D5663" s="63"/>
      <c r="F5663" s="64"/>
    </row>
    <row r="5664" spans="4:6">
      <c r="D5664" s="63"/>
      <c r="F5664" s="64"/>
    </row>
    <row r="5665" spans="4:6">
      <c r="D5665" s="63"/>
      <c r="F5665" s="64"/>
    </row>
    <row r="5666" spans="4:6">
      <c r="D5666" s="63"/>
      <c r="F5666" s="64"/>
    </row>
    <row r="5667" spans="4:6">
      <c r="D5667" s="63"/>
      <c r="F5667" s="64"/>
    </row>
    <row r="5668" spans="4:6">
      <c r="D5668" s="63"/>
      <c r="F5668" s="64"/>
    </row>
    <row r="5669" spans="4:6">
      <c r="D5669" s="63"/>
      <c r="F5669" s="64"/>
    </row>
    <row r="5670" spans="4:6">
      <c r="D5670" s="63"/>
      <c r="F5670" s="64"/>
    </row>
    <row r="5671" spans="4:6">
      <c r="D5671" s="63"/>
      <c r="F5671" s="64"/>
    </row>
    <row r="5672" spans="4:6">
      <c r="D5672" s="63"/>
      <c r="F5672" s="64"/>
    </row>
    <row r="5673" spans="4:6">
      <c r="D5673" s="63"/>
      <c r="F5673" s="64"/>
    </row>
    <row r="5674" spans="4:6">
      <c r="D5674" s="63"/>
      <c r="F5674" s="64"/>
    </row>
    <row r="5675" spans="4:6">
      <c r="D5675" s="63"/>
      <c r="F5675" s="64"/>
    </row>
    <row r="5676" spans="4:6">
      <c r="D5676" s="63"/>
      <c r="F5676" s="64"/>
    </row>
    <row r="5677" spans="4:6">
      <c r="D5677" s="63"/>
      <c r="F5677" s="64"/>
    </row>
    <row r="5678" spans="4:6">
      <c r="D5678" s="63"/>
      <c r="F5678" s="64"/>
    </row>
    <row r="5679" spans="4:6">
      <c r="D5679" s="63"/>
      <c r="F5679" s="64"/>
    </row>
    <row r="5680" spans="4:6">
      <c r="D5680" s="63"/>
      <c r="F5680" s="64"/>
    </row>
    <row r="5681" spans="4:6">
      <c r="D5681" s="63"/>
      <c r="F5681" s="64"/>
    </row>
    <row r="5682" spans="4:6">
      <c r="D5682" s="63"/>
      <c r="F5682" s="64"/>
    </row>
    <row r="5683" spans="4:6">
      <c r="D5683" s="63"/>
      <c r="F5683" s="64"/>
    </row>
    <row r="5684" spans="4:6">
      <c r="D5684" s="63"/>
      <c r="F5684" s="64"/>
    </row>
    <row r="5685" spans="4:6">
      <c r="D5685" s="63"/>
      <c r="F5685" s="64"/>
    </row>
    <row r="5686" spans="4:6">
      <c r="D5686" s="63"/>
      <c r="F5686" s="64"/>
    </row>
    <row r="5687" spans="4:6">
      <c r="D5687" s="63"/>
      <c r="F5687" s="64"/>
    </row>
    <row r="5688" spans="4:6">
      <c r="D5688" s="63"/>
      <c r="F5688" s="64"/>
    </row>
    <row r="5689" spans="4:6">
      <c r="D5689" s="63"/>
      <c r="F5689" s="64"/>
    </row>
    <row r="5690" spans="4:6">
      <c r="D5690" s="63"/>
      <c r="F5690" s="64"/>
    </row>
    <row r="5691" spans="4:6">
      <c r="D5691" s="63"/>
      <c r="F5691" s="64"/>
    </row>
    <row r="5692" spans="4:6">
      <c r="D5692" s="63"/>
      <c r="F5692" s="64"/>
    </row>
    <row r="5693" spans="4:6">
      <c r="D5693" s="63"/>
      <c r="F5693" s="64"/>
    </row>
    <row r="5694" spans="4:6">
      <c r="D5694" s="63"/>
      <c r="F5694" s="64"/>
    </row>
    <row r="5695" spans="4:6">
      <c r="D5695" s="63"/>
      <c r="F5695" s="64"/>
    </row>
    <row r="5696" spans="4:6">
      <c r="D5696" s="63"/>
      <c r="F5696" s="64"/>
    </row>
    <row r="5697" spans="4:6">
      <c r="D5697" s="63"/>
      <c r="F5697" s="64"/>
    </row>
    <row r="5698" spans="4:6">
      <c r="D5698" s="63"/>
      <c r="F5698" s="64"/>
    </row>
    <row r="5699" spans="4:6">
      <c r="D5699" s="63"/>
      <c r="F5699" s="64"/>
    </row>
    <row r="5700" spans="4:6">
      <c r="D5700" s="63"/>
      <c r="F5700" s="64"/>
    </row>
    <row r="5701" spans="4:6">
      <c r="D5701" s="63"/>
      <c r="F5701" s="64"/>
    </row>
    <row r="5702" spans="4:6">
      <c r="D5702" s="63"/>
      <c r="F5702" s="64"/>
    </row>
    <row r="5703" spans="4:6">
      <c r="D5703" s="63"/>
      <c r="F5703" s="64"/>
    </row>
    <row r="5704" spans="4:6">
      <c r="D5704" s="63"/>
      <c r="F5704" s="64"/>
    </row>
    <row r="5705" spans="4:6">
      <c r="D5705" s="63"/>
      <c r="F5705" s="64"/>
    </row>
    <row r="5706" spans="4:6">
      <c r="D5706" s="63"/>
      <c r="F5706" s="64"/>
    </row>
    <row r="5707" spans="4:6">
      <c r="D5707" s="63"/>
      <c r="F5707" s="64"/>
    </row>
    <row r="5708" spans="4:6">
      <c r="D5708" s="63"/>
      <c r="F5708" s="64"/>
    </row>
    <row r="5709" spans="4:6">
      <c r="D5709" s="63"/>
      <c r="F5709" s="64"/>
    </row>
    <row r="5710" spans="4:6">
      <c r="D5710" s="63"/>
      <c r="F5710" s="64"/>
    </row>
    <row r="5711" spans="4:6">
      <c r="D5711" s="63"/>
      <c r="F5711" s="64"/>
    </row>
    <row r="5712" spans="4:6">
      <c r="D5712" s="63"/>
      <c r="F5712" s="64"/>
    </row>
    <row r="5713" spans="4:6">
      <c r="D5713" s="63"/>
      <c r="F5713" s="64"/>
    </row>
    <row r="5714" spans="4:6">
      <c r="D5714" s="63"/>
      <c r="F5714" s="64"/>
    </row>
    <row r="5715" spans="4:6">
      <c r="D5715" s="63"/>
      <c r="F5715" s="64"/>
    </row>
    <row r="5716" spans="4:6">
      <c r="D5716" s="63"/>
      <c r="F5716" s="64"/>
    </row>
    <row r="5717" spans="4:6">
      <c r="D5717" s="63"/>
      <c r="F5717" s="64"/>
    </row>
    <row r="5718" spans="4:6">
      <c r="D5718" s="63"/>
      <c r="F5718" s="64"/>
    </row>
    <row r="5719" spans="4:6">
      <c r="D5719" s="63"/>
      <c r="F5719" s="64"/>
    </row>
    <row r="5720" spans="4:6">
      <c r="D5720" s="63"/>
      <c r="F5720" s="64"/>
    </row>
    <row r="5721" spans="4:6">
      <c r="D5721" s="63"/>
      <c r="F5721" s="64"/>
    </row>
    <row r="5722" spans="4:6">
      <c r="D5722" s="63"/>
      <c r="F5722" s="64"/>
    </row>
    <row r="5723" spans="4:6">
      <c r="D5723" s="63"/>
      <c r="F5723" s="64"/>
    </row>
    <row r="5724" spans="4:6">
      <c r="D5724" s="63"/>
      <c r="F5724" s="64"/>
    </row>
    <row r="5725" spans="4:6">
      <c r="D5725" s="63"/>
      <c r="F5725" s="64"/>
    </row>
    <row r="5726" spans="4:6">
      <c r="D5726" s="63"/>
      <c r="F5726" s="64"/>
    </row>
    <row r="5727" spans="4:6">
      <c r="D5727" s="63"/>
      <c r="F5727" s="64"/>
    </row>
    <row r="5728" spans="4:6">
      <c r="D5728" s="63"/>
      <c r="F5728" s="64"/>
    </row>
    <row r="5729" spans="4:6">
      <c r="D5729" s="63"/>
      <c r="F5729" s="64"/>
    </row>
    <row r="5730" spans="4:6">
      <c r="D5730" s="63"/>
      <c r="F5730" s="64"/>
    </row>
    <row r="5731" spans="4:6">
      <c r="D5731" s="63"/>
      <c r="F5731" s="64"/>
    </row>
    <row r="5732" spans="4:6">
      <c r="D5732" s="63"/>
      <c r="F5732" s="64"/>
    </row>
    <row r="5733" spans="4:6">
      <c r="D5733" s="63"/>
      <c r="F5733" s="64"/>
    </row>
    <row r="5734" spans="4:6">
      <c r="D5734" s="63"/>
      <c r="F5734" s="64"/>
    </row>
    <row r="5735" spans="4:6">
      <c r="D5735" s="63"/>
      <c r="F5735" s="64"/>
    </row>
    <row r="5736" spans="4:6">
      <c r="D5736" s="63"/>
      <c r="F5736" s="64"/>
    </row>
    <row r="5737" spans="4:6">
      <c r="D5737" s="63"/>
      <c r="F5737" s="64"/>
    </row>
    <row r="5738" spans="4:6">
      <c r="D5738" s="63"/>
      <c r="F5738" s="64"/>
    </row>
    <row r="5739" spans="4:6">
      <c r="D5739" s="63"/>
      <c r="F5739" s="64"/>
    </row>
    <row r="5740" spans="4:6">
      <c r="D5740" s="63"/>
      <c r="F5740" s="64"/>
    </row>
    <row r="5741" spans="4:6">
      <c r="D5741" s="63"/>
      <c r="F5741" s="64"/>
    </row>
    <row r="5742" spans="4:6">
      <c r="D5742" s="63"/>
      <c r="F5742" s="64"/>
    </row>
    <row r="5743" spans="4:6">
      <c r="D5743" s="63"/>
      <c r="F5743" s="64"/>
    </row>
    <row r="5744" spans="4:6">
      <c r="D5744" s="63"/>
      <c r="F5744" s="64"/>
    </row>
    <row r="5745" spans="4:6">
      <c r="D5745" s="63"/>
      <c r="F5745" s="64"/>
    </row>
    <row r="5746" spans="4:6">
      <c r="D5746" s="63"/>
      <c r="F5746" s="64"/>
    </row>
    <row r="5747" spans="4:6">
      <c r="D5747" s="63"/>
      <c r="F5747" s="64"/>
    </row>
    <row r="5748" spans="4:6">
      <c r="D5748" s="63"/>
      <c r="F5748" s="64"/>
    </row>
    <row r="5749" spans="4:6">
      <c r="D5749" s="63"/>
      <c r="F5749" s="64"/>
    </row>
    <row r="5750" spans="4:6">
      <c r="D5750" s="63"/>
      <c r="F5750" s="64"/>
    </row>
    <row r="5751" spans="4:6">
      <c r="D5751" s="63"/>
      <c r="F5751" s="64"/>
    </row>
    <row r="5752" spans="4:6">
      <c r="D5752" s="63"/>
      <c r="F5752" s="64"/>
    </row>
    <row r="5753" spans="4:6">
      <c r="D5753" s="63"/>
      <c r="F5753" s="64"/>
    </row>
    <row r="5754" spans="4:6">
      <c r="D5754" s="63"/>
      <c r="F5754" s="64"/>
    </row>
    <row r="5755" spans="4:6">
      <c r="D5755" s="63"/>
      <c r="F5755" s="64"/>
    </row>
    <row r="5756" spans="4:6">
      <c r="D5756" s="63"/>
      <c r="F5756" s="64"/>
    </row>
    <row r="5757" spans="4:6">
      <c r="D5757" s="63"/>
      <c r="F5757" s="64"/>
    </row>
    <row r="5758" spans="4:6">
      <c r="D5758" s="63"/>
      <c r="F5758" s="64"/>
    </row>
    <row r="5759" spans="4:6">
      <c r="D5759" s="63"/>
      <c r="F5759" s="64"/>
    </row>
    <row r="5760" spans="4:6">
      <c r="D5760" s="63"/>
      <c r="F5760" s="64"/>
    </row>
    <row r="5761" spans="4:6">
      <c r="D5761" s="63"/>
      <c r="F5761" s="64"/>
    </row>
    <row r="5762" spans="4:6">
      <c r="D5762" s="63"/>
      <c r="F5762" s="64"/>
    </row>
    <row r="5763" spans="4:6">
      <c r="D5763" s="63"/>
      <c r="F5763" s="64"/>
    </row>
    <row r="5764" spans="4:6">
      <c r="D5764" s="63"/>
      <c r="F5764" s="64"/>
    </row>
    <row r="5765" spans="4:6">
      <c r="D5765" s="63"/>
      <c r="F5765" s="64"/>
    </row>
    <row r="5766" spans="4:6">
      <c r="D5766" s="63"/>
      <c r="F5766" s="64"/>
    </row>
    <row r="5767" spans="4:6">
      <c r="D5767" s="63"/>
      <c r="F5767" s="64"/>
    </row>
    <row r="5768" spans="4:6">
      <c r="D5768" s="63"/>
      <c r="F5768" s="64"/>
    </row>
    <row r="5769" spans="4:6">
      <c r="D5769" s="63"/>
      <c r="F5769" s="64"/>
    </row>
    <row r="5770" spans="4:6">
      <c r="D5770" s="63"/>
      <c r="F5770" s="64"/>
    </row>
    <row r="5771" spans="4:6">
      <c r="D5771" s="63"/>
      <c r="F5771" s="64"/>
    </row>
    <row r="5772" spans="4:6">
      <c r="D5772" s="63"/>
      <c r="F5772" s="64"/>
    </row>
    <row r="5773" spans="4:6">
      <c r="D5773" s="63"/>
      <c r="F5773" s="64"/>
    </row>
    <row r="5774" spans="4:6">
      <c r="D5774" s="63"/>
      <c r="F5774" s="64"/>
    </row>
    <row r="5775" spans="4:6">
      <c r="D5775" s="63"/>
      <c r="F5775" s="64"/>
    </row>
    <row r="5776" spans="4:6">
      <c r="D5776" s="63"/>
      <c r="F5776" s="64"/>
    </row>
    <row r="5777" spans="4:6">
      <c r="D5777" s="63"/>
      <c r="F5777" s="64"/>
    </row>
    <row r="5778" spans="4:6">
      <c r="D5778" s="63"/>
      <c r="F5778" s="64"/>
    </row>
    <row r="5779" spans="4:6">
      <c r="D5779" s="63"/>
      <c r="F5779" s="64"/>
    </row>
    <row r="5780" spans="4:6">
      <c r="D5780" s="63"/>
      <c r="F5780" s="64"/>
    </row>
    <row r="5781" spans="4:6">
      <c r="D5781" s="63"/>
      <c r="F5781" s="64"/>
    </row>
    <row r="5782" spans="4:6">
      <c r="D5782" s="63"/>
      <c r="F5782" s="64"/>
    </row>
    <row r="5783" spans="4:6">
      <c r="D5783" s="63"/>
      <c r="F5783" s="64"/>
    </row>
    <row r="5784" spans="4:6">
      <c r="D5784" s="63"/>
      <c r="F5784" s="64"/>
    </row>
    <row r="5785" spans="4:6">
      <c r="D5785" s="63"/>
      <c r="F5785" s="64"/>
    </row>
    <row r="5786" spans="4:6">
      <c r="D5786" s="63"/>
      <c r="F5786" s="64"/>
    </row>
    <row r="5787" spans="4:6">
      <c r="D5787" s="63"/>
      <c r="F5787" s="64"/>
    </row>
    <row r="5788" spans="4:6">
      <c r="D5788" s="63"/>
      <c r="F5788" s="64"/>
    </row>
    <row r="5789" spans="4:6">
      <c r="D5789" s="63"/>
      <c r="F5789" s="64"/>
    </row>
    <row r="5790" spans="4:6">
      <c r="D5790" s="63"/>
      <c r="F5790" s="64"/>
    </row>
    <row r="5791" spans="4:6">
      <c r="D5791" s="63"/>
      <c r="F5791" s="64"/>
    </row>
    <row r="5792" spans="4:6">
      <c r="D5792" s="63"/>
      <c r="F5792" s="64"/>
    </row>
    <row r="5793" spans="4:6">
      <c r="D5793" s="63"/>
      <c r="F5793" s="64"/>
    </row>
    <row r="5794" spans="4:6">
      <c r="D5794" s="63"/>
      <c r="F5794" s="64"/>
    </row>
    <row r="5795" spans="4:6">
      <c r="D5795" s="63"/>
      <c r="F5795" s="64"/>
    </row>
    <row r="5796" spans="4:6">
      <c r="D5796" s="63"/>
      <c r="F5796" s="64"/>
    </row>
    <row r="5797" spans="4:6">
      <c r="D5797" s="63"/>
      <c r="F5797" s="64"/>
    </row>
    <row r="5798" spans="4:6">
      <c r="D5798" s="63"/>
      <c r="F5798" s="64"/>
    </row>
    <row r="5799" spans="4:6">
      <c r="D5799" s="63"/>
      <c r="F5799" s="64"/>
    </row>
    <row r="5800" spans="4:6">
      <c r="D5800" s="63"/>
      <c r="F5800" s="64"/>
    </row>
    <row r="5801" spans="4:6">
      <c r="D5801" s="63"/>
      <c r="F5801" s="64"/>
    </row>
    <row r="5802" spans="4:6">
      <c r="D5802" s="63"/>
      <c r="F5802" s="64"/>
    </row>
    <row r="5803" spans="4:6">
      <c r="D5803" s="63"/>
      <c r="F5803" s="64"/>
    </row>
    <row r="5804" spans="4:6">
      <c r="D5804" s="63"/>
      <c r="F5804" s="64"/>
    </row>
    <row r="5805" spans="4:6">
      <c r="D5805" s="63"/>
      <c r="F5805" s="64"/>
    </row>
    <row r="5806" spans="4:6">
      <c r="D5806" s="63"/>
      <c r="F5806" s="64"/>
    </row>
    <row r="5807" spans="4:6">
      <c r="D5807" s="63"/>
      <c r="F5807" s="64"/>
    </row>
    <row r="5808" spans="4:6">
      <c r="D5808" s="63"/>
      <c r="F5808" s="64"/>
    </row>
    <row r="5809" spans="4:6">
      <c r="D5809" s="63"/>
      <c r="F5809" s="64"/>
    </row>
    <row r="5810" spans="4:6">
      <c r="D5810" s="63"/>
      <c r="F5810" s="64"/>
    </row>
    <row r="5811" spans="4:6">
      <c r="D5811" s="63"/>
      <c r="F5811" s="64"/>
    </row>
    <row r="5812" spans="4:6">
      <c r="D5812" s="63"/>
      <c r="F5812" s="64"/>
    </row>
    <row r="5813" spans="4:6">
      <c r="D5813" s="63"/>
      <c r="F5813" s="64"/>
    </row>
    <row r="5814" spans="4:6">
      <c r="D5814" s="63"/>
      <c r="F5814" s="64"/>
    </row>
    <row r="5815" spans="4:6">
      <c r="D5815" s="63"/>
      <c r="F5815" s="64"/>
    </row>
    <row r="5816" spans="4:6">
      <c r="D5816" s="63"/>
      <c r="F5816" s="64"/>
    </row>
    <row r="5817" spans="4:6">
      <c r="D5817" s="63"/>
      <c r="F5817" s="64"/>
    </row>
    <row r="5818" spans="4:6">
      <c r="D5818" s="63"/>
      <c r="F5818" s="64"/>
    </row>
    <row r="5819" spans="4:6">
      <c r="D5819" s="63"/>
      <c r="F5819" s="64"/>
    </row>
    <row r="5820" spans="4:6">
      <c r="D5820" s="63"/>
      <c r="F5820" s="64"/>
    </row>
    <row r="5821" spans="4:6">
      <c r="D5821" s="63"/>
      <c r="F5821" s="64"/>
    </row>
    <row r="5822" spans="4:6">
      <c r="D5822" s="63"/>
      <c r="F5822" s="64"/>
    </row>
    <row r="5823" spans="4:6">
      <c r="D5823" s="63"/>
      <c r="F5823" s="64"/>
    </row>
    <row r="5824" spans="4:6">
      <c r="D5824" s="63"/>
      <c r="F5824" s="64"/>
    </row>
    <row r="5825" spans="4:6">
      <c r="D5825" s="63"/>
      <c r="F5825" s="64"/>
    </row>
    <row r="5826" spans="4:6">
      <c r="D5826" s="63"/>
      <c r="F5826" s="64"/>
    </row>
    <row r="5827" spans="4:6">
      <c r="D5827" s="63"/>
      <c r="F5827" s="64"/>
    </row>
    <row r="5828" spans="4:6">
      <c r="D5828" s="63"/>
      <c r="F5828" s="64"/>
    </row>
    <row r="5829" spans="4:6">
      <c r="D5829" s="63"/>
      <c r="F5829" s="64"/>
    </row>
    <row r="5830" spans="4:6">
      <c r="D5830" s="63"/>
      <c r="F5830" s="64"/>
    </row>
    <row r="5831" spans="4:6">
      <c r="D5831" s="63"/>
      <c r="F5831" s="64"/>
    </row>
    <row r="5832" spans="4:6">
      <c r="D5832" s="63"/>
      <c r="F5832" s="64"/>
    </row>
    <row r="5833" spans="4:6">
      <c r="D5833" s="63"/>
      <c r="F5833" s="64"/>
    </row>
    <row r="5834" spans="4:6">
      <c r="D5834" s="63"/>
      <c r="F5834" s="64"/>
    </row>
    <row r="5835" spans="4:6">
      <c r="D5835" s="63"/>
      <c r="F5835" s="64"/>
    </row>
    <row r="5836" spans="4:6">
      <c r="D5836" s="63"/>
      <c r="F5836" s="64"/>
    </row>
    <row r="5837" spans="4:6">
      <c r="D5837" s="63"/>
      <c r="F5837" s="64"/>
    </row>
    <row r="5838" spans="4:6">
      <c r="D5838" s="63"/>
      <c r="F5838" s="64"/>
    </row>
    <row r="5839" spans="4:6">
      <c r="D5839" s="63"/>
      <c r="F5839" s="64"/>
    </row>
    <row r="5840" spans="4:6">
      <c r="D5840" s="63"/>
      <c r="F5840" s="64"/>
    </row>
    <row r="5841" spans="4:6">
      <c r="D5841" s="63"/>
      <c r="F5841" s="64"/>
    </row>
    <row r="5842" spans="4:6">
      <c r="D5842" s="63"/>
      <c r="F5842" s="64"/>
    </row>
    <row r="5843" spans="4:6">
      <c r="D5843" s="63"/>
      <c r="F5843" s="64"/>
    </row>
    <row r="5844" spans="4:6">
      <c r="D5844" s="63"/>
      <c r="F5844" s="64"/>
    </row>
    <row r="5845" spans="4:6">
      <c r="D5845" s="63"/>
      <c r="F5845" s="64"/>
    </row>
    <row r="5846" spans="4:6">
      <c r="D5846" s="63"/>
      <c r="F5846" s="64"/>
    </row>
    <row r="5847" spans="4:6">
      <c r="D5847" s="63"/>
      <c r="F5847" s="64"/>
    </row>
    <row r="5848" spans="4:6">
      <c r="D5848" s="63"/>
      <c r="F5848" s="64"/>
    </row>
    <row r="5849" spans="4:6">
      <c r="D5849" s="63"/>
      <c r="F5849" s="64"/>
    </row>
    <row r="5850" spans="4:6">
      <c r="D5850" s="63"/>
      <c r="F5850" s="64"/>
    </row>
    <row r="5851" spans="4:6">
      <c r="D5851" s="63"/>
      <c r="F5851" s="64"/>
    </row>
    <row r="5852" spans="4:6">
      <c r="D5852" s="63"/>
      <c r="F5852" s="64"/>
    </row>
    <row r="5853" spans="4:6">
      <c r="D5853" s="63"/>
      <c r="F5853" s="64"/>
    </row>
    <row r="5854" spans="4:6">
      <c r="D5854" s="63"/>
      <c r="F5854" s="64"/>
    </row>
    <row r="5855" spans="4:6">
      <c r="D5855" s="63"/>
      <c r="F5855" s="64"/>
    </row>
    <row r="5856" spans="4:6">
      <c r="D5856" s="63"/>
      <c r="F5856" s="64"/>
    </row>
    <row r="5857" spans="4:6">
      <c r="D5857" s="63"/>
      <c r="F5857" s="64"/>
    </row>
    <row r="5858" spans="4:6">
      <c r="D5858" s="63"/>
      <c r="F5858" s="64"/>
    </row>
    <row r="5859" spans="4:6">
      <c r="D5859" s="63"/>
      <c r="F5859" s="64"/>
    </row>
    <row r="5860" spans="4:6">
      <c r="D5860" s="63"/>
      <c r="F5860" s="64"/>
    </row>
    <row r="5861" spans="4:6">
      <c r="D5861" s="63"/>
      <c r="F5861" s="64"/>
    </row>
    <row r="5862" spans="4:6">
      <c r="D5862" s="63"/>
      <c r="F5862" s="64"/>
    </row>
    <row r="5863" spans="4:6">
      <c r="D5863" s="63"/>
      <c r="F5863" s="64"/>
    </row>
    <row r="5864" spans="4:6">
      <c r="D5864" s="63"/>
      <c r="F5864" s="64"/>
    </row>
    <row r="5865" spans="4:6">
      <c r="D5865" s="63"/>
      <c r="F5865" s="64"/>
    </row>
    <row r="5866" spans="4:6">
      <c r="D5866" s="63"/>
      <c r="F5866" s="64"/>
    </row>
    <row r="5867" spans="4:6">
      <c r="D5867" s="63"/>
      <c r="F5867" s="64"/>
    </row>
    <row r="5868" spans="4:6">
      <c r="D5868" s="63"/>
      <c r="F5868" s="64"/>
    </row>
    <row r="5869" spans="4:6">
      <c r="D5869" s="63"/>
      <c r="F5869" s="64"/>
    </row>
    <row r="5870" spans="4:6">
      <c r="D5870" s="63"/>
      <c r="F5870" s="64"/>
    </row>
    <row r="5871" spans="4:6">
      <c r="D5871" s="63"/>
      <c r="F5871" s="64"/>
    </row>
    <row r="5872" spans="4:6">
      <c r="D5872" s="63"/>
      <c r="F5872" s="64"/>
    </row>
    <row r="5873" spans="4:6">
      <c r="D5873" s="63"/>
      <c r="F5873" s="64"/>
    </row>
    <row r="5874" spans="4:6">
      <c r="D5874" s="63"/>
      <c r="F5874" s="64"/>
    </row>
    <row r="5875" spans="4:6">
      <c r="D5875" s="63"/>
      <c r="F5875" s="64"/>
    </row>
    <row r="5876" spans="4:6">
      <c r="D5876" s="63"/>
      <c r="F5876" s="64"/>
    </row>
    <row r="5877" spans="4:6">
      <c r="D5877" s="63"/>
      <c r="F5877" s="64"/>
    </row>
    <row r="5878" spans="4:6">
      <c r="D5878" s="63"/>
      <c r="F5878" s="64"/>
    </row>
    <row r="5879" spans="4:6">
      <c r="D5879" s="63"/>
      <c r="F5879" s="64"/>
    </row>
    <row r="5880" spans="4:6">
      <c r="D5880" s="63"/>
      <c r="F5880" s="64"/>
    </row>
    <row r="5881" spans="4:6">
      <c r="D5881" s="63"/>
      <c r="F5881" s="64"/>
    </row>
    <row r="5882" spans="4:6">
      <c r="D5882" s="63"/>
      <c r="F5882" s="64"/>
    </row>
    <row r="5883" spans="4:6">
      <c r="D5883" s="63"/>
      <c r="F5883" s="64"/>
    </row>
    <row r="5884" spans="4:6">
      <c r="D5884" s="63"/>
      <c r="F5884" s="64"/>
    </row>
    <row r="5885" spans="4:6">
      <c r="D5885" s="63"/>
      <c r="F5885" s="64"/>
    </row>
    <row r="5886" spans="4:6">
      <c r="D5886" s="63"/>
      <c r="F5886" s="64"/>
    </row>
    <row r="5887" spans="4:6">
      <c r="D5887" s="63"/>
      <c r="F5887" s="64"/>
    </row>
    <row r="5888" spans="4:6">
      <c r="D5888" s="63"/>
      <c r="F5888" s="64"/>
    </row>
    <row r="5889" spans="4:6">
      <c r="D5889" s="63"/>
      <c r="F5889" s="64"/>
    </row>
    <row r="5890" spans="4:6">
      <c r="D5890" s="63"/>
      <c r="F5890" s="64"/>
    </row>
    <row r="5891" spans="4:6">
      <c r="D5891" s="63"/>
      <c r="F5891" s="64"/>
    </row>
    <row r="5892" spans="4:6">
      <c r="D5892" s="63"/>
      <c r="F5892" s="64"/>
    </row>
    <row r="5893" spans="4:6">
      <c r="D5893" s="63"/>
      <c r="F5893" s="64"/>
    </row>
    <row r="5894" spans="4:6">
      <c r="D5894" s="63"/>
      <c r="F5894" s="64"/>
    </row>
    <row r="5895" spans="4:6">
      <c r="D5895" s="63"/>
      <c r="F5895" s="64"/>
    </row>
    <row r="5896" spans="4:6">
      <c r="D5896" s="63"/>
      <c r="F5896" s="64"/>
    </row>
    <row r="5897" spans="4:6">
      <c r="D5897" s="63"/>
      <c r="F5897" s="64"/>
    </row>
    <row r="5898" spans="4:6">
      <c r="D5898" s="63"/>
      <c r="F5898" s="64"/>
    </row>
    <row r="5899" spans="4:6">
      <c r="D5899" s="63"/>
      <c r="F5899" s="64"/>
    </row>
    <row r="5900" spans="4:6">
      <c r="D5900" s="63"/>
      <c r="F5900" s="64"/>
    </row>
    <row r="5901" spans="4:6">
      <c r="D5901" s="63"/>
      <c r="F5901" s="64"/>
    </row>
    <row r="5902" spans="4:6">
      <c r="D5902" s="63"/>
      <c r="F5902" s="64"/>
    </row>
    <row r="5903" spans="4:6">
      <c r="D5903" s="63"/>
      <c r="F5903" s="64"/>
    </row>
    <row r="5904" spans="4:6">
      <c r="D5904" s="63"/>
      <c r="F5904" s="64"/>
    </row>
    <row r="5905" spans="4:6">
      <c r="D5905" s="63"/>
      <c r="F5905" s="64"/>
    </row>
    <row r="5906" spans="4:6">
      <c r="D5906" s="63"/>
      <c r="F5906" s="64"/>
    </row>
    <row r="5907" spans="4:6">
      <c r="D5907" s="63"/>
      <c r="F5907" s="64"/>
    </row>
    <row r="5908" spans="4:6">
      <c r="D5908" s="63"/>
      <c r="F5908" s="64"/>
    </row>
    <row r="5909" spans="4:6">
      <c r="D5909" s="63"/>
      <c r="F5909" s="64"/>
    </row>
    <row r="5910" spans="4:6">
      <c r="D5910" s="63"/>
      <c r="F5910" s="64"/>
    </row>
    <row r="5911" spans="4:6">
      <c r="D5911" s="63"/>
      <c r="F5911" s="64"/>
    </row>
    <row r="5912" spans="4:6">
      <c r="D5912" s="63"/>
      <c r="F5912" s="64"/>
    </row>
    <row r="5913" spans="4:6">
      <c r="D5913" s="63"/>
      <c r="F5913" s="64"/>
    </row>
    <row r="5914" spans="4:6">
      <c r="D5914" s="63"/>
      <c r="F5914" s="64"/>
    </row>
    <row r="5915" spans="4:6">
      <c r="D5915" s="63"/>
      <c r="F5915" s="64"/>
    </row>
    <row r="5916" spans="4:6">
      <c r="D5916" s="63"/>
      <c r="F5916" s="64"/>
    </row>
    <row r="5917" spans="4:6">
      <c r="D5917" s="63"/>
      <c r="F5917" s="64"/>
    </row>
    <row r="5918" spans="4:6">
      <c r="D5918" s="63"/>
      <c r="F5918" s="64"/>
    </row>
    <row r="5919" spans="4:6">
      <c r="D5919" s="63"/>
      <c r="F5919" s="64"/>
    </row>
    <row r="5920" spans="4:6">
      <c r="D5920" s="63"/>
      <c r="F5920" s="64"/>
    </row>
    <row r="5921" spans="4:6">
      <c r="D5921" s="63"/>
      <c r="F5921" s="64"/>
    </row>
    <row r="5922" spans="4:6">
      <c r="D5922" s="63"/>
      <c r="F5922" s="64"/>
    </row>
    <row r="5923" spans="4:6">
      <c r="D5923" s="63"/>
      <c r="F5923" s="64"/>
    </row>
    <row r="5924" spans="4:6">
      <c r="D5924" s="63"/>
      <c r="F5924" s="64"/>
    </row>
    <row r="5925" spans="4:6">
      <c r="D5925" s="63"/>
      <c r="F5925" s="64"/>
    </row>
    <row r="5926" spans="4:6">
      <c r="D5926" s="63"/>
      <c r="F5926" s="64"/>
    </row>
    <row r="5927" spans="4:6">
      <c r="D5927" s="63"/>
      <c r="F5927" s="64"/>
    </row>
    <row r="5928" spans="4:6">
      <c r="D5928" s="63"/>
      <c r="F5928" s="64"/>
    </row>
    <row r="5929" spans="4:6">
      <c r="D5929" s="63"/>
      <c r="F5929" s="64"/>
    </row>
    <row r="5930" spans="4:6">
      <c r="D5930" s="63"/>
      <c r="F5930" s="64"/>
    </row>
    <row r="5931" spans="4:6">
      <c r="D5931" s="63"/>
      <c r="F5931" s="64"/>
    </row>
    <row r="5932" spans="4:6">
      <c r="D5932" s="63"/>
      <c r="F5932" s="64"/>
    </row>
    <row r="5933" spans="4:6">
      <c r="D5933" s="63"/>
      <c r="F5933" s="64"/>
    </row>
    <row r="5934" spans="4:6">
      <c r="D5934" s="63"/>
      <c r="F5934" s="64"/>
    </row>
    <row r="5935" spans="4:6">
      <c r="D5935" s="63"/>
      <c r="F5935" s="64"/>
    </row>
    <row r="5936" spans="4:6">
      <c r="D5936" s="63"/>
      <c r="F5936" s="64"/>
    </row>
    <row r="5937" spans="4:6">
      <c r="D5937" s="63"/>
      <c r="F5937" s="64"/>
    </row>
    <row r="5938" spans="4:6">
      <c r="D5938" s="63"/>
      <c r="F5938" s="64"/>
    </row>
    <row r="5939" spans="4:6">
      <c r="D5939" s="63"/>
      <c r="F5939" s="64"/>
    </row>
    <row r="5940" spans="4:6">
      <c r="D5940" s="63"/>
      <c r="F5940" s="64"/>
    </row>
    <row r="5941" spans="4:6">
      <c r="D5941" s="63"/>
      <c r="F5941" s="64"/>
    </row>
    <row r="5942" spans="4:6">
      <c r="D5942" s="63"/>
      <c r="F5942" s="64"/>
    </row>
    <row r="5943" spans="4:6">
      <c r="D5943" s="63"/>
      <c r="F5943" s="64"/>
    </row>
    <row r="5944" spans="4:6">
      <c r="D5944" s="63"/>
      <c r="F5944" s="64"/>
    </row>
    <row r="5945" spans="4:6">
      <c r="D5945" s="63"/>
      <c r="F5945" s="64"/>
    </row>
    <row r="5946" spans="4:6">
      <c r="D5946" s="63"/>
      <c r="F5946" s="64"/>
    </row>
    <row r="5947" spans="4:6">
      <c r="D5947" s="63"/>
      <c r="F5947" s="64"/>
    </row>
    <row r="5948" spans="4:6">
      <c r="D5948" s="63"/>
      <c r="F5948" s="64"/>
    </row>
    <row r="5949" spans="4:6">
      <c r="D5949" s="63"/>
      <c r="F5949" s="64"/>
    </row>
    <row r="5950" spans="4:6">
      <c r="D5950" s="63"/>
      <c r="F5950" s="64"/>
    </row>
    <row r="5951" spans="4:6">
      <c r="D5951" s="63"/>
      <c r="F5951" s="64"/>
    </row>
    <row r="5952" spans="4:6">
      <c r="D5952" s="63"/>
      <c r="F5952" s="64"/>
    </row>
    <row r="5953" spans="4:6">
      <c r="D5953" s="63"/>
      <c r="F5953" s="64"/>
    </row>
    <row r="5954" spans="4:6">
      <c r="D5954" s="63"/>
      <c r="F5954" s="64"/>
    </row>
    <row r="5955" spans="4:6">
      <c r="D5955" s="63"/>
      <c r="F5955" s="64"/>
    </row>
    <row r="5956" spans="4:6">
      <c r="D5956" s="63"/>
      <c r="F5956" s="64"/>
    </row>
    <row r="5957" spans="4:6">
      <c r="D5957" s="63"/>
      <c r="F5957" s="64"/>
    </row>
    <row r="5958" spans="4:6">
      <c r="D5958" s="63"/>
      <c r="F5958" s="64"/>
    </row>
    <row r="5959" spans="4:6">
      <c r="D5959" s="63"/>
      <c r="F5959" s="64"/>
    </row>
    <row r="5960" spans="4:6">
      <c r="D5960" s="63"/>
      <c r="F5960" s="64"/>
    </row>
    <row r="5961" spans="4:6">
      <c r="D5961" s="63"/>
      <c r="F5961" s="64"/>
    </row>
    <row r="5962" spans="4:6">
      <c r="D5962" s="63"/>
      <c r="F5962" s="64"/>
    </row>
    <row r="5963" spans="4:6">
      <c r="D5963" s="63"/>
      <c r="F5963" s="64"/>
    </row>
    <row r="5964" spans="4:6">
      <c r="D5964" s="63"/>
      <c r="F5964" s="64"/>
    </row>
    <row r="5965" spans="4:6">
      <c r="D5965" s="63"/>
      <c r="F5965" s="64"/>
    </row>
    <row r="5966" spans="4:6">
      <c r="D5966" s="63"/>
      <c r="F5966" s="64"/>
    </row>
    <row r="5967" spans="4:6">
      <c r="D5967" s="63"/>
      <c r="F5967" s="64"/>
    </row>
    <row r="5968" spans="4:6">
      <c r="D5968" s="63"/>
      <c r="F5968" s="64"/>
    </row>
    <row r="5969" spans="4:6">
      <c r="D5969" s="63"/>
      <c r="F5969" s="64"/>
    </row>
    <row r="5970" spans="4:6">
      <c r="D5970" s="63"/>
      <c r="F5970" s="64"/>
    </row>
    <row r="5971" spans="4:6">
      <c r="D5971" s="63"/>
      <c r="F5971" s="64"/>
    </row>
    <row r="5972" spans="4:6">
      <c r="D5972" s="63"/>
      <c r="F5972" s="64"/>
    </row>
    <row r="5973" spans="4:6">
      <c r="D5973" s="63"/>
      <c r="F5973" s="64"/>
    </row>
    <row r="5974" spans="4:6">
      <c r="D5974" s="63"/>
      <c r="F5974" s="64"/>
    </row>
    <row r="5975" spans="4:6">
      <c r="D5975" s="63"/>
      <c r="F5975" s="64"/>
    </row>
    <row r="5976" spans="4:6">
      <c r="D5976" s="63"/>
      <c r="F5976" s="64"/>
    </row>
    <row r="5977" spans="4:6">
      <c r="D5977" s="63"/>
      <c r="F5977" s="64"/>
    </row>
    <row r="5978" spans="4:6">
      <c r="D5978" s="63"/>
      <c r="F5978" s="64"/>
    </row>
    <row r="5979" spans="4:6">
      <c r="D5979" s="63"/>
      <c r="F5979" s="64"/>
    </row>
    <row r="5980" spans="4:6">
      <c r="D5980" s="63"/>
      <c r="F5980" s="64"/>
    </row>
    <row r="5981" spans="4:6">
      <c r="D5981" s="63"/>
      <c r="F5981" s="64"/>
    </row>
    <row r="5982" spans="4:6">
      <c r="D5982" s="63"/>
      <c r="F5982" s="64"/>
    </row>
    <row r="5983" spans="4:6">
      <c r="D5983" s="63"/>
      <c r="F5983" s="64"/>
    </row>
    <row r="5984" spans="4:6">
      <c r="D5984" s="63"/>
      <c r="F5984" s="64"/>
    </row>
    <row r="5985" spans="4:6">
      <c r="D5985" s="63"/>
      <c r="F5985" s="64"/>
    </row>
    <row r="5986" spans="4:6">
      <c r="D5986" s="63"/>
      <c r="F5986" s="64"/>
    </row>
    <row r="5987" spans="4:6">
      <c r="D5987" s="63"/>
      <c r="F5987" s="64"/>
    </row>
    <row r="5988" spans="4:6">
      <c r="D5988" s="63"/>
      <c r="F5988" s="64"/>
    </row>
    <row r="5989" spans="4:6">
      <c r="D5989" s="63"/>
      <c r="F5989" s="64"/>
    </row>
    <row r="5990" spans="4:6">
      <c r="D5990" s="63"/>
      <c r="F5990" s="64"/>
    </row>
    <row r="5991" spans="4:6">
      <c r="D5991" s="63"/>
      <c r="F5991" s="64"/>
    </row>
    <row r="5992" spans="4:6">
      <c r="D5992" s="63"/>
      <c r="F5992" s="64"/>
    </row>
    <row r="5993" spans="4:6">
      <c r="D5993" s="63"/>
      <c r="F5993" s="64"/>
    </row>
    <row r="5994" spans="4:6">
      <c r="D5994" s="63"/>
      <c r="F5994" s="64"/>
    </row>
    <row r="5995" spans="4:6">
      <c r="D5995" s="63"/>
      <c r="F5995" s="64"/>
    </row>
    <row r="5996" spans="4:6">
      <c r="D5996" s="63"/>
      <c r="F5996" s="64"/>
    </row>
    <row r="5997" spans="4:6">
      <c r="D5997" s="63"/>
      <c r="F5997" s="64"/>
    </row>
    <row r="5998" spans="4:6">
      <c r="D5998" s="63"/>
      <c r="F5998" s="64"/>
    </row>
    <row r="5999" spans="4:6">
      <c r="D5999" s="63"/>
      <c r="F5999" s="64"/>
    </row>
    <row r="6000" spans="4:6">
      <c r="D6000" s="63"/>
      <c r="F6000" s="64"/>
    </row>
    <row r="6001" spans="4:6">
      <c r="D6001" s="63"/>
      <c r="F6001" s="64"/>
    </row>
    <row r="6002" spans="4:6">
      <c r="D6002" s="63"/>
      <c r="F6002" s="64"/>
    </row>
    <row r="6003" spans="4:6">
      <c r="D6003" s="63"/>
      <c r="F6003" s="64"/>
    </row>
    <row r="6004" spans="4:6">
      <c r="D6004" s="63"/>
      <c r="F6004" s="64"/>
    </row>
    <row r="6005" spans="4:6">
      <c r="D6005" s="63"/>
      <c r="F6005" s="64"/>
    </row>
    <row r="6006" spans="4:6">
      <c r="D6006" s="63"/>
      <c r="F6006" s="64"/>
    </row>
    <row r="6007" spans="4:6">
      <c r="D6007" s="63"/>
      <c r="F6007" s="64"/>
    </row>
    <row r="6008" spans="4:6">
      <c r="D6008" s="63"/>
      <c r="F6008" s="64"/>
    </row>
    <row r="6009" spans="4:6">
      <c r="D6009" s="63"/>
      <c r="F6009" s="64"/>
    </row>
    <row r="6010" spans="4:6">
      <c r="D6010" s="63"/>
      <c r="F6010" s="64"/>
    </row>
    <row r="6011" spans="4:6">
      <c r="D6011" s="63"/>
      <c r="F6011" s="64"/>
    </row>
    <row r="6012" spans="4:6">
      <c r="D6012" s="63"/>
      <c r="F6012" s="64"/>
    </row>
    <row r="6013" spans="4:6">
      <c r="D6013" s="63"/>
      <c r="F6013" s="64"/>
    </row>
    <row r="6014" spans="4:6">
      <c r="D6014" s="63"/>
      <c r="F6014" s="64"/>
    </row>
    <row r="6015" spans="4:6">
      <c r="D6015" s="63"/>
      <c r="F6015" s="64"/>
    </row>
    <row r="6016" spans="4:6">
      <c r="D6016" s="63"/>
      <c r="F6016" s="64"/>
    </row>
    <row r="6017" spans="4:6">
      <c r="D6017" s="63"/>
      <c r="F6017" s="64"/>
    </row>
    <row r="6018" spans="4:6">
      <c r="D6018" s="63"/>
      <c r="F6018" s="64"/>
    </row>
    <row r="6019" spans="4:6">
      <c r="D6019" s="63"/>
      <c r="F6019" s="64"/>
    </row>
    <row r="6020" spans="4:6">
      <c r="D6020" s="63"/>
      <c r="F6020" s="64"/>
    </row>
    <row r="6021" spans="4:6">
      <c r="D6021" s="63"/>
      <c r="F6021" s="64"/>
    </row>
    <row r="6022" spans="4:6">
      <c r="D6022" s="63"/>
      <c r="F6022" s="64"/>
    </row>
    <row r="6023" spans="4:6">
      <c r="D6023" s="63"/>
      <c r="F6023" s="64"/>
    </row>
    <row r="6024" spans="4:6">
      <c r="D6024" s="63"/>
      <c r="F6024" s="64"/>
    </row>
    <row r="6025" spans="4:6">
      <c r="D6025" s="63"/>
      <c r="F6025" s="64"/>
    </row>
    <row r="6026" spans="4:6">
      <c r="D6026" s="63"/>
      <c r="F6026" s="64"/>
    </row>
    <row r="6027" spans="4:6">
      <c r="D6027" s="63"/>
      <c r="F6027" s="64"/>
    </row>
    <row r="6028" spans="4:6">
      <c r="D6028" s="63"/>
      <c r="F6028" s="64"/>
    </row>
    <row r="6029" spans="4:6">
      <c r="D6029" s="63"/>
      <c r="F6029" s="64"/>
    </row>
    <row r="6030" spans="4:6">
      <c r="D6030" s="63"/>
      <c r="F6030" s="64"/>
    </row>
    <row r="6031" spans="4:6">
      <c r="D6031" s="63"/>
      <c r="F6031" s="64"/>
    </row>
    <row r="6032" spans="4:6">
      <c r="D6032" s="63"/>
      <c r="F6032" s="64"/>
    </row>
    <row r="6033" spans="4:6">
      <c r="D6033" s="63"/>
      <c r="F6033" s="64"/>
    </row>
    <row r="6034" spans="4:6">
      <c r="D6034" s="63"/>
      <c r="F6034" s="64"/>
    </row>
    <row r="6035" spans="4:6">
      <c r="D6035" s="63"/>
      <c r="F6035" s="64"/>
    </row>
    <row r="6036" spans="4:6">
      <c r="D6036" s="63"/>
      <c r="F6036" s="64"/>
    </row>
    <row r="6037" spans="4:6">
      <c r="D6037" s="63"/>
      <c r="F6037" s="64"/>
    </row>
    <row r="6038" spans="4:6">
      <c r="D6038" s="63"/>
      <c r="F6038" s="64"/>
    </row>
    <row r="6039" spans="4:6">
      <c r="D6039" s="63"/>
      <c r="F6039" s="64"/>
    </row>
    <row r="6040" spans="4:6">
      <c r="D6040" s="63"/>
      <c r="F6040" s="64"/>
    </row>
    <row r="6041" spans="4:6">
      <c r="D6041" s="63"/>
      <c r="F6041" s="64"/>
    </row>
    <row r="6042" spans="4:6">
      <c r="D6042" s="63"/>
      <c r="F6042" s="64"/>
    </row>
    <row r="6043" spans="4:6">
      <c r="D6043" s="63"/>
      <c r="F6043" s="64"/>
    </row>
    <row r="6044" spans="4:6">
      <c r="D6044" s="63"/>
      <c r="F6044" s="64"/>
    </row>
    <row r="6045" spans="4:6">
      <c r="D6045" s="63"/>
      <c r="F6045" s="64"/>
    </row>
    <row r="6046" spans="4:6">
      <c r="D6046" s="63"/>
      <c r="F6046" s="64"/>
    </row>
    <row r="6047" spans="4:6">
      <c r="D6047" s="63"/>
      <c r="F6047" s="64"/>
    </row>
    <row r="6048" spans="4:6">
      <c r="D6048" s="63"/>
      <c r="F6048" s="64"/>
    </row>
    <row r="6049" spans="4:6">
      <c r="D6049" s="63"/>
      <c r="F6049" s="64"/>
    </row>
    <row r="6050" spans="4:6">
      <c r="D6050" s="63"/>
      <c r="F6050" s="64"/>
    </row>
    <row r="6051" spans="4:6">
      <c r="D6051" s="63"/>
      <c r="F6051" s="64"/>
    </row>
    <row r="6052" spans="4:6">
      <c r="D6052" s="63"/>
      <c r="F6052" s="64"/>
    </row>
    <row r="6053" spans="4:6">
      <c r="D6053" s="63"/>
      <c r="F6053" s="64"/>
    </row>
    <row r="6054" spans="4:6">
      <c r="D6054" s="63"/>
      <c r="F6054" s="64"/>
    </row>
    <row r="6055" spans="4:6">
      <c r="D6055" s="63"/>
      <c r="F6055" s="64"/>
    </row>
    <row r="6056" spans="4:6">
      <c r="D6056" s="63"/>
      <c r="F6056" s="64"/>
    </row>
    <row r="6057" spans="4:6">
      <c r="D6057" s="63"/>
      <c r="F6057" s="64"/>
    </row>
    <row r="6058" spans="4:6">
      <c r="D6058" s="63"/>
      <c r="F6058" s="64"/>
    </row>
    <row r="6059" spans="4:6">
      <c r="D6059" s="63"/>
      <c r="F6059" s="64"/>
    </row>
    <row r="6060" spans="4:6">
      <c r="D6060" s="63"/>
      <c r="F6060" s="64"/>
    </row>
    <row r="6061" spans="4:6">
      <c r="D6061" s="63"/>
      <c r="F6061" s="64"/>
    </row>
    <row r="6062" spans="4:6">
      <c r="D6062" s="63"/>
      <c r="F6062" s="64"/>
    </row>
    <row r="6063" spans="4:6">
      <c r="D6063" s="63"/>
      <c r="F6063" s="64"/>
    </row>
    <row r="6064" spans="4:6">
      <c r="D6064" s="63"/>
      <c r="F6064" s="64"/>
    </row>
    <row r="6065" spans="4:6">
      <c r="D6065" s="63"/>
      <c r="F6065" s="64"/>
    </row>
    <row r="6066" spans="4:6">
      <c r="D6066" s="63"/>
      <c r="F6066" s="64"/>
    </row>
    <row r="6067" spans="4:6">
      <c r="D6067" s="63"/>
      <c r="F6067" s="64"/>
    </row>
    <row r="6068" spans="4:6">
      <c r="D6068" s="63"/>
      <c r="F6068" s="64"/>
    </row>
    <row r="6069" spans="4:6">
      <c r="D6069" s="63"/>
      <c r="F6069" s="64"/>
    </row>
    <row r="6070" spans="4:6">
      <c r="D6070" s="63"/>
      <c r="F6070" s="64"/>
    </row>
    <row r="6071" spans="4:6">
      <c r="D6071" s="63"/>
      <c r="F6071" s="64"/>
    </row>
    <row r="6072" spans="4:6">
      <c r="D6072" s="63"/>
      <c r="F6072" s="64"/>
    </row>
    <row r="6073" spans="4:6">
      <c r="D6073" s="63"/>
      <c r="F6073" s="64"/>
    </row>
    <row r="6074" spans="4:6">
      <c r="D6074" s="63"/>
      <c r="F6074" s="64"/>
    </row>
    <row r="6075" spans="4:6">
      <c r="D6075" s="63"/>
      <c r="F6075" s="64"/>
    </row>
    <row r="6076" spans="4:6">
      <c r="D6076" s="63"/>
      <c r="F6076" s="64"/>
    </row>
    <row r="6077" spans="4:6">
      <c r="D6077" s="63"/>
      <c r="F6077" s="64"/>
    </row>
    <row r="6078" spans="4:6">
      <c r="D6078" s="63"/>
      <c r="F6078" s="64"/>
    </row>
    <row r="6079" spans="4:6">
      <c r="D6079" s="63"/>
      <c r="F6079" s="64"/>
    </row>
    <row r="6080" spans="4:6">
      <c r="D6080" s="63"/>
      <c r="F6080" s="64"/>
    </row>
    <row r="6081" spans="4:6">
      <c r="D6081" s="63"/>
      <c r="F6081" s="64"/>
    </row>
    <row r="6082" spans="4:6">
      <c r="D6082" s="63"/>
      <c r="F6082" s="64"/>
    </row>
    <row r="6083" spans="4:6">
      <c r="D6083" s="63"/>
      <c r="F6083" s="64"/>
    </row>
    <row r="6084" spans="4:6">
      <c r="D6084" s="63"/>
      <c r="F6084" s="64"/>
    </row>
    <row r="6085" spans="4:6">
      <c r="D6085" s="63"/>
      <c r="F6085" s="64"/>
    </row>
    <row r="6086" spans="4:6">
      <c r="D6086" s="63"/>
      <c r="F6086" s="64"/>
    </row>
    <row r="6087" spans="4:6">
      <c r="D6087" s="63"/>
      <c r="F6087" s="64"/>
    </row>
    <row r="6088" spans="4:6">
      <c r="D6088" s="63"/>
      <c r="F6088" s="64"/>
    </row>
    <row r="6089" spans="4:6">
      <c r="D6089" s="63"/>
      <c r="F6089" s="64"/>
    </row>
    <row r="6090" spans="4:6">
      <c r="D6090" s="63"/>
      <c r="F6090" s="64"/>
    </row>
    <row r="6091" spans="4:6">
      <c r="D6091" s="63"/>
      <c r="F6091" s="64"/>
    </row>
    <row r="6092" spans="4:6">
      <c r="D6092" s="63"/>
      <c r="F6092" s="64"/>
    </row>
    <row r="6093" spans="4:6">
      <c r="D6093" s="63"/>
      <c r="F6093" s="64"/>
    </row>
    <row r="6094" spans="4:6">
      <c r="D6094" s="63"/>
      <c r="F6094" s="64"/>
    </row>
    <row r="6095" spans="4:6">
      <c r="D6095" s="63"/>
      <c r="F6095" s="64"/>
    </row>
    <row r="6096" spans="4:6">
      <c r="D6096" s="63"/>
      <c r="F6096" s="64"/>
    </row>
    <row r="6097" spans="4:6">
      <c r="D6097" s="63"/>
      <c r="F6097" s="64"/>
    </row>
    <row r="6098" spans="4:6">
      <c r="D6098" s="63"/>
      <c r="F6098" s="64"/>
    </row>
    <row r="6099" spans="4:6">
      <c r="D6099" s="63"/>
      <c r="F6099" s="64"/>
    </row>
    <row r="6100" spans="4:6">
      <c r="D6100" s="63"/>
      <c r="F6100" s="64"/>
    </row>
    <row r="6101" spans="4:6">
      <c r="D6101" s="63"/>
      <c r="F6101" s="64"/>
    </row>
    <row r="6102" spans="4:6">
      <c r="D6102" s="63"/>
      <c r="F6102" s="64"/>
    </row>
    <row r="6103" spans="4:6">
      <c r="D6103" s="63"/>
      <c r="F6103" s="64"/>
    </row>
    <row r="6104" spans="4:6">
      <c r="D6104" s="63"/>
      <c r="F6104" s="64"/>
    </row>
    <row r="6105" spans="4:6">
      <c r="D6105" s="63"/>
      <c r="F6105" s="64"/>
    </row>
    <row r="6106" spans="4:6">
      <c r="D6106" s="63"/>
      <c r="F6106" s="64"/>
    </row>
    <row r="6107" spans="4:6">
      <c r="D6107" s="63"/>
      <c r="F6107" s="64"/>
    </row>
    <row r="6108" spans="4:6">
      <c r="D6108" s="63"/>
      <c r="F6108" s="64"/>
    </row>
    <row r="6109" spans="4:6">
      <c r="D6109" s="63"/>
      <c r="F6109" s="64"/>
    </row>
    <row r="6110" spans="4:6">
      <c r="D6110" s="63"/>
      <c r="F6110" s="64"/>
    </row>
    <row r="6111" spans="4:6">
      <c r="D6111" s="63"/>
      <c r="F6111" s="64"/>
    </row>
    <row r="6112" spans="4:6">
      <c r="D6112" s="63"/>
      <c r="F6112" s="64"/>
    </row>
    <row r="6113" spans="4:6">
      <c r="D6113" s="63"/>
      <c r="F6113" s="64"/>
    </row>
    <row r="6114" spans="4:6">
      <c r="D6114" s="63"/>
      <c r="F6114" s="64"/>
    </row>
    <row r="6115" spans="4:6">
      <c r="D6115" s="63"/>
      <c r="F6115" s="64"/>
    </row>
    <row r="6116" spans="4:6">
      <c r="D6116" s="63"/>
      <c r="F6116" s="64"/>
    </row>
    <row r="6117" spans="4:6">
      <c r="D6117" s="63"/>
      <c r="F6117" s="64"/>
    </row>
    <row r="6118" spans="4:6">
      <c r="D6118" s="63"/>
      <c r="F6118" s="64"/>
    </row>
    <row r="6119" spans="4:6">
      <c r="D6119" s="63"/>
      <c r="F6119" s="64"/>
    </row>
    <row r="6120" spans="4:6">
      <c r="D6120" s="63"/>
      <c r="F6120" s="64"/>
    </row>
    <row r="6121" spans="4:6">
      <c r="D6121" s="63"/>
      <c r="F6121" s="64"/>
    </row>
    <row r="6122" spans="4:6">
      <c r="D6122" s="63"/>
      <c r="F6122" s="64"/>
    </row>
    <row r="6123" spans="4:6">
      <c r="D6123" s="63"/>
      <c r="F6123" s="64"/>
    </row>
    <row r="6124" spans="4:6">
      <c r="D6124" s="63"/>
      <c r="F6124" s="64"/>
    </row>
    <row r="6125" spans="4:6">
      <c r="D6125" s="63"/>
      <c r="F6125" s="64"/>
    </row>
    <row r="6126" spans="4:6">
      <c r="D6126" s="63"/>
      <c r="F6126" s="64"/>
    </row>
    <row r="6127" spans="4:6">
      <c r="D6127" s="63"/>
      <c r="F6127" s="64"/>
    </row>
    <row r="6128" spans="4:6">
      <c r="D6128" s="63"/>
      <c r="F6128" s="64"/>
    </row>
    <row r="6129" spans="4:6">
      <c r="D6129" s="63"/>
      <c r="F6129" s="64"/>
    </row>
    <row r="6130" spans="4:6">
      <c r="D6130" s="63"/>
      <c r="F6130" s="64"/>
    </row>
    <row r="6131" spans="4:6">
      <c r="D6131" s="63"/>
      <c r="F6131" s="64"/>
    </row>
    <row r="6132" spans="4:6">
      <c r="D6132" s="63"/>
      <c r="F6132" s="64"/>
    </row>
    <row r="6133" spans="4:6">
      <c r="D6133" s="63"/>
      <c r="F6133" s="64"/>
    </row>
    <row r="6134" spans="4:6">
      <c r="D6134" s="63"/>
      <c r="F6134" s="64"/>
    </row>
    <row r="6135" spans="4:6">
      <c r="D6135" s="63"/>
      <c r="F6135" s="64"/>
    </row>
    <row r="6136" spans="4:6">
      <c r="D6136" s="63"/>
      <c r="F6136" s="64"/>
    </row>
    <row r="6137" spans="4:6">
      <c r="D6137" s="63"/>
      <c r="F6137" s="64"/>
    </row>
    <row r="6138" spans="4:6">
      <c r="D6138" s="63"/>
      <c r="F6138" s="64"/>
    </row>
    <row r="6139" spans="4:6">
      <c r="D6139" s="63"/>
      <c r="F6139" s="64"/>
    </row>
    <row r="6140" spans="4:6">
      <c r="D6140" s="63"/>
      <c r="F6140" s="64"/>
    </row>
    <row r="6141" spans="4:6">
      <c r="D6141" s="63"/>
      <c r="F6141" s="64"/>
    </row>
    <row r="6142" spans="4:6">
      <c r="D6142" s="63"/>
      <c r="F6142" s="64"/>
    </row>
    <row r="6143" spans="4:6">
      <c r="D6143" s="63"/>
      <c r="F6143" s="64"/>
    </row>
    <row r="6144" spans="4:6">
      <c r="D6144" s="63"/>
      <c r="F6144" s="64"/>
    </row>
    <row r="6145" spans="4:6">
      <c r="D6145" s="63"/>
      <c r="F6145" s="64"/>
    </row>
    <row r="6146" spans="4:6">
      <c r="D6146" s="63"/>
      <c r="F6146" s="64"/>
    </row>
    <row r="6147" spans="4:6">
      <c r="D6147" s="63"/>
      <c r="F6147" s="64"/>
    </row>
    <row r="6148" spans="4:6">
      <c r="D6148" s="63"/>
      <c r="F6148" s="64"/>
    </row>
    <row r="6149" spans="4:6">
      <c r="D6149" s="63"/>
      <c r="F6149" s="64"/>
    </row>
    <row r="6150" spans="4:6">
      <c r="D6150" s="63"/>
      <c r="F6150" s="64"/>
    </row>
    <row r="6151" spans="4:6">
      <c r="D6151" s="63"/>
      <c r="F6151" s="64"/>
    </row>
    <row r="6152" spans="4:6">
      <c r="D6152" s="63"/>
      <c r="F6152" s="64"/>
    </row>
    <row r="6153" spans="4:6">
      <c r="D6153" s="63"/>
      <c r="F6153" s="64"/>
    </row>
    <row r="6154" spans="4:6">
      <c r="D6154" s="63"/>
      <c r="F6154" s="64"/>
    </row>
    <row r="6155" spans="4:6">
      <c r="D6155" s="63"/>
      <c r="F6155" s="64"/>
    </row>
    <row r="6156" spans="4:6">
      <c r="D6156" s="63"/>
      <c r="F6156" s="64"/>
    </row>
    <row r="6157" spans="4:6">
      <c r="D6157" s="63"/>
      <c r="F6157" s="64"/>
    </row>
    <row r="6158" spans="4:6">
      <c r="D6158" s="63"/>
      <c r="F6158" s="64"/>
    </row>
    <row r="6159" spans="4:6">
      <c r="D6159" s="63"/>
      <c r="F6159" s="64"/>
    </row>
    <row r="6160" spans="4:6">
      <c r="D6160" s="63"/>
      <c r="F6160" s="64"/>
    </row>
    <row r="6161" spans="4:6">
      <c r="D6161" s="63"/>
      <c r="F6161" s="64"/>
    </row>
    <row r="6162" spans="4:6">
      <c r="D6162" s="63"/>
      <c r="F6162" s="64"/>
    </row>
    <row r="6163" spans="4:6">
      <c r="D6163" s="63"/>
      <c r="F6163" s="64"/>
    </row>
    <row r="6164" spans="4:6">
      <c r="D6164" s="63"/>
      <c r="F6164" s="64"/>
    </row>
    <row r="6165" spans="4:6">
      <c r="D6165" s="63"/>
      <c r="F6165" s="64"/>
    </row>
    <row r="6166" spans="4:6">
      <c r="D6166" s="63"/>
      <c r="F6166" s="64"/>
    </row>
    <row r="6167" spans="4:6">
      <c r="D6167" s="63"/>
      <c r="F6167" s="64"/>
    </row>
    <row r="6168" spans="4:6">
      <c r="D6168" s="63"/>
      <c r="F6168" s="64"/>
    </row>
    <row r="6169" spans="4:6">
      <c r="D6169" s="63"/>
      <c r="F6169" s="64"/>
    </row>
    <row r="6170" spans="4:6">
      <c r="D6170" s="63"/>
      <c r="F6170" s="64"/>
    </row>
    <row r="6171" spans="4:6">
      <c r="D6171" s="63"/>
      <c r="F6171" s="64"/>
    </row>
    <row r="6172" spans="4:6">
      <c r="D6172" s="63"/>
      <c r="F6172" s="64"/>
    </row>
    <row r="6173" spans="4:6">
      <c r="D6173" s="63"/>
      <c r="F6173" s="64"/>
    </row>
    <row r="6174" spans="4:6">
      <c r="D6174" s="63"/>
      <c r="F6174" s="64"/>
    </row>
    <row r="6175" spans="4:6">
      <c r="D6175" s="63"/>
      <c r="F6175" s="64"/>
    </row>
    <row r="6176" spans="4:6">
      <c r="D6176" s="63"/>
      <c r="F6176" s="64"/>
    </row>
    <row r="6177" spans="4:6">
      <c r="D6177" s="63"/>
      <c r="F6177" s="64"/>
    </row>
    <row r="6178" spans="4:6">
      <c r="D6178" s="63"/>
      <c r="F6178" s="64"/>
    </row>
    <row r="6179" spans="4:6">
      <c r="D6179" s="63"/>
      <c r="F6179" s="64"/>
    </row>
    <row r="6180" spans="4:6">
      <c r="D6180" s="63"/>
      <c r="F6180" s="64"/>
    </row>
    <row r="6181" spans="4:6">
      <c r="D6181" s="63"/>
      <c r="F6181" s="64"/>
    </row>
    <row r="6182" spans="4:6">
      <c r="D6182" s="63"/>
      <c r="F6182" s="64"/>
    </row>
    <row r="6183" spans="4:6">
      <c r="D6183" s="63"/>
      <c r="F6183" s="64"/>
    </row>
    <row r="6184" spans="4:6">
      <c r="D6184" s="63"/>
      <c r="F6184" s="64"/>
    </row>
    <row r="6185" spans="4:6">
      <c r="D6185" s="63"/>
      <c r="F6185" s="64"/>
    </row>
    <row r="6186" spans="4:6">
      <c r="D6186" s="63"/>
      <c r="F6186" s="64"/>
    </row>
    <row r="6187" spans="4:6">
      <c r="D6187" s="63"/>
      <c r="F6187" s="64"/>
    </row>
    <row r="6188" spans="4:6">
      <c r="D6188" s="63"/>
      <c r="F6188" s="64"/>
    </row>
    <row r="6189" spans="4:6">
      <c r="D6189" s="63"/>
      <c r="F6189" s="64"/>
    </row>
    <row r="6190" spans="4:6">
      <c r="D6190" s="63"/>
      <c r="F6190" s="64"/>
    </row>
    <row r="6191" spans="4:6">
      <c r="D6191" s="63"/>
      <c r="F6191" s="64"/>
    </row>
    <row r="6192" spans="4:6">
      <c r="D6192" s="63"/>
      <c r="F6192" s="64"/>
    </row>
    <row r="6193" spans="4:6">
      <c r="D6193" s="63"/>
      <c r="F6193" s="64"/>
    </row>
    <row r="6194" spans="4:6">
      <c r="D6194" s="63"/>
      <c r="F6194" s="64"/>
    </row>
    <row r="6195" spans="4:6">
      <c r="D6195" s="63"/>
      <c r="F6195" s="64"/>
    </row>
    <row r="6196" spans="4:6">
      <c r="D6196" s="63"/>
      <c r="F6196" s="64"/>
    </row>
    <row r="6197" spans="4:6">
      <c r="D6197" s="63"/>
      <c r="F6197" s="64"/>
    </row>
    <row r="6198" spans="4:6">
      <c r="D6198" s="63"/>
      <c r="F6198" s="64"/>
    </row>
    <row r="6199" spans="4:6">
      <c r="D6199" s="63"/>
      <c r="F6199" s="64"/>
    </row>
    <row r="6200" spans="4:6">
      <c r="D6200" s="63"/>
      <c r="F6200" s="64"/>
    </row>
    <row r="6201" spans="4:6">
      <c r="D6201" s="63"/>
      <c r="F6201" s="64"/>
    </row>
    <row r="6202" spans="4:6">
      <c r="D6202" s="63"/>
      <c r="F6202" s="64"/>
    </row>
    <row r="6203" spans="4:6">
      <c r="D6203" s="63"/>
      <c r="F6203" s="64"/>
    </row>
    <row r="6204" spans="4:6">
      <c r="D6204" s="63"/>
      <c r="F6204" s="64"/>
    </row>
    <row r="6205" spans="4:6">
      <c r="D6205" s="63"/>
      <c r="F6205" s="64"/>
    </row>
    <row r="6206" spans="4:6">
      <c r="D6206" s="63"/>
      <c r="F6206" s="64"/>
    </row>
    <row r="6207" spans="4:6">
      <c r="D6207" s="63"/>
      <c r="F6207" s="64"/>
    </row>
    <row r="6208" spans="4:6">
      <c r="D6208" s="63"/>
      <c r="F6208" s="64"/>
    </row>
    <row r="6209" spans="4:6">
      <c r="D6209" s="63"/>
      <c r="F6209" s="64"/>
    </row>
    <row r="6210" spans="4:6">
      <c r="D6210" s="63"/>
      <c r="F6210" s="64"/>
    </row>
    <row r="6211" spans="4:6">
      <c r="D6211" s="63"/>
      <c r="F6211" s="64"/>
    </row>
    <row r="6212" spans="4:6">
      <c r="D6212" s="63"/>
      <c r="F6212" s="64"/>
    </row>
    <row r="6213" spans="4:6">
      <c r="D6213" s="63"/>
      <c r="F6213" s="64"/>
    </row>
    <row r="6214" spans="4:6">
      <c r="D6214" s="63"/>
      <c r="F6214" s="64"/>
    </row>
    <row r="6215" spans="4:6">
      <c r="D6215" s="63"/>
      <c r="F6215" s="64"/>
    </row>
    <row r="6216" spans="4:6">
      <c r="D6216" s="63"/>
      <c r="F6216" s="64"/>
    </row>
    <row r="6217" spans="4:6">
      <c r="D6217" s="63"/>
      <c r="F6217" s="64"/>
    </row>
    <row r="6218" spans="4:6">
      <c r="D6218" s="63"/>
      <c r="F6218" s="64"/>
    </row>
    <row r="6219" spans="4:6">
      <c r="D6219" s="63"/>
      <c r="F6219" s="64"/>
    </row>
    <row r="6220" spans="4:6">
      <c r="D6220" s="63"/>
      <c r="F6220" s="64"/>
    </row>
    <row r="6221" spans="4:6">
      <c r="D6221" s="63"/>
      <c r="F6221" s="64"/>
    </row>
    <row r="6222" spans="4:6">
      <c r="D6222" s="63"/>
      <c r="F6222" s="64"/>
    </row>
    <row r="6223" spans="4:6">
      <c r="D6223" s="63"/>
      <c r="F6223" s="64"/>
    </row>
    <row r="6224" spans="4:6">
      <c r="D6224" s="63"/>
      <c r="F6224" s="64"/>
    </row>
    <row r="6225" spans="4:6">
      <c r="D6225" s="63"/>
      <c r="F6225" s="64"/>
    </row>
    <row r="6226" spans="4:6">
      <c r="D6226" s="63"/>
      <c r="F6226" s="64"/>
    </row>
    <row r="6227" spans="4:6">
      <c r="D6227" s="63"/>
      <c r="F6227" s="64"/>
    </row>
    <row r="6228" spans="4:6">
      <c r="D6228" s="63"/>
      <c r="F6228" s="64"/>
    </row>
    <row r="6229" spans="4:6">
      <c r="D6229" s="63"/>
      <c r="F6229" s="64"/>
    </row>
    <row r="6230" spans="4:6">
      <c r="D6230" s="63"/>
      <c r="F6230" s="64"/>
    </row>
    <row r="6231" spans="4:6">
      <c r="D6231" s="63"/>
      <c r="F6231" s="64"/>
    </row>
    <row r="6232" spans="4:6">
      <c r="D6232" s="63"/>
      <c r="F6232" s="64"/>
    </row>
    <row r="6233" spans="4:6">
      <c r="D6233" s="63"/>
      <c r="F6233" s="64"/>
    </row>
    <row r="6234" spans="4:6">
      <c r="D6234" s="63"/>
      <c r="F6234" s="64"/>
    </row>
    <row r="6235" spans="4:6">
      <c r="D6235" s="63"/>
      <c r="F6235" s="64"/>
    </row>
    <row r="6236" spans="4:6">
      <c r="D6236" s="63"/>
      <c r="F6236" s="64"/>
    </row>
    <row r="6237" spans="4:6">
      <c r="D6237" s="63"/>
      <c r="F6237" s="64"/>
    </row>
    <row r="6238" spans="4:6">
      <c r="D6238" s="63"/>
      <c r="F6238" s="64"/>
    </row>
    <row r="6239" spans="4:6">
      <c r="D6239" s="63"/>
      <c r="F6239" s="64"/>
    </row>
    <row r="6240" spans="4:6">
      <c r="D6240" s="63"/>
      <c r="F6240" s="64"/>
    </row>
    <row r="6241" spans="4:6">
      <c r="D6241" s="63"/>
      <c r="F6241" s="64"/>
    </row>
    <row r="6242" spans="4:6">
      <c r="D6242" s="63"/>
      <c r="F6242" s="64"/>
    </row>
    <row r="6243" spans="4:6">
      <c r="D6243" s="63"/>
      <c r="F6243" s="64"/>
    </row>
    <row r="6244" spans="4:6">
      <c r="D6244" s="63"/>
      <c r="F6244" s="64"/>
    </row>
    <row r="6245" spans="4:6">
      <c r="D6245" s="63"/>
      <c r="F6245" s="64"/>
    </row>
    <row r="6246" spans="4:6">
      <c r="D6246" s="63"/>
      <c r="F6246" s="64"/>
    </row>
    <row r="6247" spans="4:6">
      <c r="D6247" s="63"/>
      <c r="F6247" s="64"/>
    </row>
    <row r="6248" spans="4:6">
      <c r="D6248" s="63"/>
      <c r="F6248" s="64"/>
    </row>
    <row r="6249" spans="4:6">
      <c r="D6249" s="63"/>
      <c r="F6249" s="64"/>
    </row>
    <row r="6250" spans="4:6">
      <c r="D6250" s="63"/>
      <c r="F6250" s="64"/>
    </row>
    <row r="6251" spans="4:6">
      <c r="D6251" s="63"/>
      <c r="F6251" s="64"/>
    </row>
    <row r="6252" spans="4:6">
      <c r="D6252" s="63"/>
      <c r="F6252" s="64"/>
    </row>
    <row r="6253" spans="4:6">
      <c r="D6253" s="63"/>
      <c r="F6253" s="64"/>
    </row>
    <row r="6254" spans="4:6">
      <c r="D6254" s="63"/>
      <c r="F6254" s="64"/>
    </row>
    <row r="6255" spans="4:6">
      <c r="D6255" s="63"/>
      <c r="F6255" s="64"/>
    </row>
    <row r="6256" spans="4:6">
      <c r="D6256" s="63"/>
      <c r="F6256" s="64"/>
    </row>
    <row r="6257" spans="4:6">
      <c r="D6257" s="63"/>
      <c r="F6257" s="64"/>
    </row>
    <row r="6258" spans="4:6">
      <c r="D6258" s="63"/>
      <c r="F6258" s="64"/>
    </row>
    <row r="6259" spans="4:6">
      <c r="D6259" s="63"/>
      <c r="F6259" s="64"/>
    </row>
    <row r="6260" spans="4:6">
      <c r="D6260" s="63"/>
      <c r="F6260" s="64"/>
    </row>
    <row r="6261" spans="4:6">
      <c r="D6261" s="63"/>
      <c r="F6261" s="64"/>
    </row>
    <row r="6262" spans="4:6">
      <c r="D6262" s="63"/>
      <c r="F6262" s="64"/>
    </row>
    <row r="6263" spans="4:6">
      <c r="D6263" s="63"/>
      <c r="F6263" s="64"/>
    </row>
    <row r="6264" spans="4:6">
      <c r="D6264" s="63"/>
      <c r="F6264" s="64"/>
    </row>
    <row r="6265" spans="4:6">
      <c r="D6265" s="63"/>
      <c r="F6265" s="64"/>
    </row>
    <row r="6266" spans="4:6">
      <c r="D6266" s="63"/>
      <c r="F6266" s="64"/>
    </row>
    <row r="6267" spans="4:6">
      <c r="D6267" s="63"/>
      <c r="F6267" s="64"/>
    </row>
    <row r="6268" spans="4:6">
      <c r="D6268" s="63"/>
      <c r="F6268" s="64"/>
    </row>
    <row r="6269" spans="4:6">
      <c r="D6269" s="63"/>
      <c r="F6269" s="64"/>
    </row>
    <row r="6270" spans="4:6">
      <c r="D6270" s="63"/>
      <c r="F6270" s="64"/>
    </row>
    <row r="6271" spans="4:6">
      <c r="D6271" s="63"/>
      <c r="F6271" s="64"/>
    </row>
    <row r="6272" spans="4:6">
      <c r="D6272" s="63"/>
      <c r="F6272" s="64"/>
    </row>
    <row r="6273" spans="4:6">
      <c r="D6273" s="63"/>
      <c r="F6273" s="64"/>
    </row>
    <row r="6274" spans="4:6">
      <c r="D6274" s="63"/>
      <c r="F6274" s="64"/>
    </row>
    <row r="6275" spans="4:6">
      <c r="D6275" s="63"/>
      <c r="F6275" s="64"/>
    </row>
    <row r="6276" spans="4:6">
      <c r="D6276" s="63"/>
      <c r="F6276" s="64"/>
    </row>
    <row r="6277" spans="4:6">
      <c r="D6277" s="63"/>
      <c r="F6277" s="64"/>
    </row>
    <row r="6278" spans="4:6">
      <c r="D6278" s="63"/>
      <c r="F6278" s="64"/>
    </row>
    <row r="6279" spans="4:6">
      <c r="D6279" s="63"/>
      <c r="F6279" s="64"/>
    </row>
    <row r="6280" spans="4:6">
      <c r="D6280" s="63"/>
      <c r="F6280" s="64"/>
    </row>
    <row r="6281" spans="4:6">
      <c r="D6281" s="63"/>
      <c r="F6281" s="64"/>
    </row>
    <row r="6282" spans="4:6">
      <c r="D6282" s="63"/>
      <c r="F6282" s="64"/>
    </row>
    <row r="6283" spans="4:6">
      <c r="D6283" s="63"/>
      <c r="F6283" s="64"/>
    </row>
    <row r="6284" spans="4:6">
      <c r="D6284" s="63"/>
      <c r="F6284" s="64"/>
    </row>
    <row r="6285" spans="4:6">
      <c r="D6285" s="63"/>
      <c r="F6285" s="64"/>
    </row>
    <row r="6286" spans="4:6">
      <c r="D6286" s="63"/>
      <c r="F6286" s="64"/>
    </row>
    <row r="6287" spans="4:6">
      <c r="D6287" s="63"/>
      <c r="F6287" s="64"/>
    </row>
    <row r="6288" spans="4:6">
      <c r="D6288" s="63"/>
      <c r="F6288" s="64"/>
    </row>
    <row r="6289" spans="4:6">
      <c r="D6289" s="63"/>
      <c r="F6289" s="64"/>
    </row>
    <row r="6290" spans="4:6">
      <c r="D6290" s="63"/>
      <c r="F6290" s="64"/>
    </row>
    <row r="6291" spans="4:6">
      <c r="D6291" s="63"/>
      <c r="F6291" s="64"/>
    </row>
    <row r="6292" spans="4:6">
      <c r="D6292" s="63"/>
      <c r="F6292" s="64"/>
    </row>
    <row r="6293" spans="4:6">
      <c r="D6293" s="63"/>
      <c r="F6293" s="64"/>
    </row>
    <row r="6294" spans="4:6">
      <c r="D6294" s="63"/>
      <c r="F6294" s="64"/>
    </row>
    <row r="6295" spans="4:6">
      <c r="D6295" s="63"/>
      <c r="F6295" s="64"/>
    </row>
    <row r="6296" spans="4:6">
      <c r="D6296" s="63"/>
      <c r="F6296" s="64"/>
    </row>
    <row r="6297" spans="4:6">
      <c r="D6297" s="63"/>
      <c r="F6297" s="64"/>
    </row>
    <row r="6298" spans="4:6">
      <c r="D6298" s="63"/>
      <c r="F6298" s="64"/>
    </row>
    <row r="6299" spans="4:6">
      <c r="D6299" s="63"/>
      <c r="F6299" s="64"/>
    </row>
    <row r="6300" spans="4:6">
      <c r="D6300" s="63"/>
      <c r="F6300" s="64"/>
    </row>
    <row r="6301" spans="4:6">
      <c r="D6301" s="63"/>
      <c r="F6301" s="64"/>
    </row>
    <row r="6302" spans="4:6">
      <c r="D6302" s="63"/>
      <c r="F6302" s="64"/>
    </row>
    <row r="6303" spans="4:6">
      <c r="D6303" s="63"/>
      <c r="F6303" s="64"/>
    </row>
    <row r="6304" spans="4:6">
      <c r="D6304" s="63"/>
      <c r="F6304" s="64"/>
    </row>
    <row r="6305" spans="4:6">
      <c r="D6305" s="63"/>
      <c r="F6305" s="64"/>
    </row>
    <row r="6306" spans="4:6">
      <c r="D6306" s="63"/>
      <c r="F6306" s="64"/>
    </row>
    <row r="6307" spans="4:6">
      <c r="D6307" s="63"/>
      <c r="F6307" s="64"/>
    </row>
    <row r="6308" spans="4:6">
      <c r="D6308" s="63"/>
      <c r="F6308" s="64"/>
    </row>
    <row r="6309" spans="4:6">
      <c r="D6309" s="63"/>
      <c r="F6309" s="64"/>
    </row>
    <row r="6310" spans="4:6">
      <c r="D6310" s="63"/>
      <c r="F6310" s="64"/>
    </row>
    <row r="6311" spans="4:6">
      <c r="D6311" s="63"/>
      <c r="F6311" s="64"/>
    </row>
    <row r="6312" spans="4:6">
      <c r="D6312" s="63"/>
      <c r="F6312" s="64"/>
    </row>
    <row r="6313" spans="4:6">
      <c r="D6313" s="63"/>
      <c r="F6313" s="64"/>
    </row>
    <row r="6314" spans="4:6">
      <c r="D6314" s="63"/>
      <c r="F6314" s="64"/>
    </row>
    <row r="6315" spans="4:6">
      <c r="D6315" s="63"/>
      <c r="F6315" s="64"/>
    </row>
    <row r="6316" spans="4:6">
      <c r="D6316" s="63"/>
      <c r="F6316" s="64"/>
    </row>
    <row r="6317" spans="4:6">
      <c r="D6317" s="63"/>
      <c r="F6317" s="64"/>
    </row>
    <row r="6318" spans="4:6">
      <c r="D6318" s="63"/>
      <c r="F6318" s="64"/>
    </row>
    <row r="6319" spans="4:6">
      <c r="D6319" s="63"/>
      <c r="F6319" s="64"/>
    </row>
    <row r="6320" spans="4:6">
      <c r="D6320" s="63"/>
      <c r="F6320" s="64"/>
    </row>
    <row r="6321" spans="4:6">
      <c r="D6321" s="63"/>
      <c r="F6321" s="64"/>
    </row>
    <row r="6322" spans="4:6">
      <c r="D6322" s="63"/>
      <c r="F6322" s="64"/>
    </row>
    <row r="6323" spans="4:6">
      <c r="D6323" s="63"/>
      <c r="F6323" s="64"/>
    </row>
    <row r="6324" spans="4:6">
      <c r="D6324" s="63"/>
      <c r="F6324" s="64"/>
    </row>
    <row r="6325" spans="4:6">
      <c r="D6325" s="63"/>
      <c r="F6325" s="64"/>
    </row>
    <row r="6326" spans="4:6">
      <c r="D6326" s="63"/>
      <c r="F6326" s="64"/>
    </row>
    <row r="6327" spans="4:6">
      <c r="D6327" s="63"/>
      <c r="F6327" s="64"/>
    </row>
    <row r="6328" spans="4:6">
      <c r="D6328" s="63"/>
      <c r="F6328" s="64"/>
    </row>
    <row r="6329" spans="4:6">
      <c r="D6329" s="63"/>
      <c r="F6329" s="64"/>
    </row>
    <row r="6330" spans="4:6">
      <c r="D6330" s="63"/>
      <c r="F6330" s="64"/>
    </row>
    <row r="6331" spans="4:6">
      <c r="D6331" s="63"/>
      <c r="F6331" s="64"/>
    </row>
    <row r="6332" spans="4:6">
      <c r="D6332" s="63"/>
      <c r="F6332" s="64"/>
    </row>
    <row r="6333" spans="4:6">
      <c r="D6333" s="63"/>
      <c r="F6333" s="64"/>
    </row>
    <row r="6334" spans="4:6">
      <c r="D6334" s="63"/>
      <c r="F6334" s="64"/>
    </row>
    <row r="6335" spans="4:6">
      <c r="D6335" s="63"/>
      <c r="F6335" s="64"/>
    </row>
    <row r="6336" spans="4:6">
      <c r="D6336" s="63"/>
      <c r="F6336" s="64"/>
    </row>
    <row r="6337" spans="4:6">
      <c r="D6337" s="63"/>
      <c r="F6337" s="64"/>
    </row>
    <row r="6338" spans="4:6">
      <c r="D6338" s="63"/>
      <c r="F6338" s="64"/>
    </row>
    <row r="6339" spans="4:6">
      <c r="D6339" s="63"/>
      <c r="F6339" s="64"/>
    </row>
    <row r="6340" spans="4:6">
      <c r="D6340" s="63"/>
      <c r="F6340" s="64"/>
    </row>
    <row r="6341" spans="4:6">
      <c r="D6341" s="63"/>
      <c r="F6341" s="64"/>
    </row>
    <row r="6342" spans="4:6">
      <c r="D6342" s="63"/>
      <c r="F6342" s="64"/>
    </row>
    <row r="6343" spans="4:6">
      <c r="D6343" s="63"/>
      <c r="F6343" s="64"/>
    </row>
    <row r="6344" spans="4:6">
      <c r="D6344" s="63"/>
      <c r="F6344" s="64"/>
    </row>
    <row r="6345" spans="4:6">
      <c r="D6345" s="63"/>
      <c r="F6345" s="64"/>
    </row>
    <row r="6346" spans="4:6">
      <c r="D6346" s="63"/>
      <c r="F6346" s="64"/>
    </row>
    <row r="6347" spans="4:6">
      <c r="D6347" s="63"/>
      <c r="F6347" s="64"/>
    </row>
    <row r="6348" spans="4:6">
      <c r="D6348" s="63"/>
      <c r="F6348" s="64"/>
    </row>
    <row r="6349" spans="4:6">
      <c r="D6349" s="63"/>
      <c r="F6349" s="64"/>
    </row>
    <row r="6350" spans="4:6">
      <c r="D6350" s="63"/>
      <c r="F6350" s="64"/>
    </row>
    <row r="6351" spans="4:6">
      <c r="D6351" s="63"/>
      <c r="F6351" s="64"/>
    </row>
    <row r="6352" spans="4:6">
      <c r="D6352" s="63"/>
      <c r="F6352" s="64"/>
    </row>
    <row r="6353" spans="4:6">
      <c r="D6353" s="63"/>
      <c r="F6353" s="64"/>
    </row>
    <row r="6354" spans="4:6">
      <c r="D6354" s="63"/>
      <c r="F6354" s="64"/>
    </row>
    <row r="6355" spans="4:6">
      <c r="D6355" s="63"/>
      <c r="F6355" s="64"/>
    </row>
    <row r="6356" spans="4:6">
      <c r="D6356" s="63"/>
      <c r="F6356" s="64"/>
    </row>
    <row r="6357" spans="4:6">
      <c r="D6357" s="63"/>
      <c r="F6357" s="64"/>
    </row>
    <row r="6358" spans="4:6">
      <c r="D6358" s="63"/>
      <c r="F6358" s="64"/>
    </row>
    <row r="6359" spans="4:6">
      <c r="D6359" s="63"/>
      <c r="F6359" s="64"/>
    </row>
    <row r="6360" spans="4:6">
      <c r="D6360" s="63"/>
      <c r="F6360" s="64"/>
    </row>
    <row r="6361" spans="4:6">
      <c r="D6361" s="63"/>
      <c r="F6361" s="64"/>
    </row>
    <row r="6362" spans="4:6">
      <c r="D6362" s="63"/>
      <c r="F6362" s="64"/>
    </row>
    <row r="6363" spans="4:6">
      <c r="D6363" s="63"/>
      <c r="F6363" s="64"/>
    </row>
    <row r="6364" spans="4:6">
      <c r="D6364" s="63"/>
      <c r="F6364" s="64"/>
    </row>
    <row r="6365" spans="4:6">
      <c r="D6365" s="63"/>
      <c r="F6365" s="64"/>
    </row>
    <row r="6366" spans="4:6">
      <c r="D6366" s="63"/>
      <c r="F6366" s="64"/>
    </row>
    <row r="6367" spans="4:6">
      <c r="D6367" s="63"/>
      <c r="F6367" s="64"/>
    </row>
    <row r="6368" spans="4:6">
      <c r="D6368" s="63"/>
      <c r="F6368" s="64"/>
    </row>
    <row r="6369" spans="4:6">
      <c r="D6369" s="63"/>
      <c r="F6369" s="64"/>
    </row>
    <row r="6370" spans="4:6">
      <c r="D6370" s="63"/>
      <c r="F6370" s="64"/>
    </row>
    <row r="6371" spans="4:6">
      <c r="D6371" s="63"/>
      <c r="F6371" s="64"/>
    </row>
    <row r="6372" spans="4:6">
      <c r="D6372" s="63"/>
      <c r="F6372" s="64"/>
    </row>
    <row r="6373" spans="4:6">
      <c r="D6373" s="63"/>
      <c r="F6373" s="64"/>
    </row>
    <row r="6374" spans="4:6">
      <c r="D6374" s="63"/>
      <c r="F6374" s="64"/>
    </row>
    <row r="6375" spans="4:6">
      <c r="D6375" s="63"/>
      <c r="F6375" s="64"/>
    </row>
    <row r="6376" spans="4:6">
      <c r="D6376" s="63"/>
      <c r="F6376" s="64"/>
    </row>
    <row r="6377" spans="4:6">
      <c r="D6377" s="63"/>
      <c r="F6377" s="64"/>
    </row>
    <row r="6378" spans="4:6">
      <c r="D6378" s="63"/>
      <c r="F6378" s="64"/>
    </row>
    <row r="6379" spans="4:6">
      <c r="D6379" s="63"/>
      <c r="F6379" s="64"/>
    </row>
    <row r="6380" spans="4:6">
      <c r="D6380" s="63"/>
      <c r="F6380" s="64"/>
    </row>
    <row r="6381" spans="4:6">
      <c r="D6381" s="63"/>
      <c r="F6381" s="64"/>
    </row>
    <row r="6382" spans="4:6">
      <c r="D6382" s="63"/>
      <c r="F6382" s="64"/>
    </row>
    <row r="6383" spans="4:6">
      <c r="D6383" s="63"/>
      <c r="F6383" s="64"/>
    </row>
    <row r="6384" spans="4:6">
      <c r="D6384" s="63"/>
      <c r="F6384" s="64"/>
    </row>
    <row r="6385" spans="4:6">
      <c r="D6385" s="63"/>
      <c r="F6385" s="64"/>
    </row>
    <row r="6386" spans="4:6">
      <c r="D6386" s="63"/>
      <c r="F6386" s="64"/>
    </row>
    <row r="6387" spans="4:6">
      <c r="D6387" s="63"/>
      <c r="F6387" s="64"/>
    </row>
    <row r="6388" spans="4:6">
      <c r="D6388" s="63"/>
      <c r="F6388" s="64"/>
    </row>
    <row r="6389" spans="4:6">
      <c r="D6389" s="63"/>
      <c r="F6389" s="64"/>
    </row>
    <row r="6390" spans="4:6">
      <c r="D6390" s="63"/>
      <c r="F6390" s="64"/>
    </row>
    <row r="6391" spans="4:6">
      <c r="D6391" s="63"/>
      <c r="F6391" s="64"/>
    </row>
    <row r="6392" spans="4:6">
      <c r="D6392" s="63"/>
      <c r="F6392" s="64"/>
    </row>
    <row r="6393" spans="4:6">
      <c r="D6393" s="63"/>
      <c r="F6393" s="64"/>
    </row>
    <row r="6394" spans="4:6">
      <c r="D6394" s="63"/>
      <c r="F6394" s="64"/>
    </row>
    <row r="6395" spans="4:6">
      <c r="D6395" s="63"/>
      <c r="F6395" s="64"/>
    </row>
    <row r="6396" spans="4:6">
      <c r="D6396" s="63"/>
      <c r="F6396" s="64"/>
    </row>
    <row r="6397" spans="4:6">
      <c r="D6397" s="63"/>
      <c r="F6397" s="64"/>
    </row>
    <row r="6398" spans="4:6">
      <c r="D6398" s="63"/>
      <c r="F6398" s="64"/>
    </row>
    <row r="6399" spans="4:6">
      <c r="D6399" s="63"/>
      <c r="F6399" s="64"/>
    </row>
    <row r="6400" spans="4:6">
      <c r="D6400" s="63"/>
      <c r="F6400" s="64"/>
    </row>
    <row r="6401" spans="4:6">
      <c r="D6401" s="63"/>
      <c r="F6401" s="64"/>
    </row>
    <row r="6402" spans="4:6">
      <c r="D6402" s="63"/>
      <c r="F6402" s="64"/>
    </row>
    <row r="6403" spans="4:6">
      <c r="D6403" s="63"/>
      <c r="F6403" s="64"/>
    </row>
    <row r="6404" spans="4:6">
      <c r="D6404" s="63"/>
      <c r="F6404" s="64"/>
    </row>
    <row r="6405" spans="4:6">
      <c r="D6405" s="63"/>
      <c r="F6405" s="64"/>
    </row>
    <row r="6406" spans="4:6">
      <c r="D6406" s="63"/>
      <c r="F6406" s="64"/>
    </row>
    <row r="6407" spans="4:6">
      <c r="D6407" s="63"/>
      <c r="F6407" s="64"/>
    </row>
    <row r="6408" spans="4:6">
      <c r="D6408" s="63"/>
      <c r="F6408" s="64"/>
    </row>
    <row r="6409" spans="4:6">
      <c r="D6409" s="63"/>
      <c r="F6409" s="64"/>
    </row>
    <row r="6410" spans="4:6">
      <c r="D6410" s="63"/>
      <c r="F6410" s="64"/>
    </row>
    <row r="6411" spans="4:6">
      <c r="D6411" s="63"/>
      <c r="F6411" s="64"/>
    </row>
    <row r="6412" spans="4:6">
      <c r="D6412" s="63"/>
      <c r="F6412" s="64"/>
    </row>
    <row r="6413" spans="4:6">
      <c r="D6413" s="63"/>
      <c r="F6413" s="64"/>
    </row>
    <row r="6414" spans="4:6">
      <c r="D6414" s="63"/>
      <c r="F6414" s="64"/>
    </row>
    <row r="6415" spans="4:6">
      <c r="D6415" s="63"/>
      <c r="F6415" s="64"/>
    </row>
    <row r="6416" spans="4:6">
      <c r="D6416" s="63"/>
      <c r="F6416" s="64"/>
    </row>
    <row r="6417" spans="4:6">
      <c r="D6417" s="63"/>
      <c r="F6417" s="64"/>
    </row>
    <row r="6418" spans="4:6">
      <c r="D6418" s="63"/>
      <c r="F6418" s="64"/>
    </row>
    <row r="6419" spans="4:6">
      <c r="D6419" s="63"/>
      <c r="F6419" s="64"/>
    </row>
    <row r="6420" spans="4:6">
      <c r="D6420" s="63"/>
      <c r="F6420" s="64"/>
    </row>
    <row r="6421" spans="4:6">
      <c r="D6421" s="63"/>
      <c r="F6421" s="64"/>
    </row>
    <row r="6422" spans="4:6">
      <c r="D6422" s="63"/>
      <c r="F6422" s="64"/>
    </row>
    <row r="6423" spans="4:6">
      <c r="D6423" s="63"/>
      <c r="F6423" s="64"/>
    </row>
    <row r="6424" spans="4:6">
      <c r="D6424" s="63"/>
      <c r="F6424" s="64"/>
    </row>
    <row r="6425" spans="4:6">
      <c r="D6425" s="63"/>
      <c r="F6425" s="64"/>
    </row>
    <row r="6426" spans="4:6">
      <c r="D6426" s="63"/>
      <c r="F6426" s="64"/>
    </row>
    <row r="6427" spans="4:6">
      <c r="D6427" s="63"/>
      <c r="F6427" s="64"/>
    </row>
    <row r="6428" spans="4:6">
      <c r="D6428" s="63"/>
      <c r="F6428" s="64"/>
    </row>
    <row r="6429" spans="4:6">
      <c r="D6429" s="63"/>
      <c r="F6429" s="64"/>
    </row>
    <row r="6430" spans="4:6">
      <c r="D6430" s="63"/>
      <c r="F6430" s="64"/>
    </row>
    <row r="6431" spans="4:6">
      <c r="D6431" s="63"/>
      <c r="F6431" s="64"/>
    </row>
    <row r="6432" spans="4:6">
      <c r="D6432" s="63"/>
      <c r="F6432" s="64"/>
    </row>
    <row r="6433" spans="4:6">
      <c r="D6433" s="63"/>
      <c r="F6433" s="64"/>
    </row>
    <row r="6434" spans="4:6">
      <c r="D6434" s="63"/>
      <c r="F6434" s="64"/>
    </row>
    <row r="6435" spans="4:6">
      <c r="D6435" s="63"/>
      <c r="F6435" s="64"/>
    </row>
    <row r="6436" spans="4:6">
      <c r="D6436" s="63"/>
      <c r="F6436" s="64"/>
    </row>
    <row r="6437" spans="4:6">
      <c r="D6437" s="63"/>
      <c r="F6437" s="64"/>
    </row>
    <row r="6438" spans="4:6">
      <c r="D6438" s="63"/>
      <c r="F6438" s="64"/>
    </row>
    <row r="6439" spans="4:6">
      <c r="D6439" s="63"/>
      <c r="F6439" s="64"/>
    </row>
    <row r="6440" spans="4:6">
      <c r="D6440" s="63"/>
      <c r="F6440" s="64"/>
    </row>
    <row r="6441" spans="4:6">
      <c r="D6441" s="63"/>
      <c r="F6441" s="64"/>
    </row>
    <row r="6442" spans="4:6">
      <c r="D6442" s="63"/>
      <c r="F6442" s="64"/>
    </row>
    <row r="6443" spans="4:6">
      <c r="D6443" s="63"/>
      <c r="F6443" s="64"/>
    </row>
    <row r="6444" spans="4:6">
      <c r="D6444" s="63"/>
      <c r="F6444" s="64"/>
    </row>
    <row r="6445" spans="4:6">
      <c r="D6445" s="63"/>
      <c r="F6445" s="64"/>
    </row>
    <row r="6446" spans="4:6">
      <c r="D6446" s="63"/>
      <c r="F6446" s="64"/>
    </row>
    <row r="6447" spans="4:6">
      <c r="D6447" s="63"/>
      <c r="F6447" s="64"/>
    </row>
    <row r="6448" spans="4:6">
      <c r="D6448" s="63"/>
      <c r="F6448" s="64"/>
    </row>
    <row r="6449" spans="4:6">
      <c r="D6449" s="63"/>
      <c r="F6449" s="64"/>
    </row>
    <row r="6450" spans="4:6">
      <c r="D6450" s="63"/>
      <c r="F6450" s="64"/>
    </row>
    <row r="6451" spans="4:6">
      <c r="D6451" s="63"/>
      <c r="F6451" s="64"/>
    </row>
    <row r="6452" spans="4:6">
      <c r="D6452" s="63"/>
      <c r="F6452" s="64"/>
    </row>
    <row r="6453" spans="4:6">
      <c r="D6453" s="63"/>
      <c r="F6453" s="64"/>
    </row>
    <row r="6454" spans="4:6">
      <c r="D6454" s="63"/>
      <c r="F6454" s="64"/>
    </row>
    <row r="6455" spans="4:6">
      <c r="D6455" s="63"/>
      <c r="F6455" s="64"/>
    </row>
    <row r="6456" spans="4:6">
      <c r="D6456" s="63"/>
      <c r="F6456" s="64"/>
    </row>
    <row r="6457" spans="4:6">
      <c r="D6457" s="63"/>
      <c r="F6457" s="64"/>
    </row>
    <row r="6458" spans="4:6">
      <c r="D6458" s="63"/>
      <c r="F6458" s="64"/>
    </row>
    <row r="6459" spans="4:6">
      <c r="D6459" s="63"/>
      <c r="F6459" s="64"/>
    </row>
    <row r="6460" spans="4:6">
      <c r="D6460" s="63"/>
      <c r="F6460" s="64"/>
    </row>
    <row r="6461" spans="4:6">
      <c r="D6461" s="63"/>
      <c r="F6461" s="64"/>
    </row>
    <row r="6462" spans="4:6">
      <c r="D6462" s="63"/>
      <c r="F6462" s="64"/>
    </row>
    <row r="6463" spans="4:6">
      <c r="D6463" s="63"/>
      <c r="F6463" s="64"/>
    </row>
    <row r="6464" spans="4:6">
      <c r="D6464" s="63"/>
      <c r="F6464" s="64"/>
    </row>
    <row r="6465" spans="4:6">
      <c r="D6465" s="63"/>
      <c r="F6465" s="64"/>
    </row>
    <row r="6466" spans="4:6">
      <c r="D6466" s="63"/>
      <c r="F6466" s="64"/>
    </row>
    <row r="6467" spans="4:6">
      <c r="D6467" s="63"/>
      <c r="F6467" s="64"/>
    </row>
    <row r="6468" spans="4:6">
      <c r="D6468" s="63"/>
      <c r="F6468" s="64"/>
    </row>
    <row r="6469" spans="4:6">
      <c r="D6469" s="63"/>
      <c r="F6469" s="64"/>
    </row>
    <row r="6470" spans="4:6">
      <c r="D6470" s="63"/>
      <c r="F6470" s="64"/>
    </row>
    <row r="6471" spans="4:6">
      <c r="D6471" s="63"/>
      <c r="F6471" s="64"/>
    </row>
    <row r="6472" spans="4:6">
      <c r="D6472" s="63"/>
      <c r="F6472" s="64"/>
    </row>
    <row r="6473" spans="4:6">
      <c r="D6473" s="63"/>
      <c r="F6473" s="64"/>
    </row>
    <row r="6474" spans="4:6">
      <c r="D6474" s="63"/>
      <c r="F6474" s="64"/>
    </row>
    <row r="6475" spans="4:6">
      <c r="D6475" s="63"/>
      <c r="F6475" s="64"/>
    </row>
    <row r="6476" spans="4:6">
      <c r="D6476" s="63"/>
      <c r="F6476" s="64"/>
    </row>
    <row r="6477" spans="4:6">
      <c r="D6477" s="63"/>
      <c r="F6477" s="64"/>
    </row>
    <row r="6478" spans="4:6">
      <c r="D6478" s="63"/>
      <c r="F6478" s="64"/>
    </row>
    <row r="6479" spans="4:6">
      <c r="D6479" s="63"/>
      <c r="F6479" s="64"/>
    </row>
    <row r="6480" spans="4:6">
      <c r="D6480" s="63"/>
      <c r="F6480" s="64"/>
    </row>
    <row r="6481" spans="4:6">
      <c r="D6481" s="63"/>
      <c r="F6481" s="64"/>
    </row>
    <row r="6482" spans="4:6">
      <c r="D6482" s="63"/>
      <c r="F6482" s="64"/>
    </row>
    <row r="6483" spans="4:6">
      <c r="D6483" s="63"/>
      <c r="F6483" s="64"/>
    </row>
    <row r="6484" spans="4:6">
      <c r="D6484" s="63"/>
      <c r="F6484" s="64"/>
    </row>
    <row r="6485" spans="4:6">
      <c r="D6485" s="63"/>
      <c r="F6485" s="64"/>
    </row>
    <row r="6486" spans="4:6">
      <c r="D6486" s="63"/>
      <c r="F6486" s="64"/>
    </row>
    <row r="6487" spans="4:6">
      <c r="D6487" s="63"/>
      <c r="F6487" s="64"/>
    </row>
    <row r="6488" spans="4:6">
      <c r="D6488" s="63"/>
      <c r="F6488" s="64"/>
    </row>
    <row r="6489" spans="4:6">
      <c r="D6489" s="63"/>
      <c r="F6489" s="64"/>
    </row>
    <row r="6490" spans="4:6">
      <c r="D6490" s="63"/>
      <c r="F6490" s="64"/>
    </row>
    <row r="6491" spans="4:6">
      <c r="D6491" s="63"/>
      <c r="F6491" s="64"/>
    </row>
    <row r="6492" spans="4:6">
      <c r="D6492" s="63"/>
      <c r="F6492" s="64"/>
    </row>
    <row r="6493" spans="4:6">
      <c r="D6493" s="63"/>
      <c r="F6493" s="64"/>
    </row>
    <row r="6494" spans="4:6">
      <c r="D6494" s="63"/>
      <c r="F6494" s="64"/>
    </row>
    <row r="6495" spans="4:6">
      <c r="D6495" s="63"/>
      <c r="F6495" s="64"/>
    </row>
    <row r="6496" spans="4:6">
      <c r="D6496" s="63"/>
      <c r="F6496" s="64"/>
    </row>
    <row r="6497" spans="4:6">
      <c r="D6497" s="63"/>
      <c r="F6497" s="64"/>
    </row>
    <row r="6498" spans="4:6">
      <c r="D6498" s="63"/>
      <c r="F6498" s="64"/>
    </row>
    <row r="6499" spans="4:6">
      <c r="D6499" s="63"/>
      <c r="F6499" s="64"/>
    </row>
    <row r="6500" spans="4:6">
      <c r="D6500" s="63"/>
      <c r="F6500" s="64"/>
    </row>
    <row r="6501" spans="4:6">
      <c r="D6501" s="63"/>
      <c r="F6501" s="64"/>
    </row>
    <row r="6502" spans="4:6">
      <c r="D6502" s="63"/>
      <c r="F6502" s="64"/>
    </row>
    <row r="6503" spans="4:6">
      <c r="D6503" s="63"/>
      <c r="F6503" s="64"/>
    </row>
    <row r="6504" spans="4:6">
      <c r="D6504" s="63"/>
      <c r="F6504" s="64"/>
    </row>
    <row r="6505" spans="4:6">
      <c r="D6505" s="63"/>
      <c r="F6505" s="64"/>
    </row>
    <row r="6506" spans="4:6">
      <c r="D6506" s="63"/>
      <c r="F6506" s="64"/>
    </row>
    <row r="6507" spans="4:6">
      <c r="D6507" s="63"/>
      <c r="F6507" s="64"/>
    </row>
    <row r="6508" spans="4:6">
      <c r="D6508" s="63"/>
      <c r="F6508" s="64"/>
    </row>
    <row r="6509" spans="4:6">
      <c r="D6509" s="63"/>
      <c r="F6509" s="64"/>
    </row>
    <row r="6510" spans="4:6">
      <c r="D6510" s="63"/>
      <c r="F6510" s="64"/>
    </row>
    <row r="6511" spans="4:6">
      <c r="D6511" s="63"/>
      <c r="F6511" s="64"/>
    </row>
    <row r="6512" spans="4:6">
      <c r="D6512" s="63"/>
      <c r="F6512" s="64"/>
    </row>
    <row r="6513" spans="4:6">
      <c r="D6513" s="63"/>
      <c r="F6513" s="64"/>
    </row>
    <row r="6514" spans="4:6">
      <c r="D6514" s="63"/>
      <c r="F6514" s="64"/>
    </row>
    <row r="6515" spans="4:6">
      <c r="D6515" s="63"/>
      <c r="F6515" s="64"/>
    </row>
    <row r="6516" spans="4:6">
      <c r="D6516" s="63"/>
      <c r="F6516" s="64"/>
    </row>
    <row r="6517" spans="4:6">
      <c r="D6517" s="63"/>
      <c r="F6517" s="64"/>
    </row>
    <row r="6518" spans="4:6">
      <c r="D6518" s="63"/>
      <c r="F6518" s="64"/>
    </row>
    <row r="6519" spans="4:6">
      <c r="D6519" s="63"/>
      <c r="F6519" s="64"/>
    </row>
    <row r="6520" spans="4:6">
      <c r="D6520" s="63"/>
      <c r="F6520" s="64"/>
    </row>
    <row r="6521" spans="4:6">
      <c r="D6521" s="63"/>
      <c r="F6521" s="64"/>
    </row>
    <row r="6522" spans="4:6">
      <c r="D6522" s="63"/>
      <c r="F6522" s="64"/>
    </row>
    <row r="6523" spans="4:6">
      <c r="D6523" s="63"/>
      <c r="F6523" s="64"/>
    </row>
    <row r="6524" spans="4:6">
      <c r="D6524" s="63"/>
      <c r="F6524" s="64"/>
    </row>
    <row r="6525" spans="4:6">
      <c r="D6525" s="63"/>
      <c r="F6525" s="64"/>
    </row>
    <row r="6526" spans="4:6">
      <c r="D6526" s="63"/>
      <c r="F6526" s="64"/>
    </row>
    <row r="6527" spans="4:6">
      <c r="D6527" s="63"/>
      <c r="F6527" s="64"/>
    </row>
    <row r="6528" spans="4:6">
      <c r="D6528" s="63"/>
      <c r="F6528" s="64"/>
    </row>
    <row r="6529" spans="4:6">
      <c r="D6529" s="63"/>
      <c r="F6529" s="64"/>
    </row>
    <row r="6530" spans="4:6">
      <c r="D6530" s="63"/>
      <c r="F6530" s="64"/>
    </row>
    <row r="6531" spans="4:6">
      <c r="D6531" s="63"/>
      <c r="F6531" s="64"/>
    </row>
    <row r="6532" spans="4:6">
      <c r="D6532" s="63"/>
      <c r="F6532" s="64"/>
    </row>
    <row r="6533" spans="4:6">
      <c r="D6533" s="63"/>
      <c r="F6533" s="64"/>
    </row>
    <row r="6534" spans="4:6">
      <c r="D6534" s="63"/>
      <c r="F6534" s="64"/>
    </row>
    <row r="6535" spans="4:6">
      <c r="D6535" s="63"/>
      <c r="F6535" s="64"/>
    </row>
    <row r="6536" spans="4:6">
      <c r="D6536" s="63"/>
      <c r="F6536" s="64"/>
    </row>
    <row r="6537" spans="4:6">
      <c r="D6537" s="63"/>
      <c r="F6537" s="64"/>
    </row>
    <row r="6538" spans="4:6">
      <c r="D6538" s="63"/>
      <c r="F6538" s="64"/>
    </row>
    <row r="6539" spans="4:6">
      <c r="D6539" s="63"/>
      <c r="F6539" s="64"/>
    </row>
    <row r="6540" spans="4:6">
      <c r="D6540" s="63"/>
      <c r="F6540" s="64"/>
    </row>
    <row r="6541" spans="4:6">
      <c r="D6541" s="63"/>
      <c r="F6541" s="64"/>
    </row>
    <row r="6542" spans="4:6">
      <c r="D6542" s="63"/>
      <c r="F6542" s="64"/>
    </row>
    <row r="6543" spans="4:6">
      <c r="D6543" s="63"/>
      <c r="F6543" s="64"/>
    </row>
    <row r="6544" spans="4:6">
      <c r="D6544" s="63"/>
      <c r="F6544" s="64"/>
    </row>
    <row r="6545" spans="4:6">
      <c r="D6545" s="63"/>
      <c r="F6545" s="64"/>
    </row>
    <row r="6546" spans="4:6">
      <c r="D6546" s="63"/>
      <c r="F6546" s="64"/>
    </row>
    <row r="6547" spans="4:6">
      <c r="D6547" s="63"/>
      <c r="F6547" s="64"/>
    </row>
    <row r="6548" spans="4:6">
      <c r="D6548" s="63"/>
      <c r="F6548" s="64"/>
    </row>
    <row r="6549" spans="4:6">
      <c r="D6549" s="63"/>
      <c r="F6549" s="64"/>
    </row>
    <row r="6550" spans="4:6">
      <c r="D6550" s="63"/>
      <c r="F6550" s="64"/>
    </row>
    <row r="6551" spans="4:6">
      <c r="D6551" s="63"/>
      <c r="F6551" s="64"/>
    </row>
    <row r="6552" spans="4:6">
      <c r="D6552" s="63"/>
      <c r="F6552" s="64"/>
    </row>
    <row r="6553" spans="4:6">
      <c r="D6553" s="63"/>
      <c r="F6553" s="64"/>
    </row>
    <row r="6554" spans="4:6">
      <c r="D6554" s="63"/>
      <c r="F6554" s="64"/>
    </row>
    <row r="6555" spans="4:6">
      <c r="D6555" s="63"/>
      <c r="F6555" s="64"/>
    </row>
    <row r="6556" spans="4:6">
      <c r="D6556" s="63"/>
      <c r="F6556" s="64"/>
    </row>
    <row r="6557" spans="4:6">
      <c r="D6557" s="63"/>
      <c r="F6557" s="64"/>
    </row>
    <row r="6558" spans="4:6">
      <c r="D6558" s="63"/>
      <c r="F6558" s="64"/>
    </row>
    <row r="6559" spans="4:6">
      <c r="D6559" s="63"/>
      <c r="F6559" s="64"/>
    </row>
    <row r="6560" spans="4:6">
      <c r="D6560" s="63"/>
      <c r="F6560" s="64"/>
    </row>
    <row r="6561" spans="4:6">
      <c r="D6561" s="63"/>
      <c r="F6561" s="64"/>
    </row>
    <row r="6562" spans="4:6">
      <c r="D6562" s="63"/>
      <c r="F6562" s="64"/>
    </row>
    <row r="6563" spans="4:6">
      <c r="D6563" s="63"/>
      <c r="F6563" s="64"/>
    </row>
    <row r="6564" spans="4:6">
      <c r="D6564" s="63"/>
      <c r="F6564" s="64"/>
    </row>
    <row r="6565" spans="4:6">
      <c r="D6565" s="63"/>
      <c r="F6565" s="64"/>
    </row>
    <row r="6566" spans="4:6">
      <c r="D6566" s="63"/>
      <c r="F6566" s="64"/>
    </row>
    <row r="6567" spans="4:6">
      <c r="D6567" s="63"/>
      <c r="F6567" s="64"/>
    </row>
    <row r="6568" spans="4:6">
      <c r="D6568" s="63"/>
      <c r="F6568" s="64"/>
    </row>
    <row r="6569" spans="4:6">
      <c r="D6569" s="63"/>
      <c r="F6569" s="64"/>
    </row>
    <row r="6570" spans="4:6">
      <c r="D6570" s="63"/>
      <c r="F6570" s="64"/>
    </row>
    <row r="6571" spans="4:6">
      <c r="D6571" s="63"/>
      <c r="F6571" s="64"/>
    </row>
    <row r="6572" spans="4:6">
      <c r="D6572" s="63"/>
      <c r="F6572" s="64"/>
    </row>
    <row r="6573" spans="4:6">
      <c r="D6573" s="63"/>
      <c r="F6573" s="64"/>
    </row>
    <row r="6574" spans="4:6">
      <c r="D6574" s="63"/>
      <c r="F6574" s="64"/>
    </row>
    <row r="6575" spans="4:6">
      <c r="D6575" s="63"/>
      <c r="F6575" s="64"/>
    </row>
    <row r="6576" spans="4:6">
      <c r="D6576" s="63"/>
      <c r="F6576" s="64"/>
    </row>
    <row r="6577" spans="4:6">
      <c r="D6577" s="63"/>
      <c r="F6577" s="64"/>
    </row>
    <row r="6578" spans="4:6">
      <c r="D6578" s="63"/>
      <c r="F6578" s="64"/>
    </row>
    <row r="6579" spans="4:6">
      <c r="D6579" s="63"/>
      <c r="F6579" s="64"/>
    </row>
    <row r="6580" spans="4:6">
      <c r="D6580" s="63"/>
      <c r="F6580" s="64"/>
    </row>
    <row r="6581" spans="4:6">
      <c r="D6581" s="63"/>
      <c r="F6581" s="64"/>
    </row>
    <row r="6582" spans="4:6">
      <c r="D6582" s="63"/>
      <c r="F6582" s="64"/>
    </row>
    <row r="6583" spans="4:6">
      <c r="D6583" s="63"/>
      <c r="F6583" s="64"/>
    </row>
    <row r="6584" spans="4:6">
      <c r="D6584" s="63"/>
      <c r="F6584" s="64"/>
    </row>
    <row r="6585" spans="4:6">
      <c r="D6585" s="63"/>
      <c r="F6585" s="64"/>
    </row>
    <row r="6586" spans="4:6">
      <c r="D6586" s="63"/>
      <c r="F6586" s="64"/>
    </row>
    <row r="6587" spans="4:6">
      <c r="D6587" s="63"/>
      <c r="F6587" s="64"/>
    </row>
    <row r="6588" spans="4:6">
      <c r="D6588" s="63"/>
      <c r="F6588" s="64"/>
    </row>
    <row r="6589" spans="4:6">
      <c r="D6589" s="63"/>
      <c r="F6589" s="64"/>
    </row>
    <row r="6590" spans="4:6">
      <c r="D6590" s="63"/>
      <c r="F6590" s="64"/>
    </row>
    <row r="6591" spans="4:6">
      <c r="D6591" s="63"/>
      <c r="F6591" s="64"/>
    </row>
    <row r="6592" spans="4:6">
      <c r="D6592" s="63"/>
      <c r="F6592" s="64"/>
    </row>
    <row r="6593" spans="4:6">
      <c r="D6593" s="63"/>
      <c r="F6593" s="64"/>
    </row>
    <row r="6594" spans="4:6">
      <c r="D6594" s="63"/>
      <c r="F6594" s="64"/>
    </row>
    <row r="6595" spans="4:6">
      <c r="D6595" s="63"/>
      <c r="F6595" s="64"/>
    </row>
    <row r="6596" spans="4:6">
      <c r="D6596" s="63"/>
      <c r="F6596" s="64"/>
    </row>
    <row r="6597" spans="4:6">
      <c r="D6597" s="63"/>
      <c r="F6597" s="64"/>
    </row>
    <row r="6598" spans="4:6">
      <c r="D6598" s="63"/>
      <c r="F6598" s="64"/>
    </row>
    <row r="6599" spans="4:6">
      <c r="D6599" s="63"/>
      <c r="F6599" s="64"/>
    </row>
    <row r="6600" spans="4:6">
      <c r="D6600" s="63"/>
      <c r="F6600" s="64"/>
    </row>
    <row r="6601" spans="4:6">
      <c r="D6601" s="63"/>
      <c r="F6601" s="64"/>
    </row>
    <row r="6602" spans="4:6">
      <c r="D6602" s="63"/>
      <c r="F6602" s="64"/>
    </row>
    <row r="6603" spans="4:6">
      <c r="D6603" s="63"/>
      <c r="F6603" s="64"/>
    </row>
    <row r="6604" spans="4:6">
      <c r="D6604" s="63"/>
      <c r="F6604" s="64"/>
    </row>
    <row r="6605" spans="4:6">
      <c r="D6605" s="63"/>
      <c r="F6605" s="64"/>
    </row>
    <row r="6606" spans="4:6">
      <c r="D6606" s="63"/>
      <c r="F6606" s="64"/>
    </row>
    <row r="6607" spans="4:6">
      <c r="D6607" s="63"/>
      <c r="F6607" s="64"/>
    </row>
    <row r="6608" spans="4:6">
      <c r="D6608" s="63"/>
      <c r="F6608" s="64"/>
    </row>
    <row r="6609" spans="4:6">
      <c r="D6609" s="63"/>
      <c r="F6609" s="64"/>
    </row>
    <row r="6610" spans="4:6">
      <c r="D6610" s="63"/>
      <c r="F6610" s="64"/>
    </row>
    <row r="6611" spans="4:6">
      <c r="D6611" s="63"/>
      <c r="F6611" s="64"/>
    </row>
    <row r="6612" spans="4:6">
      <c r="D6612" s="63"/>
      <c r="F6612" s="64"/>
    </row>
    <row r="6613" spans="4:6">
      <c r="D6613" s="63"/>
      <c r="F6613" s="64"/>
    </row>
    <row r="6614" spans="4:6">
      <c r="D6614" s="63"/>
      <c r="F6614" s="64"/>
    </row>
    <row r="6615" spans="4:6">
      <c r="D6615" s="63"/>
      <c r="F6615" s="64"/>
    </row>
    <row r="6616" spans="4:6">
      <c r="D6616" s="63"/>
      <c r="F6616" s="64"/>
    </row>
    <row r="6617" spans="4:6">
      <c r="D6617" s="63"/>
      <c r="F6617" s="64"/>
    </row>
    <row r="6618" spans="4:6">
      <c r="D6618" s="63"/>
      <c r="F6618" s="64"/>
    </row>
    <row r="6619" spans="4:6">
      <c r="D6619" s="63"/>
      <c r="F6619" s="64"/>
    </row>
    <row r="6620" spans="4:6">
      <c r="D6620" s="63"/>
      <c r="F6620" s="64"/>
    </row>
    <row r="6621" spans="4:6">
      <c r="D6621" s="63"/>
      <c r="F6621" s="64"/>
    </row>
    <row r="6622" spans="4:6">
      <c r="D6622" s="63"/>
      <c r="F6622" s="64"/>
    </row>
    <row r="6623" spans="4:6">
      <c r="D6623" s="63"/>
      <c r="F6623" s="64"/>
    </row>
    <row r="6624" spans="4:6">
      <c r="D6624" s="63"/>
      <c r="F6624" s="64"/>
    </row>
    <row r="6625" spans="4:6">
      <c r="D6625" s="63"/>
      <c r="F6625" s="64"/>
    </row>
    <row r="6626" spans="4:6">
      <c r="D6626" s="63"/>
      <c r="F6626" s="64"/>
    </row>
    <row r="6627" spans="4:6">
      <c r="D6627" s="63"/>
      <c r="F6627" s="64"/>
    </row>
    <row r="6628" spans="4:6">
      <c r="D6628" s="63"/>
      <c r="F6628" s="64"/>
    </row>
    <row r="6629" spans="4:6">
      <c r="D6629" s="63"/>
      <c r="F6629" s="64"/>
    </row>
    <row r="6630" spans="4:6">
      <c r="D6630" s="63"/>
      <c r="F6630" s="64"/>
    </row>
    <row r="6631" spans="4:6">
      <c r="D6631" s="63"/>
      <c r="F6631" s="64"/>
    </row>
    <row r="6632" spans="4:6">
      <c r="D6632" s="63"/>
      <c r="F6632" s="64"/>
    </row>
    <row r="6633" spans="4:6">
      <c r="D6633" s="63"/>
      <c r="F6633" s="64"/>
    </row>
    <row r="6634" spans="4:6">
      <c r="D6634" s="63"/>
      <c r="F6634" s="64"/>
    </row>
    <row r="6635" spans="4:6">
      <c r="D6635" s="63"/>
      <c r="F6635" s="64"/>
    </row>
    <row r="6636" spans="4:6">
      <c r="D6636" s="63"/>
      <c r="F6636" s="64"/>
    </row>
    <row r="6637" spans="4:6">
      <c r="D6637" s="63"/>
      <c r="F6637" s="64"/>
    </row>
    <row r="6638" spans="4:6">
      <c r="D6638" s="63"/>
      <c r="F6638" s="64"/>
    </row>
    <row r="6639" spans="4:6">
      <c r="D6639" s="63"/>
      <c r="F6639" s="64"/>
    </row>
    <row r="6640" spans="4:6">
      <c r="D6640" s="63"/>
      <c r="F6640" s="64"/>
    </row>
    <row r="6641" spans="4:6">
      <c r="D6641" s="63"/>
      <c r="F6641" s="64"/>
    </row>
    <row r="6642" spans="4:6">
      <c r="D6642" s="63"/>
      <c r="F6642" s="64"/>
    </row>
    <row r="6643" spans="4:6">
      <c r="D6643" s="63"/>
      <c r="F6643" s="64"/>
    </row>
    <row r="6644" spans="4:6">
      <c r="D6644" s="63"/>
      <c r="F6644" s="64"/>
    </row>
    <row r="6645" spans="4:6">
      <c r="D6645" s="63"/>
      <c r="F6645" s="64"/>
    </row>
    <row r="6646" spans="4:6">
      <c r="D6646" s="63"/>
      <c r="F6646" s="64"/>
    </row>
    <row r="6647" spans="4:6">
      <c r="D6647" s="63"/>
      <c r="F6647" s="64"/>
    </row>
    <row r="6648" spans="4:6">
      <c r="D6648" s="63"/>
      <c r="F6648" s="64"/>
    </row>
    <row r="6649" spans="4:6">
      <c r="D6649" s="63"/>
      <c r="F6649" s="64"/>
    </row>
    <row r="6650" spans="4:6">
      <c r="D6650" s="63"/>
      <c r="F6650" s="64"/>
    </row>
    <row r="6651" spans="4:6">
      <c r="D6651" s="63"/>
      <c r="F6651" s="64"/>
    </row>
    <row r="6652" spans="4:6">
      <c r="D6652" s="63"/>
      <c r="F6652" s="64"/>
    </row>
    <row r="6653" spans="4:6">
      <c r="D6653" s="63"/>
      <c r="F6653" s="64"/>
    </row>
    <row r="6654" spans="4:6">
      <c r="D6654" s="63"/>
      <c r="F6654" s="64"/>
    </row>
    <row r="6655" spans="4:6">
      <c r="D6655" s="63"/>
      <c r="F6655" s="64"/>
    </row>
    <row r="6656" spans="4:6">
      <c r="D6656" s="63"/>
      <c r="F6656" s="64"/>
    </row>
    <row r="6657" spans="4:6">
      <c r="D6657" s="63"/>
      <c r="F6657" s="64"/>
    </row>
    <row r="6658" spans="4:6">
      <c r="D6658" s="63"/>
      <c r="F6658" s="64"/>
    </row>
    <row r="6659" spans="4:6">
      <c r="D6659" s="63"/>
      <c r="F6659" s="64"/>
    </row>
    <row r="6660" spans="4:6">
      <c r="D6660" s="63"/>
      <c r="F6660" s="64"/>
    </row>
    <row r="6661" spans="4:6">
      <c r="D6661" s="63"/>
      <c r="F6661" s="64"/>
    </row>
    <row r="6662" spans="4:6">
      <c r="D6662" s="63"/>
      <c r="F6662" s="64"/>
    </row>
    <row r="6663" spans="4:6">
      <c r="D6663" s="63"/>
      <c r="F6663" s="64"/>
    </row>
    <row r="6664" spans="4:6">
      <c r="D6664" s="63"/>
      <c r="F6664" s="64"/>
    </row>
    <row r="6665" spans="4:6">
      <c r="D6665" s="63"/>
      <c r="F6665" s="64"/>
    </row>
    <row r="6666" spans="4:6">
      <c r="D6666" s="63"/>
      <c r="F6666" s="64"/>
    </row>
    <row r="6667" spans="4:6">
      <c r="D6667" s="63"/>
      <c r="F6667" s="64"/>
    </row>
    <row r="6668" spans="4:6">
      <c r="D6668" s="63"/>
      <c r="F6668" s="64"/>
    </row>
    <row r="6669" spans="4:6">
      <c r="D6669" s="63"/>
      <c r="F6669" s="64"/>
    </row>
    <row r="6670" spans="4:6">
      <c r="D6670" s="63"/>
      <c r="F6670" s="64"/>
    </row>
    <row r="6671" spans="4:6">
      <c r="D6671" s="63"/>
      <c r="F6671" s="64"/>
    </row>
    <row r="6672" spans="4:6">
      <c r="D6672" s="63"/>
      <c r="F6672" s="64"/>
    </row>
    <row r="6673" spans="4:6">
      <c r="D6673" s="63"/>
      <c r="F6673" s="64"/>
    </row>
    <row r="6674" spans="4:6">
      <c r="D6674" s="63"/>
      <c r="F6674" s="64"/>
    </row>
    <row r="6675" spans="4:6">
      <c r="D6675" s="63"/>
      <c r="F6675" s="64"/>
    </row>
    <row r="6676" spans="4:6">
      <c r="D6676" s="63"/>
      <c r="F6676" s="64"/>
    </row>
    <row r="6677" spans="4:6">
      <c r="D6677" s="63"/>
      <c r="F6677" s="64"/>
    </row>
    <row r="6678" spans="4:6">
      <c r="D6678" s="63"/>
      <c r="F6678" s="64"/>
    </row>
    <row r="6679" spans="4:6">
      <c r="D6679" s="63"/>
      <c r="F6679" s="64"/>
    </row>
    <row r="6680" spans="4:6">
      <c r="D6680" s="63"/>
      <c r="F6680" s="64"/>
    </row>
    <row r="6681" spans="4:6">
      <c r="D6681" s="63"/>
      <c r="F6681" s="64"/>
    </row>
    <row r="6682" spans="4:6">
      <c r="D6682" s="63"/>
      <c r="F6682" s="64"/>
    </row>
    <row r="6683" spans="4:6">
      <c r="D6683" s="63"/>
      <c r="F6683" s="64"/>
    </row>
    <row r="6684" spans="4:6">
      <c r="D6684" s="63"/>
      <c r="F6684" s="64"/>
    </row>
    <row r="6685" spans="4:6">
      <c r="D6685" s="63"/>
      <c r="F6685" s="64"/>
    </row>
    <row r="6686" spans="4:6">
      <c r="D6686" s="63"/>
      <c r="F6686" s="64"/>
    </row>
    <row r="6687" spans="4:6">
      <c r="D6687" s="63"/>
      <c r="F6687" s="64"/>
    </row>
    <row r="6688" spans="4:6">
      <c r="D6688" s="63"/>
      <c r="F6688" s="64"/>
    </row>
    <row r="6689" spans="4:6">
      <c r="D6689" s="63"/>
      <c r="F6689" s="64"/>
    </row>
    <row r="6690" spans="4:6">
      <c r="D6690" s="63"/>
      <c r="F6690" s="64"/>
    </row>
    <row r="6691" spans="4:6">
      <c r="D6691" s="63"/>
      <c r="F6691" s="64"/>
    </row>
    <row r="6692" spans="4:6">
      <c r="D6692" s="63"/>
      <c r="F6692" s="64"/>
    </row>
    <row r="6693" spans="4:6">
      <c r="D6693" s="63"/>
      <c r="F6693" s="64"/>
    </row>
    <row r="6694" spans="4:6">
      <c r="D6694" s="63"/>
      <c r="F6694" s="64"/>
    </row>
    <row r="6695" spans="4:6">
      <c r="D6695" s="63"/>
      <c r="F6695" s="64"/>
    </row>
    <row r="6696" spans="4:6">
      <c r="D6696" s="63"/>
      <c r="F6696" s="64"/>
    </row>
    <row r="6697" spans="4:6">
      <c r="D6697" s="63"/>
      <c r="F6697" s="64"/>
    </row>
    <row r="6698" spans="4:6">
      <c r="D6698" s="63"/>
      <c r="F6698" s="64"/>
    </row>
    <row r="6699" spans="4:6">
      <c r="D6699" s="63"/>
      <c r="F6699" s="64"/>
    </row>
    <row r="6700" spans="4:6">
      <c r="D6700" s="63"/>
      <c r="F6700" s="64"/>
    </row>
    <row r="6701" spans="4:6">
      <c r="D6701" s="63"/>
      <c r="F6701" s="64"/>
    </row>
    <row r="6702" spans="4:6">
      <c r="D6702" s="63"/>
      <c r="F6702" s="64"/>
    </row>
    <row r="6703" spans="4:6">
      <c r="D6703" s="63"/>
      <c r="F6703" s="64"/>
    </row>
    <row r="6704" spans="4:6">
      <c r="D6704" s="63"/>
      <c r="F6704" s="64"/>
    </row>
    <row r="6705" spans="4:6">
      <c r="D6705" s="63"/>
      <c r="F6705" s="64"/>
    </row>
    <row r="6706" spans="4:6">
      <c r="D6706" s="63"/>
      <c r="F6706" s="64"/>
    </row>
    <row r="6707" spans="4:6">
      <c r="D6707" s="63"/>
      <c r="F6707" s="64"/>
    </row>
    <row r="6708" spans="4:6">
      <c r="D6708" s="63"/>
      <c r="F6708" s="64"/>
    </row>
    <row r="6709" spans="4:6">
      <c r="D6709" s="63"/>
      <c r="F6709" s="64"/>
    </row>
    <row r="6710" spans="4:6">
      <c r="D6710" s="63"/>
      <c r="F6710" s="64"/>
    </row>
    <row r="6711" spans="4:6">
      <c r="D6711" s="63"/>
      <c r="F6711" s="64"/>
    </row>
    <row r="6712" spans="4:6">
      <c r="D6712" s="63"/>
      <c r="F6712" s="64"/>
    </row>
    <row r="6713" spans="4:6">
      <c r="D6713" s="63"/>
      <c r="F6713" s="64"/>
    </row>
    <row r="6714" spans="4:6">
      <c r="D6714" s="63"/>
      <c r="F6714" s="64"/>
    </row>
    <row r="6715" spans="4:6">
      <c r="D6715" s="63"/>
      <c r="F6715" s="64"/>
    </row>
    <row r="6716" spans="4:6">
      <c r="D6716" s="63"/>
      <c r="F6716" s="64"/>
    </row>
    <row r="6717" spans="4:6">
      <c r="D6717" s="63"/>
      <c r="F6717" s="64"/>
    </row>
    <row r="6718" spans="4:6">
      <c r="D6718" s="63"/>
      <c r="F6718" s="64"/>
    </row>
    <row r="6719" spans="4:6">
      <c r="D6719" s="63"/>
      <c r="F6719" s="64"/>
    </row>
    <row r="6720" spans="4:6">
      <c r="D6720" s="63"/>
      <c r="F6720" s="64"/>
    </row>
    <row r="6721" spans="4:6">
      <c r="D6721" s="63"/>
      <c r="F6721" s="64"/>
    </row>
    <row r="6722" spans="4:6">
      <c r="D6722" s="63"/>
      <c r="F6722" s="64"/>
    </row>
    <row r="6723" spans="4:6">
      <c r="D6723" s="63"/>
      <c r="F6723" s="64"/>
    </row>
    <row r="6724" spans="4:6">
      <c r="D6724" s="63"/>
      <c r="F6724" s="64"/>
    </row>
    <row r="6725" spans="4:6">
      <c r="D6725" s="63"/>
      <c r="F6725" s="64"/>
    </row>
    <row r="6726" spans="4:6">
      <c r="D6726" s="63"/>
      <c r="F6726" s="64"/>
    </row>
    <row r="6727" spans="4:6">
      <c r="D6727" s="63"/>
      <c r="F6727" s="64"/>
    </row>
    <row r="6728" spans="4:6">
      <c r="D6728" s="63"/>
      <c r="F6728" s="64"/>
    </row>
    <row r="6729" spans="4:6">
      <c r="D6729" s="63"/>
      <c r="F6729" s="64"/>
    </row>
    <row r="6730" spans="4:6">
      <c r="D6730" s="63"/>
      <c r="F6730" s="64"/>
    </row>
    <row r="6731" spans="4:6">
      <c r="D6731" s="63"/>
      <c r="F6731" s="64"/>
    </row>
    <row r="6732" spans="4:6">
      <c r="D6732" s="63"/>
      <c r="F6732" s="64"/>
    </row>
    <row r="6733" spans="4:6">
      <c r="D6733" s="63"/>
      <c r="F6733" s="64"/>
    </row>
    <row r="6734" spans="4:6">
      <c r="D6734" s="63"/>
      <c r="F6734" s="64"/>
    </row>
    <row r="6735" spans="4:6">
      <c r="D6735" s="63"/>
      <c r="F6735" s="64"/>
    </row>
    <row r="6736" spans="4:6">
      <c r="D6736" s="63"/>
      <c r="F6736" s="64"/>
    </row>
    <row r="6737" spans="4:6">
      <c r="D6737" s="63"/>
      <c r="F6737" s="64"/>
    </row>
    <row r="6738" spans="4:6">
      <c r="D6738" s="63"/>
      <c r="F6738" s="64"/>
    </row>
    <row r="6739" spans="4:6">
      <c r="D6739" s="63"/>
      <c r="F6739" s="64"/>
    </row>
    <row r="6740" spans="4:6">
      <c r="D6740" s="63"/>
      <c r="F6740" s="64"/>
    </row>
    <row r="6741" spans="4:6">
      <c r="D6741" s="63"/>
      <c r="F6741" s="64"/>
    </row>
    <row r="6742" spans="4:6">
      <c r="D6742" s="63"/>
      <c r="F6742" s="64"/>
    </row>
    <row r="6743" spans="4:6">
      <c r="D6743" s="63"/>
      <c r="F6743" s="64"/>
    </row>
    <row r="6744" spans="4:6">
      <c r="D6744" s="63"/>
      <c r="F6744" s="64"/>
    </row>
    <row r="6745" spans="4:6">
      <c r="D6745" s="63"/>
      <c r="F6745" s="64"/>
    </row>
    <row r="6746" spans="4:6">
      <c r="D6746" s="63"/>
      <c r="F6746" s="64"/>
    </row>
    <row r="6747" spans="4:6">
      <c r="D6747" s="63"/>
      <c r="F6747" s="64"/>
    </row>
    <row r="6748" spans="4:6">
      <c r="D6748" s="63"/>
      <c r="F6748" s="64"/>
    </row>
    <row r="6749" spans="4:6">
      <c r="D6749" s="63"/>
      <c r="F6749" s="64"/>
    </row>
    <row r="6750" spans="4:6">
      <c r="D6750" s="63"/>
      <c r="F6750" s="64"/>
    </row>
    <row r="6751" spans="4:6">
      <c r="D6751" s="63"/>
      <c r="F6751" s="64"/>
    </row>
    <row r="6752" spans="4:6">
      <c r="D6752" s="63"/>
      <c r="F6752" s="64"/>
    </row>
    <row r="6753" spans="4:6">
      <c r="D6753" s="63"/>
      <c r="F6753" s="64"/>
    </row>
    <row r="6754" spans="4:6">
      <c r="D6754" s="63"/>
      <c r="F6754" s="64"/>
    </row>
    <row r="6755" spans="4:6">
      <c r="D6755" s="63"/>
      <c r="F6755" s="64"/>
    </row>
    <row r="6756" spans="4:6">
      <c r="D6756" s="63"/>
      <c r="F6756" s="64"/>
    </row>
    <row r="6757" spans="4:6">
      <c r="D6757" s="63"/>
      <c r="F6757" s="64"/>
    </row>
    <row r="6758" spans="4:6">
      <c r="D6758" s="63"/>
      <c r="F6758" s="64"/>
    </row>
    <row r="6759" spans="4:6">
      <c r="D6759" s="63"/>
      <c r="F6759" s="64"/>
    </row>
    <row r="6760" spans="4:6">
      <c r="D6760" s="63"/>
      <c r="F6760" s="64"/>
    </row>
    <row r="6761" spans="4:6">
      <c r="D6761" s="63"/>
      <c r="F6761" s="64"/>
    </row>
    <row r="6762" spans="4:6">
      <c r="D6762" s="63"/>
      <c r="F6762" s="64"/>
    </row>
    <row r="6763" spans="4:6">
      <c r="D6763" s="63"/>
      <c r="F6763" s="64"/>
    </row>
    <row r="6764" spans="4:6">
      <c r="D6764" s="63"/>
      <c r="F6764" s="64"/>
    </row>
    <row r="6765" spans="4:6">
      <c r="D6765" s="63"/>
      <c r="F6765" s="64"/>
    </row>
    <row r="6766" spans="4:6">
      <c r="D6766" s="63"/>
      <c r="F6766" s="64"/>
    </row>
    <row r="6767" spans="4:6">
      <c r="D6767" s="63"/>
      <c r="F6767" s="64"/>
    </row>
    <row r="6768" spans="4:6">
      <c r="D6768" s="63"/>
      <c r="F6768" s="64"/>
    </row>
    <row r="6769" spans="4:6">
      <c r="D6769" s="63"/>
      <c r="F6769" s="64"/>
    </row>
    <row r="6770" spans="4:6">
      <c r="D6770" s="63"/>
      <c r="F6770" s="64"/>
    </row>
    <row r="6771" spans="4:6">
      <c r="D6771" s="63"/>
      <c r="F6771" s="64"/>
    </row>
    <row r="6772" spans="4:6">
      <c r="D6772" s="63"/>
      <c r="F6772" s="64"/>
    </row>
    <row r="6773" spans="4:6">
      <c r="D6773" s="63"/>
      <c r="F6773" s="64"/>
    </row>
    <row r="6774" spans="4:6">
      <c r="D6774" s="63"/>
      <c r="F6774" s="64"/>
    </row>
    <row r="6775" spans="4:6">
      <c r="D6775" s="63"/>
      <c r="F6775" s="64"/>
    </row>
    <row r="6776" spans="4:6">
      <c r="D6776" s="63"/>
      <c r="F6776" s="64"/>
    </row>
    <row r="6777" spans="4:6">
      <c r="D6777" s="63"/>
      <c r="F6777" s="64"/>
    </row>
    <row r="6778" spans="4:6">
      <c r="D6778" s="63"/>
      <c r="F6778" s="64"/>
    </row>
    <row r="6779" spans="4:6">
      <c r="D6779" s="63"/>
      <c r="F6779" s="64"/>
    </row>
    <row r="6780" spans="4:6">
      <c r="D6780" s="63"/>
      <c r="F6780" s="64"/>
    </row>
    <row r="6781" spans="4:6">
      <c r="D6781" s="63"/>
      <c r="F6781" s="64"/>
    </row>
    <row r="6782" spans="4:6">
      <c r="D6782" s="63"/>
      <c r="F6782" s="64"/>
    </row>
    <row r="6783" spans="4:6">
      <c r="D6783" s="63"/>
      <c r="F6783" s="64"/>
    </row>
    <row r="6784" spans="4:6">
      <c r="D6784" s="63"/>
      <c r="F6784" s="64"/>
    </row>
    <row r="6785" spans="4:6">
      <c r="D6785" s="63"/>
      <c r="F6785" s="64"/>
    </row>
    <row r="6786" spans="4:6">
      <c r="D6786" s="63"/>
      <c r="F6786" s="64"/>
    </row>
    <row r="6787" spans="4:6">
      <c r="D6787" s="63"/>
      <c r="F6787" s="64"/>
    </row>
    <row r="6788" spans="4:6">
      <c r="D6788" s="63"/>
      <c r="F6788" s="64"/>
    </row>
    <row r="6789" spans="4:6">
      <c r="D6789" s="63"/>
      <c r="F6789" s="64"/>
    </row>
    <row r="6790" spans="4:6">
      <c r="D6790" s="63"/>
      <c r="F6790" s="64"/>
    </row>
    <row r="6791" spans="4:6">
      <c r="D6791" s="63"/>
      <c r="F6791" s="64"/>
    </row>
    <row r="6792" spans="4:6">
      <c r="D6792" s="63"/>
      <c r="F6792" s="64"/>
    </row>
    <row r="6793" spans="4:6">
      <c r="D6793" s="63"/>
      <c r="F6793" s="64"/>
    </row>
    <row r="6794" spans="4:6">
      <c r="D6794" s="63"/>
      <c r="F6794" s="64"/>
    </row>
    <row r="6795" spans="4:6">
      <c r="D6795" s="63"/>
      <c r="F6795" s="64"/>
    </row>
    <row r="6796" spans="4:6">
      <c r="D6796" s="63"/>
      <c r="F6796" s="64"/>
    </row>
    <row r="6797" spans="4:6">
      <c r="D6797" s="63"/>
      <c r="F6797" s="64"/>
    </row>
    <row r="6798" spans="4:6">
      <c r="D6798" s="63"/>
      <c r="F6798" s="64"/>
    </row>
    <row r="6799" spans="4:6">
      <c r="D6799" s="63"/>
      <c r="F6799" s="64"/>
    </row>
    <row r="6800" spans="4:6">
      <c r="D6800" s="63"/>
      <c r="F6800" s="64"/>
    </row>
    <row r="6801" spans="4:6">
      <c r="D6801" s="63"/>
      <c r="F6801" s="64"/>
    </row>
    <row r="6802" spans="4:6">
      <c r="D6802" s="63"/>
      <c r="F6802" s="64"/>
    </row>
    <row r="6803" spans="4:6">
      <c r="D6803" s="63"/>
      <c r="F6803" s="64"/>
    </row>
    <row r="6804" spans="4:6">
      <c r="D6804" s="63"/>
      <c r="F6804" s="64"/>
    </row>
    <row r="6805" spans="4:6">
      <c r="D6805" s="63"/>
      <c r="F6805" s="64"/>
    </row>
    <row r="6806" spans="4:6">
      <c r="D6806" s="63"/>
      <c r="F6806" s="64"/>
    </row>
    <row r="6807" spans="4:6">
      <c r="D6807" s="63"/>
      <c r="F6807" s="64"/>
    </row>
    <row r="6808" spans="4:6">
      <c r="D6808" s="63"/>
      <c r="F6808" s="64"/>
    </row>
    <row r="6809" spans="4:6">
      <c r="D6809" s="63"/>
      <c r="F6809" s="64"/>
    </row>
    <row r="6810" spans="4:6">
      <c r="D6810" s="63"/>
      <c r="F6810" s="64"/>
    </row>
    <row r="6811" spans="4:6">
      <c r="D6811" s="63"/>
      <c r="F6811" s="64"/>
    </row>
    <row r="6812" spans="4:6">
      <c r="D6812" s="63"/>
      <c r="F6812" s="64"/>
    </row>
    <row r="6813" spans="4:6">
      <c r="D6813" s="63"/>
      <c r="F6813" s="64"/>
    </row>
    <row r="6814" spans="4:6">
      <c r="D6814" s="63"/>
      <c r="F6814" s="64"/>
    </row>
    <row r="6815" spans="4:6">
      <c r="D6815" s="63"/>
      <c r="F6815" s="64"/>
    </row>
    <row r="6816" spans="4:6">
      <c r="D6816" s="63"/>
      <c r="F6816" s="64"/>
    </row>
    <row r="6817" spans="4:6">
      <c r="D6817" s="63"/>
      <c r="F6817" s="64"/>
    </row>
    <row r="6818" spans="4:6">
      <c r="D6818" s="63"/>
      <c r="F6818" s="64"/>
    </row>
    <row r="6819" spans="4:6">
      <c r="D6819" s="63"/>
      <c r="F6819" s="64"/>
    </row>
    <row r="6820" spans="4:6">
      <c r="D6820" s="63"/>
      <c r="F6820" s="64"/>
    </row>
    <row r="6821" spans="4:6">
      <c r="D6821" s="63"/>
      <c r="F6821" s="64"/>
    </row>
    <row r="6822" spans="4:6">
      <c r="D6822" s="63"/>
      <c r="F6822" s="64"/>
    </row>
    <row r="6823" spans="4:6">
      <c r="D6823" s="63"/>
      <c r="F6823" s="64"/>
    </row>
    <row r="6824" spans="4:6">
      <c r="D6824" s="63"/>
      <c r="F6824" s="64"/>
    </row>
    <row r="6825" spans="4:6">
      <c r="D6825" s="63"/>
      <c r="F6825" s="64"/>
    </row>
    <row r="6826" spans="4:6">
      <c r="D6826" s="63"/>
      <c r="F6826" s="64"/>
    </row>
    <row r="6827" spans="4:6">
      <c r="D6827" s="63"/>
      <c r="F6827" s="64"/>
    </row>
    <row r="6828" spans="4:6">
      <c r="D6828" s="63"/>
      <c r="F6828" s="64"/>
    </row>
    <row r="6829" spans="4:6">
      <c r="D6829" s="63"/>
      <c r="F6829" s="64"/>
    </row>
    <row r="6830" spans="4:6">
      <c r="D6830" s="63"/>
      <c r="F6830" s="64"/>
    </row>
    <row r="6831" spans="4:6">
      <c r="D6831" s="63"/>
      <c r="F6831" s="64"/>
    </row>
    <row r="6832" spans="4:6">
      <c r="D6832" s="63"/>
      <c r="F6832" s="64"/>
    </row>
    <row r="6833" spans="4:6">
      <c r="D6833" s="63"/>
      <c r="F6833" s="64"/>
    </row>
    <row r="6834" spans="4:6">
      <c r="D6834" s="63"/>
      <c r="F6834" s="64"/>
    </row>
    <row r="6835" spans="4:6">
      <c r="D6835" s="63"/>
      <c r="F6835" s="64"/>
    </row>
    <row r="6836" spans="4:6">
      <c r="D6836" s="63"/>
      <c r="F6836" s="64"/>
    </row>
    <row r="6837" spans="4:6">
      <c r="D6837" s="63"/>
      <c r="F6837" s="64"/>
    </row>
    <row r="6838" spans="4:6">
      <c r="D6838" s="63"/>
      <c r="F6838" s="64"/>
    </row>
    <row r="6839" spans="4:6">
      <c r="D6839" s="63"/>
      <c r="F6839" s="64"/>
    </row>
    <row r="6840" spans="4:6">
      <c r="D6840" s="63"/>
      <c r="F6840" s="64"/>
    </row>
    <row r="6841" spans="4:6">
      <c r="D6841" s="63"/>
      <c r="F6841" s="64"/>
    </row>
    <row r="6842" spans="4:6">
      <c r="D6842" s="63"/>
      <c r="F6842" s="64"/>
    </row>
    <row r="6843" spans="4:6">
      <c r="D6843" s="63"/>
      <c r="F6843" s="64"/>
    </row>
    <row r="6844" spans="4:6">
      <c r="D6844" s="63"/>
      <c r="F6844" s="64"/>
    </row>
    <row r="6845" spans="4:6">
      <c r="D6845" s="63"/>
      <c r="F6845" s="64"/>
    </row>
    <row r="6846" spans="4:6">
      <c r="D6846" s="63"/>
      <c r="F6846" s="64"/>
    </row>
    <row r="6847" spans="4:6">
      <c r="D6847" s="63"/>
      <c r="F6847" s="64"/>
    </row>
    <row r="6848" spans="4:6">
      <c r="D6848" s="63"/>
      <c r="F6848" s="64"/>
    </row>
    <row r="6849" spans="4:6">
      <c r="D6849" s="63"/>
      <c r="F6849" s="64"/>
    </row>
    <row r="6850" spans="4:6">
      <c r="D6850" s="63"/>
      <c r="F6850" s="64"/>
    </row>
    <row r="6851" spans="4:6">
      <c r="D6851" s="63"/>
      <c r="F6851" s="64"/>
    </row>
    <row r="6852" spans="4:6">
      <c r="D6852" s="63"/>
      <c r="F6852" s="64"/>
    </row>
    <row r="6853" spans="4:6">
      <c r="D6853" s="63"/>
      <c r="F6853" s="64"/>
    </row>
    <row r="6854" spans="4:6">
      <c r="D6854" s="63"/>
      <c r="F6854" s="64"/>
    </row>
    <row r="6855" spans="4:6">
      <c r="D6855" s="63"/>
      <c r="F6855" s="64"/>
    </row>
    <row r="6856" spans="4:6">
      <c r="D6856" s="63"/>
      <c r="F6856" s="64"/>
    </row>
    <row r="6857" spans="4:6">
      <c r="D6857" s="63"/>
      <c r="F6857" s="64"/>
    </row>
    <row r="6858" spans="4:6">
      <c r="D6858" s="63"/>
      <c r="F6858" s="64"/>
    </row>
    <row r="6859" spans="4:6">
      <c r="D6859" s="63"/>
      <c r="F6859" s="64"/>
    </row>
    <row r="6860" spans="4:6">
      <c r="D6860" s="63"/>
      <c r="F6860" s="64"/>
    </row>
    <row r="6861" spans="4:6">
      <c r="D6861" s="63"/>
      <c r="F6861" s="64"/>
    </row>
    <row r="6862" spans="4:6">
      <c r="D6862" s="63"/>
      <c r="F6862" s="64"/>
    </row>
    <row r="6863" spans="4:6">
      <c r="D6863" s="63"/>
      <c r="F6863" s="64"/>
    </row>
    <row r="6864" spans="4:6">
      <c r="D6864" s="63"/>
      <c r="F6864" s="64"/>
    </row>
    <row r="6865" spans="4:6">
      <c r="D6865" s="63"/>
      <c r="F6865" s="64"/>
    </row>
    <row r="6866" spans="4:6">
      <c r="D6866" s="63"/>
      <c r="F6866" s="64"/>
    </row>
    <row r="6867" spans="4:6">
      <c r="D6867" s="63"/>
      <c r="F6867" s="64"/>
    </row>
    <row r="6868" spans="4:6">
      <c r="D6868" s="63"/>
      <c r="F6868" s="64"/>
    </row>
    <row r="6869" spans="4:6">
      <c r="D6869" s="63"/>
      <c r="F6869" s="64"/>
    </row>
    <row r="6870" spans="4:6">
      <c r="D6870" s="63"/>
      <c r="F6870" s="64"/>
    </row>
    <row r="6871" spans="4:6">
      <c r="D6871" s="63"/>
      <c r="F6871" s="64"/>
    </row>
    <row r="6872" spans="4:6">
      <c r="D6872" s="63"/>
      <c r="F6872" s="64"/>
    </row>
    <row r="6873" spans="4:6">
      <c r="D6873" s="63"/>
      <c r="F6873" s="64"/>
    </row>
    <row r="6874" spans="4:6">
      <c r="D6874" s="63"/>
      <c r="F6874" s="64"/>
    </row>
    <row r="6875" spans="4:6">
      <c r="D6875" s="63"/>
      <c r="F6875" s="64"/>
    </row>
    <row r="6876" spans="4:6">
      <c r="D6876" s="63"/>
      <c r="F6876" s="64"/>
    </row>
    <row r="6877" spans="4:6">
      <c r="D6877" s="63"/>
      <c r="F6877" s="64"/>
    </row>
    <row r="6878" spans="4:6">
      <c r="D6878" s="63"/>
      <c r="F6878" s="64"/>
    </row>
    <row r="6879" spans="4:6">
      <c r="D6879" s="63"/>
      <c r="F6879" s="64"/>
    </row>
    <row r="6880" spans="4:6">
      <c r="D6880" s="63"/>
      <c r="F6880" s="64"/>
    </row>
    <row r="6881" spans="4:6">
      <c r="D6881" s="63"/>
      <c r="F6881" s="64"/>
    </row>
    <row r="6882" spans="4:6">
      <c r="D6882" s="63"/>
      <c r="F6882" s="64"/>
    </row>
    <row r="6883" spans="4:6">
      <c r="D6883" s="63"/>
      <c r="F6883" s="64"/>
    </row>
    <row r="6884" spans="4:6">
      <c r="D6884" s="63"/>
      <c r="F6884" s="64"/>
    </row>
    <row r="6885" spans="4:6">
      <c r="D6885" s="63"/>
      <c r="F6885" s="64"/>
    </row>
    <row r="6886" spans="4:6">
      <c r="D6886" s="63"/>
      <c r="F6886" s="64"/>
    </row>
    <row r="6887" spans="4:6">
      <c r="D6887" s="63"/>
      <c r="F6887" s="64"/>
    </row>
    <row r="6888" spans="4:6">
      <c r="D6888" s="63"/>
      <c r="F6888" s="64"/>
    </row>
    <row r="6889" spans="4:6">
      <c r="D6889" s="63"/>
      <c r="F6889" s="64"/>
    </row>
    <row r="6890" spans="4:6">
      <c r="D6890" s="63"/>
      <c r="F6890" s="64"/>
    </row>
    <row r="6891" spans="4:6">
      <c r="D6891" s="63"/>
      <c r="F6891" s="64"/>
    </row>
    <row r="6892" spans="4:6">
      <c r="D6892" s="63"/>
      <c r="F6892" s="64"/>
    </row>
    <row r="6893" spans="4:6">
      <c r="D6893" s="63"/>
      <c r="F6893" s="64"/>
    </row>
    <row r="6894" spans="4:6">
      <c r="D6894" s="63"/>
      <c r="F6894" s="64"/>
    </row>
    <row r="6895" spans="4:6">
      <c r="D6895" s="63"/>
      <c r="F6895" s="64"/>
    </row>
    <row r="6896" spans="4:6">
      <c r="D6896" s="63"/>
      <c r="F6896" s="64"/>
    </row>
    <row r="6897" spans="4:6">
      <c r="D6897" s="63"/>
      <c r="F6897" s="64"/>
    </row>
    <row r="6898" spans="4:6">
      <c r="D6898" s="63"/>
      <c r="F6898" s="64"/>
    </row>
    <row r="6899" spans="4:6">
      <c r="D6899" s="63"/>
      <c r="F6899" s="64"/>
    </row>
    <row r="6900" spans="4:6">
      <c r="D6900" s="63"/>
      <c r="F6900" s="64"/>
    </row>
    <row r="6901" spans="4:6">
      <c r="D6901" s="63"/>
      <c r="F6901" s="64"/>
    </row>
    <row r="6902" spans="4:6">
      <c r="D6902" s="63"/>
      <c r="F6902" s="64"/>
    </row>
    <row r="6903" spans="4:6">
      <c r="D6903" s="63"/>
      <c r="F6903" s="64"/>
    </row>
    <row r="6904" spans="4:6">
      <c r="D6904" s="63"/>
      <c r="F6904" s="64"/>
    </row>
    <row r="6905" spans="4:6">
      <c r="D6905" s="63"/>
      <c r="F6905" s="64"/>
    </row>
    <row r="6906" spans="4:6">
      <c r="D6906" s="63"/>
      <c r="F6906" s="64"/>
    </row>
    <row r="6907" spans="4:6">
      <c r="D6907" s="63"/>
      <c r="F6907" s="64"/>
    </row>
    <row r="6908" spans="4:6">
      <c r="D6908" s="63"/>
      <c r="F6908" s="64"/>
    </row>
    <row r="6909" spans="4:6">
      <c r="D6909" s="63"/>
      <c r="F6909" s="64"/>
    </row>
    <row r="6910" spans="4:6">
      <c r="D6910" s="63"/>
      <c r="F6910" s="64"/>
    </row>
    <row r="6911" spans="4:6">
      <c r="D6911" s="63"/>
      <c r="F6911" s="64"/>
    </row>
    <row r="6912" spans="4:6">
      <c r="D6912" s="63"/>
      <c r="F6912" s="64"/>
    </row>
    <row r="6913" spans="4:6">
      <c r="D6913" s="63"/>
      <c r="F6913" s="64"/>
    </row>
    <row r="6914" spans="4:6">
      <c r="D6914" s="63"/>
      <c r="F6914" s="64"/>
    </row>
    <row r="6915" spans="4:6">
      <c r="D6915" s="63"/>
      <c r="F6915" s="64"/>
    </row>
    <row r="6916" spans="4:6">
      <c r="D6916" s="63"/>
      <c r="F6916" s="64"/>
    </row>
    <row r="6917" spans="4:6">
      <c r="D6917" s="63"/>
      <c r="F6917" s="64"/>
    </row>
    <row r="6918" spans="4:6">
      <c r="D6918" s="63"/>
      <c r="F6918" s="64"/>
    </row>
    <row r="6919" spans="4:6">
      <c r="D6919" s="63"/>
      <c r="F6919" s="64"/>
    </row>
    <row r="6920" spans="4:6">
      <c r="D6920" s="63"/>
      <c r="F6920" s="64"/>
    </row>
    <row r="6921" spans="4:6">
      <c r="D6921" s="63"/>
      <c r="F6921" s="64"/>
    </row>
    <row r="6922" spans="4:6">
      <c r="D6922" s="63"/>
      <c r="F6922" s="64"/>
    </row>
    <row r="6923" spans="4:6">
      <c r="D6923" s="63"/>
      <c r="F6923" s="64"/>
    </row>
    <row r="6924" spans="4:6">
      <c r="D6924" s="63"/>
      <c r="F6924" s="64"/>
    </row>
    <row r="6925" spans="4:6">
      <c r="D6925" s="63"/>
      <c r="F6925" s="64"/>
    </row>
    <row r="6926" spans="4:6">
      <c r="D6926" s="63"/>
      <c r="F6926" s="64"/>
    </row>
    <row r="6927" spans="4:6">
      <c r="D6927" s="63"/>
      <c r="F6927" s="64"/>
    </row>
    <row r="6928" spans="4:6">
      <c r="D6928" s="63"/>
      <c r="F6928" s="64"/>
    </row>
    <row r="6929" spans="4:6">
      <c r="D6929" s="63"/>
      <c r="F6929" s="64"/>
    </row>
    <row r="6930" spans="4:6">
      <c r="D6930" s="63"/>
      <c r="F6930" s="64"/>
    </row>
    <row r="6931" spans="4:6">
      <c r="D6931" s="63"/>
      <c r="F6931" s="64"/>
    </row>
    <row r="6932" spans="4:6">
      <c r="D6932" s="63"/>
      <c r="F6932" s="64"/>
    </row>
    <row r="6933" spans="4:6">
      <c r="D6933" s="63"/>
      <c r="F6933" s="64"/>
    </row>
    <row r="6934" spans="4:6">
      <c r="D6934" s="63"/>
      <c r="F6934" s="64"/>
    </row>
    <row r="6935" spans="4:6">
      <c r="D6935" s="63"/>
      <c r="F6935" s="64"/>
    </row>
    <row r="6936" spans="4:6">
      <c r="D6936" s="63"/>
      <c r="F6936" s="64"/>
    </row>
    <row r="6937" spans="4:6">
      <c r="D6937" s="63"/>
      <c r="F6937" s="64"/>
    </row>
    <row r="6938" spans="4:6">
      <c r="D6938" s="63"/>
      <c r="F6938" s="64"/>
    </row>
    <row r="6939" spans="4:6">
      <c r="D6939" s="63"/>
      <c r="F6939" s="64"/>
    </row>
    <row r="6940" spans="4:6">
      <c r="D6940" s="63"/>
      <c r="F6940" s="64"/>
    </row>
    <row r="6941" spans="4:6">
      <c r="D6941" s="63"/>
      <c r="F6941" s="64"/>
    </row>
    <row r="6942" spans="4:6">
      <c r="D6942" s="63"/>
      <c r="F6942" s="64"/>
    </row>
    <row r="6943" spans="4:6">
      <c r="D6943" s="63"/>
      <c r="F6943" s="64"/>
    </row>
    <row r="6944" spans="4:6">
      <c r="D6944" s="63"/>
      <c r="F6944" s="64"/>
    </row>
    <row r="6945" spans="4:6">
      <c r="D6945" s="63"/>
      <c r="F6945" s="64"/>
    </row>
    <row r="6946" spans="4:6">
      <c r="D6946" s="63"/>
      <c r="F6946" s="64"/>
    </row>
    <row r="6947" spans="4:6">
      <c r="D6947" s="63"/>
      <c r="F6947" s="64"/>
    </row>
    <row r="6948" spans="4:6">
      <c r="D6948" s="63"/>
      <c r="F6948" s="64"/>
    </row>
    <row r="6949" spans="4:6">
      <c r="D6949" s="63"/>
      <c r="F6949" s="64"/>
    </row>
    <row r="6950" spans="4:6">
      <c r="D6950" s="63"/>
      <c r="F6950" s="64"/>
    </row>
    <row r="6951" spans="4:6">
      <c r="D6951" s="63"/>
      <c r="F6951" s="64"/>
    </row>
    <row r="6952" spans="4:6">
      <c r="D6952" s="63"/>
      <c r="F6952" s="64"/>
    </row>
    <row r="6953" spans="4:6">
      <c r="D6953" s="63"/>
      <c r="F6953" s="64"/>
    </row>
    <row r="6954" spans="4:6">
      <c r="D6954" s="63"/>
      <c r="F6954" s="64"/>
    </row>
    <row r="6955" spans="4:6">
      <c r="D6955" s="63"/>
      <c r="F6955" s="64"/>
    </row>
    <row r="6956" spans="4:6">
      <c r="D6956" s="63"/>
      <c r="F6956" s="64"/>
    </row>
    <row r="6957" spans="4:6">
      <c r="D6957" s="63"/>
      <c r="F6957" s="64"/>
    </row>
    <row r="6958" spans="4:6">
      <c r="D6958" s="63"/>
      <c r="F6958" s="64"/>
    </row>
    <row r="6959" spans="4:6">
      <c r="D6959" s="63"/>
      <c r="F6959" s="64"/>
    </row>
    <row r="6960" spans="4:6">
      <c r="D6960" s="63"/>
      <c r="F6960" s="64"/>
    </row>
    <row r="6961" spans="4:6">
      <c r="D6961" s="63"/>
      <c r="F6961" s="64"/>
    </row>
    <row r="6962" spans="4:6">
      <c r="D6962" s="63"/>
      <c r="F6962" s="64"/>
    </row>
    <row r="6963" spans="4:6">
      <c r="D6963" s="63"/>
      <c r="F6963" s="64"/>
    </row>
    <row r="6964" spans="4:6">
      <c r="D6964" s="63"/>
      <c r="F6964" s="64"/>
    </row>
    <row r="6965" spans="4:6">
      <c r="D6965" s="63"/>
      <c r="F6965" s="64"/>
    </row>
    <row r="6966" spans="4:6">
      <c r="D6966" s="63"/>
      <c r="F6966" s="64"/>
    </row>
    <row r="6967" spans="4:6">
      <c r="D6967" s="63"/>
      <c r="F6967" s="64"/>
    </row>
    <row r="6968" spans="4:6">
      <c r="D6968" s="63"/>
      <c r="F6968" s="64"/>
    </row>
    <row r="6969" spans="4:6">
      <c r="D6969" s="63"/>
      <c r="F6969" s="64"/>
    </row>
    <row r="6970" spans="4:6">
      <c r="D6970" s="63"/>
      <c r="F6970" s="64"/>
    </row>
    <row r="6971" spans="4:6">
      <c r="D6971" s="63"/>
      <c r="F6971" s="64"/>
    </row>
    <row r="6972" spans="4:6">
      <c r="D6972" s="63"/>
      <c r="F6972" s="64"/>
    </row>
    <row r="6973" spans="4:6">
      <c r="D6973" s="63"/>
      <c r="F6973" s="64"/>
    </row>
    <row r="6974" spans="4:6">
      <c r="D6974" s="63"/>
      <c r="F6974" s="64"/>
    </row>
    <row r="6975" spans="4:6">
      <c r="D6975" s="63"/>
      <c r="F6975" s="64"/>
    </row>
    <row r="6976" spans="4:6">
      <c r="D6976" s="63"/>
      <c r="F6976" s="64"/>
    </row>
    <row r="6977" spans="4:6">
      <c r="D6977" s="63"/>
      <c r="F6977" s="64"/>
    </row>
    <row r="6978" spans="4:6">
      <c r="D6978" s="63"/>
      <c r="F6978" s="64"/>
    </row>
    <row r="6979" spans="4:6">
      <c r="D6979" s="63"/>
      <c r="F6979" s="64"/>
    </row>
    <row r="6980" spans="4:6">
      <c r="D6980" s="63"/>
      <c r="F6980" s="64"/>
    </row>
    <row r="6981" spans="4:6">
      <c r="D6981" s="63"/>
      <c r="F6981" s="64"/>
    </row>
    <row r="6982" spans="4:6">
      <c r="D6982" s="63"/>
      <c r="F6982" s="64"/>
    </row>
    <row r="6983" spans="4:6">
      <c r="D6983" s="63"/>
      <c r="F6983" s="64"/>
    </row>
    <row r="6984" spans="4:6">
      <c r="D6984" s="63"/>
      <c r="F6984" s="64"/>
    </row>
    <row r="6985" spans="4:6">
      <c r="D6985" s="63"/>
      <c r="F6985" s="64"/>
    </row>
    <row r="6986" spans="4:6">
      <c r="D6986" s="63"/>
      <c r="F6986" s="64"/>
    </row>
    <row r="6987" spans="4:6">
      <c r="D6987" s="63"/>
      <c r="F6987" s="64"/>
    </row>
    <row r="6988" spans="4:6">
      <c r="D6988" s="63"/>
      <c r="F6988" s="64"/>
    </row>
    <row r="6989" spans="4:6">
      <c r="D6989" s="63"/>
      <c r="F6989" s="64"/>
    </row>
    <row r="6990" spans="4:6">
      <c r="D6990" s="63"/>
      <c r="F6990" s="64"/>
    </row>
    <row r="6991" spans="4:6">
      <c r="D6991" s="63"/>
      <c r="F6991" s="64"/>
    </row>
    <row r="6992" spans="4:6">
      <c r="D6992" s="63"/>
      <c r="F6992" s="64"/>
    </row>
    <row r="6993" spans="4:6">
      <c r="D6993" s="63"/>
      <c r="F6993" s="64"/>
    </row>
    <row r="6994" spans="4:6">
      <c r="D6994" s="63"/>
      <c r="F6994" s="64"/>
    </row>
    <row r="6995" spans="4:6">
      <c r="D6995" s="63"/>
      <c r="F6995" s="64"/>
    </row>
    <row r="6996" spans="4:6">
      <c r="D6996" s="63"/>
      <c r="F6996" s="64"/>
    </row>
    <row r="6997" spans="4:6">
      <c r="D6997" s="63"/>
      <c r="F6997" s="64"/>
    </row>
    <row r="6998" spans="4:6">
      <c r="D6998" s="63"/>
      <c r="F6998" s="64"/>
    </row>
    <row r="6999" spans="4:6">
      <c r="D6999" s="63"/>
      <c r="F6999" s="64"/>
    </row>
    <row r="7000" spans="4:6">
      <c r="D7000" s="63"/>
      <c r="F7000" s="64"/>
    </row>
    <row r="7001" spans="4:6">
      <c r="D7001" s="63"/>
      <c r="F7001" s="64"/>
    </row>
    <row r="7002" spans="4:6">
      <c r="D7002" s="63"/>
      <c r="F7002" s="64"/>
    </row>
    <row r="7003" spans="4:6">
      <c r="D7003" s="63"/>
      <c r="F7003" s="64"/>
    </row>
    <row r="7004" spans="4:6">
      <c r="D7004" s="63"/>
      <c r="F7004" s="64"/>
    </row>
    <row r="7005" spans="4:6">
      <c r="D7005" s="63"/>
      <c r="F7005" s="64"/>
    </row>
    <row r="7006" spans="4:6">
      <c r="D7006" s="63"/>
      <c r="F7006" s="64"/>
    </row>
    <row r="7007" spans="4:6">
      <c r="D7007" s="63"/>
      <c r="F7007" s="64"/>
    </row>
    <row r="7008" spans="4:6">
      <c r="D7008" s="63"/>
      <c r="F7008" s="64"/>
    </row>
    <row r="7009" spans="4:6">
      <c r="D7009" s="63"/>
      <c r="F7009" s="64"/>
    </row>
    <row r="7010" spans="4:6">
      <c r="D7010" s="63"/>
      <c r="F7010" s="64"/>
    </row>
    <row r="7011" spans="4:6">
      <c r="D7011" s="63"/>
      <c r="F7011" s="64"/>
    </row>
    <row r="7012" spans="4:6">
      <c r="D7012" s="63"/>
      <c r="F7012" s="64"/>
    </row>
    <row r="7013" spans="4:6">
      <c r="D7013" s="63"/>
      <c r="F7013" s="64"/>
    </row>
    <row r="7014" spans="4:6">
      <c r="D7014" s="63"/>
      <c r="F7014" s="64"/>
    </row>
    <row r="7015" spans="4:6">
      <c r="D7015" s="63"/>
      <c r="F7015" s="64"/>
    </row>
    <row r="7016" spans="4:6">
      <c r="D7016" s="63"/>
      <c r="F7016" s="64"/>
    </row>
    <row r="7017" spans="4:6">
      <c r="D7017" s="63"/>
      <c r="F7017" s="64"/>
    </row>
    <row r="7018" spans="4:6">
      <c r="D7018" s="63"/>
      <c r="F7018" s="64"/>
    </row>
    <row r="7019" spans="4:6">
      <c r="D7019" s="63"/>
      <c r="F7019" s="64"/>
    </row>
    <row r="7020" spans="4:6">
      <c r="D7020" s="63"/>
      <c r="F7020" s="64"/>
    </row>
    <row r="7021" spans="4:6">
      <c r="D7021" s="63"/>
      <c r="F7021" s="64"/>
    </row>
    <row r="7022" spans="4:6">
      <c r="D7022" s="63"/>
      <c r="F7022" s="64"/>
    </row>
    <row r="7023" spans="4:6">
      <c r="D7023" s="63"/>
      <c r="F7023" s="64"/>
    </row>
    <row r="7024" spans="4:6">
      <c r="D7024" s="63"/>
      <c r="F7024" s="64"/>
    </row>
    <row r="7025" spans="4:6">
      <c r="D7025" s="63"/>
      <c r="F7025" s="64"/>
    </row>
    <row r="7026" spans="4:6">
      <c r="D7026" s="63"/>
      <c r="F7026" s="64"/>
    </row>
    <row r="7027" spans="4:6">
      <c r="D7027" s="63"/>
      <c r="F7027" s="64"/>
    </row>
    <row r="7028" spans="4:6">
      <c r="D7028" s="63"/>
      <c r="F7028" s="64"/>
    </row>
    <row r="7029" spans="4:6">
      <c r="D7029" s="63"/>
      <c r="F7029" s="64"/>
    </row>
    <row r="7030" spans="4:6">
      <c r="D7030" s="63"/>
      <c r="F7030" s="64"/>
    </row>
    <row r="7031" spans="4:6">
      <c r="D7031" s="63"/>
      <c r="F7031" s="64"/>
    </row>
    <row r="7032" spans="4:6">
      <c r="D7032" s="63"/>
      <c r="F7032" s="64"/>
    </row>
    <row r="7033" spans="4:6">
      <c r="D7033" s="63"/>
      <c r="F7033" s="64"/>
    </row>
    <row r="7034" spans="4:6">
      <c r="D7034" s="63"/>
      <c r="F7034" s="64"/>
    </row>
    <row r="7035" spans="4:6">
      <c r="D7035" s="63"/>
      <c r="F7035" s="64"/>
    </row>
    <row r="7036" spans="4:6">
      <c r="D7036" s="63"/>
      <c r="F7036" s="64"/>
    </row>
    <row r="7037" spans="4:6">
      <c r="D7037" s="63"/>
      <c r="F7037" s="64"/>
    </row>
    <row r="7038" spans="4:6">
      <c r="D7038" s="63"/>
      <c r="F7038" s="64"/>
    </row>
    <row r="7039" spans="4:6">
      <c r="D7039" s="63"/>
      <c r="F7039" s="64"/>
    </row>
    <row r="7040" spans="4:6">
      <c r="D7040" s="63"/>
      <c r="F7040" s="64"/>
    </row>
    <row r="7041" spans="4:6">
      <c r="D7041" s="63"/>
      <c r="F7041" s="64"/>
    </row>
    <row r="7042" spans="4:6">
      <c r="D7042" s="63"/>
      <c r="F7042" s="64"/>
    </row>
    <row r="7043" spans="4:6">
      <c r="D7043" s="63"/>
      <c r="F7043" s="64"/>
    </row>
    <row r="7044" spans="4:6">
      <c r="D7044" s="63"/>
      <c r="F7044" s="64"/>
    </row>
    <row r="7045" spans="4:6">
      <c r="D7045" s="63"/>
      <c r="F7045" s="64"/>
    </row>
    <row r="7046" spans="4:6">
      <c r="D7046" s="63"/>
      <c r="F7046" s="64"/>
    </row>
    <row r="7047" spans="4:6">
      <c r="D7047" s="63"/>
      <c r="F7047" s="64"/>
    </row>
    <row r="7048" spans="4:6">
      <c r="D7048" s="63"/>
      <c r="F7048" s="64"/>
    </row>
    <row r="7049" spans="4:6">
      <c r="D7049" s="63"/>
      <c r="F7049" s="64"/>
    </row>
    <row r="7050" spans="4:6">
      <c r="D7050" s="63"/>
      <c r="F7050" s="64"/>
    </row>
    <row r="7051" spans="4:6">
      <c r="D7051" s="63"/>
      <c r="F7051" s="64"/>
    </row>
    <row r="7052" spans="4:6">
      <c r="D7052" s="63"/>
      <c r="F7052" s="64"/>
    </row>
    <row r="7053" spans="4:6">
      <c r="D7053" s="63"/>
      <c r="F7053" s="64"/>
    </row>
    <row r="7054" spans="4:6">
      <c r="D7054" s="63"/>
      <c r="F7054" s="64"/>
    </row>
    <row r="7055" spans="4:6">
      <c r="D7055" s="63"/>
      <c r="F7055" s="64"/>
    </row>
    <row r="7056" spans="4:6">
      <c r="D7056" s="63"/>
      <c r="F7056" s="64"/>
    </row>
    <row r="7057" spans="4:6">
      <c r="D7057" s="63"/>
      <c r="F7057" s="64"/>
    </row>
    <row r="7058" spans="4:6">
      <c r="D7058" s="63"/>
      <c r="F7058" s="64"/>
    </row>
    <row r="7059" spans="4:6">
      <c r="D7059" s="63"/>
      <c r="F7059" s="64"/>
    </row>
    <row r="7060" spans="4:6">
      <c r="D7060" s="63"/>
      <c r="F7060" s="64"/>
    </row>
    <row r="7061" spans="4:6">
      <c r="D7061" s="63"/>
      <c r="F7061" s="64"/>
    </row>
    <row r="7062" spans="4:6">
      <c r="D7062" s="63"/>
      <c r="F7062" s="64"/>
    </row>
    <row r="7063" spans="4:6">
      <c r="D7063" s="63"/>
      <c r="F7063" s="64"/>
    </row>
    <row r="7064" spans="4:6">
      <c r="D7064" s="63"/>
      <c r="F7064" s="64"/>
    </row>
    <row r="7065" spans="4:6">
      <c r="D7065" s="63"/>
      <c r="F7065" s="64"/>
    </row>
    <row r="7066" spans="4:6">
      <c r="D7066" s="63"/>
      <c r="F7066" s="64"/>
    </row>
    <row r="7067" spans="4:6">
      <c r="D7067" s="63"/>
      <c r="F7067" s="64"/>
    </row>
    <row r="7068" spans="4:6">
      <c r="D7068" s="63"/>
      <c r="F7068" s="64"/>
    </row>
    <row r="7069" spans="4:6">
      <c r="D7069" s="63"/>
      <c r="F7069" s="64"/>
    </row>
    <row r="7070" spans="4:6">
      <c r="D7070" s="63"/>
      <c r="F7070" s="64"/>
    </row>
    <row r="7071" spans="4:6">
      <c r="D7071" s="63"/>
      <c r="F7071" s="64"/>
    </row>
    <row r="7072" spans="4:6">
      <c r="D7072" s="63"/>
      <c r="F7072" s="64"/>
    </row>
    <row r="7073" spans="4:6">
      <c r="D7073" s="63"/>
      <c r="F7073" s="64"/>
    </row>
    <row r="7074" spans="4:6">
      <c r="D7074" s="63"/>
      <c r="F7074" s="64"/>
    </row>
    <row r="7075" spans="4:6">
      <c r="D7075" s="63"/>
      <c r="F7075" s="64"/>
    </row>
    <row r="7076" spans="4:6">
      <c r="D7076" s="63"/>
      <c r="F7076" s="64"/>
    </row>
    <row r="7077" spans="4:6">
      <c r="D7077" s="63"/>
      <c r="F7077" s="64"/>
    </row>
    <row r="7078" spans="4:6">
      <c r="D7078" s="63"/>
      <c r="F7078" s="64"/>
    </row>
    <row r="7079" spans="4:6">
      <c r="D7079" s="63"/>
      <c r="F7079" s="64"/>
    </row>
    <row r="7080" spans="4:6">
      <c r="D7080" s="63"/>
      <c r="F7080" s="64"/>
    </row>
    <row r="7081" spans="4:6">
      <c r="D7081" s="63"/>
      <c r="F7081" s="64"/>
    </row>
    <row r="7082" spans="4:6">
      <c r="D7082" s="63"/>
      <c r="F7082" s="64"/>
    </row>
    <row r="7083" spans="4:6">
      <c r="D7083" s="63"/>
      <c r="F7083" s="64"/>
    </row>
    <row r="7084" spans="4:6">
      <c r="D7084" s="63"/>
      <c r="F7084" s="64"/>
    </row>
    <row r="7085" spans="4:6">
      <c r="D7085" s="63"/>
      <c r="F7085" s="64"/>
    </row>
    <row r="7086" spans="4:6">
      <c r="D7086" s="63"/>
      <c r="F7086" s="64"/>
    </row>
    <row r="7087" spans="4:6">
      <c r="D7087" s="63"/>
      <c r="F7087" s="64"/>
    </row>
    <row r="7088" spans="4:6">
      <c r="D7088" s="63"/>
      <c r="F7088" s="64"/>
    </row>
    <row r="7089" spans="4:6">
      <c r="D7089" s="63"/>
      <c r="F7089" s="64"/>
    </row>
    <row r="7090" spans="4:6">
      <c r="D7090" s="63"/>
      <c r="F7090" s="64"/>
    </row>
    <row r="7091" spans="4:6">
      <c r="D7091" s="63"/>
      <c r="F7091" s="64"/>
    </row>
    <row r="7092" spans="4:6">
      <c r="D7092" s="63"/>
      <c r="F7092" s="64"/>
    </row>
    <row r="7093" spans="4:6">
      <c r="D7093" s="63"/>
      <c r="F7093" s="64"/>
    </row>
    <row r="7094" spans="4:6">
      <c r="D7094" s="63"/>
      <c r="F7094" s="64"/>
    </row>
    <row r="7095" spans="4:6">
      <c r="D7095" s="63"/>
      <c r="F7095" s="64"/>
    </row>
    <row r="7096" spans="4:6">
      <c r="D7096" s="63"/>
      <c r="F7096" s="64"/>
    </row>
    <row r="7097" spans="4:6">
      <c r="D7097" s="63"/>
      <c r="F7097" s="64"/>
    </row>
    <row r="7098" spans="4:6">
      <c r="D7098" s="63"/>
      <c r="F7098" s="64"/>
    </row>
    <row r="7099" spans="4:6">
      <c r="D7099" s="63"/>
      <c r="F7099" s="64"/>
    </row>
    <row r="7100" spans="4:6">
      <c r="D7100" s="63"/>
      <c r="F7100" s="64"/>
    </row>
    <row r="7101" spans="4:6">
      <c r="D7101" s="63"/>
      <c r="F7101" s="64"/>
    </row>
    <row r="7102" spans="4:6">
      <c r="D7102" s="63"/>
      <c r="F7102" s="64"/>
    </row>
    <row r="7103" spans="4:6">
      <c r="D7103" s="63"/>
      <c r="F7103" s="64"/>
    </row>
    <row r="7104" spans="4:6">
      <c r="D7104" s="63"/>
      <c r="F7104" s="64"/>
    </row>
    <row r="7105" spans="4:6">
      <c r="D7105" s="63"/>
      <c r="F7105" s="64"/>
    </row>
    <row r="7106" spans="4:6">
      <c r="D7106" s="63"/>
      <c r="F7106" s="64"/>
    </row>
    <row r="7107" spans="4:6">
      <c r="D7107" s="63"/>
      <c r="F7107" s="64"/>
    </row>
    <row r="7108" spans="4:6">
      <c r="D7108" s="63"/>
      <c r="F7108" s="64"/>
    </row>
    <row r="7109" spans="4:6">
      <c r="D7109" s="63"/>
      <c r="F7109" s="64"/>
    </row>
    <row r="7110" spans="4:6">
      <c r="D7110" s="63"/>
      <c r="F7110" s="64"/>
    </row>
    <row r="7111" spans="4:6">
      <c r="D7111" s="63"/>
      <c r="F7111" s="64"/>
    </row>
    <row r="7112" spans="4:6">
      <c r="D7112" s="63"/>
      <c r="F7112" s="64"/>
    </row>
    <row r="7113" spans="4:6">
      <c r="D7113" s="63"/>
      <c r="F7113" s="64"/>
    </row>
    <row r="7114" spans="4:6">
      <c r="D7114" s="63"/>
      <c r="F7114" s="64"/>
    </row>
    <row r="7115" spans="4:6">
      <c r="D7115" s="63"/>
      <c r="F7115" s="64"/>
    </row>
    <row r="7116" spans="4:6">
      <c r="D7116" s="63"/>
      <c r="F7116" s="64"/>
    </row>
    <row r="7117" spans="4:6">
      <c r="D7117" s="63"/>
      <c r="F7117" s="64"/>
    </row>
    <row r="7118" spans="4:6">
      <c r="D7118" s="63"/>
      <c r="F7118" s="64"/>
    </row>
    <row r="7119" spans="4:6">
      <c r="D7119" s="63"/>
      <c r="F7119" s="64"/>
    </row>
    <row r="7120" spans="4:6">
      <c r="D7120" s="63"/>
      <c r="F7120" s="64"/>
    </row>
    <row r="7121" spans="4:6">
      <c r="D7121" s="63"/>
      <c r="F7121" s="64"/>
    </row>
    <row r="7122" spans="4:6">
      <c r="D7122" s="63"/>
      <c r="F7122" s="64"/>
    </row>
    <row r="7123" spans="4:6">
      <c r="D7123" s="63"/>
      <c r="F7123" s="64"/>
    </row>
    <row r="7124" spans="4:6">
      <c r="D7124" s="63"/>
      <c r="F7124" s="64"/>
    </row>
    <row r="7125" spans="4:6">
      <c r="D7125" s="63"/>
      <c r="F7125" s="64"/>
    </row>
    <row r="7126" spans="4:6">
      <c r="D7126" s="63"/>
      <c r="F7126" s="64"/>
    </row>
    <row r="7127" spans="4:6">
      <c r="D7127" s="63"/>
      <c r="F7127" s="64"/>
    </row>
    <row r="7128" spans="4:6">
      <c r="D7128" s="63"/>
      <c r="F7128" s="64"/>
    </row>
    <row r="7129" spans="4:6">
      <c r="D7129" s="63"/>
      <c r="F7129" s="64"/>
    </row>
    <row r="7130" spans="4:6">
      <c r="D7130" s="63"/>
      <c r="F7130" s="64"/>
    </row>
    <row r="7131" spans="4:6">
      <c r="D7131" s="63"/>
      <c r="F7131" s="64"/>
    </row>
    <row r="7132" spans="4:6">
      <c r="D7132" s="63"/>
      <c r="F7132" s="64"/>
    </row>
    <row r="7133" spans="4:6">
      <c r="D7133" s="63"/>
      <c r="F7133" s="64"/>
    </row>
    <row r="7134" spans="4:6">
      <c r="D7134" s="63"/>
      <c r="F7134" s="64"/>
    </row>
    <row r="7135" spans="4:6">
      <c r="D7135" s="63"/>
      <c r="F7135" s="64"/>
    </row>
    <row r="7136" spans="4:6">
      <c r="D7136" s="63"/>
      <c r="F7136" s="64"/>
    </row>
    <row r="7137" spans="4:6">
      <c r="D7137" s="63"/>
      <c r="F7137" s="64"/>
    </row>
    <row r="7138" spans="4:6">
      <c r="D7138" s="63"/>
      <c r="F7138" s="64"/>
    </row>
    <row r="7139" spans="4:6">
      <c r="D7139" s="63"/>
      <c r="F7139" s="64"/>
    </row>
    <row r="7140" spans="4:6">
      <c r="D7140" s="63"/>
      <c r="F7140" s="64"/>
    </row>
    <row r="7141" spans="4:6">
      <c r="D7141" s="63"/>
      <c r="F7141" s="64"/>
    </row>
    <row r="7142" spans="4:6">
      <c r="D7142" s="63"/>
      <c r="F7142" s="64"/>
    </row>
    <row r="7143" spans="4:6">
      <c r="D7143" s="63"/>
      <c r="F7143" s="64"/>
    </row>
    <row r="7144" spans="4:6">
      <c r="D7144" s="63"/>
      <c r="F7144" s="64"/>
    </row>
    <row r="7145" spans="4:6">
      <c r="D7145" s="63"/>
      <c r="F7145" s="64"/>
    </row>
    <row r="7146" spans="4:6">
      <c r="D7146" s="63"/>
      <c r="F7146" s="64"/>
    </row>
    <row r="7147" spans="4:6">
      <c r="D7147" s="63"/>
      <c r="F7147" s="64"/>
    </row>
    <row r="7148" spans="4:6">
      <c r="D7148" s="63"/>
      <c r="F7148" s="64"/>
    </row>
    <row r="7149" spans="4:6">
      <c r="D7149" s="63"/>
      <c r="F7149" s="64"/>
    </row>
    <row r="7150" spans="4:6">
      <c r="D7150" s="63"/>
      <c r="F7150" s="64"/>
    </row>
    <row r="7151" spans="4:6">
      <c r="D7151" s="63"/>
      <c r="F7151" s="64"/>
    </row>
    <row r="7152" spans="4:6">
      <c r="D7152" s="63"/>
      <c r="F7152" s="64"/>
    </row>
    <row r="7153" spans="4:6">
      <c r="D7153" s="63"/>
      <c r="F7153" s="64"/>
    </row>
    <row r="7154" spans="4:6">
      <c r="D7154" s="63"/>
      <c r="F7154" s="64"/>
    </row>
    <row r="7155" spans="4:6">
      <c r="D7155" s="63"/>
      <c r="F7155" s="64"/>
    </row>
    <row r="7156" spans="4:6">
      <c r="D7156" s="63"/>
      <c r="F7156" s="64"/>
    </row>
    <row r="7157" spans="4:6">
      <c r="D7157" s="63"/>
      <c r="F7157" s="64"/>
    </row>
    <row r="7158" spans="4:6">
      <c r="D7158" s="63"/>
      <c r="F7158" s="64"/>
    </row>
    <row r="7159" spans="4:6">
      <c r="D7159" s="63"/>
      <c r="F7159" s="64"/>
    </row>
    <row r="7160" spans="4:6">
      <c r="D7160" s="63"/>
      <c r="F7160" s="64"/>
    </row>
    <row r="7161" spans="4:6">
      <c r="D7161" s="63"/>
      <c r="F7161" s="64"/>
    </row>
    <row r="7162" spans="4:6">
      <c r="D7162" s="63"/>
      <c r="F7162" s="64"/>
    </row>
    <row r="7163" spans="4:6">
      <c r="D7163" s="63"/>
      <c r="F7163" s="64"/>
    </row>
    <row r="7164" spans="4:6">
      <c r="D7164" s="63"/>
      <c r="F7164" s="64"/>
    </row>
    <row r="7165" spans="4:6">
      <c r="D7165" s="63"/>
      <c r="F7165" s="64"/>
    </row>
    <row r="7166" spans="4:6">
      <c r="D7166" s="63"/>
      <c r="F7166" s="64"/>
    </row>
    <row r="7167" spans="4:6">
      <c r="D7167" s="63"/>
      <c r="F7167" s="64"/>
    </row>
    <row r="7168" spans="4:6">
      <c r="D7168" s="63"/>
      <c r="F7168" s="64"/>
    </row>
    <row r="7169" spans="4:6">
      <c r="D7169" s="63"/>
      <c r="F7169" s="64"/>
    </row>
    <row r="7170" spans="4:6">
      <c r="D7170" s="63"/>
      <c r="F7170" s="64"/>
    </row>
    <row r="7171" spans="4:6">
      <c r="D7171" s="63"/>
      <c r="F7171" s="64"/>
    </row>
    <row r="7172" spans="4:6">
      <c r="D7172" s="63"/>
      <c r="F7172" s="64"/>
    </row>
    <row r="7173" spans="4:6">
      <c r="D7173" s="63"/>
      <c r="F7173" s="64"/>
    </row>
    <row r="7174" spans="4:6">
      <c r="D7174" s="63"/>
      <c r="F7174" s="64"/>
    </row>
    <row r="7175" spans="4:6">
      <c r="D7175" s="63"/>
      <c r="F7175" s="64"/>
    </row>
    <row r="7176" spans="4:6">
      <c r="D7176" s="63"/>
      <c r="F7176" s="64"/>
    </row>
    <row r="7177" spans="4:6">
      <c r="D7177" s="63"/>
      <c r="F7177" s="64"/>
    </row>
    <row r="7178" spans="4:6">
      <c r="D7178" s="63"/>
      <c r="F7178" s="64"/>
    </row>
    <row r="7179" spans="4:6">
      <c r="D7179" s="63"/>
      <c r="F7179" s="64"/>
    </row>
    <row r="7180" spans="4:6">
      <c r="D7180" s="63"/>
      <c r="F7180" s="64"/>
    </row>
    <row r="7181" spans="4:6">
      <c r="D7181" s="63"/>
      <c r="F7181" s="64"/>
    </row>
    <row r="7182" spans="4:6">
      <c r="D7182" s="63"/>
      <c r="F7182" s="64"/>
    </row>
    <row r="7183" spans="4:6">
      <c r="D7183" s="63"/>
      <c r="F7183" s="64"/>
    </row>
    <row r="7184" spans="4:6">
      <c r="D7184" s="63"/>
      <c r="F7184" s="64"/>
    </row>
    <row r="7185" spans="4:6">
      <c r="D7185" s="63"/>
      <c r="F7185" s="64"/>
    </row>
    <row r="7186" spans="4:6">
      <c r="D7186" s="63"/>
      <c r="F7186" s="64"/>
    </row>
    <row r="7187" spans="4:6">
      <c r="D7187" s="63"/>
      <c r="F7187" s="64"/>
    </row>
    <row r="7188" spans="4:6">
      <c r="D7188" s="63"/>
      <c r="F7188" s="64"/>
    </row>
    <row r="7189" spans="4:6">
      <c r="D7189" s="63"/>
      <c r="F7189" s="64"/>
    </row>
    <row r="7190" spans="4:6">
      <c r="D7190" s="63"/>
      <c r="F7190" s="64"/>
    </row>
    <row r="7191" spans="4:6">
      <c r="D7191" s="63"/>
      <c r="F7191" s="64"/>
    </row>
    <row r="7192" spans="4:6">
      <c r="D7192" s="63"/>
      <c r="F7192" s="64"/>
    </row>
    <row r="7193" spans="4:6">
      <c r="D7193" s="63"/>
      <c r="F7193" s="64"/>
    </row>
    <row r="7194" spans="4:6">
      <c r="D7194" s="63"/>
      <c r="F7194" s="64"/>
    </row>
    <row r="7195" spans="4:6">
      <c r="D7195" s="63"/>
      <c r="F7195" s="64"/>
    </row>
    <row r="7196" spans="4:6">
      <c r="D7196" s="63"/>
      <c r="F7196" s="64"/>
    </row>
    <row r="7197" spans="4:6">
      <c r="D7197" s="63"/>
      <c r="F7197" s="64"/>
    </row>
    <row r="7198" spans="4:6">
      <c r="D7198" s="63"/>
      <c r="F7198" s="64"/>
    </row>
    <row r="7199" spans="4:6">
      <c r="D7199" s="63"/>
      <c r="F7199" s="64"/>
    </row>
    <row r="7200" spans="4:6">
      <c r="D7200" s="63"/>
      <c r="F7200" s="64"/>
    </row>
    <row r="7201" spans="4:6">
      <c r="D7201" s="63"/>
      <c r="F7201" s="64"/>
    </row>
    <row r="7202" spans="4:6">
      <c r="D7202" s="63"/>
      <c r="F7202" s="64"/>
    </row>
    <row r="7203" spans="4:6">
      <c r="D7203" s="63"/>
      <c r="F7203" s="64"/>
    </row>
    <row r="7204" spans="4:6">
      <c r="D7204" s="63"/>
      <c r="F7204" s="64"/>
    </row>
    <row r="7205" spans="4:6">
      <c r="D7205" s="63"/>
      <c r="F7205" s="64"/>
    </row>
    <row r="7206" spans="4:6">
      <c r="D7206" s="63"/>
      <c r="F7206" s="64"/>
    </row>
    <row r="7207" spans="4:6">
      <c r="D7207" s="63"/>
      <c r="F7207" s="64"/>
    </row>
    <row r="7208" spans="4:6">
      <c r="D7208" s="63"/>
      <c r="F7208" s="64"/>
    </row>
    <row r="7209" spans="4:6">
      <c r="D7209" s="63"/>
      <c r="F7209" s="64"/>
    </row>
    <row r="7210" spans="4:6">
      <c r="D7210" s="63"/>
      <c r="F7210" s="64"/>
    </row>
    <row r="7211" spans="4:6">
      <c r="D7211" s="63"/>
      <c r="F7211" s="64"/>
    </row>
    <row r="7212" spans="4:6">
      <c r="D7212" s="63"/>
      <c r="F7212" s="64"/>
    </row>
    <row r="7213" spans="4:6">
      <c r="D7213" s="63"/>
      <c r="F7213" s="64"/>
    </row>
    <row r="7214" spans="4:6">
      <c r="D7214" s="63"/>
      <c r="F7214" s="64"/>
    </row>
    <row r="7215" spans="4:6">
      <c r="D7215" s="63"/>
      <c r="F7215" s="64"/>
    </row>
    <row r="7216" spans="4:6">
      <c r="D7216" s="63"/>
      <c r="F7216" s="64"/>
    </row>
    <row r="7217" spans="4:6">
      <c r="D7217" s="63"/>
      <c r="F7217" s="64"/>
    </row>
    <row r="7218" spans="4:6">
      <c r="D7218" s="63"/>
      <c r="F7218" s="64"/>
    </row>
    <row r="7219" spans="4:6">
      <c r="D7219" s="63"/>
      <c r="F7219" s="64"/>
    </row>
    <row r="7220" spans="4:6">
      <c r="D7220" s="63"/>
      <c r="F7220" s="64"/>
    </row>
    <row r="7221" spans="4:6">
      <c r="D7221" s="63"/>
      <c r="F7221" s="64"/>
    </row>
    <row r="7222" spans="4:6">
      <c r="D7222" s="63"/>
      <c r="F7222" s="64"/>
    </row>
    <row r="7223" spans="4:6">
      <c r="D7223" s="63"/>
      <c r="F7223" s="64"/>
    </row>
    <row r="7224" spans="4:6">
      <c r="D7224" s="63"/>
      <c r="F7224" s="64"/>
    </row>
    <row r="7225" spans="4:6">
      <c r="D7225" s="63"/>
      <c r="F7225" s="64"/>
    </row>
    <row r="7226" spans="4:6">
      <c r="D7226" s="63"/>
      <c r="F7226" s="64"/>
    </row>
    <row r="7227" spans="4:6">
      <c r="D7227" s="63"/>
      <c r="F7227" s="64"/>
    </row>
    <row r="7228" spans="4:6">
      <c r="D7228" s="63"/>
      <c r="F7228" s="64"/>
    </row>
    <row r="7229" spans="4:6">
      <c r="D7229" s="63"/>
      <c r="F7229" s="64"/>
    </row>
    <row r="7230" spans="4:6">
      <c r="D7230" s="63"/>
      <c r="F7230" s="64"/>
    </row>
    <row r="7231" spans="4:6">
      <c r="D7231" s="63"/>
      <c r="F7231" s="64"/>
    </row>
    <row r="7232" spans="4:6">
      <c r="D7232" s="63"/>
      <c r="F7232" s="64"/>
    </row>
    <row r="7233" spans="4:6">
      <c r="D7233" s="63"/>
      <c r="F7233" s="64"/>
    </row>
    <row r="7234" spans="4:6">
      <c r="D7234" s="63"/>
      <c r="F7234" s="64"/>
    </row>
    <row r="7235" spans="4:6">
      <c r="D7235" s="63"/>
      <c r="F7235" s="64"/>
    </row>
    <row r="7236" spans="4:6">
      <c r="D7236" s="63"/>
      <c r="F7236" s="64"/>
    </row>
    <row r="7237" spans="4:6">
      <c r="D7237" s="63"/>
      <c r="F7237" s="64"/>
    </row>
    <row r="7238" spans="4:6">
      <c r="D7238" s="63"/>
      <c r="F7238" s="64"/>
    </row>
    <row r="7239" spans="4:6">
      <c r="D7239" s="63"/>
      <c r="F7239" s="64"/>
    </row>
    <row r="7240" spans="4:6">
      <c r="D7240" s="63"/>
      <c r="F7240" s="64"/>
    </row>
    <row r="7241" spans="4:6">
      <c r="D7241" s="63"/>
      <c r="F7241" s="64"/>
    </row>
    <row r="7242" spans="4:6">
      <c r="D7242" s="63"/>
      <c r="F7242" s="64"/>
    </row>
    <row r="7243" spans="4:6">
      <c r="D7243" s="63"/>
      <c r="F7243" s="64"/>
    </row>
    <row r="7244" spans="4:6">
      <c r="D7244" s="63"/>
      <c r="F7244" s="64"/>
    </row>
    <row r="7245" spans="4:6">
      <c r="D7245" s="63"/>
      <c r="F7245" s="64"/>
    </row>
    <row r="7246" spans="4:6">
      <c r="D7246" s="63"/>
      <c r="F7246" s="64"/>
    </row>
    <row r="7247" spans="4:6">
      <c r="D7247" s="63"/>
      <c r="F7247" s="64"/>
    </row>
    <row r="7248" spans="4:6">
      <c r="D7248" s="63"/>
      <c r="F7248" s="64"/>
    </row>
    <row r="7249" spans="4:6">
      <c r="D7249" s="63"/>
      <c r="F7249" s="64"/>
    </row>
    <row r="7250" spans="4:6">
      <c r="D7250" s="63"/>
      <c r="F7250" s="64"/>
    </row>
    <row r="7251" spans="4:6">
      <c r="D7251" s="63"/>
      <c r="F7251" s="64"/>
    </row>
    <row r="7252" spans="4:6">
      <c r="D7252" s="63"/>
      <c r="F7252" s="64"/>
    </row>
    <row r="7253" spans="4:6">
      <c r="D7253" s="63"/>
      <c r="F7253" s="64"/>
    </row>
    <row r="7254" spans="4:6">
      <c r="D7254" s="63"/>
      <c r="F7254" s="64"/>
    </row>
    <row r="7255" spans="4:6">
      <c r="D7255" s="63"/>
      <c r="F7255" s="64"/>
    </row>
    <row r="7256" spans="4:6">
      <c r="D7256" s="63"/>
      <c r="F7256" s="64"/>
    </row>
    <row r="7257" spans="4:6">
      <c r="D7257" s="63"/>
      <c r="F7257" s="64"/>
    </row>
    <row r="7258" spans="4:6">
      <c r="D7258" s="63"/>
      <c r="F7258" s="64"/>
    </row>
    <row r="7259" spans="4:6">
      <c r="D7259" s="63"/>
      <c r="F7259" s="64"/>
    </row>
    <row r="7260" spans="4:6">
      <c r="D7260" s="63"/>
      <c r="F7260" s="64"/>
    </row>
    <row r="7261" spans="4:6">
      <c r="D7261" s="63"/>
      <c r="F7261" s="64"/>
    </row>
    <row r="7262" spans="4:6">
      <c r="D7262" s="63"/>
      <c r="F7262" s="64"/>
    </row>
    <row r="7263" spans="4:6">
      <c r="D7263" s="63"/>
      <c r="F7263" s="64"/>
    </row>
    <row r="7264" spans="4:6">
      <c r="D7264" s="63"/>
      <c r="F7264" s="64"/>
    </row>
    <row r="7265" spans="4:6">
      <c r="D7265" s="63"/>
      <c r="F7265" s="64"/>
    </row>
    <row r="7266" spans="4:6">
      <c r="D7266" s="63"/>
      <c r="F7266" s="64"/>
    </row>
    <row r="7267" spans="4:6">
      <c r="D7267" s="63"/>
      <c r="F7267" s="64"/>
    </row>
    <row r="7268" spans="4:6">
      <c r="D7268" s="63"/>
      <c r="F7268" s="64"/>
    </row>
    <row r="7269" spans="4:6">
      <c r="D7269" s="63"/>
      <c r="F7269" s="64"/>
    </row>
    <row r="7270" spans="4:6">
      <c r="D7270" s="63"/>
      <c r="F7270" s="64"/>
    </row>
    <row r="7271" spans="4:6">
      <c r="D7271" s="63"/>
      <c r="F7271" s="64"/>
    </row>
    <row r="7272" spans="4:6">
      <c r="D7272" s="63"/>
      <c r="F7272" s="64"/>
    </row>
    <row r="7273" spans="4:6">
      <c r="D7273" s="63"/>
      <c r="F7273" s="64"/>
    </row>
    <row r="7274" spans="4:6">
      <c r="D7274" s="63"/>
      <c r="F7274" s="64"/>
    </row>
    <row r="7275" spans="4:6">
      <c r="D7275" s="63"/>
      <c r="F7275" s="64"/>
    </row>
    <row r="7276" spans="4:6">
      <c r="D7276" s="63"/>
      <c r="F7276" s="64"/>
    </row>
    <row r="7277" spans="4:6">
      <c r="D7277" s="63"/>
      <c r="F7277" s="64"/>
    </row>
    <row r="7278" spans="4:6">
      <c r="D7278" s="63"/>
      <c r="F7278" s="64"/>
    </row>
    <row r="7279" spans="4:6">
      <c r="D7279" s="63"/>
      <c r="F7279" s="64"/>
    </row>
    <row r="7280" spans="4:6">
      <c r="D7280" s="63"/>
      <c r="F7280" s="64"/>
    </row>
    <row r="7281" spans="4:6">
      <c r="D7281" s="63"/>
      <c r="F7281" s="64"/>
    </row>
    <row r="7282" spans="4:6">
      <c r="D7282" s="63"/>
      <c r="F7282" s="64"/>
    </row>
    <row r="7283" spans="4:6">
      <c r="D7283" s="63"/>
      <c r="F7283" s="64"/>
    </row>
    <row r="7284" spans="4:6">
      <c r="D7284" s="63"/>
      <c r="F7284" s="64"/>
    </row>
    <row r="7285" spans="4:6">
      <c r="D7285" s="63"/>
      <c r="F7285" s="64"/>
    </row>
    <row r="7286" spans="4:6">
      <c r="D7286" s="63"/>
      <c r="F7286" s="64"/>
    </row>
    <row r="7287" spans="4:6">
      <c r="D7287" s="63"/>
      <c r="F7287" s="64"/>
    </row>
    <row r="7288" spans="4:6">
      <c r="D7288" s="63"/>
      <c r="F7288" s="64"/>
    </row>
    <row r="7289" spans="4:6">
      <c r="D7289" s="63"/>
      <c r="F7289" s="64"/>
    </row>
    <row r="7290" spans="4:6">
      <c r="D7290" s="63"/>
      <c r="F7290" s="64"/>
    </row>
    <row r="7291" spans="4:6">
      <c r="D7291" s="63"/>
      <c r="F7291" s="64"/>
    </row>
    <row r="7292" spans="4:6">
      <c r="D7292" s="63"/>
      <c r="F7292" s="64"/>
    </row>
    <row r="7293" spans="4:6">
      <c r="D7293" s="63"/>
      <c r="F7293" s="64"/>
    </row>
    <row r="7294" spans="4:6">
      <c r="D7294" s="63"/>
      <c r="F7294" s="64"/>
    </row>
    <row r="7295" spans="4:6">
      <c r="D7295" s="63"/>
      <c r="F7295" s="64"/>
    </row>
    <row r="7296" spans="4:6">
      <c r="D7296" s="63"/>
      <c r="F7296" s="64"/>
    </row>
    <row r="7297" spans="4:6">
      <c r="D7297" s="63"/>
      <c r="F7297" s="64"/>
    </row>
    <row r="7298" spans="4:6">
      <c r="D7298" s="63"/>
      <c r="F7298" s="64"/>
    </row>
    <row r="7299" spans="4:6">
      <c r="D7299" s="63"/>
      <c r="F7299" s="64"/>
    </row>
    <row r="7300" spans="4:6">
      <c r="D7300" s="63"/>
      <c r="F7300" s="64"/>
    </row>
    <row r="7301" spans="4:6">
      <c r="D7301" s="63"/>
      <c r="F7301" s="64"/>
    </row>
    <row r="7302" spans="4:6">
      <c r="D7302" s="63"/>
      <c r="F7302" s="64"/>
    </row>
    <row r="7303" spans="4:6">
      <c r="D7303" s="63"/>
      <c r="F7303" s="64"/>
    </row>
    <row r="7304" spans="4:6">
      <c r="D7304" s="63"/>
      <c r="F7304" s="64"/>
    </row>
    <row r="7305" spans="4:6">
      <c r="D7305" s="63"/>
      <c r="F7305" s="64"/>
    </row>
    <row r="7306" spans="4:6">
      <c r="D7306" s="63"/>
      <c r="F7306" s="64"/>
    </row>
    <row r="7307" spans="4:6">
      <c r="D7307" s="63"/>
      <c r="F7307" s="64"/>
    </row>
    <row r="7308" spans="4:6">
      <c r="D7308" s="63"/>
      <c r="F7308" s="64"/>
    </row>
    <row r="7309" spans="4:6">
      <c r="D7309" s="63"/>
      <c r="F7309" s="64"/>
    </row>
    <row r="7310" spans="4:6">
      <c r="D7310" s="63"/>
      <c r="F7310" s="64"/>
    </row>
    <row r="7311" spans="4:6">
      <c r="D7311" s="63"/>
      <c r="F7311" s="64"/>
    </row>
    <row r="7312" spans="4:6">
      <c r="D7312" s="63"/>
      <c r="F7312" s="64"/>
    </row>
    <row r="7313" spans="4:6">
      <c r="D7313" s="63"/>
      <c r="F7313" s="64"/>
    </row>
    <row r="7314" spans="4:6">
      <c r="D7314" s="63"/>
      <c r="F7314" s="64"/>
    </row>
    <row r="7315" spans="4:6">
      <c r="D7315" s="63"/>
      <c r="F7315" s="64"/>
    </row>
    <row r="7316" spans="4:6">
      <c r="D7316" s="63"/>
      <c r="F7316" s="64"/>
    </row>
    <row r="7317" spans="4:6">
      <c r="D7317" s="63"/>
      <c r="F7317" s="64"/>
    </row>
    <row r="7318" spans="4:6">
      <c r="D7318" s="63"/>
      <c r="F7318" s="64"/>
    </row>
    <row r="7319" spans="4:6">
      <c r="D7319" s="63"/>
      <c r="F7319" s="64"/>
    </row>
    <row r="7320" spans="4:6">
      <c r="D7320" s="63"/>
      <c r="F7320" s="64"/>
    </row>
    <row r="7321" spans="4:6">
      <c r="D7321" s="63"/>
      <c r="F7321" s="64"/>
    </row>
    <row r="7322" spans="4:6">
      <c r="D7322" s="63"/>
      <c r="F7322" s="64"/>
    </row>
    <row r="7323" spans="4:6">
      <c r="D7323" s="63"/>
      <c r="F7323" s="64"/>
    </row>
    <row r="7324" spans="4:6">
      <c r="D7324" s="63"/>
      <c r="F7324" s="64"/>
    </row>
    <row r="7325" spans="4:6">
      <c r="D7325" s="63"/>
      <c r="F7325" s="64"/>
    </row>
    <row r="7326" spans="4:6">
      <c r="D7326" s="63"/>
      <c r="F7326" s="64"/>
    </row>
    <row r="7327" spans="4:6">
      <c r="D7327" s="63"/>
      <c r="F7327" s="64"/>
    </row>
    <row r="7328" spans="4:6">
      <c r="D7328" s="63"/>
      <c r="F7328" s="64"/>
    </row>
    <row r="7329" spans="4:6">
      <c r="D7329" s="63"/>
      <c r="F7329" s="64"/>
    </row>
    <row r="7330" spans="4:6">
      <c r="D7330" s="63"/>
      <c r="F7330" s="64"/>
    </row>
    <row r="7331" spans="4:6">
      <c r="D7331" s="63"/>
      <c r="F7331" s="64"/>
    </row>
    <row r="7332" spans="4:6">
      <c r="D7332" s="63"/>
      <c r="F7332" s="64"/>
    </row>
    <row r="7333" spans="4:6">
      <c r="D7333" s="63"/>
      <c r="F7333" s="64"/>
    </row>
    <row r="7334" spans="4:6">
      <c r="D7334" s="63"/>
      <c r="F7334" s="64"/>
    </row>
    <row r="7335" spans="4:6">
      <c r="D7335" s="63"/>
      <c r="F7335" s="64"/>
    </row>
    <row r="7336" spans="4:6">
      <c r="D7336" s="63"/>
      <c r="F7336" s="64"/>
    </row>
    <row r="7337" spans="4:6">
      <c r="D7337" s="63"/>
      <c r="F7337" s="64"/>
    </row>
    <row r="7338" spans="4:6">
      <c r="D7338" s="63"/>
      <c r="F7338" s="64"/>
    </row>
    <row r="7339" spans="4:6">
      <c r="D7339" s="63"/>
      <c r="F7339" s="64"/>
    </row>
    <row r="7340" spans="4:6">
      <c r="D7340" s="63"/>
      <c r="F7340" s="64"/>
    </row>
    <row r="7341" spans="4:6">
      <c r="D7341" s="63"/>
      <c r="F7341" s="64"/>
    </row>
    <row r="7342" spans="4:6">
      <c r="D7342" s="63"/>
      <c r="F7342" s="64"/>
    </row>
    <row r="7343" spans="4:6">
      <c r="D7343" s="63"/>
      <c r="F7343" s="64"/>
    </row>
    <row r="7344" spans="4:6">
      <c r="D7344" s="63"/>
      <c r="F7344" s="64"/>
    </row>
    <row r="7345" spans="4:6">
      <c r="D7345" s="63"/>
      <c r="F7345" s="64"/>
    </row>
    <row r="7346" spans="4:6">
      <c r="D7346" s="63"/>
      <c r="F7346" s="64"/>
    </row>
    <row r="7347" spans="4:6">
      <c r="D7347" s="63"/>
      <c r="F7347" s="64"/>
    </row>
    <row r="7348" spans="4:6">
      <c r="D7348" s="63"/>
      <c r="F7348" s="64"/>
    </row>
    <row r="7349" spans="4:6">
      <c r="D7349" s="63"/>
      <c r="F7349" s="64"/>
    </row>
    <row r="7350" spans="4:6">
      <c r="D7350" s="63"/>
      <c r="F7350" s="64"/>
    </row>
    <row r="7351" spans="4:6">
      <c r="D7351" s="63"/>
      <c r="F7351" s="64"/>
    </row>
    <row r="7352" spans="4:6">
      <c r="D7352" s="63"/>
      <c r="F7352" s="64"/>
    </row>
    <row r="7353" spans="4:6">
      <c r="D7353" s="63"/>
      <c r="F7353" s="64"/>
    </row>
    <row r="7354" spans="4:6">
      <c r="D7354" s="63"/>
      <c r="F7354" s="64"/>
    </row>
    <row r="7355" spans="4:6">
      <c r="D7355" s="63"/>
      <c r="F7355" s="64"/>
    </row>
    <row r="7356" spans="4:6">
      <c r="D7356" s="63"/>
      <c r="F7356" s="64"/>
    </row>
    <row r="7357" spans="4:6">
      <c r="D7357" s="63"/>
      <c r="F7357" s="64"/>
    </row>
    <row r="7358" spans="4:6">
      <c r="D7358" s="63"/>
      <c r="F7358" s="64"/>
    </row>
    <row r="7359" spans="4:6">
      <c r="D7359" s="63"/>
      <c r="F7359" s="64"/>
    </row>
    <row r="7360" spans="4:6">
      <c r="D7360" s="63"/>
      <c r="F7360" s="64"/>
    </row>
    <row r="7361" spans="4:6">
      <c r="D7361" s="63"/>
      <c r="F7361" s="64"/>
    </row>
    <row r="7362" spans="4:6">
      <c r="D7362" s="63"/>
      <c r="F7362" s="64"/>
    </row>
    <row r="7363" spans="4:6">
      <c r="D7363" s="63"/>
      <c r="F7363" s="64"/>
    </row>
    <row r="7364" spans="4:6">
      <c r="D7364" s="63"/>
      <c r="F7364" s="64"/>
    </row>
    <row r="7365" spans="4:6">
      <c r="D7365" s="63"/>
      <c r="F7365" s="64"/>
    </row>
    <row r="7366" spans="4:6">
      <c r="D7366" s="63"/>
      <c r="F7366" s="64"/>
    </row>
    <row r="7367" spans="4:6">
      <c r="D7367" s="63"/>
      <c r="F7367" s="64"/>
    </row>
    <row r="7368" spans="4:6">
      <c r="D7368" s="63"/>
      <c r="F7368" s="64"/>
    </row>
    <row r="7369" spans="4:6">
      <c r="D7369" s="63"/>
      <c r="F7369" s="64"/>
    </row>
    <row r="7370" spans="4:6">
      <c r="D7370" s="63"/>
      <c r="F7370" s="64"/>
    </row>
    <row r="7371" spans="4:6">
      <c r="D7371" s="63"/>
      <c r="F7371" s="64"/>
    </row>
    <row r="7372" spans="4:6">
      <c r="D7372" s="63"/>
      <c r="F7372" s="64"/>
    </row>
    <row r="7373" spans="4:6">
      <c r="D7373" s="63"/>
      <c r="F7373" s="64"/>
    </row>
    <row r="7374" spans="4:6">
      <c r="D7374" s="63"/>
      <c r="F7374" s="64"/>
    </row>
    <row r="7375" spans="4:6">
      <c r="D7375" s="63"/>
      <c r="F7375" s="64"/>
    </row>
    <row r="7376" spans="4:6">
      <c r="D7376" s="63"/>
      <c r="F7376" s="64"/>
    </row>
    <row r="7377" spans="4:6">
      <c r="D7377" s="63"/>
      <c r="F7377" s="64"/>
    </row>
    <row r="7378" spans="4:6">
      <c r="D7378" s="63"/>
      <c r="F7378" s="64"/>
    </row>
    <row r="7379" spans="4:6">
      <c r="D7379" s="63"/>
      <c r="F7379" s="64"/>
    </row>
    <row r="7380" spans="4:6">
      <c r="D7380" s="63"/>
      <c r="F7380" s="64"/>
    </row>
    <row r="7381" spans="4:6">
      <c r="D7381" s="63"/>
      <c r="F7381" s="64"/>
    </row>
    <row r="7382" spans="4:6">
      <c r="D7382" s="63"/>
      <c r="F7382" s="64"/>
    </row>
    <row r="7383" spans="4:6">
      <c r="D7383" s="63"/>
      <c r="F7383" s="64"/>
    </row>
    <row r="7384" spans="4:6">
      <c r="D7384" s="63"/>
      <c r="F7384" s="64"/>
    </row>
    <row r="7385" spans="4:6">
      <c r="D7385" s="63"/>
      <c r="F7385" s="64"/>
    </row>
    <row r="7386" spans="4:6">
      <c r="D7386" s="63"/>
      <c r="F7386" s="64"/>
    </row>
    <row r="7387" spans="4:6">
      <c r="D7387" s="63"/>
      <c r="F7387" s="64"/>
    </row>
    <row r="7388" spans="4:6">
      <c r="D7388" s="63"/>
      <c r="F7388" s="64"/>
    </row>
    <row r="7389" spans="4:6">
      <c r="D7389" s="63"/>
      <c r="F7389" s="64"/>
    </row>
    <row r="7390" spans="4:6">
      <c r="D7390" s="63"/>
      <c r="F7390" s="64"/>
    </row>
    <row r="7391" spans="4:6">
      <c r="D7391" s="63"/>
      <c r="F7391" s="64"/>
    </row>
    <row r="7392" spans="4:6">
      <c r="D7392" s="63"/>
      <c r="F7392" s="64"/>
    </row>
    <row r="7393" spans="4:6">
      <c r="D7393" s="63"/>
      <c r="F7393" s="64"/>
    </row>
    <row r="7394" spans="4:6">
      <c r="D7394" s="63"/>
      <c r="F7394" s="64"/>
    </row>
    <row r="7395" spans="4:6">
      <c r="D7395" s="63"/>
      <c r="F7395" s="64"/>
    </row>
    <row r="7396" spans="4:6">
      <c r="D7396" s="63"/>
      <c r="F7396" s="64"/>
    </row>
    <row r="7397" spans="4:6">
      <c r="D7397" s="63"/>
      <c r="F7397" s="64"/>
    </row>
    <row r="7398" spans="4:6">
      <c r="D7398" s="63"/>
      <c r="F7398" s="64"/>
    </row>
    <row r="7399" spans="4:6">
      <c r="D7399" s="63"/>
      <c r="F7399" s="64"/>
    </row>
    <row r="7400" spans="4:6">
      <c r="D7400" s="63"/>
      <c r="F7400" s="64"/>
    </row>
    <row r="7401" spans="4:6">
      <c r="D7401" s="63"/>
      <c r="F7401" s="64"/>
    </row>
    <row r="7402" spans="4:6">
      <c r="D7402" s="63"/>
      <c r="F7402" s="64"/>
    </row>
    <row r="7403" spans="4:6">
      <c r="D7403" s="63"/>
      <c r="F7403" s="64"/>
    </row>
    <row r="7404" spans="4:6">
      <c r="D7404" s="63"/>
      <c r="F7404" s="64"/>
    </row>
    <row r="7405" spans="4:6">
      <c r="D7405" s="63"/>
      <c r="F7405" s="64"/>
    </row>
    <row r="7406" spans="4:6">
      <c r="D7406" s="63"/>
      <c r="F7406" s="64"/>
    </row>
    <row r="7407" spans="4:6">
      <c r="D7407" s="63"/>
      <c r="F7407" s="64"/>
    </row>
    <row r="7408" spans="4:6">
      <c r="D7408" s="63"/>
      <c r="F7408" s="64"/>
    </row>
    <row r="7409" spans="4:6">
      <c r="D7409" s="63"/>
      <c r="F7409" s="64"/>
    </row>
    <row r="7410" spans="4:6">
      <c r="D7410" s="63"/>
      <c r="F7410" s="64"/>
    </row>
    <row r="7411" spans="4:6">
      <c r="D7411" s="63"/>
      <c r="F7411" s="64"/>
    </row>
    <row r="7412" spans="4:6">
      <c r="D7412" s="63"/>
      <c r="F7412" s="64"/>
    </row>
    <row r="7413" spans="4:6">
      <c r="D7413" s="63"/>
      <c r="F7413" s="64"/>
    </row>
    <row r="7414" spans="4:6">
      <c r="D7414" s="63"/>
      <c r="F7414" s="64"/>
    </row>
    <row r="7415" spans="4:6">
      <c r="D7415" s="63"/>
      <c r="F7415" s="64"/>
    </row>
    <row r="7416" spans="4:6">
      <c r="D7416" s="63"/>
      <c r="F7416" s="64"/>
    </row>
    <row r="7417" spans="4:6">
      <c r="D7417" s="63"/>
      <c r="F7417" s="64"/>
    </row>
    <row r="7418" spans="4:6">
      <c r="D7418" s="63"/>
      <c r="F7418" s="64"/>
    </row>
    <row r="7419" spans="4:6">
      <c r="D7419" s="63"/>
      <c r="F7419" s="64"/>
    </row>
    <row r="7420" spans="4:6">
      <c r="D7420" s="63"/>
      <c r="F7420" s="64"/>
    </row>
    <row r="7421" spans="4:6">
      <c r="D7421" s="63"/>
      <c r="F7421" s="64"/>
    </row>
    <row r="7422" spans="4:6">
      <c r="D7422" s="63"/>
      <c r="F7422" s="64"/>
    </row>
    <row r="7423" spans="4:6">
      <c r="D7423" s="63"/>
      <c r="F7423" s="64"/>
    </row>
    <row r="7424" spans="4:6">
      <c r="D7424" s="63"/>
      <c r="F7424" s="64"/>
    </row>
    <row r="7425" spans="4:6">
      <c r="D7425" s="63"/>
      <c r="F7425" s="64"/>
    </row>
    <row r="7426" spans="4:6">
      <c r="D7426" s="63"/>
      <c r="F7426" s="64"/>
    </row>
    <row r="7427" spans="4:6">
      <c r="D7427" s="63"/>
      <c r="F7427" s="64"/>
    </row>
    <row r="7428" spans="4:6">
      <c r="D7428" s="63"/>
      <c r="F7428" s="64"/>
    </row>
    <row r="7429" spans="4:6">
      <c r="D7429" s="63"/>
      <c r="F7429" s="64"/>
    </row>
    <row r="7430" spans="4:6">
      <c r="D7430" s="63"/>
      <c r="F7430" s="64"/>
    </row>
    <row r="7431" spans="4:6">
      <c r="D7431" s="63"/>
      <c r="F7431" s="64"/>
    </row>
    <row r="7432" spans="4:6">
      <c r="D7432" s="63"/>
      <c r="F7432" s="64"/>
    </row>
    <row r="7433" spans="4:6">
      <c r="D7433" s="63"/>
      <c r="F7433" s="64"/>
    </row>
    <row r="7434" spans="4:6">
      <c r="D7434" s="63"/>
      <c r="F7434" s="64"/>
    </row>
    <row r="7435" spans="4:6">
      <c r="D7435" s="63"/>
      <c r="F7435" s="64"/>
    </row>
    <row r="7436" spans="4:6">
      <c r="D7436" s="63"/>
      <c r="F7436" s="64"/>
    </row>
    <row r="7437" spans="4:6">
      <c r="D7437" s="63"/>
      <c r="F7437" s="64"/>
    </row>
    <row r="7438" spans="4:6">
      <c r="D7438" s="63"/>
      <c r="F7438" s="64"/>
    </row>
    <row r="7439" spans="4:6">
      <c r="D7439" s="63"/>
      <c r="F7439" s="64"/>
    </row>
    <row r="7440" spans="4:6">
      <c r="D7440" s="63"/>
      <c r="F7440" s="64"/>
    </row>
    <row r="7441" spans="4:6">
      <c r="D7441" s="63"/>
      <c r="F7441" s="64"/>
    </row>
    <row r="7442" spans="4:6">
      <c r="D7442" s="63"/>
      <c r="F7442" s="64"/>
    </row>
    <row r="7443" spans="4:6">
      <c r="D7443" s="63"/>
      <c r="F7443" s="64"/>
    </row>
    <row r="7444" spans="4:6">
      <c r="D7444" s="63"/>
      <c r="F7444" s="64"/>
    </row>
    <row r="7445" spans="4:6">
      <c r="D7445" s="63"/>
      <c r="F7445" s="64"/>
    </row>
    <row r="7446" spans="4:6">
      <c r="D7446" s="63"/>
      <c r="F7446" s="64"/>
    </row>
    <row r="7447" spans="4:6">
      <c r="D7447" s="63"/>
      <c r="F7447" s="64"/>
    </row>
    <row r="7448" spans="4:6">
      <c r="D7448" s="63"/>
      <c r="F7448" s="64"/>
    </row>
    <row r="7449" spans="4:6">
      <c r="D7449" s="63"/>
      <c r="F7449" s="64"/>
    </row>
    <row r="7450" spans="4:6">
      <c r="D7450" s="63"/>
      <c r="F7450" s="64"/>
    </row>
    <row r="7451" spans="4:6">
      <c r="D7451" s="63"/>
      <c r="F7451" s="64"/>
    </row>
    <row r="7452" spans="4:6">
      <c r="D7452" s="63"/>
      <c r="F7452" s="64"/>
    </row>
    <row r="7453" spans="4:6">
      <c r="D7453" s="63"/>
      <c r="F7453" s="64"/>
    </row>
    <row r="7454" spans="4:6">
      <c r="D7454" s="63"/>
      <c r="F7454" s="64"/>
    </row>
    <row r="7455" spans="4:6">
      <c r="D7455" s="63"/>
      <c r="F7455" s="64"/>
    </row>
    <row r="7456" spans="4:6">
      <c r="D7456" s="63"/>
      <c r="F7456" s="64"/>
    </row>
    <row r="7457" spans="4:6">
      <c r="D7457" s="63"/>
      <c r="F7457" s="64"/>
    </row>
    <row r="7458" spans="4:6">
      <c r="D7458" s="63"/>
      <c r="F7458" s="64"/>
    </row>
    <row r="7459" spans="4:6">
      <c r="D7459" s="63"/>
      <c r="F7459" s="64"/>
    </row>
    <row r="7460" spans="4:6">
      <c r="D7460" s="63"/>
      <c r="F7460" s="64"/>
    </row>
    <row r="7461" spans="4:6">
      <c r="D7461" s="63"/>
      <c r="F7461" s="64"/>
    </row>
    <row r="7462" spans="4:6">
      <c r="D7462" s="63"/>
      <c r="F7462" s="64"/>
    </row>
    <row r="7463" spans="4:6">
      <c r="D7463" s="63"/>
      <c r="F7463" s="64"/>
    </row>
    <row r="7464" spans="4:6">
      <c r="D7464" s="63"/>
      <c r="F7464" s="64"/>
    </row>
    <row r="7465" spans="4:6">
      <c r="D7465" s="63"/>
      <c r="F7465" s="64"/>
    </row>
    <row r="7466" spans="4:6">
      <c r="D7466" s="63"/>
      <c r="F7466" s="64"/>
    </row>
    <row r="7467" spans="4:6">
      <c r="D7467" s="63"/>
      <c r="F7467" s="64"/>
    </row>
    <row r="7468" spans="4:6">
      <c r="D7468" s="63"/>
      <c r="F7468" s="64"/>
    </row>
    <row r="7469" spans="4:6">
      <c r="D7469" s="63"/>
      <c r="F7469" s="64"/>
    </row>
    <row r="7470" spans="4:6">
      <c r="D7470" s="63"/>
      <c r="F7470" s="64"/>
    </row>
    <row r="7471" spans="4:6">
      <c r="D7471" s="63"/>
      <c r="F7471" s="64"/>
    </row>
    <row r="7472" spans="4:6">
      <c r="D7472" s="63"/>
      <c r="F7472" s="64"/>
    </row>
    <row r="7473" spans="4:6">
      <c r="D7473" s="63"/>
      <c r="F7473" s="64"/>
    </row>
    <row r="7474" spans="4:6">
      <c r="D7474" s="63"/>
      <c r="F7474" s="64"/>
    </row>
    <row r="7475" spans="4:6">
      <c r="D7475" s="63"/>
      <c r="F7475" s="64"/>
    </row>
    <row r="7476" spans="4:6">
      <c r="D7476" s="63"/>
      <c r="F7476" s="64"/>
    </row>
    <row r="7477" spans="4:6">
      <c r="D7477" s="63"/>
      <c r="F7477" s="64"/>
    </row>
    <row r="7478" spans="4:6">
      <c r="D7478" s="63"/>
      <c r="F7478" s="64"/>
    </row>
    <row r="7479" spans="4:6">
      <c r="D7479" s="63"/>
      <c r="F7479" s="64"/>
    </row>
    <row r="7480" spans="4:6">
      <c r="D7480" s="63"/>
      <c r="F7480" s="64"/>
    </row>
    <row r="7481" spans="4:6">
      <c r="D7481" s="63"/>
      <c r="F7481" s="64"/>
    </row>
    <row r="7482" spans="4:6">
      <c r="D7482" s="63"/>
      <c r="F7482" s="64"/>
    </row>
    <row r="7483" spans="4:6">
      <c r="D7483" s="63"/>
      <c r="F7483" s="64"/>
    </row>
    <row r="7484" spans="4:6">
      <c r="D7484" s="63"/>
      <c r="F7484" s="64"/>
    </row>
    <row r="7485" spans="4:6">
      <c r="D7485" s="63"/>
      <c r="F7485" s="64"/>
    </row>
    <row r="7486" spans="4:6">
      <c r="D7486" s="63"/>
      <c r="F7486" s="64"/>
    </row>
    <row r="7487" spans="4:6">
      <c r="D7487" s="63"/>
      <c r="F7487" s="64"/>
    </row>
    <row r="7488" spans="4:6">
      <c r="D7488" s="63"/>
      <c r="F7488" s="64"/>
    </row>
    <row r="7489" spans="4:6">
      <c r="D7489" s="63"/>
      <c r="F7489" s="64"/>
    </row>
    <row r="7490" spans="4:6">
      <c r="D7490" s="63"/>
      <c r="F7490" s="64"/>
    </row>
    <row r="7491" spans="4:6">
      <c r="D7491" s="63"/>
      <c r="F7491" s="64"/>
    </row>
    <row r="7492" spans="4:6">
      <c r="D7492" s="63"/>
      <c r="F7492" s="64"/>
    </row>
    <row r="7493" spans="4:6">
      <c r="D7493" s="63"/>
      <c r="F7493" s="64"/>
    </row>
    <row r="7494" spans="4:6">
      <c r="D7494" s="63"/>
      <c r="F7494" s="64"/>
    </row>
    <row r="7495" spans="4:6">
      <c r="D7495" s="63"/>
      <c r="F7495" s="64"/>
    </row>
    <row r="7496" spans="4:6">
      <c r="D7496" s="63"/>
      <c r="F7496" s="64"/>
    </row>
    <row r="7497" spans="4:6">
      <c r="D7497" s="63"/>
      <c r="F7497" s="64"/>
    </row>
    <row r="7498" spans="4:6">
      <c r="D7498" s="63"/>
      <c r="F7498" s="64"/>
    </row>
    <row r="7499" spans="4:6">
      <c r="D7499" s="63"/>
      <c r="F7499" s="64"/>
    </row>
    <row r="7500" spans="4:6">
      <c r="D7500" s="63"/>
      <c r="F7500" s="64"/>
    </row>
    <row r="7501" spans="4:6">
      <c r="D7501" s="63"/>
      <c r="F7501" s="64"/>
    </row>
    <row r="7502" spans="4:6">
      <c r="D7502" s="63"/>
      <c r="F7502" s="64"/>
    </row>
    <row r="7503" spans="4:6">
      <c r="D7503" s="63"/>
      <c r="F7503" s="64"/>
    </row>
    <row r="7504" spans="4:6">
      <c r="D7504" s="63"/>
      <c r="F7504" s="64"/>
    </row>
    <row r="7505" spans="4:6">
      <c r="D7505" s="63"/>
      <c r="F7505" s="64"/>
    </row>
    <row r="7506" spans="4:6">
      <c r="D7506" s="63"/>
      <c r="F7506" s="64"/>
    </row>
    <row r="7507" spans="4:6">
      <c r="D7507" s="63"/>
      <c r="F7507" s="64"/>
    </row>
    <row r="7508" spans="4:6">
      <c r="D7508" s="63"/>
      <c r="F7508" s="64"/>
    </row>
    <row r="7509" spans="4:6">
      <c r="D7509" s="63"/>
      <c r="F7509" s="64"/>
    </row>
    <row r="7510" spans="4:6">
      <c r="D7510" s="63"/>
      <c r="F7510" s="64"/>
    </row>
    <row r="7511" spans="4:6">
      <c r="D7511" s="63"/>
      <c r="F7511" s="64"/>
    </row>
    <row r="7512" spans="4:6">
      <c r="D7512" s="63"/>
      <c r="F7512" s="64"/>
    </row>
    <row r="7513" spans="4:6">
      <c r="D7513" s="63"/>
      <c r="F7513" s="64"/>
    </row>
    <row r="7514" spans="4:6">
      <c r="D7514" s="63"/>
      <c r="F7514" s="64"/>
    </row>
    <row r="7515" spans="4:6">
      <c r="D7515" s="63"/>
      <c r="F7515" s="64"/>
    </row>
    <row r="7516" spans="4:6">
      <c r="D7516" s="63"/>
      <c r="F7516" s="64"/>
    </row>
    <row r="7517" spans="4:6">
      <c r="D7517" s="63"/>
      <c r="F7517" s="64"/>
    </row>
    <row r="7518" spans="4:6">
      <c r="D7518" s="63"/>
      <c r="F7518" s="64"/>
    </row>
    <row r="7519" spans="4:6">
      <c r="D7519" s="63"/>
      <c r="F7519" s="64"/>
    </row>
    <row r="7520" spans="4:6">
      <c r="D7520" s="63"/>
      <c r="F7520" s="64"/>
    </row>
    <row r="7521" spans="4:6">
      <c r="D7521" s="63"/>
      <c r="F7521" s="64"/>
    </row>
    <row r="7522" spans="4:6">
      <c r="D7522" s="63"/>
      <c r="F7522" s="64"/>
    </row>
    <row r="7523" spans="4:6">
      <c r="D7523" s="63"/>
      <c r="F7523" s="64"/>
    </row>
    <row r="7524" spans="4:6">
      <c r="D7524" s="63"/>
      <c r="F7524" s="64"/>
    </row>
    <row r="7525" spans="4:6">
      <c r="D7525" s="63"/>
      <c r="F7525" s="64"/>
    </row>
    <row r="7526" spans="4:6">
      <c r="D7526" s="63"/>
      <c r="F7526" s="64"/>
    </row>
    <row r="7527" spans="4:6">
      <c r="D7527" s="63"/>
      <c r="F7527" s="64"/>
    </row>
    <row r="7528" spans="4:6">
      <c r="D7528" s="63"/>
      <c r="F7528" s="64"/>
    </row>
    <row r="7529" spans="4:6">
      <c r="D7529" s="63"/>
      <c r="F7529" s="64"/>
    </row>
    <row r="7530" spans="4:6">
      <c r="D7530" s="63"/>
      <c r="F7530" s="64"/>
    </row>
    <row r="7531" spans="4:6">
      <c r="D7531" s="63"/>
      <c r="F7531" s="64"/>
    </row>
    <row r="7532" spans="4:6">
      <c r="D7532" s="63"/>
      <c r="F7532" s="64"/>
    </row>
    <row r="7533" spans="4:6">
      <c r="D7533" s="63"/>
      <c r="F7533" s="64"/>
    </row>
    <row r="7534" spans="4:6">
      <c r="D7534" s="63"/>
      <c r="F7534" s="64"/>
    </row>
    <row r="7535" spans="4:6">
      <c r="D7535" s="63"/>
      <c r="F7535" s="64"/>
    </row>
    <row r="7536" spans="4:6">
      <c r="D7536" s="63"/>
      <c r="F7536" s="64"/>
    </row>
    <row r="7537" spans="4:6">
      <c r="D7537" s="63"/>
      <c r="F7537" s="64"/>
    </row>
    <row r="7538" spans="4:6">
      <c r="D7538" s="63"/>
      <c r="F7538" s="64"/>
    </row>
    <row r="7539" spans="4:6">
      <c r="D7539" s="63"/>
      <c r="F7539" s="64"/>
    </row>
    <row r="7540" spans="4:6">
      <c r="D7540" s="63"/>
      <c r="F7540" s="64"/>
    </row>
    <row r="7541" spans="4:6">
      <c r="D7541" s="63"/>
      <c r="F7541" s="64"/>
    </row>
    <row r="7542" spans="4:6">
      <c r="D7542" s="63"/>
      <c r="F7542" s="64"/>
    </row>
    <row r="7543" spans="4:6">
      <c r="D7543" s="63"/>
      <c r="F7543" s="64"/>
    </row>
    <row r="7544" spans="4:6">
      <c r="D7544" s="63"/>
      <c r="F7544" s="64"/>
    </row>
    <row r="7545" spans="4:6">
      <c r="D7545" s="63"/>
      <c r="F7545" s="64"/>
    </row>
    <row r="7546" spans="4:6">
      <c r="D7546" s="63"/>
      <c r="F7546" s="64"/>
    </row>
    <row r="7547" spans="4:6">
      <c r="D7547" s="63"/>
      <c r="F7547" s="64"/>
    </row>
    <row r="7548" spans="4:6">
      <c r="D7548" s="63"/>
      <c r="F7548" s="64"/>
    </row>
    <row r="7549" spans="4:6">
      <c r="D7549" s="63"/>
      <c r="F7549" s="64"/>
    </row>
    <row r="7550" spans="4:6">
      <c r="D7550" s="63"/>
      <c r="F7550" s="64"/>
    </row>
    <row r="7551" spans="4:6">
      <c r="D7551" s="63"/>
      <c r="F7551" s="64"/>
    </row>
    <row r="7552" spans="4:6">
      <c r="D7552" s="63"/>
      <c r="F7552" s="64"/>
    </row>
    <row r="7553" spans="4:6">
      <c r="D7553" s="63"/>
      <c r="F7553" s="64"/>
    </row>
    <row r="7554" spans="4:6">
      <c r="D7554" s="63"/>
      <c r="F7554" s="64"/>
    </row>
    <row r="7555" spans="4:6">
      <c r="D7555" s="63"/>
      <c r="F7555" s="64"/>
    </row>
    <row r="7556" spans="4:6">
      <c r="D7556" s="63"/>
      <c r="F7556" s="64"/>
    </row>
    <row r="7557" spans="4:6">
      <c r="D7557" s="63"/>
      <c r="F7557" s="64"/>
    </row>
    <row r="7558" spans="4:6">
      <c r="D7558" s="63"/>
      <c r="F7558" s="64"/>
    </row>
    <row r="7559" spans="4:6">
      <c r="D7559" s="63"/>
      <c r="F7559" s="64"/>
    </row>
    <row r="7560" spans="4:6">
      <c r="D7560" s="63"/>
      <c r="F7560" s="64"/>
    </row>
    <row r="7561" spans="4:6">
      <c r="D7561" s="63"/>
      <c r="F7561" s="64"/>
    </row>
    <row r="7562" spans="4:6">
      <c r="D7562" s="63"/>
      <c r="F7562" s="64"/>
    </row>
    <row r="7563" spans="4:6">
      <c r="D7563" s="63"/>
      <c r="F7563" s="64"/>
    </row>
    <row r="7564" spans="4:6">
      <c r="D7564" s="63"/>
      <c r="F7564" s="64"/>
    </row>
    <row r="7565" spans="4:6">
      <c r="D7565" s="63"/>
      <c r="F7565" s="64"/>
    </row>
    <row r="7566" spans="4:6">
      <c r="D7566" s="63"/>
      <c r="F7566" s="64"/>
    </row>
    <row r="7567" spans="4:6">
      <c r="D7567" s="63"/>
      <c r="F7567" s="64"/>
    </row>
    <row r="7568" spans="4:6">
      <c r="D7568" s="63"/>
      <c r="F7568" s="64"/>
    </row>
    <row r="7569" spans="4:6">
      <c r="D7569" s="63"/>
      <c r="F7569" s="64"/>
    </row>
    <row r="7570" spans="4:6">
      <c r="D7570" s="63"/>
      <c r="F7570" s="64"/>
    </row>
    <row r="7571" spans="4:6">
      <c r="D7571" s="63"/>
      <c r="F7571" s="64"/>
    </row>
    <row r="7572" spans="4:6">
      <c r="D7572" s="63"/>
      <c r="F7572" s="64"/>
    </row>
    <row r="7573" spans="4:6">
      <c r="D7573" s="63"/>
      <c r="F7573" s="64"/>
    </row>
    <row r="7574" spans="4:6">
      <c r="D7574" s="63"/>
      <c r="F7574" s="64"/>
    </row>
    <row r="7575" spans="4:6">
      <c r="D7575" s="63"/>
      <c r="F7575" s="64"/>
    </row>
    <row r="7576" spans="4:6">
      <c r="D7576" s="63"/>
      <c r="F7576" s="64"/>
    </row>
    <row r="7577" spans="4:6">
      <c r="D7577" s="63"/>
      <c r="F7577" s="64"/>
    </row>
    <row r="7578" spans="4:6">
      <c r="D7578" s="63"/>
      <c r="F7578" s="64"/>
    </row>
    <row r="7579" spans="4:6">
      <c r="D7579" s="63"/>
      <c r="F7579" s="64"/>
    </row>
    <row r="7580" spans="4:6">
      <c r="D7580" s="63"/>
      <c r="F7580" s="64"/>
    </row>
    <row r="7581" spans="4:6">
      <c r="D7581" s="63"/>
      <c r="F7581" s="64"/>
    </row>
    <row r="7582" spans="4:6">
      <c r="D7582" s="63"/>
      <c r="F7582" s="64"/>
    </row>
    <row r="7583" spans="4:6">
      <c r="D7583" s="63"/>
      <c r="F7583" s="64"/>
    </row>
    <row r="7584" spans="4:6">
      <c r="D7584" s="63"/>
      <c r="F7584" s="64"/>
    </row>
    <row r="7585" spans="4:6">
      <c r="D7585" s="63"/>
      <c r="F7585" s="64"/>
    </row>
    <row r="7586" spans="4:6">
      <c r="D7586" s="63"/>
      <c r="F7586" s="64"/>
    </row>
    <row r="7587" spans="4:6">
      <c r="D7587" s="63"/>
      <c r="F7587" s="64"/>
    </row>
    <row r="7588" spans="4:6">
      <c r="D7588" s="63"/>
      <c r="F7588" s="64"/>
    </row>
    <row r="7589" spans="4:6">
      <c r="D7589" s="63"/>
      <c r="F7589" s="64"/>
    </row>
    <row r="7590" spans="4:6">
      <c r="D7590" s="63"/>
      <c r="F7590" s="64"/>
    </row>
    <row r="7591" spans="4:6">
      <c r="D7591" s="63"/>
      <c r="F7591" s="64"/>
    </row>
    <row r="7592" spans="4:6">
      <c r="D7592" s="63"/>
      <c r="F7592" s="64"/>
    </row>
    <row r="7593" spans="4:6">
      <c r="D7593" s="63"/>
      <c r="F7593" s="64"/>
    </row>
    <row r="7594" spans="4:6">
      <c r="D7594" s="63"/>
      <c r="F7594" s="64"/>
    </row>
    <row r="7595" spans="4:6">
      <c r="D7595" s="63"/>
      <c r="F7595" s="64"/>
    </row>
    <row r="7596" spans="4:6">
      <c r="D7596" s="63"/>
      <c r="F7596" s="64"/>
    </row>
    <row r="7597" spans="4:6">
      <c r="D7597" s="63"/>
      <c r="F7597" s="64"/>
    </row>
    <row r="7598" spans="4:6">
      <c r="D7598" s="63"/>
      <c r="F7598" s="64"/>
    </row>
    <row r="7599" spans="4:6">
      <c r="D7599" s="63"/>
      <c r="F7599" s="64"/>
    </row>
    <row r="7600" spans="4:6">
      <c r="D7600" s="63"/>
      <c r="F7600" s="64"/>
    </row>
    <row r="7601" spans="4:6">
      <c r="D7601" s="63"/>
      <c r="F7601" s="64"/>
    </row>
    <row r="7602" spans="4:6">
      <c r="D7602" s="63"/>
      <c r="F7602" s="64"/>
    </row>
    <row r="7603" spans="4:6">
      <c r="D7603" s="63"/>
      <c r="F7603" s="64"/>
    </row>
    <row r="7604" spans="4:6">
      <c r="D7604" s="63"/>
      <c r="F7604" s="64"/>
    </row>
    <row r="7605" spans="4:6">
      <c r="D7605" s="63"/>
      <c r="F7605" s="64"/>
    </row>
    <row r="7606" spans="4:6">
      <c r="D7606" s="63"/>
      <c r="F7606" s="64"/>
    </row>
    <row r="7607" spans="4:6">
      <c r="D7607" s="63"/>
      <c r="F7607" s="64"/>
    </row>
    <row r="7608" spans="4:6">
      <c r="D7608" s="63"/>
      <c r="F7608" s="64"/>
    </row>
    <row r="7609" spans="4:6">
      <c r="D7609" s="63"/>
      <c r="F7609" s="64"/>
    </row>
    <row r="7610" spans="4:6">
      <c r="D7610" s="63"/>
      <c r="F7610" s="64"/>
    </row>
    <row r="7611" spans="4:6">
      <c r="D7611" s="63"/>
      <c r="F7611" s="64"/>
    </row>
    <row r="7612" spans="4:6">
      <c r="D7612" s="63"/>
      <c r="F7612" s="64"/>
    </row>
    <row r="7613" spans="4:6">
      <c r="D7613" s="63"/>
      <c r="F7613" s="64"/>
    </row>
    <row r="7614" spans="4:6">
      <c r="D7614" s="63"/>
      <c r="F7614" s="64"/>
    </row>
    <row r="7615" spans="4:6">
      <c r="D7615" s="63"/>
      <c r="F7615" s="64"/>
    </row>
    <row r="7616" spans="4:6">
      <c r="D7616" s="63"/>
      <c r="F7616" s="64"/>
    </row>
    <row r="7617" spans="4:6">
      <c r="D7617" s="63"/>
      <c r="F7617" s="64"/>
    </row>
    <row r="7618" spans="4:6">
      <c r="D7618" s="63"/>
      <c r="F7618" s="64"/>
    </row>
    <row r="7619" spans="4:6">
      <c r="D7619" s="63"/>
      <c r="F7619" s="64"/>
    </row>
    <row r="7620" spans="4:6">
      <c r="D7620" s="63"/>
      <c r="F7620" s="64"/>
    </row>
    <row r="7621" spans="4:6">
      <c r="D7621" s="63"/>
      <c r="F7621" s="64"/>
    </row>
    <row r="7622" spans="4:6">
      <c r="D7622" s="63"/>
      <c r="F7622" s="64"/>
    </row>
    <row r="7623" spans="4:6">
      <c r="D7623" s="63"/>
      <c r="F7623" s="64"/>
    </row>
    <row r="7624" spans="4:6">
      <c r="D7624" s="63"/>
      <c r="F7624" s="64"/>
    </row>
    <row r="7625" spans="4:6">
      <c r="D7625" s="63"/>
      <c r="F7625" s="64"/>
    </row>
    <row r="7626" spans="4:6">
      <c r="D7626" s="63"/>
      <c r="F7626" s="64"/>
    </row>
    <row r="7627" spans="4:6">
      <c r="D7627" s="63"/>
      <c r="F7627" s="64"/>
    </row>
    <row r="7628" spans="4:6">
      <c r="D7628" s="63"/>
      <c r="F7628" s="64"/>
    </row>
    <row r="7629" spans="4:6">
      <c r="D7629" s="63"/>
      <c r="F7629" s="64"/>
    </row>
    <row r="7630" spans="4:6">
      <c r="D7630" s="63"/>
      <c r="F7630" s="64"/>
    </row>
    <row r="7631" spans="4:6">
      <c r="D7631" s="63"/>
      <c r="F7631" s="64"/>
    </row>
    <row r="7632" spans="4:6">
      <c r="D7632" s="63"/>
      <c r="F7632" s="64"/>
    </row>
    <row r="7633" spans="4:6">
      <c r="D7633" s="63"/>
      <c r="F7633" s="64"/>
    </row>
    <row r="7634" spans="4:6">
      <c r="D7634" s="63"/>
      <c r="F7634" s="64"/>
    </row>
    <row r="7635" spans="4:6">
      <c r="D7635" s="63"/>
      <c r="F7635" s="64"/>
    </row>
    <row r="7636" spans="4:6">
      <c r="D7636" s="63"/>
      <c r="F7636" s="64"/>
    </row>
    <row r="7637" spans="4:6">
      <c r="D7637" s="63"/>
      <c r="F7637" s="64"/>
    </row>
    <row r="7638" spans="4:6">
      <c r="D7638" s="63"/>
      <c r="F7638" s="64"/>
    </row>
    <row r="7639" spans="4:6">
      <c r="D7639" s="63"/>
      <c r="F7639" s="64"/>
    </row>
    <row r="7640" spans="4:6">
      <c r="D7640" s="63"/>
      <c r="F7640" s="64"/>
    </row>
    <row r="7641" spans="4:6">
      <c r="D7641" s="63"/>
      <c r="F7641" s="64"/>
    </row>
    <row r="7642" spans="4:6">
      <c r="D7642" s="63"/>
      <c r="F7642" s="64"/>
    </row>
    <row r="7643" spans="4:6">
      <c r="D7643" s="63"/>
      <c r="F7643" s="64"/>
    </row>
    <row r="7644" spans="4:6">
      <c r="D7644" s="63"/>
      <c r="F7644" s="64"/>
    </row>
    <row r="7645" spans="4:6">
      <c r="D7645" s="63"/>
      <c r="F7645" s="64"/>
    </row>
    <row r="7646" spans="4:6">
      <c r="D7646" s="63"/>
      <c r="F7646" s="64"/>
    </row>
    <row r="7647" spans="4:6">
      <c r="D7647" s="63"/>
      <c r="F7647" s="64"/>
    </row>
    <row r="7648" spans="4:6">
      <c r="D7648" s="63"/>
      <c r="F7648" s="64"/>
    </row>
    <row r="7649" spans="4:6">
      <c r="D7649" s="63"/>
      <c r="F7649" s="64"/>
    </row>
    <row r="7650" spans="4:6">
      <c r="D7650" s="63"/>
      <c r="F7650" s="64"/>
    </row>
    <row r="7651" spans="4:6">
      <c r="D7651" s="63"/>
      <c r="F7651" s="64"/>
    </row>
    <row r="7652" spans="4:6">
      <c r="D7652" s="63"/>
      <c r="F7652" s="64"/>
    </row>
    <row r="7653" spans="4:6">
      <c r="D7653" s="63"/>
      <c r="F7653" s="64"/>
    </row>
    <row r="7654" spans="4:6">
      <c r="D7654" s="63"/>
      <c r="F7654" s="64"/>
    </row>
    <row r="7655" spans="4:6">
      <c r="D7655" s="63"/>
      <c r="F7655" s="64"/>
    </row>
    <row r="7656" spans="4:6">
      <c r="D7656" s="63"/>
      <c r="F7656" s="64"/>
    </row>
    <row r="7657" spans="4:6">
      <c r="D7657" s="63"/>
      <c r="F7657" s="64"/>
    </row>
    <row r="7658" spans="4:6">
      <c r="D7658" s="63"/>
      <c r="F7658" s="64"/>
    </row>
    <row r="7659" spans="4:6">
      <c r="D7659" s="63"/>
      <c r="F7659" s="64"/>
    </row>
    <row r="7660" spans="4:6">
      <c r="D7660" s="63"/>
      <c r="F7660" s="64"/>
    </row>
    <row r="7661" spans="4:6">
      <c r="D7661" s="63"/>
      <c r="F7661" s="64"/>
    </row>
    <row r="7662" spans="4:6">
      <c r="D7662" s="63"/>
      <c r="F7662" s="64"/>
    </row>
    <row r="7663" spans="4:6">
      <c r="D7663" s="63"/>
      <c r="F7663" s="64"/>
    </row>
    <row r="7664" spans="4:6">
      <c r="D7664" s="63"/>
      <c r="F7664" s="64"/>
    </row>
    <row r="7665" spans="4:6">
      <c r="D7665" s="63"/>
      <c r="F7665" s="64"/>
    </row>
    <row r="7666" spans="4:6">
      <c r="D7666" s="63"/>
      <c r="F7666" s="64"/>
    </row>
    <row r="7667" spans="4:6">
      <c r="D7667" s="63"/>
      <c r="F7667" s="64"/>
    </row>
    <row r="7668" spans="4:6">
      <c r="D7668" s="63"/>
      <c r="F7668" s="64"/>
    </row>
    <row r="7669" spans="4:6">
      <c r="D7669" s="63"/>
      <c r="F7669" s="64"/>
    </row>
    <row r="7670" spans="4:6">
      <c r="D7670" s="63"/>
      <c r="F7670" s="64"/>
    </row>
    <row r="7671" spans="4:6">
      <c r="D7671" s="63"/>
      <c r="F7671" s="64"/>
    </row>
    <row r="7672" spans="4:6">
      <c r="D7672" s="63"/>
      <c r="F7672" s="64"/>
    </row>
    <row r="7673" spans="4:6">
      <c r="D7673" s="63"/>
      <c r="F7673" s="64"/>
    </row>
    <row r="7674" spans="4:6">
      <c r="D7674" s="63"/>
      <c r="F7674" s="64"/>
    </row>
    <row r="7675" spans="4:6">
      <c r="D7675" s="63"/>
      <c r="F7675" s="64"/>
    </row>
    <row r="7676" spans="4:6">
      <c r="D7676" s="63"/>
      <c r="F7676" s="64"/>
    </row>
    <row r="7677" spans="4:6">
      <c r="D7677" s="63"/>
      <c r="F7677" s="64"/>
    </row>
    <row r="7678" spans="4:6">
      <c r="D7678" s="63"/>
      <c r="F7678" s="64"/>
    </row>
    <row r="7679" spans="4:6">
      <c r="D7679" s="63"/>
      <c r="F7679" s="64"/>
    </row>
    <row r="7680" spans="4:6">
      <c r="D7680" s="63"/>
      <c r="F7680" s="64"/>
    </row>
    <row r="7681" spans="4:6">
      <c r="D7681" s="63"/>
      <c r="F7681" s="64"/>
    </row>
    <row r="7682" spans="4:6">
      <c r="D7682" s="63"/>
      <c r="F7682" s="64"/>
    </row>
    <row r="7683" spans="4:6">
      <c r="D7683" s="63"/>
      <c r="F7683" s="64"/>
    </row>
    <row r="7684" spans="4:6">
      <c r="D7684" s="63"/>
      <c r="F7684" s="64"/>
    </row>
    <row r="7685" spans="4:6">
      <c r="D7685" s="63"/>
      <c r="F7685" s="64"/>
    </row>
    <row r="7686" spans="4:6">
      <c r="D7686" s="63"/>
      <c r="F7686" s="64"/>
    </row>
    <row r="7687" spans="4:6">
      <c r="D7687" s="63"/>
      <c r="F7687" s="64"/>
    </row>
    <row r="7688" spans="4:6">
      <c r="D7688" s="63"/>
      <c r="F7688" s="64"/>
    </row>
    <row r="7689" spans="4:6">
      <c r="D7689" s="63"/>
      <c r="F7689" s="64"/>
    </row>
    <row r="7690" spans="4:6">
      <c r="D7690" s="63"/>
      <c r="F7690" s="64"/>
    </row>
    <row r="7691" spans="4:6">
      <c r="D7691" s="63"/>
      <c r="F7691" s="64"/>
    </row>
    <row r="7692" spans="4:6">
      <c r="D7692" s="63"/>
      <c r="F7692" s="64"/>
    </row>
    <row r="7693" spans="4:6">
      <c r="D7693" s="63"/>
      <c r="F7693" s="64"/>
    </row>
    <row r="7694" spans="4:6">
      <c r="D7694" s="63"/>
      <c r="F7694" s="64"/>
    </row>
    <row r="7695" spans="4:6">
      <c r="D7695" s="63"/>
      <c r="F7695" s="64"/>
    </row>
    <row r="7696" spans="4:6">
      <c r="D7696" s="63"/>
      <c r="F7696" s="64"/>
    </row>
    <row r="7697" spans="4:6">
      <c r="D7697" s="63"/>
      <c r="F7697" s="64"/>
    </row>
    <row r="7698" spans="4:6">
      <c r="D7698" s="63"/>
      <c r="F7698" s="64"/>
    </row>
    <row r="7699" spans="4:6">
      <c r="D7699" s="63"/>
      <c r="F7699" s="64"/>
    </row>
    <row r="7700" spans="4:6">
      <c r="D7700" s="63"/>
      <c r="F7700" s="64"/>
    </row>
    <row r="7701" spans="4:6">
      <c r="D7701" s="63"/>
      <c r="F7701" s="64"/>
    </row>
    <row r="7702" spans="4:6">
      <c r="D7702" s="63"/>
      <c r="F7702" s="64"/>
    </row>
    <row r="7703" spans="4:6">
      <c r="D7703" s="63"/>
      <c r="F7703" s="64"/>
    </row>
    <row r="7704" spans="4:6">
      <c r="D7704" s="63"/>
      <c r="F7704" s="64"/>
    </row>
    <row r="7705" spans="4:6">
      <c r="D7705" s="63"/>
      <c r="F7705" s="64"/>
    </row>
    <row r="7706" spans="4:6">
      <c r="D7706" s="63"/>
      <c r="F7706" s="64"/>
    </row>
    <row r="7707" spans="4:6">
      <c r="D7707" s="63"/>
      <c r="F7707" s="64"/>
    </row>
    <row r="7708" spans="4:6">
      <c r="D7708" s="63"/>
      <c r="F7708" s="64"/>
    </row>
    <row r="7709" spans="4:6">
      <c r="D7709" s="63"/>
      <c r="F7709" s="64"/>
    </row>
    <row r="7710" spans="4:6">
      <c r="D7710" s="63"/>
      <c r="F7710" s="64"/>
    </row>
    <row r="7711" spans="4:6">
      <c r="D7711" s="63"/>
      <c r="F7711" s="64"/>
    </row>
    <row r="7712" spans="4:6">
      <c r="D7712" s="63"/>
      <c r="F7712" s="64"/>
    </row>
    <row r="7713" spans="4:6">
      <c r="D7713" s="63"/>
      <c r="F7713" s="64"/>
    </row>
    <row r="7714" spans="4:6">
      <c r="D7714" s="63"/>
      <c r="F7714" s="64"/>
    </row>
    <row r="7715" spans="4:6">
      <c r="D7715" s="63"/>
      <c r="F7715" s="64"/>
    </row>
    <row r="7716" spans="4:6">
      <c r="D7716" s="63"/>
      <c r="F7716" s="64"/>
    </row>
    <row r="7717" spans="4:6">
      <c r="D7717" s="63"/>
      <c r="F7717" s="64"/>
    </row>
    <row r="7718" spans="4:6">
      <c r="D7718" s="63"/>
      <c r="F7718" s="64"/>
    </row>
    <row r="7719" spans="4:6">
      <c r="D7719" s="63"/>
      <c r="F7719" s="64"/>
    </row>
    <row r="7720" spans="4:6">
      <c r="D7720" s="63"/>
      <c r="F7720" s="64"/>
    </row>
    <row r="7721" spans="4:6">
      <c r="D7721" s="63"/>
      <c r="F7721" s="64"/>
    </row>
    <row r="7722" spans="4:6">
      <c r="D7722" s="63"/>
      <c r="F7722" s="64"/>
    </row>
    <row r="7723" spans="4:6">
      <c r="D7723" s="63"/>
      <c r="F7723" s="64"/>
    </row>
    <row r="7724" spans="4:6">
      <c r="D7724" s="63"/>
      <c r="F7724" s="64"/>
    </row>
    <row r="7725" spans="4:6">
      <c r="D7725" s="63"/>
      <c r="F7725" s="64"/>
    </row>
    <row r="7726" spans="4:6">
      <c r="D7726" s="63"/>
      <c r="F7726" s="64"/>
    </row>
    <row r="7727" spans="4:6">
      <c r="D7727" s="63"/>
      <c r="F7727" s="64"/>
    </row>
    <row r="7728" spans="4:6">
      <c r="D7728" s="63"/>
      <c r="F7728" s="64"/>
    </row>
    <row r="7729" spans="4:6">
      <c r="D7729" s="63"/>
      <c r="F7729" s="64"/>
    </row>
    <row r="7730" spans="4:6">
      <c r="D7730" s="63"/>
      <c r="F7730" s="64"/>
    </row>
    <row r="7731" spans="4:6">
      <c r="D7731" s="63"/>
      <c r="F7731" s="64"/>
    </row>
    <row r="7732" spans="4:6">
      <c r="D7732" s="63"/>
      <c r="F7732" s="64"/>
    </row>
    <row r="7733" spans="4:6">
      <c r="D7733" s="63"/>
      <c r="F7733" s="64"/>
    </row>
    <row r="7734" spans="4:6">
      <c r="D7734" s="63"/>
      <c r="F7734" s="64"/>
    </row>
    <row r="7735" spans="4:6">
      <c r="D7735" s="63"/>
      <c r="F7735" s="64"/>
    </row>
    <row r="7736" spans="4:6">
      <c r="D7736" s="63"/>
      <c r="F7736" s="64"/>
    </row>
    <row r="7737" spans="4:6">
      <c r="D7737" s="63"/>
      <c r="F7737" s="64"/>
    </row>
    <row r="7738" spans="4:6">
      <c r="D7738" s="63"/>
      <c r="F7738" s="64"/>
    </row>
    <row r="7739" spans="4:6">
      <c r="D7739" s="63"/>
      <c r="F7739" s="64"/>
    </row>
    <row r="7740" spans="4:6">
      <c r="D7740" s="63"/>
      <c r="F7740" s="64"/>
    </row>
    <row r="7741" spans="4:6">
      <c r="D7741" s="63"/>
      <c r="F7741" s="64"/>
    </row>
    <row r="7742" spans="4:6">
      <c r="D7742" s="63"/>
      <c r="F7742" s="64"/>
    </row>
    <row r="7743" spans="4:6">
      <c r="D7743" s="63"/>
      <c r="F7743" s="64"/>
    </row>
    <row r="7744" spans="4:6">
      <c r="D7744" s="63"/>
      <c r="F7744" s="64"/>
    </row>
    <row r="7745" spans="4:6">
      <c r="D7745" s="63"/>
      <c r="F7745" s="64"/>
    </row>
    <row r="7746" spans="4:6">
      <c r="D7746" s="63"/>
      <c r="F7746" s="64"/>
    </row>
    <row r="7747" spans="4:6">
      <c r="D7747" s="63"/>
      <c r="F7747" s="64"/>
    </row>
    <row r="7748" spans="4:6">
      <c r="D7748" s="63"/>
      <c r="F7748" s="64"/>
    </row>
    <row r="7749" spans="4:6">
      <c r="D7749" s="63"/>
      <c r="F7749" s="64"/>
    </row>
    <row r="7750" spans="4:6">
      <c r="D7750" s="63"/>
      <c r="F7750" s="64"/>
    </row>
    <row r="7751" spans="4:6">
      <c r="D7751" s="63"/>
      <c r="F7751" s="64"/>
    </row>
    <row r="7752" spans="4:6">
      <c r="D7752" s="63"/>
      <c r="F7752" s="64"/>
    </row>
    <row r="7753" spans="4:6">
      <c r="D7753" s="63"/>
      <c r="F7753" s="64"/>
    </row>
    <row r="7754" spans="4:6">
      <c r="D7754" s="63"/>
      <c r="F7754" s="64"/>
    </row>
    <row r="7755" spans="4:6">
      <c r="D7755" s="63"/>
      <c r="F7755" s="64"/>
    </row>
    <row r="7756" spans="4:6">
      <c r="D7756" s="63"/>
      <c r="F7756" s="64"/>
    </row>
    <row r="7757" spans="4:6">
      <c r="D7757" s="63"/>
      <c r="F7757" s="64"/>
    </row>
    <row r="7758" spans="4:6">
      <c r="D7758" s="63"/>
      <c r="F7758" s="64"/>
    </row>
    <row r="7759" spans="4:6">
      <c r="D7759" s="63"/>
      <c r="F7759" s="64"/>
    </row>
    <row r="7760" spans="4:6">
      <c r="D7760" s="63"/>
      <c r="F7760" s="64"/>
    </row>
    <row r="7761" spans="4:6">
      <c r="D7761" s="63"/>
      <c r="F7761" s="64"/>
    </row>
    <row r="7762" spans="4:6">
      <c r="D7762" s="63"/>
      <c r="F7762" s="64"/>
    </row>
    <row r="7763" spans="4:6">
      <c r="D7763" s="63"/>
      <c r="F7763" s="64"/>
    </row>
    <row r="7764" spans="4:6">
      <c r="D7764" s="63"/>
      <c r="F7764" s="64"/>
    </row>
    <row r="7765" spans="4:6">
      <c r="D7765" s="63"/>
      <c r="F7765" s="64"/>
    </row>
    <row r="7766" spans="4:6">
      <c r="D7766" s="63"/>
      <c r="F7766" s="64"/>
    </row>
    <row r="7767" spans="4:6">
      <c r="D7767" s="63"/>
      <c r="F7767" s="64"/>
    </row>
    <row r="7768" spans="4:6">
      <c r="D7768" s="63"/>
      <c r="F7768" s="64"/>
    </row>
    <row r="7769" spans="4:6">
      <c r="D7769" s="63"/>
      <c r="F7769" s="64"/>
    </row>
    <row r="7770" spans="4:6">
      <c r="D7770" s="63"/>
      <c r="F7770" s="64"/>
    </row>
    <row r="7771" spans="4:6">
      <c r="D7771" s="63"/>
      <c r="F7771" s="64"/>
    </row>
    <row r="7772" spans="4:6">
      <c r="D7772" s="63"/>
      <c r="F7772" s="64"/>
    </row>
    <row r="7773" spans="4:6">
      <c r="D7773" s="63"/>
      <c r="F7773" s="64"/>
    </row>
    <row r="7774" spans="4:6">
      <c r="D7774" s="63"/>
      <c r="F7774" s="64"/>
    </row>
    <row r="7775" spans="4:6">
      <c r="D7775" s="63"/>
      <c r="F7775" s="64"/>
    </row>
    <row r="7776" spans="4:6">
      <c r="D7776" s="63"/>
      <c r="F7776" s="64"/>
    </row>
    <row r="7777" spans="4:6">
      <c r="D7777" s="63"/>
      <c r="F7777" s="64"/>
    </row>
    <row r="7778" spans="4:6">
      <c r="D7778" s="63"/>
      <c r="F7778" s="64"/>
    </row>
    <row r="7779" spans="4:6">
      <c r="D7779" s="63"/>
      <c r="F7779" s="64"/>
    </row>
    <row r="7780" spans="4:6">
      <c r="D7780" s="63"/>
      <c r="F7780" s="64"/>
    </row>
    <row r="7781" spans="4:6">
      <c r="D7781" s="63"/>
      <c r="F7781" s="64"/>
    </row>
    <row r="7782" spans="4:6">
      <c r="D7782" s="63"/>
      <c r="F7782" s="64"/>
    </row>
    <row r="7783" spans="4:6">
      <c r="D7783" s="63"/>
      <c r="F7783" s="64"/>
    </row>
    <row r="7784" spans="4:6">
      <c r="D7784" s="63"/>
      <c r="F7784" s="64"/>
    </row>
    <row r="7785" spans="4:6">
      <c r="D7785" s="63"/>
      <c r="F7785" s="64"/>
    </row>
    <row r="7786" spans="4:6">
      <c r="D7786" s="63"/>
      <c r="F7786" s="64"/>
    </row>
    <row r="7787" spans="4:6">
      <c r="D7787" s="63"/>
      <c r="F7787" s="64"/>
    </row>
    <row r="7788" spans="4:6">
      <c r="D7788" s="63"/>
      <c r="F7788" s="64"/>
    </row>
    <row r="7789" spans="4:6">
      <c r="D7789" s="63"/>
      <c r="F7789" s="64"/>
    </row>
    <row r="7790" spans="4:6">
      <c r="D7790" s="63"/>
      <c r="F7790" s="64"/>
    </row>
    <row r="7791" spans="4:6">
      <c r="D7791" s="63"/>
      <c r="F7791" s="64"/>
    </row>
    <row r="7792" spans="4:6">
      <c r="D7792" s="63"/>
      <c r="F7792" s="64"/>
    </row>
    <row r="7793" spans="4:6">
      <c r="D7793" s="63"/>
      <c r="F7793" s="64"/>
    </row>
    <row r="7794" spans="4:6">
      <c r="D7794" s="63"/>
      <c r="F7794" s="64"/>
    </row>
    <row r="7795" spans="4:6">
      <c r="D7795" s="63"/>
      <c r="F7795" s="64"/>
    </row>
    <row r="7796" spans="4:6">
      <c r="D7796" s="63"/>
      <c r="F7796" s="64"/>
    </row>
    <row r="7797" spans="4:6">
      <c r="D7797" s="63"/>
      <c r="F7797" s="64"/>
    </row>
    <row r="7798" spans="4:6">
      <c r="D7798" s="63"/>
      <c r="F7798" s="64"/>
    </row>
    <row r="7799" spans="4:6">
      <c r="D7799" s="63"/>
      <c r="F7799" s="64"/>
    </row>
    <row r="7800" spans="4:6">
      <c r="D7800" s="63"/>
      <c r="F7800" s="64"/>
    </row>
    <row r="7801" spans="4:6">
      <c r="D7801" s="63"/>
      <c r="F7801" s="64"/>
    </row>
    <row r="7802" spans="4:6">
      <c r="D7802" s="63"/>
      <c r="F7802" s="64"/>
    </row>
    <row r="7803" spans="4:6">
      <c r="D7803" s="63"/>
      <c r="F7803" s="64"/>
    </row>
    <row r="7804" spans="4:6">
      <c r="D7804" s="63"/>
      <c r="F7804" s="64"/>
    </row>
    <row r="7805" spans="4:6">
      <c r="D7805" s="63"/>
      <c r="F7805" s="64"/>
    </row>
    <row r="7806" spans="4:6">
      <c r="D7806" s="63"/>
      <c r="F7806" s="64"/>
    </row>
    <row r="7807" spans="4:6">
      <c r="D7807" s="63"/>
      <c r="F7807" s="64"/>
    </row>
    <row r="7808" spans="4:6">
      <c r="D7808" s="63"/>
      <c r="F7808" s="64"/>
    </row>
    <row r="7809" spans="4:6">
      <c r="D7809" s="63"/>
      <c r="F7809" s="64"/>
    </row>
    <row r="7810" spans="4:6">
      <c r="D7810" s="63"/>
      <c r="F7810" s="64"/>
    </row>
    <row r="7811" spans="4:6">
      <c r="D7811" s="63"/>
      <c r="F7811" s="64"/>
    </row>
    <row r="7812" spans="4:6">
      <c r="D7812" s="63"/>
      <c r="F7812" s="64"/>
    </row>
    <row r="7813" spans="4:6">
      <c r="D7813" s="63"/>
      <c r="F7813" s="64"/>
    </row>
    <row r="7814" spans="4:6">
      <c r="D7814" s="63"/>
      <c r="F7814" s="64"/>
    </row>
    <row r="7815" spans="4:6">
      <c r="D7815" s="63"/>
      <c r="F7815" s="64"/>
    </row>
    <row r="7816" spans="4:6">
      <c r="D7816" s="63"/>
      <c r="F7816" s="64"/>
    </row>
    <row r="7817" spans="4:6">
      <c r="D7817" s="63"/>
      <c r="F7817" s="64"/>
    </row>
    <row r="7818" spans="4:6">
      <c r="D7818" s="63"/>
      <c r="F7818" s="64"/>
    </row>
    <row r="7819" spans="4:6">
      <c r="D7819" s="63"/>
      <c r="F7819" s="64"/>
    </row>
    <row r="7820" spans="4:6">
      <c r="D7820" s="63"/>
      <c r="F7820" s="64"/>
    </row>
    <row r="7821" spans="4:6">
      <c r="D7821" s="63"/>
      <c r="F7821" s="64"/>
    </row>
    <row r="7822" spans="4:6">
      <c r="D7822" s="63"/>
      <c r="F7822" s="64"/>
    </row>
    <row r="7823" spans="4:6">
      <c r="D7823" s="63"/>
      <c r="F7823" s="64"/>
    </row>
    <row r="7824" spans="4:6">
      <c r="D7824" s="63"/>
      <c r="F7824" s="64"/>
    </row>
    <row r="7825" spans="4:6">
      <c r="D7825" s="63"/>
      <c r="F7825" s="64"/>
    </row>
    <row r="7826" spans="4:6">
      <c r="D7826" s="63"/>
      <c r="F7826" s="64"/>
    </row>
    <row r="7827" spans="4:6">
      <c r="D7827" s="63"/>
      <c r="F7827" s="64"/>
    </row>
    <row r="7828" spans="4:6">
      <c r="D7828" s="63"/>
      <c r="F7828" s="64"/>
    </row>
    <row r="7829" spans="4:6">
      <c r="D7829" s="63"/>
      <c r="F7829" s="64"/>
    </row>
    <row r="7830" spans="4:6">
      <c r="D7830" s="63"/>
      <c r="F7830" s="64"/>
    </row>
    <row r="7831" spans="4:6">
      <c r="D7831" s="63"/>
      <c r="F7831" s="64"/>
    </row>
    <row r="7832" spans="4:6">
      <c r="D7832" s="63"/>
      <c r="F7832" s="64"/>
    </row>
    <row r="7833" spans="4:6">
      <c r="D7833" s="63"/>
      <c r="F7833" s="64"/>
    </row>
    <row r="7834" spans="4:6">
      <c r="D7834" s="63"/>
      <c r="F7834" s="64"/>
    </row>
    <row r="7835" spans="4:6">
      <c r="D7835" s="63"/>
      <c r="F7835" s="64"/>
    </row>
    <row r="7836" spans="4:6">
      <c r="D7836" s="63"/>
      <c r="F7836" s="64"/>
    </row>
    <row r="7837" spans="4:6">
      <c r="D7837" s="63"/>
      <c r="F7837" s="64"/>
    </row>
    <row r="7838" spans="4:6">
      <c r="D7838" s="63"/>
      <c r="F7838" s="64"/>
    </row>
    <row r="7839" spans="4:6">
      <c r="D7839" s="63"/>
      <c r="F7839" s="64"/>
    </row>
    <row r="7840" spans="4:6">
      <c r="D7840" s="63"/>
      <c r="F7840" s="64"/>
    </row>
    <row r="7841" spans="4:6">
      <c r="D7841" s="63"/>
      <c r="F7841" s="64"/>
    </row>
    <row r="7842" spans="4:6">
      <c r="D7842" s="63"/>
      <c r="F7842" s="64"/>
    </row>
    <row r="7843" spans="4:6">
      <c r="D7843" s="63"/>
      <c r="F7843" s="64"/>
    </row>
    <row r="7844" spans="4:6">
      <c r="D7844" s="63"/>
      <c r="F7844" s="64"/>
    </row>
    <row r="7845" spans="4:6">
      <c r="D7845" s="63"/>
      <c r="F7845" s="64"/>
    </row>
    <row r="7846" spans="4:6">
      <c r="D7846" s="63"/>
      <c r="F7846" s="64"/>
    </row>
    <row r="7847" spans="4:6">
      <c r="D7847" s="63"/>
      <c r="F7847" s="64"/>
    </row>
    <row r="7848" spans="4:6">
      <c r="D7848" s="63"/>
      <c r="F7848" s="64"/>
    </row>
    <row r="7849" spans="4:6">
      <c r="D7849" s="63"/>
      <c r="F7849" s="64"/>
    </row>
    <row r="7850" spans="4:6">
      <c r="D7850" s="63"/>
      <c r="F7850" s="64"/>
    </row>
    <row r="7851" spans="4:6">
      <c r="D7851" s="63"/>
      <c r="F7851" s="64"/>
    </row>
    <row r="7852" spans="4:6">
      <c r="D7852" s="63"/>
      <c r="F7852" s="64"/>
    </row>
    <row r="7853" spans="4:6">
      <c r="D7853" s="63"/>
      <c r="F7853" s="64"/>
    </row>
    <row r="7854" spans="4:6">
      <c r="D7854" s="63"/>
      <c r="F7854" s="64"/>
    </row>
    <row r="7855" spans="4:6">
      <c r="D7855" s="63"/>
      <c r="F7855" s="64"/>
    </row>
    <row r="7856" spans="4:6">
      <c r="D7856" s="63"/>
      <c r="F7856" s="64"/>
    </row>
    <row r="7857" spans="4:6">
      <c r="D7857" s="63"/>
      <c r="F7857" s="64"/>
    </row>
    <row r="7858" spans="4:6">
      <c r="D7858" s="63"/>
      <c r="F7858" s="64"/>
    </row>
    <row r="7859" spans="4:6">
      <c r="D7859" s="63"/>
      <c r="F7859" s="64"/>
    </row>
    <row r="7860" spans="4:6">
      <c r="D7860" s="63"/>
      <c r="F7860" s="64"/>
    </row>
    <row r="7861" spans="4:6">
      <c r="D7861" s="63"/>
      <c r="F7861" s="64"/>
    </row>
    <row r="7862" spans="4:6">
      <c r="D7862" s="63"/>
      <c r="F7862" s="64"/>
    </row>
    <row r="7863" spans="4:6">
      <c r="D7863" s="63"/>
      <c r="F7863" s="64"/>
    </row>
    <row r="7864" spans="4:6">
      <c r="D7864" s="63"/>
      <c r="F7864" s="64"/>
    </row>
    <row r="7865" spans="4:6">
      <c r="D7865" s="63"/>
      <c r="F7865" s="64"/>
    </row>
    <row r="7866" spans="4:6">
      <c r="D7866" s="63"/>
      <c r="F7866" s="64"/>
    </row>
    <row r="7867" spans="4:6">
      <c r="D7867" s="63"/>
      <c r="F7867" s="64"/>
    </row>
    <row r="7868" spans="4:6">
      <c r="D7868" s="63"/>
      <c r="F7868" s="64"/>
    </row>
    <row r="7869" spans="4:6">
      <c r="D7869" s="63"/>
      <c r="F7869" s="64"/>
    </row>
    <row r="7870" spans="4:6">
      <c r="D7870" s="63"/>
      <c r="F7870" s="64"/>
    </row>
    <row r="7871" spans="4:6">
      <c r="D7871" s="63"/>
      <c r="F7871" s="64"/>
    </row>
    <row r="7872" spans="4:6">
      <c r="D7872" s="63"/>
      <c r="F7872" s="64"/>
    </row>
    <row r="7873" spans="4:6">
      <c r="D7873" s="63"/>
      <c r="F7873" s="64"/>
    </row>
    <row r="7874" spans="4:6">
      <c r="D7874" s="63"/>
      <c r="F7874" s="64"/>
    </row>
    <row r="7875" spans="4:6">
      <c r="D7875" s="63"/>
      <c r="F7875" s="64"/>
    </row>
    <row r="7876" spans="4:6">
      <c r="D7876" s="63"/>
      <c r="F7876" s="64"/>
    </row>
    <row r="7877" spans="4:6">
      <c r="D7877" s="63"/>
      <c r="F7877" s="64"/>
    </row>
    <row r="7878" spans="4:6">
      <c r="D7878" s="63"/>
      <c r="F7878" s="64"/>
    </row>
    <row r="7879" spans="4:6">
      <c r="D7879" s="63"/>
      <c r="F7879" s="64"/>
    </row>
    <row r="7880" spans="4:6">
      <c r="D7880" s="63"/>
      <c r="F7880" s="64"/>
    </row>
    <row r="7881" spans="4:6">
      <c r="D7881" s="63"/>
      <c r="F7881" s="64"/>
    </row>
    <row r="7882" spans="4:6">
      <c r="D7882" s="63"/>
      <c r="F7882" s="64"/>
    </row>
    <row r="7883" spans="4:6">
      <c r="D7883" s="63"/>
      <c r="F7883" s="64"/>
    </row>
    <row r="7884" spans="4:6">
      <c r="D7884" s="63"/>
      <c r="F7884" s="64"/>
    </row>
    <row r="7885" spans="4:6">
      <c r="D7885" s="63"/>
      <c r="F7885" s="64"/>
    </row>
    <row r="7886" spans="4:6">
      <c r="D7886" s="63"/>
      <c r="F7886" s="64"/>
    </row>
    <row r="7887" spans="4:6">
      <c r="D7887" s="63"/>
      <c r="F7887" s="64"/>
    </row>
    <row r="7888" spans="4:6">
      <c r="D7888" s="63"/>
      <c r="F7888" s="64"/>
    </row>
    <row r="7889" spans="4:6">
      <c r="D7889" s="63"/>
      <c r="F7889" s="64"/>
    </row>
    <row r="7890" spans="4:6">
      <c r="D7890" s="63"/>
      <c r="F7890" s="64"/>
    </row>
    <row r="7891" spans="4:6">
      <c r="D7891" s="63"/>
      <c r="F7891" s="64"/>
    </row>
    <row r="7892" spans="4:6">
      <c r="D7892" s="63"/>
      <c r="F7892" s="64"/>
    </row>
    <row r="7893" spans="4:6">
      <c r="D7893" s="63"/>
      <c r="F7893" s="64"/>
    </row>
    <row r="7894" spans="4:6">
      <c r="D7894" s="63"/>
      <c r="F7894" s="64"/>
    </row>
    <row r="7895" spans="4:6">
      <c r="D7895" s="63"/>
      <c r="F7895" s="64"/>
    </row>
    <row r="7896" spans="4:6">
      <c r="D7896" s="63"/>
      <c r="F7896" s="64"/>
    </row>
    <row r="7897" spans="4:6">
      <c r="D7897" s="63"/>
      <c r="F7897" s="64"/>
    </row>
    <row r="7898" spans="4:6">
      <c r="D7898" s="63"/>
      <c r="F7898" s="64"/>
    </row>
    <row r="7899" spans="4:6">
      <c r="D7899" s="63"/>
      <c r="F7899" s="64"/>
    </row>
    <row r="7900" spans="4:6">
      <c r="D7900" s="63"/>
      <c r="F7900" s="64"/>
    </row>
    <row r="7901" spans="4:6">
      <c r="D7901" s="63"/>
      <c r="F7901" s="64"/>
    </row>
    <row r="7902" spans="4:6">
      <c r="D7902" s="63"/>
      <c r="F7902" s="64"/>
    </row>
    <row r="7903" spans="4:6">
      <c r="D7903" s="63"/>
      <c r="F7903" s="64"/>
    </row>
    <row r="7904" spans="4:6">
      <c r="D7904" s="63"/>
      <c r="F7904" s="64"/>
    </row>
    <row r="7905" spans="4:6">
      <c r="D7905" s="63"/>
      <c r="F7905" s="64"/>
    </row>
    <row r="7906" spans="4:6">
      <c r="D7906" s="63"/>
      <c r="F7906" s="64"/>
    </row>
    <row r="7907" spans="4:6">
      <c r="D7907" s="63"/>
      <c r="F7907" s="64"/>
    </row>
    <row r="7908" spans="4:6">
      <c r="D7908" s="63"/>
      <c r="F7908" s="64"/>
    </row>
    <row r="7909" spans="4:6">
      <c r="D7909" s="63"/>
      <c r="F7909" s="64"/>
    </row>
    <row r="7910" spans="4:6">
      <c r="D7910" s="63"/>
      <c r="F7910" s="64"/>
    </row>
    <row r="7911" spans="4:6">
      <c r="D7911" s="63"/>
      <c r="F7911" s="64"/>
    </row>
    <row r="7912" spans="4:6">
      <c r="D7912" s="63"/>
      <c r="F7912" s="64"/>
    </row>
    <row r="7913" spans="4:6">
      <c r="D7913" s="63"/>
      <c r="F7913" s="64"/>
    </row>
    <row r="7914" spans="4:6">
      <c r="D7914" s="63"/>
      <c r="F7914" s="64"/>
    </row>
    <row r="7915" spans="4:6">
      <c r="D7915" s="63"/>
      <c r="F7915" s="64"/>
    </row>
    <row r="7916" spans="4:6">
      <c r="D7916" s="63"/>
      <c r="F7916" s="64"/>
    </row>
    <row r="7917" spans="4:6">
      <c r="D7917" s="63"/>
      <c r="F7917" s="64"/>
    </row>
    <row r="7918" spans="4:6">
      <c r="D7918" s="63"/>
      <c r="F7918" s="64"/>
    </row>
    <row r="7919" spans="4:6">
      <c r="D7919" s="63"/>
      <c r="F7919" s="64"/>
    </row>
    <row r="7920" spans="4:6">
      <c r="D7920" s="63"/>
      <c r="F7920" s="64"/>
    </row>
    <row r="7921" spans="4:6">
      <c r="D7921" s="63"/>
      <c r="F7921" s="64"/>
    </row>
    <row r="7922" spans="4:6">
      <c r="D7922" s="63"/>
      <c r="F7922" s="64"/>
    </row>
    <row r="7923" spans="4:6">
      <c r="D7923" s="63"/>
      <c r="F7923" s="64"/>
    </row>
    <row r="7924" spans="4:6">
      <c r="D7924" s="63"/>
      <c r="F7924" s="64"/>
    </row>
    <row r="7925" spans="4:6">
      <c r="D7925" s="63"/>
      <c r="F7925" s="64"/>
    </row>
    <row r="7926" spans="4:6">
      <c r="D7926" s="63"/>
      <c r="F7926" s="64"/>
    </row>
    <row r="7927" spans="4:6">
      <c r="D7927" s="63"/>
      <c r="F7927" s="64"/>
    </row>
    <row r="7928" spans="4:6">
      <c r="D7928" s="63"/>
      <c r="F7928" s="64"/>
    </row>
    <row r="7929" spans="4:6">
      <c r="D7929" s="63"/>
      <c r="F7929" s="64"/>
    </row>
    <row r="7930" spans="4:6">
      <c r="D7930" s="63"/>
      <c r="F7930" s="64"/>
    </row>
    <row r="7931" spans="4:6">
      <c r="D7931" s="63"/>
      <c r="F7931" s="64"/>
    </row>
    <row r="7932" spans="4:6">
      <c r="D7932" s="63"/>
      <c r="F7932" s="64"/>
    </row>
    <row r="7933" spans="4:6">
      <c r="D7933" s="63"/>
      <c r="F7933" s="64"/>
    </row>
    <row r="7934" spans="4:6">
      <c r="D7934" s="63"/>
      <c r="F7934" s="64"/>
    </row>
    <row r="7935" spans="4:6">
      <c r="D7935" s="63"/>
      <c r="F7935" s="64"/>
    </row>
    <row r="7936" spans="4:6">
      <c r="D7936" s="63"/>
      <c r="F7936" s="64"/>
    </row>
    <row r="7937" spans="4:6">
      <c r="D7937" s="63"/>
      <c r="F7937" s="64"/>
    </row>
    <row r="7938" spans="4:6">
      <c r="D7938" s="63"/>
      <c r="F7938" s="64"/>
    </row>
    <row r="7939" spans="4:6">
      <c r="D7939" s="63"/>
      <c r="F7939" s="64"/>
    </row>
    <row r="7940" spans="4:6">
      <c r="D7940" s="63"/>
      <c r="F7940" s="64"/>
    </row>
    <row r="7941" spans="4:6">
      <c r="D7941" s="63"/>
      <c r="F7941" s="64"/>
    </row>
    <row r="7942" spans="4:6">
      <c r="D7942" s="63"/>
      <c r="F7942" s="64"/>
    </row>
    <row r="7943" spans="4:6">
      <c r="D7943" s="63"/>
      <c r="F7943" s="64"/>
    </row>
    <row r="7944" spans="4:6">
      <c r="D7944" s="63"/>
      <c r="F7944" s="64"/>
    </row>
    <row r="7945" spans="4:6">
      <c r="D7945" s="63"/>
      <c r="F7945" s="64"/>
    </row>
    <row r="7946" spans="4:6">
      <c r="D7946" s="63"/>
      <c r="F7946" s="64"/>
    </row>
    <row r="7947" spans="4:6">
      <c r="D7947" s="63"/>
      <c r="F7947" s="64"/>
    </row>
    <row r="7948" spans="4:6">
      <c r="D7948" s="63"/>
      <c r="F7948" s="64"/>
    </row>
    <row r="7949" spans="4:6">
      <c r="D7949" s="63"/>
      <c r="F7949" s="64"/>
    </row>
    <row r="7950" spans="4:6">
      <c r="D7950" s="63"/>
      <c r="F7950" s="64"/>
    </row>
    <row r="7951" spans="4:6">
      <c r="D7951" s="63"/>
      <c r="F7951" s="64"/>
    </row>
    <row r="7952" spans="4:6">
      <c r="D7952" s="63"/>
      <c r="F7952" s="64"/>
    </row>
    <row r="7953" spans="4:6">
      <c r="D7953" s="63"/>
      <c r="F7953" s="64"/>
    </row>
    <row r="7954" spans="4:6">
      <c r="D7954" s="63"/>
      <c r="F7954" s="64"/>
    </row>
    <row r="7955" spans="4:6">
      <c r="D7955" s="63"/>
      <c r="F7955" s="64"/>
    </row>
    <row r="7956" spans="4:6">
      <c r="D7956" s="63"/>
      <c r="F7956" s="64"/>
    </row>
    <row r="7957" spans="4:6">
      <c r="D7957" s="63"/>
      <c r="F7957" s="64"/>
    </row>
    <row r="7958" spans="4:6">
      <c r="D7958" s="63"/>
      <c r="F7958" s="64"/>
    </row>
    <row r="7959" spans="4:6">
      <c r="D7959" s="63"/>
      <c r="F7959" s="64"/>
    </row>
    <row r="7960" spans="4:6">
      <c r="D7960" s="63"/>
      <c r="F7960" s="64"/>
    </row>
    <row r="7961" spans="4:6">
      <c r="D7961" s="63"/>
      <c r="F7961" s="64"/>
    </row>
    <row r="7962" spans="4:6">
      <c r="D7962" s="63"/>
      <c r="F7962" s="64"/>
    </row>
    <row r="7963" spans="4:6">
      <c r="D7963" s="63"/>
      <c r="F7963" s="64"/>
    </row>
    <row r="7964" spans="4:6">
      <c r="D7964" s="63"/>
      <c r="F7964" s="64"/>
    </row>
    <row r="7965" spans="4:6">
      <c r="D7965" s="63"/>
      <c r="F7965" s="64"/>
    </row>
    <row r="7966" spans="4:6">
      <c r="D7966" s="63"/>
      <c r="F7966" s="64"/>
    </row>
    <row r="7967" spans="4:6">
      <c r="D7967" s="63"/>
      <c r="F7967" s="64"/>
    </row>
    <row r="7968" spans="4:6">
      <c r="D7968" s="63"/>
      <c r="F7968" s="64"/>
    </row>
    <row r="7969" spans="4:6">
      <c r="D7969" s="63"/>
      <c r="F7969" s="64"/>
    </row>
    <row r="7970" spans="4:6">
      <c r="D7970" s="63"/>
      <c r="F7970" s="64"/>
    </row>
    <row r="7971" spans="4:6">
      <c r="D7971" s="63"/>
      <c r="F7971" s="64"/>
    </row>
    <row r="7972" spans="4:6">
      <c r="D7972" s="63"/>
      <c r="F7972" s="64"/>
    </row>
    <row r="7973" spans="4:6">
      <c r="D7973" s="63"/>
      <c r="F7973" s="64"/>
    </row>
    <row r="7974" spans="4:6">
      <c r="D7974" s="63"/>
      <c r="F7974" s="64"/>
    </row>
    <row r="7975" spans="4:6">
      <c r="D7975" s="63"/>
      <c r="F7975" s="64"/>
    </row>
    <row r="7976" spans="4:6">
      <c r="D7976" s="63"/>
      <c r="F7976" s="64"/>
    </row>
    <row r="7977" spans="4:6">
      <c r="D7977" s="63"/>
      <c r="F7977" s="64"/>
    </row>
    <row r="7978" spans="4:6">
      <c r="D7978" s="63"/>
      <c r="F7978" s="64"/>
    </row>
    <row r="7979" spans="4:6">
      <c r="D7979" s="63"/>
      <c r="F7979" s="64"/>
    </row>
    <row r="7980" spans="4:6">
      <c r="D7980" s="63"/>
      <c r="F7980" s="64"/>
    </row>
    <row r="7981" spans="4:6">
      <c r="D7981" s="63"/>
      <c r="F7981" s="64"/>
    </row>
    <row r="7982" spans="4:6">
      <c r="D7982" s="63"/>
      <c r="F7982" s="64"/>
    </row>
    <row r="7983" spans="4:6">
      <c r="D7983" s="63"/>
      <c r="F7983" s="64"/>
    </row>
    <row r="7984" spans="4:6">
      <c r="D7984" s="63"/>
      <c r="F7984" s="64"/>
    </row>
    <row r="7985" spans="4:6">
      <c r="D7985" s="63"/>
      <c r="F7985" s="64"/>
    </row>
    <row r="7986" spans="4:6">
      <c r="D7986" s="63"/>
      <c r="F7986" s="64"/>
    </row>
    <row r="7987" spans="4:6">
      <c r="D7987" s="63"/>
      <c r="F7987" s="64"/>
    </row>
    <row r="7988" spans="4:6">
      <c r="D7988" s="63"/>
      <c r="F7988" s="64"/>
    </row>
    <row r="7989" spans="4:6">
      <c r="D7989" s="63"/>
      <c r="F7989" s="64"/>
    </row>
    <row r="7990" spans="4:6">
      <c r="D7990" s="63"/>
      <c r="F7990" s="64"/>
    </row>
    <row r="7991" spans="4:6">
      <c r="D7991" s="63"/>
      <c r="F7991" s="64"/>
    </row>
    <row r="7992" spans="4:6">
      <c r="D7992" s="63"/>
      <c r="F7992" s="64"/>
    </row>
    <row r="7993" spans="4:6">
      <c r="D7993" s="63"/>
      <c r="F7993" s="64"/>
    </row>
    <row r="7994" spans="4:6">
      <c r="D7994" s="63"/>
      <c r="F7994" s="64"/>
    </row>
    <row r="7995" spans="4:6">
      <c r="D7995" s="63"/>
      <c r="F7995" s="64"/>
    </row>
    <row r="7996" spans="4:6">
      <c r="D7996" s="63"/>
      <c r="F7996" s="64"/>
    </row>
    <row r="7997" spans="4:6">
      <c r="D7997" s="63"/>
      <c r="F7997" s="64"/>
    </row>
    <row r="7998" spans="4:6">
      <c r="D7998" s="63"/>
      <c r="F7998" s="64"/>
    </row>
    <row r="7999" spans="4:6">
      <c r="D7999" s="63"/>
      <c r="F7999" s="64"/>
    </row>
    <row r="8000" spans="4:6">
      <c r="D8000" s="63"/>
      <c r="F8000" s="64"/>
    </row>
    <row r="8001" spans="4:6">
      <c r="D8001" s="63"/>
      <c r="F8001" s="64"/>
    </row>
    <row r="8002" spans="4:6">
      <c r="D8002" s="63"/>
      <c r="F8002" s="64"/>
    </row>
    <row r="8003" spans="4:6">
      <c r="D8003" s="63"/>
      <c r="F8003" s="64"/>
    </row>
    <row r="8004" spans="4:6">
      <c r="D8004" s="63"/>
      <c r="F8004" s="64"/>
    </row>
    <row r="8005" spans="4:6">
      <c r="D8005" s="63"/>
      <c r="F8005" s="64"/>
    </row>
    <row r="8006" spans="4:6">
      <c r="D8006" s="63"/>
      <c r="F8006" s="64"/>
    </row>
    <row r="8007" spans="4:6">
      <c r="D8007" s="63"/>
      <c r="F8007" s="64"/>
    </row>
    <row r="8008" spans="4:6">
      <c r="D8008" s="63"/>
      <c r="F8008" s="64"/>
    </row>
    <row r="8009" spans="4:6">
      <c r="D8009" s="63"/>
      <c r="F8009" s="64"/>
    </row>
    <row r="8010" spans="4:6">
      <c r="D8010" s="63"/>
      <c r="F8010" s="64"/>
    </row>
    <row r="8011" spans="4:6">
      <c r="D8011" s="63"/>
      <c r="F8011" s="64"/>
    </row>
    <row r="8012" spans="4:6">
      <c r="D8012" s="63"/>
      <c r="F8012" s="64"/>
    </row>
    <row r="8013" spans="4:6">
      <c r="D8013" s="63"/>
      <c r="F8013" s="64"/>
    </row>
    <row r="8014" spans="4:6">
      <c r="D8014" s="63"/>
      <c r="F8014" s="64"/>
    </row>
    <row r="8015" spans="4:6">
      <c r="D8015" s="63"/>
      <c r="F8015" s="64"/>
    </row>
    <row r="8016" spans="4:6">
      <c r="D8016" s="63"/>
      <c r="F8016" s="64"/>
    </row>
    <row r="8017" spans="4:6">
      <c r="D8017" s="63"/>
      <c r="F8017" s="64"/>
    </row>
    <row r="8018" spans="4:6">
      <c r="D8018" s="63"/>
      <c r="F8018" s="64"/>
    </row>
    <row r="8019" spans="4:6">
      <c r="D8019" s="63"/>
      <c r="F8019" s="64"/>
    </row>
    <row r="8020" spans="4:6">
      <c r="D8020" s="63"/>
      <c r="F8020" s="64"/>
    </row>
    <row r="8021" spans="4:6">
      <c r="D8021" s="63"/>
      <c r="F8021" s="64"/>
    </row>
    <row r="8022" spans="4:6">
      <c r="D8022" s="63"/>
      <c r="F8022" s="64"/>
    </row>
    <row r="8023" spans="4:6">
      <c r="D8023" s="63"/>
      <c r="F8023" s="64"/>
    </row>
    <row r="8024" spans="4:6">
      <c r="D8024" s="63"/>
      <c r="F8024" s="64"/>
    </row>
    <row r="8025" spans="4:6">
      <c r="D8025" s="63"/>
      <c r="F8025" s="64"/>
    </row>
    <row r="8026" spans="4:6">
      <c r="D8026" s="63"/>
      <c r="F8026" s="64"/>
    </row>
    <row r="8027" spans="4:6">
      <c r="D8027" s="63"/>
      <c r="F8027" s="64"/>
    </row>
    <row r="8028" spans="4:6">
      <c r="D8028" s="63"/>
      <c r="F8028" s="64"/>
    </row>
    <row r="8029" spans="4:6">
      <c r="D8029" s="63"/>
      <c r="F8029" s="64"/>
    </row>
    <row r="8030" spans="4:6">
      <c r="D8030" s="63"/>
      <c r="F8030" s="64"/>
    </row>
    <row r="8031" spans="4:6">
      <c r="D8031" s="63"/>
      <c r="F8031" s="64"/>
    </row>
    <row r="8032" spans="4:6">
      <c r="D8032" s="63"/>
      <c r="F8032" s="64"/>
    </row>
    <row r="8033" spans="4:6">
      <c r="D8033" s="63"/>
      <c r="F8033" s="64"/>
    </row>
    <row r="8034" spans="4:6">
      <c r="D8034" s="63"/>
      <c r="F8034" s="64"/>
    </row>
    <row r="8035" spans="4:6">
      <c r="D8035" s="63"/>
      <c r="F8035" s="64"/>
    </row>
    <row r="8036" spans="4:6">
      <c r="D8036" s="63"/>
      <c r="F8036" s="64"/>
    </row>
    <row r="8037" spans="4:6">
      <c r="D8037" s="63"/>
      <c r="F8037" s="64"/>
    </row>
    <row r="8038" spans="4:6">
      <c r="D8038" s="63"/>
      <c r="F8038" s="64"/>
    </row>
    <row r="8039" spans="4:6">
      <c r="D8039" s="63"/>
      <c r="F8039" s="64"/>
    </row>
    <row r="8040" spans="4:6">
      <c r="D8040" s="63"/>
      <c r="F8040" s="64"/>
    </row>
    <row r="8041" spans="4:6">
      <c r="D8041" s="63"/>
      <c r="F8041" s="64"/>
    </row>
    <row r="8042" spans="4:6">
      <c r="D8042" s="63"/>
      <c r="F8042" s="64"/>
    </row>
    <row r="8043" spans="4:6">
      <c r="D8043" s="63"/>
      <c r="F8043" s="64"/>
    </row>
    <row r="8044" spans="4:6">
      <c r="D8044" s="63"/>
      <c r="F8044" s="64"/>
    </row>
    <row r="8045" spans="4:6">
      <c r="D8045" s="63"/>
      <c r="F8045" s="64"/>
    </row>
    <row r="8046" spans="4:6">
      <c r="D8046" s="63"/>
      <c r="F8046" s="64"/>
    </row>
    <row r="8047" spans="4:6">
      <c r="D8047" s="63"/>
      <c r="F8047" s="64"/>
    </row>
    <row r="8048" spans="4:6">
      <c r="D8048" s="63"/>
      <c r="F8048" s="64"/>
    </row>
    <row r="8049" spans="4:6">
      <c r="D8049" s="63"/>
      <c r="F8049" s="64"/>
    </row>
    <row r="8050" spans="4:6">
      <c r="D8050" s="63"/>
      <c r="F8050" s="64"/>
    </row>
    <row r="8051" spans="4:6">
      <c r="D8051" s="63"/>
      <c r="F8051" s="64"/>
    </row>
    <row r="8052" spans="4:6">
      <c r="D8052" s="63"/>
      <c r="F8052" s="64"/>
    </row>
    <row r="8053" spans="4:6">
      <c r="D8053" s="63"/>
      <c r="F8053" s="64"/>
    </row>
    <row r="8054" spans="4:6">
      <c r="D8054" s="63"/>
      <c r="F8054" s="64"/>
    </row>
    <row r="8055" spans="4:6">
      <c r="D8055" s="63"/>
      <c r="F8055" s="64"/>
    </row>
    <row r="8056" spans="4:6">
      <c r="D8056" s="63"/>
      <c r="F8056" s="64"/>
    </row>
    <row r="8057" spans="4:6">
      <c r="D8057" s="63"/>
      <c r="F8057" s="64"/>
    </row>
    <row r="8058" spans="4:6">
      <c r="D8058" s="63"/>
      <c r="F8058" s="64"/>
    </row>
    <row r="8059" spans="4:6">
      <c r="D8059" s="63"/>
      <c r="F8059" s="64"/>
    </row>
    <row r="8060" spans="4:6">
      <c r="D8060" s="63"/>
      <c r="F8060" s="64"/>
    </row>
    <row r="8061" spans="4:6">
      <c r="D8061" s="63"/>
      <c r="F8061" s="64"/>
    </row>
    <row r="8062" spans="4:6">
      <c r="D8062" s="63"/>
      <c r="F8062" s="64"/>
    </row>
    <row r="8063" spans="4:6">
      <c r="D8063" s="63"/>
      <c r="F8063" s="64"/>
    </row>
    <row r="8064" spans="4:6">
      <c r="D8064" s="63"/>
      <c r="F8064" s="64"/>
    </row>
    <row r="8065" spans="4:6">
      <c r="D8065" s="63"/>
      <c r="F8065" s="64"/>
    </row>
    <row r="8066" spans="4:6">
      <c r="D8066" s="63"/>
      <c r="F8066" s="64"/>
    </row>
    <row r="8067" spans="4:6">
      <c r="D8067" s="63"/>
      <c r="F8067" s="64"/>
    </row>
    <row r="8068" spans="4:6">
      <c r="D8068" s="63"/>
      <c r="F8068" s="64"/>
    </row>
    <row r="8069" spans="4:6">
      <c r="D8069" s="63"/>
      <c r="F8069" s="64"/>
    </row>
    <row r="8070" spans="4:6">
      <c r="D8070" s="63"/>
      <c r="F8070" s="64"/>
    </row>
    <row r="8071" spans="4:6">
      <c r="D8071" s="63"/>
      <c r="F8071" s="64"/>
    </row>
    <row r="8072" spans="4:6">
      <c r="D8072" s="63"/>
      <c r="F8072" s="64"/>
    </row>
    <row r="8073" spans="4:6">
      <c r="D8073" s="63"/>
      <c r="F8073" s="64"/>
    </row>
    <row r="8074" spans="4:6">
      <c r="D8074" s="63"/>
      <c r="F8074" s="64"/>
    </row>
    <row r="8075" spans="4:6">
      <c r="D8075" s="63"/>
      <c r="F8075" s="64"/>
    </row>
    <row r="8076" spans="4:6">
      <c r="D8076" s="63"/>
      <c r="F8076" s="64"/>
    </row>
    <row r="8077" spans="4:6">
      <c r="D8077" s="63"/>
      <c r="F8077" s="64"/>
    </row>
    <row r="8078" spans="4:6">
      <c r="D8078" s="63"/>
      <c r="F8078" s="64"/>
    </row>
    <row r="8079" spans="4:6">
      <c r="D8079" s="63"/>
      <c r="F8079" s="64"/>
    </row>
    <row r="8080" spans="4:6">
      <c r="D8080" s="63"/>
      <c r="F8080" s="64"/>
    </row>
    <row r="8081" spans="4:6">
      <c r="D8081" s="63"/>
      <c r="F8081" s="64"/>
    </row>
    <row r="8082" spans="4:6">
      <c r="D8082" s="63"/>
      <c r="F8082" s="64"/>
    </row>
    <row r="8083" spans="4:6">
      <c r="D8083" s="63"/>
      <c r="F8083" s="64"/>
    </row>
    <row r="8084" spans="4:6">
      <c r="D8084" s="63"/>
      <c r="F8084" s="64"/>
    </row>
    <row r="8085" spans="4:6">
      <c r="D8085" s="63"/>
      <c r="F8085" s="64"/>
    </row>
    <row r="8086" spans="4:6">
      <c r="D8086" s="63"/>
      <c r="F8086" s="64"/>
    </row>
    <row r="8087" spans="4:6">
      <c r="D8087" s="63"/>
      <c r="F8087" s="64"/>
    </row>
    <row r="8088" spans="4:6">
      <c r="D8088" s="63"/>
      <c r="F8088" s="64"/>
    </row>
    <row r="8089" spans="4:6">
      <c r="D8089" s="63"/>
      <c r="F8089" s="64"/>
    </row>
    <row r="8090" spans="4:6">
      <c r="D8090" s="63"/>
      <c r="F8090" s="64"/>
    </row>
    <row r="8091" spans="4:6">
      <c r="D8091" s="63"/>
      <c r="F8091" s="64"/>
    </row>
    <row r="8092" spans="4:6">
      <c r="D8092" s="63"/>
      <c r="F8092" s="64"/>
    </row>
    <row r="8093" spans="4:6">
      <c r="D8093" s="63"/>
      <c r="F8093" s="64"/>
    </row>
    <row r="8094" spans="4:6">
      <c r="D8094" s="63"/>
      <c r="F8094" s="64"/>
    </row>
    <row r="8095" spans="4:6">
      <c r="D8095" s="63"/>
      <c r="F8095" s="64"/>
    </row>
    <row r="8096" spans="4:6">
      <c r="D8096" s="63"/>
      <c r="F8096" s="64"/>
    </row>
    <row r="8097" spans="4:6">
      <c r="D8097" s="63"/>
      <c r="F8097" s="64"/>
    </row>
    <row r="8098" spans="4:6">
      <c r="D8098" s="63"/>
      <c r="F8098" s="64"/>
    </row>
    <row r="8099" spans="4:6">
      <c r="D8099" s="63"/>
      <c r="F8099" s="64"/>
    </row>
    <row r="8100" spans="4:6">
      <c r="D8100" s="63"/>
      <c r="F8100" s="64"/>
    </row>
    <row r="8101" spans="4:6">
      <c r="D8101" s="63"/>
      <c r="F8101" s="64"/>
    </row>
    <row r="8102" spans="4:6">
      <c r="D8102" s="63"/>
      <c r="F8102" s="64"/>
    </row>
    <row r="8103" spans="4:6">
      <c r="D8103" s="63"/>
      <c r="F8103" s="64"/>
    </row>
    <row r="8104" spans="4:6">
      <c r="D8104" s="63"/>
      <c r="F8104" s="64"/>
    </row>
    <row r="8105" spans="4:6">
      <c r="D8105" s="63"/>
      <c r="F8105" s="64"/>
    </row>
    <row r="8106" spans="4:6">
      <c r="D8106" s="63"/>
      <c r="F8106" s="64"/>
    </row>
    <row r="8107" spans="4:6">
      <c r="D8107" s="63"/>
      <c r="F8107" s="64"/>
    </row>
    <row r="8108" spans="4:6">
      <c r="D8108" s="63"/>
      <c r="F8108" s="64"/>
    </row>
    <row r="8109" spans="4:6">
      <c r="D8109" s="63"/>
      <c r="F8109" s="64"/>
    </row>
    <row r="8110" spans="4:6">
      <c r="D8110" s="63"/>
      <c r="F8110" s="64"/>
    </row>
    <row r="8111" spans="4:6">
      <c r="D8111" s="63"/>
      <c r="F8111" s="64"/>
    </row>
    <row r="8112" spans="4:6">
      <c r="D8112" s="63"/>
      <c r="F8112" s="64"/>
    </row>
    <row r="8113" spans="4:6">
      <c r="D8113" s="63"/>
      <c r="F8113" s="64"/>
    </row>
    <row r="8114" spans="4:6">
      <c r="D8114" s="63"/>
      <c r="F8114" s="64"/>
    </row>
    <row r="8115" spans="4:6">
      <c r="D8115" s="63"/>
      <c r="F8115" s="64"/>
    </row>
    <row r="8116" spans="4:6">
      <c r="D8116" s="63"/>
      <c r="F8116" s="64"/>
    </row>
    <row r="8117" spans="4:6">
      <c r="D8117" s="63"/>
      <c r="F8117" s="64"/>
    </row>
    <row r="8118" spans="4:6">
      <c r="D8118" s="63"/>
      <c r="F8118" s="64"/>
    </row>
    <row r="8119" spans="4:6">
      <c r="D8119" s="63"/>
      <c r="F8119" s="64"/>
    </row>
    <row r="8120" spans="4:6">
      <c r="D8120" s="63"/>
      <c r="F8120" s="64"/>
    </row>
    <row r="8121" spans="4:6">
      <c r="D8121" s="63"/>
      <c r="F8121" s="64"/>
    </row>
    <row r="8122" spans="4:6">
      <c r="D8122" s="63"/>
      <c r="F8122" s="64"/>
    </row>
    <row r="8123" spans="4:6">
      <c r="D8123" s="63"/>
      <c r="F8123" s="64"/>
    </row>
    <row r="8124" spans="4:6">
      <c r="D8124" s="63"/>
      <c r="F8124" s="64"/>
    </row>
    <row r="8125" spans="4:6">
      <c r="D8125" s="63"/>
      <c r="F8125" s="64"/>
    </row>
    <row r="8126" spans="4:6">
      <c r="D8126" s="63"/>
      <c r="F8126" s="64"/>
    </row>
    <row r="8127" spans="4:6">
      <c r="D8127" s="63"/>
      <c r="F8127" s="64"/>
    </row>
    <row r="8128" spans="4:6">
      <c r="D8128" s="63"/>
      <c r="F8128" s="64"/>
    </row>
    <row r="8129" spans="4:6">
      <c r="D8129" s="63"/>
      <c r="F8129" s="64"/>
    </row>
    <row r="8130" spans="4:6">
      <c r="D8130" s="63"/>
      <c r="F8130" s="64"/>
    </row>
    <row r="8131" spans="4:6">
      <c r="D8131" s="63"/>
      <c r="F8131" s="64"/>
    </row>
    <row r="8132" spans="4:6">
      <c r="D8132" s="63"/>
      <c r="F8132" s="64"/>
    </row>
    <row r="8133" spans="4:6">
      <c r="D8133" s="63"/>
      <c r="F8133" s="64"/>
    </row>
    <row r="8134" spans="4:6">
      <c r="D8134" s="63"/>
      <c r="F8134" s="64"/>
    </row>
    <row r="8135" spans="4:6">
      <c r="D8135" s="63"/>
      <c r="F8135" s="64"/>
    </row>
    <row r="8136" spans="4:6">
      <c r="D8136" s="63"/>
      <c r="F8136" s="64"/>
    </row>
    <row r="8137" spans="4:6">
      <c r="D8137" s="63"/>
      <c r="F8137" s="64"/>
    </row>
    <row r="8138" spans="4:6">
      <c r="D8138" s="63"/>
      <c r="F8138" s="64"/>
    </row>
    <row r="8139" spans="4:6">
      <c r="D8139" s="63"/>
      <c r="F8139" s="64"/>
    </row>
    <row r="8140" spans="4:6">
      <c r="D8140" s="63"/>
      <c r="F8140" s="64"/>
    </row>
    <row r="8141" spans="4:6">
      <c r="D8141" s="63"/>
      <c r="F8141" s="64"/>
    </row>
    <row r="8142" spans="4:6">
      <c r="D8142" s="63"/>
      <c r="F8142" s="64"/>
    </row>
    <row r="8143" spans="4:6">
      <c r="D8143" s="63"/>
      <c r="F8143" s="64"/>
    </row>
    <row r="8144" spans="4:6">
      <c r="D8144" s="63"/>
      <c r="F8144" s="64"/>
    </row>
    <row r="8145" spans="4:6">
      <c r="D8145" s="63"/>
      <c r="F8145" s="64"/>
    </row>
    <row r="8146" spans="4:6">
      <c r="D8146" s="63"/>
      <c r="F8146" s="64"/>
    </row>
    <row r="8147" spans="4:6">
      <c r="D8147" s="63"/>
      <c r="F8147" s="64"/>
    </row>
    <row r="8148" spans="4:6">
      <c r="D8148" s="63"/>
      <c r="F8148" s="64"/>
    </row>
    <row r="8149" spans="4:6">
      <c r="D8149" s="63"/>
      <c r="F8149" s="64"/>
    </row>
    <row r="8150" spans="4:6">
      <c r="D8150" s="63"/>
      <c r="F8150" s="64"/>
    </row>
    <row r="8151" spans="4:6">
      <c r="D8151" s="63"/>
      <c r="F8151" s="64"/>
    </row>
    <row r="8152" spans="4:6">
      <c r="D8152" s="63"/>
      <c r="F8152" s="64"/>
    </row>
    <row r="8153" spans="4:6">
      <c r="D8153" s="63"/>
      <c r="F8153" s="64"/>
    </row>
    <row r="8154" spans="4:6">
      <c r="D8154" s="63"/>
      <c r="F8154" s="64"/>
    </row>
    <row r="8155" spans="4:6">
      <c r="D8155" s="63"/>
      <c r="F8155" s="64"/>
    </row>
    <row r="8156" spans="4:6">
      <c r="D8156" s="63"/>
      <c r="F8156" s="64"/>
    </row>
    <row r="8157" spans="4:6">
      <c r="D8157" s="63"/>
      <c r="F8157" s="64"/>
    </row>
    <row r="8158" spans="4:6">
      <c r="D8158" s="63"/>
      <c r="F8158" s="64"/>
    </row>
    <row r="8159" spans="4:6">
      <c r="D8159" s="63"/>
      <c r="F8159" s="64"/>
    </row>
    <row r="8160" spans="4:6">
      <c r="D8160" s="63"/>
      <c r="F8160" s="64"/>
    </row>
    <row r="8161" spans="4:6">
      <c r="D8161" s="63"/>
      <c r="F8161" s="64"/>
    </row>
    <row r="8162" spans="4:6">
      <c r="D8162" s="63"/>
      <c r="F8162" s="64"/>
    </row>
    <row r="8163" spans="4:6">
      <c r="D8163" s="63"/>
      <c r="F8163" s="64"/>
    </row>
    <row r="8164" spans="4:6">
      <c r="D8164" s="63"/>
      <c r="F8164" s="64"/>
    </row>
    <row r="8165" spans="4:6">
      <c r="D8165" s="63"/>
      <c r="F8165" s="64"/>
    </row>
    <row r="8166" spans="4:6">
      <c r="D8166" s="63"/>
      <c r="F8166" s="64"/>
    </row>
    <row r="8167" spans="4:6">
      <c r="D8167" s="63"/>
      <c r="F8167" s="64"/>
    </row>
    <row r="8168" spans="4:6">
      <c r="D8168" s="63"/>
      <c r="F8168" s="64"/>
    </row>
    <row r="8169" spans="4:6">
      <c r="D8169" s="63"/>
      <c r="F8169" s="64"/>
    </row>
    <row r="8170" spans="4:6">
      <c r="D8170" s="63"/>
      <c r="F8170" s="64"/>
    </row>
    <row r="8171" spans="4:6">
      <c r="D8171" s="63"/>
      <c r="F8171" s="64"/>
    </row>
    <row r="8172" spans="4:6">
      <c r="D8172" s="63"/>
      <c r="F8172" s="64"/>
    </row>
    <row r="8173" spans="4:6">
      <c r="D8173" s="63"/>
      <c r="F8173" s="64"/>
    </row>
    <row r="8174" spans="4:6">
      <c r="D8174" s="63"/>
      <c r="F8174" s="64"/>
    </row>
    <row r="8175" spans="4:6">
      <c r="D8175" s="63"/>
      <c r="F8175" s="64"/>
    </row>
    <row r="8176" spans="4:6">
      <c r="D8176" s="63"/>
      <c r="F8176" s="64"/>
    </row>
    <row r="8177" spans="4:6">
      <c r="D8177" s="63"/>
      <c r="F8177" s="64"/>
    </row>
    <row r="8178" spans="4:6">
      <c r="D8178" s="63"/>
      <c r="F8178" s="64"/>
    </row>
    <row r="8179" spans="4:6">
      <c r="D8179" s="63"/>
      <c r="F8179" s="64"/>
    </row>
    <row r="8180" spans="4:6">
      <c r="D8180" s="63"/>
      <c r="F8180" s="64"/>
    </row>
    <row r="8181" spans="4:6">
      <c r="D8181" s="63"/>
      <c r="F8181" s="64"/>
    </row>
    <row r="8182" spans="4:6">
      <c r="D8182" s="63"/>
      <c r="F8182" s="64"/>
    </row>
    <row r="8183" spans="4:6">
      <c r="D8183" s="63"/>
      <c r="F8183" s="64"/>
    </row>
    <row r="8184" spans="4:6">
      <c r="D8184" s="63"/>
      <c r="F8184" s="64"/>
    </row>
    <row r="8185" spans="4:6">
      <c r="D8185" s="63"/>
      <c r="F8185" s="64"/>
    </row>
    <row r="8186" spans="4:6">
      <c r="D8186" s="63"/>
      <c r="F8186" s="64"/>
    </row>
    <row r="8187" spans="4:6">
      <c r="D8187" s="63"/>
      <c r="F8187" s="64"/>
    </row>
    <row r="8188" spans="4:6">
      <c r="D8188" s="63"/>
      <c r="F8188" s="64"/>
    </row>
    <row r="8189" spans="4:6">
      <c r="D8189" s="63"/>
      <c r="F8189" s="64"/>
    </row>
    <row r="8190" spans="4:6">
      <c r="D8190" s="63"/>
      <c r="F8190" s="64"/>
    </row>
    <row r="8191" spans="4:6">
      <c r="D8191" s="63"/>
      <c r="F8191" s="64"/>
    </row>
    <row r="8192" spans="4:6">
      <c r="D8192" s="63"/>
      <c r="F8192" s="64"/>
    </row>
    <row r="8193" spans="4:6">
      <c r="D8193" s="63"/>
      <c r="F8193" s="64"/>
    </row>
    <row r="8194" spans="4:6">
      <c r="D8194" s="63"/>
      <c r="F8194" s="64"/>
    </row>
    <row r="8195" spans="4:6">
      <c r="D8195" s="63"/>
      <c r="F8195" s="64"/>
    </row>
    <row r="8196" spans="4:6">
      <c r="D8196" s="63"/>
      <c r="F8196" s="64"/>
    </row>
    <row r="8197" spans="4:6">
      <c r="D8197" s="63"/>
      <c r="F8197" s="64"/>
    </row>
    <row r="8198" spans="4:6">
      <c r="D8198" s="63"/>
      <c r="F8198" s="64"/>
    </row>
    <row r="8199" spans="4:6">
      <c r="D8199" s="63"/>
      <c r="F8199" s="64"/>
    </row>
    <row r="8200" spans="4:6">
      <c r="D8200" s="63"/>
      <c r="F8200" s="64"/>
    </row>
    <row r="8201" spans="4:6">
      <c r="D8201" s="63"/>
      <c r="F8201" s="64"/>
    </row>
    <row r="8202" spans="4:6">
      <c r="D8202" s="63"/>
      <c r="F8202" s="64"/>
    </row>
    <row r="8203" spans="4:6">
      <c r="D8203" s="63"/>
      <c r="F8203" s="64"/>
    </row>
    <row r="8204" spans="4:6">
      <c r="D8204" s="63"/>
      <c r="F8204" s="64"/>
    </row>
    <row r="8205" spans="4:6">
      <c r="D8205" s="63"/>
      <c r="F8205" s="64"/>
    </row>
    <row r="8206" spans="4:6">
      <c r="D8206" s="63"/>
      <c r="F8206" s="64"/>
    </row>
    <row r="8207" spans="4:6">
      <c r="D8207" s="63"/>
      <c r="F8207" s="64"/>
    </row>
    <row r="8208" spans="4:6">
      <c r="D8208" s="63"/>
      <c r="F8208" s="64"/>
    </row>
    <row r="8209" spans="4:6">
      <c r="D8209" s="63"/>
      <c r="F8209" s="64"/>
    </row>
    <row r="8210" spans="4:6">
      <c r="D8210" s="63"/>
      <c r="F8210" s="64"/>
    </row>
    <row r="8211" spans="4:6">
      <c r="D8211" s="63"/>
      <c r="F8211" s="64"/>
    </row>
    <row r="8212" spans="4:6">
      <c r="D8212" s="63"/>
      <c r="F8212" s="64"/>
    </row>
    <row r="8213" spans="4:6">
      <c r="D8213" s="63"/>
      <c r="F8213" s="64"/>
    </row>
    <row r="8214" spans="4:6">
      <c r="D8214" s="63"/>
      <c r="F8214" s="64"/>
    </row>
    <row r="8215" spans="4:6">
      <c r="D8215" s="63"/>
      <c r="F8215" s="64"/>
    </row>
    <row r="8216" spans="4:6">
      <c r="D8216" s="63"/>
      <c r="F8216" s="64"/>
    </row>
    <row r="8217" spans="4:6">
      <c r="D8217" s="63"/>
      <c r="F8217" s="64"/>
    </row>
    <row r="8218" spans="4:6">
      <c r="D8218" s="63"/>
      <c r="F8218" s="64"/>
    </row>
    <row r="8219" spans="4:6">
      <c r="D8219" s="63"/>
      <c r="F8219" s="64"/>
    </row>
    <row r="8220" spans="4:6">
      <c r="D8220" s="63"/>
      <c r="F8220" s="64"/>
    </row>
    <row r="8221" spans="4:6">
      <c r="D8221" s="63"/>
      <c r="F8221" s="64"/>
    </row>
    <row r="8222" spans="4:6">
      <c r="D8222" s="63"/>
      <c r="F8222" s="64"/>
    </row>
    <row r="8223" spans="4:6">
      <c r="D8223" s="63"/>
      <c r="F8223" s="64"/>
    </row>
    <row r="8224" spans="4:6">
      <c r="D8224" s="63"/>
      <c r="F8224" s="64"/>
    </row>
    <row r="8225" spans="4:6">
      <c r="D8225" s="63"/>
      <c r="F8225" s="64"/>
    </row>
    <row r="8226" spans="4:6">
      <c r="D8226" s="63"/>
      <c r="F8226" s="64"/>
    </row>
    <row r="8227" spans="4:6">
      <c r="D8227" s="63"/>
      <c r="F8227" s="64"/>
    </row>
    <row r="8228" spans="4:6">
      <c r="D8228" s="63"/>
      <c r="F8228" s="64"/>
    </row>
    <row r="8229" spans="4:6">
      <c r="D8229" s="63"/>
      <c r="F8229" s="64"/>
    </row>
    <row r="8230" spans="4:6">
      <c r="D8230" s="63"/>
      <c r="F8230" s="64"/>
    </row>
    <row r="8231" spans="4:6">
      <c r="D8231" s="63"/>
      <c r="F8231" s="64"/>
    </row>
    <row r="8232" spans="4:6">
      <c r="D8232" s="63"/>
      <c r="F8232" s="64"/>
    </row>
    <row r="8233" spans="4:6">
      <c r="D8233" s="63"/>
      <c r="F8233" s="64"/>
    </row>
    <row r="8234" spans="4:6">
      <c r="D8234" s="63"/>
      <c r="F8234" s="64"/>
    </row>
    <row r="8235" spans="4:6">
      <c r="D8235" s="63"/>
      <c r="F8235" s="64"/>
    </row>
    <row r="8236" spans="4:6">
      <c r="D8236" s="63"/>
      <c r="F8236" s="64"/>
    </row>
    <row r="8237" spans="4:6">
      <c r="D8237" s="63"/>
      <c r="F8237" s="64"/>
    </row>
    <row r="8238" spans="4:6">
      <c r="D8238" s="63"/>
      <c r="F8238" s="64"/>
    </row>
    <row r="8239" spans="4:6">
      <c r="D8239" s="63"/>
      <c r="F8239" s="64"/>
    </row>
    <row r="8240" spans="4:6">
      <c r="D8240" s="63"/>
      <c r="F8240" s="64"/>
    </row>
    <row r="8241" spans="4:6">
      <c r="D8241" s="63"/>
      <c r="F8241" s="64"/>
    </row>
    <row r="8242" spans="4:6">
      <c r="D8242" s="63"/>
      <c r="F8242" s="64"/>
    </row>
    <row r="8243" spans="4:6">
      <c r="D8243" s="63"/>
      <c r="F8243" s="64"/>
    </row>
    <row r="8244" spans="4:6">
      <c r="D8244" s="63"/>
      <c r="F8244" s="64"/>
    </row>
    <row r="8245" spans="4:6">
      <c r="D8245" s="63"/>
      <c r="F8245" s="64"/>
    </row>
    <row r="8246" spans="4:6">
      <c r="D8246" s="63"/>
      <c r="F8246" s="64"/>
    </row>
    <row r="8247" spans="4:6">
      <c r="D8247" s="63"/>
      <c r="F8247" s="64"/>
    </row>
    <row r="8248" spans="4:6">
      <c r="D8248" s="63"/>
      <c r="F8248" s="64"/>
    </row>
    <row r="8249" spans="4:6">
      <c r="D8249" s="63"/>
      <c r="F8249" s="64"/>
    </row>
    <row r="8250" spans="4:6">
      <c r="D8250" s="63"/>
      <c r="F8250" s="64"/>
    </row>
    <row r="8251" spans="4:6">
      <c r="D8251" s="63"/>
      <c r="F8251" s="64"/>
    </row>
    <row r="8252" spans="4:6">
      <c r="D8252" s="63"/>
      <c r="F8252" s="64"/>
    </row>
    <row r="8253" spans="4:6">
      <c r="D8253" s="63"/>
      <c r="F8253" s="64"/>
    </row>
    <row r="8254" spans="4:6">
      <c r="D8254" s="63"/>
      <c r="F8254" s="64"/>
    </row>
    <row r="8255" spans="4:6">
      <c r="D8255" s="63"/>
      <c r="F8255" s="64"/>
    </row>
    <row r="8256" spans="4:6">
      <c r="D8256" s="63"/>
      <c r="F8256" s="64"/>
    </row>
    <row r="8257" spans="4:6">
      <c r="D8257" s="63"/>
      <c r="F8257" s="64"/>
    </row>
    <row r="8258" spans="4:6">
      <c r="D8258" s="63"/>
      <c r="F8258" s="64"/>
    </row>
    <row r="8259" spans="4:6">
      <c r="D8259" s="63"/>
      <c r="F8259" s="64"/>
    </row>
    <row r="8260" spans="4:6">
      <c r="D8260" s="63"/>
      <c r="F8260" s="64"/>
    </row>
    <row r="8261" spans="4:6">
      <c r="D8261" s="63"/>
      <c r="F8261" s="64"/>
    </row>
    <row r="8262" spans="4:6">
      <c r="D8262" s="63"/>
      <c r="F8262" s="64"/>
    </row>
    <row r="8263" spans="4:6">
      <c r="D8263" s="63"/>
      <c r="F8263" s="64"/>
    </row>
    <row r="8264" spans="4:6">
      <c r="D8264" s="63"/>
      <c r="F8264" s="64"/>
    </row>
    <row r="8265" spans="4:6">
      <c r="D8265" s="63"/>
      <c r="F8265" s="64"/>
    </row>
    <row r="8266" spans="4:6">
      <c r="D8266" s="63"/>
      <c r="F8266" s="64"/>
    </row>
    <row r="8267" spans="4:6">
      <c r="D8267" s="63"/>
      <c r="F8267" s="64"/>
    </row>
    <row r="8268" spans="4:6">
      <c r="D8268" s="63"/>
      <c r="F8268" s="64"/>
    </row>
    <row r="8269" spans="4:6">
      <c r="D8269" s="63"/>
      <c r="F8269" s="64"/>
    </row>
    <row r="8270" spans="4:6">
      <c r="D8270" s="63"/>
      <c r="F8270" s="64"/>
    </row>
    <row r="8271" spans="4:6">
      <c r="D8271" s="63"/>
      <c r="F8271" s="64"/>
    </row>
    <row r="8272" spans="4:6">
      <c r="D8272" s="63"/>
      <c r="F8272" s="64"/>
    </row>
    <row r="8273" spans="4:6">
      <c r="D8273" s="63"/>
      <c r="F8273" s="64"/>
    </row>
    <row r="8274" spans="4:6">
      <c r="D8274" s="63"/>
      <c r="F8274" s="64"/>
    </row>
    <row r="8275" spans="4:6">
      <c r="D8275" s="63"/>
      <c r="F8275" s="64"/>
    </row>
    <row r="8276" spans="4:6">
      <c r="D8276" s="63"/>
      <c r="F8276" s="64"/>
    </row>
    <row r="8277" spans="4:6">
      <c r="D8277" s="63"/>
      <c r="F8277" s="64"/>
    </row>
    <row r="8278" spans="4:6">
      <c r="D8278" s="63"/>
      <c r="F8278" s="64"/>
    </row>
    <row r="8279" spans="4:6">
      <c r="D8279" s="63"/>
      <c r="F8279" s="64"/>
    </row>
    <row r="8280" spans="4:6">
      <c r="D8280" s="63"/>
      <c r="F8280" s="64"/>
    </row>
    <row r="8281" spans="4:6">
      <c r="D8281" s="63"/>
      <c r="F8281" s="64"/>
    </row>
    <row r="8282" spans="4:6">
      <c r="D8282" s="63"/>
      <c r="F8282" s="64"/>
    </row>
    <row r="8283" spans="4:6">
      <c r="D8283" s="63"/>
      <c r="F8283" s="64"/>
    </row>
    <row r="8284" spans="4:6">
      <c r="D8284" s="63"/>
      <c r="F8284" s="64"/>
    </row>
    <row r="8285" spans="4:6">
      <c r="D8285" s="63"/>
      <c r="F8285" s="64"/>
    </row>
    <row r="8286" spans="4:6">
      <c r="D8286" s="63"/>
      <c r="F8286" s="64"/>
    </row>
    <row r="8287" spans="4:6">
      <c r="D8287" s="63"/>
      <c r="F8287" s="64"/>
    </row>
    <row r="8288" spans="4:6">
      <c r="D8288" s="63"/>
      <c r="F8288" s="64"/>
    </row>
    <row r="8289" spans="4:6">
      <c r="D8289" s="63"/>
      <c r="F8289" s="64"/>
    </row>
    <row r="8290" spans="4:6">
      <c r="D8290" s="63"/>
      <c r="F8290" s="64"/>
    </row>
    <row r="8291" spans="4:6">
      <c r="D8291" s="63"/>
      <c r="F8291" s="64"/>
    </row>
    <row r="8292" spans="4:6">
      <c r="D8292" s="63"/>
      <c r="F8292" s="64"/>
    </row>
    <row r="8293" spans="4:6">
      <c r="D8293" s="63"/>
      <c r="F8293" s="64"/>
    </row>
    <row r="8294" spans="4:6">
      <c r="D8294" s="63"/>
      <c r="F8294" s="64"/>
    </row>
    <row r="8295" spans="4:6">
      <c r="D8295" s="63"/>
      <c r="F8295" s="64"/>
    </row>
    <row r="8296" spans="4:6">
      <c r="D8296" s="63"/>
      <c r="F8296" s="64"/>
    </row>
    <row r="8297" spans="4:6">
      <c r="D8297" s="63"/>
      <c r="F8297" s="64"/>
    </row>
    <row r="8298" spans="4:6">
      <c r="D8298" s="63"/>
      <c r="F8298" s="64"/>
    </row>
    <row r="8299" spans="4:6">
      <c r="D8299" s="63"/>
      <c r="F8299" s="64"/>
    </row>
    <row r="8300" spans="4:6">
      <c r="D8300" s="63"/>
      <c r="F8300" s="64"/>
    </row>
    <row r="8301" spans="4:6">
      <c r="D8301" s="63"/>
      <c r="F8301" s="64"/>
    </row>
    <row r="8302" spans="4:6">
      <c r="D8302" s="63"/>
      <c r="F8302" s="64"/>
    </row>
    <row r="8303" spans="4:6">
      <c r="D8303" s="63"/>
      <c r="F8303" s="64"/>
    </row>
    <row r="8304" spans="4:6">
      <c r="D8304" s="63"/>
      <c r="F8304" s="64"/>
    </row>
    <row r="8305" spans="4:6">
      <c r="D8305" s="63"/>
      <c r="F8305" s="64"/>
    </row>
    <row r="8306" spans="4:6">
      <c r="D8306" s="63"/>
      <c r="F8306" s="64"/>
    </row>
    <row r="8307" spans="4:6">
      <c r="D8307" s="63"/>
      <c r="F8307" s="64"/>
    </row>
    <row r="8308" spans="4:6">
      <c r="D8308" s="63"/>
      <c r="F8308" s="64"/>
    </row>
    <row r="8309" spans="4:6">
      <c r="D8309" s="63"/>
      <c r="F8309" s="64"/>
    </row>
    <row r="8310" spans="4:6">
      <c r="D8310" s="63"/>
      <c r="F8310" s="64"/>
    </row>
    <row r="8311" spans="4:6">
      <c r="D8311" s="63"/>
      <c r="F8311" s="64"/>
    </row>
    <row r="8312" spans="4:6">
      <c r="D8312" s="63"/>
      <c r="F8312" s="64"/>
    </row>
    <row r="8313" spans="4:6">
      <c r="D8313" s="63"/>
      <c r="F8313" s="64"/>
    </row>
    <row r="8314" spans="4:6">
      <c r="D8314" s="63"/>
      <c r="F8314" s="64"/>
    </row>
    <row r="8315" spans="4:6">
      <c r="D8315" s="63"/>
      <c r="F8315" s="64"/>
    </row>
    <row r="8316" spans="4:6">
      <c r="D8316" s="63"/>
      <c r="F8316" s="64"/>
    </row>
    <row r="8317" spans="4:6">
      <c r="D8317" s="63"/>
      <c r="F8317" s="64"/>
    </row>
    <row r="8318" spans="4:6">
      <c r="D8318" s="63"/>
      <c r="F8318" s="64"/>
    </row>
    <row r="8319" spans="4:6">
      <c r="D8319" s="63"/>
      <c r="F8319" s="64"/>
    </row>
    <row r="8320" spans="4:6">
      <c r="D8320" s="63"/>
      <c r="F8320" s="64"/>
    </row>
    <row r="8321" spans="4:6">
      <c r="D8321" s="63"/>
      <c r="F8321" s="64"/>
    </row>
    <row r="8322" spans="4:6">
      <c r="D8322" s="63"/>
      <c r="F8322" s="64"/>
    </row>
    <row r="8323" spans="4:6">
      <c r="D8323" s="63"/>
      <c r="F8323" s="64"/>
    </row>
    <row r="8324" spans="4:6">
      <c r="D8324" s="63"/>
      <c r="F8324" s="64"/>
    </row>
    <row r="8325" spans="4:6">
      <c r="D8325" s="63"/>
      <c r="F8325" s="64"/>
    </row>
    <row r="8326" spans="4:6">
      <c r="D8326" s="63"/>
      <c r="F8326" s="64"/>
    </row>
    <row r="8327" spans="4:6">
      <c r="D8327" s="63"/>
      <c r="F8327" s="64"/>
    </row>
    <row r="8328" spans="4:6">
      <c r="D8328" s="63"/>
      <c r="F8328" s="64"/>
    </row>
    <row r="8329" spans="4:6">
      <c r="D8329" s="63"/>
      <c r="F8329" s="64"/>
    </row>
    <row r="8330" spans="4:6">
      <c r="D8330" s="63"/>
      <c r="F8330" s="64"/>
    </row>
    <row r="8331" spans="4:6">
      <c r="D8331" s="63"/>
      <c r="F8331" s="64"/>
    </row>
    <row r="8332" spans="4:6">
      <c r="D8332" s="63"/>
      <c r="F8332" s="64"/>
    </row>
    <row r="8333" spans="4:6">
      <c r="D8333" s="63"/>
      <c r="F8333" s="64"/>
    </row>
    <row r="8334" spans="4:6">
      <c r="D8334" s="63"/>
      <c r="F8334" s="64"/>
    </row>
    <row r="8335" spans="4:6">
      <c r="D8335" s="63"/>
      <c r="F8335" s="64"/>
    </row>
    <row r="8336" spans="4:6">
      <c r="D8336" s="63"/>
      <c r="F8336" s="64"/>
    </row>
    <row r="8337" spans="4:6">
      <c r="D8337" s="63"/>
      <c r="F8337" s="64"/>
    </row>
    <row r="8338" spans="4:6">
      <c r="D8338" s="63"/>
      <c r="F8338" s="64"/>
    </row>
    <row r="8339" spans="4:6">
      <c r="D8339" s="63"/>
      <c r="F8339" s="64"/>
    </row>
    <row r="8340" spans="4:6">
      <c r="D8340" s="63"/>
      <c r="F8340" s="64"/>
    </row>
    <row r="8341" spans="4:6">
      <c r="D8341" s="63"/>
      <c r="F8341" s="64"/>
    </row>
    <row r="8342" spans="4:6">
      <c r="D8342" s="63"/>
      <c r="F8342" s="64"/>
    </row>
    <row r="8343" spans="4:6">
      <c r="D8343" s="63"/>
      <c r="F8343" s="64"/>
    </row>
    <row r="8344" spans="4:6">
      <c r="D8344" s="63"/>
      <c r="F8344" s="64"/>
    </row>
    <row r="8345" spans="4:6">
      <c r="D8345" s="63"/>
      <c r="F8345" s="64"/>
    </row>
    <row r="8346" spans="4:6">
      <c r="D8346" s="63"/>
      <c r="F8346" s="64"/>
    </row>
    <row r="8347" spans="4:6">
      <c r="D8347" s="63"/>
      <c r="F8347" s="64"/>
    </row>
    <row r="8348" spans="4:6">
      <c r="D8348" s="63"/>
      <c r="F8348" s="64"/>
    </row>
    <row r="8349" spans="4:6">
      <c r="D8349" s="63"/>
      <c r="F8349" s="64"/>
    </row>
    <row r="8350" spans="4:6">
      <c r="D8350" s="63"/>
      <c r="F8350" s="64"/>
    </row>
    <row r="8351" spans="4:6">
      <c r="D8351" s="63"/>
      <c r="F8351" s="64"/>
    </row>
    <row r="8352" spans="4:6">
      <c r="D8352" s="63"/>
      <c r="F8352" s="64"/>
    </row>
    <row r="8353" spans="4:6">
      <c r="D8353" s="63"/>
      <c r="F8353" s="64"/>
    </row>
    <row r="8354" spans="4:6">
      <c r="D8354" s="63"/>
      <c r="F8354" s="64"/>
    </row>
    <row r="8355" spans="4:6">
      <c r="D8355" s="63"/>
      <c r="F8355" s="64"/>
    </row>
    <row r="8356" spans="4:6">
      <c r="D8356" s="63"/>
      <c r="F8356" s="64"/>
    </row>
    <row r="8357" spans="4:6">
      <c r="D8357" s="63"/>
      <c r="F8357" s="64"/>
    </row>
    <row r="8358" spans="4:6">
      <c r="D8358" s="63"/>
      <c r="F8358" s="64"/>
    </row>
    <row r="8359" spans="4:6">
      <c r="D8359" s="63"/>
      <c r="F8359" s="64"/>
    </row>
    <row r="8360" spans="4:6">
      <c r="D8360" s="63"/>
      <c r="F8360" s="64"/>
    </row>
    <row r="8361" spans="4:6">
      <c r="D8361" s="63"/>
      <c r="F8361" s="64"/>
    </row>
    <row r="8362" spans="4:6">
      <c r="D8362" s="63"/>
      <c r="F8362" s="64"/>
    </row>
    <row r="8363" spans="4:6">
      <c r="D8363" s="63"/>
      <c r="F8363" s="64"/>
    </row>
    <row r="8364" spans="4:6">
      <c r="D8364" s="63"/>
      <c r="F8364" s="64"/>
    </row>
    <row r="8365" spans="4:6">
      <c r="D8365" s="63"/>
      <c r="F8365" s="64"/>
    </row>
    <row r="8366" spans="4:6">
      <c r="D8366" s="63"/>
      <c r="F8366" s="64"/>
    </row>
    <row r="8367" spans="4:6">
      <c r="D8367" s="63"/>
      <c r="F8367" s="64"/>
    </row>
    <row r="8368" spans="4:6">
      <c r="D8368" s="63"/>
      <c r="F8368" s="64"/>
    </row>
    <row r="8369" spans="4:6">
      <c r="D8369" s="63"/>
      <c r="F8369" s="64"/>
    </row>
    <row r="8370" spans="4:6">
      <c r="D8370" s="63"/>
      <c r="F8370" s="64"/>
    </row>
    <row r="8371" spans="4:6">
      <c r="D8371" s="63"/>
      <c r="F8371" s="64"/>
    </row>
    <row r="8372" spans="4:6">
      <c r="D8372" s="63"/>
      <c r="F8372" s="64"/>
    </row>
    <row r="8373" spans="4:6">
      <c r="D8373" s="63"/>
      <c r="F8373" s="64"/>
    </row>
    <row r="8374" spans="4:6">
      <c r="D8374" s="63"/>
      <c r="F8374" s="64"/>
    </row>
    <row r="8375" spans="4:6">
      <c r="D8375" s="63"/>
      <c r="F8375" s="64"/>
    </row>
    <row r="8376" spans="4:6">
      <c r="D8376" s="63"/>
      <c r="F8376" s="64"/>
    </row>
    <row r="8377" spans="4:6">
      <c r="D8377" s="63"/>
      <c r="F8377" s="64"/>
    </row>
    <row r="8378" spans="4:6">
      <c r="D8378" s="63"/>
      <c r="F8378" s="64"/>
    </row>
    <row r="8379" spans="4:6">
      <c r="D8379" s="63"/>
      <c r="F8379" s="64"/>
    </row>
    <row r="8380" spans="4:6">
      <c r="D8380" s="63"/>
      <c r="F8380" s="64"/>
    </row>
    <row r="8381" spans="4:6">
      <c r="D8381" s="63"/>
      <c r="F8381" s="64"/>
    </row>
    <row r="8382" spans="4:6">
      <c r="D8382" s="63"/>
      <c r="F8382" s="64"/>
    </row>
    <row r="8383" spans="4:6">
      <c r="D8383" s="63"/>
      <c r="F8383" s="64"/>
    </row>
    <row r="8384" spans="4:6">
      <c r="D8384" s="63"/>
      <c r="F8384" s="64"/>
    </row>
    <row r="8385" spans="4:6">
      <c r="D8385" s="63"/>
      <c r="F8385" s="64"/>
    </row>
    <row r="8386" spans="4:6">
      <c r="D8386" s="63"/>
      <c r="F8386" s="64"/>
    </row>
    <row r="8387" spans="4:6">
      <c r="D8387" s="63"/>
      <c r="F8387" s="64"/>
    </row>
    <row r="8388" spans="4:6">
      <c r="D8388" s="63"/>
      <c r="F8388" s="64"/>
    </row>
    <row r="8389" spans="4:6">
      <c r="D8389" s="63"/>
      <c r="F8389" s="64"/>
    </row>
    <row r="8390" spans="4:6">
      <c r="D8390" s="63"/>
      <c r="F8390" s="64"/>
    </row>
    <row r="8391" spans="4:6">
      <c r="D8391" s="63"/>
      <c r="F8391" s="64"/>
    </row>
    <row r="8392" spans="4:6">
      <c r="D8392" s="63"/>
      <c r="F8392" s="64"/>
    </row>
    <row r="8393" spans="4:6">
      <c r="D8393" s="63"/>
      <c r="F8393" s="64"/>
    </row>
    <row r="8394" spans="4:6">
      <c r="D8394" s="63"/>
      <c r="F8394" s="64"/>
    </row>
    <row r="8395" spans="4:6">
      <c r="D8395" s="63"/>
      <c r="F8395" s="64"/>
    </row>
    <row r="8396" spans="4:6">
      <c r="D8396" s="63"/>
      <c r="F8396" s="64"/>
    </row>
    <row r="8397" spans="4:6">
      <c r="D8397" s="63"/>
      <c r="F8397" s="64"/>
    </row>
    <row r="8398" spans="4:6">
      <c r="D8398" s="63"/>
      <c r="F8398" s="64"/>
    </row>
    <row r="8399" spans="4:6">
      <c r="D8399" s="63"/>
      <c r="F8399" s="64"/>
    </row>
    <row r="8400" spans="4:6">
      <c r="D8400" s="63"/>
      <c r="F8400" s="64"/>
    </row>
    <row r="8401" spans="4:6">
      <c r="D8401" s="63"/>
      <c r="F8401" s="64"/>
    </row>
    <row r="8402" spans="4:6">
      <c r="D8402" s="63"/>
      <c r="F8402" s="64"/>
    </row>
    <row r="8403" spans="4:6">
      <c r="D8403" s="63"/>
      <c r="F8403" s="64"/>
    </row>
    <row r="8404" spans="4:6">
      <c r="D8404" s="63"/>
      <c r="F8404" s="64"/>
    </row>
    <row r="8405" spans="4:6">
      <c r="D8405" s="63"/>
      <c r="F8405" s="64"/>
    </row>
    <row r="8406" spans="4:6">
      <c r="D8406" s="63"/>
      <c r="F8406" s="64"/>
    </row>
    <row r="8407" spans="4:6">
      <c r="D8407" s="63"/>
      <c r="F8407" s="64"/>
    </row>
    <row r="8408" spans="4:6">
      <c r="D8408" s="63"/>
      <c r="F8408" s="64"/>
    </row>
    <row r="8409" spans="4:6">
      <c r="D8409" s="63"/>
      <c r="F8409" s="64"/>
    </row>
    <row r="8410" spans="4:6">
      <c r="D8410" s="63"/>
      <c r="F8410" s="64"/>
    </row>
    <row r="8411" spans="4:6">
      <c r="D8411" s="63"/>
      <c r="F8411" s="64"/>
    </row>
    <row r="8412" spans="4:6">
      <c r="D8412" s="63"/>
      <c r="F8412" s="64"/>
    </row>
    <row r="8413" spans="4:6">
      <c r="D8413" s="63"/>
      <c r="F8413" s="64"/>
    </row>
    <row r="8414" spans="4:6">
      <c r="D8414" s="63"/>
      <c r="F8414" s="64"/>
    </row>
    <row r="8415" spans="4:6">
      <c r="D8415" s="63"/>
      <c r="F8415" s="64"/>
    </row>
    <row r="8416" spans="4:6">
      <c r="D8416" s="63"/>
      <c r="F8416" s="64"/>
    </row>
    <row r="8417" spans="4:6">
      <c r="D8417" s="63"/>
      <c r="F8417" s="64"/>
    </row>
    <row r="8418" spans="4:6">
      <c r="D8418" s="63"/>
      <c r="F8418" s="64"/>
    </row>
    <row r="8419" spans="4:6">
      <c r="D8419" s="63"/>
      <c r="F8419" s="64"/>
    </row>
    <row r="8420" spans="4:6">
      <c r="D8420" s="63"/>
      <c r="F8420" s="64"/>
    </row>
    <row r="8421" spans="4:6">
      <c r="D8421" s="63"/>
      <c r="F8421" s="64"/>
    </row>
    <row r="8422" spans="4:6">
      <c r="D8422" s="63"/>
      <c r="F8422" s="64"/>
    </row>
    <row r="8423" spans="4:6">
      <c r="D8423" s="63"/>
      <c r="F8423" s="64"/>
    </row>
    <row r="8424" spans="4:6">
      <c r="D8424" s="63"/>
      <c r="F8424" s="64"/>
    </row>
    <row r="8425" spans="4:6">
      <c r="D8425" s="63"/>
      <c r="F8425" s="64"/>
    </row>
    <row r="8426" spans="4:6">
      <c r="D8426" s="63"/>
      <c r="F8426" s="64"/>
    </row>
    <row r="8427" spans="4:6">
      <c r="D8427" s="63"/>
      <c r="F8427" s="64"/>
    </row>
    <row r="8428" spans="4:6">
      <c r="D8428" s="63"/>
      <c r="F8428" s="64"/>
    </row>
    <row r="8429" spans="4:6">
      <c r="D8429" s="63"/>
      <c r="F8429" s="64"/>
    </row>
    <row r="8430" spans="4:6">
      <c r="D8430" s="63"/>
      <c r="F8430" s="64"/>
    </row>
    <row r="8431" spans="4:6">
      <c r="D8431" s="63"/>
      <c r="F8431" s="64"/>
    </row>
    <row r="8432" spans="4:6">
      <c r="D8432" s="63"/>
      <c r="F8432" s="64"/>
    </row>
    <row r="8433" spans="4:6">
      <c r="D8433" s="63"/>
      <c r="F8433" s="64"/>
    </row>
    <row r="8434" spans="4:6">
      <c r="D8434" s="63"/>
      <c r="F8434" s="64"/>
    </row>
    <row r="8435" spans="4:6">
      <c r="D8435" s="63"/>
      <c r="F8435" s="64"/>
    </row>
    <row r="8436" spans="4:6">
      <c r="D8436" s="63"/>
      <c r="F8436" s="64"/>
    </row>
    <row r="8437" spans="4:6">
      <c r="D8437" s="63"/>
      <c r="F8437" s="64"/>
    </row>
    <row r="8438" spans="4:6">
      <c r="D8438" s="63"/>
      <c r="F8438" s="64"/>
    </row>
    <row r="8439" spans="4:6">
      <c r="D8439" s="63"/>
      <c r="F8439" s="64"/>
    </row>
    <row r="8440" spans="4:6">
      <c r="D8440" s="63"/>
      <c r="F8440" s="64"/>
    </row>
    <row r="8441" spans="4:6">
      <c r="D8441" s="63"/>
      <c r="F8441" s="64"/>
    </row>
    <row r="8442" spans="4:6">
      <c r="D8442" s="63"/>
      <c r="F8442" s="64"/>
    </row>
    <row r="8443" spans="4:6">
      <c r="D8443" s="63"/>
      <c r="F8443" s="64"/>
    </row>
    <row r="8444" spans="4:6">
      <c r="D8444" s="63"/>
      <c r="F8444" s="64"/>
    </row>
    <row r="8445" spans="4:6">
      <c r="D8445" s="63"/>
      <c r="F8445" s="64"/>
    </row>
    <row r="8446" spans="4:6">
      <c r="D8446" s="63"/>
      <c r="F8446" s="64"/>
    </row>
    <row r="8447" spans="4:6">
      <c r="D8447" s="63"/>
      <c r="F8447" s="64"/>
    </row>
    <row r="8448" spans="4:6">
      <c r="D8448" s="63"/>
      <c r="F8448" s="64"/>
    </row>
    <row r="8449" spans="4:6">
      <c r="D8449" s="63"/>
      <c r="F8449" s="64"/>
    </row>
    <row r="8450" spans="4:6">
      <c r="D8450" s="63"/>
      <c r="F8450" s="64"/>
    </row>
    <row r="8451" spans="4:6">
      <c r="D8451" s="63"/>
      <c r="F8451" s="64"/>
    </row>
    <row r="8452" spans="4:6">
      <c r="D8452" s="63"/>
      <c r="F8452" s="64"/>
    </row>
    <row r="8453" spans="4:6">
      <c r="D8453" s="63"/>
      <c r="F8453" s="64"/>
    </row>
    <row r="8454" spans="4:6">
      <c r="D8454" s="63"/>
      <c r="F8454" s="64"/>
    </row>
    <row r="8455" spans="4:6">
      <c r="D8455" s="63"/>
      <c r="F8455" s="64"/>
    </row>
    <row r="8456" spans="4:6">
      <c r="D8456" s="63"/>
      <c r="F8456" s="64"/>
    </row>
    <row r="8457" spans="4:6">
      <c r="D8457" s="63"/>
      <c r="F8457" s="64"/>
    </row>
    <row r="8458" spans="4:6">
      <c r="D8458" s="63"/>
      <c r="F8458" s="64"/>
    </row>
    <row r="8459" spans="4:6">
      <c r="D8459" s="63"/>
      <c r="F8459" s="64"/>
    </row>
    <row r="8460" spans="4:6">
      <c r="D8460" s="63"/>
      <c r="F8460" s="64"/>
    </row>
    <row r="8461" spans="4:6">
      <c r="D8461" s="63"/>
      <c r="F8461" s="64"/>
    </row>
    <row r="8462" spans="4:6">
      <c r="D8462" s="63"/>
      <c r="F8462" s="64"/>
    </row>
    <row r="8463" spans="4:6">
      <c r="D8463" s="63"/>
      <c r="F8463" s="64"/>
    </row>
    <row r="8464" spans="4:6">
      <c r="D8464" s="63"/>
      <c r="F8464" s="64"/>
    </row>
    <row r="8465" spans="4:6">
      <c r="D8465" s="63"/>
      <c r="F8465" s="64"/>
    </row>
    <row r="8466" spans="4:6">
      <c r="D8466" s="63"/>
      <c r="F8466" s="64"/>
    </row>
    <row r="8467" spans="4:6">
      <c r="D8467" s="63"/>
      <c r="F8467" s="64"/>
    </row>
    <row r="8468" spans="4:6">
      <c r="D8468" s="63"/>
      <c r="F8468" s="64"/>
    </row>
    <row r="8469" spans="4:6">
      <c r="D8469" s="63"/>
      <c r="F8469" s="64"/>
    </row>
    <row r="8470" spans="4:6">
      <c r="D8470" s="63"/>
      <c r="F8470" s="64"/>
    </row>
    <row r="8471" spans="4:6">
      <c r="D8471" s="63"/>
      <c r="F8471" s="64"/>
    </row>
    <row r="8472" spans="4:6">
      <c r="D8472" s="63"/>
      <c r="F8472" s="64"/>
    </row>
    <row r="8473" spans="4:6">
      <c r="D8473" s="63"/>
      <c r="F8473" s="64"/>
    </row>
    <row r="8474" spans="4:6">
      <c r="D8474" s="63"/>
      <c r="F8474" s="64"/>
    </row>
    <row r="8475" spans="4:6">
      <c r="D8475" s="63"/>
      <c r="F8475" s="64"/>
    </row>
    <row r="8476" spans="4:6">
      <c r="D8476" s="63"/>
      <c r="F8476" s="64"/>
    </row>
    <row r="8477" spans="4:6">
      <c r="D8477" s="63"/>
      <c r="F8477" s="64"/>
    </row>
    <row r="8478" spans="4:6">
      <c r="D8478" s="63"/>
      <c r="F8478" s="64"/>
    </row>
    <row r="8479" spans="4:6">
      <c r="D8479" s="63"/>
      <c r="F8479" s="64"/>
    </row>
    <row r="8480" spans="4:6">
      <c r="D8480" s="63"/>
      <c r="F8480" s="64"/>
    </row>
    <row r="8481" spans="4:6">
      <c r="D8481" s="63"/>
      <c r="F8481" s="64"/>
    </row>
    <row r="8482" spans="4:6">
      <c r="D8482" s="63"/>
      <c r="F8482" s="64"/>
    </row>
    <row r="8483" spans="4:6">
      <c r="D8483" s="63"/>
      <c r="F8483" s="64"/>
    </row>
    <row r="8484" spans="4:6">
      <c r="D8484" s="63"/>
      <c r="F8484" s="64"/>
    </row>
    <row r="8485" spans="4:6">
      <c r="D8485" s="63"/>
      <c r="F8485" s="64"/>
    </row>
    <row r="8486" spans="4:6">
      <c r="D8486" s="63"/>
      <c r="F8486" s="64"/>
    </row>
    <row r="8487" spans="4:6">
      <c r="D8487" s="63"/>
      <c r="F8487" s="64"/>
    </row>
    <row r="8488" spans="4:6">
      <c r="D8488" s="63"/>
      <c r="F8488" s="64"/>
    </row>
    <row r="8489" spans="4:6">
      <c r="D8489" s="63"/>
      <c r="F8489" s="64"/>
    </row>
    <row r="8490" spans="4:6">
      <c r="D8490" s="63"/>
      <c r="F8490" s="64"/>
    </row>
    <row r="8491" spans="4:6">
      <c r="D8491" s="63"/>
      <c r="F8491" s="64"/>
    </row>
    <row r="8492" spans="4:6">
      <c r="D8492" s="63"/>
      <c r="F8492" s="64"/>
    </row>
    <row r="8493" spans="4:6">
      <c r="D8493" s="63"/>
      <c r="F8493" s="64"/>
    </row>
    <row r="8494" spans="4:6">
      <c r="D8494" s="63"/>
      <c r="F8494" s="64"/>
    </row>
    <row r="8495" spans="4:6">
      <c r="D8495" s="63"/>
      <c r="F8495" s="64"/>
    </row>
    <row r="8496" spans="4:6">
      <c r="D8496" s="63"/>
      <c r="F8496" s="64"/>
    </row>
    <row r="8497" spans="4:6">
      <c r="D8497" s="63"/>
      <c r="F8497" s="64"/>
    </row>
    <row r="8498" spans="4:6">
      <c r="D8498" s="63"/>
      <c r="F8498" s="64"/>
    </row>
    <row r="8499" spans="4:6">
      <c r="D8499" s="63"/>
      <c r="F8499" s="64"/>
    </row>
    <row r="8500" spans="4:6">
      <c r="D8500" s="63"/>
      <c r="F8500" s="64"/>
    </row>
    <row r="8501" spans="4:6">
      <c r="D8501" s="63"/>
      <c r="F8501" s="64"/>
    </row>
    <row r="8502" spans="4:6">
      <c r="D8502" s="63"/>
      <c r="F8502" s="64"/>
    </row>
    <row r="8503" spans="4:6">
      <c r="D8503" s="63"/>
      <c r="F8503" s="64"/>
    </row>
    <row r="8504" spans="4:6">
      <c r="D8504" s="63"/>
      <c r="F8504" s="64"/>
    </row>
    <row r="8505" spans="4:6">
      <c r="D8505" s="63"/>
      <c r="F8505" s="64"/>
    </row>
    <row r="8506" spans="4:6">
      <c r="D8506" s="63"/>
      <c r="F8506" s="64"/>
    </row>
    <row r="8507" spans="4:6">
      <c r="D8507" s="63"/>
      <c r="F8507" s="64"/>
    </row>
    <row r="8508" spans="4:6">
      <c r="D8508" s="63"/>
      <c r="F8508" s="64"/>
    </row>
    <row r="8509" spans="4:6">
      <c r="D8509" s="63"/>
      <c r="F8509" s="64"/>
    </row>
    <row r="8510" spans="4:6">
      <c r="D8510" s="63"/>
      <c r="F8510" s="64"/>
    </row>
    <row r="8511" spans="4:6">
      <c r="D8511" s="63"/>
      <c r="F8511" s="64"/>
    </row>
    <row r="8512" spans="4:6">
      <c r="D8512" s="63"/>
      <c r="F8512" s="64"/>
    </row>
    <row r="8513" spans="4:6">
      <c r="D8513" s="63"/>
      <c r="F8513" s="64"/>
    </row>
    <row r="8514" spans="4:6">
      <c r="D8514" s="63"/>
      <c r="F8514" s="64"/>
    </row>
    <row r="8515" spans="4:6">
      <c r="D8515" s="63"/>
      <c r="F8515" s="64"/>
    </row>
    <row r="8516" spans="4:6">
      <c r="D8516" s="63"/>
      <c r="F8516" s="64"/>
    </row>
    <row r="8517" spans="4:6">
      <c r="D8517" s="63"/>
      <c r="F8517" s="64"/>
    </row>
    <row r="8518" spans="4:6">
      <c r="D8518" s="63"/>
      <c r="F8518" s="64"/>
    </row>
    <row r="8519" spans="4:6">
      <c r="D8519" s="63"/>
      <c r="F8519" s="64"/>
    </row>
    <row r="8520" spans="4:6">
      <c r="D8520" s="63"/>
      <c r="F8520" s="64"/>
    </row>
    <row r="8521" spans="4:6">
      <c r="D8521" s="63"/>
      <c r="F8521" s="64"/>
    </row>
    <row r="8522" spans="4:6">
      <c r="D8522" s="63"/>
      <c r="F8522" s="64"/>
    </row>
    <row r="8523" spans="4:6">
      <c r="D8523" s="63"/>
      <c r="F8523" s="64"/>
    </row>
    <row r="8524" spans="4:6">
      <c r="D8524" s="63"/>
      <c r="F8524" s="64"/>
    </row>
    <row r="8525" spans="4:6">
      <c r="D8525" s="63"/>
      <c r="F8525" s="64"/>
    </row>
    <row r="8526" spans="4:6">
      <c r="D8526" s="63"/>
      <c r="F8526" s="64"/>
    </row>
    <row r="8527" spans="4:6">
      <c r="D8527" s="63"/>
      <c r="F8527" s="64"/>
    </row>
    <row r="8528" spans="4:6">
      <c r="D8528" s="63"/>
      <c r="F8528" s="64"/>
    </row>
    <row r="8529" spans="4:6">
      <c r="D8529" s="63"/>
      <c r="F8529" s="64"/>
    </row>
    <row r="8530" spans="4:6">
      <c r="D8530" s="63"/>
      <c r="F8530" s="64"/>
    </row>
    <row r="8531" spans="4:6">
      <c r="D8531" s="63"/>
      <c r="F8531" s="64"/>
    </row>
    <row r="8532" spans="4:6">
      <c r="D8532" s="63"/>
      <c r="F8532" s="64"/>
    </row>
    <row r="8533" spans="4:6">
      <c r="D8533" s="63"/>
      <c r="F8533" s="64"/>
    </row>
    <row r="8534" spans="4:6">
      <c r="D8534" s="63"/>
      <c r="F8534" s="64"/>
    </row>
    <row r="8535" spans="4:6">
      <c r="D8535" s="63"/>
      <c r="F8535" s="64"/>
    </row>
    <row r="8536" spans="4:6">
      <c r="D8536" s="63"/>
      <c r="F8536" s="64"/>
    </row>
    <row r="8537" spans="4:6">
      <c r="D8537" s="63"/>
      <c r="F8537" s="64"/>
    </row>
    <row r="8538" spans="4:6">
      <c r="D8538" s="63"/>
      <c r="F8538" s="64"/>
    </row>
    <row r="8539" spans="4:6">
      <c r="D8539" s="63"/>
      <c r="F8539" s="64"/>
    </row>
    <row r="8540" spans="4:6">
      <c r="D8540" s="63"/>
      <c r="F8540" s="64"/>
    </row>
    <row r="8541" spans="4:6">
      <c r="D8541" s="63"/>
      <c r="F8541" s="64"/>
    </row>
    <row r="8542" spans="4:6">
      <c r="D8542" s="63"/>
      <c r="F8542" s="64"/>
    </row>
    <row r="8543" spans="4:6">
      <c r="D8543" s="63"/>
      <c r="F8543" s="64"/>
    </row>
    <row r="8544" spans="4:6">
      <c r="D8544" s="63"/>
      <c r="F8544" s="64"/>
    </row>
    <row r="8545" spans="4:6">
      <c r="D8545" s="63"/>
      <c r="F8545" s="64"/>
    </row>
    <row r="8546" spans="4:6">
      <c r="D8546" s="63"/>
      <c r="F8546" s="64"/>
    </row>
    <row r="8547" spans="4:6">
      <c r="D8547" s="63"/>
      <c r="F8547" s="64"/>
    </row>
    <row r="8548" spans="4:6">
      <c r="D8548" s="63"/>
      <c r="F8548" s="64"/>
    </row>
    <row r="8549" spans="4:6">
      <c r="D8549" s="63"/>
      <c r="F8549" s="64"/>
    </row>
    <row r="8550" spans="4:6">
      <c r="D8550" s="63"/>
      <c r="F8550" s="64"/>
    </row>
    <row r="8551" spans="4:6">
      <c r="D8551" s="63"/>
      <c r="F8551" s="64"/>
    </row>
    <row r="8552" spans="4:6">
      <c r="D8552" s="63"/>
      <c r="F8552" s="64"/>
    </row>
    <row r="8553" spans="4:6">
      <c r="D8553" s="63"/>
      <c r="F8553" s="64"/>
    </row>
    <row r="8554" spans="4:6">
      <c r="D8554" s="63"/>
      <c r="F8554" s="64"/>
    </row>
    <row r="8555" spans="4:6">
      <c r="D8555" s="63"/>
      <c r="F8555" s="64"/>
    </row>
    <row r="8556" spans="4:6">
      <c r="D8556" s="63"/>
      <c r="F8556" s="64"/>
    </row>
    <row r="8557" spans="4:6">
      <c r="D8557" s="63"/>
      <c r="F8557" s="64"/>
    </row>
    <row r="8558" spans="4:6">
      <c r="D8558" s="63"/>
      <c r="F8558" s="64"/>
    </row>
    <row r="8559" spans="4:6">
      <c r="D8559" s="63"/>
      <c r="F8559" s="64"/>
    </row>
    <row r="8560" spans="4:6">
      <c r="D8560" s="63"/>
      <c r="F8560" s="64"/>
    </row>
    <row r="8561" spans="4:6">
      <c r="D8561" s="63"/>
      <c r="F8561" s="64"/>
    </row>
    <row r="8562" spans="4:6">
      <c r="D8562" s="63"/>
      <c r="F8562" s="64"/>
    </row>
    <row r="8563" spans="4:6">
      <c r="D8563" s="63"/>
      <c r="F8563" s="64"/>
    </row>
    <row r="8564" spans="4:6">
      <c r="D8564" s="63"/>
      <c r="F8564" s="64"/>
    </row>
    <row r="8565" spans="4:6">
      <c r="D8565" s="63"/>
      <c r="F8565" s="64"/>
    </row>
    <row r="8566" spans="4:6">
      <c r="D8566" s="63"/>
      <c r="F8566" s="64"/>
    </row>
    <row r="8567" spans="4:6">
      <c r="D8567" s="63"/>
      <c r="F8567" s="64"/>
    </row>
    <row r="8568" spans="4:6">
      <c r="D8568" s="63"/>
      <c r="F8568" s="64"/>
    </row>
    <row r="8569" spans="4:6">
      <c r="D8569" s="63"/>
      <c r="F8569" s="64"/>
    </row>
    <row r="8570" spans="4:6">
      <c r="D8570" s="63"/>
      <c r="F8570" s="64"/>
    </row>
    <row r="8571" spans="4:6">
      <c r="D8571" s="63"/>
      <c r="F8571" s="64"/>
    </row>
    <row r="8572" spans="4:6">
      <c r="D8572" s="63"/>
      <c r="F8572" s="64"/>
    </row>
    <row r="8573" spans="4:6">
      <c r="D8573" s="63"/>
      <c r="F8573" s="64"/>
    </row>
    <row r="8574" spans="4:6">
      <c r="D8574" s="63"/>
      <c r="F8574" s="64"/>
    </row>
    <row r="8575" spans="4:6">
      <c r="D8575" s="63"/>
      <c r="F8575" s="64"/>
    </row>
    <row r="8576" spans="4:6">
      <c r="D8576" s="63"/>
      <c r="F8576" s="64"/>
    </row>
    <row r="8577" spans="4:6">
      <c r="D8577" s="63"/>
      <c r="F8577" s="64"/>
    </row>
    <row r="8578" spans="4:6">
      <c r="D8578" s="63"/>
      <c r="F8578" s="64"/>
    </row>
    <row r="8579" spans="4:6">
      <c r="D8579" s="63"/>
      <c r="F8579" s="64"/>
    </row>
    <row r="8580" spans="4:6">
      <c r="D8580" s="63"/>
      <c r="F8580" s="64"/>
    </row>
    <row r="8581" spans="4:6">
      <c r="D8581" s="63"/>
      <c r="F8581" s="64"/>
    </row>
    <row r="8582" spans="4:6">
      <c r="D8582" s="63"/>
      <c r="F8582" s="64"/>
    </row>
    <row r="8583" spans="4:6">
      <c r="D8583" s="63"/>
      <c r="F8583" s="64"/>
    </row>
    <row r="8584" spans="4:6">
      <c r="D8584" s="63"/>
      <c r="F8584" s="64"/>
    </row>
    <row r="8585" spans="4:6">
      <c r="D8585" s="63"/>
      <c r="F8585" s="64"/>
    </row>
    <row r="8586" spans="4:6">
      <c r="D8586" s="63"/>
      <c r="F8586" s="64"/>
    </row>
    <row r="8587" spans="4:6">
      <c r="D8587" s="63"/>
      <c r="F8587" s="64"/>
    </row>
    <row r="8588" spans="4:6">
      <c r="D8588" s="63"/>
      <c r="F8588" s="64"/>
    </row>
    <row r="8589" spans="4:6">
      <c r="D8589" s="63"/>
      <c r="F8589" s="64"/>
    </row>
    <row r="8590" spans="4:6">
      <c r="D8590" s="63"/>
      <c r="F8590" s="64"/>
    </row>
    <row r="8591" spans="4:6">
      <c r="D8591" s="63"/>
      <c r="F8591" s="64"/>
    </row>
    <row r="8592" spans="4:6">
      <c r="D8592" s="63"/>
      <c r="F8592" s="64"/>
    </row>
    <row r="8593" spans="4:6">
      <c r="D8593" s="63"/>
      <c r="F8593" s="64"/>
    </row>
    <row r="8594" spans="4:6">
      <c r="D8594" s="63"/>
      <c r="F8594" s="64"/>
    </row>
    <row r="8595" spans="4:6">
      <c r="D8595" s="63"/>
      <c r="F8595" s="64"/>
    </row>
    <row r="8596" spans="4:6">
      <c r="D8596" s="63"/>
      <c r="F8596" s="64"/>
    </row>
    <row r="8597" spans="4:6">
      <c r="D8597" s="63"/>
      <c r="F8597" s="64"/>
    </row>
    <row r="8598" spans="4:6">
      <c r="D8598" s="63"/>
      <c r="F8598" s="64"/>
    </row>
    <row r="8599" spans="4:6">
      <c r="D8599" s="63"/>
      <c r="F8599" s="64"/>
    </row>
    <row r="8600" spans="4:6">
      <c r="D8600" s="63"/>
      <c r="F8600" s="64"/>
    </row>
    <row r="8601" spans="4:6">
      <c r="D8601" s="63"/>
      <c r="F8601" s="64"/>
    </row>
    <row r="8602" spans="4:6">
      <c r="D8602" s="63"/>
      <c r="F8602" s="64"/>
    </row>
    <row r="8603" spans="4:6">
      <c r="D8603" s="63"/>
      <c r="F8603" s="64"/>
    </row>
    <row r="8604" spans="4:6">
      <c r="D8604" s="63"/>
      <c r="F8604" s="64"/>
    </row>
    <row r="8605" spans="4:6">
      <c r="D8605" s="63"/>
      <c r="F8605" s="64"/>
    </row>
    <row r="8606" spans="4:6">
      <c r="D8606" s="63"/>
      <c r="F8606" s="64"/>
    </row>
    <row r="8607" spans="4:6">
      <c r="D8607" s="63"/>
      <c r="F8607" s="64"/>
    </row>
    <row r="8608" spans="4:6">
      <c r="D8608" s="63"/>
      <c r="F8608" s="64"/>
    </row>
    <row r="8609" spans="4:6">
      <c r="D8609" s="63"/>
      <c r="F8609" s="64"/>
    </row>
    <row r="8610" spans="4:6">
      <c r="D8610" s="63"/>
      <c r="F8610" s="64"/>
    </row>
    <row r="8611" spans="4:6">
      <c r="D8611" s="63"/>
      <c r="F8611" s="64"/>
    </row>
    <row r="8612" spans="4:6">
      <c r="D8612" s="63"/>
      <c r="F8612" s="64"/>
    </row>
    <row r="8613" spans="4:6">
      <c r="D8613" s="63"/>
      <c r="F8613" s="64"/>
    </row>
    <row r="8614" spans="4:6">
      <c r="D8614" s="63"/>
      <c r="F8614" s="64"/>
    </row>
    <row r="8615" spans="4:6">
      <c r="D8615" s="63"/>
      <c r="F8615" s="64"/>
    </row>
    <row r="8616" spans="4:6">
      <c r="D8616" s="63"/>
      <c r="F8616" s="64"/>
    </row>
    <row r="8617" spans="4:6">
      <c r="D8617" s="63"/>
      <c r="F8617" s="64"/>
    </row>
    <row r="8618" spans="4:6">
      <c r="D8618" s="63"/>
      <c r="F8618" s="64"/>
    </row>
    <row r="8619" spans="4:6">
      <c r="D8619" s="63"/>
      <c r="F8619" s="64"/>
    </row>
    <row r="8620" spans="4:6">
      <c r="D8620" s="63"/>
      <c r="F8620" s="64"/>
    </row>
    <row r="8621" spans="4:6">
      <c r="D8621" s="63"/>
      <c r="F8621" s="64"/>
    </row>
    <row r="8622" spans="4:6">
      <c r="D8622" s="63"/>
      <c r="F8622" s="64"/>
    </row>
    <row r="8623" spans="4:6">
      <c r="D8623" s="63"/>
      <c r="F8623" s="64"/>
    </row>
    <row r="8624" spans="4:6">
      <c r="D8624" s="63"/>
      <c r="F8624" s="64"/>
    </row>
    <row r="8625" spans="4:6">
      <c r="D8625" s="63"/>
      <c r="F8625" s="64"/>
    </row>
    <row r="8626" spans="4:6">
      <c r="D8626" s="63"/>
      <c r="F8626" s="64"/>
    </row>
    <row r="8627" spans="4:6">
      <c r="D8627" s="63"/>
      <c r="F8627" s="64"/>
    </row>
    <row r="8628" spans="4:6">
      <c r="D8628" s="63"/>
      <c r="F8628" s="64"/>
    </row>
    <row r="8629" spans="4:6">
      <c r="D8629" s="63"/>
      <c r="F8629" s="64"/>
    </row>
    <row r="8630" spans="4:6">
      <c r="D8630" s="63"/>
      <c r="F8630" s="64"/>
    </row>
    <row r="8631" spans="4:6">
      <c r="D8631" s="63"/>
      <c r="F8631" s="64"/>
    </row>
    <row r="8632" spans="4:6">
      <c r="D8632" s="63"/>
      <c r="F8632" s="64"/>
    </row>
    <row r="8633" spans="4:6">
      <c r="D8633" s="63"/>
      <c r="F8633" s="64"/>
    </row>
    <row r="8634" spans="4:6">
      <c r="D8634" s="63"/>
      <c r="F8634" s="64"/>
    </row>
    <row r="8635" spans="4:6">
      <c r="D8635" s="63"/>
      <c r="F8635" s="64"/>
    </row>
    <row r="8636" spans="4:6">
      <c r="D8636" s="63"/>
      <c r="F8636" s="64"/>
    </row>
    <row r="8637" spans="4:6">
      <c r="D8637" s="63"/>
      <c r="F8637" s="64"/>
    </row>
    <row r="8638" spans="4:6">
      <c r="D8638" s="63"/>
      <c r="F8638" s="64"/>
    </row>
    <row r="8639" spans="4:6">
      <c r="D8639" s="63"/>
      <c r="F8639" s="64"/>
    </row>
    <row r="8640" spans="4:6">
      <c r="D8640" s="63"/>
      <c r="F8640" s="64"/>
    </row>
    <row r="8641" spans="4:6">
      <c r="D8641" s="63"/>
      <c r="F8641" s="64"/>
    </row>
    <row r="8642" spans="4:6">
      <c r="D8642" s="63"/>
      <c r="F8642" s="64"/>
    </row>
    <row r="8643" spans="4:6">
      <c r="D8643" s="63"/>
      <c r="F8643" s="64"/>
    </row>
    <row r="8644" spans="4:6">
      <c r="D8644" s="63"/>
      <c r="F8644" s="64"/>
    </row>
    <row r="8645" spans="4:6">
      <c r="D8645" s="63"/>
      <c r="F8645" s="64"/>
    </row>
    <row r="8646" spans="4:6">
      <c r="D8646" s="63"/>
      <c r="F8646" s="64"/>
    </row>
    <row r="8647" spans="4:6">
      <c r="D8647" s="63"/>
      <c r="F8647" s="64"/>
    </row>
    <row r="8648" spans="4:6">
      <c r="D8648" s="63"/>
      <c r="F8648" s="64"/>
    </row>
    <row r="8649" spans="4:6">
      <c r="D8649" s="63"/>
      <c r="F8649" s="64"/>
    </row>
    <row r="8650" spans="4:6">
      <c r="D8650" s="63"/>
      <c r="F8650" s="64"/>
    </row>
    <row r="8651" spans="4:6">
      <c r="D8651" s="63"/>
      <c r="F8651" s="64"/>
    </row>
    <row r="8652" spans="4:6">
      <c r="D8652" s="63"/>
      <c r="F8652" s="64"/>
    </row>
    <row r="8653" spans="4:6">
      <c r="D8653" s="63"/>
      <c r="F8653" s="64"/>
    </row>
    <row r="8654" spans="4:6">
      <c r="D8654" s="63"/>
      <c r="F8654" s="64"/>
    </row>
    <row r="8655" spans="4:6">
      <c r="D8655" s="63"/>
      <c r="F8655" s="64"/>
    </row>
    <row r="8656" spans="4:6">
      <c r="D8656" s="63"/>
      <c r="F8656" s="64"/>
    </row>
    <row r="8657" spans="4:6">
      <c r="D8657" s="63"/>
      <c r="F8657" s="64"/>
    </row>
    <row r="8658" spans="4:6">
      <c r="D8658" s="63"/>
      <c r="F8658" s="64"/>
    </row>
    <row r="8659" spans="4:6">
      <c r="D8659" s="63"/>
      <c r="F8659" s="64"/>
    </row>
    <row r="8660" spans="4:6">
      <c r="D8660" s="63"/>
      <c r="F8660" s="64"/>
    </row>
    <row r="8661" spans="4:6">
      <c r="D8661" s="63"/>
      <c r="F8661" s="64"/>
    </row>
    <row r="8662" spans="4:6">
      <c r="D8662" s="63"/>
      <c r="F8662" s="64"/>
    </row>
    <row r="8663" spans="4:6">
      <c r="D8663" s="63"/>
      <c r="F8663" s="64"/>
    </row>
    <row r="8664" spans="4:6">
      <c r="D8664" s="63"/>
      <c r="F8664" s="64"/>
    </row>
    <row r="8665" spans="4:6">
      <c r="D8665" s="63"/>
      <c r="F8665" s="64"/>
    </row>
    <row r="8666" spans="4:6">
      <c r="D8666" s="63"/>
      <c r="F8666" s="64"/>
    </row>
    <row r="8667" spans="4:6">
      <c r="D8667" s="63"/>
      <c r="F8667" s="64"/>
    </row>
    <row r="8668" spans="4:6">
      <c r="D8668" s="63"/>
      <c r="F8668" s="64"/>
    </row>
    <row r="8669" spans="4:6">
      <c r="D8669" s="63"/>
      <c r="F8669" s="64"/>
    </row>
    <row r="8670" spans="4:6">
      <c r="D8670" s="63"/>
      <c r="F8670" s="64"/>
    </row>
    <row r="8671" spans="4:6">
      <c r="D8671" s="63"/>
      <c r="F8671" s="64"/>
    </row>
    <row r="8672" spans="4:6">
      <c r="D8672" s="63"/>
      <c r="F8672" s="64"/>
    </row>
    <row r="8673" spans="4:6">
      <c r="D8673" s="63"/>
      <c r="F8673" s="64"/>
    </row>
    <row r="8674" spans="4:6">
      <c r="D8674" s="63"/>
      <c r="F8674" s="64"/>
    </row>
    <row r="8675" spans="4:6">
      <c r="D8675" s="63"/>
      <c r="F8675" s="64"/>
    </row>
    <row r="8676" spans="4:6">
      <c r="D8676" s="63"/>
      <c r="F8676" s="64"/>
    </row>
    <row r="8677" spans="4:6">
      <c r="D8677" s="63"/>
      <c r="F8677" s="64"/>
    </row>
    <row r="8678" spans="4:6">
      <c r="D8678" s="63"/>
      <c r="F8678" s="64"/>
    </row>
    <row r="8679" spans="4:6">
      <c r="D8679" s="63"/>
      <c r="F8679" s="64"/>
    </row>
    <row r="8680" spans="4:6">
      <c r="D8680" s="63"/>
      <c r="F8680" s="64"/>
    </row>
    <row r="8681" spans="4:6">
      <c r="D8681" s="63"/>
      <c r="F8681" s="64"/>
    </row>
    <row r="8682" spans="4:6">
      <c r="D8682" s="63"/>
      <c r="F8682" s="64"/>
    </row>
    <row r="8683" spans="4:6">
      <c r="D8683" s="63"/>
      <c r="F8683" s="64"/>
    </row>
    <row r="8684" spans="4:6">
      <c r="D8684" s="63"/>
      <c r="F8684" s="64"/>
    </row>
    <row r="8685" spans="4:6">
      <c r="D8685" s="63"/>
      <c r="F8685" s="64"/>
    </row>
    <row r="8686" spans="4:6">
      <c r="D8686" s="63"/>
      <c r="F8686" s="64"/>
    </row>
    <row r="8687" spans="4:6">
      <c r="D8687" s="63"/>
      <c r="F8687" s="64"/>
    </row>
    <row r="8688" spans="4:6">
      <c r="D8688" s="63"/>
      <c r="F8688" s="64"/>
    </row>
    <row r="8689" spans="4:6">
      <c r="D8689" s="63"/>
      <c r="F8689" s="64"/>
    </row>
    <row r="8690" spans="4:6">
      <c r="D8690" s="63"/>
      <c r="F8690" s="64"/>
    </row>
    <row r="8691" spans="4:6">
      <c r="D8691" s="63"/>
      <c r="F8691" s="64"/>
    </row>
    <row r="8692" spans="4:6">
      <c r="D8692" s="63"/>
      <c r="F8692" s="64"/>
    </row>
    <row r="8693" spans="4:6">
      <c r="D8693" s="63"/>
      <c r="F8693" s="64"/>
    </row>
    <row r="8694" spans="4:6">
      <c r="D8694" s="63"/>
      <c r="F8694" s="64"/>
    </row>
    <row r="8695" spans="4:6">
      <c r="D8695" s="63"/>
      <c r="F8695" s="64"/>
    </row>
    <row r="8696" spans="4:6">
      <c r="D8696" s="63"/>
      <c r="F8696" s="64"/>
    </row>
    <row r="8697" spans="4:6">
      <c r="D8697" s="63"/>
      <c r="F8697" s="64"/>
    </row>
    <row r="8698" spans="4:6">
      <c r="D8698" s="63"/>
      <c r="F8698" s="64"/>
    </row>
    <row r="8699" spans="4:6">
      <c r="D8699" s="63"/>
      <c r="F8699" s="64"/>
    </row>
    <row r="8700" spans="4:6">
      <c r="D8700" s="63"/>
      <c r="F8700" s="64"/>
    </row>
    <row r="8701" spans="4:6">
      <c r="D8701" s="63"/>
      <c r="F8701" s="64"/>
    </row>
    <row r="8702" spans="4:6">
      <c r="D8702" s="63"/>
      <c r="F8702" s="64"/>
    </row>
    <row r="8703" spans="4:6">
      <c r="D8703" s="63"/>
      <c r="F8703" s="64"/>
    </row>
    <row r="8704" spans="4:6">
      <c r="D8704" s="63"/>
      <c r="F8704" s="64"/>
    </row>
    <row r="8705" spans="4:6">
      <c r="D8705" s="63"/>
      <c r="F8705" s="64"/>
    </row>
    <row r="8706" spans="4:6">
      <c r="D8706" s="63"/>
      <c r="F8706" s="64"/>
    </row>
    <row r="8707" spans="4:6">
      <c r="D8707" s="63"/>
      <c r="F8707" s="64"/>
    </row>
    <row r="8708" spans="4:6">
      <c r="D8708" s="63"/>
      <c r="F8708" s="64"/>
    </row>
    <row r="8709" spans="4:6">
      <c r="D8709" s="63"/>
      <c r="F8709" s="64"/>
    </row>
    <row r="8710" spans="4:6">
      <c r="D8710" s="63"/>
      <c r="F8710" s="64"/>
    </row>
    <row r="8711" spans="4:6">
      <c r="D8711" s="63"/>
      <c r="F8711" s="64"/>
    </row>
    <row r="8712" spans="4:6">
      <c r="D8712" s="63"/>
      <c r="F8712" s="64"/>
    </row>
    <row r="8713" spans="4:6">
      <c r="D8713" s="63"/>
      <c r="F8713" s="64"/>
    </row>
    <row r="8714" spans="4:6">
      <c r="D8714" s="63"/>
      <c r="F8714" s="64"/>
    </row>
    <row r="8715" spans="4:6">
      <c r="D8715" s="63"/>
      <c r="F8715" s="64"/>
    </row>
    <row r="8716" spans="4:6">
      <c r="D8716" s="63"/>
      <c r="F8716" s="64"/>
    </row>
    <row r="8717" spans="4:6">
      <c r="D8717" s="63"/>
      <c r="F8717" s="64"/>
    </row>
    <row r="8718" spans="4:6">
      <c r="D8718" s="63"/>
      <c r="F8718" s="64"/>
    </row>
    <row r="8719" spans="4:6">
      <c r="D8719" s="63"/>
      <c r="F8719" s="64"/>
    </row>
    <row r="8720" spans="4:6">
      <c r="D8720" s="63"/>
      <c r="F8720" s="64"/>
    </row>
    <row r="8721" spans="4:6">
      <c r="D8721" s="63"/>
      <c r="F8721" s="64"/>
    </row>
    <row r="8722" spans="4:6">
      <c r="D8722" s="63"/>
      <c r="F8722" s="64"/>
    </row>
    <row r="8723" spans="4:6">
      <c r="D8723" s="63"/>
      <c r="F8723" s="64"/>
    </row>
    <row r="8724" spans="4:6">
      <c r="D8724" s="63"/>
      <c r="F8724" s="64"/>
    </row>
    <row r="8725" spans="4:6">
      <c r="D8725" s="63"/>
      <c r="F8725" s="64"/>
    </row>
    <row r="8726" spans="4:6">
      <c r="D8726" s="63"/>
      <c r="F8726" s="64"/>
    </row>
    <row r="8727" spans="4:6">
      <c r="D8727" s="63"/>
      <c r="F8727" s="64"/>
    </row>
    <row r="8728" spans="4:6">
      <c r="D8728" s="63"/>
      <c r="F8728" s="64"/>
    </row>
    <row r="8729" spans="4:6">
      <c r="D8729" s="63"/>
      <c r="F8729" s="64"/>
    </row>
    <row r="8730" spans="4:6">
      <c r="D8730" s="63"/>
      <c r="F8730" s="64"/>
    </row>
    <row r="8731" spans="4:6">
      <c r="D8731" s="63"/>
      <c r="F8731" s="64"/>
    </row>
    <row r="8732" spans="4:6">
      <c r="D8732" s="63"/>
      <c r="F8732" s="64"/>
    </row>
    <row r="8733" spans="4:6">
      <c r="D8733" s="63"/>
      <c r="F8733" s="64"/>
    </row>
    <row r="8734" spans="4:6">
      <c r="D8734" s="63"/>
      <c r="F8734" s="64"/>
    </row>
    <row r="8735" spans="4:6">
      <c r="D8735" s="63"/>
      <c r="F8735" s="64"/>
    </row>
    <row r="8736" spans="4:6">
      <c r="D8736" s="63"/>
      <c r="F8736" s="64"/>
    </row>
    <row r="8737" spans="4:6">
      <c r="D8737" s="63"/>
      <c r="F8737" s="64"/>
    </row>
    <row r="8738" spans="4:6">
      <c r="D8738" s="63"/>
      <c r="F8738" s="64"/>
    </row>
    <row r="8739" spans="4:6">
      <c r="D8739" s="63"/>
      <c r="F8739" s="64"/>
    </row>
    <row r="8740" spans="4:6">
      <c r="D8740" s="63"/>
      <c r="F8740" s="64"/>
    </row>
    <row r="8741" spans="4:6">
      <c r="D8741" s="63"/>
      <c r="F8741" s="64"/>
    </row>
    <row r="8742" spans="4:6">
      <c r="D8742" s="63"/>
      <c r="F8742" s="64"/>
    </row>
    <row r="8743" spans="4:6">
      <c r="D8743" s="63"/>
      <c r="F8743" s="64"/>
    </row>
    <row r="8744" spans="4:6">
      <c r="D8744" s="63"/>
      <c r="F8744" s="64"/>
    </row>
    <row r="8745" spans="4:6">
      <c r="D8745" s="63"/>
      <c r="F8745" s="64"/>
    </row>
    <row r="8746" spans="4:6">
      <c r="D8746" s="63"/>
      <c r="F8746" s="64"/>
    </row>
    <row r="8747" spans="4:6">
      <c r="D8747" s="63"/>
      <c r="F8747" s="64"/>
    </row>
    <row r="8748" spans="4:6">
      <c r="D8748" s="63"/>
      <c r="F8748" s="64"/>
    </row>
    <row r="8749" spans="4:6">
      <c r="D8749" s="63"/>
      <c r="F8749" s="64"/>
    </row>
    <row r="8750" spans="4:6">
      <c r="D8750" s="63"/>
      <c r="F8750" s="64"/>
    </row>
    <row r="8751" spans="4:6">
      <c r="D8751" s="63"/>
      <c r="F8751" s="64"/>
    </row>
    <row r="8752" spans="4:6">
      <c r="D8752" s="63"/>
      <c r="F8752" s="64"/>
    </row>
    <row r="8753" spans="4:6">
      <c r="D8753" s="63"/>
      <c r="F8753" s="64"/>
    </row>
    <row r="8754" spans="4:6">
      <c r="D8754" s="63"/>
      <c r="F8754" s="64"/>
    </row>
    <row r="8755" spans="4:6">
      <c r="D8755" s="63"/>
      <c r="F8755" s="64"/>
    </row>
    <row r="8756" spans="4:6">
      <c r="D8756" s="63"/>
      <c r="F8756" s="64"/>
    </row>
    <row r="8757" spans="4:6">
      <c r="D8757" s="63"/>
      <c r="F8757" s="64"/>
    </row>
    <row r="8758" spans="4:6">
      <c r="D8758" s="63"/>
      <c r="F8758" s="64"/>
    </row>
    <row r="8759" spans="4:6">
      <c r="D8759" s="63"/>
      <c r="F8759" s="64"/>
    </row>
    <row r="8760" spans="4:6">
      <c r="D8760" s="63"/>
      <c r="F8760" s="64"/>
    </row>
    <row r="8761" spans="4:6">
      <c r="D8761" s="63"/>
      <c r="F8761" s="64"/>
    </row>
    <row r="8762" spans="4:6">
      <c r="D8762" s="63"/>
      <c r="F8762" s="64"/>
    </row>
    <row r="8763" spans="4:6">
      <c r="D8763" s="63"/>
      <c r="F8763" s="64"/>
    </row>
    <row r="8764" spans="4:6">
      <c r="D8764" s="63"/>
      <c r="F8764" s="64"/>
    </row>
    <row r="8765" spans="4:6">
      <c r="D8765" s="63"/>
      <c r="F8765" s="64"/>
    </row>
    <row r="8766" spans="4:6">
      <c r="D8766" s="63"/>
      <c r="F8766" s="64"/>
    </row>
    <row r="8767" spans="4:6">
      <c r="D8767" s="63"/>
      <c r="F8767" s="64"/>
    </row>
    <row r="8768" spans="4:6">
      <c r="D8768" s="63"/>
      <c r="F8768" s="64"/>
    </row>
    <row r="8769" spans="4:6">
      <c r="D8769" s="63"/>
      <c r="F8769" s="64"/>
    </row>
    <row r="8770" spans="4:6">
      <c r="D8770" s="63"/>
      <c r="F8770" s="64"/>
    </row>
    <row r="8771" spans="4:6">
      <c r="D8771" s="63"/>
      <c r="F8771" s="64"/>
    </row>
    <row r="8772" spans="4:6">
      <c r="D8772" s="63"/>
      <c r="F8772" s="64"/>
    </row>
    <row r="8773" spans="4:6">
      <c r="D8773" s="63"/>
      <c r="F8773" s="64"/>
    </row>
    <row r="8774" spans="4:6">
      <c r="D8774" s="63"/>
      <c r="F8774" s="64"/>
    </row>
    <row r="8775" spans="4:6">
      <c r="D8775" s="63"/>
      <c r="F8775" s="64"/>
    </row>
    <row r="8776" spans="4:6">
      <c r="D8776" s="63"/>
      <c r="F8776" s="64"/>
    </row>
    <row r="8777" spans="4:6">
      <c r="D8777" s="63"/>
      <c r="F8777" s="64"/>
    </row>
    <row r="8778" spans="4:6">
      <c r="D8778" s="63"/>
      <c r="F8778" s="64"/>
    </row>
    <row r="8779" spans="4:6">
      <c r="D8779" s="63"/>
      <c r="F8779" s="64"/>
    </row>
    <row r="8780" spans="4:6">
      <c r="D8780" s="63"/>
      <c r="F8780" s="64"/>
    </row>
    <row r="8781" spans="4:6">
      <c r="D8781" s="63"/>
      <c r="F8781" s="64"/>
    </row>
    <row r="8782" spans="4:6">
      <c r="D8782" s="63"/>
      <c r="F8782" s="64"/>
    </row>
    <row r="8783" spans="4:6">
      <c r="D8783" s="63"/>
      <c r="F8783" s="64"/>
    </row>
    <row r="8784" spans="4:6">
      <c r="D8784" s="63"/>
      <c r="F8784" s="64"/>
    </row>
    <row r="8785" spans="4:6">
      <c r="D8785" s="63"/>
      <c r="F8785" s="64"/>
    </row>
    <row r="8786" spans="4:6">
      <c r="D8786" s="63"/>
      <c r="F8786" s="64"/>
    </row>
    <row r="8787" spans="4:6">
      <c r="D8787" s="63"/>
      <c r="F8787" s="64"/>
    </row>
    <row r="8788" spans="4:6">
      <c r="D8788" s="63"/>
      <c r="F8788" s="64"/>
    </row>
    <row r="8789" spans="4:6">
      <c r="D8789" s="63"/>
      <c r="F8789" s="64"/>
    </row>
    <row r="8790" spans="4:6">
      <c r="D8790" s="63"/>
      <c r="F8790" s="64"/>
    </row>
    <row r="8791" spans="4:6">
      <c r="D8791" s="63"/>
      <c r="F8791" s="64"/>
    </row>
    <row r="8792" spans="4:6">
      <c r="D8792" s="63"/>
      <c r="F8792" s="64"/>
    </row>
    <row r="8793" spans="4:6">
      <c r="D8793" s="63"/>
      <c r="F8793" s="64"/>
    </row>
    <row r="8794" spans="4:6">
      <c r="D8794" s="63"/>
      <c r="F8794" s="64"/>
    </row>
    <row r="8795" spans="4:6">
      <c r="D8795" s="63"/>
      <c r="F8795" s="64"/>
    </row>
    <row r="8796" spans="4:6">
      <c r="D8796" s="63"/>
      <c r="F8796" s="64"/>
    </row>
    <row r="8797" spans="4:6">
      <c r="D8797" s="63"/>
      <c r="F8797" s="64"/>
    </row>
    <row r="8798" spans="4:6">
      <c r="D8798" s="63"/>
      <c r="F8798" s="64"/>
    </row>
    <row r="8799" spans="4:6">
      <c r="D8799" s="63"/>
      <c r="F8799" s="64"/>
    </row>
    <row r="8800" spans="4:6">
      <c r="D8800" s="63"/>
      <c r="F8800" s="64"/>
    </row>
    <row r="8801" spans="4:6">
      <c r="D8801" s="63"/>
      <c r="F8801" s="64"/>
    </row>
    <row r="8802" spans="4:6">
      <c r="D8802" s="63"/>
      <c r="F8802" s="64"/>
    </row>
    <row r="8803" spans="4:6">
      <c r="D8803" s="63"/>
      <c r="F8803" s="64"/>
    </row>
    <row r="8804" spans="4:6">
      <c r="D8804" s="63"/>
      <c r="F8804" s="64"/>
    </row>
    <row r="8805" spans="4:6">
      <c r="D8805" s="63"/>
      <c r="F8805" s="64"/>
    </row>
    <row r="8806" spans="4:6">
      <c r="D8806" s="63"/>
      <c r="F8806" s="64"/>
    </row>
    <row r="8807" spans="4:6">
      <c r="D8807" s="63"/>
      <c r="F8807" s="64"/>
    </row>
    <row r="8808" spans="4:6">
      <c r="D8808" s="63"/>
      <c r="F8808" s="64"/>
    </row>
    <row r="8809" spans="4:6">
      <c r="D8809" s="63"/>
      <c r="F8809" s="64"/>
    </row>
    <row r="8810" spans="4:6">
      <c r="D8810" s="63"/>
      <c r="F8810" s="64"/>
    </row>
    <row r="8811" spans="4:6">
      <c r="D8811" s="63"/>
      <c r="F8811" s="64"/>
    </row>
    <row r="8812" spans="4:6">
      <c r="D8812" s="63"/>
      <c r="F8812" s="64"/>
    </row>
    <row r="8813" spans="4:6">
      <c r="D8813" s="63"/>
      <c r="F8813" s="64"/>
    </row>
    <row r="8814" spans="4:6">
      <c r="D8814" s="63"/>
      <c r="F8814" s="64"/>
    </row>
    <row r="8815" spans="4:6">
      <c r="D8815" s="63"/>
      <c r="F8815" s="64"/>
    </row>
    <row r="8816" spans="4:6">
      <c r="D8816" s="63"/>
      <c r="F8816" s="64"/>
    </row>
    <row r="8817" spans="4:6">
      <c r="D8817" s="63"/>
      <c r="F8817" s="64"/>
    </row>
    <row r="8818" spans="4:6">
      <c r="D8818" s="63"/>
      <c r="F8818" s="64"/>
    </row>
    <row r="8819" spans="4:6">
      <c r="D8819" s="63"/>
      <c r="F8819" s="64"/>
    </row>
    <row r="8820" spans="4:6">
      <c r="D8820" s="63"/>
      <c r="F8820" s="64"/>
    </row>
    <row r="8821" spans="4:6">
      <c r="D8821" s="63"/>
      <c r="F8821" s="64"/>
    </row>
    <row r="8822" spans="4:6">
      <c r="D8822" s="63"/>
      <c r="F8822" s="64"/>
    </row>
    <row r="8823" spans="4:6">
      <c r="D8823" s="63"/>
      <c r="F8823" s="64"/>
    </row>
    <row r="8824" spans="4:6">
      <c r="D8824" s="63"/>
      <c r="F8824" s="64"/>
    </row>
    <row r="8825" spans="4:6">
      <c r="D8825" s="63"/>
      <c r="F8825" s="64"/>
    </row>
    <row r="8826" spans="4:6">
      <c r="D8826" s="63"/>
      <c r="F8826" s="64"/>
    </row>
    <row r="8827" spans="4:6">
      <c r="D8827" s="63"/>
      <c r="F8827" s="64"/>
    </row>
    <row r="8828" spans="4:6">
      <c r="D8828" s="63"/>
      <c r="F8828" s="64"/>
    </row>
    <row r="8829" spans="4:6">
      <c r="D8829" s="63"/>
      <c r="F8829" s="64"/>
    </row>
    <row r="8830" spans="4:6">
      <c r="D8830" s="63"/>
      <c r="F8830" s="64"/>
    </row>
    <row r="8831" spans="4:6">
      <c r="D8831" s="63"/>
      <c r="F8831" s="64"/>
    </row>
    <row r="8832" spans="4:6">
      <c r="D8832" s="63"/>
      <c r="F8832" s="64"/>
    </row>
    <row r="8833" spans="4:6">
      <c r="D8833" s="63"/>
      <c r="F8833" s="64"/>
    </row>
    <row r="8834" spans="4:6">
      <c r="D8834" s="63"/>
      <c r="F8834" s="64"/>
    </row>
    <row r="8835" spans="4:6">
      <c r="D8835" s="63"/>
      <c r="F8835" s="64"/>
    </row>
    <row r="8836" spans="4:6">
      <c r="D8836" s="63"/>
      <c r="F8836" s="64"/>
    </row>
    <row r="8837" spans="4:6">
      <c r="D8837" s="63"/>
      <c r="F8837" s="64"/>
    </row>
    <row r="8838" spans="4:6">
      <c r="D8838" s="63"/>
      <c r="F8838" s="64"/>
    </row>
    <row r="8839" spans="4:6">
      <c r="D8839" s="63"/>
      <c r="F8839" s="64"/>
    </row>
    <row r="8840" spans="4:6">
      <c r="D8840" s="63"/>
      <c r="F8840" s="64"/>
    </row>
    <row r="8841" spans="4:6">
      <c r="D8841" s="63"/>
      <c r="F8841" s="64"/>
    </row>
    <row r="8842" spans="4:6">
      <c r="D8842" s="63"/>
      <c r="F8842" s="64"/>
    </row>
    <row r="8843" spans="4:6">
      <c r="D8843" s="63"/>
      <c r="F8843" s="64"/>
    </row>
    <row r="8844" spans="4:6">
      <c r="D8844" s="63"/>
      <c r="F8844" s="64"/>
    </row>
    <row r="8845" spans="4:6">
      <c r="D8845" s="63"/>
      <c r="F8845" s="64"/>
    </row>
    <row r="8846" spans="4:6">
      <c r="D8846" s="63"/>
      <c r="F8846" s="64"/>
    </row>
    <row r="8847" spans="4:6">
      <c r="D8847" s="63"/>
      <c r="F8847" s="64"/>
    </row>
    <row r="8848" spans="4:6">
      <c r="D8848" s="63"/>
      <c r="F8848" s="64"/>
    </row>
    <row r="8849" spans="4:6">
      <c r="D8849" s="63"/>
      <c r="F8849" s="64"/>
    </row>
    <row r="8850" spans="4:6">
      <c r="D8850" s="63"/>
      <c r="F8850" s="64"/>
    </row>
    <row r="8851" spans="4:6">
      <c r="D8851" s="63"/>
      <c r="F8851" s="64"/>
    </row>
    <row r="8852" spans="4:6">
      <c r="D8852" s="63"/>
      <c r="F8852" s="64"/>
    </row>
    <row r="8853" spans="4:6">
      <c r="D8853" s="63"/>
      <c r="F8853" s="64"/>
    </row>
    <row r="8854" spans="4:6">
      <c r="D8854" s="63"/>
      <c r="F8854" s="64"/>
    </row>
    <row r="8855" spans="4:6">
      <c r="D8855" s="63"/>
      <c r="F8855" s="64"/>
    </row>
    <row r="8856" spans="4:6">
      <c r="D8856" s="63"/>
      <c r="F8856" s="64"/>
    </row>
    <row r="8857" spans="4:6">
      <c r="D8857" s="63"/>
      <c r="F8857" s="64"/>
    </row>
    <row r="8858" spans="4:6">
      <c r="D8858" s="63"/>
      <c r="F8858" s="64"/>
    </row>
    <row r="8859" spans="4:6">
      <c r="D8859" s="63"/>
      <c r="F8859" s="64"/>
    </row>
    <row r="8860" spans="4:6">
      <c r="D8860" s="63"/>
      <c r="F8860" s="64"/>
    </row>
    <row r="8861" spans="4:6">
      <c r="D8861" s="63"/>
      <c r="F8861" s="64"/>
    </row>
    <row r="8862" spans="4:6">
      <c r="D8862" s="63"/>
      <c r="F8862" s="64"/>
    </row>
    <row r="8863" spans="4:6">
      <c r="D8863" s="63"/>
      <c r="F8863" s="64"/>
    </row>
    <row r="8864" spans="4:6">
      <c r="D8864" s="63"/>
      <c r="F8864" s="64"/>
    </row>
    <row r="8865" spans="4:6">
      <c r="D8865" s="63"/>
      <c r="F8865" s="64"/>
    </row>
    <row r="8866" spans="4:6">
      <c r="D8866" s="63"/>
      <c r="F8866" s="64"/>
    </row>
    <row r="8867" spans="4:6">
      <c r="D8867" s="63"/>
      <c r="F8867" s="64"/>
    </row>
    <row r="8868" spans="4:6">
      <c r="D8868" s="63"/>
      <c r="F8868" s="64"/>
    </row>
    <row r="8869" spans="4:6">
      <c r="D8869" s="63"/>
      <c r="F8869" s="64"/>
    </row>
    <row r="8870" spans="4:6">
      <c r="D8870" s="63"/>
      <c r="F8870" s="64"/>
    </row>
    <row r="8871" spans="4:6">
      <c r="D8871" s="63"/>
      <c r="F8871" s="64"/>
    </row>
    <row r="8872" spans="4:6">
      <c r="D8872" s="63"/>
      <c r="F8872" s="64"/>
    </row>
    <row r="8873" spans="4:6">
      <c r="D8873" s="63"/>
      <c r="F8873" s="64"/>
    </row>
    <row r="8874" spans="4:6">
      <c r="D8874" s="63"/>
      <c r="F8874" s="64"/>
    </row>
    <row r="8875" spans="4:6">
      <c r="D8875" s="63"/>
      <c r="F8875" s="64"/>
    </row>
    <row r="8876" spans="4:6">
      <c r="D8876" s="63"/>
      <c r="F8876" s="64"/>
    </row>
    <row r="8877" spans="4:6">
      <c r="D8877" s="63"/>
      <c r="F8877" s="64"/>
    </row>
    <row r="8878" spans="4:6">
      <c r="D8878" s="63"/>
      <c r="F8878" s="64"/>
    </row>
    <row r="8879" spans="4:6">
      <c r="D8879" s="63"/>
      <c r="F8879" s="64"/>
    </row>
    <row r="8880" spans="4:6">
      <c r="D8880" s="63"/>
      <c r="F8880" s="64"/>
    </row>
    <row r="8881" spans="4:6">
      <c r="D8881" s="63"/>
      <c r="F8881" s="64"/>
    </row>
    <row r="8882" spans="4:6">
      <c r="D8882" s="63"/>
      <c r="F8882" s="64"/>
    </row>
    <row r="8883" spans="4:6">
      <c r="D8883" s="63"/>
      <c r="F8883" s="64"/>
    </row>
    <row r="8884" spans="4:6">
      <c r="D8884" s="63"/>
      <c r="F8884" s="64"/>
    </row>
    <row r="8885" spans="4:6">
      <c r="D8885" s="63"/>
      <c r="F8885" s="64"/>
    </row>
    <row r="8886" spans="4:6">
      <c r="D8886" s="63"/>
      <c r="F8886" s="64"/>
    </row>
    <row r="8887" spans="4:6">
      <c r="D8887" s="63"/>
      <c r="F8887" s="64"/>
    </row>
    <row r="8888" spans="4:6">
      <c r="D8888" s="63"/>
      <c r="F8888" s="64"/>
    </row>
    <row r="8889" spans="4:6">
      <c r="D8889" s="63"/>
      <c r="F8889" s="64"/>
    </row>
    <row r="8890" spans="4:6">
      <c r="D8890" s="63"/>
      <c r="F8890" s="64"/>
    </row>
    <row r="8891" spans="4:6">
      <c r="D8891" s="63"/>
      <c r="F8891" s="64"/>
    </row>
    <row r="8892" spans="4:6">
      <c r="D8892" s="63"/>
      <c r="F8892" s="64"/>
    </row>
    <row r="8893" spans="4:6">
      <c r="D8893" s="63"/>
      <c r="F8893" s="64"/>
    </row>
    <row r="8894" spans="4:6">
      <c r="D8894" s="63"/>
      <c r="F8894" s="64"/>
    </row>
    <row r="8895" spans="4:6">
      <c r="D8895" s="63"/>
      <c r="F8895" s="64"/>
    </row>
    <row r="8896" spans="4:6">
      <c r="D8896" s="63"/>
      <c r="F8896" s="64"/>
    </row>
    <row r="8897" spans="4:6">
      <c r="D8897" s="63"/>
      <c r="F8897" s="64"/>
    </row>
    <row r="8898" spans="4:6">
      <c r="D8898" s="63"/>
      <c r="F8898" s="64"/>
    </row>
    <row r="8899" spans="4:6">
      <c r="D8899" s="63"/>
      <c r="F8899" s="64"/>
    </row>
    <row r="8900" spans="4:6">
      <c r="D8900" s="63"/>
      <c r="F8900" s="64"/>
    </row>
    <row r="8901" spans="4:6">
      <c r="D8901" s="63"/>
      <c r="F8901" s="64"/>
    </row>
    <row r="8902" spans="4:6">
      <c r="D8902" s="63"/>
      <c r="F8902" s="64"/>
    </row>
    <row r="8903" spans="4:6">
      <c r="D8903" s="63"/>
      <c r="F8903" s="64"/>
    </row>
    <row r="8904" spans="4:6">
      <c r="D8904" s="63"/>
      <c r="F8904" s="64"/>
    </row>
    <row r="8905" spans="4:6">
      <c r="D8905" s="63"/>
      <c r="F8905" s="64"/>
    </row>
    <row r="8906" spans="4:6">
      <c r="D8906" s="63"/>
      <c r="F8906" s="64"/>
    </row>
    <row r="8907" spans="4:6">
      <c r="D8907" s="63"/>
      <c r="F8907" s="64"/>
    </row>
    <row r="8908" spans="4:6">
      <c r="D8908" s="63"/>
      <c r="F8908" s="64"/>
    </row>
    <row r="8909" spans="4:6">
      <c r="D8909" s="63"/>
      <c r="F8909" s="64"/>
    </row>
    <row r="8910" spans="4:6">
      <c r="D8910" s="63"/>
      <c r="F8910" s="64"/>
    </row>
    <row r="8911" spans="4:6">
      <c r="D8911" s="63"/>
      <c r="F8911" s="64"/>
    </row>
    <row r="8912" spans="4:6">
      <c r="D8912" s="63"/>
      <c r="F8912" s="64"/>
    </row>
    <row r="8913" spans="4:6">
      <c r="D8913" s="63"/>
      <c r="F8913" s="64"/>
    </row>
    <row r="8914" spans="4:6">
      <c r="D8914" s="63"/>
      <c r="F8914" s="64"/>
    </row>
    <row r="8915" spans="4:6">
      <c r="D8915" s="63"/>
      <c r="F8915" s="64"/>
    </row>
    <row r="8916" spans="4:6">
      <c r="D8916" s="63"/>
      <c r="F8916" s="64"/>
    </row>
    <row r="8917" spans="4:6">
      <c r="D8917" s="63"/>
      <c r="F8917" s="64"/>
    </row>
    <row r="8918" spans="4:6">
      <c r="D8918" s="63"/>
      <c r="F8918" s="64"/>
    </row>
    <row r="8919" spans="4:6">
      <c r="D8919" s="63"/>
      <c r="F8919" s="64"/>
    </row>
    <row r="8920" spans="4:6">
      <c r="D8920" s="63"/>
      <c r="F8920" s="64"/>
    </row>
    <row r="8921" spans="4:6">
      <c r="D8921" s="63"/>
      <c r="F8921" s="64"/>
    </row>
    <row r="8922" spans="4:6">
      <c r="D8922" s="63"/>
      <c r="F8922" s="64"/>
    </row>
    <row r="8923" spans="4:6">
      <c r="D8923" s="63"/>
      <c r="F8923" s="64"/>
    </row>
    <row r="8924" spans="4:6">
      <c r="D8924" s="63"/>
      <c r="F8924" s="64"/>
    </row>
    <row r="8925" spans="4:6">
      <c r="D8925" s="63"/>
      <c r="F8925" s="64"/>
    </row>
    <row r="8926" spans="4:6">
      <c r="D8926" s="63"/>
      <c r="F8926" s="64"/>
    </row>
    <row r="8927" spans="4:6">
      <c r="D8927" s="63"/>
      <c r="F8927" s="64"/>
    </row>
    <row r="8928" spans="4:6">
      <c r="D8928" s="63"/>
      <c r="F8928" s="64"/>
    </row>
    <row r="8929" spans="4:6">
      <c r="D8929" s="63"/>
      <c r="F8929" s="64"/>
    </row>
    <row r="8930" spans="4:6">
      <c r="D8930" s="63"/>
      <c r="F8930" s="64"/>
    </row>
    <row r="8931" spans="4:6">
      <c r="D8931" s="63"/>
      <c r="F8931" s="64"/>
    </row>
    <row r="8932" spans="4:6">
      <c r="D8932" s="63"/>
      <c r="F8932" s="64"/>
    </row>
    <row r="8933" spans="4:6">
      <c r="D8933" s="63"/>
      <c r="F8933" s="64"/>
    </row>
    <row r="8934" spans="4:6">
      <c r="D8934" s="63"/>
      <c r="F8934" s="64"/>
    </row>
    <row r="8935" spans="4:6">
      <c r="D8935" s="63"/>
      <c r="F8935" s="64"/>
    </row>
    <row r="8936" spans="4:6">
      <c r="D8936" s="63"/>
      <c r="F8936" s="64"/>
    </row>
    <row r="8937" spans="4:6">
      <c r="D8937" s="63"/>
      <c r="F8937" s="64"/>
    </row>
    <row r="8938" spans="4:6">
      <c r="D8938" s="63"/>
      <c r="F8938" s="64"/>
    </row>
    <row r="8939" spans="4:6">
      <c r="D8939" s="63"/>
      <c r="F8939" s="64"/>
    </row>
    <row r="8940" spans="4:6">
      <c r="D8940" s="63"/>
      <c r="F8940" s="64"/>
    </row>
    <row r="8941" spans="4:6">
      <c r="D8941" s="63"/>
      <c r="F8941" s="64"/>
    </row>
    <row r="8942" spans="4:6">
      <c r="D8942" s="63"/>
      <c r="F8942" s="64"/>
    </row>
    <row r="8943" spans="4:6">
      <c r="D8943" s="63"/>
      <c r="F8943" s="64"/>
    </row>
    <row r="8944" spans="4:6">
      <c r="D8944" s="63"/>
      <c r="F8944" s="64"/>
    </row>
    <row r="8945" spans="4:6">
      <c r="D8945" s="63"/>
      <c r="F8945" s="64"/>
    </row>
    <row r="8946" spans="4:6">
      <c r="D8946" s="63"/>
      <c r="F8946" s="64"/>
    </row>
    <row r="8947" spans="4:6">
      <c r="D8947" s="63"/>
      <c r="F8947" s="64"/>
    </row>
    <row r="8948" spans="4:6">
      <c r="D8948" s="63"/>
      <c r="F8948" s="64"/>
    </row>
    <row r="8949" spans="4:6">
      <c r="D8949" s="63"/>
      <c r="F8949" s="64"/>
    </row>
    <row r="8950" spans="4:6">
      <c r="D8950" s="63"/>
      <c r="F8950" s="64"/>
    </row>
    <row r="8951" spans="4:6">
      <c r="D8951" s="63"/>
      <c r="F8951" s="64"/>
    </row>
    <row r="8952" spans="4:6">
      <c r="D8952" s="63"/>
      <c r="F8952" s="64"/>
    </row>
    <row r="8953" spans="4:6">
      <c r="D8953" s="63"/>
      <c r="F8953" s="64"/>
    </row>
    <row r="8954" spans="4:6">
      <c r="D8954" s="63"/>
      <c r="F8954" s="64"/>
    </row>
    <row r="8955" spans="4:6">
      <c r="D8955" s="63"/>
      <c r="F8955" s="64"/>
    </row>
    <row r="8956" spans="4:6">
      <c r="D8956" s="63"/>
      <c r="F8956" s="64"/>
    </row>
    <row r="8957" spans="4:6">
      <c r="D8957" s="63"/>
      <c r="F8957" s="64"/>
    </row>
    <row r="8958" spans="4:6">
      <c r="D8958" s="63"/>
      <c r="F8958" s="64"/>
    </row>
    <row r="8959" spans="4:6">
      <c r="D8959" s="63"/>
      <c r="F8959" s="64"/>
    </row>
    <row r="8960" spans="4:6">
      <c r="D8960" s="63"/>
      <c r="F8960" s="64"/>
    </row>
    <row r="8961" spans="4:6">
      <c r="D8961" s="63"/>
      <c r="F8961" s="64"/>
    </row>
    <row r="8962" spans="4:6">
      <c r="D8962" s="63"/>
      <c r="F8962" s="64"/>
    </row>
    <row r="8963" spans="4:6">
      <c r="D8963" s="63"/>
      <c r="F8963" s="64"/>
    </row>
    <row r="8964" spans="4:6">
      <c r="D8964" s="63"/>
      <c r="F8964" s="64"/>
    </row>
    <row r="8965" spans="4:6">
      <c r="D8965" s="63"/>
      <c r="F8965" s="64"/>
    </row>
    <row r="8966" spans="4:6">
      <c r="D8966" s="63"/>
      <c r="F8966" s="64"/>
    </row>
    <row r="8967" spans="4:6">
      <c r="D8967" s="63"/>
      <c r="F8967" s="64"/>
    </row>
    <row r="8968" spans="4:6">
      <c r="D8968" s="63"/>
      <c r="F8968" s="64"/>
    </row>
    <row r="8969" spans="4:6">
      <c r="D8969" s="63"/>
      <c r="F8969" s="64"/>
    </row>
    <row r="8970" spans="4:6">
      <c r="D8970" s="63"/>
      <c r="F8970" s="64"/>
    </row>
    <row r="8971" spans="4:6">
      <c r="D8971" s="63"/>
      <c r="F8971" s="64"/>
    </row>
    <row r="8972" spans="4:6">
      <c r="D8972" s="63"/>
      <c r="F8972" s="64"/>
    </row>
    <row r="8973" spans="4:6">
      <c r="D8973" s="63"/>
      <c r="F8973" s="64"/>
    </row>
    <row r="8974" spans="4:6">
      <c r="D8974" s="63"/>
      <c r="F8974" s="64"/>
    </row>
    <row r="8975" spans="4:6">
      <c r="D8975" s="63"/>
      <c r="F8975" s="64"/>
    </row>
    <row r="8976" spans="4:6">
      <c r="D8976" s="63"/>
      <c r="F8976" s="64"/>
    </row>
    <row r="8977" spans="4:6">
      <c r="D8977" s="63"/>
      <c r="F8977" s="64"/>
    </row>
    <row r="8978" spans="4:6">
      <c r="D8978" s="63"/>
      <c r="F8978" s="64"/>
    </row>
    <row r="8979" spans="4:6">
      <c r="D8979" s="63"/>
      <c r="F8979" s="64"/>
    </row>
    <row r="8980" spans="4:6">
      <c r="D8980" s="63"/>
      <c r="F8980" s="64"/>
    </row>
    <row r="8981" spans="4:6">
      <c r="D8981" s="63"/>
      <c r="F8981" s="64"/>
    </row>
    <row r="8982" spans="4:6">
      <c r="D8982" s="63"/>
      <c r="F8982" s="64"/>
    </row>
    <row r="8983" spans="4:6">
      <c r="D8983" s="63"/>
      <c r="F8983" s="64"/>
    </row>
    <row r="8984" spans="4:6">
      <c r="D8984" s="63"/>
      <c r="F8984" s="64"/>
    </row>
    <row r="8985" spans="4:6">
      <c r="D8985" s="63"/>
      <c r="F8985" s="64"/>
    </row>
    <row r="8986" spans="4:6">
      <c r="D8986" s="63"/>
      <c r="F8986" s="64"/>
    </row>
    <row r="8987" spans="4:6">
      <c r="D8987" s="63"/>
      <c r="F8987" s="64"/>
    </row>
    <row r="8988" spans="4:6">
      <c r="D8988" s="63"/>
      <c r="F8988" s="64"/>
    </row>
    <row r="8989" spans="4:6">
      <c r="D8989" s="63"/>
      <c r="F8989" s="64"/>
    </row>
    <row r="8990" spans="4:6">
      <c r="D8990" s="63"/>
      <c r="F8990" s="64"/>
    </row>
    <row r="8991" spans="4:6">
      <c r="D8991" s="63"/>
      <c r="F8991" s="64"/>
    </row>
    <row r="8992" spans="4:6">
      <c r="D8992" s="63"/>
      <c r="F8992" s="64"/>
    </row>
    <row r="8993" spans="4:6">
      <c r="D8993" s="63"/>
      <c r="F8993" s="64"/>
    </row>
    <row r="8994" spans="4:6">
      <c r="D8994" s="63"/>
      <c r="F8994" s="64"/>
    </row>
    <row r="8995" spans="4:6">
      <c r="D8995" s="63"/>
      <c r="F8995" s="64"/>
    </row>
    <row r="8996" spans="4:6">
      <c r="D8996" s="63"/>
      <c r="F8996" s="64"/>
    </row>
    <row r="8997" spans="4:6">
      <c r="D8997" s="63"/>
      <c r="F8997" s="64"/>
    </row>
    <row r="8998" spans="4:6">
      <c r="D8998" s="63"/>
      <c r="F8998" s="64"/>
    </row>
    <row r="8999" spans="4:6">
      <c r="D8999" s="63"/>
      <c r="F8999" s="64"/>
    </row>
    <row r="9000" spans="4:6">
      <c r="D9000" s="63"/>
      <c r="F9000" s="64"/>
    </row>
    <row r="9001" spans="4:6">
      <c r="D9001" s="63"/>
      <c r="F9001" s="64"/>
    </row>
    <row r="9002" spans="4:6">
      <c r="D9002" s="63"/>
      <c r="F9002" s="64"/>
    </row>
    <row r="9003" spans="4:6">
      <c r="D9003" s="63"/>
      <c r="F9003" s="64"/>
    </row>
    <row r="9004" spans="4:6">
      <c r="D9004" s="63"/>
      <c r="F9004" s="64"/>
    </row>
    <row r="9005" spans="4:6">
      <c r="D9005" s="63"/>
      <c r="F9005" s="64"/>
    </row>
    <row r="9006" spans="4:6">
      <c r="D9006" s="63"/>
      <c r="F9006" s="64"/>
    </row>
    <row r="9007" spans="4:6">
      <c r="D9007" s="63"/>
      <c r="F9007" s="64"/>
    </row>
    <row r="9008" spans="4:6">
      <c r="D9008" s="63"/>
      <c r="F9008" s="64"/>
    </row>
    <row r="9009" spans="4:6">
      <c r="D9009" s="63"/>
      <c r="F9009" s="64"/>
    </row>
    <row r="9010" spans="4:6">
      <c r="D9010" s="63"/>
      <c r="F9010" s="64"/>
    </row>
    <row r="9011" spans="4:6">
      <c r="D9011" s="63"/>
      <c r="F9011" s="64"/>
    </row>
    <row r="9012" spans="4:6">
      <c r="D9012" s="63"/>
      <c r="F9012" s="64"/>
    </row>
    <row r="9013" spans="4:6">
      <c r="D9013" s="63"/>
      <c r="F9013" s="64"/>
    </row>
    <row r="9014" spans="4:6">
      <c r="D9014" s="63"/>
      <c r="F9014" s="64"/>
    </row>
    <row r="9015" spans="4:6">
      <c r="D9015" s="63"/>
      <c r="F9015" s="64"/>
    </row>
    <row r="9016" spans="4:6">
      <c r="D9016" s="63"/>
      <c r="F9016" s="64"/>
    </row>
    <row r="9017" spans="4:6">
      <c r="D9017" s="63"/>
      <c r="F9017" s="64"/>
    </row>
    <row r="9018" spans="4:6">
      <c r="D9018" s="63"/>
      <c r="F9018" s="64"/>
    </row>
    <row r="9019" spans="4:6">
      <c r="D9019" s="63"/>
      <c r="F9019" s="64"/>
    </row>
    <row r="9020" spans="4:6">
      <c r="D9020" s="63"/>
      <c r="F9020" s="64"/>
    </row>
    <row r="9021" spans="4:6">
      <c r="D9021" s="63"/>
      <c r="F9021" s="64"/>
    </row>
    <row r="9022" spans="4:6">
      <c r="D9022" s="63"/>
      <c r="F9022" s="64"/>
    </row>
    <row r="9023" spans="4:6">
      <c r="D9023" s="63"/>
      <c r="F9023" s="64"/>
    </row>
    <row r="9024" spans="4:6">
      <c r="D9024" s="63"/>
      <c r="F9024" s="64"/>
    </row>
    <row r="9025" spans="4:6">
      <c r="D9025" s="63"/>
      <c r="F9025" s="64"/>
    </row>
    <row r="9026" spans="4:6">
      <c r="D9026" s="63"/>
      <c r="F9026" s="64"/>
    </row>
    <row r="9027" spans="4:6">
      <c r="D9027" s="63"/>
      <c r="F9027" s="64"/>
    </row>
    <row r="9028" spans="4:6">
      <c r="D9028" s="63"/>
      <c r="F9028" s="64"/>
    </row>
    <row r="9029" spans="4:6">
      <c r="D9029" s="63"/>
      <c r="F9029" s="64"/>
    </row>
    <row r="9030" spans="4:6">
      <c r="D9030" s="63"/>
      <c r="F9030" s="64"/>
    </row>
    <row r="9031" spans="4:6">
      <c r="D9031" s="63"/>
      <c r="F9031" s="64"/>
    </row>
    <row r="9032" spans="4:6">
      <c r="D9032" s="63"/>
      <c r="F9032" s="64"/>
    </row>
    <row r="9033" spans="4:6">
      <c r="D9033" s="63"/>
      <c r="F9033" s="64"/>
    </row>
    <row r="9034" spans="4:6">
      <c r="D9034" s="63"/>
      <c r="F9034" s="64"/>
    </row>
    <row r="9035" spans="4:6">
      <c r="D9035" s="63"/>
      <c r="F9035" s="64"/>
    </row>
    <row r="9036" spans="4:6">
      <c r="D9036" s="63"/>
      <c r="F9036" s="64"/>
    </row>
    <row r="9037" spans="4:6">
      <c r="D9037" s="63"/>
      <c r="F9037" s="64"/>
    </row>
    <row r="9038" spans="4:6">
      <c r="D9038" s="63"/>
      <c r="F9038" s="64"/>
    </row>
    <row r="9039" spans="4:6">
      <c r="D9039" s="63"/>
      <c r="F9039" s="64"/>
    </row>
    <row r="9040" spans="4:6">
      <c r="D9040" s="63"/>
      <c r="F9040" s="64"/>
    </row>
    <row r="9041" spans="4:6">
      <c r="D9041" s="63"/>
      <c r="F9041" s="64"/>
    </row>
    <row r="9042" spans="4:6">
      <c r="D9042" s="63"/>
      <c r="F9042" s="64"/>
    </row>
    <row r="9043" spans="4:6">
      <c r="D9043" s="63"/>
      <c r="F9043" s="64"/>
    </row>
    <row r="9044" spans="4:6">
      <c r="D9044" s="63"/>
      <c r="F9044" s="64"/>
    </row>
    <row r="9045" spans="4:6">
      <c r="D9045" s="63"/>
      <c r="F9045" s="64"/>
    </row>
    <row r="9046" spans="4:6">
      <c r="D9046" s="63"/>
      <c r="F9046" s="64"/>
    </row>
    <row r="9047" spans="4:6">
      <c r="D9047" s="63"/>
      <c r="F9047" s="64"/>
    </row>
    <row r="9048" spans="4:6">
      <c r="D9048" s="63"/>
      <c r="F9048" s="64"/>
    </row>
    <row r="9049" spans="4:6">
      <c r="D9049" s="63"/>
      <c r="F9049" s="64"/>
    </row>
    <row r="9050" spans="4:6">
      <c r="D9050" s="63"/>
      <c r="F9050" s="64"/>
    </row>
    <row r="9051" spans="4:6">
      <c r="D9051" s="63"/>
      <c r="F9051" s="64"/>
    </row>
    <row r="9052" spans="4:6">
      <c r="D9052" s="63"/>
      <c r="F9052" s="64"/>
    </row>
    <row r="9053" spans="4:6">
      <c r="D9053" s="63"/>
      <c r="F9053" s="64"/>
    </row>
    <row r="9054" spans="4:6">
      <c r="D9054" s="63"/>
      <c r="F9054" s="64"/>
    </row>
    <row r="9055" spans="4:6">
      <c r="D9055" s="63"/>
      <c r="F9055" s="64"/>
    </row>
    <row r="9056" spans="4:6">
      <c r="D9056" s="63"/>
      <c r="F9056" s="64"/>
    </row>
    <row r="9057" spans="4:6">
      <c r="D9057" s="63"/>
      <c r="F9057" s="64"/>
    </row>
    <row r="9058" spans="4:6">
      <c r="D9058" s="63"/>
      <c r="F9058" s="64"/>
    </row>
    <row r="9059" spans="4:6">
      <c r="D9059" s="63"/>
      <c r="F9059" s="64"/>
    </row>
    <row r="9060" spans="4:6">
      <c r="D9060" s="63"/>
      <c r="F9060" s="64"/>
    </row>
    <row r="9061" spans="4:6">
      <c r="D9061" s="63"/>
      <c r="F9061" s="64"/>
    </row>
    <row r="9062" spans="4:6">
      <c r="D9062" s="63"/>
      <c r="F9062" s="64"/>
    </row>
    <row r="9063" spans="4:6">
      <c r="D9063" s="63"/>
      <c r="F9063" s="64"/>
    </row>
    <row r="9064" spans="4:6">
      <c r="D9064" s="63"/>
      <c r="F9064" s="64"/>
    </row>
    <row r="9065" spans="4:6">
      <c r="D9065" s="63"/>
      <c r="F9065" s="64"/>
    </row>
    <row r="9066" spans="4:6">
      <c r="D9066" s="63"/>
      <c r="F9066" s="64"/>
    </row>
    <row r="9067" spans="4:6">
      <c r="D9067" s="63"/>
      <c r="F9067" s="64"/>
    </row>
    <row r="9068" spans="4:6">
      <c r="D9068" s="63"/>
      <c r="F9068" s="64"/>
    </row>
    <row r="9069" spans="4:6">
      <c r="D9069" s="63"/>
      <c r="F9069" s="64"/>
    </row>
    <row r="9070" spans="4:6">
      <c r="D9070" s="63"/>
      <c r="F9070" s="64"/>
    </row>
    <row r="9071" spans="4:6">
      <c r="D9071" s="63"/>
      <c r="F9071" s="64"/>
    </row>
    <row r="9072" spans="4:6">
      <c r="D9072" s="63"/>
      <c r="F9072" s="64"/>
    </row>
    <row r="9073" spans="4:6">
      <c r="D9073" s="63"/>
      <c r="F9073" s="64"/>
    </row>
    <row r="9074" spans="4:6">
      <c r="D9074" s="63"/>
      <c r="F9074" s="64"/>
    </row>
    <row r="9075" spans="4:6">
      <c r="D9075" s="63"/>
      <c r="F9075" s="64"/>
    </row>
    <row r="9076" spans="4:6">
      <c r="D9076" s="63"/>
      <c r="F9076" s="64"/>
    </row>
    <row r="9077" spans="4:6">
      <c r="D9077" s="63"/>
      <c r="F9077" s="64"/>
    </row>
    <row r="9078" spans="4:6">
      <c r="D9078" s="63"/>
      <c r="F9078" s="64"/>
    </row>
    <row r="9079" spans="4:6">
      <c r="D9079" s="63"/>
      <c r="F9079" s="64"/>
    </row>
    <row r="9080" spans="4:6">
      <c r="D9080" s="63"/>
      <c r="F9080" s="64"/>
    </row>
    <row r="9081" spans="4:6">
      <c r="D9081" s="63"/>
      <c r="F9081" s="64"/>
    </row>
    <row r="9082" spans="4:6">
      <c r="D9082" s="63"/>
      <c r="F9082" s="64"/>
    </row>
    <row r="9083" spans="4:6">
      <c r="D9083" s="63"/>
      <c r="F9083" s="64"/>
    </row>
    <row r="9084" spans="4:6">
      <c r="D9084" s="63"/>
      <c r="F9084" s="64"/>
    </row>
    <row r="9085" spans="4:6">
      <c r="D9085" s="63"/>
      <c r="F9085" s="64"/>
    </row>
    <row r="9086" spans="4:6">
      <c r="D9086" s="63"/>
      <c r="F9086" s="64"/>
    </row>
    <row r="9087" spans="4:6">
      <c r="D9087" s="63"/>
      <c r="F9087" s="64"/>
    </row>
    <row r="9088" spans="4:6">
      <c r="D9088" s="63"/>
      <c r="F9088" s="64"/>
    </row>
    <row r="9089" spans="4:6">
      <c r="D9089" s="63"/>
      <c r="F9089" s="64"/>
    </row>
    <row r="9090" spans="4:6">
      <c r="D9090" s="63"/>
      <c r="F9090" s="64"/>
    </row>
    <row r="9091" spans="4:6">
      <c r="D9091" s="63"/>
      <c r="F9091" s="64"/>
    </row>
    <row r="9092" spans="4:6">
      <c r="D9092" s="63"/>
      <c r="F9092" s="64"/>
    </row>
    <row r="9093" spans="4:6">
      <c r="D9093" s="63"/>
      <c r="F9093" s="64"/>
    </row>
    <row r="9094" spans="4:6">
      <c r="D9094" s="63"/>
      <c r="F9094" s="64"/>
    </row>
    <row r="9095" spans="4:6">
      <c r="D9095" s="63"/>
      <c r="F9095" s="64"/>
    </row>
    <row r="9096" spans="4:6">
      <c r="D9096" s="63"/>
      <c r="F9096" s="64"/>
    </row>
    <row r="9097" spans="4:6">
      <c r="D9097" s="63"/>
      <c r="F9097" s="64"/>
    </row>
    <row r="9098" spans="4:6">
      <c r="D9098" s="63"/>
      <c r="F9098" s="64"/>
    </row>
    <row r="9099" spans="4:6">
      <c r="D9099" s="63"/>
      <c r="F9099" s="64"/>
    </row>
    <row r="9100" spans="4:6">
      <c r="D9100" s="63"/>
      <c r="F9100" s="64"/>
    </row>
    <row r="9101" spans="4:6">
      <c r="D9101" s="63"/>
      <c r="F9101" s="64"/>
    </row>
    <row r="9102" spans="4:6">
      <c r="D9102" s="63"/>
      <c r="F9102" s="64"/>
    </row>
    <row r="9103" spans="4:6">
      <c r="D9103" s="63"/>
      <c r="F9103" s="64"/>
    </row>
    <row r="9104" spans="4:6">
      <c r="D9104" s="63"/>
      <c r="F9104" s="64"/>
    </row>
    <row r="9105" spans="4:6">
      <c r="D9105" s="63"/>
      <c r="F9105" s="64"/>
    </row>
    <row r="9106" spans="4:6">
      <c r="D9106" s="63"/>
      <c r="F9106" s="64"/>
    </row>
    <row r="9107" spans="4:6">
      <c r="D9107" s="63"/>
      <c r="F9107" s="64"/>
    </row>
    <row r="9108" spans="4:6">
      <c r="D9108" s="63"/>
      <c r="F9108" s="64"/>
    </row>
    <row r="9109" spans="4:6">
      <c r="D9109" s="63"/>
      <c r="F9109" s="64"/>
    </row>
    <row r="9110" spans="4:6">
      <c r="D9110" s="63"/>
      <c r="F9110" s="64"/>
    </row>
    <row r="9111" spans="4:6">
      <c r="D9111" s="63"/>
      <c r="F9111" s="64"/>
    </row>
    <row r="9112" spans="4:6">
      <c r="D9112" s="63"/>
      <c r="F9112" s="64"/>
    </row>
    <row r="9113" spans="4:6">
      <c r="D9113" s="63"/>
      <c r="F9113" s="64"/>
    </row>
    <row r="9114" spans="4:6">
      <c r="D9114" s="63"/>
      <c r="F9114" s="64"/>
    </row>
    <row r="9115" spans="4:6">
      <c r="D9115" s="63"/>
      <c r="F9115" s="64"/>
    </row>
    <row r="9116" spans="4:6">
      <c r="D9116" s="63"/>
      <c r="F9116" s="64"/>
    </row>
    <row r="9117" spans="4:6">
      <c r="D9117" s="63"/>
      <c r="F9117" s="64"/>
    </row>
    <row r="9118" spans="4:6">
      <c r="D9118" s="63"/>
      <c r="F9118" s="64"/>
    </row>
    <row r="9119" spans="4:6">
      <c r="D9119" s="63"/>
      <c r="F9119" s="64"/>
    </row>
    <row r="9120" spans="4:6">
      <c r="D9120" s="63"/>
      <c r="F9120" s="64"/>
    </row>
    <row r="9121" spans="4:6">
      <c r="D9121" s="63"/>
      <c r="F9121" s="64"/>
    </row>
    <row r="9122" spans="4:6">
      <c r="D9122" s="63"/>
      <c r="F9122" s="64"/>
    </row>
    <row r="9123" spans="4:6">
      <c r="D9123" s="63"/>
      <c r="F9123" s="64"/>
    </row>
    <row r="9124" spans="4:6">
      <c r="D9124" s="63"/>
      <c r="F9124" s="64"/>
    </row>
    <row r="9125" spans="4:6">
      <c r="D9125" s="63"/>
      <c r="F9125" s="64"/>
    </row>
    <row r="9126" spans="4:6">
      <c r="D9126" s="63"/>
      <c r="F9126" s="64"/>
    </row>
    <row r="9127" spans="4:6">
      <c r="D9127" s="63"/>
      <c r="F9127" s="64"/>
    </row>
    <row r="9128" spans="4:6">
      <c r="D9128" s="63"/>
      <c r="F9128" s="64"/>
    </row>
    <row r="9129" spans="4:6">
      <c r="D9129" s="63"/>
      <c r="F9129" s="64"/>
    </row>
    <row r="9130" spans="4:6">
      <c r="D9130" s="63"/>
      <c r="F9130" s="64"/>
    </row>
    <row r="9131" spans="4:6">
      <c r="D9131" s="63"/>
      <c r="F9131" s="64"/>
    </row>
    <row r="9132" spans="4:6">
      <c r="D9132" s="63"/>
      <c r="F9132" s="64"/>
    </row>
    <row r="9133" spans="4:6">
      <c r="D9133" s="63"/>
      <c r="F9133" s="64"/>
    </row>
    <row r="9134" spans="4:6">
      <c r="D9134" s="63"/>
      <c r="F9134" s="64"/>
    </row>
    <row r="9135" spans="4:6">
      <c r="D9135" s="63"/>
      <c r="F9135" s="64"/>
    </row>
    <row r="9136" spans="4:6">
      <c r="D9136" s="63"/>
      <c r="F9136" s="64"/>
    </row>
    <row r="9137" spans="4:6">
      <c r="D9137" s="63"/>
      <c r="F9137" s="64"/>
    </row>
    <row r="9138" spans="4:6">
      <c r="D9138" s="63"/>
      <c r="F9138" s="64"/>
    </row>
    <row r="9139" spans="4:6">
      <c r="D9139" s="63"/>
      <c r="F9139" s="64"/>
    </row>
    <row r="9140" spans="4:6">
      <c r="D9140" s="63"/>
      <c r="F9140" s="64"/>
    </row>
    <row r="9141" spans="4:6">
      <c r="D9141" s="63"/>
      <c r="F9141" s="64"/>
    </row>
    <row r="9142" spans="4:6">
      <c r="D9142" s="63"/>
      <c r="F9142" s="64"/>
    </row>
    <row r="9143" spans="4:6">
      <c r="D9143" s="63"/>
      <c r="F9143" s="64"/>
    </row>
    <row r="9144" spans="4:6">
      <c r="D9144" s="63"/>
      <c r="F9144" s="64"/>
    </row>
    <row r="9145" spans="4:6">
      <c r="D9145" s="63"/>
      <c r="F9145" s="64"/>
    </row>
    <row r="9146" spans="4:6">
      <c r="D9146" s="63"/>
      <c r="F9146" s="64"/>
    </row>
    <row r="9147" spans="4:6">
      <c r="D9147" s="63"/>
      <c r="F9147" s="64"/>
    </row>
    <row r="9148" spans="4:6">
      <c r="D9148" s="63"/>
      <c r="F9148" s="64"/>
    </row>
    <row r="9149" spans="4:6">
      <c r="D9149" s="63"/>
      <c r="F9149" s="64"/>
    </row>
    <row r="9150" spans="4:6">
      <c r="D9150" s="63"/>
      <c r="F9150" s="64"/>
    </row>
    <row r="9151" spans="4:6">
      <c r="D9151" s="63"/>
      <c r="F9151" s="64"/>
    </row>
    <row r="9152" spans="4:6">
      <c r="D9152" s="63"/>
      <c r="F9152" s="64"/>
    </row>
    <row r="9153" spans="4:6">
      <c r="D9153" s="63"/>
      <c r="F9153" s="64"/>
    </row>
    <row r="9154" spans="4:6">
      <c r="D9154" s="63"/>
      <c r="F9154" s="64"/>
    </row>
    <row r="9155" spans="4:6">
      <c r="D9155" s="63"/>
      <c r="F9155" s="64"/>
    </row>
    <row r="9156" spans="4:6">
      <c r="D9156" s="63"/>
      <c r="F9156" s="64"/>
    </row>
    <row r="9157" spans="4:6">
      <c r="D9157" s="63"/>
      <c r="F9157" s="64"/>
    </row>
    <row r="9158" spans="4:6">
      <c r="D9158" s="63"/>
      <c r="F9158" s="64"/>
    </row>
    <row r="9159" spans="4:6">
      <c r="D9159" s="63"/>
      <c r="F9159" s="64"/>
    </row>
    <row r="9160" spans="4:6">
      <c r="D9160" s="63"/>
      <c r="F9160" s="64"/>
    </row>
    <row r="9161" spans="4:6">
      <c r="D9161" s="63"/>
      <c r="F9161" s="64"/>
    </row>
    <row r="9162" spans="4:6">
      <c r="D9162" s="63"/>
      <c r="F9162" s="64"/>
    </row>
    <row r="9163" spans="4:6">
      <c r="D9163" s="63"/>
      <c r="F9163" s="64"/>
    </row>
    <row r="9164" spans="4:6">
      <c r="D9164" s="63"/>
      <c r="F9164" s="64"/>
    </row>
    <row r="9165" spans="4:6">
      <c r="D9165" s="63"/>
      <c r="F9165" s="64"/>
    </row>
    <row r="9166" spans="4:6">
      <c r="D9166" s="63"/>
      <c r="F9166" s="64"/>
    </row>
    <row r="9167" spans="4:6">
      <c r="D9167" s="63"/>
      <c r="F9167" s="64"/>
    </row>
    <row r="9168" spans="4:6">
      <c r="D9168" s="63"/>
      <c r="F9168" s="64"/>
    </row>
    <row r="9169" spans="4:6">
      <c r="D9169" s="63"/>
      <c r="F9169" s="64"/>
    </row>
    <row r="9170" spans="4:6">
      <c r="D9170" s="63"/>
      <c r="F9170" s="64"/>
    </row>
    <row r="9171" spans="4:6">
      <c r="D9171" s="63"/>
      <c r="F9171" s="64"/>
    </row>
    <row r="9172" spans="4:6">
      <c r="D9172" s="63"/>
      <c r="F9172" s="64"/>
    </row>
    <row r="9173" spans="4:6">
      <c r="D9173" s="63"/>
      <c r="F9173" s="64"/>
    </row>
    <row r="9174" spans="4:6">
      <c r="D9174" s="63"/>
      <c r="F9174" s="64"/>
    </row>
    <row r="9175" spans="4:6">
      <c r="D9175" s="63"/>
      <c r="F9175" s="64"/>
    </row>
    <row r="9176" spans="4:6">
      <c r="D9176" s="63"/>
      <c r="F9176" s="64"/>
    </row>
    <row r="9177" spans="4:6">
      <c r="D9177" s="63"/>
      <c r="F9177" s="64"/>
    </row>
    <row r="9178" spans="4:6">
      <c r="D9178" s="63"/>
      <c r="F9178" s="64"/>
    </row>
    <row r="9179" spans="4:6">
      <c r="D9179" s="63"/>
      <c r="F9179" s="64"/>
    </row>
    <row r="9180" spans="4:6">
      <c r="D9180" s="63"/>
      <c r="F9180" s="64"/>
    </row>
    <row r="9181" spans="4:6">
      <c r="D9181" s="63"/>
      <c r="F9181" s="64"/>
    </row>
    <row r="9182" spans="4:6">
      <c r="D9182" s="63"/>
      <c r="F9182" s="64"/>
    </row>
    <row r="9183" spans="4:6">
      <c r="D9183" s="63"/>
      <c r="F9183" s="64"/>
    </row>
    <row r="9184" spans="4:6">
      <c r="D9184" s="63"/>
      <c r="F9184" s="64"/>
    </row>
    <row r="9185" spans="4:6">
      <c r="D9185" s="63"/>
      <c r="F9185" s="64"/>
    </row>
    <row r="9186" spans="4:6">
      <c r="D9186" s="63"/>
      <c r="F9186" s="64"/>
    </row>
    <row r="9187" spans="4:6">
      <c r="D9187" s="63"/>
      <c r="F9187" s="64"/>
    </row>
    <row r="9188" spans="4:6">
      <c r="D9188" s="63"/>
      <c r="F9188" s="64"/>
    </row>
    <row r="9189" spans="4:6">
      <c r="D9189" s="63"/>
      <c r="F9189" s="64"/>
    </row>
    <row r="9190" spans="4:6">
      <c r="D9190" s="63"/>
      <c r="F9190" s="64"/>
    </row>
    <row r="9191" spans="4:6">
      <c r="D9191" s="63"/>
      <c r="F9191" s="64"/>
    </row>
    <row r="9192" spans="4:6">
      <c r="D9192" s="63"/>
      <c r="F9192" s="64"/>
    </row>
    <row r="9193" spans="4:6">
      <c r="D9193" s="63"/>
      <c r="F9193" s="64"/>
    </row>
    <row r="9194" spans="4:6">
      <c r="D9194" s="63"/>
      <c r="F9194" s="64"/>
    </row>
    <row r="9195" spans="4:6">
      <c r="D9195" s="63"/>
      <c r="F9195" s="64"/>
    </row>
    <row r="9196" spans="4:6">
      <c r="D9196" s="63"/>
      <c r="F9196" s="64"/>
    </row>
    <row r="9197" spans="4:6">
      <c r="D9197" s="63"/>
      <c r="F9197" s="64"/>
    </row>
    <row r="9198" spans="4:6">
      <c r="D9198" s="63"/>
      <c r="F9198" s="64"/>
    </row>
    <row r="9199" spans="4:6">
      <c r="D9199" s="63"/>
      <c r="F9199" s="64"/>
    </row>
    <row r="9200" spans="4:6">
      <c r="D9200" s="63"/>
      <c r="F9200" s="64"/>
    </row>
    <row r="9201" spans="4:6">
      <c r="D9201" s="63"/>
      <c r="F9201" s="64"/>
    </row>
    <row r="9202" spans="4:6">
      <c r="D9202" s="63"/>
      <c r="F9202" s="64"/>
    </row>
    <row r="9203" spans="4:6">
      <c r="D9203" s="63"/>
      <c r="F9203" s="64"/>
    </row>
    <row r="9204" spans="4:6">
      <c r="D9204" s="63"/>
      <c r="F9204" s="64"/>
    </row>
    <row r="9205" spans="4:6">
      <c r="D9205" s="63"/>
      <c r="F9205" s="64"/>
    </row>
    <row r="9206" spans="4:6">
      <c r="D9206" s="63"/>
      <c r="F9206" s="64"/>
    </row>
    <row r="9207" spans="4:6">
      <c r="D9207" s="63"/>
      <c r="F9207" s="64"/>
    </row>
    <row r="9208" spans="4:6">
      <c r="D9208" s="63"/>
      <c r="F9208" s="64"/>
    </row>
    <row r="9209" spans="4:6">
      <c r="D9209" s="63"/>
      <c r="F9209" s="64"/>
    </row>
    <row r="9210" spans="4:6">
      <c r="D9210" s="63"/>
      <c r="F9210" s="64"/>
    </row>
    <row r="9211" spans="4:6">
      <c r="D9211" s="63"/>
      <c r="F9211" s="64"/>
    </row>
    <row r="9212" spans="4:6">
      <c r="D9212" s="63"/>
      <c r="F9212" s="64"/>
    </row>
    <row r="9213" spans="4:6">
      <c r="D9213" s="63"/>
      <c r="F9213" s="64"/>
    </row>
    <row r="9214" spans="4:6">
      <c r="D9214" s="63"/>
      <c r="F9214" s="64"/>
    </row>
    <row r="9215" spans="4:6">
      <c r="D9215" s="63"/>
      <c r="F9215" s="64"/>
    </row>
    <row r="9216" spans="4:6">
      <c r="D9216" s="63"/>
      <c r="F9216" s="64"/>
    </row>
    <row r="9217" spans="4:6">
      <c r="D9217" s="63"/>
      <c r="F9217" s="64"/>
    </row>
    <row r="9218" spans="4:6">
      <c r="D9218" s="63"/>
      <c r="F9218" s="64"/>
    </row>
    <row r="9219" spans="4:6">
      <c r="D9219" s="63"/>
      <c r="F9219" s="64"/>
    </row>
    <row r="9220" spans="4:6">
      <c r="D9220" s="63"/>
      <c r="F9220" s="64"/>
    </row>
    <row r="9221" spans="4:6">
      <c r="D9221" s="63"/>
      <c r="F9221" s="64"/>
    </row>
    <row r="9222" spans="4:6">
      <c r="D9222" s="63"/>
      <c r="F9222" s="64"/>
    </row>
    <row r="9223" spans="4:6">
      <c r="D9223" s="63"/>
      <c r="F9223" s="64"/>
    </row>
    <row r="9224" spans="4:6">
      <c r="D9224" s="63"/>
      <c r="F9224" s="64"/>
    </row>
    <row r="9225" spans="4:6">
      <c r="D9225" s="63"/>
      <c r="F9225" s="64"/>
    </row>
    <row r="9226" spans="4:6">
      <c r="D9226" s="63"/>
      <c r="F9226" s="64"/>
    </row>
    <row r="9227" spans="4:6">
      <c r="D9227" s="63"/>
      <c r="F9227" s="64"/>
    </row>
    <row r="9228" spans="4:6">
      <c r="D9228" s="63"/>
      <c r="F9228" s="64"/>
    </row>
    <row r="9229" spans="4:6">
      <c r="D9229" s="63"/>
      <c r="F9229" s="64"/>
    </row>
    <row r="9230" spans="4:6">
      <c r="D9230" s="63"/>
      <c r="F9230" s="64"/>
    </row>
    <row r="9231" spans="4:6">
      <c r="D9231" s="63"/>
      <c r="F9231" s="64"/>
    </row>
    <row r="9232" spans="4:6">
      <c r="D9232" s="63"/>
      <c r="F9232" s="64"/>
    </row>
    <row r="9233" spans="4:6">
      <c r="D9233" s="63"/>
      <c r="F9233" s="64"/>
    </row>
    <row r="9234" spans="4:6">
      <c r="D9234" s="63"/>
      <c r="F9234" s="64"/>
    </row>
    <row r="9235" spans="4:6">
      <c r="D9235" s="63"/>
      <c r="F9235" s="64"/>
    </row>
    <row r="9236" spans="4:6">
      <c r="D9236" s="63"/>
      <c r="F9236" s="64"/>
    </row>
    <row r="9237" spans="4:6">
      <c r="D9237" s="63"/>
      <c r="F9237" s="64"/>
    </row>
    <row r="9238" spans="4:6">
      <c r="D9238" s="63"/>
      <c r="F9238" s="64"/>
    </row>
    <row r="9239" spans="4:6">
      <c r="D9239" s="63"/>
      <c r="F9239" s="64"/>
    </row>
    <row r="9240" spans="4:6">
      <c r="D9240" s="63"/>
      <c r="F9240" s="64"/>
    </row>
    <row r="9241" spans="4:6">
      <c r="D9241" s="63"/>
      <c r="F9241" s="64"/>
    </row>
    <row r="9242" spans="4:6">
      <c r="D9242" s="63"/>
      <c r="F9242" s="64"/>
    </row>
    <row r="9243" spans="4:6">
      <c r="D9243" s="63"/>
      <c r="F9243" s="64"/>
    </row>
    <row r="9244" spans="4:6">
      <c r="D9244" s="63"/>
      <c r="F9244" s="64"/>
    </row>
    <row r="9245" spans="4:6">
      <c r="D9245" s="63"/>
      <c r="F9245" s="64"/>
    </row>
    <row r="9246" spans="4:6">
      <c r="D9246" s="63"/>
      <c r="F9246" s="64"/>
    </row>
    <row r="9247" spans="4:6">
      <c r="D9247" s="63"/>
      <c r="F9247" s="64"/>
    </row>
    <row r="9248" spans="4:6">
      <c r="D9248" s="63"/>
      <c r="F9248" s="64"/>
    </row>
    <row r="9249" spans="4:6">
      <c r="D9249" s="63"/>
      <c r="F9249" s="64"/>
    </row>
    <row r="9250" spans="4:6">
      <c r="D9250" s="63"/>
      <c r="F9250" s="64"/>
    </row>
    <row r="9251" spans="4:6">
      <c r="D9251" s="63"/>
      <c r="F9251" s="64"/>
    </row>
    <row r="9252" spans="4:6">
      <c r="D9252" s="63"/>
      <c r="F9252" s="64"/>
    </row>
    <row r="9253" spans="4:6">
      <c r="D9253" s="63"/>
      <c r="F9253" s="64"/>
    </row>
    <row r="9254" spans="4:6">
      <c r="D9254" s="63"/>
      <c r="F9254" s="64"/>
    </row>
    <row r="9255" spans="4:6">
      <c r="D9255" s="63"/>
      <c r="F9255" s="64"/>
    </row>
    <row r="9256" spans="4:6">
      <c r="D9256" s="63"/>
      <c r="F9256" s="64"/>
    </row>
    <row r="9257" spans="4:6">
      <c r="D9257" s="63"/>
      <c r="F9257" s="64"/>
    </row>
    <row r="9258" spans="4:6">
      <c r="D9258" s="63"/>
      <c r="F9258" s="64"/>
    </row>
    <row r="9259" spans="4:6">
      <c r="D9259" s="63"/>
      <c r="F9259" s="64"/>
    </row>
    <row r="9260" spans="4:6">
      <c r="D9260" s="63"/>
      <c r="F9260" s="64"/>
    </row>
    <row r="9261" spans="4:6">
      <c r="D9261" s="63"/>
      <c r="F9261" s="64"/>
    </row>
    <row r="9262" spans="4:6">
      <c r="D9262" s="63"/>
      <c r="F9262" s="64"/>
    </row>
    <row r="9263" spans="4:6">
      <c r="D9263" s="63"/>
      <c r="F9263" s="64"/>
    </row>
    <row r="9264" spans="4:6">
      <c r="D9264" s="63"/>
      <c r="F9264" s="64"/>
    </row>
    <row r="9265" spans="4:6">
      <c r="D9265" s="63"/>
      <c r="F9265" s="64"/>
    </row>
    <row r="9266" spans="4:6">
      <c r="D9266" s="63"/>
      <c r="F9266" s="64"/>
    </row>
    <row r="9267" spans="4:6">
      <c r="D9267" s="63"/>
      <c r="F9267" s="64"/>
    </row>
    <row r="9268" spans="4:6">
      <c r="D9268" s="63"/>
      <c r="F9268" s="64"/>
    </row>
    <row r="9269" spans="4:6">
      <c r="D9269" s="63"/>
      <c r="F9269" s="64"/>
    </row>
    <row r="9270" spans="4:6">
      <c r="D9270" s="63"/>
      <c r="F9270" s="64"/>
    </row>
    <row r="9271" spans="4:6">
      <c r="D9271" s="63"/>
      <c r="F9271" s="64"/>
    </row>
    <row r="9272" spans="4:6">
      <c r="D9272" s="63"/>
      <c r="F9272" s="64"/>
    </row>
    <row r="9273" spans="4:6">
      <c r="D9273" s="63"/>
      <c r="F9273" s="64"/>
    </row>
    <row r="9274" spans="4:6">
      <c r="D9274" s="63"/>
      <c r="F9274" s="64"/>
    </row>
    <row r="9275" spans="4:6">
      <c r="D9275" s="63"/>
      <c r="F9275" s="64"/>
    </row>
    <row r="9276" spans="4:6">
      <c r="D9276" s="63"/>
      <c r="F9276" s="64"/>
    </row>
    <row r="9277" spans="4:6">
      <c r="D9277" s="63"/>
      <c r="F9277" s="64"/>
    </row>
    <row r="9278" spans="4:6">
      <c r="D9278" s="63"/>
      <c r="F9278" s="64"/>
    </row>
    <row r="9279" spans="4:6">
      <c r="D9279" s="63"/>
      <c r="F9279" s="64"/>
    </row>
    <row r="9280" spans="4:6">
      <c r="D9280" s="63"/>
      <c r="F9280" s="64"/>
    </row>
    <row r="9281" spans="4:6">
      <c r="D9281" s="63"/>
      <c r="F9281" s="64"/>
    </row>
    <row r="9282" spans="4:6">
      <c r="D9282" s="63"/>
      <c r="F9282" s="64"/>
    </row>
    <row r="9283" spans="4:6">
      <c r="D9283" s="63"/>
      <c r="F9283" s="64"/>
    </row>
    <row r="9284" spans="4:6">
      <c r="D9284" s="63"/>
      <c r="F9284" s="64"/>
    </row>
    <row r="9285" spans="4:6">
      <c r="D9285" s="63"/>
      <c r="F9285" s="64"/>
    </row>
    <row r="9286" spans="4:6">
      <c r="D9286" s="63"/>
      <c r="F9286" s="64"/>
    </row>
    <row r="9287" spans="4:6">
      <c r="D9287" s="63"/>
      <c r="F9287" s="64"/>
    </row>
    <row r="9288" spans="4:6">
      <c r="D9288" s="63"/>
      <c r="F9288" s="64"/>
    </row>
    <row r="9289" spans="4:6">
      <c r="D9289" s="63"/>
      <c r="F9289" s="64"/>
    </row>
    <row r="9290" spans="4:6">
      <c r="D9290" s="63"/>
      <c r="F9290" s="64"/>
    </row>
    <row r="9291" spans="4:6">
      <c r="D9291" s="63"/>
      <c r="F9291" s="64"/>
    </row>
    <row r="9292" spans="4:6">
      <c r="D9292" s="63"/>
      <c r="F9292" s="64"/>
    </row>
    <row r="9293" spans="4:6">
      <c r="D9293" s="63"/>
      <c r="F9293" s="64"/>
    </row>
    <row r="9294" spans="4:6">
      <c r="D9294" s="63"/>
      <c r="F9294" s="64"/>
    </row>
    <row r="9295" spans="4:6">
      <c r="D9295" s="63"/>
      <c r="F9295" s="64"/>
    </row>
    <row r="9296" spans="4:6">
      <c r="D9296" s="63"/>
      <c r="F9296" s="64"/>
    </row>
    <row r="9297" spans="4:6">
      <c r="D9297" s="63"/>
      <c r="F9297" s="64"/>
    </row>
    <row r="9298" spans="4:6">
      <c r="D9298" s="63"/>
      <c r="F9298" s="64"/>
    </row>
    <row r="9299" spans="4:6">
      <c r="D9299" s="63"/>
      <c r="F9299" s="64"/>
    </row>
    <row r="9300" spans="4:6">
      <c r="D9300" s="63"/>
      <c r="F9300" s="64"/>
    </row>
    <row r="9301" spans="4:6">
      <c r="D9301" s="63"/>
      <c r="F9301" s="64"/>
    </row>
    <row r="9302" spans="4:6">
      <c r="D9302" s="63"/>
      <c r="F9302" s="64"/>
    </row>
    <row r="9303" spans="4:6">
      <c r="D9303" s="63"/>
      <c r="F9303" s="64"/>
    </row>
    <row r="9304" spans="4:6">
      <c r="D9304" s="63"/>
      <c r="F9304" s="64"/>
    </row>
    <row r="9305" spans="4:6">
      <c r="D9305" s="63"/>
      <c r="F9305" s="64"/>
    </row>
    <row r="9306" spans="4:6">
      <c r="D9306" s="63"/>
      <c r="F9306" s="64"/>
    </row>
    <row r="9307" spans="4:6">
      <c r="D9307" s="63"/>
      <c r="F9307" s="64"/>
    </row>
    <row r="9308" spans="4:6">
      <c r="D9308" s="63"/>
      <c r="F9308" s="64"/>
    </row>
    <row r="9309" spans="4:6">
      <c r="D9309" s="63"/>
      <c r="F9309" s="64"/>
    </row>
    <row r="9310" spans="4:6">
      <c r="D9310" s="63"/>
      <c r="F9310" s="64"/>
    </row>
    <row r="9311" spans="4:6">
      <c r="D9311" s="63"/>
      <c r="F9311" s="64"/>
    </row>
    <row r="9312" spans="4:6">
      <c r="D9312" s="63"/>
      <c r="F9312" s="64"/>
    </row>
    <row r="9313" spans="4:6">
      <c r="D9313" s="63"/>
      <c r="F9313" s="64"/>
    </row>
    <row r="9314" spans="4:6">
      <c r="D9314" s="63"/>
      <c r="F9314" s="64"/>
    </row>
    <row r="9315" spans="4:6">
      <c r="D9315" s="63"/>
      <c r="F9315" s="64"/>
    </row>
    <row r="9316" spans="4:6">
      <c r="D9316" s="63"/>
      <c r="F9316" s="64"/>
    </row>
    <row r="9317" spans="4:6">
      <c r="D9317" s="63"/>
      <c r="F9317" s="64"/>
    </row>
    <row r="9318" spans="4:6">
      <c r="D9318" s="63"/>
      <c r="F9318" s="64"/>
    </row>
    <row r="9319" spans="4:6">
      <c r="D9319" s="63"/>
      <c r="F9319" s="64"/>
    </row>
    <row r="9320" spans="4:6">
      <c r="D9320" s="63"/>
      <c r="F9320" s="64"/>
    </row>
    <row r="9321" spans="4:6">
      <c r="D9321" s="63"/>
      <c r="F9321" s="64"/>
    </row>
    <row r="9322" spans="4:6">
      <c r="D9322" s="63"/>
      <c r="F9322" s="64"/>
    </row>
    <row r="9323" spans="4:6">
      <c r="D9323" s="63"/>
      <c r="F9323" s="64"/>
    </row>
    <row r="9324" spans="4:6">
      <c r="D9324" s="63"/>
      <c r="F9324" s="64"/>
    </row>
    <row r="9325" spans="4:6">
      <c r="D9325" s="63"/>
      <c r="F9325" s="64"/>
    </row>
    <row r="9326" spans="4:6">
      <c r="D9326" s="63"/>
      <c r="F9326" s="64"/>
    </row>
    <row r="9327" spans="4:6">
      <c r="D9327" s="63"/>
      <c r="F9327" s="64"/>
    </row>
    <row r="9328" spans="4:6">
      <c r="D9328" s="63"/>
      <c r="F9328" s="64"/>
    </row>
    <row r="9329" spans="4:6">
      <c r="D9329" s="63"/>
      <c r="F9329" s="64"/>
    </row>
    <row r="9330" spans="4:6">
      <c r="D9330" s="63"/>
      <c r="F9330" s="64"/>
    </row>
    <row r="9331" spans="4:6">
      <c r="D9331" s="63"/>
      <c r="F9331" s="64"/>
    </row>
    <row r="9332" spans="4:6">
      <c r="D9332" s="63"/>
      <c r="F9332" s="64"/>
    </row>
    <row r="9333" spans="4:6">
      <c r="D9333" s="63"/>
      <c r="F9333" s="64"/>
    </row>
    <row r="9334" spans="4:6">
      <c r="D9334" s="63"/>
      <c r="F9334" s="64"/>
    </row>
    <row r="9335" spans="4:6">
      <c r="D9335" s="63"/>
      <c r="F9335" s="64"/>
    </row>
    <row r="9336" spans="4:6">
      <c r="D9336" s="63"/>
      <c r="F9336" s="64"/>
    </row>
    <row r="9337" spans="4:6">
      <c r="D9337" s="63"/>
      <c r="F9337" s="64"/>
    </row>
    <row r="9338" spans="4:6">
      <c r="D9338" s="63"/>
      <c r="F9338" s="64"/>
    </row>
    <row r="9339" spans="4:6">
      <c r="D9339" s="63"/>
      <c r="F9339" s="64"/>
    </row>
    <row r="9340" spans="4:6">
      <c r="D9340" s="63"/>
      <c r="F9340" s="64"/>
    </row>
    <row r="9341" spans="4:6">
      <c r="D9341" s="63"/>
      <c r="F9341" s="64"/>
    </row>
    <row r="9342" spans="4:6">
      <c r="D9342" s="63"/>
      <c r="F9342" s="64"/>
    </row>
    <row r="9343" spans="4:6">
      <c r="D9343" s="63"/>
      <c r="F9343" s="64"/>
    </row>
    <row r="9344" spans="4:6">
      <c r="D9344" s="63"/>
      <c r="F9344" s="64"/>
    </row>
    <row r="9345" spans="4:6">
      <c r="D9345" s="63"/>
      <c r="F9345" s="64"/>
    </row>
    <row r="9346" spans="4:6">
      <c r="D9346" s="63"/>
      <c r="F9346" s="64"/>
    </row>
    <row r="9347" spans="4:6">
      <c r="D9347" s="63"/>
      <c r="F9347" s="64"/>
    </row>
    <row r="9348" spans="4:6">
      <c r="D9348" s="63"/>
      <c r="F9348" s="64"/>
    </row>
    <row r="9349" spans="4:6">
      <c r="D9349" s="63"/>
      <c r="F9349" s="64"/>
    </row>
    <row r="9350" spans="4:6">
      <c r="D9350" s="63"/>
      <c r="F9350" s="64"/>
    </row>
    <row r="9351" spans="4:6">
      <c r="D9351" s="63"/>
      <c r="F9351" s="64"/>
    </row>
    <row r="9352" spans="4:6">
      <c r="D9352" s="63"/>
      <c r="F9352" s="64"/>
    </row>
    <row r="9353" spans="4:6">
      <c r="D9353" s="63"/>
      <c r="F9353" s="64"/>
    </row>
    <row r="9354" spans="4:6">
      <c r="D9354" s="63"/>
      <c r="F9354" s="64"/>
    </row>
    <row r="9355" spans="4:6">
      <c r="D9355" s="63"/>
      <c r="F9355" s="64"/>
    </row>
    <row r="9356" spans="4:6">
      <c r="D9356" s="63"/>
      <c r="F9356" s="64"/>
    </row>
    <row r="9357" spans="4:6">
      <c r="D9357" s="63"/>
      <c r="F9357" s="64"/>
    </row>
    <row r="9358" spans="4:6">
      <c r="D9358" s="63"/>
      <c r="F9358" s="64"/>
    </row>
    <row r="9359" spans="4:6">
      <c r="D9359" s="63"/>
      <c r="F9359" s="64"/>
    </row>
    <row r="9360" spans="4:6">
      <c r="D9360" s="63"/>
      <c r="F9360" s="64"/>
    </row>
    <row r="9361" spans="4:6">
      <c r="D9361" s="63"/>
      <c r="F9361" s="64"/>
    </row>
    <row r="9362" spans="4:6">
      <c r="D9362" s="63"/>
      <c r="F9362" s="64"/>
    </row>
    <row r="9363" spans="4:6">
      <c r="D9363" s="63"/>
      <c r="F9363" s="64"/>
    </row>
    <row r="9364" spans="4:6">
      <c r="D9364" s="63"/>
      <c r="F9364" s="64"/>
    </row>
    <row r="9365" spans="4:6">
      <c r="D9365" s="63"/>
      <c r="F9365" s="64"/>
    </row>
    <row r="9366" spans="4:6">
      <c r="D9366" s="63"/>
      <c r="F9366" s="64"/>
    </row>
    <row r="9367" spans="4:6">
      <c r="D9367" s="63"/>
      <c r="F9367" s="64"/>
    </row>
    <row r="9368" spans="4:6">
      <c r="D9368" s="63"/>
      <c r="F9368" s="64"/>
    </row>
    <row r="9369" spans="4:6">
      <c r="D9369" s="63"/>
      <c r="F9369" s="64"/>
    </row>
    <row r="9370" spans="4:6">
      <c r="D9370" s="63"/>
      <c r="F9370" s="64"/>
    </row>
    <row r="9371" spans="4:6">
      <c r="D9371" s="63"/>
      <c r="F9371" s="64"/>
    </row>
    <row r="9372" spans="4:6">
      <c r="D9372" s="63"/>
      <c r="F9372" s="64"/>
    </row>
    <row r="9373" spans="4:6">
      <c r="D9373" s="63"/>
      <c r="F9373" s="64"/>
    </row>
    <row r="9374" spans="4:6">
      <c r="D9374" s="63"/>
      <c r="F9374" s="64"/>
    </row>
    <row r="9375" spans="4:6">
      <c r="D9375" s="63"/>
      <c r="F9375" s="64"/>
    </row>
    <row r="9376" spans="4:6">
      <c r="D9376" s="63"/>
      <c r="F9376" s="64"/>
    </row>
    <row r="9377" spans="4:6">
      <c r="D9377" s="63"/>
      <c r="F9377" s="64"/>
    </row>
    <row r="9378" spans="4:6">
      <c r="D9378" s="63"/>
      <c r="F9378" s="64"/>
    </row>
    <row r="9379" spans="4:6">
      <c r="D9379" s="63"/>
      <c r="F9379" s="64"/>
    </row>
    <row r="9380" spans="4:6">
      <c r="D9380" s="63"/>
      <c r="F9380" s="64"/>
    </row>
    <row r="9381" spans="4:6">
      <c r="D9381" s="63"/>
      <c r="F9381" s="64"/>
    </row>
    <row r="9382" spans="4:6">
      <c r="D9382" s="63"/>
      <c r="F9382" s="64"/>
    </row>
    <row r="9383" spans="4:6">
      <c r="D9383" s="63"/>
      <c r="F9383" s="64"/>
    </row>
    <row r="9384" spans="4:6">
      <c r="D9384" s="63"/>
      <c r="F9384" s="64"/>
    </row>
    <row r="9385" spans="4:6">
      <c r="D9385" s="63"/>
      <c r="F9385" s="64"/>
    </row>
    <row r="9386" spans="4:6">
      <c r="D9386" s="63"/>
      <c r="F9386" s="64"/>
    </row>
    <row r="9387" spans="4:6">
      <c r="D9387" s="63"/>
      <c r="F9387" s="64"/>
    </row>
    <row r="9388" spans="4:6">
      <c r="D9388" s="63"/>
      <c r="F9388" s="64"/>
    </row>
    <row r="9389" spans="4:6">
      <c r="D9389" s="63"/>
      <c r="F9389" s="64"/>
    </row>
    <row r="9390" spans="4:6">
      <c r="D9390" s="63"/>
      <c r="F9390" s="64"/>
    </row>
    <row r="9391" spans="4:6">
      <c r="D9391" s="63"/>
      <c r="F9391" s="64"/>
    </row>
    <row r="9392" spans="4:6">
      <c r="D9392" s="63"/>
      <c r="F9392" s="64"/>
    </row>
    <row r="9393" spans="4:6">
      <c r="D9393" s="63"/>
      <c r="F9393" s="64"/>
    </row>
    <row r="9394" spans="4:6">
      <c r="D9394" s="63"/>
      <c r="F9394" s="64"/>
    </row>
    <row r="9395" spans="4:6">
      <c r="D9395" s="63"/>
      <c r="F9395" s="64"/>
    </row>
    <row r="9396" spans="4:6">
      <c r="D9396" s="63"/>
      <c r="F9396" s="64"/>
    </row>
    <row r="9397" spans="4:6">
      <c r="D9397" s="63"/>
      <c r="F9397" s="64"/>
    </row>
    <row r="9398" spans="4:6">
      <c r="D9398" s="63"/>
      <c r="F9398" s="64"/>
    </row>
    <row r="9399" spans="4:6">
      <c r="D9399" s="63"/>
      <c r="F9399" s="64"/>
    </row>
    <row r="9400" spans="4:6">
      <c r="D9400" s="63"/>
      <c r="F9400" s="64"/>
    </row>
    <row r="9401" spans="4:6">
      <c r="D9401" s="63"/>
      <c r="F9401" s="64"/>
    </row>
    <row r="9402" spans="4:6">
      <c r="D9402" s="63"/>
      <c r="F9402" s="64"/>
    </row>
    <row r="9403" spans="4:6">
      <c r="D9403" s="63"/>
      <c r="F9403" s="64"/>
    </row>
    <row r="9404" spans="4:6">
      <c r="D9404" s="63"/>
      <c r="F9404" s="64"/>
    </row>
    <row r="9405" spans="4:6">
      <c r="D9405" s="63"/>
      <c r="F9405" s="64"/>
    </row>
    <row r="9406" spans="4:6">
      <c r="D9406" s="63"/>
      <c r="F9406" s="64"/>
    </row>
    <row r="9407" spans="4:6">
      <c r="D9407" s="63"/>
      <c r="F9407" s="64"/>
    </row>
    <row r="9408" spans="4:6">
      <c r="D9408" s="63"/>
      <c r="F9408" s="64"/>
    </row>
    <row r="9409" spans="4:6">
      <c r="D9409" s="63"/>
      <c r="F9409" s="64"/>
    </row>
    <row r="9410" spans="4:6">
      <c r="D9410" s="63"/>
      <c r="F9410" s="64"/>
    </row>
    <row r="9411" spans="4:6">
      <c r="D9411" s="63"/>
      <c r="F9411" s="64"/>
    </row>
    <row r="9412" spans="4:6">
      <c r="D9412" s="63"/>
      <c r="F9412" s="64"/>
    </row>
    <row r="9413" spans="4:6">
      <c r="D9413" s="63"/>
      <c r="F9413" s="64"/>
    </row>
    <row r="9414" spans="4:6">
      <c r="D9414" s="63"/>
      <c r="F9414" s="64"/>
    </row>
    <row r="9415" spans="4:6">
      <c r="D9415" s="63"/>
      <c r="F9415" s="64"/>
    </row>
    <row r="9416" spans="4:6">
      <c r="D9416" s="63"/>
      <c r="F9416" s="64"/>
    </row>
    <row r="9417" spans="4:6">
      <c r="D9417" s="63"/>
      <c r="F9417" s="64"/>
    </row>
    <row r="9418" spans="4:6">
      <c r="D9418" s="63"/>
      <c r="F9418" s="64"/>
    </row>
    <row r="9419" spans="4:6">
      <c r="D9419" s="63"/>
      <c r="F9419" s="64"/>
    </row>
    <row r="9420" spans="4:6">
      <c r="D9420" s="63"/>
      <c r="F9420" s="64"/>
    </row>
    <row r="9421" spans="4:6">
      <c r="D9421" s="63"/>
      <c r="F9421" s="64"/>
    </row>
    <row r="9422" spans="4:6">
      <c r="D9422" s="63"/>
      <c r="F9422" s="64"/>
    </row>
    <row r="9423" spans="4:6">
      <c r="D9423" s="63"/>
      <c r="F9423" s="64"/>
    </row>
    <row r="9424" spans="4:6">
      <c r="D9424" s="63"/>
      <c r="F9424" s="64"/>
    </row>
    <row r="9425" spans="4:6">
      <c r="D9425" s="63"/>
      <c r="F9425" s="64"/>
    </row>
    <row r="9426" spans="4:6">
      <c r="D9426" s="63"/>
      <c r="F9426" s="64"/>
    </row>
    <row r="9427" spans="4:6">
      <c r="D9427" s="63"/>
      <c r="F9427" s="64"/>
    </row>
    <row r="9428" spans="4:6">
      <c r="D9428" s="63"/>
      <c r="F9428" s="64"/>
    </row>
    <row r="9429" spans="4:6">
      <c r="D9429" s="63"/>
      <c r="F9429" s="64"/>
    </row>
    <row r="9430" spans="4:6">
      <c r="D9430" s="63"/>
      <c r="F9430" s="64"/>
    </row>
    <row r="9431" spans="4:6">
      <c r="D9431" s="63"/>
      <c r="F9431" s="64"/>
    </row>
    <row r="9432" spans="4:6">
      <c r="D9432" s="63"/>
      <c r="F9432" s="64"/>
    </row>
    <row r="9433" spans="4:6">
      <c r="D9433" s="63"/>
      <c r="F9433" s="64"/>
    </row>
    <row r="9434" spans="4:6">
      <c r="D9434" s="63"/>
      <c r="F9434" s="64"/>
    </row>
    <row r="9435" spans="4:6">
      <c r="D9435" s="63"/>
      <c r="F9435" s="64"/>
    </row>
    <row r="9436" spans="4:6">
      <c r="D9436" s="63"/>
      <c r="F9436" s="64"/>
    </row>
    <row r="9437" spans="4:6">
      <c r="D9437" s="63"/>
      <c r="F9437" s="64"/>
    </row>
    <row r="9438" spans="4:6">
      <c r="D9438" s="63"/>
      <c r="F9438" s="64"/>
    </row>
    <row r="9439" spans="4:6">
      <c r="D9439" s="63"/>
      <c r="F9439" s="64"/>
    </row>
    <row r="9440" spans="4:6">
      <c r="D9440" s="63"/>
      <c r="F9440" s="64"/>
    </row>
    <row r="9441" spans="4:6">
      <c r="D9441" s="63"/>
      <c r="F9441" s="64"/>
    </row>
    <row r="9442" spans="4:6">
      <c r="D9442" s="63"/>
      <c r="F9442" s="64"/>
    </row>
    <row r="9443" spans="4:6">
      <c r="D9443" s="63"/>
      <c r="F9443" s="64"/>
    </row>
    <row r="9444" spans="4:6">
      <c r="D9444" s="63"/>
      <c r="F9444" s="64"/>
    </row>
    <row r="9445" spans="4:6">
      <c r="D9445" s="63"/>
      <c r="F9445" s="64"/>
    </row>
    <row r="9446" spans="4:6">
      <c r="D9446" s="63"/>
      <c r="F9446" s="64"/>
    </row>
    <row r="9447" spans="4:6">
      <c r="D9447" s="63"/>
      <c r="F9447" s="64"/>
    </row>
    <row r="9448" spans="4:6">
      <c r="D9448" s="63"/>
      <c r="F9448" s="64"/>
    </row>
    <row r="9449" spans="4:6">
      <c r="D9449" s="63"/>
      <c r="F9449" s="64"/>
    </row>
    <row r="9450" spans="4:6">
      <c r="D9450" s="63"/>
      <c r="F9450" s="64"/>
    </row>
    <row r="9451" spans="4:6">
      <c r="D9451" s="63"/>
      <c r="F9451" s="64"/>
    </row>
    <row r="9452" spans="4:6">
      <c r="D9452" s="63"/>
      <c r="F9452" s="64"/>
    </row>
    <row r="9453" spans="4:6">
      <c r="D9453" s="63"/>
      <c r="F9453" s="64"/>
    </row>
    <row r="9454" spans="4:6">
      <c r="D9454" s="63"/>
      <c r="F9454" s="64"/>
    </row>
    <row r="9455" spans="4:6">
      <c r="D9455" s="63"/>
      <c r="F9455" s="64"/>
    </row>
    <row r="9456" spans="4:6">
      <c r="D9456" s="63"/>
      <c r="F9456" s="64"/>
    </row>
    <row r="9457" spans="4:6">
      <c r="D9457" s="63"/>
      <c r="F9457" s="64"/>
    </row>
    <row r="9458" spans="4:6">
      <c r="D9458" s="63"/>
      <c r="F9458" s="64"/>
    </row>
    <row r="9459" spans="4:6">
      <c r="D9459" s="63"/>
      <c r="F9459" s="64"/>
    </row>
    <row r="9460" spans="4:6">
      <c r="D9460" s="63"/>
      <c r="F9460" s="64"/>
    </row>
    <row r="9461" spans="4:6">
      <c r="D9461" s="63"/>
      <c r="F9461" s="64"/>
    </row>
    <row r="9462" spans="4:6">
      <c r="D9462" s="63"/>
      <c r="F9462" s="64"/>
    </row>
    <row r="9463" spans="4:6">
      <c r="D9463" s="63"/>
      <c r="F9463" s="64"/>
    </row>
    <row r="9464" spans="4:6">
      <c r="D9464" s="63"/>
      <c r="F9464" s="64"/>
    </row>
    <row r="9465" spans="4:6">
      <c r="D9465" s="63"/>
      <c r="F9465" s="64"/>
    </row>
    <row r="9466" spans="4:6">
      <c r="D9466" s="63"/>
      <c r="F9466" s="64"/>
    </row>
    <row r="9467" spans="4:6">
      <c r="D9467" s="63"/>
      <c r="F9467" s="64"/>
    </row>
    <row r="9468" spans="4:6">
      <c r="D9468" s="63"/>
      <c r="F9468" s="64"/>
    </row>
    <row r="9469" spans="4:6">
      <c r="D9469" s="63"/>
      <c r="F9469" s="64"/>
    </row>
    <row r="9470" spans="4:6">
      <c r="D9470" s="63"/>
      <c r="F9470" s="64"/>
    </row>
    <row r="9471" spans="4:6">
      <c r="D9471" s="63"/>
      <c r="F9471" s="64"/>
    </row>
    <row r="9472" spans="4:6">
      <c r="D9472" s="63"/>
      <c r="F9472" s="64"/>
    </row>
    <row r="9473" spans="4:6">
      <c r="D9473" s="63"/>
      <c r="F9473" s="64"/>
    </row>
    <row r="9474" spans="4:6">
      <c r="D9474" s="63"/>
      <c r="F9474" s="64"/>
    </row>
    <row r="9475" spans="4:6">
      <c r="D9475" s="63"/>
      <c r="F9475" s="64"/>
    </row>
    <row r="9476" spans="4:6">
      <c r="D9476" s="63"/>
      <c r="F9476" s="64"/>
    </row>
    <row r="9477" spans="4:6">
      <c r="D9477" s="63"/>
      <c r="F9477" s="64"/>
    </row>
    <row r="9478" spans="4:6">
      <c r="D9478" s="63"/>
      <c r="F9478" s="64"/>
    </row>
    <row r="9479" spans="4:6">
      <c r="D9479" s="63"/>
      <c r="F9479" s="64"/>
    </row>
    <row r="9480" spans="4:6">
      <c r="D9480" s="63"/>
      <c r="F9480" s="64"/>
    </row>
    <row r="9481" spans="4:6">
      <c r="D9481" s="63"/>
      <c r="F9481" s="64"/>
    </row>
    <row r="9482" spans="4:6">
      <c r="D9482" s="63"/>
      <c r="F9482" s="64"/>
    </row>
    <row r="9483" spans="4:6">
      <c r="D9483" s="63"/>
      <c r="F9483" s="64"/>
    </row>
    <row r="9484" spans="4:6">
      <c r="D9484" s="63"/>
      <c r="F9484" s="64"/>
    </row>
    <row r="9485" spans="4:6">
      <c r="D9485" s="63"/>
      <c r="F9485" s="64"/>
    </row>
    <row r="9486" spans="4:6">
      <c r="D9486" s="63"/>
      <c r="F9486" s="64"/>
    </row>
    <row r="9487" spans="4:6">
      <c r="D9487" s="63"/>
      <c r="F9487" s="64"/>
    </row>
    <row r="9488" spans="4:6">
      <c r="D9488" s="63"/>
      <c r="F9488" s="64"/>
    </row>
    <row r="9489" spans="4:6">
      <c r="D9489" s="63"/>
      <c r="F9489" s="64"/>
    </row>
    <row r="9490" spans="4:6">
      <c r="D9490" s="63"/>
      <c r="F9490" s="64"/>
    </row>
    <row r="9491" spans="4:6">
      <c r="D9491" s="63"/>
      <c r="F9491" s="64"/>
    </row>
    <row r="9492" spans="4:6">
      <c r="D9492" s="63"/>
      <c r="F9492" s="64"/>
    </row>
    <row r="9493" spans="4:6">
      <c r="D9493" s="63"/>
      <c r="F9493" s="64"/>
    </row>
    <row r="9494" spans="4:6">
      <c r="D9494" s="63"/>
      <c r="F9494" s="64"/>
    </row>
    <row r="9495" spans="4:6">
      <c r="D9495" s="63"/>
      <c r="F9495" s="64"/>
    </row>
    <row r="9496" spans="4:6">
      <c r="D9496" s="63"/>
      <c r="F9496" s="64"/>
    </row>
    <row r="9497" spans="4:6">
      <c r="D9497" s="63"/>
      <c r="F9497" s="64"/>
    </row>
    <row r="9498" spans="4:6">
      <c r="D9498" s="63"/>
      <c r="F9498" s="64"/>
    </row>
    <row r="9499" spans="4:6">
      <c r="D9499" s="63"/>
      <c r="F9499" s="64"/>
    </row>
    <row r="9500" spans="4:6">
      <c r="D9500" s="63"/>
      <c r="F9500" s="64"/>
    </row>
    <row r="9501" spans="4:6">
      <c r="D9501" s="63"/>
      <c r="F9501" s="64"/>
    </row>
    <row r="9502" spans="4:6">
      <c r="D9502" s="63"/>
      <c r="F9502" s="64"/>
    </row>
    <row r="9503" spans="4:6">
      <c r="D9503" s="63"/>
      <c r="F9503" s="64"/>
    </row>
    <row r="9504" spans="4:6">
      <c r="D9504" s="63"/>
      <c r="F9504" s="64"/>
    </row>
    <row r="9505" spans="4:6">
      <c r="D9505" s="63"/>
      <c r="F9505" s="64"/>
    </row>
    <row r="9506" spans="4:6">
      <c r="D9506" s="63"/>
      <c r="F9506" s="64"/>
    </row>
    <row r="9507" spans="4:6">
      <c r="D9507" s="63"/>
      <c r="F9507" s="64"/>
    </row>
    <row r="9508" spans="4:6">
      <c r="D9508" s="63"/>
      <c r="F9508" s="64"/>
    </row>
    <row r="9509" spans="4:6">
      <c r="D9509" s="63"/>
      <c r="F9509" s="64"/>
    </row>
    <row r="9510" spans="4:6">
      <c r="D9510" s="63"/>
      <c r="F9510" s="64"/>
    </row>
    <row r="9511" spans="4:6">
      <c r="D9511" s="63"/>
      <c r="F9511" s="64"/>
    </row>
    <row r="9512" spans="4:6">
      <c r="D9512" s="63"/>
      <c r="F9512" s="64"/>
    </row>
    <row r="9513" spans="4:6">
      <c r="D9513" s="63"/>
      <c r="F9513" s="64"/>
    </row>
    <row r="9514" spans="4:6">
      <c r="D9514" s="63"/>
      <c r="F9514" s="64"/>
    </row>
    <row r="9515" spans="4:6">
      <c r="D9515" s="63"/>
      <c r="F9515" s="64"/>
    </row>
    <row r="9516" spans="4:6">
      <c r="D9516" s="63"/>
      <c r="F9516" s="64"/>
    </row>
    <row r="9517" spans="4:6">
      <c r="D9517" s="63"/>
      <c r="F9517" s="64"/>
    </row>
    <row r="9518" spans="4:6">
      <c r="D9518" s="63"/>
      <c r="F9518" s="64"/>
    </row>
    <row r="9519" spans="4:6">
      <c r="D9519" s="63"/>
      <c r="F9519" s="64"/>
    </row>
    <row r="9520" spans="4:6">
      <c r="D9520" s="63"/>
      <c r="F9520" s="64"/>
    </row>
    <row r="9521" spans="4:6">
      <c r="D9521" s="63"/>
      <c r="F9521" s="64"/>
    </row>
    <row r="9522" spans="4:6">
      <c r="D9522" s="63"/>
      <c r="F9522" s="64"/>
    </row>
    <row r="9523" spans="4:6">
      <c r="D9523" s="63"/>
      <c r="F9523" s="64"/>
    </row>
    <row r="9524" spans="4:6">
      <c r="D9524" s="63"/>
      <c r="F9524" s="64"/>
    </row>
    <row r="9525" spans="4:6">
      <c r="D9525" s="63"/>
      <c r="F9525" s="64"/>
    </row>
    <row r="9526" spans="4:6">
      <c r="D9526" s="63"/>
      <c r="F9526" s="64"/>
    </row>
    <row r="9527" spans="4:6">
      <c r="D9527" s="63"/>
      <c r="F9527" s="64"/>
    </row>
    <row r="9528" spans="4:6">
      <c r="D9528" s="63"/>
      <c r="F9528" s="64"/>
    </row>
    <row r="9529" spans="4:6">
      <c r="D9529" s="63"/>
      <c r="F9529" s="64"/>
    </row>
    <row r="9530" spans="4:6">
      <c r="D9530" s="63"/>
      <c r="F9530" s="64"/>
    </row>
    <row r="9531" spans="4:6">
      <c r="D9531" s="63"/>
      <c r="F9531" s="64"/>
    </row>
    <row r="9532" spans="4:6">
      <c r="D9532" s="63"/>
      <c r="F9532" s="64"/>
    </row>
    <row r="9533" spans="4:6">
      <c r="D9533" s="63"/>
      <c r="F9533" s="64"/>
    </row>
    <row r="9534" spans="4:6">
      <c r="D9534" s="63"/>
      <c r="F9534" s="64"/>
    </row>
    <row r="9535" spans="4:6">
      <c r="D9535" s="63"/>
      <c r="F9535" s="64"/>
    </row>
    <row r="9536" spans="4:6">
      <c r="D9536" s="63"/>
      <c r="F9536" s="64"/>
    </row>
    <row r="9537" spans="4:6">
      <c r="D9537" s="63"/>
      <c r="F9537" s="64"/>
    </row>
    <row r="9538" spans="4:6">
      <c r="D9538" s="63"/>
      <c r="F9538" s="64"/>
    </row>
    <row r="9539" spans="4:6">
      <c r="D9539" s="63"/>
      <c r="F9539" s="64"/>
    </row>
    <row r="9540" spans="4:6">
      <c r="D9540" s="63"/>
      <c r="F9540" s="64"/>
    </row>
    <row r="9541" spans="4:6">
      <c r="D9541" s="63"/>
      <c r="F9541" s="64"/>
    </row>
    <row r="9542" spans="4:6">
      <c r="D9542" s="63"/>
      <c r="F9542" s="64"/>
    </row>
    <row r="9543" spans="4:6">
      <c r="D9543" s="63"/>
      <c r="F9543" s="64"/>
    </row>
    <row r="9544" spans="4:6">
      <c r="D9544" s="63"/>
      <c r="F9544" s="64"/>
    </row>
    <row r="9545" spans="4:6">
      <c r="D9545" s="63"/>
      <c r="F9545" s="64"/>
    </row>
    <row r="9546" spans="4:6">
      <c r="D9546" s="63"/>
      <c r="F9546" s="64"/>
    </row>
    <row r="9547" spans="4:6">
      <c r="D9547" s="63"/>
      <c r="F9547" s="64"/>
    </row>
    <row r="9548" spans="4:6">
      <c r="D9548" s="63"/>
      <c r="F9548" s="64"/>
    </row>
    <row r="9549" spans="4:6">
      <c r="D9549" s="63"/>
      <c r="F9549" s="64"/>
    </row>
    <row r="9550" spans="4:6">
      <c r="D9550" s="63"/>
      <c r="F9550" s="64"/>
    </row>
    <row r="9551" spans="4:6">
      <c r="D9551" s="63"/>
      <c r="F9551" s="64"/>
    </row>
    <row r="9552" spans="4:6">
      <c r="D9552" s="63"/>
      <c r="F9552" s="64"/>
    </row>
    <row r="9553" spans="4:6">
      <c r="D9553" s="63"/>
      <c r="F9553" s="64"/>
    </row>
    <row r="9554" spans="4:6">
      <c r="D9554" s="63"/>
      <c r="F9554" s="64"/>
    </row>
    <row r="9555" spans="4:6">
      <c r="D9555" s="63"/>
      <c r="F9555" s="64"/>
    </row>
    <row r="9556" spans="4:6">
      <c r="D9556" s="63"/>
      <c r="F9556" s="64"/>
    </row>
    <row r="9557" spans="4:6">
      <c r="D9557" s="63"/>
      <c r="F9557" s="64"/>
    </row>
    <row r="9558" spans="4:6">
      <c r="D9558" s="63"/>
      <c r="F9558" s="64"/>
    </row>
    <row r="9559" spans="4:6">
      <c r="D9559" s="63"/>
      <c r="F9559" s="64"/>
    </row>
    <row r="9560" spans="4:6">
      <c r="D9560" s="63"/>
      <c r="F9560" s="64"/>
    </row>
    <row r="9561" spans="4:6">
      <c r="D9561" s="63"/>
      <c r="F9561" s="64"/>
    </row>
    <row r="9562" spans="4:6">
      <c r="D9562" s="63"/>
      <c r="F9562" s="64"/>
    </row>
    <row r="9563" spans="4:6">
      <c r="D9563" s="63"/>
      <c r="F9563" s="64"/>
    </row>
    <row r="9564" spans="4:6">
      <c r="D9564" s="63"/>
      <c r="F9564" s="64"/>
    </row>
    <row r="9565" spans="4:6">
      <c r="D9565" s="63"/>
      <c r="F9565" s="64"/>
    </row>
    <row r="9566" spans="4:6">
      <c r="D9566" s="63"/>
      <c r="F9566" s="64"/>
    </row>
    <row r="9567" spans="4:6">
      <c r="D9567" s="63"/>
      <c r="F9567" s="64"/>
    </row>
    <row r="9568" spans="4:6">
      <c r="D9568" s="63"/>
      <c r="F9568" s="64"/>
    </row>
    <row r="9569" spans="4:6">
      <c r="D9569" s="63"/>
      <c r="F9569" s="64"/>
    </row>
    <row r="9570" spans="4:6">
      <c r="D9570" s="63"/>
      <c r="F9570" s="64"/>
    </row>
    <row r="9571" spans="4:6">
      <c r="D9571" s="63"/>
      <c r="F9571" s="64"/>
    </row>
    <row r="9572" spans="4:6">
      <c r="D9572" s="63"/>
      <c r="F9572" s="64"/>
    </row>
    <row r="9573" spans="4:6">
      <c r="D9573" s="63"/>
      <c r="F9573" s="64"/>
    </row>
    <row r="9574" spans="4:6">
      <c r="D9574" s="63"/>
      <c r="F9574" s="64"/>
    </row>
    <row r="9575" spans="4:6">
      <c r="D9575" s="63"/>
      <c r="F9575" s="64"/>
    </row>
    <row r="9576" spans="4:6">
      <c r="D9576" s="63"/>
      <c r="F9576" s="64"/>
    </row>
    <row r="9577" spans="4:6">
      <c r="D9577" s="63"/>
      <c r="F9577" s="64"/>
    </row>
    <row r="9578" spans="4:6">
      <c r="D9578" s="63"/>
      <c r="F9578" s="64"/>
    </row>
    <row r="9579" spans="4:6">
      <c r="D9579" s="63"/>
      <c r="F9579" s="64"/>
    </row>
    <row r="9580" spans="4:6">
      <c r="D9580" s="63"/>
      <c r="F9580" s="64"/>
    </row>
    <row r="9581" spans="4:6">
      <c r="D9581" s="63"/>
      <c r="F9581" s="64"/>
    </row>
    <row r="9582" spans="4:6">
      <c r="D9582" s="63"/>
      <c r="F9582" s="64"/>
    </row>
    <row r="9583" spans="4:6">
      <c r="D9583" s="63"/>
      <c r="F9583" s="64"/>
    </row>
    <row r="9584" spans="4:6">
      <c r="D9584" s="63"/>
      <c r="F9584" s="64"/>
    </row>
    <row r="9585" spans="4:6">
      <c r="D9585" s="63"/>
      <c r="F9585" s="64"/>
    </row>
    <row r="9586" spans="4:6">
      <c r="D9586" s="63"/>
      <c r="F9586" s="64"/>
    </row>
    <row r="9587" spans="4:6">
      <c r="D9587" s="63"/>
      <c r="F9587" s="64"/>
    </row>
    <row r="9588" spans="4:6">
      <c r="D9588" s="63"/>
      <c r="F9588" s="64"/>
    </row>
    <row r="9589" spans="4:6">
      <c r="D9589" s="63"/>
      <c r="F9589" s="64"/>
    </row>
    <row r="9590" spans="4:6">
      <c r="D9590" s="63"/>
      <c r="F9590" s="64"/>
    </row>
    <row r="9591" spans="4:6">
      <c r="D9591" s="63"/>
      <c r="F9591" s="64"/>
    </row>
    <row r="9592" spans="4:6">
      <c r="D9592" s="63"/>
      <c r="F9592" s="64"/>
    </row>
    <row r="9593" spans="4:6">
      <c r="D9593" s="63"/>
      <c r="F9593" s="64"/>
    </row>
    <row r="9594" spans="4:6">
      <c r="D9594" s="63"/>
      <c r="F9594" s="64"/>
    </row>
    <row r="9595" spans="4:6">
      <c r="D9595" s="63"/>
      <c r="F9595" s="64"/>
    </row>
    <row r="9596" spans="4:6">
      <c r="D9596" s="63"/>
      <c r="F9596" s="64"/>
    </row>
    <row r="9597" spans="4:6">
      <c r="D9597" s="63"/>
      <c r="F9597" s="64"/>
    </row>
    <row r="9598" spans="4:6">
      <c r="D9598" s="63"/>
      <c r="F9598" s="64"/>
    </row>
    <row r="9599" spans="4:6">
      <c r="D9599" s="63"/>
      <c r="F9599" s="64"/>
    </row>
    <row r="9600" spans="4:6">
      <c r="D9600" s="63"/>
      <c r="F9600" s="64"/>
    </row>
    <row r="9601" spans="4:6">
      <c r="D9601" s="63"/>
      <c r="F9601" s="64"/>
    </row>
    <row r="9602" spans="4:6">
      <c r="D9602" s="63"/>
      <c r="F9602" s="64"/>
    </row>
    <row r="9603" spans="4:6">
      <c r="D9603" s="63"/>
      <c r="F9603" s="64"/>
    </row>
    <row r="9604" spans="4:6">
      <c r="D9604" s="63"/>
      <c r="F9604" s="64"/>
    </row>
    <row r="9605" spans="4:6">
      <c r="D9605" s="63"/>
      <c r="F9605" s="64"/>
    </row>
    <row r="9606" spans="4:6">
      <c r="D9606" s="63"/>
      <c r="F9606" s="64"/>
    </row>
    <row r="9607" spans="4:6">
      <c r="D9607" s="63"/>
      <c r="F9607" s="64"/>
    </row>
    <row r="9608" spans="4:6">
      <c r="D9608" s="63"/>
      <c r="F9608" s="64"/>
    </row>
    <row r="9609" spans="4:6">
      <c r="D9609" s="63"/>
      <c r="F9609" s="64"/>
    </row>
    <row r="9610" spans="4:6">
      <c r="D9610" s="63"/>
      <c r="F9610" s="64"/>
    </row>
    <row r="9611" spans="4:6">
      <c r="D9611" s="63"/>
      <c r="F9611" s="64"/>
    </row>
    <row r="9612" spans="4:6">
      <c r="D9612" s="63"/>
      <c r="F9612" s="64"/>
    </row>
    <row r="9613" spans="4:6">
      <c r="D9613" s="63"/>
      <c r="F9613" s="64"/>
    </row>
    <row r="9614" spans="4:6">
      <c r="D9614" s="63"/>
      <c r="F9614" s="64"/>
    </row>
    <row r="9615" spans="4:6">
      <c r="D9615" s="63"/>
      <c r="F9615" s="64"/>
    </row>
    <row r="9616" spans="4:6">
      <c r="D9616" s="63"/>
      <c r="F9616" s="64"/>
    </row>
    <row r="9617" spans="4:6">
      <c r="D9617" s="63"/>
      <c r="F9617" s="64"/>
    </row>
    <row r="9618" spans="4:6">
      <c r="D9618" s="63"/>
      <c r="F9618" s="64"/>
    </row>
    <row r="9619" spans="4:6">
      <c r="D9619" s="63"/>
      <c r="F9619" s="64"/>
    </row>
    <row r="9620" spans="4:6">
      <c r="D9620" s="63"/>
      <c r="F9620" s="64"/>
    </row>
    <row r="9621" spans="4:6">
      <c r="D9621" s="63"/>
      <c r="F9621" s="64"/>
    </row>
    <row r="9622" spans="4:6">
      <c r="D9622" s="63"/>
      <c r="F9622" s="64"/>
    </row>
    <row r="9623" spans="4:6">
      <c r="D9623" s="63"/>
      <c r="F9623" s="64"/>
    </row>
    <row r="9624" spans="4:6">
      <c r="D9624" s="63"/>
      <c r="F9624" s="64"/>
    </row>
    <row r="9625" spans="4:6">
      <c r="D9625" s="63"/>
      <c r="F9625" s="64"/>
    </row>
    <row r="9626" spans="4:6">
      <c r="D9626" s="63"/>
      <c r="F9626" s="64"/>
    </row>
    <row r="9627" spans="4:6">
      <c r="D9627" s="63"/>
      <c r="F9627" s="64"/>
    </row>
    <row r="9628" spans="4:6">
      <c r="D9628" s="63"/>
      <c r="F9628" s="64"/>
    </row>
    <row r="9629" spans="4:6">
      <c r="D9629" s="63"/>
      <c r="F9629" s="64"/>
    </row>
    <row r="9630" spans="4:6">
      <c r="D9630" s="63"/>
      <c r="F9630" s="64"/>
    </row>
    <row r="9631" spans="4:6">
      <c r="D9631" s="63"/>
      <c r="F9631" s="64"/>
    </row>
    <row r="9632" spans="4:6">
      <c r="D9632" s="63"/>
      <c r="F9632" s="64"/>
    </row>
    <row r="9633" spans="4:6">
      <c r="D9633" s="63"/>
      <c r="F9633" s="64"/>
    </row>
    <row r="9634" spans="4:6">
      <c r="D9634" s="63"/>
      <c r="F9634" s="64"/>
    </row>
    <row r="9635" spans="4:6">
      <c r="D9635" s="63"/>
      <c r="F9635" s="64"/>
    </row>
    <row r="9636" spans="4:6">
      <c r="D9636" s="63"/>
      <c r="F9636" s="64"/>
    </row>
    <row r="9637" spans="4:6">
      <c r="D9637" s="63"/>
      <c r="F9637" s="64"/>
    </row>
    <row r="9638" spans="4:6">
      <c r="D9638" s="63"/>
      <c r="F9638" s="64"/>
    </row>
    <row r="9639" spans="4:6">
      <c r="D9639" s="63"/>
      <c r="F9639" s="64"/>
    </row>
    <row r="9640" spans="4:6">
      <c r="D9640" s="63"/>
      <c r="F9640" s="64"/>
    </row>
    <row r="9641" spans="4:6">
      <c r="D9641" s="63"/>
      <c r="F9641" s="64"/>
    </row>
    <row r="9642" spans="4:6">
      <c r="D9642" s="63"/>
      <c r="F9642" s="64"/>
    </row>
    <row r="9643" spans="4:6">
      <c r="D9643" s="63"/>
      <c r="F9643" s="64"/>
    </row>
    <row r="9644" spans="4:6">
      <c r="D9644" s="63"/>
      <c r="F9644" s="64"/>
    </row>
    <row r="9645" spans="4:6">
      <c r="D9645" s="63"/>
      <c r="F9645" s="64"/>
    </row>
    <row r="9646" spans="4:6">
      <c r="D9646" s="63"/>
      <c r="F9646" s="64"/>
    </row>
    <row r="9647" spans="4:6">
      <c r="D9647" s="63"/>
      <c r="F9647" s="64"/>
    </row>
    <row r="9648" spans="4:6">
      <c r="D9648" s="63"/>
      <c r="F9648" s="64"/>
    </row>
    <row r="9649" spans="4:6">
      <c r="D9649" s="63"/>
      <c r="F9649" s="64"/>
    </row>
    <row r="9650" spans="4:6">
      <c r="D9650" s="63"/>
      <c r="F9650" s="64"/>
    </row>
    <row r="9651" spans="4:6">
      <c r="D9651" s="63"/>
      <c r="F9651" s="64"/>
    </row>
    <row r="9652" spans="4:6">
      <c r="D9652" s="63"/>
      <c r="F9652" s="64"/>
    </row>
    <row r="9653" spans="4:6">
      <c r="D9653" s="63"/>
      <c r="F9653" s="64"/>
    </row>
    <row r="9654" spans="4:6">
      <c r="D9654" s="63"/>
      <c r="F9654" s="64"/>
    </row>
    <row r="9655" spans="4:6">
      <c r="D9655" s="63"/>
      <c r="F9655" s="64"/>
    </row>
    <row r="9656" spans="4:6">
      <c r="D9656" s="63"/>
      <c r="F9656" s="64"/>
    </row>
    <row r="9657" spans="4:6">
      <c r="D9657" s="63"/>
      <c r="F9657" s="64"/>
    </row>
    <row r="9658" spans="4:6">
      <c r="D9658" s="63"/>
      <c r="F9658" s="64"/>
    </row>
    <row r="9659" spans="4:6">
      <c r="D9659" s="63"/>
      <c r="F9659" s="64"/>
    </row>
    <row r="9660" spans="4:6">
      <c r="D9660" s="63"/>
      <c r="F9660" s="64"/>
    </row>
    <row r="9661" spans="4:6">
      <c r="D9661" s="63"/>
      <c r="F9661" s="64"/>
    </row>
    <row r="9662" spans="4:6">
      <c r="D9662" s="63"/>
      <c r="F9662" s="64"/>
    </row>
    <row r="9663" spans="4:6">
      <c r="D9663" s="63"/>
      <c r="F9663" s="64"/>
    </row>
    <row r="9664" spans="4:6">
      <c r="D9664" s="63"/>
      <c r="F9664" s="64"/>
    </row>
    <row r="9665" spans="4:6">
      <c r="D9665" s="63"/>
      <c r="F9665" s="64"/>
    </row>
    <row r="9666" spans="4:6">
      <c r="D9666" s="63"/>
      <c r="F9666" s="64"/>
    </row>
    <row r="9667" spans="4:6">
      <c r="D9667" s="63"/>
      <c r="F9667" s="64"/>
    </row>
    <row r="9668" spans="4:6">
      <c r="D9668" s="63"/>
      <c r="F9668" s="64"/>
    </row>
    <row r="9669" spans="4:6">
      <c r="D9669" s="63"/>
      <c r="F9669" s="64"/>
    </row>
    <row r="9670" spans="4:6">
      <c r="D9670" s="63"/>
      <c r="F9670" s="64"/>
    </row>
    <row r="9671" spans="4:6">
      <c r="D9671" s="63"/>
      <c r="F9671" s="64"/>
    </row>
    <row r="9672" spans="4:6">
      <c r="D9672" s="63"/>
      <c r="F9672" s="64"/>
    </row>
    <row r="9673" spans="4:6">
      <c r="D9673" s="63"/>
      <c r="F9673" s="64"/>
    </row>
    <row r="9674" spans="4:6">
      <c r="D9674" s="63"/>
      <c r="F9674" s="64"/>
    </row>
    <row r="9675" spans="4:6">
      <c r="D9675" s="63"/>
      <c r="F9675" s="64"/>
    </row>
    <row r="9676" spans="4:6">
      <c r="D9676" s="63"/>
      <c r="F9676" s="64"/>
    </row>
    <row r="9677" spans="4:6">
      <c r="D9677" s="63"/>
      <c r="F9677" s="64"/>
    </row>
    <row r="9678" spans="4:6">
      <c r="D9678" s="63"/>
      <c r="F9678" s="64"/>
    </row>
    <row r="9679" spans="4:6">
      <c r="D9679" s="63"/>
      <c r="F9679" s="64"/>
    </row>
    <row r="9680" spans="4:6">
      <c r="D9680" s="63"/>
      <c r="F9680" s="64"/>
    </row>
    <row r="9681" spans="4:6">
      <c r="D9681" s="63"/>
      <c r="F9681" s="64"/>
    </row>
    <row r="9682" spans="4:6">
      <c r="D9682" s="63"/>
      <c r="F9682" s="64"/>
    </row>
    <row r="9683" spans="4:6">
      <c r="D9683" s="63"/>
      <c r="F9683" s="64"/>
    </row>
    <row r="9684" spans="4:6">
      <c r="D9684" s="63"/>
      <c r="F9684" s="64"/>
    </row>
    <row r="9685" spans="4:6">
      <c r="D9685" s="63"/>
      <c r="F9685" s="64"/>
    </row>
    <row r="9686" spans="4:6">
      <c r="D9686" s="63"/>
      <c r="F9686" s="64"/>
    </row>
    <row r="9687" spans="4:6">
      <c r="D9687" s="63"/>
      <c r="F9687" s="64"/>
    </row>
    <row r="9688" spans="4:6">
      <c r="D9688" s="63"/>
      <c r="F9688" s="64"/>
    </row>
    <row r="9689" spans="4:6">
      <c r="D9689" s="63"/>
      <c r="F9689" s="64"/>
    </row>
    <row r="9690" spans="4:6">
      <c r="D9690" s="63"/>
      <c r="F9690" s="64"/>
    </row>
    <row r="9691" spans="4:6">
      <c r="D9691" s="63"/>
      <c r="F9691" s="64"/>
    </row>
    <row r="9692" spans="4:6">
      <c r="D9692" s="63"/>
      <c r="F9692" s="64"/>
    </row>
    <row r="9693" spans="4:6">
      <c r="D9693" s="63"/>
      <c r="F9693" s="64"/>
    </row>
    <row r="9694" spans="4:6">
      <c r="D9694" s="63"/>
      <c r="F9694" s="64"/>
    </row>
    <row r="9695" spans="4:6">
      <c r="D9695" s="63"/>
      <c r="F9695" s="64"/>
    </row>
    <row r="9696" spans="4:6">
      <c r="D9696" s="63"/>
      <c r="F9696" s="64"/>
    </row>
    <row r="9697" spans="4:6">
      <c r="D9697" s="63"/>
      <c r="F9697" s="64"/>
    </row>
    <row r="9698" spans="4:6">
      <c r="D9698" s="63"/>
      <c r="F9698" s="64"/>
    </row>
    <row r="9699" spans="4:6">
      <c r="D9699" s="63"/>
      <c r="F9699" s="64"/>
    </row>
    <row r="9700" spans="4:6">
      <c r="D9700" s="63"/>
      <c r="F9700" s="64"/>
    </row>
    <row r="9701" spans="4:6">
      <c r="D9701" s="63"/>
      <c r="F9701" s="64"/>
    </row>
    <row r="9702" spans="4:6">
      <c r="D9702" s="63"/>
      <c r="F9702" s="64"/>
    </row>
    <row r="9703" spans="4:6">
      <c r="D9703" s="63"/>
      <c r="F9703" s="64"/>
    </row>
    <row r="9704" spans="4:6">
      <c r="D9704" s="63"/>
      <c r="F9704" s="64"/>
    </row>
    <row r="9705" spans="4:6">
      <c r="D9705" s="63"/>
      <c r="F9705" s="64"/>
    </row>
    <row r="9706" spans="4:6">
      <c r="D9706" s="63"/>
      <c r="F9706" s="64"/>
    </row>
    <row r="9707" spans="4:6">
      <c r="D9707" s="63"/>
      <c r="F9707" s="64"/>
    </row>
    <row r="9708" spans="4:6">
      <c r="D9708" s="63"/>
      <c r="F9708" s="64"/>
    </row>
    <row r="9709" spans="4:6">
      <c r="D9709" s="63"/>
      <c r="F9709" s="64"/>
    </row>
    <row r="9710" spans="4:6">
      <c r="D9710" s="63"/>
      <c r="F9710" s="64"/>
    </row>
    <row r="9711" spans="4:6">
      <c r="D9711" s="63"/>
      <c r="F9711" s="64"/>
    </row>
    <row r="9712" spans="4:6">
      <c r="D9712" s="63"/>
      <c r="F9712" s="64"/>
    </row>
    <row r="9713" spans="4:6">
      <c r="D9713" s="63"/>
      <c r="F9713" s="64"/>
    </row>
    <row r="9714" spans="4:6">
      <c r="D9714" s="63"/>
      <c r="F9714" s="64"/>
    </row>
    <row r="9715" spans="4:6">
      <c r="D9715" s="63"/>
      <c r="F9715" s="64"/>
    </row>
    <row r="9716" spans="4:6">
      <c r="D9716" s="63"/>
      <c r="F9716" s="64"/>
    </row>
    <row r="9717" spans="4:6">
      <c r="D9717" s="63"/>
      <c r="F9717" s="64"/>
    </row>
    <row r="9718" spans="4:6">
      <c r="D9718" s="63"/>
      <c r="F9718" s="64"/>
    </row>
    <row r="9719" spans="4:6">
      <c r="D9719" s="63"/>
      <c r="F9719" s="64"/>
    </row>
    <row r="9720" spans="4:6">
      <c r="D9720" s="63"/>
      <c r="F9720" s="64"/>
    </row>
    <row r="9721" spans="4:6">
      <c r="D9721" s="63"/>
      <c r="F9721" s="64"/>
    </row>
    <row r="9722" spans="4:6">
      <c r="D9722" s="63"/>
      <c r="F9722" s="64"/>
    </row>
    <row r="9723" spans="4:6">
      <c r="D9723" s="63"/>
      <c r="F9723" s="64"/>
    </row>
    <row r="9724" spans="4:6">
      <c r="D9724" s="63"/>
      <c r="F9724" s="64"/>
    </row>
    <row r="9725" spans="4:6">
      <c r="D9725" s="63"/>
      <c r="F9725" s="64"/>
    </row>
    <row r="9726" spans="4:6">
      <c r="D9726" s="63"/>
      <c r="F9726" s="64"/>
    </row>
    <row r="9727" spans="4:6">
      <c r="D9727" s="63"/>
      <c r="F9727" s="64"/>
    </row>
    <row r="9728" spans="4:6">
      <c r="D9728" s="63"/>
      <c r="F9728" s="64"/>
    </row>
    <row r="9729" spans="4:6">
      <c r="D9729" s="63"/>
      <c r="F9729" s="64"/>
    </row>
    <row r="9730" spans="4:6">
      <c r="D9730" s="63"/>
      <c r="F9730" s="64"/>
    </row>
    <row r="9731" spans="4:6">
      <c r="D9731" s="63"/>
      <c r="F9731" s="64"/>
    </row>
    <row r="9732" spans="4:6">
      <c r="D9732" s="63"/>
      <c r="F9732" s="64"/>
    </row>
    <row r="9733" spans="4:6">
      <c r="D9733" s="63"/>
      <c r="F9733" s="64"/>
    </row>
    <row r="9734" spans="4:6">
      <c r="D9734" s="63"/>
      <c r="F9734" s="64"/>
    </row>
    <row r="9735" spans="4:6">
      <c r="D9735" s="63"/>
      <c r="F9735" s="64"/>
    </row>
    <row r="9736" spans="4:6">
      <c r="D9736" s="63"/>
      <c r="F9736" s="64"/>
    </row>
    <row r="9737" spans="4:6">
      <c r="D9737" s="63"/>
      <c r="F9737" s="64"/>
    </row>
    <row r="9738" spans="4:6">
      <c r="D9738" s="63"/>
      <c r="F9738" s="64"/>
    </row>
    <row r="9739" spans="4:6">
      <c r="D9739" s="63"/>
      <c r="F9739" s="64"/>
    </row>
    <row r="9740" spans="4:6">
      <c r="D9740" s="63"/>
      <c r="F9740" s="64"/>
    </row>
    <row r="9741" spans="4:6">
      <c r="D9741" s="63"/>
      <c r="F9741" s="64"/>
    </row>
    <row r="9742" spans="4:6">
      <c r="D9742" s="63"/>
      <c r="F9742" s="64"/>
    </row>
    <row r="9743" spans="4:6">
      <c r="D9743" s="63"/>
      <c r="F9743" s="64"/>
    </row>
    <row r="9744" spans="4:6">
      <c r="D9744" s="63"/>
      <c r="F9744" s="64"/>
    </row>
    <row r="9745" spans="4:6">
      <c r="D9745" s="63"/>
      <c r="F9745" s="64"/>
    </row>
    <row r="9746" spans="4:6">
      <c r="D9746" s="63"/>
      <c r="F9746" s="64"/>
    </row>
    <row r="9747" spans="4:6">
      <c r="D9747" s="63"/>
      <c r="F9747" s="64"/>
    </row>
    <row r="9748" spans="4:6">
      <c r="D9748" s="63"/>
      <c r="F9748" s="64"/>
    </row>
    <row r="9749" spans="4:6">
      <c r="D9749" s="63"/>
      <c r="F9749" s="64"/>
    </row>
    <row r="9750" spans="4:6">
      <c r="D9750" s="63"/>
      <c r="F9750" s="64"/>
    </row>
    <row r="9751" spans="4:6">
      <c r="D9751" s="63"/>
      <c r="F9751" s="64"/>
    </row>
    <row r="9752" spans="4:6">
      <c r="D9752" s="63"/>
      <c r="F9752" s="64"/>
    </row>
    <row r="9753" spans="4:6">
      <c r="D9753" s="63"/>
      <c r="F9753" s="64"/>
    </row>
    <row r="9754" spans="4:6">
      <c r="D9754" s="63"/>
      <c r="F9754" s="64"/>
    </row>
    <row r="9755" spans="4:6">
      <c r="D9755" s="63"/>
      <c r="F9755" s="64"/>
    </row>
    <row r="9756" spans="4:6">
      <c r="D9756" s="63"/>
      <c r="F9756" s="64"/>
    </row>
    <row r="9757" spans="4:6">
      <c r="D9757" s="63"/>
      <c r="F9757" s="64"/>
    </row>
    <row r="9758" spans="4:6">
      <c r="D9758" s="63"/>
      <c r="F9758" s="64"/>
    </row>
    <row r="9759" spans="4:6">
      <c r="D9759" s="63"/>
      <c r="F9759" s="64"/>
    </row>
    <row r="9760" spans="4:6">
      <c r="D9760" s="63"/>
      <c r="F9760" s="64"/>
    </row>
    <row r="9761" spans="4:6">
      <c r="D9761" s="63"/>
      <c r="F9761" s="64"/>
    </row>
    <row r="9762" spans="4:6">
      <c r="D9762" s="63"/>
      <c r="F9762" s="64"/>
    </row>
    <row r="9763" spans="4:6">
      <c r="D9763" s="63"/>
      <c r="F9763" s="64"/>
    </row>
    <row r="9764" spans="4:6">
      <c r="D9764" s="63"/>
      <c r="F9764" s="64"/>
    </row>
    <row r="9765" spans="4:6">
      <c r="D9765" s="63"/>
      <c r="F9765" s="64"/>
    </row>
    <row r="9766" spans="4:6">
      <c r="D9766" s="63"/>
      <c r="F9766" s="64"/>
    </row>
    <row r="9767" spans="4:6">
      <c r="D9767" s="63"/>
      <c r="F9767" s="64"/>
    </row>
    <row r="9768" spans="4:6">
      <c r="D9768" s="63"/>
      <c r="F9768" s="64"/>
    </row>
    <row r="9769" spans="4:6">
      <c r="D9769" s="63"/>
      <c r="F9769" s="64"/>
    </row>
    <row r="9770" spans="4:6">
      <c r="D9770" s="63"/>
      <c r="F9770" s="64"/>
    </row>
    <row r="9771" spans="4:6">
      <c r="D9771" s="63"/>
      <c r="F9771" s="64"/>
    </row>
    <row r="9772" spans="4:6">
      <c r="D9772" s="63"/>
      <c r="F9772" s="64"/>
    </row>
    <row r="9773" spans="4:6">
      <c r="D9773" s="63"/>
      <c r="F9773" s="64"/>
    </row>
    <row r="9774" spans="4:6">
      <c r="D9774" s="63"/>
      <c r="F9774" s="64"/>
    </row>
    <row r="9775" spans="4:6">
      <c r="D9775" s="63"/>
      <c r="F9775" s="64"/>
    </row>
    <row r="9776" spans="4:6">
      <c r="D9776" s="63"/>
      <c r="F9776" s="64"/>
    </row>
    <row r="9777" spans="4:6">
      <c r="D9777" s="63"/>
      <c r="F9777" s="64"/>
    </row>
    <row r="9778" spans="4:6">
      <c r="D9778" s="63"/>
      <c r="F9778" s="64"/>
    </row>
    <row r="9779" spans="4:6">
      <c r="D9779" s="63"/>
      <c r="F9779" s="64"/>
    </row>
    <row r="9780" spans="4:6">
      <c r="D9780" s="63"/>
      <c r="F9780" s="64"/>
    </row>
    <row r="9781" spans="4:6">
      <c r="D9781" s="63"/>
      <c r="F9781" s="64"/>
    </row>
    <row r="9782" spans="4:6">
      <c r="D9782" s="63"/>
      <c r="F9782" s="64"/>
    </row>
    <row r="9783" spans="4:6">
      <c r="D9783" s="63"/>
      <c r="F9783" s="64"/>
    </row>
    <row r="9784" spans="4:6">
      <c r="D9784" s="63"/>
      <c r="F9784" s="64"/>
    </row>
    <row r="9785" spans="4:6">
      <c r="D9785" s="63"/>
      <c r="F9785" s="64"/>
    </row>
    <row r="9786" spans="4:6">
      <c r="D9786" s="63"/>
      <c r="F9786" s="64"/>
    </row>
    <row r="9787" spans="4:6">
      <c r="D9787" s="63"/>
      <c r="F9787" s="64"/>
    </row>
    <row r="9788" spans="4:6">
      <c r="D9788" s="63"/>
      <c r="F9788" s="64"/>
    </row>
    <row r="9789" spans="4:6">
      <c r="D9789" s="63"/>
      <c r="F9789" s="64"/>
    </row>
    <row r="9790" spans="4:6">
      <c r="D9790" s="63"/>
      <c r="F9790" s="64"/>
    </row>
    <row r="9791" spans="4:6">
      <c r="D9791" s="63"/>
      <c r="F9791" s="64"/>
    </row>
    <row r="9792" spans="4:6">
      <c r="D9792" s="63"/>
      <c r="F9792" s="64"/>
    </row>
    <row r="9793" spans="4:6">
      <c r="D9793" s="63"/>
      <c r="F9793" s="64"/>
    </row>
    <row r="9794" spans="4:6">
      <c r="D9794" s="63"/>
      <c r="F9794" s="64"/>
    </row>
    <row r="9795" spans="4:6">
      <c r="D9795" s="63"/>
      <c r="F9795" s="64"/>
    </row>
    <row r="9796" spans="4:6">
      <c r="D9796" s="63"/>
      <c r="F9796" s="64"/>
    </row>
    <row r="9797" spans="4:6">
      <c r="D9797" s="63"/>
      <c r="F9797" s="64"/>
    </row>
    <row r="9798" spans="4:6">
      <c r="D9798" s="63"/>
      <c r="F9798" s="64"/>
    </row>
    <row r="9799" spans="4:6">
      <c r="D9799" s="63"/>
      <c r="F9799" s="64"/>
    </row>
    <row r="9800" spans="4:6">
      <c r="D9800" s="63"/>
      <c r="F9800" s="64"/>
    </row>
    <row r="9801" spans="4:6">
      <c r="D9801" s="63"/>
      <c r="F9801" s="64"/>
    </row>
    <row r="9802" spans="4:6">
      <c r="D9802" s="63"/>
      <c r="F9802" s="64"/>
    </row>
    <row r="9803" spans="4:6">
      <c r="D9803" s="63"/>
      <c r="F9803" s="64"/>
    </row>
    <row r="9804" spans="4:6">
      <c r="D9804" s="63"/>
      <c r="F9804" s="64"/>
    </row>
    <row r="9805" spans="4:6">
      <c r="D9805" s="63"/>
      <c r="F9805" s="64"/>
    </row>
    <row r="9806" spans="4:6">
      <c r="D9806" s="63"/>
      <c r="F9806" s="64"/>
    </row>
    <row r="9807" spans="4:6">
      <c r="D9807" s="63"/>
      <c r="F9807" s="64"/>
    </row>
    <row r="9808" spans="4:6">
      <c r="D9808" s="63"/>
      <c r="F9808" s="64"/>
    </row>
    <row r="9809" spans="4:6">
      <c r="D9809" s="63"/>
      <c r="F9809" s="64"/>
    </row>
    <row r="9810" spans="4:6">
      <c r="D9810" s="63"/>
      <c r="F9810" s="64"/>
    </row>
    <row r="9811" spans="4:6">
      <c r="D9811" s="63"/>
      <c r="F9811" s="64"/>
    </row>
    <row r="9812" spans="4:6">
      <c r="D9812" s="63"/>
      <c r="F9812" s="64"/>
    </row>
    <row r="9813" spans="4:6">
      <c r="D9813" s="63"/>
      <c r="F9813" s="64"/>
    </row>
    <row r="9814" spans="4:6">
      <c r="D9814" s="63"/>
      <c r="F9814" s="64"/>
    </row>
    <row r="9815" spans="4:6">
      <c r="D9815" s="63"/>
      <c r="F9815" s="64"/>
    </row>
    <row r="9816" spans="4:6">
      <c r="D9816" s="63"/>
      <c r="F9816" s="64"/>
    </row>
    <row r="9817" spans="4:6">
      <c r="D9817" s="63"/>
      <c r="F9817" s="64"/>
    </row>
    <row r="9818" spans="4:6">
      <c r="D9818" s="63"/>
      <c r="F9818" s="64"/>
    </row>
    <row r="9819" spans="4:6">
      <c r="D9819" s="63"/>
      <c r="F9819" s="64"/>
    </row>
    <row r="9820" spans="4:6">
      <c r="D9820" s="63"/>
      <c r="F9820" s="64"/>
    </row>
    <row r="9821" spans="4:6">
      <c r="D9821" s="63"/>
      <c r="F9821" s="64"/>
    </row>
    <row r="9822" spans="4:6">
      <c r="D9822" s="63"/>
      <c r="F9822" s="64"/>
    </row>
    <row r="9823" spans="4:6">
      <c r="D9823" s="63"/>
      <c r="F9823" s="64"/>
    </row>
    <row r="9824" spans="4:6">
      <c r="D9824" s="63"/>
      <c r="F9824" s="64"/>
    </row>
    <row r="9825" spans="4:6">
      <c r="D9825" s="63"/>
      <c r="F9825" s="64"/>
    </row>
    <row r="9826" spans="4:6">
      <c r="D9826" s="63"/>
      <c r="F9826" s="64"/>
    </row>
    <row r="9827" spans="4:6">
      <c r="D9827" s="63"/>
      <c r="F9827" s="64"/>
    </row>
    <row r="9828" spans="4:6">
      <c r="D9828" s="63"/>
      <c r="F9828" s="64"/>
    </row>
    <row r="9829" spans="4:6">
      <c r="D9829" s="63"/>
      <c r="F9829" s="64"/>
    </row>
    <row r="9830" spans="4:6">
      <c r="D9830" s="63"/>
      <c r="F9830" s="64"/>
    </row>
    <row r="9831" spans="4:6">
      <c r="D9831" s="63"/>
      <c r="F9831" s="64"/>
    </row>
    <row r="9832" spans="4:6">
      <c r="D9832" s="63"/>
      <c r="F9832" s="64"/>
    </row>
    <row r="9833" spans="4:6">
      <c r="D9833" s="63"/>
      <c r="F9833" s="64"/>
    </row>
    <row r="9834" spans="4:6">
      <c r="D9834" s="63"/>
      <c r="F9834" s="64"/>
    </row>
    <row r="9835" spans="4:6">
      <c r="D9835" s="63"/>
      <c r="F9835" s="64"/>
    </row>
    <row r="9836" spans="4:6">
      <c r="D9836" s="63"/>
      <c r="F9836" s="64"/>
    </row>
    <row r="9837" spans="4:6">
      <c r="D9837" s="63"/>
      <c r="F9837" s="64"/>
    </row>
    <row r="9838" spans="4:6">
      <c r="D9838" s="63"/>
      <c r="F9838" s="64"/>
    </row>
    <row r="9839" spans="4:6">
      <c r="D9839" s="63"/>
      <c r="F9839" s="64"/>
    </row>
    <row r="9840" spans="4:6">
      <c r="D9840" s="63"/>
      <c r="F9840" s="64"/>
    </row>
    <row r="9841" spans="4:6">
      <c r="D9841" s="63"/>
      <c r="F9841" s="64"/>
    </row>
    <row r="9842" spans="4:6">
      <c r="D9842" s="63"/>
      <c r="F9842" s="64"/>
    </row>
    <row r="9843" spans="4:6">
      <c r="D9843" s="63"/>
      <c r="F9843" s="64"/>
    </row>
    <row r="9844" spans="4:6">
      <c r="D9844" s="63"/>
      <c r="F9844" s="64"/>
    </row>
    <row r="9845" spans="4:6">
      <c r="D9845" s="63"/>
      <c r="F9845" s="64"/>
    </row>
    <row r="9846" spans="4:6">
      <c r="D9846" s="63"/>
      <c r="F9846" s="64"/>
    </row>
    <row r="9847" spans="4:6">
      <c r="D9847" s="63"/>
      <c r="F9847" s="64"/>
    </row>
    <row r="9848" spans="4:6">
      <c r="D9848" s="63"/>
      <c r="F9848" s="64"/>
    </row>
    <row r="9849" spans="4:6">
      <c r="D9849" s="63"/>
      <c r="F9849" s="64"/>
    </row>
    <row r="9850" spans="4:6">
      <c r="D9850" s="63"/>
      <c r="F9850" s="64"/>
    </row>
    <row r="9851" spans="4:6">
      <c r="D9851" s="63"/>
      <c r="F9851" s="64"/>
    </row>
    <row r="9852" spans="4:6">
      <c r="D9852" s="63"/>
      <c r="F9852" s="64"/>
    </row>
    <row r="9853" spans="4:6">
      <c r="D9853" s="63"/>
      <c r="F9853" s="64"/>
    </row>
    <row r="9854" spans="4:6">
      <c r="D9854" s="63"/>
      <c r="F9854" s="64"/>
    </row>
    <row r="9855" spans="4:6">
      <c r="D9855" s="63"/>
      <c r="F9855" s="64"/>
    </row>
    <row r="9856" spans="4:6">
      <c r="D9856" s="63"/>
      <c r="F9856" s="64"/>
    </row>
    <row r="9857" spans="4:6">
      <c r="D9857" s="63"/>
      <c r="F9857" s="64"/>
    </row>
    <row r="9858" spans="4:6">
      <c r="D9858" s="63"/>
      <c r="F9858" s="64"/>
    </row>
    <row r="9859" spans="4:6">
      <c r="D9859" s="63"/>
      <c r="F9859" s="64"/>
    </row>
    <row r="9860" spans="4:6">
      <c r="D9860" s="63"/>
      <c r="F9860" s="64"/>
    </row>
    <row r="9861" spans="4:6">
      <c r="D9861" s="63"/>
      <c r="F9861" s="64"/>
    </row>
    <row r="9862" spans="4:6">
      <c r="D9862" s="63"/>
      <c r="F9862" s="64"/>
    </row>
    <row r="9863" spans="4:6">
      <c r="D9863" s="63"/>
      <c r="F9863" s="64"/>
    </row>
    <row r="9864" spans="4:6">
      <c r="D9864" s="63"/>
      <c r="F9864" s="64"/>
    </row>
    <row r="9865" spans="4:6">
      <c r="D9865" s="63"/>
      <c r="F9865" s="64"/>
    </row>
    <row r="9866" spans="4:6">
      <c r="D9866" s="63"/>
      <c r="F9866" s="64"/>
    </row>
    <row r="9867" spans="4:6">
      <c r="D9867" s="63"/>
      <c r="F9867" s="64"/>
    </row>
    <row r="9868" spans="4:6">
      <c r="D9868" s="63"/>
      <c r="F9868" s="64"/>
    </row>
    <row r="9869" spans="4:6">
      <c r="D9869" s="63"/>
      <c r="F9869" s="64"/>
    </row>
    <row r="9870" spans="4:6">
      <c r="D9870" s="63"/>
      <c r="F9870" s="64"/>
    </row>
    <row r="9871" spans="4:6">
      <c r="D9871" s="63"/>
      <c r="F9871" s="64"/>
    </row>
    <row r="9872" spans="4:6">
      <c r="D9872" s="63"/>
      <c r="F9872" s="64"/>
    </row>
    <row r="9873" spans="4:6">
      <c r="D9873" s="63"/>
      <c r="F9873" s="64"/>
    </row>
    <row r="9874" spans="4:6">
      <c r="D9874" s="63"/>
      <c r="F9874" s="64"/>
    </row>
    <row r="9875" spans="4:6">
      <c r="D9875" s="63"/>
      <c r="F9875" s="64"/>
    </row>
    <row r="9876" spans="4:6">
      <c r="D9876" s="63"/>
      <c r="F9876" s="64"/>
    </row>
    <row r="9877" spans="4:6">
      <c r="D9877" s="63"/>
      <c r="F9877" s="64"/>
    </row>
    <row r="9878" spans="4:6">
      <c r="D9878" s="63"/>
      <c r="F9878" s="64"/>
    </row>
    <row r="9879" spans="4:6">
      <c r="D9879" s="63"/>
      <c r="F9879" s="64"/>
    </row>
    <row r="9880" spans="4:6">
      <c r="D9880" s="63"/>
      <c r="F9880" s="64"/>
    </row>
    <row r="9881" spans="4:6">
      <c r="D9881" s="63"/>
      <c r="F9881" s="64"/>
    </row>
    <row r="9882" spans="4:6">
      <c r="D9882" s="63"/>
      <c r="F9882" s="64"/>
    </row>
    <row r="9883" spans="4:6">
      <c r="D9883" s="63"/>
      <c r="F9883" s="64"/>
    </row>
    <row r="9884" spans="4:6">
      <c r="D9884" s="63"/>
      <c r="F9884" s="64"/>
    </row>
    <row r="9885" spans="4:6">
      <c r="D9885" s="63"/>
      <c r="F9885" s="64"/>
    </row>
    <row r="9886" spans="4:6">
      <c r="D9886" s="63"/>
      <c r="F9886" s="64"/>
    </row>
    <row r="9887" spans="4:6">
      <c r="D9887" s="63"/>
      <c r="F9887" s="64"/>
    </row>
    <row r="9888" spans="4:6">
      <c r="D9888" s="63"/>
      <c r="F9888" s="64"/>
    </row>
    <row r="9889" spans="4:6">
      <c r="D9889" s="63"/>
      <c r="F9889" s="64"/>
    </row>
    <row r="9890" spans="4:6">
      <c r="D9890" s="63"/>
      <c r="F9890" s="64"/>
    </row>
    <row r="9891" spans="4:6">
      <c r="D9891" s="63"/>
      <c r="F9891" s="64"/>
    </row>
    <row r="9892" spans="4:6">
      <c r="D9892" s="63"/>
      <c r="F9892" s="64"/>
    </row>
    <row r="9893" spans="4:6">
      <c r="D9893" s="63"/>
      <c r="F9893" s="64"/>
    </row>
    <row r="9894" spans="4:6">
      <c r="D9894" s="63"/>
      <c r="F9894" s="64"/>
    </row>
    <row r="9895" spans="4:6">
      <c r="D9895" s="63"/>
      <c r="F9895" s="64"/>
    </row>
    <row r="9896" spans="4:6">
      <c r="D9896" s="63"/>
      <c r="F9896" s="64"/>
    </row>
    <row r="9897" spans="4:6">
      <c r="D9897" s="63"/>
      <c r="F9897" s="64"/>
    </row>
    <row r="9898" spans="4:6">
      <c r="D9898" s="63"/>
      <c r="F9898" s="64"/>
    </row>
    <row r="9899" spans="4:6">
      <c r="D9899" s="63"/>
      <c r="F9899" s="64"/>
    </row>
    <row r="9900" spans="4:6">
      <c r="D9900" s="63"/>
      <c r="F9900" s="64"/>
    </row>
    <row r="9901" spans="4:6">
      <c r="D9901" s="63"/>
      <c r="F9901" s="64"/>
    </row>
    <row r="9902" spans="4:6">
      <c r="D9902" s="63"/>
      <c r="F9902" s="64"/>
    </row>
    <row r="9903" spans="4:6">
      <c r="D9903" s="63"/>
      <c r="F9903" s="64"/>
    </row>
    <row r="9904" spans="4:6">
      <c r="D9904" s="63"/>
      <c r="F9904" s="64"/>
    </row>
    <row r="9905" spans="4:6">
      <c r="D9905" s="63"/>
      <c r="F9905" s="64"/>
    </row>
    <row r="9906" spans="4:6">
      <c r="D9906" s="63"/>
      <c r="F9906" s="64"/>
    </row>
    <row r="9907" spans="4:6">
      <c r="D9907" s="63"/>
      <c r="F9907" s="64"/>
    </row>
    <row r="9908" spans="4:6">
      <c r="D9908" s="63"/>
      <c r="F9908" s="64"/>
    </row>
    <row r="9909" spans="4:6">
      <c r="D9909" s="63"/>
      <c r="F9909" s="64"/>
    </row>
    <row r="9910" spans="4:6">
      <c r="D9910" s="63"/>
      <c r="F9910" s="64"/>
    </row>
    <row r="9911" spans="4:6">
      <c r="D9911" s="63"/>
      <c r="F9911" s="64"/>
    </row>
    <row r="9912" spans="4:6">
      <c r="D9912" s="63"/>
      <c r="F9912" s="64"/>
    </row>
    <row r="9913" spans="4:6">
      <c r="D9913" s="63"/>
      <c r="F9913" s="64"/>
    </row>
    <row r="9914" spans="4:6">
      <c r="D9914" s="63"/>
      <c r="F9914" s="64"/>
    </row>
    <row r="9915" spans="4:6">
      <c r="D9915" s="63"/>
      <c r="F9915" s="64"/>
    </row>
    <row r="9916" spans="4:6">
      <c r="D9916" s="63"/>
      <c r="F9916" s="64"/>
    </row>
    <row r="9917" spans="4:6">
      <c r="D9917" s="63"/>
      <c r="F9917" s="64"/>
    </row>
    <row r="9918" spans="4:6">
      <c r="D9918" s="63"/>
      <c r="F9918" s="64"/>
    </row>
    <row r="9919" spans="4:6">
      <c r="D9919" s="63"/>
      <c r="F9919" s="64"/>
    </row>
    <row r="9920" spans="4:6">
      <c r="D9920" s="63"/>
      <c r="F9920" s="64"/>
    </row>
    <row r="9921" spans="4:6">
      <c r="D9921" s="63"/>
      <c r="F9921" s="64"/>
    </row>
    <row r="9922" spans="4:6">
      <c r="D9922" s="63"/>
      <c r="F9922" s="64"/>
    </row>
    <row r="9923" spans="4:6">
      <c r="D9923" s="63"/>
      <c r="F9923" s="64"/>
    </row>
    <row r="9924" spans="4:6">
      <c r="D9924" s="63"/>
      <c r="F9924" s="64"/>
    </row>
    <row r="9925" spans="4:6">
      <c r="D9925" s="63"/>
      <c r="F9925" s="64"/>
    </row>
    <row r="9926" spans="4:6">
      <c r="D9926" s="63"/>
      <c r="F9926" s="64"/>
    </row>
    <row r="9927" spans="4:6">
      <c r="D9927" s="63"/>
      <c r="F9927" s="64"/>
    </row>
    <row r="9928" spans="4:6">
      <c r="D9928" s="63"/>
      <c r="F9928" s="64"/>
    </row>
    <row r="9929" spans="4:6">
      <c r="D9929" s="63"/>
      <c r="F9929" s="64"/>
    </row>
    <row r="9930" spans="4:6">
      <c r="D9930" s="63"/>
      <c r="F9930" s="64"/>
    </row>
    <row r="9931" spans="4:6">
      <c r="D9931" s="63"/>
      <c r="F9931" s="64"/>
    </row>
    <row r="9932" spans="4:6">
      <c r="D9932" s="63"/>
      <c r="F9932" s="64"/>
    </row>
    <row r="9933" spans="4:6">
      <c r="D9933" s="63"/>
      <c r="F9933" s="64"/>
    </row>
    <row r="9934" spans="4:6">
      <c r="D9934" s="63"/>
      <c r="F9934" s="64"/>
    </row>
    <row r="9935" spans="4:6">
      <c r="D9935" s="63"/>
      <c r="F9935" s="64"/>
    </row>
    <row r="9936" spans="4:6">
      <c r="D9936" s="63"/>
      <c r="F9936" s="64"/>
    </row>
    <row r="9937" spans="4:6">
      <c r="D9937" s="63"/>
      <c r="F9937" s="64"/>
    </row>
    <row r="9938" spans="4:6">
      <c r="D9938" s="63"/>
      <c r="F9938" s="64"/>
    </row>
    <row r="9939" spans="4:6">
      <c r="D9939" s="63"/>
      <c r="F9939" s="64"/>
    </row>
    <row r="9940" spans="4:6">
      <c r="D9940" s="63"/>
      <c r="F9940" s="64"/>
    </row>
    <row r="9941" spans="4:6">
      <c r="D9941" s="63"/>
      <c r="F9941" s="64"/>
    </row>
    <row r="9942" spans="4:6">
      <c r="D9942" s="63"/>
      <c r="F9942" s="64"/>
    </row>
    <row r="9943" spans="4:6">
      <c r="D9943" s="63"/>
      <c r="F9943" s="64"/>
    </row>
    <row r="9944" spans="4:6">
      <c r="D9944" s="63"/>
      <c r="F9944" s="64"/>
    </row>
    <row r="9945" spans="4:6">
      <c r="D9945" s="63"/>
      <c r="F9945" s="64"/>
    </row>
    <row r="9946" spans="4:6">
      <c r="D9946" s="63"/>
      <c r="F9946" s="64"/>
    </row>
    <row r="9947" spans="4:6">
      <c r="D9947" s="63"/>
      <c r="F9947" s="64"/>
    </row>
    <row r="9948" spans="4:6">
      <c r="D9948" s="63"/>
      <c r="F9948" s="64"/>
    </row>
    <row r="9949" spans="4:6">
      <c r="D9949" s="63"/>
      <c r="F9949" s="64"/>
    </row>
    <row r="9950" spans="4:6">
      <c r="D9950" s="63"/>
      <c r="F9950" s="64"/>
    </row>
    <row r="9951" spans="4:6">
      <c r="D9951" s="63"/>
      <c r="F9951" s="64"/>
    </row>
    <row r="9952" spans="4:6">
      <c r="D9952" s="63"/>
      <c r="F9952" s="64"/>
    </row>
    <row r="9953" spans="4:6">
      <c r="D9953" s="63"/>
      <c r="F9953" s="64"/>
    </row>
    <row r="9954" spans="4:6">
      <c r="D9954" s="63"/>
      <c r="F9954" s="64"/>
    </row>
    <row r="9955" spans="4:6">
      <c r="D9955" s="63"/>
      <c r="F9955" s="64"/>
    </row>
    <row r="9956" spans="4:6">
      <c r="D9956" s="63"/>
      <c r="F9956" s="64"/>
    </row>
    <row r="9957" spans="4:6">
      <c r="D9957" s="63"/>
      <c r="F9957" s="64"/>
    </row>
    <row r="9958" spans="4:6">
      <c r="D9958" s="63"/>
      <c r="F9958" s="64"/>
    </row>
    <row r="9959" spans="4:6">
      <c r="D9959" s="63"/>
      <c r="F9959" s="64"/>
    </row>
    <row r="9960" spans="4:6">
      <c r="D9960" s="63"/>
      <c r="F9960" s="64"/>
    </row>
    <row r="9961" spans="4:6">
      <c r="D9961" s="63"/>
      <c r="F9961" s="64"/>
    </row>
    <row r="9962" spans="4:6">
      <c r="D9962" s="63"/>
      <c r="F9962" s="64"/>
    </row>
    <row r="9963" spans="4:6">
      <c r="D9963" s="63"/>
      <c r="F9963" s="64"/>
    </row>
    <row r="9964" spans="4:6">
      <c r="D9964" s="63"/>
      <c r="F9964" s="64"/>
    </row>
    <row r="9965" spans="4:6">
      <c r="D9965" s="63"/>
      <c r="F9965" s="64"/>
    </row>
    <row r="9966" spans="4:6">
      <c r="D9966" s="63"/>
      <c r="F9966" s="64"/>
    </row>
    <row r="9967" spans="4:6">
      <c r="D9967" s="63"/>
      <c r="F9967" s="64"/>
    </row>
    <row r="9968" spans="4:6">
      <c r="D9968" s="63"/>
      <c r="F9968" s="64"/>
    </row>
    <row r="9969" spans="4:6">
      <c r="D9969" s="63"/>
      <c r="F9969" s="64"/>
    </row>
    <row r="9970" spans="4:6">
      <c r="D9970" s="63"/>
      <c r="F9970" s="64"/>
    </row>
    <row r="9971" spans="4:6">
      <c r="D9971" s="63"/>
      <c r="F9971" s="64"/>
    </row>
    <row r="9972" spans="4:6">
      <c r="D9972" s="63"/>
      <c r="F9972" s="64"/>
    </row>
    <row r="9973" spans="4:6">
      <c r="D9973" s="63"/>
      <c r="F9973" s="64"/>
    </row>
    <row r="9974" spans="4:6">
      <c r="D9974" s="63"/>
      <c r="F9974" s="64"/>
    </row>
    <row r="9975" spans="4:6">
      <c r="D9975" s="63"/>
      <c r="F9975" s="64"/>
    </row>
    <row r="9976" spans="4:6">
      <c r="D9976" s="63"/>
      <c r="F9976" s="64"/>
    </row>
    <row r="9977" spans="4:6">
      <c r="D9977" s="63"/>
      <c r="F9977" s="64"/>
    </row>
    <row r="9978" spans="4:6">
      <c r="D9978" s="63"/>
      <c r="F9978" s="64"/>
    </row>
    <row r="9979" spans="4:6">
      <c r="D9979" s="63"/>
      <c r="F9979" s="64"/>
    </row>
    <row r="9980" spans="4:6">
      <c r="D9980" s="63"/>
      <c r="F9980" s="64"/>
    </row>
    <row r="9981" spans="4:6">
      <c r="D9981" s="63"/>
      <c r="F9981" s="64"/>
    </row>
    <row r="9982" spans="4:6">
      <c r="D9982" s="63"/>
      <c r="F9982" s="64"/>
    </row>
    <row r="9983" spans="4:6">
      <c r="D9983" s="63"/>
      <c r="F9983" s="64"/>
    </row>
    <row r="9984" spans="4:6">
      <c r="D9984" s="63"/>
      <c r="F9984" s="64"/>
    </row>
    <row r="9985" spans="4:6">
      <c r="D9985" s="63"/>
      <c r="F9985" s="64"/>
    </row>
    <row r="9986" spans="4:6">
      <c r="D9986" s="63"/>
      <c r="F9986" s="64"/>
    </row>
    <row r="9987" spans="4:6">
      <c r="D9987" s="63"/>
      <c r="F9987" s="64"/>
    </row>
    <row r="9988" spans="4:6">
      <c r="D9988" s="63"/>
      <c r="F9988" s="64"/>
    </row>
    <row r="9989" spans="4:6">
      <c r="D9989" s="63"/>
      <c r="F9989" s="64"/>
    </row>
    <row r="9990" spans="4:6">
      <c r="D9990" s="63"/>
      <c r="F9990" s="64"/>
    </row>
    <row r="9991" spans="4:6">
      <c r="D9991" s="63"/>
      <c r="F9991" s="64"/>
    </row>
    <row r="9992" spans="4:6">
      <c r="D9992" s="63"/>
      <c r="F9992" s="64"/>
    </row>
    <row r="9993" spans="4:6">
      <c r="D9993" s="63"/>
      <c r="F9993" s="64"/>
    </row>
    <row r="9994" spans="4:6">
      <c r="D9994" s="63"/>
      <c r="F9994" s="64"/>
    </row>
    <row r="9995" spans="4:6">
      <c r="D9995" s="63"/>
      <c r="F9995" s="64"/>
    </row>
    <row r="9996" spans="4:6">
      <c r="D9996" s="63"/>
      <c r="F9996" s="64"/>
    </row>
    <row r="9997" spans="4:6">
      <c r="D9997" s="63"/>
      <c r="F9997" s="64"/>
    </row>
    <row r="9998" spans="4:6">
      <c r="D9998" s="63"/>
      <c r="F9998" s="64"/>
    </row>
    <row r="9999" spans="4:6">
      <c r="D9999" s="63"/>
      <c r="F9999" s="64"/>
    </row>
    <row r="10000" spans="4:6">
      <c r="D10000" s="63"/>
      <c r="F10000" s="64"/>
    </row>
    <row r="10001" spans="4:6">
      <c r="D10001" s="63"/>
      <c r="F10001" s="64"/>
    </row>
    <row r="10002" spans="4:6">
      <c r="D10002" s="63"/>
      <c r="F10002" s="64"/>
    </row>
    <row r="10003" spans="4:6">
      <c r="D10003" s="63"/>
      <c r="F10003" s="64"/>
    </row>
    <row r="10004" spans="4:6">
      <c r="D10004" s="63"/>
      <c r="F10004" s="64"/>
    </row>
    <row r="10005" spans="4:6">
      <c r="D10005" s="63"/>
      <c r="F10005" s="64"/>
    </row>
    <row r="10006" spans="4:6">
      <c r="D10006" s="63"/>
      <c r="F10006" s="64"/>
    </row>
    <row r="10007" spans="4:6">
      <c r="D10007" s="63"/>
      <c r="F10007" s="64"/>
    </row>
    <row r="10008" spans="4:6">
      <c r="D10008" s="63"/>
      <c r="F10008" s="64"/>
    </row>
    <row r="10009" spans="4:6">
      <c r="D10009" s="63"/>
      <c r="F10009" s="64"/>
    </row>
    <row r="10010" spans="4:6">
      <c r="D10010" s="63"/>
      <c r="F10010" s="64"/>
    </row>
    <row r="10011" spans="4:6">
      <c r="D10011" s="63"/>
      <c r="F10011" s="64"/>
    </row>
    <row r="10012" spans="4:6">
      <c r="D10012" s="63"/>
      <c r="F10012" s="64"/>
    </row>
    <row r="10013" spans="4:6">
      <c r="D10013" s="63"/>
      <c r="F10013" s="64"/>
    </row>
    <row r="10014" spans="4:6">
      <c r="D10014" s="63"/>
      <c r="F10014" s="64"/>
    </row>
    <row r="10015" spans="4:6">
      <c r="D10015" s="63"/>
      <c r="F10015" s="64"/>
    </row>
    <row r="10016" spans="4:6">
      <c r="D10016" s="63"/>
      <c r="F10016" s="64"/>
    </row>
    <row r="10017" spans="4:6">
      <c r="D10017" s="63"/>
      <c r="F10017" s="64"/>
    </row>
    <row r="10018" spans="4:6">
      <c r="D10018" s="63"/>
      <c r="F10018" s="64"/>
    </row>
    <row r="10019" spans="4:6">
      <c r="D10019" s="63"/>
      <c r="F10019" s="64"/>
    </row>
    <row r="10020" spans="4:6">
      <c r="D10020" s="63"/>
      <c r="F10020" s="64"/>
    </row>
    <row r="10021" spans="4:6">
      <c r="D10021" s="63"/>
      <c r="F10021" s="64"/>
    </row>
    <row r="10022" spans="4:6">
      <c r="D10022" s="63"/>
      <c r="F10022" s="64"/>
    </row>
    <row r="10023" spans="4:6">
      <c r="D10023" s="63"/>
      <c r="F10023" s="64"/>
    </row>
    <row r="10024" spans="4:6">
      <c r="D10024" s="63"/>
      <c r="F10024" s="64"/>
    </row>
    <row r="10025" spans="4:6">
      <c r="D10025" s="63"/>
      <c r="F10025" s="64"/>
    </row>
    <row r="10026" spans="4:6">
      <c r="D10026" s="63"/>
      <c r="F10026" s="64"/>
    </row>
    <row r="10027" spans="4:6">
      <c r="D10027" s="63"/>
      <c r="F10027" s="64"/>
    </row>
    <row r="10028" spans="4:6">
      <c r="D10028" s="63"/>
      <c r="F10028" s="64"/>
    </row>
    <row r="10029" spans="4:6">
      <c r="D10029" s="63"/>
      <c r="F10029" s="64"/>
    </row>
    <row r="10030" spans="4:6">
      <c r="D10030" s="63"/>
      <c r="F10030" s="64"/>
    </row>
    <row r="10031" spans="4:6">
      <c r="D10031" s="63"/>
      <c r="F10031" s="64"/>
    </row>
    <row r="10032" spans="4:6">
      <c r="D10032" s="63"/>
      <c r="F10032" s="64"/>
    </row>
    <row r="10033" spans="4:6">
      <c r="D10033" s="63"/>
      <c r="F10033" s="64"/>
    </row>
    <row r="10034" spans="4:6">
      <c r="D10034" s="63"/>
      <c r="F10034" s="64"/>
    </row>
    <row r="10035" spans="4:6">
      <c r="D10035" s="63"/>
      <c r="F10035" s="64"/>
    </row>
    <row r="10036" spans="4:6">
      <c r="D10036" s="63"/>
      <c r="F10036" s="64"/>
    </row>
    <row r="10037" spans="4:6">
      <c r="D10037" s="63"/>
      <c r="F10037" s="64"/>
    </row>
    <row r="10038" spans="4:6">
      <c r="D10038" s="63"/>
      <c r="F10038" s="64"/>
    </row>
    <row r="10039" spans="4:6">
      <c r="D10039" s="63"/>
      <c r="F10039" s="64"/>
    </row>
    <row r="10040" spans="4:6">
      <c r="D10040" s="63"/>
      <c r="F10040" s="64"/>
    </row>
    <row r="10041" spans="4:6">
      <c r="D10041" s="63"/>
      <c r="F10041" s="64"/>
    </row>
    <row r="10042" spans="4:6">
      <c r="D10042" s="63"/>
      <c r="F10042" s="64"/>
    </row>
    <row r="10043" spans="4:6">
      <c r="D10043" s="63"/>
      <c r="F10043" s="64"/>
    </row>
    <row r="10044" spans="4:6">
      <c r="D10044" s="63"/>
      <c r="F10044" s="64"/>
    </row>
    <row r="10045" spans="4:6">
      <c r="D10045" s="63"/>
      <c r="F10045" s="64"/>
    </row>
    <row r="10046" spans="4:6">
      <c r="D10046" s="63"/>
      <c r="F10046" s="64"/>
    </row>
    <row r="10047" spans="4:6">
      <c r="D10047" s="63"/>
      <c r="F10047" s="64"/>
    </row>
    <row r="10048" spans="4:6">
      <c r="D10048" s="63"/>
      <c r="F10048" s="64"/>
    </row>
    <row r="10049" spans="4:6">
      <c r="D10049" s="63"/>
      <c r="F10049" s="64"/>
    </row>
    <row r="10050" spans="4:6">
      <c r="D10050" s="63"/>
      <c r="F10050" s="64"/>
    </row>
    <row r="10051" spans="4:6">
      <c r="D10051" s="63"/>
      <c r="F10051" s="64"/>
    </row>
    <row r="10052" spans="4:6">
      <c r="D10052" s="63"/>
      <c r="F10052" s="64"/>
    </row>
    <row r="10053" spans="4:6">
      <c r="D10053" s="63"/>
      <c r="F10053" s="64"/>
    </row>
    <row r="10054" spans="4:6">
      <c r="D10054" s="63"/>
      <c r="F10054" s="64"/>
    </row>
    <row r="10055" spans="4:6">
      <c r="D10055" s="63"/>
      <c r="F10055" s="64"/>
    </row>
    <row r="10056" spans="4:6">
      <c r="D10056" s="63"/>
      <c r="F10056" s="64"/>
    </row>
    <row r="10057" spans="4:6">
      <c r="D10057" s="63"/>
      <c r="F10057" s="64"/>
    </row>
    <row r="10058" spans="4:6">
      <c r="D10058" s="63"/>
      <c r="F10058" s="64"/>
    </row>
    <row r="10059" spans="4:6">
      <c r="D10059" s="63"/>
      <c r="F10059" s="64"/>
    </row>
    <row r="10060" spans="4:6">
      <c r="D10060" s="63"/>
      <c r="F10060" s="64"/>
    </row>
    <row r="10061" spans="4:6">
      <c r="D10061" s="63"/>
      <c r="F10061" s="64"/>
    </row>
    <row r="10062" spans="4:6">
      <c r="D10062" s="63"/>
      <c r="F10062" s="64"/>
    </row>
    <row r="10063" spans="4:6">
      <c r="D10063" s="63"/>
      <c r="F10063" s="64"/>
    </row>
    <row r="10064" spans="4:6">
      <c r="D10064" s="63"/>
      <c r="F10064" s="64"/>
    </row>
    <row r="10065" spans="4:6">
      <c r="D10065" s="63"/>
      <c r="F10065" s="64"/>
    </row>
    <row r="10066" spans="4:6">
      <c r="D10066" s="63"/>
      <c r="F10066" s="64"/>
    </row>
    <row r="10067" spans="4:6">
      <c r="D10067" s="63"/>
      <c r="F10067" s="64"/>
    </row>
    <row r="10068" spans="4:6">
      <c r="D10068" s="63"/>
      <c r="F10068" s="64"/>
    </row>
    <row r="10069" spans="4:6">
      <c r="D10069" s="63"/>
      <c r="F10069" s="64"/>
    </row>
    <row r="10070" spans="4:6">
      <c r="D10070" s="63"/>
      <c r="F10070" s="64"/>
    </row>
    <row r="10071" spans="4:6">
      <c r="D10071" s="63"/>
      <c r="F10071" s="64"/>
    </row>
    <row r="10072" spans="4:6">
      <c r="D10072" s="63"/>
      <c r="F10072" s="64"/>
    </row>
    <row r="10073" spans="4:6">
      <c r="D10073" s="63"/>
      <c r="F10073" s="64"/>
    </row>
    <row r="10074" spans="4:6">
      <c r="D10074" s="63"/>
      <c r="F10074" s="64"/>
    </row>
    <row r="10075" spans="4:6">
      <c r="D10075" s="63"/>
      <c r="F10075" s="64"/>
    </row>
    <row r="10076" spans="4:6">
      <c r="D10076" s="63"/>
      <c r="F10076" s="64"/>
    </row>
    <row r="10077" spans="4:6">
      <c r="D10077" s="63"/>
      <c r="F10077" s="64"/>
    </row>
    <row r="10078" spans="4:6">
      <c r="D10078" s="63"/>
      <c r="F10078" s="64"/>
    </row>
    <row r="10079" spans="4:6">
      <c r="D10079" s="63"/>
      <c r="F10079" s="64"/>
    </row>
    <row r="10080" spans="4:6">
      <c r="D10080" s="63"/>
      <c r="F10080" s="64"/>
    </row>
    <row r="10081" spans="4:6">
      <c r="D10081" s="63"/>
      <c r="F10081" s="64"/>
    </row>
    <row r="10082" spans="4:6">
      <c r="D10082" s="63"/>
      <c r="F10082" s="64"/>
    </row>
    <row r="10083" spans="4:6">
      <c r="D10083" s="63"/>
      <c r="F10083" s="64"/>
    </row>
    <row r="10084" spans="4:6">
      <c r="D10084" s="63"/>
      <c r="F10084" s="64"/>
    </row>
    <row r="10085" spans="4:6">
      <c r="D10085" s="63"/>
      <c r="F10085" s="64"/>
    </row>
    <row r="10086" spans="4:6">
      <c r="D10086" s="63"/>
      <c r="F10086" s="64"/>
    </row>
    <row r="10087" spans="4:6">
      <c r="D10087" s="63"/>
      <c r="F10087" s="64"/>
    </row>
    <row r="10088" spans="4:6">
      <c r="D10088" s="63"/>
      <c r="F10088" s="64"/>
    </row>
    <row r="10089" spans="4:6">
      <c r="D10089" s="63"/>
      <c r="F10089" s="64"/>
    </row>
    <row r="10090" spans="4:6">
      <c r="D10090" s="63"/>
      <c r="F10090" s="64"/>
    </row>
    <row r="10091" spans="4:6">
      <c r="D10091" s="63"/>
      <c r="F10091" s="64"/>
    </row>
    <row r="10092" spans="4:6">
      <c r="D10092" s="63"/>
      <c r="F10092" s="64"/>
    </row>
    <row r="10093" spans="4:6">
      <c r="D10093" s="63"/>
      <c r="F10093" s="64"/>
    </row>
    <row r="10094" spans="4:6">
      <c r="D10094" s="63"/>
      <c r="F10094" s="64"/>
    </row>
    <row r="10095" spans="4:6">
      <c r="D10095" s="63"/>
      <c r="F10095" s="64"/>
    </row>
    <row r="10096" spans="4:6">
      <c r="D10096" s="63"/>
      <c r="F10096" s="64"/>
    </row>
    <row r="10097" spans="4:6">
      <c r="D10097" s="63"/>
      <c r="F10097" s="64"/>
    </row>
    <row r="10098" spans="4:6">
      <c r="D10098" s="63"/>
      <c r="F10098" s="64"/>
    </row>
    <row r="10099" spans="4:6">
      <c r="D10099" s="63"/>
      <c r="F10099" s="64"/>
    </row>
    <row r="10100" spans="4:6">
      <c r="D10100" s="63"/>
      <c r="F10100" s="64"/>
    </row>
    <row r="10101" spans="4:6">
      <c r="D10101" s="63"/>
      <c r="F10101" s="64"/>
    </row>
    <row r="10102" spans="4:6">
      <c r="D10102" s="63"/>
      <c r="F10102" s="64"/>
    </row>
    <row r="10103" spans="4:6">
      <c r="D10103" s="63"/>
      <c r="F10103" s="64"/>
    </row>
    <row r="10104" spans="4:6">
      <c r="D10104" s="63"/>
      <c r="F10104" s="64"/>
    </row>
    <row r="10105" spans="4:6">
      <c r="D10105" s="63"/>
      <c r="F10105" s="64"/>
    </row>
    <row r="10106" spans="4:6">
      <c r="D10106" s="63"/>
      <c r="F10106" s="64"/>
    </row>
    <row r="10107" spans="4:6">
      <c r="D10107" s="63"/>
      <c r="F10107" s="64"/>
    </row>
    <row r="10108" spans="4:6">
      <c r="D10108" s="63"/>
      <c r="F10108" s="64"/>
    </row>
    <row r="10109" spans="4:6">
      <c r="D10109" s="63"/>
      <c r="F10109" s="64"/>
    </row>
    <row r="10110" spans="4:6">
      <c r="D10110" s="63"/>
      <c r="F10110" s="64"/>
    </row>
    <row r="10111" spans="4:6">
      <c r="D10111" s="63"/>
      <c r="F10111" s="64"/>
    </row>
    <row r="10112" spans="4:6">
      <c r="D10112" s="63"/>
      <c r="F10112" s="64"/>
    </row>
    <row r="10113" spans="4:6">
      <c r="D10113" s="63"/>
      <c r="F10113" s="64"/>
    </row>
    <row r="10114" spans="4:6">
      <c r="D10114" s="63"/>
      <c r="F10114" s="64"/>
    </row>
    <row r="10115" spans="4:6">
      <c r="D10115" s="63"/>
      <c r="F10115" s="64"/>
    </row>
    <row r="10116" spans="4:6">
      <c r="D10116" s="63"/>
      <c r="F10116" s="64"/>
    </row>
    <row r="10117" spans="4:6">
      <c r="D10117" s="63"/>
      <c r="F10117" s="64"/>
    </row>
    <row r="10118" spans="4:6">
      <c r="D10118" s="63"/>
      <c r="F10118" s="64"/>
    </row>
    <row r="10119" spans="4:6">
      <c r="D10119" s="63"/>
      <c r="F10119" s="64"/>
    </row>
    <row r="10120" spans="4:6">
      <c r="D10120" s="63"/>
      <c r="F10120" s="64"/>
    </row>
    <row r="10121" spans="4:6">
      <c r="D10121" s="63"/>
      <c r="F10121" s="64"/>
    </row>
    <row r="10122" spans="4:6">
      <c r="D10122" s="63"/>
      <c r="F10122" s="64"/>
    </row>
    <row r="10123" spans="4:6">
      <c r="D10123" s="63"/>
      <c r="F10123" s="64"/>
    </row>
    <row r="10124" spans="4:6">
      <c r="D10124" s="63"/>
      <c r="F10124" s="64"/>
    </row>
    <row r="10125" spans="4:6">
      <c r="D10125" s="63"/>
      <c r="F10125" s="64"/>
    </row>
    <row r="10126" spans="4:6">
      <c r="D10126" s="63"/>
      <c r="F10126" s="64"/>
    </row>
    <row r="10127" spans="4:6">
      <c r="D10127" s="63"/>
      <c r="F10127" s="64"/>
    </row>
    <row r="10128" spans="4:6">
      <c r="D10128" s="63"/>
      <c r="F10128" s="64"/>
    </row>
    <row r="10129" spans="4:6">
      <c r="D10129" s="63"/>
      <c r="F10129" s="64"/>
    </row>
    <row r="10130" spans="4:6">
      <c r="D10130" s="63"/>
      <c r="F10130" s="64"/>
    </row>
    <row r="10131" spans="4:6">
      <c r="D10131" s="63"/>
      <c r="F10131" s="64"/>
    </row>
    <row r="10132" spans="4:6">
      <c r="D10132" s="63"/>
      <c r="F10132" s="64"/>
    </row>
    <row r="10133" spans="4:6">
      <c r="D10133" s="63"/>
      <c r="F10133" s="64"/>
    </row>
    <row r="10134" spans="4:6">
      <c r="D10134" s="63"/>
      <c r="F10134" s="64"/>
    </row>
    <row r="10135" spans="4:6">
      <c r="D10135" s="63"/>
      <c r="F10135" s="64"/>
    </row>
    <row r="10136" spans="4:6">
      <c r="D10136" s="63"/>
      <c r="F10136" s="64"/>
    </row>
    <row r="10137" spans="4:6">
      <c r="D10137" s="63"/>
      <c r="F10137" s="64"/>
    </row>
    <row r="10138" spans="4:6">
      <c r="D10138" s="63"/>
      <c r="F10138" s="64"/>
    </row>
    <row r="10139" spans="4:6">
      <c r="D10139" s="63"/>
      <c r="F10139" s="64"/>
    </row>
    <row r="10140" spans="4:6">
      <c r="D10140" s="63"/>
      <c r="F10140" s="64"/>
    </row>
    <row r="10141" spans="4:6">
      <c r="D10141" s="63"/>
      <c r="F10141" s="64"/>
    </row>
    <row r="10142" spans="4:6">
      <c r="D10142" s="63"/>
      <c r="F10142" s="64"/>
    </row>
    <row r="10143" spans="4:6">
      <c r="D10143" s="63"/>
      <c r="F10143" s="64"/>
    </row>
    <row r="10144" spans="4:6">
      <c r="D10144" s="63"/>
      <c r="F10144" s="64"/>
    </row>
    <row r="10145" spans="4:6">
      <c r="D10145" s="63"/>
      <c r="F10145" s="64"/>
    </row>
    <row r="10146" spans="4:6">
      <c r="D10146" s="63"/>
      <c r="F10146" s="64"/>
    </row>
    <row r="10147" spans="4:6">
      <c r="D10147" s="63"/>
      <c r="F10147" s="64"/>
    </row>
    <row r="10148" spans="4:6">
      <c r="D10148" s="63"/>
      <c r="F10148" s="64"/>
    </row>
    <row r="10149" spans="4:6">
      <c r="D10149" s="63"/>
      <c r="F10149" s="64"/>
    </row>
    <row r="10150" spans="4:6">
      <c r="D10150" s="63"/>
      <c r="F10150" s="64"/>
    </row>
    <row r="10151" spans="4:6">
      <c r="D10151" s="63"/>
      <c r="F10151" s="64"/>
    </row>
    <row r="10152" spans="4:6">
      <c r="D10152" s="63"/>
      <c r="F10152" s="64"/>
    </row>
    <row r="10153" spans="4:6">
      <c r="D10153" s="63"/>
      <c r="F10153" s="64"/>
    </row>
    <row r="10154" spans="4:6">
      <c r="D10154" s="63"/>
      <c r="F10154" s="64"/>
    </row>
    <row r="10155" spans="4:6">
      <c r="D10155" s="63"/>
      <c r="F10155" s="64"/>
    </row>
    <row r="10156" spans="4:6">
      <c r="D10156" s="63"/>
      <c r="F10156" s="64"/>
    </row>
    <row r="10157" spans="4:6">
      <c r="D10157" s="63"/>
      <c r="F10157" s="64"/>
    </row>
    <row r="10158" spans="4:6">
      <c r="D10158" s="63"/>
      <c r="F10158" s="64"/>
    </row>
    <row r="10159" spans="4:6">
      <c r="D10159" s="63"/>
      <c r="F10159" s="64"/>
    </row>
    <row r="10160" spans="4:6">
      <c r="D10160" s="63"/>
      <c r="F10160" s="64"/>
    </row>
    <row r="10161" spans="4:6">
      <c r="D10161" s="63"/>
      <c r="F10161" s="64"/>
    </row>
    <row r="10162" spans="4:6">
      <c r="D10162" s="63"/>
      <c r="F10162" s="64"/>
    </row>
    <row r="10163" spans="4:6">
      <c r="D10163" s="63"/>
      <c r="F10163" s="64"/>
    </row>
    <row r="10164" spans="4:6">
      <c r="D10164" s="63"/>
      <c r="F10164" s="64"/>
    </row>
    <row r="10165" spans="4:6">
      <c r="D10165" s="63"/>
      <c r="F10165" s="64"/>
    </row>
    <row r="10166" spans="4:6">
      <c r="D10166" s="63"/>
      <c r="F10166" s="64"/>
    </row>
    <row r="10167" spans="4:6">
      <c r="D10167" s="63"/>
      <c r="F10167" s="64"/>
    </row>
    <row r="10168" spans="4:6">
      <c r="D10168" s="63"/>
      <c r="F10168" s="64"/>
    </row>
    <row r="10169" spans="4:6">
      <c r="D10169" s="63"/>
      <c r="F10169" s="64"/>
    </row>
    <row r="10170" spans="4:6">
      <c r="D10170" s="63"/>
      <c r="F10170" s="64"/>
    </row>
    <row r="10171" spans="4:6">
      <c r="D10171" s="63"/>
      <c r="F10171" s="64"/>
    </row>
    <row r="10172" spans="4:6">
      <c r="D10172" s="63"/>
      <c r="F10172" s="64"/>
    </row>
    <row r="10173" spans="4:6">
      <c r="D10173" s="63"/>
      <c r="F10173" s="64"/>
    </row>
    <row r="10174" spans="4:6">
      <c r="D10174" s="63"/>
      <c r="F10174" s="64"/>
    </row>
    <row r="10175" spans="4:6">
      <c r="D10175" s="63"/>
      <c r="F10175" s="64"/>
    </row>
    <row r="10176" spans="4:6">
      <c r="D10176" s="63"/>
      <c r="F10176" s="64"/>
    </row>
    <row r="10177" spans="4:6">
      <c r="D10177" s="63"/>
      <c r="F10177" s="64"/>
    </row>
    <row r="10178" spans="4:6">
      <c r="D10178" s="63"/>
      <c r="F10178" s="64"/>
    </row>
    <row r="10179" spans="4:6">
      <c r="D10179" s="63"/>
      <c r="F10179" s="64"/>
    </row>
    <row r="10180" spans="4:6">
      <c r="D10180" s="63"/>
      <c r="F10180" s="64"/>
    </row>
    <row r="10181" spans="4:6">
      <c r="D10181" s="63"/>
      <c r="F10181" s="64"/>
    </row>
    <row r="10182" spans="4:6">
      <c r="D10182" s="63"/>
      <c r="F10182" s="64"/>
    </row>
    <row r="10183" spans="4:6">
      <c r="D10183" s="63"/>
      <c r="F10183" s="64"/>
    </row>
    <row r="10184" spans="4:6">
      <c r="D10184" s="63"/>
      <c r="F10184" s="64"/>
    </row>
    <row r="10185" spans="4:6">
      <c r="D10185" s="63"/>
      <c r="F10185" s="64"/>
    </row>
    <row r="10186" spans="4:6">
      <c r="D10186" s="63"/>
      <c r="F10186" s="64"/>
    </row>
    <row r="10187" spans="4:6">
      <c r="D10187" s="63"/>
      <c r="F10187" s="64"/>
    </row>
    <row r="10188" spans="4:6">
      <c r="D10188" s="63"/>
      <c r="F10188" s="64"/>
    </row>
    <row r="10189" spans="4:6">
      <c r="D10189" s="63"/>
      <c r="F10189" s="64"/>
    </row>
    <row r="10190" spans="4:6">
      <c r="D10190" s="63"/>
      <c r="F10190" s="64"/>
    </row>
    <row r="10191" spans="4:6">
      <c r="D10191" s="63"/>
      <c r="F10191" s="64"/>
    </row>
    <row r="10192" spans="4:6">
      <c r="D10192" s="63"/>
      <c r="F10192" s="64"/>
    </row>
    <row r="10193" spans="4:6">
      <c r="D10193" s="63"/>
      <c r="F10193" s="64"/>
    </row>
    <row r="10194" spans="4:6">
      <c r="D10194" s="63"/>
      <c r="F10194" s="64"/>
    </row>
    <row r="10195" spans="4:6">
      <c r="D10195" s="63"/>
      <c r="F10195" s="64"/>
    </row>
    <row r="10196" spans="4:6">
      <c r="D10196" s="63"/>
      <c r="F10196" s="64"/>
    </row>
    <row r="10197" spans="4:6">
      <c r="D10197" s="63"/>
      <c r="F10197" s="64"/>
    </row>
    <row r="10198" spans="4:6">
      <c r="D10198" s="63"/>
      <c r="F10198" s="64"/>
    </row>
    <row r="10199" spans="4:6">
      <c r="D10199" s="63"/>
      <c r="F10199" s="64"/>
    </row>
    <row r="10200" spans="4:6">
      <c r="D10200" s="63"/>
      <c r="F10200" s="64"/>
    </row>
    <row r="10201" spans="4:6">
      <c r="D10201" s="63"/>
      <c r="F10201" s="64"/>
    </row>
    <row r="10202" spans="4:6">
      <c r="D10202" s="63"/>
      <c r="F10202" s="64"/>
    </row>
    <row r="10203" spans="4:6">
      <c r="D10203" s="63"/>
      <c r="F10203" s="64"/>
    </row>
    <row r="10204" spans="4:6">
      <c r="D10204" s="63"/>
      <c r="F10204" s="64"/>
    </row>
    <row r="10205" spans="4:6">
      <c r="D10205" s="63"/>
      <c r="F10205" s="64"/>
    </row>
    <row r="10206" spans="4:6">
      <c r="D10206" s="63"/>
      <c r="F10206" s="64"/>
    </row>
    <row r="10207" spans="4:6">
      <c r="D10207" s="63"/>
      <c r="F10207" s="64"/>
    </row>
    <row r="10208" spans="4:6">
      <c r="D10208" s="63"/>
      <c r="F10208" s="64"/>
    </row>
    <row r="10209" spans="4:6">
      <c r="D10209" s="63"/>
      <c r="F10209" s="64"/>
    </row>
    <row r="10210" spans="4:6">
      <c r="D10210" s="63"/>
      <c r="F10210" s="64"/>
    </row>
    <row r="10211" spans="4:6">
      <c r="D10211" s="63"/>
      <c r="F10211" s="64"/>
    </row>
    <row r="10212" spans="4:6">
      <c r="D10212" s="63"/>
      <c r="F10212" s="64"/>
    </row>
    <row r="10213" spans="4:6">
      <c r="D10213" s="63"/>
      <c r="F10213" s="64"/>
    </row>
    <row r="10214" spans="4:6">
      <c r="D10214" s="63"/>
      <c r="F10214" s="64"/>
    </row>
    <row r="10215" spans="4:6">
      <c r="D10215" s="63"/>
      <c r="F10215" s="64"/>
    </row>
    <row r="10216" spans="4:6">
      <c r="D10216" s="63"/>
      <c r="F10216" s="64"/>
    </row>
    <row r="10217" spans="4:6">
      <c r="D10217" s="63"/>
      <c r="F10217" s="64"/>
    </row>
    <row r="10218" spans="4:6">
      <c r="D10218" s="63"/>
      <c r="F10218" s="64"/>
    </row>
    <row r="10219" spans="4:6">
      <c r="D10219" s="63"/>
      <c r="F10219" s="64"/>
    </row>
    <row r="10220" spans="4:6">
      <c r="D10220" s="63"/>
      <c r="F10220" s="64"/>
    </row>
    <row r="10221" spans="4:6">
      <c r="D10221" s="63"/>
      <c r="F10221" s="64"/>
    </row>
    <row r="10222" spans="4:6">
      <c r="D10222" s="63"/>
      <c r="F10222" s="64"/>
    </row>
    <row r="10223" spans="4:6">
      <c r="D10223" s="63"/>
      <c r="F10223" s="64"/>
    </row>
    <row r="10224" spans="4:6">
      <c r="D10224" s="63"/>
      <c r="F10224" s="64"/>
    </row>
    <row r="10225" spans="4:6">
      <c r="D10225" s="63"/>
      <c r="F10225" s="64"/>
    </row>
    <row r="10226" spans="4:6">
      <c r="D10226" s="63"/>
      <c r="F10226" s="64"/>
    </row>
    <row r="10227" spans="4:6">
      <c r="D10227" s="63"/>
      <c r="F10227" s="64"/>
    </row>
    <row r="10228" spans="4:6">
      <c r="D10228" s="63"/>
      <c r="F10228" s="64"/>
    </row>
    <row r="10229" spans="4:6">
      <c r="D10229" s="63"/>
      <c r="F10229" s="64"/>
    </row>
    <row r="10230" spans="4:6">
      <c r="D10230" s="63"/>
      <c r="F10230" s="64"/>
    </row>
    <row r="10231" spans="4:6">
      <c r="D10231" s="63"/>
      <c r="F10231" s="64"/>
    </row>
    <row r="10232" spans="4:6">
      <c r="D10232" s="63"/>
      <c r="F10232" s="64"/>
    </row>
    <row r="10233" spans="4:6">
      <c r="D10233" s="63"/>
      <c r="F10233" s="64"/>
    </row>
    <row r="10234" spans="4:6">
      <c r="D10234" s="63"/>
      <c r="F10234" s="64"/>
    </row>
    <row r="10235" spans="4:6">
      <c r="D10235" s="63"/>
      <c r="F10235" s="64"/>
    </row>
    <row r="10236" spans="4:6">
      <c r="D10236" s="63"/>
      <c r="F10236" s="64"/>
    </row>
    <row r="10237" spans="4:6">
      <c r="D10237" s="63"/>
      <c r="F10237" s="64"/>
    </row>
    <row r="10238" spans="4:6">
      <c r="D10238" s="63"/>
      <c r="F10238" s="64"/>
    </row>
    <row r="10239" spans="4:6">
      <c r="D10239" s="63"/>
      <c r="F10239" s="64"/>
    </row>
    <row r="10240" spans="4:6">
      <c r="D10240" s="63"/>
      <c r="F10240" s="64"/>
    </row>
    <row r="10241" spans="4:6">
      <c r="D10241" s="63"/>
      <c r="F10241" s="64"/>
    </row>
    <row r="10242" spans="4:6">
      <c r="D10242" s="63"/>
      <c r="F10242" s="64"/>
    </row>
    <row r="10243" spans="4:6">
      <c r="D10243" s="63"/>
      <c r="F10243" s="64"/>
    </row>
    <row r="10244" spans="4:6">
      <c r="D10244" s="63"/>
      <c r="F10244" s="64"/>
    </row>
    <row r="10245" spans="4:6">
      <c r="D10245" s="63"/>
      <c r="F10245" s="64"/>
    </row>
    <row r="10246" spans="4:6">
      <c r="D10246" s="63"/>
      <c r="F10246" s="64"/>
    </row>
    <row r="10247" spans="4:6">
      <c r="D10247" s="63"/>
      <c r="F10247" s="64"/>
    </row>
    <row r="10248" spans="4:6">
      <c r="D10248" s="63"/>
      <c r="F10248" s="64"/>
    </row>
    <row r="10249" spans="4:6">
      <c r="D10249" s="63"/>
      <c r="F10249" s="64"/>
    </row>
    <row r="10250" spans="4:6">
      <c r="D10250" s="63"/>
      <c r="F10250" s="64"/>
    </row>
    <row r="10251" spans="4:6">
      <c r="D10251" s="63"/>
      <c r="F10251" s="64"/>
    </row>
    <row r="10252" spans="4:6">
      <c r="D10252" s="63"/>
      <c r="F10252" s="64"/>
    </row>
    <row r="10253" spans="4:6">
      <c r="D10253" s="63"/>
      <c r="F10253" s="64"/>
    </row>
    <row r="10254" spans="4:6">
      <c r="D10254" s="63"/>
      <c r="F10254" s="64"/>
    </row>
    <row r="10255" spans="4:6">
      <c r="D10255" s="63"/>
      <c r="F10255" s="64"/>
    </row>
    <row r="10256" spans="4:6">
      <c r="D10256" s="63"/>
      <c r="F10256" s="64"/>
    </row>
    <row r="10257" spans="4:6">
      <c r="D10257" s="63"/>
      <c r="F10257" s="64"/>
    </row>
    <row r="10258" spans="4:6">
      <c r="D10258" s="63"/>
      <c r="F10258" s="64"/>
    </row>
    <row r="10259" spans="4:6">
      <c r="D10259" s="63"/>
      <c r="F10259" s="64"/>
    </row>
    <row r="10260" spans="4:6">
      <c r="D10260" s="63"/>
      <c r="F10260" s="64"/>
    </row>
    <row r="10261" spans="4:6">
      <c r="D10261" s="63"/>
      <c r="F10261" s="64"/>
    </row>
    <row r="10262" spans="4:6">
      <c r="D10262" s="63"/>
      <c r="F10262" s="64"/>
    </row>
    <row r="10263" spans="4:6">
      <c r="D10263" s="63"/>
      <c r="F10263" s="64"/>
    </row>
    <row r="10264" spans="4:6">
      <c r="D10264" s="63"/>
      <c r="F10264" s="64"/>
    </row>
    <row r="10265" spans="4:6">
      <c r="D10265" s="63"/>
      <c r="F10265" s="64"/>
    </row>
    <row r="10266" spans="4:6">
      <c r="D10266" s="63"/>
      <c r="F10266" s="64"/>
    </row>
    <row r="10267" spans="4:6">
      <c r="D10267" s="63"/>
      <c r="F10267" s="64"/>
    </row>
    <row r="10268" spans="4:6">
      <c r="D10268" s="63"/>
      <c r="F10268" s="64"/>
    </row>
    <row r="10269" spans="4:6">
      <c r="D10269" s="63"/>
      <c r="F10269" s="64"/>
    </row>
    <row r="10270" spans="4:6">
      <c r="D10270" s="63"/>
      <c r="F10270" s="64"/>
    </row>
    <row r="10271" spans="4:6">
      <c r="D10271" s="63"/>
      <c r="F10271" s="64"/>
    </row>
    <row r="10272" spans="4:6">
      <c r="D10272" s="63"/>
      <c r="F10272" s="64"/>
    </row>
    <row r="10273" spans="4:6">
      <c r="D10273" s="63"/>
      <c r="F10273" s="64"/>
    </row>
    <row r="10274" spans="4:6">
      <c r="D10274" s="63"/>
      <c r="F10274" s="64"/>
    </row>
    <row r="10275" spans="4:6">
      <c r="D10275" s="63"/>
      <c r="F10275" s="64"/>
    </row>
    <row r="10276" spans="4:6">
      <c r="D10276" s="63"/>
      <c r="F10276" s="64"/>
    </row>
    <row r="10277" spans="4:6">
      <c r="D10277" s="63"/>
      <c r="F10277" s="64"/>
    </row>
    <row r="10278" spans="4:6">
      <c r="D10278" s="63"/>
      <c r="F10278" s="64"/>
    </row>
    <row r="10279" spans="4:6">
      <c r="D10279" s="63"/>
      <c r="F10279" s="64"/>
    </row>
    <row r="10280" spans="4:6">
      <c r="D10280" s="63"/>
      <c r="F10280" s="64"/>
    </row>
    <row r="10281" spans="4:6">
      <c r="D10281" s="63"/>
      <c r="F10281" s="64"/>
    </row>
    <row r="10282" spans="4:6">
      <c r="D10282" s="63"/>
      <c r="F10282" s="64"/>
    </row>
    <row r="10283" spans="4:6">
      <c r="D10283" s="63"/>
      <c r="F10283" s="64"/>
    </row>
    <row r="10284" spans="4:6">
      <c r="D10284" s="63"/>
      <c r="F10284" s="64"/>
    </row>
    <row r="10285" spans="4:6">
      <c r="D10285" s="63"/>
      <c r="F10285" s="64"/>
    </row>
    <row r="10286" spans="4:6">
      <c r="D10286" s="63"/>
      <c r="F10286" s="64"/>
    </row>
    <row r="10287" spans="4:6">
      <c r="D10287" s="63"/>
      <c r="F10287" s="64"/>
    </row>
    <row r="10288" spans="4:6">
      <c r="D10288" s="63"/>
      <c r="F10288" s="64"/>
    </row>
    <row r="10289" spans="4:6">
      <c r="D10289" s="63"/>
      <c r="F10289" s="64"/>
    </row>
    <row r="10290" spans="4:6">
      <c r="D10290" s="63"/>
      <c r="F10290" s="64"/>
    </row>
    <row r="10291" spans="4:6">
      <c r="D10291" s="63"/>
      <c r="F10291" s="64"/>
    </row>
    <row r="10292" spans="4:6">
      <c r="D10292" s="63"/>
      <c r="F10292" s="64"/>
    </row>
    <row r="10293" spans="4:6">
      <c r="D10293" s="63"/>
      <c r="F10293" s="64"/>
    </row>
    <row r="10294" spans="4:6">
      <c r="D10294" s="63"/>
      <c r="F10294" s="64"/>
    </row>
    <row r="10295" spans="4:6">
      <c r="D10295" s="63"/>
      <c r="F10295" s="64"/>
    </row>
    <row r="10296" spans="4:6">
      <c r="D10296" s="63"/>
      <c r="F10296" s="64"/>
    </row>
    <row r="10297" spans="4:6">
      <c r="D10297" s="63"/>
      <c r="F10297" s="64"/>
    </row>
    <row r="10298" spans="4:6">
      <c r="D10298" s="63"/>
      <c r="F10298" s="64"/>
    </row>
    <row r="10299" spans="4:6">
      <c r="D10299" s="63"/>
      <c r="F10299" s="64"/>
    </row>
    <row r="10300" spans="4:6">
      <c r="D10300" s="63"/>
      <c r="F10300" s="64"/>
    </row>
    <row r="10301" spans="4:6">
      <c r="D10301" s="63"/>
      <c r="F10301" s="64"/>
    </row>
    <row r="10302" spans="4:6">
      <c r="D10302" s="63"/>
      <c r="F10302" s="64"/>
    </row>
    <row r="10303" spans="4:6">
      <c r="D10303" s="63"/>
      <c r="F10303" s="64"/>
    </row>
    <row r="10304" spans="4:6">
      <c r="D10304" s="63"/>
      <c r="F10304" s="64"/>
    </row>
    <row r="10305" spans="4:6">
      <c r="D10305" s="63"/>
      <c r="F10305" s="64"/>
    </row>
    <row r="10306" spans="4:6">
      <c r="D10306" s="63"/>
      <c r="F10306" s="64"/>
    </row>
    <row r="10307" spans="4:6">
      <c r="D10307" s="63"/>
      <c r="F10307" s="64"/>
    </row>
    <row r="10308" spans="4:6">
      <c r="D10308" s="63"/>
      <c r="F10308" s="64"/>
    </row>
    <row r="10309" spans="4:6">
      <c r="D10309" s="63"/>
      <c r="F10309" s="64"/>
    </row>
    <row r="10310" spans="4:6">
      <c r="D10310" s="63"/>
      <c r="F10310" s="64"/>
    </row>
    <row r="10311" spans="4:6">
      <c r="D10311" s="63"/>
      <c r="F10311" s="64"/>
    </row>
    <row r="10312" spans="4:6">
      <c r="D10312" s="63"/>
      <c r="F10312" s="64"/>
    </row>
    <row r="10313" spans="4:6">
      <c r="D10313" s="63"/>
      <c r="F10313" s="64"/>
    </row>
    <row r="10314" spans="4:6">
      <c r="D10314" s="63"/>
      <c r="F10314" s="64"/>
    </row>
    <row r="10315" spans="4:6">
      <c r="D10315" s="63"/>
      <c r="F10315" s="64"/>
    </row>
    <row r="10316" spans="4:6">
      <c r="D10316" s="63"/>
      <c r="F10316" s="64"/>
    </row>
    <row r="10317" spans="4:6">
      <c r="D10317" s="63"/>
      <c r="F10317" s="64"/>
    </row>
    <row r="10318" spans="4:6">
      <c r="D10318" s="63"/>
      <c r="F10318" s="64"/>
    </row>
    <row r="10319" spans="4:6">
      <c r="D10319" s="63"/>
      <c r="F10319" s="64"/>
    </row>
    <row r="10320" spans="4:6">
      <c r="D10320" s="63"/>
      <c r="F10320" s="64"/>
    </row>
    <row r="10321" spans="4:6">
      <c r="D10321" s="63"/>
      <c r="F10321" s="64"/>
    </row>
    <row r="10322" spans="4:6">
      <c r="D10322" s="63"/>
      <c r="F10322" s="64"/>
    </row>
    <row r="10323" spans="4:6">
      <c r="D10323" s="63"/>
      <c r="F10323" s="64"/>
    </row>
    <row r="10324" spans="4:6">
      <c r="D10324" s="63"/>
      <c r="F10324" s="64"/>
    </row>
    <row r="10325" spans="4:6">
      <c r="D10325" s="63"/>
      <c r="F10325" s="64"/>
    </row>
    <row r="10326" spans="4:6">
      <c r="D10326" s="63"/>
      <c r="F10326" s="64"/>
    </row>
    <row r="10327" spans="4:6">
      <c r="D10327" s="63"/>
      <c r="F10327" s="64"/>
    </row>
    <row r="10328" spans="4:6">
      <c r="D10328" s="63"/>
      <c r="F10328" s="64"/>
    </row>
    <row r="10329" spans="4:6">
      <c r="D10329" s="63"/>
      <c r="F10329" s="64"/>
    </row>
    <row r="10330" spans="4:6">
      <c r="D10330" s="63"/>
      <c r="F10330" s="64"/>
    </row>
    <row r="10331" spans="4:6">
      <c r="D10331" s="63"/>
      <c r="F10331" s="64"/>
    </row>
    <row r="10332" spans="4:6">
      <c r="D10332" s="63"/>
      <c r="F10332" s="64"/>
    </row>
    <row r="10333" spans="4:6">
      <c r="D10333" s="63"/>
      <c r="F10333" s="64"/>
    </row>
    <row r="10334" spans="4:6">
      <c r="D10334" s="63"/>
      <c r="F10334" s="64"/>
    </row>
    <row r="10335" spans="4:6">
      <c r="D10335" s="63"/>
      <c r="F10335" s="64"/>
    </row>
    <row r="10336" spans="4:6">
      <c r="D10336" s="63"/>
      <c r="F10336" s="64"/>
    </row>
    <row r="10337" spans="4:6">
      <c r="D10337" s="63"/>
      <c r="F10337" s="64"/>
    </row>
    <row r="10338" spans="4:6">
      <c r="D10338" s="63"/>
      <c r="F10338" s="64"/>
    </row>
    <row r="10339" spans="4:6">
      <c r="D10339" s="63"/>
      <c r="F10339" s="64"/>
    </row>
    <row r="10340" spans="4:6">
      <c r="D10340" s="63"/>
      <c r="F10340" s="64"/>
    </row>
    <row r="10341" spans="4:6">
      <c r="D10341" s="63"/>
      <c r="F10341" s="64"/>
    </row>
    <row r="10342" spans="4:6">
      <c r="D10342" s="63"/>
      <c r="F10342" s="64"/>
    </row>
    <row r="10343" spans="4:6">
      <c r="D10343" s="63"/>
      <c r="F10343" s="64"/>
    </row>
    <row r="10344" spans="4:6">
      <c r="D10344" s="63"/>
      <c r="F10344" s="64"/>
    </row>
    <row r="10345" spans="4:6">
      <c r="D10345" s="63"/>
      <c r="F10345" s="64"/>
    </row>
    <row r="10346" spans="4:6">
      <c r="D10346" s="63"/>
      <c r="F10346" s="64"/>
    </row>
    <row r="10347" spans="4:6">
      <c r="D10347" s="63"/>
      <c r="F10347" s="64"/>
    </row>
    <row r="10348" spans="4:6">
      <c r="D10348" s="63"/>
      <c r="F10348" s="64"/>
    </row>
    <row r="10349" spans="4:6">
      <c r="D10349" s="63"/>
      <c r="F10349" s="64"/>
    </row>
    <row r="10350" spans="4:6">
      <c r="D10350" s="63"/>
      <c r="F10350" s="64"/>
    </row>
    <row r="10351" spans="4:6">
      <c r="D10351" s="63"/>
      <c r="F10351" s="64"/>
    </row>
    <row r="10352" spans="4:6">
      <c r="D10352" s="63"/>
      <c r="F10352" s="64"/>
    </row>
    <row r="10353" spans="4:6">
      <c r="D10353" s="63"/>
      <c r="F10353" s="64"/>
    </row>
    <row r="10354" spans="4:6">
      <c r="D10354" s="63"/>
      <c r="F10354" s="64"/>
    </row>
    <row r="10355" spans="4:6">
      <c r="D10355" s="63"/>
      <c r="F10355" s="64"/>
    </row>
    <row r="10356" spans="4:6">
      <c r="D10356" s="63"/>
      <c r="F10356" s="64"/>
    </row>
    <row r="10357" spans="4:6">
      <c r="D10357" s="63"/>
      <c r="F10357" s="64"/>
    </row>
    <row r="10358" spans="4:6">
      <c r="D10358" s="63"/>
      <c r="F10358" s="64"/>
    </row>
    <row r="10359" spans="4:6">
      <c r="D10359" s="63"/>
      <c r="F10359" s="64"/>
    </row>
    <row r="10360" spans="4:6">
      <c r="D10360" s="63"/>
      <c r="F10360" s="64"/>
    </row>
    <row r="10361" spans="4:6">
      <c r="D10361" s="63"/>
      <c r="F10361" s="64"/>
    </row>
    <row r="10362" spans="4:6">
      <c r="D10362" s="63"/>
      <c r="F10362" s="64"/>
    </row>
    <row r="10363" spans="4:6">
      <c r="D10363" s="63"/>
      <c r="F10363" s="64"/>
    </row>
    <row r="10364" spans="4:6">
      <c r="D10364" s="63"/>
      <c r="F10364" s="64"/>
    </row>
    <row r="10365" spans="4:6">
      <c r="D10365" s="63"/>
      <c r="F10365" s="64"/>
    </row>
    <row r="10366" spans="4:6">
      <c r="D10366" s="63"/>
      <c r="F10366" s="64"/>
    </row>
    <row r="10367" spans="4:6">
      <c r="D10367" s="63"/>
      <c r="F10367" s="64"/>
    </row>
    <row r="10368" spans="4:6">
      <c r="D10368" s="63"/>
      <c r="F10368" s="64"/>
    </row>
    <row r="10369" spans="4:6">
      <c r="D10369" s="63"/>
      <c r="F10369" s="64"/>
    </row>
    <row r="10370" spans="4:6">
      <c r="D10370" s="63"/>
      <c r="F10370" s="64"/>
    </row>
    <row r="10371" spans="4:6">
      <c r="D10371" s="63"/>
      <c r="F10371" s="64"/>
    </row>
    <row r="10372" spans="4:6">
      <c r="D10372" s="63"/>
      <c r="F10372" s="64"/>
    </row>
    <row r="10373" spans="4:6">
      <c r="D10373" s="63"/>
      <c r="F10373" s="64"/>
    </row>
    <row r="10374" spans="4:6">
      <c r="D10374" s="63"/>
      <c r="F10374" s="64"/>
    </row>
    <row r="10375" spans="4:6">
      <c r="D10375" s="63"/>
      <c r="F10375" s="64"/>
    </row>
    <row r="10376" spans="4:6">
      <c r="D10376" s="63"/>
      <c r="F10376" s="64"/>
    </row>
    <row r="10377" spans="4:6">
      <c r="D10377" s="63"/>
      <c r="F10377" s="64"/>
    </row>
    <row r="10378" spans="4:6">
      <c r="D10378" s="63"/>
      <c r="F10378" s="64"/>
    </row>
    <row r="10379" spans="4:6">
      <c r="D10379" s="63"/>
      <c r="F10379" s="64"/>
    </row>
    <row r="10380" spans="4:6">
      <c r="D10380" s="63"/>
      <c r="F10380" s="64"/>
    </row>
    <row r="10381" spans="4:6">
      <c r="D10381" s="63"/>
      <c r="F10381" s="64"/>
    </row>
    <row r="10382" spans="4:6">
      <c r="D10382" s="63"/>
      <c r="F10382" s="64"/>
    </row>
    <row r="10383" spans="4:6">
      <c r="D10383" s="63"/>
      <c r="F10383" s="64"/>
    </row>
    <row r="10384" spans="4:6">
      <c r="D10384" s="63"/>
      <c r="F10384" s="64"/>
    </row>
    <row r="10385" spans="4:6">
      <c r="D10385" s="63"/>
      <c r="F10385" s="64"/>
    </row>
    <row r="10386" spans="4:6">
      <c r="D10386" s="63"/>
      <c r="F10386" s="64"/>
    </row>
    <row r="10387" spans="4:6">
      <c r="D10387" s="63"/>
      <c r="F10387" s="64"/>
    </row>
    <row r="10388" spans="4:6">
      <c r="D10388" s="63"/>
      <c r="F10388" s="64"/>
    </row>
    <row r="10389" spans="4:6">
      <c r="D10389" s="63"/>
      <c r="F10389" s="64"/>
    </row>
    <row r="10390" spans="4:6">
      <c r="D10390" s="63"/>
      <c r="F10390" s="64"/>
    </row>
    <row r="10391" spans="4:6">
      <c r="D10391" s="63"/>
      <c r="F10391" s="64"/>
    </row>
    <row r="10392" spans="4:6">
      <c r="D10392" s="63"/>
      <c r="F10392" s="64"/>
    </row>
    <row r="10393" spans="4:6">
      <c r="D10393" s="63"/>
      <c r="F10393" s="64"/>
    </row>
    <row r="10394" spans="4:6">
      <c r="D10394" s="63"/>
      <c r="F10394" s="64"/>
    </row>
    <row r="10395" spans="4:6">
      <c r="D10395" s="63"/>
      <c r="F10395" s="64"/>
    </row>
    <row r="10396" spans="4:6">
      <c r="D10396" s="63"/>
      <c r="F10396" s="64"/>
    </row>
    <row r="10397" spans="4:6">
      <c r="D10397" s="63"/>
      <c r="F10397" s="64"/>
    </row>
    <row r="10398" spans="4:6">
      <c r="D10398" s="63"/>
      <c r="F10398" s="64"/>
    </row>
    <row r="10399" spans="4:6">
      <c r="D10399" s="63"/>
      <c r="F10399" s="64"/>
    </row>
    <row r="10400" spans="4:6">
      <c r="D10400" s="63"/>
      <c r="F10400" s="64"/>
    </row>
    <row r="10401" spans="4:6">
      <c r="D10401" s="63"/>
      <c r="F10401" s="64"/>
    </row>
    <row r="10402" spans="4:6">
      <c r="D10402" s="63"/>
      <c r="F10402" s="64"/>
    </row>
    <row r="10403" spans="4:6">
      <c r="D10403" s="63"/>
      <c r="F10403" s="64"/>
    </row>
    <row r="10404" spans="4:6">
      <c r="D10404" s="63"/>
      <c r="F10404" s="64"/>
    </row>
    <row r="10405" spans="4:6">
      <c r="D10405" s="63"/>
      <c r="F10405" s="64"/>
    </row>
    <row r="10406" spans="4:6">
      <c r="D10406" s="63"/>
      <c r="F10406" s="64"/>
    </row>
    <row r="10407" spans="4:6">
      <c r="D10407" s="63"/>
      <c r="F10407" s="64"/>
    </row>
    <row r="10408" spans="4:6">
      <c r="D10408" s="63"/>
      <c r="F10408" s="64"/>
    </row>
    <row r="10409" spans="4:6">
      <c r="D10409" s="63"/>
      <c r="F10409" s="64"/>
    </row>
    <row r="10410" spans="4:6">
      <c r="D10410" s="63"/>
      <c r="F10410" s="64"/>
    </row>
    <row r="10411" spans="4:6">
      <c r="D10411" s="63"/>
      <c r="F10411" s="64"/>
    </row>
    <row r="10412" spans="4:6">
      <c r="D10412" s="63"/>
      <c r="F10412" s="64"/>
    </row>
    <row r="10413" spans="4:6">
      <c r="D10413" s="63"/>
      <c r="F10413" s="64"/>
    </row>
    <row r="10414" spans="4:6">
      <c r="D10414" s="63"/>
      <c r="F10414" s="64"/>
    </row>
    <row r="10415" spans="4:6">
      <c r="D10415" s="63"/>
      <c r="F10415" s="64"/>
    </row>
    <row r="10416" spans="4:6">
      <c r="D10416" s="63"/>
      <c r="F10416" s="64"/>
    </row>
    <row r="10417" spans="4:6">
      <c r="D10417" s="63"/>
      <c r="F10417" s="64"/>
    </row>
    <row r="10418" spans="4:6">
      <c r="D10418" s="63"/>
      <c r="F10418" s="64"/>
    </row>
    <row r="10419" spans="4:6">
      <c r="D10419" s="63"/>
      <c r="F10419" s="64"/>
    </row>
    <row r="10420" spans="4:6">
      <c r="D10420" s="63"/>
      <c r="F10420" s="64"/>
    </row>
    <row r="10421" spans="4:6">
      <c r="D10421" s="63"/>
      <c r="F10421" s="64"/>
    </row>
    <row r="10422" spans="4:6">
      <c r="D10422" s="63"/>
      <c r="F10422" s="64"/>
    </row>
    <row r="10423" spans="4:6">
      <c r="D10423" s="63"/>
      <c r="F10423" s="64"/>
    </row>
    <row r="10424" spans="4:6">
      <c r="D10424" s="63"/>
      <c r="F10424" s="64"/>
    </row>
    <row r="10425" spans="4:6">
      <c r="D10425" s="63"/>
      <c r="F10425" s="64"/>
    </row>
    <row r="10426" spans="4:6">
      <c r="D10426" s="63"/>
      <c r="F10426" s="64"/>
    </row>
    <row r="10427" spans="4:6">
      <c r="D10427" s="63"/>
      <c r="F10427" s="64"/>
    </row>
    <row r="10428" spans="4:6">
      <c r="D10428" s="63"/>
      <c r="F10428" s="64"/>
    </row>
    <row r="10429" spans="4:6">
      <c r="D10429" s="63"/>
      <c r="F10429" s="64"/>
    </row>
    <row r="10430" spans="4:6">
      <c r="D10430" s="63"/>
      <c r="F10430" s="64"/>
    </row>
    <row r="10431" spans="4:6">
      <c r="D10431" s="63"/>
      <c r="F10431" s="64"/>
    </row>
    <row r="10432" spans="4:6">
      <c r="D10432" s="63"/>
      <c r="F10432" s="64"/>
    </row>
    <row r="10433" spans="4:6">
      <c r="D10433" s="63"/>
      <c r="F10433" s="64"/>
    </row>
    <row r="10434" spans="4:6">
      <c r="D10434" s="63"/>
      <c r="F10434" s="64"/>
    </row>
    <row r="10435" spans="4:6">
      <c r="D10435" s="63"/>
      <c r="F10435" s="64"/>
    </row>
    <row r="10436" spans="4:6">
      <c r="D10436" s="63"/>
      <c r="F10436" s="64"/>
    </row>
    <row r="10437" spans="4:6">
      <c r="D10437" s="63"/>
      <c r="F10437" s="64"/>
    </row>
    <row r="10438" spans="4:6">
      <c r="D10438" s="63"/>
      <c r="F10438" s="64"/>
    </row>
    <row r="10439" spans="4:6">
      <c r="D10439" s="63"/>
      <c r="F10439" s="64"/>
    </row>
    <row r="10440" spans="4:6">
      <c r="D10440" s="63"/>
      <c r="F10440" s="64"/>
    </row>
    <row r="10441" spans="4:6">
      <c r="D10441" s="63"/>
      <c r="F10441" s="64"/>
    </row>
    <row r="10442" spans="4:6">
      <c r="D10442" s="63"/>
      <c r="F10442" s="64"/>
    </row>
    <row r="10443" spans="4:6">
      <c r="D10443" s="63"/>
      <c r="F10443" s="64"/>
    </row>
    <row r="10444" spans="4:6">
      <c r="D10444" s="63"/>
      <c r="F10444" s="64"/>
    </row>
    <row r="10445" spans="4:6">
      <c r="D10445" s="63"/>
      <c r="F10445" s="64"/>
    </row>
    <row r="10446" spans="4:6">
      <c r="D10446" s="63"/>
      <c r="F10446" s="64"/>
    </row>
    <row r="10447" spans="4:6">
      <c r="D10447" s="63"/>
      <c r="F10447" s="64"/>
    </row>
    <row r="10448" spans="4:6">
      <c r="D10448" s="63"/>
      <c r="F10448" s="64"/>
    </row>
    <row r="10449" spans="4:6">
      <c r="D10449" s="63"/>
      <c r="F10449" s="64"/>
    </row>
    <row r="10450" spans="4:6">
      <c r="D10450" s="63"/>
      <c r="F10450" s="64"/>
    </row>
    <row r="10451" spans="4:6">
      <c r="D10451" s="63"/>
      <c r="F10451" s="64"/>
    </row>
    <row r="10452" spans="4:6">
      <c r="D10452" s="63"/>
      <c r="F10452" s="64"/>
    </row>
    <row r="10453" spans="4:6">
      <c r="D10453" s="63"/>
      <c r="F10453" s="64"/>
    </row>
    <row r="10454" spans="4:6">
      <c r="D10454" s="63"/>
      <c r="F10454" s="64"/>
    </row>
    <row r="10455" spans="4:6">
      <c r="D10455" s="63"/>
      <c r="F10455" s="64"/>
    </row>
    <row r="10456" spans="4:6">
      <c r="D10456" s="63"/>
      <c r="F10456" s="64"/>
    </row>
    <row r="10457" spans="4:6">
      <c r="D10457" s="63"/>
      <c r="F10457" s="64"/>
    </row>
    <row r="10458" spans="4:6">
      <c r="D10458" s="63"/>
      <c r="F10458" s="64"/>
    </row>
    <row r="10459" spans="4:6">
      <c r="D10459" s="63"/>
      <c r="F10459" s="64"/>
    </row>
    <row r="10460" spans="4:6">
      <c r="D10460" s="63"/>
      <c r="F10460" s="64"/>
    </row>
    <row r="10461" spans="4:6">
      <c r="D10461" s="63"/>
      <c r="F10461" s="64"/>
    </row>
    <row r="10462" spans="4:6">
      <c r="D10462" s="63"/>
      <c r="F10462" s="64"/>
    </row>
    <row r="10463" spans="4:6">
      <c r="D10463" s="63"/>
      <c r="F10463" s="64"/>
    </row>
    <row r="10464" spans="4:6">
      <c r="D10464" s="63"/>
      <c r="F10464" s="64"/>
    </row>
    <row r="10465" spans="4:6">
      <c r="D10465" s="63"/>
      <c r="F10465" s="64"/>
    </row>
    <row r="10466" spans="4:6">
      <c r="D10466" s="63"/>
      <c r="F10466" s="64"/>
    </row>
    <row r="10467" spans="4:6">
      <c r="D10467" s="63"/>
      <c r="F10467" s="64"/>
    </row>
    <row r="10468" spans="4:6">
      <c r="D10468" s="63"/>
      <c r="F10468" s="64"/>
    </row>
    <row r="10469" spans="4:6">
      <c r="D10469" s="63"/>
      <c r="F10469" s="64"/>
    </row>
    <row r="10470" spans="4:6">
      <c r="D10470" s="63"/>
      <c r="F10470" s="64"/>
    </row>
    <row r="10471" spans="4:6">
      <c r="D10471" s="63"/>
      <c r="F10471" s="64"/>
    </row>
    <row r="10472" spans="4:6">
      <c r="D10472" s="63"/>
      <c r="F10472" s="64"/>
    </row>
    <row r="10473" spans="4:6">
      <c r="D10473" s="63"/>
      <c r="F10473" s="64"/>
    </row>
    <row r="10474" spans="4:6">
      <c r="D10474" s="63"/>
      <c r="F10474" s="64"/>
    </row>
    <row r="10475" spans="4:6">
      <c r="D10475" s="63"/>
      <c r="F10475" s="64"/>
    </row>
    <row r="10476" spans="4:6">
      <c r="D10476" s="63"/>
      <c r="F10476" s="64"/>
    </row>
    <row r="10477" spans="4:6">
      <c r="D10477" s="63"/>
      <c r="F10477" s="64"/>
    </row>
    <row r="10478" spans="4:6">
      <c r="D10478" s="63"/>
      <c r="F10478" s="64"/>
    </row>
    <row r="10479" spans="4:6">
      <c r="D10479" s="63"/>
      <c r="F10479" s="64"/>
    </row>
    <row r="10480" spans="4:6">
      <c r="D10480" s="63"/>
      <c r="F10480" s="64"/>
    </row>
    <row r="10481" spans="4:6">
      <c r="D10481" s="63"/>
      <c r="F10481" s="64"/>
    </row>
    <row r="10482" spans="4:6">
      <c r="D10482" s="63"/>
      <c r="F10482" s="64"/>
    </row>
    <row r="10483" spans="4:6">
      <c r="D10483" s="63"/>
      <c r="F10483" s="64"/>
    </row>
    <row r="10484" spans="4:6">
      <c r="D10484" s="63"/>
      <c r="F10484" s="64"/>
    </row>
    <row r="10485" spans="4:6">
      <c r="D10485" s="63"/>
      <c r="F10485" s="64"/>
    </row>
    <row r="10486" spans="4:6">
      <c r="D10486" s="63"/>
      <c r="F10486" s="64"/>
    </row>
    <row r="10487" spans="4:6">
      <c r="D10487" s="63"/>
      <c r="F10487" s="64"/>
    </row>
    <row r="10488" spans="4:6">
      <c r="D10488" s="63"/>
      <c r="F10488" s="64"/>
    </row>
    <row r="10489" spans="4:6">
      <c r="D10489" s="63"/>
      <c r="F10489" s="64"/>
    </row>
    <row r="10490" spans="4:6">
      <c r="D10490" s="63"/>
      <c r="F10490" s="64"/>
    </row>
    <row r="10491" spans="4:6">
      <c r="D10491" s="63"/>
      <c r="F10491" s="64"/>
    </row>
    <row r="10492" spans="4:6">
      <c r="D10492" s="63"/>
      <c r="F10492" s="64"/>
    </row>
    <row r="10493" spans="4:6">
      <c r="D10493" s="63"/>
      <c r="F10493" s="64"/>
    </row>
    <row r="10494" spans="4:6">
      <c r="D10494" s="63"/>
      <c r="F10494" s="64"/>
    </row>
    <row r="10495" spans="4:6">
      <c r="D10495" s="63"/>
      <c r="F10495" s="64"/>
    </row>
    <row r="10496" spans="4:6">
      <c r="D10496" s="63"/>
      <c r="F10496" s="64"/>
    </row>
    <row r="10497" spans="4:6">
      <c r="D10497" s="63"/>
      <c r="F10497" s="64"/>
    </row>
    <row r="10498" spans="4:6">
      <c r="D10498" s="63"/>
      <c r="F10498" s="64"/>
    </row>
    <row r="10499" spans="4:6">
      <c r="D10499" s="63"/>
      <c r="F10499" s="64"/>
    </row>
    <row r="10500" spans="4:6">
      <c r="D10500" s="63"/>
      <c r="F10500" s="64"/>
    </row>
    <row r="10501" spans="4:6">
      <c r="D10501" s="63"/>
      <c r="F10501" s="64"/>
    </row>
    <row r="10502" spans="4:6">
      <c r="D10502" s="63"/>
      <c r="F10502" s="64"/>
    </row>
    <row r="10503" spans="4:6">
      <c r="D10503" s="63"/>
      <c r="F10503" s="64"/>
    </row>
    <row r="10504" spans="4:6">
      <c r="D10504" s="63"/>
      <c r="F10504" s="64"/>
    </row>
    <row r="10505" spans="4:6">
      <c r="D10505" s="63"/>
      <c r="F10505" s="64"/>
    </row>
    <row r="10506" spans="4:6">
      <c r="D10506" s="63"/>
      <c r="F10506" s="64"/>
    </row>
    <row r="10507" spans="4:6">
      <c r="D10507" s="63"/>
      <c r="F10507" s="64"/>
    </row>
    <row r="10508" spans="4:6">
      <c r="D10508" s="63"/>
      <c r="F10508" s="64"/>
    </row>
    <row r="10509" spans="4:6">
      <c r="D10509" s="63"/>
      <c r="F10509" s="64"/>
    </row>
    <row r="10510" spans="4:6">
      <c r="D10510" s="63"/>
      <c r="F10510" s="64"/>
    </row>
    <row r="10511" spans="4:6">
      <c r="D10511" s="63"/>
      <c r="F10511" s="64"/>
    </row>
    <row r="10512" spans="4:6">
      <c r="D10512" s="63"/>
      <c r="F10512" s="64"/>
    </row>
    <row r="10513" spans="4:6">
      <c r="D10513" s="63"/>
      <c r="F10513" s="64"/>
    </row>
    <row r="10514" spans="4:6">
      <c r="D10514" s="63"/>
      <c r="F10514" s="64"/>
    </row>
    <row r="10515" spans="4:6">
      <c r="D10515" s="63"/>
      <c r="F10515" s="64"/>
    </row>
    <row r="10516" spans="4:6">
      <c r="D10516" s="63"/>
      <c r="F10516" s="64"/>
    </row>
    <row r="10517" spans="4:6">
      <c r="D10517" s="63"/>
      <c r="F10517" s="64"/>
    </row>
    <row r="10518" spans="4:6">
      <c r="D10518" s="63"/>
      <c r="F10518" s="64"/>
    </row>
    <row r="10519" spans="4:6">
      <c r="D10519" s="63"/>
      <c r="F10519" s="64"/>
    </row>
    <row r="10520" spans="4:6">
      <c r="D10520" s="63"/>
      <c r="F10520" s="64"/>
    </row>
    <row r="10521" spans="4:6">
      <c r="D10521" s="63"/>
      <c r="F10521" s="64"/>
    </row>
    <row r="10522" spans="4:6">
      <c r="D10522" s="63"/>
      <c r="F10522" s="64"/>
    </row>
    <row r="10523" spans="4:6">
      <c r="D10523" s="63"/>
      <c r="F10523" s="64"/>
    </row>
    <row r="10524" spans="4:6">
      <c r="D10524" s="63"/>
      <c r="F10524" s="64"/>
    </row>
    <row r="10525" spans="4:6">
      <c r="D10525" s="63"/>
      <c r="F10525" s="64"/>
    </row>
    <row r="10526" spans="4:6">
      <c r="D10526" s="63"/>
      <c r="F10526" s="64"/>
    </row>
    <row r="10527" spans="4:6">
      <c r="D10527" s="63"/>
      <c r="F10527" s="64"/>
    </row>
    <row r="10528" spans="4:6">
      <c r="D10528" s="63"/>
      <c r="F10528" s="64"/>
    </row>
    <row r="10529" spans="4:6">
      <c r="D10529" s="63"/>
      <c r="F10529" s="64"/>
    </row>
    <row r="10530" spans="4:6">
      <c r="D10530" s="63"/>
      <c r="F10530" s="64"/>
    </row>
    <row r="10531" spans="4:6">
      <c r="D10531" s="63"/>
      <c r="F10531" s="64"/>
    </row>
    <row r="10532" spans="4:6">
      <c r="D10532" s="63"/>
      <c r="F10532" s="64"/>
    </row>
    <row r="10533" spans="4:6">
      <c r="D10533" s="63"/>
      <c r="F10533" s="64"/>
    </row>
    <row r="10534" spans="4:6">
      <c r="D10534" s="63"/>
      <c r="F10534" s="64"/>
    </row>
    <row r="10535" spans="4:6">
      <c r="D10535" s="63"/>
      <c r="F10535" s="64"/>
    </row>
    <row r="10536" spans="4:6">
      <c r="D10536" s="63"/>
      <c r="F10536" s="64"/>
    </row>
    <row r="10537" spans="4:6">
      <c r="D10537" s="63"/>
      <c r="F10537" s="64"/>
    </row>
    <row r="10538" spans="4:6">
      <c r="D10538" s="63"/>
      <c r="F10538" s="64"/>
    </row>
    <row r="10539" spans="4:6">
      <c r="D10539" s="63"/>
      <c r="F10539" s="64"/>
    </row>
    <row r="10540" spans="4:6">
      <c r="D10540" s="63"/>
      <c r="F10540" s="64"/>
    </row>
    <row r="10541" spans="4:6">
      <c r="D10541" s="63"/>
      <c r="F10541" s="64"/>
    </row>
    <row r="10542" spans="4:6">
      <c r="D10542" s="63"/>
      <c r="F10542" s="64"/>
    </row>
    <row r="10543" spans="4:6">
      <c r="D10543" s="63"/>
      <c r="F10543" s="64"/>
    </row>
    <row r="10544" spans="4:6">
      <c r="D10544" s="63"/>
      <c r="F10544" s="64"/>
    </row>
    <row r="10545" spans="4:6">
      <c r="D10545" s="63"/>
      <c r="F10545" s="64"/>
    </row>
    <row r="10546" spans="4:6">
      <c r="D10546" s="63"/>
      <c r="F10546" s="64"/>
    </row>
    <row r="10547" spans="4:6">
      <c r="D10547" s="63"/>
      <c r="F10547" s="64"/>
    </row>
    <row r="10548" spans="4:6">
      <c r="D10548" s="63"/>
      <c r="F10548" s="64"/>
    </row>
    <row r="10549" spans="4:6">
      <c r="D10549" s="63"/>
      <c r="F10549" s="64"/>
    </row>
    <row r="10550" spans="4:6">
      <c r="D10550" s="63"/>
      <c r="F10550" s="64"/>
    </row>
    <row r="10551" spans="4:6">
      <c r="D10551" s="63"/>
      <c r="F10551" s="64"/>
    </row>
    <row r="10552" spans="4:6">
      <c r="D10552" s="63"/>
      <c r="F10552" s="64"/>
    </row>
    <row r="10553" spans="4:6">
      <c r="D10553" s="63"/>
      <c r="F10553" s="64"/>
    </row>
    <row r="10554" spans="4:6">
      <c r="D10554" s="63"/>
      <c r="F10554" s="64"/>
    </row>
    <row r="10555" spans="4:6">
      <c r="D10555" s="63"/>
      <c r="F10555" s="64"/>
    </row>
    <row r="10556" spans="4:6">
      <c r="D10556" s="63"/>
      <c r="F10556" s="64"/>
    </row>
    <row r="10557" spans="4:6">
      <c r="D10557" s="63"/>
      <c r="F10557" s="64"/>
    </row>
    <row r="10558" spans="4:6">
      <c r="D10558" s="63"/>
      <c r="F10558" s="64"/>
    </row>
    <row r="10559" spans="4:6">
      <c r="D10559" s="63"/>
      <c r="F10559" s="64"/>
    </row>
    <row r="10560" spans="4:6">
      <c r="D10560" s="63"/>
      <c r="F10560" s="64"/>
    </row>
    <row r="10561" spans="4:6">
      <c r="D10561" s="63"/>
      <c r="F10561" s="64"/>
    </row>
    <row r="10562" spans="4:6">
      <c r="D10562" s="63"/>
      <c r="F10562" s="64"/>
    </row>
    <row r="10563" spans="4:6">
      <c r="D10563" s="63"/>
      <c r="F10563" s="64"/>
    </row>
    <row r="10564" spans="4:6">
      <c r="D10564" s="63"/>
      <c r="F10564" s="64"/>
    </row>
    <row r="10565" spans="4:6">
      <c r="D10565" s="63"/>
      <c r="F10565" s="64"/>
    </row>
    <row r="10566" spans="4:6">
      <c r="D10566" s="63"/>
      <c r="F10566" s="64"/>
    </row>
    <row r="10567" spans="4:6">
      <c r="D10567" s="63"/>
      <c r="F10567" s="64"/>
    </row>
    <row r="10568" spans="4:6">
      <c r="D10568" s="63"/>
      <c r="F10568" s="64"/>
    </row>
    <row r="10569" spans="4:6">
      <c r="D10569" s="63"/>
      <c r="F10569" s="64"/>
    </row>
    <row r="10570" spans="4:6">
      <c r="D10570" s="63"/>
      <c r="F10570" s="64"/>
    </row>
    <row r="10571" spans="4:6">
      <c r="D10571" s="63"/>
      <c r="F10571" s="64"/>
    </row>
    <row r="10572" spans="4:6">
      <c r="D10572" s="63"/>
      <c r="F10572" s="64"/>
    </row>
    <row r="10573" spans="4:6">
      <c r="D10573" s="63"/>
      <c r="F10573" s="64"/>
    </row>
    <row r="10574" spans="4:6">
      <c r="D10574" s="63"/>
      <c r="F10574" s="64"/>
    </row>
    <row r="10575" spans="4:6">
      <c r="D10575" s="63"/>
      <c r="F10575" s="64"/>
    </row>
    <row r="10576" spans="4:6">
      <c r="D10576" s="63"/>
      <c r="F10576" s="64"/>
    </row>
    <row r="10577" spans="4:6">
      <c r="D10577" s="63"/>
      <c r="F10577" s="64"/>
    </row>
    <row r="10578" spans="4:6">
      <c r="D10578" s="63"/>
      <c r="F10578" s="64"/>
    </row>
    <row r="10579" spans="4:6">
      <c r="D10579" s="63"/>
      <c r="F10579" s="64"/>
    </row>
    <row r="10580" spans="4:6">
      <c r="D10580" s="63"/>
      <c r="F10580" s="64"/>
    </row>
    <row r="10581" spans="4:6">
      <c r="D10581" s="63"/>
      <c r="F10581" s="64"/>
    </row>
    <row r="10582" spans="4:6">
      <c r="D10582" s="63"/>
      <c r="F10582" s="64"/>
    </row>
    <row r="10583" spans="4:6">
      <c r="D10583" s="63"/>
      <c r="F10583" s="64"/>
    </row>
    <row r="10584" spans="4:6">
      <c r="D10584" s="63"/>
      <c r="F10584" s="64"/>
    </row>
    <row r="10585" spans="4:6">
      <c r="D10585" s="63"/>
      <c r="F10585" s="64"/>
    </row>
    <row r="10586" spans="4:6">
      <c r="D10586" s="63"/>
      <c r="F10586" s="64"/>
    </row>
    <row r="10587" spans="4:6">
      <c r="D10587" s="63"/>
      <c r="F10587" s="64"/>
    </row>
    <row r="10588" spans="4:6">
      <c r="D10588" s="63"/>
      <c r="F10588" s="64"/>
    </row>
    <row r="10589" spans="4:6">
      <c r="D10589" s="63"/>
      <c r="F10589" s="64"/>
    </row>
    <row r="10590" spans="4:6">
      <c r="D10590" s="63"/>
      <c r="F10590" s="64"/>
    </row>
    <row r="10591" spans="4:6">
      <c r="D10591" s="63"/>
      <c r="F10591" s="64"/>
    </row>
    <row r="10592" spans="4:6">
      <c r="D10592" s="63"/>
      <c r="F10592" s="64"/>
    </row>
    <row r="10593" spans="4:6">
      <c r="D10593" s="63"/>
      <c r="F10593" s="64"/>
    </row>
    <row r="10594" spans="4:6">
      <c r="D10594" s="63"/>
      <c r="F10594" s="64"/>
    </row>
    <row r="10595" spans="4:6">
      <c r="D10595" s="63"/>
      <c r="F10595" s="64"/>
    </row>
    <row r="10596" spans="4:6">
      <c r="D10596" s="63"/>
      <c r="F10596" s="64"/>
    </row>
    <row r="10597" spans="4:6">
      <c r="D10597" s="63"/>
      <c r="F10597" s="64"/>
    </row>
    <row r="10598" spans="4:6">
      <c r="D10598" s="63"/>
      <c r="F10598" s="64"/>
    </row>
    <row r="10599" spans="4:6">
      <c r="D10599" s="63"/>
      <c r="F10599" s="64"/>
    </row>
    <row r="10600" spans="4:6">
      <c r="D10600" s="63"/>
      <c r="F10600" s="64"/>
    </row>
    <row r="10601" spans="4:6">
      <c r="D10601" s="63"/>
      <c r="F10601" s="64"/>
    </row>
    <row r="10602" spans="4:6">
      <c r="D10602" s="63"/>
      <c r="F10602" s="64"/>
    </row>
    <row r="10603" spans="4:6">
      <c r="D10603" s="63"/>
      <c r="F10603" s="64"/>
    </row>
    <row r="10604" spans="4:6">
      <c r="D10604" s="63"/>
      <c r="F10604" s="64"/>
    </row>
    <row r="10605" spans="4:6">
      <c r="D10605" s="63"/>
      <c r="F10605" s="64"/>
    </row>
    <row r="10606" spans="4:6">
      <c r="D10606" s="63"/>
      <c r="F10606" s="64"/>
    </row>
    <row r="10607" spans="4:6">
      <c r="D10607" s="63"/>
      <c r="F10607" s="64"/>
    </row>
    <row r="10608" spans="4:6">
      <c r="D10608" s="63"/>
      <c r="F10608" s="64"/>
    </row>
    <row r="10609" spans="4:6">
      <c r="D10609" s="63"/>
      <c r="F10609" s="64"/>
    </row>
    <row r="10610" spans="4:6">
      <c r="D10610" s="63"/>
      <c r="F10610" s="64"/>
    </row>
    <row r="10611" spans="4:6">
      <c r="D10611" s="63"/>
      <c r="F10611" s="64"/>
    </row>
    <row r="10612" spans="4:6">
      <c r="D10612" s="63"/>
      <c r="F10612" s="64"/>
    </row>
    <row r="10613" spans="4:6">
      <c r="D10613" s="63"/>
      <c r="F10613" s="64"/>
    </row>
    <row r="10614" spans="4:6">
      <c r="D10614" s="63"/>
      <c r="F10614" s="64"/>
    </row>
    <row r="10615" spans="4:6">
      <c r="D10615" s="63"/>
      <c r="F10615" s="64"/>
    </row>
    <row r="10616" spans="4:6">
      <c r="D10616" s="63"/>
      <c r="F10616" s="64"/>
    </row>
    <row r="10617" spans="4:6">
      <c r="D10617" s="63"/>
      <c r="F10617" s="64"/>
    </row>
    <row r="10618" spans="4:6">
      <c r="D10618" s="63"/>
      <c r="F10618" s="64"/>
    </row>
    <row r="10619" spans="4:6">
      <c r="D10619" s="63"/>
      <c r="F10619" s="64"/>
    </row>
    <row r="10620" spans="4:6">
      <c r="D10620" s="63"/>
      <c r="F10620" s="64"/>
    </row>
    <row r="10621" spans="4:6">
      <c r="D10621" s="63"/>
      <c r="F10621" s="64"/>
    </row>
    <row r="10622" spans="4:6">
      <c r="D10622" s="63"/>
      <c r="F10622" s="64"/>
    </row>
    <row r="10623" spans="4:6">
      <c r="D10623" s="63"/>
      <c r="F10623" s="64"/>
    </row>
    <row r="10624" spans="4:6">
      <c r="D10624" s="63"/>
      <c r="F10624" s="64"/>
    </row>
    <row r="10625" spans="4:6">
      <c r="D10625" s="63"/>
      <c r="F10625" s="64"/>
    </row>
    <row r="10626" spans="4:6">
      <c r="D10626" s="63"/>
      <c r="F10626" s="64"/>
    </row>
    <row r="10627" spans="4:6">
      <c r="D10627" s="63"/>
      <c r="F10627" s="64"/>
    </row>
    <row r="10628" spans="4:6">
      <c r="D10628" s="63"/>
      <c r="F10628" s="64"/>
    </row>
    <row r="10629" spans="4:6">
      <c r="D10629" s="63"/>
      <c r="F10629" s="64"/>
    </row>
    <row r="10630" spans="4:6">
      <c r="D10630" s="63"/>
      <c r="F10630" s="64"/>
    </row>
    <row r="10631" spans="4:6">
      <c r="D10631" s="63"/>
      <c r="F10631" s="64"/>
    </row>
    <row r="10632" spans="4:6">
      <c r="D10632" s="63"/>
      <c r="F10632" s="64"/>
    </row>
    <row r="10633" spans="4:6">
      <c r="D10633" s="63"/>
      <c r="F10633" s="64"/>
    </row>
    <row r="10634" spans="4:6">
      <c r="D10634" s="63"/>
      <c r="F10634" s="64"/>
    </row>
    <row r="10635" spans="4:6">
      <c r="D10635" s="63"/>
      <c r="F10635" s="64"/>
    </row>
    <row r="10636" spans="4:6">
      <c r="D10636" s="63"/>
      <c r="F10636" s="64"/>
    </row>
    <row r="10637" spans="4:6">
      <c r="D10637" s="63"/>
      <c r="F10637" s="64"/>
    </row>
    <row r="10638" spans="4:6">
      <c r="D10638" s="63"/>
      <c r="F10638" s="64"/>
    </row>
    <row r="10639" spans="4:6">
      <c r="D10639" s="63"/>
      <c r="F10639" s="64"/>
    </row>
    <row r="10640" spans="4:6">
      <c r="D10640" s="63"/>
      <c r="F10640" s="64"/>
    </row>
    <row r="10641" spans="4:6">
      <c r="D10641" s="63"/>
      <c r="F10641" s="64"/>
    </row>
    <row r="10642" spans="4:6">
      <c r="D10642" s="63"/>
      <c r="F10642" s="64"/>
    </row>
    <row r="10643" spans="4:6">
      <c r="D10643" s="63"/>
      <c r="F10643" s="64"/>
    </row>
    <row r="10644" spans="4:6">
      <c r="D10644" s="63"/>
      <c r="F10644" s="64"/>
    </row>
    <row r="10645" spans="4:6">
      <c r="D10645" s="63"/>
      <c r="F10645" s="64"/>
    </row>
    <row r="10646" spans="4:6">
      <c r="D10646" s="63"/>
      <c r="F10646" s="64"/>
    </row>
    <row r="10647" spans="4:6">
      <c r="D10647" s="63"/>
      <c r="F10647" s="64"/>
    </row>
    <row r="10648" spans="4:6">
      <c r="D10648" s="63"/>
      <c r="F10648" s="64"/>
    </row>
    <row r="10649" spans="4:6">
      <c r="D10649" s="63"/>
      <c r="F10649" s="64"/>
    </row>
    <row r="10650" spans="4:6">
      <c r="D10650" s="63"/>
      <c r="F10650" s="64"/>
    </row>
    <row r="10651" spans="4:6">
      <c r="D10651" s="63"/>
      <c r="F10651" s="64"/>
    </row>
    <row r="10652" spans="4:6">
      <c r="D10652" s="63"/>
      <c r="F10652" s="64"/>
    </row>
    <row r="10653" spans="4:6">
      <c r="D10653" s="63"/>
      <c r="F10653" s="64"/>
    </row>
    <row r="10654" spans="4:6">
      <c r="D10654" s="63"/>
      <c r="F10654" s="64"/>
    </row>
    <row r="10655" spans="4:6">
      <c r="D10655" s="63"/>
      <c r="F10655" s="64"/>
    </row>
    <row r="10656" spans="4:6">
      <c r="D10656" s="63"/>
      <c r="F10656" s="64"/>
    </row>
    <row r="10657" spans="4:6">
      <c r="D10657" s="63"/>
      <c r="F10657" s="64"/>
    </row>
    <row r="10658" spans="4:6">
      <c r="D10658" s="63"/>
      <c r="F10658" s="64"/>
    </row>
    <row r="10659" spans="4:6">
      <c r="D10659" s="63"/>
      <c r="F10659" s="64"/>
    </row>
    <row r="10660" spans="4:6">
      <c r="D10660" s="63"/>
      <c r="F10660" s="64"/>
    </row>
    <row r="10661" spans="4:6">
      <c r="D10661" s="63"/>
      <c r="F10661" s="64"/>
    </row>
    <row r="10662" spans="4:6">
      <c r="D10662" s="63"/>
      <c r="F10662" s="64"/>
    </row>
    <row r="10663" spans="4:6">
      <c r="D10663" s="63"/>
      <c r="F10663" s="64"/>
    </row>
    <row r="10664" spans="4:6">
      <c r="D10664" s="63"/>
      <c r="F10664" s="64"/>
    </row>
    <row r="10665" spans="4:6">
      <c r="D10665" s="63"/>
      <c r="F10665" s="64"/>
    </row>
    <row r="10666" spans="4:6">
      <c r="D10666" s="63"/>
      <c r="F10666" s="64"/>
    </row>
    <row r="10667" spans="4:6">
      <c r="D10667" s="63"/>
      <c r="F10667" s="64"/>
    </row>
    <row r="10668" spans="4:6">
      <c r="D10668" s="63"/>
      <c r="F10668" s="64"/>
    </row>
    <row r="10669" spans="4:6">
      <c r="D10669" s="63"/>
      <c r="F10669" s="64"/>
    </row>
    <row r="10670" spans="4:6">
      <c r="D10670" s="63"/>
      <c r="F10670" s="64"/>
    </row>
    <row r="10671" spans="4:6">
      <c r="D10671" s="63"/>
      <c r="F10671" s="64"/>
    </row>
    <row r="10672" spans="4:6">
      <c r="D10672" s="63"/>
      <c r="F10672" s="64"/>
    </row>
    <row r="10673" spans="4:6">
      <c r="D10673" s="63"/>
      <c r="F10673" s="64"/>
    </row>
    <row r="10674" spans="4:6">
      <c r="D10674" s="63"/>
      <c r="F10674" s="64"/>
    </row>
    <row r="10675" spans="4:6">
      <c r="D10675" s="63"/>
      <c r="F10675" s="64"/>
    </row>
    <row r="10676" spans="4:6">
      <c r="D10676" s="63"/>
      <c r="F10676" s="64"/>
    </row>
    <row r="10677" spans="4:6">
      <c r="D10677" s="63"/>
      <c r="F10677" s="64"/>
    </row>
    <row r="10678" spans="4:6">
      <c r="D10678" s="63"/>
      <c r="F10678" s="64"/>
    </row>
    <row r="10679" spans="4:6">
      <c r="D10679" s="63"/>
      <c r="F10679" s="64"/>
    </row>
    <row r="10680" spans="4:6">
      <c r="D10680" s="63"/>
      <c r="F10680" s="64"/>
    </row>
    <row r="10681" spans="4:6">
      <c r="D10681" s="63"/>
      <c r="F10681" s="64"/>
    </row>
    <row r="10682" spans="4:6">
      <c r="D10682" s="63"/>
      <c r="F10682" s="64"/>
    </row>
    <row r="10683" spans="4:6">
      <c r="D10683" s="63"/>
      <c r="F10683" s="64"/>
    </row>
    <row r="10684" spans="4:6">
      <c r="D10684" s="63"/>
      <c r="F10684" s="64"/>
    </row>
    <row r="10685" spans="4:6">
      <c r="D10685" s="63"/>
      <c r="F10685" s="64"/>
    </row>
    <row r="10686" spans="4:6">
      <c r="D10686" s="63"/>
      <c r="F10686" s="64"/>
    </row>
    <row r="10687" spans="4:6">
      <c r="D10687" s="63"/>
      <c r="F10687" s="64"/>
    </row>
    <row r="10688" spans="4:6">
      <c r="D10688" s="63"/>
      <c r="F10688" s="64"/>
    </row>
    <row r="10689" spans="4:6">
      <c r="D10689" s="63"/>
      <c r="F10689" s="64"/>
    </row>
    <row r="10690" spans="4:6">
      <c r="D10690" s="63"/>
      <c r="F10690" s="64"/>
    </row>
    <row r="10691" spans="4:6">
      <c r="D10691" s="63"/>
      <c r="F10691" s="64"/>
    </row>
    <row r="10692" spans="4:6">
      <c r="D10692" s="63"/>
      <c r="F10692" s="64"/>
    </row>
    <row r="10693" spans="4:6">
      <c r="D10693" s="63"/>
      <c r="F10693" s="64"/>
    </row>
    <row r="10694" spans="4:6">
      <c r="D10694" s="63"/>
      <c r="F10694" s="64"/>
    </row>
    <row r="10695" spans="4:6">
      <c r="D10695" s="63"/>
      <c r="F10695" s="64"/>
    </row>
    <row r="10696" spans="4:6">
      <c r="D10696" s="63"/>
      <c r="F10696" s="64"/>
    </row>
    <row r="10697" spans="4:6">
      <c r="D10697" s="63"/>
      <c r="F10697" s="64"/>
    </row>
    <row r="10698" spans="4:6">
      <c r="D10698" s="63"/>
      <c r="F10698" s="64"/>
    </row>
    <row r="10699" spans="4:6">
      <c r="D10699" s="63"/>
      <c r="F10699" s="64"/>
    </row>
    <row r="10700" spans="4:6">
      <c r="D10700" s="63"/>
      <c r="F10700" s="64"/>
    </row>
    <row r="10701" spans="4:6">
      <c r="D10701" s="63"/>
      <c r="F10701" s="64"/>
    </row>
    <row r="10702" spans="4:6">
      <c r="D10702" s="63"/>
      <c r="F10702" s="64"/>
    </row>
    <row r="10703" spans="4:6">
      <c r="D10703" s="63"/>
      <c r="F10703" s="64"/>
    </row>
    <row r="10704" spans="4:6">
      <c r="D10704" s="63"/>
      <c r="F10704" s="64"/>
    </row>
    <row r="10705" spans="4:6">
      <c r="D10705" s="63"/>
      <c r="F10705" s="64"/>
    </row>
    <row r="10706" spans="4:6">
      <c r="D10706" s="63"/>
      <c r="F10706" s="64"/>
    </row>
    <row r="10707" spans="4:6">
      <c r="D10707" s="63"/>
      <c r="F10707" s="64"/>
    </row>
    <row r="10708" spans="4:6">
      <c r="D10708" s="63"/>
      <c r="F10708" s="64"/>
    </row>
    <row r="10709" spans="4:6">
      <c r="D10709" s="63"/>
      <c r="F10709" s="64"/>
    </row>
    <row r="10710" spans="4:6">
      <c r="D10710" s="63"/>
      <c r="F10710" s="64"/>
    </row>
    <row r="10711" spans="4:6">
      <c r="D10711" s="63"/>
      <c r="F10711" s="64"/>
    </row>
    <row r="10712" spans="4:6">
      <c r="D10712" s="63"/>
      <c r="F10712" s="64"/>
    </row>
    <row r="10713" spans="4:6">
      <c r="D10713" s="63"/>
      <c r="F10713" s="64"/>
    </row>
    <row r="10714" spans="4:6">
      <c r="D10714" s="63"/>
      <c r="F10714" s="64"/>
    </row>
    <row r="10715" spans="4:6">
      <c r="D10715" s="63"/>
      <c r="F10715" s="64"/>
    </row>
    <row r="10716" spans="4:6">
      <c r="D10716" s="63"/>
      <c r="F10716" s="64"/>
    </row>
    <row r="10717" spans="4:6">
      <c r="D10717" s="63"/>
      <c r="F10717" s="64"/>
    </row>
    <row r="10718" spans="4:6">
      <c r="D10718" s="63"/>
      <c r="F10718" s="64"/>
    </row>
    <row r="10719" spans="4:6">
      <c r="D10719" s="63"/>
      <c r="F10719" s="64"/>
    </row>
    <row r="10720" spans="4:6">
      <c r="D10720" s="63"/>
      <c r="F10720" s="64"/>
    </row>
    <row r="10721" spans="4:6">
      <c r="D10721" s="63"/>
      <c r="F10721" s="64"/>
    </row>
    <row r="10722" spans="4:6">
      <c r="D10722" s="63"/>
      <c r="F10722" s="64"/>
    </row>
    <row r="10723" spans="4:6">
      <c r="D10723" s="63"/>
      <c r="F10723" s="64"/>
    </row>
    <row r="10724" spans="4:6">
      <c r="D10724" s="63"/>
      <c r="F10724" s="64"/>
    </row>
    <row r="10725" spans="4:6">
      <c r="D10725" s="63"/>
      <c r="F10725" s="64"/>
    </row>
    <row r="10726" spans="4:6">
      <c r="D10726" s="63"/>
      <c r="F10726" s="64"/>
    </row>
    <row r="10727" spans="4:6">
      <c r="D10727" s="63"/>
      <c r="F10727" s="64"/>
    </row>
    <row r="10728" spans="4:6">
      <c r="D10728" s="63"/>
      <c r="F10728" s="64"/>
    </row>
    <row r="10729" spans="4:6">
      <c r="D10729" s="63"/>
      <c r="F10729" s="64"/>
    </row>
    <row r="10730" spans="4:6">
      <c r="D10730" s="63"/>
      <c r="F10730" s="64"/>
    </row>
    <row r="10731" spans="4:6">
      <c r="D10731" s="63"/>
      <c r="F10731" s="64"/>
    </row>
    <row r="10732" spans="4:6">
      <c r="D10732" s="63"/>
      <c r="F10732" s="64"/>
    </row>
    <row r="10733" spans="4:6">
      <c r="D10733" s="63"/>
      <c r="F10733" s="64"/>
    </row>
    <row r="10734" spans="4:6">
      <c r="D10734" s="63"/>
      <c r="F10734" s="64"/>
    </row>
    <row r="10735" spans="4:6">
      <c r="D10735" s="63"/>
      <c r="F10735" s="64"/>
    </row>
    <row r="10736" spans="4:6">
      <c r="D10736" s="63"/>
      <c r="F10736" s="64"/>
    </row>
    <row r="10737" spans="4:6">
      <c r="D10737" s="63"/>
      <c r="F10737" s="64"/>
    </row>
    <row r="10738" spans="4:6">
      <c r="D10738" s="63"/>
      <c r="F10738" s="64"/>
    </row>
    <row r="10739" spans="4:6">
      <c r="D10739" s="63"/>
      <c r="F10739" s="64"/>
    </row>
    <row r="10740" spans="4:6">
      <c r="D10740" s="63"/>
      <c r="F10740" s="64"/>
    </row>
    <row r="10741" spans="4:6">
      <c r="D10741" s="63"/>
      <c r="F10741" s="64"/>
    </row>
    <row r="10742" spans="4:6">
      <c r="D10742" s="63"/>
      <c r="F10742" s="64"/>
    </row>
    <row r="10743" spans="4:6">
      <c r="D10743" s="63"/>
      <c r="F10743" s="64"/>
    </row>
    <row r="10744" spans="4:6">
      <c r="D10744" s="63"/>
      <c r="F10744" s="64"/>
    </row>
    <row r="10745" spans="4:6">
      <c r="D10745" s="63"/>
      <c r="F10745" s="64"/>
    </row>
    <row r="10746" spans="4:6">
      <c r="D10746" s="63"/>
      <c r="F10746" s="64"/>
    </row>
    <row r="10747" spans="4:6">
      <c r="D10747" s="63"/>
      <c r="F10747" s="64"/>
    </row>
    <row r="10748" spans="4:6">
      <c r="D10748" s="63"/>
      <c r="F10748" s="64"/>
    </row>
    <row r="10749" spans="4:6">
      <c r="D10749" s="63"/>
      <c r="F10749" s="64"/>
    </row>
    <row r="10750" spans="4:6">
      <c r="D10750" s="63"/>
      <c r="F10750" s="64"/>
    </row>
    <row r="10751" spans="4:6">
      <c r="D10751" s="63"/>
      <c r="F10751" s="64"/>
    </row>
    <row r="10752" spans="4:6">
      <c r="D10752" s="63"/>
      <c r="F10752" s="64"/>
    </row>
    <row r="10753" spans="4:6">
      <c r="D10753" s="63"/>
      <c r="F10753" s="64"/>
    </row>
    <row r="10754" spans="4:6">
      <c r="D10754" s="63"/>
      <c r="F10754" s="64"/>
    </row>
    <row r="10755" spans="4:6">
      <c r="D10755" s="63"/>
      <c r="F10755" s="64"/>
    </row>
    <row r="10756" spans="4:6">
      <c r="D10756" s="63"/>
      <c r="F10756" s="64"/>
    </row>
    <row r="10757" spans="4:6">
      <c r="D10757" s="63"/>
      <c r="F10757" s="64"/>
    </row>
    <row r="10758" spans="4:6">
      <c r="D10758" s="63"/>
      <c r="F10758" s="64"/>
    </row>
    <row r="10759" spans="4:6">
      <c r="D10759" s="63"/>
      <c r="F10759" s="64"/>
    </row>
    <row r="10760" spans="4:6">
      <c r="D10760" s="63"/>
      <c r="F10760" s="64"/>
    </row>
    <row r="10761" spans="4:6">
      <c r="D10761" s="63"/>
      <c r="F10761" s="64"/>
    </row>
    <row r="10762" spans="4:6">
      <c r="D10762" s="63"/>
      <c r="F10762" s="64"/>
    </row>
    <row r="10763" spans="4:6">
      <c r="D10763" s="63"/>
      <c r="F10763" s="64"/>
    </row>
    <row r="10764" spans="4:6">
      <c r="D10764" s="63"/>
      <c r="F10764" s="64"/>
    </row>
    <row r="10765" spans="4:6">
      <c r="D10765" s="63"/>
      <c r="F10765" s="64"/>
    </row>
    <row r="10766" spans="4:6">
      <c r="D10766" s="63"/>
      <c r="F10766" s="64"/>
    </row>
    <row r="10767" spans="4:6">
      <c r="D10767" s="63"/>
      <c r="F10767" s="64"/>
    </row>
    <row r="10768" spans="4:6">
      <c r="D10768" s="63"/>
      <c r="F10768" s="64"/>
    </row>
    <row r="10769" spans="4:6">
      <c r="D10769" s="63"/>
      <c r="F10769" s="64"/>
    </row>
    <row r="10770" spans="4:6">
      <c r="D10770" s="63"/>
      <c r="F10770" s="64"/>
    </row>
    <row r="10771" spans="4:6">
      <c r="D10771" s="63"/>
      <c r="F10771" s="64"/>
    </row>
    <row r="10772" spans="4:6">
      <c r="D10772" s="63"/>
      <c r="F10772" s="64"/>
    </row>
    <row r="10773" spans="4:6">
      <c r="D10773" s="63"/>
      <c r="F10773" s="64"/>
    </row>
    <row r="10774" spans="4:6">
      <c r="D10774" s="63"/>
      <c r="F10774" s="64"/>
    </row>
    <row r="10775" spans="4:6">
      <c r="D10775" s="63"/>
      <c r="F10775" s="64"/>
    </row>
    <row r="10776" spans="4:6">
      <c r="D10776" s="63"/>
      <c r="F10776" s="64"/>
    </row>
    <row r="10777" spans="4:6">
      <c r="D10777" s="63"/>
      <c r="F10777" s="64"/>
    </row>
    <row r="10778" spans="4:6">
      <c r="D10778" s="63"/>
      <c r="F10778" s="64"/>
    </row>
    <row r="10779" spans="4:6">
      <c r="D10779" s="63"/>
      <c r="F10779" s="64"/>
    </row>
    <row r="10780" spans="4:6">
      <c r="D10780" s="63"/>
      <c r="F10780" s="64"/>
    </row>
    <row r="10781" spans="4:6">
      <c r="D10781" s="63"/>
      <c r="F10781" s="64"/>
    </row>
    <row r="10782" spans="4:6">
      <c r="D10782" s="63"/>
      <c r="F10782" s="64"/>
    </row>
    <row r="10783" spans="4:6">
      <c r="D10783" s="63"/>
      <c r="F10783" s="64"/>
    </row>
    <row r="10784" spans="4:6">
      <c r="D10784" s="63"/>
      <c r="F10784" s="64"/>
    </row>
    <row r="10785" spans="4:6">
      <c r="D10785" s="63"/>
      <c r="F10785" s="64"/>
    </row>
    <row r="10786" spans="4:6">
      <c r="D10786" s="63"/>
      <c r="F10786" s="64"/>
    </row>
    <row r="10787" spans="4:6">
      <c r="D10787" s="63"/>
      <c r="F10787" s="64"/>
    </row>
    <row r="10788" spans="4:6">
      <c r="D10788" s="63"/>
      <c r="F10788" s="64"/>
    </row>
    <row r="10789" spans="4:6">
      <c r="D10789" s="63"/>
      <c r="F10789" s="64"/>
    </row>
    <row r="10790" spans="4:6">
      <c r="D10790" s="63"/>
      <c r="F10790" s="64"/>
    </row>
    <row r="10791" spans="4:6">
      <c r="D10791" s="63"/>
      <c r="F10791" s="64"/>
    </row>
    <row r="10792" spans="4:6">
      <c r="D10792" s="63"/>
      <c r="F10792" s="64"/>
    </row>
    <row r="10793" spans="4:6">
      <c r="D10793" s="63"/>
      <c r="F10793" s="64"/>
    </row>
    <row r="10794" spans="4:6">
      <c r="D10794" s="63"/>
      <c r="F10794" s="64"/>
    </row>
    <row r="10795" spans="4:6">
      <c r="D10795" s="63"/>
      <c r="F10795" s="64"/>
    </row>
    <row r="10796" spans="4:6">
      <c r="D10796" s="63"/>
      <c r="F10796" s="64"/>
    </row>
    <row r="10797" spans="4:6">
      <c r="D10797" s="63"/>
      <c r="F10797" s="64"/>
    </row>
    <row r="10798" spans="4:6">
      <c r="D10798" s="63"/>
      <c r="F10798" s="64"/>
    </row>
    <row r="10799" spans="4:6">
      <c r="D10799" s="63"/>
      <c r="F10799" s="64"/>
    </row>
    <row r="10800" spans="4:6">
      <c r="D10800" s="63"/>
      <c r="F10800" s="64"/>
    </row>
    <row r="10801" spans="4:6">
      <c r="D10801" s="63"/>
      <c r="F10801" s="64"/>
    </row>
    <row r="10802" spans="4:6">
      <c r="D10802" s="63"/>
      <c r="F10802" s="64"/>
    </row>
    <row r="10803" spans="4:6">
      <c r="D10803" s="63"/>
      <c r="F10803" s="64"/>
    </row>
    <row r="10804" spans="4:6">
      <c r="D10804" s="63"/>
      <c r="F10804" s="64"/>
    </row>
    <row r="10805" spans="4:6">
      <c r="D10805" s="63"/>
      <c r="F10805" s="64"/>
    </row>
    <row r="10806" spans="4:6">
      <c r="D10806" s="63"/>
      <c r="F10806" s="64"/>
    </row>
    <row r="10807" spans="4:6">
      <c r="D10807" s="63"/>
      <c r="F10807" s="64"/>
    </row>
    <row r="10808" spans="4:6">
      <c r="D10808" s="63"/>
      <c r="F10808" s="64"/>
    </row>
    <row r="10809" spans="4:6">
      <c r="D10809" s="63"/>
      <c r="F10809" s="64"/>
    </row>
    <row r="10810" spans="4:6">
      <c r="D10810" s="63"/>
      <c r="F10810" s="64"/>
    </row>
    <row r="10811" spans="4:6">
      <c r="D10811" s="63"/>
      <c r="F10811" s="64"/>
    </row>
    <row r="10812" spans="4:6">
      <c r="D10812" s="63"/>
      <c r="F10812" s="64"/>
    </row>
    <row r="10813" spans="4:6">
      <c r="D10813" s="63"/>
      <c r="F10813" s="64"/>
    </row>
    <row r="10814" spans="4:6">
      <c r="D10814" s="63"/>
      <c r="F10814" s="64"/>
    </row>
    <row r="10815" spans="4:6">
      <c r="D10815" s="63"/>
      <c r="F10815" s="64"/>
    </row>
    <row r="10816" spans="4:6">
      <c r="D10816" s="63"/>
      <c r="F10816" s="64"/>
    </row>
    <row r="10817" spans="4:6">
      <c r="D10817" s="63"/>
      <c r="F10817" s="64"/>
    </row>
    <row r="10818" spans="4:6">
      <c r="D10818" s="63"/>
      <c r="F10818" s="64"/>
    </row>
    <row r="10819" spans="4:6">
      <c r="D10819" s="63"/>
      <c r="F10819" s="64"/>
    </row>
    <row r="10820" spans="4:6">
      <c r="D10820" s="63"/>
      <c r="F10820" s="64"/>
    </row>
    <row r="10821" spans="4:6">
      <c r="D10821" s="63"/>
      <c r="F10821" s="64"/>
    </row>
    <row r="10822" spans="4:6">
      <c r="D10822" s="63"/>
      <c r="F10822" s="64"/>
    </row>
    <row r="10823" spans="4:6">
      <c r="D10823" s="63"/>
      <c r="F10823" s="64"/>
    </row>
    <row r="10824" spans="4:6">
      <c r="D10824" s="63"/>
      <c r="F10824" s="64"/>
    </row>
    <row r="10825" spans="4:6">
      <c r="D10825" s="63"/>
      <c r="F10825" s="64"/>
    </row>
    <row r="10826" spans="4:6">
      <c r="D10826" s="63"/>
      <c r="F10826" s="64"/>
    </row>
    <row r="10827" spans="4:6">
      <c r="D10827" s="63"/>
      <c r="F10827" s="64"/>
    </row>
    <row r="10828" spans="4:6">
      <c r="D10828" s="63"/>
      <c r="F10828" s="64"/>
    </row>
    <row r="10829" spans="4:6">
      <c r="D10829" s="63"/>
      <c r="F10829" s="64"/>
    </row>
    <row r="10830" spans="4:6">
      <c r="D10830" s="63"/>
      <c r="F10830" s="64"/>
    </row>
    <row r="10831" spans="4:6">
      <c r="D10831" s="63"/>
      <c r="F10831" s="64"/>
    </row>
    <row r="10832" spans="4:6">
      <c r="D10832" s="63"/>
      <c r="F10832" s="64"/>
    </row>
    <row r="10833" spans="4:6">
      <c r="D10833" s="63"/>
      <c r="F10833" s="64"/>
    </row>
    <row r="10834" spans="4:6">
      <c r="D10834" s="63"/>
      <c r="F10834" s="64"/>
    </row>
    <row r="10835" spans="4:6">
      <c r="D10835" s="63"/>
      <c r="F10835" s="64"/>
    </row>
    <row r="10836" spans="4:6">
      <c r="D10836" s="63"/>
      <c r="F10836" s="64"/>
    </row>
    <row r="10837" spans="4:6">
      <c r="D10837" s="63"/>
      <c r="F10837" s="64"/>
    </row>
    <row r="10838" spans="4:6">
      <c r="D10838" s="63"/>
      <c r="F10838" s="64"/>
    </row>
    <row r="10839" spans="4:6">
      <c r="D10839" s="63"/>
      <c r="F10839" s="64"/>
    </row>
    <row r="10840" spans="4:6">
      <c r="D10840" s="63"/>
      <c r="F10840" s="64"/>
    </row>
    <row r="10841" spans="4:6">
      <c r="D10841" s="63"/>
      <c r="F10841" s="64"/>
    </row>
    <row r="10842" spans="4:6">
      <c r="D10842" s="63"/>
      <c r="F10842" s="64"/>
    </row>
    <row r="10843" spans="4:6">
      <c r="D10843" s="63"/>
      <c r="F10843" s="64"/>
    </row>
    <row r="10844" spans="4:6">
      <c r="D10844" s="63"/>
      <c r="F10844" s="64"/>
    </row>
    <row r="10845" spans="4:6">
      <c r="D10845" s="63"/>
      <c r="F10845" s="64"/>
    </row>
    <row r="10846" spans="4:6">
      <c r="D10846" s="63"/>
      <c r="F10846" s="64"/>
    </row>
    <row r="10847" spans="4:6">
      <c r="D10847" s="63"/>
      <c r="F10847" s="64"/>
    </row>
    <row r="10848" spans="4:6">
      <c r="D10848" s="63"/>
      <c r="F10848" s="64"/>
    </row>
    <row r="10849" spans="4:6">
      <c r="D10849" s="63"/>
      <c r="F10849" s="64"/>
    </row>
    <row r="10850" spans="4:6">
      <c r="D10850" s="63"/>
      <c r="F10850" s="64"/>
    </row>
    <row r="10851" spans="4:6">
      <c r="D10851" s="63"/>
      <c r="F10851" s="64"/>
    </row>
    <row r="10852" spans="4:6">
      <c r="D10852" s="63"/>
      <c r="F10852" s="64"/>
    </row>
    <row r="10853" spans="4:6">
      <c r="D10853" s="63"/>
      <c r="F10853" s="64"/>
    </row>
    <row r="10854" spans="4:6">
      <c r="D10854" s="63"/>
      <c r="F10854" s="64"/>
    </row>
    <row r="10855" spans="4:6">
      <c r="D10855" s="63"/>
      <c r="F10855" s="64"/>
    </row>
    <row r="10856" spans="4:6">
      <c r="D10856" s="63"/>
      <c r="F10856" s="64"/>
    </row>
    <row r="10857" spans="4:6">
      <c r="D10857" s="63"/>
      <c r="F10857" s="64"/>
    </row>
    <row r="10858" spans="4:6">
      <c r="D10858" s="63"/>
      <c r="F10858" s="64"/>
    </row>
    <row r="10859" spans="4:6">
      <c r="D10859" s="63"/>
      <c r="F10859" s="64"/>
    </row>
    <row r="10860" spans="4:6">
      <c r="D10860" s="63"/>
      <c r="F10860" s="64"/>
    </row>
    <row r="10861" spans="4:6">
      <c r="D10861" s="63"/>
      <c r="F10861" s="64"/>
    </row>
    <row r="10862" spans="4:6">
      <c r="D10862" s="63"/>
      <c r="F10862" s="64"/>
    </row>
    <row r="10863" spans="4:6">
      <c r="D10863" s="63"/>
      <c r="F10863" s="64"/>
    </row>
    <row r="10864" spans="4:6">
      <c r="D10864" s="63"/>
      <c r="F10864" s="64"/>
    </row>
    <row r="10865" spans="4:6">
      <c r="D10865" s="63"/>
      <c r="F10865" s="64"/>
    </row>
    <row r="10866" spans="4:6">
      <c r="D10866" s="63"/>
      <c r="F10866" s="64"/>
    </row>
    <row r="10867" spans="4:6">
      <c r="D10867" s="63"/>
      <c r="F10867" s="64"/>
    </row>
    <row r="10868" spans="4:6">
      <c r="D10868" s="63"/>
      <c r="F10868" s="64"/>
    </row>
    <row r="10869" spans="4:6">
      <c r="D10869" s="63"/>
      <c r="F10869" s="64"/>
    </row>
    <row r="10870" spans="4:6">
      <c r="D10870" s="63"/>
      <c r="F10870" s="64"/>
    </row>
    <row r="10871" spans="4:6">
      <c r="D10871" s="63"/>
      <c r="F10871" s="64"/>
    </row>
    <row r="10872" spans="4:6">
      <c r="D10872" s="63"/>
      <c r="F10872" s="64"/>
    </row>
    <row r="10873" spans="4:6">
      <c r="D10873" s="63"/>
      <c r="F10873" s="64"/>
    </row>
    <row r="10874" spans="4:6">
      <c r="D10874" s="63"/>
      <c r="F10874" s="64"/>
    </row>
    <row r="10875" spans="4:6">
      <c r="D10875" s="63"/>
      <c r="F10875" s="64"/>
    </row>
    <row r="10876" spans="4:6">
      <c r="D10876" s="63"/>
      <c r="F10876" s="64"/>
    </row>
    <row r="10877" spans="4:6">
      <c r="D10877" s="63"/>
      <c r="F10877" s="64"/>
    </row>
    <row r="10878" spans="4:6">
      <c r="D10878" s="63"/>
      <c r="F10878" s="64"/>
    </row>
    <row r="10879" spans="4:6">
      <c r="D10879" s="63"/>
      <c r="F10879" s="64"/>
    </row>
    <row r="10880" spans="4:6">
      <c r="D10880" s="63"/>
      <c r="F10880" s="64"/>
    </row>
    <row r="10881" spans="4:6">
      <c r="D10881" s="63"/>
      <c r="F10881" s="64"/>
    </row>
    <row r="10882" spans="4:6">
      <c r="D10882" s="63"/>
      <c r="F10882" s="64"/>
    </row>
    <row r="10883" spans="4:6">
      <c r="D10883" s="63"/>
      <c r="F10883" s="64"/>
    </row>
    <row r="10884" spans="4:6">
      <c r="D10884" s="63"/>
      <c r="F10884" s="64"/>
    </row>
    <row r="10885" spans="4:6">
      <c r="D10885" s="63"/>
      <c r="F10885" s="64"/>
    </row>
    <row r="10886" spans="4:6">
      <c r="D10886" s="63"/>
      <c r="F10886" s="64"/>
    </row>
    <row r="10887" spans="4:6">
      <c r="D10887" s="63"/>
      <c r="F10887" s="64"/>
    </row>
    <row r="10888" spans="4:6">
      <c r="D10888" s="63"/>
      <c r="F10888" s="64"/>
    </row>
    <row r="10889" spans="4:6">
      <c r="D10889" s="63"/>
      <c r="F10889" s="64"/>
    </row>
    <row r="10890" spans="4:6">
      <c r="D10890" s="63"/>
      <c r="F10890" s="64"/>
    </row>
    <row r="10891" spans="4:6">
      <c r="D10891" s="63"/>
      <c r="F10891" s="64"/>
    </row>
    <row r="10892" spans="4:6">
      <c r="D10892" s="63"/>
      <c r="F10892" s="64"/>
    </row>
    <row r="10893" spans="4:6">
      <c r="D10893" s="63"/>
      <c r="F10893" s="64"/>
    </row>
    <row r="10894" spans="4:6">
      <c r="D10894" s="63"/>
      <c r="F10894" s="64"/>
    </row>
    <row r="10895" spans="4:6">
      <c r="D10895" s="63"/>
      <c r="F10895" s="64"/>
    </row>
    <row r="10896" spans="4:6">
      <c r="D10896" s="63"/>
      <c r="F10896" s="64"/>
    </row>
    <row r="10897" spans="4:6">
      <c r="D10897" s="63"/>
      <c r="F10897" s="64"/>
    </row>
    <row r="10898" spans="4:6">
      <c r="D10898" s="63"/>
      <c r="F10898" s="64"/>
    </row>
    <row r="10899" spans="4:6">
      <c r="D10899" s="63"/>
      <c r="F10899" s="64"/>
    </row>
    <row r="10900" spans="4:6">
      <c r="D10900" s="63"/>
      <c r="F10900" s="64"/>
    </row>
    <row r="10901" spans="4:6">
      <c r="D10901" s="63"/>
      <c r="F10901" s="64"/>
    </row>
    <row r="10902" spans="4:6">
      <c r="D10902" s="63"/>
      <c r="F10902" s="64"/>
    </row>
    <row r="10903" spans="4:6">
      <c r="D10903" s="63"/>
      <c r="F10903" s="64"/>
    </row>
    <row r="10904" spans="4:6">
      <c r="D10904" s="63"/>
      <c r="F10904" s="64"/>
    </row>
    <row r="10905" spans="4:6">
      <c r="D10905" s="63"/>
      <c r="F10905" s="64"/>
    </row>
    <row r="10906" spans="4:6">
      <c r="D10906" s="63"/>
      <c r="F10906" s="64"/>
    </row>
    <row r="10907" spans="4:6">
      <c r="D10907" s="63"/>
      <c r="F10907" s="64"/>
    </row>
    <row r="10908" spans="4:6">
      <c r="D10908" s="63"/>
      <c r="F10908" s="64"/>
    </row>
    <row r="10909" spans="4:6">
      <c r="D10909" s="63"/>
      <c r="F10909" s="64"/>
    </row>
    <row r="10910" spans="4:6">
      <c r="D10910" s="63"/>
      <c r="F10910" s="64"/>
    </row>
    <row r="10911" spans="4:6">
      <c r="D10911" s="63"/>
      <c r="F10911" s="64"/>
    </row>
    <row r="10912" spans="4:6">
      <c r="D10912" s="63"/>
      <c r="F10912" s="64"/>
    </row>
    <row r="10913" spans="4:6">
      <c r="D10913" s="63"/>
      <c r="F10913" s="64"/>
    </row>
    <row r="10914" spans="4:6">
      <c r="D10914" s="63"/>
      <c r="F10914" s="64"/>
    </row>
    <row r="10915" spans="4:6">
      <c r="D10915" s="63"/>
      <c r="F10915" s="64"/>
    </row>
    <row r="10916" spans="4:6">
      <c r="D10916" s="63"/>
      <c r="F10916" s="64"/>
    </row>
    <row r="10917" spans="4:6">
      <c r="D10917" s="63"/>
      <c r="F10917" s="64"/>
    </row>
    <row r="10918" spans="4:6">
      <c r="D10918" s="63"/>
      <c r="F10918" s="64"/>
    </row>
    <row r="10919" spans="4:6">
      <c r="D10919" s="63"/>
      <c r="F10919" s="64"/>
    </row>
    <row r="10920" spans="4:6">
      <c r="D10920" s="63"/>
      <c r="F10920" s="64"/>
    </row>
    <row r="10921" spans="4:6">
      <c r="D10921" s="63"/>
      <c r="F10921" s="64"/>
    </row>
    <row r="10922" spans="4:6">
      <c r="D10922" s="63"/>
      <c r="F10922" s="64"/>
    </row>
    <row r="10923" spans="4:6">
      <c r="D10923" s="63"/>
      <c r="F10923" s="64"/>
    </row>
    <row r="10924" spans="4:6">
      <c r="D10924" s="63"/>
      <c r="F10924" s="64"/>
    </row>
    <row r="10925" spans="4:6">
      <c r="D10925" s="63"/>
      <c r="F10925" s="64"/>
    </row>
    <row r="10926" spans="4:6">
      <c r="D10926" s="63"/>
      <c r="F10926" s="64"/>
    </row>
    <row r="10927" spans="4:6">
      <c r="D10927" s="63"/>
      <c r="F10927" s="64"/>
    </row>
    <row r="10928" spans="4:6">
      <c r="D10928" s="63"/>
      <c r="F10928" s="64"/>
    </row>
    <row r="10929" spans="4:6">
      <c r="D10929" s="63"/>
      <c r="F10929" s="64"/>
    </row>
    <row r="10930" spans="4:6">
      <c r="D10930" s="63"/>
      <c r="F10930" s="64"/>
    </row>
    <row r="10931" spans="4:6">
      <c r="D10931" s="63"/>
      <c r="F10931" s="64"/>
    </row>
    <row r="10932" spans="4:6">
      <c r="D10932" s="63"/>
      <c r="F10932" s="64"/>
    </row>
    <row r="10933" spans="4:6">
      <c r="D10933" s="63"/>
      <c r="F10933" s="64"/>
    </row>
    <row r="10934" spans="4:6">
      <c r="D10934" s="63"/>
      <c r="F10934" s="64"/>
    </row>
    <row r="10935" spans="4:6">
      <c r="D10935" s="63"/>
      <c r="F10935" s="64"/>
    </row>
    <row r="10936" spans="4:6">
      <c r="D10936" s="63"/>
      <c r="F10936" s="64"/>
    </row>
    <row r="10937" spans="4:6">
      <c r="D10937" s="63"/>
      <c r="F10937" s="64"/>
    </row>
    <row r="10938" spans="4:6">
      <c r="D10938" s="63"/>
      <c r="F10938" s="64"/>
    </row>
    <row r="10939" spans="4:6">
      <c r="D10939" s="63"/>
      <c r="F10939" s="64"/>
    </row>
    <row r="10940" spans="4:6">
      <c r="D10940" s="63"/>
      <c r="F10940" s="64"/>
    </row>
    <row r="10941" spans="4:6">
      <c r="D10941" s="63"/>
      <c r="F10941" s="64"/>
    </row>
    <row r="10942" spans="4:6">
      <c r="D10942" s="63"/>
      <c r="F10942" s="64"/>
    </row>
    <row r="10943" spans="4:6">
      <c r="D10943" s="63"/>
      <c r="F10943" s="64"/>
    </row>
    <row r="10944" spans="4:6">
      <c r="D10944" s="63"/>
      <c r="F10944" s="64"/>
    </row>
    <row r="10945" spans="4:6">
      <c r="D10945" s="63"/>
      <c r="F10945" s="64"/>
    </row>
    <row r="10946" spans="4:6">
      <c r="D10946" s="63"/>
      <c r="F10946" s="64"/>
    </row>
    <row r="10947" spans="4:6">
      <c r="D10947" s="63"/>
      <c r="F10947" s="64"/>
    </row>
    <row r="10948" spans="4:6">
      <c r="D10948" s="63"/>
      <c r="F10948" s="64"/>
    </row>
    <row r="10949" spans="4:6">
      <c r="D10949" s="63"/>
      <c r="F10949" s="64"/>
    </row>
    <row r="10950" spans="4:6">
      <c r="D10950" s="63"/>
      <c r="F10950" s="64"/>
    </row>
    <row r="10951" spans="4:6">
      <c r="D10951" s="63"/>
      <c r="F10951" s="64"/>
    </row>
    <row r="10952" spans="4:6">
      <c r="D10952" s="63"/>
      <c r="F10952" s="64"/>
    </row>
    <row r="10953" spans="4:6">
      <c r="D10953" s="63"/>
      <c r="F10953" s="64"/>
    </row>
    <row r="10954" spans="4:6">
      <c r="D10954" s="63"/>
      <c r="F10954" s="64"/>
    </row>
    <row r="10955" spans="4:6">
      <c r="D10955" s="63"/>
      <c r="F10955" s="64"/>
    </row>
    <row r="10956" spans="4:6">
      <c r="D10956" s="63"/>
      <c r="F10956" s="64"/>
    </row>
    <row r="10957" spans="4:6">
      <c r="D10957" s="63"/>
      <c r="F10957" s="64"/>
    </row>
    <row r="10958" spans="4:6">
      <c r="D10958" s="63"/>
      <c r="F10958" s="64"/>
    </row>
    <row r="10959" spans="4:6">
      <c r="D10959" s="63"/>
      <c r="F10959" s="64"/>
    </row>
    <row r="10960" spans="4:6">
      <c r="D10960" s="63"/>
      <c r="F10960" s="64"/>
    </row>
    <row r="10961" spans="4:6">
      <c r="D10961" s="63"/>
      <c r="F10961" s="64"/>
    </row>
    <row r="10962" spans="4:6">
      <c r="D10962" s="63"/>
      <c r="F10962" s="64"/>
    </row>
    <row r="10963" spans="4:6">
      <c r="D10963" s="63"/>
      <c r="F10963" s="64"/>
    </row>
    <row r="10964" spans="4:6">
      <c r="D10964" s="63"/>
      <c r="F10964" s="64"/>
    </row>
    <row r="10965" spans="4:6">
      <c r="D10965" s="63"/>
      <c r="F10965" s="64"/>
    </row>
    <row r="10966" spans="4:6">
      <c r="D10966" s="63"/>
      <c r="F10966" s="64"/>
    </row>
    <row r="10967" spans="4:6">
      <c r="D10967" s="63"/>
      <c r="F10967" s="64"/>
    </row>
    <row r="10968" spans="4:6">
      <c r="D10968" s="63"/>
      <c r="F10968" s="64"/>
    </row>
    <row r="10969" spans="4:6">
      <c r="D10969" s="63"/>
      <c r="F10969" s="64"/>
    </row>
    <row r="10970" spans="4:6">
      <c r="D10970" s="63"/>
      <c r="F10970" s="64"/>
    </row>
    <row r="10971" spans="4:6">
      <c r="D10971" s="63"/>
      <c r="F10971" s="64"/>
    </row>
    <row r="10972" spans="4:6">
      <c r="D10972" s="63"/>
      <c r="F10972" s="64"/>
    </row>
    <row r="10973" spans="4:6">
      <c r="D10973" s="63"/>
      <c r="F10973" s="64"/>
    </row>
    <row r="10974" spans="4:6">
      <c r="D10974" s="63"/>
      <c r="F10974" s="64"/>
    </row>
    <row r="10975" spans="4:6">
      <c r="D10975" s="63"/>
      <c r="F10975" s="64"/>
    </row>
    <row r="10976" spans="4:6">
      <c r="D10976" s="63"/>
      <c r="F10976" s="64"/>
    </row>
    <row r="10977" spans="4:6">
      <c r="D10977" s="63"/>
      <c r="F10977" s="64"/>
    </row>
    <row r="10978" spans="4:6">
      <c r="D10978" s="63"/>
      <c r="F10978" s="64"/>
    </row>
    <row r="10979" spans="4:6">
      <c r="D10979" s="63"/>
      <c r="F10979" s="64"/>
    </row>
    <row r="10980" spans="4:6">
      <c r="D10980" s="63"/>
      <c r="F10980" s="64"/>
    </row>
    <row r="10981" spans="4:6">
      <c r="D10981" s="63"/>
      <c r="F10981" s="64"/>
    </row>
    <row r="10982" spans="4:6">
      <c r="D10982" s="63"/>
      <c r="F10982" s="64"/>
    </row>
    <row r="10983" spans="4:6">
      <c r="D10983" s="63"/>
      <c r="F10983" s="64"/>
    </row>
    <row r="10984" spans="4:6">
      <c r="D10984" s="63"/>
      <c r="F10984" s="64"/>
    </row>
    <row r="10985" spans="4:6">
      <c r="D10985" s="63"/>
      <c r="F10985" s="64"/>
    </row>
    <row r="10986" spans="4:6">
      <c r="D10986" s="63"/>
      <c r="F10986" s="64"/>
    </row>
    <row r="10987" spans="4:6">
      <c r="D10987" s="63"/>
      <c r="F10987" s="64"/>
    </row>
    <row r="10988" spans="4:6">
      <c r="D10988" s="63"/>
      <c r="F10988" s="64"/>
    </row>
    <row r="10989" spans="4:6">
      <c r="D10989" s="63"/>
      <c r="F10989" s="64"/>
    </row>
    <row r="10990" spans="4:6">
      <c r="D10990" s="63"/>
      <c r="F10990" s="64"/>
    </row>
    <row r="10991" spans="4:6">
      <c r="D10991" s="63"/>
      <c r="F10991" s="64"/>
    </row>
    <row r="10992" spans="4:6">
      <c r="D10992" s="63"/>
      <c r="F10992" s="64"/>
    </row>
    <row r="10993" spans="4:6">
      <c r="D10993" s="63"/>
      <c r="F10993" s="64"/>
    </row>
    <row r="10994" spans="4:6">
      <c r="D10994" s="63"/>
      <c r="F10994" s="64"/>
    </row>
    <row r="10995" spans="4:6">
      <c r="D10995" s="63"/>
      <c r="F10995" s="64"/>
    </row>
    <row r="10996" spans="4:6">
      <c r="D10996" s="63"/>
      <c r="F10996" s="64"/>
    </row>
    <row r="10997" spans="4:6">
      <c r="D10997" s="63"/>
      <c r="F10997" s="64"/>
    </row>
    <row r="10998" spans="4:6">
      <c r="D10998" s="63"/>
      <c r="F10998" s="64"/>
    </row>
    <row r="10999" spans="4:6">
      <c r="D10999" s="63"/>
      <c r="F10999" s="64"/>
    </row>
    <row r="11000" spans="4:6">
      <c r="D11000" s="63"/>
      <c r="F11000" s="64"/>
    </row>
    <row r="11001" spans="4:6">
      <c r="D11001" s="63"/>
      <c r="F11001" s="64"/>
    </row>
    <row r="11002" spans="4:6">
      <c r="D11002" s="63"/>
      <c r="F11002" s="64"/>
    </row>
    <row r="11003" spans="4:6">
      <c r="D11003" s="63"/>
      <c r="F11003" s="64"/>
    </row>
    <row r="11004" spans="4:6">
      <c r="D11004" s="63"/>
      <c r="F11004" s="64"/>
    </row>
    <row r="11005" spans="4:6">
      <c r="D11005" s="63"/>
      <c r="F11005" s="64"/>
    </row>
    <row r="11006" spans="4:6">
      <c r="D11006" s="63"/>
      <c r="F11006" s="64"/>
    </row>
    <row r="11007" spans="4:6">
      <c r="D11007" s="63"/>
      <c r="F11007" s="64"/>
    </row>
    <row r="11008" spans="4:6">
      <c r="D11008" s="63"/>
      <c r="F11008" s="64"/>
    </row>
    <row r="11009" spans="4:6">
      <c r="D11009" s="63"/>
      <c r="F11009" s="64"/>
    </row>
    <row r="11010" spans="4:6">
      <c r="D11010" s="63"/>
      <c r="F11010" s="64"/>
    </row>
    <row r="11011" spans="4:6">
      <c r="D11011" s="63"/>
      <c r="F11011" s="64"/>
    </row>
    <row r="11012" spans="4:6">
      <c r="D11012" s="63"/>
      <c r="F11012" s="64"/>
    </row>
    <row r="11013" spans="4:6">
      <c r="D11013" s="63"/>
      <c r="F11013" s="64"/>
    </row>
    <row r="11014" spans="4:6">
      <c r="D11014" s="63"/>
      <c r="F11014" s="64"/>
    </row>
    <row r="11015" spans="4:6">
      <c r="D11015" s="63"/>
      <c r="F11015" s="64"/>
    </row>
    <row r="11016" spans="4:6">
      <c r="D11016" s="63"/>
      <c r="F11016" s="64"/>
    </row>
    <row r="11017" spans="4:6">
      <c r="D11017" s="63"/>
      <c r="F11017" s="64"/>
    </row>
    <row r="11018" spans="4:6">
      <c r="D11018" s="63"/>
      <c r="F11018" s="64"/>
    </row>
    <row r="11019" spans="4:6">
      <c r="D11019" s="63"/>
      <c r="F11019" s="64"/>
    </row>
    <row r="11020" spans="4:6">
      <c r="D11020" s="63"/>
      <c r="F11020" s="64"/>
    </row>
    <row r="11021" spans="4:6">
      <c r="D11021" s="63"/>
      <c r="F11021" s="64"/>
    </row>
    <row r="11022" spans="4:6">
      <c r="D11022" s="63"/>
      <c r="F11022" s="64"/>
    </row>
    <row r="11023" spans="4:6">
      <c r="D11023" s="63"/>
      <c r="F11023" s="64"/>
    </row>
    <row r="11024" spans="4:6">
      <c r="D11024" s="63"/>
      <c r="F11024" s="64"/>
    </row>
    <row r="11025" spans="4:6">
      <c r="D11025" s="63"/>
      <c r="F11025" s="64"/>
    </row>
    <row r="11026" spans="4:6">
      <c r="D11026" s="63"/>
      <c r="F11026" s="64"/>
    </row>
    <row r="11027" spans="4:6">
      <c r="D11027" s="63"/>
      <c r="F11027" s="64"/>
    </row>
    <row r="11028" spans="4:6">
      <c r="D11028" s="63"/>
      <c r="F11028" s="64"/>
    </row>
    <row r="11029" spans="4:6">
      <c r="D11029" s="63"/>
      <c r="F11029" s="64"/>
    </row>
    <row r="11030" spans="4:6">
      <c r="D11030" s="63"/>
      <c r="F11030" s="64"/>
    </row>
    <row r="11031" spans="4:6">
      <c r="D11031" s="63"/>
      <c r="F11031" s="64"/>
    </row>
    <row r="11032" spans="4:6">
      <c r="D11032" s="63"/>
      <c r="F11032" s="64"/>
    </row>
    <row r="11033" spans="4:6">
      <c r="D11033" s="63"/>
      <c r="F11033" s="64"/>
    </row>
    <row r="11034" spans="4:6">
      <c r="D11034" s="63"/>
      <c r="F11034" s="64"/>
    </row>
    <row r="11035" spans="4:6">
      <c r="D11035" s="63"/>
      <c r="F11035" s="64"/>
    </row>
    <row r="11036" spans="4:6">
      <c r="D11036" s="63"/>
      <c r="F11036" s="64"/>
    </row>
    <row r="11037" spans="4:6">
      <c r="D11037" s="63"/>
      <c r="F11037" s="64"/>
    </row>
    <row r="11038" spans="4:6">
      <c r="D11038" s="63"/>
      <c r="F11038" s="64"/>
    </row>
    <row r="11039" spans="4:6">
      <c r="D11039" s="63"/>
      <c r="F11039" s="64"/>
    </row>
    <row r="11040" spans="4:6">
      <c r="D11040" s="63"/>
      <c r="F11040" s="64"/>
    </row>
    <row r="11041" spans="4:6">
      <c r="D11041" s="63"/>
      <c r="F11041" s="64"/>
    </row>
    <row r="11042" spans="4:6">
      <c r="D11042" s="63"/>
      <c r="F11042" s="64"/>
    </row>
    <row r="11043" spans="4:6">
      <c r="D11043" s="63"/>
      <c r="F11043" s="64"/>
    </row>
    <row r="11044" spans="4:6">
      <c r="D11044" s="63"/>
      <c r="F11044" s="64"/>
    </row>
    <row r="11045" spans="4:6">
      <c r="D11045" s="63"/>
      <c r="F11045" s="64"/>
    </row>
    <row r="11046" spans="4:6">
      <c r="D11046" s="63"/>
      <c r="F11046" s="64"/>
    </row>
    <row r="11047" spans="4:6">
      <c r="D11047" s="63"/>
      <c r="F11047" s="64"/>
    </row>
    <row r="11048" spans="4:6">
      <c r="D11048" s="63"/>
      <c r="F11048" s="64"/>
    </row>
    <row r="11049" spans="4:6">
      <c r="D11049" s="63"/>
      <c r="F11049" s="64"/>
    </row>
    <row r="11050" spans="4:6">
      <c r="D11050" s="63"/>
      <c r="F11050" s="64"/>
    </row>
    <row r="11051" spans="4:6">
      <c r="D11051" s="63"/>
      <c r="F11051" s="64"/>
    </row>
    <row r="11052" spans="4:6">
      <c r="D11052" s="63"/>
      <c r="F11052" s="64"/>
    </row>
    <row r="11053" spans="4:6">
      <c r="D11053" s="63"/>
      <c r="F11053" s="64"/>
    </row>
    <row r="11054" spans="4:6">
      <c r="D11054" s="63"/>
      <c r="F11054" s="64"/>
    </row>
    <row r="11055" spans="4:6">
      <c r="D11055" s="63"/>
      <c r="F11055" s="64"/>
    </row>
    <row r="11056" spans="4:6">
      <c r="D11056" s="63"/>
      <c r="F11056" s="64"/>
    </row>
    <row r="11057" spans="4:6">
      <c r="D11057" s="63"/>
      <c r="F11057" s="64"/>
    </row>
    <row r="11058" spans="4:6">
      <c r="D11058" s="63"/>
      <c r="F11058" s="64"/>
    </row>
    <row r="11059" spans="4:6">
      <c r="D11059" s="63"/>
      <c r="F11059" s="64"/>
    </row>
    <row r="11060" spans="4:6">
      <c r="D11060" s="63"/>
      <c r="F11060" s="64"/>
    </row>
    <row r="11061" spans="4:6">
      <c r="D11061" s="63"/>
      <c r="F11061" s="64"/>
    </row>
    <row r="11062" spans="4:6">
      <c r="D11062" s="63"/>
      <c r="F11062" s="64"/>
    </row>
    <row r="11063" spans="4:6">
      <c r="D11063" s="63"/>
      <c r="F11063" s="64"/>
    </row>
    <row r="11064" spans="4:6">
      <c r="D11064" s="63"/>
      <c r="F11064" s="64"/>
    </row>
    <row r="11065" spans="4:6">
      <c r="D11065" s="63"/>
      <c r="F11065" s="64"/>
    </row>
    <row r="11066" spans="4:6">
      <c r="D11066" s="63"/>
      <c r="F11066" s="64"/>
    </row>
    <row r="11067" spans="4:6">
      <c r="D11067" s="63"/>
      <c r="F11067" s="64"/>
    </row>
    <row r="11068" spans="4:6">
      <c r="D11068" s="63"/>
      <c r="F11068" s="64"/>
    </row>
    <row r="11069" spans="4:6">
      <c r="D11069" s="63"/>
      <c r="F11069" s="64"/>
    </row>
    <row r="11070" spans="4:6">
      <c r="D11070" s="63"/>
      <c r="F11070" s="64"/>
    </row>
    <row r="11071" spans="4:6">
      <c r="D11071" s="63"/>
      <c r="F11071" s="64"/>
    </row>
    <row r="11072" spans="4:6">
      <c r="D11072" s="63"/>
      <c r="F11072" s="64"/>
    </row>
    <row r="11073" spans="4:6">
      <c r="D11073" s="63"/>
      <c r="F11073" s="64"/>
    </row>
    <row r="11074" spans="4:6">
      <c r="D11074" s="63"/>
      <c r="F11074" s="64"/>
    </row>
    <row r="11075" spans="4:6">
      <c r="D11075" s="63"/>
      <c r="F11075" s="64"/>
    </row>
    <row r="11076" spans="4:6">
      <c r="D11076" s="63"/>
      <c r="F11076" s="64"/>
    </row>
    <row r="11077" spans="4:6">
      <c r="D11077" s="63"/>
      <c r="F11077" s="64"/>
    </row>
    <row r="11078" spans="4:6">
      <c r="D11078" s="63"/>
      <c r="F11078" s="64"/>
    </row>
    <row r="11079" spans="4:6">
      <c r="D11079" s="63"/>
      <c r="F11079" s="64"/>
    </row>
    <row r="11080" spans="4:6">
      <c r="D11080" s="63"/>
      <c r="F11080" s="64"/>
    </row>
    <row r="11081" spans="4:6">
      <c r="D11081" s="63"/>
      <c r="F11081" s="64"/>
    </row>
    <row r="11082" spans="4:6">
      <c r="D11082" s="63"/>
      <c r="F11082" s="64"/>
    </row>
    <row r="11083" spans="4:6">
      <c r="D11083" s="63"/>
      <c r="F11083" s="64"/>
    </row>
    <row r="11084" spans="4:6">
      <c r="D11084" s="63"/>
      <c r="F11084" s="64"/>
    </row>
    <row r="11085" spans="4:6">
      <c r="D11085" s="63"/>
      <c r="F11085" s="64"/>
    </row>
    <row r="11086" spans="4:6">
      <c r="D11086" s="63"/>
      <c r="F11086" s="64"/>
    </row>
    <row r="11087" spans="4:6">
      <c r="D11087" s="63"/>
      <c r="F11087" s="64"/>
    </row>
    <row r="11088" spans="4:6">
      <c r="D11088" s="63"/>
      <c r="F11088" s="64"/>
    </row>
    <row r="11089" spans="4:6">
      <c r="D11089" s="63"/>
      <c r="F11089" s="64"/>
    </row>
    <row r="11090" spans="4:6">
      <c r="D11090" s="63"/>
      <c r="F11090" s="64"/>
    </row>
    <row r="11091" spans="4:6">
      <c r="D11091" s="63"/>
      <c r="F11091" s="64"/>
    </row>
    <row r="11092" spans="4:6">
      <c r="D11092" s="63"/>
      <c r="F11092" s="64"/>
    </row>
    <row r="11093" spans="4:6">
      <c r="D11093" s="63"/>
      <c r="F11093" s="64"/>
    </row>
    <row r="11094" spans="4:6">
      <c r="D11094" s="63"/>
      <c r="F11094" s="64"/>
    </row>
    <row r="11095" spans="4:6">
      <c r="D11095" s="63"/>
      <c r="F11095" s="64"/>
    </row>
    <row r="11096" spans="4:6">
      <c r="D11096" s="63"/>
      <c r="F11096" s="64"/>
    </row>
    <row r="11097" spans="4:6">
      <c r="D11097" s="63"/>
      <c r="F11097" s="64"/>
    </row>
    <row r="11098" spans="4:6">
      <c r="D11098" s="63"/>
      <c r="F11098" s="64"/>
    </row>
    <row r="11099" spans="4:6">
      <c r="D11099" s="63"/>
      <c r="F11099" s="64"/>
    </row>
    <row r="11100" spans="4:6">
      <c r="D11100" s="63"/>
      <c r="F11100" s="64"/>
    </row>
    <row r="11101" spans="4:6">
      <c r="D11101" s="63"/>
      <c r="F11101" s="64"/>
    </row>
    <row r="11102" spans="4:6">
      <c r="D11102" s="63"/>
      <c r="F11102" s="64"/>
    </row>
    <row r="11103" spans="4:6">
      <c r="D11103" s="63"/>
      <c r="F11103" s="64"/>
    </row>
    <row r="11104" spans="4:6">
      <c r="D11104" s="63"/>
      <c r="F11104" s="64"/>
    </row>
    <row r="11105" spans="4:6">
      <c r="D11105" s="63"/>
      <c r="F11105" s="64"/>
    </row>
    <row r="11106" spans="4:6">
      <c r="D11106" s="63"/>
      <c r="F11106" s="64"/>
    </row>
    <row r="11107" spans="4:6">
      <c r="D11107" s="63"/>
      <c r="F11107" s="64"/>
    </row>
    <row r="11108" spans="4:6">
      <c r="D11108" s="63"/>
      <c r="F11108" s="64"/>
    </row>
    <row r="11109" spans="4:6">
      <c r="D11109" s="63"/>
      <c r="F11109" s="64"/>
    </row>
    <row r="11110" spans="4:6">
      <c r="D11110" s="63"/>
      <c r="F11110" s="64"/>
    </row>
    <row r="11111" spans="4:6">
      <c r="D11111" s="63"/>
      <c r="F11111" s="64"/>
    </row>
    <row r="11112" spans="4:6">
      <c r="D11112" s="63"/>
      <c r="F11112" s="64"/>
    </row>
    <row r="11113" spans="4:6">
      <c r="D11113" s="63"/>
      <c r="F11113" s="64"/>
    </row>
    <row r="11114" spans="4:6">
      <c r="D11114" s="63"/>
      <c r="F11114" s="64"/>
    </row>
    <row r="11115" spans="4:6">
      <c r="D11115" s="63"/>
      <c r="F11115" s="64"/>
    </row>
    <row r="11116" spans="4:6">
      <c r="D11116" s="63"/>
      <c r="F11116" s="64"/>
    </row>
    <row r="11117" spans="4:6">
      <c r="D11117" s="63"/>
      <c r="F11117" s="64"/>
    </row>
    <row r="11118" spans="4:6">
      <c r="D11118" s="63"/>
      <c r="F11118" s="64"/>
    </row>
    <row r="11119" spans="4:6">
      <c r="D11119" s="63"/>
      <c r="F11119" s="64"/>
    </row>
    <row r="11120" spans="4:6">
      <c r="D11120" s="63"/>
      <c r="F11120" s="64"/>
    </row>
    <row r="11121" spans="4:6">
      <c r="D11121" s="63"/>
      <c r="F11121" s="64"/>
    </row>
    <row r="11122" spans="4:6">
      <c r="D11122" s="63"/>
      <c r="F11122" s="64"/>
    </row>
    <row r="11123" spans="4:6">
      <c r="D11123" s="63"/>
      <c r="F11123" s="64"/>
    </row>
    <row r="11124" spans="4:6">
      <c r="D11124" s="63"/>
      <c r="F11124" s="64"/>
    </row>
    <row r="11125" spans="4:6">
      <c r="D11125" s="63"/>
      <c r="F11125" s="64"/>
    </row>
    <row r="11126" spans="4:6">
      <c r="D11126" s="63"/>
      <c r="F11126" s="64"/>
    </row>
    <row r="11127" spans="4:6">
      <c r="D11127" s="63"/>
      <c r="F11127" s="64"/>
    </row>
    <row r="11128" spans="4:6">
      <c r="D11128" s="63"/>
      <c r="F11128" s="64"/>
    </row>
    <row r="11129" spans="4:6">
      <c r="D11129" s="63"/>
      <c r="F11129" s="64"/>
    </row>
    <row r="11130" spans="4:6">
      <c r="D11130" s="63"/>
      <c r="F11130" s="64"/>
    </row>
    <row r="11131" spans="4:6">
      <c r="D11131" s="63"/>
      <c r="F11131" s="64"/>
    </row>
    <row r="11132" spans="4:6">
      <c r="D11132" s="63"/>
      <c r="F11132" s="64"/>
    </row>
    <row r="11133" spans="4:6">
      <c r="D11133" s="63"/>
      <c r="F11133" s="64"/>
    </row>
    <row r="11134" spans="4:6">
      <c r="D11134" s="63"/>
      <c r="F11134" s="64"/>
    </row>
    <row r="11135" spans="4:6">
      <c r="D11135" s="63"/>
      <c r="F11135" s="64"/>
    </row>
    <row r="11136" spans="4:6">
      <c r="D11136" s="63"/>
      <c r="F11136" s="64"/>
    </row>
    <row r="11137" spans="4:6">
      <c r="D11137" s="63"/>
      <c r="F11137" s="64"/>
    </row>
    <row r="11138" spans="4:6">
      <c r="D11138" s="63"/>
      <c r="F11138" s="64"/>
    </row>
    <row r="11139" spans="4:6">
      <c r="D11139" s="63"/>
      <c r="F11139" s="64"/>
    </row>
    <row r="11140" spans="4:6">
      <c r="D11140" s="63"/>
      <c r="F11140" s="64"/>
    </row>
    <row r="11141" spans="4:6">
      <c r="D11141" s="63"/>
      <c r="F11141" s="64"/>
    </row>
    <row r="11142" spans="4:6">
      <c r="D11142" s="63"/>
      <c r="F11142" s="64"/>
    </row>
    <row r="11143" spans="4:6">
      <c r="D11143" s="63"/>
      <c r="F11143" s="64"/>
    </row>
    <row r="11144" spans="4:6">
      <c r="D11144" s="63"/>
      <c r="F11144" s="64"/>
    </row>
    <row r="11145" spans="4:6">
      <c r="D11145" s="63"/>
      <c r="F11145" s="64"/>
    </row>
    <row r="11146" spans="4:6">
      <c r="D11146" s="63"/>
      <c r="F11146" s="64"/>
    </row>
    <row r="11147" spans="4:6">
      <c r="D11147" s="63"/>
      <c r="F11147" s="64"/>
    </row>
    <row r="11148" spans="4:6">
      <c r="D11148" s="63"/>
      <c r="F11148" s="64"/>
    </row>
    <row r="11149" spans="4:6">
      <c r="D11149" s="63"/>
      <c r="F11149" s="64"/>
    </row>
    <row r="11150" spans="4:6">
      <c r="D11150" s="63"/>
      <c r="F11150" s="64"/>
    </row>
    <row r="11151" spans="4:6">
      <c r="D11151" s="63"/>
      <c r="F11151" s="64"/>
    </row>
    <row r="11152" spans="4:6">
      <c r="D11152" s="63"/>
      <c r="F11152" s="64"/>
    </row>
    <row r="11153" spans="4:6">
      <c r="D11153" s="63"/>
      <c r="F11153" s="64"/>
    </row>
    <row r="11154" spans="4:6">
      <c r="D11154" s="63"/>
      <c r="F11154" s="64"/>
    </row>
    <row r="11155" spans="4:6">
      <c r="D11155" s="63"/>
      <c r="F11155" s="64"/>
    </row>
    <row r="11156" spans="4:6">
      <c r="D11156" s="63"/>
      <c r="F11156" s="64"/>
    </row>
    <row r="11157" spans="4:6">
      <c r="D11157" s="63"/>
      <c r="F11157" s="64"/>
    </row>
    <row r="11158" spans="4:6">
      <c r="D11158" s="63"/>
      <c r="F11158" s="64"/>
    </row>
    <row r="11159" spans="4:6">
      <c r="D11159" s="63"/>
      <c r="F11159" s="64"/>
    </row>
    <row r="11160" spans="4:6">
      <c r="D11160" s="63"/>
      <c r="F11160" s="64"/>
    </row>
    <row r="11161" spans="4:6">
      <c r="D11161" s="63"/>
      <c r="F11161" s="64"/>
    </row>
    <row r="11162" spans="4:6">
      <c r="D11162" s="63"/>
      <c r="F11162" s="64"/>
    </row>
    <row r="11163" spans="4:6">
      <c r="D11163" s="63"/>
      <c r="F11163" s="64"/>
    </row>
    <row r="11164" spans="4:6">
      <c r="D11164" s="63"/>
      <c r="F11164" s="64"/>
    </row>
    <row r="11165" spans="4:6">
      <c r="D11165" s="63"/>
      <c r="F11165" s="64"/>
    </row>
    <row r="11166" spans="4:6">
      <c r="D11166" s="63"/>
      <c r="F11166" s="64"/>
    </row>
    <row r="11167" spans="4:6">
      <c r="D11167" s="63"/>
      <c r="F11167" s="64"/>
    </row>
    <row r="11168" spans="4:6">
      <c r="D11168" s="63"/>
      <c r="F11168" s="64"/>
    </row>
    <row r="11169" spans="4:6">
      <c r="D11169" s="63"/>
      <c r="F11169" s="64"/>
    </row>
    <row r="11170" spans="4:6">
      <c r="D11170" s="63"/>
      <c r="F11170" s="64"/>
    </row>
    <row r="11171" spans="4:6">
      <c r="D11171" s="63"/>
      <c r="F11171" s="64"/>
    </row>
    <row r="11172" spans="4:6">
      <c r="D11172" s="63"/>
      <c r="F11172" s="64"/>
    </row>
    <row r="11173" spans="4:6">
      <c r="D11173" s="63"/>
      <c r="F11173" s="64"/>
    </row>
    <row r="11174" spans="4:6">
      <c r="D11174" s="63"/>
      <c r="F11174" s="64"/>
    </row>
    <row r="11175" spans="4:6">
      <c r="D11175" s="63"/>
      <c r="F11175" s="64"/>
    </row>
    <row r="11176" spans="4:6">
      <c r="D11176" s="63"/>
      <c r="F11176" s="64"/>
    </row>
    <row r="11177" spans="4:6">
      <c r="D11177" s="63"/>
      <c r="F11177" s="64"/>
    </row>
    <row r="11178" spans="4:6">
      <c r="D11178" s="63"/>
      <c r="F11178" s="64"/>
    </row>
    <row r="11179" spans="4:6">
      <c r="D11179" s="63"/>
      <c r="F11179" s="64"/>
    </row>
    <row r="11180" spans="4:6">
      <c r="D11180" s="63"/>
      <c r="F11180" s="64"/>
    </row>
    <row r="11181" spans="4:6">
      <c r="D11181" s="63"/>
      <c r="F11181" s="64"/>
    </row>
    <row r="11182" spans="4:6">
      <c r="D11182" s="63"/>
      <c r="F11182" s="64"/>
    </row>
    <row r="11183" spans="4:6">
      <c r="D11183" s="63"/>
      <c r="F11183" s="64"/>
    </row>
    <row r="11184" spans="4:6">
      <c r="D11184" s="63"/>
      <c r="F11184" s="64"/>
    </row>
    <row r="11185" spans="4:6">
      <c r="D11185" s="63"/>
      <c r="F11185" s="64"/>
    </row>
    <row r="11186" spans="4:6">
      <c r="D11186" s="63"/>
      <c r="F11186" s="64"/>
    </row>
    <row r="11187" spans="4:6">
      <c r="D11187" s="63"/>
      <c r="F11187" s="64"/>
    </row>
    <row r="11188" spans="4:6">
      <c r="D11188" s="63"/>
      <c r="F11188" s="64"/>
    </row>
    <row r="11189" spans="4:6">
      <c r="D11189" s="63"/>
      <c r="F11189" s="64"/>
    </row>
    <row r="11190" spans="4:6">
      <c r="D11190" s="63"/>
      <c r="F11190" s="64"/>
    </row>
    <row r="11191" spans="4:6">
      <c r="D11191" s="63"/>
      <c r="F11191" s="64"/>
    </row>
    <row r="11192" spans="4:6">
      <c r="D11192" s="63"/>
      <c r="F11192" s="64"/>
    </row>
    <row r="11193" spans="4:6">
      <c r="D11193" s="63"/>
      <c r="F11193" s="64"/>
    </row>
    <row r="11194" spans="4:6">
      <c r="D11194" s="63"/>
      <c r="F11194" s="64"/>
    </row>
    <row r="11195" spans="4:6">
      <c r="D11195" s="63"/>
      <c r="F11195" s="64"/>
    </row>
    <row r="11196" spans="4:6">
      <c r="D11196" s="63"/>
      <c r="F11196" s="64"/>
    </row>
    <row r="11197" spans="4:6">
      <c r="D11197" s="63"/>
      <c r="F11197" s="64"/>
    </row>
    <row r="11198" spans="4:6">
      <c r="D11198" s="63"/>
      <c r="F11198" s="64"/>
    </row>
    <row r="11199" spans="4:6">
      <c r="D11199" s="63"/>
      <c r="F11199" s="64"/>
    </row>
    <row r="11200" spans="4:6">
      <c r="D11200" s="63"/>
      <c r="F11200" s="64"/>
    </row>
    <row r="11201" spans="4:6">
      <c r="D11201" s="63"/>
      <c r="F11201" s="64"/>
    </row>
    <row r="11202" spans="4:6">
      <c r="D11202" s="63"/>
      <c r="F11202" s="64"/>
    </row>
    <row r="11203" spans="4:6">
      <c r="D11203" s="63"/>
      <c r="F11203" s="64"/>
    </row>
    <row r="11204" spans="4:6">
      <c r="D11204" s="63"/>
      <c r="F11204" s="64"/>
    </row>
    <row r="11205" spans="4:6">
      <c r="D11205" s="63"/>
      <c r="F11205" s="64"/>
    </row>
    <row r="11206" spans="4:6">
      <c r="D11206" s="63"/>
      <c r="F11206" s="64"/>
    </row>
    <row r="11207" spans="4:6">
      <c r="D11207" s="63"/>
      <c r="F11207" s="64"/>
    </row>
    <row r="11208" spans="4:6">
      <c r="D11208" s="63"/>
      <c r="F11208" s="64"/>
    </row>
    <row r="11209" spans="4:6">
      <c r="D11209" s="63"/>
      <c r="F11209" s="64"/>
    </row>
    <row r="11210" spans="4:6">
      <c r="D11210" s="63"/>
      <c r="F11210" s="64"/>
    </row>
    <row r="11211" spans="4:6">
      <c r="D11211" s="63"/>
      <c r="F11211" s="64"/>
    </row>
    <row r="11212" spans="4:6">
      <c r="D11212" s="63"/>
      <c r="F11212" s="64"/>
    </row>
    <row r="11213" spans="4:6">
      <c r="D11213" s="63"/>
      <c r="F11213" s="64"/>
    </row>
    <row r="11214" spans="4:6">
      <c r="D11214" s="63"/>
      <c r="F11214" s="64"/>
    </row>
    <row r="11215" spans="4:6">
      <c r="D11215" s="63"/>
      <c r="F11215" s="64"/>
    </row>
    <row r="11216" spans="4:6">
      <c r="D11216" s="63"/>
      <c r="F11216" s="64"/>
    </row>
    <row r="11217" spans="4:6">
      <c r="D11217" s="63"/>
      <c r="F11217" s="64"/>
    </row>
    <row r="11218" spans="4:6">
      <c r="D11218" s="63"/>
      <c r="F11218" s="64"/>
    </row>
    <row r="11219" spans="4:6">
      <c r="D11219" s="63"/>
      <c r="F11219" s="64"/>
    </row>
    <row r="11220" spans="4:6">
      <c r="D11220" s="63"/>
      <c r="F11220" s="64"/>
    </row>
    <row r="11221" spans="4:6">
      <c r="D11221" s="63"/>
      <c r="F11221" s="64"/>
    </row>
    <row r="11222" spans="4:6">
      <c r="D11222" s="63"/>
      <c r="F11222" s="64"/>
    </row>
    <row r="11223" spans="4:6">
      <c r="D11223" s="63"/>
      <c r="F11223" s="64"/>
    </row>
    <row r="11224" spans="4:6">
      <c r="D11224" s="63"/>
      <c r="F11224" s="64"/>
    </row>
    <row r="11225" spans="4:6">
      <c r="D11225" s="63"/>
      <c r="F11225" s="64"/>
    </row>
    <row r="11226" spans="4:6">
      <c r="D11226" s="63"/>
      <c r="F11226" s="64"/>
    </row>
    <row r="11227" spans="4:6">
      <c r="D11227" s="63"/>
      <c r="F11227" s="64"/>
    </row>
    <row r="11228" spans="4:6">
      <c r="D11228" s="63"/>
      <c r="F11228" s="64"/>
    </row>
    <row r="11229" spans="4:6">
      <c r="D11229" s="63"/>
      <c r="F11229" s="64"/>
    </row>
    <row r="11230" spans="4:6">
      <c r="D11230" s="63"/>
      <c r="F11230" s="64"/>
    </row>
    <row r="11231" spans="4:6">
      <c r="D11231" s="63"/>
      <c r="F11231" s="64"/>
    </row>
    <row r="11232" spans="4:6">
      <c r="D11232" s="63"/>
      <c r="F11232" s="64"/>
    </row>
    <row r="11233" spans="4:6">
      <c r="D11233" s="63"/>
      <c r="F11233" s="64"/>
    </row>
    <row r="11234" spans="4:6">
      <c r="D11234" s="63"/>
      <c r="F11234" s="64"/>
    </row>
    <row r="11235" spans="4:6">
      <c r="D11235" s="63"/>
      <c r="F11235" s="64"/>
    </row>
    <row r="11236" spans="4:6">
      <c r="D11236" s="63"/>
      <c r="F11236" s="64"/>
    </row>
    <row r="11237" spans="4:6">
      <c r="D11237" s="63"/>
      <c r="F11237" s="64"/>
    </row>
    <row r="11238" spans="4:6">
      <c r="D11238" s="63"/>
      <c r="F11238" s="64"/>
    </row>
    <row r="11239" spans="4:6">
      <c r="D11239" s="63"/>
      <c r="F11239" s="64"/>
    </row>
    <row r="11240" spans="4:6">
      <c r="D11240" s="63"/>
      <c r="F11240" s="64"/>
    </row>
    <row r="11241" spans="4:6">
      <c r="D11241" s="63"/>
      <c r="F11241" s="64"/>
    </row>
    <row r="11242" spans="4:6">
      <c r="D11242" s="63"/>
      <c r="F11242" s="64"/>
    </row>
    <row r="11243" spans="4:6">
      <c r="D11243" s="63"/>
      <c r="F11243" s="64"/>
    </row>
    <row r="11244" spans="4:6">
      <c r="D11244" s="63"/>
      <c r="F11244" s="64"/>
    </row>
    <row r="11245" spans="4:6">
      <c r="D11245" s="63"/>
      <c r="F11245" s="64"/>
    </row>
    <row r="11246" spans="4:6">
      <c r="D11246" s="63"/>
      <c r="F11246" s="64"/>
    </row>
    <row r="11247" spans="4:6">
      <c r="D11247" s="63"/>
      <c r="F11247" s="64"/>
    </row>
    <row r="11248" spans="4:6">
      <c r="D11248" s="63"/>
      <c r="F11248" s="64"/>
    </row>
    <row r="11249" spans="4:6">
      <c r="D11249" s="63"/>
      <c r="F11249" s="64"/>
    </row>
    <row r="11250" spans="4:6">
      <c r="D11250" s="63"/>
      <c r="F11250" s="64"/>
    </row>
    <row r="11251" spans="4:6">
      <c r="D11251" s="63"/>
      <c r="F11251" s="64"/>
    </row>
    <row r="11252" spans="4:6">
      <c r="D11252" s="63"/>
      <c r="F11252" s="64"/>
    </row>
    <row r="11253" spans="4:6">
      <c r="D11253" s="63"/>
      <c r="F11253" s="64"/>
    </row>
    <row r="11254" spans="4:6">
      <c r="D11254" s="63"/>
      <c r="F11254" s="64"/>
    </row>
    <row r="11255" spans="4:6">
      <c r="D11255" s="63"/>
      <c r="F11255" s="64"/>
    </row>
    <row r="11256" spans="4:6">
      <c r="D11256" s="63"/>
      <c r="F11256" s="64"/>
    </row>
    <row r="11257" spans="4:6">
      <c r="D11257" s="63"/>
      <c r="F11257" s="64"/>
    </row>
    <row r="11258" spans="4:6">
      <c r="D11258" s="63"/>
      <c r="F11258" s="64"/>
    </row>
    <row r="11259" spans="4:6">
      <c r="D11259" s="63"/>
      <c r="F11259" s="64"/>
    </row>
    <row r="11260" spans="4:6">
      <c r="D11260" s="63"/>
      <c r="F11260" s="64"/>
    </row>
    <row r="11261" spans="4:6">
      <c r="D11261" s="63"/>
      <c r="F11261" s="64"/>
    </row>
    <row r="11262" spans="4:6">
      <c r="D11262" s="63"/>
      <c r="F11262" s="64"/>
    </row>
    <row r="11263" spans="4:6">
      <c r="D11263" s="63"/>
      <c r="F11263" s="64"/>
    </row>
    <row r="11264" spans="4:6">
      <c r="D11264" s="63"/>
      <c r="F11264" s="64"/>
    </row>
    <row r="11265" spans="4:6">
      <c r="D11265" s="63"/>
      <c r="F11265" s="64"/>
    </row>
    <row r="11266" spans="4:6">
      <c r="D11266" s="63"/>
      <c r="F11266" s="64"/>
    </row>
    <row r="11267" spans="4:6">
      <c r="D11267" s="63"/>
      <c r="F11267" s="64"/>
    </row>
    <row r="11268" spans="4:6">
      <c r="D11268" s="63"/>
      <c r="F11268" s="64"/>
    </row>
    <row r="11269" spans="4:6">
      <c r="D11269" s="63"/>
      <c r="F11269" s="64"/>
    </row>
    <row r="11270" spans="4:6">
      <c r="D11270" s="63"/>
      <c r="F11270" s="64"/>
    </row>
    <row r="11271" spans="4:6">
      <c r="D11271" s="63"/>
      <c r="F11271" s="64"/>
    </row>
    <row r="11272" spans="4:6">
      <c r="D11272" s="63"/>
      <c r="F11272" s="64"/>
    </row>
    <row r="11273" spans="4:6">
      <c r="D11273" s="63"/>
      <c r="F11273" s="64"/>
    </row>
    <row r="11274" spans="4:6">
      <c r="D11274" s="63"/>
      <c r="F11274" s="64"/>
    </row>
    <row r="11275" spans="4:6">
      <c r="D11275" s="63"/>
      <c r="F11275" s="64"/>
    </row>
    <row r="11276" spans="4:6">
      <c r="D11276" s="63"/>
      <c r="F11276" s="64"/>
    </row>
    <row r="11277" spans="4:6">
      <c r="D11277" s="63"/>
      <c r="F11277" s="64"/>
    </row>
    <row r="11278" spans="4:6">
      <c r="D11278" s="63"/>
      <c r="F11278" s="64"/>
    </row>
    <row r="11279" spans="4:6">
      <c r="D11279" s="63"/>
      <c r="F11279" s="64"/>
    </row>
    <row r="11280" spans="4:6">
      <c r="D11280" s="63"/>
      <c r="F11280" s="64"/>
    </row>
    <row r="11281" spans="4:6">
      <c r="D11281" s="63"/>
      <c r="F11281" s="64"/>
    </row>
    <row r="11282" spans="4:6">
      <c r="D11282" s="63"/>
      <c r="F11282" s="64"/>
    </row>
    <row r="11283" spans="4:6">
      <c r="D11283" s="63"/>
      <c r="F11283" s="64"/>
    </row>
    <row r="11284" spans="4:6">
      <c r="D11284" s="63"/>
      <c r="F11284" s="64"/>
    </row>
    <row r="11285" spans="4:6">
      <c r="D11285" s="63"/>
      <c r="F11285" s="64"/>
    </row>
    <row r="11286" spans="4:6">
      <c r="D11286" s="63"/>
      <c r="F11286" s="64"/>
    </row>
    <row r="11287" spans="4:6">
      <c r="D11287" s="63"/>
      <c r="F11287" s="64"/>
    </row>
    <row r="11288" spans="4:6">
      <c r="D11288" s="63"/>
      <c r="F11288" s="64"/>
    </row>
    <row r="11289" spans="4:6">
      <c r="D11289" s="63"/>
      <c r="F11289" s="64"/>
    </row>
    <row r="11290" spans="4:6">
      <c r="D11290" s="63"/>
      <c r="F11290" s="64"/>
    </row>
    <row r="11291" spans="4:6">
      <c r="D11291" s="63"/>
      <c r="F11291" s="64"/>
    </row>
    <row r="11292" spans="4:6">
      <c r="D11292" s="63"/>
      <c r="F11292" s="64"/>
    </row>
    <row r="11293" spans="4:6">
      <c r="D11293" s="63"/>
      <c r="F11293" s="64"/>
    </row>
    <row r="11294" spans="4:6">
      <c r="D11294" s="63"/>
      <c r="F11294" s="64"/>
    </row>
    <row r="11295" spans="4:6">
      <c r="D11295" s="63"/>
      <c r="F11295" s="64"/>
    </row>
    <row r="11296" spans="4:6">
      <c r="D11296" s="63"/>
      <c r="F11296" s="64"/>
    </row>
    <row r="11297" spans="4:6">
      <c r="D11297" s="63"/>
      <c r="F11297" s="64"/>
    </row>
    <row r="11298" spans="4:6">
      <c r="D11298" s="63"/>
      <c r="F11298" s="64"/>
    </row>
    <row r="11299" spans="4:6">
      <c r="D11299" s="63"/>
      <c r="F11299" s="64"/>
    </row>
    <row r="11300" spans="4:6">
      <c r="D11300" s="63"/>
      <c r="F11300" s="64"/>
    </row>
    <row r="11301" spans="4:6">
      <c r="D11301" s="63"/>
      <c r="F11301" s="64"/>
    </row>
    <row r="11302" spans="4:6">
      <c r="D11302" s="63"/>
      <c r="F11302" s="64"/>
    </row>
    <row r="11303" spans="4:6">
      <c r="D11303" s="63"/>
      <c r="F11303" s="64"/>
    </row>
    <row r="11304" spans="4:6">
      <c r="D11304" s="63"/>
      <c r="F11304" s="64"/>
    </row>
    <row r="11305" spans="4:6">
      <c r="D11305" s="63"/>
      <c r="F11305" s="64"/>
    </row>
    <row r="11306" spans="4:6">
      <c r="D11306" s="63"/>
      <c r="F11306" s="64"/>
    </row>
    <row r="11307" spans="4:6">
      <c r="D11307" s="63"/>
      <c r="F11307" s="64"/>
    </row>
    <row r="11308" spans="4:6">
      <c r="D11308" s="63"/>
      <c r="F11308" s="64"/>
    </row>
    <row r="11309" spans="4:6">
      <c r="D11309" s="63"/>
      <c r="F11309" s="64"/>
    </row>
    <row r="11310" spans="4:6">
      <c r="D11310" s="63"/>
      <c r="F11310" s="64"/>
    </row>
    <row r="11311" spans="4:6">
      <c r="D11311" s="63"/>
      <c r="F11311" s="64"/>
    </row>
    <row r="11312" spans="4:6">
      <c r="D11312" s="63"/>
      <c r="F11312" s="64"/>
    </row>
    <row r="11313" spans="4:6">
      <c r="D11313" s="63"/>
      <c r="F11313" s="64"/>
    </row>
    <row r="11314" spans="4:6">
      <c r="D11314" s="63"/>
      <c r="F11314" s="64"/>
    </row>
    <row r="11315" spans="4:6">
      <c r="D11315" s="63"/>
      <c r="F11315" s="64"/>
    </row>
    <row r="11316" spans="4:6">
      <c r="D11316" s="63"/>
      <c r="F11316" s="64"/>
    </row>
    <row r="11317" spans="4:6">
      <c r="D11317" s="63"/>
      <c r="F11317" s="64"/>
    </row>
    <row r="11318" spans="4:6">
      <c r="D11318" s="63"/>
      <c r="F11318" s="64"/>
    </row>
    <row r="11319" spans="4:6">
      <c r="D11319" s="63"/>
      <c r="F11319" s="64"/>
    </row>
    <row r="11320" spans="4:6">
      <c r="D11320" s="63"/>
      <c r="F11320" s="64"/>
    </row>
    <row r="11321" spans="4:6">
      <c r="D11321" s="63"/>
      <c r="F11321" s="64"/>
    </row>
    <row r="11322" spans="4:6">
      <c r="D11322" s="63"/>
      <c r="F11322" s="64"/>
    </row>
    <row r="11323" spans="4:6">
      <c r="D11323" s="63"/>
      <c r="F11323" s="64"/>
    </row>
    <row r="11324" spans="4:6">
      <c r="D11324" s="63"/>
      <c r="F11324" s="64"/>
    </row>
    <row r="11325" spans="4:6">
      <c r="D11325" s="63"/>
      <c r="F11325" s="64"/>
    </row>
    <row r="11326" spans="4:6">
      <c r="D11326" s="63"/>
      <c r="F11326" s="64"/>
    </row>
    <row r="11327" spans="4:6">
      <c r="D11327" s="63"/>
      <c r="F11327" s="64"/>
    </row>
    <row r="11328" spans="4:6">
      <c r="D11328" s="63"/>
      <c r="F11328" s="64"/>
    </row>
    <row r="11329" spans="4:6">
      <c r="D11329" s="63"/>
      <c r="F11329" s="64"/>
    </row>
    <row r="11330" spans="4:6">
      <c r="D11330" s="63"/>
      <c r="F11330" s="64"/>
    </row>
    <row r="11331" spans="4:6">
      <c r="D11331" s="63"/>
      <c r="F11331" s="64"/>
    </row>
    <row r="11332" spans="4:6">
      <c r="D11332" s="63"/>
      <c r="F11332" s="64"/>
    </row>
    <row r="11333" spans="4:6">
      <c r="D11333" s="63"/>
      <c r="F11333" s="64"/>
    </row>
    <row r="11334" spans="4:6">
      <c r="D11334" s="63"/>
      <c r="F11334" s="64"/>
    </row>
    <row r="11335" spans="4:6">
      <c r="D11335" s="63"/>
      <c r="F11335" s="64"/>
    </row>
    <row r="11336" spans="4:6">
      <c r="D11336" s="63"/>
      <c r="F11336" s="64"/>
    </row>
    <row r="11337" spans="4:6">
      <c r="D11337" s="63"/>
      <c r="F11337" s="64"/>
    </row>
    <row r="11338" spans="4:6">
      <c r="D11338" s="63"/>
      <c r="F11338" s="64"/>
    </row>
    <row r="11339" spans="4:6">
      <c r="D11339" s="63"/>
      <c r="F11339" s="64"/>
    </row>
    <row r="11340" spans="4:6">
      <c r="D11340" s="63"/>
      <c r="F11340" s="64"/>
    </row>
    <row r="11341" spans="4:6">
      <c r="D11341" s="63"/>
      <c r="F11341" s="64"/>
    </row>
    <row r="11342" spans="4:6">
      <c r="D11342" s="63"/>
      <c r="F11342" s="64"/>
    </row>
    <row r="11343" spans="4:6">
      <c r="D11343" s="63"/>
      <c r="F11343" s="64"/>
    </row>
    <row r="11344" spans="4:6">
      <c r="D11344" s="63"/>
      <c r="F11344" s="64"/>
    </row>
    <row r="11345" spans="4:6">
      <c r="D11345" s="63"/>
      <c r="F11345" s="64"/>
    </row>
    <row r="11346" spans="4:6">
      <c r="D11346" s="63"/>
      <c r="F11346" s="64"/>
    </row>
    <row r="11347" spans="4:6">
      <c r="D11347" s="63"/>
      <c r="F11347" s="64"/>
    </row>
    <row r="11348" spans="4:6">
      <c r="D11348" s="63"/>
      <c r="F11348" s="64"/>
    </row>
    <row r="11349" spans="4:6">
      <c r="D11349" s="63"/>
      <c r="F11349" s="64"/>
    </row>
    <row r="11350" spans="4:6">
      <c r="D11350" s="63"/>
      <c r="F11350" s="64"/>
    </row>
    <row r="11351" spans="4:6">
      <c r="D11351" s="63"/>
      <c r="F11351" s="64"/>
    </row>
    <row r="11352" spans="4:6">
      <c r="D11352" s="63"/>
      <c r="F11352" s="64"/>
    </row>
    <row r="11353" spans="4:6">
      <c r="D11353" s="63"/>
      <c r="F11353" s="64"/>
    </row>
    <row r="11354" spans="4:6">
      <c r="D11354" s="63"/>
      <c r="F11354" s="64"/>
    </row>
    <row r="11355" spans="4:6">
      <c r="D11355" s="63"/>
      <c r="F11355" s="64"/>
    </row>
    <row r="11356" spans="4:6">
      <c r="D11356" s="63"/>
      <c r="F11356" s="64"/>
    </row>
    <row r="11357" spans="4:6">
      <c r="D11357" s="63"/>
      <c r="F11357" s="64"/>
    </row>
    <row r="11358" spans="4:6">
      <c r="D11358" s="63"/>
      <c r="F11358" s="64"/>
    </row>
    <row r="11359" spans="4:6">
      <c r="D11359" s="63"/>
      <c r="F11359" s="64"/>
    </row>
    <row r="11360" spans="4:6">
      <c r="D11360" s="63"/>
      <c r="F11360" s="64"/>
    </row>
    <row r="11361" spans="4:6">
      <c r="D11361" s="63"/>
      <c r="F11361" s="64"/>
    </row>
    <row r="11362" spans="4:6">
      <c r="D11362" s="63"/>
      <c r="F11362" s="64"/>
    </row>
    <row r="11363" spans="4:6">
      <c r="D11363" s="63"/>
      <c r="F11363" s="64"/>
    </row>
    <row r="11364" spans="4:6">
      <c r="D11364" s="63"/>
      <c r="F11364" s="64"/>
    </row>
    <row r="11365" spans="4:6">
      <c r="D11365" s="63"/>
      <c r="F11365" s="64"/>
    </row>
    <row r="11366" spans="4:6">
      <c r="D11366" s="63"/>
      <c r="F11366" s="64"/>
    </row>
    <row r="11367" spans="4:6">
      <c r="D11367" s="63"/>
      <c r="F11367" s="64"/>
    </row>
    <row r="11368" spans="4:6">
      <c r="D11368" s="63"/>
      <c r="F11368" s="64"/>
    </row>
    <row r="11369" spans="4:6">
      <c r="D11369" s="63"/>
      <c r="F11369" s="64"/>
    </row>
    <row r="11370" spans="4:6">
      <c r="D11370" s="63"/>
      <c r="F11370" s="64"/>
    </row>
    <row r="11371" spans="4:6">
      <c r="D11371" s="63"/>
      <c r="F11371" s="64"/>
    </row>
    <row r="11372" spans="4:6">
      <c r="D11372" s="63"/>
      <c r="F11372" s="64"/>
    </row>
    <row r="11373" spans="4:6">
      <c r="D11373" s="63"/>
      <c r="F11373" s="64"/>
    </row>
    <row r="11374" spans="4:6">
      <c r="D11374" s="63"/>
      <c r="F11374" s="64"/>
    </row>
    <row r="11375" spans="4:6">
      <c r="D11375" s="63"/>
      <c r="F11375" s="64"/>
    </row>
    <row r="11376" spans="4:6">
      <c r="D11376" s="63"/>
      <c r="F11376" s="64"/>
    </row>
    <row r="11377" spans="4:6">
      <c r="D11377" s="63"/>
      <c r="F11377" s="64"/>
    </row>
    <row r="11378" spans="4:6">
      <c r="D11378" s="63"/>
      <c r="F11378" s="64"/>
    </row>
    <row r="11379" spans="4:6">
      <c r="D11379" s="63"/>
      <c r="F11379" s="64"/>
    </row>
    <row r="11380" spans="4:6">
      <c r="D11380" s="63"/>
      <c r="F11380" s="64"/>
    </row>
    <row r="11381" spans="4:6">
      <c r="D11381" s="63"/>
      <c r="F11381" s="64"/>
    </row>
    <row r="11382" spans="4:6">
      <c r="D11382" s="63"/>
      <c r="F11382" s="64"/>
    </row>
    <row r="11383" spans="4:6">
      <c r="D11383" s="63"/>
      <c r="F11383" s="64"/>
    </row>
    <row r="11384" spans="4:6">
      <c r="D11384" s="63"/>
      <c r="F11384" s="64"/>
    </row>
    <row r="11385" spans="4:6">
      <c r="D11385" s="63"/>
      <c r="F11385" s="64"/>
    </row>
    <row r="11386" spans="4:6">
      <c r="D11386" s="63"/>
      <c r="F11386" s="64"/>
    </row>
    <row r="11387" spans="4:6">
      <c r="D11387" s="63"/>
      <c r="F11387" s="64"/>
    </row>
    <row r="11388" spans="4:6">
      <c r="D11388" s="63"/>
      <c r="F11388" s="64"/>
    </row>
    <row r="11389" spans="4:6">
      <c r="D11389" s="63"/>
      <c r="F11389" s="64"/>
    </row>
    <row r="11390" spans="4:6">
      <c r="D11390" s="63"/>
      <c r="F11390" s="64"/>
    </row>
    <row r="11391" spans="4:6">
      <c r="D11391" s="63"/>
      <c r="F11391" s="64"/>
    </row>
    <row r="11392" spans="4:6">
      <c r="D11392" s="63"/>
      <c r="F11392" s="64"/>
    </row>
    <row r="11393" spans="4:6">
      <c r="D11393" s="63"/>
      <c r="F11393" s="64"/>
    </row>
    <row r="11394" spans="4:6">
      <c r="D11394" s="63"/>
      <c r="F11394" s="64"/>
    </row>
    <row r="11395" spans="4:6">
      <c r="D11395" s="63"/>
      <c r="F11395" s="64"/>
    </row>
    <row r="11396" spans="4:6">
      <c r="D11396" s="63"/>
      <c r="F11396" s="64"/>
    </row>
    <row r="11397" spans="4:6">
      <c r="D11397" s="63"/>
      <c r="F11397" s="64"/>
    </row>
    <row r="11398" spans="4:6">
      <c r="D11398" s="63"/>
      <c r="F11398" s="64"/>
    </row>
    <row r="11399" spans="4:6">
      <c r="D11399" s="63"/>
      <c r="F11399" s="64"/>
    </row>
    <row r="11400" spans="4:6">
      <c r="D11400" s="63"/>
      <c r="F11400" s="64"/>
    </row>
    <row r="11401" spans="4:6">
      <c r="D11401" s="63"/>
      <c r="F11401" s="64"/>
    </row>
    <row r="11402" spans="4:6">
      <c r="D11402" s="63"/>
      <c r="F11402" s="64"/>
    </row>
    <row r="11403" spans="4:6">
      <c r="D11403" s="63"/>
      <c r="F11403" s="64"/>
    </row>
    <row r="11404" spans="4:6">
      <c r="D11404" s="63"/>
      <c r="F11404" s="64"/>
    </row>
    <row r="11405" spans="4:6">
      <c r="D11405" s="63"/>
      <c r="F11405" s="64"/>
    </row>
    <row r="11406" spans="4:6">
      <c r="D11406" s="63"/>
      <c r="F11406" s="64"/>
    </row>
    <row r="11407" spans="4:6">
      <c r="D11407" s="63"/>
      <c r="F11407" s="64"/>
    </row>
    <row r="11408" spans="4:6">
      <c r="D11408" s="63"/>
      <c r="F11408" s="64"/>
    </row>
    <row r="11409" spans="4:6">
      <c r="D11409" s="63"/>
      <c r="F11409" s="64"/>
    </row>
    <row r="11410" spans="4:6">
      <c r="D11410" s="63"/>
      <c r="F11410" s="64"/>
    </row>
    <row r="11411" spans="4:6">
      <c r="D11411" s="63"/>
      <c r="F11411" s="64"/>
    </row>
    <row r="11412" spans="4:6">
      <c r="D11412" s="63"/>
      <c r="F11412" s="64"/>
    </row>
    <row r="11413" spans="4:6">
      <c r="D11413" s="63"/>
      <c r="F11413" s="64"/>
    </row>
    <row r="11414" spans="4:6">
      <c r="D11414" s="63"/>
      <c r="F11414" s="64"/>
    </row>
    <row r="11415" spans="4:6">
      <c r="D11415" s="63"/>
      <c r="F11415" s="64"/>
    </row>
    <row r="11416" spans="4:6">
      <c r="D11416" s="63"/>
      <c r="F11416" s="64"/>
    </row>
    <row r="11417" spans="4:6">
      <c r="D11417" s="63"/>
      <c r="F11417" s="64"/>
    </row>
    <row r="11418" spans="4:6">
      <c r="D11418" s="63"/>
      <c r="F11418" s="64"/>
    </row>
    <row r="11419" spans="4:6">
      <c r="D11419" s="63"/>
      <c r="F11419" s="64"/>
    </row>
    <row r="11420" spans="4:6">
      <c r="D11420" s="63"/>
      <c r="F11420" s="64"/>
    </row>
    <row r="11421" spans="4:6">
      <c r="D11421" s="63"/>
      <c r="F11421" s="64"/>
    </row>
    <row r="11422" spans="4:6">
      <c r="D11422" s="63"/>
      <c r="F11422" s="64"/>
    </row>
    <row r="11423" spans="4:6">
      <c r="D11423" s="63"/>
      <c r="F11423" s="64"/>
    </row>
    <row r="11424" spans="4:6">
      <c r="D11424" s="63"/>
      <c r="F11424" s="64"/>
    </row>
    <row r="11425" spans="4:6">
      <c r="D11425" s="63"/>
      <c r="F11425" s="64"/>
    </row>
    <row r="11426" spans="4:6">
      <c r="D11426" s="63"/>
      <c r="F11426" s="64"/>
    </row>
    <row r="11427" spans="4:6">
      <c r="D11427" s="63"/>
      <c r="F11427" s="64"/>
    </row>
    <row r="11428" spans="4:6">
      <c r="D11428" s="63"/>
      <c r="F11428" s="64"/>
    </row>
    <row r="11429" spans="4:6">
      <c r="D11429" s="63"/>
      <c r="F11429" s="64"/>
    </row>
    <row r="11430" spans="4:6">
      <c r="D11430" s="63"/>
      <c r="F11430" s="64"/>
    </row>
    <row r="11431" spans="4:6">
      <c r="D11431" s="63"/>
      <c r="F11431" s="64"/>
    </row>
    <row r="11432" spans="4:6">
      <c r="D11432" s="63"/>
      <c r="F11432" s="64"/>
    </row>
    <row r="11433" spans="4:6">
      <c r="D11433" s="63"/>
      <c r="F11433" s="64"/>
    </row>
    <row r="11434" spans="4:6">
      <c r="D11434" s="63"/>
      <c r="F11434" s="64"/>
    </row>
    <row r="11435" spans="4:6">
      <c r="D11435" s="63"/>
      <c r="F11435" s="64"/>
    </row>
    <row r="11436" spans="4:6">
      <c r="D11436" s="63"/>
      <c r="F11436" s="64"/>
    </row>
    <row r="11437" spans="4:6">
      <c r="D11437" s="63"/>
      <c r="F11437" s="64"/>
    </row>
    <row r="11438" spans="4:6">
      <c r="D11438" s="63"/>
      <c r="F11438" s="64"/>
    </row>
    <row r="11439" spans="4:6">
      <c r="D11439" s="63"/>
      <c r="F11439" s="64"/>
    </row>
    <row r="11440" spans="4:6">
      <c r="D11440" s="63"/>
      <c r="F11440" s="64"/>
    </row>
    <row r="11441" spans="4:6">
      <c r="D11441" s="63"/>
      <c r="F11441" s="64"/>
    </row>
    <row r="11442" spans="4:6">
      <c r="D11442" s="63"/>
      <c r="F11442" s="64"/>
    </row>
    <row r="11443" spans="4:6">
      <c r="D11443" s="63"/>
      <c r="F11443" s="64"/>
    </row>
    <row r="11444" spans="4:6">
      <c r="D11444" s="63"/>
      <c r="F11444" s="64"/>
    </row>
    <row r="11445" spans="4:6">
      <c r="D11445" s="63"/>
      <c r="F11445" s="64"/>
    </row>
    <row r="11446" spans="4:6">
      <c r="D11446" s="63"/>
      <c r="F11446" s="64"/>
    </row>
    <row r="11447" spans="4:6">
      <c r="D11447" s="63"/>
      <c r="F11447" s="64"/>
    </row>
    <row r="11448" spans="4:6">
      <c r="D11448" s="63"/>
      <c r="F11448" s="64"/>
    </row>
    <row r="11449" spans="4:6">
      <c r="D11449" s="63"/>
      <c r="F11449" s="64"/>
    </row>
    <row r="11450" spans="4:6">
      <c r="D11450" s="63"/>
      <c r="F11450" s="64"/>
    </row>
    <row r="11451" spans="4:6">
      <c r="D11451" s="63"/>
      <c r="F11451" s="64"/>
    </row>
    <row r="11452" spans="4:6">
      <c r="D11452" s="63"/>
      <c r="F11452" s="64"/>
    </row>
    <row r="11453" spans="4:6">
      <c r="D11453" s="63"/>
      <c r="F11453" s="64"/>
    </row>
    <row r="11454" spans="4:6">
      <c r="D11454" s="63"/>
      <c r="F11454" s="64"/>
    </row>
    <row r="11455" spans="4:6">
      <c r="D11455" s="63"/>
      <c r="F11455" s="64"/>
    </row>
    <row r="11456" spans="4:6">
      <c r="D11456" s="63"/>
      <c r="F11456" s="64"/>
    </row>
    <row r="11457" spans="4:6">
      <c r="D11457" s="63"/>
      <c r="F11457" s="64"/>
    </row>
    <row r="11458" spans="4:6">
      <c r="D11458" s="63"/>
      <c r="F11458" s="64"/>
    </row>
    <row r="11459" spans="4:6">
      <c r="D11459" s="63"/>
      <c r="F11459" s="64"/>
    </row>
    <row r="11460" spans="4:6">
      <c r="D11460" s="63"/>
      <c r="F11460" s="64"/>
    </row>
    <row r="11461" spans="4:6">
      <c r="D11461" s="63"/>
      <c r="F11461" s="64"/>
    </row>
    <row r="11462" spans="4:6">
      <c r="D11462" s="63"/>
      <c r="F11462" s="64"/>
    </row>
    <row r="11463" spans="4:6">
      <c r="D11463" s="63"/>
      <c r="F11463" s="64"/>
    </row>
    <row r="11464" spans="4:6">
      <c r="D11464" s="63"/>
      <c r="F11464" s="64"/>
    </row>
    <row r="11465" spans="4:6">
      <c r="D11465" s="63"/>
      <c r="F11465" s="64"/>
    </row>
    <row r="11466" spans="4:6">
      <c r="D11466" s="63"/>
      <c r="F11466" s="64"/>
    </row>
    <row r="11467" spans="4:6">
      <c r="D11467" s="63"/>
      <c r="F11467" s="64"/>
    </row>
    <row r="11468" spans="4:6">
      <c r="D11468" s="63"/>
      <c r="F11468" s="64"/>
    </row>
    <row r="11469" spans="4:6">
      <c r="D11469" s="63"/>
      <c r="F11469" s="64"/>
    </row>
    <row r="11470" spans="4:6">
      <c r="D11470" s="63"/>
      <c r="F11470" s="64"/>
    </row>
    <row r="11471" spans="4:6">
      <c r="D11471" s="63"/>
      <c r="F11471" s="64"/>
    </row>
    <row r="11472" spans="4:6">
      <c r="D11472" s="63"/>
      <c r="F11472" s="64"/>
    </row>
    <row r="11473" spans="4:6">
      <c r="D11473" s="63"/>
      <c r="F11473" s="64"/>
    </row>
    <row r="11474" spans="4:6">
      <c r="D11474" s="63"/>
      <c r="F11474" s="64"/>
    </row>
    <row r="11475" spans="4:6">
      <c r="D11475" s="63"/>
      <c r="F11475" s="64"/>
    </row>
    <row r="11476" spans="4:6">
      <c r="D11476" s="63"/>
      <c r="F11476" s="64"/>
    </row>
    <row r="11477" spans="4:6">
      <c r="D11477" s="63"/>
      <c r="F11477" s="64"/>
    </row>
    <row r="11478" spans="4:6">
      <c r="D11478" s="63"/>
      <c r="F11478" s="64"/>
    </row>
    <row r="11479" spans="4:6">
      <c r="D11479" s="63"/>
      <c r="F11479" s="64"/>
    </row>
    <row r="11480" spans="4:6">
      <c r="D11480" s="63"/>
      <c r="F11480" s="64"/>
    </row>
    <row r="11481" spans="4:6">
      <c r="D11481" s="63"/>
      <c r="F11481" s="64"/>
    </row>
    <row r="11482" spans="4:6">
      <c r="D11482" s="63"/>
      <c r="F11482" s="64"/>
    </row>
    <row r="11483" spans="4:6">
      <c r="D11483" s="63"/>
      <c r="F11483" s="64"/>
    </row>
    <row r="11484" spans="4:6">
      <c r="D11484" s="63"/>
      <c r="F11484" s="64"/>
    </row>
    <row r="11485" spans="4:6">
      <c r="D11485" s="63"/>
      <c r="F11485" s="64"/>
    </row>
    <row r="11486" spans="4:6">
      <c r="D11486" s="63"/>
      <c r="F11486" s="64"/>
    </row>
    <row r="11487" spans="4:6">
      <c r="D11487" s="63"/>
      <c r="F11487" s="64"/>
    </row>
    <row r="11488" spans="4:6">
      <c r="D11488" s="63"/>
      <c r="F11488" s="64"/>
    </row>
    <row r="11489" spans="4:6">
      <c r="D11489" s="63"/>
      <c r="F11489" s="64"/>
    </row>
    <row r="11490" spans="4:6">
      <c r="D11490" s="63"/>
      <c r="F11490" s="64"/>
    </row>
    <row r="11491" spans="4:6">
      <c r="D11491" s="63"/>
      <c r="F11491" s="64"/>
    </row>
    <row r="11492" spans="4:6">
      <c r="D11492" s="63"/>
      <c r="F11492" s="64"/>
    </row>
    <row r="11493" spans="4:6">
      <c r="D11493" s="63"/>
      <c r="F11493" s="64"/>
    </row>
    <row r="11494" spans="4:6">
      <c r="D11494" s="63"/>
      <c r="F11494" s="64"/>
    </row>
    <row r="11495" spans="4:6">
      <c r="D11495" s="63"/>
      <c r="F11495" s="64"/>
    </row>
    <row r="11496" spans="4:6">
      <c r="D11496" s="63"/>
      <c r="F11496" s="64"/>
    </row>
    <row r="11497" spans="4:6">
      <c r="D11497" s="63"/>
      <c r="F11497" s="64"/>
    </row>
    <row r="11498" spans="4:6">
      <c r="D11498" s="63"/>
      <c r="F11498" s="64"/>
    </row>
    <row r="11499" spans="4:6">
      <c r="D11499" s="63"/>
      <c r="F11499" s="64"/>
    </row>
    <row r="11500" spans="4:6">
      <c r="D11500" s="63"/>
      <c r="F11500" s="64"/>
    </row>
    <row r="11501" spans="4:6">
      <c r="D11501" s="63"/>
      <c r="F11501" s="64"/>
    </row>
    <row r="11502" spans="4:6">
      <c r="D11502" s="63"/>
      <c r="F11502" s="64"/>
    </row>
    <row r="11503" spans="4:6">
      <c r="D11503" s="63"/>
      <c r="F11503" s="64"/>
    </row>
    <row r="11504" spans="4:6">
      <c r="D11504" s="63"/>
      <c r="F11504" s="64"/>
    </row>
    <row r="11505" spans="4:6">
      <c r="D11505" s="63"/>
      <c r="F11505" s="64"/>
    </row>
    <row r="11506" spans="4:6">
      <c r="D11506" s="63"/>
      <c r="F11506" s="64"/>
    </row>
    <row r="11507" spans="4:6">
      <c r="D11507" s="63"/>
      <c r="F11507" s="64"/>
    </row>
    <row r="11508" spans="4:6">
      <c r="D11508" s="63"/>
      <c r="F11508" s="64"/>
    </row>
    <row r="11509" spans="4:6">
      <c r="D11509" s="63"/>
      <c r="F11509" s="64"/>
    </row>
    <row r="11510" spans="4:6">
      <c r="D11510" s="63"/>
      <c r="F11510" s="64"/>
    </row>
    <row r="11511" spans="4:6">
      <c r="D11511" s="63"/>
      <c r="F11511" s="64"/>
    </row>
    <row r="11512" spans="4:6">
      <c r="D11512" s="63"/>
      <c r="F11512" s="64"/>
    </row>
    <row r="11513" spans="4:6">
      <c r="D11513" s="63"/>
      <c r="F11513" s="64"/>
    </row>
    <row r="11514" spans="4:6">
      <c r="D11514" s="63"/>
      <c r="F11514" s="64"/>
    </row>
    <row r="11515" spans="4:6">
      <c r="D11515" s="63"/>
      <c r="F11515" s="64"/>
    </row>
    <row r="11516" spans="4:6">
      <c r="D11516" s="63"/>
      <c r="F11516" s="64"/>
    </row>
    <row r="11517" spans="4:6">
      <c r="D11517" s="63"/>
      <c r="F11517" s="64"/>
    </row>
    <row r="11518" spans="4:6">
      <c r="D11518" s="63"/>
      <c r="F11518" s="64"/>
    </row>
    <row r="11519" spans="4:6">
      <c r="D11519" s="63"/>
      <c r="F11519" s="64"/>
    </row>
    <row r="11520" spans="4:6">
      <c r="D11520" s="63"/>
      <c r="F11520" s="64"/>
    </row>
    <row r="11521" spans="4:6">
      <c r="D11521" s="63"/>
      <c r="F11521" s="64"/>
    </row>
    <row r="11522" spans="4:6">
      <c r="D11522" s="63"/>
      <c r="F11522" s="64"/>
    </row>
    <row r="11523" spans="4:6">
      <c r="D11523" s="63"/>
      <c r="F11523" s="64"/>
    </row>
    <row r="11524" spans="4:6">
      <c r="D11524" s="63"/>
      <c r="F11524" s="64"/>
    </row>
    <row r="11525" spans="4:6">
      <c r="D11525" s="63"/>
      <c r="F11525" s="64"/>
    </row>
    <row r="11526" spans="4:6">
      <c r="D11526" s="63"/>
      <c r="F11526" s="64"/>
    </row>
    <row r="11527" spans="4:6">
      <c r="D11527" s="63"/>
      <c r="F11527" s="64"/>
    </row>
    <row r="11528" spans="4:6">
      <c r="D11528" s="63"/>
      <c r="F11528" s="64"/>
    </row>
    <row r="11529" spans="4:6">
      <c r="D11529" s="63"/>
      <c r="F11529" s="64"/>
    </row>
    <row r="11530" spans="4:6">
      <c r="D11530" s="63"/>
      <c r="F11530" s="64"/>
    </row>
    <row r="11531" spans="4:6">
      <c r="D11531" s="63"/>
      <c r="F11531" s="64"/>
    </row>
    <row r="11532" spans="4:6">
      <c r="D11532" s="63"/>
      <c r="F11532" s="64"/>
    </row>
    <row r="11533" spans="4:6">
      <c r="D11533" s="63"/>
      <c r="F11533" s="64"/>
    </row>
    <row r="11534" spans="4:6">
      <c r="D11534" s="63"/>
      <c r="F11534" s="64"/>
    </row>
    <row r="11535" spans="4:6">
      <c r="D11535" s="63"/>
      <c r="F11535" s="64"/>
    </row>
    <row r="11536" spans="4:6">
      <c r="D11536" s="63"/>
      <c r="F11536" s="64"/>
    </row>
    <row r="11537" spans="4:6">
      <c r="D11537" s="63"/>
      <c r="F11537" s="64"/>
    </row>
    <row r="11538" spans="4:6">
      <c r="D11538" s="63"/>
      <c r="F11538" s="64"/>
    </row>
    <row r="11539" spans="4:6">
      <c r="D11539" s="63"/>
      <c r="F11539" s="64"/>
    </row>
    <row r="11540" spans="4:6">
      <c r="D11540" s="63"/>
      <c r="F11540" s="64"/>
    </row>
    <row r="11541" spans="4:6">
      <c r="D11541" s="63"/>
      <c r="F11541" s="64"/>
    </row>
    <row r="11542" spans="4:6">
      <c r="D11542" s="63"/>
      <c r="F11542" s="64"/>
    </row>
    <row r="11543" spans="4:6">
      <c r="D11543" s="63"/>
      <c r="F11543" s="64"/>
    </row>
    <row r="11544" spans="4:6">
      <c r="D11544" s="63"/>
      <c r="F11544" s="64"/>
    </row>
    <row r="11545" spans="4:6">
      <c r="D11545" s="63"/>
      <c r="F11545" s="64"/>
    </row>
    <row r="11546" spans="4:6">
      <c r="D11546" s="63"/>
      <c r="F11546" s="64"/>
    </row>
    <row r="11547" spans="4:6">
      <c r="D11547" s="63"/>
      <c r="F11547" s="64"/>
    </row>
    <row r="11548" spans="4:6">
      <c r="D11548" s="63"/>
      <c r="F11548" s="64"/>
    </row>
    <row r="11549" spans="4:6">
      <c r="D11549" s="63"/>
      <c r="F11549" s="64"/>
    </row>
    <row r="11550" spans="4:6">
      <c r="D11550" s="63"/>
      <c r="F11550" s="64"/>
    </row>
    <row r="11551" spans="4:6">
      <c r="D11551" s="63"/>
      <c r="F11551" s="64"/>
    </row>
    <row r="11552" spans="4:6">
      <c r="D11552" s="63"/>
      <c r="F11552" s="64"/>
    </row>
    <row r="11553" spans="4:6">
      <c r="D11553" s="63"/>
      <c r="F11553" s="64"/>
    </row>
    <row r="11554" spans="4:6">
      <c r="D11554" s="63"/>
      <c r="F11554" s="64"/>
    </row>
    <row r="11555" spans="4:6">
      <c r="D11555" s="63"/>
      <c r="F11555" s="64"/>
    </row>
    <row r="11556" spans="4:6">
      <c r="D11556" s="63"/>
      <c r="F11556" s="64"/>
    </row>
    <row r="11557" spans="4:6">
      <c r="D11557" s="63"/>
      <c r="F11557" s="64"/>
    </row>
    <row r="11558" spans="4:6">
      <c r="D11558" s="63"/>
      <c r="F11558" s="64"/>
    </row>
    <row r="11559" spans="4:6">
      <c r="D11559" s="63"/>
      <c r="F11559" s="64"/>
    </row>
    <row r="11560" spans="4:6">
      <c r="D11560" s="63"/>
      <c r="F11560" s="64"/>
    </row>
    <row r="11561" spans="4:6">
      <c r="D11561" s="63"/>
      <c r="F11561" s="64"/>
    </row>
    <row r="11562" spans="4:6">
      <c r="D11562" s="63"/>
      <c r="F11562" s="64"/>
    </row>
    <row r="11563" spans="4:6">
      <c r="D11563" s="63"/>
      <c r="F11563" s="64"/>
    </row>
    <row r="11564" spans="4:6">
      <c r="D11564" s="63"/>
      <c r="F11564" s="64"/>
    </row>
    <row r="11565" spans="4:6">
      <c r="D11565" s="63"/>
      <c r="F11565" s="64"/>
    </row>
    <row r="11566" spans="4:6">
      <c r="D11566" s="63"/>
      <c r="F11566" s="64"/>
    </row>
    <row r="11567" spans="4:6">
      <c r="D11567" s="63"/>
      <c r="F11567" s="64"/>
    </row>
    <row r="11568" spans="4:6">
      <c r="D11568" s="63"/>
      <c r="F11568" s="64"/>
    </row>
    <row r="11569" spans="4:6">
      <c r="D11569" s="63"/>
      <c r="F11569" s="64"/>
    </row>
    <row r="11570" spans="4:6">
      <c r="D11570" s="63"/>
      <c r="F11570" s="64"/>
    </row>
    <row r="11571" spans="4:6">
      <c r="D11571" s="63"/>
      <c r="F11571" s="64"/>
    </row>
    <row r="11572" spans="4:6">
      <c r="D11572" s="63"/>
      <c r="F11572" s="64"/>
    </row>
    <row r="11573" spans="4:6">
      <c r="D11573" s="63"/>
      <c r="F11573" s="64"/>
    </row>
    <row r="11574" spans="4:6">
      <c r="D11574" s="63"/>
      <c r="F11574" s="64"/>
    </row>
    <row r="11575" spans="4:6">
      <c r="D11575" s="63"/>
      <c r="F11575" s="64"/>
    </row>
    <row r="11576" spans="4:6">
      <c r="D11576" s="63"/>
      <c r="F11576" s="64"/>
    </row>
    <row r="11577" spans="4:6">
      <c r="D11577" s="63"/>
      <c r="F11577" s="64"/>
    </row>
    <row r="11578" spans="4:6">
      <c r="D11578" s="63"/>
      <c r="F11578" s="64"/>
    </row>
    <row r="11579" spans="4:6">
      <c r="D11579" s="63"/>
      <c r="F11579" s="64"/>
    </row>
    <row r="11580" spans="4:6">
      <c r="D11580" s="63"/>
      <c r="F11580" s="64"/>
    </row>
    <row r="11581" spans="4:6">
      <c r="D11581" s="63"/>
      <c r="F11581" s="64"/>
    </row>
    <row r="11582" spans="4:6">
      <c r="D11582" s="63"/>
      <c r="F11582" s="64"/>
    </row>
    <row r="11583" spans="4:6">
      <c r="D11583" s="63"/>
      <c r="F11583" s="64"/>
    </row>
    <row r="11584" spans="4:6">
      <c r="D11584" s="63"/>
      <c r="F11584" s="64"/>
    </row>
    <row r="11585" spans="4:6">
      <c r="D11585" s="63"/>
      <c r="F11585" s="64"/>
    </row>
    <row r="11586" spans="4:6">
      <c r="D11586" s="63"/>
      <c r="F11586" s="64"/>
    </row>
    <row r="11587" spans="4:6">
      <c r="D11587" s="63"/>
      <c r="F11587" s="64"/>
    </row>
    <row r="11588" spans="4:6">
      <c r="D11588" s="63"/>
      <c r="F11588" s="64"/>
    </row>
    <row r="11589" spans="4:6">
      <c r="D11589" s="63"/>
      <c r="F11589" s="64"/>
    </row>
    <row r="11590" spans="4:6">
      <c r="D11590" s="63"/>
      <c r="F11590" s="64"/>
    </row>
    <row r="11591" spans="4:6">
      <c r="D11591" s="63"/>
      <c r="F11591" s="64"/>
    </row>
    <row r="11592" spans="4:6">
      <c r="D11592" s="63"/>
      <c r="F11592" s="64"/>
    </row>
    <row r="11593" spans="4:6">
      <c r="D11593" s="63"/>
      <c r="F11593" s="64"/>
    </row>
    <row r="11594" spans="4:6">
      <c r="D11594" s="63"/>
      <c r="F11594" s="64"/>
    </row>
    <row r="11595" spans="4:6">
      <c r="D11595" s="63"/>
      <c r="F11595" s="64"/>
    </row>
    <row r="11596" spans="4:6">
      <c r="D11596" s="63"/>
      <c r="F11596" s="64"/>
    </row>
    <row r="11597" spans="4:6">
      <c r="D11597" s="63"/>
      <c r="F11597" s="64"/>
    </row>
    <row r="11598" spans="4:6">
      <c r="D11598" s="63"/>
      <c r="F11598" s="64"/>
    </row>
    <row r="11599" spans="4:6">
      <c r="D11599" s="63"/>
      <c r="F11599" s="64"/>
    </row>
    <row r="11600" spans="4:6">
      <c r="D11600" s="63"/>
      <c r="F11600" s="64"/>
    </row>
    <row r="11601" spans="4:6">
      <c r="D11601" s="63"/>
      <c r="F11601" s="64"/>
    </row>
    <row r="11602" spans="4:6">
      <c r="D11602" s="63"/>
      <c r="F11602" s="64"/>
    </row>
    <row r="11603" spans="4:6">
      <c r="D11603" s="63"/>
      <c r="F11603" s="64"/>
    </row>
    <row r="11604" spans="4:6">
      <c r="D11604" s="63"/>
      <c r="F11604" s="64"/>
    </row>
    <row r="11605" spans="4:6">
      <c r="D11605" s="63"/>
      <c r="F11605" s="64"/>
    </row>
    <row r="11606" spans="4:6">
      <c r="D11606" s="63"/>
      <c r="F11606" s="64"/>
    </row>
    <row r="11607" spans="4:6">
      <c r="D11607" s="63"/>
      <c r="F11607" s="64"/>
    </row>
    <row r="11608" spans="4:6">
      <c r="D11608" s="63"/>
      <c r="F11608" s="64"/>
    </row>
    <row r="11609" spans="4:6">
      <c r="D11609" s="63"/>
      <c r="F11609" s="64"/>
    </row>
    <row r="11610" spans="4:6">
      <c r="D11610" s="63"/>
      <c r="F11610" s="64"/>
    </row>
    <row r="11611" spans="4:6">
      <c r="D11611" s="63"/>
      <c r="F11611" s="64"/>
    </row>
    <row r="11612" spans="4:6">
      <c r="D11612" s="63"/>
      <c r="F11612" s="64"/>
    </row>
    <row r="11613" spans="4:6">
      <c r="D11613" s="63"/>
      <c r="F11613" s="64"/>
    </row>
    <row r="11614" spans="4:6">
      <c r="D11614" s="63"/>
      <c r="F11614" s="64"/>
    </row>
    <row r="11615" spans="4:6">
      <c r="D11615" s="63"/>
      <c r="F11615" s="64"/>
    </row>
    <row r="11616" spans="4:6">
      <c r="D11616" s="63"/>
      <c r="F11616" s="64"/>
    </row>
    <row r="11617" spans="4:6">
      <c r="D11617" s="63"/>
      <c r="F11617" s="64"/>
    </row>
    <row r="11618" spans="4:6">
      <c r="D11618" s="63"/>
      <c r="F11618" s="64"/>
    </row>
    <row r="11619" spans="4:6">
      <c r="D11619" s="63"/>
      <c r="F11619" s="64"/>
    </row>
    <row r="11620" spans="4:6">
      <c r="D11620" s="63"/>
      <c r="F11620" s="64"/>
    </row>
    <row r="11621" spans="4:6">
      <c r="D11621" s="63"/>
      <c r="F11621" s="64"/>
    </row>
    <row r="11622" spans="4:6">
      <c r="D11622" s="63"/>
      <c r="F11622" s="64"/>
    </row>
    <row r="11623" spans="4:6">
      <c r="D11623" s="63"/>
      <c r="F11623" s="64"/>
    </row>
    <row r="11624" spans="4:6">
      <c r="D11624" s="63"/>
      <c r="F11624" s="64"/>
    </row>
    <row r="11625" spans="4:6">
      <c r="D11625" s="63"/>
      <c r="F11625" s="64"/>
    </row>
    <row r="11626" spans="4:6">
      <c r="D11626" s="63"/>
      <c r="F11626" s="64"/>
    </row>
    <row r="11627" spans="4:6">
      <c r="D11627" s="63"/>
      <c r="F11627" s="64"/>
    </row>
    <row r="11628" spans="4:6">
      <c r="D11628" s="63"/>
      <c r="F11628" s="64"/>
    </row>
    <row r="11629" spans="4:6">
      <c r="D11629" s="63"/>
      <c r="F11629" s="64"/>
    </row>
    <row r="11630" spans="4:6">
      <c r="D11630" s="63"/>
      <c r="F11630" s="64"/>
    </row>
    <row r="11631" spans="4:6">
      <c r="D11631" s="63"/>
      <c r="F11631" s="64"/>
    </row>
    <row r="11632" spans="4:6">
      <c r="D11632" s="63"/>
      <c r="F11632" s="64"/>
    </row>
    <row r="11633" spans="4:6">
      <c r="D11633" s="63"/>
      <c r="F11633" s="64"/>
    </row>
    <row r="11634" spans="4:6">
      <c r="D11634" s="63"/>
      <c r="F11634" s="64"/>
    </row>
    <row r="11635" spans="4:6">
      <c r="D11635" s="63"/>
      <c r="F11635" s="64"/>
    </row>
    <row r="11636" spans="4:6">
      <c r="D11636" s="63"/>
      <c r="F11636" s="64"/>
    </row>
    <row r="11637" spans="4:6">
      <c r="D11637" s="63"/>
      <c r="F11637" s="64"/>
    </row>
    <row r="11638" spans="4:6">
      <c r="D11638" s="63"/>
      <c r="F11638" s="64"/>
    </row>
    <row r="11639" spans="4:6">
      <c r="D11639" s="63"/>
      <c r="F11639" s="64"/>
    </row>
    <row r="11640" spans="4:6">
      <c r="D11640" s="63"/>
      <c r="F11640" s="64"/>
    </row>
    <row r="11641" spans="4:6">
      <c r="D11641" s="63"/>
      <c r="F11641" s="64"/>
    </row>
    <row r="11642" spans="4:6">
      <c r="D11642" s="63"/>
      <c r="F11642" s="64"/>
    </row>
    <row r="11643" spans="4:6">
      <c r="D11643" s="63"/>
      <c r="F11643" s="64"/>
    </row>
    <row r="11644" spans="4:6">
      <c r="D11644" s="63"/>
      <c r="F11644" s="64"/>
    </row>
    <row r="11645" spans="4:6">
      <c r="D11645" s="63"/>
      <c r="F11645" s="64"/>
    </row>
    <row r="11646" spans="4:6">
      <c r="D11646" s="63"/>
      <c r="F11646" s="64"/>
    </row>
    <row r="11647" spans="4:6">
      <c r="D11647" s="63"/>
      <c r="F11647" s="64"/>
    </row>
    <row r="11648" spans="4:6">
      <c r="D11648" s="63"/>
      <c r="F11648" s="64"/>
    </row>
    <row r="11649" spans="4:6">
      <c r="D11649" s="63"/>
      <c r="F11649" s="64"/>
    </row>
    <row r="11650" spans="4:6">
      <c r="D11650" s="63"/>
      <c r="F11650" s="64"/>
    </row>
    <row r="11651" spans="4:6">
      <c r="D11651" s="63"/>
      <c r="F11651" s="64"/>
    </row>
    <row r="11652" spans="4:6">
      <c r="D11652" s="63"/>
      <c r="F11652" s="64"/>
    </row>
    <row r="11653" spans="4:6">
      <c r="D11653" s="63"/>
      <c r="F11653" s="64"/>
    </row>
    <row r="11654" spans="4:6">
      <c r="D11654" s="63"/>
      <c r="F11654" s="64"/>
    </row>
    <row r="11655" spans="4:6">
      <c r="D11655" s="63"/>
      <c r="F11655" s="64"/>
    </row>
    <row r="11656" spans="4:6">
      <c r="D11656" s="63"/>
      <c r="F11656" s="64"/>
    </row>
    <row r="11657" spans="4:6">
      <c r="D11657" s="63"/>
      <c r="F11657" s="64"/>
    </row>
    <row r="11658" spans="4:6">
      <c r="D11658" s="63"/>
      <c r="F11658" s="64"/>
    </row>
    <row r="11659" spans="4:6">
      <c r="D11659" s="63"/>
      <c r="F11659" s="64"/>
    </row>
    <row r="11660" spans="4:6">
      <c r="D11660" s="63"/>
      <c r="F11660" s="64"/>
    </row>
    <row r="11661" spans="4:6">
      <c r="D11661" s="63"/>
      <c r="F11661" s="64"/>
    </row>
    <row r="11662" spans="4:6">
      <c r="D11662" s="63"/>
      <c r="F11662" s="64"/>
    </row>
    <row r="11663" spans="4:6">
      <c r="D11663" s="63"/>
      <c r="F11663" s="64"/>
    </row>
    <row r="11664" spans="4:6">
      <c r="D11664" s="63"/>
      <c r="F11664" s="64"/>
    </row>
    <row r="11665" spans="4:6">
      <c r="D11665" s="63"/>
      <c r="F11665" s="64"/>
    </row>
    <row r="11666" spans="4:6">
      <c r="D11666" s="63"/>
      <c r="F11666" s="64"/>
    </row>
    <row r="11667" spans="4:6">
      <c r="D11667" s="63"/>
      <c r="F11667" s="64"/>
    </row>
    <row r="11668" spans="4:6">
      <c r="D11668" s="63"/>
      <c r="F11668" s="64"/>
    </row>
    <row r="11669" spans="4:6">
      <c r="D11669" s="63"/>
      <c r="F11669" s="64"/>
    </row>
    <row r="11670" spans="4:6">
      <c r="D11670" s="63"/>
      <c r="F11670" s="64"/>
    </row>
    <row r="11671" spans="4:6">
      <c r="D11671" s="63"/>
      <c r="F11671" s="64"/>
    </row>
    <row r="11672" spans="4:6">
      <c r="D11672" s="63"/>
      <c r="F11672" s="64"/>
    </row>
    <row r="11673" spans="4:6">
      <c r="D11673" s="63"/>
      <c r="F11673" s="64"/>
    </row>
    <row r="11674" spans="4:6">
      <c r="D11674" s="63"/>
      <c r="F11674" s="64"/>
    </row>
    <row r="11675" spans="4:6">
      <c r="D11675" s="63"/>
      <c r="F11675" s="64"/>
    </row>
    <row r="11676" spans="4:6">
      <c r="D11676" s="63"/>
      <c r="F11676" s="64"/>
    </row>
    <row r="11677" spans="4:6">
      <c r="D11677" s="63"/>
      <c r="F11677" s="64"/>
    </row>
    <row r="11678" spans="4:6">
      <c r="D11678" s="63"/>
      <c r="F11678" s="64"/>
    </row>
    <row r="11679" spans="4:6">
      <c r="D11679" s="63"/>
      <c r="F11679" s="64"/>
    </row>
    <row r="11680" spans="4:6">
      <c r="D11680" s="63"/>
      <c r="F11680" s="64"/>
    </row>
    <row r="11681" spans="4:6">
      <c r="D11681" s="63"/>
      <c r="F11681" s="64"/>
    </row>
    <row r="11682" spans="4:6">
      <c r="D11682" s="63"/>
      <c r="F11682" s="64"/>
    </row>
    <row r="11683" spans="4:6">
      <c r="D11683" s="63"/>
      <c r="F11683" s="64"/>
    </row>
    <row r="11684" spans="4:6">
      <c r="D11684" s="63"/>
      <c r="F11684" s="64"/>
    </row>
    <row r="11685" spans="4:6">
      <c r="D11685" s="63"/>
      <c r="F11685" s="64"/>
    </row>
    <row r="11686" spans="4:6">
      <c r="D11686" s="63"/>
      <c r="F11686" s="64"/>
    </row>
    <row r="11687" spans="4:6">
      <c r="D11687" s="63"/>
      <c r="F11687" s="64"/>
    </row>
    <row r="11688" spans="4:6">
      <c r="D11688" s="63"/>
      <c r="F11688" s="64"/>
    </row>
    <row r="11689" spans="4:6">
      <c r="D11689" s="63"/>
      <c r="F11689" s="64"/>
    </row>
    <row r="11690" spans="4:6">
      <c r="D11690" s="63"/>
      <c r="F11690" s="64"/>
    </row>
    <row r="11691" spans="4:6">
      <c r="D11691" s="63"/>
      <c r="F11691" s="64"/>
    </row>
    <row r="11692" spans="4:6">
      <c r="D11692" s="63"/>
      <c r="F11692" s="64"/>
    </row>
    <row r="11693" spans="4:6">
      <c r="D11693" s="63"/>
      <c r="F11693" s="64"/>
    </row>
    <row r="11694" spans="4:6">
      <c r="D11694" s="63"/>
      <c r="F11694" s="64"/>
    </row>
    <row r="11695" spans="4:6">
      <c r="D11695" s="63"/>
      <c r="F11695" s="64"/>
    </row>
    <row r="11696" spans="4:6">
      <c r="D11696" s="63"/>
      <c r="F11696" s="64"/>
    </row>
    <row r="11697" spans="4:6">
      <c r="D11697" s="63"/>
      <c r="F11697" s="64"/>
    </row>
    <row r="11698" spans="4:6">
      <c r="D11698" s="63"/>
      <c r="F11698" s="64"/>
    </row>
    <row r="11699" spans="4:6">
      <c r="D11699" s="63"/>
      <c r="F11699" s="64"/>
    </row>
    <row r="11700" spans="4:6">
      <c r="D11700" s="63"/>
      <c r="F11700" s="64"/>
    </row>
    <row r="11701" spans="4:6">
      <c r="D11701" s="63"/>
      <c r="F11701" s="64"/>
    </row>
    <row r="11702" spans="4:6">
      <c r="D11702" s="63"/>
      <c r="F11702" s="64"/>
    </row>
    <row r="11703" spans="4:6">
      <c r="D11703" s="63"/>
      <c r="F11703" s="64"/>
    </row>
    <row r="11704" spans="4:6">
      <c r="D11704" s="63"/>
      <c r="F11704" s="64"/>
    </row>
    <row r="11705" spans="4:6">
      <c r="D11705" s="63"/>
      <c r="F11705" s="64"/>
    </row>
    <row r="11706" spans="4:6">
      <c r="D11706" s="63"/>
      <c r="F11706" s="64"/>
    </row>
    <row r="11707" spans="4:6">
      <c r="D11707" s="63"/>
      <c r="F11707" s="64"/>
    </row>
    <row r="11708" spans="4:6">
      <c r="D11708" s="63"/>
      <c r="F11708" s="64"/>
    </row>
    <row r="11709" spans="4:6">
      <c r="D11709" s="63"/>
      <c r="F11709" s="64"/>
    </row>
    <row r="11710" spans="4:6">
      <c r="D11710" s="63"/>
      <c r="F11710" s="64"/>
    </row>
    <row r="11711" spans="4:6">
      <c r="D11711" s="63"/>
      <c r="F11711" s="64"/>
    </row>
    <row r="11712" spans="4:6">
      <c r="D11712" s="63"/>
      <c r="F11712" s="64"/>
    </row>
    <row r="11713" spans="4:6">
      <c r="D11713" s="63"/>
      <c r="F11713" s="64"/>
    </row>
    <row r="11714" spans="4:6">
      <c r="D11714" s="63"/>
      <c r="F11714" s="64"/>
    </row>
    <row r="11715" spans="4:6">
      <c r="D11715" s="63"/>
      <c r="F11715" s="64"/>
    </row>
    <row r="11716" spans="4:6">
      <c r="D11716" s="63"/>
      <c r="F11716" s="64"/>
    </row>
    <row r="11717" spans="4:6">
      <c r="D11717" s="63"/>
      <c r="F11717" s="64"/>
    </row>
    <row r="11718" spans="4:6">
      <c r="D11718" s="63"/>
      <c r="F11718" s="64"/>
    </row>
    <row r="11719" spans="4:6">
      <c r="D11719" s="63"/>
      <c r="F11719" s="64"/>
    </row>
    <row r="11720" spans="4:6">
      <c r="D11720" s="63"/>
      <c r="F11720" s="64"/>
    </row>
    <row r="11721" spans="4:6">
      <c r="D11721" s="63"/>
      <c r="F11721" s="64"/>
    </row>
    <row r="11722" spans="4:6">
      <c r="D11722" s="63"/>
      <c r="F11722" s="64"/>
    </row>
    <row r="11723" spans="4:6">
      <c r="D11723" s="63"/>
      <c r="F11723" s="64"/>
    </row>
    <row r="11724" spans="4:6">
      <c r="D11724" s="63"/>
      <c r="F11724" s="64"/>
    </row>
    <row r="11725" spans="4:6">
      <c r="D11725" s="63"/>
      <c r="F11725" s="64"/>
    </row>
    <row r="11726" spans="4:6">
      <c r="D11726" s="63"/>
      <c r="F11726" s="64"/>
    </row>
    <row r="11727" spans="4:6">
      <c r="D11727" s="63"/>
      <c r="F11727" s="64"/>
    </row>
    <row r="11728" spans="4:6">
      <c r="D11728" s="63"/>
      <c r="F11728" s="64"/>
    </row>
    <row r="11729" spans="4:6">
      <c r="D11729" s="63"/>
      <c r="F11729" s="64"/>
    </row>
    <row r="11730" spans="4:6">
      <c r="D11730" s="63"/>
      <c r="F11730" s="64"/>
    </row>
    <row r="11731" spans="4:6">
      <c r="D11731" s="63"/>
      <c r="F11731" s="64"/>
    </row>
    <row r="11732" spans="4:6">
      <c r="D11732" s="63"/>
      <c r="F11732" s="64"/>
    </row>
    <row r="11733" spans="4:6">
      <c r="D11733" s="63"/>
      <c r="F11733" s="64"/>
    </row>
    <row r="11734" spans="4:6">
      <c r="D11734" s="63"/>
      <c r="F11734" s="64"/>
    </row>
    <row r="11735" spans="4:6">
      <c r="D11735" s="63"/>
      <c r="F11735" s="64"/>
    </row>
    <row r="11736" spans="4:6">
      <c r="D11736" s="63"/>
      <c r="F11736" s="64"/>
    </row>
    <row r="11737" spans="4:6">
      <c r="D11737" s="63"/>
      <c r="F11737" s="64"/>
    </row>
    <row r="11738" spans="4:6">
      <c r="D11738" s="63"/>
      <c r="F11738" s="64"/>
    </row>
    <row r="11739" spans="4:6">
      <c r="D11739" s="63"/>
      <c r="F11739" s="64"/>
    </row>
    <row r="11740" spans="4:6">
      <c r="D11740" s="63"/>
      <c r="F11740" s="64"/>
    </row>
    <row r="11741" spans="4:6">
      <c r="D11741" s="63"/>
      <c r="F11741" s="64"/>
    </row>
    <row r="11742" spans="4:6">
      <c r="D11742" s="63"/>
      <c r="F11742" s="64"/>
    </row>
    <row r="11743" spans="4:6">
      <c r="D11743" s="63"/>
      <c r="F11743" s="64"/>
    </row>
    <row r="11744" spans="4:6">
      <c r="D11744" s="63"/>
      <c r="F11744" s="64"/>
    </row>
    <row r="11745" spans="4:6">
      <c r="D11745" s="63"/>
      <c r="F11745" s="64"/>
    </row>
    <row r="11746" spans="4:6">
      <c r="D11746" s="63"/>
      <c r="F11746" s="64"/>
    </row>
    <row r="11747" spans="4:6">
      <c r="D11747" s="63"/>
      <c r="F11747" s="64"/>
    </row>
    <row r="11748" spans="4:6">
      <c r="D11748" s="63"/>
      <c r="F11748" s="64"/>
    </row>
    <row r="11749" spans="4:6">
      <c r="D11749" s="63"/>
      <c r="F11749" s="64"/>
    </row>
    <row r="11750" spans="4:6">
      <c r="D11750" s="63"/>
      <c r="F11750" s="64"/>
    </row>
    <row r="11751" spans="4:6">
      <c r="D11751" s="63"/>
      <c r="F11751" s="64"/>
    </row>
    <row r="11752" spans="4:6">
      <c r="D11752" s="63"/>
      <c r="F11752" s="64"/>
    </row>
    <row r="11753" spans="4:6">
      <c r="D11753" s="63"/>
      <c r="F11753" s="64"/>
    </row>
    <row r="11754" spans="4:6">
      <c r="D11754" s="63"/>
      <c r="F11754" s="64"/>
    </row>
    <row r="11755" spans="4:6">
      <c r="D11755" s="63"/>
      <c r="F11755" s="64"/>
    </row>
    <row r="11756" spans="4:6">
      <c r="D11756" s="63"/>
      <c r="F11756" s="64"/>
    </row>
    <row r="11757" spans="4:6">
      <c r="D11757" s="63"/>
      <c r="F11757" s="64"/>
    </row>
    <row r="11758" spans="4:6">
      <c r="D11758" s="63"/>
      <c r="F11758" s="64"/>
    </row>
    <row r="11759" spans="4:6">
      <c r="D11759" s="63"/>
      <c r="F11759" s="64"/>
    </row>
    <row r="11760" spans="4:6">
      <c r="D11760" s="63"/>
      <c r="F11760" s="64"/>
    </row>
    <row r="11761" spans="4:6">
      <c r="D11761" s="63"/>
      <c r="F11761" s="64"/>
    </row>
    <row r="11762" spans="4:6">
      <c r="D11762" s="63"/>
      <c r="F11762" s="64"/>
    </row>
    <row r="11763" spans="4:6">
      <c r="D11763" s="63"/>
      <c r="F11763" s="64"/>
    </row>
    <row r="11764" spans="4:6">
      <c r="D11764" s="63"/>
      <c r="F11764" s="64"/>
    </row>
    <row r="11765" spans="4:6">
      <c r="D11765" s="63"/>
      <c r="F11765" s="64"/>
    </row>
    <row r="11766" spans="4:6">
      <c r="D11766" s="63"/>
      <c r="F11766" s="64"/>
    </row>
    <row r="11767" spans="4:6">
      <c r="D11767" s="63"/>
      <c r="F11767" s="64"/>
    </row>
    <row r="11768" spans="4:6">
      <c r="D11768" s="63"/>
      <c r="F11768" s="64"/>
    </row>
    <row r="11769" spans="4:6">
      <c r="D11769" s="63"/>
      <c r="F11769" s="64"/>
    </row>
    <row r="11770" spans="4:6">
      <c r="D11770" s="63"/>
      <c r="F11770" s="64"/>
    </row>
    <row r="11771" spans="4:6">
      <c r="D11771" s="63"/>
      <c r="F11771" s="64"/>
    </row>
    <row r="11772" spans="4:6">
      <c r="D11772" s="63"/>
      <c r="F11772" s="64"/>
    </row>
    <row r="11773" spans="4:6">
      <c r="D11773" s="63"/>
      <c r="F11773" s="64"/>
    </row>
    <row r="11774" spans="4:6">
      <c r="D11774" s="63"/>
      <c r="F11774" s="64"/>
    </row>
    <row r="11775" spans="4:6">
      <c r="D11775" s="63"/>
      <c r="F11775" s="64"/>
    </row>
    <row r="11776" spans="4:6">
      <c r="D11776" s="63"/>
      <c r="F11776" s="64"/>
    </row>
    <row r="11777" spans="4:6">
      <c r="D11777" s="63"/>
      <c r="F11777" s="64"/>
    </row>
    <row r="11778" spans="4:6">
      <c r="D11778" s="63"/>
      <c r="F11778" s="64"/>
    </row>
    <row r="11779" spans="4:6">
      <c r="D11779" s="63"/>
      <c r="F11779" s="64"/>
    </row>
    <row r="11780" spans="4:6">
      <c r="D11780" s="63"/>
      <c r="F11780" s="64"/>
    </row>
    <row r="11781" spans="4:6">
      <c r="D11781" s="63"/>
      <c r="F11781" s="64"/>
    </row>
    <row r="11782" spans="4:6">
      <c r="D11782" s="63"/>
      <c r="F11782" s="64"/>
    </row>
    <row r="11783" spans="4:6">
      <c r="D11783" s="63"/>
      <c r="F11783" s="64"/>
    </row>
    <row r="11784" spans="4:6">
      <c r="D11784" s="63"/>
      <c r="F11784" s="64"/>
    </row>
    <row r="11785" spans="4:6">
      <c r="D11785" s="63"/>
      <c r="F11785" s="64"/>
    </row>
    <row r="11786" spans="4:6">
      <c r="D11786" s="63"/>
      <c r="F11786" s="64"/>
    </row>
    <row r="11787" spans="4:6">
      <c r="D11787" s="63"/>
      <c r="F11787" s="64"/>
    </row>
    <row r="11788" spans="4:6">
      <c r="D11788" s="63"/>
      <c r="F11788" s="64"/>
    </row>
    <row r="11789" spans="4:6">
      <c r="D11789" s="63"/>
      <c r="F11789" s="64"/>
    </row>
    <row r="11790" spans="4:6">
      <c r="D11790" s="63"/>
      <c r="F11790" s="64"/>
    </row>
    <row r="11791" spans="4:6">
      <c r="D11791" s="63"/>
      <c r="F11791" s="64"/>
    </row>
    <row r="11792" spans="4:6">
      <c r="D11792" s="63"/>
      <c r="F11792" s="64"/>
    </row>
    <row r="11793" spans="4:6">
      <c r="D11793" s="63"/>
      <c r="F11793" s="64"/>
    </row>
    <row r="11794" spans="4:6">
      <c r="D11794" s="63"/>
      <c r="F11794" s="64"/>
    </row>
    <row r="11795" spans="4:6">
      <c r="D11795" s="63"/>
      <c r="F11795" s="64"/>
    </row>
    <row r="11796" spans="4:6">
      <c r="D11796" s="63"/>
      <c r="F11796" s="64"/>
    </row>
    <row r="11797" spans="4:6">
      <c r="D11797" s="63"/>
      <c r="F11797" s="64"/>
    </row>
    <row r="11798" spans="4:6">
      <c r="D11798" s="63"/>
      <c r="F11798" s="64"/>
    </row>
    <row r="11799" spans="4:6">
      <c r="D11799" s="63"/>
      <c r="F11799" s="64"/>
    </row>
    <row r="11800" spans="4:6">
      <c r="D11800" s="63"/>
      <c r="F11800" s="64"/>
    </row>
    <row r="11801" spans="4:6">
      <c r="D11801" s="63"/>
      <c r="F11801" s="64"/>
    </row>
    <row r="11802" spans="4:6">
      <c r="D11802" s="63"/>
      <c r="F11802" s="64"/>
    </row>
    <row r="11803" spans="4:6">
      <c r="D11803" s="63"/>
      <c r="F11803" s="64"/>
    </row>
    <row r="11804" spans="4:6">
      <c r="D11804" s="63"/>
      <c r="F11804" s="64"/>
    </row>
    <row r="11805" spans="4:6">
      <c r="D11805" s="63"/>
      <c r="F11805" s="64"/>
    </row>
    <row r="11806" spans="4:6">
      <c r="D11806" s="63"/>
      <c r="F11806" s="64"/>
    </row>
    <row r="11807" spans="4:6">
      <c r="D11807" s="63"/>
      <c r="F11807" s="64"/>
    </row>
    <row r="11808" spans="4:6">
      <c r="D11808" s="63"/>
      <c r="F11808" s="64"/>
    </row>
    <row r="11809" spans="4:6">
      <c r="D11809" s="63"/>
      <c r="F11809" s="64"/>
    </row>
    <row r="11810" spans="4:6">
      <c r="D11810" s="63"/>
      <c r="F11810" s="64"/>
    </row>
    <row r="11811" spans="4:6">
      <c r="D11811" s="63"/>
      <c r="F11811" s="64"/>
    </row>
    <row r="11812" spans="4:6">
      <c r="D11812" s="63"/>
      <c r="F11812" s="64"/>
    </row>
    <row r="11813" spans="4:6">
      <c r="D11813" s="63"/>
      <c r="F11813" s="64"/>
    </row>
    <row r="11814" spans="4:6">
      <c r="D11814" s="63"/>
      <c r="F11814" s="64"/>
    </row>
    <row r="11815" spans="4:6">
      <c r="D11815" s="63"/>
      <c r="F11815" s="64"/>
    </row>
    <row r="11816" spans="4:6">
      <c r="D11816" s="63"/>
      <c r="F11816" s="64"/>
    </row>
    <row r="11817" spans="4:6">
      <c r="D11817" s="63"/>
      <c r="F11817" s="64"/>
    </row>
    <row r="11818" spans="4:6">
      <c r="D11818" s="63"/>
      <c r="F11818" s="64"/>
    </row>
    <row r="11819" spans="4:6">
      <c r="D11819" s="63"/>
      <c r="F11819" s="64"/>
    </row>
    <row r="11820" spans="4:6">
      <c r="D11820" s="63"/>
      <c r="F11820" s="64"/>
    </row>
    <row r="11821" spans="4:6">
      <c r="D11821" s="63"/>
      <c r="F11821" s="64"/>
    </row>
    <row r="11822" spans="4:6">
      <c r="D11822" s="63"/>
      <c r="F11822" s="64"/>
    </row>
    <row r="11823" spans="4:6">
      <c r="D11823" s="63"/>
      <c r="F11823" s="64"/>
    </row>
    <row r="11824" spans="4:6">
      <c r="D11824" s="63"/>
      <c r="F11824" s="64"/>
    </row>
    <row r="11825" spans="4:6">
      <c r="D11825" s="63"/>
      <c r="F11825" s="64"/>
    </row>
    <row r="11826" spans="4:6">
      <c r="D11826" s="63"/>
      <c r="F11826" s="64"/>
    </row>
    <row r="11827" spans="4:6">
      <c r="D11827" s="63"/>
      <c r="F11827" s="64"/>
    </row>
    <row r="11828" spans="4:6">
      <c r="D11828" s="63"/>
      <c r="F11828" s="64"/>
    </row>
    <row r="11829" spans="4:6">
      <c r="D11829" s="63"/>
      <c r="F11829" s="64"/>
    </row>
    <row r="11830" spans="4:6">
      <c r="D11830" s="63"/>
      <c r="F11830" s="64"/>
    </row>
    <row r="11831" spans="4:6">
      <c r="D11831" s="63"/>
      <c r="F11831" s="64"/>
    </row>
    <row r="11832" spans="4:6">
      <c r="D11832" s="63"/>
      <c r="F11832" s="64"/>
    </row>
    <row r="11833" spans="4:6">
      <c r="D11833" s="63"/>
      <c r="F11833" s="64"/>
    </row>
    <row r="11834" spans="4:6">
      <c r="D11834" s="63"/>
      <c r="F11834" s="64"/>
    </row>
    <row r="11835" spans="4:6">
      <c r="D11835" s="63"/>
      <c r="F11835" s="64"/>
    </row>
    <row r="11836" spans="4:6">
      <c r="D11836" s="63"/>
      <c r="F11836" s="64"/>
    </row>
    <row r="11837" spans="4:6">
      <c r="D11837" s="63"/>
      <c r="F11837" s="64"/>
    </row>
    <row r="11838" spans="4:6">
      <c r="D11838" s="63"/>
      <c r="F11838" s="64"/>
    </row>
    <row r="11839" spans="4:6">
      <c r="D11839" s="63"/>
      <c r="F11839" s="64"/>
    </row>
    <row r="11840" spans="4:6">
      <c r="D11840" s="63"/>
      <c r="F11840" s="64"/>
    </row>
    <row r="11841" spans="4:6">
      <c r="D11841" s="63"/>
      <c r="F11841" s="64"/>
    </row>
    <row r="11842" spans="4:6">
      <c r="D11842" s="63"/>
      <c r="F11842" s="64"/>
    </row>
    <row r="11843" spans="4:6">
      <c r="D11843" s="63"/>
      <c r="F11843" s="64"/>
    </row>
    <row r="11844" spans="4:6">
      <c r="D11844" s="63"/>
      <c r="F11844" s="64"/>
    </row>
    <row r="11845" spans="4:6">
      <c r="D11845" s="63"/>
      <c r="F11845" s="64"/>
    </row>
    <row r="11846" spans="4:6">
      <c r="D11846" s="63"/>
      <c r="F11846" s="64"/>
    </row>
    <row r="11847" spans="4:6">
      <c r="D11847" s="63"/>
      <c r="F11847" s="64"/>
    </row>
    <row r="11848" spans="4:6">
      <c r="D11848" s="63"/>
      <c r="F11848" s="64"/>
    </row>
    <row r="11849" spans="4:6">
      <c r="D11849" s="63"/>
      <c r="F11849" s="64"/>
    </row>
    <row r="11850" spans="4:6">
      <c r="D11850" s="63"/>
      <c r="F11850" s="64"/>
    </row>
    <row r="11851" spans="4:6">
      <c r="D11851" s="63"/>
      <c r="F11851" s="64"/>
    </row>
    <row r="11852" spans="4:6">
      <c r="D11852" s="63"/>
      <c r="F11852" s="64"/>
    </row>
    <row r="11853" spans="4:6">
      <c r="D11853" s="63"/>
      <c r="F11853" s="64"/>
    </row>
    <row r="11854" spans="4:6">
      <c r="D11854" s="63"/>
      <c r="F11854" s="64"/>
    </row>
    <row r="11855" spans="4:6">
      <c r="D11855" s="63"/>
      <c r="F11855" s="64"/>
    </row>
    <row r="11856" spans="4:6">
      <c r="D11856" s="63"/>
      <c r="F11856" s="64"/>
    </row>
    <row r="11857" spans="4:6">
      <c r="D11857" s="63"/>
      <c r="F11857" s="64"/>
    </row>
    <row r="11858" spans="4:6">
      <c r="D11858" s="63"/>
      <c r="F11858" s="64"/>
    </row>
    <row r="11859" spans="4:6">
      <c r="D11859" s="63"/>
      <c r="F11859" s="64"/>
    </row>
    <row r="11860" spans="4:6">
      <c r="D11860" s="63"/>
      <c r="F11860" s="64"/>
    </row>
    <row r="11861" spans="4:6">
      <c r="D11861" s="63"/>
      <c r="F11861" s="64"/>
    </row>
    <row r="11862" spans="4:6">
      <c r="D11862" s="63"/>
      <c r="F11862" s="64"/>
    </row>
    <row r="11863" spans="4:6">
      <c r="D11863" s="63"/>
      <c r="F11863" s="64"/>
    </row>
    <row r="11864" spans="4:6">
      <c r="D11864" s="63"/>
      <c r="F11864" s="64"/>
    </row>
    <row r="11865" spans="4:6">
      <c r="D11865" s="63"/>
      <c r="F11865" s="64"/>
    </row>
    <row r="11866" spans="4:6">
      <c r="D11866" s="63"/>
      <c r="F11866" s="64"/>
    </row>
    <row r="11867" spans="4:6">
      <c r="D11867" s="63"/>
      <c r="F11867" s="64"/>
    </row>
    <row r="11868" spans="4:6">
      <c r="D11868" s="63"/>
      <c r="F11868" s="64"/>
    </row>
    <row r="11869" spans="4:6">
      <c r="D11869" s="63"/>
      <c r="F11869" s="64"/>
    </row>
    <row r="11870" spans="4:6">
      <c r="D11870" s="63"/>
      <c r="F11870" s="64"/>
    </row>
    <row r="11871" spans="4:6">
      <c r="D11871" s="63"/>
      <c r="F11871" s="64"/>
    </row>
    <row r="11872" spans="4:6">
      <c r="D11872" s="63"/>
      <c r="F11872" s="64"/>
    </row>
    <row r="11873" spans="4:6">
      <c r="D11873" s="63"/>
      <c r="F11873" s="64"/>
    </row>
    <row r="11874" spans="4:6">
      <c r="D11874" s="63"/>
      <c r="F11874" s="64"/>
    </row>
    <row r="11875" spans="4:6">
      <c r="D11875" s="63"/>
      <c r="F11875" s="64"/>
    </row>
    <row r="11876" spans="4:6">
      <c r="D11876" s="63"/>
      <c r="F11876" s="64"/>
    </row>
    <row r="11877" spans="4:6">
      <c r="D11877" s="63"/>
      <c r="F11877" s="64"/>
    </row>
    <row r="11878" spans="4:6">
      <c r="D11878" s="63"/>
      <c r="F11878" s="64"/>
    </row>
    <row r="11879" spans="4:6">
      <c r="D11879" s="63"/>
      <c r="F11879" s="64"/>
    </row>
    <row r="11880" spans="4:6">
      <c r="D11880" s="63"/>
      <c r="F11880" s="64"/>
    </row>
    <row r="11881" spans="4:6">
      <c r="D11881" s="63"/>
      <c r="F11881" s="64"/>
    </row>
    <row r="11882" spans="4:6">
      <c r="D11882" s="63"/>
      <c r="F11882" s="64"/>
    </row>
    <row r="11883" spans="4:6">
      <c r="D11883" s="63"/>
      <c r="F11883" s="64"/>
    </row>
    <row r="11884" spans="4:6">
      <c r="D11884" s="63"/>
      <c r="F11884" s="64"/>
    </row>
    <row r="11885" spans="4:6">
      <c r="D11885" s="63"/>
      <c r="F11885" s="64"/>
    </row>
    <row r="11886" spans="4:6">
      <c r="D11886" s="63"/>
      <c r="F11886" s="64"/>
    </row>
    <row r="11887" spans="4:6">
      <c r="D11887" s="63"/>
      <c r="F11887" s="64"/>
    </row>
    <row r="11888" spans="4:6">
      <c r="D11888" s="63"/>
      <c r="F11888" s="64"/>
    </row>
    <row r="11889" spans="4:6">
      <c r="D11889" s="63"/>
      <c r="F11889" s="64"/>
    </row>
    <row r="11890" spans="4:6">
      <c r="D11890" s="63"/>
      <c r="F11890" s="64"/>
    </row>
    <row r="11891" spans="4:6">
      <c r="D11891" s="63"/>
      <c r="F11891" s="64"/>
    </row>
    <row r="11892" spans="4:6">
      <c r="D11892" s="63"/>
      <c r="F11892" s="64"/>
    </row>
    <row r="11893" spans="4:6">
      <c r="D11893" s="63"/>
      <c r="F11893" s="64"/>
    </row>
    <row r="11894" spans="4:6">
      <c r="D11894" s="63"/>
      <c r="F11894" s="64"/>
    </row>
    <row r="11895" spans="4:6">
      <c r="D11895" s="63"/>
      <c r="F11895" s="64"/>
    </row>
    <row r="11896" spans="4:6">
      <c r="D11896" s="63"/>
      <c r="F11896" s="64"/>
    </row>
    <row r="11897" spans="4:6">
      <c r="D11897" s="63"/>
      <c r="F11897" s="64"/>
    </row>
    <row r="11898" spans="4:6">
      <c r="D11898" s="63"/>
      <c r="F11898" s="64"/>
    </row>
    <row r="11899" spans="4:6">
      <c r="D11899" s="63"/>
      <c r="F11899" s="64"/>
    </row>
    <row r="11900" spans="4:6">
      <c r="D11900" s="63"/>
      <c r="F11900" s="64"/>
    </row>
    <row r="11901" spans="4:6">
      <c r="D11901" s="63"/>
      <c r="F11901" s="64"/>
    </row>
    <row r="11902" spans="4:6">
      <c r="D11902" s="63"/>
      <c r="F11902" s="64"/>
    </row>
    <row r="11903" spans="4:6">
      <c r="D11903" s="63"/>
      <c r="F11903" s="64"/>
    </row>
    <row r="11904" spans="4:6">
      <c r="D11904" s="63"/>
      <c r="F11904" s="64"/>
    </row>
    <row r="11905" spans="4:6">
      <c r="D11905" s="63"/>
      <c r="F11905" s="64"/>
    </row>
    <row r="11906" spans="4:6">
      <c r="D11906" s="63"/>
      <c r="F11906" s="64"/>
    </row>
    <row r="11907" spans="4:6">
      <c r="D11907" s="63"/>
      <c r="F11907" s="64"/>
    </row>
    <row r="11908" spans="4:6">
      <c r="D11908" s="63"/>
      <c r="F11908" s="64"/>
    </row>
    <row r="11909" spans="4:6">
      <c r="D11909" s="63"/>
      <c r="F11909" s="64"/>
    </row>
    <row r="11910" spans="4:6">
      <c r="D11910" s="63"/>
      <c r="F11910" s="64"/>
    </row>
    <row r="11911" spans="4:6">
      <c r="D11911" s="63"/>
      <c r="F11911" s="64"/>
    </row>
    <row r="11912" spans="4:6">
      <c r="D11912" s="63"/>
      <c r="F11912" s="64"/>
    </row>
    <row r="11913" spans="4:6">
      <c r="D11913" s="63"/>
      <c r="F11913" s="64"/>
    </row>
    <row r="11914" spans="4:6">
      <c r="D11914" s="63"/>
      <c r="F11914" s="64"/>
    </row>
    <row r="11915" spans="4:6">
      <c r="D11915" s="63"/>
      <c r="F11915" s="64"/>
    </row>
    <row r="11916" spans="4:6">
      <c r="D11916" s="63"/>
      <c r="F11916" s="64"/>
    </row>
    <row r="11917" spans="4:6">
      <c r="D11917" s="63"/>
      <c r="F11917" s="64"/>
    </row>
    <row r="11918" spans="4:6">
      <c r="D11918" s="63"/>
      <c r="F11918" s="64"/>
    </row>
    <row r="11919" spans="4:6">
      <c r="D11919" s="63"/>
      <c r="F11919" s="64"/>
    </row>
    <row r="11920" spans="4:6">
      <c r="D11920" s="63"/>
      <c r="F11920" s="64"/>
    </row>
    <row r="11921" spans="4:6">
      <c r="D11921" s="63"/>
      <c r="F11921" s="64"/>
    </row>
    <row r="11922" spans="4:6">
      <c r="D11922" s="63"/>
      <c r="F11922" s="64"/>
    </row>
    <row r="11923" spans="4:6">
      <c r="D11923" s="63"/>
      <c r="F11923" s="64"/>
    </row>
    <row r="11924" spans="4:6">
      <c r="D11924" s="63"/>
      <c r="F11924" s="64"/>
    </row>
    <row r="11925" spans="4:6">
      <c r="D11925" s="63"/>
      <c r="F11925" s="64"/>
    </row>
    <row r="11926" spans="4:6">
      <c r="D11926" s="63"/>
      <c r="F11926" s="64"/>
    </row>
    <row r="11927" spans="4:6">
      <c r="D11927" s="63"/>
      <c r="F11927" s="64"/>
    </row>
    <row r="11928" spans="4:6">
      <c r="D11928" s="63"/>
      <c r="F11928" s="64"/>
    </row>
    <row r="11929" spans="4:6">
      <c r="D11929" s="63"/>
      <c r="F11929" s="64"/>
    </row>
    <row r="11930" spans="4:6">
      <c r="D11930" s="63"/>
      <c r="F11930" s="64"/>
    </row>
    <row r="11931" spans="4:6">
      <c r="D11931" s="63"/>
      <c r="F11931" s="64"/>
    </row>
    <row r="11932" spans="4:6">
      <c r="D11932" s="63"/>
      <c r="F11932" s="64"/>
    </row>
    <row r="11933" spans="4:6">
      <c r="D11933" s="63"/>
      <c r="F11933" s="64"/>
    </row>
    <row r="11934" spans="4:6">
      <c r="D11934" s="63"/>
      <c r="F11934" s="64"/>
    </row>
    <row r="11935" spans="4:6">
      <c r="D11935" s="63"/>
      <c r="F11935" s="64"/>
    </row>
    <row r="11936" spans="4:6">
      <c r="D11936" s="63"/>
      <c r="F11936" s="64"/>
    </row>
    <row r="11937" spans="4:6">
      <c r="D11937" s="63"/>
      <c r="F11937" s="64"/>
    </row>
    <row r="11938" spans="4:6">
      <c r="D11938" s="63"/>
      <c r="F11938" s="64"/>
    </row>
    <row r="11939" spans="4:6">
      <c r="D11939" s="63"/>
      <c r="F11939" s="64"/>
    </row>
    <row r="11940" spans="4:6">
      <c r="D11940" s="63"/>
      <c r="F11940" s="64"/>
    </row>
    <row r="11941" spans="4:6">
      <c r="D11941" s="63"/>
      <c r="F11941" s="64"/>
    </row>
    <row r="11942" spans="4:6">
      <c r="D11942" s="63"/>
      <c r="F11942" s="64"/>
    </row>
    <row r="11943" spans="4:6">
      <c r="D11943" s="63"/>
      <c r="F11943" s="64"/>
    </row>
    <row r="11944" spans="4:6">
      <c r="D11944" s="63"/>
      <c r="F11944" s="64"/>
    </row>
    <row r="11945" spans="4:6">
      <c r="D11945" s="63"/>
      <c r="F11945" s="64"/>
    </row>
    <row r="11946" spans="4:6">
      <c r="D11946" s="63"/>
      <c r="F11946" s="64"/>
    </row>
    <row r="11947" spans="4:6">
      <c r="D11947" s="63"/>
      <c r="F11947" s="64"/>
    </row>
    <row r="11948" spans="4:6">
      <c r="D11948" s="63"/>
      <c r="F11948" s="64"/>
    </row>
    <row r="11949" spans="4:6">
      <c r="D11949" s="63"/>
      <c r="F11949" s="64"/>
    </row>
    <row r="11950" spans="4:6">
      <c r="D11950" s="63"/>
      <c r="F11950" s="64"/>
    </row>
    <row r="11951" spans="4:6">
      <c r="D11951" s="63"/>
      <c r="F11951" s="64"/>
    </row>
    <row r="11952" spans="4:6">
      <c r="D11952" s="63"/>
      <c r="F11952" s="64"/>
    </row>
    <row r="11953" spans="4:6">
      <c r="D11953" s="63"/>
      <c r="F11953" s="64"/>
    </row>
    <row r="11954" spans="4:6">
      <c r="D11954" s="63"/>
      <c r="F11954" s="64"/>
    </row>
    <row r="11955" spans="4:6">
      <c r="D11955" s="63"/>
      <c r="F11955" s="64"/>
    </row>
    <row r="11956" spans="4:6">
      <c r="D11956" s="63"/>
      <c r="F11956" s="64"/>
    </row>
    <row r="11957" spans="4:6">
      <c r="D11957" s="63"/>
      <c r="F11957" s="64"/>
    </row>
    <row r="11958" spans="4:6">
      <c r="D11958" s="63"/>
      <c r="F11958" s="64"/>
    </row>
    <row r="11959" spans="4:6">
      <c r="D11959" s="63"/>
      <c r="F11959" s="64"/>
    </row>
    <row r="11960" spans="4:6">
      <c r="D11960" s="63"/>
      <c r="F11960" s="64"/>
    </row>
    <row r="11961" spans="4:6">
      <c r="D11961" s="63"/>
      <c r="F11961" s="64"/>
    </row>
    <row r="11962" spans="4:6">
      <c r="D11962" s="63"/>
      <c r="F11962" s="64"/>
    </row>
    <row r="11963" spans="4:6">
      <c r="D11963" s="63"/>
      <c r="F11963" s="64"/>
    </row>
    <row r="11964" spans="4:6">
      <c r="D11964" s="63"/>
      <c r="F11964" s="64"/>
    </row>
    <row r="11965" spans="4:6">
      <c r="D11965" s="63"/>
      <c r="F11965" s="64"/>
    </row>
    <row r="11966" spans="4:6">
      <c r="D11966" s="63"/>
      <c r="F11966" s="64"/>
    </row>
    <row r="11967" spans="4:6">
      <c r="D11967" s="63"/>
      <c r="F11967" s="64"/>
    </row>
    <row r="11968" spans="4:6">
      <c r="D11968" s="63"/>
      <c r="F11968" s="64"/>
    </row>
    <row r="11969" spans="4:6">
      <c r="D11969" s="63"/>
      <c r="F11969" s="64"/>
    </row>
    <row r="11970" spans="4:6">
      <c r="D11970" s="63"/>
      <c r="F11970" s="64"/>
    </row>
    <row r="11971" spans="4:6">
      <c r="D11971" s="63"/>
      <c r="F11971" s="64"/>
    </row>
    <row r="11972" spans="4:6">
      <c r="D11972" s="63"/>
      <c r="F11972" s="64"/>
    </row>
    <row r="11973" spans="4:6">
      <c r="D11973" s="63"/>
      <c r="F11973" s="64"/>
    </row>
    <row r="11974" spans="4:6">
      <c r="D11974" s="63"/>
      <c r="F11974" s="64"/>
    </row>
    <row r="11975" spans="4:6">
      <c r="D11975" s="63"/>
      <c r="F11975" s="64"/>
    </row>
    <row r="11976" spans="4:6">
      <c r="D11976" s="63"/>
      <c r="F11976" s="64"/>
    </row>
    <row r="11977" spans="4:6">
      <c r="D11977" s="63"/>
      <c r="F11977" s="64"/>
    </row>
    <row r="11978" spans="4:6">
      <c r="D11978" s="63"/>
      <c r="F11978" s="64"/>
    </row>
    <row r="11979" spans="4:6">
      <c r="D11979" s="63"/>
      <c r="F11979" s="64"/>
    </row>
    <row r="11980" spans="4:6">
      <c r="D11980" s="63"/>
      <c r="F11980" s="64"/>
    </row>
    <row r="11981" spans="4:6">
      <c r="D11981" s="63"/>
      <c r="F11981" s="64"/>
    </row>
    <row r="11982" spans="4:6">
      <c r="D11982" s="63"/>
      <c r="F11982" s="64"/>
    </row>
    <row r="11983" spans="4:6">
      <c r="D11983" s="63"/>
      <c r="F11983" s="64"/>
    </row>
    <row r="11984" spans="4:6">
      <c r="D11984" s="63"/>
      <c r="F11984" s="64"/>
    </row>
    <row r="11985" spans="4:6">
      <c r="D11985" s="63"/>
      <c r="F11985" s="64"/>
    </row>
    <row r="11986" spans="4:6">
      <c r="D11986" s="63"/>
      <c r="F11986" s="64"/>
    </row>
    <row r="11987" spans="4:6">
      <c r="D11987" s="63"/>
      <c r="F11987" s="64"/>
    </row>
    <row r="11988" spans="4:6">
      <c r="D11988" s="63"/>
      <c r="F11988" s="64"/>
    </row>
    <row r="11989" spans="4:6">
      <c r="D11989" s="63"/>
      <c r="F11989" s="64"/>
    </row>
    <row r="11990" spans="4:6">
      <c r="D11990" s="63"/>
      <c r="F11990" s="64"/>
    </row>
    <row r="11991" spans="4:6">
      <c r="D11991" s="63"/>
      <c r="F11991" s="64"/>
    </row>
    <row r="11992" spans="4:6">
      <c r="D11992" s="63"/>
      <c r="F11992" s="64"/>
    </row>
    <row r="11993" spans="4:6">
      <c r="D11993" s="63"/>
      <c r="F11993" s="64"/>
    </row>
    <row r="11994" spans="4:6">
      <c r="D11994" s="63"/>
      <c r="F11994" s="64"/>
    </row>
    <row r="11995" spans="4:6">
      <c r="D11995" s="63"/>
      <c r="F11995" s="64"/>
    </row>
    <row r="11996" spans="4:6">
      <c r="D11996" s="63"/>
      <c r="F11996" s="64"/>
    </row>
    <row r="11997" spans="4:6">
      <c r="D11997" s="63"/>
      <c r="F11997" s="64"/>
    </row>
    <row r="11998" spans="4:6">
      <c r="D11998" s="63"/>
      <c r="F11998" s="64"/>
    </row>
    <row r="11999" spans="4:6">
      <c r="D11999" s="63"/>
      <c r="F11999" s="64"/>
    </row>
    <row r="12000" spans="4:6">
      <c r="D12000" s="63"/>
      <c r="F12000" s="64"/>
    </row>
    <row r="12001" spans="4:6">
      <c r="D12001" s="63"/>
      <c r="F12001" s="64"/>
    </row>
    <row r="12002" spans="4:6">
      <c r="D12002" s="63"/>
      <c r="F12002" s="64"/>
    </row>
    <row r="12003" spans="4:6">
      <c r="D12003" s="63"/>
      <c r="F12003" s="64"/>
    </row>
    <row r="12004" spans="4:6">
      <c r="D12004" s="63"/>
      <c r="F12004" s="64"/>
    </row>
    <row r="12005" spans="4:6">
      <c r="D12005" s="63"/>
      <c r="F12005" s="64"/>
    </row>
    <row r="12006" spans="4:6">
      <c r="D12006" s="63"/>
      <c r="F12006" s="64"/>
    </row>
    <row r="12007" spans="4:6">
      <c r="D12007" s="63"/>
      <c r="F12007" s="64"/>
    </row>
    <row r="12008" spans="4:6">
      <c r="D12008" s="63"/>
      <c r="F12008" s="64"/>
    </row>
    <row r="12009" spans="4:6">
      <c r="D12009" s="63"/>
      <c r="F12009" s="64"/>
    </row>
    <row r="12010" spans="4:6">
      <c r="D12010" s="63"/>
      <c r="F12010" s="64"/>
    </row>
    <row r="12011" spans="4:6">
      <c r="D12011" s="63"/>
      <c r="F12011" s="64"/>
    </row>
    <row r="12012" spans="4:6">
      <c r="D12012" s="63"/>
      <c r="F12012" s="64"/>
    </row>
    <row r="12013" spans="4:6">
      <c r="D12013" s="63"/>
      <c r="F12013" s="64"/>
    </row>
    <row r="12014" spans="4:6">
      <c r="D12014" s="63"/>
      <c r="F12014" s="64"/>
    </row>
    <row r="12015" spans="4:6">
      <c r="D12015" s="63"/>
      <c r="F12015" s="64"/>
    </row>
    <row r="12016" spans="4:6">
      <c r="D12016" s="63"/>
      <c r="F12016" s="64"/>
    </row>
    <row r="12017" spans="4:6">
      <c r="D12017" s="63"/>
      <c r="F12017" s="64"/>
    </row>
    <row r="12018" spans="4:6">
      <c r="D12018" s="63"/>
      <c r="F12018" s="64"/>
    </row>
    <row r="12019" spans="4:6">
      <c r="D12019" s="63"/>
      <c r="F12019" s="64"/>
    </row>
    <row r="12020" spans="4:6">
      <c r="D12020" s="63"/>
      <c r="F12020" s="64"/>
    </row>
    <row r="12021" spans="4:6">
      <c r="D12021" s="63"/>
      <c r="F12021" s="64"/>
    </row>
    <row r="12022" spans="4:6">
      <c r="D12022" s="63"/>
      <c r="F12022" s="64"/>
    </row>
    <row r="12023" spans="4:6">
      <c r="D12023" s="63"/>
      <c r="F12023" s="64"/>
    </row>
    <row r="12024" spans="4:6">
      <c r="D12024" s="63"/>
      <c r="F12024" s="64"/>
    </row>
    <row r="12025" spans="4:6">
      <c r="D12025" s="63"/>
      <c r="F12025" s="64"/>
    </row>
    <row r="12026" spans="4:6">
      <c r="D12026" s="63"/>
      <c r="F12026" s="64"/>
    </row>
    <row r="12027" spans="4:6">
      <c r="D12027" s="63"/>
      <c r="F12027" s="64"/>
    </row>
    <row r="12028" spans="4:6">
      <c r="D12028" s="63"/>
      <c r="F12028" s="64"/>
    </row>
    <row r="12029" spans="4:6">
      <c r="D12029" s="63"/>
      <c r="F12029" s="64"/>
    </row>
    <row r="12030" spans="4:6">
      <c r="D12030" s="63"/>
      <c r="F12030" s="64"/>
    </row>
    <row r="12031" spans="4:6">
      <c r="D12031" s="63"/>
      <c r="F12031" s="64"/>
    </row>
    <row r="12032" spans="4:6">
      <c r="D12032" s="63"/>
      <c r="F12032" s="64"/>
    </row>
    <row r="12033" spans="4:6">
      <c r="D12033" s="63"/>
      <c r="F12033" s="64"/>
    </row>
    <row r="12034" spans="4:6">
      <c r="D12034" s="63"/>
      <c r="F12034" s="64"/>
    </row>
    <row r="12035" spans="4:6">
      <c r="D12035" s="63"/>
      <c r="F12035" s="64"/>
    </row>
    <row r="12036" spans="4:6">
      <c r="D12036" s="63"/>
      <c r="F12036" s="64"/>
    </row>
    <row r="12037" spans="4:6">
      <c r="D12037" s="63"/>
      <c r="F12037" s="64"/>
    </row>
    <row r="12038" spans="4:6">
      <c r="D12038" s="63"/>
      <c r="F12038" s="64"/>
    </row>
    <row r="12039" spans="4:6">
      <c r="D12039" s="63"/>
      <c r="F12039" s="64"/>
    </row>
    <row r="12040" spans="4:6">
      <c r="D12040" s="63"/>
      <c r="F12040" s="64"/>
    </row>
    <row r="12041" spans="4:6">
      <c r="D12041" s="63"/>
      <c r="F12041" s="64"/>
    </row>
    <row r="12042" spans="4:6">
      <c r="D12042" s="63"/>
      <c r="F12042" s="64"/>
    </row>
    <row r="12043" spans="4:6">
      <c r="D12043" s="63"/>
      <c r="F12043" s="64"/>
    </row>
    <row r="12044" spans="4:6">
      <c r="D12044" s="63"/>
      <c r="F12044" s="64"/>
    </row>
    <row r="12045" spans="4:6">
      <c r="D12045" s="63"/>
      <c r="F12045" s="64"/>
    </row>
    <row r="12046" spans="4:6">
      <c r="D12046" s="63"/>
      <c r="F12046" s="64"/>
    </row>
    <row r="12047" spans="4:6">
      <c r="D12047" s="63"/>
      <c r="F12047" s="64"/>
    </row>
    <row r="12048" spans="4:6">
      <c r="D12048" s="63"/>
      <c r="F12048" s="64"/>
    </row>
    <row r="12049" spans="4:6">
      <c r="D12049" s="63"/>
      <c r="F12049" s="64"/>
    </row>
    <row r="12050" spans="4:6">
      <c r="D12050" s="63"/>
      <c r="F12050" s="64"/>
    </row>
    <row r="12051" spans="4:6">
      <c r="D12051" s="63"/>
      <c r="F12051" s="64"/>
    </row>
    <row r="12052" spans="4:6">
      <c r="D12052" s="63"/>
      <c r="F12052" s="64"/>
    </row>
    <row r="12053" spans="4:6">
      <c r="D12053" s="63"/>
      <c r="F12053" s="64"/>
    </row>
    <row r="12054" spans="4:6">
      <c r="D12054" s="63"/>
      <c r="F12054" s="64"/>
    </row>
    <row r="12055" spans="4:6">
      <c r="D12055" s="63"/>
      <c r="F12055" s="64"/>
    </row>
    <row r="12056" spans="4:6">
      <c r="D12056" s="63"/>
      <c r="F12056" s="64"/>
    </row>
    <row r="12057" spans="4:6">
      <c r="D12057" s="63"/>
      <c r="F12057" s="64"/>
    </row>
    <row r="12058" spans="4:6">
      <c r="D12058" s="63"/>
      <c r="F12058" s="64"/>
    </row>
    <row r="12059" spans="4:6">
      <c r="D12059" s="63"/>
      <c r="F12059" s="64"/>
    </row>
    <row r="12060" spans="4:6">
      <c r="D12060" s="63"/>
      <c r="F12060" s="64"/>
    </row>
    <row r="12061" spans="4:6">
      <c r="D12061" s="63"/>
      <c r="F12061" s="64"/>
    </row>
    <row r="12062" spans="4:6">
      <c r="D12062" s="63"/>
      <c r="F12062" s="64"/>
    </row>
    <row r="12063" spans="4:6">
      <c r="D12063" s="63"/>
      <c r="F12063" s="64"/>
    </row>
    <row r="12064" spans="4:6">
      <c r="D12064" s="63"/>
      <c r="F12064" s="64"/>
    </row>
    <row r="12065" spans="4:6">
      <c r="D12065" s="63"/>
      <c r="F12065" s="64"/>
    </row>
    <row r="12066" spans="4:6">
      <c r="D12066" s="63"/>
      <c r="F12066" s="64"/>
    </row>
    <row r="12067" spans="4:6">
      <c r="D12067" s="63"/>
      <c r="F12067" s="64"/>
    </row>
    <row r="12068" spans="4:6">
      <c r="D12068" s="63"/>
      <c r="F12068" s="64"/>
    </row>
    <row r="12069" spans="4:6">
      <c r="D12069" s="63"/>
      <c r="F12069" s="64"/>
    </row>
    <row r="12070" spans="4:6">
      <c r="D12070" s="63"/>
      <c r="F12070" s="64"/>
    </row>
    <row r="12071" spans="4:6">
      <c r="D12071" s="63"/>
      <c r="F12071" s="64"/>
    </row>
    <row r="12072" spans="4:6">
      <c r="D12072" s="63"/>
      <c r="F12072" s="64"/>
    </row>
    <row r="12073" spans="4:6">
      <c r="D12073" s="63"/>
      <c r="F12073" s="64"/>
    </row>
    <row r="12074" spans="4:6">
      <c r="D12074" s="63"/>
      <c r="F12074" s="64"/>
    </row>
    <row r="12075" spans="4:6">
      <c r="D12075" s="63"/>
      <c r="F12075" s="64"/>
    </row>
    <row r="12076" spans="4:6">
      <c r="D12076" s="63"/>
      <c r="F12076" s="64"/>
    </row>
    <row r="12077" spans="4:6">
      <c r="D12077" s="63"/>
      <c r="F12077" s="64"/>
    </row>
    <row r="12078" spans="4:6">
      <c r="D12078" s="63"/>
      <c r="F12078" s="64"/>
    </row>
    <row r="12079" spans="4:6">
      <c r="D12079" s="63"/>
      <c r="F12079" s="64"/>
    </row>
    <row r="12080" spans="4:6">
      <c r="D12080" s="63"/>
      <c r="F12080" s="64"/>
    </row>
    <row r="12081" spans="4:6">
      <c r="D12081" s="63"/>
      <c r="F12081" s="64"/>
    </row>
    <row r="12082" spans="4:6">
      <c r="D12082" s="63"/>
      <c r="F12082" s="64"/>
    </row>
    <row r="12083" spans="4:6">
      <c r="D12083" s="63"/>
      <c r="F12083" s="64"/>
    </row>
    <row r="12084" spans="4:6">
      <c r="D12084" s="63"/>
      <c r="F12084" s="64"/>
    </row>
    <row r="12085" spans="4:6">
      <c r="D12085" s="63"/>
      <c r="F12085" s="64"/>
    </row>
    <row r="12086" spans="4:6">
      <c r="D12086" s="63"/>
      <c r="F12086" s="64"/>
    </row>
    <row r="12087" spans="4:6">
      <c r="D12087" s="63"/>
      <c r="F12087" s="64"/>
    </row>
    <row r="12088" spans="4:6">
      <c r="D12088" s="63"/>
      <c r="F12088" s="64"/>
    </row>
    <row r="12089" spans="4:6">
      <c r="D12089" s="63"/>
      <c r="F12089" s="64"/>
    </row>
    <row r="12090" spans="4:6">
      <c r="D12090" s="63"/>
      <c r="F12090" s="64"/>
    </row>
    <row r="12091" spans="4:6">
      <c r="D12091" s="63"/>
      <c r="F12091" s="64"/>
    </row>
    <row r="12092" spans="4:6">
      <c r="D12092" s="63"/>
      <c r="F12092" s="64"/>
    </row>
    <row r="12093" spans="4:6">
      <c r="D12093" s="63"/>
      <c r="F12093" s="64"/>
    </row>
    <row r="12094" spans="4:6">
      <c r="D12094" s="63"/>
      <c r="F12094" s="64"/>
    </row>
    <row r="12095" spans="4:6">
      <c r="D12095" s="63"/>
      <c r="F12095" s="64"/>
    </row>
    <row r="12096" spans="4:6">
      <c r="D12096" s="63"/>
      <c r="F12096" s="64"/>
    </row>
    <row r="12097" spans="4:6">
      <c r="D12097" s="63"/>
      <c r="F12097" s="64"/>
    </row>
    <row r="12098" spans="4:6">
      <c r="D12098" s="63"/>
      <c r="F12098" s="64"/>
    </row>
    <row r="12099" spans="4:6">
      <c r="D12099" s="63"/>
      <c r="F12099" s="64"/>
    </row>
    <row r="12100" spans="4:6">
      <c r="D12100" s="63"/>
      <c r="F12100" s="64"/>
    </row>
    <row r="12101" spans="4:6">
      <c r="D12101" s="63"/>
      <c r="F12101" s="64"/>
    </row>
    <row r="12102" spans="4:6">
      <c r="D12102" s="63"/>
      <c r="F12102" s="64"/>
    </row>
    <row r="12103" spans="4:6">
      <c r="D12103" s="63"/>
      <c r="F12103" s="64"/>
    </row>
    <row r="12104" spans="4:6">
      <c r="D12104" s="63"/>
      <c r="F12104" s="64"/>
    </row>
    <row r="12105" spans="4:6">
      <c r="D12105" s="63"/>
      <c r="F12105" s="64"/>
    </row>
    <row r="12106" spans="4:6">
      <c r="D12106" s="63"/>
      <c r="F12106" s="64"/>
    </row>
    <row r="12107" spans="4:6">
      <c r="D12107" s="63"/>
      <c r="F12107" s="64"/>
    </row>
    <row r="12108" spans="4:6">
      <c r="D12108" s="63"/>
      <c r="F12108" s="64"/>
    </row>
    <row r="12109" spans="4:6">
      <c r="D12109" s="63"/>
      <c r="F12109" s="64"/>
    </row>
    <row r="12110" spans="4:6">
      <c r="D12110" s="63"/>
      <c r="F12110" s="64"/>
    </row>
    <row r="12111" spans="4:6">
      <c r="D12111" s="63"/>
      <c r="F12111" s="64"/>
    </row>
    <row r="12112" spans="4:6">
      <c r="D12112" s="63"/>
      <c r="F12112" s="64"/>
    </row>
    <row r="12113" spans="4:6">
      <c r="D12113" s="63"/>
      <c r="F12113" s="64"/>
    </row>
    <row r="12114" spans="4:6">
      <c r="D12114" s="63"/>
      <c r="F12114" s="64"/>
    </row>
    <row r="12115" spans="4:6">
      <c r="D12115" s="63"/>
      <c r="F12115" s="64"/>
    </row>
    <row r="12116" spans="4:6">
      <c r="D12116" s="63"/>
      <c r="F12116" s="64"/>
    </row>
    <row r="12117" spans="4:6">
      <c r="D12117" s="63"/>
      <c r="F12117" s="64"/>
    </row>
    <row r="12118" spans="4:6">
      <c r="D12118" s="63"/>
      <c r="F12118" s="64"/>
    </row>
    <row r="12119" spans="4:6">
      <c r="D12119" s="63"/>
      <c r="F12119" s="64"/>
    </row>
    <row r="12120" spans="4:6">
      <c r="D12120" s="63"/>
      <c r="F12120" s="64"/>
    </row>
    <row r="12121" spans="4:6">
      <c r="D12121" s="63"/>
      <c r="F12121" s="64"/>
    </row>
    <row r="12122" spans="4:6">
      <c r="D12122" s="63"/>
      <c r="F12122" s="64"/>
    </row>
    <row r="12123" spans="4:6">
      <c r="D12123" s="63"/>
      <c r="F12123" s="64"/>
    </row>
    <row r="12124" spans="4:6">
      <c r="D12124" s="63"/>
      <c r="F12124" s="64"/>
    </row>
    <row r="12125" spans="4:6">
      <c r="D12125" s="63"/>
      <c r="F12125" s="64"/>
    </row>
    <row r="12126" spans="4:6">
      <c r="D12126" s="63"/>
      <c r="F12126" s="64"/>
    </row>
    <row r="12127" spans="4:6">
      <c r="D12127" s="63"/>
      <c r="F12127" s="64"/>
    </row>
    <row r="12128" spans="4:6">
      <c r="D12128" s="63"/>
      <c r="F12128" s="64"/>
    </row>
    <row r="12129" spans="4:6">
      <c r="D12129" s="63"/>
      <c r="F12129" s="64"/>
    </row>
    <row r="12130" spans="4:6">
      <c r="D12130" s="63"/>
      <c r="F12130" s="64"/>
    </row>
    <row r="12131" spans="4:6">
      <c r="D12131" s="63"/>
      <c r="F12131" s="64"/>
    </row>
    <row r="12132" spans="4:6">
      <c r="D12132" s="63"/>
      <c r="F12132" s="64"/>
    </row>
    <row r="12133" spans="4:6">
      <c r="D12133" s="63"/>
      <c r="F12133" s="64"/>
    </row>
    <row r="12134" spans="4:6">
      <c r="D12134" s="63"/>
      <c r="F12134" s="64"/>
    </row>
    <row r="12135" spans="4:6">
      <c r="D12135" s="63"/>
      <c r="F12135" s="64"/>
    </row>
    <row r="12136" spans="4:6">
      <c r="D12136" s="63"/>
      <c r="F12136" s="64"/>
    </row>
    <row r="12137" spans="4:6">
      <c r="D12137" s="63"/>
      <c r="F12137" s="64"/>
    </row>
    <row r="12138" spans="4:6">
      <c r="D12138" s="63"/>
      <c r="F12138" s="64"/>
    </row>
    <row r="12139" spans="4:6">
      <c r="D12139" s="63"/>
      <c r="F12139" s="64"/>
    </row>
    <row r="12140" spans="4:6">
      <c r="D12140" s="63"/>
      <c r="F12140" s="64"/>
    </row>
    <row r="12141" spans="4:6">
      <c r="D12141" s="63"/>
      <c r="F12141" s="64"/>
    </row>
    <row r="12142" spans="4:6">
      <c r="D12142" s="63"/>
      <c r="F12142" s="64"/>
    </row>
    <row r="12143" spans="4:6">
      <c r="D12143" s="63"/>
      <c r="F12143" s="64"/>
    </row>
    <row r="12144" spans="4:6">
      <c r="D12144" s="63"/>
      <c r="F12144" s="64"/>
    </row>
    <row r="12145" spans="4:6">
      <c r="D12145" s="63"/>
      <c r="F12145" s="64"/>
    </row>
    <row r="12146" spans="4:6">
      <c r="D12146" s="63"/>
      <c r="F12146" s="64"/>
    </row>
    <row r="12147" spans="4:6">
      <c r="D12147" s="63"/>
      <c r="F12147" s="64"/>
    </row>
    <row r="12148" spans="4:6">
      <c r="D12148" s="63"/>
      <c r="F12148" s="64"/>
    </row>
    <row r="12149" spans="4:6">
      <c r="D12149" s="63"/>
      <c r="F12149" s="64"/>
    </row>
    <row r="12150" spans="4:6">
      <c r="D12150" s="63"/>
      <c r="F12150" s="64"/>
    </row>
    <row r="12151" spans="4:6">
      <c r="D12151" s="63"/>
      <c r="F12151" s="64"/>
    </row>
    <row r="12152" spans="4:6">
      <c r="D12152" s="63"/>
      <c r="F12152" s="64"/>
    </row>
    <row r="12153" spans="4:6">
      <c r="D12153" s="63"/>
      <c r="F12153" s="64"/>
    </row>
    <row r="12154" spans="4:6">
      <c r="D12154" s="63"/>
      <c r="F12154" s="64"/>
    </row>
    <row r="12155" spans="4:6">
      <c r="D12155" s="63"/>
      <c r="F12155" s="64"/>
    </row>
    <row r="12156" spans="4:6">
      <c r="D12156" s="63"/>
      <c r="F12156" s="64"/>
    </row>
    <row r="12157" spans="4:6">
      <c r="D12157" s="63"/>
      <c r="F12157" s="64"/>
    </row>
    <row r="12158" spans="4:6">
      <c r="D12158" s="63"/>
      <c r="F12158" s="64"/>
    </row>
    <row r="12159" spans="4:6">
      <c r="D12159" s="63"/>
      <c r="F12159" s="64"/>
    </row>
    <row r="12160" spans="4:6">
      <c r="D12160" s="63"/>
      <c r="F12160" s="64"/>
    </row>
    <row r="12161" spans="4:6">
      <c r="D12161" s="63"/>
      <c r="F12161" s="64"/>
    </row>
    <row r="12162" spans="4:6">
      <c r="D12162" s="63"/>
      <c r="F12162" s="64"/>
    </row>
    <row r="12163" spans="4:6">
      <c r="D12163" s="63"/>
      <c r="F12163" s="64"/>
    </row>
    <row r="12164" spans="4:6">
      <c r="D12164" s="63"/>
      <c r="F12164" s="64"/>
    </row>
    <row r="12165" spans="4:6">
      <c r="D12165" s="63"/>
      <c r="F12165" s="64"/>
    </row>
    <row r="12166" spans="4:6">
      <c r="D12166" s="63"/>
      <c r="F12166" s="64"/>
    </row>
    <row r="12167" spans="4:6">
      <c r="D12167" s="63"/>
      <c r="F12167" s="64"/>
    </row>
    <row r="12168" spans="4:6">
      <c r="D12168" s="63"/>
      <c r="F12168" s="64"/>
    </row>
    <row r="12169" spans="4:6">
      <c r="D12169" s="63"/>
      <c r="F12169" s="64"/>
    </row>
    <row r="12170" spans="4:6">
      <c r="D12170" s="63"/>
      <c r="F12170" s="64"/>
    </row>
    <row r="12171" spans="4:6">
      <c r="D12171" s="63"/>
      <c r="F12171" s="64"/>
    </row>
    <row r="12172" spans="4:6">
      <c r="D12172" s="63"/>
      <c r="F12172" s="64"/>
    </row>
    <row r="12173" spans="4:6">
      <c r="D12173" s="63"/>
      <c r="F12173" s="64"/>
    </row>
    <row r="12174" spans="4:6">
      <c r="D12174" s="63"/>
      <c r="F12174" s="64"/>
    </row>
    <row r="12175" spans="4:6">
      <c r="D12175" s="63"/>
      <c r="F12175" s="64"/>
    </row>
    <row r="12176" spans="4:6">
      <c r="D12176" s="63"/>
      <c r="F12176" s="64"/>
    </row>
    <row r="12177" spans="4:6">
      <c r="D12177" s="63"/>
      <c r="F12177" s="64"/>
    </row>
    <row r="12178" spans="4:6">
      <c r="D12178" s="63"/>
      <c r="F12178" s="64"/>
    </row>
    <row r="12179" spans="4:6">
      <c r="D12179" s="63"/>
      <c r="F12179" s="64"/>
    </row>
    <row r="12180" spans="4:6">
      <c r="D12180" s="63"/>
      <c r="F12180" s="64"/>
    </row>
    <row r="12181" spans="4:6">
      <c r="D12181" s="63"/>
      <c r="F12181" s="64"/>
    </row>
    <row r="12182" spans="4:6">
      <c r="D12182" s="63"/>
      <c r="F12182" s="64"/>
    </row>
    <row r="12183" spans="4:6">
      <c r="D12183" s="63"/>
      <c r="F12183" s="64"/>
    </row>
    <row r="12184" spans="4:6">
      <c r="D12184" s="63"/>
      <c r="F12184" s="64"/>
    </row>
    <row r="12185" spans="4:6">
      <c r="D12185" s="63"/>
      <c r="F12185" s="64"/>
    </row>
    <row r="12186" spans="4:6">
      <c r="D12186" s="63"/>
      <c r="F12186" s="64"/>
    </row>
    <row r="12187" spans="4:6">
      <c r="D12187" s="63"/>
      <c r="F12187" s="64"/>
    </row>
    <row r="12188" spans="4:6">
      <c r="D12188" s="63"/>
      <c r="F12188" s="64"/>
    </row>
    <row r="12189" spans="4:6">
      <c r="D12189" s="63"/>
      <c r="F12189" s="64"/>
    </row>
    <row r="12190" spans="4:6">
      <c r="D12190" s="63"/>
      <c r="F12190" s="64"/>
    </row>
    <row r="12191" spans="4:6">
      <c r="D12191" s="63"/>
      <c r="F12191" s="64"/>
    </row>
    <row r="12192" spans="4:6">
      <c r="D12192" s="63"/>
      <c r="F12192" s="64"/>
    </row>
    <row r="12193" spans="4:6">
      <c r="D12193" s="63"/>
      <c r="F12193" s="64"/>
    </row>
    <row r="12194" spans="4:6">
      <c r="D12194" s="63"/>
      <c r="F12194" s="64"/>
    </row>
    <row r="12195" spans="4:6">
      <c r="D12195" s="63"/>
      <c r="F12195" s="64"/>
    </row>
    <row r="12196" spans="4:6">
      <c r="D12196" s="63"/>
      <c r="F12196" s="64"/>
    </row>
    <row r="12197" spans="4:6">
      <c r="D12197" s="63"/>
      <c r="F12197" s="64"/>
    </row>
    <row r="12198" spans="4:6">
      <c r="D12198" s="63"/>
      <c r="F12198" s="64"/>
    </row>
    <row r="12199" spans="4:6">
      <c r="D12199" s="63"/>
      <c r="F12199" s="64"/>
    </row>
    <row r="12200" spans="4:6">
      <c r="D12200" s="63"/>
      <c r="F12200" s="64"/>
    </row>
    <row r="12201" spans="4:6">
      <c r="D12201" s="63"/>
      <c r="F12201" s="64"/>
    </row>
    <row r="12202" spans="4:6">
      <c r="D12202" s="63"/>
      <c r="F12202" s="64"/>
    </row>
    <row r="12203" spans="4:6">
      <c r="D12203" s="63"/>
      <c r="F12203" s="64"/>
    </row>
    <row r="12204" spans="4:6">
      <c r="D12204" s="63"/>
      <c r="F12204" s="64"/>
    </row>
    <row r="12205" spans="4:6">
      <c r="D12205" s="63"/>
      <c r="F12205" s="64"/>
    </row>
    <row r="12206" spans="4:6">
      <c r="D12206" s="63"/>
      <c r="F12206" s="64"/>
    </row>
    <row r="12207" spans="4:6">
      <c r="D12207" s="63"/>
      <c r="F12207" s="64"/>
    </row>
    <row r="12208" spans="4:6">
      <c r="D12208" s="63"/>
      <c r="F12208" s="64"/>
    </row>
    <row r="12209" spans="4:6">
      <c r="D12209" s="63"/>
      <c r="F12209" s="64"/>
    </row>
    <row r="12210" spans="4:6">
      <c r="D12210" s="63"/>
      <c r="F12210" s="64"/>
    </row>
    <row r="12211" spans="4:6">
      <c r="D12211" s="63"/>
      <c r="F12211" s="64"/>
    </row>
    <row r="12212" spans="4:6">
      <c r="D12212" s="63"/>
      <c r="F12212" s="64"/>
    </row>
    <row r="12213" spans="4:6">
      <c r="D12213" s="63"/>
      <c r="F12213" s="64"/>
    </row>
    <row r="12214" spans="4:6">
      <c r="D12214" s="63"/>
      <c r="F12214" s="64"/>
    </row>
    <row r="12215" spans="4:6">
      <c r="D12215" s="63"/>
      <c r="F12215" s="64"/>
    </row>
    <row r="12216" spans="4:6">
      <c r="D12216" s="63"/>
      <c r="F12216" s="64"/>
    </row>
    <row r="12217" spans="4:6">
      <c r="D12217" s="63"/>
      <c r="F12217" s="64"/>
    </row>
    <row r="12218" spans="4:6">
      <c r="D12218" s="63"/>
      <c r="F12218" s="64"/>
    </row>
    <row r="12219" spans="4:6">
      <c r="D12219" s="63"/>
      <c r="F12219" s="64"/>
    </row>
    <row r="12220" spans="4:6">
      <c r="D12220" s="63"/>
      <c r="F12220" s="64"/>
    </row>
    <row r="12221" spans="4:6">
      <c r="D12221" s="63"/>
      <c r="F12221" s="64"/>
    </row>
    <row r="12222" spans="4:6">
      <c r="D12222" s="63"/>
      <c r="F12222" s="64"/>
    </row>
    <row r="12223" spans="4:6">
      <c r="D12223" s="63"/>
      <c r="F12223" s="64"/>
    </row>
    <row r="12224" spans="4:6">
      <c r="D12224" s="63"/>
      <c r="F12224" s="64"/>
    </row>
    <row r="12225" spans="4:6">
      <c r="D12225" s="63"/>
      <c r="F12225" s="64"/>
    </row>
    <row r="12226" spans="4:6">
      <c r="D12226" s="63"/>
      <c r="F12226" s="64"/>
    </row>
    <row r="12227" spans="4:6">
      <c r="D12227" s="63"/>
      <c r="F12227" s="64"/>
    </row>
    <row r="12228" spans="4:6">
      <c r="D12228" s="63"/>
      <c r="F12228" s="64"/>
    </row>
    <row r="12229" spans="4:6">
      <c r="D12229" s="63"/>
      <c r="F12229" s="64"/>
    </row>
    <row r="12230" spans="4:6">
      <c r="D12230" s="63"/>
      <c r="F12230" s="64"/>
    </row>
    <row r="12231" spans="4:6">
      <c r="D12231" s="63"/>
      <c r="F12231" s="64"/>
    </row>
    <row r="12232" spans="4:6">
      <c r="D12232" s="63"/>
      <c r="F12232" s="64"/>
    </row>
    <row r="12233" spans="4:6">
      <c r="D12233" s="63"/>
      <c r="F12233" s="64"/>
    </row>
    <row r="12234" spans="4:6">
      <c r="D12234" s="63"/>
      <c r="F12234" s="64"/>
    </row>
    <row r="12235" spans="4:6">
      <c r="D12235" s="63"/>
      <c r="F12235" s="64"/>
    </row>
    <row r="12236" spans="4:6">
      <c r="D12236" s="63"/>
      <c r="F12236" s="64"/>
    </row>
    <row r="12237" spans="4:6">
      <c r="D12237" s="63"/>
      <c r="F12237" s="64"/>
    </row>
    <row r="12238" spans="4:6">
      <c r="D12238" s="63"/>
      <c r="F12238" s="64"/>
    </row>
    <row r="12239" spans="4:6">
      <c r="D12239" s="63"/>
      <c r="F12239" s="64"/>
    </row>
    <row r="12240" spans="4:6">
      <c r="D12240" s="63"/>
      <c r="F12240" s="64"/>
    </row>
    <row r="12241" spans="4:6">
      <c r="D12241" s="63"/>
      <c r="F12241" s="64"/>
    </row>
    <row r="12242" spans="4:6">
      <c r="D12242" s="63"/>
      <c r="F12242" s="64"/>
    </row>
    <row r="12243" spans="4:6">
      <c r="D12243" s="63"/>
      <c r="F12243" s="64"/>
    </row>
    <row r="12244" spans="4:6">
      <c r="D12244" s="63"/>
      <c r="F12244" s="64"/>
    </row>
    <row r="12245" spans="4:6">
      <c r="D12245" s="63"/>
      <c r="F12245" s="64"/>
    </row>
    <row r="12246" spans="4:6">
      <c r="D12246" s="63"/>
      <c r="F12246" s="64"/>
    </row>
    <row r="12247" spans="4:6">
      <c r="D12247" s="63"/>
      <c r="F12247" s="64"/>
    </row>
    <row r="12248" spans="4:6">
      <c r="D12248" s="63"/>
      <c r="F12248" s="64"/>
    </row>
    <row r="12249" spans="4:6">
      <c r="D12249" s="63"/>
      <c r="F12249" s="64"/>
    </row>
    <row r="12250" spans="4:6">
      <c r="D12250" s="63"/>
      <c r="F12250" s="64"/>
    </row>
    <row r="12251" spans="4:6">
      <c r="D12251" s="63"/>
      <c r="F12251" s="64"/>
    </row>
    <row r="12252" spans="4:6">
      <c r="D12252" s="63"/>
      <c r="F12252" s="64"/>
    </row>
    <row r="12253" spans="4:6">
      <c r="D12253" s="63"/>
      <c r="F12253" s="64"/>
    </row>
    <row r="12254" spans="4:6">
      <c r="D12254" s="63"/>
      <c r="F12254" s="64"/>
    </row>
    <row r="12255" spans="4:6">
      <c r="D12255" s="63"/>
      <c r="F12255" s="64"/>
    </row>
    <row r="12256" spans="4:6">
      <c r="D12256" s="63"/>
      <c r="F12256" s="64"/>
    </row>
    <row r="12257" spans="4:6">
      <c r="D12257" s="63"/>
      <c r="F12257" s="64"/>
    </row>
    <row r="12258" spans="4:6">
      <c r="D12258" s="63"/>
      <c r="F12258" s="64"/>
    </row>
    <row r="12259" spans="4:6">
      <c r="D12259" s="63"/>
      <c r="F12259" s="64"/>
    </row>
    <row r="12260" spans="4:6">
      <c r="D12260" s="63"/>
      <c r="F12260" s="64"/>
    </row>
    <row r="12261" spans="4:6">
      <c r="D12261" s="63"/>
      <c r="F12261" s="64"/>
    </row>
    <row r="12262" spans="4:6">
      <c r="D12262" s="63"/>
      <c r="F12262" s="64"/>
    </row>
    <row r="12263" spans="4:6">
      <c r="D12263" s="63"/>
      <c r="F12263" s="64"/>
    </row>
    <row r="12264" spans="4:6">
      <c r="D12264" s="63"/>
      <c r="F12264" s="64"/>
    </row>
    <row r="12265" spans="4:6">
      <c r="D12265" s="63"/>
      <c r="F12265" s="64"/>
    </row>
    <row r="12266" spans="4:6">
      <c r="D12266" s="63"/>
      <c r="F12266" s="64"/>
    </row>
    <row r="12267" spans="4:6">
      <c r="D12267" s="63"/>
      <c r="F12267" s="64"/>
    </row>
    <row r="12268" spans="4:6">
      <c r="D12268" s="63"/>
      <c r="F12268" s="64"/>
    </row>
    <row r="12269" spans="4:6">
      <c r="D12269" s="63"/>
      <c r="F12269" s="64"/>
    </row>
    <row r="12270" spans="4:6">
      <c r="D12270" s="63"/>
      <c r="F12270" s="64"/>
    </row>
    <row r="12271" spans="4:6">
      <c r="D12271" s="63"/>
      <c r="F12271" s="64"/>
    </row>
    <row r="12272" spans="4:6">
      <c r="D12272" s="63"/>
      <c r="F12272" s="64"/>
    </row>
    <row r="12273" spans="4:6">
      <c r="D12273" s="63"/>
      <c r="F12273" s="64"/>
    </row>
    <row r="12274" spans="4:6">
      <c r="D12274" s="63"/>
      <c r="F12274" s="64"/>
    </row>
    <row r="12275" spans="4:6">
      <c r="D12275" s="63"/>
      <c r="F12275" s="64"/>
    </row>
    <row r="12276" spans="4:6">
      <c r="D12276" s="63"/>
      <c r="F12276" s="64"/>
    </row>
    <row r="12277" spans="4:6">
      <c r="D12277" s="63"/>
      <c r="F12277" s="64"/>
    </row>
    <row r="12278" spans="4:6">
      <c r="D12278" s="63"/>
      <c r="F12278" s="64"/>
    </row>
    <row r="12279" spans="4:6">
      <c r="D12279" s="63"/>
      <c r="F12279" s="64"/>
    </row>
    <row r="12280" spans="4:6">
      <c r="D12280" s="63"/>
      <c r="F12280" s="64"/>
    </row>
    <row r="12281" spans="4:6">
      <c r="D12281" s="63"/>
      <c r="F12281" s="64"/>
    </row>
    <row r="12282" spans="4:6">
      <c r="D12282" s="63"/>
      <c r="F12282" s="64"/>
    </row>
    <row r="12283" spans="4:6">
      <c r="D12283" s="63"/>
      <c r="F12283" s="64"/>
    </row>
    <row r="12284" spans="4:6">
      <c r="D12284" s="63"/>
      <c r="F12284" s="64"/>
    </row>
    <row r="12285" spans="4:6">
      <c r="D12285" s="63"/>
      <c r="F12285" s="64"/>
    </row>
    <row r="12286" spans="4:6">
      <c r="D12286" s="63"/>
      <c r="F12286" s="64"/>
    </row>
    <row r="12287" spans="4:6">
      <c r="D12287" s="63"/>
      <c r="F12287" s="64"/>
    </row>
    <row r="12288" spans="4:6">
      <c r="D12288" s="63"/>
      <c r="F12288" s="64"/>
    </row>
    <row r="12289" spans="4:6">
      <c r="D12289" s="63"/>
      <c r="F12289" s="64"/>
    </row>
    <row r="12290" spans="4:6">
      <c r="D12290" s="63"/>
      <c r="F12290" s="64"/>
    </row>
    <row r="12291" spans="4:6">
      <c r="D12291" s="63"/>
      <c r="F12291" s="64"/>
    </row>
    <row r="12292" spans="4:6">
      <c r="D12292" s="63"/>
      <c r="F12292" s="64"/>
    </row>
    <row r="12293" spans="4:6">
      <c r="D12293" s="63"/>
      <c r="F12293" s="64"/>
    </row>
    <row r="12294" spans="4:6">
      <c r="D12294" s="63"/>
      <c r="F12294" s="64"/>
    </row>
    <row r="12295" spans="4:6">
      <c r="D12295" s="63"/>
      <c r="F12295" s="64"/>
    </row>
    <row r="12296" spans="4:6">
      <c r="D12296" s="63"/>
      <c r="F12296" s="64"/>
    </row>
    <row r="12297" spans="4:6">
      <c r="D12297" s="63"/>
      <c r="F12297" s="64"/>
    </row>
    <row r="12298" spans="4:6">
      <c r="D12298" s="63"/>
      <c r="F12298" s="64"/>
    </row>
    <row r="12299" spans="4:6">
      <c r="D12299" s="63"/>
      <c r="F12299" s="64"/>
    </row>
    <row r="12300" spans="4:6">
      <c r="D12300" s="63"/>
      <c r="F12300" s="64"/>
    </row>
    <row r="12301" spans="4:6">
      <c r="D12301" s="63"/>
      <c r="F12301" s="64"/>
    </row>
    <row r="12302" spans="4:6">
      <c r="D12302" s="63"/>
      <c r="F12302" s="64"/>
    </row>
    <row r="12303" spans="4:6">
      <c r="D12303" s="63"/>
      <c r="F12303" s="64"/>
    </row>
    <row r="12304" spans="4:6">
      <c r="D12304" s="63"/>
      <c r="F12304" s="64"/>
    </row>
    <row r="12305" spans="4:6">
      <c r="D12305" s="63"/>
      <c r="F12305" s="64"/>
    </row>
    <row r="12306" spans="4:6">
      <c r="D12306" s="63"/>
      <c r="F12306" s="64"/>
    </row>
    <row r="12307" spans="4:6">
      <c r="D12307" s="63"/>
      <c r="F12307" s="64"/>
    </row>
    <row r="12308" spans="4:6">
      <c r="D12308" s="63"/>
      <c r="F12308" s="64"/>
    </row>
    <row r="12309" spans="4:6">
      <c r="D12309" s="63"/>
      <c r="F12309" s="64"/>
    </row>
    <row r="12310" spans="4:6">
      <c r="D12310" s="63"/>
      <c r="F12310" s="64"/>
    </row>
    <row r="12311" spans="4:6">
      <c r="D12311" s="63"/>
      <c r="F12311" s="64"/>
    </row>
    <row r="12312" spans="4:6">
      <c r="D12312" s="63"/>
      <c r="F12312" s="64"/>
    </row>
    <row r="12313" spans="4:6">
      <c r="D12313" s="63"/>
      <c r="F12313" s="64"/>
    </row>
    <row r="12314" spans="4:6">
      <c r="D12314" s="63"/>
      <c r="F12314" s="64"/>
    </row>
    <row r="12315" spans="4:6">
      <c r="D12315" s="63"/>
      <c r="F12315" s="64"/>
    </row>
    <row r="12316" spans="4:6">
      <c r="D12316" s="63"/>
      <c r="F12316" s="64"/>
    </row>
    <row r="12317" spans="4:6">
      <c r="D12317" s="63"/>
      <c r="F12317" s="64"/>
    </row>
    <row r="12318" spans="4:6">
      <c r="D12318" s="63"/>
      <c r="F12318" s="64"/>
    </row>
    <row r="12319" spans="4:6">
      <c r="D12319" s="63"/>
      <c r="F12319" s="64"/>
    </row>
    <row r="12320" spans="4:6">
      <c r="D12320" s="63"/>
      <c r="F12320" s="64"/>
    </row>
    <row r="12321" spans="4:6">
      <c r="D12321" s="63"/>
      <c r="F12321" s="64"/>
    </row>
    <row r="12322" spans="4:6">
      <c r="D12322" s="63"/>
      <c r="F12322" s="64"/>
    </row>
    <row r="12323" spans="4:6">
      <c r="D12323" s="63"/>
      <c r="F12323" s="64"/>
    </row>
    <row r="12324" spans="4:6">
      <c r="D12324" s="63"/>
      <c r="F12324" s="64"/>
    </row>
    <row r="12325" spans="4:6">
      <c r="D12325" s="63"/>
      <c r="F12325" s="64"/>
    </row>
    <row r="12326" spans="4:6">
      <c r="D12326" s="63"/>
      <c r="F12326" s="64"/>
    </row>
    <row r="12327" spans="4:6">
      <c r="D12327" s="63"/>
      <c r="F12327" s="64"/>
    </row>
    <row r="12328" spans="4:6">
      <c r="D12328" s="63"/>
      <c r="F12328" s="64"/>
    </row>
    <row r="12329" spans="4:6">
      <c r="D12329" s="63"/>
      <c r="F12329" s="64"/>
    </row>
    <row r="12330" spans="4:6">
      <c r="D12330" s="63"/>
      <c r="F12330" s="64"/>
    </row>
    <row r="12331" spans="4:6">
      <c r="D12331" s="63"/>
      <c r="F12331" s="64"/>
    </row>
    <row r="12332" spans="4:6">
      <c r="D12332" s="63"/>
      <c r="F12332" s="64"/>
    </row>
    <row r="12333" spans="4:6">
      <c r="D12333" s="63"/>
      <c r="F12333" s="64"/>
    </row>
    <row r="12334" spans="4:6">
      <c r="D12334" s="63"/>
      <c r="F12334" s="64"/>
    </row>
    <row r="12335" spans="4:6">
      <c r="D12335" s="63"/>
      <c r="F12335" s="64"/>
    </row>
    <row r="12336" spans="4:6">
      <c r="D12336" s="63"/>
      <c r="F12336" s="64"/>
    </row>
    <row r="12337" spans="4:6">
      <c r="D12337" s="63"/>
      <c r="F12337" s="64"/>
    </row>
    <row r="12338" spans="4:6">
      <c r="D12338" s="63"/>
      <c r="F12338" s="64"/>
    </row>
    <row r="12339" spans="4:6">
      <c r="D12339" s="63"/>
      <c r="F12339" s="64"/>
    </row>
    <row r="12340" spans="4:6">
      <c r="D12340" s="63"/>
      <c r="F12340" s="64"/>
    </row>
    <row r="12341" spans="4:6">
      <c r="D12341" s="63"/>
      <c r="F12341" s="64"/>
    </row>
    <row r="12342" spans="4:6">
      <c r="D12342" s="63"/>
      <c r="F12342" s="64"/>
    </row>
    <row r="12343" spans="4:6">
      <c r="D12343" s="63"/>
      <c r="F12343" s="64"/>
    </row>
    <row r="12344" spans="4:6">
      <c r="D12344" s="63"/>
      <c r="F12344" s="64"/>
    </row>
    <row r="12345" spans="4:6">
      <c r="D12345" s="63"/>
      <c r="F12345" s="64"/>
    </row>
    <row r="12346" spans="4:6">
      <c r="D12346" s="63"/>
      <c r="F12346" s="64"/>
    </row>
    <row r="12347" spans="4:6">
      <c r="D12347" s="63"/>
      <c r="F12347" s="64"/>
    </row>
    <row r="12348" spans="4:6">
      <c r="D12348" s="63"/>
      <c r="F12348" s="64"/>
    </row>
    <row r="12349" spans="4:6">
      <c r="D12349" s="63"/>
      <c r="F12349" s="64"/>
    </row>
    <row r="12350" spans="4:6">
      <c r="D12350" s="63"/>
      <c r="F12350" s="64"/>
    </row>
    <row r="12351" spans="4:6">
      <c r="D12351" s="63"/>
      <c r="F12351" s="64"/>
    </row>
    <row r="12352" spans="4:6">
      <c r="D12352" s="63"/>
      <c r="F12352" s="64"/>
    </row>
    <row r="12353" spans="4:6">
      <c r="D12353" s="63"/>
      <c r="F12353" s="64"/>
    </row>
    <row r="12354" spans="4:6">
      <c r="D12354" s="63"/>
      <c r="F12354" s="64"/>
    </row>
    <row r="12355" spans="4:6">
      <c r="D12355" s="63"/>
      <c r="F12355" s="64"/>
    </row>
    <row r="12356" spans="4:6">
      <c r="D12356" s="63"/>
      <c r="F12356" s="64"/>
    </row>
    <row r="12357" spans="4:6">
      <c r="D12357" s="63"/>
      <c r="F12357" s="64"/>
    </row>
    <row r="12358" spans="4:6">
      <c r="D12358" s="63"/>
      <c r="F12358" s="64"/>
    </row>
    <row r="12359" spans="4:6">
      <c r="D12359" s="63"/>
      <c r="F12359" s="64"/>
    </row>
    <row r="12360" spans="4:6">
      <c r="D12360" s="63"/>
      <c r="F12360" s="64"/>
    </row>
    <row r="12361" spans="4:6">
      <c r="D12361" s="63"/>
      <c r="F12361" s="64"/>
    </row>
    <row r="12362" spans="4:6">
      <c r="D12362" s="63"/>
      <c r="F12362" s="64"/>
    </row>
    <row r="12363" spans="4:6">
      <c r="D12363" s="63"/>
      <c r="F12363" s="64"/>
    </row>
    <row r="12364" spans="4:6">
      <c r="D12364" s="63"/>
      <c r="F12364" s="64"/>
    </row>
    <row r="12365" spans="4:6">
      <c r="D12365" s="63"/>
      <c r="F12365" s="64"/>
    </row>
    <row r="12366" spans="4:6">
      <c r="D12366" s="63"/>
      <c r="F12366" s="64"/>
    </row>
    <row r="12367" spans="4:6">
      <c r="D12367" s="63"/>
      <c r="F12367" s="64"/>
    </row>
    <row r="12368" spans="4:6">
      <c r="D12368" s="63"/>
      <c r="F12368" s="64"/>
    </row>
    <row r="12369" spans="4:6">
      <c r="D12369" s="63"/>
      <c r="F12369" s="64"/>
    </row>
    <row r="12370" spans="4:6">
      <c r="D12370" s="63"/>
      <c r="F12370" s="64"/>
    </row>
    <row r="12371" spans="4:6">
      <c r="D12371" s="63"/>
      <c r="F12371" s="64"/>
    </row>
    <row r="12372" spans="4:6">
      <c r="D12372" s="63"/>
      <c r="F12372" s="64"/>
    </row>
    <row r="12373" spans="4:6">
      <c r="D12373" s="63"/>
      <c r="F12373" s="64"/>
    </row>
    <row r="12374" spans="4:6">
      <c r="D12374" s="63"/>
      <c r="F12374" s="64"/>
    </row>
    <row r="12375" spans="4:6">
      <c r="D12375" s="63"/>
      <c r="F12375" s="64"/>
    </row>
    <row r="12376" spans="4:6">
      <c r="D12376" s="63"/>
      <c r="F12376" s="64"/>
    </row>
    <row r="12377" spans="4:6">
      <c r="D12377" s="63"/>
      <c r="F12377" s="64"/>
    </row>
    <row r="12378" spans="4:6">
      <c r="D12378" s="63"/>
      <c r="F12378" s="64"/>
    </row>
    <row r="12379" spans="4:6">
      <c r="D12379" s="63"/>
      <c r="F12379" s="64"/>
    </row>
    <row r="12380" spans="4:6">
      <c r="D12380" s="63"/>
      <c r="F12380" s="64"/>
    </row>
    <row r="12381" spans="4:6">
      <c r="D12381" s="63"/>
      <c r="F12381" s="64"/>
    </row>
    <row r="12382" spans="4:6">
      <c r="D12382" s="63"/>
      <c r="F12382" s="64"/>
    </row>
    <row r="12383" spans="4:6">
      <c r="D12383" s="63"/>
      <c r="F12383" s="64"/>
    </row>
    <row r="12384" spans="4:6">
      <c r="D12384" s="63"/>
      <c r="F12384" s="64"/>
    </row>
    <row r="12385" spans="4:6">
      <c r="D12385" s="63"/>
      <c r="F12385" s="64"/>
    </row>
    <row r="12386" spans="4:6">
      <c r="D12386" s="63"/>
      <c r="F12386" s="64"/>
    </row>
    <row r="12387" spans="4:6">
      <c r="D12387" s="63"/>
      <c r="F12387" s="64"/>
    </row>
    <row r="12388" spans="4:6">
      <c r="D12388" s="63"/>
      <c r="F12388" s="64"/>
    </row>
    <row r="12389" spans="4:6">
      <c r="D12389" s="63"/>
      <c r="F12389" s="64"/>
    </row>
    <row r="12390" spans="4:6">
      <c r="D12390" s="63"/>
      <c r="F12390" s="64"/>
    </row>
    <row r="12391" spans="4:6">
      <c r="D12391" s="63"/>
      <c r="F12391" s="64"/>
    </row>
    <row r="12392" spans="4:6">
      <c r="D12392" s="63"/>
      <c r="F12392" s="64"/>
    </row>
    <row r="12393" spans="4:6">
      <c r="D12393" s="63"/>
      <c r="F12393" s="64"/>
    </row>
    <row r="12394" spans="4:6">
      <c r="D12394" s="63"/>
      <c r="F12394" s="64"/>
    </row>
    <row r="12395" spans="4:6">
      <c r="D12395" s="63"/>
      <c r="F12395" s="64"/>
    </row>
    <row r="12396" spans="4:6">
      <c r="D12396" s="63"/>
      <c r="F12396" s="64"/>
    </row>
    <row r="12397" spans="4:6">
      <c r="D12397" s="63"/>
      <c r="F12397" s="64"/>
    </row>
    <row r="12398" spans="4:6">
      <c r="D12398" s="63"/>
      <c r="F12398" s="64"/>
    </row>
    <row r="12399" spans="4:6">
      <c r="D12399" s="63"/>
      <c r="F12399" s="64"/>
    </row>
    <row r="12400" spans="4:6">
      <c r="D12400" s="63"/>
      <c r="F12400" s="64"/>
    </row>
    <row r="12401" spans="4:6">
      <c r="D12401" s="63"/>
      <c r="F12401" s="64"/>
    </row>
    <row r="12402" spans="4:6">
      <c r="D12402" s="63"/>
      <c r="F12402" s="64"/>
    </row>
    <row r="12403" spans="4:6">
      <c r="D12403" s="63"/>
      <c r="F12403" s="64"/>
    </row>
    <row r="12404" spans="4:6">
      <c r="D12404" s="63"/>
      <c r="F12404" s="64"/>
    </row>
    <row r="12405" spans="4:6">
      <c r="D12405" s="63"/>
      <c r="F12405" s="64"/>
    </row>
    <row r="12406" spans="4:6">
      <c r="D12406" s="63"/>
      <c r="F12406" s="64"/>
    </row>
    <row r="12407" spans="4:6">
      <c r="D12407" s="63"/>
      <c r="F12407" s="64"/>
    </row>
    <row r="12408" spans="4:6">
      <c r="D12408" s="63"/>
      <c r="F12408" s="64"/>
    </row>
    <row r="12409" spans="4:6">
      <c r="D12409" s="63"/>
      <c r="F12409" s="64"/>
    </row>
    <row r="12410" spans="4:6">
      <c r="D12410" s="63"/>
      <c r="F12410" s="64"/>
    </row>
    <row r="12411" spans="4:6">
      <c r="D12411" s="63"/>
      <c r="F12411" s="64"/>
    </row>
    <row r="12412" spans="4:6">
      <c r="D12412" s="63"/>
      <c r="F12412" s="64"/>
    </row>
    <row r="12413" spans="4:6">
      <c r="D12413" s="63"/>
      <c r="F12413" s="64"/>
    </row>
    <row r="12414" spans="4:6">
      <c r="D12414" s="63"/>
      <c r="F12414" s="64"/>
    </row>
    <row r="12415" spans="4:6">
      <c r="D12415" s="63"/>
      <c r="F12415" s="64"/>
    </row>
    <row r="12416" spans="4:6">
      <c r="D12416" s="63"/>
      <c r="F12416" s="64"/>
    </row>
    <row r="12417" spans="4:6">
      <c r="D12417" s="63"/>
      <c r="F12417" s="64"/>
    </row>
    <row r="12418" spans="4:6">
      <c r="D12418" s="63"/>
      <c r="F12418" s="64"/>
    </row>
    <row r="12419" spans="4:6">
      <c r="D12419" s="63"/>
      <c r="F12419" s="64"/>
    </row>
    <row r="12420" spans="4:6">
      <c r="D12420" s="63"/>
      <c r="F12420" s="64"/>
    </row>
    <row r="12421" spans="4:6">
      <c r="D12421" s="63"/>
      <c r="F12421" s="64"/>
    </row>
    <row r="12422" spans="4:6">
      <c r="D12422" s="63"/>
      <c r="F12422" s="64"/>
    </row>
    <row r="12423" spans="4:6">
      <c r="D12423" s="63"/>
      <c r="F12423" s="64"/>
    </row>
    <row r="12424" spans="4:6">
      <c r="D12424" s="63"/>
      <c r="F12424" s="64"/>
    </row>
    <row r="12425" spans="4:6">
      <c r="D12425" s="63"/>
      <c r="F12425" s="64"/>
    </row>
    <row r="12426" spans="4:6">
      <c r="D12426" s="63"/>
      <c r="F12426" s="64"/>
    </row>
    <row r="12427" spans="4:6">
      <c r="D12427" s="63"/>
      <c r="F12427" s="64"/>
    </row>
    <row r="12428" spans="4:6">
      <c r="D12428" s="63"/>
      <c r="F12428" s="64"/>
    </row>
    <row r="12429" spans="4:6">
      <c r="D12429" s="63"/>
      <c r="F12429" s="64"/>
    </row>
    <row r="12430" spans="4:6">
      <c r="D12430" s="63"/>
      <c r="F12430" s="64"/>
    </row>
    <row r="12431" spans="4:6">
      <c r="D12431" s="63"/>
      <c r="F12431" s="64"/>
    </row>
    <row r="12432" spans="4:6">
      <c r="D12432" s="63"/>
      <c r="F12432" s="64"/>
    </row>
    <row r="12433" spans="4:6">
      <c r="D12433" s="63"/>
      <c r="F12433" s="64"/>
    </row>
    <row r="12434" spans="4:6">
      <c r="D12434" s="63"/>
      <c r="F12434" s="64"/>
    </row>
    <row r="12435" spans="4:6">
      <c r="D12435" s="63"/>
      <c r="F12435" s="64"/>
    </row>
    <row r="12436" spans="4:6">
      <c r="D12436" s="63"/>
      <c r="F12436" s="64"/>
    </row>
    <row r="12437" spans="4:6">
      <c r="D12437" s="63"/>
      <c r="F12437" s="64"/>
    </row>
    <row r="12438" spans="4:6">
      <c r="D12438" s="63"/>
      <c r="F12438" s="64"/>
    </row>
    <row r="12439" spans="4:6">
      <c r="D12439" s="63"/>
      <c r="F12439" s="64"/>
    </row>
    <row r="12440" spans="4:6">
      <c r="D12440" s="63"/>
      <c r="F12440" s="64"/>
    </row>
    <row r="12441" spans="4:6">
      <c r="D12441" s="63"/>
      <c r="F12441" s="64"/>
    </row>
    <row r="12442" spans="4:6">
      <c r="D12442" s="63"/>
      <c r="F12442" s="64"/>
    </row>
    <row r="12443" spans="4:6">
      <c r="D12443" s="63"/>
      <c r="F12443" s="64"/>
    </row>
    <row r="12444" spans="4:6">
      <c r="D12444" s="63"/>
      <c r="F12444" s="64"/>
    </row>
    <row r="12445" spans="4:6">
      <c r="D12445" s="63"/>
      <c r="F12445" s="64"/>
    </row>
    <row r="12446" spans="4:6">
      <c r="D12446" s="63"/>
      <c r="F12446" s="64"/>
    </row>
    <row r="12447" spans="4:6">
      <c r="D12447" s="63"/>
      <c r="F12447" s="64"/>
    </row>
    <row r="12448" spans="4:6">
      <c r="D12448" s="63"/>
      <c r="F12448" s="64"/>
    </row>
    <row r="12449" spans="4:6">
      <c r="D12449" s="63"/>
      <c r="F12449" s="64"/>
    </row>
    <row r="12450" spans="4:6">
      <c r="D12450" s="63"/>
      <c r="F12450" s="64"/>
    </row>
    <row r="12451" spans="4:6">
      <c r="D12451" s="63"/>
      <c r="F12451" s="64"/>
    </row>
    <row r="12452" spans="4:6">
      <c r="D12452" s="63"/>
      <c r="F12452" s="64"/>
    </row>
    <row r="12453" spans="4:6">
      <c r="D12453" s="63"/>
      <c r="F12453" s="64"/>
    </row>
    <row r="12454" spans="4:6">
      <c r="D12454" s="63"/>
      <c r="F12454" s="64"/>
    </row>
    <row r="12455" spans="4:6">
      <c r="D12455" s="63"/>
      <c r="F12455" s="64"/>
    </row>
    <row r="12456" spans="4:6">
      <c r="D12456" s="63"/>
      <c r="F12456" s="64"/>
    </row>
    <row r="12457" spans="4:6">
      <c r="D12457" s="63"/>
      <c r="F12457" s="64"/>
    </row>
    <row r="12458" spans="4:6">
      <c r="D12458" s="63"/>
      <c r="F12458" s="64"/>
    </row>
    <row r="12459" spans="4:6">
      <c r="D12459" s="63"/>
      <c r="F12459" s="64"/>
    </row>
    <row r="12460" spans="4:6">
      <c r="D12460" s="63"/>
      <c r="F12460" s="64"/>
    </row>
    <row r="12461" spans="4:6">
      <c r="D12461" s="63"/>
      <c r="F12461" s="64"/>
    </row>
    <row r="12462" spans="4:6">
      <c r="D12462" s="63"/>
      <c r="F12462" s="64"/>
    </row>
    <row r="12463" spans="4:6">
      <c r="D12463" s="63"/>
      <c r="F12463" s="64"/>
    </row>
    <row r="12464" spans="4:6">
      <c r="D12464" s="63"/>
      <c r="F12464" s="64"/>
    </row>
    <row r="12465" spans="4:6">
      <c r="D12465" s="63"/>
      <c r="F12465" s="64"/>
    </row>
    <row r="12466" spans="4:6">
      <c r="D12466" s="63"/>
      <c r="F12466" s="64"/>
    </row>
    <row r="12467" spans="4:6">
      <c r="D12467" s="63"/>
      <c r="F12467" s="64"/>
    </row>
    <row r="12468" spans="4:6">
      <c r="D12468" s="63"/>
      <c r="F12468" s="64"/>
    </row>
    <row r="12469" spans="4:6">
      <c r="D12469" s="63"/>
      <c r="F12469" s="64"/>
    </row>
    <row r="12470" spans="4:6">
      <c r="D12470" s="63"/>
      <c r="F12470" s="64"/>
    </row>
    <row r="12471" spans="4:6">
      <c r="D12471" s="63"/>
      <c r="F12471" s="64"/>
    </row>
    <row r="12472" spans="4:6">
      <c r="D12472" s="63"/>
      <c r="F12472" s="64"/>
    </row>
    <row r="12473" spans="4:6">
      <c r="D12473" s="63"/>
      <c r="F12473" s="64"/>
    </row>
    <row r="12474" spans="4:6">
      <c r="D12474" s="63"/>
      <c r="F12474" s="64"/>
    </row>
    <row r="12475" spans="4:6">
      <c r="D12475" s="63"/>
      <c r="F12475" s="64"/>
    </row>
    <row r="12476" spans="4:6">
      <c r="D12476" s="63"/>
      <c r="F12476" s="64"/>
    </row>
    <row r="12477" spans="4:6">
      <c r="D12477" s="63"/>
      <c r="F12477" s="64"/>
    </row>
    <row r="12478" spans="4:6">
      <c r="D12478" s="63"/>
      <c r="F12478" s="64"/>
    </row>
    <row r="12479" spans="4:6">
      <c r="D12479" s="63"/>
      <c r="F12479" s="64"/>
    </row>
    <row r="12480" spans="4:6">
      <c r="D12480" s="63"/>
      <c r="F12480" s="64"/>
    </row>
    <row r="12481" spans="4:6">
      <c r="D12481" s="63"/>
      <c r="F12481" s="64"/>
    </row>
    <row r="12482" spans="4:6">
      <c r="D12482" s="63"/>
      <c r="F12482" s="64"/>
    </row>
    <row r="12483" spans="4:6">
      <c r="D12483" s="63"/>
      <c r="F12483" s="64"/>
    </row>
    <row r="12484" spans="4:6">
      <c r="D12484" s="63"/>
      <c r="F12484" s="64"/>
    </row>
    <row r="12485" spans="4:6">
      <c r="D12485" s="63"/>
      <c r="F12485" s="64"/>
    </row>
    <row r="12486" spans="4:6">
      <c r="D12486" s="63"/>
      <c r="F12486" s="64"/>
    </row>
    <row r="12487" spans="4:6">
      <c r="D12487" s="63"/>
      <c r="F12487" s="64"/>
    </row>
    <row r="12488" spans="4:6">
      <c r="D12488" s="63"/>
      <c r="F12488" s="64"/>
    </row>
    <row r="12489" spans="4:6">
      <c r="D12489" s="63"/>
      <c r="F12489" s="64"/>
    </row>
    <row r="12490" spans="4:6">
      <c r="D12490" s="63"/>
      <c r="F12490" s="64"/>
    </row>
    <row r="12491" spans="4:6">
      <c r="D12491" s="63"/>
      <c r="F12491" s="64"/>
    </row>
    <row r="12492" spans="4:6">
      <c r="D12492" s="63"/>
      <c r="F12492" s="64"/>
    </row>
    <row r="12493" spans="4:6">
      <c r="D12493" s="63"/>
      <c r="F12493" s="64"/>
    </row>
    <row r="12494" spans="4:6">
      <c r="D12494" s="63"/>
      <c r="F12494" s="64"/>
    </row>
    <row r="12495" spans="4:6">
      <c r="D12495" s="63"/>
      <c r="F12495" s="64"/>
    </row>
    <row r="12496" spans="4:6">
      <c r="D12496" s="63"/>
      <c r="F12496" s="64"/>
    </row>
    <row r="12497" spans="4:6">
      <c r="D12497" s="63"/>
      <c r="F12497" s="64"/>
    </row>
    <row r="12498" spans="4:6">
      <c r="D12498" s="63"/>
      <c r="F12498" s="64"/>
    </row>
    <row r="12499" spans="4:6">
      <c r="D12499" s="63"/>
      <c r="F12499" s="64"/>
    </row>
    <row r="12500" spans="4:6">
      <c r="D12500" s="63"/>
      <c r="F12500" s="64"/>
    </row>
    <row r="12501" spans="4:6">
      <c r="D12501" s="63"/>
      <c r="F12501" s="64"/>
    </row>
    <row r="12502" spans="4:6">
      <c r="D12502" s="63"/>
      <c r="F12502" s="64"/>
    </row>
    <row r="12503" spans="4:6">
      <c r="D12503" s="63"/>
      <c r="F12503" s="64"/>
    </row>
    <row r="12504" spans="4:6">
      <c r="D12504" s="63"/>
      <c r="F12504" s="64"/>
    </row>
    <row r="12505" spans="4:6">
      <c r="D12505" s="63"/>
      <c r="F12505" s="64"/>
    </row>
    <row r="12506" spans="4:6">
      <c r="D12506" s="63"/>
      <c r="F12506" s="64"/>
    </row>
    <row r="12507" spans="4:6">
      <c r="D12507" s="63"/>
      <c r="F12507" s="64"/>
    </row>
    <row r="12508" spans="4:6">
      <c r="D12508" s="63"/>
      <c r="F12508" s="64"/>
    </row>
    <row r="12509" spans="4:6">
      <c r="D12509" s="63"/>
      <c r="F12509" s="64"/>
    </row>
    <row r="12510" spans="4:6">
      <c r="D12510" s="63"/>
      <c r="F12510" s="64"/>
    </row>
    <row r="12511" spans="4:6">
      <c r="D12511" s="63"/>
      <c r="F12511" s="64"/>
    </row>
    <row r="12512" spans="4:6">
      <c r="D12512" s="63"/>
      <c r="F12512" s="64"/>
    </row>
    <row r="12513" spans="4:6">
      <c r="D12513" s="63"/>
      <c r="F12513" s="64"/>
    </row>
    <row r="12514" spans="4:6">
      <c r="D12514" s="63"/>
      <c r="F12514" s="64"/>
    </row>
    <row r="12515" spans="4:6">
      <c r="D12515" s="63"/>
      <c r="F12515" s="64"/>
    </row>
    <row r="12516" spans="4:6">
      <c r="D12516" s="63"/>
      <c r="F12516" s="64"/>
    </row>
    <row r="12517" spans="4:6">
      <c r="D12517" s="63"/>
      <c r="F12517" s="64"/>
    </row>
    <row r="12518" spans="4:6">
      <c r="D12518" s="63"/>
      <c r="F12518" s="64"/>
    </row>
    <row r="12519" spans="4:6">
      <c r="D12519" s="63"/>
      <c r="F12519" s="64"/>
    </row>
    <row r="12520" spans="4:6">
      <c r="D12520" s="63"/>
      <c r="F12520" s="64"/>
    </row>
    <row r="12521" spans="4:6">
      <c r="D12521" s="63"/>
      <c r="F12521" s="64"/>
    </row>
    <row r="12522" spans="4:6">
      <c r="D12522" s="63"/>
      <c r="F12522" s="64"/>
    </row>
    <row r="12523" spans="4:6">
      <c r="D12523" s="63"/>
      <c r="F12523" s="64"/>
    </row>
    <row r="12524" spans="4:6">
      <c r="D12524" s="63"/>
      <c r="F12524" s="64"/>
    </row>
    <row r="12525" spans="4:6">
      <c r="D12525" s="63"/>
      <c r="F12525" s="64"/>
    </row>
    <row r="12526" spans="4:6">
      <c r="D12526" s="63"/>
      <c r="F12526" s="64"/>
    </row>
    <row r="12527" spans="4:6">
      <c r="D12527" s="63"/>
      <c r="F12527" s="64"/>
    </row>
    <row r="12528" spans="4:6">
      <c r="D12528" s="63"/>
      <c r="F12528" s="64"/>
    </row>
    <row r="12529" spans="4:6">
      <c r="D12529" s="63"/>
      <c r="F12529" s="64"/>
    </row>
    <row r="12530" spans="4:6">
      <c r="D12530" s="63"/>
      <c r="F12530" s="64"/>
    </row>
    <row r="12531" spans="4:6">
      <c r="D12531" s="63"/>
      <c r="F12531" s="64"/>
    </row>
    <row r="12532" spans="4:6">
      <c r="D12532" s="63"/>
      <c r="F12532" s="64"/>
    </row>
    <row r="12533" spans="4:6">
      <c r="D12533" s="63"/>
      <c r="F12533" s="64"/>
    </row>
    <row r="12534" spans="4:6">
      <c r="D12534" s="63"/>
      <c r="F12534" s="64"/>
    </row>
    <row r="12535" spans="4:6">
      <c r="D12535" s="63"/>
      <c r="F12535" s="64"/>
    </row>
    <row r="12536" spans="4:6">
      <c r="D12536" s="63"/>
      <c r="F12536" s="64"/>
    </row>
    <row r="12537" spans="4:6">
      <c r="D12537" s="63"/>
      <c r="F12537" s="64"/>
    </row>
    <row r="12538" spans="4:6">
      <c r="D12538" s="63"/>
      <c r="F12538" s="64"/>
    </row>
    <row r="12539" spans="4:6">
      <c r="D12539" s="63"/>
      <c r="F12539" s="64"/>
    </row>
    <row r="12540" spans="4:6">
      <c r="D12540" s="63"/>
      <c r="F12540" s="64"/>
    </row>
    <row r="12541" spans="4:6">
      <c r="D12541" s="63"/>
      <c r="F12541" s="64"/>
    </row>
    <row r="12542" spans="4:6">
      <c r="D12542" s="63"/>
      <c r="F12542" s="64"/>
    </row>
    <row r="12543" spans="4:6">
      <c r="D12543" s="63"/>
      <c r="F12543" s="64"/>
    </row>
    <row r="12544" spans="4:6">
      <c r="D12544" s="63"/>
      <c r="F12544" s="64"/>
    </row>
    <row r="12545" spans="4:6">
      <c r="D12545" s="63"/>
      <c r="F12545" s="64"/>
    </row>
    <row r="12546" spans="4:6">
      <c r="D12546" s="63"/>
      <c r="F12546" s="64"/>
    </row>
    <row r="12547" spans="4:6">
      <c r="D12547" s="63"/>
      <c r="F12547" s="64"/>
    </row>
    <row r="12548" spans="4:6">
      <c r="D12548" s="63"/>
      <c r="F12548" s="64"/>
    </row>
    <row r="12549" spans="4:6">
      <c r="D12549" s="63"/>
      <c r="F12549" s="64"/>
    </row>
    <row r="12550" spans="4:6">
      <c r="D12550" s="63"/>
      <c r="F12550" s="64"/>
    </row>
    <row r="12551" spans="4:6">
      <c r="D12551" s="63"/>
      <c r="F12551" s="64"/>
    </row>
    <row r="12552" spans="4:6">
      <c r="D12552" s="63"/>
      <c r="F12552" s="64"/>
    </row>
    <row r="12553" spans="4:6">
      <c r="D12553" s="63"/>
      <c r="F12553" s="64"/>
    </row>
    <row r="12554" spans="4:6">
      <c r="D12554" s="63"/>
      <c r="F12554" s="64"/>
    </row>
    <row r="12555" spans="4:6">
      <c r="D12555" s="63"/>
      <c r="F12555" s="64"/>
    </row>
    <row r="12556" spans="4:6">
      <c r="D12556" s="63"/>
      <c r="F12556" s="64"/>
    </row>
    <row r="12557" spans="4:6">
      <c r="D12557" s="63"/>
      <c r="F12557" s="64"/>
    </row>
    <row r="12558" spans="4:6">
      <c r="D12558" s="63"/>
      <c r="F12558" s="64"/>
    </row>
    <row r="12559" spans="4:6">
      <c r="D12559" s="63"/>
      <c r="F12559" s="64"/>
    </row>
    <row r="12560" spans="4:6">
      <c r="D12560" s="63"/>
      <c r="F12560" s="64"/>
    </row>
    <row r="12561" spans="4:6">
      <c r="D12561" s="63"/>
      <c r="F12561" s="64"/>
    </row>
    <row r="12562" spans="4:6">
      <c r="D12562" s="63"/>
      <c r="F12562" s="64"/>
    </row>
    <row r="12563" spans="4:6">
      <c r="D12563" s="63"/>
      <c r="F12563" s="64"/>
    </row>
    <row r="12564" spans="4:6">
      <c r="D12564" s="63"/>
      <c r="F12564" s="64"/>
    </row>
    <row r="12565" spans="4:6">
      <c r="D12565" s="63"/>
      <c r="F12565" s="64"/>
    </row>
    <row r="12566" spans="4:6">
      <c r="D12566" s="63"/>
      <c r="F12566" s="64"/>
    </row>
    <row r="12567" spans="4:6">
      <c r="D12567" s="63"/>
      <c r="F12567" s="64"/>
    </row>
    <row r="12568" spans="4:6">
      <c r="D12568" s="63"/>
      <c r="F12568" s="64"/>
    </row>
    <row r="12569" spans="4:6">
      <c r="D12569" s="63"/>
      <c r="F12569" s="64"/>
    </row>
    <row r="12570" spans="4:6">
      <c r="D12570" s="63"/>
      <c r="F12570" s="64"/>
    </row>
    <row r="12571" spans="4:6">
      <c r="D12571" s="63"/>
      <c r="F12571" s="64"/>
    </row>
    <row r="12572" spans="4:6">
      <c r="D12572" s="63"/>
      <c r="F12572" s="64"/>
    </row>
    <row r="12573" spans="4:6">
      <c r="D12573" s="63"/>
      <c r="F12573" s="64"/>
    </row>
    <row r="12574" spans="4:6">
      <c r="D12574" s="63"/>
      <c r="F12574" s="64"/>
    </row>
    <row r="12575" spans="4:6">
      <c r="D12575" s="63"/>
      <c r="F12575" s="64"/>
    </row>
    <row r="12576" spans="4:6">
      <c r="D12576" s="63"/>
      <c r="F12576" s="64"/>
    </row>
    <row r="12577" spans="4:6">
      <c r="D12577" s="63"/>
      <c r="F12577" s="64"/>
    </row>
    <row r="12578" spans="4:6">
      <c r="D12578" s="63"/>
      <c r="F12578" s="64"/>
    </row>
    <row r="12579" spans="4:6">
      <c r="D12579" s="63"/>
      <c r="F12579" s="64"/>
    </row>
    <row r="12580" spans="4:6">
      <c r="D12580" s="63"/>
      <c r="F12580" s="64"/>
    </row>
    <row r="12581" spans="4:6">
      <c r="D12581" s="63"/>
      <c r="F12581" s="64"/>
    </row>
    <row r="12582" spans="4:6">
      <c r="D12582" s="63"/>
      <c r="F12582" s="64"/>
    </row>
    <row r="12583" spans="4:6">
      <c r="D12583" s="63"/>
      <c r="F12583" s="64"/>
    </row>
    <row r="12584" spans="4:6">
      <c r="D12584" s="63"/>
      <c r="F12584" s="64"/>
    </row>
    <row r="12585" spans="4:6">
      <c r="D12585" s="63"/>
      <c r="F12585" s="64"/>
    </row>
    <row r="12586" spans="4:6">
      <c r="D12586" s="63"/>
      <c r="F12586" s="64"/>
    </row>
    <row r="12587" spans="4:6">
      <c r="D12587" s="63"/>
      <c r="F12587" s="64"/>
    </row>
    <row r="12588" spans="4:6">
      <c r="D12588" s="63"/>
      <c r="F12588" s="64"/>
    </row>
    <row r="12589" spans="4:6">
      <c r="D12589" s="63"/>
      <c r="F12589" s="64"/>
    </row>
    <row r="12590" spans="4:6">
      <c r="D12590" s="63"/>
      <c r="F12590" s="64"/>
    </row>
    <row r="12591" spans="4:6">
      <c r="D12591" s="63"/>
      <c r="F12591" s="64"/>
    </row>
    <row r="12592" spans="4:6">
      <c r="D12592" s="63"/>
      <c r="F12592" s="64"/>
    </row>
    <row r="12593" spans="4:6">
      <c r="D12593" s="63"/>
      <c r="F12593" s="64"/>
    </row>
    <row r="12594" spans="4:6">
      <c r="D12594" s="63"/>
      <c r="F12594" s="64"/>
    </row>
    <row r="12595" spans="4:6">
      <c r="D12595" s="63"/>
      <c r="F12595" s="64"/>
    </row>
    <row r="12596" spans="4:6">
      <c r="D12596" s="63"/>
      <c r="F12596" s="64"/>
    </row>
    <row r="12597" spans="4:6">
      <c r="D12597" s="63"/>
      <c r="F12597" s="64"/>
    </row>
    <row r="12598" spans="4:6">
      <c r="D12598" s="63"/>
      <c r="F12598" s="64"/>
    </row>
    <row r="12599" spans="4:6">
      <c r="D12599" s="63"/>
      <c r="F12599" s="64"/>
    </row>
    <row r="12600" spans="4:6">
      <c r="D12600" s="63"/>
      <c r="F12600" s="64"/>
    </row>
    <row r="12601" spans="4:6">
      <c r="D12601" s="63"/>
      <c r="F12601" s="64"/>
    </row>
    <row r="12602" spans="4:6">
      <c r="D12602" s="63"/>
      <c r="F12602" s="64"/>
    </row>
    <row r="12603" spans="4:6">
      <c r="D12603" s="63"/>
      <c r="F12603" s="64"/>
    </row>
    <row r="12604" spans="4:6">
      <c r="D12604" s="63"/>
      <c r="F12604" s="64"/>
    </row>
    <row r="12605" spans="4:6">
      <c r="D12605" s="63"/>
      <c r="F12605" s="64"/>
    </row>
    <row r="12606" spans="4:6">
      <c r="D12606" s="63"/>
      <c r="F12606" s="64"/>
    </row>
    <row r="12607" spans="4:6">
      <c r="D12607" s="63"/>
      <c r="F12607" s="64"/>
    </row>
    <row r="12608" spans="4:6">
      <c r="D12608" s="63"/>
      <c r="F12608" s="64"/>
    </row>
    <row r="12609" spans="4:6">
      <c r="D12609" s="63"/>
      <c r="F12609" s="64"/>
    </row>
    <row r="12610" spans="4:6">
      <c r="D12610" s="63"/>
      <c r="F12610" s="64"/>
    </row>
    <row r="12611" spans="4:6">
      <c r="D12611" s="63"/>
      <c r="F12611" s="64"/>
    </row>
    <row r="12612" spans="4:6">
      <c r="D12612" s="63"/>
      <c r="F12612" s="64"/>
    </row>
    <row r="12613" spans="4:6">
      <c r="D12613" s="63"/>
      <c r="F12613" s="64"/>
    </row>
    <row r="12614" spans="4:6">
      <c r="D12614" s="63"/>
      <c r="F12614" s="64"/>
    </row>
    <row r="12615" spans="4:6">
      <c r="D12615" s="63"/>
      <c r="F12615" s="64"/>
    </row>
    <row r="12616" spans="4:6">
      <c r="D12616" s="63"/>
      <c r="F12616" s="64"/>
    </row>
    <row r="12617" spans="4:6">
      <c r="D12617" s="63"/>
      <c r="F12617" s="64"/>
    </row>
    <row r="12618" spans="4:6">
      <c r="D12618" s="63"/>
      <c r="F12618" s="64"/>
    </row>
    <row r="12619" spans="4:6">
      <c r="D12619" s="63"/>
      <c r="F12619" s="64"/>
    </row>
    <row r="12620" spans="4:6">
      <c r="D12620" s="63"/>
      <c r="F12620" s="64"/>
    </row>
    <row r="12621" spans="4:6">
      <c r="D12621" s="63"/>
      <c r="F12621" s="64"/>
    </row>
    <row r="12622" spans="4:6">
      <c r="D12622" s="63"/>
      <c r="F12622" s="64"/>
    </row>
    <row r="12623" spans="4:6">
      <c r="D12623" s="63"/>
      <c r="F12623" s="64"/>
    </row>
    <row r="12624" spans="4:6">
      <c r="D12624" s="63"/>
      <c r="F12624" s="64"/>
    </row>
    <row r="12625" spans="4:6">
      <c r="D12625" s="63"/>
      <c r="F12625" s="64"/>
    </row>
    <row r="12626" spans="4:6">
      <c r="D12626" s="63"/>
      <c r="F12626" s="64"/>
    </row>
    <row r="12627" spans="4:6">
      <c r="D12627" s="63"/>
      <c r="F12627" s="64"/>
    </row>
    <row r="12628" spans="4:6">
      <c r="D12628" s="63"/>
      <c r="F12628" s="64"/>
    </row>
    <row r="12629" spans="4:6">
      <c r="D12629" s="63"/>
      <c r="F12629" s="64"/>
    </row>
    <row r="12630" spans="4:6">
      <c r="D12630" s="63"/>
      <c r="F12630" s="64"/>
    </row>
    <row r="12631" spans="4:6">
      <c r="D12631" s="63"/>
      <c r="F12631" s="64"/>
    </row>
    <row r="12632" spans="4:6">
      <c r="D12632" s="63"/>
      <c r="F12632" s="64"/>
    </row>
    <row r="12633" spans="4:6">
      <c r="D12633" s="63"/>
      <c r="F12633" s="64"/>
    </row>
    <row r="12634" spans="4:6">
      <c r="D12634" s="63"/>
      <c r="F12634" s="64"/>
    </row>
    <row r="12635" spans="4:6">
      <c r="D12635" s="63"/>
      <c r="F12635" s="64"/>
    </row>
    <row r="12636" spans="4:6">
      <c r="D12636" s="63"/>
      <c r="F12636" s="64"/>
    </row>
    <row r="12637" spans="4:6">
      <c r="D12637" s="63"/>
      <c r="F12637" s="64"/>
    </row>
    <row r="12638" spans="4:6">
      <c r="D12638" s="63"/>
      <c r="F12638" s="64"/>
    </row>
    <row r="12639" spans="4:6">
      <c r="D12639" s="63"/>
      <c r="F12639" s="64"/>
    </row>
    <row r="12640" spans="4:6">
      <c r="D12640" s="63"/>
      <c r="F12640" s="64"/>
    </row>
    <row r="12641" spans="4:6">
      <c r="D12641" s="63"/>
      <c r="F12641" s="64"/>
    </row>
    <row r="12642" spans="4:6">
      <c r="D12642" s="63"/>
      <c r="F12642" s="64"/>
    </row>
    <row r="12643" spans="4:6">
      <c r="D12643" s="63"/>
      <c r="F12643" s="64"/>
    </row>
    <row r="12644" spans="4:6">
      <c r="D12644" s="63"/>
      <c r="F12644" s="64"/>
    </row>
    <row r="12645" spans="4:6">
      <c r="D12645" s="63"/>
      <c r="F12645" s="64"/>
    </row>
    <row r="12646" spans="4:6">
      <c r="D12646" s="63"/>
      <c r="F12646" s="64"/>
    </row>
    <row r="12647" spans="4:6">
      <c r="D12647" s="63"/>
      <c r="F12647" s="64"/>
    </row>
    <row r="12648" spans="4:6">
      <c r="D12648" s="63"/>
      <c r="F12648" s="64"/>
    </row>
    <row r="12649" spans="4:6">
      <c r="D12649" s="63"/>
      <c r="F12649" s="64"/>
    </row>
    <row r="12650" spans="4:6">
      <c r="D12650" s="63"/>
      <c r="F12650" s="64"/>
    </row>
    <row r="12651" spans="4:6">
      <c r="D12651" s="63"/>
      <c r="F12651" s="64"/>
    </row>
    <row r="12652" spans="4:6">
      <c r="D12652" s="63"/>
      <c r="F12652" s="64"/>
    </row>
    <row r="12653" spans="4:6">
      <c r="D12653" s="63"/>
      <c r="F12653" s="64"/>
    </row>
    <row r="12654" spans="4:6">
      <c r="D12654" s="63"/>
      <c r="F12654" s="64"/>
    </row>
    <row r="12655" spans="4:6">
      <c r="D12655" s="63"/>
      <c r="F12655" s="64"/>
    </row>
    <row r="12656" spans="4:6">
      <c r="D12656" s="63"/>
      <c r="F12656" s="64"/>
    </row>
    <row r="12657" spans="4:6">
      <c r="D12657" s="63"/>
      <c r="F12657" s="64"/>
    </row>
    <row r="12658" spans="4:6">
      <c r="D12658" s="63"/>
      <c r="F12658" s="64"/>
    </row>
    <row r="12659" spans="4:6">
      <c r="D12659" s="63"/>
      <c r="F12659" s="64"/>
    </row>
    <row r="12660" spans="4:6">
      <c r="D12660" s="63"/>
      <c r="F12660" s="64"/>
    </row>
    <row r="12661" spans="4:6">
      <c r="D12661" s="63"/>
      <c r="F12661" s="64"/>
    </row>
    <row r="12662" spans="4:6">
      <c r="D12662" s="63"/>
      <c r="F12662" s="64"/>
    </row>
    <row r="12663" spans="4:6">
      <c r="D12663" s="63"/>
      <c r="F12663" s="64"/>
    </row>
    <row r="12664" spans="4:6">
      <c r="D12664" s="63"/>
      <c r="F12664" s="64"/>
    </row>
    <row r="12665" spans="4:6">
      <c r="D12665" s="63"/>
      <c r="F12665" s="64"/>
    </row>
    <row r="12666" spans="4:6">
      <c r="D12666" s="63"/>
      <c r="F12666" s="64"/>
    </row>
    <row r="12667" spans="4:6">
      <c r="D12667" s="63"/>
      <c r="F12667" s="64"/>
    </row>
    <row r="12668" spans="4:6">
      <c r="D12668" s="63"/>
      <c r="F12668" s="64"/>
    </row>
    <row r="12669" spans="4:6">
      <c r="D12669" s="63"/>
      <c r="F12669" s="64"/>
    </row>
    <row r="12670" spans="4:6">
      <c r="D12670" s="63"/>
      <c r="F12670" s="64"/>
    </row>
    <row r="12671" spans="4:6">
      <c r="D12671" s="63"/>
      <c r="F12671" s="64"/>
    </row>
    <row r="12672" spans="4:6">
      <c r="D12672" s="63"/>
      <c r="F12672" s="64"/>
    </row>
    <row r="12673" spans="4:6">
      <c r="D12673" s="63"/>
      <c r="F12673" s="64"/>
    </row>
    <row r="12674" spans="4:6">
      <c r="D12674" s="63"/>
      <c r="F12674" s="64"/>
    </row>
    <row r="12675" spans="4:6">
      <c r="D12675" s="63"/>
      <c r="F12675" s="64"/>
    </row>
    <row r="12676" spans="4:6">
      <c r="D12676" s="63"/>
      <c r="F12676" s="64"/>
    </row>
    <row r="12677" spans="4:6">
      <c r="D12677" s="63"/>
      <c r="F12677" s="64"/>
    </row>
    <row r="12678" spans="4:6">
      <c r="D12678" s="63"/>
      <c r="F12678" s="64"/>
    </row>
    <row r="12679" spans="4:6">
      <c r="D12679" s="63"/>
      <c r="F12679" s="64"/>
    </row>
    <row r="12680" spans="4:6">
      <c r="D12680" s="63"/>
      <c r="F12680" s="64"/>
    </row>
    <row r="12681" spans="4:6">
      <c r="D12681" s="63"/>
      <c r="F12681" s="64"/>
    </row>
    <row r="12682" spans="4:6">
      <c r="D12682" s="63"/>
      <c r="F12682" s="64"/>
    </row>
    <row r="12683" spans="4:6">
      <c r="D12683" s="63"/>
      <c r="F12683" s="64"/>
    </row>
    <row r="12684" spans="4:6">
      <c r="D12684" s="63"/>
      <c r="F12684" s="64"/>
    </row>
    <row r="12685" spans="4:6">
      <c r="D12685" s="63"/>
      <c r="F12685" s="64"/>
    </row>
    <row r="12686" spans="4:6">
      <c r="D12686" s="63"/>
      <c r="F12686" s="64"/>
    </row>
    <row r="12687" spans="4:6">
      <c r="D12687" s="63"/>
      <c r="F12687" s="64"/>
    </row>
    <row r="12688" spans="4:6">
      <c r="D12688" s="63"/>
      <c r="F12688" s="64"/>
    </row>
    <row r="12689" spans="4:6">
      <c r="D12689" s="63"/>
      <c r="F12689" s="64"/>
    </row>
    <row r="12690" spans="4:6">
      <c r="D12690" s="63"/>
      <c r="F12690" s="64"/>
    </row>
    <row r="12691" spans="4:6">
      <c r="D12691" s="63"/>
      <c r="F12691" s="64"/>
    </row>
    <row r="12692" spans="4:6">
      <c r="D12692" s="63"/>
      <c r="F12692" s="64"/>
    </row>
    <row r="12693" spans="4:6">
      <c r="D12693" s="63"/>
      <c r="F12693" s="64"/>
    </row>
    <row r="12694" spans="4:6">
      <c r="D12694" s="63"/>
      <c r="F12694" s="64"/>
    </row>
    <row r="12695" spans="4:6">
      <c r="D12695" s="63"/>
      <c r="F12695" s="64"/>
    </row>
    <row r="12696" spans="4:6">
      <c r="D12696" s="63"/>
      <c r="F12696" s="64"/>
    </row>
    <row r="12697" spans="4:6">
      <c r="D12697" s="63"/>
      <c r="F12697" s="64"/>
    </row>
    <row r="12698" spans="4:6">
      <c r="D12698" s="63"/>
      <c r="F12698" s="64"/>
    </row>
    <row r="12699" spans="4:6">
      <c r="D12699" s="63"/>
      <c r="F12699" s="64"/>
    </row>
    <row r="12700" spans="4:6">
      <c r="D12700" s="63"/>
      <c r="F12700" s="64"/>
    </row>
    <row r="12701" spans="4:6">
      <c r="D12701" s="63"/>
      <c r="F12701" s="64"/>
    </row>
    <row r="12702" spans="4:6">
      <c r="D12702" s="63"/>
      <c r="F12702" s="64"/>
    </row>
    <row r="12703" spans="4:6">
      <c r="D12703" s="63"/>
      <c r="F12703" s="64"/>
    </row>
    <row r="12704" spans="4:6">
      <c r="D12704" s="63"/>
      <c r="F12704" s="64"/>
    </row>
    <row r="12705" spans="4:6">
      <c r="D12705" s="63"/>
      <c r="F12705" s="64"/>
    </row>
    <row r="12706" spans="4:6">
      <c r="D12706" s="63"/>
      <c r="F12706" s="64"/>
    </row>
    <row r="12707" spans="4:6">
      <c r="D12707" s="63"/>
      <c r="F12707" s="64"/>
    </row>
    <row r="12708" spans="4:6">
      <c r="D12708" s="63"/>
      <c r="F12708" s="64"/>
    </row>
    <row r="12709" spans="4:6">
      <c r="D12709" s="63"/>
      <c r="F12709" s="64"/>
    </row>
    <row r="12710" spans="4:6">
      <c r="D12710" s="63"/>
      <c r="F12710" s="64"/>
    </row>
    <row r="12711" spans="4:6">
      <c r="D12711" s="63"/>
      <c r="F12711" s="64"/>
    </row>
    <row r="12712" spans="4:6">
      <c r="D12712" s="63"/>
      <c r="F12712" s="64"/>
    </row>
    <row r="12713" spans="4:6">
      <c r="D12713" s="63"/>
      <c r="F12713" s="64"/>
    </row>
    <row r="12714" spans="4:6">
      <c r="D12714" s="63"/>
      <c r="F12714" s="64"/>
    </row>
    <row r="12715" spans="4:6">
      <c r="D12715" s="63"/>
      <c r="F12715" s="64"/>
    </row>
    <row r="12716" spans="4:6">
      <c r="D12716" s="63"/>
      <c r="F12716" s="64"/>
    </row>
    <row r="12717" spans="4:6">
      <c r="D12717" s="63"/>
      <c r="F12717" s="64"/>
    </row>
    <row r="12718" spans="4:6">
      <c r="D12718" s="63"/>
      <c r="F12718" s="64"/>
    </row>
    <row r="12719" spans="4:6">
      <c r="D12719" s="63"/>
      <c r="F12719" s="64"/>
    </row>
    <row r="12720" spans="4:6">
      <c r="D12720" s="63"/>
      <c r="F12720" s="64"/>
    </row>
    <row r="12721" spans="4:6">
      <c r="D12721" s="63"/>
      <c r="F12721" s="64"/>
    </row>
    <row r="12722" spans="4:6">
      <c r="D12722" s="63"/>
      <c r="F12722" s="64"/>
    </row>
    <row r="12723" spans="4:6">
      <c r="D12723" s="63"/>
      <c r="F12723" s="64"/>
    </row>
    <row r="12724" spans="4:6">
      <c r="D12724" s="63"/>
      <c r="F12724" s="64"/>
    </row>
    <row r="12725" spans="4:6">
      <c r="D12725" s="63"/>
      <c r="F12725" s="64"/>
    </row>
    <row r="12726" spans="4:6">
      <c r="D12726" s="63"/>
      <c r="F12726" s="64"/>
    </row>
    <row r="12727" spans="4:6">
      <c r="D12727" s="63"/>
      <c r="F12727" s="64"/>
    </row>
    <row r="12728" spans="4:6">
      <c r="D12728" s="63"/>
      <c r="F12728" s="64"/>
    </row>
    <row r="12729" spans="4:6">
      <c r="D12729" s="63"/>
      <c r="F12729" s="64"/>
    </row>
    <row r="12730" spans="4:6">
      <c r="D12730" s="63"/>
      <c r="F12730" s="64"/>
    </row>
    <row r="12731" spans="4:6">
      <c r="D12731" s="63"/>
      <c r="F12731" s="64"/>
    </row>
    <row r="12732" spans="4:6">
      <c r="D12732" s="63"/>
      <c r="F12732" s="64"/>
    </row>
    <row r="12733" spans="4:6">
      <c r="D12733" s="63"/>
      <c r="F12733" s="64"/>
    </row>
    <row r="12734" spans="4:6">
      <c r="D12734" s="63"/>
      <c r="F12734" s="64"/>
    </row>
    <row r="12735" spans="4:6">
      <c r="D12735" s="63"/>
      <c r="F12735" s="64"/>
    </row>
    <row r="12736" spans="4:6">
      <c r="D12736" s="63"/>
      <c r="F12736" s="64"/>
    </row>
    <row r="12737" spans="4:6">
      <c r="D12737" s="63"/>
      <c r="F12737" s="64"/>
    </row>
    <row r="12738" spans="4:6">
      <c r="D12738" s="63"/>
      <c r="F12738" s="64"/>
    </row>
    <row r="12739" spans="4:6">
      <c r="D12739" s="63"/>
      <c r="F12739" s="64"/>
    </row>
    <row r="12740" spans="4:6">
      <c r="D12740" s="63"/>
      <c r="F12740" s="64"/>
    </row>
    <row r="12741" spans="4:6">
      <c r="D12741" s="63"/>
      <c r="F12741" s="64"/>
    </row>
    <row r="12742" spans="4:6">
      <c r="D12742" s="63"/>
      <c r="F12742" s="64"/>
    </row>
    <row r="12743" spans="4:6">
      <c r="D12743" s="63"/>
      <c r="F12743" s="64"/>
    </row>
    <row r="12744" spans="4:6">
      <c r="D12744" s="63"/>
      <c r="F12744" s="64"/>
    </row>
    <row r="12745" spans="4:6">
      <c r="D12745" s="63"/>
      <c r="F12745" s="64"/>
    </row>
    <row r="12746" spans="4:6">
      <c r="D12746" s="63"/>
      <c r="F12746" s="64"/>
    </row>
    <row r="12747" spans="4:6">
      <c r="D12747" s="63"/>
      <c r="F12747" s="64"/>
    </row>
    <row r="12748" spans="4:6">
      <c r="D12748" s="63"/>
      <c r="F12748" s="64"/>
    </row>
    <row r="12749" spans="4:6">
      <c r="D12749" s="63"/>
      <c r="F12749" s="64"/>
    </row>
    <row r="12750" spans="4:6">
      <c r="D12750" s="63"/>
      <c r="F12750" s="64"/>
    </row>
    <row r="12751" spans="4:6">
      <c r="D12751" s="63"/>
      <c r="F12751" s="64"/>
    </row>
    <row r="12752" spans="4:6">
      <c r="D12752" s="63"/>
      <c r="F12752" s="64"/>
    </row>
    <row r="12753" spans="4:6">
      <c r="D12753" s="63"/>
      <c r="F12753" s="64"/>
    </row>
    <row r="12754" spans="4:6">
      <c r="D12754" s="63"/>
      <c r="F12754" s="64"/>
    </row>
    <row r="12755" spans="4:6">
      <c r="D12755" s="63"/>
      <c r="F12755" s="64"/>
    </row>
    <row r="12756" spans="4:6">
      <c r="D12756" s="63"/>
      <c r="F12756" s="64"/>
    </row>
    <row r="12757" spans="4:6">
      <c r="D12757" s="63"/>
      <c r="F12757" s="64"/>
    </row>
    <row r="12758" spans="4:6">
      <c r="D12758" s="63"/>
      <c r="F12758" s="64"/>
    </row>
    <row r="12759" spans="4:6">
      <c r="D12759" s="63"/>
      <c r="F12759" s="64"/>
    </row>
    <row r="12760" spans="4:6">
      <c r="D12760" s="63"/>
      <c r="F12760" s="64"/>
    </row>
    <row r="12761" spans="4:6">
      <c r="D12761" s="63"/>
      <c r="F12761" s="64"/>
    </row>
    <row r="12762" spans="4:6">
      <c r="D12762" s="63"/>
      <c r="F12762" s="64"/>
    </row>
    <row r="12763" spans="4:6">
      <c r="D12763" s="63"/>
      <c r="F12763" s="64"/>
    </row>
    <row r="12764" spans="4:6">
      <c r="D12764" s="63"/>
      <c r="F12764" s="64"/>
    </row>
    <row r="12765" spans="4:6">
      <c r="D12765" s="63"/>
      <c r="F12765" s="64"/>
    </row>
    <row r="12766" spans="4:6">
      <c r="D12766" s="63"/>
      <c r="F12766" s="64"/>
    </row>
    <row r="12767" spans="4:6">
      <c r="D12767" s="63"/>
      <c r="F12767" s="64"/>
    </row>
    <row r="12768" spans="4:6">
      <c r="D12768" s="63"/>
      <c r="F12768" s="64"/>
    </row>
    <row r="12769" spans="4:6">
      <c r="D12769" s="63"/>
      <c r="F12769" s="64"/>
    </row>
    <row r="12770" spans="4:6">
      <c r="D12770" s="63"/>
      <c r="F12770" s="64"/>
    </row>
    <row r="12771" spans="4:6">
      <c r="D12771" s="63"/>
      <c r="F12771" s="64"/>
    </row>
    <row r="12772" spans="4:6">
      <c r="D12772" s="63"/>
      <c r="F12772" s="64"/>
    </row>
    <row r="12773" spans="4:6">
      <c r="D12773" s="63"/>
      <c r="F12773" s="64"/>
    </row>
    <row r="12774" spans="4:6">
      <c r="D12774" s="63"/>
      <c r="F12774" s="64"/>
    </row>
    <row r="12775" spans="4:6">
      <c r="D12775" s="63"/>
      <c r="F12775" s="64"/>
    </row>
    <row r="12776" spans="4:6">
      <c r="D12776" s="63"/>
      <c r="F12776" s="64"/>
    </row>
    <row r="12777" spans="4:6">
      <c r="D12777" s="63"/>
      <c r="F12777" s="64"/>
    </row>
    <row r="12778" spans="4:6">
      <c r="D12778" s="63"/>
      <c r="F12778" s="64"/>
    </row>
    <row r="12779" spans="4:6">
      <c r="D12779" s="63"/>
      <c r="F12779" s="64"/>
    </row>
    <row r="12780" spans="4:6">
      <c r="D12780" s="63"/>
      <c r="F12780" s="64"/>
    </row>
    <row r="12781" spans="4:6">
      <c r="D12781" s="63"/>
      <c r="F12781" s="64"/>
    </row>
    <row r="12782" spans="4:6">
      <c r="D12782" s="63"/>
      <c r="F12782" s="64"/>
    </row>
    <row r="12783" spans="4:6">
      <c r="D12783" s="63"/>
      <c r="F12783" s="64"/>
    </row>
    <row r="12784" spans="4:6">
      <c r="D12784" s="63"/>
      <c r="F12784" s="64"/>
    </row>
    <row r="12785" spans="4:6">
      <c r="D12785" s="63"/>
      <c r="F12785" s="64"/>
    </row>
    <row r="12786" spans="4:6">
      <c r="D12786" s="63"/>
      <c r="F12786" s="64"/>
    </row>
    <row r="12787" spans="4:6">
      <c r="D12787" s="63"/>
      <c r="F12787" s="64"/>
    </row>
    <row r="12788" spans="4:6">
      <c r="D12788" s="63"/>
      <c r="F12788" s="64"/>
    </row>
    <row r="12789" spans="4:6">
      <c r="D12789" s="63"/>
      <c r="F12789" s="64"/>
    </row>
    <row r="12790" spans="4:6">
      <c r="D12790" s="63"/>
      <c r="F12790" s="64"/>
    </row>
    <row r="12791" spans="4:6">
      <c r="D12791" s="63"/>
      <c r="F12791" s="64"/>
    </row>
    <row r="12792" spans="4:6">
      <c r="D12792" s="63"/>
      <c r="F12792" s="64"/>
    </row>
    <row r="12793" spans="4:6">
      <c r="D12793" s="63"/>
      <c r="F12793" s="64"/>
    </row>
    <row r="12794" spans="4:6">
      <c r="D12794" s="63"/>
      <c r="F12794" s="64"/>
    </row>
    <row r="12795" spans="4:6">
      <c r="D12795" s="63"/>
      <c r="F12795" s="64"/>
    </row>
    <row r="12796" spans="4:6">
      <c r="D12796" s="63"/>
      <c r="F12796" s="64"/>
    </row>
    <row r="12797" spans="4:6">
      <c r="D12797" s="63"/>
      <c r="F12797" s="64"/>
    </row>
    <row r="12798" spans="4:6">
      <c r="D12798" s="63"/>
      <c r="F12798" s="64"/>
    </row>
    <row r="12799" spans="4:6">
      <c r="D12799" s="63"/>
      <c r="F12799" s="64"/>
    </row>
    <row r="12800" spans="4:6">
      <c r="D12800" s="63"/>
      <c r="F12800" s="64"/>
    </row>
    <row r="12801" spans="4:6">
      <c r="D12801" s="63"/>
      <c r="F12801" s="64"/>
    </row>
    <row r="12802" spans="4:6">
      <c r="D12802" s="63"/>
      <c r="F12802" s="64"/>
    </row>
    <row r="12803" spans="4:6">
      <c r="D12803" s="63"/>
      <c r="F12803" s="64"/>
    </row>
    <row r="12804" spans="4:6">
      <c r="D12804" s="63"/>
      <c r="F12804" s="64"/>
    </row>
    <row r="12805" spans="4:6">
      <c r="D12805" s="63"/>
      <c r="F12805" s="64"/>
    </row>
    <row r="12806" spans="4:6">
      <c r="D12806" s="63"/>
      <c r="F12806" s="64"/>
    </row>
    <row r="12807" spans="4:6">
      <c r="D12807" s="63"/>
      <c r="F12807" s="64"/>
    </row>
    <row r="12808" spans="4:6">
      <c r="D12808" s="63"/>
      <c r="F12808" s="64"/>
    </row>
    <row r="12809" spans="4:6">
      <c r="D12809" s="63"/>
      <c r="F12809" s="64"/>
    </row>
    <row r="12810" spans="4:6">
      <c r="D12810" s="63"/>
      <c r="F12810" s="64"/>
    </row>
    <row r="12811" spans="4:6">
      <c r="D12811" s="63"/>
      <c r="F12811" s="64"/>
    </row>
    <row r="12812" spans="4:6">
      <c r="D12812" s="63"/>
      <c r="F12812" s="64"/>
    </row>
    <row r="12813" spans="4:6">
      <c r="D12813" s="63"/>
      <c r="F12813" s="64"/>
    </row>
    <row r="12814" spans="4:6">
      <c r="D12814" s="63"/>
      <c r="F12814" s="64"/>
    </row>
    <row r="12815" spans="4:6">
      <c r="D12815" s="63"/>
      <c r="F12815" s="64"/>
    </row>
    <row r="12816" spans="4:6">
      <c r="D12816" s="63"/>
      <c r="F12816" s="64"/>
    </row>
    <row r="12817" spans="4:6">
      <c r="D12817" s="63"/>
      <c r="F12817" s="64"/>
    </row>
    <row r="12818" spans="4:6">
      <c r="D12818" s="63"/>
      <c r="F12818" s="64"/>
    </row>
    <row r="12819" spans="4:6">
      <c r="D12819" s="63"/>
      <c r="F12819" s="64"/>
    </row>
    <row r="12820" spans="4:6">
      <c r="D12820" s="63"/>
      <c r="F12820" s="64"/>
    </row>
    <row r="12821" spans="4:6">
      <c r="D12821" s="63"/>
      <c r="F12821" s="64"/>
    </row>
    <row r="12822" spans="4:6">
      <c r="D12822" s="63"/>
      <c r="F12822" s="64"/>
    </row>
    <row r="12823" spans="4:6">
      <c r="D12823" s="63"/>
      <c r="F12823" s="64"/>
    </row>
    <row r="12824" spans="4:6">
      <c r="D12824" s="63"/>
      <c r="F12824" s="64"/>
    </row>
    <row r="12825" spans="4:6">
      <c r="D12825" s="63"/>
      <c r="F12825" s="64"/>
    </row>
    <row r="12826" spans="4:6">
      <c r="D12826" s="63"/>
      <c r="F12826" s="64"/>
    </row>
    <row r="12827" spans="4:6">
      <c r="D12827" s="63"/>
      <c r="F12827" s="64"/>
    </row>
    <row r="12828" spans="4:6">
      <c r="D12828" s="63"/>
      <c r="F12828" s="64"/>
    </row>
    <row r="12829" spans="4:6">
      <c r="D12829" s="63"/>
      <c r="F12829" s="64"/>
    </row>
    <row r="12830" spans="4:6">
      <c r="D12830" s="63"/>
      <c r="F12830" s="64"/>
    </row>
    <row r="12831" spans="4:6">
      <c r="D12831" s="63"/>
      <c r="F12831" s="64"/>
    </row>
    <row r="12832" spans="4:6">
      <c r="D12832" s="63"/>
      <c r="F12832" s="64"/>
    </row>
    <row r="12833" spans="4:6">
      <c r="D12833" s="63"/>
      <c r="F12833" s="64"/>
    </row>
    <row r="12834" spans="4:6">
      <c r="D12834" s="63"/>
      <c r="F12834" s="64"/>
    </row>
    <row r="12835" spans="4:6">
      <c r="D12835" s="63"/>
      <c r="F12835" s="64"/>
    </row>
    <row r="12836" spans="4:6">
      <c r="D12836" s="63"/>
      <c r="F12836" s="64"/>
    </row>
    <row r="12837" spans="4:6">
      <c r="D12837" s="63"/>
      <c r="F12837" s="64"/>
    </row>
    <row r="12838" spans="4:6">
      <c r="D12838" s="63"/>
      <c r="F12838" s="64"/>
    </row>
    <row r="12839" spans="4:6">
      <c r="D12839" s="63"/>
      <c r="F12839" s="64"/>
    </row>
    <row r="12840" spans="4:6">
      <c r="D12840" s="63"/>
      <c r="F12840" s="64"/>
    </row>
    <row r="12841" spans="4:6">
      <c r="D12841" s="63"/>
      <c r="F12841" s="64"/>
    </row>
    <row r="12842" spans="4:6">
      <c r="D12842" s="63"/>
      <c r="F12842" s="64"/>
    </row>
    <row r="12843" spans="4:6">
      <c r="D12843" s="63"/>
      <c r="F12843" s="64"/>
    </row>
    <row r="12844" spans="4:6">
      <c r="D12844" s="63"/>
      <c r="F12844" s="64"/>
    </row>
    <row r="12845" spans="4:6">
      <c r="D12845" s="63"/>
      <c r="F12845" s="64"/>
    </row>
    <row r="12846" spans="4:6">
      <c r="D12846" s="63"/>
      <c r="F12846" s="64"/>
    </row>
    <row r="12847" spans="4:6">
      <c r="D12847" s="63"/>
      <c r="F12847" s="64"/>
    </row>
    <row r="12848" spans="4:6">
      <c r="D12848" s="63"/>
      <c r="F12848" s="64"/>
    </row>
    <row r="12849" spans="4:6">
      <c r="D12849" s="63"/>
      <c r="F12849" s="64"/>
    </row>
    <row r="12850" spans="4:6">
      <c r="D12850" s="63"/>
      <c r="F12850" s="64"/>
    </row>
    <row r="12851" spans="4:6">
      <c r="D12851" s="63"/>
      <c r="F12851" s="64"/>
    </row>
    <row r="12852" spans="4:6">
      <c r="D12852" s="63"/>
      <c r="F12852" s="64"/>
    </row>
    <row r="12853" spans="4:6">
      <c r="D12853" s="63"/>
      <c r="F12853" s="64"/>
    </row>
    <row r="12854" spans="4:6">
      <c r="D12854" s="63"/>
      <c r="F12854" s="64"/>
    </row>
    <row r="12855" spans="4:6">
      <c r="D12855" s="63"/>
      <c r="F12855" s="64"/>
    </row>
    <row r="12856" spans="4:6">
      <c r="D12856" s="63"/>
      <c r="F12856" s="64"/>
    </row>
    <row r="12857" spans="4:6">
      <c r="D12857" s="63"/>
      <c r="F12857" s="64"/>
    </row>
    <row r="12858" spans="4:6">
      <c r="D12858" s="63"/>
      <c r="F12858" s="64"/>
    </row>
    <row r="12859" spans="4:6">
      <c r="D12859" s="63"/>
      <c r="F12859" s="64"/>
    </row>
    <row r="12860" spans="4:6">
      <c r="D12860" s="63"/>
      <c r="F12860" s="64"/>
    </row>
    <row r="12861" spans="4:6">
      <c r="D12861" s="63"/>
      <c r="F12861" s="64"/>
    </row>
    <row r="12862" spans="4:6">
      <c r="D12862" s="63"/>
      <c r="F12862" s="64"/>
    </row>
    <row r="12863" spans="4:6">
      <c r="D12863" s="63"/>
      <c r="F12863" s="64"/>
    </row>
    <row r="12864" spans="4:6">
      <c r="D12864" s="63"/>
      <c r="F12864" s="64"/>
    </row>
    <row r="12865" spans="4:6">
      <c r="D12865" s="63"/>
      <c r="F12865" s="64"/>
    </row>
    <row r="12866" spans="4:6">
      <c r="D12866" s="63"/>
      <c r="F12866" s="64"/>
    </row>
    <row r="12867" spans="4:6">
      <c r="D12867" s="63"/>
      <c r="F12867" s="64"/>
    </row>
    <row r="12868" spans="4:6">
      <c r="D12868" s="63"/>
      <c r="F12868" s="64"/>
    </row>
    <row r="12869" spans="4:6">
      <c r="D12869" s="63"/>
      <c r="F12869" s="64"/>
    </row>
    <row r="12870" spans="4:6">
      <c r="D12870" s="63"/>
      <c r="F12870" s="64"/>
    </row>
    <row r="12871" spans="4:6">
      <c r="D12871" s="63"/>
      <c r="F12871" s="64"/>
    </row>
    <row r="12872" spans="4:6">
      <c r="D12872" s="63"/>
      <c r="F12872" s="64"/>
    </row>
    <row r="12873" spans="4:6">
      <c r="D12873" s="63"/>
      <c r="F12873" s="64"/>
    </row>
    <row r="12874" spans="4:6">
      <c r="D12874" s="63"/>
      <c r="F12874" s="64"/>
    </row>
    <row r="12875" spans="4:6">
      <c r="D12875" s="63"/>
      <c r="F12875" s="64"/>
    </row>
    <row r="12876" spans="4:6">
      <c r="D12876" s="63"/>
      <c r="F12876" s="64"/>
    </row>
    <row r="12877" spans="4:6">
      <c r="D12877" s="63"/>
      <c r="F12877" s="64"/>
    </row>
    <row r="12878" spans="4:6">
      <c r="D12878" s="63"/>
      <c r="F12878" s="64"/>
    </row>
    <row r="12879" spans="4:6">
      <c r="D12879" s="63"/>
      <c r="F12879" s="64"/>
    </row>
    <row r="12880" spans="4:6">
      <c r="D12880" s="63"/>
      <c r="F12880" s="64"/>
    </row>
    <row r="12881" spans="4:6">
      <c r="D12881" s="63"/>
      <c r="F12881" s="64"/>
    </row>
    <row r="12882" spans="4:6">
      <c r="D12882" s="63"/>
      <c r="F12882" s="64"/>
    </row>
    <row r="12883" spans="4:6">
      <c r="D12883" s="63"/>
      <c r="F12883" s="64"/>
    </row>
    <row r="12884" spans="4:6">
      <c r="D12884" s="63"/>
      <c r="F12884" s="64"/>
    </row>
    <row r="12885" spans="4:6">
      <c r="D12885" s="63"/>
      <c r="F12885" s="64"/>
    </row>
    <row r="12886" spans="4:6">
      <c r="D12886" s="63"/>
      <c r="F12886" s="64"/>
    </row>
    <row r="12887" spans="4:6">
      <c r="D12887" s="63"/>
      <c r="F12887" s="64"/>
    </row>
    <row r="12888" spans="4:6">
      <c r="D12888" s="63"/>
      <c r="F12888" s="64"/>
    </row>
    <row r="12889" spans="4:6">
      <c r="D12889" s="63"/>
      <c r="F12889" s="64"/>
    </row>
    <row r="12890" spans="4:6">
      <c r="D12890" s="63"/>
      <c r="F12890" s="64"/>
    </row>
    <row r="12891" spans="4:6">
      <c r="D12891" s="63"/>
      <c r="F12891" s="64"/>
    </row>
    <row r="12892" spans="4:6">
      <c r="D12892" s="63"/>
      <c r="F12892" s="64"/>
    </row>
    <row r="12893" spans="4:6">
      <c r="D12893" s="63"/>
      <c r="F12893" s="64"/>
    </row>
    <row r="12894" spans="4:6">
      <c r="D12894" s="63"/>
      <c r="F12894" s="64"/>
    </row>
    <row r="12895" spans="4:6">
      <c r="D12895" s="63"/>
      <c r="F12895" s="64"/>
    </row>
    <row r="12896" spans="4:6">
      <c r="D12896" s="63"/>
      <c r="F12896" s="64"/>
    </row>
    <row r="12897" spans="4:6">
      <c r="D12897" s="63"/>
      <c r="F12897" s="64"/>
    </row>
    <row r="12898" spans="4:6">
      <c r="D12898" s="63"/>
      <c r="F12898" s="64"/>
    </row>
    <row r="12899" spans="4:6">
      <c r="D12899" s="63"/>
      <c r="F12899" s="64"/>
    </row>
    <row r="12900" spans="4:6">
      <c r="D12900" s="63"/>
      <c r="F12900" s="64"/>
    </row>
    <row r="12901" spans="4:6">
      <c r="D12901" s="63"/>
      <c r="F12901" s="64"/>
    </row>
    <row r="12902" spans="4:6">
      <c r="D12902" s="63"/>
      <c r="F12902" s="64"/>
    </row>
    <row r="12903" spans="4:6">
      <c r="D12903" s="63"/>
      <c r="F12903" s="64"/>
    </row>
    <row r="12904" spans="4:6">
      <c r="D12904" s="63"/>
      <c r="F12904" s="64"/>
    </row>
    <row r="12905" spans="4:6">
      <c r="D12905" s="63"/>
      <c r="F12905" s="64"/>
    </row>
    <row r="12906" spans="4:6">
      <c r="D12906" s="63"/>
      <c r="F12906" s="64"/>
    </row>
    <row r="12907" spans="4:6">
      <c r="D12907" s="63"/>
      <c r="F12907" s="64"/>
    </row>
    <row r="12908" spans="4:6">
      <c r="D12908" s="63"/>
      <c r="F12908" s="64"/>
    </row>
    <row r="12909" spans="4:6">
      <c r="D12909" s="63"/>
      <c r="F12909" s="64"/>
    </row>
    <row r="12910" spans="4:6">
      <c r="D12910" s="63"/>
      <c r="F12910" s="64"/>
    </row>
    <row r="12911" spans="4:6">
      <c r="D12911" s="63"/>
      <c r="F12911" s="64"/>
    </row>
    <row r="12912" spans="4:6">
      <c r="D12912" s="63"/>
      <c r="F12912" s="64"/>
    </row>
    <row r="12913" spans="4:6">
      <c r="D12913" s="63"/>
      <c r="F12913" s="64"/>
    </row>
    <row r="12914" spans="4:6">
      <c r="D12914" s="63"/>
      <c r="F12914" s="64"/>
    </row>
    <row r="12915" spans="4:6">
      <c r="D12915" s="63"/>
      <c r="F12915" s="64"/>
    </row>
    <row r="12916" spans="4:6">
      <c r="D12916" s="63"/>
      <c r="F12916" s="64"/>
    </row>
    <row r="12917" spans="4:6">
      <c r="D12917" s="63"/>
      <c r="F12917" s="64"/>
    </row>
    <row r="12918" spans="4:6">
      <c r="D12918" s="63"/>
      <c r="F12918" s="64"/>
    </row>
    <row r="12919" spans="4:6">
      <c r="D12919" s="63"/>
      <c r="F12919" s="64"/>
    </row>
    <row r="12920" spans="4:6">
      <c r="D12920" s="63"/>
      <c r="F12920" s="64"/>
    </row>
    <row r="12921" spans="4:6">
      <c r="D12921" s="63"/>
      <c r="F12921" s="64"/>
    </row>
    <row r="12922" spans="4:6">
      <c r="D12922" s="63"/>
      <c r="F12922" s="64"/>
    </row>
    <row r="12923" spans="4:6">
      <c r="D12923" s="63"/>
      <c r="F12923" s="64"/>
    </row>
    <row r="12924" spans="4:6">
      <c r="D12924" s="63"/>
      <c r="F12924" s="64"/>
    </row>
    <row r="12925" spans="4:6">
      <c r="D12925" s="63"/>
      <c r="F12925" s="64"/>
    </row>
    <row r="12926" spans="4:6">
      <c r="D12926" s="63"/>
      <c r="F12926" s="64"/>
    </row>
    <row r="12927" spans="4:6">
      <c r="D12927" s="63"/>
      <c r="F12927" s="64"/>
    </row>
    <row r="12928" spans="4:6">
      <c r="D12928" s="63"/>
      <c r="F12928" s="64"/>
    </row>
    <row r="12929" spans="4:6">
      <c r="D12929" s="63"/>
      <c r="F12929" s="64"/>
    </row>
    <row r="12930" spans="4:6">
      <c r="D12930" s="63"/>
      <c r="F12930" s="64"/>
    </row>
    <row r="12931" spans="4:6">
      <c r="D12931" s="63"/>
      <c r="F12931" s="64"/>
    </row>
    <row r="12932" spans="4:6">
      <c r="D12932" s="63"/>
      <c r="F12932" s="64"/>
    </row>
    <row r="12933" spans="4:6">
      <c r="D12933" s="63"/>
      <c r="F12933" s="64"/>
    </row>
    <row r="12934" spans="4:6">
      <c r="D12934" s="63"/>
      <c r="F12934" s="64"/>
    </row>
    <row r="12935" spans="4:6">
      <c r="D12935" s="63"/>
      <c r="F12935" s="64"/>
    </row>
    <row r="12936" spans="4:6">
      <c r="D12936" s="63"/>
      <c r="F12936" s="64"/>
    </row>
    <row r="12937" spans="4:6">
      <c r="D12937" s="63"/>
      <c r="F12937" s="64"/>
    </row>
    <row r="12938" spans="4:6">
      <c r="D12938" s="63"/>
      <c r="F12938" s="64"/>
    </row>
    <row r="12939" spans="4:6">
      <c r="D12939" s="63"/>
      <c r="F12939" s="64"/>
    </row>
    <row r="12940" spans="4:6">
      <c r="D12940" s="63"/>
      <c r="F12940" s="64"/>
    </row>
    <row r="12941" spans="4:6">
      <c r="D12941" s="63"/>
      <c r="F12941" s="64"/>
    </row>
    <row r="12942" spans="4:6">
      <c r="D12942" s="63"/>
      <c r="F12942" s="64"/>
    </row>
    <row r="12943" spans="4:6">
      <c r="D12943" s="63"/>
      <c r="F12943" s="64"/>
    </row>
    <row r="12944" spans="4:6">
      <c r="D12944" s="63"/>
      <c r="F12944" s="64"/>
    </row>
    <row r="12945" spans="4:6">
      <c r="D12945" s="63"/>
      <c r="F12945" s="64"/>
    </row>
    <row r="12946" spans="4:6">
      <c r="D12946" s="63"/>
      <c r="F12946" s="64"/>
    </row>
    <row r="12947" spans="4:6">
      <c r="D12947" s="63"/>
      <c r="F12947" s="64"/>
    </row>
    <row r="12948" spans="4:6">
      <c r="D12948" s="63"/>
      <c r="F12948" s="64"/>
    </row>
    <row r="12949" spans="4:6">
      <c r="D12949" s="63"/>
      <c r="F12949" s="64"/>
    </row>
    <row r="12950" spans="4:6">
      <c r="D12950" s="63"/>
      <c r="F12950" s="64"/>
    </row>
    <row r="12951" spans="4:6">
      <c r="D12951" s="63"/>
      <c r="F12951" s="64"/>
    </row>
    <row r="12952" spans="4:6">
      <c r="D12952" s="63"/>
      <c r="F12952" s="64"/>
    </row>
    <row r="12953" spans="4:6">
      <c r="D12953" s="63"/>
      <c r="F12953" s="64"/>
    </row>
    <row r="12954" spans="4:6">
      <c r="D12954" s="63"/>
      <c r="F12954" s="64"/>
    </row>
    <row r="12955" spans="4:6">
      <c r="D12955" s="63"/>
      <c r="F12955" s="64"/>
    </row>
    <row r="12956" spans="4:6">
      <c r="D12956" s="63"/>
      <c r="F12956" s="64"/>
    </row>
    <row r="12957" spans="4:6">
      <c r="D12957" s="63"/>
      <c r="F12957" s="64"/>
    </row>
    <row r="12958" spans="4:6">
      <c r="D12958" s="63"/>
      <c r="F12958" s="64"/>
    </row>
    <row r="12959" spans="4:6">
      <c r="D12959" s="63"/>
      <c r="F12959" s="64"/>
    </row>
    <row r="12960" spans="4:6">
      <c r="D12960" s="63"/>
      <c r="F12960" s="64"/>
    </row>
    <row r="12961" spans="4:6">
      <c r="D12961" s="63"/>
      <c r="F12961" s="64"/>
    </row>
    <row r="12962" spans="4:6">
      <c r="D12962" s="63"/>
      <c r="F12962" s="64"/>
    </row>
    <row r="12963" spans="4:6">
      <c r="D12963" s="63"/>
      <c r="F12963" s="64"/>
    </row>
    <row r="12964" spans="4:6">
      <c r="D12964" s="63"/>
      <c r="F12964" s="64"/>
    </row>
    <row r="12965" spans="4:6">
      <c r="D12965" s="63"/>
      <c r="F12965" s="64"/>
    </row>
    <row r="12966" spans="4:6">
      <c r="D12966" s="63"/>
      <c r="F12966" s="64"/>
    </row>
    <row r="12967" spans="4:6">
      <c r="D12967" s="63"/>
      <c r="F12967" s="64"/>
    </row>
    <row r="12968" spans="4:6">
      <c r="D12968" s="63"/>
      <c r="F12968" s="64"/>
    </row>
    <row r="12969" spans="4:6">
      <c r="D12969" s="63"/>
      <c r="F12969" s="64"/>
    </row>
    <row r="12970" spans="4:6">
      <c r="D12970" s="63"/>
      <c r="F12970" s="64"/>
    </row>
    <row r="12971" spans="4:6">
      <c r="D12971" s="63"/>
      <c r="F12971" s="64"/>
    </row>
    <row r="12972" spans="4:6">
      <c r="D12972" s="63"/>
      <c r="F12972" s="64"/>
    </row>
    <row r="12973" spans="4:6">
      <c r="D12973" s="63"/>
      <c r="F12973" s="64"/>
    </row>
    <row r="12974" spans="4:6">
      <c r="D12974" s="63"/>
      <c r="F12974" s="64"/>
    </row>
    <row r="12975" spans="4:6">
      <c r="D12975" s="63"/>
      <c r="F12975" s="64"/>
    </row>
    <row r="12976" spans="4:6">
      <c r="D12976" s="63"/>
      <c r="F12976" s="64"/>
    </row>
    <row r="12977" spans="4:6">
      <c r="D12977" s="63"/>
      <c r="F12977" s="64"/>
    </row>
    <row r="12978" spans="4:6">
      <c r="D12978" s="63"/>
      <c r="F12978" s="64"/>
    </row>
    <row r="12979" spans="4:6">
      <c r="D12979" s="63"/>
      <c r="F12979" s="64"/>
    </row>
    <row r="12980" spans="4:6">
      <c r="D12980" s="63"/>
      <c r="F12980" s="64"/>
    </row>
    <row r="12981" spans="4:6">
      <c r="D12981" s="63"/>
      <c r="F12981" s="64"/>
    </row>
    <row r="12982" spans="4:6">
      <c r="D12982" s="63"/>
      <c r="F12982" s="64"/>
    </row>
    <row r="12983" spans="4:6">
      <c r="D12983" s="63"/>
      <c r="F12983" s="64"/>
    </row>
    <row r="12984" spans="4:6">
      <c r="D12984" s="63"/>
      <c r="F12984" s="64"/>
    </row>
    <row r="12985" spans="4:6">
      <c r="D12985" s="63"/>
      <c r="F12985" s="64"/>
    </row>
    <row r="12986" spans="4:6">
      <c r="D12986" s="63"/>
      <c r="F12986" s="64"/>
    </row>
    <row r="12987" spans="4:6">
      <c r="D12987" s="63"/>
      <c r="F12987" s="64"/>
    </row>
    <row r="12988" spans="4:6">
      <c r="D12988" s="63"/>
      <c r="F12988" s="64"/>
    </row>
    <row r="12989" spans="4:6">
      <c r="D12989" s="63"/>
      <c r="F12989" s="64"/>
    </row>
    <row r="12990" spans="4:6">
      <c r="D12990" s="63"/>
      <c r="F12990" s="64"/>
    </row>
    <row r="12991" spans="4:6">
      <c r="D12991" s="63"/>
      <c r="F12991" s="64"/>
    </row>
    <row r="12992" spans="4:6">
      <c r="D12992" s="63"/>
      <c r="F12992" s="64"/>
    </row>
    <row r="12993" spans="4:6">
      <c r="D12993" s="63"/>
      <c r="F12993" s="64"/>
    </row>
    <row r="12994" spans="4:6">
      <c r="D12994" s="63"/>
      <c r="F12994" s="64"/>
    </row>
    <row r="12995" spans="4:6">
      <c r="D12995" s="63"/>
      <c r="F12995" s="64"/>
    </row>
    <row r="12996" spans="4:6">
      <c r="D12996" s="63"/>
      <c r="F12996" s="64"/>
    </row>
    <row r="12997" spans="4:6">
      <c r="D12997" s="63"/>
      <c r="F12997" s="64"/>
    </row>
    <row r="12998" spans="4:6">
      <c r="D12998" s="63"/>
      <c r="F12998" s="64"/>
    </row>
    <row r="12999" spans="4:6">
      <c r="D12999" s="63"/>
      <c r="F12999" s="64"/>
    </row>
    <row r="13000" spans="4:6">
      <c r="D13000" s="63"/>
      <c r="F13000" s="64"/>
    </row>
    <row r="13001" spans="4:6">
      <c r="D13001" s="63"/>
      <c r="F13001" s="64"/>
    </row>
    <row r="13002" spans="4:6">
      <c r="D13002" s="63"/>
      <c r="F13002" s="64"/>
    </row>
    <row r="13003" spans="4:6">
      <c r="D13003" s="63"/>
      <c r="F13003" s="64"/>
    </row>
    <row r="13004" spans="4:6">
      <c r="D13004" s="63"/>
      <c r="F13004" s="64"/>
    </row>
    <row r="13005" spans="4:6">
      <c r="D13005" s="63"/>
      <c r="F13005" s="64"/>
    </row>
    <row r="13006" spans="4:6">
      <c r="D13006" s="63"/>
      <c r="F13006" s="64"/>
    </row>
    <row r="13007" spans="4:6">
      <c r="D13007" s="63"/>
      <c r="F13007" s="64"/>
    </row>
    <row r="13008" spans="4:6">
      <c r="D13008" s="63"/>
      <c r="F13008" s="64"/>
    </row>
    <row r="13009" spans="4:6">
      <c r="D13009" s="63"/>
      <c r="F13009" s="64"/>
    </row>
    <row r="13010" spans="4:6">
      <c r="D13010" s="63"/>
      <c r="F13010" s="64"/>
    </row>
    <row r="13011" spans="4:6">
      <c r="D13011" s="63"/>
      <c r="F13011" s="64"/>
    </row>
    <row r="13012" spans="4:6">
      <c r="D13012" s="63"/>
      <c r="F13012" s="64"/>
    </row>
    <row r="13013" spans="4:6">
      <c r="D13013" s="63"/>
      <c r="F13013" s="64"/>
    </row>
    <row r="13014" spans="4:6">
      <c r="D13014" s="63"/>
      <c r="F13014" s="64"/>
    </row>
    <row r="13015" spans="4:6">
      <c r="D13015" s="63"/>
      <c r="F13015" s="64"/>
    </row>
    <row r="13016" spans="4:6">
      <c r="D13016" s="63"/>
      <c r="F13016" s="64"/>
    </row>
    <row r="13017" spans="4:6">
      <c r="D13017" s="63"/>
      <c r="F13017" s="64"/>
    </row>
    <row r="13018" spans="4:6">
      <c r="D13018" s="63"/>
      <c r="F13018" s="64"/>
    </row>
    <row r="13019" spans="4:6">
      <c r="D13019" s="63"/>
      <c r="F13019" s="64"/>
    </row>
    <row r="13020" spans="4:6">
      <c r="D13020" s="63"/>
      <c r="F13020" s="64"/>
    </row>
    <row r="13021" spans="4:6">
      <c r="D13021" s="63"/>
      <c r="F13021" s="64"/>
    </row>
    <row r="13022" spans="4:6">
      <c r="D13022" s="63"/>
      <c r="F13022" s="64"/>
    </row>
    <row r="13023" spans="4:6">
      <c r="D13023" s="63"/>
      <c r="F13023" s="64"/>
    </row>
    <row r="13024" spans="4:6">
      <c r="D13024" s="63"/>
      <c r="F13024" s="64"/>
    </row>
    <row r="13025" spans="4:6">
      <c r="D13025" s="63"/>
      <c r="F13025" s="64"/>
    </row>
    <row r="13026" spans="4:6">
      <c r="D13026" s="63"/>
      <c r="F13026" s="64"/>
    </row>
    <row r="13027" spans="4:6">
      <c r="D13027" s="63"/>
      <c r="F13027" s="64"/>
    </row>
    <row r="13028" spans="4:6">
      <c r="D13028" s="63"/>
      <c r="F13028" s="64"/>
    </row>
    <row r="13029" spans="4:6">
      <c r="D13029" s="63"/>
      <c r="F13029" s="64"/>
    </row>
    <row r="13030" spans="4:6">
      <c r="D13030" s="63"/>
      <c r="F13030" s="64"/>
    </row>
    <row r="13031" spans="4:6">
      <c r="D13031" s="63"/>
      <c r="F13031" s="64"/>
    </row>
    <row r="13032" spans="4:6">
      <c r="D13032" s="63"/>
      <c r="F13032" s="64"/>
    </row>
    <row r="13033" spans="4:6">
      <c r="D13033" s="63"/>
      <c r="F13033" s="64"/>
    </row>
    <row r="13034" spans="4:6">
      <c r="D13034" s="63"/>
      <c r="F13034" s="64"/>
    </row>
    <row r="13035" spans="4:6">
      <c r="D13035" s="63"/>
      <c r="F13035" s="64"/>
    </row>
    <row r="13036" spans="4:6">
      <c r="D13036" s="63"/>
      <c r="F13036" s="64"/>
    </row>
    <row r="13037" spans="4:6">
      <c r="D13037" s="63"/>
      <c r="F13037" s="64"/>
    </row>
    <row r="13038" spans="4:6">
      <c r="D13038" s="63"/>
      <c r="F13038" s="64"/>
    </row>
    <row r="13039" spans="4:6">
      <c r="D13039" s="63"/>
      <c r="F13039" s="64"/>
    </row>
    <row r="13040" spans="4:6">
      <c r="D13040" s="63"/>
      <c r="F13040" s="64"/>
    </row>
    <row r="13041" spans="4:6">
      <c r="D13041" s="63"/>
      <c r="F13041" s="64"/>
    </row>
    <row r="13042" spans="4:6">
      <c r="D13042" s="63"/>
      <c r="F13042" s="64"/>
    </row>
    <row r="13043" spans="4:6">
      <c r="D13043" s="63"/>
      <c r="F13043" s="64"/>
    </row>
    <row r="13044" spans="4:6">
      <c r="D13044" s="63"/>
      <c r="F13044" s="64"/>
    </row>
    <row r="13045" spans="4:6">
      <c r="D13045" s="63"/>
      <c r="F13045" s="64"/>
    </row>
    <row r="13046" spans="4:6">
      <c r="D13046" s="63"/>
      <c r="F13046" s="64"/>
    </row>
    <row r="13047" spans="4:6">
      <c r="D13047" s="63"/>
      <c r="F13047" s="64"/>
    </row>
    <row r="13048" spans="4:6">
      <c r="D13048" s="63"/>
      <c r="F13048" s="64"/>
    </row>
    <row r="13049" spans="4:6">
      <c r="D13049" s="63"/>
      <c r="F13049" s="64"/>
    </row>
    <row r="13050" spans="4:6">
      <c r="D13050" s="63"/>
      <c r="F13050" s="64"/>
    </row>
    <row r="13051" spans="4:6">
      <c r="D13051" s="63"/>
      <c r="F13051" s="64"/>
    </row>
    <row r="13052" spans="4:6">
      <c r="D13052" s="63"/>
      <c r="F13052" s="64"/>
    </row>
    <row r="13053" spans="4:6">
      <c r="D13053" s="63"/>
      <c r="F13053" s="64"/>
    </row>
    <row r="13054" spans="4:6">
      <c r="D13054" s="63"/>
      <c r="F13054" s="64"/>
    </row>
    <row r="13055" spans="4:6">
      <c r="D13055" s="63"/>
      <c r="F13055" s="64"/>
    </row>
    <row r="13056" spans="4:6">
      <c r="D13056" s="63"/>
      <c r="F13056" s="64"/>
    </row>
    <row r="13057" spans="4:6">
      <c r="D13057" s="63"/>
      <c r="F13057" s="64"/>
    </row>
    <row r="13058" spans="4:6">
      <c r="D13058" s="63"/>
      <c r="F13058" s="64"/>
    </row>
    <row r="13059" spans="4:6">
      <c r="D13059" s="63"/>
      <c r="F13059" s="64"/>
    </row>
    <row r="13060" spans="4:6">
      <c r="D13060" s="63"/>
      <c r="F13060" s="64"/>
    </row>
    <row r="13061" spans="4:6">
      <c r="D13061" s="63"/>
      <c r="F13061" s="64"/>
    </row>
    <row r="13062" spans="4:6">
      <c r="D13062" s="63"/>
      <c r="F13062" s="64"/>
    </row>
    <row r="13063" spans="4:6">
      <c r="D13063" s="63"/>
      <c r="F13063" s="64"/>
    </row>
    <row r="13064" spans="4:6">
      <c r="D13064" s="63"/>
      <c r="F13064" s="64"/>
    </row>
    <row r="13065" spans="4:6">
      <c r="D13065" s="63"/>
      <c r="F13065" s="64"/>
    </row>
    <row r="13066" spans="4:6">
      <c r="D13066" s="63"/>
      <c r="F13066" s="64"/>
    </row>
    <row r="13067" spans="4:6">
      <c r="D13067" s="63"/>
      <c r="F13067" s="64"/>
    </row>
    <row r="13068" spans="4:6">
      <c r="D13068" s="63"/>
      <c r="F13068" s="64"/>
    </row>
    <row r="13069" spans="4:6">
      <c r="D13069" s="63"/>
      <c r="F13069" s="64"/>
    </row>
    <row r="13070" spans="4:6">
      <c r="D13070" s="63"/>
      <c r="F13070" s="64"/>
    </row>
    <row r="13071" spans="4:6">
      <c r="D13071" s="63"/>
      <c r="F13071" s="64"/>
    </row>
    <row r="13072" spans="4:6">
      <c r="D13072" s="63"/>
      <c r="F13072" s="64"/>
    </row>
    <row r="13073" spans="4:6">
      <c r="D13073" s="63"/>
      <c r="F13073" s="64"/>
    </row>
    <row r="13074" spans="4:6">
      <c r="D13074" s="63"/>
      <c r="F13074" s="64"/>
    </row>
    <row r="13075" spans="4:6">
      <c r="D13075" s="63"/>
      <c r="F13075" s="64"/>
    </row>
    <row r="13076" spans="4:6">
      <c r="D13076" s="63"/>
      <c r="F13076" s="64"/>
    </row>
    <row r="13077" spans="4:6">
      <c r="D13077" s="63"/>
      <c r="F13077" s="64"/>
    </row>
    <row r="13078" spans="4:6">
      <c r="D13078" s="63"/>
      <c r="F13078" s="64"/>
    </row>
    <row r="13079" spans="4:6">
      <c r="D13079" s="63"/>
      <c r="F13079" s="64"/>
    </row>
    <row r="13080" spans="4:6">
      <c r="D13080" s="63"/>
      <c r="F13080" s="64"/>
    </row>
    <row r="13081" spans="4:6">
      <c r="D13081" s="63"/>
      <c r="F13081" s="64"/>
    </row>
    <row r="13082" spans="4:6">
      <c r="D13082" s="63"/>
      <c r="F13082" s="64"/>
    </row>
    <row r="13083" spans="4:6">
      <c r="D13083" s="63"/>
      <c r="F13083" s="64"/>
    </row>
    <row r="13084" spans="4:6">
      <c r="D13084" s="63"/>
      <c r="F13084" s="64"/>
    </row>
    <row r="13085" spans="4:6">
      <c r="D13085" s="63"/>
      <c r="F13085" s="64"/>
    </row>
    <row r="13086" spans="4:6">
      <c r="D13086" s="63"/>
      <c r="F13086" s="64"/>
    </row>
    <row r="13087" spans="4:6">
      <c r="D13087" s="63"/>
      <c r="F13087" s="64"/>
    </row>
    <row r="13088" spans="4:6">
      <c r="D13088" s="63"/>
      <c r="F13088" s="64"/>
    </row>
    <row r="13089" spans="4:6">
      <c r="D13089" s="63"/>
      <c r="F13089" s="64"/>
    </row>
    <row r="13090" spans="4:6">
      <c r="D13090" s="63"/>
      <c r="F13090" s="64"/>
    </row>
    <row r="13091" spans="4:6">
      <c r="D13091" s="63"/>
      <c r="F13091" s="64"/>
    </row>
    <row r="13092" spans="4:6">
      <c r="D13092" s="63"/>
      <c r="F13092" s="64"/>
    </row>
    <row r="13093" spans="4:6">
      <c r="D13093" s="63"/>
      <c r="F13093" s="64"/>
    </row>
    <row r="13094" spans="4:6">
      <c r="D13094" s="63"/>
      <c r="F13094" s="64"/>
    </row>
    <row r="13095" spans="4:6">
      <c r="D13095" s="63"/>
      <c r="F13095" s="64"/>
    </row>
    <row r="13096" spans="4:6">
      <c r="D13096" s="63"/>
      <c r="F13096" s="64"/>
    </row>
    <row r="13097" spans="4:6">
      <c r="D13097" s="63"/>
      <c r="F13097" s="64"/>
    </row>
    <row r="13098" spans="4:6">
      <c r="D13098" s="63"/>
      <c r="F13098" s="64"/>
    </row>
    <row r="13099" spans="4:6">
      <c r="D13099" s="63"/>
      <c r="F13099" s="64"/>
    </row>
    <row r="13100" spans="4:6">
      <c r="D13100" s="63"/>
      <c r="F13100" s="64"/>
    </row>
    <row r="13101" spans="4:6">
      <c r="D13101" s="63"/>
      <c r="F13101" s="64"/>
    </row>
    <row r="13102" spans="4:6">
      <c r="D13102" s="63"/>
      <c r="F13102" s="64"/>
    </row>
    <row r="13103" spans="4:6">
      <c r="D13103" s="63"/>
      <c r="F13103" s="64"/>
    </row>
    <row r="13104" spans="4:6">
      <c r="D13104" s="63"/>
      <c r="F13104" s="64"/>
    </row>
    <row r="13105" spans="4:6">
      <c r="D13105" s="63"/>
      <c r="F13105" s="64"/>
    </row>
    <row r="13106" spans="4:6">
      <c r="D13106" s="63"/>
      <c r="F13106" s="64"/>
    </row>
    <row r="13107" spans="4:6">
      <c r="D13107" s="63"/>
      <c r="F13107" s="64"/>
    </row>
    <row r="13108" spans="4:6">
      <c r="D13108" s="63"/>
      <c r="F13108" s="64"/>
    </row>
    <row r="13109" spans="4:6">
      <c r="D13109" s="63"/>
      <c r="F13109" s="64"/>
    </row>
    <row r="13110" spans="4:6">
      <c r="D13110" s="63"/>
      <c r="F13110" s="64"/>
    </row>
    <row r="13111" spans="4:6">
      <c r="D13111" s="63"/>
      <c r="F13111" s="64"/>
    </row>
    <row r="13112" spans="4:6">
      <c r="D13112" s="63"/>
      <c r="F13112" s="64"/>
    </row>
    <row r="13113" spans="4:6">
      <c r="D13113" s="63"/>
      <c r="F13113" s="64"/>
    </row>
    <row r="13114" spans="4:6">
      <c r="D13114" s="63"/>
      <c r="F13114" s="64"/>
    </row>
    <row r="13115" spans="4:6">
      <c r="D13115" s="63"/>
      <c r="F13115" s="64"/>
    </row>
    <row r="13116" spans="4:6">
      <c r="D13116" s="63"/>
      <c r="F13116" s="64"/>
    </row>
    <row r="13117" spans="4:6">
      <c r="D13117" s="63"/>
      <c r="F13117" s="64"/>
    </row>
    <row r="13118" spans="4:6">
      <c r="D13118" s="63"/>
      <c r="F13118" s="64"/>
    </row>
    <row r="13119" spans="4:6">
      <c r="D13119" s="63"/>
      <c r="F13119" s="64"/>
    </row>
    <row r="13120" spans="4:6">
      <c r="D13120" s="63"/>
      <c r="F13120" s="64"/>
    </row>
    <row r="13121" spans="4:6">
      <c r="D13121" s="63"/>
      <c r="F13121" s="64"/>
    </row>
    <row r="13122" spans="4:6">
      <c r="D13122" s="63"/>
      <c r="F13122" s="64"/>
    </row>
    <row r="13123" spans="4:6">
      <c r="D13123" s="63"/>
      <c r="F13123" s="64"/>
    </row>
    <row r="13124" spans="4:6">
      <c r="D13124" s="63"/>
      <c r="F13124" s="64"/>
    </row>
    <row r="13125" spans="4:6">
      <c r="D13125" s="63"/>
      <c r="F13125" s="64"/>
    </row>
    <row r="13126" spans="4:6">
      <c r="D13126" s="63"/>
      <c r="F13126" s="64"/>
    </row>
    <row r="13127" spans="4:6">
      <c r="D13127" s="63"/>
      <c r="F13127" s="64"/>
    </row>
    <row r="13128" spans="4:6">
      <c r="D13128" s="63"/>
      <c r="F13128" s="64"/>
    </row>
    <row r="13129" spans="4:6">
      <c r="D13129" s="63"/>
      <c r="F13129" s="64"/>
    </row>
    <row r="13130" spans="4:6">
      <c r="D13130" s="63"/>
      <c r="F13130" s="64"/>
    </row>
    <row r="13131" spans="4:6">
      <c r="D13131" s="63"/>
      <c r="F13131" s="64"/>
    </row>
    <row r="13132" spans="4:6">
      <c r="D13132" s="63"/>
      <c r="F13132" s="64"/>
    </row>
    <row r="13133" spans="4:6">
      <c r="D13133" s="63"/>
      <c r="F13133" s="64"/>
    </row>
    <row r="13134" spans="4:6">
      <c r="D13134" s="63"/>
      <c r="F13134" s="64"/>
    </row>
    <row r="13135" spans="4:6">
      <c r="D13135" s="63"/>
      <c r="F13135" s="64"/>
    </row>
    <row r="13136" spans="4:6">
      <c r="D13136" s="63"/>
      <c r="F13136" s="64"/>
    </row>
    <row r="13137" spans="4:6">
      <c r="D13137" s="63"/>
      <c r="F13137" s="64"/>
    </row>
    <row r="13138" spans="4:6">
      <c r="D13138" s="63"/>
      <c r="F13138" s="64"/>
    </row>
    <row r="13139" spans="4:6">
      <c r="D13139" s="63"/>
      <c r="F13139" s="64"/>
    </row>
    <row r="13140" spans="4:6">
      <c r="D13140" s="63"/>
      <c r="F13140" s="64"/>
    </row>
    <row r="13141" spans="4:6">
      <c r="D13141" s="63"/>
      <c r="F13141" s="64"/>
    </row>
    <row r="13142" spans="4:6">
      <c r="D13142" s="63"/>
      <c r="F13142" s="64"/>
    </row>
    <row r="13143" spans="4:6">
      <c r="D13143" s="63"/>
      <c r="F13143" s="64"/>
    </row>
    <row r="13144" spans="4:6">
      <c r="D13144" s="63"/>
      <c r="F13144" s="64"/>
    </row>
    <row r="13145" spans="4:6">
      <c r="D13145" s="63"/>
      <c r="F13145" s="64"/>
    </row>
    <row r="13146" spans="4:6">
      <c r="D13146" s="63"/>
      <c r="F13146" s="64"/>
    </row>
    <row r="13147" spans="4:6">
      <c r="D13147" s="63"/>
      <c r="F13147" s="64"/>
    </row>
    <row r="13148" spans="4:6">
      <c r="D13148" s="63"/>
      <c r="F13148" s="64"/>
    </row>
    <row r="13149" spans="4:6">
      <c r="D13149" s="63"/>
      <c r="F13149" s="64"/>
    </row>
    <row r="13150" spans="4:6">
      <c r="D13150" s="63"/>
      <c r="F13150" s="64"/>
    </row>
    <row r="13151" spans="4:6">
      <c r="D13151" s="63"/>
      <c r="F13151" s="64"/>
    </row>
    <row r="13152" spans="4:6">
      <c r="D13152" s="63"/>
      <c r="F13152" s="64"/>
    </row>
    <row r="13153" spans="4:6">
      <c r="D13153" s="63"/>
      <c r="F13153" s="64"/>
    </row>
    <row r="13154" spans="4:6">
      <c r="D13154" s="63"/>
      <c r="F13154" s="64"/>
    </row>
    <row r="13155" spans="4:6">
      <c r="D13155" s="63"/>
      <c r="F13155" s="64"/>
    </row>
    <row r="13156" spans="4:6">
      <c r="D13156" s="63"/>
      <c r="F13156" s="64"/>
    </row>
    <row r="13157" spans="4:6">
      <c r="D13157" s="63"/>
      <c r="F13157" s="64"/>
    </row>
    <row r="13158" spans="4:6">
      <c r="D13158" s="63"/>
      <c r="F13158" s="64"/>
    </row>
    <row r="13159" spans="4:6">
      <c r="D13159" s="63"/>
      <c r="F13159" s="64"/>
    </row>
    <row r="13160" spans="4:6">
      <c r="D13160" s="63"/>
      <c r="F13160" s="64"/>
    </row>
    <row r="13161" spans="4:6">
      <c r="D13161" s="63"/>
      <c r="F13161" s="64"/>
    </row>
    <row r="13162" spans="4:6">
      <c r="D13162" s="63"/>
      <c r="F13162" s="64"/>
    </row>
    <row r="13163" spans="4:6">
      <c r="D13163" s="63"/>
      <c r="F13163" s="64"/>
    </row>
    <row r="13164" spans="4:6">
      <c r="D13164" s="63"/>
      <c r="F13164" s="64"/>
    </row>
    <row r="13165" spans="4:6">
      <c r="D13165" s="63"/>
      <c r="F13165" s="64"/>
    </row>
    <row r="13166" spans="4:6">
      <c r="D13166" s="63"/>
      <c r="F13166" s="64"/>
    </row>
    <row r="13167" spans="4:6">
      <c r="D13167" s="63"/>
      <c r="F13167" s="64"/>
    </row>
    <row r="13168" spans="4:6">
      <c r="D13168" s="63"/>
      <c r="F13168" s="64"/>
    </row>
    <row r="13169" spans="4:6">
      <c r="D13169" s="63"/>
      <c r="F13169" s="64"/>
    </row>
    <row r="13170" spans="4:6">
      <c r="D13170" s="63"/>
      <c r="F13170" s="64"/>
    </row>
    <row r="13171" spans="4:6">
      <c r="D13171" s="63"/>
      <c r="F13171" s="64"/>
    </row>
    <row r="13172" spans="4:6">
      <c r="D13172" s="63"/>
      <c r="F13172" s="64"/>
    </row>
    <row r="13173" spans="4:6">
      <c r="D13173" s="63"/>
      <c r="F13173" s="64"/>
    </row>
    <row r="13174" spans="4:6">
      <c r="D13174" s="63"/>
      <c r="F13174" s="64"/>
    </row>
    <row r="13175" spans="4:6">
      <c r="D13175" s="63"/>
      <c r="F13175" s="64"/>
    </row>
    <row r="13176" spans="4:6">
      <c r="D13176" s="63"/>
      <c r="F13176" s="64"/>
    </row>
    <row r="13177" spans="4:6">
      <c r="D13177" s="63"/>
      <c r="F13177" s="64"/>
    </row>
    <row r="13178" spans="4:6">
      <c r="D13178" s="63"/>
      <c r="F13178" s="64"/>
    </row>
    <row r="13179" spans="4:6">
      <c r="D13179" s="63"/>
      <c r="F13179" s="64"/>
    </row>
    <row r="13180" spans="4:6">
      <c r="D13180" s="63"/>
      <c r="F13180" s="64"/>
    </row>
    <row r="13181" spans="4:6">
      <c r="D13181" s="63"/>
      <c r="F13181" s="64"/>
    </row>
    <row r="13182" spans="4:6">
      <c r="D13182" s="63"/>
      <c r="F13182" s="64"/>
    </row>
    <row r="13183" spans="4:6">
      <c r="D13183" s="63"/>
      <c r="F13183" s="64"/>
    </row>
    <row r="13184" spans="4:6">
      <c r="D13184" s="63"/>
      <c r="F13184" s="64"/>
    </row>
    <row r="13185" spans="4:6">
      <c r="D13185" s="63"/>
      <c r="F13185" s="64"/>
    </row>
    <row r="13186" spans="4:6">
      <c r="D13186" s="63"/>
      <c r="F13186" s="64"/>
    </row>
    <row r="13187" spans="4:6">
      <c r="D13187" s="63"/>
      <c r="F13187" s="64"/>
    </row>
    <row r="13188" spans="4:6">
      <c r="D13188" s="63"/>
      <c r="F13188" s="64"/>
    </row>
    <row r="13189" spans="4:6">
      <c r="D13189" s="63"/>
      <c r="F13189" s="64"/>
    </row>
    <row r="13190" spans="4:6">
      <c r="D13190" s="63"/>
      <c r="F13190" s="64"/>
    </row>
    <row r="13191" spans="4:6">
      <c r="D13191" s="63"/>
      <c r="F13191" s="64"/>
    </row>
    <row r="13192" spans="4:6">
      <c r="D13192" s="63"/>
      <c r="F13192" s="64"/>
    </row>
    <row r="13193" spans="4:6">
      <c r="D13193" s="63"/>
      <c r="F13193" s="64"/>
    </row>
    <row r="13194" spans="4:6">
      <c r="D13194" s="63"/>
      <c r="F13194" s="64"/>
    </row>
    <row r="13195" spans="4:6">
      <c r="D13195" s="63"/>
      <c r="F13195" s="64"/>
    </row>
    <row r="13196" spans="4:6">
      <c r="D13196" s="63"/>
      <c r="F13196" s="64"/>
    </row>
    <row r="13197" spans="4:6">
      <c r="D13197" s="63"/>
      <c r="F13197" s="64"/>
    </row>
    <row r="13198" spans="4:6">
      <c r="D13198" s="63"/>
      <c r="F13198" s="64"/>
    </row>
    <row r="13199" spans="4:6">
      <c r="D13199" s="63"/>
      <c r="F13199" s="64"/>
    </row>
    <row r="13200" spans="4:6">
      <c r="D13200" s="63"/>
      <c r="F13200" s="64"/>
    </row>
    <row r="13201" spans="4:6">
      <c r="D13201" s="63"/>
      <c r="F13201" s="64"/>
    </row>
    <row r="13202" spans="4:6">
      <c r="D13202" s="63"/>
      <c r="F13202" s="64"/>
    </row>
    <row r="13203" spans="4:6">
      <c r="D13203" s="63"/>
      <c r="F13203" s="64"/>
    </row>
    <row r="13204" spans="4:6">
      <c r="D13204" s="63"/>
      <c r="F13204" s="64"/>
    </row>
    <row r="13205" spans="4:6">
      <c r="D13205" s="63"/>
      <c r="F13205" s="64"/>
    </row>
    <row r="13206" spans="4:6">
      <c r="D13206" s="63"/>
      <c r="F13206" s="64"/>
    </row>
    <row r="13207" spans="4:6">
      <c r="D13207" s="63"/>
      <c r="F13207" s="64"/>
    </row>
    <row r="13208" spans="4:6">
      <c r="D13208" s="63"/>
      <c r="F13208" s="64"/>
    </row>
    <row r="13209" spans="4:6">
      <c r="D13209" s="63"/>
      <c r="F13209" s="64"/>
    </row>
    <row r="13210" spans="4:6">
      <c r="D13210" s="63"/>
      <c r="F13210" s="64"/>
    </row>
    <row r="13211" spans="4:6">
      <c r="D13211" s="63"/>
      <c r="F13211" s="64"/>
    </row>
    <row r="13212" spans="4:6">
      <c r="D13212" s="63"/>
      <c r="F13212" s="64"/>
    </row>
    <row r="13213" spans="4:6">
      <c r="D13213" s="63"/>
      <c r="F13213" s="64"/>
    </row>
    <row r="13214" spans="4:6">
      <c r="D13214" s="63"/>
      <c r="F13214" s="64"/>
    </row>
    <row r="13215" spans="4:6">
      <c r="D13215" s="63"/>
      <c r="F13215" s="64"/>
    </row>
    <row r="13216" spans="4:6">
      <c r="D13216" s="63"/>
      <c r="F13216" s="64"/>
    </row>
    <row r="13217" spans="4:6">
      <c r="D13217" s="63"/>
      <c r="F13217" s="64"/>
    </row>
    <row r="13218" spans="4:6">
      <c r="D13218" s="63"/>
      <c r="F13218" s="64"/>
    </row>
    <row r="13219" spans="4:6">
      <c r="D13219" s="63"/>
      <c r="F13219" s="64"/>
    </row>
    <row r="13220" spans="4:6">
      <c r="D13220" s="63"/>
      <c r="F13220" s="64"/>
    </row>
    <row r="13221" spans="4:6">
      <c r="D13221" s="63"/>
      <c r="F13221" s="64"/>
    </row>
    <row r="13222" spans="4:6">
      <c r="D13222" s="63"/>
      <c r="F13222" s="64"/>
    </row>
    <row r="13223" spans="4:6">
      <c r="D13223" s="63"/>
      <c r="F13223" s="64"/>
    </row>
    <row r="13224" spans="4:6">
      <c r="D13224" s="63"/>
      <c r="F13224" s="64"/>
    </row>
    <row r="13225" spans="4:6">
      <c r="D13225" s="63"/>
      <c r="F13225" s="64"/>
    </row>
    <row r="13226" spans="4:6">
      <c r="D13226" s="63"/>
      <c r="F13226" s="64"/>
    </row>
    <row r="13227" spans="4:6">
      <c r="D13227" s="63"/>
      <c r="F13227" s="64"/>
    </row>
    <row r="13228" spans="4:6">
      <c r="D13228" s="63"/>
      <c r="F13228" s="64"/>
    </row>
    <row r="13229" spans="4:6">
      <c r="D13229" s="63"/>
      <c r="F13229" s="64"/>
    </row>
    <row r="13230" spans="4:6">
      <c r="D13230" s="63"/>
      <c r="F13230" s="64"/>
    </row>
    <row r="13231" spans="4:6">
      <c r="D13231" s="63"/>
      <c r="F13231" s="64"/>
    </row>
    <row r="13232" spans="4:6">
      <c r="D13232" s="63"/>
      <c r="F13232" s="64"/>
    </row>
    <row r="13233" spans="4:6">
      <c r="D13233" s="63"/>
      <c r="F13233" s="64"/>
    </row>
    <row r="13234" spans="4:6">
      <c r="D13234" s="63"/>
      <c r="F13234" s="64"/>
    </row>
    <row r="13235" spans="4:6">
      <c r="D13235" s="63"/>
      <c r="F13235" s="64"/>
    </row>
    <row r="13236" spans="4:6">
      <c r="D13236" s="63"/>
      <c r="F13236" s="64"/>
    </row>
    <row r="13237" spans="4:6">
      <c r="D13237" s="63"/>
      <c r="F13237" s="64"/>
    </row>
    <row r="13238" spans="4:6">
      <c r="D13238" s="63"/>
      <c r="F13238" s="64"/>
    </row>
    <row r="13239" spans="4:6">
      <c r="D13239" s="63"/>
      <c r="F13239" s="64"/>
    </row>
    <row r="13240" spans="4:6">
      <c r="D13240" s="63"/>
      <c r="F13240" s="64"/>
    </row>
    <row r="13241" spans="4:6">
      <c r="D13241" s="63"/>
      <c r="F13241" s="64"/>
    </row>
    <row r="13242" spans="4:6">
      <c r="D13242" s="63"/>
      <c r="F13242" s="64"/>
    </row>
    <row r="13243" spans="4:6">
      <c r="D13243" s="63"/>
      <c r="F13243" s="64"/>
    </row>
    <row r="13244" spans="4:6">
      <c r="D13244" s="63"/>
      <c r="F13244" s="64"/>
    </row>
    <row r="13245" spans="4:6">
      <c r="D13245" s="63"/>
      <c r="F13245" s="64"/>
    </row>
    <row r="13246" spans="4:6">
      <c r="D13246" s="63"/>
      <c r="F13246" s="64"/>
    </row>
    <row r="13247" spans="4:6">
      <c r="D13247" s="63"/>
      <c r="F13247" s="64"/>
    </row>
    <row r="13248" spans="4:6">
      <c r="D13248" s="63"/>
      <c r="F13248" s="64"/>
    </row>
    <row r="13249" spans="4:6">
      <c r="D13249" s="63"/>
      <c r="F13249" s="64"/>
    </row>
    <row r="13250" spans="4:6">
      <c r="D13250" s="63"/>
      <c r="F13250" s="64"/>
    </row>
    <row r="13251" spans="4:6">
      <c r="D13251" s="63"/>
      <c r="F13251" s="64"/>
    </row>
    <row r="13252" spans="4:6">
      <c r="D13252" s="63"/>
      <c r="F13252" s="64"/>
    </row>
    <row r="13253" spans="4:6">
      <c r="D13253" s="63"/>
      <c r="F13253" s="64"/>
    </row>
    <row r="13254" spans="4:6">
      <c r="D13254" s="63"/>
      <c r="F13254" s="64"/>
    </row>
    <row r="13255" spans="4:6">
      <c r="D13255" s="63"/>
      <c r="F13255" s="64"/>
    </row>
    <row r="13256" spans="4:6">
      <c r="D13256" s="63"/>
      <c r="F13256" s="64"/>
    </row>
    <row r="13257" spans="4:6">
      <c r="D13257" s="63"/>
      <c r="F13257" s="64"/>
    </row>
    <row r="13258" spans="4:6">
      <c r="D13258" s="63"/>
      <c r="F13258" s="64"/>
    </row>
    <row r="13259" spans="4:6">
      <c r="D13259" s="63"/>
      <c r="F13259" s="64"/>
    </row>
    <row r="13260" spans="4:6">
      <c r="D13260" s="63"/>
      <c r="F13260" s="64"/>
    </row>
    <row r="13261" spans="4:6">
      <c r="D13261" s="63"/>
      <c r="F13261" s="64"/>
    </row>
    <row r="13262" spans="4:6">
      <c r="D13262" s="63"/>
      <c r="F13262" s="64"/>
    </row>
    <row r="13263" spans="4:6">
      <c r="D13263" s="63"/>
      <c r="F13263" s="64"/>
    </row>
    <row r="13264" spans="4:6">
      <c r="D13264" s="63"/>
      <c r="F13264" s="64"/>
    </row>
    <row r="13265" spans="4:6">
      <c r="D13265" s="63"/>
      <c r="F13265" s="64"/>
    </row>
    <row r="13266" spans="4:6">
      <c r="D13266" s="63"/>
      <c r="F13266" s="64"/>
    </row>
    <row r="13267" spans="4:6">
      <c r="D13267" s="63"/>
      <c r="F13267" s="64"/>
    </row>
    <row r="13268" spans="4:6">
      <c r="D13268" s="63"/>
      <c r="F13268" s="64"/>
    </row>
    <row r="13269" spans="4:6">
      <c r="D13269" s="63"/>
      <c r="F13269" s="64"/>
    </row>
    <row r="13270" spans="4:6">
      <c r="D13270" s="63"/>
      <c r="F13270" s="64"/>
    </row>
    <row r="13271" spans="4:6">
      <c r="D13271" s="63"/>
      <c r="F13271" s="64"/>
    </row>
    <row r="13272" spans="4:6">
      <c r="D13272" s="63"/>
      <c r="F13272" s="64"/>
    </row>
    <row r="13273" spans="4:6">
      <c r="D13273" s="63"/>
      <c r="F13273" s="64"/>
    </row>
    <row r="13274" spans="4:6">
      <c r="D13274" s="63"/>
      <c r="F13274" s="64"/>
    </row>
    <row r="13275" spans="4:6">
      <c r="D13275" s="63"/>
      <c r="F13275" s="64"/>
    </row>
    <row r="13276" spans="4:6">
      <c r="D13276" s="63"/>
      <c r="F13276" s="64"/>
    </row>
    <row r="13277" spans="4:6">
      <c r="D13277" s="63"/>
      <c r="F13277" s="64"/>
    </row>
    <row r="13278" spans="4:6">
      <c r="D13278" s="63"/>
      <c r="F13278" s="64"/>
    </row>
    <row r="13279" spans="4:6">
      <c r="D13279" s="63"/>
      <c r="F13279" s="64"/>
    </row>
    <row r="13280" spans="4:6">
      <c r="D13280" s="63"/>
      <c r="F13280" s="64"/>
    </row>
    <row r="13281" spans="4:6">
      <c r="D13281" s="63"/>
      <c r="F13281" s="64"/>
    </row>
    <row r="13282" spans="4:6">
      <c r="D13282" s="63"/>
      <c r="F13282" s="64"/>
    </row>
    <row r="13283" spans="4:6">
      <c r="D13283" s="63"/>
      <c r="F13283" s="64"/>
    </row>
    <row r="13284" spans="4:6">
      <c r="D13284" s="63"/>
      <c r="F13284" s="64"/>
    </row>
    <row r="13285" spans="4:6">
      <c r="D13285" s="63"/>
      <c r="F13285" s="64"/>
    </row>
    <row r="13286" spans="4:6">
      <c r="D13286" s="63"/>
      <c r="F13286" s="64"/>
    </row>
    <row r="13287" spans="4:6">
      <c r="D13287" s="63"/>
      <c r="F13287" s="64"/>
    </row>
    <row r="13288" spans="4:6">
      <c r="D13288" s="63"/>
      <c r="F13288" s="64"/>
    </row>
    <row r="13289" spans="4:6">
      <c r="D13289" s="63"/>
      <c r="F13289" s="64"/>
    </row>
    <row r="13290" spans="4:6">
      <c r="D13290" s="63"/>
      <c r="F13290" s="64"/>
    </row>
    <row r="13291" spans="4:6">
      <c r="D13291" s="63"/>
      <c r="F13291" s="64"/>
    </row>
    <row r="13292" spans="4:6">
      <c r="D13292" s="63"/>
      <c r="F13292" s="64"/>
    </row>
    <row r="13293" spans="4:6">
      <c r="D13293" s="63"/>
      <c r="F13293" s="64"/>
    </row>
    <row r="13294" spans="4:6">
      <c r="D13294" s="63"/>
      <c r="F13294" s="64"/>
    </row>
    <row r="13295" spans="4:6">
      <c r="D13295" s="63"/>
      <c r="F13295" s="64"/>
    </row>
    <row r="13296" spans="4:6">
      <c r="D13296" s="63"/>
      <c r="F13296" s="64"/>
    </row>
    <row r="13297" spans="4:6">
      <c r="D13297" s="63"/>
      <c r="F13297" s="64"/>
    </row>
    <row r="13298" spans="4:6">
      <c r="D13298" s="63"/>
      <c r="F13298" s="64"/>
    </row>
    <row r="13299" spans="4:6">
      <c r="D13299" s="63"/>
      <c r="F13299" s="64"/>
    </row>
    <row r="13300" spans="4:6">
      <c r="D13300" s="63"/>
      <c r="F13300" s="64"/>
    </row>
    <row r="13301" spans="4:6">
      <c r="D13301" s="63"/>
      <c r="F13301" s="64"/>
    </row>
    <row r="13302" spans="4:6">
      <c r="D13302" s="63"/>
      <c r="F13302" s="64"/>
    </row>
    <row r="13303" spans="4:6">
      <c r="D13303" s="63"/>
      <c r="F13303" s="64"/>
    </row>
    <row r="13304" spans="4:6">
      <c r="D13304" s="63"/>
      <c r="F13304" s="64"/>
    </row>
    <row r="13305" spans="4:6">
      <c r="D13305" s="63"/>
      <c r="F13305" s="64"/>
    </row>
    <row r="13306" spans="4:6">
      <c r="D13306" s="63"/>
      <c r="F13306" s="64"/>
    </row>
    <row r="13307" spans="4:6">
      <c r="D13307" s="63"/>
      <c r="F13307" s="64"/>
    </row>
    <row r="13308" spans="4:6">
      <c r="D13308" s="63"/>
      <c r="F13308" s="64"/>
    </row>
    <row r="13309" spans="4:6">
      <c r="D13309" s="63"/>
      <c r="F13309" s="64"/>
    </row>
    <row r="13310" spans="4:6">
      <c r="D13310" s="63"/>
      <c r="F13310" s="64"/>
    </row>
    <row r="13311" spans="4:6">
      <c r="D13311" s="63"/>
      <c r="F13311" s="64"/>
    </row>
    <row r="13312" spans="4:6">
      <c r="D13312" s="63"/>
      <c r="F13312" s="64"/>
    </row>
    <row r="13313" spans="4:6">
      <c r="D13313" s="63"/>
      <c r="F13313" s="64"/>
    </row>
    <row r="13314" spans="4:6">
      <c r="D13314" s="63"/>
      <c r="F13314" s="64"/>
    </row>
    <row r="13315" spans="4:6">
      <c r="D13315" s="63"/>
      <c r="F13315" s="64"/>
    </row>
    <row r="13316" spans="4:6">
      <c r="D13316" s="63"/>
      <c r="F13316" s="64"/>
    </row>
    <row r="13317" spans="4:6">
      <c r="D13317" s="63"/>
      <c r="F13317" s="64"/>
    </row>
    <row r="13318" spans="4:6">
      <c r="D13318" s="63"/>
      <c r="F13318" s="64"/>
    </row>
    <row r="13319" spans="4:6">
      <c r="D13319" s="63"/>
      <c r="F13319" s="64"/>
    </row>
    <row r="13320" spans="4:6">
      <c r="D13320" s="63"/>
      <c r="F13320" s="64"/>
    </row>
    <row r="13321" spans="4:6">
      <c r="D13321" s="63"/>
      <c r="F13321" s="64"/>
    </row>
    <row r="13322" spans="4:6">
      <c r="D13322" s="63"/>
      <c r="F13322" s="64"/>
    </row>
    <row r="13323" spans="4:6">
      <c r="D13323" s="63"/>
      <c r="F13323" s="64"/>
    </row>
    <row r="13324" spans="4:6">
      <c r="D13324" s="63"/>
      <c r="F13324" s="64"/>
    </row>
    <row r="13325" spans="4:6">
      <c r="D13325" s="63"/>
      <c r="F13325" s="64"/>
    </row>
    <row r="13326" spans="4:6">
      <c r="D13326" s="63"/>
      <c r="F13326" s="64"/>
    </row>
    <row r="13327" spans="4:6">
      <c r="D13327" s="63"/>
      <c r="F13327" s="64"/>
    </row>
    <row r="13328" spans="4:6">
      <c r="D13328" s="63"/>
      <c r="F13328" s="64"/>
    </row>
    <row r="13329" spans="4:6">
      <c r="D13329" s="63"/>
      <c r="F13329" s="64"/>
    </row>
    <row r="13330" spans="4:6">
      <c r="D13330" s="63"/>
      <c r="F13330" s="64"/>
    </row>
    <row r="13331" spans="4:6">
      <c r="D13331" s="63"/>
      <c r="F13331" s="64"/>
    </row>
    <row r="13332" spans="4:6">
      <c r="D13332" s="63"/>
      <c r="F13332" s="64"/>
    </row>
    <row r="13333" spans="4:6">
      <c r="D13333" s="63"/>
      <c r="F13333" s="64"/>
    </row>
    <row r="13334" spans="4:6">
      <c r="D13334" s="63"/>
      <c r="F13334" s="64"/>
    </row>
    <row r="13335" spans="4:6">
      <c r="D13335" s="63"/>
      <c r="F13335" s="64"/>
    </row>
    <row r="13336" spans="4:6">
      <c r="D13336" s="63"/>
      <c r="F13336" s="64"/>
    </row>
    <row r="13337" spans="4:6">
      <c r="D13337" s="63"/>
      <c r="F13337" s="64"/>
    </row>
    <row r="13338" spans="4:6">
      <c r="D13338" s="63"/>
      <c r="F13338" s="64"/>
    </row>
    <row r="13339" spans="4:6">
      <c r="D13339" s="63"/>
      <c r="F13339" s="64"/>
    </row>
    <row r="13340" spans="4:6">
      <c r="D13340" s="63"/>
      <c r="F13340" s="64"/>
    </row>
    <row r="13341" spans="4:6">
      <c r="D13341" s="63"/>
      <c r="F13341" s="64"/>
    </row>
    <row r="13342" spans="4:6">
      <c r="D13342" s="63"/>
      <c r="F13342" s="64"/>
    </row>
    <row r="13343" spans="4:6">
      <c r="D13343" s="63"/>
      <c r="F13343" s="64"/>
    </row>
    <row r="13344" spans="4:6">
      <c r="D13344" s="63"/>
      <c r="F13344" s="64"/>
    </row>
    <row r="13345" spans="4:6">
      <c r="D13345" s="63"/>
      <c r="F13345" s="64"/>
    </row>
    <row r="13346" spans="4:6">
      <c r="D13346" s="63"/>
      <c r="F13346" s="64"/>
    </row>
    <row r="13347" spans="4:6">
      <c r="D13347" s="63"/>
      <c r="F13347" s="64"/>
    </row>
    <row r="13348" spans="4:6">
      <c r="D13348" s="63"/>
      <c r="F13348" s="64"/>
    </row>
    <row r="13349" spans="4:6">
      <c r="D13349" s="63"/>
      <c r="F13349" s="64"/>
    </row>
    <row r="13350" spans="4:6">
      <c r="D13350" s="63"/>
      <c r="F13350" s="64"/>
    </row>
    <row r="13351" spans="4:6">
      <c r="D13351" s="63"/>
      <c r="F13351" s="64"/>
    </row>
    <row r="13352" spans="4:6">
      <c r="D13352" s="63"/>
      <c r="F13352" s="64"/>
    </row>
    <row r="13353" spans="4:6">
      <c r="D13353" s="63"/>
      <c r="F13353" s="64"/>
    </row>
    <row r="13354" spans="4:6">
      <c r="D13354" s="63"/>
      <c r="F13354" s="64"/>
    </row>
    <row r="13355" spans="4:6">
      <c r="D13355" s="63"/>
      <c r="F13355" s="64"/>
    </row>
    <row r="13356" spans="4:6">
      <c r="D13356" s="63"/>
      <c r="F13356" s="64"/>
    </row>
    <row r="13357" spans="4:6">
      <c r="D13357" s="63"/>
      <c r="F13357" s="64"/>
    </row>
    <row r="13358" spans="4:6">
      <c r="D13358" s="63"/>
      <c r="F13358" s="64"/>
    </row>
    <row r="13359" spans="4:6">
      <c r="D13359" s="63"/>
      <c r="F13359" s="64"/>
    </row>
    <row r="13360" spans="4:6">
      <c r="D13360" s="63"/>
      <c r="F13360" s="64"/>
    </row>
    <row r="13361" spans="4:6">
      <c r="D13361" s="63"/>
      <c r="F13361" s="64"/>
    </row>
    <row r="13362" spans="4:6">
      <c r="D13362" s="63"/>
      <c r="F13362" s="64"/>
    </row>
    <row r="13363" spans="4:6">
      <c r="D13363" s="63"/>
      <c r="F13363" s="64"/>
    </row>
    <row r="13364" spans="4:6">
      <c r="D13364" s="63"/>
      <c r="F13364" s="64"/>
    </row>
    <row r="13365" spans="4:6">
      <c r="D13365" s="63"/>
      <c r="F13365" s="64"/>
    </row>
    <row r="13366" spans="4:6">
      <c r="D13366" s="63"/>
      <c r="F13366" s="64"/>
    </row>
    <row r="13367" spans="4:6">
      <c r="D13367" s="63"/>
      <c r="F13367" s="64"/>
    </row>
    <row r="13368" spans="4:6">
      <c r="D13368" s="63"/>
      <c r="F13368" s="64"/>
    </row>
    <row r="13369" spans="4:6">
      <c r="D13369" s="63"/>
      <c r="F13369" s="64"/>
    </row>
    <row r="13370" spans="4:6">
      <c r="D13370" s="63"/>
      <c r="F13370" s="64"/>
    </row>
    <row r="13371" spans="4:6">
      <c r="D13371" s="63"/>
      <c r="F13371" s="64"/>
    </row>
    <row r="13372" spans="4:6">
      <c r="D13372" s="63"/>
      <c r="F13372" s="64"/>
    </row>
    <row r="13373" spans="4:6">
      <c r="D13373" s="63"/>
      <c r="F13373" s="64"/>
    </row>
    <row r="13374" spans="4:6">
      <c r="D13374" s="63"/>
      <c r="F13374" s="64"/>
    </row>
    <row r="13375" spans="4:6">
      <c r="D13375" s="63"/>
      <c r="F13375" s="64"/>
    </row>
    <row r="13376" spans="4:6">
      <c r="D13376" s="63"/>
      <c r="F13376" s="64"/>
    </row>
    <row r="13377" spans="4:6">
      <c r="D13377" s="63"/>
      <c r="F13377" s="64"/>
    </row>
    <row r="13378" spans="4:6">
      <c r="D13378" s="63"/>
      <c r="F13378" s="64"/>
    </row>
    <row r="13379" spans="4:6">
      <c r="D13379" s="63"/>
      <c r="F13379" s="64"/>
    </row>
    <row r="13380" spans="4:6">
      <c r="D13380" s="63"/>
      <c r="F13380" s="64"/>
    </row>
    <row r="13381" spans="4:6">
      <c r="D13381" s="63"/>
      <c r="F13381" s="64"/>
    </row>
    <row r="13382" spans="4:6">
      <c r="D13382" s="63"/>
      <c r="F13382" s="64"/>
    </row>
    <row r="13383" spans="4:6">
      <c r="D13383" s="63"/>
      <c r="F13383" s="64"/>
    </row>
    <row r="13384" spans="4:6">
      <c r="D13384" s="63"/>
      <c r="F13384" s="64"/>
    </row>
    <row r="13385" spans="4:6">
      <c r="D13385" s="63"/>
      <c r="F13385" s="64"/>
    </row>
    <row r="13386" spans="4:6">
      <c r="D13386" s="63"/>
      <c r="F13386" s="64"/>
    </row>
    <row r="13387" spans="4:6">
      <c r="D13387" s="63"/>
      <c r="F13387" s="64"/>
    </row>
    <row r="13388" spans="4:6">
      <c r="D13388" s="63"/>
      <c r="F13388" s="64"/>
    </row>
    <row r="13389" spans="4:6">
      <c r="D13389" s="63"/>
      <c r="F13389" s="64"/>
    </row>
    <row r="13390" spans="4:6">
      <c r="D13390" s="63"/>
      <c r="F13390" s="64"/>
    </row>
    <row r="13391" spans="4:6">
      <c r="D13391" s="63"/>
      <c r="F13391" s="64"/>
    </row>
    <row r="13392" spans="4:6">
      <c r="D13392" s="63"/>
      <c r="F13392" s="64"/>
    </row>
    <row r="13393" spans="4:6">
      <c r="D13393" s="63"/>
      <c r="F13393" s="64"/>
    </row>
    <row r="13394" spans="4:6">
      <c r="D13394" s="63"/>
      <c r="F13394" s="64"/>
    </row>
    <row r="13395" spans="4:6">
      <c r="D13395" s="63"/>
      <c r="F13395" s="64"/>
    </row>
    <row r="13396" spans="4:6">
      <c r="D13396" s="63"/>
      <c r="F13396" s="64"/>
    </row>
    <row r="13397" spans="4:6">
      <c r="D13397" s="63"/>
      <c r="F13397" s="64"/>
    </row>
    <row r="13398" spans="4:6">
      <c r="D13398" s="63"/>
      <c r="F13398" s="64"/>
    </row>
    <row r="13399" spans="4:6">
      <c r="D13399" s="63"/>
      <c r="F13399" s="64"/>
    </row>
    <row r="13400" spans="4:6">
      <c r="D13400" s="63"/>
      <c r="F13400" s="64"/>
    </row>
    <row r="13401" spans="4:6">
      <c r="D13401" s="63"/>
      <c r="F13401" s="64"/>
    </row>
    <row r="13402" spans="4:6">
      <c r="D13402" s="63"/>
      <c r="F13402" s="64"/>
    </row>
    <row r="13403" spans="4:6">
      <c r="D13403" s="63"/>
      <c r="F13403" s="64"/>
    </row>
    <row r="13404" spans="4:6">
      <c r="D13404" s="63"/>
      <c r="F13404" s="64"/>
    </row>
    <row r="13405" spans="4:6">
      <c r="D13405" s="63"/>
      <c r="F13405" s="64"/>
    </row>
    <row r="13406" spans="4:6">
      <c r="D13406" s="63"/>
      <c r="F13406" s="64"/>
    </row>
    <row r="13407" spans="4:6">
      <c r="D13407" s="63"/>
      <c r="F13407" s="64"/>
    </row>
    <row r="13408" spans="4:6">
      <c r="D13408" s="63"/>
      <c r="F13408" s="64"/>
    </row>
    <row r="13409" spans="4:6">
      <c r="D13409" s="63"/>
      <c r="F13409" s="64"/>
    </row>
    <row r="13410" spans="4:6">
      <c r="D13410" s="63"/>
      <c r="F13410" s="64"/>
    </row>
    <row r="13411" spans="4:6">
      <c r="D13411" s="63"/>
      <c r="F13411" s="64"/>
    </row>
    <row r="13412" spans="4:6">
      <c r="D13412" s="63"/>
      <c r="F13412" s="64"/>
    </row>
    <row r="13413" spans="4:6">
      <c r="D13413" s="63"/>
      <c r="F13413" s="64"/>
    </row>
    <row r="13414" spans="4:6">
      <c r="D13414" s="63"/>
      <c r="F13414" s="64"/>
    </row>
    <row r="13415" spans="4:6">
      <c r="D13415" s="63"/>
      <c r="F13415" s="64"/>
    </row>
    <row r="13416" spans="4:6">
      <c r="D13416" s="63"/>
      <c r="F13416" s="64"/>
    </row>
    <row r="13417" spans="4:6">
      <c r="D13417" s="63"/>
      <c r="F13417" s="64"/>
    </row>
    <row r="13418" spans="4:6">
      <c r="D13418" s="63"/>
      <c r="F13418" s="64"/>
    </row>
    <row r="13419" spans="4:6">
      <c r="D13419" s="63"/>
      <c r="F13419" s="64"/>
    </row>
    <row r="13420" spans="4:6">
      <c r="D13420" s="63"/>
      <c r="F13420" s="64"/>
    </row>
    <row r="13421" spans="4:6">
      <c r="D13421" s="63"/>
      <c r="F13421" s="64"/>
    </row>
    <row r="13422" spans="4:6">
      <c r="D13422" s="63"/>
      <c r="F13422" s="64"/>
    </row>
    <row r="13423" spans="4:6">
      <c r="D13423" s="63"/>
      <c r="F13423" s="64"/>
    </row>
    <row r="13424" spans="4:6">
      <c r="D13424" s="63"/>
      <c r="F13424" s="64"/>
    </row>
    <row r="13425" spans="4:6">
      <c r="D13425" s="63"/>
      <c r="F13425" s="64"/>
    </row>
    <row r="13426" spans="4:6">
      <c r="D13426" s="63"/>
      <c r="F13426" s="64"/>
    </row>
    <row r="13427" spans="4:6">
      <c r="D13427" s="63"/>
      <c r="F13427" s="64"/>
    </row>
    <row r="13428" spans="4:6">
      <c r="D13428" s="63"/>
      <c r="F13428" s="64"/>
    </row>
    <row r="13429" spans="4:6">
      <c r="D13429" s="63"/>
      <c r="F13429" s="64"/>
    </row>
    <row r="13430" spans="4:6">
      <c r="D13430" s="63"/>
      <c r="F13430" s="64"/>
    </row>
    <row r="13431" spans="4:6">
      <c r="D13431" s="63"/>
      <c r="F13431" s="64"/>
    </row>
    <row r="13432" spans="4:6">
      <c r="D13432" s="63"/>
      <c r="F13432" s="64"/>
    </row>
    <row r="13433" spans="4:6">
      <c r="D13433" s="63"/>
      <c r="F13433" s="64"/>
    </row>
    <row r="13434" spans="4:6">
      <c r="D13434" s="63"/>
      <c r="F13434" s="64"/>
    </row>
    <row r="13435" spans="4:6">
      <c r="D13435" s="63"/>
      <c r="F13435" s="64"/>
    </row>
    <row r="13436" spans="4:6">
      <c r="D13436" s="63"/>
      <c r="F13436" s="64"/>
    </row>
    <row r="13437" spans="4:6">
      <c r="D13437" s="63"/>
      <c r="F13437" s="64"/>
    </row>
    <row r="13438" spans="4:6">
      <c r="D13438" s="63"/>
      <c r="F13438" s="64"/>
    </row>
    <row r="13439" spans="4:6">
      <c r="D13439" s="63"/>
      <c r="F13439" s="64"/>
    </row>
    <row r="13440" spans="4:6">
      <c r="D13440" s="63"/>
      <c r="F13440" s="64"/>
    </row>
    <row r="13441" spans="4:6">
      <c r="D13441" s="63"/>
      <c r="F13441" s="64"/>
    </row>
    <row r="13442" spans="4:6">
      <c r="D13442" s="63"/>
      <c r="F13442" s="64"/>
    </row>
    <row r="13443" spans="4:6">
      <c r="D13443" s="63"/>
      <c r="F13443" s="64"/>
    </row>
    <row r="13444" spans="4:6">
      <c r="D13444" s="63"/>
      <c r="F13444" s="64"/>
    </row>
    <row r="13445" spans="4:6">
      <c r="D13445" s="63"/>
      <c r="F13445" s="64"/>
    </row>
    <row r="13446" spans="4:6">
      <c r="D13446" s="63"/>
      <c r="F13446" s="64"/>
    </row>
    <row r="13447" spans="4:6">
      <c r="D13447" s="63"/>
      <c r="F13447" s="64"/>
    </row>
    <row r="13448" spans="4:6">
      <c r="D13448" s="63"/>
      <c r="F13448" s="64"/>
    </row>
    <row r="13449" spans="4:6">
      <c r="D13449" s="63"/>
      <c r="F13449" s="64"/>
    </row>
    <row r="13450" spans="4:6">
      <c r="D13450" s="63"/>
      <c r="F13450" s="64"/>
    </row>
    <row r="13451" spans="4:6">
      <c r="D13451" s="63"/>
      <c r="F13451" s="64"/>
    </row>
    <row r="13452" spans="4:6">
      <c r="D13452" s="63"/>
      <c r="F13452" s="64"/>
    </row>
    <row r="13453" spans="4:6">
      <c r="D13453" s="63"/>
      <c r="F13453" s="64"/>
    </row>
    <row r="13454" spans="4:6">
      <c r="D13454" s="63"/>
      <c r="F13454" s="64"/>
    </row>
    <row r="13455" spans="4:6">
      <c r="D13455" s="63"/>
      <c r="F13455" s="64"/>
    </row>
    <row r="13456" spans="4:6">
      <c r="D13456" s="63"/>
      <c r="F13456" s="64"/>
    </row>
    <row r="13457" spans="4:6">
      <c r="D13457" s="63"/>
      <c r="F13457" s="64"/>
    </row>
    <row r="13458" spans="4:6">
      <c r="D13458" s="63"/>
      <c r="F13458" s="64"/>
    </row>
    <row r="13459" spans="4:6">
      <c r="D13459" s="63"/>
      <c r="F13459" s="64"/>
    </row>
    <row r="13460" spans="4:6">
      <c r="D13460" s="63"/>
      <c r="F13460" s="64"/>
    </row>
    <row r="13461" spans="4:6">
      <c r="D13461" s="63"/>
      <c r="F13461" s="64"/>
    </row>
    <row r="13462" spans="4:6">
      <c r="D13462" s="63"/>
      <c r="F13462" s="64"/>
    </row>
    <row r="13463" spans="4:6">
      <c r="D13463" s="63"/>
      <c r="F13463" s="64"/>
    </row>
    <row r="13464" spans="4:6">
      <c r="D13464" s="63"/>
      <c r="F13464" s="64"/>
    </row>
    <row r="13465" spans="4:6">
      <c r="D13465" s="63"/>
      <c r="F13465" s="64"/>
    </row>
    <row r="13466" spans="4:6">
      <c r="D13466" s="63"/>
      <c r="F13466" s="64"/>
    </row>
    <row r="13467" spans="4:6">
      <c r="D13467" s="63"/>
      <c r="F13467" s="64"/>
    </row>
    <row r="13468" spans="4:6">
      <c r="D13468" s="63"/>
      <c r="F13468" s="64"/>
    </row>
    <row r="13469" spans="4:6">
      <c r="D13469" s="63"/>
      <c r="F13469" s="64"/>
    </row>
    <row r="13470" spans="4:6">
      <c r="D13470" s="63"/>
      <c r="F13470" s="64"/>
    </row>
    <row r="13471" spans="4:6">
      <c r="D13471" s="63"/>
      <c r="F13471" s="64"/>
    </row>
    <row r="13472" spans="4:6">
      <c r="D13472" s="63"/>
      <c r="F13472" s="64"/>
    </row>
    <row r="13473" spans="4:6">
      <c r="D13473" s="63"/>
      <c r="F13473" s="64"/>
    </row>
    <row r="13474" spans="4:6">
      <c r="D13474" s="63"/>
      <c r="F13474" s="64"/>
    </row>
    <row r="13475" spans="4:6">
      <c r="D13475" s="63"/>
      <c r="F13475" s="64"/>
    </row>
    <row r="13476" spans="4:6">
      <c r="D13476" s="63"/>
      <c r="F13476" s="64"/>
    </row>
    <row r="13477" spans="4:6">
      <c r="D13477" s="63"/>
      <c r="F13477" s="64"/>
    </row>
    <row r="13478" spans="4:6">
      <c r="D13478" s="63"/>
      <c r="F13478" s="64"/>
    </row>
    <row r="13479" spans="4:6">
      <c r="D13479" s="63"/>
      <c r="F13479" s="64"/>
    </row>
    <row r="13480" spans="4:6">
      <c r="D13480" s="63"/>
      <c r="F13480" s="64"/>
    </row>
    <row r="13481" spans="4:6">
      <c r="D13481" s="63"/>
      <c r="F13481" s="64"/>
    </row>
    <row r="13482" spans="4:6">
      <c r="D13482" s="63"/>
      <c r="F13482" s="64"/>
    </row>
    <row r="13483" spans="4:6">
      <c r="D13483" s="63"/>
      <c r="F13483" s="64"/>
    </row>
    <row r="13484" spans="4:6">
      <c r="D13484" s="63"/>
      <c r="F13484" s="64"/>
    </row>
    <row r="13485" spans="4:6">
      <c r="D13485" s="63"/>
      <c r="F13485" s="64"/>
    </row>
    <row r="13486" spans="4:6">
      <c r="D13486" s="63"/>
      <c r="F13486" s="64"/>
    </row>
    <row r="13487" spans="4:6">
      <c r="D13487" s="63"/>
      <c r="F13487" s="64"/>
    </row>
    <row r="13488" spans="4:6">
      <c r="D13488" s="63"/>
      <c r="F13488" s="64"/>
    </row>
    <row r="13489" spans="4:6">
      <c r="D13489" s="63"/>
      <c r="F13489" s="64"/>
    </row>
    <row r="13490" spans="4:6">
      <c r="D13490" s="63"/>
      <c r="F13490" s="64"/>
    </row>
    <row r="13491" spans="4:6">
      <c r="D13491" s="63"/>
      <c r="F13491" s="64"/>
    </row>
    <row r="13492" spans="4:6">
      <c r="D13492" s="63"/>
      <c r="F13492" s="64"/>
    </row>
    <row r="13493" spans="4:6">
      <c r="D13493" s="63"/>
      <c r="F13493" s="64"/>
    </row>
    <row r="13494" spans="4:6">
      <c r="D13494" s="63"/>
      <c r="F13494" s="64"/>
    </row>
    <row r="13495" spans="4:6">
      <c r="D13495" s="63"/>
      <c r="F13495" s="64"/>
    </row>
    <row r="13496" spans="4:6">
      <c r="D13496" s="63"/>
      <c r="F13496" s="64"/>
    </row>
    <row r="13497" spans="4:6">
      <c r="D13497" s="63"/>
      <c r="F13497" s="64"/>
    </row>
    <row r="13498" spans="4:6">
      <c r="D13498" s="63"/>
      <c r="F13498" s="64"/>
    </row>
    <row r="13499" spans="4:6">
      <c r="D13499" s="63"/>
      <c r="F13499" s="64"/>
    </row>
    <row r="13500" spans="4:6">
      <c r="D13500" s="63"/>
      <c r="F13500" s="64"/>
    </row>
    <row r="13501" spans="4:6">
      <c r="D13501" s="63"/>
      <c r="F13501" s="64"/>
    </row>
    <row r="13502" spans="4:6">
      <c r="D13502" s="63"/>
      <c r="F13502" s="64"/>
    </row>
    <row r="13503" spans="4:6">
      <c r="D13503" s="63"/>
      <c r="F13503" s="64"/>
    </row>
    <row r="13504" spans="4:6">
      <c r="D13504" s="63"/>
      <c r="F13504" s="64"/>
    </row>
    <row r="13505" spans="4:6">
      <c r="D13505" s="63"/>
      <c r="F13505" s="64"/>
    </row>
    <row r="13506" spans="4:6">
      <c r="D13506" s="63"/>
      <c r="F13506" s="64"/>
    </row>
    <row r="13507" spans="4:6">
      <c r="D13507" s="63"/>
      <c r="F13507" s="64"/>
    </row>
    <row r="13508" spans="4:6">
      <c r="D13508" s="63"/>
      <c r="F13508" s="64"/>
    </row>
    <row r="13509" spans="4:6">
      <c r="D13509" s="63"/>
      <c r="F13509" s="64"/>
    </row>
    <row r="13510" spans="4:6">
      <c r="D13510" s="63"/>
      <c r="F13510" s="64"/>
    </row>
    <row r="13511" spans="4:6">
      <c r="D13511" s="63"/>
      <c r="F13511" s="64"/>
    </row>
    <row r="13512" spans="4:6">
      <c r="D13512" s="63"/>
      <c r="F13512" s="64"/>
    </row>
    <row r="13513" spans="4:6">
      <c r="D13513" s="63"/>
      <c r="F13513" s="64"/>
    </row>
    <row r="13514" spans="4:6">
      <c r="D13514" s="63"/>
      <c r="F13514" s="64"/>
    </row>
    <row r="13515" spans="4:6">
      <c r="D13515" s="63"/>
      <c r="F13515" s="64"/>
    </row>
    <row r="13516" spans="4:6">
      <c r="D13516" s="63"/>
      <c r="F13516" s="64"/>
    </row>
    <row r="13517" spans="4:6">
      <c r="D13517" s="63"/>
      <c r="F13517" s="64"/>
    </row>
    <row r="13518" spans="4:6">
      <c r="D13518" s="63"/>
      <c r="F13518" s="64"/>
    </row>
    <row r="13519" spans="4:6">
      <c r="D13519" s="63"/>
      <c r="F13519" s="64"/>
    </row>
    <row r="13520" spans="4:6">
      <c r="D13520" s="63"/>
      <c r="F13520" s="64"/>
    </row>
    <row r="13521" spans="4:6">
      <c r="D13521" s="63"/>
      <c r="F13521" s="64"/>
    </row>
    <row r="13522" spans="4:6">
      <c r="D13522" s="63"/>
      <c r="F13522" s="64"/>
    </row>
    <row r="13523" spans="4:6">
      <c r="D13523" s="63"/>
      <c r="F13523" s="64"/>
    </row>
    <row r="13524" spans="4:6">
      <c r="D13524" s="63"/>
      <c r="F13524" s="64"/>
    </row>
    <row r="13525" spans="4:6">
      <c r="D13525" s="63"/>
      <c r="F13525" s="64"/>
    </row>
    <row r="13526" spans="4:6">
      <c r="D13526" s="63"/>
      <c r="F13526" s="64"/>
    </row>
    <row r="13527" spans="4:6">
      <c r="D13527" s="63"/>
      <c r="F13527" s="64"/>
    </row>
    <row r="13528" spans="4:6">
      <c r="D13528" s="63"/>
      <c r="F13528" s="64"/>
    </row>
    <row r="13529" spans="4:6">
      <c r="D13529" s="63"/>
      <c r="F13529" s="64"/>
    </row>
    <row r="13530" spans="4:6">
      <c r="D13530" s="63"/>
      <c r="F13530" s="64"/>
    </row>
    <row r="13531" spans="4:6">
      <c r="D13531" s="63"/>
      <c r="F13531" s="64"/>
    </row>
    <row r="13532" spans="4:6">
      <c r="D13532" s="63"/>
      <c r="F13532" s="64"/>
    </row>
    <row r="13533" spans="4:6">
      <c r="D13533" s="63"/>
      <c r="F13533" s="64"/>
    </row>
    <row r="13534" spans="4:6">
      <c r="D13534" s="63"/>
      <c r="F13534" s="64"/>
    </row>
    <row r="13535" spans="4:6">
      <c r="D13535" s="63"/>
      <c r="F13535" s="64"/>
    </row>
    <row r="13536" spans="4:6">
      <c r="D13536" s="63"/>
      <c r="F13536" s="64"/>
    </row>
    <row r="13537" spans="4:6">
      <c r="D13537" s="63"/>
      <c r="F13537" s="64"/>
    </row>
    <row r="13538" spans="4:6">
      <c r="D13538" s="63"/>
      <c r="F13538" s="64"/>
    </row>
    <row r="13539" spans="4:6">
      <c r="D13539" s="63"/>
      <c r="F13539" s="64"/>
    </row>
    <row r="13540" spans="4:6">
      <c r="D13540" s="63"/>
      <c r="F13540" s="64"/>
    </row>
    <row r="13541" spans="4:6">
      <c r="D13541" s="63"/>
      <c r="F13541" s="64"/>
    </row>
    <row r="13542" spans="4:6">
      <c r="D13542" s="63"/>
      <c r="F13542" s="64"/>
    </row>
    <row r="13543" spans="4:6">
      <c r="D13543" s="63"/>
      <c r="F13543" s="64"/>
    </row>
    <row r="13544" spans="4:6">
      <c r="D13544" s="63"/>
      <c r="F13544" s="64"/>
    </row>
    <row r="13545" spans="4:6">
      <c r="D13545" s="63"/>
      <c r="F13545" s="64"/>
    </row>
    <row r="13546" spans="4:6">
      <c r="D13546" s="63"/>
      <c r="F13546" s="64"/>
    </row>
    <row r="13547" spans="4:6">
      <c r="D13547" s="63"/>
      <c r="F13547" s="64"/>
    </row>
    <row r="13548" spans="4:6">
      <c r="D13548" s="63"/>
      <c r="F13548" s="64"/>
    </row>
    <row r="13549" spans="4:6">
      <c r="D13549" s="63"/>
      <c r="F13549" s="64"/>
    </row>
    <row r="13550" spans="4:6">
      <c r="D13550" s="63"/>
      <c r="F13550" s="64"/>
    </row>
    <row r="13551" spans="4:6">
      <c r="D13551" s="63"/>
      <c r="F13551" s="64"/>
    </row>
    <row r="13552" spans="4:6">
      <c r="D13552" s="63"/>
      <c r="F13552" s="64"/>
    </row>
    <row r="13553" spans="4:6">
      <c r="D13553" s="63"/>
      <c r="F13553" s="64"/>
    </row>
    <row r="13554" spans="4:6">
      <c r="D13554" s="63"/>
      <c r="F13554" s="64"/>
    </row>
    <row r="13555" spans="4:6">
      <c r="D13555" s="63"/>
      <c r="F13555" s="64"/>
    </row>
    <row r="13556" spans="4:6">
      <c r="D13556" s="63"/>
      <c r="F13556" s="64"/>
    </row>
    <row r="13557" spans="4:6">
      <c r="D13557" s="63"/>
      <c r="F13557" s="64"/>
    </row>
    <row r="13558" spans="4:6">
      <c r="D13558" s="63"/>
      <c r="F13558" s="64"/>
    </row>
    <row r="13559" spans="4:6">
      <c r="D13559" s="63"/>
      <c r="F13559" s="64"/>
    </row>
    <row r="13560" spans="4:6">
      <c r="D13560" s="63"/>
      <c r="F13560" s="64"/>
    </row>
    <row r="13561" spans="4:6">
      <c r="D13561" s="63"/>
      <c r="F13561" s="64"/>
    </row>
    <row r="13562" spans="4:6">
      <c r="D13562" s="63"/>
      <c r="F13562" s="64"/>
    </row>
    <row r="13563" spans="4:6">
      <c r="D13563" s="63"/>
      <c r="F13563" s="64"/>
    </row>
    <row r="13564" spans="4:6">
      <c r="D13564" s="63"/>
      <c r="F13564" s="64"/>
    </row>
    <row r="13565" spans="4:6">
      <c r="D13565" s="63"/>
      <c r="F13565" s="64"/>
    </row>
    <row r="13566" spans="4:6">
      <c r="D13566" s="63"/>
      <c r="F13566" s="64"/>
    </row>
    <row r="13567" spans="4:6">
      <c r="D13567" s="63"/>
      <c r="F13567" s="64"/>
    </row>
    <row r="13568" spans="4:6">
      <c r="D13568" s="63"/>
      <c r="F13568" s="64"/>
    </row>
    <row r="13569" spans="4:6">
      <c r="D13569" s="63"/>
      <c r="F13569" s="64"/>
    </row>
    <row r="13570" spans="4:6">
      <c r="D13570" s="63"/>
      <c r="F13570" s="64"/>
    </row>
    <row r="13571" spans="4:6">
      <c r="D13571" s="63"/>
      <c r="F13571" s="64"/>
    </row>
    <row r="13572" spans="4:6">
      <c r="D13572" s="63"/>
      <c r="F13572" s="64"/>
    </row>
    <row r="13573" spans="4:6">
      <c r="D13573" s="63"/>
      <c r="F13573" s="64"/>
    </row>
    <row r="13574" spans="4:6">
      <c r="D13574" s="63"/>
      <c r="F13574" s="64"/>
    </row>
    <row r="13575" spans="4:6">
      <c r="D13575" s="63"/>
      <c r="F13575" s="64"/>
    </row>
    <row r="13576" spans="4:6">
      <c r="D13576" s="63"/>
      <c r="F13576" s="64"/>
    </row>
    <row r="13577" spans="4:6">
      <c r="D13577" s="63"/>
      <c r="F13577" s="64"/>
    </row>
    <row r="13578" spans="4:6">
      <c r="D13578" s="63"/>
      <c r="F13578" s="64"/>
    </row>
    <row r="13579" spans="4:6">
      <c r="D13579" s="63"/>
      <c r="F13579" s="64"/>
    </row>
    <row r="13580" spans="4:6">
      <c r="D13580" s="63"/>
      <c r="F13580" s="64"/>
    </row>
    <row r="13581" spans="4:6">
      <c r="D13581" s="63"/>
      <c r="F13581" s="64"/>
    </row>
    <row r="13582" spans="4:6">
      <c r="D13582" s="63"/>
      <c r="F13582" s="64"/>
    </row>
    <row r="13583" spans="4:6">
      <c r="D13583" s="63"/>
      <c r="F13583" s="64"/>
    </row>
    <row r="13584" spans="4:6">
      <c r="D13584" s="63"/>
      <c r="F13584" s="64"/>
    </row>
    <row r="13585" spans="4:6">
      <c r="D13585" s="63"/>
      <c r="F13585" s="64"/>
    </row>
    <row r="13586" spans="4:6">
      <c r="D13586" s="63"/>
      <c r="F13586" s="64"/>
    </row>
    <row r="13587" spans="4:6">
      <c r="D13587" s="63"/>
      <c r="F13587" s="64"/>
    </row>
    <row r="13588" spans="4:6">
      <c r="D13588" s="63"/>
      <c r="F13588" s="64"/>
    </row>
    <row r="13589" spans="4:6">
      <c r="D13589" s="63"/>
      <c r="F13589" s="64"/>
    </row>
    <row r="13590" spans="4:6">
      <c r="D13590" s="63"/>
      <c r="F13590" s="64"/>
    </row>
    <row r="13591" spans="4:6">
      <c r="D13591" s="63"/>
      <c r="F13591" s="64"/>
    </row>
    <row r="13592" spans="4:6">
      <c r="D13592" s="63"/>
      <c r="F13592" s="64"/>
    </row>
    <row r="13593" spans="4:6">
      <c r="D13593" s="63"/>
      <c r="F13593" s="64"/>
    </row>
    <row r="13594" spans="4:6">
      <c r="D13594" s="63"/>
      <c r="F13594" s="64"/>
    </row>
    <row r="13595" spans="4:6">
      <c r="D13595" s="63"/>
      <c r="F13595" s="64"/>
    </row>
    <row r="13596" spans="4:6">
      <c r="D13596" s="63"/>
      <c r="F13596" s="64"/>
    </row>
    <row r="13597" spans="4:6">
      <c r="D13597" s="63"/>
      <c r="F13597" s="64"/>
    </row>
    <row r="13598" spans="4:6">
      <c r="D13598" s="63"/>
      <c r="F13598" s="64"/>
    </row>
    <row r="13599" spans="4:6">
      <c r="D13599" s="63"/>
      <c r="F13599" s="64"/>
    </row>
    <row r="13600" spans="4:6">
      <c r="D13600" s="63"/>
      <c r="F13600" s="64"/>
    </row>
    <row r="13601" spans="4:6">
      <c r="D13601" s="63"/>
      <c r="F13601" s="64"/>
    </row>
    <row r="13602" spans="4:6">
      <c r="D13602" s="63"/>
      <c r="F13602" s="64"/>
    </row>
    <row r="13603" spans="4:6">
      <c r="D13603" s="63"/>
      <c r="F13603" s="64"/>
    </row>
    <row r="13604" spans="4:6">
      <c r="D13604" s="63"/>
      <c r="F13604" s="64"/>
    </row>
    <row r="13605" spans="4:6">
      <c r="D13605" s="63"/>
      <c r="F13605" s="64"/>
    </row>
    <row r="13606" spans="4:6">
      <c r="D13606" s="63"/>
      <c r="F13606" s="64"/>
    </row>
    <row r="13607" spans="4:6">
      <c r="D13607" s="63"/>
      <c r="F13607" s="64"/>
    </row>
    <row r="13608" spans="4:6">
      <c r="D13608" s="63"/>
      <c r="F13608" s="64"/>
    </row>
    <row r="13609" spans="4:6">
      <c r="D13609" s="63"/>
      <c r="F13609" s="64"/>
    </row>
    <row r="13610" spans="4:6">
      <c r="D13610" s="63"/>
      <c r="F13610" s="64"/>
    </row>
    <row r="13611" spans="4:6">
      <c r="D13611" s="63"/>
      <c r="F13611" s="64"/>
    </row>
    <row r="13612" spans="4:6">
      <c r="D13612" s="63"/>
      <c r="F13612" s="64"/>
    </row>
    <row r="13613" spans="4:6">
      <c r="D13613" s="63"/>
      <c r="F13613" s="64"/>
    </row>
    <row r="13614" spans="4:6">
      <c r="D13614" s="63"/>
      <c r="F13614" s="64"/>
    </row>
    <row r="13615" spans="4:6">
      <c r="D13615" s="63"/>
      <c r="F13615" s="64"/>
    </row>
    <row r="13616" spans="4:6">
      <c r="D13616" s="63"/>
      <c r="F13616" s="64"/>
    </row>
    <row r="13617" spans="4:6">
      <c r="D13617" s="63"/>
      <c r="F13617" s="64"/>
    </row>
    <row r="13618" spans="4:6">
      <c r="D13618" s="63"/>
      <c r="F13618" s="64"/>
    </row>
    <row r="13619" spans="4:6">
      <c r="D13619" s="63"/>
      <c r="F13619" s="64"/>
    </row>
    <row r="13620" spans="4:6">
      <c r="D13620" s="63"/>
      <c r="F13620" s="64"/>
    </row>
    <row r="13621" spans="4:6">
      <c r="D13621" s="63"/>
      <c r="F13621" s="64"/>
    </row>
    <row r="13622" spans="4:6">
      <c r="D13622" s="63"/>
      <c r="F13622" s="64"/>
    </row>
    <row r="13623" spans="4:6">
      <c r="D13623" s="63"/>
      <c r="F13623" s="64"/>
    </row>
    <row r="13624" spans="4:6">
      <c r="D13624" s="63"/>
      <c r="F13624" s="64"/>
    </row>
    <row r="13625" spans="4:6">
      <c r="D13625" s="63"/>
      <c r="F13625" s="64"/>
    </row>
    <row r="13626" spans="4:6">
      <c r="D13626" s="63"/>
      <c r="F13626" s="64"/>
    </row>
    <row r="13627" spans="4:6">
      <c r="D13627" s="63"/>
      <c r="F13627" s="64"/>
    </row>
    <row r="13628" spans="4:6">
      <c r="D13628" s="63"/>
      <c r="F13628" s="64"/>
    </row>
    <row r="13629" spans="4:6">
      <c r="D13629" s="63"/>
      <c r="F13629" s="64"/>
    </row>
    <row r="13630" spans="4:6">
      <c r="D13630" s="63"/>
      <c r="F13630" s="64"/>
    </row>
    <row r="13631" spans="4:6">
      <c r="D13631" s="63"/>
      <c r="F13631" s="64"/>
    </row>
    <row r="13632" spans="4:6">
      <c r="D13632" s="63"/>
      <c r="F13632" s="64"/>
    </row>
    <row r="13633" spans="4:6">
      <c r="D13633" s="63"/>
      <c r="F13633" s="64"/>
    </row>
    <row r="13634" spans="4:6">
      <c r="D13634" s="63"/>
      <c r="F13634" s="64"/>
    </row>
    <row r="13635" spans="4:6">
      <c r="D13635" s="63"/>
      <c r="F13635" s="64"/>
    </row>
    <row r="13636" spans="4:6">
      <c r="D13636" s="63"/>
      <c r="F13636" s="64"/>
    </row>
    <row r="13637" spans="4:6">
      <c r="D13637" s="63"/>
      <c r="F13637" s="64"/>
    </row>
    <row r="13638" spans="4:6">
      <c r="D13638" s="63"/>
      <c r="F13638" s="64"/>
    </row>
    <row r="13639" spans="4:6">
      <c r="D13639" s="63"/>
      <c r="F13639" s="64"/>
    </row>
    <row r="13640" spans="4:6">
      <c r="D13640" s="63"/>
      <c r="F13640" s="64"/>
    </row>
    <row r="13641" spans="4:6">
      <c r="D13641" s="63"/>
      <c r="F13641" s="64"/>
    </row>
    <row r="13642" spans="4:6">
      <c r="D13642" s="63"/>
      <c r="F13642" s="64"/>
    </row>
    <row r="13643" spans="4:6">
      <c r="D13643" s="63"/>
      <c r="F13643" s="64"/>
    </row>
    <row r="13644" spans="4:6">
      <c r="D13644" s="63"/>
      <c r="F13644" s="64"/>
    </row>
    <row r="13645" spans="4:6">
      <c r="D13645" s="63"/>
      <c r="F13645" s="64"/>
    </row>
    <row r="13646" spans="4:6">
      <c r="D13646" s="63"/>
      <c r="F13646" s="64"/>
    </row>
    <row r="13647" spans="4:6">
      <c r="D13647" s="63"/>
      <c r="F13647" s="64"/>
    </row>
    <row r="13648" spans="4:6">
      <c r="D13648" s="63"/>
      <c r="F13648" s="64"/>
    </row>
    <row r="13649" spans="4:6">
      <c r="D13649" s="63"/>
      <c r="F13649" s="64"/>
    </row>
    <row r="13650" spans="4:6">
      <c r="D13650" s="63"/>
      <c r="F13650" s="64"/>
    </row>
    <row r="13651" spans="4:6">
      <c r="D13651" s="63"/>
      <c r="F13651" s="64"/>
    </row>
    <row r="13652" spans="4:6">
      <c r="D13652" s="63"/>
      <c r="F13652" s="64"/>
    </row>
    <row r="13653" spans="4:6">
      <c r="D13653" s="63"/>
      <c r="F13653" s="64"/>
    </row>
    <row r="13654" spans="4:6">
      <c r="D13654" s="63"/>
      <c r="F13654" s="64"/>
    </row>
    <row r="13655" spans="4:6">
      <c r="D13655" s="63"/>
      <c r="F13655" s="64"/>
    </row>
    <row r="13656" spans="4:6">
      <c r="D13656" s="63"/>
      <c r="F13656" s="64"/>
    </row>
    <row r="13657" spans="4:6">
      <c r="D13657" s="63"/>
      <c r="F13657" s="64"/>
    </row>
    <row r="13658" spans="4:6">
      <c r="D13658" s="63"/>
      <c r="F13658" s="64"/>
    </row>
    <row r="13659" spans="4:6">
      <c r="D13659" s="63"/>
      <c r="F13659" s="64"/>
    </row>
    <row r="13660" spans="4:6">
      <c r="D13660" s="63"/>
      <c r="F13660" s="64"/>
    </row>
    <row r="13661" spans="4:6">
      <c r="D13661" s="63"/>
      <c r="F13661" s="64"/>
    </row>
    <row r="13662" spans="4:6">
      <c r="D13662" s="63"/>
      <c r="F13662" s="64"/>
    </row>
    <row r="13663" spans="4:6">
      <c r="D13663" s="63"/>
      <c r="F13663" s="64"/>
    </row>
    <row r="13664" spans="4:6">
      <c r="D13664" s="63"/>
      <c r="F13664" s="64"/>
    </row>
    <row r="13665" spans="4:6">
      <c r="D13665" s="63"/>
      <c r="F13665" s="64"/>
    </row>
    <row r="13666" spans="4:6">
      <c r="D13666" s="63"/>
      <c r="F13666" s="64"/>
    </row>
    <row r="13667" spans="4:6">
      <c r="D13667" s="63"/>
      <c r="F13667" s="64"/>
    </row>
    <row r="13668" spans="4:6">
      <c r="D13668" s="63"/>
      <c r="F13668" s="64"/>
    </row>
    <row r="13669" spans="4:6">
      <c r="D13669" s="63"/>
      <c r="F13669" s="64"/>
    </row>
    <row r="13670" spans="4:6">
      <c r="D13670" s="63"/>
      <c r="F13670" s="64"/>
    </row>
    <row r="13671" spans="4:6">
      <c r="D13671" s="63"/>
      <c r="F13671" s="64"/>
    </row>
    <row r="13672" spans="4:6">
      <c r="D13672" s="63"/>
      <c r="F13672" s="64"/>
    </row>
    <row r="13673" spans="4:6">
      <c r="D13673" s="63"/>
      <c r="F13673" s="64"/>
    </row>
    <row r="13674" spans="4:6">
      <c r="D13674" s="63"/>
      <c r="F13674" s="64"/>
    </row>
    <row r="13675" spans="4:6">
      <c r="D13675" s="63"/>
      <c r="F13675" s="64"/>
    </row>
    <row r="13676" spans="4:6">
      <c r="D13676" s="63"/>
      <c r="F13676" s="64"/>
    </row>
    <row r="13677" spans="4:6">
      <c r="D13677" s="63"/>
      <c r="F13677" s="64"/>
    </row>
    <row r="13678" spans="4:6">
      <c r="D13678" s="63"/>
      <c r="F13678" s="64"/>
    </row>
    <row r="13679" spans="4:6">
      <c r="D13679" s="63"/>
      <c r="F13679" s="64"/>
    </row>
    <row r="13680" spans="4:6">
      <c r="D13680" s="63"/>
      <c r="F13680" s="64"/>
    </row>
    <row r="13681" spans="4:6">
      <c r="D13681" s="63"/>
      <c r="F13681" s="64"/>
    </row>
    <row r="13682" spans="4:6">
      <c r="D13682" s="63"/>
      <c r="F13682" s="64"/>
    </row>
    <row r="13683" spans="4:6">
      <c r="D13683" s="63"/>
      <c r="F13683" s="64"/>
    </row>
    <row r="13684" spans="4:6">
      <c r="D13684" s="63"/>
      <c r="F13684" s="64"/>
    </row>
    <row r="13685" spans="4:6">
      <c r="D13685" s="63"/>
      <c r="F13685" s="64"/>
    </row>
    <row r="13686" spans="4:6">
      <c r="D13686" s="63"/>
      <c r="F13686" s="64"/>
    </row>
    <row r="13687" spans="4:6">
      <c r="D13687" s="63"/>
      <c r="F13687" s="64"/>
    </row>
    <row r="13688" spans="4:6">
      <c r="D13688" s="63"/>
      <c r="F13688" s="64"/>
    </row>
    <row r="13689" spans="4:6">
      <c r="D13689" s="63"/>
      <c r="F13689" s="64"/>
    </row>
    <row r="13690" spans="4:6">
      <c r="D13690" s="63"/>
      <c r="F13690" s="64"/>
    </row>
    <row r="13691" spans="4:6">
      <c r="D13691" s="63"/>
      <c r="F13691" s="64"/>
    </row>
    <row r="13692" spans="4:6">
      <c r="D13692" s="63"/>
      <c r="F13692" s="64"/>
    </row>
    <row r="13693" spans="4:6">
      <c r="D13693" s="63"/>
      <c r="F13693" s="64"/>
    </row>
    <row r="13694" spans="4:6">
      <c r="D13694" s="63"/>
      <c r="F13694" s="64"/>
    </row>
    <row r="13695" spans="4:6">
      <c r="D13695" s="63"/>
      <c r="F13695" s="64"/>
    </row>
    <row r="13696" spans="4:6">
      <c r="D13696" s="63"/>
      <c r="F13696" s="64"/>
    </row>
    <row r="13697" spans="4:6">
      <c r="D13697" s="63"/>
      <c r="F13697" s="64"/>
    </row>
    <row r="13698" spans="4:6">
      <c r="D13698" s="63"/>
      <c r="F13698" s="64"/>
    </row>
    <row r="13699" spans="4:6">
      <c r="D13699" s="63"/>
      <c r="F13699" s="64"/>
    </row>
    <row r="13700" spans="4:6">
      <c r="D13700" s="63"/>
      <c r="F13700" s="64"/>
    </row>
    <row r="13701" spans="4:6">
      <c r="D13701" s="63"/>
      <c r="F13701" s="64"/>
    </row>
    <row r="13702" spans="4:6">
      <c r="D13702" s="63"/>
      <c r="F13702" s="64"/>
    </row>
    <row r="13703" spans="4:6">
      <c r="D13703" s="63"/>
      <c r="F13703" s="64"/>
    </row>
    <row r="13704" spans="4:6">
      <c r="D13704" s="63"/>
      <c r="F13704" s="64"/>
    </row>
    <row r="13705" spans="4:6">
      <c r="D13705" s="63"/>
      <c r="F13705" s="64"/>
    </row>
    <row r="13706" spans="4:6">
      <c r="D13706" s="63"/>
      <c r="F13706" s="64"/>
    </row>
    <row r="13707" spans="4:6">
      <c r="D13707" s="63"/>
      <c r="F13707" s="64"/>
    </row>
    <row r="13708" spans="4:6">
      <c r="D13708" s="63"/>
      <c r="F13708" s="64"/>
    </row>
    <row r="13709" spans="4:6">
      <c r="D13709" s="63"/>
      <c r="F13709" s="64"/>
    </row>
    <row r="13710" spans="4:6">
      <c r="D13710" s="63"/>
      <c r="F13710" s="64"/>
    </row>
    <row r="13711" spans="4:6">
      <c r="D13711" s="63"/>
      <c r="F13711" s="64"/>
    </row>
    <row r="13712" spans="4:6">
      <c r="D13712" s="63"/>
      <c r="F13712" s="64"/>
    </row>
    <row r="13713" spans="4:6">
      <c r="D13713" s="63"/>
      <c r="F13713" s="64"/>
    </row>
    <row r="13714" spans="4:6">
      <c r="D13714" s="63"/>
      <c r="F13714" s="64"/>
    </row>
    <row r="13715" spans="4:6">
      <c r="D13715" s="63"/>
      <c r="F13715" s="64"/>
    </row>
    <row r="13716" spans="4:6">
      <c r="D13716" s="63"/>
      <c r="F13716" s="64"/>
    </row>
    <row r="13717" spans="4:6">
      <c r="D13717" s="63"/>
      <c r="F13717" s="64"/>
    </row>
    <row r="13718" spans="4:6">
      <c r="D13718" s="63"/>
      <c r="F13718" s="64"/>
    </row>
    <row r="13719" spans="4:6">
      <c r="D13719" s="63"/>
      <c r="F13719" s="64"/>
    </row>
    <row r="13720" spans="4:6">
      <c r="D13720" s="63"/>
      <c r="F13720" s="64"/>
    </row>
    <row r="13721" spans="4:6">
      <c r="D13721" s="63"/>
      <c r="F13721" s="64"/>
    </row>
    <row r="13722" spans="4:6">
      <c r="D13722" s="63"/>
      <c r="F13722" s="64"/>
    </row>
    <row r="13723" spans="4:6">
      <c r="D13723" s="63"/>
      <c r="F13723" s="64"/>
    </row>
    <row r="13724" spans="4:6">
      <c r="D13724" s="63"/>
      <c r="F13724" s="64"/>
    </row>
    <row r="13725" spans="4:6">
      <c r="D13725" s="63"/>
      <c r="F13725" s="64"/>
    </row>
    <row r="13726" spans="4:6">
      <c r="D13726" s="63"/>
      <c r="F13726" s="64"/>
    </row>
    <row r="13727" spans="4:6">
      <c r="D13727" s="63"/>
      <c r="F13727" s="64"/>
    </row>
    <row r="13728" spans="4:6">
      <c r="D13728" s="63"/>
      <c r="F13728" s="64"/>
    </row>
    <row r="13729" spans="4:6">
      <c r="D13729" s="63"/>
      <c r="F13729" s="64"/>
    </row>
    <row r="13730" spans="4:6">
      <c r="D13730" s="63"/>
      <c r="F13730" s="64"/>
    </row>
    <row r="13731" spans="4:6">
      <c r="D13731" s="63"/>
      <c r="F13731" s="64"/>
    </row>
    <row r="13732" spans="4:6">
      <c r="D13732" s="63"/>
      <c r="F13732" s="64"/>
    </row>
    <row r="13733" spans="4:6">
      <c r="D13733" s="63"/>
      <c r="F13733" s="64"/>
    </row>
    <row r="13734" spans="4:6">
      <c r="D13734" s="63"/>
      <c r="F13734" s="64"/>
    </row>
    <row r="13735" spans="4:6">
      <c r="D13735" s="63"/>
      <c r="F13735" s="64"/>
    </row>
    <row r="13736" spans="4:6">
      <c r="D13736" s="63"/>
      <c r="F13736" s="64"/>
    </row>
    <row r="13737" spans="4:6">
      <c r="D13737" s="63"/>
      <c r="F13737" s="64"/>
    </row>
    <row r="13738" spans="4:6">
      <c r="D13738" s="63"/>
      <c r="F13738" s="64"/>
    </row>
    <row r="13739" spans="4:6">
      <c r="D13739" s="63"/>
      <c r="F13739" s="64"/>
    </row>
    <row r="13740" spans="4:6">
      <c r="D13740" s="63"/>
      <c r="F13740" s="64"/>
    </row>
    <row r="13741" spans="4:6">
      <c r="D13741" s="63"/>
      <c r="F13741" s="64"/>
    </row>
    <row r="13742" spans="4:6">
      <c r="D13742" s="63"/>
      <c r="F13742" s="64"/>
    </row>
    <row r="13743" spans="4:6">
      <c r="D13743" s="63"/>
      <c r="F13743" s="64"/>
    </row>
    <row r="13744" spans="4:6">
      <c r="D13744" s="63"/>
      <c r="F13744" s="64"/>
    </row>
    <row r="13745" spans="4:6">
      <c r="D13745" s="63"/>
      <c r="F13745" s="64"/>
    </row>
    <row r="13746" spans="4:6">
      <c r="D13746" s="63"/>
      <c r="F13746" s="64"/>
    </row>
    <row r="13747" spans="4:6">
      <c r="D13747" s="63"/>
      <c r="F13747" s="64"/>
    </row>
    <row r="13748" spans="4:6">
      <c r="D13748" s="63"/>
      <c r="F13748" s="64"/>
    </row>
    <row r="13749" spans="4:6">
      <c r="D13749" s="63"/>
      <c r="F13749" s="64"/>
    </row>
    <row r="13750" spans="4:6">
      <c r="D13750" s="63"/>
      <c r="F13750" s="64"/>
    </row>
    <row r="13751" spans="4:6">
      <c r="D13751" s="63"/>
      <c r="F13751" s="64"/>
    </row>
    <row r="13752" spans="4:6">
      <c r="D13752" s="63"/>
      <c r="F13752" s="64"/>
    </row>
    <row r="13753" spans="4:6">
      <c r="D13753" s="63"/>
      <c r="F13753" s="64"/>
    </row>
    <row r="13754" spans="4:6">
      <c r="D13754" s="63"/>
      <c r="F13754" s="64"/>
    </row>
    <row r="13755" spans="4:6">
      <c r="D13755" s="63"/>
      <c r="F13755" s="64"/>
    </row>
    <row r="13756" spans="4:6">
      <c r="D13756" s="63"/>
      <c r="F13756" s="64"/>
    </row>
    <row r="13757" spans="4:6">
      <c r="D13757" s="63"/>
      <c r="F13757" s="64"/>
    </row>
    <row r="13758" spans="4:6">
      <c r="D13758" s="63"/>
      <c r="F13758" s="64"/>
    </row>
    <row r="13759" spans="4:6">
      <c r="D13759" s="63"/>
      <c r="F13759" s="64"/>
    </row>
    <row r="13760" spans="4:6">
      <c r="D13760" s="63"/>
      <c r="F13760" s="64"/>
    </row>
    <row r="13761" spans="4:6">
      <c r="D13761" s="63"/>
      <c r="F13761" s="64"/>
    </row>
    <row r="13762" spans="4:6">
      <c r="D13762" s="63"/>
      <c r="F13762" s="64"/>
    </row>
    <row r="13763" spans="4:6">
      <c r="D13763" s="63"/>
      <c r="F13763" s="64"/>
    </row>
    <row r="13764" spans="4:6">
      <c r="D13764" s="63"/>
      <c r="F13764" s="64"/>
    </row>
    <row r="13765" spans="4:6">
      <c r="D13765" s="63"/>
      <c r="F13765" s="64"/>
    </row>
    <row r="13766" spans="4:6">
      <c r="D13766" s="63"/>
      <c r="F13766" s="64"/>
    </row>
    <row r="13767" spans="4:6">
      <c r="D13767" s="63"/>
      <c r="F13767" s="64"/>
    </row>
    <row r="13768" spans="4:6">
      <c r="D13768" s="63"/>
      <c r="F13768" s="64"/>
    </row>
    <row r="13769" spans="4:6">
      <c r="D13769" s="63"/>
      <c r="F13769" s="64"/>
    </row>
    <row r="13770" spans="4:6">
      <c r="D13770" s="63"/>
      <c r="F13770" s="64"/>
    </row>
    <row r="13771" spans="4:6">
      <c r="D13771" s="63"/>
      <c r="F13771" s="64"/>
    </row>
    <row r="13772" spans="4:6">
      <c r="D13772" s="63"/>
      <c r="F13772" s="64"/>
    </row>
    <row r="13773" spans="4:6">
      <c r="D13773" s="63"/>
      <c r="F13773" s="64"/>
    </row>
    <row r="13774" spans="4:6">
      <c r="D13774" s="63"/>
      <c r="F13774" s="64"/>
    </row>
    <row r="13775" spans="4:6">
      <c r="D13775" s="63"/>
      <c r="F13775" s="64"/>
    </row>
    <row r="13776" spans="4:6">
      <c r="D13776" s="63"/>
      <c r="F13776" s="64"/>
    </row>
    <row r="13777" spans="4:6">
      <c r="D13777" s="63"/>
      <c r="F13777" s="64"/>
    </row>
    <row r="13778" spans="4:6">
      <c r="D13778" s="63"/>
      <c r="F13778" s="64"/>
    </row>
    <row r="13779" spans="4:6">
      <c r="D13779" s="63"/>
      <c r="F13779" s="64"/>
    </row>
    <row r="13780" spans="4:6">
      <c r="D13780" s="63"/>
      <c r="F13780" s="64"/>
    </row>
    <row r="13781" spans="4:6">
      <c r="D13781" s="63"/>
      <c r="F13781" s="64"/>
    </row>
    <row r="13782" spans="4:6">
      <c r="D13782" s="63"/>
      <c r="F13782" s="64"/>
    </row>
    <row r="13783" spans="4:6">
      <c r="D13783" s="63"/>
      <c r="F13783" s="64"/>
    </row>
    <row r="13784" spans="4:6">
      <c r="D13784" s="63"/>
      <c r="F13784" s="64"/>
    </row>
    <row r="13785" spans="4:6">
      <c r="D13785" s="63"/>
      <c r="F13785" s="64"/>
    </row>
    <row r="13786" spans="4:6">
      <c r="D13786" s="63"/>
      <c r="F13786" s="64"/>
    </row>
    <row r="13787" spans="4:6">
      <c r="D13787" s="63"/>
      <c r="F13787" s="64"/>
    </row>
    <row r="13788" spans="4:6">
      <c r="D13788" s="63"/>
      <c r="F13788" s="64"/>
    </row>
    <row r="13789" spans="4:6">
      <c r="D13789" s="63"/>
      <c r="F13789" s="64"/>
    </row>
    <row r="13790" spans="4:6">
      <c r="D13790" s="63"/>
      <c r="F13790" s="64"/>
    </row>
    <row r="13791" spans="4:6">
      <c r="D13791" s="63"/>
      <c r="F13791" s="64"/>
    </row>
    <row r="13792" spans="4:6">
      <c r="D13792" s="63"/>
      <c r="F13792" s="64"/>
    </row>
    <row r="13793" spans="4:6">
      <c r="D13793" s="63"/>
      <c r="F13793" s="64"/>
    </row>
    <row r="13794" spans="4:6">
      <c r="D13794" s="63"/>
      <c r="F13794" s="64"/>
    </row>
    <row r="13795" spans="4:6">
      <c r="D13795" s="63"/>
      <c r="F13795" s="64"/>
    </row>
    <row r="13796" spans="4:6">
      <c r="D13796" s="63"/>
      <c r="F13796" s="64"/>
    </row>
    <row r="13797" spans="4:6">
      <c r="D13797" s="63"/>
      <c r="F13797" s="64"/>
    </row>
    <row r="13798" spans="4:6">
      <c r="D13798" s="63"/>
      <c r="F13798" s="64"/>
    </row>
    <row r="13799" spans="4:6">
      <c r="D13799" s="63"/>
      <c r="F13799" s="64"/>
    </row>
    <row r="13800" spans="4:6">
      <c r="D13800" s="63"/>
      <c r="F13800" s="64"/>
    </row>
    <row r="13801" spans="4:6">
      <c r="D13801" s="63"/>
      <c r="F13801" s="64"/>
    </row>
    <row r="13802" spans="4:6">
      <c r="D13802" s="63"/>
      <c r="F13802" s="64"/>
    </row>
    <row r="13803" spans="4:6">
      <c r="D13803" s="63"/>
      <c r="F13803" s="64"/>
    </row>
    <row r="13804" spans="4:6">
      <c r="D13804" s="63"/>
      <c r="F13804" s="64"/>
    </row>
    <row r="13805" spans="4:6">
      <c r="D13805" s="63"/>
      <c r="F13805" s="64"/>
    </row>
    <row r="13806" spans="4:6">
      <c r="D13806" s="63"/>
      <c r="F13806" s="64"/>
    </row>
    <row r="13807" spans="4:6">
      <c r="D13807" s="63"/>
      <c r="F13807" s="64"/>
    </row>
    <row r="13808" spans="4:6">
      <c r="D13808" s="63"/>
      <c r="F13808" s="64"/>
    </row>
    <row r="13809" spans="4:6">
      <c r="D13809" s="63"/>
      <c r="F13809" s="64"/>
    </row>
    <row r="13810" spans="4:6">
      <c r="D13810" s="63"/>
      <c r="F13810" s="64"/>
    </row>
    <row r="13811" spans="4:6">
      <c r="D13811" s="63"/>
      <c r="F13811" s="64"/>
    </row>
    <row r="13812" spans="4:6">
      <c r="D13812" s="63"/>
      <c r="F13812" s="64"/>
    </row>
    <row r="13813" spans="4:6">
      <c r="D13813" s="63"/>
      <c r="F13813" s="64"/>
    </row>
    <row r="13814" spans="4:6">
      <c r="D13814" s="63"/>
      <c r="F13814" s="64"/>
    </row>
    <row r="13815" spans="4:6">
      <c r="D13815" s="63"/>
      <c r="F13815" s="64"/>
    </row>
    <row r="13816" spans="4:6">
      <c r="D13816" s="63"/>
      <c r="F13816" s="64"/>
    </row>
    <row r="13817" spans="4:6">
      <c r="D13817" s="63"/>
      <c r="F13817" s="64"/>
    </row>
    <row r="13818" spans="4:6">
      <c r="D13818" s="63"/>
      <c r="F13818" s="64"/>
    </row>
    <row r="13819" spans="4:6">
      <c r="D13819" s="63"/>
      <c r="F13819" s="64"/>
    </row>
    <row r="13820" spans="4:6">
      <c r="D13820" s="63"/>
      <c r="F13820" s="64"/>
    </row>
    <row r="13821" spans="4:6">
      <c r="D13821" s="63"/>
      <c r="F13821" s="64"/>
    </row>
    <row r="13822" spans="4:6">
      <c r="D13822" s="63"/>
      <c r="F13822" s="64"/>
    </row>
    <row r="13823" spans="4:6">
      <c r="D13823" s="63"/>
      <c r="F13823" s="64"/>
    </row>
    <row r="13824" spans="4:6">
      <c r="D13824" s="63"/>
      <c r="F13824" s="64"/>
    </row>
    <row r="13825" spans="4:6">
      <c r="D13825" s="63"/>
      <c r="F13825" s="64"/>
    </row>
    <row r="13826" spans="4:6">
      <c r="D13826" s="63"/>
      <c r="F13826" s="64"/>
    </row>
    <row r="13827" spans="4:6">
      <c r="D13827" s="63"/>
      <c r="F13827" s="64"/>
    </row>
    <row r="13828" spans="4:6">
      <c r="D13828" s="63"/>
      <c r="F13828" s="64"/>
    </row>
    <row r="13829" spans="4:6">
      <c r="D13829" s="63"/>
      <c r="F13829" s="64"/>
    </row>
    <row r="13830" spans="4:6">
      <c r="D13830" s="63"/>
      <c r="F13830" s="64"/>
    </row>
    <row r="13831" spans="4:6">
      <c r="D13831" s="63"/>
      <c r="F13831" s="64"/>
    </row>
    <row r="13832" spans="4:6">
      <c r="D13832" s="63"/>
      <c r="F13832" s="64"/>
    </row>
    <row r="13833" spans="4:6">
      <c r="D13833" s="63"/>
      <c r="F13833" s="64"/>
    </row>
    <row r="13834" spans="4:6">
      <c r="D13834" s="63"/>
      <c r="F13834" s="64"/>
    </row>
    <row r="13835" spans="4:6">
      <c r="D13835" s="63"/>
      <c r="F13835" s="64"/>
    </row>
    <row r="13836" spans="4:6">
      <c r="D13836" s="63"/>
      <c r="F13836" s="64"/>
    </row>
    <row r="13837" spans="4:6">
      <c r="D13837" s="63"/>
      <c r="F13837" s="64"/>
    </row>
    <row r="13838" spans="4:6">
      <c r="D13838" s="63"/>
      <c r="F13838" s="64"/>
    </row>
    <row r="13839" spans="4:6">
      <c r="D13839" s="63"/>
      <c r="F13839" s="64"/>
    </row>
    <row r="13840" spans="4:6">
      <c r="D13840" s="63"/>
      <c r="F13840" s="64"/>
    </row>
    <row r="13841" spans="4:6">
      <c r="D13841" s="63"/>
      <c r="F13841" s="64"/>
    </row>
    <row r="13842" spans="4:6">
      <c r="D13842" s="63"/>
      <c r="F13842" s="64"/>
    </row>
    <row r="13843" spans="4:6">
      <c r="D13843" s="63"/>
      <c r="F13843" s="64"/>
    </row>
    <row r="13844" spans="4:6">
      <c r="D13844" s="63"/>
      <c r="F13844" s="64"/>
    </row>
    <row r="13845" spans="4:6">
      <c r="D13845" s="63"/>
      <c r="F13845" s="64"/>
    </row>
    <row r="13846" spans="4:6">
      <c r="D13846" s="63"/>
      <c r="F13846" s="64"/>
    </row>
    <row r="13847" spans="4:6">
      <c r="D13847" s="63"/>
      <c r="F13847" s="64"/>
    </row>
    <row r="13848" spans="4:6">
      <c r="D13848" s="63"/>
      <c r="F13848" s="64"/>
    </row>
    <row r="13849" spans="4:6">
      <c r="D13849" s="63"/>
      <c r="F13849" s="64"/>
    </row>
    <row r="13850" spans="4:6">
      <c r="D13850" s="63"/>
      <c r="F13850" s="64"/>
    </row>
    <row r="13851" spans="4:6">
      <c r="D13851" s="63"/>
      <c r="F13851" s="64"/>
    </row>
    <row r="13852" spans="4:6">
      <c r="D13852" s="63"/>
      <c r="F13852" s="64"/>
    </row>
    <row r="13853" spans="4:6">
      <c r="D13853" s="63"/>
      <c r="F13853" s="64"/>
    </row>
    <row r="13854" spans="4:6">
      <c r="D13854" s="63"/>
      <c r="F13854" s="64"/>
    </row>
    <row r="13855" spans="4:6">
      <c r="D13855" s="63"/>
      <c r="F13855" s="64"/>
    </row>
    <row r="13856" spans="4:6">
      <c r="D13856" s="63"/>
      <c r="F13856" s="64"/>
    </row>
    <row r="13857" spans="4:6">
      <c r="D13857" s="63"/>
      <c r="F13857" s="64"/>
    </row>
    <row r="13858" spans="4:6">
      <c r="D13858" s="63"/>
      <c r="F13858" s="64"/>
    </row>
    <row r="13859" spans="4:6">
      <c r="D13859" s="63"/>
      <c r="F13859" s="64"/>
    </row>
    <row r="13860" spans="4:6">
      <c r="D13860" s="63"/>
      <c r="F13860" s="64"/>
    </row>
    <row r="13861" spans="4:6">
      <c r="D13861" s="63"/>
      <c r="F13861" s="64"/>
    </row>
    <row r="13862" spans="4:6">
      <c r="D13862" s="63"/>
      <c r="F13862" s="64"/>
    </row>
    <row r="13863" spans="4:6">
      <c r="D13863" s="63"/>
      <c r="F13863" s="64"/>
    </row>
    <row r="13864" spans="4:6">
      <c r="D13864" s="63"/>
      <c r="F13864" s="64"/>
    </row>
    <row r="13865" spans="4:6">
      <c r="D13865" s="63"/>
      <c r="F13865" s="64"/>
    </row>
    <row r="13866" spans="4:6">
      <c r="D13866" s="63"/>
      <c r="F13866" s="64"/>
    </row>
    <row r="13867" spans="4:6">
      <c r="D13867" s="63"/>
      <c r="F13867" s="64"/>
    </row>
    <row r="13868" spans="4:6">
      <c r="D13868" s="63"/>
      <c r="F13868" s="64"/>
    </row>
    <row r="13869" spans="4:6">
      <c r="D13869" s="63"/>
      <c r="F13869" s="64"/>
    </row>
    <row r="13870" spans="4:6">
      <c r="D13870" s="63"/>
      <c r="F13870" s="64"/>
    </row>
    <row r="13871" spans="4:6">
      <c r="D13871" s="63"/>
      <c r="F13871" s="64"/>
    </row>
    <row r="13872" spans="4:6">
      <c r="D13872" s="63"/>
      <c r="F13872" s="64"/>
    </row>
    <row r="13873" spans="4:6">
      <c r="D13873" s="63"/>
      <c r="F13873" s="64"/>
    </row>
    <row r="13874" spans="4:6">
      <c r="D13874" s="63"/>
      <c r="F13874" s="64"/>
    </row>
    <row r="13875" spans="4:6">
      <c r="D13875" s="63"/>
      <c r="F13875" s="64"/>
    </row>
    <row r="13876" spans="4:6">
      <c r="D13876" s="63"/>
      <c r="F13876" s="64"/>
    </row>
    <row r="13877" spans="4:6">
      <c r="D13877" s="63"/>
      <c r="F13877" s="64"/>
    </row>
    <row r="13878" spans="4:6">
      <c r="D13878" s="63"/>
      <c r="F13878" s="64"/>
    </row>
    <row r="13879" spans="4:6">
      <c r="D13879" s="63"/>
      <c r="F13879" s="64"/>
    </row>
    <row r="13880" spans="4:6">
      <c r="D13880" s="63"/>
      <c r="F13880" s="64"/>
    </row>
    <row r="13881" spans="4:6">
      <c r="D13881" s="63"/>
      <c r="F13881" s="64"/>
    </row>
    <row r="13882" spans="4:6">
      <c r="D13882" s="63"/>
      <c r="F13882" s="64"/>
    </row>
    <row r="13883" spans="4:6">
      <c r="D13883" s="63"/>
      <c r="F13883" s="64"/>
    </row>
    <row r="13884" spans="4:6">
      <c r="D13884" s="63"/>
      <c r="F13884" s="64"/>
    </row>
    <row r="13885" spans="4:6">
      <c r="D13885" s="63"/>
      <c r="F13885" s="64"/>
    </row>
    <row r="13886" spans="4:6">
      <c r="D13886" s="63"/>
      <c r="F13886" s="64"/>
    </row>
    <row r="13887" spans="4:6">
      <c r="D13887" s="63"/>
      <c r="F13887" s="64"/>
    </row>
    <row r="13888" spans="4:6">
      <c r="D13888" s="63"/>
      <c r="F13888" s="64"/>
    </row>
    <row r="13889" spans="4:6">
      <c r="D13889" s="63"/>
      <c r="F13889" s="64"/>
    </row>
    <row r="13890" spans="4:6">
      <c r="D13890" s="63"/>
      <c r="F13890" s="64"/>
    </row>
    <row r="13891" spans="4:6">
      <c r="D13891" s="63"/>
      <c r="F13891" s="64"/>
    </row>
    <row r="13892" spans="4:6">
      <c r="D13892" s="63"/>
      <c r="F13892" s="64"/>
    </row>
    <row r="13893" spans="4:6">
      <c r="D13893" s="63"/>
      <c r="F13893" s="64"/>
    </row>
    <row r="13894" spans="4:6">
      <c r="D13894" s="63"/>
      <c r="F13894" s="64"/>
    </row>
    <row r="13895" spans="4:6">
      <c r="D13895" s="63"/>
      <c r="F13895" s="64"/>
    </row>
    <row r="13896" spans="4:6">
      <c r="D13896" s="63"/>
      <c r="F13896" s="64"/>
    </row>
    <row r="13897" spans="4:6">
      <c r="D13897" s="63"/>
      <c r="F13897" s="64"/>
    </row>
    <row r="13898" spans="4:6">
      <c r="D13898" s="63"/>
      <c r="F13898" s="64"/>
    </row>
    <row r="13899" spans="4:6">
      <c r="D13899" s="63"/>
      <c r="F13899" s="64"/>
    </row>
    <row r="13900" spans="4:6">
      <c r="D13900" s="63"/>
      <c r="F13900" s="64"/>
    </row>
    <row r="13901" spans="4:6">
      <c r="D13901" s="63"/>
      <c r="F13901" s="64"/>
    </row>
    <row r="13902" spans="4:6">
      <c r="D13902" s="63"/>
      <c r="F13902" s="64"/>
    </row>
    <row r="13903" spans="4:6">
      <c r="D13903" s="63"/>
      <c r="F13903" s="64"/>
    </row>
    <row r="13904" spans="4:6">
      <c r="D13904" s="63"/>
      <c r="F13904" s="64"/>
    </row>
    <row r="13905" spans="4:6">
      <c r="D13905" s="63"/>
      <c r="F13905" s="64"/>
    </row>
    <row r="13906" spans="4:6">
      <c r="D13906" s="63"/>
      <c r="F13906" s="64"/>
    </row>
    <row r="13907" spans="4:6">
      <c r="D13907" s="63"/>
      <c r="F13907" s="64"/>
    </row>
    <row r="13908" spans="4:6">
      <c r="D13908" s="63"/>
      <c r="F13908" s="64"/>
    </row>
    <row r="13909" spans="4:6">
      <c r="D13909" s="63"/>
      <c r="F13909" s="64"/>
    </row>
    <row r="13910" spans="4:6">
      <c r="D13910" s="63"/>
      <c r="F13910" s="64"/>
    </row>
    <row r="13911" spans="4:6">
      <c r="D13911" s="63"/>
      <c r="F13911" s="64"/>
    </row>
    <row r="13912" spans="4:6">
      <c r="D13912" s="63"/>
      <c r="F13912" s="64"/>
    </row>
    <row r="13913" spans="4:6">
      <c r="D13913" s="63"/>
      <c r="F13913" s="64"/>
    </row>
    <row r="13914" spans="4:6">
      <c r="D13914" s="63"/>
      <c r="F13914" s="64"/>
    </row>
    <row r="13915" spans="4:6">
      <c r="D13915" s="63"/>
      <c r="F13915" s="64"/>
    </row>
    <row r="13916" spans="4:6">
      <c r="D13916" s="63"/>
      <c r="F13916" s="64"/>
    </row>
    <row r="13917" spans="4:6">
      <c r="D13917" s="63"/>
      <c r="F13917" s="64"/>
    </row>
    <row r="13918" spans="4:6">
      <c r="D13918" s="63"/>
      <c r="F13918" s="64"/>
    </row>
    <row r="13919" spans="4:6">
      <c r="D13919" s="63"/>
      <c r="F13919" s="64"/>
    </row>
    <row r="13920" spans="4:6">
      <c r="D13920" s="63"/>
      <c r="F13920" s="64"/>
    </row>
    <row r="13921" spans="4:6">
      <c r="D13921" s="63"/>
      <c r="F13921" s="64"/>
    </row>
    <row r="13922" spans="4:6">
      <c r="D13922" s="63"/>
      <c r="F13922" s="64"/>
    </row>
    <row r="13923" spans="4:6">
      <c r="D13923" s="63"/>
      <c r="F13923" s="64"/>
    </row>
    <row r="13924" spans="4:6">
      <c r="D13924" s="63"/>
      <c r="F13924" s="64"/>
    </row>
    <row r="13925" spans="4:6">
      <c r="D13925" s="63"/>
      <c r="F13925" s="64"/>
    </row>
    <row r="13926" spans="4:6">
      <c r="D13926" s="63"/>
      <c r="F13926" s="64"/>
    </row>
    <row r="13927" spans="4:6">
      <c r="D13927" s="63"/>
      <c r="F13927" s="64"/>
    </row>
    <row r="13928" spans="4:6">
      <c r="D13928" s="63"/>
      <c r="F13928" s="64"/>
    </row>
    <row r="13929" spans="4:6">
      <c r="D13929" s="63"/>
      <c r="F13929" s="64"/>
    </row>
    <row r="13930" spans="4:6">
      <c r="D13930" s="63"/>
      <c r="F13930" s="64"/>
    </row>
    <row r="13931" spans="4:6">
      <c r="D13931" s="63"/>
      <c r="F13931" s="64"/>
    </row>
    <row r="13932" spans="4:6">
      <c r="D13932" s="63"/>
      <c r="F13932" s="64"/>
    </row>
    <row r="13933" spans="4:6">
      <c r="D13933" s="63"/>
      <c r="F13933" s="64"/>
    </row>
    <row r="13934" spans="4:6">
      <c r="D13934" s="63"/>
      <c r="F13934" s="64"/>
    </row>
    <row r="13935" spans="4:6">
      <c r="D13935" s="63"/>
      <c r="F13935" s="64"/>
    </row>
    <row r="13936" spans="4:6">
      <c r="D13936" s="63"/>
      <c r="F13936" s="64"/>
    </row>
    <row r="13937" spans="4:6">
      <c r="D13937" s="63"/>
      <c r="F13937" s="64"/>
    </row>
    <row r="13938" spans="4:6">
      <c r="D13938" s="63"/>
      <c r="F13938" s="64"/>
    </row>
    <row r="13939" spans="4:6">
      <c r="D13939" s="63"/>
      <c r="F13939" s="64"/>
    </row>
    <row r="13940" spans="4:6">
      <c r="D13940" s="63"/>
      <c r="F13940" s="64"/>
    </row>
    <row r="13941" spans="4:6">
      <c r="D13941" s="63"/>
      <c r="F13941" s="64"/>
    </row>
    <row r="13942" spans="4:6">
      <c r="D13942" s="63"/>
      <c r="F13942" s="64"/>
    </row>
    <row r="13943" spans="4:6">
      <c r="D13943" s="63"/>
      <c r="F13943" s="64"/>
    </row>
    <row r="13944" spans="4:6">
      <c r="D13944" s="63"/>
      <c r="F13944" s="64"/>
    </row>
    <row r="13945" spans="4:6">
      <c r="D13945" s="63"/>
      <c r="F13945" s="64"/>
    </row>
    <row r="13946" spans="4:6">
      <c r="D13946" s="63"/>
      <c r="F13946" s="64"/>
    </row>
    <row r="13947" spans="4:6">
      <c r="D13947" s="63"/>
      <c r="F13947" s="64"/>
    </row>
    <row r="13948" spans="4:6">
      <c r="D13948" s="63"/>
      <c r="F13948" s="64"/>
    </row>
    <row r="13949" spans="4:6">
      <c r="D13949" s="63"/>
      <c r="F13949" s="64"/>
    </row>
    <row r="13950" spans="4:6">
      <c r="D13950" s="63"/>
      <c r="F13950" s="64"/>
    </row>
    <row r="13951" spans="4:6">
      <c r="D13951" s="63"/>
      <c r="F13951" s="64"/>
    </row>
    <row r="13952" spans="4:6">
      <c r="D13952" s="63"/>
      <c r="F13952" s="64"/>
    </row>
    <row r="13953" spans="4:6">
      <c r="D13953" s="63"/>
      <c r="F13953" s="64"/>
    </row>
    <row r="13954" spans="4:6">
      <c r="D13954" s="63"/>
      <c r="F13954" s="64"/>
    </row>
    <row r="13955" spans="4:6">
      <c r="D13955" s="63"/>
      <c r="F13955" s="64"/>
    </row>
    <row r="13956" spans="4:6">
      <c r="D13956" s="63"/>
      <c r="F13956" s="64"/>
    </row>
    <row r="13957" spans="4:6">
      <c r="D13957" s="63"/>
      <c r="F13957" s="64"/>
    </row>
    <row r="13958" spans="4:6">
      <c r="D13958" s="63"/>
      <c r="F13958" s="64"/>
    </row>
    <row r="13959" spans="4:6">
      <c r="D13959" s="63"/>
      <c r="F13959" s="64"/>
    </row>
    <row r="13960" spans="4:6">
      <c r="D13960" s="63"/>
      <c r="F13960" s="64"/>
    </row>
    <row r="13961" spans="4:6">
      <c r="D13961" s="63"/>
      <c r="F13961" s="64"/>
    </row>
    <row r="13962" spans="4:6">
      <c r="D13962" s="63"/>
      <c r="F13962" s="64"/>
    </row>
    <row r="13963" spans="4:6">
      <c r="D13963" s="63"/>
      <c r="F13963" s="64"/>
    </row>
    <row r="13964" spans="4:6">
      <c r="D13964" s="63"/>
      <c r="F13964" s="64"/>
    </row>
    <row r="13965" spans="4:6">
      <c r="D13965" s="63"/>
      <c r="F13965" s="64"/>
    </row>
    <row r="13966" spans="4:6">
      <c r="D13966" s="63"/>
      <c r="F13966" s="64"/>
    </row>
    <row r="13967" spans="4:6">
      <c r="D13967" s="63"/>
      <c r="F13967" s="64"/>
    </row>
    <row r="13968" spans="4:6">
      <c r="D13968" s="63"/>
      <c r="F13968" s="64"/>
    </row>
    <row r="13969" spans="4:6">
      <c r="D13969" s="63"/>
      <c r="F13969" s="64"/>
    </row>
    <row r="13970" spans="4:6">
      <c r="D13970" s="63"/>
      <c r="F13970" s="64"/>
    </row>
    <row r="13971" spans="4:6">
      <c r="D13971" s="63"/>
      <c r="F13971" s="64"/>
    </row>
    <row r="13972" spans="4:6">
      <c r="D13972" s="63"/>
      <c r="F13972" s="64"/>
    </row>
    <row r="13973" spans="4:6">
      <c r="D13973" s="63"/>
      <c r="F13973" s="64"/>
    </row>
    <row r="13974" spans="4:6">
      <c r="D13974" s="63"/>
      <c r="F13974" s="64"/>
    </row>
    <row r="13975" spans="4:6">
      <c r="D13975" s="63"/>
      <c r="F13975" s="64"/>
    </row>
    <row r="13976" spans="4:6">
      <c r="D13976" s="63"/>
      <c r="F13976" s="64"/>
    </row>
    <row r="13977" spans="4:6">
      <c r="D13977" s="63"/>
      <c r="F13977" s="64"/>
    </row>
    <row r="13978" spans="4:6">
      <c r="D13978" s="63"/>
      <c r="F13978" s="64"/>
    </row>
    <row r="13979" spans="4:6">
      <c r="D13979" s="63"/>
      <c r="F13979" s="64"/>
    </row>
    <row r="13980" spans="4:6">
      <c r="D13980" s="63"/>
      <c r="F13980" s="64"/>
    </row>
    <row r="13981" spans="4:6">
      <c r="D13981" s="63"/>
      <c r="F13981" s="64"/>
    </row>
    <row r="13982" spans="4:6">
      <c r="D13982" s="63"/>
      <c r="F13982" s="64"/>
    </row>
    <row r="13983" spans="4:6">
      <c r="D13983" s="63"/>
      <c r="F13983" s="64"/>
    </row>
    <row r="13984" spans="4:6">
      <c r="D13984" s="63"/>
      <c r="F13984" s="64"/>
    </row>
    <row r="13985" spans="4:6">
      <c r="D13985" s="63"/>
      <c r="F13985" s="64"/>
    </row>
    <row r="13986" spans="4:6">
      <c r="D13986" s="63"/>
      <c r="F13986" s="64"/>
    </row>
    <row r="13987" spans="4:6">
      <c r="D13987" s="63"/>
      <c r="F13987" s="64"/>
    </row>
    <row r="13988" spans="4:6">
      <c r="D13988" s="63"/>
      <c r="F13988" s="64"/>
    </row>
    <row r="13989" spans="4:6">
      <c r="D13989" s="63"/>
      <c r="F13989" s="64"/>
    </row>
    <row r="13990" spans="4:6">
      <c r="D13990" s="63"/>
      <c r="F13990" s="64"/>
    </row>
    <row r="13991" spans="4:6">
      <c r="D13991" s="63"/>
      <c r="F13991" s="64"/>
    </row>
    <row r="13992" spans="4:6">
      <c r="D13992" s="63"/>
      <c r="F13992" s="64"/>
    </row>
    <row r="13993" spans="4:6">
      <c r="D13993" s="63"/>
      <c r="F13993" s="64"/>
    </row>
    <row r="13994" spans="4:6">
      <c r="D13994" s="63"/>
      <c r="F13994" s="64"/>
    </row>
    <row r="13995" spans="4:6">
      <c r="D13995" s="63"/>
      <c r="F13995" s="64"/>
    </row>
    <row r="13996" spans="4:6">
      <c r="D13996" s="63"/>
      <c r="F13996" s="64"/>
    </row>
    <row r="13997" spans="4:6">
      <c r="D13997" s="63"/>
      <c r="F13997" s="64"/>
    </row>
    <row r="13998" spans="4:6">
      <c r="D13998" s="63"/>
      <c r="F13998" s="64"/>
    </row>
    <row r="13999" spans="4:6">
      <c r="D13999" s="63"/>
      <c r="F13999" s="64"/>
    </row>
    <row r="14000" spans="4:6">
      <c r="D14000" s="63"/>
      <c r="F14000" s="64"/>
    </row>
    <row r="14001" spans="4:6">
      <c r="D14001" s="63"/>
      <c r="F14001" s="64"/>
    </row>
    <row r="14002" spans="4:6">
      <c r="D14002" s="63"/>
      <c r="F14002" s="64"/>
    </row>
    <row r="14003" spans="4:6">
      <c r="D14003" s="63"/>
      <c r="F14003" s="64"/>
    </row>
    <row r="14004" spans="4:6">
      <c r="D14004" s="63"/>
      <c r="F14004" s="64"/>
    </row>
    <row r="14005" spans="4:6">
      <c r="D14005" s="63"/>
      <c r="F14005" s="64"/>
    </row>
    <row r="14006" spans="4:6">
      <c r="D14006" s="63"/>
      <c r="F14006" s="64"/>
    </row>
    <row r="14007" spans="4:6">
      <c r="D14007" s="63"/>
      <c r="F14007" s="64"/>
    </row>
    <row r="14008" spans="4:6">
      <c r="D14008" s="63"/>
      <c r="F14008" s="64"/>
    </row>
    <row r="14009" spans="4:6">
      <c r="D14009" s="63"/>
      <c r="F14009" s="64"/>
    </row>
    <row r="14010" spans="4:6">
      <c r="D14010" s="63"/>
      <c r="F14010" s="64"/>
    </row>
    <row r="14011" spans="4:6">
      <c r="D14011" s="63"/>
      <c r="F14011" s="64"/>
    </row>
    <row r="14012" spans="4:6">
      <c r="D14012" s="63"/>
      <c r="F14012" s="64"/>
    </row>
    <row r="14013" spans="4:6">
      <c r="D14013" s="63"/>
      <c r="F14013" s="64"/>
    </row>
    <row r="14014" spans="4:6">
      <c r="D14014" s="63"/>
      <c r="F14014" s="64"/>
    </row>
    <row r="14015" spans="4:6">
      <c r="D14015" s="63"/>
      <c r="F14015" s="64"/>
    </row>
    <row r="14016" spans="4:6">
      <c r="D14016" s="63"/>
      <c r="F14016" s="64"/>
    </row>
    <row r="14017" spans="4:6">
      <c r="D14017" s="63"/>
      <c r="F14017" s="64"/>
    </row>
    <row r="14018" spans="4:6">
      <c r="D14018" s="63"/>
      <c r="F14018" s="64"/>
    </row>
    <row r="14019" spans="4:6">
      <c r="D14019" s="63"/>
      <c r="F14019" s="64"/>
    </row>
    <row r="14020" spans="4:6">
      <c r="D14020" s="63"/>
      <c r="F14020" s="64"/>
    </row>
    <row r="14021" spans="4:6">
      <c r="D14021" s="63"/>
      <c r="F14021" s="64"/>
    </row>
    <row r="14022" spans="4:6">
      <c r="D14022" s="63"/>
      <c r="F14022" s="64"/>
    </row>
    <row r="14023" spans="4:6">
      <c r="D14023" s="63"/>
      <c r="F14023" s="64"/>
    </row>
    <row r="14024" spans="4:6">
      <c r="D14024" s="63"/>
      <c r="F14024" s="64"/>
    </row>
    <row r="14025" spans="4:6">
      <c r="D14025" s="63"/>
      <c r="F14025" s="64"/>
    </row>
    <row r="14026" spans="4:6">
      <c r="D14026" s="63"/>
      <c r="F14026" s="64"/>
    </row>
    <row r="14027" spans="4:6">
      <c r="D14027" s="63"/>
      <c r="F14027" s="64"/>
    </row>
    <row r="14028" spans="4:6">
      <c r="D14028" s="63"/>
      <c r="F14028" s="64"/>
    </row>
    <row r="14029" spans="4:6">
      <c r="D14029" s="63"/>
      <c r="F14029" s="64"/>
    </row>
    <row r="14030" spans="4:6">
      <c r="D14030" s="63"/>
      <c r="F14030" s="64"/>
    </row>
    <row r="14031" spans="4:6">
      <c r="D14031" s="63"/>
      <c r="F14031" s="64"/>
    </row>
    <row r="14032" spans="4:6">
      <c r="D14032" s="63"/>
      <c r="F14032" s="64"/>
    </row>
    <row r="14033" spans="4:6">
      <c r="D14033" s="63"/>
      <c r="F14033" s="64"/>
    </row>
    <row r="14034" spans="4:6">
      <c r="D14034" s="63"/>
      <c r="F14034" s="64"/>
    </row>
    <row r="14035" spans="4:6">
      <c r="D14035" s="63"/>
      <c r="F14035" s="64"/>
    </row>
    <row r="14036" spans="4:6">
      <c r="D14036" s="63"/>
      <c r="F14036" s="64"/>
    </row>
    <row r="14037" spans="4:6">
      <c r="D14037" s="63"/>
      <c r="F14037" s="64"/>
    </row>
    <row r="14038" spans="4:6">
      <c r="D14038" s="63"/>
      <c r="F14038" s="64"/>
    </row>
    <row r="14039" spans="4:6">
      <c r="D14039" s="63"/>
      <c r="F14039" s="64"/>
    </row>
    <row r="14040" spans="4:6">
      <c r="D14040" s="63"/>
      <c r="F14040" s="64"/>
    </row>
    <row r="14041" spans="4:6">
      <c r="D14041" s="63"/>
      <c r="F14041" s="64"/>
    </row>
    <row r="14042" spans="4:6">
      <c r="D14042" s="63"/>
      <c r="F14042" s="64"/>
    </row>
    <row r="14043" spans="4:6">
      <c r="D14043" s="63"/>
      <c r="F14043" s="64"/>
    </row>
    <row r="14044" spans="4:6">
      <c r="D14044" s="63"/>
      <c r="F14044" s="64"/>
    </row>
    <row r="14045" spans="4:6">
      <c r="D14045" s="63"/>
      <c r="F14045" s="64"/>
    </row>
    <row r="14046" spans="4:6">
      <c r="D14046" s="63"/>
      <c r="F14046" s="64"/>
    </row>
    <row r="14047" spans="4:6">
      <c r="D14047" s="63"/>
      <c r="F14047" s="64"/>
    </row>
    <row r="14048" spans="4:6">
      <c r="D14048" s="63"/>
      <c r="F14048" s="64"/>
    </row>
    <row r="14049" spans="4:6">
      <c r="D14049" s="63"/>
      <c r="F14049" s="64"/>
    </row>
    <row r="14050" spans="4:6">
      <c r="D14050" s="63"/>
      <c r="F14050" s="64"/>
    </row>
    <row r="14051" spans="4:6">
      <c r="D14051" s="63"/>
      <c r="F14051" s="64"/>
    </row>
    <row r="14052" spans="4:6">
      <c r="D14052" s="63"/>
      <c r="F14052" s="64"/>
    </row>
    <row r="14053" spans="4:6">
      <c r="D14053" s="63"/>
      <c r="F14053" s="64"/>
    </row>
    <row r="14054" spans="4:6">
      <c r="D14054" s="63"/>
      <c r="F14054" s="64"/>
    </row>
    <row r="14055" spans="4:6">
      <c r="D14055" s="63"/>
      <c r="F14055" s="64"/>
    </row>
    <row r="14056" spans="4:6">
      <c r="D14056" s="63"/>
      <c r="F14056" s="64"/>
    </row>
    <row r="14057" spans="4:6">
      <c r="D14057" s="63"/>
      <c r="F14057" s="64"/>
    </row>
    <row r="14058" spans="4:6">
      <c r="D14058" s="63"/>
      <c r="F14058" s="64"/>
    </row>
    <row r="14059" spans="4:6">
      <c r="D14059" s="63"/>
      <c r="F14059" s="64"/>
    </row>
    <row r="14060" spans="4:6">
      <c r="D14060" s="63"/>
      <c r="F14060" s="64"/>
    </row>
    <row r="14061" spans="4:6">
      <c r="D14061" s="63"/>
      <c r="F14061" s="64"/>
    </row>
    <row r="14062" spans="4:6">
      <c r="D14062" s="63"/>
      <c r="F14062" s="64"/>
    </row>
    <row r="14063" spans="4:6">
      <c r="D14063" s="63"/>
      <c r="F14063" s="64"/>
    </row>
    <row r="14064" spans="4:6">
      <c r="D14064" s="63"/>
      <c r="F14064" s="64"/>
    </row>
    <row r="14065" spans="4:6">
      <c r="D14065" s="63"/>
      <c r="F14065" s="64"/>
    </row>
    <row r="14066" spans="4:6">
      <c r="D14066" s="63"/>
      <c r="F14066" s="64"/>
    </row>
    <row r="14067" spans="4:6">
      <c r="D14067" s="63"/>
      <c r="F14067" s="64"/>
    </row>
    <row r="14068" spans="4:6">
      <c r="D14068" s="63"/>
      <c r="F14068" s="64"/>
    </row>
    <row r="14069" spans="4:6">
      <c r="D14069" s="63"/>
      <c r="F14069" s="64"/>
    </row>
    <row r="14070" spans="4:6">
      <c r="D14070" s="63"/>
      <c r="F14070" s="64"/>
    </row>
    <row r="14071" spans="4:6">
      <c r="D14071" s="63"/>
      <c r="F14071" s="64"/>
    </row>
    <row r="14072" spans="4:6">
      <c r="D14072" s="63"/>
      <c r="F14072" s="64"/>
    </row>
    <row r="14073" spans="4:6">
      <c r="D14073" s="63"/>
      <c r="F14073" s="64"/>
    </row>
    <row r="14074" spans="4:6">
      <c r="D14074" s="63"/>
      <c r="F14074" s="64"/>
    </row>
    <row r="14075" spans="4:6">
      <c r="D14075" s="63"/>
      <c r="F14075" s="64"/>
    </row>
    <row r="14076" spans="4:6">
      <c r="D14076" s="63"/>
      <c r="F14076" s="64"/>
    </row>
    <row r="14077" spans="4:6">
      <c r="D14077" s="63"/>
      <c r="F14077" s="64"/>
    </row>
    <row r="14078" spans="4:6">
      <c r="D14078" s="63"/>
      <c r="F14078" s="64"/>
    </row>
    <row r="14079" spans="4:6">
      <c r="D14079" s="63"/>
      <c r="F14079" s="64"/>
    </row>
    <row r="14080" spans="4:6">
      <c r="D14080" s="63"/>
      <c r="F14080" s="64"/>
    </row>
    <row r="14081" spans="4:6">
      <c r="D14081" s="63"/>
      <c r="F14081" s="64"/>
    </row>
    <row r="14082" spans="4:6">
      <c r="D14082" s="63"/>
      <c r="F14082" s="64"/>
    </row>
    <row r="14083" spans="4:6">
      <c r="D14083" s="63"/>
      <c r="F14083" s="64"/>
    </row>
    <row r="14084" spans="4:6">
      <c r="D14084" s="63"/>
      <c r="F14084" s="64"/>
    </row>
    <row r="14085" spans="4:6">
      <c r="D14085" s="63"/>
      <c r="F14085" s="64"/>
    </row>
    <row r="14086" spans="4:6">
      <c r="D14086" s="63"/>
      <c r="F14086" s="64"/>
    </row>
    <row r="14087" spans="4:6">
      <c r="D14087" s="63"/>
      <c r="F14087" s="64"/>
    </row>
    <row r="14088" spans="4:6">
      <c r="D14088" s="63"/>
      <c r="F14088" s="64"/>
    </row>
    <row r="14089" spans="4:6">
      <c r="D14089" s="63"/>
      <c r="F14089" s="64"/>
    </row>
    <row r="14090" spans="4:6">
      <c r="D14090" s="63"/>
      <c r="F14090" s="64"/>
    </row>
    <row r="14091" spans="4:6">
      <c r="D14091" s="63"/>
      <c r="F14091" s="64"/>
    </row>
    <row r="14092" spans="4:6">
      <c r="D14092" s="63"/>
      <c r="F14092" s="64"/>
    </row>
    <row r="14093" spans="4:6">
      <c r="D14093" s="63"/>
      <c r="F14093" s="64"/>
    </row>
    <row r="14094" spans="4:6">
      <c r="D14094" s="63"/>
      <c r="F14094" s="64"/>
    </row>
    <row r="14095" spans="4:6">
      <c r="D14095" s="63"/>
      <c r="F14095" s="64"/>
    </row>
    <row r="14096" spans="4:6">
      <c r="D14096" s="63"/>
      <c r="F14096" s="64"/>
    </row>
    <row r="14097" spans="4:6">
      <c r="D14097" s="63"/>
      <c r="F14097" s="64"/>
    </row>
    <row r="14098" spans="4:6">
      <c r="D14098" s="63"/>
      <c r="F14098" s="64"/>
    </row>
    <row r="14099" spans="4:6">
      <c r="D14099" s="63"/>
      <c r="F14099" s="64"/>
    </row>
    <row r="14100" spans="4:6">
      <c r="D14100" s="63"/>
      <c r="F14100" s="64"/>
    </row>
    <row r="14101" spans="4:6">
      <c r="D14101" s="63"/>
      <c r="F14101" s="64"/>
    </row>
    <row r="14102" spans="4:6">
      <c r="D14102" s="63"/>
      <c r="F14102" s="64"/>
    </row>
    <row r="14103" spans="4:6">
      <c r="D14103" s="63"/>
      <c r="F14103" s="64"/>
    </row>
    <row r="14104" spans="4:6">
      <c r="D14104" s="63"/>
      <c r="F14104" s="64"/>
    </row>
    <row r="14105" spans="4:6">
      <c r="D14105" s="63"/>
      <c r="F14105" s="64"/>
    </row>
    <row r="14106" spans="4:6">
      <c r="D14106" s="63"/>
      <c r="F14106" s="64"/>
    </row>
    <row r="14107" spans="4:6">
      <c r="D14107" s="63"/>
      <c r="F14107" s="64"/>
    </row>
    <row r="14108" spans="4:6">
      <c r="D14108" s="63"/>
      <c r="F14108" s="64"/>
    </row>
    <row r="14109" spans="4:6">
      <c r="D14109" s="63"/>
      <c r="F14109" s="64"/>
    </row>
    <row r="14110" spans="4:6">
      <c r="D14110" s="63"/>
      <c r="F14110" s="64"/>
    </row>
    <row r="14111" spans="4:6">
      <c r="D14111" s="63"/>
      <c r="F14111" s="64"/>
    </row>
    <row r="14112" spans="4:6">
      <c r="D14112" s="63"/>
      <c r="F14112" s="64"/>
    </row>
    <row r="14113" spans="4:6">
      <c r="D14113" s="63"/>
      <c r="F14113" s="64"/>
    </row>
    <row r="14114" spans="4:6">
      <c r="D14114" s="63"/>
      <c r="F14114" s="64"/>
    </row>
    <row r="14115" spans="4:6">
      <c r="D14115" s="63"/>
      <c r="F14115" s="64"/>
    </row>
    <row r="14116" spans="4:6">
      <c r="D14116" s="63"/>
      <c r="F14116" s="64"/>
    </row>
    <row r="14117" spans="4:6">
      <c r="D14117" s="63"/>
      <c r="F14117" s="64"/>
    </row>
    <row r="14118" spans="4:6">
      <c r="D14118" s="63"/>
      <c r="F14118" s="64"/>
    </row>
    <row r="14119" spans="4:6">
      <c r="D14119" s="63"/>
      <c r="F14119" s="64"/>
    </row>
    <row r="14120" spans="4:6">
      <c r="D14120" s="63"/>
      <c r="F14120" s="64"/>
    </row>
    <row r="14121" spans="4:6">
      <c r="D14121" s="63"/>
      <c r="F14121" s="64"/>
    </row>
    <row r="14122" spans="4:6">
      <c r="D14122" s="63"/>
      <c r="F14122" s="64"/>
    </row>
    <row r="14123" spans="4:6">
      <c r="D14123" s="63"/>
      <c r="F14123" s="64"/>
    </row>
    <row r="14124" spans="4:6">
      <c r="D14124" s="63"/>
      <c r="F14124" s="64"/>
    </row>
    <row r="14125" spans="4:6">
      <c r="D14125" s="63"/>
      <c r="F14125" s="64"/>
    </row>
    <row r="14126" spans="4:6">
      <c r="D14126" s="63"/>
      <c r="F14126" s="64"/>
    </row>
    <row r="14127" spans="4:6">
      <c r="D14127" s="63"/>
      <c r="F14127" s="64"/>
    </row>
    <row r="14128" spans="4:6">
      <c r="D14128" s="63"/>
      <c r="F14128" s="64"/>
    </row>
    <row r="14129" spans="4:6">
      <c r="D14129" s="63"/>
      <c r="F14129" s="64"/>
    </row>
    <row r="14130" spans="4:6">
      <c r="D14130" s="63"/>
      <c r="F14130" s="64"/>
    </row>
    <row r="14131" spans="4:6">
      <c r="D14131" s="63"/>
      <c r="F14131" s="64"/>
    </row>
    <row r="14132" spans="4:6">
      <c r="D14132" s="63"/>
      <c r="F14132" s="64"/>
    </row>
    <row r="14133" spans="4:6">
      <c r="D14133" s="63"/>
      <c r="F14133" s="64"/>
    </row>
    <row r="14134" spans="4:6">
      <c r="D14134" s="63"/>
      <c r="F14134" s="64"/>
    </row>
    <row r="14135" spans="4:6">
      <c r="D14135" s="63"/>
      <c r="F14135" s="64"/>
    </row>
    <row r="14136" spans="4:6">
      <c r="D14136" s="63"/>
      <c r="F14136" s="64"/>
    </row>
    <row r="14137" spans="4:6">
      <c r="D14137" s="63"/>
      <c r="F14137" s="64"/>
    </row>
    <row r="14138" spans="4:6">
      <c r="D14138" s="63"/>
      <c r="F14138" s="64"/>
    </row>
    <row r="14139" spans="4:6">
      <c r="D14139" s="63"/>
      <c r="F14139" s="64"/>
    </row>
    <row r="14140" spans="4:6">
      <c r="D14140" s="63"/>
      <c r="F14140" s="64"/>
    </row>
    <row r="14141" spans="4:6">
      <c r="D14141" s="63"/>
      <c r="F14141" s="64"/>
    </row>
    <row r="14142" spans="4:6">
      <c r="D14142" s="63"/>
      <c r="F14142" s="64"/>
    </row>
    <row r="14143" spans="4:6">
      <c r="D14143" s="63"/>
      <c r="F14143" s="64"/>
    </row>
    <row r="14144" spans="4:6">
      <c r="D14144" s="63"/>
      <c r="F14144" s="64"/>
    </row>
    <row r="14145" spans="4:6">
      <c r="D14145" s="63"/>
      <c r="F14145" s="64"/>
    </row>
    <row r="14146" spans="4:6">
      <c r="D14146" s="63"/>
      <c r="F14146" s="64"/>
    </row>
    <row r="14147" spans="4:6">
      <c r="D14147" s="63"/>
      <c r="F14147" s="64"/>
    </row>
    <row r="14148" spans="4:6">
      <c r="D14148" s="63"/>
      <c r="F14148" s="64"/>
    </row>
    <row r="14149" spans="4:6">
      <c r="D14149" s="63"/>
      <c r="F14149" s="64"/>
    </row>
    <row r="14150" spans="4:6">
      <c r="D14150" s="63"/>
      <c r="F14150" s="64"/>
    </row>
    <row r="14151" spans="4:6">
      <c r="D14151" s="63"/>
      <c r="F14151" s="64"/>
    </row>
    <row r="14152" spans="4:6">
      <c r="D14152" s="63"/>
      <c r="F14152" s="64"/>
    </row>
    <row r="14153" spans="4:6">
      <c r="D14153" s="63"/>
      <c r="F14153" s="64"/>
    </row>
    <row r="14154" spans="4:6">
      <c r="D14154" s="63"/>
      <c r="F14154" s="64"/>
    </row>
    <row r="14155" spans="4:6">
      <c r="D14155" s="63"/>
      <c r="F14155" s="64"/>
    </row>
    <row r="14156" spans="4:6">
      <c r="D14156" s="63"/>
      <c r="F14156" s="64"/>
    </row>
    <row r="14157" spans="4:6">
      <c r="D14157" s="63"/>
      <c r="F14157" s="64"/>
    </row>
    <row r="14158" spans="4:6">
      <c r="D14158" s="63"/>
      <c r="F14158" s="64"/>
    </row>
    <row r="14159" spans="4:6">
      <c r="D14159" s="63"/>
      <c r="F14159" s="64"/>
    </row>
    <row r="14160" spans="4:6">
      <c r="D14160" s="63"/>
      <c r="F14160" s="64"/>
    </row>
    <row r="14161" spans="4:6">
      <c r="D14161" s="63"/>
      <c r="F14161" s="64"/>
    </row>
    <row r="14162" spans="4:6">
      <c r="D14162" s="63"/>
      <c r="F14162" s="64"/>
    </row>
    <row r="14163" spans="4:6">
      <c r="D14163" s="63"/>
      <c r="F14163" s="64"/>
    </row>
    <row r="14164" spans="4:6">
      <c r="D14164" s="63"/>
      <c r="F14164" s="64"/>
    </row>
    <row r="14165" spans="4:6">
      <c r="D14165" s="63"/>
      <c r="F14165" s="64"/>
    </row>
    <row r="14166" spans="4:6">
      <c r="D14166" s="63"/>
      <c r="F14166" s="64"/>
    </row>
    <row r="14167" spans="4:6">
      <c r="D14167" s="63"/>
      <c r="F14167" s="64"/>
    </row>
    <row r="14168" spans="4:6">
      <c r="D14168" s="63"/>
      <c r="F14168" s="64"/>
    </row>
    <row r="14169" spans="4:6">
      <c r="D14169" s="63"/>
      <c r="F14169" s="64"/>
    </row>
    <row r="14170" spans="4:6">
      <c r="D14170" s="63"/>
      <c r="F14170" s="64"/>
    </row>
    <row r="14171" spans="4:6">
      <c r="D14171" s="63"/>
      <c r="F14171" s="64"/>
    </row>
    <row r="14172" spans="4:6">
      <c r="D14172" s="63"/>
      <c r="F14172" s="64"/>
    </row>
    <row r="14173" spans="4:6">
      <c r="D14173" s="63"/>
      <c r="F14173" s="64"/>
    </row>
    <row r="14174" spans="4:6">
      <c r="D14174" s="63"/>
      <c r="F14174" s="64"/>
    </row>
    <row r="14175" spans="4:6">
      <c r="D14175" s="63"/>
      <c r="F14175" s="64"/>
    </row>
    <row r="14176" spans="4:6">
      <c r="D14176" s="63"/>
      <c r="F14176" s="64"/>
    </row>
    <row r="14177" spans="4:6">
      <c r="D14177" s="63"/>
      <c r="F14177" s="64"/>
    </row>
    <row r="14178" spans="4:6">
      <c r="D14178" s="63"/>
      <c r="F14178" s="64"/>
    </row>
    <row r="14179" spans="4:6">
      <c r="D14179" s="63"/>
      <c r="F14179" s="64"/>
    </row>
    <row r="14180" spans="4:6">
      <c r="D14180" s="63"/>
      <c r="F14180" s="64"/>
    </row>
    <row r="14181" spans="4:6">
      <c r="D14181" s="63"/>
      <c r="F14181" s="64"/>
    </row>
    <row r="14182" spans="4:6">
      <c r="D14182" s="63"/>
      <c r="F14182" s="64"/>
    </row>
    <row r="14183" spans="4:6">
      <c r="D14183" s="63"/>
      <c r="F14183" s="64"/>
    </row>
    <row r="14184" spans="4:6">
      <c r="D14184" s="63"/>
      <c r="F14184" s="64"/>
    </row>
    <row r="14185" spans="4:6">
      <c r="D14185" s="63"/>
      <c r="F14185" s="64"/>
    </row>
    <row r="14186" spans="4:6">
      <c r="D14186" s="63"/>
      <c r="F14186" s="64"/>
    </row>
    <row r="14187" spans="4:6">
      <c r="D14187" s="63"/>
      <c r="F14187" s="64"/>
    </row>
    <row r="14188" spans="4:6">
      <c r="D14188" s="63"/>
      <c r="F14188" s="64"/>
    </row>
    <row r="14189" spans="4:6">
      <c r="D14189" s="63"/>
      <c r="F14189" s="64"/>
    </row>
    <row r="14190" spans="4:6">
      <c r="D14190" s="63"/>
      <c r="F14190" s="64"/>
    </row>
    <row r="14191" spans="4:6">
      <c r="D14191" s="63"/>
      <c r="F14191" s="64"/>
    </row>
    <row r="14192" spans="4:6">
      <c r="D14192" s="63"/>
      <c r="F14192" s="64"/>
    </row>
    <row r="14193" spans="4:6">
      <c r="D14193" s="63"/>
      <c r="F14193" s="64"/>
    </row>
    <row r="14194" spans="4:6">
      <c r="D14194" s="63"/>
      <c r="F14194" s="64"/>
    </row>
    <row r="14195" spans="4:6">
      <c r="D14195" s="63"/>
      <c r="F14195" s="64"/>
    </row>
    <row r="14196" spans="4:6">
      <c r="D14196" s="63"/>
      <c r="F14196" s="64"/>
    </row>
    <row r="14197" spans="4:6">
      <c r="D14197" s="63"/>
      <c r="F14197" s="64"/>
    </row>
    <row r="14198" spans="4:6">
      <c r="D14198" s="63"/>
      <c r="F14198" s="64"/>
    </row>
    <row r="14199" spans="4:6">
      <c r="D14199" s="63"/>
      <c r="F14199" s="64"/>
    </row>
    <row r="14200" spans="4:6">
      <c r="D14200" s="63"/>
      <c r="F14200" s="64"/>
    </row>
    <row r="14201" spans="4:6">
      <c r="D14201" s="63"/>
      <c r="F14201" s="64"/>
    </row>
    <row r="14202" spans="4:6">
      <c r="D14202" s="63"/>
      <c r="F14202" s="64"/>
    </row>
    <row r="14203" spans="4:6">
      <c r="D14203" s="63"/>
      <c r="F14203" s="64"/>
    </row>
    <row r="14204" spans="4:6">
      <c r="D14204" s="63"/>
      <c r="F14204" s="64"/>
    </row>
    <row r="14205" spans="4:6">
      <c r="D14205" s="63"/>
      <c r="F14205" s="64"/>
    </row>
    <row r="14206" spans="4:6">
      <c r="D14206" s="63"/>
      <c r="F14206" s="64"/>
    </row>
    <row r="14207" spans="4:6">
      <c r="D14207" s="63"/>
      <c r="F14207" s="64"/>
    </row>
    <row r="14208" spans="4:6">
      <c r="D14208" s="63"/>
      <c r="F14208" s="64"/>
    </row>
    <row r="14209" spans="4:6">
      <c r="D14209" s="63"/>
      <c r="F14209" s="64"/>
    </row>
    <row r="14210" spans="4:6">
      <c r="D14210" s="63"/>
      <c r="F14210" s="64"/>
    </row>
    <row r="14211" spans="4:6">
      <c r="D14211" s="63"/>
      <c r="F14211" s="64"/>
    </row>
    <row r="14212" spans="4:6">
      <c r="D14212" s="63"/>
      <c r="F14212" s="64"/>
    </row>
    <row r="14213" spans="4:6">
      <c r="D14213" s="63"/>
      <c r="F14213" s="64"/>
    </row>
    <row r="14214" spans="4:6">
      <c r="D14214" s="63"/>
      <c r="F14214" s="64"/>
    </row>
    <row r="14215" spans="4:6">
      <c r="D14215" s="63"/>
      <c r="F14215" s="64"/>
    </row>
    <row r="14216" spans="4:6">
      <c r="D14216" s="63"/>
      <c r="F14216" s="64"/>
    </row>
    <row r="14217" spans="4:6">
      <c r="D14217" s="63"/>
      <c r="F14217" s="64"/>
    </row>
    <row r="14218" spans="4:6">
      <c r="D14218" s="63"/>
      <c r="F14218" s="64"/>
    </row>
    <row r="14219" spans="4:6">
      <c r="D14219" s="63"/>
      <c r="F14219" s="64"/>
    </row>
    <row r="14220" spans="4:6">
      <c r="D14220" s="63"/>
      <c r="F14220" s="64"/>
    </row>
    <row r="14221" spans="4:6">
      <c r="D14221" s="63"/>
      <c r="F14221" s="64"/>
    </row>
    <row r="14222" spans="4:6">
      <c r="D14222" s="63"/>
      <c r="F14222" s="64"/>
    </row>
    <row r="14223" spans="4:6">
      <c r="D14223" s="63"/>
      <c r="F14223" s="64"/>
    </row>
    <row r="14224" spans="4:6">
      <c r="D14224" s="63"/>
      <c r="F14224" s="64"/>
    </row>
    <row r="14225" spans="4:6">
      <c r="D14225" s="63"/>
      <c r="F14225" s="64"/>
    </row>
    <row r="14226" spans="4:6">
      <c r="D14226" s="63"/>
      <c r="F14226" s="64"/>
    </row>
    <row r="14227" spans="4:6">
      <c r="D14227" s="63"/>
      <c r="F14227" s="64"/>
    </row>
    <row r="14228" spans="4:6">
      <c r="D14228" s="63"/>
      <c r="F14228" s="64"/>
    </row>
    <row r="14229" spans="4:6">
      <c r="D14229" s="63"/>
      <c r="F14229" s="64"/>
    </row>
    <row r="14230" spans="4:6">
      <c r="D14230" s="63"/>
      <c r="F14230" s="64"/>
    </row>
    <row r="14231" spans="4:6">
      <c r="D14231" s="63"/>
      <c r="F14231" s="64"/>
    </row>
    <row r="14232" spans="4:6">
      <c r="D14232" s="63"/>
      <c r="F14232" s="64"/>
    </row>
    <row r="14233" spans="4:6">
      <c r="D14233" s="63"/>
      <c r="F14233" s="64"/>
    </row>
    <row r="14234" spans="4:6">
      <c r="D14234" s="63"/>
      <c r="F14234" s="64"/>
    </row>
    <row r="14235" spans="4:6">
      <c r="D14235" s="63"/>
      <c r="F14235" s="64"/>
    </row>
    <row r="14236" spans="4:6">
      <c r="D14236" s="63"/>
      <c r="F14236" s="64"/>
    </row>
    <row r="14237" spans="4:6">
      <c r="D14237" s="63"/>
      <c r="F14237" s="64"/>
    </row>
    <row r="14238" spans="4:6">
      <c r="D14238" s="63"/>
      <c r="F14238" s="64"/>
    </row>
    <row r="14239" spans="4:6">
      <c r="D14239" s="63"/>
      <c r="F14239" s="64"/>
    </row>
    <row r="14240" spans="4:6">
      <c r="D14240" s="63"/>
      <c r="F14240" s="64"/>
    </row>
    <row r="14241" spans="4:6">
      <c r="D14241" s="63"/>
      <c r="F14241" s="64"/>
    </row>
    <row r="14242" spans="4:6">
      <c r="D14242" s="63"/>
      <c r="F14242" s="64"/>
    </row>
    <row r="14243" spans="4:6">
      <c r="D14243" s="63"/>
      <c r="F14243" s="64"/>
    </row>
    <row r="14244" spans="4:6">
      <c r="D14244" s="63"/>
      <c r="F14244" s="64"/>
    </row>
    <row r="14245" spans="4:6">
      <c r="D14245" s="63"/>
      <c r="F14245" s="64"/>
    </row>
    <row r="14246" spans="4:6">
      <c r="D14246" s="63"/>
      <c r="F14246" s="64"/>
    </row>
    <row r="14247" spans="4:6">
      <c r="D14247" s="63"/>
      <c r="F14247" s="64"/>
    </row>
    <row r="14248" spans="4:6">
      <c r="D14248" s="63"/>
      <c r="F14248" s="64"/>
    </row>
    <row r="14249" spans="4:6">
      <c r="D14249" s="63"/>
      <c r="F14249" s="64"/>
    </row>
    <row r="14250" spans="4:6">
      <c r="D14250" s="63"/>
      <c r="F14250" s="64"/>
    </row>
    <row r="14251" spans="4:6">
      <c r="D14251" s="63"/>
      <c r="F14251" s="64"/>
    </row>
    <row r="14252" spans="4:6">
      <c r="D14252" s="63"/>
      <c r="F14252" s="64"/>
    </row>
    <row r="14253" spans="4:6">
      <c r="D14253" s="63"/>
      <c r="F14253" s="64"/>
    </row>
    <row r="14254" spans="4:6">
      <c r="D14254" s="63"/>
      <c r="F14254" s="64"/>
    </row>
    <row r="14255" spans="4:6">
      <c r="D14255" s="63"/>
      <c r="F14255" s="64"/>
    </row>
    <row r="14256" spans="4:6">
      <c r="D14256" s="63"/>
      <c r="F14256" s="64"/>
    </row>
    <row r="14257" spans="4:6">
      <c r="D14257" s="63"/>
      <c r="F14257" s="64"/>
    </row>
    <row r="14258" spans="4:6">
      <c r="D14258" s="63"/>
      <c r="F14258" s="64"/>
    </row>
    <row r="14259" spans="4:6">
      <c r="D14259" s="63"/>
      <c r="F14259" s="64"/>
    </row>
    <row r="14260" spans="4:6">
      <c r="D14260" s="63"/>
      <c r="F14260" s="64"/>
    </row>
    <row r="14261" spans="4:6">
      <c r="D14261" s="63"/>
      <c r="F14261" s="64"/>
    </row>
    <row r="14262" spans="4:6">
      <c r="D14262" s="63"/>
      <c r="F14262" s="64"/>
    </row>
    <row r="14263" spans="4:6">
      <c r="D14263" s="63"/>
      <c r="F14263" s="64"/>
    </row>
    <row r="14264" spans="4:6">
      <c r="D14264" s="63"/>
      <c r="F14264" s="64"/>
    </row>
    <row r="14265" spans="4:6">
      <c r="D14265" s="63"/>
      <c r="F14265" s="64"/>
    </row>
    <row r="14266" spans="4:6">
      <c r="D14266" s="63"/>
      <c r="F14266" s="64"/>
    </row>
    <row r="14267" spans="4:6">
      <c r="D14267" s="63"/>
      <c r="F14267" s="64"/>
    </row>
    <row r="14268" spans="4:6">
      <c r="D14268" s="63"/>
      <c r="F14268" s="64"/>
    </row>
    <row r="14269" spans="4:6">
      <c r="D14269" s="63"/>
      <c r="F14269" s="64"/>
    </row>
    <row r="14270" spans="4:6">
      <c r="D14270" s="63"/>
      <c r="F14270" s="64"/>
    </row>
    <row r="14271" spans="4:6">
      <c r="D14271" s="63"/>
      <c r="F14271" s="64"/>
    </row>
    <row r="14272" spans="4:6">
      <c r="D14272" s="63"/>
      <c r="F14272" s="64"/>
    </row>
    <row r="14273" spans="4:6">
      <c r="D14273" s="63"/>
      <c r="F14273" s="64"/>
    </row>
    <row r="14274" spans="4:6">
      <c r="D14274" s="63"/>
      <c r="F14274" s="64"/>
    </row>
    <row r="14275" spans="4:6">
      <c r="D14275" s="63"/>
      <c r="F14275" s="64"/>
    </row>
    <row r="14276" spans="4:6">
      <c r="D14276" s="63"/>
      <c r="F14276" s="64"/>
    </row>
    <row r="14277" spans="4:6">
      <c r="D14277" s="63"/>
      <c r="F14277" s="64"/>
    </row>
    <row r="14278" spans="4:6">
      <c r="D14278" s="63"/>
      <c r="F14278" s="64"/>
    </row>
    <row r="14279" spans="4:6">
      <c r="D14279" s="63"/>
      <c r="F14279" s="64"/>
    </row>
    <row r="14280" spans="4:6">
      <c r="D14280" s="63"/>
      <c r="F14280" s="64"/>
    </row>
    <row r="14281" spans="4:6">
      <c r="D14281" s="63"/>
      <c r="F14281" s="64"/>
    </row>
    <row r="14282" spans="4:6">
      <c r="D14282" s="63"/>
      <c r="F14282" s="64"/>
    </row>
    <row r="14283" spans="4:6">
      <c r="D14283" s="63"/>
      <c r="F14283" s="64"/>
    </row>
    <row r="14284" spans="4:6">
      <c r="D14284" s="63"/>
      <c r="F14284" s="64"/>
    </row>
    <row r="14285" spans="4:6">
      <c r="D14285" s="63"/>
      <c r="F14285" s="64"/>
    </row>
    <row r="14286" spans="4:6">
      <c r="D14286" s="63"/>
      <c r="F14286" s="64"/>
    </row>
    <row r="14287" spans="4:6">
      <c r="D14287" s="63"/>
      <c r="F14287" s="64"/>
    </row>
    <row r="14288" spans="4:6">
      <c r="D14288" s="63"/>
      <c r="F14288" s="64"/>
    </row>
    <row r="14289" spans="4:6">
      <c r="D14289" s="63"/>
      <c r="F14289" s="64"/>
    </row>
    <row r="14290" spans="4:6">
      <c r="D14290" s="63"/>
      <c r="F14290" s="64"/>
    </row>
    <row r="14291" spans="4:6">
      <c r="D14291" s="63"/>
      <c r="F14291" s="64"/>
    </row>
    <row r="14292" spans="4:6">
      <c r="D14292" s="63"/>
      <c r="F14292" s="64"/>
    </row>
    <row r="14293" spans="4:6">
      <c r="D14293" s="63"/>
      <c r="F14293" s="64"/>
    </row>
    <row r="14294" spans="4:6">
      <c r="D14294" s="63"/>
      <c r="F14294" s="64"/>
    </row>
    <row r="14295" spans="4:6">
      <c r="D14295" s="63"/>
      <c r="F14295" s="64"/>
    </row>
    <row r="14296" spans="4:6">
      <c r="D14296" s="63"/>
      <c r="F14296" s="64"/>
    </row>
    <row r="14297" spans="4:6">
      <c r="D14297" s="63"/>
      <c r="F14297" s="64"/>
    </row>
    <row r="14298" spans="4:6">
      <c r="D14298" s="63"/>
      <c r="F14298" s="64"/>
    </row>
    <row r="14299" spans="4:6">
      <c r="D14299" s="63"/>
      <c r="F14299" s="64"/>
    </row>
    <row r="14300" spans="4:6">
      <c r="D14300" s="63"/>
      <c r="F14300" s="64"/>
    </row>
    <row r="14301" spans="4:6">
      <c r="D14301" s="63"/>
      <c r="F14301" s="64"/>
    </row>
    <row r="14302" spans="4:6">
      <c r="D14302" s="63"/>
      <c r="F14302" s="64"/>
    </row>
    <row r="14303" spans="4:6">
      <c r="D14303" s="63"/>
      <c r="F14303" s="64"/>
    </row>
    <row r="14304" spans="4:6">
      <c r="D14304" s="63"/>
      <c r="F14304" s="64"/>
    </row>
    <row r="14305" spans="4:6">
      <c r="D14305" s="63"/>
      <c r="F14305" s="64"/>
    </row>
    <row r="14306" spans="4:6">
      <c r="D14306" s="63"/>
      <c r="F14306" s="64"/>
    </row>
    <row r="14307" spans="4:6">
      <c r="D14307" s="63"/>
      <c r="F14307" s="64"/>
    </row>
    <row r="14308" spans="4:6">
      <c r="D14308" s="63"/>
      <c r="F14308" s="64"/>
    </row>
    <row r="14309" spans="4:6">
      <c r="D14309" s="63"/>
      <c r="F14309" s="64"/>
    </row>
    <row r="14310" spans="4:6">
      <c r="D14310" s="63"/>
      <c r="F14310" s="64"/>
    </row>
    <row r="14311" spans="4:6">
      <c r="D14311" s="63"/>
      <c r="F14311" s="64"/>
    </row>
    <row r="14312" spans="4:6">
      <c r="D14312" s="63"/>
      <c r="F14312" s="64"/>
    </row>
    <row r="14313" spans="4:6">
      <c r="D14313" s="63"/>
      <c r="F14313" s="64"/>
    </row>
    <row r="14314" spans="4:6">
      <c r="D14314" s="63"/>
      <c r="F14314" s="64"/>
    </row>
    <row r="14315" spans="4:6">
      <c r="D14315" s="63"/>
      <c r="F14315" s="64"/>
    </row>
    <row r="14316" spans="4:6">
      <c r="D14316" s="63"/>
      <c r="F14316" s="64"/>
    </row>
    <row r="14317" spans="4:6">
      <c r="D14317" s="63"/>
      <c r="F14317" s="64"/>
    </row>
    <row r="14318" spans="4:6">
      <c r="D14318" s="63"/>
      <c r="F14318" s="64"/>
    </row>
    <row r="14319" spans="4:6">
      <c r="D14319" s="63"/>
      <c r="F14319" s="64"/>
    </row>
    <row r="14320" spans="4:6">
      <c r="D14320" s="63"/>
      <c r="F14320" s="64"/>
    </row>
    <row r="14321" spans="4:6">
      <c r="D14321" s="63"/>
      <c r="F14321" s="64"/>
    </row>
    <row r="14322" spans="4:6">
      <c r="D14322" s="63"/>
      <c r="F14322" s="64"/>
    </row>
    <row r="14323" spans="4:6">
      <c r="D14323" s="63"/>
      <c r="F14323" s="64"/>
    </row>
    <row r="14324" spans="4:6">
      <c r="D14324" s="63"/>
      <c r="F14324" s="64"/>
    </row>
    <row r="14325" spans="4:6">
      <c r="D14325" s="63"/>
      <c r="F14325" s="64"/>
    </row>
    <row r="14326" spans="4:6">
      <c r="D14326" s="63"/>
      <c r="F14326" s="64"/>
    </row>
    <row r="14327" spans="4:6">
      <c r="D14327" s="63"/>
      <c r="F14327" s="64"/>
    </row>
    <row r="14328" spans="4:6">
      <c r="D14328" s="63"/>
      <c r="F14328" s="64"/>
    </row>
    <row r="14329" spans="4:6">
      <c r="D14329" s="63"/>
      <c r="F14329" s="64"/>
    </row>
    <row r="14330" spans="4:6">
      <c r="D14330" s="63"/>
      <c r="F14330" s="64"/>
    </row>
    <row r="14331" spans="4:6">
      <c r="D14331" s="63"/>
      <c r="F14331" s="64"/>
    </row>
    <row r="14332" spans="4:6">
      <c r="D14332" s="63"/>
      <c r="F14332" s="64"/>
    </row>
    <row r="14333" spans="4:6">
      <c r="D14333" s="63"/>
      <c r="F14333" s="64"/>
    </row>
    <row r="14334" spans="4:6">
      <c r="D14334" s="63"/>
      <c r="F14334" s="64"/>
    </row>
    <row r="14335" spans="4:6">
      <c r="D14335" s="63"/>
      <c r="F14335" s="64"/>
    </row>
    <row r="14336" spans="4:6">
      <c r="D14336" s="63"/>
      <c r="F14336" s="64"/>
    </row>
    <row r="14337" spans="4:6">
      <c r="D14337" s="63"/>
      <c r="F14337" s="64"/>
    </row>
    <row r="14338" spans="4:6">
      <c r="D14338" s="63"/>
      <c r="F14338" s="64"/>
    </row>
    <row r="14339" spans="4:6">
      <c r="D14339" s="63"/>
      <c r="F14339" s="64"/>
    </row>
    <row r="14340" spans="4:6">
      <c r="D14340" s="63"/>
      <c r="F14340" s="64"/>
    </row>
    <row r="14341" spans="4:6">
      <c r="D14341" s="63"/>
      <c r="F14341" s="64"/>
    </row>
    <row r="14342" spans="4:6">
      <c r="D14342" s="63"/>
      <c r="F14342" s="64"/>
    </row>
    <row r="14343" spans="4:6">
      <c r="D14343" s="63"/>
      <c r="F14343" s="64"/>
    </row>
    <row r="14344" spans="4:6">
      <c r="D14344" s="63"/>
      <c r="F14344" s="64"/>
    </row>
    <row r="14345" spans="4:6">
      <c r="D14345" s="63"/>
      <c r="F14345" s="64"/>
    </row>
    <row r="14346" spans="4:6">
      <c r="D14346" s="63"/>
      <c r="F14346" s="64"/>
    </row>
    <row r="14347" spans="4:6">
      <c r="D14347" s="63"/>
      <c r="F14347" s="64"/>
    </row>
    <row r="14348" spans="4:6">
      <c r="D14348" s="63"/>
      <c r="F14348" s="64"/>
    </row>
    <row r="14349" spans="4:6">
      <c r="D14349" s="63"/>
      <c r="F14349" s="64"/>
    </row>
    <row r="14350" spans="4:6">
      <c r="D14350" s="63"/>
      <c r="F14350" s="64"/>
    </row>
    <row r="14351" spans="4:6">
      <c r="D14351" s="63"/>
      <c r="F14351" s="64"/>
    </row>
    <row r="14352" spans="4:6">
      <c r="D14352" s="63"/>
      <c r="F14352" s="64"/>
    </row>
    <row r="14353" spans="4:6">
      <c r="D14353" s="63"/>
      <c r="F14353" s="64"/>
    </row>
    <row r="14354" spans="4:6">
      <c r="D14354" s="63"/>
      <c r="F14354" s="64"/>
    </row>
    <row r="14355" spans="4:6">
      <c r="D14355" s="63"/>
      <c r="F14355" s="64"/>
    </row>
    <row r="14356" spans="4:6">
      <c r="D14356" s="63"/>
      <c r="F14356" s="64"/>
    </row>
    <row r="14357" spans="4:6">
      <c r="D14357" s="63"/>
      <c r="F14357" s="64"/>
    </row>
    <row r="14358" spans="4:6">
      <c r="D14358" s="63"/>
      <c r="F14358" s="64"/>
    </row>
    <row r="14359" spans="4:6">
      <c r="D14359" s="63"/>
      <c r="F14359" s="64"/>
    </row>
    <row r="14360" spans="4:6">
      <c r="D14360" s="63"/>
      <c r="F14360" s="64"/>
    </row>
    <row r="14361" spans="4:6">
      <c r="D14361" s="63"/>
      <c r="F14361" s="64"/>
    </row>
    <row r="14362" spans="4:6">
      <c r="D14362" s="63"/>
      <c r="F14362" s="64"/>
    </row>
    <row r="14363" spans="4:6">
      <c r="D14363" s="63"/>
      <c r="F14363" s="64"/>
    </row>
    <row r="14364" spans="4:6">
      <c r="D14364" s="63"/>
      <c r="F14364" s="64"/>
    </row>
    <row r="14365" spans="4:6">
      <c r="D14365" s="63"/>
      <c r="F14365" s="64"/>
    </row>
    <row r="14366" spans="4:6">
      <c r="D14366" s="63"/>
      <c r="F14366" s="64"/>
    </row>
    <row r="14367" spans="4:6">
      <c r="D14367" s="63"/>
      <c r="F14367" s="64"/>
    </row>
    <row r="14368" spans="4:6">
      <c r="D14368" s="63"/>
      <c r="F14368" s="64"/>
    </row>
    <row r="14369" spans="4:6">
      <c r="D14369" s="63"/>
      <c r="F14369" s="64"/>
    </row>
    <row r="14370" spans="4:6">
      <c r="D14370" s="63"/>
      <c r="F14370" s="64"/>
    </row>
    <row r="14371" spans="4:6">
      <c r="D14371" s="63"/>
      <c r="F14371" s="64"/>
    </row>
    <row r="14372" spans="4:6">
      <c r="D14372" s="63"/>
      <c r="F14372" s="64"/>
    </row>
    <row r="14373" spans="4:6">
      <c r="D14373" s="63"/>
      <c r="F14373" s="64"/>
    </row>
    <row r="14374" spans="4:6">
      <c r="D14374" s="63"/>
      <c r="F14374" s="64"/>
    </row>
    <row r="14375" spans="4:6">
      <c r="D14375" s="63"/>
      <c r="F14375" s="64"/>
    </row>
    <row r="14376" spans="4:6">
      <c r="D14376" s="63"/>
      <c r="F14376" s="64"/>
    </row>
    <row r="14377" spans="4:6">
      <c r="D14377" s="63"/>
      <c r="F14377" s="64"/>
    </row>
    <row r="14378" spans="4:6">
      <c r="D14378" s="63"/>
      <c r="F14378" s="64"/>
    </row>
    <row r="14379" spans="4:6">
      <c r="D14379" s="63"/>
      <c r="F14379" s="64"/>
    </row>
    <row r="14380" spans="4:6">
      <c r="D14380" s="63"/>
      <c r="F14380" s="64"/>
    </row>
    <row r="14381" spans="4:6">
      <c r="D14381" s="63"/>
      <c r="F14381" s="64"/>
    </row>
    <row r="14382" spans="4:6">
      <c r="D14382" s="63"/>
      <c r="F14382" s="64"/>
    </row>
    <row r="14383" spans="4:6">
      <c r="D14383" s="63"/>
      <c r="F14383" s="64"/>
    </row>
    <row r="14384" spans="4:6">
      <c r="D14384" s="63"/>
      <c r="F14384" s="64"/>
    </row>
    <row r="14385" spans="4:6">
      <c r="D14385" s="63"/>
      <c r="F14385" s="64"/>
    </row>
    <row r="14386" spans="4:6">
      <c r="D14386" s="63"/>
      <c r="F14386" s="64"/>
    </row>
    <row r="14387" spans="4:6">
      <c r="D14387" s="63"/>
      <c r="F14387" s="64"/>
    </row>
    <row r="14388" spans="4:6">
      <c r="D14388" s="63"/>
      <c r="F14388" s="64"/>
    </row>
    <row r="14389" spans="4:6">
      <c r="D14389" s="63"/>
      <c r="F14389" s="64"/>
    </row>
    <row r="14390" spans="4:6">
      <c r="D14390" s="63"/>
      <c r="F14390" s="64"/>
    </row>
    <row r="14391" spans="4:6">
      <c r="D14391" s="63"/>
      <c r="F14391" s="64"/>
    </row>
    <row r="14392" spans="4:6">
      <c r="D14392" s="63"/>
      <c r="F14392" s="64"/>
    </row>
    <row r="14393" spans="4:6">
      <c r="D14393" s="63"/>
      <c r="F14393" s="64"/>
    </row>
    <row r="14394" spans="4:6">
      <c r="D14394" s="63"/>
      <c r="F14394" s="64"/>
    </row>
    <row r="14395" spans="4:6">
      <c r="D14395" s="63"/>
      <c r="F14395" s="64"/>
    </row>
    <row r="14396" spans="4:6">
      <c r="D14396" s="63"/>
      <c r="F14396" s="64"/>
    </row>
    <row r="14397" spans="4:6">
      <c r="D14397" s="63"/>
      <c r="F14397" s="64"/>
    </row>
    <row r="14398" spans="4:6">
      <c r="D14398" s="63"/>
      <c r="F14398" s="64"/>
    </row>
    <row r="14399" spans="4:6">
      <c r="D14399" s="63"/>
      <c r="F14399" s="64"/>
    </row>
    <row r="14400" spans="4:6">
      <c r="D14400" s="63"/>
      <c r="F14400" s="64"/>
    </row>
    <row r="14401" spans="4:6">
      <c r="D14401" s="63"/>
      <c r="F14401" s="64"/>
    </row>
    <row r="14402" spans="4:6">
      <c r="D14402" s="63"/>
      <c r="F14402" s="64"/>
    </row>
    <row r="14403" spans="4:6">
      <c r="D14403" s="63"/>
      <c r="F14403" s="64"/>
    </row>
    <row r="14404" spans="4:6">
      <c r="D14404" s="63"/>
      <c r="F14404" s="64"/>
    </row>
    <row r="14405" spans="4:6">
      <c r="D14405" s="63"/>
      <c r="F14405" s="64"/>
    </row>
    <row r="14406" spans="4:6">
      <c r="D14406" s="63"/>
      <c r="F14406" s="64"/>
    </row>
    <row r="14407" spans="4:6">
      <c r="D14407" s="63"/>
      <c r="F14407" s="64"/>
    </row>
    <row r="14408" spans="4:6">
      <c r="D14408" s="63"/>
      <c r="F14408" s="64"/>
    </row>
    <row r="14409" spans="4:6">
      <c r="D14409" s="63"/>
      <c r="F14409" s="64"/>
    </row>
    <row r="14410" spans="4:6">
      <c r="D14410" s="63"/>
      <c r="F14410" s="64"/>
    </row>
    <row r="14411" spans="4:6">
      <c r="D14411" s="63"/>
      <c r="F14411" s="64"/>
    </row>
    <row r="14412" spans="4:6">
      <c r="D14412" s="63"/>
      <c r="F14412" s="64"/>
    </row>
    <row r="14413" spans="4:6">
      <c r="D14413" s="63"/>
      <c r="F14413" s="64"/>
    </row>
    <row r="14414" spans="4:6">
      <c r="D14414" s="63"/>
      <c r="F14414" s="64"/>
    </row>
    <row r="14415" spans="4:6">
      <c r="D14415" s="63"/>
      <c r="F14415" s="64"/>
    </row>
    <row r="14416" spans="4:6">
      <c r="D14416" s="63"/>
      <c r="F14416" s="64"/>
    </row>
    <row r="14417" spans="4:6">
      <c r="D14417" s="63"/>
      <c r="F14417" s="64"/>
    </row>
    <row r="14418" spans="4:6">
      <c r="D14418" s="63"/>
      <c r="F14418" s="64"/>
    </row>
    <row r="14419" spans="4:6">
      <c r="D14419" s="63"/>
      <c r="F14419" s="64"/>
    </row>
    <row r="14420" spans="4:6">
      <c r="D14420" s="63"/>
      <c r="F14420" s="64"/>
    </row>
    <row r="14421" spans="4:6">
      <c r="D14421" s="63"/>
      <c r="F14421" s="64"/>
    </row>
    <row r="14422" spans="4:6">
      <c r="D14422" s="63"/>
      <c r="F14422" s="64"/>
    </row>
    <row r="14423" spans="4:6">
      <c r="D14423" s="63"/>
      <c r="F14423" s="64"/>
    </row>
    <row r="14424" spans="4:6">
      <c r="D14424" s="63"/>
      <c r="F14424" s="64"/>
    </row>
    <row r="14425" spans="4:6">
      <c r="D14425" s="63"/>
      <c r="F14425" s="64"/>
    </row>
    <row r="14426" spans="4:6">
      <c r="D14426" s="63"/>
      <c r="F14426" s="64"/>
    </row>
    <row r="14427" spans="4:6">
      <c r="D14427" s="63"/>
      <c r="F14427" s="64"/>
    </row>
    <row r="14428" spans="4:6">
      <c r="D14428" s="63"/>
      <c r="F14428" s="64"/>
    </row>
    <row r="14429" spans="4:6">
      <c r="D14429" s="63"/>
      <c r="F14429" s="64"/>
    </row>
    <row r="14430" spans="4:6">
      <c r="D14430" s="63"/>
      <c r="F14430" s="64"/>
    </row>
    <row r="14431" spans="4:6">
      <c r="D14431" s="63"/>
      <c r="F14431" s="64"/>
    </row>
    <row r="14432" spans="4:6">
      <c r="D14432" s="63"/>
      <c r="F14432" s="64"/>
    </row>
    <row r="14433" spans="4:6">
      <c r="D14433" s="63"/>
      <c r="F14433" s="64"/>
    </row>
    <row r="14434" spans="4:6">
      <c r="D14434" s="63"/>
      <c r="F14434" s="64"/>
    </row>
    <row r="14435" spans="4:6">
      <c r="D14435" s="63"/>
      <c r="F14435" s="64"/>
    </row>
    <row r="14436" spans="4:6">
      <c r="D14436" s="63"/>
      <c r="F14436" s="64"/>
    </row>
    <row r="14437" spans="4:6">
      <c r="D14437" s="63"/>
      <c r="F14437" s="64"/>
    </row>
    <row r="14438" spans="4:6">
      <c r="D14438" s="63"/>
      <c r="F14438" s="64"/>
    </row>
    <row r="14439" spans="4:6">
      <c r="D14439" s="63"/>
      <c r="F14439" s="64"/>
    </row>
    <row r="14440" spans="4:6">
      <c r="D14440" s="63"/>
      <c r="F14440" s="64"/>
    </row>
    <row r="14441" spans="4:6">
      <c r="D14441" s="63"/>
      <c r="F14441" s="64"/>
    </row>
    <row r="14442" spans="4:6">
      <c r="D14442" s="63"/>
      <c r="F14442" s="64"/>
    </row>
    <row r="14443" spans="4:6">
      <c r="D14443" s="63"/>
      <c r="F14443" s="64"/>
    </row>
    <row r="14444" spans="4:6">
      <c r="D14444" s="63"/>
      <c r="F14444" s="64"/>
    </row>
    <row r="14445" spans="4:6">
      <c r="D14445" s="63"/>
      <c r="F14445" s="64"/>
    </row>
    <row r="14446" spans="4:6">
      <c r="D14446" s="63"/>
      <c r="F14446" s="64"/>
    </row>
    <row r="14447" spans="4:6">
      <c r="D14447" s="63"/>
      <c r="F14447" s="64"/>
    </row>
    <row r="14448" spans="4:6">
      <c r="D14448" s="63"/>
      <c r="F14448" s="64"/>
    </row>
    <row r="14449" spans="4:6">
      <c r="D14449" s="63"/>
      <c r="F14449" s="64"/>
    </row>
    <row r="14450" spans="4:6">
      <c r="D14450" s="63"/>
      <c r="F14450" s="64"/>
    </row>
    <row r="14451" spans="4:6">
      <c r="D14451" s="63"/>
      <c r="F14451" s="64"/>
    </row>
    <row r="14452" spans="4:6">
      <c r="D14452" s="63"/>
      <c r="F14452" s="64"/>
    </row>
    <row r="14453" spans="4:6">
      <c r="D14453" s="63"/>
      <c r="F14453" s="64"/>
    </row>
    <row r="14454" spans="4:6">
      <c r="D14454" s="63"/>
      <c r="F14454" s="64"/>
    </row>
    <row r="14455" spans="4:6">
      <c r="D14455" s="63"/>
      <c r="F14455" s="64"/>
    </row>
    <row r="14456" spans="4:6">
      <c r="D14456" s="63"/>
      <c r="F14456" s="64"/>
    </row>
    <row r="14457" spans="4:6">
      <c r="D14457" s="63"/>
      <c r="F14457" s="64"/>
    </row>
    <row r="14458" spans="4:6">
      <c r="D14458" s="63"/>
      <c r="F14458" s="64"/>
    </row>
    <row r="14459" spans="4:6">
      <c r="D14459" s="63"/>
      <c r="F14459" s="64"/>
    </row>
    <row r="14460" spans="4:6">
      <c r="D14460" s="63"/>
      <c r="F14460" s="64"/>
    </row>
    <row r="14461" spans="4:6">
      <c r="D14461" s="63"/>
      <c r="F14461" s="64"/>
    </row>
    <row r="14462" spans="4:6">
      <c r="D14462" s="63"/>
      <c r="F14462" s="64"/>
    </row>
    <row r="14463" spans="4:6">
      <c r="D14463" s="63"/>
      <c r="F14463" s="64"/>
    </row>
    <row r="14464" spans="4:6">
      <c r="D14464" s="63"/>
      <c r="F14464" s="64"/>
    </row>
    <row r="14465" spans="4:6">
      <c r="D14465" s="63"/>
      <c r="F14465" s="64"/>
    </row>
    <row r="14466" spans="4:6">
      <c r="D14466" s="63"/>
      <c r="F14466" s="64"/>
    </row>
    <row r="14467" spans="4:6">
      <c r="D14467" s="63"/>
      <c r="F14467" s="64"/>
    </row>
    <row r="14468" spans="4:6">
      <c r="D14468" s="63"/>
      <c r="F14468" s="64"/>
    </row>
    <row r="14469" spans="4:6">
      <c r="D14469" s="63"/>
      <c r="F14469" s="64"/>
    </row>
    <row r="14470" spans="4:6">
      <c r="D14470" s="63"/>
      <c r="F14470" s="64"/>
    </row>
    <row r="14471" spans="4:6">
      <c r="D14471" s="63"/>
      <c r="F14471" s="64"/>
    </row>
    <row r="14472" spans="4:6">
      <c r="D14472" s="63"/>
      <c r="F14472" s="64"/>
    </row>
    <row r="14473" spans="4:6">
      <c r="D14473" s="63"/>
      <c r="F14473" s="64"/>
    </row>
    <row r="14474" spans="4:6">
      <c r="D14474" s="63"/>
      <c r="F14474" s="64"/>
    </row>
    <row r="14475" spans="4:6">
      <c r="D14475" s="63"/>
      <c r="F14475" s="64"/>
    </row>
    <row r="14476" spans="4:6">
      <c r="D14476" s="63"/>
      <c r="F14476" s="64"/>
    </row>
    <row r="14477" spans="4:6">
      <c r="D14477" s="63"/>
      <c r="F14477" s="64"/>
    </row>
    <row r="14478" spans="4:6">
      <c r="D14478" s="63"/>
      <c r="F14478" s="64"/>
    </row>
    <row r="14479" spans="4:6">
      <c r="D14479" s="63"/>
      <c r="F14479" s="64"/>
    </row>
    <row r="14480" spans="4:6">
      <c r="D14480" s="63"/>
      <c r="F14480" s="64"/>
    </row>
    <row r="14481" spans="4:6">
      <c r="D14481" s="63"/>
      <c r="F14481" s="64"/>
    </row>
    <row r="14482" spans="4:6">
      <c r="D14482" s="63"/>
      <c r="F14482" s="64"/>
    </row>
    <row r="14483" spans="4:6">
      <c r="D14483" s="63"/>
      <c r="F14483" s="64"/>
    </row>
    <row r="14484" spans="4:6">
      <c r="D14484" s="63"/>
      <c r="F14484" s="64"/>
    </row>
    <row r="14485" spans="4:6">
      <c r="D14485" s="63"/>
      <c r="F14485" s="64"/>
    </row>
    <row r="14486" spans="4:6">
      <c r="D14486" s="63"/>
      <c r="F14486" s="64"/>
    </row>
    <row r="14487" spans="4:6">
      <c r="D14487" s="63"/>
      <c r="F14487" s="64"/>
    </row>
    <row r="14488" spans="4:6">
      <c r="D14488" s="63"/>
      <c r="F14488" s="64"/>
    </row>
    <row r="14489" spans="4:6">
      <c r="D14489" s="63"/>
      <c r="F14489" s="64"/>
    </row>
    <row r="14490" spans="4:6">
      <c r="D14490" s="63"/>
      <c r="F14490" s="64"/>
    </row>
    <row r="14491" spans="4:6">
      <c r="D14491" s="63"/>
      <c r="F14491" s="64"/>
    </row>
    <row r="14492" spans="4:6">
      <c r="D14492" s="63"/>
      <c r="F14492" s="64"/>
    </row>
    <row r="14493" spans="4:6">
      <c r="D14493" s="63"/>
      <c r="F14493" s="64"/>
    </row>
    <row r="14494" spans="4:6">
      <c r="D14494" s="63"/>
      <c r="F14494" s="64"/>
    </row>
    <row r="14495" spans="4:6">
      <c r="D14495" s="63"/>
      <c r="F14495" s="64"/>
    </row>
    <row r="14496" spans="4:6">
      <c r="D14496" s="63"/>
      <c r="F14496" s="64"/>
    </row>
    <row r="14497" spans="4:6">
      <c r="D14497" s="63"/>
      <c r="F14497" s="64"/>
    </row>
    <row r="14498" spans="4:6">
      <c r="D14498" s="63"/>
      <c r="F14498" s="64"/>
    </row>
    <row r="14499" spans="4:6">
      <c r="D14499" s="63"/>
      <c r="F14499" s="64"/>
    </row>
    <row r="14500" spans="4:6">
      <c r="D14500" s="63"/>
      <c r="F14500" s="64"/>
    </row>
    <row r="14501" spans="4:6">
      <c r="D14501" s="63"/>
      <c r="F14501" s="64"/>
    </row>
    <row r="14502" spans="4:6">
      <c r="D14502" s="63"/>
      <c r="F14502" s="64"/>
    </row>
    <row r="14503" spans="4:6">
      <c r="D14503" s="63"/>
      <c r="F14503" s="64"/>
    </row>
    <row r="14504" spans="4:6">
      <c r="D14504" s="63"/>
      <c r="F14504" s="64"/>
    </row>
    <row r="14505" spans="4:6">
      <c r="D14505" s="63"/>
      <c r="F14505" s="64"/>
    </row>
    <row r="14506" spans="4:6">
      <c r="D14506" s="63"/>
      <c r="F14506" s="64"/>
    </row>
    <row r="14507" spans="4:6">
      <c r="D14507" s="63"/>
      <c r="F14507" s="64"/>
    </row>
    <row r="14508" spans="4:6">
      <c r="D14508" s="63"/>
      <c r="F14508" s="64"/>
    </row>
    <row r="14509" spans="4:6">
      <c r="D14509" s="63"/>
      <c r="F14509" s="64"/>
    </row>
    <row r="14510" spans="4:6">
      <c r="D14510" s="63"/>
      <c r="F14510" s="64"/>
    </row>
    <row r="14511" spans="4:6">
      <c r="D14511" s="63"/>
      <c r="F14511" s="64"/>
    </row>
    <row r="14512" spans="4:6">
      <c r="D14512" s="63"/>
      <c r="F14512" s="64"/>
    </row>
    <row r="14513" spans="4:6">
      <c r="D14513" s="63"/>
      <c r="F14513" s="64"/>
    </row>
    <row r="14514" spans="4:6">
      <c r="D14514" s="63"/>
      <c r="F14514" s="64"/>
    </row>
    <row r="14515" spans="4:6">
      <c r="D14515" s="63"/>
      <c r="F14515" s="64"/>
    </row>
    <row r="14516" spans="4:6">
      <c r="D14516" s="63"/>
      <c r="F14516" s="64"/>
    </row>
    <row r="14517" spans="4:6">
      <c r="D14517" s="63"/>
      <c r="F14517" s="64"/>
    </row>
    <row r="14518" spans="4:6">
      <c r="D14518" s="63"/>
      <c r="F14518" s="64"/>
    </row>
    <row r="14519" spans="4:6">
      <c r="D14519" s="63"/>
      <c r="F14519" s="64"/>
    </row>
    <row r="14520" spans="4:6">
      <c r="D14520" s="63"/>
      <c r="F14520" s="64"/>
    </row>
    <row r="14521" spans="4:6">
      <c r="D14521" s="63"/>
      <c r="F14521" s="64"/>
    </row>
    <row r="14522" spans="4:6">
      <c r="D14522" s="63"/>
      <c r="F14522" s="64"/>
    </row>
    <row r="14523" spans="4:6">
      <c r="D14523" s="63"/>
      <c r="F14523" s="64"/>
    </row>
    <row r="14524" spans="4:6">
      <c r="D14524" s="63"/>
      <c r="F14524" s="64"/>
    </row>
    <row r="14525" spans="4:6">
      <c r="D14525" s="63"/>
      <c r="F14525" s="64"/>
    </row>
    <row r="14526" spans="4:6">
      <c r="D14526" s="63"/>
      <c r="F14526" s="64"/>
    </row>
    <row r="14527" spans="4:6">
      <c r="D14527" s="63"/>
      <c r="F14527" s="64"/>
    </row>
    <row r="14528" spans="4:6">
      <c r="D14528" s="63"/>
      <c r="F14528" s="64"/>
    </row>
    <row r="14529" spans="4:6">
      <c r="D14529" s="63"/>
      <c r="F14529" s="64"/>
    </row>
    <row r="14530" spans="4:6">
      <c r="D14530" s="63"/>
      <c r="F14530" s="64"/>
    </row>
    <row r="14531" spans="4:6">
      <c r="D14531" s="63"/>
      <c r="F14531" s="64"/>
    </row>
    <row r="14532" spans="4:6">
      <c r="D14532" s="63"/>
      <c r="F14532" s="64"/>
    </row>
    <row r="14533" spans="4:6">
      <c r="D14533" s="63"/>
      <c r="F14533" s="64"/>
    </row>
    <row r="14534" spans="4:6">
      <c r="D14534" s="63"/>
      <c r="F14534" s="64"/>
    </row>
    <row r="14535" spans="4:6">
      <c r="D14535" s="63"/>
      <c r="F14535" s="64"/>
    </row>
    <row r="14536" spans="4:6">
      <c r="D14536" s="63"/>
      <c r="F14536" s="64"/>
    </row>
    <row r="14537" spans="4:6">
      <c r="D14537" s="63"/>
      <c r="F14537" s="64"/>
    </row>
    <row r="14538" spans="4:6">
      <c r="D14538" s="63"/>
      <c r="F14538" s="64"/>
    </row>
    <row r="14539" spans="4:6">
      <c r="D14539" s="63"/>
      <c r="F14539" s="64"/>
    </row>
    <row r="14540" spans="4:6">
      <c r="D14540" s="63"/>
      <c r="F14540" s="64"/>
    </row>
    <row r="14541" spans="4:6">
      <c r="D14541" s="63"/>
      <c r="F14541" s="64"/>
    </row>
    <row r="14542" spans="4:6">
      <c r="D14542" s="63"/>
      <c r="F14542" s="64"/>
    </row>
    <row r="14543" spans="4:6">
      <c r="D14543" s="63"/>
      <c r="F14543" s="64"/>
    </row>
    <row r="14544" spans="4:6">
      <c r="D14544" s="63"/>
      <c r="F14544" s="64"/>
    </row>
    <row r="14545" spans="4:6">
      <c r="D14545" s="63"/>
      <c r="F14545" s="64"/>
    </row>
    <row r="14546" spans="4:6">
      <c r="D14546" s="63"/>
      <c r="F14546" s="64"/>
    </row>
    <row r="14547" spans="4:6">
      <c r="D14547" s="63"/>
      <c r="F14547" s="64"/>
    </row>
    <row r="14548" spans="4:6">
      <c r="D14548" s="63"/>
      <c r="F14548" s="64"/>
    </row>
    <row r="14549" spans="4:6">
      <c r="D14549" s="63"/>
      <c r="F14549" s="64"/>
    </row>
    <row r="14550" spans="4:6">
      <c r="D14550" s="63"/>
      <c r="F14550" s="64"/>
    </row>
    <row r="14551" spans="4:6">
      <c r="D14551" s="63"/>
      <c r="F14551" s="64"/>
    </row>
    <row r="14552" spans="4:6">
      <c r="D14552" s="63"/>
      <c r="F14552" s="64"/>
    </row>
    <row r="14553" spans="4:6">
      <c r="D14553" s="63"/>
      <c r="F14553" s="64"/>
    </row>
    <row r="14554" spans="4:6">
      <c r="D14554" s="63"/>
      <c r="F14554" s="64"/>
    </row>
    <row r="14555" spans="4:6">
      <c r="D14555" s="63"/>
      <c r="F14555" s="64"/>
    </row>
    <row r="14556" spans="4:6">
      <c r="D14556" s="63"/>
      <c r="F14556" s="64"/>
    </row>
    <row r="14557" spans="4:6">
      <c r="D14557" s="63"/>
      <c r="F14557" s="64"/>
    </row>
    <row r="14558" spans="4:6">
      <c r="D14558" s="63"/>
      <c r="F14558" s="64"/>
    </row>
    <row r="14559" spans="4:6">
      <c r="D14559" s="63"/>
      <c r="F14559" s="64"/>
    </row>
    <row r="14560" spans="4:6">
      <c r="D14560" s="63"/>
      <c r="F14560" s="64"/>
    </row>
    <row r="14561" spans="4:6">
      <c r="D14561" s="63"/>
      <c r="F14561" s="64"/>
    </row>
    <row r="14562" spans="4:6">
      <c r="D14562" s="63"/>
      <c r="F14562" s="64"/>
    </row>
    <row r="14563" spans="4:6">
      <c r="D14563" s="63"/>
      <c r="F14563" s="64"/>
    </row>
    <row r="14564" spans="4:6">
      <c r="D14564" s="63"/>
      <c r="F14564" s="64"/>
    </row>
    <row r="14565" spans="4:6">
      <c r="D14565" s="63"/>
      <c r="F14565" s="64"/>
    </row>
    <row r="14566" spans="4:6">
      <c r="D14566" s="63"/>
      <c r="F14566" s="64"/>
    </row>
    <row r="14567" spans="4:6">
      <c r="D14567" s="63"/>
      <c r="F14567" s="64"/>
    </row>
    <row r="14568" spans="4:6">
      <c r="D14568" s="63"/>
      <c r="F14568" s="64"/>
    </row>
    <row r="14569" spans="4:6">
      <c r="D14569" s="63"/>
      <c r="F14569" s="64"/>
    </row>
    <row r="14570" spans="4:6">
      <c r="D14570" s="63"/>
      <c r="F14570" s="64"/>
    </row>
    <row r="14571" spans="4:6">
      <c r="D14571" s="63"/>
      <c r="F14571" s="64"/>
    </row>
    <row r="14572" spans="4:6">
      <c r="D14572" s="63"/>
      <c r="F14572" s="64"/>
    </row>
    <row r="14573" spans="4:6">
      <c r="D14573" s="63"/>
      <c r="F14573" s="64"/>
    </row>
    <row r="14574" spans="4:6">
      <c r="D14574" s="63"/>
      <c r="F14574" s="64"/>
    </row>
    <row r="14575" spans="4:6">
      <c r="D14575" s="63"/>
      <c r="F14575" s="64"/>
    </row>
    <row r="14576" spans="4:6">
      <c r="D14576" s="63"/>
      <c r="F14576" s="64"/>
    </row>
    <row r="14577" spans="4:6">
      <c r="D14577" s="63"/>
      <c r="F14577" s="64"/>
    </row>
    <row r="14578" spans="4:6">
      <c r="D14578" s="63"/>
      <c r="F14578" s="64"/>
    </row>
    <row r="14579" spans="4:6">
      <c r="D14579" s="63"/>
      <c r="F14579" s="64"/>
    </row>
    <row r="14580" spans="4:6">
      <c r="D14580" s="63"/>
      <c r="F14580" s="64"/>
    </row>
    <row r="14581" spans="4:6">
      <c r="D14581" s="63"/>
      <c r="F14581" s="64"/>
    </row>
    <row r="14582" spans="4:6">
      <c r="D14582" s="63"/>
      <c r="F14582" s="64"/>
    </row>
    <row r="14583" spans="4:6">
      <c r="D14583" s="63"/>
      <c r="F14583" s="64"/>
    </row>
    <row r="14584" spans="4:6">
      <c r="D14584" s="63"/>
      <c r="F14584" s="64"/>
    </row>
    <row r="14585" spans="4:6">
      <c r="D14585" s="63"/>
      <c r="F14585" s="64"/>
    </row>
    <row r="14586" spans="4:6">
      <c r="D14586" s="63"/>
      <c r="F14586" s="64"/>
    </row>
    <row r="14587" spans="4:6">
      <c r="D14587" s="63"/>
      <c r="F14587" s="64"/>
    </row>
    <row r="14588" spans="4:6">
      <c r="D14588" s="63"/>
      <c r="F14588" s="64"/>
    </row>
    <row r="14589" spans="4:6">
      <c r="D14589" s="63"/>
      <c r="F14589" s="64"/>
    </row>
    <row r="14590" spans="4:6">
      <c r="D14590" s="63"/>
      <c r="F14590" s="64"/>
    </row>
    <row r="14591" spans="4:6">
      <c r="D14591" s="63"/>
      <c r="F14591" s="64"/>
    </row>
    <row r="14592" spans="4:6">
      <c r="D14592" s="63"/>
      <c r="F14592" s="64"/>
    </row>
    <row r="14593" spans="4:6">
      <c r="D14593" s="63"/>
      <c r="F14593" s="64"/>
    </row>
    <row r="14594" spans="4:6">
      <c r="D14594" s="63"/>
      <c r="F14594" s="64"/>
    </row>
    <row r="14595" spans="4:6">
      <c r="D14595" s="63"/>
      <c r="F14595" s="64"/>
    </row>
    <row r="14596" spans="4:6">
      <c r="D14596" s="63"/>
      <c r="F14596" s="64"/>
    </row>
    <row r="14597" spans="4:6">
      <c r="D14597" s="63"/>
      <c r="F14597" s="64"/>
    </row>
    <row r="14598" spans="4:6">
      <c r="D14598" s="63"/>
      <c r="F14598" s="64"/>
    </row>
    <row r="14599" spans="4:6">
      <c r="D14599" s="63"/>
      <c r="F14599" s="64"/>
    </row>
    <row r="14600" spans="4:6">
      <c r="D14600" s="63"/>
      <c r="F14600" s="64"/>
    </row>
    <row r="14601" spans="4:6">
      <c r="D14601" s="63"/>
      <c r="F14601" s="64"/>
    </row>
    <row r="14602" spans="4:6">
      <c r="D14602" s="63"/>
      <c r="F14602" s="64"/>
    </row>
    <row r="14603" spans="4:6">
      <c r="D14603" s="63"/>
      <c r="F14603" s="64"/>
    </row>
    <row r="14604" spans="4:6">
      <c r="D14604" s="63"/>
      <c r="F14604" s="64"/>
    </row>
    <row r="14605" spans="4:6">
      <c r="D14605" s="63"/>
      <c r="F14605" s="64"/>
    </row>
    <row r="14606" spans="4:6">
      <c r="D14606" s="63"/>
      <c r="F14606" s="64"/>
    </row>
    <row r="14607" spans="4:6">
      <c r="D14607" s="63"/>
      <c r="F14607" s="64"/>
    </row>
    <row r="14608" spans="4:6">
      <c r="D14608" s="63"/>
      <c r="F14608" s="64"/>
    </row>
    <row r="14609" spans="4:6">
      <c r="D14609" s="63"/>
      <c r="F14609" s="64"/>
    </row>
    <row r="14610" spans="4:6">
      <c r="D14610" s="63"/>
      <c r="F14610" s="64"/>
    </row>
    <row r="14611" spans="4:6">
      <c r="D14611" s="63"/>
      <c r="F14611" s="64"/>
    </row>
    <row r="14612" spans="4:6">
      <c r="D14612" s="63"/>
      <c r="F14612" s="64"/>
    </row>
    <row r="14613" spans="4:6">
      <c r="D14613" s="63"/>
      <c r="F14613" s="64"/>
    </row>
    <row r="14614" spans="4:6">
      <c r="D14614" s="63"/>
      <c r="F14614" s="64"/>
    </row>
    <row r="14615" spans="4:6">
      <c r="D14615" s="63"/>
      <c r="F14615" s="64"/>
    </row>
    <row r="14616" spans="4:6">
      <c r="D14616" s="63"/>
      <c r="F14616" s="64"/>
    </row>
    <row r="14617" spans="4:6">
      <c r="D14617" s="63"/>
      <c r="F14617" s="64"/>
    </row>
    <row r="14618" spans="4:6">
      <c r="D14618" s="63"/>
      <c r="F14618" s="64"/>
    </row>
    <row r="14619" spans="4:6">
      <c r="D14619" s="63"/>
      <c r="F14619" s="64"/>
    </row>
    <row r="14620" spans="4:6">
      <c r="D14620" s="63"/>
      <c r="F14620" s="64"/>
    </row>
    <row r="14621" spans="4:6">
      <c r="D14621" s="63"/>
      <c r="F14621" s="64"/>
    </row>
    <row r="14622" spans="4:6">
      <c r="D14622" s="63"/>
      <c r="F14622" s="64"/>
    </row>
    <row r="14623" spans="4:6">
      <c r="D14623" s="63"/>
      <c r="F14623" s="64"/>
    </row>
    <row r="14624" spans="4:6">
      <c r="D14624" s="63"/>
      <c r="F14624" s="64"/>
    </row>
    <row r="14625" spans="4:6">
      <c r="D14625" s="63"/>
      <c r="F14625" s="64"/>
    </row>
    <row r="14626" spans="4:6">
      <c r="D14626" s="63"/>
      <c r="F14626" s="64"/>
    </row>
    <row r="14627" spans="4:6">
      <c r="D14627" s="63"/>
      <c r="F14627" s="64"/>
    </row>
    <row r="14628" spans="4:6">
      <c r="D14628" s="63"/>
      <c r="F14628" s="64"/>
    </row>
    <row r="14629" spans="4:6">
      <c r="D14629" s="63"/>
      <c r="F14629" s="64"/>
    </row>
    <row r="14630" spans="4:6">
      <c r="D14630" s="63"/>
      <c r="F14630" s="64"/>
    </row>
    <row r="14631" spans="4:6">
      <c r="D14631" s="63"/>
      <c r="F14631" s="64"/>
    </row>
    <row r="14632" spans="4:6">
      <c r="D14632" s="63"/>
      <c r="F14632" s="64"/>
    </row>
    <row r="14633" spans="4:6">
      <c r="D14633" s="63"/>
      <c r="F14633" s="64"/>
    </row>
    <row r="14634" spans="4:6">
      <c r="D14634" s="63"/>
      <c r="F14634" s="64"/>
    </row>
    <row r="14635" spans="4:6">
      <c r="D14635" s="63"/>
      <c r="F14635" s="64"/>
    </row>
    <row r="14636" spans="4:6">
      <c r="D14636" s="63"/>
      <c r="F14636" s="64"/>
    </row>
    <row r="14637" spans="4:6">
      <c r="D14637" s="63"/>
      <c r="F14637" s="64"/>
    </row>
    <row r="14638" spans="4:6">
      <c r="D14638" s="63"/>
      <c r="F14638" s="64"/>
    </row>
    <row r="14639" spans="4:6">
      <c r="D14639" s="63"/>
      <c r="F14639" s="64"/>
    </row>
    <row r="14640" spans="4:6">
      <c r="D14640" s="63"/>
      <c r="F14640" s="64"/>
    </row>
    <row r="14641" spans="4:6">
      <c r="D14641" s="63"/>
      <c r="F14641" s="64"/>
    </row>
    <row r="14642" spans="4:6">
      <c r="D14642" s="63"/>
      <c r="F14642" s="64"/>
    </row>
    <row r="14643" spans="4:6">
      <c r="D14643" s="63"/>
      <c r="F14643" s="64"/>
    </row>
    <row r="14644" spans="4:6">
      <c r="D14644" s="63"/>
      <c r="F14644" s="64"/>
    </row>
    <row r="14645" spans="4:6">
      <c r="D14645" s="63"/>
      <c r="F14645" s="64"/>
    </row>
    <row r="14646" spans="4:6">
      <c r="D14646" s="63"/>
      <c r="F14646" s="64"/>
    </row>
    <row r="14647" spans="4:6">
      <c r="D14647" s="63"/>
      <c r="F14647" s="64"/>
    </row>
    <row r="14648" spans="4:6">
      <c r="D14648" s="63"/>
      <c r="F14648" s="64"/>
    </row>
    <row r="14649" spans="4:6">
      <c r="D14649" s="63"/>
      <c r="F14649" s="64"/>
    </row>
    <row r="14650" spans="4:6">
      <c r="D14650" s="63"/>
      <c r="F14650" s="64"/>
    </row>
    <row r="14651" spans="4:6">
      <c r="D14651" s="63"/>
      <c r="F14651" s="64"/>
    </row>
    <row r="14652" spans="4:6">
      <c r="D14652" s="63"/>
      <c r="F14652" s="64"/>
    </row>
    <row r="14653" spans="4:6">
      <c r="D14653" s="63"/>
      <c r="F14653" s="64"/>
    </row>
    <row r="14654" spans="4:6">
      <c r="D14654" s="63"/>
      <c r="F14654" s="64"/>
    </row>
    <row r="14655" spans="4:6">
      <c r="D14655" s="63"/>
      <c r="F14655" s="64"/>
    </row>
    <row r="14656" spans="4:6">
      <c r="D14656" s="63"/>
      <c r="F14656" s="64"/>
    </row>
    <row r="14657" spans="4:6">
      <c r="D14657" s="63"/>
      <c r="F14657" s="64"/>
    </row>
    <row r="14658" spans="4:6">
      <c r="D14658" s="63"/>
      <c r="F14658" s="64"/>
    </row>
    <row r="14659" spans="4:6">
      <c r="D14659" s="63"/>
      <c r="F14659" s="64"/>
    </row>
    <row r="14660" spans="4:6">
      <c r="D14660" s="63"/>
      <c r="F14660" s="64"/>
    </row>
    <row r="14661" spans="4:6">
      <c r="D14661" s="63"/>
      <c r="F14661" s="64"/>
    </row>
    <row r="14662" spans="4:6">
      <c r="D14662" s="63"/>
      <c r="F14662" s="64"/>
    </row>
    <row r="14663" spans="4:6">
      <c r="D14663" s="63"/>
      <c r="F14663" s="64"/>
    </row>
    <row r="14664" spans="4:6">
      <c r="D14664" s="63"/>
      <c r="F14664" s="64"/>
    </row>
    <row r="14665" spans="4:6">
      <c r="D14665" s="63"/>
      <c r="F14665" s="64"/>
    </row>
    <row r="14666" spans="4:6">
      <c r="D14666" s="63"/>
      <c r="F14666" s="64"/>
    </row>
    <row r="14667" spans="4:6">
      <c r="D14667" s="63"/>
      <c r="F14667" s="64"/>
    </row>
    <row r="14668" spans="4:6">
      <c r="D14668" s="63"/>
      <c r="F14668" s="64"/>
    </row>
    <row r="14669" spans="4:6">
      <c r="D14669" s="63"/>
      <c r="F14669" s="64"/>
    </row>
    <row r="14670" spans="4:6">
      <c r="D14670" s="63"/>
      <c r="F14670" s="64"/>
    </row>
    <row r="14671" spans="4:6">
      <c r="D14671" s="63"/>
      <c r="F14671" s="64"/>
    </row>
    <row r="14672" spans="4:6">
      <c r="D14672" s="63"/>
      <c r="F14672" s="64"/>
    </row>
    <row r="14673" spans="4:6">
      <c r="D14673" s="63"/>
      <c r="F14673" s="64"/>
    </row>
    <row r="14674" spans="4:6">
      <c r="D14674" s="63"/>
      <c r="F14674" s="64"/>
    </row>
    <row r="14675" spans="4:6">
      <c r="D14675" s="63"/>
      <c r="F14675" s="64"/>
    </row>
    <row r="14676" spans="4:6">
      <c r="D14676" s="63"/>
      <c r="F14676" s="64"/>
    </row>
    <row r="14677" spans="4:6">
      <c r="D14677" s="63"/>
      <c r="F14677" s="64"/>
    </row>
    <row r="14678" spans="4:6">
      <c r="D14678" s="63"/>
      <c r="F14678" s="64"/>
    </row>
    <row r="14679" spans="4:6">
      <c r="D14679" s="63"/>
      <c r="F14679" s="64"/>
    </row>
    <row r="14680" spans="4:6">
      <c r="D14680" s="63"/>
      <c r="F14680" s="64"/>
    </row>
    <row r="14681" spans="4:6">
      <c r="D14681" s="63"/>
      <c r="F14681" s="64"/>
    </row>
    <row r="14682" spans="4:6">
      <c r="D14682" s="63"/>
      <c r="F14682" s="64"/>
    </row>
    <row r="14683" spans="4:6">
      <c r="D14683" s="63"/>
      <c r="F14683" s="64"/>
    </row>
    <row r="14684" spans="4:6">
      <c r="D14684" s="63"/>
      <c r="F14684" s="64"/>
    </row>
    <row r="14685" spans="4:6">
      <c r="D14685" s="63"/>
      <c r="F14685" s="64"/>
    </row>
    <row r="14686" spans="4:6">
      <c r="D14686" s="63"/>
      <c r="F14686" s="64"/>
    </row>
    <row r="14687" spans="4:6">
      <c r="D14687" s="63"/>
      <c r="F14687" s="64"/>
    </row>
    <row r="14688" spans="4:6">
      <c r="D14688" s="63"/>
      <c r="F14688" s="64"/>
    </row>
    <row r="14689" spans="4:6">
      <c r="D14689" s="63"/>
      <c r="F14689" s="64"/>
    </row>
    <row r="14690" spans="4:6">
      <c r="D14690" s="63"/>
      <c r="F14690" s="64"/>
    </row>
    <row r="14691" spans="4:6">
      <c r="D14691" s="63"/>
      <c r="F14691" s="64"/>
    </row>
    <row r="14692" spans="4:6">
      <c r="D14692" s="63"/>
      <c r="F14692" s="64"/>
    </row>
    <row r="14693" spans="4:6">
      <c r="D14693" s="63"/>
      <c r="F14693" s="64"/>
    </row>
    <row r="14694" spans="4:6">
      <c r="D14694" s="63"/>
      <c r="F14694" s="64"/>
    </row>
    <row r="14695" spans="4:6">
      <c r="D14695" s="63"/>
      <c r="F14695" s="64"/>
    </row>
    <row r="14696" spans="4:6">
      <c r="D14696" s="63"/>
      <c r="F14696" s="64"/>
    </row>
    <row r="14697" spans="4:6">
      <c r="D14697" s="63"/>
      <c r="F14697" s="64"/>
    </row>
    <row r="14698" spans="4:6">
      <c r="D14698" s="63"/>
      <c r="F14698" s="64"/>
    </row>
    <row r="14699" spans="4:6">
      <c r="D14699" s="63"/>
      <c r="F14699" s="64"/>
    </row>
    <row r="14700" spans="4:6">
      <c r="D14700" s="63"/>
      <c r="F14700" s="64"/>
    </row>
    <row r="14701" spans="4:6">
      <c r="D14701" s="63"/>
      <c r="F14701" s="64"/>
    </row>
    <row r="14702" spans="4:6">
      <c r="D14702" s="63"/>
      <c r="F14702" s="64"/>
    </row>
    <row r="14703" spans="4:6">
      <c r="D14703" s="63"/>
      <c r="F14703" s="64"/>
    </row>
    <row r="14704" spans="4:6">
      <c r="D14704" s="63"/>
      <c r="F14704" s="64"/>
    </row>
    <row r="14705" spans="4:6">
      <c r="D14705" s="63"/>
      <c r="F14705" s="64"/>
    </row>
    <row r="14706" spans="4:6">
      <c r="D14706" s="63"/>
      <c r="F14706" s="64"/>
    </row>
    <row r="14707" spans="4:6">
      <c r="D14707" s="63"/>
      <c r="F14707" s="64"/>
    </row>
    <row r="14708" spans="4:6">
      <c r="D14708" s="63"/>
      <c r="F14708" s="64"/>
    </row>
    <row r="14709" spans="4:6">
      <c r="D14709" s="63"/>
      <c r="F14709" s="64"/>
    </row>
    <row r="14710" spans="4:6">
      <c r="D14710" s="63"/>
      <c r="F14710" s="64"/>
    </row>
    <row r="14711" spans="4:6">
      <c r="D14711" s="63"/>
      <c r="F14711" s="64"/>
    </row>
    <row r="14712" spans="4:6">
      <c r="D14712" s="63"/>
      <c r="F14712" s="64"/>
    </row>
    <row r="14713" spans="4:6">
      <c r="D14713" s="63"/>
      <c r="F14713" s="64"/>
    </row>
    <row r="14714" spans="4:6">
      <c r="D14714" s="63"/>
      <c r="F14714" s="64"/>
    </row>
    <row r="14715" spans="4:6">
      <c r="D14715" s="63"/>
      <c r="F14715" s="64"/>
    </row>
    <row r="14716" spans="4:6">
      <c r="D14716" s="63"/>
      <c r="F14716" s="64"/>
    </row>
    <row r="14717" spans="4:6">
      <c r="D14717" s="63"/>
      <c r="F14717" s="64"/>
    </row>
    <row r="14718" spans="4:6">
      <c r="D14718" s="63"/>
      <c r="F14718" s="64"/>
    </row>
    <row r="14719" spans="4:6">
      <c r="D14719" s="63"/>
      <c r="F14719" s="64"/>
    </row>
    <row r="14720" spans="4:6">
      <c r="D14720" s="63"/>
      <c r="F14720" s="64"/>
    </row>
    <row r="14721" spans="4:6">
      <c r="D14721" s="63"/>
      <c r="F14721" s="64"/>
    </row>
    <row r="14722" spans="4:6">
      <c r="D14722" s="63"/>
      <c r="F14722" s="64"/>
    </row>
    <row r="14723" spans="4:6">
      <c r="D14723" s="63"/>
      <c r="F14723" s="64"/>
    </row>
    <row r="14724" spans="4:6">
      <c r="D14724" s="63"/>
      <c r="F14724" s="64"/>
    </row>
    <row r="14725" spans="4:6">
      <c r="D14725" s="63"/>
      <c r="F14725" s="64"/>
    </row>
    <row r="14726" spans="4:6">
      <c r="D14726" s="63"/>
      <c r="F14726" s="64"/>
    </row>
    <row r="14727" spans="4:6">
      <c r="D14727" s="63"/>
      <c r="F14727" s="64"/>
    </row>
    <row r="14728" spans="4:6">
      <c r="D14728" s="63"/>
      <c r="F14728" s="64"/>
    </row>
    <row r="14729" spans="4:6">
      <c r="D14729" s="63"/>
      <c r="F14729" s="64"/>
    </row>
    <row r="14730" spans="4:6">
      <c r="D14730" s="63"/>
      <c r="F14730" s="64"/>
    </row>
    <row r="14731" spans="4:6">
      <c r="D14731" s="63"/>
      <c r="F14731" s="64"/>
    </row>
    <row r="14732" spans="4:6">
      <c r="D14732" s="63"/>
      <c r="F14732" s="64"/>
    </row>
    <row r="14733" spans="4:6">
      <c r="D14733" s="63"/>
      <c r="F14733" s="64"/>
    </row>
    <row r="14734" spans="4:6">
      <c r="D14734" s="63"/>
      <c r="F14734" s="64"/>
    </row>
    <row r="14735" spans="4:6">
      <c r="D14735" s="63"/>
      <c r="F14735" s="64"/>
    </row>
    <row r="14736" spans="4:6">
      <c r="D14736" s="63"/>
      <c r="F14736" s="64"/>
    </row>
    <row r="14737" spans="4:6">
      <c r="D14737" s="63"/>
      <c r="F14737" s="64"/>
    </row>
    <row r="14738" spans="4:6">
      <c r="D14738" s="63"/>
      <c r="F14738" s="64"/>
    </row>
    <row r="14739" spans="4:6">
      <c r="D14739" s="63"/>
      <c r="F14739" s="64"/>
    </row>
    <row r="14740" spans="4:6">
      <c r="D14740" s="63"/>
      <c r="F14740" s="64"/>
    </row>
    <row r="14741" spans="4:6">
      <c r="D14741" s="63"/>
      <c r="F14741" s="64"/>
    </row>
    <row r="14742" spans="4:6">
      <c r="D14742" s="63"/>
      <c r="F14742" s="64"/>
    </row>
    <row r="14743" spans="4:6">
      <c r="D14743" s="63"/>
      <c r="F14743" s="64"/>
    </row>
    <row r="14744" spans="4:6">
      <c r="D14744" s="63"/>
      <c r="F14744" s="64"/>
    </row>
    <row r="14745" spans="4:6">
      <c r="D14745" s="63"/>
      <c r="F14745" s="64"/>
    </row>
    <row r="14746" spans="4:6">
      <c r="D14746" s="63"/>
      <c r="F14746" s="64"/>
    </row>
    <row r="14747" spans="4:6">
      <c r="D14747" s="63"/>
      <c r="F14747" s="64"/>
    </row>
    <row r="14748" spans="4:6">
      <c r="D14748" s="63"/>
      <c r="F14748" s="64"/>
    </row>
    <row r="14749" spans="4:6">
      <c r="D14749" s="63"/>
      <c r="F14749" s="64"/>
    </row>
    <row r="14750" spans="4:6">
      <c r="D14750" s="63"/>
      <c r="F14750" s="64"/>
    </row>
    <row r="14751" spans="4:6">
      <c r="D14751" s="63"/>
      <c r="F14751" s="64"/>
    </row>
    <row r="14752" spans="4:6">
      <c r="D14752" s="63"/>
      <c r="F14752" s="64"/>
    </row>
    <row r="14753" spans="4:6">
      <c r="D14753" s="63"/>
      <c r="F14753" s="64"/>
    </row>
    <row r="14754" spans="4:6">
      <c r="D14754" s="63"/>
      <c r="F14754" s="64"/>
    </row>
    <row r="14755" spans="4:6">
      <c r="D14755" s="63"/>
      <c r="F14755" s="64"/>
    </row>
    <row r="14756" spans="4:6">
      <c r="D14756" s="63"/>
      <c r="F14756" s="64"/>
    </row>
    <row r="14757" spans="4:6">
      <c r="D14757" s="63"/>
      <c r="F14757" s="64"/>
    </row>
    <row r="14758" spans="4:6">
      <c r="D14758" s="63"/>
      <c r="F14758" s="64"/>
    </row>
    <row r="14759" spans="4:6">
      <c r="D14759" s="63"/>
      <c r="F14759" s="64"/>
    </row>
    <row r="14760" spans="4:6">
      <c r="D14760" s="63"/>
      <c r="F14760" s="64"/>
    </row>
    <row r="14761" spans="4:6">
      <c r="D14761" s="63"/>
      <c r="F14761" s="64"/>
    </row>
    <row r="14762" spans="4:6">
      <c r="D14762" s="63"/>
      <c r="F14762" s="64"/>
    </row>
    <row r="14763" spans="4:6">
      <c r="D14763" s="63"/>
      <c r="F14763" s="64"/>
    </row>
    <row r="14764" spans="4:6">
      <c r="D14764" s="63"/>
      <c r="F14764" s="64"/>
    </row>
    <row r="14765" spans="4:6">
      <c r="D14765" s="63"/>
      <c r="F14765" s="64"/>
    </row>
    <row r="14766" spans="4:6">
      <c r="D14766" s="63"/>
      <c r="F14766" s="64"/>
    </row>
    <row r="14767" spans="4:6">
      <c r="D14767" s="63"/>
      <c r="F14767" s="64"/>
    </row>
    <row r="14768" spans="4:6">
      <c r="D14768" s="63"/>
      <c r="F14768" s="64"/>
    </row>
    <row r="14769" spans="4:6">
      <c r="D14769" s="63"/>
      <c r="F14769" s="64"/>
    </row>
    <row r="14770" spans="4:6">
      <c r="D14770" s="63"/>
      <c r="F14770" s="64"/>
    </row>
    <row r="14771" spans="4:6">
      <c r="D14771" s="63"/>
      <c r="F14771" s="64"/>
    </row>
    <row r="14772" spans="4:6">
      <c r="D14772" s="63"/>
      <c r="F14772" s="64"/>
    </row>
    <row r="14773" spans="4:6">
      <c r="D14773" s="63"/>
      <c r="F14773" s="64"/>
    </row>
    <row r="14774" spans="4:6">
      <c r="D14774" s="63"/>
      <c r="F14774" s="64"/>
    </row>
    <row r="14775" spans="4:6">
      <c r="D14775" s="63"/>
      <c r="F14775" s="64"/>
    </row>
    <row r="14776" spans="4:6">
      <c r="D14776" s="63"/>
      <c r="F14776" s="64"/>
    </row>
    <row r="14777" spans="4:6">
      <c r="D14777" s="63"/>
      <c r="F14777" s="64"/>
    </row>
    <row r="14778" spans="4:6">
      <c r="D14778" s="63"/>
      <c r="F14778" s="64"/>
    </row>
    <row r="14779" spans="4:6">
      <c r="D14779" s="63"/>
      <c r="F14779" s="64"/>
    </row>
    <row r="14780" spans="4:6">
      <c r="D14780" s="63"/>
      <c r="F14780" s="64"/>
    </row>
    <row r="14781" spans="4:6">
      <c r="D14781" s="63"/>
      <c r="F14781" s="64"/>
    </row>
    <row r="14782" spans="4:6">
      <c r="D14782" s="63"/>
      <c r="F14782" s="64"/>
    </row>
    <row r="14783" spans="4:6">
      <c r="D14783" s="63"/>
      <c r="F14783" s="64"/>
    </row>
    <row r="14784" spans="4:6">
      <c r="D14784" s="63"/>
      <c r="F14784" s="64"/>
    </row>
    <row r="14785" spans="4:6">
      <c r="D14785" s="63"/>
      <c r="F14785" s="64"/>
    </row>
    <row r="14786" spans="4:6">
      <c r="D14786" s="63"/>
      <c r="F14786" s="64"/>
    </row>
    <row r="14787" spans="4:6">
      <c r="D14787" s="63"/>
      <c r="F14787" s="64"/>
    </row>
    <row r="14788" spans="4:6">
      <c r="D14788" s="63"/>
      <c r="F14788" s="64"/>
    </row>
    <row r="14789" spans="4:6">
      <c r="D14789" s="63"/>
      <c r="F14789" s="64"/>
    </row>
    <row r="14790" spans="4:6">
      <c r="D14790" s="63"/>
      <c r="F14790" s="64"/>
    </row>
    <row r="14791" spans="4:6">
      <c r="D14791" s="63"/>
      <c r="F14791" s="64"/>
    </row>
    <row r="14792" spans="4:6">
      <c r="D14792" s="63"/>
      <c r="F14792" s="64"/>
    </row>
    <row r="14793" spans="4:6">
      <c r="D14793" s="63"/>
      <c r="F14793" s="64"/>
    </row>
    <row r="14794" spans="4:6">
      <c r="D14794" s="63"/>
      <c r="F14794" s="64"/>
    </row>
    <row r="14795" spans="4:6">
      <c r="D14795" s="63"/>
      <c r="F14795" s="64"/>
    </row>
    <row r="14796" spans="4:6">
      <c r="D14796" s="63"/>
      <c r="F14796" s="64"/>
    </row>
    <row r="14797" spans="4:6">
      <c r="D14797" s="63"/>
      <c r="F14797" s="64"/>
    </row>
    <row r="14798" spans="4:6">
      <c r="D14798" s="63"/>
      <c r="F14798" s="64"/>
    </row>
    <row r="14799" spans="4:6">
      <c r="D14799" s="63"/>
      <c r="F14799" s="64"/>
    </row>
    <row r="14800" spans="4:6">
      <c r="D14800" s="63"/>
      <c r="F14800" s="64"/>
    </row>
    <row r="14801" spans="4:6">
      <c r="D14801" s="63"/>
      <c r="F14801" s="64"/>
    </row>
    <row r="14802" spans="4:6">
      <c r="D14802" s="63"/>
      <c r="F14802" s="64"/>
    </row>
    <row r="14803" spans="4:6">
      <c r="D14803" s="63"/>
      <c r="F14803" s="64"/>
    </row>
    <row r="14804" spans="4:6">
      <c r="D14804" s="63"/>
      <c r="F14804" s="64"/>
    </row>
    <row r="14805" spans="4:6">
      <c r="D14805" s="63"/>
      <c r="F14805" s="64"/>
    </row>
    <row r="14806" spans="4:6">
      <c r="D14806" s="63"/>
      <c r="F14806" s="64"/>
    </row>
    <row r="14807" spans="4:6">
      <c r="D14807" s="63"/>
      <c r="F14807" s="64"/>
    </row>
    <row r="14808" spans="4:6">
      <c r="D14808" s="63"/>
      <c r="F14808" s="64"/>
    </row>
    <row r="14809" spans="4:6">
      <c r="D14809" s="63"/>
      <c r="F14809" s="64"/>
    </row>
    <row r="14810" spans="4:6">
      <c r="D14810" s="63"/>
      <c r="F14810" s="64"/>
    </row>
    <row r="14811" spans="4:6">
      <c r="D14811" s="63"/>
      <c r="F14811" s="64"/>
    </row>
    <row r="14812" spans="4:6">
      <c r="D14812" s="63"/>
      <c r="F14812" s="64"/>
    </row>
    <row r="14813" spans="4:6">
      <c r="D14813" s="63"/>
      <c r="F14813" s="64"/>
    </row>
    <row r="14814" spans="4:6">
      <c r="D14814" s="63"/>
      <c r="F14814" s="64"/>
    </row>
    <row r="14815" spans="4:6">
      <c r="D14815" s="63"/>
      <c r="F14815" s="64"/>
    </row>
    <row r="14816" spans="4:6">
      <c r="D14816" s="63"/>
      <c r="F14816" s="64"/>
    </row>
    <row r="14817" spans="4:6">
      <c r="D14817" s="63"/>
      <c r="F14817" s="64"/>
    </row>
    <row r="14818" spans="4:6">
      <c r="D14818" s="63"/>
      <c r="F14818" s="64"/>
    </row>
    <row r="14819" spans="4:6">
      <c r="D14819" s="63"/>
      <c r="F14819" s="64"/>
    </row>
    <row r="14820" spans="4:6">
      <c r="D14820" s="63"/>
      <c r="F14820" s="64"/>
    </row>
    <row r="14821" spans="4:6">
      <c r="D14821" s="63"/>
      <c r="F14821" s="64"/>
    </row>
    <row r="14822" spans="4:6">
      <c r="D14822" s="63"/>
      <c r="F14822" s="64"/>
    </row>
    <row r="14823" spans="4:6">
      <c r="D14823" s="63"/>
      <c r="F14823" s="64"/>
    </row>
    <row r="14824" spans="4:6">
      <c r="D14824" s="63"/>
      <c r="F14824" s="64"/>
    </row>
    <row r="14825" spans="4:6">
      <c r="D14825" s="63"/>
      <c r="F14825" s="64"/>
    </row>
    <row r="14826" spans="4:6">
      <c r="D14826" s="63"/>
      <c r="F14826" s="64"/>
    </row>
    <row r="14827" spans="4:6">
      <c r="D14827" s="63"/>
      <c r="F14827" s="64"/>
    </row>
    <row r="14828" spans="4:6">
      <c r="D14828" s="63"/>
      <c r="F14828" s="64"/>
    </row>
    <row r="14829" spans="4:6">
      <c r="D14829" s="63"/>
      <c r="F14829" s="64"/>
    </row>
    <row r="14830" spans="4:6">
      <c r="D14830" s="63"/>
      <c r="F14830" s="64"/>
    </row>
    <row r="14831" spans="4:6">
      <c r="D14831" s="63"/>
      <c r="F14831" s="64"/>
    </row>
    <row r="14832" spans="4:6">
      <c r="D14832" s="63"/>
      <c r="F14832" s="64"/>
    </row>
    <row r="14833" spans="4:6">
      <c r="D14833" s="63"/>
      <c r="F14833" s="64"/>
    </row>
    <row r="14834" spans="4:6">
      <c r="D14834" s="63"/>
      <c r="F14834" s="64"/>
    </row>
    <row r="14835" spans="4:6">
      <c r="D14835" s="63"/>
      <c r="F14835" s="64"/>
    </row>
    <row r="14836" spans="4:6">
      <c r="D14836" s="63"/>
      <c r="F14836" s="64"/>
    </row>
    <row r="14837" spans="4:6">
      <c r="D14837" s="63"/>
      <c r="F14837" s="64"/>
    </row>
    <row r="14838" spans="4:6">
      <c r="D14838" s="63"/>
      <c r="F14838" s="64"/>
    </row>
    <row r="14839" spans="4:6">
      <c r="D14839" s="63"/>
      <c r="F14839" s="64"/>
    </row>
    <row r="14840" spans="4:6">
      <c r="D14840" s="63"/>
      <c r="F14840" s="64"/>
    </row>
    <row r="14841" spans="4:6">
      <c r="D14841" s="63"/>
      <c r="F14841" s="64"/>
    </row>
    <row r="14842" spans="4:6">
      <c r="D14842" s="63"/>
      <c r="F14842" s="64"/>
    </row>
    <row r="14843" spans="4:6">
      <c r="D14843" s="63"/>
      <c r="F14843" s="64"/>
    </row>
    <row r="14844" spans="4:6">
      <c r="D14844" s="63"/>
      <c r="F14844" s="64"/>
    </row>
    <row r="14845" spans="4:6">
      <c r="D14845" s="63"/>
      <c r="F14845" s="64"/>
    </row>
    <row r="14846" spans="4:6">
      <c r="D14846" s="63"/>
      <c r="F14846" s="64"/>
    </row>
    <row r="14847" spans="4:6">
      <c r="D14847" s="63"/>
      <c r="F14847" s="64"/>
    </row>
    <row r="14848" spans="4:6">
      <c r="D14848" s="63"/>
      <c r="F14848" s="64"/>
    </row>
    <row r="14849" spans="4:6">
      <c r="D14849" s="63"/>
      <c r="F14849" s="64"/>
    </row>
    <row r="14850" spans="4:6">
      <c r="D14850" s="63"/>
      <c r="F14850" s="64"/>
    </row>
    <row r="14851" spans="4:6">
      <c r="D14851" s="63"/>
      <c r="F14851" s="64"/>
    </row>
    <row r="14852" spans="4:6">
      <c r="D14852" s="63"/>
      <c r="F14852" s="64"/>
    </row>
    <row r="14853" spans="4:6">
      <c r="D14853" s="63"/>
      <c r="F14853" s="64"/>
    </row>
    <row r="14854" spans="4:6">
      <c r="D14854" s="63"/>
      <c r="F14854" s="64"/>
    </row>
    <row r="14855" spans="4:6">
      <c r="D14855" s="63"/>
      <c r="F14855" s="64"/>
    </row>
    <row r="14856" spans="4:6">
      <c r="D14856" s="63"/>
      <c r="F14856" s="64"/>
    </row>
    <row r="14857" spans="4:6">
      <c r="D14857" s="63"/>
      <c r="F14857" s="64"/>
    </row>
    <row r="14858" spans="4:6">
      <c r="D14858" s="63"/>
      <c r="F14858" s="64"/>
    </row>
    <row r="14859" spans="4:6">
      <c r="D14859" s="63"/>
      <c r="F14859" s="64"/>
    </row>
    <row r="14860" spans="4:6">
      <c r="D14860" s="63"/>
      <c r="F14860" s="64"/>
    </row>
    <row r="14861" spans="4:6">
      <c r="D14861" s="63"/>
      <c r="F14861" s="64"/>
    </row>
    <row r="14862" spans="4:6">
      <c r="D14862" s="63"/>
      <c r="F14862" s="64"/>
    </row>
    <row r="14863" spans="4:6">
      <c r="D14863" s="63"/>
      <c r="F14863" s="64"/>
    </row>
    <row r="14864" spans="4:6">
      <c r="D14864" s="63"/>
      <c r="F14864" s="64"/>
    </row>
    <row r="14865" spans="4:6">
      <c r="D14865" s="63"/>
      <c r="F14865" s="64"/>
    </row>
    <row r="14866" spans="4:6">
      <c r="D14866" s="63"/>
      <c r="F14866" s="64"/>
    </row>
    <row r="14867" spans="4:6">
      <c r="D14867" s="63"/>
      <c r="F14867" s="64"/>
    </row>
    <row r="14868" spans="4:6">
      <c r="D14868" s="63"/>
      <c r="F14868" s="64"/>
    </row>
    <row r="14869" spans="4:6">
      <c r="D14869" s="63"/>
      <c r="F14869" s="64"/>
    </row>
    <row r="14870" spans="4:6">
      <c r="D14870" s="63"/>
      <c r="F14870" s="64"/>
    </row>
    <row r="14871" spans="4:6">
      <c r="D14871" s="63"/>
      <c r="F14871" s="64"/>
    </row>
    <row r="14872" spans="4:6">
      <c r="D14872" s="63"/>
      <c r="F14872" s="64"/>
    </row>
    <row r="14873" spans="4:6">
      <c r="D14873" s="63"/>
      <c r="F14873" s="64"/>
    </row>
    <row r="14874" spans="4:6">
      <c r="D14874" s="63"/>
      <c r="F14874" s="64"/>
    </row>
    <row r="14875" spans="4:6">
      <c r="D14875" s="63"/>
      <c r="F14875" s="64"/>
    </row>
    <row r="14876" spans="4:6">
      <c r="D14876" s="63"/>
      <c r="F14876" s="64"/>
    </row>
    <row r="14877" spans="4:6">
      <c r="D14877" s="63"/>
      <c r="F14877" s="64"/>
    </row>
    <row r="14878" spans="4:6">
      <c r="D14878" s="63"/>
      <c r="F14878" s="64"/>
    </row>
    <row r="14879" spans="4:6">
      <c r="D14879" s="63"/>
      <c r="F14879" s="64"/>
    </row>
    <row r="14880" spans="4:6">
      <c r="D14880" s="63"/>
      <c r="F14880" s="64"/>
    </row>
    <row r="14881" spans="4:6">
      <c r="D14881" s="63"/>
      <c r="F14881" s="64"/>
    </row>
    <row r="14882" spans="4:6">
      <c r="D14882" s="63"/>
      <c r="F14882" s="64"/>
    </row>
    <row r="14883" spans="4:6">
      <c r="D14883" s="63"/>
      <c r="F14883" s="64"/>
    </row>
    <row r="14884" spans="4:6">
      <c r="D14884" s="63"/>
      <c r="F14884" s="64"/>
    </row>
    <row r="14885" spans="4:6">
      <c r="D14885" s="63"/>
      <c r="F14885" s="64"/>
    </row>
    <row r="14886" spans="4:6">
      <c r="D14886" s="63"/>
      <c r="F14886" s="64"/>
    </row>
    <row r="14887" spans="4:6">
      <c r="D14887" s="63"/>
      <c r="F14887" s="64"/>
    </row>
    <row r="14888" spans="4:6">
      <c r="D14888" s="63"/>
      <c r="F14888" s="64"/>
    </row>
    <row r="14889" spans="4:6">
      <c r="D14889" s="63"/>
      <c r="F14889" s="64"/>
    </row>
    <row r="14890" spans="4:6">
      <c r="D14890" s="63"/>
      <c r="F14890" s="64"/>
    </row>
    <row r="14891" spans="4:6">
      <c r="D14891" s="63"/>
      <c r="F14891" s="64"/>
    </row>
    <row r="14892" spans="4:6">
      <c r="D14892" s="63"/>
      <c r="F14892" s="64"/>
    </row>
    <row r="14893" spans="4:6">
      <c r="D14893" s="63"/>
      <c r="F14893" s="64"/>
    </row>
    <row r="14894" spans="4:6">
      <c r="D14894" s="63"/>
      <c r="F14894" s="64"/>
    </row>
    <row r="14895" spans="4:6">
      <c r="D14895" s="63"/>
      <c r="F14895" s="64"/>
    </row>
    <row r="14896" spans="4:6">
      <c r="D14896" s="63"/>
      <c r="F14896" s="64"/>
    </row>
    <row r="14897" spans="4:6">
      <c r="D14897" s="63"/>
      <c r="F14897" s="64"/>
    </row>
    <row r="14898" spans="4:6">
      <c r="D14898" s="63"/>
      <c r="F14898" s="64"/>
    </row>
    <row r="14899" spans="4:6">
      <c r="D14899" s="63"/>
      <c r="F14899" s="64"/>
    </row>
    <row r="14900" spans="4:6">
      <c r="D14900" s="63"/>
      <c r="F14900" s="64"/>
    </row>
    <row r="14901" spans="4:6">
      <c r="D14901" s="63"/>
      <c r="F14901" s="64"/>
    </row>
    <row r="14902" spans="4:6">
      <c r="D14902" s="63"/>
      <c r="F14902" s="64"/>
    </row>
    <row r="14903" spans="4:6">
      <c r="D14903" s="63"/>
      <c r="F14903" s="64"/>
    </row>
    <row r="14904" spans="4:6">
      <c r="D14904" s="63"/>
      <c r="F14904" s="64"/>
    </row>
    <row r="14905" spans="4:6">
      <c r="D14905" s="63"/>
      <c r="F14905" s="64"/>
    </row>
    <row r="14906" spans="4:6">
      <c r="D14906" s="63"/>
      <c r="F14906" s="64"/>
    </row>
    <row r="14907" spans="4:6">
      <c r="D14907" s="63"/>
      <c r="F14907" s="64"/>
    </row>
    <row r="14908" spans="4:6">
      <c r="D14908" s="63"/>
      <c r="F14908" s="64"/>
    </row>
    <row r="14909" spans="4:6">
      <c r="D14909" s="63"/>
      <c r="F14909" s="64"/>
    </row>
    <row r="14910" spans="4:6">
      <c r="D14910" s="63"/>
      <c r="F14910" s="64"/>
    </row>
    <row r="14911" spans="4:6">
      <c r="D14911" s="63"/>
      <c r="F14911" s="64"/>
    </row>
    <row r="14912" spans="4:6">
      <c r="D14912" s="63"/>
      <c r="F14912" s="64"/>
    </row>
    <row r="14913" spans="4:6">
      <c r="D14913" s="63"/>
      <c r="F14913" s="64"/>
    </row>
    <row r="14914" spans="4:6">
      <c r="D14914" s="63"/>
      <c r="F14914" s="64"/>
    </row>
    <row r="14915" spans="4:6">
      <c r="D14915" s="63"/>
      <c r="F14915" s="64"/>
    </row>
    <row r="14916" spans="4:6">
      <c r="D14916" s="63"/>
      <c r="F14916" s="64"/>
    </row>
    <row r="14917" spans="4:6">
      <c r="D14917" s="63"/>
      <c r="F14917" s="64"/>
    </row>
    <row r="14918" spans="4:6">
      <c r="D14918" s="63"/>
      <c r="F14918" s="64"/>
    </row>
    <row r="14919" spans="4:6">
      <c r="D14919" s="63"/>
      <c r="F14919" s="64"/>
    </row>
    <row r="14920" spans="4:6">
      <c r="D14920" s="63"/>
      <c r="F14920" s="64"/>
    </row>
    <row r="14921" spans="4:6">
      <c r="D14921" s="63"/>
      <c r="F14921" s="64"/>
    </row>
    <row r="14922" spans="4:6">
      <c r="D14922" s="63"/>
      <c r="F14922" s="64"/>
    </row>
    <row r="14923" spans="4:6">
      <c r="D14923" s="63"/>
      <c r="F14923" s="64"/>
    </row>
    <row r="14924" spans="4:6">
      <c r="D14924" s="63"/>
      <c r="F14924" s="64"/>
    </row>
    <row r="14925" spans="4:6">
      <c r="D14925" s="63"/>
      <c r="F14925" s="64"/>
    </row>
    <row r="14926" spans="4:6">
      <c r="D14926" s="63"/>
      <c r="F14926" s="64"/>
    </row>
    <row r="14927" spans="4:6">
      <c r="D14927" s="63"/>
      <c r="F14927" s="64"/>
    </row>
    <row r="14928" spans="4:6">
      <c r="D14928" s="63"/>
      <c r="F14928" s="64"/>
    </row>
    <row r="14929" spans="4:6">
      <c r="D14929" s="63"/>
      <c r="F14929" s="64"/>
    </row>
    <row r="14930" spans="4:6">
      <c r="D14930" s="63"/>
      <c r="F14930" s="64"/>
    </row>
    <row r="14931" spans="4:6">
      <c r="D14931" s="63"/>
      <c r="F14931" s="64"/>
    </row>
    <row r="14932" spans="4:6">
      <c r="D14932" s="63"/>
      <c r="F14932" s="64"/>
    </row>
    <row r="14933" spans="4:6">
      <c r="D14933" s="63"/>
      <c r="F14933" s="64"/>
    </row>
    <row r="14934" spans="4:6">
      <c r="D14934" s="63"/>
      <c r="F14934" s="64"/>
    </row>
    <row r="14935" spans="4:6">
      <c r="D14935" s="63"/>
      <c r="F14935" s="64"/>
    </row>
    <row r="14936" spans="4:6">
      <c r="D14936" s="63"/>
      <c r="F14936" s="64"/>
    </row>
    <row r="14937" spans="4:6">
      <c r="D14937" s="63"/>
      <c r="F14937" s="64"/>
    </row>
    <row r="14938" spans="4:6">
      <c r="D14938" s="63"/>
      <c r="F14938" s="64"/>
    </row>
    <row r="14939" spans="4:6">
      <c r="D14939" s="63"/>
      <c r="F14939" s="64"/>
    </row>
    <row r="14940" spans="4:6">
      <c r="D14940" s="63"/>
      <c r="F14940" s="64"/>
    </row>
    <row r="14941" spans="4:6">
      <c r="D14941" s="63"/>
      <c r="F14941" s="64"/>
    </row>
    <row r="14942" spans="4:6">
      <c r="D14942" s="63"/>
      <c r="F14942" s="64"/>
    </row>
    <row r="14943" spans="4:6">
      <c r="D14943" s="63"/>
      <c r="F14943" s="64"/>
    </row>
    <row r="14944" spans="4:6">
      <c r="D14944" s="63"/>
      <c r="F14944" s="64"/>
    </row>
    <row r="14945" spans="4:6">
      <c r="D14945" s="63"/>
      <c r="F14945" s="64"/>
    </row>
    <row r="14946" spans="4:6">
      <c r="D14946" s="63"/>
      <c r="F14946" s="64"/>
    </row>
    <row r="14947" spans="4:6">
      <c r="D14947" s="63"/>
      <c r="F14947" s="64"/>
    </row>
    <row r="14948" spans="4:6">
      <c r="D14948" s="63"/>
      <c r="F14948" s="64"/>
    </row>
    <row r="14949" spans="4:6">
      <c r="D14949" s="63"/>
      <c r="F14949" s="64"/>
    </row>
    <row r="14950" spans="4:6">
      <c r="D14950" s="63"/>
      <c r="F14950" s="64"/>
    </row>
    <row r="14951" spans="4:6">
      <c r="D14951" s="63"/>
      <c r="F14951" s="64"/>
    </row>
    <row r="14952" spans="4:6">
      <c r="D14952" s="63"/>
      <c r="F14952" s="64"/>
    </row>
    <row r="14953" spans="4:6">
      <c r="D14953" s="63"/>
      <c r="F14953" s="64"/>
    </row>
    <row r="14954" spans="4:6">
      <c r="D14954" s="63"/>
      <c r="F14954" s="64"/>
    </row>
    <row r="14955" spans="4:6">
      <c r="D14955" s="63"/>
      <c r="F14955" s="64"/>
    </row>
    <row r="14956" spans="4:6">
      <c r="D14956" s="63"/>
      <c r="F14956" s="64"/>
    </row>
    <row r="14957" spans="4:6">
      <c r="D14957" s="63"/>
      <c r="F14957" s="64"/>
    </row>
    <row r="14958" spans="4:6">
      <c r="D14958" s="63"/>
      <c r="F14958" s="64"/>
    </row>
    <row r="14959" spans="4:6">
      <c r="D14959" s="63"/>
      <c r="F14959" s="64"/>
    </row>
    <row r="14960" spans="4:6">
      <c r="D14960" s="63"/>
      <c r="F14960" s="64"/>
    </row>
    <row r="14961" spans="4:6">
      <c r="D14961" s="63"/>
      <c r="F14961" s="64"/>
    </row>
    <row r="14962" spans="4:6">
      <c r="D14962" s="63"/>
      <c r="F14962" s="64"/>
    </row>
    <row r="14963" spans="4:6">
      <c r="D14963" s="63"/>
      <c r="F14963" s="64"/>
    </row>
    <row r="14964" spans="4:6">
      <c r="D14964" s="63"/>
      <c r="F14964" s="64"/>
    </row>
    <row r="14965" spans="4:6">
      <c r="D14965" s="63"/>
      <c r="F14965" s="64"/>
    </row>
    <row r="14966" spans="4:6">
      <c r="D14966" s="63"/>
      <c r="F14966" s="64"/>
    </row>
    <row r="14967" spans="4:6">
      <c r="D14967" s="63"/>
      <c r="F14967" s="64"/>
    </row>
    <row r="14968" spans="4:6">
      <c r="D14968" s="63"/>
      <c r="F14968" s="64"/>
    </row>
    <row r="14969" spans="4:6">
      <c r="D14969" s="63"/>
      <c r="F14969" s="64"/>
    </row>
    <row r="14970" spans="4:6">
      <c r="D14970" s="63"/>
      <c r="F14970" s="64"/>
    </row>
    <row r="14971" spans="4:6">
      <c r="D14971" s="63"/>
      <c r="F14971" s="64"/>
    </row>
    <row r="14972" spans="4:6">
      <c r="D14972" s="63"/>
      <c r="F14972" s="64"/>
    </row>
    <row r="14973" spans="4:6">
      <c r="D14973" s="63"/>
      <c r="F14973" s="64"/>
    </row>
    <row r="14974" spans="4:6">
      <c r="D14974" s="63"/>
      <c r="F14974" s="64"/>
    </row>
    <row r="14975" spans="4:6">
      <c r="D14975" s="63"/>
      <c r="F14975" s="64"/>
    </row>
    <row r="14976" spans="4:6">
      <c r="D14976" s="63"/>
      <c r="F14976" s="64"/>
    </row>
    <row r="14977" spans="4:6">
      <c r="D14977" s="63"/>
      <c r="F14977" s="64"/>
    </row>
    <row r="14978" spans="4:6">
      <c r="D14978" s="63"/>
      <c r="F14978" s="64"/>
    </row>
    <row r="14979" spans="4:6">
      <c r="D14979" s="63"/>
      <c r="F14979" s="64"/>
    </row>
    <row r="14980" spans="4:6">
      <c r="D14980" s="63"/>
      <c r="F14980" s="64"/>
    </row>
    <row r="14981" spans="4:6">
      <c r="D14981" s="63"/>
      <c r="F14981" s="64"/>
    </row>
    <row r="14982" spans="4:6">
      <c r="D14982" s="63"/>
      <c r="F14982" s="64"/>
    </row>
    <row r="14983" spans="4:6">
      <c r="D14983" s="63"/>
      <c r="F14983" s="64"/>
    </row>
    <row r="14984" spans="4:6">
      <c r="D14984" s="63"/>
      <c r="F14984" s="64"/>
    </row>
    <row r="14985" spans="4:6">
      <c r="D14985" s="63"/>
      <c r="F14985" s="64"/>
    </row>
    <row r="14986" spans="4:6">
      <c r="D14986" s="63"/>
      <c r="F14986" s="64"/>
    </row>
    <row r="14987" spans="4:6">
      <c r="D14987" s="63"/>
      <c r="F14987" s="64"/>
    </row>
    <row r="14988" spans="4:6">
      <c r="D14988" s="63"/>
      <c r="F14988" s="64"/>
    </row>
    <row r="14989" spans="4:6">
      <c r="D14989" s="63"/>
      <c r="F14989" s="64"/>
    </row>
    <row r="14990" spans="4:6">
      <c r="D14990" s="63"/>
      <c r="F14990" s="64"/>
    </row>
    <row r="14991" spans="4:6">
      <c r="D14991" s="63"/>
      <c r="F14991" s="64"/>
    </row>
    <row r="14992" spans="4:6">
      <c r="D14992" s="63"/>
      <c r="F14992" s="64"/>
    </row>
    <row r="14993" spans="4:6">
      <c r="D14993" s="63"/>
      <c r="F14993" s="64"/>
    </row>
    <row r="14994" spans="4:6">
      <c r="D14994" s="63"/>
      <c r="F14994" s="64"/>
    </row>
    <row r="14995" spans="4:6">
      <c r="D14995" s="63"/>
      <c r="F14995" s="64"/>
    </row>
    <row r="14996" spans="4:6">
      <c r="D14996" s="63"/>
      <c r="F14996" s="64"/>
    </row>
    <row r="14997" spans="4:6">
      <c r="D14997" s="63"/>
      <c r="F14997" s="64"/>
    </row>
    <row r="14998" spans="4:6">
      <c r="D14998" s="63"/>
      <c r="F14998" s="64"/>
    </row>
    <row r="14999" spans="4:6">
      <c r="D14999" s="63"/>
      <c r="F14999" s="64"/>
    </row>
    <row r="15000" spans="4:6">
      <c r="D15000" s="63"/>
      <c r="F15000" s="64"/>
    </row>
    <row r="15001" spans="4:6">
      <c r="D15001" s="63"/>
      <c r="F15001" s="64"/>
    </row>
    <row r="15002" spans="4:6">
      <c r="D15002" s="63"/>
      <c r="F15002" s="64"/>
    </row>
    <row r="15003" spans="4:6">
      <c r="D15003" s="63"/>
      <c r="F15003" s="64"/>
    </row>
    <row r="15004" spans="4:6">
      <c r="D15004" s="63"/>
      <c r="F15004" s="64"/>
    </row>
    <row r="15005" spans="4:6">
      <c r="D15005" s="63"/>
      <c r="F15005" s="64"/>
    </row>
    <row r="15006" spans="4:6">
      <c r="D15006" s="63"/>
      <c r="F15006" s="64"/>
    </row>
    <row r="15007" spans="4:6">
      <c r="D15007" s="63"/>
      <c r="F15007" s="64"/>
    </row>
    <row r="15008" spans="4:6">
      <c r="D15008" s="63"/>
      <c r="F15008" s="64"/>
    </row>
    <row r="15009" spans="4:6">
      <c r="D15009" s="63"/>
      <c r="F15009" s="64"/>
    </row>
    <row r="15010" spans="4:6">
      <c r="D15010" s="63"/>
      <c r="F15010" s="64"/>
    </row>
    <row r="15011" spans="4:6">
      <c r="D15011" s="63"/>
      <c r="F15011" s="64"/>
    </row>
    <row r="15012" spans="4:6">
      <c r="D15012" s="63"/>
      <c r="F15012" s="64"/>
    </row>
    <row r="15013" spans="4:6">
      <c r="D15013" s="63"/>
      <c r="F15013" s="64"/>
    </row>
    <row r="15014" spans="4:6">
      <c r="D15014" s="63"/>
      <c r="F15014" s="64"/>
    </row>
    <row r="15015" spans="4:6">
      <c r="D15015" s="63"/>
      <c r="F15015" s="64"/>
    </row>
    <row r="15016" spans="4:6">
      <c r="D15016" s="63"/>
      <c r="F15016" s="64"/>
    </row>
    <row r="15017" spans="4:6">
      <c r="D15017" s="63"/>
      <c r="F15017" s="64"/>
    </row>
    <row r="15018" spans="4:6">
      <c r="D15018" s="63"/>
      <c r="F15018" s="64"/>
    </row>
    <row r="15019" spans="4:6">
      <c r="D15019" s="63"/>
      <c r="F15019" s="64"/>
    </row>
    <row r="15020" spans="4:6">
      <c r="D15020" s="63"/>
      <c r="F15020" s="64"/>
    </row>
    <row r="15021" spans="4:6">
      <c r="D15021" s="63"/>
      <c r="F15021" s="64"/>
    </row>
    <row r="15022" spans="4:6">
      <c r="D15022" s="63"/>
      <c r="F15022" s="64"/>
    </row>
    <row r="15023" spans="4:6">
      <c r="D15023" s="63"/>
      <c r="F15023" s="64"/>
    </row>
    <row r="15024" spans="4:6">
      <c r="D15024" s="63"/>
      <c r="F15024" s="64"/>
    </row>
    <row r="15025" spans="4:6">
      <c r="D15025" s="63"/>
      <c r="F15025" s="64"/>
    </row>
    <row r="15026" spans="4:6">
      <c r="D15026" s="63"/>
      <c r="F15026" s="64"/>
    </row>
    <row r="15027" spans="4:6">
      <c r="D15027" s="63"/>
      <c r="F15027" s="64"/>
    </row>
    <row r="15028" spans="4:6">
      <c r="D15028" s="63"/>
      <c r="F15028" s="64"/>
    </row>
    <row r="15029" spans="4:6">
      <c r="D15029" s="63"/>
      <c r="F15029" s="64"/>
    </row>
    <row r="15030" spans="4:6">
      <c r="D15030" s="63"/>
      <c r="F15030" s="64"/>
    </row>
    <row r="15031" spans="4:6">
      <c r="D15031" s="63"/>
      <c r="F15031" s="64"/>
    </row>
    <row r="15032" spans="4:6">
      <c r="D15032" s="63"/>
      <c r="F15032" s="64"/>
    </row>
    <row r="15033" spans="4:6">
      <c r="D15033" s="63"/>
      <c r="F15033" s="64"/>
    </row>
    <row r="15034" spans="4:6">
      <c r="D15034" s="63"/>
      <c r="F15034" s="64"/>
    </row>
    <row r="15035" spans="4:6">
      <c r="D15035" s="63"/>
      <c r="F15035" s="64"/>
    </row>
    <row r="15036" spans="4:6">
      <c r="D15036" s="63"/>
      <c r="F15036" s="64"/>
    </row>
    <row r="15037" spans="4:6">
      <c r="D15037" s="63"/>
      <c r="F15037" s="64"/>
    </row>
    <row r="15038" spans="4:6">
      <c r="D15038" s="63"/>
      <c r="F15038" s="64"/>
    </row>
    <row r="15039" spans="4:6">
      <c r="D15039" s="63"/>
      <c r="F15039" s="64"/>
    </row>
    <row r="15040" spans="4:6">
      <c r="D15040" s="63"/>
      <c r="F15040" s="64"/>
    </row>
    <row r="15041" spans="4:6">
      <c r="D15041" s="63"/>
      <c r="F15041" s="64"/>
    </row>
    <row r="15042" spans="4:6">
      <c r="D15042" s="63"/>
      <c r="F15042" s="64"/>
    </row>
    <row r="15043" spans="4:6">
      <c r="D15043" s="63"/>
      <c r="F15043" s="64"/>
    </row>
    <row r="15044" spans="4:6">
      <c r="D15044" s="63"/>
      <c r="F15044" s="64"/>
    </row>
    <row r="15045" spans="4:6">
      <c r="D15045" s="63"/>
      <c r="F15045" s="64"/>
    </row>
    <row r="15046" spans="4:6">
      <c r="D15046" s="63"/>
      <c r="F15046" s="64"/>
    </row>
    <row r="15047" spans="4:6">
      <c r="D15047" s="63"/>
      <c r="F15047" s="64"/>
    </row>
    <row r="15048" spans="4:6">
      <c r="D15048" s="63"/>
      <c r="F15048" s="64"/>
    </row>
    <row r="15049" spans="4:6">
      <c r="D15049" s="63"/>
      <c r="F15049" s="64"/>
    </row>
    <row r="15050" spans="4:6">
      <c r="D15050" s="63"/>
      <c r="F15050" s="64"/>
    </row>
    <row r="15051" spans="4:6">
      <c r="D15051" s="63"/>
      <c r="F15051" s="64"/>
    </row>
    <row r="15052" spans="4:6">
      <c r="D15052" s="63"/>
      <c r="F15052" s="64"/>
    </row>
    <row r="15053" spans="4:6">
      <c r="D15053" s="63"/>
      <c r="F15053" s="64"/>
    </row>
    <row r="15054" spans="4:6">
      <c r="D15054" s="63"/>
      <c r="F15054" s="64"/>
    </row>
    <row r="15055" spans="4:6">
      <c r="D15055" s="63"/>
      <c r="F15055" s="64"/>
    </row>
    <row r="15056" spans="4:6">
      <c r="D15056" s="63"/>
      <c r="F15056" s="64"/>
    </row>
    <row r="15057" spans="4:6">
      <c r="D15057" s="63"/>
      <c r="F15057" s="64"/>
    </row>
    <row r="15058" spans="4:6">
      <c r="D15058" s="63"/>
      <c r="F15058" s="64"/>
    </row>
    <row r="15059" spans="4:6">
      <c r="D15059" s="63"/>
      <c r="F15059" s="64"/>
    </row>
    <row r="15060" spans="4:6">
      <c r="D15060" s="63"/>
      <c r="F15060" s="64"/>
    </row>
    <row r="15061" spans="4:6">
      <c r="D15061" s="63"/>
      <c r="F15061" s="64"/>
    </row>
    <row r="15062" spans="4:6">
      <c r="D15062" s="63"/>
      <c r="F15062" s="64"/>
    </row>
    <row r="15063" spans="4:6">
      <c r="D15063" s="63"/>
      <c r="F15063" s="64"/>
    </row>
    <row r="15064" spans="4:6">
      <c r="D15064" s="63"/>
      <c r="F15064" s="64"/>
    </row>
    <row r="15065" spans="4:6">
      <c r="D15065" s="63"/>
      <c r="F15065" s="64"/>
    </row>
    <row r="15066" spans="4:6">
      <c r="D15066" s="63"/>
      <c r="F15066" s="64"/>
    </row>
    <row r="15067" spans="4:6">
      <c r="D15067" s="63"/>
      <c r="F15067" s="64"/>
    </row>
    <row r="15068" spans="4:6">
      <c r="D15068" s="63"/>
      <c r="F15068" s="64"/>
    </row>
    <row r="15069" spans="4:6">
      <c r="D15069" s="63"/>
      <c r="F15069" s="64"/>
    </row>
    <row r="15070" spans="4:6">
      <c r="D15070" s="63"/>
      <c r="F15070" s="64"/>
    </row>
    <row r="15071" spans="4:6">
      <c r="D15071" s="63"/>
      <c r="F15071" s="64"/>
    </row>
    <row r="15072" spans="4:6">
      <c r="D15072" s="63"/>
      <c r="F15072" s="64"/>
    </row>
    <row r="15073" spans="4:6">
      <c r="D15073" s="63"/>
      <c r="F15073" s="64"/>
    </row>
    <row r="15074" spans="4:6">
      <c r="D15074" s="63"/>
      <c r="F15074" s="64"/>
    </row>
    <row r="15075" spans="4:6">
      <c r="D15075" s="63"/>
      <c r="F15075" s="64"/>
    </row>
    <row r="15076" spans="4:6">
      <c r="D15076" s="63"/>
      <c r="F15076" s="64"/>
    </row>
    <row r="15077" spans="4:6">
      <c r="D15077" s="63"/>
      <c r="F15077" s="64"/>
    </row>
    <row r="15078" spans="4:6">
      <c r="D15078" s="63"/>
      <c r="F15078" s="64"/>
    </row>
    <row r="15079" spans="4:6">
      <c r="D15079" s="63"/>
      <c r="F15079" s="64"/>
    </row>
    <row r="15080" spans="4:6">
      <c r="D15080" s="63"/>
      <c r="F15080" s="64"/>
    </row>
    <row r="15081" spans="4:6">
      <c r="D15081" s="63"/>
      <c r="F15081" s="64"/>
    </row>
    <row r="15082" spans="4:6">
      <c r="D15082" s="63"/>
      <c r="F15082" s="64"/>
    </row>
    <row r="15083" spans="4:6">
      <c r="D15083" s="63"/>
      <c r="F15083" s="64"/>
    </row>
    <row r="15084" spans="4:6">
      <c r="D15084" s="63"/>
      <c r="F15084" s="64"/>
    </row>
    <row r="15085" spans="4:6">
      <c r="D15085" s="63"/>
      <c r="F15085" s="64"/>
    </row>
    <row r="15086" spans="4:6">
      <c r="D15086" s="63"/>
      <c r="F15086" s="64"/>
    </row>
    <row r="15087" spans="4:6">
      <c r="D15087" s="63"/>
      <c r="F15087" s="64"/>
    </row>
    <row r="15088" spans="4:6">
      <c r="D15088" s="63"/>
      <c r="F15088" s="64"/>
    </row>
    <row r="15089" spans="4:6">
      <c r="D15089" s="63"/>
      <c r="F15089" s="64"/>
    </row>
    <row r="15090" spans="4:6">
      <c r="D15090" s="63"/>
      <c r="F15090" s="64"/>
    </row>
    <row r="15091" spans="4:6">
      <c r="D15091" s="63"/>
      <c r="F15091" s="64"/>
    </row>
    <row r="15092" spans="4:6">
      <c r="D15092" s="63"/>
      <c r="F15092" s="64"/>
    </row>
    <row r="15093" spans="4:6">
      <c r="D15093" s="63"/>
      <c r="F15093" s="64"/>
    </row>
    <row r="15094" spans="4:6">
      <c r="D15094" s="63"/>
      <c r="F15094" s="64"/>
    </row>
    <row r="15095" spans="4:6">
      <c r="D15095" s="63"/>
      <c r="F15095" s="64"/>
    </row>
    <row r="15096" spans="4:6">
      <c r="D15096" s="63"/>
      <c r="F15096" s="64"/>
    </row>
    <row r="15097" spans="4:6">
      <c r="D15097" s="63"/>
      <c r="F15097" s="64"/>
    </row>
    <row r="15098" spans="4:6">
      <c r="D15098" s="63"/>
      <c r="F15098" s="64"/>
    </row>
    <row r="15099" spans="4:6">
      <c r="D15099" s="63"/>
      <c r="F15099" s="64"/>
    </row>
    <row r="15100" spans="4:6">
      <c r="D15100" s="63"/>
      <c r="F15100" s="64"/>
    </row>
    <row r="15101" spans="4:6">
      <c r="D15101" s="63"/>
      <c r="F15101" s="64"/>
    </row>
    <row r="15102" spans="4:6">
      <c r="D15102" s="63"/>
      <c r="F15102" s="64"/>
    </row>
    <row r="15103" spans="4:6">
      <c r="D15103" s="63"/>
      <c r="F15103" s="64"/>
    </row>
    <row r="15104" spans="4:6">
      <c r="D15104" s="63"/>
      <c r="F15104" s="64"/>
    </row>
    <row r="15105" spans="4:6">
      <c r="D15105" s="63"/>
      <c r="F15105" s="64"/>
    </row>
    <row r="15106" spans="4:6">
      <c r="D15106" s="63"/>
      <c r="F15106" s="64"/>
    </row>
    <row r="15107" spans="4:6">
      <c r="D15107" s="63"/>
      <c r="F15107" s="64"/>
    </row>
    <row r="15108" spans="4:6">
      <c r="D15108" s="63"/>
      <c r="F15108" s="64"/>
    </row>
    <row r="15109" spans="4:6">
      <c r="D15109" s="63"/>
      <c r="F15109" s="64"/>
    </row>
    <row r="15110" spans="4:6">
      <c r="D15110" s="63"/>
      <c r="F15110" s="64"/>
    </row>
    <row r="15111" spans="4:6">
      <c r="D15111" s="63"/>
      <c r="F15111" s="64"/>
    </row>
    <row r="15112" spans="4:6">
      <c r="D15112" s="63"/>
      <c r="F15112" s="64"/>
    </row>
    <row r="15113" spans="4:6">
      <c r="D15113" s="63"/>
      <c r="F15113" s="64"/>
    </row>
    <row r="15114" spans="4:6">
      <c r="D15114" s="63"/>
      <c r="F15114" s="64"/>
    </row>
    <row r="15115" spans="4:6">
      <c r="D15115" s="63"/>
      <c r="F15115" s="64"/>
    </row>
    <row r="15116" spans="4:6">
      <c r="D15116" s="63"/>
      <c r="F15116" s="64"/>
    </row>
    <row r="15117" spans="4:6">
      <c r="D15117" s="63"/>
      <c r="F15117" s="64"/>
    </row>
    <row r="15118" spans="4:6">
      <c r="D15118" s="63"/>
      <c r="F15118" s="64"/>
    </row>
    <row r="15119" spans="4:6">
      <c r="D15119" s="63"/>
      <c r="F15119" s="64"/>
    </row>
    <row r="15120" spans="4:6">
      <c r="D15120" s="63"/>
      <c r="F15120" s="64"/>
    </row>
    <row r="15121" spans="4:6">
      <c r="D15121" s="63"/>
      <c r="F15121" s="64"/>
    </row>
    <row r="15122" spans="4:6">
      <c r="D15122" s="63"/>
      <c r="F15122" s="64"/>
    </row>
    <row r="15123" spans="4:6">
      <c r="D15123" s="63"/>
      <c r="F15123" s="64"/>
    </row>
    <row r="15124" spans="4:6">
      <c r="D15124" s="63"/>
      <c r="F15124" s="64"/>
    </row>
    <row r="15125" spans="4:6">
      <c r="D15125" s="63"/>
      <c r="F15125" s="64"/>
    </row>
    <row r="15126" spans="4:6">
      <c r="D15126" s="63"/>
      <c r="F15126" s="64"/>
    </row>
    <row r="15127" spans="4:6">
      <c r="D15127" s="63"/>
      <c r="F15127" s="64"/>
    </row>
    <row r="15128" spans="4:6">
      <c r="D15128" s="63"/>
      <c r="F15128" s="64"/>
    </row>
    <row r="15129" spans="4:6">
      <c r="D15129" s="63"/>
      <c r="F15129" s="64"/>
    </row>
    <row r="15130" spans="4:6">
      <c r="D15130" s="63"/>
      <c r="F15130" s="64"/>
    </row>
    <row r="15131" spans="4:6">
      <c r="D15131" s="63"/>
      <c r="F15131" s="64"/>
    </row>
    <row r="15132" spans="4:6">
      <c r="D15132" s="63"/>
      <c r="F15132" s="64"/>
    </row>
    <row r="15133" spans="4:6">
      <c r="D15133" s="63"/>
      <c r="F15133" s="64"/>
    </row>
    <row r="15134" spans="4:6">
      <c r="D15134" s="63"/>
      <c r="F15134" s="64"/>
    </row>
    <row r="15135" spans="4:6">
      <c r="D15135" s="63"/>
      <c r="F15135" s="64"/>
    </row>
    <row r="15136" spans="4:6">
      <c r="D15136" s="63"/>
      <c r="F15136" s="64"/>
    </row>
    <row r="15137" spans="4:6">
      <c r="D15137" s="63"/>
      <c r="F15137" s="64"/>
    </row>
    <row r="15138" spans="4:6">
      <c r="D15138" s="63"/>
      <c r="F15138" s="64"/>
    </row>
    <row r="15139" spans="4:6">
      <c r="D15139" s="63"/>
      <c r="F15139" s="64"/>
    </row>
    <row r="15140" spans="4:6">
      <c r="D15140" s="63"/>
      <c r="F15140" s="64"/>
    </row>
    <row r="15141" spans="4:6">
      <c r="D15141" s="63"/>
      <c r="F15141" s="64"/>
    </row>
    <row r="15142" spans="4:6">
      <c r="D15142" s="63"/>
      <c r="F15142" s="64"/>
    </row>
    <row r="15143" spans="4:6">
      <c r="D15143" s="63"/>
      <c r="F15143" s="64"/>
    </row>
    <row r="15144" spans="4:6">
      <c r="D15144" s="63"/>
      <c r="F15144" s="64"/>
    </row>
    <row r="15145" spans="4:6">
      <c r="D15145" s="63"/>
      <c r="F15145" s="64"/>
    </row>
    <row r="15146" spans="4:6">
      <c r="D15146" s="63"/>
      <c r="F15146" s="64"/>
    </row>
    <row r="15147" spans="4:6">
      <c r="D15147" s="63"/>
      <c r="F15147" s="64"/>
    </row>
    <row r="15148" spans="4:6">
      <c r="D15148" s="63"/>
      <c r="F15148" s="64"/>
    </row>
    <row r="15149" spans="4:6">
      <c r="D15149" s="63"/>
      <c r="F15149" s="64"/>
    </row>
    <row r="15150" spans="4:6">
      <c r="D15150" s="63"/>
      <c r="F15150" s="64"/>
    </row>
    <row r="15151" spans="4:6">
      <c r="D15151" s="63"/>
      <c r="F15151" s="64"/>
    </row>
    <row r="15152" spans="4:6">
      <c r="D15152" s="63"/>
      <c r="F15152" s="64"/>
    </row>
    <row r="15153" spans="4:6">
      <c r="D15153" s="63"/>
      <c r="F15153" s="64"/>
    </row>
    <row r="15154" spans="4:6">
      <c r="D15154" s="63"/>
      <c r="F15154" s="64"/>
    </row>
    <row r="15155" spans="4:6">
      <c r="D15155" s="63"/>
      <c r="F15155" s="64"/>
    </row>
    <row r="15156" spans="4:6">
      <c r="D15156" s="63"/>
      <c r="F15156" s="64"/>
    </row>
    <row r="15157" spans="4:6">
      <c r="D15157" s="63"/>
      <c r="F15157" s="64"/>
    </row>
    <row r="15158" spans="4:6">
      <c r="D15158" s="63"/>
      <c r="F15158" s="64"/>
    </row>
    <row r="15159" spans="4:6">
      <c r="D15159" s="63"/>
      <c r="F15159" s="64"/>
    </row>
    <row r="15160" spans="4:6">
      <c r="D15160" s="63"/>
      <c r="F15160" s="64"/>
    </row>
    <row r="15161" spans="4:6">
      <c r="D15161" s="63"/>
      <c r="F15161" s="64"/>
    </row>
    <row r="15162" spans="4:6">
      <c r="D15162" s="63"/>
      <c r="F15162" s="64"/>
    </row>
    <row r="15163" spans="4:6">
      <c r="D15163" s="63"/>
      <c r="F15163" s="64"/>
    </row>
    <row r="15164" spans="4:6">
      <c r="D15164" s="63"/>
      <c r="F15164" s="64"/>
    </row>
    <row r="15165" spans="4:6">
      <c r="D15165" s="63"/>
      <c r="F15165" s="64"/>
    </row>
    <row r="15166" spans="4:6">
      <c r="D15166" s="63"/>
      <c r="F15166" s="64"/>
    </row>
    <row r="15167" spans="4:6">
      <c r="D15167" s="63"/>
      <c r="F15167" s="64"/>
    </row>
    <row r="15168" spans="4:6">
      <c r="D15168" s="63"/>
      <c r="F15168" s="64"/>
    </row>
    <row r="15169" spans="4:6">
      <c r="D15169" s="63"/>
      <c r="F15169" s="64"/>
    </row>
    <row r="15170" spans="4:6">
      <c r="D15170" s="63"/>
      <c r="F15170" s="64"/>
    </row>
    <row r="15171" spans="4:6">
      <c r="D15171" s="63"/>
      <c r="F15171" s="64"/>
    </row>
    <row r="15172" spans="4:6">
      <c r="D15172" s="63"/>
      <c r="F15172" s="64"/>
    </row>
    <row r="15173" spans="4:6">
      <c r="D15173" s="63"/>
      <c r="F15173" s="64"/>
    </row>
    <row r="15174" spans="4:6">
      <c r="D15174" s="63"/>
      <c r="F15174" s="64"/>
    </row>
    <row r="15175" spans="4:6">
      <c r="D15175" s="63"/>
      <c r="F15175" s="64"/>
    </row>
    <row r="15176" spans="4:6">
      <c r="D15176" s="63"/>
      <c r="F15176" s="64"/>
    </row>
    <row r="15177" spans="4:6">
      <c r="D15177" s="63"/>
      <c r="F15177" s="64"/>
    </row>
    <row r="15178" spans="4:6">
      <c r="D15178" s="63"/>
      <c r="F15178" s="64"/>
    </row>
    <row r="15179" spans="4:6">
      <c r="D15179" s="63"/>
      <c r="F15179" s="64"/>
    </row>
    <row r="15180" spans="4:6">
      <c r="D15180" s="63"/>
      <c r="F15180" s="64"/>
    </row>
    <row r="15181" spans="4:6">
      <c r="D15181" s="63"/>
      <c r="F15181" s="64"/>
    </row>
    <row r="15182" spans="4:6">
      <c r="D15182" s="63"/>
      <c r="F15182" s="64"/>
    </row>
    <row r="15183" spans="4:6">
      <c r="D15183" s="63"/>
      <c r="F15183" s="64"/>
    </row>
    <row r="15184" spans="4:6">
      <c r="D15184" s="63"/>
      <c r="F15184" s="64"/>
    </row>
    <row r="15185" spans="4:6">
      <c r="D15185" s="63"/>
      <c r="F15185" s="64"/>
    </row>
    <row r="15186" spans="4:6">
      <c r="D15186" s="63"/>
      <c r="F15186" s="64"/>
    </row>
    <row r="15187" spans="4:6">
      <c r="D15187" s="63"/>
      <c r="F15187" s="64"/>
    </row>
    <row r="15188" spans="4:6">
      <c r="D15188" s="63"/>
      <c r="F15188" s="64"/>
    </row>
    <row r="15189" spans="4:6">
      <c r="D15189" s="63"/>
      <c r="F15189" s="64"/>
    </row>
    <row r="15190" spans="4:6">
      <c r="D15190" s="63"/>
      <c r="F15190" s="64"/>
    </row>
    <row r="15191" spans="4:6">
      <c r="D15191" s="63"/>
      <c r="F15191" s="64"/>
    </row>
    <row r="15192" spans="4:6">
      <c r="D15192" s="63"/>
      <c r="F15192" s="64"/>
    </row>
    <row r="15193" spans="4:6">
      <c r="D15193" s="63"/>
      <c r="F15193" s="64"/>
    </row>
    <row r="15194" spans="4:6">
      <c r="D15194" s="63"/>
      <c r="F15194" s="64"/>
    </row>
    <row r="15195" spans="4:6">
      <c r="D15195" s="63"/>
      <c r="F15195" s="64"/>
    </row>
    <row r="15196" spans="4:6">
      <c r="D15196" s="63"/>
      <c r="F15196" s="64"/>
    </row>
    <row r="15197" spans="4:6">
      <c r="D15197" s="63"/>
      <c r="F15197" s="64"/>
    </row>
    <row r="15198" spans="4:6">
      <c r="D15198" s="63"/>
      <c r="F15198" s="64"/>
    </row>
    <row r="15199" spans="4:6">
      <c r="D15199" s="63"/>
      <c r="F15199" s="64"/>
    </row>
    <row r="15200" spans="4:6">
      <c r="D15200" s="63"/>
      <c r="F15200" s="64"/>
    </row>
    <row r="15201" spans="4:6">
      <c r="D15201" s="63"/>
      <c r="F15201" s="64"/>
    </row>
    <row r="15202" spans="4:6">
      <c r="D15202" s="63"/>
      <c r="F15202" s="64"/>
    </row>
    <row r="15203" spans="4:6">
      <c r="D15203" s="63"/>
      <c r="F15203" s="64"/>
    </row>
    <row r="15204" spans="4:6">
      <c r="D15204" s="63"/>
      <c r="F15204" s="64"/>
    </row>
    <row r="15205" spans="4:6">
      <c r="D15205" s="63"/>
      <c r="F15205" s="64"/>
    </row>
    <row r="15206" spans="4:6">
      <c r="D15206" s="63"/>
      <c r="F15206" s="64"/>
    </row>
    <row r="15207" spans="4:6">
      <c r="D15207" s="63"/>
      <c r="F15207" s="64"/>
    </row>
    <row r="15208" spans="4:6">
      <c r="D15208" s="63"/>
      <c r="F15208" s="64"/>
    </row>
    <row r="15209" spans="4:6">
      <c r="D15209" s="63"/>
      <c r="F15209" s="64"/>
    </row>
    <row r="15210" spans="4:6">
      <c r="D15210" s="63"/>
      <c r="F15210" s="64"/>
    </row>
    <row r="15211" spans="4:6">
      <c r="D15211" s="63"/>
      <c r="F15211" s="64"/>
    </row>
    <row r="15212" spans="4:6">
      <c r="D15212" s="63"/>
      <c r="F15212" s="64"/>
    </row>
    <row r="15213" spans="4:6">
      <c r="D15213" s="63"/>
      <c r="F15213" s="64"/>
    </row>
    <row r="15214" spans="4:6">
      <c r="D15214" s="63"/>
      <c r="F15214" s="64"/>
    </row>
    <row r="15215" spans="4:6">
      <c r="D15215" s="63"/>
      <c r="F15215" s="64"/>
    </row>
    <row r="15216" spans="4:6">
      <c r="D15216" s="63"/>
      <c r="F15216" s="64"/>
    </row>
    <row r="15217" spans="4:6">
      <c r="D15217" s="63"/>
      <c r="F15217" s="64"/>
    </row>
    <row r="15218" spans="4:6">
      <c r="D15218" s="63"/>
      <c r="F15218" s="64"/>
    </row>
    <row r="15219" spans="4:6">
      <c r="D15219" s="63"/>
      <c r="F15219" s="64"/>
    </row>
    <row r="15220" spans="4:6">
      <c r="D15220" s="63"/>
      <c r="F15220" s="64"/>
    </row>
    <row r="15221" spans="4:6">
      <c r="D15221" s="63"/>
      <c r="F15221" s="64"/>
    </row>
    <row r="15222" spans="4:6">
      <c r="D15222" s="63"/>
      <c r="F15222" s="64"/>
    </row>
    <row r="15223" spans="4:6">
      <c r="D15223" s="63"/>
      <c r="F15223" s="64"/>
    </row>
    <row r="15224" spans="4:6">
      <c r="D15224" s="63"/>
      <c r="F15224" s="64"/>
    </row>
    <row r="15225" spans="4:6">
      <c r="D15225" s="63"/>
      <c r="F15225" s="64"/>
    </row>
    <row r="15226" spans="4:6">
      <c r="D15226" s="63"/>
      <c r="F15226" s="64"/>
    </row>
    <row r="15227" spans="4:6">
      <c r="D15227" s="63"/>
      <c r="F15227" s="64"/>
    </row>
    <row r="15228" spans="4:6">
      <c r="D15228" s="63"/>
      <c r="F15228" s="64"/>
    </row>
    <row r="15229" spans="4:6">
      <c r="D15229" s="63"/>
      <c r="F15229" s="64"/>
    </row>
    <row r="15230" spans="4:6">
      <c r="D15230" s="63"/>
      <c r="F15230" s="64"/>
    </row>
    <row r="15231" spans="4:6">
      <c r="D15231" s="63"/>
      <c r="F15231" s="64"/>
    </row>
    <row r="15232" spans="4:6">
      <c r="D15232" s="63"/>
      <c r="F15232" s="64"/>
    </row>
    <row r="15233" spans="4:6">
      <c r="D15233" s="63"/>
      <c r="F15233" s="64"/>
    </row>
    <row r="15234" spans="4:6">
      <c r="D15234" s="63"/>
      <c r="F15234" s="64"/>
    </row>
    <row r="15235" spans="4:6">
      <c r="D15235" s="63"/>
      <c r="F15235" s="64"/>
    </row>
    <row r="15236" spans="4:6">
      <c r="D15236" s="63"/>
      <c r="F15236" s="64"/>
    </row>
    <row r="15237" spans="4:6">
      <c r="D15237" s="63"/>
      <c r="F15237" s="64"/>
    </row>
    <row r="15238" spans="4:6">
      <c r="D15238" s="63"/>
      <c r="F15238" s="64"/>
    </row>
    <row r="15239" spans="4:6">
      <c r="D15239" s="63"/>
      <c r="F15239" s="64"/>
    </row>
    <row r="15240" spans="4:6">
      <c r="D15240" s="63"/>
      <c r="F15240" s="64"/>
    </row>
    <row r="15241" spans="4:6">
      <c r="D15241" s="63"/>
      <c r="F15241" s="64"/>
    </row>
    <row r="15242" spans="4:6">
      <c r="D15242" s="63"/>
      <c r="F15242" s="64"/>
    </row>
    <row r="15243" spans="4:6">
      <c r="D15243" s="63"/>
      <c r="F15243" s="64"/>
    </row>
    <row r="15244" spans="4:6">
      <c r="D15244" s="63"/>
      <c r="F15244" s="64"/>
    </row>
    <row r="15245" spans="4:6">
      <c r="D15245" s="63"/>
      <c r="F15245" s="64"/>
    </row>
    <row r="15246" spans="4:6">
      <c r="D15246" s="63"/>
      <c r="F15246" s="64"/>
    </row>
    <row r="15247" spans="4:6">
      <c r="D15247" s="63"/>
      <c r="F15247" s="64"/>
    </row>
    <row r="15248" spans="4:6">
      <c r="D15248" s="63"/>
      <c r="F15248" s="64"/>
    </row>
    <row r="15249" spans="4:6">
      <c r="D15249" s="63"/>
      <c r="F15249" s="64"/>
    </row>
    <row r="15250" spans="4:6">
      <c r="D15250" s="63"/>
      <c r="F15250" s="64"/>
    </row>
    <row r="15251" spans="4:6">
      <c r="D15251" s="63"/>
      <c r="F15251" s="64"/>
    </row>
    <row r="15252" spans="4:6">
      <c r="D15252" s="63"/>
      <c r="F15252" s="64"/>
    </row>
    <row r="15253" spans="4:6">
      <c r="D15253" s="63"/>
      <c r="F15253" s="64"/>
    </row>
    <row r="15254" spans="4:6">
      <c r="D15254" s="63"/>
      <c r="F15254" s="64"/>
    </row>
    <row r="15255" spans="4:6">
      <c r="D15255" s="63"/>
      <c r="F15255" s="64"/>
    </row>
    <row r="15256" spans="4:6">
      <c r="D15256" s="63"/>
      <c r="F15256" s="64"/>
    </row>
    <row r="15257" spans="4:6">
      <c r="D15257" s="63"/>
      <c r="F15257" s="64"/>
    </row>
    <row r="15258" spans="4:6">
      <c r="D15258" s="63"/>
      <c r="F15258" s="64"/>
    </row>
    <row r="15259" spans="4:6">
      <c r="D15259" s="63"/>
      <c r="F15259" s="64"/>
    </row>
    <row r="15260" spans="4:6">
      <c r="D15260" s="63"/>
      <c r="F15260" s="64"/>
    </row>
    <row r="15261" spans="4:6">
      <c r="D15261" s="63"/>
      <c r="F15261" s="64"/>
    </row>
    <row r="15262" spans="4:6">
      <c r="D15262" s="63"/>
      <c r="F15262" s="64"/>
    </row>
    <row r="15263" spans="4:6">
      <c r="D15263" s="63"/>
      <c r="F15263" s="64"/>
    </row>
    <row r="15264" spans="4:6">
      <c r="D15264" s="63"/>
      <c r="F15264" s="64"/>
    </row>
    <row r="15265" spans="4:6">
      <c r="D15265" s="63"/>
      <c r="F15265" s="64"/>
    </row>
    <row r="15266" spans="4:6">
      <c r="D15266" s="63"/>
      <c r="F15266" s="64"/>
    </row>
    <row r="15267" spans="4:6">
      <c r="D15267" s="63"/>
      <c r="F15267" s="64"/>
    </row>
    <row r="15268" spans="4:6">
      <c r="D15268" s="63"/>
      <c r="F15268" s="64"/>
    </row>
    <row r="15269" spans="4:6">
      <c r="D15269" s="63"/>
      <c r="F15269" s="64"/>
    </row>
    <row r="15270" spans="4:6">
      <c r="D15270" s="63"/>
      <c r="F15270" s="64"/>
    </row>
    <row r="15271" spans="4:6">
      <c r="D15271" s="63"/>
      <c r="F15271" s="64"/>
    </row>
    <row r="15272" spans="4:6">
      <c r="D15272" s="63"/>
      <c r="F15272" s="64"/>
    </row>
    <row r="15273" spans="4:6">
      <c r="D15273" s="63"/>
      <c r="F15273" s="64"/>
    </row>
    <row r="15274" spans="4:6">
      <c r="D15274" s="63"/>
      <c r="F15274" s="64"/>
    </row>
    <row r="15275" spans="4:6">
      <c r="D15275" s="63"/>
      <c r="F15275" s="64"/>
    </row>
    <row r="15276" spans="4:6">
      <c r="D15276" s="63"/>
      <c r="F15276" s="64"/>
    </row>
    <row r="15277" spans="4:6">
      <c r="D15277" s="63"/>
      <c r="F15277" s="64"/>
    </row>
    <row r="15278" spans="4:6">
      <c r="D15278" s="63"/>
      <c r="F15278" s="64"/>
    </row>
    <row r="15279" spans="4:6">
      <c r="D15279" s="63"/>
      <c r="F15279" s="64"/>
    </row>
    <row r="15280" spans="4:6">
      <c r="D15280" s="63"/>
      <c r="F15280" s="64"/>
    </row>
    <row r="15281" spans="4:6">
      <c r="D15281" s="63"/>
      <c r="F15281" s="64"/>
    </row>
    <row r="15282" spans="4:6">
      <c r="D15282" s="63"/>
      <c r="F15282" s="64"/>
    </row>
    <row r="15283" spans="4:6">
      <c r="D15283" s="63"/>
      <c r="F15283" s="64"/>
    </row>
    <row r="15284" spans="4:6">
      <c r="D15284" s="63"/>
      <c r="F15284" s="64"/>
    </row>
    <row r="15285" spans="4:6">
      <c r="D15285" s="63"/>
      <c r="F15285" s="64"/>
    </row>
    <row r="15286" spans="4:6">
      <c r="D15286" s="63"/>
      <c r="F15286" s="64"/>
    </row>
    <row r="15287" spans="4:6">
      <c r="D15287" s="63"/>
      <c r="F15287" s="64"/>
    </row>
    <row r="15288" spans="4:6">
      <c r="D15288" s="63"/>
      <c r="F15288" s="64"/>
    </row>
    <row r="15289" spans="4:6">
      <c r="D15289" s="63"/>
      <c r="F15289" s="64"/>
    </row>
    <row r="15290" spans="4:6">
      <c r="D15290" s="63"/>
      <c r="F15290" s="64"/>
    </row>
    <row r="15291" spans="4:6">
      <c r="D15291" s="63"/>
      <c r="F15291" s="64"/>
    </row>
    <row r="15292" spans="4:6">
      <c r="D15292" s="63"/>
      <c r="F15292" s="64"/>
    </row>
    <row r="15293" spans="4:6">
      <c r="D15293" s="63"/>
      <c r="F15293" s="64"/>
    </row>
    <row r="15294" spans="4:6">
      <c r="D15294" s="63"/>
      <c r="F15294" s="64"/>
    </row>
    <row r="15295" spans="4:6">
      <c r="D15295" s="63"/>
      <c r="F15295" s="64"/>
    </row>
    <row r="15296" spans="4:6">
      <c r="D15296" s="63"/>
      <c r="F15296" s="64"/>
    </row>
    <row r="15297" spans="4:6">
      <c r="D15297" s="63"/>
      <c r="F15297" s="64"/>
    </row>
    <row r="15298" spans="4:6">
      <c r="D15298" s="63"/>
      <c r="F15298" s="64"/>
    </row>
    <row r="15299" spans="4:6">
      <c r="D15299" s="63"/>
      <c r="F15299" s="64"/>
    </row>
    <row r="15300" spans="4:6">
      <c r="D15300" s="63"/>
      <c r="F15300" s="64"/>
    </row>
    <row r="15301" spans="4:6">
      <c r="D15301" s="63"/>
      <c r="F15301" s="64"/>
    </row>
    <row r="15302" spans="4:6">
      <c r="D15302" s="63"/>
      <c r="F15302" s="64"/>
    </row>
    <row r="15303" spans="4:6">
      <c r="D15303" s="63"/>
      <c r="F15303" s="64"/>
    </row>
    <row r="15304" spans="4:6">
      <c r="D15304" s="63"/>
      <c r="F15304" s="64"/>
    </row>
    <row r="15305" spans="4:6">
      <c r="D15305" s="63"/>
      <c r="F15305" s="64"/>
    </row>
    <row r="15306" spans="4:6">
      <c r="D15306" s="63"/>
      <c r="F15306" s="64"/>
    </row>
    <row r="15307" spans="4:6">
      <c r="D15307" s="63"/>
      <c r="F15307" s="64"/>
    </row>
    <row r="15308" spans="4:6">
      <c r="D15308" s="63"/>
      <c r="F15308" s="64"/>
    </row>
    <row r="15309" spans="4:6">
      <c r="D15309" s="63"/>
      <c r="F15309" s="64"/>
    </row>
    <row r="15310" spans="4:6">
      <c r="D15310" s="63"/>
      <c r="F15310" s="64"/>
    </row>
    <row r="15311" spans="4:6">
      <c r="D15311" s="63"/>
      <c r="F15311" s="64"/>
    </row>
    <row r="15312" spans="4:6">
      <c r="D15312" s="63"/>
      <c r="F15312" s="64"/>
    </row>
    <row r="15313" spans="4:6">
      <c r="D15313" s="63"/>
      <c r="F15313" s="64"/>
    </row>
    <row r="15314" spans="4:6">
      <c r="D15314" s="63"/>
      <c r="F15314" s="64"/>
    </row>
    <row r="15315" spans="4:6">
      <c r="D15315" s="63"/>
      <c r="F15315" s="64"/>
    </row>
    <row r="15316" spans="4:6">
      <c r="D15316" s="63"/>
      <c r="F15316" s="64"/>
    </row>
    <row r="15317" spans="4:6">
      <c r="D15317" s="63"/>
      <c r="F15317" s="64"/>
    </row>
    <row r="15318" spans="4:6">
      <c r="D15318" s="63"/>
      <c r="F15318" s="64"/>
    </row>
    <row r="15319" spans="4:6">
      <c r="D15319" s="63"/>
      <c r="F15319" s="64"/>
    </row>
    <row r="15320" spans="4:6">
      <c r="D15320" s="63"/>
      <c r="F15320" s="64"/>
    </row>
    <row r="15321" spans="4:6">
      <c r="D15321" s="63"/>
      <c r="F15321" s="64"/>
    </row>
    <row r="15322" spans="4:6">
      <c r="D15322" s="63"/>
      <c r="F15322" s="64"/>
    </row>
    <row r="15323" spans="4:6">
      <c r="D15323" s="63"/>
      <c r="F15323" s="64"/>
    </row>
    <row r="15324" spans="4:6">
      <c r="D15324" s="63"/>
      <c r="F15324" s="64"/>
    </row>
    <row r="15325" spans="4:6">
      <c r="D15325" s="63"/>
      <c r="F15325" s="64"/>
    </row>
    <row r="15326" spans="4:6">
      <c r="D15326" s="63"/>
      <c r="F15326" s="64"/>
    </row>
    <row r="15327" spans="4:6">
      <c r="D15327" s="63"/>
      <c r="F15327" s="64"/>
    </row>
    <row r="15328" spans="4:6">
      <c r="D15328" s="63"/>
      <c r="F15328" s="64"/>
    </row>
    <row r="15329" spans="4:6">
      <c r="D15329" s="63"/>
      <c r="F15329" s="64"/>
    </row>
    <row r="15330" spans="4:6">
      <c r="D15330" s="63"/>
      <c r="F15330" s="64"/>
    </row>
    <row r="15331" spans="4:6">
      <c r="D15331" s="63"/>
      <c r="F15331" s="64"/>
    </row>
    <row r="15332" spans="4:6">
      <c r="D15332" s="63"/>
      <c r="F15332" s="64"/>
    </row>
    <row r="15333" spans="4:6">
      <c r="D15333" s="63"/>
      <c r="F15333" s="64"/>
    </row>
    <row r="15334" spans="4:6">
      <c r="D15334" s="63"/>
      <c r="F15334" s="64"/>
    </row>
    <row r="15335" spans="4:6">
      <c r="D15335" s="63"/>
      <c r="F15335" s="64"/>
    </row>
    <row r="15336" spans="4:6">
      <c r="D15336" s="63"/>
      <c r="F15336" s="64"/>
    </row>
    <row r="15337" spans="4:6">
      <c r="D15337" s="63"/>
      <c r="F15337" s="64"/>
    </row>
    <row r="15338" spans="4:6">
      <c r="D15338" s="63"/>
      <c r="F15338" s="64"/>
    </row>
    <row r="15339" spans="4:6">
      <c r="D15339" s="63"/>
      <c r="F15339" s="64"/>
    </row>
    <row r="15340" spans="4:6">
      <c r="D15340" s="63"/>
      <c r="F15340" s="64"/>
    </row>
    <row r="15341" spans="4:6">
      <c r="D15341" s="63"/>
      <c r="F15341" s="64"/>
    </row>
    <row r="15342" spans="4:6">
      <c r="D15342" s="63"/>
      <c r="F15342" s="64"/>
    </row>
    <row r="15343" spans="4:6">
      <c r="D15343" s="63"/>
      <c r="F15343" s="64"/>
    </row>
    <row r="15344" spans="4:6">
      <c r="D15344" s="63"/>
      <c r="F15344" s="64"/>
    </row>
    <row r="15345" spans="4:6">
      <c r="D15345" s="63"/>
      <c r="F15345" s="64"/>
    </row>
    <row r="15346" spans="4:6">
      <c r="D15346" s="63"/>
      <c r="F15346" s="64"/>
    </row>
    <row r="15347" spans="4:6">
      <c r="D15347" s="63"/>
      <c r="F15347" s="64"/>
    </row>
    <row r="15348" spans="4:6">
      <c r="D15348" s="63"/>
      <c r="F15348" s="64"/>
    </row>
    <row r="15349" spans="4:6">
      <c r="D15349" s="63"/>
      <c r="F15349" s="64"/>
    </row>
    <row r="15350" spans="4:6">
      <c r="D15350" s="63"/>
      <c r="F15350" s="64"/>
    </row>
    <row r="15351" spans="4:6">
      <c r="D15351" s="63"/>
      <c r="F15351" s="64"/>
    </row>
    <row r="15352" spans="4:6">
      <c r="D15352" s="63"/>
      <c r="F15352" s="64"/>
    </row>
    <row r="15353" spans="4:6">
      <c r="D15353" s="63"/>
      <c r="F15353" s="64"/>
    </row>
    <row r="15354" spans="4:6">
      <c r="D15354" s="63"/>
      <c r="F15354" s="64"/>
    </row>
    <row r="15355" spans="4:6">
      <c r="D15355" s="63"/>
      <c r="F15355" s="64"/>
    </row>
    <row r="15356" spans="4:6">
      <c r="D15356" s="63"/>
      <c r="F15356" s="64"/>
    </row>
    <row r="15357" spans="4:6">
      <c r="D15357" s="63"/>
      <c r="F15357" s="64"/>
    </row>
    <row r="15358" spans="4:6">
      <c r="D15358" s="63"/>
      <c r="F15358" s="64"/>
    </row>
    <row r="15359" spans="4:6">
      <c r="D15359" s="63"/>
      <c r="F15359" s="64"/>
    </row>
    <row r="15360" spans="4:6">
      <c r="D15360" s="63"/>
      <c r="F15360" s="64"/>
    </row>
    <row r="15361" spans="4:6">
      <c r="D15361" s="63"/>
      <c r="F15361" s="64"/>
    </row>
    <row r="15362" spans="4:6">
      <c r="D15362" s="63"/>
      <c r="F15362" s="64"/>
    </row>
    <row r="15363" spans="4:6">
      <c r="D15363" s="63"/>
      <c r="F15363" s="64"/>
    </row>
    <row r="15364" spans="4:6">
      <c r="D15364" s="63"/>
      <c r="F15364" s="64"/>
    </row>
    <row r="15365" spans="4:6">
      <c r="D15365" s="63"/>
      <c r="F15365" s="64"/>
    </row>
    <row r="15366" spans="4:6">
      <c r="D15366" s="63"/>
      <c r="F15366" s="64"/>
    </row>
    <row r="15367" spans="4:6">
      <c r="D15367" s="63"/>
      <c r="F15367" s="64"/>
    </row>
    <row r="15368" spans="4:6">
      <c r="D15368" s="63"/>
      <c r="F15368" s="64"/>
    </row>
    <row r="15369" spans="4:6">
      <c r="D15369" s="63"/>
      <c r="F15369" s="64"/>
    </row>
    <row r="15370" spans="4:6">
      <c r="D15370" s="63"/>
      <c r="F15370" s="64"/>
    </row>
    <row r="15371" spans="4:6">
      <c r="D15371" s="63"/>
      <c r="F15371" s="64"/>
    </row>
    <row r="15372" spans="4:6">
      <c r="D15372" s="63"/>
      <c r="F15372" s="64"/>
    </row>
    <row r="15373" spans="4:6">
      <c r="D15373" s="63"/>
      <c r="F15373" s="64"/>
    </row>
    <row r="15374" spans="4:6">
      <c r="D15374" s="63"/>
      <c r="F15374" s="64"/>
    </row>
    <row r="15375" spans="4:6">
      <c r="D15375" s="63"/>
      <c r="F15375" s="64"/>
    </row>
    <row r="15376" spans="4:6">
      <c r="D15376" s="63"/>
      <c r="F15376" s="64"/>
    </row>
    <row r="15377" spans="4:6">
      <c r="D15377" s="63"/>
      <c r="F15377" s="64"/>
    </row>
    <row r="15378" spans="4:6">
      <c r="D15378" s="63"/>
      <c r="F15378" s="64"/>
    </row>
    <row r="15379" spans="4:6">
      <c r="D15379" s="63"/>
      <c r="F15379" s="64"/>
    </row>
    <row r="15380" spans="4:6">
      <c r="D15380" s="63"/>
      <c r="F15380" s="64"/>
    </row>
    <row r="15381" spans="4:6">
      <c r="D15381" s="63"/>
      <c r="F15381" s="64"/>
    </row>
    <row r="15382" spans="4:6">
      <c r="D15382" s="63"/>
      <c r="F15382" s="64"/>
    </row>
    <row r="15383" spans="4:6">
      <c r="D15383" s="63"/>
      <c r="F15383" s="64"/>
    </row>
    <row r="15384" spans="4:6">
      <c r="D15384" s="63"/>
      <c r="F15384" s="64"/>
    </row>
    <row r="15385" spans="4:6">
      <c r="D15385" s="63"/>
      <c r="F15385" s="64"/>
    </row>
    <row r="15386" spans="4:6">
      <c r="D15386" s="63"/>
      <c r="F15386" s="64"/>
    </row>
    <row r="15387" spans="4:6">
      <c r="D15387" s="63"/>
      <c r="F15387" s="64"/>
    </row>
    <row r="15388" spans="4:6">
      <c r="D15388" s="63"/>
      <c r="F15388" s="64"/>
    </row>
    <row r="15389" spans="4:6">
      <c r="D15389" s="63"/>
      <c r="F15389" s="64"/>
    </row>
    <row r="15390" spans="4:6">
      <c r="D15390" s="63"/>
      <c r="F15390" s="64"/>
    </row>
    <row r="15391" spans="4:6">
      <c r="D15391" s="63"/>
      <c r="F15391" s="64"/>
    </row>
    <row r="15392" spans="4:6">
      <c r="D15392" s="63"/>
      <c r="F15392" s="64"/>
    </row>
    <row r="15393" spans="4:6">
      <c r="D15393" s="63"/>
      <c r="F15393" s="64"/>
    </row>
    <row r="15394" spans="4:6">
      <c r="D15394" s="63"/>
      <c r="F15394" s="64"/>
    </row>
    <row r="15395" spans="4:6">
      <c r="D15395" s="63"/>
      <c r="F15395" s="64"/>
    </row>
    <row r="15396" spans="4:6">
      <c r="D15396" s="63"/>
      <c r="F15396" s="64"/>
    </row>
    <row r="15397" spans="4:6">
      <c r="D15397" s="63"/>
      <c r="F15397" s="64"/>
    </row>
    <row r="15398" spans="4:6">
      <c r="D15398" s="63"/>
      <c r="F15398" s="64"/>
    </row>
    <row r="15399" spans="4:6">
      <c r="D15399" s="63"/>
      <c r="F15399" s="64"/>
    </row>
    <row r="15400" spans="4:6">
      <c r="D15400" s="63"/>
      <c r="F15400" s="64"/>
    </row>
    <row r="15401" spans="4:6">
      <c r="D15401" s="63"/>
      <c r="F15401" s="64"/>
    </row>
    <row r="15402" spans="4:6">
      <c r="D15402" s="63"/>
      <c r="F15402" s="64"/>
    </row>
    <row r="15403" spans="4:6">
      <c r="D15403" s="63"/>
      <c r="F15403" s="64"/>
    </row>
    <row r="15404" spans="4:6">
      <c r="D15404" s="63"/>
      <c r="F15404" s="64"/>
    </row>
    <row r="15405" spans="4:6">
      <c r="D15405" s="63"/>
      <c r="F15405" s="64"/>
    </row>
    <row r="15406" spans="4:6">
      <c r="D15406" s="63"/>
      <c r="F15406" s="64"/>
    </row>
    <row r="15407" spans="4:6">
      <c r="D15407" s="63"/>
      <c r="F15407" s="64"/>
    </row>
    <row r="15408" spans="4:6">
      <c r="D15408" s="63"/>
      <c r="F15408" s="64"/>
    </row>
    <row r="15409" spans="4:6">
      <c r="D15409" s="63"/>
      <c r="F15409" s="64"/>
    </row>
    <row r="15410" spans="4:6">
      <c r="D15410" s="63"/>
      <c r="F15410" s="64"/>
    </row>
    <row r="15411" spans="4:6">
      <c r="D15411" s="63"/>
      <c r="F15411" s="64"/>
    </row>
    <row r="15412" spans="4:6">
      <c r="D15412" s="63"/>
      <c r="F15412" s="64"/>
    </row>
    <row r="15413" spans="4:6">
      <c r="D15413" s="63"/>
      <c r="F15413" s="64"/>
    </row>
    <row r="15414" spans="4:6">
      <c r="D15414" s="63"/>
      <c r="F15414" s="64"/>
    </row>
    <row r="15415" spans="4:6">
      <c r="D15415" s="63"/>
      <c r="F15415" s="64"/>
    </row>
    <row r="15416" spans="4:6">
      <c r="D15416" s="63"/>
      <c r="F15416" s="64"/>
    </row>
    <row r="15417" spans="4:6">
      <c r="D15417" s="63"/>
      <c r="F15417" s="64"/>
    </row>
    <row r="15418" spans="4:6">
      <c r="D15418" s="63"/>
      <c r="F15418" s="64"/>
    </row>
    <row r="15419" spans="4:6">
      <c r="D15419" s="63"/>
      <c r="F15419" s="64"/>
    </row>
    <row r="15420" spans="4:6">
      <c r="D15420" s="63"/>
      <c r="F15420" s="64"/>
    </row>
    <row r="15421" spans="4:6">
      <c r="D15421" s="63"/>
      <c r="F15421" s="64"/>
    </row>
    <row r="15422" spans="4:6">
      <c r="D15422" s="63"/>
      <c r="F15422" s="64"/>
    </row>
    <row r="15423" spans="4:6">
      <c r="D15423" s="63"/>
      <c r="F15423" s="64"/>
    </row>
    <row r="15424" spans="4:6">
      <c r="D15424" s="63"/>
      <c r="F15424" s="64"/>
    </row>
    <row r="15425" spans="4:6">
      <c r="D15425" s="63"/>
      <c r="F15425" s="64"/>
    </row>
    <row r="15426" spans="4:6">
      <c r="D15426" s="63"/>
      <c r="F15426" s="64"/>
    </row>
    <row r="15427" spans="4:6">
      <c r="D15427" s="63"/>
      <c r="F15427" s="64"/>
    </row>
    <row r="15428" spans="4:6">
      <c r="D15428" s="63"/>
      <c r="F15428" s="64"/>
    </row>
    <row r="15429" spans="4:6">
      <c r="D15429" s="63"/>
      <c r="F15429" s="64"/>
    </row>
    <row r="15430" spans="4:6">
      <c r="D15430" s="63"/>
      <c r="F15430" s="64"/>
    </row>
    <row r="15431" spans="4:6">
      <c r="D15431" s="63"/>
      <c r="F15431" s="64"/>
    </row>
    <row r="15432" spans="4:6">
      <c r="D15432" s="63"/>
      <c r="F15432" s="64"/>
    </row>
    <row r="15433" spans="4:6">
      <c r="D15433" s="63"/>
      <c r="F15433" s="64"/>
    </row>
    <row r="15434" spans="4:6">
      <c r="D15434" s="63"/>
      <c r="F15434" s="64"/>
    </row>
    <row r="15435" spans="4:6">
      <c r="D15435" s="63"/>
      <c r="F15435" s="64"/>
    </row>
    <row r="15436" spans="4:6">
      <c r="D15436" s="63"/>
      <c r="F15436" s="64"/>
    </row>
    <row r="15437" spans="4:6">
      <c r="D15437" s="63"/>
      <c r="F15437" s="64"/>
    </row>
    <row r="15438" spans="4:6">
      <c r="D15438" s="63"/>
      <c r="F15438" s="64"/>
    </row>
    <row r="15439" spans="4:6">
      <c r="D15439" s="63"/>
      <c r="F15439" s="64"/>
    </row>
    <row r="15440" spans="4:6">
      <c r="D15440" s="63"/>
      <c r="F15440" s="64"/>
    </row>
    <row r="15441" spans="4:6">
      <c r="D15441" s="63"/>
      <c r="F15441" s="64"/>
    </row>
    <row r="15442" spans="4:6">
      <c r="D15442" s="63"/>
      <c r="F15442" s="64"/>
    </row>
    <row r="15443" spans="4:6">
      <c r="D15443" s="63"/>
      <c r="F15443" s="64"/>
    </row>
    <row r="15444" spans="4:6">
      <c r="D15444" s="63"/>
      <c r="F15444" s="64"/>
    </row>
    <row r="15445" spans="4:6">
      <c r="D15445" s="63"/>
      <c r="F15445" s="64"/>
    </row>
    <row r="15446" spans="4:6">
      <c r="D15446" s="63"/>
      <c r="F15446" s="64"/>
    </row>
    <row r="15447" spans="4:6">
      <c r="D15447" s="63"/>
      <c r="F15447" s="64"/>
    </row>
    <row r="15448" spans="4:6">
      <c r="D15448" s="63"/>
      <c r="F15448" s="64"/>
    </row>
    <row r="15449" spans="4:6">
      <c r="D15449" s="63"/>
      <c r="F15449" s="64"/>
    </row>
    <row r="15450" spans="4:6">
      <c r="D15450" s="63"/>
      <c r="F15450" s="64"/>
    </row>
    <row r="15451" spans="4:6">
      <c r="D15451" s="63"/>
      <c r="F15451" s="64"/>
    </row>
    <row r="15452" spans="4:6">
      <c r="D15452" s="63"/>
      <c r="F15452" s="64"/>
    </row>
    <row r="15453" spans="4:6">
      <c r="D15453" s="63"/>
      <c r="F15453" s="64"/>
    </row>
    <row r="15454" spans="4:6">
      <c r="D15454" s="63"/>
      <c r="F15454" s="64"/>
    </row>
    <row r="15455" spans="4:6">
      <c r="D15455" s="63"/>
      <c r="F15455" s="64"/>
    </row>
    <row r="15456" spans="4:6">
      <c r="D15456" s="63"/>
      <c r="F15456" s="64"/>
    </row>
    <row r="15457" spans="4:6">
      <c r="D15457" s="63"/>
      <c r="F15457" s="64"/>
    </row>
    <row r="15458" spans="4:6">
      <c r="D15458" s="63"/>
      <c r="F15458" s="64"/>
    </row>
    <row r="15459" spans="4:6">
      <c r="D15459" s="63"/>
      <c r="F15459" s="64"/>
    </row>
    <row r="15460" spans="4:6">
      <c r="D15460" s="63"/>
      <c r="F15460" s="64"/>
    </row>
    <row r="15461" spans="4:6">
      <c r="D15461" s="63"/>
      <c r="F15461" s="64"/>
    </row>
    <row r="15462" spans="4:6">
      <c r="D15462" s="63"/>
      <c r="F15462" s="64"/>
    </row>
    <row r="15463" spans="4:6">
      <c r="D15463" s="63"/>
      <c r="F15463" s="64"/>
    </row>
    <row r="15464" spans="4:6">
      <c r="D15464" s="63"/>
      <c r="F15464" s="64"/>
    </row>
    <row r="15465" spans="4:6">
      <c r="D15465" s="63"/>
      <c r="F15465" s="64"/>
    </row>
    <row r="15466" spans="4:6">
      <c r="D15466" s="63"/>
      <c r="F15466" s="64"/>
    </row>
    <row r="15467" spans="4:6">
      <c r="D15467" s="63"/>
      <c r="F15467" s="64"/>
    </row>
    <row r="15468" spans="4:6">
      <c r="D15468" s="63"/>
      <c r="F15468" s="64"/>
    </row>
    <row r="15469" spans="4:6">
      <c r="D15469" s="63"/>
      <c r="F15469" s="64"/>
    </row>
    <row r="15470" spans="4:6">
      <c r="D15470" s="63"/>
      <c r="F15470" s="64"/>
    </row>
    <row r="15471" spans="4:6">
      <c r="D15471" s="63"/>
      <c r="F15471" s="64"/>
    </row>
    <row r="15472" spans="4:6">
      <c r="D15472" s="63"/>
      <c r="F15472" s="64"/>
    </row>
    <row r="15473" spans="4:6">
      <c r="D15473" s="63"/>
      <c r="F15473" s="64"/>
    </row>
    <row r="15474" spans="4:6">
      <c r="D15474" s="63"/>
      <c r="F15474" s="64"/>
    </row>
    <row r="15475" spans="4:6">
      <c r="D15475" s="63"/>
      <c r="F15475" s="64"/>
    </row>
    <row r="15476" spans="4:6">
      <c r="D15476" s="63"/>
      <c r="F15476" s="64"/>
    </row>
    <row r="15477" spans="4:6">
      <c r="D15477" s="63"/>
      <c r="F15477" s="64"/>
    </row>
    <row r="15478" spans="4:6">
      <c r="D15478" s="63"/>
      <c r="F15478" s="64"/>
    </row>
    <row r="15479" spans="4:6">
      <c r="D15479" s="63"/>
      <c r="F15479" s="64"/>
    </row>
    <row r="15480" spans="4:6">
      <c r="D15480" s="63"/>
      <c r="F15480" s="64"/>
    </row>
    <row r="15481" spans="4:6">
      <c r="D15481" s="63"/>
      <c r="F15481" s="64"/>
    </row>
    <row r="15482" spans="4:6">
      <c r="D15482" s="63"/>
      <c r="F15482" s="64"/>
    </row>
    <row r="15483" spans="4:6">
      <c r="D15483" s="63"/>
      <c r="F15483" s="64"/>
    </row>
    <row r="15484" spans="4:6">
      <c r="D15484" s="63"/>
      <c r="F15484" s="64"/>
    </row>
    <row r="15485" spans="4:6">
      <c r="D15485" s="63"/>
      <c r="F15485" s="64"/>
    </row>
    <row r="15486" spans="4:6">
      <c r="D15486" s="63"/>
      <c r="F15486" s="64"/>
    </row>
    <row r="15487" spans="4:6">
      <c r="D15487" s="63"/>
      <c r="F15487" s="64"/>
    </row>
    <row r="15488" spans="4:6">
      <c r="D15488" s="63"/>
      <c r="F15488" s="64"/>
    </row>
    <row r="15489" spans="4:6">
      <c r="D15489" s="63"/>
      <c r="F15489" s="64"/>
    </row>
    <row r="15490" spans="4:6">
      <c r="D15490" s="63"/>
      <c r="F15490" s="64"/>
    </row>
    <row r="15491" spans="4:6">
      <c r="D15491" s="63"/>
      <c r="F15491" s="64"/>
    </row>
    <row r="15492" spans="4:6">
      <c r="D15492" s="63"/>
      <c r="F15492" s="64"/>
    </row>
    <row r="15493" spans="4:6">
      <c r="D15493" s="63"/>
      <c r="F15493" s="64"/>
    </row>
    <row r="15494" spans="4:6">
      <c r="D15494" s="63"/>
      <c r="F15494" s="64"/>
    </row>
    <row r="15495" spans="4:6">
      <c r="D15495" s="63"/>
      <c r="F15495" s="64"/>
    </row>
    <row r="15496" spans="4:6">
      <c r="D15496" s="63"/>
      <c r="F15496" s="64"/>
    </row>
    <row r="15497" spans="4:6">
      <c r="D15497" s="63"/>
      <c r="F15497" s="64"/>
    </row>
    <row r="15498" spans="4:6">
      <c r="D15498" s="63"/>
      <c r="F15498" s="64"/>
    </row>
    <row r="15499" spans="4:6">
      <c r="D15499" s="63"/>
      <c r="F15499" s="64"/>
    </row>
    <row r="15500" spans="4:6">
      <c r="D15500" s="63"/>
      <c r="F15500" s="64"/>
    </row>
    <row r="15501" spans="4:6">
      <c r="D15501" s="63"/>
      <c r="F15501" s="64"/>
    </row>
    <row r="15502" spans="4:6">
      <c r="D15502" s="63"/>
      <c r="F15502" s="64"/>
    </row>
    <row r="15503" spans="4:6">
      <c r="D15503" s="63"/>
      <c r="F15503" s="64"/>
    </row>
    <row r="15504" spans="4:6">
      <c r="D15504" s="63"/>
      <c r="F15504" s="64"/>
    </row>
    <row r="15505" spans="4:6">
      <c r="D15505" s="63"/>
      <c r="F15505" s="64"/>
    </row>
    <row r="15506" spans="4:6">
      <c r="D15506" s="63"/>
      <c r="F15506" s="64"/>
    </row>
    <row r="15507" spans="4:6">
      <c r="D15507" s="63"/>
      <c r="F15507" s="64"/>
    </row>
    <row r="15508" spans="4:6">
      <c r="D15508" s="63"/>
      <c r="F15508" s="64"/>
    </row>
    <row r="15509" spans="4:6">
      <c r="D15509" s="63"/>
      <c r="F15509" s="64"/>
    </row>
    <row r="15510" spans="4:6">
      <c r="D15510" s="63"/>
      <c r="F15510" s="64"/>
    </row>
    <row r="15511" spans="4:6">
      <c r="D15511" s="63"/>
      <c r="F15511" s="64"/>
    </row>
    <row r="15512" spans="4:6">
      <c r="D15512" s="63"/>
      <c r="F15512" s="64"/>
    </row>
    <row r="15513" spans="4:6">
      <c r="D15513" s="63"/>
      <c r="F15513" s="64"/>
    </row>
    <row r="15514" spans="4:6">
      <c r="D15514" s="63"/>
      <c r="F15514" s="64"/>
    </row>
    <row r="15515" spans="4:6">
      <c r="D15515" s="63"/>
      <c r="F15515" s="64"/>
    </row>
    <row r="15516" spans="4:6">
      <c r="D15516" s="63"/>
      <c r="F15516" s="64"/>
    </row>
    <row r="15517" spans="4:6">
      <c r="D15517" s="63"/>
      <c r="F15517" s="64"/>
    </row>
    <row r="15518" spans="4:6">
      <c r="D15518" s="63"/>
      <c r="F15518" s="64"/>
    </row>
    <row r="15519" spans="4:6">
      <c r="D15519" s="63"/>
      <c r="F15519" s="64"/>
    </row>
    <row r="15520" spans="4:6">
      <c r="D15520" s="63"/>
      <c r="F15520" s="64"/>
    </row>
    <row r="15521" spans="4:6">
      <c r="D15521" s="63"/>
      <c r="F15521" s="64"/>
    </row>
    <row r="15522" spans="4:6">
      <c r="D15522" s="63"/>
      <c r="F15522" s="64"/>
    </row>
    <row r="15523" spans="4:6">
      <c r="D15523" s="63"/>
      <c r="F15523" s="64"/>
    </row>
    <row r="15524" spans="4:6">
      <c r="D15524" s="63"/>
      <c r="F15524" s="64"/>
    </row>
    <row r="15525" spans="4:6">
      <c r="D15525" s="63"/>
      <c r="F15525" s="64"/>
    </row>
    <row r="15526" spans="4:6">
      <c r="D15526" s="63"/>
      <c r="F15526" s="64"/>
    </row>
    <row r="15527" spans="4:6">
      <c r="D15527" s="63"/>
      <c r="F15527" s="64"/>
    </row>
    <row r="15528" spans="4:6">
      <c r="D15528" s="63"/>
      <c r="F15528" s="64"/>
    </row>
    <row r="15529" spans="4:6">
      <c r="D15529" s="63"/>
      <c r="F15529" s="64"/>
    </row>
    <row r="15530" spans="4:6">
      <c r="D15530" s="63"/>
      <c r="F15530" s="64"/>
    </row>
    <row r="15531" spans="4:6">
      <c r="D15531" s="63"/>
      <c r="F15531" s="64"/>
    </row>
    <row r="15532" spans="4:6">
      <c r="D15532" s="63"/>
      <c r="F15532" s="64"/>
    </row>
    <row r="15533" spans="4:6">
      <c r="D15533" s="63"/>
      <c r="F15533" s="64"/>
    </row>
    <row r="15534" spans="4:6">
      <c r="D15534" s="63"/>
      <c r="F15534" s="64"/>
    </row>
    <row r="15535" spans="4:6">
      <c r="D15535" s="63"/>
      <c r="F15535" s="64"/>
    </row>
    <row r="15536" spans="4:6">
      <c r="D15536" s="63"/>
      <c r="F15536" s="64"/>
    </row>
    <row r="15537" spans="4:6">
      <c r="D15537" s="63"/>
      <c r="F15537" s="64"/>
    </row>
    <row r="15538" spans="4:6">
      <c r="D15538" s="63"/>
      <c r="F15538" s="64"/>
    </row>
    <row r="15539" spans="4:6">
      <c r="D15539" s="63"/>
      <c r="F15539" s="64"/>
    </row>
    <row r="15540" spans="4:6">
      <c r="D15540" s="63"/>
      <c r="F15540" s="64"/>
    </row>
    <row r="15541" spans="4:6">
      <c r="D15541" s="63"/>
      <c r="F15541" s="64"/>
    </row>
    <row r="15542" spans="4:6">
      <c r="D15542" s="63"/>
      <c r="F15542" s="64"/>
    </row>
    <row r="15543" spans="4:6">
      <c r="D15543" s="63"/>
      <c r="F15543" s="64"/>
    </row>
    <row r="15544" spans="4:6">
      <c r="D15544" s="63"/>
      <c r="F15544" s="64"/>
    </row>
    <row r="15545" spans="4:6">
      <c r="D15545" s="63"/>
      <c r="F15545" s="64"/>
    </row>
    <row r="15546" spans="4:6">
      <c r="D15546" s="63"/>
      <c r="F15546" s="64"/>
    </row>
    <row r="15547" spans="4:6">
      <c r="D15547" s="63"/>
      <c r="F15547" s="64"/>
    </row>
    <row r="15548" spans="4:6">
      <c r="D15548" s="63"/>
      <c r="F15548" s="64"/>
    </row>
    <row r="15549" spans="4:6">
      <c r="D15549" s="63"/>
      <c r="F15549" s="64"/>
    </row>
    <row r="15550" spans="4:6">
      <c r="D15550" s="63"/>
      <c r="F15550" s="64"/>
    </row>
    <row r="15551" spans="4:6">
      <c r="D15551" s="63"/>
      <c r="F15551" s="64"/>
    </row>
    <row r="15552" spans="4:6">
      <c r="D15552" s="63"/>
      <c r="F15552" s="64"/>
    </row>
    <row r="15553" spans="4:6">
      <c r="D15553" s="63"/>
      <c r="F15553" s="64"/>
    </row>
    <row r="15554" spans="4:6">
      <c r="D15554" s="63"/>
      <c r="F15554" s="64"/>
    </row>
    <row r="15555" spans="4:6">
      <c r="D15555" s="63"/>
      <c r="F15555" s="64"/>
    </row>
    <row r="15556" spans="4:6">
      <c r="D15556" s="63"/>
      <c r="F15556" s="64"/>
    </row>
    <row r="15557" spans="4:6">
      <c r="D15557" s="63"/>
      <c r="F15557" s="64"/>
    </row>
    <row r="15558" spans="4:6">
      <c r="D15558" s="63"/>
      <c r="F15558" s="64"/>
    </row>
    <row r="15559" spans="4:6">
      <c r="D15559" s="63"/>
      <c r="F15559" s="64"/>
    </row>
    <row r="15560" spans="4:6">
      <c r="D15560" s="63"/>
      <c r="F15560" s="64"/>
    </row>
    <row r="15561" spans="4:6">
      <c r="D15561" s="63"/>
      <c r="F15561" s="64"/>
    </row>
    <row r="15562" spans="4:6">
      <c r="D15562" s="63"/>
      <c r="F15562" s="64"/>
    </row>
    <row r="15563" spans="4:6">
      <c r="D15563" s="63"/>
      <c r="F15563" s="64"/>
    </row>
    <row r="15564" spans="4:6">
      <c r="D15564" s="63"/>
      <c r="F15564" s="64"/>
    </row>
    <row r="15565" spans="4:6">
      <c r="D15565" s="63"/>
      <c r="F15565" s="64"/>
    </row>
    <row r="15566" spans="4:6">
      <c r="D15566" s="63"/>
      <c r="F15566" s="64"/>
    </row>
    <row r="15567" spans="4:6">
      <c r="D15567" s="63"/>
      <c r="F15567" s="64"/>
    </row>
    <row r="15568" spans="4:6">
      <c r="D15568" s="63"/>
      <c r="F15568" s="64"/>
    </row>
    <row r="15569" spans="4:6">
      <c r="D15569" s="63"/>
      <c r="F15569" s="64"/>
    </row>
    <row r="15570" spans="4:6">
      <c r="D15570" s="63"/>
      <c r="F15570" s="64"/>
    </row>
    <row r="15571" spans="4:6">
      <c r="D15571" s="63"/>
      <c r="F15571" s="64"/>
    </row>
    <row r="15572" spans="4:6">
      <c r="D15572" s="63"/>
      <c r="F15572" s="64"/>
    </row>
    <row r="15573" spans="4:6">
      <c r="D15573" s="63"/>
      <c r="F15573" s="64"/>
    </row>
    <row r="15574" spans="4:6">
      <c r="D15574" s="63"/>
      <c r="F15574" s="64"/>
    </row>
    <row r="15575" spans="4:6">
      <c r="D15575" s="63"/>
      <c r="F15575" s="64"/>
    </row>
    <row r="15576" spans="4:6">
      <c r="D15576" s="63"/>
      <c r="F15576" s="64"/>
    </row>
    <row r="15577" spans="4:6">
      <c r="D15577" s="63"/>
      <c r="F15577" s="64"/>
    </row>
    <row r="15578" spans="4:6">
      <c r="D15578" s="63"/>
      <c r="F15578" s="64"/>
    </row>
    <row r="15579" spans="4:6">
      <c r="D15579" s="63"/>
      <c r="F15579" s="64"/>
    </row>
    <row r="15580" spans="4:6">
      <c r="D15580" s="63"/>
      <c r="F15580" s="64"/>
    </row>
    <row r="15581" spans="4:6">
      <c r="D15581" s="63"/>
      <c r="F15581" s="64"/>
    </row>
    <row r="15582" spans="4:6">
      <c r="D15582" s="63"/>
      <c r="F15582" s="64"/>
    </row>
    <row r="15583" spans="4:6">
      <c r="D15583" s="63"/>
      <c r="F15583" s="64"/>
    </row>
    <row r="15584" spans="4:6">
      <c r="D15584" s="63"/>
      <c r="F15584" s="64"/>
    </row>
    <row r="15585" spans="4:6">
      <c r="D15585" s="63"/>
      <c r="F15585" s="64"/>
    </row>
    <row r="15586" spans="4:6">
      <c r="D15586" s="63"/>
      <c r="F15586" s="64"/>
    </row>
    <row r="15587" spans="4:6">
      <c r="D15587" s="63"/>
      <c r="F15587" s="64"/>
    </row>
    <row r="15588" spans="4:6">
      <c r="D15588" s="63"/>
      <c r="F15588" s="64"/>
    </row>
    <row r="15589" spans="4:6">
      <c r="D15589" s="63"/>
      <c r="F15589" s="64"/>
    </row>
    <row r="15590" spans="4:6">
      <c r="D15590" s="63"/>
      <c r="F15590" s="64"/>
    </row>
    <row r="15591" spans="4:6">
      <c r="D15591" s="63"/>
      <c r="F15591" s="64"/>
    </row>
    <row r="15592" spans="4:6">
      <c r="D15592" s="63"/>
      <c r="F15592" s="64"/>
    </row>
    <row r="15593" spans="4:6">
      <c r="D15593" s="63"/>
      <c r="F15593" s="64"/>
    </row>
    <row r="15594" spans="4:6">
      <c r="D15594" s="63"/>
      <c r="F15594" s="64"/>
    </row>
    <row r="15595" spans="4:6">
      <c r="D15595" s="63"/>
      <c r="F15595" s="64"/>
    </row>
    <row r="15596" spans="4:6">
      <c r="D15596" s="63"/>
      <c r="F15596" s="64"/>
    </row>
    <row r="15597" spans="4:6">
      <c r="D15597" s="63"/>
      <c r="F15597" s="64"/>
    </row>
    <row r="15598" spans="4:6">
      <c r="D15598" s="63"/>
      <c r="F15598" s="64"/>
    </row>
    <row r="15599" spans="4:6">
      <c r="D15599" s="63"/>
      <c r="F15599" s="64"/>
    </row>
    <row r="15600" spans="4:6">
      <c r="D15600" s="63"/>
      <c r="F15600" s="64"/>
    </row>
    <row r="15601" spans="4:6">
      <c r="D15601" s="63"/>
      <c r="F15601" s="64"/>
    </row>
    <row r="15602" spans="4:6">
      <c r="D15602" s="63"/>
      <c r="F15602" s="64"/>
    </row>
    <row r="15603" spans="4:6">
      <c r="D15603" s="63"/>
      <c r="F15603" s="64"/>
    </row>
    <row r="15604" spans="4:6">
      <c r="D15604" s="63"/>
      <c r="F15604" s="64"/>
    </row>
    <row r="15605" spans="4:6">
      <c r="D15605" s="63"/>
      <c r="F15605" s="64"/>
    </row>
    <row r="15606" spans="4:6">
      <c r="D15606" s="63"/>
      <c r="F15606" s="64"/>
    </row>
    <row r="15607" spans="4:6">
      <c r="D15607" s="63"/>
      <c r="F15607" s="64"/>
    </row>
    <row r="15608" spans="4:6">
      <c r="D15608" s="63"/>
      <c r="F15608" s="64"/>
    </row>
    <row r="15609" spans="4:6">
      <c r="D15609" s="63"/>
      <c r="F15609" s="64"/>
    </row>
    <row r="15610" spans="4:6">
      <c r="D15610" s="63"/>
      <c r="F15610" s="64"/>
    </row>
    <row r="15611" spans="4:6">
      <c r="D15611" s="63"/>
      <c r="F15611" s="64"/>
    </row>
    <row r="15612" spans="4:6">
      <c r="D15612" s="63"/>
      <c r="F15612" s="64"/>
    </row>
    <row r="15613" spans="4:6">
      <c r="D15613" s="63"/>
      <c r="F15613" s="64"/>
    </row>
    <row r="15614" spans="4:6">
      <c r="D15614" s="63"/>
      <c r="F15614" s="64"/>
    </row>
    <row r="15615" spans="4:6">
      <c r="D15615" s="63"/>
      <c r="F15615" s="64"/>
    </row>
    <row r="15616" spans="4:6">
      <c r="D15616" s="63"/>
      <c r="F15616" s="64"/>
    </row>
    <row r="15617" spans="4:6">
      <c r="D15617" s="63"/>
      <c r="F15617" s="64"/>
    </row>
    <row r="15618" spans="4:6">
      <c r="D15618" s="63"/>
      <c r="F15618" s="64"/>
    </row>
    <row r="15619" spans="4:6">
      <c r="D15619" s="63"/>
      <c r="F15619" s="64"/>
    </row>
    <row r="15620" spans="4:6">
      <c r="D15620" s="63"/>
      <c r="F15620" s="64"/>
    </row>
    <row r="15621" spans="4:6">
      <c r="D15621" s="63"/>
      <c r="F15621" s="64"/>
    </row>
    <row r="15622" spans="4:6">
      <c r="D15622" s="63"/>
      <c r="F15622" s="64"/>
    </row>
    <row r="15623" spans="4:6">
      <c r="D15623" s="63"/>
      <c r="F15623" s="64"/>
    </row>
    <row r="15624" spans="4:6">
      <c r="D15624" s="63"/>
      <c r="F15624" s="64"/>
    </row>
    <row r="15625" spans="4:6">
      <c r="D15625" s="63"/>
      <c r="F15625" s="64"/>
    </row>
    <row r="15626" spans="4:6">
      <c r="D15626" s="63"/>
      <c r="F15626" s="64"/>
    </row>
    <row r="15627" spans="4:6">
      <c r="D15627" s="63"/>
      <c r="F15627" s="64"/>
    </row>
    <row r="15628" spans="4:6">
      <c r="D15628" s="63"/>
      <c r="F15628" s="64"/>
    </row>
    <row r="15629" spans="4:6">
      <c r="D15629" s="63"/>
      <c r="F15629" s="64"/>
    </row>
    <row r="15630" spans="4:6">
      <c r="D15630" s="63"/>
      <c r="F15630" s="64"/>
    </row>
    <row r="15631" spans="4:6">
      <c r="D15631" s="63"/>
      <c r="F15631" s="64"/>
    </row>
    <row r="15632" spans="4:6">
      <c r="D15632" s="63"/>
      <c r="F15632" s="64"/>
    </row>
    <row r="15633" spans="4:6">
      <c r="D15633" s="63"/>
      <c r="F15633" s="64"/>
    </row>
    <row r="15634" spans="4:6">
      <c r="D15634" s="63"/>
      <c r="F15634" s="64"/>
    </row>
    <row r="15635" spans="4:6">
      <c r="D15635" s="63"/>
      <c r="F15635" s="64"/>
    </row>
    <row r="15636" spans="4:6">
      <c r="D15636" s="63"/>
      <c r="F15636" s="64"/>
    </row>
    <row r="15637" spans="4:6">
      <c r="D15637" s="63"/>
      <c r="F15637" s="64"/>
    </row>
    <row r="15638" spans="4:6">
      <c r="D15638" s="63"/>
      <c r="F15638" s="64"/>
    </row>
    <row r="15639" spans="4:6">
      <c r="D15639" s="63"/>
      <c r="F15639" s="64"/>
    </row>
    <row r="15640" spans="4:6">
      <c r="D15640" s="63"/>
      <c r="F15640" s="64"/>
    </row>
    <row r="15641" spans="4:6">
      <c r="D15641" s="63"/>
      <c r="F15641" s="64"/>
    </row>
    <row r="15642" spans="4:6">
      <c r="D15642" s="63"/>
      <c r="F15642" s="64"/>
    </row>
    <row r="15643" spans="4:6">
      <c r="D15643" s="63"/>
      <c r="F15643" s="64"/>
    </row>
    <row r="15644" spans="4:6">
      <c r="D15644" s="63"/>
      <c r="F15644" s="64"/>
    </row>
    <row r="15645" spans="4:6">
      <c r="D15645" s="63"/>
      <c r="F15645" s="64"/>
    </row>
    <row r="15646" spans="4:6">
      <c r="D15646" s="63"/>
      <c r="F15646" s="64"/>
    </row>
    <row r="15647" spans="4:6">
      <c r="D15647" s="63"/>
      <c r="F15647" s="64"/>
    </row>
    <row r="15648" spans="4:6">
      <c r="D15648" s="63"/>
      <c r="F15648" s="64"/>
    </row>
    <row r="15649" spans="4:6">
      <c r="D15649" s="63"/>
      <c r="F15649" s="64"/>
    </row>
    <row r="15650" spans="4:6">
      <c r="D15650" s="63"/>
      <c r="F15650" s="64"/>
    </row>
    <row r="15651" spans="4:6">
      <c r="D15651" s="63"/>
      <c r="F15651" s="64"/>
    </row>
    <row r="15652" spans="4:6">
      <c r="D15652" s="63"/>
      <c r="F15652" s="64"/>
    </row>
    <row r="15653" spans="4:6">
      <c r="D15653" s="63"/>
      <c r="F15653" s="64"/>
    </row>
    <row r="15654" spans="4:6">
      <c r="D15654" s="63"/>
      <c r="F15654" s="64"/>
    </row>
    <row r="15655" spans="4:6">
      <c r="D15655" s="63"/>
      <c r="F15655" s="64"/>
    </row>
    <row r="15656" spans="4:6">
      <c r="D15656" s="63"/>
      <c r="F15656" s="64"/>
    </row>
    <row r="15657" spans="4:6">
      <c r="D15657" s="63"/>
      <c r="F15657" s="64"/>
    </row>
    <row r="15658" spans="4:6">
      <c r="D15658" s="63"/>
      <c r="F15658" s="64"/>
    </row>
    <row r="15659" spans="4:6">
      <c r="D15659" s="63"/>
      <c r="F15659" s="64"/>
    </row>
    <row r="15660" spans="4:6">
      <c r="D15660" s="63"/>
      <c r="F15660" s="64"/>
    </row>
    <row r="15661" spans="4:6">
      <c r="D15661" s="63"/>
      <c r="F15661" s="64"/>
    </row>
    <row r="15662" spans="4:6">
      <c r="D15662" s="63"/>
      <c r="F15662" s="64"/>
    </row>
    <row r="15663" spans="4:6">
      <c r="D15663" s="63"/>
      <c r="F15663" s="64"/>
    </row>
    <row r="15664" spans="4:6">
      <c r="D15664" s="63"/>
      <c r="F15664" s="64"/>
    </row>
    <row r="15665" spans="4:6">
      <c r="D15665" s="63"/>
      <c r="F15665" s="64"/>
    </row>
    <row r="15666" spans="4:6">
      <c r="D15666" s="63"/>
      <c r="F15666" s="64"/>
    </row>
    <row r="15667" spans="4:6">
      <c r="D15667" s="63"/>
      <c r="F15667" s="64"/>
    </row>
    <row r="15668" spans="4:6">
      <c r="D15668" s="63"/>
      <c r="F15668" s="64"/>
    </row>
    <row r="15669" spans="4:6">
      <c r="D15669" s="63"/>
      <c r="F15669" s="64"/>
    </row>
    <row r="15670" spans="4:6">
      <c r="D15670" s="63"/>
      <c r="F15670" s="64"/>
    </row>
    <row r="15671" spans="4:6">
      <c r="D15671" s="63"/>
      <c r="F15671" s="64"/>
    </row>
    <row r="15672" spans="4:6">
      <c r="D15672" s="63"/>
      <c r="F15672" s="64"/>
    </row>
    <row r="15673" spans="4:6">
      <c r="D15673" s="63"/>
      <c r="F15673" s="64"/>
    </row>
    <row r="15674" spans="4:6">
      <c r="D15674" s="63"/>
      <c r="F15674" s="64"/>
    </row>
    <row r="15675" spans="4:6">
      <c r="D15675" s="63"/>
      <c r="F15675" s="64"/>
    </row>
    <row r="15676" spans="4:6">
      <c r="D15676" s="63"/>
      <c r="F15676" s="64"/>
    </row>
    <row r="15677" spans="4:6">
      <c r="D15677" s="63"/>
      <c r="F15677" s="64"/>
    </row>
    <row r="15678" spans="4:6">
      <c r="D15678" s="63"/>
      <c r="F15678" s="64"/>
    </row>
    <row r="15679" spans="4:6">
      <c r="D15679" s="63"/>
      <c r="F15679" s="64"/>
    </row>
    <row r="15680" spans="4:6">
      <c r="D15680" s="63"/>
      <c r="F15680" s="64"/>
    </row>
    <row r="15681" spans="4:6">
      <c r="D15681" s="63"/>
      <c r="F15681" s="64"/>
    </row>
    <row r="15682" spans="4:6">
      <c r="D15682" s="63"/>
      <c r="F15682" s="64"/>
    </row>
    <row r="15683" spans="4:6">
      <c r="D15683" s="63"/>
      <c r="F15683" s="64"/>
    </row>
    <row r="15684" spans="4:6">
      <c r="D15684" s="63"/>
      <c r="F15684" s="64"/>
    </row>
    <row r="15685" spans="4:6">
      <c r="D15685" s="63"/>
      <c r="F15685" s="64"/>
    </row>
    <row r="15686" spans="4:6">
      <c r="D15686" s="63"/>
      <c r="F15686" s="64"/>
    </row>
    <row r="15687" spans="4:6">
      <c r="D15687" s="63"/>
      <c r="F15687" s="64"/>
    </row>
    <row r="15688" spans="4:6">
      <c r="D15688" s="63"/>
      <c r="F15688" s="64"/>
    </row>
    <row r="15689" spans="4:6">
      <c r="D15689" s="63"/>
      <c r="F15689" s="64"/>
    </row>
    <row r="15690" spans="4:6">
      <c r="D15690" s="63"/>
      <c r="F15690" s="64"/>
    </row>
    <row r="15691" spans="4:6">
      <c r="D15691" s="63"/>
      <c r="F15691" s="64"/>
    </row>
    <row r="15692" spans="4:6">
      <c r="D15692" s="63"/>
      <c r="F15692" s="64"/>
    </row>
    <row r="15693" spans="4:6">
      <c r="D15693" s="63"/>
      <c r="F15693" s="64"/>
    </row>
    <row r="15694" spans="4:6">
      <c r="D15694" s="63"/>
      <c r="F15694" s="64"/>
    </row>
    <row r="15695" spans="4:6">
      <c r="D15695" s="63"/>
      <c r="F15695" s="64"/>
    </row>
    <row r="15696" spans="4:6">
      <c r="D15696" s="63"/>
      <c r="F15696" s="64"/>
    </row>
    <row r="15697" spans="4:6">
      <c r="D15697" s="63"/>
      <c r="F15697" s="64"/>
    </row>
    <row r="15698" spans="4:6">
      <c r="D15698" s="63"/>
      <c r="F15698" s="64"/>
    </row>
    <row r="15699" spans="4:6">
      <c r="D15699" s="63"/>
      <c r="F15699" s="64"/>
    </row>
    <row r="15700" spans="4:6">
      <c r="D15700" s="63"/>
      <c r="F15700" s="64"/>
    </row>
    <row r="15701" spans="4:6">
      <c r="D15701" s="63"/>
      <c r="F15701" s="64"/>
    </row>
    <row r="15702" spans="4:6">
      <c r="D15702" s="63"/>
      <c r="F15702" s="64"/>
    </row>
    <row r="15703" spans="4:6">
      <c r="D15703" s="63"/>
      <c r="F15703" s="64"/>
    </row>
    <row r="15704" spans="4:6">
      <c r="D15704" s="63"/>
      <c r="F15704" s="64"/>
    </row>
    <row r="15705" spans="4:6">
      <c r="D15705" s="63"/>
      <c r="F15705" s="64"/>
    </row>
    <row r="15706" spans="4:6">
      <c r="D15706" s="63"/>
      <c r="F15706" s="64"/>
    </row>
    <row r="15707" spans="4:6">
      <c r="D15707" s="63"/>
      <c r="F15707" s="64"/>
    </row>
    <row r="15708" spans="4:6">
      <c r="D15708" s="63"/>
      <c r="F15708" s="64"/>
    </row>
    <row r="15709" spans="4:6">
      <c r="D15709" s="63"/>
      <c r="F15709" s="64"/>
    </row>
    <row r="15710" spans="4:6">
      <c r="D15710" s="63"/>
      <c r="F15710" s="64"/>
    </row>
    <row r="15711" spans="4:6">
      <c r="D15711" s="63"/>
      <c r="F15711" s="64"/>
    </row>
    <row r="15712" spans="4:6">
      <c r="D15712" s="63"/>
      <c r="F15712" s="64"/>
    </row>
    <row r="15713" spans="4:6">
      <c r="D15713" s="63"/>
      <c r="F15713" s="64"/>
    </row>
    <row r="15714" spans="4:6">
      <c r="D15714" s="63"/>
      <c r="F15714" s="64"/>
    </row>
    <row r="15715" spans="4:6">
      <c r="D15715" s="63"/>
      <c r="F15715" s="64"/>
    </row>
    <row r="15716" spans="4:6">
      <c r="D15716" s="63"/>
      <c r="F15716" s="64"/>
    </row>
    <row r="15717" spans="4:6">
      <c r="D15717" s="63"/>
      <c r="F15717" s="64"/>
    </row>
    <row r="15718" spans="4:6">
      <c r="D15718" s="63"/>
      <c r="F15718" s="64"/>
    </row>
    <row r="15719" spans="4:6">
      <c r="D15719" s="63"/>
      <c r="F15719" s="64"/>
    </row>
    <row r="15720" spans="4:6">
      <c r="D15720" s="63"/>
      <c r="F15720" s="64"/>
    </row>
    <row r="15721" spans="4:6">
      <c r="D15721" s="63"/>
      <c r="F15721" s="64"/>
    </row>
    <row r="15722" spans="4:6">
      <c r="D15722" s="63"/>
      <c r="F15722" s="64"/>
    </row>
    <row r="15723" spans="4:6">
      <c r="D15723" s="63"/>
      <c r="F15723" s="64"/>
    </row>
    <row r="15724" spans="4:6">
      <c r="D15724" s="63"/>
      <c r="F15724" s="64"/>
    </row>
    <row r="15725" spans="4:6">
      <c r="D15725" s="63"/>
      <c r="F15725" s="64"/>
    </row>
    <row r="15726" spans="4:6">
      <c r="D15726" s="63"/>
      <c r="F15726" s="64"/>
    </row>
    <row r="15727" spans="4:6">
      <c r="D15727" s="63"/>
      <c r="F15727" s="64"/>
    </row>
    <row r="15728" spans="4:6">
      <c r="D15728" s="63"/>
      <c r="F15728" s="64"/>
    </row>
    <row r="15729" spans="4:6">
      <c r="D15729" s="63"/>
      <c r="F15729" s="64"/>
    </row>
    <row r="15730" spans="4:6">
      <c r="D15730" s="63"/>
      <c r="F15730" s="64"/>
    </row>
    <row r="15731" spans="4:6">
      <c r="D15731" s="63"/>
      <c r="F15731" s="64"/>
    </row>
    <row r="15732" spans="4:6">
      <c r="D15732" s="63"/>
      <c r="F15732" s="64"/>
    </row>
    <row r="15733" spans="4:6">
      <c r="D15733" s="63"/>
      <c r="F15733" s="64"/>
    </row>
    <row r="15734" spans="4:6">
      <c r="D15734" s="63"/>
      <c r="F15734" s="64"/>
    </row>
    <row r="15735" spans="4:6">
      <c r="D15735" s="63"/>
      <c r="F15735" s="64"/>
    </row>
    <row r="15736" spans="4:6">
      <c r="D15736" s="63"/>
      <c r="F15736" s="64"/>
    </row>
    <row r="15737" spans="4:6">
      <c r="D15737" s="63"/>
      <c r="F15737" s="64"/>
    </row>
    <row r="15738" spans="4:6">
      <c r="D15738" s="63"/>
      <c r="F15738" s="64"/>
    </row>
    <row r="15739" spans="4:6">
      <c r="D15739" s="63"/>
      <c r="F15739" s="64"/>
    </row>
    <row r="15740" spans="4:6">
      <c r="D15740" s="63"/>
      <c r="F15740" s="64"/>
    </row>
    <row r="15741" spans="4:6">
      <c r="D15741" s="63"/>
      <c r="F15741" s="64"/>
    </row>
    <row r="15742" spans="4:6">
      <c r="D15742" s="63"/>
      <c r="F15742" s="64"/>
    </row>
    <row r="15743" spans="4:6">
      <c r="D15743" s="63"/>
      <c r="F15743" s="64"/>
    </row>
    <row r="15744" spans="4:6">
      <c r="D15744" s="63"/>
      <c r="F15744" s="64"/>
    </row>
    <row r="15745" spans="4:6">
      <c r="D15745" s="63"/>
      <c r="F15745" s="64"/>
    </row>
    <row r="15746" spans="4:6">
      <c r="D15746" s="63"/>
      <c r="F15746" s="64"/>
    </row>
    <row r="15747" spans="4:6">
      <c r="D15747" s="63"/>
      <c r="F15747" s="64"/>
    </row>
    <row r="15748" spans="4:6">
      <c r="D15748" s="63"/>
      <c r="F15748" s="64"/>
    </row>
    <row r="15749" spans="4:6">
      <c r="D15749" s="63"/>
      <c r="F15749" s="64"/>
    </row>
    <row r="15750" spans="4:6">
      <c r="D15750" s="63"/>
      <c r="F15750" s="64"/>
    </row>
    <row r="15751" spans="4:6">
      <c r="D15751" s="63"/>
      <c r="F15751" s="64"/>
    </row>
    <row r="15752" spans="4:6">
      <c r="D15752" s="63"/>
      <c r="F15752" s="64"/>
    </row>
    <row r="15753" spans="4:6">
      <c r="D15753" s="63"/>
      <c r="F15753" s="64"/>
    </row>
    <row r="15754" spans="4:6">
      <c r="D15754" s="63"/>
      <c r="F15754" s="64"/>
    </row>
    <row r="15755" spans="4:6">
      <c r="D15755" s="63"/>
      <c r="F15755" s="64"/>
    </row>
    <row r="15756" spans="4:6">
      <c r="D15756" s="63"/>
      <c r="F15756" s="64"/>
    </row>
    <row r="15757" spans="4:6">
      <c r="D15757" s="63"/>
      <c r="F15757" s="64"/>
    </row>
    <row r="15758" spans="4:6">
      <c r="D15758" s="63"/>
      <c r="F15758" s="64"/>
    </row>
    <row r="15759" spans="4:6">
      <c r="D15759" s="63"/>
      <c r="F15759" s="64"/>
    </row>
    <row r="15760" spans="4:6">
      <c r="D15760" s="63"/>
      <c r="F15760" s="64"/>
    </row>
    <row r="15761" spans="4:6">
      <c r="D15761" s="63"/>
      <c r="F15761" s="64"/>
    </row>
    <row r="15762" spans="4:6">
      <c r="D15762" s="63"/>
      <c r="F15762" s="64"/>
    </row>
    <row r="15763" spans="4:6">
      <c r="D15763" s="63"/>
      <c r="F15763" s="64"/>
    </row>
    <row r="15764" spans="4:6">
      <c r="D15764" s="63"/>
      <c r="F15764" s="64"/>
    </row>
    <row r="15765" spans="4:6">
      <c r="D15765" s="63"/>
      <c r="F15765" s="64"/>
    </row>
    <row r="15766" spans="4:6">
      <c r="D15766" s="63"/>
      <c r="F15766" s="64"/>
    </row>
    <row r="15767" spans="4:6">
      <c r="D15767" s="63"/>
      <c r="F15767" s="64"/>
    </row>
    <row r="15768" spans="4:6">
      <c r="D15768" s="63"/>
      <c r="F15768" s="64"/>
    </row>
    <row r="15769" spans="4:6">
      <c r="D15769" s="63"/>
      <c r="F15769" s="64"/>
    </row>
    <row r="15770" spans="4:6">
      <c r="D15770" s="63"/>
      <c r="F15770" s="64"/>
    </row>
    <row r="15771" spans="4:6">
      <c r="D15771" s="63"/>
      <c r="F15771" s="64"/>
    </row>
    <row r="15772" spans="4:6">
      <c r="D15772" s="63"/>
      <c r="F15772" s="64"/>
    </row>
    <row r="15773" spans="4:6">
      <c r="D15773" s="63"/>
      <c r="F15773" s="64"/>
    </row>
    <row r="15774" spans="4:6">
      <c r="D15774" s="63"/>
      <c r="F15774" s="64"/>
    </row>
    <row r="15775" spans="4:6">
      <c r="D15775" s="63"/>
      <c r="F15775" s="64"/>
    </row>
    <row r="15776" spans="4:6">
      <c r="D15776" s="63"/>
      <c r="F15776" s="64"/>
    </row>
    <row r="15777" spans="4:6">
      <c r="D15777" s="63"/>
      <c r="F15777" s="64"/>
    </row>
    <row r="15778" spans="4:6">
      <c r="D15778" s="63"/>
      <c r="F15778" s="64"/>
    </row>
    <row r="15779" spans="4:6">
      <c r="D15779" s="63"/>
      <c r="F15779" s="64"/>
    </row>
    <row r="15780" spans="4:6">
      <c r="D15780" s="63"/>
      <c r="F15780" s="64"/>
    </row>
    <row r="15781" spans="4:6">
      <c r="D15781" s="63"/>
      <c r="F15781" s="64"/>
    </row>
    <row r="15782" spans="4:6">
      <c r="D15782" s="63"/>
      <c r="F15782" s="64"/>
    </row>
    <row r="15783" spans="4:6">
      <c r="D15783" s="63"/>
      <c r="F15783" s="64"/>
    </row>
    <row r="15784" spans="4:6">
      <c r="D15784" s="63"/>
      <c r="F15784" s="64"/>
    </row>
    <row r="15785" spans="4:6">
      <c r="D15785" s="63"/>
      <c r="F15785" s="64"/>
    </row>
    <row r="15786" spans="4:6">
      <c r="D15786" s="63"/>
      <c r="F15786" s="64"/>
    </row>
    <row r="15787" spans="4:6">
      <c r="D15787" s="63"/>
      <c r="F15787" s="64"/>
    </row>
    <row r="15788" spans="4:6">
      <c r="D15788" s="63"/>
      <c r="F15788" s="64"/>
    </row>
    <row r="15789" spans="4:6">
      <c r="D15789" s="63"/>
      <c r="F15789" s="64"/>
    </row>
    <row r="15790" spans="4:6">
      <c r="D15790" s="63"/>
      <c r="F15790" s="64"/>
    </row>
    <row r="15791" spans="4:6">
      <c r="D15791" s="63"/>
      <c r="F15791" s="64"/>
    </row>
    <row r="15792" spans="4:6">
      <c r="D15792" s="63"/>
      <c r="F15792" s="64"/>
    </row>
    <row r="15793" spans="4:6">
      <c r="D15793" s="63"/>
      <c r="F15793" s="64"/>
    </row>
    <row r="15794" spans="4:6">
      <c r="D15794" s="63"/>
      <c r="F15794" s="64"/>
    </row>
    <row r="15795" spans="4:6">
      <c r="D15795" s="63"/>
      <c r="F15795" s="64"/>
    </row>
    <row r="15796" spans="4:6">
      <c r="D15796" s="63"/>
      <c r="F15796" s="64"/>
    </row>
    <row r="15797" spans="4:6">
      <c r="D15797" s="63"/>
      <c r="F15797" s="64"/>
    </row>
    <row r="15798" spans="4:6">
      <c r="D15798" s="63"/>
      <c r="F15798" s="64"/>
    </row>
    <row r="15799" spans="4:6">
      <c r="D15799" s="63"/>
      <c r="F15799" s="64"/>
    </row>
    <row r="15800" spans="4:6">
      <c r="D15800" s="63"/>
      <c r="F15800" s="64"/>
    </row>
    <row r="15801" spans="4:6">
      <c r="D15801" s="63"/>
      <c r="F15801" s="64"/>
    </row>
    <row r="15802" spans="4:6">
      <c r="D15802" s="63"/>
      <c r="F15802" s="64"/>
    </row>
    <row r="15803" spans="4:6">
      <c r="D15803" s="63"/>
      <c r="F15803" s="64"/>
    </row>
    <row r="15804" spans="4:6">
      <c r="D15804" s="63"/>
      <c r="F15804" s="64"/>
    </row>
    <row r="15805" spans="4:6">
      <c r="D15805" s="63"/>
      <c r="F15805" s="64"/>
    </row>
    <row r="15806" spans="4:6">
      <c r="D15806" s="63"/>
      <c r="F15806" s="64"/>
    </row>
    <row r="15807" spans="4:6">
      <c r="D15807" s="63"/>
      <c r="F15807" s="64"/>
    </row>
    <row r="15808" spans="4:6">
      <c r="D15808" s="63"/>
      <c r="F15808" s="64"/>
    </row>
    <row r="15809" spans="4:6">
      <c r="D15809" s="63"/>
      <c r="F15809" s="64"/>
    </row>
    <row r="15810" spans="4:6">
      <c r="D15810" s="63"/>
      <c r="F15810" s="64"/>
    </row>
    <row r="15811" spans="4:6">
      <c r="D15811" s="63"/>
      <c r="F15811" s="64"/>
    </row>
    <row r="15812" spans="4:6">
      <c r="D15812" s="63"/>
      <c r="F15812" s="64"/>
    </row>
    <row r="15813" spans="4:6">
      <c r="D15813" s="63"/>
      <c r="F15813" s="64"/>
    </row>
    <row r="15814" spans="4:6">
      <c r="D15814" s="63"/>
      <c r="F15814" s="64"/>
    </row>
    <row r="15815" spans="4:6">
      <c r="D15815" s="63"/>
      <c r="F15815" s="64"/>
    </row>
    <row r="15816" spans="4:6">
      <c r="D15816" s="63"/>
      <c r="F15816" s="64"/>
    </row>
    <row r="15817" spans="4:6">
      <c r="D15817" s="63"/>
      <c r="F15817" s="64"/>
    </row>
    <row r="15818" spans="4:6">
      <c r="D15818" s="63"/>
      <c r="F15818" s="64"/>
    </row>
    <row r="15819" spans="4:6">
      <c r="D15819" s="63"/>
      <c r="F15819" s="64"/>
    </row>
    <row r="15820" spans="4:6">
      <c r="D15820" s="63"/>
      <c r="F15820" s="64"/>
    </row>
    <row r="15821" spans="4:6">
      <c r="D15821" s="63"/>
      <c r="F15821" s="64"/>
    </row>
    <row r="15822" spans="4:6">
      <c r="D15822" s="63"/>
      <c r="F15822" s="64"/>
    </row>
    <row r="15823" spans="4:6">
      <c r="D15823" s="63"/>
      <c r="F15823" s="64"/>
    </row>
    <row r="15824" spans="4:6">
      <c r="D15824" s="63"/>
      <c r="F15824" s="64"/>
    </row>
    <row r="15825" spans="4:6">
      <c r="D15825" s="63"/>
      <c r="F15825" s="64"/>
    </row>
    <row r="15826" spans="4:6">
      <c r="D15826" s="63"/>
      <c r="F15826" s="64"/>
    </row>
    <row r="15827" spans="4:6">
      <c r="D15827" s="63"/>
      <c r="F15827" s="64"/>
    </row>
    <row r="15828" spans="4:6">
      <c r="D15828" s="63"/>
      <c r="F15828" s="64"/>
    </row>
    <row r="15829" spans="4:6">
      <c r="D15829" s="63"/>
      <c r="F15829" s="64"/>
    </row>
    <row r="15830" spans="4:6">
      <c r="D15830" s="63"/>
      <c r="F15830" s="64"/>
    </row>
    <row r="15831" spans="4:6">
      <c r="D15831" s="63"/>
      <c r="F15831" s="64"/>
    </row>
    <row r="15832" spans="4:6">
      <c r="D15832" s="63"/>
      <c r="F15832" s="64"/>
    </row>
    <row r="15833" spans="4:6">
      <c r="D15833" s="63"/>
      <c r="F15833" s="64"/>
    </row>
    <row r="15834" spans="4:6">
      <c r="D15834" s="63"/>
      <c r="F15834" s="64"/>
    </row>
    <row r="15835" spans="4:6">
      <c r="D15835" s="63"/>
      <c r="F15835" s="64"/>
    </row>
    <row r="15836" spans="4:6">
      <c r="D15836" s="63"/>
      <c r="F15836" s="64"/>
    </row>
    <row r="15837" spans="4:6">
      <c r="D15837" s="63"/>
      <c r="F15837" s="64"/>
    </row>
    <row r="15838" spans="4:6">
      <c r="D15838" s="63"/>
      <c r="F15838" s="64"/>
    </row>
    <row r="15839" spans="4:6">
      <c r="D15839" s="63"/>
      <c r="F15839" s="64"/>
    </row>
    <row r="15840" spans="4:6">
      <c r="D15840" s="63"/>
      <c r="F15840" s="64"/>
    </row>
    <row r="15841" spans="4:6">
      <c r="D15841" s="63"/>
      <c r="F15841" s="64"/>
    </row>
    <row r="15842" spans="4:6">
      <c r="D15842" s="63"/>
      <c r="F15842" s="64"/>
    </row>
    <row r="15843" spans="4:6">
      <c r="D15843" s="63"/>
      <c r="F15843" s="64"/>
    </row>
    <row r="15844" spans="4:6">
      <c r="D15844" s="63"/>
      <c r="F15844" s="64"/>
    </row>
    <row r="15845" spans="4:6">
      <c r="D15845" s="63"/>
      <c r="F15845" s="64"/>
    </row>
    <row r="15846" spans="4:6">
      <c r="D15846" s="63"/>
      <c r="F15846" s="64"/>
    </row>
    <row r="15847" spans="4:6">
      <c r="D15847" s="63"/>
      <c r="F15847" s="64"/>
    </row>
    <row r="15848" spans="4:6">
      <c r="D15848" s="63"/>
      <c r="F15848" s="64"/>
    </row>
    <row r="15849" spans="4:6">
      <c r="D15849" s="63"/>
      <c r="F15849" s="64"/>
    </row>
    <row r="15850" spans="4:6">
      <c r="D15850" s="63"/>
      <c r="F15850" s="64"/>
    </row>
    <row r="15851" spans="4:6">
      <c r="D15851" s="63"/>
      <c r="F15851" s="64"/>
    </row>
    <row r="15852" spans="4:6">
      <c r="D15852" s="63"/>
      <c r="F15852" s="64"/>
    </row>
    <row r="15853" spans="4:6">
      <c r="D15853" s="63"/>
      <c r="F15853" s="64"/>
    </row>
    <row r="15854" spans="4:6">
      <c r="D15854" s="63"/>
      <c r="F15854" s="64"/>
    </row>
    <row r="15855" spans="4:6">
      <c r="D15855" s="63"/>
      <c r="F15855" s="64"/>
    </row>
    <row r="15856" spans="4:6">
      <c r="D15856" s="63"/>
      <c r="F15856" s="64"/>
    </row>
    <row r="15857" spans="4:6">
      <c r="D15857" s="63"/>
      <c r="F15857" s="64"/>
    </row>
    <row r="15858" spans="4:6">
      <c r="D15858" s="63"/>
      <c r="F15858" s="64"/>
    </row>
    <row r="15859" spans="4:6">
      <c r="D15859" s="63"/>
      <c r="F15859" s="64"/>
    </row>
    <row r="15860" spans="4:6">
      <c r="D15860" s="63"/>
      <c r="F15860" s="64"/>
    </row>
    <row r="15861" spans="4:6">
      <c r="D15861" s="63"/>
      <c r="F15861" s="64"/>
    </row>
    <row r="15862" spans="4:6">
      <c r="D15862" s="63"/>
      <c r="F15862" s="64"/>
    </row>
    <row r="15863" spans="4:6">
      <c r="D15863" s="63"/>
      <c r="F15863" s="64"/>
    </row>
    <row r="15864" spans="4:6">
      <c r="D15864" s="63"/>
      <c r="F15864" s="64"/>
    </row>
    <row r="15865" spans="4:6">
      <c r="D15865" s="63"/>
      <c r="F15865" s="64"/>
    </row>
    <row r="15866" spans="4:6">
      <c r="D15866" s="63"/>
      <c r="F15866" s="64"/>
    </row>
    <row r="15867" spans="4:6">
      <c r="D15867" s="63"/>
      <c r="F15867" s="64"/>
    </row>
    <row r="15868" spans="4:6">
      <c r="D15868" s="63"/>
      <c r="F15868" s="64"/>
    </row>
    <row r="15869" spans="4:6">
      <c r="D15869" s="63"/>
      <c r="F15869" s="64"/>
    </row>
    <row r="15870" spans="4:6">
      <c r="D15870" s="63"/>
      <c r="F15870" s="64"/>
    </row>
    <row r="15871" spans="4:6">
      <c r="D15871" s="63"/>
      <c r="F15871" s="64"/>
    </row>
    <row r="15872" spans="4:6">
      <c r="D15872" s="63"/>
      <c r="F15872" s="64"/>
    </row>
    <row r="15873" spans="4:6">
      <c r="D15873" s="63"/>
      <c r="F15873" s="64"/>
    </row>
    <row r="15874" spans="4:6">
      <c r="D15874" s="63"/>
      <c r="F15874" s="64"/>
    </row>
    <row r="15875" spans="4:6">
      <c r="D15875" s="63"/>
      <c r="F15875" s="64"/>
    </row>
    <row r="15876" spans="4:6">
      <c r="D15876" s="63"/>
      <c r="F15876" s="64"/>
    </row>
    <row r="15877" spans="4:6">
      <c r="D15877" s="63"/>
      <c r="F15877" s="64"/>
    </row>
    <row r="15878" spans="4:6">
      <c r="D15878" s="63"/>
      <c r="F15878" s="64"/>
    </row>
    <row r="15879" spans="4:6">
      <c r="D15879" s="63"/>
      <c r="F15879" s="64"/>
    </row>
    <row r="15880" spans="4:6">
      <c r="D15880" s="63"/>
      <c r="F15880" s="64"/>
    </row>
    <row r="15881" spans="4:6">
      <c r="D15881" s="63"/>
      <c r="F15881" s="64"/>
    </row>
    <row r="15882" spans="4:6">
      <c r="D15882" s="63"/>
      <c r="F15882" s="64"/>
    </row>
    <row r="15883" spans="4:6">
      <c r="D15883" s="63"/>
      <c r="F15883" s="64"/>
    </row>
    <row r="15884" spans="4:6">
      <c r="D15884" s="63"/>
      <c r="F15884" s="64"/>
    </row>
    <row r="15885" spans="4:6">
      <c r="D15885" s="63"/>
      <c r="F15885" s="64"/>
    </row>
    <row r="15886" spans="4:6">
      <c r="D15886" s="63"/>
      <c r="F15886" s="64"/>
    </row>
    <row r="15887" spans="4:6">
      <c r="D15887" s="63"/>
      <c r="F15887" s="64"/>
    </row>
    <row r="15888" spans="4:6">
      <c r="D15888" s="63"/>
      <c r="F15888" s="64"/>
    </row>
    <row r="15889" spans="4:6">
      <c r="D15889" s="63"/>
      <c r="F15889" s="64"/>
    </row>
    <row r="15890" spans="4:6">
      <c r="D15890" s="63"/>
      <c r="F15890" s="64"/>
    </row>
    <row r="15891" spans="4:6">
      <c r="D15891" s="63"/>
      <c r="F15891" s="64"/>
    </row>
    <row r="15892" spans="4:6">
      <c r="D15892" s="63"/>
      <c r="F15892" s="64"/>
    </row>
    <row r="15893" spans="4:6">
      <c r="D15893" s="63"/>
      <c r="F15893" s="64"/>
    </row>
    <row r="15894" spans="4:6">
      <c r="D15894" s="63"/>
      <c r="F15894" s="64"/>
    </row>
    <row r="15895" spans="4:6">
      <c r="D15895" s="63"/>
      <c r="F15895" s="64"/>
    </row>
    <row r="15896" spans="4:6">
      <c r="D15896" s="63"/>
      <c r="F15896" s="64"/>
    </row>
    <row r="15897" spans="4:6">
      <c r="D15897" s="63"/>
      <c r="F15897" s="64"/>
    </row>
    <row r="15898" spans="4:6">
      <c r="D15898" s="63"/>
      <c r="F15898" s="64"/>
    </row>
    <row r="15899" spans="4:6">
      <c r="D15899" s="63"/>
      <c r="F15899" s="64"/>
    </row>
    <row r="15900" spans="4:6">
      <c r="D15900" s="63"/>
      <c r="F15900" s="64"/>
    </row>
    <row r="15901" spans="4:6">
      <c r="D15901" s="63"/>
      <c r="F15901" s="64"/>
    </row>
    <row r="15902" spans="4:6">
      <c r="D15902" s="63"/>
      <c r="F15902" s="64"/>
    </row>
    <row r="15903" spans="4:6">
      <c r="D15903" s="63"/>
      <c r="F15903" s="64"/>
    </row>
    <row r="15904" spans="4:6">
      <c r="D15904" s="63"/>
      <c r="F15904" s="64"/>
    </row>
    <row r="15905" spans="4:6">
      <c r="D15905" s="63"/>
      <c r="F15905" s="64"/>
    </row>
    <row r="15906" spans="4:6">
      <c r="D15906" s="63"/>
      <c r="F15906" s="64"/>
    </row>
    <row r="15907" spans="4:6">
      <c r="D15907" s="63"/>
      <c r="F15907" s="64"/>
    </row>
    <row r="15908" spans="4:6">
      <c r="D15908" s="63"/>
      <c r="F15908" s="64"/>
    </row>
    <row r="15909" spans="4:6">
      <c r="D15909" s="63"/>
      <c r="F15909" s="64"/>
    </row>
    <row r="15910" spans="4:6">
      <c r="D15910" s="63"/>
      <c r="F15910" s="64"/>
    </row>
    <row r="15911" spans="4:6">
      <c r="D15911" s="63"/>
      <c r="F15911" s="64"/>
    </row>
    <row r="15912" spans="4:6">
      <c r="D15912" s="63"/>
      <c r="F15912" s="64"/>
    </row>
    <row r="15913" spans="4:6">
      <c r="D15913" s="63"/>
      <c r="F15913" s="64"/>
    </row>
    <row r="15914" spans="4:6">
      <c r="D15914" s="63"/>
      <c r="F15914" s="64"/>
    </row>
    <row r="15915" spans="4:6">
      <c r="D15915" s="63"/>
      <c r="F15915" s="64"/>
    </row>
    <row r="15916" spans="4:6">
      <c r="D15916" s="63"/>
      <c r="F15916" s="64"/>
    </row>
    <row r="15917" spans="4:6">
      <c r="D15917" s="63"/>
      <c r="F15917" s="64"/>
    </row>
    <row r="15918" spans="4:6">
      <c r="D15918" s="63"/>
      <c r="F15918" s="64"/>
    </row>
    <row r="15919" spans="4:6">
      <c r="D15919" s="63"/>
      <c r="F15919" s="64"/>
    </row>
    <row r="15920" spans="4:6">
      <c r="D15920" s="63"/>
      <c r="F15920" s="64"/>
    </row>
    <row r="15921" spans="4:6">
      <c r="D15921" s="63"/>
      <c r="F15921" s="64"/>
    </row>
    <row r="15922" spans="4:6">
      <c r="D15922" s="63"/>
      <c r="F15922" s="64"/>
    </row>
    <row r="15923" spans="4:6">
      <c r="D15923" s="63"/>
      <c r="F15923" s="64"/>
    </row>
    <row r="15924" spans="4:6">
      <c r="D15924" s="63"/>
      <c r="F15924" s="64"/>
    </row>
    <row r="15925" spans="4:6">
      <c r="D15925" s="63"/>
      <c r="F15925" s="64"/>
    </row>
    <row r="15926" spans="4:6">
      <c r="D15926" s="63"/>
      <c r="F15926" s="64"/>
    </row>
    <row r="15927" spans="4:6">
      <c r="D15927" s="63"/>
      <c r="F15927" s="64"/>
    </row>
    <row r="15928" spans="4:6">
      <c r="D15928" s="63"/>
      <c r="F15928" s="64"/>
    </row>
    <row r="15929" spans="4:6">
      <c r="D15929" s="63"/>
      <c r="F15929" s="64"/>
    </row>
    <row r="15930" spans="4:6">
      <c r="D15930" s="63"/>
      <c r="F15930" s="64"/>
    </row>
    <row r="15931" spans="4:6">
      <c r="D15931" s="63"/>
      <c r="F15931" s="64"/>
    </row>
    <row r="15932" spans="4:6">
      <c r="D15932" s="63"/>
      <c r="F15932" s="64"/>
    </row>
    <row r="15933" spans="4:6">
      <c r="D15933" s="63"/>
      <c r="F15933" s="64"/>
    </row>
    <row r="15934" spans="4:6">
      <c r="D15934" s="63"/>
      <c r="F15934" s="64"/>
    </row>
    <row r="15935" spans="4:6">
      <c r="D15935" s="63"/>
      <c r="F15935" s="64"/>
    </row>
    <row r="15936" spans="4:6">
      <c r="D15936" s="63"/>
      <c r="F15936" s="64"/>
    </row>
    <row r="15937" spans="4:6">
      <c r="D15937" s="63"/>
      <c r="F15937" s="64"/>
    </row>
    <row r="15938" spans="4:6">
      <c r="D15938" s="63"/>
      <c r="F15938" s="64"/>
    </row>
    <row r="15939" spans="4:6">
      <c r="D15939" s="63"/>
      <c r="F15939" s="64"/>
    </row>
    <row r="15940" spans="4:6">
      <c r="D15940" s="63"/>
      <c r="F15940" s="64"/>
    </row>
    <row r="15941" spans="4:6">
      <c r="D15941" s="63"/>
      <c r="F15941" s="64"/>
    </row>
    <row r="15942" spans="4:6">
      <c r="D15942" s="63"/>
      <c r="F15942" s="64"/>
    </row>
    <row r="15943" spans="4:6">
      <c r="D15943" s="63"/>
      <c r="F15943" s="64"/>
    </row>
    <row r="15944" spans="4:6">
      <c r="D15944" s="63"/>
      <c r="F15944" s="64"/>
    </row>
    <row r="15945" spans="4:6">
      <c r="D15945" s="63"/>
      <c r="F15945" s="64"/>
    </row>
    <row r="15946" spans="4:6">
      <c r="D15946" s="63"/>
      <c r="F15946" s="64"/>
    </row>
    <row r="15947" spans="4:6">
      <c r="D15947" s="63"/>
      <c r="F15947" s="64"/>
    </row>
    <row r="15948" spans="4:6">
      <c r="D15948" s="63"/>
      <c r="F15948" s="64"/>
    </row>
    <row r="15949" spans="4:6">
      <c r="D15949" s="63"/>
      <c r="F15949" s="64"/>
    </row>
    <row r="15950" spans="4:6">
      <c r="D15950" s="63"/>
      <c r="F15950" s="64"/>
    </row>
    <row r="15951" spans="4:6">
      <c r="D15951" s="63"/>
      <c r="F15951" s="64"/>
    </row>
    <row r="15952" spans="4:6">
      <c r="D15952" s="63"/>
      <c r="F15952" s="64"/>
    </row>
    <row r="15953" spans="4:6">
      <c r="D15953" s="63"/>
      <c r="F15953" s="64"/>
    </row>
    <row r="15954" spans="4:6">
      <c r="D15954" s="63"/>
      <c r="F15954" s="64"/>
    </row>
    <row r="15955" spans="4:6">
      <c r="D15955" s="63"/>
      <c r="F15955" s="64"/>
    </row>
    <row r="15956" spans="4:6">
      <c r="D15956" s="63"/>
      <c r="F15956" s="64"/>
    </row>
    <row r="15957" spans="4:6">
      <c r="D15957" s="63"/>
      <c r="F15957" s="64"/>
    </row>
    <row r="15958" spans="4:6">
      <c r="D15958" s="63"/>
      <c r="F15958" s="64"/>
    </row>
    <row r="15959" spans="4:6">
      <c r="D15959" s="63"/>
      <c r="F15959" s="64"/>
    </row>
    <row r="15960" spans="4:6">
      <c r="D15960" s="63"/>
      <c r="F15960" s="64"/>
    </row>
    <row r="15961" spans="4:6">
      <c r="D15961" s="63"/>
      <c r="F15961" s="64"/>
    </row>
    <row r="15962" spans="4:6">
      <c r="D15962" s="63"/>
      <c r="F15962" s="64"/>
    </row>
    <row r="15963" spans="4:6">
      <c r="D15963" s="63"/>
      <c r="F15963" s="64"/>
    </row>
    <row r="15964" spans="4:6">
      <c r="D15964" s="63"/>
      <c r="F15964" s="64"/>
    </row>
    <row r="15965" spans="4:6">
      <c r="D15965" s="63"/>
      <c r="F15965" s="64"/>
    </row>
    <row r="15966" spans="4:6">
      <c r="D15966" s="63"/>
      <c r="F15966" s="64"/>
    </row>
    <row r="15967" spans="4:6">
      <c r="D15967" s="63"/>
      <c r="F15967" s="64"/>
    </row>
    <row r="15968" spans="4:6">
      <c r="D15968" s="63"/>
      <c r="F15968" s="64"/>
    </row>
    <row r="15969" spans="4:6">
      <c r="D15969" s="63"/>
      <c r="F15969" s="64"/>
    </row>
    <row r="15970" spans="4:6">
      <c r="D15970" s="63"/>
      <c r="F15970" s="64"/>
    </row>
    <row r="15971" spans="4:6">
      <c r="D15971" s="63"/>
      <c r="F15971" s="64"/>
    </row>
    <row r="15972" spans="4:6">
      <c r="D15972" s="63"/>
      <c r="F15972" s="64"/>
    </row>
    <row r="15973" spans="4:6">
      <c r="D15973" s="63"/>
      <c r="F15973" s="64"/>
    </row>
    <row r="15974" spans="4:6">
      <c r="D15974" s="63"/>
      <c r="F15974" s="64"/>
    </row>
    <row r="15975" spans="4:6">
      <c r="D15975" s="63"/>
      <c r="F15975" s="64"/>
    </row>
    <row r="15976" spans="4:6">
      <c r="D15976" s="63"/>
      <c r="F15976" s="64"/>
    </row>
    <row r="15977" spans="4:6">
      <c r="D15977" s="63"/>
      <c r="F15977" s="64"/>
    </row>
    <row r="15978" spans="4:6">
      <c r="D15978" s="63"/>
      <c r="F15978" s="64"/>
    </row>
    <row r="15979" spans="4:6">
      <c r="D15979" s="63"/>
      <c r="F15979" s="64"/>
    </row>
    <row r="15980" spans="4:6">
      <c r="D15980" s="63"/>
      <c r="F15980" s="64"/>
    </row>
    <row r="15981" spans="4:6">
      <c r="D15981" s="63"/>
      <c r="F15981" s="64"/>
    </row>
    <row r="15982" spans="4:6">
      <c r="D15982" s="63"/>
      <c r="F15982" s="64"/>
    </row>
    <row r="15983" spans="4:6">
      <c r="D15983" s="63"/>
      <c r="F15983" s="64"/>
    </row>
    <row r="15984" spans="4:6">
      <c r="D15984" s="63"/>
      <c r="F15984" s="64"/>
    </row>
    <row r="15985" spans="4:6">
      <c r="D15985" s="63"/>
      <c r="F15985" s="64"/>
    </row>
    <row r="15986" spans="4:6">
      <c r="D15986" s="63"/>
      <c r="F15986" s="64"/>
    </row>
    <row r="15987" spans="4:6">
      <c r="D15987" s="63"/>
      <c r="F15987" s="64"/>
    </row>
    <row r="15988" spans="4:6">
      <c r="D15988" s="63"/>
      <c r="F15988" s="64"/>
    </row>
    <row r="15989" spans="4:6">
      <c r="D15989" s="63"/>
      <c r="F15989" s="64"/>
    </row>
    <row r="15990" spans="4:6">
      <c r="D15990" s="63"/>
      <c r="F15990" s="64"/>
    </row>
    <row r="15991" spans="4:6">
      <c r="D15991" s="63"/>
      <c r="F15991" s="64"/>
    </row>
    <row r="15992" spans="4:6">
      <c r="D15992" s="63"/>
      <c r="F15992" s="64"/>
    </row>
    <row r="15993" spans="4:6">
      <c r="D15993" s="63"/>
      <c r="F15993" s="64"/>
    </row>
    <row r="15994" spans="4:6">
      <c r="D15994" s="63"/>
      <c r="F15994" s="64"/>
    </row>
    <row r="15995" spans="4:6">
      <c r="D15995" s="63"/>
      <c r="F15995" s="64"/>
    </row>
    <row r="15996" spans="4:6">
      <c r="D15996" s="63"/>
      <c r="F15996" s="64"/>
    </row>
    <row r="15997" spans="4:6">
      <c r="D15997" s="63"/>
      <c r="F15997" s="64"/>
    </row>
    <row r="15998" spans="4:6">
      <c r="D15998" s="63"/>
      <c r="F15998" s="64"/>
    </row>
    <row r="15999" spans="4:6">
      <c r="D15999" s="63"/>
      <c r="F15999" s="64"/>
    </row>
    <row r="16000" spans="4:6">
      <c r="D16000" s="63"/>
      <c r="F16000" s="64"/>
    </row>
    <row r="16001" spans="4:6">
      <c r="D16001" s="63"/>
      <c r="F16001" s="64"/>
    </row>
    <row r="16002" spans="4:6">
      <c r="D16002" s="63"/>
      <c r="F16002" s="64"/>
    </row>
    <row r="16003" spans="4:6">
      <c r="D16003" s="63"/>
      <c r="F16003" s="64"/>
    </row>
    <row r="16004" spans="4:6">
      <c r="D16004" s="63"/>
      <c r="F16004" s="64"/>
    </row>
    <row r="16005" spans="4:6">
      <c r="D16005" s="63"/>
      <c r="F16005" s="64"/>
    </row>
    <row r="16006" spans="4:6">
      <c r="D16006" s="63"/>
      <c r="F16006" s="64"/>
    </row>
    <row r="16007" spans="4:6">
      <c r="D16007" s="63"/>
      <c r="F16007" s="64"/>
    </row>
    <row r="16008" spans="4:6">
      <c r="D16008" s="63"/>
      <c r="F16008" s="64"/>
    </row>
    <row r="16009" spans="4:6">
      <c r="D16009" s="63"/>
      <c r="F16009" s="64"/>
    </row>
    <row r="16010" spans="4:6">
      <c r="D16010" s="63"/>
      <c r="F16010" s="64"/>
    </row>
    <row r="16011" spans="4:6">
      <c r="D16011" s="63"/>
      <c r="F16011" s="64"/>
    </row>
    <row r="16012" spans="4:6">
      <c r="D16012" s="63"/>
      <c r="F16012" s="64"/>
    </row>
    <row r="16013" spans="4:6">
      <c r="D16013" s="63"/>
      <c r="F16013" s="64"/>
    </row>
    <row r="16014" spans="4:6">
      <c r="D16014" s="63"/>
      <c r="F16014" s="64"/>
    </row>
    <row r="16015" spans="4:6">
      <c r="D16015" s="63"/>
      <c r="F16015" s="64"/>
    </row>
    <row r="16016" spans="4:6">
      <c r="D16016" s="63"/>
      <c r="F16016" s="64"/>
    </row>
    <row r="16017" spans="4:6">
      <c r="D16017" s="63"/>
      <c r="F16017" s="64"/>
    </row>
    <row r="16018" spans="4:6">
      <c r="D16018" s="63"/>
      <c r="F16018" s="64"/>
    </row>
    <row r="16019" spans="4:6">
      <c r="D16019" s="63"/>
      <c r="F16019" s="64"/>
    </row>
    <row r="16020" spans="4:6">
      <c r="D16020" s="63"/>
      <c r="F16020" s="64"/>
    </row>
    <row r="16021" spans="4:6">
      <c r="D16021" s="63"/>
      <c r="F16021" s="64"/>
    </row>
    <row r="16022" spans="4:6">
      <c r="D16022" s="63"/>
      <c r="F16022" s="64"/>
    </row>
    <row r="16023" spans="4:6">
      <c r="D16023" s="63"/>
      <c r="F16023" s="64"/>
    </row>
    <row r="16024" spans="4:6">
      <c r="D16024" s="63"/>
      <c r="F16024" s="64"/>
    </row>
    <row r="16025" spans="4:6">
      <c r="D16025" s="63"/>
      <c r="F16025" s="64"/>
    </row>
    <row r="16026" spans="4:6">
      <c r="D16026" s="63"/>
      <c r="F16026" s="64"/>
    </row>
    <row r="16027" spans="4:6">
      <c r="D16027" s="63"/>
      <c r="F16027" s="64"/>
    </row>
    <row r="16028" spans="4:6">
      <c r="D16028" s="63"/>
      <c r="F16028" s="64"/>
    </row>
    <row r="16029" spans="4:6">
      <c r="D16029" s="63"/>
      <c r="F16029" s="64"/>
    </row>
    <row r="16030" spans="4:6">
      <c r="D16030" s="63"/>
      <c r="F16030" s="64"/>
    </row>
    <row r="16031" spans="4:6">
      <c r="D16031" s="63"/>
      <c r="F16031" s="64"/>
    </row>
    <row r="16032" spans="4:6">
      <c r="D16032" s="63"/>
      <c r="F16032" s="64"/>
    </row>
    <row r="16033" spans="4:6">
      <c r="D16033" s="63"/>
      <c r="F16033" s="64"/>
    </row>
    <row r="16034" spans="4:6">
      <c r="D16034" s="63"/>
      <c r="F16034" s="64"/>
    </row>
    <row r="16035" spans="4:6">
      <c r="D16035" s="63"/>
      <c r="F16035" s="64"/>
    </row>
    <row r="16036" spans="4:6">
      <c r="D16036" s="63"/>
      <c r="F16036" s="64"/>
    </row>
    <row r="16037" spans="4:6">
      <c r="D16037" s="63"/>
      <c r="F16037" s="64"/>
    </row>
    <row r="16038" spans="4:6">
      <c r="D16038" s="63"/>
      <c r="F16038" s="64"/>
    </row>
    <row r="16039" spans="4:6">
      <c r="D16039" s="63"/>
      <c r="F16039" s="64"/>
    </row>
    <row r="16040" spans="4:6">
      <c r="D16040" s="63"/>
      <c r="F16040" s="64"/>
    </row>
    <row r="16041" spans="4:6">
      <c r="D16041" s="63"/>
      <c r="F16041" s="64"/>
    </row>
    <row r="16042" spans="4:6">
      <c r="D16042" s="63"/>
      <c r="F16042" s="64"/>
    </row>
    <row r="16043" spans="4:6">
      <c r="D16043" s="63"/>
      <c r="F16043" s="64"/>
    </row>
    <row r="16044" spans="4:6">
      <c r="D16044" s="63"/>
      <c r="F16044" s="64"/>
    </row>
    <row r="16045" spans="4:6">
      <c r="D16045" s="63"/>
      <c r="F16045" s="64"/>
    </row>
    <row r="16046" spans="4:6">
      <c r="D16046" s="63"/>
      <c r="F16046" s="64"/>
    </row>
    <row r="16047" spans="4:6">
      <c r="D16047" s="63"/>
      <c r="F16047" s="64"/>
    </row>
    <row r="16048" spans="4:6">
      <c r="D16048" s="63"/>
      <c r="F16048" s="64"/>
    </row>
    <row r="16049" spans="4:6">
      <c r="D16049" s="63"/>
      <c r="F16049" s="64"/>
    </row>
    <row r="16050" spans="4:6">
      <c r="D16050" s="63"/>
      <c r="F16050" s="64"/>
    </row>
    <row r="16051" spans="4:6">
      <c r="D16051" s="63"/>
      <c r="F16051" s="64"/>
    </row>
    <row r="16052" spans="4:6">
      <c r="D16052" s="63"/>
      <c r="F16052" s="64"/>
    </row>
    <row r="16053" spans="4:6">
      <c r="D16053" s="63"/>
      <c r="F16053" s="64"/>
    </row>
    <row r="16054" spans="4:6">
      <c r="D16054" s="63"/>
      <c r="F16054" s="64"/>
    </row>
    <row r="16055" spans="4:6">
      <c r="D16055" s="63"/>
      <c r="F16055" s="64"/>
    </row>
    <row r="16056" spans="4:6">
      <c r="D16056" s="63"/>
      <c r="F16056" s="64"/>
    </row>
    <row r="16057" spans="4:6">
      <c r="D16057" s="63"/>
      <c r="F16057" s="64"/>
    </row>
    <row r="16058" spans="4:6">
      <c r="D16058" s="63"/>
      <c r="F16058" s="64"/>
    </row>
    <row r="16059" spans="4:6">
      <c r="D16059" s="63"/>
      <c r="F16059" s="64"/>
    </row>
    <row r="16060" spans="4:6">
      <c r="D16060" s="63"/>
      <c r="F16060" s="64"/>
    </row>
    <row r="16061" spans="4:6">
      <c r="D16061" s="63"/>
      <c r="F16061" s="64"/>
    </row>
    <row r="16062" spans="4:6">
      <c r="D16062" s="63"/>
      <c r="F16062" s="64"/>
    </row>
    <row r="16063" spans="4:6">
      <c r="D16063" s="63"/>
      <c r="F16063" s="64"/>
    </row>
    <row r="16064" spans="4:6">
      <c r="D16064" s="63"/>
      <c r="F16064" s="64"/>
    </row>
    <row r="16065" spans="4:6">
      <c r="D16065" s="63"/>
      <c r="F16065" s="64"/>
    </row>
    <row r="16066" spans="4:6">
      <c r="D16066" s="63"/>
      <c r="F16066" s="64"/>
    </row>
    <row r="16067" spans="4:6">
      <c r="D16067" s="63"/>
      <c r="F16067" s="64"/>
    </row>
    <row r="16068" spans="4:6">
      <c r="D16068" s="63"/>
      <c r="F16068" s="64"/>
    </row>
    <row r="16069" spans="4:6">
      <c r="D16069" s="63"/>
      <c r="F16069" s="64"/>
    </row>
    <row r="16070" spans="4:6">
      <c r="D16070" s="63"/>
      <c r="F16070" s="64"/>
    </row>
    <row r="16071" spans="4:6">
      <c r="D16071" s="63"/>
      <c r="F16071" s="64"/>
    </row>
    <row r="16072" spans="4:6">
      <c r="D16072" s="63"/>
      <c r="F16072" s="64"/>
    </row>
    <row r="16073" spans="4:6">
      <c r="D16073" s="63"/>
      <c r="F16073" s="64"/>
    </row>
    <row r="16074" spans="4:6">
      <c r="D16074" s="63"/>
      <c r="F16074" s="64"/>
    </row>
    <row r="16075" spans="4:6">
      <c r="D16075" s="63"/>
      <c r="F16075" s="64"/>
    </row>
    <row r="16076" spans="4:6">
      <c r="D16076" s="63"/>
      <c r="F16076" s="64"/>
    </row>
    <row r="16077" spans="4:6">
      <c r="D16077" s="63"/>
      <c r="F16077" s="64"/>
    </row>
    <row r="16078" spans="4:6">
      <c r="D16078" s="63"/>
      <c r="F16078" s="64"/>
    </row>
    <row r="16079" spans="4:6">
      <c r="D16079" s="63"/>
      <c r="F16079" s="64"/>
    </row>
    <row r="16080" spans="4:6">
      <c r="D16080" s="63"/>
      <c r="F16080" s="64"/>
    </row>
    <row r="16081" spans="4:6">
      <c r="D16081" s="63"/>
      <c r="F16081" s="64"/>
    </row>
    <row r="16082" spans="4:6">
      <c r="D16082" s="63"/>
      <c r="F16082" s="64"/>
    </row>
    <row r="16083" spans="4:6">
      <c r="D16083" s="63"/>
      <c r="F16083" s="64"/>
    </row>
    <row r="16084" spans="4:6">
      <c r="D16084" s="63"/>
      <c r="F16084" s="64"/>
    </row>
    <row r="16085" spans="4:6">
      <c r="D16085" s="63"/>
      <c r="F16085" s="64"/>
    </row>
    <row r="16086" spans="4:6">
      <c r="D16086" s="63"/>
      <c r="F16086" s="64"/>
    </row>
    <row r="16087" spans="4:6">
      <c r="D16087" s="63"/>
      <c r="F16087" s="64"/>
    </row>
    <row r="16088" spans="4:6">
      <c r="D16088" s="63"/>
      <c r="F16088" s="64"/>
    </row>
    <row r="16089" spans="4:6">
      <c r="D16089" s="63"/>
      <c r="F16089" s="64"/>
    </row>
    <row r="16090" spans="4:6">
      <c r="D16090" s="63"/>
      <c r="F16090" s="64"/>
    </row>
    <row r="16091" spans="4:6">
      <c r="D16091" s="63"/>
      <c r="F16091" s="64"/>
    </row>
    <row r="16092" spans="4:6">
      <c r="D16092" s="63"/>
      <c r="F16092" s="64"/>
    </row>
    <row r="16093" spans="4:6">
      <c r="D16093" s="63"/>
      <c r="F16093" s="64"/>
    </row>
    <row r="16094" spans="4:6">
      <c r="D16094" s="63"/>
      <c r="F16094" s="64"/>
    </row>
    <row r="16095" spans="4:6">
      <c r="D16095" s="63"/>
      <c r="F16095" s="64"/>
    </row>
    <row r="16096" spans="4:6">
      <c r="D16096" s="63"/>
      <c r="F16096" s="64"/>
    </row>
    <row r="16097" spans="4:6">
      <c r="D16097" s="63"/>
      <c r="F16097" s="64"/>
    </row>
    <row r="16098" spans="4:6">
      <c r="D16098" s="63"/>
      <c r="F16098" s="64"/>
    </row>
    <row r="16099" spans="4:6">
      <c r="D16099" s="63"/>
      <c r="F16099" s="64"/>
    </row>
    <row r="16100" spans="4:6">
      <c r="D16100" s="63"/>
      <c r="F16100" s="64"/>
    </row>
    <row r="16101" spans="4:6">
      <c r="D16101" s="63"/>
      <c r="F16101" s="64"/>
    </row>
    <row r="16102" spans="4:6">
      <c r="D16102" s="63"/>
      <c r="F16102" s="64"/>
    </row>
    <row r="16103" spans="4:6">
      <c r="D16103" s="63"/>
      <c r="F16103" s="64"/>
    </row>
    <row r="16104" spans="4:6">
      <c r="D16104" s="63"/>
      <c r="F16104" s="64"/>
    </row>
    <row r="16105" spans="4:6">
      <c r="D16105" s="63"/>
      <c r="F16105" s="64"/>
    </row>
    <row r="16106" spans="4:6">
      <c r="D16106" s="63"/>
      <c r="F16106" s="64"/>
    </row>
    <row r="16107" spans="4:6">
      <c r="D16107" s="63"/>
      <c r="F16107" s="64"/>
    </row>
    <row r="16108" spans="4:6">
      <c r="D16108" s="63"/>
      <c r="F16108" s="64"/>
    </row>
    <row r="16109" spans="4:6">
      <c r="D16109" s="63"/>
      <c r="F16109" s="64"/>
    </row>
    <row r="16110" spans="4:6">
      <c r="D16110" s="63"/>
      <c r="F16110" s="64"/>
    </row>
    <row r="16111" spans="4:6">
      <c r="D16111" s="63"/>
      <c r="F16111" s="64"/>
    </row>
    <row r="16112" spans="4:6">
      <c r="D16112" s="63"/>
      <c r="F16112" s="64"/>
    </row>
    <row r="16113" spans="4:6">
      <c r="D16113" s="63"/>
      <c r="F16113" s="64"/>
    </row>
    <row r="16114" spans="4:6">
      <c r="D16114" s="63"/>
      <c r="F16114" s="64"/>
    </row>
    <row r="16115" spans="4:6">
      <c r="D16115" s="63"/>
      <c r="F16115" s="64"/>
    </row>
    <row r="16116" spans="4:6">
      <c r="D16116" s="63"/>
      <c r="F16116" s="64"/>
    </row>
    <row r="16117" spans="4:6">
      <c r="D16117" s="63"/>
      <c r="F16117" s="64"/>
    </row>
    <row r="16118" spans="4:6">
      <c r="D16118" s="63"/>
      <c r="F16118" s="64"/>
    </row>
    <row r="16119" spans="4:6">
      <c r="D16119" s="63"/>
      <c r="F16119" s="64"/>
    </row>
    <row r="16120" spans="4:6">
      <c r="D16120" s="63"/>
      <c r="F16120" s="64"/>
    </row>
    <row r="16121" spans="4:6">
      <c r="D16121" s="63"/>
      <c r="F16121" s="64"/>
    </row>
    <row r="16122" spans="4:6">
      <c r="D16122" s="63"/>
      <c r="F16122" s="64"/>
    </row>
    <row r="16123" spans="4:6">
      <c r="D16123" s="63"/>
      <c r="F16123" s="64"/>
    </row>
    <row r="16124" spans="4:6">
      <c r="D16124" s="63"/>
      <c r="F16124" s="64"/>
    </row>
    <row r="16125" spans="4:6">
      <c r="D16125" s="63"/>
      <c r="F16125" s="64"/>
    </row>
    <row r="16126" spans="4:6">
      <c r="D16126" s="63"/>
      <c r="F16126" s="64"/>
    </row>
    <row r="16127" spans="4:6">
      <c r="D16127" s="63"/>
      <c r="F16127" s="64"/>
    </row>
    <row r="16128" spans="4:6">
      <c r="D16128" s="63"/>
      <c r="F16128" s="64"/>
    </row>
    <row r="16129" spans="4:6">
      <c r="D16129" s="63"/>
      <c r="F16129" s="64"/>
    </row>
    <row r="16130" spans="4:6">
      <c r="D16130" s="63"/>
      <c r="F16130" s="64"/>
    </row>
    <row r="16131" spans="4:6">
      <c r="D16131" s="63"/>
      <c r="F16131" s="64"/>
    </row>
    <row r="16132" spans="4:6">
      <c r="D16132" s="63"/>
      <c r="F16132" s="64"/>
    </row>
    <row r="16133" spans="4:6">
      <c r="D16133" s="63"/>
      <c r="F16133" s="64"/>
    </row>
    <row r="16134" spans="4:6">
      <c r="D16134" s="63"/>
      <c r="F16134" s="64"/>
    </row>
    <row r="16135" spans="4:6">
      <c r="D16135" s="63"/>
      <c r="F16135" s="64"/>
    </row>
    <row r="16136" spans="4:6">
      <c r="D16136" s="63"/>
      <c r="F16136" s="64"/>
    </row>
    <row r="16137" spans="4:6">
      <c r="D16137" s="63"/>
      <c r="F16137" s="64"/>
    </row>
    <row r="16138" spans="4:6">
      <c r="D16138" s="63"/>
      <c r="F16138" s="64"/>
    </row>
    <row r="16139" spans="4:6">
      <c r="D16139" s="63"/>
      <c r="F16139" s="64"/>
    </row>
    <row r="16140" spans="4:6">
      <c r="D16140" s="63"/>
      <c r="F16140" s="64"/>
    </row>
    <row r="16141" spans="4:6">
      <c r="D16141" s="63"/>
      <c r="F16141" s="64"/>
    </row>
    <row r="16142" spans="4:6">
      <c r="D16142" s="63"/>
      <c r="F16142" s="64"/>
    </row>
    <row r="16143" spans="4:6">
      <c r="D16143" s="63"/>
      <c r="F16143" s="64"/>
    </row>
    <row r="16144" spans="4:6">
      <c r="D16144" s="63"/>
      <c r="F16144" s="64"/>
    </row>
    <row r="16145" spans="4:6">
      <c r="D16145" s="63"/>
      <c r="F16145" s="64"/>
    </row>
    <row r="16146" spans="4:6">
      <c r="D16146" s="63"/>
      <c r="F16146" s="64"/>
    </row>
    <row r="16147" spans="4:6">
      <c r="D16147" s="63"/>
      <c r="F16147" s="64"/>
    </row>
    <row r="16148" spans="4:6">
      <c r="D16148" s="63"/>
      <c r="F16148" s="64"/>
    </row>
    <row r="16149" spans="4:6">
      <c r="D16149" s="63"/>
      <c r="F16149" s="64"/>
    </row>
    <row r="16150" spans="4:6">
      <c r="D16150" s="63"/>
      <c r="F16150" s="64"/>
    </row>
    <row r="16151" spans="4:6">
      <c r="D16151" s="63"/>
      <c r="F16151" s="64"/>
    </row>
    <row r="16152" spans="4:6">
      <c r="D16152" s="63"/>
      <c r="F16152" s="64"/>
    </row>
    <row r="16153" spans="4:6">
      <c r="D16153" s="63"/>
      <c r="F16153" s="64"/>
    </row>
    <row r="16154" spans="4:6">
      <c r="D16154" s="63"/>
      <c r="F16154" s="64"/>
    </row>
    <row r="16155" spans="4:6">
      <c r="D16155" s="63"/>
      <c r="F16155" s="64"/>
    </row>
    <row r="16156" spans="4:6">
      <c r="D16156" s="63"/>
      <c r="F16156" s="64"/>
    </row>
    <row r="16157" spans="4:6">
      <c r="D16157" s="63"/>
      <c r="F16157" s="64"/>
    </row>
    <row r="16158" spans="4:6">
      <c r="D16158" s="63"/>
      <c r="F16158" s="64"/>
    </row>
    <row r="16159" spans="4:6">
      <c r="D16159" s="63"/>
      <c r="F16159" s="64"/>
    </row>
    <row r="16160" spans="4:6">
      <c r="D16160" s="63"/>
      <c r="F16160" s="64"/>
    </row>
    <row r="16161" spans="4:6">
      <c r="D16161" s="63"/>
      <c r="F16161" s="64"/>
    </row>
    <row r="16162" spans="4:6">
      <c r="D16162" s="63"/>
      <c r="F16162" s="64"/>
    </row>
    <row r="16163" spans="4:6">
      <c r="D16163" s="63"/>
      <c r="F16163" s="64"/>
    </row>
    <row r="16164" spans="4:6">
      <c r="D16164" s="63"/>
      <c r="F16164" s="64"/>
    </row>
    <row r="16165" spans="4:6">
      <c r="D16165" s="63"/>
      <c r="F16165" s="64"/>
    </row>
    <row r="16166" spans="4:6">
      <c r="D16166" s="63"/>
      <c r="F16166" s="64"/>
    </row>
    <row r="16167" spans="4:6">
      <c r="D16167" s="63"/>
      <c r="F16167" s="64"/>
    </row>
    <row r="16168" spans="4:6">
      <c r="D16168" s="63"/>
      <c r="F16168" s="64"/>
    </row>
    <row r="16169" spans="4:6">
      <c r="D16169" s="63"/>
      <c r="F16169" s="64"/>
    </row>
    <row r="16170" spans="4:6">
      <c r="D16170" s="63"/>
      <c r="F16170" s="64"/>
    </row>
    <row r="16171" spans="4:6">
      <c r="D16171" s="63"/>
      <c r="F16171" s="64"/>
    </row>
    <row r="16172" spans="4:6">
      <c r="D16172" s="63"/>
      <c r="F16172" s="64"/>
    </row>
    <row r="16173" spans="4:6">
      <c r="D16173" s="63"/>
      <c r="F16173" s="64"/>
    </row>
    <row r="16174" spans="4:6">
      <c r="D16174" s="63"/>
      <c r="F16174" s="64"/>
    </row>
    <row r="16175" spans="4:6">
      <c r="D16175" s="63"/>
      <c r="F16175" s="64"/>
    </row>
    <row r="16176" spans="4:6">
      <c r="D16176" s="63"/>
      <c r="F16176" s="64"/>
    </row>
    <row r="16177" spans="4:6">
      <c r="D16177" s="63"/>
      <c r="F16177" s="64"/>
    </row>
    <row r="16178" spans="4:6">
      <c r="D16178" s="63"/>
      <c r="F16178" s="64"/>
    </row>
    <row r="16179" spans="4:6">
      <c r="D16179" s="63"/>
      <c r="F16179" s="64"/>
    </row>
    <row r="16180" spans="4:6">
      <c r="D16180" s="63"/>
      <c r="F16180" s="64"/>
    </row>
    <row r="16181" spans="4:6">
      <c r="D16181" s="63"/>
      <c r="F16181" s="64"/>
    </row>
    <row r="16182" spans="4:6">
      <c r="D16182" s="63"/>
      <c r="F16182" s="64"/>
    </row>
    <row r="16183" spans="4:6">
      <c r="D16183" s="63"/>
      <c r="F16183" s="64"/>
    </row>
    <row r="16184" spans="4:6">
      <c r="D16184" s="63"/>
      <c r="F16184" s="64"/>
    </row>
    <row r="16185" spans="4:6">
      <c r="D16185" s="63"/>
      <c r="F16185" s="64"/>
    </row>
    <row r="16186" spans="4:6">
      <c r="D16186" s="63"/>
      <c r="F16186" s="64"/>
    </row>
    <row r="16187" spans="4:6">
      <c r="D16187" s="63"/>
      <c r="F16187" s="64"/>
    </row>
    <row r="16188" spans="4:6">
      <c r="D16188" s="63"/>
      <c r="F16188" s="64"/>
    </row>
    <row r="16189" spans="4:6">
      <c r="D16189" s="63"/>
      <c r="F16189" s="64"/>
    </row>
    <row r="16190" spans="4:6">
      <c r="D16190" s="63"/>
      <c r="F16190" s="64"/>
    </row>
    <row r="16191" spans="4:6">
      <c r="D16191" s="63"/>
      <c r="F16191" s="64"/>
    </row>
    <row r="16192" spans="4:6">
      <c r="D16192" s="63"/>
      <c r="F16192" s="64"/>
    </row>
    <row r="16193" spans="4:6">
      <c r="D16193" s="63"/>
      <c r="F16193" s="64"/>
    </row>
    <row r="16194" spans="4:6">
      <c r="D16194" s="63"/>
      <c r="F16194" s="64"/>
    </row>
    <row r="16195" spans="4:6">
      <c r="D16195" s="63"/>
      <c r="F16195" s="64"/>
    </row>
    <row r="16196" spans="4:6">
      <c r="D16196" s="63"/>
      <c r="F16196" s="64"/>
    </row>
    <row r="16197" spans="4:6">
      <c r="D16197" s="63"/>
      <c r="F16197" s="64"/>
    </row>
    <row r="16198" spans="4:6">
      <c r="D16198" s="63"/>
      <c r="F16198" s="64"/>
    </row>
    <row r="16199" spans="4:6">
      <c r="D16199" s="63"/>
      <c r="F16199" s="64"/>
    </row>
    <row r="16200" spans="4:6">
      <c r="D16200" s="63"/>
      <c r="F16200" s="64"/>
    </row>
    <row r="16201" spans="4:6">
      <c r="D16201" s="63"/>
      <c r="F16201" s="64"/>
    </row>
    <row r="16202" spans="4:6">
      <c r="D16202" s="63"/>
      <c r="F16202" s="64"/>
    </row>
    <row r="16203" spans="4:6">
      <c r="D16203" s="63"/>
      <c r="F16203" s="64"/>
    </row>
    <row r="16204" spans="4:6">
      <c r="D16204" s="63"/>
      <c r="F16204" s="64"/>
    </row>
    <row r="16205" spans="4:6">
      <c r="D16205" s="63"/>
      <c r="F16205" s="64"/>
    </row>
    <row r="16206" spans="4:6">
      <c r="D16206" s="63"/>
      <c r="F16206" s="64"/>
    </row>
    <row r="16207" spans="4:6">
      <c r="D16207" s="63"/>
      <c r="F16207" s="64"/>
    </row>
    <row r="16208" spans="4:6">
      <c r="D16208" s="63"/>
      <c r="F16208" s="64"/>
    </row>
    <row r="16209" spans="4:6">
      <c r="D16209" s="63"/>
      <c r="F16209" s="64"/>
    </row>
    <row r="16210" spans="4:6">
      <c r="D16210" s="63"/>
      <c r="F16210" s="64"/>
    </row>
    <row r="16211" spans="4:6">
      <c r="D16211" s="63"/>
      <c r="F16211" s="64"/>
    </row>
    <row r="16212" spans="4:6">
      <c r="D16212" s="63"/>
      <c r="F16212" s="64"/>
    </row>
    <row r="16213" spans="4:6">
      <c r="D16213" s="63"/>
      <c r="F16213" s="64"/>
    </row>
    <row r="16214" spans="4:6">
      <c r="D16214" s="63"/>
      <c r="F16214" s="64"/>
    </row>
    <row r="16215" spans="4:6">
      <c r="D16215" s="63"/>
      <c r="F16215" s="64"/>
    </row>
    <row r="16216" spans="4:6">
      <c r="D16216" s="63"/>
      <c r="F16216" s="64"/>
    </row>
    <row r="16217" spans="4:6">
      <c r="D16217" s="63"/>
      <c r="F16217" s="64"/>
    </row>
    <row r="16218" spans="4:6">
      <c r="D16218" s="63"/>
      <c r="F16218" s="64"/>
    </row>
    <row r="16219" spans="4:6">
      <c r="D16219" s="63"/>
      <c r="F16219" s="64"/>
    </row>
    <row r="16220" spans="4:6">
      <c r="D16220" s="63"/>
      <c r="F16220" s="64"/>
    </row>
    <row r="16221" spans="4:6">
      <c r="D16221" s="63"/>
      <c r="F16221" s="64"/>
    </row>
    <row r="16222" spans="4:6">
      <c r="D16222" s="63"/>
      <c r="F16222" s="64"/>
    </row>
    <row r="16223" spans="4:6">
      <c r="D16223" s="63"/>
      <c r="F16223" s="64"/>
    </row>
    <row r="16224" spans="4:6">
      <c r="D16224" s="63"/>
      <c r="F16224" s="64"/>
    </row>
    <row r="16225" spans="4:6">
      <c r="D16225" s="63"/>
      <c r="F16225" s="64"/>
    </row>
    <row r="16226" spans="4:6">
      <c r="D16226" s="63"/>
      <c r="F16226" s="64"/>
    </row>
    <row r="16227" spans="4:6">
      <c r="D16227" s="63"/>
      <c r="F16227" s="64"/>
    </row>
    <row r="16228" spans="4:6">
      <c r="D16228" s="63"/>
      <c r="F16228" s="64"/>
    </row>
    <row r="16229" spans="4:6">
      <c r="D16229" s="63"/>
      <c r="F16229" s="64"/>
    </row>
    <row r="16230" spans="4:6">
      <c r="D16230" s="63"/>
      <c r="F16230" s="64"/>
    </row>
    <row r="16231" spans="4:6">
      <c r="D16231" s="63"/>
      <c r="F16231" s="64"/>
    </row>
    <row r="16232" spans="4:6">
      <c r="D16232" s="63"/>
      <c r="F16232" s="64"/>
    </row>
    <row r="16233" spans="4:6">
      <c r="D16233" s="63"/>
      <c r="F16233" s="64"/>
    </row>
    <row r="16234" spans="4:6">
      <c r="D16234" s="63"/>
      <c r="F16234" s="64"/>
    </row>
    <row r="16235" spans="4:6">
      <c r="D16235" s="63"/>
      <c r="F16235" s="64"/>
    </row>
    <row r="16236" spans="4:6">
      <c r="D16236" s="63"/>
      <c r="F16236" s="64"/>
    </row>
    <row r="16237" spans="4:6">
      <c r="D16237" s="63"/>
      <c r="F16237" s="64"/>
    </row>
    <row r="16238" spans="4:6">
      <c r="D16238" s="63"/>
      <c r="F16238" s="64"/>
    </row>
    <row r="16239" spans="4:6">
      <c r="D16239" s="63"/>
      <c r="F16239" s="64"/>
    </row>
    <row r="16240" spans="4:6">
      <c r="D16240" s="63"/>
      <c r="F16240" s="64"/>
    </row>
    <row r="16241" spans="4:6">
      <c r="D16241" s="63"/>
      <c r="F16241" s="64"/>
    </row>
    <row r="16242" spans="4:6">
      <c r="D16242" s="63"/>
      <c r="F16242" s="64"/>
    </row>
    <row r="16243" spans="4:6">
      <c r="D16243" s="63"/>
      <c r="F16243" s="64"/>
    </row>
    <row r="16244" spans="4:6">
      <c r="D16244" s="63"/>
      <c r="F16244" s="64"/>
    </row>
    <row r="16245" spans="4:6">
      <c r="D16245" s="63"/>
      <c r="F16245" s="64"/>
    </row>
    <row r="16246" spans="4:6">
      <c r="D16246" s="63"/>
      <c r="F16246" s="64"/>
    </row>
    <row r="16247" spans="4:6">
      <c r="D16247" s="63"/>
      <c r="F16247" s="64"/>
    </row>
    <row r="16248" spans="4:6">
      <c r="D16248" s="63"/>
      <c r="F16248" s="64"/>
    </row>
    <row r="16249" spans="4:6">
      <c r="D16249" s="63"/>
      <c r="F16249" s="64"/>
    </row>
    <row r="16250" spans="4:6">
      <c r="D16250" s="63"/>
      <c r="F16250" s="64"/>
    </row>
    <row r="16251" spans="4:6">
      <c r="D16251" s="63"/>
      <c r="F16251" s="64"/>
    </row>
    <row r="16252" spans="4:6">
      <c r="D16252" s="63"/>
      <c r="F16252" s="64"/>
    </row>
    <row r="16253" spans="4:6">
      <c r="D16253" s="63"/>
      <c r="F16253" s="64"/>
    </row>
    <row r="16254" spans="4:6">
      <c r="D16254" s="63"/>
      <c r="F16254" s="64"/>
    </row>
    <row r="16255" spans="4:6">
      <c r="D16255" s="63"/>
      <c r="F16255" s="64"/>
    </row>
    <row r="16256" spans="4:6">
      <c r="D16256" s="63"/>
      <c r="F16256" s="64"/>
    </row>
    <row r="16257" spans="4:6">
      <c r="D16257" s="63"/>
      <c r="F16257" s="64"/>
    </row>
    <row r="16258" spans="4:6">
      <c r="D16258" s="63"/>
      <c r="F16258" s="64"/>
    </row>
    <row r="16259" spans="4:6">
      <c r="D16259" s="63"/>
      <c r="F16259" s="64"/>
    </row>
    <row r="16260" spans="4:6">
      <c r="D16260" s="63"/>
      <c r="F16260" s="64"/>
    </row>
    <row r="16261" spans="4:6">
      <c r="D16261" s="63"/>
      <c r="F16261" s="64"/>
    </row>
    <row r="16262" spans="4:6">
      <c r="D16262" s="63"/>
      <c r="F16262" s="64"/>
    </row>
    <row r="16263" spans="4:6">
      <c r="D16263" s="63"/>
      <c r="F16263" s="64"/>
    </row>
    <row r="16264" spans="4:6">
      <c r="D16264" s="63"/>
      <c r="F16264" s="64"/>
    </row>
    <row r="16265" spans="4:6">
      <c r="D16265" s="63"/>
      <c r="F16265" s="64"/>
    </row>
    <row r="16266" spans="4:6">
      <c r="D16266" s="63"/>
      <c r="F16266" s="64"/>
    </row>
    <row r="16267" spans="4:6">
      <c r="D16267" s="63"/>
      <c r="F16267" s="64"/>
    </row>
    <row r="16268" spans="4:6">
      <c r="D16268" s="63"/>
      <c r="F16268" s="64"/>
    </row>
    <row r="16269" spans="4:6">
      <c r="D16269" s="63"/>
      <c r="F16269" s="64"/>
    </row>
    <row r="16270" spans="4:6">
      <c r="D16270" s="63"/>
      <c r="F16270" s="64"/>
    </row>
    <row r="16271" spans="4:6">
      <c r="D16271" s="63"/>
      <c r="F16271" s="64"/>
    </row>
    <row r="16272" spans="4:6">
      <c r="D16272" s="63"/>
      <c r="F16272" s="64"/>
    </row>
    <row r="16273" spans="4:6">
      <c r="D16273" s="63"/>
      <c r="F16273" s="64"/>
    </row>
    <row r="16274" spans="4:6">
      <c r="D16274" s="63"/>
      <c r="F16274" s="64"/>
    </row>
    <row r="16275" spans="4:6">
      <c r="D16275" s="63"/>
      <c r="F16275" s="64"/>
    </row>
    <row r="16276" spans="4:6">
      <c r="D16276" s="63"/>
      <c r="F16276" s="64"/>
    </row>
    <row r="16277" spans="4:6">
      <c r="D16277" s="63"/>
      <c r="F16277" s="64"/>
    </row>
    <row r="16278" spans="4:6">
      <c r="D16278" s="63"/>
      <c r="F16278" s="64"/>
    </row>
    <row r="16279" spans="4:6">
      <c r="D16279" s="63"/>
      <c r="F16279" s="64"/>
    </row>
    <row r="16280" spans="4:6">
      <c r="D16280" s="63"/>
      <c r="F16280" s="64"/>
    </row>
    <row r="16281" spans="4:6">
      <c r="D16281" s="63"/>
      <c r="F16281" s="64"/>
    </row>
    <row r="16282" spans="4:6">
      <c r="D16282" s="63"/>
      <c r="F16282" s="64"/>
    </row>
    <row r="16283" spans="4:6">
      <c r="D16283" s="63"/>
      <c r="F16283" s="64"/>
    </row>
    <row r="16284" spans="4:6">
      <c r="D16284" s="63"/>
      <c r="F16284" s="64"/>
    </row>
    <row r="16285" spans="4:6">
      <c r="D16285" s="63"/>
      <c r="F16285" s="64"/>
    </row>
    <row r="16286" spans="4:6">
      <c r="D16286" s="63"/>
      <c r="F16286" s="64"/>
    </row>
    <row r="16287" spans="4:6">
      <c r="D16287" s="63"/>
      <c r="F16287" s="64"/>
    </row>
    <row r="16288" spans="4:6">
      <c r="D16288" s="63"/>
      <c r="F16288" s="64"/>
    </row>
    <row r="16289" spans="4:6">
      <c r="D16289" s="63"/>
      <c r="F16289" s="64"/>
    </row>
    <row r="16290" spans="4:6">
      <c r="D16290" s="63"/>
      <c r="F16290" s="64"/>
    </row>
    <row r="16291" spans="4:6">
      <c r="D16291" s="63"/>
      <c r="F16291" s="64"/>
    </row>
    <row r="16292" spans="4:6">
      <c r="D16292" s="63"/>
      <c r="F16292" s="64"/>
    </row>
    <row r="16293" spans="4:6">
      <c r="D16293" s="63"/>
      <c r="F16293" s="64"/>
    </row>
    <row r="16294" spans="4:6">
      <c r="D16294" s="63"/>
      <c r="F16294" s="64"/>
    </row>
    <row r="16295" spans="4:6">
      <c r="D16295" s="63"/>
      <c r="F16295" s="64"/>
    </row>
    <row r="16296" spans="4:6">
      <c r="D16296" s="63"/>
      <c r="F16296" s="64"/>
    </row>
    <row r="16297" spans="4:6">
      <c r="D16297" s="63"/>
      <c r="F16297" s="64"/>
    </row>
    <row r="16298" spans="4:6">
      <c r="D16298" s="63"/>
      <c r="F16298" s="64"/>
    </row>
    <row r="16299" spans="4:6">
      <c r="D16299" s="63"/>
      <c r="F16299" s="64"/>
    </row>
    <row r="16300" spans="4:6">
      <c r="D16300" s="63"/>
      <c r="F16300" s="64"/>
    </row>
    <row r="16301" spans="4:6">
      <c r="D16301" s="63"/>
      <c r="F16301" s="64"/>
    </row>
    <row r="16302" spans="4:6">
      <c r="D16302" s="63"/>
      <c r="F16302" s="64"/>
    </row>
    <row r="16303" spans="4:6">
      <c r="D16303" s="63"/>
      <c r="F16303" s="64"/>
    </row>
    <row r="16304" spans="4:6">
      <c r="D16304" s="63"/>
      <c r="F16304" s="64"/>
    </row>
    <row r="16305" spans="4:6">
      <c r="D16305" s="63"/>
      <c r="F16305" s="64"/>
    </row>
    <row r="16306" spans="4:6">
      <c r="D16306" s="63"/>
      <c r="F16306" s="64"/>
    </row>
    <row r="16307" spans="4:6">
      <c r="D16307" s="63"/>
      <c r="F16307" s="64"/>
    </row>
    <row r="16308" spans="4:6">
      <c r="D16308" s="63"/>
      <c r="F16308" s="64"/>
    </row>
    <row r="16309" spans="4:6">
      <c r="D16309" s="63"/>
      <c r="F16309" s="64"/>
    </row>
    <row r="16310" spans="4:6">
      <c r="D16310" s="63"/>
      <c r="F16310" s="64"/>
    </row>
    <row r="16311" spans="4:6">
      <c r="D16311" s="63"/>
      <c r="F16311" s="64"/>
    </row>
    <row r="16312" spans="4:6">
      <c r="D16312" s="63"/>
      <c r="F16312" s="64"/>
    </row>
    <row r="16313" spans="4:6">
      <c r="D16313" s="63"/>
      <c r="F16313" s="64"/>
    </row>
    <row r="16314" spans="4:6">
      <c r="D16314" s="63"/>
      <c r="F16314" s="64"/>
    </row>
    <row r="16315" spans="4:6">
      <c r="D16315" s="63"/>
      <c r="F16315" s="64"/>
    </row>
    <row r="16316" spans="4:6">
      <c r="D16316" s="63"/>
      <c r="F16316" s="64"/>
    </row>
    <row r="16317" spans="4:6">
      <c r="D16317" s="63"/>
      <c r="F16317" s="64"/>
    </row>
    <row r="16318" spans="4:6">
      <c r="D16318" s="63"/>
      <c r="F16318" s="64"/>
    </row>
    <row r="16319" spans="4:6">
      <c r="D16319" s="63"/>
      <c r="F16319" s="64"/>
    </row>
    <row r="16320" spans="4:6">
      <c r="D16320" s="63"/>
      <c r="F16320" s="64"/>
    </row>
    <row r="16321" spans="4:6">
      <c r="D16321" s="63"/>
      <c r="F16321" s="64"/>
    </row>
    <row r="16322" spans="4:6">
      <c r="D16322" s="63"/>
      <c r="F16322" s="64"/>
    </row>
    <row r="16323" spans="4:6">
      <c r="D16323" s="63"/>
      <c r="F16323" s="64"/>
    </row>
    <row r="16324" spans="4:6">
      <c r="D16324" s="63"/>
      <c r="F16324" s="64"/>
    </row>
    <row r="16325" spans="4:6">
      <c r="D16325" s="63"/>
      <c r="F16325" s="64"/>
    </row>
    <row r="16326" spans="4:6">
      <c r="D16326" s="63"/>
      <c r="F16326" s="64"/>
    </row>
    <row r="16327" spans="4:6">
      <c r="D16327" s="63"/>
      <c r="F16327" s="64"/>
    </row>
    <row r="16328" spans="4:6">
      <c r="D16328" s="63"/>
      <c r="F16328" s="64"/>
    </row>
    <row r="16329" spans="4:6">
      <c r="D16329" s="63"/>
      <c r="F16329" s="64"/>
    </row>
    <row r="16330" spans="4:6">
      <c r="D16330" s="63"/>
      <c r="F16330" s="64"/>
    </row>
    <row r="16331" spans="4:6">
      <c r="D16331" s="63"/>
      <c r="F16331" s="64"/>
    </row>
    <row r="16332" spans="4:6">
      <c r="D16332" s="63"/>
      <c r="F16332" s="64"/>
    </row>
    <row r="16333" spans="4:6">
      <c r="D16333" s="63"/>
      <c r="F16333" s="64"/>
    </row>
    <row r="16334" spans="4:6">
      <c r="D16334" s="63"/>
      <c r="F16334" s="64"/>
    </row>
    <row r="16335" spans="4:6">
      <c r="D16335" s="63"/>
      <c r="F16335" s="64"/>
    </row>
    <row r="16336" spans="4:6">
      <c r="D16336" s="63"/>
      <c r="F16336" s="64"/>
    </row>
    <row r="16337" spans="4:6">
      <c r="D16337" s="63"/>
      <c r="F16337" s="64"/>
    </row>
    <row r="16338" spans="4:6">
      <c r="D16338" s="63"/>
      <c r="F16338" s="64"/>
    </row>
    <row r="16339" spans="4:6">
      <c r="D16339" s="63"/>
      <c r="F16339" s="64"/>
    </row>
    <row r="16340" spans="4:6">
      <c r="D16340" s="63"/>
      <c r="F16340" s="64"/>
    </row>
    <row r="16341" spans="4:6">
      <c r="D16341" s="63"/>
      <c r="F16341" s="64"/>
    </row>
    <row r="16342" spans="4:6">
      <c r="D16342" s="63"/>
      <c r="F16342" s="64"/>
    </row>
    <row r="16343" spans="4:6">
      <c r="D16343" s="63"/>
      <c r="F16343" s="64"/>
    </row>
    <row r="16344" spans="4:6">
      <c r="D16344" s="63"/>
      <c r="F16344" s="64"/>
    </row>
    <row r="16345" spans="4:6">
      <c r="D16345" s="63"/>
      <c r="F16345" s="64"/>
    </row>
    <row r="16346" spans="4:6">
      <c r="D16346" s="63"/>
      <c r="F16346" s="64"/>
    </row>
    <row r="16347" spans="4:6">
      <c r="D16347" s="63"/>
      <c r="F16347" s="64"/>
    </row>
    <row r="16348" spans="4:6">
      <c r="D16348" s="63"/>
      <c r="F16348" s="64"/>
    </row>
    <row r="16349" spans="4:6">
      <c r="D16349" s="63"/>
      <c r="F16349" s="64"/>
    </row>
    <row r="16350" spans="4:6">
      <c r="D16350" s="63"/>
      <c r="F16350" s="64"/>
    </row>
    <row r="16351" spans="4:6">
      <c r="D16351" s="63"/>
      <c r="F16351" s="64"/>
    </row>
    <row r="16352" spans="4:6">
      <c r="D16352" s="63"/>
      <c r="F16352" s="64"/>
    </row>
    <row r="16353" spans="4:6">
      <c r="D16353" s="63"/>
      <c r="F16353" s="64"/>
    </row>
    <row r="16354" spans="4:6">
      <c r="D16354" s="63"/>
      <c r="F16354" s="64"/>
    </row>
    <row r="16355" spans="4:6">
      <c r="D16355" s="63"/>
      <c r="F16355" s="64"/>
    </row>
    <row r="16356" spans="4:6">
      <c r="D16356" s="63"/>
      <c r="F16356" s="64"/>
    </row>
    <row r="16357" spans="4:6">
      <c r="D16357" s="63"/>
      <c r="F16357" s="64"/>
    </row>
    <row r="16358" spans="4:6">
      <c r="D16358" s="63"/>
      <c r="F16358" s="64"/>
    </row>
    <row r="16359" spans="4:6">
      <c r="D16359" s="63"/>
      <c r="F16359" s="64"/>
    </row>
    <row r="16360" spans="4:6">
      <c r="D16360" s="63"/>
      <c r="F16360" s="64"/>
    </row>
    <row r="16361" spans="4:6">
      <c r="D16361" s="63"/>
      <c r="F16361" s="64"/>
    </row>
    <row r="16362" spans="4:6">
      <c r="D16362" s="63"/>
      <c r="F16362" s="64"/>
    </row>
    <row r="16363" spans="4:6">
      <c r="D16363" s="63"/>
      <c r="F16363" s="64"/>
    </row>
    <row r="16364" spans="4:6">
      <c r="D16364" s="63"/>
      <c r="F16364" s="64"/>
    </row>
    <row r="16365" spans="4:6">
      <c r="D16365" s="63"/>
      <c r="F16365" s="64"/>
    </row>
    <row r="16366" spans="4:6">
      <c r="D16366" s="63"/>
      <c r="F16366" s="64"/>
    </row>
    <row r="16367" spans="4:6">
      <c r="D16367" s="63"/>
      <c r="F16367" s="64"/>
    </row>
    <row r="16368" spans="4:6">
      <c r="D16368" s="63"/>
      <c r="F16368" s="64"/>
    </row>
    <row r="16369" spans="4:6">
      <c r="D16369" s="63"/>
      <c r="F16369" s="64"/>
    </row>
    <row r="16370" spans="4:6">
      <c r="D16370" s="63"/>
      <c r="F16370" s="64"/>
    </row>
    <row r="16371" spans="4:6">
      <c r="D16371" s="63"/>
      <c r="F16371" s="64"/>
    </row>
    <row r="16372" spans="4:6">
      <c r="D16372" s="63"/>
      <c r="F16372" s="64"/>
    </row>
    <row r="16373" spans="4:6">
      <c r="D16373" s="63"/>
      <c r="F16373" s="64"/>
    </row>
    <row r="16374" spans="4:6">
      <c r="D16374" s="63"/>
      <c r="F16374" s="64"/>
    </row>
    <row r="16375" spans="4:6">
      <c r="D16375" s="63"/>
      <c r="F16375" s="64"/>
    </row>
    <row r="16376" spans="4:6">
      <c r="D16376" s="63"/>
      <c r="F16376" s="64"/>
    </row>
    <row r="16377" spans="4:6">
      <c r="D16377" s="63"/>
      <c r="F16377" s="64"/>
    </row>
    <row r="16378" spans="4:6">
      <c r="D16378" s="63"/>
      <c r="F16378" s="64"/>
    </row>
    <row r="16379" spans="4:6">
      <c r="D16379" s="63"/>
      <c r="F16379" s="64"/>
    </row>
    <row r="16380" spans="4:6">
      <c r="D16380" s="63"/>
      <c r="F16380" s="64"/>
    </row>
    <row r="16381" spans="4:6">
      <c r="D16381" s="63"/>
      <c r="F16381" s="64"/>
    </row>
    <row r="16382" spans="4:6">
      <c r="D16382" s="63"/>
      <c r="F16382" s="64"/>
    </row>
    <row r="16383" spans="4:6">
      <c r="D16383" s="63"/>
      <c r="F16383" s="64"/>
    </row>
    <row r="16384" spans="4:6">
      <c r="D16384" s="63"/>
      <c r="F16384" s="64"/>
    </row>
    <row r="16385" spans="4:6">
      <c r="D16385" s="63"/>
      <c r="F16385" s="64"/>
    </row>
    <row r="16386" spans="4:6">
      <c r="D16386" s="63"/>
      <c r="F16386" s="64"/>
    </row>
    <row r="16387" spans="4:6">
      <c r="D16387" s="63"/>
      <c r="F16387" s="64"/>
    </row>
    <row r="16388" spans="4:6">
      <c r="D16388" s="63"/>
      <c r="F16388" s="64"/>
    </row>
    <row r="16389" spans="4:6">
      <c r="D16389" s="63"/>
      <c r="F16389" s="64"/>
    </row>
    <row r="16390" spans="4:6">
      <c r="D16390" s="63"/>
      <c r="F16390" s="64"/>
    </row>
    <row r="16391" spans="4:6">
      <c r="D16391" s="63"/>
      <c r="F16391" s="64"/>
    </row>
    <row r="16392" spans="4:6">
      <c r="D16392" s="63"/>
      <c r="F16392" s="64"/>
    </row>
    <row r="16393" spans="4:6">
      <c r="D16393" s="63"/>
      <c r="F16393" s="64"/>
    </row>
    <row r="16394" spans="4:6">
      <c r="D16394" s="63"/>
      <c r="F16394" s="64"/>
    </row>
    <row r="16395" spans="4:6">
      <c r="D16395" s="63"/>
      <c r="F16395" s="64"/>
    </row>
    <row r="16396" spans="4:6">
      <c r="D16396" s="63"/>
      <c r="F16396" s="64"/>
    </row>
    <row r="16397" spans="4:6">
      <c r="D16397" s="63"/>
      <c r="F16397" s="64"/>
    </row>
    <row r="16398" spans="4:6">
      <c r="D16398" s="63"/>
      <c r="F16398" s="64"/>
    </row>
    <row r="16399" spans="4:6">
      <c r="D16399" s="63"/>
      <c r="F16399" s="64"/>
    </row>
    <row r="16400" spans="4:6">
      <c r="D16400" s="63"/>
      <c r="F16400" s="64"/>
    </row>
    <row r="16401" spans="4:6">
      <c r="D16401" s="63"/>
      <c r="F16401" s="64"/>
    </row>
    <row r="16402" spans="4:6">
      <c r="D16402" s="63"/>
      <c r="F16402" s="64"/>
    </row>
    <row r="16403" spans="4:6">
      <c r="D16403" s="63"/>
      <c r="F16403" s="64"/>
    </row>
    <row r="16404" spans="4:6">
      <c r="D16404" s="63"/>
      <c r="F16404" s="64"/>
    </row>
    <row r="16405" spans="4:6">
      <c r="D16405" s="63"/>
      <c r="F16405" s="64"/>
    </row>
    <row r="16406" spans="4:6">
      <c r="D16406" s="63"/>
      <c r="F16406" s="64"/>
    </row>
    <row r="16407" spans="4:6">
      <c r="D16407" s="63"/>
      <c r="F16407" s="64"/>
    </row>
    <row r="16408" spans="4:6">
      <c r="D16408" s="63"/>
      <c r="F16408" s="64"/>
    </row>
    <row r="16409" spans="4:6">
      <c r="D16409" s="63"/>
      <c r="F16409" s="64"/>
    </row>
    <row r="16410" spans="4:6">
      <c r="D16410" s="63"/>
      <c r="F16410" s="64"/>
    </row>
    <row r="16411" spans="4:6">
      <c r="D16411" s="63"/>
      <c r="F16411" s="64"/>
    </row>
    <row r="16412" spans="4:6">
      <c r="D16412" s="63"/>
      <c r="F16412" s="64"/>
    </row>
    <row r="16413" spans="4:6">
      <c r="D16413" s="63"/>
      <c r="F16413" s="64"/>
    </row>
    <row r="16414" spans="4:6">
      <c r="D16414" s="63"/>
      <c r="F16414" s="64"/>
    </row>
    <row r="16415" spans="4:6">
      <c r="D16415" s="63"/>
      <c r="F16415" s="64"/>
    </row>
    <row r="16416" spans="4:6">
      <c r="D16416" s="63"/>
      <c r="F16416" s="64"/>
    </row>
    <row r="16417" spans="4:6">
      <c r="D16417" s="63"/>
      <c r="F16417" s="64"/>
    </row>
    <row r="16418" spans="4:6">
      <c r="D16418" s="63"/>
      <c r="F16418" s="64"/>
    </row>
    <row r="16419" spans="4:6">
      <c r="D16419" s="63"/>
      <c r="F16419" s="64"/>
    </row>
    <row r="16420" spans="4:6">
      <c r="D16420" s="63"/>
      <c r="F16420" s="64"/>
    </row>
    <row r="16421" spans="4:6">
      <c r="D16421" s="63"/>
      <c r="F16421" s="64"/>
    </row>
    <row r="16422" spans="4:6">
      <c r="D16422" s="63"/>
      <c r="F16422" s="64"/>
    </row>
    <row r="16423" spans="4:6">
      <c r="D16423" s="63"/>
      <c r="F16423" s="64"/>
    </row>
    <row r="16424" spans="4:6">
      <c r="D16424" s="63"/>
      <c r="F16424" s="64"/>
    </row>
    <row r="16425" spans="4:6">
      <c r="D16425" s="63"/>
      <c r="F16425" s="64"/>
    </row>
    <row r="16426" spans="4:6">
      <c r="D16426" s="63"/>
      <c r="F16426" s="64"/>
    </row>
    <row r="16427" spans="4:6">
      <c r="D16427" s="63"/>
      <c r="F16427" s="64"/>
    </row>
    <row r="16428" spans="4:6">
      <c r="D16428" s="63"/>
      <c r="F16428" s="64"/>
    </row>
    <row r="16429" spans="4:6">
      <c r="D16429" s="63"/>
      <c r="F16429" s="64"/>
    </row>
    <row r="16430" spans="4:6">
      <c r="D16430" s="63"/>
      <c r="F16430" s="64"/>
    </row>
    <row r="16431" spans="4:6">
      <c r="D16431" s="63"/>
      <c r="F16431" s="64"/>
    </row>
    <row r="16432" spans="4:6">
      <c r="D16432" s="63"/>
      <c r="F16432" s="64"/>
    </row>
    <row r="16433" spans="4:6">
      <c r="D16433" s="63"/>
      <c r="F16433" s="64"/>
    </row>
    <row r="16434" spans="4:6">
      <c r="D16434" s="63"/>
      <c r="F16434" s="64"/>
    </row>
    <row r="16435" spans="4:6">
      <c r="D16435" s="63"/>
      <c r="F16435" s="64"/>
    </row>
    <row r="16436" spans="4:6">
      <c r="D16436" s="63"/>
      <c r="F16436" s="64"/>
    </row>
    <row r="16437" spans="4:6">
      <c r="D16437" s="63"/>
      <c r="F16437" s="64"/>
    </row>
    <row r="16438" spans="4:6">
      <c r="D16438" s="63"/>
      <c r="F16438" s="64"/>
    </row>
    <row r="16439" spans="4:6">
      <c r="D16439" s="63"/>
      <c r="F16439" s="64"/>
    </row>
    <row r="16440" spans="4:6">
      <c r="D16440" s="63"/>
      <c r="F16440" s="64"/>
    </row>
    <row r="16441" spans="4:6">
      <c r="D16441" s="63"/>
      <c r="F16441" s="64"/>
    </row>
    <row r="16442" spans="4:6">
      <c r="D16442" s="63"/>
      <c r="F16442" s="64"/>
    </row>
    <row r="16443" spans="4:6">
      <c r="D16443" s="63"/>
      <c r="F16443" s="64"/>
    </row>
    <row r="16444" spans="4:6">
      <c r="D16444" s="63"/>
      <c r="F16444" s="64"/>
    </row>
    <row r="16445" spans="4:6">
      <c r="D16445" s="63"/>
      <c r="F16445" s="64"/>
    </row>
    <row r="16446" spans="4:6">
      <c r="D16446" s="63"/>
      <c r="F16446" s="64"/>
    </row>
    <row r="16447" spans="4:6">
      <c r="D16447" s="63"/>
      <c r="F16447" s="64"/>
    </row>
    <row r="16448" spans="4:6">
      <c r="D16448" s="63"/>
      <c r="F16448" s="64"/>
    </row>
    <row r="16449" spans="4:6">
      <c r="D16449" s="63"/>
      <c r="F16449" s="64"/>
    </row>
    <row r="16450" spans="4:6">
      <c r="D16450" s="63"/>
      <c r="F16450" s="64"/>
    </row>
    <row r="16451" spans="4:6">
      <c r="D16451" s="63"/>
      <c r="F16451" s="64"/>
    </row>
    <row r="16452" spans="4:6">
      <c r="D16452" s="63"/>
      <c r="F16452" s="64"/>
    </row>
    <row r="16453" spans="4:6">
      <c r="D16453" s="63"/>
      <c r="F16453" s="64"/>
    </row>
    <row r="16454" spans="4:6">
      <c r="D16454" s="63"/>
      <c r="F16454" s="64"/>
    </row>
    <row r="16455" spans="4:6">
      <c r="D16455" s="63"/>
      <c r="F16455" s="64"/>
    </row>
    <row r="16456" spans="4:6">
      <c r="D16456" s="63"/>
      <c r="F16456" s="64"/>
    </row>
    <row r="16457" spans="4:6">
      <c r="D16457" s="63"/>
      <c r="F16457" s="64"/>
    </row>
    <row r="16458" spans="4:6">
      <c r="D16458" s="63"/>
      <c r="F16458" s="64"/>
    </row>
    <row r="16459" spans="4:6">
      <c r="D16459" s="63"/>
      <c r="F16459" s="64"/>
    </row>
    <row r="16460" spans="4:6">
      <c r="D16460" s="63"/>
      <c r="F16460" s="64"/>
    </row>
    <row r="16461" spans="4:6">
      <c r="D16461" s="63"/>
      <c r="F16461" s="64"/>
    </row>
    <row r="16462" spans="4:6">
      <c r="D16462" s="63"/>
      <c r="F16462" s="64"/>
    </row>
    <row r="16463" spans="4:6">
      <c r="D16463" s="63"/>
      <c r="F16463" s="64"/>
    </row>
    <row r="16464" spans="4:6">
      <c r="D16464" s="63"/>
      <c r="F16464" s="64"/>
    </row>
    <row r="16465" spans="4:6">
      <c r="D16465" s="63"/>
      <c r="F16465" s="64"/>
    </row>
    <row r="16466" spans="4:6">
      <c r="D16466" s="63"/>
      <c r="F16466" s="64"/>
    </row>
    <row r="16467" spans="4:6">
      <c r="D16467" s="63"/>
      <c r="F16467" s="64"/>
    </row>
    <row r="16468" spans="4:6">
      <c r="D16468" s="63"/>
      <c r="F16468" s="64"/>
    </row>
    <row r="16469" spans="4:6">
      <c r="D16469" s="63"/>
      <c r="F16469" s="64"/>
    </row>
    <row r="16470" spans="4:6">
      <c r="D16470" s="63"/>
      <c r="F16470" s="64"/>
    </row>
    <row r="16471" spans="4:6">
      <c r="D16471" s="63"/>
      <c r="F16471" s="64"/>
    </row>
    <row r="16472" spans="4:6">
      <c r="D16472" s="63"/>
      <c r="F16472" s="64"/>
    </row>
    <row r="16473" spans="4:6">
      <c r="D16473" s="63"/>
      <c r="F16473" s="64"/>
    </row>
    <row r="16474" spans="4:6">
      <c r="D16474" s="63"/>
      <c r="F16474" s="64"/>
    </row>
    <row r="16475" spans="4:6">
      <c r="D16475" s="63"/>
      <c r="F16475" s="64"/>
    </row>
    <row r="16476" spans="4:6">
      <c r="D16476" s="63"/>
      <c r="F16476" s="64"/>
    </row>
    <row r="16477" spans="4:6">
      <c r="D16477" s="63"/>
      <c r="F16477" s="64"/>
    </row>
    <row r="16478" spans="4:6">
      <c r="D16478" s="63"/>
      <c r="F16478" s="64"/>
    </row>
    <row r="16479" spans="4:6">
      <c r="D16479" s="63"/>
      <c r="F16479" s="64"/>
    </row>
    <row r="16480" spans="4:6">
      <c r="D16480" s="63"/>
      <c r="F16480" s="64"/>
    </row>
    <row r="16481" spans="4:6">
      <c r="D16481" s="63"/>
      <c r="F16481" s="64"/>
    </row>
    <row r="16482" spans="4:6">
      <c r="D16482" s="63"/>
      <c r="F16482" s="64"/>
    </row>
    <row r="16483" spans="4:6">
      <c r="D16483" s="63"/>
      <c r="F16483" s="64"/>
    </row>
    <row r="16484" spans="4:6">
      <c r="D16484" s="63"/>
      <c r="F16484" s="64"/>
    </row>
    <row r="16485" spans="4:6">
      <c r="D16485" s="63"/>
      <c r="F16485" s="64"/>
    </row>
    <row r="16486" spans="4:6">
      <c r="D16486" s="63"/>
      <c r="F16486" s="64"/>
    </row>
    <row r="16487" spans="4:6">
      <c r="D16487" s="63"/>
      <c r="F16487" s="64"/>
    </row>
    <row r="16488" spans="4:6">
      <c r="D16488" s="63"/>
      <c r="F16488" s="64"/>
    </row>
    <row r="16489" spans="4:6">
      <c r="D16489" s="63"/>
      <c r="F16489" s="64"/>
    </row>
    <row r="16490" spans="4:6">
      <c r="D16490" s="63"/>
      <c r="F16490" s="64"/>
    </row>
    <row r="16491" spans="4:6">
      <c r="D16491" s="63"/>
      <c r="F16491" s="64"/>
    </row>
    <row r="16492" spans="4:6">
      <c r="D16492" s="63"/>
      <c r="F16492" s="64"/>
    </row>
    <row r="16493" spans="4:6">
      <c r="D16493" s="63"/>
      <c r="F16493" s="64"/>
    </row>
    <row r="16494" spans="4:6">
      <c r="D16494" s="63"/>
      <c r="F16494" s="64"/>
    </row>
    <row r="16495" spans="4:6">
      <c r="D16495" s="63"/>
      <c r="F16495" s="64"/>
    </row>
    <row r="16496" spans="4:6">
      <c r="D16496" s="63"/>
      <c r="F16496" s="64"/>
    </row>
    <row r="16497" spans="4:6">
      <c r="D16497" s="63"/>
      <c r="F16497" s="64"/>
    </row>
    <row r="16498" spans="4:6">
      <c r="D16498" s="63"/>
      <c r="F16498" s="64"/>
    </row>
    <row r="16499" spans="4:6">
      <c r="D16499" s="63"/>
      <c r="F16499" s="64"/>
    </row>
    <row r="16500" spans="4:6">
      <c r="D16500" s="63"/>
      <c r="F16500" s="64"/>
    </row>
    <row r="16501" spans="4:6">
      <c r="D16501" s="63"/>
      <c r="F16501" s="64"/>
    </row>
    <row r="16502" spans="4:6">
      <c r="D16502" s="63"/>
      <c r="F16502" s="64"/>
    </row>
    <row r="16503" spans="4:6">
      <c r="D16503" s="63"/>
      <c r="F16503" s="64"/>
    </row>
    <row r="16504" spans="4:6">
      <c r="D16504" s="63"/>
      <c r="F16504" s="64"/>
    </row>
    <row r="16505" spans="4:6">
      <c r="D16505" s="63"/>
      <c r="F16505" s="64"/>
    </row>
    <row r="16506" spans="4:6">
      <c r="D16506" s="63"/>
      <c r="F16506" s="64"/>
    </row>
    <row r="16507" spans="4:6">
      <c r="D16507" s="63"/>
      <c r="F16507" s="64"/>
    </row>
    <row r="16508" spans="4:6">
      <c r="D16508" s="63"/>
      <c r="F16508" s="64"/>
    </row>
    <row r="16509" spans="4:6">
      <c r="D16509" s="63"/>
      <c r="F16509" s="64"/>
    </row>
    <row r="16510" spans="4:6">
      <c r="D16510" s="63"/>
      <c r="F16510" s="64"/>
    </row>
    <row r="16511" spans="4:6">
      <c r="D16511" s="63"/>
      <c r="F16511" s="64"/>
    </row>
    <row r="16512" spans="4:6">
      <c r="D16512" s="63"/>
      <c r="F16512" s="64"/>
    </row>
    <row r="16513" spans="4:6">
      <c r="D16513" s="63"/>
      <c r="F16513" s="64"/>
    </row>
    <row r="16514" spans="4:6">
      <c r="D16514" s="63"/>
      <c r="F16514" s="64"/>
    </row>
    <row r="16515" spans="4:6">
      <c r="D16515" s="63"/>
      <c r="F16515" s="64"/>
    </row>
    <row r="16516" spans="4:6">
      <c r="D16516" s="63"/>
      <c r="F16516" s="64"/>
    </row>
    <row r="16517" spans="4:6">
      <c r="D16517" s="63"/>
      <c r="F16517" s="64"/>
    </row>
    <row r="16518" spans="4:6">
      <c r="D16518" s="63"/>
      <c r="F16518" s="64"/>
    </row>
    <row r="16519" spans="4:6">
      <c r="D16519" s="63"/>
      <c r="F16519" s="64"/>
    </row>
    <row r="16520" spans="4:6">
      <c r="D16520" s="63"/>
      <c r="F16520" s="64"/>
    </row>
    <row r="16521" spans="4:6">
      <c r="D16521" s="63"/>
      <c r="F16521" s="64"/>
    </row>
    <row r="16522" spans="4:6">
      <c r="D16522" s="63"/>
      <c r="F16522" s="64"/>
    </row>
    <row r="16523" spans="4:6">
      <c r="D16523" s="63"/>
      <c r="F16523" s="64"/>
    </row>
    <row r="16524" spans="4:6">
      <c r="D16524" s="63"/>
      <c r="F16524" s="64"/>
    </row>
    <row r="16525" spans="4:6">
      <c r="D16525" s="63"/>
      <c r="F16525" s="64"/>
    </row>
    <row r="16526" spans="4:6">
      <c r="D16526" s="63"/>
      <c r="F16526" s="64"/>
    </row>
    <row r="16527" spans="4:6">
      <c r="D16527" s="63"/>
      <c r="F16527" s="64"/>
    </row>
    <row r="16528" spans="4:6">
      <c r="D16528" s="63"/>
      <c r="F16528" s="64"/>
    </row>
    <row r="16529" spans="4:6">
      <c r="D16529" s="63"/>
      <c r="F16529" s="64"/>
    </row>
    <row r="16530" spans="4:6">
      <c r="D16530" s="63"/>
      <c r="F16530" s="64"/>
    </row>
    <row r="16531" spans="4:6">
      <c r="D16531" s="63"/>
      <c r="F16531" s="64"/>
    </row>
    <row r="16532" spans="4:6">
      <c r="D16532" s="63"/>
      <c r="F16532" s="64"/>
    </row>
    <row r="16533" spans="4:6">
      <c r="D16533" s="63"/>
      <c r="F16533" s="64"/>
    </row>
    <row r="16534" spans="4:6">
      <c r="D16534" s="63"/>
      <c r="F16534" s="64"/>
    </row>
    <row r="16535" spans="4:6">
      <c r="D16535" s="63"/>
      <c r="F16535" s="64"/>
    </row>
    <row r="16536" spans="4:6">
      <c r="D16536" s="63"/>
      <c r="F16536" s="64"/>
    </row>
    <row r="16537" spans="4:6">
      <c r="D16537" s="63"/>
      <c r="F16537" s="64"/>
    </row>
    <row r="16538" spans="4:6">
      <c r="D16538" s="63"/>
      <c r="F16538" s="64"/>
    </row>
    <row r="16539" spans="4:6">
      <c r="D16539" s="63"/>
      <c r="F16539" s="64"/>
    </row>
    <row r="16540" spans="4:6">
      <c r="D16540" s="63"/>
      <c r="F16540" s="64"/>
    </row>
    <row r="16541" spans="4:6">
      <c r="D16541" s="63"/>
      <c r="F16541" s="64"/>
    </row>
    <row r="16542" spans="4:6">
      <c r="D16542" s="63"/>
      <c r="F16542" s="64"/>
    </row>
    <row r="16543" spans="4:6">
      <c r="D16543" s="63"/>
      <c r="F16543" s="64"/>
    </row>
    <row r="16544" spans="4:6">
      <c r="D16544" s="63"/>
      <c r="F16544" s="64"/>
    </row>
    <row r="16545" spans="4:6">
      <c r="D16545" s="63"/>
      <c r="F16545" s="64"/>
    </row>
    <row r="16546" spans="4:6">
      <c r="D16546" s="63"/>
      <c r="F16546" s="64"/>
    </row>
    <row r="16547" spans="4:6">
      <c r="D16547" s="63"/>
      <c r="F16547" s="64"/>
    </row>
    <row r="16548" spans="4:6">
      <c r="D16548" s="63"/>
      <c r="F16548" s="64"/>
    </row>
    <row r="16549" spans="4:6">
      <c r="D16549" s="63"/>
      <c r="F16549" s="64"/>
    </row>
    <row r="16550" spans="4:6">
      <c r="D16550" s="63"/>
      <c r="F16550" s="64"/>
    </row>
    <row r="16551" spans="4:6">
      <c r="D16551" s="63"/>
      <c r="F16551" s="64"/>
    </row>
    <row r="16552" spans="4:6">
      <c r="D16552" s="63"/>
      <c r="F16552" s="64"/>
    </row>
    <row r="16553" spans="4:6">
      <c r="D16553" s="63"/>
      <c r="F16553" s="64"/>
    </row>
    <row r="16554" spans="4:6">
      <c r="D16554" s="63"/>
      <c r="F16554" s="64"/>
    </row>
    <row r="16555" spans="4:6">
      <c r="D16555" s="63"/>
      <c r="F16555" s="64"/>
    </row>
    <row r="16556" spans="4:6">
      <c r="D16556" s="63"/>
      <c r="F16556" s="64"/>
    </row>
    <row r="16557" spans="4:6">
      <c r="D16557" s="63"/>
      <c r="F16557" s="64"/>
    </row>
    <row r="16558" spans="4:6">
      <c r="D16558" s="63"/>
      <c r="F16558" s="64"/>
    </row>
    <row r="16559" spans="4:6">
      <c r="D16559" s="63"/>
      <c r="F16559" s="64"/>
    </row>
    <row r="16560" spans="4:6">
      <c r="D16560" s="63"/>
      <c r="F16560" s="64"/>
    </row>
    <row r="16561" spans="4:6">
      <c r="D16561" s="63"/>
      <c r="F16561" s="64"/>
    </row>
    <row r="16562" spans="4:6">
      <c r="D16562" s="63"/>
      <c r="F16562" s="64"/>
    </row>
    <row r="16563" spans="4:6">
      <c r="D16563" s="63"/>
      <c r="F16563" s="64"/>
    </row>
    <row r="16564" spans="4:6">
      <c r="D16564" s="63"/>
      <c r="F16564" s="64"/>
    </row>
    <row r="16565" spans="4:6">
      <c r="D16565" s="63"/>
      <c r="F16565" s="64"/>
    </row>
    <row r="16566" spans="4:6">
      <c r="D16566" s="63"/>
      <c r="F16566" s="64"/>
    </row>
    <row r="16567" spans="4:6">
      <c r="D16567" s="63"/>
      <c r="F16567" s="64"/>
    </row>
    <row r="16568" spans="4:6">
      <c r="D16568" s="63"/>
      <c r="F16568" s="64"/>
    </row>
    <row r="16569" spans="4:6">
      <c r="D16569" s="63"/>
      <c r="F16569" s="64"/>
    </row>
    <row r="16570" spans="4:6">
      <c r="D16570" s="63"/>
      <c r="F16570" s="64"/>
    </row>
    <row r="16571" spans="4:6">
      <c r="D16571" s="63"/>
      <c r="F16571" s="64"/>
    </row>
    <row r="16572" spans="4:6">
      <c r="D16572" s="63"/>
      <c r="F16572" s="64"/>
    </row>
    <row r="16573" spans="4:6">
      <c r="D16573" s="63"/>
      <c r="F16573" s="64"/>
    </row>
    <row r="16574" spans="4:6">
      <c r="D16574" s="63"/>
      <c r="F16574" s="64"/>
    </row>
    <row r="16575" spans="4:6">
      <c r="D16575" s="63"/>
      <c r="F16575" s="64"/>
    </row>
    <row r="16576" spans="4:6">
      <c r="D16576" s="63"/>
      <c r="F16576" s="64"/>
    </row>
    <row r="16577" spans="4:6">
      <c r="D16577" s="63"/>
      <c r="F16577" s="64"/>
    </row>
    <row r="16578" spans="4:6">
      <c r="D16578" s="63"/>
      <c r="F16578" s="64"/>
    </row>
    <row r="16579" spans="4:6">
      <c r="D16579" s="63"/>
      <c r="F16579" s="64"/>
    </row>
    <row r="16580" spans="4:6">
      <c r="D16580" s="63"/>
      <c r="F16580" s="64"/>
    </row>
    <row r="16581" spans="4:6">
      <c r="D16581" s="63"/>
      <c r="F16581" s="64"/>
    </row>
    <row r="16582" spans="4:6">
      <c r="D16582" s="63"/>
      <c r="F16582" s="64"/>
    </row>
    <row r="16583" spans="4:6">
      <c r="D16583" s="63"/>
      <c r="F16583" s="64"/>
    </row>
    <row r="16584" spans="4:6">
      <c r="D16584" s="63"/>
      <c r="F16584" s="64"/>
    </row>
    <row r="16585" spans="4:6">
      <c r="D16585" s="63"/>
      <c r="F16585" s="64"/>
    </row>
    <row r="16586" spans="4:6">
      <c r="D16586" s="63"/>
      <c r="F16586" s="64"/>
    </row>
    <row r="16587" spans="4:6">
      <c r="D16587" s="63"/>
      <c r="F16587" s="64"/>
    </row>
    <row r="16588" spans="4:6">
      <c r="D16588" s="63"/>
      <c r="F16588" s="64"/>
    </row>
    <row r="16589" spans="4:6">
      <c r="D16589" s="63"/>
      <c r="F16589" s="64"/>
    </row>
    <row r="16590" spans="4:6">
      <c r="D16590" s="63"/>
      <c r="F16590" s="64"/>
    </row>
    <row r="16591" spans="4:6">
      <c r="D16591" s="63"/>
      <c r="F16591" s="64"/>
    </row>
    <row r="16592" spans="4:6">
      <c r="D16592" s="63"/>
      <c r="F16592" s="64"/>
    </row>
    <row r="16593" spans="4:6">
      <c r="D16593" s="63"/>
      <c r="F16593" s="64"/>
    </row>
    <row r="16594" spans="4:6">
      <c r="D16594" s="63"/>
      <c r="F16594" s="64"/>
    </row>
    <row r="16595" spans="4:6">
      <c r="D16595" s="63"/>
      <c r="F16595" s="64"/>
    </row>
    <row r="16596" spans="4:6">
      <c r="D16596" s="63"/>
      <c r="F16596" s="64"/>
    </row>
    <row r="16597" spans="4:6">
      <c r="D16597" s="63"/>
      <c r="F16597" s="64"/>
    </row>
    <row r="16598" spans="4:6">
      <c r="D16598" s="63"/>
      <c r="F16598" s="64"/>
    </row>
    <row r="16599" spans="4:6">
      <c r="D16599" s="63"/>
      <c r="F16599" s="64"/>
    </row>
    <row r="16600" spans="4:6">
      <c r="D16600" s="63"/>
      <c r="F16600" s="64"/>
    </row>
    <row r="16601" spans="4:6">
      <c r="D16601" s="63"/>
      <c r="F16601" s="64"/>
    </row>
    <row r="16602" spans="4:6">
      <c r="D16602" s="63"/>
      <c r="F16602" s="64"/>
    </row>
    <row r="16603" spans="4:6">
      <c r="D16603" s="63"/>
      <c r="F16603" s="64"/>
    </row>
    <row r="16604" spans="4:6">
      <c r="D16604" s="63"/>
      <c r="F16604" s="64"/>
    </row>
    <row r="16605" spans="4:6">
      <c r="D16605" s="63"/>
      <c r="F16605" s="64"/>
    </row>
    <row r="16606" spans="4:6">
      <c r="D16606" s="63"/>
      <c r="F16606" s="64"/>
    </row>
    <row r="16607" spans="4:6">
      <c r="D16607" s="63"/>
      <c r="F16607" s="64"/>
    </row>
    <row r="16608" spans="4:6">
      <c r="D16608" s="63"/>
      <c r="F16608" s="64"/>
    </row>
    <row r="16609" spans="4:6">
      <c r="D16609" s="63"/>
      <c r="F16609" s="64"/>
    </row>
    <row r="16610" spans="4:6">
      <c r="D16610" s="63"/>
      <c r="F16610" s="64"/>
    </row>
    <row r="16611" spans="4:6">
      <c r="D16611" s="63"/>
      <c r="F16611" s="64"/>
    </row>
    <row r="16612" spans="4:6">
      <c r="D16612" s="63"/>
      <c r="F16612" s="64"/>
    </row>
    <row r="16613" spans="4:6">
      <c r="D16613" s="63"/>
      <c r="F16613" s="64"/>
    </row>
    <row r="16614" spans="4:6">
      <c r="D16614" s="63"/>
      <c r="F16614" s="64"/>
    </row>
    <row r="16615" spans="4:6">
      <c r="D16615" s="63"/>
      <c r="F16615" s="64"/>
    </row>
    <row r="16616" spans="4:6">
      <c r="D16616" s="63"/>
      <c r="F16616" s="64"/>
    </row>
    <row r="16617" spans="4:6">
      <c r="D16617" s="63"/>
      <c r="F16617" s="64"/>
    </row>
    <row r="16618" spans="4:6">
      <c r="D16618" s="63"/>
      <c r="F16618" s="64"/>
    </row>
    <row r="16619" spans="4:6">
      <c r="D16619" s="63"/>
      <c r="F16619" s="64"/>
    </row>
    <row r="16620" spans="4:6">
      <c r="D16620" s="63"/>
      <c r="F16620" s="64"/>
    </row>
    <row r="16621" spans="4:6">
      <c r="D16621" s="63"/>
      <c r="F16621" s="64"/>
    </row>
    <row r="16622" spans="4:6">
      <c r="D16622" s="63"/>
      <c r="F16622" s="64"/>
    </row>
    <row r="16623" spans="4:6">
      <c r="D16623" s="63"/>
      <c r="F16623" s="64"/>
    </row>
    <row r="16624" spans="4:6">
      <c r="D16624" s="63"/>
      <c r="F16624" s="64"/>
    </row>
    <row r="16625" spans="4:6">
      <c r="D16625" s="63"/>
      <c r="F16625" s="64"/>
    </row>
    <row r="16626" spans="4:6">
      <c r="D16626" s="63"/>
      <c r="F16626" s="64"/>
    </row>
    <row r="16627" spans="4:6">
      <c r="D16627" s="63"/>
      <c r="F16627" s="64"/>
    </row>
    <row r="16628" spans="4:6">
      <c r="D16628" s="63"/>
      <c r="F16628" s="64"/>
    </row>
    <row r="16629" spans="4:6">
      <c r="D16629" s="63"/>
      <c r="F16629" s="64"/>
    </row>
    <row r="16630" spans="4:6">
      <c r="D16630" s="63"/>
      <c r="F16630" s="64"/>
    </row>
    <row r="16631" spans="4:6">
      <c r="D16631" s="63"/>
      <c r="F16631" s="64"/>
    </row>
    <row r="16632" spans="4:6">
      <c r="D16632" s="63"/>
      <c r="F16632" s="64"/>
    </row>
    <row r="16633" spans="4:6">
      <c r="D16633" s="63"/>
      <c r="F16633" s="64"/>
    </row>
    <row r="16634" spans="4:6">
      <c r="D16634" s="63"/>
      <c r="F16634" s="64"/>
    </row>
    <row r="16635" spans="4:6">
      <c r="D16635" s="63"/>
      <c r="F16635" s="64"/>
    </row>
    <row r="16636" spans="4:6">
      <c r="D16636" s="63"/>
      <c r="F16636" s="64"/>
    </row>
    <row r="16637" spans="4:6">
      <c r="D16637" s="63"/>
      <c r="F16637" s="64"/>
    </row>
    <row r="16638" spans="4:6">
      <c r="D16638" s="63"/>
      <c r="F16638" s="64"/>
    </row>
    <row r="16639" spans="4:6">
      <c r="D16639" s="63"/>
      <c r="F16639" s="64"/>
    </row>
    <row r="16640" spans="4:6">
      <c r="D16640" s="63"/>
      <c r="F16640" s="64"/>
    </row>
    <row r="16641" spans="4:6">
      <c r="D16641" s="63"/>
      <c r="F16641" s="64"/>
    </row>
    <row r="16642" spans="4:6">
      <c r="D16642" s="63"/>
      <c r="F16642" s="64"/>
    </row>
    <row r="16643" spans="4:6">
      <c r="D16643" s="63"/>
      <c r="F16643" s="64"/>
    </row>
    <row r="16644" spans="4:6">
      <c r="D16644" s="63"/>
      <c r="F16644" s="64"/>
    </row>
    <row r="16645" spans="4:6">
      <c r="D16645" s="63"/>
      <c r="F16645" s="64"/>
    </row>
    <row r="16646" spans="4:6">
      <c r="D16646" s="63"/>
      <c r="F16646" s="64"/>
    </row>
    <row r="16647" spans="4:6">
      <c r="D16647" s="63"/>
      <c r="F16647" s="64"/>
    </row>
    <row r="16648" spans="4:6">
      <c r="D16648" s="63"/>
      <c r="F16648" s="64"/>
    </row>
    <row r="16649" spans="4:6">
      <c r="D16649" s="63"/>
      <c r="F16649" s="64"/>
    </row>
    <row r="16650" spans="4:6">
      <c r="D16650" s="63"/>
      <c r="F16650" s="64"/>
    </row>
    <row r="16651" spans="4:6">
      <c r="D16651" s="63"/>
      <c r="F16651" s="64"/>
    </row>
    <row r="16652" spans="4:6">
      <c r="D16652" s="63"/>
      <c r="F16652" s="64"/>
    </row>
    <row r="16653" spans="4:6">
      <c r="D16653" s="63"/>
      <c r="F16653" s="64"/>
    </row>
    <row r="16654" spans="4:6">
      <c r="D16654" s="63"/>
      <c r="F16654" s="64"/>
    </row>
    <row r="16655" spans="4:6">
      <c r="D16655" s="63"/>
      <c r="F16655" s="64"/>
    </row>
    <row r="16656" spans="4:6">
      <c r="D16656" s="63"/>
      <c r="F16656" s="64"/>
    </row>
    <row r="16657" spans="4:6">
      <c r="D16657" s="63"/>
      <c r="F16657" s="64"/>
    </row>
    <row r="16658" spans="4:6">
      <c r="D16658" s="63"/>
      <c r="F16658" s="64"/>
    </row>
    <row r="16659" spans="4:6">
      <c r="D16659" s="63"/>
      <c r="F16659" s="64"/>
    </row>
    <row r="16660" spans="4:6">
      <c r="D16660" s="63"/>
      <c r="F16660" s="64"/>
    </row>
    <row r="16661" spans="4:6">
      <c r="D16661" s="63"/>
      <c r="F16661" s="64"/>
    </row>
    <row r="16662" spans="4:6">
      <c r="D16662" s="63"/>
      <c r="F16662" s="64"/>
    </row>
    <row r="16663" spans="4:6">
      <c r="D16663" s="63"/>
      <c r="F16663" s="64"/>
    </row>
    <row r="16664" spans="4:6">
      <c r="D16664" s="63"/>
      <c r="F16664" s="64"/>
    </row>
    <row r="16665" spans="4:6">
      <c r="D16665" s="63"/>
      <c r="F16665" s="64"/>
    </row>
    <row r="16666" spans="4:6">
      <c r="D16666" s="63"/>
      <c r="F16666" s="64"/>
    </row>
    <row r="16667" spans="4:6">
      <c r="D16667" s="63"/>
      <c r="F16667" s="64"/>
    </row>
    <row r="16668" spans="4:6">
      <c r="D16668" s="63"/>
      <c r="F16668" s="64"/>
    </row>
    <row r="16669" spans="4:6">
      <c r="D16669" s="63"/>
      <c r="F16669" s="64"/>
    </row>
    <row r="16670" spans="4:6">
      <c r="D16670" s="63"/>
      <c r="F16670" s="64"/>
    </row>
    <row r="16671" spans="4:6">
      <c r="D16671" s="63"/>
      <c r="F16671" s="64"/>
    </row>
    <row r="16672" spans="4:6">
      <c r="D16672" s="63"/>
      <c r="F16672" s="64"/>
    </row>
    <row r="16673" spans="4:6">
      <c r="D16673" s="63"/>
      <c r="F16673" s="64"/>
    </row>
    <row r="16674" spans="4:6">
      <c r="D16674" s="63"/>
      <c r="F16674" s="64"/>
    </row>
    <row r="16675" spans="4:6">
      <c r="D16675" s="63"/>
      <c r="F16675" s="64"/>
    </row>
    <row r="16676" spans="4:6">
      <c r="D16676" s="63"/>
      <c r="F16676" s="64"/>
    </row>
    <row r="16677" spans="4:6">
      <c r="D16677" s="63"/>
      <c r="F16677" s="64"/>
    </row>
    <row r="16678" spans="4:6">
      <c r="D16678" s="63"/>
      <c r="F16678" s="64"/>
    </row>
    <row r="16679" spans="4:6">
      <c r="D16679" s="63"/>
      <c r="F16679" s="64"/>
    </row>
    <row r="16680" spans="4:6">
      <c r="D16680" s="63"/>
      <c r="F16680" s="64"/>
    </row>
    <row r="16681" spans="4:6">
      <c r="D16681" s="63"/>
      <c r="F16681" s="64"/>
    </row>
    <row r="16682" spans="4:6">
      <c r="D16682" s="63"/>
      <c r="F16682" s="64"/>
    </row>
    <row r="16683" spans="4:6">
      <c r="D16683" s="63"/>
      <c r="F16683" s="64"/>
    </row>
    <row r="16684" spans="4:6">
      <c r="D16684" s="63"/>
      <c r="F16684" s="64"/>
    </row>
    <row r="16685" spans="4:6">
      <c r="D16685" s="63"/>
      <c r="F16685" s="64"/>
    </row>
    <row r="16686" spans="4:6">
      <c r="D16686" s="63"/>
      <c r="F16686" s="64"/>
    </row>
    <row r="16687" spans="4:6">
      <c r="D16687" s="63"/>
      <c r="F16687" s="64"/>
    </row>
    <row r="16688" spans="4:6">
      <c r="D16688" s="63"/>
      <c r="F16688" s="64"/>
    </row>
    <row r="16689" spans="4:6">
      <c r="D16689" s="63"/>
      <c r="F16689" s="64"/>
    </row>
    <row r="16690" spans="4:6">
      <c r="D16690" s="63"/>
      <c r="F16690" s="64"/>
    </row>
    <row r="16691" spans="4:6">
      <c r="D16691" s="63"/>
      <c r="F16691" s="64"/>
    </row>
    <row r="16692" spans="4:6">
      <c r="D16692" s="63"/>
      <c r="F16692" s="64"/>
    </row>
    <row r="16693" spans="4:6">
      <c r="D16693" s="63"/>
      <c r="F16693" s="64"/>
    </row>
    <row r="16694" spans="4:6">
      <c r="D16694" s="63"/>
      <c r="F16694" s="64"/>
    </row>
    <row r="16695" spans="4:6">
      <c r="D16695" s="63"/>
      <c r="F16695" s="64"/>
    </row>
    <row r="16696" spans="4:6">
      <c r="D16696" s="63"/>
      <c r="F16696" s="64"/>
    </row>
    <row r="16697" spans="4:6">
      <c r="D16697" s="63"/>
      <c r="F16697" s="64"/>
    </row>
    <row r="16698" spans="4:6">
      <c r="D16698" s="63"/>
      <c r="F16698" s="64"/>
    </row>
    <row r="16699" spans="4:6">
      <c r="D16699" s="63"/>
      <c r="F16699" s="64"/>
    </row>
    <row r="16700" spans="4:6">
      <c r="D16700" s="63"/>
      <c r="F16700" s="64"/>
    </row>
    <row r="16701" spans="4:6">
      <c r="D16701" s="63"/>
      <c r="F16701" s="64"/>
    </row>
    <row r="16702" spans="4:6">
      <c r="D16702" s="63"/>
      <c r="F16702" s="64"/>
    </row>
    <row r="16703" spans="4:6">
      <c r="D16703" s="63"/>
      <c r="F16703" s="64"/>
    </row>
    <row r="16704" spans="4:6">
      <c r="D16704" s="63"/>
      <c r="F16704" s="64"/>
    </row>
    <row r="16705" spans="4:6">
      <c r="D16705" s="63"/>
      <c r="F16705" s="64"/>
    </row>
    <row r="16706" spans="4:6">
      <c r="D16706" s="63"/>
      <c r="F16706" s="64"/>
    </row>
    <row r="16707" spans="4:6">
      <c r="D16707" s="63"/>
      <c r="F16707" s="64"/>
    </row>
    <row r="16708" spans="4:6">
      <c r="D16708" s="63"/>
      <c r="F16708" s="64"/>
    </row>
    <row r="16709" spans="4:6">
      <c r="D16709" s="63"/>
      <c r="F16709" s="64"/>
    </row>
    <row r="16710" spans="4:6">
      <c r="D16710" s="63"/>
      <c r="F16710" s="64"/>
    </row>
    <row r="16711" spans="4:6">
      <c r="D16711" s="63"/>
      <c r="F16711" s="64"/>
    </row>
    <row r="16712" spans="4:6">
      <c r="D16712" s="63"/>
      <c r="F16712" s="64"/>
    </row>
    <row r="16713" spans="4:6">
      <c r="D16713" s="63"/>
      <c r="F16713" s="64"/>
    </row>
    <row r="16714" spans="4:6">
      <c r="D16714" s="63"/>
      <c r="F16714" s="64"/>
    </row>
    <row r="16715" spans="4:6">
      <c r="D16715" s="63"/>
      <c r="F16715" s="64"/>
    </row>
    <row r="16716" spans="4:6">
      <c r="D16716" s="63"/>
      <c r="F16716" s="64"/>
    </row>
    <row r="16717" spans="4:6">
      <c r="D16717" s="63"/>
      <c r="F16717" s="64"/>
    </row>
    <row r="16718" spans="4:6">
      <c r="D16718" s="63"/>
      <c r="F16718" s="64"/>
    </row>
    <row r="16719" spans="4:6">
      <c r="D16719" s="63"/>
      <c r="F16719" s="64"/>
    </row>
    <row r="16720" spans="4:6">
      <c r="D16720" s="63"/>
      <c r="F16720" s="64"/>
    </row>
    <row r="16721" spans="4:6">
      <c r="D16721" s="63"/>
      <c r="F16721" s="64"/>
    </row>
    <row r="16722" spans="4:6">
      <c r="D16722" s="63"/>
      <c r="F16722" s="64"/>
    </row>
    <row r="16723" spans="4:6">
      <c r="D16723" s="63"/>
      <c r="F16723" s="64"/>
    </row>
    <row r="16724" spans="4:6">
      <c r="D16724" s="63"/>
      <c r="F16724" s="64"/>
    </row>
    <row r="16725" spans="4:6">
      <c r="D16725" s="63"/>
      <c r="F16725" s="64"/>
    </row>
    <row r="16726" spans="4:6">
      <c r="D16726" s="63"/>
      <c r="F16726" s="64"/>
    </row>
    <row r="16727" spans="4:6">
      <c r="D16727" s="63"/>
      <c r="F16727" s="64"/>
    </row>
    <row r="16728" spans="4:6">
      <c r="D16728" s="63"/>
      <c r="F16728" s="64"/>
    </row>
    <row r="16729" spans="4:6">
      <c r="D16729" s="63"/>
      <c r="F16729" s="64"/>
    </row>
    <row r="16730" spans="4:6">
      <c r="D16730" s="63"/>
      <c r="F16730" s="64"/>
    </row>
    <row r="16731" spans="4:6">
      <c r="D16731" s="63"/>
      <c r="F16731" s="64"/>
    </row>
    <row r="16732" spans="4:6">
      <c r="D16732" s="63"/>
      <c r="F16732" s="64"/>
    </row>
    <row r="16733" spans="4:6">
      <c r="D16733" s="63"/>
      <c r="F16733" s="64"/>
    </row>
    <row r="16734" spans="4:6">
      <c r="D16734" s="63"/>
      <c r="F16734" s="64"/>
    </row>
    <row r="16735" spans="4:6">
      <c r="D16735" s="63"/>
      <c r="F16735" s="64"/>
    </row>
    <row r="16736" spans="4:6">
      <c r="D16736" s="63"/>
      <c r="F16736" s="64"/>
    </row>
    <row r="16737" spans="4:6">
      <c r="D16737" s="63"/>
      <c r="F16737" s="64"/>
    </row>
    <row r="16738" spans="4:6">
      <c r="D16738" s="63"/>
      <c r="F16738" s="64"/>
    </row>
    <row r="16739" spans="4:6">
      <c r="D16739" s="63"/>
      <c r="F16739" s="64"/>
    </row>
    <row r="16740" spans="4:6">
      <c r="D16740" s="63"/>
      <c r="F16740" s="64"/>
    </row>
    <row r="16741" spans="4:6">
      <c r="D16741" s="63"/>
      <c r="F16741" s="64"/>
    </row>
    <row r="16742" spans="4:6">
      <c r="D16742" s="63"/>
      <c r="F16742" s="64"/>
    </row>
    <row r="16743" spans="4:6">
      <c r="D16743" s="63"/>
      <c r="F16743" s="64"/>
    </row>
    <row r="16744" spans="4:6">
      <c r="D16744" s="63"/>
      <c r="F16744" s="64"/>
    </row>
    <row r="16745" spans="4:6">
      <c r="D16745" s="63"/>
      <c r="F16745" s="64"/>
    </row>
    <row r="16746" spans="4:6">
      <c r="D16746" s="63"/>
      <c r="F16746" s="64"/>
    </row>
    <row r="16747" spans="4:6">
      <c r="D16747" s="63"/>
      <c r="F16747" s="64"/>
    </row>
    <row r="16748" spans="4:6">
      <c r="D16748" s="63"/>
      <c r="F16748" s="64"/>
    </row>
    <row r="16749" spans="4:6">
      <c r="D16749" s="63"/>
      <c r="F16749" s="64"/>
    </row>
    <row r="16750" spans="4:6">
      <c r="D16750" s="63"/>
      <c r="F16750" s="64"/>
    </row>
    <row r="16751" spans="4:6">
      <c r="D16751" s="63"/>
      <c r="F16751" s="64"/>
    </row>
    <row r="16752" spans="4:6">
      <c r="D16752" s="63"/>
      <c r="F16752" s="64"/>
    </row>
    <row r="16753" spans="4:6">
      <c r="D16753" s="63"/>
      <c r="F16753" s="64"/>
    </row>
    <row r="16754" spans="4:6">
      <c r="D16754" s="63"/>
      <c r="F16754" s="64"/>
    </row>
    <row r="16755" spans="4:6">
      <c r="D16755" s="63"/>
      <c r="F16755" s="64"/>
    </row>
    <row r="16756" spans="4:6">
      <c r="D16756" s="63"/>
      <c r="F16756" s="64"/>
    </row>
    <row r="16757" spans="4:6">
      <c r="D16757" s="63"/>
      <c r="F16757" s="64"/>
    </row>
    <row r="16758" spans="4:6">
      <c r="D16758" s="63"/>
      <c r="F16758" s="64"/>
    </row>
    <row r="16759" spans="4:6">
      <c r="D16759" s="63"/>
      <c r="F16759" s="64"/>
    </row>
    <row r="16760" spans="4:6">
      <c r="D16760" s="63"/>
      <c r="F16760" s="64"/>
    </row>
    <row r="16761" spans="4:6">
      <c r="D16761" s="63"/>
      <c r="F16761" s="64"/>
    </row>
    <row r="16762" spans="4:6">
      <c r="D16762" s="63"/>
      <c r="F16762" s="64"/>
    </row>
    <row r="16763" spans="4:6">
      <c r="D16763" s="63"/>
      <c r="F16763" s="64"/>
    </row>
    <row r="16764" spans="4:6">
      <c r="D16764" s="63"/>
      <c r="F16764" s="64"/>
    </row>
    <row r="16765" spans="4:6">
      <c r="D16765" s="63"/>
      <c r="F16765" s="64"/>
    </row>
    <row r="16766" spans="4:6">
      <c r="D16766" s="63"/>
      <c r="F16766" s="64"/>
    </row>
    <row r="16767" spans="4:6">
      <c r="D16767" s="63"/>
      <c r="F16767" s="64"/>
    </row>
    <row r="16768" spans="4:6">
      <c r="D16768" s="63"/>
      <c r="F16768" s="64"/>
    </row>
    <row r="16769" spans="4:6">
      <c r="D16769" s="63"/>
      <c r="F16769" s="64"/>
    </row>
    <row r="16770" spans="4:6">
      <c r="D16770" s="63"/>
      <c r="F16770" s="64"/>
    </row>
    <row r="16771" spans="4:6">
      <c r="D16771" s="63"/>
      <c r="F16771" s="64"/>
    </row>
    <row r="16772" spans="4:6">
      <c r="D16772" s="63"/>
      <c r="F16772" s="64"/>
    </row>
    <row r="16773" spans="4:6">
      <c r="D16773" s="63"/>
      <c r="F16773" s="64"/>
    </row>
    <row r="16774" spans="4:6">
      <c r="D16774" s="63"/>
      <c r="F16774" s="64"/>
    </row>
    <row r="16775" spans="4:6">
      <c r="D16775" s="63"/>
      <c r="F16775" s="64"/>
    </row>
    <row r="16776" spans="4:6">
      <c r="D16776" s="63"/>
      <c r="F16776" s="64"/>
    </row>
    <row r="16777" spans="4:6">
      <c r="D16777" s="63"/>
      <c r="F16777" s="64"/>
    </row>
    <row r="16778" spans="4:6">
      <c r="D16778" s="63"/>
      <c r="F16778" s="64"/>
    </row>
    <row r="16779" spans="4:6">
      <c r="D16779" s="63"/>
      <c r="F16779" s="64"/>
    </row>
    <row r="16780" spans="4:6">
      <c r="D16780" s="63"/>
      <c r="F16780" s="64"/>
    </row>
    <row r="16781" spans="4:6">
      <c r="D16781" s="63"/>
      <c r="F16781" s="64"/>
    </row>
    <row r="16782" spans="4:6">
      <c r="D16782" s="63"/>
      <c r="F16782" s="64"/>
    </row>
    <row r="16783" spans="4:6">
      <c r="D16783" s="63"/>
      <c r="F16783" s="64"/>
    </row>
    <row r="16784" spans="4:6">
      <c r="D16784" s="63"/>
      <c r="F16784" s="64"/>
    </row>
    <row r="16785" spans="4:6">
      <c r="D16785" s="63"/>
      <c r="F16785" s="64"/>
    </row>
    <row r="16786" spans="4:6">
      <c r="D16786" s="63"/>
      <c r="F16786" s="64"/>
    </row>
    <row r="16787" spans="4:6">
      <c r="D16787" s="63"/>
      <c r="F16787" s="64"/>
    </row>
    <row r="16788" spans="4:6">
      <c r="D16788" s="63"/>
      <c r="F16788" s="64"/>
    </row>
    <row r="16789" spans="4:6">
      <c r="D16789" s="63"/>
      <c r="F16789" s="64"/>
    </row>
    <row r="16790" spans="4:6">
      <c r="D16790" s="63"/>
      <c r="F16790" s="64"/>
    </row>
    <row r="16791" spans="4:6">
      <c r="D16791" s="63"/>
      <c r="F16791" s="64"/>
    </row>
    <row r="16792" spans="4:6">
      <c r="D16792" s="63"/>
      <c r="F16792" s="64"/>
    </row>
    <row r="16793" spans="4:6">
      <c r="D16793" s="63"/>
      <c r="F16793" s="64"/>
    </row>
    <row r="16794" spans="4:6">
      <c r="D16794" s="63"/>
      <c r="F16794" s="64"/>
    </row>
    <row r="16795" spans="4:6">
      <c r="D16795" s="63"/>
      <c r="F16795" s="64"/>
    </row>
    <row r="16796" spans="4:6">
      <c r="D16796" s="63"/>
      <c r="F16796" s="64"/>
    </row>
    <row r="16797" spans="4:6">
      <c r="D16797" s="63"/>
      <c r="F16797" s="64"/>
    </row>
    <row r="16798" spans="4:6">
      <c r="D16798" s="63"/>
      <c r="F16798" s="64"/>
    </row>
    <row r="16799" spans="4:6">
      <c r="D16799" s="63"/>
      <c r="F16799" s="64"/>
    </row>
    <row r="16800" spans="4:6">
      <c r="D16800" s="63"/>
      <c r="F16800" s="64"/>
    </row>
    <row r="16801" spans="4:6">
      <c r="D16801" s="63"/>
      <c r="F16801" s="64"/>
    </row>
    <row r="16802" spans="4:6">
      <c r="D16802" s="63"/>
      <c r="F16802" s="64"/>
    </row>
    <row r="16803" spans="4:6">
      <c r="D16803" s="63"/>
      <c r="F16803" s="64"/>
    </row>
    <row r="16804" spans="4:6">
      <c r="D16804" s="63"/>
      <c r="F16804" s="64"/>
    </row>
    <row r="16805" spans="4:6">
      <c r="D16805" s="63"/>
      <c r="F16805" s="64"/>
    </row>
    <row r="16806" spans="4:6">
      <c r="D16806" s="63"/>
      <c r="F16806" s="64"/>
    </row>
    <row r="16807" spans="4:6">
      <c r="D16807" s="63"/>
      <c r="F16807" s="64"/>
    </row>
    <row r="16808" spans="4:6">
      <c r="D16808" s="63"/>
      <c r="F16808" s="64"/>
    </row>
    <row r="16809" spans="4:6">
      <c r="D16809" s="63"/>
      <c r="F16809" s="64"/>
    </row>
    <row r="16810" spans="4:6">
      <c r="D16810" s="63"/>
      <c r="F16810" s="64"/>
    </row>
    <row r="16811" spans="4:6">
      <c r="D16811" s="63"/>
      <c r="F16811" s="64"/>
    </row>
    <row r="16812" spans="4:6">
      <c r="D16812" s="63"/>
      <c r="F16812" s="64"/>
    </row>
    <row r="16813" spans="4:6">
      <c r="D16813" s="63"/>
      <c r="F16813" s="64"/>
    </row>
    <row r="16814" spans="4:6">
      <c r="D16814" s="63"/>
      <c r="F16814" s="64"/>
    </row>
    <row r="16815" spans="4:6">
      <c r="D16815" s="63"/>
      <c r="F16815" s="64"/>
    </row>
    <row r="16816" spans="4:6">
      <c r="D16816" s="63"/>
      <c r="F16816" s="64"/>
    </row>
    <row r="16817" spans="4:6">
      <c r="D16817" s="63"/>
      <c r="F16817" s="64"/>
    </row>
    <row r="16818" spans="4:6">
      <c r="D16818" s="63"/>
      <c r="F16818" s="64"/>
    </row>
    <row r="16819" spans="4:6">
      <c r="D16819" s="63"/>
      <c r="F16819" s="64"/>
    </row>
    <row r="16820" spans="4:6">
      <c r="D16820" s="63"/>
      <c r="F16820" s="64"/>
    </row>
    <row r="16821" spans="4:6">
      <c r="D16821" s="63"/>
      <c r="F16821" s="64"/>
    </row>
    <row r="16822" spans="4:6">
      <c r="D16822" s="63"/>
      <c r="F16822" s="64"/>
    </row>
    <row r="16823" spans="4:6">
      <c r="D16823" s="63"/>
      <c r="F16823" s="64"/>
    </row>
    <row r="16824" spans="4:6">
      <c r="D16824" s="63"/>
      <c r="F16824" s="64"/>
    </row>
    <row r="16825" spans="4:6">
      <c r="D16825" s="63"/>
      <c r="F16825" s="64"/>
    </row>
    <row r="16826" spans="4:6">
      <c r="D16826" s="63"/>
      <c r="F16826" s="64"/>
    </row>
    <row r="16827" spans="4:6">
      <c r="D16827" s="63"/>
      <c r="F16827" s="64"/>
    </row>
    <row r="16828" spans="4:6">
      <c r="D16828" s="63"/>
      <c r="F16828" s="64"/>
    </row>
    <row r="16829" spans="4:6">
      <c r="D16829" s="63"/>
      <c r="F16829" s="64"/>
    </row>
    <row r="16830" spans="4:6">
      <c r="D16830" s="63"/>
      <c r="F16830" s="64"/>
    </row>
    <row r="16831" spans="4:6">
      <c r="D16831" s="63"/>
      <c r="F16831" s="64"/>
    </row>
    <row r="16832" spans="4:6">
      <c r="D16832" s="63"/>
      <c r="F16832" s="64"/>
    </row>
    <row r="16833" spans="4:6">
      <c r="D16833" s="63"/>
      <c r="F16833" s="64"/>
    </row>
    <row r="16834" spans="4:6">
      <c r="D16834" s="63"/>
      <c r="F16834" s="64"/>
    </row>
    <row r="16835" spans="4:6">
      <c r="D16835" s="63"/>
      <c r="F16835" s="64"/>
    </row>
    <row r="16836" spans="4:6">
      <c r="D16836" s="63"/>
      <c r="F16836" s="64"/>
    </row>
    <row r="16837" spans="4:6">
      <c r="D16837" s="63"/>
      <c r="F16837" s="64"/>
    </row>
    <row r="16838" spans="4:6">
      <c r="D16838" s="63"/>
      <c r="F16838" s="64"/>
    </row>
    <row r="16839" spans="4:6">
      <c r="D16839" s="63"/>
      <c r="F16839" s="64"/>
    </row>
    <row r="16840" spans="4:6">
      <c r="D16840" s="63"/>
      <c r="F16840" s="64"/>
    </row>
    <row r="16841" spans="4:6">
      <c r="D16841" s="63"/>
      <c r="F16841" s="64"/>
    </row>
    <row r="16842" spans="4:6">
      <c r="D16842" s="63"/>
      <c r="F16842" s="64"/>
    </row>
    <row r="16843" spans="4:6">
      <c r="D16843" s="63"/>
      <c r="F16843" s="64"/>
    </row>
    <row r="16844" spans="4:6">
      <c r="D16844" s="63"/>
      <c r="F16844" s="64"/>
    </row>
    <row r="16845" spans="4:6">
      <c r="D16845" s="63"/>
      <c r="F16845" s="64"/>
    </row>
    <row r="16846" spans="4:6">
      <c r="D16846" s="63"/>
      <c r="F16846" s="64"/>
    </row>
    <row r="16847" spans="4:6">
      <c r="D16847" s="63"/>
      <c r="F16847" s="64"/>
    </row>
    <row r="16848" spans="4:6">
      <c r="D16848" s="63"/>
      <c r="F16848" s="64"/>
    </row>
    <row r="16849" spans="4:6">
      <c r="D16849" s="63"/>
      <c r="F16849" s="64"/>
    </row>
    <row r="16850" spans="4:6">
      <c r="D16850" s="63"/>
      <c r="F16850" s="64"/>
    </row>
    <row r="16851" spans="4:6">
      <c r="D16851" s="63"/>
      <c r="F16851" s="64"/>
    </row>
    <row r="16852" spans="4:6">
      <c r="D16852" s="63"/>
      <c r="F16852" s="64"/>
    </row>
    <row r="16853" spans="4:6">
      <c r="D16853" s="63"/>
      <c r="F16853" s="64"/>
    </row>
    <row r="16854" spans="4:6">
      <c r="D16854" s="63"/>
      <c r="F16854" s="64"/>
    </row>
    <row r="16855" spans="4:6">
      <c r="D16855" s="63"/>
      <c r="F16855" s="64"/>
    </row>
    <row r="16856" spans="4:6">
      <c r="D16856" s="63"/>
      <c r="F16856" s="64"/>
    </row>
    <row r="16857" spans="4:6">
      <c r="D16857" s="63"/>
      <c r="F16857" s="64"/>
    </row>
    <row r="16858" spans="4:6">
      <c r="D16858" s="63"/>
      <c r="F16858" s="64"/>
    </row>
    <row r="16859" spans="4:6">
      <c r="D16859" s="63"/>
      <c r="F16859" s="64"/>
    </row>
    <row r="16860" spans="4:6">
      <c r="D16860" s="63"/>
      <c r="F16860" s="64"/>
    </row>
    <row r="16861" spans="4:6">
      <c r="D16861" s="63"/>
      <c r="F16861" s="64"/>
    </row>
    <row r="16862" spans="4:6">
      <c r="D16862" s="63"/>
      <c r="F16862" s="64"/>
    </row>
    <row r="16863" spans="4:6">
      <c r="D16863" s="63"/>
      <c r="F16863" s="64"/>
    </row>
    <row r="16864" spans="4:6">
      <c r="D16864" s="63"/>
      <c r="F16864" s="64"/>
    </row>
    <row r="16865" spans="4:6">
      <c r="D16865" s="63"/>
      <c r="F16865" s="64"/>
    </row>
    <row r="16866" spans="4:6">
      <c r="D16866" s="63"/>
      <c r="F16866" s="64"/>
    </row>
    <row r="16867" spans="4:6">
      <c r="D16867" s="63"/>
      <c r="F16867" s="64"/>
    </row>
    <row r="16868" spans="4:6">
      <c r="D16868" s="63"/>
      <c r="F16868" s="64"/>
    </row>
    <row r="16869" spans="4:6">
      <c r="D16869" s="63"/>
      <c r="F16869" s="64"/>
    </row>
    <row r="16870" spans="4:6">
      <c r="D16870" s="63"/>
      <c r="F16870" s="64"/>
    </row>
    <row r="16871" spans="4:6">
      <c r="D16871" s="63"/>
      <c r="F16871" s="64"/>
    </row>
    <row r="16872" spans="4:6">
      <c r="D16872" s="63"/>
      <c r="F16872" s="64"/>
    </row>
    <row r="16873" spans="4:6">
      <c r="D16873" s="63"/>
      <c r="F16873" s="64"/>
    </row>
    <row r="16874" spans="4:6">
      <c r="D16874" s="63"/>
      <c r="F16874" s="64"/>
    </row>
    <row r="16875" spans="4:6">
      <c r="D16875" s="63"/>
      <c r="F16875" s="64"/>
    </row>
    <row r="16876" spans="4:6">
      <c r="D16876" s="63"/>
      <c r="F16876" s="64"/>
    </row>
    <row r="16877" spans="4:6">
      <c r="D16877" s="63"/>
      <c r="F16877" s="64"/>
    </row>
    <row r="16878" spans="4:6">
      <c r="D16878" s="63"/>
      <c r="F16878" s="64"/>
    </row>
    <row r="16879" spans="4:6">
      <c r="D16879" s="63"/>
      <c r="F16879" s="64"/>
    </row>
    <row r="16880" spans="4:6">
      <c r="D16880" s="63"/>
      <c r="F16880" s="64"/>
    </row>
    <row r="16881" spans="4:6">
      <c r="D16881" s="63"/>
      <c r="F16881" s="64"/>
    </row>
    <row r="16882" spans="4:6">
      <c r="D16882" s="63"/>
      <c r="F16882" s="64"/>
    </row>
    <row r="16883" spans="4:6">
      <c r="D16883" s="63"/>
      <c r="F16883" s="64"/>
    </row>
    <row r="16884" spans="4:6">
      <c r="D16884" s="63"/>
      <c r="F16884" s="64"/>
    </row>
    <row r="16885" spans="4:6">
      <c r="D16885" s="63"/>
      <c r="F16885" s="64"/>
    </row>
    <row r="16886" spans="4:6">
      <c r="D16886" s="63"/>
      <c r="F16886" s="64"/>
    </row>
    <row r="16887" spans="4:6">
      <c r="D16887" s="63"/>
      <c r="F16887" s="64"/>
    </row>
    <row r="16888" spans="4:6">
      <c r="D16888" s="63"/>
      <c r="F16888" s="64"/>
    </row>
    <row r="16889" spans="4:6">
      <c r="D16889" s="63"/>
      <c r="F16889" s="64"/>
    </row>
    <row r="16890" spans="4:6">
      <c r="D16890" s="63"/>
      <c r="F16890" s="64"/>
    </row>
    <row r="16891" spans="4:6">
      <c r="D16891" s="63"/>
      <c r="F16891" s="64"/>
    </row>
    <row r="16892" spans="4:6">
      <c r="D16892" s="63"/>
      <c r="F16892" s="64"/>
    </row>
    <row r="16893" spans="4:6">
      <c r="D16893" s="63"/>
      <c r="F16893" s="64"/>
    </row>
    <row r="16894" spans="4:6">
      <c r="D16894" s="63"/>
      <c r="F16894" s="64"/>
    </row>
    <row r="16895" spans="4:6">
      <c r="D16895" s="63"/>
      <c r="F16895" s="64"/>
    </row>
    <row r="16896" spans="4:6">
      <c r="D16896" s="63"/>
      <c r="F16896" s="64"/>
    </row>
    <row r="16897" spans="4:6">
      <c r="D16897" s="63"/>
      <c r="F16897" s="64"/>
    </row>
    <row r="16898" spans="4:6">
      <c r="D16898" s="63"/>
      <c r="F16898" s="64"/>
    </row>
    <row r="16899" spans="4:6">
      <c r="D16899" s="63"/>
      <c r="F16899" s="64"/>
    </row>
    <row r="16900" spans="4:6">
      <c r="D16900" s="63"/>
      <c r="F16900" s="64"/>
    </row>
    <row r="16901" spans="4:6">
      <c r="D16901" s="63"/>
      <c r="F16901" s="64"/>
    </row>
    <row r="16902" spans="4:6">
      <c r="D16902" s="63"/>
      <c r="F16902" s="64"/>
    </row>
    <row r="16903" spans="4:6">
      <c r="D16903" s="63"/>
      <c r="F16903" s="64"/>
    </row>
    <row r="16904" spans="4:6">
      <c r="D16904" s="63"/>
      <c r="F16904" s="64"/>
    </row>
    <row r="16905" spans="4:6">
      <c r="D16905" s="63"/>
      <c r="F16905" s="64"/>
    </row>
    <row r="16906" spans="4:6">
      <c r="D16906" s="63"/>
      <c r="F16906" s="64"/>
    </row>
    <row r="16907" spans="4:6">
      <c r="D16907" s="63"/>
      <c r="F16907" s="64"/>
    </row>
    <row r="16908" spans="4:6">
      <c r="D16908" s="63"/>
      <c r="F16908" s="64"/>
    </row>
    <row r="16909" spans="4:6">
      <c r="D16909" s="63"/>
      <c r="F16909" s="64"/>
    </row>
    <row r="16910" spans="4:6">
      <c r="D16910" s="63"/>
      <c r="F16910" s="64"/>
    </row>
    <row r="16911" spans="4:6">
      <c r="D16911" s="63"/>
      <c r="F16911" s="64"/>
    </row>
    <row r="16912" spans="4:6">
      <c r="D16912" s="63"/>
      <c r="F16912" s="64"/>
    </row>
    <row r="16913" spans="4:6">
      <c r="D16913" s="63"/>
      <c r="F16913" s="64"/>
    </row>
    <row r="16914" spans="4:6">
      <c r="D16914" s="63"/>
      <c r="F16914" s="64"/>
    </row>
    <row r="16915" spans="4:6">
      <c r="D16915" s="63"/>
      <c r="F16915" s="64"/>
    </row>
    <row r="16916" spans="4:6">
      <c r="D16916" s="63"/>
      <c r="F16916" s="64"/>
    </row>
    <row r="16917" spans="4:6">
      <c r="D16917" s="63"/>
      <c r="F16917" s="64"/>
    </row>
    <row r="16918" spans="4:6">
      <c r="D16918" s="63"/>
      <c r="F16918" s="64"/>
    </row>
    <row r="16919" spans="4:6">
      <c r="D16919" s="63"/>
      <c r="F16919" s="64"/>
    </row>
    <row r="16920" spans="4:6">
      <c r="D16920" s="63"/>
      <c r="F16920" s="64"/>
    </row>
    <row r="16921" spans="4:6">
      <c r="D16921" s="63"/>
      <c r="F16921" s="64"/>
    </row>
    <row r="16922" spans="4:6">
      <c r="D16922" s="63"/>
      <c r="F16922" s="64"/>
    </row>
    <row r="16923" spans="4:6">
      <c r="D16923" s="63"/>
      <c r="F16923" s="64"/>
    </row>
    <row r="16924" spans="4:6">
      <c r="D16924" s="63"/>
      <c r="F16924" s="64"/>
    </row>
    <row r="16925" spans="4:6">
      <c r="D16925" s="63"/>
      <c r="F16925" s="64"/>
    </row>
    <row r="16926" spans="4:6">
      <c r="D16926" s="63"/>
      <c r="F16926" s="64"/>
    </row>
    <row r="16927" spans="4:6">
      <c r="D16927" s="63"/>
      <c r="F16927" s="64"/>
    </row>
    <row r="16928" spans="4:6">
      <c r="D16928" s="63"/>
      <c r="F16928" s="64"/>
    </row>
    <row r="16929" spans="4:6">
      <c r="D16929" s="63"/>
      <c r="F16929" s="64"/>
    </row>
    <row r="16930" spans="4:6">
      <c r="D16930" s="63"/>
      <c r="F16930" s="64"/>
    </row>
    <row r="16931" spans="4:6">
      <c r="D16931" s="63"/>
      <c r="F16931" s="64"/>
    </row>
    <row r="16932" spans="4:6">
      <c r="D16932" s="63"/>
      <c r="F16932" s="64"/>
    </row>
    <row r="16933" spans="4:6">
      <c r="D16933" s="63"/>
      <c r="F16933" s="64"/>
    </row>
    <row r="16934" spans="4:6">
      <c r="D16934" s="63"/>
      <c r="F16934" s="64"/>
    </row>
    <row r="16935" spans="4:6">
      <c r="D16935" s="63"/>
      <c r="F16935" s="64"/>
    </row>
    <row r="16936" spans="4:6">
      <c r="D16936" s="63"/>
      <c r="F16936" s="64"/>
    </row>
    <row r="16937" spans="4:6">
      <c r="D16937" s="63"/>
      <c r="F16937" s="64"/>
    </row>
    <row r="16938" spans="4:6">
      <c r="D16938" s="63"/>
      <c r="F16938" s="64"/>
    </row>
    <row r="16939" spans="4:6">
      <c r="D16939" s="63"/>
      <c r="F16939" s="64"/>
    </row>
    <row r="16940" spans="4:6">
      <c r="D16940" s="63"/>
      <c r="F16940" s="64"/>
    </row>
    <row r="16941" spans="4:6">
      <c r="D16941" s="63"/>
      <c r="F16941" s="64"/>
    </row>
    <row r="16942" spans="4:6">
      <c r="D16942" s="63"/>
      <c r="F16942" s="64"/>
    </row>
    <row r="16943" spans="4:6">
      <c r="D16943" s="63"/>
      <c r="F16943" s="64"/>
    </row>
    <row r="16944" spans="4:6">
      <c r="D16944" s="63"/>
      <c r="F16944" s="64"/>
    </row>
    <row r="16945" spans="4:6">
      <c r="D16945" s="63"/>
      <c r="F16945" s="64"/>
    </row>
    <row r="16946" spans="4:6">
      <c r="D16946" s="63"/>
      <c r="F16946" s="64"/>
    </row>
    <row r="16947" spans="4:6">
      <c r="D16947" s="63"/>
      <c r="F16947" s="64"/>
    </row>
    <row r="16948" spans="4:6">
      <c r="D16948" s="63"/>
      <c r="F16948" s="64"/>
    </row>
    <row r="16949" spans="4:6">
      <c r="D16949" s="63"/>
      <c r="F16949" s="64"/>
    </row>
    <row r="16950" spans="4:6">
      <c r="D16950" s="63"/>
      <c r="F16950" s="64"/>
    </row>
    <row r="16951" spans="4:6">
      <c r="D16951" s="63"/>
      <c r="F16951" s="64"/>
    </row>
    <row r="16952" spans="4:6">
      <c r="D16952" s="63"/>
      <c r="F16952" s="64"/>
    </row>
    <row r="16953" spans="4:6">
      <c r="D16953" s="63"/>
      <c r="F16953" s="64"/>
    </row>
    <row r="16954" spans="4:6">
      <c r="D16954" s="63"/>
      <c r="F16954" s="64"/>
    </row>
    <row r="16955" spans="4:6">
      <c r="D16955" s="63"/>
      <c r="F16955" s="64"/>
    </row>
    <row r="16956" spans="4:6">
      <c r="D16956" s="63"/>
      <c r="F16956" s="64"/>
    </row>
    <row r="16957" spans="4:6">
      <c r="D16957" s="63"/>
      <c r="F16957" s="64"/>
    </row>
    <row r="16958" spans="4:6">
      <c r="D16958" s="63"/>
      <c r="F16958" s="64"/>
    </row>
    <row r="16959" spans="4:6">
      <c r="D16959" s="63"/>
      <c r="F16959" s="64"/>
    </row>
    <row r="16960" spans="4:6">
      <c r="D16960" s="63"/>
      <c r="F16960" s="64"/>
    </row>
    <row r="16961" spans="4:6">
      <c r="D16961" s="63"/>
      <c r="F16961" s="64"/>
    </row>
    <row r="16962" spans="4:6">
      <c r="D16962" s="63"/>
      <c r="F16962" s="64"/>
    </row>
    <row r="16963" spans="4:6">
      <c r="D16963" s="63"/>
      <c r="F16963" s="64"/>
    </row>
    <row r="16964" spans="4:6">
      <c r="D16964" s="63"/>
      <c r="F16964" s="64"/>
    </row>
    <row r="16965" spans="4:6">
      <c r="D16965" s="63"/>
      <c r="F16965" s="64"/>
    </row>
    <row r="16966" spans="4:6">
      <c r="D16966" s="63"/>
      <c r="F16966" s="64"/>
    </row>
    <row r="16967" spans="4:6">
      <c r="D16967" s="63"/>
      <c r="F16967" s="64"/>
    </row>
    <row r="16968" spans="4:6">
      <c r="D16968" s="63"/>
      <c r="F16968" s="64"/>
    </row>
    <row r="16969" spans="4:6">
      <c r="D16969" s="63"/>
      <c r="F16969" s="64"/>
    </row>
    <row r="16970" spans="4:6">
      <c r="D16970" s="63"/>
      <c r="F16970" s="64"/>
    </row>
    <row r="16971" spans="4:6">
      <c r="D16971" s="63"/>
      <c r="F16971" s="64"/>
    </row>
    <row r="16972" spans="4:6">
      <c r="D16972" s="63"/>
      <c r="F16972" s="64"/>
    </row>
    <row r="16973" spans="4:6">
      <c r="D16973" s="63"/>
      <c r="F16973" s="64"/>
    </row>
    <row r="16974" spans="4:6">
      <c r="D16974" s="63"/>
      <c r="F16974" s="64"/>
    </row>
    <row r="16975" spans="4:6">
      <c r="D16975" s="63"/>
      <c r="F16975" s="64"/>
    </row>
    <row r="16976" spans="4:6">
      <c r="D16976" s="63"/>
      <c r="F16976" s="64"/>
    </row>
    <row r="16977" spans="4:6">
      <c r="D16977" s="63"/>
      <c r="F16977" s="64"/>
    </row>
    <row r="16978" spans="4:6">
      <c r="D16978" s="63"/>
      <c r="F16978" s="64"/>
    </row>
    <row r="16979" spans="4:6">
      <c r="D16979" s="63"/>
      <c r="F16979" s="64"/>
    </row>
    <row r="16980" spans="4:6">
      <c r="D16980" s="63"/>
      <c r="F16980" s="64"/>
    </row>
    <row r="16981" spans="4:6">
      <c r="D16981" s="63"/>
      <c r="F16981" s="64"/>
    </row>
    <row r="16982" spans="4:6">
      <c r="D16982" s="63"/>
      <c r="F16982" s="64"/>
    </row>
    <row r="16983" spans="4:6">
      <c r="D16983" s="63"/>
      <c r="F16983" s="64"/>
    </row>
    <row r="16984" spans="4:6">
      <c r="D16984" s="63"/>
      <c r="F16984" s="64"/>
    </row>
    <row r="16985" spans="4:6">
      <c r="D16985" s="63"/>
      <c r="F16985" s="64"/>
    </row>
    <row r="16986" spans="4:6">
      <c r="D16986" s="63"/>
      <c r="F16986" s="64"/>
    </row>
    <row r="16987" spans="4:6">
      <c r="D16987" s="63"/>
      <c r="F16987" s="64"/>
    </row>
    <row r="16988" spans="4:6">
      <c r="D16988" s="63"/>
      <c r="F16988" s="64"/>
    </row>
    <row r="16989" spans="4:6">
      <c r="D16989" s="63"/>
      <c r="F16989" s="64"/>
    </row>
    <row r="16990" spans="4:6">
      <c r="D16990" s="63"/>
      <c r="F16990" s="64"/>
    </row>
    <row r="16991" spans="4:6">
      <c r="D16991" s="63"/>
      <c r="F16991" s="64"/>
    </row>
    <row r="16992" spans="4:6">
      <c r="D16992" s="63"/>
      <c r="F16992" s="64"/>
    </row>
    <row r="16993" spans="4:6">
      <c r="D16993" s="63"/>
      <c r="F16993" s="64"/>
    </row>
    <row r="16994" spans="4:6">
      <c r="D16994" s="63"/>
      <c r="F16994" s="64"/>
    </row>
    <row r="16995" spans="4:6">
      <c r="D16995" s="63"/>
      <c r="F16995" s="64"/>
    </row>
    <row r="16996" spans="4:6">
      <c r="D16996" s="63"/>
      <c r="F16996" s="64"/>
    </row>
    <row r="16997" spans="4:6">
      <c r="D16997" s="63"/>
      <c r="F16997" s="64"/>
    </row>
    <row r="16998" spans="4:6">
      <c r="D16998" s="63"/>
      <c r="F16998" s="64"/>
    </row>
    <row r="16999" spans="4:6">
      <c r="D16999" s="63"/>
      <c r="F16999" s="64"/>
    </row>
    <row r="17000" spans="4:6">
      <c r="D17000" s="63"/>
      <c r="F17000" s="64"/>
    </row>
    <row r="17001" spans="4:6">
      <c r="D17001" s="63"/>
      <c r="F17001" s="64"/>
    </row>
    <row r="17002" spans="4:6">
      <c r="D17002" s="63"/>
      <c r="F17002" s="64"/>
    </row>
    <row r="17003" spans="4:6">
      <c r="D17003" s="63"/>
      <c r="F17003" s="64"/>
    </row>
    <row r="17004" spans="4:6">
      <c r="D17004" s="63"/>
      <c r="F17004" s="64"/>
    </row>
    <row r="17005" spans="4:6">
      <c r="D17005" s="63"/>
      <c r="F17005" s="64"/>
    </row>
    <row r="17006" spans="4:6">
      <c r="D17006" s="63"/>
      <c r="F17006" s="64"/>
    </row>
    <row r="17007" spans="4:6">
      <c r="D17007" s="63"/>
      <c r="F17007" s="64"/>
    </row>
    <row r="17008" spans="4:6">
      <c r="D17008" s="63"/>
      <c r="F17008" s="64"/>
    </row>
    <row r="17009" spans="4:6">
      <c r="D17009" s="63"/>
      <c r="F17009" s="64"/>
    </row>
    <row r="17010" spans="4:6">
      <c r="D17010" s="63"/>
      <c r="F17010" s="64"/>
    </row>
    <row r="17011" spans="4:6">
      <c r="D17011" s="63"/>
      <c r="F17011" s="64"/>
    </row>
    <row r="17012" spans="4:6">
      <c r="D17012" s="63"/>
      <c r="F17012" s="64"/>
    </row>
    <row r="17013" spans="4:6">
      <c r="D17013" s="63"/>
      <c r="F17013" s="64"/>
    </row>
    <row r="17014" spans="4:6">
      <c r="D17014" s="63"/>
      <c r="F17014" s="64"/>
    </row>
    <row r="17015" spans="4:6">
      <c r="D17015" s="63"/>
      <c r="F17015" s="64"/>
    </row>
    <row r="17016" spans="4:6">
      <c r="D17016" s="63"/>
      <c r="F17016" s="64"/>
    </row>
    <row r="17017" spans="4:6">
      <c r="D17017" s="63"/>
      <c r="F17017" s="64"/>
    </row>
    <row r="17018" spans="4:6">
      <c r="D17018" s="63"/>
      <c r="F17018" s="64"/>
    </row>
    <row r="17019" spans="4:6">
      <c r="D17019" s="63"/>
      <c r="F17019" s="64"/>
    </row>
    <row r="17020" spans="4:6">
      <c r="D17020" s="63"/>
      <c r="F17020" s="64"/>
    </row>
    <row r="17021" spans="4:6">
      <c r="D17021" s="63"/>
      <c r="F17021" s="64"/>
    </row>
    <row r="17022" spans="4:6">
      <c r="D17022" s="63"/>
      <c r="F17022" s="64"/>
    </row>
    <row r="17023" spans="4:6">
      <c r="D17023" s="63"/>
      <c r="F17023" s="64"/>
    </row>
    <row r="17024" spans="4:6">
      <c r="D17024" s="63"/>
      <c r="F17024" s="64"/>
    </row>
    <row r="17025" spans="4:6">
      <c r="D17025" s="63"/>
      <c r="F17025" s="64"/>
    </row>
    <row r="17026" spans="4:6">
      <c r="D17026" s="63"/>
      <c r="F17026" s="64"/>
    </row>
    <row r="17027" spans="4:6">
      <c r="D17027" s="63"/>
      <c r="F17027" s="64"/>
    </row>
    <row r="17028" spans="4:6">
      <c r="D17028" s="63"/>
      <c r="F17028" s="64"/>
    </row>
    <row r="17029" spans="4:6">
      <c r="D17029" s="63"/>
      <c r="F17029" s="64"/>
    </row>
    <row r="17030" spans="4:6">
      <c r="D17030" s="63"/>
      <c r="F17030" s="64"/>
    </row>
    <row r="17031" spans="4:6">
      <c r="D17031" s="63"/>
      <c r="F17031" s="64"/>
    </row>
    <row r="17032" spans="4:6">
      <c r="D17032" s="63"/>
      <c r="F17032" s="64"/>
    </row>
    <row r="17033" spans="4:6">
      <c r="D17033" s="63"/>
      <c r="F17033" s="64"/>
    </row>
    <row r="17034" spans="4:6">
      <c r="D17034" s="63"/>
      <c r="F17034" s="64"/>
    </row>
    <row r="17035" spans="4:6">
      <c r="D17035" s="63"/>
      <c r="F17035" s="64"/>
    </row>
    <row r="17036" spans="4:6">
      <c r="D17036" s="63"/>
      <c r="F17036" s="64"/>
    </row>
    <row r="17037" spans="4:6">
      <c r="D17037" s="63"/>
      <c r="F17037" s="64"/>
    </row>
    <row r="17038" spans="4:6">
      <c r="D17038" s="63"/>
      <c r="F17038" s="64"/>
    </row>
    <row r="17039" spans="4:6">
      <c r="D17039" s="63"/>
      <c r="F17039" s="64"/>
    </row>
    <row r="17040" spans="4:6">
      <c r="D17040" s="63"/>
      <c r="F17040" s="64"/>
    </row>
    <row r="17041" spans="4:6">
      <c r="D17041" s="63"/>
      <c r="F17041" s="64"/>
    </row>
    <row r="17042" spans="4:6">
      <c r="D17042" s="63"/>
      <c r="F17042" s="64"/>
    </row>
    <row r="17043" spans="4:6">
      <c r="D17043" s="63"/>
      <c r="F17043" s="64"/>
    </row>
    <row r="17044" spans="4:6">
      <c r="D17044" s="63"/>
      <c r="F17044" s="64"/>
    </row>
    <row r="17045" spans="4:6">
      <c r="D17045" s="63"/>
      <c r="F17045" s="64"/>
    </row>
    <row r="17046" spans="4:6">
      <c r="D17046" s="63"/>
      <c r="F17046" s="64"/>
    </row>
    <row r="17047" spans="4:6">
      <c r="D17047" s="63"/>
      <c r="F17047" s="64"/>
    </row>
    <row r="17048" spans="4:6">
      <c r="D17048" s="63"/>
      <c r="F17048" s="64"/>
    </row>
    <row r="17049" spans="4:6">
      <c r="D17049" s="63"/>
      <c r="F17049" s="64"/>
    </row>
    <row r="17050" spans="4:6">
      <c r="D17050" s="63"/>
      <c r="F17050" s="64"/>
    </row>
    <row r="17051" spans="4:6">
      <c r="D17051" s="63"/>
      <c r="F17051" s="64"/>
    </row>
    <row r="17052" spans="4:6">
      <c r="D17052" s="63"/>
      <c r="F17052" s="64"/>
    </row>
    <row r="17053" spans="4:6">
      <c r="D17053" s="63"/>
      <c r="F17053" s="64"/>
    </row>
    <row r="17054" spans="4:6">
      <c r="D17054" s="63"/>
      <c r="F17054" s="64"/>
    </row>
    <row r="17055" spans="4:6">
      <c r="D17055" s="63"/>
      <c r="F17055" s="64"/>
    </row>
    <row r="17056" spans="4:6">
      <c r="D17056" s="63"/>
      <c r="F17056" s="64"/>
    </row>
    <row r="17057" spans="4:6">
      <c r="D17057" s="63"/>
      <c r="F17057" s="64"/>
    </row>
    <row r="17058" spans="4:6">
      <c r="D17058" s="63"/>
      <c r="F17058" s="64"/>
    </row>
    <row r="17059" spans="4:6">
      <c r="D17059" s="63"/>
      <c r="F17059" s="64"/>
    </row>
    <row r="17060" spans="4:6">
      <c r="D17060" s="63"/>
      <c r="F17060" s="64"/>
    </row>
    <row r="17061" spans="4:6">
      <c r="D17061" s="63"/>
      <c r="F17061" s="64"/>
    </row>
    <row r="17062" spans="4:6">
      <c r="D17062" s="63"/>
      <c r="F17062" s="64"/>
    </row>
    <row r="17063" spans="4:6">
      <c r="D17063" s="63"/>
      <c r="F17063" s="64"/>
    </row>
    <row r="17064" spans="4:6">
      <c r="D17064" s="63"/>
      <c r="F17064" s="64"/>
    </row>
    <row r="17065" spans="4:6">
      <c r="D17065" s="63"/>
      <c r="F17065" s="64"/>
    </row>
    <row r="17066" spans="4:6">
      <c r="D17066" s="63"/>
      <c r="F17066" s="64"/>
    </row>
    <row r="17067" spans="4:6">
      <c r="D17067" s="63"/>
      <c r="F17067" s="64"/>
    </row>
    <row r="17068" spans="4:6">
      <c r="D17068" s="63"/>
      <c r="F17068" s="64"/>
    </row>
    <row r="17069" spans="4:6">
      <c r="D17069" s="63"/>
      <c r="F17069" s="64"/>
    </row>
    <row r="17070" spans="4:6">
      <c r="D17070" s="63"/>
      <c r="F17070" s="64"/>
    </row>
    <row r="17071" spans="4:6">
      <c r="D17071" s="63"/>
      <c r="F17071" s="64"/>
    </row>
    <row r="17072" spans="4:6">
      <c r="D17072" s="63"/>
      <c r="F17072" s="64"/>
    </row>
    <row r="17073" spans="4:6">
      <c r="D17073" s="63"/>
      <c r="F17073" s="64"/>
    </row>
    <row r="17074" spans="4:6">
      <c r="D17074" s="63"/>
      <c r="F17074" s="64"/>
    </row>
    <row r="17075" spans="4:6">
      <c r="D17075" s="63"/>
      <c r="F17075" s="64"/>
    </row>
    <row r="17076" spans="4:6">
      <c r="D17076" s="63"/>
      <c r="F17076" s="64"/>
    </row>
    <row r="17077" spans="4:6">
      <c r="D17077" s="63"/>
      <c r="F17077" s="64"/>
    </row>
    <row r="17078" spans="4:6">
      <c r="D17078" s="63"/>
      <c r="F17078" s="64"/>
    </row>
    <row r="17079" spans="4:6">
      <c r="D17079" s="63"/>
      <c r="F17079" s="64"/>
    </row>
    <row r="17080" spans="4:6">
      <c r="D17080" s="63"/>
      <c r="F17080" s="64"/>
    </row>
    <row r="17081" spans="4:6">
      <c r="D17081" s="63"/>
      <c r="F17081" s="64"/>
    </row>
    <row r="17082" spans="4:6">
      <c r="D17082" s="63"/>
      <c r="F17082" s="64"/>
    </row>
    <row r="17083" spans="4:6">
      <c r="D17083" s="63"/>
      <c r="F17083" s="64"/>
    </row>
    <row r="17084" spans="4:6">
      <c r="D17084" s="63"/>
      <c r="F17084" s="64"/>
    </row>
    <row r="17085" spans="4:6">
      <c r="D17085" s="63"/>
      <c r="F17085" s="64"/>
    </row>
    <row r="17086" spans="4:6">
      <c r="D17086" s="63"/>
      <c r="F17086" s="64"/>
    </row>
    <row r="17087" spans="4:6">
      <c r="D17087" s="63"/>
      <c r="F17087" s="64"/>
    </row>
    <row r="17088" spans="4:6">
      <c r="D17088" s="63"/>
      <c r="F17088" s="64"/>
    </row>
    <row r="17089" spans="4:6">
      <c r="D17089" s="63"/>
      <c r="F17089" s="64"/>
    </row>
    <row r="17090" spans="4:6">
      <c r="D17090" s="63"/>
      <c r="F17090" s="64"/>
    </row>
    <row r="17091" spans="4:6">
      <c r="D17091" s="63"/>
      <c r="F17091" s="64"/>
    </row>
    <row r="17092" spans="4:6">
      <c r="D17092" s="63"/>
      <c r="F17092" s="64"/>
    </row>
    <row r="17093" spans="4:6">
      <c r="D17093" s="63"/>
      <c r="F17093" s="64"/>
    </row>
    <row r="17094" spans="4:6">
      <c r="D17094" s="63"/>
      <c r="F17094" s="64"/>
    </row>
    <row r="17095" spans="4:6">
      <c r="D17095" s="63"/>
      <c r="F17095" s="64"/>
    </row>
    <row r="17096" spans="4:6">
      <c r="D17096" s="63"/>
      <c r="F17096" s="64"/>
    </row>
    <row r="17097" spans="4:6">
      <c r="D17097" s="63"/>
      <c r="F17097" s="64"/>
    </row>
    <row r="17098" spans="4:6">
      <c r="D17098" s="63"/>
      <c r="F17098" s="64"/>
    </row>
    <row r="17099" spans="4:6">
      <c r="D17099" s="63"/>
      <c r="F17099" s="64"/>
    </row>
    <row r="17100" spans="4:6">
      <c r="D17100" s="63"/>
      <c r="F17100" s="64"/>
    </row>
    <row r="17101" spans="4:6">
      <c r="D17101" s="63"/>
      <c r="F17101" s="64"/>
    </row>
    <row r="17102" spans="4:6">
      <c r="D17102" s="63"/>
      <c r="F17102" s="64"/>
    </row>
    <row r="17103" spans="4:6">
      <c r="D17103" s="63"/>
      <c r="F17103" s="64"/>
    </row>
    <row r="17104" spans="4:6">
      <c r="D17104" s="63"/>
      <c r="F17104" s="64"/>
    </row>
    <row r="17105" spans="4:6">
      <c r="D17105" s="63"/>
      <c r="F17105" s="64"/>
    </row>
    <row r="17106" spans="4:6">
      <c r="D17106" s="63"/>
      <c r="F17106" s="64"/>
    </row>
    <row r="17107" spans="4:6">
      <c r="D17107" s="63"/>
      <c r="F17107" s="64"/>
    </row>
    <row r="17108" spans="4:6">
      <c r="D17108" s="63"/>
      <c r="F17108" s="64"/>
    </row>
    <row r="17109" spans="4:6">
      <c r="D17109" s="63"/>
      <c r="F17109" s="64"/>
    </row>
    <row r="17110" spans="4:6">
      <c r="D17110" s="63"/>
      <c r="F17110" s="64"/>
    </row>
    <row r="17111" spans="4:6">
      <c r="D17111" s="63"/>
      <c r="F17111" s="64"/>
    </row>
    <row r="17112" spans="4:6">
      <c r="D17112" s="63"/>
      <c r="F17112" s="64"/>
    </row>
    <row r="17113" spans="4:6">
      <c r="D17113" s="63"/>
      <c r="F17113" s="64"/>
    </row>
    <row r="17114" spans="4:6">
      <c r="D17114" s="63"/>
      <c r="F17114" s="64"/>
    </row>
    <row r="17115" spans="4:6">
      <c r="D17115" s="63"/>
      <c r="F17115" s="64"/>
    </row>
    <row r="17116" spans="4:6">
      <c r="D17116" s="63"/>
      <c r="F17116" s="64"/>
    </row>
    <row r="17117" spans="4:6">
      <c r="D17117" s="63"/>
      <c r="F17117" s="64"/>
    </row>
    <row r="17118" spans="4:6">
      <c r="D17118" s="63"/>
      <c r="F17118" s="64"/>
    </row>
    <row r="17119" spans="4:6">
      <c r="D17119" s="63"/>
      <c r="F17119" s="64"/>
    </row>
    <row r="17120" spans="4:6">
      <c r="D17120" s="63"/>
      <c r="F17120" s="64"/>
    </row>
    <row r="17121" spans="4:6">
      <c r="D17121" s="63"/>
      <c r="F17121" s="64"/>
    </row>
    <row r="17122" spans="4:6">
      <c r="D17122" s="63"/>
      <c r="F17122" s="64"/>
    </row>
    <row r="17123" spans="4:6">
      <c r="D17123" s="63"/>
      <c r="F17123" s="64"/>
    </row>
    <row r="17124" spans="4:6">
      <c r="D17124" s="63"/>
      <c r="F17124" s="64"/>
    </row>
    <row r="17125" spans="4:6">
      <c r="D17125" s="63"/>
      <c r="F17125" s="64"/>
    </row>
    <row r="17126" spans="4:6">
      <c r="D17126" s="63"/>
      <c r="F17126" s="64"/>
    </row>
    <row r="17127" spans="4:6">
      <c r="D17127" s="63"/>
      <c r="F17127" s="64"/>
    </row>
    <row r="17128" spans="4:6">
      <c r="D17128" s="63"/>
      <c r="F17128" s="64"/>
    </row>
    <row r="17129" spans="4:6">
      <c r="D17129" s="63"/>
      <c r="F17129" s="64"/>
    </row>
    <row r="17130" spans="4:6">
      <c r="D17130" s="63"/>
      <c r="F17130" s="64"/>
    </row>
    <row r="17131" spans="4:6">
      <c r="D17131" s="63"/>
      <c r="F17131" s="64"/>
    </row>
    <row r="17132" spans="4:6">
      <c r="D17132" s="63"/>
      <c r="F17132" s="64"/>
    </row>
    <row r="17133" spans="4:6">
      <c r="D17133" s="63"/>
      <c r="F17133" s="64"/>
    </row>
    <row r="17134" spans="4:6">
      <c r="D17134" s="63"/>
      <c r="F17134" s="64"/>
    </row>
    <row r="17135" spans="4:6">
      <c r="D17135" s="63"/>
      <c r="F17135" s="64"/>
    </row>
    <row r="17136" spans="4:6">
      <c r="D17136" s="63"/>
      <c r="F17136" s="64"/>
    </row>
    <row r="17137" spans="4:6">
      <c r="D17137" s="63"/>
      <c r="F17137" s="64"/>
    </row>
    <row r="17138" spans="4:6">
      <c r="D17138" s="63"/>
      <c r="F17138" s="64"/>
    </row>
    <row r="17139" spans="4:6">
      <c r="D17139" s="63"/>
      <c r="F17139" s="64"/>
    </row>
    <row r="17140" spans="4:6">
      <c r="D17140" s="63"/>
      <c r="F17140" s="64"/>
    </row>
    <row r="17141" spans="4:6">
      <c r="D17141" s="63"/>
      <c r="F17141" s="64"/>
    </row>
    <row r="17142" spans="4:6">
      <c r="D17142" s="63"/>
      <c r="F17142" s="64"/>
    </row>
    <row r="17143" spans="4:6">
      <c r="D17143" s="63"/>
      <c r="F17143" s="64"/>
    </row>
    <row r="17144" spans="4:6">
      <c r="D17144" s="63"/>
      <c r="F17144" s="64"/>
    </row>
    <row r="17145" spans="4:6">
      <c r="D17145" s="63"/>
      <c r="F17145" s="64"/>
    </row>
    <row r="17146" spans="4:6">
      <c r="D17146" s="63"/>
      <c r="F17146" s="64"/>
    </row>
    <row r="17147" spans="4:6">
      <c r="D17147" s="63"/>
      <c r="F17147" s="64"/>
    </row>
    <row r="17148" spans="4:6">
      <c r="D17148" s="63"/>
      <c r="F17148" s="64"/>
    </row>
    <row r="17149" spans="4:6">
      <c r="D17149" s="63"/>
      <c r="F17149" s="64"/>
    </row>
    <row r="17150" spans="4:6">
      <c r="D17150" s="63"/>
      <c r="F17150" s="64"/>
    </row>
    <row r="17151" spans="4:6">
      <c r="D17151" s="63"/>
      <c r="F17151" s="64"/>
    </row>
    <row r="17152" spans="4:6">
      <c r="D17152" s="63"/>
      <c r="F17152" s="64"/>
    </row>
    <row r="17153" spans="4:6">
      <c r="D17153" s="63"/>
      <c r="F17153" s="64"/>
    </row>
    <row r="17154" spans="4:6">
      <c r="D17154" s="63"/>
      <c r="F17154" s="64"/>
    </row>
    <row r="17155" spans="4:6">
      <c r="D17155" s="63"/>
      <c r="F17155" s="64"/>
    </row>
    <row r="17156" spans="4:6">
      <c r="D17156" s="63"/>
      <c r="F17156" s="64"/>
    </row>
    <row r="17157" spans="4:6">
      <c r="D17157" s="63"/>
      <c r="F17157" s="64"/>
    </row>
    <row r="17158" spans="4:6">
      <c r="D17158" s="63"/>
      <c r="F17158" s="64"/>
    </row>
    <row r="17159" spans="4:6">
      <c r="D17159" s="63"/>
      <c r="F17159" s="64"/>
    </row>
    <row r="17160" spans="4:6">
      <c r="D17160" s="63"/>
      <c r="F17160" s="64"/>
    </row>
    <row r="17161" spans="4:6">
      <c r="D17161" s="63"/>
      <c r="F17161" s="64"/>
    </row>
    <row r="17162" spans="4:6">
      <c r="D17162" s="63"/>
      <c r="F17162" s="64"/>
    </row>
    <row r="17163" spans="4:6">
      <c r="D17163" s="63"/>
      <c r="F17163" s="64"/>
    </row>
    <row r="17164" spans="4:6">
      <c r="D17164" s="63"/>
      <c r="F17164" s="64"/>
    </row>
    <row r="17165" spans="4:6">
      <c r="D17165" s="63"/>
      <c r="F17165" s="64"/>
    </row>
    <row r="17166" spans="4:6">
      <c r="D17166" s="63"/>
      <c r="F17166" s="64"/>
    </row>
    <row r="17167" spans="4:6">
      <c r="D17167" s="63"/>
      <c r="F17167" s="64"/>
    </row>
    <row r="17168" spans="4:6">
      <c r="D17168" s="63"/>
      <c r="F17168" s="64"/>
    </row>
    <row r="17169" spans="4:6">
      <c r="D17169" s="63"/>
      <c r="F17169" s="64"/>
    </row>
    <row r="17170" spans="4:6">
      <c r="D17170" s="63"/>
      <c r="F17170" s="64"/>
    </row>
    <row r="17171" spans="4:6">
      <c r="D17171" s="63"/>
      <c r="F17171" s="64"/>
    </row>
    <row r="17172" spans="4:6">
      <c r="D17172" s="63"/>
      <c r="F17172" s="64"/>
    </row>
    <row r="17173" spans="4:6">
      <c r="D17173" s="63"/>
      <c r="F17173" s="64"/>
    </row>
    <row r="17174" spans="4:6">
      <c r="D17174" s="63"/>
      <c r="F17174" s="64"/>
    </row>
    <row r="17175" spans="4:6">
      <c r="D17175" s="63"/>
      <c r="F17175" s="64"/>
    </row>
    <row r="17176" spans="4:6">
      <c r="D17176" s="63"/>
      <c r="F17176" s="64"/>
    </row>
    <row r="17177" spans="4:6">
      <c r="D17177" s="63"/>
      <c r="F17177" s="64"/>
    </row>
    <row r="17178" spans="4:6">
      <c r="D17178" s="63"/>
      <c r="F17178" s="64"/>
    </row>
    <row r="17179" spans="4:6">
      <c r="D17179" s="63"/>
      <c r="F17179" s="64"/>
    </row>
    <row r="17180" spans="4:6">
      <c r="D17180" s="63"/>
      <c r="F17180" s="64"/>
    </row>
    <row r="17181" spans="4:6">
      <c r="D17181" s="63"/>
      <c r="F17181" s="64"/>
    </row>
    <row r="17182" spans="4:6">
      <c r="D17182" s="63"/>
      <c r="F17182" s="64"/>
    </row>
    <row r="17183" spans="4:6">
      <c r="D17183" s="63"/>
      <c r="F17183" s="64"/>
    </row>
    <row r="17184" spans="4:6">
      <c r="D17184" s="63"/>
      <c r="F17184" s="64"/>
    </row>
    <row r="17185" spans="4:6">
      <c r="D17185" s="63"/>
      <c r="F17185" s="64"/>
    </row>
    <row r="17186" spans="4:6">
      <c r="D17186" s="63"/>
      <c r="F17186" s="64"/>
    </row>
    <row r="17187" spans="4:6">
      <c r="D17187" s="63"/>
      <c r="F17187" s="64"/>
    </row>
    <row r="17188" spans="4:6">
      <c r="D17188" s="63"/>
      <c r="F17188" s="64"/>
    </row>
    <row r="17189" spans="4:6">
      <c r="D17189" s="63"/>
      <c r="F17189" s="64"/>
    </row>
    <row r="17190" spans="4:6">
      <c r="D17190" s="63"/>
      <c r="F17190" s="64"/>
    </row>
    <row r="17191" spans="4:6">
      <c r="D17191" s="63"/>
      <c r="F17191" s="64"/>
    </row>
    <row r="17192" spans="4:6">
      <c r="D17192" s="63"/>
      <c r="F17192" s="64"/>
    </row>
    <row r="17193" spans="4:6">
      <c r="D17193" s="63"/>
      <c r="F17193" s="64"/>
    </row>
    <row r="17194" spans="4:6">
      <c r="D17194" s="63"/>
      <c r="F17194" s="64"/>
    </row>
    <row r="17195" spans="4:6">
      <c r="D17195" s="63"/>
      <c r="F17195" s="64"/>
    </row>
    <row r="17196" spans="4:6">
      <c r="D17196" s="63"/>
      <c r="F17196" s="64"/>
    </row>
    <row r="17197" spans="4:6">
      <c r="D17197" s="63"/>
      <c r="F17197" s="64"/>
    </row>
    <row r="17198" spans="4:6">
      <c r="D17198" s="63"/>
      <c r="F17198" s="64"/>
    </row>
    <row r="17199" spans="4:6">
      <c r="D17199" s="63"/>
      <c r="F17199" s="64"/>
    </row>
    <row r="17200" spans="4:6">
      <c r="D17200" s="63"/>
      <c r="F17200" s="64"/>
    </row>
    <row r="17201" spans="4:6">
      <c r="D17201" s="63"/>
      <c r="F17201" s="64"/>
    </row>
    <row r="17202" spans="4:6">
      <c r="D17202" s="63"/>
      <c r="F17202" s="64"/>
    </row>
    <row r="17203" spans="4:6">
      <c r="D17203" s="63"/>
      <c r="F17203" s="64"/>
    </row>
    <row r="17204" spans="4:6">
      <c r="D17204" s="63"/>
      <c r="F17204" s="64"/>
    </row>
    <row r="17205" spans="4:6">
      <c r="D17205" s="63"/>
      <c r="F17205" s="64"/>
    </row>
    <row r="17206" spans="4:6">
      <c r="D17206" s="63"/>
      <c r="F17206" s="64"/>
    </row>
    <row r="17207" spans="4:6">
      <c r="D17207" s="63"/>
      <c r="F17207" s="64"/>
    </row>
    <row r="17208" spans="4:6">
      <c r="D17208" s="63"/>
      <c r="F17208" s="64"/>
    </row>
    <row r="17209" spans="4:6">
      <c r="D17209" s="63"/>
      <c r="F17209" s="64"/>
    </row>
    <row r="17210" spans="4:6">
      <c r="D17210" s="63"/>
      <c r="F17210" s="64"/>
    </row>
    <row r="17211" spans="4:6">
      <c r="D17211" s="63"/>
      <c r="F17211" s="64"/>
    </row>
    <row r="17212" spans="4:6">
      <c r="D17212" s="63"/>
      <c r="F17212" s="64"/>
    </row>
    <row r="17213" spans="4:6">
      <c r="D17213" s="63"/>
      <c r="F17213" s="64"/>
    </row>
    <row r="17214" spans="4:6">
      <c r="D17214" s="63"/>
      <c r="F17214" s="64"/>
    </row>
    <row r="17215" spans="4:6">
      <c r="D17215" s="63"/>
      <c r="F17215" s="64"/>
    </row>
    <row r="17216" spans="4:6">
      <c r="D17216" s="63"/>
      <c r="F17216" s="64"/>
    </row>
    <row r="17217" spans="4:6">
      <c r="D17217" s="63"/>
      <c r="F17217" s="64"/>
    </row>
    <row r="17218" spans="4:6">
      <c r="D17218" s="63"/>
      <c r="F17218" s="64"/>
    </row>
    <row r="17219" spans="4:6">
      <c r="D17219" s="63"/>
      <c r="F17219" s="64"/>
    </row>
    <row r="17220" spans="4:6">
      <c r="D17220" s="63"/>
      <c r="F17220" s="64"/>
    </row>
    <row r="17221" spans="4:6">
      <c r="D17221" s="63"/>
      <c r="F17221" s="64"/>
    </row>
    <row r="17222" spans="4:6">
      <c r="D17222" s="63"/>
      <c r="F17222" s="64"/>
    </row>
    <row r="17223" spans="4:6">
      <c r="D17223" s="63"/>
      <c r="F17223" s="64"/>
    </row>
    <row r="17224" spans="4:6">
      <c r="D17224" s="63"/>
      <c r="F17224" s="64"/>
    </row>
    <row r="17225" spans="4:6">
      <c r="D17225" s="63"/>
      <c r="F17225" s="64"/>
    </row>
    <row r="17226" spans="4:6">
      <c r="D17226" s="63"/>
      <c r="F17226" s="64"/>
    </row>
    <row r="17227" spans="4:6">
      <c r="D17227" s="63"/>
      <c r="F17227" s="64"/>
    </row>
    <row r="17228" spans="4:6">
      <c r="D17228" s="63"/>
      <c r="F17228" s="64"/>
    </row>
    <row r="17229" spans="4:6">
      <c r="D17229" s="63"/>
      <c r="F17229" s="64"/>
    </row>
    <row r="17230" spans="4:6">
      <c r="D17230" s="63"/>
      <c r="F17230" s="64"/>
    </row>
    <row r="17231" spans="4:6">
      <c r="D17231" s="63"/>
      <c r="F17231" s="64"/>
    </row>
    <row r="17232" spans="4:6">
      <c r="D17232" s="63"/>
      <c r="F17232" s="64"/>
    </row>
    <row r="17233" spans="4:6">
      <c r="D17233" s="63"/>
      <c r="F17233" s="64"/>
    </row>
    <row r="17234" spans="4:6">
      <c r="D17234" s="63"/>
      <c r="F17234" s="64"/>
    </row>
    <row r="17235" spans="4:6">
      <c r="D17235" s="63"/>
      <c r="F17235" s="64"/>
    </row>
    <row r="17236" spans="4:6">
      <c r="D17236" s="63"/>
      <c r="F17236" s="64"/>
    </row>
    <row r="17237" spans="4:6">
      <c r="D17237" s="63"/>
      <c r="F17237" s="64"/>
    </row>
    <row r="17238" spans="4:6">
      <c r="D17238" s="63"/>
      <c r="F17238" s="64"/>
    </row>
    <row r="17239" spans="4:6">
      <c r="D17239" s="63"/>
      <c r="F17239" s="64"/>
    </row>
    <row r="17240" spans="4:6">
      <c r="D17240" s="63"/>
      <c r="F17240" s="64"/>
    </row>
    <row r="17241" spans="4:6">
      <c r="D17241" s="63"/>
      <c r="F17241" s="64"/>
    </row>
    <row r="17242" spans="4:6">
      <c r="D17242" s="63"/>
      <c r="F17242" s="64"/>
    </row>
    <row r="17243" spans="4:6">
      <c r="D17243" s="63"/>
      <c r="F17243" s="64"/>
    </row>
    <row r="17244" spans="4:6">
      <c r="D17244" s="63"/>
      <c r="F17244" s="64"/>
    </row>
    <row r="17245" spans="4:6">
      <c r="D17245" s="63"/>
      <c r="F17245" s="64"/>
    </row>
    <row r="17246" spans="4:6">
      <c r="D17246" s="63"/>
      <c r="F17246" s="64"/>
    </row>
    <row r="17247" spans="4:6">
      <c r="D17247" s="63"/>
      <c r="F17247" s="64"/>
    </row>
    <row r="17248" spans="4:6">
      <c r="D17248" s="63"/>
      <c r="F17248" s="64"/>
    </row>
    <row r="17249" spans="4:6">
      <c r="D17249" s="63"/>
      <c r="F17249" s="64"/>
    </row>
    <row r="17250" spans="4:6">
      <c r="D17250" s="63"/>
      <c r="F17250" s="64"/>
    </row>
    <row r="17251" spans="4:6">
      <c r="D17251" s="63"/>
      <c r="F17251" s="64"/>
    </row>
    <row r="17252" spans="4:6">
      <c r="D17252" s="63"/>
      <c r="F17252" s="64"/>
    </row>
    <row r="17253" spans="4:6">
      <c r="D17253" s="63"/>
      <c r="F17253" s="64"/>
    </row>
    <row r="17254" spans="4:6">
      <c r="D17254" s="63"/>
      <c r="F17254" s="64"/>
    </row>
    <row r="17255" spans="4:6">
      <c r="D17255" s="63"/>
      <c r="F17255" s="64"/>
    </row>
    <row r="17256" spans="4:6">
      <c r="D17256" s="63"/>
      <c r="F17256" s="64"/>
    </row>
    <row r="17257" spans="4:6">
      <c r="D17257" s="63"/>
      <c r="F17257" s="64"/>
    </row>
    <row r="17258" spans="4:6">
      <c r="D17258" s="63"/>
      <c r="F17258" s="64"/>
    </row>
    <row r="17259" spans="4:6">
      <c r="D17259" s="63"/>
      <c r="F17259" s="64"/>
    </row>
    <row r="17260" spans="4:6">
      <c r="D17260" s="63"/>
      <c r="F17260" s="64"/>
    </row>
    <row r="17261" spans="4:6">
      <c r="D17261" s="63"/>
      <c r="F17261" s="64"/>
    </row>
    <row r="17262" spans="4:6">
      <c r="D17262" s="63"/>
      <c r="F17262" s="64"/>
    </row>
    <row r="17263" spans="4:6">
      <c r="D17263" s="63"/>
      <c r="F17263" s="64"/>
    </row>
    <row r="17264" spans="4:6">
      <c r="D17264" s="63"/>
      <c r="F17264" s="64"/>
    </row>
    <row r="17265" spans="4:6">
      <c r="D17265" s="63"/>
      <c r="F17265" s="64"/>
    </row>
    <row r="17266" spans="4:6">
      <c r="D17266" s="63"/>
      <c r="F17266" s="64"/>
    </row>
    <row r="17267" spans="4:6">
      <c r="D17267" s="63"/>
      <c r="F17267" s="64"/>
    </row>
    <row r="17268" spans="4:6">
      <c r="D17268" s="63"/>
      <c r="F17268" s="64"/>
    </row>
    <row r="17269" spans="4:6">
      <c r="D17269" s="63"/>
      <c r="F17269" s="64"/>
    </row>
    <row r="17270" spans="4:6">
      <c r="D17270" s="63"/>
      <c r="F17270" s="64"/>
    </row>
    <row r="17271" spans="4:6">
      <c r="D17271" s="63"/>
      <c r="F17271" s="64"/>
    </row>
    <row r="17272" spans="4:6">
      <c r="D17272" s="63"/>
      <c r="F17272" s="64"/>
    </row>
    <row r="17273" spans="4:6">
      <c r="D17273" s="63"/>
      <c r="F17273" s="64"/>
    </row>
    <row r="17274" spans="4:6">
      <c r="D17274" s="63"/>
      <c r="F17274" s="64"/>
    </row>
    <row r="17275" spans="4:6">
      <c r="D17275" s="63"/>
      <c r="F17275" s="64"/>
    </row>
    <row r="17276" spans="4:6">
      <c r="D17276" s="63"/>
      <c r="F17276" s="64"/>
    </row>
    <row r="17277" spans="4:6">
      <c r="D17277" s="63"/>
      <c r="F17277" s="64"/>
    </row>
    <row r="17278" spans="4:6">
      <c r="D17278" s="63"/>
      <c r="F17278" s="64"/>
    </row>
    <row r="17279" spans="4:6">
      <c r="D17279" s="63"/>
      <c r="F17279" s="64"/>
    </row>
    <row r="17280" spans="4:6">
      <c r="D17280" s="63"/>
      <c r="F17280" s="64"/>
    </row>
    <row r="17281" spans="4:6">
      <c r="D17281" s="63"/>
      <c r="F17281" s="64"/>
    </row>
    <row r="17282" spans="4:6">
      <c r="D17282" s="63"/>
      <c r="F17282" s="64"/>
    </row>
    <row r="17283" spans="4:6">
      <c r="D17283" s="63"/>
      <c r="F17283" s="64"/>
    </row>
    <row r="17284" spans="4:6">
      <c r="D17284" s="63"/>
      <c r="F17284" s="64"/>
    </row>
    <row r="17285" spans="4:6">
      <c r="D17285" s="63"/>
      <c r="F17285" s="64"/>
    </row>
    <row r="17286" spans="4:6">
      <c r="D17286" s="63"/>
      <c r="F17286" s="64"/>
    </row>
    <row r="17287" spans="4:6">
      <c r="D17287" s="63"/>
      <c r="F17287" s="64"/>
    </row>
    <row r="17288" spans="4:6">
      <c r="D17288" s="63"/>
      <c r="F17288" s="64"/>
    </row>
    <row r="17289" spans="4:6">
      <c r="D17289" s="63"/>
      <c r="F17289" s="64"/>
    </row>
    <row r="17290" spans="4:6">
      <c r="D17290" s="63"/>
      <c r="F17290" s="64"/>
    </row>
    <row r="17291" spans="4:6">
      <c r="D17291" s="63"/>
      <c r="F17291" s="64"/>
    </row>
    <row r="17292" spans="4:6">
      <c r="D17292" s="63"/>
      <c r="F17292" s="64"/>
    </row>
    <row r="17293" spans="4:6">
      <c r="D17293" s="63"/>
      <c r="F17293" s="64"/>
    </row>
    <row r="17294" spans="4:6">
      <c r="D17294" s="63"/>
      <c r="F17294" s="64"/>
    </row>
    <row r="17295" spans="4:6">
      <c r="D17295" s="63"/>
      <c r="F17295" s="64"/>
    </row>
    <row r="17296" spans="4:6">
      <c r="D17296" s="63"/>
      <c r="F17296" s="64"/>
    </row>
    <row r="17297" spans="4:6">
      <c r="D17297" s="63"/>
      <c r="F17297" s="64"/>
    </row>
    <row r="17298" spans="4:6">
      <c r="D17298" s="63"/>
      <c r="F17298" s="64"/>
    </row>
    <row r="17299" spans="4:6">
      <c r="D17299" s="63"/>
      <c r="F17299" s="64"/>
    </row>
    <row r="17300" spans="4:6">
      <c r="D17300" s="63"/>
      <c r="F17300" s="64"/>
    </row>
    <row r="17301" spans="4:6">
      <c r="D17301" s="63"/>
      <c r="F17301" s="64"/>
    </row>
    <row r="17302" spans="4:6">
      <c r="D17302" s="63"/>
      <c r="F17302" s="64"/>
    </row>
    <row r="17303" spans="4:6">
      <c r="D17303" s="63"/>
      <c r="F17303" s="64"/>
    </row>
    <row r="17304" spans="4:6">
      <c r="D17304" s="63"/>
      <c r="F17304" s="64"/>
    </row>
    <row r="17305" spans="4:6">
      <c r="D17305" s="63"/>
      <c r="F17305" s="64"/>
    </row>
    <row r="17306" spans="4:6">
      <c r="D17306" s="63"/>
      <c r="F17306" s="64"/>
    </row>
    <row r="17307" spans="4:6">
      <c r="D17307" s="63"/>
      <c r="F17307" s="64"/>
    </row>
    <row r="17308" spans="4:6">
      <c r="D17308" s="63"/>
      <c r="F17308" s="64"/>
    </row>
    <row r="17309" spans="4:6">
      <c r="D17309" s="63"/>
      <c r="F17309" s="64"/>
    </row>
    <row r="17310" spans="4:6">
      <c r="D17310" s="63"/>
      <c r="F17310" s="64"/>
    </row>
    <row r="17311" spans="4:6">
      <c r="D17311" s="63"/>
      <c r="F17311" s="64"/>
    </row>
    <row r="17312" spans="4:6">
      <c r="D17312" s="63"/>
      <c r="F17312" s="64"/>
    </row>
    <row r="17313" spans="4:6">
      <c r="D17313" s="63"/>
      <c r="F17313" s="64"/>
    </row>
    <row r="17314" spans="4:6">
      <c r="D17314" s="63"/>
      <c r="F17314" s="64"/>
    </row>
    <row r="17315" spans="4:6">
      <c r="D17315" s="63"/>
      <c r="F17315" s="64"/>
    </row>
    <row r="17316" spans="4:6">
      <c r="D17316" s="63"/>
      <c r="F17316" s="64"/>
    </row>
    <row r="17317" spans="4:6">
      <c r="D17317" s="63"/>
      <c r="F17317" s="64"/>
    </row>
    <row r="17318" spans="4:6">
      <c r="D17318" s="63"/>
      <c r="F17318" s="64"/>
    </row>
    <row r="17319" spans="4:6">
      <c r="D17319" s="63"/>
      <c r="F17319" s="64"/>
    </row>
    <row r="17320" spans="4:6">
      <c r="D17320" s="63"/>
      <c r="F17320" s="64"/>
    </row>
    <row r="17321" spans="4:6">
      <c r="D17321" s="63"/>
      <c r="F17321" s="64"/>
    </row>
    <row r="17322" spans="4:6">
      <c r="D17322" s="63"/>
      <c r="F17322" s="64"/>
    </row>
    <row r="17323" spans="4:6">
      <c r="D17323" s="63"/>
      <c r="F17323" s="64"/>
    </row>
    <row r="17324" spans="4:6">
      <c r="D17324" s="63"/>
      <c r="F17324" s="64"/>
    </row>
    <row r="17325" spans="4:6">
      <c r="D17325" s="63"/>
      <c r="F17325" s="64"/>
    </row>
    <row r="17326" spans="4:6">
      <c r="D17326" s="63"/>
      <c r="F17326" s="64"/>
    </row>
    <row r="17327" spans="4:6">
      <c r="D17327" s="63"/>
      <c r="F17327" s="64"/>
    </row>
    <row r="17328" spans="4:6">
      <c r="D17328" s="63"/>
      <c r="F17328" s="64"/>
    </row>
    <row r="17329" spans="4:6">
      <c r="D17329" s="63"/>
      <c r="F17329" s="64"/>
    </row>
    <row r="17330" spans="4:6">
      <c r="D17330" s="63"/>
      <c r="F17330" s="64"/>
    </row>
    <row r="17331" spans="4:6">
      <c r="D17331" s="63"/>
      <c r="F17331" s="64"/>
    </row>
    <row r="17332" spans="4:6">
      <c r="D17332" s="63"/>
      <c r="F17332" s="64"/>
    </row>
    <row r="17333" spans="4:6">
      <c r="D17333" s="63"/>
      <c r="F17333" s="64"/>
    </row>
    <row r="17334" spans="4:6">
      <c r="D17334" s="63"/>
      <c r="F17334" s="64"/>
    </row>
    <row r="17335" spans="4:6">
      <c r="D17335" s="63"/>
      <c r="F17335" s="64"/>
    </row>
    <row r="17336" spans="4:6">
      <c r="D17336" s="63"/>
      <c r="F17336" s="64"/>
    </row>
    <row r="17337" spans="4:6">
      <c r="D17337" s="63"/>
      <c r="F17337" s="64"/>
    </row>
    <row r="17338" spans="4:6">
      <c r="D17338" s="63"/>
      <c r="F17338" s="64"/>
    </row>
    <row r="17339" spans="4:6">
      <c r="D17339" s="63"/>
      <c r="F17339" s="64"/>
    </row>
    <row r="17340" spans="4:6">
      <c r="D17340" s="63"/>
      <c r="F17340" s="64"/>
    </row>
    <row r="17341" spans="4:6">
      <c r="D17341" s="63"/>
      <c r="F17341" s="64"/>
    </row>
    <row r="17342" spans="4:6">
      <c r="D17342" s="63"/>
      <c r="F17342" s="64"/>
    </row>
    <row r="17343" spans="4:6">
      <c r="D17343" s="63"/>
      <c r="F17343" s="64"/>
    </row>
    <row r="17344" spans="4:6">
      <c r="D17344" s="63"/>
      <c r="F17344" s="64"/>
    </row>
    <row r="17345" spans="4:6">
      <c r="D17345" s="63"/>
      <c r="F17345" s="64"/>
    </row>
    <row r="17346" spans="4:6">
      <c r="D17346" s="63"/>
      <c r="F17346" s="64"/>
    </row>
    <row r="17347" spans="4:6">
      <c r="D17347" s="63"/>
      <c r="F17347" s="64"/>
    </row>
    <row r="17348" spans="4:6">
      <c r="D17348" s="63"/>
      <c r="F17348" s="64"/>
    </row>
    <row r="17349" spans="4:6">
      <c r="D17349" s="63"/>
      <c r="F17349" s="64"/>
    </row>
    <row r="17350" spans="4:6">
      <c r="D17350" s="63"/>
      <c r="F17350" s="64"/>
    </row>
    <row r="17351" spans="4:6">
      <c r="D17351" s="63"/>
      <c r="F17351" s="64"/>
    </row>
    <row r="17352" spans="4:6">
      <c r="D17352" s="63"/>
      <c r="F17352" s="64"/>
    </row>
    <row r="17353" spans="4:6">
      <c r="D17353" s="63"/>
      <c r="F17353" s="64"/>
    </row>
    <row r="17354" spans="4:6">
      <c r="D17354" s="63"/>
      <c r="F17354" s="64"/>
    </row>
    <row r="17355" spans="4:6">
      <c r="D17355" s="63"/>
      <c r="F17355" s="64"/>
    </row>
    <row r="17356" spans="4:6">
      <c r="D17356" s="63"/>
      <c r="F17356" s="64"/>
    </row>
    <row r="17357" spans="4:6">
      <c r="D17357" s="63"/>
      <c r="F17357" s="64"/>
    </row>
    <row r="17358" spans="4:6">
      <c r="D17358" s="63"/>
      <c r="F17358" s="64"/>
    </row>
    <row r="17359" spans="4:6">
      <c r="D17359" s="63"/>
      <c r="F17359" s="64"/>
    </row>
    <row r="17360" spans="4:6">
      <c r="D17360" s="63"/>
      <c r="F17360" s="64"/>
    </row>
    <row r="17361" spans="4:6">
      <c r="D17361" s="63"/>
      <c r="F17361" s="64"/>
    </row>
    <row r="17362" spans="4:6">
      <c r="D17362" s="63"/>
      <c r="F17362" s="64"/>
    </row>
    <row r="17363" spans="4:6">
      <c r="D17363" s="63"/>
      <c r="F17363" s="64"/>
    </row>
    <row r="17364" spans="4:6">
      <c r="D17364" s="63"/>
      <c r="F17364" s="64"/>
    </row>
    <row r="17365" spans="4:6">
      <c r="D17365" s="63"/>
      <c r="F17365" s="64"/>
    </row>
    <row r="17366" spans="4:6">
      <c r="D17366" s="63"/>
      <c r="F17366" s="64"/>
    </row>
    <row r="17367" spans="4:6">
      <c r="D17367" s="63"/>
      <c r="F17367" s="64"/>
    </row>
    <row r="17368" spans="4:6">
      <c r="D17368" s="63"/>
      <c r="F17368" s="64"/>
    </row>
    <row r="17369" spans="4:6">
      <c r="D17369" s="63"/>
      <c r="F17369" s="64"/>
    </row>
    <row r="17370" spans="4:6">
      <c r="D17370" s="63"/>
      <c r="F17370" s="64"/>
    </row>
    <row r="17371" spans="4:6">
      <c r="D17371" s="63"/>
      <c r="F17371" s="64"/>
    </row>
    <row r="17372" spans="4:6">
      <c r="D17372" s="63"/>
      <c r="F17372" s="64"/>
    </row>
    <row r="17373" spans="4:6">
      <c r="D17373" s="63"/>
      <c r="F17373" s="64"/>
    </row>
    <row r="17374" spans="4:6">
      <c r="D17374" s="63"/>
      <c r="F17374" s="64"/>
    </row>
    <row r="17375" spans="4:6">
      <c r="D17375" s="63"/>
      <c r="F17375" s="64"/>
    </row>
    <row r="17376" spans="4:6">
      <c r="D17376" s="63"/>
      <c r="F17376" s="64"/>
    </row>
    <row r="17377" spans="4:6">
      <c r="D17377" s="63"/>
      <c r="F17377" s="64"/>
    </row>
    <row r="17378" spans="4:6">
      <c r="D17378" s="63"/>
      <c r="F17378" s="64"/>
    </row>
    <row r="17379" spans="4:6">
      <c r="D17379" s="63"/>
      <c r="F17379" s="64"/>
    </row>
    <row r="17380" spans="4:6">
      <c r="D17380" s="63"/>
      <c r="F17380" s="64"/>
    </row>
    <row r="17381" spans="4:6">
      <c r="D17381" s="63"/>
      <c r="F17381" s="64"/>
    </row>
    <row r="17382" spans="4:6">
      <c r="D17382" s="63"/>
      <c r="F17382" s="64"/>
    </row>
    <row r="17383" spans="4:6">
      <c r="D17383" s="63"/>
      <c r="F17383" s="64"/>
    </row>
    <row r="17384" spans="4:6">
      <c r="D17384" s="63"/>
      <c r="F17384" s="64"/>
    </row>
    <row r="17385" spans="4:6">
      <c r="D17385" s="63"/>
      <c r="F17385" s="64"/>
    </row>
    <row r="17386" spans="4:6">
      <c r="D17386" s="63"/>
      <c r="F17386" s="64"/>
    </row>
    <row r="17387" spans="4:6">
      <c r="D17387" s="63"/>
      <c r="F17387" s="64"/>
    </row>
    <row r="17388" spans="4:6">
      <c r="D17388" s="63"/>
      <c r="F17388" s="64"/>
    </row>
    <row r="17389" spans="4:6">
      <c r="D17389" s="63"/>
      <c r="F17389" s="64"/>
    </row>
    <row r="17390" spans="4:6">
      <c r="D17390" s="63"/>
      <c r="F17390" s="64"/>
    </row>
    <row r="17391" spans="4:6">
      <c r="D17391" s="63"/>
      <c r="F17391" s="64"/>
    </row>
    <row r="17392" spans="4:6">
      <c r="D17392" s="63"/>
      <c r="F17392" s="64"/>
    </row>
    <row r="17393" spans="4:6">
      <c r="D17393" s="63"/>
      <c r="F17393" s="64"/>
    </row>
    <row r="17394" spans="4:6">
      <c r="D17394" s="63"/>
      <c r="F17394" s="64"/>
    </row>
    <row r="17395" spans="4:6">
      <c r="D17395" s="63"/>
      <c r="F17395" s="64"/>
    </row>
    <row r="17396" spans="4:6">
      <c r="D17396" s="63"/>
      <c r="F17396" s="64"/>
    </row>
    <row r="17397" spans="4:6">
      <c r="D17397" s="63"/>
      <c r="F17397" s="64"/>
    </row>
    <row r="17398" spans="4:6">
      <c r="D17398" s="63"/>
      <c r="F17398" s="64"/>
    </row>
    <row r="17399" spans="4:6">
      <c r="D17399" s="63"/>
      <c r="F17399" s="64"/>
    </row>
    <row r="17400" spans="4:6">
      <c r="D17400" s="63"/>
      <c r="F17400" s="64"/>
    </row>
    <row r="17401" spans="4:6">
      <c r="D17401" s="63"/>
      <c r="F17401" s="64"/>
    </row>
    <row r="17402" spans="4:6">
      <c r="D17402" s="63"/>
      <c r="F17402" s="64"/>
    </row>
    <row r="17403" spans="4:6">
      <c r="D17403" s="63"/>
      <c r="F17403" s="64"/>
    </row>
    <row r="17404" spans="4:6">
      <c r="D17404" s="63"/>
      <c r="F17404" s="64"/>
    </row>
    <row r="17405" spans="4:6">
      <c r="D17405" s="63"/>
      <c r="F17405" s="64"/>
    </row>
    <row r="17406" spans="4:6">
      <c r="D17406" s="63"/>
      <c r="F17406" s="64"/>
    </row>
    <row r="17407" spans="4:6">
      <c r="D17407" s="63"/>
      <c r="F17407" s="64"/>
    </row>
    <row r="17408" spans="4:6">
      <c r="D17408" s="63"/>
      <c r="F17408" s="64"/>
    </row>
    <row r="17409" spans="4:6">
      <c r="D17409" s="63"/>
      <c r="F17409" s="64"/>
    </row>
    <row r="17410" spans="4:6">
      <c r="D17410" s="63"/>
      <c r="F17410" s="64"/>
    </row>
    <row r="17411" spans="4:6">
      <c r="D17411" s="63"/>
      <c r="F17411" s="64"/>
    </row>
    <row r="17412" spans="4:6">
      <c r="D17412" s="63"/>
      <c r="F17412" s="64"/>
    </row>
    <row r="17413" spans="4:6">
      <c r="D17413" s="63"/>
      <c r="F17413" s="64"/>
    </row>
    <row r="17414" spans="4:6">
      <c r="D17414" s="63"/>
      <c r="F17414" s="64"/>
    </row>
    <row r="17415" spans="4:6">
      <c r="D17415" s="63"/>
      <c r="F17415" s="64"/>
    </row>
    <row r="17416" spans="4:6">
      <c r="D17416" s="63"/>
      <c r="F17416" s="64"/>
    </row>
    <row r="17417" spans="4:6">
      <c r="D17417" s="63"/>
      <c r="F17417" s="64"/>
    </row>
    <row r="17418" spans="4:6">
      <c r="D17418" s="63"/>
      <c r="F17418" s="64"/>
    </row>
    <row r="17419" spans="4:6">
      <c r="D17419" s="63"/>
      <c r="F17419" s="64"/>
    </row>
    <row r="17420" spans="4:6">
      <c r="D17420" s="63"/>
      <c r="F17420" s="64"/>
    </row>
    <row r="17421" spans="4:6">
      <c r="D17421" s="63"/>
      <c r="F17421" s="64"/>
    </row>
    <row r="17422" spans="4:6">
      <c r="D17422" s="63"/>
      <c r="F17422" s="64"/>
    </row>
    <row r="17423" spans="4:6">
      <c r="D17423" s="63"/>
      <c r="F17423" s="64"/>
    </row>
    <row r="17424" spans="4:6">
      <c r="D17424" s="63"/>
      <c r="F17424" s="64"/>
    </row>
    <row r="17425" spans="4:6">
      <c r="D17425" s="63"/>
      <c r="F17425" s="64"/>
    </row>
    <row r="17426" spans="4:6">
      <c r="D17426" s="63"/>
      <c r="F17426" s="64"/>
    </row>
    <row r="17427" spans="4:6">
      <c r="D17427" s="63"/>
      <c r="F17427" s="64"/>
    </row>
    <row r="17428" spans="4:6">
      <c r="D17428" s="63"/>
      <c r="F17428" s="64"/>
    </row>
    <row r="17429" spans="4:6">
      <c r="D17429" s="63"/>
      <c r="F17429" s="64"/>
    </row>
    <row r="17430" spans="4:6">
      <c r="D17430" s="63"/>
      <c r="F17430" s="64"/>
    </row>
    <row r="17431" spans="4:6">
      <c r="D17431" s="63"/>
      <c r="F17431" s="64"/>
    </row>
    <row r="17432" spans="4:6">
      <c r="D17432" s="63"/>
      <c r="F17432" s="64"/>
    </row>
    <row r="17433" spans="4:6">
      <c r="D17433" s="63"/>
      <c r="F17433" s="64"/>
    </row>
    <row r="17434" spans="4:6">
      <c r="D17434" s="63"/>
      <c r="F17434" s="64"/>
    </row>
    <row r="17435" spans="4:6">
      <c r="D17435" s="63"/>
      <c r="F17435" s="64"/>
    </row>
    <row r="17436" spans="4:6">
      <c r="D17436" s="63"/>
      <c r="F17436" s="64"/>
    </row>
    <row r="17437" spans="4:6">
      <c r="D17437" s="63"/>
      <c r="F17437" s="64"/>
    </row>
    <row r="17438" spans="4:6">
      <c r="D17438" s="63"/>
      <c r="F17438" s="64"/>
    </row>
    <row r="17439" spans="4:6">
      <c r="D17439" s="63"/>
      <c r="F17439" s="64"/>
    </row>
    <row r="17440" spans="4:6">
      <c r="D17440" s="63"/>
      <c r="F17440" s="64"/>
    </row>
    <row r="17441" spans="4:6">
      <c r="D17441" s="63"/>
      <c r="F17441" s="64"/>
    </row>
    <row r="17442" spans="4:6">
      <c r="D17442" s="63"/>
      <c r="F17442" s="64"/>
    </row>
    <row r="17443" spans="4:6">
      <c r="D17443" s="63"/>
      <c r="F17443" s="64"/>
    </row>
    <row r="17444" spans="4:6">
      <c r="D17444" s="63"/>
      <c r="F17444" s="64"/>
    </row>
    <row r="17445" spans="4:6">
      <c r="D17445" s="63"/>
      <c r="F17445" s="64"/>
    </row>
    <row r="17446" spans="4:6">
      <c r="D17446" s="63"/>
      <c r="F17446" s="64"/>
    </row>
    <row r="17447" spans="4:6">
      <c r="D17447" s="63"/>
      <c r="F17447" s="64"/>
    </row>
    <row r="17448" spans="4:6">
      <c r="D17448" s="63"/>
      <c r="F17448" s="64"/>
    </row>
    <row r="17449" spans="4:6">
      <c r="D17449" s="63"/>
      <c r="F17449" s="64"/>
    </row>
    <row r="17450" spans="4:6">
      <c r="D17450" s="63"/>
      <c r="F17450" s="64"/>
    </row>
    <row r="17451" spans="4:6">
      <c r="D17451" s="63"/>
      <c r="F17451" s="64"/>
    </row>
    <row r="17452" spans="4:6">
      <c r="D17452" s="63"/>
      <c r="F17452" s="64"/>
    </row>
    <row r="17453" spans="4:6">
      <c r="D17453" s="63"/>
      <c r="F17453" s="64"/>
    </row>
    <row r="17454" spans="4:6">
      <c r="D17454" s="63"/>
      <c r="F17454" s="64"/>
    </row>
    <row r="17455" spans="4:6">
      <c r="D17455" s="63"/>
      <c r="F17455" s="64"/>
    </row>
    <row r="17456" spans="4:6">
      <c r="D17456" s="63"/>
      <c r="F17456" s="64"/>
    </row>
    <row r="17457" spans="4:6">
      <c r="D17457" s="63"/>
      <c r="F17457" s="64"/>
    </row>
    <row r="17458" spans="4:6">
      <c r="D17458" s="63"/>
      <c r="F17458" s="64"/>
    </row>
    <row r="17459" spans="4:6">
      <c r="D17459" s="63"/>
      <c r="F17459" s="64"/>
    </row>
    <row r="17460" spans="4:6">
      <c r="D17460" s="63"/>
      <c r="F17460" s="64"/>
    </row>
    <row r="17461" spans="4:6">
      <c r="D17461" s="63"/>
      <c r="F17461" s="64"/>
    </row>
    <row r="17462" spans="4:6">
      <c r="D17462" s="63"/>
      <c r="F17462" s="64"/>
    </row>
    <row r="17463" spans="4:6">
      <c r="D17463" s="63"/>
      <c r="F17463" s="64"/>
    </row>
    <row r="17464" spans="4:6">
      <c r="D17464" s="63"/>
      <c r="F17464" s="64"/>
    </row>
    <row r="17465" spans="4:6">
      <c r="D17465" s="63"/>
      <c r="F17465" s="64"/>
    </row>
    <row r="17466" spans="4:6">
      <c r="D17466" s="63"/>
      <c r="F17466" s="64"/>
    </row>
    <row r="17467" spans="4:6">
      <c r="D17467" s="63"/>
      <c r="F17467" s="64"/>
    </row>
    <row r="17468" spans="4:6">
      <c r="D17468" s="63"/>
      <c r="F17468" s="64"/>
    </row>
    <row r="17469" spans="4:6">
      <c r="D17469" s="63"/>
      <c r="F17469" s="64"/>
    </row>
    <row r="17470" spans="4:6">
      <c r="D17470" s="63"/>
      <c r="F17470" s="64"/>
    </row>
    <row r="17471" spans="4:6">
      <c r="D17471" s="63"/>
      <c r="F17471" s="64"/>
    </row>
    <row r="17472" spans="4:6">
      <c r="D17472" s="63"/>
      <c r="F17472" s="64"/>
    </row>
    <row r="17473" spans="4:6">
      <c r="D17473" s="63"/>
      <c r="F17473" s="64"/>
    </row>
    <row r="17474" spans="4:6">
      <c r="D17474" s="63"/>
      <c r="F17474" s="64"/>
    </row>
    <row r="17475" spans="4:6">
      <c r="D17475" s="63"/>
      <c r="F17475" s="64"/>
    </row>
    <row r="17476" spans="4:6">
      <c r="D17476" s="63"/>
      <c r="F17476" s="64"/>
    </row>
    <row r="17477" spans="4:6">
      <c r="D17477" s="63"/>
      <c r="F17477" s="64"/>
    </row>
    <row r="17478" spans="4:6">
      <c r="D17478" s="63"/>
      <c r="F17478" s="64"/>
    </row>
    <row r="17479" spans="4:6">
      <c r="D17479" s="63"/>
      <c r="F17479" s="64"/>
    </row>
    <row r="17480" spans="4:6">
      <c r="D17480" s="63"/>
      <c r="F17480" s="64"/>
    </row>
    <row r="17481" spans="4:6">
      <c r="D17481" s="63"/>
      <c r="F17481" s="64"/>
    </row>
    <row r="17482" spans="4:6">
      <c r="D17482" s="63"/>
      <c r="F17482" s="64"/>
    </row>
    <row r="17483" spans="4:6">
      <c r="D17483" s="63"/>
      <c r="F17483" s="64"/>
    </row>
    <row r="17484" spans="4:6">
      <c r="D17484" s="63"/>
      <c r="F17484" s="64"/>
    </row>
    <row r="17485" spans="4:6">
      <c r="D17485" s="63"/>
      <c r="F17485" s="64"/>
    </row>
    <row r="17486" spans="4:6">
      <c r="D17486" s="63"/>
      <c r="F17486" s="64"/>
    </row>
    <row r="17487" spans="4:6">
      <c r="D17487" s="63"/>
      <c r="F17487" s="64"/>
    </row>
    <row r="17488" spans="4:6">
      <c r="D17488" s="63"/>
      <c r="F17488" s="64"/>
    </row>
    <row r="17489" spans="4:6">
      <c r="D17489" s="63"/>
      <c r="F17489" s="64"/>
    </row>
    <row r="17490" spans="4:6">
      <c r="D17490" s="63"/>
      <c r="F17490" s="64"/>
    </row>
    <row r="17491" spans="4:6">
      <c r="D17491" s="63"/>
      <c r="F17491" s="64"/>
    </row>
    <row r="17492" spans="4:6">
      <c r="D17492" s="63"/>
      <c r="F17492" s="64"/>
    </row>
    <row r="17493" spans="4:6">
      <c r="D17493" s="63"/>
      <c r="F17493" s="64"/>
    </row>
    <row r="17494" spans="4:6">
      <c r="D17494" s="63"/>
      <c r="F17494" s="64"/>
    </row>
    <row r="17495" spans="4:6">
      <c r="D17495" s="63"/>
      <c r="F17495" s="64"/>
    </row>
    <row r="17496" spans="4:6">
      <c r="D17496" s="63"/>
      <c r="F17496" s="64"/>
    </row>
    <row r="17497" spans="4:6">
      <c r="D17497" s="63"/>
      <c r="F17497" s="64"/>
    </row>
    <row r="17498" spans="4:6">
      <c r="D17498" s="63"/>
      <c r="F17498" s="64"/>
    </row>
    <row r="17499" spans="4:6">
      <c r="D17499" s="63"/>
      <c r="F17499" s="64"/>
    </row>
    <row r="17500" spans="4:6">
      <c r="D17500" s="63"/>
      <c r="F17500" s="64"/>
    </row>
    <row r="17501" spans="4:6">
      <c r="D17501" s="63"/>
      <c r="F17501" s="64"/>
    </row>
    <row r="17502" spans="4:6">
      <c r="D17502" s="63"/>
      <c r="F17502" s="64"/>
    </row>
    <row r="17503" spans="4:6">
      <c r="D17503" s="63"/>
      <c r="F17503" s="64"/>
    </row>
    <row r="17504" spans="4:6">
      <c r="D17504" s="63"/>
      <c r="F17504" s="64"/>
    </row>
    <row r="17505" spans="4:6">
      <c r="D17505" s="63"/>
      <c r="F17505" s="64"/>
    </row>
    <row r="17506" spans="4:6">
      <c r="D17506" s="63"/>
      <c r="F17506" s="64"/>
    </row>
    <row r="17507" spans="4:6">
      <c r="D17507" s="63"/>
      <c r="F17507" s="64"/>
    </row>
    <row r="17508" spans="4:6">
      <c r="D17508" s="63"/>
      <c r="F17508" s="64"/>
    </row>
    <row r="17509" spans="4:6">
      <c r="D17509" s="63"/>
      <c r="F17509" s="64"/>
    </row>
    <row r="17510" spans="4:6">
      <c r="D17510" s="63"/>
      <c r="F17510" s="64"/>
    </row>
    <row r="17511" spans="4:6">
      <c r="D17511" s="63"/>
      <c r="F17511" s="64"/>
    </row>
    <row r="17512" spans="4:6">
      <c r="D17512" s="63"/>
      <c r="F17512" s="64"/>
    </row>
    <row r="17513" spans="4:6">
      <c r="D17513" s="63"/>
      <c r="F17513" s="64"/>
    </row>
    <row r="17514" spans="4:6">
      <c r="D17514" s="63"/>
      <c r="F17514" s="64"/>
    </row>
    <row r="17515" spans="4:6">
      <c r="D17515" s="63"/>
      <c r="F17515" s="64"/>
    </row>
    <row r="17516" spans="4:6">
      <c r="D17516" s="63"/>
      <c r="F17516" s="64"/>
    </row>
    <row r="17517" spans="4:6">
      <c r="D17517" s="63"/>
      <c r="F17517" s="64"/>
    </row>
    <row r="17518" spans="4:6">
      <c r="D17518" s="63"/>
      <c r="F17518" s="64"/>
    </row>
    <row r="17519" spans="4:6">
      <c r="D17519" s="63"/>
      <c r="F17519" s="64"/>
    </row>
    <row r="17520" spans="4:6">
      <c r="D17520" s="63"/>
      <c r="F17520" s="64"/>
    </row>
    <row r="17521" spans="4:6">
      <c r="D17521" s="63"/>
      <c r="F17521" s="64"/>
    </row>
    <row r="17522" spans="4:6">
      <c r="D17522" s="63"/>
      <c r="F17522" s="64"/>
    </row>
    <row r="17523" spans="4:6">
      <c r="D17523" s="63"/>
      <c r="F17523" s="64"/>
    </row>
    <row r="17524" spans="4:6">
      <c r="D17524" s="63"/>
      <c r="F17524" s="64"/>
    </row>
    <row r="17525" spans="4:6">
      <c r="D17525" s="63"/>
      <c r="F17525" s="64"/>
    </row>
    <row r="17526" spans="4:6">
      <c r="D17526" s="63"/>
      <c r="F17526" s="64"/>
    </row>
    <row r="17527" spans="4:6">
      <c r="D17527" s="63"/>
      <c r="F17527" s="64"/>
    </row>
    <row r="17528" spans="4:6">
      <c r="D17528" s="63"/>
      <c r="F17528" s="64"/>
    </row>
    <row r="17529" spans="4:6">
      <c r="D17529" s="63"/>
      <c r="F17529" s="64"/>
    </row>
    <row r="17530" spans="4:6">
      <c r="D17530" s="63"/>
      <c r="F17530" s="64"/>
    </row>
    <row r="17531" spans="4:6">
      <c r="D17531" s="63"/>
      <c r="F17531" s="64"/>
    </row>
    <row r="17532" spans="4:6">
      <c r="D17532" s="63"/>
      <c r="F17532" s="64"/>
    </row>
    <row r="17533" spans="4:6">
      <c r="D17533" s="63"/>
      <c r="F17533" s="64"/>
    </row>
    <row r="17534" spans="4:6">
      <c r="D17534" s="63"/>
      <c r="F17534" s="64"/>
    </row>
    <row r="17535" spans="4:6">
      <c r="D17535" s="63"/>
      <c r="F17535" s="64"/>
    </row>
    <row r="17536" spans="4:6">
      <c r="D17536" s="63"/>
      <c r="F17536" s="64"/>
    </row>
    <row r="17537" spans="4:6">
      <c r="D17537" s="63"/>
      <c r="F17537" s="64"/>
    </row>
    <row r="17538" spans="4:6">
      <c r="D17538" s="63"/>
      <c r="F17538" s="64"/>
    </row>
    <row r="17539" spans="4:6">
      <c r="D17539" s="63"/>
      <c r="F17539" s="64"/>
    </row>
    <row r="17540" spans="4:6">
      <c r="D17540" s="63"/>
      <c r="F17540" s="64"/>
    </row>
    <row r="17541" spans="4:6">
      <c r="D17541" s="63"/>
      <c r="F17541" s="64"/>
    </row>
    <row r="17542" spans="4:6">
      <c r="D17542" s="63"/>
      <c r="F17542" s="64"/>
    </row>
    <row r="17543" spans="4:6">
      <c r="D17543" s="63"/>
      <c r="F17543" s="64"/>
    </row>
    <row r="17544" spans="4:6">
      <c r="D17544" s="63"/>
      <c r="F17544" s="64"/>
    </row>
    <row r="17545" spans="4:6">
      <c r="D17545" s="63"/>
      <c r="F17545" s="64"/>
    </row>
    <row r="17546" spans="4:6">
      <c r="D17546" s="63"/>
      <c r="F17546" s="64"/>
    </row>
    <row r="17547" spans="4:6">
      <c r="D17547" s="63"/>
      <c r="F17547" s="64"/>
    </row>
    <row r="17548" spans="4:6">
      <c r="D17548" s="63"/>
      <c r="F17548" s="64"/>
    </row>
    <row r="17549" spans="4:6">
      <c r="D17549" s="63"/>
      <c r="F17549" s="64"/>
    </row>
    <row r="17550" spans="4:6">
      <c r="D17550" s="63"/>
      <c r="F17550" s="64"/>
    </row>
    <row r="17551" spans="4:6">
      <c r="D17551" s="63"/>
      <c r="F17551" s="64"/>
    </row>
    <row r="17552" spans="4:6">
      <c r="D17552" s="63"/>
      <c r="F17552" s="64"/>
    </row>
    <row r="17553" spans="4:6">
      <c r="D17553" s="63"/>
      <c r="F17553" s="64"/>
    </row>
    <row r="17554" spans="4:6">
      <c r="D17554" s="63"/>
      <c r="F17554" s="64"/>
    </row>
    <row r="17555" spans="4:6">
      <c r="D17555" s="63"/>
      <c r="F17555" s="64"/>
    </row>
    <row r="17556" spans="4:6">
      <c r="D17556" s="63"/>
      <c r="F17556" s="64"/>
    </row>
    <row r="17557" spans="4:6">
      <c r="D17557" s="63"/>
      <c r="F17557" s="64"/>
    </row>
    <row r="17558" spans="4:6">
      <c r="D17558" s="63"/>
      <c r="F17558" s="64"/>
    </row>
    <row r="17559" spans="4:6">
      <c r="D17559" s="63"/>
      <c r="F17559" s="64"/>
    </row>
    <row r="17560" spans="4:6">
      <c r="D17560" s="63"/>
      <c r="F17560" s="64"/>
    </row>
    <row r="17561" spans="4:6">
      <c r="D17561" s="63"/>
      <c r="F17561" s="64"/>
    </row>
    <row r="17562" spans="4:6">
      <c r="D17562" s="63"/>
      <c r="F17562" s="64"/>
    </row>
    <row r="17563" spans="4:6">
      <c r="D17563" s="63"/>
      <c r="F17563" s="64"/>
    </row>
    <row r="17564" spans="4:6">
      <c r="D17564" s="63"/>
      <c r="F17564" s="64"/>
    </row>
    <row r="17565" spans="4:6">
      <c r="D17565" s="63"/>
      <c r="F17565" s="64"/>
    </row>
    <row r="17566" spans="4:6">
      <c r="D17566" s="63"/>
      <c r="F17566" s="64"/>
    </row>
    <row r="17567" spans="4:6">
      <c r="D17567" s="63"/>
      <c r="F17567" s="64"/>
    </row>
    <row r="17568" spans="4:6">
      <c r="D17568" s="63"/>
      <c r="F17568" s="64"/>
    </row>
    <row r="17569" spans="4:6">
      <c r="D17569" s="63"/>
      <c r="F17569" s="64"/>
    </row>
    <row r="17570" spans="4:6">
      <c r="D17570" s="63"/>
      <c r="F17570" s="64"/>
    </row>
    <row r="17571" spans="4:6">
      <c r="D17571" s="63"/>
      <c r="F17571" s="64"/>
    </row>
    <row r="17572" spans="4:6">
      <c r="D17572" s="63"/>
      <c r="F17572" s="64"/>
    </row>
    <row r="17573" spans="4:6">
      <c r="D17573" s="63"/>
      <c r="F17573" s="64"/>
    </row>
    <row r="17574" spans="4:6">
      <c r="D17574" s="63"/>
      <c r="F17574" s="64"/>
    </row>
    <row r="17575" spans="4:6">
      <c r="D17575" s="63"/>
      <c r="F17575" s="64"/>
    </row>
    <row r="17576" spans="4:6">
      <c r="D17576" s="63"/>
      <c r="F17576" s="64"/>
    </row>
    <row r="17577" spans="4:6">
      <c r="D17577" s="63"/>
      <c r="F17577" s="64"/>
    </row>
    <row r="17578" spans="4:6">
      <c r="D17578" s="63"/>
      <c r="F17578" s="64"/>
    </row>
    <row r="17579" spans="4:6">
      <c r="D17579" s="63"/>
      <c r="F17579" s="64"/>
    </row>
    <row r="17580" spans="4:6">
      <c r="D17580" s="63"/>
      <c r="F17580" s="64"/>
    </row>
    <row r="17581" spans="4:6">
      <c r="D17581" s="63"/>
      <c r="F17581" s="64"/>
    </row>
    <row r="17582" spans="4:6">
      <c r="D17582" s="63"/>
      <c r="F17582" s="64"/>
    </row>
    <row r="17583" spans="4:6">
      <c r="D17583" s="63"/>
      <c r="F17583" s="64"/>
    </row>
    <row r="17584" spans="4:6">
      <c r="D17584" s="63"/>
      <c r="F17584" s="64"/>
    </row>
    <row r="17585" spans="4:6">
      <c r="D17585" s="63"/>
      <c r="F17585" s="64"/>
    </row>
    <row r="17586" spans="4:6">
      <c r="D17586" s="63"/>
      <c r="F17586" s="64"/>
    </row>
    <row r="17587" spans="4:6">
      <c r="D17587" s="63"/>
      <c r="F17587" s="64"/>
    </row>
    <row r="17588" spans="4:6">
      <c r="D17588" s="63"/>
      <c r="F17588" s="64"/>
    </row>
    <row r="17589" spans="4:6">
      <c r="D17589" s="63"/>
      <c r="F17589" s="64"/>
    </row>
    <row r="17590" spans="4:6">
      <c r="D17590" s="63"/>
      <c r="F17590" s="64"/>
    </row>
    <row r="17591" spans="4:6">
      <c r="D17591" s="63"/>
      <c r="F17591" s="64"/>
    </row>
    <row r="17592" spans="4:6">
      <c r="D17592" s="63"/>
      <c r="F17592" s="64"/>
    </row>
    <row r="17593" spans="4:6">
      <c r="D17593" s="63"/>
      <c r="F17593" s="64"/>
    </row>
    <row r="17594" spans="4:6">
      <c r="D17594" s="63"/>
      <c r="F17594" s="64"/>
    </row>
    <row r="17595" spans="4:6">
      <c r="D17595" s="63"/>
      <c r="F17595" s="64"/>
    </row>
    <row r="17596" spans="4:6">
      <c r="D17596" s="63"/>
      <c r="F17596" s="64"/>
    </row>
    <row r="17597" spans="4:6">
      <c r="D17597" s="63"/>
      <c r="F17597" s="64"/>
    </row>
    <row r="17598" spans="4:6">
      <c r="D17598" s="63"/>
      <c r="F17598" s="64"/>
    </row>
    <row r="17599" spans="4:6">
      <c r="D17599" s="63"/>
      <c r="F17599" s="64"/>
    </row>
    <row r="17600" spans="4:6">
      <c r="D17600" s="63"/>
      <c r="F17600" s="64"/>
    </row>
    <row r="17601" spans="4:6">
      <c r="D17601" s="63"/>
      <c r="F17601" s="64"/>
    </row>
    <row r="17602" spans="4:6">
      <c r="D17602" s="63"/>
      <c r="F17602" s="64"/>
    </row>
    <row r="17603" spans="4:6">
      <c r="D17603" s="63"/>
      <c r="F17603" s="64"/>
    </row>
    <row r="17604" spans="4:6">
      <c r="D17604" s="63"/>
      <c r="F17604" s="64"/>
    </row>
    <row r="17605" spans="4:6">
      <c r="D17605" s="63"/>
      <c r="F17605" s="64"/>
    </row>
    <row r="17606" spans="4:6">
      <c r="D17606" s="63"/>
      <c r="F17606" s="64"/>
    </row>
    <row r="17607" spans="4:6">
      <c r="D17607" s="63"/>
      <c r="F17607" s="64"/>
    </row>
    <row r="17608" spans="4:6">
      <c r="D17608" s="63"/>
      <c r="F17608" s="64"/>
    </row>
    <row r="17609" spans="4:6">
      <c r="D17609" s="63"/>
      <c r="F17609" s="64"/>
    </row>
    <row r="17610" spans="4:6">
      <c r="D17610" s="63"/>
      <c r="F17610" s="64"/>
    </row>
    <row r="17611" spans="4:6">
      <c r="D17611" s="63"/>
      <c r="F17611" s="64"/>
    </row>
    <row r="17612" spans="4:6">
      <c r="D17612" s="63"/>
      <c r="F17612" s="64"/>
    </row>
    <row r="17613" spans="4:6">
      <c r="D17613" s="63"/>
      <c r="F17613" s="64"/>
    </row>
    <row r="17614" spans="4:6">
      <c r="D17614" s="63"/>
      <c r="F17614" s="64"/>
    </row>
    <row r="17615" spans="4:6">
      <c r="D17615" s="63"/>
      <c r="F17615" s="64"/>
    </row>
    <row r="17616" spans="4:6">
      <c r="D17616" s="63"/>
      <c r="F17616" s="64"/>
    </row>
    <row r="17617" spans="4:6">
      <c r="D17617" s="63"/>
      <c r="F17617" s="64"/>
    </row>
    <row r="17618" spans="4:6">
      <c r="D17618" s="63"/>
      <c r="F17618" s="64"/>
    </row>
    <row r="17619" spans="4:6">
      <c r="D17619" s="63"/>
      <c r="F17619" s="64"/>
    </row>
    <row r="17620" spans="4:6">
      <c r="D17620" s="63"/>
      <c r="F17620" s="64"/>
    </row>
    <row r="17621" spans="4:6">
      <c r="D17621" s="63"/>
      <c r="F17621" s="64"/>
    </row>
    <row r="17622" spans="4:6">
      <c r="D17622" s="63"/>
      <c r="F17622" s="64"/>
    </row>
    <row r="17623" spans="4:6">
      <c r="D17623" s="63"/>
      <c r="F17623" s="64"/>
    </row>
    <row r="17624" spans="4:6">
      <c r="D17624" s="63"/>
      <c r="F17624" s="64"/>
    </row>
    <row r="17625" spans="4:6">
      <c r="D17625" s="63"/>
      <c r="F17625" s="64"/>
    </row>
    <row r="17626" spans="4:6">
      <c r="D17626" s="63"/>
      <c r="F17626" s="64"/>
    </row>
    <row r="17627" spans="4:6">
      <c r="D17627" s="63"/>
      <c r="F17627" s="64"/>
    </row>
    <row r="17628" spans="4:6">
      <c r="D17628" s="63"/>
      <c r="F17628" s="64"/>
    </row>
    <row r="17629" spans="4:6">
      <c r="D17629" s="63"/>
      <c r="F17629" s="64"/>
    </row>
    <row r="17630" spans="4:6">
      <c r="D17630" s="63"/>
      <c r="F17630" s="64"/>
    </row>
    <row r="17631" spans="4:6">
      <c r="D17631" s="63"/>
      <c r="F17631" s="64"/>
    </row>
    <row r="17632" spans="4:6">
      <c r="D17632" s="63"/>
      <c r="F17632" s="64"/>
    </row>
    <row r="17633" spans="4:6">
      <c r="D17633" s="63"/>
      <c r="F17633" s="64"/>
    </row>
    <row r="17634" spans="4:6">
      <c r="D17634" s="63"/>
      <c r="F17634" s="64"/>
    </row>
    <row r="17635" spans="4:6">
      <c r="D17635" s="63"/>
      <c r="F17635" s="64"/>
    </row>
    <row r="17636" spans="4:6">
      <c r="D17636" s="63"/>
      <c r="F17636" s="64"/>
    </row>
    <row r="17637" spans="4:6">
      <c r="D17637" s="63"/>
      <c r="F17637" s="64"/>
    </row>
    <row r="17638" spans="4:6">
      <c r="D17638" s="63"/>
      <c r="F17638" s="64"/>
    </row>
    <row r="17639" spans="4:6">
      <c r="D17639" s="63"/>
      <c r="F17639" s="64"/>
    </row>
    <row r="17640" spans="4:6">
      <c r="D17640" s="63"/>
      <c r="F17640" s="64"/>
    </row>
    <row r="17641" spans="4:6">
      <c r="D17641" s="63"/>
      <c r="F17641" s="64"/>
    </row>
    <row r="17642" spans="4:6">
      <c r="D17642" s="63"/>
      <c r="F17642" s="64"/>
    </row>
    <row r="17643" spans="4:6">
      <c r="D17643" s="63"/>
      <c r="F17643" s="64"/>
    </row>
    <row r="17644" spans="4:6">
      <c r="D17644" s="63"/>
      <c r="F17644" s="64"/>
    </row>
    <row r="17645" spans="4:6">
      <c r="D17645" s="63"/>
      <c r="F17645" s="64"/>
    </row>
    <row r="17646" spans="4:6">
      <c r="D17646" s="63"/>
      <c r="F17646" s="64"/>
    </row>
    <row r="17647" spans="4:6">
      <c r="D17647" s="63"/>
      <c r="F17647" s="64"/>
    </row>
    <row r="17648" spans="4:6">
      <c r="D17648" s="63"/>
      <c r="F17648" s="64"/>
    </row>
    <row r="17649" spans="4:6">
      <c r="D17649" s="63"/>
      <c r="F17649" s="64"/>
    </row>
    <row r="17650" spans="4:6">
      <c r="D17650" s="63"/>
      <c r="F17650" s="64"/>
    </row>
    <row r="17651" spans="4:6">
      <c r="D17651" s="63"/>
      <c r="F17651" s="64"/>
    </row>
    <row r="17652" spans="4:6">
      <c r="D17652" s="63"/>
      <c r="F17652" s="64"/>
    </row>
    <row r="17653" spans="4:6">
      <c r="D17653" s="63"/>
      <c r="F17653" s="64"/>
    </row>
    <row r="17654" spans="4:6">
      <c r="D17654" s="63"/>
      <c r="F17654" s="64"/>
    </row>
    <row r="17655" spans="4:6">
      <c r="D17655" s="63"/>
      <c r="F17655" s="64"/>
    </row>
    <row r="17656" spans="4:6">
      <c r="D17656" s="63"/>
      <c r="F17656" s="64"/>
    </row>
    <row r="17657" spans="4:6">
      <c r="D17657" s="63"/>
      <c r="F17657" s="64"/>
    </row>
    <row r="17658" spans="4:6">
      <c r="D17658" s="63"/>
      <c r="F17658" s="64"/>
    </row>
    <row r="17659" spans="4:6">
      <c r="D17659" s="63"/>
      <c r="F17659" s="64"/>
    </row>
    <row r="17660" spans="4:6">
      <c r="D17660" s="63"/>
      <c r="F17660" s="64"/>
    </row>
    <row r="17661" spans="4:6">
      <c r="D17661" s="63"/>
      <c r="F17661" s="64"/>
    </row>
    <row r="17662" spans="4:6">
      <c r="D17662" s="63"/>
      <c r="F17662" s="64"/>
    </row>
    <row r="17663" spans="4:6">
      <c r="D17663" s="63"/>
      <c r="F17663" s="64"/>
    </row>
    <row r="17664" spans="4:6">
      <c r="D17664" s="63"/>
      <c r="F17664" s="64"/>
    </row>
    <row r="17665" spans="4:6">
      <c r="D17665" s="63"/>
      <c r="F17665" s="64"/>
    </row>
    <row r="17666" spans="4:6">
      <c r="D17666" s="63"/>
      <c r="F17666" s="64"/>
    </row>
    <row r="17667" spans="4:6">
      <c r="D17667" s="63"/>
      <c r="F17667" s="64"/>
    </row>
    <row r="17668" spans="4:6">
      <c r="D17668" s="63"/>
      <c r="F17668" s="64"/>
    </row>
    <row r="17669" spans="4:6">
      <c r="D17669" s="63"/>
      <c r="F17669" s="64"/>
    </row>
    <row r="17670" spans="4:6">
      <c r="D17670" s="63"/>
      <c r="F17670" s="64"/>
    </row>
    <row r="17671" spans="4:6">
      <c r="D17671" s="63"/>
      <c r="F17671" s="64"/>
    </row>
    <row r="17672" spans="4:6">
      <c r="D17672" s="63"/>
      <c r="F17672" s="64"/>
    </row>
    <row r="17673" spans="4:6">
      <c r="D17673" s="63"/>
      <c r="F17673" s="64"/>
    </row>
    <row r="17674" spans="4:6">
      <c r="D17674" s="63"/>
      <c r="F17674" s="64"/>
    </row>
    <row r="17675" spans="4:6">
      <c r="D17675" s="63"/>
      <c r="F17675" s="64"/>
    </row>
    <row r="17676" spans="4:6">
      <c r="D17676" s="63"/>
      <c r="F17676" s="64"/>
    </row>
    <row r="17677" spans="4:6">
      <c r="D17677" s="63"/>
      <c r="F17677" s="64"/>
    </row>
    <row r="17678" spans="4:6">
      <c r="D17678" s="63"/>
      <c r="F17678" s="64"/>
    </row>
    <row r="17679" spans="4:6">
      <c r="D17679" s="63"/>
      <c r="F17679" s="64"/>
    </row>
    <row r="17680" spans="4:6">
      <c r="D17680" s="63"/>
      <c r="F17680" s="64"/>
    </row>
    <row r="17681" spans="4:6">
      <c r="D17681" s="63"/>
      <c r="F17681" s="64"/>
    </row>
    <row r="17682" spans="4:6">
      <c r="D17682" s="63"/>
      <c r="F17682" s="64"/>
    </row>
    <row r="17683" spans="4:6">
      <c r="D17683" s="63"/>
      <c r="F17683" s="64"/>
    </row>
    <row r="17684" spans="4:6">
      <c r="D17684" s="63"/>
      <c r="F17684" s="64"/>
    </row>
    <row r="17685" spans="4:6">
      <c r="D17685" s="63"/>
      <c r="F17685" s="64"/>
    </row>
    <row r="17686" spans="4:6">
      <c r="D17686" s="63"/>
      <c r="F17686" s="64"/>
    </row>
    <row r="17687" spans="4:6">
      <c r="D17687" s="63"/>
      <c r="F17687" s="64"/>
    </row>
    <row r="17688" spans="4:6">
      <c r="D17688" s="63"/>
      <c r="F17688" s="64"/>
    </row>
    <row r="17689" spans="4:6">
      <c r="D17689" s="63"/>
      <c r="F17689" s="64"/>
    </row>
    <row r="17690" spans="4:6">
      <c r="D17690" s="63"/>
      <c r="F17690" s="64"/>
    </row>
    <row r="17691" spans="4:6">
      <c r="D17691" s="63"/>
      <c r="F17691" s="64"/>
    </row>
    <row r="17692" spans="4:6">
      <c r="D17692" s="63"/>
      <c r="F17692" s="64"/>
    </row>
    <row r="17693" spans="4:6">
      <c r="D17693" s="63"/>
      <c r="F17693" s="64"/>
    </row>
    <row r="17694" spans="4:6">
      <c r="D17694" s="63"/>
      <c r="F17694" s="64"/>
    </row>
    <row r="17695" spans="4:6">
      <c r="D17695" s="63"/>
      <c r="F17695" s="64"/>
    </row>
    <row r="17696" spans="4:6">
      <c r="D17696" s="63"/>
      <c r="F17696" s="64"/>
    </row>
    <row r="17697" spans="4:6">
      <c r="D17697" s="63"/>
      <c r="F17697" s="64"/>
    </row>
    <row r="17698" spans="4:6">
      <c r="D17698" s="63"/>
      <c r="F17698" s="64"/>
    </row>
    <row r="17699" spans="4:6">
      <c r="D17699" s="63"/>
      <c r="F17699" s="64"/>
    </row>
    <row r="17700" spans="4:6">
      <c r="D17700" s="63"/>
      <c r="F17700" s="64"/>
    </row>
    <row r="17701" spans="4:6">
      <c r="D17701" s="63"/>
      <c r="F17701" s="64"/>
    </row>
    <row r="17702" spans="4:6">
      <c r="D17702" s="63"/>
      <c r="F17702" s="64"/>
    </row>
    <row r="17703" spans="4:6">
      <c r="D17703" s="63"/>
      <c r="F17703" s="64"/>
    </row>
    <row r="17704" spans="4:6">
      <c r="D17704" s="63"/>
      <c r="F17704" s="64"/>
    </row>
    <row r="17705" spans="4:6">
      <c r="D17705" s="63"/>
      <c r="F17705" s="64"/>
    </row>
    <row r="17706" spans="4:6">
      <c r="D17706" s="63"/>
      <c r="F17706" s="64"/>
    </row>
    <row r="17707" spans="4:6">
      <c r="D17707" s="63"/>
      <c r="F17707" s="64"/>
    </row>
    <row r="17708" spans="4:6">
      <c r="D17708" s="63"/>
      <c r="F17708" s="64"/>
    </row>
    <row r="17709" spans="4:6">
      <c r="D17709" s="63"/>
      <c r="F17709" s="64"/>
    </row>
    <row r="17710" spans="4:6">
      <c r="D17710" s="63"/>
      <c r="F17710" s="64"/>
    </row>
    <row r="17711" spans="4:6">
      <c r="D17711" s="63"/>
      <c r="F17711" s="64"/>
    </row>
    <row r="17712" spans="4:6">
      <c r="D17712" s="63"/>
      <c r="F17712" s="64"/>
    </row>
    <row r="17713" spans="4:6">
      <c r="D17713" s="63"/>
      <c r="F17713" s="64"/>
    </row>
    <row r="17714" spans="4:6">
      <c r="D17714" s="63"/>
      <c r="F17714" s="64"/>
    </row>
    <row r="17715" spans="4:6">
      <c r="D17715" s="63"/>
      <c r="F17715" s="64"/>
    </row>
    <row r="17716" spans="4:6">
      <c r="D17716" s="63"/>
      <c r="F17716" s="64"/>
    </row>
    <row r="17717" spans="4:6">
      <c r="D17717" s="63"/>
      <c r="F17717" s="64"/>
    </row>
    <row r="17718" spans="4:6">
      <c r="D17718" s="63"/>
      <c r="F17718" s="64"/>
    </row>
    <row r="17719" spans="4:6">
      <c r="D17719" s="63"/>
      <c r="F17719" s="64"/>
    </row>
    <row r="17720" spans="4:6">
      <c r="D17720" s="63"/>
      <c r="F17720" s="64"/>
    </row>
    <row r="17721" spans="4:6">
      <c r="D17721" s="63"/>
      <c r="F17721" s="64"/>
    </row>
    <row r="17722" spans="4:6">
      <c r="D17722" s="63"/>
      <c r="F17722" s="64"/>
    </row>
    <row r="17723" spans="4:6">
      <c r="D17723" s="63"/>
      <c r="F17723" s="64"/>
    </row>
    <row r="17724" spans="4:6">
      <c r="D17724" s="63"/>
      <c r="F17724" s="64"/>
    </row>
    <row r="17725" spans="4:6">
      <c r="D17725" s="63"/>
      <c r="F17725" s="64"/>
    </row>
    <row r="17726" spans="4:6">
      <c r="D17726" s="63"/>
      <c r="F17726" s="64"/>
    </row>
    <row r="17727" spans="4:6">
      <c r="D17727" s="63"/>
      <c r="F17727" s="64"/>
    </row>
    <row r="17728" spans="4:6">
      <c r="D17728" s="63"/>
      <c r="F17728" s="64"/>
    </row>
    <row r="17729" spans="4:6">
      <c r="D17729" s="63"/>
      <c r="F17729" s="64"/>
    </row>
    <row r="17730" spans="4:6">
      <c r="D17730" s="63"/>
      <c r="F17730" s="64"/>
    </row>
    <row r="17731" spans="4:6">
      <c r="D17731" s="63"/>
      <c r="F17731" s="64"/>
    </row>
    <row r="17732" spans="4:6">
      <c r="D17732" s="63"/>
      <c r="F17732" s="64"/>
    </row>
    <row r="17733" spans="4:6">
      <c r="D17733" s="63"/>
      <c r="F17733" s="64"/>
    </row>
    <row r="17734" spans="4:6">
      <c r="D17734" s="63"/>
      <c r="F17734" s="64"/>
    </row>
    <row r="17735" spans="4:6">
      <c r="D17735" s="63"/>
      <c r="F17735" s="64"/>
    </row>
    <row r="17736" spans="4:6">
      <c r="D17736" s="63"/>
      <c r="F17736" s="64"/>
    </row>
    <row r="17737" spans="4:6">
      <c r="D17737" s="63"/>
      <c r="F17737" s="64"/>
    </row>
    <row r="17738" spans="4:6">
      <c r="D17738" s="63"/>
      <c r="F17738" s="64"/>
    </row>
    <row r="17739" spans="4:6">
      <c r="D17739" s="63"/>
      <c r="F17739" s="64"/>
    </row>
    <row r="17740" spans="4:6">
      <c r="D17740" s="63"/>
      <c r="F17740" s="64"/>
    </row>
    <row r="17741" spans="4:6">
      <c r="D17741" s="63"/>
      <c r="F17741" s="64"/>
    </row>
    <row r="17742" spans="4:6">
      <c r="D17742" s="63"/>
      <c r="F17742" s="64"/>
    </row>
    <row r="17743" spans="4:6">
      <c r="D17743" s="63"/>
      <c r="F17743" s="64"/>
    </row>
    <row r="17744" spans="4:6">
      <c r="D17744" s="63"/>
      <c r="F17744" s="64"/>
    </row>
    <row r="17745" spans="4:6">
      <c r="D17745" s="63"/>
      <c r="F17745" s="64"/>
    </row>
    <row r="17746" spans="4:6">
      <c r="D17746" s="63"/>
      <c r="F17746" s="64"/>
    </row>
    <row r="17747" spans="4:6">
      <c r="D17747" s="63"/>
      <c r="F17747" s="64"/>
    </row>
    <row r="17748" spans="4:6">
      <c r="D17748" s="63"/>
      <c r="F17748" s="64"/>
    </row>
    <row r="17749" spans="4:6">
      <c r="D17749" s="63"/>
      <c r="F17749" s="64"/>
    </row>
    <row r="17750" spans="4:6">
      <c r="D17750" s="63"/>
      <c r="F17750" s="64"/>
    </row>
    <row r="17751" spans="4:6">
      <c r="D17751" s="63"/>
      <c r="F17751" s="64"/>
    </row>
    <row r="17752" spans="4:6">
      <c r="D17752" s="63"/>
      <c r="F17752" s="64"/>
    </row>
    <row r="17753" spans="4:6">
      <c r="D17753" s="63"/>
      <c r="F17753" s="64"/>
    </row>
    <row r="17754" spans="4:6">
      <c r="D17754" s="63"/>
      <c r="F17754" s="64"/>
    </row>
    <row r="17755" spans="4:6">
      <c r="D17755" s="63"/>
      <c r="F17755" s="64"/>
    </row>
    <row r="17756" spans="4:6">
      <c r="D17756" s="63"/>
      <c r="F17756" s="64"/>
    </row>
    <row r="17757" spans="4:6">
      <c r="D17757" s="63"/>
      <c r="F17757" s="64"/>
    </row>
    <row r="17758" spans="4:6">
      <c r="D17758" s="63"/>
      <c r="F17758" s="64"/>
    </row>
    <row r="17759" spans="4:6">
      <c r="D17759" s="63"/>
      <c r="F17759" s="64"/>
    </row>
    <row r="17760" spans="4:6">
      <c r="D17760" s="63"/>
      <c r="F17760" s="64"/>
    </row>
    <row r="17761" spans="4:6">
      <c r="D17761" s="63"/>
      <c r="F17761" s="64"/>
    </row>
    <row r="17762" spans="4:6">
      <c r="D17762" s="63"/>
      <c r="F17762" s="64"/>
    </row>
    <row r="17763" spans="4:6">
      <c r="D17763" s="63"/>
      <c r="F17763" s="64"/>
    </row>
    <row r="17764" spans="4:6">
      <c r="D17764" s="63"/>
      <c r="F17764" s="64"/>
    </row>
    <row r="17765" spans="4:6">
      <c r="D17765" s="63"/>
      <c r="F17765" s="64"/>
    </row>
    <row r="17766" spans="4:6">
      <c r="D17766" s="63"/>
      <c r="F17766" s="64"/>
    </row>
    <row r="17767" spans="4:6">
      <c r="D17767" s="63"/>
      <c r="F17767" s="64"/>
    </row>
    <row r="17768" spans="4:6">
      <c r="D17768" s="63"/>
      <c r="F17768" s="64"/>
    </row>
    <row r="17769" spans="4:6">
      <c r="D17769" s="63"/>
      <c r="F17769" s="64"/>
    </row>
    <row r="17770" spans="4:6">
      <c r="D17770" s="63"/>
      <c r="F17770" s="64"/>
    </row>
    <row r="17771" spans="4:6">
      <c r="D17771" s="63"/>
      <c r="F17771" s="64"/>
    </row>
    <row r="17772" spans="4:6">
      <c r="D17772" s="63"/>
      <c r="F17772" s="64"/>
    </row>
    <row r="17773" spans="4:6">
      <c r="D17773" s="63"/>
      <c r="F17773" s="64"/>
    </row>
    <row r="17774" spans="4:6">
      <c r="D17774" s="63"/>
      <c r="F17774" s="64"/>
    </row>
    <row r="17775" spans="4:6">
      <c r="D17775" s="63"/>
      <c r="F17775" s="64"/>
    </row>
    <row r="17776" spans="4:6">
      <c r="D17776" s="63"/>
      <c r="F17776" s="64"/>
    </row>
    <row r="17777" spans="4:6">
      <c r="D17777" s="63"/>
      <c r="F17777" s="64"/>
    </row>
    <row r="17778" spans="4:6">
      <c r="D17778" s="63"/>
      <c r="F17778" s="64"/>
    </row>
    <row r="17779" spans="4:6">
      <c r="D17779" s="63"/>
      <c r="F17779" s="64"/>
    </row>
    <row r="17780" spans="4:6">
      <c r="D17780" s="63"/>
      <c r="F17780" s="64"/>
    </row>
    <row r="17781" spans="4:6">
      <c r="D17781" s="63"/>
      <c r="F17781" s="64"/>
    </row>
    <row r="17782" spans="4:6">
      <c r="D17782" s="63"/>
      <c r="F17782" s="64"/>
    </row>
    <row r="17783" spans="4:6">
      <c r="D17783" s="63"/>
      <c r="F17783" s="64"/>
    </row>
    <row r="17784" spans="4:6">
      <c r="D17784" s="63"/>
      <c r="F17784" s="64"/>
    </row>
    <row r="17785" spans="4:6">
      <c r="D17785" s="63"/>
      <c r="F17785" s="64"/>
    </row>
    <row r="17786" spans="4:6">
      <c r="D17786" s="63"/>
      <c r="F17786" s="64"/>
    </row>
    <row r="17787" spans="4:6">
      <c r="D17787" s="63"/>
      <c r="F17787" s="64"/>
    </row>
    <row r="17788" spans="4:6">
      <c r="D17788" s="63"/>
      <c r="F17788" s="64"/>
    </row>
    <row r="17789" spans="4:6">
      <c r="D17789" s="63"/>
      <c r="F17789" s="64"/>
    </row>
    <row r="17790" spans="4:6">
      <c r="D17790" s="63"/>
      <c r="F17790" s="64"/>
    </row>
    <row r="17791" spans="4:6">
      <c r="D17791" s="63"/>
      <c r="F17791" s="64"/>
    </row>
    <row r="17792" spans="4:6">
      <c r="D17792" s="63"/>
      <c r="F17792" s="64"/>
    </row>
    <row r="17793" spans="4:6">
      <c r="D17793" s="63"/>
      <c r="F17793" s="64"/>
    </row>
    <row r="17794" spans="4:6">
      <c r="D17794" s="63"/>
      <c r="F17794" s="64"/>
    </row>
    <row r="17795" spans="4:6">
      <c r="D17795" s="63"/>
      <c r="F17795" s="64"/>
    </row>
    <row r="17796" spans="4:6">
      <c r="D17796" s="63"/>
      <c r="F17796" s="64"/>
    </row>
    <row r="17797" spans="4:6">
      <c r="D17797" s="63"/>
      <c r="F17797" s="64"/>
    </row>
    <row r="17798" spans="4:6">
      <c r="D17798" s="63"/>
      <c r="F17798" s="64"/>
    </row>
    <row r="17799" spans="4:6">
      <c r="D17799" s="63"/>
      <c r="F17799" s="64"/>
    </row>
    <row r="17800" spans="4:6">
      <c r="D17800" s="63"/>
      <c r="F17800" s="64"/>
    </row>
    <row r="17801" spans="4:6">
      <c r="D17801" s="63"/>
      <c r="F17801" s="64"/>
    </row>
    <row r="17802" spans="4:6">
      <c r="D17802" s="63"/>
      <c r="F17802" s="64"/>
    </row>
    <row r="17803" spans="4:6">
      <c r="D17803" s="63"/>
      <c r="F17803" s="64"/>
    </row>
    <row r="17804" spans="4:6">
      <c r="D17804" s="63"/>
      <c r="F17804" s="64"/>
    </row>
    <row r="17805" spans="4:6">
      <c r="D17805" s="63"/>
      <c r="F17805" s="64"/>
    </row>
    <row r="17806" spans="4:6">
      <c r="D17806" s="63"/>
      <c r="F17806" s="64"/>
    </row>
    <row r="17807" spans="4:6">
      <c r="D17807" s="63"/>
      <c r="F17807" s="64"/>
    </row>
    <row r="17808" spans="4:6">
      <c r="D17808" s="63"/>
      <c r="F17808" s="64"/>
    </row>
    <row r="17809" spans="4:6">
      <c r="D17809" s="63"/>
      <c r="F17809" s="64"/>
    </row>
    <row r="17810" spans="4:6">
      <c r="D17810" s="63"/>
      <c r="F17810" s="64"/>
    </row>
    <row r="17811" spans="4:6">
      <c r="D17811" s="63"/>
      <c r="F17811" s="64"/>
    </row>
    <row r="17812" spans="4:6">
      <c r="D17812" s="63"/>
      <c r="F17812" s="64"/>
    </row>
    <row r="17813" spans="4:6">
      <c r="D17813" s="63"/>
      <c r="F17813" s="64"/>
    </row>
    <row r="17814" spans="4:6">
      <c r="D17814" s="63"/>
      <c r="F17814" s="64"/>
    </row>
    <row r="17815" spans="4:6">
      <c r="D17815" s="63"/>
      <c r="F17815" s="64"/>
    </row>
    <row r="17816" spans="4:6">
      <c r="D17816" s="63"/>
      <c r="F17816" s="64"/>
    </row>
    <row r="17817" spans="4:6">
      <c r="D17817" s="63"/>
      <c r="F17817" s="64"/>
    </row>
    <row r="17818" spans="4:6">
      <c r="D17818" s="63"/>
      <c r="F17818" s="64"/>
    </row>
    <row r="17819" spans="4:6">
      <c r="D17819" s="63"/>
      <c r="F17819" s="64"/>
    </row>
    <row r="17820" spans="4:6">
      <c r="D17820" s="63"/>
      <c r="F17820" s="64"/>
    </row>
    <row r="17821" spans="4:6">
      <c r="D17821" s="63"/>
      <c r="F17821" s="64"/>
    </row>
    <row r="17822" spans="4:6">
      <c r="D17822" s="63"/>
      <c r="F17822" s="64"/>
    </row>
    <row r="17823" spans="4:6">
      <c r="D17823" s="63"/>
      <c r="F17823" s="64"/>
    </row>
    <row r="17824" spans="4:6">
      <c r="D17824" s="63"/>
      <c r="F17824" s="64"/>
    </row>
    <row r="17825" spans="4:6">
      <c r="D17825" s="63"/>
      <c r="F17825" s="64"/>
    </row>
    <row r="17826" spans="4:6">
      <c r="D17826" s="63"/>
      <c r="F17826" s="64"/>
    </row>
    <row r="17827" spans="4:6">
      <c r="D17827" s="63"/>
      <c r="F17827" s="64"/>
    </row>
    <row r="17828" spans="4:6">
      <c r="D17828" s="63"/>
      <c r="F17828" s="64"/>
    </row>
    <row r="17829" spans="4:6">
      <c r="D17829" s="63"/>
      <c r="F17829" s="64"/>
    </row>
    <row r="17830" spans="4:6">
      <c r="D17830" s="63"/>
      <c r="F17830" s="64"/>
    </row>
    <row r="17831" spans="4:6">
      <c r="D17831" s="63"/>
      <c r="F17831" s="64"/>
    </row>
    <row r="17832" spans="4:6">
      <c r="D17832" s="63"/>
      <c r="F17832" s="64"/>
    </row>
    <row r="17833" spans="4:6">
      <c r="D17833" s="63"/>
      <c r="F17833" s="64"/>
    </row>
    <row r="17834" spans="4:6">
      <c r="D17834" s="63"/>
      <c r="F17834" s="64"/>
    </row>
    <row r="17835" spans="4:6">
      <c r="D17835" s="63"/>
      <c r="F17835" s="64"/>
    </row>
    <row r="17836" spans="4:6">
      <c r="D17836" s="63"/>
      <c r="F17836" s="64"/>
    </row>
    <row r="17837" spans="4:6">
      <c r="D17837" s="63"/>
      <c r="F17837" s="64"/>
    </row>
    <row r="17838" spans="4:6">
      <c r="D17838" s="63"/>
      <c r="F17838" s="64"/>
    </row>
    <row r="17839" spans="4:6">
      <c r="D17839" s="63"/>
      <c r="F17839" s="64"/>
    </row>
    <row r="17840" spans="4:6">
      <c r="D17840" s="63"/>
      <c r="F17840" s="64"/>
    </row>
    <row r="17841" spans="4:6">
      <c r="D17841" s="63"/>
      <c r="F17841" s="64"/>
    </row>
    <row r="17842" spans="4:6">
      <c r="D17842" s="63"/>
      <c r="F17842" s="64"/>
    </row>
    <row r="17843" spans="4:6">
      <c r="D17843" s="63"/>
      <c r="F17843" s="64"/>
    </row>
    <row r="17844" spans="4:6">
      <c r="D17844" s="63"/>
      <c r="F17844" s="64"/>
    </row>
    <row r="17845" spans="4:6">
      <c r="D17845" s="63"/>
      <c r="F17845" s="64"/>
    </row>
    <row r="17846" spans="4:6">
      <c r="D17846" s="63"/>
      <c r="F17846" s="64"/>
    </row>
    <row r="17847" spans="4:6">
      <c r="D17847" s="63"/>
      <c r="F17847" s="64"/>
    </row>
    <row r="17848" spans="4:6">
      <c r="D17848" s="63"/>
      <c r="F17848" s="64"/>
    </row>
    <row r="17849" spans="4:6">
      <c r="D17849" s="63"/>
      <c r="F17849" s="64"/>
    </row>
    <row r="17850" spans="4:6">
      <c r="D17850" s="63"/>
      <c r="F17850" s="64"/>
    </row>
    <row r="17851" spans="4:6">
      <c r="D17851" s="63"/>
      <c r="F17851" s="64"/>
    </row>
    <row r="17852" spans="4:6">
      <c r="D17852" s="63"/>
      <c r="F17852" s="64"/>
    </row>
    <row r="17853" spans="4:6">
      <c r="D17853" s="63"/>
      <c r="F17853" s="64"/>
    </row>
    <row r="17854" spans="4:6">
      <c r="D17854" s="63"/>
      <c r="F17854" s="64"/>
    </row>
    <row r="17855" spans="4:6">
      <c r="D17855" s="63"/>
      <c r="F17855" s="64"/>
    </row>
    <row r="17856" spans="4:6">
      <c r="D17856" s="63"/>
      <c r="F17856" s="64"/>
    </row>
    <row r="17857" spans="4:6">
      <c r="D17857" s="63"/>
      <c r="F17857" s="64"/>
    </row>
    <row r="17858" spans="4:6">
      <c r="D17858" s="63"/>
      <c r="F17858" s="64"/>
    </row>
    <row r="17859" spans="4:6">
      <c r="D17859" s="63"/>
      <c r="F17859" s="64"/>
    </row>
    <row r="17860" spans="4:6">
      <c r="D17860" s="63"/>
      <c r="F17860" s="64"/>
    </row>
    <row r="17861" spans="4:6">
      <c r="D17861" s="63"/>
      <c r="F17861" s="64"/>
    </row>
    <row r="17862" spans="4:6">
      <c r="D17862" s="63"/>
      <c r="F17862" s="64"/>
    </row>
    <row r="17863" spans="4:6">
      <c r="D17863" s="63"/>
      <c r="F17863" s="64"/>
    </row>
    <row r="17864" spans="4:6">
      <c r="D17864" s="63"/>
      <c r="F17864" s="64"/>
    </row>
    <row r="17865" spans="4:6">
      <c r="D17865" s="63"/>
      <c r="F17865" s="64"/>
    </row>
    <row r="17866" spans="4:6">
      <c r="D17866" s="63"/>
      <c r="F17866" s="64"/>
    </row>
    <row r="17867" spans="4:6">
      <c r="D17867" s="63"/>
      <c r="F17867" s="64"/>
    </row>
    <row r="17868" spans="4:6">
      <c r="D17868" s="63"/>
      <c r="F17868" s="64"/>
    </row>
    <row r="17869" spans="4:6">
      <c r="D17869" s="63"/>
      <c r="F17869" s="64"/>
    </row>
    <row r="17870" spans="4:6">
      <c r="D17870" s="63"/>
      <c r="F17870" s="64"/>
    </row>
    <row r="17871" spans="4:6">
      <c r="D17871" s="63"/>
      <c r="F17871" s="64"/>
    </row>
    <row r="17872" spans="4:6">
      <c r="D17872" s="63"/>
      <c r="F17872" s="64"/>
    </row>
    <row r="17873" spans="4:6">
      <c r="D17873" s="63"/>
      <c r="F17873" s="64"/>
    </row>
    <row r="17874" spans="4:6">
      <c r="D17874" s="63"/>
      <c r="F17874" s="64"/>
    </row>
    <row r="17875" spans="4:6">
      <c r="D17875" s="63"/>
      <c r="F17875" s="64"/>
    </row>
    <row r="17876" spans="4:6">
      <c r="D17876" s="63"/>
      <c r="F17876" s="64"/>
    </row>
    <row r="17877" spans="4:6">
      <c r="D17877" s="63"/>
      <c r="F17877" s="64"/>
    </row>
    <row r="17878" spans="4:6">
      <c r="D17878" s="63"/>
      <c r="F17878" s="64"/>
    </row>
    <row r="17879" spans="4:6">
      <c r="D17879" s="63"/>
      <c r="F17879" s="64"/>
    </row>
    <row r="17880" spans="4:6">
      <c r="D17880" s="63"/>
      <c r="F17880" s="64"/>
    </row>
    <row r="17881" spans="4:6">
      <c r="D17881" s="63"/>
      <c r="F17881" s="64"/>
    </row>
    <row r="17882" spans="4:6">
      <c r="D17882" s="63"/>
      <c r="F17882" s="64"/>
    </row>
    <row r="17883" spans="4:6">
      <c r="D17883" s="63"/>
      <c r="F17883" s="64"/>
    </row>
    <row r="17884" spans="4:6">
      <c r="D17884" s="63"/>
      <c r="F17884" s="64"/>
    </row>
    <row r="17885" spans="4:6">
      <c r="D17885" s="63"/>
      <c r="F17885" s="64"/>
    </row>
    <row r="17886" spans="4:6">
      <c r="D17886" s="63"/>
      <c r="F17886" s="64"/>
    </row>
    <row r="17887" spans="4:6">
      <c r="D17887" s="63"/>
      <c r="F17887" s="64"/>
    </row>
    <row r="17888" spans="4:6">
      <c r="D17888" s="63"/>
      <c r="F17888" s="64"/>
    </row>
    <row r="17889" spans="4:6">
      <c r="D17889" s="63"/>
      <c r="F17889" s="64"/>
    </row>
    <row r="17890" spans="4:6">
      <c r="D17890" s="63"/>
      <c r="F17890" s="64"/>
    </row>
    <row r="17891" spans="4:6">
      <c r="D17891" s="63"/>
      <c r="F17891" s="64"/>
    </row>
    <row r="17892" spans="4:6">
      <c r="D17892" s="63"/>
      <c r="F17892" s="64"/>
    </row>
    <row r="17893" spans="4:6">
      <c r="D17893" s="63"/>
      <c r="F17893" s="64"/>
    </row>
    <row r="17894" spans="4:6">
      <c r="D17894" s="63"/>
      <c r="F17894" s="64"/>
    </row>
    <row r="17895" spans="4:6">
      <c r="D17895" s="63"/>
      <c r="F17895" s="64"/>
    </row>
    <row r="17896" spans="4:6">
      <c r="D17896" s="63"/>
      <c r="F17896" s="64"/>
    </row>
    <row r="17897" spans="4:6">
      <c r="D17897" s="63"/>
      <c r="F17897" s="64"/>
    </row>
    <row r="17898" spans="4:6">
      <c r="D17898" s="63"/>
      <c r="F17898" s="64"/>
    </row>
    <row r="17899" spans="4:6">
      <c r="D17899" s="63"/>
      <c r="F17899" s="64"/>
    </row>
    <row r="17900" spans="4:6">
      <c r="D17900" s="63"/>
      <c r="F17900" s="64"/>
    </row>
    <row r="17901" spans="4:6">
      <c r="D17901" s="63"/>
      <c r="F17901" s="64"/>
    </row>
    <row r="17902" spans="4:6">
      <c r="D17902" s="63"/>
      <c r="F17902" s="64"/>
    </row>
    <row r="17903" spans="4:6">
      <c r="D17903" s="63"/>
      <c r="F17903" s="64"/>
    </row>
    <row r="17904" spans="4:6">
      <c r="D17904" s="63"/>
      <c r="F17904" s="64"/>
    </row>
    <row r="17905" spans="4:6">
      <c r="D17905" s="63"/>
      <c r="F17905" s="64"/>
    </row>
    <row r="17906" spans="4:6">
      <c r="D17906" s="63"/>
      <c r="F17906" s="64"/>
    </row>
    <row r="17907" spans="4:6">
      <c r="D17907" s="63"/>
      <c r="F17907" s="64"/>
    </row>
    <row r="17908" spans="4:6">
      <c r="D17908" s="63"/>
      <c r="F17908" s="64"/>
    </row>
    <row r="17909" spans="4:6">
      <c r="D17909" s="63"/>
      <c r="F17909" s="64"/>
    </row>
    <row r="17910" spans="4:6">
      <c r="D17910" s="63"/>
      <c r="F17910" s="64"/>
    </row>
    <row r="17911" spans="4:6">
      <c r="D17911" s="63"/>
      <c r="F17911" s="64"/>
    </row>
    <row r="17912" spans="4:6">
      <c r="D17912" s="63"/>
      <c r="F17912" s="64"/>
    </row>
    <row r="17913" spans="4:6">
      <c r="D17913" s="63"/>
      <c r="F17913" s="64"/>
    </row>
    <row r="17914" spans="4:6">
      <c r="D17914" s="63"/>
      <c r="F17914" s="64"/>
    </row>
    <row r="17915" spans="4:6">
      <c r="D17915" s="63"/>
      <c r="F17915" s="64"/>
    </row>
    <row r="17916" spans="4:6">
      <c r="D17916" s="63"/>
      <c r="F17916" s="64"/>
    </row>
    <row r="17917" spans="4:6">
      <c r="D17917" s="63"/>
      <c r="F17917" s="64"/>
    </row>
    <row r="17918" spans="4:6">
      <c r="D17918" s="63"/>
      <c r="F17918" s="64"/>
    </row>
    <row r="17919" spans="4:6">
      <c r="D17919" s="63"/>
      <c r="F17919" s="64"/>
    </row>
    <row r="17920" spans="4:6">
      <c r="D17920" s="63"/>
      <c r="F17920" s="64"/>
    </row>
    <row r="17921" spans="4:6">
      <c r="D17921" s="63"/>
      <c r="F17921" s="64"/>
    </row>
    <row r="17922" spans="4:6">
      <c r="D17922" s="63"/>
      <c r="F17922" s="64"/>
    </row>
    <row r="17923" spans="4:6">
      <c r="D17923" s="63"/>
      <c r="F17923" s="64"/>
    </row>
    <row r="17924" spans="4:6">
      <c r="D17924" s="63"/>
      <c r="F17924" s="64"/>
    </row>
    <row r="17925" spans="4:6">
      <c r="D17925" s="63"/>
      <c r="F17925" s="64"/>
    </row>
    <row r="17926" spans="4:6">
      <c r="D17926" s="63"/>
      <c r="F17926" s="64"/>
    </row>
    <row r="17927" spans="4:6">
      <c r="D17927" s="63"/>
      <c r="F17927" s="64"/>
    </row>
    <row r="17928" spans="4:6">
      <c r="D17928" s="63"/>
      <c r="F17928" s="64"/>
    </row>
    <row r="17929" spans="4:6">
      <c r="D17929" s="63"/>
      <c r="F17929" s="64"/>
    </row>
    <row r="17930" spans="4:6">
      <c r="D17930" s="63"/>
      <c r="F17930" s="64"/>
    </row>
    <row r="17931" spans="4:6">
      <c r="D17931" s="63"/>
      <c r="F17931" s="64"/>
    </row>
    <row r="17932" spans="4:6">
      <c r="D17932" s="63"/>
      <c r="F17932" s="64"/>
    </row>
    <row r="17933" spans="4:6">
      <c r="D17933" s="63"/>
      <c r="F17933" s="64"/>
    </row>
    <row r="17934" spans="4:6">
      <c r="D17934" s="63"/>
      <c r="F17934" s="64"/>
    </row>
    <row r="17935" spans="4:6">
      <c r="D17935" s="63"/>
      <c r="F17935" s="64"/>
    </row>
    <row r="17936" spans="4:6">
      <c r="D17936" s="63"/>
      <c r="F17936" s="64"/>
    </row>
    <row r="17937" spans="4:6">
      <c r="D17937" s="63"/>
      <c r="F17937" s="64"/>
    </row>
    <row r="17938" spans="4:6">
      <c r="D17938" s="63"/>
      <c r="F17938" s="64"/>
    </row>
    <row r="17939" spans="4:6">
      <c r="D17939" s="63"/>
      <c r="F17939" s="64"/>
    </row>
    <row r="17940" spans="4:6">
      <c r="D17940" s="63"/>
      <c r="F17940" s="64"/>
    </row>
    <row r="17941" spans="4:6">
      <c r="D17941" s="63"/>
      <c r="F17941" s="64"/>
    </row>
    <row r="17942" spans="4:6">
      <c r="D17942" s="63"/>
      <c r="F17942" s="64"/>
    </row>
    <row r="17943" spans="4:6">
      <c r="D17943" s="63"/>
      <c r="F17943" s="64"/>
    </row>
    <row r="17944" spans="4:6">
      <c r="D17944" s="63"/>
      <c r="F17944" s="64"/>
    </row>
    <row r="17945" spans="4:6">
      <c r="D17945" s="63"/>
      <c r="F17945" s="64"/>
    </row>
    <row r="17946" spans="4:6">
      <c r="D17946" s="63"/>
      <c r="F17946" s="64"/>
    </row>
    <row r="17947" spans="4:6">
      <c r="D17947" s="63"/>
      <c r="F17947" s="64"/>
    </row>
    <row r="17948" spans="4:6">
      <c r="D17948" s="63"/>
      <c r="F17948" s="64"/>
    </row>
    <row r="17949" spans="4:6">
      <c r="D17949" s="63"/>
      <c r="F17949" s="64"/>
    </row>
    <row r="17950" spans="4:6">
      <c r="D17950" s="63"/>
      <c r="F17950" s="64"/>
    </row>
    <row r="17951" spans="4:6">
      <c r="D17951" s="63"/>
      <c r="F17951" s="64"/>
    </row>
    <row r="17952" spans="4:6">
      <c r="D17952" s="63"/>
      <c r="F17952" s="64"/>
    </row>
    <row r="17953" spans="4:6">
      <c r="D17953" s="63"/>
      <c r="F17953" s="64"/>
    </row>
    <row r="17954" spans="4:6">
      <c r="D17954" s="63"/>
      <c r="F17954" s="64"/>
    </row>
    <row r="17955" spans="4:6">
      <c r="D17955" s="63"/>
      <c r="F17955" s="64"/>
    </row>
    <row r="17956" spans="4:6">
      <c r="D17956" s="63"/>
      <c r="F17956" s="64"/>
    </row>
    <row r="17957" spans="4:6">
      <c r="D17957" s="63"/>
      <c r="F17957" s="64"/>
    </row>
    <row r="17958" spans="4:6">
      <c r="D17958" s="63"/>
      <c r="F17958" s="64"/>
    </row>
    <row r="17959" spans="4:6">
      <c r="D17959" s="63"/>
      <c r="F17959" s="64"/>
    </row>
    <row r="17960" spans="4:6">
      <c r="D17960" s="63"/>
      <c r="F17960" s="64"/>
    </row>
    <row r="17961" spans="4:6">
      <c r="D17961" s="63"/>
      <c r="F17961" s="64"/>
    </row>
    <row r="17962" spans="4:6">
      <c r="D17962" s="63"/>
      <c r="F17962" s="64"/>
    </row>
    <row r="17963" spans="4:6">
      <c r="D17963" s="63"/>
      <c r="F17963" s="64"/>
    </row>
    <row r="17964" spans="4:6">
      <c r="D17964" s="63"/>
      <c r="F17964" s="64"/>
    </row>
    <row r="17965" spans="4:6">
      <c r="D17965" s="63"/>
      <c r="F17965" s="64"/>
    </row>
    <row r="17966" spans="4:6">
      <c r="D17966" s="63"/>
      <c r="F17966" s="64"/>
    </row>
    <row r="17967" spans="4:6">
      <c r="D17967" s="63"/>
      <c r="F17967" s="64"/>
    </row>
    <row r="17968" spans="4:6">
      <c r="D17968" s="63"/>
      <c r="F17968" s="64"/>
    </row>
    <row r="17969" spans="4:6">
      <c r="D17969" s="63"/>
      <c r="F17969" s="64"/>
    </row>
    <row r="17970" spans="4:6">
      <c r="D17970" s="63"/>
      <c r="F17970" s="64"/>
    </row>
    <row r="17971" spans="4:6">
      <c r="D17971" s="63"/>
      <c r="F17971" s="64"/>
    </row>
    <row r="17972" spans="4:6">
      <c r="D17972" s="63"/>
      <c r="F17972" s="64"/>
    </row>
    <row r="17973" spans="4:6">
      <c r="D17973" s="63"/>
      <c r="F17973" s="64"/>
    </row>
    <row r="17974" spans="4:6">
      <c r="D17974" s="63"/>
      <c r="F17974" s="64"/>
    </row>
    <row r="17975" spans="4:6">
      <c r="D17975" s="63"/>
      <c r="F17975" s="64"/>
    </row>
    <row r="17976" spans="4:6">
      <c r="D17976" s="63"/>
      <c r="F17976" s="64"/>
    </row>
    <row r="17977" spans="4:6">
      <c r="D17977" s="63"/>
      <c r="F17977" s="64"/>
    </row>
    <row r="17978" spans="4:6">
      <c r="D17978" s="63"/>
      <c r="F17978" s="64"/>
    </row>
    <row r="17979" spans="4:6">
      <c r="D17979" s="63"/>
      <c r="F17979" s="64"/>
    </row>
    <row r="17980" spans="4:6">
      <c r="D17980" s="63"/>
      <c r="F17980" s="64"/>
    </row>
    <row r="17981" spans="4:6">
      <c r="D17981" s="63"/>
      <c r="F17981" s="64"/>
    </row>
    <row r="17982" spans="4:6">
      <c r="D17982" s="63"/>
      <c r="F17982" s="64"/>
    </row>
    <row r="17983" spans="4:6">
      <c r="D17983" s="63"/>
      <c r="F17983" s="64"/>
    </row>
    <row r="17984" spans="4:6">
      <c r="D17984" s="63"/>
      <c r="F17984" s="64"/>
    </row>
    <row r="17985" spans="4:6">
      <c r="D17985" s="63"/>
      <c r="F17985" s="64"/>
    </row>
    <row r="17986" spans="4:6">
      <c r="D17986" s="63"/>
      <c r="F17986" s="64"/>
    </row>
    <row r="17987" spans="4:6">
      <c r="D17987" s="63"/>
      <c r="F17987" s="64"/>
    </row>
    <row r="17988" spans="4:6">
      <c r="D17988" s="63"/>
      <c r="F17988" s="64"/>
    </row>
    <row r="17989" spans="4:6">
      <c r="D17989" s="63"/>
      <c r="F17989" s="64"/>
    </row>
    <row r="17990" spans="4:6">
      <c r="D17990" s="63"/>
      <c r="F17990" s="64"/>
    </row>
    <row r="17991" spans="4:6">
      <c r="D17991" s="63"/>
      <c r="F17991" s="64"/>
    </row>
    <row r="17992" spans="4:6">
      <c r="D17992" s="63"/>
      <c r="F17992" s="64"/>
    </row>
    <row r="17993" spans="4:6">
      <c r="D17993" s="63"/>
      <c r="F17993" s="64"/>
    </row>
    <row r="17994" spans="4:6">
      <c r="D17994" s="63"/>
      <c r="F17994" s="64"/>
    </row>
    <row r="17995" spans="4:6">
      <c r="D17995" s="63"/>
      <c r="F17995" s="64"/>
    </row>
    <row r="17996" spans="4:6">
      <c r="D17996" s="63"/>
      <c r="F17996" s="64"/>
    </row>
    <row r="17997" spans="4:6">
      <c r="D17997" s="63"/>
      <c r="F17997" s="64"/>
    </row>
    <row r="17998" spans="4:6">
      <c r="D17998" s="63"/>
      <c r="F17998" s="64"/>
    </row>
    <row r="17999" spans="4:6">
      <c r="D17999" s="63"/>
      <c r="F17999" s="64"/>
    </row>
    <row r="18000" spans="4:6">
      <c r="D18000" s="63"/>
      <c r="F18000" s="64"/>
    </row>
    <row r="18001" spans="4:6">
      <c r="D18001" s="63"/>
      <c r="F18001" s="64"/>
    </row>
    <row r="18002" spans="4:6">
      <c r="D18002" s="63"/>
      <c r="F18002" s="64"/>
    </row>
    <row r="18003" spans="4:6">
      <c r="D18003" s="63"/>
      <c r="F18003" s="64"/>
    </row>
    <row r="18004" spans="4:6">
      <c r="D18004" s="63"/>
      <c r="F18004" s="64"/>
    </row>
    <row r="18005" spans="4:6">
      <c r="D18005" s="63"/>
      <c r="F18005" s="64"/>
    </row>
    <row r="18006" spans="4:6">
      <c r="D18006" s="63"/>
      <c r="F18006" s="64"/>
    </row>
    <row r="18007" spans="4:6">
      <c r="D18007" s="63"/>
      <c r="F18007" s="64"/>
    </row>
    <row r="18008" spans="4:6">
      <c r="D18008" s="63"/>
      <c r="F18008" s="64"/>
    </row>
    <row r="18009" spans="4:6">
      <c r="D18009" s="63"/>
      <c r="F18009" s="64"/>
    </row>
    <row r="18010" spans="4:6">
      <c r="D18010" s="63"/>
      <c r="F18010" s="64"/>
    </row>
    <row r="18011" spans="4:6">
      <c r="D18011" s="63"/>
      <c r="F18011" s="64"/>
    </row>
    <row r="18012" spans="4:6">
      <c r="D18012" s="63"/>
      <c r="F18012" s="64"/>
    </row>
    <row r="18013" spans="4:6">
      <c r="D18013" s="63"/>
      <c r="F18013" s="64"/>
    </row>
    <row r="18014" spans="4:6">
      <c r="D18014" s="63"/>
      <c r="F18014" s="64"/>
    </row>
    <row r="18015" spans="4:6">
      <c r="D18015" s="63"/>
      <c r="F18015" s="64"/>
    </row>
    <row r="18016" spans="4:6">
      <c r="D18016" s="63"/>
      <c r="F18016" s="64"/>
    </row>
    <row r="18017" spans="4:6">
      <c r="D18017" s="63"/>
      <c r="F18017" s="64"/>
    </row>
    <row r="18018" spans="4:6">
      <c r="D18018" s="63"/>
      <c r="F18018" s="64"/>
    </row>
    <row r="18019" spans="4:6">
      <c r="D18019" s="63"/>
      <c r="F18019" s="64"/>
    </row>
    <row r="18020" spans="4:6">
      <c r="D18020" s="63"/>
      <c r="F18020" s="64"/>
    </row>
    <row r="18021" spans="4:6">
      <c r="D18021" s="63"/>
      <c r="F18021" s="64"/>
    </row>
    <row r="18022" spans="4:6">
      <c r="D18022" s="63"/>
      <c r="F18022" s="64"/>
    </row>
    <row r="18023" spans="4:6">
      <c r="D18023" s="63"/>
      <c r="F18023" s="64"/>
    </row>
    <row r="18024" spans="4:6">
      <c r="D18024" s="63"/>
      <c r="F18024" s="64"/>
    </row>
    <row r="18025" spans="4:6">
      <c r="D18025" s="63"/>
      <c r="F18025" s="64"/>
    </row>
    <row r="18026" spans="4:6">
      <c r="D18026" s="63"/>
      <c r="F18026" s="64"/>
    </row>
    <row r="18027" spans="4:6">
      <c r="D18027" s="63"/>
      <c r="F18027" s="64"/>
    </row>
    <row r="18028" spans="4:6">
      <c r="D18028" s="63"/>
      <c r="F18028" s="64"/>
    </row>
    <row r="18029" spans="4:6">
      <c r="D18029" s="63"/>
      <c r="F18029" s="64"/>
    </row>
    <row r="18030" spans="4:6">
      <c r="D18030" s="63"/>
      <c r="F18030" s="64"/>
    </row>
    <row r="18031" spans="4:6">
      <c r="D18031" s="63"/>
      <c r="F18031" s="64"/>
    </row>
    <row r="18032" spans="4:6">
      <c r="D18032" s="63"/>
      <c r="F18032" s="64"/>
    </row>
    <row r="18033" spans="4:6">
      <c r="D18033" s="63"/>
      <c r="F18033" s="64"/>
    </row>
    <row r="18034" spans="4:6">
      <c r="D18034" s="63"/>
      <c r="F18034" s="64"/>
    </row>
    <row r="18035" spans="4:6">
      <c r="D18035" s="63"/>
      <c r="F18035" s="64"/>
    </row>
    <row r="18036" spans="4:6">
      <c r="D18036" s="63"/>
      <c r="F18036" s="64"/>
    </row>
    <row r="18037" spans="4:6">
      <c r="D18037" s="63"/>
      <c r="F18037" s="64"/>
    </row>
    <row r="18038" spans="4:6">
      <c r="D18038" s="63"/>
      <c r="F18038" s="64"/>
    </row>
    <row r="18039" spans="4:6">
      <c r="D18039" s="63"/>
      <c r="F18039" s="64"/>
    </row>
    <row r="18040" spans="4:6">
      <c r="D18040" s="63"/>
      <c r="F18040" s="64"/>
    </row>
    <row r="18041" spans="4:6">
      <c r="D18041" s="63"/>
      <c r="F18041" s="64"/>
    </row>
    <row r="18042" spans="4:6">
      <c r="D18042" s="63"/>
      <c r="F18042" s="64"/>
    </row>
    <row r="18043" spans="4:6">
      <c r="D18043" s="63"/>
      <c r="F18043" s="64"/>
    </row>
    <row r="18044" spans="4:6">
      <c r="D18044" s="63"/>
      <c r="F18044" s="64"/>
    </row>
    <row r="18045" spans="4:6">
      <c r="D18045" s="63"/>
      <c r="F18045" s="64"/>
    </row>
    <row r="18046" spans="4:6">
      <c r="D18046" s="63"/>
      <c r="F18046" s="64"/>
    </row>
    <row r="18047" spans="4:6">
      <c r="D18047" s="63"/>
      <c r="F18047" s="64"/>
    </row>
    <row r="18048" spans="4:6">
      <c r="D18048" s="63"/>
      <c r="F18048" s="64"/>
    </row>
    <row r="18049" spans="4:6">
      <c r="D18049" s="63"/>
      <c r="F18049" s="64"/>
    </row>
    <row r="18050" spans="4:6">
      <c r="D18050" s="63"/>
      <c r="F18050" s="64"/>
    </row>
    <row r="18051" spans="4:6">
      <c r="D18051" s="63"/>
      <c r="F18051" s="64"/>
    </row>
    <row r="18052" spans="4:6">
      <c r="D18052" s="63"/>
      <c r="F18052" s="64"/>
    </row>
    <row r="18053" spans="4:6">
      <c r="D18053" s="63"/>
      <c r="F18053" s="64"/>
    </row>
    <row r="18054" spans="4:6">
      <c r="D18054" s="63"/>
      <c r="F18054" s="64"/>
    </row>
    <row r="18055" spans="4:6">
      <c r="D18055" s="63"/>
      <c r="F18055" s="64"/>
    </row>
    <row r="18056" spans="4:6">
      <c r="D18056" s="63"/>
      <c r="F18056" s="64"/>
    </row>
    <row r="18057" spans="4:6">
      <c r="D18057" s="63"/>
      <c r="F18057" s="64"/>
    </row>
    <row r="18058" spans="4:6">
      <c r="D18058" s="63"/>
      <c r="F18058" s="64"/>
    </row>
    <row r="18059" spans="4:6">
      <c r="D18059" s="63"/>
      <c r="F18059" s="64"/>
    </row>
    <row r="18060" spans="4:6">
      <c r="D18060" s="63"/>
      <c r="F18060" s="64"/>
    </row>
    <row r="18061" spans="4:6">
      <c r="D18061" s="63"/>
      <c r="F18061" s="64"/>
    </row>
    <row r="18062" spans="4:6">
      <c r="D18062" s="63"/>
      <c r="F18062" s="64"/>
    </row>
    <row r="18063" spans="4:6">
      <c r="D18063" s="63"/>
      <c r="F18063" s="64"/>
    </row>
    <row r="18064" spans="4:6">
      <c r="D18064" s="63"/>
      <c r="F18064" s="64"/>
    </row>
    <row r="18065" spans="4:6">
      <c r="D18065" s="63"/>
      <c r="F18065" s="64"/>
    </row>
    <row r="18066" spans="4:6">
      <c r="D18066" s="63"/>
      <c r="F18066" s="64"/>
    </row>
    <row r="18067" spans="4:6">
      <c r="D18067" s="63"/>
      <c r="F18067" s="64"/>
    </row>
    <row r="18068" spans="4:6">
      <c r="D18068" s="63"/>
      <c r="F18068" s="64"/>
    </row>
    <row r="18069" spans="4:6">
      <c r="D18069" s="63"/>
      <c r="F18069" s="64"/>
    </row>
    <row r="18070" spans="4:6">
      <c r="D18070" s="63"/>
      <c r="F18070" s="64"/>
    </row>
    <row r="18071" spans="4:6">
      <c r="D18071" s="63"/>
      <c r="F18071" s="64"/>
    </row>
    <row r="18072" spans="4:6">
      <c r="D18072" s="63"/>
      <c r="F18072" s="64"/>
    </row>
    <row r="18073" spans="4:6">
      <c r="D18073" s="63"/>
      <c r="F18073" s="64"/>
    </row>
    <row r="18074" spans="4:6">
      <c r="D18074" s="63"/>
      <c r="F18074" s="64"/>
    </row>
    <row r="18075" spans="4:6">
      <c r="D18075" s="63"/>
      <c r="F18075" s="64"/>
    </row>
    <row r="18076" spans="4:6">
      <c r="D18076" s="63"/>
      <c r="F18076" s="64"/>
    </row>
    <row r="18077" spans="4:6">
      <c r="D18077" s="63"/>
      <c r="F18077" s="64"/>
    </row>
    <row r="18078" spans="4:6">
      <c r="D18078" s="63"/>
      <c r="F18078" s="64"/>
    </row>
    <row r="18079" spans="4:6">
      <c r="D18079" s="63"/>
      <c r="F18079" s="64"/>
    </row>
    <row r="18080" spans="4:6">
      <c r="D18080" s="63"/>
      <c r="F18080" s="64"/>
    </row>
    <row r="18081" spans="4:6">
      <c r="D18081" s="63"/>
      <c r="F18081" s="64"/>
    </row>
    <row r="18082" spans="4:6">
      <c r="D18082" s="63"/>
      <c r="F18082" s="64"/>
    </row>
    <row r="18083" spans="4:6">
      <c r="D18083" s="63"/>
      <c r="F18083" s="64"/>
    </row>
    <row r="18084" spans="4:6">
      <c r="D18084" s="63"/>
      <c r="F18084" s="64"/>
    </row>
    <row r="18085" spans="4:6">
      <c r="D18085" s="63"/>
      <c r="F18085" s="64"/>
    </row>
    <row r="18086" spans="4:6">
      <c r="D18086" s="63"/>
      <c r="F18086" s="64"/>
    </row>
    <row r="18087" spans="4:6">
      <c r="D18087" s="63"/>
      <c r="F18087" s="64"/>
    </row>
    <row r="18088" spans="4:6">
      <c r="D18088" s="63"/>
      <c r="F18088" s="64"/>
    </row>
    <row r="18089" spans="4:6">
      <c r="D18089" s="63"/>
      <c r="F18089" s="64"/>
    </row>
    <row r="18090" spans="4:6">
      <c r="D18090" s="63"/>
      <c r="F18090" s="64"/>
    </row>
    <row r="18091" spans="4:6">
      <c r="D18091" s="63"/>
      <c r="F18091" s="64"/>
    </row>
    <row r="18092" spans="4:6">
      <c r="D18092" s="63"/>
      <c r="F18092" s="64"/>
    </row>
    <row r="18093" spans="4:6">
      <c r="D18093" s="63"/>
      <c r="F18093" s="64"/>
    </row>
    <row r="18094" spans="4:6">
      <c r="D18094" s="63"/>
      <c r="F18094" s="64"/>
    </row>
    <row r="18095" spans="4:6">
      <c r="D18095" s="63"/>
      <c r="F18095" s="64"/>
    </row>
    <row r="18096" spans="4:6">
      <c r="D18096" s="63"/>
      <c r="F18096" s="64"/>
    </row>
    <row r="18097" spans="4:6">
      <c r="D18097" s="63"/>
      <c r="F18097" s="64"/>
    </row>
    <row r="18098" spans="4:6">
      <c r="D18098" s="63"/>
      <c r="F18098" s="64"/>
    </row>
    <row r="18099" spans="4:6">
      <c r="D18099" s="63"/>
      <c r="F18099" s="64"/>
    </row>
    <row r="18100" spans="4:6">
      <c r="D18100" s="63"/>
      <c r="F18100" s="64"/>
    </row>
    <row r="18101" spans="4:6">
      <c r="D18101" s="63"/>
      <c r="F18101" s="64"/>
    </row>
    <row r="18102" spans="4:6">
      <c r="D18102" s="63"/>
      <c r="F18102" s="64"/>
    </row>
    <row r="18103" spans="4:6">
      <c r="D18103" s="63"/>
      <c r="F18103" s="64"/>
    </row>
    <row r="18104" spans="4:6">
      <c r="D18104" s="63"/>
      <c r="F18104" s="64"/>
    </row>
    <row r="18105" spans="4:6">
      <c r="D18105" s="63"/>
      <c r="F18105" s="64"/>
    </row>
    <row r="18106" spans="4:6">
      <c r="D18106" s="63"/>
      <c r="F18106" s="64"/>
    </row>
    <row r="18107" spans="4:6">
      <c r="D18107" s="63"/>
      <c r="F18107" s="64"/>
    </row>
    <row r="18108" spans="4:6">
      <c r="D18108" s="63"/>
      <c r="F18108" s="64"/>
    </row>
    <row r="18109" spans="4:6">
      <c r="D18109" s="63"/>
      <c r="F18109" s="64"/>
    </row>
    <row r="18110" spans="4:6">
      <c r="D18110" s="63"/>
      <c r="F18110" s="64"/>
    </row>
    <row r="18111" spans="4:6">
      <c r="D18111" s="63"/>
      <c r="F18111" s="64"/>
    </row>
    <row r="18112" spans="4:6">
      <c r="D18112" s="63"/>
      <c r="F18112" s="64"/>
    </row>
    <row r="18113" spans="4:6">
      <c r="D18113" s="63"/>
      <c r="F18113" s="64"/>
    </row>
    <row r="18114" spans="4:6">
      <c r="D18114" s="63"/>
      <c r="F18114" s="64"/>
    </row>
    <row r="18115" spans="4:6">
      <c r="D18115" s="63"/>
      <c r="F18115" s="64"/>
    </row>
    <row r="18116" spans="4:6">
      <c r="D18116" s="63"/>
      <c r="F18116" s="64"/>
    </row>
    <row r="18117" spans="4:6">
      <c r="D18117" s="63"/>
      <c r="F18117" s="64"/>
    </row>
    <row r="18118" spans="4:6">
      <c r="D18118" s="63"/>
      <c r="F18118" s="64"/>
    </row>
    <row r="18119" spans="4:6">
      <c r="D18119" s="63"/>
      <c r="F18119" s="64"/>
    </row>
    <row r="18120" spans="4:6">
      <c r="D18120" s="63"/>
      <c r="F18120" s="64"/>
    </row>
    <row r="18121" spans="4:6">
      <c r="D18121" s="63"/>
      <c r="F18121" s="64"/>
    </row>
    <row r="18122" spans="4:6">
      <c r="D18122" s="63"/>
      <c r="F18122" s="64"/>
    </row>
    <row r="18123" spans="4:6">
      <c r="D18123" s="63"/>
      <c r="F18123" s="64"/>
    </row>
    <row r="18124" spans="4:6">
      <c r="D18124" s="63"/>
      <c r="F18124" s="64"/>
    </row>
    <row r="18125" spans="4:6">
      <c r="D18125" s="63"/>
      <c r="F18125" s="64"/>
    </row>
    <row r="18126" spans="4:6">
      <c r="D18126" s="63"/>
      <c r="F18126" s="64"/>
    </row>
    <row r="18127" spans="4:6">
      <c r="D18127" s="63"/>
      <c r="F18127" s="64"/>
    </row>
    <row r="18128" spans="4:6">
      <c r="D18128" s="63"/>
      <c r="F18128" s="64"/>
    </row>
    <row r="18129" spans="4:6">
      <c r="D18129" s="63"/>
      <c r="F18129" s="64"/>
    </row>
    <row r="18130" spans="4:6">
      <c r="D18130" s="63"/>
      <c r="F18130" s="64"/>
    </row>
    <row r="18131" spans="4:6">
      <c r="D18131" s="63"/>
      <c r="F18131" s="64"/>
    </row>
    <row r="18132" spans="4:6">
      <c r="D18132" s="63"/>
      <c r="F18132" s="64"/>
    </row>
    <row r="18133" spans="4:6">
      <c r="D18133" s="63"/>
      <c r="F18133" s="64"/>
    </row>
    <row r="18134" spans="4:6">
      <c r="D18134" s="63"/>
      <c r="F18134" s="64"/>
    </row>
    <row r="18135" spans="4:6">
      <c r="D18135" s="63"/>
      <c r="F18135" s="64"/>
    </row>
    <row r="18136" spans="4:6">
      <c r="D18136" s="63"/>
      <c r="F18136" s="64"/>
    </row>
    <row r="18137" spans="4:6">
      <c r="D18137" s="63"/>
      <c r="F18137" s="64"/>
    </row>
    <row r="18138" spans="4:6">
      <c r="D18138" s="63"/>
      <c r="F18138" s="64"/>
    </row>
    <row r="18139" spans="4:6">
      <c r="D18139" s="63"/>
      <c r="F18139" s="64"/>
    </row>
    <row r="18140" spans="4:6">
      <c r="D18140" s="63"/>
      <c r="F18140" s="64"/>
    </row>
    <row r="18141" spans="4:6">
      <c r="D18141" s="63"/>
      <c r="F18141" s="64"/>
    </row>
    <row r="18142" spans="4:6">
      <c r="D18142" s="63"/>
      <c r="F18142" s="64"/>
    </row>
    <row r="18143" spans="4:6">
      <c r="D18143" s="63"/>
      <c r="F18143" s="64"/>
    </row>
    <row r="18144" spans="4:6">
      <c r="D18144" s="63"/>
      <c r="F18144" s="64"/>
    </row>
    <row r="18145" spans="4:6">
      <c r="D18145" s="63"/>
      <c r="F18145" s="64"/>
    </row>
    <row r="18146" spans="4:6">
      <c r="D18146" s="63"/>
      <c r="F18146" s="64"/>
    </row>
    <row r="18147" spans="4:6">
      <c r="D18147" s="63"/>
      <c r="F18147" s="64"/>
    </row>
    <row r="18148" spans="4:6">
      <c r="D18148" s="63"/>
      <c r="F18148" s="64"/>
    </row>
    <row r="18149" spans="4:6">
      <c r="D18149" s="63"/>
      <c r="F18149" s="64"/>
    </row>
    <row r="18150" spans="4:6">
      <c r="D18150" s="63"/>
      <c r="F18150" s="64"/>
    </row>
    <row r="18151" spans="4:6">
      <c r="D18151" s="63"/>
      <c r="F18151" s="64"/>
    </row>
    <row r="18152" spans="4:6">
      <c r="D18152" s="63"/>
      <c r="F18152" s="64"/>
    </row>
    <row r="18153" spans="4:6">
      <c r="D18153" s="63"/>
      <c r="F18153" s="64"/>
    </row>
    <row r="18154" spans="4:6">
      <c r="D18154" s="63"/>
      <c r="F18154" s="64"/>
    </row>
    <row r="18155" spans="4:6">
      <c r="D18155" s="63"/>
      <c r="F18155" s="64"/>
    </row>
    <row r="18156" spans="4:6">
      <c r="D18156" s="63"/>
      <c r="F18156" s="64"/>
    </row>
    <row r="18157" spans="4:6">
      <c r="D18157" s="63"/>
      <c r="F18157" s="64"/>
    </row>
    <row r="18158" spans="4:6">
      <c r="D18158" s="63"/>
      <c r="F18158" s="64"/>
    </row>
    <row r="18159" spans="4:6">
      <c r="D18159" s="63"/>
      <c r="F18159" s="64"/>
    </row>
    <row r="18160" spans="4:6">
      <c r="D18160" s="63"/>
      <c r="F18160" s="64"/>
    </row>
    <row r="18161" spans="4:6">
      <c r="D18161" s="63"/>
      <c r="F18161" s="64"/>
    </row>
    <row r="18162" spans="4:6">
      <c r="D18162" s="63"/>
      <c r="F18162" s="64"/>
    </row>
    <row r="18163" spans="4:6">
      <c r="D18163" s="63"/>
      <c r="F18163" s="64"/>
    </row>
    <row r="18164" spans="4:6">
      <c r="D18164" s="63"/>
      <c r="F18164" s="64"/>
    </row>
    <row r="18165" spans="4:6">
      <c r="D18165" s="63"/>
      <c r="F18165" s="64"/>
    </row>
    <row r="18166" spans="4:6">
      <c r="D18166" s="63"/>
      <c r="F18166" s="64"/>
    </row>
    <row r="18167" spans="4:6">
      <c r="D18167" s="63"/>
      <c r="F18167" s="64"/>
    </row>
    <row r="18168" spans="4:6">
      <c r="D18168" s="63"/>
      <c r="F18168" s="64"/>
    </row>
    <row r="18169" spans="4:6">
      <c r="D18169" s="63"/>
      <c r="F18169" s="64"/>
    </row>
    <row r="18170" spans="4:6">
      <c r="D18170" s="63"/>
      <c r="F18170" s="64"/>
    </row>
    <row r="18171" spans="4:6">
      <c r="D18171" s="63"/>
      <c r="F18171" s="64"/>
    </row>
    <row r="18172" spans="4:6">
      <c r="D18172" s="63"/>
      <c r="F18172" s="64"/>
    </row>
    <row r="18173" spans="4:6">
      <c r="D18173" s="63"/>
      <c r="F18173" s="64"/>
    </row>
    <row r="18174" spans="4:6">
      <c r="D18174" s="63"/>
      <c r="F18174" s="64"/>
    </row>
    <row r="18175" spans="4:6">
      <c r="D18175" s="63"/>
      <c r="F18175" s="64"/>
    </row>
    <row r="18176" spans="4:6">
      <c r="D18176" s="63"/>
      <c r="F18176" s="64"/>
    </row>
    <row r="18177" spans="4:6">
      <c r="D18177" s="63"/>
      <c r="F18177" s="64"/>
    </row>
    <row r="18178" spans="4:6">
      <c r="D18178" s="63"/>
      <c r="F18178" s="64"/>
    </row>
    <row r="18179" spans="4:6">
      <c r="D18179" s="63"/>
      <c r="F18179" s="64"/>
    </row>
    <row r="18180" spans="4:6">
      <c r="D18180" s="63"/>
      <c r="F18180" s="64"/>
    </row>
    <row r="18181" spans="4:6">
      <c r="D18181" s="63"/>
      <c r="F18181" s="64"/>
    </row>
    <row r="18182" spans="4:6">
      <c r="D18182" s="63"/>
      <c r="F18182" s="64"/>
    </row>
    <row r="18183" spans="4:6">
      <c r="D18183" s="63"/>
      <c r="F18183" s="64"/>
    </row>
    <row r="18184" spans="4:6">
      <c r="D18184" s="63"/>
      <c r="F18184" s="64"/>
    </row>
    <row r="18185" spans="4:6">
      <c r="D18185" s="63"/>
      <c r="F18185" s="64"/>
    </row>
    <row r="18186" spans="4:6">
      <c r="D18186" s="63"/>
      <c r="F18186" s="64"/>
    </row>
    <row r="18187" spans="4:6">
      <c r="D18187" s="63"/>
      <c r="F18187" s="64"/>
    </row>
    <row r="18188" spans="4:6">
      <c r="D18188" s="63"/>
      <c r="F18188" s="64"/>
    </row>
    <row r="18189" spans="4:6">
      <c r="D18189" s="63"/>
      <c r="F18189" s="64"/>
    </row>
    <row r="18190" spans="4:6">
      <c r="D18190" s="63"/>
      <c r="F18190" s="64"/>
    </row>
    <row r="18191" spans="4:6">
      <c r="D18191" s="63"/>
      <c r="F18191" s="64"/>
    </row>
    <row r="18192" spans="4:6">
      <c r="D18192" s="63"/>
      <c r="F18192" s="64"/>
    </row>
    <row r="18193" spans="4:6">
      <c r="D18193" s="63"/>
      <c r="F18193" s="64"/>
    </row>
    <row r="18194" spans="4:6">
      <c r="D18194" s="63"/>
      <c r="F18194" s="64"/>
    </row>
    <row r="18195" spans="4:6">
      <c r="D18195" s="63"/>
      <c r="F18195" s="64"/>
    </row>
    <row r="18196" spans="4:6">
      <c r="D18196" s="63"/>
      <c r="F18196" s="64"/>
    </row>
    <row r="18197" spans="4:6">
      <c r="D18197" s="63"/>
      <c r="F18197" s="64"/>
    </row>
    <row r="18198" spans="4:6">
      <c r="D18198" s="63"/>
      <c r="F18198" s="64"/>
    </row>
    <row r="18199" spans="4:6">
      <c r="D18199" s="63"/>
      <c r="F18199" s="64"/>
    </row>
    <row r="18200" spans="4:6">
      <c r="D18200" s="63"/>
      <c r="F18200" s="64"/>
    </row>
    <row r="18201" spans="4:6">
      <c r="D18201" s="63"/>
      <c r="F18201" s="64"/>
    </row>
    <row r="18202" spans="4:6">
      <c r="D18202" s="63"/>
      <c r="F18202" s="64"/>
    </row>
    <row r="18203" spans="4:6">
      <c r="D18203" s="63"/>
      <c r="F18203" s="64"/>
    </row>
    <row r="18204" spans="4:6">
      <c r="D18204" s="63"/>
      <c r="F18204" s="64"/>
    </row>
    <row r="18205" spans="4:6">
      <c r="D18205" s="63"/>
      <c r="F18205" s="64"/>
    </row>
    <row r="18206" spans="4:6">
      <c r="D18206" s="63"/>
      <c r="F18206" s="64"/>
    </row>
    <row r="18207" spans="4:6">
      <c r="D18207" s="63"/>
      <c r="F18207" s="64"/>
    </row>
    <row r="18208" spans="4:6">
      <c r="D18208" s="63"/>
      <c r="F18208" s="64"/>
    </row>
    <row r="18209" spans="4:6">
      <c r="D18209" s="63"/>
      <c r="F18209" s="64"/>
    </row>
    <row r="18210" spans="4:6">
      <c r="D18210" s="63"/>
      <c r="F18210" s="64"/>
    </row>
    <row r="18211" spans="4:6">
      <c r="D18211" s="63"/>
      <c r="F18211" s="64"/>
    </row>
    <row r="18212" spans="4:6">
      <c r="D18212" s="63"/>
      <c r="F18212" s="64"/>
    </row>
    <row r="18213" spans="4:6">
      <c r="D18213" s="63"/>
      <c r="F18213" s="64"/>
    </row>
    <row r="18214" spans="4:6">
      <c r="D18214" s="63"/>
      <c r="F18214" s="64"/>
    </row>
    <row r="18215" spans="4:6">
      <c r="D18215" s="63"/>
      <c r="F18215" s="64"/>
    </row>
    <row r="18216" spans="4:6">
      <c r="D18216" s="63"/>
      <c r="F18216" s="64"/>
    </row>
    <row r="18217" spans="4:6">
      <c r="D18217" s="63"/>
      <c r="F18217" s="64"/>
    </row>
    <row r="18218" spans="4:6">
      <c r="D18218" s="63"/>
      <c r="F18218" s="64"/>
    </row>
    <row r="18219" spans="4:6">
      <c r="D18219" s="63"/>
      <c r="F18219" s="64"/>
    </row>
    <row r="18220" spans="4:6">
      <c r="D18220" s="63"/>
      <c r="F18220" s="64"/>
    </row>
    <row r="18221" spans="4:6">
      <c r="D18221" s="63"/>
      <c r="F18221" s="64"/>
    </row>
    <row r="18222" spans="4:6">
      <c r="D18222" s="63"/>
      <c r="F18222" s="64"/>
    </row>
    <row r="18223" spans="4:6">
      <c r="D18223" s="63"/>
      <c r="F18223" s="64"/>
    </row>
    <row r="18224" spans="4:6">
      <c r="D18224" s="63"/>
      <c r="F18224" s="64"/>
    </row>
    <row r="18225" spans="4:6">
      <c r="D18225" s="63"/>
      <c r="F18225" s="64"/>
    </row>
    <row r="18226" spans="4:6">
      <c r="D18226" s="63"/>
      <c r="F18226" s="64"/>
    </row>
    <row r="18227" spans="4:6">
      <c r="D18227" s="63"/>
      <c r="F18227" s="64"/>
    </row>
    <row r="18228" spans="4:6">
      <c r="D18228" s="63"/>
      <c r="F18228" s="64"/>
    </row>
    <row r="18229" spans="4:6">
      <c r="D18229" s="63"/>
      <c r="F18229" s="64"/>
    </row>
    <row r="18230" spans="4:6">
      <c r="D18230" s="63"/>
      <c r="F18230" s="64"/>
    </row>
    <row r="18231" spans="4:6">
      <c r="D18231" s="63"/>
      <c r="F18231" s="64"/>
    </row>
    <row r="18232" spans="4:6">
      <c r="D18232" s="63"/>
      <c r="F18232" s="64"/>
    </row>
    <row r="18233" spans="4:6">
      <c r="D18233" s="63"/>
      <c r="F18233" s="64"/>
    </row>
    <row r="18234" spans="4:6">
      <c r="D18234" s="63"/>
      <c r="F18234" s="64"/>
    </row>
    <row r="18235" spans="4:6">
      <c r="D18235" s="63"/>
      <c r="F18235" s="64"/>
    </row>
    <row r="18236" spans="4:6">
      <c r="D18236" s="63"/>
      <c r="F18236" s="64"/>
    </row>
    <row r="18237" spans="4:6">
      <c r="D18237" s="63"/>
      <c r="F18237" s="64"/>
    </row>
    <row r="18238" spans="4:6">
      <c r="D18238" s="63"/>
      <c r="F18238" s="64"/>
    </row>
    <row r="18239" spans="4:6">
      <c r="D18239" s="63"/>
      <c r="F18239" s="64"/>
    </row>
    <row r="18240" spans="4:6">
      <c r="D18240" s="63"/>
      <c r="F18240" s="64"/>
    </row>
    <row r="18241" spans="4:6">
      <c r="D18241" s="63"/>
      <c r="F18241" s="64"/>
    </row>
    <row r="18242" spans="4:6">
      <c r="D18242" s="63"/>
      <c r="F18242" s="64"/>
    </row>
    <row r="18243" spans="4:6">
      <c r="D18243" s="63"/>
      <c r="F18243" s="64"/>
    </row>
    <row r="18244" spans="4:6">
      <c r="D18244" s="63"/>
      <c r="F18244" s="64"/>
    </row>
    <row r="18245" spans="4:6">
      <c r="D18245" s="63"/>
      <c r="F18245" s="64"/>
    </row>
    <row r="18246" spans="4:6">
      <c r="D18246" s="63"/>
      <c r="F18246" s="64"/>
    </row>
    <row r="18247" spans="4:6">
      <c r="D18247" s="63"/>
      <c r="F18247" s="64"/>
    </row>
    <row r="18248" spans="4:6">
      <c r="D18248" s="63"/>
      <c r="F18248" s="64"/>
    </row>
    <row r="18249" spans="4:6">
      <c r="D18249" s="63"/>
      <c r="F18249" s="64"/>
    </row>
    <row r="18250" spans="4:6">
      <c r="D18250" s="63"/>
      <c r="F18250" s="64"/>
    </row>
    <row r="18251" spans="4:6">
      <c r="D18251" s="63"/>
      <c r="F18251" s="64"/>
    </row>
    <row r="18252" spans="4:6">
      <c r="D18252" s="63"/>
      <c r="F18252" s="64"/>
    </row>
    <row r="18253" spans="4:6">
      <c r="D18253" s="63"/>
      <c r="F18253" s="64"/>
    </row>
    <row r="18254" spans="4:6">
      <c r="D18254" s="63"/>
      <c r="F18254" s="64"/>
    </row>
    <row r="18255" spans="4:6">
      <c r="D18255" s="63"/>
      <c r="F18255" s="64"/>
    </row>
    <row r="18256" spans="4:6">
      <c r="D18256" s="63"/>
      <c r="F18256" s="64"/>
    </row>
    <row r="18257" spans="4:6">
      <c r="D18257" s="63"/>
      <c r="F18257" s="64"/>
    </row>
    <row r="18258" spans="4:6">
      <c r="D18258" s="63"/>
      <c r="F18258" s="64"/>
    </row>
    <row r="18259" spans="4:6">
      <c r="D18259" s="63"/>
      <c r="F18259" s="64"/>
    </row>
    <row r="18260" spans="4:6">
      <c r="D18260" s="63"/>
      <c r="F18260" s="64"/>
    </row>
    <row r="18261" spans="4:6">
      <c r="D18261" s="63"/>
      <c r="F18261" s="64"/>
    </row>
    <row r="18262" spans="4:6">
      <c r="D18262" s="63"/>
      <c r="F18262" s="64"/>
    </row>
    <row r="18263" spans="4:6">
      <c r="D18263" s="63"/>
      <c r="F18263" s="64"/>
    </row>
    <row r="18264" spans="4:6">
      <c r="D18264" s="63"/>
      <c r="F18264" s="64"/>
    </row>
    <row r="18265" spans="4:6">
      <c r="D18265" s="63"/>
      <c r="F18265" s="64"/>
    </row>
    <row r="18266" spans="4:6">
      <c r="D18266" s="63"/>
      <c r="F18266" s="64"/>
    </row>
    <row r="18267" spans="4:6">
      <c r="D18267" s="63"/>
      <c r="F18267" s="64"/>
    </row>
    <row r="18268" spans="4:6">
      <c r="D18268" s="63"/>
      <c r="F18268" s="64"/>
    </row>
    <row r="18269" spans="4:6">
      <c r="D18269" s="63"/>
      <c r="F18269" s="64"/>
    </row>
    <row r="18270" spans="4:6">
      <c r="D18270" s="63"/>
      <c r="F18270" s="64"/>
    </row>
    <row r="18271" spans="4:6">
      <c r="D18271" s="63"/>
      <c r="F18271" s="64"/>
    </row>
    <row r="18272" spans="4:6">
      <c r="D18272" s="63"/>
      <c r="F18272" s="64"/>
    </row>
    <row r="18273" spans="4:6">
      <c r="D18273" s="63"/>
      <c r="F18273" s="64"/>
    </row>
    <row r="18274" spans="4:6">
      <c r="D18274" s="63"/>
      <c r="F18274" s="64"/>
    </row>
    <row r="18275" spans="4:6">
      <c r="D18275" s="63"/>
      <c r="F18275" s="64"/>
    </row>
    <row r="18276" spans="4:6">
      <c r="D18276" s="63"/>
      <c r="F18276" s="64"/>
    </row>
    <row r="18277" spans="4:6">
      <c r="D18277" s="63"/>
      <c r="F18277" s="64"/>
    </row>
    <row r="18278" spans="4:6">
      <c r="D18278" s="63"/>
      <c r="F18278" s="64"/>
    </row>
    <row r="18279" spans="4:6">
      <c r="D18279" s="63"/>
      <c r="F18279" s="64"/>
    </row>
    <row r="18280" spans="4:6">
      <c r="D18280" s="63"/>
      <c r="F18280" s="64"/>
    </row>
    <row r="18281" spans="4:6">
      <c r="D18281" s="63"/>
      <c r="F18281" s="64"/>
    </row>
    <row r="18282" spans="4:6">
      <c r="D18282" s="63"/>
      <c r="F18282" s="64"/>
    </row>
    <row r="18283" spans="4:6">
      <c r="D18283" s="63"/>
      <c r="F18283" s="64"/>
    </row>
    <row r="18284" spans="4:6">
      <c r="D18284" s="63"/>
      <c r="F18284" s="64"/>
    </row>
    <row r="18285" spans="4:6">
      <c r="D18285" s="63"/>
      <c r="F18285" s="64"/>
    </row>
    <row r="18286" spans="4:6">
      <c r="D18286" s="63"/>
      <c r="F18286" s="64"/>
    </row>
    <row r="18287" spans="4:6">
      <c r="D18287" s="63"/>
      <c r="F18287" s="64"/>
    </row>
    <row r="18288" spans="4:6">
      <c r="D18288" s="63"/>
      <c r="F18288" s="64"/>
    </row>
    <row r="18289" spans="4:6">
      <c r="D18289" s="63"/>
      <c r="F18289" s="64"/>
    </row>
    <row r="18290" spans="4:6">
      <c r="D18290" s="63"/>
      <c r="F18290" s="64"/>
    </row>
    <row r="18291" spans="4:6">
      <c r="D18291" s="63"/>
      <c r="F18291" s="64"/>
    </row>
    <row r="18292" spans="4:6">
      <c r="D18292" s="63"/>
      <c r="F18292" s="64"/>
    </row>
    <row r="18293" spans="4:6">
      <c r="D18293" s="63"/>
      <c r="F18293" s="64"/>
    </row>
    <row r="18294" spans="4:6">
      <c r="D18294" s="63"/>
      <c r="F18294" s="64"/>
    </row>
    <row r="18295" spans="4:6">
      <c r="D18295" s="63"/>
      <c r="F18295" s="64"/>
    </row>
    <row r="18296" spans="4:6">
      <c r="D18296" s="63"/>
      <c r="F18296" s="64"/>
    </row>
    <row r="18297" spans="4:6">
      <c r="D18297" s="63"/>
      <c r="F18297" s="64"/>
    </row>
    <row r="18298" spans="4:6">
      <c r="D18298" s="63"/>
      <c r="F18298" s="64"/>
    </row>
    <row r="18299" spans="4:6">
      <c r="D18299" s="63"/>
      <c r="F18299" s="64"/>
    </row>
    <row r="18300" spans="4:6">
      <c r="D18300" s="63"/>
      <c r="F18300" s="64"/>
    </row>
    <row r="18301" spans="4:6">
      <c r="D18301" s="63"/>
      <c r="F18301" s="64"/>
    </row>
    <row r="18302" spans="4:6">
      <c r="D18302" s="63"/>
      <c r="F18302" s="64"/>
    </row>
    <row r="18303" spans="4:6">
      <c r="D18303" s="63"/>
      <c r="F18303" s="64"/>
    </row>
    <row r="18304" spans="4:6">
      <c r="D18304" s="63"/>
      <c r="F18304" s="64"/>
    </row>
    <row r="18305" spans="4:6">
      <c r="D18305" s="63"/>
      <c r="F18305" s="64"/>
    </row>
    <row r="18306" spans="4:6">
      <c r="D18306" s="63"/>
      <c r="F18306" s="64"/>
    </row>
    <row r="18307" spans="4:6">
      <c r="D18307" s="63"/>
      <c r="F18307" s="64"/>
    </row>
    <row r="18308" spans="4:6">
      <c r="D18308" s="63"/>
      <c r="F18308" s="64"/>
    </row>
    <row r="18309" spans="4:6">
      <c r="D18309" s="63"/>
      <c r="F18309" s="64"/>
    </row>
    <row r="18310" spans="4:6">
      <c r="D18310" s="63"/>
      <c r="F18310" s="64"/>
    </row>
    <row r="18311" spans="4:6">
      <c r="D18311" s="63"/>
      <c r="F18311" s="64"/>
    </row>
    <row r="18312" spans="4:6">
      <c r="D18312" s="63"/>
      <c r="F18312" s="64"/>
    </row>
    <row r="18313" spans="4:6">
      <c r="D18313" s="63"/>
      <c r="F18313" s="64"/>
    </row>
    <row r="18314" spans="4:6">
      <c r="D18314" s="63"/>
      <c r="F18314" s="64"/>
    </row>
    <row r="18315" spans="4:6">
      <c r="D18315" s="63"/>
      <c r="F18315" s="64"/>
    </row>
    <row r="18316" spans="4:6">
      <c r="D18316" s="63"/>
      <c r="F18316" s="64"/>
    </row>
    <row r="18317" spans="4:6">
      <c r="D18317" s="63"/>
      <c r="F18317" s="64"/>
    </row>
    <row r="18318" spans="4:6">
      <c r="D18318" s="63"/>
      <c r="F18318" s="64"/>
    </row>
    <row r="18319" spans="4:6">
      <c r="D18319" s="63"/>
      <c r="F18319" s="64"/>
    </row>
    <row r="18320" spans="4:6">
      <c r="D18320" s="63"/>
      <c r="F18320" s="64"/>
    </row>
    <row r="18321" spans="4:6">
      <c r="D18321" s="63"/>
      <c r="F18321" s="64"/>
    </row>
    <row r="18322" spans="4:6">
      <c r="D18322" s="63"/>
      <c r="F18322" s="64"/>
    </row>
    <row r="18323" spans="4:6">
      <c r="D18323" s="63"/>
      <c r="F18323" s="64"/>
    </row>
    <row r="18324" spans="4:6">
      <c r="D18324" s="63"/>
      <c r="F18324" s="64"/>
    </row>
    <row r="18325" spans="4:6">
      <c r="D18325" s="63"/>
      <c r="F18325" s="64"/>
    </row>
    <row r="18326" spans="4:6">
      <c r="D18326" s="63"/>
      <c r="F18326" s="64"/>
    </row>
    <row r="18327" spans="4:6">
      <c r="D18327" s="63"/>
      <c r="F18327" s="64"/>
    </row>
    <row r="18328" spans="4:6">
      <c r="D18328" s="63"/>
      <c r="F18328" s="64"/>
    </row>
    <row r="18329" spans="4:6">
      <c r="D18329" s="63"/>
      <c r="F18329" s="64"/>
    </row>
    <row r="18330" spans="4:6">
      <c r="D18330" s="63"/>
      <c r="F18330" s="64"/>
    </row>
    <row r="18331" spans="4:6">
      <c r="D18331" s="63"/>
      <c r="F18331" s="64"/>
    </row>
    <row r="18332" spans="4:6">
      <c r="D18332" s="63"/>
      <c r="F18332" s="64"/>
    </row>
    <row r="18333" spans="4:6">
      <c r="D18333" s="63"/>
      <c r="F18333" s="64"/>
    </row>
    <row r="18334" spans="4:6">
      <c r="D18334" s="63"/>
      <c r="F18334" s="64"/>
    </row>
    <row r="18335" spans="4:6">
      <c r="D18335" s="63"/>
      <c r="F18335" s="64"/>
    </row>
    <row r="18336" spans="4:6">
      <c r="D18336" s="63"/>
      <c r="F18336" s="64"/>
    </row>
    <row r="18337" spans="4:6">
      <c r="D18337" s="63"/>
      <c r="F18337" s="64"/>
    </row>
    <row r="18338" spans="4:6">
      <c r="D18338" s="63"/>
      <c r="F18338" s="64"/>
    </row>
    <row r="18339" spans="4:6">
      <c r="D18339" s="63"/>
      <c r="F18339" s="64"/>
    </row>
    <row r="18340" spans="4:6">
      <c r="D18340" s="63"/>
      <c r="F18340" s="64"/>
    </row>
    <row r="18341" spans="4:6">
      <c r="D18341" s="63"/>
      <c r="F18341" s="64"/>
    </row>
    <row r="18342" spans="4:6">
      <c r="D18342" s="63"/>
      <c r="F18342" s="64"/>
    </row>
    <row r="18343" spans="4:6">
      <c r="D18343" s="63"/>
      <c r="F18343" s="64"/>
    </row>
    <row r="18344" spans="4:6">
      <c r="D18344" s="63"/>
      <c r="F18344" s="64"/>
    </row>
    <row r="18345" spans="4:6">
      <c r="D18345" s="63"/>
      <c r="F18345" s="64"/>
    </row>
    <row r="18346" spans="4:6">
      <c r="D18346" s="63"/>
      <c r="F18346" s="64"/>
    </row>
    <row r="18347" spans="4:6">
      <c r="D18347" s="63"/>
      <c r="F18347" s="64"/>
    </row>
    <row r="18348" spans="4:6">
      <c r="D18348" s="63"/>
      <c r="F18348" s="64"/>
    </row>
    <row r="18349" spans="4:6">
      <c r="D18349" s="63"/>
      <c r="F18349" s="64"/>
    </row>
    <row r="18350" spans="4:6">
      <c r="D18350" s="63"/>
      <c r="F18350" s="64"/>
    </row>
    <row r="18351" spans="4:6">
      <c r="D18351" s="63"/>
      <c r="F18351" s="64"/>
    </row>
    <row r="18352" spans="4:6">
      <c r="D18352" s="63"/>
      <c r="F18352" s="64"/>
    </row>
    <row r="18353" spans="4:6">
      <c r="D18353" s="63"/>
      <c r="F18353" s="64"/>
    </row>
    <row r="18354" spans="4:6">
      <c r="D18354" s="63"/>
      <c r="F18354" s="64"/>
    </row>
    <row r="18355" spans="4:6">
      <c r="D18355" s="63"/>
      <c r="F18355" s="64"/>
    </row>
    <row r="18356" spans="4:6">
      <c r="D18356" s="63"/>
      <c r="F18356" s="64"/>
    </row>
    <row r="18357" spans="4:6">
      <c r="D18357" s="63"/>
      <c r="F18357" s="64"/>
    </row>
    <row r="18358" spans="4:6">
      <c r="D18358" s="63"/>
      <c r="F18358" s="64"/>
    </row>
    <row r="18359" spans="4:6">
      <c r="D18359" s="63"/>
      <c r="F18359" s="64"/>
    </row>
    <row r="18360" spans="4:6">
      <c r="D18360" s="63"/>
      <c r="F18360" s="64"/>
    </row>
    <row r="18361" spans="4:6">
      <c r="D18361" s="63"/>
      <c r="F18361" s="64"/>
    </row>
    <row r="18362" spans="4:6">
      <c r="D18362" s="63"/>
      <c r="F18362" s="64"/>
    </row>
    <row r="18363" spans="4:6">
      <c r="D18363" s="63"/>
      <c r="F18363" s="64"/>
    </row>
    <row r="18364" spans="4:6">
      <c r="D18364" s="63"/>
      <c r="F18364" s="64"/>
    </row>
    <row r="18365" spans="4:6">
      <c r="D18365" s="63"/>
      <c r="F18365" s="64"/>
    </row>
    <row r="18366" spans="4:6">
      <c r="D18366" s="63"/>
      <c r="F18366" s="64"/>
    </row>
    <row r="18367" spans="4:6">
      <c r="D18367" s="63"/>
      <c r="F18367" s="64"/>
    </row>
    <row r="18368" spans="4:6">
      <c r="D18368" s="63"/>
      <c r="F18368" s="64"/>
    </row>
    <row r="18369" spans="4:6">
      <c r="D18369" s="63"/>
      <c r="F18369" s="64"/>
    </row>
    <row r="18370" spans="4:6">
      <c r="D18370" s="63"/>
      <c r="F18370" s="64"/>
    </row>
    <row r="18371" spans="4:6">
      <c r="D18371" s="63"/>
      <c r="F18371" s="64"/>
    </row>
    <row r="18372" spans="4:6">
      <c r="D18372" s="63"/>
      <c r="F18372" s="64"/>
    </row>
    <row r="18373" spans="4:6">
      <c r="D18373" s="63"/>
      <c r="F18373" s="64"/>
    </row>
    <row r="18374" spans="4:6">
      <c r="D18374" s="63"/>
      <c r="F18374" s="64"/>
    </row>
    <row r="18375" spans="4:6">
      <c r="D18375" s="63"/>
      <c r="F18375" s="64"/>
    </row>
    <row r="18376" spans="4:6">
      <c r="D18376" s="63"/>
      <c r="F18376" s="64"/>
    </row>
    <row r="18377" spans="4:6">
      <c r="D18377" s="63"/>
      <c r="F18377" s="64"/>
    </row>
    <row r="18378" spans="4:6">
      <c r="D18378" s="63"/>
      <c r="F18378" s="64"/>
    </row>
    <row r="18379" spans="4:6">
      <c r="D18379" s="63"/>
      <c r="F18379" s="64"/>
    </row>
    <row r="18380" spans="4:6">
      <c r="D18380" s="63"/>
      <c r="F18380" s="64"/>
    </row>
    <row r="18381" spans="4:6">
      <c r="D18381" s="63"/>
      <c r="F18381" s="64"/>
    </row>
    <row r="18382" spans="4:6">
      <c r="D18382" s="63"/>
      <c r="F18382" s="64"/>
    </row>
    <row r="18383" spans="4:6">
      <c r="D18383" s="63"/>
      <c r="F18383" s="64"/>
    </row>
    <row r="18384" spans="4:6">
      <c r="D18384" s="63"/>
      <c r="F18384" s="64"/>
    </row>
    <row r="18385" spans="4:6">
      <c r="D18385" s="63"/>
      <c r="F18385" s="64"/>
    </row>
    <row r="18386" spans="4:6">
      <c r="D18386" s="63"/>
      <c r="F18386" s="64"/>
    </row>
    <row r="18387" spans="4:6">
      <c r="D18387" s="63"/>
      <c r="F18387" s="64"/>
    </row>
    <row r="18388" spans="4:6">
      <c r="D18388" s="63"/>
      <c r="F18388" s="64"/>
    </row>
    <row r="18389" spans="4:6">
      <c r="D18389" s="63"/>
      <c r="F18389" s="64"/>
    </row>
    <row r="18390" spans="4:6">
      <c r="D18390" s="63"/>
      <c r="F18390" s="64"/>
    </row>
    <row r="18391" spans="4:6">
      <c r="D18391" s="63"/>
      <c r="F18391" s="64"/>
    </row>
    <row r="18392" spans="4:6">
      <c r="D18392" s="63"/>
      <c r="F18392" s="64"/>
    </row>
    <row r="18393" spans="4:6">
      <c r="D18393" s="63"/>
      <c r="F18393" s="64"/>
    </row>
    <row r="18394" spans="4:6">
      <c r="D18394" s="63"/>
      <c r="F18394" s="64"/>
    </row>
    <row r="18395" spans="4:6">
      <c r="D18395" s="63"/>
      <c r="F18395" s="64"/>
    </row>
    <row r="18396" spans="4:6">
      <c r="D18396" s="63"/>
      <c r="F18396" s="64"/>
    </row>
    <row r="18397" spans="4:6">
      <c r="D18397" s="63"/>
      <c r="F18397" s="64"/>
    </row>
    <row r="18398" spans="4:6">
      <c r="D18398" s="63"/>
      <c r="F18398" s="64"/>
    </row>
    <row r="18399" spans="4:6">
      <c r="D18399" s="63"/>
      <c r="F18399" s="64"/>
    </row>
    <row r="18400" spans="4:6">
      <c r="D18400" s="63"/>
      <c r="F18400" s="64"/>
    </row>
    <row r="18401" spans="4:6">
      <c r="D18401" s="63"/>
      <c r="F18401" s="64"/>
    </row>
    <row r="18402" spans="4:6">
      <c r="D18402" s="63"/>
      <c r="F18402" s="64"/>
    </row>
    <row r="18403" spans="4:6">
      <c r="D18403" s="63"/>
      <c r="F18403" s="64"/>
    </row>
    <row r="18404" spans="4:6">
      <c r="D18404" s="63"/>
      <c r="F18404" s="64"/>
    </row>
    <row r="18405" spans="4:6">
      <c r="D18405" s="63"/>
      <c r="F18405" s="64"/>
    </row>
    <row r="18406" spans="4:6">
      <c r="D18406" s="63"/>
      <c r="F18406" s="64"/>
    </row>
    <row r="18407" spans="4:6">
      <c r="D18407" s="63"/>
      <c r="F18407" s="64"/>
    </row>
    <row r="18408" spans="4:6">
      <c r="D18408" s="63"/>
      <c r="F18408" s="64"/>
    </row>
    <row r="18409" spans="4:6">
      <c r="D18409" s="63"/>
      <c r="F18409" s="64"/>
    </row>
    <row r="18410" spans="4:6">
      <c r="D18410" s="63"/>
      <c r="F18410" s="64"/>
    </row>
    <row r="18411" spans="4:6">
      <c r="D18411" s="63"/>
      <c r="F18411" s="64"/>
    </row>
    <row r="18412" spans="4:6">
      <c r="D18412" s="63"/>
      <c r="F18412" s="64"/>
    </row>
    <row r="18413" spans="4:6">
      <c r="D18413" s="63"/>
      <c r="F18413" s="64"/>
    </row>
    <row r="18414" spans="4:6">
      <c r="D18414" s="63"/>
      <c r="F18414" s="64"/>
    </row>
    <row r="18415" spans="4:6">
      <c r="D18415" s="63"/>
      <c r="F18415" s="64"/>
    </row>
    <row r="18416" spans="4:6">
      <c r="D18416" s="63"/>
      <c r="F18416" s="64"/>
    </row>
    <row r="18417" spans="4:6">
      <c r="D18417" s="63"/>
      <c r="F18417" s="64"/>
    </row>
    <row r="18418" spans="4:6">
      <c r="D18418" s="63"/>
      <c r="F18418" s="64"/>
    </row>
    <row r="18419" spans="4:6">
      <c r="D18419" s="63"/>
      <c r="F18419" s="64"/>
    </row>
    <row r="18420" spans="4:6">
      <c r="D18420" s="63"/>
      <c r="F18420" s="64"/>
    </row>
    <row r="18421" spans="4:6">
      <c r="D18421" s="63"/>
      <c r="F18421" s="64"/>
    </row>
    <row r="18422" spans="4:6">
      <c r="D18422" s="63"/>
      <c r="F18422" s="64"/>
    </row>
    <row r="18423" spans="4:6">
      <c r="D18423" s="63"/>
      <c r="F18423" s="64"/>
    </row>
    <row r="18424" spans="4:6">
      <c r="D18424" s="63"/>
      <c r="F18424" s="64"/>
    </row>
    <row r="18425" spans="4:6">
      <c r="D18425" s="63"/>
      <c r="F18425" s="64"/>
    </row>
    <row r="18426" spans="4:6">
      <c r="D18426" s="63"/>
      <c r="F18426" s="64"/>
    </row>
    <row r="18427" spans="4:6">
      <c r="D18427" s="63"/>
      <c r="F18427" s="64"/>
    </row>
    <row r="18428" spans="4:6">
      <c r="D18428" s="63"/>
      <c r="F18428" s="64"/>
    </row>
    <row r="18429" spans="4:6">
      <c r="D18429" s="63"/>
      <c r="F18429" s="64"/>
    </row>
    <row r="18430" spans="4:6">
      <c r="D18430" s="63"/>
      <c r="F18430" s="64"/>
    </row>
    <row r="18431" spans="4:6">
      <c r="D18431" s="63"/>
      <c r="F18431" s="64"/>
    </row>
    <row r="18432" spans="4:6">
      <c r="D18432" s="63"/>
      <c r="F18432" s="64"/>
    </row>
    <row r="18433" spans="4:6">
      <c r="D18433" s="63"/>
      <c r="F18433" s="64"/>
    </row>
    <row r="18434" spans="4:6">
      <c r="D18434" s="63"/>
      <c r="F18434" s="64"/>
    </row>
    <row r="18435" spans="4:6">
      <c r="D18435" s="63"/>
      <c r="F18435" s="64"/>
    </row>
    <row r="18436" spans="4:6">
      <c r="D18436" s="63"/>
      <c r="F18436" s="64"/>
    </row>
    <row r="18437" spans="4:6">
      <c r="D18437" s="63"/>
      <c r="F18437" s="64"/>
    </row>
    <row r="18438" spans="4:6">
      <c r="D18438" s="63"/>
      <c r="F18438" s="64"/>
    </row>
    <row r="18439" spans="4:6">
      <c r="D18439" s="63"/>
      <c r="F18439" s="64"/>
    </row>
    <row r="18440" spans="4:6">
      <c r="D18440" s="63"/>
      <c r="F18440" s="64"/>
    </row>
    <row r="18441" spans="4:6">
      <c r="D18441" s="63"/>
      <c r="F18441" s="64"/>
    </row>
    <row r="18442" spans="4:6">
      <c r="D18442" s="63"/>
      <c r="F18442" s="64"/>
    </row>
    <row r="18443" spans="4:6">
      <c r="D18443" s="63"/>
      <c r="F18443" s="64"/>
    </row>
    <row r="18444" spans="4:6">
      <c r="D18444" s="63"/>
      <c r="F18444" s="64"/>
    </row>
    <row r="18445" spans="4:6">
      <c r="D18445" s="63"/>
      <c r="F18445" s="64"/>
    </row>
    <row r="18446" spans="4:6">
      <c r="D18446" s="63"/>
      <c r="F18446" s="64"/>
    </row>
    <row r="18447" spans="4:6">
      <c r="D18447" s="63"/>
      <c r="F18447" s="64"/>
    </row>
    <row r="18448" spans="4:6">
      <c r="D18448" s="63"/>
      <c r="F18448" s="64"/>
    </row>
    <row r="18449" spans="4:6">
      <c r="D18449" s="63"/>
      <c r="F18449" s="64"/>
    </row>
    <row r="18450" spans="4:6">
      <c r="D18450" s="63"/>
      <c r="F18450" s="64"/>
    </row>
    <row r="18451" spans="4:6">
      <c r="D18451" s="63"/>
      <c r="F18451" s="64"/>
    </row>
    <row r="18452" spans="4:6">
      <c r="D18452" s="63"/>
      <c r="F18452" s="64"/>
    </row>
    <row r="18453" spans="4:6">
      <c r="D18453" s="63"/>
      <c r="F18453" s="64"/>
    </row>
    <row r="18454" spans="4:6">
      <c r="D18454" s="63"/>
      <c r="F18454" s="64"/>
    </row>
    <row r="18455" spans="4:6">
      <c r="D18455" s="63"/>
      <c r="F18455" s="64"/>
    </row>
    <row r="18456" spans="4:6">
      <c r="D18456" s="63"/>
      <c r="F18456" s="64"/>
    </row>
    <row r="18457" spans="4:6">
      <c r="D18457" s="63"/>
      <c r="F18457" s="64"/>
    </row>
    <row r="18458" spans="4:6">
      <c r="D18458" s="63"/>
      <c r="F18458" s="64"/>
    </row>
    <row r="18459" spans="4:6">
      <c r="D18459" s="63"/>
      <c r="F18459" s="64"/>
    </row>
    <row r="18460" spans="4:6">
      <c r="D18460" s="63"/>
      <c r="F18460" s="64"/>
    </row>
    <row r="18461" spans="4:6">
      <c r="D18461" s="63"/>
      <c r="F18461" s="64"/>
    </row>
    <row r="18462" spans="4:6">
      <c r="D18462" s="63"/>
      <c r="F18462" s="64"/>
    </row>
    <row r="18463" spans="4:6">
      <c r="D18463" s="63"/>
      <c r="F18463" s="64"/>
    </row>
    <row r="18464" spans="4:6">
      <c r="D18464" s="63"/>
      <c r="F18464" s="64"/>
    </row>
    <row r="18465" spans="4:6">
      <c r="D18465" s="63"/>
      <c r="F18465" s="64"/>
    </row>
    <row r="18466" spans="4:6">
      <c r="D18466" s="63"/>
      <c r="F18466" s="64"/>
    </row>
    <row r="18467" spans="4:6">
      <c r="D18467" s="63"/>
      <c r="F18467" s="64"/>
    </row>
    <row r="18468" spans="4:6">
      <c r="D18468" s="63"/>
      <c r="F18468" s="64"/>
    </row>
    <row r="18469" spans="4:6">
      <c r="D18469" s="63"/>
      <c r="F18469" s="64"/>
    </row>
    <row r="18470" spans="4:6">
      <c r="D18470" s="63"/>
      <c r="F18470" s="64"/>
    </row>
    <row r="18471" spans="4:6">
      <c r="D18471" s="63"/>
      <c r="F18471" s="64"/>
    </row>
    <row r="18472" spans="4:6">
      <c r="D18472" s="63"/>
      <c r="F18472" s="64"/>
    </row>
    <row r="18473" spans="4:6">
      <c r="D18473" s="63"/>
      <c r="F18473" s="64"/>
    </row>
    <row r="18474" spans="4:6">
      <c r="D18474" s="63"/>
      <c r="F18474" s="64"/>
    </row>
    <row r="18475" spans="4:6">
      <c r="D18475" s="63"/>
      <c r="F18475" s="64"/>
    </row>
    <row r="18476" spans="4:6">
      <c r="D18476" s="63"/>
      <c r="F18476" s="64"/>
    </row>
    <row r="18477" spans="4:6">
      <c r="D18477" s="63"/>
      <c r="F18477" s="64"/>
    </row>
    <row r="18478" spans="4:6">
      <c r="D18478" s="63"/>
      <c r="F18478" s="64"/>
    </row>
    <row r="18479" spans="4:6">
      <c r="D18479" s="63"/>
      <c r="F18479" s="64"/>
    </row>
    <row r="18480" spans="4:6">
      <c r="D18480" s="63"/>
      <c r="F18480" s="64"/>
    </row>
    <row r="18481" spans="4:6">
      <c r="D18481" s="63"/>
      <c r="F18481" s="64"/>
    </row>
    <row r="18482" spans="4:6">
      <c r="D18482" s="63"/>
      <c r="F18482" s="64"/>
    </row>
    <row r="18483" spans="4:6">
      <c r="D18483" s="63"/>
      <c r="F18483" s="64"/>
    </row>
    <row r="18484" spans="4:6">
      <c r="D18484" s="63"/>
      <c r="F18484" s="64"/>
    </row>
    <row r="18485" spans="4:6">
      <c r="D18485" s="63"/>
      <c r="F18485" s="64"/>
    </row>
    <row r="18486" spans="4:6">
      <c r="D18486" s="63"/>
      <c r="F18486" s="64"/>
    </row>
    <row r="18487" spans="4:6">
      <c r="D18487" s="63"/>
      <c r="F18487" s="64"/>
    </row>
    <row r="18488" spans="4:6">
      <c r="D18488" s="63"/>
      <c r="F18488" s="64"/>
    </row>
    <row r="18489" spans="4:6">
      <c r="D18489" s="63"/>
      <c r="F18489" s="64"/>
    </row>
    <row r="18490" spans="4:6">
      <c r="D18490" s="63"/>
      <c r="F18490" s="64"/>
    </row>
    <row r="18491" spans="4:6">
      <c r="D18491" s="63"/>
      <c r="F18491" s="64"/>
    </row>
    <row r="18492" spans="4:6">
      <c r="D18492" s="63"/>
      <c r="F18492" s="64"/>
    </row>
    <row r="18493" spans="4:6">
      <c r="D18493" s="63"/>
      <c r="F18493" s="64"/>
    </row>
    <row r="18494" spans="4:6">
      <c r="D18494" s="63"/>
      <c r="F18494" s="64"/>
    </row>
    <row r="18495" spans="4:6">
      <c r="D18495" s="63"/>
      <c r="F18495" s="64"/>
    </row>
    <row r="18496" spans="4:6">
      <c r="D18496" s="63"/>
      <c r="F18496" s="64"/>
    </row>
    <row r="18497" spans="4:6">
      <c r="D18497" s="63"/>
      <c r="F18497" s="64"/>
    </row>
    <row r="18498" spans="4:6">
      <c r="D18498" s="63"/>
      <c r="F18498" s="64"/>
    </row>
    <row r="18499" spans="4:6">
      <c r="D18499" s="63"/>
      <c r="F18499" s="64"/>
    </row>
    <row r="18500" spans="4:6">
      <c r="D18500" s="63"/>
      <c r="F18500" s="64"/>
    </row>
    <row r="18501" spans="4:6">
      <c r="D18501" s="63"/>
      <c r="F18501" s="64"/>
    </row>
    <row r="18502" spans="4:6">
      <c r="D18502" s="63"/>
      <c r="F18502" s="64"/>
    </row>
    <row r="18503" spans="4:6">
      <c r="D18503" s="63"/>
      <c r="F18503" s="64"/>
    </row>
    <row r="18504" spans="4:6">
      <c r="D18504" s="63"/>
      <c r="F18504" s="64"/>
    </row>
    <row r="18505" spans="4:6">
      <c r="D18505" s="63"/>
      <c r="F18505" s="64"/>
    </row>
    <row r="18506" spans="4:6">
      <c r="D18506" s="63"/>
      <c r="F18506" s="64"/>
    </row>
    <row r="18507" spans="4:6">
      <c r="D18507" s="63"/>
      <c r="F18507" s="64"/>
    </row>
    <row r="18508" spans="4:6">
      <c r="D18508" s="63"/>
      <c r="F18508" s="64"/>
    </row>
    <row r="18509" spans="4:6">
      <c r="D18509" s="63"/>
      <c r="F18509" s="64"/>
    </row>
    <row r="18510" spans="4:6">
      <c r="D18510" s="63"/>
      <c r="F18510" s="64"/>
    </row>
    <row r="18511" spans="4:6">
      <c r="D18511" s="63"/>
      <c r="F18511" s="64"/>
    </row>
    <row r="18512" spans="4:6">
      <c r="D18512" s="63"/>
      <c r="F18512" s="64"/>
    </row>
    <row r="18513" spans="4:6">
      <c r="D18513" s="63"/>
      <c r="F18513" s="64"/>
    </row>
    <row r="18514" spans="4:6">
      <c r="D18514" s="63"/>
      <c r="F18514" s="64"/>
    </row>
    <row r="18515" spans="4:6">
      <c r="D18515" s="63"/>
      <c r="F18515" s="64"/>
    </row>
    <row r="18516" spans="4:6">
      <c r="D18516" s="63"/>
      <c r="F18516" s="64"/>
    </row>
    <row r="18517" spans="4:6">
      <c r="D18517" s="63"/>
      <c r="F18517" s="64"/>
    </row>
    <row r="18518" spans="4:6">
      <c r="D18518" s="63"/>
      <c r="F18518" s="64"/>
    </row>
    <row r="18519" spans="4:6">
      <c r="D18519" s="63"/>
      <c r="F18519" s="64"/>
    </row>
    <row r="18520" spans="4:6">
      <c r="D18520" s="63"/>
      <c r="F18520" s="64"/>
    </row>
    <row r="18521" spans="4:6">
      <c r="D18521" s="63"/>
      <c r="F18521" s="64"/>
    </row>
    <row r="18522" spans="4:6">
      <c r="D18522" s="63"/>
      <c r="F18522" s="64"/>
    </row>
    <row r="18523" spans="4:6">
      <c r="D18523" s="63"/>
      <c r="F18523" s="64"/>
    </row>
    <row r="18524" spans="4:6">
      <c r="D18524" s="63"/>
      <c r="F18524" s="64"/>
    </row>
    <row r="18525" spans="4:6">
      <c r="D18525" s="63"/>
      <c r="F18525" s="64"/>
    </row>
    <row r="18526" spans="4:6">
      <c r="D18526" s="63"/>
      <c r="F18526" s="64"/>
    </row>
    <row r="18527" spans="4:6">
      <c r="D18527" s="63"/>
      <c r="F18527" s="64"/>
    </row>
    <row r="18528" spans="4:6">
      <c r="D18528" s="63"/>
      <c r="F18528" s="64"/>
    </row>
    <row r="18529" spans="4:6">
      <c r="D18529" s="63"/>
      <c r="F18529" s="64"/>
    </row>
    <row r="18530" spans="4:6">
      <c r="D18530" s="63"/>
      <c r="F18530" s="64"/>
    </row>
    <row r="18531" spans="4:6">
      <c r="D18531" s="63"/>
      <c r="F18531" s="64"/>
    </row>
    <row r="18532" spans="4:6">
      <c r="D18532" s="63"/>
      <c r="F18532" s="64"/>
    </row>
    <row r="18533" spans="4:6">
      <c r="D18533" s="63"/>
      <c r="F18533" s="64"/>
    </row>
    <row r="18534" spans="4:6">
      <c r="D18534" s="63"/>
      <c r="F18534" s="64"/>
    </row>
    <row r="18535" spans="4:6">
      <c r="D18535" s="63"/>
      <c r="F18535" s="64"/>
    </row>
    <row r="18536" spans="4:6">
      <c r="D18536" s="63"/>
      <c r="F18536" s="64"/>
    </row>
    <row r="18537" spans="4:6">
      <c r="D18537" s="63"/>
      <c r="F18537" s="64"/>
    </row>
    <row r="18538" spans="4:6">
      <c r="D18538" s="63"/>
      <c r="F18538" s="64"/>
    </row>
    <row r="18539" spans="4:6">
      <c r="D18539" s="63"/>
      <c r="F18539" s="64"/>
    </row>
    <row r="18540" spans="4:6">
      <c r="D18540" s="63"/>
      <c r="F18540" s="64"/>
    </row>
    <row r="18541" spans="4:6">
      <c r="D18541" s="63"/>
      <c r="F18541" s="64"/>
    </row>
    <row r="18542" spans="4:6">
      <c r="D18542" s="63"/>
      <c r="F18542" s="64"/>
    </row>
    <row r="18543" spans="4:6">
      <c r="D18543" s="63"/>
      <c r="F18543" s="64"/>
    </row>
    <row r="18544" spans="4:6">
      <c r="D18544" s="63"/>
      <c r="F18544" s="64"/>
    </row>
    <row r="18545" spans="4:6">
      <c r="D18545" s="63"/>
      <c r="F18545" s="64"/>
    </row>
    <row r="18546" spans="4:6">
      <c r="D18546" s="63"/>
      <c r="F18546" s="64"/>
    </row>
    <row r="18547" spans="4:6">
      <c r="D18547" s="63"/>
      <c r="F18547" s="64"/>
    </row>
    <row r="18548" spans="4:6">
      <c r="D18548" s="63"/>
      <c r="F18548" s="64"/>
    </row>
    <row r="18549" spans="4:6">
      <c r="D18549" s="63"/>
      <c r="F18549" s="64"/>
    </row>
    <row r="18550" spans="4:6">
      <c r="D18550" s="63"/>
      <c r="F18550" s="64"/>
    </row>
    <row r="18551" spans="4:6">
      <c r="D18551" s="63"/>
      <c r="F18551" s="64"/>
    </row>
    <row r="18552" spans="4:6">
      <c r="D18552" s="63"/>
      <c r="F18552" s="64"/>
    </row>
    <row r="18553" spans="4:6">
      <c r="D18553" s="63"/>
      <c r="F18553" s="64"/>
    </row>
    <row r="18554" spans="4:6">
      <c r="D18554" s="63"/>
      <c r="F18554" s="64"/>
    </row>
    <row r="18555" spans="4:6">
      <c r="D18555" s="63"/>
      <c r="F18555" s="64"/>
    </row>
    <row r="18556" spans="4:6">
      <c r="D18556" s="63"/>
      <c r="F18556" s="64"/>
    </row>
    <row r="18557" spans="4:6">
      <c r="D18557" s="63"/>
      <c r="F18557" s="64"/>
    </row>
    <row r="18558" spans="4:6">
      <c r="D18558" s="63"/>
      <c r="F18558" s="64"/>
    </row>
    <row r="18559" spans="4:6">
      <c r="D18559" s="63"/>
      <c r="F18559" s="64"/>
    </row>
    <row r="18560" spans="4:6">
      <c r="D18560" s="63"/>
      <c r="F18560" s="64"/>
    </row>
    <row r="18561" spans="4:6">
      <c r="D18561" s="63"/>
      <c r="F18561" s="64"/>
    </row>
    <row r="18562" spans="4:6">
      <c r="D18562" s="63"/>
      <c r="F18562" s="64"/>
    </row>
    <row r="18563" spans="4:6">
      <c r="D18563" s="63"/>
      <c r="F18563" s="64"/>
    </row>
    <row r="18564" spans="4:6">
      <c r="D18564" s="63"/>
      <c r="F18564" s="64"/>
    </row>
    <row r="18565" spans="4:6">
      <c r="D18565" s="63"/>
      <c r="F18565" s="64"/>
    </row>
    <row r="18566" spans="4:6">
      <c r="D18566" s="63"/>
      <c r="F18566" s="64"/>
    </row>
    <row r="18567" spans="4:6">
      <c r="D18567" s="63"/>
      <c r="F18567" s="64"/>
    </row>
    <row r="18568" spans="4:6">
      <c r="D18568" s="63"/>
      <c r="F18568" s="64"/>
    </row>
    <row r="18569" spans="4:6">
      <c r="D18569" s="63"/>
      <c r="F18569" s="64"/>
    </row>
    <row r="18570" spans="4:6">
      <c r="D18570" s="63"/>
      <c r="F18570" s="64"/>
    </row>
    <row r="18571" spans="4:6">
      <c r="D18571" s="63"/>
      <c r="F18571" s="64"/>
    </row>
    <row r="18572" spans="4:6">
      <c r="D18572" s="63"/>
      <c r="F18572" s="64"/>
    </row>
    <row r="18573" spans="4:6">
      <c r="D18573" s="63"/>
      <c r="F18573" s="64"/>
    </row>
    <row r="18574" spans="4:6">
      <c r="D18574" s="63"/>
      <c r="F18574" s="64"/>
    </row>
    <row r="18575" spans="4:6">
      <c r="D18575" s="63"/>
      <c r="F18575" s="64"/>
    </row>
    <row r="18576" spans="4:6">
      <c r="D18576" s="63"/>
      <c r="F18576" s="64"/>
    </row>
    <row r="18577" spans="4:6">
      <c r="D18577" s="63"/>
      <c r="F18577" s="64"/>
    </row>
    <row r="18578" spans="4:6">
      <c r="D18578" s="63"/>
      <c r="F18578" s="64"/>
    </row>
    <row r="18579" spans="4:6">
      <c r="D18579" s="63"/>
      <c r="F18579" s="64"/>
    </row>
    <row r="18580" spans="4:6">
      <c r="D18580" s="63"/>
      <c r="F18580" s="64"/>
    </row>
    <row r="18581" spans="4:6">
      <c r="D18581" s="63"/>
      <c r="F18581" s="64"/>
    </row>
    <row r="18582" spans="4:6">
      <c r="D18582" s="63"/>
      <c r="F18582" s="64"/>
    </row>
    <row r="18583" spans="4:6">
      <c r="D18583" s="63"/>
      <c r="F18583" s="64"/>
    </row>
    <row r="18584" spans="4:6">
      <c r="D18584" s="63"/>
      <c r="F18584" s="64"/>
    </row>
    <row r="18585" spans="4:6">
      <c r="D18585" s="63"/>
      <c r="F18585" s="64"/>
    </row>
    <row r="18586" spans="4:6">
      <c r="D18586" s="63"/>
      <c r="F18586" s="64"/>
    </row>
    <row r="18587" spans="4:6">
      <c r="D18587" s="63"/>
      <c r="F18587" s="64"/>
    </row>
    <row r="18588" spans="4:6">
      <c r="D18588" s="63"/>
      <c r="F18588" s="64"/>
    </row>
    <row r="18589" spans="4:6">
      <c r="D18589" s="63"/>
      <c r="F18589" s="64"/>
    </row>
    <row r="18590" spans="4:6">
      <c r="D18590" s="63"/>
      <c r="F18590" s="64"/>
    </row>
    <row r="18591" spans="4:6">
      <c r="D18591" s="63"/>
      <c r="F18591" s="64"/>
    </row>
    <row r="18592" spans="4:6">
      <c r="D18592" s="63"/>
      <c r="F18592" s="64"/>
    </row>
    <row r="18593" spans="4:6">
      <c r="D18593" s="63"/>
      <c r="F18593" s="64"/>
    </row>
    <row r="18594" spans="4:6">
      <c r="D18594" s="63"/>
      <c r="F18594" s="64"/>
    </row>
    <row r="18595" spans="4:6">
      <c r="D18595" s="63"/>
      <c r="F18595" s="64"/>
    </row>
    <row r="18596" spans="4:6">
      <c r="D18596" s="63"/>
      <c r="F18596" s="64"/>
    </row>
    <row r="18597" spans="4:6">
      <c r="D18597" s="63"/>
      <c r="F18597" s="64"/>
    </row>
    <row r="18598" spans="4:6">
      <c r="D18598" s="63"/>
      <c r="F18598" s="64"/>
    </row>
    <row r="18599" spans="4:6">
      <c r="D18599" s="63"/>
      <c r="F18599" s="64"/>
    </row>
    <row r="18600" spans="4:6">
      <c r="D18600" s="63"/>
      <c r="F18600" s="64"/>
    </row>
    <row r="18601" spans="4:6">
      <c r="D18601" s="63"/>
      <c r="F18601" s="64"/>
    </row>
    <row r="18602" spans="4:6">
      <c r="D18602" s="63"/>
      <c r="F18602" s="64"/>
    </row>
    <row r="18603" spans="4:6">
      <c r="D18603" s="63"/>
      <c r="F18603" s="64"/>
    </row>
    <row r="18604" spans="4:6">
      <c r="D18604" s="63"/>
      <c r="F18604" s="64"/>
    </row>
    <row r="18605" spans="4:6">
      <c r="D18605" s="63"/>
      <c r="F18605" s="64"/>
    </row>
    <row r="18606" spans="4:6">
      <c r="D18606" s="63"/>
      <c r="F18606" s="64"/>
    </row>
    <row r="18607" spans="4:6">
      <c r="D18607" s="63"/>
      <c r="F18607" s="64"/>
    </row>
    <row r="18608" spans="4:6">
      <c r="D18608" s="63"/>
      <c r="F18608" s="64"/>
    </row>
    <row r="18609" spans="4:6">
      <c r="D18609" s="63"/>
      <c r="F18609" s="64"/>
    </row>
    <row r="18610" spans="4:6">
      <c r="D18610" s="63"/>
      <c r="F18610" s="64"/>
    </row>
    <row r="18611" spans="4:6">
      <c r="D18611" s="63"/>
      <c r="F18611" s="64"/>
    </row>
    <row r="18612" spans="4:6">
      <c r="D18612" s="63"/>
      <c r="F18612" s="64"/>
    </row>
    <row r="18613" spans="4:6">
      <c r="D18613" s="63"/>
      <c r="F18613" s="64"/>
    </row>
    <row r="18614" spans="4:6">
      <c r="D18614" s="63"/>
      <c r="F18614" s="64"/>
    </row>
    <row r="18615" spans="4:6">
      <c r="D18615" s="63"/>
      <c r="F18615" s="64"/>
    </row>
    <row r="18616" spans="4:6">
      <c r="D18616" s="63"/>
      <c r="F18616" s="64"/>
    </row>
    <row r="18617" spans="4:6">
      <c r="D18617" s="63"/>
      <c r="F18617" s="64"/>
    </row>
    <row r="18618" spans="4:6">
      <c r="D18618" s="63"/>
      <c r="F18618" s="64"/>
    </row>
    <row r="18619" spans="4:6">
      <c r="D18619" s="63"/>
      <c r="F18619" s="64"/>
    </row>
    <row r="18620" spans="4:6">
      <c r="D18620" s="63"/>
      <c r="F18620" s="64"/>
    </row>
    <row r="18621" spans="4:6">
      <c r="D18621" s="63"/>
      <c r="F18621" s="64"/>
    </row>
    <row r="18622" spans="4:6">
      <c r="D18622" s="63"/>
      <c r="F18622" s="64"/>
    </row>
    <row r="18623" spans="4:6">
      <c r="D18623" s="63"/>
      <c r="F18623" s="64"/>
    </row>
    <row r="18624" spans="4:6">
      <c r="D18624" s="63"/>
      <c r="F18624" s="64"/>
    </row>
    <row r="18625" spans="4:6">
      <c r="D18625" s="63"/>
      <c r="F18625" s="64"/>
    </row>
    <row r="18626" spans="4:6">
      <c r="D18626" s="63"/>
      <c r="F18626" s="64"/>
    </row>
    <row r="18627" spans="4:6">
      <c r="D18627" s="63"/>
      <c r="F18627" s="64"/>
    </row>
    <row r="18628" spans="4:6">
      <c r="D18628" s="63"/>
      <c r="F18628" s="64"/>
    </row>
    <row r="18629" spans="4:6">
      <c r="D18629" s="63"/>
      <c r="F18629" s="64"/>
    </row>
    <row r="18630" spans="4:6">
      <c r="D18630" s="63"/>
      <c r="F18630" s="64"/>
    </row>
    <row r="18631" spans="4:6">
      <c r="D18631" s="63"/>
      <c r="F18631" s="64"/>
    </row>
    <row r="18632" spans="4:6">
      <c r="D18632" s="63"/>
      <c r="F18632" s="64"/>
    </row>
    <row r="18633" spans="4:6">
      <c r="D18633" s="63"/>
      <c r="F18633" s="64"/>
    </row>
    <row r="18634" spans="4:6">
      <c r="D18634" s="63"/>
      <c r="F18634" s="64"/>
    </row>
    <row r="18635" spans="4:6">
      <c r="D18635" s="63"/>
      <c r="F18635" s="64"/>
    </row>
    <row r="18636" spans="4:6">
      <c r="D18636" s="63"/>
      <c r="F18636" s="64"/>
    </row>
    <row r="18637" spans="4:6">
      <c r="D18637" s="63"/>
      <c r="F18637" s="64"/>
    </row>
    <row r="18638" spans="4:6">
      <c r="D18638" s="63"/>
      <c r="F18638" s="64"/>
    </row>
    <row r="18639" spans="4:6">
      <c r="D18639" s="63"/>
      <c r="F18639" s="64"/>
    </row>
    <row r="18640" spans="4:6">
      <c r="D18640" s="63"/>
      <c r="F18640" s="64"/>
    </row>
    <row r="18641" spans="4:6">
      <c r="D18641" s="63"/>
      <c r="F18641" s="64"/>
    </row>
    <row r="18642" spans="4:6">
      <c r="D18642" s="63"/>
      <c r="F18642" s="64"/>
    </row>
    <row r="18643" spans="4:6">
      <c r="D18643" s="63"/>
      <c r="F18643" s="64"/>
    </row>
    <row r="18644" spans="4:6">
      <c r="D18644" s="63"/>
      <c r="F18644" s="64"/>
    </row>
    <row r="18645" spans="4:6">
      <c r="D18645" s="63"/>
      <c r="F18645" s="64"/>
    </row>
    <row r="18646" spans="4:6">
      <c r="D18646" s="63"/>
      <c r="F18646" s="64"/>
    </row>
    <row r="18647" spans="4:6">
      <c r="D18647" s="63"/>
      <c r="F18647" s="64"/>
    </row>
    <row r="18648" spans="4:6">
      <c r="D18648" s="63"/>
      <c r="F18648" s="64"/>
    </row>
    <row r="18649" spans="4:6">
      <c r="D18649" s="63"/>
      <c r="F18649" s="64"/>
    </row>
    <row r="18650" spans="4:6">
      <c r="D18650" s="63"/>
      <c r="F18650" s="64"/>
    </row>
    <row r="18651" spans="4:6">
      <c r="D18651" s="63"/>
      <c r="F18651" s="64"/>
    </row>
    <row r="18652" spans="4:6">
      <c r="D18652" s="63"/>
      <c r="F18652" s="64"/>
    </row>
    <row r="18653" spans="4:6">
      <c r="D18653" s="63"/>
      <c r="F18653" s="64"/>
    </row>
    <row r="18654" spans="4:6">
      <c r="D18654" s="63"/>
      <c r="F18654" s="64"/>
    </row>
    <row r="18655" spans="4:6">
      <c r="D18655" s="63"/>
      <c r="F18655" s="64"/>
    </row>
    <row r="18656" spans="4:6">
      <c r="D18656" s="63"/>
      <c r="F18656" s="64"/>
    </row>
    <row r="18657" spans="4:6">
      <c r="D18657" s="63"/>
      <c r="F18657" s="64"/>
    </row>
    <row r="18658" spans="4:6">
      <c r="D18658" s="63"/>
      <c r="F18658" s="64"/>
    </row>
    <row r="18659" spans="4:6">
      <c r="D18659" s="63"/>
      <c r="F18659" s="64"/>
    </row>
    <row r="18660" spans="4:6">
      <c r="D18660" s="63"/>
      <c r="F18660" s="64"/>
    </row>
    <row r="18661" spans="4:6">
      <c r="D18661" s="63"/>
      <c r="F18661" s="64"/>
    </row>
    <row r="18662" spans="4:6">
      <c r="D18662" s="63"/>
      <c r="F18662" s="64"/>
    </row>
    <row r="18663" spans="4:6">
      <c r="D18663" s="63"/>
      <c r="F18663" s="64"/>
    </row>
    <row r="18664" spans="4:6">
      <c r="D18664" s="63"/>
      <c r="F18664" s="64"/>
    </row>
    <row r="18665" spans="4:6">
      <c r="D18665" s="63"/>
      <c r="F18665" s="64"/>
    </row>
    <row r="18666" spans="4:6">
      <c r="D18666" s="63"/>
      <c r="F18666" s="64"/>
    </row>
    <row r="18667" spans="4:6">
      <c r="D18667" s="63"/>
      <c r="F18667" s="64"/>
    </row>
    <row r="18668" spans="4:6">
      <c r="D18668" s="63"/>
      <c r="F18668" s="64"/>
    </row>
    <row r="18669" spans="4:6">
      <c r="D18669" s="63"/>
      <c r="F18669" s="64"/>
    </row>
    <row r="18670" spans="4:6">
      <c r="D18670" s="63"/>
      <c r="F18670" s="64"/>
    </row>
    <row r="18671" spans="4:6">
      <c r="D18671" s="63"/>
      <c r="F18671" s="64"/>
    </row>
    <row r="18672" spans="4:6">
      <c r="D18672" s="63"/>
      <c r="F18672" s="64"/>
    </row>
    <row r="18673" spans="4:6">
      <c r="D18673" s="63"/>
      <c r="F18673" s="64"/>
    </row>
    <row r="18674" spans="4:6">
      <c r="D18674" s="63"/>
      <c r="F18674" s="64"/>
    </row>
    <row r="18675" spans="4:6">
      <c r="D18675" s="63"/>
      <c r="F18675" s="64"/>
    </row>
    <row r="18676" spans="4:6">
      <c r="D18676" s="63"/>
      <c r="F18676" s="64"/>
    </row>
    <row r="18677" spans="4:6">
      <c r="D18677" s="63"/>
      <c r="F18677" s="64"/>
    </row>
    <row r="18678" spans="4:6">
      <c r="D18678" s="63"/>
      <c r="F18678" s="64"/>
    </row>
    <row r="18679" spans="4:6">
      <c r="D18679" s="63"/>
      <c r="F18679" s="64"/>
    </row>
    <row r="18680" spans="4:6">
      <c r="D18680" s="63"/>
      <c r="F18680" s="64"/>
    </row>
    <row r="18681" spans="4:6">
      <c r="D18681" s="63"/>
      <c r="F18681" s="64"/>
    </row>
    <row r="18682" spans="4:6">
      <c r="D18682" s="63"/>
      <c r="F18682" s="64"/>
    </row>
    <row r="18683" spans="4:6">
      <c r="D18683" s="63"/>
      <c r="F18683" s="64"/>
    </row>
    <row r="18684" spans="4:6">
      <c r="D18684" s="63"/>
      <c r="F18684" s="64"/>
    </row>
    <row r="18685" spans="4:6">
      <c r="D18685" s="63"/>
      <c r="F18685" s="64"/>
    </row>
    <row r="18686" spans="4:6">
      <c r="D18686" s="63"/>
      <c r="F18686" s="64"/>
    </row>
    <row r="18687" spans="4:6">
      <c r="D18687" s="63"/>
      <c r="F18687" s="64"/>
    </row>
    <row r="18688" spans="4:6">
      <c r="D18688" s="63"/>
      <c r="F18688" s="64"/>
    </row>
    <row r="18689" spans="4:6">
      <c r="D18689" s="63"/>
      <c r="F18689" s="64"/>
    </row>
    <row r="18690" spans="4:6">
      <c r="D18690" s="63"/>
      <c r="F18690" s="64"/>
    </row>
    <row r="18691" spans="4:6">
      <c r="D18691" s="63"/>
      <c r="F18691" s="64"/>
    </row>
    <row r="18692" spans="4:6">
      <c r="D18692" s="63"/>
      <c r="F18692" s="64"/>
    </row>
    <row r="18693" spans="4:6">
      <c r="D18693" s="63"/>
      <c r="F18693" s="64"/>
    </row>
    <row r="18694" spans="4:6">
      <c r="D18694" s="63"/>
      <c r="F18694" s="64"/>
    </row>
    <row r="18695" spans="4:6">
      <c r="D18695" s="63"/>
      <c r="F18695" s="64"/>
    </row>
    <row r="18696" spans="4:6">
      <c r="D18696" s="63"/>
      <c r="F18696" s="64"/>
    </row>
    <row r="18697" spans="4:6">
      <c r="D18697" s="63"/>
      <c r="F18697" s="64"/>
    </row>
    <row r="18698" spans="4:6">
      <c r="D18698" s="63"/>
      <c r="F18698" s="64"/>
    </row>
    <row r="18699" spans="4:6">
      <c r="D18699" s="63"/>
      <c r="F18699" s="64"/>
    </row>
    <row r="18700" spans="4:6">
      <c r="D18700" s="63"/>
      <c r="F18700" s="64"/>
    </row>
    <row r="18701" spans="4:6">
      <c r="D18701" s="63"/>
      <c r="F18701" s="64"/>
    </row>
    <row r="18702" spans="4:6">
      <c r="D18702" s="63"/>
      <c r="F18702" s="64"/>
    </row>
    <row r="18703" spans="4:6">
      <c r="D18703" s="63"/>
      <c r="F18703" s="64"/>
    </row>
    <row r="18704" spans="4:6">
      <c r="D18704" s="63"/>
      <c r="F18704" s="64"/>
    </row>
    <row r="18705" spans="4:6">
      <c r="D18705" s="63"/>
      <c r="F18705" s="64"/>
    </row>
    <row r="18706" spans="4:6">
      <c r="D18706" s="63"/>
      <c r="F18706" s="64"/>
    </row>
    <row r="18707" spans="4:6">
      <c r="D18707" s="63"/>
      <c r="F18707" s="64"/>
    </row>
    <row r="18708" spans="4:6">
      <c r="D18708" s="63"/>
      <c r="F18708" s="64"/>
    </row>
    <row r="18709" spans="4:6">
      <c r="D18709" s="63"/>
      <c r="F18709" s="64"/>
    </row>
    <row r="18710" spans="4:6">
      <c r="D18710" s="63"/>
      <c r="F18710" s="64"/>
    </row>
    <row r="18711" spans="4:6">
      <c r="D18711" s="63"/>
      <c r="F18711" s="64"/>
    </row>
    <row r="18712" spans="4:6">
      <c r="D18712" s="63"/>
      <c r="F18712" s="64"/>
    </row>
    <row r="18713" spans="4:6">
      <c r="D18713" s="63"/>
      <c r="F18713" s="64"/>
    </row>
    <row r="18714" spans="4:6">
      <c r="D18714" s="63"/>
      <c r="F18714" s="64"/>
    </row>
    <row r="18715" spans="4:6">
      <c r="D18715" s="63"/>
      <c r="F18715" s="64"/>
    </row>
    <row r="18716" spans="4:6">
      <c r="D18716" s="63"/>
      <c r="F18716" s="64"/>
    </row>
    <row r="18717" spans="4:6">
      <c r="D18717" s="63"/>
      <c r="F18717" s="64"/>
    </row>
    <row r="18718" spans="4:6">
      <c r="D18718" s="63"/>
      <c r="F18718" s="64"/>
    </row>
    <row r="18719" spans="4:6">
      <c r="D18719" s="63"/>
      <c r="F18719" s="64"/>
    </row>
    <row r="18720" spans="4:6">
      <c r="D18720" s="63"/>
      <c r="F18720" s="64"/>
    </row>
    <row r="18721" spans="4:6">
      <c r="D18721" s="63"/>
      <c r="F18721" s="64"/>
    </row>
    <row r="18722" spans="4:6">
      <c r="D18722" s="63"/>
      <c r="F18722" s="64"/>
    </row>
    <row r="18723" spans="4:6">
      <c r="D18723" s="63"/>
      <c r="F18723" s="64"/>
    </row>
    <row r="18724" spans="4:6">
      <c r="D18724" s="63"/>
      <c r="F18724" s="64"/>
    </row>
    <row r="18725" spans="4:6">
      <c r="D18725" s="63"/>
      <c r="F18725" s="64"/>
    </row>
    <row r="18726" spans="4:6">
      <c r="D18726" s="63"/>
      <c r="F18726" s="64"/>
    </row>
    <row r="18727" spans="4:6">
      <c r="D18727" s="63"/>
      <c r="F18727" s="64"/>
    </row>
    <row r="18728" spans="4:6">
      <c r="D18728" s="63"/>
      <c r="F18728" s="64"/>
    </row>
    <row r="18729" spans="4:6">
      <c r="D18729" s="63"/>
      <c r="F18729" s="64"/>
    </row>
    <row r="18730" spans="4:6">
      <c r="D18730" s="63"/>
      <c r="F18730" s="64"/>
    </row>
    <row r="18731" spans="4:6">
      <c r="D18731" s="63"/>
      <c r="F18731" s="64"/>
    </row>
    <row r="18732" spans="4:6">
      <c r="D18732" s="63"/>
      <c r="F18732" s="64"/>
    </row>
    <row r="18733" spans="4:6">
      <c r="D18733" s="63"/>
      <c r="F18733" s="64"/>
    </row>
    <row r="18734" spans="4:6">
      <c r="D18734" s="63"/>
      <c r="F18734" s="64"/>
    </row>
    <row r="18735" spans="4:6">
      <c r="D18735" s="63"/>
      <c r="F18735" s="64"/>
    </row>
    <row r="18736" spans="4:6">
      <c r="D18736" s="63"/>
      <c r="F18736" s="64"/>
    </row>
    <row r="18737" spans="4:6">
      <c r="D18737" s="63"/>
      <c r="F18737" s="64"/>
    </row>
    <row r="18738" spans="4:6">
      <c r="D18738" s="63"/>
      <c r="F18738" s="64"/>
    </row>
    <row r="18739" spans="4:6">
      <c r="D18739" s="63"/>
      <c r="F18739" s="64"/>
    </row>
    <row r="18740" spans="4:6">
      <c r="D18740" s="63"/>
      <c r="F18740" s="64"/>
    </row>
    <row r="18741" spans="4:6">
      <c r="D18741" s="63"/>
      <c r="F18741" s="64"/>
    </row>
    <row r="18742" spans="4:6">
      <c r="D18742" s="63"/>
      <c r="F18742" s="64"/>
    </row>
    <row r="18743" spans="4:6">
      <c r="D18743" s="63"/>
      <c r="F18743" s="64"/>
    </row>
    <row r="18744" spans="4:6">
      <c r="D18744" s="63"/>
      <c r="F18744" s="64"/>
    </row>
    <row r="18745" spans="4:6">
      <c r="D18745" s="63"/>
      <c r="F18745" s="64"/>
    </row>
    <row r="18746" spans="4:6">
      <c r="D18746" s="63"/>
      <c r="F18746" s="64"/>
    </row>
    <row r="18747" spans="4:6">
      <c r="D18747" s="63"/>
      <c r="F18747" s="64"/>
    </row>
    <row r="18748" spans="4:6">
      <c r="D18748" s="63"/>
      <c r="F18748" s="64"/>
    </row>
    <row r="18749" spans="4:6">
      <c r="D18749" s="63"/>
      <c r="F18749" s="64"/>
    </row>
    <row r="18750" spans="4:6">
      <c r="D18750" s="63"/>
      <c r="F18750" s="64"/>
    </row>
    <row r="18751" spans="4:6">
      <c r="D18751" s="63"/>
      <c r="F18751" s="64"/>
    </row>
    <row r="18752" spans="4:6">
      <c r="D18752" s="63"/>
      <c r="F18752" s="64"/>
    </row>
    <row r="18753" spans="4:6">
      <c r="D18753" s="63"/>
      <c r="F18753" s="64"/>
    </row>
    <row r="18754" spans="4:6">
      <c r="D18754" s="63"/>
      <c r="F18754" s="64"/>
    </row>
    <row r="18755" spans="4:6">
      <c r="D18755" s="63"/>
      <c r="F18755" s="64"/>
    </row>
    <row r="18756" spans="4:6">
      <c r="D18756" s="63"/>
      <c r="F18756" s="64"/>
    </row>
    <row r="18757" spans="4:6">
      <c r="D18757" s="63"/>
      <c r="F18757" s="64"/>
    </row>
    <row r="18758" spans="4:6">
      <c r="D18758" s="63"/>
      <c r="F18758" s="64"/>
    </row>
    <row r="18759" spans="4:6">
      <c r="D18759" s="63"/>
      <c r="F18759" s="64"/>
    </row>
    <row r="18760" spans="4:6">
      <c r="D18760" s="63"/>
      <c r="F18760" s="64"/>
    </row>
    <row r="18761" spans="4:6">
      <c r="D18761" s="63"/>
      <c r="F18761" s="64"/>
    </row>
    <row r="18762" spans="4:6">
      <c r="D18762" s="63"/>
      <c r="F18762" s="64"/>
    </row>
    <row r="18763" spans="4:6">
      <c r="D18763" s="63"/>
      <c r="F18763" s="64"/>
    </row>
    <row r="18764" spans="4:6">
      <c r="D18764" s="63"/>
      <c r="F18764" s="64"/>
    </row>
    <row r="18765" spans="4:6">
      <c r="D18765" s="63"/>
      <c r="F18765" s="64"/>
    </row>
    <row r="18766" spans="4:6">
      <c r="D18766" s="63"/>
      <c r="F18766" s="64"/>
    </row>
    <row r="18767" spans="4:6">
      <c r="D18767" s="63"/>
      <c r="F18767" s="64"/>
    </row>
    <row r="18768" spans="4:6">
      <c r="D18768" s="63"/>
      <c r="F18768" s="64"/>
    </row>
    <row r="18769" spans="4:6">
      <c r="D18769" s="63"/>
      <c r="F18769" s="64"/>
    </row>
    <row r="18770" spans="4:6">
      <c r="D18770" s="63"/>
      <c r="F18770" s="64"/>
    </row>
    <row r="18771" spans="4:6">
      <c r="D18771" s="63"/>
      <c r="F18771" s="64"/>
    </row>
    <row r="18772" spans="4:6">
      <c r="D18772" s="63"/>
      <c r="F18772" s="64"/>
    </row>
    <row r="18773" spans="4:6">
      <c r="D18773" s="63"/>
      <c r="F18773" s="64"/>
    </row>
    <row r="18774" spans="4:6">
      <c r="D18774" s="63"/>
      <c r="F18774" s="64"/>
    </row>
    <row r="18775" spans="4:6">
      <c r="D18775" s="63"/>
      <c r="F18775" s="64"/>
    </row>
    <row r="18776" spans="4:6">
      <c r="D18776" s="63"/>
      <c r="F18776" s="64"/>
    </row>
    <row r="18777" spans="4:6">
      <c r="D18777" s="63"/>
      <c r="F18777" s="64"/>
    </row>
    <row r="18778" spans="4:6">
      <c r="D18778" s="63"/>
      <c r="F18778" s="64"/>
    </row>
    <row r="18779" spans="4:6">
      <c r="D18779" s="63"/>
      <c r="F18779" s="64"/>
    </row>
    <row r="18780" spans="4:6">
      <c r="D18780" s="63"/>
      <c r="F18780" s="64"/>
    </row>
    <row r="18781" spans="4:6">
      <c r="D18781" s="63"/>
      <c r="F18781" s="64"/>
    </row>
    <row r="18782" spans="4:6">
      <c r="D18782" s="63"/>
      <c r="F18782" s="64"/>
    </row>
    <row r="18783" spans="4:6">
      <c r="D18783" s="63"/>
      <c r="F18783" s="64"/>
    </row>
    <row r="18784" spans="4:6">
      <c r="D18784" s="63"/>
      <c r="F18784" s="64"/>
    </row>
    <row r="18785" spans="4:6">
      <c r="D18785" s="63"/>
      <c r="F18785" s="64"/>
    </row>
    <row r="18786" spans="4:6">
      <c r="D18786" s="63"/>
      <c r="F18786" s="64"/>
    </row>
    <row r="18787" spans="4:6">
      <c r="D18787" s="63"/>
      <c r="F18787" s="64"/>
    </row>
    <row r="18788" spans="4:6">
      <c r="D18788" s="63"/>
      <c r="F18788" s="64"/>
    </row>
    <row r="18789" spans="4:6">
      <c r="D18789" s="63"/>
      <c r="F18789" s="64"/>
    </row>
    <row r="18790" spans="4:6">
      <c r="D18790" s="63"/>
      <c r="F18790" s="64"/>
    </row>
    <row r="18791" spans="4:6">
      <c r="D18791" s="63"/>
      <c r="F18791" s="64"/>
    </row>
    <row r="18792" spans="4:6">
      <c r="D18792" s="63"/>
      <c r="F18792" s="64"/>
    </row>
    <row r="18793" spans="4:6">
      <c r="D18793" s="63"/>
      <c r="F18793" s="64"/>
    </row>
    <row r="18794" spans="4:6">
      <c r="D18794" s="63"/>
      <c r="F18794" s="64"/>
    </row>
    <row r="18795" spans="4:6">
      <c r="D18795" s="63"/>
      <c r="F18795" s="64"/>
    </row>
    <row r="18796" spans="4:6">
      <c r="D18796" s="63"/>
      <c r="F18796" s="64"/>
    </row>
    <row r="18797" spans="4:6">
      <c r="D18797" s="63"/>
      <c r="F18797" s="64"/>
    </row>
    <row r="18798" spans="4:6">
      <c r="D18798" s="63"/>
      <c r="F18798" s="64"/>
    </row>
    <row r="18799" spans="4:6">
      <c r="D18799" s="63"/>
      <c r="F18799" s="64"/>
    </row>
    <row r="18800" spans="4:6">
      <c r="D18800" s="63"/>
      <c r="F18800" s="64"/>
    </row>
    <row r="18801" spans="4:6">
      <c r="D18801" s="63"/>
      <c r="F18801" s="64"/>
    </row>
    <row r="18802" spans="4:6">
      <c r="D18802" s="63"/>
      <c r="F18802" s="64"/>
    </row>
    <row r="18803" spans="4:6">
      <c r="D18803" s="63"/>
      <c r="F18803" s="64"/>
    </row>
    <row r="18804" spans="4:6">
      <c r="D18804" s="63"/>
      <c r="F18804" s="64"/>
    </row>
    <row r="18805" spans="4:6">
      <c r="D18805" s="63"/>
      <c r="F18805" s="64"/>
    </row>
    <row r="18806" spans="4:6">
      <c r="D18806" s="63"/>
      <c r="F18806" s="64"/>
    </row>
    <row r="18807" spans="4:6">
      <c r="D18807" s="63"/>
      <c r="F18807" s="64"/>
    </row>
    <row r="18808" spans="4:6">
      <c r="D18808" s="63"/>
      <c r="F18808" s="64"/>
    </row>
    <row r="18809" spans="4:6">
      <c r="D18809" s="63"/>
      <c r="F18809" s="64"/>
    </row>
    <row r="18810" spans="4:6">
      <c r="D18810" s="63"/>
      <c r="F18810" s="64"/>
    </row>
    <row r="18811" spans="4:6">
      <c r="D18811" s="63"/>
      <c r="F18811" s="64"/>
    </row>
    <row r="18812" spans="4:6">
      <c r="D18812" s="63"/>
      <c r="F18812" s="64"/>
    </row>
    <row r="18813" spans="4:6">
      <c r="D18813" s="63"/>
      <c r="F18813" s="64"/>
    </row>
    <row r="18814" spans="4:6">
      <c r="D18814" s="63"/>
      <c r="F18814" s="64"/>
    </row>
    <row r="18815" spans="4:6">
      <c r="D18815" s="63"/>
      <c r="F18815" s="64"/>
    </row>
    <row r="18816" spans="4:6">
      <c r="D18816" s="63"/>
      <c r="F18816" s="64"/>
    </row>
    <row r="18817" spans="4:6">
      <c r="D18817" s="63"/>
      <c r="F18817" s="64"/>
    </row>
    <row r="18818" spans="4:6">
      <c r="D18818" s="63"/>
      <c r="F18818" s="64"/>
    </row>
    <row r="18819" spans="4:6">
      <c r="D18819" s="63"/>
      <c r="F18819" s="64"/>
    </row>
    <row r="18820" spans="4:6">
      <c r="D18820" s="63"/>
      <c r="F18820" s="64"/>
    </row>
    <row r="18821" spans="4:6">
      <c r="D18821" s="63"/>
      <c r="F18821" s="64"/>
    </row>
    <row r="18822" spans="4:6">
      <c r="D18822" s="63"/>
      <c r="F18822" s="64"/>
    </row>
    <row r="18823" spans="4:6">
      <c r="D18823" s="63"/>
      <c r="F18823" s="64"/>
    </row>
    <row r="18824" spans="4:6">
      <c r="D18824" s="63"/>
      <c r="F18824" s="64"/>
    </row>
    <row r="18825" spans="4:6">
      <c r="D18825" s="63"/>
      <c r="F18825" s="64"/>
    </row>
    <row r="18826" spans="4:6">
      <c r="D18826" s="63"/>
      <c r="F18826" s="64"/>
    </row>
    <row r="18827" spans="4:6">
      <c r="D18827" s="63"/>
      <c r="F18827" s="64"/>
    </row>
    <row r="18828" spans="4:6">
      <c r="D18828" s="63"/>
      <c r="F18828" s="64"/>
    </row>
    <row r="18829" spans="4:6">
      <c r="D18829" s="63"/>
      <c r="F18829" s="64"/>
    </row>
    <row r="18830" spans="4:6">
      <c r="D18830" s="63"/>
      <c r="F18830" s="64"/>
    </row>
    <row r="18831" spans="4:6">
      <c r="D18831" s="63"/>
      <c r="F18831" s="64"/>
    </row>
    <row r="18832" spans="4:6">
      <c r="D18832" s="63"/>
      <c r="F18832" s="64"/>
    </row>
    <row r="18833" spans="4:6">
      <c r="D18833" s="63"/>
      <c r="F18833" s="64"/>
    </row>
    <row r="18834" spans="4:6">
      <c r="D18834" s="63"/>
      <c r="F18834" s="64"/>
    </row>
    <row r="18835" spans="4:6">
      <c r="D18835" s="63"/>
      <c r="F18835" s="64"/>
    </row>
    <row r="18836" spans="4:6">
      <c r="D18836" s="63"/>
      <c r="F18836" s="64"/>
    </row>
    <row r="18837" spans="4:6">
      <c r="D18837" s="63"/>
      <c r="F18837" s="64"/>
    </row>
    <row r="18838" spans="4:6">
      <c r="D18838" s="63"/>
      <c r="F18838" s="64"/>
    </row>
    <row r="18839" spans="4:6">
      <c r="D18839" s="63"/>
      <c r="F18839" s="64"/>
    </row>
    <row r="18840" spans="4:6">
      <c r="D18840" s="63"/>
      <c r="F18840" s="64"/>
    </row>
    <row r="18841" spans="4:6">
      <c r="D18841" s="63"/>
      <c r="F18841" s="64"/>
    </row>
    <row r="18842" spans="4:6">
      <c r="D18842" s="63"/>
      <c r="F18842" s="64"/>
    </row>
    <row r="18843" spans="4:6">
      <c r="D18843" s="63"/>
      <c r="F18843" s="64"/>
    </row>
    <row r="18844" spans="4:6">
      <c r="D18844" s="63"/>
      <c r="F18844" s="64"/>
    </row>
    <row r="18845" spans="4:6">
      <c r="D18845" s="63"/>
      <c r="F18845" s="64"/>
    </row>
    <row r="18846" spans="4:6">
      <c r="D18846" s="63"/>
      <c r="F18846" s="64"/>
    </row>
    <row r="18847" spans="4:6">
      <c r="D18847" s="63"/>
      <c r="F18847" s="64"/>
    </row>
    <row r="18848" spans="4:6">
      <c r="D18848" s="63"/>
      <c r="F18848" s="64"/>
    </row>
    <row r="18849" spans="4:6">
      <c r="D18849" s="63"/>
      <c r="F18849" s="64"/>
    </row>
    <row r="18850" spans="4:6">
      <c r="D18850" s="63"/>
      <c r="F18850" s="64"/>
    </row>
    <row r="18851" spans="4:6">
      <c r="D18851" s="63"/>
      <c r="F18851" s="64"/>
    </row>
    <row r="18852" spans="4:6">
      <c r="D18852" s="63"/>
      <c r="F18852" s="64"/>
    </row>
    <row r="18853" spans="4:6">
      <c r="D18853" s="63"/>
      <c r="F18853" s="64"/>
    </row>
    <row r="18854" spans="4:6">
      <c r="D18854" s="63"/>
      <c r="F18854" s="64"/>
    </row>
    <row r="18855" spans="4:6">
      <c r="D18855" s="63"/>
      <c r="F18855" s="64"/>
    </row>
    <row r="18856" spans="4:6">
      <c r="D18856" s="63"/>
      <c r="F18856" s="64"/>
    </row>
    <row r="18857" spans="4:6">
      <c r="D18857" s="63"/>
      <c r="F18857" s="64"/>
    </row>
    <row r="18858" spans="4:6">
      <c r="D18858" s="63"/>
      <c r="F18858" s="64"/>
    </row>
    <row r="18859" spans="4:6">
      <c r="D18859" s="63"/>
      <c r="F18859" s="64"/>
    </row>
    <row r="18860" spans="4:6">
      <c r="D18860" s="63"/>
      <c r="F18860" s="64"/>
    </row>
    <row r="18861" spans="4:6">
      <c r="D18861" s="63"/>
      <c r="F18861" s="64"/>
    </row>
    <row r="18862" spans="4:6">
      <c r="D18862" s="63"/>
      <c r="F18862" s="64"/>
    </row>
    <row r="18863" spans="4:6">
      <c r="D18863" s="63"/>
      <c r="F18863" s="64"/>
    </row>
    <row r="18864" spans="4:6">
      <c r="D18864" s="63"/>
      <c r="F18864" s="64"/>
    </row>
    <row r="18865" spans="4:6">
      <c r="D18865" s="63"/>
      <c r="F18865" s="64"/>
    </row>
    <row r="18866" spans="4:6">
      <c r="D18866" s="63"/>
      <c r="F18866" s="64"/>
    </row>
    <row r="18867" spans="4:6">
      <c r="D18867" s="63"/>
      <c r="F18867" s="64"/>
    </row>
    <row r="18868" spans="4:6">
      <c r="D18868" s="63"/>
      <c r="F18868" s="64"/>
    </row>
    <row r="18869" spans="4:6">
      <c r="D18869" s="63"/>
      <c r="F18869" s="64"/>
    </row>
    <row r="18870" spans="4:6">
      <c r="D18870" s="63"/>
      <c r="F18870" s="64"/>
    </row>
    <row r="18871" spans="4:6">
      <c r="D18871" s="63"/>
      <c r="F18871" s="64"/>
    </row>
    <row r="18872" spans="4:6">
      <c r="D18872" s="63"/>
      <c r="F18872" s="64"/>
    </row>
    <row r="18873" spans="4:6">
      <c r="D18873" s="63"/>
      <c r="F18873" s="64"/>
    </row>
    <row r="18874" spans="4:6">
      <c r="D18874" s="63"/>
      <c r="F18874" s="64"/>
    </row>
    <row r="18875" spans="4:6">
      <c r="D18875" s="63"/>
      <c r="F18875" s="64"/>
    </row>
    <row r="18876" spans="4:6">
      <c r="D18876" s="63"/>
      <c r="F18876" s="64"/>
    </row>
    <row r="18877" spans="4:6">
      <c r="D18877" s="63"/>
      <c r="F18877" s="64"/>
    </row>
    <row r="18878" spans="4:6">
      <c r="D18878" s="63"/>
      <c r="F18878" s="64"/>
    </row>
    <row r="18879" spans="4:6">
      <c r="D18879" s="63"/>
      <c r="F18879" s="64"/>
    </row>
    <row r="18880" spans="4:6">
      <c r="D18880" s="63"/>
      <c r="F18880" s="64"/>
    </row>
    <row r="18881" spans="4:6">
      <c r="D18881" s="63"/>
      <c r="F18881" s="64"/>
    </row>
    <row r="18882" spans="4:6">
      <c r="D18882" s="63"/>
      <c r="F18882" s="64"/>
    </row>
    <row r="18883" spans="4:6">
      <c r="D18883" s="63"/>
      <c r="F18883" s="64"/>
    </row>
    <row r="18884" spans="4:6">
      <c r="D18884" s="63"/>
      <c r="F18884" s="64"/>
    </row>
    <row r="18885" spans="4:6">
      <c r="D18885" s="63"/>
      <c r="F18885" s="64"/>
    </row>
    <row r="18886" spans="4:6">
      <c r="D18886" s="63"/>
      <c r="F18886" s="64"/>
    </row>
    <row r="18887" spans="4:6">
      <c r="D18887" s="63"/>
      <c r="F18887" s="64"/>
    </row>
    <row r="18888" spans="4:6">
      <c r="D18888" s="63"/>
      <c r="F18888" s="64"/>
    </row>
    <row r="18889" spans="4:6">
      <c r="D18889" s="63"/>
      <c r="F18889" s="64"/>
    </row>
    <row r="18890" spans="4:6">
      <c r="D18890" s="63"/>
      <c r="F18890" s="64"/>
    </row>
    <row r="18891" spans="4:6">
      <c r="D18891" s="63"/>
      <c r="F18891" s="64"/>
    </row>
    <row r="18892" spans="4:6">
      <c r="D18892" s="63"/>
      <c r="F18892" s="64"/>
    </row>
    <row r="18893" spans="4:6">
      <c r="D18893" s="63"/>
      <c r="F18893" s="64"/>
    </row>
    <row r="18894" spans="4:6">
      <c r="D18894" s="63"/>
      <c r="F18894" s="64"/>
    </row>
    <row r="18895" spans="4:6">
      <c r="D18895" s="63"/>
      <c r="F18895" s="64"/>
    </row>
    <row r="18896" spans="4:6">
      <c r="D18896" s="63"/>
      <c r="F18896" s="64"/>
    </row>
    <row r="18897" spans="4:6">
      <c r="D18897" s="63"/>
      <c r="F18897" s="64"/>
    </row>
    <row r="18898" spans="4:6">
      <c r="D18898" s="63"/>
      <c r="F18898" s="64"/>
    </row>
    <row r="18899" spans="4:6">
      <c r="D18899" s="63"/>
      <c r="F18899" s="64"/>
    </row>
    <row r="18900" spans="4:6">
      <c r="D18900" s="63"/>
      <c r="F18900" s="64"/>
    </row>
    <row r="18901" spans="4:6">
      <c r="D18901" s="63"/>
      <c r="F18901" s="64"/>
    </row>
    <row r="18902" spans="4:6">
      <c r="D18902" s="63"/>
      <c r="F18902" s="64"/>
    </row>
    <row r="18903" spans="4:6">
      <c r="D18903" s="63"/>
      <c r="F18903" s="64"/>
    </row>
    <row r="18904" spans="4:6">
      <c r="D18904" s="63"/>
      <c r="F18904" s="64"/>
    </row>
    <row r="18905" spans="4:6">
      <c r="D18905" s="63"/>
      <c r="F18905" s="64"/>
    </row>
    <row r="18906" spans="4:6">
      <c r="D18906" s="63"/>
      <c r="F18906" s="64"/>
    </row>
    <row r="18907" spans="4:6">
      <c r="D18907" s="63"/>
      <c r="F18907" s="64"/>
    </row>
    <row r="18908" spans="4:6">
      <c r="D18908" s="63"/>
      <c r="F18908" s="64"/>
    </row>
    <row r="18909" spans="4:6">
      <c r="D18909" s="63"/>
      <c r="F18909" s="64"/>
    </row>
    <row r="18910" spans="4:6">
      <c r="D18910" s="63"/>
      <c r="F18910" s="64"/>
    </row>
    <row r="18911" spans="4:6">
      <c r="D18911" s="63"/>
      <c r="F18911" s="64"/>
    </row>
    <row r="18912" spans="4:6">
      <c r="D18912" s="63"/>
      <c r="F18912" s="64"/>
    </row>
    <row r="18913" spans="4:6">
      <c r="D18913" s="63"/>
      <c r="F18913" s="64"/>
    </row>
    <row r="18914" spans="4:6">
      <c r="D18914" s="63"/>
      <c r="F18914" s="64"/>
    </row>
    <row r="18915" spans="4:6">
      <c r="D18915" s="63"/>
      <c r="F18915" s="64"/>
    </row>
    <row r="18916" spans="4:6">
      <c r="D18916" s="63"/>
      <c r="F18916" s="64"/>
    </row>
    <row r="18917" spans="4:6">
      <c r="D18917" s="63"/>
      <c r="F18917" s="64"/>
    </row>
    <row r="18918" spans="4:6">
      <c r="D18918" s="63"/>
      <c r="F18918" s="64"/>
    </row>
    <row r="18919" spans="4:6">
      <c r="D18919" s="63"/>
      <c r="F18919" s="64"/>
    </row>
    <row r="18920" spans="4:6">
      <c r="D18920" s="63"/>
      <c r="F18920" s="64"/>
    </row>
    <row r="18921" spans="4:6">
      <c r="D18921" s="63"/>
      <c r="F18921" s="64"/>
    </row>
    <row r="18922" spans="4:6">
      <c r="D18922" s="63"/>
      <c r="F18922" s="64"/>
    </row>
    <row r="18923" spans="4:6">
      <c r="D18923" s="63"/>
      <c r="F18923" s="64"/>
    </row>
    <row r="18924" spans="4:6">
      <c r="D18924" s="63"/>
      <c r="F18924" s="64"/>
    </row>
    <row r="18925" spans="4:6">
      <c r="D18925" s="63"/>
      <c r="F18925" s="64"/>
    </row>
    <row r="18926" spans="4:6">
      <c r="D18926" s="63"/>
      <c r="F18926" s="64"/>
    </row>
    <row r="18927" spans="4:6">
      <c r="D18927" s="63"/>
      <c r="F18927" s="64"/>
    </row>
    <row r="18928" spans="4:6">
      <c r="D18928" s="63"/>
      <c r="F18928" s="64"/>
    </row>
    <row r="18929" spans="4:6">
      <c r="D18929" s="63"/>
      <c r="F18929" s="64"/>
    </row>
    <row r="18930" spans="4:6">
      <c r="D18930" s="63"/>
      <c r="F18930" s="64"/>
    </row>
    <row r="18931" spans="4:6">
      <c r="D18931" s="63"/>
      <c r="F18931" s="64"/>
    </row>
    <row r="18932" spans="4:6">
      <c r="D18932" s="63"/>
      <c r="F18932" s="64"/>
    </row>
    <row r="18933" spans="4:6">
      <c r="D18933" s="63"/>
      <c r="F18933" s="64"/>
    </row>
    <row r="18934" spans="4:6">
      <c r="D18934" s="63"/>
      <c r="F18934" s="64"/>
    </row>
    <row r="18935" spans="4:6">
      <c r="D18935" s="63"/>
      <c r="F18935" s="64"/>
    </row>
    <row r="18936" spans="4:6">
      <c r="D18936" s="63"/>
      <c r="F18936" s="64"/>
    </row>
    <row r="18937" spans="4:6">
      <c r="D18937" s="63"/>
      <c r="F18937" s="64"/>
    </row>
    <row r="18938" spans="4:6">
      <c r="D18938" s="63"/>
      <c r="F18938" s="64"/>
    </row>
    <row r="18939" spans="4:6">
      <c r="D18939" s="63"/>
      <c r="F18939" s="64"/>
    </row>
    <row r="18940" spans="4:6">
      <c r="D18940" s="63"/>
      <c r="F18940" s="64"/>
    </row>
    <row r="18941" spans="4:6">
      <c r="D18941" s="63"/>
      <c r="F18941" s="64"/>
    </row>
    <row r="18942" spans="4:6">
      <c r="D18942" s="63"/>
      <c r="F18942" s="64"/>
    </row>
    <row r="18943" spans="4:6">
      <c r="D18943" s="63"/>
      <c r="F18943" s="64"/>
    </row>
    <row r="18944" spans="4:6">
      <c r="D18944" s="63"/>
      <c r="F18944" s="64"/>
    </row>
    <row r="18945" spans="4:6">
      <c r="D18945" s="63"/>
      <c r="F18945" s="64"/>
    </row>
    <row r="18946" spans="4:6">
      <c r="D18946" s="63"/>
      <c r="F18946" s="64"/>
    </row>
    <row r="18947" spans="4:6">
      <c r="D18947" s="63"/>
      <c r="F18947" s="64"/>
    </row>
    <row r="18948" spans="4:6">
      <c r="D18948" s="63"/>
      <c r="F18948" s="64"/>
    </row>
    <row r="18949" spans="4:6">
      <c r="D18949" s="63"/>
      <c r="F18949" s="64"/>
    </row>
    <row r="18950" spans="4:6">
      <c r="D18950" s="63"/>
      <c r="F18950" s="64"/>
    </row>
    <row r="18951" spans="4:6">
      <c r="D18951" s="63"/>
      <c r="F18951" s="64"/>
    </row>
    <row r="18952" spans="4:6">
      <c r="D18952" s="63"/>
      <c r="F18952" s="64"/>
    </row>
    <row r="18953" spans="4:6">
      <c r="D18953" s="63"/>
      <c r="F18953" s="64"/>
    </row>
    <row r="18954" spans="4:6">
      <c r="D18954" s="63"/>
      <c r="F18954" s="64"/>
    </row>
    <row r="18955" spans="4:6">
      <c r="D18955" s="63"/>
      <c r="F18955" s="64"/>
    </row>
    <row r="18956" spans="4:6">
      <c r="D18956" s="63"/>
      <c r="F18956" s="64"/>
    </row>
    <row r="18957" spans="4:6">
      <c r="D18957" s="63"/>
      <c r="F18957" s="64"/>
    </row>
    <row r="18958" spans="4:6">
      <c r="D18958" s="63"/>
      <c r="F18958" s="64"/>
    </row>
    <row r="18959" spans="4:6">
      <c r="D18959" s="63"/>
      <c r="F18959" s="64"/>
    </row>
    <row r="18960" spans="4:6">
      <c r="D18960" s="63"/>
      <c r="F18960" s="64"/>
    </row>
    <row r="18961" spans="4:6">
      <c r="D18961" s="63"/>
      <c r="F18961" s="64"/>
    </row>
    <row r="18962" spans="4:6">
      <c r="D18962" s="63"/>
      <c r="F18962" s="64"/>
    </row>
    <row r="18963" spans="4:6">
      <c r="D18963" s="63"/>
      <c r="F18963" s="64"/>
    </row>
    <row r="18964" spans="4:6">
      <c r="D18964" s="63"/>
      <c r="F18964" s="64"/>
    </row>
    <row r="18965" spans="4:6">
      <c r="D18965" s="63"/>
      <c r="F18965" s="64"/>
    </row>
    <row r="18966" spans="4:6">
      <c r="D18966" s="63"/>
      <c r="F18966" s="64"/>
    </row>
    <row r="18967" spans="4:6">
      <c r="D18967" s="63"/>
      <c r="F18967" s="64"/>
    </row>
    <row r="18968" spans="4:6">
      <c r="D18968" s="63"/>
      <c r="F18968" s="64"/>
    </row>
    <row r="18969" spans="4:6">
      <c r="D18969" s="63"/>
      <c r="F18969" s="64"/>
    </row>
    <row r="18970" spans="4:6">
      <c r="D18970" s="63"/>
      <c r="F18970" s="64"/>
    </row>
    <row r="18971" spans="4:6">
      <c r="D18971" s="63"/>
      <c r="F18971" s="64"/>
    </row>
    <row r="18972" spans="4:6">
      <c r="D18972" s="63"/>
      <c r="F18972" s="64"/>
    </row>
    <row r="18973" spans="4:6">
      <c r="D18973" s="63"/>
      <c r="F18973" s="64"/>
    </row>
    <row r="18974" spans="4:6">
      <c r="D18974" s="63"/>
      <c r="F18974" s="64"/>
    </row>
    <row r="18975" spans="4:6">
      <c r="D18975" s="63"/>
      <c r="F18975" s="64"/>
    </row>
    <row r="18976" spans="4:6">
      <c r="D18976" s="63"/>
      <c r="F18976" s="64"/>
    </row>
    <row r="18977" spans="4:6">
      <c r="D18977" s="63"/>
      <c r="F18977" s="64"/>
    </row>
    <row r="18978" spans="4:6">
      <c r="D18978" s="63"/>
      <c r="F18978" s="64"/>
    </row>
    <row r="18979" spans="4:6">
      <c r="D18979" s="63"/>
      <c r="F18979" s="64"/>
    </row>
    <row r="18980" spans="4:6">
      <c r="D18980" s="63"/>
      <c r="F18980" s="64"/>
    </row>
    <row r="18981" spans="4:6">
      <c r="D18981" s="63"/>
      <c r="F18981" s="64"/>
    </row>
    <row r="18982" spans="4:6">
      <c r="D18982" s="63"/>
      <c r="F18982" s="64"/>
    </row>
    <row r="18983" spans="4:6">
      <c r="D18983" s="63"/>
      <c r="F18983" s="64"/>
    </row>
    <row r="18984" spans="4:6">
      <c r="D18984" s="63"/>
      <c r="F18984" s="64"/>
    </row>
    <row r="18985" spans="4:6">
      <c r="D18985" s="63"/>
      <c r="F18985" s="64"/>
    </row>
    <row r="18986" spans="4:6">
      <c r="D18986" s="63"/>
      <c r="F18986" s="64"/>
    </row>
    <row r="18987" spans="4:6">
      <c r="D18987" s="63"/>
      <c r="F18987" s="64"/>
    </row>
    <row r="18988" spans="4:6">
      <c r="D18988" s="63"/>
      <c r="F18988" s="64"/>
    </row>
    <row r="18989" spans="4:6">
      <c r="D18989" s="63"/>
      <c r="F18989" s="64"/>
    </row>
    <row r="18990" spans="4:6">
      <c r="D18990" s="63"/>
      <c r="F18990" s="64"/>
    </row>
    <row r="18991" spans="4:6">
      <c r="D18991" s="63"/>
      <c r="F18991" s="64"/>
    </row>
    <row r="18992" spans="4:6">
      <c r="D18992" s="63"/>
      <c r="F18992" s="64"/>
    </row>
    <row r="18993" spans="4:6">
      <c r="D18993" s="63"/>
      <c r="F18993" s="64"/>
    </row>
    <row r="18994" spans="4:6">
      <c r="D18994" s="63"/>
      <c r="F18994" s="64"/>
    </row>
    <row r="18995" spans="4:6">
      <c r="D18995" s="63"/>
      <c r="F18995" s="64"/>
    </row>
    <row r="18996" spans="4:6">
      <c r="D18996" s="63"/>
      <c r="F18996" s="64"/>
    </row>
    <row r="18997" spans="4:6">
      <c r="D18997" s="63"/>
      <c r="F18997" s="64"/>
    </row>
    <row r="18998" spans="4:6">
      <c r="D18998" s="63"/>
      <c r="F18998" s="64"/>
    </row>
    <row r="18999" spans="4:6">
      <c r="D18999" s="63"/>
      <c r="F18999" s="64"/>
    </row>
    <row r="19000" spans="4:6">
      <c r="D19000" s="63"/>
      <c r="F19000" s="64"/>
    </row>
    <row r="19001" spans="4:6">
      <c r="D19001" s="63"/>
      <c r="F19001" s="64"/>
    </row>
    <row r="19002" spans="4:6">
      <c r="D19002" s="63"/>
      <c r="F19002" s="64"/>
    </row>
    <row r="19003" spans="4:6">
      <c r="D19003" s="63"/>
      <c r="F19003" s="64"/>
    </row>
    <row r="19004" spans="4:6">
      <c r="D19004" s="63"/>
      <c r="F19004" s="64"/>
    </row>
    <row r="19005" spans="4:6">
      <c r="D19005" s="63"/>
      <c r="F19005" s="64"/>
    </row>
    <row r="19006" spans="4:6">
      <c r="D19006" s="63"/>
      <c r="F19006" s="64"/>
    </row>
    <row r="19007" spans="4:6">
      <c r="D19007" s="63"/>
      <c r="F19007" s="64"/>
    </row>
    <row r="19008" spans="4:6">
      <c r="D19008" s="63"/>
      <c r="F19008" s="64"/>
    </row>
    <row r="19009" spans="4:6">
      <c r="D19009" s="63"/>
      <c r="F19009" s="64"/>
    </row>
    <row r="19010" spans="4:6">
      <c r="D19010" s="63"/>
      <c r="F19010" s="64"/>
    </row>
    <row r="19011" spans="4:6">
      <c r="D19011" s="63"/>
      <c r="F19011" s="64"/>
    </row>
    <row r="19012" spans="4:6">
      <c r="D19012" s="63"/>
      <c r="F19012" s="64"/>
    </row>
    <row r="19013" spans="4:6">
      <c r="D19013" s="63"/>
      <c r="F19013" s="64"/>
    </row>
    <row r="19014" spans="4:6">
      <c r="D19014" s="63"/>
      <c r="F19014" s="64"/>
    </row>
    <row r="19015" spans="4:6">
      <c r="D19015" s="63"/>
      <c r="F19015" s="64"/>
    </row>
    <row r="19016" spans="4:6">
      <c r="D19016" s="63"/>
      <c r="F19016" s="64"/>
    </row>
    <row r="19017" spans="4:6">
      <c r="D19017" s="63"/>
      <c r="F19017" s="64"/>
    </row>
    <row r="19018" spans="4:6">
      <c r="D19018" s="63"/>
      <c r="F19018" s="64"/>
    </row>
    <row r="19019" spans="4:6">
      <c r="D19019" s="63"/>
      <c r="F19019" s="64"/>
    </row>
    <row r="19020" spans="4:6">
      <c r="D19020" s="63"/>
      <c r="F19020" s="64"/>
    </row>
    <row r="19021" spans="4:6">
      <c r="D19021" s="63"/>
      <c r="F19021" s="64"/>
    </row>
    <row r="19022" spans="4:6">
      <c r="D19022" s="63"/>
      <c r="F19022" s="64"/>
    </row>
    <row r="19023" spans="4:6">
      <c r="D19023" s="63"/>
      <c r="F19023" s="64"/>
    </row>
    <row r="19024" spans="4:6">
      <c r="D19024" s="63"/>
      <c r="F19024" s="64"/>
    </row>
    <row r="19025" spans="4:6">
      <c r="D19025" s="63"/>
      <c r="F19025" s="64"/>
    </row>
    <row r="19026" spans="4:6">
      <c r="D19026" s="63"/>
      <c r="F19026" s="64"/>
    </row>
    <row r="19027" spans="4:6">
      <c r="D19027" s="63"/>
      <c r="F19027" s="64"/>
    </row>
    <row r="19028" spans="4:6">
      <c r="D19028" s="63"/>
      <c r="F19028" s="64"/>
    </row>
    <row r="19029" spans="4:6">
      <c r="D19029" s="63"/>
      <c r="F19029" s="64"/>
    </row>
    <row r="19030" spans="4:6">
      <c r="D19030" s="63"/>
      <c r="F19030" s="64"/>
    </row>
    <row r="19031" spans="4:6">
      <c r="D19031" s="63"/>
      <c r="F19031" s="64"/>
    </row>
    <row r="19032" spans="4:6">
      <c r="D19032" s="63"/>
      <c r="F19032" s="64"/>
    </row>
    <row r="19033" spans="4:6">
      <c r="D19033" s="63"/>
      <c r="F19033" s="64"/>
    </row>
    <row r="19034" spans="4:6">
      <c r="D19034" s="63"/>
      <c r="F19034" s="64"/>
    </row>
    <row r="19035" spans="4:6">
      <c r="D19035" s="63"/>
      <c r="F19035" s="64"/>
    </row>
    <row r="19036" spans="4:6">
      <c r="D19036" s="63"/>
      <c r="F19036" s="64"/>
    </row>
    <row r="19037" spans="4:6">
      <c r="D19037" s="63"/>
      <c r="F19037" s="64"/>
    </row>
    <row r="19038" spans="4:6">
      <c r="D19038" s="63"/>
      <c r="F19038" s="64"/>
    </row>
    <row r="19039" spans="4:6">
      <c r="D19039" s="63"/>
      <c r="F19039" s="64"/>
    </row>
    <row r="19040" spans="4:6">
      <c r="D19040" s="63"/>
      <c r="F19040" s="64"/>
    </row>
    <row r="19041" spans="4:6">
      <c r="D19041" s="63"/>
      <c r="F19041" s="64"/>
    </row>
    <row r="19042" spans="4:6">
      <c r="D19042" s="63"/>
      <c r="F19042" s="64"/>
    </row>
    <row r="19043" spans="4:6">
      <c r="D19043" s="63"/>
      <c r="F19043" s="64"/>
    </row>
    <row r="19044" spans="4:6">
      <c r="D19044" s="63"/>
      <c r="F19044" s="64"/>
    </row>
    <row r="19045" spans="4:6">
      <c r="D19045" s="63"/>
      <c r="F19045" s="64"/>
    </row>
    <row r="19046" spans="4:6">
      <c r="D19046" s="63"/>
      <c r="F19046" s="64"/>
    </row>
    <row r="19047" spans="4:6">
      <c r="D19047" s="63"/>
      <c r="F19047" s="64"/>
    </row>
    <row r="19048" spans="4:6">
      <c r="D19048" s="63"/>
      <c r="F19048" s="64"/>
    </row>
    <row r="19049" spans="4:6">
      <c r="D19049" s="63"/>
      <c r="F19049" s="64"/>
    </row>
    <row r="19050" spans="4:6">
      <c r="D19050" s="63"/>
      <c r="F19050" s="64"/>
    </row>
    <row r="19051" spans="4:6">
      <c r="D19051" s="63"/>
      <c r="F19051" s="64"/>
    </row>
    <row r="19052" spans="4:6">
      <c r="D19052" s="63"/>
      <c r="F19052" s="64"/>
    </row>
    <row r="19053" spans="4:6">
      <c r="D19053" s="63"/>
      <c r="F19053" s="64"/>
    </row>
    <row r="19054" spans="4:6">
      <c r="D19054" s="63"/>
      <c r="F19054" s="64"/>
    </row>
    <row r="19055" spans="4:6">
      <c r="D19055" s="63"/>
      <c r="F19055" s="64"/>
    </row>
    <row r="19056" spans="4:6">
      <c r="D19056" s="63"/>
      <c r="F19056" s="64"/>
    </row>
    <row r="19057" spans="4:6">
      <c r="D19057" s="63"/>
      <c r="F19057" s="64"/>
    </row>
    <row r="19058" spans="4:6">
      <c r="D19058" s="63"/>
      <c r="F19058" s="64"/>
    </row>
    <row r="19059" spans="4:6">
      <c r="D19059" s="63"/>
      <c r="F19059" s="64"/>
    </row>
    <row r="19060" spans="4:6">
      <c r="D19060" s="63"/>
      <c r="F19060" s="64"/>
    </row>
    <row r="19061" spans="4:6">
      <c r="D19061" s="63"/>
      <c r="F19061" s="64"/>
    </row>
    <row r="19062" spans="4:6">
      <c r="D19062" s="63"/>
      <c r="F19062" s="64"/>
    </row>
    <row r="19063" spans="4:6">
      <c r="D19063" s="63"/>
      <c r="F19063" s="64"/>
    </row>
    <row r="19064" spans="4:6">
      <c r="D19064" s="63"/>
      <c r="F19064" s="64"/>
    </row>
    <row r="19065" spans="4:6">
      <c r="D19065" s="63"/>
      <c r="F19065" s="64"/>
    </row>
    <row r="19066" spans="4:6">
      <c r="D19066" s="63"/>
      <c r="F19066" s="64"/>
    </row>
    <row r="19067" spans="4:6">
      <c r="D19067" s="63"/>
      <c r="F19067" s="64"/>
    </row>
    <row r="19068" spans="4:6">
      <c r="D19068" s="63"/>
      <c r="F19068" s="64"/>
    </row>
    <row r="19069" spans="4:6">
      <c r="D19069" s="63"/>
      <c r="F19069" s="64"/>
    </row>
    <row r="19070" spans="4:6">
      <c r="D19070" s="63"/>
      <c r="F19070" s="64"/>
    </row>
    <row r="19071" spans="4:6">
      <c r="D19071" s="63"/>
      <c r="F19071" s="64"/>
    </row>
    <row r="19072" spans="4:6">
      <c r="D19072" s="63"/>
      <c r="F19072" s="64"/>
    </row>
    <row r="19073" spans="4:6">
      <c r="D19073" s="63"/>
      <c r="F19073" s="64"/>
    </row>
    <row r="19074" spans="4:6">
      <c r="D19074" s="63"/>
      <c r="F19074" s="64"/>
    </row>
    <row r="19075" spans="4:6">
      <c r="D19075" s="63"/>
      <c r="F19075" s="64"/>
    </row>
    <row r="19076" spans="4:6">
      <c r="D19076" s="63"/>
      <c r="F19076" s="64"/>
    </row>
    <row r="19077" spans="4:6">
      <c r="D19077" s="63"/>
      <c r="F19077" s="64"/>
    </row>
    <row r="19078" spans="4:6">
      <c r="D19078" s="63"/>
      <c r="F19078" s="64"/>
    </row>
    <row r="19079" spans="4:6">
      <c r="D19079" s="63"/>
      <c r="F19079" s="64"/>
    </row>
    <row r="19080" spans="4:6">
      <c r="D19080" s="63"/>
      <c r="F19080" s="64"/>
    </row>
    <row r="19081" spans="4:6">
      <c r="D19081" s="63"/>
      <c r="F19081" s="64"/>
    </row>
    <row r="19082" spans="4:6">
      <c r="D19082" s="63"/>
      <c r="F19082" s="64"/>
    </row>
    <row r="19083" spans="4:6">
      <c r="D19083" s="63"/>
      <c r="F19083" s="64"/>
    </row>
    <row r="19084" spans="4:6">
      <c r="D19084" s="63"/>
      <c r="F19084" s="64"/>
    </row>
    <row r="19085" spans="4:6">
      <c r="D19085" s="63"/>
      <c r="F19085" s="64"/>
    </row>
    <row r="19086" spans="4:6">
      <c r="D19086" s="63"/>
      <c r="F19086" s="64"/>
    </row>
    <row r="19087" spans="4:6">
      <c r="D19087" s="63"/>
      <c r="F19087" s="64"/>
    </row>
    <row r="19088" spans="4:6">
      <c r="D19088" s="63"/>
      <c r="F19088" s="64"/>
    </row>
    <row r="19089" spans="4:6">
      <c r="D19089" s="63"/>
      <c r="F19089" s="64"/>
    </row>
    <row r="19090" spans="4:6">
      <c r="D19090" s="63"/>
      <c r="F19090" s="64"/>
    </row>
    <row r="19091" spans="4:6">
      <c r="D19091" s="63"/>
      <c r="F19091" s="64"/>
    </row>
    <row r="19092" spans="4:6">
      <c r="D19092" s="63"/>
      <c r="F19092" s="64"/>
    </row>
    <row r="19093" spans="4:6">
      <c r="D19093" s="63"/>
      <c r="F19093" s="64"/>
    </row>
    <row r="19094" spans="4:6">
      <c r="D19094" s="63"/>
      <c r="F19094" s="64"/>
    </row>
    <row r="19095" spans="4:6">
      <c r="D19095" s="63"/>
      <c r="F19095" s="64"/>
    </row>
    <row r="19096" spans="4:6">
      <c r="D19096" s="63"/>
      <c r="F19096" s="64"/>
    </row>
    <row r="19097" spans="4:6">
      <c r="D19097" s="63"/>
      <c r="F19097" s="64"/>
    </row>
    <row r="19098" spans="4:6">
      <c r="D19098" s="63"/>
      <c r="F19098" s="64"/>
    </row>
    <row r="19099" spans="4:6">
      <c r="D19099" s="63"/>
      <c r="F19099" s="64"/>
    </row>
    <row r="19100" spans="4:6">
      <c r="D19100" s="63"/>
      <c r="F19100" s="64"/>
    </row>
    <row r="19101" spans="4:6">
      <c r="D19101" s="63"/>
      <c r="F19101" s="64"/>
    </row>
    <row r="19102" spans="4:6">
      <c r="D19102" s="63"/>
      <c r="F19102" s="64"/>
    </row>
    <row r="19103" spans="4:6">
      <c r="D19103" s="63"/>
      <c r="F19103" s="64"/>
    </row>
    <row r="19104" spans="4:6">
      <c r="D19104" s="63"/>
      <c r="F19104" s="64"/>
    </row>
    <row r="19105" spans="4:6">
      <c r="D19105" s="63"/>
      <c r="F19105" s="64"/>
    </row>
    <row r="19106" spans="4:6">
      <c r="D19106" s="63"/>
      <c r="F19106" s="64"/>
    </row>
    <row r="19107" spans="4:6">
      <c r="D19107" s="63"/>
      <c r="F19107" s="64"/>
    </row>
    <row r="19108" spans="4:6">
      <c r="D19108" s="63"/>
      <c r="F19108" s="64"/>
    </row>
    <row r="19109" spans="4:6">
      <c r="D19109" s="63"/>
      <c r="F19109" s="64"/>
    </row>
    <row r="19110" spans="4:6">
      <c r="D19110" s="63"/>
      <c r="F19110" s="64"/>
    </row>
    <row r="19111" spans="4:6">
      <c r="D19111" s="63"/>
      <c r="F19111" s="64"/>
    </row>
    <row r="19112" spans="4:6">
      <c r="D19112" s="63"/>
      <c r="F19112" s="64"/>
    </row>
    <row r="19113" spans="4:6">
      <c r="D19113" s="63"/>
      <c r="F19113" s="64"/>
    </row>
    <row r="19114" spans="4:6">
      <c r="D19114" s="63"/>
      <c r="F19114" s="64"/>
    </row>
    <row r="19115" spans="4:6">
      <c r="D19115" s="63"/>
      <c r="F19115" s="64"/>
    </row>
    <row r="19116" spans="4:6">
      <c r="D19116" s="63"/>
      <c r="F19116" s="64"/>
    </row>
    <row r="19117" spans="4:6">
      <c r="D19117" s="63"/>
      <c r="F19117" s="64"/>
    </row>
    <row r="19118" spans="4:6">
      <c r="D19118" s="63"/>
      <c r="F19118" s="64"/>
    </row>
    <row r="19119" spans="4:6">
      <c r="D19119" s="63"/>
      <c r="F19119" s="64"/>
    </row>
    <row r="19120" spans="4:6">
      <c r="D19120" s="63"/>
      <c r="F19120" s="64"/>
    </row>
    <row r="19121" spans="4:6">
      <c r="D19121" s="63"/>
      <c r="F19121" s="64"/>
    </row>
    <row r="19122" spans="4:6">
      <c r="D19122" s="63"/>
      <c r="F19122" s="64"/>
    </row>
    <row r="19123" spans="4:6">
      <c r="D19123" s="63"/>
      <c r="F19123" s="64"/>
    </row>
    <row r="19124" spans="4:6">
      <c r="D19124" s="63"/>
      <c r="F19124" s="64"/>
    </row>
    <row r="19125" spans="4:6">
      <c r="D19125" s="63"/>
      <c r="F19125" s="64"/>
    </row>
    <row r="19126" spans="4:6">
      <c r="D19126" s="63"/>
      <c r="F19126" s="64"/>
    </row>
    <row r="19127" spans="4:6">
      <c r="D19127" s="63"/>
      <c r="F19127" s="64"/>
    </row>
    <row r="19128" spans="4:6">
      <c r="D19128" s="63"/>
      <c r="F19128" s="64"/>
    </row>
    <row r="19129" spans="4:6">
      <c r="D19129" s="63"/>
      <c r="F19129" s="64"/>
    </row>
    <row r="19130" spans="4:6">
      <c r="D19130" s="63"/>
      <c r="F19130" s="64"/>
    </row>
    <row r="19131" spans="4:6">
      <c r="D19131" s="63"/>
      <c r="F19131" s="64"/>
    </row>
    <row r="19132" spans="4:6">
      <c r="D19132" s="63"/>
      <c r="F19132" s="64"/>
    </row>
    <row r="19133" spans="4:6">
      <c r="D19133" s="63"/>
      <c r="F19133" s="64"/>
    </row>
    <row r="19134" spans="4:6">
      <c r="D19134" s="63"/>
      <c r="F19134" s="64"/>
    </row>
    <row r="19135" spans="4:6">
      <c r="D19135" s="63"/>
      <c r="F19135" s="64"/>
    </row>
    <row r="19136" spans="4:6">
      <c r="D19136" s="63"/>
      <c r="F19136" s="64"/>
    </row>
    <row r="19137" spans="4:6">
      <c r="D19137" s="63"/>
      <c r="F19137" s="64"/>
    </row>
    <row r="19138" spans="4:6">
      <c r="D19138" s="63"/>
      <c r="F19138" s="64"/>
    </row>
    <row r="19139" spans="4:6">
      <c r="D19139" s="63"/>
      <c r="F19139" s="64"/>
    </row>
    <row r="19140" spans="4:6">
      <c r="D19140" s="63"/>
      <c r="F19140" s="64"/>
    </row>
    <row r="19141" spans="4:6">
      <c r="D19141" s="63"/>
      <c r="F19141" s="64"/>
    </row>
    <row r="19142" spans="4:6">
      <c r="D19142" s="63"/>
      <c r="F19142" s="64"/>
    </row>
    <row r="19143" spans="4:6">
      <c r="D19143" s="63"/>
      <c r="F19143" s="64"/>
    </row>
    <row r="19144" spans="4:6">
      <c r="D19144" s="63"/>
      <c r="F19144" s="64"/>
    </row>
    <row r="19145" spans="4:6">
      <c r="D19145" s="63"/>
      <c r="F19145" s="64"/>
    </row>
    <row r="19146" spans="4:6">
      <c r="D19146" s="63"/>
      <c r="F19146" s="64"/>
    </row>
    <row r="19147" spans="4:6">
      <c r="D19147" s="63"/>
      <c r="F19147" s="64"/>
    </row>
    <row r="19148" spans="4:6">
      <c r="D19148" s="63"/>
      <c r="F19148" s="64"/>
    </row>
    <row r="19149" spans="4:6">
      <c r="D19149" s="63"/>
      <c r="F19149" s="64"/>
    </row>
    <row r="19150" spans="4:6">
      <c r="D19150" s="63"/>
      <c r="F19150" s="64"/>
    </row>
    <row r="19151" spans="4:6">
      <c r="D19151" s="63"/>
      <c r="F19151" s="64"/>
    </row>
    <row r="19152" spans="4:6">
      <c r="D19152" s="63"/>
      <c r="F19152" s="64"/>
    </row>
    <row r="19153" spans="4:6">
      <c r="D19153" s="63"/>
      <c r="F19153" s="64"/>
    </row>
    <row r="19154" spans="4:6">
      <c r="D19154" s="63"/>
      <c r="F19154" s="64"/>
    </row>
    <row r="19155" spans="4:6">
      <c r="D19155" s="63"/>
      <c r="F19155" s="64"/>
    </row>
    <row r="19156" spans="4:6">
      <c r="D19156" s="63"/>
      <c r="F19156" s="64"/>
    </row>
    <row r="19157" spans="4:6">
      <c r="D19157" s="63"/>
      <c r="F19157" s="64"/>
    </row>
    <row r="19158" spans="4:6">
      <c r="D19158" s="63"/>
      <c r="F19158" s="64"/>
    </row>
    <row r="19159" spans="4:6">
      <c r="D19159" s="63"/>
      <c r="F19159" s="64"/>
    </row>
    <row r="19160" spans="4:6">
      <c r="D19160" s="63"/>
      <c r="F19160" s="64"/>
    </row>
    <row r="19161" spans="4:6">
      <c r="D19161" s="63"/>
      <c r="F19161" s="64"/>
    </row>
    <row r="19162" spans="4:6">
      <c r="D19162" s="63"/>
      <c r="F19162" s="64"/>
    </row>
    <row r="19163" spans="4:6">
      <c r="D19163" s="63"/>
      <c r="F19163" s="64"/>
    </row>
    <row r="19164" spans="4:6">
      <c r="D19164" s="63"/>
      <c r="F19164" s="64"/>
    </row>
    <row r="19165" spans="4:6">
      <c r="D19165" s="63"/>
      <c r="F19165" s="64"/>
    </row>
    <row r="19166" spans="4:6">
      <c r="D19166" s="63"/>
      <c r="F19166" s="64"/>
    </row>
    <row r="19167" spans="4:6">
      <c r="D19167" s="63"/>
      <c r="F19167" s="64"/>
    </row>
    <row r="19168" spans="4:6">
      <c r="D19168" s="63"/>
      <c r="F19168" s="64"/>
    </row>
    <row r="19169" spans="4:6">
      <c r="D19169" s="63"/>
      <c r="F19169" s="64"/>
    </row>
    <row r="19170" spans="4:6">
      <c r="D19170" s="63"/>
      <c r="F19170" s="64"/>
    </row>
    <row r="19171" spans="4:6">
      <c r="D19171" s="63"/>
      <c r="F19171" s="64"/>
    </row>
    <row r="19172" spans="4:6">
      <c r="D19172" s="63"/>
      <c r="F19172" s="64"/>
    </row>
    <row r="19173" spans="4:6">
      <c r="D19173" s="63"/>
      <c r="F19173" s="64"/>
    </row>
    <row r="19174" spans="4:6">
      <c r="D19174" s="63"/>
      <c r="F19174" s="64"/>
    </row>
    <row r="19175" spans="4:6">
      <c r="D19175" s="63"/>
      <c r="F19175" s="64"/>
    </row>
    <row r="19176" spans="4:6">
      <c r="D19176" s="63"/>
      <c r="F19176" s="64"/>
    </row>
    <row r="19177" spans="4:6">
      <c r="D19177" s="63"/>
      <c r="F19177" s="64"/>
    </row>
    <row r="19178" spans="4:6">
      <c r="D19178" s="63"/>
      <c r="F19178" s="64"/>
    </row>
    <row r="19179" spans="4:6">
      <c r="D19179" s="63"/>
      <c r="F19179" s="64"/>
    </row>
    <row r="19180" spans="4:6">
      <c r="D19180" s="63"/>
      <c r="F19180" s="64"/>
    </row>
    <row r="19181" spans="4:6">
      <c r="D19181" s="63"/>
      <c r="F19181" s="64"/>
    </row>
    <row r="19182" spans="4:6">
      <c r="D19182" s="63"/>
      <c r="F19182" s="64"/>
    </row>
    <row r="19183" spans="4:6">
      <c r="D19183" s="63"/>
      <c r="F19183" s="64"/>
    </row>
    <row r="19184" spans="4:6">
      <c r="D19184" s="63"/>
      <c r="F19184" s="64"/>
    </row>
    <row r="19185" spans="4:6">
      <c r="D19185" s="63"/>
      <c r="F19185" s="64"/>
    </row>
    <row r="19186" spans="4:6">
      <c r="D19186" s="63"/>
      <c r="F19186" s="64"/>
    </row>
    <row r="19187" spans="4:6">
      <c r="D19187" s="63"/>
      <c r="F19187" s="64"/>
    </row>
    <row r="19188" spans="4:6">
      <c r="D19188" s="63"/>
      <c r="F19188" s="64"/>
    </row>
    <row r="19189" spans="4:6">
      <c r="D19189" s="63"/>
      <c r="F19189" s="64"/>
    </row>
    <row r="19190" spans="4:6">
      <c r="D19190" s="63"/>
      <c r="F19190" s="64"/>
    </row>
    <row r="19191" spans="4:6">
      <c r="D19191" s="63"/>
      <c r="F19191" s="64"/>
    </row>
    <row r="19192" spans="4:6">
      <c r="D19192" s="63"/>
      <c r="F19192" s="64"/>
    </row>
    <row r="19193" spans="4:6">
      <c r="D19193" s="63"/>
      <c r="F19193" s="64"/>
    </row>
    <row r="19194" spans="4:6">
      <c r="D19194" s="63"/>
      <c r="F19194" s="64"/>
    </row>
    <row r="19195" spans="4:6">
      <c r="D19195" s="63"/>
      <c r="F19195" s="64"/>
    </row>
    <row r="19196" spans="4:6">
      <c r="D19196" s="63"/>
      <c r="F19196" s="64"/>
    </row>
    <row r="19197" spans="4:6">
      <c r="D19197" s="63"/>
      <c r="F19197" s="64"/>
    </row>
    <row r="19198" spans="4:6">
      <c r="D19198" s="63"/>
      <c r="F19198" s="64"/>
    </row>
    <row r="19199" spans="4:6">
      <c r="D19199" s="63"/>
      <c r="F19199" s="64"/>
    </row>
    <row r="19200" spans="4:6">
      <c r="D19200" s="63"/>
      <c r="F19200" s="64"/>
    </row>
    <row r="19201" spans="4:6">
      <c r="D19201" s="63"/>
      <c r="F19201" s="64"/>
    </row>
    <row r="19202" spans="4:6">
      <c r="D19202" s="63"/>
      <c r="F19202" s="64"/>
    </row>
    <row r="19203" spans="4:6">
      <c r="D19203" s="63"/>
      <c r="F19203" s="64"/>
    </row>
    <row r="19204" spans="4:6">
      <c r="D19204" s="63"/>
      <c r="F19204" s="64"/>
    </row>
    <row r="19205" spans="4:6">
      <c r="D19205" s="63"/>
      <c r="F19205" s="64"/>
    </row>
    <row r="19206" spans="4:6">
      <c r="D19206" s="63"/>
      <c r="F19206" s="64"/>
    </row>
    <row r="19207" spans="4:6">
      <c r="D19207" s="63"/>
      <c r="F19207" s="64"/>
    </row>
    <row r="19208" spans="4:6">
      <c r="D19208" s="63"/>
      <c r="F19208" s="64"/>
    </row>
    <row r="19209" spans="4:6">
      <c r="D19209" s="63"/>
      <c r="F19209" s="64"/>
    </row>
    <row r="19210" spans="4:6">
      <c r="D19210" s="63"/>
      <c r="F19210" s="64"/>
    </row>
    <row r="19211" spans="4:6">
      <c r="D19211" s="63"/>
      <c r="F19211" s="64"/>
    </row>
    <row r="19212" spans="4:6">
      <c r="D19212" s="63"/>
      <c r="F19212" s="64"/>
    </row>
    <row r="19213" spans="4:6">
      <c r="D19213" s="63"/>
      <c r="F19213" s="64"/>
    </row>
    <row r="19214" spans="4:6">
      <c r="D19214" s="63"/>
      <c r="F19214" s="64"/>
    </row>
    <row r="19215" spans="4:6">
      <c r="D19215" s="63"/>
      <c r="F19215" s="64"/>
    </row>
    <row r="19216" spans="4:6">
      <c r="D19216" s="63"/>
      <c r="F19216" s="64"/>
    </row>
    <row r="19217" spans="4:6">
      <c r="D19217" s="63"/>
      <c r="F19217" s="64"/>
    </row>
    <row r="19218" spans="4:6">
      <c r="D19218" s="63"/>
      <c r="F19218" s="64"/>
    </row>
    <row r="19219" spans="4:6">
      <c r="D19219" s="63"/>
      <c r="F19219" s="64"/>
    </row>
    <row r="19220" spans="4:6">
      <c r="D19220" s="63"/>
      <c r="F19220" s="64"/>
    </row>
    <row r="19221" spans="4:6">
      <c r="D19221" s="63"/>
      <c r="F19221" s="64"/>
    </row>
    <row r="19222" spans="4:6">
      <c r="D19222" s="63"/>
      <c r="F19222" s="64"/>
    </row>
    <row r="19223" spans="4:6">
      <c r="D19223" s="63"/>
      <c r="F19223" s="64"/>
    </row>
    <row r="19224" spans="4:6">
      <c r="D19224" s="63"/>
      <c r="F19224" s="64"/>
    </row>
    <row r="19225" spans="4:6">
      <c r="D19225" s="63"/>
      <c r="F19225" s="64"/>
    </row>
    <row r="19226" spans="4:6">
      <c r="D19226" s="63"/>
      <c r="F19226" s="64"/>
    </row>
    <row r="19227" spans="4:6">
      <c r="D19227" s="63"/>
      <c r="F19227" s="64"/>
    </row>
    <row r="19228" spans="4:6">
      <c r="D19228" s="63"/>
      <c r="F19228" s="64"/>
    </row>
    <row r="19229" spans="4:6">
      <c r="D19229" s="63"/>
      <c r="F19229" s="64"/>
    </row>
    <row r="19230" spans="4:6">
      <c r="D19230" s="63"/>
      <c r="F19230" s="64"/>
    </row>
    <row r="19231" spans="4:6">
      <c r="D19231" s="63"/>
      <c r="F19231" s="64"/>
    </row>
    <row r="19232" spans="4:6">
      <c r="D19232" s="63"/>
      <c r="F19232" s="64"/>
    </row>
    <row r="19233" spans="4:6">
      <c r="D19233" s="63"/>
      <c r="F19233" s="64"/>
    </row>
    <row r="19234" spans="4:6">
      <c r="D19234" s="63"/>
      <c r="F19234" s="64"/>
    </row>
    <row r="19235" spans="4:6">
      <c r="D19235" s="63"/>
      <c r="F19235" s="64"/>
    </row>
    <row r="19236" spans="4:6">
      <c r="D19236" s="63"/>
      <c r="F19236" s="64"/>
    </row>
    <row r="19237" spans="4:6">
      <c r="D19237" s="63"/>
      <c r="F19237" s="64"/>
    </row>
    <row r="19238" spans="4:6">
      <c r="D19238" s="63"/>
      <c r="F19238" s="64"/>
    </row>
    <row r="19239" spans="4:6">
      <c r="D19239" s="63"/>
      <c r="F19239" s="64"/>
    </row>
    <row r="19240" spans="4:6">
      <c r="D19240" s="63"/>
      <c r="F19240" s="64"/>
    </row>
    <row r="19241" spans="4:6">
      <c r="D19241" s="63"/>
      <c r="F19241" s="64"/>
    </row>
    <row r="19242" spans="4:6">
      <c r="D19242" s="63"/>
      <c r="F19242" s="64"/>
    </row>
    <row r="19243" spans="4:6">
      <c r="D19243" s="63"/>
      <c r="F19243" s="64"/>
    </row>
    <row r="19244" spans="4:6">
      <c r="D19244" s="63"/>
      <c r="F19244" s="64"/>
    </row>
    <row r="19245" spans="4:6">
      <c r="D19245" s="63"/>
      <c r="F19245" s="64"/>
    </row>
    <row r="19246" spans="4:6">
      <c r="D19246" s="63"/>
      <c r="F19246" s="64"/>
    </row>
    <row r="19247" spans="4:6">
      <c r="D19247" s="63"/>
      <c r="F19247" s="64"/>
    </row>
    <row r="19248" spans="4:6">
      <c r="D19248" s="63"/>
      <c r="F19248" s="64"/>
    </row>
    <row r="19249" spans="4:6">
      <c r="D19249" s="63"/>
      <c r="F19249" s="64"/>
    </row>
    <row r="19250" spans="4:6">
      <c r="D19250" s="63"/>
      <c r="F19250" s="64"/>
    </row>
    <row r="19251" spans="4:6">
      <c r="D19251" s="63"/>
      <c r="F19251" s="64"/>
    </row>
    <row r="19252" spans="4:6">
      <c r="D19252" s="63"/>
      <c r="F19252" s="64"/>
    </row>
    <row r="19253" spans="4:6">
      <c r="D19253" s="63"/>
      <c r="F19253" s="64"/>
    </row>
    <row r="19254" spans="4:6">
      <c r="D19254" s="63"/>
      <c r="F19254" s="64"/>
    </row>
    <row r="19255" spans="4:6">
      <c r="D19255" s="63"/>
      <c r="F19255" s="64"/>
    </row>
    <row r="19256" spans="4:6">
      <c r="D19256" s="63"/>
      <c r="F19256" s="64"/>
    </row>
    <row r="19257" spans="4:6">
      <c r="D19257" s="63"/>
      <c r="F19257" s="64"/>
    </row>
    <row r="19258" spans="4:6">
      <c r="D19258" s="63"/>
      <c r="F19258" s="64"/>
    </row>
    <row r="19259" spans="4:6">
      <c r="D19259" s="63"/>
      <c r="F19259" s="64"/>
    </row>
    <row r="19260" spans="4:6">
      <c r="D19260" s="63"/>
      <c r="F19260" s="64"/>
    </row>
    <row r="19261" spans="4:6">
      <c r="D19261" s="63"/>
      <c r="F19261" s="64"/>
    </row>
    <row r="19262" spans="4:6">
      <c r="D19262" s="63"/>
      <c r="F19262" s="64"/>
    </row>
    <row r="19263" spans="4:6">
      <c r="D19263" s="63"/>
      <c r="F19263" s="64"/>
    </row>
    <row r="19264" spans="4:6">
      <c r="D19264" s="63"/>
      <c r="F19264" s="64"/>
    </row>
    <row r="19265" spans="4:6">
      <c r="D19265" s="63"/>
      <c r="F19265" s="64"/>
    </row>
    <row r="19266" spans="4:6">
      <c r="D19266" s="63"/>
      <c r="F19266" s="64"/>
    </row>
    <row r="19267" spans="4:6">
      <c r="D19267" s="63"/>
      <c r="F19267" s="64"/>
    </row>
    <row r="19268" spans="4:6">
      <c r="D19268" s="63"/>
      <c r="F19268" s="64"/>
    </row>
    <row r="19269" spans="4:6">
      <c r="D19269" s="63"/>
      <c r="F19269" s="64"/>
    </row>
    <row r="19270" spans="4:6">
      <c r="D19270" s="63"/>
      <c r="F19270" s="64"/>
    </row>
    <row r="19271" spans="4:6">
      <c r="D19271" s="63"/>
      <c r="F19271" s="64"/>
    </row>
    <row r="19272" spans="4:6">
      <c r="D19272" s="63"/>
      <c r="F19272" s="64"/>
    </row>
    <row r="19273" spans="4:6">
      <c r="D19273" s="63"/>
      <c r="F19273" s="64"/>
    </row>
    <row r="19274" spans="4:6">
      <c r="D19274" s="63"/>
      <c r="F19274" s="64"/>
    </row>
    <row r="19275" spans="4:6">
      <c r="D19275" s="63"/>
      <c r="F19275" s="64"/>
    </row>
    <row r="19276" spans="4:6">
      <c r="D19276" s="63"/>
      <c r="F19276" s="64"/>
    </row>
    <row r="19277" spans="4:6">
      <c r="D19277" s="63"/>
      <c r="F19277" s="64"/>
    </row>
    <row r="19278" spans="4:6">
      <c r="D19278" s="63"/>
      <c r="F19278" s="64"/>
    </row>
    <row r="19279" spans="4:6">
      <c r="D19279" s="63"/>
      <c r="F19279" s="64"/>
    </row>
    <row r="19280" spans="4:6">
      <c r="D19280" s="63"/>
      <c r="F19280" s="64"/>
    </row>
    <row r="19281" spans="4:6">
      <c r="D19281" s="63"/>
      <c r="F19281" s="64"/>
    </row>
    <row r="19282" spans="4:6">
      <c r="D19282" s="63"/>
      <c r="F19282" s="64"/>
    </row>
    <row r="19283" spans="4:6">
      <c r="D19283" s="63"/>
      <c r="F19283" s="64"/>
    </row>
    <row r="19284" spans="4:6">
      <c r="D19284" s="63"/>
      <c r="F19284" s="64"/>
    </row>
    <row r="19285" spans="4:6">
      <c r="D19285" s="63"/>
      <c r="F19285" s="64"/>
    </row>
    <row r="19286" spans="4:6">
      <c r="D19286" s="63"/>
      <c r="F19286" s="64"/>
    </row>
    <row r="19287" spans="4:6">
      <c r="D19287" s="63"/>
      <c r="F19287" s="64"/>
    </row>
    <row r="19288" spans="4:6">
      <c r="D19288" s="63"/>
      <c r="F19288" s="64"/>
    </row>
    <row r="19289" spans="4:6">
      <c r="D19289" s="63"/>
      <c r="F19289" s="64"/>
    </row>
    <row r="19290" spans="4:6">
      <c r="D19290" s="63"/>
      <c r="F19290" s="64"/>
    </row>
    <row r="19291" spans="4:6">
      <c r="D19291" s="63"/>
      <c r="F19291" s="64"/>
    </row>
    <row r="19292" spans="4:6">
      <c r="D19292" s="63"/>
      <c r="F19292" s="64"/>
    </row>
    <row r="19293" spans="4:6">
      <c r="D19293" s="63"/>
      <c r="F19293" s="64"/>
    </row>
    <row r="19294" spans="4:6">
      <c r="D19294" s="63"/>
      <c r="F19294" s="64"/>
    </row>
    <row r="19295" spans="4:6">
      <c r="D19295" s="63"/>
      <c r="F19295" s="64"/>
    </row>
    <row r="19296" spans="4:6">
      <c r="D19296" s="63"/>
      <c r="F19296" s="64"/>
    </row>
    <row r="19297" spans="4:6">
      <c r="D19297" s="63"/>
      <c r="F19297" s="64"/>
    </row>
    <row r="19298" spans="4:6">
      <c r="D19298" s="63"/>
      <c r="F19298" s="64"/>
    </row>
    <row r="19299" spans="4:6">
      <c r="D19299" s="63"/>
      <c r="F19299" s="64"/>
    </row>
    <row r="19300" spans="4:6">
      <c r="D19300" s="63"/>
      <c r="F19300" s="64"/>
    </row>
    <row r="19301" spans="4:6">
      <c r="D19301" s="63"/>
      <c r="F19301" s="64"/>
    </row>
    <row r="19302" spans="4:6">
      <c r="D19302" s="63"/>
      <c r="F19302" s="64"/>
    </row>
    <row r="19303" spans="4:6">
      <c r="D19303" s="63"/>
      <c r="F19303" s="64"/>
    </row>
    <row r="19304" spans="4:6">
      <c r="D19304" s="63"/>
      <c r="F19304" s="64"/>
    </row>
    <row r="19305" spans="4:6">
      <c r="D19305" s="63"/>
      <c r="F19305" s="64"/>
    </row>
    <row r="19306" spans="4:6">
      <c r="D19306" s="63"/>
      <c r="F19306" s="64"/>
    </row>
    <row r="19307" spans="4:6">
      <c r="D19307" s="63"/>
      <c r="F19307" s="64"/>
    </row>
    <row r="19308" spans="4:6">
      <c r="D19308" s="63"/>
      <c r="F19308" s="64"/>
    </row>
    <row r="19309" spans="4:6">
      <c r="D19309" s="63"/>
      <c r="F19309" s="64"/>
    </row>
    <row r="19310" spans="4:6">
      <c r="D19310" s="63"/>
      <c r="F19310" s="64"/>
    </row>
    <row r="19311" spans="4:6">
      <c r="D19311" s="63"/>
      <c r="F19311" s="64"/>
    </row>
    <row r="19312" spans="4:6">
      <c r="D19312" s="63"/>
      <c r="F19312" s="64"/>
    </row>
    <row r="19313" spans="4:6">
      <c r="D19313" s="63"/>
      <c r="F19313" s="64"/>
    </row>
    <row r="19314" spans="4:6">
      <c r="D19314" s="63"/>
      <c r="F19314" s="64"/>
    </row>
    <row r="19315" spans="4:6">
      <c r="D19315" s="63"/>
      <c r="F19315" s="64"/>
    </row>
    <row r="19316" spans="4:6">
      <c r="D19316" s="63"/>
      <c r="F19316" s="64"/>
    </row>
    <row r="19317" spans="4:6">
      <c r="D19317" s="63"/>
      <c r="F19317" s="64"/>
    </row>
    <row r="19318" spans="4:6">
      <c r="D19318" s="63"/>
      <c r="F19318" s="64"/>
    </row>
    <row r="19319" spans="4:6">
      <c r="D19319" s="63"/>
      <c r="F19319" s="64"/>
    </row>
    <row r="19320" spans="4:6">
      <c r="D19320" s="63"/>
      <c r="F19320" s="64"/>
    </row>
    <row r="19321" spans="4:6">
      <c r="D19321" s="63"/>
      <c r="F19321" s="64"/>
    </row>
    <row r="19322" spans="4:6">
      <c r="D19322" s="63"/>
      <c r="F19322" s="64"/>
    </row>
    <row r="19323" spans="4:6">
      <c r="D19323" s="63"/>
      <c r="F19323" s="64"/>
    </row>
    <row r="19324" spans="4:6">
      <c r="D19324" s="63"/>
      <c r="F19324" s="64"/>
    </row>
    <row r="19325" spans="4:6">
      <c r="D19325" s="63"/>
      <c r="F19325" s="64"/>
    </row>
    <row r="19326" spans="4:6">
      <c r="D19326" s="63"/>
      <c r="F19326" s="64"/>
    </row>
    <row r="19327" spans="4:6">
      <c r="D19327" s="63"/>
      <c r="F19327" s="64"/>
    </row>
    <row r="19328" spans="4:6">
      <c r="D19328" s="63"/>
      <c r="F19328" s="64"/>
    </row>
    <row r="19329" spans="4:6">
      <c r="D19329" s="63"/>
      <c r="F19329" s="64"/>
    </row>
    <row r="19330" spans="4:6">
      <c r="D19330" s="63"/>
      <c r="F19330" s="64"/>
    </row>
    <row r="19331" spans="4:6">
      <c r="D19331" s="63"/>
      <c r="F19331" s="64"/>
    </row>
    <row r="19332" spans="4:6">
      <c r="D19332" s="63"/>
      <c r="F19332" s="64"/>
    </row>
    <row r="19333" spans="4:6">
      <c r="D19333" s="63"/>
      <c r="F19333" s="64"/>
    </row>
    <row r="19334" spans="4:6">
      <c r="D19334" s="63"/>
      <c r="F19334" s="64"/>
    </row>
    <row r="19335" spans="4:6">
      <c r="D19335" s="63"/>
      <c r="F19335" s="64"/>
    </row>
    <row r="19336" spans="4:6">
      <c r="D19336" s="63"/>
      <c r="F19336" s="64"/>
    </row>
    <row r="19337" spans="4:6">
      <c r="D19337" s="63"/>
      <c r="F19337" s="64"/>
    </row>
    <row r="19338" spans="4:6">
      <c r="D19338" s="63"/>
      <c r="F19338" s="64"/>
    </row>
    <row r="19339" spans="4:6">
      <c r="D19339" s="63"/>
      <c r="F19339" s="64"/>
    </row>
    <row r="19340" spans="4:6">
      <c r="D19340" s="63"/>
      <c r="F19340" s="64"/>
    </row>
    <row r="19341" spans="4:6">
      <c r="D19341" s="63"/>
      <c r="F19341" s="64"/>
    </row>
    <row r="19342" spans="4:6">
      <c r="D19342" s="63"/>
      <c r="F19342" s="64"/>
    </row>
    <row r="19343" spans="4:6">
      <c r="D19343" s="63"/>
      <c r="F19343" s="64"/>
    </row>
    <row r="19344" spans="4:6">
      <c r="D19344" s="63"/>
      <c r="F19344" s="64"/>
    </row>
    <row r="19345" spans="4:6">
      <c r="D19345" s="63"/>
      <c r="F19345" s="64"/>
    </row>
    <row r="19346" spans="4:6">
      <c r="D19346" s="63"/>
      <c r="F19346" s="64"/>
    </row>
    <row r="19347" spans="4:6">
      <c r="D19347" s="63"/>
      <c r="F19347" s="64"/>
    </row>
    <row r="19348" spans="4:6">
      <c r="D19348" s="63"/>
      <c r="F19348" s="64"/>
    </row>
    <row r="19349" spans="4:6">
      <c r="D19349" s="63"/>
      <c r="F19349" s="64"/>
    </row>
    <row r="19350" spans="4:6">
      <c r="D19350" s="63"/>
      <c r="F19350" s="64"/>
    </row>
    <row r="19351" spans="4:6">
      <c r="D19351" s="63"/>
      <c r="F19351" s="64"/>
    </row>
    <row r="19352" spans="4:6">
      <c r="D19352" s="63"/>
      <c r="F19352" s="64"/>
    </row>
    <row r="19353" spans="4:6">
      <c r="D19353" s="63"/>
      <c r="F19353" s="64"/>
    </row>
    <row r="19354" spans="4:6">
      <c r="D19354" s="63"/>
      <c r="F19354" s="64"/>
    </row>
    <row r="19355" spans="4:6">
      <c r="D19355" s="63"/>
      <c r="F19355" s="64"/>
    </row>
    <row r="19356" spans="4:6">
      <c r="D19356" s="63"/>
      <c r="F19356" s="64"/>
    </row>
    <row r="19357" spans="4:6">
      <c r="D19357" s="63"/>
      <c r="F19357" s="64"/>
    </row>
    <row r="19358" spans="4:6">
      <c r="D19358" s="63"/>
      <c r="F19358" s="64"/>
    </row>
    <row r="19359" spans="4:6">
      <c r="D19359" s="63"/>
      <c r="F19359" s="64"/>
    </row>
    <row r="19360" spans="4:6">
      <c r="D19360" s="63"/>
      <c r="F19360" s="64"/>
    </row>
    <row r="19361" spans="4:6">
      <c r="D19361" s="63"/>
      <c r="F19361" s="64"/>
    </row>
    <row r="19362" spans="4:6">
      <c r="D19362" s="63"/>
      <c r="F19362" s="64"/>
    </row>
    <row r="19363" spans="4:6">
      <c r="D19363" s="63"/>
      <c r="F19363" s="64"/>
    </row>
    <row r="19364" spans="4:6">
      <c r="D19364" s="63"/>
      <c r="F19364" s="64"/>
    </row>
    <row r="19365" spans="4:6">
      <c r="D19365" s="63"/>
      <c r="F19365" s="64"/>
    </row>
    <row r="19366" spans="4:6">
      <c r="D19366" s="63"/>
      <c r="F19366" s="64"/>
    </row>
    <row r="19367" spans="4:6">
      <c r="D19367" s="63"/>
      <c r="F19367" s="64"/>
    </row>
    <row r="19368" spans="4:6">
      <c r="D19368" s="63"/>
      <c r="F19368" s="64"/>
    </row>
    <row r="19369" spans="4:6">
      <c r="D19369" s="63"/>
      <c r="F19369" s="64"/>
    </row>
    <row r="19370" spans="4:6">
      <c r="D19370" s="63"/>
      <c r="F19370" s="64"/>
    </row>
    <row r="19371" spans="4:6">
      <c r="D19371" s="63"/>
      <c r="F19371" s="64"/>
    </row>
    <row r="19372" spans="4:6">
      <c r="D19372" s="63"/>
      <c r="F19372" s="64"/>
    </row>
    <row r="19373" spans="4:6">
      <c r="D19373" s="63"/>
      <c r="F19373" s="64"/>
    </row>
    <row r="19374" spans="4:6">
      <c r="D19374" s="63"/>
      <c r="F19374" s="64"/>
    </row>
    <row r="19375" spans="4:6">
      <c r="D19375" s="63"/>
      <c r="F19375" s="64"/>
    </row>
    <row r="19376" spans="4:6">
      <c r="D19376" s="63"/>
      <c r="F19376" s="64"/>
    </row>
    <row r="19377" spans="4:6">
      <c r="D19377" s="63"/>
      <c r="F19377" s="64"/>
    </row>
    <row r="19378" spans="4:6">
      <c r="D19378" s="63"/>
      <c r="F19378" s="64"/>
    </row>
    <row r="19379" spans="4:6">
      <c r="D19379" s="63"/>
      <c r="F19379" s="64"/>
    </row>
    <row r="19380" spans="4:6">
      <c r="D19380" s="63"/>
      <c r="F19380" s="64"/>
    </row>
    <row r="19381" spans="4:6">
      <c r="D19381" s="63"/>
      <c r="F19381" s="64"/>
    </row>
    <row r="19382" spans="4:6">
      <c r="D19382" s="63"/>
      <c r="F19382" s="64"/>
    </row>
    <row r="19383" spans="4:6">
      <c r="D19383" s="63"/>
      <c r="F19383" s="64"/>
    </row>
    <row r="19384" spans="4:6">
      <c r="D19384" s="63"/>
      <c r="F19384" s="64"/>
    </row>
    <row r="19385" spans="4:6">
      <c r="D19385" s="63"/>
      <c r="F19385" s="64"/>
    </row>
    <row r="19386" spans="4:6">
      <c r="D19386" s="63"/>
      <c r="F19386" s="64"/>
    </row>
    <row r="19387" spans="4:6">
      <c r="D19387" s="63"/>
      <c r="F19387" s="64"/>
    </row>
    <row r="19388" spans="4:6">
      <c r="D19388" s="63"/>
      <c r="F19388" s="64"/>
    </row>
    <row r="19389" spans="4:6">
      <c r="D19389" s="63"/>
      <c r="F19389" s="64"/>
    </row>
    <row r="19390" spans="4:6">
      <c r="D19390" s="63"/>
      <c r="F19390" s="64"/>
    </row>
    <row r="19391" spans="4:6">
      <c r="D19391" s="63"/>
      <c r="F19391" s="64"/>
    </row>
    <row r="19392" spans="4:6">
      <c r="D19392" s="63"/>
      <c r="F19392" s="64"/>
    </row>
    <row r="19393" spans="4:6">
      <c r="D19393" s="63"/>
      <c r="F19393" s="64"/>
    </row>
    <row r="19394" spans="4:6">
      <c r="D19394" s="63"/>
      <c r="F19394" s="64"/>
    </row>
    <row r="19395" spans="4:6">
      <c r="D19395" s="63"/>
      <c r="F19395" s="64"/>
    </row>
    <row r="19396" spans="4:6">
      <c r="D19396" s="63"/>
      <c r="F19396" s="64"/>
    </row>
    <row r="19397" spans="4:6">
      <c r="D19397" s="63"/>
      <c r="F19397" s="64"/>
    </row>
    <row r="19398" spans="4:6">
      <c r="D19398" s="63"/>
      <c r="F19398" s="64"/>
    </row>
    <row r="19399" spans="4:6">
      <c r="D19399" s="63"/>
      <c r="F19399" s="64"/>
    </row>
    <row r="19400" spans="4:6">
      <c r="D19400" s="63"/>
      <c r="F19400" s="64"/>
    </row>
    <row r="19401" spans="4:6">
      <c r="D19401" s="63"/>
      <c r="F19401" s="64"/>
    </row>
    <row r="19402" spans="4:6">
      <c r="D19402" s="63"/>
      <c r="F19402" s="64"/>
    </row>
    <row r="19403" spans="4:6">
      <c r="D19403" s="63"/>
      <c r="F19403" s="64"/>
    </row>
    <row r="19404" spans="4:6">
      <c r="D19404" s="63"/>
      <c r="F19404" s="64"/>
    </row>
    <row r="19405" spans="4:6">
      <c r="D19405" s="63"/>
      <c r="F19405" s="64"/>
    </row>
    <row r="19406" spans="4:6">
      <c r="D19406" s="63"/>
      <c r="F19406" s="64"/>
    </row>
    <row r="19407" spans="4:6">
      <c r="D19407" s="63"/>
      <c r="F19407" s="64"/>
    </row>
    <row r="19408" spans="4:6">
      <c r="D19408" s="63"/>
      <c r="F19408" s="64"/>
    </row>
    <row r="19409" spans="4:6">
      <c r="D19409" s="63"/>
      <c r="F19409" s="64"/>
    </row>
    <row r="19410" spans="4:6">
      <c r="D19410" s="63"/>
      <c r="F19410" s="64"/>
    </row>
    <row r="19411" spans="4:6">
      <c r="D19411" s="63"/>
      <c r="F19411" s="64"/>
    </row>
    <row r="19412" spans="4:6">
      <c r="D19412" s="63"/>
      <c r="F19412" s="64"/>
    </row>
    <row r="19413" spans="4:6">
      <c r="D19413" s="63"/>
      <c r="F19413" s="64"/>
    </row>
    <row r="19414" spans="4:6">
      <c r="D19414" s="63"/>
      <c r="F19414" s="64"/>
    </row>
    <row r="19415" spans="4:6">
      <c r="D19415" s="63"/>
      <c r="F19415" s="64"/>
    </row>
    <row r="19416" spans="4:6">
      <c r="D19416" s="63"/>
      <c r="F19416" s="64"/>
    </row>
    <row r="19417" spans="4:6">
      <c r="D19417" s="63"/>
      <c r="F19417" s="64"/>
    </row>
    <row r="19418" spans="4:6">
      <c r="D19418" s="63"/>
      <c r="F19418" s="64"/>
    </row>
    <row r="19419" spans="4:6">
      <c r="D19419" s="63"/>
      <c r="F19419" s="64"/>
    </row>
    <row r="19420" spans="4:6">
      <c r="D19420" s="63"/>
      <c r="F19420" s="64"/>
    </row>
    <row r="19421" spans="4:6">
      <c r="D19421" s="63"/>
      <c r="F19421" s="64"/>
    </row>
    <row r="19422" spans="4:6">
      <c r="D19422" s="63"/>
      <c r="F19422" s="64"/>
    </row>
    <row r="19423" spans="4:6">
      <c r="D19423" s="63"/>
      <c r="F19423" s="64"/>
    </row>
    <row r="19424" spans="4:6">
      <c r="D19424" s="63"/>
      <c r="F19424" s="64"/>
    </row>
    <row r="19425" spans="4:6">
      <c r="D19425" s="63"/>
      <c r="F19425" s="64"/>
    </row>
    <row r="19426" spans="4:6">
      <c r="D19426" s="63"/>
      <c r="F19426" s="64"/>
    </row>
    <row r="19427" spans="4:6">
      <c r="D19427" s="63"/>
      <c r="F19427" s="64"/>
    </row>
    <row r="19428" spans="4:6">
      <c r="D19428" s="63"/>
      <c r="F19428" s="64"/>
    </row>
    <row r="19429" spans="4:6">
      <c r="D19429" s="63"/>
      <c r="F19429" s="64"/>
    </row>
    <row r="19430" spans="4:6">
      <c r="D19430" s="63"/>
      <c r="F19430" s="64"/>
    </row>
    <row r="19431" spans="4:6">
      <c r="D19431" s="63"/>
      <c r="F19431" s="64"/>
    </row>
    <row r="19432" spans="4:6">
      <c r="D19432" s="63"/>
      <c r="F19432" s="64"/>
    </row>
    <row r="19433" spans="4:6">
      <c r="D19433" s="63"/>
      <c r="F19433" s="64"/>
    </row>
    <row r="19434" spans="4:6">
      <c r="D19434" s="63"/>
      <c r="F19434" s="64"/>
    </row>
    <row r="19435" spans="4:6">
      <c r="D19435" s="63"/>
      <c r="F19435" s="64"/>
    </row>
    <row r="19436" spans="4:6">
      <c r="D19436" s="63"/>
      <c r="F19436" s="64"/>
    </row>
    <row r="19437" spans="4:6">
      <c r="D19437" s="63"/>
      <c r="F19437" s="64"/>
    </row>
    <row r="19438" spans="4:6">
      <c r="D19438" s="63"/>
      <c r="F19438" s="64"/>
    </row>
    <row r="19439" spans="4:6">
      <c r="D19439" s="63"/>
      <c r="F19439" s="64"/>
    </row>
    <row r="19440" spans="4:6">
      <c r="D19440" s="63"/>
      <c r="F19440" s="64"/>
    </row>
    <row r="19441" spans="4:6">
      <c r="D19441" s="63"/>
      <c r="F19441" s="64"/>
    </row>
    <row r="19442" spans="4:6">
      <c r="D19442" s="63"/>
      <c r="F19442" s="64"/>
    </row>
    <row r="19443" spans="4:6">
      <c r="D19443" s="63"/>
      <c r="F19443" s="64"/>
    </row>
    <row r="19444" spans="4:6">
      <c r="D19444" s="63"/>
      <c r="F19444" s="64"/>
    </row>
    <row r="19445" spans="4:6">
      <c r="D19445" s="63"/>
      <c r="F19445" s="64"/>
    </row>
    <row r="19446" spans="4:6">
      <c r="D19446" s="63"/>
      <c r="F19446" s="64"/>
    </row>
    <row r="19447" spans="4:6">
      <c r="D19447" s="63"/>
      <c r="F19447" s="64"/>
    </row>
    <row r="19448" spans="4:6">
      <c r="D19448" s="63"/>
      <c r="F19448" s="64"/>
    </row>
    <row r="19449" spans="4:6">
      <c r="D19449" s="63"/>
      <c r="F19449" s="64"/>
    </row>
    <row r="19450" spans="4:6">
      <c r="D19450" s="63"/>
      <c r="F19450" s="64"/>
    </row>
    <row r="19451" spans="4:6">
      <c r="D19451" s="63"/>
      <c r="F19451" s="64"/>
    </row>
    <row r="19452" spans="4:6">
      <c r="D19452" s="63"/>
      <c r="F19452" s="64"/>
    </row>
    <row r="19453" spans="4:6">
      <c r="D19453" s="63"/>
      <c r="F19453" s="64"/>
    </row>
    <row r="19454" spans="4:6">
      <c r="D19454" s="63"/>
      <c r="F19454" s="64"/>
    </row>
    <row r="19455" spans="4:6">
      <c r="D19455" s="63"/>
      <c r="F19455" s="64"/>
    </row>
    <row r="19456" spans="4:6">
      <c r="D19456" s="63"/>
      <c r="F19456" s="64"/>
    </row>
    <row r="19457" spans="4:6">
      <c r="D19457" s="63"/>
      <c r="F19457" s="64"/>
    </row>
    <row r="19458" spans="4:6">
      <c r="D19458" s="63"/>
      <c r="F19458" s="64"/>
    </row>
    <row r="19459" spans="4:6">
      <c r="D19459" s="63"/>
      <c r="F19459" s="64"/>
    </row>
    <row r="19460" spans="4:6">
      <c r="D19460" s="63"/>
      <c r="F19460" s="64"/>
    </row>
    <row r="19461" spans="4:6">
      <c r="D19461" s="63"/>
      <c r="F19461" s="64"/>
    </row>
    <row r="19462" spans="4:6">
      <c r="D19462" s="63"/>
      <c r="F19462" s="64"/>
    </row>
    <row r="19463" spans="4:6">
      <c r="D19463" s="63"/>
      <c r="F19463" s="64"/>
    </row>
    <row r="19464" spans="4:6">
      <c r="D19464" s="63"/>
      <c r="F19464" s="64"/>
    </row>
    <row r="19465" spans="4:6">
      <c r="D19465" s="63"/>
      <c r="F19465" s="64"/>
    </row>
    <row r="19466" spans="4:6">
      <c r="D19466" s="63"/>
      <c r="F19466" s="64"/>
    </row>
    <row r="19467" spans="4:6">
      <c r="D19467" s="63"/>
      <c r="F19467" s="64"/>
    </row>
    <row r="19468" spans="4:6">
      <c r="D19468" s="63"/>
      <c r="F19468" s="64"/>
    </row>
    <row r="19469" spans="4:6">
      <c r="D19469" s="63"/>
      <c r="F19469" s="64"/>
    </row>
    <row r="19470" spans="4:6">
      <c r="D19470" s="63"/>
      <c r="F19470" s="64"/>
    </row>
    <row r="19471" spans="4:6">
      <c r="D19471" s="63"/>
      <c r="F19471" s="64"/>
    </row>
    <row r="19472" spans="4:6">
      <c r="D19472" s="63"/>
      <c r="F19472" s="64"/>
    </row>
    <row r="19473" spans="4:6">
      <c r="D19473" s="63"/>
      <c r="F19473" s="64"/>
    </row>
    <row r="19474" spans="4:6">
      <c r="D19474" s="63"/>
      <c r="F19474" s="64"/>
    </row>
    <row r="19475" spans="4:6">
      <c r="D19475" s="63"/>
      <c r="F19475" s="64"/>
    </row>
    <row r="19476" spans="4:6">
      <c r="D19476" s="63"/>
      <c r="F19476" s="64"/>
    </row>
    <row r="19477" spans="4:6">
      <c r="D19477" s="63"/>
      <c r="F19477" s="64"/>
    </row>
    <row r="19478" spans="4:6">
      <c r="D19478" s="63"/>
      <c r="F19478" s="64"/>
    </row>
    <row r="19479" spans="4:6">
      <c r="D19479" s="63"/>
      <c r="F19479" s="64"/>
    </row>
    <row r="19480" spans="4:6">
      <c r="D19480" s="63"/>
      <c r="F19480" s="64"/>
    </row>
    <row r="19481" spans="4:6">
      <c r="D19481" s="63"/>
      <c r="F19481" s="64"/>
    </row>
    <row r="19482" spans="4:6">
      <c r="D19482" s="63"/>
      <c r="F19482" s="64"/>
    </row>
    <row r="19483" spans="4:6">
      <c r="D19483" s="63"/>
      <c r="F19483" s="64"/>
    </row>
    <row r="19484" spans="4:6">
      <c r="D19484" s="63"/>
      <c r="F19484" s="64"/>
    </row>
    <row r="19485" spans="4:6">
      <c r="D19485" s="63"/>
      <c r="F19485" s="64"/>
    </row>
    <row r="19486" spans="4:6">
      <c r="D19486" s="63"/>
      <c r="F19486" s="64"/>
    </row>
    <row r="19487" spans="4:6">
      <c r="D19487" s="63"/>
      <c r="F19487" s="64"/>
    </row>
    <row r="19488" spans="4:6">
      <c r="D19488" s="63"/>
      <c r="F19488" s="64"/>
    </row>
    <row r="19489" spans="4:6">
      <c r="D19489" s="63"/>
      <c r="F19489" s="64"/>
    </row>
    <row r="19490" spans="4:6">
      <c r="D19490" s="63"/>
      <c r="F19490" s="64"/>
    </row>
    <row r="19491" spans="4:6">
      <c r="D19491" s="63"/>
      <c r="F19491" s="64"/>
    </row>
    <row r="19492" spans="4:6">
      <c r="D19492" s="63"/>
      <c r="F19492" s="64"/>
    </row>
    <row r="19493" spans="4:6">
      <c r="D19493" s="63"/>
      <c r="F19493" s="64"/>
    </row>
    <row r="19494" spans="4:6">
      <c r="D19494" s="63"/>
      <c r="F19494" s="64"/>
    </row>
    <row r="19495" spans="4:6">
      <c r="D19495" s="63"/>
      <c r="F19495" s="64"/>
    </row>
    <row r="19496" spans="4:6">
      <c r="D19496" s="63"/>
      <c r="F19496" s="64"/>
    </row>
    <row r="19497" spans="4:6">
      <c r="D19497" s="63"/>
      <c r="F19497" s="64"/>
    </row>
    <row r="19498" spans="4:6">
      <c r="D19498" s="63"/>
      <c r="F19498" s="64"/>
    </row>
    <row r="19499" spans="4:6">
      <c r="D19499" s="63"/>
      <c r="F19499" s="64"/>
    </row>
    <row r="19500" spans="4:6">
      <c r="D19500" s="63"/>
      <c r="F19500" s="64"/>
    </row>
    <row r="19501" spans="4:6">
      <c r="D19501" s="63"/>
      <c r="F19501" s="64"/>
    </row>
    <row r="19502" spans="4:6">
      <c r="D19502" s="63"/>
      <c r="F19502" s="64"/>
    </row>
    <row r="19503" spans="4:6">
      <c r="D19503" s="63"/>
      <c r="F19503" s="64"/>
    </row>
    <row r="19504" spans="4:6">
      <c r="D19504" s="63"/>
      <c r="F19504" s="64"/>
    </row>
    <row r="19505" spans="4:6">
      <c r="D19505" s="63"/>
      <c r="F19505" s="64"/>
    </row>
    <row r="19506" spans="4:6">
      <c r="D19506" s="63"/>
      <c r="F19506" s="64"/>
    </row>
    <row r="19507" spans="4:6">
      <c r="D19507" s="63"/>
      <c r="F19507" s="64"/>
    </row>
    <row r="19508" spans="4:6">
      <c r="D19508" s="63"/>
      <c r="F19508" s="64"/>
    </row>
    <row r="19509" spans="4:6">
      <c r="D19509" s="63"/>
      <c r="F19509" s="64"/>
    </row>
    <row r="19510" spans="4:6">
      <c r="D19510" s="63"/>
      <c r="F19510" s="64"/>
    </row>
    <row r="19511" spans="4:6">
      <c r="D19511" s="63"/>
      <c r="F19511" s="64"/>
    </row>
    <row r="19512" spans="4:6">
      <c r="D19512" s="63"/>
      <c r="F19512" s="64"/>
    </row>
    <row r="19513" spans="4:6">
      <c r="D19513" s="63"/>
      <c r="F19513" s="64"/>
    </row>
    <row r="19514" spans="4:6">
      <c r="D19514" s="63"/>
      <c r="F19514" s="64"/>
    </row>
    <row r="19515" spans="4:6">
      <c r="D19515" s="63"/>
      <c r="F19515" s="64"/>
    </row>
    <row r="19516" spans="4:6">
      <c r="D19516" s="63"/>
      <c r="F19516" s="64"/>
    </row>
    <row r="19517" spans="4:6">
      <c r="D19517" s="63"/>
      <c r="F19517" s="64"/>
    </row>
    <row r="19518" spans="4:6">
      <c r="D19518" s="63"/>
      <c r="F19518" s="64"/>
    </row>
    <row r="19519" spans="4:6">
      <c r="D19519" s="63"/>
      <c r="F19519" s="64"/>
    </row>
    <row r="19520" spans="4:6">
      <c r="D19520" s="63"/>
      <c r="F19520" s="64"/>
    </row>
    <row r="19521" spans="4:6">
      <c r="D19521" s="63"/>
      <c r="F19521" s="64"/>
    </row>
    <row r="19522" spans="4:6">
      <c r="D19522" s="63"/>
      <c r="F19522" s="64"/>
    </row>
    <row r="19523" spans="4:6">
      <c r="D19523" s="63"/>
      <c r="F19523" s="64"/>
    </row>
    <row r="19524" spans="4:6">
      <c r="D19524" s="63"/>
      <c r="F19524" s="64"/>
    </row>
    <row r="19525" spans="4:6">
      <c r="D19525" s="63"/>
      <c r="F19525" s="64"/>
    </row>
    <row r="19526" spans="4:6">
      <c r="D19526" s="63"/>
      <c r="F19526" s="64"/>
    </row>
    <row r="19527" spans="4:6">
      <c r="D19527" s="63"/>
      <c r="F19527" s="64"/>
    </row>
    <row r="19528" spans="4:6">
      <c r="D19528" s="63"/>
      <c r="F19528" s="64"/>
    </row>
    <row r="19529" spans="4:6">
      <c r="D19529" s="63"/>
      <c r="F19529" s="64"/>
    </row>
    <row r="19530" spans="4:6">
      <c r="D19530" s="63"/>
      <c r="F19530" s="64"/>
    </row>
    <row r="19531" spans="4:6">
      <c r="D19531" s="63"/>
      <c r="F19531" s="64"/>
    </row>
    <row r="19532" spans="4:6">
      <c r="D19532" s="63"/>
      <c r="F19532" s="64"/>
    </row>
    <row r="19533" spans="4:6">
      <c r="D19533" s="63"/>
      <c r="F19533" s="64"/>
    </row>
    <row r="19534" spans="4:6">
      <c r="D19534" s="63"/>
      <c r="F19534" s="64"/>
    </row>
    <row r="19535" spans="4:6">
      <c r="D19535" s="63"/>
      <c r="F19535" s="64"/>
    </row>
    <row r="19536" spans="4:6">
      <c r="D19536" s="63"/>
      <c r="F19536" s="64"/>
    </row>
    <row r="19537" spans="4:6">
      <c r="D19537" s="63"/>
      <c r="F19537" s="64"/>
    </row>
    <row r="19538" spans="4:6">
      <c r="D19538" s="63"/>
      <c r="F19538" s="64"/>
    </row>
    <row r="19539" spans="4:6">
      <c r="D19539" s="63"/>
      <c r="F19539" s="64"/>
    </row>
    <row r="19540" spans="4:6">
      <c r="D19540" s="63"/>
      <c r="F19540" s="64"/>
    </row>
    <row r="19541" spans="4:6">
      <c r="D19541" s="63"/>
      <c r="F19541" s="64"/>
    </row>
    <row r="19542" spans="4:6">
      <c r="D19542" s="63"/>
      <c r="F19542" s="64"/>
    </row>
    <row r="19543" spans="4:6">
      <c r="D19543" s="63"/>
      <c r="F19543" s="64"/>
    </row>
    <row r="19544" spans="4:6">
      <c r="D19544" s="63"/>
      <c r="F19544" s="64"/>
    </row>
    <row r="19545" spans="4:6">
      <c r="D19545" s="63"/>
      <c r="F19545" s="64"/>
    </row>
    <row r="19546" spans="4:6">
      <c r="D19546" s="63"/>
      <c r="F19546" s="64"/>
    </row>
    <row r="19547" spans="4:6">
      <c r="D19547" s="63"/>
      <c r="F19547" s="64"/>
    </row>
    <row r="19548" spans="4:6">
      <c r="D19548" s="63"/>
      <c r="F19548" s="64"/>
    </row>
    <row r="19549" spans="4:6">
      <c r="D19549" s="63"/>
      <c r="F19549" s="64"/>
    </row>
    <row r="19550" spans="4:6">
      <c r="D19550" s="63"/>
      <c r="F19550" s="64"/>
    </row>
    <row r="19551" spans="4:6">
      <c r="D19551" s="63"/>
      <c r="F19551" s="64"/>
    </row>
    <row r="19552" spans="4:6">
      <c r="D19552" s="63"/>
      <c r="F19552" s="64"/>
    </row>
    <row r="19553" spans="4:6">
      <c r="D19553" s="63"/>
      <c r="F19553" s="64"/>
    </row>
    <row r="19554" spans="4:6">
      <c r="D19554" s="63"/>
      <c r="F19554" s="64"/>
    </row>
    <row r="19555" spans="4:6">
      <c r="D19555" s="63"/>
      <c r="F19555" s="64"/>
    </row>
    <row r="19556" spans="4:6">
      <c r="D19556" s="63"/>
      <c r="F19556" s="64"/>
    </row>
    <row r="19557" spans="4:6">
      <c r="D19557" s="63"/>
      <c r="F19557" s="64"/>
    </row>
    <row r="19558" spans="4:6">
      <c r="D19558" s="63"/>
      <c r="F19558" s="64"/>
    </row>
    <row r="19559" spans="4:6">
      <c r="D19559" s="63"/>
      <c r="F19559" s="64"/>
    </row>
    <row r="19560" spans="4:6">
      <c r="D19560" s="63"/>
      <c r="F19560" s="64"/>
    </row>
    <row r="19561" spans="4:6">
      <c r="D19561" s="63"/>
      <c r="F19561" s="64"/>
    </row>
    <row r="19562" spans="4:6">
      <c r="D19562" s="63"/>
      <c r="F19562" s="64"/>
    </row>
    <row r="19563" spans="4:6">
      <c r="D19563" s="63"/>
      <c r="F19563" s="64"/>
    </row>
    <row r="19564" spans="4:6">
      <c r="D19564" s="63"/>
      <c r="F19564" s="64"/>
    </row>
    <row r="19565" spans="4:6">
      <c r="D19565" s="63"/>
      <c r="F19565" s="64"/>
    </row>
    <row r="19566" spans="4:6">
      <c r="D19566" s="63"/>
      <c r="F19566" s="64"/>
    </row>
    <row r="19567" spans="4:6">
      <c r="D19567" s="63"/>
      <c r="F19567" s="64"/>
    </row>
    <row r="19568" spans="4:6">
      <c r="D19568" s="63"/>
      <c r="F19568" s="64"/>
    </row>
    <row r="19569" spans="4:6">
      <c r="D19569" s="63"/>
      <c r="F19569" s="64"/>
    </row>
    <row r="19570" spans="4:6">
      <c r="D19570" s="63"/>
      <c r="F19570" s="64"/>
    </row>
    <row r="19571" spans="4:6">
      <c r="D19571" s="63"/>
      <c r="F19571" s="64"/>
    </row>
    <row r="19572" spans="4:6">
      <c r="D19572" s="63"/>
      <c r="F19572" s="64"/>
    </row>
    <row r="19573" spans="4:6">
      <c r="D19573" s="63"/>
      <c r="F19573" s="64"/>
    </row>
    <row r="19574" spans="4:6">
      <c r="D19574" s="63"/>
      <c r="F19574" s="64"/>
    </row>
    <row r="19575" spans="4:6">
      <c r="D19575" s="63"/>
      <c r="F19575" s="64"/>
    </row>
    <row r="19576" spans="4:6">
      <c r="D19576" s="63"/>
      <c r="F19576" s="64"/>
    </row>
    <row r="19577" spans="4:6">
      <c r="D19577" s="63"/>
      <c r="F19577" s="64"/>
    </row>
    <row r="19578" spans="4:6">
      <c r="D19578" s="63"/>
      <c r="F19578" s="64"/>
    </row>
    <row r="19579" spans="4:6">
      <c r="D19579" s="63"/>
      <c r="F19579" s="64"/>
    </row>
    <row r="19580" spans="4:6">
      <c r="D19580" s="63"/>
      <c r="F19580" s="64"/>
    </row>
    <row r="19581" spans="4:6">
      <c r="D19581" s="63"/>
      <c r="F19581" s="64"/>
    </row>
    <row r="19582" spans="4:6">
      <c r="D19582" s="63"/>
      <c r="F19582" s="64"/>
    </row>
    <row r="19583" spans="4:6">
      <c r="D19583" s="63"/>
      <c r="F19583" s="64"/>
    </row>
    <row r="19584" spans="4:6">
      <c r="D19584" s="63"/>
      <c r="F19584" s="64"/>
    </row>
    <row r="19585" spans="4:6">
      <c r="D19585" s="63"/>
      <c r="F19585" s="64"/>
    </row>
    <row r="19586" spans="4:6">
      <c r="D19586" s="63"/>
      <c r="F19586" s="64"/>
    </row>
    <row r="19587" spans="4:6">
      <c r="D19587" s="63"/>
      <c r="F19587" s="64"/>
    </row>
    <row r="19588" spans="4:6">
      <c r="D19588" s="63"/>
      <c r="F19588" s="64"/>
    </row>
    <row r="19589" spans="4:6">
      <c r="D19589" s="63"/>
      <c r="F19589" s="64"/>
    </row>
    <row r="19590" spans="4:6">
      <c r="D19590" s="63"/>
      <c r="F19590" s="64"/>
    </row>
    <row r="19591" spans="4:6">
      <c r="D19591" s="63"/>
      <c r="F19591" s="64"/>
    </row>
    <row r="19592" spans="4:6">
      <c r="D19592" s="63"/>
      <c r="F19592" s="64"/>
    </row>
    <row r="19593" spans="4:6">
      <c r="D19593" s="63"/>
      <c r="F19593" s="64"/>
    </row>
    <row r="19594" spans="4:6">
      <c r="D19594" s="63"/>
      <c r="F19594" s="64"/>
    </row>
    <row r="19595" spans="4:6">
      <c r="D19595" s="63"/>
      <c r="F19595" s="64"/>
    </row>
    <row r="19596" spans="4:6">
      <c r="D19596" s="63"/>
      <c r="F19596" s="64"/>
    </row>
    <row r="19597" spans="4:6">
      <c r="D19597" s="63"/>
      <c r="F19597" s="64"/>
    </row>
    <row r="19598" spans="4:6">
      <c r="D19598" s="63"/>
      <c r="F19598" s="64"/>
    </row>
    <row r="19599" spans="4:6">
      <c r="D19599" s="63"/>
      <c r="F19599" s="64"/>
    </row>
    <row r="19600" spans="4:6">
      <c r="D19600" s="63"/>
      <c r="F19600" s="64"/>
    </row>
    <row r="19601" spans="4:6">
      <c r="D19601" s="63"/>
      <c r="F19601" s="64"/>
    </row>
    <row r="19602" spans="4:6">
      <c r="D19602" s="63"/>
      <c r="F19602" s="64"/>
    </row>
    <row r="19603" spans="4:6">
      <c r="D19603" s="63"/>
      <c r="F19603" s="64"/>
    </row>
    <row r="19604" spans="4:6">
      <c r="D19604" s="63"/>
      <c r="F19604" s="64"/>
    </row>
    <row r="19605" spans="4:6">
      <c r="D19605" s="63"/>
      <c r="F19605" s="64"/>
    </row>
    <row r="19606" spans="4:6">
      <c r="D19606" s="63"/>
      <c r="F19606" s="64"/>
    </row>
    <row r="19607" spans="4:6">
      <c r="D19607" s="63"/>
      <c r="F19607" s="64"/>
    </row>
    <row r="19608" spans="4:6">
      <c r="D19608" s="63"/>
      <c r="F19608" s="64"/>
    </row>
    <row r="19609" spans="4:6">
      <c r="D19609" s="63"/>
      <c r="F19609" s="64"/>
    </row>
    <row r="19610" spans="4:6">
      <c r="D19610" s="63"/>
      <c r="F19610" s="64"/>
    </row>
    <row r="19611" spans="4:6">
      <c r="D19611" s="63"/>
      <c r="F19611" s="64"/>
    </row>
    <row r="19612" spans="4:6">
      <c r="D19612" s="63"/>
      <c r="F19612" s="64"/>
    </row>
    <row r="19613" spans="4:6">
      <c r="D19613" s="63"/>
      <c r="F19613" s="64"/>
    </row>
    <row r="19614" spans="4:6">
      <c r="D19614" s="63"/>
      <c r="F19614" s="64"/>
    </row>
    <row r="19615" spans="4:6">
      <c r="D19615" s="63"/>
      <c r="F19615" s="64"/>
    </row>
    <row r="19616" spans="4:6">
      <c r="D19616" s="63"/>
      <c r="F19616" s="64"/>
    </row>
    <row r="19617" spans="4:6">
      <c r="D19617" s="63"/>
      <c r="F19617" s="64"/>
    </row>
    <row r="19618" spans="4:6">
      <c r="D19618" s="63"/>
      <c r="F19618" s="64"/>
    </row>
    <row r="19619" spans="4:6">
      <c r="D19619" s="63"/>
      <c r="F19619" s="64"/>
    </row>
    <row r="19620" spans="4:6">
      <c r="D19620" s="63"/>
      <c r="F19620" s="64"/>
    </row>
    <row r="19621" spans="4:6">
      <c r="D19621" s="63"/>
      <c r="F19621" s="64"/>
    </row>
    <row r="19622" spans="4:6">
      <c r="D19622" s="63"/>
      <c r="F19622" s="64"/>
    </row>
    <row r="19623" spans="4:6">
      <c r="D19623" s="63"/>
      <c r="F19623" s="64"/>
    </row>
    <row r="19624" spans="4:6">
      <c r="D19624" s="63"/>
      <c r="F19624" s="64"/>
    </row>
    <row r="19625" spans="4:6">
      <c r="D19625" s="63"/>
      <c r="F19625" s="64"/>
    </row>
    <row r="19626" spans="4:6">
      <c r="D19626" s="63"/>
      <c r="F19626" s="64"/>
    </row>
    <row r="19627" spans="4:6">
      <c r="D19627" s="63"/>
      <c r="F19627" s="64"/>
    </row>
    <row r="19628" spans="4:6">
      <c r="D19628" s="63"/>
      <c r="F19628" s="64"/>
    </row>
    <row r="19629" spans="4:6">
      <c r="D19629" s="63"/>
      <c r="F19629" s="64"/>
    </row>
    <row r="19630" spans="4:6">
      <c r="D19630" s="63"/>
      <c r="F19630" s="64"/>
    </row>
    <row r="19631" spans="4:6">
      <c r="D19631" s="63"/>
      <c r="F19631" s="64"/>
    </row>
    <row r="19632" spans="4:6">
      <c r="D19632" s="63"/>
      <c r="F19632" s="64"/>
    </row>
    <row r="19633" spans="4:6">
      <c r="D19633" s="63"/>
      <c r="F19633" s="64"/>
    </row>
    <row r="19634" spans="4:6">
      <c r="D19634" s="63"/>
      <c r="F19634" s="64"/>
    </row>
    <row r="19635" spans="4:6">
      <c r="D19635" s="63"/>
      <c r="F19635" s="64"/>
    </row>
    <row r="19636" spans="4:6">
      <c r="D19636" s="63"/>
      <c r="F19636" s="64"/>
    </row>
    <row r="19637" spans="4:6">
      <c r="D19637" s="63"/>
      <c r="F19637" s="64"/>
    </row>
    <row r="19638" spans="4:6">
      <c r="D19638" s="63"/>
      <c r="F19638" s="64"/>
    </row>
    <row r="19639" spans="4:6">
      <c r="D19639" s="63"/>
      <c r="F19639" s="64"/>
    </row>
    <row r="19640" spans="4:6">
      <c r="D19640" s="63"/>
      <c r="F19640" s="64"/>
    </row>
    <row r="19641" spans="4:6">
      <c r="D19641" s="63"/>
      <c r="F19641" s="64"/>
    </row>
    <row r="19642" spans="4:6">
      <c r="D19642" s="63"/>
      <c r="F19642" s="64"/>
    </row>
    <row r="19643" spans="4:6">
      <c r="D19643" s="63"/>
      <c r="F19643" s="64"/>
    </row>
    <row r="19644" spans="4:6">
      <c r="D19644" s="63"/>
      <c r="F19644" s="64"/>
    </row>
    <row r="19645" spans="4:6">
      <c r="D19645" s="63"/>
      <c r="F19645" s="64"/>
    </row>
    <row r="19646" spans="4:6">
      <c r="D19646" s="63"/>
      <c r="F19646" s="64"/>
    </row>
    <row r="19647" spans="4:6">
      <c r="D19647" s="63"/>
      <c r="F19647" s="64"/>
    </row>
    <row r="19648" spans="4:6">
      <c r="D19648" s="63"/>
      <c r="F19648" s="64"/>
    </row>
    <row r="19649" spans="4:6">
      <c r="D19649" s="63"/>
      <c r="F19649" s="64"/>
    </row>
    <row r="19650" spans="4:6">
      <c r="D19650" s="63"/>
      <c r="F19650" s="64"/>
    </row>
    <row r="19651" spans="4:6">
      <c r="D19651" s="63"/>
      <c r="F19651" s="64"/>
    </row>
    <row r="19652" spans="4:6">
      <c r="D19652" s="63"/>
      <c r="F19652" s="64"/>
    </row>
    <row r="19653" spans="4:6">
      <c r="D19653" s="63"/>
      <c r="F19653" s="64"/>
    </row>
    <row r="19654" spans="4:6">
      <c r="D19654" s="63"/>
      <c r="F19654" s="64"/>
    </row>
    <row r="19655" spans="4:6">
      <c r="D19655" s="63"/>
      <c r="F19655" s="64"/>
    </row>
    <row r="19656" spans="4:6">
      <c r="D19656" s="63"/>
      <c r="F19656" s="64"/>
    </row>
    <row r="19657" spans="4:6">
      <c r="D19657" s="63"/>
      <c r="F19657" s="64"/>
    </row>
    <row r="19658" spans="4:6">
      <c r="D19658" s="63"/>
      <c r="F19658" s="64"/>
    </row>
    <row r="19659" spans="4:6">
      <c r="D19659" s="63"/>
      <c r="F19659" s="64"/>
    </row>
    <row r="19660" spans="4:6">
      <c r="D19660" s="63"/>
      <c r="F19660" s="64"/>
    </row>
    <row r="19661" spans="4:6">
      <c r="D19661" s="63"/>
      <c r="F19661" s="64"/>
    </row>
    <row r="19662" spans="4:6">
      <c r="D19662" s="63"/>
      <c r="F19662" s="64"/>
    </row>
    <row r="19663" spans="4:6">
      <c r="D19663" s="63"/>
      <c r="F19663" s="64"/>
    </row>
    <row r="19664" spans="4:6">
      <c r="D19664" s="63"/>
      <c r="F19664" s="64"/>
    </row>
    <row r="19665" spans="4:6">
      <c r="D19665" s="63"/>
      <c r="F19665" s="64"/>
    </row>
    <row r="19666" spans="4:6">
      <c r="D19666" s="63"/>
      <c r="F19666" s="64"/>
    </row>
    <row r="19667" spans="4:6">
      <c r="D19667" s="63"/>
      <c r="F19667" s="64"/>
    </row>
    <row r="19668" spans="4:6">
      <c r="D19668" s="63"/>
      <c r="F19668" s="64"/>
    </row>
    <row r="19669" spans="4:6">
      <c r="D19669" s="63"/>
      <c r="F19669" s="64"/>
    </row>
    <row r="19670" spans="4:6">
      <c r="D19670" s="63"/>
      <c r="F19670" s="64"/>
    </row>
    <row r="19671" spans="4:6">
      <c r="D19671" s="63"/>
      <c r="F19671" s="64"/>
    </row>
    <row r="19672" spans="4:6">
      <c r="D19672" s="63"/>
      <c r="F19672" s="64"/>
    </row>
    <row r="19673" spans="4:6">
      <c r="D19673" s="63"/>
      <c r="F19673" s="64"/>
    </row>
    <row r="19674" spans="4:6">
      <c r="D19674" s="63"/>
      <c r="F19674" s="64"/>
    </row>
    <row r="19675" spans="4:6">
      <c r="D19675" s="63"/>
      <c r="F19675" s="64"/>
    </row>
    <row r="19676" spans="4:6">
      <c r="D19676" s="63"/>
      <c r="F19676" s="64"/>
    </row>
    <row r="19677" spans="4:6">
      <c r="D19677" s="63"/>
      <c r="F19677" s="64"/>
    </row>
    <row r="19678" spans="4:6">
      <c r="D19678" s="63"/>
      <c r="F19678" s="64"/>
    </row>
    <row r="19679" spans="4:6">
      <c r="D19679" s="63"/>
      <c r="F19679" s="64"/>
    </row>
    <row r="19680" spans="4:6">
      <c r="D19680" s="63"/>
      <c r="F19680" s="64"/>
    </row>
    <row r="19681" spans="4:6">
      <c r="D19681" s="63"/>
      <c r="F19681" s="64"/>
    </row>
    <row r="19682" spans="4:6">
      <c r="D19682" s="63"/>
      <c r="F19682" s="64"/>
    </row>
    <row r="19683" spans="4:6">
      <c r="D19683" s="63"/>
      <c r="F19683" s="64"/>
    </row>
    <row r="19684" spans="4:6">
      <c r="D19684" s="63"/>
      <c r="F19684" s="64"/>
    </row>
    <row r="19685" spans="4:6">
      <c r="D19685" s="63"/>
      <c r="F19685" s="64"/>
    </row>
    <row r="19686" spans="4:6">
      <c r="D19686" s="63"/>
      <c r="F19686" s="64"/>
    </row>
    <row r="19687" spans="4:6">
      <c r="D19687" s="63"/>
      <c r="F19687" s="64"/>
    </row>
    <row r="19688" spans="4:6">
      <c r="D19688" s="63"/>
      <c r="F19688" s="64"/>
    </row>
    <row r="19689" spans="4:6">
      <c r="D19689" s="63"/>
      <c r="F19689" s="64"/>
    </row>
    <row r="19690" spans="4:6">
      <c r="D19690" s="63"/>
      <c r="F19690" s="64"/>
    </row>
    <row r="19691" spans="4:6">
      <c r="D19691" s="63"/>
      <c r="F19691" s="64"/>
    </row>
    <row r="19692" spans="4:6">
      <c r="D19692" s="63"/>
      <c r="F19692" s="64"/>
    </row>
    <row r="19693" spans="4:6">
      <c r="D19693" s="63"/>
      <c r="F19693" s="64"/>
    </row>
    <row r="19694" spans="4:6">
      <c r="D19694" s="63"/>
      <c r="F19694" s="64"/>
    </row>
    <row r="19695" spans="4:6">
      <c r="D19695" s="63"/>
      <c r="F19695" s="64"/>
    </row>
    <row r="19696" spans="4:6">
      <c r="D19696" s="63"/>
      <c r="F19696" s="64"/>
    </row>
    <row r="19697" spans="4:6">
      <c r="D19697" s="63"/>
      <c r="F19697" s="64"/>
    </row>
    <row r="19698" spans="4:6">
      <c r="D19698" s="63"/>
      <c r="F19698" s="64"/>
    </row>
    <row r="19699" spans="4:6">
      <c r="D19699" s="63"/>
      <c r="F19699" s="64"/>
    </row>
    <row r="19700" spans="4:6">
      <c r="D19700" s="63"/>
      <c r="F19700" s="64"/>
    </row>
    <row r="19701" spans="4:6">
      <c r="D19701" s="63"/>
      <c r="F19701" s="64"/>
    </row>
    <row r="19702" spans="4:6">
      <c r="D19702" s="63"/>
      <c r="F19702" s="64"/>
    </row>
    <row r="19703" spans="4:6">
      <c r="D19703" s="63"/>
      <c r="F19703" s="64"/>
    </row>
    <row r="19704" spans="4:6">
      <c r="D19704" s="63"/>
      <c r="F19704" s="64"/>
    </row>
    <row r="19705" spans="4:6">
      <c r="D19705" s="63"/>
      <c r="F19705" s="64"/>
    </row>
    <row r="19706" spans="4:6">
      <c r="D19706" s="63"/>
      <c r="F19706" s="64"/>
    </row>
    <row r="19707" spans="4:6">
      <c r="D19707" s="63"/>
      <c r="F19707" s="64"/>
    </row>
    <row r="19708" spans="4:6">
      <c r="D19708" s="63"/>
      <c r="F19708" s="64"/>
    </row>
    <row r="19709" spans="4:6">
      <c r="D19709" s="63"/>
      <c r="F19709" s="64"/>
    </row>
    <row r="19710" spans="4:6">
      <c r="D19710" s="63"/>
      <c r="F19710" s="64"/>
    </row>
    <row r="19711" spans="4:6">
      <c r="D19711" s="63"/>
      <c r="F19711" s="64"/>
    </row>
    <row r="19712" spans="4:6">
      <c r="D19712" s="63"/>
      <c r="F19712" s="64"/>
    </row>
    <row r="19713" spans="4:6">
      <c r="D19713" s="63"/>
      <c r="F19713" s="64"/>
    </row>
    <row r="19714" spans="4:6">
      <c r="D19714" s="63"/>
      <c r="F19714" s="64"/>
    </row>
    <row r="19715" spans="4:6">
      <c r="D19715" s="63"/>
      <c r="F19715" s="64"/>
    </row>
    <row r="19716" spans="4:6">
      <c r="D19716" s="63"/>
      <c r="F19716" s="64"/>
    </row>
    <row r="19717" spans="4:6">
      <c r="D19717" s="63"/>
      <c r="F19717" s="64"/>
    </row>
    <row r="19718" spans="4:6">
      <c r="D19718" s="63"/>
      <c r="F19718" s="64"/>
    </row>
    <row r="19719" spans="4:6">
      <c r="D19719" s="63"/>
      <c r="F19719" s="64"/>
    </row>
    <row r="19720" spans="4:6">
      <c r="D19720" s="63"/>
      <c r="F19720" s="64"/>
    </row>
    <row r="19721" spans="4:6">
      <c r="D19721" s="63"/>
      <c r="F19721" s="64"/>
    </row>
    <row r="19722" spans="4:6">
      <c r="D19722" s="63"/>
      <c r="F19722" s="64"/>
    </row>
    <row r="19723" spans="4:6">
      <c r="D19723" s="63"/>
      <c r="F19723" s="64"/>
    </row>
    <row r="19724" spans="4:6">
      <c r="D19724" s="63"/>
      <c r="F19724" s="64"/>
    </row>
    <row r="19725" spans="4:6">
      <c r="D19725" s="63"/>
      <c r="F19725" s="64"/>
    </row>
    <row r="19726" spans="4:6">
      <c r="D19726" s="63"/>
      <c r="F19726" s="64"/>
    </row>
    <row r="19727" spans="4:6">
      <c r="D19727" s="63"/>
      <c r="F19727" s="64"/>
    </row>
    <row r="19728" spans="4:6">
      <c r="D19728" s="63"/>
      <c r="F19728" s="64"/>
    </row>
    <row r="19729" spans="4:6">
      <c r="D19729" s="63"/>
      <c r="F19729" s="64"/>
    </row>
    <row r="19730" spans="4:6">
      <c r="D19730" s="63"/>
      <c r="F19730" s="64"/>
    </row>
    <row r="19731" spans="4:6">
      <c r="D19731" s="63"/>
      <c r="F19731" s="64"/>
    </row>
    <row r="19732" spans="4:6">
      <c r="D19732" s="63"/>
      <c r="F19732" s="64"/>
    </row>
    <row r="19733" spans="4:6">
      <c r="D19733" s="63"/>
      <c r="F19733" s="64"/>
    </row>
    <row r="19734" spans="4:6">
      <c r="D19734" s="63"/>
      <c r="F19734" s="64"/>
    </row>
    <row r="19735" spans="4:6">
      <c r="D19735" s="63"/>
      <c r="F19735" s="64"/>
    </row>
    <row r="19736" spans="4:6">
      <c r="D19736" s="63"/>
      <c r="F19736" s="64"/>
    </row>
    <row r="19737" spans="4:6">
      <c r="D19737" s="63"/>
      <c r="F19737" s="64"/>
    </row>
    <row r="19738" spans="4:6">
      <c r="D19738" s="63"/>
      <c r="F19738" s="64"/>
    </row>
    <row r="19739" spans="4:6">
      <c r="D19739" s="63"/>
      <c r="F19739" s="64"/>
    </row>
    <row r="19740" spans="4:6">
      <c r="D19740" s="63"/>
      <c r="F19740" s="64"/>
    </row>
    <row r="19741" spans="4:6">
      <c r="D19741" s="63"/>
      <c r="F19741" s="64"/>
    </row>
    <row r="19742" spans="4:6">
      <c r="D19742" s="63"/>
      <c r="F19742" s="64"/>
    </row>
    <row r="19743" spans="4:6">
      <c r="D19743" s="63"/>
      <c r="F19743" s="64"/>
    </row>
    <row r="19744" spans="4:6">
      <c r="D19744" s="63"/>
      <c r="F19744" s="64"/>
    </row>
    <row r="19745" spans="4:6">
      <c r="D19745" s="63"/>
      <c r="F19745" s="64"/>
    </row>
    <row r="19746" spans="4:6">
      <c r="D19746" s="63"/>
      <c r="F19746" s="64"/>
    </row>
    <row r="19747" spans="4:6">
      <c r="D19747" s="63"/>
      <c r="F19747" s="64"/>
    </row>
    <row r="19748" spans="4:6">
      <c r="D19748" s="63"/>
      <c r="F19748" s="64"/>
    </row>
    <row r="19749" spans="4:6">
      <c r="D19749" s="63"/>
      <c r="F19749" s="64"/>
    </row>
    <row r="19750" spans="4:6">
      <c r="D19750" s="63"/>
      <c r="F19750" s="64"/>
    </row>
    <row r="19751" spans="4:6">
      <c r="D19751" s="63"/>
      <c r="F19751" s="64"/>
    </row>
    <row r="19752" spans="4:6">
      <c r="D19752" s="63"/>
      <c r="F19752" s="64"/>
    </row>
    <row r="19753" spans="4:6">
      <c r="D19753" s="63"/>
      <c r="F19753" s="64"/>
    </row>
    <row r="19754" spans="4:6">
      <c r="D19754" s="63"/>
      <c r="F19754" s="64"/>
    </row>
    <row r="19755" spans="4:6">
      <c r="D19755" s="63"/>
      <c r="F19755" s="64"/>
    </row>
    <row r="19756" spans="4:6">
      <c r="D19756" s="63"/>
      <c r="F19756" s="64"/>
    </row>
    <row r="19757" spans="4:6">
      <c r="D19757" s="63"/>
      <c r="F19757" s="64"/>
    </row>
    <row r="19758" spans="4:6">
      <c r="D19758" s="63"/>
      <c r="F19758" s="64"/>
    </row>
    <row r="19759" spans="4:6">
      <c r="D19759" s="63"/>
      <c r="F19759" s="64"/>
    </row>
    <row r="19760" spans="4:6">
      <c r="D19760" s="63"/>
      <c r="F19760" s="64"/>
    </row>
    <row r="19761" spans="4:6">
      <c r="D19761" s="63"/>
      <c r="F19761" s="64"/>
    </row>
    <row r="19762" spans="4:6">
      <c r="D19762" s="63"/>
      <c r="F19762" s="64"/>
    </row>
    <row r="19763" spans="4:6">
      <c r="D19763" s="63"/>
      <c r="F19763" s="64"/>
    </row>
    <row r="19764" spans="4:6">
      <c r="D19764" s="63"/>
      <c r="F19764" s="64"/>
    </row>
    <row r="19765" spans="4:6">
      <c r="D19765" s="63"/>
      <c r="F19765" s="64"/>
    </row>
    <row r="19766" spans="4:6">
      <c r="D19766" s="63"/>
      <c r="F19766" s="64"/>
    </row>
    <row r="19767" spans="4:6">
      <c r="D19767" s="63"/>
      <c r="F19767" s="64"/>
    </row>
    <row r="19768" spans="4:6">
      <c r="D19768" s="63"/>
      <c r="F19768" s="64"/>
    </row>
    <row r="19769" spans="4:6">
      <c r="D19769" s="63"/>
      <c r="F19769" s="64"/>
    </row>
    <row r="19770" spans="4:6">
      <c r="D19770" s="63"/>
      <c r="F19770" s="64"/>
    </row>
    <row r="19771" spans="4:6">
      <c r="D19771" s="63"/>
      <c r="F19771" s="64"/>
    </row>
    <row r="19772" spans="4:6">
      <c r="D19772" s="63"/>
      <c r="F19772" s="64"/>
    </row>
    <row r="19773" spans="4:6">
      <c r="D19773" s="63"/>
      <c r="F19773" s="64"/>
    </row>
    <row r="19774" spans="4:6">
      <c r="D19774" s="63"/>
      <c r="F19774" s="64"/>
    </row>
    <row r="19775" spans="4:6">
      <c r="D19775" s="63"/>
      <c r="F19775" s="64"/>
    </row>
    <row r="19776" spans="4:6">
      <c r="D19776" s="63"/>
      <c r="F19776" s="64"/>
    </row>
    <row r="19777" spans="4:6">
      <c r="D19777" s="63"/>
      <c r="F19777" s="64"/>
    </row>
    <row r="19778" spans="4:6">
      <c r="D19778" s="63"/>
      <c r="F19778" s="64"/>
    </row>
    <row r="19779" spans="4:6">
      <c r="D19779" s="63"/>
      <c r="F19779" s="64"/>
    </row>
    <row r="19780" spans="4:6">
      <c r="D19780" s="63"/>
      <c r="F19780" s="64"/>
    </row>
    <row r="19781" spans="4:6">
      <c r="D19781" s="63"/>
      <c r="F19781" s="64"/>
    </row>
    <row r="19782" spans="4:6">
      <c r="D19782" s="63"/>
      <c r="F19782" s="64"/>
    </row>
    <row r="19783" spans="4:6">
      <c r="D19783" s="63"/>
      <c r="F19783" s="64"/>
    </row>
    <row r="19784" spans="4:6">
      <c r="D19784" s="63"/>
      <c r="F19784" s="64"/>
    </row>
    <row r="19785" spans="4:6">
      <c r="D19785" s="63"/>
      <c r="F19785" s="64"/>
    </row>
    <row r="19786" spans="4:6">
      <c r="D19786" s="63"/>
      <c r="F19786" s="64"/>
    </row>
    <row r="19787" spans="4:6">
      <c r="D19787" s="63"/>
      <c r="F19787" s="64"/>
    </row>
    <row r="19788" spans="4:6">
      <c r="D19788" s="63"/>
      <c r="F19788" s="64"/>
    </row>
    <row r="19789" spans="4:6">
      <c r="D19789" s="63"/>
      <c r="F19789" s="64"/>
    </row>
    <row r="19790" spans="4:6">
      <c r="D19790" s="63"/>
      <c r="F19790" s="64"/>
    </row>
    <row r="19791" spans="4:6">
      <c r="D19791" s="63"/>
      <c r="F19791" s="64"/>
    </row>
    <row r="19792" spans="4:6">
      <c r="D19792" s="63"/>
      <c r="F19792" s="64"/>
    </row>
    <row r="19793" spans="4:6">
      <c r="D19793" s="63"/>
      <c r="F19793" s="64"/>
    </row>
    <row r="19794" spans="4:6">
      <c r="D19794" s="63"/>
      <c r="F19794" s="64"/>
    </row>
    <row r="19795" spans="4:6">
      <c r="D19795" s="63"/>
      <c r="F19795" s="64"/>
    </row>
    <row r="19796" spans="4:6">
      <c r="D19796" s="63"/>
      <c r="F19796" s="64"/>
    </row>
    <row r="19797" spans="4:6">
      <c r="D19797" s="63"/>
      <c r="F19797" s="64"/>
    </row>
    <row r="19798" spans="4:6">
      <c r="D19798" s="63"/>
      <c r="F19798" s="64"/>
    </row>
    <row r="19799" spans="4:6">
      <c r="D19799" s="63"/>
      <c r="F19799" s="64"/>
    </row>
    <row r="19800" spans="4:6">
      <c r="D19800" s="63"/>
      <c r="F19800" s="64"/>
    </row>
    <row r="19801" spans="4:6">
      <c r="D19801" s="63"/>
      <c r="F19801" s="64"/>
    </row>
    <row r="19802" spans="4:6">
      <c r="D19802" s="63"/>
      <c r="F19802" s="64"/>
    </row>
    <row r="19803" spans="4:6">
      <c r="D19803" s="63"/>
      <c r="F19803" s="64"/>
    </row>
    <row r="19804" spans="4:6">
      <c r="D19804" s="63"/>
      <c r="F19804" s="64"/>
    </row>
    <row r="19805" spans="4:6">
      <c r="D19805" s="63"/>
      <c r="F19805" s="64"/>
    </row>
    <row r="19806" spans="4:6">
      <c r="D19806" s="63"/>
      <c r="F19806" s="64"/>
    </row>
    <row r="19807" spans="4:6">
      <c r="D19807" s="63"/>
      <c r="F19807" s="64"/>
    </row>
    <row r="19808" spans="4:6">
      <c r="D19808" s="63"/>
      <c r="F19808" s="64"/>
    </row>
    <row r="19809" spans="4:6">
      <c r="D19809" s="63"/>
      <c r="F19809" s="64"/>
    </row>
    <row r="19810" spans="4:6">
      <c r="D19810" s="63"/>
      <c r="F19810" s="64"/>
    </row>
    <row r="19811" spans="4:6">
      <c r="D19811" s="63"/>
      <c r="F19811" s="64"/>
    </row>
    <row r="19812" spans="4:6">
      <c r="D19812" s="63"/>
      <c r="F19812" s="64"/>
    </row>
    <row r="19813" spans="4:6">
      <c r="D19813" s="63"/>
      <c r="F19813" s="64"/>
    </row>
    <row r="19814" spans="4:6">
      <c r="D19814" s="63"/>
      <c r="F19814" s="64"/>
    </row>
    <row r="19815" spans="4:6">
      <c r="D19815" s="63"/>
      <c r="F19815" s="64"/>
    </row>
    <row r="19816" spans="4:6">
      <c r="D19816" s="63"/>
      <c r="F19816" s="64"/>
    </row>
    <row r="19817" spans="4:6">
      <c r="D19817" s="63"/>
      <c r="F19817" s="64"/>
    </row>
    <row r="19818" spans="4:6">
      <c r="D19818" s="63"/>
      <c r="F19818" s="64"/>
    </row>
    <row r="19819" spans="4:6">
      <c r="D19819" s="63"/>
      <c r="F19819" s="64"/>
    </row>
    <row r="19820" spans="4:6">
      <c r="D19820" s="63"/>
      <c r="F19820" s="64"/>
    </row>
    <row r="19821" spans="4:6">
      <c r="D19821" s="63"/>
      <c r="F19821" s="64"/>
    </row>
    <row r="19822" spans="4:6">
      <c r="D19822" s="63"/>
      <c r="F19822" s="64"/>
    </row>
    <row r="19823" spans="4:6">
      <c r="D19823" s="63"/>
      <c r="F19823" s="64"/>
    </row>
    <row r="19824" spans="4:6">
      <c r="D19824" s="63"/>
      <c r="F19824" s="64"/>
    </row>
    <row r="19825" spans="4:6">
      <c r="D19825" s="63"/>
      <c r="F19825" s="64"/>
    </row>
    <row r="19826" spans="4:6">
      <c r="D19826" s="63"/>
      <c r="F19826" s="64"/>
    </row>
    <row r="19827" spans="4:6">
      <c r="D19827" s="63"/>
      <c r="F19827" s="64"/>
    </row>
    <row r="19828" spans="4:6">
      <c r="D19828" s="63"/>
      <c r="F19828" s="64"/>
    </row>
    <row r="19829" spans="4:6">
      <c r="D19829" s="63"/>
      <c r="F19829" s="64"/>
    </row>
    <row r="19830" spans="4:6">
      <c r="D19830" s="63"/>
      <c r="F19830" s="64"/>
    </row>
    <row r="19831" spans="4:6">
      <c r="D19831" s="63"/>
      <c r="F19831" s="64"/>
    </row>
    <row r="19832" spans="4:6">
      <c r="D19832" s="63"/>
      <c r="F19832" s="64"/>
    </row>
    <row r="19833" spans="4:6">
      <c r="D19833" s="63"/>
      <c r="F19833" s="64"/>
    </row>
    <row r="19834" spans="4:6">
      <c r="D19834" s="63"/>
      <c r="F19834" s="64"/>
    </row>
    <row r="19835" spans="4:6">
      <c r="D19835" s="63"/>
      <c r="F19835" s="64"/>
    </row>
    <row r="19836" spans="4:6">
      <c r="D19836" s="63"/>
      <c r="F19836" s="64"/>
    </row>
    <row r="19837" spans="4:6">
      <c r="D19837" s="63"/>
      <c r="F19837" s="64"/>
    </row>
    <row r="19838" spans="4:6">
      <c r="D19838" s="63"/>
      <c r="F19838" s="64"/>
    </row>
    <row r="19839" spans="4:6">
      <c r="D19839" s="63"/>
      <c r="F19839" s="64"/>
    </row>
    <row r="19840" spans="4:6">
      <c r="D19840" s="63"/>
      <c r="F19840" s="64"/>
    </row>
    <row r="19841" spans="4:6">
      <c r="D19841" s="63"/>
      <c r="F19841" s="64"/>
    </row>
    <row r="19842" spans="4:6">
      <c r="D19842" s="63"/>
      <c r="F19842" s="64"/>
    </row>
    <row r="19843" spans="4:6">
      <c r="D19843" s="63"/>
      <c r="F19843" s="64"/>
    </row>
    <row r="19844" spans="4:6">
      <c r="D19844" s="63"/>
      <c r="F19844" s="64"/>
    </row>
    <row r="19845" spans="4:6">
      <c r="D19845" s="63"/>
      <c r="F19845" s="64"/>
    </row>
    <row r="19846" spans="4:6">
      <c r="D19846" s="63"/>
      <c r="F19846" s="64"/>
    </row>
    <row r="19847" spans="4:6">
      <c r="D19847" s="63"/>
      <c r="F19847" s="64"/>
    </row>
    <row r="19848" spans="4:6">
      <c r="D19848" s="63"/>
      <c r="F19848" s="64"/>
    </row>
    <row r="19849" spans="4:6">
      <c r="D19849" s="63"/>
      <c r="F19849" s="64"/>
    </row>
    <row r="19850" spans="4:6">
      <c r="D19850" s="63"/>
      <c r="F19850" s="64"/>
    </row>
    <row r="19851" spans="4:6">
      <c r="D19851" s="63"/>
      <c r="F19851" s="64"/>
    </row>
    <row r="19852" spans="4:6">
      <c r="D19852" s="63"/>
      <c r="F19852" s="64"/>
    </row>
    <row r="19853" spans="4:6">
      <c r="D19853" s="63"/>
      <c r="F19853" s="64"/>
    </row>
    <row r="19854" spans="4:6">
      <c r="D19854" s="63"/>
      <c r="F19854" s="64"/>
    </row>
    <row r="19855" spans="4:6">
      <c r="D19855" s="63"/>
      <c r="F19855" s="64"/>
    </row>
    <row r="19856" spans="4:6">
      <c r="D19856" s="63"/>
      <c r="F19856" s="64"/>
    </row>
    <row r="19857" spans="4:6">
      <c r="D19857" s="63"/>
      <c r="F19857" s="64"/>
    </row>
    <row r="19858" spans="4:6">
      <c r="D19858" s="63"/>
      <c r="F19858" s="64"/>
    </row>
    <row r="19859" spans="4:6">
      <c r="D19859" s="63"/>
      <c r="F19859" s="64"/>
    </row>
    <row r="19860" spans="4:6">
      <c r="D19860" s="63"/>
      <c r="F19860" s="64"/>
    </row>
    <row r="19861" spans="4:6">
      <c r="D19861" s="63"/>
      <c r="F19861" s="64"/>
    </row>
    <row r="19862" spans="4:6">
      <c r="D19862" s="63"/>
      <c r="F19862" s="64"/>
    </row>
    <row r="19863" spans="4:6">
      <c r="D19863" s="63"/>
      <c r="F19863" s="64"/>
    </row>
    <row r="19864" spans="4:6">
      <c r="D19864" s="63"/>
      <c r="F19864" s="64"/>
    </row>
    <row r="19865" spans="4:6">
      <c r="D19865" s="63"/>
      <c r="F19865" s="64"/>
    </row>
    <row r="19866" spans="4:6">
      <c r="D19866" s="63"/>
      <c r="F19866" s="64"/>
    </row>
    <row r="19867" spans="4:6">
      <c r="D19867" s="63"/>
      <c r="F19867" s="64"/>
    </row>
    <row r="19868" spans="4:6">
      <c r="D19868" s="63"/>
      <c r="F19868" s="64"/>
    </row>
    <row r="19869" spans="4:6">
      <c r="D19869" s="63"/>
      <c r="F19869" s="64"/>
    </row>
    <row r="19870" spans="4:6">
      <c r="D19870" s="63"/>
      <c r="F19870" s="64"/>
    </row>
    <row r="19871" spans="4:6">
      <c r="D19871" s="63"/>
      <c r="F19871" s="64"/>
    </row>
    <row r="19872" spans="4:6">
      <c r="D19872" s="63"/>
      <c r="F19872" s="64"/>
    </row>
    <row r="19873" spans="4:6">
      <c r="D19873" s="63"/>
      <c r="F19873" s="64"/>
    </row>
    <row r="19874" spans="4:6">
      <c r="D19874" s="63"/>
      <c r="F19874" s="64"/>
    </row>
    <row r="19875" spans="4:6">
      <c r="D19875" s="63"/>
      <c r="F19875" s="64"/>
    </row>
    <row r="19876" spans="4:6">
      <c r="D19876" s="63"/>
      <c r="F19876" s="64"/>
    </row>
    <row r="19877" spans="4:6">
      <c r="D19877" s="63"/>
      <c r="F19877" s="64"/>
    </row>
    <row r="19878" spans="4:6">
      <c r="D19878" s="63"/>
      <c r="F19878" s="64"/>
    </row>
    <row r="19879" spans="4:6">
      <c r="D19879" s="63"/>
      <c r="F19879" s="64"/>
    </row>
    <row r="19880" spans="4:6">
      <c r="D19880" s="63"/>
      <c r="F19880" s="64"/>
    </row>
    <row r="19881" spans="4:6">
      <c r="D19881" s="63"/>
      <c r="F19881" s="64"/>
    </row>
    <row r="19882" spans="4:6">
      <c r="D19882" s="63"/>
      <c r="F19882" s="64"/>
    </row>
    <row r="19883" spans="4:6">
      <c r="D19883" s="63"/>
      <c r="F19883" s="64"/>
    </row>
    <row r="19884" spans="4:6">
      <c r="D19884" s="63"/>
      <c r="F19884" s="64"/>
    </row>
    <row r="19885" spans="4:6">
      <c r="D19885" s="63"/>
      <c r="F19885" s="64"/>
    </row>
    <row r="19886" spans="4:6">
      <c r="D19886" s="63"/>
      <c r="F19886" s="64"/>
    </row>
    <row r="19887" spans="4:6">
      <c r="D19887" s="63"/>
      <c r="F19887" s="64"/>
    </row>
    <row r="19888" spans="4:6">
      <c r="D19888" s="63"/>
      <c r="F19888" s="64"/>
    </row>
    <row r="19889" spans="4:6">
      <c r="D19889" s="63"/>
      <c r="F19889" s="64"/>
    </row>
    <row r="19890" spans="4:6">
      <c r="D19890" s="63"/>
      <c r="F19890" s="64"/>
    </row>
    <row r="19891" spans="4:6">
      <c r="D19891" s="63"/>
      <c r="F19891" s="64"/>
    </row>
    <row r="19892" spans="4:6">
      <c r="D19892" s="63"/>
      <c r="F19892" s="64"/>
    </row>
    <row r="19893" spans="4:6">
      <c r="D19893" s="63"/>
      <c r="F19893" s="64"/>
    </row>
    <row r="19894" spans="4:6">
      <c r="D19894" s="63"/>
      <c r="F19894" s="64"/>
    </row>
    <row r="19895" spans="4:6">
      <c r="D19895" s="63"/>
      <c r="F19895" s="64"/>
    </row>
    <row r="19896" spans="4:6">
      <c r="D19896" s="63"/>
      <c r="F19896" s="64"/>
    </row>
    <row r="19897" spans="4:6">
      <c r="D19897" s="63"/>
      <c r="F19897" s="64"/>
    </row>
    <row r="19898" spans="4:6">
      <c r="D19898" s="63"/>
      <c r="F19898" s="64"/>
    </row>
    <row r="19899" spans="4:6">
      <c r="D19899" s="63"/>
      <c r="F19899" s="64"/>
    </row>
    <row r="19900" spans="4:6">
      <c r="D19900" s="63"/>
      <c r="F19900" s="64"/>
    </row>
    <row r="19901" spans="4:6">
      <c r="D19901" s="63"/>
      <c r="F19901" s="64"/>
    </row>
    <row r="19902" spans="4:6">
      <c r="D19902" s="63"/>
      <c r="F19902" s="64"/>
    </row>
    <row r="19903" spans="4:6">
      <c r="D19903" s="63"/>
      <c r="F19903" s="64"/>
    </row>
    <row r="19904" spans="4:6">
      <c r="D19904" s="63"/>
      <c r="F19904" s="64"/>
    </row>
    <row r="19905" spans="4:6">
      <c r="D19905" s="63"/>
      <c r="F19905" s="64"/>
    </row>
    <row r="19906" spans="4:6">
      <c r="D19906" s="63"/>
      <c r="F19906" s="64"/>
    </row>
    <row r="19907" spans="4:6">
      <c r="D19907" s="63"/>
      <c r="F19907" s="64"/>
    </row>
    <row r="19908" spans="4:6">
      <c r="D19908" s="63"/>
      <c r="F19908" s="64"/>
    </row>
    <row r="19909" spans="4:6">
      <c r="D19909" s="63"/>
      <c r="F19909" s="64"/>
    </row>
    <row r="19910" spans="4:6">
      <c r="D19910" s="63"/>
      <c r="F19910" s="64"/>
    </row>
    <row r="19911" spans="4:6">
      <c r="D19911" s="63"/>
      <c r="F19911" s="64"/>
    </row>
    <row r="19912" spans="4:6">
      <c r="D19912" s="63"/>
      <c r="F19912" s="64"/>
    </row>
    <row r="19913" spans="4:6">
      <c r="D19913" s="63"/>
      <c r="F19913" s="64"/>
    </row>
    <row r="19914" spans="4:6">
      <c r="D19914" s="63"/>
      <c r="F19914" s="64"/>
    </row>
    <row r="19915" spans="4:6">
      <c r="D19915" s="63"/>
      <c r="F19915" s="64"/>
    </row>
    <row r="19916" spans="4:6">
      <c r="D19916" s="63"/>
      <c r="F19916" s="64"/>
    </row>
    <row r="19917" spans="4:6">
      <c r="D19917" s="63"/>
      <c r="F19917" s="64"/>
    </row>
    <row r="19918" spans="4:6">
      <c r="D19918" s="63"/>
      <c r="F19918" s="64"/>
    </row>
    <row r="19919" spans="4:6">
      <c r="D19919" s="63"/>
      <c r="F19919" s="64"/>
    </row>
    <row r="19920" spans="4:6">
      <c r="D19920" s="63"/>
      <c r="F19920" s="64"/>
    </row>
    <row r="19921" spans="4:6">
      <c r="D19921" s="63"/>
      <c r="F19921" s="64"/>
    </row>
    <row r="19922" spans="4:6">
      <c r="D19922" s="63"/>
      <c r="F19922" s="64"/>
    </row>
    <row r="19923" spans="4:6">
      <c r="D19923" s="63"/>
      <c r="F19923" s="64"/>
    </row>
    <row r="19924" spans="4:6">
      <c r="D19924" s="63"/>
      <c r="F19924" s="64"/>
    </row>
    <row r="19925" spans="4:6">
      <c r="D19925" s="63"/>
      <c r="F19925" s="64"/>
    </row>
    <row r="19926" spans="4:6">
      <c r="D19926" s="63"/>
      <c r="F19926" s="64"/>
    </row>
    <row r="19927" spans="4:6">
      <c r="D19927" s="63"/>
      <c r="F19927" s="64"/>
    </row>
    <row r="19928" spans="4:6">
      <c r="D19928" s="63"/>
      <c r="F19928" s="64"/>
    </row>
    <row r="19929" spans="4:6">
      <c r="D19929" s="63"/>
      <c r="F19929" s="64"/>
    </row>
    <row r="19930" spans="4:6">
      <c r="D19930" s="63"/>
      <c r="F19930" s="64"/>
    </row>
    <row r="19931" spans="4:6">
      <c r="D19931" s="63"/>
      <c r="F19931" s="64"/>
    </row>
    <row r="19932" spans="4:6">
      <c r="D19932" s="63"/>
      <c r="F19932" s="64"/>
    </row>
    <row r="19933" spans="4:6">
      <c r="D19933" s="63"/>
      <c r="F19933" s="64"/>
    </row>
    <row r="19934" spans="4:6">
      <c r="D19934" s="63"/>
      <c r="F19934" s="64"/>
    </row>
    <row r="19935" spans="4:6">
      <c r="D19935" s="63"/>
      <c r="F19935" s="64"/>
    </row>
    <row r="19936" spans="4:6">
      <c r="D19936" s="63"/>
      <c r="F19936" s="64"/>
    </row>
    <row r="19937" spans="4:6">
      <c r="D19937" s="63"/>
      <c r="F19937" s="64"/>
    </row>
    <row r="19938" spans="4:6">
      <c r="D19938" s="63"/>
      <c r="F19938" s="64"/>
    </row>
    <row r="19939" spans="4:6">
      <c r="D19939" s="63"/>
      <c r="F19939" s="64"/>
    </row>
    <row r="19940" spans="4:6">
      <c r="D19940" s="63"/>
      <c r="F19940" s="64"/>
    </row>
    <row r="19941" spans="4:6">
      <c r="D19941" s="63"/>
      <c r="F19941" s="64"/>
    </row>
    <row r="19942" spans="4:6">
      <c r="D19942" s="63"/>
      <c r="F19942" s="64"/>
    </row>
    <row r="19943" spans="4:6">
      <c r="D19943" s="63"/>
      <c r="F19943" s="64"/>
    </row>
    <row r="19944" spans="4:6">
      <c r="D19944" s="63"/>
      <c r="F19944" s="64"/>
    </row>
    <row r="19945" spans="4:6">
      <c r="D19945" s="63"/>
      <c r="F19945" s="64"/>
    </row>
    <row r="19946" spans="4:6">
      <c r="D19946" s="63"/>
      <c r="F19946" s="64"/>
    </row>
    <row r="19947" spans="4:6">
      <c r="D19947" s="63"/>
      <c r="F19947" s="64"/>
    </row>
    <row r="19948" spans="4:6">
      <c r="D19948" s="63"/>
      <c r="F19948" s="64"/>
    </row>
    <row r="19949" spans="4:6">
      <c r="D19949" s="63"/>
      <c r="F19949" s="64"/>
    </row>
    <row r="19950" spans="4:6">
      <c r="D19950" s="63"/>
      <c r="F19950" s="64"/>
    </row>
    <row r="19951" spans="4:6">
      <c r="D19951" s="63"/>
      <c r="F19951" s="64"/>
    </row>
    <row r="19952" spans="4:6">
      <c r="D19952" s="63"/>
      <c r="F19952" s="64"/>
    </row>
    <row r="19953" spans="4:6">
      <c r="D19953" s="63"/>
      <c r="F19953" s="64"/>
    </row>
    <row r="19954" spans="4:6">
      <c r="D19954" s="63"/>
      <c r="F19954" s="64"/>
    </row>
    <row r="19955" spans="4:6">
      <c r="D19955" s="63"/>
      <c r="F19955" s="64"/>
    </row>
    <row r="19956" spans="4:6">
      <c r="D19956" s="63"/>
      <c r="F19956" s="64"/>
    </row>
    <row r="19957" spans="4:6">
      <c r="D19957" s="63"/>
      <c r="F19957" s="64"/>
    </row>
    <row r="19958" spans="4:6">
      <c r="D19958" s="63"/>
      <c r="F19958" s="64"/>
    </row>
    <row r="19959" spans="4:6">
      <c r="D19959" s="63"/>
      <c r="F19959" s="64"/>
    </row>
    <row r="19960" spans="4:6">
      <c r="D19960" s="63"/>
      <c r="F19960" s="64"/>
    </row>
    <row r="19961" spans="4:6">
      <c r="D19961" s="63"/>
      <c r="F19961" s="64"/>
    </row>
    <row r="19962" spans="4:6">
      <c r="D19962" s="63"/>
      <c r="F19962" s="64"/>
    </row>
    <row r="19963" spans="4:6">
      <c r="D19963" s="63"/>
      <c r="F19963" s="64"/>
    </row>
    <row r="19964" spans="4:6">
      <c r="D19964" s="63"/>
      <c r="F19964" s="64"/>
    </row>
    <row r="19965" spans="4:6">
      <c r="D19965" s="63"/>
      <c r="F19965" s="64"/>
    </row>
    <row r="19966" spans="4:6">
      <c r="D19966" s="63"/>
      <c r="F19966" s="64"/>
    </row>
    <row r="19967" spans="4:6">
      <c r="D19967" s="63"/>
      <c r="F19967" s="64"/>
    </row>
    <row r="19968" spans="4:6">
      <c r="D19968" s="63"/>
      <c r="F19968" s="64"/>
    </row>
    <row r="19969" spans="4:6">
      <c r="D19969" s="63"/>
      <c r="F19969" s="64"/>
    </row>
    <row r="19970" spans="4:6">
      <c r="D19970" s="63"/>
      <c r="F19970" s="64"/>
    </row>
    <row r="19971" spans="4:6">
      <c r="D19971" s="63"/>
      <c r="F19971" s="64"/>
    </row>
    <row r="19972" spans="4:6">
      <c r="D19972" s="63"/>
      <c r="F19972" s="64"/>
    </row>
    <row r="19973" spans="4:6">
      <c r="D19973" s="63"/>
      <c r="F19973" s="64"/>
    </row>
    <row r="19974" spans="4:6">
      <c r="D19974" s="63"/>
      <c r="F19974" s="64"/>
    </row>
    <row r="19975" spans="4:6">
      <c r="D19975" s="63"/>
      <c r="F19975" s="64"/>
    </row>
    <row r="19976" spans="4:6">
      <c r="D19976" s="63"/>
      <c r="F19976" s="64"/>
    </row>
    <row r="19977" spans="4:6">
      <c r="D19977" s="63"/>
      <c r="F19977" s="64"/>
    </row>
    <row r="19978" spans="4:6">
      <c r="D19978" s="63"/>
      <c r="F19978" s="64"/>
    </row>
    <row r="19979" spans="4:6">
      <c r="D19979" s="63"/>
      <c r="F19979" s="64"/>
    </row>
    <row r="19980" spans="4:6">
      <c r="D19980" s="63"/>
      <c r="F19980" s="64"/>
    </row>
    <row r="19981" spans="4:6">
      <c r="D19981" s="63"/>
      <c r="F19981" s="64"/>
    </row>
    <row r="19982" spans="4:6">
      <c r="D19982" s="63"/>
      <c r="F19982" s="64"/>
    </row>
    <row r="19983" spans="4:6">
      <c r="D19983" s="63"/>
      <c r="F19983" s="64"/>
    </row>
    <row r="19984" spans="4:6">
      <c r="D19984" s="63"/>
      <c r="F19984" s="64"/>
    </row>
    <row r="19985" spans="4:6">
      <c r="D19985" s="63"/>
      <c r="F19985" s="64"/>
    </row>
    <row r="19986" spans="4:6">
      <c r="D19986" s="63"/>
      <c r="F19986" s="64"/>
    </row>
    <row r="19987" spans="4:6">
      <c r="D19987" s="63"/>
      <c r="F19987" s="64"/>
    </row>
    <row r="19988" spans="4:6">
      <c r="D19988" s="63"/>
      <c r="F19988" s="64"/>
    </row>
    <row r="19989" spans="4:6">
      <c r="D19989" s="63"/>
      <c r="F19989" s="64"/>
    </row>
    <row r="19990" spans="4:6">
      <c r="D19990" s="63"/>
      <c r="F19990" s="64"/>
    </row>
    <row r="19991" spans="4:6">
      <c r="D19991" s="63"/>
      <c r="F19991" s="64"/>
    </row>
    <row r="19992" spans="4:6">
      <c r="D19992" s="63"/>
      <c r="F19992" s="64"/>
    </row>
    <row r="19993" spans="4:6">
      <c r="D19993" s="63"/>
      <c r="F19993" s="64"/>
    </row>
    <row r="19994" spans="4:6">
      <c r="D19994" s="63"/>
      <c r="F19994" s="64"/>
    </row>
    <row r="19995" spans="4:6">
      <c r="D19995" s="63"/>
      <c r="F19995" s="64"/>
    </row>
    <row r="19996" spans="4:6">
      <c r="D19996" s="63"/>
      <c r="F19996" s="64"/>
    </row>
    <row r="19997" spans="4:6">
      <c r="D19997" s="63"/>
      <c r="F19997" s="64"/>
    </row>
    <row r="19998" spans="4:6">
      <c r="D19998" s="63"/>
      <c r="F19998" s="64"/>
    </row>
    <row r="19999" spans="4:6">
      <c r="D19999" s="63"/>
      <c r="F19999" s="64"/>
    </row>
    <row r="20000" spans="4:6">
      <c r="D20000" s="63"/>
      <c r="F20000" s="64"/>
    </row>
    <row r="20001" spans="4:6">
      <c r="D20001" s="63"/>
      <c r="F20001" s="64"/>
    </row>
    <row r="20002" spans="4:6">
      <c r="D20002" s="63"/>
      <c r="F20002" s="64"/>
    </row>
    <row r="20003" spans="4:6">
      <c r="D20003" s="63"/>
      <c r="F20003" s="64"/>
    </row>
    <row r="20004" spans="4:6">
      <c r="D20004" s="63"/>
      <c r="F20004" s="64"/>
    </row>
    <row r="20005" spans="4:6">
      <c r="D20005" s="63"/>
      <c r="F20005" s="64"/>
    </row>
    <row r="20006" spans="4:6">
      <c r="D20006" s="63"/>
      <c r="F20006" s="64"/>
    </row>
    <row r="20007" spans="4:6">
      <c r="D20007" s="63"/>
      <c r="F20007" s="64"/>
    </row>
    <row r="20008" spans="4:6">
      <c r="D20008" s="63"/>
      <c r="F20008" s="64"/>
    </row>
    <row r="20009" spans="4:6">
      <c r="D20009" s="63"/>
      <c r="F20009" s="64"/>
    </row>
    <row r="20010" spans="4:6">
      <c r="D20010" s="63"/>
      <c r="F20010" s="64"/>
    </row>
    <row r="20011" spans="4:6">
      <c r="D20011" s="63"/>
      <c r="F20011" s="64"/>
    </row>
    <row r="20012" spans="4:6">
      <c r="D20012" s="63"/>
      <c r="F20012" s="64"/>
    </row>
    <row r="20013" spans="4:6">
      <c r="D20013" s="63"/>
      <c r="F20013" s="64"/>
    </row>
    <row r="20014" spans="4:6">
      <c r="D20014" s="63"/>
      <c r="F20014" s="64"/>
    </row>
    <row r="20015" spans="4:6">
      <c r="D20015" s="63"/>
      <c r="F20015" s="64"/>
    </row>
    <row r="20016" spans="4:6">
      <c r="D20016" s="63"/>
      <c r="F20016" s="64"/>
    </row>
    <row r="20017" spans="4:6">
      <c r="D20017" s="63"/>
      <c r="F20017" s="64"/>
    </row>
    <row r="20018" spans="4:6">
      <c r="D20018" s="63"/>
      <c r="F20018" s="64"/>
    </row>
    <row r="20019" spans="4:6">
      <c r="D20019" s="63"/>
      <c r="F20019" s="64"/>
    </row>
    <row r="20020" spans="4:6">
      <c r="D20020" s="63"/>
      <c r="F20020" s="64"/>
    </row>
    <row r="20021" spans="4:6">
      <c r="D20021" s="63"/>
      <c r="F20021" s="64"/>
    </row>
    <row r="20022" spans="4:6">
      <c r="D20022" s="63"/>
      <c r="F20022" s="64"/>
    </row>
    <row r="20023" spans="4:6">
      <c r="D20023" s="63"/>
      <c r="F20023" s="64"/>
    </row>
    <row r="20024" spans="4:6">
      <c r="D20024" s="63"/>
      <c r="F20024" s="64"/>
    </row>
    <row r="20025" spans="4:6">
      <c r="D20025" s="63"/>
      <c r="F20025" s="64"/>
    </row>
    <row r="20026" spans="4:6">
      <c r="D20026" s="63"/>
      <c r="F20026" s="64"/>
    </row>
    <row r="20027" spans="4:6">
      <c r="D20027" s="63"/>
      <c r="F20027" s="64"/>
    </row>
    <row r="20028" spans="4:6">
      <c r="D20028" s="63"/>
      <c r="F20028" s="64"/>
    </row>
    <row r="20029" spans="4:6">
      <c r="D20029" s="63"/>
      <c r="F20029" s="64"/>
    </row>
    <row r="20030" spans="4:6">
      <c r="D20030" s="63"/>
      <c r="F20030" s="64"/>
    </row>
    <row r="20031" spans="4:6">
      <c r="D20031" s="63"/>
      <c r="F20031" s="64"/>
    </row>
    <row r="20032" spans="4:6">
      <c r="D20032" s="63"/>
      <c r="F20032" s="64"/>
    </row>
    <row r="20033" spans="4:6">
      <c r="D20033" s="63"/>
      <c r="F20033" s="64"/>
    </row>
    <row r="20034" spans="4:6">
      <c r="D20034" s="63"/>
      <c r="F20034" s="64"/>
    </row>
    <row r="20035" spans="4:6">
      <c r="D20035" s="63"/>
      <c r="F20035" s="64"/>
    </row>
    <row r="20036" spans="4:6">
      <c r="D20036" s="63"/>
      <c r="F20036" s="64"/>
    </row>
    <row r="20037" spans="4:6">
      <c r="D20037" s="63"/>
      <c r="F20037" s="64"/>
    </row>
    <row r="20038" spans="4:6">
      <c r="D20038" s="63"/>
      <c r="F20038" s="64"/>
    </row>
    <row r="20039" spans="4:6">
      <c r="D20039" s="63"/>
      <c r="F20039" s="64"/>
    </row>
    <row r="20040" spans="4:6">
      <c r="D20040" s="63"/>
      <c r="F20040" s="64"/>
    </row>
    <row r="20041" spans="4:6">
      <c r="D20041" s="63"/>
      <c r="F20041" s="64"/>
    </row>
    <row r="20042" spans="4:6">
      <c r="D20042" s="63"/>
      <c r="F20042" s="64"/>
    </row>
    <row r="20043" spans="4:6">
      <c r="D20043" s="63"/>
      <c r="F20043" s="64"/>
    </row>
    <row r="20044" spans="4:6">
      <c r="D20044" s="63"/>
      <c r="F20044" s="64"/>
    </row>
    <row r="20045" spans="4:6">
      <c r="D20045" s="63"/>
      <c r="F20045" s="64"/>
    </row>
    <row r="20046" spans="4:6">
      <c r="D20046" s="63"/>
      <c r="F20046" s="64"/>
    </row>
    <row r="20047" spans="4:6">
      <c r="D20047" s="63"/>
      <c r="F20047" s="64"/>
    </row>
    <row r="20048" spans="4:6">
      <c r="D20048" s="63"/>
      <c r="F20048" s="64"/>
    </row>
    <row r="20049" spans="4:6">
      <c r="D20049" s="63"/>
      <c r="F20049" s="64"/>
    </row>
    <row r="20050" spans="4:6">
      <c r="D20050" s="63"/>
      <c r="F20050" s="64"/>
    </row>
    <row r="20051" spans="4:6">
      <c r="D20051" s="63"/>
      <c r="F20051" s="64"/>
    </row>
    <row r="20052" spans="4:6">
      <c r="D20052" s="63"/>
      <c r="F20052" s="64"/>
    </row>
    <row r="20053" spans="4:6">
      <c r="D20053" s="63"/>
      <c r="F20053" s="64"/>
    </row>
    <row r="20054" spans="4:6">
      <c r="D20054" s="63"/>
      <c r="F20054" s="64"/>
    </row>
    <row r="20055" spans="4:6">
      <c r="D20055" s="63"/>
      <c r="F20055" s="64"/>
    </row>
    <row r="20056" spans="4:6">
      <c r="D20056" s="63"/>
      <c r="F20056" s="64"/>
    </row>
    <row r="20057" spans="4:6">
      <c r="D20057" s="63"/>
      <c r="F20057" s="64"/>
    </row>
    <row r="20058" spans="4:6">
      <c r="D20058" s="63"/>
      <c r="F20058" s="64"/>
    </row>
    <row r="20059" spans="4:6">
      <c r="D20059" s="63"/>
      <c r="F20059" s="64"/>
    </row>
    <row r="20060" spans="4:6">
      <c r="D20060" s="63"/>
      <c r="F20060" s="64"/>
    </row>
    <row r="20061" spans="4:6">
      <c r="D20061" s="63"/>
      <c r="F20061" s="64"/>
    </row>
    <row r="20062" spans="4:6">
      <c r="D20062" s="63"/>
      <c r="F20062" s="64"/>
    </row>
    <row r="20063" spans="4:6">
      <c r="D20063" s="63"/>
      <c r="F20063" s="64"/>
    </row>
    <row r="20064" spans="4:6">
      <c r="D20064" s="63"/>
      <c r="F20064" s="64"/>
    </row>
    <row r="20065" spans="4:6">
      <c r="D20065" s="63"/>
      <c r="F20065" s="64"/>
    </row>
    <row r="20066" spans="4:6">
      <c r="D20066" s="63"/>
      <c r="F20066" s="64"/>
    </row>
    <row r="20067" spans="4:6">
      <c r="D20067" s="63"/>
      <c r="F20067" s="64"/>
    </row>
    <row r="20068" spans="4:6">
      <c r="D20068" s="63"/>
      <c r="F20068" s="64"/>
    </row>
    <row r="20069" spans="4:6">
      <c r="D20069" s="63"/>
      <c r="F20069" s="64"/>
    </row>
    <row r="20070" spans="4:6">
      <c r="D20070" s="63"/>
      <c r="F20070" s="64"/>
    </row>
    <row r="20071" spans="4:6">
      <c r="D20071" s="63"/>
      <c r="F20071" s="64"/>
    </row>
    <row r="20072" spans="4:6">
      <c r="D20072" s="63"/>
      <c r="F20072" s="64"/>
    </row>
    <row r="20073" spans="4:6">
      <c r="D20073" s="63"/>
      <c r="F20073" s="64"/>
    </row>
    <row r="20074" spans="4:6">
      <c r="D20074" s="63"/>
      <c r="F20074" s="64"/>
    </row>
    <row r="20075" spans="4:6">
      <c r="D20075" s="63"/>
      <c r="F20075" s="64"/>
    </row>
    <row r="20076" spans="4:6">
      <c r="D20076" s="63"/>
      <c r="F20076" s="64"/>
    </row>
    <row r="20077" spans="4:6">
      <c r="D20077" s="63"/>
      <c r="F20077" s="64"/>
    </row>
    <row r="20078" spans="4:6">
      <c r="D20078" s="63"/>
      <c r="F20078" s="64"/>
    </row>
    <row r="20079" spans="4:6">
      <c r="D20079" s="63"/>
      <c r="F20079" s="64"/>
    </row>
    <row r="20080" spans="4:6">
      <c r="D20080" s="63"/>
      <c r="F20080" s="64"/>
    </row>
    <row r="20081" spans="4:6">
      <c r="D20081" s="63"/>
      <c r="F20081" s="64"/>
    </row>
    <row r="20082" spans="4:6">
      <c r="D20082" s="63"/>
      <c r="F20082" s="64"/>
    </row>
    <row r="20083" spans="4:6">
      <c r="D20083" s="63"/>
      <c r="F20083" s="64"/>
    </row>
    <row r="20084" spans="4:6">
      <c r="D20084" s="63"/>
      <c r="F20084" s="64"/>
    </row>
    <row r="20085" spans="4:6">
      <c r="D20085" s="63"/>
      <c r="F20085" s="64"/>
    </row>
    <row r="20086" spans="4:6">
      <c r="D20086" s="63"/>
      <c r="F20086" s="64"/>
    </row>
    <row r="20087" spans="4:6">
      <c r="D20087" s="63"/>
      <c r="F20087" s="64"/>
    </row>
    <row r="20088" spans="4:6">
      <c r="D20088" s="63"/>
      <c r="F20088" s="64"/>
    </row>
    <row r="20089" spans="4:6">
      <c r="D20089" s="63"/>
      <c r="F20089" s="64"/>
    </row>
    <row r="20090" spans="4:6">
      <c r="D20090" s="63"/>
      <c r="F20090" s="64"/>
    </row>
    <row r="20091" spans="4:6">
      <c r="D20091" s="63"/>
      <c r="F20091" s="64"/>
    </row>
    <row r="20092" spans="4:6">
      <c r="D20092" s="63"/>
      <c r="F20092" s="64"/>
    </row>
    <row r="20093" spans="4:6">
      <c r="D20093" s="63"/>
      <c r="F20093" s="64"/>
    </row>
    <row r="20094" spans="4:6">
      <c r="D20094" s="63"/>
      <c r="F20094" s="64"/>
    </row>
    <row r="20095" spans="4:6">
      <c r="D20095" s="63"/>
      <c r="F20095" s="64"/>
    </row>
    <row r="20096" spans="4:6">
      <c r="D20096" s="63"/>
      <c r="F20096" s="64"/>
    </row>
    <row r="20097" spans="4:6">
      <c r="D20097" s="63"/>
      <c r="F20097" s="64"/>
    </row>
    <row r="20098" spans="4:6">
      <c r="D20098" s="63"/>
      <c r="F20098" s="64"/>
    </row>
    <row r="20099" spans="4:6">
      <c r="D20099" s="63"/>
      <c r="F20099" s="64"/>
    </row>
    <row r="20100" spans="4:6">
      <c r="D20100" s="63"/>
      <c r="F20100" s="64"/>
    </row>
    <row r="20101" spans="4:6">
      <c r="D20101" s="63"/>
      <c r="F20101" s="64"/>
    </row>
    <row r="20102" spans="4:6">
      <c r="D20102" s="63"/>
      <c r="F20102" s="64"/>
    </row>
    <row r="20103" spans="4:6">
      <c r="D20103" s="63"/>
      <c r="F20103" s="64"/>
    </row>
    <row r="20104" spans="4:6">
      <c r="D20104" s="63"/>
      <c r="F20104" s="64"/>
    </row>
    <row r="20105" spans="4:6">
      <c r="D20105" s="63"/>
      <c r="F20105" s="64"/>
    </row>
    <row r="20106" spans="4:6">
      <c r="D20106" s="63"/>
      <c r="F20106" s="64"/>
    </row>
    <row r="20107" spans="4:6">
      <c r="D20107" s="63"/>
      <c r="F20107" s="64"/>
    </row>
    <row r="20108" spans="4:6">
      <c r="D20108" s="63"/>
      <c r="F20108" s="64"/>
    </row>
    <row r="20109" spans="4:6">
      <c r="D20109" s="63"/>
      <c r="F20109" s="64"/>
    </row>
    <row r="20110" spans="4:6">
      <c r="D20110" s="63"/>
      <c r="F20110" s="64"/>
    </row>
    <row r="20111" spans="4:6">
      <c r="D20111" s="63"/>
      <c r="F20111" s="64"/>
    </row>
    <row r="20112" spans="4:6">
      <c r="D20112" s="63"/>
      <c r="F20112" s="64"/>
    </row>
    <row r="20113" spans="4:6">
      <c r="D20113" s="63"/>
      <c r="F20113" s="64"/>
    </row>
    <row r="20114" spans="4:6">
      <c r="D20114" s="63"/>
      <c r="F20114" s="64"/>
    </row>
    <row r="20115" spans="4:6">
      <c r="D20115" s="63"/>
      <c r="F20115" s="64"/>
    </row>
    <row r="20116" spans="4:6">
      <c r="D20116" s="63"/>
      <c r="F20116" s="64"/>
    </row>
    <row r="20117" spans="4:6">
      <c r="D20117" s="63"/>
      <c r="F20117" s="64"/>
    </row>
    <row r="20118" spans="4:6">
      <c r="D20118" s="63"/>
      <c r="F20118" s="64"/>
    </row>
    <row r="20119" spans="4:6">
      <c r="D20119" s="63"/>
      <c r="F20119" s="64"/>
    </row>
    <row r="20120" spans="4:6">
      <c r="D20120" s="63"/>
      <c r="F20120" s="64"/>
    </row>
    <row r="20121" spans="4:6">
      <c r="D20121" s="63"/>
      <c r="F20121" s="64"/>
    </row>
    <row r="20122" spans="4:6">
      <c r="D20122" s="63"/>
      <c r="F20122" s="64"/>
    </row>
    <row r="20123" spans="4:6">
      <c r="D20123" s="63"/>
      <c r="F20123" s="64"/>
    </row>
    <row r="20124" spans="4:6">
      <c r="D20124" s="63"/>
      <c r="F20124" s="64"/>
    </row>
    <row r="20125" spans="4:6">
      <c r="D20125" s="63"/>
      <c r="F20125" s="64"/>
    </row>
    <row r="20126" spans="4:6">
      <c r="D20126" s="63"/>
      <c r="F20126" s="64"/>
    </row>
    <row r="20127" spans="4:6">
      <c r="D20127" s="63"/>
      <c r="F20127" s="64"/>
    </row>
    <row r="20128" spans="4:6">
      <c r="D20128" s="63"/>
      <c r="F20128" s="64"/>
    </row>
    <row r="20129" spans="4:6">
      <c r="D20129" s="63"/>
      <c r="F20129" s="64"/>
    </row>
    <row r="20130" spans="4:6">
      <c r="D20130" s="63"/>
      <c r="F20130" s="64"/>
    </row>
    <row r="20131" spans="4:6">
      <c r="D20131" s="63"/>
      <c r="F20131" s="64"/>
    </row>
    <row r="20132" spans="4:6">
      <c r="D20132" s="63"/>
      <c r="F20132" s="64"/>
    </row>
    <row r="20133" spans="4:6">
      <c r="D20133" s="63"/>
      <c r="F20133" s="64"/>
    </row>
    <row r="20134" spans="4:6">
      <c r="D20134" s="63"/>
      <c r="F20134" s="64"/>
    </row>
    <row r="20135" spans="4:6">
      <c r="D20135" s="63"/>
      <c r="F20135" s="64"/>
    </row>
    <row r="20136" spans="4:6">
      <c r="D20136" s="63"/>
      <c r="F20136" s="64"/>
    </row>
    <row r="20137" spans="4:6">
      <c r="D20137" s="63"/>
      <c r="F20137" s="64"/>
    </row>
    <row r="20138" spans="4:6">
      <c r="D20138" s="63"/>
      <c r="F20138" s="64"/>
    </row>
    <row r="20139" spans="4:6">
      <c r="D20139" s="63"/>
      <c r="F20139" s="64"/>
    </row>
    <row r="20140" spans="4:6">
      <c r="D20140" s="63"/>
      <c r="F20140" s="64"/>
    </row>
    <row r="20141" spans="4:6">
      <c r="D20141" s="63"/>
      <c r="F20141" s="64"/>
    </row>
    <row r="20142" spans="4:6">
      <c r="D20142" s="63"/>
      <c r="F20142" s="64"/>
    </row>
    <row r="20143" spans="4:6">
      <c r="D20143" s="63"/>
      <c r="F20143" s="64"/>
    </row>
    <row r="20144" spans="4:6">
      <c r="D20144" s="63"/>
      <c r="F20144" s="64"/>
    </row>
    <row r="20145" spans="4:6">
      <c r="D20145" s="63"/>
      <c r="F20145" s="64"/>
    </row>
    <row r="20146" spans="4:6">
      <c r="D20146" s="63"/>
      <c r="F20146" s="64"/>
    </row>
    <row r="20147" spans="4:6">
      <c r="D20147" s="63"/>
      <c r="F20147" s="64"/>
    </row>
    <row r="20148" spans="4:6">
      <c r="D20148" s="63"/>
      <c r="F20148" s="64"/>
    </row>
    <row r="20149" spans="4:6">
      <c r="D20149" s="63"/>
      <c r="F20149" s="64"/>
    </row>
    <row r="20150" spans="4:6">
      <c r="D20150" s="63"/>
      <c r="F20150" s="64"/>
    </row>
    <row r="20151" spans="4:6">
      <c r="D20151" s="63"/>
      <c r="F20151" s="64"/>
    </row>
    <row r="20152" spans="4:6">
      <c r="D20152" s="63"/>
      <c r="F20152" s="64"/>
    </row>
    <row r="20153" spans="4:6">
      <c r="D20153" s="63"/>
      <c r="F20153" s="64"/>
    </row>
    <row r="20154" spans="4:6">
      <c r="D20154" s="63"/>
      <c r="F20154" s="64"/>
    </row>
    <row r="20155" spans="4:6">
      <c r="D20155" s="63"/>
      <c r="F20155" s="64"/>
    </row>
    <row r="20156" spans="4:6">
      <c r="D20156" s="63"/>
      <c r="F20156" s="64"/>
    </row>
    <row r="20157" spans="4:6">
      <c r="D20157" s="63"/>
      <c r="F20157" s="64"/>
    </row>
    <row r="20158" spans="4:6">
      <c r="D20158" s="63"/>
      <c r="F20158" s="64"/>
    </row>
    <row r="20159" spans="4:6">
      <c r="D20159" s="63"/>
      <c r="F20159" s="64"/>
    </row>
    <row r="20160" spans="4:6">
      <c r="D20160" s="63"/>
      <c r="F20160" s="64"/>
    </row>
    <row r="20161" spans="4:6">
      <c r="D20161" s="63"/>
      <c r="F20161" s="64"/>
    </row>
    <row r="20162" spans="4:6">
      <c r="D20162" s="63"/>
      <c r="F20162" s="64"/>
    </row>
    <row r="20163" spans="4:6">
      <c r="D20163" s="63"/>
      <c r="F20163" s="64"/>
    </row>
    <row r="20164" spans="4:6">
      <c r="D20164" s="63"/>
      <c r="F20164" s="64"/>
    </row>
    <row r="20165" spans="4:6">
      <c r="D20165" s="63"/>
      <c r="F20165" s="64"/>
    </row>
    <row r="20166" spans="4:6">
      <c r="D20166" s="63"/>
      <c r="F20166" s="64"/>
    </row>
    <row r="20167" spans="4:6">
      <c r="D20167" s="63"/>
      <c r="F20167" s="64"/>
    </row>
    <row r="20168" spans="4:6">
      <c r="D20168" s="63"/>
      <c r="F20168" s="64"/>
    </row>
    <row r="20169" spans="4:6">
      <c r="D20169" s="63"/>
      <c r="F20169" s="64"/>
    </row>
    <row r="20170" spans="4:6">
      <c r="D20170" s="63"/>
      <c r="F20170" s="64"/>
    </row>
    <row r="20171" spans="4:6">
      <c r="D20171" s="63"/>
      <c r="F20171" s="64"/>
    </row>
    <row r="20172" spans="4:6">
      <c r="D20172" s="63"/>
      <c r="F20172" s="64"/>
    </row>
    <row r="20173" spans="4:6">
      <c r="D20173" s="63"/>
      <c r="F20173" s="64"/>
    </row>
    <row r="20174" spans="4:6">
      <c r="D20174" s="63"/>
      <c r="F20174" s="64"/>
    </row>
    <row r="20175" spans="4:6">
      <c r="D20175" s="63"/>
      <c r="F20175" s="64"/>
    </row>
    <row r="20176" spans="4:6">
      <c r="D20176" s="63"/>
      <c r="F20176" s="64"/>
    </row>
    <row r="20177" spans="4:6">
      <c r="D20177" s="63"/>
      <c r="F20177" s="64"/>
    </row>
    <row r="20178" spans="4:6">
      <c r="D20178" s="63"/>
      <c r="F20178" s="64"/>
    </row>
    <row r="20179" spans="4:6">
      <c r="D20179" s="63"/>
      <c r="F20179" s="64"/>
    </row>
    <row r="20180" spans="4:6">
      <c r="D20180" s="63"/>
      <c r="F20180" s="64"/>
    </row>
    <row r="20181" spans="4:6">
      <c r="D20181" s="63"/>
      <c r="F20181" s="64"/>
    </row>
    <row r="20182" spans="4:6">
      <c r="D20182" s="63"/>
      <c r="F20182" s="64"/>
    </row>
    <row r="20183" spans="4:6">
      <c r="D20183" s="63"/>
      <c r="F20183" s="64"/>
    </row>
    <row r="20184" spans="4:6">
      <c r="D20184" s="63"/>
      <c r="F20184" s="64"/>
    </row>
    <row r="20185" spans="4:6">
      <c r="D20185" s="63"/>
      <c r="F20185" s="64"/>
    </row>
    <row r="20186" spans="4:6">
      <c r="D20186" s="63"/>
      <c r="F20186" s="64"/>
    </row>
    <row r="20187" spans="4:6">
      <c r="D20187" s="63"/>
      <c r="F20187" s="64"/>
    </row>
    <row r="20188" spans="4:6">
      <c r="D20188" s="63"/>
      <c r="F20188" s="64"/>
    </row>
    <row r="20189" spans="4:6">
      <c r="D20189" s="63"/>
      <c r="F20189" s="64"/>
    </row>
    <row r="20190" spans="4:6">
      <c r="D20190" s="63"/>
      <c r="F20190" s="64"/>
    </row>
    <row r="20191" spans="4:6">
      <c r="D20191" s="63"/>
      <c r="F20191" s="64"/>
    </row>
    <row r="20192" spans="4:6">
      <c r="D20192" s="63"/>
      <c r="F20192" s="64"/>
    </row>
    <row r="20193" spans="4:6">
      <c r="D20193" s="63"/>
      <c r="F20193" s="64"/>
    </row>
    <row r="20194" spans="4:6">
      <c r="D20194" s="63"/>
      <c r="F20194" s="64"/>
    </row>
    <row r="20195" spans="4:6">
      <c r="D20195" s="63"/>
      <c r="F20195" s="64"/>
    </row>
    <row r="20196" spans="4:6">
      <c r="D20196" s="63"/>
      <c r="F20196" s="64"/>
    </row>
    <row r="20197" spans="4:6">
      <c r="D20197" s="63"/>
      <c r="F20197" s="64"/>
    </row>
    <row r="20198" spans="4:6">
      <c r="D20198" s="63"/>
      <c r="F20198" s="64"/>
    </row>
    <row r="20199" spans="4:6">
      <c r="D20199" s="63"/>
      <c r="F20199" s="64"/>
    </row>
    <row r="20200" spans="4:6">
      <c r="D20200" s="63"/>
      <c r="F20200" s="64"/>
    </row>
    <row r="20201" spans="4:6">
      <c r="D20201" s="63"/>
      <c r="F20201" s="64"/>
    </row>
    <row r="20202" spans="4:6">
      <c r="D20202" s="63"/>
      <c r="F20202" s="64"/>
    </row>
    <row r="20203" spans="4:6">
      <c r="D20203" s="63"/>
      <c r="F20203" s="64"/>
    </row>
    <row r="20204" spans="4:6">
      <c r="D20204" s="63"/>
      <c r="F20204" s="64"/>
    </row>
    <row r="20205" spans="4:6">
      <c r="D20205" s="63"/>
      <c r="F20205" s="64"/>
    </row>
    <row r="20206" spans="4:6">
      <c r="D20206" s="63"/>
      <c r="F20206" s="64"/>
    </row>
    <row r="20207" spans="4:6">
      <c r="D20207" s="63"/>
      <c r="F20207" s="64"/>
    </row>
    <row r="20208" spans="4:6">
      <c r="D20208" s="63"/>
      <c r="F20208" s="64"/>
    </row>
    <row r="20209" spans="4:6">
      <c r="D20209" s="63"/>
      <c r="F20209" s="64"/>
    </row>
    <row r="20210" spans="4:6">
      <c r="D20210" s="63"/>
      <c r="F20210" s="64"/>
    </row>
    <row r="20211" spans="4:6">
      <c r="D20211" s="63"/>
      <c r="F20211" s="64"/>
    </row>
    <row r="20212" spans="4:6">
      <c r="D20212" s="63"/>
      <c r="F20212" s="64"/>
    </row>
    <row r="20213" spans="4:6">
      <c r="D20213" s="63"/>
      <c r="F20213" s="64"/>
    </row>
    <row r="20214" spans="4:6">
      <c r="D20214" s="63"/>
      <c r="F20214" s="64"/>
    </row>
    <row r="20215" spans="4:6">
      <c r="D20215" s="63"/>
      <c r="F20215" s="64"/>
    </row>
    <row r="20216" spans="4:6">
      <c r="D20216" s="63"/>
      <c r="F20216" s="64"/>
    </row>
    <row r="20217" spans="4:6">
      <c r="D20217" s="63"/>
      <c r="F20217" s="64"/>
    </row>
    <row r="20218" spans="4:6">
      <c r="D20218" s="63"/>
      <c r="F20218" s="64"/>
    </row>
    <row r="20219" spans="4:6">
      <c r="D20219" s="63"/>
      <c r="F20219" s="64"/>
    </row>
    <row r="20220" spans="4:6">
      <c r="D20220" s="63"/>
      <c r="F20220" s="64"/>
    </row>
    <row r="20221" spans="4:6">
      <c r="D20221" s="63"/>
      <c r="F20221" s="64"/>
    </row>
    <row r="20222" spans="4:6">
      <c r="D20222" s="63"/>
      <c r="F20222" s="64"/>
    </row>
    <row r="20223" spans="4:6">
      <c r="D20223" s="63"/>
      <c r="F20223" s="64"/>
    </row>
    <row r="20224" spans="4:6">
      <c r="D20224" s="63"/>
      <c r="F20224" s="64"/>
    </row>
    <row r="20225" spans="4:6">
      <c r="D20225" s="63"/>
      <c r="F20225" s="64"/>
    </row>
    <row r="20226" spans="4:6">
      <c r="D20226" s="63"/>
      <c r="F20226" s="64"/>
    </row>
    <row r="20227" spans="4:6">
      <c r="D20227" s="63"/>
      <c r="F20227" s="64"/>
    </row>
    <row r="20228" spans="4:6">
      <c r="D20228" s="63"/>
      <c r="F20228" s="64"/>
    </row>
    <row r="20229" spans="4:6">
      <c r="D20229" s="63"/>
      <c r="F20229" s="64"/>
    </row>
    <row r="20230" spans="4:6">
      <c r="D20230" s="63"/>
      <c r="F20230" s="64"/>
    </row>
    <row r="20231" spans="4:6">
      <c r="D20231" s="63"/>
      <c r="F20231" s="64"/>
    </row>
    <row r="20232" spans="4:6">
      <c r="D20232" s="63"/>
      <c r="F20232" s="64"/>
    </row>
    <row r="20233" spans="4:6">
      <c r="D20233" s="63"/>
      <c r="F20233" s="64"/>
    </row>
    <row r="20234" spans="4:6">
      <c r="D20234" s="63"/>
      <c r="F20234" s="64"/>
    </row>
    <row r="20235" spans="4:6">
      <c r="D20235" s="63"/>
      <c r="F20235" s="64"/>
    </row>
    <row r="20236" spans="4:6">
      <c r="D20236" s="63"/>
      <c r="F20236" s="64"/>
    </row>
    <row r="20237" spans="4:6">
      <c r="D20237" s="63"/>
      <c r="F20237" s="64"/>
    </row>
    <row r="20238" spans="4:6">
      <c r="D20238" s="63"/>
      <c r="F20238" s="64"/>
    </row>
    <row r="20239" spans="4:6">
      <c r="D20239" s="63"/>
      <c r="F20239" s="64"/>
    </row>
    <row r="20240" spans="4:6">
      <c r="D20240" s="63"/>
      <c r="F20240" s="64"/>
    </row>
    <row r="20241" spans="4:6">
      <c r="D20241" s="63"/>
      <c r="F20241" s="64"/>
    </row>
    <row r="20242" spans="4:6">
      <c r="D20242" s="63"/>
      <c r="F20242" s="64"/>
    </row>
    <row r="20243" spans="4:6">
      <c r="D20243" s="63"/>
      <c r="F20243" s="64"/>
    </row>
    <row r="20244" spans="4:6">
      <c r="D20244" s="63"/>
      <c r="F20244" s="64"/>
    </row>
    <row r="20245" spans="4:6">
      <c r="D20245" s="63"/>
      <c r="F20245" s="64"/>
    </row>
    <row r="20246" spans="4:6">
      <c r="D20246" s="63"/>
      <c r="F20246" s="64"/>
    </row>
    <row r="20247" spans="4:6">
      <c r="D20247" s="63"/>
      <c r="F20247" s="64"/>
    </row>
    <row r="20248" spans="4:6">
      <c r="D20248" s="63"/>
      <c r="F20248" s="64"/>
    </row>
    <row r="20249" spans="4:6">
      <c r="D20249" s="63"/>
      <c r="F20249" s="64"/>
    </row>
    <row r="20250" spans="4:6">
      <c r="D20250" s="63"/>
      <c r="F20250" s="64"/>
    </row>
    <row r="20251" spans="4:6">
      <c r="D20251" s="63"/>
      <c r="F20251" s="64"/>
    </row>
    <row r="20252" spans="4:6">
      <c r="D20252" s="63"/>
      <c r="F20252" s="64"/>
    </row>
    <row r="20253" spans="4:6">
      <c r="D20253" s="63"/>
      <c r="F20253" s="64"/>
    </row>
    <row r="20254" spans="4:6">
      <c r="D20254" s="63"/>
      <c r="F20254" s="64"/>
    </row>
    <row r="20255" spans="4:6">
      <c r="D20255" s="63"/>
      <c r="F20255" s="64"/>
    </row>
    <row r="20256" spans="4:6">
      <c r="D20256" s="63"/>
      <c r="F20256" s="64"/>
    </row>
    <row r="20257" spans="4:6">
      <c r="D20257" s="63"/>
      <c r="F20257" s="64"/>
    </row>
    <row r="20258" spans="4:6">
      <c r="D20258" s="63"/>
      <c r="F20258" s="64"/>
    </row>
    <row r="20259" spans="4:6">
      <c r="D20259" s="63"/>
      <c r="F20259" s="64"/>
    </row>
    <row r="20260" spans="4:6">
      <c r="D20260" s="63"/>
      <c r="F20260" s="64"/>
    </row>
    <row r="20261" spans="4:6">
      <c r="D20261" s="63"/>
      <c r="F20261" s="64"/>
    </row>
    <row r="20262" spans="4:6">
      <c r="D20262" s="63"/>
      <c r="F20262" s="64"/>
    </row>
    <row r="20263" spans="4:6">
      <c r="D20263" s="63"/>
      <c r="F20263" s="64"/>
    </row>
    <row r="20264" spans="4:6">
      <c r="D20264" s="63"/>
      <c r="F20264" s="64"/>
    </row>
    <row r="20265" spans="4:6">
      <c r="D20265" s="63"/>
      <c r="F20265" s="64"/>
    </row>
    <row r="20266" spans="4:6">
      <c r="D20266" s="63"/>
      <c r="F20266" s="64"/>
    </row>
    <row r="20267" spans="4:6">
      <c r="D20267" s="63"/>
      <c r="F20267" s="64"/>
    </row>
    <row r="20268" spans="4:6">
      <c r="D20268" s="63"/>
      <c r="F20268" s="64"/>
    </row>
    <row r="20269" spans="4:6">
      <c r="D20269" s="63"/>
      <c r="F20269" s="64"/>
    </row>
    <row r="20270" spans="4:6">
      <c r="D20270" s="63"/>
      <c r="F20270" s="64"/>
    </row>
    <row r="20271" spans="4:6">
      <c r="D20271" s="63"/>
      <c r="F20271" s="64"/>
    </row>
    <row r="20272" spans="4:6">
      <c r="D20272" s="63"/>
      <c r="F20272" s="64"/>
    </row>
    <row r="20273" spans="4:6">
      <c r="D20273" s="63"/>
      <c r="F20273" s="64"/>
    </row>
    <row r="20274" spans="4:6">
      <c r="D20274" s="63"/>
      <c r="F20274" s="64"/>
    </row>
    <row r="20275" spans="4:6">
      <c r="D20275" s="63"/>
      <c r="F20275" s="64"/>
    </row>
    <row r="20276" spans="4:6">
      <c r="D20276" s="63"/>
      <c r="F20276" s="64"/>
    </row>
    <row r="20277" spans="4:6">
      <c r="D20277" s="63"/>
      <c r="F20277" s="64"/>
    </row>
    <row r="20278" spans="4:6">
      <c r="D20278" s="63"/>
      <c r="F20278" s="64"/>
    </row>
    <row r="20279" spans="4:6">
      <c r="D20279" s="63"/>
      <c r="F20279" s="64"/>
    </row>
    <row r="20280" spans="4:6">
      <c r="D20280" s="63"/>
      <c r="F20280" s="64"/>
    </row>
    <row r="20281" spans="4:6">
      <c r="D20281" s="63"/>
      <c r="F20281" s="64"/>
    </row>
    <row r="20282" spans="4:6">
      <c r="D20282" s="63"/>
      <c r="F20282" s="64"/>
    </row>
    <row r="20283" spans="4:6">
      <c r="D20283" s="63"/>
      <c r="F20283" s="64"/>
    </row>
    <row r="20284" spans="4:6">
      <c r="D20284" s="63"/>
      <c r="F20284" s="64"/>
    </row>
    <row r="20285" spans="4:6">
      <c r="D20285" s="63"/>
      <c r="F20285" s="64"/>
    </row>
    <row r="20286" spans="4:6">
      <c r="D20286" s="63"/>
      <c r="F20286" s="64"/>
    </row>
    <row r="20287" spans="4:6">
      <c r="D20287" s="63"/>
      <c r="F20287" s="64"/>
    </row>
    <row r="20288" spans="4:6">
      <c r="D20288" s="63"/>
      <c r="F20288" s="64"/>
    </row>
    <row r="20289" spans="4:6">
      <c r="D20289" s="63"/>
      <c r="F20289" s="64"/>
    </row>
    <row r="20290" spans="4:6">
      <c r="D20290" s="63"/>
      <c r="F20290" s="64"/>
    </row>
    <row r="20291" spans="4:6">
      <c r="D20291" s="63"/>
      <c r="F20291" s="64"/>
    </row>
    <row r="20292" spans="4:6">
      <c r="D20292" s="63"/>
      <c r="F20292" s="64"/>
    </row>
    <row r="20293" spans="4:6">
      <c r="D20293" s="63"/>
      <c r="F20293" s="64"/>
    </row>
    <row r="20294" spans="4:6">
      <c r="D20294" s="63"/>
      <c r="F20294" s="64"/>
    </row>
    <row r="20295" spans="4:6">
      <c r="D20295" s="63"/>
      <c r="F20295" s="64"/>
    </row>
    <row r="20296" spans="4:6">
      <c r="D20296" s="63"/>
      <c r="F20296" s="64"/>
    </row>
    <row r="20297" spans="4:6">
      <c r="D20297" s="63"/>
      <c r="F20297" s="64"/>
    </row>
    <row r="20298" spans="4:6">
      <c r="D20298" s="63"/>
      <c r="F20298" s="64"/>
    </row>
    <row r="20299" spans="4:6">
      <c r="D20299" s="63"/>
      <c r="F20299" s="64"/>
    </row>
    <row r="20300" spans="4:6">
      <c r="D20300" s="63"/>
      <c r="F20300" s="64"/>
    </row>
    <row r="20301" spans="4:6">
      <c r="D20301" s="63"/>
      <c r="F20301" s="64"/>
    </row>
    <row r="20302" spans="4:6">
      <c r="D20302" s="63"/>
      <c r="F20302" s="64"/>
    </row>
    <row r="20303" spans="4:6">
      <c r="D20303" s="63"/>
      <c r="F20303" s="64"/>
    </row>
    <row r="20304" spans="4:6">
      <c r="D20304" s="63"/>
      <c r="F20304" s="64"/>
    </row>
    <row r="20305" spans="4:6">
      <c r="D20305" s="63"/>
      <c r="F20305" s="64"/>
    </row>
    <row r="20306" spans="4:6">
      <c r="D20306" s="63"/>
      <c r="F20306" s="64"/>
    </row>
    <row r="20307" spans="4:6">
      <c r="D20307" s="63"/>
      <c r="F20307" s="64"/>
    </row>
    <row r="20308" spans="4:6">
      <c r="D20308" s="63"/>
      <c r="F20308" s="64"/>
    </row>
    <row r="20309" spans="4:6">
      <c r="D20309" s="63"/>
      <c r="F20309" s="64"/>
    </row>
    <row r="20310" spans="4:6">
      <c r="D20310" s="63"/>
      <c r="F20310" s="64"/>
    </row>
    <row r="20311" spans="4:6">
      <c r="D20311" s="63"/>
      <c r="F20311" s="64"/>
    </row>
    <row r="20312" spans="4:6">
      <c r="D20312" s="63"/>
      <c r="F20312" s="64"/>
    </row>
    <row r="20313" spans="4:6">
      <c r="D20313" s="63"/>
      <c r="F20313" s="64"/>
    </row>
    <row r="20314" spans="4:6">
      <c r="D20314" s="63"/>
      <c r="F20314" s="64"/>
    </row>
    <row r="20315" spans="4:6">
      <c r="D20315" s="63"/>
      <c r="F20315" s="64"/>
    </row>
    <row r="20316" spans="4:6">
      <c r="D20316" s="63"/>
      <c r="F20316" s="64"/>
    </row>
    <row r="20317" spans="4:6">
      <c r="D20317" s="63"/>
      <c r="F20317" s="64"/>
    </row>
    <row r="20318" spans="4:6">
      <c r="D20318" s="63"/>
      <c r="F20318" s="64"/>
    </row>
    <row r="20319" spans="4:6">
      <c r="D20319" s="63"/>
      <c r="F20319" s="64"/>
    </row>
    <row r="20320" spans="4:6">
      <c r="D20320" s="63"/>
      <c r="F20320" s="64"/>
    </row>
    <row r="20321" spans="4:6">
      <c r="D20321" s="63"/>
      <c r="F20321" s="64"/>
    </row>
    <row r="20322" spans="4:6">
      <c r="D20322" s="63"/>
      <c r="F20322" s="64"/>
    </row>
    <row r="20323" spans="4:6">
      <c r="D20323" s="63"/>
      <c r="F20323" s="64"/>
    </row>
    <row r="20324" spans="4:6">
      <c r="D20324" s="63"/>
      <c r="F20324" s="64"/>
    </row>
    <row r="20325" spans="4:6">
      <c r="D20325" s="63"/>
      <c r="F20325" s="64"/>
    </row>
    <row r="20326" spans="4:6">
      <c r="D20326" s="63"/>
      <c r="F20326" s="64"/>
    </row>
    <row r="20327" spans="4:6">
      <c r="D20327" s="63"/>
      <c r="F20327" s="64"/>
    </row>
    <row r="20328" spans="4:6">
      <c r="D20328" s="63"/>
      <c r="F20328" s="64"/>
    </row>
    <row r="20329" spans="4:6">
      <c r="D20329" s="63"/>
      <c r="F20329" s="64"/>
    </row>
    <row r="20330" spans="4:6">
      <c r="D20330" s="63"/>
      <c r="F20330" s="64"/>
    </row>
    <row r="20331" spans="4:6">
      <c r="D20331" s="63"/>
      <c r="F20331" s="64"/>
    </row>
    <row r="20332" spans="4:6">
      <c r="D20332" s="63"/>
      <c r="F20332" s="64"/>
    </row>
    <row r="20333" spans="4:6">
      <c r="D20333" s="63"/>
      <c r="F20333" s="64"/>
    </row>
    <row r="20334" spans="4:6">
      <c r="D20334" s="63"/>
      <c r="F20334" s="64"/>
    </row>
    <row r="20335" spans="4:6">
      <c r="D20335" s="63"/>
      <c r="F20335" s="64"/>
    </row>
    <row r="20336" spans="4:6">
      <c r="D20336" s="63"/>
      <c r="F20336" s="64"/>
    </row>
    <row r="20337" spans="4:6">
      <c r="D20337" s="63"/>
      <c r="F20337" s="64"/>
    </row>
    <row r="20338" spans="4:6">
      <c r="D20338" s="63"/>
      <c r="F20338" s="64"/>
    </row>
    <row r="20339" spans="4:6">
      <c r="D20339" s="63"/>
      <c r="F20339" s="64"/>
    </row>
    <row r="20340" spans="4:6">
      <c r="D20340" s="63"/>
      <c r="F20340" s="64"/>
    </row>
    <row r="20341" spans="4:6">
      <c r="D20341" s="63"/>
      <c r="F20341" s="64"/>
    </row>
    <row r="20342" spans="4:6">
      <c r="D20342" s="63"/>
      <c r="F20342" s="64"/>
    </row>
    <row r="20343" spans="4:6">
      <c r="D20343" s="63"/>
      <c r="F20343" s="64"/>
    </row>
    <row r="20344" spans="4:6">
      <c r="D20344" s="63"/>
      <c r="F20344" s="64"/>
    </row>
    <row r="20345" spans="4:6">
      <c r="D20345" s="63"/>
      <c r="F20345" s="64"/>
    </row>
    <row r="20346" spans="4:6">
      <c r="D20346" s="63"/>
      <c r="F20346" s="64"/>
    </row>
    <row r="20347" spans="4:6">
      <c r="D20347" s="63"/>
      <c r="F20347" s="64"/>
    </row>
    <row r="20348" spans="4:6">
      <c r="D20348" s="63"/>
      <c r="F20348" s="64"/>
    </row>
    <row r="20349" spans="4:6">
      <c r="D20349" s="63"/>
      <c r="F20349" s="64"/>
    </row>
    <row r="20350" spans="4:6">
      <c r="D20350" s="63"/>
      <c r="F20350" s="64"/>
    </row>
    <row r="20351" spans="4:6">
      <c r="D20351" s="63"/>
      <c r="F20351" s="64"/>
    </row>
    <row r="20352" spans="4:6">
      <c r="D20352" s="63"/>
      <c r="F20352" s="64"/>
    </row>
    <row r="20353" spans="4:6">
      <c r="D20353" s="63"/>
      <c r="F20353" s="64"/>
    </row>
    <row r="20354" spans="4:6">
      <c r="D20354" s="63"/>
      <c r="F20354" s="64"/>
    </row>
    <row r="20355" spans="4:6">
      <c r="D20355" s="63"/>
      <c r="F20355" s="64"/>
    </row>
    <row r="20356" spans="4:6">
      <c r="D20356" s="63"/>
      <c r="F20356" s="64"/>
    </row>
    <row r="20357" spans="4:6">
      <c r="D20357" s="63"/>
      <c r="F20357" s="64"/>
    </row>
    <row r="20358" spans="4:6">
      <c r="D20358" s="63"/>
      <c r="F20358" s="64"/>
    </row>
    <row r="20359" spans="4:6">
      <c r="D20359" s="63"/>
      <c r="F20359" s="64"/>
    </row>
    <row r="20360" spans="4:6">
      <c r="D20360" s="63"/>
      <c r="F20360" s="64"/>
    </row>
    <row r="20361" spans="4:6">
      <c r="D20361" s="63"/>
      <c r="F20361" s="64"/>
    </row>
    <row r="20362" spans="4:6">
      <c r="D20362" s="63"/>
      <c r="F20362" s="64"/>
    </row>
    <row r="20363" spans="4:6">
      <c r="D20363" s="63"/>
      <c r="F20363" s="64"/>
    </row>
    <row r="20364" spans="4:6">
      <c r="D20364" s="63"/>
      <c r="F20364" s="64"/>
    </row>
    <row r="20365" spans="4:6">
      <c r="D20365" s="63"/>
      <c r="F20365" s="64"/>
    </row>
    <row r="20366" spans="4:6">
      <c r="D20366" s="63"/>
      <c r="F20366" s="64"/>
    </row>
    <row r="20367" spans="4:6">
      <c r="D20367" s="63"/>
      <c r="F20367" s="64"/>
    </row>
    <row r="20368" spans="4:6">
      <c r="D20368" s="63"/>
      <c r="F20368" s="64"/>
    </row>
    <row r="20369" spans="4:6">
      <c r="D20369" s="63"/>
      <c r="F20369" s="64"/>
    </row>
    <row r="20370" spans="4:6">
      <c r="D20370" s="63"/>
      <c r="F20370" s="64"/>
    </row>
    <row r="20371" spans="4:6">
      <c r="D20371" s="63"/>
      <c r="F20371" s="64"/>
    </row>
    <row r="20372" spans="4:6">
      <c r="D20372" s="63"/>
      <c r="F20372" s="64"/>
    </row>
    <row r="20373" spans="4:6">
      <c r="D20373" s="63"/>
      <c r="F20373" s="64"/>
    </row>
    <row r="20374" spans="4:6">
      <c r="D20374" s="63"/>
      <c r="F20374" s="64"/>
    </row>
    <row r="20375" spans="4:6">
      <c r="D20375" s="63"/>
      <c r="F20375" s="64"/>
    </row>
    <row r="20376" spans="4:6">
      <c r="D20376" s="63"/>
      <c r="F20376" s="64"/>
    </row>
    <row r="20377" spans="4:6">
      <c r="D20377" s="63"/>
      <c r="F20377" s="64"/>
    </row>
    <row r="20378" spans="4:6">
      <c r="D20378" s="63"/>
      <c r="F20378" s="64"/>
    </row>
    <row r="20379" spans="4:6">
      <c r="D20379" s="63"/>
      <c r="F20379" s="64"/>
    </row>
    <row r="20380" spans="4:6">
      <c r="D20380" s="63"/>
      <c r="F20380" s="64"/>
    </row>
    <row r="20381" spans="4:6">
      <c r="D20381" s="63"/>
      <c r="F20381" s="64"/>
    </row>
    <row r="20382" spans="4:6">
      <c r="D20382" s="63"/>
      <c r="F20382" s="64"/>
    </row>
    <row r="20383" spans="4:6">
      <c r="D20383" s="63"/>
      <c r="F20383" s="64"/>
    </row>
    <row r="20384" spans="4:6">
      <c r="D20384" s="63"/>
      <c r="F20384" s="64"/>
    </row>
    <row r="20385" spans="4:6">
      <c r="D20385" s="63"/>
      <c r="F20385" s="64"/>
    </row>
    <row r="20386" spans="4:6">
      <c r="D20386" s="63"/>
      <c r="F20386" s="64"/>
    </row>
    <row r="20387" spans="4:6">
      <c r="D20387" s="63"/>
      <c r="F20387" s="64"/>
    </row>
    <row r="20388" spans="4:6">
      <c r="D20388" s="63"/>
      <c r="F20388" s="64"/>
    </row>
    <row r="20389" spans="4:6">
      <c r="D20389" s="63"/>
      <c r="F20389" s="64"/>
    </row>
    <row r="20390" spans="4:6">
      <c r="D20390" s="63"/>
      <c r="F20390" s="64"/>
    </row>
    <row r="20391" spans="4:6">
      <c r="D20391" s="63"/>
      <c r="F20391" s="64"/>
    </row>
    <row r="20392" spans="4:6">
      <c r="D20392" s="63"/>
      <c r="F20392" s="64"/>
    </row>
    <row r="20393" spans="4:6">
      <c r="D20393" s="63"/>
      <c r="F20393" s="64"/>
    </row>
    <row r="20394" spans="4:6">
      <c r="D20394" s="63"/>
      <c r="F20394" s="64"/>
    </row>
    <row r="20395" spans="4:6">
      <c r="D20395" s="63"/>
      <c r="F20395" s="64"/>
    </row>
    <row r="20396" spans="4:6">
      <c r="D20396" s="63"/>
      <c r="F20396" s="64"/>
    </row>
    <row r="20397" spans="4:6">
      <c r="D20397" s="63"/>
      <c r="F20397" s="64"/>
    </row>
    <row r="20398" spans="4:6">
      <c r="D20398" s="63"/>
      <c r="F20398" s="64"/>
    </row>
    <row r="20399" spans="4:6">
      <c r="D20399" s="63"/>
      <c r="F20399" s="64"/>
    </row>
    <row r="20400" spans="4:6">
      <c r="D20400" s="63"/>
      <c r="F20400" s="64"/>
    </row>
    <row r="20401" spans="4:6">
      <c r="D20401" s="63"/>
      <c r="F20401" s="64"/>
    </row>
    <row r="20402" spans="4:6">
      <c r="D20402" s="63"/>
      <c r="F20402" s="64"/>
    </row>
    <row r="20403" spans="4:6">
      <c r="D20403" s="63"/>
      <c r="F20403" s="64"/>
    </row>
    <row r="20404" spans="4:6">
      <c r="D20404" s="63"/>
      <c r="F20404" s="64"/>
    </row>
    <row r="20405" spans="4:6">
      <c r="D20405" s="63"/>
      <c r="F20405" s="64"/>
    </row>
    <row r="20406" spans="4:6">
      <c r="D20406" s="63"/>
      <c r="F20406" s="64"/>
    </row>
    <row r="20407" spans="4:6">
      <c r="D20407" s="63"/>
      <c r="F20407" s="64"/>
    </row>
    <row r="20408" spans="4:6">
      <c r="D20408" s="63"/>
      <c r="F20408" s="64"/>
    </row>
    <row r="20409" spans="4:6">
      <c r="D20409" s="63"/>
      <c r="F20409" s="64"/>
    </row>
    <row r="20410" spans="4:6">
      <c r="D20410" s="63"/>
      <c r="F20410" s="64"/>
    </row>
    <row r="20411" spans="4:6">
      <c r="D20411" s="63"/>
      <c r="F20411" s="64"/>
    </row>
    <row r="20412" spans="4:6">
      <c r="D20412" s="63"/>
      <c r="F20412" s="64"/>
    </row>
    <row r="20413" spans="4:6">
      <c r="D20413" s="63"/>
      <c r="F20413" s="64"/>
    </row>
    <row r="20414" spans="4:6">
      <c r="D20414" s="63"/>
      <c r="F20414" s="64"/>
    </row>
    <row r="20415" spans="4:6">
      <c r="D20415" s="63"/>
      <c r="F20415" s="64"/>
    </row>
    <row r="20416" spans="4:6">
      <c r="D20416" s="63"/>
      <c r="F20416" s="64"/>
    </row>
    <row r="20417" spans="4:6">
      <c r="D20417" s="63"/>
      <c r="F20417" s="64"/>
    </row>
    <row r="20418" spans="4:6">
      <c r="D20418" s="63"/>
      <c r="F20418" s="64"/>
    </row>
    <row r="20419" spans="4:6">
      <c r="D20419" s="63"/>
      <c r="F20419" s="64"/>
    </row>
    <row r="20420" spans="4:6">
      <c r="D20420" s="63"/>
      <c r="F20420" s="64"/>
    </row>
    <row r="20421" spans="4:6">
      <c r="D20421" s="63"/>
      <c r="F20421" s="64"/>
    </row>
    <row r="20422" spans="4:6">
      <c r="D20422" s="63"/>
      <c r="F20422" s="64"/>
    </row>
    <row r="20423" spans="4:6">
      <c r="D20423" s="63"/>
      <c r="F20423" s="64"/>
    </row>
    <row r="20424" spans="4:6">
      <c r="D20424" s="63"/>
      <c r="F20424" s="64"/>
    </row>
    <row r="20425" spans="4:6">
      <c r="D20425" s="63"/>
      <c r="F20425" s="64"/>
    </row>
    <row r="20426" spans="4:6">
      <c r="D20426" s="63"/>
      <c r="F20426" s="64"/>
    </row>
    <row r="20427" spans="4:6">
      <c r="D20427" s="63"/>
      <c r="F20427" s="64"/>
    </row>
    <row r="20428" spans="4:6">
      <c r="D20428" s="63"/>
      <c r="F20428" s="64"/>
    </row>
    <row r="20429" spans="4:6">
      <c r="D20429" s="63"/>
      <c r="F20429" s="64"/>
    </row>
    <row r="20430" spans="4:6">
      <c r="D20430" s="63"/>
      <c r="F20430" s="64"/>
    </row>
    <row r="20431" spans="4:6">
      <c r="D20431" s="63"/>
      <c r="F20431" s="64"/>
    </row>
    <row r="20432" spans="4:6">
      <c r="D20432" s="63"/>
      <c r="F20432" s="64"/>
    </row>
    <row r="20433" spans="4:6">
      <c r="D20433" s="63"/>
      <c r="F20433" s="64"/>
    </row>
    <row r="20434" spans="4:6">
      <c r="D20434" s="63"/>
      <c r="F20434" s="64"/>
    </row>
    <row r="20435" spans="4:6">
      <c r="D20435" s="63"/>
      <c r="F20435" s="64"/>
    </row>
    <row r="20436" spans="4:6">
      <c r="D20436" s="63"/>
      <c r="F20436" s="64"/>
    </row>
    <row r="20437" spans="4:6">
      <c r="D20437" s="63"/>
      <c r="F20437" s="64"/>
    </row>
    <row r="20438" spans="4:6">
      <c r="D20438" s="63"/>
      <c r="F20438" s="64"/>
    </row>
    <row r="20439" spans="4:6">
      <c r="D20439" s="63"/>
      <c r="F20439" s="64"/>
    </row>
    <row r="20440" spans="4:6">
      <c r="D20440" s="63"/>
      <c r="F20440" s="64"/>
    </row>
    <row r="20441" spans="4:6">
      <c r="D20441" s="63"/>
      <c r="F20441" s="64"/>
    </row>
    <row r="20442" spans="4:6">
      <c r="D20442" s="63"/>
      <c r="F20442" s="64"/>
    </row>
    <row r="20443" spans="4:6">
      <c r="D20443" s="63"/>
      <c r="F20443" s="64"/>
    </row>
    <row r="20444" spans="4:6">
      <c r="D20444" s="63"/>
      <c r="F20444" s="64"/>
    </row>
    <row r="20445" spans="4:6">
      <c r="D20445" s="63"/>
      <c r="F20445" s="64"/>
    </row>
    <row r="20446" spans="4:6">
      <c r="D20446" s="63"/>
      <c r="F20446" s="64"/>
    </row>
    <row r="20447" spans="4:6">
      <c r="D20447" s="63"/>
      <c r="F20447" s="64"/>
    </row>
    <row r="20448" spans="4:6">
      <c r="D20448" s="63"/>
      <c r="F20448" s="64"/>
    </row>
    <row r="20449" spans="4:6">
      <c r="D20449" s="63"/>
      <c r="F20449" s="64"/>
    </row>
    <row r="20450" spans="4:6">
      <c r="D20450" s="63"/>
      <c r="F20450" s="64"/>
    </row>
    <row r="20451" spans="4:6">
      <c r="D20451" s="63"/>
      <c r="F20451" s="64"/>
    </row>
    <row r="20452" spans="4:6">
      <c r="D20452" s="63"/>
      <c r="F20452" s="64"/>
    </row>
    <row r="20453" spans="4:6">
      <c r="D20453" s="63"/>
      <c r="F20453" s="64"/>
    </row>
    <row r="20454" spans="4:6">
      <c r="D20454" s="63"/>
      <c r="F20454" s="64"/>
    </row>
    <row r="20455" spans="4:6">
      <c r="D20455" s="63"/>
      <c r="F20455" s="64"/>
    </row>
    <row r="20456" spans="4:6">
      <c r="D20456" s="63"/>
      <c r="F20456" s="64"/>
    </row>
    <row r="20457" spans="4:6">
      <c r="D20457" s="63"/>
      <c r="F20457" s="64"/>
    </row>
    <row r="20458" spans="4:6">
      <c r="D20458" s="63"/>
      <c r="F20458" s="64"/>
    </row>
    <row r="20459" spans="4:6">
      <c r="D20459" s="63"/>
      <c r="F20459" s="64"/>
    </row>
    <row r="20460" spans="4:6">
      <c r="D20460" s="63"/>
      <c r="F20460" s="64"/>
    </row>
    <row r="20461" spans="4:6">
      <c r="D20461" s="63"/>
      <c r="F20461" s="64"/>
    </row>
    <row r="20462" spans="4:6">
      <c r="D20462" s="63"/>
      <c r="F20462" s="64"/>
    </row>
    <row r="20463" spans="4:6">
      <c r="D20463" s="63"/>
      <c r="F20463" s="64"/>
    </row>
    <row r="20464" spans="4:6">
      <c r="D20464" s="63"/>
      <c r="F20464" s="64"/>
    </row>
    <row r="20465" spans="4:6">
      <c r="D20465" s="63"/>
      <c r="F20465" s="64"/>
    </row>
    <row r="20466" spans="4:6">
      <c r="D20466" s="63"/>
      <c r="F20466" s="64"/>
    </row>
    <row r="20467" spans="4:6">
      <c r="D20467" s="63"/>
      <c r="F20467" s="64"/>
    </row>
    <row r="20468" spans="4:6">
      <c r="D20468" s="63"/>
      <c r="F20468" s="64"/>
    </row>
    <row r="20469" spans="4:6">
      <c r="D20469" s="63"/>
      <c r="F20469" s="64"/>
    </row>
    <row r="20470" spans="4:6">
      <c r="D20470" s="63"/>
      <c r="F20470" s="64"/>
    </row>
    <row r="20471" spans="4:6">
      <c r="D20471" s="63"/>
      <c r="F20471" s="64"/>
    </row>
    <row r="20472" spans="4:6">
      <c r="D20472" s="63"/>
      <c r="F20472" s="64"/>
    </row>
    <row r="20473" spans="4:6">
      <c r="D20473" s="63"/>
      <c r="F20473" s="64"/>
    </row>
    <row r="20474" spans="4:6">
      <c r="D20474" s="63"/>
      <c r="F20474" s="64"/>
    </row>
    <row r="20475" spans="4:6">
      <c r="D20475" s="63"/>
      <c r="F20475" s="64"/>
    </row>
    <row r="20476" spans="4:6">
      <c r="D20476" s="63"/>
      <c r="F20476" s="64"/>
    </row>
    <row r="20477" spans="4:6">
      <c r="D20477" s="63"/>
      <c r="F20477" s="64"/>
    </row>
    <row r="20478" spans="4:6">
      <c r="D20478" s="63"/>
      <c r="F20478" s="64"/>
    </row>
    <row r="20479" spans="4:6">
      <c r="D20479" s="63"/>
      <c r="F20479" s="64"/>
    </row>
    <row r="20480" spans="4:6">
      <c r="D20480" s="63"/>
      <c r="F20480" s="64"/>
    </row>
    <row r="20481" spans="4:6">
      <c r="D20481" s="63"/>
      <c r="F20481" s="64"/>
    </row>
    <row r="20482" spans="4:6">
      <c r="D20482" s="63"/>
      <c r="F20482" s="64"/>
    </row>
    <row r="20483" spans="4:6">
      <c r="D20483" s="63"/>
      <c r="F20483" s="64"/>
    </row>
    <row r="20484" spans="4:6">
      <c r="D20484" s="63"/>
      <c r="F20484" s="64"/>
    </row>
    <row r="20485" spans="4:6">
      <c r="D20485" s="63"/>
      <c r="F20485" s="64"/>
    </row>
    <row r="20486" spans="4:6">
      <c r="D20486" s="63"/>
      <c r="F20486" s="64"/>
    </row>
    <row r="20487" spans="4:6">
      <c r="D20487" s="63"/>
      <c r="F20487" s="64"/>
    </row>
    <row r="20488" spans="4:6">
      <c r="D20488" s="63"/>
      <c r="F20488" s="64"/>
    </row>
    <row r="20489" spans="4:6">
      <c r="D20489" s="63"/>
      <c r="F20489" s="64"/>
    </row>
    <row r="20490" spans="4:6">
      <c r="D20490" s="63"/>
      <c r="F20490" s="64"/>
    </row>
    <row r="20491" spans="4:6">
      <c r="D20491" s="63"/>
      <c r="F20491" s="64"/>
    </row>
    <row r="20492" spans="4:6">
      <c r="D20492" s="63"/>
      <c r="F20492" s="64"/>
    </row>
    <row r="20493" spans="4:6">
      <c r="D20493" s="63"/>
      <c r="F20493" s="64"/>
    </row>
    <row r="20494" spans="4:6">
      <c r="D20494" s="63"/>
      <c r="F20494" s="64"/>
    </row>
    <row r="20495" spans="4:6">
      <c r="D20495" s="63"/>
      <c r="F20495" s="64"/>
    </row>
    <row r="20496" spans="4:6">
      <c r="D20496" s="63"/>
      <c r="F20496" s="64"/>
    </row>
    <row r="20497" spans="4:6">
      <c r="D20497" s="63"/>
      <c r="F20497" s="64"/>
    </row>
    <row r="20498" spans="4:6">
      <c r="D20498" s="63"/>
      <c r="F20498" s="64"/>
    </row>
    <row r="20499" spans="4:6">
      <c r="D20499" s="63"/>
      <c r="F20499" s="64"/>
    </row>
    <row r="20500" spans="4:6">
      <c r="D20500" s="63"/>
      <c r="F20500" s="64"/>
    </row>
    <row r="20501" spans="4:6">
      <c r="D20501" s="63"/>
      <c r="F20501" s="64"/>
    </row>
    <row r="20502" spans="4:6">
      <c r="D20502" s="63"/>
      <c r="F20502" s="64"/>
    </row>
    <row r="20503" spans="4:6">
      <c r="D20503" s="63"/>
      <c r="F20503" s="64"/>
    </row>
    <row r="20504" spans="4:6">
      <c r="D20504" s="63"/>
      <c r="F20504" s="64"/>
    </row>
    <row r="20505" spans="4:6">
      <c r="D20505" s="63"/>
      <c r="F20505" s="64"/>
    </row>
    <row r="20506" spans="4:6">
      <c r="D20506" s="63"/>
      <c r="F20506" s="64"/>
    </row>
    <row r="20507" spans="4:6">
      <c r="D20507" s="63"/>
      <c r="F20507" s="64"/>
    </row>
    <row r="20508" spans="4:6">
      <c r="D20508" s="63"/>
      <c r="F20508" s="64"/>
    </row>
    <row r="20509" spans="4:6">
      <c r="D20509" s="63"/>
      <c r="F20509" s="64"/>
    </row>
    <row r="20510" spans="4:6">
      <c r="D20510" s="63"/>
      <c r="F20510" s="64"/>
    </row>
    <row r="20511" spans="4:6">
      <c r="D20511" s="63"/>
      <c r="F20511" s="64"/>
    </row>
    <row r="20512" spans="4:6">
      <c r="D20512" s="63"/>
      <c r="F20512" s="64"/>
    </row>
    <row r="20513" spans="4:6">
      <c r="D20513" s="63"/>
      <c r="F20513" s="64"/>
    </row>
    <row r="20514" spans="4:6">
      <c r="D20514" s="63"/>
      <c r="F20514" s="64"/>
    </row>
    <row r="20515" spans="4:6">
      <c r="D20515" s="63"/>
      <c r="F20515" s="64"/>
    </row>
    <row r="20516" spans="4:6">
      <c r="D20516" s="63"/>
      <c r="F20516" s="64"/>
    </row>
    <row r="20517" spans="4:6">
      <c r="D20517" s="63"/>
      <c r="F20517" s="64"/>
    </row>
    <row r="20518" spans="4:6">
      <c r="D20518" s="63"/>
      <c r="F20518" s="64"/>
    </row>
    <row r="20519" spans="4:6">
      <c r="D20519" s="63"/>
      <c r="F20519" s="64"/>
    </row>
    <row r="20520" spans="4:6">
      <c r="D20520" s="63"/>
      <c r="F20520" s="64"/>
    </row>
    <row r="20521" spans="4:6">
      <c r="D20521" s="63"/>
      <c r="F20521" s="64"/>
    </row>
    <row r="20522" spans="4:6">
      <c r="D20522" s="63"/>
      <c r="F20522" s="64"/>
    </row>
    <row r="20523" spans="4:6">
      <c r="D20523" s="63"/>
      <c r="F20523" s="64"/>
    </row>
    <row r="20524" spans="4:6">
      <c r="D20524" s="63"/>
      <c r="F20524" s="64"/>
    </row>
    <row r="20525" spans="4:6">
      <c r="D20525" s="63"/>
      <c r="F20525" s="64"/>
    </row>
    <row r="20526" spans="4:6">
      <c r="D20526" s="63"/>
      <c r="F20526" s="64"/>
    </row>
    <row r="20527" spans="4:6">
      <c r="D20527" s="63"/>
      <c r="F20527" s="64"/>
    </row>
    <row r="20528" spans="4:6">
      <c r="D20528" s="63"/>
      <c r="F20528" s="64"/>
    </row>
    <row r="20529" spans="4:6">
      <c r="D20529" s="63"/>
      <c r="F20529" s="64"/>
    </row>
    <row r="20530" spans="4:6">
      <c r="D20530" s="63"/>
      <c r="F20530" s="64"/>
    </row>
    <row r="20531" spans="4:6">
      <c r="D20531" s="63"/>
      <c r="F20531" s="64"/>
    </row>
    <row r="20532" spans="4:6">
      <c r="D20532" s="63"/>
      <c r="F20532" s="64"/>
    </row>
    <row r="20533" spans="4:6">
      <c r="D20533" s="63"/>
      <c r="F20533" s="64"/>
    </row>
    <row r="20534" spans="4:6">
      <c r="D20534" s="63"/>
      <c r="F20534" s="64"/>
    </row>
    <row r="20535" spans="4:6">
      <c r="D20535" s="63"/>
      <c r="F20535" s="64"/>
    </row>
    <row r="20536" spans="4:6">
      <c r="D20536" s="63"/>
      <c r="F20536" s="64"/>
    </row>
    <row r="20537" spans="4:6">
      <c r="D20537" s="63"/>
      <c r="F20537" s="64"/>
    </row>
    <row r="20538" spans="4:6">
      <c r="D20538" s="63"/>
      <c r="F20538" s="64"/>
    </row>
    <row r="20539" spans="4:6">
      <c r="D20539" s="63"/>
      <c r="F20539" s="64"/>
    </row>
    <row r="20540" spans="4:6">
      <c r="D20540" s="63"/>
      <c r="F20540" s="64"/>
    </row>
    <row r="20541" spans="4:6">
      <c r="D20541" s="63"/>
      <c r="F20541" s="64"/>
    </row>
    <row r="20542" spans="4:6">
      <c r="D20542" s="63"/>
      <c r="F20542" s="64"/>
    </row>
    <row r="20543" spans="4:6">
      <c r="D20543" s="63"/>
      <c r="F20543" s="64"/>
    </row>
    <row r="20544" spans="4:6">
      <c r="D20544" s="63"/>
      <c r="F20544" s="64"/>
    </row>
    <row r="20545" spans="4:6">
      <c r="D20545" s="63"/>
      <c r="F20545" s="64"/>
    </row>
    <row r="20546" spans="4:6">
      <c r="D20546" s="63"/>
      <c r="F20546" s="64"/>
    </row>
    <row r="20547" spans="4:6">
      <c r="D20547" s="63"/>
      <c r="F20547" s="64"/>
    </row>
    <row r="20548" spans="4:6">
      <c r="D20548" s="63"/>
      <c r="F20548" s="64"/>
    </row>
    <row r="20549" spans="4:6">
      <c r="D20549" s="63"/>
      <c r="F20549" s="64"/>
    </row>
    <row r="20550" spans="4:6">
      <c r="D20550" s="63"/>
      <c r="F20550" s="64"/>
    </row>
    <row r="20551" spans="4:6">
      <c r="D20551" s="63"/>
      <c r="F20551" s="64"/>
    </row>
    <row r="20552" spans="4:6">
      <c r="D20552" s="63"/>
      <c r="F20552" s="64"/>
    </row>
    <row r="20553" spans="4:6">
      <c r="D20553" s="63"/>
      <c r="F20553" s="64"/>
    </row>
    <row r="20554" spans="4:6">
      <c r="D20554" s="63"/>
      <c r="F20554" s="64"/>
    </row>
    <row r="20555" spans="4:6">
      <c r="D20555" s="63"/>
      <c r="F20555" s="64"/>
    </row>
    <row r="20556" spans="4:6">
      <c r="D20556" s="63"/>
      <c r="F20556" s="64"/>
    </row>
    <row r="20557" spans="4:6">
      <c r="D20557" s="63"/>
      <c r="F20557" s="64"/>
    </row>
    <row r="20558" spans="4:6">
      <c r="D20558" s="63"/>
      <c r="F20558" s="64"/>
    </row>
    <row r="20559" spans="4:6">
      <c r="D20559" s="63"/>
      <c r="F20559" s="64"/>
    </row>
    <row r="20560" spans="4:6">
      <c r="D20560" s="63"/>
      <c r="F20560" s="64"/>
    </row>
    <row r="20561" spans="4:6">
      <c r="D20561" s="63"/>
      <c r="F20561" s="64"/>
    </row>
    <row r="20562" spans="4:6">
      <c r="D20562" s="63"/>
      <c r="F20562" s="64"/>
    </row>
    <row r="20563" spans="4:6">
      <c r="D20563" s="63"/>
      <c r="F20563" s="64"/>
    </row>
    <row r="20564" spans="4:6">
      <c r="D20564" s="63"/>
      <c r="F20564" s="64"/>
    </row>
    <row r="20565" spans="4:6">
      <c r="D20565" s="63"/>
      <c r="F20565" s="64"/>
    </row>
    <row r="20566" spans="4:6">
      <c r="D20566" s="63"/>
      <c r="F20566" s="64"/>
    </row>
    <row r="20567" spans="4:6">
      <c r="D20567" s="63"/>
      <c r="F20567" s="64"/>
    </row>
    <row r="20568" spans="4:6">
      <c r="D20568" s="63"/>
      <c r="F20568" s="64"/>
    </row>
    <row r="20569" spans="4:6">
      <c r="D20569" s="63"/>
      <c r="F20569" s="64"/>
    </row>
    <row r="20570" spans="4:6">
      <c r="D20570" s="63"/>
      <c r="F20570" s="64"/>
    </row>
    <row r="20571" spans="4:6">
      <c r="D20571" s="63"/>
      <c r="F20571" s="64"/>
    </row>
    <row r="20572" spans="4:6">
      <c r="D20572" s="63"/>
      <c r="F20572" s="64"/>
    </row>
    <row r="20573" spans="4:6">
      <c r="D20573" s="63"/>
      <c r="F20573" s="64"/>
    </row>
    <row r="20574" spans="4:6">
      <c r="D20574" s="63"/>
      <c r="F20574" s="64"/>
    </row>
    <row r="20575" spans="4:6">
      <c r="D20575" s="63"/>
      <c r="F20575" s="64"/>
    </row>
    <row r="20576" spans="4:6">
      <c r="D20576" s="63"/>
      <c r="F20576" s="64"/>
    </row>
    <row r="20577" spans="4:6">
      <c r="D20577" s="63"/>
      <c r="F20577" s="64"/>
    </row>
    <row r="20578" spans="4:6">
      <c r="D20578" s="63"/>
      <c r="F20578" s="64"/>
    </row>
    <row r="20579" spans="4:6">
      <c r="D20579" s="63"/>
      <c r="F20579" s="64"/>
    </row>
    <row r="20580" spans="4:6">
      <c r="D20580" s="63"/>
      <c r="F20580" s="64"/>
    </row>
    <row r="20581" spans="4:6">
      <c r="D20581" s="63"/>
      <c r="F20581" s="64"/>
    </row>
    <row r="20582" spans="4:6">
      <c r="D20582" s="63"/>
      <c r="F20582" s="64"/>
    </row>
    <row r="20583" spans="4:6">
      <c r="D20583" s="63"/>
      <c r="F20583" s="64"/>
    </row>
    <row r="20584" spans="4:6">
      <c r="D20584" s="63"/>
      <c r="F20584" s="64"/>
    </row>
    <row r="20585" spans="4:6">
      <c r="D20585" s="63"/>
      <c r="F20585" s="64"/>
    </row>
    <row r="20586" spans="4:6">
      <c r="D20586" s="63"/>
      <c r="F20586" s="64"/>
    </row>
    <row r="20587" spans="4:6">
      <c r="D20587" s="63"/>
      <c r="F20587" s="64"/>
    </row>
    <row r="20588" spans="4:6">
      <c r="D20588" s="63"/>
      <c r="F20588" s="64"/>
    </row>
    <row r="20589" spans="4:6">
      <c r="D20589" s="63"/>
      <c r="F20589" s="64"/>
    </row>
    <row r="20590" spans="4:6">
      <c r="D20590" s="63"/>
      <c r="F20590" s="64"/>
    </row>
    <row r="20591" spans="4:6">
      <c r="D20591" s="63"/>
      <c r="F20591" s="64"/>
    </row>
    <row r="20592" spans="4:6">
      <c r="D20592" s="63"/>
      <c r="F20592" s="64"/>
    </row>
    <row r="20593" spans="4:6">
      <c r="D20593" s="63"/>
      <c r="F20593" s="64"/>
    </row>
    <row r="20594" spans="4:6">
      <c r="D20594" s="63"/>
      <c r="F20594" s="64"/>
    </row>
    <row r="20595" spans="4:6">
      <c r="D20595" s="63"/>
      <c r="F20595" s="64"/>
    </row>
    <row r="20596" spans="4:6">
      <c r="D20596" s="63"/>
      <c r="F20596" s="64"/>
    </row>
    <row r="20597" spans="4:6">
      <c r="D20597" s="63"/>
      <c r="F20597" s="64"/>
    </row>
    <row r="20598" spans="4:6">
      <c r="D20598" s="63"/>
      <c r="F20598" s="64"/>
    </row>
    <row r="20599" spans="4:6">
      <c r="D20599" s="63"/>
      <c r="F20599" s="64"/>
    </row>
    <row r="20600" spans="4:6">
      <c r="D20600" s="63"/>
      <c r="F20600" s="64"/>
    </row>
    <row r="20601" spans="4:6">
      <c r="D20601" s="63"/>
      <c r="F20601" s="64"/>
    </row>
    <row r="20602" spans="4:6">
      <c r="D20602" s="63"/>
      <c r="F20602" s="64"/>
    </row>
    <row r="20603" spans="4:6">
      <c r="D20603" s="63"/>
      <c r="F20603" s="64"/>
    </row>
    <row r="20604" spans="4:6">
      <c r="D20604" s="63"/>
      <c r="F20604" s="64"/>
    </row>
    <row r="20605" spans="4:6">
      <c r="D20605" s="63"/>
      <c r="F20605" s="64"/>
    </row>
    <row r="20606" spans="4:6">
      <c r="D20606" s="63"/>
      <c r="F20606" s="64"/>
    </row>
    <row r="20607" spans="4:6">
      <c r="D20607" s="63"/>
      <c r="F20607" s="64"/>
    </row>
    <row r="20608" spans="4:6">
      <c r="D20608" s="63"/>
      <c r="F20608" s="64"/>
    </row>
    <row r="20609" spans="4:6">
      <c r="D20609" s="63"/>
      <c r="F20609" s="64"/>
    </row>
    <row r="20610" spans="4:6">
      <c r="D20610" s="63"/>
      <c r="F20610" s="64"/>
    </row>
    <row r="20611" spans="4:6">
      <c r="D20611" s="63"/>
      <c r="F20611" s="64"/>
    </row>
    <row r="20612" spans="4:6">
      <c r="D20612" s="63"/>
      <c r="F20612" s="64"/>
    </row>
    <row r="20613" spans="4:6">
      <c r="D20613" s="63"/>
      <c r="F20613" s="64"/>
    </row>
    <row r="20614" spans="4:6">
      <c r="D20614" s="63"/>
      <c r="F20614" s="64"/>
    </row>
    <row r="20615" spans="4:6">
      <c r="D20615" s="63"/>
      <c r="F20615" s="64"/>
    </row>
    <row r="20616" spans="4:6">
      <c r="D20616" s="63"/>
      <c r="F20616" s="64"/>
    </row>
    <row r="20617" spans="4:6">
      <c r="D20617" s="63"/>
      <c r="F20617" s="64"/>
    </row>
    <row r="20618" spans="4:6">
      <c r="D20618" s="63"/>
      <c r="F20618" s="64"/>
    </row>
    <row r="20619" spans="4:6">
      <c r="D20619" s="63"/>
      <c r="F20619" s="64"/>
    </row>
    <row r="20620" spans="4:6">
      <c r="D20620" s="63"/>
      <c r="F20620" s="64"/>
    </row>
    <row r="20621" spans="4:6">
      <c r="D20621" s="63"/>
      <c r="F20621" s="64"/>
    </row>
    <row r="20622" spans="4:6">
      <c r="D20622" s="63"/>
      <c r="F20622" s="64"/>
    </row>
    <row r="20623" spans="4:6">
      <c r="D20623" s="63"/>
      <c r="F20623" s="64"/>
    </row>
    <row r="20624" spans="4:6">
      <c r="D20624" s="63"/>
      <c r="F20624" s="64"/>
    </row>
    <row r="20625" spans="4:6">
      <c r="D20625" s="63"/>
      <c r="F20625" s="64"/>
    </row>
    <row r="20626" spans="4:6">
      <c r="D20626" s="63"/>
      <c r="F20626" s="64"/>
    </row>
    <row r="20627" spans="4:6">
      <c r="D20627" s="63"/>
      <c r="F20627" s="64"/>
    </row>
    <row r="20628" spans="4:6">
      <c r="D20628" s="63"/>
      <c r="F20628" s="64"/>
    </row>
    <row r="20629" spans="4:6">
      <c r="D20629" s="63"/>
      <c r="F20629" s="64"/>
    </row>
    <row r="20630" spans="4:6">
      <c r="D20630" s="63"/>
      <c r="F20630" s="64"/>
    </row>
    <row r="20631" spans="4:6">
      <c r="D20631" s="63"/>
      <c r="F20631" s="64"/>
    </row>
    <row r="20632" spans="4:6">
      <c r="D20632" s="63"/>
      <c r="F20632" s="64"/>
    </row>
    <row r="20633" spans="4:6">
      <c r="D20633" s="63"/>
      <c r="F20633" s="64"/>
    </row>
    <row r="20634" spans="4:6">
      <c r="D20634" s="63"/>
      <c r="F20634" s="64"/>
    </row>
    <row r="20635" spans="4:6">
      <c r="D20635" s="63"/>
      <c r="F20635" s="64"/>
    </row>
    <row r="20636" spans="4:6">
      <c r="D20636" s="63"/>
      <c r="F20636" s="64"/>
    </row>
    <row r="20637" spans="4:6">
      <c r="D20637" s="63"/>
      <c r="F20637" s="64"/>
    </row>
    <row r="20638" spans="4:6">
      <c r="D20638" s="63"/>
      <c r="F20638" s="64"/>
    </row>
    <row r="20639" spans="4:6">
      <c r="D20639" s="63"/>
      <c r="F20639" s="64"/>
    </row>
    <row r="20640" spans="4:6">
      <c r="D20640" s="63"/>
      <c r="F20640" s="64"/>
    </row>
    <row r="20641" spans="4:6">
      <c r="D20641" s="63"/>
      <c r="F20641" s="64"/>
    </row>
    <row r="20642" spans="4:6">
      <c r="D20642" s="63"/>
      <c r="F20642" s="64"/>
    </row>
    <row r="20643" spans="4:6">
      <c r="D20643" s="63"/>
      <c r="F20643" s="64"/>
    </row>
    <row r="20644" spans="4:6">
      <c r="D20644" s="63"/>
      <c r="F20644" s="64"/>
    </row>
    <row r="20645" spans="4:6">
      <c r="D20645" s="63"/>
      <c r="F20645" s="64"/>
    </row>
    <row r="20646" spans="4:6">
      <c r="D20646" s="63"/>
      <c r="F20646" s="64"/>
    </row>
    <row r="20647" spans="4:6">
      <c r="D20647" s="63"/>
      <c r="F20647" s="64"/>
    </row>
    <row r="20648" spans="4:6">
      <c r="D20648" s="63"/>
      <c r="F20648" s="64"/>
    </row>
    <row r="20649" spans="4:6">
      <c r="D20649" s="63"/>
      <c r="F20649" s="64"/>
    </row>
    <row r="20650" spans="4:6">
      <c r="D20650" s="63"/>
      <c r="F20650" s="64"/>
    </row>
    <row r="20651" spans="4:6">
      <c r="D20651" s="63"/>
      <c r="F20651" s="64"/>
    </row>
    <row r="20652" spans="4:6">
      <c r="D20652" s="63"/>
      <c r="F20652" s="64"/>
    </row>
    <row r="20653" spans="4:6">
      <c r="D20653" s="63"/>
      <c r="F20653" s="64"/>
    </row>
    <row r="20654" spans="4:6">
      <c r="D20654" s="63"/>
      <c r="F20654" s="64"/>
    </row>
    <row r="20655" spans="4:6">
      <c r="D20655" s="63"/>
      <c r="F20655" s="64"/>
    </row>
    <row r="20656" spans="4:6">
      <c r="D20656" s="63"/>
      <c r="F20656" s="64"/>
    </row>
    <row r="20657" spans="4:6">
      <c r="D20657" s="63"/>
      <c r="F20657" s="64"/>
    </row>
    <row r="20658" spans="4:6">
      <c r="D20658" s="63"/>
      <c r="F20658" s="64"/>
    </row>
    <row r="20659" spans="4:6">
      <c r="D20659" s="63"/>
      <c r="F20659" s="64"/>
    </row>
    <row r="20660" spans="4:6">
      <c r="D20660" s="63"/>
      <c r="F20660" s="64"/>
    </row>
    <row r="20661" spans="4:6">
      <c r="D20661" s="63"/>
      <c r="F20661" s="64"/>
    </row>
    <row r="20662" spans="4:6">
      <c r="D20662" s="63"/>
      <c r="F20662" s="64"/>
    </row>
    <row r="20663" spans="4:6">
      <c r="D20663" s="63"/>
      <c r="F20663" s="64"/>
    </row>
    <row r="20664" spans="4:6">
      <c r="D20664" s="63"/>
      <c r="F20664" s="64"/>
    </row>
    <row r="20665" spans="4:6">
      <c r="D20665" s="63"/>
      <c r="F20665" s="64"/>
    </row>
    <row r="20666" spans="4:6">
      <c r="D20666" s="63"/>
      <c r="F20666" s="64"/>
    </row>
    <row r="20667" spans="4:6">
      <c r="D20667" s="63"/>
      <c r="F20667" s="64"/>
    </row>
    <row r="20668" spans="4:6">
      <c r="D20668" s="63"/>
      <c r="F20668" s="64"/>
    </row>
    <row r="20669" spans="4:6">
      <c r="D20669" s="63"/>
      <c r="F20669" s="64"/>
    </row>
    <row r="20670" spans="4:6">
      <c r="D20670" s="63"/>
      <c r="F20670" s="64"/>
    </row>
    <row r="20671" spans="4:6">
      <c r="D20671" s="63"/>
      <c r="F20671" s="64"/>
    </row>
    <row r="20672" spans="4:6">
      <c r="D20672" s="63"/>
      <c r="F20672" s="64"/>
    </row>
    <row r="20673" spans="4:6">
      <c r="D20673" s="63"/>
      <c r="F20673" s="64"/>
    </row>
    <row r="20674" spans="4:6">
      <c r="D20674" s="63"/>
      <c r="F20674" s="64"/>
    </row>
    <row r="20675" spans="4:6">
      <c r="D20675" s="63"/>
      <c r="F20675" s="64"/>
    </row>
    <row r="20676" spans="4:6">
      <c r="D20676" s="63"/>
      <c r="F20676" s="64"/>
    </row>
    <row r="20677" spans="4:6">
      <c r="D20677" s="63"/>
      <c r="F20677" s="64"/>
    </row>
    <row r="20678" spans="4:6">
      <c r="D20678" s="63"/>
      <c r="F20678" s="64"/>
    </row>
    <row r="20679" spans="4:6">
      <c r="D20679" s="63"/>
      <c r="F20679" s="64"/>
    </row>
    <row r="20680" spans="4:6">
      <c r="D20680" s="63"/>
      <c r="F20680" s="64"/>
    </row>
    <row r="20681" spans="4:6">
      <c r="D20681" s="63"/>
      <c r="F20681" s="64"/>
    </row>
    <row r="20682" spans="4:6">
      <c r="D20682" s="63"/>
      <c r="F20682" s="64"/>
    </row>
    <row r="20683" spans="4:6">
      <c r="D20683" s="63"/>
      <c r="F20683" s="64"/>
    </row>
    <row r="20684" spans="4:6">
      <c r="D20684" s="63"/>
      <c r="F20684" s="64"/>
    </row>
    <row r="20685" spans="4:6">
      <c r="D20685" s="63"/>
      <c r="F20685" s="64"/>
    </row>
    <row r="20686" spans="4:6">
      <c r="D20686" s="63"/>
      <c r="F20686" s="64"/>
    </row>
    <row r="20687" spans="4:6">
      <c r="D20687" s="63"/>
      <c r="F20687" s="64"/>
    </row>
    <row r="20688" spans="4:6">
      <c r="D20688" s="63"/>
      <c r="F20688" s="64"/>
    </row>
    <row r="20689" spans="4:6">
      <c r="D20689" s="63"/>
      <c r="F20689" s="64"/>
    </row>
    <row r="20690" spans="4:6">
      <c r="D20690" s="63"/>
      <c r="F20690" s="64"/>
    </row>
    <row r="20691" spans="4:6">
      <c r="D20691" s="63"/>
      <c r="F20691" s="64"/>
    </row>
    <row r="20692" spans="4:6">
      <c r="D20692" s="63"/>
      <c r="F20692" s="64"/>
    </row>
    <row r="20693" spans="4:6">
      <c r="D20693" s="63"/>
      <c r="F20693" s="64"/>
    </row>
    <row r="20694" spans="4:6">
      <c r="D20694" s="63"/>
      <c r="F20694" s="64"/>
    </row>
    <row r="20695" spans="4:6">
      <c r="D20695" s="63"/>
      <c r="F20695" s="64"/>
    </row>
    <row r="20696" spans="4:6">
      <c r="D20696" s="63"/>
      <c r="F20696" s="64"/>
    </row>
    <row r="20697" spans="4:6">
      <c r="D20697" s="63"/>
      <c r="F20697" s="64"/>
    </row>
    <row r="20698" spans="4:6">
      <c r="D20698" s="63"/>
      <c r="F20698" s="64"/>
    </row>
    <row r="20699" spans="4:6">
      <c r="D20699" s="63"/>
      <c r="F20699" s="64"/>
    </row>
    <row r="20700" spans="4:6">
      <c r="D20700" s="63"/>
      <c r="F20700" s="64"/>
    </row>
    <row r="20701" spans="4:6">
      <c r="D20701" s="63"/>
      <c r="F20701" s="64"/>
    </row>
    <row r="20702" spans="4:6">
      <c r="D20702" s="63"/>
      <c r="F20702" s="64"/>
    </row>
    <row r="20703" spans="4:6">
      <c r="D20703" s="63"/>
      <c r="F20703" s="64"/>
    </row>
    <row r="20704" spans="4:6">
      <c r="D20704" s="63"/>
      <c r="F20704" s="64"/>
    </row>
    <row r="20705" spans="4:6">
      <c r="D20705" s="63"/>
      <c r="F20705" s="64"/>
    </row>
    <row r="20706" spans="4:6">
      <c r="D20706" s="63"/>
      <c r="F20706" s="64"/>
    </row>
    <row r="20707" spans="4:6">
      <c r="D20707" s="63"/>
      <c r="F20707" s="64"/>
    </row>
    <row r="20708" spans="4:6">
      <c r="D20708" s="63"/>
      <c r="F20708" s="64"/>
    </row>
    <row r="20709" spans="4:6">
      <c r="D20709" s="63"/>
      <c r="F20709" s="64"/>
    </row>
    <row r="20710" spans="4:6">
      <c r="D20710" s="63"/>
      <c r="F20710" s="64"/>
    </row>
    <row r="20711" spans="4:6">
      <c r="D20711" s="63"/>
      <c r="F20711" s="64"/>
    </row>
    <row r="20712" spans="4:6">
      <c r="D20712" s="63"/>
      <c r="F20712" s="64"/>
    </row>
    <row r="20713" spans="4:6">
      <c r="D20713" s="63"/>
      <c r="F20713" s="64"/>
    </row>
    <row r="20714" spans="4:6">
      <c r="D20714" s="63"/>
      <c r="F20714" s="64"/>
    </row>
    <row r="20715" spans="4:6">
      <c r="D20715" s="63"/>
      <c r="F20715" s="64"/>
    </row>
    <row r="20716" spans="4:6">
      <c r="D20716" s="63"/>
      <c r="F20716" s="64"/>
    </row>
    <row r="20717" spans="4:6">
      <c r="D20717" s="63"/>
      <c r="F20717" s="64"/>
    </row>
    <row r="20718" spans="4:6">
      <c r="D20718" s="63"/>
      <c r="F20718" s="64"/>
    </row>
    <row r="20719" spans="4:6">
      <c r="D20719" s="63"/>
      <c r="F20719" s="64"/>
    </row>
    <row r="20720" spans="4:6">
      <c r="D20720" s="63"/>
      <c r="F20720" s="64"/>
    </row>
    <row r="20721" spans="4:6">
      <c r="D20721" s="63"/>
      <c r="F20721" s="64"/>
    </row>
    <row r="20722" spans="4:6">
      <c r="D20722" s="63"/>
      <c r="F20722" s="64"/>
    </row>
    <row r="20723" spans="4:6">
      <c r="D20723" s="63"/>
      <c r="F20723" s="64"/>
    </row>
    <row r="20724" spans="4:6">
      <c r="D20724" s="63"/>
      <c r="F20724" s="64"/>
    </row>
    <row r="20725" spans="4:6">
      <c r="D20725" s="63"/>
      <c r="F20725" s="64"/>
    </row>
    <row r="20726" spans="4:6">
      <c r="D20726" s="63"/>
      <c r="F20726" s="64"/>
    </row>
    <row r="20727" spans="4:6">
      <c r="D20727" s="63"/>
      <c r="F20727" s="64"/>
    </row>
    <row r="20728" spans="4:6">
      <c r="D20728" s="63"/>
      <c r="F20728" s="64"/>
    </row>
    <row r="20729" spans="4:6">
      <c r="D20729" s="63"/>
      <c r="F20729" s="64"/>
    </row>
    <row r="20730" spans="4:6">
      <c r="D20730" s="63"/>
      <c r="F20730" s="64"/>
    </row>
    <row r="20731" spans="4:6">
      <c r="D20731" s="63"/>
      <c r="F20731" s="64"/>
    </row>
    <row r="20732" spans="4:6">
      <c r="D20732" s="63"/>
      <c r="F20732" s="64"/>
    </row>
    <row r="20733" spans="4:6">
      <c r="D20733" s="63"/>
      <c r="F20733" s="64"/>
    </row>
    <row r="20734" spans="4:6">
      <c r="D20734" s="63"/>
      <c r="F20734" s="64"/>
    </row>
    <row r="20735" spans="4:6">
      <c r="D20735" s="63"/>
      <c r="F20735" s="64"/>
    </row>
    <row r="20736" spans="4:6">
      <c r="D20736" s="63"/>
      <c r="F20736" s="64"/>
    </row>
    <row r="20737" spans="4:6">
      <c r="D20737" s="63"/>
      <c r="F20737" s="64"/>
    </row>
    <row r="20738" spans="4:6">
      <c r="D20738" s="63"/>
      <c r="F20738" s="64"/>
    </row>
    <row r="20739" spans="4:6">
      <c r="D20739" s="63"/>
      <c r="F20739" s="64"/>
    </row>
    <row r="20740" spans="4:6">
      <c r="D20740" s="63"/>
      <c r="F20740" s="64"/>
    </row>
    <row r="20741" spans="4:6">
      <c r="D20741" s="63"/>
      <c r="F20741" s="64"/>
    </row>
    <row r="20742" spans="4:6">
      <c r="D20742" s="63"/>
      <c r="F20742" s="64"/>
    </row>
    <row r="20743" spans="4:6">
      <c r="D20743" s="63"/>
      <c r="F20743" s="64"/>
    </row>
    <row r="20744" spans="4:6">
      <c r="D20744" s="63"/>
      <c r="F20744" s="64"/>
    </row>
    <row r="20745" spans="4:6">
      <c r="D20745" s="63"/>
      <c r="F20745" s="64"/>
    </row>
    <row r="20746" spans="4:6">
      <c r="D20746" s="63"/>
      <c r="F20746" s="64"/>
    </row>
    <row r="20747" spans="4:6">
      <c r="D20747" s="63"/>
      <c r="F20747" s="64"/>
    </row>
    <row r="20748" spans="4:6">
      <c r="D20748" s="63"/>
      <c r="F20748" s="64"/>
    </row>
    <row r="20749" spans="4:6">
      <c r="D20749" s="63"/>
      <c r="F20749" s="64"/>
    </row>
    <row r="20750" spans="4:6">
      <c r="D20750" s="63"/>
      <c r="F20750" s="64"/>
    </row>
    <row r="20751" spans="4:6">
      <c r="D20751" s="63"/>
      <c r="F20751" s="64"/>
    </row>
    <row r="20752" spans="4:6">
      <c r="D20752" s="63"/>
      <c r="F20752" s="64"/>
    </row>
    <row r="20753" spans="4:6">
      <c r="D20753" s="63"/>
      <c r="F20753" s="64"/>
    </row>
    <row r="20754" spans="4:6">
      <c r="D20754" s="63"/>
      <c r="F20754" s="64"/>
    </row>
    <row r="20755" spans="4:6">
      <c r="D20755" s="63"/>
      <c r="F20755" s="64"/>
    </row>
    <row r="20756" spans="4:6">
      <c r="D20756" s="63"/>
      <c r="F20756" s="64"/>
    </row>
    <row r="20757" spans="4:6">
      <c r="D20757" s="63"/>
      <c r="F20757" s="64"/>
    </row>
    <row r="20758" spans="4:6">
      <c r="D20758" s="63"/>
      <c r="F20758" s="64"/>
    </row>
    <row r="20759" spans="4:6">
      <c r="D20759" s="63"/>
      <c r="F20759" s="64"/>
    </row>
    <row r="20760" spans="4:6">
      <c r="D20760" s="63"/>
      <c r="F20760" s="64"/>
    </row>
    <row r="20761" spans="4:6">
      <c r="D20761" s="63"/>
      <c r="F20761" s="64"/>
    </row>
    <row r="20762" spans="4:6">
      <c r="D20762" s="63"/>
      <c r="F20762" s="64"/>
    </row>
    <row r="20763" spans="4:6">
      <c r="D20763" s="63"/>
      <c r="F20763" s="64"/>
    </row>
    <row r="20764" spans="4:6">
      <c r="D20764" s="63"/>
      <c r="F20764" s="64"/>
    </row>
    <row r="20765" spans="4:6">
      <c r="D20765" s="63"/>
      <c r="F20765" s="64"/>
    </row>
    <row r="20766" spans="4:6">
      <c r="D20766" s="63"/>
      <c r="F20766" s="64"/>
    </row>
    <row r="20767" spans="4:6">
      <c r="D20767" s="63"/>
      <c r="F20767" s="64"/>
    </row>
    <row r="20768" spans="4:6">
      <c r="D20768" s="63"/>
      <c r="F20768" s="64"/>
    </row>
    <row r="20769" spans="4:6">
      <c r="D20769" s="63"/>
      <c r="F20769" s="64"/>
    </row>
    <row r="20770" spans="4:6">
      <c r="D20770" s="63"/>
      <c r="F20770" s="64"/>
    </row>
    <row r="20771" spans="4:6">
      <c r="D20771" s="63"/>
      <c r="F20771" s="64"/>
    </row>
    <row r="20772" spans="4:6">
      <c r="D20772" s="63"/>
      <c r="F20772" s="64"/>
    </row>
    <row r="20773" spans="4:6">
      <c r="D20773" s="63"/>
      <c r="F20773" s="64"/>
    </row>
    <row r="20774" spans="4:6">
      <c r="D20774" s="63"/>
      <c r="F20774" s="64"/>
    </row>
    <row r="20775" spans="4:6">
      <c r="D20775" s="63"/>
      <c r="F20775" s="64"/>
    </row>
    <row r="20776" spans="4:6">
      <c r="D20776" s="63"/>
      <c r="F20776" s="64"/>
    </row>
    <row r="20777" spans="4:6">
      <c r="D20777" s="63"/>
      <c r="F20777" s="64"/>
    </row>
    <row r="20778" spans="4:6">
      <c r="D20778" s="63"/>
      <c r="F20778" s="64"/>
    </row>
    <row r="20779" spans="4:6">
      <c r="D20779" s="63"/>
      <c r="F20779" s="64"/>
    </row>
    <row r="20780" spans="4:6">
      <c r="D20780" s="63"/>
      <c r="F20780" s="64"/>
    </row>
    <row r="20781" spans="4:6">
      <c r="D20781" s="63"/>
      <c r="F20781" s="64"/>
    </row>
    <row r="20782" spans="4:6">
      <c r="D20782" s="63"/>
      <c r="F20782" s="64"/>
    </row>
    <row r="20783" spans="4:6">
      <c r="D20783" s="63"/>
      <c r="F20783" s="64"/>
    </row>
    <row r="20784" spans="4:6">
      <c r="D20784" s="63"/>
      <c r="F20784" s="64"/>
    </row>
    <row r="20785" spans="4:6">
      <c r="D20785" s="63"/>
      <c r="F20785" s="64"/>
    </row>
    <row r="20786" spans="4:6">
      <c r="D20786" s="63"/>
      <c r="F20786" s="64"/>
    </row>
    <row r="20787" spans="4:6">
      <c r="D20787" s="63"/>
      <c r="F20787" s="64"/>
    </row>
    <row r="20788" spans="4:6">
      <c r="D20788" s="63"/>
      <c r="F20788" s="64"/>
    </row>
    <row r="20789" spans="4:6">
      <c r="D20789" s="63"/>
      <c r="F20789" s="64"/>
    </row>
    <row r="20790" spans="4:6">
      <c r="D20790" s="63"/>
      <c r="F20790" s="64"/>
    </row>
    <row r="20791" spans="4:6">
      <c r="D20791" s="63"/>
      <c r="F20791" s="64"/>
    </row>
    <row r="20792" spans="4:6">
      <c r="D20792" s="63"/>
      <c r="F20792" s="64"/>
    </row>
    <row r="20793" spans="4:6">
      <c r="D20793" s="63"/>
      <c r="F20793" s="64"/>
    </row>
    <row r="20794" spans="4:6">
      <c r="D20794" s="63"/>
      <c r="F20794" s="64"/>
    </row>
    <row r="20795" spans="4:6">
      <c r="D20795" s="63"/>
      <c r="F20795" s="64"/>
    </row>
    <row r="20796" spans="4:6">
      <c r="D20796" s="63"/>
      <c r="F20796" s="64"/>
    </row>
    <row r="20797" spans="4:6">
      <c r="D20797" s="63"/>
      <c r="F20797" s="64"/>
    </row>
    <row r="20798" spans="4:6">
      <c r="D20798" s="63"/>
      <c r="F20798" s="64"/>
    </row>
    <row r="20799" spans="4:6">
      <c r="D20799" s="63"/>
      <c r="F20799" s="64"/>
    </row>
    <row r="20800" spans="4:6">
      <c r="D20800" s="63"/>
      <c r="F20800" s="64"/>
    </row>
    <row r="20801" spans="4:6">
      <c r="D20801" s="63"/>
      <c r="F20801" s="64"/>
    </row>
    <row r="20802" spans="4:6">
      <c r="D20802" s="63"/>
      <c r="F20802" s="64"/>
    </row>
    <row r="20803" spans="4:6">
      <c r="D20803" s="63"/>
      <c r="F20803" s="64"/>
    </row>
    <row r="20804" spans="4:6">
      <c r="D20804" s="63"/>
      <c r="F20804" s="64"/>
    </row>
    <row r="20805" spans="4:6">
      <c r="D20805" s="63"/>
      <c r="F20805" s="64"/>
    </row>
    <row r="20806" spans="4:6">
      <c r="D20806" s="63"/>
      <c r="F20806" s="64"/>
    </row>
    <row r="20807" spans="4:6">
      <c r="D20807" s="63"/>
      <c r="F20807" s="64"/>
    </row>
    <row r="20808" spans="4:6">
      <c r="D20808" s="63"/>
      <c r="F20808" s="64"/>
    </row>
    <row r="20809" spans="4:6">
      <c r="D20809" s="63"/>
      <c r="F20809" s="64"/>
    </row>
    <row r="20810" spans="4:6">
      <c r="D20810" s="63"/>
      <c r="F20810" s="64"/>
    </row>
    <row r="20811" spans="4:6">
      <c r="D20811" s="63"/>
      <c r="F20811" s="64"/>
    </row>
    <row r="20812" spans="4:6">
      <c r="D20812" s="63"/>
      <c r="F20812" s="64"/>
    </row>
    <row r="20813" spans="4:6">
      <c r="D20813" s="63"/>
      <c r="F20813" s="64"/>
    </row>
    <row r="20814" spans="4:6">
      <c r="D20814" s="63"/>
      <c r="F20814" s="64"/>
    </row>
    <row r="20815" spans="4:6">
      <c r="D20815" s="63"/>
      <c r="F20815" s="64"/>
    </row>
    <row r="20816" spans="4:6">
      <c r="D20816" s="63"/>
      <c r="F20816" s="64"/>
    </row>
    <row r="20817" spans="4:6">
      <c r="D20817" s="63"/>
      <c r="F20817" s="64"/>
    </row>
    <row r="20818" spans="4:6">
      <c r="D20818" s="63"/>
      <c r="F20818" s="64"/>
    </row>
    <row r="20819" spans="4:6">
      <c r="D20819" s="63"/>
      <c r="F20819" s="64"/>
    </row>
    <row r="20820" spans="4:6">
      <c r="D20820" s="63"/>
      <c r="F20820" s="64"/>
    </row>
    <row r="20821" spans="4:6">
      <c r="D20821" s="63"/>
      <c r="F20821" s="64"/>
    </row>
    <row r="20822" spans="4:6">
      <c r="D20822" s="63"/>
      <c r="F20822" s="64"/>
    </row>
    <row r="20823" spans="4:6">
      <c r="D20823" s="63"/>
      <c r="F20823" s="64"/>
    </row>
    <row r="20824" spans="4:6">
      <c r="D20824" s="63"/>
      <c r="F20824" s="64"/>
    </row>
    <row r="20825" spans="4:6">
      <c r="D20825" s="63"/>
      <c r="F20825" s="64"/>
    </row>
    <row r="20826" spans="4:6">
      <c r="D20826" s="63"/>
      <c r="F20826" s="64"/>
    </row>
    <row r="20827" spans="4:6">
      <c r="D20827" s="63"/>
      <c r="F20827" s="64"/>
    </row>
    <row r="20828" spans="4:6">
      <c r="D20828" s="63"/>
      <c r="F20828" s="64"/>
    </row>
    <row r="20829" spans="4:6">
      <c r="D20829" s="63"/>
      <c r="F20829" s="64"/>
    </row>
    <row r="20830" spans="4:6">
      <c r="D20830" s="63"/>
      <c r="F20830" s="64"/>
    </row>
    <row r="20831" spans="4:6">
      <c r="D20831" s="63"/>
      <c r="F20831" s="64"/>
    </row>
    <row r="20832" spans="4:6">
      <c r="D20832" s="63"/>
      <c r="F20832" s="64"/>
    </row>
    <row r="20833" spans="4:6">
      <c r="D20833" s="63"/>
      <c r="F20833" s="64"/>
    </row>
    <row r="20834" spans="4:6">
      <c r="D20834" s="63"/>
      <c r="F20834" s="64"/>
    </row>
    <row r="20835" spans="4:6">
      <c r="D20835" s="63"/>
      <c r="F20835" s="64"/>
    </row>
    <row r="20836" spans="4:6">
      <c r="D20836" s="63"/>
      <c r="F20836" s="64"/>
    </row>
    <row r="20837" spans="4:6">
      <c r="D20837" s="63"/>
      <c r="F20837" s="64"/>
    </row>
    <row r="20838" spans="4:6">
      <c r="D20838" s="63"/>
      <c r="F20838" s="64"/>
    </row>
    <row r="20839" spans="4:6">
      <c r="D20839" s="63"/>
      <c r="F20839" s="64"/>
    </row>
    <row r="20840" spans="4:6">
      <c r="D20840" s="63"/>
      <c r="F20840" s="64"/>
    </row>
    <row r="20841" spans="4:6">
      <c r="D20841" s="63"/>
      <c r="F20841" s="64"/>
    </row>
    <row r="20842" spans="4:6">
      <c r="D20842" s="63"/>
      <c r="F20842" s="64"/>
    </row>
    <row r="20843" spans="4:6">
      <c r="D20843" s="63"/>
      <c r="F20843" s="64"/>
    </row>
    <row r="20844" spans="4:6">
      <c r="D20844" s="63"/>
      <c r="F20844" s="64"/>
    </row>
    <row r="20845" spans="4:6">
      <c r="D20845" s="63"/>
      <c r="F20845" s="64"/>
    </row>
    <row r="20846" spans="4:6">
      <c r="D20846" s="63"/>
      <c r="F20846" s="64"/>
    </row>
    <row r="20847" spans="4:6">
      <c r="D20847" s="63"/>
      <c r="F20847" s="64"/>
    </row>
    <row r="20848" spans="4:6">
      <c r="D20848" s="63"/>
      <c r="F20848" s="64"/>
    </row>
    <row r="20849" spans="4:6">
      <c r="D20849" s="63"/>
      <c r="F20849" s="64"/>
    </row>
    <row r="20850" spans="4:6">
      <c r="D20850" s="63"/>
      <c r="F20850" s="64"/>
    </row>
    <row r="20851" spans="4:6">
      <c r="D20851" s="63"/>
      <c r="F20851" s="64"/>
    </row>
    <row r="20852" spans="4:6">
      <c r="D20852" s="63"/>
      <c r="F20852" s="64"/>
    </row>
    <row r="20853" spans="4:6">
      <c r="D20853" s="63"/>
      <c r="F20853" s="64"/>
    </row>
    <row r="20854" spans="4:6">
      <c r="D20854" s="63"/>
      <c r="F20854" s="64"/>
    </row>
    <row r="20855" spans="4:6">
      <c r="D20855" s="63"/>
      <c r="F20855" s="64"/>
    </row>
    <row r="20856" spans="4:6">
      <c r="D20856" s="63"/>
      <c r="F20856" s="64"/>
    </row>
    <row r="20857" spans="4:6">
      <c r="D20857" s="63"/>
      <c r="F20857" s="64"/>
    </row>
    <row r="20858" spans="4:6">
      <c r="D20858" s="63"/>
      <c r="F20858" s="64"/>
    </row>
    <row r="20859" spans="4:6">
      <c r="D20859" s="63"/>
      <c r="F20859" s="64"/>
    </row>
    <row r="20860" spans="4:6">
      <c r="D20860" s="63"/>
      <c r="F20860" s="64"/>
    </row>
    <row r="20861" spans="4:6">
      <c r="D20861" s="63"/>
      <c r="F20861" s="64"/>
    </row>
    <row r="20862" spans="4:6">
      <c r="D20862" s="63"/>
      <c r="F20862" s="64"/>
    </row>
    <row r="20863" spans="4:6">
      <c r="D20863" s="63"/>
      <c r="F20863" s="64"/>
    </row>
    <row r="20864" spans="4:6">
      <c r="D20864" s="63"/>
      <c r="F20864" s="64"/>
    </row>
    <row r="20865" spans="4:6">
      <c r="D20865" s="63"/>
      <c r="F20865" s="64"/>
    </row>
    <row r="20866" spans="4:6">
      <c r="D20866" s="63"/>
      <c r="F20866" s="64"/>
    </row>
    <row r="20867" spans="4:6">
      <c r="D20867" s="63"/>
      <c r="F20867" s="64"/>
    </row>
    <row r="20868" spans="4:6">
      <c r="D20868" s="63"/>
      <c r="F20868" s="64"/>
    </row>
    <row r="20869" spans="4:6">
      <c r="D20869" s="63"/>
      <c r="F20869" s="64"/>
    </row>
    <row r="20870" spans="4:6">
      <c r="D20870" s="63"/>
      <c r="F20870" s="64"/>
    </row>
    <row r="20871" spans="4:6">
      <c r="D20871" s="63"/>
      <c r="F20871" s="64"/>
    </row>
    <row r="20872" spans="4:6">
      <c r="D20872" s="63"/>
      <c r="F20872" s="64"/>
    </row>
    <row r="20873" spans="4:6">
      <c r="D20873" s="63"/>
      <c r="F20873" s="64"/>
    </row>
    <row r="20874" spans="4:6">
      <c r="D20874" s="63"/>
      <c r="F20874" s="64"/>
    </row>
    <row r="20875" spans="4:6">
      <c r="D20875" s="63"/>
      <c r="F20875" s="64"/>
    </row>
    <row r="20876" spans="4:6">
      <c r="D20876" s="63"/>
      <c r="F20876" s="64"/>
    </row>
    <row r="20877" spans="4:6">
      <c r="D20877" s="63"/>
      <c r="F20877" s="64"/>
    </row>
    <row r="20878" spans="4:6">
      <c r="D20878" s="63"/>
      <c r="F20878" s="64"/>
    </row>
    <row r="20879" spans="4:6">
      <c r="D20879" s="63"/>
      <c r="F20879" s="64"/>
    </row>
    <row r="20880" spans="4:6">
      <c r="D20880" s="63"/>
      <c r="F20880" s="64"/>
    </row>
    <row r="20881" spans="4:6">
      <c r="D20881" s="63"/>
      <c r="F20881" s="64"/>
    </row>
    <row r="20882" spans="4:6">
      <c r="D20882" s="63"/>
      <c r="F20882" s="64"/>
    </row>
    <row r="20883" spans="4:6">
      <c r="D20883" s="63"/>
      <c r="F20883" s="64"/>
    </row>
    <row r="20884" spans="4:6">
      <c r="D20884" s="63"/>
      <c r="F20884" s="64"/>
    </row>
    <row r="20885" spans="4:6">
      <c r="D20885" s="63"/>
      <c r="F20885" s="64"/>
    </row>
    <row r="20886" spans="4:6">
      <c r="D20886" s="63"/>
      <c r="F20886" s="64"/>
    </row>
    <row r="20887" spans="4:6">
      <c r="D20887" s="63"/>
      <c r="F20887" s="64"/>
    </row>
    <row r="20888" spans="4:6">
      <c r="D20888" s="63"/>
      <c r="F20888" s="64"/>
    </row>
    <row r="20889" spans="4:6">
      <c r="D20889" s="63"/>
      <c r="F20889" s="64"/>
    </row>
    <row r="20890" spans="4:6">
      <c r="D20890" s="63"/>
      <c r="F20890" s="64"/>
    </row>
    <row r="20891" spans="4:6">
      <c r="D20891" s="63"/>
      <c r="F20891" s="64"/>
    </row>
    <row r="20892" spans="4:6">
      <c r="D20892" s="63"/>
      <c r="F20892" s="64"/>
    </row>
    <row r="20893" spans="4:6">
      <c r="D20893" s="63"/>
      <c r="F20893" s="64"/>
    </row>
    <row r="20894" spans="4:6">
      <c r="D20894" s="63"/>
      <c r="F20894" s="64"/>
    </row>
    <row r="20895" spans="4:6">
      <c r="D20895" s="63"/>
      <c r="F20895" s="64"/>
    </row>
    <row r="20896" spans="4:6">
      <c r="D20896" s="63"/>
      <c r="F20896" s="64"/>
    </row>
    <row r="20897" spans="4:6">
      <c r="D20897" s="63"/>
      <c r="F20897" s="64"/>
    </row>
    <row r="20898" spans="4:6">
      <c r="D20898" s="63"/>
      <c r="F20898" s="64"/>
    </row>
    <row r="20899" spans="4:6">
      <c r="D20899" s="63"/>
      <c r="F20899" s="64"/>
    </row>
    <row r="20900" spans="4:6">
      <c r="D20900" s="63"/>
      <c r="F20900" s="64"/>
    </row>
    <row r="20901" spans="4:6">
      <c r="D20901" s="63"/>
      <c r="F20901" s="64"/>
    </row>
    <row r="20902" spans="4:6">
      <c r="D20902" s="63"/>
      <c r="F20902" s="64"/>
    </row>
    <row r="20903" spans="4:6">
      <c r="D20903" s="63"/>
      <c r="F20903" s="64"/>
    </row>
    <row r="20904" spans="4:6">
      <c r="D20904" s="63"/>
      <c r="F20904" s="64"/>
    </row>
    <row r="20905" spans="4:6">
      <c r="D20905" s="63"/>
      <c r="F20905" s="64"/>
    </row>
    <row r="20906" spans="4:6">
      <c r="D20906" s="63"/>
      <c r="F20906" s="64"/>
    </row>
    <row r="20907" spans="4:6">
      <c r="D20907" s="63"/>
      <c r="F20907" s="64"/>
    </row>
    <row r="20908" spans="4:6">
      <c r="D20908" s="63"/>
      <c r="F20908" s="64"/>
    </row>
    <row r="20909" spans="4:6">
      <c r="D20909" s="63"/>
      <c r="F20909" s="64"/>
    </row>
    <row r="20910" spans="4:6">
      <c r="D20910" s="63"/>
      <c r="F20910" s="64"/>
    </row>
    <row r="20911" spans="4:6">
      <c r="D20911" s="63"/>
      <c r="F20911" s="64"/>
    </row>
    <row r="20912" spans="4:6">
      <c r="D20912" s="63"/>
      <c r="F20912" s="64"/>
    </row>
    <row r="20913" spans="4:6">
      <c r="D20913" s="63"/>
      <c r="F20913" s="64"/>
    </row>
    <row r="20914" spans="4:6">
      <c r="D20914" s="63"/>
      <c r="F20914" s="64"/>
    </row>
    <row r="20915" spans="4:6">
      <c r="D20915" s="63"/>
      <c r="F20915" s="64"/>
    </row>
    <row r="20916" spans="4:6">
      <c r="D20916" s="63"/>
      <c r="F20916" s="64"/>
    </row>
    <row r="20917" spans="4:6">
      <c r="D20917" s="63"/>
      <c r="F20917" s="64"/>
    </row>
    <row r="20918" spans="4:6">
      <c r="D20918" s="63"/>
      <c r="F20918" s="64"/>
    </row>
    <row r="20919" spans="4:6">
      <c r="D20919" s="63"/>
      <c r="F20919" s="64"/>
    </row>
    <row r="20920" spans="4:6">
      <c r="D20920" s="63"/>
      <c r="F20920" s="64"/>
    </row>
    <row r="20921" spans="4:6">
      <c r="D20921" s="63"/>
      <c r="F20921" s="64"/>
    </row>
    <row r="20922" spans="4:6">
      <c r="D20922" s="63"/>
      <c r="F20922" s="64"/>
    </row>
    <row r="20923" spans="4:6">
      <c r="D20923" s="63"/>
      <c r="F20923" s="64"/>
    </row>
    <row r="20924" spans="4:6">
      <c r="D20924" s="63"/>
      <c r="F20924" s="64"/>
    </row>
    <row r="20925" spans="4:6">
      <c r="D20925" s="63"/>
      <c r="F20925" s="64"/>
    </row>
    <row r="20926" spans="4:6">
      <c r="D20926" s="63"/>
      <c r="F20926" s="64"/>
    </row>
    <row r="20927" spans="4:6">
      <c r="D20927" s="63"/>
      <c r="F20927" s="64"/>
    </row>
    <row r="20928" spans="4:6">
      <c r="D20928" s="63"/>
      <c r="F20928" s="64"/>
    </row>
    <row r="20929" spans="4:6">
      <c r="D20929" s="63"/>
      <c r="F20929" s="64"/>
    </row>
    <row r="20930" spans="4:6">
      <c r="D20930" s="63"/>
      <c r="F20930" s="64"/>
    </row>
    <row r="20931" spans="4:6">
      <c r="D20931" s="63"/>
      <c r="F20931" s="64"/>
    </row>
    <row r="20932" spans="4:6">
      <c r="D20932" s="63"/>
      <c r="F20932" s="64"/>
    </row>
    <row r="20933" spans="4:6">
      <c r="D20933" s="63"/>
      <c r="F20933" s="64"/>
    </row>
    <row r="20934" spans="4:6">
      <c r="D20934" s="63"/>
      <c r="F20934" s="64"/>
    </row>
    <row r="20935" spans="4:6">
      <c r="D20935" s="63"/>
      <c r="F20935" s="64"/>
    </row>
    <row r="20936" spans="4:6">
      <c r="D20936" s="63"/>
      <c r="F20936" s="64"/>
    </row>
    <row r="20937" spans="4:6">
      <c r="D20937" s="63"/>
      <c r="F20937" s="64"/>
    </row>
    <row r="20938" spans="4:6">
      <c r="D20938" s="63"/>
      <c r="F20938" s="64"/>
    </row>
    <row r="20939" spans="4:6">
      <c r="D20939" s="63"/>
      <c r="F20939" s="64"/>
    </row>
    <row r="20940" spans="4:6">
      <c r="D20940" s="63"/>
      <c r="F20940" s="64"/>
    </row>
    <row r="20941" spans="4:6">
      <c r="D20941" s="63"/>
      <c r="F20941" s="64"/>
    </row>
    <row r="20942" spans="4:6">
      <c r="D20942" s="63"/>
      <c r="F20942" s="64"/>
    </row>
    <row r="20943" spans="4:6">
      <c r="D20943" s="63"/>
      <c r="F20943" s="64"/>
    </row>
    <row r="20944" spans="4:6">
      <c r="D20944" s="63"/>
      <c r="F20944" s="64"/>
    </row>
    <row r="20945" spans="4:6">
      <c r="D20945" s="63"/>
      <c r="F20945" s="64"/>
    </row>
    <row r="20946" spans="4:6">
      <c r="D20946" s="63"/>
      <c r="F20946" s="64"/>
    </row>
    <row r="20947" spans="4:6">
      <c r="D20947" s="63"/>
      <c r="F20947" s="64"/>
    </row>
    <row r="20948" spans="4:6">
      <c r="D20948" s="63"/>
      <c r="F20948" s="64"/>
    </row>
    <row r="20949" spans="4:6">
      <c r="D20949" s="63"/>
      <c r="F20949" s="64"/>
    </row>
    <row r="20950" spans="4:6">
      <c r="D20950" s="63"/>
      <c r="F20950" s="64"/>
    </row>
    <row r="20951" spans="4:6">
      <c r="D20951" s="63"/>
      <c r="F20951" s="64"/>
    </row>
    <row r="20952" spans="4:6">
      <c r="D20952" s="63"/>
      <c r="F20952" s="64"/>
    </row>
    <row r="20953" spans="4:6">
      <c r="D20953" s="63"/>
      <c r="F20953" s="64"/>
    </row>
    <row r="20954" spans="4:6">
      <c r="D20954" s="63"/>
      <c r="F20954" s="64"/>
    </row>
    <row r="20955" spans="4:6">
      <c r="D20955" s="63"/>
      <c r="F20955" s="64"/>
    </row>
    <row r="20956" spans="4:6">
      <c r="D20956" s="63"/>
      <c r="F20956" s="64"/>
    </row>
    <row r="20957" spans="4:6">
      <c r="D20957" s="63"/>
      <c r="F20957" s="64"/>
    </row>
    <row r="20958" spans="4:6">
      <c r="D20958" s="63"/>
      <c r="F20958" s="64"/>
    </row>
    <row r="20959" spans="4:6">
      <c r="D20959" s="63"/>
      <c r="F20959" s="64"/>
    </row>
    <row r="20960" spans="4:6">
      <c r="D20960" s="63"/>
      <c r="F20960" s="64"/>
    </row>
    <row r="20961" spans="4:6">
      <c r="D20961" s="63"/>
      <c r="F20961" s="64"/>
    </row>
    <row r="20962" spans="4:6">
      <c r="D20962" s="63"/>
      <c r="F20962" s="64"/>
    </row>
    <row r="20963" spans="4:6">
      <c r="D20963" s="63"/>
      <c r="F20963" s="64"/>
    </row>
    <row r="20964" spans="4:6">
      <c r="D20964" s="63"/>
      <c r="F20964" s="64"/>
    </row>
    <row r="20965" spans="4:6">
      <c r="D20965" s="63"/>
      <c r="F20965" s="64"/>
    </row>
    <row r="20966" spans="4:6">
      <c r="D20966" s="63"/>
      <c r="F20966" s="64"/>
    </row>
    <row r="20967" spans="4:6">
      <c r="D20967" s="63"/>
      <c r="F20967" s="64"/>
    </row>
    <row r="20968" spans="4:6">
      <c r="D20968" s="63"/>
      <c r="F20968" s="64"/>
    </row>
    <row r="20969" spans="4:6">
      <c r="D20969" s="63"/>
      <c r="F20969" s="64"/>
    </row>
    <row r="20970" spans="4:6">
      <c r="D20970" s="63"/>
      <c r="F20970" s="64"/>
    </row>
    <row r="20971" spans="4:6">
      <c r="D20971" s="63"/>
      <c r="F20971" s="64"/>
    </row>
    <row r="20972" spans="4:6">
      <c r="D20972" s="63"/>
      <c r="F20972" s="64"/>
    </row>
    <row r="20973" spans="4:6">
      <c r="D20973" s="63"/>
      <c r="F20973" s="64"/>
    </row>
    <row r="20974" spans="4:6">
      <c r="D20974" s="63"/>
      <c r="F20974" s="64"/>
    </row>
    <row r="20975" spans="4:6">
      <c r="D20975" s="63"/>
      <c r="F20975" s="64"/>
    </row>
    <row r="20976" spans="4:6">
      <c r="D20976" s="63"/>
      <c r="F20976" s="64"/>
    </row>
    <row r="20977" spans="4:6">
      <c r="D20977" s="63"/>
      <c r="F20977" s="64"/>
    </row>
    <row r="20978" spans="4:6">
      <c r="D20978" s="63"/>
      <c r="F20978" s="64"/>
    </row>
    <row r="20979" spans="4:6">
      <c r="D20979" s="63"/>
      <c r="F20979" s="64"/>
    </row>
    <row r="20980" spans="4:6">
      <c r="D20980" s="63"/>
      <c r="F20980" s="64"/>
    </row>
    <row r="20981" spans="4:6">
      <c r="D20981" s="63"/>
      <c r="F20981" s="64"/>
    </row>
    <row r="20982" spans="4:6">
      <c r="D20982" s="63"/>
      <c r="F20982" s="64"/>
    </row>
    <row r="20983" spans="4:6">
      <c r="D20983" s="63"/>
      <c r="F20983" s="64"/>
    </row>
    <row r="20984" spans="4:6">
      <c r="D20984" s="63"/>
      <c r="F20984" s="64"/>
    </row>
    <row r="20985" spans="4:6">
      <c r="D20985" s="63"/>
      <c r="F20985" s="64"/>
    </row>
    <row r="20986" spans="4:6">
      <c r="D20986" s="63"/>
      <c r="F20986" s="64"/>
    </row>
    <row r="20987" spans="4:6">
      <c r="D20987" s="63"/>
      <c r="F20987" s="64"/>
    </row>
    <row r="20988" spans="4:6">
      <c r="D20988" s="63"/>
      <c r="F20988" s="64"/>
    </row>
    <row r="20989" spans="4:6">
      <c r="D20989" s="63"/>
      <c r="F20989" s="64"/>
    </row>
    <row r="20990" spans="4:6">
      <c r="D20990" s="63"/>
      <c r="F20990" s="64"/>
    </row>
    <row r="20991" spans="4:6">
      <c r="D20991" s="63"/>
      <c r="F20991" s="64"/>
    </row>
    <row r="20992" spans="4:6">
      <c r="D20992" s="63"/>
      <c r="F20992" s="64"/>
    </row>
    <row r="20993" spans="4:6">
      <c r="D20993" s="63"/>
      <c r="F20993" s="64"/>
    </row>
    <row r="20994" spans="4:6">
      <c r="D20994" s="63"/>
      <c r="F20994" s="64"/>
    </row>
    <row r="20995" spans="4:6">
      <c r="D20995" s="63"/>
      <c r="F20995" s="64"/>
    </row>
    <row r="20996" spans="4:6">
      <c r="D20996" s="63"/>
      <c r="F20996" s="64"/>
    </row>
    <row r="20997" spans="4:6">
      <c r="D20997" s="63"/>
      <c r="F20997" s="64"/>
    </row>
    <row r="20998" spans="4:6">
      <c r="D20998" s="63"/>
      <c r="F20998" s="64"/>
    </row>
    <row r="20999" spans="4:6">
      <c r="D20999" s="63"/>
      <c r="F20999" s="64"/>
    </row>
    <row r="21000" spans="4:6">
      <c r="D21000" s="63"/>
      <c r="F21000" s="64"/>
    </row>
    <row r="21001" spans="4:6">
      <c r="D21001" s="63"/>
      <c r="F21001" s="64"/>
    </row>
    <row r="21002" spans="4:6">
      <c r="D21002" s="63"/>
      <c r="F21002" s="64"/>
    </row>
    <row r="21003" spans="4:6">
      <c r="D21003" s="63"/>
      <c r="F21003" s="64"/>
    </row>
    <row r="21004" spans="4:6">
      <c r="D21004" s="63"/>
      <c r="F21004" s="64"/>
    </row>
    <row r="21005" spans="4:6">
      <c r="D21005" s="63"/>
      <c r="F21005" s="64"/>
    </row>
    <row r="21006" spans="4:6">
      <c r="D21006" s="63"/>
      <c r="F21006" s="64"/>
    </row>
    <row r="21007" spans="4:6">
      <c r="D21007" s="63"/>
      <c r="F21007" s="64"/>
    </row>
    <row r="21008" spans="4:6">
      <c r="D21008" s="63"/>
      <c r="F21008" s="64"/>
    </row>
    <row r="21009" spans="4:6">
      <c r="D21009" s="63"/>
      <c r="F21009" s="64"/>
    </row>
    <row r="21010" spans="4:6">
      <c r="D21010" s="63"/>
      <c r="F21010" s="64"/>
    </row>
    <row r="21011" spans="4:6">
      <c r="D21011" s="63"/>
      <c r="F21011" s="64"/>
    </row>
    <row r="21012" spans="4:6">
      <c r="D21012" s="63"/>
      <c r="F21012" s="64"/>
    </row>
    <row r="21013" spans="4:6">
      <c r="D21013" s="63"/>
      <c r="F21013" s="64"/>
    </row>
    <row r="21014" spans="4:6">
      <c r="D21014" s="63"/>
      <c r="F21014" s="64"/>
    </row>
    <row r="21015" spans="4:6">
      <c r="D21015" s="63"/>
      <c r="F21015" s="64"/>
    </row>
    <row r="21016" spans="4:6">
      <c r="D21016" s="63"/>
      <c r="F21016" s="64"/>
    </row>
    <row r="21017" spans="4:6">
      <c r="D21017" s="63"/>
      <c r="F21017" s="64"/>
    </row>
    <row r="21018" spans="4:6">
      <c r="D21018" s="63"/>
      <c r="F21018" s="64"/>
    </row>
    <row r="21019" spans="4:6">
      <c r="D21019" s="63"/>
      <c r="F21019" s="64"/>
    </row>
    <row r="21020" spans="4:6">
      <c r="D21020" s="63"/>
      <c r="F21020" s="64"/>
    </row>
    <row r="21021" spans="4:6">
      <c r="D21021" s="63"/>
      <c r="F21021" s="64"/>
    </row>
    <row r="21022" spans="4:6">
      <c r="D21022" s="63"/>
      <c r="F21022" s="64"/>
    </row>
    <row r="21023" spans="4:6">
      <c r="D21023" s="63"/>
      <c r="F21023" s="64"/>
    </row>
    <row r="21024" spans="4:6">
      <c r="D21024" s="63"/>
      <c r="F21024" s="64"/>
    </row>
    <row r="21025" spans="4:6">
      <c r="D21025" s="63"/>
      <c r="F21025" s="64"/>
    </row>
    <row r="21026" spans="4:6">
      <c r="D21026" s="63"/>
      <c r="F21026" s="64"/>
    </row>
    <row r="21027" spans="4:6">
      <c r="D21027" s="63"/>
      <c r="F21027" s="64"/>
    </row>
    <row r="21028" spans="4:6">
      <c r="D21028" s="63"/>
      <c r="F21028" s="64"/>
    </row>
    <row r="21029" spans="4:6">
      <c r="D21029" s="63"/>
      <c r="F21029" s="64"/>
    </row>
    <row r="21030" spans="4:6">
      <c r="D21030" s="63"/>
      <c r="F21030" s="64"/>
    </row>
    <row r="21031" spans="4:6">
      <c r="D21031" s="63"/>
      <c r="F21031" s="64"/>
    </row>
    <row r="21032" spans="4:6">
      <c r="D21032" s="63"/>
      <c r="F21032" s="64"/>
    </row>
    <row r="21033" spans="4:6">
      <c r="D21033" s="63"/>
      <c r="F21033" s="64"/>
    </row>
    <row r="21034" spans="4:6">
      <c r="D21034" s="63"/>
      <c r="F21034" s="64"/>
    </row>
    <row r="21035" spans="4:6">
      <c r="D21035" s="63"/>
      <c r="F21035" s="64"/>
    </row>
    <row r="21036" spans="4:6">
      <c r="D21036" s="63"/>
      <c r="F21036" s="64"/>
    </row>
    <row r="21037" spans="4:6">
      <c r="D21037" s="63"/>
      <c r="F21037" s="64"/>
    </row>
    <row r="21038" spans="4:6">
      <c r="D21038" s="63"/>
      <c r="F21038" s="64"/>
    </row>
    <row r="21039" spans="4:6">
      <c r="D21039" s="63"/>
      <c r="F21039" s="64"/>
    </row>
    <row r="21040" spans="4:6">
      <c r="D21040" s="63"/>
      <c r="F21040" s="64"/>
    </row>
    <row r="21041" spans="4:6">
      <c r="D21041" s="63"/>
      <c r="F21041" s="64"/>
    </row>
    <row r="21042" spans="4:6">
      <c r="D21042" s="63"/>
      <c r="F21042" s="64"/>
    </row>
    <row r="21043" spans="4:6">
      <c r="D21043" s="63"/>
      <c r="F21043" s="64"/>
    </row>
    <row r="21044" spans="4:6">
      <c r="D21044" s="63"/>
      <c r="F21044" s="64"/>
    </row>
    <row r="21045" spans="4:6">
      <c r="D21045" s="63"/>
      <c r="F21045" s="64"/>
    </row>
    <row r="21046" spans="4:6">
      <c r="D21046" s="63"/>
      <c r="F21046" s="64"/>
    </row>
    <row r="21047" spans="4:6">
      <c r="D21047" s="63"/>
      <c r="F21047" s="64"/>
    </row>
    <row r="21048" spans="4:6">
      <c r="D21048" s="63"/>
      <c r="F21048" s="64"/>
    </row>
    <row r="21049" spans="4:6">
      <c r="D21049" s="63"/>
      <c r="F21049" s="64"/>
    </row>
    <row r="21050" spans="4:6">
      <c r="D21050" s="63"/>
      <c r="F21050" s="64"/>
    </row>
    <row r="21051" spans="4:6">
      <c r="D21051" s="63"/>
      <c r="F21051" s="64"/>
    </row>
    <row r="21052" spans="4:6">
      <c r="D21052" s="63"/>
      <c r="F21052" s="64"/>
    </row>
    <row r="21053" spans="4:6">
      <c r="D21053" s="63"/>
      <c r="F21053" s="64"/>
    </row>
    <row r="21054" spans="4:6">
      <c r="D21054" s="63"/>
      <c r="F21054" s="64"/>
    </row>
    <row r="21055" spans="4:6">
      <c r="D21055" s="63"/>
      <c r="F21055" s="64"/>
    </row>
    <row r="21056" spans="4:6">
      <c r="D21056" s="63"/>
      <c r="F21056" s="64"/>
    </row>
    <row r="21057" spans="4:6">
      <c r="D21057" s="63"/>
      <c r="F21057" s="64"/>
    </row>
    <row r="21058" spans="4:6">
      <c r="D21058" s="63"/>
      <c r="F21058" s="64"/>
    </row>
    <row r="21059" spans="4:6">
      <c r="D21059" s="63"/>
      <c r="F21059" s="64"/>
    </row>
    <row r="21060" spans="4:6">
      <c r="D21060" s="63"/>
      <c r="F21060" s="64"/>
    </row>
    <row r="21061" spans="4:6">
      <c r="D21061" s="63"/>
      <c r="F21061" s="64"/>
    </row>
    <row r="21062" spans="4:6">
      <c r="D21062" s="63"/>
      <c r="F21062" s="64"/>
    </row>
    <row r="21063" spans="4:6">
      <c r="D21063" s="63"/>
      <c r="F21063" s="64"/>
    </row>
    <row r="21064" spans="4:6">
      <c r="D21064" s="63"/>
      <c r="F21064" s="64"/>
    </row>
    <row r="21065" spans="4:6">
      <c r="D21065" s="63"/>
      <c r="F21065" s="64"/>
    </row>
    <row r="21066" spans="4:6">
      <c r="D21066" s="63"/>
      <c r="F21066" s="64"/>
    </row>
    <row r="21067" spans="4:6">
      <c r="D21067" s="63"/>
      <c r="F21067" s="64"/>
    </row>
    <row r="21068" spans="4:6">
      <c r="D21068" s="63"/>
      <c r="F21068" s="64"/>
    </row>
    <row r="21069" spans="4:6">
      <c r="D21069" s="63"/>
      <c r="F21069" s="64"/>
    </row>
    <row r="21070" spans="4:6">
      <c r="D21070" s="63"/>
      <c r="F21070" s="64"/>
    </row>
    <row r="21071" spans="4:6">
      <c r="D21071" s="63"/>
      <c r="F21071" s="64"/>
    </row>
    <row r="21072" spans="4:6">
      <c r="D21072" s="63"/>
      <c r="F21072" s="64"/>
    </row>
    <row r="21073" spans="4:6">
      <c r="D21073" s="63"/>
      <c r="F21073" s="64"/>
    </row>
    <row r="21074" spans="4:6">
      <c r="D21074" s="63"/>
      <c r="F21074" s="64"/>
    </row>
    <row r="21075" spans="4:6">
      <c r="D21075" s="63"/>
      <c r="F21075" s="64"/>
    </row>
    <row r="21076" spans="4:6">
      <c r="D21076" s="63"/>
      <c r="F21076" s="64"/>
    </row>
    <row r="21077" spans="4:6">
      <c r="D21077" s="63"/>
      <c r="F21077" s="64"/>
    </row>
    <row r="21078" spans="4:6">
      <c r="D21078" s="63"/>
      <c r="F21078" s="64"/>
    </row>
    <row r="21079" spans="4:6">
      <c r="D21079" s="63"/>
      <c r="F21079" s="64"/>
    </row>
    <row r="21080" spans="4:6">
      <c r="D21080" s="63"/>
      <c r="F21080" s="64"/>
    </row>
    <row r="21081" spans="4:6">
      <c r="D21081" s="63"/>
      <c r="F21081" s="64"/>
    </row>
    <row r="21082" spans="4:6">
      <c r="D21082" s="63"/>
      <c r="F21082" s="64"/>
    </row>
    <row r="21083" spans="4:6">
      <c r="D21083" s="63"/>
      <c r="F21083" s="64"/>
    </row>
    <row r="21084" spans="4:6">
      <c r="D21084" s="63"/>
      <c r="F21084" s="64"/>
    </row>
    <row r="21085" spans="4:6">
      <c r="D21085" s="63"/>
      <c r="F21085" s="64"/>
    </row>
    <row r="21086" spans="4:6">
      <c r="D21086" s="63"/>
      <c r="F21086" s="64"/>
    </row>
    <row r="21087" spans="4:6">
      <c r="D21087" s="63"/>
      <c r="F21087" s="64"/>
    </row>
    <row r="21088" spans="4:6">
      <c r="D21088" s="63"/>
      <c r="F21088" s="64"/>
    </row>
    <row r="21089" spans="4:6">
      <c r="D21089" s="63"/>
      <c r="F21089" s="64"/>
    </row>
    <row r="21090" spans="4:6">
      <c r="D21090" s="63"/>
      <c r="F21090" s="64"/>
    </row>
    <row r="21091" spans="4:6">
      <c r="D21091" s="63"/>
      <c r="F21091" s="64"/>
    </row>
    <row r="21092" spans="4:6">
      <c r="D21092" s="63"/>
      <c r="F21092" s="64"/>
    </row>
    <row r="21093" spans="4:6">
      <c r="D21093" s="63"/>
      <c r="F21093" s="64"/>
    </row>
    <row r="21094" spans="4:6">
      <c r="D21094" s="63"/>
      <c r="F21094" s="64"/>
    </row>
    <row r="21095" spans="4:6">
      <c r="D21095" s="63"/>
      <c r="F21095" s="64"/>
    </row>
    <row r="21096" spans="4:6">
      <c r="D21096" s="63"/>
      <c r="F21096" s="64"/>
    </row>
    <row r="21097" spans="4:6">
      <c r="D21097" s="63"/>
      <c r="F21097" s="64"/>
    </row>
    <row r="21098" spans="4:6">
      <c r="D21098" s="63"/>
      <c r="F21098" s="64"/>
    </row>
    <row r="21099" spans="4:6">
      <c r="D21099" s="63"/>
      <c r="F21099" s="64"/>
    </row>
    <row r="21100" spans="4:6">
      <c r="D21100" s="63"/>
      <c r="F21100" s="64"/>
    </row>
    <row r="21101" spans="4:6">
      <c r="D21101" s="63"/>
      <c r="F21101" s="64"/>
    </row>
    <row r="21102" spans="4:6">
      <c r="D21102" s="63"/>
      <c r="F21102" s="64"/>
    </row>
    <row r="21103" spans="4:6">
      <c r="D21103" s="63"/>
      <c r="F21103" s="64"/>
    </row>
    <row r="21104" spans="4:6">
      <c r="D21104" s="63"/>
      <c r="F21104" s="64"/>
    </row>
    <row r="21105" spans="4:6">
      <c r="D21105" s="63"/>
      <c r="F21105" s="64"/>
    </row>
    <row r="21106" spans="4:6">
      <c r="D21106" s="63"/>
      <c r="F21106" s="64"/>
    </row>
    <row r="21107" spans="4:6">
      <c r="D21107" s="63"/>
      <c r="F21107" s="64"/>
    </row>
    <row r="21108" spans="4:6">
      <c r="D21108" s="63"/>
      <c r="F21108" s="64"/>
    </row>
    <row r="21109" spans="4:6">
      <c r="D21109" s="63"/>
      <c r="F21109" s="64"/>
    </row>
    <row r="21110" spans="4:6">
      <c r="D21110" s="63"/>
      <c r="F21110" s="64"/>
    </row>
    <row r="21111" spans="4:6">
      <c r="D21111" s="63"/>
      <c r="F21111" s="64"/>
    </row>
    <row r="21112" spans="4:6">
      <c r="D21112" s="63"/>
      <c r="F21112" s="64"/>
    </row>
    <row r="21113" spans="4:6">
      <c r="D21113" s="63"/>
      <c r="F21113" s="64"/>
    </row>
    <row r="21114" spans="4:6">
      <c r="D21114" s="63"/>
      <c r="F21114" s="64"/>
    </row>
    <row r="21115" spans="4:6">
      <c r="D21115" s="63"/>
      <c r="F21115" s="64"/>
    </row>
    <row r="21116" spans="4:6">
      <c r="D21116" s="63"/>
      <c r="F21116" s="64"/>
    </row>
    <row r="21117" spans="4:6">
      <c r="D21117" s="63"/>
      <c r="F21117" s="64"/>
    </row>
    <row r="21118" spans="4:6">
      <c r="D21118" s="63"/>
      <c r="F21118" s="64"/>
    </row>
    <row r="21119" spans="4:6">
      <c r="D21119" s="63"/>
      <c r="F21119" s="64"/>
    </row>
    <row r="21120" spans="4:6">
      <c r="D21120" s="63"/>
      <c r="F21120" s="64"/>
    </row>
    <row r="21121" spans="4:6">
      <c r="D21121" s="63"/>
      <c r="F21121" s="64"/>
    </row>
    <row r="21122" spans="4:6">
      <c r="D21122" s="63"/>
      <c r="F21122" s="64"/>
    </row>
    <row r="21123" spans="4:6">
      <c r="D21123" s="63"/>
      <c r="F21123" s="64"/>
    </row>
    <row r="21124" spans="4:6">
      <c r="D21124" s="63"/>
      <c r="F21124" s="64"/>
    </row>
    <row r="21125" spans="4:6">
      <c r="D21125" s="63"/>
      <c r="F21125" s="64"/>
    </row>
    <row r="21126" spans="4:6">
      <c r="D21126" s="63"/>
      <c r="F21126" s="64"/>
    </row>
    <row r="21127" spans="4:6">
      <c r="D21127" s="63"/>
      <c r="F21127" s="64"/>
    </row>
    <row r="21128" spans="4:6">
      <c r="D21128" s="63"/>
      <c r="F21128" s="64"/>
    </row>
    <row r="21129" spans="4:6">
      <c r="D21129" s="63"/>
      <c r="F21129" s="64"/>
    </row>
    <row r="21130" spans="4:6">
      <c r="D21130" s="63"/>
      <c r="F21130" s="64"/>
    </row>
    <row r="21131" spans="4:6">
      <c r="D21131" s="63"/>
      <c r="F21131" s="64"/>
    </row>
    <row r="21132" spans="4:6">
      <c r="D21132" s="63"/>
      <c r="F21132" s="64"/>
    </row>
    <row r="21133" spans="4:6">
      <c r="D21133" s="63"/>
      <c r="F21133" s="64"/>
    </row>
    <row r="21134" spans="4:6">
      <c r="D21134" s="63"/>
      <c r="F21134" s="64"/>
    </row>
    <row r="21135" spans="4:6">
      <c r="D21135" s="63"/>
      <c r="F21135" s="64"/>
    </row>
    <row r="21136" spans="4:6">
      <c r="D21136" s="63"/>
      <c r="F21136" s="64"/>
    </row>
    <row r="21137" spans="4:6">
      <c r="D21137" s="63"/>
      <c r="F21137" s="64"/>
    </row>
    <row r="21138" spans="4:6">
      <c r="D21138" s="63"/>
      <c r="F21138" s="64"/>
    </row>
    <row r="21139" spans="4:6">
      <c r="D21139" s="63"/>
      <c r="F21139" s="64"/>
    </row>
    <row r="21140" spans="4:6">
      <c r="D21140" s="63"/>
      <c r="F21140" s="64"/>
    </row>
    <row r="21141" spans="4:6">
      <c r="D21141" s="63"/>
      <c r="F21141" s="64"/>
    </row>
    <row r="21142" spans="4:6">
      <c r="D21142" s="63"/>
      <c r="F21142" s="64"/>
    </row>
    <row r="21143" spans="4:6">
      <c r="D21143" s="63"/>
      <c r="F21143" s="64"/>
    </row>
    <row r="21144" spans="4:6">
      <c r="D21144" s="63"/>
      <c r="F21144" s="64"/>
    </row>
    <row r="21145" spans="4:6">
      <c r="D21145" s="63"/>
      <c r="F21145" s="64"/>
    </row>
    <row r="21146" spans="4:6">
      <c r="D21146" s="63"/>
      <c r="F21146" s="64"/>
    </row>
    <row r="21147" spans="4:6">
      <c r="D21147" s="63"/>
      <c r="F21147" s="64"/>
    </row>
    <row r="21148" spans="4:6">
      <c r="D21148" s="63"/>
      <c r="F21148" s="64"/>
    </row>
    <row r="21149" spans="4:6">
      <c r="D21149" s="63"/>
      <c r="F21149" s="64"/>
    </row>
    <row r="21150" spans="4:6">
      <c r="D21150" s="63"/>
      <c r="F21150" s="64"/>
    </row>
    <row r="21151" spans="4:6">
      <c r="D21151" s="63"/>
      <c r="F21151" s="64"/>
    </row>
    <row r="21152" spans="4:6">
      <c r="D21152" s="63"/>
      <c r="F21152" s="64"/>
    </row>
    <row r="21153" spans="4:6">
      <c r="D21153" s="63"/>
      <c r="F21153" s="64"/>
    </row>
    <row r="21154" spans="4:6">
      <c r="D21154" s="63"/>
      <c r="F21154" s="64"/>
    </row>
    <row r="21155" spans="4:6">
      <c r="D21155" s="63"/>
      <c r="F21155" s="64"/>
    </row>
    <row r="21156" spans="4:6">
      <c r="D21156" s="63"/>
      <c r="F21156" s="64"/>
    </row>
    <row r="21157" spans="4:6">
      <c r="D21157" s="63"/>
      <c r="F21157" s="64"/>
    </row>
    <row r="21158" spans="4:6">
      <c r="D21158" s="63"/>
      <c r="F21158" s="64"/>
    </row>
    <row r="21159" spans="4:6">
      <c r="D21159" s="63"/>
      <c r="F21159" s="64"/>
    </row>
    <row r="21160" spans="4:6">
      <c r="D21160" s="63"/>
      <c r="F21160" s="64"/>
    </row>
    <row r="21161" spans="4:6">
      <c r="D21161" s="63"/>
      <c r="F21161" s="64"/>
    </row>
    <row r="21162" spans="4:6">
      <c r="D21162" s="63"/>
      <c r="F21162" s="64"/>
    </row>
    <row r="21163" spans="4:6">
      <c r="D21163" s="63"/>
      <c r="F21163" s="64"/>
    </row>
    <row r="21164" spans="4:6">
      <c r="D21164" s="63"/>
      <c r="F21164" s="64"/>
    </row>
    <row r="21165" spans="4:6">
      <c r="D21165" s="63"/>
      <c r="F21165" s="64"/>
    </row>
    <row r="21166" spans="4:6">
      <c r="D21166" s="63"/>
      <c r="F21166" s="64"/>
    </row>
    <row r="21167" spans="4:6">
      <c r="D21167" s="63"/>
      <c r="F21167" s="64"/>
    </row>
    <row r="21168" spans="4:6">
      <c r="D21168" s="63"/>
      <c r="F21168" s="64"/>
    </row>
    <row r="21169" spans="4:6">
      <c r="D21169" s="63"/>
      <c r="F21169" s="64"/>
    </row>
    <row r="21170" spans="4:6">
      <c r="D21170" s="63"/>
      <c r="F21170" s="64"/>
    </row>
    <row r="21171" spans="4:6">
      <c r="D21171" s="63"/>
      <c r="F21171" s="64"/>
    </row>
    <row r="21172" spans="4:6">
      <c r="D21172" s="63"/>
      <c r="F21172" s="64"/>
    </row>
    <row r="21173" spans="4:6">
      <c r="D21173" s="63"/>
      <c r="F21173" s="64"/>
    </row>
    <row r="21174" spans="4:6">
      <c r="D21174" s="63"/>
      <c r="F21174" s="64"/>
    </row>
    <row r="21175" spans="4:6">
      <c r="D21175" s="63"/>
      <c r="F21175" s="64"/>
    </row>
    <row r="21176" spans="4:6">
      <c r="D21176" s="63"/>
      <c r="F21176" s="64"/>
    </row>
    <row r="21177" spans="4:6">
      <c r="D21177" s="63"/>
      <c r="F21177" s="64"/>
    </row>
    <row r="21178" spans="4:6">
      <c r="D21178" s="63"/>
      <c r="F21178" s="64"/>
    </row>
    <row r="21179" spans="4:6">
      <c r="D21179" s="63"/>
      <c r="F21179" s="64"/>
    </row>
    <row r="21180" spans="4:6">
      <c r="D21180" s="63"/>
      <c r="F21180" s="64"/>
    </row>
    <row r="21181" spans="4:6">
      <c r="D21181" s="63"/>
      <c r="F21181" s="64"/>
    </row>
    <row r="21182" spans="4:6">
      <c r="D21182" s="63"/>
      <c r="F21182" s="64"/>
    </row>
    <row r="21183" spans="4:6">
      <c r="D21183" s="63"/>
      <c r="F21183" s="64"/>
    </row>
    <row r="21184" spans="4:6">
      <c r="D21184" s="63"/>
      <c r="F21184" s="64"/>
    </row>
    <row r="21185" spans="4:6">
      <c r="D21185" s="63"/>
      <c r="F21185" s="64"/>
    </row>
    <row r="21186" spans="4:6">
      <c r="D21186" s="63"/>
      <c r="F21186" s="64"/>
    </row>
    <row r="21187" spans="4:6">
      <c r="D21187" s="63"/>
      <c r="F21187" s="64"/>
    </row>
    <row r="21188" spans="4:6">
      <c r="D21188" s="63"/>
      <c r="F21188" s="64"/>
    </row>
    <row r="21189" spans="4:6">
      <c r="D21189" s="63"/>
      <c r="F21189" s="64"/>
    </row>
    <row r="21190" spans="4:6">
      <c r="D21190" s="63"/>
      <c r="F21190" s="64"/>
    </row>
    <row r="21191" spans="4:6">
      <c r="D21191" s="63"/>
      <c r="F21191" s="64"/>
    </row>
    <row r="21192" spans="4:6">
      <c r="D21192" s="63"/>
      <c r="F21192" s="64"/>
    </row>
    <row r="21193" spans="4:6">
      <c r="D21193" s="63"/>
      <c r="F21193" s="64"/>
    </row>
    <row r="21194" spans="4:6">
      <c r="D21194" s="63"/>
      <c r="F21194" s="64"/>
    </row>
    <row r="21195" spans="4:6">
      <c r="D21195" s="63"/>
      <c r="F21195" s="64"/>
    </row>
    <row r="21196" spans="4:6">
      <c r="D21196" s="63"/>
      <c r="F21196" s="64"/>
    </row>
    <row r="21197" spans="4:6">
      <c r="D21197" s="63"/>
      <c r="F21197" s="64"/>
    </row>
    <row r="21198" spans="4:6">
      <c r="D21198" s="63"/>
      <c r="F21198" s="64"/>
    </row>
    <row r="21199" spans="4:6">
      <c r="D21199" s="63"/>
      <c r="F21199" s="64"/>
    </row>
    <row r="21200" spans="4:6">
      <c r="D21200" s="63"/>
      <c r="F21200" s="64"/>
    </row>
    <row r="21201" spans="4:6">
      <c r="D21201" s="63"/>
      <c r="F21201" s="64"/>
    </row>
    <row r="21202" spans="4:6">
      <c r="D21202" s="63"/>
      <c r="F21202" s="64"/>
    </row>
    <row r="21203" spans="4:6">
      <c r="D21203" s="63"/>
      <c r="F21203" s="64"/>
    </row>
    <row r="21204" spans="4:6">
      <c r="D21204" s="63"/>
      <c r="F21204" s="64"/>
    </row>
    <row r="21205" spans="4:6">
      <c r="D21205" s="63"/>
      <c r="F21205" s="64"/>
    </row>
    <row r="21206" spans="4:6">
      <c r="D21206" s="63"/>
      <c r="F21206" s="64"/>
    </row>
    <row r="21207" spans="4:6">
      <c r="D21207" s="63"/>
      <c r="F21207" s="64"/>
    </row>
    <row r="21208" spans="4:6">
      <c r="D21208" s="63"/>
      <c r="F21208" s="64"/>
    </row>
    <row r="21209" spans="4:6">
      <c r="D21209" s="63"/>
      <c r="F21209" s="64"/>
    </row>
    <row r="21210" spans="4:6">
      <c r="D21210" s="63"/>
      <c r="F21210" s="64"/>
    </row>
    <row r="21211" spans="4:6">
      <c r="D21211" s="63"/>
      <c r="F21211" s="64"/>
    </row>
    <row r="21212" spans="4:6">
      <c r="D21212" s="63"/>
      <c r="F21212" s="64"/>
    </row>
    <row r="21213" spans="4:6">
      <c r="D21213" s="63"/>
      <c r="F21213" s="64"/>
    </row>
    <row r="21214" spans="4:6">
      <c r="D21214" s="63"/>
      <c r="F21214" s="64"/>
    </row>
    <row r="21215" spans="4:6">
      <c r="D21215" s="63"/>
      <c r="F21215" s="64"/>
    </row>
    <row r="21216" spans="4:6">
      <c r="D21216" s="63"/>
      <c r="F21216" s="64"/>
    </row>
    <row r="21217" spans="4:6">
      <c r="D21217" s="63"/>
      <c r="F21217" s="64"/>
    </row>
    <row r="21218" spans="4:6">
      <c r="D21218" s="63"/>
      <c r="F21218" s="64"/>
    </row>
    <row r="21219" spans="4:6">
      <c r="D21219" s="63"/>
      <c r="F21219" s="64"/>
    </row>
    <row r="21220" spans="4:6">
      <c r="D21220" s="63"/>
      <c r="F21220" s="64"/>
    </row>
    <row r="21221" spans="4:6">
      <c r="D21221" s="63"/>
      <c r="F21221" s="64"/>
    </row>
    <row r="21222" spans="4:6">
      <c r="D21222" s="63"/>
      <c r="F21222" s="64"/>
    </row>
    <row r="21223" spans="4:6">
      <c r="D21223" s="63"/>
      <c r="F21223" s="64"/>
    </row>
    <row r="21224" spans="4:6">
      <c r="D21224" s="63"/>
      <c r="F21224" s="64"/>
    </row>
    <row r="21225" spans="4:6">
      <c r="D21225" s="63"/>
      <c r="F21225" s="64"/>
    </row>
    <row r="21226" spans="4:6">
      <c r="D21226" s="63"/>
      <c r="F21226" s="64"/>
    </row>
    <row r="21227" spans="4:6">
      <c r="D21227" s="63"/>
      <c r="F21227" s="64"/>
    </row>
    <row r="21228" spans="4:6">
      <c r="D21228" s="63"/>
      <c r="F21228" s="64"/>
    </row>
    <row r="21229" spans="4:6">
      <c r="D21229" s="63"/>
      <c r="F21229" s="64"/>
    </row>
    <row r="21230" spans="4:6">
      <c r="D21230" s="63"/>
      <c r="F21230" s="64"/>
    </row>
    <row r="21231" spans="4:6">
      <c r="D21231" s="63"/>
      <c r="F21231" s="64"/>
    </row>
    <row r="21232" spans="4:6">
      <c r="D21232" s="63"/>
      <c r="F21232" s="64"/>
    </row>
    <row r="21233" spans="4:6">
      <c r="D21233" s="63"/>
      <c r="F21233" s="64"/>
    </row>
    <row r="21234" spans="4:6">
      <c r="D21234" s="63"/>
      <c r="F21234" s="64"/>
    </row>
    <row r="21235" spans="4:6">
      <c r="D21235" s="63"/>
      <c r="F21235" s="64"/>
    </row>
    <row r="21236" spans="4:6">
      <c r="D21236" s="63"/>
      <c r="F21236" s="64"/>
    </row>
    <row r="21237" spans="4:6">
      <c r="D21237" s="63"/>
      <c r="F21237" s="64"/>
    </row>
    <row r="21238" spans="4:6">
      <c r="D21238" s="63"/>
      <c r="F21238" s="64"/>
    </row>
    <row r="21239" spans="4:6">
      <c r="D21239" s="63"/>
      <c r="F21239" s="64"/>
    </row>
    <row r="21240" spans="4:6">
      <c r="D21240" s="63"/>
      <c r="F21240" s="64"/>
    </row>
    <row r="21241" spans="4:6">
      <c r="D21241" s="63"/>
      <c r="F21241" s="64"/>
    </row>
    <row r="21242" spans="4:6">
      <c r="D21242" s="63"/>
      <c r="F21242" s="64"/>
    </row>
    <row r="21243" spans="4:6">
      <c r="D21243" s="63"/>
      <c r="F21243" s="64"/>
    </row>
    <row r="21244" spans="4:6">
      <c r="D21244" s="63"/>
      <c r="F21244" s="64"/>
    </row>
    <row r="21245" spans="4:6">
      <c r="D21245" s="63"/>
      <c r="F21245" s="64"/>
    </row>
    <row r="21246" spans="4:6">
      <c r="D21246" s="63"/>
      <c r="F21246" s="64"/>
    </row>
    <row r="21247" spans="4:6">
      <c r="D21247" s="63"/>
      <c r="F21247" s="64"/>
    </row>
    <row r="21248" spans="4:6">
      <c r="D21248" s="63"/>
      <c r="F21248" s="64"/>
    </row>
    <row r="21249" spans="4:6">
      <c r="D21249" s="63"/>
      <c r="F21249" s="64"/>
    </row>
    <row r="21250" spans="4:6">
      <c r="D21250" s="63"/>
      <c r="F21250" s="64"/>
    </row>
    <row r="21251" spans="4:6">
      <c r="D21251" s="63"/>
      <c r="F21251" s="64"/>
    </row>
    <row r="21252" spans="4:6">
      <c r="D21252" s="63"/>
      <c r="F21252" s="64"/>
    </row>
    <row r="21253" spans="4:6">
      <c r="D21253" s="63"/>
      <c r="F21253" s="64"/>
    </row>
    <row r="21254" spans="4:6">
      <c r="D21254" s="63"/>
      <c r="F21254" s="64"/>
    </row>
    <row r="21255" spans="4:6">
      <c r="D21255" s="63"/>
      <c r="F21255" s="64"/>
    </row>
    <row r="21256" spans="4:6">
      <c r="D21256" s="63"/>
      <c r="F21256" s="64"/>
    </row>
    <row r="21257" spans="4:6">
      <c r="D21257" s="63"/>
      <c r="F21257" s="64"/>
    </row>
    <row r="21258" spans="4:6">
      <c r="D21258" s="63"/>
      <c r="F21258" s="64"/>
    </row>
    <row r="21259" spans="4:6">
      <c r="D21259" s="63"/>
      <c r="F21259" s="64"/>
    </row>
    <row r="21260" spans="4:6">
      <c r="D21260" s="63"/>
      <c r="F21260" s="64"/>
    </row>
    <row r="21261" spans="4:6">
      <c r="D21261" s="63"/>
      <c r="F21261" s="64"/>
    </row>
    <row r="21262" spans="4:6">
      <c r="D21262" s="63"/>
      <c r="F21262" s="64"/>
    </row>
    <row r="21263" spans="4:6">
      <c r="D21263" s="63"/>
      <c r="F21263" s="64"/>
    </row>
    <row r="21264" spans="4:6">
      <c r="D21264" s="63"/>
      <c r="F21264" s="64"/>
    </row>
    <row r="21265" spans="4:6">
      <c r="D21265" s="63"/>
      <c r="F21265" s="64"/>
    </row>
    <row r="21266" spans="4:6">
      <c r="D21266" s="63"/>
      <c r="F21266" s="64"/>
    </row>
    <row r="21267" spans="4:6">
      <c r="D21267" s="63"/>
      <c r="F21267" s="64"/>
    </row>
    <row r="21268" spans="4:6">
      <c r="D21268" s="63"/>
      <c r="F21268" s="64"/>
    </row>
    <row r="21269" spans="4:6">
      <c r="D21269" s="63"/>
      <c r="F21269" s="64"/>
    </row>
    <row r="21270" spans="4:6">
      <c r="D21270" s="63"/>
      <c r="F21270" s="64"/>
    </row>
    <row r="21271" spans="4:6">
      <c r="D21271" s="63"/>
      <c r="F21271" s="64"/>
    </row>
    <row r="21272" spans="4:6">
      <c r="D21272" s="63"/>
      <c r="F21272" s="64"/>
    </row>
    <row r="21273" spans="4:6">
      <c r="D21273" s="63"/>
      <c r="F21273" s="64"/>
    </row>
    <row r="21274" spans="4:6">
      <c r="D21274" s="63"/>
      <c r="F21274" s="64"/>
    </row>
    <row r="21275" spans="4:6">
      <c r="D21275" s="63"/>
      <c r="F21275" s="64"/>
    </row>
    <row r="21276" spans="4:6">
      <c r="D21276" s="63"/>
      <c r="F21276" s="64"/>
    </row>
    <row r="21277" spans="4:6">
      <c r="D21277" s="63"/>
      <c r="F21277" s="64"/>
    </row>
    <row r="21278" spans="4:6">
      <c r="D21278" s="63"/>
      <c r="F21278" s="64"/>
    </row>
    <row r="21279" spans="4:6">
      <c r="D21279" s="63"/>
      <c r="F21279" s="64"/>
    </row>
    <row r="21280" spans="4:6">
      <c r="D21280" s="63"/>
      <c r="F21280" s="64"/>
    </row>
    <row r="21281" spans="4:6">
      <c r="D21281" s="63"/>
      <c r="F21281" s="64"/>
    </row>
    <row r="21282" spans="4:6">
      <c r="D21282" s="63"/>
      <c r="F21282" s="64"/>
    </row>
    <row r="21283" spans="4:6">
      <c r="D21283" s="63"/>
      <c r="F21283" s="64"/>
    </row>
    <row r="21284" spans="4:6">
      <c r="D21284" s="63"/>
      <c r="F21284" s="64"/>
    </row>
    <row r="21285" spans="4:6">
      <c r="D21285" s="63"/>
      <c r="F21285" s="64"/>
    </row>
    <row r="21286" spans="4:6">
      <c r="D21286" s="63"/>
      <c r="F21286" s="64"/>
    </row>
    <row r="21287" spans="4:6">
      <c r="D21287" s="63"/>
      <c r="F21287" s="64"/>
    </row>
    <row r="21288" spans="4:6">
      <c r="D21288" s="63"/>
      <c r="F21288" s="64"/>
    </row>
    <row r="21289" spans="4:6">
      <c r="D21289" s="63"/>
      <c r="F21289" s="64"/>
    </row>
    <row r="21290" spans="4:6">
      <c r="D21290" s="63"/>
      <c r="F21290" s="64"/>
    </row>
    <row r="21291" spans="4:6">
      <c r="D21291" s="63"/>
      <c r="F21291" s="64"/>
    </row>
    <row r="21292" spans="4:6">
      <c r="D21292" s="63"/>
      <c r="F21292" s="64"/>
    </row>
    <row r="21293" spans="4:6">
      <c r="D21293" s="63"/>
      <c r="F21293" s="64"/>
    </row>
    <row r="21294" spans="4:6">
      <c r="D21294" s="63"/>
      <c r="F21294" s="64"/>
    </row>
    <row r="21295" spans="4:6">
      <c r="D21295" s="63"/>
      <c r="F21295" s="64"/>
    </row>
    <row r="21296" spans="4:6">
      <c r="D21296" s="63"/>
      <c r="F21296" s="64"/>
    </row>
    <row r="21297" spans="4:6">
      <c r="D21297" s="63"/>
      <c r="F21297" s="64"/>
    </row>
    <row r="21298" spans="4:6">
      <c r="D21298" s="63"/>
      <c r="F21298" s="64"/>
    </row>
    <row r="21299" spans="4:6">
      <c r="D21299" s="63"/>
      <c r="F21299" s="64"/>
    </row>
    <row r="21300" spans="4:6">
      <c r="D21300" s="63"/>
      <c r="F21300" s="64"/>
    </row>
    <row r="21301" spans="4:6">
      <c r="D21301" s="63"/>
      <c r="F21301" s="64"/>
    </row>
    <row r="21302" spans="4:6">
      <c r="D21302" s="63"/>
      <c r="F21302" s="64"/>
    </row>
    <row r="21303" spans="4:6">
      <c r="D21303" s="63"/>
      <c r="F21303" s="64"/>
    </row>
    <row r="21304" spans="4:6">
      <c r="D21304" s="63"/>
      <c r="F21304" s="64"/>
    </row>
    <row r="21305" spans="4:6">
      <c r="D21305" s="63"/>
      <c r="F21305" s="64"/>
    </row>
    <row r="21306" spans="4:6">
      <c r="D21306" s="63"/>
      <c r="F21306" s="64"/>
    </row>
    <row r="21307" spans="4:6">
      <c r="D21307" s="63"/>
      <c r="F21307" s="64"/>
    </row>
    <row r="21308" spans="4:6">
      <c r="D21308" s="63"/>
      <c r="F21308" s="64"/>
    </row>
    <row r="21309" spans="4:6">
      <c r="D21309" s="63"/>
      <c r="F21309" s="64"/>
    </row>
    <row r="21310" spans="4:6">
      <c r="D21310" s="63"/>
      <c r="F21310" s="64"/>
    </row>
    <row r="21311" spans="4:6">
      <c r="D21311" s="63"/>
      <c r="F21311" s="64"/>
    </row>
    <row r="21312" spans="4:6">
      <c r="D21312" s="63"/>
      <c r="F21312" s="64"/>
    </row>
    <row r="21313" spans="4:6">
      <c r="D21313" s="63"/>
      <c r="F21313" s="64"/>
    </row>
    <row r="21314" spans="4:6">
      <c r="D21314" s="63"/>
      <c r="F21314" s="64"/>
    </row>
    <row r="21315" spans="4:6">
      <c r="D21315" s="63"/>
      <c r="F21315" s="64"/>
    </row>
    <row r="21316" spans="4:6">
      <c r="D21316" s="63"/>
      <c r="F21316" s="64"/>
    </row>
    <row r="21317" spans="4:6">
      <c r="D21317" s="63"/>
      <c r="F21317" s="64"/>
    </row>
    <row r="21318" spans="4:6">
      <c r="D21318" s="63"/>
      <c r="F21318" s="64"/>
    </row>
    <row r="21319" spans="4:6">
      <c r="D21319" s="63"/>
      <c r="F21319" s="64"/>
    </row>
    <row r="21320" spans="4:6">
      <c r="D21320" s="63"/>
      <c r="F21320" s="64"/>
    </row>
    <row r="21321" spans="4:6">
      <c r="D21321" s="63"/>
      <c r="F21321" s="64"/>
    </row>
    <row r="21322" spans="4:6">
      <c r="D21322" s="63"/>
      <c r="F21322" s="64"/>
    </row>
    <row r="21323" spans="4:6">
      <c r="D21323" s="63"/>
      <c r="F21323" s="64"/>
    </row>
    <row r="21324" spans="4:6">
      <c r="D21324" s="63"/>
      <c r="F21324" s="64"/>
    </row>
    <row r="21325" spans="4:6">
      <c r="D21325" s="63"/>
      <c r="F21325" s="64"/>
    </row>
    <row r="21326" spans="4:6">
      <c r="D21326" s="63"/>
      <c r="F21326" s="64"/>
    </row>
    <row r="21327" spans="4:6">
      <c r="D21327" s="63"/>
      <c r="F21327" s="64"/>
    </row>
    <row r="21328" spans="4:6">
      <c r="D21328" s="63"/>
      <c r="F21328" s="64"/>
    </row>
    <row r="21329" spans="4:6">
      <c r="D21329" s="63"/>
      <c r="F21329" s="64"/>
    </row>
    <row r="21330" spans="4:6">
      <c r="D21330" s="63"/>
      <c r="F21330" s="64"/>
    </row>
    <row r="21331" spans="4:6">
      <c r="D21331" s="63"/>
      <c r="F21331" s="64"/>
    </row>
    <row r="21332" spans="4:6">
      <c r="D21332" s="63"/>
      <c r="F21332" s="64"/>
    </row>
    <row r="21333" spans="4:6">
      <c r="D21333" s="63"/>
      <c r="F21333" s="64"/>
    </row>
    <row r="21334" spans="4:6">
      <c r="D21334" s="63"/>
      <c r="F21334" s="64"/>
    </row>
    <row r="21335" spans="4:6">
      <c r="D21335" s="63"/>
      <c r="F21335" s="64"/>
    </row>
    <row r="21336" spans="4:6">
      <c r="D21336" s="63"/>
      <c r="F21336" s="64"/>
    </row>
    <row r="21337" spans="4:6">
      <c r="D21337" s="63"/>
      <c r="F21337" s="64"/>
    </row>
    <row r="21338" spans="4:6">
      <c r="D21338" s="63"/>
      <c r="F21338" s="64"/>
    </row>
    <row r="21339" spans="4:6">
      <c r="D21339" s="63"/>
      <c r="F21339" s="64"/>
    </row>
    <row r="21340" spans="4:6">
      <c r="D21340" s="63"/>
      <c r="F21340" s="64"/>
    </row>
    <row r="21341" spans="4:6">
      <c r="D21341" s="63"/>
      <c r="F21341" s="64"/>
    </row>
    <row r="21342" spans="4:6">
      <c r="D21342" s="63"/>
      <c r="F21342" s="64"/>
    </row>
    <row r="21343" spans="4:6">
      <c r="D21343" s="63"/>
      <c r="F21343" s="64"/>
    </row>
    <row r="21344" spans="4:6">
      <c r="D21344" s="63"/>
      <c r="F21344" s="64"/>
    </row>
    <row r="21345" spans="4:6">
      <c r="D21345" s="63"/>
      <c r="F21345" s="64"/>
    </row>
    <row r="21346" spans="4:6">
      <c r="D21346" s="63"/>
      <c r="F21346" s="64"/>
    </row>
    <row r="21347" spans="4:6">
      <c r="D21347" s="63"/>
      <c r="F21347" s="64"/>
    </row>
    <row r="21348" spans="4:6">
      <c r="D21348" s="63"/>
      <c r="F21348" s="64"/>
    </row>
    <row r="21349" spans="4:6">
      <c r="D21349" s="63"/>
      <c r="F21349" s="64"/>
    </row>
    <row r="21350" spans="4:6">
      <c r="D21350" s="63"/>
      <c r="F21350" s="64"/>
    </row>
    <row r="21351" spans="4:6">
      <c r="D21351" s="63"/>
      <c r="F21351" s="64"/>
    </row>
    <row r="21352" spans="4:6">
      <c r="D21352" s="63"/>
      <c r="F21352" s="64"/>
    </row>
    <row r="21353" spans="4:6">
      <c r="D21353" s="63"/>
      <c r="F21353" s="64"/>
    </row>
    <row r="21354" spans="4:6">
      <c r="D21354" s="63"/>
      <c r="F21354" s="64"/>
    </row>
    <row r="21355" spans="4:6">
      <c r="D21355" s="63"/>
      <c r="F21355" s="64"/>
    </row>
    <row r="21356" spans="4:6">
      <c r="D21356" s="63"/>
      <c r="F21356" s="64"/>
    </row>
    <row r="21357" spans="4:6">
      <c r="D21357" s="63"/>
      <c r="F21357" s="64"/>
    </row>
    <row r="21358" spans="4:6">
      <c r="D21358" s="63"/>
      <c r="F21358" s="64"/>
    </row>
    <row r="21359" spans="4:6">
      <c r="D21359" s="63"/>
      <c r="F21359" s="64"/>
    </row>
    <row r="21360" spans="4:6">
      <c r="D21360" s="63"/>
      <c r="F21360" s="64"/>
    </row>
    <row r="21361" spans="4:6">
      <c r="D21361" s="63"/>
      <c r="F21361" s="64"/>
    </row>
    <row r="21362" spans="4:6">
      <c r="D21362" s="63"/>
      <c r="F21362" s="64"/>
    </row>
    <row r="21363" spans="4:6">
      <c r="D21363" s="63"/>
      <c r="F21363" s="64"/>
    </row>
    <row r="21364" spans="4:6">
      <c r="D21364" s="63"/>
      <c r="F21364" s="64"/>
    </row>
    <row r="21365" spans="4:6">
      <c r="D21365" s="63"/>
      <c r="F21365" s="64"/>
    </row>
    <row r="21366" spans="4:6">
      <c r="D21366" s="63"/>
      <c r="F21366" s="64"/>
    </row>
    <row r="21367" spans="4:6">
      <c r="D21367" s="63"/>
      <c r="F21367" s="64"/>
    </row>
    <row r="21368" spans="4:6">
      <c r="D21368" s="63"/>
      <c r="F21368" s="64"/>
    </row>
    <row r="21369" spans="4:6">
      <c r="D21369" s="63"/>
      <c r="F21369" s="64"/>
    </row>
    <row r="21370" spans="4:6">
      <c r="D21370" s="63"/>
      <c r="F21370" s="64"/>
    </row>
    <row r="21371" spans="4:6">
      <c r="D21371" s="63"/>
      <c r="F21371" s="64"/>
    </row>
    <row r="21372" spans="4:6">
      <c r="D21372" s="63"/>
      <c r="F21372" s="64"/>
    </row>
    <row r="21373" spans="4:6">
      <c r="D21373" s="63"/>
      <c r="F21373" s="64"/>
    </row>
    <row r="21374" spans="4:6">
      <c r="D21374" s="63"/>
      <c r="F21374" s="64"/>
    </row>
    <row r="21375" spans="4:6">
      <c r="D21375" s="63"/>
      <c r="F21375" s="64"/>
    </row>
    <row r="21376" spans="4:6">
      <c r="D21376" s="63"/>
      <c r="F21376" s="64"/>
    </row>
    <row r="21377" spans="4:6">
      <c r="D21377" s="63"/>
      <c r="F21377" s="64"/>
    </row>
    <row r="21378" spans="4:6">
      <c r="D21378" s="63"/>
      <c r="F21378" s="64"/>
    </row>
    <row r="21379" spans="4:6">
      <c r="D21379" s="63"/>
      <c r="F21379" s="64"/>
    </row>
    <row r="21380" spans="4:6">
      <c r="D21380" s="63"/>
      <c r="F21380" s="64"/>
    </row>
    <row r="21381" spans="4:6">
      <c r="D21381" s="63"/>
      <c r="F21381" s="64"/>
    </row>
    <row r="21382" spans="4:6">
      <c r="D21382" s="63"/>
      <c r="F21382" s="64"/>
    </row>
    <row r="21383" spans="4:6">
      <c r="D21383" s="63"/>
      <c r="F21383" s="64"/>
    </row>
    <row r="21384" spans="4:6">
      <c r="D21384" s="63"/>
      <c r="F21384" s="64"/>
    </row>
    <row r="21385" spans="4:6">
      <c r="D21385" s="63"/>
      <c r="F21385" s="64"/>
    </row>
    <row r="21386" spans="4:6">
      <c r="D21386" s="63"/>
      <c r="F21386" s="64"/>
    </row>
    <row r="21387" spans="4:6">
      <c r="D21387" s="63"/>
      <c r="F21387" s="64"/>
    </row>
    <row r="21388" spans="4:6">
      <c r="D21388" s="63"/>
      <c r="F21388" s="64"/>
    </row>
    <row r="21389" spans="4:6">
      <c r="D21389" s="63"/>
      <c r="F21389" s="64"/>
    </row>
    <row r="21390" spans="4:6">
      <c r="D21390" s="63"/>
      <c r="F21390" s="64"/>
    </row>
    <row r="21391" spans="4:6">
      <c r="D21391" s="63"/>
      <c r="F21391" s="64"/>
    </row>
    <row r="21392" spans="4:6">
      <c r="D21392" s="63"/>
      <c r="F21392" s="64"/>
    </row>
    <row r="21393" spans="4:6">
      <c r="D21393" s="63"/>
      <c r="F21393" s="64"/>
    </row>
    <row r="21394" spans="4:6">
      <c r="D21394" s="63"/>
      <c r="F21394" s="64"/>
    </row>
    <row r="21395" spans="4:6">
      <c r="D21395" s="63"/>
      <c r="F21395" s="64"/>
    </row>
    <row r="21396" spans="4:6">
      <c r="D21396" s="63"/>
      <c r="F21396" s="64"/>
    </row>
    <row r="21397" spans="4:6">
      <c r="D21397" s="63"/>
      <c r="F21397" s="64"/>
    </row>
    <row r="21398" spans="4:6">
      <c r="D21398" s="63"/>
      <c r="F21398" s="64"/>
    </row>
    <row r="21399" spans="4:6">
      <c r="D21399" s="63"/>
      <c r="F21399" s="64"/>
    </row>
    <row r="21400" spans="4:6">
      <c r="D21400" s="63"/>
      <c r="F21400" s="64"/>
    </row>
    <row r="21401" spans="4:6">
      <c r="D21401" s="63"/>
      <c r="F21401" s="64"/>
    </row>
    <row r="21402" spans="4:6">
      <c r="D21402" s="63"/>
      <c r="F21402" s="64"/>
    </row>
    <row r="21403" spans="4:6">
      <c r="D21403" s="63"/>
      <c r="F21403" s="64"/>
    </row>
    <row r="21404" spans="4:6">
      <c r="D21404" s="63"/>
      <c r="F21404" s="64"/>
    </row>
    <row r="21405" spans="4:6">
      <c r="D21405" s="63"/>
      <c r="F21405" s="64"/>
    </row>
    <row r="21406" spans="4:6">
      <c r="D21406" s="63"/>
      <c r="F21406" s="64"/>
    </row>
    <row r="21407" spans="4:6">
      <c r="D21407" s="63"/>
      <c r="F21407" s="64"/>
    </row>
    <row r="21408" spans="4:6">
      <c r="D21408" s="63"/>
      <c r="F21408" s="64"/>
    </row>
    <row r="21409" spans="4:6">
      <c r="D21409" s="63"/>
      <c r="F21409" s="64"/>
    </row>
    <row r="21410" spans="4:6">
      <c r="D21410" s="63"/>
      <c r="F21410" s="64"/>
    </row>
    <row r="21411" spans="4:6">
      <c r="D21411" s="63"/>
      <c r="F21411" s="64"/>
    </row>
    <row r="21412" spans="4:6">
      <c r="D21412" s="63"/>
      <c r="F21412" s="64"/>
    </row>
    <row r="21413" spans="4:6">
      <c r="D21413" s="63"/>
      <c r="F21413" s="64"/>
    </row>
    <row r="21414" spans="4:6">
      <c r="D21414" s="63"/>
      <c r="F21414" s="64"/>
    </row>
    <row r="21415" spans="4:6">
      <c r="D21415" s="63"/>
      <c r="F21415" s="64"/>
    </row>
    <row r="21416" spans="4:6">
      <c r="D21416" s="63"/>
      <c r="F21416" s="64"/>
    </row>
    <row r="21417" spans="4:6">
      <c r="D21417" s="63"/>
      <c r="F21417" s="64"/>
    </row>
    <row r="21418" spans="4:6">
      <c r="D21418" s="63"/>
      <c r="F21418" s="64"/>
    </row>
    <row r="21419" spans="4:6">
      <c r="D21419" s="63"/>
      <c r="F21419" s="64"/>
    </row>
    <row r="21420" spans="4:6">
      <c r="D21420" s="63"/>
      <c r="F21420" s="64"/>
    </row>
    <row r="21421" spans="4:6">
      <c r="D21421" s="63"/>
      <c r="F21421" s="64"/>
    </row>
    <row r="21422" spans="4:6">
      <c r="D21422" s="63"/>
      <c r="F21422" s="64"/>
    </row>
    <row r="21423" spans="4:6">
      <c r="D21423" s="63"/>
      <c r="F21423" s="64"/>
    </row>
    <row r="21424" spans="4:6">
      <c r="D21424" s="63"/>
      <c r="F21424" s="64"/>
    </row>
    <row r="21425" spans="4:6">
      <c r="D21425" s="63"/>
      <c r="F21425" s="64"/>
    </row>
    <row r="21426" spans="4:6">
      <c r="D21426" s="63"/>
      <c r="F21426" s="64"/>
    </row>
    <row r="21427" spans="4:6">
      <c r="D21427" s="63"/>
      <c r="F21427" s="64"/>
    </row>
    <row r="21428" spans="4:6">
      <c r="D21428" s="63"/>
      <c r="F21428" s="64"/>
    </row>
    <row r="21429" spans="4:6">
      <c r="D21429" s="63"/>
      <c r="F21429" s="64"/>
    </row>
    <row r="21430" spans="4:6">
      <c r="D21430" s="63"/>
      <c r="F21430" s="64"/>
    </row>
    <row r="21431" spans="4:6">
      <c r="D21431" s="63"/>
      <c r="F21431" s="64"/>
    </row>
    <row r="21432" spans="4:6">
      <c r="D21432" s="63"/>
      <c r="F21432" s="64"/>
    </row>
    <row r="21433" spans="4:6">
      <c r="D21433" s="63"/>
      <c r="F21433" s="64"/>
    </row>
    <row r="21434" spans="4:6">
      <c r="D21434" s="63"/>
      <c r="F21434" s="64"/>
    </row>
    <row r="21435" spans="4:6">
      <c r="D21435" s="63"/>
      <c r="F21435" s="64"/>
    </row>
    <row r="21436" spans="4:6">
      <c r="D21436" s="63"/>
      <c r="F21436" s="64"/>
    </row>
    <row r="21437" spans="4:6">
      <c r="D21437" s="63"/>
      <c r="F21437" s="64"/>
    </row>
    <row r="21438" spans="4:6">
      <c r="D21438" s="63"/>
      <c r="F21438" s="64"/>
    </row>
    <row r="21439" spans="4:6">
      <c r="D21439" s="63"/>
      <c r="F21439" s="64"/>
    </row>
    <row r="21440" spans="4:6">
      <c r="D21440" s="63"/>
      <c r="F21440" s="64"/>
    </row>
    <row r="21441" spans="4:6">
      <c r="D21441" s="63"/>
      <c r="F21441" s="64"/>
    </row>
    <row r="21442" spans="4:6">
      <c r="D21442" s="63"/>
      <c r="F21442" s="64"/>
    </row>
    <row r="21443" spans="4:6">
      <c r="D21443" s="63"/>
      <c r="F21443" s="64"/>
    </row>
    <row r="21444" spans="4:6">
      <c r="D21444" s="63"/>
      <c r="F21444" s="64"/>
    </row>
    <row r="21445" spans="4:6">
      <c r="D21445" s="63"/>
      <c r="F21445" s="64"/>
    </row>
    <row r="21446" spans="4:6">
      <c r="D21446" s="63"/>
      <c r="F21446" s="64"/>
    </row>
    <row r="21447" spans="4:6">
      <c r="D21447" s="63"/>
      <c r="F21447" s="64"/>
    </row>
    <row r="21448" spans="4:6">
      <c r="D21448" s="63"/>
      <c r="F21448" s="64"/>
    </row>
    <row r="21449" spans="4:6">
      <c r="D21449" s="63"/>
      <c r="F21449" s="64"/>
    </row>
    <row r="21450" spans="4:6">
      <c r="D21450" s="63"/>
      <c r="F21450" s="64"/>
    </row>
    <row r="21451" spans="4:6">
      <c r="D21451" s="63"/>
      <c r="F21451" s="64"/>
    </row>
    <row r="21452" spans="4:6">
      <c r="D21452" s="63"/>
      <c r="F21452" s="64"/>
    </row>
    <row r="21453" spans="4:6">
      <c r="D21453" s="63"/>
      <c r="F21453" s="64"/>
    </row>
    <row r="21454" spans="4:6">
      <c r="D21454" s="63"/>
      <c r="F21454" s="64"/>
    </row>
    <row r="21455" spans="4:6">
      <c r="D21455" s="63"/>
      <c r="F21455" s="64"/>
    </row>
    <row r="21456" spans="4:6">
      <c r="D21456" s="63"/>
      <c r="F21456" s="64"/>
    </row>
    <row r="21457" spans="4:6">
      <c r="D21457" s="63"/>
      <c r="F21457" s="64"/>
    </row>
    <row r="21458" spans="4:6">
      <c r="D21458" s="63"/>
      <c r="F21458" s="64"/>
    </row>
    <row r="21459" spans="4:6">
      <c r="D21459" s="63"/>
      <c r="F21459" s="64"/>
    </row>
    <row r="21460" spans="4:6">
      <c r="D21460" s="63"/>
      <c r="F21460" s="64"/>
    </row>
    <row r="21461" spans="4:6">
      <c r="D21461" s="63"/>
      <c r="F21461" s="64"/>
    </row>
    <row r="21462" spans="4:6">
      <c r="D21462" s="63"/>
      <c r="F21462" s="64"/>
    </row>
    <row r="21463" spans="4:6">
      <c r="D21463" s="63"/>
      <c r="F21463" s="64"/>
    </row>
    <row r="21464" spans="4:6">
      <c r="D21464" s="63"/>
      <c r="F21464" s="64"/>
    </row>
    <row r="21465" spans="4:6">
      <c r="D21465" s="63"/>
      <c r="F21465" s="64"/>
    </row>
    <row r="21466" spans="4:6">
      <c r="D21466" s="63"/>
      <c r="F21466" s="64"/>
    </row>
    <row r="21467" spans="4:6">
      <c r="D21467" s="63"/>
      <c r="F21467" s="64"/>
    </row>
    <row r="21468" spans="4:6">
      <c r="D21468" s="63"/>
      <c r="F21468" s="64"/>
    </row>
    <row r="21469" spans="4:6">
      <c r="D21469" s="63"/>
      <c r="F21469" s="64"/>
    </row>
    <row r="21470" spans="4:6">
      <c r="D21470" s="63"/>
      <c r="F21470" s="64"/>
    </row>
    <row r="21471" spans="4:6">
      <c r="D21471" s="63"/>
      <c r="F21471" s="64"/>
    </row>
    <row r="21472" spans="4:6">
      <c r="D21472" s="63"/>
      <c r="F21472" s="64"/>
    </row>
    <row r="21473" spans="4:6">
      <c r="D21473" s="63"/>
      <c r="F21473" s="64"/>
    </row>
    <row r="21474" spans="4:6">
      <c r="D21474" s="63"/>
      <c r="F21474" s="64"/>
    </row>
    <row r="21475" spans="4:6">
      <c r="D21475" s="63"/>
      <c r="F21475" s="64"/>
    </row>
    <row r="21476" spans="4:6">
      <c r="D21476" s="63"/>
      <c r="F21476" s="64"/>
    </row>
    <row r="21477" spans="4:6">
      <c r="D21477" s="63"/>
      <c r="F21477" s="64"/>
    </row>
    <row r="21478" spans="4:6">
      <c r="D21478" s="63"/>
      <c r="F21478" s="64"/>
    </row>
    <row r="21479" spans="4:6">
      <c r="D21479" s="63"/>
      <c r="F21479" s="64"/>
    </row>
    <row r="21480" spans="4:6">
      <c r="D21480" s="63"/>
      <c r="F21480" s="64"/>
    </row>
    <row r="21481" spans="4:6">
      <c r="D21481" s="63"/>
      <c r="F21481" s="64"/>
    </row>
    <row r="21482" spans="4:6">
      <c r="D21482" s="63"/>
      <c r="F21482" s="64"/>
    </row>
    <row r="21483" spans="4:6">
      <c r="D21483" s="63"/>
      <c r="F21483" s="64"/>
    </row>
    <row r="21484" spans="4:6">
      <c r="D21484" s="63"/>
      <c r="F21484" s="64"/>
    </row>
    <row r="21485" spans="4:6">
      <c r="D21485" s="63"/>
      <c r="F21485" s="64"/>
    </row>
    <row r="21486" spans="4:6">
      <c r="D21486" s="63"/>
      <c r="F21486" s="64"/>
    </row>
    <row r="21487" spans="4:6">
      <c r="D21487" s="63"/>
      <c r="F21487" s="64"/>
    </row>
    <row r="21488" spans="4:6">
      <c r="D21488" s="63"/>
      <c r="F21488" s="64"/>
    </row>
    <row r="21489" spans="4:6">
      <c r="D21489" s="63"/>
      <c r="F21489" s="64"/>
    </row>
    <row r="21490" spans="4:6">
      <c r="D21490" s="63"/>
      <c r="F21490" s="64"/>
    </row>
    <row r="21491" spans="4:6">
      <c r="D21491" s="63"/>
      <c r="F21491" s="64"/>
    </row>
    <row r="21492" spans="4:6">
      <c r="D21492" s="63"/>
      <c r="F21492" s="64"/>
    </row>
    <row r="21493" spans="4:6">
      <c r="D21493" s="63"/>
      <c r="F21493" s="64"/>
    </row>
    <row r="21494" spans="4:6">
      <c r="D21494" s="63"/>
      <c r="F21494" s="64"/>
    </row>
    <row r="21495" spans="4:6">
      <c r="D21495" s="63"/>
      <c r="F21495" s="64"/>
    </row>
    <row r="21496" spans="4:6">
      <c r="D21496" s="63"/>
      <c r="F21496" s="64"/>
    </row>
    <row r="21497" spans="4:6">
      <c r="D21497" s="63"/>
      <c r="F21497" s="64"/>
    </row>
    <row r="21498" spans="4:6">
      <c r="D21498" s="63"/>
      <c r="F21498" s="64"/>
    </row>
    <row r="21499" spans="4:6">
      <c r="D21499" s="63"/>
      <c r="F21499" s="64"/>
    </row>
    <row r="21500" spans="4:6">
      <c r="D21500" s="63"/>
      <c r="F21500" s="64"/>
    </row>
    <row r="21501" spans="4:6">
      <c r="D21501" s="63"/>
      <c r="F21501" s="64"/>
    </row>
    <row r="21502" spans="4:6">
      <c r="D21502" s="63"/>
      <c r="F21502" s="64"/>
    </row>
    <row r="21503" spans="4:6">
      <c r="D21503" s="63"/>
      <c r="F21503" s="64"/>
    </row>
    <row r="21504" spans="4:6">
      <c r="D21504" s="63"/>
      <c r="F21504" s="64"/>
    </row>
    <row r="21505" spans="4:6">
      <c r="D21505" s="63"/>
      <c r="F21505" s="64"/>
    </row>
    <row r="21506" spans="4:6">
      <c r="D21506" s="63"/>
      <c r="F21506" s="64"/>
    </row>
    <row r="21507" spans="4:6">
      <c r="D21507" s="63"/>
      <c r="F21507" s="64"/>
    </row>
    <row r="21508" spans="4:6">
      <c r="D21508" s="63"/>
      <c r="F21508" s="64"/>
    </row>
    <row r="21509" spans="4:6">
      <c r="D21509" s="63"/>
      <c r="F21509" s="64"/>
    </row>
    <row r="21510" spans="4:6">
      <c r="D21510" s="63"/>
      <c r="F21510" s="64"/>
    </row>
    <row r="21511" spans="4:6">
      <c r="D21511" s="63"/>
      <c r="F21511" s="64"/>
    </row>
    <row r="21512" spans="4:6">
      <c r="D21512" s="63"/>
      <c r="F21512" s="64"/>
    </row>
    <row r="21513" spans="4:6">
      <c r="D21513" s="63"/>
      <c r="F21513" s="64"/>
    </row>
    <row r="21514" spans="4:6">
      <c r="D21514" s="63"/>
      <c r="F21514" s="64"/>
    </row>
    <row r="21515" spans="4:6">
      <c r="D21515" s="63"/>
      <c r="F21515" s="64"/>
    </row>
    <row r="21516" spans="4:6">
      <c r="D21516" s="63"/>
      <c r="F21516" s="64"/>
    </row>
    <row r="21517" spans="4:6">
      <c r="D21517" s="63"/>
      <c r="F21517" s="64"/>
    </row>
    <row r="21518" spans="4:6">
      <c r="D21518" s="63"/>
      <c r="F21518" s="64"/>
    </row>
    <row r="21519" spans="4:6">
      <c r="D21519" s="63"/>
      <c r="F21519" s="64"/>
    </row>
    <row r="21520" spans="4:6">
      <c r="D21520" s="63"/>
      <c r="F21520" s="64"/>
    </row>
    <row r="21521" spans="4:6">
      <c r="D21521" s="63"/>
      <c r="F21521" s="64"/>
    </row>
    <row r="21522" spans="4:6">
      <c r="D21522" s="63"/>
      <c r="F21522" s="64"/>
    </row>
    <row r="21523" spans="4:6">
      <c r="D21523" s="63"/>
      <c r="F21523" s="64"/>
    </row>
    <row r="21524" spans="4:6">
      <c r="D21524" s="63"/>
      <c r="F21524" s="64"/>
    </row>
    <row r="21525" spans="4:6">
      <c r="D21525" s="63"/>
      <c r="F21525" s="64"/>
    </row>
    <row r="21526" spans="4:6">
      <c r="D21526" s="63"/>
      <c r="F21526" s="64"/>
    </row>
    <row r="21527" spans="4:6">
      <c r="D21527" s="63"/>
      <c r="F21527" s="64"/>
    </row>
    <row r="21528" spans="4:6">
      <c r="D21528" s="63"/>
      <c r="F21528" s="64"/>
    </row>
    <row r="21529" spans="4:6">
      <c r="D21529" s="63"/>
      <c r="F21529" s="64"/>
    </row>
    <row r="21530" spans="4:6">
      <c r="D21530" s="63"/>
      <c r="F21530" s="64"/>
    </row>
    <row r="21531" spans="4:6">
      <c r="D21531" s="63"/>
      <c r="F21531" s="64"/>
    </row>
    <row r="21532" spans="4:6">
      <c r="D21532" s="63"/>
      <c r="F21532" s="64"/>
    </row>
    <row r="21533" spans="4:6">
      <c r="D21533" s="63"/>
      <c r="F21533" s="64"/>
    </row>
    <row r="21534" spans="4:6">
      <c r="D21534" s="63"/>
      <c r="F21534" s="64"/>
    </row>
    <row r="21535" spans="4:6">
      <c r="D21535" s="63"/>
      <c r="F21535" s="64"/>
    </row>
    <row r="21536" spans="4:6">
      <c r="D21536" s="63"/>
      <c r="F21536" s="64"/>
    </row>
    <row r="21537" spans="4:6">
      <c r="D21537" s="63"/>
      <c r="F21537" s="64"/>
    </row>
    <row r="21538" spans="4:6">
      <c r="D21538" s="63"/>
      <c r="F21538" s="64"/>
    </row>
    <row r="21539" spans="4:6">
      <c r="D21539" s="63"/>
      <c r="F21539" s="64"/>
    </row>
    <row r="21540" spans="4:6">
      <c r="D21540" s="63"/>
      <c r="F21540" s="64"/>
    </row>
    <row r="21541" spans="4:6">
      <c r="D21541" s="63"/>
      <c r="F21541" s="64"/>
    </row>
    <row r="21542" spans="4:6">
      <c r="D21542" s="63"/>
      <c r="F21542" s="64"/>
    </row>
    <row r="21543" spans="4:6">
      <c r="D21543" s="63"/>
      <c r="F21543" s="64"/>
    </row>
    <row r="21544" spans="4:6">
      <c r="D21544" s="63"/>
      <c r="F21544" s="64"/>
    </row>
    <row r="21545" spans="4:6">
      <c r="D21545" s="63"/>
      <c r="F21545" s="64"/>
    </row>
    <row r="21546" spans="4:6">
      <c r="D21546" s="63"/>
      <c r="F21546" s="64"/>
    </row>
    <row r="21547" spans="4:6">
      <c r="D21547" s="63"/>
      <c r="F21547" s="64"/>
    </row>
    <row r="21548" spans="4:6">
      <c r="D21548" s="63"/>
      <c r="F21548" s="64"/>
    </row>
    <row r="21549" spans="4:6">
      <c r="D21549" s="63"/>
      <c r="F21549" s="64"/>
    </row>
    <row r="21550" spans="4:6">
      <c r="D21550" s="63"/>
      <c r="F21550" s="64"/>
    </row>
    <row r="21551" spans="4:6">
      <c r="D21551" s="63"/>
      <c r="F21551" s="64"/>
    </row>
    <row r="21552" spans="4:6">
      <c r="D21552" s="63"/>
      <c r="F21552" s="64"/>
    </row>
    <row r="21553" spans="4:6">
      <c r="D21553" s="63"/>
      <c r="F21553" s="64"/>
    </row>
    <row r="21554" spans="4:6">
      <c r="D21554" s="63"/>
      <c r="F21554" s="64"/>
    </row>
    <row r="21555" spans="4:6">
      <c r="D21555" s="63"/>
      <c r="F21555" s="64"/>
    </row>
    <row r="21556" spans="4:6">
      <c r="D21556" s="63"/>
      <c r="F21556" s="64"/>
    </row>
    <row r="21557" spans="4:6">
      <c r="D21557" s="63"/>
      <c r="F21557" s="64"/>
    </row>
    <row r="21558" spans="4:6">
      <c r="D21558" s="63"/>
      <c r="F21558" s="64"/>
    </row>
    <row r="21559" spans="4:6">
      <c r="D21559" s="63"/>
      <c r="F21559" s="64"/>
    </row>
    <row r="21560" spans="4:6">
      <c r="D21560" s="63"/>
      <c r="F21560" s="64"/>
    </row>
    <row r="21561" spans="4:6">
      <c r="D21561" s="63"/>
      <c r="F21561" s="64"/>
    </row>
    <row r="21562" spans="4:6">
      <c r="D21562" s="63"/>
      <c r="F21562" s="64"/>
    </row>
    <row r="21563" spans="4:6">
      <c r="D21563" s="63"/>
      <c r="F21563" s="64"/>
    </row>
    <row r="21564" spans="4:6">
      <c r="D21564" s="63"/>
      <c r="F21564" s="64"/>
    </row>
    <row r="21565" spans="4:6">
      <c r="D21565" s="63"/>
      <c r="F21565" s="64"/>
    </row>
    <row r="21566" spans="4:6">
      <c r="D21566" s="63"/>
      <c r="F21566" s="64"/>
    </row>
    <row r="21567" spans="4:6">
      <c r="D21567" s="63"/>
      <c r="F21567" s="64"/>
    </row>
    <row r="21568" spans="4:6">
      <c r="D21568" s="63"/>
      <c r="F21568" s="64"/>
    </row>
    <row r="21569" spans="4:6">
      <c r="D21569" s="63"/>
      <c r="F21569" s="64"/>
    </row>
    <row r="21570" spans="4:6">
      <c r="D21570" s="63"/>
      <c r="F21570" s="64"/>
    </row>
    <row r="21571" spans="4:6">
      <c r="D21571" s="63"/>
      <c r="F21571" s="64"/>
    </row>
    <row r="21572" spans="4:6">
      <c r="D21572" s="63"/>
      <c r="F21572" s="64"/>
    </row>
    <row r="21573" spans="4:6">
      <c r="D21573" s="63"/>
      <c r="F21573" s="64"/>
    </row>
    <row r="21574" spans="4:6">
      <c r="D21574" s="63"/>
      <c r="F21574" s="64"/>
    </row>
    <row r="21575" spans="4:6">
      <c r="D21575" s="63"/>
      <c r="F21575" s="64"/>
    </row>
    <row r="21576" spans="4:6">
      <c r="D21576" s="63"/>
      <c r="F21576" s="64"/>
    </row>
    <row r="21577" spans="4:6">
      <c r="D21577" s="63"/>
      <c r="F21577" s="64"/>
    </row>
    <row r="21578" spans="4:6">
      <c r="D21578" s="63"/>
      <c r="F21578" s="64"/>
    </row>
    <row r="21579" spans="4:6">
      <c r="D21579" s="63"/>
      <c r="F21579" s="64"/>
    </row>
    <row r="21580" spans="4:6">
      <c r="D21580" s="63"/>
      <c r="F21580" s="64"/>
    </row>
    <row r="21581" spans="4:6">
      <c r="D21581" s="63"/>
      <c r="F21581" s="64"/>
    </row>
    <row r="21582" spans="4:6">
      <c r="D21582" s="63"/>
      <c r="F21582" s="64"/>
    </row>
    <row r="21583" spans="4:6">
      <c r="D21583" s="63"/>
      <c r="F21583" s="64"/>
    </row>
    <row r="21584" spans="4:6">
      <c r="D21584" s="63"/>
      <c r="F21584" s="64"/>
    </row>
    <row r="21585" spans="4:6">
      <c r="D21585" s="63"/>
      <c r="F21585" s="64"/>
    </row>
    <row r="21586" spans="4:6">
      <c r="D21586" s="63"/>
      <c r="F21586" s="64"/>
    </row>
    <row r="21587" spans="4:6">
      <c r="D21587" s="63"/>
      <c r="F21587" s="64"/>
    </row>
    <row r="21588" spans="4:6">
      <c r="D21588" s="63"/>
      <c r="F21588" s="64"/>
    </row>
    <row r="21589" spans="4:6">
      <c r="D21589" s="63"/>
      <c r="F21589" s="64"/>
    </row>
    <row r="21590" spans="4:6">
      <c r="D21590" s="63"/>
      <c r="F21590" s="64"/>
    </row>
    <row r="21591" spans="4:6">
      <c r="D21591" s="63"/>
      <c r="F21591" s="64"/>
    </row>
    <row r="21592" spans="4:6">
      <c r="D21592" s="63"/>
      <c r="F21592" s="64"/>
    </row>
    <row r="21593" spans="4:6">
      <c r="D21593" s="63"/>
      <c r="F21593" s="64"/>
    </row>
    <row r="21594" spans="4:6">
      <c r="D21594" s="63"/>
      <c r="F21594" s="64"/>
    </row>
    <row r="21595" spans="4:6">
      <c r="D21595" s="63"/>
      <c r="F21595" s="64"/>
    </row>
    <row r="21596" spans="4:6">
      <c r="D21596" s="63"/>
      <c r="F21596" s="64"/>
    </row>
    <row r="21597" spans="4:6">
      <c r="D21597" s="63"/>
      <c r="F21597" s="64"/>
    </row>
    <row r="21598" spans="4:6">
      <c r="D21598" s="63"/>
      <c r="F21598" s="64"/>
    </row>
    <row r="21599" spans="4:6">
      <c r="D21599" s="63"/>
      <c r="F21599" s="64"/>
    </row>
    <row r="21600" spans="4:6">
      <c r="D21600" s="63"/>
      <c r="F21600" s="64"/>
    </row>
    <row r="21601" spans="4:6">
      <c r="D21601" s="63"/>
      <c r="F21601" s="64"/>
    </row>
    <row r="21602" spans="4:6">
      <c r="D21602" s="63"/>
      <c r="F21602" s="64"/>
    </row>
    <row r="21603" spans="4:6">
      <c r="D21603" s="63"/>
      <c r="F21603" s="64"/>
    </row>
    <row r="21604" spans="4:6">
      <c r="D21604" s="63"/>
      <c r="F21604" s="64"/>
    </row>
    <row r="21605" spans="4:6">
      <c r="D21605" s="63"/>
      <c r="F21605" s="64"/>
    </row>
    <row r="21606" spans="4:6">
      <c r="D21606" s="63"/>
      <c r="F21606" s="64"/>
    </row>
    <row r="21607" spans="4:6">
      <c r="D21607" s="63"/>
      <c r="F21607" s="64"/>
    </row>
    <row r="21608" spans="4:6">
      <c r="D21608" s="63"/>
      <c r="F21608" s="64"/>
    </row>
    <row r="21609" spans="4:6">
      <c r="D21609" s="63"/>
      <c r="F21609" s="64"/>
    </row>
    <row r="21610" spans="4:6">
      <c r="D21610" s="63"/>
      <c r="F21610" s="64"/>
    </row>
    <row r="21611" spans="4:6">
      <c r="D21611" s="63"/>
      <c r="F21611" s="64"/>
    </row>
    <row r="21612" spans="4:6">
      <c r="D21612" s="63"/>
      <c r="F21612" s="64"/>
    </row>
    <row r="21613" spans="4:6">
      <c r="D21613" s="63"/>
      <c r="F21613" s="64"/>
    </row>
    <row r="21614" spans="4:6">
      <c r="D21614" s="63"/>
      <c r="F21614" s="64"/>
    </row>
    <row r="21615" spans="4:6">
      <c r="D21615" s="63"/>
      <c r="F21615" s="64"/>
    </row>
    <row r="21616" spans="4:6">
      <c r="D21616" s="63"/>
      <c r="F21616" s="64"/>
    </row>
    <row r="21617" spans="4:6">
      <c r="D21617" s="63"/>
      <c r="F21617" s="64"/>
    </row>
    <row r="21618" spans="4:6">
      <c r="D21618" s="63"/>
      <c r="F21618" s="64"/>
    </row>
    <row r="21619" spans="4:6">
      <c r="D21619" s="63"/>
      <c r="F21619" s="64"/>
    </row>
    <row r="21620" spans="4:6">
      <c r="D21620" s="63"/>
      <c r="F21620" s="64"/>
    </row>
    <row r="21621" spans="4:6">
      <c r="D21621" s="63"/>
      <c r="F21621" s="64"/>
    </row>
    <row r="21622" spans="4:6">
      <c r="D21622" s="63"/>
      <c r="F21622" s="64"/>
    </row>
    <row r="21623" spans="4:6">
      <c r="D21623" s="63"/>
      <c r="F21623" s="64"/>
    </row>
    <row r="21624" spans="4:6">
      <c r="D21624" s="63"/>
      <c r="F21624" s="64"/>
    </row>
    <row r="21625" spans="4:6">
      <c r="D21625" s="63"/>
      <c r="F21625" s="64"/>
    </row>
    <row r="21626" spans="4:6">
      <c r="D21626" s="63"/>
      <c r="F21626" s="64"/>
    </row>
    <row r="21627" spans="4:6">
      <c r="D21627" s="63"/>
      <c r="F21627" s="64"/>
    </row>
    <row r="21628" spans="4:6">
      <c r="D21628" s="63"/>
      <c r="F21628" s="64"/>
    </row>
    <row r="21629" spans="4:6">
      <c r="D21629" s="63"/>
      <c r="F21629" s="64"/>
    </row>
    <row r="21630" spans="4:6">
      <c r="D21630" s="63"/>
      <c r="F21630" s="64"/>
    </row>
    <row r="21631" spans="4:6">
      <c r="D21631" s="63"/>
      <c r="F21631" s="64"/>
    </row>
    <row r="21632" spans="4:6">
      <c r="D21632" s="63"/>
      <c r="F21632" s="64"/>
    </row>
    <row r="21633" spans="4:6">
      <c r="D21633" s="63"/>
      <c r="F21633" s="64"/>
    </row>
    <row r="21634" spans="4:6">
      <c r="D21634" s="63"/>
      <c r="F21634" s="64"/>
    </row>
    <row r="21635" spans="4:6">
      <c r="D21635" s="63"/>
      <c r="F21635" s="64"/>
    </row>
    <row r="21636" spans="4:6">
      <c r="D21636" s="63"/>
      <c r="F21636" s="64"/>
    </row>
    <row r="21637" spans="4:6">
      <c r="D21637" s="63"/>
      <c r="F21637" s="64"/>
    </row>
    <row r="21638" spans="4:6">
      <c r="D21638" s="63"/>
      <c r="F21638" s="64"/>
    </row>
    <row r="21639" spans="4:6">
      <c r="D21639" s="63"/>
      <c r="F21639" s="64"/>
    </row>
    <row r="21640" spans="4:6">
      <c r="D21640" s="63"/>
      <c r="F21640" s="64"/>
    </row>
    <row r="21641" spans="4:6">
      <c r="D21641" s="63"/>
      <c r="F21641" s="64"/>
    </row>
    <row r="21642" spans="4:6">
      <c r="D21642" s="63"/>
      <c r="F21642" s="64"/>
    </row>
    <row r="21643" spans="4:6">
      <c r="D21643" s="63"/>
      <c r="F21643" s="64"/>
    </row>
    <row r="21644" spans="4:6">
      <c r="D21644" s="63"/>
      <c r="F21644" s="64"/>
    </row>
    <row r="21645" spans="4:6">
      <c r="D21645" s="63"/>
      <c r="F21645" s="64"/>
    </row>
    <row r="21646" spans="4:6">
      <c r="D21646" s="63"/>
      <c r="F21646" s="64"/>
    </row>
    <row r="21647" spans="4:6">
      <c r="D21647" s="63"/>
      <c r="F21647" s="64"/>
    </row>
    <row r="21648" spans="4:6">
      <c r="D21648" s="63"/>
      <c r="F21648" s="64"/>
    </row>
    <row r="21649" spans="4:6">
      <c r="D21649" s="63"/>
      <c r="F21649" s="64"/>
    </row>
    <row r="21650" spans="4:6">
      <c r="D21650" s="63"/>
      <c r="F21650" s="64"/>
    </row>
    <row r="21651" spans="4:6">
      <c r="D21651" s="63"/>
      <c r="F21651" s="64"/>
    </row>
    <row r="21652" spans="4:6">
      <c r="D21652" s="63"/>
      <c r="F21652" s="64"/>
    </row>
    <row r="21653" spans="4:6">
      <c r="D21653" s="63"/>
      <c r="F21653" s="64"/>
    </row>
    <row r="21654" spans="4:6">
      <c r="D21654" s="63"/>
      <c r="F21654" s="64"/>
    </row>
    <row r="21655" spans="4:6">
      <c r="D21655" s="63"/>
      <c r="F21655" s="64"/>
    </row>
    <row r="21656" spans="4:6">
      <c r="D21656" s="63"/>
      <c r="F21656" s="64"/>
    </row>
    <row r="21657" spans="4:6">
      <c r="D21657" s="63"/>
      <c r="F21657" s="64"/>
    </row>
    <row r="21658" spans="4:6">
      <c r="D21658" s="63"/>
      <c r="F21658" s="64"/>
    </row>
    <row r="21659" spans="4:6">
      <c r="D21659" s="63"/>
      <c r="F21659" s="64"/>
    </row>
    <row r="21660" spans="4:6">
      <c r="D21660" s="63"/>
      <c r="F21660" s="64"/>
    </row>
    <row r="21661" spans="4:6">
      <c r="D21661" s="63"/>
      <c r="F21661" s="64"/>
    </row>
    <row r="21662" spans="4:6">
      <c r="D21662" s="63"/>
      <c r="F21662" s="64"/>
    </row>
    <row r="21663" spans="4:6">
      <c r="D21663" s="63"/>
      <c r="F21663" s="64"/>
    </row>
    <row r="21664" spans="4:6">
      <c r="D21664" s="63"/>
      <c r="F21664" s="64"/>
    </row>
    <row r="21665" spans="4:6">
      <c r="D21665" s="63"/>
      <c r="F21665" s="64"/>
    </row>
    <row r="21666" spans="4:6">
      <c r="D21666" s="63"/>
      <c r="F21666" s="64"/>
    </row>
    <row r="21667" spans="4:6">
      <c r="D21667" s="63"/>
      <c r="F21667" s="64"/>
    </row>
    <row r="21668" spans="4:6">
      <c r="D21668" s="63"/>
      <c r="F21668" s="64"/>
    </row>
    <row r="21669" spans="4:6">
      <c r="D21669" s="63"/>
      <c r="F21669" s="64"/>
    </row>
    <row r="21670" spans="4:6">
      <c r="D21670" s="63"/>
      <c r="F21670" s="64"/>
    </row>
    <row r="21671" spans="4:6">
      <c r="D21671" s="63"/>
      <c r="F21671" s="64"/>
    </row>
    <row r="21672" spans="4:6">
      <c r="D21672" s="63"/>
      <c r="F21672" s="64"/>
    </row>
    <row r="21673" spans="4:6">
      <c r="D21673" s="63"/>
      <c r="F21673" s="64"/>
    </row>
    <row r="21674" spans="4:6">
      <c r="D21674" s="63"/>
      <c r="F21674" s="64"/>
    </row>
    <row r="21675" spans="4:6">
      <c r="D21675" s="63"/>
      <c r="F21675" s="64"/>
    </row>
    <row r="21676" spans="4:6">
      <c r="D21676" s="63"/>
      <c r="F21676" s="64"/>
    </row>
    <row r="21677" spans="4:6">
      <c r="D21677" s="63"/>
      <c r="F21677" s="64"/>
    </row>
    <row r="21678" spans="4:6">
      <c r="D21678" s="63"/>
      <c r="F21678" s="64"/>
    </row>
    <row r="21679" spans="4:6">
      <c r="D21679" s="63"/>
      <c r="F21679" s="64"/>
    </row>
    <row r="21680" spans="4:6">
      <c r="D21680" s="63"/>
      <c r="F21680" s="64"/>
    </row>
    <row r="21681" spans="4:6">
      <c r="D21681" s="63"/>
      <c r="F21681" s="64"/>
    </row>
    <row r="21682" spans="4:6">
      <c r="D21682" s="63"/>
      <c r="F21682" s="64"/>
    </row>
    <row r="21683" spans="4:6">
      <c r="D21683" s="63"/>
      <c r="F21683" s="64"/>
    </row>
    <row r="21684" spans="4:6">
      <c r="D21684" s="63"/>
      <c r="F21684" s="64"/>
    </row>
    <row r="21685" spans="4:6">
      <c r="D21685" s="63"/>
      <c r="F21685" s="64"/>
    </row>
    <row r="21686" spans="4:6">
      <c r="D21686" s="63"/>
      <c r="F21686" s="64"/>
    </row>
    <row r="21687" spans="4:6">
      <c r="D21687" s="63"/>
      <c r="F21687" s="64"/>
    </row>
    <row r="21688" spans="4:6">
      <c r="D21688" s="63"/>
      <c r="F21688" s="64"/>
    </row>
    <row r="21689" spans="4:6">
      <c r="D21689" s="63"/>
      <c r="F21689" s="64"/>
    </row>
    <row r="21690" spans="4:6">
      <c r="D21690" s="63"/>
      <c r="F21690" s="64"/>
    </row>
    <row r="21691" spans="4:6">
      <c r="D21691" s="63"/>
      <c r="F21691" s="64"/>
    </row>
    <row r="21692" spans="4:6">
      <c r="D21692" s="63"/>
      <c r="F21692" s="64"/>
    </row>
    <row r="21693" spans="4:6">
      <c r="D21693" s="63"/>
      <c r="F21693" s="64"/>
    </row>
    <row r="21694" spans="4:6">
      <c r="D21694" s="63"/>
      <c r="F21694" s="64"/>
    </row>
    <row r="21695" spans="4:6">
      <c r="D21695" s="63"/>
      <c r="F21695" s="64"/>
    </row>
    <row r="21696" spans="4:6">
      <c r="D21696" s="63"/>
      <c r="F21696" s="64"/>
    </row>
    <row r="21697" spans="4:6">
      <c r="D21697" s="63"/>
      <c r="F21697" s="64"/>
    </row>
    <row r="21698" spans="4:6">
      <c r="D21698" s="63"/>
      <c r="F21698" s="64"/>
    </row>
    <row r="21699" spans="4:6">
      <c r="D21699" s="63"/>
      <c r="F21699" s="64"/>
    </row>
    <row r="21700" spans="4:6">
      <c r="D21700" s="63"/>
      <c r="F21700" s="64"/>
    </row>
    <row r="21701" spans="4:6">
      <c r="D21701" s="63"/>
      <c r="F21701" s="64"/>
    </row>
    <row r="21702" spans="4:6">
      <c r="D21702" s="63"/>
      <c r="F21702" s="64"/>
    </row>
    <row r="21703" spans="4:6">
      <c r="D21703" s="63"/>
      <c r="F21703" s="64"/>
    </row>
    <row r="21704" spans="4:6">
      <c r="D21704" s="63"/>
      <c r="F21704" s="64"/>
    </row>
    <row r="21705" spans="4:6">
      <c r="D21705" s="63"/>
      <c r="F21705" s="64"/>
    </row>
    <row r="21706" spans="4:6">
      <c r="D21706" s="63"/>
      <c r="F21706" s="64"/>
    </row>
    <row r="21707" spans="4:6">
      <c r="D21707" s="63"/>
      <c r="F21707" s="64"/>
    </row>
    <row r="21708" spans="4:6">
      <c r="D21708" s="63"/>
      <c r="F21708" s="64"/>
    </row>
    <row r="21709" spans="4:6">
      <c r="D21709" s="63"/>
      <c r="F21709" s="64"/>
    </row>
    <row r="21710" spans="4:6">
      <c r="D21710" s="63"/>
      <c r="F21710" s="64"/>
    </row>
    <row r="21711" spans="4:6">
      <c r="D21711" s="63"/>
      <c r="F21711" s="64"/>
    </row>
    <row r="21712" spans="4:6">
      <c r="D21712" s="63"/>
      <c r="F21712" s="64"/>
    </row>
    <row r="21713" spans="4:6">
      <c r="D21713" s="63"/>
      <c r="F21713" s="64"/>
    </row>
    <row r="21714" spans="4:6">
      <c r="D21714" s="63"/>
      <c r="F21714" s="64"/>
    </row>
    <row r="21715" spans="4:6">
      <c r="D21715" s="63"/>
      <c r="F21715" s="64"/>
    </row>
    <row r="21716" spans="4:6">
      <c r="D21716" s="63"/>
      <c r="F21716" s="64"/>
    </row>
    <row r="21717" spans="4:6">
      <c r="D21717" s="63"/>
      <c r="F21717" s="64"/>
    </row>
    <row r="21718" spans="4:6">
      <c r="D21718" s="63"/>
      <c r="F21718" s="64"/>
    </row>
    <row r="21719" spans="4:6">
      <c r="D21719" s="63"/>
      <c r="F21719" s="64"/>
    </row>
    <row r="21720" spans="4:6">
      <c r="D21720" s="63"/>
      <c r="F21720" s="64"/>
    </row>
    <row r="21721" spans="4:6">
      <c r="D21721" s="63"/>
      <c r="F21721" s="64"/>
    </row>
    <row r="21722" spans="4:6">
      <c r="D21722" s="63"/>
      <c r="F21722" s="64"/>
    </row>
    <row r="21723" spans="4:6">
      <c r="D21723" s="63"/>
      <c r="F21723" s="64"/>
    </row>
    <row r="21724" spans="4:6">
      <c r="D21724" s="63"/>
      <c r="F21724" s="64"/>
    </row>
    <row r="21725" spans="4:6">
      <c r="D21725" s="63"/>
      <c r="F21725" s="64"/>
    </row>
    <row r="21726" spans="4:6">
      <c r="D21726" s="63"/>
      <c r="F21726" s="64"/>
    </row>
    <row r="21727" spans="4:6">
      <c r="D21727" s="63"/>
      <c r="F21727" s="64"/>
    </row>
    <row r="21728" spans="4:6">
      <c r="D21728" s="63"/>
      <c r="F21728" s="64"/>
    </row>
    <row r="21729" spans="4:6">
      <c r="D21729" s="63"/>
      <c r="F21729" s="64"/>
    </row>
    <row r="21730" spans="4:6">
      <c r="D21730" s="63"/>
      <c r="F21730" s="64"/>
    </row>
    <row r="21731" spans="4:6">
      <c r="D21731" s="63"/>
      <c r="F21731" s="64"/>
    </row>
    <row r="21732" spans="4:6">
      <c r="D21732" s="63"/>
      <c r="F21732" s="64"/>
    </row>
    <row r="21733" spans="4:6">
      <c r="D21733" s="63"/>
      <c r="F21733" s="64"/>
    </row>
    <row r="21734" spans="4:6">
      <c r="D21734" s="63"/>
      <c r="F21734" s="64"/>
    </row>
    <row r="21735" spans="4:6">
      <c r="D21735" s="63"/>
      <c r="F21735" s="64"/>
    </row>
    <row r="21736" spans="4:6">
      <c r="D21736" s="63"/>
      <c r="F21736" s="64"/>
    </row>
    <row r="21737" spans="4:6">
      <c r="D21737" s="63"/>
      <c r="F21737" s="64"/>
    </row>
    <row r="21738" spans="4:6">
      <c r="D21738" s="63"/>
      <c r="F21738" s="64"/>
    </row>
    <row r="21739" spans="4:6">
      <c r="D21739" s="63"/>
      <c r="F21739" s="64"/>
    </row>
    <row r="21740" spans="4:6">
      <c r="D21740" s="63"/>
      <c r="F21740" s="64"/>
    </row>
    <row r="21741" spans="4:6">
      <c r="D21741" s="63"/>
      <c r="F21741" s="64"/>
    </row>
    <row r="21742" spans="4:6">
      <c r="D21742" s="63"/>
      <c r="F21742" s="64"/>
    </row>
    <row r="21743" spans="4:6">
      <c r="D21743" s="63"/>
      <c r="F21743" s="64"/>
    </row>
    <row r="21744" spans="4:6">
      <c r="D21744" s="63"/>
      <c r="F21744" s="64"/>
    </row>
    <row r="21745" spans="4:6">
      <c r="D21745" s="63"/>
      <c r="F21745" s="64"/>
    </row>
    <row r="21746" spans="4:6">
      <c r="D21746" s="63"/>
      <c r="F21746" s="64"/>
    </row>
    <row r="21747" spans="4:6">
      <c r="D21747" s="63"/>
      <c r="F21747" s="64"/>
    </row>
    <row r="21748" spans="4:6">
      <c r="D21748" s="63"/>
      <c r="F21748" s="64"/>
    </row>
    <row r="21749" spans="4:6">
      <c r="D21749" s="63"/>
      <c r="F21749" s="64"/>
    </row>
    <row r="21750" spans="4:6">
      <c r="D21750" s="63"/>
      <c r="F21750" s="64"/>
    </row>
    <row r="21751" spans="4:6">
      <c r="D21751" s="63"/>
      <c r="F21751" s="64"/>
    </row>
    <row r="21752" spans="4:6">
      <c r="D21752" s="63"/>
      <c r="F21752" s="64"/>
    </row>
    <row r="21753" spans="4:6">
      <c r="D21753" s="63"/>
      <c r="F21753" s="64"/>
    </row>
    <row r="21754" spans="4:6">
      <c r="D21754" s="63"/>
      <c r="F21754" s="64"/>
    </row>
    <row r="21755" spans="4:6">
      <c r="D21755" s="63"/>
      <c r="F21755" s="64"/>
    </row>
    <row r="21756" spans="4:6">
      <c r="D21756" s="63"/>
      <c r="F21756" s="64"/>
    </row>
    <row r="21757" spans="4:6">
      <c r="D21757" s="63"/>
      <c r="F21757" s="64"/>
    </row>
    <row r="21758" spans="4:6">
      <c r="D21758" s="63"/>
      <c r="F21758" s="64"/>
    </row>
    <row r="21759" spans="4:6">
      <c r="D21759" s="63"/>
      <c r="F21759" s="64"/>
    </row>
    <row r="21760" spans="4:6">
      <c r="D21760" s="63"/>
      <c r="F21760" s="64"/>
    </row>
    <row r="21761" spans="4:6">
      <c r="D21761" s="63"/>
      <c r="F21761" s="64"/>
    </row>
    <row r="21762" spans="4:6">
      <c r="D21762" s="63"/>
      <c r="F21762" s="64"/>
    </row>
    <row r="21763" spans="4:6">
      <c r="D21763" s="63"/>
      <c r="F21763" s="64"/>
    </row>
    <row r="21764" spans="4:6">
      <c r="D21764" s="63"/>
      <c r="F21764" s="64"/>
    </row>
    <row r="21765" spans="4:6">
      <c r="D21765" s="63"/>
      <c r="F21765" s="64"/>
    </row>
    <row r="21766" spans="4:6">
      <c r="D21766" s="63"/>
      <c r="F21766" s="64"/>
    </row>
    <row r="21767" spans="4:6">
      <c r="D21767" s="63"/>
      <c r="F21767" s="64"/>
    </row>
    <row r="21768" spans="4:6">
      <c r="D21768" s="63"/>
      <c r="F21768" s="64"/>
    </row>
    <row r="21769" spans="4:6">
      <c r="D21769" s="63"/>
      <c r="F21769" s="64"/>
    </row>
    <row r="21770" spans="4:6">
      <c r="D21770" s="63"/>
      <c r="F21770" s="64"/>
    </row>
    <row r="21771" spans="4:6">
      <c r="D21771" s="63"/>
      <c r="F21771" s="64"/>
    </row>
    <row r="21772" spans="4:6">
      <c r="D21772" s="63"/>
      <c r="F21772" s="64"/>
    </row>
    <row r="21773" spans="4:6">
      <c r="D21773" s="63"/>
      <c r="F21773" s="64"/>
    </row>
    <row r="21774" spans="4:6">
      <c r="D21774" s="63"/>
      <c r="F21774" s="64"/>
    </row>
    <row r="21775" spans="4:6">
      <c r="D21775" s="63"/>
      <c r="F21775" s="64"/>
    </row>
    <row r="21776" spans="4:6">
      <c r="D21776" s="63"/>
      <c r="F21776" s="64"/>
    </row>
    <row r="21777" spans="4:6">
      <c r="D21777" s="63"/>
      <c r="F21777" s="64"/>
    </row>
    <row r="21778" spans="4:6">
      <c r="D21778" s="63"/>
      <c r="F21778" s="64"/>
    </row>
    <row r="21779" spans="4:6">
      <c r="D21779" s="63"/>
      <c r="F21779" s="64"/>
    </row>
    <row r="21780" spans="4:6">
      <c r="D21780" s="63"/>
      <c r="F21780" s="64"/>
    </row>
    <row r="21781" spans="4:6">
      <c r="D21781" s="63"/>
      <c r="F21781" s="64"/>
    </row>
    <row r="21782" spans="4:6">
      <c r="D21782" s="63"/>
      <c r="F21782" s="64"/>
    </row>
    <row r="21783" spans="4:6">
      <c r="D21783" s="63"/>
      <c r="F21783" s="64"/>
    </row>
    <row r="21784" spans="4:6">
      <c r="D21784" s="63"/>
      <c r="F21784" s="64"/>
    </row>
    <row r="21785" spans="4:6">
      <c r="D21785" s="63"/>
      <c r="F21785" s="64"/>
    </row>
    <row r="21786" spans="4:6">
      <c r="D21786" s="63"/>
      <c r="F21786" s="64"/>
    </row>
    <row r="21787" spans="4:6">
      <c r="D21787" s="63"/>
      <c r="F21787" s="64"/>
    </row>
    <row r="21788" spans="4:6">
      <c r="D21788" s="63"/>
      <c r="F21788" s="64"/>
    </row>
    <row r="21789" spans="4:6">
      <c r="D21789" s="63"/>
      <c r="F21789" s="64"/>
    </row>
    <row r="21790" spans="4:6">
      <c r="D21790" s="63"/>
      <c r="F21790" s="64"/>
    </row>
    <row r="21791" spans="4:6">
      <c r="D21791" s="63"/>
      <c r="F21791" s="64"/>
    </row>
    <row r="21792" spans="4:6">
      <c r="D21792" s="63"/>
      <c r="F21792" s="64"/>
    </row>
    <row r="21793" spans="4:6">
      <c r="D21793" s="63"/>
      <c r="F21793" s="64"/>
    </row>
    <row r="21794" spans="4:6">
      <c r="D21794" s="63"/>
      <c r="F21794" s="64"/>
    </row>
    <row r="21795" spans="4:6">
      <c r="D21795" s="63"/>
      <c r="F21795" s="64"/>
    </row>
    <row r="21796" spans="4:6">
      <c r="D21796" s="63"/>
      <c r="F21796" s="64"/>
    </row>
    <row r="21797" spans="4:6">
      <c r="D21797" s="63"/>
      <c r="F21797" s="64"/>
    </row>
    <row r="21798" spans="4:6">
      <c r="D21798" s="63"/>
      <c r="F21798" s="64"/>
    </row>
    <row r="21799" spans="4:6">
      <c r="D21799" s="63"/>
      <c r="F21799" s="64"/>
    </row>
    <row r="21800" spans="4:6">
      <c r="D21800" s="63"/>
      <c r="F21800" s="64"/>
    </row>
    <row r="21801" spans="4:6">
      <c r="D21801" s="63"/>
      <c r="F21801" s="64"/>
    </row>
    <row r="21802" spans="4:6">
      <c r="D21802" s="63"/>
      <c r="F21802" s="64"/>
    </row>
    <row r="21803" spans="4:6">
      <c r="D21803" s="63"/>
      <c r="F21803" s="64"/>
    </row>
    <row r="21804" spans="4:6">
      <c r="D21804" s="63"/>
      <c r="F21804" s="64"/>
    </row>
    <row r="21805" spans="4:6">
      <c r="D21805" s="63"/>
      <c r="F21805" s="64"/>
    </row>
    <row r="21806" spans="4:6">
      <c r="D21806" s="63"/>
      <c r="F21806" s="64"/>
    </row>
    <row r="21807" spans="4:6">
      <c r="D21807" s="63"/>
      <c r="F21807" s="64"/>
    </row>
    <row r="21808" spans="4:6">
      <c r="D21808" s="63"/>
      <c r="F21808" s="64"/>
    </row>
    <row r="21809" spans="4:6">
      <c r="D21809" s="63"/>
      <c r="F21809" s="64"/>
    </row>
    <row r="21810" spans="4:6">
      <c r="D21810" s="63"/>
      <c r="F21810" s="64"/>
    </row>
    <row r="21811" spans="4:6">
      <c r="D21811" s="63"/>
      <c r="F21811" s="64"/>
    </row>
    <row r="21812" spans="4:6">
      <c r="D21812" s="63"/>
      <c r="F21812" s="64"/>
    </row>
    <row r="21813" spans="4:6">
      <c r="D21813" s="63"/>
      <c r="F21813" s="64"/>
    </row>
    <row r="21814" spans="4:6">
      <c r="D21814" s="63"/>
      <c r="F21814" s="64"/>
    </row>
    <row r="21815" spans="4:6">
      <c r="D21815" s="63"/>
      <c r="F21815" s="64"/>
    </row>
    <row r="21816" spans="4:6">
      <c r="D21816" s="63"/>
      <c r="F21816" s="64"/>
    </row>
    <row r="21817" spans="4:6">
      <c r="D21817" s="63"/>
      <c r="F21817" s="64"/>
    </row>
    <row r="21818" spans="4:6">
      <c r="D21818" s="63"/>
      <c r="F21818" s="64"/>
    </row>
    <row r="21819" spans="4:6">
      <c r="D21819" s="63"/>
      <c r="F21819" s="64"/>
    </row>
    <row r="21820" spans="4:6">
      <c r="D21820" s="63"/>
      <c r="F21820" s="64"/>
    </row>
    <row r="21821" spans="4:6">
      <c r="D21821" s="63"/>
      <c r="F21821" s="64"/>
    </row>
    <row r="21822" spans="4:6">
      <c r="D21822" s="63"/>
      <c r="F21822" s="64"/>
    </row>
    <row r="21823" spans="4:6">
      <c r="D21823" s="63"/>
      <c r="F21823" s="64"/>
    </row>
    <row r="21824" spans="4:6">
      <c r="D21824" s="63"/>
      <c r="F21824" s="64"/>
    </row>
    <row r="21825" spans="4:6">
      <c r="D21825" s="63"/>
      <c r="F21825" s="64"/>
    </row>
    <row r="21826" spans="4:6">
      <c r="D21826" s="63"/>
      <c r="F21826" s="64"/>
    </row>
    <row r="21827" spans="4:6">
      <c r="D21827" s="63"/>
      <c r="F21827" s="64"/>
    </row>
    <row r="21828" spans="4:6">
      <c r="D21828" s="63"/>
      <c r="F21828" s="64"/>
    </row>
    <row r="21829" spans="4:6">
      <c r="D21829" s="63"/>
      <c r="F21829" s="64"/>
    </row>
    <row r="21830" spans="4:6">
      <c r="D21830" s="63"/>
      <c r="F21830" s="64"/>
    </row>
    <row r="21831" spans="4:6">
      <c r="D21831" s="63"/>
      <c r="F21831" s="64"/>
    </row>
    <row r="21832" spans="4:6">
      <c r="D21832" s="63"/>
      <c r="F21832" s="64"/>
    </row>
    <row r="21833" spans="4:6">
      <c r="D21833" s="63"/>
      <c r="F21833" s="64"/>
    </row>
    <row r="21834" spans="4:6">
      <c r="D21834" s="63"/>
      <c r="F21834" s="64"/>
    </row>
    <row r="21835" spans="4:6">
      <c r="D21835" s="63"/>
      <c r="F21835" s="64"/>
    </row>
    <row r="21836" spans="4:6">
      <c r="D21836" s="63"/>
      <c r="F21836" s="64"/>
    </row>
    <row r="21837" spans="4:6">
      <c r="D21837" s="63"/>
      <c r="F21837" s="64"/>
    </row>
    <row r="21838" spans="4:6">
      <c r="D21838" s="63"/>
      <c r="F21838" s="64"/>
    </row>
    <row r="21839" spans="4:6">
      <c r="D21839" s="63"/>
      <c r="F21839" s="64"/>
    </row>
    <row r="21840" spans="4:6">
      <c r="D21840" s="63"/>
      <c r="F21840" s="64"/>
    </row>
    <row r="21841" spans="4:6">
      <c r="D21841" s="63"/>
      <c r="F21841" s="64"/>
    </row>
    <row r="21842" spans="4:6">
      <c r="D21842" s="63"/>
      <c r="F21842" s="64"/>
    </row>
    <row r="21843" spans="4:6">
      <c r="D21843" s="63"/>
      <c r="F21843" s="64"/>
    </row>
    <row r="21844" spans="4:6">
      <c r="D21844" s="63"/>
      <c r="F21844" s="64"/>
    </row>
    <row r="21845" spans="4:6">
      <c r="D21845" s="63"/>
      <c r="F21845" s="64"/>
    </row>
    <row r="21846" spans="4:6">
      <c r="D21846" s="63"/>
      <c r="F21846" s="64"/>
    </row>
    <row r="21847" spans="4:6">
      <c r="D21847" s="63"/>
      <c r="F21847" s="64"/>
    </row>
    <row r="21848" spans="4:6">
      <c r="D21848" s="63"/>
      <c r="F21848" s="64"/>
    </row>
    <row r="21849" spans="4:6">
      <c r="D21849" s="63"/>
      <c r="F21849" s="64"/>
    </row>
    <row r="21850" spans="4:6">
      <c r="D21850" s="63"/>
      <c r="F21850" s="64"/>
    </row>
    <row r="21851" spans="4:6">
      <c r="D21851" s="63"/>
      <c r="F21851" s="64"/>
    </row>
    <row r="21852" spans="4:6">
      <c r="D21852" s="63"/>
      <c r="F21852" s="64"/>
    </row>
    <row r="21853" spans="4:6">
      <c r="D21853" s="63"/>
      <c r="F21853" s="64"/>
    </row>
    <row r="21854" spans="4:6">
      <c r="D21854" s="63"/>
      <c r="F21854" s="64"/>
    </row>
    <row r="21855" spans="4:6">
      <c r="D21855" s="63"/>
      <c r="F21855" s="64"/>
    </row>
    <row r="21856" spans="4:6">
      <c r="D21856" s="63"/>
      <c r="F21856" s="64"/>
    </row>
    <row r="21857" spans="4:6">
      <c r="D21857" s="63"/>
      <c r="F21857" s="64"/>
    </row>
    <row r="21858" spans="4:6">
      <c r="D21858" s="63"/>
      <c r="F21858" s="64"/>
    </row>
    <row r="21859" spans="4:6">
      <c r="D21859" s="63"/>
      <c r="F21859" s="64"/>
    </row>
    <row r="21860" spans="4:6">
      <c r="D21860" s="63"/>
      <c r="F21860" s="64"/>
    </row>
    <row r="21861" spans="4:6">
      <c r="D21861" s="63"/>
      <c r="F21861" s="64"/>
    </row>
    <row r="21862" spans="4:6">
      <c r="D21862" s="63"/>
      <c r="F21862" s="64"/>
    </row>
    <row r="21863" spans="4:6">
      <c r="D21863" s="63"/>
      <c r="F21863" s="64"/>
    </row>
    <row r="21864" spans="4:6">
      <c r="D21864" s="63"/>
      <c r="F21864" s="64"/>
    </row>
    <row r="21865" spans="4:6">
      <c r="D21865" s="63"/>
      <c r="F21865" s="64"/>
    </row>
    <row r="21866" spans="4:6">
      <c r="D21866" s="63"/>
      <c r="F21866" s="64"/>
    </row>
    <row r="21867" spans="4:6">
      <c r="D21867" s="63"/>
      <c r="F21867" s="64"/>
    </row>
    <row r="21868" spans="4:6">
      <c r="D21868" s="63"/>
      <c r="F21868" s="64"/>
    </row>
    <row r="21869" spans="4:6">
      <c r="D21869" s="63"/>
      <c r="F21869" s="64"/>
    </row>
    <row r="21870" spans="4:6">
      <c r="D21870" s="63"/>
      <c r="F21870" s="64"/>
    </row>
    <row r="21871" spans="4:6">
      <c r="D21871" s="63"/>
      <c r="F21871" s="64"/>
    </row>
    <row r="21872" spans="4:6">
      <c r="D21872" s="63"/>
      <c r="F21872" s="64"/>
    </row>
    <row r="21873" spans="4:6">
      <c r="D21873" s="63"/>
      <c r="F21873" s="64"/>
    </row>
    <row r="21874" spans="4:6">
      <c r="D21874" s="63"/>
      <c r="F21874" s="64"/>
    </row>
    <row r="21875" spans="4:6">
      <c r="D21875" s="63"/>
      <c r="F21875" s="64"/>
    </row>
    <row r="21876" spans="4:6">
      <c r="D21876" s="63"/>
      <c r="F21876" s="64"/>
    </row>
    <row r="21877" spans="4:6">
      <c r="D21877" s="63"/>
      <c r="F21877" s="64"/>
    </row>
    <row r="21878" spans="4:6">
      <c r="D21878" s="63"/>
      <c r="F21878" s="64"/>
    </row>
    <row r="21879" spans="4:6">
      <c r="D21879" s="63"/>
      <c r="F21879" s="64"/>
    </row>
    <row r="21880" spans="4:6">
      <c r="D21880" s="63"/>
      <c r="F21880" s="64"/>
    </row>
    <row r="21881" spans="4:6">
      <c r="D21881" s="63"/>
      <c r="F21881" s="64"/>
    </row>
    <row r="21882" spans="4:6">
      <c r="D21882" s="63"/>
      <c r="F21882" s="64"/>
    </row>
    <row r="21883" spans="4:6">
      <c r="D21883" s="63"/>
      <c r="F21883" s="64"/>
    </row>
    <row r="21884" spans="4:6">
      <c r="D21884" s="63"/>
      <c r="F21884" s="64"/>
    </row>
    <row r="21885" spans="4:6">
      <c r="D21885" s="63"/>
      <c r="F21885" s="64"/>
    </row>
    <row r="21886" spans="4:6">
      <c r="D21886" s="63"/>
      <c r="F21886" s="64"/>
    </row>
    <row r="21887" spans="4:6">
      <c r="D21887" s="63"/>
      <c r="F21887" s="64"/>
    </row>
    <row r="21888" spans="4:6">
      <c r="D21888" s="63"/>
      <c r="F21888" s="64"/>
    </row>
    <row r="21889" spans="4:6">
      <c r="D21889" s="63"/>
      <c r="F21889" s="64"/>
    </row>
    <row r="21890" spans="4:6">
      <c r="D21890" s="63"/>
      <c r="F21890" s="64"/>
    </row>
    <row r="21891" spans="4:6">
      <c r="D21891" s="63"/>
      <c r="F21891" s="64"/>
    </row>
    <row r="21892" spans="4:6">
      <c r="D21892" s="63"/>
      <c r="F21892" s="64"/>
    </row>
    <row r="21893" spans="4:6">
      <c r="D21893" s="63"/>
      <c r="F21893" s="64"/>
    </row>
    <row r="21894" spans="4:6">
      <c r="D21894" s="63"/>
      <c r="F21894" s="64"/>
    </row>
    <row r="21895" spans="4:6">
      <c r="D21895" s="63"/>
      <c r="F21895" s="64"/>
    </row>
    <row r="21896" spans="4:6">
      <c r="D21896" s="63"/>
      <c r="F21896" s="64"/>
    </row>
    <row r="21897" spans="4:6">
      <c r="D21897" s="63"/>
      <c r="F21897" s="64"/>
    </row>
    <row r="21898" spans="4:6">
      <c r="D21898" s="63"/>
      <c r="F21898" s="64"/>
    </row>
    <row r="21899" spans="4:6">
      <c r="D21899" s="63"/>
      <c r="F21899" s="64"/>
    </row>
    <row r="21900" spans="4:6">
      <c r="D21900" s="63"/>
      <c r="F21900" s="64"/>
    </row>
    <row r="21901" spans="4:6">
      <c r="D21901" s="63"/>
      <c r="F21901" s="64"/>
    </row>
    <row r="21902" spans="4:6">
      <c r="D21902" s="63"/>
      <c r="F21902" s="64"/>
    </row>
    <row r="21903" spans="4:6">
      <c r="D21903" s="63"/>
      <c r="F21903" s="64"/>
    </row>
    <row r="21904" spans="4:6">
      <c r="D21904" s="63"/>
      <c r="F21904" s="64"/>
    </row>
    <row r="21905" spans="4:6">
      <c r="D21905" s="63"/>
      <c r="F21905" s="64"/>
    </row>
    <row r="21906" spans="4:6">
      <c r="D21906" s="63"/>
      <c r="F21906" s="64"/>
    </row>
    <row r="21907" spans="4:6">
      <c r="D21907" s="63"/>
      <c r="F21907" s="64"/>
    </row>
    <row r="21908" spans="4:6">
      <c r="D21908" s="63"/>
      <c r="F21908" s="64"/>
    </row>
    <row r="21909" spans="4:6">
      <c r="D21909" s="63"/>
      <c r="F21909" s="64"/>
    </row>
    <row r="21910" spans="4:6">
      <c r="D21910" s="63"/>
      <c r="F21910" s="64"/>
    </row>
    <row r="21911" spans="4:6">
      <c r="D21911" s="63"/>
      <c r="F21911" s="64"/>
    </row>
    <row r="21912" spans="4:6">
      <c r="D21912" s="63"/>
      <c r="F21912" s="64"/>
    </row>
    <row r="21913" spans="4:6">
      <c r="D21913" s="63"/>
      <c r="F21913" s="64"/>
    </row>
    <row r="21914" spans="4:6">
      <c r="D21914" s="63"/>
      <c r="F21914" s="64"/>
    </row>
    <row r="21915" spans="4:6">
      <c r="D21915" s="63"/>
      <c r="F21915" s="64"/>
    </row>
    <row r="21916" spans="4:6">
      <c r="D21916" s="63"/>
      <c r="F21916" s="64"/>
    </row>
    <row r="21917" spans="4:6">
      <c r="D21917" s="63"/>
      <c r="F21917" s="64"/>
    </row>
    <row r="21918" spans="4:6">
      <c r="D21918" s="63"/>
      <c r="F21918" s="64"/>
    </row>
    <row r="21919" spans="4:6">
      <c r="D21919" s="63"/>
      <c r="F21919" s="64"/>
    </row>
    <row r="21920" spans="4:6">
      <c r="D21920" s="63"/>
      <c r="F21920" s="64"/>
    </row>
    <row r="21921" spans="4:6">
      <c r="D21921" s="63"/>
      <c r="F21921" s="64"/>
    </row>
    <row r="21922" spans="4:6">
      <c r="D21922" s="63"/>
      <c r="F21922" s="64"/>
    </row>
    <row r="21923" spans="4:6">
      <c r="D21923" s="63"/>
      <c r="F21923" s="64"/>
    </row>
    <row r="21924" spans="4:6">
      <c r="D21924" s="63"/>
      <c r="F21924" s="64"/>
    </row>
    <row r="21925" spans="4:6">
      <c r="D21925" s="63"/>
      <c r="F21925" s="64"/>
    </row>
    <row r="21926" spans="4:6">
      <c r="D21926" s="63"/>
      <c r="F21926" s="64"/>
    </row>
    <row r="21927" spans="4:6">
      <c r="D21927" s="63"/>
      <c r="F21927" s="64"/>
    </row>
    <row r="21928" spans="4:6">
      <c r="D21928" s="63"/>
      <c r="F21928" s="64"/>
    </row>
    <row r="21929" spans="4:6">
      <c r="D21929" s="63"/>
      <c r="F21929" s="64"/>
    </row>
    <row r="21930" spans="4:6">
      <c r="D21930" s="63"/>
      <c r="F21930" s="64"/>
    </row>
    <row r="21931" spans="4:6">
      <c r="D21931" s="63"/>
      <c r="F21931" s="64"/>
    </row>
    <row r="21932" spans="4:6">
      <c r="D21932" s="63"/>
      <c r="F21932" s="64"/>
    </row>
    <row r="21933" spans="4:6">
      <c r="D21933" s="63"/>
      <c r="F21933" s="64"/>
    </row>
    <row r="21934" spans="4:6">
      <c r="D21934" s="63"/>
      <c r="F21934" s="64"/>
    </row>
    <row r="21935" spans="4:6">
      <c r="D21935" s="63"/>
      <c r="F21935" s="64"/>
    </row>
    <row r="21936" spans="4:6">
      <c r="D21936" s="63"/>
      <c r="F21936" s="64"/>
    </row>
    <row r="21937" spans="4:6">
      <c r="D21937" s="63"/>
      <c r="F21937" s="64"/>
    </row>
    <row r="21938" spans="4:6">
      <c r="D21938" s="63"/>
      <c r="F21938" s="64"/>
    </row>
    <row r="21939" spans="4:6">
      <c r="D21939" s="63"/>
      <c r="F21939" s="64"/>
    </row>
    <row r="21940" spans="4:6">
      <c r="D21940" s="63"/>
      <c r="F21940" s="64"/>
    </row>
    <row r="21941" spans="4:6">
      <c r="D21941" s="63"/>
      <c r="F21941" s="64"/>
    </row>
    <row r="21942" spans="4:6">
      <c r="D21942" s="63"/>
      <c r="F21942" s="64"/>
    </row>
    <row r="21943" spans="4:6">
      <c r="D21943" s="63"/>
      <c r="F21943" s="64"/>
    </row>
    <row r="21944" spans="4:6">
      <c r="D21944" s="63"/>
      <c r="F21944" s="64"/>
    </row>
    <row r="21945" spans="4:6">
      <c r="D21945" s="63"/>
      <c r="F21945" s="64"/>
    </row>
    <row r="21946" spans="4:6">
      <c r="D21946" s="63"/>
      <c r="F21946" s="64"/>
    </row>
    <row r="21947" spans="4:6">
      <c r="D21947" s="63"/>
      <c r="F21947" s="64"/>
    </row>
    <row r="21948" spans="4:6">
      <c r="D21948" s="63"/>
      <c r="F21948" s="64"/>
    </row>
    <row r="21949" spans="4:6">
      <c r="D21949" s="63"/>
      <c r="F21949" s="64"/>
    </row>
    <row r="21950" spans="4:6">
      <c r="D21950" s="63"/>
      <c r="F21950" s="64"/>
    </row>
    <row r="21951" spans="4:6">
      <c r="D21951" s="63"/>
      <c r="F21951" s="64"/>
    </row>
    <row r="21952" spans="4:6">
      <c r="D21952" s="63"/>
      <c r="F21952" s="64"/>
    </row>
    <row r="21953" spans="4:6">
      <c r="D21953" s="63"/>
      <c r="F21953" s="64"/>
    </row>
    <row r="21954" spans="4:6">
      <c r="D21954" s="63"/>
      <c r="F21954" s="64"/>
    </row>
    <row r="21955" spans="4:6">
      <c r="D21955" s="63"/>
      <c r="F21955" s="64"/>
    </row>
    <row r="21956" spans="4:6">
      <c r="D21956" s="63"/>
      <c r="F21956" s="64"/>
    </row>
    <row r="21957" spans="4:6">
      <c r="D21957" s="63"/>
      <c r="F21957" s="64"/>
    </row>
    <row r="21958" spans="4:6">
      <c r="D21958" s="63"/>
      <c r="F21958" s="64"/>
    </row>
    <row r="21959" spans="4:6">
      <c r="D21959" s="63"/>
      <c r="F21959" s="64"/>
    </row>
    <row r="21960" spans="4:6">
      <c r="D21960" s="63"/>
      <c r="F21960" s="64"/>
    </row>
    <row r="21961" spans="4:6">
      <c r="D21961" s="63"/>
      <c r="F21961" s="64"/>
    </row>
    <row r="21962" spans="4:6">
      <c r="D21962" s="63"/>
      <c r="F21962" s="64"/>
    </row>
    <row r="21963" spans="4:6">
      <c r="D21963" s="63"/>
      <c r="F21963" s="64"/>
    </row>
    <row r="21964" spans="4:6">
      <c r="D21964" s="63"/>
      <c r="F21964" s="64"/>
    </row>
    <row r="21965" spans="4:6">
      <c r="D21965" s="63"/>
      <c r="F21965" s="64"/>
    </row>
    <row r="21966" spans="4:6">
      <c r="D21966" s="63"/>
      <c r="F21966" s="64"/>
    </row>
    <row r="21967" spans="4:6">
      <c r="D21967" s="63"/>
      <c r="F21967" s="64"/>
    </row>
    <row r="21968" spans="4:6">
      <c r="D21968" s="63"/>
      <c r="F21968" s="64"/>
    </row>
    <row r="21969" spans="4:6">
      <c r="D21969" s="63"/>
      <c r="F21969" s="64"/>
    </row>
    <row r="21970" spans="4:6">
      <c r="D21970" s="63"/>
      <c r="F21970" s="64"/>
    </row>
    <row r="21971" spans="4:6">
      <c r="D21971" s="63"/>
      <c r="F21971" s="64"/>
    </row>
    <row r="21972" spans="4:6">
      <c r="D21972" s="63"/>
      <c r="F21972" s="64"/>
    </row>
    <row r="21973" spans="4:6">
      <c r="D21973" s="63"/>
      <c r="F21973" s="64"/>
    </row>
    <row r="21974" spans="4:6">
      <c r="D21974" s="63"/>
      <c r="F21974" s="64"/>
    </row>
    <row r="21975" spans="4:6">
      <c r="D21975" s="63"/>
      <c r="F21975" s="64"/>
    </row>
    <row r="21976" spans="4:6">
      <c r="D21976" s="63"/>
      <c r="F21976" s="64"/>
    </row>
    <row r="21977" spans="4:6">
      <c r="D21977" s="63"/>
      <c r="F21977" s="64"/>
    </row>
    <row r="21978" spans="4:6">
      <c r="D21978" s="63"/>
      <c r="F21978" s="64"/>
    </row>
    <row r="21979" spans="4:6">
      <c r="D21979" s="63"/>
      <c r="F21979" s="64"/>
    </row>
    <row r="21980" spans="4:6">
      <c r="D21980" s="63"/>
      <c r="F21980" s="64"/>
    </row>
    <row r="21981" spans="4:6">
      <c r="D21981" s="63"/>
      <c r="F21981" s="64"/>
    </row>
    <row r="21982" spans="4:6">
      <c r="D21982" s="63"/>
      <c r="F21982" s="64"/>
    </row>
    <row r="21983" spans="4:6">
      <c r="D21983" s="63"/>
      <c r="F21983" s="64"/>
    </row>
    <row r="21984" spans="4:6">
      <c r="D21984" s="63"/>
      <c r="F21984" s="64"/>
    </row>
    <row r="21985" spans="4:6">
      <c r="D21985" s="63"/>
      <c r="F21985" s="64"/>
    </row>
    <row r="21986" spans="4:6">
      <c r="D21986" s="63"/>
      <c r="F21986" s="64"/>
    </row>
    <row r="21987" spans="4:6">
      <c r="D21987" s="63"/>
      <c r="F21987" s="64"/>
    </row>
    <row r="21988" spans="4:6">
      <c r="D21988" s="63"/>
      <c r="F21988" s="64"/>
    </row>
    <row r="21989" spans="4:6">
      <c r="D21989" s="63"/>
      <c r="F21989" s="64"/>
    </row>
    <row r="21990" spans="4:6">
      <c r="D21990" s="63"/>
      <c r="F21990" s="64"/>
    </row>
    <row r="21991" spans="4:6">
      <c r="D21991" s="63"/>
      <c r="F21991" s="64"/>
    </row>
    <row r="21992" spans="4:6">
      <c r="D21992" s="63"/>
      <c r="F21992" s="64"/>
    </row>
    <row r="21993" spans="4:6">
      <c r="D21993" s="63"/>
      <c r="F21993" s="64"/>
    </row>
    <row r="21994" spans="4:6">
      <c r="D21994" s="63"/>
      <c r="F21994" s="64"/>
    </row>
    <row r="21995" spans="4:6">
      <c r="D21995" s="63"/>
      <c r="F21995" s="64"/>
    </row>
    <row r="21996" spans="4:6">
      <c r="D21996" s="63"/>
      <c r="F21996" s="64"/>
    </row>
    <row r="21997" spans="4:6">
      <c r="D21997" s="63"/>
      <c r="F21997" s="64"/>
    </row>
    <row r="21998" spans="4:6">
      <c r="D21998" s="63"/>
      <c r="F21998" s="64"/>
    </row>
    <row r="21999" spans="4:6">
      <c r="D21999" s="63"/>
      <c r="F21999" s="64"/>
    </row>
    <row r="22000" spans="4:6">
      <c r="D22000" s="63"/>
      <c r="F22000" s="64"/>
    </row>
    <row r="22001" spans="4:6">
      <c r="D22001" s="63"/>
      <c r="F22001" s="64"/>
    </row>
    <row r="22002" spans="4:6">
      <c r="D22002" s="63"/>
      <c r="F22002" s="64"/>
    </row>
    <row r="22003" spans="4:6">
      <c r="D22003" s="63"/>
      <c r="F22003" s="64"/>
    </row>
    <row r="22004" spans="4:6">
      <c r="D22004" s="63"/>
      <c r="F22004" s="64"/>
    </row>
    <row r="22005" spans="4:6">
      <c r="D22005" s="63"/>
      <c r="F22005" s="64"/>
    </row>
    <row r="22006" spans="4:6">
      <c r="D22006" s="63"/>
      <c r="F22006" s="64"/>
    </row>
    <row r="22007" spans="4:6">
      <c r="D22007" s="63"/>
      <c r="F22007" s="64"/>
    </row>
    <row r="22008" spans="4:6">
      <c r="D22008" s="63"/>
      <c r="F22008" s="64"/>
    </row>
    <row r="22009" spans="4:6">
      <c r="D22009" s="63"/>
      <c r="F22009" s="64"/>
    </row>
    <row r="22010" spans="4:6">
      <c r="D22010" s="63"/>
      <c r="F22010" s="64"/>
    </row>
    <row r="22011" spans="4:6">
      <c r="D22011" s="63"/>
      <c r="F22011" s="64"/>
    </row>
    <row r="22012" spans="4:6">
      <c r="D22012" s="63"/>
      <c r="F22012" s="64"/>
    </row>
    <row r="22013" spans="4:6">
      <c r="D22013" s="63"/>
      <c r="F22013" s="64"/>
    </row>
    <row r="22014" spans="4:6">
      <c r="D22014" s="63"/>
      <c r="F22014" s="64"/>
    </row>
    <row r="22015" spans="4:6">
      <c r="D22015" s="63"/>
      <c r="F22015" s="64"/>
    </row>
    <row r="22016" spans="4:6">
      <c r="D22016" s="63"/>
      <c r="F22016" s="64"/>
    </row>
    <row r="22017" spans="4:6">
      <c r="D22017" s="63"/>
      <c r="F22017" s="64"/>
    </row>
    <row r="22018" spans="4:6">
      <c r="D22018" s="63"/>
      <c r="F22018" s="64"/>
    </row>
    <row r="22019" spans="4:6">
      <c r="D22019" s="63"/>
      <c r="F22019" s="64"/>
    </row>
    <row r="22020" spans="4:6">
      <c r="D22020" s="63"/>
      <c r="F22020" s="64"/>
    </row>
    <row r="22021" spans="4:6">
      <c r="D22021" s="63"/>
      <c r="F22021" s="64"/>
    </row>
    <row r="22022" spans="4:6">
      <c r="D22022" s="63"/>
      <c r="F22022" s="64"/>
    </row>
    <row r="22023" spans="4:6">
      <c r="D22023" s="63"/>
      <c r="F22023" s="64"/>
    </row>
    <row r="22024" spans="4:6">
      <c r="D22024" s="63"/>
      <c r="F22024" s="64"/>
    </row>
    <row r="22025" spans="4:6">
      <c r="D22025" s="63"/>
      <c r="F22025" s="64"/>
    </row>
    <row r="22026" spans="4:6">
      <c r="D22026" s="63"/>
      <c r="F22026" s="64"/>
    </row>
    <row r="22027" spans="4:6">
      <c r="D22027" s="63"/>
      <c r="F22027" s="64"/>
    </row>
    <row r="22028" spans="4:6">
      <c r="D22028" s="63"/>
      <c r="F22028" s="64"/>
    </row>
    <row r="22029" spans="4:6">
      <c r="D22029" s="63"/>
      <c r="F22029" s="64"/>
    </row>
    <row r="22030" spans="4:6">
      <c r="D22030" s="63"/>
      <c r="F22030" s="64"/>
    </row>
    <row r="22031" spans="4:6">
      <c r="D22031" s="63"/>
      <c r="F22031" s="64"/>
    </row>
    <row r="22032" spans="4:6">
      <c r="D22032" s="63"/>
      <c r="F22032" s="64"/>
    </row>
    <row r="22033" spans="4:6">
      <c r="D22033" s="63"/>
      <c r="F22033" s="64"/>
    </row>
    <row r="22034" spans="4:6">
      <c r="D22034" s="63"/>
      <c r="F22034" s="64"/>
    </row>
    <row r="22035" spans="4:6">
      <c r="D22035" s="63"/>
      <c r="F22035" s="64"/>
    </row>
    <row r="22036" spans="4:6">
      <c r="D22036" s="63"/>
      <c r="F22036" s="64"/>
    </row>
    <row r="22037" spans="4:6">
      <c r="D22037" s="63"/>
      <c r="F22037" s="64"/>
    </row>
    <row r="22038" spans="4:6">
      <c r="D22038" s="63"/>
      <c r="F22038" s="64"/>
    </row>
    <row r="22039" spans="4:6">
      <c r="D22039" s="63"/>
      <c r="F22039" s="64"/>
    </row>
    <row r="22040" spans="4:6">
      <c r="D22040" s="63"/>
      <c r="F22040" s="64"/>
    </row>
    <row r="22041" spans="4:6">
      <c r="D22041" s="63"/>
      <c r="F22041" s="64"/>
    </row>
    <row r="22042" spans="4:6">
      <c r="D22042" s="63"/>
      <c r="F22042" s="64"/>
    </row>
    <row r="22043" spans="4:6">
      <c r="D22043" s="63"/>
      <c r="F22043" s="64"/>
    </row>
    <row r="22044" spans="4:6">
      <c r="D22044" s="63"/>
      <c r="F22044" s="64"/>
    </row>
    <row r="22045" spans="4:6">
      <c r="D22045" s="63"/>
      <c r="F22045" s="64"/>
    </row>
    <row r="22046" spans="4:6">
      <c r="D22046" s="63"/>
      <c r="F22046" s="64"/>
    </row>
    <row r="22047" spans="4:6">
      <c r="D22047" s="63"/>
      <c r="F22047" s="64"/>
    </row>
    <row r="22048" spans="4:6">
      <c r="D22048" s="63"/>
      <c r="F22048" s="64"/>
    </row>
    <row r="22049" spans="4:6">
      <c r="D22049" s="63"/>
      <c r="F22049" s="64"/>
    </row>
    <row r="22050" spans="4:6">
      <c r="D22050" s="63"/>
      <c r="F22050" s="64"/>
    </row>
    <row r="22051" spans="4:6">
      <c r="D22051" s="63"/>
      <c r="F22051" s="64"/>
    </row>
    <row r="22052" spans="4:6">
      <c r="D22052" s="63"/>
      <c r="F22052" s="64"/>
    </row>
    <row r="22053" spans="4:6">
      <c r="D22053" s="63"/>
      <c r="F22053" s="64"/>
    </row>
    <row r="22054" spans="4:6">
      <c r="D22054" s="63"/>
      <c r="F22054" s="64"/>
    </row>
    <row r="22055" spans="4:6">
      <c r="D22055" s="63"/>
      <c r="F22055" s="64"/>
    </row>
    <row r="22056" spans="4:6">
      <c r="D22056" s="63"/>
      <c r="F22056" s="64"/>
    </row>
    <row r="22057" spans="4:6">
      <c r="D22057" s="63"/>
      <c r="F22057" s="64"/>
    </row>
    <row r="22058" spans="4:6">
      <c r="D22058" s="63"/>
      <c r="F22058" s="64"/>
    </row>
    <row r="22059" spans="4:6">
      <c r="D22059" s="63"/>
      <c r="F22059" s="64"/>
    </row>
    <row r="22060" spans="4:6">
      <c r="D22060" s="63"/>
      <c r="F22060" s="64"/>
    </row>
    <row r="22061" spans="4:6">
      <c r="D22061" s="63"/>
      <c r="F22061" s="64"/>
    </row>
    <row r="22062" spans="4:6">
      <c r="D22062" s="63"/>
      <c r="F22062" s="64"/>
    </row>
    <row r="22063" spans="4:6">
      <c r="D22063" s="63"/>
      <c r="F22063" s="64"/>
    </row>
    <row r="22064" spans="4:6">
      <c r="D22064" s="63"/>
      <c r="F22064" s="64"/>
    </row>
    <row r="22065" spans="4:6">
      <c r="D22065" s="63"/>
      <c r="F22065" s="64"/>
    </row>
    <row r="22066" spans="4:6">
      <c r="D22066" s="63"/>
      <c r="F22066" s="64"/>
    </row>
    <row r="22067" spans="4:6">
      <c r="D22067" s="63"/>
      <c r="F22067" s="64"/>
    </row>
    <row r="22068" spans="4:6">
      <c r="D22068" s="63"/>
      <c r="F22068" s="64"/>
    </row>
    <row r="22069" spans="4:6">
      <c r="D22069" s="63"/>
      <c r="F22069" s="64"/>
    </row>
    <row r="22070" spans="4:6">
      <c r="D22070" s="63"/>
      <c r="F22070" s="64"/>
    </row>
    <row r="22071" spans="4:6">
      <c r="D22071" s="63"/>
      <c r="F22071" s="64"/>
    </row>
    <row r="22072" spans="4:6">
      <c r="D22072" s="63"/>
      <c r="F22072" s="64"/>
    </row>
    <row r="22073" spans="4:6">
      <c r="D22073" s="63"/>
      <c r="F22073" s="64"/>
    </row>
    <row r="22074" spans="4:6">
      <c r="D22074" s="63"/>
      <c r="F22074" s="64"/>
    </row>
    <row r="22075" spans="4:6">
      <c r="D22075" s="63"/>
      <c r="F22075" s="64"/>
    </row>
    <row r="22076" spans="4:6">
      <c r="D22076" s="63"/>
      <c r="F22076" s="64"/>
    </row>
    <row r="22077" spans="4:6">
      <c r="D22077" s="63"/>
      <c r="F22077" s="64"/>
    </row>
    <row r="22078" spans="4:6">
      <c r="D22078" s="63"/>
      <c r="F22078" s="64"/>
    </row>
    <row r="22079" spans="4:6">
      <c r="D22079" s="63"/>
      <c r="F22079" s="64"/>
    </row>
    <row r="22080" spans="4:6">
      <c r="D22080" s="63"/>
      <c r="F22080" s="64"/>
    </row>
    <row r="22081" spans="4:6">
      <c r="D22081" s="63"/>
      <c r="F22081" s="64"/>
    </row>
    <row r="22082" spans="4:6">
      <c r="D22082" s="63"/>
      <c r="F22082" s="64"/>
    </row>
    <row r="22083" spans="4:6">
      <c r="D22083" s="63"/>
      <c r="F22083" s="64"/>
    </row>
    <row r="22084" spans="4:6">
      <c r="D22084" s="63"/>
      <c r="F22084" s="64"/>
    </row>
    <row r="22085" spans="4:6">
      <c r="D22085" s="63"/>
      <c r="F22085" s="64"/>
    </row>
    <row r="22086" spans="4:6">
      <c r="D22086" s="63"/>
      <c r="F22086" s="64"/>
    </row>
    <row r="22087" spans="4:6">
      <c r="D22087" s="63"/>
      <c r="F22087" s="64"/>
    </row>
    <row r="22088" spans="4:6">
      <c r="D22088" s="63"/>
      <c r="F22088" s="64"/>
    </row>
    <row r="22089" spans="4:6">
      <c r="D22089" s="63"/>
      <c r="F22089" s="64"/>
    </row>
    <row r="22090" spans="4:6">
      <c r="D22090" s="63"/>
      <c r="F22090" s="64"/>
    </row>
    <row r="22091" spans="4:6">
      <c r="D22091" s="63"/>
      <c r="F22091" s="64"/>
    </row>
    <row r="22092" spans="4:6">
      <c r="D22092" s="63"/>
      <c r="F22092" s="64"/>
    </row>
    <row r="22093" spans="4:6">
      <c r="D22093" s="63"/>
      <c r="F22093" s="64"/>
    </row>
    <row r="22094" spans="4:6">
      <c r="D22094" s="63"/>
      <c r="F22094" s="64"/>
    </row>
    <row r="22095" spans="4:6">
      <c r="D22095" s="63"/>
      <c r="F22095" s="64"/>
    </row>
    <row r="22096" spans="4:6">
      <c r="D22096" s="63"/>
      <c r="F22096" s="64"/>
    </row>
    <row r="22097" spans="4:6">
      <c r="D22097" s="63"/>
      <c r="F22097" s="64"/>
    </row>
    <row r="22098" spans="4:6">
      <c r="D22098" s="63"/>
      <c r="F22098" s="64"/>
    </row>
    <row r="22099" spans="4:6">
      <c r="D22099" s="63"/>
      <c r="F22099" s="64"/>
    </row>
    <row r="22100" spans="4:6">
      <c r="D22100" s="63"/>
      <c r="F22100" s="64"/>
    </row>
    <row r="22101" spans="4:6">
      <c r="D22101" s="63"/>
      <c r="F22101" s="64"/>
    </row>
    <row r="22102" spans="4:6">
      <c r="D22102" s="63"/>
      <c r="F22102" s="64"/>
    </row>
    <row r="22103" spans="4:6">
      <c r="D22103" s="63"/>
      <c r="F22103" s="64"/>
    </row>
    <row r="22104" spans="4:6">
      <c r="D22104" s="63"/>
      <c r="F22104" s="64"/>
    </row>
    <row r="22105" spans="4:6">
      <c r="D22105" s="63"/>
      <c r="F22105" s="64"/>
    </row>
    <row r="22106" spans="4:6">
      <c r="D22106" s="63"/>
      <c r="F22106" s="64"/>
    </row>
    <row r="22107" spans="4:6">
      <c r="D22107" s="63"/>
      <c r="F22107" s="64"/>
    </row>
    <row r="22108" spans="4:6">
      <c r="D22108" s="63"/>
      <c r="F22108" s="64"/>
    </row>
    <row r="22109" spans="4:6">
      <c r="D22109" s="63"/>
      <c r="F22109" s="64"/>
    </row>
    <row r="22110" spans="4:6">
      <c r="D22110" s="63"/>
      <c r="F22110" s="64"/>
    </row>
    <row r="22111" spans="4:6">
      <c r="D22111" s="63"/>
      <c r="F22111" s="64"/>
    </row>
    <row r="22112" spans="4:6">
      <c r="D22112" s="63"/>
      <c r="F22112" s="64"/>
    </row>
    <row r="22113" spans="4:6">
      <c r="D22113" s="63"/>
      <c r="F22113" s="64"/>
    </row>
    <row r="22114" spans="4:6">
      <c r="D22114" s="63"/>
      <c r="F22114" s="64"/>
    </row>
    <row r="22115" spans="4:6">
      <c r="D22115" s="63"/>
      <c r="F22115" s="64"/>
    </row>
    <row r="22116" spans="4:6">
      <c r="D22116" s="63"/>
      <c r="F22116" s="64"/>
    </row>
    <row r="22117" spans="4:6">
      <c r="D22117" s="63"/>
      <c r="F22117" s="64"/>
    </row>
    <row r="22118" spans="4:6">
      <c r="D22118" s="63"/>
      <c r="F22118" s="64"/>
    </row>
    <row r="22119" spans="4:6">
      <c r="D22119" s="63"/>
      <c r="F22119" s="64"/>
    </row>
    <row r="22120" spans="4:6">
      <c r="D22120" s="63"/>
      <c r="F22120" s="64"/>
    </row>
    <row r="22121" spans="4:6">
      <c r="D22121" s="63"/>
      <c r="F22121" s="64"/>
    </row>
    <row r="22122" spans="4:6">
      <c r="D22122" s="63"/>
      <c r="F22122" s="64"/>
    </row>
    <row r="22123" spans="4:6">
      <c r="D22123" s="63"/>
      <c r="F22123" s="64"/>
    </row>
    <row r="22124" spans="4:6">
      <c r="D22124" s="63"/>
      <c r="F22124" s="64"/>
    </row>
    <row r="22125" spans="4:6">
      <c r="D22125" s="63"/>
      <c r="F22125" s="64"/>
    </row>
    <row r="22126" spans="4:6">
      <c r="D22126" s="63"/>
      <c r="F22126" s="64"/>
    </row>
    <row r="22127" spans="4:6">
      <c r="D22127" s="63"/>
      <c r="F22127" s="64"/>
    </row>
    <row r="22128" spans="4:6">
      <c r="D22128" s="63"/>
      <c r="F22128" s="64"/>
    </row>
    <row r="22129" spans="4:6">
      <c r="D22129" s="63"/>
      <c r="F22129" s="64"/>
    </row>
    <row r="22130" spans="4:6">
      <c r="D22130" s="63"/>
      <c r="F22130" s="64"/>
    </row>
    <row r="22131" spans="4:6">
      <c r="D22131" s="63"/>
      <c r="F22131" s="64"/>
    </row>
    <row r="22132" spans="4:6">
      <c r="D22132" s="63"/>
      <c r="F22132" s="64"/>
    </row>
    <row r="22133" spans="4:6">
      <c r="D22133" s="63"/>
      <c r="F22133" s="64"/>
    </row>
    <row r="22134" spans="4:6">
      <c r="D22134" s="63"/>
      <c r="F22134" s="64"/>
    </row>
    <row r="22135" spans="4:6">
      <c r="D22135" s="63"/>
      <c r="F22135" s="64"/>
    </row>
    <row r="22136" spans="4:6">
      <c r="D22136" s="63"/>
      <c r="F22136" s="64"/>
    </row>
    <row r="22137" spans="4:6">
      <c r="D22137" s="63"/>
      <c r="F22137" s="64"/>
    </row>
    <row r="22138" spans="4:6">
      <c r="D22138" s="63"/>
      <c r="F22138" s="64"/>
    </row>
    <row r="22139" spans="4:6">
      <c r="D22139" s="63"/>
      <c r="F22139" s="64"/>
    </row>
    <row r="22140" spans="4:6">
      <c r="D22140" s="63"/>
      <c r="F22140" s="64"/>
    </row>
    <row r="22141" spans="4:6">
      <c r="D22141" s="63"/>
      <c r="F22141" s="64"/>
    </row>
    <row r="22142" spans="4:6">
      <c r="D22142" s="63"/>
      <c r="F22142" s="64"/>
    </row>
    <row r="22143" spans="4:6">
      <c r="D22143" s="63"/>
      <c r="F22143" s="64"/>
    </row>
    <row r="22144" spans="4:6">
      <c r="D22144" s="63"/>
      <c r="F22144" s="64"/>
    </row>
    <row r="22145" spans="4:6">
      <c r="D22145" s="63"/>
      <c r="F22145" s="64"/>
    </row>
    <row r="22146" spans="4:6">
      <c r="D22146" s="63"/>
      <c r="F22146" s="64"/>
    </row>
    <row r="22147" spans="4:6">
      <c r="D22147" s="63"/>
      <c r="F22147" s="64"/>
    </row>
    <row r="22148" spans="4:6">
      <c r="D22148" s="63"/>
      <c r="F22148" s="64"/>
    </row>
    <row r="22149" spans="4:6">
      <c r="D22149" s="63"/>
      <c r="F22149" s="64"/>
    </row>
    <row r="22150" spans="4:6">
      <c r="D22150" s="63"/>
      <c r="F22150" s="64"/>
    </row>
    <row r="22151" spans="4:6">
      <c r="D22151" s="63"/>
      <c r="F22151" s="64"/>
    </row>
    <row r="22152" spans="4:6">
      <c r="D22152" s="63"/>
      <c r="F22152" s="64"/>
    </row>
    <row r="22153" spans="4:6">
      <c r="D22153" s="63"/>
      <c r="F22153" s="64"/>
    </row>
    <row r="22154" spans="4:6">
      <c r="D22154" s="63"/>
      <c r="F22154" s="64"/>
    </row>
    <row r="22155" spans="4:6">
      <c r="D22155" s="63"/>
      <c r="F22155" s="64"/>
    </row>
    <row r="22156" spans="4:6">
      <c r="D22156" s="63"/>
      <c r="F22156" s="64"/>
    </row>
    <row r="22157" spans="4:6">
      <c r="D22157" s="63"/>
      <c r="F22157" s="64"/>
    </row>
    <row r="22158" spans="4:6">
      <c r="D22158" s="63"/>
      <c r="F22158" s="64"/>
    </row>
    <row r="22159" spans="4:6">
      <c r="D22159" s="63"/>
      <c r="F22159" s="64"/>
    </row>
    <row r="22160" spans="4:6">
      <c r="D22160" s="63"/>
      <c r="F22160" s="64"/>
    </row>
    <row r="22161" spans="4:6">
      <c r="D22161" s="63"/>
      <c r="F22161" s="64"/>
    </row>
    <row r="22162" spans="4:6">
      <c r="D22162" s="63"/>
      <c r="F22162" s="64"/>
    </row>
    <row r="22163" spans="4:6">
      <c r="D22163" s="63"/>
      <c r="F22163" s="64"/>
    </row>
    <row r="22164" spans="4:6">
      <c r="D22164" s="63"/>
      <c r="F22164" s="64"/>
    </row>
    <row r="22165" spans="4:6">
      <c r="D22165" s="63"/>
      <c r="F22165" s="64"/>
    </row>
    <row r="22166" spans="4:6">
      <c r="D22166" s="63"/>
      <c r="F22166" s="64"/>
    </row>
    <row r="22167" spans="4:6">
      <c r="D22167" s="63"/>
      <c r="F22167" s="64"/>
    </row>
    <row r="22168" spans="4:6">
      <c r="D22168" s="63"/>
      <c r="F22168" s="64"/>
    </row>
    <row r="22169" spans="4:6">
      <c r="D22169" s="63"/>
      <c r="F22169" s="64"/>
    </row>
    <row r="22170" spans="4:6">
      <c r="D22170" s="63"/>
      <c r="F22170" s="64"/>
    </row>
    <row r="22171" spans="4:6">
      <c r="D22171" s="63"/>
      <c r="F22171" s="64"/>
    </row>
    <row r="22172" spans="4:6">
      <c r="D22172" s="63"/>
      <c r="F22172" s="64"/>
    </row>
    <row r="22173" spans="4:6">
      <c r="D22173" s="63"/>
      <c r="F22173" s="64"/>
    </row>
    <row r="22174" spans="4:6">
      <c r="D22174" s="63"/>
      <c r="F22174" s="64"/>
    </row>
    <row r="22175" spans="4:6">
      <c r="D22175" s="63"/>
      <c r="F22175" s="64"/>
    </row>
    <row r="22176" spans="4:6">
      <c r="D22176" s="63"/>
      <c r="F22176" s="64"/>
    </row>
    <row r="22177" spans="4:6">
      <c r="D22177" s="63"/>
      <c r="F22177" s="64"/>
    </row>
    <row r="22178" spans="4:6">
      <c r="D22178" s="63"/>
      <c r="F22178" s="64"/>
    </row>
    <row r="22179" spans="4:6">
      <c r="D22179" s="63"/>
      <c r="F22179" s="64"/>
    </row>
    <row r="22180" spans="4:6">
      <c r="D22180" s="63"/>
      <c r="F22180" s="64"/>
    </row>
    <row r="22181" spans="4:6">
      <c r="D22181" s="63"/>
      <c r="F22181" s="64"/>
    </row>
    <row r="22182" spans="4:6">
      <c r="D22182" s="63"/>
      <c r="F22182" s="64"/>
    </row>
    <row r="22183" spans="4:6">
      <c r="D22183" s="63"/>
      <c r="F22183" s="64"/>
    </row>
    <row r="22184" spans="4:6">
      <c r="D22184" s="63"/>
      <c r="F22184" s="64"/>
    </row>
    <row r="22185" spans="4:6">
      <c r="D22185" s="63"/>
      <c r="F22185" s="64"/>
    </row>
    <row r="22186" spans="4:6">
      <c r="D22186" s="63"/>
      <c r="F22186" s="64"/>
    </row>
    <row r="22187" spans="4:6">
      <c r="D22187" s="63"/>
      <c r="F22187" s="64"/>
    </row>
    <row r="22188" spans="4:6">
      <c r="D22188" s="63"/>
      <c r="F22188" s="64"/>
    </row>
    <row r="22189" spans="4:6">
      <c r="D22189" s="63"/>
      <c r="F22189" s="64"/>
    </row>
    <row r="22190" spans="4:6">
      <c r="D22190" s="63"/>
      <c r="F22190" s="64"/>
    </row>
    <row r="22191" spans="4:6">
      <c r="D22191" s="63"/>
      <c r="F22191" s="64"/>
    </row>
    <row r="22192" spans="4:6">
      <c r="D22192" s="63"/>
      <c r="F22192" s="64"/>
    </row>
    <row r="22193" spans="4:6">
      <c r="D22193" s="63"/>
      <c r="F22193" s="64"/>
    </row>
    <row r="22194" spans="4:6">
      <c r="D22194" s="63"/>
      <c r="F22194" s="64"/>
    </row>
    <row r="22195" spans="4:6">
      <c r="D22195" s="63"/>
      <c r="F22195" s="64"/>
    </row>
    <row r="22196" spans="4:6">
      <c r="D22196" s="63"/>
      <c r="F22196" s="64"/>
    </row>
    <row r="22197" spans="4:6">
      <c r="D22197" s="63"/>
      <c r="F22197" s="64"/>
    </row>
    <row r="22198" spans="4:6">
      <c r="D22198" s="63"/>
      <c r="F22198" s="64"/>
    </row>
    <row r="22199" spans="4:6">
      <c r="D22199" s="63"/>
      <c r="F22199" s="64"/>
    </row>
    <row r="22200" spans="4:6">
      <c r="D22200" s="63"/>
      <c r="F22200" s="64"/>
    </row>
    <row r="22201" spans="4:6">
      <c r="D22201" s="63"/>
      <c r="F22201" s="64"/>
    </row>
    <row r="22202" spans="4:6">
      <c r="D22202" s="63"/>
      <c r="F22202" s="64"/>
    </row>
    <row r="22203" spans="4:6">
      <c r="D22203" s="63"/>
      <c r="F22203" s="64"/>
    </row>
    <row r="22204" spans="4:6">
      <c r="D22204" s="63"/>
      <c r="F22204" s="64"/>
    </row>
    <row r="22205" spans="4:6">
      <c r="D22205" s="63"/>
      <c r="F22205" s="64"/>
    </row>
    <row r="22206" spans="4:6">
      <c r="D22206" s="63"/>
      <c r="F22206" s="64"/>
    </row>
    <row r="22207" spans="4:6">
      <c r="D22207" s="63"/>
      <c r="F22207" s="64"/>
    </row>
    <row r="22208" spans="4:6">
      <c r="D22208" s="63"/>
      <c r="F22208" s="64"/>
    </row>
    <row r="22209" spans="4:6">
      <c r="D22209" s="63"/>
      <c r="F22209" s="64"/>
    </row>
    <row r="22210" spans="4:6">
      <c r="D22210" s="63"/>
      <c r="F22210" s="64"/>
    </row>
    <row r="22211" spans="4:6">
      <c r="D22211" s="63"/>
      <c r="F22211" s="64"/>
    </row>
    <row r="22212" spans="4:6">
      <c r="D22212" s="63"/>
      <c r="F22212" s="64"/>
    </row>
    <row r="22213" spans="4:6">
      <c r="D22213" s="63"/>
      <c r="F22213" s="64"/>
    </row>
    <row r="22214" spans="4:6">
      <c r="D22214" s="63"/>
      <c r="F22214" s="64"/>
    </row>
    <row r="22215" spans="4:6">
      <c r="D22215" s="63"/>
      <c r="F22215" s="64"/>
    </row>
    <row r="22216" spans="4:6">
      <c r="D22216" s="63"/>
      <c r="F22216" s="64"/>
    </row>
    <row r="22217" spans="4:6">
      <c r="D22217" s="63"/>
      <c r="F22217" s="64"/>
    </row>
    <row r="22218" spans="4:6">
      <c r="D22218" s="63"/>
      <c r="F22218" s="64"/>
    </row>
    <row r="22219" spans="4:6">
      <c r="D22219" s="63"/>
      <c r="F22219" s="64"/>
    </row>
    <row r="22220" spans="4:6">
      <c r="D22220" s="63"/>
      <c r="F22220" s="64"/>
    </row>
    <row r="22221" spans="4:6">
      <c r="D22221" s="63"/>
      <c r="F22221" s="64"/>
    </row>
    <row r="22222" spans="4:6">
      <c r="D22222" s="63"/>
      <c r="F22222" s="64"/>
    </row>
    <row r="22223" spans="4:6">
      <c r="D22223" s="63"/>
      <c r="F22223" s="64"/>
    </row>
    <row r="22224" spans="4:6">
      <c r="D22224" s="63"/>
      <c r="F22224" s="64"/>
    </row>
    <row r="22225" spans="4:6">
      <c r="D22225" s="63"/>
      <c r="F22225" s="64"/>
    </row>
    <row r="22226" spans="4:6">
      <c r="D22226" s="63"/>
      <c r="F22226" s="64"/>
    </row>
    <row r="22227" spans="4:6">
      <c r="D22227" s="63"/>
      <c r="F22227" s="64"/>
    </row>
    <row r="22228" spans="4:6">
      <c r="D22228" s="63"/>
      <c r="F22228" s="64"/>
    </row>
    <row r="22229" spans="4:6">
      <c r="D22229" s="63"/>
      <c r="F22229" s="64"/>
    </row>
    <row r="22230" spans="4:6">
      <c r="D22230" s="63"/>
      <c r="F22230" s="64"/>
    </row>
    <row r="22231" spans="4:6">
      <c r="D22231" s="63"/>
      <c r="F22231" s="64"/>
    </row>
    <row r="22232" spans="4:6">
      <c r="D22232" s="63"/>
      <c r="F22232" s="64"/>
    </row>
    <row r="22233" spans="4:6">
      <c r="D22233" s="63"/>
      <c r="F22233" s="64"/>
    </row>
    <row r="22234" spans="4:6">
      <c r="D22234" s="63"/>
      <c r="F22234" s="64"/>
    </row>
    <row r="22235" spans="4:6">
      <c r="D22235" s="63"/>
      <c r="F22235" s="64"/>
    </row>
    <row r="22236" spans="4:6">
      <c r="D22236" s="63"/>
      <c r="F22236" s="64"/>
    </row>
    <row r="22237" spans="4:6">
      <c r="D22237" s="63"/>
      <c r="F22237" s="64"/>
    </row>
    <row r="22238" spans="4:6">
      <c r="D22238" s="63"/>
      <c r="F22238" s="64"/>
    </row>
    <row r="22239" spans="4:6">
      <c r="D22239" s="63"/>
      <c r="F22239" s="64"/>
    </row>
    <row r="22240" spans="4:6">
      <c r="D22240" s="63"/>
      <c r="F22240" s="64"/>
    </row>
    <row r="22241" spans="4:6">
      <c r="D22241" s="63"/>
      <c r="F22241" s="64"/>
    </row>
    <row r="22242" spans="4:6">
      <c r="D22242" s="63"/>
      <c r="F22242" s="64"/>
    </row>
    <row r="22243" spans="4:6">
      <c r="D22243" s="63"/>
      <c r="F22243" s="64"/>
    </row>
    <row r="22244" spans="4:6">
      <c r="D22244" s="63"/>
      <c r="F22244" s="64"/>
    </row>
    <row r="22245" spans="4:6">
      <c r="D22245" s="63"/>
      <c r="F22245" s="64"/>
    </row>
    <row r="22246" spans="4:6">
      <c r="D22246" s="63"/>
      <c r="F22246" s="64"/>
    </row>
    <row r="22247" spans="4:6">
      <c r="D22247" s="63"/>
      <c r="F22247" s="64"/>
    </row>
    <row r="22248" spans="4:6">
      <c r="D22248" s="63"/>
      <c r="F22248" s="64"/>
    </row>
    <row r="22249" spans="4:6">
      <c r="D22249" s="63"/>
      <c r="F22249" s="64"/>
    </row>
    <row r="22250" spans="4:6">
      <c r="D22250" s="63"/>
      <c r="F22250" s="64"/>
    </row>
    <row r="22251" spans="4:6">
      <c r="D22251" s="63"/>
      <c r="F22251" s="64"/>
    </row>
    <row r="22252" spans="4:6">
      <c r="D22252" s="63"/>
      <c r="F22252" s="64"/>
    </row>
    <row r="22253" spans="4:6">
      <c r="D22253" s="63"/>
      <c r="F22253" s="64"/>
    </row>
    <row r="22254" spans="4:6">
      <c r="D22254" s="63"/>
      <c r="F22254" s="64"/>
    </row>
    <row r="22255" spans="4:6">
      <c r="D22255" s="63"/>
      <c r="F22255" s="64"/>
    </row>
    <row r="22256" spans="4:6">
      <c r="D22256" s="63"/>
      <c r="F22256" s="64"/>
    </row>
    <row r="22257" spans="4:6">
      <c r="D22257" s="63"/>
      <c r="F22257" s="64"/>
    </row>
    <row r="22258" spans="4:6">
      <c r="D22258" s="63"/>
      <c r="F22258" s="64"/>
    </row>
    <row r="22259" spans="4:6">
      <c r="D22259" s="63"/>
      <c r="F22259" s="64"/>
    </row>
    <row r="22260" spans="4:6">
      <c r="D22260" s="63"/>
      <c r="F22260" s="64"/>
    </row>
    <row r="22261" spans="4:6">
      <c r="D22261" s="63"/>
      <c r="F22261" s="64"/>
    </row>
    <row r="22262" spans="4:6">
      <c r="D22262" s="63"/>
      <c r="F22262" s="64"/>
    </row>
    <row r="22263" spans="4:6">
      <c r="D22263" s="63"/>
      <c r="F22263" s="64"/>
    </row>
    <row r="22264" spans="4:6">
      <c r="D22264" s="63"/>
      <c r="F22264" s="64"/>
    </row>
    <row r="22265" spans="4:6">
      <c r="D22265" s="63"/>
      <c r="F22265" s="64"/>
    </row>
    <row r="22266" spans="4:6">
      <c r="D22266" s="63"/>
      <c r="F22266" s="64"/>
    </row>
    <row r="22267" spans="4:6">
      <c r="D22267" s="63"/>
      <c r="F22267" s="64"/>
    </row>
    <row r="22268" spans="4:6">
      <c r="D22268" s="63"/>
      <c r="F22268" s="64"/>
    </row>
    <row r="22269" spans="4:6">
      <c r="D22269" s="63"/>
      <c r="F22269" s="64"/>
    </row>
    <row r="22270" spans="4:6">
      <c r="D22270" s="63"/>
      <c r="F22270" s="64"/>
    </row>
    <row r="22271" spans="4:6">
      <c r="D22271" s="63"/>
      <c r="F22271" s="64"/>
    </row>
    <row r="22272" spans="4:6">
      <c r="D22272" s="63"/>
      <c r="F22272" s="64"/>
    </row>
    <row r="22273" spans="4:6">
      <c r="D22273" s="63"/>
      <c r="F22273" s="64"/>
    </row>
    <row r="22274" spans="4:6">
      <c r="D22274" s="63"/>
      <c r="F22274" s="64"/>
    </row>
    <row r="22275" spans="4:6">
      <c r="D22275" s="63"/>
      <c r="F22275" s="64"/>
    </row>
    <row r="22276" spans="4:6">
      <c r="D22276" s="63"/>
      <c r="F22276" s="64"/>
    </row>
    <row r="22277" spans="4:6">
      <c r="D22277" s="63"/>
      <c r="F22277" s="64"/>
    </row>
    <row r="22278" spans="4:6">
      <c r="D22278" s="63"/>
      <c r="F22278" s="64"/>
    </row>
    <row r="22279" spans="4:6">
      <c r="D22279" s="63"/>
      <c r="F22279" s="64"/>
    </row>
    <row r="22280" spans="4:6">
      <c r="D22280" s="63"/>
      <c r="F22280" s="64"/>
    </row>
    <row r="22281" spans="4:6">
      <c r="D22281" s="63"/>
      <c r="F22281" s="64"/>
    </row>
    <row r="22282" spans="4:6">
      <c r="D22282" s="63"/>
      <c r="F22282" s="64"/>
    </row>
    <row r="22283" spans="4:6">
      <c r="D22283" s="63"/>
      <c r="F22283" s="64"/>
    </row>
    <row r="22284" spans="4:6">
      <c r="D22284" s="63"/>
      <c r="F22284" s="64"/>
    </row>
    <row r="22285" spans="4:6">
      <c r="D22285" s="63"/>
      <c r="F22285" s="64"/>
    </row>
    <row r="22286" spans="4:6">
      <c r="D22286" s="63"/>
      <c r="F22286" s="64"/>
    </row>
    <row r="22287" spans="4:6">
      <c r="D22287" s="63"/>
      <c r="F22287" s="64"/>
    </row>
    <row r="22288" spans="4:6">
      <c r="D22288" s="63"/>
      <c r="F22288" s="64"/>
    </row>
    <row r="22289" spans="4:6">
      <c r="D22289" s="63"/>
      <c r="F22289" s="64"/>
    </row>
    <row r="22290" spans="4:6">
      <c r="D22290" s="63"/>
      <c r="F22290" s="64"/>
    </row>
    <row r="22291" spans="4:6">
      <c r="D22291" s="63"/>
      <c r="F22291" s="64"/>
    </row>
    <row r="22292" spans="4:6">
      <c r="D22292" s="63"/>
      <c r="F22292" s="64"/>
    </row>
    <row r="22293" spans="4:6">
      <c r="D22293" s="63"/>
      <c r="F22293" s="64"/>
    </row>
    <row r="22294" spans="4:6">
      <c r="D22294" s="63"/>
      <c r="F22294" s="64"/>
    </row>
    <row r="22295" spans="4:6">
      <c r="D22295" s="63"/>
      <c r="F22295" s="64"/>
    </row>
    <row r="22296" spans="4:6">
      <c r="D22296" s="63"/>
      <c r="F22296" s="64"/>
    </row>
    <row r="22297" spans="4:6">
      <c r="D22297" s="63"/>
      <c r="F22297" s="64"/>
    </row>
    <row r="22298" spans="4:6">
      <c r="D22298" s="63"/>
      <c r="F22298" s="64"/>
    </row>
    <row r="22299" spans="4:6">
      <c r="D22299" s="63"/>
      <c r="F22299" s="64"/>
    </row>
    <row r="22300" spans="4:6">
      <c r="D22300" s="63"/>
      <c r="F22300" s="64"/>
    </row>
    <row r="22301" spans="4:6">
      <c r="D22301" s="63"/>
      <c r="F22301" s="64"/>
    </row>
    <row r="22302" spans="4:6">
      <c r="D22302" s="63"/>
      <c r="F22302" s="64"/>
    </row>
    <row r="22303" spans="4:6">
      <c r="D22303" s="63"/>
      <c r="F22303" s="64"/>
    </row>
    <row r="22304" spans="4:6">
      <c r="D22304" s="63"/>
      <c r="F22304" s="64"/>
    </row>
    <row r="22305" spans="4:6">
      <c r="D22305" s="63"/>
      <c r="F22305" s="64"/>
    </row>
    <row r="22306" spans="4:6">
      <c r="D22306" s="63"/>
      <c r="F22306" s="64"/>
    </row>
    <row r="22307" spans="4:6">
      <c r="D22307" s="63"/>
      <c r="F22307" s="64"/>
    </row>
    <row r="22308" spans="4:6">
      <c r="D22308" s="63"/>
      <c r="F22308" s="64"/>
    </row>
    <row r="22309" spans="4:6">
      <c r="D22309" s="63"/>
      <c r="F22309" s="64"/>
    </row>
    <row r="22310" spans="4:6">
      <c r="D22310" s="63"/>
      <c r="F22310" s="64"/>
    </row>
    <row r="22311" spans="4:6">
      <c r="D22311" s="63"/>
      <c r="F22311" s="64"/>
    </row>
    <row r="22312" spans="4:6">
      <c r="D22312" s="63"/>
      <c r="F22312" s="64"/>
    </row>
    <row r="22313" spans="4:6">
      <c r="D22313" s="63"/>
      <c r="F22313" s="64"/>
    </row>
    <row r="22314" spans="4:6">
      <c r="D22314" s="63"/>
      <c r="F22314" s="64"/>
    </row>
    <row r="22315" spans="4:6">
      <c r="D22315" s="63"/>
      <c r="F22315" s="64"/>
    </row>
    <row r="22316" spans="4:6">
      <c r="D22316" s="63"/>
      <c r="F22316" s="64"/>
    </row>
    <row r="22317" spans="4:6">
      <c r="D22317" s="63"/>
      <c r="F22317" s="64"/>
    </row>
    <row r="22318" spans="4:6">
      <c r="D22318" s="63"/>
      <c r="F22318" s="64"/>
    </row>
    <row r="22319" spans="4:6">
      <c r="D22319" s="63"/>
      <c r="F22319" s="64"/>
    </row>
    <row r="22320" spans="4:6">
      <c r="D22320" s="63"/>
      <c r="F22320" s="64"/>
    </row>
    <row r="22321" spans="4:6">
      <c r="D22321" s="63"/>
      <c r="F22321" s="64"/>
    </row>
    <row r="22322" spans="4:6">
      <c r="D22322" s="63"/>
      <c r="F22322" s="64"/>
    </row>
    <row r="22323" spans="4:6">
      <c r="D22323" s="63"/>
      <c r="F22323" s="64"/>
    </row>
    <row r="22324" spans="4:6">
      <c r="D22324" s="63"/>
      <c r="F22324" s="64"/>
    </row>
    <row r="22325" spans="4:6">
      <c r="D22325" s="63"/>
      <c r="F22325" s="64"/>
    </row>
    <row r="22326" spans="4:6">
      <c r="D22326" s="63"/>
      <c r="F22326" s="64"/>
    </row>
    <row r="22327" spans="4:6">
      <c r="D22327" s="63"/>
      <c r="F22327" s="64"/>
    </row>
    <row r="22328" spans="4:6">
      <c r="D22328" s="63"/>
      <c r="F22328" s="64"/>
    </row>
    <row r="22329" spans="4:6">
      <c r="D22329" s="63"/>
      <c r="F22329" s="64"/>
    </row>
    <row r="22330" spans="4:6">
      <c r="D22330" s="63"/>
      <c r="F22330" s="64"/>
    </row>
    <row r="22331" spans="4:6">
      <c r="D22331" s="63"/>
      <c r="F22331" s="64"/>
    </row>
    <row r="22332" spans="4:6">
      <c r="D22332" s="63"/>
      <c r="F22332" s="64"/>
    </row>
    <row r="22333" spans="4:6">
      <c r="D22333" s="63"/>
      <c r="F22333" s="64"/>
    </row>
    <row r="22334" spans="4:6">
      <c r="D22334" s="63"/>
      <c r="F22334" s="64"/>
    </row>
    <row r="22335" spans="4:6">
      <c r="D22335" s="63"/>
      <c r="F22335" s="64"/>
    </row>
    <row r="22336" spans="4:6">
      <c r="D22336" s="63"/>
      <c r="F22336" s="64"/>
    </row>
    <row r="22337" spans="4:6">
      <c r="D22337" s="63"/>
      <c r="F22337" s="64"/>
    </row>
    <row r="22338" spans="4:6">
      <c r="D22338" s="63"/>
      <c r="F22338" s="64"/>
    </row>
    <row r="22339" spans="4:6">
      <c r="D22339" s="63"/>
      <c r="F22339" s="64"/>
    </row>
    <row r="22340" spans="4:6">
      <c r="D22340" s="63"/>
      <c r="F22340" s="64"/>
    </row>
    <row r="22341" spans="4:6">
      <c r="D22341" s="63"/>
      <c r="F22341" s="64"/>
    </row>
    <row r="22342" spans="4:6">
      <c r="D22342" s="63"/>
      <c r="F22342" s="64"/>
    </row>
    <row r="22343" spans="4:6">
      <c r="D22343" s="63"/>
      <c r="F22343" s="64"/>
    </row>
    <row r="22344" spans="4:6">
      <c r="D22344" s="63"/>
      <c r="F22344" s="64"/>
    </row>
    <row r="22345" spans="4:6">
      <c r="D22345" s="63"/>
      <c r="F22345" s="64"/>
    </row>
    <row r="22346" spans="4:6">
      <c r="D22346" s="63"/>
      <c r="F22346" s="64"/>
    </row>
    <row r="22347" spans="4:6">
      <c r="D22347" s="63"/>
      <c r="F22347" s="64"/>
    </row>
    <row r="22348" spans="4:6">
      <c r="D22348" s="63"/>
      <c r="F22348" s="64"/>
    </row>
    <row r="22349" spans="4:6">
      <c r="D22349" s="63"/>
      <c r="F22349" s="64"/>
    </row>
    <row r="22350" spans="4:6">
      <c r="D22350" s="63"/>
      <c r="F22350" s="64"/>
    </row>
    <row r="22351" spans="4:6">
      <c r="D22351" s="63"/>
      <c r="F22351" s="64"/>
    </row>
    <row r="22352" spans="4:6">
      <c r="D22352" s="63"/>
      <c r="F22352" s="64"/>
    </row>
    <row r="22353" spans="4:6">
      <c r="D22353" s="63"/>
      <c r="F22353" s="64"/>
    </row>
    <row r="22354" spans="4:6">
      <c r="D22354" s="63"/>
      <c r="F22354" s="64"/>
    </row>
    <row r="22355" spans="4:6">
      <c r="D22355" s="63"/>
      <c r="F22355" s="64"/>
    </row>
    <row r="22356" spans="4:6">
      <c r="D22356" s="63"/>
      <c r="F22356" s="64"/>
    </row>
    <row r="22357" spans="4:6">
      <c r="D22357" s="63"/>
      <c r="F22357" s="64"/>
    </row>
    <row r="22358" spans="4:6">
      <c r="D22358" s="63"/>
      <c r="F22358" s="64"/>
    </row>
    <row r="22359" spans="4:6">
      <c r="D22359" s="63"/>
      <c r="F22359" s="64"/>
    </row>
    <row r="22360" spans="4:6">
      <c r="D22360" s="63"/>
      <c r="F22360" s="64"/>
    </row>
    <row r="22361" spans="4:6">
      <c r="D22361" s="63"/>
      <c r="F22361" s="64"/>
    </row>
    <row r="22362" spans="4:6">
      <c r="D22362" s="63"/>
      <c r="F22362" s="64"/>
    </row>
    <row r="22363" spans="4:6">
      <c r="D22363" s="63"/>
      <c r="F22363" s="64"/>
    </row>
    <row r="22364" spans="4:6">
      <c r="D22364" s="63"/>
      <c r="F22364" s="64"/>
    </row>
    <row r="22365" spans="4:6">
      <c r="D22365" s="63"/>
      <c r="F22365" s="64"/>
    </row>
    <row r="22366" spans="4:6">
      <c r="D22366" s="63"/>
      <c r="F22366" s="64"/>
    </row>
    <row r="22367" spans="4:6">
      <c r="D22367" s="63"/>
      <c r="F22367" s="64"/>
    </row>
    <row r="22368" spans="4:6">
      <c r="D22368" s="63"/>
      <c r="F22368" s="64"/>
    </row>
    <row r="22369" spans="4:6">
      <c r="D22369" s="63"/>
      <c r="F22369" s="64"/>
    </row>
    <row r="22370" spans="4:6">
      <c r="D22370" s="63"/>
      <c r="F22370" s="64"/>
    </row>
    <row r="22371" spans="4:6">
      <c r="D22371" s="63"/>
      <c r="F22371" s="64"/>
    </row>
    <row r="22372" spans="4:6">
      <c r="D22372" s="63"/>
      <c r="F22372" s="64"/>
    </row>
    <row r="22373" spans="4:6">
      <c r="D22373" s="63"/>
      <c r="F22373" s="64"/>
    </row>
    <row r="22374" spans="4:6">
      <c r="D22374" s="63"/>
      <c r="F22374" s="64"/>
    </row>
    <row r="22375" spans="4:6">
      <c r="D22375" s="63"/>
      <c r="F22375" s="64"/>
    </row>
    <row r="22376" spans="4:6">
      <c r="D22376" s="63"/>
      <c r="F22376" s="64"/>
    </row>
    <row r="22377" spans="4:6">
      <c r="D22377" s="63"/>
      <c r="F22377" s="64"/>
    </row>
    <row r="22378" spans="4:6">
      <c r="D22378" s="63"/>
      <c r="F22378" s="64"/>
    </row>
    <row r="22379" spans="4:6">
      <c r="D22379" s="63"/>
      <c r="F22379" s="64"/>
    </row>
    <row r="22380" spans="4:6">
      <c r="D22380" s="63"/>
      <c r="F22380" s="64"/>
    </row>
    <row r="22381" spans="4:6">
      <c r="D22381" s="63"/>
      <c r="F22381" s="64"/>
    </row>
    <row r="22382" spans="4:6">
      <c r="D22382" s="63"/>
      <c r="F22382" s="64"/>
    </row>
    <row r="22383" spans="4:6">
      <c r="D22383" s="63"/>
      <c r="F22383" s="64"/>
    </row>
    <row r="22384" spans="4:6">
      <c r="D22384" s="63"/>
      <c r="F22384" s="64"/>
    </row>
    <row r="22385" spans="4:6">
      <c r="D22385" s="63"/>
      <c r="F22385" s="64"/>
    </row>
    <row r="22386" spans="4:6">
      <c r="D22386" s="63"/>
      <c r="F22386" s="64"/>
    </row>
    <row r="22387" spans="4:6">
      <c r="D22387" s="63"/>
      <c r="F22387" s="64"/>
    </row>
    <row r="22388" spans="4:6">
      <c r="D22388" s="63"/>
      <c r="F22388" s="64"/>
    </row>
    <row r="22389" spans="4:6">
      <c r="D22389" s="63"/>
      <c r="F22389" s="64"/>
    </row>
    <row r="22390" spans="4:6">
      <c r="D22390" s="63"/>
      <c r="F22390" s="64"/>
    </row>
    <row r="22391" spans="4:6">
      <c r="D22391" s="63"/>
      <c r="F22391" s="64"/>
    </row>
    <row r="22392" spans="4:6">
      <c r="D22392" s="63"/>
      <c r="F22392" s="64"/>
    </row>
    <row r="22393" spans="4:6">
      <c r="D22393" s="63"/>
      <c r="F22393" s="64"/>
    </row>
    <row r="22394" spans="4:6">
      <c r="D22394" s="63"/>
      <c r="F22394" s="64"/>
    </row>
    <row r="22395" spans="4:6">
      <c r="D22395" s="63"/>
      <c r="F22395" s="64"/>
    </row>
    <row r="22396" spans="4:6">
      <c r="D22396" s="63"/>
      <c r="F22396" s="64"/>
    </row>
    <row r="22397" spans="4:6">
      <c r="D22397" s="63"/>
      <c r="F22397" s="64"/>
    </row>
    <row r="22398" spans="4:6">
      <c r="D22398" s="63"/>
      <c r="F22398" s="64"/>
    </row>
    <row r="22399" spans="4:6">
      <c r="D22399" s="63"/>
      <c r="F22399" s="64"/>
    </row>
    <row r="22400" spans="4:6">
      <c r="D22400" s="63"/>
      <c r="F22400" s="64"/>
    </row>
    <row r="22401" spans="4:6">
      <c r="D22401" s="63"/>
      <c r="F22401" s="64"/>
    </row>
    <row r="22402" spans="4:6">
      <c r="D22402" s="63"/>
      <c r="F22402" s="64"/>
    </row>
    <row r="22403" spans="4:6">
      <c r="D22403" s="63"/>
      <c r="F22403" s="64"/>
    </row>
    <row r="22404" spans="4:6">
      <c r="D22404" s="63"/>
      <c r="F22404" s="64"/>
    </row>
    <row r="22405" spans="4:6">
      <c r="D22405" s="63"/>
      <c r="F22405" s="64"/>
    </row>
    <row r="22406" spans="4:6">
      <c r="D22406" s="63"/>
      <c r="F22406" s="64"/>
    </row>
    <row r="22407" spans="4:6">
      <c r="D22407" s="63"/>
      <c r="F22407" s="64"/>
    </row>
    <row r="22408" spans="4:6">
      <c r="D22408" s="63"/>
      <c r="F22408" s="64"/>
    </row>
    <row r="22409" spans="4:6">
      <c r="D22409" s="63"/>
      <c r="F22409" s="64"/>
    </row>
    <row r="22410" spans="4:6">
      <c r="D22410" s="63"/>
      <c r="F22410" s="64"/>
    </row>
    <row r="22411" spans="4:6">
      <c r="D22411" s="63"/>
      <c r="F22411" s="64"/>
    </row>
    <row r="22412" spans="4:6">
      <c r="D22412" s="63"/>
      <c r="F22412" s="64"/>
    </row>
    <row r="22413" spans="4:6">
      <c r="D22413" s="63"/>
      <c r="F22413" s="64"/>
    </row>
    <row r="22414" spans="4:6">
      <c r="D22414" s="63"/>
      <c r="F22414" s="64"/>
    </row>
    <row r="22415" spans="4:6">
      <c r="D22415" s="63"/>
      <c r="F22415" s="64"/>
    </row>
    <row r="22416" spans="4:6">
      <c r="D22416" s="63"/>
      <c r="F22416" s="64"/>
    </row>
    <row r="22417" spans="4:6">
      <c r="D22417" s="63"/>
      <c r="F22417" s="64"/>
    </row>
    <row r="22418" spans="4:6">
      <c r="D22418" s="63"/>
      <c r="F22418" s="64"/>
    </row>
    <row r="22419" spans="4:6">
      <c r="D22419" s="63"/>
      <c r="F22419" s="64"/>
    </row>
    <row r="22420" spans="4:6">
      <c r="D22420" s="63"/>
      <c r="F22420" s="64"/>
    </row>
    <row r="22421" spans="4:6">
      <c r="D22421" s="63"/>
      <c r="F22421" s="64"/>
    </row>
    <row r="22422" spans="4:6">
      <c r="D22422" s="63"/>
      <c r="F22422" s="64"/>
    </row>
    <row r="22423" spans="4:6">
      <c r="D22423" s="63"/>
      <c r="F22423" s="64"/>
    </row>
    <row r="22424" spans="4:6">
      <c r="D22424" s="63"/>
      <c r="F22424" s="64"/>
    </row>
    <row r="22425" spans="4:6">
      <c r="D22425" s="63"/>
      <c r="F22425" s="64"/>
    </row>
    <row r="22426" spans="4:6">
      <c r="D22426" s="63"/>
      <c r="F22426" s="64"/>
    </row>
    <row r="22427" spans="4:6">
      <c r="D22427" s="63"/>
      <c r="F22427" s="64"/>
    </row>
    <row r="22428" spans="4:6">
      <c r="D22428" s="63"/>
      <c r="F22428" s="64"/>
    </row>
    <row r="22429" spans="4:6">
      <c r="D22429" s="63"/>
      <c r="F22429" s="64"/>
    </row>
    <row r="22430" spans="4:6">
      <c r="D22430" s="63"/>
      <c r="F22430" s="64"/>
    </row>
    <row r="22431" spans="4:6">
      <c r="D22431" s="63"/>
      <c r="F22431" s="64"/>
    </row>
    <row r="22432" spans="4:6">
      <c r="D22432" s="63"/>
      <c r="F22432" s="64"/>
    </row>
    <row r="22433" spans="4:6">
      <c r="D22433" s="63"/>
      <c r="F22433" s="64"/>
    </row>
    <row r="22434" spans="4:6">
      <c r="D22434" s="63"/>
      <c r="F22434" s="64"/>
    </row>
    <row r="22435" spans="4:6">
      <c r="D22435" s="63"/>
      <c r="F22435" s="64"/>
    </row>
    <row r="22436" spans="4:6">
      <c r="D22436" s="63"/>
      <c r="F22436" s="64"/>
    </row>
    <row r="22437" spans="4:6">
      <c r="D22437" s="63"/>
      <c r="F22437" s="64"/>
    </row>
    <row r="22438" spans="4:6">
      <c r="D22438" s="63"/>
      <c r="F22438" s="64"/>
    </row>
    <row r="22439" spans="4:6">
      <c r="D22439" s="63"/>
      <c r="F22439" s="64"/>
    </row>
    <row r="22440" spans="4:6">
      <c r="D22440" s="63"/>
      <c r="F22440" s="64"/>
    </row>
    <row r="22441" spans="4:6">
      <c r="D22441" s="63"/>
      <c r="F22441" s="64"/>
    </row>
    <row r="22442" spans="4:6">
      <c r="D22442" s="63"/>
      <c r="F22442" s="64"/>
    </row>
    <row r="22443" spans="4:6">
      <c r="D22443" s="63"/>
      <c r="F22443" s="64"/>
    </row>
    <row r="22444" spans="4:6">
      <c r="D22444" s="63"/>
      <c r="F22444" s="64"/>
    </row>
    <row r="22445" spans="4:6">
      <c r="D22445" s="63"/>
      <c r="F22445" s="64"/>
    </row>
    <row r="22446" spans="4:6">
      <c r="D22446" s="63"/>
      <c r="F22446" s="64"/>
    </row>
    <row r="22447" spans="4:6">
      <c r="D22447" s="63"/>
      <c r="F22447" s="64"/>
    </row>
    <row r="22448" spans="4:6">
      <c r="D22448" s="63"/>
      <c r="F22448" s="64"/>
    </row>
    <row r="22449" spans="4:6">
      <c r="D22449" s="63"/>
      <c r="F22449" s="64"/>
    </row>
    <row r="22450" spans="4:6">
      <c r="D22450" s="63"/>
      <c r="F22450" s="64"/>
    </row>
    <row r="22451" spans="4:6">
      <c r="D22451" s="63"/>
      <c r="F22451" s="64"/>
    </row>
    <row r="22452" spans="4:6">
      <c r="D22452" s="63"/>
      <c r="F22452" s="64"/>
    </row>
    <row r="22453" spans="4:6">
      <c r="D22453" s="63"/>
      <c r="F22453" s="64"/>
    </row>
    <row r="22454" spans="4:6">
      <c r="D22454" s="63"/>
      <c r="F22454" s="64"/>
    </row>
    <row r="22455" spans="4:6">
      <c r="D22455" s="63"/>
      <c r="F22455" s="64"/>
    </row>
    <row r="22456" spans="4:6">
      <c r="D22456" s="63"/>
      <c r="F22456" s="64"/>
    </row>
    <row r="22457" spans="4:6">
      <c r="D22457" s="63"/>
      <c r="F22457" s="64"/>
    </row>
    <row r="22458" spans="4:6">
      <c r="D22458" s="63"/>
      <c r="F22458" s="64"/>
    </row>
    <row r="22459" spans="4:6">
      <c r="D22459" s="63"/>
      <c r="F22459" s="64"/>
    </row>
    <row r="22460" spans="4:6">
      <c r="D22460" s="63"/>
      <c r="F22460" s="64"/>
    </row>
    <row r="22461" spans="4:6">
      <c r="D22461" s="63"/>
      <c r="F22461" s="64"/>
    </row>
    <row r="22462" spans="4:6">
      <c r="D22462" s="63"/>
      <c r="F22462" s="64"/>
    </row>
    <row r="22463" spans="4:6">
      <c r="D22463" s="63"/>
      <c r="F22463" s="64"/>
    </row>
    <row r="22464" spans="4:6">
      <c r="D22464" s="63"/>
      <c r="F22464" s="64"/>
    </row>
    <row r="22465" spans="4:6">
      <c r="D22465" s="63"/>
      <c r="F22465" s="64"/>
    </row>
    <row r="22466" spans="4:6">
      <c r="D22466" s="63"/>
      <c r="F22466" s="64"/>
    </row>
    <row r="22467" spans="4:6">
      <c r="D22467" s="63"/>
      <c r="F22467" s="64"/>
    </row>
    <row r="22468" spans="4:6">
      <c r="D22468" s="63"/>
      <c r="F22468" s="64"/>
    </row>
    <row r="22469" spans="4:6">
      <c r="D22469" s="63"/>
      <c r="F22469" s="64"/>
    </row>
    <row r="22470" spans="4:6">
      <c r="D22470" s="63"/>
      <c r="F22470" s="64"/>
    </row>
    <row r="22471" spans="4:6">
      <c r="D22471" s="63"/>
      <c r="F22471" s="64"/>
    </row>
    <row r="22472" spans="4:6">
      <c r="D22472" s="63"/>
      <c r="F22472" s="64"/>
    </row>
    <row r="22473" spans="4:6">
      <c r="D22473" s="63"/>
      <c r="F22473" s="64"/>
    </row>
    <row r="22474" spans="4:6">
      <c r="D22474" s="63"/>
      <c r="F22474" s="64"/>
    </row>
    <row r="22475" spans="4:6">
      <c r="D22475" s="63"/>
      <c r="F22475" s="64"/>
    </row>
    <row r="22476" spans="4:6">
      <c r="D22476" s="63"/>
      <c r="F22476" s="64"/>
    </row>
    <row r="22477" spans="4:6">
      <c r="D22477" s="63"/>
      <c r="F22477" s="64"/>
    </row>
    <row r="22478" spans="4:6">
      <c r="D22478" s="63"/>
      <c r="F22478" s="64"/>
    </row>
    <row r="22479" spans="4:6">
      <c r="D22479" s="63"/>
      <c r="F22479" s="64"/>
    </row>
    <row r="22480" spans="4:6">
      <c r="D22480" s="63"/>
      <c r="F22480" s="64"/>
    </row>
    <row r="22481" spans="4:6">
      <c r="D22481" s="63"/>
      <c r="F22481" s="64"/>
    </row>
    <row r="22482" spans="4:6">
      <c r="D22482" s="63"/>
      <c r="F22482" s="64"/>
    </row>
    <row r="22483" spans="4:6">
      <c r="D22483" s="63"/>
      <c r="F22483" s="64"/>
    </row>
    <row r="22484" spans="4:6">
      <c r="D22484" s="63"/>
      <c r="F22484" s="64"/>
    </row>
    <row r="22485" spans="4:6">
      <c r="D22485" s="63"/>
      <c r="F22485" s="64"/>
    </row>
    <row r="22486" spans="4:6">
      <c r="D22486" s="63"/>
      <c r="F22486" s="64"/>
    </row>
    <row r="22487" spans="4:6">
      <c r="D22487" s="63"/>
      <c r="F22487" s="64"/>
    </row>
    <row r="22488" spans="4:6">
      <c r="D22488" s="63"/>
      <c r="F22488" s="64"/>
    </row>
    <row r="22489" spans="4:6">
      <c r="D22489" s="63"/>
      <c r="F22489" s="64"/>
    </row>
    <row r="22490" spans="4:6">
      <c r="D22490" s="63"/>
      <c r="F22490" s="64"/>
    </row>
    <row r="22491" spans="4:6">
      <c r="D22491" s="63"/>
      <c r="F22491" s="64"/>
    </row>
    <row r="22492" spans="4:6">
      <c r="D22492" s="63"/>
      <c r="F22492" s="64"/>
    </row>
    <row r="22493" spans="4:6">
      <c r="D22493" s="63"/>
      <c r="F22493" s="64"/>
    </row>
    <row r="22494" spans="4:6">
      <c r="D22494" s="63"/>
      <c r="F22494" s="64"/>
    </row>
    <row r="22495" spans="4:6">
      <c r="D22495" s="63"/>
      <c r="F22495" s="64"/>
    </row>
    <row r="22496" spans="4:6">
      <c r="D22496" s="63"/>
      <c r="F22496" s="64"/>
    </row>
    <row r="22497" spans="4:6">
      <c r="D22497" s="63"/>
      <c r="F22497" s="64"/>
    </row>
    <row r="22498" spans="4:6">
      <c r="D22498" s="63"/>
      <c r="F22498" s="64"/>
    </row>
    <row r="22499" spans="4:6">
      <c r="D22499" s="63"/>
      <c r="F22499" s="64"/>
    </row>
    <row r="22500" spans="4:6">
      <c r="D22500" s="63"/>
      <c r="F22500" s="64"/>
    </row>
    <row r="22501" spans="4:6">
      <c r="D22501" s="63"/>
      <c r="F22501" s="64"/>
    </row>
    <row r="22502" spans="4:6">
      <c r="D22502" s="63"/>
      <c r="F22502" s="64"/>
    </row>
    <row r="22503" spans="4:6">
      <c r="D22503" s="63"/>
      <c r="F22503" s="64"/>
    </row>
    <row r="22504" spans="4:6">
      <c r="D22504" s="63"/>
      <c r="F22504" s="64"/>
    </row>
    <row r="22505" spans="4:6">
      <c r="D22505" s="63"/>
      <c r="F22505" s="64"/>
    </row>
    <row r="22506" spans="4:6">
      <c r="D22506" s="63"/>
      <c r="F22506" s="64"/>
    </row>
    <row r="22507" spans="4:6">
      <c r="D22507" s="63"/>
      <c r="F22507" s="64"/>
    </row>
    <row r="22508" spans="4:6">
      <c r="D22508" s="63"/>
      <c r="F22508" s="64"/>
    </row>
    <row r="22509" spans="4:6">
      <c r="D22509" s="63"/>
      <c r="F22509" s="64"/>
    </row>
    <row r="22510" spans="4:6">
      <c r="D22510" s="63"/>
      <c r="F22510" s="64"/>
    </row>
    <row r="22511" spans="4:6">
      <c r="D22511" s="63"/>
      <c r="F22511" s="64"/>
    </row>
    <row r="22512" spans="4:6">
      <c r="D22512" s="63"/>
      <c r="F22512" s="64"/>
    </row>
    <row r="22513" spans="4:6">
      <c r="D22513" s="63"/>
      <c r="F22513" s="64"/>
    </row>
    <row r="22514" spans="4:6">
      <c r="D22514" s="63"/>
      <c r="F22514" s="64"/>
    </row>
    <row r="22515" spans="4:6">
      <c r="D22515" s="63"/>
      <c r="F22515" s="64"/>
    </row>
    <row r="22516" spans="4:6">
      <c r="D22516" s="63"/>
      <c r="F22516" s="64"/>
    </row>
    <row r="22517" spans="4:6">
      <c r="D22517" s="63"/>
      <c r="F22517" s="64"/>
    </row>
    <row r="22518" spans="4:6">
      <c r="D22518" s="63"/>
      <c r="F22518" s="64"/>
    </row>
    <row r="22519" spans="4:6">
      <c r="D22519" s="63"/>
      <c r="F22519" s="64"/>
    </row>
    <row r="22520" spans="4:6">
      <c r="D22520" s="63"/>
      <c r="F22520" s="64"/>
    </row>
    <row r="22521" spans="4:6">
      <c r="D22521" s="63"/>
      <c r="F22521" s="64"/>
    </row>
    <row r="22522" spans="4:6">
      <c r="D22522" s="63"/>
      <c r="F22522" s="64"/>
    </row>
    <row r="22523" spans="4:6">
      <c r="D22523" s="63"/>
      <c r="F22523" s="64"/>
    </row>
    <row r="22524" spans="4:6">
      <c r="D22524" s="63"/>
      <c r="F22524" s="64"/>
    </row>
    <row r="22525" spans="4:6">
      <c r="D22525" s="63"/>
      <c r="F22525" s="64"/>
    </row>
    <row r="22526" spans="4:6">
      <c r="D22526" s="63"/>
      <c r="F22526" s="64"/>
    </row>
    <row r="22527" spans="4:6">
      <c r="D22527" s="63"/>
      <c r="F22527" s="64"/>
    </row>
    <row r="22528" spans="4:6">
      <c r="D22528" s="63"/>
      <c r="F22528" s="64"/>
    </row>
    <row r="22529" spans="4:6">
      <c r="D22529" s="63"/>
      <c r="F22529" s="64"/>
    </row>
    <row r="22530" spans="4:6">
      <c r="D22530" s="63"/>
      <c r="F22530" s="64"/>
    </row>
    <row r="22531" spans="4:6">
      <c r="D22531" s="63"/>
      <c r="F22531" s="64"/>
    </row>
    <row r="22532" spans="4:6">
      <c r="D22532" s="63"/>
      <c r="F22532" s="64"/>
    </row>
    <row r="22533" spans="4:6">
      <c r="D22533" s="63"/>
      <c r="F22533" s="64"/>
    </row>
    <row r="22534" spans="4:6">
      <c r="D22534" s="63"/>
      <c r="F22534" s="64"/>
    </row>
    <row r="22535" spans="4:6">
      <c r="D22535" s="63"/>
      <c r="F22535" s="64"/>
    </row>
    <row r="22536" spans="4:6">
      <c r="D22536" s="63"/>
      <c r="F22536" s="64"/>
    </row>
    <row r="22537" spans="4:6">
      <c r="D22537" s="63"/>
      <c r="F22537" s="64"/>
    </row>
    <row r="22538" spans="4:6">
      <c r="D22538" s="63"/>
      <c r="F22538" s="64"/>
    </row>
    <row r="22539" spans="4:6">
      <c r="D22539" s="63"/>
      <c r="F22539" s="64"/>
    </row>
    <row r="22540" spans="4:6">
      <c r="D22540" s="63"/>
      <c r="F22540" s="64"/>
    </row>
    <row r="22541" spans="4:6">
      <c r="D22541" s="63"/>
      <c r="F22541" s="64"/>
    </row>
    <row r="22542" spans="4:6">
      <c r="D22542" s="63"/>
      <c r="F22542" s="64"/>
    </row>
    <row r="22543" spans="4:6">
      <c r="D22543" s="63"/>
      <c r="F22543" s="64"/>
    </row>
    <row r="22544" spans="4:6">
      <c r="D22544" s="63"/>
      <c r="F22544" s="64"/>
    </row>
    <row r="22545" spans="4:6">
      <c r="D22545" s="63"/>
      <c r="F22545" s="64"/>
    </row>
    <row r="22546" spans="4:6">
      <c r="D22546" s="63"/>
      <c r="F22546" s="64"/>
    </row>
    <row r="22547" spans="4:6">
      <c r="D22547" s="63"/>
      <c r="F22547" s="64"/>
    </row>
    <row r="22548" spans="4:6">
      <c r="D22548" s="63"/>
      <c r="F22548" s="64"/>
    </row>
    <row r="22549" spans="4:6">
      <c r="D22549" s="63"/>
      <c r="F22549" s="64"/>
    </row>
    <row r="22550" spans="4:6">
      <c r="D22550" s="63"/>
      <c r="F22550" s="64"/>
    </row>
    <row r="22551" spans="4:6">
      <c r="D22551" s="63"/>
      <c r="F22551" s="64"/>
    </row>
    <row r="22552" spans="4:6">
      <c r="D22552" s="63"/>
      <c r="F22552" s="64"/>
    </row>
    <row r="22553" spans="4:6">
      <c r="D22553" s="63"/>
      <c r="F22553" s="64"/>
    </row>
    <row r="22554" spans="4:6">
      <c r="D22554" s="63"/>
      <c r="F22554" s="64"/>
    </row>
    <row r="22555" spans="4:6">
      <c r="D22555" s="63"/>
      <c r="F22555" s="64"/>
    </row>
    <row r="22556" spans="4:6">
      <c r="D22556" s="63"/>
      <c r="F22556" s="64"/>
    </row>
    <row r="22557" spans="4:6">
      <c r="D22557" s="63"/>
      <c r="F22557" s="64"/>
    </row>
    <row r="22558" spans="4:6">
      <c r="D22558" s="63"/>
      <c r="F22558" s="64"/>
    </row>
    <row r="22559" spans="4:6">
      <c r="D22559" s="63"/>
      <c r="F22559" s="64"/>
    </row>
    <row r="22560" spans="4:6">
      <c r="D22560" s="63"/>
      <c r="F22560" s="64"/>
    </row>
    <row r="22561" spans="4:6">
      <c r="D22561" s="63"/>
      <c r="F22561" s="64"/>
    </row>
    <row r="22562" spans="4:6">
      <c r="D22562" s="63"/>
      <c r="F22562" s="64"/>
    </row>
    <row r="22563" spans="4:6">
      <c r="D22563" s="63"/>
      <c r="F22563" s="64"/>
    </row>
    <row r="22564" spans="4:6">
      <c r="D22564" s="63"/>
      <c r="F22564" s="64"/>
    </row>
    <row r="22565" spans="4:6">
      <c r="D22565" s="63"/>
      <c r="F22565" s="64"/>
    </row>
    <row r="22566" spans="4:6">
      <c r="D22566" s="63"/>
      <c r="F22566" s="64"/>
    </row>
    <row r="22567" spans="4:6">
      <c r="D22567" s="63"/>
      <c r="F22567" s="64"/>
    </row>
    <row r="22568" spans="4:6">
      <c r="D22568" s="63"/>
      <c r="F22568" s="64"/>
    </row>
    <row r="22569" spans="4:6">
      <c r="D22569" s="63"/>
      <c r="F22569" s="64"/>
    </row>
    <row r="22570" spans="4:6">
      <c r="D22570" s="63"/>
      <c r="F22570" s="64"/>
    </row>
    <row r="22571" spans="4:6">
      <c r="D22571" s="63"/>
      <c r="F22571" s="64"/>
    </row>
    <row r="22572" spans="4:6">
      <c r="D22572" s="63"/>
      <c r="F22572" s="64"/>
    </row>
    <row r="22573" spans="4:6">
      <c r="D22573" s="63"/>
      <c r="F22573" s="64"/>
    </row>
    <row r="22574" spans="4:6">
      <c r="D22574" s="63"/>
      <c r="F22574" s="64"/>
    </row>
    <row r="22575" spans="4:6">
      <c r="D22575" s="63"/>
      <c r="F22575" s="64"/>
    </row>
    <row r="22576" spans="4:6">
      <c r="D22576" s="63"/>
      <c r="F22576" s="64"/>
    </row>
    <row r="22577" spans="4:6">
      <c r="D22577" s="63"/>
      <c r="F22577" s="64"/>
    </row>
    <row r="22578" spans="4:6">
      <c r="D22578" s="63"/>
      <c r="F22578" s="64"/>
    </row>
    <row r="22579" spans="4:6">
      <c r="D22579" s="63"/>
      <c r="F22579" s="64"/>
    </row>
    <row r="22580" spans="4:6">
      <c r="D22580" s="63"/>
      <c r="F22580" s="64"/>
    </row>
    <row r="22581" spans="4:6">
      <c r="D22581" s="63"/>
      <c r="F22581" s="64"/>
    </row>
    <row r="22582" spans="4:6">
      <c r="D22582" s="63"/>
      <c r="F22582" s="64"/>
    </row>
    <row r="22583" spans="4:6">
      <c r="D22583" s="63"/>
      <c r="F22583" s="64"/>
    </row>
    <row r="22584" spans="4:6">
      <c r="D22584" s="63"/>
      <c r="F22584" s="64"/>
    </row>
    <row r="22585" spans="4:6">
      <c r="D22585" s="63"/>
      <c r="F22585" s="64"/>
    </row>
    <row r="22586" spans="4:6">
      <c r="D22586" s="63"/>
      <c r="F22586" s="64"/>
    </row>
    <row r="22587" spans="4:6">
      <c r="D22587" s="63"/>
      <c r="F22587" s="64"/>
    </row>
    <row r="22588" spans="4:6">
      <c r="D22588" s="63"/>
      <c r="F22588" s="64"/>
    </row>
    <row r="22589" spans="4:6">
      <c r="D22589" s="63"/>
      <c r="F22589" s="64"/>
    </row>
    <row r="22590" spans="4:6">
      <c r="D22590" s="63"/>
      <c r="F22590" s="64"/>
    </row>
    <row r="22591" spans="4:6">
      <c r="D22591" s="63"/>
      <c r="F22591" s="64"/>
    </row>
    <row r="22592" spans="4:6">
      <c r="D22592" s="63"/>
      <c r="F22592" s="64"/>
    </row>
    <row r="22593" spans="4:6">
      <c r="D22593" s="63"/>
      <c r="F22593" s="64"/>
    </row>
    <row r="22594" spans="4:6">
      <c r="D22594" s="63"/>
      <c r="F22594" s="64"/>
    </row>
    <row r="22595" spans="4:6">
      <c r="D22595" s="63"/>
      <c r="F22595" s="64"/>
    </row>
    <row r="22596" spans="4:6">
      <c r="D22596" s="63"/>
      <c r="F22596" s="64"/>
    </row>
    <row r="22597" spans="4:6">
      <c r="D22597" s="63"/>
      <c r="F22597" s="64"/>
    </row>
    <row r="22598" spans="4:6">
      <c r="D22598" s="63"/>
      <c r="F22598" s="64"/>
    </row>
    <row r="22599" spans="4:6">
      <c r="D22599" s="63"/>
      <c r="F22599" s="64"/>
    </row>
    <row r="22600" spans="4:6">
      <c r="D22600" s="63"/>
      <c r="F22600" s="64"/>
    </row>
    <row r="22601" spans="4:6">
      <c r="D22601" s="63"/>
      <c r="F22601" s="64"/>
    </row>
    <row r="22602" spans="4:6">
      <c r="D22602" s="63"/>
      <c r="F22602" s="64"/>
    </row>
    <row r="22603" spans="4:6">
      <c r="D22603" s="63"/>
      <c r="F22603" s="64"/>
    </row>
    <row r="22604" spans="4:6">
      <c r="D22604" s="63"/>
      <c r="F22604" s="64"/>
    </row>
    <row r="22605" spans="4:6">
      <c r="D22605" s="63"/>
      <c r="F22605" s="64"/>
    </row>
    <row r="22606" spans="4:6">
      <c r="D22606" s="63"/>
      <c r="F22606" s="64"/>
    </row>
    <row r="22607" spans="4:6">
      <c r="D22607" s="63"/>
      <c r="F22607" s="64"/>
    </row>
    <row r="22608" spans="4:6">
      <c r="D22608" s="63"/>
      <c r="F22608" s="64"/>
    </row>
    <row r="22609" spans="4:6">
      <c r="D22609" s="63"/>
      <c r="F22609" s="64"/>
    </row>
    <row r="22610" spans="4:6">
      <c r="D22610" s="63"/>
      <c r="F22610" s="64"/>
    </row>
    <row r="22611" spans="4:6">
      <c r="D22611" s="63"/>
      <c r="F22611" s="64"/>
    </row>
    <row r="22612" spans="4:6">
      <c r="D22612" s="63"/>
      <c r="F22612" s="64"/>
    </row>
    <row r="22613" spans="4:6">
      <c r="D22613" s="63"/>
      <c r="F22613" s="64"/>
    </row>
    <row r="22614" spans="4:6">
      <c r="D22614" s="63"/>
      <c r="F22614" s="64"/>
    </row>
    <row r="22615" spans="4:6">
      <c r="D22615" s="63"/>
      <c r="F22615" s="64"/>
    </row>
    <row r="22616" spans="4:6">
      <c r="D22616" s="63"/>
      <c r="F22616" s="64"/>
    </row>
    <row r="22617" spans="4:6">
      <c r="D22617" s="63"/>
      <c r="F22617" s="64"/>
    </row>
    <row r="22618" spans="4:6">
      <c r="D22618" s="63"/>
      <c r="F22618" s="64"/>
    </row>
    <row r="22619" spans="4:6">
      <c r="D22619" s="63"/>
      <c r="F22619" s="64"/>
    </row>
    <row r="22620" spans="4:6">
      <c r="D22620" s="63"/>
      <c r="F22620" s="64"/>
    </row>
    <row r="22621" spans="4:6">
      <c r="D22621" s="63"/>
      <c r="F22621" s="64"/>
    </row>
    <row r="22622" spans="4:6">
      <c r="D22622" s="63"/>
      <c r="F22622" s="64"/>
    </row>
    <row r="22623" spans="4:6">
      <c r="D22623" s="63"/>
      <c r="F22623" s="64"/>
    </row>
    <row r="22624" spans="4:6">
      <c r="D22624" s="63"/>
      <c r="F22624" s="64"/>
    </row>
    <row r="22625" spans="4:6">
      <c r="D22625" s="63"/>
      <c r="F22625" s="64"/>
    </row>
    <row r="22626" spans="4:6">
      <c r="D22626" s="63"/>
      <c r="F22626" s="64"/>
    </row>
    <row r="22627" spans="4:6">
      <c r="D22627" s="63"/>
      <c r="F22627" s="64"/>
    </row>
    <row r="22628" spans="4:6">
      <c r="D22628" s="63"/>
      <c r="F22628" s="64"/>
    </row>
    <row r="22629" spans="4:6">
      <c r="D22629" s="63"/>
      <c r="F22629" s="64"/>
    </row>
    <row r="22630" spans="4:6">
      <c r="D22630" s="63"/>
      <c r="F22630" s="64"/>
    </row>
    <row r="22631" spans="4:6">
      <c r="D22631" s="63"/>
      <c r="F22631" s="64"/>
    </row>
    <row r="22632" spans="4:6">
      <c r="D22632" s="63"/>
      <c r="F22632" s="64"/>
    </row>
    <row r="22633" spans="4:6">
      <c r="D22633" s="63"/>
      <c r="F22633" s="64"/>
    </row>
    <row r="22634" spans="4:6">
      <c r="D22634" s="63"/>
      <c r="F22634" s="64"/>
    </row>
    <row r="22635" spans="4:6">
      <c r="D22635" s="63"/>
      <c r="F22635" s="64"/>
    </row>
    <row r="22636" spans="4:6">
      <c r="D22636" s="63"/>
      <c r="F22636" s="64"/>
    </row>
    <row r="22637" spans="4:6">
      <c r="D22637" s="63"/>
      <c r="F22637" s="64"/>
    </row>
    <row r="22638" spans="4:6">
      <c r="D22638" s="63"/>
      <c r="F22638" s="64"/>
    </row>
    <row r="22639" spans="4:6">
      <c r="D22639" s="63"/>
      <c r="F22639" s="64"/>
    </row>
    <row r="22640" spans="4:6">
      <c r="D22640" s="63"/>
      <c r="F22640" s="64"/>
    </row>
    <row r="22641" spans="4:6">
      <c r="D22641" s="63"/>
      <c r="F22641" s="64"/>
    </row>
    <row r="22642" spans="4:6">
      <c r="D22642" s="63"/>
      <c r="F22642" s="64"/>
    </row>
    <row r="22643" spans="4:6">
      <c r="D22643" s="63"/>
      <c r="F22643" s="64"/>
    </row>
    <row r="22644" spans="4:6">
      <c r="D22644" s="63"/>
      <c r="F22644" s="64"/>
    </row>
    <row r="22645" spans="4:6">
      <c r="D22645" s="63"/>
      <c r="F22645" s="64"/>
    </row>
    <row r="22646" spans="4:6">
      <c r="D22646" s="63"/>
      <c r="F22646" s="64"/>
    </row>
    <row r="22647" spans="4:6">
      <c r="D22647" s="63"/>
      <c r="F22647" s="64"/>
    </row>
    <row r="22648" spans="4:6">
      <c r="D22648" s="63"/>
      <c r="F22648" s="64"/>
    </row>
    <row r="22649" spans="4:6">
      <c r="D22649" s="63"/>
      <c r="F22649" s="64"/>
    </row>
    <row r="22650" spans="4:6">
      <c r="D22650" s="63"/>
      <c r="F22650" s="64"/>
    </row>
    <row r="22651" spans="4:6">
      <c r="D22651" s="63"/>
      <c r="F22651" s="64"/>
    </row>
    <row r="22652" spans="4:6">
      <c r="D22652" s="63"/>
      <c r="F22652" s="64"/>
    </row>
    <row r="22653" spans="4:6">
      <c r="D22653" s="63"/>
      <c r="F22653" s="64"/>
    </row>
    <row r="22654" spans="4:6">
      <c r="D22654" s="63"/>
      <c r="F22654" s="64"/>
    </row>
    <row r="22655" spans="4:6">
      <c r="D22655" s="63"/>
      <c r="F22655" s="64"/>
    </row>
    <row r="22656" spans="4:6">
      <c r="D22656" s="63"/>
      <c r="F22656" s="64"/>
    </row>
    <row r="22657" spans="4:6">
      <c r="D22657" s="63"/>
      <c r="F22657" s="64"/>
    </row>
    <row r="22658" spans="4:6">
      <c r="D22658" s="63"/>
      <c r="F22658" s="64"/>
    </row>
    <row r="22659" spans="4:6">
      <c r="D22659" s="63"/>
      <c r="F22659" s="64"/>
    </row>
    <row r="22660" spans="4:6">
      <c r="D22660" s="63"/>
      <c r="F22660" s="64"/>
    </row>
    <row r="22661" spans="4:6">
      <c r="D22661" s="63"/>
      <c r="F22661" s="64"/>
    </row>
    <row r="22662" spans="4:6">
      <c r="D22662" s="63"/>
      <c r="F22662" s="64"/>
    </row>
    <row r="22663" spans="4:6">
      <c r="D22663" s="63"/>
      <c r="F22663" s="64"/>
    </row>
    <row r="22664" spans="4:6">
      <c r="D22664" s="63"/>
      <c r="F22664" s="64"/>
    </row>
    <row r="22665" spans="4:6">
      <c r="D22665" s="63"/>
      <c r="F22665" s="64"/>
    </row>
    <row r="22666" spans="4:6">
      <c r="D22666" s="63"/>
      <c r="F22666" s="64"/>
    </row>
    <row r="22667" spans="4:6">
      <c r="D22667" s="63"/>
      <c r="F22667" s="64"/>
    </row>
    <row r="22668" spans="4:6">
      <c r="D22668" s="63"/>
      <c r="F22668" s="64"/>
    </row>
    <row r="22669" spans="4:6">
      <c r="D22669" s="63"/>
      <c r="F22669" s="64"/>
    </row>
    <row r="22670" spans="4:6">
      <c r="D22670" s="63"/>
      <c r="F22670" s="64"/>
    </row>
    <row r="22671" spans="4:6">
      <c r="D22671" s="63"/>
      <c r="F22671" s="64"/>
    </row>
    <row r="22672" spans="4:6">
      <c r="D22672" s="63"/>
      <c r="F22672" s="64"/>
    </row>
    <row r="22673" spans="4:6">
      <c r="D22673" s="63"/>
      <c r="F22673" s="64"/>
    </row>
    <row r="22674" spans="4:6">
      <c r="D22674" s="63"/>
      <c r="F22674" s="64"/>
    </row>
    <row r="22675" spans="4:6">
      <c r="D22675" s="63"/>
      <c r="F22675" s="64"/>
    </row>
    <row r="22676" spans="4:6">
      <c r="D22676" s="63"/>
      <c r="F22676" s="64"/>
    </row>
    <row r="22677" spans="4:6">
      <c r="D22677" s="63"/>
      <c r="F22677" s="64"/>
    </row>
    <row r="22678" spans="4:6">
      <c r="D22678" s="63"/>
      <c r="F22678" s="64"/>
    </row>
    <row r="22679" spans="4:6">
      <c r="D22679" s="63"/>
      <c r="F22679" s="64"/>
    </row>
    <row r="22680" spans="4:6">
      <c r="D22680" s="63"/>
      <c r="F22680" s="64"/>
    </row>
    <row r="22681" spans="4:6">
      <c r="D22681" s="63"/>
      <c r="F22681" s="64"/>
    </row>
    <row r="22682" spans="4:6">
      <c r="D22682" s="63"/>
      <c r="F22682" s="64"/>
    </row>
    <row r="22683" spans="4:6">
      <c r="D22683" s="63"/>
      <c r="F22683" s="64"/>
    </row>
    <row r="22684" spans="4:6">
      <c r="D22684" s="63"/>
      <c r="F22684" s="64"/>
    </row>
    <row r="22685" spans="4:6">
      <c r="D22685" s="63"/>
      <c r="F22685" s="64"/>
    </row>
    <row r="22686" spans="4:6">
      <c r="D22686" s="63"/>
      <c r="F22686" s="64"/>
    </row>
    <row r="22687" spans="4:6">
      <c r="D22687" s="63"/>
      <c r="F22687" s="64"/>
    </row>
    <row r="22688" spans="4:6">
      <c r="D22688" s="63"/>
      <c r="F22688" s="64"/>
    </row>
    <row r="22689" spans="4:6">
      <c r="D22689" s="63"/>
      <c r="F22689" s="64"/>
    </row>
    <row r="22690" spans="4:6">
      <c r="D22690" s="63"/>
      <c r="F22690" s="64"/>
    </row>
    <row r="22691" spans="4:6">
      <c r="D22691" s="63"/>
      <c r="F22691" s="64"/>
    </row>
    <row r="22692" spans="4:6">
      <c r="D22692" s="63"/>
      <c r="F22692" s="64"/>
    </row>
    <row r="22693" spans="4:6">
      <c r="D22693" s="63"/>
      <c r="F22693" s="64"/>
    </row>
    <row r="22694" spans="4:6">
      <c r="D22694" s="63"/>
      <c r="F22694" s="64"/>
    </row>
    <row r="22695" spans="4:6">
      <c r="D22695" s="63"/>
      <c r="F22695" s="64"/>
    </row>
    <row r="22696" spans="4:6">
      <c r="D22696" s="63"/>
      <c r="F22696" s="64"/>
    </row>
    <row r="22697" spans="4:6">
      <c r="D22697" s="63"/>
      <c r="F22697" s="64"/>
    </row>
    <row r="22698" spans="4:6">
      <c r="D22698" s="63"/>
      <c r="F22698" s="64"/>
    </row>
    <row r="22699" spans="4:6">
      <c r="D22699" s="63"/>
      <c r="F22699" s="64"/>
    </row>
    <row r="22700" spans="4:6">
      <c r="D22700" s="63"/>
      <c r="F22700" s="64"/>
    </row>
    <row r="22701" spans="4:6">
      <c r="D22701" s="63"/>
      <c r="F22701" s="64"/>
    </row>
    <row r="22702" spans="4:6">
      <c r="D22702" s="63"/>
      <c r="F22702" s="64"/>
    </row>
    <row r="22703" spans="4:6">
      <c r="D22703" s="63"/>
      <c r="F22703" s="64"/>
    </row>
    <row r="22704" spans="4:6">
      <c r="D22704" s="63"/>
      <c r="F22704" s="64"/>
    </row>
    <row r="22705" spans="4:6">
      <c r="D22705" s="63"/>
      <c r="F22705" s="64"/>
    </row>
    <row r="22706" spans="4:6">
      <c r="D22706" s="63"/>
      <c r="F22706" s="64"/>
    </row>
    <row r="22707" spans="4:6">
      <c r="D22707" s="63"/>
      <c r="F22707" s="64"/>
    </row>
    <row r="22708" spans="4:6">
      <c r="D22708" s="63"/>
      <c r="F22708" s="64"/>
    </row>
    <row r="22709" spans="4:6">
      <c r="D22709" s="63"/>
      <c r="F22709" s="64"/>
    </row>
    <row r="22710" spans="4:6">
      <c r="D22710" s="63"/>
      <c r="F22710" s="64"/>
    </row>
    <row r="22711" spans="4:6">
      <c r="D22711" s="63"/>
      <c r="F22711" s="64"/>
    </row>
    <row r="22712" spans="4:6">
      <c r="D22712" s="63"/>
      <c r="F22712" s="64"/>
    </row>
    <row r="22713" spans="4:6">
      <c r="D22713" s="63"/>
      <c r="F22713" s="64"/>
    </row>
    <row r="22714" spans="4:6">
      <c r="D22714" s="63"/>
      <c r="F22714" s="64"/>
    </row>
    <row r="22715" spans="4:6">
      <c r="D22715" s="63"/>
      <c r="F22715" s="64"/>
    </row>
    <row r="22716" spans="4:6">
      <c r="D22716" s="63"/>
      <c r="F22716" s="64"/>
    </row>
    <row r="22717" spans="4:6">
      <c r="D22717" s="63"/>
      <c r="F22717" s="64"/>
    </row>
    <row r="22718" spans="4:6">
      <c r="D22718" s="63"/>
      <c r="F22718" s="64"/>
    </row>
    <row r="22719" spans="4:6">
      <c r="D22719" s="63"/>
      <c r="F22719" s="64"/>
    </row>
    <row r="22720" spans="4:6">
      <c r="D22720" s="63"/>
      <c r="F22720" s="64"/>
    </row>
    <row r="22721" spans="4:6">
      <c r="D22721" s="63"/>
      <c r="F22721" s="64"/>
    </row>
    <row r="22722" spans="4:6">
      <c r="D22722" s="63"/>
      <c r="F22722" s="64"/>
    </row>
    <row r="22723" spans="4:6">
      <c r="D22723" s="63"/>
      <c r="F22723" s="64"/>
    </row>
    <row r="22724" spans="4:6">
      <c r="D22724" s="63"/>
      <c r="F22724" s="64"/>
    </row>
    <row r="22725" spans="4:6">
      <c r="D22725" s="63"/>
      <c r="F22725" s="64"/>
    </row>
    <row r="22726" spans="4:6">
      <c r="D22726" s="63"/>
      <c r="F22726" s="64"/>
    </row>
    <row r="22727" spans="4:6">
      <c r="D22727" s="63"/>
      <c r="F22727" s="64"/>
    </row>
    <row r="22728" spans="4:6">
      <c r="D22728" s="63"/>
      <c r="F22728" s="64"/>
    </row>
    <row r="22729" spans="4:6">
      <c r="D22729" s="63"/>
      <c r="F22729" s="64"/>
    </row>
    <row r="22730" spans="4:6">
      <c r="D22730" s="63"/>
      <c r="F22730" s="64"/>
    </row>
    <row r="22731" spans="4:6">
      <c r="D22731" s="63"/>
      <c r="F22731" s="64"/>
    </row>
    <row r="22732" spans="4:6">
      <c r="D22732" s="63"/>
      <c r="F22732" s="64"/>
    </row>
    <row r="22733" spans="4:6">
      <c r="D22733" s="63"/>
      <c r="F22733" s="64"/>
    </row>
    <row r="22734" spans="4:6">
      <c r="D22734" s="63"/>
      <c r="F22734" s="64"/>
    </row>
    <row r="22735" spans="4:6">
      <c r="D22735" s="63"/>
      <c r="F22735" s="64"/>
    </row>
    <row r="22736" spans="4:6">
      <c r="D22736" s="63"/>
      <c r="F22736" s="64"/>
    </row>
    <row r="22737" spans="4:6">
      <c r="D22737" s="63"/>
      <c r="F22737" s="64"/>
    </row>
    <row r="22738" spans="4:6">
      <c r="D22738" s="63"/>
      <c r="F22738" s="64"/>
    </row>
    <row r="22739" spans="4:6">
      <c r="D22739" s="63"/>
      <c r="F22739" s="64"/>
    </row>
    <row r="22740" spans="4:6">
      <c r="D22740" s="63"/>
      <c r="F22740" s="64"/>
    </row>
    <row r="22741" spans="4:6">
      <c r="D22741" s="63"/>
      <c r="F22741" s="64"/>
    </row>
    <row r="22742" spans="4:6">
      <c r="D22742" s="63"/>
      <c r="F22742" s="64"/>
    </row>
    <row r="22743" spans="4:6">
      <c r="D22743" s="63"/>
      <c r="F22743" s="64"/>
    </row>
    <row r="22744" spans="4:6">
      <c r="D22744" s="63"/>
      <c r="F22744" s="64"/>
    </row>
    <row r="22745" spans="4:6">
      <c r="D22745" s="63"/>
      <c r="F22745" s="64"/>
    </row>
    <row r="22746" spans="4:6">
      <c r="D22746" s="63"/>
      <c r="F22746" s="64"/>
    </row>
    <row r="22747" spans="4:6">
      <c r="D22747" s="63"/>
      <c r="F22747" s="64"/>
    </row>
    <row r="22748" spans="4:6">
      <c r="D22748" s="63"/>
      <c r="F22748" s="64"/>
    </row>
    <row r="22749" spans="4:6">
      <c r="D22749" s="63"/>
      <c r="F22749" s="64"/>
    </row>
    <row r="22750" spans="4:6">
      <c r="D22750" s="63"/>
      <c r="F22750" s="64"/>
    </row>
    <row r="22751" spans="4:6">
      <c r="D22751" s="63"/>
      <c r="F22751" s="64"/>
    </row>
    <row r="22752" spans="4:6">
      <c r="D22752" s="63"/>
      <c r="F22752" s="64"/>
    </row>
    <row r="22753" spans="4:6">
      <c r="D22753" s="63"/>
      <c r="F22753" s="64"/>
    </row>
    <row r="22754" spans="4:6">
      <c r="D22754" s="63"/>
      <c r="F22754" s="64"/>
    </row>
    <row r="22755" spans="4:6">
      <c r="D22755" s="63"/>
      <c r="F22755" s="64"/>
    </row>
    <row r="22756" spans="4:6">
      <c r="D22756" s="63"/>
      <c r="F22756" s="64"/>
    </row>
    <row r="22757" spans="4:6">
      <c r="D22757" s="63"/>
      <c r="F22757" s="64"/>
    </row>
    <row r="22758" spans="4:6">
      <c r="D22758" s="63"/>
      <c r="F22758" s="64"/>
    </row>
    <row r="22759" spans="4:6">
      <c r="D22759" s="63"/>
      <c r="F22759" s="64"/>
    </row>
    <row r="22760" spans="4:6">
      <c r="D22760" s="63"/>
      <c r="F22760" s="64"/>
    </row>
    <row r="22761" spans="4:6">
      <c r="D22761" s="63"/>
      <c r="F22761" s="64"/>
    </row>
    <row r="22762" spans="4:6">
      <c r="D22762" s="63"/>
      <c r="F22762" s="64"/>
    </row>
    <row r="22763" spans="4:6">
      <c r="D22763" s="63"/>
      <c r="F22763" s="64"/>
    </row>
    <row r="22764" spans="4:6">
      <c r="D22764" s="63"/>
      <c r="F22764" s="64"/>
    </row>
    <row r="22765" spans="4:6">
      <c r="D22765" s="63"/>
      <c r="F22765" s="64"/>
    </row>
    <row r="22766" spans="4:6">
      <c r="D22766" s="63"/>
      <c r="F22766" s="64"/>
    </row>
    <row r="22767" spans="4:6">
      <c r="D22767" s="63"/>
      <c r="F22767" s="64"/>
    </row>
    <row r="22768" spans="4:6">
      <c r="D22768" s="63"/>
      <c r="F22768" s="64"/>
    </row>
    <row r="22769" spans="4:6">
      <c r="D22769" s="63"/>
      <c r="F22769" s="64"/>
    </row>
    <row r="22770" spans="4:6">
      <c r="D22770" s="63"/>
      <c r="F22770" s="64"/>
    </row>
    <row r="22771" spans="4:6">
      <c r="D22771" s="63"/>
      <c r="F22771" s="64"/>
    </row>
    <row r="22772" spans="4:6">
      <c r="D22772" s="63"/>
      <c r="F22772" s="64"/>
    </row>
    <row r="22773" spans="4:6">
      <c r="D22773" s="63"/>
      <c r="F22773" s="64"/>
    </row>
    <row r="22774" spans="4:6">
      <c r="D22774" s="63"/>
      <c r="F22774" s="64"/>
    </row>
    <row r="22775" spans="4:6">
      <c r="D22775" s="63"/>
      <c r="F22775" s="64"/>
    </row>
    <row r="22776" spans="4:6">
      <c r="D22776" s="63"/>
      <c r="F22776" s="64"/>
    </row>
    <row r="22777" spans="4:6">
      <c r="D22777" s="63"/>
      <c r="F22777" s="64"/>
    </row>
    <row r="22778" spans="4:6">
      <c r="D22778" s="63"/>
      <c r="F22778" s="64"/>
    </row>
    <row r="22779" spans="4:6">
      <c r="D22779" s="63"/>
      <c r="F22779" s="64"/>
    </row>
    <row r="22780" spans="4:6">
      <c r="D22780" s="63"/>
      <c r="F22780" s="64"/>
    </row>
    <row r="22781" spans="4:6">
      <c r="D22781" s="63"/>
      <c r="F22781" s="64"/>
    </row>
    <row r="22782" spans="4:6">
      <c r="D22782" s="63"/>
      <c r="F22782" s="64"/>
    </row>
    <row r="22783" spans="4:6">
      <c r="D22783" s="63"/>
      <c r="F22783" s="64"/>
    </row>
    <row r="22784" spans="4:6">
      <c r="D22784" s="63"/>
      <c r="F22784" s="64"/>
    </row>
    <row r="22785" spans="4:6">
      <c r="D22785" s="63"/>
      <c r="F22785" s="64"/>
    </row>
    <row r="22786" spans="4:6">
      <c r="D22786" s="63"/>
      <c r="F22786" s="64"/>
    </row>
    <row r="22787" spans="4:6">
      <c r="D22787" s="63"/>
      <c r="F22787" s="64"/>
    </row>
    <row r="22788" spans="4:6">
      <c r="D22788" s="63"/>
      <c r="F22788" s="64"/>
    </row>
    <row r="22789" spans="4:6">
      <c r="D22789" s="63"/>
      <c r="F22789" s="64"/>
    </row>
    <row r="22790" spans="4:6">
      <c r="D22790" s="63"/>
      <c r="F22790" s="64"/>
    </row>
    <row r="22791" spans="4:6">
      <c r="D22791" s="63"/>
      <c r="F22791" s="64"/>
    </row>
    <row r="22792" spans="4:6">
      <c r="D22792" s="63"/>
      <c r="F22792" s="64"/>
    </row>
    <row r="22793" spans="4:6">
      <c r="D22793" s="63"/>
      <c r="F22793" s="64"/>
    </row>
    <row r="22794" spans="4:6">
      <c r="D22794" s="63"/>
      <c r="F22794" s="64"/>
    </row>
    <row r="22795" spans="4:6">
      <c r="D22795" s="63"/>
      <c r="F22795" s="64"/>
    </row>
    <row r="22796" spans="4:6">
      <c r="D22796" s="63"/>
      <c r="F22796" s="64"/>
    </row>
    <row r="22797" spans="4:6">
      <c r="D22797" s="63"/>
      <c r="F22797" s="64"/>
    </row>
    <row r="22798" spans="4:6">
      <c r="D22798" s="63"/>
      <c r="F22798" s="64"/>
    </row>
    <row r="22799" spans="4:6">
      <c r="D22799" s="63"/>
      <c r="F22799" s="64"/>
    </row>
    <row r="22800" spans="4:6">
      <c r="D22800" s="63"/>
      <c r="F22800" s="64"/>
    </row>
    <row r="22801" spans="4:6">
      <c r="D22801" s="63"/>
      <c r="F22801" s="64"/>
    </row>
    <row r="22802" spans="4:6">
      <c r="D22802" s="63"/>
      <c r="F22802" s="64"/>
    </row>
    <row r="22803" spans="4:6">
      <c r="D22803" s="63"/>
      <c r="F22803" s="64"/>
    </row>
    <row r="22804" spans="4:6">
      <c r="D22804" s="63"/>
      <c r="F22804" s="64"/>
    </row>
    <row r="22805" spans="4:6">
      <c r="D22805" s="63"/>
      <c r="F22805" s="64"/>
    </row>
    <row r="22806" spans="4:6">
      <c r="D22806" s="63"/>
      <c r="F22806" s="64"/>
    </row>
    <row r="22807" spans="4:6">
      <c r="D22807" s="63"/>
      <c r="F22807" s="64"/>
    </row>
    <row r="22808" spans="4:6">
      <c r="D22808" s="63"/>
      <c r="F22808" s="64"/>
    </row>
    <row r="22809" spans="4:6">
      <c r="D22809" s="63"/>
      <c r="F22809" s="64"/>
    </row>
    <row r="22810" spans="4:6">
      <c r="D22810" s="63"/>
      <c r="F22810" s="64"/>
    </row>
    <row r="22811" spans="4:6">
      <c r="D22811" s="63"/>
      <c r="F22811" s="64"/>
    </row>
    <row r="22812" spans="4:6">
      <c r="D22812" s="63"/>
      <c r="F22812" s="64"/>
    </row>
    <row r="22813" spans="4:6">
      <c r="D22813" s="63"/>
      <c r="F22813" s="64"/>
    </row>
    <row r="22814" spans="4:6">
      <c r="D22814" s="63"/>
      <c r="F22814" s="64"/>
    </row>
    <row r="22815" spans="4:6">
      <c r="D22815" s="63"/>
      <c r="F22815" s="64"/>
    </row>
    <row r="22816" spans="4:6">
      <c r="D22816" s="63"/>
      <c r="F22816" s="64"/>
    </row>
    <row r="22817" spans="4:6">
      <c r="D22817" s="63"/>
      <c r="F22817" s="64"/>
    </row>
    <row r="22818" spans="4:6">
      <c r="D22818" s="63"/>
      <c r="F22818" s="64"/>
    </row>
    <row r="22819" spans="4:6">
      <c r="D22819" s="63"/>
      <c r="F22819" s="64"/>
    </row>
    <row r="22820" spans="4:6">
      <c r="D22820" s="63"/>
      <c r="F22820" s="64"/>
    </row>
    <row r="22821" spans="4:6">
      <c r="D22821" s="63"/>
      <c r="F22821" s="64"/>
    </row>
    <row r="22822" spans="4:6">
      <c r="D22822" s="63"/>
      <c r="F22822" s="64"/>
    </row>
    <row r="22823" spans="4:6">
      <c r="D22823" s="63"/>
      <c r="F22823" s="64"/>
    </row>
    <row r="22824" spans="4:6">
      <c r="D22824" s="63"/>
      <c r="F22824" s="64"/>
    </row>
    <row r="22825" spans="4:6">
      <c r="D22825" s="63"/>
      <c r="F22825" s="64"/>
    </row>
    <row r="22826" spans="4:6">
      <c r="D22826" s="63"/>
      <c r="F22826" s="64"/>
    </row>
    <row r="22827" spans="4:6">
      <c r="D22827" s="63"/>
      <c r="F22827" s="64"/>
    </row>
    <row r="22828" spans="4:6">
      <c r="D22828" s="63"/>
      <c r="F22828" s="64"/>
    </row>
    <row r="22829" spans="4:6">
      <c r="D22829" s="63"/>
      <c r="F22829" s="64"/>
    </row>
    <row r="22830" spans="4:6">
      <c r="D22830" s="63"/>
      <c r="F22830" s="64"/>
    </row>
    <row r="22831" spans="4:6">
      <c r="D22831" s="63"/>
      <c r="F22831" s="64"/>
    </row>
    <row r="22832" spans="4:6">
      <c r="D22832" s="63"/>
      <c r="F22832" s="64"/>
    </row>
    <row r="22833" spans="4:6">
      <c r="D22833" s="63"/>
      <c r="F22833" s="64"/>
    </row>
    <row r="22834" spans="4:6">
      <c r="D22834" s="63"/>
      <c r="F22834" s="64"/>
    </row>
    <row r="22835" spans="4:6">
      <c r="D22835" s="63"/>
      <c r="F22835" s="64"/>
    </row>
    <row r="22836" spans="4:6">
      <c r="D22836" s="63"/>
      <c r="F22836" s="64"/>
    </row>
    <row r="22837" spans="4:6">
      <c r="D22837" s="63"/>
      <c r="F22837" s="64"/>
    </row>
    <row r="22838" spans="4:6">
      <c r="D22838" s="63"/>
      <c r="F22838" s="64"/>
    </row>
    <row r="22839" spans="4:6">
      <c r="D22839" s="63"/>
      <c r="F22839" s="64"/>
    </row>
    <row r="22840" spans="4:6">
      <c r="D22840" s="63"/>
      <c r="F22840" s="64"/>
    </row>
    <row r="22841" spans="4:6">
      <c r="D22841" s="63"/>
      <c r="F22841" s="64"/>
    </row>
    <row r="22842" spans="4:6">
      <c r="D22842" s="63"/>
      <c r="F22842" s="64"/>
    </row>
    <row r="22843" spans="4:6">
      <c r="D22843" s="63"/>
      <c r="F22843" s="64"/>
    </row>
    <row r="22844" spans="4:6">
      <c r="D22844" s="63"/>
      <c r="F22844" s="64"/>
    </row>
    <row r="22845" spans="4:6">
      <c r="D22845" s="63"/>
      <c r="F22845" s="64"/>
    </row>
    <row r="22846" spans="4:6">
      <c r="D22846" s="63"/>
      <c r="F22846" s="64"/>
    </row>
    <row r="22847" spans="4:6">
      <c r="D22847" s="63"/>
      <c r="F22847" s="64"/>
    </row>
    <row r="22848" spans="4:6">
      <c r="D22848" s="63"/>
      <c r="F22848" s="64"/>
    </row>
    <row r="22849" spans="4:6">
      <c r="D22849" s="63"/>
      <c r="F22849" s="64"/>
    </row>
    <row r="22850" spans="4:6">
      <c r="D22850" s="63"/>
      <c r="F22850" s="64"/>
    </row>
    <row r="22851" spans="4:6">
      <c r="D22851" s="63"/>
      <c r="F22851" s="64"/>
    </row>
    <row r="22852" spans="4:6">
      <c r="D22852" s="63"/>
      <c r="F22852" s="64"/>
    </row>
    <row r="22853" spans="4:6">
      <c r="D22853" s="63"/>
      <c r="F22853" s="64"/>
    </row>
    <row r="22854" spans="4:6">
      <c r="D22854" s="63"/>
      <c r="F22854" s="64"/>
    </row>
    <row r="22855" spans="4:6">
      <c r="D22855" s="63"/>
      <c r="F22855" s="64"/>
    </row>
    <row r="22856" spans="4:6">
      <c r="D22856" s="63"/>
      <c r="F22856" s="64"/>
    </row>
    <row r="22857" spans="4:6">
      <c r="D22857" s="63"/>
      <c r="F22857" s="64"/>
    </row>
    <row r="22858" spans="4:6">
      <c r="D22858" s="63"/>
      <c r="F22858" s="64"/>
    </row>
    <row r="22859" spans="4:6">
      <c r="D22859" s="63"/>
      <c r="F22859" s="64"/>
    </row>
    <row r="22860" spans="4:6">
      <c r="D22860" s="63"/>
      <c r="F22860" s="64"/>
    </row>
    <row r="22861" spans="4:6">
      <c r="D22861" s="63"/>
      <c r="F22861" s="64"/>
    </row>
    <row r="22862" spans="4:6">
      <c r="D22862" s="63"/>
      <c r="F22862" s="64"/>
    </row>
    <row r="22863" spans="4:6">
      <c r="D22863" s="63"/>
      <c r="F22863" s="64"/>
    </row>
    <row r="22864" spans="4:6">
      <c r="D22864" s="63"/>
      <c r="F22864" s="64"/>
    </row>
    <row r="22865" spans="4:6">
      <c r="D22865" s="63"/>
      <c r="F22865" s="64"/>
    </row>
    <row r="22866" spans="4:6">
      <c r="D22866" s="63"/>
      <c r="F22866" s="64"/>
    </row>
    <row r="22867" spans="4:6">
      <c r="D22867" s="63"/>
      <c r="F22867" s="64"/>
    </row>
    <row r="22868" spans="4:6">
      <c r="D22868" s="63"/>
      <c r="F22868" s="64"/>
    </row>
    <row r="22869" spans="4:6">
      <c r="D22869" s="63"/>
      <c r="F22869" s="64"/>
    </row>
    <row r="22870" spans="4:6">
      <c r="D22870" s="63"/>
      <c r="F22870" s="64"/>
    </row>
    <row r="22871" spans="4:6">
      <c r="D22871" s="63"/>
      <c r="F22871" s="64"/>
    </row>
    <row r="22872" spans="4:6">
      <c r="D22872" s="63"/>
      <c r="F22872" s="64"/>
    </row>
    <row r="22873" spans="4:6">
      <c r="D22873" s="63"/>
      <c r="F22873" s="64"/>
    </row>
    <row r="22874" spans="4:6">
      <c r="D22874" s="63"/>
      <c r="F22874" s="64"/>
    </row>
    <row r="22875" spans="4:6">
      <c r="D22875" s="63"/>
      <c r="F22875" s="64"/>
    </row>
    <row r="22876" spans="4:6">
      <c r="D22876" s="63"/>
      <c r="F22876" s="64"/>
    </row>
    <row r="22877" spans="4:6">
      <c r="D22877" s="63"/>
      <c r="F22877" s="64"/>
    </row>
    <row r="22878" spans="4:6">
      <c r="D22878" s="63"/>
      <c r="F22878" s="64"/>
    </row>
    <row r="22879" spans="4:6">
      <c r="D22879" s="63"/>
      <c r="F22879" s="64"/>
    </row>
    <row r="22880" spans="4:6">
      <c r="D22880" s="63"/>
      <c r="F22880" s="64"/>
    </row>
    <row r="22881" spans="4:6">
      <c r="D22881" s="63"/>
      <c r="F22881" s="64"/>
    </row>
    <row r="22882" spans="4:6">
      <c r="D22882" s="63"/>
      <c r="F22882" s="64"/>
    </row>
    <row r="22883" spans="4:6">
      <c r="D22883" s="63"/>
      <c r="F22883" s="64"/>
    </row>
    <row r="22884" spans="4:6">
      <c r="D22884" s="63"/>
      <c r="F22884" s="64"/>
    </row>
    <row r="22885" spans="4:6">
      <c r="D22885" s="63"/>
      <c r="F22885" s="64"/>
    </row>
    <row r="22886" spans="4:6">
      <c r="D22886" s="63"/>
      <c r="F22886" s="64"/>
    </row>
    <row r="22887" spans="4:6">
      <c r="D22887" s="63"/>
      <c r="F22887" s="64"/>
    </row>
    <row r="22888" spans="4:6">
      <c r="D22888" s="63"/>
      <c r="F22888" s="64"/>
    </row>
    <row r="22889" spans="4:6">
      <c r="D22889" s="63"/>
      <c r="F22889" s="64"/>
    </row>
    <row r="22890" spans="4:6">
      <c r="D22890" s="63"/>
      <c r="F22890" s="64"/>
    </row>
    <row r="22891" spans="4:6">
      <c r="D22891" s="63"/>
      <c r="F22891" s="64"/>
    </row>
    <row r="22892" spans="4:6">
      <c r="D22892" s="63"/>
      <c r="F22892" s="64"/>
    </row>
    <row r="22893" spans="4:6">
      <c r="D22893" s="63"/>
      <c r="F22893" s="64"/>
    </row>
    <row r="22894" spans="4:6">
      <c r="D22894" s="63"/>
      <c r="F22894" s="64"/>
    </row>
    <row r="22895" spans="4:6">
      <c r="D22895" s="63"/>
      <c r="F22895" s="64"/>
    </row>
    <row r="22896" spans="4:6">
      <c r="D22896" s="63"/>
      <c r="F22896" s="64"/>
    </row>
    <row r="22897" spans="4:6">
      <c r="D22897" s="63"/>
      <c r="F22897" s="64"/>
    </row>
    <row r="22898" spans="4:6">
      <c r="D22898" s="63"/>
      <c r="F22898" s="64"/>
    </row>
    <row r="22899" spans="4:6">
      <c r="D22899" s="63"/>
      <c r="F22899" s="64"/>
    </row>
    <row r="22900" spans="4:6">
      <c r="D22900" s="63"/>
      <c r="F22900" s="64"/>
    </row>
    <row r="22901" spans="4:6">
      <c r="D22901" s="63"/>
      <c r="F22901" s="64"/>
    </row>
    <row r="22902" spans="4:6">
      <c r="D22902" s="63"/>
      <c r="F22902" s="64"/>
    </row>
    <row r="22903" spans="4:6">
      <c r="D22903" s="63"/>
      <c r="F22903" s="64"/>
    </row>
    <row r="22904" spans="4:6">
      <c r="D22904" s="63"/>
      <c r="F22904" s="64"/>
    </row>
    <row r="22905" spans="4:6">
      <c r="D22905" s="63"/>
      <c r="F22905" s="64"/>
    </row>
    <row r="22906" spans="4:6">
      <c r="D22906" s="63"/>
      <c r="F22906" s="64"/>
    </row>
    <row r="22907" spans="4:6">
      <c r="D22907" s="63"/>
      <c r="F22907" s="64"/>
    </row>
    <row r="22908" spans="4:6">
      <c r="D22908" s="63"/>
      <c r="F22908" s="64"/>
    </row>
    <row r="22909" spans="4:6">
      <c r="D22909" s="63"/>
      <c r="F22909" s="64"/>
    </row>
    <row r="22910" spans="4:6">
      <c r="D22910" s="63"/>
      <c r="F22910" s="64"/>
    </row>
    <row r="22911" spans="4:6">
      <c r="D22911" s="63"/>
      <c r="F22911" s="64"/>
    </row>
    <row r="22912" spans="4:6">
      <c r="D22912" s="63"/>
      <c r="F22912" s="64"/>
    </row>
    <row r="22913" spans="4:6">
      <c r="D22913" s="63"/>
      <c r="F22913" s="64"/>
    </row>
    <row r="22914" spans="4:6">
      <c r="D22914" s="63"/>
      <c r="F22914" s="64"/>
    </row>
    <row r="22915" spans="4:6">
      <c r="D22915" s="63"/>
      <c r="F22915" s="64"/>
    </row>
    <row r="22916" spans="4:6">
      <c r="D22916" s="63"/>
      <c r="F22916" s="64"/>
    </row>
    <row r="22917" spans="4:6">
      <c r="D22917" s="63"/>
      <c r="F22917" s="64"/>
    </row>
    <row r="22918" spans="4:6">
      <c r="D22918" s="63"/>
      <c r="F22918" s="64"/>
    </row>
    <row r="22919" spans="4:6">
      <c r="D22919" s="63"/>
      <c r="F22919" s="64"/>
    </row>
    <row r="22920" spans="4:6">
      <c r="D22920" s="63"/>
      <c r="F22920" s="64"/>
    </row>
    <row r="22921" spans="4:6">
      <c r="D22921" s="63"/>
      <c r="F22921" s="64"/>
    </row>
    <row r="22922" spans="4:6">
      <c r="D22922" s="63"/>
      <c r="F22922" s="64"/>
    </row>
    <row r="22923" spans="4:6">
      <c r="D22923" s="63"/>
      <c r="F22923" s="64"/>
    </row>
    <row r="22924" spans="4:6">
      <c r="D22924" s="63"/>
      <c r="F22924" s="64"/>
    </row>
    <row r="22925" spans="4:6">
      <c r="D22925" s="63"/>
      <c r="F22925" s="64"/>
    </row>
    <row r="22926" spans="4:6">
      <c r="D22926" s="63"/>
      <c r="F22926" s="64"/>
    </row>
    <row r="22927" spans="4:6">
      <c r="D22927" s="63"/>
      <c r="F22927" s="64"/>
    </row>
    <row r="22928" spans="4:6">
      <c r="D22928" s="63"/>
      <c r="F22928" s="64"/>
    </row>
    <row r="22929" spans="4:6">
      <c r="D22929" s="63"/>
      <c r="F22929" s="64"/>
    </row>
    <row r="22930" spans="4:6">
      <c r="D22930" s="63"/>
      <c r="F22930" s="64"/>
    </row>
    <row r="22931" spans="4:6">
      <c r="D22931" s="63"/>
      <c r="F22931" s="64"/>
    </row>
    <row r="22932" spans="4:6">
      <c r="D22932" s="63"/>
      <c r="F22932" s="64"/>
    </row>
    <row r="22933" spans="4:6">
      <c r="D22933" s="63"/>
      <c r="F22933" s="64"/>
    </row>
    <row r="22934" spans="4:6">
      <c r="D22934" s="63"/>
      <c r="F22934" s="64"/>
    </row>
    <row r="22935" spans="4:6">
      <c r="D22935" s="63"/>
      <c r="F22935" s="64"/>
    </row>
    <row r="22936" spans="4:6">
      <c r="D22936" s="63"/>
      <c r="F22936" s="64"/>
    </row>
    <row r="22937" spans="4:6">
      <c r="D22937" s="63"/>
      <c r="F22937" s="64"/>
    </row>
    <row r="22938" spans="4:6">
      <c r="D22938" s="63"/>
      <c r="F22938" s="64"/>
    </row>
    <row r="22939" spans="4:6">
      <c r="D22939" s="63"/>
      <c r="F22939" s="64"/>
    </row>
    <row r="22940" spans="4:6">
      <c r="D22940" s="63"/>
      <c r="F22940" s="64"/>
    </row>
    <row r="22941" spans="4:6">
      <c r="D22941" s="63"/>
      <c r="F22941" s="64"/>
    </row>
    <row r="22942" spans="4:6">
      <c r="D22942" s="63"/>
      <c r="F22942" s="64"/>
    </row>
    <row r="22943" spans="4:6">
      <c r="D22943" s="63"/>
      <c r="F22943" s="64"/>
    </row>
    <row r="22944" spans="4:6">
      <c r="D22944" s="63"/>
      <c r="F22944" s="64"/>
    </row>
    <row r="22945" spans="4:6">
      <c r="D22945" s="63"/>
      <c r="F22945" s="64"/>
    </row>
    <row r="22946" spans="4:6">
      <c r="D22946" s="63"/>
      <c r="F22946" s="64"/>
    </row>
    <row r="22947" spans="4:6">
      <c r="D22947" s="63"/>
      <c r="F22947" s="64"/>
    </row>
    <row r="22948" spans="4:6">
      <c r="D22948" s="63"/>
      <c r="F22948" s="64"/>
    </row>
    <row r="22949" spans="4:6">
      <c r="D22949" s="63"/>
      <c r="F22949" s="64"/>
    </row>
    <row r="22950" spans="4:6">
      <c r="D22950" s="63"/>
      <c r="F22950" s="64"/>
    </row>
    <row r="22951" spans="4:6">
      <c r="D22951" s="63"/>
      <c r="F22951" s="64"/>
    </row>
    <row r="22952" spans="4:6">
      <c r="D22952" s="63"/>
      <c r="F22952" s="64"/>
    </row>
    <row r="22953" spans="4:6">
      <c r="D22953" s="63"/>
      <c r="F22953" s="64"/>
    </row>
    <row r="22954" spans="4:6">
      <c r="D22954" s="63"/>
      <c r="F22954" s="64"/>
    </row>
    <row r="22955" spans="4:6">
      <c r="D22955" s="63"/>
      <c r="F22955" s="64"/>
    </row>
    <row r="22956" spans="4:6">
      <c r="D22956" s="63"/>
      <c r="F22956" s="64"/>
    </row>
    <row r="22957" spans="4:6">
      <c r="D22957" s="63"/>
      <c r="F22957" s="64"/>
    </row>
    <row r="22958" spans="4:6">
      <c r="D22958" s="63"/>
      <c r="F22958" s="64"/>
    </row>
    <row r="22959" spans="4:6">
      <c r="D22959" s="63"/>
      <c r="F22959" s="64"/>
    </row>
    <row r="22960" spans="4:6">
      <c r="D22960" s="63"/>
      <c r="F22960" s="64"/>
    </row>
    <row r="22961" spans="4:6">
      <c r="D22961" s="63"/>
      <c r="F22961" s="64"/>
    </row>
    <row r="22962" spans="4:6">
      <c r="D22962" s="63"/>
      <c r="F22962" s="64"/>
    </row>
    <row r="22963" spans="4:6">
      <c r="D22963" s="63"/>
      <c r="F22963" s="64"/>
    </row>
    <row r="22964" spans="4:6">
      <c r="D22964" s="63"/>
      <c r="F22964" s="64"/>
    </row>
    <row r="22965" spans="4:6">
      <c r="D22965" s="63"/>
      <c r="F22965" s="64"/>
    </row>
    <row r="22966" spans="4:6">
      <c r="D22966" s="63"/>
      <c r="F22966" s="64"/>
    </row>
    <row r="22967" spans="4:6">
      <c r="D22967" s="63"/>
      <c r="F22967" s="64"/>
    </row>
    <row r="22968" spans="4:6">
      <c r="D22968" s="63"/>
      <c r="F22968" s="64"/>
    </row>
    <row r="22969" spans="4:6">
      <c r="D22969" s="63"/>
      <c r="F22969" s="64"/>
    </row>
    <row r="22970" spans="4:6">
      <c r="D22970" s="63"/>
      <c r="F22970" s="64"/>
    </row>
    <row r="22971" spans="4:6">
      <c r="D22971" s="63"/>
      <c r="F22971" s="64"/>
    </row>
    <row r="22972" spans="4:6">
      <c r="D22972" s="63"/>
      <c r="F22972" s="64"/>
    </row>
    <row r="22973" spans="4:6">
      <c r="D22973" s="63"/>
      <c r="F22973" s="64"/>
    </row>
    <row r="22974" spans="4:6">
      <c r="D22974" s="63"/>
      <c r="F22974" s="64"/>
    </row>
    <row r="22975" spans="4:6">
      <c r="D22975" s="63"/>
      <c r="F22975" s="64"/>
    </row>
    <row r="22976" spans="4:6">
      <c r="D22976" s="63"/>
      <c r="F22976" s="64"/>
    </row>
    <row r="22977" spans="4:6">
      <c r="D22977" s="63"/>
      <c r="F22977" s="64"/>
    </row>
    <row r="22978" spans="4:6">
      <c r="D22978" s="63"/>
      <c r="F22978" s="64"/>
    </row>
    <row r="22979" spans="4:6">
      <c r="D22979" s="63"/>
      <c r="F22979" s="64"/>
    </row>
    <row r="22980" spans="4:6">
      <c r="D22980" s="63"/>
      <c r="F22980" s="64"/>
    </row>
    <row r="22981" spans="4:6">
      <c r="D22981" s="63"/>
      <c r="F22981" s="64"/>
    </row>
    <row r="22982" spans="4:6">
      <c r="D22982" s="63"/>
      <c r="F22982" s="64"/>
    </row>
    <row r="22983" spans="4:6">
      <c r="D22983" s="63"/>
      <c r="F22983" s="64"/>
    </row>
    <row r="22984" spans="4:6">
      <c r="D22984" s="63"/>
      <c r="F22984" s="64"/>
    </row>
    <row r="22985" spans="4:6">
      <c r="D22985" s="63"/>
      <c r="F22985" s="64"/>
    </row>
    <row r="22986" spans="4:6">
      <c r="D22986" s="63"/>
      <c r="F22986" s="64"/>
    </row>
    <row r="22987" spans="4:6">
      <c r="D22987" s="63"/>
      <c r="F22987" s="64"/>
    </row>
    <row r="22988" spans="4:6">
      <c r="D22988" s="63"/>
      <c r="F22988" s="64"/>
    </row>
    <row r="22989" spans="4:6">
      <c r="D22989" s="63"/>
      <c r="F22989" s="64"/>
    </row>
    <row r="22990" spans="4:6">
      <c r="D22990" s="63"/>
      <c r="F22990" s="64"/>
    </row>
    <row r="22991" spans="4:6">
      <c r="D22991" s="63"/>
      <c r="F22991" s="64"/>
    </row>
    <row r="22992" spans="4:6">
      <c r="D22992" s="63"/>
      <c r="F22992" s="64"/>
    </row>
    <row r="22993" spans="4:6">
      <c r="D22993" s="63"/>
      <c r="F22993" s="64"/>
    </row>
    <row r="22994" spans="4:6">
      <c r="D22994" s="63"/>
      <c r="F22994" s="64"/>
    </row>
    <row r="22995" spans="4:6">
      <c r="D22995" s="63"/>
      <c r="F22995" s="64"/>
    </row>
    <row r="22996" spans="4:6">
      <c r="D22996" s="63"/>
      <c r="F22996" s="64"/>
    </row>
    <row r="22997" spans="4:6">
      <c r="D22997" s="63"/>
      <c r="F22997" s="64"/>
    </row>
    <row r="22998" spans="4:6">
      <c r="D22998" s="63"/>
      <c r="F22998" s="64"/>
    </row>
    <row r="22999" spans="4:6">
      <c r="D22999" s="63"/>
      <c r="F22999" s="64"/>
    </row>
    <row r="23000" spans="4:6">
      <c r="D23000" s="63"/>
      <c r="F23000" s="64"/>
    </row>
    <row r="23001" spans="4:6">
      <c r="D23001" s="63"/>
      <c r="F23001" s="64"/>
    </row>
    <row r="23002" spans="4:6">
      <c r="D23002" s="63"/>
      <c r="F23002" s="64"/>
    </row>
    <row r="23003" spans="4:6">
      <c r="D23003" s="63"/>
      <c r="F23003" s="64"/>
    </row>
    <row r="23004" spans="4:6">
      <c r="D23004" s="63"/>
      <c r="F23004" s="64"/>
    </row>
    <row r="23005" spans="4:6">
      <c r="D23005" s="63"/>
      <c r="F23005" s="64"/>
    </row>
    <row r="23006" spans="4:6">
      <c r="D23006" s="63"/>
      <c r="F23006" s="64"/>
    </row>
    <row r="23007" spans="4:6">
      <c r="D23007" s="63"/>
      <c r="F23007" s="64"/>
    </row>
    <row r="23008" spans="4:6">
      <c r="D23008" s="63"/>
      <c r="F23008" s="64"/>
    </row>
    <row r="23009" spans="4:6">
      <c r="D23009" s="63"/>
      <c r="F23009" s="64"/>
    </row>
    <row r="23010" spans="4:6">
      <c r="D23010" s="63"/>
      <c r="F23010" s="64"/>
    </row>
    <row r="23011" spans="4:6">
      <c r="D23011" s="63"/>
      <c r="F23011" s="64"/>
    </row>
    <row r="23012" spans="4:6">
      <c r="D23012" s="63"/>
      <c r="F23012" s="64"/>
    </row>
    <row r="23013" spans="4:6">
      <c r="D23013" s="63"/>
      <c r="F23013" s="64"/>
    </row>
    <row r="23014" spans="4:6">
      <c r="D23014" s="63"/>
      <c r="F23014" s="64"/>
    </row>
    <row r="23015" spans="4:6">
      <c r="D23015" s="63"/>
      <c r="F23015" s="64"/>
    </row>
    <row r="23016" spans="4:6">
      <c r="D23016" s="63"/>
      <c r="F23016" s="64"/>
    </row>
    <row r="23017" spans="4:6">
      <c r="D23017" s="63"/>
      <c r="F23017" s="64"/>
    </row>
    <row r="23018" spans="4:6">
      <c r="D23018" s="63"/>
      <c r="F23018" s="64"/>
    </row>
    <row r="23019" spans="4:6">
      <c r="D23019" s="63"/>
      <c r="F23019" s="64"/>
    </row>
    <row r="23020" spans="4:6">
      <c r="D23020" s="63"/>
      <c r="F23020" s="64"/>
    </row>
    <row r="23021" spans="4:6">
      <c r="D23021" s="63"/>
      <c r="F23021" s="64"/>
    </row>
    <row r="23022" spans="4:6">
      <c r="D23022" s="63"/>
      <c r="F23022" s="64"/>
    </row>
    <row r="23023" spans="4:6">
      <c r="D23023" s="63"/>
      <c r="F23023" s="64"/>
    </row>
    <row r="23024" spans="4:6">
      <c r="D23024" s="63"/>
      <c r="F23024" s="64"/>
    </row>
    <row r="23025" spans="4:6">
      <c r="D23025" s="63"/>
      <c r="F23025" s="64"/>
    </row>
    <row r="23026" spans="4:6">
      <c r="D23026" s="63"/>
      <c r="F23026" s="64"/>
    </row>
    <row r="23027" spans="4:6">
      <c r="D23027" s="63"/>
      <c r="F23027" s="64"/>
    </row>
    <row r="23028" spans="4:6">
      <c r="D23028" s="63"/>
      <c r="F23028" s="64"/>
    </row>
    <row r="23029" spans="4:6">
      <c r="D23029" s="63"/>
      <c r="F23029" s="64"/>
    </row>
    <row r="23030" spans="4:6">
      <c r="D23030" s="63"/>
      <c r="F23030" s="64"/>
    </row>
    <row r="23031" spans="4:6">
      <c r="D23031" s="63"/>
      <c r="F23031" s="64"/>
    </row>
    <row r="23032" spans="4:6">
      <c r="D23032" s="63"/>
      <c r="F23032" s="64"/>
    </row>
    <row r="23033" spans="4:6">
      <c r="D23033" s="63"/>
      <c r="F23033" s="64"/>
    </row>
    <row r="23034" spans="4:6">
      <c r="D23034" s="63"/>
      <c r="F23034" s="64"/>
    </row>
    <row r="23035" spans="4:6">
      <c r="D23035" s="63"/>
      <c r="F23035" s="64"/>
    </row>
    <row r="23036" spans="4:6">
      <c r="D23036" s="63"/>
      <c r="F23036" s="64"/>
    </row>
    <row r="23037" spans="4:6">
      <c r="D23037" s="63"/>
      <c r="F23037" s="64"/>
    </row>
    <row r="23038" spans="4:6">
      <c r="D23038" s="63"/>
      <c r="F23038" s="64"/>
    </row>
    <row r="23039" spans="4:6">
      <c r="D23039" s="63"/>
      <c r="F23039" s="64"/>
    </row>
    <row r="23040" spans="4:6">
      <c r="D23040" s="63"/>
      <c r="F23040" s="64"/>
    </row>
    <row r="23041" spans="4:6">
      <c r="D23041" s="63"/>
      <c r="F23041" s="64"/>
    </row>
    <row r="23042" spans="4:6">
      <c r="D23042" s="63"/>
      <c r="F23042" s="64"/>
    </row>
    <row r="23043" spans="4:6">
      <c r="D23043" s="63"/>
      <c r="F23043" s="64"/>
    </row>
    <row r="23044" spans="4:6">
      <c r="D23044" s="63"/>
      <c r="F23044" s="64"/>
    </row>
    <row r="23045" spans="4:6">
      <c r="D23045" s="63"/>
      <c r="F23045" s="64"/>
    </row>
    <row r="23046" spans="4:6">
      <c r="D23046" s="63"/>
      <c r="F23046" s="64"/>
    </row>
    <row r="23047" spans="4:6">
      <c r="D23047" s="63"/>
      <c r="F23047" s="64"/>
    </row>
    <row r="23048" spans="4:6">
      <c r="D23048" s="63"/>
      <c r="F23048" s="64"/>
    </row>
    <row r="23049" spans="4:6">
      <c r="D23049" s="63"/>
      <c r="F23049" s="64"/>
    </row>
    <row r="23050" spans="4:6">
      <c r="D23050" s="63"/>
      <c r="F23050" s="64"/>
    </row>
    <row r="23051" spans="4:6">
      <c r="D23051" s="63"/>
      <c r="F23051" s="64"/>
    </row>
    <row r="23052" spans="4:6">
      <c r="D23052" s="63"/>
      <c r="F23052" s="64"/>
    </row>
    <row r="23053" spans="4:6">
      <c r="D23053" s="63"/>
      <c r="F23053" s="64"/>
    </row>
    <row r="23054" spans="4:6">
      <c r="D23054" s="63"/>
      <c r="F23054" s="64"/>
    </row>
    <row r="23055" spans="4:6">
      <c r="D23055" s="63"/>
      <c r="F23055" s="64"/>
    </row>
    <row r="23056" spans="4:6">
      <c r="D23056" s="63"/>
      <c r="F23056" s="64"/>
    </row>
    <row r="23057" spans="4:6">
      <c r="D23057" s="63"/>
      <c r="F23057" s="64"/>
    </row>
    <row r="23058" spans="4:6">
      <c r="D23058" s="63"/>
      <c r="F23058" s="64"/>
    </row>
    <row r="23059" spans="4:6">
      <c r="D23059" s="63"/>
      <c r="F23059" s="64"/>
    </row>
    <row r="23060" spans="4:6">
      <c r="D23060" s="63"/>
      <c r="F23060" s="64"/>
    </row>
    <row r="23061" spans="4:6">
      <c r="D23061" s="63"/>
      <c r="F23061" s="64"/>
    </row>
    <row r="23062" spans="4:6">
      <c r="D23062" s="63"/>
      <c r="F23062" s="64"/>
    </row>
    <row r="23063" spans="4:6">
      <c r="D23063" s="63"/>
      <c r="F23063" s="64"/>
    </row>
    <row r="23064" spans="4:6">
      <c r="D23064" s="63"/>
      <c r="F23064" s="64"/>
    </row>
    <row r="23065" spans="4:6">
      <c r="D23065" s="63"/>
      <c r="F23065" s="64"/>
    </row>
    <row r="23066" spans="4:6">
      <c r="D23066" s="63"/>
      <c r="F23066" s="64"/>
    </row>
    <row r="23067" spans="4:6">
      <c r="D23067" s="63"/>
      <c r="F23067" s="64"/>
    </row>
    <row r="23068" spans="4:6">
      <c r="D23068" s="63"/>
      <c r="F23068" s="64"/>
    </row>
    <row r="23069" spans="4:6">
      <c r="D23069" s="63"/>
      <c r="F23069" s="64"/>
    </row>
    <row r="23070" spans="4:6">
      <c r="D23070" s="63"/>
      <c r="F23070" s="64"/>
    </row>
    <row r="23071" spans="4:6">
      <c r="D23071" s="63"/>
      <c r="F23071" s="64"/>
    </row>
    <row r="23072" spans="4:6">
      <c r="D23072" s="63"/>
      <c r="F23072" s="64"/>
    </row>
    <row r="23073" spans="4:6">
      <c r="D23073" s="63"/>
      <c r="F23073" s="64"/>
    </row>
    <row r="23074" spans="4:6">
      <c r="D23074" s="63"/>
      <c r="F23074" s="64"/>
    </row>
    <row r="23075" spans="4:6">
      <c r="D23075" s="63"/>
      <c r="F23075" s="64"/>
    </row>
    <row r="23076" spans="4:6">
      <c r="D23076" s="63"/>
      <c r="F23076" s="64"/>
    </row>
    <row r="23077" spans="4:6">
      <c r="D23077" s="63"/>
      <c r="F23077" s="64"/>
    </row>
    <row r="23078" spans="4:6">
      <c r="D23078" s="63"/>
      <c r="F23078" s="64"/>
    </row>
    <row r="23079" spans="4:6">
      <c r="D23079" s="63"/>
      <c r="F23079" s="64"/>
    </row>
    <row r="23080" spans="4:6">
      <c r="D23080" s="63"/>
      <c r="F23080" s="64"/>
    </row>
    <row r="23081" spans="4:6">
      <c r="D23081" s="63"/>
      <c r="F23081" s="64"/>
    </row>
    <row r="23082" spans="4:6">
      <c r="D23082" s="63"/>
      <c r="F23082" s="64"/>
    </row>
    <row r="23083" spans="4:6">
      <c r="D23083" s="63"/>
      <c r="F23083" s="64"/>
    </row>
    <row r="23084" spans="4:6">
      <c r="D23084" s="63"/>
      <c r="F23084" s="64"/>
    </row>
    <row r="23085" spans="4:6">
      <c r="D23085" s="63"/>
      <c r="F23085" s="64"/>
    </row>
    <row r="23086" spans="4:6">
      <c r="D23086" s="63"/>
      <c r="F23086" s="64"/>
    </row>
    <row r="23087" spans="4:6">
      <c r="D23087" s="63"/>
      <c r="F23087" s="64"/>
    </row>
    <row r="23088" spans="4:6">
      <c r="D23088" s="63"/>
      <c r="F23088" s="64"/>
    </row>
    <row r="23089" spans="4:6">
      <c r="D23089" s="63"/>
      <c r="F23089" s="64"/>
    </row>
    <row r="23090" spans="4:6">
      <c r="D23090" s="63"/>
      <c r="F23090" s="64"/>
    </row>
    <row r="23091" spans="4:6">
      <c r="D23091" s="63"/>
      <c r="F23091" s="64"/>
    </row>
    <row r="23092" spans="4:6">
      <c r="D23092" s="63"/>
      <c r="F23092" s="64"/>
    </row>
    <row r="23093" spans="4:6">
      <c r="D23093" s="63"/>
      <c r="F23093" s="64"/>
    </row>
    <row r="23094" spans="4:6">
      <c r="D23094" s="63"/>
      <c r="F23094" s="64"/>
    </row>
    <row r="23095" spans="4:6">
      <c r="D23095" s="63"/>
      <c r="F23095" s="64"/>
    </row>
    <row r="23096" spans="4:6">
      <c r="D23096" s="63"/>
      <c r="F23096" s="64"/>
    </row>
    <row r="23097" spans="4:6">
      <c r="D23097" s="63"/>
      <c r="F23097" s="64"/>
    </row>
    <row r="23098" spans="4:6">
      <c r="D23098" s="63"/>
      <c r="F23098" s="64"/>
    </row>
    <row r="23099" spans="4:6">
      <c r="D23099" s="63"/>
      <c r="F23099" s="64"/>
    </row>
    <row r="23100" spans="4:6">
      <c r="D23100" s="63"/>
      <c r="F23100" s="64"/>
    </row>
    <row r="23101" spans="4:6">
      <c r="D23101" s="63"/>
      <c r="F23101" s="64"/>
    </row>
    <row r="23102" spans="4:6">
      <c r="D23102" s="63"/>
      <c r="F23102" s="64"/>
    </row>
    <row r="23103" spans="4:6">
      <c r="D23103" s="63"/>
      <c r="F23103" s="64"/>
    </row>
    <row r="23104" spans="4:6">
      <c r="D23104" s="63"/>
      <c r="F23104" s="64"/>
    </row>
    <row r="23105" spans="4:6">
      <c r="D23105" s="63"/>
      <c r="F23105" s="64"/>
    </row>
    <row r="23106" spans="4:6">
      <c r="D23106" s="63"/>
      <c r="F23106" s="64"/>
    </row>
    <row r="23107" spans="4:6">
      <c r="D23107" s="63"/>
      <c r="F23107" s="64"/>
    </row>
    <row r="23108" spans="4:6">
      <c r="D23108" s="63"/>
      <c r="F23108" s="64"/>
    </row>
    <row r="23109" spans="4:6">
      <c r="D23109" s="63"/>
      <c r="F23109" s="64"/>
    </row>
    <row r="23110" spans="4:6">
      <c r="D23110" s="63"/>
      <c r="F23110" s="64"/>
    </row>
    <row r="23111" spans="4:6">
      <c r="D23111" s="63"/>
      <c r="F23111" s="64"/>
    </row>
    <row r="23112" spans="4:6">
      <c r="D23112" s="63"/>
      <c r="F23112" s="64"/>
    </row>
    <row r="23113" spans="4:6">
      <c r="D23113" s="63"/>
      <c r="F23113" s="64"/>
    </row>
    <row r="23114" spans="4:6">
      <c r="D23114" s="63"/>
      <c r="F23114" s="64"/>
    </row>
    <row r="23115" spans="4:6">
      <c r="D23115" s="63"/>
      <c r="F23115" s="64"/>
    </row>
    <row r="23116" spans="4:6">
      <c r="D23116" s="63"/>
      <c r="F23116" s="64"/>
    </row>
    <row r="23117" spans="4:6">
      <c r="D23117" s="63"/>
      <c r="F23117" s="64"/>
    </row>
    <row r="23118" spans="4:6">
      <c r="D23118" s="63"/>
      <c r="F23118" s="64"/>
    </row>
    <row r="23119" spans="4:6">
      <c r="D23119" s="63"/>
      <c r="F23119" s="64"/>
    </row>
    <row r="23120" spans="4:6">
      <c r="D23120" s="63"/>
      <c r="F23120" s="64"/>
    </row>
    <row r="23121" spans="4:6">
      <c r="D23121" s="63"/>
      <c r="F23121" s="64"/>
    </row>
    <row r="23122" spans="4:6">
      <c r="D23122" s="63"/>
      <c r="F23122" s="64"/>
    </row>
    <row r="23123" spans="4:6">
      <c r="D23123" s="63"/>
      <c r="F23123" s="64"/>
    </row>
    <row r="23124" spans="4:6">
      <c r="D23124" s="63"/>
      <c r="F23124" s="64"/>
    </row>
    <row r="23125" spans="4:6">
      <c r="D23125" s="63"/>
      <c r="F23125" s="64"/>
    </row>
    <row r="23126" spans="4:6">
      <c r="D23126" s="63"/>
      <c r="F23126" s="64"/>
    </row>
    <row r="23127" spans="4:6">
      <c r="D23127" s="63"/>
      <c r="F23127" s="64"/>
    </row>
    <row r="23128" spans="4:6">
      <c r="D23128" s="63"/>
      <c r="F23128" s="64"/>
    </row>
    <row r="23129" spans="4:6">
      <c r="D23129" s="63"/>
      <c r="F23129" s="64"/>
    </row>
    <row r="23130" spans="4:6">
      <c r="D23130" s="63"/>
      <c r="F23130" s="64"/>
    </row>
    <row r="23131" spans="4:6">
      <c r="D23131" s="63"/>
      <c r="F23131" s="64"/>
    </row>
    <row r="23132" spans="4:6">
      <c r="D23132" s="63"/>
      <c r="F23132" s="64"/>
    </row>
    <row r="23133" spans="4:6">
      <c r="D23133" s="63"/>
      <c r="F23133" s="64"/>
    </row>
    <row r="23134" spans="4:6">
      <c r="D23134" s="63"/>
      <c r="F23134" s="64"/>
    </row>
    <row r="23135" spans="4:6">
      <c r="D23135" s="63"/>
      <c r="F23135" s="64"/>
    </row>
    <row r="23136" spans="4:6">
      <c r="D23136" s="63"/>
      <c r="F23136" s="64"/>
    </row>
    <row r="23137" spans="4:6">
      <c r="D23137" s="63"/>
      <c r="F23137" s="64"/>
    </row>
    <row r="23138" spans="4:6">
      <c r="D23138" s="63"/>
      <c r="F23138" s="64"/>
    </row>
    <row r="23139" spans="4:6">
      <c r="D23139" s="63"/>
      <c r="F23139" s="64"/>
    </row>
    <row r="23140" spans="4:6">
      <c r="D23140" s="63"/>
      <c r="F23140" s="64"/>
    </row>
    <row r="23141" spans="4:6">
      <c r="D23141" s="63"/>
      <c r="F23141" s="64"/>
    </row>
    <row r="23142" spans="4:6">
      <c r="D23142" s="63"/>
      <c r="F23142" s="64"/>
    </row>
    <row r="23143" spans="4:6">
      <c r="D23143" s="63"/>
      <c r="F23143" s="64"/>
    </row>
    <row r="23144" spans="4:6">
      <c r="D23144" s="63"/>
      <c r="F23144" s="64"/>
    </row>
    <row r="23145" spans="4:6">
      <c r="D23145" s="63"/>
      <c r="F23145" s="64"/>
    </row>
    <row r="23146" spans="4:6">
      <c r="D23146" s="63"/>
      <c r="F23146" s="64"/>
    </row>
    <row r="23147" spans="4:6">
      <c r="D23147" s="63"/>
      <c r="F23147" s="64"/>
    </row>
    <row r="23148" spans="4:6">
      <c r="D23148" s="63"/>
      <c r="F23148" s="64"/>
    </row>
    <row r="23149" spans="4:6">
      <c r="D23149" s="63"/>
      <c r="F23149" s="64"/>
    </row>
    <row r="23150" spans="4:6">
      <c r="D23150" s="63"/>
      <c r="F23150" s="64"/>
    </row>
    <row r="23151" spans="4:6">
      <c r="D23151" s="63"/>
      <c r="F23151" s="64"/>
    </row>
    <row r="23152" spans="4:6">
      <c r="D23152" s="63"/>
      <c r="F23152" s="64"/>
    </row>
    <row r="23153" spans="4:6">
      <c r="D23153" s="63"/>
      <c r="F23153" s="64"/>
    </row>
    <row r="23154" spans="4:6">
      <c r="D23154" s="63"/>
      <c r="F23154" s="64"/>
    </row>
    <row r="23155" spans="4:6">
      <c r="D23155" s="63"/>
      <c r="F23155" s="64"/>
    </row>
    <row r="23156" spans="4:6">
      <c r="D23156" s="63"/>
      <c r="F23156" s="64"/>
    </row>
    <row r="23157" spans="4:6">
      <c r="D23157" s="63"/>
      <c r="F23157" s="64"/>
    </row>
    <row r="23158" spans="4:6">
      <c r="D23158" s="63"/>
      <c r="F23158" s="64"/>
    </row>
    <row r="23159" spans="4:6">
      <c r="D23159" s="63"/>
      <c r="F23159" s="64"/>
    </row>
    <row r="23160" spans="4:6">
      <c r="D23160" s="63"/>
      <c r="F23160" s="64"/>
    </row>
    <row r="23161" spans="4:6">
      <c r="D23161" s="63"/>
      <c r="F23161" s="64"/>
    </row>
    <row r="23162" spans="4:6">
      <c r="D23162" s="63"/>
      <c r="F23162" s="64"/>
    </row>
    <row r="23163" spans="4:6">
      <c r="D23163" s="63"/>
      <c r="F23163" s="64"/>
    </row>
    <row r="23164" spans="4:6">
      <c r="D23164" s="63"/>
      <c r="F23164" s="64"/>
    </row>
    <row r="23165" spans="4:6">
      <c r="D23165" s="63"/>
      <c r="F23165" s="64"/>
    </row>
    <row r="23166" spans="4:6">
      <c r="D23166" s="63"/>
      <c r="F23166" s="64"/>
    </row>
    <row r="23167" spans="4:6">
      <c r="D23167" s="63"/>
      <c r="F23167" s="64"/>
    </row>
    <row r="23168" spans="4:6">
      <c r="D23168" s="63"/>
      <c r="F23168" s="64"/>
    </row>
    <row r="23169" spans="4:6">
      <c r="D23169" s="63"/>
      <c r="F23169" s="64"/>
    </row>
    <row r="23170" spans="4:6">
      <c r="D23170" s="63"/>
      <c r="F23170" s="64"/>
    </row>
    <row r="23171" spans="4:6">
      <c r="D23171" s="63"/>
      <c r="F23171" s="64"/>
    </row>
    <row r="23172" spans="4:6">
      <c r="D23172" s="63"/>
      <c r="F23172" s="64"/>
    </row>
    <row r="23173" spans="4:6">
      <c r="D23173" s="63"/>
      <c r="F23173" s="64"/>
    </row>
    <row r="23174" spans="4:6">
      <c r="D23174" s="63"/>
      <c r="F23174" s="64"/>
    </row>
    <row r="23175" spans="4:6">
      <c r="D23175" s="63"/>
      <c r="F23175" s="64"/>
    </row>
    <row r="23176" spans="4:6">
      <c r="D23176" s="63"/>
      <c r="F23176" s="64"/>
    </row>
    <row r="23177" spans="4:6">
      <c r="D23177" s="63"/>
      <c r="F23177" s="64"/>
    </row>
    <row r="23178" spans="4:6">
      <c r="D23178" s="63"/>
      <c r="F23178" s="64"/>
    </row>
    <row r="23179" spans="4:6">
      <c r="D23179" s="63"/>
      <c r="F23179" s="64"/>
    </row>
    <row r="23180" spans="4:6">
      <c r="D23180" s="63"/>
      <c r="F23180" s="64"/>
    </row>
    <row r="23181" spans="4:6">
      <c r="D23181" s="63"/>
      <c r="F23181" s="64"/>
    </row>
    <row r="23182" spans="4:6">
      <c r="D23182" s="63"/>
      <c r="F23182" s="64"/>
    </row>
    <row r="23183" spans="4:6">
      <c r="D23183" s="63"/>
      <c r="F23183" s="64"/>
    </row>
    <row r="23184" spans="4:6">
      <c r="D23184" s="63"/>
      <c r="F23184" s="64"/>
    </row>
    <row r="23185" spans="4:6">
      <c r="D23185" s="63"/>
      <c r="F23185" s="64"/>
    </row>
    <row r="23186" spans="4:6">
      <c r="D23186" s="63"/>
      <c r="F23186" s="64"/>
    </row>
    <row r="23187" spans="4:6">
      <c r="D23187" s="63"/>
      <c r="F23187" s="64"/>
    </row>
    <row r="23188" spans="4:6">
      <c r="D23188" s="63"/>
      <c r="F23188" s="64"/>
    </row>
    <row r="23189" spans="4:6">
      <c r="D23189" s="63"/>
      <c r="F23189" s="64"/>
    </row>
    <row r="23190" spans="4:6">
      <c r="D23190" s="63"/>
      <c r="F23190" s="64"/>
    </row>
    <row r="23191" spans="4:6">
      <c r="D23191" s="63"/>
      <c r="F23191" s="64"/>
    </row>
    <row r="23192" spans="4:6">
      <c r="D23192" s="63"/>
      <c r="F23192" s="64"/>
    </row>
    <row r="23193" spans="4:6">
      <c r="D23193" s="63"/>
      <c r="F23193" s="64"/>
    </row>
    <row r="23194" spans="4:6">
      <c r="D23194" s="63"/>
      <c r="F23194" s="64"/>
    </row>
    <row r="23195" spans="4:6">
      <c r="D23195" s="63"/>
      <c r="F23195" s="64"/>
    </row>
    <row r="23196" spans="4:6">
      <c r="D23196" s="63"/>
      <c r="F23196" s="64"/>
    </row>
    <row r="23197" spans="4:6">
      <c r="D23197" s="63"/>
      <c r="F23197" s="64"/>
    </row>
    <row r="23198" spans="4:6">
      <c r="D23198" s="63"/>
      <c r="F23198" s="64"/>
    </row>
    <row r="23199" spans="4:6">
      <c r="D23199" s="63"/>
      <c r="F23199" s="64"/>
    </row>
    <row r="23200" spans="4:6">
      <c r="D23200" s="63"/>
      <c r="F23200" s="64"/>
    </row>
    <row r="23201" spans="4:6">
      <c r="D23201" s="63"/>
      <c r="F23201" s="64"/>
    </row>
    <row r="23202" spans="4:6">
      <c r="D23202" s="63"/>
      <c r="F23202" s="64"/>
    </row>
    <row r="23203" spans="4:6">
      <c r="D23203" s="63"/>
      <c r="F23203" s="64"/>
    </row>
    <row r="23204" spans="4:6">
      <c r="D23204" s="63"/>
      <c r="F23204" s="64"/>
    </row>
    <row r="23205" spans="4:6">
      <c r="D23205" s="63"/>
      <c r="F23205" s="64"/>
    </row>
    <row r="23206" spans="4:6">
      <c r="D23206" s="63"/>
      <c r="F23206" s="64"/>
    </row>
    <row r="23207" spans="4:6">
      <c r="D23207" s="63"/>
      <c r="F23207" s="64"/>
    </row>
    <row r="23208" spans="4:6">
      <c r="D23208" s="63"/>
      <c r="F23208" s="64"/>
    </row>
    <row r="23209" spans="4:6">
      <c r="D23209" s="63"/>
      <c r="F23209" s="64"/>
    </row>
    <row r="23210" spans="4:6">
      <c r="D23210" s="63"/>
      <c r="F23210" s="64"/>
    </row>
    <row r="23211" spans="4:6">
      <c r="D23211" s="63"/>
      <c r="F23211" s="64"/>
    </row>
    <row r="23212" spans="4:6">
      <c r="D23212" s="63"/>
      <c r="F23212" s="64"/>
    </row>
    <row r="23213" spans="4:6">
      <c r="D23213" s="63"/>
      <c r="F23213" s="64"/>
    </row>
    <row r="23214" spans="4:6">
      <c r="D23214" s="63"/>
      <c r="F23214" s="64"/>
    </row>
    <row r="23215" spans="4:6">
      <c r="D23215" s="63"/>
      <c r="F23215" s="64"/>
    </row>
    <row r="23216" spans="4:6">
      <c r="D23216" s="63"/>
      <c r="F23216" s="64"/>
    </row>
    <row r="23217" spans="4:6">
      <c r="D23217" s="63"/>
      <c r="F23217" s="64"/>
    </row>
    <row r="23218" spans="4:6">
      <c r="D23218" s="63"/>
      <c r="F23218" s="64"/>
    </row>
    <row r="23219" spans="4:6">
      <c r="D23219" s="63"/>
      <c r="F23219" s="64"/>
    </row>
    <row r="23220" spans="4:6">
      <c r="D23220" s="63"/>
      <c r="F23220" s="64"/>
    </row>
    <row r="23221" spans="4:6">
      <c r="D23221" s="63"/>
      <c r="F23221" s="64"/>
    </row>
    <row r="23222" spans="4:6">
      <c r="D23222" s="63"/>
      <c r="F23222" s="64"/>
    </row>
    <row r="23223" spans="4:6">
      <c r="D23223" s="63"/>
      <c r="F23223" s="64"/>
    </row>
    <row r="23224" spans="4:6">
      <c r="D23224" s="63"/>
      <c r="F23224" s="64"/>
    </row>
    <row r="23225" spans="4:6">
      <c r="D23225" s="63"/>
      <c r="F23225" s="64"/>
    </row>
    <row r="23226" spans="4:6">
      <c r="D23226" s="63"/>
      <c r="F23226" s="64"/>
    </row>
    <row r="23227" spans="4:6">
      <c r="D23227" s="63"/>
      <c r="F23227" s="64"/>
    </row>
    <row r="23228" spans="4:6">
      <c r="D23228" s="63"/>
      <c r="F23228" s="64"/>
    </row>
    <row r="23229" spans="4:6">
      <c r="D23229" s="63"/>
      <c r="F23229" s="64"/>
    </row>
    <row r="23230" spans="4:6">
      <c r="D23230" s="63"/>
      <c r="F23230" s="64"/>
    </row>
    <row r="23231" spans="4:6">
      <c r="D23231" s="63"/>
      <c r="F23231" s="64"/>
    </row>
    <row r="23232" spans="4:6">
      <c r="D23232" s="63"/>
      <c r="F23232" s="64"/>
    </row>
    <row r="23233" spans="4:6">
      <c r="D23233" s="63"/>
      <c r="F23233" s="64"/>
    </row>
    <row r="23234" spans="4:6">
      <c r="D23234" s="63"/>
      <c r="F23234" s="64"/>
    </row>
    <row r="23235" spans="4:6">
      <c r="D23235" s="63"/>
      <c r="F23235" s="64"/>
    </row>
    <row r="23236" spans="4:6">
      <c r="D23236" s="63"/>
      <c r="F23236" s="64"/>
    </row>
    <row r="23237" spans="4:6">
      <c r="D23237" s="63"/>
      <c r="F23237" s="64"/>
    </row>
    <row r="23238" spans="4:6">
      <c r="D23238" s="63"/>
      <c r="F23238" s="64"/>
    </row>
    <row r="23239" spans="4:6">
      <c r="D23239" s="63"/>
      <c r="F23239" s="64"/>
    </row>
    <row r="23240" spans="4:6">
      <c r="D23240" s="63"/>
      <c r="F23240" s="64"/>
    </row>
    <row r="23241" spans="4:6">
      <c r="D23241" s="63"/>
      <c r="F23241" s="64"/>
    </row>
    <row r="23242" spans="4:6">
      <c r="D23242" s="63"/>
      <c r="F23242" s="64"/>
    </row>
    <row r="23243" spans="4:6">
      <c r="D23243" s="63"/>
      <c r="F23243" s="64"/>
    </row>
    <row r="23244" spans="4:6">
      <c r="D23244" s="63"/>
      <c r="F23244" s="64"/>
    </row>
    <row r="23245" spans="4:6">
      <c r="D23245" s="63"/>
      <c r="F23245" s="64"/>
    </row>
    <row r="23246" spans="4:6">
      <c r="D23246" s="63"/>
      <c r="F23246" s="64"/>
    </row>
    <row r="23247" spans="4:6">
      <c r="D23247" s="63"/>
      <c r="F23247" s="64"/>
    </row>
    <row r="23248" spans="4:6">
      <c r="D23248" s="63"/>
      <c r="F23248" s="64"/>
    </row>
    <row r="23249" spans="4:6">
      <c r="D23249" s="63"/>
      <c r="F23249" s="64"/>
    </row>
    <row r="23250" spans="4:6">
      <c r="D23250" s="63"/>
      <c r="F23250" s="64"/>
    </row>
    <row r="23251" spans="4:6">
      <c r="D23251" s="63"/>
      <c r="F23251" s="64"/>
    </row>
    <row r="23252" spans="4:6">
      <c r="D23252" s="63"/>
      <c r="F23252" s="64"/>
    </row>
    <row r="23253" spans="4:6">
      <c r="D23253" s="63"/>
      <c r="F23253" s="64"/>
    </row>
    <row r="23254" spans="4:6">
      <c r="D23254" s="63"/>
      <c r="F23254" s="64"/>
    </row>
    <row r="23255" spans="4:6">
      <c r="D23255" s="63"/>
      <c r="F23255" s="64"/>
    </row>
    <row r="23256" spans="4:6">
      <c r="D23256" s="63"/>
      <c r="F23256" s="64"/>
    </row>
    <row r="23257" spans="4:6">
      <c r="D23257" s="63"/>
      <c r="F23257" s="64"/>
    </row>
    <row r="23258" spans="4:6">
      <c r="D23258" s="63"/>
      <c r="F23258" s="64"/>
    </row>
    <row r="23259" spans="4:6">
      <c r="D23259" s="63"/>
      <c r="F23259" s="64"/>
    </row>
    <row r="23260" spans="4:6">
      <c r="D23260" s="63"/>
      <c r="F23260" s="64"/>
    </row>
    <row r="23261" spans="4:6">
      <c r="D23261" s="63"/>
      <c r="F23261" s="64"/>
    </row>
    <row r="23262" spans="4:6">
      <c r="D23262" s="63"/>
      <c r="F23262" s="64"/>
    </row>
    <row r="23263" spans="4:6">
      <c r="D23263" s="63"/>
      <c r="F23263" s="64"/>
    </row>
    <row r="23264" spans="4:6">
      <c r="D23264" s="63"/>
      <c r="F23264" s="64"/>
    </row>
    <row r="23265" spans="4:6">
      <c r="D23265" s="63"/>
      <c r="F23265" s="64"/>
    </row>
    <row r="23266" spans="4:6">
      <c r="D23266" s="63"/>
      <c r="F23266" s="64"/>
    </row>
    <row r="23267" spans="4:6">
      <c r="D23267" s="63"/>
      <c r="F23267" s="64"/>
    </row>
    <row r="23268" spans="4:6">
      <c r="D23268" s="63"/>
      <c r="F23268" s="64"/>
    </row>
    <row r="23269" spans="4:6">
      <c r="D23269" s="63"/>
      <c r="F23269" s="64"/>
    </row>
    <row r="23270" spans="4:6">
      <c r="D23270" s="63"/>
      <c r="F23270" s="64"/>
    </row>
    <row r="23271" spans="4:6">
      <c r="D23271" s="63"/>
      <c r="F23271" s="64"/>
    </row>
    <row r="23272" spans="4:6">
      <c r="D23272" s="63"/>
      <c r="F23272" s="64"/>
    </row>
    <row r="23273" spans="4:6">
      <c r="D23273" s="63"/>
      <c r="F23273" s="64"/>
    </row>
    <row r="23274" spans="4:6">
      <c r="D23274" s="63"/>
      <c r="F23274" s="64"/>
    </row>
    <row r="23275" spans="4:6">
      <c r="D23275" s="63"/>
      <c r="F23275" s="64"/>
    </row>
    <row r="23276" spans="4:6">
      <c r="D23276" s="63"/>
      <c r="F23276" s="64"/>
    </row>
    <row r="23277" spans="4:6">
      <c r="D23277" s="63"/>
      <c r="F23277" s="64"/>
    </row>
    <row r="23278" spans="4:6">
      <c r="D23278" s="63"/>
      <c r="F23278" s="64"/>
    </row>
    <row r="23279" spans="4:6">
      <c r="D23279" s="63"/>
      <c r="F23279" s="64"/>
    </row>
    <row r="23280" spans="4:6">
      <c r="D23280" s="63"/>
      <c r="F23280" s="64"/>
    </row>
    <row r="23281" spans="4:6">
      <c r="D23281" s="63"/>
      <c r="F23281" s="64"/>
    </row>
    <row r="23282" spans="4:6">
      <c r="D23282" s="63"/>
      <c r="F23282" s="64"/>
    </row>
    <row r="23283" spans="4:6">
      <c r="D23283" s="63"/>
      <c r="F23283" s="64"/>
    </row>
    <row r="23284" spans="4:6">
      <c r="D23284" s="63"/>
      <c r="F23284" s="64"/>
    </row>
    <row r="23285" spans="4:6">
      <c r="D23285" s="63"/>
      <c r="F23285" s="64"/>
    </row>
    <row r="23286" spans="4:6">
      <c r="D23286" s="63"/>
      <c r="F23286" s="64"/>
    </row>
    <row r="23287" spans="4:6">
      <c r="D23287" s="63"/>
      <c r="F23287" s="64"/>
    </row>
    <row r="23288" spans="4:6">
      <c r="D23288" s="63"/>
      <c r="F23288" s="64"/>
    </row>
    <row r="23289" spans="4:6">
      <c r="D23289" s="63"/>
      <c r="F23289" s="64"/>
    </row>
    <row r="23290" spans="4:6">
      <c r="D23290" s="63"/>
      <c r="F23290" s="64"/>
    </row>
    <row r="23291" spans="4:6">
      <c r="D23291" s="63"/>
      <c r="F23291" s="64"/>
    </row>
    <row r="23292" spans="4:6">
      <c r="D23292" s="63"/>
      <c r="F23292" s="64"/>
    </row>
    <row r="23293" spans="4:6">
      <c r="D23293" s="63"/>
      <c r="F23293" s="64"/>
    </row>
    <row r="23294" spans="4:6">
      <c r="D23294" s="63"/>
      <c r="F23294" s="64"/>
    </row>
    <row r="23295" spans="4:6">
      <c r="D23295" s="63"/>
      <c r="F23295" s="64"/>
    </row>
    <row r="23296" spans="4:6">
      <c r="D23296" s="63"/>
      <c r="F23296" s="64"/>
    </row>
    <row r="23297" spans="4:6">
      <c r="D23297" s="63"/>
      <c r="F23297" s="64"/>
    </row>
    <row r="23298" spans="4:6">
      <c r="D23298" s="63"/>
      <c r="F23298" s="64"/>
    </row>
    <row r="23299" spans="4:6">
      <c r="D23299" s="63"/>
      <c r="F23299" s="64"/>
    </row>
    <row r="23300" spans="4:6">
      <c r="D23300" s="63"/>
      <c r="F23300" s="64"/>
    </row>
    <row r="23301" spans="4:6">
      <c r="D23301" s="63"/>
      <c r="F23301" s="64"/>
    </row>
    <row r="23302" spans="4:6">
      <c r="D23302" s="63"/>
      <c r="F23302" s="64"/>
    </row>
    <row r="23303" spans="4:6">
      <c r="D23303" s="63"/>
      <c r="F23303" s="64"/>
    </row>
    <row r="23304" spans="4:6">
      <c r="D23304" s="63"/>
      <c r="F23304" s="64"/>
    </row>
    <row r="23305" spans="4:6">
      <c r="D23305" s="63"/>
      <c r="F23305" s="64"/>
    </row>
    <row r="23306" spans="4:6">
      <c r="D23306" s="63"/>
      <c r="F23306" s="64"/>
    </row>
    <row r="23307" spans="4:6">
      <c r="D23307" s="63"/>
      <c r="F23307" s="64"/>
    </row>
    <row r="23308" spans="4:6">
      <c r="D23308" s="63"/>
      <c r="F23308" s="64"/>
    </row>
    <row r="23309" spans="4:6">
      <c r="D23309" s="63"/>
      <c r="F23309" s="64"/>
    </row>
    <row r="23310" spans="4:6">
      <c r="D23310" s="63"/>
      <c r="F23310" s="64"/>
    </row>
    <row r="23311" spans="4:6">
      <c r="D23311" s="63"/>
      <c r="F23311" s="64"/>
    </row>
    <row r="23312" spans="4:6">
      <c r="D23312" s="63"/>
      <c r="F23312" s="64"/>
    </row>
    <row r="23313" spans="4:6">
      <c r="D23313" s="63"/>
      <c r="F23313" s="64"/>
    </row>
    <row r="23314" spans="4:6">
      <c r="D23314" s="63"/>
      <c r="F23314" s="64"/>
    </row>
    <row r="23315" spans="4:6">
      <c r="D23315" s="63"/>
      <c r="F23315" s="64"/>
    </row>
    <row r="23316" spans="4:6">
      <c r="D23316" s="63"/>
      <c r="F23316" s="64"/>
    </row>
    <row r="23317" spans="4:6">
      <c r="D23317" s="63"/>
      <c r="F23317" s="64"/>
    </row>
    <row r="23318" spans="4:6">
      <c r="D23318" s="63"/>
      <c r="F23318" s="64"/>
    </row>
    <row r="23319" spans="4:6">
      <c r="D23319" s="63"/>
      <c r="F23319" s="64"/>
    </row>
    <row r="23320" spans="4:6">
      <c r="D23320" s="63"/>
      <c r="F23320" s="64"/>
    </row>
    <row r="23321" spans="4:6">
      <c r="D23321" s="63"/>
      <c r="F23321" s="64"/>
    </row>
    <row r="23322" spans="4:6">
      <c r="D23322" s="63"/>
      <c r="F23322" s="64"/>
    </row>
    <row r="23323" spans="4:6">
      <c r="D23323" s="63"/>
      <c r="F23323" s="64"/>
    </row>
    <row r="23324" spans="4:6">
      <c r="D23324" s="63"/>
      <c r="F23324" s="64"/>
    </row>
    <row r="23325" spans="4:6">
      <c r="D23325" s="63"/>
      <c r="F23325" s="64"/>
    </row>
    <row r="23326" spans="4:6">
      <c r="D23326" s="63"/>
      <c r="F23326" s="64"/>
    </row>
    <row r="23327" spans="4:6">
      <c r="D23327" s="63"/>
      <c r="F23327" s="64"/>
    </row>
    <row r="23328" spans="4:6">
      <c r="D23328" s="63"/>
      <c r="F23328" s="64"/>
    </row>
    <row r="23329" spans="4:6">
      <c r="D23329" s="63"/>
      <c r="F23329" s="64"/>
    </row>
    <row r="23330" spans="4:6">
      <c r="D23330" s="63"/>
      <c r="F23330" s="64"/>
    </row>
    <row r="23331" spans="4:6">
      <c r="D23331" s="63"/>
      <c r="F23331" s="64"/>
    </row>
    <row r="23332" spans="4:6">
      <c r="D23332" s="63"/>
      <c r="F23332" s="64"/>
    </row>
    <row r="23333" spans="4:6">
      <c r="D23333" s="63"/>
      <c r="F23333" s="64"/>
    </row>
    <row r="23334" spans="4:6">
      <c r="D23334" s="63"/>
      <c r="F23334" s="64"/>
    </row>
    <row r="23335" spans="4:6">
      <c r="D23335" s="63"/>
      <c r="F23335" s="64"/>
    </row>
    <row r="23336" spans="4:6">
      <c r="D23336" s="63"/>
      <c r="F23336" s="64"/>
    </row>
    <row r="23337" spans="4:6">
      <c r="D23337" s="63"/>
      <c r="F23337" s="64"/>
    </row>
    <row r="23338" spans="4:6">
      <c r="D23338" s="63"/>
      <c r="F23338" s="64"/>
    </row>
    <row r="23339" spans="4:6">
      <c r="D23339" s="63"/>
      <c r="F23339" s="64"/>
    </row>
    <row r="23340" spans="4:6">
      <c r="D23340" s="63"/>
      <c r="F23340" s="64"/>
    </row>
    <row r="23341" spans="4:6">
      <c r="D23341" s="63"/>
      <c r="F23341" s="64"/>
    </row>
    <row r="23342" spans="4:6">
      <c r="D23342" s="63"/>
      <c r="F23342" s="64"/>
    </row>
    <row r="23343" spans="4:6">
      <c r="D23343" s="63"/>
      <c r="F23343" s="64"/>
    </row>
    <row r="23344" spans="4:6">
      <c r="D23344" s="63"/>
      <c r="F23344" s="64"/>
    </row>
    <row r="23345" spans="4:6">
      <c r="D23345" s="63"/>
      <c r="F23345" s="64"/>
    </row>
    <row r="23346" spans="4:6">
      <c r="D23346" s="63"/>
      <c r="F23346" s="64"/>
    </row>
    <row r="23347" spans="4:6">
      <c r="D23347" s="63"/>
      <c r="F23347" s="64"/>
    </row>
    <row r="23348" spans="4:6">
      <c r="D23348" s="63"/>
      <c r="F23348" s="64"/>
    </row>
    <row r="23349" spans="4:6">
      <c r="D23349" s="63"/>
      <c r="F23349" s="64"/>
    </row>
    <row r="23350" spans="4:6">
      <c r="D23350" s="63"/>
      <c r="F23350" s="64"/>
    </row>
    <row r="23351" spans="4:6">
      <c r="D23351" s="63"/>
      <c r="F23351" s="64"/>
    </row>
    <row r="23352" spans="4:6">
      <c r="D23352" s="63"/>
      <c r="F23352" s="64"/>
    </row>
    <row r="23353" spans="4:6">
      <c r="D23353" s="63"/>
      <c r="F23353" s="64"/>
    </row>
    <row r="23354" spans="4:6">
      <c r="D23354" s="63"/>
      <c r="F23354" s="64"/>
    </row>
    <row r="23355" spans="4:6">
      <c r="D23355" s="63"/>
      <c r="F23355" s="64"/>
    </row>
    <row r="23356" spans="4:6">
      <c r="D23356" s="63"/>
      <c r="F23356" s="64"/>
    </row>
    <row r="23357" spans="4:6">
      <c r="D23357" s="63"/>
      <c r="F23357" s="64"/>
    </row>
    <row r="23358" spans="4:6">
      <c r="D23358" s="63"/>
      <c r="F23358" s="64"/>
    </row>
    <row r="23359" spans="4:6">
      <c r="D23359" s="63"/>
      <c r="F23359" s="64"/>
    </row>
    <row r="23360" spans="4:6">
      <c r="D23360" s="63"/>
      <c r="F23360" s="64"/>
    </row>
    <row r="23361" spans="4:6">
      <c r="D23361" s="63"/>
      <c r="F23361" s="64"/>
    </row>
    <row r="23362" spans="4:6">
      <c r="D23362" s="63"/>
      <c r="F23362" s="64"/>
    </row>
    <row r="23363" spans="4:6">
      <c r="D23363" s="63"/>
      <c r="F23363" s="64"/>
    </row>
    <row r="23364" spans="4:6">
      <c r="D23364" s="63"/>
      <c r="F23364" s="64"/>
    </row>
    <row r="23365" spans="4:6">
      <c r="D23365" s="63"/>
      <c r="F23365" s="64"/>
    </row>
    <row r="23366" spans="4:6">
      <c r="D23366" s="63"/>
      <c r="F23366" s="64"/>
    </row>
    <row r="23367" spans="4:6">
      <c r="D23367" s="63"/>
      <c r="F23367" s="64"/>
    </row>
    <row r="23368" spans="4:6">
      <c r="D23368" s="63"/>
      <c r="F23368" s="64"/>
    </row>
    <row r="23369" spans="4:6">
      <c r="D23369" s="63"/>
      <c r="F23369" s="64"/>
    </row>
    <row r="23370" spans="4:6">
      <c r="D23370" s="63"/>
      <c r="F23370" s="64"/>
    </row>
    <row r="23371" spans="4:6">
      <c r="D23371" s="63"/>
      <c r="F23371" s="64"/>
    </row>
    <row r="23372" spans="4:6">
      <c r="D23372" s="63"/>
      <c r="F23372" s="64"/>
    </row>
    <row r="23373" spans="4:6">
      <c r="D23373" s="63"/>
      <c r="F23373" s="64"/>
    </row>
    <row r="23374" spans="4:6">
      <c r="D23374" s="63"/>
      <c r="F23374" s="64"/>
    </row>
    <row r="23375" spans="4:6">
      <c r="D23375" s="63"/>
      <c r="F23375" s="64"/>
    </row>
    <row r="23376" spans="4:6">
      <c r="D23376" s="63"/>
      <c r="F23376" s="64"/>
    </row>
    <row r="23377" spans="4:6">
      <c r="D23377" s="63"/>
      <c r="F23377" s="64"/>
    </row>
    <row r="23378" spans="4:6">
      <c r="D23378" s="63"/>
      <c r="F23378" s="64"/>
    </row>
    <row r="23379" spans="4:6">
      <c r="D23379" s="63"/>
      <c r="F23379" s="64"/>
    </row>
    <row r="23380" spans="4:6">
      <c r="D23380" s="63"/>
      <c r="F23380" s="64"/>
    </row>
    <row r="23381" spans="4:6">
      <c r="D23381" s="63"/>
      <c r="F23381" s="64"/>
    </row>
    <row r="23382" spans="4:6">
      <c r="D23382" s="63"/>
      <c r="F23382" s="64"/>
    </row>
    <row r="23383" spans="4:6">
      <c r="D23383" s="63"/>
      <c r="F23383" s="64"/>
    </row>
    <row r="23384" spans="4:6">
      <c r="D23384" s="63"/>
      <c r="F23384" s="64"/>
    </row>
    <row r="23385" spans="4:6">
      <c r="D23385" s="63"/>
      <c r="F23385" s="64"/>
    </row>
    <row r="23386" spans="4:6">
      <c r="D23386" s="63"/>
      <c r="F23386" s="64"/>
    </row>
    <row r="23387" spans="4:6">
      <c r="D23387" s="63"/>
      <c r="F23387" s="64"/>
    </row>
    <row r="23388" spans="4:6">
      <c r="D23388" s="63"/>
      <c r="F23388" s="64"/>
    </row>
    <row r="23389" spans="4:6">
      <c r="D23389" s="63"/>
      <c r="F23389" s="64"/>
    </row>
    <row r="23390" spans="4:6">
      <c r="D23390" s="63"/>
      <c r="F23390" s="64"/>
    </row>
    <row r="23391" spans="4:6">
      <c r="D23391" s="63"/>
      <c r="F23391" s="64"/>
    </row>
    <row r="23392" spans="4:6">
      <c r="D23392" s="63"/>
      <c r="F23392" s="64"/>
    </row>
    <row r="23393" spans="4:6">
      <c r="D23393" s="63"/>
      <c r="F23393" s="64"/>
    </row>
    <row r="23394" spans="4:6">
      <c r="D23394" s="63"/>
      <c r="F23394" s="64"/>
    </row>
    <row r="23395" spans="4:6">
      <c r="D23395" s="63"/>
      <c r="F23395" s="64"/>
    </row>
    <row r="23396" spans="4:6">
      <c r="D23396" s="63"/>
      <c r="F23396" s="64"/>
    </row>
    <row r="23397" spans="4:6">
      <c r="D23397" s="63"/>
      <c r="F23397" s="64"/>
    </row>
    <row r="23398" spans="4:6">
      <c r="D23398" s="63"/>
      <c r="F23398" s="64"/>
    </row>
    <row r="23399" spans="4:6">
      <c r="D23399" s="63"/>
      <c r="F23399" s="64"/>
    </row>
    <row r="23400" spans="4:6">
      <c r="D23400" s="63"/>
      <c r="F23400" s="64"/>
    </row>
    <row r="23401" spans="4:6">
      <c r="D23401" s="63"/>
      <c r="F23401" s="64"/>
    </row>
    <row r="23402" spans="4:6">
      <c r="D23402" s="63"/>
      <c r="F23402" s="64"/>
    </row>
    <row r="23403" spans="4:6">
      <c r="D23403" s="63"/>
      <c r="F23403" s="64"/>
    </row>
    <row r="23404" spans="4:6">
      <c r="D23404" s="63"/>
      <c r="F23404" s="64"/>
    </row>
    <row r="23405" spans="4:6">
      <c r="D23405" s="63"/>
      <c r="F23405" s="64"/>
    </row>
    <row r="23406" spans="4:6">
      <c r="D23406" s="63"/>
      <c r="F23406" s="64"/>
    </row>
    <row r="23407" spans="4:6">
      <c r="D23407" s="63"/>
      <c r="F23407" s="64"/>
    </row>
    <row r="23408" spans="4:6">
      <c r="D23408" s="63"/>
      <c r="F23408" s="64"/>
    </row>
    <row r="23409" spans="4:6">
      <c r="D23409" s="63"/>
      <c r="F23409" s="64"/>
    </row>
    <row r="23410" spans="4:6">
      <c r="D23410" s="63"/>
      <c r="F23410" s="64"/>
    </row>
    <row r="23411" spans="4:6">
      <c r="D23411" s="63"/>
      <c r="F23411" s="64"/>
    </row>
    <row r="23412" spans="4:6">
      <c r="D23412" s="63"/>
      <c r="F23412" s="64"/>
    </row>
    <row r="23413" spans="4:6">
      <c r="D23413" s="63"/>
      <c r="F23413" s="64"/>
    </row>
    <row r="23414" spans="4:6">
      <c r="D23414" s="63"/>
      <c r="F23414" s="64"/>
    </row>
    <row r="23415" spans="4:6">
      <c r="D23415" s="63"/>
      <c r="F23415" s="64"/>
    </row>
    <row r="23416" spans="4:6">
      <c r="D23416" s="63"/>
      <c r="F23416" s="64"/>
    </row>
    <row r="23417" spans="4:6">
      <c r="D23417" s="63"/>
      <c r="F23417" s="64"/>
    </row>
    <row r="23418" spans="4:6">
      <c r="D23418" s="63"/>
      <c r="F23418" s="64"/>
    </row>
    <row r="23419" spans="4:6">
      <c r="D23419" s="63"/>
      <c r="F23419" s="64"/>
    </row>
    <row r="23420" spans="4:6">
      <c r="D23420" s="63"/>
      <c r="F23420" s="64"/>
    </row>
    <row r="23421" spans="4:6">
      <c r="D23421" s="63"/>
      <c r="F23421" s="64"/>
    </row>
    <row r="23422" spans="4:6">
      <c r="D23422" s="63"/>
      <c r="F23422" s="64"/>
    </row>
    <row r="23423" spans="4:6">
      <c r="D23423" s="63"/>
      <c r="F23423" s="64"/>
    </row>
    <row r="23424" spans="4:6">
      <c r="D23424" s="63"/>
      <c r="F23424" s="64"/>
    </row>
    <row r="23425" spans="4:6">
      <c r="D23425" s="63"/>
      <c r="F23425" s="64"/>
    </row>
    <row r="23426" spans="4:6">
      <c r="D23426" s="63"/>
      <c r="F23426" s="64"/>
    </row>
    <row r="23427" spans="4:6">
      <c r="D23427" s="63"/>
      <c r="F23427" s="64"/>
    </row>
    <row r="23428" spans="4:6">
      <c r="D23428" s="63"/>
      <c r="F23428" s="64"/>
    </row>
    <row r="23429" spans="4:6">
      <c r="D23429" s="63"/>
      <c r="F23429" s="64"/>
    </row>
    <row r="23430" spans="4:6">
      <c r="D23430" s="63"/>
      <c r="F23430" s="64"/>
    </row>
    <row r="23431" spans="4:6">
      <c r="D23431" s="63"/>
      <c r="F23431" s="64"/>
    </row>
    <row r="23432" spans="4:6">
      <c r="D23432" s="63"/>
      <c r="F23432" s="64"/>
    </row>
    <row r="23433" spans="4:6">
      <c r="D23433" s="63"/>
      <c r="F23433" s="64"/>
    </row>
    <row r="23434" spans="4:6">
      <c r="D23434" s="63"/>
      <c r="F23434" s="64"/>
    </row>
    <row r="23435" spans="4:6">
      <c r="D23435" s="63"/>
      <c r="F23435" s="64"/>
    </row>
    <row r="23436" spans="4:6">
      <c r="D23436" s="63"/>
      <c r="F23436" s="64"/>
    </row>
    <row r="23437" spans="4:6">
      <c r="D23437" s="63"/>
      <c r="F23437" s="64"/>
    </row>
    <row r="23438" spans="4:6">
      <c r="D23438" s="63"/>
      <c r="F23438" s="64"/>
    </row>
    <row r="23439" spans="4:6">
      <c r="D23439" s="63"/>
      <c r="F23439" s="64"/>
    </row>
    <row r="23440" spans="4:6">
      <c r="D23440" s="63"/>
      <c r="F23440" s="64"/>
    </row>
    <row r="23441" spans="4:6">
      <c r="D23441" s="63"/>
      <c r="F23441" s="64"/>
    </row>
    <row r="23442" spans="4:6">
      <c r="D23442" s="63"/>
      <c r="F23442" s="64"/>
    </row>
    <row r="23443" spans="4:6">
      <c r="D23443" s="63"/>
      <c r="F23443" s="64"/>
    </row>
    <row r="23444" spans="4:6">
      <c r="D23444" s="63"/>
      <c r="F23444" s="64"/>
    </row>
    <row r="23445" spans="4:6">
      <c r="D23445" s="63"/>
      <c r="F23445" s="64"/>
    </row>
    <row r="23446" spans="4:6">
      <c r="D23446" s="63"/>
      <c r="F23446" s="64"/>
    </row>
    <row r="23447" spans="4:6">
      <c r="D23447" s="63"/>
      <c r="F23447" s="64"/>
    </row>
    <row r="23448" spans="4:6">
      <c r="D23448" s="63"/>
      <c r="F23448" s="64"/>
    </row>
    <row r="23449" spans="4:6">
      <c r="D23449" s="63"/>
      <c r="F23449" s="64"/>
    </row>
    <row r="23450" spans="4:6">
      <c r="D23450" s="63"/>
      <c r="F23450" s="64"/>
    </row>
    <row r="23451" spans="4:6">
      <c r="D23451" s="63"/>
      <c r="F23451" s="64"/>
    </row>
    <row r="23452" spans="4:6">
      <c r="D23452" s="63"/>
      <c r="F23452" s="64"/>
    </row>
    <row r="23453" spans="4:6">
      <c r="D23453" s="63"/>
      <c r="F23453" s="64"/>
    </row>
    <row r="23454" spans="4:6">
      <c r="D23454" s="63"/>
      <c r="F23454" s="64"/>
    </row>
    <row r="23455" spans="4:6">
      <c r="D23455" s="63"/>
      <c r="F23455" s="64"/>
    </row>
    <row r="23456" spans="4:6">
      <c r="D23456" s="63"/>
      <c r="F23456" s="64"/>
    </row>
    <row r="23457" spans="4:6">
      <c r="D23457" s="63"/>
      <c r="F23457" s="64"/>
    </row>
    <row r="23458" spans="4:6">
      <c r="D23458" s="63"/>
      <c r="F23458" s="64"/>
    </row>
    <row r="23459" spans="4:6">
      <c r="D23459" s="63"/>
      <c r="F23459" s="64"/>
    </row>
    <row r="23460" spans="4:6">
      <c r="D23460" s="63"/>
      <c r="F23460" s="64"/>
    </row>
    <row r="23461" spans="4:6">
      <c r="D23461" s="63"/>
      <c r="F23461" s="64"/>
    </row>
    <row r="23462" spans="4:6">
      <c r="D23462" s="63"/>
      <c r="F23462" s="64"/>
    </row>
    <row r="23463" spans="4:6">
      <c r="D23463" s="63"/>
      <c r="F23463" s="64"/>
    </row>
    <row r="23464" spans="4:6">
      <c r="D23464" s="63"/>
      <c r="F23464" s="64"/>
    </row>
    <row r="23465" spans="4:6">
      <c r="D23465" s="63"/>
      <c r="F23465" s="64"/>
    </row>
    <row r="23466" spans="4:6">
      <c r="D23466" s="63"/>
      <c r="F23466" s="64"/>
    </row>
    <row r="23467" spans="4:6">
      <c r="D23467" s="63"/>
      <c r="F23467" s="64"/>
    </row>
    <row r="23468" spans="4:6">
      <c r="D23468" s="63"/>
      <c r="F23468" s="64"/>
    </row>
    <row r="23469" spans="4:6">
      <c r="D23469" s="63"/>
      <c r="F23469" s="64"/>
    </row>
    <row r="23470" spans="4:6">
      <c r="D23470" s="63"/>
      <c r="F23470" s="64"/>
    </row>
    <row r="23471" spans="4:6">
      <c r="D23471" s="63"/>
      <c r="F23471" s="64"/>
    </row>
    <row r="23472" spans="4:6">
      <c r="D23472" s="63"/>
      <c r="F23472" s="64"/>
    </row>
    <row r="23473" spans="4:6">
      <c r="D23473" s="63"/>
      <c r="F23473" s="64"/>
    </row>
    <row r="23474" spans="4:6">
      <c r="D23474" s="63"/>
      <c r="F23474" s="64"/>
    </row>
    <row r="23475" spans="4:6">
      <c r="D23475" s="63"/>
      <c r="F23475" s="64"/>
    </row>
    <row r="23476" spans="4:6">
      <c r="D23476" s="63"/>
      <c r="F23476" s="64"/>
    </row>
    <row r="23477" spans="4:6">
      <c r="D23477" s="63"/>
      <c r="F23477" s="64"/>
    </row>
    <row r="23478" spans="4:6">
      <c r="D23478" s="63"/>
      <c r="F23478" s="64"/>
    </row>
    <row r="23479" spans="4:6">
      <c r="D23479" s="63"/>
      <c r="F23479" s="64"/>
    </row>
    <row r="23480" spans="4:6">
      <c r="D23480" s="63"/>
      <c r="F23480" s="64"/>
    </row>
    <row r="23481" spans="4:6">
      <c r="D23481" s="63"/>
      <c r="F23481" s="64"/>
    </row>
    <row r="23482" spans="4:6">
      <c r="D23482" s="63"/>
      <c r="F23482" s="64"/>
    </row>
    <row r="23483" spans="4:6">
      <c r="D23483" s="63"/>
      <c r="F23483" s="64"/>
    </row>
    <row r="23484" spans="4:6">
      <c r="D23484" s="63"/>
      <c r="F23484" s="64"/>
    </row>
    <row r="23485" spans="4:6">
      <c r="D23485" s="63"/>
      <c r="F23485" s="64"/>
    </row>
    <row r="23486" spans="4:6">
      <c r="D23486" s="63"/>
      <c r="F23486" s="64"/>
    </row>
    <row r="23487" spans="4:6">
      <c r="D23487" s="63"/>
      <c r="F23487" s="64"/>
    </row>
    <row r="23488" spans="4:6">
      <c r="D23488" s="63"/>
      <c r="F23488" s="64"/>
    </row>
    <row r="23489" spans="4:6">
      <c r="D23489" s="63"/>
      <c r="F23489" s="64"/>
    </row>
    <row r="23490" spans="4:6">
      <c r="D23490" s="63"/>
      <c r="F23490" s="64"/>
    </row>
    <row r="23491" spans="4:6">
      <c r="D23491" s="63"/>
      <c r="F23491" s="64"/>
    </row>
    <row r="23492" spans="4:6">
      <c r="D23492" s="63"/>
      <c r="F23492" s="64"/>
    </row>
    <row r="23493" spans="4:6">
      <c r="D23493" s="63"/>
      <c r="F23493" s="64"/>
    </row>
    <row r="23494" spans="4:6">
      <c r="D23494" s="63"/>
      <c r="F23494" s="64"/>
    </row>
    <row r="23495" spans="4:6">
      <c r="D23495" s="63"/>
      <c r="F23495" s="64"/>
    </row>
    <row r="23496" spans="4:6">
      <c r="D23496" s="63"/>
      <c r="F23496" s="64"/>
    </row>
    <row r="23497" spans="4:6">
      <c r="D23497" s="63"/>
      <c r="F23497" s="64"/>
    </row>
    <row r="23498" spans="4:6">
      <c r="D23498" s="63"/>
      <c r="F23498" s="64"/>
    </row>
    <row r="23499" spans="4:6">
      <c r="D23499" s="63"/>
      <c r="F23499" s="64"/>
    </row>
    <row r="23500" spans="4:6">
      <c r="D23500" s="63"/>
      <c r="F23500" s="64"/>
    </row>
    <row r="23501" spans="4:6">
      <c r="D23501" s="63"/>
      <c r="F23501" s="64"/>
    </row>
    <row r="23502" spans="4:6">
      <c r="D23502" s="63"/>
      <c r="F23502" s="64"/>
    </row>
    <row r="23503" spans="4:6">
      <c r="D23503" s="63"/>
      <c r="F23503" s="64"/>
    </row>
    <row r="23504" spans="4:6">
      <c r="D23504" s="63"/>
      <c r="F23504" s="64"/>
    </row>
    <row r="23505" spans="4:6">
      <c r="D23505" s="63"/>
      <c r="F23505" s="64"/>
    </row>
    <row r="23506" spans="4:6">
      <c r="D23506" s="63"/>
      <c r="F23506" s="64"/>
    </row>
    <row r="23507" spans="4:6">
      <c r="D23507" s="63"/>
      <c r="F23507" s="64"/>
    </row>
    <row r="23508" spans="4:6">
      <c r="D23508" s="63"/>
      <c r="F23508" s="64"/>
    </row>
    <row r="23509" spans="4:6">
      <c r="D23509" s="63"/>
      <c r="F23509" s="64"/>
    </row>
    <row r="23510" spans="4:6">
      <c r="D23510" s="63"/>
      <c r="F23510" s="64"/>
    </row>
    <row r="23511" spans="4:6">
      <c r="D23511" s="63"/>
      <c r="F23511" s="64"/>
    </row>
    <row r="23512" spans="4:6">
      <c r="D23512" s="63"/>
      <c r="F23512" s="64"/>
    </row>
    <row r="23513" spans="4:6">
      <c r="D23513" s="63"/>
      <c r="F23513" s="64"/>
    </row>
    <row r="23514" spans="4:6">
      <c r="D23514" s="63"/>
      <c r="F23514" s="64"/>
    </row>
    <row r="23515" spans="4:6">
      <c r="D23515" s="63"/>
      <c r="F23515" s="64"/>
    </row>
    <row r="23516" spans="4:6">
      <c r="D23516" s="63"/>
      <c r="F23516" s="64"/>
    </row>
    <row r="23517" spans="4:6">
      <c r="D23517" s="63"/>
      <c r="F23517" s="64"/>
    </row>
    <row r="23518" spans="4:6">
      <c r="D23518" s="63"/>
      <c r="F23518" s="64"/>
    </row>
    <row r="23519" spans="4:6">
      <c r="D23519" s="63"/>
      <c r="F23519" s="64"/>
    </row>
    <row r="23520" spans="4:6">
      <c r="D23520" s="63"/>
      <c r="F23520" s="64"/>
    </row>
    <row r="23521" spans="4:6">
      <c r="D23521" s="63"/>
      <c r="F23521" s="64"/>
    </row>
    <row r="23522" spans="4:6">
      <c r="D23522" s="63"/>
      <c r="F23522" s="64"/>
    </row>
    <row r="23523" spans="4:6">
      <c r="D23523" s="63"/>
      <c r="F23523" s="64"/>
    </row>
    <row r="23524" spans="4:6">
      <c r="D23524" s="63"/>
      <c r="F23524" s="64"/>
    </row>
    <row r="23525" spans="4:6">
      <c r="D23525" s="63"/>
      <c r="F23525" s="64"/>
    </row>
    <row r="23526" spans="4:6">
      <c r="D23526" s="63"/>
      <c r="F23526" s="64"/>
    </row>
    <row r="23527" spans="4:6">
      <c r="D23527" s="63"/>
      <c r="F23527" s="64"/>
    </row>
    <row r="23528" spans="4:6">
      <c r="D23528" s="63"/>
      <c r="F23528" s="64"/>
    </row>
    <row r="23529" spans="4:6">
      <c r="D23529" s="63"/>
      <c r="F23529" s="64"/>
    </row>
    <row r="23530" spans="4:6">
      <c r="D23530" s="63"/>
      <c r="F23530" s="64"/>
    </row>
    <row r="23531" spans="4:6">
      <c r="D23531" s="63"/>
      <c r="F23531" s="64"/>
    </row>
    <row r="23532" spans="4:6">
      <c r="D23532" s="63"/>
      <c r="F23532" s="64"/>
    </row>
    <row r="23533" spans="4:6">
      <c r="D23533" s="63"/>
      <c r="F23533" s="64"/>
    </row>
    <row r="23534" spans="4:6">
      <c r="D23534" s="63"/>
      <c r="F23534" s="64"/>
    </row>
    <row r="23535" spans="4:6">
      <c r="D23535" s="63"/>
      <c r="F23535" s="64"/>
    </row>
    <row r="23536" spans="4:6">
      <c r="D23536" s="63"/>
      <c r="F23536" s="64"/>
    </row>
    <row r="23537" spans="4:6">
      <c r="D23537" s="63"/>
      <c r="F23537" s="64"/>
    </row>
    <row r="23538" spans="4:6">
      <c r="D23538" s="63"/>
      <c r="F23538" s="64"/>
    </row>
    <row r="23539" spans="4:6">
      <c r="D23539" s="63"/>
      <c r="F23539" s="64"/>
    </row>
    <row r="23540" spans="4:6">
      <c r="D23540" s="63"/>
      <c r="F23540" s="64"/>
    </row>
    <row r="23541" spans="4:6">
      <c r="D23541" s="63"/>
      <c r="F23541" s="64"/>
    </row>
    <row r="23542" spans="4:6">
      <c r="D23542" s="63"/>
      <c r="F23542" s="64"/>
    </row>
    <row r="23543" spans="4:6">
      <c r="D23543" s="63"/>
      <c r="F23543" s="64"/>
    </row>
    <row r="23544" spans="4:6">
      <c r="D23544" s="63"/>
      <c r="F23544" s="64"/>
    </row>
    <row r="23545" spans="4:6">
      <c r="D23545" s="63"/>
      <c r="F23545" s="64"/>
    </row>
    <row r="23546" spans="4:6">
      <c r="D23546" s="63"/>
      <c r="F23546" s="64"/>
    </row>
    <row r="23547" spans="4:6">
      <c r="D23547" s="63"/>
      <c r="F23547" s="64"/>
    </row>
    <row r="23548" spans="4:6">
      <c r="D23548" s="63"/>
      <c r="F23548" s="64"/>
    </row>
    <row r="23549" spans="4:6">
      <c r="D23549" s="63"/>
      <c r="F23549" s="64"/>
    </row>
    <row r="23550" spans="4:6">
      <c r="D23550" s="63"/>
      <c r="F23550" s="64"/>
    </row>
    <row r="23551" spans="4:6">
      <c r="D23551" s="63"/>
      <c r="F23551" s="64"/>
    </row>
    <row r="23552" spans="4:6">
      <c r="D23552" s="63"/>
      <c r="F23552" s="64"/>
    </row>
    <row r="23553" spans="4:6">
      <c r="D23553" s="63"/>
      <c r="F23553" s="64"/>
    </row>
    <row r="23554" spans="4:6">
      <c r="D23554" s="63"/>
      <c r="F23554" s="64"/>
    </row>
    <row r="23555" spans="4:6">
      <c r="D23555" s="63"/>
      <c r="F23555" s="64"/>
    </row>
    <row r="23556" spans="4:6">
      <c r="D23556" s="63"/>
      <c r="F23556" s="64"/>
    </row>
    <row r="23557" spans="4:6">
      <c r="D23557" s="63"/>
      <c r="F23557" s="64"/>
    </row>
    <row r="23558" spans="4:6">
      <c r="D23558" s="63"/>
      <c r="F23558" s="64"/>
    </row>
    <row r="23559" spans="4:6">
      <c r="D23559" s="63"/>
      <c r="F23559" s="64"/>
    </row>
    <row r="23560" spans="4:6">
      <c r="D23560" s="63"/>
      <c r="F23560" s="64"/>
    </row>
    <row r="23561" spans="4:6">
      <c r="D23561" s="63"/>
      <c r="F23561" s="64"/>
    </row>
    <row r="23562" spans="4:6">
      <c r="D23562" s="63"/>
      <c r="F23562" s="64"/>
    </row>
    <row r="23563" spans="4:6">
      <c r="D23563" s="63"/>
      <c r="F23563" s="64"/>
    </row>
    <row r="23564" spans="4:6">
      <c r="D23564" s="63"/>
      <c r="F23564" s="64"/>
    </row>
    <row r="23565" spans="4:6">
      <c r="D23565" s="63"/>
      <c r="F23565" s="64"/>
    </row>
    <row r="23566" spans="4:6">
      <c r="D23566" s="63"/>
      <c r="F23566" s="64"/>
    </row>
    <row r="23567" spans="4:6">
      <c r="D23567" s="63"/>
      <c r="F23567" s="64"/>
    </row>
    <row r="23568" spans="4:6">
      <c r="D23568" s="63"/>
      <c r="F23568" s="64"/>
    </row>
    <row r="23569" spans="4:6">
      <c r="D23569" s="63"/>
      <c r="F23569" s="64"/>
    </row>
    <row r="23570" spans="4:6">
      <c r="D23570" s="63"/>
      <c r="F23570" s="64"/>
    </row>
    <row r="23571" spans="4:6">
      <c r="D23571" s="63"/>
      <c r="F23571" s="64"/>
    </row>
    <row r="23572" spans="4:6">
      <c r="D23572" s="63"/>
      <c r="F23572" s="64"/>
    </row>
    <row r="23573" spans="4:6">
      <c r="D23573" s="63"/>
      <c r="F23573" s="64"/>
    </row>
    <row r="23574" spans="4:6">
      <c r="D23574" s="63"/>
      <c r="F23574" s="64"/>
    </row>
    <row r="23575" spans="4:6">
      <c r="D23575" s="63"/>
      <c r="F23575" s="64"/>
    </row>
    <row r="23576" spans="4:6">
      <c r="D23576" s="63"/>
      <c r="F23576" s="64"/>
    </row>
    <row r="23577" spans="4:6">
      <c r="D23577" s="63"/>
      <c r="F23577" s="64"/>
    </row>
    <row r="23578" spans="4:6">
      <c r="D23578" s="63"/>
      <c r="F23578" s="64"/>
    </row>
    <row r="23579" spans="4:6">
      <c r="D23579" s="63"/>
      <c r="F23579" s="64"/>
    </row>
    <row r="23580" spans="4:6">
      <c r="D23580" s="63"/>
      <c r="F23580" s="64"/>
    </row>
    <row r="23581" spans="4:6">
      <c r="D23581" s="63"/>
      <c r="F23581" s="64"/>
    </row>
    <row r="23582" spans="4:6">
      <c r="D23582" s="63"/>
      <c r="F23582" s="64"/>
    </row>
    <row r="23583" spans="4:6">
      <c r="D23583" s="63"/>
      <c r="F23583" s="64"/>
    </row>
    <row r="23584" spans="4:6">
      <c r="D23584" s="63"/>
      <c r="F23584" s="64"/>
    </row>
    <row r="23585" spans="4:6">
      <c r="D23585" s="63"/>
      <c r="F23585" s="64"/>
    </row>
    <row r="23586" spans="4:6">
      <c r="D23586" s="63"/>
      <c r="F23586" s="64"/>
    </row>
    <row r="23587" spans="4:6">
      <c r="D23587" s="63"/>
      <c r="F23587" s="64"/>
    </row>
    <row r="23588" spans="4:6">
      <c r="D23588" s="63"/>
      <c r="F23588" s="64"/>
    </row>
    <row r="23589" spans="4:6">
      <c r="D23589" s="63"/>
      <c r="F23589" s="64"/>
    </row>
    <row r="23590" spans="4:6">
      <c r="D23590" s="63"/>
      <c r="F23590" s="64"/>
    </row>
    <row r="23591" spans="4:6">
      <c r="D23591" s="63"/>
      <c r="F23591" s="64"/>
    </row>
    <row r="23592" spans="4:6">
      <c r="D23592" s="63"/>
      <c r="F23592" s="64"/>
    </row>
    <row r="23593" spans="4:6">
      <c r="D23593" s="63"/>
      <c r="F23593" s="64"/>
    </row>
    <row r="23594" spans="4:6">
      <c r="D23594" s="63"/>
      <c r="F23594" s="64"/>
    </row>
    <row r="23595" spans="4:6">
      <c r="D23595" s="63"/>
      <c r="F23595" s="64"/>
    </row>
    <row r="23596" spans="4:6">
      <c r="D23596" s="63"/>
      <c r="F23596" s="64"/>
    </row>
    <row r="23597" spans="4:6">
      <c r="D23597" s="63"/>
      <c r="F23597" s="64"/>
    </row>
    <row r="23598" spans="4:6">
      <c r="D23598" s="63"/>
      <c r="F23598" s="64"/>
    </row>
    <row r="23599" spans="4:6">
      <c r="D23599" s="63"/>
      <c r="F23599" s="64"/>
    </row>
    <row r="23600" spans="4:6">
      <c r="D23600" s="63"/>
      <c r="F23600" s="64"/>
    </row>
    <row r="23601" spans="4:6">
      <c r="D23601" s="63"/>
      <c r="F23601" s="64"/>
    </row>
    <row r="23602" spans="4:6">
      <c r="D23602" s="63"/>
      <c r="F23602" s="64"/>
    </row>
    <row r="23603" spans="4:6">
      <c r="D23603" s="63"/>
      <c r="F23603" s="64"/>
    </row>
    <row r="23604" spans="4:6">
      <c r="D23604" s="63"/>
      <c r="F23604" s="64"/>
    </row>
    <row r="23605" spans="4:6">
      <c r="D23605" s="63"/>
      <c r="F23605" s="64"/>
    </row>
    <row r="23606" spans="4:6">
      <c r="D23606" s="63"/>
      <c r="F23606" s="64"/>
    </row>
    <row r="23607" spans="4:6">
      <c r="D23607" s="63"/>
      <c r="F23607" s="64"/>
    </row>
    <row r="23608" spans="4:6">
      <c r="D23608" s="63"/>
      <c r="F23608" s="64"/>
    </row>
    <row r="23609" spans="4:6">
      <c r="D23609" s="63"/>
      <c r="F23609" s="64"/>
    </row>
    <row r="23610" spans="4:6">
      <c r="D23610" s="63"/>
      <c r="F23610" s="64"/>
    </row>
    <row r="23611" spans="4:6">
      <c r="D23611" s="63"/>
      <c r="F23611" s="64"/>
    </row>
    <row r="23612" spans="4:6">
      <c r="D23612" s="63"/>
      <c r="F23612" s="64"/>
    </row>
    <row r="23613" spans="4:6">
      <c r="D23613" s="63"/>
      <c r="F23613" s="64"/>
    </row>
    <row r="23614" spans="4:6">
      <c r="D23614" s="63"/>
      <c r="F23614" s="64"/>
    </row>
    <row r="23615" spans="4:6">
      <c r="D23615" s="63"/>
      <c r="F23615" s="64"/>
    </row>
    <row r="23616" spans="4:6">
      <c r="D23616" s="63"/>
      <c r="F23616" s="64"/>
    </row>
    <row r="23617" spans="4:6">
      <c r="D23617" s="63"/>
      <c r="F23617" s="64"/>
    </row>
    <row r="23618" spans="4:6">
      <c r="D23618" s="63"/>
      <c r="F23618" s="64"/>
    </row>
    <row r="23619" spans="4:6">
      <c r="D23619" s="63"/>
      <c r="F23619" s="64"/>
    </row>
    <row r="23620" spans="4:6">
      <c r="D23620" s="63"/>
      <c r="F23620" s="64"/>
    </row>
    <row r="23621" spans="4:6">
      <c r="D23621" s="63"/>
      <c r="F23621" s="64"/>
    </row>
    <row r="23622" spans="4:6">
      <c r="D23622" s="63"/>
      <c r="F23622" s="64"/>
    </row>
    <row r="23623" spans="4:6">
      <c r="D23623" s="63"/>
      <c r="F23623" s="64"/>
    </row>
    <row r="23624" spans="4:6">
      <c r="D23624" s="63"/>
      <c r="F23624" s="64"/>
    </row>
    <row r="23625" spans="4:6">
      <c r="D23625" s="63"/>
      <c r="F23625" s="64"/>
    </row>
    <row r="23626" spans="4:6">
      <c r="D23626" s="63"/>
      <c r="F23626" s="64"/>
    </row>
    <row r="23627" spans="4:6">
      <c r="D23627" s="63"/>
      <c r="F23627" s="64"/>
    </row>
    <row r="23628" spans="4:6">
      <c r="D23628" s="63"/>
      <c r="F23628" s="64"/>
    </row>
    <row r="23629" spans="4:6">
      <c r="D23629" s="63"/>
      <c r="F23629" s="64"/>
    </row>
    <row r="23630" spans="4:6">
      <c r="D23630" s="63"/>
      <c r="F23630" s="64"/>
    </row>
    <row r="23631" spans="4:6">
      <c r="D23631" s="63"/>
      <c r="F23631" s="64"/>
    </row>
    <row r="23632" spans="4:6">
      <c r="D23632" s="63"/>
      <c r="F23632" s="64"/>
    </row>
    <row r="23633" spans="4:6">
      <c r="D23633" s="63"/>
      <c r="F23633" s="64"/>
    </row>
    <row r="23634" spans="4:6">
      <c r="D23634" s="63"/>
      <c r="F23634" s="64"/>
    </row>
    <row r="23635" spans="4:6">
      <c r="D23635" s="63"/>
      <c r="F23635" s="64"/>
    </row>
    <row r="23636" spans="4:6">
      <c r="D23636" s="63"/>
      <c r="F23636" s="64"/>
    </row>
    <row r="23637" spans="4:6">
      <c r="D23637" s="63"/>
      <c r="F23637" s="64"/>
    </row>
    <row r="23638" spans="4:6">
      <c r="D23638" s="63"/>
      <c r="F23638" s="64"/>
    </row>
    <row r="23639" spans="4:6">
      <c r="D23639" s="63"/>
      <c r="F23639" s="64"/>
    </row>
    <row r="23640" spans="4:6">
      <c r="D23640" s="63"/>
      <c r="F23640" s="64"/>
    </row>
    <row r="23641" spans="4:6">
      <c r="D23641" s="63"/>
      <c r="F23641" s="64"/>
    </row>
    <row r="23642" spans="4:6">
      <c r="D23642" s="63"/>
      <c r="F23642" s="64"/>
    </row>
    <row r="23643" spans="4:6">
      <c r="D23643" s="63"/>
      <c r="F23643" s="64"/>
    </row>
    <row r="23644" spans="4:6">
      <c r="D23644" s="63"/>
      <c r="F23644" s="64"/>
    </row>
    <row r="23645" spans="4:6">
      <c r="D23645" s="63"/>
      <c r="F23645" s="64"/>
    </row>
    <row r="23646" spans="4:6">
      <c r="D23646" s="63"/>
      <c r="F23646" s="64"/>
    </row>
    <row r="23647" spans="4:6">
      <c r="D23647" s="63"/>
      <c r="F23647" s="64"/>
    </row>
    <row r="23648" spans="4:6">
      <c r="D23648" s="63"/>
      <c r="F23648" s="64"/>
    </row>
    <row r="23649" spans="4:6">
      <c r="D23649" s="63"/>
      <c r="F23649" s="64"/>
    </row>
    <row r="23650" spans="4:6">
      <c r="D23650" s="63"/>
      <c r="F23650" s="64"/>
    </row>
    <row r="23651" spans="4:6">
      <c r="D23651" s="63"/>
      <c r="F23651" s="64"/>
    </row>
    <row r="23652" spans="4:6">
      <c r="D23652" s="63"/>
      <c r="F23652" s="64"/>
    </row>
    <row r="23653" spans="4:6">
      <c r="D23653" s="63"/>
      <c r="F23653" s="64"/>
    </row>
    <row r="23654" spans="4:6">
      <c r="D23654" s="63"/>
      <c r="F23654" s="64"/>
    </row>
    <row r="23655" spans="4:6">
      <c r="D23655" s="63"/>
      <c r="F23655" s="64"/>
    </row>
    <row r="23656" spans="4:6">
      <c r="D23656" s="63"/>
      <c r="F23656" s="64"/>
    </row>
    <row r="23657" spans="4:6">
      <c r="D23657" s="63"/>
      <c r="F23657" s="64"/>
    </row>
    <row r="23658" spans="4:6">
      <c r="D23658" s="63"/>
      <c r="F23658" s="64"/>
    </row>
    <row r="23659" spans="4:6">
      <c r="D23659" s="63"/>
      <c r="F23659" s="64"/>
    </row>
    <row r="23660" spans="4:6">
      <c r="D23660" s="63"/>
      <c r="F23660" s="64"/>
    </row>
    <row r="23661" spans="4:6">
      <c r="D23661" s="63"/>
      <c r="F23661" s="64"/>
    </row>
    <row r="23662" spans="4:6">
      <c r="D23662" s="63"/>
      <c r="F23662" s="64"/>
    </row>
    <row r="23663" spans="4:6">
      <c r="D23663" s="63"/>
      <c r="F23663" s="64"/>
    </row>
    <row r="23664" spans="4:6">
      <c r="D23664" s="63"/>
      <c r="F23664" s="64"/>
    </row>
    <row r="23665" spans="4:6">
      <c r="D23665" s="63"/>
      <c r="F23665" s="64"/>
    </row>
    <row r="23666" spans="4:6">
      <c r="D23666" s="63"/>
      <c r="F23666" s="64"/>
    </row>
    <row r="23667" spans="4:6">
      <c r="D23667" s="63"/>
      <c r="F23667" s="64"/>
    </row>
    <row r="23668" spans="4:6">
      <c r="D23668" s="63"/>
      <c r="F23668" s="64"/>
    </row>
    <row r="23669" spans="4:6">
      <c r="D23669" s="63"/>
      <c r="F23669" s="64"/>
    </row>
    <row r="23670" spans="4:6">
      <c r="D23670" s="63"/>
      <c r="F23670" s="64"/>
    </row>
    <row r="23671" spans="4:6">
      <c r="D23671" s="63"/>
      <c r="F23671" s="64"/>
    </row>
    <row r="23672" spans="4:6">
      <c r="D23672" s="63"/>
      <c r="F23672" s="64"/>
    </row>
    <row r="23673" spans="4:6">
      <c r="D23673" s="63"/>
      <c r="F23673" s="64"/>
    </row>
    <row r="23674" spans="4:6">
      <c r="D23674" s="63"/>
      <c r="F23674" s="64"/>
    </row>
    <row r="23675" spans="4:6">
      <c r="D23675" s="63"/>
      <c r="F23675" s="64"/>
    </row>
    <row r="23676" spans="4:6">
      <c r="D23676" s="63"/>
      <c r="F23676" s="64"/>
    </row>
    <row r="23677" spans="4:6">
      <c r="D23677" s="63"/>
      <c r="F23677" s="64"/>
    </row>
    <row r="23678" spans="4:6">
      <c r="D23678" s="63"/>
      <c r="F23678" s="64"/>
    </row>
    <row r="23679" spans="4:6">
      <c r="D23679" s="63"/>
      <c r="F23679" s="64"/>
    </row>
    <row r="23680" spans="4:6">
      <c r="D23680" s="63"/>
      <c r="F23680" s="64"/>
    </row>
    <row r="23681" spans="4:6">
      <c r="D23681" s="63"/>
      <c r="F23681" s="64"/>
    </row>
    <row r="23682" spans="4:6">
      <c r="D23682" s="63"/>
      <c r="F23682" s="64"/>
    </row>
    <row r="23683" spans="4:6">
      <c r="D23683" s="63"/>
      <c r="F23683" s="64"/>
    </row>
    <row r="23684" spans="4:6">
      <c r="D23684" s="63"/>
      <c r="F23684" s="64"/>
    </row>
    <row r="23685" spans="4:6">
      <c r="D23685" s="63"/>
      <c r="F23685" s="64"/>
    </row>
    <row r="23686" spans="4:6">
      <c r="D23686" s="63"/>
      <c r="F23686" s="64"/>
    </row>
    <row r="23687" spans="4:6">
      <c r="D23687" s="63"/>
      <c r="F23687" s="64"/>
    </row>
    <row r="23688" spans="4:6">
      <c r="D23688" s="63"/>
      <c r="F23688" s="64"/>
    </row>
    <row r="23689" spans="4:6">
      <c r="D23689" s="63"/>
      <c r="F23689" s="64"/>
    </row>
    <row r="23690" spans="4:6">
      <c r="D23690" s="63"/>
      <c r="F23690" s="64"/>
    </row>
    <row r="23691" spans="4:6">
      <c r="D23691" s="63"/>
      <c r="F23691" s="64"/>
    </row>
    <row r="23692" spans="4:6">
      <c r="D23692" s="63"/>
      <c r="F23692" s="64"/>
    </row>
    <row r="23693" spans="4:6">
      <c r="D23693" s="63"/>
      <c r="F23693" s="64"/>
    </row>
    <row r="23694" spans="4:6">
      <c r="D23694" s="63"/>
      <c r="F23694" s="64"/>
    </row>
    <row r="23695" spans="4:6">
      <c r="D23695" s="63"/>
      <c r="F23695" s="64"/>
    </row>
    <row r="23696" spans="4:6">
      <c r="D23696" s="63"/>
      <c r="F23696" s="64"/>
    </row>
    <row r="23697" spans="4:6">
      <c r="D23697" s="63"/>
      <c r="F23697" s="64"/>
    </row>
    <row r="23698" spans="4:6">
      <c r="D23698" s="63"/>
      <c r="F23698" s="64"/>
    </row>
    <row r="23699" spans="4:6">
      <c r="D23699" s="63"/>
      <c r="F23699" s="64"/>
    </row>
    <row r="23700" spans="4:6">
      <c r="D23700" s="63"/>
      <c r="F23700" s="64"/>
    </row>
    <row r="23701" spans="4:6">
      <c r="D23701" s="63"/>
      <c r="F23701" s="64"/>
    </row>
    <row r="23702" spans="4:6">
      <c r="D23702" s="63"/>
      <c r="F23702" s="64"/>
    </row>
    <row r="23703" spans="4:6">
      <c r="D23703" s="63"/>
      <c r="F23703" s="64"/>
    </row>
    <row r="23704" spans="4:6">
      <c r="D23704" s="63"/>
      <c r="F23704" s="64"/>
    </row>
    <row r="23705" spans="4:6">
      <c r="D23705" s="63"/>
      <c r="F23705" s="64"/>
    </row>
    <row r="23706" spans="4:6">
      <c r="D23706" s="63"/>
      <c r="F23706" s="64"/>
    </row>
    <row r="23707" spans="4:6">
      <c r="D23707" s="63"/>
      <c r="F23707" s="64"/>
    </row>
    <row r="23708" spans="4:6">
      <c r="D23708" s="63"/>
      <c r="F23708" s="64"/>
    </row>
    <row r="23709" spans="4:6">
      <c r="D23709" s="63"/>
      <c r="F23709" s="64"/>
    </row>
    <row r="23710" spans="4:6">
      <c r="D23710" s="63"/>
      <c r="F23710" s="64"/>
    </row>
    <row r="23711" spans="4:6">
      <c r="D23711" s="63"/>
      <c r="F23711" s="64"/>
    </row>
    <row r="23712" spans="4:6">
      <c r="D23712" s="63"/>
      <c r="F23712" s="64"/>
    </row>
    <row r="23713" spans="4:6">
      <c r="D23713" s="63"/>
      <c r="F23713" s="64"/>
    </row>
    <row r="23714" spans="4:6">
      <c r="D23714" s="63"/>
      <c r="F23714" s="64"/>
    </row>
    <row r="23715" spans="4:6">
      <c r="D23715" s="63"/>
      <c r="F23715" s="64"/>
    </row>
    <row r="23716" spans="4:6">
      <c r="D23716" s="63"/>
      <c r="F23716" s="64"/>
    </row>
    <row r="23717" spans="4:6">
      <c r="D23717" s="63"/>
      <c r="F23717" s="64"/>
    </row>
    <row r="23718" spans="4:6">
      <c r="D23718" s="63"/>
      <c r="F23718" s="64"/>
    </row>
    <row r="23719" spans="4:6">
      <c r="D23719" s="63"/>
      <c r="F23719" s="64"/>
    </row>
    <row r="23720" spans="4:6">
      <c r="D23720" s="63"/>
      <c r="F23720" s="64"/>
    </row>
    <row r="23721" spans="4:6">
      <c r="D23721" s="63"/>
      <c r="F23721" s="64"/>
    </row>
    <row r="23722" spans="4:6">
      <c r="D23722" s="63"/>
      <c r="F23722" s="64"/>
    </row>
    <row r="23723" spans="4:6">
      <c r="D23723" s="63"/>
      <c r="F23723" s="64"/>
    </row>
    <row r="23724" spans="4:6">
      <c r="D23724" s="63"/>
      <c r="F23724" s="64"/>
    </row>
    <row r="23725" spans="4:6">
      <c r="D23725" s="63"/>
      <c r="F23725" s="64"/>
    </row>
    <row r="23726" spans="4:6">
      <c r="D23726" s="63"/>
      <c r="F23726" s="64"/>
    </row>
    <row r="23727" spans="4:6">
      <c r="D23727" s="63"/>
      <c r="F23727" s="64"/>
    </row>
    <row r="23728" spans="4:6">
      <c r="D23728" s="63"/>
      <c r="F23728" s="64"/>
    </row>
    <row r="23729" spans="4:6">
      <c r="D23729" s="63"/>
      <c r="F23729" s="64"/>
    </row>
    <row r="23730" spans="4:6">
      <c r="D23730" s="63"/>
      <c r="F23730" s="64"/>
    </row>
    <row r="23731" spans="4:6">
      <c r="D23731" s="63"/>
      <c r="F23731" s="64"/>
    </row>
    <row r="23732" spans="4:6">
      <c r="D23732" s="63"/>
      <c r="F23732" s="64"/>
    </row>
    <row r="23733" spans="4:6">
      <c r="D23733" s="63"/>
      <c r="F23733" s="64"/>
    </row>
    <row r="23734" spans="4:6">
      <c r="D23734" s="63"/>
      <c r="F23734" s="64"/>
    </row>
    <row r="23735" spans="4:6">
      <c r="D23735" s="63"/>
      <c r="F23735" s="64"/>
    </row>
    <row r="23736" spans="4:6">
      <c r="D23736" s="63"/>
      <c r="F23736" s="64"/>
    </row>
    <row r="23737" spans="4:6">
      <c r="D23737" s="63"/>
      <c r="F23737" s="64"/>
    </row>
    <row r="23738" spans="4:6">
      <c r="D23738" s="63"/>
      <c r="F23738" s="64"/>
    </row>
    <row r="23739" spans="4:6">
      <c r="D23739" s="63"/>
      <c r="F23739" s="64"/>
    </row>
    <row r="23740" spans="4:6">
      <c r="D23740" s="63"/>
      <c r="F23740" s="64"/>
    </row>
    <row r="23741" spans="4:6">
      <c r="D23741" s="63"/>
      <c r="F23741" s="64"/>
    </row>
    <row r="23742" spans="4:6">
      <c r="D23742" s="63"/>
      <c r="F23742" s="64"/>
    </row>
    <row r="23743" spans="4:6">
      <c r="D23743" s="63"/>
      <c r="F23743" s="64"/>
    </row>
    <row r="23744" spans="4:6">
      <c r="D23744" s="63"/>
      <c r="F23744" s="64"/>
    </row>
    <row r="23745" spans="4:6">
      <c r="D23745" s="63"/>
      <c r="F23745" s="64"/>
    </row>
    <row r="23746" spans="4:6">
      <c r="D23746" s="63"/>
      <c r="F23746" s="64"/>
    </row>
    <row r="23747" spans="4:6">
      <c r="D23747" s="63"/>
      <c r="F23747" s="64"/>
    </row>
    <row r="23748" spans="4:6">
      <c r="D23748" s="63"/>
      <c r="F23748" s="64"/>
    </row>
    <row r="23749" spans="4:6">
      <c r="D23749" s="63"/>
      <c r="F23749" s="64"/>
    </row>
    <row r="23750" spans="4:6">
      <c r="D23750" s="63"/>
      <c r="F23750" s="64"/>
    </row>
    <row r="23751" spans="4:6">
      <c r="D23751" s="63"/>
      <c r="F23751" s="64"/>
    </row>
    <row r="23752" spans="4:6">
      <c r="D23752" s="63"/>
      <c r="F23752" s="64"/>
    </row>
    <row r="23753" spans="4:6">
      <c r="D23753" s="63"/>
      <c r="F23753" s="64"/>
    </row>
    <row r="23754" spans="4:6">
      <c r="D23754" s="63"/>
      <c r="F23754" s="64"/>
    </row>
    <row r="23755" spans="4:6">
      <c r="D23755" s="63"/>
      <c r="F23755" s="64"/>
    </row>
    <row r="23756" spans="4:6">
      <c r="D23756" s="63"/>
      <c r="F23756" s="64"/>
    </row>
    <row r="23757" spans="4:6">
      <c r="D23757" s="63"/>
      <c r="F23757" s="64"/>
    </row>
    <row r="23758" spans="4:6">
      <c r="D23758" s="63"/>
      <c r="F23758" s="64"/>
    </row>
    <row r="23759" spans="4:6">
      <c r="D23759" s="63"/>
      <c r="F23759" s="64"/>
    </row>
    <row r="23760" spans="4:6">
      <c r="D23760" s="63"/>
      <c r="F23760" s="64"/>
    </row>
    <row r="23761" spans="4:6">
      <c r="D23761" s="63"/>
      <c r="F23761" s="64"/>
    </row>
    <row r="23762" spans="4:6">
      <c r="D23762" s="63"/>
      <c r="F23762" s="64"/>
    </row>
    <row r="23763" spans="4:6">
      <c r="D23763" s="63"/>
      <c r="F23763" s="64"/>
    </row>
    <row r="23764" spans="4:6">
      <c r="D23764" s="63"/>
      <c r="F23764" s="64"/>
    </row>
    <row r="23765" spans="4:6">
      <c r="D23765" s="63"/>
      <c r="F23765" s="64"/>
    </row>
    <row r="23766" spans="4:6">
      <c r="D23766" s="63"/>
      <c r="F23766" s="64"/>
    </row>
    <row r="23767" spans="4:6">
      <c r="D23767" s="63"/>
      <c r="F23767" s="64"/>
    </row>
    <row r="23768" spans="4:6">
      <c r="D23768" s="63"/>
      <c r="F23768" s="64"/>
    </row>
    <row r="23769" spans="4:6">
      <c r="D23769" s="63"/>
      <c r="F23769" s="64"/>
    </row>
    <row r="23770" spans="4:6">
      <c r="D23770" s="63"/>
      <c r="F23770" s="64"/>
    </row>
    <row r="23771" spans="4:6">
      <c r="D23771" s="63"/>
      <c r="F23771" s="64"/>
    </row>
    <row r="23772" spans="4:6">
      <c r="D23772" s="63"/>
      <c r="F23772" s="64"/>
    </row>
    <row r="23773" spans="4:6">
      <c r="D23773" s="63"/>
      <c r="F23773" s="64"/>
    </row>
    <row r="23774" spans="4:6">
      <c r="D23774" s="63"/>
      <c r="F23774" s="64"/>
    </row>
    <row r="23775" spans="4:6">
      <c r="D23775" s="63"/>
      <c r="F23775" s="64"/>
    </row>
    <row r="23776" spans="4:6">
      <c r="D23776" s="63"/>
      <c r="F23776" s="64"/>
    </row>
    <row r="23777" spans="4:6">
      <c r="D23777" s="63"/>
      <c r="F23777" s="64"/>
    </row>
    <row r="23778" spans="4:6">
      <c r="D23778" s="63"/>
      <c r="F23778" s="64"/>
    </row>
    <row r="23779" spans="4:6">
      <c r="D23779" s="63"/>
      <c r="F23779" s="64"/>
    </row>
    <row r="23780" spans="4:6">
      <c r="D23780" s="63"/>
      <c r="F23780" s="64"/>
    </row>
    <row r="23781" spans="4:6">
      <c r="D23781" s="63"/>
      <c r="F23781" s="64"/>
    </row>
    <row r="23782" spans="4:6">
      <c r="D23782" s="63"/>
      <c r="F23782" s="64"/>
    </row>
    <row r="23783" spans="4:6">
      <c r="D23783" s="63"/>
      <c r="F23783" s="64"/>
    </row>
    <row r="23784" spans="4:6">
      <c r="D23784" s="63"/>
      <c r="F23784" s="64"/>
    </row>
    <row r="23785" spans="4:6">
      <c r="D23785" s="63"/>
      <c r="F23785" s="64"/>
    </row>
    <row r="23786" spans="4:6">
      <c r="D23786" s="63"/>
      <c r="F23786" s="64"/>
    </row>
    <row r="23787" spans="4:6">
      <c r="D23787" s="63"/>
      <c r="F23787" s="64"/>
    </row>
    <row r="23788" spans="4:6">
      <c r="D23788" s="63"/>
      <c r="F23788" s="64"/>
    </row>
    <row r="23789" spans="4:6">
      <c r="D23789" s="63"/>
      <c r="F23789" s="64"/>
    </row>
    <row r="23790" spans="4:6">
      <c r="D23790" s="63"/>
      <c r="F23790" s="64"/>
    </row>
    <row r="23791" spans="4:6">
      <c r="D23791" s="63"/>
      <c r="F23791" s="64"/>
    </row>
    <row r="23792" spans="4:6">
      <c r="D23792" s="63"/>
      <c r="F23792" s="64"/>
    </row>
    <row r="23793" spans="4:6">
      <c r="D23793" s="63"/>
      <c r="F23793" s="64"/>
    </row>
    <row r="23794" spans="4:6">
      <c r="D23794" s="63"/>
      <c r="F23794" s="64"/>
    </row>
    <row r="23795" spans="4:6">
      <c r="D23795" s="63"/>
      <c r="F23795" s="64"/>
    </row>
    <row r="23796" spans="4:6">
      <c r="D23796" s="63"/>
      <c r="F23796" s="64"/>
    </row>
    <row r="23797" spans="4:6">
      <c r="D23797" s="63"/>
      <c r="F23797" s="64"/>
    </row>
    <row r="23798" spans="4:6">
      <c r="D23798" s="63"/>
      <c r="F23798" s="64"/>
    </row>
    <row r="23799" spans="4:6">
      <c r="D23799" s="63"/>
      <c r="F23799" s="64"/>
    </row>
    <row r="23800" spans="4:6">
      <c r="D23800" s="63"/>
      <c r="F23800" s="64"/>
    </row>
    <row r="23801" spans="4:6">
      <c r="D23801" s="63"/>
      <c r="F23801" s="64"/>
    </row>
    <row r="23802" spans="4:6">
      <c r="D23802" s="63"/>
      <c r="F23802" s="64"/>
    </row>
    <row r="23803" spans="4:6">
      <c r="D23803" s="63"/>
      <c r="F23803" s="64"/>
    </row>
    <row r="23804" spans="4:6">
      <c r="D23804" s="63"/>
      <c r="F23804" s="64"/>
    </row>
    <row r="23805" spans="4:6">
      <c r="D23805" s="63"/>
      <c r="F23805" s="64"/>
    </row>
    <row r="23806" spans="4:6">
      <c r="D23806" s="63"/>
      <c r="F23806" s="64"/>
    </row>
    <row r="23807" spans="4:6">
      <c r="D23807" s="63"/>
      <c r="F23807" s="64"/>
    </row>
    <row r="23808" spans="4:6">
      <c r="D23808" s="63"/>
      <c r="F23808" s="64"/>
    </row>
    <row r="23809" spans="4:6">
      <c r="D23809" s="63"/>
      <c r="F23809" s="64"/>
    </row>
    <row r="23810" spans="4:6">
      <c r="D23810" s="63"/>
      <c r="F23810" s="64"/>
    </row>
    <row r="23811" spans="4:6">
      <c r="D23811" s="63"/>
      <c r="F23811" s="64"/>
    </row>
    <row r="23812" spans="4:6">
      <c r="D23812" s="63"/>
      <c r="F23812" s="64"/>
    </row>
    <row r="23813" spans="4:6">
      <c r="D23813" s="63"/>
      <c r="F23813" s="64"/>
    </row>
    <row r="23814" spans="4:6">
      <c r="D23814" s="63"/>
      <c r="F23814" s="64"/>
    </row>
    <row r="23815" spans="4:6">
      <c r="D23815" s="63"/>
      <c r="F23815" s="64"/>
    </row>
    <row r="23816" spans="4:6">
      <c r="D23816" s="63"/>
      <c r="F23816" s="64"/>
    </row>
    <row r="23817" spans="4:6">
      <c r="D23817" s="63"/>
      <c r="F23817" s="64"/>
    </row>
    <row r="23818" spans="4:6">
      <c r="D23818" s="63"/>
      <c r="F23818" s="64"/>
    </row>
    <row r="23819" spans="4:6">
      <c r="D23819" s="63"/>
      <c r="F23819" s="64"/>
    </row>
    <row r="23820" spans="4:6">
      <c r="D23820" s="63"/>
      <c r="F23820" s="64"/>
    </row>
    <row r="23821" spans="4:6">
      <c r="D23821" s="63"/>
      <c r="F23821" s="64"/>
    </row>
    <row r="23822" spans="4:6">
      <c r="D23822" s="63"/>
      <c r="F23822" s="64"/>
    </row>
    <row r="23823" spans="4:6">
      <c r="D23823" s="63"/>
      <c r="F23823" s="64"/>
    </row>
    <row r="23824" spans="4:6">
      <c r="D23824" s="63"/>
      <c r="F23824" s="64"/>
    </row>
    <row r="23825" spans="4:6">
      <c r="D23825" s="63"/>
      <c r="F23825" s="64"/>
    </row>
    <row r="23826" spans="4:6">
      <c r="D23826" s="63"/>
      <c r="F23826" s="64"/>
    </row>
    <row r="23827" spans="4:6">
      <c r="D23827" s="63"/>
      <c r="F23827" s="64"/>
    </row>
    <row r="23828" spans="4:6">
      <c r="D23828" s="63"/>
      <c r="F23828" s="64"/>
    </row>
    <row r="23829" spans="4:6">
      <c r="D23829" s="63"/>
      <c r="F23829" s="64"/>
    </row>
    <row r="23830" spans="4:6">
      <c r="D23830" s="63"/>
      <c r="F23830" s="64"/>
    </row>
    <row r="23831" spans="4:6">
      <c r="D23831" s="63"/>
      <c r="F23831" s="64"/>
    </row>
    <row r="23832" spans="4:6">
      <c r="D23832" s="63"/>
      <c r="F23832" s="64"/>
    </row>
    <row r="23833" spans="4:6">
      <c r="D23833" s="63"/>
      <c r="F23833" s="64"/>
    </row>
    <row r="23834" spans="4:6">
      <c r="D23834" s="63"/>
      <c r="F23834" s="64"/>
    </row>
    <row r="23835" spans="4:6">
      <c r="D23835" s="63"/>
      <c r="F23835" s="64"/>
    </row>
    <row r="23836" spans="4:6">
      <c r="D23836" s="63"/>
      <c r="F23836" s="64"/>
    </row>
    <row r="23837" spans="4:6">
      <c r="D23837" s="63"/>
      <c r="F23837" s="64"/>
    </row>
    <row r="23838" spans="4:6">
      <c r="D23838" s="63"/>
      <c r="F23838" s="64"/>
    </row>
    <row r="23839" spans="4:6">
      <c r="D23839" s="63"/>
      <c r="F23839" s="64"/>
    </row>
    <row r="23840" spans="4:6">
      <c r="D23840" s="63"/>
      <c r="F23840" s="64"/>
    </row>
    <row r="23841" spans="4:6">
      <c r="D23841" s="63"/>
      <c r="F23841" s="64"/>
    </row>
    <row r="23842" spans="4:6">
      <c r="D23842" s="63"/>
      <c r="F23842" s="64"/>
    </row>
    <row r="23843" spans="4:6">
      <c r="D23843" s="63"/>
      <c r="F23843" s="64"/>
    </row>
    <row r="23844" spans="4:6">
      <c r="D23844" s="63"/>
      <c r="F23844" s="64"/>
    </row>
    <row r="23845" spans="4:6">
      <c r="D23845" s="63"/>
      <c r="F23845" s="64"/>
    </row>
    <row r="23846" spans="4:6">
      <c r="D23846" s="63"/>
      <c r="F23846" s="64"/>
    </row>
    <row r="23847" spans="4:6">
      <c r="D23847" s="63"/>
      <c r="F23847" s="64"/>
    </row>
    <row r="23848" spans="4:6">
      <c r="D23848" s="63"/>
      <c r="F23848" s="64"/>
    </row>
    <row r="23849" spans="4:6">
      <c r="D23849" s="63"/>
      <c r="F23849" s="64"/>
    </row>
    <row r="23850" spans="4:6">
      <c r="D23850" s="63"/>
      <c r="F23850" s="64"/>
    </row>
    <row r="23851" spans="4:6">
      <c r="D23851" s="63"/>
      <c r="F23851" s="64"/>
    </row>
    <row r="23852" spans="4:6">
      <c r="D23852" s="63"/>
      <c r="F23852" s="64"/>
    </row>
    <row r="23853" spans="4:6">
      <c r="D23853" s="63"/>
      <c r="F23853" s="64"/>
    </row>
    <row r="23854" spans="4:6">
      <c r="D23854" s="63"/>
      <c r="F23854" s="64"/>
    </row>
    <row r="23855" spans="4:6">
      <c r="D23855" s="63"/>
      <c r="F23855" s="64"/>
    </row>
    <row r="23856" spans="4:6">
      <c r="D23856" s="63"/>
      <c r="F23856" s="64"/>
    </row>
    <row r="23857" spans="4:6">
      <c r="D23857" s="63"/>
      <c r="F23857" s="64"/>
    </row>
    <row r="23858" spans="4:6">
      <c r="D23858" s="63"/>
      <c r="F23858" s="64"/>
    </row>
    <row r="23859" spans="4:6">
      <c r="D23859" s="63"/>
      <c r="F23859" s="64"/>
    </row>
    <row r="23860" spans="4:6">
      <c r="D23860" s="63"/>
      <c r="F23860" s="64"/>
    </row>
    <row r="23861" spans="4:6">
      <c r="D23861" s="63"/>
      <c r="F23861" s="64"/>
    </row>
    <row r="23862" spans="4:6">
      <c r="D23862" s="63"/>
      <c r="F23862" s="64"/>
    </row>
    <row r="23863" spans="4:6">
      <c r="D23863" s="63"/>
      <c r="F23863" s="64"/>
    </row>
    <row r="23864" spans="4:6">
      <c r="D23864" s="63"/>
      <c r="F23864" s="64"/>
    </row>
    <row r="23865" spans="4:6">
      <c r="D23865" s="63"/>
      <c r="F23865" s="64"/>
    </row>
    <row r="23866" spans="4:6">
      <c r="D23866" s="63"/>
      <c r="F23866" s="64"/>
    </row>
    <row r="23867" spans="4:6">
      <c r="D23867" s="63"/>
      <c r="F23867" s="64"/>
    </row>
    <row r="23868" spans="4:6">
      <c r="D23868" s="63"/>
      <c r="F23868" s="64"/>
    </row>
    <row r="23869" spans="4:6">
      <c r="D23869" s="63"/>
      <c r="F23869" s="64"/>
    </row>
    <row r="23870" spans="4:6">
      <c r="D23870" s="63"/>
      <c r="F23870" s="64"/>
    </row>
    <row r="23871" spans="4:6">
      <c r="D23871" s="63"/>
      <c r="F23871" s="64"/>
    </row>
    <row r="23872" spans="4:6">
      <c r="D23872" s="63"/>
      <c r="F23872" s="64"/>
    </row>
    <row r="23873" spans="4:6">
      <c r="D23873" s="63"/>
      <c r="F23873" s="64"/>
    </row>
    <row r="23874" spans="4:6">
      <c r="D23874" s="63"/>
      <c r="F23874" s="64"/>
    </row>
    <row r="23875" spans="4:6">
      <c r="D23875" s="63"/>
      <c r="F23875" s="64"/>
    </row>
    <row r="23876" spans="4:6">
      <c r="D23876" s="63"/>
      <c r="F23876" s="64"/>
    </row>
    <row r="23877" spans="4:6">
      <c r="D23877" s="63"/>
      <c r="F23877" s="64"/>
    </row>
    <row r="23878" spans="4:6">
      <c r="D23878" s="63"/>
      <c r="F23878" s="64"/>
    </row>
    <row r="23879" spans="4:6">
      <c r="D23879" s="63"/>
      <c r="F23879" s="64"/>
    </row>
    <row r="23880" spans="4:6">
      <c r="D23880" s="63"/>
      <c r="F23880" s="64"/>
    </row>
    <row r="23881" spans="4:6">
      <c r="D23881" s="63"/>
      <c r="F23881" s="64"/>
    </row>
    <row r="23882" spans="4:6">
      <c r="D23882" s="63"/>
      <c r="F23882" s="64"/>
    </row>
    <row r="23883" spans="4:6">
      <c r="D23883" s="63"/>
      <c r="F23883" s="64"/>
    </row>
    <row r="23884" spans="4:6">
      <c r="D23884" s="63"/>
      <c r="F23884" s="64"/>
    </row>
    <row r="23885" spans="4:6">
      <c r="D23885" s="63"/>
      <c r="F23885" s="64"/>
    </row>
    <row r="23886" spans="4:6">
      <c r="D23886" s="63"/>
      <c r="F23886" s="64"/>
    </row>
    <row r="23887" spans="4:6">
      <c r="D23887" s="63"/>
      <c r="F23887" s="64"/>
    </row>
    <row r="23888" spans="4:6">
      <c r="D23888" s="63"/>
      <c r="F23888" s="64"/>
    </row>
    <row r="23889" spans="4:6">
      <c r="D23889" s="63"/>
      <c r="F23889" s="64"/>
    </row>
    <row r="23890" spans="4:6">
      <c r="D23890" s="63"/>
      <c r="F23890" s="64"/>
    </row>
    <row r="23891" spans="4:6">
      <c r="D23891" s="63"/>
      <c r="F23891" s="64"/>
    </row>
    <row r="23892" spans="4:6">
      <c r="D23892" s="63"/>
      <c r="F23892" s="64"/>
    </row>
    <row r="23893" spans="4:6">
      <c r="D23893" s="63"/>
      <c r="F23893" s="64"/>
    </row>
    <row r="23894" spans="4:6">
      <c r="D23894" s="63"/>
      <c r="F23894" s="64"/>
    </row>
    <row r="23895" spans="4:6">
      <c r="D23895" s="63"/>
      <c r="F23895" s="64"/>
    </row>
    <row r="23896" spans="4:6">
      <c r="D23896" s="63"/>
      <c r="F23896" s="64"/>
    </row>
    <row r="23897" spans="4:6">
      <c r="D23897" s="63"/>
      <c r="F23897" s="64"/>
    </row>
    <row r="23898" spans="4:6">
      <c r="D23898" s="63"/>
      <c r="F23898" s="64"/>
    </row>
    <row r="23899" spans="4:6">
      <c r="D23899" s="63"/>
      <c r="F23899" s="64"/>
    </row>
    <row r="23900" spans="4:6">
      <c r="D23900" s="63"/>
      <c r="F23900" s="64"/>
    </row>
    <row r="23901" spans="4:6">
      <c r="D23901" s="63"/>
      <c r="F23901" s="64"/>
    </row>
    <row r="23902" spans="4:6">
      <c r="D23902" s="63"/>
      <c r="F23902" s="64"/>
    </row>
    <row r="23903" spans="4:6">
      <c r="D23903" s="63"/>
      <c r="F23903" s="64"/>
    </row>
    <row r="23904" spans="4:6">
      <c r="D23904" s="63"/>
      <c r="F23904" s="64"/>
    </row>
    <row r="23905" spans="4:6">
      <c r="D23905" s="63"/>
      <c r="F23905" s="64"/>
    </row>
    <row r="23906" spans="4:6">
      <c r="D23906" s="63"/>
      <c r="F23906" s="64"/>
    </row>
    <row r="23907" spans="4:6">
      <c r="D23907" s="63"/>
      <c r="F23907" s="64"/>
    </row>
    <row r="23908" spans="4:6">
      <c r="D23908" s="63"/>
      <c r="F23908" s="64"/>
    </row>
    <row r="23909" spans="4:6">
      <c r="D23909" s="63"/>
      <c r="F23909" s="64"/>
    </row>
    <row r="23910" spans="4:6">
      <c r="D23910" s="63"/>
      <c r="F23910" s="64"/>
    </row>
    <row r="23911" spans="4:6">
      <c r="D23911" s="63"/>
      <c r="F23911" s="64"/>
    </row>
    <row r="23912" spans="4:6">
      <c r="D23912" s="63"/>
      <c r="F23912" s="64"/>
    </row>
    <row r="23913" spans="4:6">
      <c r="D23913" s="63"/>
      <c r="F23913" s="64"/>
    </row>
    <row r="23914" spans="4:6">
      <c r="D23914" s="63"/>
      <c r="F23914" s="64"/>
    </row>
    <row r="23915" spans="4:6">
      <c r="D23915" s="63"/>
      <c r="F23915" s="64"/>
    </row>
    <row r="23916" spans="4:6">
      <c r="D23916" s="63"/>
      <c r="F23916" s="64"/>
    </row>
    <row r="23917" spans="4:6">
      <c r="D23917" s="63"/>
      <c r="F23917" s="64"/>
    </row>
    <row r="23918" spans="4:6">
      <c r="D23918" s="63"/>
      <c r="F23918" s="64"/>
    </row>
    <row r="23919" spans="4:6">
      <c r="D23919" s="63"/>
      <c r="F23919" s="64"/>
    </row>
    <row r="23920" spans="4:6">
      <c r="D23920" s="63"/>
      <c r="F23920" s="64"/>
    </row>
    <row r="23921" spans="4:6">
      <c r="D23921" s="63"/>
      <c r="F23921" s="64"/>
    </row>
    <row r="23922" spans="4:6">
      <c r="D23922" s="63"/>
      <c r="F23922" s="64"/>
    </row>
    <row r="23923" spans="4:6">
      <c r="D23923" s="63"/>
      <c r="F23923" s="64"/>
    </row>
    <row r="23924" spans="4:6">
      <c r="D23924" s="63"/>
      <c r="F23924" s="64"/>
    </row>
    <row r="23925" spans="4:6">
      <c r="D23925" s="63"/>
      <c r="F23925" s="64"/>
    </row>
    <row r="23926" spans="4:6">
      <c r="D23926" s="63"/>
      <c r="F23926" s="64"/>
    </row>
    <row r="23927" spans="4:6">
      <c r="D23927" s="63"/>
      <c r="F23927" s="64"/>
    </row>
    <row r="23928" spans="4:6">
      <c r="D23928" s="63"/>
      <c r="F23928" s="64"/>
    </row>
    <row r="23929" spans="4:6">
      <c r="D23929" s="63"/>
      <c r="F23929" s="64"/>
    </row>
    <row r="23930" spans="4:6">
      <c r="D23930" s="63"/>
      <c r="F23930" s="64"/>
    </row>
    <row r="23931" spans="4:6">
      <c r="D23931" s="63"/>
      <c r="F23931" s="64"/>
    </row>
    <row r="23932" spans="4:6">
      <c r="D23932" s="63"/>
      <c r="F23932" s="64"/>
    </row>
    <row r="23933" spans="4:6">
      <c r="D23933" s="63"/>
      <c r="F23933" s="64"/>
    </row>
    <row r="23934" spans="4:6">
      <c r="D23934" s="63"/>
      <c r="F23934" s="64"/>
    </row>
    <row r="23935" spans="4:6">
      <c r="D23935" s="63"/>
      <c r="F23935" s="64"/>
    </row>
    <row r="23936" spans="4:6">
      <c r="D23936" s="63"/>
      <c r="F23936" s="64"/>
    </row>
    <row r="23937" spans="4:6">
      <c r="D23937" s="63"/>
      <c r="F23937" s="64"/>
    </row>
    <row r="23938" spans="4:6">
      <c r="D23938" s="63"/>
      <c r="F23938" s="64"/>
    </row>
    <row r="23939" spans="4:6">
      <c r="D23939" s="63"/>
      <c r="F23939" s="64"/>
    </row>
    <row r="23940" spans="4:6">
      <c r="D23940" s="63"/>
      <c r="F23940" s="64"/>
    </row>
    <row r="23941" spans="4:6">
      <c r="D23941" s="63"/>
      <c r="F23941" s="64"/>
    </row>
    <row r="23942" spans="4:6">
      <c r="D23942" s="63"/>
      <c r="F23942" s="64"/>
    </row>
    <row r="23943" spans="4:6">
      <c r="D23943" s="63"/>
      <c r="F23943" s="64"/>
    </row>
    <row r="23944" spans="4:6">
      <c r="D23944" s="63"/>
      <c r="F23944" s="64"/>
    </row>
    <row r="23945" spans="4:6">
      <c r="D23945" s="63"/>
      <c r="F23945" s="64"/>
    </row>
    <row r="23946" spans="4:6">
      <c r="D23946" s="63"/>
      <c r="F23946" s="64"/>
    </row>
    <row r="23947" spans="4:6">
      <c r="D23947" s="63"/>
      <c r="F23947" s="64"/>
    </row>
    <row r="23948" spans="4:6">
      <c r="D23948" s="63"/>
      <c r="F23948" s="64"/>
    </row>
    <row r="23949" spans="4:6">
      <c r="D23949" s="63"/>
      <c r="F23949" s="64"/>
    </row>
    <row r="23950" spans="4:6">
      <c r="D23950" s="63"/>
      <c r="F23950" s="64"/>
    </row>
    <row r="23951" spans="4:6">
      <c r="D23951" s="63"/>
      <c r="F23951" s="64"/>
    </row>
    <row r="23952" spans="4:6">
      <c r="D23952" s="63"/>
      <c r="F23952" s="64"/>
    </row>
    <row r="23953" spans="4:6">
      <c r="D23953" s="63"/>
      <c r="F23953" s="64"/>
    </row>
    <row r="23954" spans="4:6">
      <c r="D23954" s="63"/>
      <c r="F23954" s="64"/>
    </row>
    <row r="23955" spans="4:6">
      <c r="D23955" s="63"/>
      <c r="F23955" s="64"/>
    </row>
    <row r="23956" spans="4:6">
      <c r="D23956" s="63"/>
      <c r="F23956" s="64"/>
    </row>
    <row r="23957" spans="4:6">
      <c r="D23957" s="63"/>
      <c r="F23957" s="64"/>
    </row>
    <row r="23958" spans="4:6">
      <c r="D23958" s="63"/>
      <c r="F23958" s="64"/>
    </row>
    <row r="23959" spans="4:6">
      <c r="D23959" s="63"/>
      <c r="F23959" s="64"/>
    </row>
    <row r="23960" spans="4:6">
      <c r="D23960" s="63"/>
      <c r="F23960" s="64"/>
    </row>
    <row r="23961" spans="4:6">
      <c r="D23961" s="63"/>
      <c r="F23961" s="64"/>
    </row>
    <row r="23962" spans="4:6">
      <c r="D23962" s="63"/>
      <c r="F23962" s="64"/>
    </row>
    <row r="23963" spans="4:6">
      <c r="D23963" s="63"/>
      <c r="F23963" s="64"/>
    </row>
    <row r="23964" spans="4:6">
      <c r="D23964" s="63"/>
      <c r="F23964" s="64"/>
    </row>
    <row r="23965" spans="4:6">
      <c r="D23965" s="63"/>
      <c r="F23965" s="64"/>
    </row>
    <row r="23966" spans="4:6">
      <c r="D23966" s="63"/>
      <c r="F23966" s="64"/>
    </row>
    <row r="23967" spans="4:6">
      <c r="D23967" s="63"/>
      <c r="F23967" s="64"/>
    </row>
    <row r="23968" spans="4:6">
      <c r="D23968" s="63"/>
      <c r="F23968" s="64"/>
    </row>
    <row r="23969" spans="4:6">
      <c r="D23969" s="63"/>
      <c r="F23969" s="64"/>
    </row>
    <row r="23970" spans="4:6">
      <c r="D23970" s="63"/>
      <c r="F23970" s="64"/>
    </row>
    <row r="23971" spans="4:6">
      <c r="D23971" s="63"/>
      <c r="F23971" s="64"/>
    </row>
    <row r="23972" spans="4:6">
      <c r="D23972" s="63"/>
      <c r="F23972" s="64"/>
    </row>
    <row r="23973" spans="4:6">
      <c r="D23973" s="63"/>
      <c r="F23973" s="64"/>
    </row>
    <row r="23974" spans="4:6">
      <c r="D23974" s="63"/>
      <c r="F23974" s="64"/>
    </row>
    <row r="23975" spans="4:6">
      <c r="D23975" s="63"/>
      <c r="F23975" s="64"/>
    </row>
    <row r="23976" spans="4:6">
      <c r="D23976" s="63"/>
      <c r="F23976" s="64"/>
    </row>
    <row r="23977" spans="4:6">
      <c r="D23977" s="63"/>
      <c r="F23977" s="64"/>
    </row>
    <row r="23978" spans="4:6">
      <c r="D23978" s="63"/>
      <c r="F23978" s="64"/>
    </row>
    <row r="23979" spans="4:6">
      <c r="D23979" s="63"/>
      <c r="F23979" s="64"/>
    </row>
    <row r="23980" spans="4:6">
      <c r="D23980" s="63"/>
      <c r="F23980" s="64"/>
    </row>
    <row r="23981" spans="4:6">
      <c r="D23981" s="63"/>
      <c r="F23981" s="64"/>
    </row>
    <row r="23982" spans="4:6">
      <c r="D23982" s="63"/>
      <c r="F23982" s="64"/>
    </row>
    <row r="23983" spans="4:6">
      <c r="D23983" s="63"/>
      <c r="F23983" s="64"/>
    </row>
    <row r="23984" spans="4:6">
      <c r="D23984" s="63"/>
      <c r="F23984" s="64"/>
    </row>
    <row r="23985" spans="4:6">
      <c r="D23985" s="63"/>
      <c r="F23985" s="64"/>
    </row>
    <row r="23986" spans="4:6">
      <c r="D23986" s="63"/>
      <c r="F23986" s="64"/>
    </row>
    <row r="23987" spans="4:6">
      <c r="D23987" s="63"/>
      <c r="F23987" s="64"/>
    </row>
    <row r="23988" spans="4:6">
      <c r="D23988" s="63"/>
      <c r="F23988" s="64"/>
    </row>
    <row r="23989" spans="4:6">
      <c r="D23989" s="63"/>
      <c r="F23989" s="64"/>
    </row>
    <row r="23990" spans="4:6">
      <c r="D23990" s="63"/>
      <c r="F23990" s="64"/>
    </row>
    <row r="23991" spans="4:6">
      <c r="D23991" s="63"/>
      <c r="F23991" s="64"/>
    </row>
    <row r="23992" spans="4:6">
      <c r="D23992" s="63"/>
      <c r="F23992" s="64"/>
    </row>
    <row r="23993" spans="4:6">
      <c r="D23993" s="63"/>
      <c r="F23993" s="64"/>
    </row>
    <row r="23994" spans="4:6">
      <c r="D23994" s="63"/>
      <c r="F23994" s="64"/>
    </row>
    <row r="23995" spans="4:6">
      <c r="D23995" s="63"/>
      <c r="F23995" s="64"/>
    </row>
    <row r="23996" spans="4:6">
      <c r="D23996" s="63"/>
      <c r="F23996" s="64"/>
    </row>
    <row r="23997" spans="4:6">
      <c r="D23997" s="63"/>
      <c r="F23997" s="64"/>
    </row>
    <row r="23998" spans="4:6">
      <c r="D23998" s="63"/>
      <c r="F23998" s="64"/>
    </row>
    <row r="23999" spans="4:6">
      <c r="D23999" s="63"/>
      <c r="F23999" s="64"/>
    </row>
    <row r="24000" spans="4:6">
      <c r="D24000" s="63"/>
      <c r="F24000" s="64"/>
    </row>
    <row r="24001" spans="4:6">
      <c r="D24001" s="63"/>
      <c r="F24001" s="64"/>
    </row>
    <row r="24002" spans="4:6">
      <c r="D24002" s="63"/>
      <c r="F24002" s="64"/>
    </row>
    <row r="24003" spans="4:6">
      <c r="D24003" s="63"/>
      <c r="F24003" s="64"/>
    </row>
    <row r="24004" spans="4:6">
      <c r="D24004" s="63"/>
      <c r="F24004" s="64"/>
    </row>
    <row r="24005" spans="4:6">
      <c r="D24005" s="63"/>
      <c r="F24005" s="64"/>
    </row>
    <row r="24006" spans="4:6">
      <c r="D24006" s="63"/>
      <c r="F24006" s="64"/>
    </row>
    <row r="24007" spans="4:6">
      <c r="D24007" s="63"/>
      <c r="F24007" s="64"/>
    </row>
    <row r="24008" spans="4:6">
      <c r="D24008" s="63"/>
      <c r="F24008" s="64"/>
    </row>
    <row r="24009" spans="4:6">
      <c r="D24009" s="63"/>
      <c r="F24009" s="64"/>
    </row>
    <row r="24010" spans="4:6">
      <c r="D24010" s="63"/>
      <c r="F24010" s="64"/>
    </row>
    <row r="24011" spans="4:6">
      <c r="D24011" s="63"/>
      <c r="F24011" s="64"/>
    </row>
    <row r="24012" spans="4:6">
      <c r="D24012" s="63"/>
      <c r="F24012" s="64"/>
    </row>
    <row r="24013" spans="4:6">
      <c r="D24013" s="63"/>
      <c r="F24013" s="64"/>
    </row>
    <row r="24014" spans="4:6">
      <c r="D24014" s="63"/>
      <c r="F24014" s="64"/>
    </row>
    <row r="24015" spans="4:6">
      <c r="D24015" s="63"/>
      <c r="F24015" s="64"/>
    </row>
    <row r="24016" spans="4:6">
      <c r="D24016" s="63"/>
      <c r="F24016" s="64"/>
    </row>
    <row r="24017" spans="4:6">
      <c r="D24017" s="63"/>
      <c r="F24017" s="64"/>
    </row>
    <row r="24018" spans="4:6">
      <c r="D24018" s="63"/>
      <c r="F24018" s="64"/>
    </row>
    <row r="24019" spans="4:6">
      <c r="D24019" s="63"/>
      <c r="F24019" s="64"/>
    </row>
    <row r="24020" spans="4:6">
      <c r="D24020" s="63"/>
      <c r="F24020" s="64"/>
    </row>
    <row r="24021" spans="4:6">
      <c r="D24021" s="63"/>
      <c r="F24021" s="64"/>
    </row>
    <row r="24022" spans="4:6">
      <c r="D24022" s="63"/>
      <c r="F24022" s="64"/>
    </row>
    <row r="24023" spans="4:6">
      <c r="D24023" s="63"/>
      <c r="F24023" s="64"/>
    </row>
    <row r="24024" spans="4:6">
      <c r="D24024" s="63"/>
      <c r="F24024" s="64"/>
    </row>
    <row r="24025" spans="4:6">
      <c r="D24025" s="63"/>
      <c r="F24025" s="64"/>
    </row>
    <row r="24026" spans="4:6">
      <c r="D24026" s="63"/>
      <c r="F24026" s="64"/>
    </row>
    <row r="24027" spans="4:6">
      <c r="D24027" s="63"/>
      <c r="F24027" s="64"/>
    </row>
    <row r="24028" spans="4:6">
      <c r="D24028" s="63"/>
      <c r="F24028" s="64"/>
    </row>
    <row r="24029" spans="4:6">
      <c r="D24029" s="63"/>
      <c r="F24029" s="64"/>
    </row>
    <row r="24030" spans="4:6">
      <c r="D24030" s="63"/>
      <c r="F24030" s="64"/>
    </row>
    <row r="24031" spans="4:6">
      <c r="D24031" s="63"/>
      <c r="F24031" s="64"/>
    </row>
    <row r="24032" spans="4:6">
      <c r="D24032" s="63"/>
      <c r="F24032" s="64"/>
    </row>
    <row r="24033" spans="4:6">
      <c r="D24033" s="63"/>
      <c r="F24033" s="64"/>
    </row>
    <row r="24034" spans="4:6">
      <c r="D24034" s="63"/>
      <c r="F24034" s="64"/>
    </row>
    <row r="24035" spans="4:6">
      <c r="D24035" s="63"/>
      <c r="F24035" s="64"/>
    </row>
    <row r="24036" spans="4:6">
      <c r="D24036" s="63"/>
      <c r="F24036" s="64"/>
    </row>
    <row r="24037" spans="4:6">
      <c r="D24037" s="63"/>
      <c r="F24037" s="64"/>
    </row>
    <row r="24038" spans="4:6">
      <c r="D24038" s="63"/>
      <c r="F24038" s="64"/>
    </row>
    <row r="24039" spans="4:6">
      <c r="D24039" s="63"/>
      <c r="F24039" s="64"/>
    </row>
    <row r="24040" spans="4:6">
      <c r="D24040" s="63"/>
      <c r="F24040" s="64"/>
    </row>
    <row r="24041" spans="4:6">
      <c r="D24041" s="63"/>
      <c r="F24041" s="64"/>
    </row>
    <row r="24042" spans="4:6">
      <c r="D24042" s="63"/>
      <c r="F24042" s="64"/>
    </row>
    <row r="24043" spans="4:6">
      <c r="D24043" s="63"/>
      <c r="F24043" s="64"/>
    </row>
    <row r="24044" spans="4:6">
      <c r="D24044" s="63"/>
      <c r="F24044" s="64"/>
    </row>
    <row r="24045" spans="4:6">
      <c r="D24045" s="63"/>
      <c r="F24045" s="64"/>
    </row>
    <row r="24046" spans="4:6">
      <c r="D24046" s="63"/>
      <c r="F24046" s="64"/>
    </row>
    <row r="24047" spans="4:6">
      <c r="D24047" s="63"/>
      <c r="F24047" s="64"/>
    </row>
    <row r="24048" spans="4:6">
      <c r="D24048" s="63"/>
      <c r="F24048" s="64"/>
    </row>
    <row r="24049" spans="4:6">
      <c r="D24049" s="63"/>
      <c r="F24049" s="64"/>
    </row>
    <row r="24050" spans="4:6">
      <c r="D24050" s="63"/>
      <c r="F24050" s="64"/>
    </row>
    <row r="24051" spans="4:6">
      <c r="D24051" s="63"/>
      <c r="F24051" s="64"/>
    </row>
    <row r="24052" spans="4:6">
      <c r="D24052" s="63"/>
      <c r="F24052" s="64"/>
    </row>
    <row r="24053" spans="4:6">
      <c r="D24053" s="63"/>
      <c r="F24053" s="64"/>
    </row>
    <row r="24054" spans="4:6">
      <c r="D24054" s="63"/>
      <c r="F24054" s="64"/>
    </row>
    <row r="24055" spans="4:6">
      <c r="D24055" s="63"/>
      <c r="F24055" s="64"/>
    </row>
    <row r="24056" spans="4:6">
      <c r="D24056" s="63"/>
      <c r="F24056" s="64"/>
    </row>
    <row r="24057" spans="4:6">
      <c r="D24057" s="63"/>
      <c r="F24057" s="64"/>
    </row>
    <row r="24058" spans="4:6">
      <c r="D24058" s="63"/>
      <c r="F24058" s="64"/>
    </row>
    <row r="24059" spans="4:6">
      <c r="D24059" s="63"/>
      <c r="F24059" s="64"/>
    </row>
    <row r="24060" spans="4:6">
      <c r="D24060" s="63"/>
      <c r="F24060" s="64"/>
    </row>
    <row r="24061" spans="4:6">
      <c r="D24061" s="63"/>
      <c r="F24061" s="64"/>
    </row>
    <row r="24062" spans="4:6">
      <c r="D24062" s="63"/>
      <c r="F24062" s="64"/>
    </row>
    <row r="24063" spans="4:6">
      <c r="D24063" s="63"/>
      <c r="F24063" s="64"/>
    </row>
    <row r="24064" spans="4:6">
      <c r="D24064" s="63"/>
      <c r="F24064" s="64"/>
    </row>
    <row r="24065" spans="4:6">
      <c r="D24065" s="63"/>
      <c r="F24065" s="64"/>
    </row>
    <row r="24066" spans="4:6">
      <c r="D24066" s="63"/>
      <c r="F24066" s="64"/>
    </row>
    <row r="24067" spans="4:6">
      <c r="D24067" s="63"/>
      <c r="F24067" s="64"/>
    </row>
    <row r="24068" spans="4:6">
      <c r="D24068" s="63"/>
      <c r="F24068" s="64"/>
    </row>
    <row r="24069" spans="4:6">
      <c r="D24069" s="63"/>
      <c r="F24069" s="64"/>
    </row>
    <row r="24070" spans="4:6">
      <c r="D24070" s="63"/>
      <c r="F24070" s="64"/>
    </row>
    <row r="24071" spans="4:6">
      <c r="D24071" s="63"/>
      <c r="F24071" s="64"/>
    </row>
    <row r="24072" spans="4:6">
      <c r="D24072" s="63"/>
      <c r="F24072" s="64"/>
    </row>
    <row r="24073" spans="4:6">
      <c r="D24073" s="63"/>
      <c r="F24073" s="64"/>
    </row>
    <row r="24074" spans="4:6">
      <c r="D24074" s="63"/>
      <c r="F24074" s="64"/>
    </row>
    <row r="24075" spans="4:6">
      <c r="D24075" s="63"/>
      <c r="F24075" s="64"/>
    </row>
    <row r="24076" spans="4:6">
      <c r="D24076" s="63"/>
      <c r="F24076" s="64"/>
    </row>
    <row r="24077" spans="4:6">
      <c r="D24077" s="63"/>
      <c r="F24077" s="64"/>
    </row>
    <row r="24078" spans="4:6">
      <c r="D24078" s="63"/>
      <c r="F24078" s="64"/>
    </row>
    <row r="24079" spans="4:6">
      <c r="D24079" s="63"/>
      <c r="F24079" s="64"/>
    </row>
    <row r="24080" spans="4:6">
      <c r="D24080" s="63"/>
      <c r="F24080" s="64"/>
    </row>
    <row r="24081" spans="4:6">
      <c r="D24081" s="63"/>
      <c r="F24081" s="64"/>
    </row>
    <row r="24082" spans="4:6">
      <c r="D24082" s="63"/>
      <c r="F24082" s="64"/>
    </row>
    <row r="24083" spans="4:6">
      <c r="D24083" s="63"/>
      <c r="F24083" s="64"/>
    </row>
    <row r="24084" spans="4:6">
      <c r="D24084" s="63"/>
      <c r="F24084" s="64"/>
    </row>
    <row r="24085" spans="4:6">
      <c r="D24085" s="63"/>
      <c r="F24085" s="64"/>
    </row>
    <row r="24086" spans="4:6">
      <c r="D24086" s="63"/>
      <c r="F24086" s="64"/>
    </row>
    <row r="24087" spans="4:6">
      <c r="D24087" s="63"/>
      <c r="F24087" s="64"/>
    </row>
    <row r="24088" spans="4:6">
      <c r="D24088" s="63"/>
      <c r="F24088" s="64"/>
    </row>
    <row r="24089" spans="4:6">
      <c r="D24089" s="63"/>
      <c r="F24089" s="64"/>
    </row>
    <row r="24090" spans="4:6">
      <c r="D24090" s="63"/>
      <c r="F24090" s="64"/>
    </row>
    <row r="24091" spans="4:6">
      <c r="D24091" s="63"/>
      <c r="F24091" s="64"/>
    </row>
    <row r="24092" spans="4:6">
      <c r="D24092" s="63"/>
      <c r="F24092" s="64"/>
    </row>
    <row r="24093" spans="4:6">
      <c r="D24093" s="63"/>
      <c r="F24093" s="64"/>
    </row>
    <row r="24094" spans="4:6">
      <c r="D24094" s="63"/>
      <c r="F24094" s="64"/>
    </row>
    <row r="24095" spans="4:6">
      <c r="D24095" s="63"/>
      <c r="F24095" s="64"/>
    </row>
    <row r="24096" spans="4:6">
      <c r="D24096" s="63"/>
      <c r="F24096" s="64"/>
    </row>
    <row r="24097" spans="4:6">
      <c r="D24097" s="63"/>
      <c r="F24097" s="64"/>
    </row>
    <row r="24098" spans="4:6">
      <c r="D24098" s="63"/>
      <c r="F24098" s="64"/>
    </row>
    <row r="24099" spans="4:6">
      <c r="D24099" s="63"/>
      <c r="F24099" s="64"/>
    </row>
    <row r="24100" spans="4:6">
      <c r="D24100" s="63"/>
      <c r="F24100" s="64"/>
    </row>
    <row r="24101" spans="4:6">
      <c r="D24101" s="63"/>
      <c r="F24101" s="64"/>
    </row>
    <row r="24102" spans="4:6">
      <c r="D24102" s="63"/>
      <c r="F24102" s="64"/>
    </row>
    <row r="24103" spans="4:6">
      <c r="D24103" s="63"/>
      <c r="F24103" s="64"/>
    </row>
    <row r="24104" spans="4:6">
      <c r="D24104" s="63"/>
      <c r="F24104" s="64"/>
    </row>
    <row r="24105" spans="4:6">
      <c r="D24105" s="63"/>
      <c r="F24105" s="64"/>
    </row>
    <row r="24106" spans="4:6">
      <c r="D24106" s="63"/>
      <c r="F24106" s="64"/>
    </row>
    <row r="24107" spans="4:6">
      <c r="D24107" s="63"/>
      <c r="F24107" s="64"/>
    </row>
    <row r="24108" spans="4:6">
      <c r="D24108" s="63"/>
      <c r="F24108" s="64"/>
    </row>
    <row r="24109" spans="4:6">
      <c r="D24109" s="63"/>
      <c r="F24109" s="64"/>
    </row>
    <row r="24110" spans="4:6">
      <c r="D24110" s="63"/>
      <c r="F24110" s="64"/>
    </row>
    <row r="24111" spans="4:6">
      <c r="D24111" s="63"/>
      <c r="F24111" s="64"/>
    </row>
    <row r="24112" spans="4:6">
      <c r="D24112" s="63"/>
      <c r="F24112" s="64"/>
    </row>
    <row r="24113" spans="4:6">
      <c r="D24113" s="63"/>
      <c r="F24113" s="64"/>
    </row>
    <row r="24114" spans="4:6">
      <c r="D24114" s="63"/>
      <c r="F24114" s="64"/>
    </row>
    <row r="24115" spans="4:6">
      <c r="D24115" s="63"/>
      <c r="F24115" s="64"/>
    </row>
    <row r="24116" spans="4:6">
      <c r="D24116" s="63"/>
      <c r="F24116" s="64"/>
    </row>
    <row r="24117" spans="4:6">
      <c r="D24117" s="63"/>
      <c r="F24117" s="64"/>
    </row>
    <row r="24118" spans="4:6">
      <c r="D24118" s="63"/>
      <c r="F24118" s="64"/>
    </row>
    <row r="24119" spans="4:6">
      <c r="D24119" s="63"/>
      <c r="F24119" s="64"/>
    </row>
    <row r="24120" spans="4:6">
      <c r="D24120" s="63"/>
      <c r="F24120" s="64"/>
    </row>
    <row r="24121" spans="4:6">
      <c r="D24121" s="63"/>
      <c r="F24121" s="64"/>
    </row>
    <row r="24122" spans="4:6">
      <c r="D24122" s="63"/>
      <c r="F24122" s="64"/>
    </row>
    <row r="24123" spans="4:6">
      <c r="D24123" s="63"/>
      <c r="F24123" s="64"/>
    </row>
    <row r="24124" spans="4:6">
      <c r="D24124" s="63"/>
      <c r="F24124" s="64"/>
    </row>
    <row r="24125" spans="4:6">
      <c r="D24125" s="63"/>
      <c r="F24125" s="64"/>
    </row>
    <row r="24126" spans="4:6">
      <c r="D24126" s="63"/>
      <c r="F24126" s="64"/>
    </row>
    <row r="24127" spans="4:6">
      <c r="D24127" s="63"/>
      <c r="F24127" s="64"/>
    </row>
    <row r="24128" spans="4:6">
      <c r="D24128" s="63"/>
      <c r="F24128" s="64"/>
    </row>
    <row r="24129" spans="4:6">
      <c r="D24129" s="63"/>
      <c r="F24129" s="64"/>
    </row>
    <row r="24130" spans="4:6">
      <c r="D24130" s="63"/>
      <c r="F24130" s="64"/>
    </row>
    <row r="24131" spans="4:6">
      <c r="D24131" s="63"/>
      <c r="F24131" s="64"/>
    </row>
    <row r="24132" spans="4:6">
      <c r="D24132" s="63"/>
      <c r="F24132" s="64"/>
    </row>
    <row r="24133" spans="4:6">
      <c r="D24133" s="63"/>
      <c r="F24133" s="64"/>
    </row>
    <row r="24134" spans="4:6">
      <c r="D24134" s="63"/>
      <c r="F24134" s="64"/>
    </row>
    <row r="24135" spans="4:6">
      <c r="D24135" s="63"/>
      <c r="F24135" s="64"/>
    </row>
    <row r="24136" spans="4:6">
      <c r="D24136" s="63"/>
      <c r="F24136" s="64"/>
    </row>
    <row r="24137" spans="4:6">
      <c r="D24137" s="63"/>
      <c r="F24137" s="64"/>
    </row>
    <row r="24138" spans="4:6">
      <c r="D24138" s="63"/>
      <c r="F24138" s="64"/>
    </row>
    <row r="24139" spans="4:6">
      <c r="D24139" s="63"/>
      <c r="F24139" s="64"/>
    </row>
    <row r="24140" spans="4:6">
      <c r="D24140" s="63"/>
      <c r="F24140" s="64"/>
    </row>
    <row r="24141" spans="4:6">
      <c r="D24141" s="63"/>
      <c r="F24141" s="64"/>
    </row>
    <row r="24142" spans="4:6">
      <c r="D24142" s="63"/>
      <c r="F24142" s="64"/>
    </row>
    <row r="24143" spans="4:6">
      <c r="D24143" s="63"/>
      <c r="F24143" s="64"/>
    </row>
    <row r="24144" spans="4:6">
      <c r="D24144" s="63"/>
      <c r="F24144" s="64"/>
    </row>
    <row r="24145" spans="4:6">
      <c r="D24145" s="63"/>
      <c r="F24145" s="64"/>
    </row>
    <row r="24146" spans="4:6">
      <c r="D24146" s="63"/>
      <c r="F24146" s="64"/>
    </row>
    <row r="24147" spans="4:6">
      <c r="D24147" s="63"/>
      <c r="F24147" s="64"/>
    </row>
    <row r="24148" spans="4:6">
      <c r="D24148" s="63"/>
      <c r="F24148" s="64"/>
    </row>
    <row r="24149" spans="4:6">
      <c r="D24149" s="63"/>
      <c r="F24149" s="64"/>
    </row>
    <row r="24150" spans="4:6">
      <c r="D24150" s="63"/>
      <c r="F24150" s="64"/>
    </row>
    <row r="24151" spans="4:6">
      <c r="D24151" s="63"/>
      <c r="F24151" s="64"/>
    </row>
    <row r="24152" spans="4:6">
      <c r="D24152" s="63"/>
      <c r="F24152" s="64"/>
    </row>
    <row r="24153" spans="4:6">
      <c r="D24153" s="63"/>
      <c r="F24153" s="64"/>
    </row>
    <row r="24154" spans="4:6">
      <c r="D24154" s="63"/>
      <c r="F24154" s="64"/>
    </row>
    <row r="24155" spans="4:6">
      <c r="D24155" s="63"/>
      <c r="F24155" s="64"/>
    </row>
    <row r="24156" spans="4:6">
      <c r="D24156" s="63"/>
      <c r="F24156" s="64"/>
    </row>
    <row r="24157" spans="4:6">
      <c r="D24157" s="63"/>
      <c r="F24157" s="64"/>
    </row>
    <row r="24158" spans="4:6">
      <c r="D24158" s="63"/>
      <c r="F24158" s="64"/>
    </row>
    <row r="24159" spans="4:6">
      <c r="D24159" s="63"/>
      <c r="F24159" s="64"/>
    </row>
    <row r="24160" spans="4:6">
      <c r="D24160" s="63"/>
      <c r="F24160" s="64"/>
    </row>
    <row r="24161" spans="4:6">
      <c r="D24161" s="63"/>
      <c r="F24161" s="64"/>
    </row>
    <row r="24162" spans="4:6">
      <c r="D24162" s="63"/>
      <c r="F24162" s="64"/>
    </row>
    <row r="24163" spans="4:6">
      <c r="D24163" s="63"/>
      <c r="F24163" s="64"/>
    </row>
    <row r="24164" spans="4:6">
      <c r="D24164" s="63"/>
      <c r="F24164" s="64"/>
    </row>
    <row r="24165" spans="4:6">
      <c r="D24165" s="63"/>
      <c r="F24165" s="64"/>
    </row>
    <row r="24166" spans="4:6">
      <c r="D24166" s="63"/>
      <c r="F24166" s="64"/>
    </row>
    <row r="24167" spans="4:6">
      <c r="D24167" s="63"/>
      <c r="F24167" s="64"/>
    </row>
    <row r="24168" spans="4:6">
      <c r="D24168" s="63"/>
      <c r="F24168" s="64"/>
    </row>
    <row r="24169" spans="4:6">
      <c r="D24169" s="63"/>
      <c r="F24169" s="64"/>
    </row>
    <row r="24170" spans="4:6">
      <c r="D24170" s="63"/>
      <c r="F24170" s="64"/>
    </row>
    <row r="24171" spans="4:6">
      <c r="D24171" s="63"/>
      <c r="F24171" s="64"/>
    </row>
    <row r="24172" spans="4:6">
      <c r="D24172" s="63"/>
      <c r="F24172" s="64"/>
    </row>
    <row r="24173" spans="4:6">
      <c r="D24173" s="63"/>
      <c r="F24173" s="64"/>
    </row>
    <row r="24174" spans="4:6">
      <c r="D24174" s="63"/>
      <c r="F24174" s="64"/>
    </row>
    <row r="24175" spans="4:6">
      <c r="D24175" s="63"/>
      <c r="F24175" s="64"/>
    </row>
    <row r="24176" spans="4:6">
      <c r="D24176" s="63"/>
      <c r="F24176" s="64"/>
    </row>
    <row r="24177" spans="4:6">
      <c r="D24177" s="63"/>
      <c r="F24177" s="64"/>
    </row>
    <row r="24178" spans="4:6">
      <c r="D24178" s="63"/>
      <c r="F24178" s="64"/>
    </row>
    <row r="24179" spans="4:6">
      <c r="D24179" s="63"/>
      <c r="F24179" s="64"/>
    </row>
    <row r="24180" spans="4:6">
      <c r="D24180" s="63"/>
      <c r="F24180" s="64"/>
    </row>
    <row r="24181" spans="4:6">
      <c r="D24181" s="63"/>
      <c r="F24181" s="64"/>
    </row>
    <row r="24182" spans="4:6">
      <c r="D24182" s="63"/>
      <c r="F24182" s="64"/>
    </row>
    <row r="24183" spans="4:6">
      <c r="D24183" s="63"/>
      <c r="F24183" s="64"/>
    </row>
    <row r="24184" spans="4:6">
      <c r="D24184" s="63"/>
      <c r="F24184" s="64"/>
    </row>
    <row r="24185" spans="4:6">
      <c r="D24185" s="63"/>
      <c r="F24185" s="64"/>
    </row>
    <row r="24186" spans="4:6">
      <c r="D24186" s="63"/>
      <c r="F24186" s="64"/>
    </row>
    <row r="24187" spans="4:6">
      <c r="D24187" s="63"/>
      <c r="F24187" s="64"/>
    </row>
    <row r="24188" spans="4:6">
      <c r="D24188" s="63"/>
      <c r="F24188" s="64"/>
    </row>
    <row r="24189" spans="4:6">
      <c r="D24189" s="63"/>
      <c r="F24189" s="64"/>
    </row>
    <row r="24190" spans="4:6">
      <c r="D24190" s="63"/>
      <c r="F24190" s="64"/>
    </row>
    <row r="24191" spans="4:6">
      <c r="D24191" s="63"/>
      <c r="F24191" s="64"/>
    </row>
    <row r="24192" spans="4:6">
      <c r="D24192" s="63"/>
      <c r="F24192" s="64"/>
    </row>
    <row r="24193" spans="4:6">
      <c r="D24193" s="63"/>
      <c r="F24193" s="64"/>
    </row>
    <row r="24194" spans="4:6">
      <c r="D24194" s="63"/>
      <c r="F24194" s="64"/>
    </row>
    <row r="24195" spans="4:6">
      <c r="D24195" s="63"/>
      <c r="F24195" s="64"/>
    </row>
    <row r="24196" spans="4:6">
      <c r="D24196" s="63"/>
      <c r="F24196" s="64"/>
    </row>
    <row r="24197" spans="4:6">
      <c r="D24197" s="63"/>
      <c r="F24197" s="64"/>
    </row>
    <row r="24198" spans="4:6">
      <c r="D24198" s="63"/>
      <c r="F24198" s="64"/>
    </row>
    <row r="24199" spans="4:6">
      <c r="D24199" s="63"/>
      <c r="F24199" s="64"/>
    </row>
    <row r="24200" spans="4:6">
      <c r="D24200" s="63"/>
      <c r="F24200" s="64"/>
    </row>
    <row r="24201" spans="4:6">
      <c r="D24201" s="63"/>
      <c r="F24201" s="64"/>
    </row>
    <row r="24202" spans="4:6">
      <c r="D24202" s="63"/>
      <c r="F24202" s="64"/>
    </row>
    <row r="24203" spans="4:6">
      <c r="D24203" s="63"/>
      <c r="F24203" s="64"/>
    </row>
    <row r="24204" spans="4:6">
      <c r="D24204" s="63"/>
      <c r="F24204" s="64"/>
    </row>
    <row r="24205" spans="4:6">
      <c r="D24205" s="63"/>
      <c r="F24205" s="64"/>
    </row>
    <row r="24206" spans="4:6">
      <c r="D24206" s="63"/>
      <c r="F24206" s="64"/>
    </row>
    <row r="24207" spans="4:6">
      <c r="D24207" s="63"/>
      <c r="F24207" s="64"/>
    </row>
    <row r="24208" spans="4:6">
      <c r="D24208" s="63"/>
      <c r="F24208" s="64"/>
    </row>
    <row r="24209" spans="4:6">
      <c r="D24209" s="63"/>
      <c r="F24209" s="64"/>
    </row>
    <row r="24210" spans="4:6">
      <c r="D24210" s="63"/>
      <c r="F24210" s="64"/>
    </row>
    <row r="24211" spans="4:6">
      <c r="D24211" s="63"/>
      <c r="F24211" s="64"/>
    </row>
    <row r="24212" spans="4:6">
      <c r="D24212" s="63"/>
      <c r="F24212" s="64"/>
    </row>
    <row r="24213" spans="4:6">
      <c r="D24213" s="63"/>
      <c r="F24213" s="64"/>
    </row>
    <row r="24214" spans="4:6">
      <c r="D24214" s="63"/>
      <c r="F24214" s="64"/>
    </row>
    <row r="24215" spans="4:6">
      <c r="D24215" s="63"/>
      <c r="F24215" s="64"/>
    </row>
    <row r="24216" spans="4:6">
      <c r="D24216" s="63"/>
      <c r="F24216" s="64"/>
    </row>
    <row r="24217" spans="4:6">
      <c r="D24217" s="63"/>
      <c r="F24217" s="64"/>
    </row>
    <row r="24218" spans="4:6">
      <c r="D24218" s="63"/>
      <c r="F24218" s="64"/>
    </row>
    <row r="24219" spans="4:6">
      <c r="D24219" s="63"/>
      <c r="F24219" s="64"/>
    </row>
    <row r="24220" spans="4:6">
      <c r="D24220" s="63"/>
      <c r="F24220" s="64"/>
    </row>
    <row r="24221" spans="4:6">
      <c r="D24221" s="63"/>
      <c r="F24221" s="64"/>
    </row>
    <row r="24222" spans="4:6">
      <c r="D24222" s="63"/>
      <c r="F24222" s="64"/>
    </row>
    <row r="24223" spans="4:6">
      <c r="D24223" s="63"/>
      <c r="F24223" s="64"/>
    </row>
    <row r="24224" spans="4:6">
      <c r="D24224" s="63"/>
      <c r="F24224" s="64"/>
    </row>
    <row r="24225" spans="4:6">
      <c r="D24225" s="63"/>
      <c r="F24225" s="64"/>
    </row>
    <row r="24226" spans="4:6">
      <c r="D24226" s="63"/>
      <c r="F24226" s="64"/>
    </row>
    <row r="24227" spans="4:6">
      <c r="D24227" s="63"/>
      <c r="F24227" s="64"/>
    </row>
    <row r="24228" spans="4:6">
      <c r="D24228" s="63"/>
      <c r="F24228" s="64"/>
    </row>
    <row r="24229" spans="4:6">
      <c r="D24229" s="63"/>
      <c r="F24229" s="64"/>
    </row>
    <row r="24230" spans="4:6">
      <c r="D24230" s="63"/>
      <c r="F24230" s="64"/>
    </row>
    <row r="24231" spans="4:6">
      <c r="D24231" s="63"/>
      <c r="F24231" s="64"/>
    </row>
    <row r="24232" spans="4:6">
      <c r="D24232" s="63"/>
      <c r="F24232" s="64"/>
    </row>
    <row r="24233" spans="4:6">
      <c r="D24233" s="63"/>
      <c r="F24233" s="64"/>
    </row>
    <row r="24234" spans="4:6">
      <c r="D24234" s="63"/>
      <c r="F24234" s="64"/>
    </row>
    <row r="24235" spans="4:6">
      <c r="D24235" s="63"/>
      <c r="F24235" s="64"/>
    </row>
    <row r="24236" spans="4:6">
      <c r="D24236" s="63"/>
      <c r="F24236" s="64"/>
    </row>
    <row r="24237" spans="4:6">
      <c r="D24237" s="63"/>
      <c r="F24237" s="64"/>
    </row>
    <row r="24238" spans="4:6">
      <c r="D24238" s="63"/>
      <c r="F24238" s="64"/>
    </row>
    <row r="24239" spans="4:6">
      <c r="D24239" s="63"/>
      <c r="F24239" s="64"/>
    </row>
    <row r="24240" spans="4:6">
      <c r="D24240" s="63"/>
      <c r="F24240" s="64"/>
    </row>
    <row r="24241" spans="4:6">
      <c r="D24241" s="63"/>
      <c r="F24241" s="64"/>
    </row>
    <row r="24242" spans="4:6">
      <c r="D24242" s="63"/>
      <c r="F24242" s="64"/>
    </row>
    <row r="24243" spans="4:6">
      <c r="D24243" s="63"/>
      <c r="F24243" s="64"/>
    </row>
    <row r="24244" spans="4:6">
      <c r="D24244" s="63"/>
      <c r="F24244" s="64"/>
    </row>
    <row r="24245" spans="4:6">
      <c r="D24245" s="63"/>
      <c r="F24245" s="64"/>
    </row>
    <row r="24246" spans="4:6">
      <c r="D24246" s="63"/>
      <c r="F24246" s="64"/>
    </row>
    <row r="24247" spans="4:6">
      <c r="D24247" s="63"/>
      <c r="F24247" s="64"/>
    </row>
    <row r="24248" spans="4:6">
      <c r="D24248" s="63"/>
      <c r="F24248" s="64"/>
    </row>
    <row r="24249" spans="4:6">
      <c r="D24249" s="63"/>
      <c r="F24249" s="64"/>
    </row>
    <row r="24250" spans="4:6">
      <c r="D24250" s="63"/>
      <c r="F24250" s="64"/>
    </row>
    <row r="24251" spans="4:6">
      <c r="D24251" s="63"/>
      <c r="F24251" s="64"/>
    </row>
    <row r="24252" spans="4:6">
      <c r="D24252" s="63"/>
      <c r="F24252" s="64"/>
    </row>
    <row r="24253" spans="4:6">
      <c r="D24253" s="63"/>
      <c r="F24253" s="64"/>
    </row>
    <row r="24254" spans="4:6">
      <c r="D24254" s="63"/>
      <c r="F24254" s="64"/>
    </row>
    <row r="24255" spans="4:6">
      <c r="D24255" s="63"/>
      <c r="F24255" s="64"/>
    </row>
    <row r="24256" spans="4:6">
      <c r="D24256" s="63"/>
      <c r="F24256" s="64"/>
    </row>
    <row r="24257" spans="4:6">
      <c r="D24257" s="63"/>
      <c r="F24257" s="64"/>
    </row>
    <row r="24258" spans="4:6">
      <c r="D24258" s="63"/>
      <c r="F24258" s="64"/>
    </row>
    <row r="24259" spans="4:6">
      <c r="D24259" s="63"/>
      <c r="F24259" s="64"/>
    </row>
    <row r="24260" spans="4:6">
      <c r="D24260" s="63"/>
      <c r="F24260" s="64"/>
    </row>
    <row r="24261" spans="4:6">
      <c r="D24261" s="63"/>
      <c r="F24261" s="64"/>
    </row>
    <row r="24262" spans="4:6">
      <c r="D24262" s="63"/>
      <c r="F24262" s="64"/>
    </row>
    <row r="24263" spans="4:6">
      <c r="D24263" s="63"/>
      <c r="F24263" s="64"/>
    </row>
    <row r="24264" spans="4:6">
      <c r="D24264" s="63"/>
      <c r="F24264" s="64"/>
    </row>
    <row r="24265" spans="4:6">
      <c r="D24265" s="63"/>
      <c r="F24265" s="64"/>
    </row>
    <row r="24266" spans="4:6">
      <c r="D24266" s="63"/>
      <c r="F24266" s="64"/>
    </row>
    <row r="24267" spans="4:6">
      <c r="D24267" s="63"/>
      <c r="F24267" s="64"/>
    </row>
    <row r="24268" spans="4:6">
      <c r="D24268" s="63"/>
      <c r="F24268" s="64"/>
    </row>
    <row r="24269" spans="4:6">
      <c r="D24269" s="63"/>
      <c r="F24269" s="64"/>
    </row>
    <row r="24270" spans="4:6">
      <c r="D24270" s="63"/>
      <c r="F24270" s="64"/>
    </row>
    <row r="24271" spans="4:6">
      <c r="D24271" s="63"/>
      <c r="F24271" s="64"/>
    </row>
    <row r="24272" spans="4:6">
      <c r="D24272" s="63"/>
      <c r="F24272" s="64"/>
    </row>
    <row r="24273" spans="4:6">
      <c r="D24273" s="63"/>
      <c r="F24273" s="64"/>
    </row>
    <row r="24274" spans="4:6">
      <c r="D24274" s="63"/>
      <c r="F24274" s="64"/>
    </row>
    <row r="24275" spans="4:6">
      <c r="D24275" s="63"/>
      <c r="F24275" s="64"/>
    </row>
    <row r="24276" spans="4:6">
      <c r="D24276" s="63"/>
      <c r="F24276" s="64"/>
    </row>
    <row r="24277" spans="4:6">
      <c r="D24277" s="63"/>
      <c r="F24277" s="64"/>
    </row>
    <row r="24278" spans="4:6">
      <c r="D24278" s="63"/>
      <c r="F24278" s="64"/>
    </row>
    <row r="24279" spans="4:6">
      <c r="D24279" s="63"/>
      <c r="F24279" s="64"/>
    </row>
    <row r="24280" spans="4:6">
      <c r="D24280" s="63"/>
      <c r="F24280" s="64"/>
    </row>
    <row r="24281" spans="4:6">
      <c r="D24281" s="63"/>
      <c r="F24281" s="64"/>
    </row>
    <row r="24282" spans="4:6">
      <c r="D24282" s="63"/>
      <c r="F24282" s="64"/>
    </row>
    <row r="24283" spans="4:6">
      <c r="D24283" s="63"/>
      <c r="F24283" s="64"/>
    </row>
    <row r="24284" spans="4:6">
      <c r="D24284" s="63"/>
      <c r="F24284" s="64"/>
    </row>
    <row r="24285" spans="4:6">
      <c r="D24285" s="63"/>
      <c r="F24285" s="64"/>
    </row>
    <row r="24286" spans="4:6">
      <c r="D24286" s="63"/>
      <c r="F24286" s="64"/>
    </row>
    <row r="24287" spans="4:6">
      <c r="D24287" s="63"/>
      <c r="F24287" s="64"/>
    </row>
    <row r="24288" spans="4:6">
      <c r="D24288" s="63"/>
      <c r="F24288" s="64"/>
    </row>
    <row r="24289" spans="4:6">
      <c r="D24289" s="63"/>
      <c r="F24289" s="64"/>
    </row>
    <row r="24290" spans="4:6">
      <c r="D24290" s="63"/>
      <c r="F24290" s="64"/>
    </row>
    <row r="24291" spans="4:6">
      <c r="D24291" s="63"/>
      <c r="F24291" s="64"/>
    </row>
    <row r="24292" spans="4:6">
      <c r="D24292" s="63"/>
      <c r="F24292" s="64"/>
    </row>
    <row r="24293" spans="4:6">
      <c r="D24293" s="63"/>
      <c r="F24293" s="64"/>
    </row>
    <row r="24294" spans="4:6">
      <c r="D24294" s="63"/>
      <c r="F24294" s="64"/>
    </row>
    <row r="24295" spans="4:6">
      <c r="D24295" s="63"/>
      <c r="F24295" s="64"/>
    </row>
    <row r="24296" spans="4:6">
      <c r="D24296" s="63"/>
      <c r="F24296" s="64"/>
    </row>
    <row r="24297" spans="4:6">
      <c r="D24297" s="63"/>
      <c r="F24297" s="64"/>
    </row>
    <row r="24298" spans="4:6">
      <c r="D24298" s="63"/>
      <c r="F24298" s="64"/>
    </row>
    <row r="24299" spans="4:6">
      <c r="D24299" s="63"/>
      <c r="F24299" s="64"/>
    </row>
    <row r="24300" spans="4:6">
      <c r="D24300" s="63"/>
      <c r="F24300" s="64"/>
    </row>
    <row r="24301" spans="4:6">
      <c r="D24301" s="63"/>
      <c r="F24301" s="64"/>
    </row>
    <row r="24302" spans="4:6">
      <c r="D24302" s="63"/>
      <c r="F24302" s="64"/>
    </row>
    <row r="24303" spans="4:6">
      <c r="D24303" s="63"/>
      <c r="F24303" s="64"/>
    </row>
    <row r="24304" spans="4:6">
      <c r="D24304" s="63"/>
      <c r="F24304" s="64"/>
    </row>
    <row r="24305" spans="4:6">
      <c r="D24305" s="63"/>
      <c r="F24305" s="64"/>
    </row>
    <row r="24306" spans="4:6">
      <c r="D24306" s="63"/>
      <c r="F24306" s="64"/>
    </row>
    <row r="24307" spans="4:6">
      <c r="D24307" s="63"/>
      <c r="F24307" s="64"/>
    </row>
    <row r="24308" spans="4:6">
      <c r="D24308" s="63"/>
      <c r="F24308" s="64"/>
    </row>
    <row r="24309" spans="4:6">
      <c r="D24309" s="63"/>
      <c r="F24309" s="64"/>
    </row>
    <row r="24310" spans="4:6">
      <c r="D24310" s="63"/>
      <c r="F24310" s="64"/>
    </row>
    <row r="24311" spans="4:6">
      <c r="D24311" s="63"/>
      <c r="F24311" s="64"/>
    </row>
    <row r="24312" spans="4:6">
      <c r="D24312" s="63"/>
      <c r="F24312" s="64"/>
    </row>
    <row r="24313" spans="4:6">
      <c r="D24313" s="63"/>
      <c r="F24313" s="64"/>
    </row>
    <row r="24314" spans="4:6">
      <c r="D24314" s="63"/>
      <c r="F24314" s="64"/>
    </row>
    <row r="24315" spans="4:6">
      <c r="D24315" s="63"/>
      <c r="F24315" s="64"/>
    </row>
    <row r="24316" spans="4:6">
      <c r="D24316" s="63"/>
      <c r="F24316" s="64"/>
    </row>
    <row r="24317" spans="4:6">
      <c r="D24317" s="63"/>
      <c r="F24317" s="64"/>
    </row>
    <row r="24318" spans="4:6">
      <c r="D24318" s="63"/>
      <c r="F24318" s="64"/>
    </row>
    <row r="24319" spans="4:6">
      <c r="D24319" s="63"/>
      <c r="F24319" s="64"/>
    </row>
    <row r="24320" spans="4:6">
      <c r="D24320" s="63"/>
      <c r="F24320" s="64"/>
    </row>
    <row r="24321" spans="4:6">
      <c r="D24321" s="63"/>
      <c r="F24321" s="64"/>
    </row>
    <row r="24322" spans="4:6">
      <c r="D24322" s="63"/>
      <c r="F24322" s="64"/>
    </row>
    <row r="24323" spans="4:6">
      <c r="D24323" s="63"/>
      <c r="F24323" s="64"/>
    </row>
    <row r="24324" spans="4:6">
      <c r="D24324" s="63"/>
      <c r="F24324" s="64"/>
    </row>
    <row r="24325" spans="4:6">
      <c r="D24325" s="63"/>
      <c r="F24325" s="64"/>
    </row>
    <row r="24326" spans="4:6">
      <c r="D24326" s="63"/>
      <c r="F24326" s="64"/>
    </row>
    <row r="24327" spans="4:6">
      <c r="D24327" s="63"/>
      <c r="F24327" s="64"/>
    </row>
    <row r="24328" spans="4:6">
      <c r="D24328" s="63"/>
      <c r="F24328" s="64"/>
    </row>
    <row r="24329" spans="4:6">
      <c r="D24329" s="63"/>
      <c r="F24329" s="64"/>
    </row>
    <row r="24330" spans="4:6">
      <c r="D24330" s="63"/>
      <c r="F24330" s="64"/>
    </row>
    <row r="24331" spans="4:6">
      <c r="D24331" s="63"/>
      <c r="F24331" s="64"/>
    </row>
    <row r="24332" spans="4:6">
      <c r="D24332" s="63"/>
      <c r="F24332" s="64"/>
    </row>
    <row r="24333" spans="4:6">
      <c r="D24333" s="63"/>
      <c r="F24333" s="64"/>
    </row>
    <row r="24334" spans="4:6">
      <c r="D24334" s="63"/>
      <c r="F24334" s="64"/>
    </row>
    <row r="24335" spans="4:6">
      <c r="D24335" s="63"/>
      <c r="F24335" s="64"/>
    </row>
    <row r="24336" spans="4:6">
      <c r="D24336" s="63"/>
      <c r="F24336" s="64"/>
    </row>
    <row r="24337" spans="4:6">
      <c r="D24337" s="63"/>
      <c r="F24337" s="64"/>
    </row>
    <row r="24338" spans="4:6">
      <c r="D24338" s="63"/>
      <c r="F24338" s="64"/>
    </row>
    <row r="24339" spans="4:6">
      <c r="D24339" s="63"/>
      <c r="F24339" s="64"/>
    </row>
    <row r="24340" spans="4:6">
      <c r="D24340" s="63"/>
      <c r="F24340" s="64"/>
    </row>
    <row r="24341" spans="4:6">
      <c r="D24341" s="63"/>
      <c r="F24341" s="64"/>
    </row>
    <row r="24342" spans="4:6">
      <c r="D24342" s="63"/>
      <c r="F24342" s="64"/>
    </row>
    <row r="24343" spans="4:6">
      <c r="D24343" s="63"/>
      <c r="F24343" s="64"/>
    </row>
    <row r="24344" spans="4:6">
      <c r="D24344" s="63"/>
      <c r="F24344" s="64"/>
    </row>
    <row r="24345" spans="4:6">
      <c r="D24345" s="63"/>
      <c r="F24345" s="64"/>
    </row>
    <row r="24346" spans="4:6">
      <c r="D24346" s="63"/>
      <c r="F24346" s="64"/>
    </row>
    <row r="24347" spans="4:6">
      <c r="D24347" s="63"/>
      <c r="F24347" s="64"/>
    </row>
    <row r="24348" spans="4:6">
      <c r="D24348" s="63"/>
      <c r="F24348" s="64"/>
    </row>
    <row r="24349" spans="4:6">
      <c r="D24349" s="63"/>
      <c r="F24349" s="64"/>
    </row>
    <row r="24350" spans="4:6">
      <c r="D24350" s="63"/>
      <c r="F24350" s="64"/>
    </row>
    <row r="24351" spans="4:6">
      <c r="D24351" s="63"/>
      <c r="F24351" s="64"/>
    </row>
    <row r="24352" spans="4:6">
      <c r="D24352" s="63"/>
      <c r="F24352" s="64"/>
    </row>
    <row r="24353" spans="4:6">
      <c r="D24353" s="63"/>
      <c r="F24353" s="64"/>
    </row>
    <row r="24354" spans="4:6">
      <c r="D24354" s="63"/>
      <c r="F24354" s="64"/>
    </row>
    <row r="24355" spans="4:6">
      <c r="D24355" s="63"/>
      <c r="F24355" s="64"/>
    </row>
    <row r="24356" spans="4:6">
      <c r="D24356" s="63"/>
      <c r="F24356" s="64"/>
    </row>
    <row r="24357" spans="4:6">
      <c r="D24357" s="63"/>
      <c r="F24357" s="64"/>
    </row>
    <row r="24358" spans="4:6">
      <c r="D24358" s="63"/>
      <c r="F24358" s="64"/>
    </row>
    <row r="24359" spans="4:6">
      <c r="D24359" s="63"/>
      <c r="F24359" s="64"/>
    </row>
    <row r="24360" spans="4:6">
      <c r="D24360" s="63"/>
      <c r="F24360" s="64"/>
    </row>
    <row r="24361" spans="4:6">
      <c r="D24361" s="63"/>
      <c r="F24361" s="64"/>
    </row>
    <row r="24362" spans="4:6">
      <c r="D24362" s="63"/>
      <c r="F24362" s="64"/>
    </row>
    <row r="24363" spans="4:6">
      <c r="D24363" s="63"/>
      <c r="F24363" s="64"/>
    </row>
    <row r="24364" spans="4:6">
      <c r="D24364" s="63"/>
      <c r="F24364" s="64"/>
    </row>
    <row r="24365" spans="4:6">
      <c r="D24365" s="63"/>
      <c r="F24365" s="64"/>
    </row>
    <row r="24366" spans="4:6">
      <c r="D24366" s="63"/>
      <c r="F24366" s="64"/>
    </row>
    <row r="24367" spans="4:6">
      <c r="D24367" s="63"/>
      <c r="F24367" s="64"/>
    </row>
    <row r="24368" spans="4:6">
      <c r="D24368" s="63"/>
      <c r="F24368" s="64"/>
    </row>
    <row r="24369" spans="4:6">
      <c r="D24369" s="63"/>
      <c r="F24369" s="64"/>
    </row>
    <row r="24370" spans="4:6">
      <c r="D24370" s="63"/>
      <c r="F24370" s="64"/>
    </row>
    <row r="24371" spans="4:6">
      <c r="D24371" s="63"/>
      <c r="F24371" s="64"/>
    </row>
    <row r="24372" spans="4:6">
      <c r="D24372" s="63"/>
      <c r="F24372" s="64"/>
    </row>
    <row r="24373" spans="4:6">
      <c r="D24373" s="63"/>
      <c r="F24373" s="64"/>
    </row>
    <row r="24374" spans="4:6">
      <c r="D24374" s="63"/>
      <c r="F24374" s="64"/>
    </row>
    <row r="24375" spans="4:6">
      <c r="D24375" s="63"/>
      <c r="F24375" s="64"/>
    </row>
    <row r="24376" spans="4:6">
      <c r="D24376" s="63"/>
      <c r="F24376" s="64"/>
    </row>
    <row r="24377" spans="4:6">
      <c r="D24377" s="63"/>
      <c r="F24377" s="64"/>
    </row>
    <row r="24378" spans="4:6">
      <c r="D24378" s="63"/>
      <c r="F24378" s="64"/>
    </row>
    <row r="24379" spans="4:6">
      <c r="D24379" s="63"/>
      <c r="F24379" s="64"/>
    </row>
    <row r="24380" spans="4:6">
      <c r="D24380" s="63"/>
      <c r="F24380" s="64"/>
    </row>
    <row r="24381" spans="4:6">
      <c r="D24381" s="63"/>
      <c r="F24381" s="64"/>
    </row>
    <row r="24382" spans="4:6">
      <c r="D24382" s="63"/>
      <c r="F24382" s="64"/>
    </row>
    <row r="24383" spans="4:6">
      <c r="D24383" s="63"/>
      <c r="F24383" s="64"/>
    </row>
    <row r="24384" spans="4:6">
      <c r="D24384" s="63"/>
      <c r="F24384" s="64"/>
    </row>
    <row r="24385" spans="4:6">
      <c r="D24385" s="63"/>
      <c r="F24385" s="64"/>
    </row>
    <row r="24386" spans="4:6">
      <c r="D24386" s="63"/>
      <c r="F24386" s="64"/>
    </row>
    <row r="24387" spans="4:6">
      <c r="D24387" s="63"/>
      <c r="F24387" s="64"/>
    </row>
    <row r="24388" spans="4:6">
      <c r="D24388" s="63"/>
      <c r="F24388" s="64"/>
    </row>
    <row r="24389" spans="4:6">
      <c r="D24389" s="63"/>
      <c r="F24389" s="64"/>
    </row>
    <row r="24390" spans="4:6">
      <c r="D24390" s="63"/>
      <c r="F24390" s="64"/>
    </row>
    <row r="24391" spans="4:6">
      <c r="D24391" s="63"/>
      <c r="F24391" s="64"/>
    </row>
    <row r="24392" spans="4:6">
      <c r="D24392" s="63"/>
      <c r="F24392" s="64"/>
    </row>
    <row r="24393" spans="4:6">
      <c r="D24393" s="63"/>
      <c r="F24393" s="64"/>
    </row>
    <row r="24394" spans="4:6">
      <c r="D24394" s="63"/>
      <c r="F24394" s="64"/>
    </row>
    <row r="24395" spans="4:6">
      <c r="D24395" s="63"/>
      <c r="F24395" s="64"/>
    </row>
    <row r="24396" spans="4:6">
      <c r="D24396" s="63"/>
      <c r="F24396" s="64"/>
    </row>
    <row r="24397" spans="4:6">
      <c r="D24397" s="63"/>
      <c r="F24397" s="64"/>
    </row>
    <row r="24398" spans="4:6">
      <c r="D24398" s="63"/>
      <c r="F24398" s="64"/>
    </row>
    <row r="24399" spans="4:6">
      <c r="D24399" s="63"/>
      <c r="F24399" s="64"/>
    </row>
    <row r="24400" spans="4:6">
      <c r="D24400" s="63"/>
      <c r="F24400" s="64"/>
    </row>
    <row r="24401" spans="4:6">
      <c r="D24401" s="63"/>
      <c r="F24401" s="64"/>
    </row>
    <row r="24402" spans="4:6">
      <c r="D24402" s="63"/>
      <c r="F24402" s="64"/>
    </row>
    <row r="24403" spans="4:6">
      <c r="D24403" s="63"/>
      <c r="F24403" s="64"/>
    </row>
    <row r="24404" spans="4:6">
      <c r="D24404" s="63"/>
      <c r="F24404" s="64"/>
    </row>
    <row r="24405" spans="4:6">
      <c r="D24405" s="63"/>
      <c r="F24405" s="64"/>
    </row>
    <row r="24406" spans="4:6">
      <c r="D24406" s="63"/>
      <c r="F24406" s="64"/>
    </row>
    <row r="24407" spans="4:6">
      <c r="D24407" s="63"/>
      <c r="F24407" s="64"/>
    </row>
    <row r="24408" spans="4:6">
      <c r="D24408" s="63"/>
      <c r="F24408" s="64"/>
    </row>
    <row r="24409" spans="4:6">
      <c r="D24409" s="63"/>
      <c r="F24409" s="64"/>
    </row>
    <row r="24410" spans="4:6">
      <c r="D24410" s="63"/>
      <c r="F24410" s="64"/>
    </row>
    <row r="24411" spans="4:6">
      <c r="D24411" s="63"/>
      <c r="F24411" s="64"/>
    </row>
    <row r="24412" spans="4:6">
      <c r="D24412" s="63"/>
      <c r="F24412" s="64"/>
    </row>
    <row r="24413" spans="4:6">
      <c r="D24413" s="63"/>
      <c r="F24413" s="64"/>
    </row>
    <row r="24414" spans="4:6">
      <c r="D24414" s="63"/>
      <c r="F24414" s="64"/>
    </row>
    <row r="24415" spans="4:6">
      <c r="D24415" s="63"/>
      <c r="F24415" s="64"/>
    </row>
    <row r="24416" spans="4:6">
      <c r="D24416" s="63"/>
      <c r="F24416" s="64"/>
    </row>
    <row r="24417" spans="4:6">
      <c r="D24417" s="63"/>
      <c r="F24417" s="64"/>
    </row>
    <row r="24418" spans="4:6">
      <c r="D24418" s="63"/>
      <c r="F24418" s="64"/>
    </row>
    <row r="24419" spans="4:6">
      <c r="D24419" s="63"/>
      <c r="F24419" s="64"/>
    </row>
    <row r="24420" spans="4:6">
      <c r="D24420" s="63"/>
      <c r="F24420" s="64"/>
    </row>
    <row r="24421" spans="4:6">
      <c r="D24421" s="63"/>
      <c r="F24421" s="64"/>
    </row>
    <row r="24422" spans="4:6">
      <c r="D24422" s="63"/>
      <c r="F24422" s="64"/>
    </row>
    <row r="24423" spans="4:6">
      <c r="D24423" s="63"/>
      <c r="F24423" s="64"/>
    </row>
    <row r="24424" spans="4:6">
      <c r="D24424" s="63"/>
      <c r="F24424" s="64"/>
    </row>
    <row r="24425" spans="4:6">
      <c r="D24425" s="63"/>
      <c r="F24425" s="64"/>
    </row>
    <row r="24426" spans="4:6">
      <c r="D24426" s="63"/>
      <c r="F24426" s="64"/>
    </row>
    <row r="24427" spans="4:6">
      <c r="D24427" s="63"/>
      <c r="F24427" s="64"/>
    </row>
    <row r="24428" spans="4:6">
      <c r="D24428" s="63"/>
      <c r="F24428" s="64"/>
    </row>
    <row r="24429" spans="4:6">
      <c r="D24429" s="63"/>
      <c r="F24429" s="64"/>
    </row>
    <row r="24430" spans="4:6">
      <c r="D24430" s="63"/>
      <c r="F24430" s="64"/>
    </row>
    <row r="24431" spans="4:6">
      <c r="D24431" s="63"/>
      <c r="F24431" s="64"/>
    </row>
    <row r="24432" spans="4:6">
      <c r="D24432" s="63"/>
      <c r="F24432" s="64"/>
    </row>
    <row r="24433" spans="4:6">
      <c r="D24433" s="63"/>
      <c r="F24433" s="64"/>
    </row>
    <row r="24434" spans="4:6">
      <c r="D24434" s="63"/>
      <c r="F24434" s="64"/>
    </row>
    <row r="24435" spans="4:6">
      <c r="D24435" s="63"/>
      <c r="F24435" s="64"/>
    </row>
    <row r="24436" spans="4:6">
      <c r="D24436" s="63"/>
      <c r="F24436" s="64"/>
    </row>
    <row r="24437" spans="4:6">
      <c r="D24437" s="63"/>
      <c r="F24437" s="64"/>
    </row>
    <row r="24438" spans="4:6">
      <c r="D24438" s="63"/>
      <c r="F24438" s="64"/>
    </row>
    <row r="24439" spans="4:6">
      <c r="D24439" s="63"/>
      <c r="F24439" s="64"/>
    </row>
    <row r="24440" spans="4:6">
      <c r="D24440" s="63"/>
      <c r="F24440" s="64"/>
    </row>
    <row r="24441" spans="4:6">
      <c r="D24441" s="63"/>
      <c r="F24441" s="64"/>
    </row>
    <row r="24442" spans="4:6">
      <c r="D24442" s="63"/>
      <c r="F24442" s="64"/>
    </row>
    <row r="24443" spans="4:6">
      <c r="D24443" s="63"/>
      <c r="F24443" s="64"/>
    </row>
    <row r="24444" spans="4:6">
      <c r="D24444" s="63"/>
      <c r="F24444" s="64"/>
    </row>
    <row r="24445" spans="4:6">
      <c r="D24445" s="63"/>
      <c r="F24445" s="64"/>
    </row>
    <row r="24446" spans="4:6">
      <c r="D24446" s="63"/>
      <c r="F24446" s="64"/>
    </row>
    <row r="24447" spans="4:6">
      <c r="D24447" s="63"/>
      <c r="F24447" s="64"/>
    </row>
    <row r="24448" spans="4:6">
      <c r="D24448" s="63"/>
      <c r="F24448" s="64"/>
    </row>
    <row r="24449" spans="4:6">
      <c r="D24449" s="63"/>
      <c r="F24449" s="64"/>
    </row>
    <row r="24450" spans="4:6">
      <c r="D24450" s="63"/>
      <c r="F24450" s="64"/>
    </row>
    <row r="24451" spans="4:6">
      <c r="D24451" s="63"/>
      <c r="F24451" s="64"/>
    </row>
    <row r="24452" spans="4:6">
      <c r="D24452" s="63"/>
      <c r="F24452" s="64"/>
    </row>
    <row r="24453" spans="4:6">
      <c r="D24453" s="63"/>
      <c r="F24453" s="64"/>
    </row>
    <row r="24454" spans="4:6">
      <c r="D24454" s="63"/>
      <c r="F24454" s="64"/>
    </row>
    <row r="24455" spans="4:6">
      <c r="D24455" s="63"/>
      <c r="F24455" s="64"/>
    </row>
    <row r="24456" spans="4:6">
      <c r="D24456" s="63"/>
      <c r="F24456" s="64"/>
    </row>
    <row r="24457" spans="4:6">
      <c r="D24457" s="63"/>
      <c r="F24457" s="64"/>
    </row>
    <row r="24458" spans="4:6">
      <c r="D24458" s="63"/>
      <c r="F24458" s="64"/>
    </row>
    <row r="24459" spans="4:6">
      <c r="D24459" s="63"/>
      <c r="F24459" s="64"/>
    </row>
    <row r="24460" spans="4:6">
      <c r="D24460" s="63"/>
      <c r="F24460" s="64"/>
    </row>
    <row r="24461" spans="4:6">
      <c r="D24461" s="63"/>
      <c r="F24461" s="64"/>
    </row>
    <row r="24462" spans="4:6">
      <c r="D24462" s="63"/>
      <c r="F24462" s="64"/>
    </row>
    <row r="24463" spans="4:6">
      <c r="D24463" s="63"/>
      <c r="F24463" s="64"/>
    </row>
    <row r="24464" spans="4:6">
      <c r="D24464" s="63"/>
      <c r="F24464" s="64"/>
    </row>
    <row r="24465" spans="4:6">
      <c r="D24465" s="63"/>
      <c r="F24465" s="64"/>
    </row>
    <row r="24466" spans="4:6">
      <c r="D24466" s="63"/>
      <c r="F24466" s="64"/>
    </row>
    <row r="24467" spans="4:6">
      <c r="D24467" s="63"/>
      <c r="F24467" s="64"/>
    </row>
    <row r="24468" spans="4:6">
      <c r="D24468" s="63"/>
      <c r="F24468" s="64"/>
    </row>
    <row r="24469" spans="4:6">
      <c r="D24469" s="63"/>
      <c r="F24469" s="64"/>
    </row>
    <row r="24470" spans="4:6">
      <c r="D24470" s="63"/>
      <c r="F24470" s="64"/>
    </row>
    <row r="24471" spans="4:6">
      <c r="D24471" s="63"/>
      <c r="F24471" s="64"/>
    </row>
    <row r="24472" spans="4:6">
      <c r="D24472" s="63"/>
      <c r="F24472" s="64"/>
    </row>
    <row r="24473" spans="4:6">
      <c r="D24473" s="63"/>
      <c r="F24473" s="64"/>
    </row>
    <row r="24474" spans="4:6">
      <c r="D24474" s="63"/>
      <c r="F24474" s="64"/>
    </row>
    <row r="24475" spans="4:6">
      <c r="D24475" s="63"/>
      <c r="F24475" s="64"/>
    </row>
    <row r="24476" spans="4:6">
      <c r="D24476" s="63"/>
      <c r="F24476" s="64"/>
    </row>
    <row r="24477" spans="4:6">
      <c r="D24477" s="63"/>
      <c r="F24477" s="64"/>
    </row>
    <row r="24478" spans="4:6">
      <c r="D24478" s="63"/>
      <c r="F24478" s="64"/>
    </row>
    <row r="24479" spans="4:6">
      <c r="D24479" s="63"/>
      <c r="F24479" s="64"/>
    </row>
    <row r="24480" spans="4:6">
      <c r="D24480" s="63"/>
      <c r="F24480" s="64"/>
    </row>
    <row r="24481" spans="4:6">
      <c r="D24481" s="63"/>
      <c r="F24481" s="64"/>
    </row>
    <row r="24482" spans="4:6">
      <c r="D24482" s="63"/>
      <c r="F24482" s="64"/>
    </row>
    <row r="24483" spans="4:6">
      <c r="D24483" s="63"/>
      <c r="F24483" s="64"/>
    </row>
    <row r="24484" spans="4:6">
      <c r="D24484" s="63"/>
      <c r="F24484" s="64"/>
    </row>
    <row r="24485" spans="4:6">
      <c r="D24485" s="63"/>
      <c r="F24485" s="64"/>
    </row>
    <row r="24486" spans="4:6">
      <c r="D24486" s="63"/>
      <c r="F24486" s="64"/>
    </row>
    <row r="24487" spans="4:6">
      <c r="D24487" s="63"/>
      <c r="F24487" s="64"/>
    </row>
    <row r="24488" spans="4:6">
      <c r="D24488" s="63"/>
      <c r="F24488" s="64"/>
    </row>
    <row r="24489" spans="4:6">
      <c r="D24489" s="63"/>
      <c r="F24489" s="64"/>
    </row>
    <row r="24490" spans="4:6">
      <c r="D24490" s="63"/>
      <c r="F24490" s="64"/>
    </row>
    <row r="24491" spans="4:6">
      <c r="D24491" s="63"/>
      <c r="F24491" s="64"/>
    </row>
    <row r="24492" spans="4:6">
      <c r="D24492" s="63"/>
      <c r="F24492" s="64"/>
    </row>
    <row r="24493" spans="4:6">
      <c r="D24493" s="63"/>
      <c r="F24493" s="64"/>
    </row>
    <row r="24494" spans="4:6">
      <c r="D24494" s="63"/>
      <c r="F24494" s="64"/>
    </row>
    <row r="24495" spans="4:6">
      <c r="D24495" s="63"/>
      <c r="F24495" s="64"/>
    </row>
    <row r="24496" spans="4:6">
      <c r="D24496" s="63"/>
      <c r="F24496" s="64"/>
    </row>
    <row r="24497" spans="4:6">
      <c r="D24497" s="63"/>
      <c r="F24497" s="64"/>
    </row>
    <row r="24498" spans="4:6">
      <c r="D24498" s="63"/>
      <c r="F24498" s="64"/>
    </row>
    <row r="24499" spans="4:6">
      <c r="D24499" s="63"/>
      <c r="F24499" s="64"/>
    </row>
    <row r="24500" spans="4:6">
      <c r="D24500" s="63"/>
      <c r="F24500" s="64"/>
    </row>
    <row r="24501" spans="4:6">
      <c r="D24501" s="63"/>
      <c r="F24501" s="64"/>
    </row>
    <row r="24502" spans="4:6">
      <c r="D24502" s="63"/>
      <c r="F24502" s="64"/>
    </row>
    <row r="24503" spans="4:6">
      <c r="D24503" s="63"/>
      <c r="F24503" s="64"/>
    </row>
    <row r="24504" spans="4:6">
      <c r="D24504" s="63"/>
      <c r="F24504" s="64"/>
    </row>
    <row r="24505" spans="4:6">
      <c r="D24505" s="63"/>
      <c r="F24505" s="64"/>
    </row>
    <row r="24506" spans="4:6">
      <c r="D24506" s="63"/>
      <c r="F24506" s="64"/>
    </row>
    <row r="24507" spans="4:6">
      <c r="D24507" s="63"/>
      <c r="F24507" s="64"/>
    </row>
    <row r="24508" spans="4:6">
      <c r="D24508" s="63"/>
      <c r="F24508" s="64"/>
    </row>
    <row r="24509" spans="4:6">
      <c r="D24509" s="63"/>
      <c r="F24509" s="64"/>
    </row>
    <row r="24510" spans="4:6">
      <c r="D24510" s="63"/>
      <c r="F24510" s="64"/>
    </row>
    <row r="24511" spans="4:6">
      <c r="D24511" s="63"/>
      <c r="F24511" s="64"/>
    </row>
    <row r="24512" spans="4:6">
      <c r="D24512" s="63"/>
      <c r="F24512" s="64"/>
    </row>
    <row r="24513" spans="4:6">
      <c r="D24513" s="63"/>
      <c r="F24513" s="64"/>
    </row>
    <row r="24514" spans="4:6">
      <c r="D24514" s="63"/>
      <c r="F24514" s="64"/>
    </row>
    <row r="24515" spans="4:6">
      <c r="D24515" s="63"/>
      <c r="F24515" s="64"/>
    </row>
    <row r="24516" spans="4:6">
      <c r="D24516" s="63"/>
      <c r="F24516" s="64"/>
    </row>
    <row r="24517" spans="4:6">
      <c r="D24517" s="63"/>
      <c r="F24517" s="64"/>
    </row>
    <row r="24518" spans="4:6">
      <c r="D24518" s="63"/>
      <c r="F24518" s="64"/>
    </row>
    <row r="24519" spans="4:6">
      <c r="D24519" s="63"/>
      <c r="F24519" s="64"/>
    </row>
    <row r="24520" spans="4:6">
      <c r="D24520" s="63"/>
      <c r="F24520" s="64"/>
    </row>
    <row r="24521" spans="4:6">
      <c r="D24521" s="63"/>
      <c r="F24521" s="64"/>
    </row>
    <row r="24522" spans="4:6">
      <c r="D24522" s="63"/>
      <c r="F24522" s="64"/>
    </row>
    <row r="24523" spans="4:6">
      <c r="D24523" s="63"/>
      <c r="F24523" s="64"/>
    </row>
    <row r="24524" spans="4:6">
      <c r="D24524" s="63"/>
      <c r="F24524" s="64"/>
    </row>
    <row r="24525" spans="4:6">
      <c r="D24525" s="63"/>
      <c r="F24525" s="64"/>
    </row>
    <row r="24526" spans="4:6">
      <c r="D24526" s="63"/>
      <c r="F24526" s="64"/>
    </row>
    <row r="24527" spans="4:6">
      <c r="D24527" s="63"/>
      <c r="F24527" s="64"/>
    </row>
    <row r="24528" spans="4:6">
      <c r="D24528" s="63"/>
      <c r="F24528" s="64"/>
    </row>
    <row r="24529" spans="4:6">
      <c r="D24529" s="63"/>
      <c r="F24529" s="64"/>
    </row>
    <row r="24530" spans="4:6">
      <c r="D24530" s="63"/>
      <c r="F24530" s="64"/>
    </row>
    <row r="24531" spans="4:6">
      <c r="D24531" s="63"/>
      <c r="F24531" s="64"/>
    </row>
    <row r="24532" spans="4:6">
      <c r="D24532" s="63"/>
      <c r="F24532" s="64"/>
    </row>
    <row r="24533" spans="4:6">
      <c r="D24533" s="63"/>
      <c r="F24533" s="64"/>
    </row>
    <row r="24534" spans="4:6">
      <c r="D24534" s="63"/>
      <c r="F24534" s="64"/>
    </row>
    <row r="24535" spans="4:6">
      <c r="D24535" s="63"/>
      <c r="F24535" s="64"/>
    </row>
    <row r="24536" spans="4:6">
      <c r="D24536" s="63"/>
      <c r="F24536" s="64"/>
    </row>
    <row r="24537" spans="4:6">
      <c r="D24537" s="63"/>
      <c r="F24537" s="64"/>
    </row>
    <row r="24538" spans="4:6">
      <c r="D24538" s="63"/>
      <c r="F24538" s="64"/>
    </row>
    <row r="24539" spans="4:6">
      <c r="D24539" s="63"/>
      <c r="F24539" s="64"/>
    </row>
    <row r="24540" spans="4:6">
      <c r="D24540" s="63"/>
      <c r="F24540" s="64"/>
    </row>
    <row r="24541" spans="4:6">
      <c r="D24541" s="63"/>
      <c r="F24541" s="64"/>
    </row>
    <row r="24542" spans="4:6">
      <c r="D24542" s="63"/>
      <c r="F24542" s="64"/>
    </row>
    <row r="24543" spans="4:6">
      <c r="D24543" s="63"/>
      <c r="F24543" s="64"/>
    </row>
    <row r="24544" spans="4:6">
      <c r="D24544" s="63"/>
      <c r="F24544" s="64"/>
    </row>
    <row r="24545" spans="4:6">
      <c r="D24545" s="63"/>
      <c r="F24545" s="64"/>
    </row>
    <row r="24546" spans="4:6">
      <c r="D24546" s="63"/>
      <c r="F24546" s="64"/>
    </row>
    <row r="24547" spans="4:6">
      <c r="D24547" s="63"/>
      <c r="F24547" s="64"/>
    </row>
    <row r="24548" spans="4:6">
      <c r="D24548" s="63"/>
      <c r="F24548" s="64"/>
    </row>
    <row r="24549" spans="4:6">
      <c r="D24549" s="63"/>
      <c r="F24549" s="64"/>
    </row>
    <row r="24550" spans="4:6">
      <c r="D24550" s="63"/>
      <c r="F24550" s="64"/>
    </row>
    <row r="24551" spans="4:6">
      <c r="D24551" s="63"/>
      <c r="F24551" s="64"/>
    </row>
    <row r="24552" spans="4:6">
      <c r="D24552" s="63"/>
      <c r="F24552" s="64"/>
    </row>
    <row r="24553" spans="4:6">
      <c r="D24553" s="63"/>
      <c r="F24553" s="64"/>
    </row>
    <row r="24554" spans="4:6">
      <c r="D24554" s="63"/>
      <c r="F24554" s="64"/>
    </row>
    <row r="24555" spans="4:6">
      <c r="D24555" s="63"/>
      <c r="F24555" s="64"/>
    </row>
    <row r="24556" spans="4:6">
      <c r="D24556" s="63"/>
      <c r="F24556" s="64"/>
    </row>
    <row r="24557" spans="4:6">
      <c r="D24557" s="63"/>
      <c r="F24557" s="64"/>
    </row>
    <row r="24558" spans="4:6">
      <c r="D24558" s="63"/>
      <c r="F24558" s="64"/>
    </row>
    <row r="24559" spans="4:6">
      <c r="D24559" s="63"/>
      <c r="F24559" s="64"/>
    </row>
    <row r="24560" spans="4:6">
      <c r="D24560" s="63"/>
      <c r="F24560" s="64"/>
    </row>
    <row r="24561" spans="4:6">
      <c r="D24561" s="63"/>
      <c r="F24561" s="64"/>
    </row>
    <row r="24562" spans="4:6">
      <c r="D24562" s="63"/>
      <c r="F24562" s="64"/>
    </row>
    <row r="24563" spans="4:6">
      <c r="D24563" s="63"/>
      <c r="F24563" s="64"/>
    </row>
    <row r="24564" spans="4:6">
      <c r="D24564" s="63"/>
      <c r="F24564" s="64"/>
    </row>
    <row r="24565" spans="4:6">
      <c r="D24565" s="63"/>
      <c r="F24565" s="64"/>
    </row>
    <row r="24566" spans="4:6">
      <c r="D24566" s="63"/>
      <c r="F24566" s="64"/>
    </row>
    <row r="24567" spans="4:6">
      <c r="D24567" s="63"/>
      <c r="F24567" s="64"/>
    </row>
    <row r="24568" spans="4:6">
      <c r="D24568" s="63"/>
      <c r="F24568" s="64"/>
    </row>
    <row r="24569" spans="4:6">
      <c r="D24569" s="63"/>
      <c r="F24569" s="64"/>
    </row>
    <row r="24570" spans="4:6">
      <c r="D24570" s="63"/>
      <c r="F24570" s="64"/>
    </row>
    <row r="24571" spans="4:6">
      <c r="D24571" s="63"/>
      <c r="F24571" s="64"/>
    </row>
    <row r="24572" spans="4:6">
      <c r="D24572" s="63"/>
      <c r="F24572" s="64"/>
    </row>
    <row r="24573" spans="4:6">
      <c r="D24573" s="63"/>
      <c r="F24573" s="64"/>
    </row>
    <row r="24574" spans="4:6">
      <c r="D24574" s="63"/>
      <c r="F24574" s="64"/>
    </row>
    <row r="24575" spans="4:6">
      <c r="D24575" s="63"/>
      <c r="F24575" s="64"/>
    </row>
    <row r="24576" spans="4:6">
      <c r="D24576" s="63"/>
      <c r="F24576" s="64"/>
    </row>
    <row r="24577" spans="4:6">
      <c r="D24577" s="63"/>
      <c r="F24577" s="64"/>
    </row>
    <row r="24578" spans="4:6">
      <c r="D24578" s="63"/>
      <c r="F24578" s="64"/>
    </row>
    <row r="24579" spans="4:6">
      <c r="D24579" s="63"/>
      <c r="F24579" s="64"/>
    </row>
    <row r="24580" spans="4:6">
      <c r="D24580" s="63"/>
      <c r="F24580" s="64"/>
    </row>
    <row r="24581" spans="4:6">
      <c r="D24581" s="63"/>
      <c r="F24581" s="64"/>
    </row>
    <row r="24582" spans="4:6">
      <c r="D24582" s="63"/>
      <c r="F24582" s="64"/>
    </row>
    <row r="24583" spans="4:6">
      <c r="D24583" s="63"/>
      <c r="F24583" s="64"/>
    </row>
    <row r="24584" spans="4:6">
      <c r="D24584" s="63"/>
      <c r="F24584" s="64"/>
    </row>
    <row r="24585" spans="4:6">
      <c r="D24585" s="63"/>
      <c r="F24585" s="64"/>
    </row>
    <row r="24586" spans="4:6">
      <c r="D24586" s="63"/>
      <c r="F24586" s="64"/>
    </row>
    <row r="24587" spans="4:6">
      <c r="D24587" s="63"/>
      <c r="F24587" s="64"/>
    </row>
    <row r="24588" spans="4:6">
      <c r="D24588" s="63"/>
      <c r="F24588" s="64"/>
    </row>
    <row r="24589" spans="4:6">
      <c r="D24589" s="63"/>
      <c r="F24589" s="64"/>
    </row>
    <row r="24590" spans="4:6">
      <c r="D24590" s="63"/>
      <c r="F24590" s="64"/>
    </row>
    <row r="24591" spans="4:6">
      <c r="D24591" s="63"/>
      <c r="F24591" s="64"/>
    </row>
    <row r="24592" spans="4:6">
      <c r="D24592" s="63"/>
      <c r="F24592" s="64"/>
    </row>
    <row r="24593" spans="4:6">
      <c r="D24593" s="63"/>
      <c r="F24593" s="64"/>
    </row>
    <row r="24594" spans="4:6">
      <c r="D24594" s="63"/>
      <c r="F24594" s="64"/>
    </row>
    <row r="24595" spans="4:6">
      <c r="D24595" s="63"/>
      <c r="F24595" s="64"/>
    </row>
    <row r="24596" spans="4:6">
      <c r="D24596" s="63"/>
      <c r="F24596" s="64"/>
    </row>
    <row r="24597" spans="4:6">
      <c r="D24597" s="63"/>
      <c r="F24597" s="64"/>
    </row>
    <row r="24598" spans="4:6">
      <c r="D24598" s="63"/>
      <c r="F24598" s="64"/>
    </row>
    <row r="24599" spans="4:6">
      <c r="D24599" s="63"/>
      <c r="F24599" s="64"/>
    </row>
    <row r="24600" spans="4:6">
      <c r="D24600" s="63"/>
      <c r="F24600" s="64"/>
    </row>
    <row r="24601" spans="4:6">
      <c r="D24601" s="63"/>
      <c r="F24601" s="64"/>
    </row>
    <row r="24602" spans="4:6">
      <c r="D24602" s="63"/>
      <c r="F24602" s="64"/>
    </row>
    <row r="24603" spans="4:6">
      <c r="D24603" s="63"/>
      <c r="F24603" s="64"/>
    </row>
    <row r="24604" spans="4:6">
      <c r="D24604" s="63"/>
      <c r="F24604" s="64"/>
    </row>
    <row r="24605" spans="4:6">
      <c r="D24605" s="63"/>
      <c r="F24605" s="64"/>
    </row>
    <row r="24606" spans="4:6">
      <c r="D24606" s="63"/>
      <c r="F24606" s="64"/>
    </row>
    <row r="24607" spans="4:6">
      <c r="D24607" s="63"/>
      <c r="F24607" s="64"/>
    </row>
    <row r="24608" spans="4:6">
      <c r="D24608" s="63"/>
      <c r="F24608" s="64"/>
    </row>
    <row r="24609" spans="4:6">
      <c r="D24609" s="63"/>
      <c r="F24609" s="64"/>
    </row>
    <row r="24610" spans="4:6">
      <c r="D24610" s="63"/>
      <c r="F24610" s="64"/>
    </row>
    <row r="24611" spans="4:6">
      <c r="D24611" s="63"/>
      <c r="F24611" s="64"/>
    </row>
    <row r="24612" spans="4:6">
      <c r="D24612" s="63"/>
      <c r="F24612" s="64"/>
    </row>
    <row r="24613" spans="4:6">
      <c r="D24613" s="63"/>
      <c r="F24613" s="64"/>
    </row>
    <row r="24614" spans="4:6">
      <c r="D24614" s="63"/>
      <c r="F24614" s="64"/>
    </row>
    <row r="24615" spans="4:6">
      <c r="D24615" s="63"/>
      <c r="F24615" s="64"/>
    </row>
    <row r="24616" spans="4:6">
      <c r="D24616" s="63"/>
      <c r="F24616" s="64"/>
    </row>
    <row r="24617" spans="4:6">
      <c r="D24617" s="63"/>
      <c r="F24617" s="64"/>
    </row>
    <row r="24618" spans="4:6">
      <c r="D24618" s="63"/>
      <c r="F24618" s="64"/>
    </row>
    <row r="24619" spans="4:6">
      <c r="D24619" s="63"/>
      <c r="F24619" s="64"/>
    </row>
    <row r="24620" spans="4:6">
      <c r="D24620" s="63"/>
      <c r="F24620" s="64"/>
    </row>
    <row r="24621" spans="4:6">
      <c r="D24621" s="63"/>
      <c r="F24621" s="64"/>
    </row>
    <row r="24622" spans="4:6">
      <c r="D24622" s="63"/>
      <c r="F24622" s="64"/>
    </row>
    <row r="24623" spans="4:6">
      <c r="D24623" s="63"/>
      <c r="F24623" s="64"/>
    </row>
    <row r="24624" spans="4:6">
      <c r="D24624" s="63"/>
      <c r="F24624" s="64"/>
    </row>
    <row r="24625" spans="4:6">
      <c r="D24625" s="63"/>
      <c r="F24625" s="64"/>
    </row>
    <row r="24626" spans="4:6">
      <c r="D24626" s="63"/>
      <c r="F24626" s="64"/>
    </row>
    <row r="24627" spans="4:6">
      <c r="D24627" s="63"/>
      <c r="F24627" s="64"/>
    </row>
    <row r="24628" spans="4:6">
      <c r="D24628" s="63"/>
      <c r="F24628" s="64"/>
    </row>
    <row r="24629" spans="4:6">
      <c r="D24629" s="63"/>
      <c r="F24629" s="64"/>
    </row>
    <row r="24630" spans="4:6">
      <c r="D24630" s="63"/>
      <c r="F24630" s="64"/>
    </row>
    <row r="24631" spans="4:6">
      <c r="D24631" s="63"/>
      <c r="F24631" s="64"/>
    </row>
    <row r="24632" spans="4:6">
      <c r="D24632" s="63"/>
      <c r="F24632" s="64"/>
    </row>
    <row r="24633" spans="4:6">
      <c r="D24633" s="63"/>
      <c r="F24633" s="64"/>
    </row>
    <row r="24634" spans="4:6">
      <c r="D24634" s="63"/>
      <c r="F24634" s="64"/>
    </row>
    <row r="24635" spans="4:6">
      <c r="D24635" s="63"/>
      <c r="F24635" s="64"/>
    </row>
    <row r="24636" spans="4:6">
      <c r="D24636" s="63"/>
      <c r="F24636" s="64"/>
    </row>
    <row r="24637" spans="4:6">
      <c r="D24637" s="63"/>
      <c r="F24637" s="64"/>
    </row>
    <row r="24638" spans="4:6">
      <c r="D24638" s="63"/>
      <c r="F24638" s="64"/>
    </row>
    <row r="24639" spans="4:6">
      <c r="D24639" s="63"/>
      <c r="F24639" s="64"/>
    </row>
    <row r="24640" spans="4:6">
      <c r="D24640" s="63"/>
      <c r="F24640" s="64"/>
    </row>
    <row r="24641" spans="4:6">
      <c r="D24641" s="63"/>
      <c r="F24641" s="64"/>
    </row>
    <row r="24642" spans="4:6">
      <c r="D24642" s="63"/>
      <c r="F24642" s="64"/>
    </row>
    <row r="24643" spans="4:6">
      <c r="D24643" s="63"/>
      <c r="F24643" s="64"/>
    </row>
    <row r="24644" spans="4:6">
      <c r="D24644" s="63"/>
      <c r="F24644" s="64"/>
    </row>
    <row r="24645" spans="4:6">
      <c r="D24645" s="63"/>
      <c r="F24645" s="64"/>
    </row>
    <row r="24646" spans="4:6">
      <c r="D24646" s="63"/>
      <c r="F24646" s="64"/>
    </row>
    <row r="24647" spans="4:6">
      <c r="D24647" s="63"/>
      <c r="F24647" s="64"/>
    </row>
    <row r="24648" spans="4:6">
      <c r="D24648" s="63"/>
      <c r="F24648" s="64"/>
    </row>
    <row r="24649" spans="4:6">
      <c r="D24649" s="63"/>
      <c r="F24649" s="64"/>
    </row>
    <row r="24650" spans="4:6">
      <c r="D24650" s="63"/>
      <c r="F24650" s="64"/>
    </row>
    <row r="24651" spans="4:6">
      <c r="D24651" s="63"/>
      <c r="F24651" s="64"/>
    </row>
    <row r="24652" spans="4:6">
      <c r="D24652" s="63"/>
      <c r="F24652" s="64"/>
    </row>
    <row r="24653" spans="4:6">
      <c r="D24653" s="63"/>
      <c r="F24653" s="64"/>
    </row>
    <row r="24654" spans="4:6">
      <c r="D24654" s="63"/>
      <c r="F24654" s="64"/>
    </row>
    <row r="24655" spans="4:6">
      <c r="D24655" s="63"/>
      <c r="F24655" s="64"/>
    </row>
    <row r="24656" spans="4:6">
      <c r="D24656" s="63"/>
      <c r="F24656" s="64"/>
    </row>
    <row r="24657" spans="4:6">
      <c r="D24657" s="63"/>
      <c r="F24657" s="64"/>
    </row>
    <row r="24658" spans="4:6">
      <c r="D24658" s="63"/>
      <c r="F24658" s="64"/>
    </row>
    <row r="24659" spans="4:6">
      <c r="D24659" s="63"/>
      <c r="F24659" s="64"/>
    </row>
    <row r="24660" spans="4:6">
      <c r="D24660" s="63"/>
      <c r="F24660" s="64"/>
    </row>
    <row r="24661" spans="4:6">
      <c r="D24661" s="63"/>
      <c r="F24661" s="64"/>
    </row>
    <row r="24662" spans="4:6">
      <c r="D24662" s="63"/>
      <c r="F24662" s="64"/>
    </row>
    <row r="24663" spans="4:6">
      <c r="D24663" s="63"/>
      <c r="F24663" s="64"/>
    </row>
    <row r="24664" spans="4:6">
      <c r="D24664" s="63"/>
      <c r="F24664" s="64"/>
    </row>
    <row r="24665" spans="4:6">
      <c r="D24665" s="63"/>
      <c r="F24665" s="64"/>
    </row>
    <row r="24666" spans="4:6">
      <c r="D24666" s="63"/>
      <c r="F24666" s="64"/>
    </row>
    <row r="24667" spans="4:6">
      <c r="D24667" s="63"/>
      <c r="F24667" s="64"/>
    </row>
    <row r="24668" spans="4:6">
      <c r="D24668" s="63"/>
      <c r="F24668" s="64"/>
    </row>
    <row r="24669" spans="4:6">
      <c r="D24669" s="63"/>
      <c r="F24669" s="64"/>
    </row>
    <row r="24670" spans="4:6">
      <c r="D24670" s="63"/>
      <c r="F24670" s="64"/>
    </row>
    <row r="24671" spans="4:6">
      <c r="D24671" s="63"/>
      <c r="F24671" s="64"/>
    </row>
    <row r="24672" spans="4:6">
      <c r="D24672" s="63"/>
      <c r="F24672" s="64"/>
    </row>
    <row r="24673" spans="4:6">
      <c r="D24673" s="63"/>
      <c r="F24673" s="64"/>
    </row>
    <row r="24674" spans="4:6">
      <c r="D24674" s="63"/>
      <c r="F24674" s="64"/>
    </row>
    <row r="24675" spans="4:6">
      <c r="D24675" s="63"/>
      <c r="F24675" s="64"/>
    </row>
    <row r="24676" spans="4:6">
      <c r="D24676" s="63"/>
      <c r="F24676" s="64"/>
    </row>
    <row r="24677" spans="4:6">
      <c r="D24677" s="63"/>
      <c r="F24677" s="64"/>
    </row>
    <row r="24678" spans="4:6">
      <c r="D24678" s="63"/>
      <c r="F24678" s="64"/>
    </row>
    <row r="24679" spans="4:6">
      <c r="D24679" s="63"/>
      <c r="F24679" s="64"/>
    </row>
    <row r="24680" spans="4:6">
      <c r="D24680" s="63"/>
      <c r="F24680" s="64"/>
    </row>
    <row r="24681" spans="4:6">
      <c r="D24681" s="63"/>
      <c r="F24681" s="64"/>
    </row>
    <row r="24682" spans="4:6">
      <c r="D24682" s="63"/>
      <c r="F24682" s="64"/>
    </row>
    <row r="24683" spans="4:6">
      <c r="D24683" s="63"/>
      <c r="F24683" s="64"/>
    </row>
    <row r="24684" spans="4:6">
      <c r="D24684" s="63"/>
      <c r="F24684" s="64"/>
    </row>
    <row r="24685" spans="4:6">
      <c r="D24685" s="63"/>
      <c r="F24685" s="64"/>
    </row>
    <row r="24686" spans="4:6">
      <c r="D24686" s="63"/>
      <c r="F24686" s="64"/>
    </row>
    <row r="24687" spans="4:6">
      <c r="D24687" s="63"/>
      <c r="F24687" s="64"/>
    </row>
    <row r="24688" spans="4:6">
      <c r="D24688" s="63"/>
      <c r="F24688" s="64"/>
    </row>
    <row r="24689" spans="4:6">
      <c r="D24689" s="63"/>
      <c r="F24689" s="64"/>
    </row>
    <row r="24690" spans="4:6">
      <c r="D24690" s="63"/>
      <c r="F24690" s="64"/>
    </row>
    <row r="24691" spans="4:6">
      <c r="D24691" s="63"/>
      <c r="F24691" s="64"/>
    </row>
    <row r="24692" spans="4:6">
      <c r="D24692" s="63"/>
      <c r="F24692" s="64"/>
    </row>
    <row r="24693" spans="4:6">
      <c r="D24693" s="63"/>
      <c r="F24693" s="64"/>
    </row>
    <row r="24694" spans="4:6">
      <c r="D24694" s="63"/>
      <c r="F24694" s="64"/>
    </row>
    <row r="24695" spans="4:6">
      <c r="D24695" s="63"/>
      <c r="F24695" s="64"/>
    </row>
    <row r="24696" spans="4:6">
      <c r="D24696" s="63"/>
      <c r="F24696" s="64"/>
    </row>
    <row r="24697" spans="4:6">
      <c r="D24697" s="63"/>
      <c r="F24697" s="64"/>
    </row>
    <row r="24698" spans="4:6">
      <c r="D24698" s="63"/>
      <c r="F24698" s="64"/>
    </row>
    <row r="24699" spans="4:6">
      <c r="D24699" s="63"/>
      <c r="F24699" s="64"/>
    </row>
    <row r="24700" spans="4:6">
      <c r="D24700" s="63"/>
      <c r="F24700" s="64"/>
    </row>
    <row r="24701" spans="4:6">
      <c r="D24701" s="63"/>
      <c r="F24701" s="64"/>
    </row>
    <row r="24702" spans="4:6">
      <c r="D24702" s="63"/>
      <c r="F24702" s="64"/>
    </row>
    <row r="24703" spans="4:6">
      <c r="D24703" s="63"/>
      <c r="F24703" s="64"/>
    </row>
    <row r="24704" spans="4:6">
      <c r="D24704" s="63"/>
      <c r="F24704" s="64"/>
    </row>
    <row r="24705" spans="4:6">
      <c r="D24705" s="63"/>
      <c r="F24705" s="64"/>
    </row>
    <row r="24706" spans="4:6">
      <c r="D24706" s="63"/>
      <c r="F24706" s="64"/>
    </row>
    <row r="24707" spans="4:6">
      <c r="D24707" s="63"/>
      <c r="F24707" s="64"/>
    </row>
    <row r="24708" spans="4:6">
      <c r="D24708" s="63"/>
      <c r="F24708" s="64"/>
    </row>
    <row r="24709" spans="4:6">
      <c r="D24709" s="63"/>
      <c r="F24709" s="64"/>
    </row>
    <row r="24710" spans="4:6">
      <c r="D24710" s="63"/>
      <c r="F24710" s="64"/>
    </row>
    <row r="24711" spans="4:6">
      <c r="D24711" s="63"/>
      <c r="F24711" s="64"/>
    </row>
    <row r="24712" spans="4:6">
      <c r="D24712" s="63"/>
      <c r="F24712" s="64"/>
    </row>
    <row r="24713" spans="4:6">
      <c r="D24713" s="63"/>
      <c r="F24713" s="64"/>
    </row>
    <row r="24714" spans="4:6">
      <c r="D24714" s="63"/>
      <c r="F24714" s="64"/>
    </row>
    <row r="24715" spans="4:6">
      <c r="D24715" s="63"/>
      <c r="F24715" s="64"/>
    </row>
    <row r="24716" spans="4:6">
      <c r="D24716" s="63"/>
      <c r="F24716" s="64"/>
    </row>
    <row r="24717" spans="4:6">
      <c r="D24717" s="63"/>
      <c r="F24717" s="64"/>
    </row>
    <row r="24718" spans="4:6">
      <c r="D24718" s="63"/>
      <c r="F24718" s="64"/>
    </row>
    <row r="24719" spans="4:6">
      <c r="D24719" s="63"/>
      <c r="F24719" s="64"/>
    </row>
    <row r="24720" spans="4:6">
      <c r="D24720" s="63"/>
      <c r="F24720" s="64"/>
    </row>
    <row r="24721" spans="4:6">
      <c r="D24721" s="63"/>
      <c r="F24721" s="64"/>
    </row>
    <row r="24722" spans="4:6">
      <c r="D24722" s="63"/>
      <c r="F24722" s="64"/>
    </row>
    <row r="24723" spans="4:6">
      <c r="D24723" s="63"/>
      <c r="F24723" s="64"/>
    </row>
    <row r="24724" spans="4:6">
      <c r="D24724" s="63"/>
      <c r="F24724" s="64"/>
    </row>
    <row r="24725" spans="4:6">
      <c r="D24725" s="63"/>
      <c r="F24725" s="64"/>
    </row>
    <row r="24726" spans="4:6">
      <c r="D24726" s="63"/>
      <c r="F24726" s="64"/>
    </row>
    <row r="24727" spans="4:6">
      <c r="D24727" s="63"/>
      <c r="F24727" s="64"/>
    </row>
    <row r="24728" spans="4:6">
      <c r="D24728" s="63"/>
      <c r="F24728" s="64"/>
    </row>
    <row r="24729" spans="4:6">
      <c r="D24729" s="63"/>
      <c r="F24729" s="64"/>
    </row>
    <row r="24730" spans="4:6">
      <c r="D24730" s="63"/>
      <c r="F24730" s="64"/>
    </row>
    <row r="24731" spans="4:6">
      <c r="D24731" s="63"/>
      <c r="F24731" s="64"/>
    </row>
    <row r="24732" spans="4:6">
      <c r="D24732" s="63"/>
      <c r="F24732" s="64"/>
    </row>
    <row r="24733" spans="4:6">
      <c r="D24733" s="63"/>
      <c r="F24733" s="64"/>
    </row>
    <row r="24734" spans="4:6">
      <c r="D24734" s="63"/>
      <c r="F24734" s="64"/>
    </row>
    <row r="24735" spans="4:6">
      <c r="D24735" s="63"/>
      <c r="F24735" s="64"/>
    </row>
    <row r="24736" spans="4:6">
      <c r="D24736" s="63"/>
      <c r="F24736" s="64"/>
    </row>
    <row r="24737" spans="4:6">
      <c r="D24737" s="63"/>
      <c r="F24737" s="64"/>
    </row>
    <row r="24738" spans="4:6">
      <c r="D24738" s="63"/>
      <c r="F24738" s="64"/>
    </row>
    <row r="24739" spans="4:6">
      <c r="D24739" s="63"/>
      <c r="F24739" s="64"/>
    </row>
    <row r="24740" spans="4:6">
      <c r="D24740" s="63"/>
      <c r="F24740" s="64"/>
    </row>
    <row r="24741" spans="4:6">
      <c r="D24741" s="63"/>
      <c r="F24741" s="64"/>
    </row>
    <row r="24742" spans="4:6">
      <c r="D24742" s="63"/>
      <c r="F24742" s="64"/>
    </row>
    <row r="24743" spans="4:6">
      <c r="D24743" s="63"/>
      <c r="F24743" s="64"/>
    </row>
    <row r="24744" spans="4:6">
      <c r="D24744" s="63"/>
      <c r="F24744" s="64"/>
    </row>
    <row r="24745" spans="4:6">
      <c r="D24745" s="63"/>
      <c r="F24745" s="64"/>
    </row>
    <row r="24746" spans="4:6">
      <c r="D24746" s="63"/>
      <c r="F24746" s="64"/>
    </row>
    <row r="24747" spans="4:6">
      <c r="D24747" s="63"/>
      <c r="F24747" s="64"/>
    </row>
    <row r="24748" spans="4:6">
      <c r="D24748" s="63"/>
      <c r="F24748" s="64"/>
    </row>
    <row r="24749" spans="4:6">
      <c r="D24749" s="63"/>
      <c r="F24749" s="64"/>
    </row>
    <row r="24750" spans="4:6">
      <c r="D24750" s="63"/>
      <c r="F24750" s="64"/>
    </row>
    <row r="24751" spans="4:6">
      <c r="D24751" s="63"/>
      <c r="F24751" s="64"/>
    </row>
    <row r="24752" spans="4:6">
      <c r="D24752" s="63"/>
      <c r="F24752" s="64"/>
    </row>
    <row r="24753" spans="4:6">
      <c r="D24753" s="63"/>
      <c r="F24753" s="64"/>
    </row>
    <row r="24754" spans="4:6">
      <c r="D24754" s="63"/>
      <c r="F24754" s="64"/>
    </row>
    <row r="24755" spans="4:6">
      <c r="D24755" s="63"/>
      <c r="F24755" s="64"/>
    </row>
    <row r="24756" spans="4:6">
      <c r="D24756" s="63"/>
      <c r="F24756" s="64"/>
    </row>
    <row r="24757" spans="4:6">
      <c r="D24757" s="63"/>
      <c r="F24757" s="64"/>
    </row>
    <row r="24758" spans="4:6">
      <c r="D24758" s="63"/>
      <c r="F24758" s="64"/>
    </row>
    <row r="24759" spans="4:6">
      <c r="D24759" s="63"/>
      <c r="F24759" s="64"/>
    </row>
    <row r="24760" spans="4:6">
      <c r="D24760" s="63"/>
      <c r="F24760" s="64"/>
    </row>
    <row r="24761" spans="4:6">
      <c r="D24761" s="63"/>
      <c r="F24761" s="64"/>
    </row>
    <row r="24762" spans="4:6">
      <c r="D24762" s="63"/>
      <c r="F24762" s="64"/>
    </row>
    <row r="24763" spans="4:6">
      <c r="D24763" s="63"/>
      <c r="F24763" s="64"/>
    </row>
    <row r="24764" spans="4:6">
      <c r="D24764" s="63"/>
      <c r="F24764" s="64"/>
    </row>
    <row r="24765" spans="4:6">
      <c r="D24765" s="63"/>
      <c r="F24765" s="64"/>
    </row>
    <row r="24766" spans="4:6">
      <c r="D24766" s="63"/>
      <c r="F24766" s="64"/>
    </row>
    <row r="24767" spans="4:6">
      <c r="D24767" s="63"/>
      <c r="F24767" s="64"/>
    </row>
    <row r="24768" spans="4:6">
      <c r="D24768" s="63"/>
      <c r="F24768" s="64"/>
    </row>
    <row r="24769" spans="4:6">
      <c r="D24769" s="63"/>
      <c r="F24769" s="64"/>
    </row>
    <row r="24770" spans="4:6">
      <c r="D24770" s="63"/>
      <c r="F24770" s="64"/>
    </row>
    <row r="24771" spans="4:6">
      <c r="D24771" s="63"/>
      <c r="F24771" s="64"/>
    </row>
    <row r="24772" spans="4:6">
      <c r="D24772" s="63"/>
      <c r="F24772" s="64"/>
    </row>
    <row r="24773" spans="4:6">
      <c r="D24773" s="63"/>
      <c r="F24773" s="64"/>
    </row>
    <row r="24774" spans="4:6">
      <c r="D24774" s="63"/>
      <c r="F24774" s="64"/>
    </row>
    <row r="24775" spans="4:6">
      <c r="D24775" s="63"/>
      <c r="F24775" s="64"/>
    </row>
    <row r="24776" spans="4:6">
      <c r="D24776" s="63"/>
      <c r="F24776" s="64"/>
    </row>
    <row r="24777" spans="4:6">
      <c r="D24777" s="63"/>
      <c r="F24777" s="64"/>
    </row>
    <row r="24778" spans="4:6">
      <c r="D24778" s="63"/>
      <c r="F24778" s="64"/>
    </row>
    <row r="24779" spans="4:6">
      <c r="D24779" s="63"/>
      <c r="F24779" s="64"/>
    </row>
    <row r="24780" spans="4:6">
      <c r="D24780" s="63"/>
      <c r="F24780" s="64"/>
    </row>
    <row r="24781" spans="4:6">
      <c r="D24781" s="63"/>
      <c r="F24781" s="64"/>
    </row>
    <row r="24782" spans="4:6">
      <c r="D24782" s="63"/>
      <c r="F24782" s="64"/>
    </row>
    <row r="24783" spans="4:6">
      <c r="D24783" s="63"/>
      <c r="F24783" s="64"/>
    </row>
    <row r="24784" spans="4:6">
      <c r="D24784" s="63"/>
      <c r="F24784" s="64"/>
    </row>
    <row r="24785" spans="4:6">
      <c r="D24785" s="63"/>
      <c r="F24785" s="64"/>
    </row>
    <row r="24786" spans="4:6">
      <c r="D24786" s="63"/>
      <c r="F24786" s="64"/>
    </row>
    <row r="24787" spans="4:6">
      <c r="D24787" s="63"/>
      <c r="F24787" s="64"/>
    </row>
    <row r="24788" spans="4:6">
      <c r="D24788" s="63"/>
      <c r="F24788" s="64"/>
    </row>
    <row r="24789" spans="4:6">
      <c r="D24789" s="63"/>
      <c r="F24789" s="64"/>
    </row>
    <row r="24790" spans="4:6">
      <c r="D24790" s="63"/>
      <c r="F24790" s="64"/>
    </row>
    <row r="24791" spans="4:6">
      <c r="D24791" s="63"/>
      <c r="F24791" s="64"/>
    </row>
    <row r="24792" spans="4:6">
      <c r="D24792" s="63"/>
      <c r="F24792" s="64"/>
    </row>
    <row r="24793" spans="4:6">
      <c r="D24793" s="63"/>
      <c r="F24793" s="64"/>
    </row>
    <row r="24794" spans="4:6">
      <c r="D24794" s="63"/>
      <c r="F24794" s="64"/>
    </row>
    <row r="24795" spans="4:6">
      <c r="D24795" s="63"/>
      <c r="F24795" s="64"/>
    </row>
    <row r="24796" spans="4:6">
      <c r="D24796" s="63"/>
      <c r="F24796" s="64"/>
    </row>
    <row r="24797" spans="4:6">
      <c r="D24797" s="63"/>
      <c r="F24797" s="64"/>
    </row>
    <row r="24798" spans="4:6">
      <c r="D24798" s="63"/>
      <c r="F24798" s="64"/>
    </row>
    <row r="24799" spans="4:6">
      <c r="D24799" s="63"/>
      <c r="F24799" s="64"/>
    </row>
    <row r="24800" spans="4:6">
      <c r="D24800" s="63"/>
      <c r="F24800" s="64"/>
    </row>
    <row r="24801" spans="4:6">
      <c r="D24801" s="63"/>
      <c r="F24801" s="64"/>
    </row>
    <row r="24802" spans="4:6">
      <c r="D24802" s="63"/>
      <c r="F24802" s="64"/>
    </row>
    <row r="24803" spans="4:6">
      <c r="D24803" s="63"/>
      <c r="F24803" s="64"/>
    </row>
    <row r="24804" spans="4:6">
      <c r="D24804" s="63"/>
      <c r="F24804" s="64"/>
    </row>
    <row r="24805" spans="4:6">
      <c r="D24805" s="63"/>
      <c r="F24805" s="64"/>
    </row>
    <row r="24806" spans="4:6">
      <c r="D24806" s="63"/>
      <c r="F24806" s="64"/>
    </row>
    <row r="24807" spans="4:6">
      <c r="D24807" s="63"/>
      <c r="F24807" s="64"/>
    </row>
    <row r="24808" spans="4:6">
      <c r="D24808" s="63"/>
      <c r="F24808" s="64"/>
    </row>
    <row r="24809" spans="4:6">
      <c r="D24809" s="63"/>
      <c r="F24809" s="64"/>
    </row>
    <row r="24810" spans="4:6">
      <c r="D24810" s="63"/>
      <c r="F24810" s="64"/>
    </row>
    <row r="24811" spans="4:6">
      <c r="D24811" s="63"/>
      <c r="F24811" s="64"/>
    </row>
    <row r="24812" spans="4:6">
      <c r="D24812" s="63"/>
      <c r="F24812" s="64"/>
    </row>
    <row r="24813" spans="4:6">
      <c r="D24813" s="63"/>
      <c r="F24813" s="64"/>
    </row>
    <row r="24814" spans="4:6">
      <c r="D24814" s="63"/>
      <c r="F24814" s="64"/>
    </row>
    <row r="24815" spans="4:6">
      <c r="D24815" s="63"/>
      <c r="F24815" s="64"/>
    </row>
    <row r="24816" spans="4:6">
      <c r="D24816" s="63"/>
      <c r="F24816" s="64"/>
    </row>
    <row r="24817" spans="4:6">
      <c r="D24817" s="63"/>
      <c r="F24817" s="64"/>
    </row>
    <row r="24818" spans="4:6">
      <c r="D24818" s="63"/>
      <c r="F24818" s="64"/>
    </row>
    <row r="24819" spans="4:6">
      <c r="D24819" s="63"/>
      <c r="F24819" s="64"/>
    </row>
    <row r="24820" spans="4:6">
      <c r="D24820" s="63"/>
      <c r="F24820" s="64"/>
    </row>
    <row r="24821" spans="4:6">
      <c r="D24821" s="63"/>
      <c r="F24821" s="64"/>
    </row>
    <row r="24822" spans="4:6">
      <c r="D24822" s="63"/>
      <c r="F24822" s="64"/>
    </row>
    <row r="24823" spans="4:6">
      <c r="D24823" s="63"/>
      <c r="F24823" s="64"/>
    </row>
    <row r="24824" spans="4:6">
      <c r="D24824" s="63"/>
      <c r="F24824" s="64"/>
    </row>
    <row r="24825" spans="4:6">
      <c r="D24825" s="63"/>
      <c r="F24825" s="64"/>
    </row>
    <row r="24826" spans="4:6">
      <c r="D24826" s="63"/>
      <c r="F24826" s="64"/>
    </row>
    <row r="24827" spans="4:6">
      <c r="D24827" s="63"/>
      <c r="F24827" s="64"/>
    </row>
    <row r="24828" spans="4:6">
      <c r="D24828" s="63"/>
      <c r="F24828" s="64"/>
    </row>
    <row r="24829" spans="4:6">
      <c r="D24829" s="63"/>
      <c r="F24829" s="64"/>
    </row>
    <row r="24830" spans="4:6">
      <c r="D24830" s="63"/>
      <c r="F24830" s="64"/>
    </row>
    <row r="24831" spans="4:6">
      <c r="D24831" s="63"/>
      <c r="F24831" s="64"/>
    </row>
    <row r="24832" spans="4:6">
      <c r="D24832" s="63"/>
      <c r="F24832" s="64"/>
    </row>
    <row r="24833" spans="4:6">
      <c r="D24833" s="63"/>
      <c r="F24833" s="64"/>
    </row>
    <row r="24834" spans="4:6">
      <c r="D24834" s="63"/>
      <c r="F24834" s="64"/>
    </row>
    <row r="24835" spans="4:6">
      <c r="D24835" s="63"/>
      <c r="F24835" s="64"/>
    </row>
    <row r="24836" spans="4:6">
      <c r="D24836" s="63"/>
      <c r="F24836" s="64"/>
    </row>
    <row r="24837" spans="4:6">
      <c r="D24837" s="63"/>
      <c r="F24837" s="64"/>
    </row>
    <row r="24838" spans="4:6">
      <c r="D24838" s="63"/>
      <c r="F24838" s="64"/>
    </row>
    <row r="24839" spans="4:6">
      <c r="D24839" s="63"/>
      <c r="F24839" s="64"/>
    </row>
    <row r="24840" spans="4:6">
      <c r="D24840" s="63"/>
      <c r="F24840" s="64"/>
    </row>
    <row r="24841" spans="4:6">
      <c r="D24841" s="63"/>
      <c r="F24841" s="64"/>
    </row>
    <row r="24842" spans="4:6">
      <c r="D24842" s="63"/>
      <c r="F24842" s="64"/>
    </row>
    <row r="24843" spans="4:6">
      <c r="D24843" s="63"/>
      <c r="F24843" s="64"/>
    </row>
    <row r="24844" spans="4:6">
      <c r="D24844" s="63"/>
      <c r="F24844" s="64"/>
    </row>
    <row r="24845" spans="4:6">
      <c r="D24845" s="63"/>
      <c r="F24845" s="64"/>
    </row>
    <row r="24846" spans="4:6">
      <c r="D24846" s="63"/>
      <c r="F24846" s="64"/>
    </row>
    <row r="24847" spans="4:6">
      <c r="D24847" s="63"/>
      <c r="F24847" s="64"/>
    </row>
    <row r="24848" spans="4:6">
      <c r="D24848" s="63"/>
      <c r="F24848" s="64"/>
    </row>
    <row r="24849" spans="4:6">
      <c r="D24849" s="63"/>
      <c r="F24849" s="64"/>
    </row>
    <row r="24850" spans="4:6">
      <c r="D24850" s="63"/>
      <c r="F24850" s="64"/>
    </row>
    <row r="24851" spans="4:6">
      <c r="D24851" s="63"/>
      <c r="F24851" s="64"/>
    </row>
    <row r="24852" spans="4:6">
      <c r="D24852" s="63"/>
      <c r="F24852" s="64"/>
    </row>
    <row r="24853" spans="4:6">
      <c r="D24853" s="63"/>
      <c r="F24853" s="64"/>
    </row>
    <row r="24854" spans="4:6">
      <c r="D24854" s="63"/>
      <c r="F24854" s="64"/>
    </row>
    <row r="24855" spans="4:6">
      <c r="D24855" s="63"/>
      <c r="F24855" s="64"/>
    </row>
    <row r="24856" spans="4:6">
      <c r="D24856" s="63"/>
      <c r="F24856" s="64"/>
    </row>
    <row r="24857" spans="4:6">
      <c r="D24857" s="63"/>
      <c r="F24857" s="64"/>
    </row>
    <row r="24858" spans="4:6">
      <c r="D24858" s="63"/>
      <c r="F24858" s="64"/>
    </row>
    <row r="24859" spans="4:6">
      <c r="D24859" s="63"/>
      <c r="F24859" s="64"/>
    </row>
    <row r="24860" spans="4:6">
      <c r="D24860" s="63"/>
      <c r="F24860" s="64"/>
    </row>
    <row r="24861" spans="4:6">
      <c r="D24861" s="63"/>
      <c r="F24861" s="64"/>
    </row>
    <row r="24862" spans="4:6">
      <c r="D24862" s="63"/>
      <c r="F24862" s="64"/>
    </row>
    <row r="24863" spans="4:6">
      <c r="D24863" s="63"/>
      <c r="F24863" s="64"/>
    </row>
    <row r="24864" spans="4:6">
      <c r="D24864" s="63"/>
      <c r="F24864" s="64"/>
    </row>
    <row r="24865" spans="4:6">
      <c r="D24865" s="63"/>
      <c r="F24865" s="64"/>
    </row>
    <row r="24866" spans="4:6">
      <c r="D24866" s="63"/>
      <c r="F24866" s="64"/>
    </row>
    <row r="24867" spans="4:6">
      <c r="D24867" s="63"/>
      <c r="F24867" s="64"/>
    </row>
    <row r="24868" spans="4:6">
      <c r="D24868" s="63"/>
      <c r="F24868" s="64"/>
    </row>
    <row r="24869" spans="4:6">
      <c r="D24869" s="63"/>
      <c r="F24869" s="64"/>
    </row>
    <row r="24870" spans="4:6">
      <c r="D24870" s="63"/>
      <c r="F24870" s="64"/>
    </row>
    <row r="24871" spans="4:6">
      <c r="D24871" s="63"/>
      <c r="F24871" s="64"/>
    </row>
    <row r="24872" spans="4:6">
      <c r="D24872" s="63"/>
      <c r="F24872" s="64"/>
    </row>
    <row r="24873" spans="4:6">
      <c r="D24873" s="63"/>
      <c r="F24873" s="64"/>
    </row>
    <row r="24874" spans="4:6">
      <c r="D24874" s="63"/>
      <c r="F24874" s="64"/>
    </row>
    <row r="24875" spans="4:6">
      <c r="D24875" s="63"/>
      <c r="F24875" s="64"/>
    </row>
    <row r="24876" spans="4:6">
      <c r="D24876" s="63"/>
      <c r="F24876" s="64"/>
    </row>
    <row r="24877" spans="4:6">
      <c r="D24877" s="63"/>
      <c r="F24877" s="64"/>
    </row>
    <row r="24878" spans="4:6">
      <c r="D24878" s="63"/>
      <c r="F24878" s="64"/>
    </row>
    <row r="24879" spans="4:6">
      <c r="D24879" s="63"/>
      <c r="F24879" s="64"/>
    </row>
    <row r="24880" spans="4:6">
      <c r="D24880" s="63"/>
      <c r="F24880" s="64"/>
    </row>
    <row r="24881" spans="4:6">
      <c r="D24881" s="63"/>
      <c r="F24881" s="64"/>
    </row>
    <row r="24882" spans="4:6">
      <c r="D24882" s="63"/>
      <c r="F24882" s="64"/>
    </row>
    <row r="24883" spans="4:6">
      <c r="D24883" s="63"/>
      <c r="F24883" s="64"/>
    </row>
    <row r="24884" spans="4:6">
      <c r="D24884" s="63"/>
      <c r="F24884" s="64"/>
    </row>
    <row r="24885" spans="4:6">
      <c r="D24885" s="63"/>
      <c r="F24885" s="64"/>
    </row>
    <row r="24886" spans="4:6">
      <c r="D24886" s="63"/>
      <c r="F24886" s="64"/>
    </row>
    <row r="24887" spans="4:6">
      <c r="D24887" s="63"/>
      <c r="F24887" s="64"/>
    </row>
    <row r="24888" spans="4:6">
      <c r="D24888" s="63"/>
      <c r="F24888" s="64"/>
    </row>
    <row r="24889" spans="4:6">
      <c r="D24889" s="63"/>
      <c r="F24889" s="64"/>
    </row>
    <row r="24890" spans="4:6">
      <c r="D24890" s="63"/>
      <c r="F24890" s="64"/>
    </row>
    <row r="24891" spans="4:6">
      <c r="D24891" s="63"/>
      <c r="F24891" s="64"/>
    </row>
    <row r="24892" spans="4:6">
      <c r="D24892" s="63"/>
      <c r="F24892" s="64"/>
    </row>
    <row r="24893" spans="4:6">
      <c r="D24893" s="63"/>
      <c r="F24893" s="64"/>
    </row>
    <row r="24894" spans="4:6">
      <c r="D24894" s="63"/>
      <c r="F24894" s="64"/>
    </row>
    <row r="24895" spans="4:6">
      <c r="D24895" s="63"/>
      <c r="F24895" s="64"/>
    </row>
    <row r="24896" spans="4:6">
      <c r="D24896" s="63"/>
      <c r="F24896" s="64"/>
    </row>
    <row r="24897" spans="4:6">
      <c r="D24897" s="63"/>
      <c r="F24897" s="64"/>
    </row>
    <row r="24898" spans="4:6">
      <c r="D24898" s="63"/>
      <c r="F24898" s="64"/>
    </row>
    <row r="24899" spans="4:6">
      <c r="D24899" s="63"/>
      <c r="F24899" s="64"/>
    </row>
    <row r="24900" spans="4:6">
      <c r="D24900" s="63"/>
      <c r="F24900" s="64"/>
    </row>
    <row r="24901" spans="4:6">
      <c r="D24901" s="63"/>
      <c r="F24901" s="64"/>
    </row>
    <row r="24902" spans="4:6">
      <c r="D24902" s="63"/>
      <c r="F24902" s="64"/>
    </row>
    <row r="24903" spans="4:6">
      <c r="D24903" s="63"/>
      <c r="F24903" s="64"/>
    </row>
    <row r="24904" spans="4:6">
      <c r="D24904" s="63"/>
      <c r="F24904" s="64"/>
    </row>
    <row r="24905" spans="4:6">
      <c r="D24905" s="63"/>
      <c r="F24905" s="64"/>
    </row>
    <row r="24906" spans="4:6">
      <c r="D24906" s="63"/>
      <c r="F24906" s="64"/>
    </row>
    <row r="24907" spans="4:6">
      <c r="D24907" s="63"/>
      <c r="F24907" s="64"/>
    </row>
    <row r="24908" spans="4:6">
      <c r="D24908" s="63"/>
      <c r="F24908" s="64"/>
    </row>
    <row r="24909" spans="4:6">
      <c r="D24909" s="63"/>
      <c r="F24909" s="64"/>
    </row>
    <row r="24910" spans="4:6">
      <c r="D24910" s="63"/>
      <c r="F24910" s="64"/>
    </row>
    <row r="24911" spans="4:6">
      <c r="D24911" s="63"/>
      <c r="F24911" s="64"/>
    </row>
    <row r="24912" spans="4:6">
      <c r="D24912" s="63"/>
      <c r="F24912" s="64"/>
    </row>
    <row r="24913" spans="4:6">
      <c r="D24913" s="63"/>
      <c r="F24913" s="64"/>
    </row>
    <row r="24914" spans="4:6">
      <c r="D24914" s="63"/>
      <c r="F24914" s="64"/>
    </row>
    <row r="24915" spans="4:6">
      <c r="D24915" s="63"/>
      <c r="F24915" s="64"/>
    </row>
    <row r="24916" spans="4:6">
      <c r="D24916" s="63"/>
      <c r="F24916" s="64"/>
    </row>
    <row r="24917" spans="4:6">
      <c r="D24917" s="63"/>
      <c r="F24917" s="64"/>
    </row>
    <row r="24918" spans="4:6">
      <c r="D24918" s="63"/>
      <c r="F24918" s="64"/>
    </row>
    <row r="24919" spans="4:6">
      <c r="D24919" s="63"/>
      <c r="F24919" s="64"/>
    </row>
    <row r="24920" spans="4:6">
      <c r="D24920" s="63"/>
      <c r="F24920" s="64"/>
    </row>
    <row r="24921" spans="4:6">
      <c r="D24921" s="63"/>
      <c r="F24921" s="64"/>
    </row>
    <row r="24922" spans="4:6">
      <c r="D24922" s="63"/>
      <c r="F24922" s="64"/>
    </row>
    <row r="24923" spans="4:6">
      <c r="D24923" s="63"/>
      <c r="F24923" s="64"/>
    </row>
    <row r="24924" spans="4:6">
      <c r="D24924" s="63"/>
      <c r="F24924" s="64"/>
    </row>
    <row r="24925" spans="4:6">
      <c r="D24925" s="63"/>
      <c r="F24925" s="64"/>
    </row>
    <row r="24926" spans="4:6">
      <c r="D24926" s="63"/>
      <c r="F24926" s="64"/>
    </row>
    <row r="24927" spans="4:6">
      <c r="D24927" s="63"/>
      <c r="F24927" s="64"/>
    </row>
    <row r="24928" spans="4:6">
      <c r="D24928" s="63"/>
      <c r="F24928" s="64"/>
    </row>
    <row r="24929" spans="4:6">
      <c r="D24929" s="63"/>
      <c r="F24929" s="64"/>
    </row>
    <row r="24930" spans="4:6">
      <c r="D24930" s="63"/>
      <c r="F24930" s="64"/>
    </row>
    <row r="24931" spans="4:6">
      <c r="D24931" s="63"/>
      <c r="F24931" s="64"/>
    </row>
    <row r="24932" spans="4:6">
      <c r="D24932" s="63"/>
      <c r="F24932" s="64"/>
    </row>
    <row r="24933" spans="4:6">
      <c r="D24933" s="63"/>
      <c r="F24933" s="64"/>
    </row>
    <row r="24934" spans="4:6">
      <c r="D24934" s="63"/>
      <c r="F24934" s="64"/>
    </row>
    <row r="24935" spans="4:6">
      <c r="D24935" s="63"/>
      <c r="F24935" s="64"/>
    </row>
    <row r="24936" spans="4:6">
      <c r="D24936" s="63"/>
      <c r="F24936" s="64"/>
    </row>
    <row r="24937" spans="4:6">
      <c r="D24937" s="63"/>
      <c r="F24937" s="64"/>
    </row>
    <row r="24938" spans="4:6">
      <c r="D24938" s="63"/>
      <c r="F24938" s="64"/>
    </row>
    <row r="24939" spans="4:6">
      <c r="D24939" s="63"/>
      <c r="F24939" s="64"/>
    </row>
    <row r="24940" spans="4:6">
      <c r="D24940" s="63"/>
      <c r="F24940" s="64"/>
    </row>
    <row r="24941" spans="4:6">
      <c r="D24941" s="63"/>
      <c r="F24941" s="64"/>
    </row>
    <row r="24942" spans="4:6">
      <c r="D24942" s="63"/>
      <c r="F24942" s="64"/>
    </row>
    <row r="24943" spans="4:6">
      <c r="D24943" s="63"/>
      <c r="F24943" s="64"/>
    </row>
    <row r="24944" spans="4:6">
      <c r="D24944" s="63"/>
      <c r="F24944" s="64"/>
    </row>
    <row r="24945" spans="4:6">
      <c r="D24945" s="63"/>
      <c r="F24945" s="64"/>
    </row>
    <row r="24946" spans="4:6">
      <c r="D24946" s="63"/>
      <c r="F24946" s="64"/>
    </row>
    <row r="24947" spans="4:6">
      <c r="D24947" s="63"/>
      <c r="F24947" s="64"/>
    </row>
    <row r="24948" spans="4:6">
      <c r="D24948" s="63"/>
      <c r="F24948" s="64"/>
    </row>
    <row r="24949" spans="4:6">
      <c r="D24949" s="63"/>
      <c r="F24949" s="64"/>
    </row>
    <row r="24950" spans="4:6">
      <c r="D24950" s="63"/>
      <c r="F24950" s="64"/>
    </row>
    <row r="24951" spans="4:6">
      <c r="D24951" s="63"/>
      <c r="F24951" s="64"/>
    </row>
    <row r="24952" spans="4:6">
      <c r="D24952" s="63"/>
      <c r="F24952" s="64"/>
    </row>
    <row r="24953" spans="4:6">
      <c r="D24953" s="63"/>
      <c r="F24953" s="64"/>
    </row>
    <row r="24954" spans="4:6">
      <c r="D24954" s="63"/>
      <c r="F24954" s="64"/>
    </row>
    <row r="24955" spans="4:6">
      <c r="D24955" s="63"/>
      <c r="F24955" s="64"/>
    </row>
    <row r="24956" spans="4:6">
      <c r="D24956" s="63"/>
      <c r="F24956" s="64"/>
    </row>
    <row r="24957" spans="4:6">
      <c r="D24957" s="63"/>
      <c r="F24957" s="64"/>
    </row>
    <row r="24958" spans="4:6">
      <c r="D24958" s="63"/>
      <c r="F24958" s="64"/>
    </row>
    <row r="24959" spans="4:6">
      <c r="D24959" s="63"/>
      <c r="F24959" s="64"/>
    </row>
    <row r="24960" spans="4:6">
      <c r="D24960" s="63"/>
      <c r="F24960" s="64"/>
    </row>
    <row r="24961" spans="4:6">
      <c r="D24961" s="63"/>
      <c r="F24961" s="64"/>
    </row>
    <row r="24962" spans="4:6">
      <c r="D24962" s="63"/>
      <c r="F24962" s="64"/>
    </row>
    <row r="24963" spans="4:6">
      <c r="D24963" s="63"/>
      <c r="F24963" s="64"/>
    </row>
    <row r="24964" spans="4:6">
      <c r="D24964" s="63"/>
      <c r="F24964" s="64"/>
    </row>
    <row r="24965" spans="4:6">
      <c r="D24965" s="63"/>
      <c r="F24965" s="64"/>
    </row>
    <row r="24966" spans="4:6">
      <c r="D24966" s="63"/>
      <c r="F24966" s="64"/>
    </row>
    <row r="24967" spans="4:6">
      <c r="D24967" s="63"/>
      <c r="F24967" s="64"/>
    </row>
    <row r="24968" spans="4:6">
      <c r="D24968" s="63"/>
      <c r="F24968" s="64"/>
    </row>
    <row r="24969" spans="4:6">
      <c r="D24969" s="63"/>
      <c r="F24969" s="64"/>
    </row>
    <row r="24970" spans="4:6">
      <c r="D24970" s="63"/>
      <c r="F24970" s="64"/>
    </row>
    <row r="24971" spans="4:6">
      <c r="D24971" s="63"/>
      <c r="F24971" s="64"/>
    </row>
    <row r="24972" spans="4:6">
      <c r="D24972" s="63"/>
      <c r="F24972" s="64"/>
    </row>
    <row r="24973" spans="4:6">
      <c r="D24973" s="63"/>
      <c r="F24973" s="64"/>
    </row>
    <row r="24974" spans="4:6">
      <c r="D24974" s="63"/>
      <c r="F24974" s="64"/>
    </row>
    <row r="24975" spans="4:6">
      <c r="D24975" s="63"/>
      <c r="F24975" s="64"/>
    </row>
    <row r="24976" spans="4:6">
      <c r="D24976" s="63"/>
      <c r="F24976" s="64"/>
    </row>
    <row r="24977" spans="4:6">
      <c r="D24977" s="63"/>
      <c r="F24977" s="64"/>
    </row>
    <row r="24978" spans="4:6">
      <c r="D24978" s="63"/>
      <c r="F24978" s="64"/>
    </row>
    <row r="24979" spans="4:6">
      <c r="D24979" s="63"/>
      <c r="F24979" s="64"/>
    </row>
    <row r="24980" spans="4:6">
      <c r="D24980" s="63"/>
      <c r="F24980" s="64"/>
    </row>
    <row r="24981" spans="4:6">
      <c r="D24981" s="63"/>
      <c r="F24981" s="64"/>
    </row>
    <row r="24982" spans="4:6">
      <c r="D24982" s="63"/>
      <c r="F24982" s="64"/>
    </row>
    <row r="24983" spans="4:6">
      <c r="D24983" s="63"/>
      <c r="F24983" s="64"/>
    </row>
    <row r="24984" spans="4:6">
      <c r="D24984" s="63"/>
      <c r="F24984" s="64"/>
    </row>
    <row r="24985" spans="4:6">
      <c r="D24985" s="63"/>
      <c r="F24985" s="64"/>
    </row>
    <row r="24986" spans="4:6">
      <c r="D24986" s="63"/>
      <c r="F24986" s="64"/>
    </row>
    <row r="24987" spans="4:6">
      <c r="D24987" s="63"/>
      <c r="F24987" s="64"/>
    </row>
    <row r="24988" spans="4:6">
      <c r="D24988" s="63"/>
      <c r="F24988" s="64"/>
    </row>
    <row r="24989" spans="4:6">
      <c r="D24989" s="63"/>
      <c r="F24989" s="64"/>
    </row>
    <row r="24990" spans="4:6">
      <c r="D24990" s="63"/>
      <c r="F24990" s="64"/>
    </row>
    <row r="24991" spans="4:6">
      <c r="D24991" s="63"/>
      <c r="F24991" s="64"/>
    </row>
    <row r="24992" spans="4:6">
      <c r="D24992" s="63"/>
      <c r="F24992" s="64"/>
    </row>
    <row r="24993" spans="4:6">
      <c r="D24993" s="63"/>
      <c r="F24993" s="64"/>
    </row>
    <row r="24994" spans="4:6">
      <c r="D24994" s="63"/>
      <c r="F24994" s="64"/>
    </row>
    <row r="24995" spans="4:6">
      <c r="D24995" s="63"/>
      <c r="F24995" s="64"/>
    </row>
    <row r="24996" spans="4:6">
      <c r="D24996" s="63"/>
      <c r="F24996" s="64"/>
    </row>
    <row r="24997" spans="4:6">
      <c r="D24997" s="63"/>
      <c r="F24997" s="64"/>
    </row>
    <row r="24998" spans="4:6">
      <c r="D24998" s="63"/>
      <c r="F24998" s="64"/>
    </row>
    <row r="24999" spans="4:6">
      <c r="D24999" s="63"/>
      <c r="F24999" s="64"/>
    </row>
    <row r="25000" spans="4:6">
      <c r="D25000" s="63"/>
      <c r="F25000" s="64"/>
    </row>
    <row r="25001" spans="4:6">
      <c r="D25001" s="63"/>
      <c r="F25001" s="64"/>
    </row>
    <row r="25002" spans="4:6">
      <c r="D25002" s="63"/>
      <c r="F25002" s="64"/>
    </row>
    <row r="25003" spans="4:6">
      <c r="D25003" s="63"/>
      <c r="F25003" s="64"/>
    </row>
    <row r="25004" spans="4:6">
      <c r="D25004" s="63"/>
      <c r="F25004" s="64"/>
    </row>
    <row r="25005" spans="4:6">
      <c r="D25005" s="63"/>
      <c r="F25005" s="64"/>
    </row>
    <row r="25006" spans="4:6">
      <c r="D25006" s="63"/>
      <c r="F25006" s="64"/>
    </row>
    <row r="25007" spans="4:6">
      <c r="D25007" s="63"/>
      <c r="F25007" s="64"/>
    </row>
    <row r="25008" spans="4:6">
      <c r="D25008" s="63"/>
      <c r="F25008" s="64"/>
    </row>
    <row r="25009" spans="4:6">
      <c r="D25009" s="63"/>
      <c r="F25009" s="64"/>
    </row>
    <row r="25010" spans="4:6">
      <c r="D25010" s="63"/>
      <c r="F25010" s="64"/>
    </row>
    <row r="25011" spans="4:6">
      <c r="D25011" s="63"/>
      <c r="F25011" s="64"/>
    </row>
    <row r="25012" spans="4:6">
      <c r="D25012" s="63"/>
      <c r="F25012" s="64"/>
    </row>
    <row r="25013" spans="4:6">
      <c r="D25013" s="63"/>
      <c r="F25013" s="64"/>
    </row>
    <row r="25014" spans="4:6">
      <c r="D25014" s="63"/>
      <c r="F25014" s="64"/>
    </row>
    <row r="25015" spans="4:6">
      <c r="D25015" s="63"/>
      <c r="F25015" s="64"/>
    </row>
    <row r="25016" spans="4:6">
      <c r="D25016" s="63"/>
      <c r="F25016" s="64"/>
    </row>
    <row r="25017" spans="4:6">
      <c r="D25017" s="63"/>
      <c r="F25017" s="64"/>
    </row>
    <row r="25018" spans="4:6">
      <c r="D25018" s="63"/>
      <c r="F25018" s="64"/>
    </row>
    <row r="25019" spans="4:6">
      <c r="D25019" s="63"/>
      <c r="F25019" s="64"/>
    </row>
    <row r="25020" spans="4:6">
      <c r="D25020" s="63"/>
      <c r="F25020" s="64"/>
    </row>
    <row r="25021" spans="4:6">
      <c r="D25021" s="63"/>
      <c r="F25021" s="64"/>
    </row>
    <row r="25022" spans="4:6">
      <c r="D25022" s="63"/>
      <c r="F25022" s="64"/>
    </row>
    <row r="25023" spans="4:6">
      <c r="D25023" s="63"/>
      <c r="F25023" s="64"/>
    </row>
    <row r="25024" spans="4:6">
      <c r="D25024" s="63"/>
      <c r="F25024" s="64"/>
    </row>
    <row r="25025" spans="4:6">
      <c r="D25025" s="63"/>
      <c r="F25025" s="64"/>
    </row>
    <row r="25026" spans="4:6">
      <c r="D25026" s="63"/>
      <c r="F25026" s="64"/>
    </row>
    <row r="25027" spans="4:6">
      <c r="D25027" s="63"/>
      <c r="F25027" s="64"/>
    </row>
    <row r="25028" spans="4:6">
      <c r="D25028" s="63"/>
      <c r="F25028" s="64"/>
    </row>
    <row r="25029" spans="4:6">
      <c r="D25029" s="63"/>
      <c r="F25029" s="64"/>
    </row>
    <row r="25030" spans="4:6">
      <c r="D25030" s="63"/>
      <c r="F25030" s="64"/>
    </row>
    <row r="25031" spans="4:6">
      <c r="D25031" s="63"/>
      <c r="F25031" s="64"/>
    </row>
    <row r="25032" spans="4:6">
      <c r="D25032" s="63"/>
      <c r="F25032" s="64"/>
    </row>
    <row r="25033" spans="4:6">
      <c r="D25033" s="63"/>
      <c r="F25033" s="64"/>
    </row>
    <row r="25034" spans="4:6">
      <c r="D25034" s="63"/>
      <c r="F25034" s="64"/>
    </row>
    <row r="25035" spans="4:6">
      <c r="D25035" s="63"/>
      <c r="F25035" s="64"/>
    </row>
    <row r="25036" spans="4:6">
      <c r="D25036" s="63"/>
      <c r="F25036" s="64"/>
    </row>
    <row r="25037" spans="4:6">
      <c r="D25037" s="63"/>
      <c r="F25037" s="64"/>
    </row>
    <row r="25038" spans="4:6">
      <c r="D25038" s="63"/>
      <c r="F25038" s="64"/>
    </row>
    <row r="25039" spans="4:6">
      <c r="D25039" s="63"/>
      <c r="F25039" s="64"/>
    </row>
    <row r="25040" spans="4:6">
      <c r="D25040" s="63"/>
      <c r="F25040" s="64"/>
    </row>
    <row r="25041" spans="4:6">
      <c r="D25041" s="63"/>
      <c r="F25041" s="64"/>
    </row>
    <row r="25042" spans="4:6">
      <c r="D25042" s="63"/>
      <c r="F25042" s="64"/>
    </row>
    <row r="25043" spans="4:6">
      <c r="D25043" s="63"/>
      <c r="F25043" s="64"/>
    </row>
    <row r="25044" spans="4:6">
      <c r="D25044" s="63"/>
      <c r="F25044" s="64"/>
    </row>
    <row r="25045" spans="4:6">
      <c r="D25045" s="63"/>
      <c r="F25045" s="64"/>
    </row>
    <row r="25046" spans="4:6">
      <c r="D25046" s="63"/>
      <c r="F25046" s="64"/>
    </row>
    <row r="25047" spans="4:6">
      <c r="D25047" s="63"/>
      <c r="F25047" s="64"/>
    </row>
    <row r="25048" spans="4:6">
      <c r="D25048" s="63"/>
      <c r="F25048" s="64"/>
    </row>
    <row r="25049" spans="4:6">
      <c r="D25049" s="63"/>
      <c r="F25049" s="64"/>
    </row>
    <row r="25050" spans="4:6">
      <c r="D25050" s="63"/>
      <c r="F25050" s="64"/>
    </row>
    <row r="25051" spans="4:6">
      <c r="D25051" s="63"/>
      <c r="F25051" s="64"/>
    </row>
    <row r="25052" spans="4:6">
      <c r="D25052" s="63"/>
      <c r="F25052" s="64"/>
    </row>
    <row r="25053" spans="4:6">
      <c r="D25053" s="63"/>
      <c r="F25053" s="64"/>
    </row>
    <row r="25054" spans="4:6">
      <c r="D25054" s="63"/>
      <c r="F25054" s="64"/>
    </row>
    <row r="25055" spans="4:6">
      <c r="D25055" s="63"/>
      <c r="F25055" s="64"/>
    </row>
    <row r="25056" spans="4:6">
      <c r="D25056" s="63"/>
      <c r="F25056" s="64"/>
    </row>
    <row r="25057" spans="4:6">
      <c r="D25057" s="63"/>
      <c r="F25057" s="64"/>
    </row>
    <row r="25058" spans="4:6">
      <c r="D25058" s="63"/>
      <c r="F25058" s="64"/>
    </row>
    <row r="25059" spans="4:6">
      <c r="D25059" s="63"/>
      <c r="F25059" s="64"/>
    </row>
    <row r="25060" spans="4:6">
      <c r="D25060" s="63"/>
      <c r="F25060" s="64"/>
    </row>
    <row r="25061" spans="4:6">
      <c r="D25061" s="63"/>
      <c r="F25061" s="64"/>
    </row>
    <row r="25062" spans="4:6">
      <c r="D25062" s="63"/>
      <c r="F25062" s="64"/>
    </row>
    <row r="25063" spans="4:6">
      <c r="D25063" s="63"/>
      <c r="F25063" s="64"/>
    </row>
    <row r="25064" spans="4:6">
      <c r="D25064" s="63"/>
      <c r="F25064" s="64"/>
    </row>
    <row r="25065" spans="4:6">
      <c r="D25065" s="63"/>
      <c r="F25065" s="64"/>
    </row>
    <row r="25066" spans="4:6">
      <c r="D25066" s="63"/>
      <c r="F25066" s="64"/>
    </row>
    <row r="25067" spans="4:6">
      <c r="D25067" s="63"/>
      <c r="F25067" s="64"/>
    </row>
    <row r="25068" spans="4:6">
      <c r="D25068" s="63"/>
      <c r="F25068" s="64"/>
    </row>
    <row r="25069" spans="4:6">
      <c r="D25069" s="63"/>
      <c r="F25069" s="64"/>
    </row>
    <row r="25070" spans="4:6">
      <c r="D25070" s="63"/>
      <c r="F25070" s="64"/>
    </row>
    <row r="25071" spans="4:6">
      <c r="D25071" s="63"/>
      <c r="F25071" s="64"/>
    </row>
    <row r="25072" spans="4:6">
      <c r="D25072" s="63"/>
      <c r="F25072" s="64"/>
    </row>
    <row r="25073" spans="4:6">
      <c r="D25073" s="63"/>
      <c r="F25073" s="64"/>
    </row>
    <row r="25074" spans="4:6">
      <c r="D25074" s="63"/>
      <c r="F25074" s="64"/>
    </row>
    <row r="25075" spans="4:6">
      <c r="D25075" s="63"/>
      <c r="F25075" s="64"/>
    </row>
    <row r="25076" spans="4:6">
      <c r="D25076" s="63"/>
      <c r="F25076" s="64"/>
    </row>
    <row r="25077" spans="4:6">
      <c r="D25077" s="63"/>
      <c r="F25077" s="64"/>
    </row>
    <row r="25078" spans="4:6">
      <c r="D25078" s="63"/>
      <c r="F25078" s="64"/>
    </row>
    <row r="25079" spans="4:6">
      <c r="D25079" s="63"/>
      <c r="F25079" s="64"/>
    </row>
    <row r="25080" spans="4:6">
      <c r="D25080" s="63"/>
      <c r="F25080" s="64"/>
    </row>
    <row r="25081" spans="4:6">
      <c r="D25081" s="63"/>
      <c r="F25081" s="64"/>
    </row>
    <row r="25082" spans="4:6">
      <c r="D25082" s="63"/>
      <c r="F25082" s="64"/>
    </row>
    <row r="25083" spans="4:6">
      <c r="D25083" s="63"/>
      <c r="F25083" s="64"/>
    </row>
    <row r="25084" spans="4:6">
      <c r="D25084" s="63"/>
      <c r="F25084" s="64"/>
    </row>
    <row r="25085" spans="4:6">
      <c r="D25085" s="63"/>
      <c r="F25085" s="64"/>
    </row>
    <row r="25086" spans="4:6">
      <c r="D25086" s="63"/>
      <c r="F25086" s="64"/>
    </row>
    <row r="25087" spans="4:6">
      <c r="D25087" s="63"/>
      <c r="F25087" s="64"/>
    </row>
    <row r="25088" spans="4:6">
      <c r="D25088" s="63"/>
      <c r="F25088" s="64"/>
    </row>
    <row r="25089" spans="4:6">
      <c r="D25089" s="63"/>
      <c r="F25089" s="64"/>
    </row>
    <row r="25090" spans="4:6">
      <c r="D25090" s="63"/>
      <c r="F25090" s="64"/>
    </row>
    <row r="25091" spans="4:6">
      <c r="D25091" s="63"/>
      <c r="F25091" s="64"/>
    </row>
    <row r="25092" spans="4:6">
      <c r="D25092" s="63"/>
      <c r="F25092" s="64"/>
    </row>
    <row r="25093" spans="4:6">
      <c r="D25093" s="63"/>
      <c r="F25093" s="64"/>
    </row>
    <row r="25094" spans="4:6">
      <c r="D25094" s="63"/>
      <c r="F25094" s="64"/>
    </row>
    <row r="25095" spans="4:6">
      <c r="D25095" s="63"/>
      <c r="F25095" s="64"/>
    </row>
    <row r="25096" spans="4:6">
      <c r="D25096" s="63"/>
      <c r="F25096" s="64"/>
    </row>
    <row r="25097" spans="4:6">
      <c r="D25097" s="63"/>
      <c r="F25097" s="64"/>
    </row>
    <row r="25098" spans="4:6">
      <c r="D25098" s="63"/>
      <c r="F25098" s="64"/>
    </row>
    <row r="25099" spans="4:6">
      <c r="D25099" s="63"/>
      <c r="F25099" s="64"/>
    </row>
    <row r="25100" spans="4:6">
      <c r="D25100" s="63"/>
      <c r="F25100" s="64"/>
    </row>
    <row r="25101" spans="4:6">
      <c r="D25101" s="63"/>
      <c r="F25101" s="64"/>
    </row>
    <row r="25102" spans="4:6">
      <c r="D25102" s="63"/>
      <c r="F25102" s="64"/>
    </row>
    <row r="25103" spans="4:6">
      <c r="D25103" s="63"/>
      <c r="F25103" s="64"/>
    </row>
    <row r="25104" spans="4:6">
      <c r="D25104" s="63"/>
      <c r="F25104" s="64"/>
    </row>
    <row r="25105" spans="4:6">
      <c r="D25105" s="63"/>
      <c r="F25105" s="64"/>
    </row>
    <row r="25106" spans="4:6">
      <c r="D25106" s="63"/>
      <c r="F25106" s="64"/>
    </row>
    <row r="25107" spans="4:6">
      <c r="D25107" s="63"/>
      <c r="F25107" s="64"/>
    </row>
    <row r="25108" spans="4:6">
      <c r="D25108" s="63"/>
      <c r="F25108" s="64"/>
    </row>
    <row r="25109" spans="4:6">
      <c r="D25109" s="63"/>
      <c r="F25109" s="64"/>
    </row>
    <row r="25110" spans="4:6">
      <c r="D25110" s="63"/>
      <c r="F25110" s="64"/>
    </row>
    <row r="25111" spans="4:6">
      <c r="D25111" s="63"/>
      <c r="F25111" s="64"/>
    </row>
    <row r="25112" spans="4:6">
      <c r="D25112" s="63"/>
      <c r="F25112" s="64"/>
    </row>
    <row r="25113" spans="4:6">
      <c r="D25113" s="63"/>
      <c r="F25113" s="64"/>
    </row>
    <row r="25114" spans="4:6">
      <c r="D25114" s="63"/>
      <c r="F25114" s="64"/>
    </row>
    <row r="25115" spans="4:6">
      <c r="D25115" s="63"/>
      <c r="F25115" s="64"/>
    </row>
    <row r="25116" spans="4:6">
      <c r="D25116" s="63"/>
      <c r="F25116" s="64"/>
    </row>
    <row r="25117" spans="4:6">
      <c r="D25117" s="63"/>
      <c r="F25117" s="64"/>
    </row>
    <row r="25118" spans="4:6">
      <c r="D25118" s="63"/>
      <c r="F25118" s="64"/>
    </row>
    <row r="25119" spans="4:6">
      <c r="D25119" s="63"/>
      <c r="F25119" s="64"/>
    </row>
    <row r="25120" spans="4:6">
      <c r="D25120" s="63"/>
      <c r="F25120" s="64"/>
    </row>
    <row r="25121" spans="4:6">
      <c r="D25121" s="63"/>
      <c r="F25121" s="64"/>
    </row>
    <row r="25122" spans="4:6">
      <c r="D25122" s="63"/>
      <c r="F25122" s="64"/>
    </row>
    <row r="25123" spans="4:6">
      <c r="D25123" s="63"/>
      <c r="F25123" s="64"/>
    </row>
    <row r="25124" spans="4:6">
      <c r="D25124" s="63"/>
      <c r="F25124" s="64"/>
    </row>
    <row r="25125" spans="4:6">
      <c r="D25125" s="63"/>
      <c r="F25125" s="64"/>
    </row>
    <row r="25126" spans="4:6">
      <c r="D25126" s="63"/>
      <c r="F25126" s="64"/>
    </row>
    <row r="25127" spans="4:6">
      <c r="D25127" s="63"/>
      <c r="F25127" s="64"/>
    </row>
    <row r="25128" spans="4:6">
      <c r="D25128" s="63"/>
      <c r="F25128" s="64"/>
    </row>
    <row r="25129" spans="4:6">
      <c r="D25129" s="63"/>
      <c r="F25129" s="64"/>
    </row>
    <row r="25130" spans="4:6">
      <c r="D25130" s="63"/>
      <c r="F25130" s="64"/>
    </row>
    <row r="25131" spans="4:6">
      <c r="D25131" s="63"/>
      <c r="F25131" s="64"/>
    </row>
    <row r="25132" spans="4:6">
      <c r="D25132" s="63"/>
      <c r="F25132" s="64"/>
    </row>
    <row r="25133" spans="4:6">
      <c r="D25133" s="63"/>
      <c r="F25133" s="64"/>
    </row>
    <row r="25134" spans="4:6">
      <c r="D25134" s="63"/>
      <c r="F25134" s="64"/>
    </row>
    <row r="25135" spans="4:6">
      <c r="D25135" s="63"/>
      <c r="F25135" s="64"/>
    </row>
    <row r="25136" spans="4:6">
      <c r="D25136" s="63"/>
      <c r="F25136" s="64"/>
    </row>
    <row r="25137" spans="4:6">
      <c r="D25137" s="63"/>
      <c r="F25137" s="64"/>
    </row>
    <row r="25138" spans="4:6">
      <c r="D25138" s="63"/>
      <c r="F25138" s="64"/>
    </row>
    <row r="25139" spans="4:6">
      <c r="D25139" s="63"/>
      <c r="F25139" s="64"/>
    </row>
    <row r="25140" spans="4:6">
      <c r="D25140" s="63"/>
      <c r="F25140" s="64"/>
    </row>
    <row r="25141" spans="4:6">
      <c r="D25141" s="63"/>
      <c r="F25141" s="64"/>
    </row>
    <row r="25142" spans="4:6">
      <c r="D25142" s="63"/>
      <c r="F25142" s="64"/>
    </row>
    <row r="25143" spans="4:6">
      <c r="D25143" s="63"/>
      <c r="F25143" s="64"/>
    </row>
    <row r="25144" spans="4:6">
      <c r="D25144" s="63"/>
      <c r="F25144" s="64"/>
    </row>
    <row r="25145" spans="4:6">
      <c r="D25145" s="63"/>
      <c r="F25145" s="64"/>
    </row>
    <row r="25146" spans="4:6">
      <c r="D25146" s="63"/>
      <c r="F25146" s="64"/>
    </row>
    <row r="25147" spans="4:6">
      <c r="D25147" s="63"/>
      <c r="F25147" s="64"/>
    </row>
    <row r="25148" spans="4:6">
      <c r="D25148" s="63"/>
      <c r="F25148" s="64"/>
    </row>
    <row r="25149" spans="4:6">
      <c r="D25149" s="63"/>
      <c r="F25149" s="64"/>
    </row>
    <row r="25150" spans="4:6">
      <c r="D25150" s="63"/>
      <c r="F25150" s="64"/>
    </row>
    <row r="25151" spans="4:6">
      <c r="D25151" s="63"/>
      <c r="F25151" s="64"/>
    </row>
    <row r="25152" spans="4:6">
      <c r="D25152" s="63"/>
      <c r="F25152" s="64"/>
    </row>
    <row r="25153" spans="4:6">
      <c r="D25153" s="63"/>
      <c r="F25153" s="64"/>
    </row>
    <row r="25154" spans="4:6">
      <c r="D25154" s="63"/>
      <c r="F25154" s="64"/>
    </row>
    <row r="25155" spans="4:6">
      <c r="D25155" s="63"/>
      <c r="F25155" s="64"/>
    </row>
    <row r="25156" spans="4:6">
      <c r="D25156" s="63"/>
      <c r="F25156" s="64"/>
    </row>
    <row r="25157" spans="4:6">
      <c r="D25157" s="63"/>
      <c r="F25157" s="64"/>
    </row>
    <row r="25158" spans="4:6">
      <c r="D25158" s="63"/>
      <c r="F25158" s="64"/>
    </row>
    <row r="25159" spans="4:6">
      <c r="D25159" s="63"/>
      <c r="F25159" s="64"/>
    </row>
    <row r="25160" spans="4:6">
      <c r="D25160" s="63"/>
      <c r="F25160" s="64"/>
    </row>
    <row r="25161" spans="4:6">
      <c r="D25161" s="63"/>
      <c r="F25161" s="64"/>
    </row>
    <row r="25162" spans="4:6">
      <c r="D25162" s="63"/>
      <c r="F25162" s="64"/>
    </row>
    <row r="25163" spans="4:6">
      <c r="D25163" s="63"/>
      <c r="F25163" s="64"/>
    </row>
    <row r="25164" spans="4:6">
      <c r="D25164" s="63"/>
      <c r="F25164" s="64"/>
    </row>
    <row r="25165" spans="4:6">
      <c r="D25165" s="63"/>
      <c r="F25165" s="64"/>
    </row>
    <row r="25166" spans="4:6">
      <c r="D25166" s="63"/>
      <c r="F25166" s="64"/>
    </row>
    <row r="25167" spans="4:6">
      <c r="D25167" s="63"/>
      <c r="F25167" s="64"/>
    </row>
    <row r="25168" spans="4:6">
      <c r="D25168" s="63"/>
      <c r="F25168" s="64"/>
    </row>
    <row r="25169" spans="4:6">
      <c r="D25169" s="63"/>
      <c r="F25169" s="64"/>
    </row>
    <row r="25170" spans="4:6">
      <c r="D25170" s="63"/>
      <c r="F25170" s="64"/>
    </row>
    <row r="25171" spans="4:6">
      <c r="D25171" s="63"/>
      <c r="F25171" s="64"/>
    </row>
    <row r="25172" spans="4:6">
      <c r="D25172" s="63"/>
      <c r="F25172" s="64"/>
    </row>
    <row r="25173" spans="4:6">
      <c r="D25173" s="63"/>
      <c r="F25173" s="64"/>
    </row>
    <row r="25174" spans="4:6">
      <c r="D25174" s="63"/>
      <c r="F25174" s="64"/>
    </row>
    <row r="25175" spans="4:6">
      <c r="D25175" s="63"/>
      <c r="F25175" s="64"/>
    </row>
    <row r="25176" spans="4:6">
      <c r="D25176" s="63"/>
      <c r="F25176" s="64"/>
    </row>
    <row r="25177" spans="4:6">
      <c r="D25177" s="63"/>
      <c r="F25177" s="64"/>
    </row>
    <row r="25178" spans="4:6">
      <c r="D25178" s="63"/>
      <c r="F25178" s="64"/>
    </row>
    <row r="25179" spans="4:6">
      <c r="D25179" s="63"/>
      <c r="F25179" s="64"/>
    </row>
    <row r="25180" spans="4:6">
      <c r="D25180" s="63"/>
      <c r="F25180" s="64"/>
    </row>
    <row r="25181" spans="4:6">
      <c r="D25181" s="63"/>
      <c r="F25181" s="64"/>
    </row>
    <row r="25182" spans="4:6">
      <c r="D25182" s="63"/>
      <c r="F25182" s="64"/>
    </row>
    <row r="25183" spans="4:6">
      <c r="D25183" s="63"/>
      <c r="F25183" s="64"/>
    </row>
    <row r="25184" spans="4:6">
      <c r="D25184" s="63"/>
      <c r="F25184" s="64"/>
    </row>
    <row r="25185" spans="4:6">
      <c r="D25185" s="63"/>
      <c r="F25185" s="64"/>
    </row>
    <row r="25186" spans="4:6">
      <c r="D25186" s="63"/>
      <c r="F25186" s="64"/>
    </row>
    <row r="25187" spans="4:6">
      <c r="D25187" s="63"/>
      <c r="F25187" s="64"/>
    </row>
    <row r="25188" spans="4:6">
      <c r="D25188" s="63"/>
      <c r="F25188" s="64"/>
    </row>
    <row r="25189" spans="4:6">
      <c r="D25189" s="63"/>
      <c r="F25189" s="64"/>
    </row>
    <row r="25190" spans="4:6">
      <c r="D25190" s="63"/>
      <c r="F25190" s="64"/>
    </row>
    <row r="25191" spans="4:6">
      <c r="D25191" s="63"/>
      <c r="F25191" s="64"/>
    </row>
    <row r="25192" spans="4:6">
      <c r="D25192" s="63"/>
      <c r="F25192" s="64"/>
    </row>
    <row r="25193" spans="4:6">
      <c r="D25193" s="63"/>
      <c r="F25193" s="64"/>
    </row>
    <row r="25194" spans="4:6">
      <c r="D25194" s="63"/>
      <c r="F25194" s="64"/>
    </row>
    <row r="25195" spans="4:6">
      <c r="D25195" s="63"/>
      <c r="F25195" s="64"/>
    </row>
    <row r="25196" spans="4:6">
      <c r="D25196" s="63"/>
      <c r="F25196" s="64"/>
    </row>
    <row r="25197" spans="4:6">
      <c r="D25197" s="63"/>
      <c r="F25197" s="64"/>
    </row>
    <row r="25198" spans="4:6">
      <c r="D25198" s="63"/>
      <c r="F25198" s="64"/>
    </row>
    <row r="25199" spans="4:6">
      <c r="D25199" s="63"/>
      <c r="F25199" s="64"/>
    </row>
    <row r="25200" spans="4:6">
      <c r="D25200" s="63"/>
      <c r="F25200" s="64"/>
    </row>
    <row r="25201" spans="4:6">
      <c r="D25201" s="63"/>
      <c r="F25201" s="64"/>
    </row>
    <row r="25202" spans="4:6">
      <c r="D25202" s="63"/>
      <c r="F25202" s="64"/>
    </row>
    <row r="25203" spans="4:6">
      <c r="D25203" s="63"/>
      <c r="F25203" s="64"/>
    </row>
    <row r="25204" spans="4:6">
      <c r="D25204" s="63"/>
      <c r="F25204" s="64"/>
    </row>
    <row r="25205" spans="4:6">
      <c r="D25205" s="63"/>
      <c r="F25205" s="64"/>
    </row>
    <row r="25206" spans="4:6">
      <c r="D25206" s="63"/>
      <c r="F25206" s="64"/>
    </row>
    <row r="25207" spans="4:6">
      <c r="D25207" s="63"/>
      <c r="F25207" s="64"/>
    </row>
    <row r="25208" spans="4:6">
      <c r="D25208" s="63"/>
      <c r="F25208" s="64"/>
    </row>
    <row r="25209" spans="4:6">
      <c r="D25209" s="63"/>
      <c r="F25209" s="64"/>
    </row>
    <row r="25210" spans="4:6">
      <c r="D25210" s="63"/>
      <c r="F25210" s="64"/>
    </row>
    <row r="25211" spans="4:6">
      <c r="D25211" s="63"/>
      <c r="F25211" s="64"/>
    </row>
    <row r="25212" spans="4:6">
      <c r="D25212" s="63"/>
      <c r="F25212" s="64"/>
    </row>
    <row r="25213" spans="4:6">
      <c r="D25213" s="63"/>
      <c r="F25213" s="64"/>
    </row>
    <row r="25214" spans="4:6">
      <c r="D25214" s="63"/>
      <c r="F25214" s="64"/>
    </row>
    <row r="25215" spans="4:6">
      <c r="D25215" s="63"/>
      <c r="F25215" s="64"/>
    </row>
    <row r="25216" spans="4:6">
      <c r="D25216" s="63"/>
      <c r="F25216" s="64"/>
    </row>
    <row r="25217" spans="4:6">
      <c r="D25217" s="63"/>
      <c r="F25217" s="64"/>
    </row>
    <row r="25218" spans="4:6">
      <c r="D25218" s="63"/>
      <c r="F25218" s="64"/>
    </row>
    <row r="25219" spans="4:6">
      <c r="D25219" s="63"/>
      <c r="F25219" s="64"/>
    </row>
    <row r="25220" spans="4:6">
      <c r="D25220" s="63"/>
      <c r="F25220" s="64"/>
    </row>
    <row r="25221" spans="4:6">
      <c r="D25221" s="63"/>
      <c r="F25221" s="64"/>
    </row>
    <row r="25222" spans="4:6">
      <c r="D25222" s="63"/>
      <c r="F25222" s="64"/>
    </row>
    <row r="25223" spans="4:6">
      <c r="D25223" s="63"/>
      <c r="F25223" s="64"/>
    </row>
    <row r="25224" spans="4:6">
      <c r="D25224" s="63"/>
      <c r="F25224" s="64"/>
    </row>
    <row r="25225" spans="4:6">
      <c r="D25225" s="63"/>
      <c r="F25225" s="64"/>
    </row>
    <row r="25226" spans="4:6">
      <c r="D25226" s="63"/>
      <c r="F25226" s="64"/>
    </row>
    <row r="25227" spans="4:6">
      <c r="D25227" s="63"/>
      <c r="F25227" s="64"/>
    </row>
    <row r="25228" spans="4:6">
      <c r="D25228" s="63"/>
      <c r="F25228" s="64"/>
    </row>
    <row r="25229" spans="4:6">
      <c r="D25229" s="63"/>
      <c r="F25229" s="64"/>
    </row>
    <row r="25230" spans="4:6">
      <c r="D25230" s="63"/>
      <c r="F25230" s="64"/>
    </row>
    <row r="25231" spans="4:6">
      <c r="D25231" s="63"/>
      <c r="F25231" s="64"/>
    </row>
    <row r="25232" spans="4:6">
      <c r="D25232" s="63"/>
      <c r="F25232" s="64"/>
    </row>
    <row r="25233" spans="4:6">
      <c r="D25233" s="63"/>
      <c r="F25233" s="64"/>
    </row>
    <row r="25234" spans="4:6">
      <c r="D25234" s="63"/>
      <c r="F25234" s="64"/>
    </row>
    <row r="25235" spans="4:6">
      <c r="D25235" s="63"/>
      <c r="F25235" s="64"/>
    </row>
    <row r="25236" spans="4:6">
      <c r="D25236" s="63"/>
      <c r="F25236" s="64"/>
    </row>
    <row r="25237" spans="4:6">
      <c r="D25237" s="63"/>
      <c r="F25237" s="64"/>
    </row>
    <row r="25238" spans="4:6">
      <c r="D25238" s="63"/>
      <c r="F25238" s="64"/>
    </row>
    <row r="25239" spans="4:6">
      <c r="D25239" s="63"/>
      <c r="F25239" s="64"/>
    </row>
    <row r="25240" spans="4:6">
      <c r="D25240" s="63"/>
      <c r="F25240" s="64"/>
    </row>
    <row r="25241" spans="4:6">
      <c r="D25241" s="63"/>
      <c r="F25241" s="64"/>
    </row>
    <row r="25242" spans="4:6">
      <c r="D25242" s="63"/>
      <c r="F25242" s="64"/>
    </row>
    <row r="25243" spans="4:6">
      <c r="D25243" s="63"/>
      <c r="F25243" s="64"/>
    </row>
    <row r="25244" spans="4:6">
      <c r="D25244" s="63"/>
      <c r="F25244" s="64"/>
    </row>
    <row r="25245" spans="4:6">
      <c r="D25245" s="63"/>
      <c r="F25245" s="64"/>
    </row>
    <row r="25246" spans="4:6">
      <c r="D25246" s="63"/>
      <c r="F25246" s="64"/>
    </row>
    <row r="25247" spans="4:6">
      <c r="D25247" s="63"/>
      <c r="F25247" s="64"/>
    </row>
    <row r="25248" spans="4:6">
      <c r="D25248" s="63"/>
      <c r="F25248" s="64"/>
    </row>
    <row r="25249" spans="4:6">
      <c r="D25249" s="63"/>
      <c r="F25249" s="64"/>
    </row>
    <row r="25250" spans="4:6">
      <c r="D25250" s="63"/>
      <c r="F25250" s="64"/>
    </row>
    <row r="25251" spans="4:6">
      <c r="D25251" s="63"/>
      <c r="F25251" s="64"/>
    </row>
    <row r="25252" spans="4:6">
      <c r="D25252" s="63"/>
      <c r="F25252" s="64"/>
    </row>
    <row r="25253" spans="4:6">
      <c r="D25253" s="63"/>
      <c r="F25253" s="64"/>
    </row>
    <row r="25254" spans="4:6">
      <c r="D25254" s="63"/>
      <c r="F25254" s="64"/>
    </row>
    <row r="25255" spans="4:6">
      <c r="D25255" s="63"/>
      <c r="F25255" s="64"/>
    </row>
    <row r="25256" spans="4:6">
      <c r="D25256" s="63"/>
      <c r="F25256" s="64"/>
    </row>
    <row r="25257" spans="4:6">
      <c r="D25257" s="63"/>
      <c r="F25257" s="64"/>
    </row>
    <row r="25258" spans="4:6">
      <c r="D25258" s="63"/>
      <c r="F25258" s="64"/>
    </row>
    <row r="25259" spans="4:6">
      <c r="D25259" s="63"/>
      <c r="F25259" s="64"/>
    </row>
    <row r="25260" spans="4:6">
      <c r="D25260" s="63"/>
      <c r="F25260" s="64"/>
    </row>
    <row r="25261" spans="4:6">
      <c r="D25261" s="63"/>
      <c r="F25261" s="64"/>
    </row>
    <row r="25262" spans="4:6">
      <c r="D25262" s="63"/>
      <c r="F25262" s="64"/>
    </row>
    <row r="25263" spans="4:6">
      <c r="D25263" s="63"/>
      <c r="F25263" s="64"/>
    </row>
    <row r="25264" spans="4:6">
      <c r="D25264" s="63"/>
      <c r="F25264" s="64"/>
    </row>
    <row r="25265" spans="4:6">
      <c r="D25265" s="63"/>
      <c r="F25265" s="64"/>
    </row>
    <row r="25266" spans="4:6">
      <c r="D25266" s="63"/>
      <c r="F25266" s="64"/>
    </row>
    <row r="25267" spans="4:6">
      <c r="D25267" s="63"/>
      <c r="F25267" s="64"/>
    </row>
    <row r="25268" spans="4:6">
      <c r="D25268" s="63"/>
      <c r="F25268" s="64"/>
    </row>
    <row r="25269" spans="4:6">
      <c r="D25269" s="63"/>
      <c r="F25269" s="64"/>
    </row>
    <row r="25270" spans="4:6">
      <c r="D25270" s="63"/>
      <c r="F25270" s="64"/>
    </row>
    <row r="25271" spans="4:6">
      <c r="D25271" s="63"/>
      <c r="F25271" s="64"/>
    </row>
    <row r="25272" spans="4:6">
      <c r="D25272" s="63"/>
      <c r="F25272" s="64"/>
    </row>
    <row r="25273" spans="4:6">
      <c r="D25273" s="63"/>
      <c r="F25273" s="64"/>
    </row>
    <row r="25274" spans="4:6">
      <c r="D25274" s="63"/>
      <c r="F25274" s="64"/>
    </row>
    <row r="25275" spans="4:6">
      <c r="D25275" s="63"/>
      <c r="F25275" s="64"/>
    </row>
    <row r="25276" spans="4:6">
      <c r="D25276" s="63"/>
      <c r="F25276" s="64"/>
    </row>
    <row r="25277" spans="4:6">
      <c r="D25277" s="63"/>
      <c r="F25277" s="64"/>
    </row>
    <row r="25278" spans="4:6">
      <c r="D25278" s="63"/>
      <c r="F25278" s="64"/>
    </row>
    <row r="25279" spans="4:6">
      <c r="D25279" s="63"/>
      <c r="F25279" s="64"/>
    </row>
    <row r="25280" spans="4:6">
      <c r="D25280" s="63"/>
      <c r="F25280" s="64"/>
    </row>
    <row r="25281" spans="4:6">
      <c r="D25281" s="63"/>
      <c r="F25281" s="64"/>
    </row>
    <row r="25282" spans="4:6">
      <c r="D25282" s="63"/>
      <c r="F25282" s="64"/>
    </row>
    <row r="25283" spans="4:6">
      <c r="D25283" s="63"/>
      <c r="F25283" s="64"/>
    </row>
    <row r="25284" spans="4:6">
      <c r="D25284" s="63"/>
      <c r="F25284" s="64"/>
    </row>
    <row r="25285" spans="4:6">
      <c r="D25285" s="63"/>
      <c r="F25285" s="64"/>
    </row>
    <row r="25286" spans="4:6">
      <c r="D25286" s="63"/>
      <c r="F25286" s="64"/>
    </row>
    <row r="25287" spans="4:6">
      <c r="D25287" s="63"/>
      <c r="F25287" s="64"/>
    </row>
    <row r="25288" spans="4:6">
      <c r="D25288" s="63"/>
      <c r="F25288" s="64"/>
    </row>
    <row r="25289" spans="4:6">
      <c r="D25289" s="63"/>
      <c r="F25289" s="64"/>
    </row>
    <row r="25290" spans="4:6">
      <c r="D25290" s="63"/>
      <c r="F25290" s="64"/>
    </row>
    <row r="25291" spans="4:6">
      <c r="D25291" s="63"/>
      <c r="F25291" s="64"/>
    </row>
    <row r="25292" spans="4:6">
      <c r="D25292" s="63"/>
      <c r="F25292" s="64"/>
    </row>
    <row r="25293" spans="4:6">
      <c r="D25293" s="63"/>
      <c r="F25293" s="64"/>
    </row>
    <row r="25294" spans="4:6">
      <c r="D25294" s="63"/>
      <c r="F25294" s="64"/>
    </row>
    <row r="25295" spans="4:6">
      <c r="D25295" s="63"/>
      <c r="F25295" s="64"/>
    </row>
    <row r="25296" spans="4:6">
      <c r="D25296" s="63"/>
      <c r="F25296" s="64"/>
    </row>
    <row r="25297" spans="4:6">
      <c r="D25297" s="63"/>
      <c r="F25297" s="64"/>
    </row>
    <row r="25298" spans="4:6">
      <c r="D25298" s="63"/>
      <c r="F25298" s="64"/>
    </row>
    <row r="25299" spans="4:6">
      <c r="D25299" s="63"/>
      <c r="F25299" s="64"/>
    </row>
    <row r="25300" spans="4:6">
      <c r="D25300" s="63"/>
      <c r="F25300" s="64"/>
    </row>
    <row r="25301" spans="4:6">
      <c r="D25301" s="63"/>
      <c r="F25301" s="64"/>
    </row>
    <row r="25302" spans="4:6">
      <c r="D25302" s="63"/>
      <c r="F25302" s="64"/>
    </row>
    <row r="25303" spans="4:6">
      <c r="D25303" s="63"/>
      <c r="F25303" s="64"/>
    </row>
    <row r="25304" spans="4:6">
      <c r="D25304" s="63"/>
      <c r="F25304" s="64"/>
    </row>
    <row r="25305" spans="4:6">
      <c r="D25305" s="63"/>
      <c r="F25305" s="64"/>
    </row>
    <row r="25306" spans="4:6">
      <c r="D25306" s="63"/>
      <c r="F25306" s="64"/>
    </row>
    <row r="25307" spans="4:6">
      <c r="D25307" s="63"/>
      <c r="F25307" s="64"/>
    </row>
    <row r="25308" spans="4:6">
      <c r="D25308" s="63"/>
      <c r="F25308" s="64"/>
    </row>
    <row r="25309" spans="4:6">
      <c r="D25309" s="63"/>
      <c r="F25309" s="64"/>
    </row>
    <row r="25310" spans="4:6">
      <c r="D25310" s="63"/>
      <c r="F25310" s="64"/>
    </row>
    <row r="25311" spans="4:6">
      <c r="D25311" s="63"/>
      <c r="F25311" s="64"/>
    </row>
    <row r="25312" spans="4:6">
      <c r="D25312" s="63"/>
      <c r="F25312" s="64"/>
    </row>
    <row r="25313" spans="4:6">
      <c r="D25313" s="63"/>
      <c r="F25313" s="64"/>
    </row>
    <row r="25314" spans="4:6">
      <c r="D25314" s="63"/>
      <c r="F25314" s="64"/>
    </row>
    <row r="25315" spans="4:6">
      <c r="D25315" s="63"/>
      <c r="F25315" s="64"/>
    </row>
    <row r="25316" spans="4:6">
      <c r="D25316" s="63"/>
      <c r="F25316" s="64"/>
    </row>
    <row r="25317" spans="4:6">
      <c r="D25317" s="63"/>
      <c r="F25317" s="64"/>
    </row>
    <row r="25318" spans="4:6">
      <c r="D25318" s="63"/>
      <c r="F25318" s="64"/>
    </row>
    <row r="25319" spans="4:6">
      <c r="D25319" s="63"/>
      <c r="F25319" s="64"/>
    </row>
    <row r="25320" spans="4:6">
      <c r="D25320" s="63"/>
      <c r="F25320" s="64"/>
    </row>
    <row r="25321" spans="4:6">
      <c r="D25321" s="63"/>
      <c r="F25321" s="64"/>
    </row>
    <row r="25322" spans="4:6">
      <c r="D25322" s="63"/>
      <c r="F25322" s="64"/>
    </row>
    <row r="25323" spans="4:6">
      <c r="D25323" s="63"/>
      <c r="F25323" s="64"/>
    </row>
    <row r="25324" spans="4:6">
      <c r="D25324" s="63"/>
      <c r="F25324" s="64"/>
    </row>
    <row r="25325" spans="4:6">
      <c r="D25325" s="63"/>
      <c r="F25325" s="64"/>
    </row>
    <row r="25326" spans="4:6">
      <c r="D25326" s="63"/>
      <c r="F25326" s="64"/>
    </row>
    <row r="25327" spans="4:6">
      <c r="D25327" s="63"/>
      <c r="F25327" s="64"/>
    </row>
    <row r="25328" spans="4:6">
      <c r="D25328" s="63"/>
      <c r="F25328" s="64"/>
    </row>
    <row r="25329" spans="4:6">
      <c r="D25329" s="63"/>
      <c r="F25329" s="64"/>
    </row>
    <row r="25330" spans="4:6">
      <c r="D25330" s="63"/>
      <c r="F25330" s="64"/>
    </row>
    <row r="25331" spans="4:6">
      <c r="D25331" s="63"/>
      <c r="F25331" s="64"/>
    </row>
    <row r="25332" spans="4:6">
      <c r="D25332" s="63"/>
      <c r="F25332" s="64"/>
    </row>
    <row r="25333" spans="4:6">
      <c r="D25333" s="63"/>
      <c r="F25333" s="64"/>
    </row>
    <row r="25334" spans="4:6">
      <c r="D25334" s="63"/>
      <c r="F25334" s="64"/>
    </row>
    <row r="25335" spans="4:6">
      <c r="D25335" s="63"/>
      <c r="F25335" s="64"/>
    </row>
    <row r="25336" spans="4:6">
      <c r="D25336" s="63"/>
      <c r="F25336" s="64"/>
    </row>
    <row r="25337" spans="4:6">
      <c r="D25337" s="63"/>
      <c r="F25337" s="64"/>
    </row>
    <row r="25338" spans="4:6">
      <c r="D25338" s="63"/>
      <c r="F25338" s="64"/>
    </row>
    <row r="25339" spans="4:6">
      <c r="D25339" s="63"/>
      <c r="F25339" s="64"/>
    </row>
    <row r="25340" spans="4:6">
      <c r="D25340" s="63"/>
      <c r="F25340" s="64"/>
    </row>
    <row r="25341" spans="4:6">
      <c r="D25341" s="63"/>
      <c r="F25341" s="64"/>
    </row>
    <row r="25342" spans="4:6">
      <c r="D25342" s="63"/>
      <c r="F25342" s="64"/>
    </row>
    <row r="25343" spans="4:6">
      <c r="D25343" s="63"/>
      <c r="F25343" s="64"/>
    </row>
    <row r="25344" spans="4:6">
      <c r="D25344" s="63"/>
      <c r="F25344" s="64"/>
    </row>
    <row r="25345" spans="4:6">
      <c r="D25345" s="63"/>
      <c r="F25345" s="64"/>
    </row>
    <row r="25346" spans="4:6">
      <c r="D25346" s="63"/>
      <c r="F25346" s="64"/>
    </row>
    <row r="25347" spans="4:6">
      <c r="D25347" s="63"/>
      <c r="F25347" s="64"/>
    </row>
    <row r="25348" spans="4:6">
      <c r="D25348" s="63"/>
      <c r="F25348" s="64"/>
    </row>
    <row r="25349" spans="4:6">
      <c r="D25349" s="63"/>
      <c r="F25349" s="64"/>
    </row>
    <row r="25350" spans="4:6">
      <c r="D25350" s="63"/>
      <c r="F25350" s="64"/>
    </row>
    <row r="25351" spans="4:6">
      <c r="D25351" s="63"/>
      <c r="F25351" s="64"/>
    </row>
    <row r="25352" spans="4:6">
      <c r="D25352" s="63"/>
      <c r="F25352" s="64"/>
    </row>
    <row r="25353" spans="4:6">
      <c r="D25353" s="63"/>
      <c r="F25353" s="64"/>
    </row>
    <row r="25354" spans="4:6">
      <c r="D25354" s="63"/>
      <c r="F25354" s="64"/>
    </row>
    <row r="25355" spans="4:6">
      <c r="D25355" s="63"/>
      <c r="F25355" s="64"/>
    </row>
    <row r="25356" spans="4:6">
      <c r="D25356" s="63"/>
      <c r="F25356" s="64"/>
    </row>
    <row r="25357" spans="4:6">
      <c r="D25357" s="63"/>
      <c r="F25357" s="64"/>
    </row>
    <row r="25358" spans="4:6">
      <c r="D25358" s="63"/>
      <c r="F25358" s="64"/>
    </row>
    <row r="25359" spans="4:6">
      <c r="D25359" s="63"/>
      <c r="F25359" s="64"/>
    </row>
    <row r="25360" spans="4:6">
      <c r="D25360" s="63"/>
      <c r="F25360" s="64"/>
    </row>
    <row r="25361" spans="4:6">
      <c r="D25361" s="63"/>
      <c r="F25361" s="64"/>
    </row>
    <row r="25362" spans="4:6">
      <c r="D25362" s="63"/>
      <c r="F25362" s="64"/>
    </row>
    <row r="25363" spans="4:6">
      <c r="D25363" s="63"/>
      <c r="F25363" s="64"/>
    </row>
    <row r="25364" spans="4:6">
      <c r="D25364" s="63"/>
      <c r="F25364" s="64"/>
    </row>
    <row r="25365" spans="4:6">
      <c r="D25365" s="63"/>
      <c r="F25365" s="64"/>
    </row>
    <row r="25366" spans="4:6">
      <c r="D25366" s="63"/>
      <c r="F25366" s="64"/>
    </row>
    <row r="25367" spans="4:6">
      <c r="D25367" s="63"/>
      <c r="F25367" s="64"/>
    </row>
    <row r="25368" spans="4:6">
      <c r="D25368" s="63"/>
      <c r="F25368" s="64"/>
    </row>
    <row r="25369" spans="4:6">
      <c r="D25369" s="63"/>
      <c r="F25369" s="64"/>
    </row>
    <row r="25370" spans="4:6">
      <c r="D25370" s="63"/>
      <c r="F25370" s="64"/>
    </row>
    <row r="25371" spans="4:6">
      <c r="D25371" s="63"/>
      <c r="F25371" s="64"/>
    </row>
    <row r="25372" spans="4:6">
      <c r="D25372" s="63"/>
      <c r="F25372" s="64"/>
    </row>
    <row r="25373" spans="4:6">
      <c r="D25373" s="63"/>
      <c r="F25373" s="64"/>
    </row>
    <row r="25374" spans="4:6">
      <c r="D25374" s="63"/>
      <c r="F25374" s="64"/>
    </row>
    <row r="25375" spans="4:6">
      <c r="D25375" s="63"/>
      <c r="F25375" s="64"/>
    </row>
    <row r="25376" spans="4:6">
      <c r="D25376" s="63"/>
      <c r="F25376" s="64"/>
    </row>
    <row r="25377" spans="4:6">
      <c r="D25377" s="63"/>
      <c r="F25377" s="64"/>
    </row>
    <row r="25378" spans="4:6">
      <c r="D25378" s="63"/>
      <c r="F25378" s="64"/>
    </row>
    <row r="25379" spans="4:6">
      <c r="D25379" s="63"/>
      <c r="F25379" s="64"/>
    </row>
    <row r="25380" spans="4:6">
      <c r="D25380" s="63"/>
      <c r="F25380" s="64"/>
    </row>
    <row r="25381" spans="4:6">
      <c r="D25381" s="63"/>
      <c r="F25381" s="64"/>
    </row>
    <row r="25382" spans="4:6">
      <c r="D25382" s="63"/>
      <c r="F25382" s="64"/>
    </row>
    <row r="25383" spans="4:6">
      <c r="D25383" s="63"/>
      <c r="F25383" s="64"/>
    </row>
    <row r="25384" spans="4:6">
      <c r="D25384" s="63"/>
      <c r="F25384" s="64"/>
    </row>
    <row r="25385" spans="4:6">
      <c r="D25385" s="63"/>
      <c r="F25385" s="64"/>
    </row>
    <row r="25386" spans="4:6">
      <c r="D25386" s="63"/>
      <c r="F25386" s="64"/>
    </row>
    <row r="25387" spans="4:6">
      <c r="D25387" s="63"/>
      <c r="F25387" s="64"/>
    </row>
    <row r="25388" spans="4:6">
      <c r="D25388" s="63"/>
      <c r="F25388" s="64"/>
    </row>
    <row r="25389" spans="4:6">
      <c r="D25389" s="63"/>
      <c r="F25389" s="64"/>
    </row>
    <row r="25390" spans="4:6">
      <c r="D25390" s="63"/>
      <c r="F25390" s="64"/>
    </row>
    <row r="25391" spans="4:6">
      <c r="D25391" s="63"/>
      <c r="F25391" s="64"/>
    </row>
    <row r="25392" spans="4:6">
      <c r="D25392" s="63"/>
      <c r="F25392" s="64"/>
    </row>
    <row r="25393" spans="4:6">
      <c r="D25393" s="63"/>
      <c r="F25393" s="64"/>
    </row>
    <row r="25394" spans="4:6">
      <c r="D25394" s="63"/>
      <c r="F25394" s="64"/>
    </row>
    <row r="25395" spans="4:6">
      <c r="D25395" s="63"/>
      <c r="F25395" s="64"/>
    </row>
    <row r="25396" spans="4:6">
      <c r="D25396" s="63"/>
      <c r="F25396" s="64"/>
    </row>
    <row r="25397" spans="4:6">
      <c r="D25397" s="63"/>
      <c r="F25397" s="64"/>
    </row>
    <row r="25398" spans="4:6">
      <c r="D25398" s="63"/>
      <c r="F25398" s="64"/>
    </row>
    <row r="25399" spans="4:6">
      <c r="D25399" s="63"/>
      <c r="F25399" s="64"/>
    </row>
    <row r="25400" spans="4:6">
      <c r="D25400" s="63"/>
      <c r="F25400" s="64"/>
    </row>
    <row r="25401" spans="4:6">
      <c r="D25401" s="63"/>
      <c r="F25401" s="64"/>
    </row>
    <row r="25402" spans="4:6">
      <c r="D25402" s="63"/>
      <c r="F25402" s="64"/>
    </row>
    <row r="25403" spans="4:6">
      <c r="D25403" s="63"/>
      <c r="F25403" s="64"/>
    </row>
    <row r="25404" spans="4:6">
      <c r="D25404" s="63"/>
      <c r="F25404" s="64"/>
    </row>
    <row r="25405" spans="4:6">
      <c r="D25405" s="63"/>
      <c r="F25405" s="64"/>
    </row>
    <row r="25406" spans="4:6">
      <c r="D25406" s="63"/>
      <c r="F25406" s="64"/>
    </row>
    <row r="25407" spans="4:6">
      <c r="D25407" s="63"/>
      <c r="F25407" s="64"/>
    </row>
    <row r="25408" spans="4:6">
      <c r="D25408" s="63"/>
      <c r="F25408" s="64"/>
    </row>
    <row r="25409" spans="4:6">
      <c r="D25409" s="63"/>
      <c r="F25409" s="64"/>
    </row>
    <row r="25410" spans="4:6">
      <c r="D25410" s="63"/>
      <c r="F25410" s="64"/>
    </row>
    <row r="25411" spans="4:6">
      <c r="D25411" s="63"/>
      <c r="F25411" s="64"/>
    </row>
    <row r="25412" spans="4:6">
      <c r="D25412" s="63"/>
      <c r="F25412" s="64"/>
    </row>
    <row r="25413" spans="4:6">
      <c r="D25413" s="63"/>
      <c r="F25413" s="64"/>
    </row>
    <row r="25414" spans="4:6">
      <c r="D25414" s="63"/>
      <c r="F25414" s="64"/>
    </row>
    <row r="25415" spans="4:6">
      <c r="D25415" s="63"/>
      <c r="F25415" s="64"/>
    </row>
    <row r="25416" spans="4:6">
      <c r="D25416" s="63"/>
      <c r="F25416" s="64"/>
    </row>
    <row r="25417" spans="4:6">
      <c r="D25417" s="63"/>
      <c r="F25417" s="64"/>
    </row>
    <row r="25418" spans="4:6">
      <c r="D25418" s="63"/>
      <c r="F25418" s="64"/>
    </row>
    <row r="25419" spans="4:6">
      <c r="D25419" s="63"/>
      <c r="F25419" s="64"/>
    </row>
    <row r="25420" spans="4:6">
      <c r="D25420" s="63"/>
      <c r="F25420" s="64"/>
    </row>
    <row r="25421" spans="4:6">
      <c r="D25421" s="63"/>
      <c r="F25421" s="64"/>
    </row>
    <row r="25422" spans="4:6">
      <c r="D25422" s="63"/>
      <c r="F25422" s="64"/>
    </row>
    <row r="25423" spans="4:6">
      <c r="D25423" s="63"/>
      <c r="F25423" s="64"/>
    </row>
    <row r="25424" spans="4:6">
      <c r="D25424" s="63"/>
      <c r="F25424" s="64"/>
    </row>
    <row r="25425" spans="4:6">
      <c r="D25425" s="63"/>
      <c r="F25425" s="64"/>
    </row>
    <row r="25426" spans="4:6">
      <c r="D25426" s="63"/>
      <c r="F25426" s="64"/>
    </row>
    <row r="25427" spans="4:6">
      <c r="D25427" s="63"/>
      <c r="F25427" s="64"/>
    </row>
    <row r="25428" spans="4:6">
      <c r="D25428" s="63"/>
      <c r="F25428" s="64"/>
    </row>
    <row r="25429" spans="4:6">
      <c r="D25429" s="63"/>
      <c r="F25429" s="64"/>
    </row>
    <row r="25430" spans="4:6">
      <c r="D25430" s="63"/>
      <c r="F25430" s="64"/>
    </row>
    <row r="25431" spans="4:6">
      <c r="D25431" s="63"/>
      <c r="F25431" s="64"/>
    </row>
    <row r="25432" spans="4:6">
      <c r="D25432" s="63"/>
      <c r="F25432" s="64"/>
    </row>
    <row r="25433" spans="4:6">
      <c r="D25433" s="63"/>
      <c r="F25433" s="64"/>
    </row>
    <row r="25434" spans="4:6">
      <c r="D25434" s="63"/>
      <c r="F25434" s="64"/>
    </row>
    <row r="25435" spans="4:6">
      <c r="D25435" s="63"/>
      <c r="F25435" s="64"/>
    </row>
    <row r="25436" spans="4:6">
      <c r="D25436" s="63"/>
      <c r="F25436" s="64"/>
    </row>
    <row r="25437" spans="4:6">
      <c r="D25437" s="63"/>
      <c r="F25437" s="64"/>
    </row>
    <row r="25438" spans="4:6">
      <c r="D25438" s="63"/>
      <c r="F25438" s="64"/>
    </row>
    <row r="25439" spans="4:6">
      <c r="D25439" s="63"/>
      <c r="F25439" s="64"/>
    </row>
    <row r="25440" spans="4:6">
      <c r="D25440" s="63"/>
      <c r="F25440" s="64"/>
    </row>
    <row r="25441" spans="4:6">
      <c r="D25441" s="63"/>
      <c r="F25441" s="64"/>
    </row>
    <row r="25442" spans="4:6">
      <c r="D25442" s="63"/>
      <c r="F25442" s="64"/>
    </row>
    <row r="25443" spans="4:6">
      <c r="D25443" s="63"/>
      <c r="F25443" s="64"/>
    </row>
    <row r="25444" spans="4:6">
      <c r="D25444" s="63"/>
      <c r="F25444" s="64"/>
    </row>
    <row r="25445" spans="4:6">
      <c r="D25445" s="63"/>
      <c r="F25445" s="64"/>
    </row>
    <row r="25446" spans="4:6">
      <c r="D25446" s="63"/>
      <c r="F25446" s="64"/>
    </row>
    <row r="25447" spans="4:6">
      <c r="D25447" s="63"/>
      <c r="F25447" s="64"/>
    </row>
    <row r="25448" spans="4:6">
      <c r="D25448" s="63"/>
      <c r="F25448" s="64"/>
    </row>
    <row r="25449" spans="4:6">
      <c r="D25449" s="63"/>
      <c r="F25449" s="64"/>
    </row>
    <row r="25450" spans="4:6">
      <c r="D25450" s="63"/>
      <c r="F25450" s="64"/>
    </row>
    <row r="25451" spans="4:6">
      <c r="D25451" s="63"/>
      <c r="F25451" s="64"/>
    </row>
    <row r="25452" spans="4:6">
      <c r="D25452" s="63"/>
      <c r="F25452" s="64"/>
    </row>
    <row r="25453" spans="4:6">
      <c r="D25453" s="63"/>
      <c r="F25453" s="64"/>
    </row>
    <row r="25454" spans="4:6">
      <c r="D25454" s="63"/>
      <c r="F25454" s="64"/>
    </row>
    <row r="25455" spans="4:6">
      <c r="D25455" s="63"/>
      <c r="F25455" s="64"/>
    </row>
    <row r="25456" spans="4:6">
      <c r="D25456" s="63"/>
      <c r="F25456" s="64"/>
    </row>
    <row r="25457" spans="4:6">
      <c r="D25457" s="63"/>
      <c r="F25457" s="64"/>
    </row>
    <row r="25458" spans="4:6">
      <c r="D25458" s="63"/>
      <c r="F25458" s="64"/>
    </row>
    <row r="25459" spans="4:6">
      <c r="D25459" s="63"/>
      <c r="F25459" s="64"/>
    </row>
    <row r="25460" spans="4:6">
      <c r="D25460" s="63"/>
      <c r="F25460" s="64"/>
    </row>
    <row r="25461" spans="4:6">
      <c r="D25461" s="63"/>
      <c r="F25461" s="64"/>
    </row>
    <row r="25462" spans="4:6">
      <c r="D25462" s="63"/>
      <c r="F25462" s="64"/>
    </row>
    <row r="25463" spans="4:6">
      <c r="D25463" s="63"/>
      <c r="F25463" s="64"/>
    </row>
    <row r="25464" spans="4:6">
      <c r="D25464" s="63"/>
      <c r="F25464" s="64"/>
    </row>
    <row r="25465" spans="4:6">
      <c r="D25465" s="63"/>
      <c r="F25465" s="64"/>
    </row>
    <row r="25466" spans="4:6">
      <c r="D25466" s="63"/>
      <c r="F25466" s="64"/>
    </row>
    <row r="25467" spans="4:6">
      <c r="D25467" s="63"/>
      <c r="F25467" s="64"/>
    </row>
    <row r="25468" spans="4:6">
      <c r="D25468" s="63"/>
      <c r="F25468" s="64"/>
    </row>
    <row r="25469" spans="4:6">
      <c r="D25469" s="63"/>
      <c r="F25469" s="64"/>
    </row>
    <row r="25470" spans="4:6">
      <c r="D25470" s="63"/>
      <c r="F25470" s="64"/>
    </row>
    <row r="25471" spans="4:6">
      <c r="D25471" s="63"/>
      <c r="F25471" s="64"/>
    </row>
    <row r="25472" spans="4:6">
      <c r="D25472" s="63"/>
      <c r="F25472" s="64"/>
    </row>
    <row r="25473" spans="4:6">
      <c r="D25473" s="63"/>
      <c r="F25473" s="64"/>
    </row>
    <row r="25474" spans="4:6">
      <c r="D25474" s="63"/>
      <c r="F25474" s="64"/>
    </row>
    <row r="25475" spans="4:6">
      <c r="D25475" s="63"/>
      <c r="F25475" s="64"/>
    </row>
    <row r="25476" spans="4:6">
      <c r="D25476" s="63"/>
      <c r="F25476" s="64"/>
    </row>
    <row r="25477" spans="4:6">
      <c r="D25477" s="63"/>
      <c r="F25477" s="64"/>
    </row>
    <row r="25478" spans="4:6">
      <c r="D25478" s="63"/>
      <c r="F25478" s="64"/>
    </row>
    <row r="25479" spans="4:6">
      <c r="D25479" s="63"/>
      <c r="F25479" s="64"/>
    </row>
    <row r="25480" spans="4:6">
      <c r="D25480" s="63"/>
      <c r="F25480" s="64"/>
    </row>
    <row r="25481" spans="4:6">
      <c r="D25481" s="63"/>
      <c r="F25481" s="64"/>
    </row>
    <row r="25482" spans="4:6">
      <c r="D25482" s="63"/>
      <c r="F25482" s="64"/>
    </row>
    <row r="25483" spans="4:6">
      <c r="D25483" s="63"/>
      <c r="F25483" s="64"/>
    </row>
    <row r="25484" spans="4:6">
      <c r="D25484" s="63"/>
      <c r="F25484" s="64"/>
    </row>
    <row r="25485" spans="4:6">
      <c r="D25485" s="63"/>
      <c r="F25485" s="64"/>
    </row>
    <row r="25486" spans="4:6">
      <c r="D25486" s="63"/>
      <c r="F25486" s="64"/>
    </row>
    <row r="25487" spans="4:6">
      <c r="D25487" s="63"/>
      <c r="F25487" s="64"/>
    </row>
    <row r="25488" spans="4:6">
      <c r="D25488" s="63"/>
      <c r="F25488" s="64"/>
    </row>
    <row r="25489" spans="4:6">
      <c r="D25489" s="63"/>
      <c r="F25489" s="64"/>
    </row>
    <row r="25490" spans="4:6">
      <c r="D25490" s="63"/>
      <c r="F25490" s="64"/>
    </row>
    <row r="25491" spans="4:6">
      <c r="D25491" s="63"/>
      <c r="F25491" s="64"/>
    </row>
    <row r="25492" spans="4:6">
      <c r="D25492" s="63"/>
      <c r="F25492" s="64"/>
    </row>
    <row r="25493" spans="4:6">
      <c r="D25493" s="63"/>
      <c r="F25493" s="64"/>
    </row>
    <row r="25494" spans="4:6">
      <c r="D25494" s="63"/>
      <c r="F25494" s="64"/>
    </row>
    <row r="25495" spans="4:6">
      <c r="D25495" s="63"/>
      <c r="F25495" s="64"/>
    </row>
    <row r="25496" spans="4:6">
      <c r="D25496" s="63"/>
      <c r="F25496" s="64"/>
    </row>
    <row r="25497" spans="4:6">
      <c r="D25497" s="63"/>
      <c r="F25497" s="64"/>
    </row>
    <row r="25498" spans="4:6">
      <c r="D25498" s="63"/>
      <c r="F25498" s="64"/>
    </row>
    <row r="25499" spans="4:6">
      <c r="D25499" s="63"/>
      <c r="F25499" s="64"/>
    </row>
    <row r="25500" spans="4:6">
      <c r="D25500" s="63"/>
      <c r="F25500" s="64"/>
    </row>
    <row r="25501" spans="4:6">
      <c r="D25501" s="63"/>
      <c r="F25501" s="64"/>
    </row>
    <row r="25502" spans="4:6">
      <c r="D25502" s="63"/>
      <c r="F25502" s="64"/>
    </row>
    <row r="25503" spans="4:6">
      <c r="D25503" s="63"/>
      <c r="F25503" s="64"/>
    </row>
    <row r="25504" spans="4:6">
      <c r="D25504" s="63"/>
      <c r="F25504" s="64"/>
    </row>
    <row r="25505" spans="4:6">
      <c r="D25505" s="63"/>
      <c r="F25505" s="64"/>
    </row>
    <row r="25506" spans="4:6">
      <c r="D25506" s="63"/>
      <c r="F25506" s="64"/>
    </row>
    <row r="25507" spans="4:6">
      <c r="D25507" s="63"/>
      <c r="F25507" s="64"/>
    </row>
    <row r="25508" spans="4:6">
      <c r="D25508" s="63"/>
      <c r="F25508" s="64"/>
    </row>
    <row r="25509" spans="4:6">
      <c r="D25509" s="63"/>
      <c r="F25509" s="64"/>
    </row>
    <row r="25510" spans="4:6">
      <c r="D25510" s="63"/>
      <c r="F25510" s="64"/>
    </row>
    <row r="25511" spans="4:6">
      <c r="D25511" s="63"/>
      <c r="F25511" s="64"/>
    </row>
    <row r="25512" spans="4:6">
      <c r="D25512" s="63"/>
      <c r="F25512" s="64"/>
    </row>
    <row r="25513" spans="4:6">
      <c r="D25513" s="63"/>
      <c r="F25513" s="64"/>
    </row>
    <row r="25514" spans="4:6">
      <c r="D25514" s="63"/>
      <c r="F25514" s="64"/>
    </row>
    <row r="25515" spans="4:6">
      <c r="D25515" s="63"/>
      <c r="F25515" s="64"/>
    </row>
    <row r="25516" spans="4:6">
      <c r="D25516" s="63"/>
      <c r="F25516" s="64"/>
    </row>
    <row r="25517" spans="4:6">
      <c r="D25517" s="63"/>
      <c r="F25517" s="64"/>
    </row>
    <row r="25518" spans="4:6">
      <c r="D25518" s="63"/>
      <c r="F25518" s="64"/>
    </row>
    <row r="25519" spans="4:6">
      <c r="D25519" s="63"/>
      <c r="F25519" s="64"/>
    </row>
    <row r="25520" spans="4:6">
      <c r="D25520" s="63"/>
      <c r="F25520" s="64"/>
    </row>
    <row r="25521" spans="4:6">
      <c r="D25521" s="63"/>
      <c r="F25521" s="64"/>
    </row>
    <row r="25522" spans="4:6">
      <c r="D25522" s="63"/>
      <c r="F25522" s="64"/>
    </row>
    <row r="25523" spans="4:6">
      <c r="D25523" s="63"/>
      <c r="F25523" s="64"/>
    </row>
    <row r="25524" spans="4:6">
      <c r="D25524" s="63"/>
      <c r="F25524" s="64"/>
    </row>
    <row r="25525" spans="4:6">
      <c r="D25525" s="63"/>
      <c r="F25525" s="64"/>
    </row>
    <row r="25526" spans="4:6">
      <c r="D25526" s="63"/>
      <c r="F25526" s="64"/>
    </row>
    <row r="25527" spans="4:6">
      <c r="D25527" s="63"/>
      <c r="F25527" s="64"/>
    </row>
    <row r="25528" spans="4:6">
      <c r="D25528" s="63"/>
      <c r="F25528" s="64"/>
    </row>
    <row r="25529" spans="4:6">
      <c r="D25529" s="63"/>
      <c r="F25529" s="64"/>
    </row>
    <row r="25530" spans="4:6">
      <c r="D25530" s="63"/>
      <c r="F25530" s="64"/>
    </row>
    <row r="25531" spans="4:6">
      <c r="D25531" s="63"/>
      <c r="F25531" s="64"/>
    </row>
    <row r="25532" spans="4:6">
      <c r="D25532" s="63"/>
      <c r="F25532" s="64"/>
    </row>
    <row r="25533" spans="4:6">
      <c r="D25533" s="63"/>
      <c r="F25533" s="64"/>
    </row>
    <row r="25534" spans="4:6">
      <c r="D25534" s="63"/>
      <c r="F25534" s="64"/>
    </row>
    <row r="25535" spans="4:6">
      <c r="D25535" s="63"/>
      <c r="F25535" s="64"/>
    </row>
    <row r="25536" spans="4:6">
      <c r="D25536" s="63"/>
      <c r="F25536" s="64"/>
    </row>
    <row r="25537" spans="4:6">
      <c r="D25537" s="63"/>
      <c r="F25537" s="64"/>
    </row>
    <row r="25538" spans="4:6">
      <c r="D25538" s="63"/>
      <c r="F25538" s="64"/>
    </row>
    <row r="25539" spans="4:6">
      <c r="D25539" s="63"/>
      <c r="F25539" s="64"/>
    </row>
    <row r="25540" spans="4:6">
      <c r="D25540" s="63"/>
      <c r="F25540" s="64"/>
    </row>
    <row r="25541" spans="4:6">
      <c r="D25541" s="63"/>
      <c r="F25541" s="64"/>
    </row>
    <row r="25542" spans="4:6">
      <c r="D25542" s="63"/>
      <c r="F25542" s="64"/>
    </row>
    <row r="25543" spans="4:6">
      <c r="D25543" s="63"/>
      <c r="F25543" s="64"/>
    </row>
    <row r="25544" spans="4:6">
      <c r="D25544" s="63"/>
      <c r="F25544" s="64"/>
    </row>
    <row r="25545" spans="4:6">
      <c r="D25545" s="63"/>
      <c r="F25545" s="64"/>
    </row>
    <row r="25546" spans="4:6">
      <c r="D25546" s="63"/>
      <c r="F25546" s="64"/>
    </row>
    <row r="25547" spans="4:6">
      <c r="D25547" s="63"/>
      <c r="F25547" s="64"/>
    </row>
    <row r="25548" spans="4:6">
      <c r="D25548" s="63"/>
      <c r="F25548" s="64"/>
    </row>
    <row r="25549" spans="4:6">
      <c r="D25549" s="63"/>
      <c r="F25549" s="64"/>
    </row>
    <row r="25550" spans="4:6">
      <c r="D25550" s="63"/>
      <c r="F25550" s="64"/>
    </row>
    <row r="25551" spans="4:6">
      <c r="D25551" s="63"/>
      <c r="F25551" s="64"/>
    </row>
    <row r="25552" spans="4:6">
      <c r="D25552" s="63"/>
      <c r="F25552" s="64"/>
    </row>
    <row r="25553" spans="4:6">
      <c r="D25553" s="63"/>
      <c r="F25553" s="64"/>
    </row>
    <row r="25554" spans="4:6">
      <c r="D25554" s="63"/>
      <c r="F25554" s="64"/>
    </row>
    <row r="25555" spans="4:6">
      <c r="D25555" s="63"/>
      <c r="F25555" s="64"/>
    </row>
    <row r="25556" spans="4:6">
      <c r="D25556" s="63"/>
      <c r="F25556" s="64"/>
    </row>
    <row r="25557" spans="4:6">
      <c r="D25557" s="63"/>
      <c r="F25557" s="64"/>
    </row>
    <row r="25558" spans="4:6">
      <c r="D25558" s="63"/>
      <c r="F25558" s="64"/>
    </row>
    <row r="25559" spans="4:6">
      <c r="D25559" s="63"/>
      <c r="F25559" s="64"/>
    </row>
    <row r="25560" spans="4:6">
      <c r="D25560" s="63"/>
      <c r="F25560" s="64"/>
    </row>
    <row r="25561" spans="4:6">
      <c r="D25561" s="63"/>
      <c r="F25561" s="64"/>
    </row>
    <row r="25562" spans="4:6">
      <c r="D25562" s="63"/>
      <c r="F25562" s="64"/>
    </row>
    <row r="25563" spans="4:6">
      <c r="D25563" s="63"/>
      <c r="F25563" s="64"/>
    </row>
    <row r="25564" spans="4:6">
      <c r="D25564" s="63"/>
      <c r="F25564" s="64"/>
    </row>
    <row r="25565" spans="4:6">
      <c r="D25565" s="63"/>
      <c r="F25565" s="64"/>
    </row>
    <row r="25566" spans="4:6">
      <c r="D25566" s="63"/>
      <c r="F25566" s="64"/>
    </row>
    <row r="25567" spans="4:6">
      <c r="D25567" s="63"/>
      <c r="F25567" s="64"/>
    </row>
    <row r="25568" spans="4:6">
      <c r="D25568" s="63"/>
      <c r="F25568" s="64"/>
    </row>
    <row r="25569" spans="4:6">
      <c r="D25569" s="63"/>
      <c r="F25569" s="64"/>
    </row>
    <row r="25570" spans="4:6">
      <c r="D25570" s="63"/>
      <c r="F25570" s="64"/>
    </row>
    <row r="25571" spans="4:6">
      <c r="D25571" s="63"/>
      <c r="F25571" s="64"/>
    </row>
    <row r="25572" spans="4:6">
      <c r="D25572" s="63"/>
      <c r="F25572" s="64"/>
    </row>
    <row r="25573" spans="4:6">
      <c r="D25573" s="63"/>
      <c r="F25573" s="64"/>
    </row>
    <row r="25574" spans="4:6">
      <c r="D25574" s="63"/>
      <c r="F25574" s="64"/>
    </row>
    <row r="25575" spans="4:6">
      <c r="D25575" s="63"/>
      <c r="F25575" s="64"/>
    </row>
    <row r="25576" spans="4:6">
      <c r="D25576" s="63"/>
      <c r="F25576" s="64"/>
    </row>
    <row r="25577" spans="4:6">
      <c r="D25577" s="63"/>
      <c r="F25577" s="64"/>
    </row>
    <row r="25578" spans="4:6">
      <c r="D25578" s="63"/>
      <c r="F25578" s="64"/>
    </row>
    <row r="25579" spans="4:6">
      <c r="D25579" s="63"/>
      <c r="F25579" s="64"/>
    </row>
    <row r="25580" spans="4:6">
      <c r="D25580" s="63"/>
      <c r="F25580" s="64"/>
    </row>
    <row r="25581" spans="4:6">
      <c r="D25581" s="63"/>
      <c r="F25581" s="64"/>
    </row>
    <row r="25582" spans="4:6">
      <c r="D25582" s="63"/>
      <c r="F25582" s="64"/>
    </row>
    <row r="25583" spans="4:6">
      <c r="D25583" s="63"/>
      <c r="F25583" s="64"/>
    </row>
    <row r="25584" spans="4:6">
      <c r="D25584" s="63"/>
      <c r="F25584" s="64"/>
    </row>
    <row r="25585" spans="4:6">
      <c r="D25585" s="63"/>
      <c r="F25585" s="64"/>
    </row>
    <row r="25586" spans="4:6">
      <c r="D25586" s="63"/>
      <c r="F25586" s="64"/>
    </row>
    <row r="25587" spans="4:6">
      <c r="D25587" s="63"/>
      <c r="F25587" s="64"/>
    </row>
    <row r="25588" spans="4:6">
      <c r="D25588" s="63"/>
      <c r="F25588" s="64"/>
    </row>
    <row r="25589" spans="4:6">
      <c r="D25589" s="63"/>
      <c r="F25589" s="64"/>
    </row>
    <row r="25590" spans="4:6">
      <c r="D25590" s="63"/>
      <c r="F25590" s="64"/>
    </row>
    <row r="25591" spans="4:6">
      <c r="D25591" s="63"/>
      <c r="F25591" s="64"/>
    </row>
    <row r="25592" spans="4:6">
      <c r="D25592" s="63"/>
      <c r="F25592" s="64"/>
    </row>
    <row r="25593" spans="4:6">
      <c r="D25593" s="63"/>
      <c r="F25593" s="64"/>
    </row>
    <row r="25594" spans="4:6">
      <c r="D25594" s="63"/>
      <c r="F25594" s="64"/>
    </row>
    <row r="25595" spans="4:6">
      <c r="D25595" s="63"/>
      <c r="F25595" s="64"/>
    </row>
    <row r="25596" spans="4:6">
      <c r="D25596" s="63"/>
      <c r="F25596" s="64"/>
    </row>
    <row r="25597" spans="4:6">
      <c r="D25597" s="63"/>
      <c r="F25597" s="64"/>
    </row>
    <row r="25598" spans="4:6">
      <c r="D25598" s="63"/>
      <c r="F25598" s="64"/>
    </row>
    <row r="25599" spans="4:6">
      <c r="D25599" s="63"/>
      <c r="F25599" s="64"/>
    </row>
    <row r="25600" spans="4:6">
      <c r="D25600" s="63"/>
      <c r="F25600" s="64"/>
    </row>
    <row r="25601" spans="4:6">
      <c r="D25601" s="63"/>
      <c r="F25601" s="64"/>
    </row>
    <row r="25602" spans="4:6">
      <c r="D25602" s="63"/>
      <c r="F25602" s="64"/>
    </row>
    <row r="25603" spans="4:6">
      <c r="D25603" s="63"/>
      <c r="F25603" s="64"/>
    </row>
    <row r="25604" spans="4:6">
      <c r="D25604" s="63"/>
      <c r="F25604" s="64"/>
    </row>
    <row r="25605" spans="4:6">
      <c r="D25605" s="63"/>
      <c r="F25605" s="64"/>
    </row>
    <row r="25606" spans="4:6">
      <c r="D25606" s="63"/>
      <c r="F25606" s="64"/>
    </row>
    <row r="25607" spans="4:6">
      <c r="D25607" s="63"/>
      <c r="F25607" s="64"/>
    </row>
    <row r="25608" spans="4:6">
      <c r="D25608" s="63"/>
      <c r="F25608" s="64"/>
    </row>
    <row r="25609" spans="4:6">
      <c r="D25609" s="63"/>
      <c r="F25609" s="64"/>
    </row>
    <row r="25610" spans="4:6">
      <c r="D25610" s="63"/>
      <c r="F25610" s="64"/>
    </row>
    <row r="25611" spans="4:6">
      <c r="D25611" s="63"/>
      <c r="F25611" s="64"/>
    </row>
    <row r="25612" spans="4:6">
      <c r="D25612" s="63"/>
      <c r="F25612" s="64"/>
    </row>
    <row r="25613" spans="4:6">
      <c r="D25613" s="63"/>
      <c r="F25613" s="64"/>
    </row>
    <row r="25614" spans="4:6">
      <c r="D25614" s="63"/>
      <c r="F25614" s="64"/>
    </row>
    <row r="25615" spans="4:6">
      <c r="D25615" s="63"/>
      <c r="F25615" s="64"/>
    </row>
    <row r="25616" spans="4:6">
      <c r="D25616" s="63"/>
      <c r="F25616" s="64"/>
    </row>
    <row r="25617" spans="4:6">
      <c r="D25617" s="63"/>
      <c r="F25617" s="64"/>
    </row>
    <row r="25618" spans="4:6">
      <c r="D25618" s="63"/>
      <c r="F25618" s="64"/>
    </row>
    <row r="25619" spans="4:6">
      <c r="D25619" s="63"/>
      <c r="F25619" s="64"/>
    </row>
    <row r="25620" spans="4:6">
      <c r="D25620" s="63"/>
      <c r="F25620" s="64"/>
    </row>
    <row r="25621" spans="4:6">
      <c r="D25621" s="63"/>
      <c r="F25621" s="64"/>
    </row>
    <row r="25622" spans="4:6">
      <c r="D25622" s="63"/>
      <c r="F25622" s="64"/>
    </row>
    <row r="25623" spans="4:6">
      <c r="D25623" s="63"/>
      <c r="F25623" s="64"/>
    </row>
    <row r="25624" spans="4:6">
      <c r="D25624" s="63"/>
      <c r="F25624" s="64"/>
    </row>
    <row r="25625" spans="4:6">
      <c r="D25625" s="63"/>
      <c r="F25625" s="64"/>
    </row>
    <row r="25626" spans="4:6">
      <c r="D25626" s="63"/>
      <c r="F25626" s="64"/>
    </row>
    <row r="25627" spans="4:6">
      <c r="D25627" s="63"/>
      <c r="F25627" s="64"/>
    </row>
    <row r="25628" spans="4:6">
      <c r="D25628" s="63"/>
      <c r="F25628" s="64"/>
    </row>
    <row r="25629" spans="4:6">
      <c r="D25629" s="63"/>
      <c r="F25629" s="64"/>
    </row>
    <row r="25630" spans="4:6">
      <c r="D25630" s="63"/>
      <c r="F25630" s="64"/>
    </row>
    <row r="25631" spans="4:6">
      <c r="D25631" s="63"/>
      <c r="F25631" s="64"/>
    </row>
    <row r="25632" spans="4:6">
      <c r="D25632" s="63"/>
      <c r="F25632" s="64"/>
    </row>
    <row r="25633" spans="4:6">
      <c r="D25633" s="63"/>
      <c r="F25633" s="64"/>
    </row>
    <row r="25634" spans="4:6">
      <c r="D25634" s="63"/>
      <c r="F25634" s="64"/>
    </row>
    <row r="25635" spans="4:6">
      <c r="D25635" s="63"/>
      <c r="F25635" s="64"/>
    </row>
    <row r="25636" spans="4:6">
      <c r="D25636" s="63"/>
      <c r="F25636" s="64"/>
    </row>
    <row r="25637" spans="4:6">
      <c r="D25637" s="63"/>
      <c r="F25637" s="64"/>
    </row>
    <row r="25638" spans="4:6">
      <c r="D25638" s="63"/>
      <c r="F25638" s="64"/>
    </row>
    <row r="25639" spans="4:6">
      <c r="D25639" s="63"/>
      <c r="F25639" s="64"/>
    </row>
    <row r="25640" spans="4:6">
      <c r="D25640" s="63"/>
      <c r="F25640" s="64"/>
    </row>
    <row r="25641" spans="4:6">
      <c r="D25641" s="63"/>
      <c r="F25641" s="64"/>
    </row>
    <row r="25642" spans="4:6">
      <c r="D25642" s="63"/>
      <c r="F25642" s="64"/>
    </row>
    <row r="25643" spans="4:6">
      <c r="D25643" s="63"/>
      <c r="F25643" s="64"/>
    </row>
    <row r="25644" spans="4:6">
      <c r="D25644" s="63"/>
      <c r="F25644" s="64"/>
    </row>
    <row r="25645" spans="4:6">
      <c r="D25645" s="63"/>
      <c r="F25645" s="64"/>
    </row>
    <row r="25646" spans="4:6">
      <c r="D25646" s="63"/>
      <c r="F25646" s="64"/>
    </row>
    <row r="25647" spans="4:6">
      <c r="D25647" s="63"/>
      <c r="F25647" s="64"/>
    </row>
    <row r="25648" spans="4:6">
      <c r="D25648" s="63"/>
      <c r="F25648" s="64"/>
    </row>
    <row r="25649" spans="4:6">
      <c r="D25649" s="63"/>
      <c r="F25649" s="64"/>
    </row>
    <row r="25650" spans="4:6">
      <c r="D25650" s="63"/>
      <c r="F25650" s="64"/>
    </row>
    <row r="25651" spans="4:6">
      <c r="D25651" s="63"/>
      <c r="F25651" s="64"/>
    </row>
    <row r="25652" spans="4:6">
      <c r="D25652" s="63"/>
      <c r="F25652" s="64"/>
    </row>
    <row r="25653" spans="4:6">
      <c r="D25653" s="63"/>
      <c r="F25653" s="64"/>
    </row>
    <row r="25654" spans="4:6">
      <c r="D25654" s="63"/>
      <c r="F25654" s="64"/>
    </row>
    <row r="25655" spans="4:6">
      <c r="D25655" s="63"/>
      <c r="F25655" s="64"/>
    </row>
    <row r="25656" spans="4:6">
      <c r="D25656" s="63"/>
      <c r="F25656" s="64"/>
    </row>
    <row r="25657" spans="4:6">
      <c r="D25657" s="63"/>
      <c r="F25657" s="64"/>
    </row>
    <row r="25658" spans="4:6">
      <c r="D25658" s="63"/>
      <c r="F25658" s="64"/>
    </row>
    <row r="25659" spans="4:6">
      <c r="D25659" s="63"/>
      <c r="F25659" s="64"/>
    </row>
    <row r="25660" spans="4:6">
      <c r="D25660" s="63"/>
      <c r="F25660" s="64"/>
    </row>
    <row r="25661" spans="4:6">
      <c r="D25661" s="63"/>
      <c r="F25661" s="64"/>
    </row>
    <row r="25662" spans="4:6">
      <c r="D25662" s="63"/>
      <c r="F25662" s="64"/>
    </row>
    <row r="25663" spans="4:6">
      <c r="D25663" s="63"/>
      <c r="F25663" s="64"/>
    </row>
    <row r="25664" spans="4:6">
      <c r="D25664" s="63"/>
      <c r="F25664" s="64"/>
    </row>
    <row r="25665" spans="4:6">
      <c r="D25665" s="63"/>
      <c r="F25665" s="64"/>
    </row>
    <row r="25666" spans="4:6">
      <c r="D25666" s="63"/>
      <c r="F25666" s="64"/>
    </row>
    <row r="25667" spans="4:6">
      <c r="D25667" s="63"/>
      <c r="F25667" s="64"/>
    </row>
    <row r="25668" spans="4:6">
      <c r="D25668" s="63"/>
      <c r="F25668" s="64"/>
    </row>
    <row r="25669" spans="4:6">
      <c r="D25669" s="63"/>
      <c r="F25669" s="64"/>
    </row>
    <row r="25670" spans="4:6">
      <c r="D25670" s="63"/>
      <c r="F25670" s="64"/>
    </row>
    <row r="25671" spans="4:6">
      <c r="D25671" s="63"/>
      <c r="F25671" s="64"/>
    </row>
    <row r="25672" spans="4:6">
      <c r="D25672" s="63"/>
      <c r="F25672" s="64"/>
    </row>
    <row r="25673" spans="4:6">
      <c r="D25673" s="63"/>
      <c r="F25673" s="64"/>
    </row>
    <row r="25674" spans="4:6">
      <c r="D25674" s="63"/>
      <c r="F25674" s="64"/>
    </row>
    <row r="25675" spans="4:6">
      <c r="D25675" s="63"/>
      <c r="F25675" s="64"/>
    </row>
    <row r="25676" spans="4:6">
      <c r="D25676" s="63"/>
      <c r="F25676" s="64"/>
    </row>
    <row r="25677" spans="4:6">
      <c r="D25677" s="63"/>
      <c r="F25677" s="64"/>
    </row>
    <row r="25678" spans="4:6">
      <c r="D25678" s="63"/>
      <c r="F25678" s="64"/>
    </row>
    <row r="25679" spans="4:6">
      <c r="D25679" s="63"/>
      <c r="F25679" s="64"/>
    </row>
    <row r="25680" spans="4:6">
      <c r="D25680" s="63"/>
      <c r="F25680" s="64"/>
    </row>
    <row r="25681" spans="4:6">
      <c r="D25681" s="63"/>
      <c r="F25681" s="64"/>
    </row>
    <row r="25682" spans="4:6">
      <c r="D25682" s="63"/>
      <c r="F25682" s="64"/>
    </row>
    <row r="25683" spans="4:6">
      <c r="D25683" s="63"/>
      <c r="F25683" s="64"/>
    </row>
    <row r="25684" spans="4:6">
      <c r="D25684" s="63"/>
      <c r="F25684" s="64"/>
    </row>
    <row r="25685" spans="4:6">
      <c r="D25685" s="63"/>
      <c r="F25685" s="64"/>
    </row>
    <row r="25686" spans="4:6">
      <c r="D25686" s="63"/>
      <c r="F25686" s="64"/>
    </row>
    <row r="25687" spans="4:6">
      <c r="D25687" s="63"/>
      <c r="F25687" s="64"/>
    </row>
    <row r="25688" spans="4:6">
      <c r="D25688" s="63"/>
      <c r="F25688" s="64"/>
    </row>
    <row r="25689" spans="4:6">
      <c r="D25689" s="63"/>
      <c r="F25689" s="64"/>
    </row>
    <row r="25690" spans="4:6">
      <c r="D25690" s="63"/>
      <c r="F25690" s="64"/>
    </row>
    <row r="25691" spans="4:6">
      <c r="D25691" s="63"/>
      <c r="F25691" s="64"/>
    </row>
    <row r="25692" spans="4:6">
      <c r="D25692" s="63"/>
      <c r="F25692" s="64"/>
    </row>
    <row r="25693" spans="4:6">
      <c r="D25693" s="63"/>
      <c r="F25693" s="64"/>
    </row>
    <row r="25694" spans="4:6">
      <c r="D25694" s="63"/>
      <c r="F25694" s="64"/>
    </row>
    <row r="25695" spans="4:6">
      <c r="D25695" s="63"/>
      <c r="F25695" s="64"/>
    </row>
    <row r="25696" spans="4:6">
      <c r="D25696" s="63"/>
      <c r="F25696" s="64"/>
    </row>
    <row r="25697" spans="4:6">
      <c r="D25697" s="63"/>
      <c r="F25697" s="64"/>
    </row>
    <row r="25698" spans="4:6">
      <c r="D25698" s="63"/>
      <c r="F25698" s="64"/>
    </row>
    <row r="25699" spans="4:6">
      <c r="D25699" s="63"/>
      <c r="F25699" s="64"/>
    </row>
    <row r="25700" spans="4:6">
      <c r="D25700" s="63"/>
      <c r="F25700" s="64"/>
    </row>
    <row r="25701" spans="4:6">
      <c r="D25701" s="63"/>
      <c r="F25701" s="64"/>
    </row>
    <row r="25702" spans="4:6">
      <c r="D25702" s="63"/>
      <c r="F25702" s="64"/>
    </row>
    <row r="25703" spans="4:6">
      <c r="D25703" s="63"/>
      <c r="F25703" s="64"/>
    </row>
    <row r="25704" spans="4:6">
      <c r="D25704" s="63"/>
      <c r="F25704" s="64"/>
    </row>
    <row r="25705" spans="4:6">
      <c r="D25705" s="63"/>
      <c r="F25705" s="64"/>
    </row>
    <row r="25706" spans="4:6">
      <c r="D25706" s="63"/>
      <c r="F25706" s="64"/>
    </row>
    <row r="25707" spans="4:6">
      <c r="D25707" s="63"/>
      <c r="F25707" s="64"/>
    </row>
    <row r="25708" spans="4:6">
      <c r="D25708" s="63"/>
      <c r="F25708" s="64"/>
    </row>
    <row r="25709" spans="4:6">
      <c r="D25709" s="63"/>
      <c r="F25709" s="64"/>
    </row>
    <row r="25710" spans="4:6">
      <c r="D25710" s="63"/>
      <c r="F25710" s="64"/>
    </row>
    <row r="25711" spans="4:6">
      <c r="D25711" s="63"/>
      <c r="F25711" s="64"/>
    </row>
    <row r="25712" spans="4:6">
      <c r="D25712" s="63"/>
      <c r="F25712" s="64"/>
    </row>
    <row r="25713" spans="4:6">
      <c r="D25713" s="63"/>
      <c r="F25713" s="64"/>
    </row>
    <row r="25714" spans="4:6">
      <c r="D25714" s="63"/>
      <c r="F25714" s="64"/>
    </row>
    <row r="25715" spans="4:6">
      <c r="D25715" s="63"/>
      <c r="F25715" s="64"/>
    </row>
    <row r="25716" spans="4:6">
      <c r="D25716" s="63"/>
      <c r="F25716" s="64"/>
    </row>
    <row r="25717" spans="4:6">
      <c r="D25717" s="63"/>
      <c r="F25717" s="64"/>
    </row>
    <row r="25718" spans="4:6">
      <c r="D25718" s="63"/>
      <c r="F25718" s="64"/>
    </row>
    <row r="25719" spans="4:6">
      <c r="D25719" s="63"/>
      <c r="F25719" s="64"/>
    </row>
    <row r="25720" spans="4:6">
      <c r="D25720" s="63"/>
      <c r="F25720" s="64"/>
    </row>
    <row r="25721" spans="4:6">
      <c r="D25721" s="63"/>
      <c r="F25721" s="64"/>
    </row>
    <row r="25722" spans="4:6">
      <c r="D25722" s="63"/>
      <c r="F25722" s="64"/>
    </row>
    <row r="25723" spans="4:6">
      <c r="D25723" s="63"/>
      <c r="F25723" s="64"/>
    </row>
    <row r="25724" spans="4:6">
      <c r="D25724" s="63"/>
      <c r="F25724" s="64"/>
    </row>
    <row r="25725" spans="4:6">
      <c r="D25725" s="63"/>
      <c r="F25725" s="64"/>
    </row>
    <row r="25726" spans="4:6">
      <c r="D25726" s="63"/>
      <c r="F25726" s="64"/>
    </row>
    <row r="25727" spans="4:6">
      <c r="D25727" s="63"/>
      <c r="F25727" s="64"/>
    </row>
    <row r="25728" spans="4:6">
      <c r="D25728" s="63"/>
      <c r="F25728" s="64"/>
    </row>
    <row r="25729" spans="4:6">
      <c r="D25729" s="63"/>
      <c r="F25729" s="64"/>
    </row>
    <row r="25730" spans="4:6">
      <c r="D25730" s="63"/>
      <c r="F25730" s="64"/>
    </row>
    <row r="25731" spans="4:6">
      <c r="D25731" s="63"/>
      <c r="F25731" s="64"/>
    </row>
    <row r="25732" spans="4:6">
      <c r="D25732" s="63"/>
      <c r="F25732" s="64"/>
    </row>
    <row r="25733" spans="4:6">
      <c r="D25733" s="63"/>
      <c r="F25733" s="64"/>
    </row>
    <row r="25734" spans="4:6">
      <c r="D25734" s="63"/>
      <c r="F25734" s="64"/>
    </row>
    <row r="25735" spans="4:6">
      <c r="D25735" s="63"/>
      <c r="F25735" s="64"/>
    </row>
    <row r="25736" spans="4:6">
      <c r="D25736" s="63"/>
      <c r="F25736" s="64"/>
    </row>
    <row r="25737" spans="4:6">
      <c r="D25737" s="63"/>
      <c r="F25737" s="64"/>
    </row>
    <row r="25738" spans="4:6">
      <c r="D25738" s="63"/>
      <c r="F25738" s="64"/>
    </row>
    <row r="25739" spans="4:6">
      <c r="D25739" s="63"/>
      <c r="F25739" s="64"/>
    </row>
    <row r="25740" spans="4:6">
      <c r="D25740" s="63"/>
      <c r="F25740" s="64"/>
    </row>
    <row r="25741" spans="4:6">
      <c r="D25741" s="63"/>
      <c r="F25741" s="64"/>
    </row>
    <row r="25742" spans="4:6">
      <c r="D25742" s="63"/>
      <c r="F25742" s="64"/>
    </row>
    <row r="25743" spans="4:6">
      <c r="D25743" s="63"/>
      <c r="F25743" s="64"/>
    </row>
    <row r="25744" spans="4:6">
      <c r="D25744" s="63"/>
      <c r="F25744" s="64"/>
    </row>
    <row r="25745" spans="4:6">
      <c r="D25745" s="63"/>
      <c r="F25745" s="64"/>
    </row>
    <row r="25746" spans="4:6">
      <c r="D25746" s="63"/>
      <c r="F25746" s="64"/>
    </row>
    <row r="25747" spans="4:6">
      <c r="D25747" s="63"/>
      <c r="F25747" s="64"/>
    </row>
    <row r="25748" spans="4:6">
      <c r="D25748" s="63"/>
      <c r="F25748" s="64"/>
    </row>
    <row r="25749" spans="4:6">
      <c r="D25749" s="63"/>
      <c r="F25749" s="64"/>
    </row>
    <row r="25750" spans="4:6">
      <c r="D25750" s="63"/>
      <c r="F25750" s="64"/>
    </row>
    <row r="25751" spans="4:6">
      <c r="D25751" s="63"/>
      <c r="F25751" s="64"/>
    </row>
    <row r="25752" spans="4:6">
      <c r="D25752" s="63"/>
      <c r="F25752" s="64"/>
    </row>
    <row r="25753" spans="4:6">
      <c r="D25753" s="63"/>
      <c r="F25753" s="64"/>
    </row>
    <row r="25754" spans="4:6">
      <c r="D25754" s="63"/>
      <c r="F25754" s="64"/>
    </row>
    <row r="25755" spans="4:6">
      <c r="D25755" s="63"/>
      <c r="F25755" s="64"/>
    </row>
    <row r="25756" spans="4:6">
      <c r="D25756" s="63"/>
      <c r="F25756" s="64"/>
    </row>
    <row r="25757" spans="4:6">
      <c r="D25757" s="63"/>
      <c r="F25757" s="64"/>
    </row>
    <row r="25758" spans="4:6">
      <c r="D25758" s="63"/>
      <c r="F25758" s="64"/>
    </row>
    <row r="25759" spans="4:6">
      <c r="D25759" s="63"/>
      <c r="F25759" s="64"/>
    </row>
    <row r="25760" spans="4:6">
      <c r="D25760" s="63"/>
      <c r="F25760" s="64"/>
    </row>
    <row r="25761" spans="4:6">
      <c r="D25761" s="63"/>
      <c r="F25761" s="64"/>
    </row>
    <row r="25762" spans="4:6">
      <c r="D25762" s="63"/>
      <c r="F25762" s="64"/>
    </row>
    <row r="25763" spans="4:6">
      <c r="D25763" s="63"/>
      <c r="F25763" s="64"/>
    </row>
    <row r="25764" spans="4:6">
      <c r="D25764" s="63"/>
      <c r="F25764" s="64"/>
    </row>
    <row r="25765" spans="4:6">
      <c r="D25765" s="63"/>
      <c r="F25765" s="64"/>
    </row>
    <row r="25766" spans="4:6">
      <c r="D25766" s="63"/>
      <c r="F25766" s="64"/>
    </row>
    <row r="25767" spans="4:6">
      <c r="D25767" s="63"/>
      <c r="F25767" s="64"/>
    </row>
    <row r="25768" spans="4:6">
      <c r="D25768" s="63"/>
      <c r="F25768" s="64"/>
    </row>
    <row r="25769" spans="4:6">
      <c r="D25769" s="63"/>
      <c r="F25769" s="64"/>
    </row>
    <row r="25770" spans="4:6">
      <c r="D25770" s="63"/>
      <c r="F25770" s="64"/>
    </row>
    <row r="25771" spans="4:6">
      <c r="D25771" s="63"/>
      <c r="F25771" s="64"/>
    </row>
    <row r="25772" spans="4:6">
      <c r="D25772" s="63"/>
      <c r="F25772" s="64"/>
    </row>
    <row r="25773" spans="4:6">
      <c r="D25773" s="63"/>
      <c r="F25773" s="64"/>
    </row>
    <row r="25774" spans="4:6">
      <c r="D25774" s="63"/>
      <c r="F25774" s="64"/>
    </row>
    <row r="25775" spans="4:6">
      <c r="D25775" s="63"/>
      <c r="F25775" s="64"/>
    </row>
    <row r="25776" spans="4:6">
      <c r="D25776" s="63"/>
      <c r="F25776" s="64"/>
    </row>
    <row r="25777" spans="4:6">
      <c r="D25777" s="63"/>
      <c r="F25777" s="64"/>
    </row>
    <row r="25778" spans="4:6">
      <c r="D25778" s="63"/>
      <c r="F25778" s="64"/>
    </row>
    <row r="25779" spans="4:6">
      <c r="D25779" s="63"/>
      <c r="F25779" s="64"/>
    </row>
    <row r="25780" spans="4:6">
      <c r="D25780" s="63"/>
      <c r="F25780" s="64"/>
    </row>
    <row r="25781" spans="4:6">
      <c r="D25781" s="63"/>
      <c r="F25781" s="64"/>
    </row>
    <row r="25782" spans="4:6">
      <c r="D25782" s="63"/>
      <c r="F25782" s="64"/>
    </row>
    <row r="25783" spans="4:6">
      <c r="D25783" s="63"/>
      <c r="F25783" s="64"/>
    </row>
    <row r="25784" spans="4:6">
      <c r="D25784" s="63"/>
      <c r="F25784" s="64"/>
    </row>
    <row r="25785" spans="4:6">
      <c r="D25785" s="63"/>
      <c r="F25785" s="64"/>
    </row>
    <row r="25786" spans="4:6">
      <c r="D25786" s="63"/>
      <c r="F25786" s="64"/>
    </row>
    <row r="25787" spans="4:6">
      <c r="D25787" s="63"/>
      <c r="F25787" s="64"/>
    </row>
    <row r="25788" spans="4:6">
      <c r="D25788" s="63"/>
      <c r="F25788" s="64"/>
    </row>
    <row r="25789" spans="4:6">
      <c r="D25789" s="63"/>
      <c r="F25789" s="64"/>
    </row>
    <row r="25790" spans="4:6">
      <c r="D25790" s="63"/>
      <c r="F25790" s="64"/>
    </row>
    <row r="25791" spans="4:6">
      <c r="D25791" s="63"/>
      <c r="F25791" s="64"/>
    </row>
    <row r="25792" spans="4:6">
      <c r="D25792" s="63"/>
      <c r="F25792" s="64"/>
    </row>
    <row r="25793" spans="4:6">
      <c r="D25793" s="63"/>
      <c r="F25793" s="64"/>
    </row>
    <row r="25794" spans="4:6">
      <c r="D25794" s="63"/>
      <c r="F25794" s="64"/>
    </row>
    <row r="25795" spans="4:6">
      <c r="D25795" s="63"/>
      <c r="F25795" s="64"/>
    </row>
    <row r="25796" spans="4:6">
      <c r="D25796" s="63"/>
      <c r="F25796" s="64"/>
    </row>
    <row r="25797" spans="4:6">
      <c r="D25797" s="63"/>
      <c r="F25797" s="64"/>
    </row>
    <row r="25798" spans="4:6">
      <c r="D25798" s="63"/>
      <c r="F25798" s="64"/>
    </row>
    <row r="25799" spans="4:6">
      <c r="D25799" s="63"/>
      <c r="F25799" s="64"/>
    </row>
    <row r="25800" spans="4:6">
      <c r="D25800" s="63"/>
      <c r="F25800" s="64"/>
    </row>
    <row r="25801" spans="4:6">
      <c r="D25801" s="63"/>
      <c r="F25801" s="64"/>
    </row>
    <row r="25802" spans="4:6">
      <c r="D25802" s="63"/>
      <c r="F25802" s="64"/>
    </row>
    <row r="25803" spans="4:6">
      <c r="D25803" s="63"/>
      <c r="F25803" s="64"/>
    </row>
    <row r="25804" spans="4:6">
      <c r="D25804" s="63"/>
      <c r="F25804" s="64"/>
    </row>
    <row r="25805" spans="4:6">
      <c r="D25805" s="63"/>
      <c r="F25805" s="64"/>
    </row>
    <row r="25806" spans="4:6">
      <c r="D25806" s="63"/>
      <c r="F25806" s="64"/>
    </row>
    <row r="25807" spans="4:6">
      <c r="D25807" s="63"/>
      <c r="F25807" s="64"/>
    </row>
    <row r="25808" spans="4:6">
      <c r="D25808" s="63"/>
      <c r="F25808" s="64"/>
    </row>
    <row r="25809" spans="4:6">
      <c r="D25809" s="63"/>
      <c r="F25809" s="64"/>
    </row>
    <row r="25810" spans="4:6">
      <c r="D25810" s="63"/>
      <c r="F25810" s="64"/>
    </row>
    <row r="25811" spans="4:6">
      <c r="D25811" s="63"/>
      <c r="F25811" s="64"/>
    </row>
    <row r="25812" spans="4:6">
      <c r="D25812" s="63"/>
      <c r="F25812" s="64"/>
    </row>
    <row r="25813" spans="4:6">
      <c r="D25813" s="63"/>
      <c r="F25813" s="64"/>
    </row>
    <row r="25814" spans="4:6">
      <c r="D25814" s="63"/>
      <c r="F25814" s="64"/>
    </row>
    <row r="25815" spans="4:6">
      <c r="D25815" s="63"/>
      <c r="F25815" s="64"/>
    </row>
    <row r="25816" spans="4:6">
      <c r="D25816" s="63"/>
      <c r="F25816" s="64"/>
    </row>
    <row r="25817" spans="4:6">
      <c r="D25817" s="63"/>
      <c r="F25817" s="64"/>
    </row>
    <row r="25818" spans="4:6">
      <c r="D25818" s="63"/>
      <c r="F25818" s="64"/>
    </row>
    <row r="25819" spans="4:6">
      <c r="D25819" s="63"/>
      <c r="F25819" s="64"/>
    </row>
    <row r="25820" spans="4:6">
      <c r="D25820" s="63"/>
      <c r="F25820" s="64"/>
    </row>
    <row r="25821" spans="4:6">
      <c r="D25821" s="63"/>
      <c r="F25821" s="64"/>
    </row>
    <row r="25822" spans="4:6">
      <c r="D25822" s="63"/>
      <c r="F25822" s="64"/>
    </row>
    <row r="25823" spans="4:6">
      <c r="D25823" s="63"/>
      <c r="F25823" s="64"/>
    </row>
    <row r="25824" spans="4:6">
      <c r="D25824" s="63"/>
      <c r="F25824" s="64"/>
    </row>
    <row r="25825" spans="4:6">
      <c r="D25825" s="63"/>
      <c r="F25825" s="64"/>
    </row>
    <row r="25826" spans="4:6">
      <c r="D25826" s="63"/>
      <c r="F25826" s="64"/>
    </row>
    <row r="25827" spans="4:6">
      <c r="D25827" s="63"/>
      <c r="F25827" s="64"/>
    </row>
    <row r="25828" spans="4:6">
      <c r="D25828" s="63"/>
      <c r="F25828" s="64"/>
    </row>
    <row r="25829" spans="4:6">
      <c r="D25829" s="63"/>
      <c r="F25829" s="64"/>
    </row>
    <row r="25830" spans="4:6">
      <c r="D25830" s="63"/>
      <c r="F25830" s="64"/>
    </row>
    <row r="25831" spans="4:6">
      <c r="D25831" s="63"/>
      <c r="F25831" s="64"/>
    </row>
    <row r="25832" spans="4:6">
      <c r="D25832" s="63"/>
      <c r="F25832" s="64"/>
    </row>
    <row r="25833" spans="4:6">
      <c r="D25833" s="63"/>
      <c r="F25833" s="64"/>
    </row>
    <row r="25834" spans="4:6">
      <c r="D25834" s="63"/>
      <c r="F25834" s="64"/>
    </row>
    <row r="25835" spans="4:6">
      <c r="D25835" s="63"/>
      <c r="F25835" s="64"/>
    </row>
    <row r="25836" spans="4:6">
      <c r="D25836" s="63"/>
      <c r="F25836" s="64"/>
    </row>
    <row r="25837" spans="4:6">
      <c r="D25837" s="63"/>
      <c r="F25837" s="64"/>
    </row>
    <row r="25838" spans="4:6">
      <c r="D25838" s="63"/>
      <c r="F25838" s="64"/>
    </row>
    <row r="25839" spans="4:6">
      <c r="D25839" s="63"/>
      <c r="F25839" s="64"/>
    </row>
    <row r="25840" spans="4:6">
      <c r="D25840" s="63"/>
      <c r="F25840" s="64"/>
    </row>
    <row r="25841" spans="4:6">
      <c r="D25841" s="63"/>
      <c r="F25841" s="64"/>
    </row>
    <row r="25842" spans="4:6">
      <c r="D25842" s="63"/>
      <c r="F25842" s="64"/>
    </row>
    <row r="25843" spans="4:6">
      <c r="D25843" s="63"/>
      <c r="F25843" s="64"/>
    </row>
    <row r="25844" spans="4:6">
      <c r="D25844" s="63"/>
      <c r="F25844" s="64"/>
    </row>
    <row r="25845" spans="4:6">
      <c r="D25845" s="63"/>
      <c r="F25845" s="64"/>
    </row>
    <row r="25846" spans="4:6">
      <c r="D25846" s="63"/>
      <c r="F25846" s="64"/>
    </row>
    <row r="25847" spans="4:6">
      <c r="D25847" s="63"/>
      <c r="F25847" s="64"/>
    </row>
    <row r="25848" spans="4:6">
      <c r="D25848" s="63"/>
      <c r="F25848" s="64"/>
    </row>
    <row r="25849" spans="4:6">
      <c r="D25849" s="63"/>
      <c r="F25849" s="64"/>
    </row>
    <row r="25850" spans="4:6">
      <c r="D25850" s="63"/>
      <c r="F25850" s="64"/>
    </row>
    <row r="25851" spans="4:6">
      <c r="D25851" s="63"/>
      <c r="F25851" s="64"/>
    </row>
    <row r="25852" spans="4:6">
      <c r="D25852" s="63"/>
      <c r="F25852" s="64"/>
    </row>
    <row r="25853" spans="4:6">
      <c r="D25853" s="63"/>
      <c r="F25853" s="64"/>
    </row>
    <row r="25854" spans="4:6">
      <c r="D25854" s="63"/>
      <c r="F25854" s="64"/>
    </row>
    <row r="25855" spans="4:6">
      <c r="D25855" s="63"/>
      <c r="F25855" s="64"/>
    </row>
    <row r="25856" spans="4:6">
      <c r="D25856" s="63"/>
      <c r="F25856" s="64"/>
    </row>
    <row r="25857" spans="4:6">
      <c r="D25857" s="63"/>
      <c r="F25857" s="64"/>
    </row>
    <row r="25858" spans="4:6">
      <c r="D25858" s="63"/>
      <c r="F25858" s="64"/>
    </row>
    <row r="25859" spans="4:6">
      <c r="D25859" s="63"/>
      <c r="F25859" s="64"/>
    </row>
    <row r="25860" spans="4:6">
      <c r="D25860" s="63"/>
      <c r="F25860" s="64"/>
    </row>
    <row r="25861" spans="4:6">
      <c r="D25861" s="63"/>
      <c r="F25861" s="64"/>
    </row>
    <row r="25862" spans="4:6">
      <c r="D25862" s="63"/>
      <c r="F25862" s="64"/>
    </row>
    <row r="25863" spans="4:6">
      <c r="D25863" s="63"/>
      <c r="F25863" s="64"/>
    </row>
    <row r="25864" spans="4:6">
      <c r="D25864" s="63"/>
      <c r="F25864" s="64"/>
    </row>
    <row r="25865" spans="4:6">
      <c r="D25865" s="63"/>
      <c r="F25865" s="64"/>
    </row>
    <row r="25866" spans="4:6">
      <c r="D25866" s="63"/>
      <c r="F25866" s="64"/>
    </row>
    <row r="25867" spans="4:6">
      <c r="D25867" s="63"/>
      <c r="F25867" s="64"/>
    </row>
    <row r="25868" spans="4:6">
      <c r="D25868" s="63"/>
      <c r="F25868" s="64"/>
    </row>
    <row r="25869" spans="4:6">
      <c r="D25869" s="63"/>
      <c r="F25869" s="64"/>
    </row>
    <row r="25870" spans="4:6">
      <c r="D25870" s="63"/>
      <c r="F25870" s="64"/>
    </row>
    <row r="25871" spans="4:6">
      <c r="D25871" s="63"/>
      <c r="F25871" s="64"/>
    </row>
    <row r="25872" spans="4:6">
      <c r="D25872" s="63"/>
      <c r="F25872" s="64"/>
    </row>
    <row r="25873" spans="4:6">
      <c r="D25873" s="63"/>
      <c r="F25873" s="64"/>
    </row>
    <row r="25874" spans="4:6">
      <c r="D25874" s="63"/>
      <c r="F25874" s="64"/>
    </row>
    <row r="25875" spans="4:6">
      <c r="D25875" s="63"/>
      <c r="F25875" s="64"/>
    </row>
    <row r="25876" spans="4:6">
      <c r="D25876" s="63"/>
      <c r="F25876" s="64"/>
    </row>
    <row r="25877" spans="4:6">
      <c r="D25877" s="63"/>
      <c r="F25877" s="64"/>
    </row>
    <row r="25878" spans="4:6">
      <c r="D25878" s="63"/>
      <c r="F25878" s="64"/>
    </row>
    <row r="25879" spans="4:6">
      <c r="D25879" s="63"/>
      <c r="F25879" s="64"/>
    </row>
    <row r="25880" spans="4:6">
      <c r="D25880" s="63"/>
      <c r="F25880" s="64"/>
    </row>
    <row r="25881" spans="4:6">
      <c r="D25881" s="63"/>
      <c r="F25881" s="64"/>
    </row>
    <row r="25882" spans="4:6">
      <c r="D25882" s="63"/>
      <c r="F25882" s="64"/>
    </row>
    <row r="25883" spans="4:6">
      <c r="D25883" s="63"/>
      <c r="F25883" s="64"/>
    </row>
    <row r="25884" spans="4:6">
      <c r="D25884" s="63"/>
      <c r="F25884" s="64"/>
    </row>
    <row r="25885" spans="4:6">
      <c r="D25885" s="63"/>
      <c r="F25885" s="64"/>
    </row>
    <row r="25886" spans="4:6">
      <c r="D25886" s="63"/>
      <c r="F25886" s="64"/>
    </row>
    <row r="25887" spans="4:6">
      <c r="D25887" s="63"/>
      <c r="F25887" s="64"/>
    </row>
    <row r="25888" spans="4:6">
      <c r="D25888" s="63"/>
      <c r="F25888" s="64"/>
    </row>
    <row r="25889" spans="4:6">
      <c r="D25889" s="63"/>
      <c r="F25889" s="64"/>
    </row>
    <row r="25890" spans="4:6">
      <c r="D25890" s="63"/>
      <c r="F25890" s="64"/>
    </row>
    <row r="25891" spans="4:6">
      <c r="D25891" s="63"/>
      <c r="F25891" s="64"/>
    </row>
    <row r="25892" spans="4:6">
      <c r="D25892" s="63"/>
      <c r="F25892" s="64"/>
    </row>
    <row r="25893" spans="4:6">
      <c r="D25893" s="63"/>
      <c r="F25893" s="64"/>
    </row>
    <row r="25894" spans="4:6">
      <c r="D25894" s="63"/>
      <c r="F25894" s="64"/>
    </row>
    <row r="25895" spans="4:6">
      <c r="D25895" s="63"/>
      <c r="F25895" s="64"/>
    </row>
    <row r="25896" spans="4:6">
      <c r="D25896" s="63"/>
      <c r="F25896" s="64"/>
    </row>
    <row r="25897" spans="4:6">
      <c r="D25897" s="63"/>
      <c r="F25897" s="64"/>
    </row>
    <row r="25898" spans="4:6">
      <c r="D25898" s="63"/>
      <c r="F25898" s="64"/>
    </row>
    <row r="25899" spans="4:6">
      <c r="D25899" s="63"/>
      <c r="F25899" s="64"/>
    </row>
    <row r="25900" spans="4:6">
      <c r="D25900" s="63"/>
      <c r="F25900" s="64"/>
    </row>
    <row r="25901" spans="4:6">
      <c r="D25901" s="63"/>
      <c r="F25901" s="64"/>
    </row>
    <row r="25902" spans="4:6">
      <c r="D25902" s="63"/>
      <c r="F25902" s="64"/>
    </row>
    <row r="25903" spans="4:6">
      <c r="D25903" s="63"/>
      <c r="F25903" s="64"/>
    </row>
    <row r="25904" spans="4:6">
      <c r="D25904" s="63"/>
      <c r="F25904" s="64"/>
    </row>
    <row r="25905" spans="4:6">
      <c r="D25905" s="63"/>
      <c r="F25905" s="64"/>
    </row>
    <row r="25906" spans="4:6">
      <c r="D25906" s="63"/>
      <c r="F25906" s="64"/>
    </row>
    <row r="25907" spans="4:6">
      <c r="D25907" s="63"/>
      <c r="F25907" s="64"/>
    </row>
    <row r="25908" spans="4:6">
      <c r="D25908" s="63"/>
      <c r="F25908" s="64"/>
    </row>
    <row r="25909" spans="4:6">
      <c r="D25909" s="63"/>
      <c r="F25909" s="64"/>
    </row>
    <row r="25910" spans="4:6">
      <c r="D25910" s="63"/>
      <c r="F25910" s="64"/>
    </row>
    <row r="25911" spans="4:6">
      <c r="D25911" s="63"/>
      <c r="F25911" s="64"/>
    </row>
    <row r="25912" spans="4:6">
      <c r="D25912" s="63"/>
      <c r="F25912" s="64"/>
    </row>
    <row r="25913" spans="4:6">
      <c r="D25913" s="63"/>
      <c r="F25913" s="64"/>
    </row>
    <row r="25914" spans="4:6">
      <c r="D25914" s="63"/>
      <c r="F25914" s="64"/>
    </row>
    <row r="25915" spans="4:6">
      <c r="D25915" s="63"/>
      <c r="F25915" s="64"/>
    </row>
    <row r="25916" spans="4:6">
      <c r="D25916" s="63"/>
      <c r="F25916" s="64"/>
    </row>
    <row r="25917" spans="4:6">
      <c r="D25917" s="63"/>
      <c r="F25917" s="64"/>
    </row>
    <row r="25918" spans="4:6">
      <c r="D25918" s="63"/>
      <c r="F25918" s="64"/>
    </row>
    <row r="25919" spans="4:6">
      <c r="D25919" s="63"/>
      <c r="F25919" s="64"/>
    </row>
    <row r="25920" spans="4:6">
      <c r="D25920" s="63"/>
      <c r="F25920" s="64"/>
    </row>
    <row r="25921" spans="4:6">
      <c r="D25921" s="63"/>
      <c r="F25921" s="64"/>
    </row>
    <row r="25922" spans="4:6">
      <c r="D25922" s="63"/>
      <c r="F25922" s="64"/>
    </row>
    <row r="25923" spans="4:6">
      <c r="D25923" s="63"/>
      <c r="F25923" s="64"/>
    </row>
    <row r="25924" spans="4:6">
      <c r="D25924" s="63"/>
      <c r="F25924" s="64"/>
    </row>
    <row r="25925" spans="4:6">
      <c r="D25925" s="63"/>
      <c r="F25925" s="64"/>
    </row>
    <row r="25926" spans="4:6">
      <c r="D25926" s="63"/>
      <c r="F25926" s="64"/>
    </row>
    <row r="25927" spans="4:6">
      <c r="D25927" s="63"/>
      <c r="F25927" s="64"/>
    </row>
    <row r="25928" spans="4:6">
      <c r="D25928" s="63"/>
      <c r="F25928" s="64"/>
    </row>
    <row r="25929" spans="4:6">
      <c r="D25929" s="63"/>
      <c r="F25929" s="64"/>
    </row>
    <row r="25930" spans="4:6">
      <c r="D25930" s="63"/>
      <c r="F25930" s="64"/>
    </row>
    <row r="25931" spans="4:6">
      <c r="D25931" s="63"/>
      <c r="F25931" s="64"/>
    </row>
    <row r="25932" spans="4:6">
      <c r="D25932" s="63"/>
      <c r="F25932" s="64"/>
    </row>
    <row r="25933" spans="4:6">
      <c r="D25933" s="63"/>
      <c r="F25933" s="64"/>
    </row>
    <row r="25934" spans="4:6">
      <c r="D25934" s="63"/>
      <c r="F25934" s="64"/>
    </row>
    <row r="25935" spans="4:6">
      <c r="D25935" s="63"/>
      <c r="F25935" s="64"/>
    </row>
    <row r="25936" spans="4:6">
      <c r="D25936" s="63"/>
      <c r="F25936" s="64"/>
    </row>
    <row r="25937" spans="4:6">
      <c r="D25937" s="63"/>
      <c r="F25937" s="64"/>
    </row>
    <row r="25938" spans="4:6">
      <c r="D25938" s="63"/>
      <c r="F25938" s="64"/>
    </row>
    <row r="25939" spans="4:6">
      <c r="D25939" s="63"/>
      <c r="F25939" s="64"/>
    </row>
    <row r="25940" spans="4:6">
      <c r="D25940" s="63"/>
      <c r="F25940" s="64"/>
    </row>
    <row r="25941" spans="4:6">
      <c r="D25941" s="63"/>
      <c r="F25941" s="64"/>
    </row>
    <row r="25942" spans="4:6">
      <c r="D25942" s="63"/>
      <c r="F25942" s="64"/>
    </row>
    <row r="25943" spans="4:6">
      <c r="D25943" s="63"/>
      <c r="F25943" s="64"/>
    </row>
    <row r="25944" spans="4:6">
      <c r="D25944" s="63"/>
      <c r="F25944" s="64"/>
    </row>
    <row r="25945" spans="4:6">
      <c r="D25945" s="63"/>
      <c r="F25945" s="64"/>
    </row>
    <row r="25946" spans="4:6">
      <c r="D25946" s="63"/>
      <c r="F25946" s="64"/>
    </row>
    <row r="25947" spans="4:6">
      <c r="D25947" s="63"/>
      <c r="F25947" s="64"/>
    </row>
    <row r="25948" spans="4:6">
      <c r="D25948" s="63"/>
      <c r="F25948" s="64"/>
    </row>
    <row r="25949" spans="4:6">
      <c r="D25949" s="63"/>
      <c r="F25949" s="64"/>
    </row>
    <row r="25950" spans="4:6">
      <c r="D25950" s="63"/>
      <c r="F25950" s="64"/>
    </row>
    <row r="25951" spans="4:6">
      <c r="D25951" s="63"/>
      <c r="F25951" s="64"/>
    </row>
    <row r="25952" spans="4:6">
      <c r="D25952" s="63"/>
      <c r="F25952" s="64"/>
    </row>
    <row r="25953" spans="4:6">
      <c r="D25953" s="63"/>
      <c r="F25953" s="64"/>
    </row>
    <row r="25954" spans="4:6">
      <c r="D25954" s="63"/>
      <c r="F25954" s="64"/>
    </row>
    <row r="25955" spans="4:6">
      <c r="D25955" s="63"/>
      <c r="F25955" s="64"/>
    </row>
    <row r="25956" spans="4:6">
      <c r="D25956" s="63"/>
      <c r="F25956" s="64"/>
    </row>
    <row r="25957" spans="4:6">
      <c r="D25957" s="63"/>
      <c r="F25957" s="64"/>
    </row>
    <row r="25958" spans="4:6">
      <c r="D25958" s="63"/>
      <c r="F25958" s="64"/>
    </row>
    <row r="25959" spans="4:6">
      <c r="D25959" s="63"/>
      <c r="F25959" s="64"/>
    </row>
    <row r="25960" spans="4:6">
      <c r="D25960" s="63"/>
      <c r="F25960" s="64"/>
    </row>
    <row r="25961" spans="4:6">
      <c r="D25961" s="63"/>
      <c r="F25961" s="64"/>
    </row>
    <row r="25962" spans="4:6">
      <c r="D25962" s="63"/>
      <c r="F25962" s="64"/>
    </row>
    <row r="25963" spans="4:6">
      <c r="D25963" s="63"/>
      <c r="F25963" s="64"/>
    </row>
    <row r="25964" spans="4:6">
      <c r="D25964" s="63"/>
      <c r="F25964" s="64"/>
    </row>
    <row r="25965" spans="4:6">
      <c r="D25965" s="63"/>
      <c r="F25965" s="64"/>
    </row>
    <row r="25966" spans="4:6">
      <c r="D25966" s="63"/>
      <c r="F25966" s="64"/>
    </row>
    <row r="25967" spans="4:6">
      <c r="D25967" s="63"/>
      <c r="F25967" s="64"/>
    </row>
    <row r="25968" spans="4:6">
      <c r="D25968" s="63"/>
      <c r="F25968" s="64"/>
    </row>
    <row r="25969" spans="4:6">
      <c r="D25969" s="63"/>
      <c r="F25969" s="64"/>
    </row>
    <row r="25970" spans="4:6">
      <c r="D25970" s="63"/>
      <c r="F25970" s="64"/>
    </row>
    <row r="25971" spans="4:6">
      <c r="D25971" s="63"/>
      <c r="F25971" s="64"/>
    </row>
    <row r="25972" spans="4:6">
      <c r="D25972" s="63"/>
      <c r="F25972" s="64"/>
    </row>
    <row r="25973" spans="4:6">
      <c r="D25973" s="63"/>
      <c r="F25973" s="64"/>
    </row>
    <row r="25974" spans="4:6">
      <c r="D25974" s="63"/>
      <c r="F25974" s="64"/>
    </row>
    <row r="25975" spans="4:6">
      <c r="D25975" s="63"/>
      <c r="F25975" s="64"/>
    </row>
    <row r="25976" spans="4:6">
      <c r="D25976" s="63"/>
      <c r="F25976" s="64"/>
    </row>
    <row r="25977" spans="4:6">
      <c r="D25977" s="63"/>
      <c r="F25977" s="64"/>
    </row>
    <row r="25978" spans="4:6">
      <c r="D25978" s="63"/>
      <c r="F25978" s="64"/>
    </row>
    <row r="25979" spans="4:6">
      <c r="D25979" s="63"/>
      <c r="F25979" s="64"/>
    </row>
    <row r="25980" spans="4:6">
      <c r="D25980" s="63"/>
      <c r="F25980" s="64"/>
    </row>
    <row r="25981" spans="4:6">
      <c r="D25981" s="63"/>
      <c r="F25981" s="64"/>
    </row>
    <row r="25982" spans="4:6">
      <c r="D25982" s="63"/>
      <c r="F25982" s="64"/>
    </row>
    <row r="25983" spans="4:6">
      <c r="D25983" s="63"/>
      <c r="F25983" s="64"/>
    </row>
    <row r="25984" spans="4:6">
      <c r="D25984" s="63"/>
      <c r="F25984" s="64"/>
    </row>
    <row r="25985" spans="4:6">
      <c r="D25985" s="63"/>
      <c r="F25985" s="64"/>
    </row>
    <row r="25986" spans="4:6">
      <c r="D25986" s="63"/>
      <c r="F25986" s="64"/>
    </row>
    <row r="25987" spans="4:6">
      <c r="D25987" s="63"/>
      <c r="F25987" s="64"/>
    </row>
    <row r="25988" spans="4:6">
      <c r="D25988" s="63"/>
      <c r="F25988" s="64"/>
    </row>
    <row r="25989" spans="4:6">
      <c r="D25989" s="63"/>
      <c r="F25989" s="64"/>
    </row>
    <row r="25990" spans="4:6">
      <c r="D25990" s="63"/>
      <c r="F25990" s="64"/>
    </row>
    <row r="25991" spans="4:6">
      <c r="D25991" s="63"/>
      <c r="F25991" s="64"/>
    </row>
    <row r="25992" spans="4:6">
      <c r="D25992" s="63"/>
      <c r="F25992" s="64"/>
    </row>
    <row r="25993" spans="4:6">
      <c r="D25993" s="63"/>
      <c r="F25993" s="64"/>
    </row>
    <row r="25994" spans="4:6">
      <c r="D25994" s="63"/>
      <c r="F25994" s="64"/>
    </row>
    <row r="25995" spans="4:6">
      <c r="D25995" s="63"/>
      <c r="F25995" s="64"/>
    </row>
    <row r="25996" spans="4:6">
      <c r="D25996" s="63"/>
      <c r="F25996" s="64"/>
    </row>
    <row r="25997" spans="4:6">
      <c r="D25997" s="63"/>
      <c r="F25997" s="64"/>
    </row>
    <row r="25998" spans="4:6">
      <c r="D25998" s="63"/>
      <c r="F25998" s="64"/>
    </row>
    <row r="25999" spans="4:6">
      <c r="D25999" s="63"/>
      <c r="F25999" s="64"/>
    </row>
    <row r="26000" spans="4:6">
      <c r="D26000" s="63"/>
      <c r="F26000" s="64"/>
    </row>
    <row r="26001" spans="4:6">
      <c r="D26001" s="63"/>
      <c r="F26001" s="64"/>
    </row>
    <row r="26002" spans="4:6">
      <c r="D26002" s="63"/>
      <c r="F26002" s="64"/>
    </row>
    <row r="26003" spans="4:6">
      <c r="D26003" s="63"/>
      <c r="F26003" s="64"/>
    </row>
    <row r="26004" spans="4:6">
      <c r="D26004" s="63"/>
      <c r="F26004" s="64"/>
    </row>
    <row r="26005" spans="4:6">
      <c r="D26005" s="63"/>
      <c r="F26005" s="64"/>
    </row>
    <row r="26006" spans="4:6">
      <c r="D26006" s="63"/>
      <c r="F26006" s="64"/>
    </row>
    <row r="26007" spans="4:6">
      <c r="D26007" s="63"/>
      <c r="F26007" s="64"/>
    </row>
    <row r="26008" spans="4:6">
      <c r="D26008" s="63"/>
      <c r="F26008" s="64"/>
    </row>
    <row r="26009" spans="4:6">
      <c r="D26009" s="63"/>
      <c r="F26009" s="64"/>
    </row>
    <row r="26010" spans="4:6">
      <c r="D26010" s="63"/>
      <c r="F26010" s="64"/>
    </row>
    <row r="26011" spans="4:6">
      <c r="D26011" s="63"/>
      <c r="F26011" s="64"/>
    </row>
    <row r="26012" spans="4:6">
      <c r="D26012" s="63"/>
      <c r="F26012" s="64"/>
    </row>
    <row r="26013" spans="4:6">
      <c r="D26013" s="63"/>
      <c r="F26013" s="64"/>
    </row>
    <row r="26014" spans="4:6">
      <c r="D26014" s="63"/>
      <c r="F26014" s="64"/>
    </row>
    <row r="26015" spans="4:6">
      <c r="D26015" s="63"/>
      <c r="F26015" s="64"/>
    </row>
    <row r="26016" spans="4:6">
      <c r="D26016" s="63"/>
      <c r="F26016" s="64"/>
    </row>
    <row r="26017" spans="4:6">
      <c r="D26017" s="63"/>
      <c r="F26017" s="64"/>
    </row>
    <row r="26018" spans="4:6">
      <c r="D26018" s="63"/>
      <c r="F26018" s="64"/>
    </row>
    <row r="26019" spans="4:6">
      <c r="D26019" s="63"/>
      <c r="F26019" s="64"/>
    </row>
    <row r="26020" spans="4:6">
      <c r="D26020" s="63"/>
      <c r="F26020" s="64"/>
    </row>
    <row r="26021" spans="4:6">
      <c r="D26021" s="63"/>
      <c r="F26021" s="64"/>
    </row>
    <row r="26022" spans="4:6">
      <c r="D26022" s="63"/>
      <c r="F26022" s="64"/>
    </row>
    <row r="26023" spans="4:6">
      <c r="D26023" s="63"/>
      <c r="F26023" s="64"/>
    </row>
    <row r="26024" spans="4:6">
      <c r="D26024" s="63"/>
      <c r="F26024" s="64"/>
    </row>
    <row r="26025" spans="4:6">
      <c r="D26025" s="63"/>
      <c r="F26025" s="64"/>
    </row>
    <row r="26026" spans="4:6">
      <c r="D26026" s="63"/>
      <c r="F26026" s="64"/>
    </row>
    <row r="26027" spans="4:6">
      <c r="D26027" s="63"/>
      <c r="F26027" s="64"/>
    </row>
    <row r="26028" spans="4:6">
      <c r="D26028" s="63"/>
      <c r="F26028" s="64"/>
    </row>
    <row r="26029" spans="4:6">
      <c r="D26029" s="63"/>
      <c r="F26029" s="64"/>
    </row>
    <row r="26030" spans="4:6">
      <c r="D26030" s="63"/>
      <c r="F26030" s="64"/>
    </row>
    <row r="26031" spans="4:6">
      <c r="D26031" s="63"/>
      <c r="F26031" s="64"/>
    </row>
    <row r="26032" spans="4:6">
      <c r="D26032" s="63"/>
      <c r="F26032" s="64"/>
    </row>
    <row r="26033" spans="4:6">
      <c r="D26033" s="63"/>
      <c r="F26033" s="64"/>
    </row>
    <row r="26034" spans="4:6">
      <c r="D26034" s="63"/>
      <c r="F26034" s="64"/>
    </row>
    <row r="26035" spans="4:6">
      <c r="D26035" s="63"/>
      <c r="F26035" s="64"/>
    </row>
    <row r="26036" spans="4:6">
      <c r="D26036" s="63"/>
      <c r="F26036" s="64"/>
    </row>
    <row r="26037" spans="4:6">
      <c r="D26037" s="63"/>
      <c r="F26037" s="64"/>
    </row>
    <row r="26038" spans="4:6">
      <c r="D26038" s="63"/>
      <c r="F26038" s="64"/>
    </row>
    <row r="26039" spans="4:6">
      <c r="D26039" s="63"/>
      <c r="F26039" s="64"/>
    </row>
    <row r="26040" spans="4:6">
      <c r="D26040" s="63"/>
      <c r="F26040" s="64"/>
    </row>
    <row r="26041" spans="4:6">
      <c r="D26041" s="63"/>
      <c r="F26041" s="64"/>
    </row>
    <row r="26042" spans="4:6">
      <c r="D26042" s="63"/>
      <c r="F26042" s="64"/>
    </row>
    <row r="26043" spans="4:6">
      <c r="D26043" s="63"/>
      <c r="F26043" s="64"/>
    </row>
    <row r="26044" spans="4:6">
      <c r="D26044" s="63"/>
      <c r="F26044" s="64"/>
    </row>
    <row r="26045" spans="4:6">
      <c r="D26045" s="63"/>
      <c r="F26045" s="64"/>
    </row>
    <row r="26046" spans="4:6">
      <c r="D26046" s="63"/>
      <c r="F26046" s="64"/>
    </row>
    <row r="26047" spans="4:6">
      <c r="D26047" s="63"/>
      <c r="F26047" s="64"/>
    </row>
    <row r="26048" spans="4:6">
      <c r="D26048" s="63"/>
      <c r="F26048" s="64"/>
    </row>
    <row r="26049" spans="4:6">
      <c r="D26049" s="63"/>
      <c r="F26049" s="64"/>
    </row>
    <row r="26050" spans="4:6">
      <c r="D26050" s="63"/>
      <c r="F26050" s="64"/>
    </row>
    <row r="26051" spans="4:6">
      <c r="D26051" s="63"/>
      <c r="F26051" s="64"/>
    </row>
    <row r="26052" spans="4:6">
      <c r="D26052" s="63"/>
      <c r="F26052" s="64"/>
    </row>
    <row r="26053" spans="4:6">
      <c r="D26053" s="63"/>
      <c r="F26053" s="64"/>
    </row>
    <row r="26054" spans="4:6">
      <c r="D26054" s="63"/>
      <c r="F26054" s="64"/>
    </row>
    <row r="26055" spans="4:6">
      <c r="D26055" s="63"/>
      <c r="F26055" s="64"/>
    </row>
    <row r="26056" spans="4:6">
      <c r="D26056" s="63"/>
      <c r="F26056" s="64"/>
    </row>
    <row r="26057" spans="4:6">
      <c r="D26057" s="63"/>
      <c r="F26057" s="64"/>
    </row>
    <row r="26058" spans="4:6">
      <c r="D26058" s="63"/>
      <c r="F26058" s="64"/>
    </row>
    <row r="26059" spans="4:6">
      <c r="D26059" s="63"/>
      <c r="F26059" s="64"/>
    </row>
    <row r="26060" spans="4:6">
      <c r="D26060" s="63"/>
      <c r="F26060" s="64"/>
    </row>
    <row r="26061" spans="4:6">
      <c r="D26061" s="63"/>
      <c r="F26061" s="64"/>
    </row>
    <row r="26062" spans="4:6">
      <c r="D26062" s="63"/>
      <c r="F26062" s="64"/>
    </row>
    <row r="26063" spans="4:6">
      <c r="D26063" s="63"/>
      <c r="F26063" s="64"/>
    </row>
    <row r="26064" spans="4:6">
      <c r="D26064" s="63"/>
      <c r="F26064" s="64"/>
    </row>
    <row r="26065" spans="4:6">
      <c r="D26065" s="63"/>
      <c r="F26065" s="64"/>
    </row>
    <row r="26066" spans="4:6">
      <c r="D26066" s="63"/>
      <c r="F26066" s="64"/>
    </row>
    <row r="26067" spans="4:6">
      <c r="D26067" s="63"/>
      <c r="F26067" s="64"/>
    </row>
    <row r="26068" spans="4:6">
      <c r="D26068" s="63"/>
      <c r="F26068" s="64"/>
    </row>
    <row r="26069" spans="4:6">
      <c r="D26069" s="63"/>
      <c r="F26069" s="64"/>
    </row>
    <row r="26070" spans="4:6">
      <c r="D26070" s="63"/>
      <c r="F26070" s="64"/>
    </row>
    <row r="26071" spans="4:6">
      <c r="D26071" s="63"/>
      <c r="F26071" s="64"/>
    </row>
    <row r="26072" spans="4:6">
      <c r="D26072" s="63"/>
      <c r="F26072" s="64"/>
    </row>
    <row r="26073" spans="4:6">
      <c r="D26073" s="63"/>
      <c r="F26073" s="64"/>
    </row>
    <row r="26074" spans="4:6">
      <c r="D26074" s="63"/>
      <c r="F26074" s="64"/>
    </row>
    <row r="26075" spans="4:6">
      <c r="D26075" s="63"/>
      <c r="F26075" s="64"/>
    </row>
    <row r="26076" spans="4:6">
      <c r="D26076" s="63"/>
      <c r="F26076" s="64"/>
    </row>
    <row r="26077" spans="4:6">
      <c r="D26077" s="63"/>
      <c r="F26077" s="64"/>
    </row>
    <row r="26078" spans="4:6">
      <c r="D26078" s="63"/>
      <c r="F26078" s="64"/>
    </row>
    <row r="26079" spans="4:6">
      <c r="D26079" s="63"/>
      <c r="F26079" s="64"/>
    </row>
    <row r="26080" spans="4:6">
      <c r="D26080" s="63"/>
      <c r="F26080" s="64"/>
    </row>
    <row r="26081" spans="4:6">
      <c r="D26081" s="63"/>
      <c r="F26081" s="64"/>
    </row>
    <row r="26082" spans="4:6">
      <c r="D26082" s="63"/>
      <c r="F26082" s="64"/>
    </row>
    <row r="26083" spans="4:6">
      <c r="D26083" s="63"/>
      <c r="F26083" s="64"/>
    </row>
    <row r="26084" spans="4:6">
      <c r="D26084" s="63"/>
      <c r="F26084" s="64"/>
    </row>
    <row r="26085" spans="4:6">
      <c r="D26085" s="63"/>
      <c r="F26085" s="64"/>
    </row>
    <row r="26086" spans="4:6">
      <c r="D26086" s="63"/>
      <c r="F26086" s="64"/>
    </row>
    <row r="26087" spans="4:6">
      <c r="D26087" s="63"/>
      <c r="F26087" s="64"/>
    </row>
    <row r="26088" spans="4:6">
      <c r="D26088" s="63"/>
      <c r="F26088" s="64"/>
    </row>
    <row r="26089" spans="4:6">
      <c r="D26089" s="63"/>
      <c r="F26089" s="64"/>
    </row>
    <row r="26090" spans="4:6">
      <c r="D26090" s="63"/>
      <c r="F26090" s="64"/>
    </row>
    <row r="26091" spans="4:6">
      <c r="D26091" s="63"/>
      <c r="F26091" s="64"/>
    </row>
    <row r="26092" spans="4:6">
      <c r="D26092" s="63"/>
      <c r="F26092" s="64"/>
    </row>
    <row r="26093" spans="4:6">
      <c r="D26093" s="63"/>
      <c r="F26093" s="64"/>
    </row>
    <row r="26094" spans="4:6">
      <c r="D26094" s="63"/>
      <c r="F26094" s="64"/>
    </row>
    <row r="26095" spans="4:6">
      <c r="D26095" s="63"/>
      <c r="F26095" s="64"/>
    </row>
    <row r="26096" spans="4:6">
      <c r="D26096" s="63"/>
      <c r="F26096" s="64"/>
    </row>
    <row r="26097" spans="4:6">
      <c r="D26097" s="63"/>
      <c r="F26097" s="64"/>
    </row>
    <row r="26098" spans="4:6">
      <c r="D26098" s="63"/>
      <c r="F26098" s="64"/>
    </row>
    <row r="26099" spans="4:6">
      <c r="D26099" s="63"/>
      <c r="F26099" s="64"/>
    </row>
    <row r="26100" spans="4:6">
      <c r="D26100" s="63"/>
      <c r="F26100" s="64"/>
    </row>
    <row r="26101" spans="4:6">
      <c r="D26101" s="63"/>
      <c r="F26101" s="64"/>
    </row>
    <row r="26102" spans="4:6">
      <c r="D26102" s="63"/>
      <c r="F26102" s="64"/>
    </row>
    <row r="26103" spans="4:6">
      <c r="D26103" s="63"/>
      <c r="F26103" s="64"/>
    </row>
    <row r="26104" spans="4:6">
      <c r="D26104" s="63"/>
      <c r="F26104" s="64"/>
    </row>
    <row r="26105" spans="4:6">
      <c r="D26105" s="63"/>
      <c r="F26105" s="64"/>
    </row>
    <row r="26106" spans="4:6">
      <c r="D26106" s="63"/>
      <c r="F26106" s="64"/>
    </row>
    <row r="26107" spans="4:6">
      <c r="D26107" s="63"/>
      <c r="F26107" s="64"/>
    </row>
    <row r="26108" spans="4:6">
      <c r="D26108" s="63"/>
      <c r="F26108" s="64"/>
    </row>
    <row r="26109" spans="4:6">
      <c r="D26109" s="63"/>
      <c r="F26109" s="64"/>
    </row>
    <row r="26110" spans="4:6">
      <c r="D26110" s="63"/>
      <c r="F26110" s="64"/>
    </row>
    <row r="26111" spans="4:6">
      <c r="D26111" s="63"/>
      <c r="F26111" s="64"/>
    </row>
    <row r="26112" spans="4:6">
      <c r="D26112" s="63"/>
      <c r="F26112" s="64"/>
    </row>
    <row r="26113" spans="4:6">
      <c r="D26113" s="63"/>
      <c r="F26113" s="64"/>
    </row>
    <row r="26114" spans="4:6">
      <c r="D26114" s="63"/>
      <c r="F26114" s="64"/>
    </row>
    <row r="26115" spans="4:6">
      <c r="D26115" s="63"/>
      <c r="F26115" s="64"/>
    </row>
    <row r="26116" spans="4:6">
      <c r="D26116" s="63"/>
      <c r="F26116" s="64"/>
    </row>
    <row r="26117" spans="4:6">
      <c r="D26117" s="63"/>
      <c r="F26117" s="64"/>
    </row>
    <row r="26118" spans="4:6">
      <c r="D26118" s="63"/>
      <c r="F26118" s="64"/>
    </row>
    <row r="26119" spans="4:6">
      <c r="D26119" s="63"/>
      <c r="F26119" s="64"/>
    </row>
    <row r="26120" spans="4:6">
      <c r="D26120" s="63"/>
      <c r="F26120" s="64"/>
    </row>
    <row r="26121" spans="4:6">
      <c r="D26121" s="63"/>
      <c r="F26121" s="64"/>
    </row>
    <row r="26122" spans="4:6">
      <c r="D26122" s="63"/>
      <c r="F26122" s="64"/>
    </row>
    <row r="26123" spans="4:6">
      <c r="D26123" s="63"/>
      <c r="F26123" s="64"/>
    </row>
    <row r="26124" spans="4:6">
      <c r="D26124" s="63"/>
      <c r="F26124" s="64"/>
    </row>
    <row r="26125" spans="4:6">
      <c r="D26125" s="63"/>
      <c r="F26125" s="64"/>
    </row>
    <row r="26126" spans="4:6">
      <c r="D26126" s="63"/>
      <c r="F26126" s="64"/>
    </row>
    <row r="26127" spans="4:6">
      <c r="D26127" s="63"/>
      <c r="F26127" s="64"/>
    </row>
    <row r="26128" spans="4:6">
      <c r="D26128" s="63"/>
      <c r="F26128" s="64"/>
    </row>
    <row r="26129" spans="4:6">
      <c r="D26129" s="63"/>
      <c r="F26129" s="64"/>
    </row>
    <row r="26130" spans="4:6">
      <c r="D26130" s="63"/>
      <c r="F26130" s="64"/>
    </row>
    <row r="26131" spans="4:6">
      <c r="D26131" s="63"/>
      <c r="F26131" s="64"/>
    </row>
    <row r="26132" spans="4:6">
      <c r="D26132" s="63"/>
      <c r="F26132" s="64"/>
    </row>
    <row r="26133" spans="4:6">
      <c r="D26133" s="63"/>
      <c r="F26133" s="64"/>
    </row>
    <row r="26134" spans="4:6">
      <c r="D26134" s="63"/>
      <c r="F26134" s="64"/>
    </row>
    <row r="26135" spans="4:6">
      <c r="D26135" s="63"/>
      <c r="F26135" s="64"/>
    </row>
    <row r="26136" spans="4:6">
      <c r="D26136" s="63"/>
      <c r="F26136" s="64"/>
    </row>
    <row r="26137" spans="4:6">
      <c r="D26137" s="63"/>
      <c r="F26137" s="64"/>
    </row>
    <row r="26138" spans="4:6">
      <c r="D26138" s="63"/>
      <c r="F26138" s="64"/>
    </row>
    <row r="26139" spans="4:6">
      <c r="D26139" s="63"/>
      <c r="F26139" s="64"/>
    </row>
    <row r="26140" spans="4:6">
      <c r="D26140" s="63"/>
      <c r="F26140" s="64"/>
    </row>
    <row r="26141" spans="4:6">
      <c r="D26141" s="63"/>
      <c r="F26141" s="64"/>
    </row>
    <row r="26142" spans="4:6">
      <c r="D26142" s="63"/>
      <c r="F26142" s="64"/>
    </row>
    <row r="26143" spans="4:6">
      <c r="D26143" s="63"/>
      <c r="F26143" s="64"/>
    </row>
    <row r="26144" spans="4:6">
      <c r="D26144" s="63"/>
      <c r="F26144" s="64"/>
    </row>
    <row r="26145" spans="4:6">
      <c r="D26145" s="63"/>
      <c r="F26145" s="64"/>
    </row>
    <row r="26146" spans="4:6">
      <c r="D26146" s="63"/>
      <c r="F26146" s="64"/>
    </row>
    <row r="26147" spans="4:6">
      <c r="D26147" s="63"/>
      <c r="F26147" s="64"/>
    </row>
    <row r="26148" spans="4:6">
      <c r="D26148" s="63"/>
      <c r="F26148" s="64"/>
    </row>
    <row r="26149" spans="4:6">
      <c r="D26149" s="63"/>
      <c r="F26149" s="64"/>
    </row>
    <row r="26150" spans="4:6">
      <c r="D26150" s="63"/>
      <c r="F26150" s="64"/>
    </row>
    <row r="26151" spans="4:6">
      <c r="D26151" s="63"/>
      <c r="F26151" s="64"/>
    </row>
    <row r="26152" spans="4:6">
      <c r="D26152" s="63"/>
      <c r="F26152" s="64"/>
    </row>
    <row r="26153" spans="4:6">
      <c r="D26153" s="63"/>
      <c r="F26153" s="64"/>
    </row>
    <row r="26154" spans="4:6">
      <c r="D26154" s="63"/>
      <c r="F26154" s="64"/>
    </row>
    <row r="26155" spans="4:6">
      <c r="D26155" s="63"/>
      <c r="F26155" s="64"/>
    </row>
    <row r="26156" spans="4:6">
      <c r="D26156" s="63"/>
      <c r="F26156" s="64"/>
    </row>
    <row r="26157" spans="4:6">
      <c r="D26157" s="63"/>
      <c r="F26157" s="64"/>
    </row>
    <row r="26158" spans="4:6">
      <c r="D26158" s="63"/>
      <c r="F26158" s="64"/>
    </row>
    <row r="26159" spans="4:6">
      <c r="D26159" s="63"/>
      <c r="F26159" s="64"/>
    </row>
    <row r="26160" spans="4:6">
      <c r="D26160" s="63"/>
      <c r="F26160" s="64"/>
    </row>
    <row r="26161" spans="4:6">
      <c r="D26161" s="63"/>
      <c r="F26161" s="64"/>
    </row>
    <row r="26162" spans="4:6">
      <c r="D26162" s="63"/>
      <c r="F26162" s="64"/>
    </row>
    <row r="26163" spans="4:6">
      <c r="D26163" s="63"/>
      <c r="F26163" s="64"/>
    </row>
    <row r="26164" spans="4:6">
      <c r="D26164" s="63"/>
      <c r="F26164" s="64"/>
    </row>
    <row r="26165" spans="4:6">
      <c r="D26165" s="63"/>
      <c r="F26165" s="64"/>
    </row>
    <row r="26166" spans="4:6">
      <c r="D26166" s="63"/>
      <c r="F26166" s="64"/>
    </row>
    <row r="26167" spans="4:6">
      <c r="D26167" s="63"/>
      <c r="F26167" s="64"/>
    </row>
    <row r="26168" spans="4:6">
      <c r="D26168" s="63"/>
      <c r="F26168" s="64"/>
    </row>
    <row r="26169" spans="4:6">
      <c r="D26169" s="63"/>
      <c r="F26169" s="64"/>
    </row>
    <row r="26170" spans="4:6">
      <c r="D26170" s="63"/>
      <c r="F26170" s="64"/>
    </row>
    <row r="26171" spans="4:6">
      <c r="D26171" s="63"/>
      <c r="F26171" s="64"/>
    </row>
    <row r="26172" spans="4:6">
      <c r="D26172" s="63"/>
      <c r="F26172" s="64"/>
    </row>
    <row r="26173" spans="4:6">
      <c r="D26173" s="63"/>
      <c r="F26173" s="64"/>
    </row>
    <row r="26174" spans="4:6">
      <c r="D26174" s="63"/>
      <c r="F26174" s="64"/>
    </row>
    <row r="26175" spans="4:6">
      <c r="D26175" s="63"/>
      <c r="F26175" s="64"/>
    </row>
    <row r="26176" spans="4:6">
      <c r="D26176" s="63"/>
      <c r="F26176" s="64"/>
    </row>
    <row r="26177" spans="4:6">
      <c r="D26177" s="63"/>
      <c r="F26177" s="64"/>
    </row>
    <row r="26178" spans="4:6">
      <c r="D26178" s="63"/>
      <c r="F26178" s="64"/>
    </row>
    <row r="26179" spans="4:6">
      <c r="D26179" s="63"/>
      <c r="F26179" s="64"/>
    </row>
    <row r="26180" spans="4:6">
      <c r="D26180" s="63"/>
      <c r="F26180" s="64"/>
    </row>
    <row r="26181" spans="4:6">
      <c r="D26181" s="63"/>
      <c r="F26181" s="64"/>
    </row>
    <row r="26182" spans="4:6">
      <c r="D26182" s="63"/>
      <c r="F26182" s="64"/>
    </row>
    <row r="26183" spans="4:6">
      <c r="D26183" s="63"/>
      <c r="F26183" s="64"/>
    </row>
    <row r="26184" spans="4:6">
      <c r="D26184" s="63"/>
      <c r="F26184" s="64"/>
    </row>
    <row r="26185" spans="4:6">
      <c r="D26185" s="63"/>
      <c r="F26185" s="64"/>
    </row>
    <row r="26186" spans="4:6">
      <c r="D26186" s="63"/>
      <c r="F26186" s="64"/>
    </row>
    <row r="26187" spans="4:6">
      <c r="D26187" s="63"/>
      <c r="F26187" s="64"/>
    </row>
    <row r="26188" spans="4:6">
      <c r="D26188" s="63"/>
      <c r="F26188" s="64"/>
    </row>
    <row r="26189" spans="4:6">
      <c r="D26189" s="63"/>
      <c r="F26189" s="64"/>
    </row>
    <row r="26190" spans="4:6">
      <c r="D26190" s="63"/>
      <c r="F26190" s="64"/>
    </row>
    <row r="26191" spans="4:6">
      <c r="D26191" s="63"/>
      <c r="F26191" s="64"/>
    </row>
    <row r="26192" spans="4:6">
      <c r="D26192" s="63"/>
      <c r="F26192" s="64"/>
    </row>
    <row r="26193" spans="4:6">
      <c r="D26193" s="63"/>
      <c r="F26193" s="64"/>
    </row>
    <row r="26194" spans="4:6">
      <c r="D26194" s="63"/>
      <c r="F26194" s="64"/>
    </row>
    <row r="26195" spans="4:6">
      <c r="D26195" s="63"/>
      <c r="F26195" s="64"/>
    </row>
    <row r="26196" spans="4:6">
      <c r="D26196" s="63"/>
      <c r="F26196" s="64"/>
    </row>
    <row r="26197" spans="4:6">
      <c r="D26197" s="63"/>
      <c r="F26197" s="64"/>
    </row>
    <row r="26198" spans="4:6">
      <c r="D26198" s="63"/>
      <c r="F26198" s="64"/>
    </row>
    <row r="26199" spans="4:6">
      <c r="D26199" s="63"/>
      <c r="F26199" s="64"/>
    </row>
    <row r="26200" spans="4:6">
      <c r="D26200" s="63"/>
      <c r="F26200" s="64"/>
    </row>
    <row r="26201" spans="4:6">
      <c r="D26201" s="63"/>
      <c r="F26201" s="64"/>
    </row>
    <row r="26202" spans="4:6">
      <c r="D26202" s="63"/>
      <c r="F26202" s="64"/>
    </row>
    <row r="26203" spans="4:6">
      <c r="D26203" s="63"/>
      <c r="F26203" s="64"/>
    </row>
    <row r="26204" spans="4:6">
      <c r="D26204" s="63"/>
      <c r="F26204" s="64"/>
    </row>
    <row r="26205" spans="4:6">
      <c r="D26205" s="63"/>
      <c r="F26205" s="64"/>
    </row>
    <row r="26206" spans="4:6">
      <c r="D26206" s="63"/>
      <c r="F26206" s="64"/>
    </row>
    <row r="26207" spans="4:6">
      <c r="D26207" s="63"/>
      <c r="F26207" s="64"/>
    </row>
    <row r="26208" spans="4:6">
      <c r="D26208" s="63"/>
      <c r="F26208" s="64"/>
    </row>
    <row r="26209" spans="4:6">
      <c r="D26209" s="63"/>
      <c r="F26209" s="64"/>
    </row>
    <row r="26210" spans="4:6">
      <c r="D26210" s="63"/>
      <c r="F26210" s="64"/>
    </row>
    <row r="26211" spans="4:6">
      <c r="D26211" s="63"/>
      <c r="F26211" s="64"/>
    </row>
    <row r="26212" spans="4:6">
      <c r="D26212" s="63"/>
      <c r="F26212" s="64"/>
    </row>
    <row r="26213" spans="4:6">
      <c r="D26213" s="63"/>
      <c r="F26213" s="64"/>
    </row>
    <row r="26214" spans="4:6">
      <c r="D26214" s="63"/>
      <c r="F26214" s="64"/>
    </row>
    <row r="26215" spans="4:6">
      <c r="D26215" s="63"/>
      <c r="F26215" s="64"/>
    </row>
    <row r="26216" spans="4:6">
      <c r="D26216" s="63"/>
      <c r="F26216" s="64"/>
    </row>
    <row r="26217" spans="4:6">
      <c r="D26217" s="63"/>
      <c r="F26217" s="64"/>
    </row>
    <row r="26218" spans="4:6">
      <c r="D26218" s="63"/>
      <c r="F26218" s="64"/>
    </row>
    <row r="26219" spans="4:6">
      <c r="D26219" s="63"/>
      <c r="F26219" s="64"/>
    </row>
    <row r="26220" spans="4:6">
      <c r="D26220" s="63"/>
      <c r="F26220" s="64"/>
    </row>
    <row r="26221" spans="4:6">
      <c r="D26221" s="63"/>
      <c r="F26221" s="64"/>
    </row>
    <row r="26222" spans="4:6">
      <c r="D26222" s="63"/>
      <c r="F26222" s="64"/>
    </row>
    <row r="26223" spans="4:6">
      <c r="D26223" s="63"/>
      <c r="F26223" s="64"/>
    </row>
    <row r="26224" spans="4:6">
      <c r="D26224" s="63"/>
      <c r="F26224" s="64"/>
    </row>
    <row r="26225" spans="4:6">
      <c r="D26225" s="63"/>
      <c r="F26225" s="64"/>
    </row>
    <row r="26226" spans="4:6">
      <c r="D26226" s="63"/>
      <c r="F26226" s="64"/>
    </row>
    <row r="26227" spans="4:6">
      <c r="D26227" s="63"/>
      <c r="F26227" s="64"/>
    </row>
    <row r="26228" spans="4:6">
      <c r="D26228" s="63"/>
      <c r="F26228" s="64"/>
    </row>
    <row r="26229" spans="4:6">
      <c r="D26229" s="63"/>
      <c r="F26229" s="64"/>
    </row>
    <row r="26230" spans="4:6">
      <c r="D26230" s="63"/>
      <c r="F26230" s="64"/>
    </row>
    <row r="26231" spans="4:6">
      <c r="D26231" s="63"/>
      <c r="F26231" s="64"/>
    </row>
    <row r="26232" spans="4:6">
      <c r="D26232" s="63"/>
      <c r="F26232" s="64"/>
    </row>
    <row r="26233" spans="4:6">
      <c r="D26233" s="63"/>
      <c r="F26233" s="64"/>
    </row>
    <row r="26234" spans="4:6">
      <c r="D26234" s="63"/>
      <c r="F26234" s="64"/>
    </row>
    <row r="26235" spans="4:6">
      <c r="D26235" s="63"/>
      <c r="F26235" s="64"/>
    </row>
    <row r="26236" spans="4:6">
      <c r="D26236" s="63"/>
      <c r="F26236" s="64"/>
    </row>
    <row r="26237" spans="4:6">
      <c r="D26237" s="63"/>
      <c r="F26237" s="64"/>
    </row>
    <row r="26238" spans="4:6">
      <c r="D26238" s="63"/>
      <c r="F26238" s="64"/>
    </row>
    <row r="26239" spans="4:6">
      <c r="D26239" s="63"/>
      <c r="F26239" s="64"/>
    </row>
    <row r="26240" spans="4:6">
      <c r="D26240" s="63"/>
      <c r="F26240" s="64"/>
    </row>
    <row r="26241" spans="4:6">
      <c r="D26241" s="63"/>
      <c r="F26241" s="64"/>
    </row>
    <row r="26242" spans="4:6">
      <c r="D26242" s="63"/>
      <c r="F26242" s="64"/>
    </row>
    <row r="26243" spans="4:6">
      <c r="D26243" s="63"/>
      <c r="F26243" s="64"/>
    </row>
    <row r="26244" spans="4:6">
      <c r="D26244" s="63"/>
      <c r="F26244" s="64"/>
    </row>
    <row r="26245" spans="4:6">
      <c r="D26245" s="63"/>
      <c r="F26245" s="64"/>
    </row>
    <row r="26246" spans="4:6">
      <c r="D26246" s="63"/>
      <c r="F26246" s="64"/>
    </row>
    <row r="26247" spans="4:6">
      <c r="D26247" s="63"/>
      <c r="F26247" s="64"/>
    </row>
    <row r="26248" spans="4:6">
      <c r="D26248" s="63"/>
      <c r="F26248" s="64"/>
    </row>
    <row r="26249" spans="4:6">
      <c r="D26249" s="63"/>
      <c r="F26249" s="64"/>
    </row>
    <row r="26250" spans="4:6">
      <c r="D26250" s="63"/>
      <c r="F26250" s="64"/>
    </row>
    <row r="26251" spans="4:6">
      <c r="D26251" s="63"/>
      <c r="F26251" s="64"/>
    </row>
    <row r="26252" spans="4:6">
      <c r="D26252" s="63"/>
      <c r="F26252" s="64"/>
    </row>
    <row r="26253" spans="4:6">
      <c r="D26253" s="63"/>
      <c r="F26253" s="64"/>
    </row>
    <row r="26254" spans="4:6">
      <c r="D26254" s="63"/>
      <c r="F26254" s="64"/>
    </row>
    <row r="26255" spans="4:6">
      <c r="D26255" s="63"/>
      <c r="F26255" s="64"/>
    </row>
    <row r="26256" spans="4:6">
      <c r="D26256" s="63"/>
      <c r="F26256" s="64"/>
    </row>
    <row r="26257" spans="4:6">
      <c r="D26257" s="63"/>
      <c r="F26257" s="64"/>
    </row>
    <row r="26258" spans="4:6">
      <c r="D26258" s="63"/>
      <c r="F26258" s="64"/>
    </row>
    <row r="26259" spans="4:6">
      <c r="D26259" s="63"/>
      <c r="F26259" s="64"/>
    </row>
    <row r="26260" spans="4:6">
      <c r="D26260" s="63"/>
      <c r="F26260" s="64"/>
    </row>
    <row r="26261" spans="4:6">
      <c r="D26261" s="63"/>
      <c r="F26261" s="64"/>
    </row>
    <row r="26262" spans="4:6">
      <c r="D26262" s="63"/>
      <c r="F26262" s="64"/>
    </row>
    <row r="26263" spans="4:6">
      <c r="D26263" s="63"/>
      <c r="F26263" s="64"/>
    </row>
    <row r="26264" spans="4:6">
      <c r="D26264" s="63"/>
      <c r="F26264" s="64"/>
    </row>
    <row r="26265" spans="4:6">
      <c r="D26265" s="63"/>
      <c r="F26265" s="64"/>
    </row>
    <row r="26266" spans="4:6">
      <c r="D26266" s="63"/>
      <c r="F26266" s="64"/>
    </row>
    <row r="26267" spans="4:6">
      <c r="D26267" s="63"/>
      <c r="F26267" s="64"/>
    </row>
    <row r="26268" spans="4:6">
      <c r="D26268" s="63"/>
      <c r="F26268" s="64"/>
    </row>
    <row r="26269" spans="4:6">
      <c r="D26269" s="63"/>
      <c r="F26269" s="64"/>
    </row>
    <row r="26270" spans="4:6">
      <c r="D26270" s="63"/>
      <c r="F26270" s="64"/>
    </row>
    <row r="26271" spans="4:6">
      <c r="D26271" s="63"/>
      <c r="F26271" s="64"/>
    </row>
    <row r="26272" spans="4:6">
      <c r="D26272" s="63"/>
      <c r="F26272" s="64"/>
    </row>
    <row r="26273" spans="4:6">
      <c r="D26273" s="63"/>
      <c r="F26273" s="64"/>
    </row>
    <row r="26274" spans="4:6">
      <c r="D26274" s="63"/>
      <c r="F26274" s="64"/>
    </row>
    <row r="26275" spans="4:6">
      <c r="D26275" s="63"/>
      <c r="F26275" s="64"/>
    </row>
    <row r="26276" spans="4:6">
      <c r="D26276" s="63"/>
      <c r="F26276" s="64"/>
    </row>
    <row r="26277" spans="4:6">
      <c r="D26277" s="63"/>
      <c r="F26277" s="64"/>
    </row>
    <row r="26278" spans="4:6">
      <c r="D26278" s="63"/>
      <c r="F26278" s="64"/>
    </row>
    <row r="26279" spans="4:6">
      <c r="D26279" s="63"/>
      <c r="F26279" s="64"/>
    </row>
    <row r="26280" spans="4:6">
      <c r="D26280" s="63"/>
      <c r="F26280" s="64"/>
    </row>
    <row r="26281" spans="4:6">
      <c r="D26281" s="63"/>
      <c r="F26281" s="64"/>
    </row>
    <row r="26282" spans="4:6">
      <c r="D26282" s="63"/>
      <c r="F26282" s="64"/>
    </row>
    <row r="26283" spans="4:6">
      <c r="D26283" s="63"/>
      <c r="F26283" s="64"/>
    </row>
    <row r="26284" spans="4:6">
      <c r="D26284" s="63"/>
      <c r="F26284" s="64"/>
    </row>
    <row r="26285" spans="4:6">
      <c r="D26285" s="63"/>
      <c r="F26285" s="64"/>
    </row>
    <row r="26286" spans="4:6">
      <c r="D26286" s="63"/>
      <c r="F26286" s="64"/>
    </row>
    <row r="26287" spans="4:6">
      <c r="D26287" s="63"/>
      <c r="F26287" s="64"/>
    </row>
    <row r="26288" spans="4:6">
      <c r="D26288" s="63"/>
      <c r="F26288" s="64"/>
    </row>
    <row r="26289" spans="4:6">
      <c r="D26289" s="63"/>
      <c r="F26289" s="64"/>
    </row>
    <row r="26290" spans="4:6">
      <c r="D26290" s="63"/>
      <c r="F26290" s="64"/>
    </row>
    <row r="26291" spans="4:6">
      <c r="D26291" s="63"/>
      <c r="F26291" s="64"/>
    </row>
    <row r="26292" spans="4:6">
      <c r="D26292" s="63"/>
      <c r="F26292" s="64"/>
    </row>
    <row r="26293" spans="4:6">
      <c r="D26293" s="63"/>
      <c r="F26293" s="64"/>
    </row>
    <row r="26294" spans="4:6">
      <c r="D26294" s="63"/>
      <c r="F26294" s="64"/>
    </row>
    <row r="26295" spans="4:6">
      <c r="D26295" s="63"/>
      <c r="F26295" s="64"/>
    </row>
    <row r="26296" spans="4:6">
      <c r="D26296" s="63"/>
      <c r="F26296" s="64"/>
    </row>
    <row r="26297" spans="4:6">
      <c r="D26297" s="63"/>
      <c r="F26297" s="64"/>
    </row>
    <row r="26298" spans="4:6">
      <c r="D26298" s="63"/>
      <c r="F26298" s="64"/>
    </row>
    <row r="26299" spans="4:6">
      <c r="D26299" s="63"/>
      <c r="F26299" s="64"/>
    </row>
    <row r="26300" spans="4:6">
      <c r="D26300" s="63"/>
      <c r="F26300" s="64"/>
    </row>
    <row r="26301" spans="4:6">
      <c r="D26301" s="63"/>
      <c r="F26301" s="64"/>
    </row>
    <row r="26302" spans="4:6">
      <c r="D26302" s="63"/>
      <c r="F26302" s="64"/>
    </row>
    <row r="26303" spans="4:6">
      <c r="D26303" s="63"/>
      <c r="F26303" s="64"/>
    </row>
    <row r="26304" spans="4:6">
      <c r="D26304" s="63"/>
      <c r="F26304" s="64"/>
    </row>
    <row r="26305" spans="4:6">
      <c r="D26305" s="63"/>
      <c r="F26305" s="64"/>
    </row>
    <row r="26306" spans="4:6">
      <c r="D26306" s="63"/>
      <c r="F26306" s="64"/>
    </row>
    <row r="26307" spans="4:6">
      <c r="D26307" s="63"/>
      <c r="F26307" s="64"/>
    </row>
    <row r="26308" spans="4:6">
      <c r="D26308" s="63"/>
      <c r="F26308" s="64"/>
    </row>
    <row r="26309" spans="4:6">
      <c r="D26309" s="63"/>
      <c r="F26309" s="64"/>
    </row>
    <row r="26310" spans="4:6">
      <c r="D26310" s="63"/>
      <c r="F26310" s="64"/>
    </row>
    <row r="26311" spans="4:6">
      <c r="D26311" s="63"/>
      <c r="F26311" s="64"/>
    </row>
    <row r="26312" spans="4:6">
      <c r="D26312" s="63"/>
      <c r="F26312" s="64"/>
    </row>
    <row r="26313" spans="4:6">
      <c r="D26313" s="63"/>
      <c r="F26313" s="64"/>
    </row>
    <row r="26314" spans="4:6">
      <c r="D26314" s="63"/>
      <c r="F26314" s="64"/>
    </row>
    <row r="26315" spans="4:6">
      <c r="D26315" s="63"/>
      <c r="F26315" s="64"/>
    </row>
    <row r="26316" spans="4:6">
      <c r="D26316" s="63"/>
      <c r="F26316" s="64"/>
    </row>
    <row r="26317" spans="4:6">
      <c r="D26317" s="63"/>
      <c r="F26317" s="64"/>
    </row>
    <row r="26318" spans="4:6">
      <c r="D26318" s="63"/>
      <c r="F26318" s="64"/>
    </row>
    <row r="26319" spans="4:6">
      <c r="D26319" s="63"/>
      <c r="F26319" s="64"/>
    </row>
    <row r="26320" spans="4:6">
      <c r="D26320" s="63"/>
      <c r="F26320" s="64"/>
    </row>
    <row r="26321" spans="4:6">
      <c r="D26321" s="63"/>
      <c r="F26321" s="64"/>
    </row>
    <row r="26322" spans="4:6">
      <c r="D26322" s="63"/>
      <c r="F26322" s="64"/>
    </row>
    <row r="26323" spans="4:6">
      <c r="D26323" s="63"/>
      <c r="F26323" s="64"/>
    </row>
    <row r="26324" spans="4:6">
      <c r="D26324" s="63"/>
      <c r="F26324" s="64"/>
    </row>
    <row r="26325" spans="4:6">
      <c r="D26325" s="63"/>
      <c r="F26325" s="64"/>
    </row>
    <row r="26326" spans="4:6">
      <c r="D26326" s="63"/>
      <c r="F26326" s="64"/>
    </row>
    <row r="26327" spans="4:6">
      <c r="D26327" s="63"/>
      <c r="F26327" s="64"/>
    </row>
    <row r="26328" spans="4:6">
      <c r="D26328" s="63"/>
      <c r="F26328" s="64"/>
    </row>
    <row r="26329" spans="4:6">
      <c r="D26329" s="63"/>
      <c r="F26329" s="64"/>
    </row>
    <row r="26330" spans="4:6">
      <c r="D26330" s="63"/>
      <c r="F26330" s="64"/>
    </row>
    <row r="26331" spans="4:6">
      <c r="D26331" s="63"/>
      <c r="F26331" s="64"/>
    </row>
    <row r="26332" spans="4:6">
      <c r="D26332" s="63"/>
      <c r="F26332" s="64"/>
    </row>
    <row r="26333" spans="4:6">
      <c r="D26333" s="63"/>
      <c r="F26333" s="64"/>
    </row>
    <row r="26334" spans="4:6">
      <c r="D26334" s="63"/>
      <c r="F26334" s="64"/>
    </row>
    <row r="26335" spans="4:6">
      <c r="D26335" s="63"/>
      <c r="F26335" s="64"/>
    </row>
    <row r="26336" spans="4:6">
      <c r="D26336" s="63"/>
      <c r="F26336" s="64"/>
    </row>
    <row r="26337" spans="4:6">
      <c r="D26337" s="63"/>
      <c r="F26337" s="64"/>
    </row>
    <row r="26338" spans="4:6">
      <c r="D26338" s="63"/>
      <c r="F26338" s="64"/>
    </row>
    <row r="26339" spans="4:6">
      <c r="D26339" s="63"/>
      <c r="F26339" s="64"/>
    </row>
    <row r="26340" spans="4:6">
      <c r="D26340" s="63"/>
      <c r="F26340" s="64"/>
    </row>
    <row r="26341" spans="4:6">
      <c r="D26341" s="63"/>
      <c r="F26341" s="64"/>
    </row>
    <row r="26342" spans="4:6">
      <c r="D26342" s="63"/>
      <c r="F26342" s="64"/>
    </row>
    <row r="26343" spans="4:6">
      <c r="D26343" s="63"/>
      <c r="F26343" s="64"/>
    </row>
    <row r="26344" spans="4:6">
      <c r="D26344" s="63"/>
      <c r="F26344" s="64"/>
    </row>
    <row r="26345" spans="4:6">
      <c r="D26345" s="63"/>
      <c r="F26345" s="64"/>
    </row>
    <row r="26346" spans="4:6">
      <c r="D26346" s="63"/>
      <c r="F26346" s="64"/>
    </row>
    <row r="26347" spans="4:6">
      <c r="D26347" s="63"/>
      <c r="F26347" s="64"/>
    </row>
    <row r="26348" spans="4:6">
      <c r="D26348" s="63"/>
      <c r="F26348" s="64"/>
    </row>
    <row r="26349" spans="4:6">
      <c r="D26349" s="63"/>
      <c r="F26349" s="64"/>
    </row>
    <row r="26350" spans="4:6">
      <c r="D26350" s="63"/>
      <c r="F26350" s="64"/>
    </row>
    <row r="26351" spans="4:6">
      <c r="D26351" s="63"/>
      <c r="F26351" s="64"/>
    </row>
    <row r="26352" spans="4:6">
      <c r="D26352" s="63"/>
      <c r="F26352" s="64"/>
    </row>
    <row r="26353" spans="4:6">
      <c r="D26353" s="63"/>
      <c r="F26353" s="64"/>
    </row>
    <row r="26354" spans="4:6">
      <c r="D26354" s="63"/>
      <c r="F26354" s="64"/>
    </row>
    <row r="26355" spans="4:6">
      <c r="D26355" s="63"/>
      <c r="F26355" s="64"/>
    </row>
    <row r="26356" spans="4:6">
      <c r="D26356" s="63"/>
      <c r="F26356" s="64"/>
    </row>
    <row r="26357" spans="4:6">
      <c r="D26357" s="63"/>
      <c r="F26357" s="64"/>
    </row>
    <row r="26358" spans="4:6">
      <c r="D26358" s="63"/>
      <c r="F26358" s="64"/>
    </row>
    <row r="26359" spans="4:6">
      <c r="D26359" s="63"/>
      <c r="F26359" s="64"/>
    </row>
    <row r="26360" spans="4:6">
      <c r="D26360" s="63"/>
      <c r="F26360" s="64"/>
    </row>
    <row r="26361" spans="4:6">
      <c r="D26361" s="63"/>
      <c r="F26361" s="64"/>
    </row>
    <row r="26362" spans="4:6">
      <c r="D26362" s="63"/>
      <c r="F26362" s="64"/>
    </row>
    <row r="26363" spans="4:6">
      <c r="D26363" s="63"/>
      <c r="F26363" s="64"/>
    </row>
    <row r="26364" spans="4:6">
      <c r="D26364" s="63"/>
      <c r="F26364" s="64"/>
    </row>
    <row r="26365" spans="4:6">
      <c r="D26365" s="63"/>
      <c r="F26365" s="64"/>
    </row>
    <row r="26366" spans="4:6">
      <c r="D26366" s="63"/>
      <c r="F26366" s="64"/>
    </row>
    <row r="26367" spans="4:6">
      <c r="D26367" s="63"/>
      <c r="F26367" s="64"/>
    </row>
    <row r="26368" spans="4:6">
      <c r="D26368" s="63"/>
      <c r="F26368" s="64"/>
    </row>
    <row r="26369" spans="4:6">
      <c r="D26369" s="63"/>
      <c r="F26369" s="64"/>
    </row>
    <row r="26370" spans="4:6">
      <c r="D26370" s="63"/>
      <c r="F26370" s="64"/>
    </row>
    <row r="26371" spans="4:6">
      <c r="D26371" s="63"/>
      <c r="F26371" s="64"/>
    </row>
    <row r="26372" spans="4:6">
      <c r="D26372" s="63"/>
      <c r="F26372" s="64"/>
    </row>
    <row r="26373" spans="4:6">
      <c r="D26373" s="63"/>
      <c r="F26373" s="64"/>
    </row>
    <row r="26374" spans="4:6">
      <c r="D26374" s="63"/>
      <c r="F26374" s="64"/>
    </row>
    <row r="26375" spans="4:6">
      <c r="D26375" s="63"/>
      <c r="F26375" s="64"/>
    </row>
    <row r="26376" spans="4:6">
      <c r="D26376" s="63"/>
      <c r="F26376" s="64"/>
    </row>
    <row r="26377" spans="4:6">
      <c r="D26377" s="63"/>
      <c r="F26377" s="64"/>
    </row>
    <row r="26378" spans="4:6">
      <c r="D26378" s="63"/>
      <c r="F26378" s="64"/>
    </row>
    <row r="26379" spans="4:6">
      <c r="D26379" s="63"/>
      <c r="F26379" s="64"/>
    </row>
    <row r="26380" spans="4:6">
      <c r="D26380" s="63"/>
      <c r="F26380" s="64"/>
    </row>
    <row r="26381" spans="4:6">
      <c r="D26381" s="63"/>
      <c r="F26381" s="64"/>
    </row>
    <row r="26382" spans="4:6">
      <c r="D26382" s="63"/>
      <c r="F26382" s="64"/>
    </row>
    <row r="26383" spans="4:6">
      <c r="D26383" s="63"/>
      <c r="F26383" s="64"/>
    </row>
    <row r="26384" spans="4:6">
      <c r="D26384" s="63"/>
      <c r="F26384" s="64"/>
    </row>
    <row r="26385" spans="4:6">
      <c r="D26385" s="63"/>
      <c r="F26385" s="64"/>
    </row>
    <row r="26386" spans="4:6">
      <c r="D26386" s="63"/>
      <c r="F26386" s="64"/>
    </row>
    <row r="26387" spans="4:6">
      <c r="D26387" s="63"/>
      <c r="F26387" s="64"/>
    </row>
    <row r="26388" spans="4:6">
      <c r="D26388" s="63"/>
      <c r="F26388" s="64"/>
    </row>
    <row r="26389" spans="4:6">
      <c r="D26389" s="63"/>
      <c r="F26389" s="64"/>
    </row>
    <row r="26390" spans="4:6">
      <c r="D26390" s="63"/>
      <c r="F26390" s="64"/>
    </row>
    <row r="26391" spans="4:6">
      <c r="D26391" s="63"/>
      <c r="F26391" s="64"/>
    </row>
    <row r="26392" spans="4:6">
      <c r="D26392" s="63"/>
      <c r="F26392" s="64"/>
    </row>
    <row r="26393" spans="4:6">
      <c r="D26393" s="63"/>
      <c r="F26393" s="64"/>
    </row>
    <row r="26394" spans="4:6">
      <c r="D26394" s="63"/>
      <c r="F26394" s="64"/>
    </row>
    <row r="26395" spans="4:6">
      <c r="D26395" s="63"/>
      <c r="F26395" s="64"/>
    </row>
    <row r="26396" spans="4:6">
      <c r="D26396" s="63"/>
      <c r="F26396" s="64"/>
    </row>
    <row r="26397" spans="4:6">
      <c r="D26397" s="63"/>
      <c r="F26397" s="64"/>
    </row>
    <row r="26398" spans="4:6">
      <c r="D26398" s="63"/>
      <c r="F26398" s="64"/>
    </row>
    <row r="26399" spans="4:6">
      <c r="D26399" s="63"/>
      <c r="F26399" s="64"/>
    </row>
    <row r="26400" spans="4:6">
      <c r="D26400" s="63"/>
      <c r="F26400" s="64"/>
    </row>
    <row r="26401" spans="4:6">
      <c r="D26401" s="63"/>
      <c r="F26401" s="64"/>
    </row>
    <row r="26402" spans="4:6">
      <c r="D26402" s="63"/>
      <c r="F26402" s="64"/>
    </row>
    <row r="26403" spans="4:6">
      <c r="D26403" s="63"/>
      <c r="F26403" s="64"/>
    </row>
    <row r="26404" spans="4:6">
      <c r="D26404" s="63"/>
      <c r="F26404" s="64"/>
    </row>
    <row r="26405" spans="4:6">
      <c r="D26405" s="63"/>
      <c r="F26405" s="64"/>
    </row>
    <row r="26406" spans="4:6">
      <c r="D26406" s="63"/>
      <c r="F26406" s="64"/>
    </row>
    <row r="26407" spans="4:6">
      <c r="D26407" s="63"/>
      <c r="F26407" s="64"/>
    </row>
    <row r="26408" spans="4:6">
      <c r="D26408" s="63"/>
      <c r="F26408" s="64"/>
    </row>
    <row r="26409" spans="4:6">
      <c r="D26409" s="63"/>
      <c r="F26409" s="64"/>
    </row>
    <row r="26410" spans="4:6">
      <c r="D26410" s="63"/>
      <c r="F26410" s="64"/>
    </row>
    <row r="26411" spans="4:6">
      <c r="D26411" s="63"/>
      <c r="F26411" s="64"/>
    </row>
    <row r="26412" spans="4:6">
      <c r="D26412" s="63"/>
      <c r="F26412" s="64"/>
    </row>
    <row r="26413" spans="4:6">
      <c r="D26413" s="63"/>
      <c r="F26413" s="64"/>
    </row>
    <row r="26414" spans="4:6">
      <c r="D26414" s="63"/>
      <c r="F26414" s="64"/>
    </row>
    <row r="26415" spans="4:6">
      <c r="D26415" s="63"/>
      <c r="F26415" s="64"/>
    </row>
    <row r="26416" spans="4:6">
      <c r="D26416" s="63"/>
      <c r="F26416" s="64"/>
    </row>
    <row r="26417" spans="4:6">
      <c r="D26417" s="63"/>
      <c r="F26417" s="64"/>
    </row>
    <row r="26418" spans="4:6">
      <c r="D26418" s="63"/>
      <c r="F26418" s="64"/>
    </row>
    <row r="26419" spans="4:6">
      <c r="D26419" s="63"/>
      <c r="F26419" s="64"/>
    </row>
    <row r="26420" spans="4:6">
      <c r="D26420" s="63"/>
      <c r="F26420" s="64"/>
    </row>
    <row r="26421" spans="4:6">
      <c r="D26421" s="63"/>
      <c r="F26421" s="64"/>
    </row>
    <row r="26422" spans="4:6">
      <c r="D26422" s="63"/>
      <c r="F26422" s="64"/>
    </row>
    <row r="26423" spans="4:6">
      <c r="D26423" s="63"/>
      <c r="F26423" s="64"/>
    </row>
    <row r="26424" spans="4:6">
      <c r="D26424" s="63"/>
      <c r="F26424" s="64"/>
    </row>
    <row r="26425" spans="4:6">
      <c r="D26425" s="63"/>
      <c r="F26425" s="64"/>
    </row>
    <row r="26426" spans="4:6">
      <c r="D26426" s="63"/>
      <c r="F26426" s="64"/>
    </row>
    <row r="26427" spans="4:6">
      <c r="D26427" s="63"/>
      <c r="F26427" s="64"/>
    </row>
    <row r="26428" spans="4:6">
      <c r="D26428" s="63"/>
      <c r="F26428" s="64"/>
    </row>
    <row r="26429" spans="4:6">
      <c r="D26429" s="63"/>
      <c r="F26429" s="64"/>
    </row>
    <row r="26430" spans="4:6">
      <c r="D26430" s="63"/>
      <c r="F26430" s="64"/>
    </row>
    <row r="26431" spans="4:6">
      <c r="D26431" s="63"/>
      <c r="F26431" s="64"/>
    </row>
    <row r="26432" spans="4:6">
      <c r="D26432" s="63"/>
      <c r="F26432" s="64"/>
    </row>
    <row r="26433" spans="4:6">
      <c r="D26433" s="63"/>
      <c r="F26433" s="64"/>
    </row>
    <row r="26434" spans="4:6">
      <c r="D26434" s="63"/>
      <c r="F26434" s="64"/>
    </row>
    <row r="26435" spans="4:6">
      <c r="D26435" s="63"/>
      <c r="F26435" s="64"/>
    </row>
    <row r="26436" spans="4:6">
      <c r="D26436" s="63"/>
      <c r="F26436" s="64"/>
    </row>
    <row r="26437" spans="4:6">
      <c r="D26437" s="63"/>
      <c r="F26437" s="64"/>
    </row>
    <row r="26438" spans="4:6">
      <c r="D26438" s="63"/>
      <c r="F26438" s="64"/>
    </row>
    <row r="26439" spans="4:6">
      <c r="D26439" s="63"/>
      <c r="F26439" s="64"/>
    </row>
    <row r="26440" spans="4:6">
      <c r="D26440" s="63"/>
      <c r="F26440" s="64"/>
    </row>
    <row r="26441" spans="4:6">
      <c r="D26441" s="63"/>
      <c r="F26441" s="64"/>
    </row>
    <row r="26442" spans="4:6">
      <c r="D26442" s="63"/>
      <c r="F26442" s="64"/>
    </row>
    <row r="26443" spans="4:6">
      <c r="D26443" s="63"/>
      <c r="F26443" s="64"/>
    </row>
    <row r="26444" spans="4:6">
      <c r="D26444" s="63"/>
      <c r="F26444" s="64"/>
    </row>
    <row r="26445" spans="4:6">
      <c r="D26445" s="63"/>
      <c r="F26445" s="64"/>
    </row>
    <row r="26446" spans="4:6">
      <c r="D26446" s="63"/>
      <c r="F26446" s="64"/>
    </row>
    <row r="26447" spans="4:6">
      <c r="D26447" s="63"/>
      <c r="F26447" s="64"/>
    </row>
    <row r="26448" spans="4:6">
      <c r="D26448" s="63"/>
      <c r="F26448" s="64"/>
    </row>
    <row r="26449" spans="4:6">
      <c r="D26449" s="63"/>
      <c r="F26449" s="64"/>
    </row>
    <row r="26450" spans="4:6">
      <c r="D26450" s="63"/>
      <c r="F26450" s="64"/>
    </row>
    <row r="26451" spans="4:6">
      <c r="D26451" s="63"/>
      <c r="F26451" s="64"/>
    </row>
    <row r="26452" spans="4:6">
      <c r="D26452" s="63"/>
      <c r="F26452" s="64"/>
    </row>
    <row r="26453" spans="4:6">
      <c r="D26453" s="63"/>
      <c r="F26453" s="64"/>
    </row>
    <row r="26454" spans="4:6">
      <c r="D26454" s="63"/>
      <c r="F26454" s="64"/>
    </row>
    <row r="26455" spans="4:6">
      <c r="D26455" s="63"/>
      <c r="F26455" s="64"/>
    </row>
    <row r="26456" spans="4:6">
      <c r="D26456" s="63"/>
      <c r="F26456" s="64"/>
    </row>
    <row r="26457" spans="4:6">
      <c r="D26457" s="63"/>
      <c r="F26457" s="64"/>
    </row>
    <row r="26458" spans="4:6">
      <c r="D26458" s="63"/>
      <c r="F26458" s="64"/>
    </row>
    <row r="26459" spans="4:6">
      <c r="D26459" s="63"/>
      <c r="F26459" s="64"/>
    </row>
    <row r="26460" spans="4:6">
      <c r="D26460" s="63"/>
      <c r="F26460" s="64"/>
    </row>
    <row r="26461" spans="4:6">
      <c r="D26461" s="63"/>
      <c r="F26461" s="64"/>
    </row>
    <row r="26462" spans="4:6">
      <c r="D26462" s="63"/>
      <c r="F26462" s="64"/>
    </row>
    <row r="26463" spans="4:6">
      <c r="D26463" s="63"/>
      <c r="F26463" s="64"/>
    </row>
    <row r="26464" spans="4:6">
      <c r="D26464" s="63"/>
      <c r="F26464" s="64"/>
    </row>
    <row r="26465" spans="4:6">
      <c r="D26465" s="63"/>
      <c r="F26465" s="64"/>
    </row>
    <row r="26466" spans="4:6">
      <c r="D26466" s="63"/>
      <c r="F26466" s="64"/>
    </row>
    <row r="26467" spans="4:6">
      <c r="D26467" s="63"/>
      <c r="F26467" s="64"/>
    </row>
    <row r="26468" spans="4:6">
      <c r="D26468" s="63"/>
      <c r="F26468" s="64"/>
    </row>
    <row r="26469" spans="4:6">
      <c r="D26469" s="63"/>
      <c r="F26469" s="64"/>
    </row>
    <row r="26470" spans="4:6">
      <c r="D26470" s="63"/>
      <c r="F26470" s="64"/>
    </row>
    <row r="26471" spans="4:6">
      <c r="D26471" s="63"/>
      <c r="F26471" s="64"/>
    </row>
    <row r="26472" spans="4:6">
      <c r="D26472" s="63"/>
      <c r="F26472" s="64"/>
    </row>
    <row r="26473" spans="4:6">
      <c r="D26473" s="63"/>
      <c r="F26473" s="64"/>
    </row>
    <row r="26474" spans="4:6">
      <c r="D26474" s="63"/>
      <c r="F26474" s="64"/>
    </row>
    <row r="26475" spans="4:6">
      <c r="D26475" s="63"/>
      <c r="F26475" s="64"/>
    </row>
    <row r="26476" spans="4:6">
      <c r="D26476" s="63"/>
      <c r="F26476" s="64"/>
    </row>
    <row r="26477" spans="4:6">
      <c r="D26477" s="63"/>
      <c r="F26477" s="64"/>
    </row>
    <row r="26478" spans="4:6">
      <c r="D26478" s="63"/>
      <c r="F26478" s="64"/>
    </row>
    <row r="26479" spans="4:6">
      <c r="D26479" s="63"/>
      <c r="F26479" s="64"/>
    </row>
    <row r="26480" spans="4:6">
      <c r="D26480" s="63"/>
      <c r="F26480" s="64"/>
    </row>
    <row r="26481" spans="4:6">
      <c r="D26481" s="63"/>
      <c r="F26481" s="64"/>
    </row>
    <row r="26482" spans="4:6">
      <c r="D26482" s="63"/>
      <c r="F26482" s="64"/>
    </row>
    <row r="26483" spans="4:6">
      <c r="D26483" s="63"/>
      <c r="F26483" s="64"/>
    </row>
    <row r="26484" spans="4:6">
      <c r="D26484" s="63"/>
      <c r="F26484" s="64"/>
    </row>
    <row r="26485" spans="4:6">
      <c r="D26485" s="63"/>
      <c r="F26485" s="64"/>
    </row>
    <row r="26486" spans="4:6">
      <c r="D26486" s="63"/>
      <c r="F26486" s="64"/>
    </row>
    <row r="26487" spans="4:6">
      <c r="D26487" s="63"/>
      <c r="F26487" s="64"/>
    </row>
    <row r="26488" spans="4:6">
      <c r="D26488" s="63"/>
      <c r="F26488" s="64"/>
    </row>
    <row r="26489" spans="4:6">
      <c r="D26489" s="63"/>
      <c r="F26489" s="64"/>
    </row>
    <row r="26490" spans="4:6">
      <c r="D26490" s="63"/>
      <c r="F26490" s="64"/>
    </row>
    <row r="26491" spans="4:6">
      <c r="D26491" s="63"/>
      <c r="F26491" s="64"/>
    </row>
    <row r="26492" spans="4:6">
      <c r="D26492" s="63"/>
      <c r="F26492" s="64"/>
    </row>
    <row r="26493" spans="4:6">
      <c r="D26493" s="63"/>
      <c r="F26493" s="64"/>
    </row>
    <row r="26494" spans="4:6">
      <c r="D26494" s="63"/>
      <c r="F26494" s="64"/>
    </row>
    <row r="26495" spans="4:6">
      <c r="D26495" s="63"/>
      <c r="F26495" s="64"/>
    </row>
    <row r="26496" spans="4:6">
      <c r="D26496" s="63"/>
      <c r="F26496" s="64"/>
    </row>
    <row r="26497" spans="4:6">
      <c r="D26497" s="63"/>
      <c r="F26497" s="64"/>
    </row>
    <row r="26498" spans="4:6">
      <c r="D26498" s="63"/>
      <c r="F26498" s="64"/>
    </row>
    <row r="26499" spans="4:6">
      <c r="D26499" s="63"/>
      <c r="F26499" s="64"/>
    </row>
    <row r="26500" spans="4:6">
      <c r="D26500" s="63"/>
      <c r="F26500" s="64"/>
    </row>
    <row r="26501" spans="4:6">
      <c r="D26501" s="63"/>
      <c r="F26501" s="64"/>
    </row>
    <row r="26502" spans="4:6">
      <c r="D26502" s="63"/>
      <c r="F26502" s="64"/>
    </row>
    <row r="26503" spans="4:6">
      <c r="D26503" s="63"/>
      <c r="F26503" s="64"/>
    </row>
    <row r="26504" spans="4:6">
      <c r="D26504" s="63"/>
      <c r="F26504" s="64"/>
    </row>
    <row r="26505" spans="4:6">
      <c r="D26505" s="63"/>
      <c r="F26505" s="64"/>
    </row>
    <row r="26506" spans="4:6">
      <c r="D26506" s="63"/>
      <c r="F26506" s="64"/>
    </row>
    <row r="26507" spans="4:6">
      <c r="D26507" s="63"/>
      <c r="F26507" s="64"/>
    </row>
    <row r="26508" spans="4:6">
      <c r="D26508" s="63"/>
      <c r="F26508" s="64"/>
    </row>
    <row r="26509" spans="4:6">
      <c r="D26509" s="63"/>
      <c r="F26509" s="64"/>
    </row>
    <row r="26510" spans="4:6">
      <c r="D26510" s="63"/>
      <c r="F26510" s="64"/>
    </row>
    <row r="26511" spans="4:6">
      <c r="D26511" s="63"/>
      <c r="F26511" s="64"/>
    </row>
    <row r="26512" spans="4:6">
      <c r="D26512" s="63"/>
      <c r="F26512" s="64"/>
    </row>
    <row r="26513" spans="4:6">
      <c r="D26513" s="63"/>
      <c r="F26513" s="64"/>
    </row>
    <row r="26514" spans="4:6">
      <c r="D26514" s="63"/>
      <c r="F26514" s="64"/>
    </row>
    <row r="26515" spans="4:6">
      <c r="D26515" s="63"/>
      <c r="F26515" s="64"/>
    </row>
    <row r="26516" spans="4:6">
      <c r="D26516" s="63"/>
      <c r="F26516" s="64"/>
    </row>
    <row r="26517" spans="4:6">
      <c r="D26517" s="63"/>
      <c r="F26517" s="64"/>
    </row>
    <row r="26518" spans="4:6">
      <c r="D26518" s="63"/>
      <c r="F26518" s="64"/>
    </row>
    <row r="26519" spans="4:6">
      <c r="D26519" s="63"/>
      <c r="F26519" s="64"/>
    </row>
    <row r="26520" spans="4:6">
      <c r="D26520" s="63"/>
      <c r="F26520" s="64"/>
    </row>
    <row r="26521" spans="4:6">
      <c r="D26521" s="63"/>
      <c r="F26521" s="64"/>
    </row>
    <row r="26522" spans="4:6">
      <c r="D26522" s="63"/>
      <c r="F26522" s="64"/>
    </row>
    <row r="26523" spans="4:6">
      <c r="D26523" s="63"/>
      <c r="F26523" s="64"/>
    </row>
    <row r="26524" spans="4:6">
      <c r="D26524" s="63"/>
      <c r="F26524" s="64"/>
    </row>
    <row r="26525" spans="4:6">
      <c r="D26525" s="63"/>
      <c r="F26525" s="64"/>
    </row>
    <row r="26526" spans="4:6">
      <c r="D26526" s="63"/>
      <c r="F26526" s="64"/>
    </row>
    <row r="26527" spans="4:6">
      <c r="D26527" s="63"/>
      <c r="F26527" s="64"/>
    </row>
    <row r="26528" spans="4:6">
      <c r="D26528" s="63"/>
      <c r="F26528" s="64"/>
    </row>
    <row r="26529" spans="4:6">
      <c r="D26529" s="63"/>
      <c r="F26529" s="64"/>
    </row>
    <row r="26530" spans="4:6">
      <c r="D26530" s="63"/>
      <c r="F26530" s="64"/>
    </row>
    <row r="26531" spans="4:6">
      <c r="D26531" s="63"/>
      <c r="F26531" s="64"/>
    </row>
    <row r="26532" spans="4:6">
      <c r="D26532" s="63"/>
      <c r="F26532" s="64"/>
    </row>
    <row r="26533" spans="4:6">
      <c r="D26533" s="63"/>
      <c r="F26533" s="64"/>
    </row>
    <row r="26534" spans="4:6">
      <c r="D26534" s="63"/>
      <c r="F26534" s="64"/>
    </row>
    <row r="26535" spans="4:6">
      <c r="D26535" s="63"/>
      <c r="F26535" s="64"/>
    </row>
    <row r="26536" spans="4:6">
      <c r="D26536" s="63"/>
      <c r="F26536" s="64"/>
    </row>
    <row r="26537" spans="4:6">
      <c r="D26537" s="63"/>
      <c r="F26537" s="64"/>
    </row>
    <row r="26538" spans="4:6">
      <c r="D26538" s="63"/>
      <c r="F26538" s="64"/>
    </row>
    <row r="26539" spans="4:6">
      <c r="D26539" s="63"/>
      <c r="F26539" s="64"/>
    </row>
    <row r="26540" spans="4:6">
      <c r="D26540" s="63"/>
      <c r="F26540" s="64"/>
    </row>
    <row r="26541" spans="4:6">
      <c r="D26541" s="63"/>
      <c r="F26541" s="64"/>
    </row>
    <row r="26542" spans="4:6">
      <c r="D26542" s="63"/>
      <c r="F26542" s="64"/>
    </row>
    <row r="26543" spans="4:6">
      <c r="D26543" s="63"/>
      <c r="F26543" s="64"/>
    </row>
    <row r="26544" spans="4:6">
      <c r="D26544" s="63"/>
      <c r="F26544" s="64"/>
    </row>
    <row r="26545" spans="4:6">
      <c r="D26545" s="63"/>
      <c r="F26545" s="64"/>
    </row>
    <row r="26546" spans="4:6">
      <c r="D26546" s="63"/>
      <c r="F26546" s="64"/>
    </row>
    <row r="26547" spans="4:6">
      <c r="D26547" s="63"/>
      <c r="F26547" s="64"/>
    </row>
    <row r="26548" spans="4:6">
      <c r="D26548" s="63"/>
      <c r="F26548" s="64"/>
    </row>
    <row r="26549" spans="4:6">
      <c r="D26549" s="63"/>
      <c r="F26549" s="64"/>
    </row>
    <row r="26550" spans="4:6">
      <c r="D26550" s="63"/>
      <c r="F26550" s="64"/>
    </row>
    <row r="26551" spans="4:6">
      <c r="D26551" s="63"/>
      <c r="F26551" s="64"/>
    </row>
    <row r="26552" spans="4:6">
      <c r="D26552" s="63"/>
      <c r="F26552" s="64"/>
    </row>
    <row r="26553" spans="4:6">
      <c r="D26553" s="63"/>
      <c r="F26553" s="64"/>
    </row>
    <row r="26554" spans="4:6">
      <c r="D26554" s="63"/>
      <c r="F26554" s="64"/>
    </row>
    <row r="26555" spans="4:6">
      <c r="D26555" s="63"/>
      <c r="F26555" s="64"/>
    </row>
    <row r="26556" spans="4:6">
      <c r="D26556" s="63"/>
      <c r="F26556" s="64"/>
    </row>
    <row r="26557" spans="4:6">
      <c r="D26557" s="63"/>
      <c r="F26557" s="64"/>
    </row>
    <row r="26558" spans="4:6">
      <c r="D26558" s="63"/>
      <c r="F26558" s="64"/>
    </row>
    <row r="26559" spans="4:6">
      <c r="D26559" s="63"/>
      <c r="F26559" s="64"/>
    </row>
    <row r="26560" spans="4:6">
      <c r="D26560" s="63"/>
      <c r="F26560" s="64"/>
    </row>
    <row r="26561" spans="4:6">
      <c r="D26561" s="63"/>
      <c r="F26561" s="64"/>
    </row>
    <row r="26562" spans="4:6">
      <c r="D26562" s="63"/>
      <c r="F26562" s="64"/>
    </row>
    <row r="26563" spans="4:6">
      <c r="D26563" s="63"/>
      <c r="F26563" s="64"/>
    </row>
    <row r="26564" spans="4:6">
      <c r="D26564" s="63"/>
      <c r="F26564" s="64"/>
    </row>
    <row r="26565" spans="4:6">
      <c r="D26565" s="63"/>
      <c r="F26565" s="64"/>
    </row>
    <row r="26566" spans="4:6">
      <c r="D26566" s="63"/>
      <c r="F26566" s="64"/>
    </row>
    <row r="26567" spans="4:6">
      <c r="D26567" s="63"/>
      <c r="F26567" s="64"/>
    </row>
    <row r="26568" spans="4:6">
      <c r="D26568" s="63"/>
      <c r="F26568" s="64"/>
    </row>
    <row r="26569" spans="4:6">
      <c r="D26569" s="63"/>
      <c r="F26569" s="64"/>
    </row>
    <row r="26570" spans="4:6">
      <c r="D26570" s="63"/>
      <c r="F26570" s="64"/>
    </row>
    <row r="26571" spans="4:6">
      <c r="D26571" s="63"/>
      <c r="F26571" s="64"/>
    </row>
    <row r="26572" spans="4:6">
      <c r="D26572" s="63"/>
      <c r="F26572" s="64"/>
    </row>
    <row r="26573" spans="4:6">
      <c r="D26573" s="63"/>
      <c r="F26573" s="64"/>
    </row>
    <row r="26574" spans="4:6">
      <c r="D26574" s="63"/>
      <c r="F26574" s="64"/>
    </row>
    <row r="26575" spans="4:6">
      <c r="D26575" s="63"/>
      <c r="F26575" s="64"/>
    </row>
    <row r="26576" spans="4:6">
      <c r="D26576" s="63"/>
      <c r="F26576" s="64"/>
    </row>
    <row r="26577" spans="4:6">
      <c r="D26577" s="63"/>
      <c r="F26577" s="64"/>
    </row>
    <row r="26578" spans="4:6">
      <c r="D26578" s="63"/>
      <c r="F26578" s="64"/>
    </row>
    <row r="26579" spans="4:6">
      <c r="D26579" s="63"/>
      <c r="F26579" s="64"/>
    </row>
    <row r="26580" spans="4:6">
      <c r="D26580" s="63"/>
      <c r="F26580" s="64"/>
    </row>
    <row r="26581" spans="4:6">
      <c r="D26581" s="63"/>
      <c r="F26581" s="64"/>
    </row>
    <row r="26582" spans="4:6">
      <c r="D26582" s="63"/>
      <c r="F26582" s="64"/>
    </row>
    <row r="26583" spans="4:6">
      <c r="D26583" s="63"/>
      <c r="F26583" s="64"/>
    </row>
    <row r="26584" spans="4:6">
      <c r="D26584" s="63"/>
      <c r="F26584" s="64"/>
    </row>
    <row r="26585" spans="4:6">
      <c r="D26585" s="63"/>
      <c r="F26585" s="64"/>
    </row>
    <row r="26586" spans="4:6">
      <c r="D26586" s="63"/>
      <c r="F26586" s="64"/>
    </row>
    <row r="26587" spans="4:6">
      <c r="D26587" s="63"/>
      <c r="F26587" s="64"/>
    </row>
    <row r="26588" spans="4:6">
      <c r="D26588" s="63"/>
      <c r="F26588" s="64"/>
    </row>
    <row r="26589" spans="4:6">
      <c r="D26589" s="63"/>
      <c r="F26589" s="64"/>
    </row>
    <row r="26590" spans="4:6">
      <c r="D26590" s="63"/>
      <c r="F26590" s="64"/>
    </row>
    <row r="26591" spans="4:6">
      <c r="D26591" s="63"/>
      <c r="F26591" s="64"/>
    </row>
    <row r="26592" spans="4:6">
      <c r="D26592" s="63"/>
      <c r="F26592" s="64"/>
    </row>
    <row r="26593" spans="4:6">
      <c r="D26593" s="63"/>
      <c r="F26593" s="64"/>
    </row>
    <row r="26594" spans="4:6">
      <c r="D26594" s="63"/>
      <c r="F26594" s="64"/>
    </row>
    <row r="26595" spans="4:6">
      <c r="D26595" s="63"/>
      <c r="F26595" s="64"/>
    </row>
    <row r="26596" spans="4:6">
      <c r="D26596" s="63"/>
      <c r="F26596" s="64"/>
    </row>
    <row r="26597" spans="4:6">
      <c r="D26597" s="63"/>
      <c r="F26597" s="64"/>
    </row>
    <row r="26598" spans="4:6">
      <c r="D26598" s="63"/>
      <c r="F26598" s="64"/>
    </row>
    <row r="26599" spans="4:6">
      <c r="D26599" s="63"/>
      <c r="F26599" s="64"/>
    </row>
    <row r="26600" spans="4:6">
      <c r="D26600" s="63"/>
      <c r="F26600" s="64"/>
    </row>
    <row r="26601" spans="4:6">
      <c r="D26601" s="63"/>
      <c r="F26601" s="64"/>
    </row>
    <row r="26602" spans="4:6">
      <c r="D26602" s="63"/>
      <c r="F26602" s="64"/>
    </row>
    <row r="26603" spans="4:6">
      <c r="D26603" s="63"/>
      <c r="F26603" s="64"/>
    </row>
    <row r="26604" spans="4:6">
      <c r="D26604" s="63"/>
      <c r="F26604" s="64"/>
    </row>
    <row r="26605" spans="4:6">
      <c r="D26605" s="63"/>
      <c r="F26605" s="64"/>
    </row>
    <row r="26606" spans="4:6">
      <c r="D26606" s="63"/>
      <c r="F26606" s="64"/>
    </row>
    <row r="26607" spans="4:6">
      <c r="D26607" s="63"/>
      <c r="F26607" s="64"/>
    </row>
    <row r="26608" spans="4:6">
      <c r="D26608" s="63"/>
      <c r="F26608" s="64"/>
    </row>
    <row r="26609" spans="4:6">
      <c r="D26609" s="63"/>
      <c r="F26609" s="64"/>
    </row>
    <row r="26610" spans="4:6">
      <c r="D26610" s="63"/>
      <c r="F26610" s="64"/>
    </row>
    <row r="26611" spans="4:6">
      <c r="D26611" s="63"/>
      <c r="F26611" s="64"/>
    </row>
    <row r="26612" spans="4:6">
      <c r="D26612" s="63"/>
      <c r="F26612" s="64"/>
    </row>
    <row r="26613" spans="4:6">
      <c r="D26613" s="63"/>
      <c r="F26613" s="64"/>
    </row>
    <row r="26614" spans="4:6">
      <c r="D26614" s="63"/>
      <c r="F26614" s="64"/>
    </row>
    <row r="26615" spans="4:6">
      <c r="D26615" s="63"/>
      <c r="F26615" s="64"/>
    </row>
    <row r="26616" spans="4:6">
      <c r="D26616" s="63"/>
      <c r="F26616" s="64"/>
    </row>
    <row r="26617" spans="4:6">
      <c r="D26617" s="63"/>
      <c r="F26617" s="64"/>
    </row>
    <row r="26618" spans="4:6">
      <c r="D26618" s="63"/>
      <c r="F26618" s="64"/>
    </row>
    <row r="26619" spans="4:6">
      <c r="D26619" s="63"/>
      <c r="F26619" s="64"/>
    </row>
    <row r="26620" spans="4:6">
      <c r="D26620" s="63"/>
      <c r="F26620" s="64"/>
    </row>
    <row r="26621" spans="4:6">
      <c r="D26621" s="63"/>
      <c r="F26621" s="64"/>
    </row>
    <row r="26622" spans="4:6">
      <c r="D26622" s="63"/>
      <c r="F26622" s="64"/>
    </row>
    <row r="26623" spans="4:6">
      <c r="D26623" s="63"/>
      <c r="F26623" s="64"/>
    </row>
    <row r="26624" spans="4:6">
      <c r="D26624" s="63"/>
      <c r="F26624" s="64"/>
    </row>
    <row r="26625" spans="4:6">
      <c r="D26625" s="63"/>
      <c r="F26625" s="64"/>
    </row>
    <row r="26626" spans="4:6">
      <c r="D26626" s="63"/>
      <c r="F26626" s="64"/>
    </row>
    <row r="26627" spans="4:6">
      <c r="D26627" s="63"/>
      <c r="F26627" s="64"/>
    </row>
    <row r="26628" spans="4:6">
      <c r="D26628" s="63"/>
      <c r="F26628" s="64"/>
    </row>
    <row r="26629" spans="4:6">
      <c r="D26629" s="63"/>
      <c r="F26629" s="64"/>
    </row>
    <row r="26630" spans="4:6">
      <c r="D26630" s="63"/>
      <c r="F26630" s="64"/>
    </row>
    <row r="26631" spans="4:6">
      <c r="D26631" s="63"/>
      <c r="F26631" s="64"/>
    </row>
    <row r="26632" spans="4:6">
      <c r="D26632" s="63"/>
      <c r="F26632" s="64"/>
    </row>
    <row r="26633" spans="4:6">
      <c r="D26633" s="63"/>
      <c r="F26633" s="64"/>
    </row>
    <row r="26634" spans="4:6">
      <c r="D26634" s="63"/>
      <c r="F26634" s="64"/>
    </row>
    <row r="26635" spans="4:6">
      <c r="D26635" s="63"/>
      <c r="F26635" s="64"/>
    </row>
    <row r="26636" spans="4:6">
      <c r="D26636" s="63"/>
      <c r="F26636" s="64"/>
    </row>
    <row r="26637" spans="4:6">
      <c r="D26637" s="63"/>
      <c r="F26637" s="64"/>
    </row>
    <row r="26638" spans="4:6">
      <c r="D26638" s="63"/>
      <c r="F26638" s="64"/>
    </row>
    <row r="26639" spans="4:6">
      <c r="D26639" s="63"/>
      <c r="F26639" s="64"/>
    </row>
    <row r="26640" spans="4:6">
      <c r="D26640" s="63"/>
      <c r="F26640" s="64"/>
    </row>
    <row r="26641" spans="4:6">
      <c r="D26641" s="63"/>
      <c r="F26641" s="64"/>
    </row>
    <row r="26642" spans="4:6">
      <c r="D26642" s="63"/>
      <c r="F26642" s="64"/>
    </row>
    <row r="26643" spans="4:6">
      <c r="D26643" s="63"/>
      <c r="F26643" s="64"/>
    </row>
    <row r="26644" spans="4:6">
      <c r="D26644" s="63"/>
      <c r="F26644" s="64"/>
    </row>
    <row r="26645" spans="4:6">
      <c r="D26645" s="63"/>
      <c r="F26645" s="64"/>
    </row>
    <row r="26646" spans="4:6">
      <c r="D26646" s="63"/>
      <c r="F26646" s="64"/>
    </row>
    <row r="26647" spans="4:6">
      <c r="D26647" s="63"/>
      <c r="F26647" s="64"/>
    </row>
    <row r="26648" spans="4:6">
      <c r="D26648" s="63"/>
      <c r="F26648" s="64"/>
    </row>
    <row r="26649" spans="4:6">
      <c r="D26649" s="63"/>
      <c r="F26649" s="64"/>
    </row>
    <row r="26650" spans="4:6">
      <c r="D26650" s="63"/>
      <c r="F26650" s="64"/>
    </row>
    <row r="26651" spans="4:6">
      <c r="D26651" s="63"/>
      <c r="F26651" s="64"/>
    </row>
    <row r="26652" spans="4:6">
      <c r="D26652" s="63"/>
      <c r="F26652" s="64"/>
    </row>
    <row r="26653" spans="4:6">
      <c r="D26653" s="63"/>
      <c r="F26653" s="64"/>
    </row>
    <row r="26654" spans="4:6">
      <c r="D26654" s="63"/>
      <c r="F26654" s="64"/>
    </row>
    <row r="26655" spans="4:6">
      <c r="D26655" s="63"/>
      <c r="F26655" s="64"/>
    </row>
    <row r="26656" spans="4:6">
      <c r="D26656" s="63"/>
      <c r="F26656" s="64"/>
    </row>
    <row r="26657" spans="4:6">
      <c r="D26657" s="63"/>
      <c r="F26657" s="64"/>
    </row>
    <row r="26658" spans="4:6">
      <c r="D26658" s="63"/>
      <c r="F26658" s="64"/>
    </row>
    <row r="26659" spans="4:6">
      <c r="D26659" s="63"/>
      <c r="F26659" s="64"/>
    </row>
    <row r="26660" spans="4:6">
      <c r="D26660" s="63"/>
      <c r="F26660" s="64"/>
    </row>
    <row r="26661" spans="4:6">
      <c r="D26661" s="63"/>
      <c r="F26661" s="64"/>
    </row>
    <row r="26662" spans="4:6">
      <c r="D26662" s="63"/>
      <c r="F26662" s="64"/>
    </row>
    <row r="26663" spans="4:6">
      <c r="D26663" s="63"/>
      <c r="F26663" s="64"/>
    </row>
    <row r="26664" spans="4:6">
      <c r="D26664" s="63"/>
      <c r="F26664" s="64"/>
    </row>
    <row r="26665" spans="4:6">
      <c r="D26665" s="63"/>
      <c r="F26665" s="64"/>
    </row>
    <row r="26666" spans="4:6">
      <c r="D26666" s="63"/>
      <c r="F26666" s="64"/>
    </row>
    <row r="26667" spans="4:6">
      <c r="D26667" s="63"/>
      <c r="F26667" s="64"/>
    </row>
    <row r="26668" spans="4:6">
      <c r="D26668" s="63"/>
      <c r="F26668" s="64"/>
    </row>
    <row r="26669" spans="4:6">
      <c r="D26669" s="63"/>
      <c r="F26669" s="64"/>
    </row>
    <row r="26670" spans="4:6">
      <c r="D26670" s="63"/>
      <c r="F26670" s="64"/>
    </row>
    <row r="26671" spans="4:6">
      <c r="D26671" s="63"/>
      <c r="F26671" s="64"/>
    </row>
    <row r="26672" spans="4:6">
      <c r="D26672" s="63"/>
      <c r="F26672" s="64"/>
    </row>
    <row r="26673" spans="4:6">
      <c r="D26673" s="63"/>
      <c r="F26673" s="64"/>
    </row>
    <row r="26674" spans="4:6">
      <c r="D26674" s="63"/>
      <c r="F26674" s="64"/>
    </row>
    <row r="26675" spans="4:6">
      <c r="D26675" s="63"/>
      <c r="F26675" s="64"/>
    </row>
    <row r="26676" spans="4:6">
      <c r="D26676" s="63"/>
      <c r="F26676" s="64"/>
    </row>
    <row r="26677" spans="4:6">
      <c r="D26677" s="63"/>
      <c r="F26677" s="64"/>
    </row>
    <row r="26678" spans="4:6">
      <c r="D26678" s="63"/>
      <c r="F26678" s="64"/>
    </row>
    <row r="26679" spans="4:6">
      <c r="D26679" s="63"/>
      <c r="F26679" s="64"/>
    </row>
    <row r="26680" spans="4:6">
      <c r="D26680" s="63"/>
      <c r="F26680" s="64"/>
    </row>
    <row r="26681" spans="4:6">
      <c r="D26681" s="63"/>
      <c r="F26681" s="64"/>
    </row>
    <row r="26682" spans="4:6">
      <c r="D26682" s="63"/>
      <c r="F26682" s="64"/>
    </row>
    <row r="26683" spans="4:6">
      <c r="D26683" s="63"/>
      <c r="F26683" s="64"/>
    </row>
    <row r="26684" spans="4:6">
      <c r="D26684" s="63"/>
      <c r="F26684" s="64"/>
    </row>
    <row r="26685" spans="4:6">
      <c r="D26685" s="63"/>
      <c r="F26685" s="64"/>
    </row>
    <row r="26686" spans="4:6">
      <c r="D26686" s="63"/>
      <c r="F26686" s="64"/>
    </row>
    <row r="26687" spans="4:6">
      <c r="D26687" s="63"/>
      <c r="F26687" s="64"/>
    </row>
    <row r="26688" spans="4:6">
      <c r="D26688" s="63"/>
      <c r="F26688" s="64"/>
    </row>
    <row r="26689" spans="4:6">
      <c r="D26689" s="63"/>
      <c r="F26689" s="64"/>
    </row>
    <row r="26690" spans="4:6">
      <c r="D26690" s="63"/>
      <c r="F26690" s="64"/>
    </row>
    <row r="26691" spans="4:6">
      <c r="D26691" s="63"/>
      <c r="F26691" s="64"/>
    </row>
    <row r="26692" spans="4:6">
      <c r="D26692" s="63"/>
      <c r="F26692" s="64"/>
    </row>
    <row r="26693" spans="4:6">
      <c r="D26693" s="63"/>
      <c r="F26693" s="64"/>
    </row>
    <row r="26694" spans="4:6">
      <c r="D26694" s="63"/>
      <c r="F26694" s="64"/>
    </row>
    <row r="26695" spans="4:6">
      <c r="D26695" s="63"/>
      <c r="F26695" s="64"/>
    </row>
    <row r="26696" spans="4:6">
      <c r="D26696" s="63"/>
      <c r="F26696" s="64"/>
    </row>
    <row r="26697" spans="4:6">
      <c r="D26697" s="63"/>
      <c r="F26697" s="64"/>
    </row>
    <row r="26698" spans="4:6">
      <c r="D26698" s="63"/>
      <c r="F26698" s="64"/>
    </row>
    <row r="26699" spans="4:6">
      <c r="D26699" s="63"/>
      <c r="F26699" s="64"/>
    </row>
    <row r="26700" spans="4:6">
      <c r="D26700" s="63"/>
      <c r="F26700" s="64"/>
    </row>
    <row r="26701" spans="4:6">
      <c r="D26701" s="63"/>
      <c r="F26701" s="64"/>
    </row>
    <row r="26702" spans="4:6">
      <c r="D26702" s="63"/>
      <c r="F26702" s="64"/>
    </row>
    <row r="26703" spans="4:6">
      <c r="D26703" s="63"/>
      <c r="F26703" s="64"/>
    </row>
    <row r="26704" spans="4:6">
      <c r="D26704" s="63"/>
      <c r="F26704" s="64"/>
    </row>
    <row r="26705" spans="4:6">
      <c r="D26705" s="63"/>
      <c r="F26705" s="64"/>
    </row>
    <row r="26706" spans="4:6">
      <c r="D26706" s="63"/>
      <c r="F26706" s="64"/>
    </row>
    <row r="26707" spans="4:6">
      <c r="D26707" s="63"/>
      <c r="F26707" s="64"/>
    </row>
    <row r="26708" spans="4:6">
      <c r="D26708" s="63"/>
      <c r="F26708" s="64"/>
    </row>
    <row r="26709" spans="4:6">
      <c r="D26709" s="63"/>
      <c r="F26709" s="64"/>
    </row>
    <row r="26710" spans="4:6">
      <c r="D26710" s="63"/>
      <c r="F26710" s="64"/>
    </row>
    <row r="26711" spans="4:6">
      <c r="D26711" s="63"/>
      <c r="F26711" s="64"/>
    </row>
    <row r="26712" spans="4:6">
      <c r="D26712" s="63"/>
      <c r="F26712" s="64"/>
    </row>
    <row r="26713" spans="4:6">
      <c r="D26713" s="63"/>
      <c r="F26713" s="64"/>
    </row>
    <row r="26714" spans="4:6">
      <c r="D26714" s="63"/>
      <c r="F26714" s="64"/>
    </row>
    <row r="26715" spans="4:6">
      <c r="D26715" s="63"/>
      <c r="F26715" s="64"/>
    </row>
    <row r="26716" spans="4:6">
      <c r="D26716" s="63"/>
      <c r="F26716" s="64"/>
    </row>
    <row r="26717" spans="4:6">
      <c r="D26717" s="63"/>
      <c r="F26717" s="64"/>
    </row>
    <row r="26718" spans="4:6">
      <c r="D26718" s="63"/>
      <c r="F26718" s="64"/>
    </row>
    <row r="26719" spans="4:6">
      <c r="D26719" s="63"/>
      <c r="F26719" s="64"/>
    </row>
    <row r="26720" spans="4:6">
      <c r="D26720" s="63"/>
      <c r="F26720" s="64"/>
    </row>
    <row r="26721" spans="4:6">
      <c r="D26721" s="63"/>
      <c r="F26721" s="64"/>
    </row>
    <row r="26722" spans="4:6">
      <c r="D26722" s="63"/>
      <c r="F26722" s="64"/>
    </row>
    <row r="26723" spans="4:6">
      <c r="D26723" s="63"/>
      <c r="F26723" s="64"/>
    </row>
    <row r="26724" spans="4:6">
      <c r="D26724" s="63"/>
      <c r="F26724" s="64"/>
    </row>
    <row r="26725" spans="4:6">
      <c r="D26725" s="63"/>
      <c r="F26725" s="64"/>
    </row>
    <row r="26726" spans="4:6">
      <c r="D26726" s="63"/>
      <c r="F26726" s="64"/>
    </row>
    <row r="26727" spans="4:6">
      <c r="D26727" s="63"/>
      <c r="F26727" s="64"/>
    </row>
    <row r="26728" spans="4:6">
      <c r="D26728" s="63"/>
      <c r="F26728" s="64"/>
    </row>
    <row r="26729" spans="4:6">
      <c r="D26729" s="63"/>
      <c r="F26729" s="64"/>
    </row>
    <row r="26730" spans="4:6">
      <c r="D26730" s="63"/>
      <c r="F26730" s="64"/>
    </row>
    <row r="26731" spans="4:6">
      <c r="D26731" s="63"/>
      <c r="F26731" s="64"/>
    </row>
    <row r="26732" spans="4:6">
      <c r="D26732" s="63"/>
      <c r="F26732" s="64"/>
    </row>
    <row r="26733" spans="4:6">
      <c r="D26733" s="63"/>
      <c r="F26733" s="64"/>
    </row>
    <row r="26734" spans="4:6">
      <c r="D26734" s="63"/>
      <c r="F26734" s="64"/>
    </row>
    <row r="26735" spans="4:6">
      <c r="D26735" s="63"/>
      <c r="F26735" s="64"/>
    </row>
    <row r="26736" spans="4:6">
      <c r="D26736" s="63"/>
      <c r="F26736" s="64"/>
    </row>
    <row r="26737" spans="4:6">
      <c r="D26737" s="63"/>
      <c r="F26737" s="64"/>
    </row>
    <row r="26738" spans="4:6">
      <c r="D26738" s="63"/>
      <c r="F26738" s="64"/>
    </row>
    <row r="26739" spans="4:6">
      <c r="D26739" s="63"/>
      <c r="F26739" s="64"/>
    </row>
    <row r="26740" spans="4:6">
      <c r="D26740" s="63"/>
      <c r="F26740" s="64"/>
    </row>
    <row r="26741" spans="4:6">
      <c r="D26741" s="63"/>
      <c r="F26741" s="64"/>
    </row>
    <row r="26742" spans="4:6">
      <c r="D26742" s="63"/>
      <c r="F26742" s="64"/>
    </row>
    <row r="26743" spans="4:6">
      <c r="D26743" s="63"/>
      <c r="F26743" s="64"/>
    </row>
    <row r="26744" spans="4:6">
      <c r="D26744" s="63"/>
      <c r="F26744" s="64"/>
    </row>
    <row r="26745" spans="4:6">
      <c r="D26745" s="63"/>
      <c r="F26745" s="64"/>
    </row>
    <row r="26746" spans="4:6">
      <c r="D26746" s="63"/>
      <c r="F26746" s="64"/>
    </row>
    <row r="26747" spans="4:6">
      <c r="D26747" s="63"/>
      <c r="F26747" s="64"/>
    </row>
    <row r="26748" spans="4:6">
      <c r="D26748" s="63"/>
      <c r="F26748" s="64"/>
    </row>
    <row r="26749" spans="4:6">
      <c r="D26749" s="63"/>
      <c r="F26749" s="64"/>
    </row>
    <row r="26750" spans="4:6">
      <c r="D26750" s="63"/>
      <c r="F26750" s="64"/>
    </row>
    <row r="26751" spans="4:6">
      <c r="D26751" s="63"/>
      <c r="F26751" s="64"/>
    </row>
    <row r="26752" spans="4:6">
      <c r="D26752" s="63"/>
      <c r="F26752" s="64"/>
    </row>
    <row r="26753" spans="4:6">
      <c r="D26753" s="63"/>
      <c r="F26753" s="64"/>
    </row>
    <row r="26754" spans="4:6">
      <c r="D26754" s="63"/>
      <c r="F26754" s="64"/>
    </row>
    <row r="26755" spans="4:6">
      <c r="D26755" s="63"/>
      <c r="F26755" s="64"/>
    </row>
    <row r="26756" spans="4:6">
      <c r="D26756" s="63"/>
      <c r="F26756" s="64"/>
    </row>
    <row r="26757" spans="4:6">
      <c r="D26757" s="63"/>
      <c r="F26757" s="64"/>
    </row>
    <row r="26758" spans="4:6">
      <c r="D26758" s="63"/>
      <c r="F26758" s="64"/>
    </row>
    <row r="26759" spans="4:6">
      <c r="D26759" s="63"/>
      <c r="F26759" s="64"/>
    </row>
    <row r="26760" spans="4:6">
      <c r="D26760" s="63"/>
      <c r="F26760" s="64"/>
    </row>
    <row r="26761" spans="4:6">
      <c r="D26761" s="63"/>
      <c r="F26761" s="64"/>
    </row>
    <row r="26762" spans="4:6">
      <c r="D26762" s="63"/>
      <c r="F26762" s="64"/>
    </row>
    <row r="26763" spans="4:6">
      <c r="D26763" s="63"/>
      <c r="F26763" s="64"/>
    </row>
    <row r="26764" spans="4:6">
      <c r="D26764" s="63"/>
      <c r="F26764" s="64"/>
    </row>
    <row r="26765" spans="4:6">
      <c r="D26765" s="63"/>
      <c r="F26765" s="64"/>
    </row>
    <row r="26766" spans="4:6">
      <c r="D26766" s="63"/>
      <c r="F26766" s="64"/>
    </row>
    <row r="26767" spans="4:6">
      <c r="D26767" s="63"/>
      <c r="F26767" s="64"/>
    </row>
    <row r="26768" spans="4:6">
      <c r="D26768" s="63"/>
      <c r="F26768" s="64"/>
    </row>
    <row r="26769" spans="4:6">
      <c r="D26769" s="63"/>
      <c r="F26769" s="64"/>
    </row>
    <row r="26770" spans="4:6">
      <c r="D26770" s="63"/>
      <c r="F26770" s="64"/>
    </row>
    <row r="26771" spans="4:6">
      <c r="D26771" s="63"/>
      <c r="F26771" s="64"/>
    </row>
    <row r="26772" spans="4:6">
      <c r="D26772" s="63"/>
      <c r="F26772" s="64"/>
    </row>
    <row r="26773" spans="4:6">
      <c r="D26773" s="63"/>
      <c r="F26773" s="64"/>
    </row>
    <row r="26774" spans="4:6">
      <c r="D26774" s="63"/>
      <c r="F26774" s="64"/>
    </row>
    <row r="26775" spans="4:6">
      <c r="D26775" s="63"/>
      <c r="F26775" s="64"/>
    </row>
    <row r="26776" spans="4:6">
      <c r="D26776" s="63"/>
      <c r="F26776" s="64"/>
    </row>
    <row r="26777" spans="4:6">
      <c r="D26777" s="63"/>
      <c r="F26777" s="64"/>
    </row>
    <row r="26778" spans="4:6">
      <c r="D26778" s="63"/>
      <c r="F26778" s="64"/>
    </row>
    <row r="26779" spans="4:6">
      <c r="D26779" s="63"/>
      <c r="F26779" s="64"/>
    </row>
    <row r="26780" spans="4:6">
      <c r="D26780" s="63"/>
      <c r="F26780" s="64"/>
    </row>
    <row r="26781" spans="4:6">
      <c r="D26781" s="63"/>
      <c r="F26781" s="64"/>
    </row>
    <row r="26782" spans="4:6">
      <c r="D26782" s="63"/>
      <c r="F26782" s="64"/>
    </row>
    <row r="26783" spans="4:6">
      <c r="D26783" s="63"/>
      <c r="F26783" s="64"/>
    </row>
    <row r="26784" spans="4:6">
      <c r="D26784" s="63"/>
      <c r="F26784" s="64"/>
    </row>
    <row r="26785" spans="4:6">
      <c r="D26785" s="63"/>
      <c r="F26785" s="64"/>
    </row>
    <row r="26786" spans="4:6">
      <c r="D26786" s="63"/>
      <c r="F26786" s="64"/>
    </row>
    <row r="26787" spans="4:6">
      <c r="D26787" s="63"/>
      <c r="F26787" s="64"/>
    </row>
    <row r="26788" spans="4:6">
      <c r="D26788" s="63"/>
      <c r="F26788" s="64"/>
    </row>
    <row r="26789" spans="4:6">
      <c r="D26789" s="63"/>
      <c r="F26789" s="64"/>
    </row>
    <row r="26790" spans="4:6">
      <c r="D26790" s="63"/>
      <c r="F26790" s="64"/>
    </row>
    <row r="26791" spans="4:6">
      <c r="D26791" s="63"/>
      <c r="F26791" s="64"/>
    </row>
    <row r="26792" spans="4:6">
      <c r="D26792" s="63"/>
      <c r="F26792" s="64"/>
    </row>
    <row r="26793" spans="4:6">
      <c r="D26793" s="63"/>
      <c r="F26793" s="64"/>
    </row>
    <row r="26794" spans="4:6">
      <c r="D26794" s="63"/>
      <c r="F26794" s="64"/>
    </row>
    <row r="26795" spans="4:6">
      <c r="D26795" s="63"/>
      <c r="F26795" s="64"/>
    </row>
    <row r="26796" spans="4:6">
      <c r="D26796" s="63"/>
      <c r="F26796" s="64"/>
    </row>
    <row r="26797" spans="4:6">
      <c r="D26797" s="63"/>
      <c r="F26797" s="64"/>
    </row>
    <row r="26798" spans="4:6">
      <c r="D26798" s="63"/>
      <c r="F26798" s="64"/>
    </row>
    <row r="26799" spans="4:6">
      <c r="D26799" s="63"/>
      <c r="F26799" s="64"/>
    </row>
    <row r="26800" spans="4:6">
      <c r="D26800" s="63"/>
      <c r="F26800" s="64"/>
    </row>
    <row r="26801" spans="4:6">
      <c r="D26801" s="63"/>
      <c r="F26801" s="64"/>
    </row>
    <row r="26802" spans="4:6">
      <c r="D26802" s="63"/>
      <c r="F26802" s="64"/>
    </row>
    <row r="26803" spans="4:6">
      <c r="D26803" s="63"/>
      <c r="F26803" s="64"/>
    </row>
    <row r="26804" spans="4:6">
      <c r="D26804" s="63"/>
      <c r="F26804" s="64"/>
    </row>
    <row r="26805" spans="4:6">
      <c r="D26805" s="63"/>
      <c r="F26805" s="64"/>
    </row>
    <row r="26806" spans="4:6">
      <c r="D26806" s="63"/>
      <c r="F26806" s="64"/>
    </row>
    <row r="26807" spans="4:6">
      <c r="D26807" s="63"/>
      <c r="F26807" s="64"/>
    </row>
    <row r="26808" spans="4:6">
      <c r="D26808" s="63"/>
      <c r="F26808" s="64"/>
    </row>
    <row r="26809" spans="4:6">
      <c r="D26809" s="63"/>
      <c r="F26809" s="64"/>
    </row>
    <row r="26810" spans="4:6">
      <c r="D26810" s="63"/>
      <c r="F26810" s="64"/>
    </row>
    <row r="26811" spans="4:6">
      <c r="D26811" s="63"/>
      <c r="F26811" s="64"/>
    </row>
    <row r="26812" spans="4:6">
      <c r="D26812" s="63"/>
      <c r="F26812" s="64"/>
    </row>
    <row r="26813" spans="4:6">
      <c r="D26813" s="63"/>
      <c r="F26813" s="64"/>
    </row>
    <row r="26814" spans="4:6">
      <c r="D26814" s="63"/>
      <c r="F26814" s="64"/>
    </row>
    <row r="26815" spans="4:6">
      <c r="D26815" s="63"/>
      <c r="F26815" s="64"/>
    </row>
    <row r="26816" spans="4:6">
      <c r="D26816" s="63"/>
      <c r="F26816" s="64"/>
    </row>
    <row r="26817" spans="4:6">
      <c r="D26817" s="63"/>
      <c r="F26817" s="64"/>
    </row>
    <row r="26818" spans="4:6">
      <c r="D26818" s="63"/>
      <c r="F26818" s="64"/>
    </row>
    <row r="26819" spans="4:6">
      <c r="D26819" s="63"/>
      <c r="F26819" s="64"/>
    </row>
    <row r="26820" spans="4:6">
      <c r="D26820" s="63"/>
      <c r="F26820" s="64"/>
    </row>
    <row r="26821" spans="4:6">
      <c r="D26821" s="63"/>
      <c r="F26821" s="64"/>
    </row>
    <row r="26822" spans="4:6">
      <c r="D26822" s="63"/>
      <c r="F26822" s="64"/>
    </row>
    <row r="26823" spans="4:6">
      <c r="D26823" s="63"/>
      <c r="F26823" s="64"/>
    </row>
    <row r="26824" spans="4:6">
      <c r="D26824" s="63"/>
      <c r="F26824" s="64"/>
    </row>
    <row r="26825" spans="4:6">
      <c r="D26825" s="63"/>
      <c r="F26825" s="64"/>
    </row>
    <row r="26826" spans="4:6">
      <c r="D26826" s="63"/>
      <c r="F26826" s="64"/>
    </row>
    <row r="26827" spans="4:6">
      <c r="D26827" s="63"/>
      <c r="F26827" s="64"/>
    </row>
    <row r="26828" spans="4:6">
      <c r="D26828" s="63"/>
      <c r="F26828" s="64"/>
    </row>
    <row r="26829" spans="4:6">
      <c r="D26829" s="63"/>
      <c r="F26829" s="64"/>
    </row>
    <row r="26830" spans="4:6">
      <c r="D26830" s="63"/>
      <c r="F26830" s="64"/>
    </row>
    <row r="26831" spans="4:6">
      <c r="D26831" s="63"/>
      <c r="F26831" s="64"/>
    </row>
    <row r="26832" spans="4:6">
      <c r="D26832" s="63"/>
      <c r="F26832" s="64"/>
    </row>
    <row r="26833" spans="4:6">
      <c r="D26833" s="63"/>
      <c r="F26833" s="64"/>
    </row>
    <row r="26834" spans="4:6">
      <c r="D26834" s="63"/>
      <c r="F26834" s="64"/>
    </row>
    <row r="26835" spans="4:6">
      <c r="D26835" s="63"/>
      <c r="F26835" s="64"/>
    </row>
    <row r="26836" spans="4:6">
      <c r="D26836" s="63"/>
      <c r="F26836" s="64"/>
    </row>
    <row r="26837" spans="4:6">
      <c r="D26837" s="63"/>
      <c r="F26837" s="64"/>
    </row>
    <row r="26838" spans="4:6">
      <c r="D26838" s="63"/>
      <c r="F26838" s="64"/>
    </row>
    <row r="26839" spans="4:6">
      <c r="D26839" s="63"/>
      <c r="F26839" s="64"/>
    </row>
    <row r="26840" spans="4:6">
      <c r="D26840" s="63"/>
      <c r="F26840" s="64"/>
    </row>
    <row r="26841" spans="4:6">
      <c r="D26841" s="63"/>
      <c r="F26841" s="64"/>
    </row>
    <row r="26842" spans="4:6">
      <c r="D26842" s="63"/>
      <c r="F26842" s="64"/>
    </row>
    <row r="26843" spans="4:6">
      <c r="D26843" s="63"/>
      <c r="F26843" s="64"/>
    </row>
    <row r="26844" spans="4:6">
      <c r="D26844" s="63"/>
      <c r="F26844" s="64"/>
    </row>
    <row r="26845" spans="4:6">
      <c r="D26845" s="63"/>
      <c r="F26845" s="64"/>
    </row>
    <row r="26846" spans="4:6">
      <c r="D26846" s="63"/>
      <c r="F26846" s="64"/>
    </row>
    <row r="26847" spans="4:6">
      <c r="D26847" s="63"/>
      <c r="F26847" s="64"/>
    </row>
    <row r="26848" spans="4:6">
      <c r="D26848" s="63"/>
      <c r="F26848" s="64"/>
    </row>
    <row r="26849" spans="4:6">
      <c r="D26849" s="63"/>
      <c r="F26849" s="64"/>
    </row>
    <row r="26850" spans="4:6">
      <c r="D26850" s="63"/>
      <c r="F26850" s="64"/>
    </row>
    <row r="26851" spans="4:6">
      <c r="D26851" s="63"/>
      <c r="F26851" s="64"/>
    </row>
    <row r="26852" spans="4:6">
      <c r="D26852" s="63"/>
      <c r="F26852" s="64"/>
    </row>
    <row r="26853" spans="4:6">
      <c r="D26853" s="63"/>
      <c r="F26853" s="64"/>
    </row>
    <row r="26854" spans="4:6">
      <c r="D26854" s="63"/>
      <c r="F26854" s="64"/>
    </row>
    <row r="26855" spans="4:6">
      <c r="D26855" s="63"/>
      <c r="F26855" s="64"/>
    </row>
    <row r="26856" spans="4:6">
      <c r="D26856" s="63"/>
      <c r="F26856" s="64"/>
    </row>
    <row r="26857" spans="4:6">
      <c r="D26857" s="63"/>
      <c r="F26857" s="64"/>
    </row>
    <row r="26858" spans="4:6">
      <c r="D26858" s="63"/>
      <c r="F26858" s="64"/>
    </row>
    <row r="26859" spans="4:6">
      <c r="D26859" s="63"/>
      <c r="F26859" s="64"/>
    </row>
    <row r="26860" spans="4:6">
      <c r="D26860" s="63"/>
      <c r="F26860" s="64"/>
    </row>
    <row r="26861" spans="4:6">
      <c r="D26861" s="63"/>
      <c r="F26861" s="64"/>
    </row>
    <row r="26862" spans="4:6">
      <c r="D26862" s="63"/>
      <c r="F26862" s="64"/>
    </row>
    <row r="26863" spans="4:6">
      <c r="D26863" s="63"/>
      <c r="F26863" s="64"/>
    </row>
    <row r="26864" spans="4:6">
      <c r="D26864" s="63"/>
      <c r="F26864" s="64"/>
    </row>
    <row r="26865" spans="4:6">
      <c r="D26865" s="63"/>
      <c r="F26865" s="64"/>
    </row>
    <row r="26866" spans="4:6">
      <c r="D26866" s="63"/>
      <c r="F26866" s="64"/>
    </row>
    <row r="26867" spans="4:6">
      <c r="D26867" s="63"/>
      <c r="F26867" s="64"/>
    </row>
    <row r="26868" spans="4:6">
      <c r="D26868" s="63"/>
      <c r="F26868" s="64"/>
    </row>
    <row r="26869" spans="4:6">
      <c r="D26869" s="63"/>
      <c r="F26869" s="64"/>
    </row>
    <row r="26870" spans="4:6">
      <c r="D26870" s="63"/>
      <c r="F26870" s="64"/>
    </row>
    <row r="26871" spans="4:6">
      <c r="D26871" s="63"/>
      <c r="F26871" s="64"/>
    </row>
    <row r="26872" spans="4:6">
      <c r="D26872" s="63"/>
      <c r="F26872" s="64"/>
    </row>
    <row r="26873" spans="4:6">
      <c r="D26873" s="63"/>
      <c r="F26873" s="64"/>
    </row>
    <row r="26874" spans="4:6">
      <c r="D26874" s="63"/>
      <c r="F26874" s="64"/>
    </row>
    <row r="26875" spans="4:6">
      <c r="D26875" s="63"/>
      <c r="F26875" s="64"/>
    </row>
    <row r="26876" spans="4:6">
      <c r="D26876" s="63"/>
      <c r="F26876" s="64"/>
    </row>
    <row r="26877" spans="4:6">
      <c r="D26877" s="63"/>
      <c r="F26877" s="64"/>
    </row>
    <row r="26878" spans="4:6">
      <c r="D26878" s="63"/>
      <c r="F26878" s="64"/>
    </row>
    <row r="26879" spans="4:6">
      <c r="D26879" s="63"/>
      <c r="F26879" s="64"/>
    </row>
    <row r="26880" spans="4:6">
      <c r="D26880" s="63"/>
      <c r="F26880" s="64"/>
    </row>
    <row r="26881" spans="4:6">
      <c r="D26881" s="63"/>
      <c r="F26881" s="64"/>
    </row>
    <row r="26882" spans="4:6">
      <c r="D26882" s="63"/>
      <c r="F26882" s="64"/>
    </row>
    <row r="26883" spans="4:6">
      <c r="D26883" s="63"/>
      <c r="F26883" s="64"/>
    </row>
    <row r="26884" spans="4:6">
      <c r="D26884" s="63"/>
      <c r="F26884" s="64"/>
    </row>
    <row r="26885" spans="4:6">
      <c r="D26885" s="63"/>
      <c r="F26885" s="64"/>
    </row>
    <row r="26886" spans="4:6">
      <c r="D26886" s="63"/>
      <c r="F26886" s="64"/>
    </row>
    <row r="26887" spans="4:6">
      <c r="D26887" s="63"/>
      <c r="F26887" s="64"/>
    </row>
    <row r="26888" spans="4:6">
      <c r="D26888" s="63"/>
      <c r="F26888" s="64"/>
    </row>
    <row r="26889" spans="4:6">
      <c r="D26889" s="63"/>
      <c r="F26889" s="64"/>
    </row>
    <row r="26890" spans="4:6">
      <c r="D26890" s="63"/>
      <c r="F26890" s="64"/>
    </row>
    <row r="26891" spans="4:6">
      <c r="D26891" s="63"/>
      <c r="F26891" s="64"/>
    </row>
    <row r="26892" spans="4:6">
      <c r="D26892" s="63"/>
      <c r="F26892" s="64"/>
    </row>
    <row r="26893" spans="4:6">
      <c r="D26893" s="63"/>
      <c r="F26893" s="64"/>
    </row>
    <row r="26894" spans="4:6">
      <c r="D26894" s="63"/>
      <c r="F26894" s="64"/>
    </row>
    <row r="26895" spans="4:6">
      <c r="D26895" s="63"/>
      <c r="F26895" s="64"/>
    </row>
    <row r="26896" spans="4:6">
      <c r="D26896" s="63"/>
      <c r="F26896" s="64"/>
    </row>
    <row r="26897" spans="4:6">
      <c r="D26897" s="63"/>
      <c r="F26897" s="64"/>
    </row>
    <row r="26898" spans="4:6">
      <c r="D26898" s="63"/>
      <c r="F26898" s="64"/>
    </row>
    <row r="26899" spans="4:6">
      <c r="D26899" s="63"/>
      <c r="F26899" s="64"/>
    </row>
    <row r="26900" spans="4:6">
      <c r="D26900" s="63"/>
      <c r="F26900" s="64"/>
    </row>
    <row r="26901" spans="4:6">
      <c r="D26901" s="63"/>
      <c r="F26901" s="64"/>
    </row>
    <row r="26902" spans="4:6">
      <c r="D26902" s="63"/>
      <c r="F26902" s="64"/>
    </row>
    <row r="26903" spans="4:6">
      <c r="D26903" s="63"/>
      <c r="F26903" s="64"/>
    </row>
    <row r="26904" spans="4:6">
      <c r="D26904" s="63"/>
      <c r="F26904" s="64"/>
    </row>
    <row r="26905" spans="4:6">
      <c r="D26905" s="63"/>
      <c r="F26905" s="64"/>
    </row>
    <row r="26906" spans="4:6">
      <c r="D26906" s="63"/>
      <c r="F26906" s="64"/>
    </row>
    <row r="26907" spans="4:6">
      <c r="D26907" s="63"/>
      <c r="F26907" s="64"/>
    </row>
    <row r="26908" spans="4:6">
      <c r="D26908" s="63"/>
      <c r="F26908" s="64"/>
    </row>
    <row r="26909" spans="4:6">
      <c r="D26909" s="63"/>
      <c r="F26909" s="64"/>
    </row>
    <row r="26910" spans="4:6">
      <c r="D26910" s="63"/>
      <c r="F26910" s="64"/>
    </row>
    <row r="26911" spans="4:6">
      <c r="D26911" s="63"/>
      <c r="F26911" s="64"/>
    </row>
    <row r="26912" spans="4:6">
      <c r="D26912" s="63"/>
      <c r="F26912" s="64"/>
    </row>
    <row r="26913" spans="4:6">
      <c r="D26913" s="63"/>
      <c r="F26913" s="64"/>
    </row>
    <row r="26914" spans="4:6">
      <c r="D26914" s="63"/>
      <c r="F26914" s="64"/>
    </row>
    <row r="26915" spans="4:6">
      <c r="D26915" s="63"/>
      <c r="F26915" s="64"/>
    </row>
    <row r="26916" spans="4:6">
      <c r="D26916" s="63"/>
      <c r="F26916" s="64"/>
    </row>
    <row r="26917" spans="4:6">
      <c r="D26917" s="63"/>
      <c r="F26917" s="64"/>
    </row>
    <row r="26918" spans="4:6">
      <c r="D26918" s="63"/>
      <c r="F26918" s="64"/>
    </row>
    <row r="26919" spans="4:6">
      <c r="D26919" s="63"/>
      <c r="F26919" s="64"/>
    </row>
    <row r="26920" spans="4:6">
      <c r="D26920" s="63"/>
      <c r="F26920" s="64"/>
    </row>
    <row r="26921" spans="4:6">
      <c r="D26921" s="63"/>
      <c r="F26921" s="64"/>
    </row>
    <row r="26922" spans="4:6">
      <c r="D26922" s="63"/>
      <c r="F26922" s="64"/>
    </row>
    <row r="26923" spans="4:6">
      <c r="D26923" s="63"/>
      <c r="F26923" s="64"/>
    </row>
    <row r="26924" spans="4:6">
      <c r="D26924" s="63"/>
      <c r="F26924" s="64"/>
    </row>
    <row r="26925" spans="4:6">
      <c r="D26925" s="63"/>
      <c r="F26925" s="64"/>
    </row>
    <row r="26926" spans="4:6">
      <c r="D26926" s="63"/>
      <c r="F26926" s="64"/>
    </row>
    <row r="26927" spans="4:6">
      <c r="D26927" s="63"/>
      <c r="F26927" s="64"/>
    </row>
    <row r="26928" spans="4:6">
      <c r="D26928" s="63"/>
      <c r="F26928" s="64"/>
    </row>
    <row r="26929" spans="4:6">
      <c r="D26929" s="63"/>
      <c r="F26929" s="64"/>
    </row>
    <row r="26930" spans="4:6">
      <c r="D26930" s="63"/>
      <c r="F26930" s="64"/>
    </row>
    <row r="26931" spans="4:6">
      <c r="D26931" s="63"/>
      <c r="F26931" s="64"/>
    </row>
    <row r="26932" spans="4:6">
      <c r="D26932" s="63"/>
      <c r="F26932" s="64"/>
    </row>
    <row r="26933" spans="4:6">
      <c r="D26933" s="63"/>
      <c r="F26933" s="64"/>
    </row>
    <row r="26934" spans="4:6">
      <c r="D26934" s="63"/>
      <c r="F26934" s="64"/>
    </row>
    <row r="26935" spans="4:6">
      <c r="D26935" s="63"/>
      <c r="F26935" s="64"/>
    </row>
    <row r="26936" spans="4:6">
      <c r="D26936" s="63"/>
      <c r="F26936" s="64"/>
    </row>
    <row r="26937" spans="4:6">
      <c r="D26937" s="63"/>
      <c r="F26937" s="64"/>
    </row>
    <row r="26938" spans="4:6">
      <c r="D26938" s="63"/>
      <c r="F26938" s="64"/>
    </row>
    <row r="26939" spans="4:6">
      <c r="D26939" s="63"/>
      <c r="F26939" s="64"/>
    </row>
    <row r="26940" spans="4:6">
      <c r="D26940" s="63"/>
      <c r="F26940" s="64"/>
    </row>
    <row r="26941" spans="4:6">
      <c r="D26941" s="63"/>
      <c r="F26941" s="64"/>
    </row>
    <row r="26942" spans="4:6">
      <c r="D26942" s="63"/>
      <c r="F26942" s="64"/>
    </row>
    <row r="26943" spans="4:6">
      <c r="D26943" s="63"/>
      <c r="F26943" s="64"/>
    </row>
    <row r="26944" spans="4:6">
      <c r="D26944" s="63"/>
      <c r="F26944" s="64"/>
    </row>
    <row r="26945" spans="4:6">
      <c r="D26945" s="63"/>
      <c r="F26945" s="64"/>
    </row>
    <row r="26946" spans="4:6">
      <c r="D26946" s="63"/>
      <c r="F26946" s="64"/>
    </row>
    <row r="26947" spans="4:6">
      <c r="D26947" s="63"/>
      <c r="F26947" s="64"/>
    </row>
    <row r="26948" spans="4:6">
      <c r="D26948" s="63"/>
      <c r="F26948" s="64"/>
    </row>
    <row r="26949" spans="4:6">
      <c r="D26949" s="63"/>
      <c r="F26949" s="64"/>
    </row>
    <row r="26950" spans="4:6">
      <c r="D26950" s="63"/>
      <c r="F26950" s="64"/>
    </row>
    <row r="26951" spans="4:6">
      <c r="D26951" s="63"/>
      <c r="F26951" s="64"/>
    </row>
    <row r="26952" spans="4:6">
      <c r="D26952" s="63"/>
      <c r="F26952" s="64"/>
    </row>
    <row r="26953" spans="4:6">
      <c r="D26953" s="63"/>
      <c r="F26953" s="64"/>
    </row>
    <row r="26954" spans="4:6">
      <c r="D26954" s="63"/>
      <c r="F26954" s="64"/>
    </row>
    <row r="26955" spans="4:6">
      <c r="D26955" s="63"/>
      <c r="F26955" s="64"/>
    </row>
    <row r="26956" spans="4:6">
      <c r="D26956" s="63"/>
      <c r="F26956" s="64"/>
    </row>
    <row r="26957" spans="4:6">
      <c r="D26957" s="63"/>
      <c r="F26957" s="64"/>
    </row>
    <row r="26958" spans="4:6">
      <c r="D26958" s="63"/>
      <c r="F26958" s="64"/>
    </row>
    <row r="26959" spans="4:6">
      <c r="D26959" s="63"/>
      <c r="F26959" s="64"/>
    </row>
    <row r="26960" spans="4:6">
      <c r="D26960" s="63"/>
      <c r="F26960" s="64"/>
    </row>
    <row r="26961" spans="4:6">
      <c r="D26961" s="63"/>
      <c r="F26961" s="64"/>
    </row>
    <row r="26962" spans="4:6">
      <c r="D26962" s="63"/>
      <c r="F26962" s="64"/>
    </row>
    <row r="26963" spans="4:6">
      <c r="D26963" s="63"/>
      <c r="F26963" s="64"/>
    </row>
    <row r="26964" spans="4:6">
      <c r="D26964" s="63"/>
      <c r="F26964" s="64"/>
    </row>
    <row r="26965" spans="4:6">
      <c r="D26965" s="63"/>
      <c r="F26965" s="64"/>
    </row>
    <row r="26966" spans="4:6">
      <c r="D26966" s="63"/>
      <c r="F26966" s="64"/>
    </row>
    <row r="26967" spans="4:6">
      <c r="D26967" s="63"/>
      <c r="F26967" s="64"/>
    </row>
    <row r="26968" spans="4:6">
      <c r="D26968" s="63"/>
      <c r="F26968" s="64"/>
    </row>
    <row r="26969" spans="4:6">
      <c r="D26969" s="63"/>
      <c r="F26969" s="64"/>
    </row>
    <row r="26970" spans="4:6">
      <c r="D26970" s="63"/>
      <c r="F26970" s="64"/>
    </row>
    <row r="26971" spans="4:6">
      <c r="D26971" s="63"/>
      <c r="F26971" s="64"/>
    </row>
    <row r="26972" spans="4:6">
      <c r="D26972" s="63"/>
      <c r="F26972" s="64"/>
    </row>
    <row r="26973" spans="4:6">
      <c r="D26973" s="63"/>
      <c r="F26973" s="64"/>
    </row>
    <row r="26974" spans="4:6">
      <c r="D26974" s="63"/>
      <c r="F26974" s="64"/>
    </row>
    <row r="26975" spans="4:6">
      <c r="D26975" s="63"/>
      <c r="F26975" s="64"/>
    </row>
    <row r="26976" spans="4:6">
      <c r="D26976" s="63"/>
      <c r="F26976" s="64"/>
    </row>
    <row r="26977" spans="4:6">
      <c r="D26977" s="63"/>
      <c r="F26977" s="64"/>
    </row>
    <row r="26978" spans="4:6">
      <c r="D26978" s="63"/>
      <c r="F26978" s="64"/>
    </row>
    <row r="26979" spans="4:6">
      <c r="D26979" s="63"/>
      <c r="F26979" s="64"/>
    </row>
    <row r="26980" spans="4:6">
      <c r="D26980" s="63"/>
      <c r="F26980" s="64"/>
    </row>
    <row r="26981" spans="4:6">
      <c r="D26981" s="63"/>
      <c r="F26981" s="64"/>
    </row>
    <row r="26982" spans="4:6">
      <c r="D26982" s="63"/>
      <c r="F26982" s="64"/>
    </row>
    <row r="26983" spans="4:6">
      <c r="D26983" s="63"/>
      <c r="F26983" s="64"/>
    </row>
    <row r="26984" spans="4:6">
      <c r="D26984" s="63"/>
      <c r="F26984" s="64"/>
    </row>
    <row r="26985" spans="4:6">
      <c r="D26985" s="63"/>
      <c r="F26985" s="64"/>
    </row>
    <row r="26986" spans="4:6">
      <c r="D26986" s="63"/>
      <c r="F26986" s="64"/>
    </row>
    <row r="26987" spans="4:6">
      <c r="D26987" s="63"/>
      <c r="F26987" s="64"/>
    </row>
    <row r="26988" spans="4:6">
      <c r="D26988" s="63"/>
      <c r="F26988" s="64"/>
    </row>
    <row r="26989" spans="4:6">
      <c r="D26989" s="63"/>
      <c r="F26989" s="64"/>
    </row>
    <row r="26990" spans="4:6">
      <c r="D26990" s="63"/>
      <c r="F26990" s="64"/>
    </row>
    <row r="26991" spans="4:6">
      <c r="D26991" s="63"/>
      <c r="F26991" s="64"/>
    </row>
    <row r="26992" spans="4:6">
      <c r="D26992" s="63"/>
      <c r="F26992" s="64"/>
    </row>
    <row r="26993" spans="4:6">
      <c r="D26993" s="63"/>
      <c r="F26993" s="64"/>
    </row>
    <row r="26994" spans="4:6">
      <c r="D26994" s="63"/>
      <c r="F26994" s="64"/>
    </row>
    <row r="26995" spans="4:6">
      <c r="D26995" s="63"/>
      <c r="F26995" s="64"/>
    </row>
    <row r="26996" spans="4:6">
      <c r="D26996" s="63"/>
      <c r="F26996" s="64"/>
    </row>
    <row r="26997" spans="4:6">
      <c r="D26997" s="63"/>
      <c r="F26997" s="64"/>
    </row>
    <row r="26998" spans="4:6">
      <c r="D26998" s="63"/>
      <c r="F26998" s="64"/>
    </row>
    <row r="26999" spans="4:6">
      <c r="D26999" s="63"/>
      <c r="F26999" s="64"/>
    </row>
    <row r="27000" spans="4:6">
      <c r="D27000" s="63"/>
      <c r="F27000" s="64"/>
    </row>
    <row r="27001" spans="4:6">
      <c r="D27001" s="63"/>
      <c r="F27001" s="64"/>
    </row>
    <row r="27002" spans="4:6">
      <c r="D27002" s="63"/>
      <c r="F27002" s="64"/>
    </row>
    <row r="27003" spans="4:6">
      <c r="D27003" s="63"/>
      <c r="F27003" s="64"/>
    </row>
    <row r="27004" spans="4:6">
      <c r="D27004" s="63"/>
      <c r="F27004" s="64"/>
    </row>
    <row r="27005" spans="4:6">
      <c r="D27005" s="63"/>
      <c r="F27005" s="64"/>
    </row>
    <row r="27006" spans="4:6">
      <c r="D27006" s="63"/>
      <c r="F27006" s="64"/>
    </row>
    <row r="27007" spans="4:6">
      <c r="D27007" s="63"/>
      <c r="F27007" s="64"/>
    </row>
    <row r="27008" spans="4:6">
      <c r="D27008" s="63"/>
      <c r="F27008" s="64"/>
    </row>
    <row r="27009" spans="4:6">
      <c r="D27009" s="63"/>
      <c r="F27009" s="64"/>
    </row>
    <row r="27010" spans="4:6">
      <c r="D27010" s="63"/>
      <c r="F27010" s="64"/>
    </row>
    <row r="27011" spans="4:6">
      <c r="D27011" s="63"/>
      <c r="F27011" s="64"/>
    </row>
    <row r="27012" spans="4:6">
      <c r="D27012" s="63"/>
      <c r="F27012" s="64"/>
    </row>
    <row r="27013" spans="4:6">
      <c r="D27013" s="63"/>
      <c r="F27013" s="64"/>
    </row>
    <row r="27014" spans="4:6">
      <c r="D27014" s="63"/>
      <c r="F27014" s="64"/>
    </row>
    <row r="27015" spans="4:6">
      <c r="D27015" s="63"/>
      <c r="F27015" s="64"/>
    </row>
    <row r="27016" spans="4:6">
      <c r="D27016" s="63"/>
      <c r="F27016" s="64"/>
    </row>
    <row r="27017" spans="4:6">
      <c r="D27017" s="63"/>
      <c r="F27017" s="64"/>
    </row>
    <row r="27018" spans="4:6">
      <c r="D27018" s="63"/>
      <c r="F27018" s="64"/>
    </row>
    <row r="27019" spans="4:6">
      <c r="D27019" s="63"/>
      <c r="F27019" s="64"/>
    </row>
    <row r="27020" spans="4:6">
      <c r="D27020" s="63"/>
      <c r="F27020" s="64"/>
    </row>
    <row r="27021" spans="4:6">
      <c r="D27021" s="63"/>
      <c r="F27021" s="64"/>
    </row>
    <row r="27022" spans="4:6">
      <c r="D27022" s="63"/>
      <c r="F27022" s="64"/>
    </row>
    <row r="27023" spans="4:6">
      <c r="D27023" s="63"/>
      <c r="F27023" s="64"/>
    </row>
    <row r="27024" spans="4:6">
      <c r="D27024" s="63"/>
      <c r="F27024" s="64"/>
    </row>
    <row r="27025" spans="4:6">
      <c r="D27025" s="63"/>
      <c r="F27025" s="64"/>
    </row>
    <row r="27026" spans="4:6">
      <c r="D27026" s="63"/>
      <c r="F27026" s="64"/>
    </row>
    <row r="27027" spans="4:6">
      <c r="D27027" s="63"/>
      <c r="F27027" s="64"/>
    </row>
    <row r="27028" spans="4:6">
      <c r="D27028" s="63"/>
      <c r="F27028" s="64"/>
    </row>
    <row r="27029" spans="4:6">
      <c r="D27029" s="63"/>
      <c r="F27029" s="64"/>
    </row>
    <row r="27030" spans="4:6">
      <c r="D27030" s="63"/>
      <c r="F27030" s="64"/>
    </row>
    <row r="27031" spans="4:6">
      <c r="D27031" s="63"/>
      <c r="F27031" s="64"/>
    </row>
    <row r="27032" spans="4:6">
      <c r="D27032" s="63"/>
      <c r="F27032" s="64"/>
    </row>
    <row r="27033" spans="4:6">
      <c r="D27033" s="63"/>
      <c r="F27033" s="64"/>
    </row>
    <row r="27034" spans="4:6">
      <c r="D27034" s="63"/>
      <c r="F27034" s="64"/>
    </row>
    <row r="27035" spans="4:6">
      <c r="D27035" s="63"/>
      <c r="F27035" s="64"/>
    </row>
    <row r="27036" spans="4:6">
      <c r="D27036" s="63"/>
      <c r="F27036" s="64"/>
    </row>
    <row r="27037" spans="4:6">
      <c r="D27037" s="63"/>
      <c r="F27037" s="64"/>
    </row>
    <row r="27038" spans="4:6">
      <c r="D27038" s="63"/>
      <c r="F27038" s="64"/>
    </row>
    <row r="27039" spans="4:6">
      <c r="D27039" s="63"/>
      <c r="F27039" s="64"/>
    </row>
    <row r="27040" spans="4:6">
      <c r="D27040" s="63"/>
      <c r="F27040" s="64"/>
    </row>
    <row r="27041" spans="4:6">
      <c r="D27041" s="63"/>
      <c r="F27041" s="64"/>
    </row>
    <row r="27042" spans="4:6">
      <c r="D27042" s="63"/>
      <c r="F27042" s="64"/>
    </row>
    <row r="27043" spans="4:6">
      <c r="D27043" s="63"/>
      <c r="F27043" s="64"/>
    </row>
    <row r="27044" spans="4:6">
      <c r="D27044" s="63"/>
      <c r="F27044" s="64"/>
    </row>
    <row r="27045" spans="4:6">
      <c r="D27045" s="63"/>
      <c r="F27045" s="64"/>
    </row>
    <row r="27046" spans="4:6">
      <c r="D27046" s="63"/>
      <c r="F27046" s="64"/>
    </row>
    <row r="27047" spans="4:6">
      <c r="D27047" s="63"/>
      <c r="F27047" s="64"/>
    </row>
    <row r="27048" spans="4:6">
      <c r="D27048" s="63"/>
      <c r="F27048" s="64"/>
    </row>
    <row r="27049" spans="4:6">
      <c r="D27049" s="63"/>
      <c r="F27049" s="64"/>
    </row>
    <row r="27050" spans="4:6">
      <c r="D27050" s="63"/>
      <c r="F27050" s="64"/>
    </row>
    <row r="27051" spans="4:6">
      <c r="D27051" s="63"/>
      <c r="F27051" s="64"/>
    </row>
    <row r="27052" spans="4:6">
      <c r="D27052" s="63"/>
      <c r="F27052" s="64"/>
    </row>
    <row r="27053" spans="4:6">
      <c r="D27053" s="63"/>
      <c r="F27053" s="64"/>
    </row>
    <row r="27054" spans="4:6">
      <c r="D27054" s="63"/>
      <c r="F27054" s="64"/>
    </row>
    <row r="27055" spans="4:6">
      <c r="D27055" s="63"/>
      <c r="F27055" s="64"/>
    </row>
    <row r="27056" spans="4:6">
      <c r="D27056" s="63"/>
      <c r="F27056" s="64"/>
    </row>
    <row r="27057" spans="4:6">
      <c r="D27057" s="63"/>
      <c r="F27057" s="64"/>
    </row>
    <row r="27058" spans="4:6">
      <c r="D27058" s="63"/>
      <c r="F27058" s="64"/>
    </row>
    <row r="27059" spans="4:6">
      <c r="D27059" s="63"/>
      <c r="F27059" s="64"/>
    </row>
    <row r="27060" spans="4:6">
      <c r="D27060" s="63"/>
      <c r="F27060" s="64"/>
    </row>
    <row r="27061" spans="4:6">
      <c r="D27061" s="63"/>
      <c r="F27061" s="64"/>
    </row>
    <row r="27062" spans="4:6">
      <c r="D27062" s="63"/>
      <c r="F27062" s="64"/>
    </row>
    <row r="27063" spans="4:6">
      <c r="D27063" s="63"/>
      <c r="F27063" s="64"/>
    </row>
    <row r="27064" spans="4:6">
      <c r="D27064" s="63"/>
      <c r="F27064" s="64"/>
    </row>
    <row r="27065" spans="4:6">
      <c r="D27065" s="63"/>
      <c r="F27065" s="64"/>
    </row>
    <row r="27066" spans="4:6">
      <c r="D27066" s="63"/>
      <c r="F27066" s="64"/>
    </row>
    <row r="27067" spans="4:6">
      <c r="D27067" s="63"/>
      <c r="F27067" s="64"/>
    </row>
    <row r="27068" spans="4:6">
      <c r="D27068" s="63"/>
      <c r="F27068" s="64"/>
    </row>
    <row r="27069" spans="4:6">
      <c r="D27069" s="63"/>
      <c r="F27069" s="64"/>
    </row>
    <row r="27070" spans="4:6">
      <c r="D27070" s="63"/>
      <c r="F27070" s="64"/>
    </row>
    <row r="27071" spans="4:6">
      <c r="D27071" s="63"/>
      <c r="F27071" s="64"/>
    </row>
    <row r="27072" spans="4:6">
      <c r="D27072" s="63"/>
      <c r="F27072" s="64"/>
    </row>
    <row r="27073" spans="4:6">
      <c r="D27073" s="63"/>
      <c r="F27073" s="64"/>
    </row>
    <row r="27074" spans="4:6">
      <c r="D27074" s="63"/>
      <c r="F27074" s="64"/>
    </row>
    <row r="27075" spans="4:6">
      <c r="D27075" s="63"/>
      <c r="F27075" s="64"/>
    </row>
    <row r="27076" spans="4:6">
      <c r="D27076" s="63"/>
      <c r="F27076" s="64"/>
    </row>
    <row r="27077" spans="4:6">
      <c r="D27077" s="63"/>
      <c r="F27077" s="64"/>
    </row>
    <row r="27078" spans="4:6">
      <c r="D27078" s="63"/>
      <c r="F27078" s="64"/>
    </row>
    <row r="27079" spans="4:6">
      <c r="D27079" s="63"/>
      <c r="F27079" s="64"/>
    </row>
    <row r="27080" spans="4:6">
      <c r="D27080" s="63"/>
      <c r="F27080" s="64"/>
    </row>
    <row r="27081" spans="4:6">
      <c r="D27081" s="63"/>
      <c r="F27081" s="64"/>
    </row>
    <row r="27082" spans="4:6">
      <c r="D27082" s="63"/>
      <c r="F27082" s="64"/>
    </row>
    <row r="27083" spans="4:6">
      <c r="D27083" s="63"/>
      <c r="F27083" s="64"/>
    </row>
    <row r="27084" spans="4:6">
      <c r="D27084" s="63"/>
      <c r="F27084" s="64"/>
    </row>
    <row r="27085" spans="4:6">
      <c r="D27085" s="63"/>
      <c r="F27085" s="64"/>
    </row>
    <row r="27086" spans="4:6">
      <c r="D27086" s="63"/>
      <c r="F27086" s="64"/>
    </row>
    <row r="27087" spans="4:6">
      <c r="D27087" s="63"/>
      <c r="F27087" s="64"/>
    </row>
    <row r="27088" spans="4:6">
      <c r="D27088" s="63"/>
      <c r="F27088" s="64"/>
    </row>
    <row r="27089" spans="4:6">
      <c r="D27089" s="63"/>
      <c r="F27089" s="64"/>
    </row>
    <row r="27090" spans="4:6">
      <c r="D27090" s="63"/>
      <c r="F27090" s="64"/>
    </row>
    <row r="27091" spans="4:6">
      <c r="D27091" s="63"/>
      <c r="F27091" s="64"/>
    </row>
    <row r="27092" spans="4:6">
      <c r="D27092" s="63"/>
      <c r="F27092" s="64"/>
    </row>
    <row r="27093" spans="4:6">
      <c r="D27093" s="63"/>
      <c r="F27093" s="64"/>
    </row>
    <row r="27094" spans="4:6">
      <c r="D27094" s="63"/>
      <c r="F27094" s="64"/>
    </row>
    <row r="27095" spans="4:6">
      <c r="D27095" s="63"/>
      <c r="F27095" s="64"/>
    </row>
    <row r="27096" spans="4:6">
      <c r="D27096" s="63"/>
      <c r="F27096" s="64"/>
    </row>
    <row r="27097" spans="4:6">
      <c r="D27097" s="63"/>
      <c r="F27097" s="64"/>
    </row>
    <row r="27098" spans="4:6">
      <c r="D27098" s="63"/>
      <c r="F27098" s="64"/>
    </row>
    <row r="27099" spans="4:6">
      <c r="D27099" s="63"/>
      <c r="F27099" s="64"/>
    </row>
    <row r="27100" spans="4:6">
      <c r="D27100" s="63"/>
      <c r="F27100" s="64"/>
    </row>
    <row r="27101" spans="4:6">
      <c r="D27101" s="63"/>
      <c r="F27101" s="64"/>
    </row>
    <row r="27102" spans="4:6">
      <c r="D27102" s="63"/>
      <c r="F27102" s="64"/>
    </row>
    <row r="27103" spans="4:6">
      <c r="D27103" s="63"/>
      <c r="F27103" s="64"/>
    </row>
    <row r="27104" spans="4:6">
      <c r="D27104" s="63"/>
      <c r="F27104" s="64"/>
    </row>
    <row r="27105" spans="4:6">
      <c r="D27105" s="63"/>
      <c r="F27105" s="64"/>
    </row>
    <row r="27106" spans="4:6">
      <c r="D27106" s="63"/>
      <c r="F27106" s="64"/>
    </row>
    <row r="27107" spans="4:6">
      <c r="D27107" s="63"/>
      <c r="F27107" s="64"/>
    </row>
    <row r="27108" spans="4:6">
      <c r="D27108" s="63"/>
      <c r="F27108" s="64"/>
    </row>
    <row r="27109" spans="4:6">
      <c r="D27109" s="63"/>
      <c r="F27109" s="64"/>
    </row>
    <row r="27110" spans="4:6">
      <c r="D27110" s="63"/>
      <c r="F27110" s="64"/>
    </row>
    <row r="27111" spans="4:6">
      <c r="D27111" s="63"/>
      <c r="F27111" s="64"/>
    </row>
    <row r="27112" spans="4:6">
      <c r="D27112" s="63"/>
      <c r="F27112" s="64"/>
    </row>
    <row r="27113" spans="4:6">
      <c r="D27113" s="63"/>
      <c r="F27113" s="64"/>
    </row>
    <row r="27114" spans="4:6">
      <c r="D27114" s="63"/>
      <c r="F27114" s="64"/>
    </row>
    <row r="27115" spans="4:6">
      <c r="D27115" s="63"/>
      <c r="F27115" s="64"/>
    </row>
    <row r="27116" spans="4:6">
      <c r="D27116" s="63"/>
      <c r="F27116" s="64"/>
    </row>
    <row r="27117" spans="4:6">
      <c r="D27117" s="63"/>
      <c r="F27117" s="64"/>
    </row>
    <row r="27118" spans="4:6">
      <c r="D27118" s="63"/>
      <c r="F27118" s="64"/>
    </row>
    <row r="27119" spans="4:6">
      <c r="D27119" s="63"/>
      <c r="F27119" s="64"/>
    </row>
    <row r="27120" spans="4:6">
      <c r="D27120" s="63"/>
      <c r="F27120" s="64"/>
    </row>
    <row r="27121" spans="4:6">
      <c r="D27121" s="63"/>
      <c r="F27121" s="64"/>
    </row>
    <row r="27122" spans="4:6">
      <c r="D27122" s="63"/>
      <c r="F27122" s="64"/>
    </row>
    <row r="27123" spans="4:6">
      <c r="D27123" s="63"/>
      <c r="F27123" s="64"/>
    </row>
    <row r="27124" spans="4:6">
      <c r="D27124" s="63"/>
      <c r="F27124" s="64"/>
    </row>
    <row r="27125" spans="4:6">
      <c r="D27125" s="63"/>
      <c r="F27125" s="64"/>
    </row>
    <row r="27126" spans="4:6">
      <c r="D27126" s="63"/>
      <c r="F27126" s="64"/>
    </row>
    <row r="27127" spans="4:6">
      <c r="D27127" s="63"/>
      <c r="F27127" s="64"/>
    </row>
    <row r="27128" spans="4:6">
      <c r="D27128" s="63"/>
      <c r="F27128" s="64"/>
    </row>
    <row r="27129" spans="4:6">
      <c r="D27129" s="63"/>
      <c r="F27129" s="64"/>
    </row>
    <row r="27130" spans="4:6">
      <c r="D27130" s="63"/>
      <c r="F27130" s="64"/>
    </row>
    <row r="27131" spans="4:6">
      <c r="D27131" s="63"/>
      <c r="F27131" s="64"/>
    </row>
    <row r="27132" spans="4:6">
      <c r="D27132" s="63"/>
      <c r="F27132" s="64"/>
    </row>
    <row r="27133" spans="4:6">
      <c r="D27133" s="63"/>
      <c r="F27133" s="64"/>
    </row>
    <row r="27134" spans="4:6">
      <c r="D27134" s="63"/>
      <c r="F27134" s="64"/>
    </row>
    <row r="27135" spans="4:6">
      <c r="D27135" s="63"/>
      <c r="F27135" s="64"/>
    </row>
    <row r="27136" spans="4:6">
      <c r="D27136" s="63"/>
      <c r="F27136" s="64"/>
    </row>
    <row r="27137" spans="4:6">
      <c r="D27137" s="63"/>
      <c r="F27137" s="64"/>
    </row>
    <row r="27138" spans="4:6">
      <c r="D27138" s="63"/>
      <c r="F27138" s="64"/>
    </row>
    <row r="27139" spans="4:6">
      <c r="D27139" s="63"/>
      <c r="F27139" s="64"/>
    </row>
    <row r="27140" spans="4:6">
      <c r="D27140" s="63"/>
      <c r="F27140" s="64"/>
    </row>
    <row r="27141" spans="4:6">
      <c r="D27141" s="63"/>
      <c r="F27141" s="64"/>
    </row>
    <row r="27142" spans="4:6">
      <c r="D27142" s="63"/>
      <c r="F27142" s="64"/>
    </row>
    <row r="27143" spans="4:6">
      <c r="D27143" s="63"/>
      <c r="F27143" s="64"/>
    </row>
    <row r="27144" spans="4:6">
      <c r="D27144" s="63"/>
      <c r="F27144" s="64"/>
    </row>
    <row r="27145" spans="4:6">
      <c r="D27145" s="63"/>
      <c r="F27145" s="64"/>
    </row>
    <row r="27146" spans="4:6">
      <c r="D27146" s="63"/>
      <c r="F27146" s="64"/>
    </row>
    <row r="27147" spans="4:6">
      <c r="D27147" s="63"/>
      <c r="F27147" s="64"/>
    </row>
    <row r="27148" spans="4:6">
      <c r="D27148" s="63"/>
      <c r="F27148" s="64"/>
    </row>
    <row r="27149" spans="4:6">
      <c r="D27149" s="63"/>
      <c r="F27149" s="64"/>
    </row>
    <row r="27150" spans="4:6">
      <c r="D27150" s="63"/>
      <c r="F27150" s="64"/>
    </row>
    <row r="27151" spans="4:6">
      <c r="D27151" s="63"/>
      <c r="F27151" s="64"/>
    </row>
    <row r="27152" spans="4:6">
      <c r="D27152" s="63"/>
      <c r="F27152" s="64"/>
    </row>
    <row r="27153" spans="4:6">
      <c r="D27153" s="63"/>
      <c r="F27153" s="64"/>
    </row>
    <row r="27154" spans="4:6">
      <c r="D27154" s="63"/>
      <c r="F27154" s="64"/>
    </row>
    <row r="27155" spans="4:6">
      <c r="D27155" s="63"/>
      <c r="F27155" s="64"/>
    </row>
    <row r="27156" spans="4:6">
      <c r="D27156" s="63"/>
      <c r="F27156" s="64"/>
    </row>
    <row r="27157" spans="4:6">
      <c r="D27157" s="63"/>
      <c r="F27157" s="64"/>
    </row>
    <row r="27158" spans="4:6">
      <c r="D27158" s="63"/>
      <c r="F27158" s="64"/>
    </row>
    <row r="27159" spans="4:6">
      <c r="D27159" s="63"/>
      <c r="F27159" s="64"/>
    </row>
    <row r="27160" spans="4:6">
      <c r="D27160" s="63"/>
      <c r="F27160" s="64"/>
    </row>
    <row r="27161" spans="4:6">
      <c r="D27161" s="63"/>
      <c r="F27161" s="64"/>
    </row>
    <row r="27162" spans="4:6">
      <c r="D27162" s="63"/>
      <c r="F27162" s="64"/>
    </row>
    <row r="27163" spans="4:6">
      <c r="D27163" s="63"/>
      <c r="F27163" s="64"/>
    </row>
    <row r="27164" spans="4:6">
      <c r="D27164" s="63"/>
      <c r="F27164" s="64"/>
    </row>
    <row r="27165" spans="4:6">
      <c r="D27165" s="63"/>
      <c r="F27165" s="64"/>
    </row>
    <row r="27166" spans="4:6">
      <c r="D27166" s="63"/>
      <c r="F27166" s="64"/>
    </row>
    <row r="27167" spans="4:6">
      <c r="D27167" s="63"/>
      <c r="F27167" s="64"/>
    </row>
    <row r="27168" spans="4:6">
      <c r="D27168" s="63"/>
      <c r="F27168" s="64"/>
    </row>
    <row r="27169" spans="4:6">
      <c r="D27169" s="63"/>
      <c r="F27169" s="64"/>
    </row>
    <row r="27170" spans="4:6">
      <c r="D27170" s="63"/>
      <c r="F27170" s="64"/>
    </row>
    <row r="27171" spans="4:6">
      <c r="D27171" s="63"/>
      <c r="F27171" s="64"/>
    </row>
    <row r="27172" spans="4:6">
      <c r="D27172" s="63"/>
      <c r="F27172" s="64"/>
    </row>
    <row r="27173" spans="4:6">
      <c r="D27173" s="63"/>
      <c r="F27173" s="64"/>
    </row>
    <row r="27174" spans="4:6">
      <c r="D27174" s="63"/>
      <c r="F27174" s="64"/>
    </row>
    <row r="27175" spans="4:6">
      <c r="D27175" s="63"/>
      <c r="F27175" s="64"/>
    </row>
    <row r="27176" spans="4:6">
      <c r="D27176" s="63"/>
      <c r="F27176" s="64"/>
    </row>
    <row r="27177" spans="4:6">
      <c r="D27177" s="63"/>
      <c r="F27177" s="64"/>
    </row>
    <row r="27178" spans="4:6">
      <c r="D27178" s="63"/>
      <c r="F27178" s="64"/>
    </row>
    <row r="27179" spans="4:6">
      <c r="D27179" s="63"/>
      <c r="F27179" s="64"/>
    </row>
    <row r="27180" spans="4:6">
      <c r="D27180" s="63"/>
      <c r="F27180" s="64"/>
    </row>
    <row r="27181" spans="4:6">
      <c r="D27181" s="63"/>
      <c r="F27181" s="64"/>
    </row>
    <row r="27182" spans="4:6">
      <c r="D27182" s="63"/>
      <c r="F27182" s="64"/>
    </row>
    <row r="27183" spans="4:6">
      <c r="D27183" s="63"/>
      <c r="F27183" s="64"/>
    </row>
    <row r="27184" spans="4:6">
      <c r="D27184" s="63"/>
      <c r="F27184" s="64"/>
    </row>
    <row r="27185" spans="4:6">
      <c r="D27185" s="63"/>
      <c r="F27185" s="64"/>
    </row>
    <row r="27186" spans="4:6">
      <c r="D27186" s="63"/>
      <c r="F27186" s="64"/>
    </row>
    <row r="27187" spans="4:6">
      <c r="D27187" s="63"/>
      <c r="F27187" s="64"/>
    </row>
    <row r="27188" spans="4:6">
      <c r="D27188" s="63"/>
      <c r="F27188" s="64"/>
    </row>
    <row r="27189" spans="4:6">
      <c r="D27189" s="63"/>
      <c r="F27189" s="64"/>
    </row>
    <row r="27190" spans="4:6">
      <c r="D27190" s="63"/>
      <c r="F27190" s="64"/>
    </row>
    <row r="27191" spans="4:6">
      <c r="D27191" s="63"/>
      <c r="F27191" s="64"/>
    </row>
    <row r="27192" spans="4:6">
      <c r="D27192" s="63"/>
      <c r="F27192" s="64"/>
    </row>
    <row r="27193" spans="4:6">
      <c r="D27193" s="63"/>
      <c r="F27193" s="64"/>
    </row>
    <row r="27194" spans="4:6">
      <c r="D27194" s="63"/>
      <c r="F27194" s="64"/>
    </row>
    <row r="27195" spans="4:6">
      <c r="D27195" s="63"/>
      <c r="F27195" s="64"/>
    </row>
    <row r="27196" spans="4:6">
      <c r="D27196" s="63"/>
      <c r="F27196" s="64"/>
    </row>
    <row r="27197" spans="4:6">
      <c r="D27197" s="63"/>
      <c r="F27197" s="64"/>
    </row>
    <row r="27198" spans="4:6">
      <c r="D27198" s="63"/>
      <c r="F27198" s="64"/>
    </row>
    <row r="27199" spans="4:6">
      <c r="D27199" s="63"/>
      <c r="F27199" s="64"/>
    </row>
    <row r="27200" spans="4:6">
      <c r="D27200" s="63"/>
      <c r="F27200" s="64"/>
    </row>
    <row r="27201" spans="4:6">
      <c r="D27201" s="63"/>
      <c r="F27201" s="64"/>
    </row>
    <row r="27202" spans="4:6">
      <c r="D27202" s="63"/>
      <c r="F27202" s="64"/>
    </row>
    <row r="27203" spans="4:6">
      <c r="D27203" s="63"/>
      <c r="F27203" s="64"/>
    </row>
    <row r="27204" spans="4:6">
      <c r="D27204" s="63"/>
      <c r="F27204" s="64"/>
    </row>
    <row r="27205" spans="4:6">
      <c r="D27205" s="63"/>
      <c r="F27205" s="64"/>
    </row>
    <row r="27206" spans="4:6">
      <c r="D27206" s="63"/>
      <c r="F27206" s="64"/>
    </row>
    <row r="27207" spans="4:6">
      <c r="D27207" s="63"/>
      <c r="F27207" s="64"/>
    </row>
    <row r="27208" spans="4:6">
      <c r="D27208" s="63"/>
      <c r="F27208" s="64"/>
    </row>
    <row r="27209" spans="4:6">
      <c r="D27209" s="63"/>
      <c r="F27209" s="64"/>
    </row>
    <row r="27210" spans="4:6">
      <c r="D27210" s="63"/>
      <c r="F27210" s="64"/>
    </row>
    <row r="27211" spans="4:6">
      <c r="D27211" s="63"/>
      <c r="F27211" s="64"/>
    </row>
    <row r="27212" spans="4:6">
      <c r="D27212" s="63"/>
      <c r="F27212" s="64"/>
    </row>
    <row r="27213" spans="4:6">
      <c r="D27213" s="63"/>
      <c r="F27213" s="64"/>
    </row>
    <row r="27214" spans="4:6">
      <c r="D27214" s="63"/>
      <c r="F27214" s="64"/>
    </row>
    <row r="27215" spans="4:6">
      <c r="D27215" s="63"/>
      <c r="F27215" s="64"/>
    </row>
    <row r="27216" spans="4:6">
      <c r="D27216" s="63"/>
      <c r="F27216" s="64"/>
    </row>
    <row r="27217" spans="4:6">
      <c r="D27217" s="63"/>
      <c r="F27217" s="64"/>
    </row>
    <row r="27218" spans="4:6">
      <c r="D27218" s="63"/>
      <c r="F27218" s="64"/>
    </row>
    <row r="27219" spans="4:6">
      <c r="D27219" s="63"/>
      <c r="F27219" s="64"/>
    </row>
    <row r="27220" spans="4:6">
      <c r="D27220" s="63"/>
      <c r="F27220" s="64"/>
    </row>
    <row r="27221" spans="4:6">
      <c r="D27221" s="63"/>
      <c r="F27221" s="64"/>
    </row>
    <row r="27222" spans="4:6">
      <c r="D27222" s="63"/>
      <c r="F27222" s="64"/>
    </row>
    <row r="27223" spans="4:6">
      <c r="D27223" s="63"/>
      <c r="F27223" s="64"/>
    </row>
    <row r="27224" spans="4:6">
      <c r="D27224" s="63"/>
      <c r="F27224" s="64"/>
    </row>
    <row r="27225" spans="4:6">
      <c r="D27225" s="63"/>
      <c r="F27225" s="64"/>
    </row>
    <row r="27226" spans="4:6">
      <c r="D27226" s="63"/>
      <c r="F27226" s="64"/>
    </row>
    <row r="27227" spans="4:6">
      <c r="D27227" s="63"/>
      <c r="F27227" s="64"/>
    </row>
    <row r="27228" spans="4:6">
      <c r="D27228" s="63"/>
      <c r="F27228" s="64"/>
    </row>
    <row r="27229" spans="4:6">
      <c r="D27229" s="63"/>
      <c r="F27229" s="64"/>
    </row>
    <row r="27230" spans="4:6">
      <c r="D27230" s="63"/>
      <c r="F27230" s="64"/>
    </row>
    <row r="27231" spans="4:6">
      <c r="D27231" s="63"/>
      <c r="F27231" s="64"/>
    </row>
    <row r="27232" spans="4:6">
      <c r="D27232" s="63"/>
      <c r="F27232" s="64"/>
    </row>
    <row r="27233" spans="4:6">
      <c r="D27233" s="63"/>
      <c r="F27233" s="64"/>
    </row>
    <row r="27234" spans="4:6">
      <c r="D27234" s="63"/>
      <c r="F27234" s="64"/>
    </row>
    <row r="27235" spans="4:6">
      <c r="D27235" s="63"/>
      <c r="F27235" s="64"/>
    </row>
    <row r="27236" spans="4:6">
      <c r="D27236" s="63"/>
      <c r="F27236" s="64"/>
    </row>
    <row r="27237" spans="4:6">
      <c r="D27237" s="63"/>
      <c r="F27237" s="64"/>
    </row>
    <row r="27238" spans="4:6">
      <c r="D27238" s="63"/>
      <c r="F27238" s="64"/>
    </row>
    <row r="27239" spans="4:6">
      <c r="D27239" s="63"/>
      <c r="F27239" s="64"/>
    </row>
    <row r="27240" spans="4:6">
      <c r="D27240" s="63"/>
      <c r="F27240" s="64"/>
    </row>
    <row r="27241" spans="4:6">
      <c r="D27241" s="63"/>
      <c r="F27241" s="64"/>
    </row>
    <row r="27242" spans="4:6">
      <c r="D27242" s="63"/>
      <c r="F27242" s="64"/>
    </row>
    <row r="27243" spans="4:6">
      <c r="D27243" s="63"/>
      <c r="F27243" s="64"/>
    </row>
    <row r="27244" spans="4:6">
      <c r="D27244" s="63"/>
      <c r="F27244" s="64"/>
    </row>
    <row r="27245" spans="4:6">
      <c r="D27245" s="63"/>
      <c r="F27245" s="64"/>
    </row>
    <row r="27246" spans="4:6">
      <c r="D27246" s="63"/>
      <c r="F27246" s="64"/>
    </row>
    <row r="27247" spans="4:6">
      <c r="D27247" s="63"/>
      <c r="F27247" s="64"/>
    </row>
    <row r="27248" spans="4:6">
      <c r="D27248" s="63"/>
      <c r="F27248" s="64"/>
    </row>
    <row r="27249" spans="4:6">
      <c r="D27249" s="63"/>
      <c r="F27249" s="64"/>
    </row>
    <row r="27250" spans="4:6">
      <c r="D27250" s="63"/>
      <c r="F27250" s="64"/>
    </row>
    <row r="27251" spans="4:6">
      <c r="D27251" s="63"/>
      <c r="F27251" s="64"/>
    </row>
    <row r="27252" spans="4:6">
      <c r="D27252" s="63"/>
      <c r="F27252" s="64"/>
    </row>
    <row r="27253" spans="4:6">
      <c r="D27253" s="63"/>
      <c r="F27253" s="64"/>
    </row>
    <row r="27254" spans="4:6">
      <c r="D27254" s="63"/>
      <c r="F27254" s="64"/>
    </row>
    <row r="27255" spans="4:6">
      <c r="D27255" s="63"/>
      <c r="F27255" s="64"/>
    </row>
    <row r="27256" spans="4:6">
      <c r="D27256" s="63"/>
      <c r="F27256" s="64"/>
    </row>
    <row r="27257" spans="4:6">
      <c r="D27257" s="63"/>
      <c r="F27257" s="64"/>
    </row>
    <row r="27258" spans="4:6">
      <c r="D27258" s="63"/>
      <c r="F27258" s="64"/>
    </row>
    <row r="27259" spans="4:6">
      <c r="D27259" s="63"/>
      <c r="F27259" s="64"/>
    </row>
    <row r="27260" spans="4:6">
      <c r="D27260" s="63"/>
      <c r="F27260" s="64"/>
    </row>
    <row r="27261" spans="4:6">
      <c r="D27261" s="63"/>
      <c r="F27261" s="64"/>
    </row>
    <row r="27262" spans="4:6">
      <c r="D27262" s="63"/>
      <c r="F27262" s="64"/>
    </row>
    <row r="27263" spans="4:6">
      <c r="D27263" s="63"/>
      <c r="F27263" s="64"/>
    </row>
    <row r="27264" spans="4:6">
      <c r="D27264" s="63"/>
      <c r="F27264" s="64"/>
    </row>
    <row r="27265" spans="4:6">
      <c r="D27265" s="63"/>
      <c r="F27265" s="64"/>
    </row>
    <row r="27266" spans="4:6">
      <c r="D27266" s="63"/>
      <c r="F27266" s="64"/>
    </row>
    <row r="27267" spans="4:6">
      <c r="D27267" s="63"/>
      <c r="F27267" s="64"/>
    </row>
    <row r="27268" spans="4:6">
      <c r="D27268" s="63"/>
      <c r="F27268" s="64"/>
    </row>
    <row r="27269" spans="4:6">
      <c r="D27269" s="63"/>
      <c r="F27269" s="64"/>
    </row>
    <row r="27270" spans="4:6">
      <c r="D27270" s="63"/>
      <c r="F27270" s="64"/>
    </row>
    <row r="27271" spans="4:6">
      <c r="D27271" s="63"/>
      <c r="F27271" s="64"/>
    </row>
    <row r="27272" spans="4:6">
      <c r="D27272" s="63"/>
      <c r="F27272" s="64"/>
    </row>
    <row r="27273" spans="4:6">
      <c r="D27273" s="63"/>
      <c r="F27273" s="64"/>
    </row>
    <row r="27274" spans="4:6">
      <c r="D27274" s="63"/>
      <c r="F27274" s="64"/>
    </row>
    <row r="27275" spans="4:6">
      <c r="D27275" s="63"/>
      <c r="F27275" s="64"/>
    </row>
    <row r="27276" spans="4:6">
      <c r="D27276" s="63"/>
      <c r="F27276" s="64"/>
    </row>
    <row r="27277" spans="4:6">
      <c r="D27277" s="63"/>
      <c r="F27277" s="64"/>
    </row>
    <row r="27278" spans="4:6">
      <c r="D27278" s="63"/>
      <c r="F27278" s="64"/>
    </row>
    <row r="27279" spans="4:6">
      <c r="D27279" s="63"/>
      <c r="F27279" s="64"/>
    </row>
    <row r="27280" spans="4:6">
      <c r="D27280" s="63"/>
      <c r="F27280" s="64"/>
    </row>
    <row r="27281" spans="4:6">
      <c r="D27281" s="63"/>
      <c r="F27281" s="64"/>
    </row>
    <row r="27282" spans="4:6">
      <c r="D27282" s="63"/>
      <c r="F27282" s="64"/>
    </row>
    <row r="27283" spans="4:6">
      <c r="D27283" s="63"/>
      <c r="F27283" s="64"/>
    </row>
    <row r="27284" spans="4:6">
      <c r="D27284" s="63"/>
      <c r="F27284" s="64"/>
    </row>
    <row r="27285" spans="4:6">
      <c r="D27285" s="63"/>
      <c r="F27285" s="64"/>
    </row>
    <row r="27286" spans="4:6">
      <c r="D27286" s="63"/>
      <c r="F27286" s="64"/>
    </row>
    <row r="27287" spans="4:6">
      <c r="D27287" s="63"/>
      <c r="F27287" s="64"/>
    </row>
    <row r="27288" spans="4:6">
      <c r="D27288" s="63"/>
      <c r="F27288" s="64"/>
    </row>
    <row r="27289" spans="4:6">
      <c r="D27289" s="63"/>
      <c r="F27289" s="64"/>
    </row>
    <row r="27290" spans="4:6">
      <c r="D27290" s="63"/>
      <c r="F27290" s="64"/>
    </row>
    <row r="27291" spans="4:6">
      <c r="D27291" s="63"/>
      <c r="F27291" s="64"/>
    </row>
    <row r="27292" spans="4:6">
      <c r="D27292" s="63"/>
      <c r="F27292" s="64"/>
    </row>
    <row r="27293" spans="4:6">
      <c r="D27293" s="63"/>
      <c r="F27293" s="64"/>
    </row>
    <row r="27294" spans="4:6">
      <c r="D27294" s="63"/>
      <c r="F27294" s="64"/>
    </row>
    <row r="27295" spans="4:6">
      <c r="D27295" s="63"/>
      <c r="F27295" s="64"/>
    </row>
    <row r="27296" spans="4:6">
      <c r="D27296" s="63"/>
      <c r="F27296" s="64"/>
    </row>
    <row r="27297" spans="4:6">
      <c r="D27297" s="63"/>
      <c r="F27297" s="64"/>
    </row>
    <row r="27298" spans="4:6">
      <c r="D27298" s="63"/>
      <c r="F27298" s="64"/>
    </row>
    <row r="27299" spans="4:6">
      <c r="D27299" s="63"/>
      <c r="F27299" s="64"/>
    </row>
    <row r="27300" spans="4:6">
      <c r="D27300" s="63"/>
      <c r="F27300" s="64"/>
    </row>
    <row r="27301" spans="4:6">
      <c r="D27301" s="63"/>
      <c r="F27301" s="64"/>
    </row>
    <row r="27302" spans="4:6">
      <c r="D27302" s="63"/>
      <c r="F27302" s="64"/>
    </row>
    <row r="27303" spans="4:6">
      <c r="D27303" s="63"/>
      <c r="F27303" s="64"/>
    </row>
    <row r="27304" spans="4:6">
      <c r="D27304" s="63"/>
      <c r="F27304" s="64"/>
    </row>
    <row r="27305" spans="4:6">
      <c r="D27305" s="63"/>
      <c r="F27305" s="64"/>
    </row>
    <row r="27306" spans="4:6">
      <c r="D27306" s="63"/>
      <c r="F27306" s="64"/>
    </row>
    <row r="27307" spans="4:6">
      <c r="D27307" s="63"/>
      <c r="F27307" s="64"/>
    </row>
    <row r="27308" spans="4:6">
      <c r="D27308" s="63"/>
      <c r="F27308" s="64"/>
    </row>
    <row r="27309" spans="4:6">
      <c r="D27309" s="63"/>
      <c r="F27309" s="64"/>
    </row>
    <row r="27310" spans="4:6">
      <c r="D27310" s="63"/>
      <c r="F27310" s="64"/>
    </row>
    <row r="27311" spans="4:6">
      <c r="D27311" s="63"/>
      <c r="F27311" s="64"/>
    </row>
    <row r="27312" spans="4:6">
      <c r="D27312" s="63"/>
      <c r="F27312" s="64"/>
    </row>
    <row r="27313" spans="4:6">
      <c r="D27313" s="63"/>
      <c r="F27313" s="64"/>
    </row>
    <row r="27314" spans="4:6">
      <c r="D27314" s="63"/>
      <c r="F27314" s="64"/>
    </row>
    <row r="27315" spans="4:6">
      <c r="D27315" s="63"/>
      <c r="F27315" s="64"/>
    </row>
    <row r="27316" spans="4:6">
      <c r="D27316" s="63"/>
      <c r="F27316" s="64"/>
    </row>
    <row r="27317" spans="4:6">
      <c r="D27317" s="63"/>
      <c r="F27317" s="64"/>
    </row>
    <row r="27318" spans="4:6">
      <c r="D27318" s="63"/>
      <c r="F27318" s="64"/>
    </row>
    <row r="27319" spans="4:6">
      <c r="D27319" s="63"/>
      <c r="F27319" s="64"/>
    </row>
    <row r="27320" spans="4:6">
      <c r="D27320" s="63"/>
      <c r="F27320" s="64"/>
    </row>
    <row r="27321" spans="4:6">
      <c r="D27321" s="63"/>
      <c r="F27321" s="64"/>
    </row>
    <row r="27322" spans="4:6">
      <c r="D27322" s="63"/>
      <c r="F27322" s="64"/>
    </row>
    <row r="27323" spans="4:6">
      <c r="D27323" s="63"/>
      <c r="F27323" s="64"/>
    </row>
    <row r="27324" spans="4:6">
      <c r="D27324" s="63"/>
      <c r="F27324" s="64"/>
    </row>
    <row r="27325" spans="4:6">
      <c r="D27325" s="63"/>
      <c r="F27325" s="64"/>
    </row>
    <row r="27326" spans="4:6">
      <c r="D27326" s="63"/>
      <c r="F27326" s="64"/>
    </row>
    <row r="27327" spans="4:6">
      <c r="D27327" s="63"/>
      <c r="F27327" s="64"/>
    </row>
    <row r="27328" spans="4:6">
      <c r="D27328" s="63"/>
      <c r="F27328" s="64"/>
    </row>
    <row r="27329" spans="4:6">
      <c r="D27329" s="63"/>
      <c r="F27329" s="64"/>
    </row>
    <row r="27330" spans="4:6">
      <c r="D27330" s="63"/>
      <c r="F27330" s="64"/>
    </row>
    <row r="27331" spans="4:6">
      <c r="D27331" s="63"/>
      <c r="F27331" s="64"/>
    </row>
    <row r="27332" spans="4:6">
      <c r="D27332" s="63"/>
      <c r="F27332" s="64"/>
    </row>
    <row r="27333" spans="4:6">
      <c r="D27333" s="63"/>
      <c r="F27333" s="64"/>
    </row>
    <row r="27334" spans="4:6">
      <c r="D27334" s="63"/>
      <c r="F27334" s="64"/>
    </row>
    <row r="27335" spans="4:6">
      <c r="D27335" s="63"/>
      <c r="F27335" s="64"/>
    </row>
    <row r="27336" spans="4:6">
      <c r="D27336" s="63"/>
      <c r="F27336" s="64"/>
    </row>
    <row r="27337" spans="4:6">
      <c r="D27337" s="63"/>
      <c r="F27337" s="64"/>
    </row>
    <row r="27338" spans="4:6">
      <c r="D27338" s="63"/>
      <c r="F27338" s="64"/>
    </row>
    <row r="27339" spans="4:6">
      <c r="D27339" s="63"/>
      <c r="F27339" s="64"/>
    </row>
    <row r="27340" spans="4:6">
      <c r="D27340" s="63"/>
      <c r="F27340" s="64"/>
    </row>
    <row r="27341" spans="4:6">
      <c r="D27341" s="63"/>
      <c r="F27341" s="64"/>
    </row>
    <row r="27342" spans="4:6">
      <c r="D27342" s="63"/>
      <c r="F27342" s="64"/>
    </row>
    <row r="27343" spans="4:6">
      <c r="D27343" s="63"/>
      <c r="F27343" s="64"/>
    </row>
    <row r="27344" spans="4:6">
      <c r="D27344" s="63"/>
      <c r="F27344" s="64"/>
    </row>
    <row r="27345" spans="4:6">
      <c r="D27345" s="63"/>
      <c r="F27345" s="64"/>
    </row>
    <row r="27346" spans="4:6">
      <c r="D27346" s="63"/>
      <c r="F27346" s="64"/>
    </row>
    <row r="27347" spans="4:6">
      <c r="D27347" s="63"/>
      <c r="F27347" s="64"/>
    </row>
    <row r="27348" spans="4:6">
      <c r="D27348" s="63"/>
      <c r="F27348" s="64"/>
    </row>
    <row r="27349" spans="4:6">
      <c r="D27349" s="63"/>
      <c r="F27349" s="64"/>
    </row>
    <row r="27350" spans="4:6">
      <c r="D27350" s="63"/>
      <c r="F27350" s="64"/>
    </row>
    <row r="27351" spans="4:6">
      <c r="D27351" s="63"/>
      <c r="F27351" s="64"/>
    </row>
    <row r="27352" spans="4:6">
      <c r="D27352" s="63"/>
      <c r="F27352" s="64"/>
    </row>
    <row r="27353" spans="4:6">
      <c r="D27353" s="63"/>
      <c r="F27353" s="64"/>
    </row>
    <row r="27354" spans="4:6">
      <c r="D27354" s="63"/>
      <c r="F27354" s="64"/>
    </row>
    <row r="27355" spans="4:6">
      <c r="D27355" s="63"/>
      <c r="F27355" s="64"/>
    </row>
    <row r="27356" spans="4:6">
      <c r="D27356" s="63"/>
      <c r="F27356" s="64"/>
    </row>
    <row r="27357" spans="4:6">
      <c r="D27357" s="63"/>
      <c r="F27357" s="64"/>
    </row>
    <row r="27358" spans="4:6">
      <c r="D27358" s="63"/>
      <c r="F27358" s="64"/>
    </row>
    <row r="27359" spans="4:6">
      <c r="D27359" s="63"/>
      <c r="F27359" s="64"/>
    </row>
    <row r="27360" spans="4:6">
      <c r="D27360" s="63"/>
      <c r="F27360" s="64"/>
    </row>
    <row r="27361" spans="4:6">
      <c r="D27361" s="63"/>
      <c r="F27361" s="64"/>
    </row>
    <row r="27362" spans="4:6">
      <c r="D27362" s="63"/>
      <c r="F27362" s="64"/>
    </row>
    <row r="27363" spans="4:6">
      <c r="D27363" s="63"/>
      <c r="F27363" s="64"/>
    </row>
    <row r="27364" spans="4:6">
      <c r="D27364" s="63"/>
      <c r="F27364" s="64"/>
    </row>
    <row r="27365" spans="4:6">
      <c r="D27365" s="63"/>
      <c r="F27365" s="64"/>
    </row>
    <row r="27366" spans="4:6">
      <c r="D27366" s="63"/>
      <c r="F27366" s="64"/>
    </row>
    <row r="27367" spans="4:6">
      <c r="D27367" s="63"/>
      <c r="F27367" s="64"/>
    </row>
    <row r="27368" spans="4:6">
      <c r="D27368" s="63"/>
      <c r="F27368" s="64"/>
    </row>
    <row r="27369" spans="4:6">
      <c r="D27369" s="63"/>
      <c r="F27369" s="64"/>
    </row>
    <row r="27370" spans="4:6">
      <c r="D27370" s="63"/>
      <c r="F27370" s="64"/>
    </row>
    <row r="27371" spans="4:6">
      <c r="D27371" s="63"/>
      <c r="F27371" s="64"/>
    </row>
    <row r="27372" spans="4:6">
      <c r="D27372" s="63"/>
      <c r="F27372" s="64"/>
    </row>
    <row r="27373" spans="4:6">
      <c r="D27373" s="63"/>
      <c r="F27373" s="64"/>
    </row>
    <row r="27374" spans="4:6">
      <c r="D27374" s="63"/>
      <c r="F27374" s="64"/>
    </row>
    <row r="27375" spans="4:6">
      <c r="D27375" s="63"/>
      <c r="F27375" s="64"/>
    </row>
    <row r="27376" spans="4:6">
      <c r="D27376" s="63"/>
      <c r="F27376" s="64"/>
    </row>
    <row r="27377" spans="4:6">
      <c r="D27377" s="63"/>
      <c r="F27377" s="64"/>
    </row>
    <row r="27378" spans="4:6">
      <c r="D27378" s="63"/>
      <c r="F27378" s="64"/>
    </row>
    <row r="27379" spans="4:6">
      <c r="D27379" s="63"/>
      <c r="F27379" s="64"/>
    </row>
    <row r="27380" spans="4:6">
      <c r="D27380" s="63"/>
      <c r="F27380" s="64"/>
    </row>
    <row r="27381" spans="4:6">
      <c r="D27381" s="63"/>
      <c r="F27381" s="64"/>
    </row>
    <row r="27382" spans="4:6">
      <c r="D27382" s="63"/>
      <c r="F27382" s="64"/>
    </row>
    <row r="27383" spans="4:6">
      <c r="D27383" s="63"/>
      <c r="F27383" s="64"/>
    </row>
    <row r="27384" spans="4:6">
      <c r="D27384" s="63"/>
      <c r="F27384" s="64"/>
    </row>
    <row r="27385" spans="4:6">
      <c r="D27385" s="63"/>
      <c r="F27385" s="64"/>
    </row>
    <row r="27386" spans="4:6">
      <c r="D27386" s="63"/>
      <c r="F27386" s="64"/>
    </row>
    <row r="27387" spans="4:6">
      <c r="D27387" s="63"/>
      <c r="F27387" s="64"/>
    </row>
    <row r="27388" spans="4:6">
      <c r="D27388" s="63"/>
      <c r="F27388" s="64"/>
    </row>
    <row r="27389" spans="4:6">
      <c r="D27389" s="63"/>
      <c r="F27389" s="64"/>
    </row>
    <row r="27390" spans="4:6">
      <c r="D27390" s="63"/>
      <c r="F27390" s="64"/>
    </row>
    <row r="27391" spans="4:6">
      <c r="D27391" s="63"/>
      <c r="F27391" s="64"/>
    </row>
    <row r="27392" spans="4:6">
      <c r="D27392" s="63"/>
      <c r="F27392" s="64"/>
    </row>
    <row r="27393" spans="4:6">
      <c r="D27393" s="63"/>
      <c r="F27393" s="64"/>
    </row>
    <row r="27394" spans="4:6">
      <c r="D27394" s="63"/>
      <c r="F27394" s="64"/>
    </row>
    <row r="27395" spans="4:6">
      <c r="D27395" s="63"/>
      <c r="F27395" s="64"/>
    </row>
    <row r="27396" spans="4:6">
      <c r="D27396" s="63"/>
      <c r="F27396" s="64"/>
    </row>
    <row r="27397" spans="4:6">
      <c r="D27397" s="63"/>
      <c r="F27397" s="64"/>
    </row>
    <row r="27398" spans="4:6">
      <c r="D27398" s="63"/>
      <c r="F27398" s="64"/>
    </row>
    <row r="27399" spans="4:6">
      <c r="D27399" s="63"/>
      <c r="F27399" s="64"/>
    </row>
    <row r="27400" spans="4:6">
      <c r="D27400" s="63"/>
      <c r="F27400" s="64"/>
    </row>
    <row r="27401" spans="4:6">
      <c r="D27401" s="63"/>
      <c r="F27401" s="64"/>
    </row>
    <row r="27402" spans="4:6">
      <c r="D27402" s="63"/>
      <c r="F27402" s="64"/>
    </row>
    <row r="27403" spans="4:6">
      <c r="D27403" s="63"/>
      <c r="F27403" s="64"/>
    </row>
    <row r="27404" spans="4:6">
      <c r="D27404" s="63"/>
      <c r="F27404" s="64"/>
    </row>
    <row r="27405" spans="4:6">
      <c r="D27405" s="63"/>
      <c r="F27405" s="64"/>
    </row>
    <row r="27406" spans="4:6">
      <c r="D27406" s="63"/>
      <c r="F27406" s="64"/>
    </row>
    <row r="27407" spans="4:6">
      <c r="D27407" s="63"/>
      <c r="F27407" s="64"/>
    </row>
    <row r="27408" spans="4:6">
      <c r="D27408" s="63"/>
      <c r="F27408" s="64"/>
    </row>
    <row r="27409" spans="4:6">
      <c r="D27409" s="63"/>
      <c r="F27409" s="64"/>
    </row>
    <row r="27410" spans="4:6">
      <c r="D27410" s="63"/>
      <c r="F27410" s="64"/>
    </row>
    <row r="27411" spans="4:6">
      <c r="D27411" s="63"/>
      <c r="F27411" s="64"/>
    </row>
    <row r="27412" spans="4:6">
      <c r="D27412" s="63"/>
      <c r="F27412" s="64"/>
    </row>
    <row r="27413" spans="4:6">
      <c r="D27413" s="63"/>
      <c r="F27413" s="64"/>
    </row>
    <row r="27414" spans="4:6">
      <c r="D27414" s="63"/>
      <c r="F27414" s="64"/>
    </row>
    <row r="27415" spans="4:6">
      <c r="D27415" s="63"/>
      <c r="F27415" s="64"/>
    </row>
    <row r="27416" spans="4:6">
      <c r="D27416" s="63"/>
      <c r="F27416" s="64"/>
    </row>
    <row r="27417" spans="4:6">
      <c r="D27417" s="63"/>
      <c r="F27417" s="64"/>
    </row>
    <row r="27418" spans="4:6">
      <c r="D27418" s="63"/>
      <c r="F27418" s="64"/>
    </row>
    <row r="27419" spans="4:6">
      <c r="D27419" s="63"/>
      <c r="F27419" s="64"/>
    </row>
    <row r="27420" spans="4:6">
      <c r="D27420" s="63"/>
      <c r="F27420" s="64"/>
    </row>
    <row r="27421" spans="4:6">
      <c r="D27421" s="63"/>
      <c r="F27421" s="64"/>
    </row>
    <row r="27422" spans="4:6">
      <c r="D27422" s="63"/>
      <c r="F27422" s="64"/>
    </row>
    <row r="27423" spans="4:6">
      <c r="D27423" s="63"/>
      <c r="F27423" s="64"/>
    </row>
    <row r="27424" spans="4:6">
      <c r="D27424" s="63"/>
      <c r="F27424" s="64"/>
    </row>
    <row r="27425" spans="4:6">
      <c r="D27425" s="63"/>
      <c r="F27425" s="64"/>
    </row>
    <row r="27426" spans="4:6">
      <c r="D27426" s="63"/>
      <c r="F27426" s="64"/>
    </row>
    <row r="27427" spans="4:6">
      <c r="D27427" s="63"/>
      <c r="F27427" s="64"/>
    </row>
    <row r="27428" spans="4:6">
      <c r="D27428" s="63"/>
      <c r="F27428" s="64"/>
    </row>
    <row r="27429" spans="4:6">
      <c r="D27429" s="63"/>
      <c r="F27429" s="64"/>
    </row>
    <row r="27430" spans="4:6">
      <c r="D27430" s="63"/>
      <c r="F27430" s="64"/>
    </row>
    <row r="27431" spans="4:6">
      <c r="D27431" s="63"/>
      <c r="F27431" s="64"/>
    </row>
    <row r="27432" spans="4:6">
      <c r="D27432" s="63"/>
      <c r="F27432" s="64"/>
    </row>
    <row r="27433" spans="4:6">
      <c r="D27433" s="63"/>
      <c r="F27433" s="64"/>
    </row>
    <row r="27434" spans="4:6">
      <c r="D27434" s="63"/>
      <c r="F27434" s="64"/>
    </row>
    <row r="27435" spans="4:6">
      <c r="D27435" s="63"/>
      <c r="F27435" s="64"/>
    </row>
    <row r="27436" spans="4:6">
      <c r="D27436" s="63"/>
      <c r="F27436" s="64"/>
    </row>
    <row r="27437" spans="4:6">
      <c r="D27437" s="63"/>
      <c r="F27437" s="64"/>
    </row>
    <row r="27438" spans="4:6">
      <c r="D27438" s="63"/>
      <c r="F27438" s="64"/>
    </row>
    <row r="27439" spans="4:6">
      <c r="D27439" s="63"/>
      <c r="F27439" s="64"/>
    </row>
    <row r="27440" spans="4:6">
      <c r="D27440" s="63"/>
      <c r="F27440" s="64"/>
    </row>
    <row r="27441" spans="4:6">
      <c r="D27441" s="63"/>
      <c r="F27441" s="64"/>
    </row>
    <row r="27442" spans="4:6">
      <c r="D27442" s="63"/>
      <c r="F27442" s="64"/>
    </row>
    <row r="27443" spans="4:6">
      <c r="D27443" s="63"/>
      <c r="F27443" s="64"/>
    </row>
    <row r="27444" spans="4:6">
      <c r="D27444" s="63"/>
      <c r="F27444" s="64"/>
    </row>
    <row r="27445" spans="4:6">
      <c r="D27445" s="63"/>
      <c r="F27445" s="64"/>
    </row>
    <row r="27446" spans="4:6">
      <c r="D27446" s="63"/>
      <c r="F27446" s="64"/>
    </row>
    <row r="27447" spans="4:6">
      <c r="D27447" s="63"/>
      <c r="F27447" s="64"/>
    </row>
    <row r="27448" spans="4:6">
      <c r="D27448" s="63"/>
      <c r="F27448" s="64"/>
    </row>
    <row r="27449" spans="4:6">
      <c r="D27449" s="63"/>
      <c r="F27449" s="64"/>
    </row>
    <row r="27450" spans="4:6">
      <c r="D27450" s="63"/>
      <c r="F27450" s="64"/>
    </row>
    <row r="27451" spans="4:6">
      <c r="D27451" s="63"/>
      <c r="F27451" s="64"/>
    </row>
    <row r="27452" spans="4:6">
      <c r="D27452" s="63"/>
      <c r="F27452" s="64"/>
    </row>
    <row r="27453" spans="4:6">
      <c r="D27453" s="63"/>
      <c r="F27453" s="64"/>
    </row>
    <row r="27454" spans="4:6">
      <c r="D27454" s="63"/>
      <c r="F27454" s="64"/>
    </row>
    <row r="27455" spans="4:6">
      <c r="D27455" s="63"/>
      <c r="F27455" s="64"/>
    </row>
    <row r="27456" spans="4:6">
      <c r="D27456" s="63"/>
      <c r="F27456" s="64"/>
    </row>
    <row r="27457" spans="4:6">
      <c r="D27457" s="63"/>
      <c r="F27457" s="64"/>
    </row>
    <row r="27458" spans="4:6">
      <c r="D27458" s="63"/>
      <c r="F27458" s="64"/>
    </row>
    <row r="27459" spans="4:6">
      <c r="D27459" s="63"/>
      <c r="F27459" s="64"/>
    </row>
    <row r="27460" spans="4:6">
      <c r="D27460" s="63"/>
      <c r="F27460" s="64"/>
    </row>
    <row r="27461" spans="4:6">
      <c r="D27461" s="63"/>
      <c r="F27461" s="64"/>
    </row>
    <row r="27462" spans="4:6">
      <c r="D27462" s="63"/>
      <c r="F27462" s="64"/>
    </row>
    <row r="27463" spans="4:6">
      <c r="D27463" s="63"/>
      <c r="F27463" s="64"/>
    </row>
    <row r="27464" spans="4:6">
      <c r="D27464" s="63"/>
      <c r="F27464" s="64"/>
    </row>
    <row r="27465" spans="4:6">
      <c r="D27465" s="63"/>
      <c r="F27465" s="64"/>
    </row>
    <row r="27466" spans="4:6">
      <c r="D27466" s="63"/>
      <c r="F27466" s="64"/>
    </row>
    <row r="27467" spans="4:6">
      <c r="D27467" s="63"/>
      <c r="F27467" s="64"/>
    </row>
    <row r="27468" spans="4:6">
      <c r="D27468" s="63"/>
      <c r="F27468" s="64"/>
    </row>
    <row r="27469" spans="4:6">
      <c r="D27469" s="63"/>
      <c r="F27469" s="64"/>
    </row>
    <row r="27470" spans="4:6">
      <c r="D27470" s="63"/>
      <c r="F27470" s="64"/>
    </row>
    <row r="27471" spans="4:6">
      <c r="D27471" s="63"/>
      <c r="F27471" s="64"/>
    </row>
    <row r="27472" spans="4:6">
      <c r="D27472" s="63"/>
      <c r="F27472" s="64"/>
    </row>
    <row r="27473" spans="4:6">
      <c r="D27473" s="63"/>
      <c r="F27473" s="64"/>
    </row>
    <row r="27474" spans="4:6">
      <c r="D27474" s="63"/>
      <c r="F27474" s="64"/>
    </row>
    <row r="27475" spans="4:6">
      <c r="D27475" s="63"/>
      <c r="F27475" s="64"/>
    </row>
    <row r="27476" spans="4:6">
      <c r="D27476" s="63"/>
      <c r="F27476" s="64"/>
    </row>
    <row r="27477" spans="4:6">
      <c r="D27477" s="63"/>
      <c r="F27477" s="64"/>
    </row>
    <row r="27478" spans="4:6">
      <c r="D27478" s="63"/>
      <c r="F27478" s="64"/>
    </row>
    <row r="27479" spans="4:6">
      <c r="D27479" s="63"/>
      <c r="F27479" s="64"/>
    </row>
    <row r="27480" spans="4:6">
      <c r="D27480" s="63"/>
      <c r="F27480" s="64"/>
    </row>
    <row r="27481" spans="4:6">
      <c r="D27481" s="63"/>
      <c r="F27481" s="64"/>
    </row>
    <row r="27482" spans="4:6">
      <c r="D27482" s="63"/>
      <c r="F27482" s="64"/>
    </row>
    <row r="27483" spans="4:6">
      <c r="D27483" s="63"/>
      <c r="F27483" s="64"/>
    </row>
    <row r="27484" spans="4:6">
      <c r="D27484" s="63"/>
      <c r="F27484" s="64"/>
    </row>
    <row r="27485" spans="4:6">
      <c r="D27485" s="63"/>
      <c r="F27485" s="64"/>
    </row>
    <row r="27486" spans="4:6">
      <c r="D27486" s="63"/>
      <c r="F27486" s="64"/>
    </row>
    <row r="27487" spans="4:6">
      <c r="D27487" s="63"/>
      <c r="F27487" s="64"/>
    </row>
    <row r="27488" spans="4:6">
      <c r="D27488" s="63"/>
      <c r="F27488" s="64"/>
    </row>
    <row r="27489" spans="4:6">
      <c r="D27489" s="63"/>
      <c r="F27489" s="64"/>
    </row>
    <row r="27490" spans="4:6">
      <c r="D27490" s="63"/>
      <c r="F27490" s="64"/>
    </row>
    <row r="27491" spans="4:6">
      <c r="D27491" s="63"/>
      <c r="F27491" s="64"/>
    </row>
    <row r="27492" spans="4:6">
      <c r="D27492" s="63"/>
      <c r="F27492" s="64"/>
    </row>
    <row r="27493" spans="4:6">
      <c r="D27493" s="63"/>
      <c r="F27493" s="64"/>
    </row>
    <row r="27494" spans="4:6">
      <c r="D27494" s="63"/>
      <c r="F27494" s="64"/>
    </row>
    <row r="27495" spans="4:6">
      <c r="D27495" s="63"/>
      <c r="F27495" s="64"/>
    </row>
    <row r="27496" spans="4:6">
      <c r="D27496" s="63"/>
      <c r="F27496" s="64"/>
    </row>
    <row r="27497" spans="4:6">
      <c r="D27497" s="63"/>
      <c r="F27497" s="64"/>
    </row>
    <row r="27498" spans="4:6">
      <c r="D27498" s="63"/>
      <c r="F27498" s="64"/>
    </row>
    <row r="27499" spans="4:6">
      <c r="D27499" s="63"/>
      <c r="F27499" s="64"/>
    </row>
    <row r="27500" spans="4:6">
      <c r="D27500" s="63"/>
      <c r="F27500" s="64"/>
    </row>
    <row r="27501" spans="4:6">
      <c r="D27501" s="63"/>
      <c r="F27501" s="64"/>
    </row>
    <row r="27502" spans="4:6">
      <c r="D27502" s="63"/>
      <c r="F27502" s="64"/>
    </row>
    <row r="27503" spans="4:6">
      <c r="D27503" s="63"/>
      <c r="F27503" s="64"/>
    </row>
    <row r="27504" spans="4:6">
      <c r="D27504" s="63"/>
      <c r="F27504" s="64"/>
    </row>
    <row r="27505" spans="4:6">
      <c r="D27505" s="63"/>
      <c r="F27505" s="64"/>
    </row>
    <row r="27506" spans="4:6">
      <c r="D27506" s="63"/>
      <c r="F27506" s="64"/>
    </row>
    <row r="27507" spans="4:6">
      <c r="D27507" s="63"/>
      <c r="F27507" s="64"/>
    </row>
    <row r="27508" spans="4:6">
      <c r="D27508" s="63"/>
      <c r="F27508" s="64"/>
    </row>
    <row r="27509" spans="4:6">
      <c r="D27509" s="63"/>
      <c r="F27509" s="64"/>
    </row>
    <row r="27510" spans="4:6">
      <c r="D27510" s="63"/>
      <c r="F27510" s="64"/>
    </row>
    <row r="27511" spans="4:6">
      <c r="D27511" s="63"/>
      <c r="F27511" s="64"/>
    </row>
    <row r="27512" spans="4:6">
      <c r="D27512" s="63"/>
      <c r="F27512" s="64"/>
    </row>
    <row r="27513" spans="4:6">
      <c r="D27513" s="63"/>
      <c r="F27513" s="64"/>
    </row>
    <row r="27514" spans="4:6">
      <c r="D27514" s="63"/>
      <c r="F27514" s="64"/>
    </row>
    <row r="27515" spans="4:6">
      <c r="D27515" s="63"/>
      <c r="F27515" s="64"/>
    </row>
    <row r="27516" spans="4:6">
      <c r="D27516" s="63"/>
      <c r="F27516" s="64"/>
    </row>
    <row r="27517" spans="4:6">
      <c r="D27517" s="63"/>
      <c r="F27517" s="64"/>
    </row>
    <row r="27518" spans="4:6">
      <c r="D27518" s="63"/>
      <c r="F27518" s="64"/>
    </row>
    <row r="27519" spans="4:6">
      <c r="D27519" s="63"/>
      <c r="F27519" s="64"/>
    </row>
    <row r="27520" spans="4:6">
      <c r="D27520" s="63"/>
      <c r="F27520" s="64"/>
    </row>
    <row r="27521" spans="4:6">
      <c r="D27521" s="63"/>
      <c r="F27521" s="64"/>
    </row>
    <row r="27522" spans="4:6">
      <c r="D27522" s="63"/>
      <c r="F27522" s="64"/>
    </row>
    <row r="27523" spans="4:6">
      <c r="D27523" s="63"/>
      <c r="F27523" s="64"/>
    </row>
    <row r="27524" spans="4:6">
      <c r="D27524" s="63"/>
      <c r="F27524" s="64"/>
    </row>
    <row r="27525" spans="4:6">
      <c r="D27525" s="63"/>
      <c r="F27525" s="64"/>
    </row>
    <row r="27526" spans="4:6">
      <c r="D27526" s="63"/>
      <c r="F27526" s="64"/>
    </row>
    <row r="27527" spans="4:6">
      <c r="D27527" s="63"/>
      <c r="F27527" s="64"/>
    </row>
    <row r="27528" spans="4:6">
      <c r="D27528" s="63"/>
      <c r="F27528" s="64"/>
    </row>
    <row r="27529" spans="4:6">
      <c r="D27529" s="63"/>
      <c r="F27529" s="64"/>
    </row>
    <row r="27530" spans="4:6">
      <c r="D27530" s="63"/>
      <c r="F27530" s="64"/>
    </row>
    <row r="27531" spans="4:6">
      <c r="D27531" s="63"/>
      <c r="F27531" s="64"/>
    </row>
    <row r="27532" spans="4:6">
      <c r="D27532" s="63"/>
      <c r="F27532" s="64"/>
    </row>
    <row r="27533" spans="4:6">
      <c r="D27533" s="63"/>
      <c r="F27533" s="64"/>
    </row>
    <row r="27534" spans="4:6">
      <c r="D27534" s="63"/>
      <c r="F27534" s="64"/>
    </row>
    <row r="27535" spans="4:6">
      <c r="D27535" s="63"/>
      <c r="F27535" s="64"/>
    </row>
    <row r="27536" spans="4:6">
      <c r="D27536" s="63"/>
      <c r="F27536" s="64"/>
    </row>
    <row r="27537" spans="4:6">
      <c r="D27537" s="63"/>
      <c r="F27537" s="64"/>
    </row>
    <row r="27538" spans="4:6">
      <c r="D27538" s="63"/>
      <c r="F27538" s="64"/>
    </row>
    <row r="27539" spans="4:6">
      <c r="D27539" s="63"/>
      <c r="F27539" s="64"/>
    </row>
    <row r="27540" spans="4:6">
      <c r="D27540" s="63"/>
      <c r="F27540" s="64"/>
    </row>
    <row r="27541" spans="4:6">
      <c r="D27541" s="63"/>
      <c r="F27541" s="64"/>
    </row>
    <row r="27542" spans="4:6">
      <c r="D27542" s="63"/>
      <c r="F27542" s="64"/>
    </row>
    <row r="27543" spans="4:6">
      <c r="D27543" s="63"/>
      <c r="F27543" s="64"/>
    </row>
    <row r="27544" spans="4:6">
      <c r="D27544" s="63"/>
      <c r="F27544" s="64"/>
    </row>
    <row r="27545" spans="4:6">
      <c r="D27545" s="63"/>
      <c r="F27545" s="64"/>
    </row>
    <row r="27546" spans="4:6">
      <c r="D27546" s="63"/>
      <c r="F27546" s="64"/>
    </row>
    <row r="27547" spans="4:6">
      <c r="D27547" s="63"/>
      <c r="F27547" s="64"/>
    </row>
    <row r="27548" spans="4:6">
      <c r="D27548" s="63"/>
      <c r="F27548" s="64"/>
    </row>
    <row r="27549" spans="4:6">
      <c r="D27549" s="63"/>
      <c r="F27549" s="64"/>
    </row>
    <row r="27550" spans="4:6">
      <c r="D27550" s="63"/>
      <c r="F27550" s="64"/>
    </row>
    <row r="27551" spans="4:6">
      <c r="D27551" s="63"/>
      <c r="F27551" s="64"/>
    </row>
    <row r="27552" spans="4:6">
      <c r="D27552" s="63"/>
      <c r="F27552" s="64"/>
    </row>
    <row r="27553" spans="4:6">
      <c r="D27553" s="63"/>
      <c r="F27553" s="64"/>
    </row>
    <row r="27554" spans="4:6">
      <c r="D27554" s="63"/>
      <c r="F27554" s="64"/>
    </row>
    <row r="27555" spans="4:6">
      <c r="D27555" s="63"/>
      <c r="F27555" s="64"/>
    </row>
    <row r="27556" spans="4:6">
      <c r="D27556" s="63"/>
      <c r="F27556" s="64"/>
    </row>
    <row r="27557" spans="4:6">
      <c r="D27557" s="63"/>
      <c r="F27557" s="64"/>
    </row>
    <row r="27558" spans="4:6">
      <c r="D27558" s="63"/>
      <c r="F27558" s="64"/>
    </row>
    <row r="27559" spans="4:6">
      <c r="D27559" s="63"/>
      <c r="F27559" s="64"/>
    </row>
    <row r="27560" spans="4:6">
      <c r="D27560" s="63"/>
      <c r="F27560" s="64"/>
    </row>
    <row r="27561" spans="4:6">
      <c r="D27561" s="63"/>
      <c r="F27561" s="64"/>
    </row>
    <row r="27562" spans="4:6">
      <c r="D27562" s="63"/>
      <c r="F27562" s="64"/>
    </row>
    <row r="27563" spans="4:6">
      <c r="D27563" s="63"/>
      <c r="F27563" s="64"/>
    </row>
    <row r="27564" spans="4:6">
      <c r="D27564" s="63"/>
      <c r="F27564" s="64"/>
    </row>
    <row r="27565" spans="4:6">
      <c r="D27565" s="63"/>
      <c r="F27565" s="64"/>
    </row>
    <row r="27566" spans="4:6">
      <c r="D27566" s="63"/>
      <c r="F27566" s="64"/>
    </row>
    <row r="27567" spans="4:6">
      <c r="D27567" s="63"/>
      <c r="F27567" s="64"/>
    </row>
    <row r="27568" spans="4:6">
      <c r="D27568" s="63"/>
      <c r="F27568" s="64"/>
    </row>
    <row r="27569" spans="4:6">
      <c r="D27569" s="63"/>
      <c r="F27569" s="64"/>
    </row>
    <row r="27570" spans="4:6">
      <c r="D27570" s="63"/>
      <c r="F27570" s="64"/>
    </row>
    <row r="27571" spans="4:6">
      <c r="D27571" s="63"/>
      <c r="F27571" s="64"/>
    </row>
    <row r="27572" spans="4:6">
      <c r="D27572" s="63"/>
      <c r="F27572" s="64"/>
    </row>
    <row r="27573" spans="4:6">
      <c r="D27573" s="63"/>
      <c r="F27573" s="64"/>
    </row>
    <row r="27574" spans="4:6">
      <c r="D27574" s="63"/>
      <c r="F27574" s="64"/>
    </row>
    <row r="27575" spans="4:6">
      <c r="D27575" s="63"/>
      <c r="F27575" s="64"/>
    </row>
    <row r="27576" spans="4:6">
      <c r="D27576" s="63"/>
      <c r="F27576" s="64"/>
    </row>
    <row r="27577" spans="4:6">
      <c r="D27577" s="63"/>
      <c r="F27577" s="64"/>
    </row>
    <row r="27578" spans="4:6">
      <c r="D27578" s="63"/>
      <c r="F27578" s="64"/>
    </row>
    <row r="27579" spans="4:6">
      <c r="D27579" s="63"/>
      <c r="F27579" s="64"/>
    </row>
    <row r="27580" spans="4:6">
      <c r="D27580" s="63"/>
      <c r="F27580" s="64"/>
    </row>
    <row r="27581" spans="4:6">
      <c r="D27581" s="63"/>
      <c r="F27581" s="64"/>
    </row>
    <row r="27582" spans="4:6">
      <c r="D27582" s="63"/>
      <c r="F27582" s="64"/>
    </row>
    <row r="27583" spans="4:6">
      <c r="D27583" s="63"/>
      <c r="F27583" s="64"/>
    </row>
    <row r="27584" spans="4:6">
      <c r="D27584" s="63"/>
      <c r="F27584" s="64"/>
    </row>
    <row r="27585" spans="4:6">
      <c r="D27585" s="63"/>
      <c r="F27585" s="64"/>
    </row>
    <row r="27586" spans="4:6">
      <c r="D27586" s="63"/>
      <c r="F27586" s="64"/>
    </row>
    <row r="27587" spans="4:6">
      <c r="D27587" s="63"/>
      <c r="F27587" s="64"/>
    </row>
    <row r="27588" spans="4:6">
      <c r="D27588" s="63"/>
      <c r="F27588" s="64"/>
    </row>
    <row r="27589" spans="4:6">
      <c r="D27589" s="63"/>
      <c r="F27589" s="64"/>
    </row>
    <row r="27590" spans="4:6">
      <c r="D27590" s="63"/>
      <c r="F27590" s="64"/>
    </row>
    <row r="27591" spans="4:6">
      <c r="D27591" s="63"/>
      <c r="F27591" s="64"/>
    </row>
    <row r="27592" spans="4:6">
      <c r="D27592" s="63"/>
      <c r="F27592" s="64"/>
    </row>
    <row r="27593" spans="4:6">
      <c r="D27593" s="63"/>
      <c r="F27593" s="64"/>
    </row>
    <row r="27594" spans="4:6">
      <c r="D27594" s="63"/>
      <c r="F27594" s="64"/>
    </row>
    <row r="27595" spans="4:6">
      <c r="D27595" s="63"/>
      <c r="F27595" s="64"/>
    </row>
    <row r="27596" spans="4:6">
      <c r="D27596" s="63"/>
      <c r="F27596" s="64"/>
    </row>
    <row r="27597" spans="4:6">
      <c r="D27597" s="63"/>
      <c r="F27597" s="64"/>
    </row>
    <row r="27598" spans="4:6">
      <c r="D27598" s="63"/>
      <c r="F27598" s="64"/>
    </row>
    <row r="27599" spans="4:6">
      <c r="D27599" s="63"/>
      <c r="F27599" s="64"/>
    </row>
    <row r="27600" spans="4:6">
      <c r="D27600" s="63"/>
      <c r="F27600" s="64"/>
    </row>
    <row r="27601" spans="4:6">
      <c r="D27601" s="63"/>
      <c r="F27601" s="64"/>
    </row>
    <row r="27602" spans="4:6">
      <c r="D27602" s="63"/>
      <c r="F27602" s="64"/>
    </row>
    <row r="27603" spans="4:6">
      <c r="D27603" s="63"/>
      <c r="F27603" s="64"/>
    </row>
    <row r="27604" spans="4:6">
      <c r="D27604" s="63"/>
      <c r="F27604" s="64"/>
    </row>
    <row r="27605" spans="4:6">
      <c r="D27605" s="63"/>
      <c r="F27605" s="64"/>
    </row>
    <row r="27606" spans="4:6">
      <c r="D27606" s="63"/>
      <c r="F27606" s="64"/>
    </row>
    <row r="27607" spans="4:6">
      <c r="D27607" s="63"/>
      <c r="F27607" s="64"/>
    </row>
    <row r="27608" spans="4:6">
      <c r="D27608" s="63"/>
      <c r="F27608" s="64"/>
    </row>
    <row r="27609" spans="4:6">
      <c r="D27609" s="63"/>
      <c r="F27609" s="64"/>
    </row>
    <row r="27610" spans="4:6">
      <c r="D27610" s="63"/>
      <c r="F27610" s="64"/>
    </row>
    <row r="27611" spans="4:6">
      <c r="D27611" s="63"/>
      <c r="F27611" s="64"/>
    </row>
    <row r="27612" spans="4:6">
      <c r="D27612" s="63"/>
      <c r="F27612" s="64"/>
    </row>
    <row r="27613" spans="4:6">
      <c r="D27613" s="63"/>
      <c r="F27613" s="64"/>
    </row>
    <row r="27614" spans="4:6">
      <c r="D27614" s="63"/>
      <c r="F27614" s="64"/>
    </row>
    <row r="27615" spans="4:6">
      <c r="D27615" s="63"/>
      <c r="F27615" s="64"/>
    </row>
    <row r="27616" spans="4:6">
      <c r="D27616" s="63"/>
      <c r="F27616" s="64"/>
    </row>
    <row r="27617" spans="4:6">
      <c r="D27617" s="63"/>
      <c r="F27617" s="64"/>
    </row>
    <row r="27618" spans="4:6">
      <c r="D27618" s="63"/>
      <c r="F27618" s="64"/>
    </row>
    <row r="27619" spans="4:6">
      <c r="D27619" s="63"/>
      <c r="F27619" s="64"/>
    </row>
    <row r="27620" spans="4:6">
      <c r="D27620" s="63"/>
      <c r="F27620" s="64"/>
    </row>
    <row r="27621" spans="4:6">
      <c r="D27621" s="63"/>
      <c r="F27621" s="64"/>
    </row>
    <row r="27622" spans="4:6">
      <c r="D27622" s="63"/>
      <c r="F27622" s="64"/>
    </row>
    <row r="27623" spans="4:6">
      <c r="D27623" s="63"/>
      <c r="F27623" s="64"/>
    </row>
    <row r="27624" spans="4:6">
      <c r="D27624" s="63"/>
      <c r="F27624" s="64"/>
    </row>
    <row r="27625" spans="4:6">
      <c r="D27625" s="63"/>
      <c r="F27625" s="64"/>
    </row>
    <row r="27626" spans="4:6">
      <c r="D27626" s="63"/>
      <c r="F27626" s="64"/>
    </row>
    <row r="27627" spans="4:6">
      <c r="D27627" s="63"/>
      <c r="F27627" s="64"/>
    </row>
    <row r="27628" spans="4:6">
      <c r="D27628" s="63"/>
      <c r="F27628" s="64"/>
    </row>
    <row r="27629" spans="4:6">
      <c r="D27629" s="63"/>
      <c r="F27629" s="64"/>
    </row>
    <row r="27630" spans="4:6">
      <c r="D27630" s="63"/>
      <c r="F27630" s="64"/>
    </row>
    <row r="27631" spans="4:6">
      <c r="D27631" s="63"/>
      <c r="F27631" s="64"/>
    </row>
    <row r="27632" spans="4:6">
      <c r="D27632" s="63"/>
      <c r="F27632" s="64"/>
    </row>
    <row r="27633" spans="4:6">
      <c r="D27633" s="63"/>
      <c r="F27633" s="64"/>
    </row>
    <row r="27634" spans="4:6">
      <c r="D27634" s="63"/>
      <c r="F27634" s="64"/>
    </row>
    <row r="27635" spans="4:6">
      <c r="D27635" s="63"/>
      <c r="F27635" s="64"/>
    </row>
    <row r="27636" spans="4:6">
      <c r="D27636" s="63"/>
      <c r="F27636" s="64"/>
    </row>
    <row r="27637" spans="4:6">
      <c r="D27637" s="63"/>
      <c r="F27637" s="64"/>
    </row>
    <row r="27638" spans="4:6">
      <c r="D27638" s="63"/>
      <c r="F27638" s="64"/>
    </row>
    <row r="27639" spans="4:6">
      <c r="D27639" s="63"/>
      <c r="F27639" s="64"/>
    </row>
    <row r="27640" spans="4:6">
      <c r="D27640" s="63"/>
      <c r="F27640" s="64"/>
    </row>
    <row r="27641" spans="4:6">
      <c r="D27641" s="63"/>
      <c r="F27641" s="64"/>
    </row>
    <row r="27642" spans="4:6">
      <c r="D27642" s="63"/>
      <c r="F27642" s="64"/>
    </row>
    <row r="27643" spans="4:6">
      <c r="D27643" s="63"/>
      <c r="F27643" s="64"/>
    </row>
    <row r="27644" spans="4:6">
      <c r="D27644" s="63"/>
      <c r="F27644" s="64"/>
    </row>
    <row r="27645" spans="4:6">
      <c r="D27645" s="63"/>
      <c r="F27645" s="64"/>
    </row>
    <row r="27646" spans="4:6">
      <c r="D27646" s="63"/>
      <c r="F27646" s="64"/>
    </row>
    <row r="27647" spans="4:6">
      <c r="D27647" s="63"/>
      <c r="F27647" s="64"/>
    </row>
    <row r="27648" spans="4:6">
      <c r="D27648" s="63"/>
      <c r="F27648" s="64"/>
    </row>
    <row r="27649" spans="4:6">
      <c r="D27649" s="63"/>
      <c r="F27649" s="64"/>
    </row>
    <row r="27650" spans="4:6">
      <c r="D27650" s="63"/>
      <c r="F27650" s="64"/>
    </row>
    <row r="27651" spans="4:6">
      <c r="D27651" s="63"/>
      <c r="F27651" s="64"/>
    </row>
    <row r="27652" spans="4:6">
      <c r="D27652" s="63"/>
      <c r="F27652" s="64"/>
    </row>
    <row r="27653" spans="4:6">
      <c r="D27653" s="63"/>
      <c r="F27653" s="64"/>
    </row>
    <row r="27654" spans="4:6">
      <c r="D27654" s="63"/>
      <c r="F27654" s="64"/>
    </row>
    <row r="27655" spans="4:6">
      <c r="D27655" s="63"/>
      <c r="F27655" s="64"/>
    </row>
    <row r="27656" spans="4:6">
      <c r="D27656" s="63"/>
      <c r="F27656" s="64"/>
    </row>
    <row r="27657" spans="4:6">
      <c r="D27657" s="63"/>
      <c r="F27657" s="64"/>
    </row>
    <row r="27658" spans="4:6">
      <c r="D27658" s="63"/>
      <c r="F27658" s="64"/>
    </row>
    <row r="27659" spans="4:6">
      <c r="D27659" s="63"/>
      <c r="F27659" s="64"/>
    </row>
    <row r="27660" spans="4:6">
      <c r="D27660" s="63"/>
      <c r="F27660" s="64"/>
    </row>
    <row r="27661" spans="4:6">
      <c r="D27661" s="63"/>
      <c r="F27661" s="64"/>
    </row>
    <row r="27662" spans="4:6">
      <c r="D27662" s="63"/>
      <c r="F27662" s="64"/>
    </row>
    <row r="27663" spans="4:6">
      <c r="D27663" s="63"/>
      <c r="F27663" s="64"/>
    </row>
    <row r="27664" spans="4:6">
      <c r="D27664" s="63"/>
      <c r="F27664" s="64"/>
    </row>
    <row r="27665" spans="4:6">
      <c r="D27665" s="63"/>
      <c r="F27665" s="64"/>
    </row>
    <row r="27666" spans="4:6">
      <c r="D27666" s="63"/>
      <c r="F27666" s="64"/>
    </row>
    <row r="27667" spans="4:6">
      <c r="D27667" s="63"/>
      <c r="F27667" s="64"/>
    </row>
    <row r="27668" spans="4:6">
      <c r="D27668" s="63"/>
      <c r="F27668" s="64"/>
    </row>
    <row r="27669" spans="4:6">
      <c r="D27669" s="63"/>
      <c r="F27669" s="64"/>
    </row>
    <row r="27670" spans="4:6">
      <c r="D27670" s="63"/>
      <c r="F27670" s="64"/>
    </row>
    <row r="27671" spans="4:6">
      <c r="D27671" s="63"/>
      <c r="F27671" s="64"/>
    </row>
    <row r="27672" spans="4:6">
      <c r="D27672" s="63"/>
      <c r="F27672" s="64"/>
    </row>
    <row r="27673" spans="4:6">
      <c r="D27673" s="63"/>
      <c r="F27673" s="64"/>
    </row>
    <row r="27674" spans="4:6">
      <c r="D27674" s="63"/>
      <c r="F27674" s="64"/>
    </row>
    <row r="27675" spans="4:6">
      <c r="D27675" s="63"/>
      <c r="F27675" s="64"/>
    </row>
    <row r="27676" spans="4:6">
      <c r="D27676" s="63"/>
      <c r="F27676" s="64"/>
    </row>
    <row r="27677" spans="4:6">
      <c r="D27677" s="63"/>
      <c r="F27677" s="64"/>
    </row>
    <row r="27678" spans="4:6">
      <c r="D27678" s="63"/>
      <c r="F27678" s="64"/>
    </row>
    <row r="27679" spans="4:6">
      <c r="D27679" s="63"/>
      <c r="F27679" s="64"/>
    </row>
    <row r="27680" spans="4:6">
      <c r="D27680" s="63"/>
      <c r="F27680" s="64"/>
    </row>
    <row r="27681" spans="4:6">
      <c r="D27681" s="63"/>
      <c r="F27681" s="64"/>
    </row>
    <row r="27682" spans="4:6">
      <c r="D27682" s="63"/>
      <c r="F27682" s="64"/>
    </row>
    <row r="27683" spans="4:6">
      <c r="D27683" s="63"/>
      <c r="F27683" s="64"/>
    </row>
    <row r="27684" spans="4:6">
      <c r="D27684" s="63"/>
      <c r="F27684" s="64"/>
    </row>
    <row r="27685" spans="4:6">
      <c r="D27685" s="63"/>
      <c r="F27685" s="64"/>
    </row>
    <row r="27686" spans="4:6">
      <c r="D27686" s="63"/>
      <c r="F27686" s="64"/>
    </row>
    <row r="27687" spans="4:6">
      <c r="D27687" s="63"/>
      <c r="F27687" s="64"/>
    </row>
    <row r="27688" spans="4:6">
      <c r="D27688" s="63"/>
      <c r="F27688" s="64"/>
    </row>
    <row r="27689" spans="4:6">
      <c r="D27689" s="63"/>
      <c r="F27689" s="64"/>
    </row>
    <row r="27690" spans="4:6">
      <c r="D27690" s="63"/>
      <c r="F27690" s="64"/>
    </row>
    <row r="27691" spans="4:6">
      <c r="D27691" s="63"/>
      <c r="F27691" s="64"/>
    </row>
    <row r="27692" spans="4:6">
      <c r="D27692" s="63"/>
      <c r="F27692" s="64"/>
    </row>
    <row r="27693" spans="4:6">
      <c r="D27693" s="63"/>
      <c r="F27693" s="64"/>
    </row>
    <row r="27694" spans="4:6">
      <c r="D27694" s="63"/>
      <c r="F27694" s="64"/>
    </row>
    <row r="27695" spans="4:6">
      <c r="D27695" s="63"/>
      <c r="F27695" s="64"/>
    </row>
    <row r="27696" spans="4:6">
      <c r="D27696" s="63"/>
      <c r="F27696" s="64"/>
    </row>
    <row r="27697" spans="4:6">
      <c r="D27697" s="63"/>
      <c r="F27697" s="64"/>
    </row>
    <row r="27698" spans="4:6">
      <c r="D27698" s="63"/>
      <c r="F27698" s="64"/>
    </row>
    <row r="27699" spans="4:6">
      <c r="D27699" s="63"/>
      <c r="F27699" s="64"/>
    </row>
    <row r="27700" spans="4:6">
      <c r="D27700" s="63"/>
      <c r="F27700" s="64"/>
    </row>
    <row r="27701" spans="4:6">
      <c r="D27701" s="63"/>
      <c r="F27701" s="64"/>
    </row>
    <row r="27702" spans="4:6">
      <c r="D27702" s="63"/>
      <c r="F27702" s="64"/>
    </row>
    <row r="27703" spans="4:6">
      <c r="D27703" s="63"/>
      <c r="F27703" s="64"/>
    </row>
    <row r="27704" spans="4:6">
      <c r="D27704" s="63"/>
      <c r="F27704" s="64"/>
    </row>
    <row r="27705" spans="4:6">
      <c r="D27705" s="63"/>
      <c r="F27705" s="64"/>
    </row>
    <row r="27706" spans="4:6">
      <c r="D27706" s="63"/>
      <c r="F27706" s="64"/>
    </row>
    <row r="27707" spans="4:6">
      <c r="D27707" s="63"/>
      <c r="F27707" s="64"/>
    </row>
    <row r="27708" spans="4:6">
      <c r="D27708" s="63"/>
      <c r="F27708" s="64"/>
    </row>
    <row r="27709" spans="4:6">
      <c r="D27709" s="63"/>
      <c r="F27709" s="64"/>
    </row>
    <row r="27710" spans="4:6">
      <c r="D27710" s="63"/>
      <c r="F27710" s="64"/>
    </row>
    <row r="27711" spans="4:6">
      <c r="D27711" s="63"/>
      <c r="F27711" s="64"/>
    </row>
    <row r="27712" spans="4:6">
      <c r="D27712" s="63"/>
      <c r="F27712" s="64"/>
    </row>
    <row r="27713" spans="4:6">
      <c r="D27713" s="63"/>
      <c r="F27713" s="64"/>
    </row>
    <row r="27714" spans="4:6">
      <c r="D27714" s="63"/>
      <c r="F27714" s="64"/>
    </row>
    <row r="27715" spans="4:6">
      <c r="D27715" s="63"/>
      <c r="F27715" s="64"/>
    </row>
    <row r="27716" spans="4:6">
      <c r="D27716" s="63"/>
      <c r="F27716" s="64"/>
    </row>
    <row r="27717" spans="4:6">
      <c r="D27717" s="63"/>
      <c r="F27717" s="64"/>
    </row>
    <row r="27718" spans="4:6">
      <c r="D27718" s="63"/>
      <c r="F27718" s="64"/>
    </row>
    <row r="27719" spans="4:6">
      <c r="D27719" s="63"/>
      <c r="F27719" s="64"/>
    </row>
    <row r="27720" spans="4:6">
      <c r="D27720" s="63"/>
      <c r="F27720" s="64"/>
    </row>
    <row r="27721" spans="4:6">
      <c r="D27721" s="63"/>
      <c r="F27721" s="64"/>
    </row>
    <row r="27722" spans="4:6">
      <c r="D27722" s="63"/>
      <c r="F27722" s="64"/>
    </row>
    <row r="27723" spans="4:6">
      <c r="D27723" s="63"/>
      <c r="F27723" s="64"/>
    </row>
    <row r="27724" spans="4:6">
      <c r="D27724" s="63"/>
      <c r="F27724" s="64"/>
    </row>
    <row r="27725" spans="4:6">
      <c r="D27725" s="63"/>
      <c r="F27725" s="64"/>
    </row>
    <row r="27726" spans="4:6">
      <c r="D27726" s="63"/>
      <c r="F27726" s="64"/>
    </row>
    <row r="27727" spans="4:6">
      <c r="D27727" s="63"/>
      <c r="F27727" s="64"/>
    </row>
    <row r="27728" spans="4:6">
      <c r="D27728" s="63"/>
      <c r="F27728" s="64"/>
    </row>
    <row r="27729" spans="4:6">
      <c r="D27729" s="63"/>
      <c r="F27729" s="64"/>
    </row>
    <row r="27730" spans="4:6">
      <c r="D27730" s="63"/>
      <c r="F27730" s="64"/>
    </row>
    <row r="27731" spans="4:6">
      <c r="D27731" s="63"/>
      <c r="F27731" s="64"/>
    </row>
    <row r="27732" spans="4:6">
      <c r="D27732" s="63"/>
      <c r="F27732" s="64"/>
    </row>
    <row r="27733" spans="4:6">
      <c r="D27733" s="63"/>
      <c r="F27733" s="64"/>
    </row>
    <row r="27734" spans="4:6">
      <c r="D27734" s="63"/>
      <c r="F27734" s="64"/>
    </row>
    <row r="27735" spans="4:6">
      <c r="D27735" s="63"/>
      <c r="F27735" s="64"/>
    </row>
    <row r="27736" spans="4:6">
      <c r="D27736" s="63"/>
      <c r="F27736" s="64"/>
    </row>
    <row r="27737" spans="4:6">
      <c r="D27737" s="63"/>
      <c r="F27737" s="64"/>
    </row>
    <row r="27738" spans="4:6">
      <c r="D27738" s="63"/>
      <c r="F27738" s="64"/>
    </row>
    <row r="27739" spans="4:6">
      <c r="D27739" s="63"/>
      <c r="F27739" s="64"/>
    </row>
    <row r="27740" spans="4:6">
      <c r="D27740" s="63"/>
      <c r="F27740" s="64"/>
    </row>
    <row r="27741" spans="4:6">
      <c r="D27741" s="63"/>
      <c r="F27741" s="64"/>
    </row>
    <row r="27742" spans="4:6">
      <c r="D27742" s="63"/>
      <c r="F27742" s="64"/>
    </row>
    <row r="27743" spans="4:6">
      <c r="D27743" s="63"/>
      <c r="F27743" s="64"/>
    </row>
    <row r="27744" spans="4:6">
      <c r="D27744" s="63"/>
      <c r="F27744" s="64"/>
    </row>
    <row r="27745" spans="4:6">
      <c r="D27745" s="63"/>
      <c r="F27745" s="64"/>
    </row>
    <row r="27746" spans="4:6">
      <c r="D27746" s="63"/>
      <c r="F27746" s="64"/>
    </row>
    <row r="27747" spans="4:6">
      <c r="D27747" s="63"/>
      <c r="F27747" s="64"/>
    </row>
    <row r="27748" spans="4:6">
      <c r="D27748" s="63"/>
      <c r="F27748" s="64"/>
    </row>
    <row r="27749" spans="4:6">
      <c r="D27749" s="63"/>
      <c r="F27749" s="64"/>
    </row>
    <row r="27750" spans="4:6">
      <c r="D27750" s="63"/>
      <c r="F27750" s="64"/>
    </row>
    <row r="27751" spans="4:6">
      <c r="D27751" s="63"/>
      <c r="F27751" s="64"/>
    </row>
    <row r="27752" spans="4:6">
      <c r="D27752" s="63"/>
      <c r="F27752" s="64"/>
    </row>
    <row r="27753" spans="4:6">
      <c r="D27753" s="63"/>
      <c r="F27753" s="64"/>
    </row>
    <row r="27754" spans="4:6">
      <c r="D27754" s="63"/>
      <c r="F27754" s="64"/>
    </row>
    <row r="27755" spans="4:6">
      <c r="D27755" s="63"/>
      <c r="F27755" s="64"/>
    </row>
    <row r="27756" spans="4:6">
      <c r="D27756" s="63"/>
      <c r="F27756" s="64"/>
    </row>
    <row r="27757" spans="4:6">
      <c r="D27757" s="63"/>
      <c r="F27757" s="64"/>
    </row>
    <row r="27758" spans="4:6">
      <c r="D27758" s="63"/>
      <c r="F27758" s="64"/>
    </row>
    <row r="27759" spans="4:6">
      <c r="D27759" s="63"/>
      <c r="F27759" s="64"/>
    </row>
    <row r="27760" spans="4:6">
      <c r="D27760" s="63"/>
      <c r="F27760" s="64"/>
    </row>
    <row r="27761" spans="4:6">
      <c r="D27761" s="63"/>
      <c r="F27761" s="64"/>
    </row>
    <row r="27762" spans="4:6">
      <c r="D27762" s="63"/>
      <c r="F27762" s="64"/>
    </row>
    <row r="27763" spans="4:6">
      <c r="D27763" s="63"/>
      <c r="F27763" s="64"/>
    </row>
    <row r="27764" spans="4:6">
      <c r="D27764" s="63"/>
      <c r="F27764" s="64"/>
    </row>
    <row r="27765" spans="4:6">
      <c r="D27765" s="63"/>
      <c r="F27765" s="64"/>
    </row>
    <row r="27766" spans="4:6">
      <c r="D27766" s="63"/>
      <c r="F27766" s="64"/>
    </row>
    <row r="27767" spans="4:6">
      <c r="D27767" s="63"/>
      <c r="F27767" s="64"/>
    </row>
    <row r="27768" spans="4:6">
      <c r="D27768" s="63"/>
      <c r="F27768" s="64"/>
    </row>
    <row r="27769" spans="4:6">
      <c r="D27769" s="63"/>
      <c r="F27769" s="64"/>
    </row>
    <row r="27770" spans="4:6">
      <c r="D27770" s="63"/>
      <c r="F27770" s="64"/>
    </row>
    <row r="27771" spans="4:6">
      <c r="D27771" s="63"/>
      <c r="F27771" s="64"/>
    </row>
    <row r="27772" spans="4:6">
      <c r="D27772" s="63"/>
      <c r="F27772" s="64"/>
    </row>
    <row r="27773" spans="4:6">
      <c r="D27773" s="63"/>
      <c r="F27773" s="64"/>
    </row>
    <row r="27774" spans="4:6">
      <c r="D27774" s="63"/>
      <c r="F27774" s="64"/>
    </row>
    <row r="27775" spans="4:6">
      <c r="D27775" s="63"/>
      <c r="F27775" s="64"/>
    </row>
    <row r="27776" spans="4:6">
      <c r="D27776" s="63"/>
      <c r="F27776" s="64"/>
    </row>
    <row r="27777" spans="4:6">
      <c r="D27777" s="63"/>
      <c r="F27777" s="64"/>
    </row>
    <row r="27778" spans="4:6">
      <c r="D27778" s="63"/>
      <c r="F27778" s="64"/>
    </row>
    <row r="27779" spans="4:6">
      <c r="D27779" s="63"/>
      <c r="F27779" s="64"/>
    </row>
    <row r="27780" spans="4:6">
      <c r="D27780" s="63"/>
      <c r="F27780" s="64"/>
    </row>
    <row r="27781" spans="4:6">
      <c r="D27781" s="63"/>
      <c r="F27781" s="64"/>
    </row>
    <row r="27782" spans="4:6">
      <c r="D27782" s="63"/>
      <c r="F27782" s="64"/>
    </row>
    <row r="27783" spans="4:6">
      <c r="D27783" s="63"/>
      <c r="F27783" s="64"/>
    </row>
    <row r="27784" spans="4:6">
      <c r="D27784" s="63"/>
      <c r="F27784" s="64"/>
    </row>
    <row r="27785" spans="4:6">
      <c r="D27785" s="63"/>
      <c r="F27785" s="64"/>
    </row>
    <row r="27786" spans="4:6">
      <c r="D27786" s="63"/>
      <c r="F27786" s="64"/>
    </row>
    <row r="27787" spans="4:6">
      <c r="D27787" s="63"/>
      <c r="F27787" s="64"/>
    </row>
    <row r="27788" spans="4:6">
      <c r="D27788" s="63"/>
      <c r="F27788" s="64"/>
    </row>
    <row r="27789" spans="4:6">
      <c r="D27789" s="63"/>
      <c r="F27789" s="64"/>
    </row>
    <row r="27790" spans="4:6">
      <c r="D27790" s="63"/>
      <c r="F27790" s="64"/>
    </row>
    <row r="27791" spans="4:6">
      <c r="D27791" s="63"/>
      <c r="F27791" s="64"/>
    </row>
    <row r="27792" spans="4:6">
      <c r="D27792" s="63"/>
      <c r="F27792" s="64"/>
    </row>
    <row r="27793" spans="4:6">
      <c r="D27793" s="63"/>
      <c r="F27793" s="64"/>
    </row>
    <row r="27794" spans="4:6">
      <c r="D27794" s="63"/>
      <c r="F27794" s="64"/>
    </row>
    <row r="27795" spans="4:6">
      <c r="D27795" s="63"/>
      <c r="F27795" s="64"/>
    </row>
    <row r="27796" spans="4:6">
      <c r="D27796" s="63"/>
      <c r="F27796" s="64"/>
    </row>
    <row r="27797" spans="4:6">
      <c r="D27797" s="63"/>
      <c r="F27797" s="64"/>
    </row>
    <row r="27798" spans="4:6">
      <c r="D27798" s="63"/>
      <c r="F27798" s="64"/>
    </row>
    <row r="27799" spans="4:6">
      <c r="D27799" s="63"/>
      <c r="F27799" s="64"/>
    </row>
    <row r="27800" spans="4:6">
      <c r="D27800" s="63"/>
      <c r="F27800" s="64"/>
    </row>
    <row r="27801" spans="4:6">
      <c r="D27801" s="63"/>
      <c r="F27801" s="64"/>
    </row>
    <row r="27802" spans="4:6">
      <c r="D27802" s="63"/>
      <c r="F27802" s="64"/>
    </row>
    <row r="27803" spans="4:6">
      <c r="D27803" s="63"/>
      <c r="F27803" s="64"/>
    </row>
    <row r="27804" spans="4:6">
      <c r="D27804" s="63"/>
      <c r="F27804" s="64"/>
    </row>
    <row r="27805" spans="4:6">
      <c r="D27805" s="63"/>
      <c r="F27805" s="64"/>
    </row>
    <row r="27806" spans="4:6">
      <c r="D27806" s="63"/>
      <c r="F27806" s="64"/>
    </row>
    <row r="27807" spans="4:6">
      <c r="D27807" s="63"/>
      <c r="F27807" s="64"/>
    </row>
    <row r="27808" spans="4:6">
      <c r="D27808" s="63"/>
      <c r="F27808" s="64"/>
    </row>
    <row r="27809" spans="4:6">
      <c r="D27809" s="63"/>
      <c r="F27809" s="64"/>
    </row>
    <row r="27810" spans="4:6">
      <c r="D27810" s="63"/>
      <c r="F27810" s="64"/>
    </row>
    <row r="27811" spans="4:6">
      <c r="D27811" s="63"/>
      <c r="F27811" s="64"/>
    </row>
    <row r="27812" spans="4:6">
      <c r="D27812" s="63"/>
      <c r="F27812" s="64"/>
    </row>
    <row r="27813" spans="4:6">
      <c r="D27813" s="63"/>
      <c r="F27813" s="64"/>
    </row>
    <row r="27814" spans="4:6">
      <c r="D27814" s="63"/>
      <c r="F27814" s="64"/>
    </row>
    <row r="27815" spans="4:6">
      <c r="D27815" s="63"/>
      <c r="F27815" s="64"/>
    </row>
    <row r="27816" spans="4:6">
      <c r="D27816" s="63"/>
      <c r="F27816" s="64"/>
    </row>
    <row r="27817" spans="4:6">
      <c r="D27817" s="63"/>
      <c r="F27817" s="64"/>
    </row>
    <row r="27818" spans="4:6">
      <c r="D27818" s="63"/>
      <c r="F27818" s="64"/>
    </row>
    <row r="27819" spans="4:6">
      <c r="D27819" s="63"/>
      <c r="F27819" s="64"/>
    </row>
    <row r="27820" spans="4:6">
      <c r="D27820" s="63"/>
      <c r="F27820" s="64"/>
    </row>
    <row r="27821" spans="4:6">
      <c r="D27821" s="63"/>
      <c r="F27821" s="64"/>
    </row>
    <row r="27822" spans="4:6">
      <c r="D27822" s="63"/>
      <c r="F27822" s="64"/>
    </row>
    <row r="27823" spans="4:6">
      <c r="D27823" s="63"/>
      <c r="F27823" s="64"/>
    </row>
    <row r="27824" spans="4:6">
      <c r="D27824" s="63"/>
      <c r="F27824" s="64"/>
    </row>
    <row r="27825" spans="4:6">
      <c r="D27825" s="63"/>
      <c r="F27825" s="64"/>
    </row>
    <row r="27826" spans="4:6">
      <c r="D27826" s="63"/>
      <c r="F27826" s="64"/>
    </row>
    <row r="27827" spans="4:6">
      <c r="D27827" s="63"/>
      <c r="F27827" s="64"/>
    </row>
    <row r="27828" spans="4:6">
      <c r="D27828" s="63"/>
      <c r="F27828" s="64"/>
    </row>
    <row r="27829" spans="4:6">
      <c r="D27829" s="63"/>
      <c r="F27829" s="64"/>
    </row>
    <row r="27830" spans="4:6">
      <c r="D27830" s="63"/>
      <c r="F27830" s="64"/>
    </row>
    <row r="27831" spans="4:6">
      <c r="D27831" s="63"/>
      <c r="F27831" s="64"/>
    </row>
    <row r="27832" spans="4:6">
      <c r="D27832" s="63"/>
      <c r="F27832" s="64"/>
    </row>
    <row r="27833" spans="4:6">
      <c r="D27833" s="63"/>
      <c r="F27833" s="64"/>
    </row>
    <row r="27834" spans="4:6">
      <c r="D27834" s="63"/>
      <c r="F27834" s="64"/>
    </row>
    <row r="27835" spans="4:6">
      <c r="D27835" s="63"/>
      <c r="F27835" s="64"/>
    </row>
    <row r="27836" spans="4:6">
      <c r="D27836" s="63"/>
      <c r="F27836" s="64"/>
    </row>
    <row r="27837" spans="4:6">
      <c r="D27837" s="63"/>
      <c r="F27837" s="64"/>
    </row>
    <row r="27838" spans="4:6">
      <c r="D27838" s="63"/>
      <c r="F27838" s="64"/>
    </row>
    <row r="27839" spans="4:6">
      <c r="D27839" s="63"/>
      <c r="F27839" s="64"/>
    </row>
    <row r="27840" spans="4:6">
      <c r="D27840" s="63"/>
      <c r="F27840" s="64"/>
    </row>
    <row r="27841" spans="4:6">
      <c r="D27841" s="63"/>
      <c r="F27841" s="64"/>
    </row>
    <row r="27842" spans="4:6">
      <c r="D27842" s="63"/>
      <c r="F27842" s="64"/>
    </row>
    <row r="27843" spans="4:6">
      <c r="D27843" s="63"/>
      <c r="F27843" s="64"/>
    </row>
    <row r="27844" spans="4:6">
      <c r="D27844" s="63"/>
      <c r="F27844" s="64"/>
    </row>
    <row r="27845" spans="4:6">
      <c r="D27845" s="63"/>
      <c r="F27845" s="64"/>
    </row>
    <row r="27846" spans="4:6">
      <c r="D27846" s="63"/>
      <c r="F27846" s="64"/>
    </row>
    <row r="27847" spans="4:6">
      <c r="D27847" s="63"/>
      <c r="F27847" s="64"/>
    </row>
    <row r="27848" spans="4:6">
      <c r="D27848" s="63"/>
      <c r="F27848" s="64"/>
    </row>
    <row r="27849" spans="4:6">
      <c r="D27849" s="63"/>
      <c r="F27849" s="64"/>
    </row>
    <row r="27850" spans="4:6">
      <c r="D27850" s="63"/>
      <c r="F27850" s="64"/>
    </row>
    <row r="27851" spans="4:6">
      <c r="D27851" s="63"/>
      <c r="F27851" s="64"/>
    </row>
    <row r="27852" spans="4:6">
      <c r="D27852" s="63"/>
      <c r="F27852" s="64"/>
    </row>
    <row r="27853" spans="4:6">
      <c r="D27853" s="63"/>
      <c r="F27853" s="64"/>
    </row>
    <row r="27854" spans="4:6">
      <c r="D27854" s="63"/>
      <c r="F27854" s="64"/>
    </row>
    <row r="27855" spans="4:6">
      <c r="D27855" s="63"/>
      <c r="F27855" s="64"/>
    </row>
    <row r="27856" spans="4:6">
      <c r="D27856" s="63"/>
      <c r="F27856" s="64"/>
    </row>
    <row r="27857" spans="4:6">
      <c r="D27857" s="63"/>
      <c r="F27857" s="64"/>
    </row>
    <row r="27858" spans="4:6">
      <c r="D27858" s="63"/>
      <c r="F27858" s="64"/>
    </row>
    <row r="27859" spans="4:6">
      <c r="D27859" s="63"/>
      <c r="F27859" s="64"/>
    </row>
    <row r="27860" spans="4:6">
      <c r="D27860" s="63"/>
      <c r="F27860" s="64"/>
    </row>
    <row r="27861" spans="4:6">
      <c r="D27861" s="63"/>
      <c r="F27861" s="64"/>
    </row>
    <row r="27862" spans="4:6">
      <c r="D27862" s="63"/>
      <c r="F27862" s="64"/>
    </row>
    <row r="27863" spans="4:6">
      <c r="D27863" s="63"/>
      <c r="F27863" s="64"/>
    </row>
    <row r="27864" spans="4:6">
      <c r="D27864" s="63"/>
      <c r="F27864" s="64"/>
    </row>
    <row r="27865" spans="4:6">
      <c r="D27865" s="63"/>
      <c r="F27865" s="64"/>
    </row>
    <row r="27866" spans="4:6">
      <c r="D27866" s="63"/>
      <c r="F27866" s="64"/>
    </row>
    <row r="27867" spans="4:6">
      <c r="D27867" s="63"/>
      <c r="F27867" s="64"/>
    </row>
    <row r="27868" spans="4:6">
      <c r="D27868" s="63"/>
      <c r="F27868" s="64"/>
    </row>
    <row r="27869" spans="4:6">
      <c r="D27869" s="63"/>
      <c r="F27869" s="64"/>
    </row>
    <row r="27870" spans="4:6">
      <c r="D27870" s="63"/>
      <c r="F27870" s="64"/>
    </row>
    <row r="27871" spans="4:6">
      <c r="D27871" s="63"/>
      <c r="F27871" s="64"/>
    </row>
    <row r="27872" spans="4:6">
      <c r="D27872" s="63"/>
      <c r="F27872" s="64"/>
    </row>
    <row r="27873" spans="4:6">
      <c r="D27873" s="63"/>
      <c r="F27873" s="64"/>
    </row>
    <row r="27874" spans="4:6">
      <c r="D27874" s="63"/>
      <c r="F27874" s="64"/>
    </row>
    <row r="27875" spans="4:6">
      <c r="D27875" s="63"/>
      <c r="F27875" s="64"/>
    </row>
    <row r="27876" spans="4:6">
      <c r="D27876" s="63"/>
      <c r="F27876" s="64"/>
    </row>
    <row r="27877" spans="4:6">
      <c r="D27877" s="63"/>
      <c r="F27877" s="64"/>
    </row>
    <row r="27878" spans="4:6">
      <c r="D27878" s="63"/>
      <c r="F27878" s="64"/>
    </row>
    <row r="27879" spans="4:6">
      <c r="D27879" s="63"/>
      <c r="F27879" s="64"/>
    </row>
    <row r="27880" spans="4:6">
      <c r="D27880" s="63"/>
      <c r="F27880" s="64"/>
    </row>
    <row r="27881" spans="4:6">
      <c r="D27881" s="63"/>
      <c r="F27881" s="64"/>
    </row>
    <row r="27882" spans="4:6">
      <c r="D27882" s="63"/>
      <c r="F27882" s="64"/>
    </row>
    <row r="27883" spans="4:6">
      <c r="D27883" s="63"/>
      <c r="F27883" s="64"/>
    </row>
    <row r="27884" spans="4:6">
      <c r="D27884" s="63"/>
      <c r="F27884" s="64"/>
    </row>
    <row r="27885" spans="4:6">
      <c r="D27885" s="63"/>
      <c r="F27885" s="64"/>
    </row>
    <row r="27886" spans="4:6">
      <c r="D27886" s="63"/>
      <c r="F27886" s="64"/>
    </row>
    <row r="27887" spans="4:6">
      <c r="D27887" s="63"/>
      <c r="F27887" s="64"/>
    </row>
    <row r="27888" spans="4:6">
      <c r="D27888" s="63"/>
      <c r="F27888" s="64"/>
    </row>
    <row r="27889" spans="4:6">
      <c r="D27889" s="63"/>
      <c r="F27889" s="64"/>
    </row>
    <row r="27890" spans="4:6">
      <c r="D27890" s="63"/>
      <c r="F27890" s="64"/>
    </row>
    <row r="27891" spans="4:6">
      <c r="D27891" s="63"/>
      <c r="F27891" s="64"/>
    </row>
    <row r="27892" spans="4:6">
      <c r="D27892" s="63"/>
      <c r="F27892" s="64"/>
    </row>
    <row r="27893" spans="4:6">
      <c r="D27893" s="63"/>
      <c r="F27893" s="64"/>
    </row>
    <row r="27894" spans="4:6">
      <c r="D27894" s="63"/>
      <c r="F27894" s="64"/>
    </row>
    <row r="27895" spans="4:6">
      <c r="D27895" s="63"/>
      <c r="F27895" s="64"/>
    </row>
    <row r="27896" spans="4:6">
      <c r="D27896" s="63"/>
      <c r="F27896" s="64"/>
    </row>
    <row r="27897" spans="4:6">
      <c r="D27897" s="63"/>
      <c r="F27897" s="64"/>
    </row>
    <row r="27898" spans="4:6">
      <c r="D27898" s="63"/>
      <c r="F27898" s="64"/>
    </row>
    <row r="27899" spans="4:6">
      <c r="D27899" s="63"/>
      <c r="F27899" s="64"/>
    </row>
    <row r="27900" spans="4:6">
      <c r="D27900" s="63"/>
      <c r="F27900" s="64"/>
    </row>
    <row r="27901" spans="4:6">
      <c r="D27901" s="63"/>
      <c r="F27901" s="64"/>
    </row>
    <row r="27902" spans="4:6">
      <c r="D27902" s="63"/>
      <c r="F27902" s="64"/>
    </row>
    <row r="27903" spans="4:6">
      <c r="D27903" s="63"/>
      <c r="F27903" s="64"/>
    </row>
    <row r="27904" spans="4:6">
      <c r="D27904" s="63"/>
      <c r="F27904" s="64"/>
    </row>
    <row r="27905" spans="4:6">
      <c r="D27905" s="63"/>
      <c r="F27905" s="64"/>
    </row>
    <row r="27906" spans="4:6">
      <c r="D27906" s="63"/>
      <c r="F27906" s="64"/>
    </row>
    <row r="27907" spans="4:6">
      <c r="D27907" s="63"/>
      <c r="F27907" s="64"/>
    </row>
    <row r="27908" spans="4:6">
      <c r="D27908" s="63"/>
      <c r="F27908" s="64"/>
    </row>
    <row r="27909" spans="4:6">
      <c r="D27909" s="63"/>
      <c r="F27909" s="64"/>
    </row>
    <row r="27910" spans="4:6">
      <c r="D27910" s="63"/>
      <c r="F27910" s="64"/>
    </row>
    <row r="27911" spans="4:6">
      <c r="D27911" s="63"/>
      <c r="F27911" s="64"/>
    </row>
    <row r="27912" spans="4:6">
      <c r="D27912" s="63"/>
      <c r="F27912" s="64"/>
    </row>
    <row r="27913" spans="4:6">
      <c r="D27913" s="63"/>
      <c r="F27913" s="64"/>
    </row>
    <row r="27914" spans="4:6">
      <c r="D27914" s="63"/>
      <c r="F27914" s="64"/>
    </row>
    <row r="27915" spans="4:6">
      <c r="D27915" s="63"/>
      <c r="F27915" s="64"/>
    </row>
    <row r="27916" spans="4:6">
      <c r="D27916" s="63"/>
      <c r="F27916" s="64"/>
    </row>
    <row r="27917" spans="4:6">
      <c r="D27917" s="63"/>
      <c r="F27917" s="64"/>
    </row>
    <row r="27918" spans="4:6">
      <c r="D27918" s="63"/>
      <c r="F27918" s="64"/>
    </row>
    <row r="27919" spans="4:6">
      <c r="D27919" s="63"/>
      <c r="F27919" s="64"/>
    </row>
    <row r="27920" spans="4:6">
      <c r="D27920" s="63"/>
      <c r="F27920" s="64"/>
    </row>
    <row r="27921" spans="4:6">
      <c r="D27921" s="63"/>
      <c r="F27921" s="64"/>
    </row>
    <row r="27922" spans="4:6">
      <c r="D27922" s="63"/>
      <c r="F27922" s="64"/>
    </row>
    <row r="27923" spans="4:6">
      <c r="D27923" s="63"/>
      <c r="F27923" s="64"/>
    </row>
    <row r="27924" spans="4:6">
      <c r="D27924" s="63"/>
      <c r="F27924" s="64"/>
    </row>
    <row r="27925" spans="4:6">
      <c r="D27925" s="63"/>
      <c r="F27925" s="64"/>
    </row>
    <row r="27926" spans="4:6">
      <c r="D27926" s="63"/>
      <c r="F27926" s="64"/>
    </row>
    <row r="27927" spans="4:6">
      <c r="D27927" s="63"/>
      <c r="F27927" s="64"/>
    </row>
    <row r="27928" spans="4:6">
      <c r="D27928" s="63"/>
      <c r="F27928" s="64"/>
    </row>
    <row r="27929" spans="4:6">
      <c r="D27929" s="63"/>
      <c r="F27929" s="64"/>
    </row>
    <row r="27930" spans="4:6">
      <c r="D27930" s="63"/>
      <c r="F27930" s="64"/>
    </row>
    <row r="27931" spans="4:6">
      <c r="D27931" s="63"/>
      <c r="F27931" s="64"/>
    </row>
    <row r="27932" spans="4:6">
      <c r="D27932" s="63"/>
      <c r="F27932" s="64"/>
    </row>
    <row r="27933" spans="4:6">
      <c r="D27933" s="63"/>
      <c r="F27933" s="64"/>
    </row>
    <row r="27934" spans="4:6">
      <c r="D27934" s="63"/>
      <c r="F27934" s="64"/>
    </row>
    <row r="27935" spans="4:6">
      <c r="D27935" s="63"/>
      <c r="F27935" s="64"/>
    </row>
    <row r="27936" spans="4:6">
      <c r="D27936" s="63"/>
      <c r="F27936" s="64"/>
    </row>
    <row r="27937" spans="4:6">
      <c r="D27937" s="63"/>
      <c r="F27937" s="64"/>
    </row>
    <row r="27938" spans="4:6">
      <c r="D27938" s="63"/>
      <c r="F27938" s="64"/>
    </row>
    <row r="27939" spans="4:6">
      <c r="D27939" s="63"/>
      <c r="F27939" s="64"/>
    </row>
    <row r="27940" spans="4:6">
      <c r="D27940" s="63"/>
      <c r="F27940" s="64"/>
    </row>
    <row r="27941" spans="4:6">
      <c r="D27941" s="63"/>
      <c r="F27941" s="64"/>
    </row>
    <row r="27942" spans="4:6">
      <c r="D27942" s="63"/>
      <c r="F27942" s="64"/>
    </row>
    <row r="27943" spans="4:6">
      <c r="D27943" s="63"/>
      <c r="F27943" s="64"/>
    </row>
    <row r="27944" spans="4:6">
      <c r="D27944" s="63"/>
      <c r="F27944" s="64"/>
    </row>
    <row r="27945" spans="4:6">
      <c r="D27945" s="63"/>
      <c r="F27945" s="64"/>
    </row>
    <row r="27946" spans="4:6">
      <c r="D27946" s="63"/>
      <c r="F27946" s="64"/>
    </row>
    <row r="27947" spans="4:6">
      <c r="D27947" s="63"/>
      <c r="F27947" s="64"/>
    </row>
    <row r="27948" spans="4:6">
      <c r="D27948" s="63"/>
      <c r="F27948" s="64"/>
    </row>
    <row r="27949" spans="4:6">
      <c r="D27949" s="63"/>
      <c r="F27949" s="64"/>
    </row>
    <row r="27950" spans="4:6">
      <c r="D27950" s="63"/>
      <c r="F27950" s="64"/>
    </row>
    <row r="27951" spans="4:6">
      <c r="D27951" s="63"/>
      <c r="F27951" s="64"/>
    </row>
    <row r="27952" spans="4:6">
      <c r="D27952" s="63"/>
      <c r="F27952" s="64"/>
    </row>
    <row r="27953" spans="4:6">
      <c r="D27953" s="63"/>
      <c r="F27953" s="64"/>
    </row>
    <row r="27954" spans="4:6">
      <c r="D27954" s="63"/>
      <c r="F27954" s="64"/>
    </row>
    <row r="27955" spans="4:6">
      <c r="D27955" s="63"/>
      <c r="F27955" s="64"/>
    </row>
    <row r="27956" spans="4:6">
      <c r="D27956" s="63"/>
      <c r="F27956" s="64"/>
    </row>
    <row r="27957" spans="4:6">
      <c r="D27957" s="63"/>
      <c r="F27957" s="64"/>
    </row>
    <row r="27958" spans="4:6">
      <c r="D27958" s="63"/>
      <c r="F27958" s="64"/>
    </row>
    <row r="27959" spans="4:6">
      <c r="D27959" s="63"/>
      <c r="F27959" s="64"/>
    </row>
    <row r="27960" spans="4:6">
      <c r="D27960" s="63"/>
      <c r="F27960" s="64"/>
    </row>
    <row r="27961" spans="4:6">
      <c r="D27961" s="63"/>
      <c r="F27961" s="64"/>
    </row>
    <row r="27962" spans="4:6">
      <c r="D27962" s="63"/>
      <c r="F27962" s="64"/>
    </row>
    <row r="27963" spans="4:6">
      <c r="D27963" s="63"/>
      <c r="F27963" s="64"/>
    </row>
    <row r="27964" spans="4:6">
      <c r="D27964" s="63"/>
      <c r="F27964" s="64"/>
    </row>
    <row r="27965" spans="4:6">
      <c r="D27965" s="63"/>
      <c r="F27965" s="64"/>
    </row>
    <row r="27966" spans="4:6">
      <c r="D27966" s="63"/>
      <c r="F27966" s="64"/>
    </row>
    <row r="27967" spans="4:6">
      <c r="D27967" s="63"/>
      <c r="F27967" s="64"/>
    </row>
    <row r="27968" spans="4:6">
      <c r="D27968" s="63"/>
      <c r="F27968" s="64"/>
    </row>
    <row r="27969" spans="4:6">
      <c r="D27969" s="63"/>
      <c r="F27969" s="64"/>
    </row>
    <row r="27970" spans="4:6">
      <c r="D27970" s="63"/>
      <c r="F27970" s="64"/>
    </row>
    <row r="27971" spans="4:6">
      <c r="D27971" s="63"/>
      <c r="F27971" s="64"/>
    </row>
    <row r="27972" spans="4:6">
      <c r="D27972" s="63"/>
      <c r="F27972" s="64"/>
    </row>
    <row r="27973" spans="4:6">
      <c r="D27973" s="63"/>
      <c r="F27973" s="64"/>
    </row>
    <row r="27974" spans="4:6">
      <c r="D27974" s="63"/>
      <c r="F27974" s="64"/>
    </row>
    <row r="27975" spans="4:6">
      <c r="D27975" s="63"/>
      <c r="F27975" s="64"/>
    </row>
    <row r="27976" spans="4:6">
      <c r="D27976" s="63"/>
      <c r="F27976" s="64"/>
    </row>
    <row r="27977" spans="4:6">
      <c r="D27977" s="63"/>
      <c r="F27977" s="64"/>
    </row>
    <row r="27978" spans="4:6">
      <c r="D27978" s="63"/>
      <c r="F27978" s="64"/>
    </row>
    <row r="27979" spans="4:6">
      <c r="D27979" s="63"/>
      <c r="F27979" s="64"/>
    </row>
    <row r="27980" spans="4:6">
      <c r="D27980" s="63"/>
      <c r="F27980" s="64"/>
    </row>
    <row r="27981" spans="4:6">
      <c r="D27981" s="63"/>
      <c r="F27981" s="64"/>
    </row>
    <row r="27982" spans="4:6">
      <c r="D27982" s="63"/>
      <c r="F27982" s="64"/>
    </row>
    <row r="27983" spans="4:6">
      <c r="D27983" s="63"/>
      <c r="F27983" s="64"/>
    </row>
    <row r="27984" spans="4:6">
      <c r="D27984" s="63"/>
      <c r="F27984" s="64"/>
    </row>
    <row r="27985" spans="4:6">
      <c r="D27985" s="63"/>
      <c r="F27985" s="64"/>
    </row>
    <row r="27986" spans="4:6">
      <c r="D27986" s="63"/>
      <c r="F27986" s="64"/>
    </row>
    <row r="27987" spans="4:6">
      <c r="D27987" s="63"/>
      <c r="F27987" s="64"/>
    </row>
    <row r="27988" spans="4:6">
      <c r="D27988" s="63"/>
      <c r="F27988" s="64"/>
    </row>
    <row r="27989" spans="4:6">
      <c r="D27989" s="63"/>
      <c r="F27989" s="64"/>
    </row>
    <row r="27990" spans="4:6">
      <c r="D27990" s="63"/>
      <c r="F27990" s="64"/>
    </row>
    <row r="27991" spans="4:6">
      <c r="D27991" s="63"/>
      <c r="F27991" s="64"/>
    </row>
    <row r="27992" spans="4:6">
      <c r="D27992" s="63"/>
      <c r="F27992" s="64"/>
    </row>
    <row r="27993" spans="4:6">
      <c r="D27993" s="63"/>
      <c r="F27993" s="64"/>
    </row>
    <row r="27994" spans="4:6">
      <c r="D27994" s="63"/>
      <c r="F27994" s="64"/>
    </row>
    <row r="27995" spans="4:6">
      <c r="D27995" s="63"/>
      <c r="F27995" s="64"/>
    </row>
    <row r="27996" spans="4:6">
      <c r="D27996" s="63"/>
      <c r="F27996" s="64"/>
    </row>
    <row r="27997" spans="4:6">
      <c r="D27997" s="63"/>
      <c r="F27997" s="64"/>
    </row>
    <row r="27998" spans="4:6">
      <c r="D27998" s="63"/>
      <c r="F27998" s="64"/>
    </row>
    <row r="27999" spans="4:6">
      <c r="D27999" s="63"/>
      <c r="F27999" s="64"/>
    </row>
    <row r="28000" spans="4:6">
      <c r="D28000" s="63"/>
      <c r="F28000" s="64"/>
    </row>
    <row r="28001" spans="4:6">
      <c r="D28001" s="63"/>
      <c r="F28001" s="64"/>
    </row>
    <row r="28002" spans="4:6">
      <c r="D28002" s="63"/>
      <c r="F28002" s="64"/>
    </row>
    <row r="28003" spans="4:6">
      <c r="D28003" s="63"/>
      <c r="F28003" s="64"/>
    </row>
    <row r="28004" spans="4:6">
      <c r="D28004" s="63"/>
      <c r="F28004" s="64"/>
    </row>
    <row r="28005" spans="4:6">
      <c r="D28005" s="63"/>
      <c r="F28005" s="64"/>
    </row>
    <row r="28006" spans="4:6">
      <c r="D28006" s="63"/>
      <c r="F28006" s="64"/>
    </row>
    <row r="28007" spans="4:6">
      <c r="D28007" s="63"/>
      <c r="F28007" s="64"/>
    </row>
    <row r="28008" spans="4:6">
      <c r="D28008" s="63"/>
      <c r="F28008" s="64"/>
    </row>
    <row r="28009" spans="4:6">
      <c r="D28009" s="63"/>
      <c r="F28009" s="64"/>
    </row>
    <row r="28010" spans="4:6">
      <c r="D28010" s="63"/>
      <c r="F28010" s="64"/>
    </row>
    <row r="28011" spans="4:6">
      <c r="D28011" s="63"/>
      <c r="F28011" s="64"/>
    </row>
    <row r="28012" spans="4:6">
      <c r="D28012" s="63"/>
      <c r="F28012" s="64"/>
    </row>
    <row r="28013" spans="4:6">
      <c r="D28013" s="63"/>
      <c r="F28013" s="64"/>
    </row>
    <row r="28014" spans="4:6">
      <c r="D28014" s="63"/>
      <c r="F28014" s="64"/>
    </row>
    <row r="28015" spans="4:6">
      <c r="D28015" s="63"/>
      <c r="F28015" s="64"/>
    </row>
    <row r="28016" spans="4:6">
      <c r="D28016" s="63"/>
      <c r="F28016" s="64"/>
    </row>
    <row r="28017" spans="4:6">
      <c r="D28017" s="63"/>
      <c r="F28017" s="64"/>
    </row>
    <row r="28018" spans="4:6">
      <c r="D28018" s="63"/>
      <c r="F28018" s="64"/>
    </row>
    <row r="28019" spans="4:6">
      <c r="D28019" s="63"/>
      <c r="F28019" s="64"/>
    </row>
    <row r="28020" spans="4:6">
      <c r="D28020" s="63"/>
      <c r="F28020" s="64"/>
    </row>
    <row r="28021" spans="4:6">
      <c r="D28021" s="63"/>
      <c r="F28021" s="64"/>
    </row>
    <row r="28022" spans="4:6">
      <c r="D28022" s="63"/>
      <c r="F28022" s="64"/>
    </row>
    <row r="28023" spans="4:6">
      <c r="D28023" s="63"/>
      <c r="F28023" s="64"/>
    </row>
    <row r="28024" spans="4:6">
      <c r="D28024" s="63"/>
      <c r="F28024" s="64"/>
    </row>
    <row r="28025" spans="4:6">
      <c r="D28025" s="63"/>
      <c r="F28025" s="64"/>
    </row>
    <row r="28026" spans="4:6">
      <c r="D28026" s="63"/>
      <c r="F28026" s="64"/>
    </row>
    <row r="28027" spans="4:6">
      <c r="D28027" s="63"/>
      <c r="F28027" s="64"/>
    </row>
    <row r="28028" spans="4:6">
      <c r="D28028" s="63"/>
      <c r="F28028" s="64"/>
    </row>
    <row r="28029" spans="4:6">
      <c r="D28029" s="63"/>
      <c r="F28029" s="64"/>
    </row>
    <row r="28030" spans="4:6">
      <c r="D28030" s="63"/>
      <c r="F28030" s="64"/>
    </row>
    <row r="28031" spans="4:6">
      <c r="D28031" s="63"/>
      <c r="F28031" s="64"/>
    </row>
    <row r="28032" spans="4:6">
      <c r="D28032" s="63"/>
      <c r="F28032" s="64"/>
    </row>
    <row r="28033" spans="4:6">
      <c r="D28033" s="63"/>
      <c r="F28033" s="64"/>
    </row>
    <row r="28034" spans="4:6">
      <c r="D28034" s="63"/>
      <c r="F28034" s="64"/>
    </row>
    <row r="28035" spans="4:6">
      <c r="D28035" s="63"/>
      <c r="F28035" s="64"/>
    </row>
    <row r="28036" spans="4:6">
      <c r="D28036" s="63"/>
      <c r="F28036" s="64"/>
    </row>
    <row r="28037" spans="4:6">
      <c r="D28037" s="63"/>
      <c r="F28037" s="64"/>
    </row>
    <row r="28038" spans="4:6">
      <c r="D28038" s="63"/>
      <c r="F28038" s="64"/>
    </row>
    <row r="28039" spans="4:6">
      <c r="D28039" s="63"/>
      <c r="F28039" s="64"/>
    </row>
    <row r="28040" spans="4:6">
      <c r="D28040" s="63"/>
      <c r="F28040" s="64"/>
    </row>
    <row r="28041" spans="4:6">
      <c r="D28041" s="63"/>
      <c r="F28041" s="64"/>
    </row>
    <row r="28042" spans="4:6">
      <c r="D28042" s="63"/>
      <c r="F28042" s="64"/>
    </row>
    <row r="28043" spans="4:6">
      <c r="D28043" s="63"/>
      <c r="F28043" s="64"/>
    </row>
    <row r="28044" spans="4:6">
      <c r="D28044" s="63"/>
      <c r="F28044" s="64"/>
    </row>
    <row r="28045" spans="4:6">
      <c r="D28045" s="63"/>
      <c r="F28045" s="64"/>
    </row>
    <row r="28046" spans="4:6">
      <c r="D28046" s="63"/>
      <c r="F28046" s="64"/>
    </row>
    <row r="28047" spans="4:6">
      <c r="D28047" s="63"/>
      <c r="F28047" s="64"/>
    </row>
    <row r="28048" spans="4:6">
      <c r="D28048" s="63"/>
      <c r="F28048" s="64"/>
    </row>
    <row r="28049" spans="4:6">
      <c r="D28049" s="63"/>
      <c r="F28049" s="64"/>
    </row>
    <row r="28050" spans="4:6">
      <c r="D28050" s="63"/>
      <c r="F28050" s="64"/>
    </row>
    <row r="28051" spans="4:6">
      <c r="D28051" s="63"/>
      <c r="F28051" s="64"/>
    </row>
    <row r="28052" spans="4:6">
      <c r="D28052" s="63"/>
      <c r="F28052" s="64"/>
    </row>
    <row r="28053" spans="4:6">
      <c r="D28053" s="63"/>
      <c r="F28053" s="64"/>
    </row>
    <row r="28054" spans="4:6">
      <c r="D28054" s="63"/>
      <c r="F28054" s="64"/>
    </row>
    <row r="28055" spans="4:6">
      <c r="D28055" s="63"/>
      <c r="F28055" s="64"/>
    </row>
    <row r="28056" spans="4:6">
      <c r="D28056" s="63"/>
      <c r="F28056" s="64"/>
    </row>
    <row r="28057" spans="4:6">
      <c r="D28057" s="63"/>
      <c r="F28057" s="64"/>
    </row>
    <row r="28058" spans="4:6">
      <c r="D28058" s="63"/>
      <c r="F28058" s="64"/>
    </row>
    <row r="28059" spans="4:6">
      <c r="D28059" s="63"/>
      <c r="F28059" s="64"/>
    </row>
    <row r="28060" spans="4:6">
      <c r="D28060" s="63"/>
      <c r="F28060" s="64"/>
    </row>
    <row r="28061" spans="4:6">
      <c r="D28061" s="63"/>
      <c r="F28061" s="64"/>
    </row>
    <row r="28062" spans="4:6">
      <c r="D28062" s="63"/>
      <c r="F28062" s="64"/>
    </row>
    <row r="28063" spans="4:6">
      <c r="D28063" s="63"/>
      <c r="F28063" s="64"/>
    </row>
    <row r="28064" spans="4:6">
      <c r="D28064" s="63"/>
      <c r="F28064" s="64"/>
    </row>
    <row r="28065" spans="4:6">
      <c r="D28065" s="63"/>
      <c r="F28065" s="64"/>
    </row>
    <row r="28066" spans="4:6">
      <c r="D28066" s="63"/>
      <c r="F28066" s="64"/>
    </row>
    <row r="28067" spans="4:6">
      <c r="D28067" s="63"/>
      <c r="F28067" s="64"/>
    </row>
    <row r="28068" spans="4:6">
      <c r="D28068" s="63"/>
      <c r="F28068" s="64"/>
    </row>
    <row r="28069" spans="4:6">
      <c r="D28069" s="63"/>
      <c r="F28069" s="64"/>
    </row>
    <row r="28070" spans="4:6">
      <c r="D28070" s="63"/>
      <c r="F28070" s="64"/>
    </row>
    <row r="28071" spans="4:6">
      <c r="D28071" s="63"/>
      <c r="F28071" s="64"/>
    </row>
    <row r="28072" spans="4:6">
      <c r="D28072" s="63"/>
      <c r="F28072" s="64"/>
    </row>
    <row r="28073" spans="4:6">
      <c r="D28073" s="63"/>
      <c r="F28073" s="64"/>
    </row>
    <row r="28074" spans="4:6">
      <c r="D28074" s="63"/>
      <c r="F28074" s="64"/>
    </row>
    <row r="28075" spans="4:6">
      <c r="D28075" s="63"/>
      <c r="F28075" s="64"/>
    </row>
    <row r="28076" spans="4:6">
      <c r="D28076" s="63"/>
      <c r="F28076" s="64"/>
    </row>
    <row r="28077" spans="4:6">
      <c r="D28077" s="63"/>
      <c r="F28077" s="64"/>
    </row>
    <row r="28078" spans="4:6">
      <c r="D28078" s="63"/>
      <c r="F28078" s="64"/>
    </row>
    <row r="28079" spans="4:6">
      <c r="D28079" s="63"/>
      <c r="F28079" s="64"/>
    </row>
    <row r="28080" spans="4:6">
      <c r="D28080" s="63"/>
      <c r="F28080" s="64"/>
    </row>
    <row r="28081" spans="4:6">
      <c r="D28081" s="63"/>
      <c r="F28081" s="64"/>
    </row>
    <row r="28082" spans="4:6">
      <c r="D28082" s="63"/>
      <c r="F28082" s="64"/>
    </row>
    <row r="28083" spans="4:6">
      <c r="D28083" s="63"/>
      <c r="F28083" s="64"/>
    </row>
    <row r="28084" spans="4:6">
      <c r="D28084" s="63"/>
      <c r="F28084" s="64"/>
    </row>
    <row r="28085" spans="4:6">
      <c r="D28085" s="63"/>
      <c r="F28085" s="64"/>
    </row>
    <row r="28086" spans="4:6">
      <c r="D28086" s="63"/>
      <c r="F28086" s="64"/>
    </row>
    <row r="28087" spans="4:6">
      <c r="D28087" s="63"/>
      <c r="F28087" s="64"/>
    </row>
    <row r="28088" spans="4:6">
      <c r="D28088" s="63"/>
      <c r="F28088" s="64"/>
    </row>
    <row r="28089" spans="4:6">
      <c r="D28089" s="63"/>
      <c r="F28089" s="64"/>
    </row>
    <row r="28090" spans="4:6">
      <c r="D28090" s="63"/>
      <c r="F28090" s="64"/>
    </row>
    <row r="28091" spans="4:6">
      <c r="D28091" s="63"/>
      <c r="F28091" s="64"/>
    </row>
    <row r="28092" spans="4:6">
      <c r="D28092" s="63"/>
      <c r="F28092" s="64"/>
    </row>
    <row r="28093" spans="4:6">
      <c r="D28093" s="63"/>
      <c r="F28093" s="64"/>
    </row>
    <row r="28094" spans="4:6">
      <c r="D28094" s="63"/>
      <c r="F28094" s="64"/>
    </row>
    <row r="28095" spans="4:6">
      <c r="D28095" s="63"/>
      <c r="F28095" s="64"/>
    </row>
    <row r="28096" spans="4:6">
      <c r="D28096" s="63"/>
      <c r="F28096" s="64"/>
    </row>
    <row r="28097" spans="4:6">
      <c r="D28097" s="63"/>
      <c r="F28097" s="64"/>
    </row>
    <row r="28098" spans="4:6">
      <c r="D28098" s="63"/>
      <c r="F28098" s="64"/>
    </row>
    <row r="28099" spans="4:6">
      <c r="D28099" s="63"/>
      <c r="F28099" s="64"/>
    </row>
    <row r="28100" spans="4:6">
      <c r="D28100" s="63"/>
      <c r="F28100" s="64"/>
    </row>
    <row r="28101" spans="4:6">
      <c r="D28101" s="63"/>
      <c r="F28101" s="64"/>
    </row>
    <row r="28102" spans="4:6">
      <c r="D28102" s="63"/>
      <c r="F28102" s="64"/>
    </row>
    <row r="28103" spans="4:6">
      <c r="D28103" s="63"/>
      <c r="F28103" s="64"/>
    </row>
    <row r="28104" spans="4:6">
      <c r="D28104" s="63"/>
      <c r="F28104" s="64"/>
    </row>
    <row r="28105" spans="4:6">
      <c r="D28105" s="63"/>
      <c r="F28105" s="64"/>
    </row>
    <row r="28106" spans="4:6">
      <c r="D28106" s="63"/>
      <c r="F28106" s="64"/>
    </row>
    <row r="28107" spans="4:6">
      <c r="D28107" s="63"/>
      <c r="F28107" s="64"/>
    </row>
    <row r="28108" spans="4:6">
      <c r="D28108" s="63"/>
      <c r="F28108" s="64"/>
    </row>
    <row r="28109" spans="4:6">
      <c r="D28109" s="63"/>
      <c r="F28109" s="64"/>
    </row>
    <row r="28110" spans="4:6">
      <c r="D28110" s="63"/>
      <c r="F28110" s="64"/>
    </row>
    <row r="28111" spans="4:6">
      <c r="D28111" s="63"/>
      <c r="F28111" s="64"/>
    </row>
    <row r="28112" spans="4:6">
      <c r="D28112" s="63"/>
      <c r="F28112" s="64"/>
    </row>
    <row r="28113" spans="4:6">
      <c r="D28113" s="63"/>
      <c r="F28113" s="64"/>
    </row>
    <row r="28114" spans="4:6">
      <c r="D28114" s="63"/>
      <c r="F28114" s="64"/>
    </row>
    <row r="28115" spans="4:6">
      <c r="D28115" s="63"/>
      <c r="F28115" s="64"/>
    </row>
    <row r="28116" spans="4:6">
      <c r="D28116" s="63"/>
      <c r="F28116" s="64"/>
    </row>
    <row r="28117" spans="4:6">
      <c r="D28117" s="63"/>
      <c r="F28117" s="64"/>
    </row>
    <row r="28118" spans="4:6">
      <c r="D28118" s="63"/>
      <c r="F28118" s="64"/>
    </row>
    <row r="28119" spans="4:6">
      <c r="D28119" s="63"/>
      <c r="F28119" s="64"/>
    </row>
    <row r="28120" spans="4:6">
      <c r="D28120" s="63"/>
      <c r="F28120" s="64"/>
    </row>
    <row r="28121" spans="4:6">
      <c r="D28121" s="63"/>
      <c r="F28121" s="64"/>
    </row>
    <row r="28122" spans="4:6">
      <c r="D28122" s="63"/>
      <c r="F28122" s="64"/>
    </row>
    <row r="28123" spans="4:6">
      <c r="D28123" s="63"/>
      <c r="F28123" s="64"/>
    </row>
    <row r="28124" spans="4:6">
      <c r="D28124" s="63"/>
      <c r="F28124" s="64"/>
    </row>
    <row r="28125" spans="4:6">
      <c r="D28125" s="63"/>
      <c r="F28125" s="64"/>
    </row>
    <row r="28126" spans="4:6">
      <c r="D28126" s="63"/>
      <c r="F28126" s="64"/>
    </row>
    <row r="28127" spans="4:6">
      <c r="D28127" s="63"/>
      <c r="F28127" s="64"/>
    </row>
    <row r="28128" spans="4:6">
      <c r="D28128" s="63"/>
      <c r="F28128" s="64"/>
    </row>
    <row r="28129" spans="4:6">
      <c r="D28129" s="63"/>
      <c r="F28129" s="64"/>
    </row>
    <row r="28130" spans="4:6">
      <c r="D28130" s="63"/>
      <c r="F28130" s="64"/>
    </row>
    <row r="28131" spans="4:6">
      <c r="D28131" s="63"/>
      <c r="F28131" s="64"/>
    </row>
    <row r="28132" spans="4:6">
      <c r="D28132" s="63"/>
      <c r="F28132" s="64"/>
    </row>
    <row r="28133" spans="4:6">
      <c r="D28133" s="63"/>
      <c r="F28133" s="64"/>
    </row>
    <row r="28134" spans="4:6">
      <c r="D28134" s="63"/>
      <c r="F28134" s="64"/>
    </row>
    <row r="28135" spans="4:6">
      <c r="D28135" s="63"/>
      <c r="F28135" s="64"/>
    </row>
    <row r="28136" spans="4:6">
      <c r="D28136" s="63"/>
      <c r="F28136" s="64"/>
    </row>
    <row r="28137" spans="4:6">
      <c r="D28137" s="63"/>
      <c r="F28137" s="64"/>
    </row>
    <row r="28138" spans="4:6">
      <c r="D28138" s="63"/>
      <c r="F28138" s="64"/>
    </row>
    <row r="28139" spans="4:6">
      <c r="D28139" s="63"/>
      <c r="F28139" s="64"/>
    </row>
    <row r="28140" spans="4:6">
      <c r="D28140" s="63"/>
      <c r="F28140" s="64"/>
    </row>
    <row r="28141" spans="4:6">
      <c r="D28141" s="63"/>
      <c r="F28141" s="64"/>
    </row>
    <row r="28142" spans="4:6">
      <c r="D28142" s="63"/>
      <c r="F28142" s="64"/>
    </row>
    <row r="28143" spans="4:6">
      <c r="D28143" s="63"/>
      <c r="F28143" s="64"/>
    </row>
    <row r="28144" spans="4:6">
      <c r="D28144" s="63"/>
      <c r="F28144" s="64"/>
    </row>
    <row r="28145" spans="4:6">
      <c r="D28145" s="63"/>
      <c r="F28145" s="64"/>
    </row>
    <row r="28146" spans="4:6">
      <c r="D28146" s="63"/>
      <c r="F28146" s="64"/>
    </row>
    <row r="28147" spans="4:6">
      <c r="D28147" s="63"/>
      <c r="F28147" s="64"/>
    </row>
    <row r="28148" spans="4:6">
      <c r="D28148" s="63"/>
      <c r="F28148" s="64"/>
    </row>
    <row r="28149" spans="4:6">
      <c r="D28149" s="63"/>
      <c r="F28149" s="64"/>
    </row>
    <row r="28150" spans="4:6">
      <c r="D28150" s="63"/>
      <c r="F28150" s="64"/>
    </row>
    <row r="28151" spans="4:6">
      <c r="D28151" s="63"/>
      <c r="F28151" s="64"/>
    </row>
    <row r="28152" spans="4:6">
      <c r="D28152" s="63"/>
      <c r="F28152" s="64"/>
    </row>
    <row r="28153" spans="4:6">
      <c r="D28153" s="63"/>
      <c r="F28153" s="64"/>
    </row>
    <row r="28154" spans="4:6">
      <c r="D28154" s="63"/>
      <c r="F28154" s="64"/>
    </row>
    <row r="28155" spans="4:6">
      <c r="D28155" s="63"/>
      <c r="F28155" s="64"/>
    </row>
    <row r="28156" spans="4:6">
      <c r="D28156" s="63"/>
      <c r="F28156" s="64"/>
    </row>
    <row r="28157" spans="4:6">
      <c r="D28157" s="63"/>
      <c r="F28157" s="64"/>
    </row>
    <row r="28158" spans="4:6">
      <c r="D28158" s="63"/>
      <c r="F28158" s="64"/>
    </row>
    <row r="28159" spans="4:6">
      <c r="D28159" s="63"/>
      <c r="F28159" s="64"/>
    </row>
    <row r="28160" spans="4:6">
      <c r="D28160" s="63"/>
      <c r="F28160" s="64"/>
    </row>
    <row r="28161" spans="4:6">
      <c r="D28161" s="63"/>
      <c r="F28161" s="64"/>
    </row>
    <row r="28162" spans="4:6">
      <c r="D28162" s="63"/>
      <c r="F28162" s="64"/>
    </row>
    <row r="28163" spans="4:6">
      <c r="D28163" s="63"/>
      <c r="F28163" s="64"/>
    </row>
    <row r="28164" spans="4:6">
      <c r="D28164" s="63"/>
      <c r="F28164" s="64"/>
    </row>
    <row r="28165" spans="4:6">
      <c r="D28165" s="63"/>
      <c r="F28165" s="64"/>
    </row>
    <row r="28166" spans="4:6">
      <c r="D28166" s="63"/>
      <c r="F28166" s="64"/>
    </row>
    <row r="28167" spans="4:6">
      <c r="D28167" s="63"/>
      <c r="F28167" s="64"/>
    </row>
    <row r="28168" spans="4:6">
      <c r="D28168" s="63"/>
      <c r="F28168" s="64"/>
    </row>
    <row r="28169" spans="4:6">
      <c r="D28169" s="63"/>
      <c r="F28169" s="64"/>
    </row>
    <row r="28170" spans="4:6">
      <c r="D28170" s="63"/>
      <c r="F28170" s="64"/>
    </row>
    <row r="28171" spans="4:6">
      <c r="D28171" s="63"/>
      <c r="F28171" s="64"/>
    </row>
    <row r="28172" spans="4:6">
      <c r="D28172" s="63"/>
      <c r="F28172" s="64"/>
    </row>
    <row r="28173" spans="4:6">
      <c r="D28173" s="63"/>
      <c r="F28173" s="64"/>
    </row>
    <row r="28174" spans="4:6">
      <c r="D28174" s="63"/>
      <c r="F28174" s="64"/>
    </row>
    <row r="28175" spans="4:6">
      <c r="D28175" s="63"/>
      <c r="F28175" s="64"/>
    </row>
    <row r="28176" spans="4:6">
      <c r="D28176" s="63"/>
      <c r="F28176" s="64"/>
    </row>
    <row r="28177" spans="4:6">
      <c r="D28177" s="63"/>
      <c r="F28177" s="64"/>
    </row>
    <row r="28178" spans="4:6">
      <c r="D28178" s="63"/>
      <c r="F28178" s="64"/>
    </row>
    <row r="28179" spans="4:6">
      <c r="D28179" s="63"/>
      <c r="F28179" s="64"/>
    </row>
    <row r="28180" spans="4:6">
      <c r="D28180" s="63"/>
      <c r="F28180" s="64"/>
    </row>
    <row r="28181" spans="4:6">
      <c r="D28181" s="63"/>
      <c r="F28181" s="64"/>
    </row>
    <row r="28182" spans="4:6">
      <c r="D28182" s="63"/>
      <c r="F28182" s="64"/>
    </row>
    <row r="28183" spans="4:6">
      <c r="D28183" s="63"/>
      <c r="F28183" s="64"/>
    </row>
    <row r="28184" spans="4:6">
      <c r="D28184" s="63"/>
      <c r="F28184" s="64"/>
    </row>
    <row r="28185" spans="4:6">
      <c r="D28185" s="63"/>
      <c r="F28185" s="64"/>
    </row>
    <row r="28186" spans="4:6">
      <c r="D28186" s="63"/>
      <c r="F28186" s="64"/>
    </row>
    <row r="28187" spans="4:6">
      <c r="D28187" s="63"/>
      <c r="F28187" s="64"/>
    </row>
    <row r="28188" spans="4:6">
      <c r="D28188" s="63"/>
      <c r="F28188" s="64"/>
    </row>
    <row r="28189" spans="4:6">
      <c r="D28189" s="63"/>
      <c r="F28189" s="64"/>
    </row>
    <row r="28190" spans="4:6">
      <c r="D28190" s="63"/>
      <c r="F28190" s="64"/>
    </row>
    <row r="28191" spans="4:6">
      <c r="D28191" s="63"/>
      <c r="F28191" s="64"/>
    </row>
    <row r="28192" spans="4:6">
      <c r="D28192" s="63"/>
      <c r="F28192" s="64"/>
    </row>
    <row r="28193" spans="4:6">
      <c r="D28193" s="63"/>
      <c r="F28193" s="64"/>
    </row>
    <row r="28194" spans="4:6">
      <c r="D28194" s="63"/>
      <c r="F28194" s="64"/>
    </row>
    <row r="28195" spans="4:6">
      <c r="D28195" s="63"/>
      <c r="F28195" s="64"/>
    </row>
    <row r="28196" spans="4:6">
      <c r="D28196" s="63"/>
      <c r="F28196" s="64"/>
    </row>
    <row r="28197" spans="4:6">
      <c r="D28197" s="63"/>
      <c r="F28197" s="64"/>
    </row>
    <row r="28198" spans="4:6">
      <c r="D28198" s="63"/>
      <c r="F28198" s="64"/>
    </row>
    <row r="28199" spans="4:6">
      <c r="D28199" s="63"/>
      <c r="F28199" s="64"/>
    </row>
    <row r="28200" spans="4:6">
      <c r="D28200" s="63"/>
      <c r="F28200" s="64"/>
    </row>
    <row r="28201" spans="4:6">
      <c r="D28201" s="63"/>
      <c r="F28201" s="64"/>
    </row>
    <row r="28202" spans="4:6">
      <c r="D28202" s="63"/>
      <c r="F28202" s="64"/>
    </row>
    <row r="28203" spans="4:6">
      <c r="D28203" s="63"/>
      <c r="F28203" s="64"/>
    </row>
    <row r="28204" spans="4:6">
      <c r="D28204" s="63"/>
      <c r="F28204" s="64"/>
    </row>
    <row r="28205" spans="4:6">
      <c r="D28205" s="63"/>
      <c r="F28205" s="64"/>
    </row>
    <row r="28206" spans="4:6">
      <c r="D28206" s="63"/>
      <c r="F28206" s="64"/>
    </row>
    <row r="28207" spans="4:6">
      <c r="D28207" s="63"/>
      <c r="F28207" s="64"/>
    </row>
    <row r="28208" spans="4:6">
      <c r="D28208" s="63"/>
      <c r="F28208" s="64"/>
    </row>
    <row r="28209" spans="4:6">
      <c r="D28209" s="63"/>
      <c r="F28209" s="64"/>
    </row>
    <row r="28210" spans="4:6">
      <c r="D28210" s="63"/>
      <c r="F28210" s="64"/>
    </row>
    <row r="28211" spans="4:6">
      <c r="D28211" s="63"/>
      <c r="F28211" s="64"/>
    </row>
    <row r="28212" spans="4:6">
      <c r="D28212" s="63"/>
      <c r="F28212" s="64"/>
    </row>
    <row r="28213" spans="4:6">
      <c r="D28213" s="63"/>
      <c r="F28213" s="64"/>
    </row>
    <row r="28214" spans="4:6">
      <c r="D28214" s="63"/>
      <c r="F28214" s="64"/>
    </row>
    <row r="28215" spans="4:6">
      <c r="D28215" s="63"/>
      <c r="F28215" s="64"/>
    </row>
    <row r="28216" spans="4:6">
      <c r="D28216" s="63"/>
      <c r="F28216" s="64"/>
    </row>
    <row r="28217" spans="4:6">
      <c r="D28217" s="63"/>
      <c r="F28217" s="64"/>
    </row>
    <row r="28218" spans="4:6">
      <c r="D28218" s="63"/>
      <c r="F28218" s="64"/>
    </row>
    <row r="28219" spans="4:6">
      <c r="D28219" s="63"/>
      <c r="F28219" s="64"/>
    </row>
    <row r="28220" spans="4:6">
      <c r="D28220" s="63"/>
      <c r="F28220" s="64"/>
    </row>
    <row r="28221" spans="4:6">
      <c r="D28221" s="63"/>
      <c r="F28221" s="64"/>
    </row>
    <row r="28222" spans="4:6">
      <c r="D28222" s="63"/>
      <c r="F28222" s="64"/>
    </row>
    <row r="28223" spans="4:6">
      <c r="D28223" s="63"/>
      <c r="F28223" s="64"/>
    </row>
    <row r="28224" spans="4:6">
      <c r="D28224" s="63"/>
      <c r="F28224" s="64"/>
    </row>
    <row r="28225" spans="4:6">
      <c r="D28225" s="63"/>
      <c r="F28225" s="64"/>
    </row>
    <row r="28226" spans="4:6">
      <c r="D28226" s="63"/>
      <c r="F28226" s="64"/>
    </row>
    <row r="28227" spans="4:6">
      <c r="D28227" s="63"/>
      <c r="F28227" s="64"/>
    </row>
    <row r="28228" spans="4:6">
      <c r="D28228" s="63"/>
      <c r="F28228" s="64"/>
    </row>
    <row r="28229" spans="4:6">
      <c r="D28229" s="63"/>
      <c r="F28229" s="64"/>
    </row>
    <row r="28230" spans="4:6">
      <c r="D28230" s="63"/>
      <c r="F28230" s="64"/>
    </row>
    <row r="28231" spans="4:6">
      <c r="D28231" s="63"/>
      <c r="F28231" s="64"/>
    </row>
    <row r="28232" spans="4:6">
      <c r="D28232" s="63"/>
      <c r="F28232" s="64"/>
    </row>
    <row r="28233" spans="4:6">
      <c r="D28233" s="63"/>
      <c r="F28233" s="64"/>
    </row>
    <row r="28234" spans="4:6">
      <c r="D28234" s="63"/>
      <c r="F28234" s="64"/>
    </row>
    <row r="28235" spans="4:6">
      <c r="D28235" s="63"/>
      <c r="F28235" s="64"/>
    </row>
    <row r="28236" spans="4:6">
      <c r="D28236" s="63"/>
      <c r="F28236" s="64"/>
    </row>
    <row r="28237" spans="4:6">
      <c r="D28237" s="63"/>
      <c r="F28237" s="64"/>
    </row>
    <row r="28238" spans="4:6">
      <c r="D28238" s="63"/>
      <c r="F28238" s="64"/>
    </row>
    <row r="28239" spans="4:6">
      <c r="D28239" s="63"/>
      <c r="F28239" s="64"/>
    </row>
    <row r="28240" spans="4:6">
      <c r="D28240" s="63"/>
      <c r="F28240" s="64"/>
    </row>
    <row r="28241" spans="4:6">
      <c r="D28241" s="63"/>
      <c r="F28241" s="64"/>
    </row>
    <row r="28242" spans="4:6">
      <c r="D28242" s="63"/>
      <c r="F28242" s="64"/>
    </row>
    <row r="28243" spans="4:6">
      <c r="D28243" s="63"/>
      <c r="F28243" s="64"/>
    </row>
    <row r="28244" spans="4:6">
      <c r="D28244" s="63"/>
      <c r="F28244" s="64"/>
    </row>
    <row r="28245" spans="4:6">
      <c r="D28245" s="63"/>
      <c r="F28245" s="64"/>
    </row>
    <row r="28246" spans="4:6">
      <c r="D28246" s="63"/>
      <c r="F28246" s="64"/>
    </row>
    <row r="28247" spans="4:6">
      <c r="D28247" s="63"/>
      <c r="F28247" s="64"/>
    </row>
    <row r="28248" spans="4:6">
      <c r="D28248" s="63"/>
      <c r="F28248" s="64"/>
    </row>
    <row r="28249" spans="4:6">
      <c r="D28249" s="63"/>
      <c r="F28249" s="64"/>
    </row>
    <row r="28250" spans="4:6">
      <c r="D28250" s="63"/>
      <c r="F28250" s="64"/>
    </row>
    <row r="28251" spans="4:6">
      <c r="D28251" s="63"/>
      <c r="F28251" s="64"/>
    </row>
    <row r="28252" spans="4:6">
      <c r="D28252" s="63"/>
      <c r="F28252" s="64"/>
    </row>
    <row r="28253" spans="4:6">
      <c r="D28253" s="63"/>
      <c r="F28253" s="64"/>
    </row>
    <row r="28254" spans="4:6">
      <c r="D28254" s="63"/>
      <c r="F28254" s="64"/>
    </row>
    <row r="28255" spans="4:6">
      <c r="D28255" s="63"/>
      <c r="F28255" s="64"/>
    </row>
    <row r="28256" spans="4:6">
      <c r="D28256" s="63"/>
      <c r="F28256" s="64"/>
    </row>
    <row r="28257" spans="4:6">
      <c r="D28257" s="63"/>
      <c r="F28257" s="64"/>
    </row>
    <row r="28258" spans="4:6">
      <c r="D28258" s="63"/>
      <c r="F28258" s="64"/>
    </row>
    <row r="28259" spans="4:6">
      <c r="D28259" s="63"/>
      <c r="F28259" s="64"/>
    </row>
    <row r="28260" spans="4:6">
      <c r="D28260" s="63"/>
      <c r="F28260" s="64"/>
    </row>
    <row r="28261" spans="4:6">
      <c r="D28261" s="63"/>
      <c r="F28261" s="64"/>
    </row>
    <row r="28262" spans="4:6">
      <c r="D28262" s="63"/>
      <c r="F28262" s="64"/>
    </row>
    <row r="28263" spans="4:6">
      <c r="D28263" s="63"/>
      <c r="F28263" s="64"/>
    </row>
    <row r="28264" spans="4:6">
      <c r="D28264" s="63"/>
      <c r="F28264" s="64"/>
    </row>
    <row r="28265" spans="4:6">
      <c r="D28265" s="63"/>
      <c r="F28265" s="64"/>
    </row>
    <row r="28266" spans="4:6">
      <c r="D28266" s="63"/>
      <c r="F28266" s="64"/>
    </row>
    <row r="28267" spans="4:6">
      <c r="D28267" s="63"/>
      <c r="F28267" s="64"/>
    </row>
    <row r="28268" spans="4:6">
      <c r="D28268" s="63"/>
      <c r="F28268" s="64"/>
    </row>
    <row r="28269" spans="4:6">
      <c r="D28269" s="63"/>
      <c r="F28269" s="64"/>
    </row>
    <row r="28270" spans="4:6">
      <c r="D28270" s="63"/>
      <c r="F28270" s="64"/>
    </row>
    <row r="28271" spans="4:6">
      <c r="D28271" s="63"/>
      <c r="F28271" s="64"/>
    </row>
    <row r="28272" spans="4:6">
      <c r="D28272" s="63"/>
      <c r="F28272" s="64"/>
    </row>
    <row r="28273" spans="4:6">
      <c r="D28273" s="63"/>
      <c r="F28273" s="64"/>
    </row>
    <row r="28274" spans="4:6">
      <c r="D28274" s="63"/>
      <c r="F28274" s="64"/>
    </row>
    <row r="28275" spans="4:6">
      <c r="D28275" s="63"/>
      <c r="F28275" s="64"/>
    </row>
    <row r="28276" spans="4:6">
      <c r="D28276" s="63"/>
      <c r="F28276" s="64"/>
    </row>
    <row r="28277" spans="4:6">
      <c r="D28277" s="63"/>
      <c r="F28277" s="64"/>
    </row>
    <row r="28278" spans="4:6">
      <c r="D28278" s="63"/>
      <c r="F28278" s="64"/>
    </row>
    <row r="28279" spans="4:6">
      <c r="D28279" s="63"/>
      <c r="F28279" s="64"/>
    </row>
    <row r="28280" spans="4:6">
      <c r="D28280" s="63"/>
      <c r="F28280" s="64"/>
    </row>
    <row r="28281" spans="4:6">
      <c r="D28281" s="63"/>
      <c r="F28281" s="64"/>
    </row>
    <row r="28282" spans="4:6">
      <c r="D28282" s="63"/>
      <c r="F28282" s="64"/>
    </row>
    <row r="28283" spans="4:6">
      <c r="D28283" s="63"/>
      <c r="F28283" s="64"/>
    </row>
    <row r="28284" spans="4:6">
      <c r="D28284" s="63"/>
      <c r="F28284" s="64"/>
    </row>
    <row r="28285" spans="4:6">
      <c r="D28285" s="63"/>
      <c r="F28285" s="64"/>
    </row>
    <row r="28286" spans="4:6">
      <c r="D28286" s="63"/>
      <c r="F28286" s="64"/>
    </row>
    <row r="28287" spans="4:6">
      <c r="D28287" s="63"/>
      <c r="F28287" s="64"/>
    </row>
    <row r="28288" spans="4:6">
      <c r="D28288" s="63"/>
      <c r="F28288" s="64"/>
    </row>
    <row r="28289" spans="4:6">
      <c r="D28289" s="63"/>
      <c r="F28289" s="64"/>
    </row>
    <row r="28290" spans="4:6">
      <c r="D28290" s="63"/>
      <c r="F28290" s="64"/>
    </row>
    <row r="28291" spans="4:6">
      <c r="D28291" s="63"/>
      <c r="F28291" s="64"/>
    </row>
    <row r="28292" spans="4:6">
      <c r="D28292" s="63"/>
      <c r="F28292" s="64"/>
    </row>
    <row r="28293" spans="4:6">
      <c r="D28293" s="63"/>
      <c r="F28293" s="64"/>
    </row>
    <row r="28294" spans="4:6">
      <c r="D28294" s="63"/>
      <c r="F28294" s="64"/>
    </row>
    <row r="28295" spans="4:6">
      <c r="D28295" s="63"/>
      <c r="F28295" s="64"/>
    </row>
    <row r="28296" spans="4:6">
      <c r="D28296" s="63"/>
      <c r="F28296" s="64"/>
    </row>
    <row r="28297" spans="4:6">
      <c r="D28297" s="63"/>
      <c r="F28297" s="64"/>
    </row>
    <row r="28298" spans="4:6">
      <c r="D28298" s="63"/>
      <c r="F28298" s="64"/>
    </row>
    <row r="28299" spans="4:6">
      <c r="D28299" s="63"/>
      <c r="F28299" s="64"/>
    </row>
    <row r="28300" spans="4:6">
      <c r="D28300" s="63"/>
      <c r="F28300" s="64"/>
    </row>
    <row r="28301" spans="4:6">
      <c r="D28301" s="63"/>
      <c r="F28301" s="64"/>
    </row>
    <row r="28302" spans="4:6">
      <c r="D28302" s="63"/>
      <c r="F28302" s="64"/>
    </row>
    <row r="28303" spans="4:6">
      <c r="D28303" s="63"/>
      <c r="F28303" s="64"/>
    </row>
    <row r="28304" spans="4:6">
      <c r="D28304" s="63"/>
      <c r="F28304" s="64"/>
    </row>
    <row r="28305" spans="4:6">
      <c r="D28305" s="63"/>
      <c r="F28305" s="64"/>
    </row>
    <row r="28306" spans="4:6">
      <c r="D28306" s="63"/>
      <c r="F28306" s="64"/>
    </row>
    <row r="28307" spans="4:6">
      <c r="D28307" s="63"/>
      <c r="F28307" s="64"/>
    </row>
    <row r="28308" spans="4:6">
      <c r="D28308" s="63"/>
      <c r="F28308" s="64"/>
    </row>
    <row r="28309" spans="4:6">
      <c r="D28309" s="63"/>
      <c r="F28309" s="64"/>
    </row>
    <row r="28310" spans="4:6">
      <c r="D28310" s="63"/>
      <c r="F28310" s="64"/>
    </row>
    <row r="28311" spans="4:6">
      <c r="D28311" s="63"/>
      <c r="F28311" s="64"/>
    </row>
    <row r="28312" spans="4:6">
      <c r="D28312" s="63"/>
      <c r="F28312" s="64"/>
    </row>
    <row r="28313" spans="4:6">
      <c r="D28313" s="63"/>
      <c r="F28313" s="64"/>
    </row>
    <row r="28314" spans="4:6">
      <c r="D28314" s="63"/>
      <c r="F28314" s="64"/>
    </row>
    <row r="28315" spans="4:6">
      <c r="D28315" s="63"/>
      <c r="F28315" s="64"/>
    </row>
    <row r="28316" spans="4:6">
      <c r="D28316" s="63"/>
      <c r="F28316" s="64"/>
    </row>
    <row r="28317" spans="4:6">
      <c r="D28317" s="63"/>
      <c r="F28317" s="64"/>
    </row>
    <row r="28318" spans="4:6">
      <c r="D28318" s="63"/>
      <c r="F28318" s="64"/>
    </row>
    <row r="28319" spans="4:6">
      <c r="D28319" s="63"/>
      <c r="F28319" s="64"/>
    </row>
    <row r="28320" spans="4:6">
      <c r="D28320" s="63"/>
      <c r="F28320" s="64"/>
    </row>
    <row r="28321" spans="4:6">
      <c r="D28321" s="63"/>
      <c r="F28321" s="64"/>
    </row>
    <row r="28322" spans="4:6">
      <c r="D28322" s="63"/>
      <c r="F28322" s="64"/>
    </row>
    <row r="28323" spans="4:6">
      <c r="D28323" s="63"/>
      <c r="F28323" s="64"/>
    </row>
    <row r="28324" spans="4:6">
      <c r="D28324" s="63"/>
      <c r="F28324" s="64"/>
    </row>
    <row r="28325" spans="4:6">
      <c r="D28325" s="63"/>
      <c r="F28325" s="64"/>
    </row>
    <row r="28326" spans="4:6">
      <c r="D28326" s="63"/>
      <c r="F28326" s="64"/>
    </row>
    <row r="28327" spans="4:6">
      <c r="D28327" s="63"/>
      <c r="F28327" s="64"/>
    </row>
    <row r="28328" spans="4:6">
      <c r="D28328" s="63"/>
      <c r="F28328" s="64"/>
    </row>
    <row r="28329" spans="4:6">
      <c r="D28329" s="63"/>
      <c r="F28329" s="64"/>
    </row>
    <row r="28330" spans="4:6">
      <c r="D28330" s="63"/>
      <c r="F28330" s="64"/>
    </row>
    <row r="28331" spans="4:6">
      <c r="D28331" s="63"/>
      <c r="F28331" s="64"/>
    </row>
    <row r="28332" spans="4:6">
      <c r="D28332" s="63"/>
      <c r="F28332" s="64"/>
    </row>
    <row r="28333" spans="4:6">
      <c r="D28333" s="63"/>
      <c r="F28333" s="64"/>
    </row>
    <row r="28334" spans="4:6">
      <c r="D28334" s="63"/>
      <c r="F28334" s="64"/>
    </row>
    <row r="28335" spans="4:6">
      <c r="D28335" s="63"/>
      <c r="F28335" s="64"/>
    </row>
    <row r="28336" spans="4:6">
      <c r="D28336" s="63"/>
      <c r="F28336" s="64"/>
    </row>
    <row r="28337" spans="4:6">
      <c r="D28337" s="63"/>
      <c r="F28337" s="64"/>
    </row>
    <row r="28338" spans="4:6">
      <c r="D28338" s="63"/>
      <c r="F28338" s="64"/>
    </row>
    <row r="28339" spans="4:6">
      <c r="D28339" s="63"/>
      <c r="F28339" s="64"/>
    </row>
    <row r="28340" spans="4:6">
      <c r="D28340" s="63"/>
      <c r="F28340" s="64"/>
    </row>
    <row r="28341" spans="4:6">
      <c r="D28341" s="63"/>
      <c r="F28341" s="64"/>
    </row>
    <row r="28342" spans="4:6">
      <c r="D28342" s="63"/>
      <c r="F28342" s="64"/>
    </row>
    <row r="28343" spans="4:6">
      <c r="D28343" s="63"/>
      <c r="F28343" s="64"/>
    </row>
    <row r="28344" spans="4:6">
      <c r="D28344" s="63"/>
      <c r="F28344" s="64"/>
    </row>
    <row r="28345" spans="4:6">
      <c r="D28345" s="63"/>
      <c r="F28345" s="64"/>
    </row>
    <row r="28346" spans="4:6">
      <c r="D28346" s="63"/>
      <c r="F28346" s="64"/>
    </row>
    <row r="28347" spans="4:6">
      <c r="D28347" s="63"/>
      <c r="F28347" s="64"/>
    </row>
    <row r="28348" spans="4:6">
      <c r="D28348" s="63"/>
      <c r="F28348" s="64"/>
    </row>
    <row r="28349" spans="4:6">
      <c r="D28349" s="63"/>
      <c r="F28349" s="64"/>
    </row>
    <row r="28350" spans="4:6">
      <c r="D28350" s="63"/>
      <c r="F28350" s="64"/>
    </row>
    <row r="28351" spans="4:6">
      <c r="D28351" s="63"/>
      <c r="F28351" s="64"/>
    </row>
    <row r="28352" spans="4:6">
      <c r="D28352" s="63"/>
      <c r="F28352" s="64"/>
    </row>
    <row r="28353" spans="4:6">
      <c r="D28353" s="63"/>
      <c r="F28353" s="64"/>
    </row>
    <row r="28354" spans="4:6">
      <c r="D28354" s="63"/>
      <c r="F28354" s="64"/>
    </row>
    <row r="28355" spans="4:6">
      <c r="D28355" s="63"/>
      <c r="F28355" s="64"/>
    </row>
    <row r="28356" spans="4:6">
      <c r="D28356" s="63"/>
      <c r="F28356" s="64"/>
    </row>
    <row r="28357" spans="4:6">
      <c r="D28357" s="63"/>
      <c r="F28357" s="64"/>
    </row>
    <row r="28358" spans="4:6">
      <c r="D28358" s="63"/>
      <c r="F28358" s="64"/>
    </row>
    <row r="28359" spans="4:6">
      <c r="D28359" s="63"/>
      <c r="F28359" s="64"/>
    </row>
    <row r="28360" spans="4:6">
      <c r="D28360" s="63"/>
      <c r="F28360" s="64"/>
    </row>
    <row r="28361" spans="4:6">
      <c r="D28361" s="63"/>
      <c r="F28361" s="64"/>
    </row>
    <row r="28362" spans="4:6">
      <c r="D28362" s="63"/>
      <c r="F28362" s="64"/>
    </row>
    <row r="28363" spans="4:6">
      <c r="D28363" s="63"/>
      <c r="F28363" s="64"/>
    </row>
    <row r="28364" spans="4:6">
      <c r="D28364" s="63"/>
      <c r="F28364" s="64"/>
    </row>
    <row r="28365" spans="4:6">
      <c r="D28365" s="63"/>
      <c r="F28365" s="64"/>
    </row>
    <row r="28366" spans="4:6">
      <c r="D28366" s="63"/>
      <c r="F28366" s="64"/>
    </row>
    <row r="28367" spans="4:6">
      <c r="D28367" s="63"/>
      <c r="F28367" s="64"/>
    </row>
    <row r="28368" spans="4:6">
      <c r="D28368" s="63"/>
      <c r="F28368" s="64"/>
    </row>
    <row r="28369" spans="4:6">
      <c r="D28369" s="63"/>
      <c r="F28369" s="64"/>
    </row>
    <row r="28370" spans="4:6">
      <c r="D28370" s="63"/>
      <c r="F28370" s="64"/>
    </row>
    <row r="28371" spans="4:6">
      <c r="D28371" s="63"/>
      <c r="F28371" s="64"/>
    </row>
    <row r="28372" spans="4:6">
      <c r="D28372" s="63"/>
      <c r="F28372" s="64"/>
    </row>
    <row r="28373" spans="4:6">
      <c r="D28373" s="63"/>
      <c r="F28373" s="64"/>
    </row>
    <row r="28374" spans="4:6">
      <c r="D28374" s="63"/>
      <c r="F28374" s="64"/>
    </row>
    <row r="28375" spans="4:6">
      <c r="D28375" s="63"/>
      <c r="F28375" s="64"/>
    </row>
    <row r="28376" spans="4:6">
      <c r="D28376" s="63"/>
      <c r="F28376" s="64"/>
    </row>
    <row r="28377" spans="4:6">
      <c r="D28377" s="63"/>
      <c r="F28377" s="64"/>
    </row>
    <row r="28378" spans="4:6">
      <c r="D28378" s="63"/>
      <c r="F28378" s="64"/>
    </row>
    <row r="28379" spans="4:6">
      <c r="D28379" s="63"/>
      <c r="F28379" s="64"/>
    </row>
    <row r="28380" spans="4:6">
      <c r="D28380" s="63"/>
      <c r="F28380" s="64"/>
    </row>
    <row r="28381" spans="4:6">
      <c r="D28381" s="63"/>
      <c r="F28381" s="64"/>
    </row>
    <row r="28382" spans="4:6">
      <c r="D28382" s="63"/>
      <c r="F28382" s="64"/>
    </row>
    <row r="28383" spans="4:6">
      <c r="D28383" s="63"/>
      <c r="F28383" s="64"/>
    </row>
    <row r="28384" spans="4:6">
      <c r="D28384" s="63"/>
      <c r="F28384" s="64"/>
    </row>
    <row r="28385" spans="4:6">
      <c r="D28385" s="63"/>
      <c r="F28385" s="64"/>
    </row>
    <row r="28386" spans="4:6">
      <c r="D28386" s="63"/>
      <c r="F28386" s="64"/>
    </row>
    <row r="28387" spans="4:6">
      <c r="D28387" s="63"/>
      <c r="F28387" s="64"/>
    </row>
    <row r="28388" spans="4:6">
      <c r="D28388" s="63"/>
      <c r="F28388" s="64"/>
    </row>
    <row r="28389" spans="4:6">
      <c r="D28389" s="63"/>
      <c r="F28389" s="64"/>
    </row>
    <row r="28390" spans="4:6">
      <c r="D28390" s="63"/>
      <c r="F28390" s="64"/>
    </row>
    <row r="28391" spans="4:6">
      <c r="D28391" s="63"/>
      <c r="F28391" s="64"/>
    </row>
    <row r="28392" spans="4:6">
      <c r="D28392" s="63"/>
      <c r="F28392" s="64"/>
    </row>
    <row r="28393" spans="4:6">
      <c r="D28393" s="63"/>
      <c r="F28393" s="64"/>
    </row>
    <row r="28394" spans="4:6">
      <c r="D28394" s="63"/>
      <c r="F28394" s="64"/>
    </row>
    <row r="28395" spans="4:6">
      <c r="D28395" s="63"/>
      <c r="F28395" s="64"/>
    </row>
    <row r="28396" spans="4:6">
      <c r="D28396" s="63"/>
      <c r="F28396" s="64"/>
    </row>
    <row r="28397" spans="4:6">
      <c r="D28397" s="63"/>
      <c r="F28397" s="64"/>
    </row>
    <row r="28398" spans="4:6">
      <c r="D28398" s="63"/>
      <c r="F28398" s="64"/>
    </row>
    <row r="28399" spans="4:6">
      <c r="D28399" s="63"/>
      <c r="F28399" s="64"/>
    </row>
    <row r="28400" spans="4:6">
      <c r="D28400" s="63"/>
      <c r="F28400" s="64"/>
    </row>
    <row r="28401" spans="4:6">
      <c r="D28401" s="63"/>
      <c r="F28401" s="64"/>
    </row>
    <row r="28402" spans="4:6">
      <c r="D28402" s="63"/>
      <c r="F28402" s="64"/>
    </row>
    <row r="28403" spans="4:6">
      <c r="D28403" s="63"/>
      <c r="F28403" s="64"/>
    </row>
    <row r="28404" spans="4:6">
      <c r="D28404" s="63"/>
      <c r="F28404" s="64"/>
    </row>
    <row r="28405" spans="4:6">
      <c r="D28405" s="63"/>
      <c r="F28405" s="64"/>
    </row>
    <row r="28406" spans="4:6">
      <c r="D28406" s="63"/>
      <c r="F28406" s="64"/>
    </row>
    <row r="28407" spans="4:6">
      <c r="D28407" s="63"/>
      <c r="F28407" s="64"/>
    </row>
    <row r="28408" spans="4:6">
      <c r="D28408" s="63"/>
      <c r="F28408" s="64"/>
    </row>
    <row r="28409" spans="4:6">
      <c r="D28409" s="63"/>
      <c r="F28409" s="64"/>
    </row>
    <row r="28410" spans="4:6">
      <c r="D28410" s="63"/>
      <c r="F28410" s="64"/>
    </row>
    <row r="28411" spans="4:6">
      <c r="D28411" s="63"/>
      <c r="F28411" s="64"/>
    </row>
    <row r="28412" spans="4:6">
      <c r="D28412" s="63"/>
      <c r="F28412" s="64"/>
    </row>
    <row r="28413" spans="4:6">
      <c r="D28413" s="63"/>
      <c r="F28413" s="64"/>
    </row>
    <row r="28414" spans="4:6">
      <c r="D28414" s="63"/>
      <c r="F28414" s="64"/>
    </row>
    <row r="28415" spans="4:6">
      <c r="D28415" s="63"/>
      <c r="F28415" s="64"/>
    </row>
    <row r="28416" spans="4:6">
      <c r="D28416" s="63"/>
      <c r="F28416" s="64"/>
    </row>
    <row r="28417" spans="4:6">
      <c r="D28417" s="63"/>
      <c r="F28417" s="64"/>
    </row>
    <row r="28418" spans="4:6">
      <c r="D28418" s="63"/>
      <c r="F28418" s="64"/>
    </row>
    <row r="28419" spans="4:6">
      <c r="D28419" s="63"/>
      <c r="F28419" s="64"/>
    </row>
    <row r="28420" spans="4:6">
      <c r="D28420" s="63"/>
      <c r="F28420" s="64"/>
    </row>
    <row r="28421" spans="4:6">
      <c r="D28421" s="63"/>
      <c r="F28421" s="64"/>
    </row>
    <row r="28422" spans="4:6">
      <c r="D28422" s="63"/>
      <c r="F28422" s="64"/>
    </row>
    <row r="28423" spans="4:6">
      <c r="D28423" s="63"/>
      <c r="F28423" s="64"/>
    </row>
    <row r="28424" spans="4:6">
      <c r="D28424" s="63"/>
      <c r="F28424" s="64"/>
    </row>
    <row r="28425" spans="4:6">
      <c r="D28425" s="63"/>
      <c r="F28425" s="64"/>
    </row>
    <row r="28426" spans="4:6">
      <c r="D28426" s="63"/>
      <c r="F28426" s="64"/>
    </row>
    <row r="28427" spans="4:6">
      <c r="D28427" s="63"/>
      <c r="F28427" s="64"/>
    </row>
    <row r="28428" spans="4:6">
      <c r="D28428" s="63"/>
      <c r="F28428" s="64"/>
    </row>
    <row r="28429" spans="4:6">
      <c r="D28429" s="63"/>
      <c r="F28429" s="64"/>
    </row>
    <row r="28430" spans="4:6">
      <c r="D28430" s="63"/>
      <c r="F28430" s="64"/>
    </row>
    <row r="28431" spans="4:6">
      <c r="D28431" s="63"/>
      <c r="F28431" s="64"/>
    </row>
    <row r="28432" spans="4:6">
      <c r="D28432" s="63"/>
      <c r="F28432" s="64"/>
    </row>
    <row r="28433" spans="4:6">
      <c r="D28433" s="63"/>
      <c r="F28433" s="64"/>
    </row>
    <row r="28434" spans="4:6">
      <c r="D28434" s="63"/>
      <c r="F28434" s="64"/>
    </row>
    <row r="28435" spans="4:6">
      <c r="D28435" s="63"/>
      <c r="F28435" s="64"/>
    </row>
    <row r="28436" spans="4:6">
      <c r="D28436" s="63"/>
      <c r="F28436" s="64"/>
    </row>
    <row r="28437" spans="4:6">
      <c r="D28437" s="63"/>
      <c r="F28437" s="64"/>
    </row>
    <row r="28438" spans="4:6">
      <c r="D28438" s="63"/>
      <c r="F28438" s="64"/>
    </row>
    <row r="28439" spans="4:6">
      <c r="D28439" s="63"/>
      <c r="F28439" s="64"/>
    </row>
    <row r="28440" spans="4:6">
      <c r="D28440" s="63"/>
      <c r="F28440" s="64"/>
    </row>
    <row r="28441" spans="4:6">
      <c r="D28441" s="63"/>
      <c r="F28441" s="64"/>
    </row>
    <row r="28442" spans="4:6">
      <c r="D28442" s="63"/>
      <c r="F28442" s="64"/>
    </row>
    <row r="28443" spans="4:6">
      <c r="D28443" s="63"/>
      <c r="F28443" s="64"/>
    </row>
    <row r="28444" spans="4:6">
      <c r="D28444" s="63"/>
      <c r="F28444" s="64"/>
    </row>
    <row r="28445" spans="4:6">
      <c r="D28445" s="63"/>
      <c r="F28445" s="64"/>
    </row>
    <row r="28446" spans="4:6">
      <c r="D28446" s="63"/>
      <c r="F28446" s="64"/>
    </row>
    <row r="28447" spans="4:6">
      <c r="D28447" s="63"/>
      <c r="F28447" s="64"/>
    </row>
    <row r="28448" spans="4:6">
      <c r="D28448" s="63"/>
      <c r="F28448" s="64"/>
    </row>
    <row r="28449" spans="4:6">
      <c r="D28449" s="63"/>
      <c r="F28449" s="64"/>
    </row>
    <row r="28450" spans="4:6">
      <c r="D28450" s="63"/>
      <c r="F28450" s="64"/>
    </row>
    <row r="28451" spans="4:6">
      <c r="D28451" s="63"/>
      <c r="F28451" s="64"/>
    </row>
    <row r="28452" spans="4:6">
      <c r="D28452" s="63"/>
      <c r="F28452" s="64"/>
    </row>
    <row r="28453" spans="4:6">
      <c r="D28453" s="63"/>
      <c r="F28453" s="64"/>
    </row>
    <row r="28454" spans="4:6">
      <c r="D28454" s="63"/>
      <c r="F28454" s="64"/>
    </row>
    <row r="28455" spans="4:6">
      <c r="D28455" s="63"/>
      <c r="F28455" s="64"/>
    </row>
    <row r="28456" spans="4:6">
      <c r="D28456" s="63"/>
      <c r="F28456" s="64"/>
    </row>
    <row r="28457" spans="4:6">
      <c r="D28457" s="63"/>
      <c r="F28457" s="64"/>
    </row>
    <row r="28458" spans="4:6">
      <c r="D28458" s="63"/>
      <c r="F28458" s="64"/>
    </row>
    <row r="28459" spans="4:6">
      <c r="D28459" s="63"/>
      <c r="F28459" s="64"/>
    </row>
    <row r="28460" spans="4:6">
      <c r="D28460" s="63"/>
      <c r="F28460" s="64"/>
    </row>
    <row r="28461" spans="4:6">
      <c r="D28461" s="63"/>
      <c r="F28461" s="64"/>
    </row>
    <row r="28462" spans="4:6">
      <c r="D28462" s="63"/>
      <c r="F28462" s="64"/>
    </row>
    <row r="28463" spans="4:6">
      <c r="D28463" s="63"/>
      <c r="F28463" s="64"/>
    </row>
    <row r="28464" spans="4:6">
      <c r="D28464" s="63"/>
      <c r="F28464" s="64"/>
    </row>
    <row r="28465" spans="4:6">
      <c r="D28465" s="63"/>
      <c r="F28465" s="64"/>
    </row>
    <row r="28466" spans="4:6">
      <c r="D28466" s="63"/>
      <c r="F28466" s="64"/>
    </row>
    <row r="28467" spans="4:6">
      <c r="D28467" s="63"/>
      <c r="F28467" s="64"/>
    </row>
    <row r="28468" spans="4:6">
      <c r="D28468" s="63"/>
      <c r="F28468" s="64"/>
    </row>
    <row r="28469" spans="4:6">
      <c r="D28469" s="63"/>
      <c r="F28469" s="64"/>
    </row>
    <row r="28470" spans="4:6">
      <c r="D28470" s="63"/>
      <c r="F28470" s="64"/>
    </row>
    <row r="28471" spans="4:6">
      <c r="D28471" s="63"/>
      <c r="F28471" s="64"/>
    </row>
    <row r="28472" spans="4:6">
      <c r="D28472" s="63"/>
      <c r="F28472" s="64"/>
    </row>
    <row r="28473" spans="4:6">
      <c r="D28473" s="63"/>
      <c r="F28473" s="64"/>
    </row>
    <row r="28474" spans="4:6">
      <c r="D28474" s="63"/>
      <c r="F28474" s="64"/>
    </row>
    <row r="28475" spans="4:6">
      <c r="D28475" s="63"/>
      <c r="F28475" s="64"/>
    </row>
    <row r="28476" spans="4:6">
      <c r="D28476" s="63"/>
      <c r="F28476" s="64"/>
    </row>
    <row r="28477" spans="4:6">
      <c r="D28477" s="63"/>
      <c r="F28477" s="64"/>
    </row>
    <row r="28478" spans="4:6">
      <c r="D28478" s="63"/>
      <c r="F28478" s="64"/>
    </row>
    <row r="28479" spans="4:6">
      <c r="D28479" s="63"/>
      <c r="F28479" s="64"/>
    </row>
    <row r="28480" spans="4:6">
      <c r="D28480" s="63"/>
      <c r="F28480" s="64"/>
    </row>
    <row r="28481" spans="4:6">
      <c r="D28481" s="63"/>
      <c r="F28481" s="64"/>
    </row>
    <row r="28482" spans="4:6">
      <c r="D28482" s="63"/>
      <c r="F28482" s="64"/>
    </row>
    <row r="28483" spans="4:6">
      <c r="D28483" s="63"/>
      <c r="F28483" s="64"/>
    </row>
    <row r="28484" spans="4:6">
      <c r="D28484" s="63"/>
      <c r="F28484" s="64"/>
    </row>
    <row r="28485" spans="4:6">
      <c r="D28485" s="63"/>
      <c r="F28485" s="64"/>
    </row>
    <row r="28486" spans="4:6">
      <c r="D28486" s="63"/>
      <c r="F28486" s="64"/>
    </row>
    <row r="28487" spans="4:6">
      <c r="D28487" s="63"/>
      <c r="F28487" s="64"/>
    </row>
    <row r="28488" spans="4:6">
      <c r="D28488" s="63"/>
      <c r="F28488" s="64"/>
    </row>
    <row r="28489" spans="4:6">
      <c r="D28489" s="63"/>
      <c r="F28489" s="64"/>
    </row>
    <row r="28490" spans="4:6">
      <c r="D28490" s="63"/>
      <c r="F28490" s="64"/>
    </row>
    <row r="28491" spans="4:6">
      <c r="D28491" s="63"/>
      <c r="F28491" s="64"/>
    </row>
    <row r="28492" spans="4:6">
      <c r="D28492" s="63"/>
      <c r="F28492" s="64"/>
    </row>
    <row r="28493" spans="4:6">
      <c r="D28493" s="63"/>
      <c r="F28493" s="64"/>
    </row>
    <row r="28494" spans="4:6">
      <c r="D28494" s="63"/>
      <c r="F28494" s="64"/>
    </row>
    <row r="28495" spans="4:6">
      <c r="D28495" s="63"/>
      <c r="F28495" s="64"/>
    </row>
    <row r="28496" spans="4:6">
      <c r="D28496" s="63"/>
      <c r="F28496" s="64"/>
    </row>
    <row r="28497" spans="4:6">
      <c r="D28497" s="63"/>
      <c r="F28497" s="64"/>
    </row>
    <row r="28498" spans="4:6">
      <c r="D28498" s="63"/>
      <c r="F28498" s="64"/>
    </row>
    <row r="28499" spans="4:6">
      <c r="D28499" s="63"/>
      <c r="F28499" s="64"/>
    </row>
    <row r="28500" spans="4:6">
      <c r="D28500" s="63"/>
      <c r="F28500" s="64"/>
    </row>
    <row r="28501" spans="4:6">
      <c r="D28501" s="63"/>
      <c r="F28501" s="64"/>
    </row>
    <row r="28502" spans="4:6">
      <c r="D28502" s="63"/>
      <c r="F28502" s="64"/>
    </row>
    <row r="28503" spans="4:6">
      <c r="D28503" s="63"/>
      <c r="F28503" s="64"/>
    </row>
    <row r="28504" spans="4:6">
      <c r="D28504" s="63"/>
      <c r="F28504" s="64"/>
    </row>
    <row r="28505" spans="4:6">
      <c r="D28505" s="63"/>
      <c r="F28505" s="64"/>
    </row>
    <row r="28506" spans="4:6">
      <c r="D28506" s="63"/>
      <c r="F28506" s="64"/>
    </row>
    <row r="28507" spans="4:6">
      <c r="D28507" s="63"/>
      <c r="F28507" s="64"/>
    </row>
    <row r="28508" spans="4:6">
      <c r="D28508" s="63"/>
      <c r="F28508" s="64"/>
    </row>
    <row r="28509" spans="4:6">
      <c r="D28509" s="63"/>
      <c r="F28509" s="64"/>
    </row>
    <row r="28510" spans="4:6">
      <c r="D28510" s="63"/>
      <c r="F28510" s="64"/>
    </row>
    <row r="28511" spans="4:6">
      <c r="D28511" s="63"/>
      <c r="F28511" s="64"/>
    </row>
    <row r="28512" spans="4:6">
      <c r="D28512" s="63"/>
      <c r="F28512" s="64"/>
    </row>
    <row r="28513" spans="4:6">
      <c r="D28513" s="63"/>
      <c r="F28513" s="64"/>
    </row>
    <row r="28514" spans="4:6">
      <c r="D28514" s="63"/>
      <c r="F28514" s="64"/>
    </row>
    <row r="28515" spans="4:6">
      <c r="D28515" s="63"/>
      <c r="F28515" s="64"/>
    </row>
    <row r="28516" spans="4:6">
      <c r="D28516" s="63"/>
      <c r="F28516" s="64"/>
    </row>
    <row r="28517" spans="4:6">
      <c r="D28517" s="63"/>
      <c r="F28517" s="64"/>
    </row>
    <row r="28518" spans="4:6">
      <c r="D28518" s="63"/>
      <c r="F28518" s="64"/>
    </row>
    <row r="28519" spans="4:6">
      <c r="D28519" s="63"/>
      <c r="F28519" s="64"/>
    </row>
    <row r="28520" spans="4:6">
      <c r="D28520" s="63"/>
      <c r="F28520" s="64"/>
    </row>
    <row r="28521" spans="4:6">
      <c r="D28521" s="63"/>
      <c r="F28521" s="64"/>
    </row>
    <row r="28522" spans="4:6">
      <c r="D28522" s="63"/>
      <c r="F28522" s="64"/>
    </row>
    <row r="28523" spans="4:6">
      <c r="D28523" s="63"/>
      <c r="F28523" s="64"/>
    </row>
    <row r="28524" spans="4:6">
      <c r="D28524" s="63"/>
      <c r="F28524" s="64"/>
    </row>
    <row r="28525" spans="4:6">
      <c r="D28525" s="63"/>
      <c r="F28525" s="64"/>
    </row>
    <row r="28526" spans="4:6">
      <c r="D28526" s="63"/>
      <c r="F28526" s="64"/>
    </row>
    <row r="28527" spans="4:6">
      <c r="D28527" s="63"/>
      <c r="F28527" s="64"/>
    </row>
    <row r="28528" spans="4:6">
      <c r="D28528" s="63"/>
      <c r="F28528" s="64"/>
    </row>
    <row r="28529" spans="4:6">
      <c r="D28529" s="63"/>
      <c r="F28529" s="64"/>
    </row>
    <row r="28530" spans="4:6">
      <c r="D28530" s="63"/>
      <c r="F28530" s="64"/>
    </row>
    <row r="28531" spans="4:6">
      <c r="D28531" s="63"/>
      <c r="F28531" s="64"/>
    </row>
    <row r="28532" spans="4:6">
      <c r="D28532" s="63"/>
      <c r="F28532" s="64"/>
    </row>
    <row r="28533" spans="4:6">
      <c r="D28533" s="63"/>
      <c r="F28533" s="64"/>
    </row>
    <row r="28534" spans="4:6">
      <c r="D28534" s="63"/>
      <c r="F28534" s="64"/>
    </row>
    <row r="28535" spans="4:6">
      <c r="D28535" s="63"/>
      <c r="F28535" s="64"/>
    </row>
    <row r="28536" spans="4:6">
      <c r="D28536" s="63"/>
      <c r="F28536" s="64"/>
    </row>
    <row r="28537" spans="4:6">
      <c r="D28537" s="63"/>
      <c r="F28537" s="64"/>
    </row>
    <row r="28538" spans="4:6">
      <c r="D28538" s="63"/>
      <c r="F28538" s="64"/>
    </row>
    <row r="28539" spans="4:6">
      <c r="D28539" s="63"/>
      <c r="F28539" s="64"/>
    </row>
    <row r="28540" spans="4:6">
      <c r="D28540" s="63"/>
      <c r="F28540" s="64"/>
    </row>
    <row r="28541" spans="4:6">
      <c r="D28541" s="63"/>
      <c r="F28541" s="64"/>
    </row>
    <row r="28542" spans="4:6">
      <c r="D28542" s="63"/>
      <c r="F28542" s="64"/>
    </row>
    <row r="28543" spans="4:6">
      <c r="D28543" s="63"/>
      <c r="F28543" s="64"/>
    </row>
    <row r="28544" spans="4:6">
      <c r="D28544" s="63"/>
      <c r="F28544" s="64"/>
    </row>
    <row r="28545" spans="4:6">
      <c r="D28545" s="63"/>
      <c r="F28545" s="64"/>
    </row>
    <row r="28546" spans="4:6">
      <c r="D28546" s="63"/>
      <c r="F28546" s="64"/>
    </row>
    <row r="28547" spans="4:6">
      <c r="D28547" s="63"/>
      <c r="F28547" s="64"/>
    </row>
    <row r="28548" spans="4:6">
      <c r="D28548" s="63"/>
      <c r="F28548" s="64"/>
    </row>
    <row r="28549" spans="4:6">
      <c r="D28549" s="63"/>
      <c r="F28549" s="64"/>
    </row>
    <row r="28550" spans="4:6">
      <c r="D28550" s="63"/>
      <c r="F28550" s="64"/>
    </row>
    <row r="28551" spans="4:6">
      <c r="D28551" s="63"/>
      <c r="F28551" s="64"/>
    </row>
    <row r="28552" spans="4:6">
      <c r="D28552" s="63"/>
      <c r="F28552" s="64"/>
    </row>
    <row r="28553" spans="4:6">
      <c r="D28553" s="63"/>
      <c r="F28553" s="64"/>
    </row>
    <row r="28554" spans="4:6">
      <c r="D28554" s="63"/>
      <c r="F28554" s="64"/>
    </row>
    <row r="28555" spans="4:6">
      <c r="D28555" s="63"/>
      <c r="F28555" s="64"/>
    </row>
    <row r="28556" spans="4:6">
      <c r="D28556" s="63"/>
      <c r="F28556" s="64"/>
    </row>
    <row r="28557" spans="4:6">
      <c r="D28557" s="63"/>
      <c r="F28557" s="64"/>
    </row>
    <row r="28558" spans="4:6">
      <c r="D28558" s="63"/>
      <c r="F28558" s="64"/>
    </row>
    <row r="28559" spans="4:6">
      <c r="D28559" s="63"/>
      <c r="F28559" s="64"/>
    </row>
    <row r="28560" spans="4:6">
      <c r="D28560" s="63"/>
      <c r="F28560" s="64"/>
    </row>
    <row r="28561" spans="4:6">
      <c r="D28561" s="63"/>
      <c r="F28561" s="64"/>
    </row>
    <row r="28562" spans="4:6">
      <c r="D28562" s="63"/>
      <c r="F28562" s="64"/>
    </row>
    <row r="28563" spans="4:6">
      <c r="D28563" s="63"/>
      <c r="F28563" s="64"/>
    </row>
    <row r="28564" spans="4:6">
      <c r="D28564" s="63"/>
      <c r="F28564" s="64"/>
    </row>
    <row r="28565" spans="4:6">
      <c r="D28565" s="63"/>
      <c r="F28565" s="64"/>
    </row>
    <row r="28566" spans="4:6">
      <c r="D28566" s="63"/>
      <c r="F28566" s="64"/>
    </row>
    <row r="28567" spans="4:6">
      <c r="D28567" s="63"/>
      <c r="F28567" s="64"/>
    </row>
    <row r="28568" spans="4:6">
      <c r="D28568" s="63"/>
      <c r="F28568" s="64"/>
    </row>
    <row r="28569" spans="4:6">
      <c r="D28569" s="63"/>
      <c r="F28569" s="64"/>
    </row>
    <row r="28570" spans="4:6">
      <c r="D28570" s="63"/>
      <c r="F28570" s="64"/>
    </row>
    <row r="28571" spans="4:6">
      <c r="D28571" s="63"/>
      <c r="F28571" s="64"/>
    </row>
    <row r="28572" spans="4:6">
      <c r="D28572" s="63"/>
      <c r="F28572" s="64"/>
    </row>
    <row r="28573" spans="4:6">
      <c r="D28573" s="63"/>
      <c r="F28573" s="64"/>
    </row>
    <row r="28574" spans="4:6">
      <c r="D28574" s="63"/>
      <c r="F28574" s="64"/>
    </row>
    <row r="28575" spans="4:6">
      <c r="D28575" s="63"/>
      <c r="F28575" s="64"/>
    </row>
    <row r="28576" spans="4:6">
      <c r="D28576" s="63"/>
      <c r="F28576" s="64"/>
    </row>
    <row r="28577" spans="4:6">
      <c r="D28577" s="63"/>
      <c r="F28577" s="64"/>
    </row>
    <row r="28578" spans="4:6">
      <c r="D28578" s="63"/>
      <c r="F28578" s="64"/>
    </row>
    <row r="28579" spans="4:6">
      <c r="D28579" s="63"/>
      <c r="F28579" s="64"/>
    </row>
    <row r="28580" spans="4:6">
      <c r="D28580" s="63"/>
      <c r="F28580" s="64"/>
    </row>
    <row r="28581" spans="4:6">
      <c r="D28581" s="63"/>
      <c r="F28581" s="64"/>
    </row>
    <row r="28582" spans="4:6">
      <c r="D28582" s="63"/>
      <c r="F28582" s="64"/>
    </row>
    <row r="28583" spans="4:6">
      <c r="D28583" s="63"/>
      <c r="F28583" s="64"/>
    </row>
    <row r="28584" spans="4:6">
      <c r="D28584" s="63"/>
      <c r="F28584" s="64"/>
    </row>
    <row r="28585" spans="4:6">
      <c r="D28585" s="63"/>
      <c r="F28585" s="64"/>
    </row>
    <row r="28586" spans="4:6">
      <c r="D28586" s="63"/>
      <c r="F28586" s="64"/>
    </row>
    <row r="28587" spans="4:6">
      <c r="D28587" s="63"/>
      <c r="F28587" s="64"/>
    </row>
    <row r="28588" spans="4:6">
      <c r="D28588" s="63"/>
      <c r="F28588" s="64"/>
    </row>
    <row r="28589" spans="4:6">
      <c r="D28589" s="63"/>
      <c r="F28589" s="64"/>
    </row>
    <row r="28590" spans="4:6">
      <c r="D28590" s="63"/>
      <c r="F28590" s="64"/>
    </row>
    <row r="28591" spans="4:6">
      <c r="D28591" s="63"/>
      <c r="F28591" s="64"/>
    </row>
    <row r="28592" spans="4:6">
      <c r="D28592" s="63"/>
      <c r="F28592" s="64"/>
    </row>
    <row r="28593" spans="4:6">
      <c r="D28593" s="63"/>
      <c r="F28593" s="64"/>
    </row>
    <row r="28594" spans="4:6">
      <c r="D28594" s="63"/>
      <c r="F28594" s="64"/>
    </row>
    <row r="28595" spans="4:6">
      <c r="D28595" s="63"/>
      <c r="F28595" s="64"/>
    </row>
    <row r="28596" spans="4:6">
      <c r="D28596" s="63"/>
      <c r="F28596" s="64"/>
    </row>
    <row r="28597" spans="4:6">
      <c r="D28597" s="63"/>
      <c r="F28597" s="64"/>
    </row>
    <row r="28598" spans="4:6">
      <c r="D28598" s="63"/>
      <c r="F28598" s="64"/>
    </row>
    <row r="28599" spans="4:6">
      <c r="D28599" s="63"/>
      <c r="F28599" s="64"/>
    </row>
    <row r="28600" spans="4:6">
      <c r="D28600" s="63"/>
      <c r="F28600" s="64"/>
    </row>
    <row r="28601" spans="4:6">
      <c r="D28601" s="63"/>
      <c r="F28601" s="64"/>
    </row>
    <row r="28602" spans="4:6">
      <c r="D28602" s="63"/>
      <c r="F28602" s="64"/>
    </row>
    <row r="28603" spans="4:6">
      <c r="D28603" s="63"/>
      <c r="F28603" s="64"/>
    </row>
    <row r="28604" spans="4:6">
      <c r="D28604" s="63"/>
      <c r="F28604" s="64"/>
    </row>
    <row r="28605" spans="4:6">
      <c r="D28605" s="63"/>
      <c r="F28605" s="64"/>
    </row>
    <row r="28606" spans="4:6">
      <c r="D28606" s="63"/>
      <c r="F28606" s="64"/>
    </row>
    <row r="28607" spans="4:6">
      <c r="D28607" s="63"/>
      <c r="F28607" s="64"/>
    </row>
    <row r="28608" spans="4:6">
      <c r="D28608" s="63"/>
      <c r="F28608" s="64"/>
    </row>
    <row r="28609" spans="4:6">
      <c r="D28609" s="63"/>
      <c r="F28609" s="64"/>
    </row>
    <row r="28610" spans="4:6">
      <c r="D28610" s="63"/>
      <c r="F28610" s="64"/>
    </row>
    <row r="28611" spans="4:6">
      <c r="D28611" s="63"/>
      <c r="F28611" s="64"/>
    </row>
    <row r="28612" spans="4:6">
      <c r="D28612" s="63"/>
      <c r="F28612" s="64"/>
    </row>
    <row r="28613" spans="4:6">
      <c r="D28613" s="63"/>
      <c r="F28613" s="64"/>
    </row>
    <row r="28614" spans="4:6">
      <c r="D28614" s="63"/>
      <c r="F28614" s="64"/>
    </row>
    <row r="28615" spans="4:6">
      <c r="D28615" s="63"/>
      <c r="F28615" s="64"/>
    </row>
    <row r="28616" spans="4:6">
      <c r="D28616" s="63"/>
      <c r="F28616" s="64"/>
    </row>
    <row r="28617" spans="4:6">
      <c r="D28617" s="63"/>
      <c r="F28617" s="64"/>
    </row>
    <row r="28618" spans="4:6">
      <c r="D28618" s="63"/>
      <c r="F28618" s="64"/>
    </row>
    <row r="28619" spans="4:6">
      <c r="D28619" s="63"/>
      <c r="F28619" s="64"/>
    </row>
    <row r="28620" spans="4:6">
      <c r="D28620" s="63"/>
      <c r="F28620" s="64"/>
    </row>
    <row r="28621" spans="4:6">
      <c r="D28621" s="63"/>
      <c r="F28621" s="64"/>
    </row>
    <row r="28622" spans="4:6">
      <c r="D28622" s="63"/>
      <c r="F28622" s="64"/>
    </row>
    <row r="28623" spans="4:6">
      <c r="D28623" s="63"/>
      <c r="F28623" s="64"/>
    </row>
    <row r="28624" spans="4:6">
      <c r="D28624" s="63"/>
      <c r="F28624" s="64"/>
    </row>
    <row r="28625" spans="4:6">
      <c r="D28625" s="63"/>
      <c r="F28625" s="64"/>
    </row>
    <row r="28626" spans="4:6">
      <c r="D28626" s="63"/>
      <c r="F28626" s="64"/>
    </row>
    <row r="28627" spans="4:6">
      <c r="D28627" s="63"/>
      <c r="F28627" s="64"/>
    </row>
    <row r="28628" spans="4:6">
      <c r="D28628" s="63"/>
      <c r="F28628" s="64"/>
    </row>
    <row r="28629" spans="4:6">
      <c r="D28629" s="63"/>
      <c r="F28629" s="64"/>
    </row>
    <row r="28630" spans="4:6">
      <c r="D28630" s="63"/>
      <c r="F28630" s="64"/>
    </row>
    <row r="28631" spans="4:6">
      <c r="D28631" s="63"/>
      <c r="F28631" s="64"/>
    </row>
    <row r="28632" spans="4:6">
      <c r="D28632" s="63"/>
      <c r="F28632" s="64"/>
    </row>
    <row r="28633" spans="4:6">
      <c r="D28633" s="63"/>
      <c r="F28633" s="64"/>
    </row>
    <row r="28634" spans="4:6">
      <c r="D28634" s="63"/>
      <c r="F28634" s="64"/>
    </row>
    <row r="28635" spans="4:6">
      <c r="D28635" s="63"/>
      <c r="F28635" s="64"/>
    </row>
    <row r="28636" spans="4:6">
      <c r="D28636" s="63"/>
      <c r="F28636" s="64"/>
    </row>
    <row r="28637" spans="4:6">
      <c r="D28637" s="63"/>
      <c r="F28637" s="64"/>
    </row>
    <row r="28638" spans="4:6">
      <c r="D28638" s="63"/>
      <c r="F28638" s="64"/>
    </row>
    <row r="28639" spans="4:6">
      <c r="D28639" s="63"/>
      <c r="F28639" s="64"/>
    </row>
    <row r="28640" spans="4:6">
      <c r="D28640" s="63"/>
      <c r="F28640" s="64"/>
    </row>
    <row r="28641" spans="4:6">
      <c r="D28641" s="63"/>
      <c r="F28641" s="64"/>
    </row>
    <row r="28642" spans="4:6">
      <c r="D28642" s="63"/>
      <c r="F28642" s="64"/>
    </row>
    <row r="28643" spans="4:6">
      <c r="D28643" s="63"/>
      <c r="F28643" s="64"/>
    </row>
    <row r="28644" spans="4:6">
      <c r="D28644" s="63"/>
      <c r="F28644" s="64"/>
    </row>
    <row r="28645" spans="4:6">
      <c r="D28645" s="63"/>
      <c r="F28645" s="64"/>
    </row>
    <row r="28646" spans="4:6">
      <c r="D28646" s="63"/>
      <c r="F28646" s="64"/>
    </row>
    <row r="28647" spans="4:6">
      <c r="D28647" s="63"/>
      <c r="F28647" s="64"/>
    </row>
    <row r="28648" spans="4:6">
      <c r="D28648" s="63"/>
      <c r="F28648" s="64"/>
    </row>
    <row r="28649" spans="4:6">
      <c r="D28649" s="63"/>
      <c r="F28649" s="64"/>
    </row>
    <row r="28650" spans="4:6">
      <c r="D28650" s="63"/>
      <c r="F28650" s="64"/>
    </row>
    <row r="28651" spans="4:6">
      <c r="D28651" s="63"/>
      <c r="F28651" s="64"/>
    </row>
    <row r="28652" spans="4:6">
      <c r="D28652" s="63"/>
      <c r="F28652" s="64"/>
    </row>
    <row r="28653" spans="4:6">
      <c r="D28653" s="63"/>
      <c r="F28653" s="64"/>
    </row>
    <row r="28654" spans="4:6">
      <c r="D28654" s="63"/>
      <c r="F28654" s="64"/>
    </row>
    <row r="28655" spans="4:6">
      <c r="D28655" s="63"/>
      <c r="F28655" s="64"/>
    </row>
    <row r="28656" spans="4:6">
      <c r="D28656" s="63"/>
      <c r="F28656" s="64"/>
    </row>
    <row r="28657" spans="4:6">
      <c r="D28657" s="63"/>
      <c r="F28657" s="64"/>
    </row>
    <row r="28658" spans="4:6">
      <c r="D28658" s="63"/>
      <c r="F28658" s="64"/>
    </row>
    <row r="28659" spans="4:6">
      <c r="D28659" s="63"/>
      <c r="F28659" s="64"/>
    </row>
    <row r="28660" spans="4:6">
      <c r="D28660" s="63"/>
      <c r="F28660" s="64"/>
    </row>
    <row r="28661" spans="4:6">
      <c r="D28661" s="63"/>
      <c r="F28661" s="64"/>
    </row>
    <row r="28662" spans="4:6">
      <c r="D28662" s="63"/>
      <c r="F28662" s="64"/>
    </row>
    <row r="28663" spans="4:6">
      <c r="D28663" s="63"/>
      <c r="F28663" s="64"/>
    </row>
    <row r="28664" spans="4:6">
      <c r="D28664" s="63"/>
      <c r="F28664" s="64"/>
    </row>
    <row r="28665" spans="4:6">
      <c r="D28665" s="63"/>
      <c r="F28665" s="64"/>
    </row>
    <row r="28666" spans="4:6">
      <c r="D28666" s="63"/>
      <c r="F28666" s="64"/>
    </row>
    <row r="28667" spans="4:6">
      <c r="D28667" s="63"/>
      <c r="F28667" s="64"/>
    </row>
    <row r="28668" spans="4:6">
      <c r="D28668" s="63"/>
      <c r="F28668" s="64"/>
    </row>
    <row r="28669" spans="4:6">
      <c r="D28669" s="63"/>
      <c r="F28669" s="64"/>
    </row>
    <row r="28670" spans="4:6">
      <c r="D28670" s="63"/>
      <c r="F28670" s="64"/>
    </row>
    <row r="28671" spans="4:6">
      <c r="D28671" s="63"/>
      <c r="F28671" s="64"/>
    </row>
    <row r="28672" spans="4:6">
      <c r="D28672" s="63"/>
      <c r="F28672" s="64"/>
    </row>
    <row r="28673" spans="4:6">
      <c r="D28673" s="63"/>
      <c r="F28673" s="64"/>
    </row>
    <row r="28674" spans="4:6">
      <c r="D28674" s="63"/>
      <c r="F28674" s="64"/>
    </row>
    <row r="28675" spans="4:6">
      <c r="D28675" s="63"/>
      <c r="F28675" s="64"/>
    </row>
    <row r="28676" spans="4:6">
      <c r="D28676" s="63"/>
      <c r="F28676" s="64"/>
    </row>
    <row r="28677" spans="4:6">
      <c r="D28677" s="63"/>
      <c r="F28677" s="64"/>
    </row>
    <row r="28678" spans="4:6">
      <c r="D28678" s="63"/>
      <c r="F28678" s="64"/>
    </row>
    <row r="28679" spans="4:6">
      <c r="D28679" s="63"/>
      <c r="F28679" s="64"/>
    </row>
    <row r="28680" spans="4:6">
      <c r="D28680" s="63"/>
      <c r="F28680" s="64"/>
    </row>
    <row r="28681" spans="4:6">
      <c r="D28681" s="63"/>
      <c r="F28681" s="64"/>
    </row>
    <row r="28682" spans="4:6">
      <c r="D28682" s="63"/>
      <c r="F28682" s="64"/>
    </row>
    <row r="28683" spans="4:6">
      <c r="D28683" s="63"/>
      <c r="F28683" s="64"/>
    </row>
    <row r="28684" spans="4:6">
      <c r="D28684" s="63"/>
      <c r="F28684" s="64"/>
    </row>
    <row r="28685" spans="4:6">
      <c r="D28685" s="63"/>
      <c r="F28685" s="64"/>
    </row>
    <row r="28686" spans="4:6">
      <c r="D28686" s="63"/>
      <c r="F28686" s="64"/>
    </row>
    <row r="28687" spans="4:6">
      <c r="D28687" s="63"/>
      <c r="F28687" s="64"/>
    </row>
    <row r="28688" spans="4:6">
      <c r="D28688" s="63"/>
      <c r="F28688" s="64"/>
    </row>
    <row r="28689" spans="4:6">
      <c r="D28689" s="63"/>
      <c r="F28689" s="64"/>
    </row>
    <row r="28690" spans="4:6">
      <c r="D28690" s="63"/>
      <c r="F28690" s="64"/>
    </row>
    <row r="28691" spans="4:6">
      <c r="D28691" s="63"/>
      <c r="F28691" s="64"/>
    </row>
    <row r="28692" spans="4:6">
      <c r="D28692" s="63"/>
      <c r="F28692" s="64"/>
    </row>
    <row r="28693" spans="4:6">
      <c r="D28693" s="63"/>
      <c r="F28693" s="64"/>
    </row>
    <row r="28694" spans="4:6">
      <c r="D28694" s="63"/>
      <c r="F28694" s="64"/>
    </row>
    <row r="28695" spans="4:6">
      <c r="D28695" s="63"/>
      <c r="F28695" s="64"/>
    </row>
    <row r="28696" spans="4:6">
      <c r="D28696" s="63"/>
      <c r="F28696" s="64"/>
    </row>
    <row r="28697" spans="4:6">
      <c r="D28697" s="63"/>
      <c r="F28697" s="64"/>
    </row>
    <row r="28698" spans="4:6">
      <c r="D28698" s="63"/>
      <c r="F28698" s="64"/>
    </row>
    <row r="28699" spans="4:6">
      <c r="D28699" s="63"/>
      <c r="F28699" s="64"/>
    </row>
    <row r="28700" spans="4:6">
      <c r="D28700" s="63"/>
      <c r="F28700" s="64"/>
    </row>
    <row r="28701" spans="4:6">
      <c r="D28701" s="63"/>
      <c r="F28701" s="64"/>
    </row>
    <row r="28702" spans="4:6">
      <c r="D28702" s="63"/>
      <c r="F28702" s="64"/>
    </row>
    <row r="28703" spans="4:6">
      <c r="D28703" s="63"/>
      <c r="F28703" s="64"/>
    </row>
    <row r="28704" spans="4:6">
      <c r="D28704" s="63"/>
      <c r="F28704" s="64"/>
    </row>
    <row r="28705" spans="4:6">
      <c r="D28705" s="63"/>
      <c r="F28705" s="64"/>
    </row>
    <row r="28706" spans="4:6">
      <c r="D28706" s="63"/>
      <c r="F28706" s="64"/>
    </row>
    <row r="28707" spans="4:6">
      <c r="D28707" s="63"/>
      <c r="F28707" s="64"/>
    </row>
    <row r="28708" spans="4:6">
      <c r="D28708" s="63"/>
      <c r="F28708" s="64"/>
    </row>
    <row r="28709" spans="4:6">
      <c r="D28709" s="63"/>
      <c r="F28709" s="64"/>
    </row>
    <row r="28710" spans="4:6">
      <c r="D28710" s="63"/>
      <c r="F28710" s="64"/>
    </row>
    <row r="28711" spans="4:6">
      <c r="D28711" s="63"/>
      <c r="F28711" s="64"/>
    </row>
    <row r="28712" spans="4:6">
      <c r="D28712" s="63"/>
      <c r="F28712" s="64"/>
    </row>
    <row r="28713" spans="4:6">
      <c r="D28713" s="63"/>
      <c r="F28713" s="64"/>
    </row>
    <row r="28714" spans="4:6">
      <c r="D28714" s="63"/>
      <c r="F28714" s="64"/>
    </row>
    <row r="28715" spans="4:6">
      <c r="D28715" s="63"/>
      <c r="F28715" s="64"/>
    </row>
    <row r="28716" spans="4:6">
      <c r="D28716" s="63"/>
      <c r="F28716" s="64"/>
    </row>
    <row r="28717" spans="4:6">
      <c r="D28717" s="63"/>
      <c r="F28717" s="64"/>
    </row>
    <row r="28718" spans="4:6">
      <c r="D28718" s="63"/>
      <c r="F28718" s="64"/>
    </row>
    <row r="28719" spans="4:6">
      <c r="D28719" s="63"/>
      <c r="F28719" s="64"/>
    </row>
    <row r="28720" spans="4:6">
      <c r="D28720" s="63"/>
      <c r="F28720" s="64"/>
    </row>
    <row r="28721" spans="4:6">
      <c r="D28721" s="63"/>
      <c r="F28721" s="64"/>
    </row>
    <row r="28722" spans="4:6">
      <c r="D28722" s="63"/>
      <c r="F28722" s="64"/>
    </row>
    <row r="28723" spans="4:6">
      <c r="D28723" s="63"/>
      <c r="F28723" s="64"/>
    </row>
    <row r="28724" spans="4:6">
      <c r="D28724" s="63"/>
      <c r="F28724" s="64"/>
    </row>
    <row r="28725" spans="4:6">
      <c r="D28725" s="63"/>
      <c r="F28725" s="64"/>
    </row>
    <row r="28726" spans="4:6">
      <c r="D28726" s="63"/>
      <c r="F28726" s="64"/>
    </row>
    <row r="28727" spans="4:6">
      <c r="D28727" s="63"/>
      <c r="F28727" s="64"/>
    </row>
    <row r="28728" spans="4:6">
      <c r="D28728" s="63"/>
      <c r="F28728" s="64"/>
    </row>
    <row r="28729" spans="4:6">
      <c r="D28729" s="63"/>
      <c r="F28729" s="64"/>
    </row>
    <row r="28730" spans="4:6">
      <c r="D28730" s="63"/>
      <c r="F28730" s="64"/>
    </row>
    <row r="28731" spans="4:6">
      <c r="D28731" s="63"/>
      <c r="F28731" s="64"/>
    </row>
    <row r="28732" spans="4:6">
      <c r="D28732" s="63"/>
      <c r="F28732" s="64"/>
    </row>
    <row r="28733" spans="4:6">
      <c r="D28733" s="63"/>
      <c r="F28733" s="64"/>
    </row>
    <row r="28734" spans="4:6">
      <c r="D28734" s="63"/>
      <c r="F28734" s="64"/>
    </row>
    <row r="28735" spans="4:6">
      <c r="D28735" s="63"/>
      <c r="F28735" s="64"/>
    </row>
    <row r="28736" spans="4:6">
      <c r="D28736" s="63"/>
      <c r="F28736" s="64"/>
    </row>
    <row r="28737" spans="4:6">
      <c r="D28737" s="63"/>
      <c r="F28737" s="64"/>
    </row>
    <row r="28738" spans="4:6">
      <c r="D28738" s="63"/>
      <c r="F28738" s="64"/>
    </row>
    <row r="28739" spans="4:6">
      <c r="D28739" s="63"/>
      <c r="F28739" s="64"/>
    </row>
    <row r="28740" spans="4:6">
      <c r="D28740" s="63"/>
      <c r="F28740" s="64"/>
    </row>
    <row r="28741" spans="4:6">
      <c r="D28741" s="63"/>
      <c r="F28741" s="64"/>
    </row>
    <row r="28742" spans="4:6">
      <c r="D28742" s="63"/>
      <c r="F28742" s="64"/>
    </row>
    <row r="28743" spans="4:6">
      <c r="D28743" s="63"/>
      <c r="F28743" s="64"/>
    </row>
    <row r="28744" spans="4:6">
      <c r="D28744" s="63"/>
      <c r="F28744" s="64"/>
    </row>
    <row r="28745" spans="4:6">
      <c r="D28745" s="63"/>
      <c r="F28745" s="64"/>
    </row>
    <row r="28746" spans="4:6">
      <c r="D28746" s="63"/>
      <c r="F28746" s="64"/>
    </row>
    <row r="28747" spans="4:6">
      <c r="D28747" s="63"/>
      <c r="F28747" s="64"/>
    </row>
    <row r="28748" spans="4:6">
      <c r="D28748" s="63"/>
      <c r="F28748" s="64"/>
    </row>
    <row r="28749" spans="4:6">
      <c r="D28749" s="63"/>
      <c r="F28749" s="64"/>
    </row>
    <row r="28750" spans="4:6">
      <c r="D28750" s="63"/>
      <c r="F28750" s="64"/>
    </row>
    <row r="28751" spans="4:6">
      <c r="D28751" s="63"/>
      <c r="F28751" s="64"/>
    </row>
    <row r="28752" spans="4:6">
      <c r="D28752" s="63"/>
      <c r="F28752" s="64"/>
    </row>
    <row r="28753" spans="4:6">
      <c r="D28753" s="63"/>
      <c r="F28753" s="64"/>
    </row>
    <row r="28754" spans="4:6">
      <c r="D28754" s="63"/>
      <c r="F28754" s="64"/>
    </row>
    <row r="28755" spans="4:6">
      <c r="D28755" s="63"/>
      <c r="F28755" s="64"/>
    </row>
    <row r="28756" spans="4:6">
      <c r="D28756" s="63"/>
      <c r="F28756" s="64"/>
    </row>
    <row r="28757" spans="4:6">
      <c r="D28757" s="63"/>
      <c r="F28757" s="64"/>
    </row>
    <row r="28758" spans="4:6">
      <c r="D28758" s="63"/>
      <c r="F28758" s="64"/>
    </row>
    <row r="28759" spans="4:6">
      <c r="D28759" s="63"/>
      <c r="F28759" s="64"/>
    </row>
    <row r="28760" spans="4:6">
      <c r="D28760" s="63"/>
      <c r="F28760" s="64"/>
    </row>
    <row r="28761" spans="4:6">
      <c r="D28761" s="63"/>
      <c r="F28761" s="64"/>
    </row>
    <row r="28762" spans="4:6">
      <c r="D28762" s="63"/>
      <c r="F28762" s="64"/>
    </row>
    <row r="28763" spans="4:6">
      <c r="D28763" s="63"/>
      <c r="F28763" s="64"/>
    </row>
    <row r="28764" spans="4:6">
      <c r="D28764" s="63"/>
      <c r="F28764" s="64"/>
    </row>
    <row r="28765" spans="4:6">
      <c r="D28765" s="63"/>
      <c r="F28765" s="64"/>
    </row>
    <row r="28766" spans="4:6">
      <c r="D28766" s="63"/>
      <c r="F28766" s="64"/>
    </row>
    <row r="28767" spans="4:6">
      <c r="D28767" s="63"/>
      <c r="F28767" s="64"/>
    </row>
    <row r="28768" spans="4:6">
      <c r="D28768" s="63"/>
      <c r="F28768" s="64"/>
    </row>
    <row r="28769" spans="4:6">
      <c r="D28769" s="63"/>
      <c r="F28769" s="64"/>
    </row>
    <row r="28770" spans="4:6">
      <c r="D28770" s="63"/>
      <c r="F28770" s="64"/>
    </row>
    <row r="28771" spans="4:6">
      <c r="D28771" s="63"/>
      <c r="F28771" s="64"/>
    </row>
    <row r="28772" spans="4:6">
      <c r="D28772" s="63"/>
      <c r="F28772" s="64"/>
    </row>
    <row r="28773" spans="4:6">
      <c r="D28773" s="63"/>
      <c r="F28773" s="64"/>
    </row>
    <row r="28774" spans="4:6">
      <c r="D28774" s="63"/>
      <c r="F28774" s="64"/>
    </row>
    <row r="28775" spans="4:6">
      <c r="D28775" s="63"/>
      <c r="F28775" s="64"/>
    </row>
    <row r="28776" spans="4:6">
      <c r="D28776" s="63"/>
      <c r="F28776" s="64"/>
    </row>
    <row r="28777" spans="4:6">
      <c r="D28777" s="63"/>
      <c r="F28777" s="64"/>
    </row>
    <row r="28778" spans="4:6">
      <c r="D28778" s="63"/>
      <c r="F28778" s="64"/>
    </row>
    <row r="28779" spans="4:6">
      <c r="D28779" s="63"/>
      <c r="F28779" s="64"/>
    </row>
    <row r="28780" spans="4:6">
      <c r="D28780" s="63"/>
      <c r="F28780" s="64"/>
    </row>
    <row r="28781" spans="4:6">
      <c r="D28781" s="63"/>
      <c r="F28781" s="64"/>
    </row>
    <row r="28782" spans="4:6">
      <c r="D28782" s="63"/>
      <c r="F28782" s="64"/>
    </row>
    <row r="28783" spans="4:6">
      <c r="D28783" s="63"/>
      <c r="F28783" s="64"/>
    </row>
    <row r="28784" spans="4:6">
      <c r="D28784" s="63"/>
      <c r="F28784" s="64"/>
    </row>
    <row r="28785" spans="4:6">
      <c r="D28785" s="63"/>
      <c r="F28785" s="64"/>
    </row>
    <row r="28786" spans="4:6">
      <c r="D28786" s="63"/>
      <c r="F28786" s="64"/>
    </row>
    <row r="28787" spans="4:6">
      <c r="D28787" s="63"/>
      <c r="F28787" s="64"/>
    </row>
    <row r="28788" spans="4:6">
      <c r="D28788" s="63"/>
      <c r="F28788" s="64"/>
    </row>
    <row r="28789" spans="4:6">
      <c r="D28789" s="63"/>
      <c r="F28789" s="64"/>
    </row>
    <row r="28790" spans="4:6">
      <c r="D28790" s="63"/>
      <c r="F28790" s="64"/>
    </row>
    <row r="28791" spans="4:6">
      <c r="D28791" s="63"/>
      <c r="F28791" s="64"/>
    </row>
    <row r="28792" spans="4:6">
      <c r="D28792" s="63"/>
      <c r="F28792" s="64"/>
    </row>
    <row r="28793" spans="4:6">
      <c r="D28793" s="63"/>
      <c r="F28793" s="64"/>
    </row>
    <row r="28794" spans="4:6">
      <c r="D28794" s="63"/>
      <c r="F28794" s="64"/>
    </row>
    <row r="28795" spans="4:6">
      <c r="D28795" s="63"/>
      <c r="F28795" s="64"/>
    </row>
    <row r="28796" spans="4:6">
      <c r="D28796" s="63"/>
      <c r="F28796" s="64"/>
    </row>
    <row r="28797" spans="4:6">
      <c r="D28797" s="63"/>
      <c r="F28797" s="64"/>
    </row>
    <row r="28798" spans="4:6">
      <c r="D28798" s="63"/>
      <c r="F28798" s="64"/>
    </row>
    <row r="28799" spans="4:6">
      <c r="D28799" s="63"/>
      <c r="F28799" s="64"/>
    </row>
    <row r="28800" spans="4:6">
      <c r="D28800" s="63"/>
      <c r="F28800" s="64"/>
    </row>
    <row r="28801" spans="4:6">
      <c r="D28801" s="63"/>
      <c r="F28801" s="64"/>
    </row>
    <row r="28802" spans="4:6">
      <c r="D28802" s="63"/>
      <c r="F28802" s="64"/>
    </row>
    <row r="28803" spans="4:6">
      <c r="D28803" s="63"/>
      <c r="F28803" s="64"/>
    </row>
    <row r="28804" spans="4:6">
      <c r="D28804" s="63"/>
      <c r="F28804" s="64"/>
    </row>
    <row r="28805" spans="4:6">
      <c r="D28805" s="63"/>
      <c r="F28805" s="64"/>
    </row>
    <row r="28806" spans="4:6">
      <c r="D28806" s="63"/>
      <c r="F28806" s="64"/>
    </row>
    <row r="28807" spans="4:6">
      <c r="D28807" s="63"/>
      <c r="F28807" s="64"/>
    </row>
    <row r="28808" spans="4:6">
      <c r="D28808" s="63"/>
      <c r="F28808" s="64"/>
    </row>
    <row r="28809" spans="4:6">
      <c r="D28809" s="63"/>
      <c r="F28809" s="64"/>
    </row>
    <row r="28810" spans="4:6">
      <c r="D28810" s="63"/>
      <c r="F28810" s="64"/>
    </row>
    <row r="28811" spans="4:6">
      <c r="D28811" s="63"/>
      <c r="F28811" s="64"/>
    </row>
    <row r="28812" spans="4:6">
      <c r="D28812" s="63"/>
      <c r="F28812" s="64"/>
    </row>
    <row r="28813" spans="4:6">
      <c r="D28813" s="63"/>
      <c r="F28813" s="64"/>
    </row>
    <row r="28814" spans="4:6">
      <c r="D28814" s="63"/>
      <c r="F28814" s="64"/>
    </row>
    <row r="28815" spans="4:6">
      <c r="D28815" s="63"/>
      <c r="F28815" s="64"/>
    </row>
    <row r="28816" spans="4:6">
      <c r="D28816" s="63"/>
      <c r="F28816" s="64"/>
    </row>
    <row r="28817" spans="4:6">
      <c r="D28817" s="63"/>
      <c r="F28817" s="64"/>
    </row>
    <row r="28818" spans="4:6">
      <c r="D28818" s="63"/>
      <c r="F28818" s="64"/>
    </row>
    <row r="28819" spans="4:6">
      <c r="D28819" s="63"/>
      <c r="F28819" s="64"/>
    </row>
    <row r="28820" spans="4:6">
      <c r="D28820" s="63"/>
      <c r="F28820" s="64"/>
    </row>
    <row r="28821" spans="4:6">
      <c r="D28821" s="63"/>
      <c r="F28821" s="64"/>
    </row>
    <row r="28822" spans="4:6">
      <c r="D28822" s="63"/>
      <c r="F28822" s="64"/>
    </row>
    <row r="28823" spans="4:6">
      <c r="D28823" s="63"/>
      <c r="F28823" s="64"/>
    </row>
    <row r="28824" spans="4:6">
      <c r="D28824" s="63"/>
      <c r="F28824" s="64"/>
    </row>
    <row r="28825" spans="4:6">
      <c r="D28825" s="63"/>
      <c r="F28825" s="64"/>
    </row>
    <row r="28826" spans="4:6">
      <c r="D28826" s="63"/>
      <c r="F28826" s="64"/>
    </row>
    <row r="28827" spans="4:6">
      <c r="D28827" s="63"/>
      <c r="F28827" s="64"/>
    </row>
    <row r="28828" spans="4:6">
      <c r="D28828" s="63"/>
      <c r="F28828" s="64"/>
    </row>
    <row r="28829" spans="4:6">
      <c r="D28829" s="63"/>
      <c r="F28829" s="64"/>
    </row>
    <row r="28830" spans="4:6">
      <c r="D28830" s="63"/>
      <c r="F28830" s="64"/>
    </row>
    <row r="28831" spans="4:6">
      <c r="D28831" s="63"/>
      <c r="F28831" s="64"/>
    </row>
    <row r="28832" spans="4:6">
      <c r="D28832" s="63"/>
      <c r="F28832" s="64"/>
    </row>
    <row r="28833" spans="4:6">
      <c r="D28833" s="63"/>
      <c r="F28833" s="64"/>
    </row>
    <row r="28834" spans="4:6">
      <c r="D28834" s="63"/>
      <c r="F28834" s="64"/>
    </row>
    <row r="28835" spans="4:6">
      <c r="D28835" s="63"/>
      <c r="F28835" s="64"/>
    </row>
    <row r="28836" spans="4:6">
      <c r="D28836" s="63"/>
      <c r="F28836" s="64"/>
    </row>
    <row r="28837" spans="4:6">
      <c r="D28837" s="63"/>
      <c r="F28837" s="64"/>
    </row>
    <row r="28838" spans="4:6">
      <c r="D28838" s="63"/>
      <c r="F28838" s="64"/>
    </row>
    <row r="28839" spans="4:6">
      <c r="D28839" s="63"/>
      <c r="F28839" s="64"/>
    </row>
    <row r="28840" spans="4:6">
      <c r="D28840" s="63"/>
      <c r="F28840" s="64"/>
    </row>
    <row r="28841" spans="4:6">
      <c r="D28841" s="63"/>
      <c r="F28841" s="64"/>
    </row>
    <row r="28842" spans="4:6">
      <c r="D28842" s="63"/>
      <c r="F28842" s="64"/>
    </row>
    <row r="28843" spans="4:6">
      <c r="D28843" s="63"/>
      <c r="F28843" s="64"/>
    </row>
    <row r="28844" spans="4:6">
      <c r="D28844" s="63"/>
      <c r="F28844" s="64"/>
    </row>
    <row r="28845" spans="4:6">
      <c r="D28845" s="63"/>
      <c r="F28845" s="64"/>
    </row>
    <row r="28846" spans="4:6">
      <c r="D28846" s="63"/>
      <c r="F28846" s="64"/>
    </row>
    <row r="28847" spans="4:6">
      <c r="D28847" s="63"/>
      <c r="F28847" s="64"/>
    </row>
    <row r="28848" spans="4:6">
      <c r="D28848" s="63"/>
      <c r="F28848" s="64"/>
    </row>
    <row r="28849" spans="4:6">
      <c r="D28849" s="63"/>
      <c r="F28849" s="64"/>
    </row>
    <row r="28850" spans="4:6">
      <c r="D28850" s="63"/>
      <c r="F28850" s="64"/>
    </row>
    <row r="28851" spans="4:6">
      <c r="D28851" s="63"/>
      <c r="F28851" s="64"/>
    </row>
    <row r="28852" spans="4:6">
      <c r="D28852" s="63"/>
      <c r="F28852" s="64"/>
    </row>
    <row r="28853" spans="4:6">
      <c r="D28853" s="63"/>
      <c r="F28853" s="64"/>
    </row>
    <row r="28854" spans="4:6">
      <c r="D28854" s="63"/>
      <c r="F28854" s="64"/>
    </row>
    <row r="28855" spans="4:6">
      <c r="D28855" s="63"/>
      <c r="F28855" s="64"/>
    </row>
    <row r="28856" spans="4:6">
      <c r="D28856" s="63"/>
      <c r="F28856" s="64"/>
    </row>
    <row r="28857" spans="4:6">
      <c r="D28857" s="63"/>
      <c r="F28857" s="64"/>
    </row>
    <row r="28858" spans="4:6">
      <c r="D28858" s="63"/>
      <c r="F28858" s="64"/>
    </row>
    <row r="28859" spans="4:6">
      <c r="D28859" s="63"/>
      <c r="F28859" s="64"/>
    </row>
    <row r="28860" spans="4:6">
      <c r="D28860" s="63"/>
      <c r="F28860" s="64"/>
    </row>
    <row r="28861" spans="4:6">
      <c r="D28861" s="63"/>
      <c r="F28861" s="64"/>
    </row>
    <row r="28862" spans="4:6">
      <c r="D28862" s="63"/>
      <c r="F28862" s="64"/>
    </row>
    <row r="28863" spans="4:6">
      <c r="D28863" s="63"/>
      <c r="F28863" s="64"/>
    </row>
    <row r="28864" spans="4:6">
      <c r="D28864" s="63"/>
      <c r="F28864" s="64"/>
    </row>
    <row r="28865" spans="4:6">
      <c r="D28865" s="63"/>
      <c r="F28865" s="64"/>
    </row>
    <row r="28866" spans="4:6">
      <c r="D28866" s="63"/>
      <c r="F28866" s="64"/>
    </row>
    <row r="28867" spans="4:6">
      <c r="D28867" s="63"/>
      <c r="F28867" s="64"/>
    </row>
    <row r="28868" spans="4:6">
      <c r="D28868" s="63"/>
      <c r="F28868" s="64"/>
    </row>
    <row r="28869" spans="4:6">
      <c r="D28869" s="63"/>
      <c r="F28869" s="64"/>
    </row>
    <row r="28870" spans="4:6">
      <c r="D28870" s="63"/>
      <c r="F28870" s="64"/>
    </row>
    <row r="28871" spans="4:6">
      <c r="D28871" s="63"/>
      <c r="F28871" s="64"/>
    </row>
    <row r="28872" spans="4:6">
      <c r="D28872" s="63"/>
      <c r="F28872" s="64"/>
    </row>
    <row r="28873" spans="4:6">
      <c r="D28873" s="63"/>
      <c r="F28873" s="64"/>
    </row>
    <row r="28874" spans="4:6">
      <c r="D28874" s="63"/>
      <c r="F28874" s="64"/>
    </row>
    <row r="28875" spans="4:6">
      <c r="D28875" s="63"/>
      <c r="F28875" s="64"/>
    </row>
    <row r="28876" spans="4:6">
      <c r="D28876" s="63"/>
      <c r="F28876" s="64"/>
    </row>
    <row r="28877" spans="4:6">
      <c r="D28877" s="63"/>
      <c r="F28877" s="64"/>
    </row>
    <row r="28878" spans="4:6">
      <c r="D28878" s="63"/>
      <c r="F28878" s="64"/>
    </row>
    <row r="28879" spans="4:6">
      <c r="D28879" s="63"/>
      <c r="F28879" s="64"/>
    </row>
    <row r="28880" spans="4:6">
      <c r="D28880" s="63"/>
      <c r="F28880" s="64"/>
    </row>
    <row r="28881" spans="4:6">
      <c r="D28881" s="63"/>
      <c r="F28881" s="64"/>
    </row>
    <row r="28882" spans="4:6">
      <c r="D28882" s="63"/>
      <c r="F28882" s="64"/>
    </row>
    <row r="28883" spans="4:6">
      <c r="D28883" s="63"/>
      <c r="F28883" s="64"/>
    </row>
    <row r="28884" spans="4:6">
      <c r="D28884" s="63"/>
      <c r="F28884" s="64"/>
    </row>
    <row r="28885" spans="4:6">
      <c r="D28885" s="63"/>
      <c r="F28885" s="64"/>
    </row>
    <row r="28886" spans="4:6">
      <c r="D28886" s="63"/>
      <c r="F28886" s="64"/>
    </row>
    <row r="28887" spans="4:6">
      <c r="D28887" s="63"/>
      <c r="F28887" s="64"/>
    </row>
    <row r="28888" spans="4:6">
      <c r="D28888" s="63"/>
      <c r="F28888" s="64"/>
    </row>
    <row r="28889" spans="4:6">
      <c r="D28889" s="63"/>
      <c r="F28889" s="64"/>
    </row>
    <row r="28890" spans="4:6">
      <c r="D28890" s="63"/>
      <c r="F28890" s="64"/>
    </row>
    <row r="28891" spans="4:6">
      <c r="D28891" s="63"/>
      <c r="F28891" s="64"/>
    </row>
    <row r="28892" spans="4:6">
      <c r="D28892" s="63"/>
      <c r="F28892" s="64"/>
    </row>
    <row r="28893" spans="4:6">
      <c r="D28893" s="63"/>
      <c r="F28893" s="64"/>
    </row>
    <row r="28894" spans="4:6">
      <c r="D28894" s="63"/>
      <c r="F28894" s="64"/>
    </row>
    <row r="28895" spans="4:6">
      <c r="D28895" s="63"/>
      <c r="F28895" s="64"/>
    </row>
    <row r="28896" spans="4:6">
      <c r="D28896" s="63"/>
      <c r="F28896" s="64"/>
    </row>
    <row r="28897" spans="4:6">
      <c r="D28897" s="63"/>
      <c r="F28897" s="64"/>
    </row>
    <row r="28898" spans="4:6">
      <c r="D28898" s="63"/>
      <c r="F28898" s="64"/>
    </row>
    <row r="28899" spans="4:6">
      <c r="D28899" s="63"/>
      <c r="F28899" s="64"/>
    </row>
    <row r="28900" spans="4:6">
      <c r="D28900" s="63"/>
      <c r="F28900" s="64"/>
    </row>
    <row r="28901" spans="4:6">
      <c r="D28901" s="63"/>
      <c r="F28901" s="64"/>
    </row>
    <row r="28902" spans="4:6">
      <c r="D28902" s="63"/>
      <c r="F28902" s="64"/>
    </row>
    <row r="28903" spans="4:6">
      <c r="D28903" s="63"/>
      <c r="F28903" s="64"/>
    </row>
    <row r="28904" spans="4:6">
      <c r="D28904" s="63"/>
      <c r="F28904" s="64"/>
    </row>
    <row r="28905" spans="4:6">
      <c r="D28905" s="63"/>
      <c r="F28905" s="64"/>
    </row>
    <row r="28906" spans="4:6">
      <c r="D28906" s="63"/>
      <c r="F28906" s="64"/>
    </row>
    <row r="28907" spans="4:6">
      <c r="D28907" s="63"/>
      <c r="F28907" s="64"/>
    </row>
    <row r="28908" spans="4:6">
      <c r="D28908" s="63"/>
      <c r="F28908" s="64"/>
    </row>
    <row r="28909" spans="4:6">
      <c r="D28909" s="63"/>
      <c r="F28909" s="64"/>
    </row>
    <row r="28910" spans="4:6">
      <c r="D28910" s="63"/>
      <c r="F28910" s="64"/>
    </row>
    <row r="28911" spans="4:6">
      <c r="D28911" s="63"/>
      <c r="F28911" s="64"/>
    </row>
    <row r="28912" spans="4:6">
      <c r="D28912" s="63"/>
      <c r="F28912" s="64"/>
    </row>
    <row r="28913" spans="4:6">
      <c r="D28913" s="63"/>
      <c r="F28913" s="64"/>
    </row>
    <row r="28914" spans="4:6">
      <c r="D28914" s="63"/>
      <c r="F28914" s="64"/>
    </row>
    <row r="28915" spans="4:6">
      <c r="D28915" s="63"/>
      <c r="F28915" s="64"/>
    </row>
    <row r="28916" spans="4:6">
      <c r="D28916" s="63"/>
      <c r="F28916" s="64"/>
    </row>
    <row r="28917" spans="4:6">
      <c r="D28917" s="63"/>
      <c r="F28917" s="64"/>
    </row>
    <row r="28918" spans="4:6">
      <c r="D28918" s="63"/>
      <c r="F28918" s="64"/>
    </row>
    <row r="28919" spans="4:6">
      <c r="D28919" s="63"/>
      <c r="F28919" s="64"/>
    </row>
    <row r="28920" spans="4:6">
      <c r="D28920" s="63"/>
      <c r="F28920" s="64"/>
    </row>
    <row r="28921" spans="4:6">
      <c r="D28921" s="63"/>
      <c r="F28921" s="64"/>
    </row>
    <row r="28922" spans="4:6">
      <c r="D28922" s="63"/>
      <c r="F28922" s="64"/>
    </row>
    <row r="28923" spans="4:6">
      <c r="D28923" s="63"/>
      <c r="F28923" s="64"/>
    </row>
    <row r="28924" spans="4:6">
      <c r="D28924" s="63"/>
      <c r="F28924" s="64"/>
    </row>
    <row r="28925" spans="4:6">
      <c r="D28925" s="63"/>
      <c r="F28925" s="64"/>
    </row>
    <row r="28926" spans="4:6">
      <c r="D28926" s="63"/>
      <c r="F28926" s="64"/>
    </row>
    <row r="28927" spans="4:6">
      <c r="D28927" s="63"/>
      <c r="F28927" s="64"/>
    </row>
    <row r="28928" spans="4:6">
      <c r="D28928" s="63"/>
      <c r="F28928" s="64"/>
    </row>
    <row r="28929" spans="4:6">
      <c r="D28929" s="63"/>
      <c r="F28929" s="64"/>
    </row>
    <row r="28930" spans="4:6">
      <c r="D28930" s="63"/>
      <c r="F28930" s="64"/>
    </row>
    <row r="28931" spans="4:6">
      <c r="D28931" s="63"/>
      <c r="F28931" s="64"/>
    </row>
    <row r="28932" spans="4:6">
      <c r="D28932" s="63"/>
      <c r="F28932" s="64"/>
    </row>
    <row r="28933" spans="4:6">
      <c r="D28933" s="63"/>
      <c r="F28933" s="64"/>
    </row>
    <row r="28934" spans="4:6">
      <c r="D28934" s="63"/>
      <c r="F28934" s="64"/>
    </row>
    <row r="28935" spans="4:6">
      <c r="D28935" s="63"/>
      <c r="F28935" s="64"/>
    </row>
    <row r="28936" spans="4:6">
      <c r="D28936" s="63"/>
      <c r="F28936" s="64"/>
    </row>
    <row r="28937" spans="4:6">
      <c r="D28937" s="63"/>
      <c r="F28937" s="64"/>
    </row>
    <row r="28938" spans="4:6">
      <c r="D28938" s="63"/>
      <c r="F28938" s="64"/>
    </row>
    <row r="28939" spans="4:6">
      <c r="D28939" s="63"/>
      <c r="F28939" s="64"/>
    </row>
    <row r="28940" spans="4:6">
      <c r="D28940" s="63"/>
      <c r="F28940" s="64"/>
    </row>
    <row r="28941" spans="4:6">
      <c r="D28941" s="63"/>
      <c r="F28941" s="64"/>
    </row>
    <row r="28942" spans="4:6">
      <c r="D28942" s="63"/>
      <c r="F28942" s="64"/>
    </row>
    <row r="28943" spans="4:6">
      <c r="D28943" s="63"/>
      <c r="F28943" s="64"/>
    </row>
    <row r="28944" spans="4:6">
      <c r="D28944" s="63"/>
      <c r="F28944" s="64"/>
    </row>
    <row r="28945" spans="4:6">
      <c r="D28945" s="63"/>
      <c r="F28945" s="64"/>
    </row>
    <row r="28946" spans="4:6">
      <c r="D28946" s="63"/>
      <c r="F28946" s="64"/>
    </row>
    <row r="28947" spans="4:6">
      <c r="D28947" s="63"/>
      <c r="F28947" s="64"/>
    </row>
    <row r="28948" spans="4:6">
      <c r="D28948" s="63"/>
      <c r="F28948" s="64"/>
    </row>
    <row r="28949" spans="4:6">
      <c r="D28949" s="63"/>
      <c r="F28949" s="64"/>
    </row>
    <row r="28950" spans="4:6">
      <c r="D28950" s="63"/>
      <c r="F28950" s="64"/>
    </row>
    <row r="28951" spans="4:6">
      <c r="D28951" s="63"/>
      <c r="F28951" s="64"/>
    </row>
    <row r="28952" spans="4:6">
      <c r="D28952" s="63"/>
      <c r="F28952" s="64"/>
    </row>
    <row r="28953" spans="4:6">
      <c r="D28953" s="63"/>
      <c r="F28953" s="64"/>
    </row>
    <row r="28954" spans="4:6">
      <c r="D28954" s="63"/>
      <c r="F28954" s="64"/>
    </row>
    <row r="28955" spans="4:6">
      <c r="D28955" s="63"/>
      <c r="F28955" s="64"/>
    </row>
    <row r="28956" spans="4:6">
      <c r="D28956" s="63"/>
      <c r="F28956" s="64"/>
    </row>
    <row r="28957" spans="4:6">
      <c r="D28957" s="63"/>
      <c r="F28957" s="64"/>
    </row>
    <row r="28958" spans="4:6">
      <c r="D28958" s="63"/>
      <c r="F28958" s="64"/>
    </row>
    <row r="28959" spans="4:6">
      <c r="D28959" s="63"/>
      <c r="F28959" s="64"/>
    </row>
    <row r="28960" spans="4:6">
      <c r="D28960" s="63"/>
      <c r="F28960" s="64"/>
    </row>
    <row r="28961" spans="4:6">
      <c r="D28961" s="63"/>
      <c r="F28961" s="64"/>
    </row>
    <row r="28962" spans="4:6">
      <c r="D28962" s="63"/>
      <c r="F28962" s="64"/>
    </row>
    <row r="28963" spans="4:6">
      <c r="D28963" s="63"/>
      <c r="F28963" s="64"/>
    </row>
    <row r="28964" spans="4:6">
      <c r="D28964" s="63"/>
      <c r="F28964" s="64"/>
    </row>
    <row r="28965" spans="4:6">
      <c r="D28965" s="63"/>
      <c r="F28965" s="64"/>
    </row>
    <row r="28966" spans="4:6">
      <c r="D28966" s="63"/>
      <c r="F28966" s="64"/>
    </row>
    <row r="28967" spans="4:6">
      <c r="D28967" s="63"/>
      <c r="F28967" s="64"/>
    </row>
    <row r="28968" spans="4:6">
      <c r="D28968" s="63"/>
      <c r="F28968" s="64"/>
    </row>
    <row r="28969" spans="4:6">
      <c r="D28969" s="63"/>
      <c r="F28969" s="64"/>
    </row>
    <row r="28970" spans="4:6">
      <c r="D28970" s="63"/>
      <c r="F28970" s="64"/>
    </row>
    <row r="28971" spans="4:6">
      <c r="D28971" s="63"/>
      <c r="F28971" s="64"/>
    </row>
    <row r="28972" spans="4:6">
      <c r="D28972" s="63"/>
      <c r="F28972" s="64"/>
    </row>
    <row r="28973" spans="4:6">
      <c r="D28973" s="63"/>
      <c r="F28973" s="64"/>
    </row>
    <row r="28974" spans="4:6">
      <c r="D28974" s="63"/>
      <c r="F28974" s="64"/>
    </row>
    <row r="28975" spans="4:6">
      <c r="D28975" s="63"/>
      <c r="F28975" s="64"/>
    </row>
    <row r="28976" spans="4:6">
      <c r="D28976" s="63"/>
      <c r="F28976" s="64"/>
    </row>
    <row r="28977" spans="4:6">
      <c r="D28977" s="63"/>
      <c r="F28977" s="64"/>
    </row>
    <row r="28978" spans="4:6">
      <c r="D28978" s="63"/>
      <c r="F28978" s="64"/>
    </row>
    <row r="28979" spans="4:6">
      <c r="D28979" s="63"/>
      <c r="F28979" s="64"/>
    </row>
    <row r="28980" spans="4:6">
      <c r="D28980" s="63"/>
      <c r="F28980" s="64"/>
    </row>
    <row r="28981" spans="4:6">
      <c r="D28981" s="63"/>
      <c r="F28981" s="64"/>
    </row>
    <row r="28982" spans="4:6">
      <c r="D28982" s="63"/>
      <c r="F28982" s="64"/>
    </row>
    <row r="28983" spans="4:6">
      <c r="D28983" s="63"/>
      <c r="F28983" s="64"/>
    </row>
    <row r="28984" spans="4:6">
      <c r="D28984" s="63"/>
      <c r="F28984" s="64"/>
    </row>
    <row r="28985" spans="4:6">
      <c r="D28985" s="63"/>
      <c r="F28985" s="64"/>
    </row>
    <row r="28986" spans="4:6">
      <c r="D28986" s="63"/>
      <c r="F28986" s="64"/>
    </row>
    <row r="28987" spans="4:6">
      <c r="D28987" s="63"/>
      <c r="F28987" s="64"/>
    </row>
    <row r="28988" spans="4:6">
      <c r="D28988" s="63"/>
      <c r="F28988" s="64"/>
    </row>
    <row r="28989" spans="4:6">
      <c r="D28989" s="63"/>
      <c r="F28989" s="64"/>
    </row>
    <row r="28990" spans="4:6">
      <c r="D28990" s="63"/>
      <c r="F28990" s="64"/>
    </row>
    <row r="28991" spans="4:6">
      <c r="D28991" s="63"/>
      <c r="F28991" s="64"/>
    </row>
    <row r="28992" spans="4:6">
      <c r="D28992" s="63"/>
      <c r="F28992" s="64"/>
    </row>
    <row r="28993" spans="4:6">
      <c r="D28993" s="63"/>
      <c r="F28993" s="64"/>
    </row>
    <row r="28994" spans="4:6">
      <c r="D28994" s="63"/>
      <c r="F28994" s="64"/>
    </row>
    <row r="28995" spans="4:6">
      <c r="D28995" s="63"/>
      <c r="F28995" s="64"/>
    </row>
    <row r="28996" spans="4:6">
      <c r="D28996" s="63"/>
      <c r="F28996" s="64"/>
    </row>
    <row r="28997" spans="4:6">
      <c r="D28997" s="63"/>
      <c r="F28997" s="64"/>
    </row>
    <row r="28998" spans="4:6">
      <c r="D28998" s="63"/>
      <c r="F28998" s="64"/>
    </row>
    <row r="28999" spans="4:6">
      <c r="D28999" s="63"/>
      <c r="F28999" s="64"/>
    </row>
    <row r="29000" spans="4:6">
      <c r="D29000" s="63"/>
      <c r="F29000" s="64"/>
    </row>
    <row r="29001" spans="4:6">
      <c r="D29001" s="63"/>
      <c r="F29001" s="64"/>
    </row>
    <row r="29002" spans="4:6">
      <c r="D29002" s="63"/>
      <c r="F29002" s="64"/>
    </row>
    <row r="29003" spans="4:6">
      <c r="D29003" s="63"/>
      <c r="F29003" s="64"/>
    </row>
    <row r="29004" spans="4:6">
      <c r="D29004" s="63"/>
      <c r="F29004" s="64"/>
    </row>
    <row r="29005" spans="4:6">
      <c r="D29005" s="63"/>
      <c r="F29005" s="64"/>
    </row>
    <row r="29006" spans="4:6">
      <c r="D29006" s="63"/>
      <c r="F29006" s="64"/>
    </row>
    <row r="29007" spans="4:6">
      <c r="D29007" s="63"/>
      <c r="F29007" s="64"/>
    </row>
    <row r="29008" spans="4:6">
      <c r="D29008" s="63"/>
      <c r="F29008" s="64"/>
    </row>
    <row r="29009" spans="4:6">
      <c r="D29009" s="63"/>
      <c r="F29009" s="64"/>
    </row>
    <row r="29010" spans="4:6">
      <c r="D29010" s="63"/>
      <c r="F29010" s="64"/>
    </row>
    <row r="29011" spans="4:6">
      <c r="D29011" s="63"/>
      <c r="F29011" s="64"/>
    </row>
    <row r="29012" spans="4:6">
      <c r="D29012" s="63"/>
      <c r="F29012" s="64"/>
    </row>
    <row r="29013" spans="4:6">
      <c r="D29013" s="63"/>
      <c r="F29013" s="64"/>
    </row>
    <row r="29014" spans="4:6">
      <c r="D29014" s="63"/>
      <c r="F29014" s="64"/>
    </row>
    <row r="29015" spans="4:6">
      <c r="D29015" s="63"/>
      <c r="F29015" s="64"/>
    </row>
    <row r="29016" spans="4:6">
      <c r="D29016" s="63"/>
      <c r="F29016" s="64"/>
    </row>
    <row r="29017" spans="4:6">
      <c r="D29017" s="63"/>
      <c r="F29017" s="64"/>
    </row>
    <row r="29018" spans="4:6">
      <c r="D29018" s="63"/>
      <c r="F29018" s="64"/>
    </row>
    <row r="29019" spans="4:6">
      <c r="D29019" s="63"/>
      <c r="F29019" s="64"/>
    </row>
    <row r="29020" spans="4:6">
      <c r="D29020" s="63"/>
      <c r="F29020" s="64"/>
    </row>
    <row r="29021" spans="4:6">
      <c r="D29021" s="63"/>
      <c r="F29021" s="64"/>
    </row>
    <row r="29022" spans="4:6">
      <c r="D29022" s="63"/>
      <c r="F29022" s="64"/>
    </row>
    <row r="29023" spans="4:6">
      <c r="D29023" s="63"/>
      <c r="F29023" s="64"/>
    </row>
    <row r="29024" spans="4:6">
      <c r="D29024" s="63"/>
      <c r="F29024" s="64"/>
    </row>
    <row r="29025" spans="4:6">
      <c r="D29025" s="63"/>
      <c r="F29025" s="64"/>
    </row>
    <row r="29026" spans="4:6">
      <c r="D29026" s="63"/>
      <c r="F29026" s="64"/>
    </row>
    <row r="29027" spans="4:6">
      <c r="D29027" s="63"/>
      <c r="F29027" s="64"/>
    </row>
    <row r="29028" spans="4:6">
      <c r="D29028" s="63"/>
      <c r="F29028" s="64"/>
    </row>
    <row r="29029" spans="4:6">
      <c r="D29029" s="63"/>
      <c r="F29029" s="64"/>
    </row>
    <row r="29030" spans="4:6">
      <c r="D29030" s="63"/>
      <c r="F29030" s="64"/>
    </row>
    <row r="29031" spans="4:6">
      <c r="D29031" s="63"/>
      <c r="F29031" s="64"/>
    </row>
    <row r="29032" spans="4:6">
      <c r="D29032" s="63"/>
      <c r="F29032" s="64"/>
    </row>
    <row r="29033" spans="4:6">
      <c r="D29033" s="63"/>
      <c r="F29033" s="64"/>
    </row>
    <row r="29034" spans="4:6">
      <c r="D29034" s="63"/>
      <c r="F29034" s="64"/>
    </row>
    <row r="29035" spans="4:6">
      <c r="D29035" s="63"/>
      <c r="F29035" s="64"/>
    </row>
    <row r="29036" spans="4:6">
      <c r="D29036" s="63"/>
      <c r="F29036" s="64"/>
    </row>
    <row r="29037" spans="4:6">
      <c r="D29037" s="63"/>
      <c r="F29037" s="64"/>
    </row>
    <row r="29038" spans="4:6">
      <c r="D29038" s="63"/>
      <c r="F29038" s="64"/>
    </row>
    <row r="29039" spans="4:6">
      <c r="D29039" s="63"/>
      <c r="F29039" s="64"/>
    </row>
    <row r="29040" spans="4:6">
      <c r="D29040" s="63"/>
      <c r="F29040" s="64"/>
    </row>
    <row r="29041" spans="4:6">
      <c r="D29041" s="63"/>
      <c r="F29041" s="64"/>
    </row>
    <row r="29042" spans="4:6">
      <c r="D29042" s="63"/>
      <c r="F29042" s="64"/>
    </row>
    <row r="29043" spans="4:6">
      <c r="D29043" s="63"/>
      <c r="F29043" s="64"/>
    </row>
    <row r="29044" spans="4:6">
      <c r="D29044" s="63"/>
      <c r="F29044" s="64"/>
    </row>
    <row r="29045" spans="4:6">
      <c r="D29045" s="63"/>
      <c r="F29045" s="64"/>
    </row>
    <row r="29046" spans="4:6">
      <c r="D29046" s="63"/>
      <c r="F29046" s="64"/>
    </row>
    <row r="29047" spans="4:6">
      <c r="D29047" s="63"/>
      <c r="F29047" s="64"/>
    </row>
    <row r="29048" spans="4:6">
      <c r="D29048" s="63"/>
      <c r="F29048" s="64"/>
    </row>
    <row r="29049" spans="4:6">
      <c r="D29049" s="63"/>
      <c r="F29049" s="64"/>
    </row>
    <row r="29050" spans="4:6">
      <c r="D29050" s="63"/>
      <c r="F29050" s="64"/>
    </row>
    <row r="29051" spans="4:6">
      <c r="D29051" s="63"/>
      <c r="F29051" s="64"/>
    </row>
    <row r="29052" spans="4:6">
      <c r="D29052" s="63"/>
      <c r="F29052" s="64"/>
    </row>
    <row r="29053" spans="4:6">
      <c r="D29053" s="63"/>
      <c r="F29053" s="64"/>
    </row>
    <row r="29054" spans="4:6">
      <c r="D29054" s="63"/>
      <c r="F29054" s="64"/>
    </row>
    <row r="29055" spans="4:6">
      <c r="D29055" s="63"/>
      <c r="F29055" s="64"/>
    </row>
    <row r="29056" spans="4:6">
      <c r="D29056" s="63"/>
      <c r="F29056" s="64"/>
    </row>
    <row r="29057" spans="4:6">
      <c r="D29057" s="63"/>
      <c r="F29057" s="64"/>
    </row>
    <row r="29058" spans="4:6">
      <c r="D29058" s="63"/>
      <c r="F29058" s="64"/>
    </row>
    <row r="29059" spans="4:6">
      <c r="D29059" s="63"/>
      <c r="F29059" s="64"/>
    </row>
    <row r="29060" spans="4:6">
      <c r="D29060" s="63"/>
      <c r="F29060" s="64"/>
    </row>
    <row r="29061" spans="4:6">
      <c r="D29061" s="63"/>
      <c r="F29061" s="64"/>
    </row>
    <row r="29062" spans="4:6">
      <c r="D29062" s="63"/>
      <c r="F29062" s="64"/>
    </row>
    <row r="29063" spans="4:6">
      <c r="D29063" s="63"/>
      <c r="F29063" s="64"/>
    </row>
    <row r="29064" spans="4:6">
      <c r="D29064" s="63"/>
      <c r="F29064" s="64"/>
    </row>
    <row r="29065" spans="4:6">
      <c r="D29065" s="63"/>
      <c r="F29065" s="64"/>
    </row>
    <row r="29066" spans="4:6">
      <c r="D29066" s="63"/>
      <c r="F29066" s="64"/>
    </row>
    <row r="29067" spans="4:6">
      <c r="D29067" s="63"/>
      <c r="F29067" s="64"/>
    </row>
    <row r="29068" spans="4:6">
      <c r="D29068" s="63"/>
      <c r="F29068" s="64"/>
    </row>
    <row r="29069" spans="4:6">
      <c r="D29069" s="63"/>
      <c r="F29069" s="64"/>
    </row>
    <row r="29070" spans="4:6">
      <c r="D29070" s="63"/>
      <c r="F29070" s="64"/>
    </row>
    <row r="29071" spans="4:6">
      <c r="D29071" s="63"/>
      <c r="F29071" s="64"/>
    </row>
    <row r="29072" spans="4:6">
      <c r="D29072" s="63"/>
      <c r="F29072" s="64"/>
    </row>
    <row r="29073" spans="4:6">
      <c r="D29073" s="63"/>
      <c r="F29073" s="64"/>
    </row>
    <row r="29074" spans="4:6">
      <c r="D29074" s="63"/>
      <c r="F29074" s="64"/>
    </row>
    <row r="29075" spans="4:6">
      <c r="D29075" s="63"/>
      <c r="F29075" s="64"/>
    </row>
    <row r="29076" spans="4:6">
      <c r="D29076" s="63"/>
      <c r="F29076" s="64"/>
    </row>
    <row r="29077" spans="4:6">
      <c r="D29077" s="63"/>
      <c r="F29077" s="64"/>
    </row>
    <row r="29078" spans="4:6">
      <c r="D29078" s="63"/>
      <c r="F29078" s="64"/>
    </row>
    <row r="29079" spans="4:6">
      <c r="D29079" s="63"/>
      <c r="F29079" s="64"/>
    </row>
    <row r="29080" spans="4:6">
      <c r="D29080" s="63"/>
      <c r="F29080" s="64"/>
    </row>
    <row r="29081" spans="4:6">
      <c r="D29081" s="63"/>
      <c r="F29081" s="64"/>
    </row>
    <row r="29082" spans="4:6">
      <c r="D29082" s="63"/>
      <c r="F29082" s="64"/>
    </row>
    <row r="29083" spans="4:6">
      <c r="D29083" s="63"/>
      <c r="F29083" s="64"/>
    </row>
    <row r="29084" spans="4:6">
      <c r="D29084" s="63"/>
      <c r="F29084" s="64"/>
    </row>
    <row r="29085" spans="4:6">
      <c r="D29085" s="63"/>
      <c r="F29085" s="64"/>
    </row>
    <row r="29086" spans="4:6">
      <c r="D29086" s="63"/>
      <c r="F29086" s="64"/>
    </row>
    <row r="29087" spans="4:6">
      <c r="D29087" s="63"/>
      <c r="F29087" s="64"/>
    </row>
    <row r="29088" spans="4:6">
      <c r="D29088" s="63"/>
      <c r="F29088" s="64"/>
    </row>
    <row r="29089" spans="4:6">
      <c r="D29089" s="63"/>
      <c r="F29089" s="64"/>
    </row>
    <row r="29090" spans="4:6">
      <c r="D29090" s="63"/>
      <c r="F29090" s="64"/>
    </row>
    <row r="29091" spans="4:6">
      <c r="D29091" s="63"/>
      <c r="F29091" s="64"/>
    </row>
    <row r="29092" spans="4:6">
      <c r="D29092" s="63"/>
      <c r="F29092" s="64"/>
    </row>
    <row r="29093" spans="4:6">
      <c r="D29093" s="63"/>
      <c r="F29093" s="64"/>
    </row>
    <row r="29094" spans="4:6">
      <c r="D29094" s="63"/>
      <c r="F29094" s="64"/>
    </row>
    <row r="29095" spans="4:6">
      <c r="D29095" s="63"/>
      <c r="F29095" s="64"/>
    </row>
    <row r="29096" spans="4:6">
      <c r="D29096" s="63"/>
      <c r="F29096" s="64"/>
    </row>
    <row r="29097" spans="4:6">
      <c r="D29097" s="63"/>
      <c r="F29097" s="64"/>
    </row>
    <row r="29098" spans="4:6">
      <c r="D29098" s="63"/>
      <c r="F29098" s="64"/>
    </row>
    <row r="29099" spans="4:6">
      <c r="D29099" s="63"/>
      <c r="F29099" s="64"/>
    </row>
    <row r="29100" spans="4:6">
      <c r="D29100" s="63"/>
      <c r="F29100" s="64"/>
    </row>
    <row r="29101" spans="4:6">
      <c r="D29101" s="63"/>
      <c r="F29101" s="64"/>
    </row>
    <row r="29102" spans="4:6">
      <c r="D29102" s="63"/>
      <c r="F29102" s="64"/>
    </row>
    <row r="29103" spans="4:6">
      <c r="D29103" s="63"/>
      <c r="F29103" s="64"/>
    </row>
    <row r="29104" spans="4:6">
      <c r="D29104" s="63"/>
      <c r="F29104" s="64"/>
    </row>
    <row r="29105" spans="4:6">
      <c r="D29105" s="63"/>
      <c r="F29105" s="64"/>
    </row>
    <row r="29106" spans="4:6">
      <c r="D29106" s="63"/>
      <c r="F29106" s="64"/>
    </row>
    <row r="29107" spans="4:6">
      <c r="D29107" s="63"/>
      <c r="F29107" s="64"/>
    </row>
    <row r="29108" spans="4:6">
      <c r="D29108" s="63"/>
      <c r="F29108" s="64"/>
    </row>
    <row r="29109" spans="4:6">
      <c r="D29109" s="63"/>
      <c r="F29109" s="64"/>
    </row>
    <row r="29110" spans="4:6">
      <c r="D29110" s="63"/>
      <c r="F29110" s="64"/>
    </row>
    <row r="29111" spans="4:6">
      <c r="D29111" s="63"/>
      <c r="F29111" s="64"/>
    </row>
    <row r="29112" spans="4:6">
      <c r="D29112" s="63"/>
      <c r="F29112" s="64"/>
    </row>
    <row r="29113" spans="4:6">
      <c r="D29113" s="63"/>
      <c r="F29113" s="64"/>
    </row>
    <row r="29114" spans="4:6">
      <c r="D29114" s="63"/>
      <c r="F29114" s="64"/>
    </row>
    <row r="29115" spans="4:6">
      <c r="D29115" s="63"/>
      <c r="F29115" s="64"/>
    </row>
    <row r="29116" spans="4:6">
      <c r="D29116" s="63"/>
      <c r="F29116" s="64"/>
    </row>
    <row r="29117" spans="4:6">
      <c r="D29117" s="63"/>
      <c r="F29117" s="64"/>
    </row>
    <row r="29118" spans="4:6">
      <c r="D29118" s="63"/>
      <c r="F29118" s="64"/>
    </row>
    <row r="29119" spans="4:6">
      <c r="D29119" s="63"/>
      <c r="F29119" s="64"/>
    </row>
    <row r="29120" spans="4:6">
      <c r="D29120" s="63"/>
      <c r="F29120" s="64"/>
    </row>
    <row r="29121" spans="4:6">
      <c r="D29121" s="63"/>
      <c r="F29121" s="64"/>
    </row>
    <row r="29122" spans="4:6">
      <c r="D29122" s="63"/>
      <c r="F29122" s="64"/>
    </row>
    <row r="29123" spans="4:6">
      <c r="D29123" s="63"/>
      <c r="F29123" s="64"/>
    </row>
    <row r="29124" spans="4:6">
      <c r="D29124" s="63"/>
      <c r="F29124" s="64"/>
    </row>
    <row r="29125" spans="4:6">
      <c r="D29125" s="63"/>
      <c r="F29125" s="64"/>
    </row>
    <row r="29126" spans="4:6">
      <c r="D29126" s="63"/>
      <c r="F29126" s="64"/>
    </row>
    <row r="29127" spans="4:6">
      <c r="D29127" s="63"/>
      <c r="F29127" s="64"/>
    </row>
    <row r="29128" spans="4:6">
      <c r="D29128" s="63"/>
      <c r="F29128" s="64"/>
    </row>
    <row r="29129" spans="4:6">
      <c r="D29129" s="63"/>
      <c r="F29129" s="64"/>
    </row>
    <row r="29130" spans="4:6">
      <c r="D29130" s="63"/>
      <c r="F29130" s="64"/>
    </row>
    <row r="29131" spans="4:6">
      <c r="D29131" s="63"/>
      <c r="F29131" s="64"/>
    </row>
    <row r="29132" spans="4:6">
      <c r="D29132" s="63"/>
      <c r="F29132" s="64"/>
    </row>
    <row r="29133" spans="4:6">
      <c r="D29133" s="63"/>
      <c r="F29133" s="64"/>
    </row>
    <row r="29134" spans="4:6">
      <c r="D29134" s="63"/>
      <c r="F29134" s="64"/>
    </row>
    <row r="29135" spans="4:6">
      <c r="D29135" s="63"/>
      <c r="F29135" s="64"/>
    </row>
    <row r="29136" spans="4:6">
      <c r="D29136" s="63"/>
      <c r="F29136" s="64"/>
    </row>
    <row r="29137" spans="4:6">
      <c r="D29137" s="63"/>
      <c r="F29137" s="64"/>
    </row>
    <row r="29138" spans="4:6">
      <c r="D29138" s="63"/>
      <c r="F29138" s="64"/>
    </row>
    <row r="29139" spans="4:6">
      <c r="D29139" s="63"/>
      <c r="F29139" s="64"/>
    </row>
    <row r="29140" spans="4:6">
      <c r="D29140" s="63"/>
      <c r="F29140" s="64"/>
    </row>
    <row r="29141" spans="4:6">
      <c r="D29141" s="63"/>
      <c r="F29141" s="64"/>
    </row>
    <row r="29142" spans="4:6">
      <c r="D29142" s="63"/>
      <c r="F29142" s="64"/>
    </row>
    <row r="29143" spans="4:6">
      <c r="D29143" s="63"/>
      <c r="F29143" s="64"/>
    </row>
    <row r="29144" spans="4:6">
      <c r="D29144" s="63"/>
      <c r="F29144" s="64"/>
    </row>
    <row r="29145" spans="4:6">
      <c r="D29145" s="63"/>
      <c r="F29145" s="64"/>
    </row>
    <row r="29146" spans="4:6">
      <c r="D29146" s="63"/>
      <c r="F29146" s="64"/>
    </row>
    <row r="29147" spans="4:6">
      <c r="D29147" s="63"/>
      <c r="F29147" s="64"/>
    </row>
    <row r="29148" spans="4:6">
      <c r="D29148" s="63"/>
      <c r="F29148" s="64"/>
    </row>
    <row r="29149" spans="4:6">
      <c r="D29149" s="63"/>
      <c r="F29149" s="64"/>
    </row>
    <row r="29150" spans="4:6">
      <c r="D29150" s="63"/>
      <c r="F29150" s="64"/>
    </row>
    <row r="29151" spans="4:6">
      <c r="D29151" s="63"/>
      <c r="F29151" s="64"/>
    </row>
    <row r="29152" spans="4:6">
      <c r="D29152" s="63"/>
      <c r="F29152" s="64"/>
    </row>
    <row r="29153" spans="4:6">
      <c r="D29153" s="63"/>
      <c r="F29153" s="64"/>
    </row>
    <row r="29154" spans="4:6">
      <c r="D29154" s="63"/>
      <c r="F29154" s="64"/>
    </row>
    <row r="29155" spans="4:6">
      <c r="D29155" s="63"/>
      <c r="F29155" s="64"/>
    </row>
    <row r="29156" spans="4:6">
      <c r="D29156" s="63"/>
      <c r="F29156" s="64"/>
    </row>
    <row r="29157" spans="4:6">
      <c r="D29157" s="63"/>
      <c r="F29157" s="64"/>
    </row>
    <row r="29158" spans="4:6">
      <c r="D29158" s="63"/>
      <c r="F29158" s="64"/>
    </row>
    <row r="29159" spans="4:6">
      <c r="D29159" s="63"/>
      <c r="F29159" s="64"/>
    </row>
    <row r="29160" spans="4:6">
      <c r="D29160" s="63"/>
      <c r="F29160" s="64"/>
    </row>
    <row r="29161" spans="4:6">
      <c r="D29161" s="63"/>
      <c r="F29161" s="64"/>
    </row>
    <row r="29162" spans="4:6">
      <c r="D29162" s="63"/>
      <c r="F29162" s="64"/>
    </row>
    <row r="29163" spans="4:6">
      <c r="D29163" s="63"/>
      <c r="F29163" s="64"/>
    </row>
    <row r="29164" spans="4:6">
      <c r="D29164" s="63"/>
      <c r="F29164" s="64"/>
    </row>
    <row r="29165" spans="4:6">
      <c r="D29165" s="63"/>
      <c r="F29165" s="64"/>
    </row>
    <row r="29166" spans="4:6">
      <c r="D29166" s="63"/>
      <c r="F29166" s="64"/>
    </row>
    <row r="29167" spans="4:6">
      <c r="D29167" s="63"/>
      <c r="F29167" s="64"/>
    </row>
    <row r="29168" spans="4:6">
      <c r="D29168" s="63"/>
      <c r="F29168" s="64"/>
    </row>
    <row r="29169" spans="4:6">
      <c r="D29169" s="63"/>
      <c r="F29169" s="64"/>
    </row>
    <row r="29170" spans="4:6">
      <c r="D29170" s="63"/>
      <c r="F29170" s="64"/>
    </row>
    <row r="29171" spans="4:6">
      <c r="D29171" s="63"/>
      <c r="F29171" s="64"/>
    </row>
    <row r="29172" spans="4:6">
      <c r="D29172" s="63"/>
      <c r="F29172" s="64"/>
    </row>
    <row r="29173" spans="4:6">
      <c r="D29173" s="63"/>
      <c r="F29173" s="64"/>
    </row>
    <row r="29174" spans="4:6">
      <c r="D29174" s="63"/>
      <c r="F29174" s="64"/>
    </row>
    <row r="29175" spans="4:6">
      <c r="D29175" s="63"/>
      <c r="F29175" s="64"/>
    </row>
    <row r="29176" spans="4:6">
      <c r="D29176" s="63"/>
      <c r="F29176" s="64"/>
    </row>
    <row r="29177" spans="4:6">
      <c r="D29177" s="63"/>
      <c r="F29177" s="64"/>
    </row>
    <row r="29178" spans="4:6">
      <c r="D29178" s="63"/>
      <c r="F29178" s="64"/>
    </row>
    <row r="29179" spans="4:6">
      <c r="D29179" s="63"/>
      <c r="F29179" s="64"/>
    </row>
    <row r="29180" spans="4:6">
      <c r="D29180" s="63"/>
      <c r="F29180" s="64"/>
    </row>
    <row r="29181" spans="4:6">
      <c r="D29181" s="63"/>
      <c r="F29181" s="64"/>
    </row>
    <row r="29182" spans="4:6">
      <c r="D29182" s="63"/>
      <c r="F29182" s="64"/>
    </row>
    <row r="29183" spans="4:6">
      <c r="D29183" s="63"/>
      <c r="F29183" s="64"/>
    </row>
    <row r="29184" spans="4:6">
      <c r="D29184" s="63"/>
      <c r="F29184" s="64"/>
    </row>
    <row r="29185" spans="4:6">
      <c r="D29185" s="63"/>
      <c r="F29185" s="64"/>
    </row>
    <row r="29186" spans="4:6">
      <c r="D29186" s="63"/>
      <c r="F29186" s="64"/>
    </row>
    <row r="29187" spans="4:6">
      <c r="D29187" s="63"/>
      <c r="F29187" s="64"/>
    </row>
    <row r="29188" spans="4:6">
      <c r="D29188" s="63"/>
      <c r="F29188" s="64"/>
    </row>
    <row r="29189" spans="4:6">
      <c r="D29189" s="63"/>
      <c r="F29189" s="64"/>
    </row>
    <row r="29190" spans="4:6">
      <c r="D29190" s="63"/>
      <c r="F29190" s="64"/>
    </row>
    <row r="29191" spans="4:6">
      <c r="D29191" s="63"/>
      <c r="F29191" s="64"/>
    </row>
    <row r="29192" spans="4:6">
      <c r="D29192" s="63"/>
      <c r="F29192" s="64"/>
    </row>
    <row r="29193" spans="4:6">
      <c r="D29193" s="63"/>
      <c r="F29193" s="64"/>
    </row>
    <row r="29194" spans="4:6">
      <c r="D29194" s="63"/>
      <c r="F29194" s="64"/>
    </row>
    <row r="29195" spans="4:6">
      <c r="D29195" s="63"/>
      <c r="F29195" s="64"/>
    </row>
    <row r="29196" spans="4:6">
      <c r="D29196" s="63"/>
      <c r="F29196" s="64"/>
    </row>
    <row r="29197" spans="4:6">
      <c r="D29197" s="63"/>
      <c r="F29197" s="64"/>
    </row>
    <row r="29198" spans="4:6">
      <c r="D29198" s="63"/>
      <c r="F29198" s="64"/>
    </row>
    <row r="29199" spans="4:6">
      <c r="D29199" s="63"/>
      <c r="F29199" s="64"/>
    </row>
    <row r="29200" spans="4:6">
      <c r="D29200" s="63"/>
      <c r="F29200" s="64"/>
    </row>
    <row r="29201" spans="4:6">
      <c r="D29201" s="63"/>
      <c r="F29201" s="64"/>
    </row>
    <row r="29202" spans="4:6">
      <c r="D29202" s="63"/>
      <c r="F29202" s="64"/>
    </row>
    <row r="29203" spans="4:6">
      <c r="D29203" s="63"/>
      <c r="F29203" s="64"/>
    </row>
    <row r="29204" spans="4:6">
      <c r="D29204" s="63"/>
      <c r="F29204" s="64"/>
    </row>
    <row r="29205" spans="4:6">
      <c r="D29205" s="63"/>
      <c r="F29205" s="64"/>
    </row>
    <row r="29206" spans="4:6">
      <c r="D29206" s="63"/>
      <c r="F29206" s="64"/>
    </row>
    <row r="29207" spans="4:6">
      <c r="D29207" s="63"/>
      <c r="F29207" s="64"/>
    </row>
    <row r="29208" spans="4:6">
      <c r="D29208" s="63"/>
      <c r="F29208" s="64"/>
    </row>
    <row r="29209" spans="4:6">
      <c r="D29209" s="63"/>
      <c r="F29209" s="64"/>
    </row>
    <row r="29210" spans="4:6">
      <c r="D29210" s="63"/>
      <c r="F29210" s="64"/>
    </row>
    <row r="29211" spans="4:6">
      <c r="D29211" s="63"/>
      <c r="F29211" s="64"/>
    </row>
    <row r="29212" spans="4:6">
      <c r="D29212" s="63"/>
      <c r="F29212" s="64"/>
    </row>
    <row r="29213" spans="4:6">
      <c r="D29213" s="63"/>
      <c r="F29213" s="64"/>
    </row>
    <row r="29214" spans="4:6">
      <c r="D29214" s="63"/>
      <c r="F29214" s="64"/>
    </row>
    <row r="29215" spans="4:6">
      <c r="D29215" s="63"/>
      <c r="F29215" s="64"/>
    </row>
    <row r="29216" spans="4:6">
      <c r="D29216" s="63"/>
      <c r="F29216" s="64"/>
    </row>
    <row r="29217" spans="4:6">
      <c r="D29217" s="63"/>
      <c r="F29217" s="64"/>
    </row>
    <row r="29218" spans="4:6">
      <c r="D29218" s="63"/>
      <c r="F29218" s="64"/>
    </row>
    <row r="29219" spans="4:6">
      <c r="D29219" s="63"/>
      <c r="F29219" s="64"/>
    </row>
    <row r="29220" spans="4:6">
      <c r="D29220" s="63"/>
      <c r="F29220" s="64"/>
    </row>
    <row r="29221" spans="4:6">
      <c r="D29221" s="63"/>
      <c r="F29221" s="64"/>
    </row>
    <row r="29222" spans="4:6">
      <c r="D29222" s="63"/>
      <c r="F29222" s="64"/>
    </row>
    <row r="29223" spans="4:6">
      <c r="D29223" s="63"/>
      <c r="F29223" s="64"/>
    </row>
    <row r="29224" spans="4:6">
      <c r="D29224" s="63"/>
      <c r="F29224" s="64"/>
    </row>
    <row r="29225" spans="4:6">
      <c r="D29225" s="63"/>
      <c r="F29225" s="64"/>
    </row>
    <row r="29226" spans="4:6">
      <c r="D29226" s="63"/>
      <c r="F29226" s="64"/>
    </row>
    <row r="29227" spans="4:6">
      <c r="D29227" s="63"/>
      <c r="F29227" s="64"/>
    </row>
    <row r="29228" spans="4:6">
      <c r="D29228" s="63"/>
      <c r="F29228" s="64"/>
    </row>
    <row r="29229" spans="4:6">
      <c r="D29229" s="63"/>
      <c r="F29229" s="64"/>
    </row>
    <row r="29230" spans="4:6">
      <c r="D29230" s="63"/>
      <c r="F29230" s="64"/>
    </row>
    <row r="29231" spans="4:6">
      <c r="D29231" s="63"/>
      <c r="F29231" s="64"/>
    </row>
    <row r="29232" spans="4:6">
      <c r="D29232" s="63"/>
      <c r="F29232" s="64"/>
    </row>
    <row r="29233" spans="4:6">
      <c r="D29233" s="63"/>
      <c r="F29233" s="64"/>
    </row>
    <row r="29234" spans="4:6">
      <c r="D29234" s="63"/>
      <c r="F29234" s="64"/>
    </row>
    <row r="29235" spans="4:6">
      <c r="D29235" s="63"/>
      <c r="F29235" s="64"/>
    </row>
    <row r="29236" spans="4:6">
      <c r="D29236" s="63"/>
      <c r="F29236" s="64"/>
    </row>
    <row r="29237" spans="4:6">
      <c r="D29237" s="63"/>
      <c r="F29237" s="64"/>
    </row>
    <row r="29238" spans="4:6">
      <c r="D29238" s="63"/>
      <c r="F29238" s="64"/>
    </row>
    <row r="29239" spans="4:6">
      <c r="D29239" s="63"/>
      <c r="F29239" s="64"/>
    </row>
    <row r="29240" spans="4:6">
      <c r="D29240" s="63"/>
      <c r="F29240" s="64"/>
    </row>
    <row r="29241" spans="4:6">
      <c r="D29241" s="63"/>
      <c r="F29241" s="64"/>
    </row>
    <row r="29242" spans="4:6">
      <c r="D29242" s="63"/>
      <c r="F29242" s="64"/>
    </row>
    <row r="29243" spans="4:6">
      <c r="D29243" s="63"/>
      <c r="F29243" s="64"/>
    </row>
    <row r="29244" spans="4:6">
      <c r="D29244" s="63"/>
      <c r="F29244" s="64"/>
    </row>
    <row r="29245" spans="4:6">
      <c r="D29245" s="63"/>
      <c r="F29245" s="64"/>
    </row>
    <row r="29246" spans="4:6">
      <c r="D29246" s="63"/>
      <c r="F29246" s="64"/>
    </row>
    <row r="29247" spans="4:6">
      <c r="D29247" s="63"/>
      <c r="F29247" s="64"/>
    </row>
    <row r="29248" spans="4:6">
      <c r="D29248" s="63"/>
      <c r="F29248" s="64"/>
    </row>
    <row r="29249" spans="4:6">
      <c r="D29249" s="63"/>
      <c r="F29249" s="64"/>
    </row>
    <row r="29250" spans="4:6">
      <c r="D29250" s="63"/>
      <c r="F29250" s="64"/>
    </row>
    <row r="29251" spans="4:6">
      <c r="D29251" s="63"/>
      <c r="F29251" s="64"/>
    </row>
    <row r="29252" spans="4:6">
      <c r="D29252" s="63"/>
      <c r="F29252" s="64"/>
    </row>
    <row r="29253" spans="4:6">
      <c r="D29253" s="63"/>
      <c r="F29253" s="64"/>
    </row>
    <row r="29254" spans="4:6">
      <c r="D29254" s="63"/>
      <c r="F29254" s="64"/>
    </row>
    <row r="29255" spans="4:6">
      <c r="D29255" s="63"/>
      <c r="F29255" s="64"/>
    </row>
    <row r="29256" spans="4:6">
      <c r="D29256" s="63"/>
      <c r="F29256" s="64"/>
    </row>
    <row r="29257" spans="4:6">
      <c r="D29257" s="63"/>
      <c r="F29257" s="64"/>
    </row>
    <row r="29258" spans="4:6">
      <c r="D29258" s="63"/>
      <c r="F29258" s="64"/>
    </row>
    <row r="29259" spans="4:6">
      <c r="D29259" s="63"/>
      <c r="F29259" s="64"/>
    </row>
    <row r="29260" spans="4:6">
      <c r="D29260" s="63"/>
      <c r="F29260" s="64"/>
    </row>
    <row r="29261" spans="4:6">
      <c r="D29261" s="63"/>
      <c r="F29261" s="64"/>
    </row>
    <row r="29262" spans="4:6">
      <c r="D29262" s="63"/>
      <c r="F29262" s="64"/>
    </row>
    <row r="29263" spans="4:6">
      <c r="D29263" s="63"/>
      <c r="F29263" s="64"/>
    </row>
    <row r="29264" spans="4:6">
      <c r="D29264" s="63"/>
      <c r="F29264" s="64"/>
    </row>
    <row r="29265" spans="4:6">
      <c r="D29265" s="63"/>
      <c r="F29265" s="64"/>
    </row>
    <row r="29266" spans="4:6">
      <c r="D29266" s="63"/>
      <c r="F29266" s="64"/>
    </row>
    <row r="29267" spans="4:6">
      <c r="D29267" s="63"/>
      <c r="F29267" s="64"/>
    </row>
    <row r="29268" spans="4:6">
      <c r="D29268" s="63"/>
      <c r="F29268" s="64"/>
    </row>
    <row r="29269" spans="4:6">
      <c r="D29269" s="63"/>
      <c r="F29269" s="64"/>
    </row>
    <row r="29270" spans="4:6">
      <c r="D29270" s="63"/>
      <c r="F29270" s="64"/>
    </row>
    <row r="29271" spans="4:6">
      <c r="D29271" s="63"/>
      <c r="F29271" s="64"/>
    </row>
    <row r="29272" spans="4:6">
      <c r="D29272" s="63"/>
      <c r="F29272" s="64"/>
    </row>
    <row r="29273" spans="4:6">
      <c r="D29273" s="63"/>
      <c r="F29273" s="64"/>
    </row>
    <row r="29274" spans="4:6">
      <c r="D29274" s="63"/>
      <c r="F29274" s="64"/>
    </row>
    <row r="29275" spans="4:6">
      <c r="D29275" s="63"/>
      <c r="F29275" s="64"/>
    </row>
    <row r="29276" spans="4:6">
      <c r="D29276" s="63"/>
      <c r="F29276" s="64"/>
    </row>
    <row r="29277" spans="4:6">
      <c r="D29277" s="63"/>
      <c r="F29277" s="64"/>
    </row>
    <row r="29278" spans="4:6">
      <c r="D29278" s="63"/>
      <c r="F29278" s="64"/>
    </row>
    <row r="29279" spans="4:6">
      <c r="D29279" s="63"/>
      <c r="F29279" s="64"/>
    </row>
    <row r="29280" spans="4:6">
      <c r="D29280" s="63"/>
      <c r="F29280" s="64"/>
    </row>
    <row r="29281" spans="4:6">
      <c r="D29281" s="63"/>
      <c r="F29281" s="64"/>
    </row>
    <row r="29282" spans="4:6">
      <c r="D29282" s="63"/>
      <c r="F29282" s="64"/>
    </row>
    <row r="29283" spans="4:6">
      <c r="D29283" s="63"/>
      <c r="F29283" s="64"/>
    </row>
    <row r="29284" spans="4:6">
      <c r="D29284" s="63"/>
      <c r="F29284" s="64"/>
    </row>
    <row r="29285" spans="4:6">
      <c r="D29285" s="63"/>
      <c r="F29285" s="64"/>
    </row>
    <row r="29286" spans="4:6">
      <c r="D29286" s="63"/>
      <c r="F29286" s="64"/>
    </row>
    <row r="29287" spans="4:6">
      <c r="D29287" s="63"/>
      <c r="F29287" s="64"/>
    </row>
    <row r="29288" spans="4:6">
      <c r="D29288" s="63"/>
      <c r="F29288" s="64"/>
    </row>
    <row r="29289" spans="4:6">
      <c r="D29289" s="63"/>
      <c r="F29289" s="64"/>
    </row>
    <row r="29290" spans="4:6">
      <c r="D29290" s="63"/>
      <c r="F29290" s="64"/>
    </row>
    <row r="29291" spans="4:6">
      <c r="D29291" s="63"/>
      <c r="F29291" s="64"/>
    </row>
    <row r="29292" spans="4:6">
      <c r="D29292" s="63"/>
      <c r="F29292" s="64"/>
    </row>
    <row r="29293" spans="4:6">
      <c r="D29293" s="63"/>
      <c r="F29293" s="64"/>
    </row>
    <row r="29294" spans="4:6">
      <c r="D29294" s="63"/>
      <c r="F29294" s="64"/>
    </row>
    <row r="29295" spans="4:6">
      <c r="D29295" s="63"/>
      <c r="F29295" s="64"/>
    </row>
    <row r="29296" spans="4:6">
      <c r="D29296" s="63"/>
      <c r="F29296" s="64"/>
    </row>
    <row r="29297" spans="4:6">
      <c r="D29297" s="63"/>
      <c r="F29297" s="64"/>
    </row>
    <row r="29298" spans="4:6">
      <c r="D29298" s="63"/>
      <c r="F29298" s="64"/>
    </row>
    <row r="29299" spans="4:6">
      <c r="D29299" s="63"/>
      <c r="F29299" s="64"/>
    </row>
    <row r="29300" spans="4:6">
      <c r="D29300" s="63"/>
      <c r="F29300" s="64"/>
    </row>
    <row r="29301" spans="4:6">
      <c r="D29301" s="63"/>
      <c r="F29301" s="64"/>
    </row>
    <row r="29302" spans="4:6">
      <c r="D29302" s="63"/>
      <c r="F29302" s="64"/>
    </row>
    <row r="29303" spans="4:6">
      <c r="D29303" s="63"/>
      <c r="F29303" s="64"/>
    </row>
    <row r="29304" spans="4:6">
      <c r="D29304" s="63"/>
      <c r="F29304" s="64"/>
    </row>
    <row r="29305" spans="4:6">
      <c r="D29305" s="63"/>
      <c r="F29305" s="64"/>
    </row>
    <row r="29306" spans="4:6">
      <c r="D29306" s="63"/>
      <c r="F29306" s="64"/>
    </row>
    <row r="29307" spans="4:6">
      <c r="D29307" s="63"/>
      <c r="F29307" s="64"/>
    </row>
    <row r="29308" spans="4:6">
      <c r="D29308" s="63"/>
      <c r="F29308" s="64"/>
    </row>
    <row r="29309" spans="4:6">
      <c r="D29309" s="63"/>
      <c r="F29309" s="64"/>
    </row>
    <row r="29310" spans="4:6">
      <c r="D29310" s="63"/>
      <c r="F29310" s="64"/>
    </row>
    <row r="29311" spans="4:6">
      <c r="D29311" s="63"/>
      <c r="F29311" s="64"/>
    </row>
    <row r="29312" spans="4:6">
      <c r="D29312" s="63"/>
      <c r="F29312" s="64"/>
    </row>
    <row r="29313" spans="4:6">
      <c r="D29313" s="63"/>
      <c r="F29313" s="64"/>
    </row>
    <row r="29314" spans="4:6">
      <c r="D29314" s="63"/>
      <c r="F29314" s="64"/>
    </row>
    <row r="29315" spans="4:6">
      <c r="D29315" s="63"/>
      <c r="F29315" s="64"/>
    </row>
    <row r="29316" spans="4:6">
      <c r="D29316" s="63"/>
      <c r="F29316" s="64"/>
    </row>
    <row r="29317" spans="4:6">
      <c r="D29317" s="63"/>
      <c r="F29317" s="64"/>
    </row>
    <row r="29318" spans="4:6">
      <c r="D29318" s="63"/>
      <c r="F29318" s="64"/>
    </row>
    <row r="29319" spans="4:6">
      <c r="D29319" s="63"/>
      <c r="F29319" s="64"/>
    </row>
    <row r="29320" spans="4:6">
      <c r="D29320" s="63"/>
      <c r="F29320" s="64"/>
    </row>
    <row r="29321" spans="4:6">
      <c r="D29321" s="63"/>
      <c r="F29321" s="64"/>
    </row>
    <row r="29322" spans="4:6">
      <c r="D29322" s="63"/>
      <c r="F29322" s="64"/>
    </row>
    <row r="29323" spans="4:6">
      <c r="D29323" s="63"/>
      <c r="F29323" s="64"/>
    </row>
    <row r="29324" spans="4:6">
      <c r="D29324" s="63"/>
      <c r="F29324" s="64"/>
    </row>
    <row r="29325" spans="4:6">
      <c r="D29325" s="63"/>
      <c r="F29325" s="64"/>
    </row>
    <row r="29326" spans="4:6">
      <c r="D29326" s="63"/>
      <c r="F29326" s="64"/>
    </row>
    <row r="29327" spans="4:6">
      <c r="D29327" s="63"/>
      <c r="F29327" s="64"/>
    </row>
    <row r="29328" spans="4:6">
      <c r="D29328" s="63"/>
      <c r="F29328" s="64"/>
    </row>
    <row r="29329" spans="4:6">
      <c r="D29329" s="63"/>
      <c r="F29329" s="64"/>
    </row>
    <row r="29330" spans="4:6">
      <c r="D29330" s="63"/>
      <c r="F29330" s="64"/>
    </row>
    <row r="29331" spans="4:6">
      <c r="D29331" s="63"/>
      <c r="F29331" s="64"/>
    </row>
    <row r="29332" spans="4:6">
      <c r="D29332" s="63"/>
      <c r="F29332" s="64"/>
    </row>
    <row r="29333" spans="4:6">
      <c r="D29333" s="63"/>
      <c r="F29333" s="64"/>
    </row>
    <row r="29334" spans="4:6">
      <c r="D29334" s="63"/>
      <c r="F29334" s="64"/>
    </row>
    <row r="29335" spans="4:6">
      <c r="D29335" s="63"/>
      <c r="F29335" s="64"/>
    </row>
    <row r="29336" spans="4:6">
      <c r="D29336" s="63"/>
      <c r="F29336" s="64"/>
    </row>
    <row r="29337" spans="4:6">
      <c r="D29337" s="63"/>
      <c r="F29337" s="64"/>
    </row>
    <row r="29338" spans="4:6">
      <c r="D29338" s="63"/>
      <c r="F29338" s="64"/>
    </row>
    <row r="29339" spans="4:6">
      <c r="D29339" s="63"/>
      <c r="F29339" s="64"/>
    </row>
    <row r="29340" spans="4:6">
      <c r="D29340" s="63"/>
      <c r="F29340" s="64"/>
    </row>
    <row r="29341" spans="4:6">
      <c r="D29341" s="63"/>
      <c r="F29341" s="64"/>
    </row>
    <row r="29342" spans="4:6">
      <c r="D29342" s="63"/>
      <c r="F29342" s="64"/>
    </row>
    <row r="29343" spans="4:6">
      <c r="D29343" s="63"/>
      <c r="F29343" s="64"/>
    </row>
    <row r="29344" spans="4:6">
      <c r="D29344" s="63"/>
      <c r="F29344" s="64"/>
    </row>
    <row r="29345" spans="4:6">
      <c r="D29345" s="63"/>
      <c r="F29345" s="64"/>
    </row>
    <row r="29346" spans="4:6">
      <c r="D29346" s="63"/>
      <c r="F29346" s="64"/>
    </row>
    <row r="29347" spans="4:6">
      <c r="D29347" s="63"/>
      <c r="F29347" s="64"/>
    </row>
    <row r="29348" spans="4:6">
      <c r="D29348" s="63"/>
      <c r="F29348" s="64"/>
    </row>
    <row r="29349" spans="4:6">
      <c r="D29349" s="63"/>
      <c r="F29349" s="64"/>
    </row>
    <row r="29350" spans="4:6">
      <c r="D29350" s="63"/>
      <c r="F29350" s="64"/>
    </row>
    <row r="29351" spans="4:6">
      <c r="D29351" s="63"/>
      <c r="F29351" s="64"/>
    </row>
    <row r="29352" spans="4:6">
      <c r="D29352" s="63"/>
      <c r="F29352" s="64"/>
    </row>
    <row r="29353" spans="4:6">
      <c r="D29353" s="63"/>
      <c r="F29353" s="64"/>
    </row>
    <row r="29354" spans="4:6">
      <c r="D29354" s="63"/>
      <c r="F29354" s="64"/>
    </row>
    <row r="29355" spans="4:6">
      <c r="D29355" s="63"/>
      <c r="F29355" s="64"/>
    </row>
    <row r="29356" spans="4:6">
      <c r="D29356" s="63"/>
      <c r="F29356" s="64"/>
    </row>
    <row r="29357" spans="4:6">
      <c r="D29357" s="63"/>
      <c r="F29357" s="64"/>
    </row>
    <row r="29358" spans="4:6">
      <c r="D29358" s="63"/>
      <c r="F29358" s="64"/>
    </row>
    <row r="29359" spans="4:6">
      <c r="D29359" s="63"/>
      <c r="F29359" s="64"/>
    </row>
    <row r="29360" spans="4:6">
      <c r="D29360" s="63"/>
      <c r="F29360" s="64"/>
    </row>
    <row r="29361" spans="4:6">
      <c r="D29361" s="63"/>
      <c r="F29361" s="64"/>
    </row>
    <row r="29362" spans="4:6">
      <c r="D29362" s="63"/>
      <c r="F29362" s="64"/>
    </row>
    <row r="29363" spans="4:6">
      <c r="D29363" s="63"/>
      <c r="F29363" s="64"/>
    </row>
    <row r="29364" spans="4:6">
      <c r="D29364" s="63"/>
      <c r="F29364" s="64"/>
    </row>
    <row r="29365" spans="4:6">
      <c r="D29365" s="63"/>
      <c r="F29365" s="64"/>
    </row>
    <row r="29366" spans="4:6">
      <c r="D29366" s="63"/>
      <c r="F29366" s="64"/>
    </row>
    <row r="29367" spans="4:6">
      <c r="D29367" s="63"/>
      <c r="F29367" s="64"/>
    </row>
    <row r="29368" spans="4:6">
      <c r="D29368" s="63"/>
      <c r="F29368" s="64"/>
    </row>
    <row r="29369" spans="4:6">
      <c r="D29369" s="63"/>
      <c r="F29369" s="64"/>
    </row>
    <row r="29370" spans="4:6">
      <c r="D29370" s="63"/>
      <c r="F29370" s="64"/>
    </row>
    <row r="29371" spans="4:6">
      <c r="D29371" s="63"/>
      <c r="F29371" s="64"/>
    </row>
    <row r="29372" spans="4:6">
      <c r="D29372" s="63"/>
      <c r="F29372" s="64"/>
    </row>
    <row r="29373" spans="4:6">
      <c r="D29373" s="63"/>
      <c r="F29373" s="64"/>
    </row>
    <row r="29374" spans="4:6">
      <c r="D29374" s="63"/>
      <c r="F29374" s="64"/>
    </row>
    <row r="29375" spans="4:6">
      <c r="D29375" s="63"/>
      <c r="F29375" s="64"/>
    </row>
    <row r="29376" spans="4:6">
      <c r="D29376" s="63"/>
      <c r="F29376" s="64"/>
    </row>
    <row r="29377" spans="4:6">
      <c r="D29377" s="63"/>
      <c r="F29377" s="64"/>
    </row>
    <row r="29378" spans="4:6">
      <c r="D29378" s="63"/>
      <c r="F29378" s="64"/>
    </row>
    <row r="29379" spans="4:6">
      <c r="D29379" s="63"/>
      <c r="F29379" s="64"/>
    </row>
    <row r="29380" spans="4:6">
      <c r="D29380" s="63"/>
      <c r="F29380" s="64"/>
    </row>
    <row r="29381" spans="4:6">
      <c r="D29381" s="63"/>
      <c r="F29381" s="64"/>
    </row>
    <row r="29382" spans="4:6">
      <c r="D29382" s="63"/>
      <c r="F29382" s="64"/>
    </row>
    <row r="29383" spans="4:6">
      <c r="D29383" s="63"/>
      <c r="F29383" s="64"/>
    </row>
    <row r="29384" spans="4:6">
      <c r="D29384" s="63"/>
      <c r="F29384" s="64"/>
    </row>
    <row r="29385" spans="4:6">
      <c r="D29385" s="63"/>
      <c r="F29385" s="64"/>
    </row>
    <row r="29386" spans="4:6">
      <c r="D29386" s="63"/>
      <c r="F29386" s="64"/>
    </row>
    <row r="29387" spans="4:6">
      <c r="D29387" s="63"/>
      <c r="F29387" s="64"/>
    </row>
    <row r="29388" spans="4:6">
      <c r="D29388" s="63"/>
      <c r="F29388" s="64"/>
    </row>
    <row r="29389" spans="4:6">
      <c r="D29389" s="63"/>
      <c r="F29389" s="64"/>
    </row>
    <row r="29390" spans="4:6">
      <c r="D29390" s="63"/>
      <c r="F29390" s="64"/>
    </row>
    <row r="29391" spans="4:6">
      <c r="D29391" s="63"/>
      <c r="F29391" s="64"/>
    </row>
    <row r="29392" spans="4:6">
      <c r="D29392" s="63"/>
      <c r="F29392" s="64"/>
    </row>
    <row r="29393" spans="4:6">
      <c r="D29393" s="63"/>
      <c r="F29393" s="64"/>
    </row>
    <row r="29394" spans="4:6">
      <c r="D29394" s="63"/>
      <c r="F29394" s="64"/>
    </row>
    <row r="29395" spans="4:6">
      <c r="D29395" s="63"/>
      <c r="F29395" s="64"/>
    </row>
    <row r="29396" spans="4:6">
      <c r="D29396" s="63"/>
      <c r="F29396" s="64"/>
    </row>
    <row r="29397" spans="4:6">
      <c r="D29397" s="63"/>
      <c r="F29397" s="64"/>
    </row>
    <row r="29398" spans="4:6">
      <c r="D29398" s="63"/>
      <c r="F29398" s="64"/>
    </row>
    <row r="29399" spans="4:6">
      <c r="D29399" s="63"/>
      <c r="F29399" s="64"/>
    </row>
    <row r="29400" spans="4:6">
      <c r="D29400" s="63"/>
      <c r="F29400" s="64"/>
    </row>
    <row r="29401" spans="4:6">
      <c r="D29401" s="63"/>
      <c r="F29401" s="64"/>
    </row>
    <row r="29402" spans="4:6">
      <c r="D29402" s="63"/>
      <c r="F29402" s="64"/>
    </row>
    <row r="29403" spans="4:6">
      <c r="D29403" s="63"/>
      <c r="F29403" s="64"/>
    </row>
    <row r="29404" spans="4:6">
      <c r="D29404" s="63"/>
      <c r="F29404" s="64"/>
    </row>
    <row r="29405" spans="4:6">
      <c r="D29405" s="63"/>
      <c r="F29405" s="64"/>
    </row>
    <row r="29406" spans="4:6">
      <c r="D29406" s="63"/>
      <c r="F29406" s="64"/>
    </row>
    <row r="29407" spans="4:6">
      <c r="D29407" s="63"/>
      <c r="F29407" s="64"/>
    </row>
    <row r="29408" spans="4:6">
      <c r="D29408" s="63"/>
      <c r="F29408" s="64"/>
    </row>
    <row r="29409" spans="4:6">
      <c r="D29409" s="63"/>
      <c r="F29409" s="64"/>
    </row>
    <row r="29410" spans="4:6">
      <c r="D29410" s="63"/>
      <c r="F29410" s="64"/>
    </row>
    <row r="29411" spans="4:6">
      <c r="D29411" s="63"/>
      <c r="F29411" s="64"/>
    </row>
    <row r="29412" spans="4:6">
      <c r="D29412" s="63"/>
      <c r="F29412" s="64"/>
    </row>
    <row r="29413" spans="4:6">
      <c r="D29413" s="63"/>
      <c r="F29413" s="64"/>
    </row>
    <row r="29414" spans="4:6">
      <c r="D29414" s="63"/>
      <c r="F29414" s="64"/>
    </row>
    <row r="29415" spans="4:6">
      <c r="D29415" s="63"/>
      <c r="F29415" s="64"/>
    </row>
    <row r="29416" spans="4:6">
      <c r="D29416" s="63"/>
      <c r="F29416" s="64"/>
    </row>
    <row r="29417" spans="4:6">
      <c r="D29417" s="63"/>
      <c r="F29417" s="64"/>
    </row>
    <row r="29418" spans="4:6">
      <c r="D29418" s="63"/>
      <c r="F29418" s="64"/>
    </row>
    <row r="29419" spans="4:6">
      <c r="D29419" s="63"/>
      <c r="F29419" s="64"/>
    </row>
    <row r="29420" spans="4:6">
      <c r="D29420" s="63"/>
      <c r="F29420" s="64"/>
    </row>
    <row r="29421" spans="4:6">
      <c r="D29421" s="63"/>
      <c r="F29421" s="64"/>
    </row>
    <row r="29422" spans="4:6">
      <c r="D29422" s="63"/>
      <c r="F29422" s="64"/>
    </row>
    <row r="29423" spans="4:6">
      <c r="D29423" s="63"/>
      <c r="F29423" s="64"/>
    </row>
    <row r="29424" spans="4:6">
      <c r="D29424" s="63"/>
      <c r="F29424" s="64"/>
    </row>
    <row r="29425" spans="4:6">
      <c r="D29425" s="63"/>
      <c r="F29425" s="64"/>
    </row>
    <row r="29426" spans="4:6">
      <c r="D29426" s="63"/>
      <c r="F29426" s="64"/>
    </row>
    <row r="29427" spans="4:6">
      <c r="D29427" s="63"/>
      <c r="F29427" s="64"/>
    </row>
    <row r="29428" spans="4:6">
      <c r="D29428" s="63"/>
      <c r="F29428" s="64"/>
    </row>
    <row r="29429" spans="4:6">
      <c r="D29429" s="63"/>
      <c r="F29429" s="64"/>
    </row>
    <row r="29430" spans="4:6">
      <c r="D29430" s="63"/>
      <c r="F29430" s="64"/>
    </row>
    <row r="29431" spans="4:6">
      <c r="D29431" s="63"/>
      <c r="F29431" s="64"/>
    </row>
    <row r="29432" spans="4:6">
      <c r="D29432" s="63"/>
      <c r="F29432" s="64"/>
    </row>
    <row r="29433" spans="4:6">
      <c r="D29433" s="63"/>
      <c r="F29433" s="64"/>
    </row>
    <row r="29434" spans="4:6">
      <c r="D29434" s="63"/>
      <c r="F29434" s="64"/>
    </row>
    <row r="29435" spans="4:6">
      <c r="D29435" s="63"/>
      <c r="F29435" s="64"/>
    </row>
    <row r="29436" spans="4:6">
      <c r="D29436" s="63"/>
      <c r="F29436" s="64"/>
    </row>
    <row r="29437" spans="4:6">
      <c r="D29437" s="63"/>
      <c r="F29437" s="64"/>
    </row>
    <row r="29438" spans="4:6">
      <c r="D29438" s="63"/>
      <c r="F29438" s="64"/>
    </row>
    <row r="29439" spans="4:6">
      <c r="D29439" s="63"/>
      <c r="F29439" s="64"/>
    </row>
    <row r="29440" spans="4:6">
      <c r="D29440" s="63"/>
      <c r="F29440" s="64"/>
    </row>
    <row r="29441" spans="4:6">
      <c r="D29441" s="63"/>
      <c r="F29441" s="64"/>
    </row>
    <row r="29442" spans="4:6">
      <c r="D29442" s="63"/>
      <c r="F29442" s="64"/>
    </row>
    <row r="29443" spans="4:6">
      <c r="D29443" s="63"/>
      <c r="F29443" s="64"/>
    </row>
    <row r="29444" spans="4:6">
      <c r="D29444" s="63"/>
      <c r="F29444" s="64"/>
    </row>
    <row r="29445" spans="4:6">
      <c r="D29445" s="63"/>
      <c r="F29445" s="64"/>
    </row>
    <row r="29446" spans="4:6">
      <c r="D29446" s="63"/>
      <c r="F29446" s="64"/>
    </row>
    <row r="29447" spans="4:6">
      <c r="D29447" s="63"/>
      <c r="F29447" s="64"/>
    </row>
    <row r="29448" spans="4:6">
      <c r="D29448" s="63"/>
      <c r="F29448" s="64"/>
    </row>
    <row r="29449" spans="4:6">
      <c r="D29449" s="63"/>
      <c r="F29449" s="64"/>
    </row>
    <row r="29450" spans="4:6">
      <c r="D29450" s="63"/>
      <c r="F29450" s="64"/>
    </row>
    <row r="29451" spans="4:6">
      <c r="D29451" s="63"/>
      <c r="F29451" s="64"/>
    </row>
    <row r="29452" spans="4:6">
      <c r="D29452" s="63"/>
      <c r="F29452" s="64"/>
    </row>
    <row r="29453" spans="4:6">
      <c r="D29453" s="63"/>
      <c r="F29453" s="64"/>
    </row>
    <row r="29454" spans="4:6">
      <c r="D29454" s="63"/>
      <c r="F29454" s="64"/>
    </row>
    <row r="29455" spans="4:6">
      <c r="D29455" s="63"/>
      <c r="F29455" s="64"/>
    </row>
    <row r="29456" spans="4:6">
      <c r="D29456" s="63"/>
      <c r="F29456" s="64"/>
    </row>
    <row r="29457" spans="4:6">
      <c r="D29457" s="63"/>
      <c r="F29457" s="64"/>
    </row>
    <row r="29458" spans="4:6">
      <c r="D29458" s="63"/>
      <c r="F29458" s="64"/>
    </row>
    <row r="29459" spans="4:6">
      <c r="D29459" s="63"/>
      <c r="F29459" s="64"/>
    </row>
    <row r="29460" spans="4:6">
      <c r="D29460" s="63"/>
      <c r="F29460" s="64"/>
    </row>
    <row r="29461" spans="4:6">
      <c r="D29461" s="63"/>
      <c r="F29461" s="64"/>
    </row>
    <row r="29462" spans="4:6">
      <c r="D29462" s="63"/>
      <c r="F29462" s="64"/>
    </row>
    <row r="29463" spans="4:6">
      <c r="D29463" s="63"/>
      <c r="F29463" s="64"/>
    </row>
    <row r="29464" spans="4:6">
      <c r="D29464" s="63"/>
      <c r="F29464" s="64"/>
    </row>
    <row r="29465" spans="4:6">
      <c r="D29465" s="63"/>
      <c r="F29465" s="64"/>
    </row>
    <row r="29466" spans="4:6">
      <c r="D29466" s="63"/>
      <c r="F29466" s="64"/>
    </row>
    <row r="29467" spans="4:6">
      <c r="D29467" s="63"/>
      <c r="F29467" s="64"/>
    </row>
    <row r="29468" spans="4:6">
      <c r="D29468" s="63"/>
      <c r="F29468" s="64"/>
    </row>
    <row r="29469" spans="4:6">
      <c r="D29469" s="63"/>
      <c r="F29469" s="64"/>
    </row>
    <row r="29470" spans="4:6">
      <c r="D29470" s="63"/>
      <c r="F29470" s="64"/>
    </row>
    <row r="29471" spans="4:6">
      <c r="D29471" s="63"/>
      <c r="F29471" s="64"/>
    </row>
    <row r="29472" spans="4:6">
      <c r="D29472" s="63"/>
      <c r="F29472" s="64"/>
    </row>
    <row r="29473" spans="4:6">
      <c r="D29473" s="63"/>
      <c r="F29473" s="64"/>
    </row>
    <row r="29474" spans="4:6">
      <c r="D29474" s="63"/>
      <c r="F29474" s="64"/>
    </row>
    <row r="29475" spans="4:6">
      <c r="D29475" s="63"/>
      <c r="F29475" s="64"/>
    </row>
    <row r="29476" spans="4:6">
      <c r="D29476" s="63"/>
      <c r="F29476" s="64"/>
    </row>
    <row r="29477" spans="4:6">
      <c r="D29477" s="63"/>
      <c r="F29477" s="64"/>
    </row>
    <row r="29478" spans="4:6">
      <c r="D29478" s="63"/>
      <c r="F29478" s="64"/>
    </row>
    <row r="29479" spans="4:6">
      <c r="D29479" s="63"/>
      <c r="F29479" s="64"/>
    </row>
    <row r="29480" spans="4:6">
      <c r="D29480" s="63"/>
      <c r="F29480" s="64"/>
    </row>
    <row r="29481" spans="4:6">
      <c r="D29481" s="63"/>
      <c r="F29481" s="64"/>
    </row>
    <row r="29482" spans="4:6">
      <c r="D29482" s="63"/>
      <c r="F29482" s="64"/>
    </row>
    <row r="29483" spans="4:6">
      <c r="D29483" s="63"/>
      <c r="F29483" s="64"/>
    </row>
    <row r="29484" spans="4:6">
      <c r="D29484" s="63"/>
      <c r="F29484" s="64"/>
    </row>
    <row r="29485" spans="4:6">
      <c r="D29485" s="63"/>
      <c r="F29485" s="64"/>
    </row>
    <row r="29486" spans="4:6">
      <c r="D29486" s="63"/>
      <c r="F29486" s="64"/>
    </row>
    <row r="29487" spans="4:6">
      <c r="D29487" s="63"/>
      <c r="F29487" s="64"/>
    </row>
    <row r="29488" spans="4:6">
      <c r="D29488" s="63"/>
      <c r="F29488" s="64"/>
    </row>
    <row r="29489" spans="4:6">
      <c r="D29489" s="63"/>
      <c r="F29489" s="64"/>
    </row>
    <row r="29490" spans="4:6">
      <c r="D29490" s="63"/>
      <c r="F29490" s="64"/>
    </row>
    <row r="29491" spans="4:6">
      <c r="D29491" s="63"/>
      <c r="F29491" s="64"/>
    </row>
    <row r="29492" spans="4:6">
      <c r="D29492" s="63"/>
      <c r="F29492" s="64"/>
    </row>
    <row r="29493" spans="4:6">
      <c r="D29493" s="63"/>
      <c r="F29493" s="64"/>
    </row>
    <row r="29494" spans="4:6">
      <c r="D29494" s="63"/>
      <c r="F29494" s="64"/>
    </row>
    <row r="29495" spans="4:6">
      <c r="D29495" s="63"/>
      <c r="F29495" s="64"/>
    </row>
    <row r="29496" spans="4:6">
      <c r="D29496" s="63"/>
      <c r="F29496" s="64"/>
    </row>
    <row r="29497" spans="4:6">
      <c r="D29497" s="63"/>
      <c r="F29497" s="64"/>
    </row>
    <row r="29498" spans="4:6">
      <c r="D29498" s="63"/>
      <c r="F29498" s="64"/>
    </row>
    <row r="29499" spans="4:6">
      <c r="D29499" s="63"/>
      <c r="F29499" s="64"/>
    </row>
    <row r="29500" spans="4:6">
      <c r="D29500" s="63"/>
      <c r="F29500" s="64"/>
    </row>
    <row r="29501" spans="4:6">
      <c r="D29501" s="63"/>
      <c r="F29501" s="64"/>
    </row>
    <row r="29502" spans="4:6">
      <c r="D29502" s="63"/>
      <c r="F29502" s="64"/>
    </row>
    <row r="29503" spans="4:6">
      <c r="D29503" s="63"/>
      <c r="F29503" s="64"/>
    </row>
    <row r="29504" spans="4:6">
      <c r="D29504" s="63"/>
      <c r="F29504" s="64"/>
    </row>
    <row r="29505" spans="4:6">
      <c r="D29505" s="63"/>
      <c r="F29505" s="64"/>
    </row>
    <row r="29506" spans="4:6">
      <c r="D29506" s="63"/>
      <c r="F29506" s="64"/>
    </row>
    <row r="29507" spans="4:6">
      <c r="D29507" s="63"/>
      <c r="F29507" s="64"/>
    </row>
    <row r="29508" spans="4:6">
      <c r="D29508" s="63"/>
      <c r="F29508" s="64"/>
    </row>
    <row r="29509" spans="4:6">
      <c r="D29509" s="63"/>
      <c r="F29509" s="64"/>
    </row>
    <row r="29510" spans="4:6">
      <c r="D29510" s="63"/>
      <c r="F29510" s="64"/>
    </row>
    <row r="29511" spans="4:6">
      <c r="D29511" s="63"/>
      <c r="F29511" s="64"/>
    </row>
    <row r="29512" spans="4:6">
      <c r="D29512" s="63"/>
      <c r="F29512" s="64"/>
    </row>
    <row r="29513" spans="4:6">
      <c r="D29513" s="63"/>
      <c r="F29513" s="64"/>
    </row>
    <row r="29514" spans="4:6">
      <c r="D29514" s="63"/>
      <c r="F29514" s="64"/>
    </row>
    <row r="29515" spans="4:6">
      <c r="D29515" s="63"/>
      <c r="F29515" s="64"/>
    </row>
    <row r="29516" spans="4:6">
      <c r="D29516" s="63"/>
      <c r="F29516" s="64"/>
    </row>
    <row r="29517" spans="4:6">
      <c r="D29517" s="63"/>
      <c r="F29517" s="64"/>
    </row>
    <row r="29518" spans="4:6">
      <c r="D29518" s="63"/>
      <c r="F29518" s="64"/>
    </row>
    <row r="29519" spans="4:6">
      <c r="D29519" s="63"/>
      <c r="F29519" s="64"/>
    </row>
    <row r="29520" spans="4:6">
      <c r="D29520" s="63"/>
      <c r="F29520" s="64"/>
    </row>
    <row r="29521" spans="4:6">
      <c r="D29521" s="63"/>
      <c r="F29521" s="64"/>
    </row>
    <row r="29522" spans="4:6">
      <c r="D29522" s="63"/>
      <c r="F29522" s="64"/>
    </row>
    <row r="29523" spans="4:6">
      <c r="D29523" s="63"/>
      <c r="F29523" s="64"/>
    </row>
    <row r="29524" spans="4:6">
      <c r="D29524" s="63"/>
      <c r="F29524" s="64"/>
    </row>
    <row r="29525" spans="4:6">
      <c r="D29525" s="63"/>
      <c r="F29525" s="64"/>
    </row>
    <row r="29526" spans="4:6">
      <c r="D29526" s="63"/>
      <c r="F29526" s="64"/>
    </row>
    <row r="29527" spans="4:6">
      <c r="D29527" s="63"/>
      <c r="F29527" s="64"/>
    </row>
    <row r="29528" spans="4:6">
      <c r="D29528" s="63"/>
      <c r="F29528" s="64"/>
    </row>
    <row r="29529" spans="4:6">
      <c r="D29529" s="63"/>
      <c r="F29529" s="64"/>
    </row>
    <row r="29530" spans="4:6">
      <c r="D29530" s="63"/>
      <c r="F29530" s="64"/>
    </row>
    <row r="29531" spans="4:6">
      <c r="D29531" s="63"/>
      <c r="F29531" s="64"/>
    </row>
    <row r="29532" spans="4:6">
      <c r="D29532" s="63"/>
      <c r="F29532" s="64"/>
    </row>
    <row r="29533" spans="4:6">
      <c r="D29533" s="63"/>
      <c r="F29533" s="64"/>
    </row>
    <row r="29534" spans="4:6">
      <c r="D29534" s="63"/>
      <c r="F29534" s="64"/>
    </row>
    <row r="29535" spans="4:6">
      <c r="D29535" s="63"/>
      <c r="F29535" s="64"/>
    </row>
    <row r="29536" spans="4:6">
      <c r="D29536" s="63"/>
      <c r="F29536" s="64"/>
    </row>
    <row r="29537" spans="4:6">
      <c r="D29537" s="63"/>
      <c r="F29537" s="64"/>
    </row>
    <row r="29538" spans="4:6">
      <c r="D29538" s="63"/>
      <c r="F29538" s="64"/>
    </row>
    <row r="29539" spans="4:6">
      <c r="D29539" s="63"/>
      <c r="F29539" s="64"/>
    </row>
    <row r="29540" spans="4:6">
      <c r="D29540" s="63"/>
      <c r="F29540" s="64"/>
    </row>
    <row r="29541" spans="4:6">
      <c r="D29541" s="63"/>
      <c r="F29541" s="64"/>
    </row>
    <row r="29542" spans="4:6">
      <c r="D29542" s="63"/>
      <c r="F29542" s="64"/>
    </row>
    <row r="29543" spans="4:6">
      <c r="D29543" s="63"/>
      <c r="F29543" s="64"/>
    </row>
    <row r="29544" spans="4:6">
      <c r="D29544" s="63"/>
      <c r="F29544" s="64"/>
    </row>
    <row r="29545" spans="4:6">
      <c r="D29545" s="63"/>
      <c r="F29545" s="64"/>
    </row>
    <row r="29546" spans="4:6">
      <c r="D29546" s="63"/>
      <c r="F29546" s="64"/>
    </row>
    <row r="29547" spans="4:6">
      <c r="D29547" s="63"/>
      <c r="F29547" s="64"/>
    </row>
    <row r="29548" spans="4:6">
      <c r="D29548" s="63"/>
      <c r="F29548" s="64"/>
    </row>
    <row r="29549" spans="4:6">
      <c r="D29549" s="63"/>
      <c r="F29549" s="64"/>
    </row>
    <row r="29550" spans="4:6">
      <c r="D29550" s="63"/>
      <c r="F29550" s="64"/>
    </row>
    <row r="29551" spans="4:6">
      <c r="D29551" s="63"/>
      <c r="F29551" s="64"/>
    </row>
    <row r="29552" spans="4:6">
      <c r="D29552" s="63"/>
      <c r="F29552" s="64"/>
    </row>
    <row r="29553" spans="4:6">
      <c r="D29553" s="63"/>
      <c r="F29553" s="64"/>
    </row>
    <row r="29554" spans="4:6">
      <c r="D29554" s="63"/>
      <c r="F29554" s="64"/>
    </row>
    <row r="29555" spans="4:6">
      <c r="D29555" s="63"/>
      <c r="F29555" s="64"/>
    </row>
    <row r="29556" spans="4:6">
      <c r="D29556" s="63"/>
      <c r="F29556" s="64"/>
    </row>
    <row r="29557" spans="4:6">
      <c r="D29557" s="63"/>
      <c r="F29557" s="64"/>
    </row>
    <row r="29558" spans="4:6">
      <c r="D29558" s="63"/>
      <c r="F29558" s="64"/>
    </row>
    <row r="29559" spans="4:6">
      <c r="D29559" s="63"/>
      <c r="F29559" s="64"/>
    </row>
    <row r="29560" spans="4:6">
      <c r="D29560" s="63"/>
      <c r="F29560" s="64"/>
    </row>
    <row r="29561" spans="4:6">
      <c r="D29561" s="63"/>
      <c r="F29561" s="64"/>
    </row>
    <row r="29562" spans="4:6">
      <c r="D29562" s="63"/>
      <c r="F29562" s="64"/>
    </row>
    <row r="29563" spans="4:6">
      <c r="D29563" s="63"/>
      <c r="F29563" s="64"/>
    </row>
    <row r="29564" spans="4:6">
      <c r="D29564" s="63"/>
      <c r="F29564" s="64"/>
    </row>
    <row r="29565" spans="4:6">
      <c r="D29565" s="63"/>
      <c r="F29565" s="64"/>
    </row>
    <row r="29566" spans="4:6">
      <c r="D29566" s="63"/>
      <c r="F29566" s="64"/>
    </row>
    <row r="29567" spans="4:6">
      <c r="D29567" s="63"/>
      <c r="F29567" s="64"/>
    </row>
    <row r="29568" spans="4:6">
      <c r="D29568" s="63"/>
      <c r="F29568" s="64"/>
    </row>
    <row r="29569" spans="4:6">
      <c r="D29569" s="63"/>
      <c r="F29569" s="64"/>
    </row>
    <row r="29570" spans="4:6">
      <c r="D29570" s="63"/>
      <c r="F29570" s="64"/>
    </row>
    <row r="29571" spans="4:6">
      <c r="D29571" s="63"/>
      <c r="F29571" s="64"/>
    </row>
    <row r="29572" spans="4:6">
      <c r="D29572" s="63"/>
      <c r="F29572" s="64"/>
    </row>
    <row r="29573" spans="4:6">
      <c r="D29573" s="63"/>
      <c r="F29573" s="64"/>
    </row>
    <row r="29574" spans="4:6">
      <c r="D29574" s="63"/>
      <c r="F29574" s="64"/>
    </row>
    <row r="29575" spans="4:6">
      <c r="D29575" s="63"/>
      <c r="F29575" s="64"/>
    </row>
    <row r="29576" spans="4:6">
      <c r="D29576" s="63"/>
      <c r="F29576" s="64"/>
    </row>
    <row r="29577" spans="4:6">
      <c r="D29577" s="63"/>
      <c r="F29577" s="64"/>
    </row>
    <row r="29578" spans="4:6">
      <c r="D29578" s="63"/>
      <c r="F29578" s="64"/>
    </row>
    <row r="29579" spans="4:6">
      <c r="D29579" s="63"/>
      <c r="F29579" s="64"/>
    </row>
    <row r="29580" spans="4:6">
      <c r="D29580" s="63"/>
      <c r="F29580" s="64"/>
    </row>
    <row r="29581" spans="4:6">
      <c r="D29581" s="63"/>
      <c r="F29581" s="64"/>
    </row>
    <row r="29582" spans="4:6">
      <c r="D29582" s="63"/>
      <c r="F29582" s="64"/>
    </row>
    <row r="29583" spans="4:6">
      <c r="D29583" s="63"/>
      <c r="F29583" s="64"/>
    </row>
    <row r="29584" spans="4:6">
      <c r="D29584" s="63"/>
      <c r="F29584" s="64"/>
    </row>
    <row r="29585" spans="4:6">
      <c r="D29585" s="63"/>
      <c r="F29585" s="64"/>
    </row>
    <row r="29586" spans="4:6">
      <c r="D29586" s="63"/>
      <c r="F29586" s="64"/>
    </row>
    <row r="29587" spans="4:6">
      <c r="D29587" s="63"/>
      <c r="F29587" s="64"/>
    </row>
    <row r="29588" spans="4:6">
      <c r="D29588" s="63"/>
      <c r="F29588" s="64"/>
    </row>
    <row r="29589" spans="4:6">
      <c r="D29589" s="63"/>
      <c r="F29589" s="64"/>
    </row>
    <row r="29590" spans="4:6">
      <c r="D29590" s="63"/>
      <c r="F29590" s="64"/>
    </row>
    <row r="29591" spans="4:6">
      <c r="D29591" s="63"/>
      <c r="F29591" s="64"/>
    </row>
    <row r="29592" spans="4:6">
      <c r="D29592" s="63"/>
      <c r="F29592" s="64"/>
    </row>
    <row r="29593" spans="4:6">
      <c r="D29593" s="63"/>
      <c r="F29593" s="64"/>
    </row>
    <row r="29594" spans="4:6">
      <c r="D29594" s="63"/>
      <c r="F29594" s="64"/>
    </row>
    <row r="29595" spans="4:6">
      <c r="D29595" s="63"/>
      <c r="F29595" s="64"/>
    </row>
    <row r="29596" spans="4:6">
      <c r="D29596" s="63"/>
      <c r="F29596" s="64"/>
    </row>
    <row r="29597" spans="4:6">
      <c r="D29597" s="63"/>
      <c r="F29597" s="64"/>
    </row>
    <row r="29598" spans="4:6">
      <c r="D29598" s="63"/>
      <c r="F29598" s="64"/>
    </row>
    <row r="29599" spans="4:6">
      <c r="D29599" s="63"/>
      <c r="F29599" s="64"/>
    </row>
    <row r="29600" spans="4:6">
      <c r="D29600" s="63"/>
      <c r="F29600" s="64"/>
    </row>
    <row r="29601" spans="4:6">
      <c r="D29601" s="63"/>
      <c r="F29601" s="64"/>
    </row>
    <row r="29602" spans="4:6">
      <c r="D29602" s="63"/>
      <c r="F29602" s="64"/>
    </row>
    <row r="29603" spans="4:6">
      <c r="D29603" s="63"/>
      <c r="F29603" s="64"/>
    </row>
    <row r="29604" spans="4:6">
      <c r="D29604" s="63"/>
      <c r="F29604" s="64"/>
    </row>
    <row r="29605" spans="4:6">
      <c r="D29605" s="63"/>
      <c r="F29605" s="64"/>
    </row>
    <row r="29606" spans="4:6">
      <c r="D29606" s="63"/>
      <c r="F29606" s="64"/>
    </row>
    <row r="29607" spans="4:6">
      <c r="D29607" s="63"/>
      <c r="F29607" s="64"/>
    </row>
    <row r="29608" spans="4:6">
      <c r="D29608" s="63"/>
      <c r="F29608" s="64"/>
    </row>
    <row r="29609" spans="4:6">
      <c r="D29609" s="63"/>
      <c r="F29609" s="64"/>
    </row>
    <row r="29610" spans="4:6">
      <c r="D29610" s="63"/>
      <c r="F29610" s="64"/>
    </row>
    <row r="29611" spans="4:6">
      <c r="D29611" s="63"/>
      <c r="F29611" s="64"/>
    </row>
    <row r="29612" spans="4:6">
      <c r="D29612" s="63"/>
      <c r="F29612" s="64"/>
    </row>
    <row r="29613" spans="4:6">
      <c r="D29613" s="63"/>
      <c r="F29613" s="64"/>
    </row>
    <row r="29614" spans="4:6">
      <c r="D29614" s="63"/>
      <c r="F29614" s="64"/>
    </row>
    <row r="29615" spans="4:6">
      <c r="D29615" s="63"/>
      <c r="F29615" s="64"/>
    </row>
    <row r="29616" spans="4:6">
      <c r="D29616" s="63"/>
      <c r="F29616" s="64"/>
    </row>
    <row r="29617" spans="4:6">
      <c r="D29617" s="63"/>
      <c r="F29617" s="64"/>
    </row>
    <row r="29618" spans="4:6">
      <c r="D29618" s="63"/>
      <c r="F29618" s="64"/>
    </row>
    <row r="29619" spans="4:6">
      <c r="D29619" s="63"/>
      <c r="F29619" s="64"/>
    </row>
    <row r="29620" spans="4:6">
      <c r="D29620" s="63"/>
      <c r="F29620" s="64"/>
    </row>
    <row r="29621" spans="4:6">
      <c r="D29621" s="63"/>
      <c r="F29621" s="64"/>
    </row>
    <row r="29622" spans="4:6">
      <c r="D29622" s="63"/>
      <c r="F29622" s="64"/>
    </row>
    <row r="29623" spans="4:6">
      <c r="D29623" s="63"/>
      <c r="F29623" s="64"/>
    </row>
    <row r="29624" spans="4:6">
      <c r="D29624" s="63"/>
      <c r="F29624" s="64"/>
    </row>
    <row r="29625" spans="4:6">
      <c r="D29625" s="63"/>
      <c r="F29625" s="64"/>
    </row>
    <row r="29626" spans="4:6">
      <c r="D29626" s="63"/>
      <c r="F29626" s="64"/>
    </row>
    <row r="29627" spans="4:6">
      <c r="D29627" s="63"/>
      <c r="F29627" s="64"/>
    </row>
    <row r="29628" spans="4:6">
      <c r="D29628" s="63"/>
      <c r="F29628" s="64"/>
    </row>
    <row r="29629" spans="4:6">
      <c r="D29629" s="63"/>
      <c r="F29629" s="64"/>
    </row>
    <row r="29630" spans="4:6">
      <c r="D29630" s="63"/>
      <c r="F29630" s="64"/>
    </row>
    <row r="29631" spans="4:6">
      <c r="D29631" s="63"/>
      <c r="F29631" s="64"/>
    </row>
    <row r="29632" spans="4:6">
      <c r="D29632" s="63"/>
      <c r="F29632" s="64"/>
    </row>
    <row r="29633" spans="4:6">
      <c r="D29633" s="63"/>
      <c r="F29633" s="64"/>
    </row>
    <row r="29634" spans="4:6">
      <c r="D29634" s="63"/>
      <c r="F29634" s="64"/>
    </row>
    <row r="29635" spans="4:6">
      <c r="D29635" s="63"/>
      <c r="F29635" s="64"/>
    </row>
    <row r="29636" spans="4:6">
      <c r="D29636" s="63"/>
      <c r="F29636" s="64"/>
    </row>
    <row r="29637" spans="4:6">
      <c r="D29637" s="63"/>
      <c r="F29637" s="64"/>
    </row>
    <row r="29638" spans="4:6">
      <c r="D29638" s="63"/>
      <c r="F29638" s="64"/>
    </row>
    <row r="29639" spans="4:6">
      <c r="D29639" s="63"/>
      <c r="F29639" s="64"/>
    </row>
    <row r="29640" spans="4:6">
      <c r="D29640" s="63"/>
      <c r="F29640" s="64"/>
    </row>
    <row r="29641" spans="4:6">
      <c r="D29641" s="63"/>
      <c r="F29641" s="64"/>
    </row>
    <row r="29642" spans="4:6">
      <c r="D29642" s="63"/>
      <c r="F29642" s="64"/>
    </row>
    <row r="29643" spans="4:6">
      <c r="D29643" s="63"/>
      <c r="F29643" s="64"/>
    </row>
    <row r="29644" spans="4:6">
      <c r="D29644" s="63"/>
      <c r="F29644" s="64"/>
    </row>
    <row r="29645" spans="4:6">
      <c r="D29645" s="63"/>
      <c r="F29645" s="64"/>
    </row>
    <row r="29646" spans="4:6">
      <c r="D29646" s="63"/>
      <c r="F29646" s="64"/>
    </row>
    <row r="29647" spans="4:6">
      <c r="D29647" s="63"/>
      <c r="F29647" s="64"/>
    </row>
    <row r="29648" spans="4:6">
      <c r="D29648" s="63"/>
      <c r="F29648" s="64"/>
    </row>
    <row r="29649" spans="4:6">
      <c r="D29649" s="63"/>
      <c r="F29649" s="64"/>
    </row>
    <row r="29650" spans="4:6">
      <c r="D29650" s="63"/>
      <c r="F29650" s="64"/>
    </row>
    <row r="29651" spans="4:6">
      <c r="D29651" s="63"/>
      <c r="F29651" s="64"/>
    </row>
    <row r="29652" spans="4:6">
      <c r="D29652" s="63"/>
      <c r="F29652" s="64"/>
    </row>
    <row r="29653" spans="4:6">
      <c r="D29653" s="63"/>
      <c r="F29653" s="64"/>
    </row>
    <row r="29654" spans="4:6">
      <c r="D29654" s="63"/>
      <c r="F29654" s="64"/>
    </row>
    <row r="29655" spans="4:6">
      <c r="D29655" s="63"/>
      <c r="F29655" s="64"/>
    </row>
    <row r="29656" spans="4:6">
      <c r="D29656" s="63"/>
      <c r="F29656" s="64"/>
    </row>
    <row r="29657" spans="4:6">
      <c r="D29657" s="63"/>
      <c r="F29657" s="64"/>
    </row>
    <row r="29658" spans="4:6">
      <c r="D29658" s="63"/>
      <c r="F29658" s="64"/>
    </row>
    <row r="29659" spans="4:6">
      <c r="D29659" s="63"/>
      <c r="F29659" s="64"/>
    </row>
    <row r="29660" spans="4:6">
      <c r="D29660" s="63"/>
      <c r="F29660" s="64"/>
    </row>
    <row r="29661" spans="4:6">
      <c r="D29661" s="63"/>
      <c r="F29661" s="64"/>
    </row>
    <row r="29662" spans="4:6">
      <c r="D29662" s="63"/>
      <c r="F29662" s="64"/>
    </row>
    <row r="29663" spans="4:6">
      <c r="D29663" s="63"/>
      <c r="F29663" s="64"/>
    </row>
    <row r="29664" spans="4:6">
      <c r="D29664" s="63"/>
      <c r="F29664" s="64"/>
    </row>
    <row r="29665" spans="4:6">
      <c r="D29665" s="63"/>
      <c r="F29665" s="64"/>
    </row>
    <row r="29666" spans="4:6">
      <c r="D29666" s="63"/>
      <c r="F29666" s="64"/>
    </row>
    <row r="29667" spans="4:6">
      <c r="D29667" s="63"/>
      <c r="F29667" s="64"/>
    </row>
    <row r="29668" spans="4:6">
      <c r="D29668" s="63"/>
      <c r="F29668" s="64"/>
    </row>
    <row r="29669" spans="4:6">
      <c r="D29669" s="63"/>
      <c r="F29669" s="64"/>
    </row>
    <row r="29670" spans="4:6">
      <c r="D29670" s="63"/>
      <c r="F29670" s="64"/>
    </row>
    <row r="29671" spans="4:6">
      <c r="D29671" s="63"/>
      <c r="F29671" s="64"/>
    </row>
    <row r="29672" spans="4:6">
      <c r="D29672" s="63"/>
      <c r="F29672" s="64"/>
    </row>
    <row r="29673" spans="4:6">
      <c r="D29673" s="63"/>
      <c r="F29673" s="64"/>
    </row>
    <row r="29674" spans="4:6">
      <c r="D29674" s="63"/>
      <c r="F29674" s="64"/>
    </row>
    <row r="29675" spans="4:6">
      <c r="D29675" s="63"/>
      <c r="F29675" s="64"/>
    </row>
    <row r="29676" spans="4:6">
      <c r="D29676" s="63"/>
      <c r="F29676" s="64"/>
    </row>
    <row r="29677" spans="4:6">
      <c r="D29677" s="63"/>
      <c r="F29677" s="64"/>
    </row>
    <row r="29678" spans="4:6">
      <c r="D29678" s="63"/>
      <c r="F29678" s="64"/>
    </row>
    <row r="29679" spans="4:6">
      <c r="D29679" s="63"/>
      <c r="F29679" s="64"/>
    </row>
    <row r="29680" spans="4:6">
      <c r="D29680" s="63"/>
      <c r="F29680" s="64"/>
    </row>
    <row r="29681" spans="4:6">
      <c r="D29681" s="63"/>
      <c r="F29681" s="64"/>
    </row>
    <row r="29682" spans="4:6">
      <c r="D29682" s="63"/>
      <c r="F29682" s="64"/>
    </row>
    <row r="29683" spans="4:6">
      <c r="D29683" s="63"/>
      <c r="F29683" s="64"/>
    </row>
    <row r="29684" spans="4:6">
      <c r="D29684" s="63"/>
      <c r="F29684" s="64"/>
    </row>
    <row r="29685" spans="4:6">
      <c r="D29685" s="63"/>
      <c r="F29685" s="64"/>
    </row>
    <row r="29686" spans="4:6">
      <c r="D29686" s="63"/>
      <c r="F29686" s="64"/>
    </row>
    <row r="29687" spans="4:6">
      <c r="D29687" s="63"/>
      <c r="F29687" s="64"/>
    </row>
    <row r="29688" spans="4:6">
      <c r="D29688" s="63"/>
      <c r="F29688" s="64"/>
    </row>
    <row r="29689" spans="4:6">
      <c r="D29689" s="63"/>
      <c r="F29689" s="64"/>
    </row>
    <row r="29690" spans="4:6">
      <c r="D29690" s="63"/>
      <c r="F29690" s="64"/>
    </row>
    <row r="29691" spans="4:6">
      <c r="D29691" s="63"/>
      <c r="F29691" s="64"/>
    </row>
    <row r="29692" spans="4:6">
      <c r="D29692" s="63"/>
      <c r="F29692" s="64"/>
    </row>
    <row r="29693" spans="4:6">
      <c r="D29693" s="63"/>
      <c r="F29693" s="64"/>
    </row>
    <row r="29694" spans="4:6">
      <c r="D29694" s="63"/>
      <c r="F29694" s="64"/>
    </row>
    <row r="29695" spans="4:6">
      <c r="D29695" s="63"/>
      <c r="F29695" s="64"/>
    </row>
    <row r="29696" spans="4:6">
      <c r="D29696" s="63"/>
      <c r="F29696" s="64"/>
    </row>
    <row r="29697" spans="4:6">
      <c r="D29697" s="63"/>
      <c r="F29697" s="64"/>
    </row>
    <row r="29698" spans="4:6">
      <c r="D29698" s="63"/>
      <c r="F29698" s="64"/>
    </row>
    <row r="29699" spans="4:6">
      <c r="D29699" s="63"/>
      <c r="F29699" s="64"/>
    </row>
    <row r="29700" spans="4:6">
      <c r="D29700" s="63"/>
      <c r="F29700" s="64"/>
    </row>
    <row r="29701" spans="4:6">
      <c r="D29701" s="63"/>
      <c r="F29701" s="64"/>
    </row>
    <row r="29702" spans="4:6">
      <c r="D29702" s="63"/>
      <c r="F29702" s="64"/>
    </row>
    <row r="29703" spans="4:6">
      <c r="D29703" s="63"/>
      <c r="F29703" s="64"/>
    </row>
    <row r="29704" spans="4:6">
      <c r="D29704" s="63"/>
      <c r="F29704" s="64"/>
    </row>
    <row r="29705" spans="4:6">
      <c r="D29705" s="63"/>
      <c r="F29705" s="64"/>
    </row>
    <row r="29706" spans="4:6">
      <c r="D29706" s="63"/>
      <c r="F29706" s="64"/>
    </row>
    <row r="29707" spans="4:6">
      <c r="D29707" s="63"/>
      <c r="F29707" s="64"/>
    </row>
    <row r="29708" spans="4:6">
      <c r="D29708" s="63"/>
      <c r="F29708" s="64"/>
    </row>
    <row r="29709" spans="4:6">
      <c r="D29709" s="63"/>
      <c r="F29709" s="64"/>
    </row>
    <row r="29710" spans="4:6">
      <c r="D29710" s="63"/>
      <c r="F29710" s="64"/>
    </row>
    <row r="29711" spans="4:6">
      <c r="D29711" s="63"/>
      <c r="F29711" s="64"/>
    </row>
    <row r="29712" spans="4:6">
      <c r="D29712" s="63"/>
      <c r="F29712" s="64"/>
    </row>
    <row r="29713" spans="4:6">
      <c r="D29713" s="63"/>
      <c r="F29713" s="64"/>
    </row>
    <row r="29714" spans="4:6">
      <c r="D29714" s="63"/>
      <c r="F29714" s="64"/>
    </row>
    <row r="29715" spans="4:6">
      <c r="D29715" s="63"/>
      <c r="F29715" s="64"/>
    </row>
    <row r="29716" spans="4:6">
      <c r="D29716" s="63"/>
      <c r="F29716" s="64"/>
    </row>
    <row r="29717" spans="4:6">
      <c r="D29717" s="63"/>
      <c r="F29717" s="64"/>
    </row>
    <row r="29718" spans="4:6">
      <c r="D29718" s="63"/>
      <c r="F29718" s="64"/>
    </row>
    <row r="29719" spans="4:6">
      <c r="D29719" s="63"/>
      <c r="F29719" s="64"/>
    </row>
    <row r="29720" spans="4:6">
      <c r="D29720" s="63"/>
      <c r="F29720" s="64"/>
    </row>
    <row r="29721" spans="4:6">
      <c r="D29721" s="63"/>
      <c r="F29721" s="64"/>
    </row>
    <row r="29722" spans="4:6">
      <c r="D29722" s="63"/>
      <c r="F29722" s="64"/>
    </row>
    <row r="29723" spans="4:6">
      <c r="D29723" s="63"/>
      <c r="F29723" s="64"/>
    </row>
    <row r="29724" spans="4:6">
      <c r="D29724" s="63"/>
      <c r="F29724" s="64"/>
    </row>
    <row r="29725" spans="4:6">
      <c r="D29725" s="63"/>
      <c r="F29725" s="64"/>
    </row>
    <row r="29726" spans="4:6">
      <c r="D29726" s="63"/>
      <c r="F29726" s="64"/>
    </row>
    <row r="29727" spans="4:6">
      <c r="D29727" s="63"/>
      <c r="F29727" s="64"/>
    </row>
    <row r="29728" spans="4:6">
      <c r="D29728" s="63"/>
      <c r="F29728" s="64"/>
    </row>
    <row r="29729" spans="4:6">
      <c r="D29729" s="63"/>
      <c r="F29729" s="64"/>
    </row>
    <row r="29730" spans="4:6">
      <c r="D29730" s="63"/>
      <c r="F29730" s="64"/>
    </row>
    <row r="29731" spans="4:6">
      <c r="D29731" s="63"/>
      <c r="F29731" s="64"/>
    </row>
    <row r="29732" spans="4:6">
      <c r="D29732" s="63"/>
      <c r="F29732" s="64"/>
    </row>
    <row r="29733" spans="4:6">
      <c r="D29733" s="63"/>
      <c r="F29733" s="64"/>
    </row>
    <row r="29734" spans="4:6">
      <c r="D29734" s="63"/>
      <c r="F29734" s="64"/>
    </row>
    <row r="29735" spans="4:6">
      <c r="D29735" s="63"/>
      <c r="F29735" s="64"/>
    </row>
    <row r="29736" spans="4:6">
      <c r="D29736" s="63"/>
      <c r="F29736" s="64"/>
    </row>
    <row r="29737" spans="4:6">
      <c r="D29737" s="63"/>
      <c r="F29737" s="64"/>
    </row>
    <row r="29738" spans="4:6">
      <c r="D29738" s="63"/>
      <c r="F29738" s="64"/>
    </row>
    <row r="29739" spans="4:6">
      <c r="D29739" s="63"/>
      <c r="F29739" s="64"/>
    </row>
    <row r="29740" spans="4:6">
      <c r="D29740" s="63"/>
      <c r="F29740" s="64"/>
    </row>
    <row r="29741" spans="4:6">
      <c r="D29741" s="63"/>
      <c r="F29741" s="64"/>
    </row>
    <row r="29742" spans="4:6">
      <c r="D29742" s="63"/>
      <c r="F29742" s="64"/>
    </row>
    <row r="29743" spans="4:6">
      <c r="D29743" s="63"/>
      <c r="F29743" s="64"/>
    </row>
    <row r="29744" spans="4:6">
      <c r="D29744" s="63"/>
      <c r="F29744" s="64"/>
    </row>
    <row r="29745" spans="4:6">
      <c r="D29745" s="63"/>
      <c r="F29745" s="64"/>
    </row>
    <row r="29746" spans="4:6">
      <c r="D29746" s="63"/>
      <c r="F29746" s="64"/>
    </row>
    <row r="29747" spans="4:6">
      <c r="D29747" s="63"/>
      <c r="F29747" s="64"/>
    </row>
    <row r="29748" spans="4:6">
      <c r="D29748" s="63"/>
      <c r="F29748" s="64"/>
    </row>
    <row r="29749" spans="4:6">
      <c r="D29749" s="63"/>
      <c r="F29749" s="64"/>
    </row>
    <row r="29750" spans="4:6">
      <c r="D29750" s="63"/>
      <c r="F29750" s="64"/>
    </row>
    <row r="29751" spans="4:6">
      <c r="D29751" s="63"/>
      <c r="F29751" s="64"/>
    </row>
    <row r="29752" spans="4:6">
      <c r="D29752" s="63"/>
      <c r="F29752" s="64"/>
    </row>
    <row r="29753" spans="4:6">
      <c r="D29753" s="63"/>
      <c r="F29753" s="64"/>
    </row>
    <row r="29754" spans="4:6">
      <c r="D29754" s="63"/>
      <c r="F29754" s="64"/>
    </row>
    <row r="29755" spans="4:6">
      <c r="D29755" s="63"/>
      <c r="F29755" s="64"/>
    </row>
    <row r="29756" spans="4:6">
      <c r="D29756" s="63"/>
      <c r="F29756" s="64"/>
    </row>
    <row r="29757" spans="4:6">
      <c r="D29757" s="63"/>
      <c r="F29757" s="64"/>
    </row>
    <row r="29758" spans="4:6">
      <c r="D29758" s="63"/>
      <c r="F29758" s="64"/>
    </row>
    <row r="29759" spans="4:6">
      <c r="D29759" s="63"/>
      <c r="F29759" s="64"/>
    </row>
    <row r="29760" spans="4:6">
      <c r="D29760" s="63"/>
      <c r="F29760" s="64"/>
    </row>
    <row r="29761" spans="4:6">
      <c r="D29761" s="63"/>
      <c r="F29761" s="64"/>
    </row>
    <row r="29762" spans="4:6">
      <c r="D29762" s="63"/>
      <c r="F29762" s="64"/>
    </row>
    <row r="29763" spans="4:6">
      <c r="D29763" s="63"/>
      <c r="F29763" s="64"/>
    </row>
    <row r="29764" spans="4:6">
      <c r="D29764" s="63"/>
      <c r="F29764" s="64"/>
    </row>
    <row r="29765" spans="4:6">
      <c r="D29765" s="63"/>
      <c r="F29765" s="64"/>
    </row>
    <row r="29766" spans="4:6">
      <c r="D29766" s="63"/>
      <c r="F29766" s="64"/>
    </row>
    <row r="29767" spans="4:6">
      <c r="D29767" s="63"/>
      <c r="F29767" s="64"/>
    </row>
    <row r="29768" spans="4:6">
      <c r="D29768" s="63"/>
      <c r="F29768" s="64"/>
    </row>
    <row r="29769" spans="4:6">
      <c r="D29769" s="63"/>
      <c r="F29769" s="64"/>
    </row>
    <row r="29770" spans="4:6">
      <c r="D29770" s="63"/>
      <c r="F29770" s="64"/>
    </row>
    <row r="29771" spans="4:6">
      <c r="D29771" s="63"/>
      <c r="F29771" s="64"/>
    </row>
    <row r="29772" spans="4:6">
      <c r="D29772" s="63"/>
      <c r="F29772" s="64"/>
    </row>
    <row r="29773" spans="4:6">
      <c r="D29773" s="63"/>
      <c r="F29773" s="64"/>
    </row>
    <row r="29774" spans="4:6">
      <c r="D29774" s="63"/>
      <c r="F29774" s="64"/>
    </row>
    <row r="29775" spans="4:6">
      <c r="D29775" s="63"/>
      <c r="F29775" s="64"/>
    </row>
    <row r="29776" spans="4:6">
      <c r="D29776" s="63"/>
      <c r="F29776" s="64"/>
    </row>
    <row r="29777" spans="4:6">
      <c r="D29777" s="63"/>
      <c r="F29777" s="64"/>
    </row>
    <row r="29778" spans="4:6">
      <c r="D29778" s="63"/>
      <c r="F29778" s="64"/>
    </row>
    <row r="29779" spans="4:6">
      <c r="D29779" s="63"/>
      <c r="F29779" s="64"/>
    </row>
    <row r="29780" spans="4:6">
      <c r="D29780" s="63"/>
      <c r="F29780" s="64"/>
    </row>
    <row r="29781" spans="4:6">
      <c r="D29781" s="63"/>
      <c r="F29781" s="64"/>
    </row>
    <row r="29782" spans="4:6">
      <c r="D29782" s="63"/>
      <c r="F29782" s="64"/>
    </row>
    <row r="29783" spans="4:6">
      <c r="D29783" s="63"/>
      <c r="F29783" s="64"/>
    </row>
    <row r="29784" spans="4:6">
      <c r="D29784" s="63"/>
      <c r="F29784" s="64"/>
    </row>
    <row r="29785" spans="4:6">
      <c r="D29785" s="63"/>
      <c r="F29785" s="64"/>
    </row>
    <row r="29786" spans="4:6">
      <c r="D29786" s="63"/>
      <c r="F29786" s="64"/>
    </row>
    <row r="29787" spans="4:6">
      <c r="D29787" s="63"/>
      <c r="F29787" s="64"/>
    </row>
    <row r="29788" spans="4:6">
      <c r="D29788" s="63"/>
      <c r="F29788" s="64"/>
    </row>
    <row r="29789" spans="4:6">
      <c r="D29789" s="63"/>
      <c r="F29789" s="64"/>
    </row>
    <row r="29790" spans="4:6">
      <c r="D29790" s="63"/>
      <c r="F29790" s="64"/>
    </row>
    <row r="29791" spans="4:6">
      <c r="D29791" s="63"/>
      <c r="F29791" s="64"/>
    </row>
    <row r="29792" spans="4:6">
      <c r="D29792" s="63"/>
      <c r="F29792" s="64"/>
    </row>
    <row r="29793" spans="4:6">
      <c r="D29793" s="63"/>
      <c r="F29793" s="64"/>
    </row>
    <row r="29794" spans="4:6">
      <c r="D29794" s="63"/>
      <c r="F29794" s="64"/>
    </row>
    <row r="29795" spans="4:6">
      <c r="D29795" s="63"/>
      <c r="F29795" s="64"/>
    </row>
    <row r="29796" spans="4:6">
      <c r="D29796" s="63"/>
      <c r="F29796" s="64"/>
    </row>
    <row r="29797" spans="4:6">
      <c r="D29797" s="63"/>
      <c r="F29797" s="64"/>
    </row>
    <row r="29798" spans="4:6">
      <c r="D29798" s="63"/>
      <c r="F29798" s="64"/>
    </row>
    <row r="29799" spans="4:6">
      <c r="D29799" s="63"/>
      <c r="F29799" s="64"/>
    </row>
    <row r="29800" spans="4:6">
      <c r="D29800" s="63"/>
      <c r="F29800" s="64"/>
    </row>
    <row r="29801" spans="4:6">
      <c r="D29801" s="63"/>
      <c r="F29801" s="64"/>
    </row>
    <row r="29802" spans="4:6">
      <c r="D29802" s="63"/>
      <c r="F29802" s="64"/>
    </row>
    <row r="29803" spans="4:6">
      <c r="D29803" s="63"/>
      <c r="F29803" s="64"/>
    </row>
    <row r="29804" spans="4:6">
      <c r="D29804" s="63"/>
      <c r="F29804" s="64"/>
    </row>
    <row r="29805" spans="4:6">
      <c r="D29805" s="63"/>
      <c r="F29805" s="64"/>
    </row>
    <row r="29806" spans="4:6">
      <c r="D29806" s="63"/>
      <c r="F29806" s="64"/>
    </row>
    <row r="29807" spans="4:6">
      <c r="D29807" s="63"/>
      <c r="F29807" s="64"/>
    </row>
    <row r="29808" spans="4:6">
      <c r="D29808" s="63"/>
      <c r="F29808" s="64"/>
    </row>
    <row r="29809" spans="4:6">
      <c r="D29809" s="63"/>
      <c r="F29809" s="64"/>
    </row>
    <row r="29810" spans="4:6">
      <c r="D29810" s="63"/>
      <c r="F29810" s="64"/>
    </row>
    <row r="29811" spans="4:6">
      <c r="D29811" s="63"/>
      <c r="F29811" s="64"/>
    </row>
    <row r="29812" spans="4:6">
      <c r="D29812" s="63"/>
      <c r="F29812" s="64"/>
    </row>
    <row r="29813" spans="4:6">
      <c r="D29813" s="63"/>
      <c r="F29813" s="64"/>
    </row>
    <row r="29814" spans="4:6">
      <c r="D29814" s="63"/>
      <c r="F29814" s="64"/>
    </row>
    <row r="29815" spans="4:6">
      <c r="D29815" s="63"/>
      <c r="F29815" s="64"/>
    </row>
    <row r="29816" spans="4:6">
      <c r="D29816" s="63"/>
      <c r="F29816" s="64"/>
    </row>
    <row r="29817" spans="4:6">
      <c r="D29817" s="63"/>
      <c r="F29817" s="64"/>
    </row>
    <row r="29818" spans="4:6">
      <c r="D29818" s="63"/>
      <c r="F29818" s="64"/>
    </row>
    <row r="29819" spans="4:6">
      <c r="D29819" s="63"/>
      <c r="F29819" s="64"/>
    </row>
    <row r="29820" spans="4:6">
      <c r="D29820" s="63"/>
      <c r="F29820" s="64"/>
    </row>
    <row r="29821" spans="4:6">
      <c r="D29821" s="63"/>
      <c r="F29821" s="64"/>
    </row>
    <row r="29822" spans="4:6">
      <c r="D29822" s="63"/>
      <c r="F29822" s="64"/>
    </row>
    <row r="29823" spans="4:6">
      <c r="D29823" s="63"/>
      <c r="F29823" s="64"/>
    </row>
    <row r="29824" spans="4:6">
      <c r="D29824" s="63"/>
      <c r="F29824" s="64"/>
    </row>
    <row r="29825" spans="4:6">
      <c r="D29825" s="63"/>
      <c r="F29825" s="64"/>
    </row>
    <row r="29826" spans="4:6">
      <c r="D29826" s="63"/>
      <c r="F29826" s="64"/>
    </row>
    <row r="29827" spans="4:6">
      <c r="D29827" s="63"/>
      <c r="F29827" s="64"/>
    </row>
    <row r="29828" spans="4:6">
      <c r="D29828" s="63"/>
      <c r="F29828" s="64"/>
    </row>
    <row r="29829" spans="4:6">
      <c r="D29829" s="63"/>
      <c r="F29829" s="64"/>
    </row>
    <row r="29830" spans="4:6">
      <c r="D29830" s="63"/>
      <c r="F29830" s="64"/>
    </row>
    <row r="29831" spans="4:6">
      <c r="D29831" s="63"/>
      <c r="F29831" s="64"/>
    </row>
    <row r="29832" spans="4:6">
      <c r="D29832" s="63"/>
      <c r="F29832" s="64"/>
    </row>
    <row r="29833" spans="4:6">
      <c r="D29833" s="63"/>
      <c r="F29833" s="64"/>
    </row>
    <row r="29834" spans="4:6">
      <c r="D29834" s="63"/>
      <c r="F29834" s="64"/>
    </row>
    <row r="29835" spans="4:6">
      <c r="D29835" s="63"/>
      <c r="F29835" s="64"/>
    </row>
    <row r="29836" spans="4:6">
      <c r="D29836" s="63"/>
      <c r="F29836" s="64"/>
    </row>
    <row r="29837" spans="4:6">
      <c r="D29837" s="63"/>
      <c r="F29837" s="64"/>
    </row>
    <row r="29838" spans="4:6">
      <c r="D29838" s="63"/>
      <c r="F29838" s="64"/>
    </row>
    <row r="29839" spans="4:6">
      <c r="D29839" s="63"/>
      <c r="F29839" s="64"/>
    </row>
    <row r="29840" spans="4:6">
      <c r="D29840" s="63"/>
      <c r="F29840" s="64"/>
    </row>
    <row r="29841" spans="4:6">
      <c r="D29841" s="63"/>
      <c r="F29841" s="64"/>
    </row>
    <row r="29842" spans="4:6">
      <c r="D29842" s="63"/>
      <c r="F29842" s="64"/>
    </row>
    <row r="29843" spans="4:6">
      <c r="D29843" s="63"/>
      <c r="F29843" s="64"/>
    </row>
    <row r="29844" spans="4:6">
      <c r="D29844" s="63"/>
      <c r="F29844" s="64"/>
    </row>
    <row r="29845" spans="4:6">
      <c r="D29845" s="63"/>
      <c r="F29845" s="64"/>
    </row>
    <row r="29846" spans="4:6">
      <c r="D29846" s="63"/>
      <c r="F29846" s="64"/>
    </row>
    <row r="29847" spans="4:6">
      <c r="D29847" s="63"/>
      <c r="F29847" s="64"/>
    </row>
    <row r="29848" spans="4:6">
      <c r="D29848" s="63"/>
      <c r="F29848" s="64"/>
    </row>
    <row r="29849" spans="4:6">
      <c r="D29849" s="63"/>
      <c r="F29849" s="64"/>
    </row>
    <row r="29850" spans="4:6">
      <c r="D29850" s="63"/>
      <c r="F29850" s="64"/>
    </row>
    <row r="29851" spans="4:6">
      <c r="D29851" s="63"/>
      <c r="F29851" s="64"/>
    </row>
    <row r="29852" spans="4:6">
      <c r="D29852" s="63"/>
      <c r="F29852" s="64"/>
    </row>
    <row r="29853" spans="4:6">
      <c r="D29853" s="63"/>
      <c r="F29853" s="64"/>
    </row>
    <row r="29854" spans="4:6">
      <c r="D29854" s="63"/>
      <c r="F29854" s="64"/>
    </row>
    <row r="29855" spans="4:6">
      <c r="D29855" s="63"/>
      <c r="F29855" s="64"/>
    </row>
    <row r="29856" spans="4:6">
      <c r="D29856" s="63"/>
      <c r="F29856" s="64"/>
    </row>
    <row r="29857" spans="4:6">
      <c r="D29857" s="63"/>
      <c r="F29857" s="64"/>
    </row>
    <row r="29858" spans="4:6">
      <c r="D29858" s="63"/>
      <c r="F29858" s="64"/>
    </row>
    <row r="29859" spans="4:6">
      <c r="D29859" s="63"/>
      <c r="F29859" s="64"/>
    </row>
    <row r="29860" spans="4:6">
      <c r="D29860" s="63"/>
      <c r="F29860" s="64"/>
    </row>
    <row r="29861" spans="4:6">
      <c r="D29861" s="63"/>
      <c r="F29861" s="64"/>
    </row>
    <row r="29862" spans="4:6">
      <c r="D29862" s="63"/>
      <c r="F29862" s="64"/>
    </row>
    <row r="29863" spans="4:6">
      <c r="D29863" s="63"/>
      <c r="F29863" s="64"/>
    </row>
    <row r="29864" spans="4:6">
      <c r="D29864" s="63"/>
      <c r="F29864" s="64"/>
    </row>
    <row r="29865" spans="4:6">
      <c r="D29865" s="63"/>
      <c r="F29865" s="64"/>
    </row>
    <row r="29866" spans="4:6">
      <c r="D29866" s="63"/>
      <c r="F29866" s="64"/>
    </row>
    <row r="29867" spans="4:6">
      <c r="D29867" s="63"/>
      <c r="F29867" s="64"/>
    </row>
    <row r="29868" spans="4:6">
      <c r="D29868" s="63"/>
      <c r="F29868" s="64"/>
    </row>
    <row r="29869" spans="4:6">
      <c r="D29869" s="63"/>
      <c r="F29869" s="64"/>
    </row>
    <row r="29870" spans="4:6">
      <c r="D29870" s="63"/>
      <c r="F29870" s="64"/>
    </row>
    <row r="29871" spans="4:6">
      <c r="D29871" s="63"/>
      <c r="F29871" s="64"/>
    </row>
    <row r="29872" spans="4:6">
      <c r="D29872" s="63"/>
      <c r="F29872" s="64"/>
    </row>
    <row r="29873" spans="4:6">
      <c r="D29873" s="63"/>
      <c r="F29873" s="64"/>
    </row>
    <row r="29874" spans="4:6">
      <c r="D29874" s="63"/>
      <c r="F29874" s="64"/>
    </row>
    <row r="29875" spans="4:6">
      <c r="D29875" s="63"/>
      <c r="F29875" s="64"/>
    </row>
    <row r="29876" spans="4:6">
      <c r="D29876" s="63"/>
      <c r="F29876" s="64"/>
    </row>
    <row r="29877" spans="4:6">
      <c r="D29877" s="63"/>
      <c r="F29877" s="64"/>
    </row>
    <row r="29878" spans="4:6">
      <c r="D29878" s="63"/>
      <c r="F29878" s="64"/>
    </row>
    <row r="29879" spans="4:6">
      <c r="D29879" s="63"/>
      <c r="F29879" s="64"/>
    </row>
    <row r="29880" spans="4:6">
      <c r="D29880" s="63"/>
      <c r="F29880" s="64"/>
    </row>
    <row r="29881" spans="4:6">
      <c r="D29881" s="63"/>
      <c r="F29881" s="64"/>
    </row>
    <row r="29882" spans="4:6">
      <c r="D29882" s="63"/>
      <c r="F29882" s="64"/>
    </row>
    <row r="29883" spans="4:6">
      <c r="D29883" s="63"/>
      <c r="F29883" s="64"/>
    </row>
    <row r="29884" spans="4:6">
      <c r="D29884" s="63"/>
      <c r="F29884" s="64"/>
    </row>
    <row r="29885" spans="4:6">
      <c r="D29885" s="63"/>
      <c r="F29885" s="64"/>
    </row>
    <row r="29886" spans="4:6">
      <c r="D29886" s="63"/>
      <c r="F29886" s="64"/>
    </row>
    <row r="29887" spans="4:6">
      <c r="D29887" s="63"/>
      <c r="F29887" s="64"/>
    </row>
    <row r="29888" spans="4:6">
      <c r="D29888" s="63"/>
      <c r="F29888" s="64"/>
    </row>
    <row r="29889" spans="4:6">
      <c r="D29889" s="63"/>
      <c r="F29889" s="64"/>
    </row>
    <row r="29890" spans="4:6">
      <c r="D29890" s="63"/>
      <c r="F29890" s="64"/>
    </row>
    <row r="29891" spans="4:6">
      <c r="D29891" s="63"/>
      <c r="F29891" s="64"/>
    </row>
    <row r="29892" spans="4:6">
      <c r="D29892" s="63"/>
      <c r="F29892" s="64"/>
    </row>
    <row r="29893" spans="4:6">
      <c r="D29893" s="63"/>
      <c r="F29893" s="64"/>
    </row>
    <row r="29894" spans="4:6">
      <c r="D29894" s="63"/>
      <c r="F29894" s="64"/>
    </row>
    <row r="29895" spans="4:6">
      <c r="D29895" s="63"/>
      <c r="F29895" s="64"/>
    </row>
    <row r="29896" spans="4:6">
      <c r="D29896" s="63"/>
      <c r="F29896" s="64"/>
    </row>
    <row r="29897" spans="4:6">
      <c r="D29897" s="63"/>
      <c r="F29897" s="64"/>
    </row>
    <row r="29898" spans="4:6">
      <c r="D29898" s="63"/>
      <c r="F29898" s="64"/>
    </row>
    <row r="29899" spans="4:6">
      <c r="D29899" s="63"/>
      <c r="F29899" s="64"/>
    </row>
    <row r="29900" spans="4:6">
      <c r="D29900" s="63"/>
      <c r="F29900" s="64"/>
    </row>
    <row r="29901" spans="4:6">
      <c r="D29901" s="63"/>
      <c r="F29901" s="64"/>
    </row>
    <row r="29902" spans="4:6">
      <c r="D29902" s="63"/>
      <c r="F29902" s="64"/>
    </row>
    <row r="29903" spans="4:6">
      <c r="D29903" s="63"/>
      <c r="F29903" s="64"/>
    </row>
    <row r="29904" spans="4:6">
      <c r="D29904" s="63"/>
      <c r="F29904" s="64"/>
    </row>
    <row r="29905" spans="4:6">
      <c r="D29905" s="63"/>
      <c r="F29905" s="64"/>
    </row>
    <row r="29906" spans="4:6">
      <c r="D29906" s="63"/>
      <c r="F29906" s="64"/>
    </row>
    <row r="29907" spans="4:6">
      <c r="D29907" s="63"/>
      <c r="F29907" s="64"/>
    </row>
    <row r="29908" spans="4:6">
      <c r="D29908" s="63"/>
      <c r="F29908" s="64"/>
    </row>
    <row r="29909" spans="4:6">
      <c r="D29909" s="63"/>
      <c r="F29909" s="64"/>
    </row>
    <row r="29910" spans="4:6">
      <c r="D29910" s="63"/>
      <c r="F29910" s="64"/>
    </row>
    <row r="29911" spans="4:6">
      <c r="D29911" s="63"/>
      <c r="F29911" s="64"/>
    </row>
    <row r="29912" spans="4:6">
      <c r="D29912" s="63"/>
      <c r="F29912" s="64"/>
    </row>
    <row r="29913" spans="4:6">
      <c r="D29913" s="63"/>
      <c r="F29913" s="64"/>
    </row>
    <row r="29914" spans="4:6">
      <c r="D29914" s="63"/>
      <c r="F29914" s="64"/>
    </row>
    <row r="29915" spans="4:6">
      <c r="D29915" s="63"/>
      <c r="F29915" s="64"/>
    </row>
    <row r="29916" spans="4:6">
      <c r="D29916" s="63"/>
      <c r="F29916" s="64"/>
    </row>
    <row r="29917" spans="4:6">
      <c r="D29917" s="63"/>
      <c r="F29917" s="64"/>
    </row>
    <row r="29918" spans="4:6">
      <c r="D29918" s="63"/>
      <c r="F29918" s="64"/>
    </row>
    <row r="29919" spans="4:6">
      <c r="D29919" s="63"/>
      <c r="F29919" s="64"/>
    </row>
    <row r="29920" spans="4:6">
      <c r="D29920" s="63"/>
      <c r="F29920" s="64"/>
    </row>
    <row r="29921" spans="4:6">
      <c r="D29921" s="63"/>
      <c r="F29921" s="64"/>
    </row>
    <row r="29922" spans="4:6">
      <c r="D29922" s="63"/>
      <c r="F29922" s="64"/>
    </row>
    <row r="29923" spans="4:6">
      <c r="D29923" s="63"/>
      <c r="F29923" s="64"/>
    </row>
    <row r="29924" spans="4:6">
      <c r="D29924" s="63"/>
      <c r="F29924" s="64"/>
    </row>
    <row r="29925" spans="4:6">
      <c r="D29925" s="63"/>
      <c r="F29925" s="64"/>
    </row>
    <row r="29926" spans="4:6">
      <c r="D29926" s="63"/>
      <c r="F29926" s="64"/>
    </row>
    <row r="29927" spans="4:6">
      <c r="D29927" s="63"/>
      <c r="F29927" s="64"/>
    </row>
    <row r="29928" spans="4:6">
      <c r="D29928" s="63"/>
      <c r="F29928" s="64"/>
    </row>
    <row r="29929" spans="4:6">
      <c r="D29929" s="63"/>
      <c r="F29929" s="64"/>
    </row>
    <row r="29930" spans="4:6">
      <c r="D29930" s="63"/>
      <c r="F29930" s="64"/>
    </row>
    <row r="29931" spans="4:6">
      <c r="D29931" s="63"/>
      <c r="F29931" s="64"/>
    </row>
    <row r="29932" spans="4:6">
      <c r="D29932" s="63"/>
      <c r="F29932" s="64"/>
    </row>
    <row r="29933" spans="4:6">
      <c r="D29933" s="63"/>
      <c r="F29933" s="64"/>
    </row>
    <row r="29934" spans="4:6">
      <c r="D29934" s="63"/>
      <c r="F29934" s="64"/>
    </row>
    <row r="29935" spans="4:6">
      <c r="D29935" s="63"/>
      <c r="F29935" s="64"/>
    </row>
    <row r="29936" spans="4:6">
      <c r="D29936" s="63"/>
      <c r="F29936" s="64"/>
    </row>
    <row r="29937" spans="4:6">
      <c r="D29937" s="63"/>
      <c r="F29937" s="64"/>
    </row>
    <row r="29938" spans="4:6">
      <c r="D29938" s="63"/>
      <c r="F29938" s="64"/>
    </row>
    <row r="29939" spans="4:6">
      <c r="D29939" s="63"/>
      <c r="F29939" s="64"/>
    </row>
    <row r="29940" spans="4:6">
      <c r="D29940" s="63"/>
      <c r="F29940" s="64"/>
    </row>
    <row r="29941" spans="4:6">
      <c r="D29941" s="63"/>
      <c r="F29941" s="64"/>
    </row>
    <row r="29942" spans="4:6">
      <c r="D29942" s="63"/>
      <c r="F29942" s="64"/>
    </row>
    <row r="29943" spans="4:6">
      <c r="D29943" s="63"/>
      <c r="F29943" s="64"/>
    </row>
    <row r="29944" spans="4:6">
      <c r="D29944" s="63"/>
      <c r="F29944" s="64"/>
    </row>
    <row r="29945" spans="4:6">
      <c r="D29945" s="63"/>
      <c r="F29945" s="64"/>
    </row>
    <row r="29946" spans="4:6">
      <c r="D29946" s="63"/>
      <c r="F29946" s="64"/>
    </row>
    <row r="29947" spans="4:6">
      <c r="D29947" s="63"/>
      <c r="F29947" s="64"/>
    </row>
    <row r="29948" spans="4:6">
      <c r="D29948" s="63"/>
      <c r="F29948" s="64"/>
    </row>
    <row r="29949" spans="4:6">
      <c r="D29949" s="63"/>
      <c r="F29949" s="64"/>
    </row>
    <row r="29950" spans="4:6">
      <c r="D29950" s="63"/>
      <c r="F29950" s="64"/>
    </row>
    <row r="29951" spans="4:6">
      <c r="D29951" s="63"/>
      <c r="F29951" s="64"/>
    </row>
    <row r="29952" spans="4:6">
      <c r="D29952" s="63"/>
      <c r="F29952" s="64"/>
    </row>
    <row r="29953" spans="4:6">
      <c r="D29953" s="63"/>
      <c r="F29953" s="64"/>
    </row>
    <row r="29954" spans="4:6">
      <c r="D29954" s="63"/>
      <c r="F29954" s="64"/>
    </row>
    <row r="29955" spans="4:6">
      <c r="D29955" s="63"/>
      <c r="F29955" s="64"/>
    </row>
    <row r="29956" spans="4:6">
      <c r="D29956" s="63"/>
      <c r="F29956" s="64"/>
    </row>
    <row r="29957" spans="4:6">
      <c r="D29957" s="63"/>
      <c r="F29957" s="64"/>
    </row>
    <row r="29958" spans="4:6">
      <c r="D29958" s="63"/>
      <c r="F29958" s="64"/>
    </row>
    <row r="29959" spans="4:6">
      <c r="D29959" s="63"/>
      <c r="F29959" s="64"/>
    </row>
    <row r="29960" spans="4:6">
      <c r="D29960" s="63"/>
      <c r="F29960" s="64"/>
    </row>
    <row r="29961" spans="4:6">
      <c r="D29961" s="63"/>
      <c r="F29961" s="64"/>
    </row>
    <row r="29962" spans="4:6">
      <c r="D29962" s="63"/>
      <c r="F29962" s="64"/>
    </row>
    <row r="29963" spans="4:6">
      <c r="D29963" s="63"/>
      <c r="F29963" s="64"/>
    </row>
    <row r="29964" spans="4:6">
      <c r="D29964" s="63"/>
      <c r="F29964" s="64"/>
    </row>
    <row r="29965" spans="4:6">
      <c r="D29965" s="63"/>
      <c r="F29965" s="64"/>
    </row>
    <row r="29966" spans="4:6">
      <c r="D29966" s="63"/>
      <c r="F29966" s="64"/>
    </row>
    <row r="29967" spans="4:6">
      <c r="D29967" s="63"/>
      <c r="F29967" s="64"/>
    </row>
    <row r="29968" spans="4:6">
      <c r="D29968" s="63"/>
      <c r="F29968" s="64"/>
    </row>
    <row r="29969" spans="4:6">
      <c r="D29969" s="63"/>
      <c r="F29969" s="64"/>
    </row>
    <row r="29970" spans="4:6">
      <c r="D29970" s="63"/>
      <c r="F29970" s="64"/>
    </row>
    <row r="29971" spans="4:6">
      <c r="D29971" s="63"/>
      <c r="F29971" s="64"/>
    </row>
    <row r="29972" spans="4:6">
      <c r="D29972" s="63"/>
      <c r="F29972" s="64"/>
    </row>
    <row r="29973" spans="4:6">
      <c r="D29973" s="63"/>
      <c r="F29973" s="64"/>
    </row>
    <row r="29974" spans="4:6">
      <c r="D29974" s="63"/>
      <c r="F29974" s="64"/>
    </row>
    <row r="29975" spans="4:6">
      <c r="D29975" s="63"/>
      <c r="F29975" s="64"/>
    </row>
    <row r="29976" spans="4:6">
      <c r="D29976" s="63"/>
      <c r="F29976" s="64"/>
    </row>
    <row r="29977" spans="4:6">
      <c r="D29977" s="63"/>
      <c r="F29977" s="64"/>
    </row>
    <row r="29978" spans="4:6">
      <c r="D29978" s="63"/>
      <c r="F29978" s="64"/>
    </row>
    <row r="29979" spans="4:6">
      <c r="D29979" s="63"/>
      <c r="F29979" s="64"/>
    </row>
    <row r="29980" spans="4:6">
      <c r="D29980" s="63"/>
      <c r="F29980" s="64"/>
    </row>
    <row r="29981" spans="4:6">
      <c r="D29981" s="63"/>
      <c r="F29981" s="64"/>
    </row>
    <row r="29982" spans="4:6">
      <c r="D29982" s="63"/>
      <c r="F29982" s="64"/>
    </row>
    <row r="29983" spans="4:6">
      <c r="D29983" s="63"/>
      <c r="F29983" s="64"/>
    </row>
    <row r="29984" spans="4:6">
      <c r="D29984" s="63"/>
      <c r="F29984" s="64"/>
    </row>
    <row r="29985" spans="4:6">
      <c r="D29985" s="63"/>
      <c r="F29985" s="64"/>
    </row>
    <row r="29986" spans="4:6">
      <c r="D29986" s="63"/>
      <c r="F29986" s="64"/>
    </row>
    <row r="29987" spans="4:6">
      <c r="D29987" s="63"/>
      <c r="F29987" s="64"/>
    </row>
    <row r="29988" spans="4:6">
      <c r="D29988" s="63"/>
      <c r="F29988" s="64"/>
    </row>
    <row r="29989" spans="4:6">
      <c r="D29989" s="63"/>
      <c r="F29989" s="64"/>
    </row>
    <row r="29990" spans="4:6">
      <c r="D29990" s="63"/>
      <c r="F29990" s="64"/>
    </row>
    <row r="29991" spans="4:6">
      <c r="D29991" s="63"/>
      <c r="F29991" s="64"/>
    </row>
    <row r="29992" spans="4:6">
      <c r="D29992" s="63"/>
      <c r="F29992" s="64"/>
    </row>
    <row r="29993" spans="4:6">
      <c r="D29993" s="63"/>
      <c r="F29993" s="64"/>
    </row>
    <row r="29994" spans="4:6">
      <c r="D29994" s="63"/>
      <c r="F29994" s="64"/>
    </row>
    <row r="29995" spans="4:6">
      <c r="D29995" s="63"/>
      <c r="F29995" s="64"/>
    </row>
    <row r="29996" spans="4:6">
      <c r="D29996" s="63"/>
      <c r="F29996" s="64"/>
    </row>
    <row r="29997" spans="4:6">
      <c r="D29997" s="63"/>
      <c r="F29997" s="64"/>
    </row>
    <row r="29998" spans="4:6">
      <c r="D29998" s="63"/>
      <c r="F29998" s="64"/>
    </row>
    <row r="29999" spans="4:6">
      <c r="D29999" s="63"/>
      <c r="F29999" s="64"/>
    </row>
    <row r="30000" spans="4:6">
      <c r="D30000" s="63"/>
      <c r="F30000" s="64"/>
    </row>
    <row r="30001" spans="4:6">
      <c r="D30001" s="63"/>
      <c r="F30001" s="64"/>
    </row>
    <row r="30002" spans="4:6">
      <c r="D30002" s="63"/>
      <c r="F30002" s="64"/>
    </row>
    <row r="30003" spans="4:6">
      <c r="D30003" s="63"/>
      <c r="F30003" s="64"/>
    </row>
    <row r="30004" spans="4:6">
      <c r="D30004" s="63"/>
      <c r="F30004" s="64"/>
    </row>
    <row r="30005" spans="4:6">
      <c r="D30005" s="63"/>
      <c r="F30005" s="64"/>
    </row>
    <row r="30006" spans="4:6">
      <c r="D30006" s="63"/>
      <c r="F30006" s="64"/>
    </row>
    <row r="30007" spans="4:6">
      <c r="D30007" s="63"/>
      <c r="F30007" s="64"/>
    </row>
    <row r="30008" spans="4:6">
      <c r="D30008" s="63"/>
      <c r="F30008" s="64"/>
    </row>
    <row r="30009" spans="4:6">
      <c r="D30009" s="63"/>
      <c r="F30009" s="64"/>
    </row>
    <row r="30010" spans="4:6">
      <c r="D30010" s="63"/>
      <c r="F30010" s="64"/>
    </row>
    <row r="30011" spans="4:6">
      <c r="D30011" s="63"/>
      <c r="F30011" s="64"/>
    </row>
    <row r="30012" spans="4:6">
      <c r="D30012" s="63"/>
      <c r="F30012" s="64"/>
    </row>
    <row r="30013" spans="4:6">
      <c r="D30013" s="63"/>
      <c r="F30013" s="64"/>
    </row>
    <row r="30014" spans="4:6">
      <c r="D30014" s="63"/>
      <c r="F30014" s="64"/>
    </row>
    <row r="30015" spans="4:6">
      <c r="D30015" s="63"/>
      <c r="F30015" s="64"/>
    </row>
    <row r="30016" spans="4:6">
      <c r="D30016" s="63"/>
      <c r="F30016" s="64"/>
    </row>
    <row r="30017" spans="4:6">
      <c r="D30017" s="63"/>
      <c r="F30017" s="64"/>
    </row>
    <row r="30018" spans="4:6">
      <c r="D30018" s="63"/>
      <c r="F30018" s="64"/>
    </row>
    <row r="30019" spans="4:6">
      <c r="D30019" s="63"/>
      <c r="F30019" s="64"/>
    </row>
    <row r="30020" spans="4:6">
      <c r="D30020" s="63"/>
      <c r="F30020" s="64"/>
    </row>
    <row r="30021" spans="4:6">
      <c r="D30021" s="63"/>
      <c r="F30021" s="64"/>
    </row>
    <row r="30022" spans="4:6">
      <c r="D30022" s="63"/>
      <c r="F30022" s="64"/>
    </row>
    <row r="30023" spans="4:6">
      <c r="D30023" s="63"/>
      <c r="F30023" s="64"/>
    </row>
    <row r="30024" spans="4:6">
      <c r="D30024" s="63"/>
      <c r="F30024" s="64"/>
    </row>
    <row r="30025" spans="4:6">
      <c r="D30025" s="63"/>
      <c r="F30025" s="64"/>
    </row>
    <row r="30026" spans="4:6">
      <c r="D30026" s="63"/>
      <c r="F30026" s="64"/>
    </row>
    <row r="30027" spans="4:6">
      <c r="D30027" s="63"/>
      <c r="F30027" s="64"/>
    </row>
    <row r="30028" spans="4:6">
      <c r="D30028" s="63"/>
      <c r="F30028" s="64"/>
    </row>
    <row r="30029" spans="4:6">
      <c r="D30029" s="63"/>
      <c r="F30029" s="64"/>
    </row>
    <row r="30030" spans="4:6">
      <c r="D30030" s="63"/>
      <c r="F30030" s="64"/>
    </row>
    <row r="30031" spans="4:6">
      <c r="D30031" s="63"/>
      <c r="F30031" s="64"/>
    </row>
    <row r="30032" spans="4:6">
      <c r="D30032" s="63"/>
      <c r="F30032" s="64"/>
    </row>
    <row r="30033" spans="4:6">
      <c r="D30033" s="63"/>
      <c r="F30033" s="64"/>
    </row>
    <row r="30034" spans="4:6">
      <c r="D30034" s="63"/>
      <c r="F30034" s="64"/>
    </row>
    <row r="30035" spans="4:6">
      <c r="D30035" s="63"/>
      <c r="F30035" s="64"/>
    </row>
    <row r="30036" spans="4:6">
      <c r="D30036" s="63"/>
      <c r="F30036" s="64"/>
    </row>
    <row r="30037" spans="4:6">
      <c r="D30037" s="63"/>
      <c r="F30037" s="64"/>
    </row>
    <row r="30038" spans="4:6">
      <c r="D30038" s="63"/>
      <c r="F30038" s="64"/>
    </row>
    <row r="30039" spans="4:6">
      <c r="D30039" s="63"/>
      <c r="F30039" s="64"/>
    </row>
    <row r="30040" spans="4:6">
      <c r="D30040" s="63"/>
      <c r="F30040" s="64"/>
    </row>
    <row r="30041" spans="4:6">
      <c r="D30041" s="63"/>
      <c r="F30041" s="64"/>
    </row>
    <row r="30042" spans="4:6">
      <c r="D30042" s="63"/>
      <c r="F30042" s="64"/>
    </row>
    <row r="30043" spans="4:6">
      <c r="D30043" s="63"/>
      <c r="F30043" s="64"/>
    </row>
    <row r="30044" spans="4:6">
      <c r="D30044" s="63"/>
      <c r="F30044" s="64"/>
    </row>
    <row r="30045" spans="4:6">
      <c r="D30045" s="63"/>
      <c r="F30045" s="64"/>
    </row>
    <row r="30046" spans="4:6">
      <c r="D30046" s="63"/>
      <c r="F30046" s="64"/>
    </row>
    <row r="30047" spans="4:6">
      <c r="D30047" s="63"/>
      <c r="F30047" s="64"/>
    </row>
    <row r="30048" spans="4:6">
      <c r="D30048" s="63"/>
      <c r="F30048" s="64"/>
    </row>
    <row r="30049" spans="4:6">
      <c r="D30049" s="63"/>
      <c r="F30049" s="64"/>
    </row>
    <row r="30050" spans="4:6">
      <c r="D30050" s="63"/>
      <c r="F30050" s="64"/>
    </row>
    <row r="30051" spans="4:6">
      <c r="D30051" s="63"/>
      <c r="F30051" s="64"/>
    </row>
    <row r="30052" spans="4:6">
      <c r="D30052" s="63"/>
      <c r="F30052" s="64"/>
    </row>
    <row r="30053" spans="4:6">
      <c r="D30053" s="63"/>
      <c r="F30053" s="64"/>
    </row>
    <row r="30054" spans="4:6">
      <c r="D30054" s="63"/>
      <c r="F30054" s="64"/>
    </row>
    <row r="30055" spans="4:6">
      <c r="D30055" s="63"/>
      <c r="F30055" s="64"/>
    </row>
    <row r="30056" spans="4:6">
      <c r="D30056" s="63"/>
      <c r="F30056" s="64"/>
    </row>
    <row r="30057" spans="4:6">
      <c r="D30057" s="63"/>
      <c r="F30057" s="64"/>
    </row>
    <row r="30058" spans="4:6">
      <c r="D30058" s="63"/>
      <c r="F30058" s="64"/>
    </row>
    <row r="30059" spans="4:6">
      <c r="D30059" s="63"/>
      <c r="F30059" s="64"/>
    </row>
    <row r="30060" spans="4:6">
      <c r="D30060" s="63"/>
      <c r="F30060" s="64"/>
    </row>
    <row r="30061" spans="4:6">
      <c r="D30061" s="63"/>
      <c r="F30061" s="64"/>
    </row>
    <row r="30062" spans="4:6">
      <c r="D30062" s="63"/>
      <c r="F30062" s="64"/>
    </row>
    <row r="30063" spans="4:6">
      <c r="D30063" s="63"/>
      <c r="F30063" s="64"/>
    </row>
    <row r="30064" spans="4:6">
      <c r="D30064" s="63"/>
      <c r="F30064" s="64"/>
    </row>
    <row r="30065" spans="4:6">
      <c r="D30065" s="63"/>
      <c r="F30065" s="64"/>
    </row>
    <row r="30066" spans="4:6">
      <c r="D30066" s="63"/>
      <c r="F30066" s="64"/>
    </row>
    <row r="30067" spans="4:6">
      <c r="D30067" s="63"/>
      <c r="F30067" s="64"/>
    </row>
    <row r="30068" spans="4:6">
      <c r="D30068" s="63"/>
      <c r="F30068" s="64"/>
    </row>
    <row r="30069" spans="4:6">
      <c r="D30069" s="63"/>
      <c r="F30069" s="64"/>
    </row>
    <row r="30070" spans="4:6">
      <c r="D30070" s="63"/>
      <c r="F30070" s="64"/>
    </row>
    <row r="30071" spans="4:6">
      <c r="D30071" s="63"/>
      <c r="F30071" s="64"/>
    </row>
    <row r="30072" spans="4:6">
      <c r="D30072" s="63"/>
      <c r="F30072" s="64"/>
    </row>
    <row r="30073" spans="4:6">
      <c r="D30073" s="63"/>
      <c r="F30073" s="64"/>
    </row>
    <row r="30074" spans="4:6">
      <c r="D30074" s="63"/>
      <c r="F30074" s="64"/>
    </row>
    <row r="30075" spans="4:6">
      <c r="D30075" s="63"/>
      <c r="F30075" s="64"/>
    </row>
    <row r="30076" spans="4:6">
      <c r="D30076" s="63"/>
      <c r="F30076" s="64"/>
    </row>
    <row r="30077" spans="4:6">
      <c r="D30077" s="63"/>
      <c r="F30077" s="64"/>
    </row>
    <row r="30078" spans="4:6">
      <c r="D30078" s="63"/>
      <c r="F30078" s="64"/>
    </row>
    <row r="30079" spans="4:6">
      <c r="D30079" s="63"/>
      <c r="F30079" s="64"/>
    </row>
    <row r="30080" spans="4:6">
      <c r="D30080" s="63"/>
      <c r="F30080" s="64"/>
    </row>
    <row r="30081" spans="4:6">
      <c r="D30081" s="63"/>
      <c r="F30081" s="64"/>
    </row>
    <row r="30082" spans="4:6">
      <c r="D30082" s="63"/>
      <c r="F30082" s="64"/>
    </row>
    <row r="30083" spans="4:6">
      <c r="D30083" s="63"/>
      <c r="F30083" s="64"/>
    </row>
    <row r="30084" spans="4:6">
      <c r="D30084" s="63"/>
      <c r="F30084" s="64"/>
    </row>
    <row r="30085" spans="4:6">
      <c r="D30085" s="63"/>
      <c r="F30085" s="64"/>
    </row>
    <row r="30086" spans="4:6">
      <c r="D30086" s="63"/>
      <c r="F30086" s="64"/>
    </row>
    <row r="30087" spans="4:6">
      <c r="D30087" s="63"/>
      <c r="F30087" s="64"/>
    </row>
    <row r="30088" spans="4:6">
      <c r="D30088" s="63"/>
      <c r="F30088" s="64"/>
    </row>
    <row r="30089" spans="4:6">
      <c r="D30089" s="63"/>
      <c r="F30089" s="64"/>
    </row>
    <row r="30090" spans="4:6">
      <c r="D30090" s="63"/>
      <c r="F30090" s="64"/>
    </row>
    <row r="30091" spans="4:6">
      <c r="D30091" s="63"/>
      <c r="F30091" s="64"/>
    </row>
    <row r="30092" spans="4:6">
      <c r="D30092" s="63"/>
      <c r="F30092" s="64"/>
    </row>
    <row r="30093" spans="4:6">
      <c r="D30093" s="63"/>
      <c r="F30093" s="64"/>
    </row>
    <row r="30094" spans="4:6">
      <c r="D30094" s="63"/>
      <c r="F30094" s="64"/>
    </row>
    <row r="30095" spans="4:6">
      <c r="D30095" s="63"/>
      <c r="F30095" s="64"/>
    </row>
    <row r="30096" spans="4:6">
      <c r="D30096" s="63"/>
      <c r="F30096" s="64"/>
    </row>
    <row r="30097" spans="4:6">
      <c r="D30097" s="63"/>
      <c r="F30097" s="64"/>
    </row>
    <row r="30098" spans="4:6">
      <c r="D30098" s="63"/>
      <c r="F30098" s="64"/>
    </row>
    <row r="30099" spans="4:6">
      <c r="D30099" s="63"/>
      <c r="F30099" s="64"/>
    </row>
    <row r="30100" spans="4:6">
      <c r="D30100" s="63"/>
      <c r="F30100" s="64"/>
    </row>
    <row r="30101" spans="4:6">
      <c r="D30101" s="63"/>
      <c r="F30101" s="64"/>
    </row>
    <row r="30102" spans="4:6">
      <c r="D30102" s="63"/>
      <c r="F30102" s="64"/>
    </row>
    <row r="30103" spans="4:6">
      <c r="D30103" s="63"/>
      <c r="F30103" s="64"/>
    </row>
    <row r="30104" spans="4:6">
      <c r="D30104" s="63"/>
      <c r="F30104" s="64"/>
    </row>
    <row r="30105" spans="4:6">
      <c r="D30105" s="63"/>
      <c r="F30105" s="64"/>
    </row>
    <row r="30106" spans="4:6">
      <c r="D30106" s="63"/>
      <c r="F30106" s="64"/>
    </row>
    <row r="30107" spans="4:6">
      <c r="D30107" s="63"/>
      <c r="F30107" s="64"/>
    </row>
    <row r="30108" spans="4:6">
      <c r="D30108" s="63"/>
      <c r="F30108" s="64"/>
    </row>
    <row r="30109" spans="4:6">
      <c r="D30109" s="63"/>
      <c r="F30109" s="64"/>
    </row>
    <row r="30110" spans="4:6">
      <c r="D30110" s="63"/>
      <c r="F30110" s="64"/>
    </row>
    <row r="30111" spans="4:6">
      <c r="D30111" s="63"/>
      <c r="F30111" s="64"/>
    </row>
    <row r="30112" spans="4:6">
      <c r="D30112" s="63"/>
      <c r="F30112" s="64"/>
    </row>
    <row r="30113" spans="4:6">
      <c r="D30113" s="63"/>
      <c r="F30113" s="64"/>
    </row>
    <row r="30114" spans="4:6">
      <c r="D30114" s="63"/>
      <c r="F30114" s="64"/>
    </row>
    <row r="30115" spans="4:6">
      <c r="D30115" s="63"/>
      <c r="F30115" s="64"/>
    </row>
    <row r="30116" spans="4:6">
      <c r="D30116" s="63"/>
      <c r="F30116" s="64"/>
    </row>
    <row r="30117" spans="4:6">
      <c r="D30117" s="63"/>
      <c r="F30117" s="64"/>
    </row>
    <row r="30118" spans="4:6">
      <c r="D30118" s="63"/>
      <c r="F30118" s="64"/>
    </row>
    <row r="30119" spans="4:6">
      <c r="D30119" s="63"/>
      <c r="F30119" s="64"/>
    </row>
    <row r="30120" spans="4:6">
      <c r="D30120" s="63"/>
      <c r="F30120" s="64"/>
    </row>
    <row r="30121" spans="4:6">
      <c r="D30121" s="63"/>
      <c r="F30121" s="64"/>
    </row>
    <row r="30122" spans="4:6">
      <c r="D30122" s="63"/>
      <c r="F30122" s="64"/>
    </row>
    <row r="30123" spans="4:6">
      <c r="D30123" s="63"/>
      <c r="F30123" s="64"/>
    </row>
    <row r="30124" spans="4:6">
      <c r="D30124" s="63"/>
      <c r="F30124" s="64"/>
    </row>
    <row r="30125" spans="4:6">
      <c r="D30125" s="63"/>
      <c r="F30125" s="64"/>
    </row>
    <row r="30126" spans="4:6">
      <c r="D30126" s="63"/>
      <c r="F30126" s="64"/>
    </row>
    <row r="30127" spans="4:6">
      <c r="D30127" s="63"/>
      <c r="F30127" s="64"/>
    </row>
    <row r="30128" spans="4:6">
      <c r="D30128" s="63"/>
      <c r="F30128" s="64"/>
    </row>
    <row r="30129" spans="4:6">
      <c r="D30129" s="63"/>
      <c r="F30129" s="64"/>
    </row>
    <row r="30130" spans="4:6">
      <c r="D30130" s="63"/>
      <c r="F30130" s="64"/>
    </row>
    <row r="30131" spans="4:6">
      <c r="D30131" s="63"/>
      <c r="F30131" s="64"/>
    </row>
    <row r="30132" spans="4:6">
      <c r="D30132" s="63"/>
      <c r="F30132" s="64"/>
    </row>
    <row r="30133" spans="4:6">
      <c r="D30133" s="63"/>
      <c r="F30133" s="64"/>
    </row>
    <row r="30134" spans="4:6">
      <c r="D30134" s="63"/>
      <c r="F30134" s="64"/>
    </row>
    <row r="30135" spans="4:6">
      <c r="D30135" s="63"/>
      <c r="F30135" s="64"/>
    </row>
    <row r="30136" spans="4:6">
      <c r="D30136" s="63"/>
      <c r="F30136" s="64"/>
    </row>
    <row r="30137" spans="4:6">
      <c r="D30137" s="63"/>
      <c r="F30137" s="64"/>
    </row>
    <row r="30138" spans="4:6">
      <c r="D30138" s="63"/>
      <c r="F30138" s="64"/>
    </row>
    <row r="30139" spans="4:6">
      <c r="D30139" s="63"/>
      <c r="F30139" s="64"/>
    </row>
    <row r="30140" spans="4:6">
      <c r="D30140" s="63"/>
      <c r="F30140" s="64"/>
    </row>
    <row r="30141" spans="4:6">
      <c r="D30141" s="63"/>
      <c r="F30141" s="64"/>
    </row>
    <row r="30142" spans="4:6">
      <c r="D30142" s="63"/>
      <c r="F30142" s="64"/>
    </row>
    <row r="30143" spans="4:6">
      <c r="D30143" s="63"/>
      <c r="F30143" s="64"/>
    </row>
    <row r="30144" spans="4:6">
      <c r="D30144" s="63"/>
      <c r="F30144" s="64"/>
    </row>
    <row r="30145" spans="4:6">
      <c r="D30145" s="63"/>
      <c r="F30145" s="64"/>
    </row>
    <row r="30146" spans="4:6">
      <c r="D30146" s="63"/>
      <c r="F30146" s="64"/>
    </row>
    <row r="30147" spans="4:6">
      <c r="D30147" s="63"/>
      <c r="F30147" s="64"/>
    </row>
    <row r="30148" spans="4:6">
      <c r="D30148" s="63"/>
      <c r="F30148" s="64"/>
    </row>
    <row r="30149" spans="4:6">
      <c r="D30149" s="63"/>
      <c r="F30149" s="64"/>
    </row>
    <row r="30150" spans="4:6">
      <c r="D30150" s="63"/>
      <c r="F30150" s="64"/>
    </row>
    <row r="30151" spans="4:6">
      <c r="D30151" s="63"/>
      <c r="F30151" s="64"/>
    </row>
    <row r="30152" spans="4:6">
      <c r="D30152" s="63"/>
      <c r="F30152" s="64"/>
    </row>
    <row r="30153" spans="4:6">
      <c r="D30153" s="63"/>
      <c r="F30153" s="64"/>
    </row>
    <row r="30154" spans="4:6">
      <c r="D30154" s="63"/>
      <c r="F30154" s="64"/>
    </row>
    <row r="30155" spans="4:6">
      <c r="D30155" s="63"/>
      <c r="F30155" s="64"/>
    </row>
    <row r="30156" spans="4:6">
      <c r="D30156" s="63"/>
      <c r="F30156" s="64"/>
    </row>
    <row r="30157" spans="4:6">
      <c r="D30157" s="63"/>
      <c r="F30157" s="64"/>
    </row>
    <row r="30158" spans="4:6">
      <c r="D30158" s="63"/>
      <c r="F30158" s="64"/>
    </row>
    <row r="30159" spans="4:6">
      <c r="D30159" s="63"/>
      <c r="F30159" s="64"/>
    </row>
    <row r="30160" spans="4:6">
      <c r="D30160" s="63"/>
      <c r="F30160" s="64"/>
    </row>
    <row r="30161" spans="4:6">
      <c r="D30161" s="63"/>
      <c r="F30161" s="64"/>
    </row>
    <row r="30162" spans="4:6">
      <c r="D30162" s="63"/>
      <c r="F30162" s="64"/>
    </row>
    <row r="30163" spans="4:6">
      <c r="D30163" s="63"/>
      <c r="F30163" s="64"/>
    </row>
    <row r="30164" spans="4:6">
      <c r="D30164" s="63"/>
      <c r="F30164" s="64"/>
    </row>
    <row r="30165" spans="4:6">
      <c r="D30165" s="63"/>
      <c r="F30165" s="64"/>
    </row>
    <row r="30166" spans="4:6">
      <c r="D30166" s="63"/>
      <c r="F30166" s="64"/>
    </row>
    <row r="30167" spans="4:6">
      <c r="D30167" s="63"/>
      <c r="F30167" s="64"/>
    </row>
    <row r="30168" spans="4:6">
      <c r="D30168" s="63"/>
      <c r="F30168" s="64"/>
    </row>
    <row r="30169" spans="4:6">
      <c r="D30169" s="63"/>
      <c r="F30169" s="64"/>
    </row>
    <row r="30170" spans="4:6">
      <c r="D30170" s="63"/>
      <c r="F30170" s="64"/>
    </row>
    <row r="30171" spans="4:6">
      <c r="D30171" s="63"/>
      <c r="F30171" s="64"/>
    </row>
    <row r="30172" spans="4:6">
      <c r="D30172" s="63"/>
      <c r="F30172" s="64"/>
    </row>
    <row r="30173" spans="4:6">
      <c r="D30173" s="63"/>
      <c r="F30173" s="64"/>
    </row>
    <row r="30174" spans="4:6">
      <c r="D30174" s="63"/>
      <c r="F30174" s="64"/>
    </row>
    <row r="30175" spans="4:6">
      <c r="D30175" s="63"/>
      <c r="F30175" s="64"/>
    </row>
    <row r="30176" spans="4:6">
      <c r="D30176" s="63"/>
      <c r="F30176" s="64"/>
    </row>
    <row r="30177" spans="4:6">
      <c r="D30177" s="63"/>
      <c r="F30177" s="64"/>
    </row>
    <row r="30178" spans="4:6">
      <c r="D30178" s="63"/>
      <c r="F30178" s="64"/>
    </row>
    <row r="30179" spans="4:6">
      <c r="D30179" s="63"/>
      <c r="F30179" s="64"/>
    </row>
    <row r="30180" spans="4:6">
      <c r="D30180" s="63"/>
      <c r="F30180" s="64"/>
    </row>
    <row r="30181" spans="4:6">
      <c r="D30181" s="63"/>
      <c r="F30181" s="64"/>
    </row>
    <row r="30182" spans="4:6">
      <c r="D30182" s="63"/>
      <c r="F30182" s="64"/>
    </row>
    <row r="30183" spans="4:6">
      <c r="D30183" s="63"/>
      <c r="F30183" s="64"/>
    </row>
    <row r="30184" spans="4:6">
      <c r="D30184" s="63"/>
      <c r="F30184" s="64"/>
    </row>
    <row r="30185" spans="4:6">
      <c r="D30185" s="63"/>
      <c r="F30185" s="64"/>
    </row>
    <row r="30186" spans="4:6">
      <c r="D30186" s="63"/>
      <c r="F30186" s="64"/>
    </row>
    <row r="30187" spans="4:6">
      <c r="D30187" s="63"/>
      <c r="F30187" s="64"/>
    </row>
    <row r="30188" spans="4:6">
      <c r="D30188" s="63"/>
      <c r="F30188" s="64"/>
    </row>
    <row r="30189" spans="4:6">
      <c r="D30189" s="63"/>
      <c r="F30189" s="64"/>
    </row>
    <row r="30190" spans="4:6">
      <c r="D30190" s="63"/>
      <c r="F30190" s="64"/>
    </row>
    <row r="30191" spans="4:6">
      <c r="D30191" s="63"/>
      <c r="F30191" s="64"/>
    </row>
    <row r="30192" spans="4:6">
      <c r="D30192" s="63"/>
      <c r="F30192" s="64"/>
    </row>
    <row r="30193" spans="4:6">
      <c r="D30193" s="63"/>
      <c r="F30193" s="64"/>
    </row>
    <row r="30194" spans="4:6">
      <c r="D30194" s="63"/>
      <c r="F30194" s="64"/>
    </row>
    <row r="30195" spans="4:6">
      <c r="D30195" s="63"/>
      <c r="F30195" s="64"/>
    </row>
    <row r="30196" spans="4:6">
      <c r="D30196" s="63"/>
      <c r="F30196" s="64"/>
    </row>
    <row r="30197" spans="4:6">
      <c r="D30197" s="63"/>
      <c r="F30197" s="64"/>
    </row>
    <row r="30198" spans="4:6">
      <c r="D30198" s="63"/>
      <c r="F30198" s="64"/>
    </row>
    <row r="30199" spans="4:6">
      <c r="D30199" s="63"/>
      <c r="F30199" s="64"/>
    </row>
    <row r="30200" spans="4:6">
      <c r="D30200" s="63"/>
      <c r="F30200" s="64"/>
    </row>
    <row r="30201" spans="4:6">
      <c r="D30201" s="63"/>
      <c r="F30201" s="64"/>
    </row>
    <row r="30202" spans="4:6">
      <c r="D30202" s="63"/>
      <c r="F30202" s="64"/>
    </row>
    <row r="30203" spans="4:6">
      <c r="D30203" s="63"/>
      <c r="F30203" s="64"/>
    </row>
    <row r="30204" spans="4:6">
      <c r="D30204" s="63"/>
      <c r="F30204" s="64"/>
    </row>
    <row r="30205" spans="4:6">
      <c r="D30205" s="63"/>
      <c r="F30205" s="64"/>
    </row>
    <row r="30206" spans="4:6">
      <c r="D30206" s="63"/>
      <c r="F30206" s="64"/>
    </row>
    <row r="30207" spans="4:6">
      <c r="D30207" s="63"/>
      <c r="F30207" s="64"/>
    </row>
    <row r="30208" spans="4:6">
      <c r="D30208" s="63"/>
      <c r="F30208" s="64"/>
    </row>
    <row r="30209" spans="4:6">
      <c r="D30209" s="63"/>
      <c r="F30209" s="64"/>
    </row>
    <row r="30210" spans="4:6">
      <c r="D30210" s="63"/>
      <c r="F30210" s="64"/>
    </row>
    <row r="30211" spans="4:6">
      <c r="D30211" s="63"/>
      <c r="F30211" s="64"/>
    </row>
    <row r="30212" spans="4:6">
      <c r="D30212" s="63"/>
      <c r="F30212" s="64"/>
    </row>
    <row r="30213" spans="4:6">
      <c r="D30213" s="63"/>
      <c r="F30213" s="64"/>
    </row>
    <row r="30214" spans="4:6">
      <c r="D30214" s="63"/>
      <c r="F30214" s="64"/>
    </row>
    <row r="30215" spans="4:6">
      <c r="D30215" s="63"/>
      <c r="F30215" s="64"/>
    </row>
    <row r="30216" spans="4:6">
      <c r="D30216" s="63"/>
      <c r="F30216" s="64"/>
    </row>
    <row r="30217" spans="4:6">
      <c r="D30217" s="63"/>
      <c r="F30217" s="64"/>
    </row>
    <row r="30218" spans="4:6">
      <c r="D30218" s="63"/>
      <c r="F30218" s="64"/>
    </row>
    <row r="30219" spans="4:6">
      <c r="D30219" s="63"/>
      <c r="F30219" s="64"/>
    </row>
    <row r="30220" spans="4:6">
      <c r="D30220" s="63"/>
      <c r="F30220" s="64"/>
    </row>
    <row r="30221" spans="4:6">
      <c r="D30221" s="63"/>
      <c r="F30221" s="64"/>
    </row>
    <row r="30222" spans="4:6">
      <c r="D30222" s="63"/>
      <c r="F30222" s="64"/>
    </row>
    <row r="30223" spans="4:6">
      <c r="D30223" s="63"/>
      <c r="F30223" s="64"/>
    </row>
    <row r="30224" spans="4:6">
      <c r="D30224" s="63"/>
      <c r="F30224" s="64"/>
    </row>
    <row r="30225" spans="4:6">
      <c r="D30225" s="63"/>
      <c r="F30225" s="64"/>
    </row>
    <row r="30226" spans="4:6">
      <c r="D30226" s="63"/>
      <c r="F30226" s="64"/>
    </row>
    <row r="30227" spans="4:6">
      <c r="D30227" s="63"/>
      <c r="F30227" s="64"/>
    </row>
    <row r="30228" spans="4:6">
      <c r="D30228" s="63"/>
      <c r="F30228" s="64"/>
    </row>
    <row r="30229" spans="4:6">
      <c r="D30229" s="63"/>
      <c r="F30229" s="64"/>
    </row>
    <row r="30230" spans="4:6">
      <c r="D30230" s="63"/>
      <c r="F30230" s="64"/>
    </row>
    <row r="30231" spans="4:6">
      <c r="D30231" s="63"/>
      <c r="F30231" s="64"/>
    </row>
    <row r="30232" spans="4:6">
      <c r="D30232" s="63"/>
      <c r="F30232" s="64"/>
    </row>
    <row r="30233" spans="4:6">
      <c r="D30233" s="63"/>
      <c r="F30233" s="64"/>
    </row>
    <row r="30234" spans="4:6">
      <c r="D30234" s="63"/>
      <c r="F30234" s="64"/>
    </row>
    <row r="30235" spans="4:6">
      <c r="D30235" s="63"/>
      <c r="F30235" s="64"/>
    </row>
    <row r="30236" spans="4:6">
      <c r="D30236" s="63"/>
      <c r="F30236" s="64"/>
    </row>
    <row r="30237" spans="4:6">
      <c r="D30237" s="63"/>
      <c r="F30237" s="64"/>
    </row>
    <row r="30238" spans="4:6">
      <c r="D30238" s="63"/>
      <c r="F30238" s="64"/>
    </row>
    <row r="30239" spans="4:6">
      <c r="D30239" s="63"/>
      <c r="F30239" s="64"/>
    </row>
    <row r="30240" spans="4:6">
      <c r="D30240" s="63"/>
      <c r="F30240" s="64"/>
    </row>
    <row r="30241" spans="4:6">
      <c r="D30241" s="63"/>
      <c r="F30241" s="64"/>
    </row>
    <row r="30242" spans="4:6">
      <c r="D30242" s="63"/>
      <c r="F30242" s="64"/>
    </row>
    <row r="30243" spans="4:6">
      <c r="D30243" s="63"/>
      <c r="F30243" s="64"/>
    </row>
    <row r="30244" spans="4:6">
      <c r="D30244" s="63"/>
      <c r="F30244" s="64"/>
    </row>
    <row r="30245" spans="4:6">
      <c r="D30245" s="63"/>
      <c r="F30245" s="64"/>
    </row>
    <row r="30246" spans="4:6">
      <c r="D30246" s="63"/>
      <c r="F30246" s="64"/>
    </row>
    <row r="30247" spans="4:6">
      <c r="D30247" s="63"/>
      <c r="F30247" s="64"/>
    </row>
    <row r="30248" spans="4:6">
      <c r="D30248" s="63"/>
      <c r="F30248" s="64"/>
    </row>
    <row r="30249" spans="4:6">
      <c r="D30249" s="63"/>
      <c r="F30249" s="64"/>
    </row>
    <row r="30250" spans="4:6">
      <c r="D30250" s="63"/>
      <c r="F30250" s="64"/>
    </row>
    <row r="30251" spans="4:6">
      <c r="D30251" s="63"/>
      <c r="F30251" s="64"/>
    </row>
    <row r="30252" spans="4:6">
      <c r="D30252" s="63"/>
      <c r="F30252" s="64"/>
    </row>
    <row r="30253" spans="4:6">
      <c r="D30253" s="63"/>
      <c r="F30253" s="64"/>
    </row>
    <row r="30254" spans="4:6">
      <c r="D30254" s="63"/>
      <c r="F30254" s="64"/>
    </row>
    <row r="30255" spans="4:6">
      <c r="D30255" s="63"/>
      <c r="F30255" s="64"/>
    </row>
    <row r="30256" spans="4:6">
      <c r="D30256" s="63"/>
      <c r="F30256" s="64"/>
    </row>
    <row r="30257" spans="4:6">
      <c r="D30257" s="63"/>
      <c r="F30257" s="64"/>
    </row>
    <row r="30258" spans="4:6">
      <c r="D30258" s="63"/>
      <c r="F30258" s="64"/>
    </row>
    <row r="30259" spans="4:6">
      <c r="D30259" s="63"/>
      <c r="F30259" s="64"/>
    </row>
    <row r="30260" spans="4:6">
      <c r="D30260" s="63"/>
      <c r="F30260" s="64"/>
    </row>
    <row r="30261" spans="4:6">
      <c r="D30261" s="63"/>
      <c r="F30261" s="64"/>
    </row>
    <row r="30262" spans="4:6">
      <c r="D30262" s="63"/>
      <c r="F30262" s="64"/>
    </row>
    <row r="30263" spans="4:6">
      <c r="D30263" s="63"/>
      <c r="F30263" s="64"/>
    </row>
    <row r="30264" spans="4:6">
      <c r="D30264" s="63"/>
      <c r="F30264" s="64"/>
    </row>
    <row r="30265" spans="4:6">
      <c r="D30265" s="63"/>
      <c r="F30265" s="64"/>
    </row>
    <row r="30266" spans="4:6">
      <c r="D30266" s="63"/>
      <c r="F30266" s="64"/>
    </row>
    <row r="30267" spans="4:6">
      <c r="D30267" s="63"/>
      <c r="F30267" s="64"/>
    </row>
    <row r="30268" spans="4:6">
      <c r="D30268" s="63"/>
      <c r="F30268" s="64"/>
    </row>
    <row r="30269" spans="4:6">
      <c r="D30269" s="63"/>
      <c r="F30269" s="64"/>
    </row>
    <row r="30270" spans="4:6">
      <c r="D30270" s="63"/>
      <c r="F30270" s="64"/>
    </row>
    <row r="30271" spans="4:6">
      <c r="D30271" s="63"/>
      <c r="F30271" s="64"/>
    </row>
    <row r="30272" spans="4:6">
      <c r="D30272" s="63"/>
      <c r="F30272" s="64"/>
    </row>
    <row r="30273" spans="4:6">
      <c r="D30273" s="63"/>
      <c r="F30273" s="64"/>
    </row>
    <row r="30274" spans="4:6">
      <c r="D30274" s="63"/>
      <c r="F30274" s="64"/>
    </row>
    <row r="30275" spans="4:6">
      <c r="D30275" s="63"/>
      <c r="F30275" s="64"/>
    </row>
    <row r="30276" spans="4:6">
      <c r="D30276" s="63"/>
      <c r="F30276" s="64"/>
    </row>
    <row r="30277" spans="4:6">
      <c r="D30277" s="63"/>
      <c r="F30277" s="64"/>
    </row>
    <row r="30278" spans="4:6">
      <c r="D30278" s="63"/>
      <c r="F30278" s="64"/>
    </row>
    <row r="30279" spans="4:6">
      <c r="D30279" s="63"/>
      <c r="F30279" s="64"/>
    </row>
    <row r="30280" spans="4:6">
      <c r="D30280" s="63"/>
      <c r="F30280" s="64"/>
    </row>
    <row r="30281" spans="4:6">
      <c r="D30281" s="63"/>
      <c r="F30281" s="64"/>
    </row>
    <row r="30282" spans="4:6">
      <c r="D30282" s="63"/>
      <c r="F30282" s="64"/>
    </row>
    <row r="30283" spans="4:6">
      <c r="D30283" s="63"/>
      <c r="F30283" s="64"/>
    </row>
    <row r="30284" spans="4:6">
      <c r="D30284" s="63"/>
      <c r="F30284" s="64"/>
    </row>
    <row r="30285" spans="4:6">
      <c r="D30285" s="63"/>
      <c r="F30285" s="64"/>
    </row>
    <row r="30286" spans="4:6">
      <c r="D30286" s="63"/>
      <c r="F30286" s="64"/>
    </row>
    <row r="30287" spans="4:6">
      <c r="D30287" s="63"/>
      <c r="F30287" s="64"/>
    </row>
    <row r="30288" spans="4:6">
      <c r="D30288" s="63"/>
      <c r="F30288" s="64"/>
    </row>
    <row r="30289" spans="4:6">
      <c r="D30289" s="63"/>
      <c r="F30289" s="64"/>
    </row>
    <row r="30290" spans="4:6">
      <c r="D30290" s="63"/>
      <c r="F30290" s="64"/>
    </row>
    <row r="30291" spans="4:6">
      <c r="D30291" s="63"/>
      <c r="F30291" s="64"/>
    </row>
    <row r="30292" spans="4:6">
      <c r="D30292" s="63"/>
      <c r="F30292" s="64"/>
    </row>
    <row r="30293" spans="4:6">
      <c r="D30293" s="63"/>
      <c r="F30293" s="64"/>
    </row>
    <row r="30294" spans="4:6">
      <c r="D30294" s="63"/>
      <c r="F30294" s="64"/>
    </row>
    <row r="30295" spans="4:6">
      <c r="D30295" s="63"/>
      <c r="F30295" s="64"/>
    </row>
    <row r="30296" spans="4:6">
      <c r="D30296" s="63"/>
      <c r="F30296" s="64"/>
    </row>
    <row r="30297" spans="4:6">
      <c r="D30297" s="63"/>
      <c r="F30297" s="64"/>
    </row>
    <row r="30298" spans="4:6">
      <c r="D30298" s="63"/>
      <c r="F30298" s="64"/>
    </row>
    <row r="30299" spans="4:6">
      <c r="D30299" s="63"/>
      <c r="F30299" s="64"/>
    </row>
    <row r="30300" spans="4:6">
      <c r="D30300" s="63"/>
      <c r="F30300" s="64"/>
    </row>
    <row r="30301" spans="4:6">
      <c r="D30301" s="63"/>
      <c r="F30301" s="64"/>
    </row>
    <row r="30302" spans="4:6">
      <c r="D30302" s="63"/>
      <c r="F30302" s="64"/>
    </row>
    <row r="30303" spans="4:6">
      <c r="D30303" s="63"/>
      <c r="F30303" s="64"/>
    </row>
    <row r="30304" spans="4:6">
      <c r="D30304" s="63"/>
      <c r="F30304" s="64"/>
    </row>
    <row r="30305" spans="4:6">
      <c r="D30305" s="63"/>
      <c r="F30305" s="64"/>
    </row>
    <row r="30306" spans="4:6">
      <c r="D30306" s="63"/>
      <c r="F30306" s="64"/>
    </row>
    <row r="30307" spans="4:6">
      <c r="D30307" s="63"/>
      <c r="F30307" s="64"/>
    </row>
    <row r="30308" spans="4:6">
      <c r="D30308" s="63"/>
      <c r="F30308" s="64"/>
    </row>
    <row r="30309" spans="4:6">
      <c r="D30309" s="63"/>
      <c r="F30309" s="64"/>
    </row>
    <row r="30310" spans="4:6">
      <c r="D30310" s="63"/>
      <c r="F30310" s="64"/>
    </row>
    <row r="30311" spans="4:6">
      <c r="D30311" s="63"/>
      <c r="F30311" s="64"/>
    </row>
    <row r="30312" spans="4:6">
      <c r="D30312" s="63"/>
      <c r="F30312" s="64"/>
    </row>
    <row r="30313" spans="4:6">
      <c r="D30313" s="63"/>
      <c r="F30313" s="64"/>
    </row>
    <row r="30314" spans="4:6">
      <c r="D30314" s="63"/>
      <c r="F30314" s="64"/>
    </row>
    <row r="30315" spans="4:6">
      <c r="D30315" s="63"/>
      <c r="F30315" s="64"/>
    </row>
    <row r="30316" spans="4:6">
      <c r="D30316" s="63"/>
      <c r="F30316" s="64"/>
    </row>
    <row r="30317" spans="4:6">
      <c r="D30317" s="63"/>
      <c r="F30317" s="64"/>
    </row>
    <row r="30318" spans="4:6">
      <c r="D30318" s="63"/>
      <c r="F30318" s="64"/>
    </row>
    <row r="30319" spans="4:6">
      <c r="D30319" s="63"/>
      <c r="F30319" s="64"/>
    </row>
    <row r="30320" spans="4:6">
      <c r="D30320" s="63"/>
      <c r="F30320" s="64"/>
    </row>
    <row r="30321" spans="4:6">
      <c r="D30321" s="63"/>
      <c r="F30321" s="64"/>
    </row>
    <row r="30322" spans="4:6">
      <c r="D30322" s="63"/>
      <c r="F30322" s="64"/>
    </row>
    <row r="30323" spans="4:6">
      <c r="D30323" s="63"/>
      <c r="F30323" s="64"/>
    </row>
    <row r="30324" spans="4:6">
      <c r="D30324" s="63"/>
      <c r="F30324" s="64"/>
    </row>
    <row r="30325" spans="4:6">
      <c r="D30325" s="63"/>
      <c r="F30325" s="64"/>
    </row>
    <row r="30326" spans="4:6">
      <c r="D30326" s="63"/>
      <c r="F30326" s="64"/>
    </row>
    <row r="30327" spans="4:6">
      <c r="D30327" s="63"/>
      <c r="F30327" s="64"/>
    </row>
    <row r="30328" spans="4:6">
      <c r="D30328" s="63"/>
      <c r="F30328" s="64"/>
    </row>
    <row r="30329" spans="4:6">
      <c r="D30329" s="63"/>
      <c r="F30329" s="64"/>
    </row>
    <row r="30330" spans="4:6">
      <c r="D30330" s="63"/>
      <c r="F30330" s="64"/>
    </row>
    <row r="30331" spans="4:6">
      <c r="D30331" s="63"/>
      <c r="F30331" s="64"/>
    </row>
    <row r="30332" spans="4:6">
      <c r="D30332" s="63"/>
      <c r="F30332" s="64"/>
    </row>
    <row r="30333" spans="4:6">
      <c r="D30333" s="63"/>
      <c r="F30333" s="64"/>
    </row>
    <row r="30334" spans="4:6">
      <c r="D30334" s="63"/>
      <c r="F30334" s="64"/>
    </row>
    <row r="30335" spans="4:6">
      <c r="D30335" s="63"/>
      <c r="F30335" s="64"/>
    </row>
    <row r="30336" spans="4:6">
      <c r="D30336" s="63"/>
      <c r="F30336" s="64"/>
    </row>
    <row r="30337" spans="4:6">
      <c r="D30337" s="63"/>
      <c r="F30337" s="64"/>
    </row>
    <row r="30338" spans="4:6">
      <c r="D30338" s="63"/>
      <c r="F30338" s="64"/>
    </row>
    <row r="30339" spans="4:6">
      <c r="D30339" s="63"/>
      <c r="F30339" s="64"/>
    </row>
    <row r="30340" spans="4:6">
      <c r="D30340" s="63"/>
      <c r="F30340" s="64"/>
    </row>
    <row r="30341" spans="4:6">
      <c r="D30341" s="63"/>
      <c r="F30341" s="64"/>
    </row>
    <row r="30342" spans="4:6">
      <c r="D30342" s="63"/>
      <c r="F30342" s="64"/>
    </row>
    <row r="30343" spans="4:6">
      <c r="D30343" s="63"/>
      <c r="F30343" s="64"/>
    </row>
    <row r="30344" spans="4:6">
      <c r="D30344" s="63"/>
      <c r="F30344" s="64"/>
    </row>
    <row r="30345" spans="4:6">
      <c r="D30345" s="63"/>
      <c r="F30345" s="64"/>
    </row>
    <row r="30346" spans="4:6">
      <c r="D30346" s="63"/>
      <c r="F30346" s="64"/>
    </row>
    <row r="30347" spans="4:6">
      <c r="D30347" s="63"/>
      <c r="F30347" s="64"/>
    </row>
    <row r="30348" spans="4:6">
      <c r="D30348" s="63"/>
      <c r="F30348" s="64"/>
    </row>
    <row r="30349" spans="4:6">
      <c r="D30349" s="63"/>
      <c r="F30349" s="64"/>
    </row>
    <row r="30350" spans="4:6">
      <c r="D30350" s="63"/>
      <c r="F30350" s="64"/>
    </row>
    <row r="30351" spans="4:6">
      <c r="D30351" s="63"/>
      <c r="F30351" s="64"/>
    </row>
    <row r="30352" spans="4:6">
      <c r="D30352" s="63"/>
      <c r="F30352" s="64"/>
    </row>
    <row r="30353" spans="4:6">
      <c r="D30353" s="63"/>
      <c r="F30353" s="64"/>
    </row>
    <row r="30354" spans="4:6">
      <c r="D30354" s="63"/>
      <c r="F30354" s="64"/>
    </row>
    <row r="30355" spans="4:6">
      <c r="D30355" s="63"/>
      <c r="F30355" s="64"/>
    </row>
    <row r="30356" spans="4:6">
      <c r="D30356" s="63"/>
      <c r="F30356" s="64"/>
    </row>
    <row r="30357" spans="4:6">
      <c r="D30357" s="63"/>
      <c r="F30357" s="64"/>
    </row>
    <row r="30358" spans="4:6">
      <c r="D30358" s="63"/>
      <c r="F30358" s="64"/>
    </row>
    <row r="30359" spans="4:6">
      <c r="D30359" s="63"/>
      <c r="F30359" s="64"/>
    </row>
    <row r="30360" spans="4:6">
      <c r="D30360" s="63"/>
      <c r="F30360" s="64"/>
    </row>
    <row r="30361" spans="4:6">
      <c r="D30361" s="63"/>
      <c r="F30361" s="64"/>
    </row>
    <row r="30362" spans="4:6">
      <c r="D30362" s="63"/>
      <c r="F30362" s="64"/>
    </row>
    <row r="30363" spans="4:6">
      <c r="D30363" s="63"/>
      <c r="F30363" s="64"/>
    </row>
    <row r="30364" spans="4:6">
      <c r="D30364" s="63"/>
      <c r="F30364" s="64"/>
    </row>
    <row r="30365" spans="4:6">
      <c r="D30365" s="63"/>
      <c r="F30365" s="64"/>
    </row>
    <row r="30366" spans="4:6">
      <c r="D30366" s="63"/>
      <c r="F30366" s="64"/>
    </row>
    <row r="30367" spans="4:6">
      <c r="D30367" s="63"/>
      <c r="F30367" s="64"/>
    </row>
    <row r="30368" spans="4:6">
      <c r="D30368" s="63"/>
      <c r="F30368" s="64"/>
    </row>
    <row r="30369" spans="4:6">
      <c r="D30369" s="63"/>
      <c r="F30369" s="64"/>
    </row>
    <row r="30370" spans="4:6">
      <c r="D30370" s="63"/>
      <c r="F30370" s="64"/>
    </row>
    <row r="30371" spans="4:6">
      <c r="D30371" s="63"/>
      <c r="F30371" s="64"/>
    </row>
    <row r="30372" spans="4:6">
      <c r="D30372" s="63"/>
      <c r="F30372" s="64"/>
    </row>
    <row r="30373" spans="4:6">
      <c r="D30373" s="63"/>
      <c r="F30373" s="64"/>
    </row>
    <row r="30374" spans="4:6">
      <c r="D30374" s="63"/>
      <c r="F30374" s="64"/>
    </row>
    <row r="30375" spans="4:6">
      <c r="D30375" s="63"/>
      <c r="F30375" s="64"/>
    </row>
    <row r="30376" spans="4:6">
      <c r="D30376" s="63"/>
      <c r="F30376" s="64"/>
    </row>
    <row r="30377" spans="4:6">
      <c r="D30377" s="63"/>
      <c r="F30377" s="64"/>
    </row>
    <row r="30378" spans="4:6">
      <c r="D30378" s="63"/>
      <c r="F30378" s="64"/>
    </row>
    <row r="30379" spans="4:6">
      <c r="D30379" s="63"/>
      <c r="F30379" s="64"/>
    </row>
    <row r="30380" spans="4:6">
      <c r="D30380" s="63"/>
      <c r="F30380" s="64"/>
    </row>
    <row r="30381" spans="4:6">
      <c r="D30381" s="63"/>
      <c r="F30381" s="64"/>
    </row>
    <row r="30382" spans="4:6">
      <c r="D30382" s="63"/>
      <c r="F30382" s="64"/>
    </row>
    <row r="30383" spans="4:6">
      <c r="D30383" s="63"/>
      <c r="F30383" s="64"/>
    </row>
    <row r="30384" spans="4:6">
      <c r="D30384" s="63"/>
      <c r="F30384" s="64"/>
    </row>
    <row r="30385" spans="4:6">
      <c r="D30385" s="63"/>
      <c r="F30385" s="64"/>
    </row>
    <row r="30386" spans="4:6">
      <c r="D30386" s="63"/>
      <c r="F30386" s="64"/>
    </row>
    <row r="30387" spans="4:6">
      <c r="D30387" s="63"/>
      <c r="F30387" s="64"/>
    </row>
    <row r="30388" spans="4:6">
      <c r="D30388" s="63"/>
      <c r="F30388" s="64"/>
    </row>
    <row r="30389" spans="4:6">
      <c r="D30389" s="63"/>
      <c r="F30389" s="64"/>
    </row>
    <row r="30390" spans="4:6">
      <c r="D30390" s="63"/>
      <c r="F30390" s="64"/>
    </row>
    <row r="30391" spans="4:6">
      <c r="D30391" s="63"/>
      <c r="F30391" s="64"/>
    </row>
    <row r="30392" spans="4:6">
      <c r="D30392" s="63"/>
      <c r="F30392" s="64"/>
    </row>
    <row r="30393" spans="4:6">
      <c r="D30393" s="63"/>
      <c r="F30393" s="64"/>
    </row>
    <row r="30394" spans="4:6">
      <c r="D30394" s="63"/>
      <c r="F30394" s="64"/>
    </row>
    <row r="30395" spans="4:6">
      <c r="D30395" s="63"/>
      <c r="F30395" s="64"/>
    </row>
    <row r="30396" spans="4:6">
      <c r="D30396" s="63"/>
      <c r="F30396" s="64"/>
    </row>
    <row r="30397" spans="4:6">
      <c r="D30397" s="63"/>
      <c r="F30397" s="64"/>
    </row>
    <row r="30398" spans="4:6">
      <c r="D30398" s="63"/>
      <c r="F30398" s="64"/>
    </row>
    <row r="30399" spans="4:6">
      <c r="D30399" s="63"/>
      <c r="F30399" s="64"/>
    </row>
    <row r="30400" spans="4:6">
      <c r="D30400" s="63"/>
      <c r="F30400" s="64"/>
    </row>
    <row r="30401" spans="4:6">
      <c r="D30401" s="63"/>
      <c r="F30401" s="64"/>
    </row>
    <row r="30402" spans="4:6">
      <c r="D30402" s="63"/>
      <c r="F30402" s="64"/>
    </row>
    <row r="30403" spans="4:6">
      <c r="D30403" s="63"/>
      <c r="F30403" s="64"/>
    </row>
    <row r="30404" spans="4:6">
      <c r="D30404" s="63"/>
      <c r="F30404" s="64"/>
    </row>
    <row r="30405" spans="4:6">
      <c r="D30405" s="63"/>
      <c r="F30405" s="64"/>
    </row>
    <row r="30406" spans="4:6">
      <c r="D30406" s="63"/>
      <c r="F30406" s="64"/>
    </row>
    <row r="30407" spans="4:6">
      <c r="D30407" s="63"/>
      <c r="F30407" s="64"/>
    </row>
    <row r="30408" spans="4:6">
      <c r="D30408" s="63"/>
      <c r="F30408" s="64"/>
    </row>
    <row r="30409" spans="4:6">
      <c r="D30409" s="63"/>
      <c r="F30409" s="64"/>
    </row>
    <row r="30410" spans="4:6">
      <c r="D30410" s="63"/>
      <c r="F30410" s="64"/>
    </row>
    <row r="30411" spans="4:6">
      <c r="D30411" s="63"/>
      <c r="F30411" s="64"/>
    </row>
    <row r="30412" spans="4:6">
      <c r="D30412" s="63"/>
      <c r="F30412" s="64"/>
    </row>
    <row r="30413" spans="4:6">
      <c r="D30413" s="63"/>
      <c r="F30413" s="64"/>
    </row>
    <row r="30414" spans="4:6">
      <c r="D30414" s="63"/>
      <c r="F30414" s="64"/>
    </row>
    <row r="30415" spans="4:6">
      <c r="D30415" s="63"/>
      <c r="F30415" s="64"/>
    </row>
    <row r="30416" spans="4:6">
      <c r="D30416" s="63"/>
      <c r="F30416" s="64"/>
    </row>
    <row r="30417" spans="4:6">
      <c r="D30417" s="63"/>
      <c r="F30417" s="64"/>
    </row>
    <row r="30418" spans="4:6">
      <c r="D30418" s="63"/>
      <c r="F30418" s="64"/>
    </row>
    <row r="30419" spans="4:6">
      <c r="D30419" s="63"/>
      <c r="F30419" s="64"/>
    </row>
    <row r="30420" spans="4:6">
      <c r="D30420" s="63"/>
      <c r="F30420" s="64"/>
    </row>
    <row r="30421" spans="4:6">
      <c r="D30421" s="63"/>
      <c r="F30421" s="64"/>
    </row>
    <row r="30422" spans="4:6">
      <c r="D30422" s="63"/>
      <c r="F30422" s="64"/>
    </row>
    <row r="30423" spans="4:6">
      <c r="D30423" s="63"/>
      <c r="F30423" s="64"/>
    </row>
    <row r="30424" spans="4:6">
      <c r="D30424" s="63"/>
      <c r="F30424" s="64"/>
    </row>
    <row r="30425" spans="4:6">
      <c r="D30425" s="63"/>
      <c r="F30425" s="64"/>
    </row>
    <row r="30426" spans="4:6">
      <c r="D30426" s="63"/>
      <c r="F30426" s="64"/>
    </row>
    <row r="30427" spans="4:6">
      <c r="D30427" s="63"/>
      <c r="F30427" s="64"/>
    </row>
    <row r="30428" spans="4:6">
      <c r="D30428" s="63"/>
      <c r="F30428" s="64"/>
    </row>
    <row r="30429" spans="4:6">
      <c r="D30429" s="63"/>
      <c r="F30429" s="64"/>
    </row>
    <row r="30430" spans="4:6">
      <c r="D30430" s="63"/>
      <c r="F30430" s="64"/>
    </row>
    <row r="30431" spans="4:6">
      <c r="D30431" s="63"/>
      <c r="F30431" s="64"/>
    </row>
    <row r="30432" spans="4:6">
      <c r="D30432" s="63"/>
      <c r="F30432" s="64"/>
    </row>
    <row r="30433" spans="4:6">
      <c r="D30433" s="63"/>
      <c r="F30433" s="64"/>
    </row>
    <row r="30434" spans="4:6">
      <c r="D30434" s="63"/>
      <c r="F30434" s="64"/>
    </row>
    <row r="30435" spans="4:6">
      <c r="D30435" s="63"/>
      <c r="F30435" s="64"/>
    </row>
    <row r="30436" spans="4:6">
      <c r="D30436" s="63"/>
      <c r="F30436" s="64"/>
    </row>
    <row r="30437" spans="4:6">
      <c r="D30437" s="63"/>
      <c r="F30437" s="64"/>
    </row>
    <row r="30438" spans="4:6">
      <c r="D30438" s="63"/>
      <c r="F30438" s="64"/>
    </row>
    <row r="30439" spans="4:6">
      <c r="D30439" s="63"/>
      <c r="F30439" s="64"/>
    </row>
    <row r="30440" spans="4:6">
      <c r="D30440" s="63"/>
      <c r="F30440" s="64"/>
    </row>
    <row r="30441" spans="4:6">
      <c r="D30441" s="63"/>
      <c r="F30441" s="64"/>
    </row>
    <row r="30442" spans="4:6">
      <c r="D30442" s="63"/>
      <c r="F30442" s="64"/>
    </row>
    <row r="30443" spans="4:6">
      <c r="D30443" s="63"/>
      <c r="F30443" s="64"/>
    </row>
    <row r="30444" spans="4:6">
      <c r="D30444" s="63"/>
      <c r="F30444" s="64"/>
    </row>
    <row r="30445" spans="4:6">
      <c r="D30445" s="63"/>
      <c r="F30445" s="64"/>
    </row>
    <row r="30446" spans="4:6">
      <c r="D30446" s="63"/>
      <c r="F30446" s="64"/>
    </row>
    <row r="30447" spans="4:6">
      <c r="D30447" s="63"/>
      <c r="F30447" s="64"/>
    </row>
    <row r="30448" spans="4:6">
      <c r="D30448" s="63"/>
      <c r="F30448" s="64"/>
    </row>
    <row r="30449" spans="4:6">
      <c r="D30449" s="63"/>
      <c r="F30449" s="64"/>
    </row>
    <row r="30450" spans="4:6">
      <c r="D30450" s="63"/>
      <c r="F30450" s="64"/>
    </row>
    <row r="30451" spans="4:6">
      <c r="D30451" s="63"/>
      <c r="F30451" s="64"/>
    </row>
    <row r="30452" spans="4:6">
      <c r="D30452" s="63"/>
      <c r="F30452" s="64"/>
    </row>
    <row r="30453" spans="4:6">
      <c r="D30453" s="63"/>
      <c r="F30453" s="64"/>
    </row>
    <row r="30454" spans="4:6">
      <c r="D30454" s="63"/>
      <c r="F30454" s="64"/>
    </row>
    <row r="30455" spans="4:6">
      <c r="D30455" s="63"/>
      <c r="F30455" s="64"/>
    </row>
    <row r="30456" spans="4:6">
      <c r="D30456" s="63"/>
      <c r="F30456" s="64"/>
    </row>
    <row r="30457" spans="4:6">
      <c r="D30457" s="63"/>
      <c r="F30457" s="64"/>
    </row>
    <row r="30458" spans="4:6">
      <c r="D30458" s="63"/>
      <c r="F30458" s="64"/>
    </row>
    <row r="30459" spans="4:6">
      <c r="D30459" s="63"/>
      <c r="F30459" s="64"/>
    </row>
    <row r="30460" spans="4:6">
      <c r="D30460" s="63"/>
      <c r="F30460" s="64"/>
    </row>
    <row r="30461" spans="4:6">
      <c r="D30461" s="63"/>
      <c r="F30461" s="64"/>
    </row>
    <row r="30462" spans="4:6">
      <c r="D30462" s="63"/>
      <c r="F30462" s="64"/>
    </row>
    <row r="30463" spans="4:6">
      <c r="D30463" s="63"/>
      <c r="F30463" s="64"/>
    </row>
    <row r="30464" spans="4:6">
      <c r="D30464" s="63"/>
      <c r="F30464" s="64"/>
    </row>
    <row r="30465" spans="4:6">
      <c r="D30465" s="63"/>
      <c r="F30465" s="64"/>
    </row>
    <row r="30466" spans="4:6">
      <c r="D30466" s="63"/>
      <c r="F30466" s="64"/>
    </row>
    <row r="30467" spans="4:6">
      <c r="D30467" s="63"/>
      <c r="F30467" s="64"/>
    </row>
    <row r="30468" spans="4:6">
      <c r="D30468" s="63"/>
      <c r="F30468" s="64"/>
    </row>
    <row r="30469" spans="4:6">
      <c r="D30469" s="63"/>
      <c r="F30469" s="64"/>
    </row>
    <row r="30470" spans="4:6">
      <c r="D30470" s="63"/>
      <c r="F30470" s="64"/>
    </row>
    <row r="30471" spans="4:6">
      <c r="D30471" s="63"/>
      <c r="F30471" s="64"/>
    </row>
    <row r="30472" spans="4:6">
      <c r="D30472" s="63"/>
      <c r="F30472" s="64"/>
    </row>
    <row r="30473" spans="4:6">
      <c r="D30473" s="63"/>
      <c r="F30473" s="64"/>
    </row>
    <row r="30474" spans="4:6">
      <c r="D30474" s="63"/>
      <c r="F30474" s="64"/>
    </row>
    <row r="30475" spans="4:6">
      <c r="D30475" s="63"/>
      <c r="F30475" s="64"/>
    </row>
    <row r="30476" spans="4:6">
      <c r="D30476" s="63"/>
      <c r="F30476" s="64"/>
    </row>
    <row r="30477" spans="4:6">
      <c r="D30477" s="63"/>
      <c r="F30477" s="64"/>
    </row>
    <row r="30478" spans="4:6">
      <c r="D30478" s="63"/>
      <c r="F30478" s="64"/>
    </row>
    <row r="30479" spans="4:6">
      <c r="D30479" s="63"/>
      <c r="F30479" s="64"/>
    </row>
    <row r="30480" spans="4:6">
      <c r="D30480" s="63"/>
      <c r="F30480" s="64"/>
    </row>
    <row r="30481" spans="4:6">
      <c r="D30481" s="63"/>
      <c r="F30481" s="64"/>
    </row>
    <row r="30482" spans="4:6">
      <c r="D30482" s="63"/>
      <c r="F30482" s="64"/>
    </row>
    <row r="30483" spans="4:6">
      <c r="D30483" s="63"/>
      <c r="F30483" s="64"/>
    </row>
    <row r="30484" spans="4:6">
      <c r="D30484" s="63"/>
      <c r="F30484" s="64"/>
    </row>
    <row r="30485" spans="4:6">
      <c r="D30485" s="63"/>
      <c r="F30485" s="64"/>
    </row>
    <row r="30486" spans="4:6">
      <c r="D30486" s="63"/>
      <c r="F30486" s="64"/>
    </row>
    <row r="30487" spans="4:6">
      <c r="D30487" s="63"/>
      <c r="F30487" s="64"/>
    </row>
    <row r="30488" spans="4:6">
      <c r="D30488" s="63"/>
      <c r="F30488" s="64"/>
    </row>
    <row r="30489" spans="4:6">
      <c r="D30489" s="63"/>
      <c r="F30489" s="64"/>
    </row>
    <row r="30490" spans="4:6">
      <c r="D30490" s="63"/>
      <c r="F30490" s="64"/>
    </row>
    <row r="30491" spans="4:6">
      <c r="D30491" s="63"/>
      <c r="F30491" s="64"/>
    </row>
    <row r="30492" spans="4:6">
      <c r="D30492" s="63"/>
      <c r="F30492" s="64"/>
    </row>
    <row r="30493" spans="4:6">
      <c r="D30493" s="63"/>
      <c r="F30493" s="64"/>
    </row>
    <row r="30494" spans="4:6">
      <c r="D30494" s="63"/>
      <c r="F30494" s="64"/>
    </row>
    <row r="30495" spans="4:6">
      <c r="D30495" s="63"/>
      <c r="F30495" s="64"/>
    </row>
    <row r="30496" spans="4:6">
      <c r="D30496" s="63"/>
      <c r="F30496" s="64"/>
    </row>
    <row r="30497" spans="4:6">
      <c r="D30497" s="63"/>
      <c r="F30497" s="64"/>
    </row>
    <row r="30498" spans="4:6">
      <c r="D30498" s="63"/>
      <c r="F30498" s="64"/>
    </row>
    <row r="30499" spans="4:6">
      <c r="D30499" s="63"/>
      <c r="F30499" s="64"/>
    </row>
    <row r="30500" spans="4:6">
      <c r="D30500" s="63"/>
      <c r="F30500" s="64"/>
    </row>
    <row r="30501" spans="4:6">
      <c r="D30501" s="63"/>
      <c r="F30501" s="64"/>
    </row>
    <row r="30502" spans="4:6">
      <c r="D30502" s="63"/>
      <c r="F30502" s="64"/>
    </row>
    <row r="30503" spans="4:6">
      <c r="D30503" s="63"/>
      <c r="F30503" s="64"/>
    </row>
    <row r="30504" spans="4:6">
      <c r="D30504" s="63"/>
      <c r="F30504" s="64"/>
    </row>
    <row r="30505" spans="4:6">
      <c r="D30505" s="63"/>
      <c r="F30505" s="64"/>
    </row>
    <row r="30506" spans="4:6">
      <c r="D30506" s="63"/>
      <c r="F30506" s="64"/>
    </row>
    <row r="30507" spans="4:6">
      <c r="D30507" s="63"/>
      <c r="F30507" s="64"/>
    </row>
    <row r="30508" spans="4:6">
      <c r="D30508" s="63"/>
      <c r="F30508" s="64"/>
    </row>
    <row r="30509" spans="4:6">
      <c r="D30509" s="63"/>
      <c r="F30509" s="64"/>
    </row>
    <row r="30510" spans="4:6">
      <c r="D30510" s="63"/>
      <c r="F30510" s="64"/>
    </row>
    <row r="30511" spans="4:6">
      <c r="D30511" s="63"/>
      <c r="F30511" s="64"/>
    </row>
    <row r="30512" spans="4:6">
      <c r="D30512" s="63"/>
      <c r="F30512" s="64"/>
    </row>
    <row r="30513" spans="4:6">
      <c r="D30513" s="63"/>
      <c r="F30513" s="64"/>
    </row>
    <row r="30514" spans="4:6">
      <c r="D30514" s="63"/>
      <c r="F30514" s="64"/>
    </row>
    <row r="30515" spans="4:6">
      <c r="D30515" s="63"/>
      <c r="F30515" s="64"/>
    </row>
    <row r="30516" spans="4:6">
      <c r="D30516" s="63"/>
      <c r="F30516" s="64"/>
    </row>
    <row r="30517" spans="4:6">
      <c r="D30517" s="63"/>
      <c r="F30517" s="64"/>
    </row>
    <row r="30518" spans="4:6">
      <c r="D30518" s="63"/>
      <c r="F30518" s="64"/>
    </row>
    <row r="30519" spans="4:6">
      <c r="D30519" s="63"/>
      <c r="F30519" s="64"/>
    </row>
    <row r="30520" spans="4:6">
      <c r="D30520" s="63"/>
      <c r="F30520" s="64"/>
    </row>
    <row r="30521" spans="4:6">
      <c r="D30521" s="63"/>
      <c r="F30521" s="64"/>
    </row>
    <row r="30522" spans="4:6">
      <c r="D30522" s="63"/>
      <c r="F30522" s="64"/>
    </row>
    <row r="30523" spans="4:6">
      <c r="D30523" s="63"/>
      <c r="F30523" s="64"/>
    </row>
    <row r="30524" spans="4:6">
      <c r="D30524" s="63"/>
      <c r="F30524" s="64"/>
    </row>
    <row r="30525" spans="4:6">
      <c r="D30525" s="63"/>
      <c r="F30525" s="64"/>
    </row>
    <row r="30526" spans="4:6">
      <c r="D30526" s="63"/>
      <c r="F30526" s="64"/>
    </row>
    <row r="30527" spans="4:6">
      <c r="D30527" s="63"/>
      <c r="F30527" s="64"/>
    </row>
    <row r="30528" spans="4:6">
      <c r="D30528" s="63"/>
      <c r="F30528" s="64"/>
    </row>
    <row r="30529" spans="4:6">
      <c r="D30529" s="63"/>
      <c r="F30529" s="64"/>
    </row>
    <row r="30530" spans="4:6">
      <c r="D30530" s="63"/>
      <c r="F30530" s="64"/>
    </row>
    <row r="30531" spans="4:6">
      <c r="D30531" s="63"/>
      <c r="F30531" s="64"/>
    </row>
    <row r="30532" spans="4:6">
      <c r="D30532" s="63"/>
      <c r="F30532" s="64"/>
    </row>
    <row r="30533" spans="4:6">
      <c r="D30533" s="63"/>
      <c r="F30533" s="64"/>
    </row>
    <row r="30534" spans="4:6">
      <c r="D30534" s="63"/>
      <c r="F30534" s="64"/>
    </row>
    <row r="30535" spans="4:6">
      <c r="D30535" s="63"/>
      <c r="F30535" s="64"/>
    </row>
    <row r="30536" spans="4:6">
      <c r="D30536" s="63"/>
      <c r="F30536" s="64"/>
    </row>
    <row r="30537" spans="4:6">
      <c r="D30537" s="63"/>
      <c r="F30537" s="64"/>
    </row>
    <row r="30538" spans="4:6">
      <c r="D30538" s="63"/>
      <c r="F30538" s="64"/>
    </row>
    <row r="30539" spans="4:6">
      <c r="D30539" s="63"/>
      <c r="F30539" s="64"/>
    </row>
    <row r="30540" spans="4:6">
      <c r="D30540" s="63"/>
      <c r="F30540" s="64"/>
    </row>
    <row r="30541" spans="4:6">
      <c r="D30541" s="63"/>
      <c r="F30541" s="64"/>
    </row>
    <row r="30542" spans="4:6">
      <c r="D30542" s="63"/>
      <c r="F30542" s="64"/>
    </row>
    <row r="30543" spans="4:6">
      <c r="D30543" s="63"/>
      <c r="F30543" s="64"/>
    </row>
    <row r="30544" spans="4:6">
      <c r="D30544" s="63"/>
      <c r="F30544" s="64"/>
    </row>
    <row r="30545" spans="4:6">
      <c r="D30545" s="63"/>
      <c r="F30545" s="64"/>
    </row>
    <row r="30546" spans="4:6">
      <c r="D30546" s="63"/>
      <c r="F30546" s="64"/>
    </row>
    <row r="30547" spans="4:6">
      <c r="D30547" s="63"/>
      <c r="F30547" s="64"/>
    </row>
    <row r="30548" spans="4:6">
      <c r="D30548" s="63"/>
      <c r="F30548" s="64"/>
    </row>
    <row r="30549" spans="4:6">
      <c r="D30549" s="63"/>
      <c r="F30549" s="64"/>
    </row>
    <row r="30550" spans="4:6">
      <c r="D30550" s="63"/>
      <c r="F30550" s="64"/>
    </row>
    <row r="30551" spans="4:6">
      <c r="D30551" s="63"/>
      <c r="F30551" s="64"/>
    </row>
    <row r="30552" spans="4:6">
      <c r="D30552" s="63"/>
      <c r="F30552" s="64"/>
    </row>
    <row r="30553" spans="4:6">
      <c r="D30553" s="63"/>
      <c r="F30553" s="64"/>
    </row>
    <row r="30554" spans="4:6">
      <c r="D30554" s="63"/>
      <c r="F30554" s="64"/>
    </row>
    <row r="30555" spans="4:6">
      <c r="D30555" s="63"/>
      <c r="F30555" s="64"/>
    </row>
    <row r="30556" spans="4:6">
      <c r="D30556" s="63"/>
      <c r="F30556" s="64"/>
    </row>
    <row r="30557" spans="4:6">
      <c r="D30557" s="63"/>
      <c r="F30557" s="64"/>
    </row>
    <row r="30558" spans="4:6">
      <c r="D30558" s="63"/>
      <c r="F30558" s="64"/>
    </row>
    <row r="30559" spans="4:6">
      <c r="D30559" s="63"/>
      <c r="F30559" s="64"/>
    </row>
    <row r="30560" spans="4:6">
      <c r="D30560" s="63"/>
      <c r="F30560" s="64"/>
    </row>
    <row r="30561" spans="4:6">
      <c r="D30561" s="63"/>
      <c r="F30561" s="64"/>
    </row>
    <row r="30562" spans="4:6">
      <c r="D30562" s="63"/>
      <c r="F30562" s="64"/>
    </row>
    <row r="30563" spans="4:6">
      <c r="D30563" s="63"/>
      <c r="F30563" s="64"/>
    </row>
    <row r="30564" spans="4:6">
      <c r="D30564" s="63"/>
      <c r="F30564" s="64"/>
    </row>
    <row r="30565" spans="4:6">
      <c r="D30565" s="63"/>
      <c r="F30565" s="64"/>
    </row>
    <row r="30566" spans="4:6">
      <c r="D30566" s="63"/>
      <c r="F30566" s="64"/>
    </row>
    <row r="30567" spans="4:6">
      <c r="D30567" s="63"/>
      <c r="F30567" s="64"/>
    </row>
    <row r="30568" spans="4:6">
      <c r="D30568" s="63"/>
      <c r="F30568" s="64"/>
    </row>
    <row r="30569" spans="4:6">
      <c r="D30569" s="63"/>
      <c r="F30569" s="64"/>
    </row>
    <row r="30570" spans="4:6">
      <c r="D30570" s="63"/>
      <c r="F30570" s="64"/>
    </row>
    <row r="30571" spans="4:6">
      <c r="D30571" s="63"/>
      <c r="F30571" s="64"/>
    </row>
    <row r="30572" spans="4:6">
      <c r="D30572" s="63"/>
      <c r="F30572" s="64"/>
    </row>
    <row r="30573" spans="4:6">
      <c r="D30573" s="63"/>
      <c r="F30573" s="64"/>
    </row>
    <row r="30574" spans="4:6">
      <c r="D30574" s="63"/>
      <c r="F30574" s="64"/>
    </row>
    <row r="30575" spans="4:6">
      <c r="D30575" s="63"/>
      <c r="F30575" s="64"/>
    </row>
    <row r="30576" spans="4:6">
      <c r="D30576" s="63"/>
      <c r="F30576" s="64"/>
    </row>
    <row r="30577" spans="4:6">
      <c r="D30577" s="63"/>
      <c r="F30577" s="64"/>
    </row>
    <row r="30578" spans="4:6">
      <c r="D30578" s="63"/>
      <c r="F30578" s="64"/>
    </row>
    <row r="30579" spans="4:6">
      <c r="D30579" s="63"/>
      <c r="F30579" s="64"/>
    </row>
    <row r="30580" spans="4:6">
      <c r="D30580" s="63"/>
      <c r="F30580" s="64"/>
    </row>
    <row r="30581" spans="4:6">
      <c r="D30581" s="63"/>
      <c r="F30581" s="64"/>
    </row>
    <row r="30582" spans="4:6">
      <c r="D30582" s="63"/>
      <c r="F30582" s="64"/>
    </row>
    <row r="30583" spans="4:6">
      <c r="D30583" s="63"/>
      <c r="F30583" s="64"/>
    </row>
    <row r="30584" spans="4:6">
      <c r="D30584" s="63"/>
      <c r="F30584" s="64"/>
    </row>
    <row r="30585" spans="4:6">
      <c r="D30585" s="63"/>
      <c r="F30585" s="64"/>
    </row>
    <row r="30586" spans="4:6">
      <c r="D30586" s="63"/>
      <c r="F30586" s="64"/>
    </row>
    <row r="30587" spans="4:6">
      <c r="D30587" s="63"/>
      <c r="F30587" s="64"/>
    </row>
    <row r="30588" spans="4:6">
      <c r="D30588" s="63"/>
      <c r="F30588" s="64"/>
    </row>
    <row r="30589" spans="4:6">
      <c r="D30589" s="63"/>
      <c r="F30589" s="64"/>
    </row>
    <row r="30590" spans="4:6">
      <c r="D30590" s="63"/>
      <c r="F30590" s="64"/>
    </row>
    <row r="30591" spans="4:6">
      <c r="D30591" s="63"/>
      <c r="F30591" s="64"/>
    </row>
    <row r="30592" spans="4:6">
      <c r="D30592" s="63"/>
      <c r="F30592" s="64"/>
    </row>
    <row r="30593" spans="4:6">
      <c r="D30593" s="63"/>
      <c r="F30593" s="64"/>
    </row>
    <row r="30594" spans="4:6">
      <c r="D30594" s="63"/>
      <c r="F30594" s="64"/>
    </row>
    <row r="30595" spans="4:6">
      <c r="D30595" s="63"/>
      <c r="F30595" s="64"/>
    </row>
    <row r="30596" spans="4:6">
      <c r="D30596" s="63"/>
      <c r="F30596" s="64"/>
    </row>
    <row r="30597" spans="4:6">
      <c r="D30597" s="63"/>
      <c r="F30597" s="64"/>
    </row>
    <row r="30598" spans="4:6">
      <c r="D30598" s="63"/>
      <c r="F30598" s="64"/>
    </row>
    <row r="30599" spans="4:6">
      <c r="D30599" s="63"/>
      <c r="F30599" s="64"/>
    </row>
    <row r="30600" spans="4:6">
      <c r="D30600" s="63"/>
      <c r="F30600" s="64"/>
    </row>
    <row r="30601" spans="4:6">
      <c r="D30601" s="63"/>
      <c r="F30601" s="64"/>
    </row>
    <row r="30602" spans="4:6">
      <c r="D30602" s="63"/>
      <c r="F30602" s="64"/>
    </row>
    <row r="30603" spans="4:6">
      <c r="D30603" s="63"/>
      <c r="F30603" s="64"/>
    </row>
    <row r="30604" spans="4:6">
      <c r="D30604" s="63"/>
      <c r="F30604" s="64"/>
    </row>
    <row r="30605" spans="4:6">
      <c r="D30605" s="63"/>
      <c r="F30605" s="64"/>
    </row>
    <row r="30606" spans="4:6">
      <c r="D30606" s="63"/>
      <c r="F30606" s="64"/>
    </row>
    <row r="30607" spans="4:6">
      <c r="D30607" s="63"/>
      <c r="F30607" s="64"/>
    </row>
    <row r="30608" spans="4:6">
      <c r="D30608" s="63"/>
      <c r="F30608" s="64"/>
    </row>
    <row r="30609" spans="4:6">
      <c r="D30609" s="63"/>
      <c r="F30609" s="64"/>
    </row>
    <row r="30610" spans="4:6">
      <c r="D30610" s="63"/>
      <c r="F30610" s="64"/>
    </row>
    <row r="30611" spans="4:6">
      <c r="D30611" s="63"/>
      <c r="F30611" s="64"/>
    </row>
    <row r="30612" spans="4:6">
      <c r="D30612" s="63"/>
      <c r="F30612" s="64"/>
    </row>
    <row r="30613" spans="4:6">
      <c r="D30613" s="63"/>
      <c r="F30613" s="64"/>
    </row>
    <row r="30614" spans="4:6">
      <c r="D30614" s="63"/>
      <c r="F30614" s="64"/>
    </row>
    <row r="30615" spans="4:6">
      <c r="D30615" s="63"/>
      <c r="F30615" s="64"/>
    </row>
    <row r="30616" spans="4:6">
      <c r="D30616" s="63"/>
      <c r="F30616" s="64"/>
    </row>
    <row r="30617" spans="4:6">
      <c r="D30617" s="63"/>
      <c r="F30617" s="64"/>
    </row>
    <row r="30618" spans="4:6">
      <c r="D30618" s="63"/>
      <c r="F30618" s="64"/>
    </row>
    <row r="30619" spans="4:6">
      <c r="D30619" s="63"/>
      <c r="F30619" s="64"/>
    </row>
    <row r="30620" spans="4:6">
      <c r="D30620" s="63"/>
      <c r="F30620" s="64"/>
    </row>
    <row r="30621" spans="4:6">
      <c r="D30621" s="63"/>
      <c r="F30621" s="64"/>
    </row>
    <row r="30622" spans="4:6">
      <c r="D30622" s="63"/>
      <c r="F30622" s="64"/>
    </row>
    <row r="30623" spans="4:6">
      <c r="D30623" s="63"/>
      <c r="F30623" s="64"/>
    </row>
    <row r="30624" spans="4:6">
      <c r="D30624" s="63"/>
      <c r="F30624" s="64"/>
    </row>
    <row r="30625" spans="4:6">
      <c r="D30625" s="63"/>
      <c r="F30625" s="64"/>
    </row>
    <row r="30626" spans="4:6">
      <c r="D30626" s="63"/>
      <c r="F30626" s="64"/>
    </row>
    <row r="30627" spans="4:6">
      <c r="D30627" s="63"/>
      <c r="F30627" s="64"/>
    </row>
    <row r="30628" spans="4:6">
      <c r="D30628" s="63"/>
      <c r="F30628" s="64"/>
    </row>
    <row r="30629" spans="4:6">
      <c r="D30629" s="63"/>
      <c r="F30629" s="64"/>
    </row>
    <row r="30630" spans="4:6">
      <c r="D30630" s="63"/>
      <c r="F30630" s="64"/>
    </row>
    <row r="30631" spans="4:6">
      <c r="D30631" s="63"/>
      <c r="F30631" s="64"/>
    </row>
    <row r="30632" spans="4:6">
      <c r="D30632" s="63"/>
      <c r="F30632" s="64"/>
    </row>
    <row r="30633" spans="4:6">
      <c r="D30633" s="63"/>
      <c r="F30633" s="64"/>
    </row>
    <row r="30634" spans="4:6">
      <c r="D30634" s="63"/>
      <c r="F30634" s="64"/>
    </row>
    <row r="30635" spans="4:6">
      <c r="D30635" s="63"/>
      <c r="F30635" s="64"/>
    </row>
    <row r="30636" spans="4:6">
      <c r="D30636" s="63"/>
      <c r="F30636" s="64"/>
    </row>
    <row r="30637" spans="4:6">
      <c r="D30637" s="63"/>
      <c r="F30637" s="64"/>
    </row>
    <row r="30638" spans="4:6">
      <c r="D30638" s="63"/>
      <c r="F30638" s="64"/>
    </row>
    <row r="30639" spans="4:6">
      <c r="D30639" s="63"/>
      <c r="F30639" s="64"/>
    </row>
    <row r="30640" spans="4:6">
      <c r="D30640" s="63"/>
      <c r="F30640" s="64"/>
    </row>
    <row r="30641" spans="4:6">
      <c r="D30641" s="63"/>
      <c r="F30641" s="64"/>
    </row>
    <row r="30642" spans="4:6">
      <c r="D30642" s="63"/>
      <c r="F30642" s="64"/>
    </row>
    <row r="30643" spans="4:6">
      <c r="D30643" s="63"/>
      <c r="F30643" s="64"/>
    </row>
    <row r="30644" spans="4:6">
      <c r="D30644" s="63"/>
      <c r="F30644" s="64"/>
    </row>
    <row r="30645" spans="4:6">
      <c r="D30645" s="63"/>
      <c r="F30645" s="64"/>
    </row>
    <row r="30646" spans="4:6">
      <c r="D30646" s="63"/>
      <c r="F30646" s="64"/>
    </row>
    <row r="30647" spans="4:6">
      <c r="D30647" s="63"/>
      <c r="F30647" s="64"/>
    </row>
    <row r="30648" spans="4:6">
      <c r="D30648" s="63"/>
      <c r="F30648" s="64"/>
    </row>
    <row r="30649" spans="4:6">
      <c r="D30649" s="63"/>
      <c r="F30649" s="64"/>
    </row>
    <row r="30650" spans="4:6">
      <c r="D30650" s="63"/>
      <c r="F30650" s="64"/>
    </row>
    <row r="30651" spans="4:6">
      <c r="D30651" s="63"/>
      <c r="F30651" s="64"/>
    </row>
    <row r="30652" spans="4:6">
      <c r="D30652" s="63"/>
      <c r="F30652" s="64"/>
    </row>
    <row r="30653" spans="4:6">
      <c r="D30653" s="63"/>
      <c r="F30653" s="64"/>
    </row>
    <row r="30654" spans="4:6">
      <c r="D30654" s="63"/>
      <c r="F30654" s="64"/>
    </row>
    <row r="30655" spans="4:6">
      <c r="D30655" s="63"/>
      <c r="F30655" s="64"/>
    </row>
    <row r="30656" spans="4:6">
      <c r="D30656" s="63"/>
      <c r="F30656" s="64"/>
    </row>
    <row r="30657" spans="4:6">
      <c r="D30657" s="63"/>
      <c r="F30657" s="64"/>
    </row>
    <row r="30658" spans="4:6">
      <c r="D30658" s="63"/>
      <c r="F30658" s="64"/>
    </row>
    <row r="30659" spans="4:6">
      <c r="D30659" s="63"/>
      <c r="F30659" s="64"/>
    </row>
    <row r="30660" spans="4:6">
      <c r="D30660" s="63"/>
      <c r="F30660" s="64"/>
    </row>
    <row r="30661" spans="4:6">
      <c r="D30661" s="63"/>
      <c r="F30661" s="64"/>
    </row>
    <row r="30662" spans="4:6">
      <c r="D30662" s="63"/>
      <c r="F30662" s="64"/>
    </row>
    <row r="30663" spans="4:6">
      <c r="D30663" s="63"/>
      <c r="F30663" s="64"/>
    </row>
    <row r="30664" spans="4:6">
      <c r="D30664" s="63"/>
      <c r="F30664" s="64"/>
    </row>
    <row r="30665" spans="4:6">
      <c r="D30665" s="63"/>
      <c r="F30665" s="64"/>
    </row>
    <row r="30666" spans="4:6">
      <c r="D30666" s="63"/>
      <c r="F30666" s="64"/>
    </row>
    <row r="30667" spans="4:6">
      <c r="D30667" s="63"/>
      <c r="F30667" s="64"/>
    </row>
    <row r="30668" spans="4:6">
      <c r="D30668" s="63"/>
      <c r="F30668" s="64"/>
    </row>
    <row r="30669" spans="4:6">
      <c r="D30669" s="63"/>
      <c r="F30669" s="64"/>
    </row>
    <row r="30670" spans="4:6">
      <c r="D30670" s="63"/>
      <c r="F30670" s="64"/>
    </row>
    <row r="30671" spans="4:6">
      <c r="D30671" s="63"/>
      <c r="F30671" s="64"/>
    </row>
    <row r="30672" spans="4:6">
      <c r="D30672" s="63"/>
      <c r="F30672" s="64"/>
    </row>
    <row r="30673" spans="4:6">
      <c r="D30673" s="63"/>
      <c r="F30673" s="64"/>
    </row>
    <row r="30674" spans="4:6">
      <c r="D30674" s="63"/>
      <c r="F30674" s="64"/>
    </row>
    <row r="30675" spans="4:6">
      <c r="D30675" s="63"/>
      <c r="F30675" s="64"/>
    </row>
    <row r="30676" spans="4:6">
      <c r="D30676" s="63"/>
      <c r="F30676" s="64"/>
    </row>
    <row r="30677" spans="4:6">
      <c r="D30677" s="63"/>
      <c r="F30677" s="64"/>
    </row>
    <row r="30678" spans="4:6">
      <c r="D30678" s="63"/>
      <c r="F30678" s="64"/>
    </row>
    <row r="30679" spans="4:6">
      <c r="D30679" s="63"/>
      <c r="F30679" s="64"/>
    </row>
    <row r="30680" spans="4:6">
      <c r="D30680" s="63"/>
      <c r="F30680" s="64"/>
    </row>
    <row r="30681" spans="4:6">
      <c r="D30681" s="63"/>
      <c r="F30681" s="64"/>
    </row>
    <row r="30682" spans="4:6">
      <c r="D30682" s="63"/>
      <c r="F30682" s="64"/>
    </row>
    <row r="30683" spans="4:6">
      <c r="D30683" s="63"/>
      <c r="F30683" s="64"/>
    </row>
    <row r="30684" spans="4:6">
      <c r="D30684" s="63"/>
      <c r="F30684" s="64"/>
    </row>
    <row r="30685" spans="4:6">
      <c r="D30685" s="63"/>
      <c r="F30685" s="64"/>
    </row>
    <row r="30686" spans="4:6">
      <c r="D30686" s="63"/>
      <c r="F30686" s="64"/>
    </row>
    <row r="30687" spans="4:6">
      <c r="D30687" s="63"/>
      <c r="F30687" s="64"/>
    </row>
    <row r="30688" spans="4:6">
      <c r="D30688" s="63"/>
      <c r="F30688" s="64"/>
    </row>
    <row r="30689" spans="4:6">
      <c r="D30689" s="63"/>
      <c r="F30689" s="64"/>
    </row>
    <row r="30690" spans="4:6">
      <c r="D30690" s="63"/>
      <c r="F30690" s="64"/>
    </row>
    <row r="30691" spans="4:6">
      <c r="D30691" s="63"/>
      <c r="F30691" s="64"/>
    </row>
    <row r="30692" spans="4:6">
      <c r="D30692" s="63"/>
      <c r="F30692" s="64"/>
    </row>
    <row r="30693" spans="4:6">
      <c r="D30693" s="63"/>
      <c r="F30693" s="64"/>
    </row>
    <row r="30694" spans="4:6">
      <c r="D30694" s="63"/>
      <c r="F30694" s="64"/>
    </row>
    <row r="30695" spans="4:6">
      <c r="D30695" s="63"/>
      <c r="F30695" s="64"/>
    </row>
    <row r="30696" spans="4:6">
      <c r="D30696" s="63"/>
      <c r="F30696" s="64"/>
    </row>
    <row r="30697" spans="4:6">
      <c r="D30697" s="63"/>
      <c r="F30697" s="64"/>
    </row>
    <row r="30698" spans="4:6">
      <c r="D30698" s="63"/>
      <c r="F30698" s="64"/>
    </row>
    <row r="30699" spans="4:6">
      <c r="D30699" s="63"/>
      <c r="F30699" s="64"/>
    </row>
    <row r="30700" spans="4:6">
      <c r="D30700" s="63"/>
      <c r="F30700" s="64"/>
    </row>
    <row r="30701" spans="4:6">
      <c r="D30701" s="63"/>
      <c r="F30701" s="64"/>
    </row>
    <row r="30702" spans="4:6">
      <c r="D30702" s="63"/>
      <c r="F30702" s="64"/>
    </row>
    <row r="30703" spans="4:6">
      <c r="D30703" s="63"/>
      <c r="F30703" s="64"/>
    </row>
    <row r="30704" spans="4:6">
      <c r="D30704" s="63"/>
      <c r="F30704" s="64"/>
    </row>
    <row r="30705" spans="4:6">
      <c r="D30705" s="63"/>
      <c r="F30705" s="64"/>
    </row>
    <row r="30706" spans="4:6">
      <c r="D30706" s="63"/>
      <c r="F30706" s="64"/>
    </row>
    <row r="30707" spans="4:6">
      <c r="D30707" s="63"/>
      <c r="F30707" s="64"/>
    </row>
    <row r="30708" spans="4:6">
      <c r="D30708" s="63"/>
      <c r="F30708" s="64"/>
    </row>
    <row r="30709" spans="4:6">
      <c r="D30709" s="63"/>
      <c r="F30709" s="64"/>
    </row>
    <row r="30710" spans="4:6">
      <c r="D30710" s="63"/>
      <c r="F30710" s="64"/>
    </row>
    <row r="30711" spans="4:6">
      <c r="D30711" s="63"/>
      <c r="F30711" s="64"/>
    </row>
    <row r="30712" spans="4:6">
      <c r="D30712" s="63"/>
      <c r="F30712" s="64"/>
    </row>
    <row r="30713" spans="4:6">
      <c r="D30713" s="63"/>
      <c r="F30713" s="64"/>
    </row>
    <row r="30714" spans="4:6">
      <c r="D30714" s="63"/>
      <c r="F30714" s="64"/>
    </row>
    <row r="30715" spans="4:6">
      <c r="D30715" s="63"/>
      <c r="F30715" s="64"/>
    </row>
    <row r="30716" spans="4:6">
      <c r="D30716" s="63"/>
      <c r="F30716" s="64"/>
    </row>
    <row r="30717" spans="4:6">
      <c r="D30717" s="63"/>
      <c r="F30717" s="64"/>
    </row>
    <row r="30718" spans="4:6">
      <c r="D30718" s="63"/>
      <c r="F30718" s="64"/>
    </row>
    <row r="30719" spans="4:6">
      <c r="D30719" s="63"/>
      <c r="F30719" s="64"/>
    </row>
    <row r="30720" spans="4:6">
      <c r="D30720" s="63"/>
      <c r="F30720" s="64"/>
    </row>
    <row r="30721" spans="4:6">
      <c r="D30721" s="63"/>
      <c r="F30721" s="64"/>
    </row>
    <row r="30722" spans="4:6">
      <c r="D30722" s="63"/>
      <c r="F30722" s="64"/>
    </row>
    <row r="30723" spans="4:6">
      <c r="D30723" s="63"/>
      <c r="F30723" s="64"/>
    </row>
    <row r="30724" spans="4:6">
      <c r="D30724" s="63"/>
      <c r="F30724" s="64"/>
    </row>
    <row r="30725" spans="4:6">
      <c r="D30725" s="63"/>
      <c r="F30725" s="64"/>
    </row>
    <row r="30726" spans="4:6">
      <c r="D30726" s="63"/>
      <c r="F30726" s="64"/>
    </row>
    <row r="30727" spans="4:6">
      <c r="D30727" s="63"/>
      <c r="F30727" s="64"/>
    </row>
    <row r="30728" spans="4:6">
      <c r="D30728" s="63"/>
      <c r="F30728" s="64"/>
    </row>
    <row r="30729" spans="4:6">
      <c r="D30729" s="63"/>
      <c r="F30729" s="64"/>
    </row>
    <row r="30730" spans="4:6">
      <c r="D30730" s="63"/>
      <c r="F30730" s="64"/>
    </row>
    <row r="30731" spans="4:6">
      <c r="D30731" s="63"/>
      <c r="F30731" s="64"/>
    </row>
    <row r="30732" spans="4:6">
      <c r="D30732" s="63"/>
      <c r="F30732" s="64"/>
    </row>
    <row r="30733" spans="4:6">
      <c r="D30733" s="63"/>
      <c r="F30733" s="64"/>
    </row>
    <row r="30734" spans="4:6">
      <c r="D30734" s="63"/>
      <c r="F30734" s="64"/>
    </row>
    <row r="30735" spans="4:6">
      <c r="D30735" s="63"/>
      <c r="F30735" s="64"/>
    </row>
    <row r="30736" spans="4:6">
      <c r="D30736" s="63"/>
      <c r="F30736" s="64"/>
    </row>
    <row r="30737" spans="4:6">
      <c r="D30737" s="63"/>
      <c r="F30737" s="64"/>
    </row>
    <row r="30738" spans="4:6">
      <c r="D30738" s="63"/>
      <c r="F30738" s="64"/>
    </row>
    <row r="30739" spans="4:6">
      <c r="D30739" s="63"/>
      <c r="F30739" s="64"/>
    </row>
    <row r="30740" spans="4:6">
      <c r="D30740" s="63"/>
      <c r="F30740" s="64"/>
    </row>
    <row r="30741" spans="4:6">
      <c r="D30741" s="63"/>
      <c r="F30741" s="64"/>
    </row>
    <row r="30742" spans="4:6">
      <c r="D30742" s="63"/>
      <c r="F30742" s="64"/>
    </row>
    <row r="30743" spans="4:6">
      <c r="D30743" s="63"/>
      <c r="F30743" s="64"/>
    </row>
    <row r="30744" spans="4:6">
      <c r="D30744" s="63"/>
      <c r="F30744" s="64"/>
    </row>
    <row r="30745" spans="4:6">
      <c r="D30745" s="63"/>
      <c r="F30745" s="64"/>
    </row>
    <row r="30746" spans="4:6">
      <c r="D30746" s="63"/>
      <c r="F30746" s="64"/>
    </row>
    <row r="30747" spans="4:6">
      <c r="D30747" s="63"/>
      <c r="F30747" s="64"/>
    </row>
    <row r="30748" spans="4:6">
      <c r="D30748" s="63"/>
      <c r="F30748" s="64"/>
    </row>
    <row r="30749" spans="4:6">
      <c r="D30749" s="63"/>
      <c r="F30749" s="64"/>
    </row>
    <row r="30750" spans="4:6">
      <c r="D30750" s="63"/>
      <c r="F30750" s="64"/>
    </row>
    <row r="30751" spans="4:6">
      <c r="D30751" s="63"/>
      <c r="F30751" s="64"/>
    </row>
    <row r="30752" spans="4:6">
      <c r="D30752" s="63"/>
      <c r="F30752" s="64"/>
    </row>
    <row r="30753" spans="4:6">
      <c r="D30753" s="63"/>
      <c r="F30753" s="64"/>
    </row>
    <row r="30754" spans="4:6">
      <c r="D30754" s="63"/>
      <c r="F30754" s="64"/>
    </row>
    <row r="30755" spans="4:6">
      <c r="D30755" s="63"/>
      <c r="F30755" s="64"/>
    </row>
    <row r="30756" spans="4:6">
      <c r="D30756" s="63"/>
      <c r="F30756" s="64"/>
    </row>
    <row r="30757" spans="4:6">
      <c r="D30757" s="63"/>
      <c r="F30757" s="64"/>
    </row>
    <row r="30758" spans="4:6">
      <c r="D30758" s="63"/>
      <c r="F30758" s="64"/>
    </row>
    <row r="30759" spans="4:6">
      <c r="D30759" s="63"/>
      <c r="F30759" s="64"/>
    </row>
    <row r="30760" spans="4:6">
      <c r="D30760" s="63"/>
      <c r="F30760" s="64"/>
    </row>
    <row r="30761" spans="4:6">
      <c r="D30761" s="63"/>
      <c r="F30761" s="64"/>
    </row>
    <row r="30762" spans="4:6">
      <c r="D30762" s="63"/>
      <c r="F30762" s="64"/>
    </row>
    <row r="30763" spans="4:6">
      <c r="D30763" s="63"/>
      <c r="F30763" s="64"/>
    </row>
    <row r="30764" spans="4:6">
      <c r="D30764" s="63"/>
      <c r="F30764" s="64"/>
    </row>
    <row r="30765" spans="4:6">
      <c r="D30765" s="63"/>
      <c r="F30765" s="64"/>
    </row>
    <row r="30766" spans="4:6">
      <c r="D30766" s="63"/>
      <c r="F30766" s="64"/>
    </row>
    <row r="30767" spans="4:6">
      <c r="D30767" s="63"/>
      <c r="F30767" s="64"/>
    </row>
    <row r="30768" spans="4:6">
      <c r="D30768" s="63"/>
      <c r="F30768" s="64"/>
    </row>
    <row r="30769" spans="4:6">
      <c r="D30769" s="63"/>
      <c r="F30769" s="64"/>
    </row>
    <row r="30770" spans="4:6">
      <c r="D30770" s="63"/>
      <c r="F30770" s="64"/>
    </row>
    <row r="30771" spans="4:6">
      <c r="D30771" s="63"/>
      <c r="F30771" s="64"/>
    </row>
    <row r="30772" spans="4:6">
      <c r="D30772" s="63"/>
      <c r="F30772" s="64"/>
    </row>
    <row r="30773" spans="4:6">
      <c r="D30773" s="63"/>
      <c r="F30773" s="64"/>
    </row>
    <row r="30774" spans="4:6">
      <c r="D30774" s="63"/>
      <c r="F30774" s="64"/>
    </row>
    <row r="30775" spans="4:6">
      <c r="D30775" s="63"/>
      <c r="F30775" s="64"/>
    </row>
    <row r="30776" spans="4:6">
      <c r="D30776" s="63"/>
      <c r="F30776" s="64"/>
    </row>
    <row r="30777" spans="4:6">
      <c r="D30777" s="63"/>
      <c r="F30777" s="64"/>
    </row>
    <row r="30778" spans="4:6">
      <c r="D30778" s="63"/>
      <c r="F30778" s="64"/>
    </row>
    <row r="30779" spans="4:6">
      <c r="D30779" s="63"/>
      <c r="F30779" s="64"/>
    </row>
    <row r="30780" spans="4:6">
      <c r="D30780" s="63"/>
      <c r="F30780" s="64"/>
    </row>
    <row r="30781" spans="4:6">
      <c r="D30781" s="63"/>
      <c r="F30781" s="64"/>
    </row>
    <row r="30782" spans="4:6">
      <c r="D30782" s="63"/>
      <c r="F30782" s="64"/>
    </row>
    <row r="30783" spans="4:6">
      <c r="D30783" s="63"/>
      <c r="F30783" s="64"/>
    </row>
    <row r="30784" spans="4:6">
      <c r="D30784" s="63"/>
      <c r="F30784" s="64"/>
    </row>
    <row r="30785" spans="4:6">
      <c r="D30785" s="63"/>
      <c r="F30785" s="64"/>
    </row>
    <row r="30786" spans="4:6">
      <c r="D30786" s="63"/>
      <c r="F30786" s="64"/>
    </row>
    <row r="30787" spans="4:6">
      <c r="D30787" s="63"/>
      <c r="F30787" s="64"/>
    </row>
    <row r="30788" spans="4:6">
      <c r="D30788" s="63"/>
      <c r="F30788" s="64"/>
    </row>
    <row r="30789" spans="4:6">
      <c r="D30789" s="63"/>
      <c r="F30789" s="64"/>
    </row>
    <row r="30790" spans="4:6">
      <c r="D30790" s="63"/>
      <c r="F30790" s="64"/>
    </row>
    <row r="30791" spans="4:6">
      <c r="D30791" s="63"/>
      <c r="F30791" s="64"/>
    </row>
    <row r="30792" spans="4:6">
      <c r="D30792" s="63"/>
      <c r="F30792" s="64"/>
    </row>
    <row r="30793" spans="4:6">
      <c r="D30793" s="63"/>
      <c r="F30793" s="64"/>
    </row>
    <row r="30794" spans="4:6">
      <c r="D30794" s="63"/>
      <c r="F30794" s="64"/>
    </row>
    <row r="30795" spans="4:6">
      <c r="D30795" s="63"/>
      <c r="F30795" s="64"/>
    </row>
    <row r="30796" spans="4:6">
      <c r="D30796" s="63"/>
      <c r="F30796" s="64"/>
    </row>
    <row r="30797" spans="4:6">
      <c r="D30797" s="63"/>
      <c r="F30797" s="64"/>
    </row>
    <row r="30798" spans="4:6">
      <c r="D30798" s="63"/>
      <c r="F30798" s="64"/>
    </row>
    <row r="30799" spans="4:6">
      <c r="D30799" s="63"/>
      <c r="F30799" s="64"/>
    </row>
    <row r="30800" spans="4:6">
      <c r="D30800" s="63"/>
      <c r="F30800" s="64"/>
    </row>
    <row r="30801" spans="4:6">
      <c r="D30801" s="63"/>
      <c r="F30801" s="64"/>
    </row>
    <row r="30802" spans="4:6">
      <c r="D30802" s="63"/>
      <c r="F30802" s="64"/>
    </row>
    <row r="30803" spans="4:6">
      <c r="D30803" s="63"/>
      <c r="F30803" s="64"/>
    </row>
    <row r="30804" spans="4:6">
      <c r="D30804" s="63"/>
      <c r="F30804" s="64"/>
    </row>
    <row r="30805" spans="4:6">
      <c r="D30805" s="63"/>
      <c r="F30805" s="64"/>
    </row>
    <row r="30806" spans="4:6">
      <c r="D30806" s="63"/>
      <c r="F30806" s="64"/>
    </row>
    <row r="30807" spans="4:6">
      <c r="D30807" s="63"/>
      <c r="F30807" s="64"/>
    </row>
    <row r="30808" spans="4:6">
      <c r="D30808" s="63"/>
      <c r="F30808" s="64"/>
    </row>
    <row r="30809" spans="4:6">
      <c r="D30809" s="63"/>
      <c r="F30809" s="64"/>
    </row>
    <row r="30810" spans="4:6">
      <c r="D30810" s="63"/>
      <c r="F30810" s="64"/>
    </row>
    <row r="30811" spans="4:6">
      <c r="D30811" s="63"/>
      <c r="F30811" s="64"/>
    </row>
    <row r="30812" spans="4:6">
      <c r="D30812" s="63"/>
      <c r="F30812" s="64"/>
    </row>
    <row r="30813" spans="4:6">
      <c r="D30813" s="63"/>
      <c r="F30813" s="64"/>
    </row>
    <row r="30814" spans="4:6">
      <c r="D30814" s="63"/>
      <c r="F30814" s="64"/>
    </row>
    <row r="30815" spans="4:6">
      <c r="D30815" s="63"/>
      <c r="F30815" s="64"/>
    </row>
    <row r="30816" spans="4:6">
      <c r="D30816" s="63"/>
      <c r="F30816" s="64"/>
    </row>
    <row r="30817" spans="4:6">
      <c r="D30817" s="63"/>
      <c r="F30817" s="64"/>
    </row>
    <row r="30818" spans="4:6">
      <c r="D30818" s="63"/>
      <c r="F30818" s="64"/>
    </row>
    <row r="30819" spans="4:6">
      <c r="D30819" s="63"/>
      <c r="F30819" s="64"/>
    </row>
    <row r="30820" spans="4:6">
      <c r="D30820" s="63"/>
      <c r="F30820" s="64"/>
    </row>
    <row r="30821" spans="4:6">
      <c r="D30821" s="63"/>
      <c r="F30821" s="64"/>
    </row>
    <row r="30822" spans="4:6">
      <c r="D30822" s="63"/>
      <c r="F30822" s="64"/>
    </row>
    <row r="30823" spans="4:6">
      <c r="D30823" s="63"/>
      <c r="F30823" s="64"/>
    </row>
    <row r="30824" spans="4:6">
      <c r="D30824" s="63"/>
      <c r="F30824" s="64"/>
    </row>
    <row r="30825" spans="4:6">
      <c r="D30825" s="63"/>
      <c r="F30825" s="64"/>
    </row>
    <row r="30826" spans="4:6">
      <c r="D30826" s="63"/>
      <c r="F30826" s="64"/>
    </row>
    <row r="30827" spans="4:6">
      <c r="D30827" s="63"/>
      <c r="F30827" s="64"/>
    </row>
    <row r="30828" spans="4:6">
      <c r="D30828" s="63"/>
      <c r="F30828" s="64"/>
    </row>
    <row r="30829" spans="4:6">
      <c r="D30829" s="63"/>
      <c r="F30829" s="64"/>
    </row>
    <row r="30830" spans="4:6">
      <c r="D30830" s="63"/>
      <c r="F30830" s="64"/>
    </row>
    <row r="30831" spans="4:6">
      <c r="D30831" s="63"/>
      <c r="F30831" s="64"/>
    </row>
    <row r="30832" spans="4:6">
      <c r="D30832" s="63"/>
      <c r="F30832" s="64"/>
    </row>
    <row r="30833" spans="4:6">
      <c r="D30833" s="63"/>
      <c r="F30833" s="64"/>
    </row>
    <row r="30834" spans="4:6">
      <c r="D30834" s="63"/>
      <c r="F30834" s="64"/>
    </row>
    <row r="30835" spans="4:6">
      <c r="D30835" s="63"/>
      <c r="F30835" s="64"/>
    </row>
    <row r="30836" spans="4:6">
      <c r="D30836" s="63"/>
      <c r="F30836" s="64"/>
    </row>
    <row r="30837" spans="4:6">
      <c r="D30837" s="63"/>
      <c r="F30837" s="64"/>
    </row>
    <row r="30838" spans="4:6">
      <c r="D30838" s="63"/>
      <c r="F30838" s="64"/>
    </row>
    <row r="30839" spans="4:6">
      <c r="D30839" s="63"/>
      <c r="F30839" s="64"/>
    </row>
    <row r="30840" spans="4:6">
      <c r="D30840" s="63"/>
      <c r="F30840" s="64"/>
    </row>
    <row r="30841" spans="4:6">
      <c r="D30841" s="63"/>
      <c r="F30841" s="64"/>
    </row>
    <row r="30842" spans="4:6">
      <c r="D30842" s="63"/>
      <c r="F30842" s="64"/>
    </row>
    <row r="30843" spans="4:6">
      <c r="D30843" s="63"/>
      <c r="F30843" s="64"/>
    </row>
    <row r="30844" spans="4:6">
      <c r="D30844" s="63"/>
      <c r="F30844" s="64"/>
    </row>
    <row r="30845" spans="4:6">
      <c r="D30845" s="63"/>
      <c r="F30845" s="64"/>
    </row>
    <row r="30846" spans="4:6">
      <c r="D30846" s="63"/>
      <c r="F30846" s="64"/>
    </row>
    <row r="30847" spans="4:6">
      <c r="D30847" s="63"/>
      <c r="F30847" s="64"/>
    </row>
    <row r="30848" spans="4:6">
      <c r="D30848" s="63"/>
      <c r="F30848" s="64"/>
    </row>
    <row r="30849" spans="4:6">
      <c r="D30849" s="63"/>
      <c r="F30849" s="64"/>
    </row>
    <row r="30850" spans="4:6">
      <c r="D30850" s="63"/>
      <c r="F30850" s="64"/>
    </row>
    <row r="30851" spans="4:6">
      <c r="D30851" s="63"/>
      <c r="F30851" s="64"/>
    </row>
    <row r="30852" spans="4:6">
      <c r="D30852" s="63"/>
      <c r="F30852" s="64"/>
    </row>
    <row r="30853" spans="4:6">
      <c r="D30853" s="63"/>
      <c r="F30853" s="64"/>
    </row>
    <row r="30854" spans="4:6">
      <c r="D30854" s="63"/>
      <c r="F30854" s="64"/>
    </row>
    <row r="30855" spans="4:6">
      <c r="D30855" s="63"/>
      <c r="F30855" s="64"/>
    </row>
    <row r="30856" spans="4:6">
      <c r="D30856" s="63"/>
      <c r="F30856" s="64"/>
    </row>
    <row r="30857" spans="4:6">
      <c r="D30857" s="63"/>
      <c r="F30857" s="64"/>
    </row>
    <row r="30858" spans="4:6">
      <c r="D30858" s="63"/>
      <c r="F30858" s="64"/>
    </row>
    <row r="30859" spans="4:6">
      <c r="D30859" s="63"/>
      <c r="F30859" s="64"/>
    </row>
    <row r="30860" spans="4:6">
      <c r="D30860" s="63"/>
      <c r="F30860" s="64"/>
    </row>
    <row r="30861" spans="4:6">
      <c r="D30861" s="63"/>
      <c r="F30861" s="64"/>
    </row>
    <row r="30862" spans="4:6">
      <c r="D30862" s="63"/>
      <c r="F30862" s="64"/>
    </row>
    <row r="30863" spans="4:6">
      <c r="D30863" s="63"/>
      <c r="F30863" s="64"/>
    </row>
    <row r="30864" spans="4:6">
      <c r="D30864" s="63"/>
      <c r="F30864" s="64"/>
    </row>
    <row r="30865" spans="4:6">
      <c r="D30865" s="63"/>
      <c r="F30865" s="64"/>
    </row>
    <row r="30866" spans="4:6">
      <c r="D30866" s="63"/>
      <c r="F30866" s="64"/>
    </row>
    <row r="30867" spans="4:6">
      <c r="D30867" s="63"/>
      <c r="F30867" s="64"/>
    </row>
    <row r="30868" spans="4:6">
      <c r="D30868" s="63"/>
      <c r="F30868" s="64"/>
    </row>
    <row r="30869" spans="4:6">
      <c r="D30869" s="63"/>
      <c r="F30869" s="64"/>
    </row>
    <row r="30870" spans="4:6">
      <c r="D30870" s="63"/>
      <c r="F30870" s="64"/>
    </row>
    <row r="30871" spans="4:6">
      <c r="D30871" s="63"/>
      <c r="F30871" s="64"/>
    </row>
    <row r="30872" spans="4:6">
      <c r="D30872" s="63"/>
      <c r="F30872" s="64"/>
    </row>
    <row r="30873" spans="4:6">
      <c r="D30873" s="63"/>
      <c r="F30873" s="64"/>
    </row>
    <row r="30874" spans="4:6">
      <c r="D30874" s="63"/>
      <c r="F30874" s="64"/>
    </row>
    <row r="30875" spans="4:6">
      <c r="D30875" s="63"/>
      <c r="F30875" s="64"/>
    </row>
    <row r="30876" spans="4:6">
      <c r="D30876" s="63"/>
      <c r="F30876" s="64"/>
    </row>
    <row r="30877" spans="4:6">
      <c r="D30877" s="63"/>
      <c r="F30877" s="64"/>
    </row>
    <row r="30878" spans="4:6">
      <c r="D30878" s="63"/>
      <c r="F30878" s="64"/>
    </row>
    <row r="30879" spans="4:6">
      <c r="D30879" s="63"/>
      <c r="F30879" s="64"/>
    </row>
    <row r="30880" spans="4:6">
      <c r="D30880" s="63"/>
      <c r="F30880" s="64"/>
    </row>
    <row r="30881" spans="4:6">
      <c r="D30881" s="63"/>
      <c r="F30881" s="64"/>
    </row>
    <row r="30882" spans="4:6">
      <c r="D30882" s="63"/>
      <c r="F30882" s="64"/>
    </row>
    <row r="30883" spans="4:6">
      <c r="D30883" s="63"/>
      <c r="F30883" s="64"/>
    </row>
    <row r="30884" spans="4:6">
      <c r="D30884" s="63"/>
      <c r="F30884" s="64"/>
    </row>
    <row r="30885" spans="4:6">
      <c r="D30885" s="63"/>
      <c r="F30885" s="64"/>
    </row>
    <row r="30886" spans="4:6">
      <c r="D30886" s="63"/>
      <c r="F30886" s="64"/>
    </row>
    <row r="30887" spans="4:6">
      <c r="D30887" s="63"/>
      <c r="F30887" s="64"/>
    </row>
    <row r="30888" spans="4:6">
      <c r="D30888" s="63"/>
      <c r="F30888" s="64"/>
    </row>
    <row r="30889" spans="4:6">
      <c r="D30889" s="63"/>
      <c r="F30889" s="64"/>
    </row>
    <row r="30890" spans="4:6">
      <c r="D30890" s="63"/>
      <c r="F30890" s="64"/>
    </row>
    <row r="30891" spans="4:6">
      <c r="D30891" s="63"/>
      <c r="F30891" s="64"/>
    </row>
    <row r="30892" spans="4:6">
      <c r="D30892" s="63"/>
      <c r="F30892" s="64"/>
    </row>
    <row r="30893" spans="4:6">
      <c r="D30893" s="63"/>
      <c r="F30893" s="64"/>
    </row>
    <row r="30894" spans="4:6">
      <c r="D30894" s="63"/>
      <c r="F30894" s="64"/>
    </row>
    <row r="30895" spans="4:6">
      <c r="D30895" s="63"/>
      <c r="F30895" s="64"/>
    </row>
    <row r="30896" spans="4:6">
      <c r="D30896" s="63"/>
      <c r="F30896" s="64"/>
    </row>
    <row r="30897" spans="4:6">
      <c r="D30897" s="63"/>
      <c r="F30897" s="64"/>
    </row>
    <row r="30898" spans="4:6">
      <c r="D30898" s="63"/>
      <c r="F30898" s="64"/>
    </row>
    <row r="30899" spans="4:6">
      <c r="D30899" s="63"/>
      <c r="F30899" s="64"/>
    </row>
    <row r="30900" spans="4:6">
      <c r="D30900" s="63"/>
      <c r="F30900" s="64"/>
    </row>
    <row r="30901" spans="4:6">
      <c r="D30901" s="63"/>
      <c r="F30901" s="64"/>
    </row>
    <row r="30902" spans="4:6">
      <c r="D30902" s="63"/>
      <c r="F30902" s="64"/>
    </row>
    <row r="30903" spans="4:6">
      <c r="D30903" s="63"/>
      <c r="F30903" s="64"/>
    </row>
    <row r="30904" spans="4:6">
      <c r="D30904" s="63"/>
      <c r="F30904" s="64"/>
    </row>
    <row r="30905" spans="4:6">
      <c r="D30905" s="63"/>
      <c r="F30905" s="64"/>
    </row>
    <row r="30906" spans="4:6">
      <c r="D30906" s="63"/>
      <c r="F30906" s="64"/>
    </row>
    <row r="30907" spans="4:6">
      <c r="D30907" s="63"/>
      <c r="F30907" s="64"/>
    </row>
    <row r="30908" spans="4:6">
      <c r="D30908" s="63"/>
      <c r="F30908" s="64"/>
    </row>
    <row r="30909" spans="4:6">
      <c r="D30909" s="63"/>
      <c r="F30909" s="64"/>
    </row>
    <row r="30910" spans="4:6">
      <c r="D30910" s="63"/>
      <c r="F30910" s="64"/>
    </row>
    <row r="30911" spans="4:6">
      <c r="D30911" s="63"/>
      <c r="F30911" s="64"/>
    </row>
    <row r="30912" spans="4:6">
      <c r="D30912" s="63"/>
      <c r="F30912" s="64"/>
    </row>
    <row r="30913" spans="4:6">
      <c r="D30913" s="63"/>
      <c r="F30913" s="64"/>
    </row>
    <row r="30914" spans="4:6">
      <c r="D30914" s="63"/>
      <c r="F30914" s="64"/>
    </row>
    <row r="30915" spans="4:6">
      <c r="D30915" s="63"/>
      <c r="F30915" s="64"/>
    </row>
    <row r="30916" spans="4:6">
      <c r="D30916" s="63"/>
      <c r="F30916" s="64"/>
    </row>
    <row r="30917" spans="4:6">
      <c r="D30917" s="63"/>
      <c r="F30917" s="64"/>
    </row>
    <row r="30918" spans="4:6">
      <c r="D30918" s="63"/>
      <c r="F30918" s="64"/>
    </row>
    <row r="30919" spans="4:6">
      <c r="D30919" s="63"/>
      <c r="F30919" s="64"/>
    </row>
    <row r="30920" spans="4:6">
      <c r="D30920" s="63"/>
      <c r="F30920" s="64"/>
    </row>
    <row r="30921" spans="4:6">
      <c r="D30921" s="63"/>
      <c r="F30921" s="64"/>
    </row>
    <row r="30922" spans="4:6">
      <c r="D30922" s="63"/>
      <c r="F30922" s="64"/>
    </row>
    <row r="30923" spans="4:6">
      <c r="D30923" s="63"/>
      <c r="F30923" s="64"/>
    </row>
    <row r="30924" spans="4:6">
      <c r="D30924" s="63"/>
      <c r="F30924" s="64"/>
    </row>
    <row r="30925" spans="4:6">
      <c r="D30925" s="63"/>
      <c r="F30925" s="64"/>
    </row>
    <row r="30926" spans="4:6">
      <c r="D30926" s="63"/>
      <c r="F30926" s="64"/>
    </row>
    <row r="30927" spans="4:6">
      <c r="D30927" s="63"/>
      <c r="F30927" s="64"/>
    </row>
    <row r="30928" spans="4:6">
      <c r="D30928" s="63"/>
      <c r="F30928" s="64"/>
    </row>
    <row r="30929" spans="4:6">
      <c r="D30929" s="63"/>
      <c r="F30929" s="64"/>
    </row>
    <row r="30930" spans="4:6">
      <c r="D30930" s="63"/>
      <c r="F30930" s="64"/>
    </row>
    <row r="30931" spans="4:6">
      <c r="D30931" s="63"/>
      <c r="F30931" s="64"/>
    </row>
    <row r="30932" spans="4:6">
      <c r="D30932" s="63"/>
      <c r="F30932" s="64"/>
    </row>
    <row r="30933" spans="4:6">
      <c r="D30933" s="63"/>
      <c r="F30933" s="64"/>
    </row>
    <row r="30934" spans="4:6">
      <c r="D30934" s="63"/>
      <c r="F30934" s="64"/>
    </row>
    <row r="30935" spans="4:6">
      <c r="D30935" s="63"/>
      <c r="F30935" s="64"/>
    </row>
    <row r="30936" spans="4:6">
      <c r="D30936" s="63"/>
      <c r="F30936" s="64"/>
    </row>
    <row r="30937" spans="4:6">
      <c r="D30937" s="63"/>
      <c r="F30937" s="64"/>
    </row>
    <row r="30938" spans="4:6">
      <c r="D30938" s="63"/>
      <c r="F30938" s="64"/>
    </row>
    <row r="30939" spans="4:6">
      <c r="D30939" s="63"/>
      <c r="F30939" s="64"/>
    </row>
    <row r="30940" spans="4:6">
      <c r="D30940" s="63"/>
      <c r="F30940" s="64"/>
    </row>
    <row r="30941" spans="4:6">
      <c r="D30941" s="63"/>
      <c r="F30941" s="64"/>
    </row>
    <row r="30942" spans="4:6">
      <c r="D30942" s="63"/>
      <c r="F30942" s="64"/>
    </row>
    <row r="30943" spans="4:6">
      <c r="D30943" s="63"/>
      <c r="F30943" s="64"/>
    </row>
    <row r="30944" spans="4:6">
      <c r="D30944" s="63"/>
      <c r="F30944" s="64"/>
    </row>
    <row r="30945" spans="4:6">
      <c r="D30945" s="63"/>
      <c r="F30945" s="64"/>
    </row>
    <row r="30946" spans="4:6">
      <c r="D30946" s="63"/>
      <c r="F30946" s="64"/>
    </row>
    <row r="30947" spans="4:6">
      <c r="D30947" s="63"/>
      <c r="F30947" s="64"/>
    </row>
    <row r="30948" spans="4:6">
      <c r="D30948" s="63"/>
      <c r="F30948" s="64"/>
    </row>
    <row r="30949" spans="4:6">
      <c r="D30949" s="63"/>
      <c r="F30949" s="64"/>
    </row>
    <row r="30950" spans="4:6">
      <c r="D30950" s="63"/>
      <c r="F30950" s="64"/>
    </row>
    <row r="30951" spans="4:6">
      <c r="D30951" s="63"/>
      <c r="F30951" s="64"/>
    </row>
    <row r="30952" spans="4:6">
      <c r="D30952" s="63"/>
      <c r="F30952" s="64"/>
    </row>
    <row r="30953" spans="4:6">
      <c r="D30953" s="63"/>
      <c r="F30953" s="64"/>
    </row>
    <row r="30954" spans="4:6">
      <c r="D30954" s="63"/>
      <c r="F30954" s="64"/>
    </row>
    <row r="30955" spans="4:6">
      <c r="D30955" s="63"/>
      <c r="F30955" s="64"/>
    </row>
    <row r="30956" spans="4:6">
      <c r="D30956" s="63"/>
      <c r="F30956" s="64"/>
    </row>
    <row r="30957" spans="4:6">
      <c r="D30957" s="63"/>
      <c r="F30957" s="64"/>
    </row>
    <row r="30958" spans="4:6">
      <c r="D30958" s="63"/>
      <c r="F30958" s="64"/>
    </row>
    <row r="30959" spans="4:6">
      <c r="D30959" s="63"/>
      <c r="F30959" s="64"/>
    </row>
    <row r="30960" spans="4:6">
      <c r="D30960" s="63"/>
      <c r="F30960" s="64"/>
    </row>
    <row r="30961" spans="4:6">
      <c r="D30961" s="63"/>
      <c r="F30961" s="64"/>
    </row>
    <row r="30962" spans="4:6">
      <c r="D30962" s="63"/>
      <c r="F30962" s="64"/>
    </row>
    <row r="30963" spans="4:6">
      <c r="D30963" s="63"/>
      <c r="F30963" s="64"/>
    </row>
    <row r="30964" spans="4:6">
      <c r="D30964" s="63"/>
      <c r="F30964" s="64"/>
    </row>
    <row r="30965" spans="4:6">
      <c r="D30965" s="63"/>
      <c r="F30965" s="64"/>
    </row>
    <row r="30966" spans="4:6">
      <c r="D30966" s="63"/>
      <c r="F30966" s="64"/>
    </row>
    <row r="30967" spans="4:6">
      <c r="D30967" s="63"/>
      <c r="F30967" s="64"/>
    </row>
    <row r="30968" spans="4:6">
      <c r="D30968" s="63"/>
      <c r="F30968" s="64"/>
    </row>
    <row r="30969" spans="4:6">
      <c r="D30969" s="63"/>
      <c r="F30969" s="64"/>
    </row>
    <row r="30970" spans="4:6">
      <c r="D30970" s="63"/>
      <c r="F30970" s="64"/>
    </row>
    <row r="30971" spans="4:6">
      <c r="D30971" s="63"/>
      <c r="F30971" s="64"/>
    </row>
    <row r="30972" spans="4:6">
      <c r="D30972" s="63"/>
      <c r="F30972" s="64"/>
    </row>
    <row r="30973" spans="4:6">
      <c r="D30973" s="63"/>
      <c r="F30973" s="64"/>
    </row>
    <row r="30974" spans="4:6">
      <c r="D30974" s="63"/>
      <c r="F30974" s="64"/>
    </row>
    <row r="30975" spans="4:6">
      <c r="D30975" s="63"/>
      <c r="F30975" s="64"/>
    </row>
    <row r="30976" spans="4:6">
      <c r="D30976" s="63"/>
      <c r="F30976" s="64"/>
    </row>
    <row r="30977" spans="4:6">
      <c r="D30977" s="63"/>
      <c r="F30977" s="64"/>
    </row>
    <row r="30978" spans="4:6">
      <c r="D30978" s="63"/>
      <c r="F30978" s="64"/>
    </row>
    <row r="30979" spans="4:6">
      <c r="D30979" s="63"/>
      <c r="F30979" s="64"/>
    </row>
    <row r="30980" spans="4:6">
      <c r="D30980" s="63"/>
      <c r="F30980" s="64"/>
    </row>
    <row r="30981" spans="4:6">
      <c r="D30981" s="63"/>
      <c r="F30981" s="64"/>
    </row>
    <row r="30982" spans="4:6">
      <c r="D30982" s="63"/>
      <c r="F30982" s="64"/>
    </row>
    <row r="30983" spans="4:6">
      <c r="D30983" s="63"/>
      <c r="F30983" s="64"/>
    </row>
    <row r="30984" spans="4:6">
      <c r="D30984" s="63"/>
      <c r="F30984" s="64"/>
    </row>
    <row r="30985" spans="4:6">
      <c r="D30985" s="63"/>
      <c r="F30985" s="64"/>
    </row>
    <row r="30986" spans="4:6">
      <c r="D30986" s="63"/>
      <c r="F30986" s="64"/>
    </row>
    <row r="30987" spans="4:6">
      <c r="D30987" s="63"/>
      <c r="F30987" s="64"/>
    </row>
    <row r="30988" spans="4:6">
      <c r="D30988" s="63"/>
      <c r="F30988" s="64"/>
    </row>
    <row r="30989" spans="4:6">
      <c r="D30989" s="63"/>
      <c r="F30989" s="64"/>
    </row>
    <row r="30990" spans="4:6">
      <c r="D30990" s="63"/>
      <c r="F30990" s="64"/>
    </row>
    <row r="30991" spans="4:6">
      <c r="D30991" s="63"/>
      <c r="F30991" s="64"/>
    </row>
    <row r="30992" spans="4:6">
      <c r="D30992" s="63"/>
      <c r="F30992" s="64"/>
    </row>
    <row r="30993" spans="4:6">
      <c r="D30993" s="63"/>
      <c r="F30993" s="64"/>
    </row>
    <row r="30994" spans="4:6">
      <c r="D30994" s="63"/>
      <c r="F30994" s="64"/>
    </row>
    <row r="30995" spans="4:6">
      <c r="D30995" s="63"/>
      <c r="F30995" s="64"/>
    </row>
    <row r="30996" spans="4:6">
      <c r="D30996" s="63"/>
      <c r="F30996" s="64"/>
    </row>
    <row r="30997" spans="4:6">
      <c r="D30997" s="63"/>
      <c r="F30997" s="64"/>
    </row>
    <row r="30998" spans="4:6">
      <c r="D30998" s="63"/>
      <c r="F30998" s="64"/>
    </row>
    <row r="30999" spans="4:6">
      <c r="D30999" s="63"/>
      <c r="F30999" s="64"/>
    </row>
    <row r="31000" spans="4:6">
      <c r="D31000" s="63"/>
      <c r="F31000" s="64"/>
    </row>
    <row r="31001" spans="4:6">
      <c r="D31001" s="63"/>
      <c r="F31001" s="64"/>
    </row>
    <row r="31002" spans="4:6">
      <c r="D31002" s="63"/>
      <c r="F31002" s="64"/>
    </row>
    <row r="31003" spans="4:6">
      <c r="D31003" s="63"/>
      <c r="F31003" s="64"/>
    </row>
    <row r="31004" spans="4:6">
      <c r="D31004" s="63"/>
      <c r="F31004" s="64"/>
    </row>
    <row r="31005" spans="4:6">
      <c r="D31005" s="63"/>
      <c r="F31005" s="64"/>
    </row>
    <row r="31006" spans="4:6">
      <c r="D31006" s="63"/>
      <c r="F31006" s="64"/>
    </row>
    <row r="31007" spans="4:6">
      <c r="D31007" s="63"/>
      <c r="F31007" s="64"/>
    </row>
    <row r="31008" spans="4:6">
      <c r="D31008" s="63"/>
      <c r="F31008" s="64"/>
    </row>
    <row r="31009" spans="4:6">
      <c r="D31009" s="63"/>
      <c r="F31009" s="64"/>
    </row>
    <row r="31010" spans="4:6">
      <c r="D31010" s="63"/>
      <c r="F31010" s="64"/>
    </row>
    <row r="31011" spans="4:6">
      <c r="D31011" s="63"/>
      <c r="F31011" s="64"/>
    </row>
    <row r="31012" spans="4:6">
      <c r="D31012" s="63"/>
      <c r="F31012" s="64"/>
    </row>
    <row r="31013" spans="4:6">
      <c r="D31013" s="63"/>
      <c r="F31013" s="64"/>
    </row>
    <row r="31014" spans="4:6">
      <c r="D31014" s="63"/>
      <c r="F31014" s="64"/>
    </row>
    <row r="31015" spans="4:6">
      <c r="D31015" s="63"/>
      <c r="F31015" s="64"/>
    </row>
    <row r="31016" spans="4:6">
      <c r="D31016" s="63"/>
      <c r="F31016" s="64"/>
    </row>
    <row r="31017" spans="4:6">
      <c r="D31017" s="63"/>
      <c r="F31017" s="64"/>
    </row>
    <row r="31018" spans="4:6">
      <c r="D31018" s="63"/>
      <c r="F31018" s="64"/>
    </row>
    <row r="31019" spans="4:6">
      <c r="D31019" s="63"/>
      <c r="F31019" s="64"/>
    </row>
    <row r="31020" spans="4:6">
      <c r="D31020" s="63"/>
      <c r="F31020" s="64"/>
    </row>
    <row r="31021" spans="4:6">
      <c r="D31021" s="63"/>
      <c r="F31021" s="64"/>
    </row>
    <row r="31022" spans="4:6">
      <c r="D31022" s="63"/>
      <c r="F31022" s="64"/>
    </row>
    <row r="31023" spans="4:6">
      <c r="D31023" s="63"/>
      <c r="F31023" s="64"/>
    </row>
    <row r="31024" spans="4:6">
      <c r="D31024" s="63"/>
      <c r="F31024" s="64"/>
    </row>
    <row r="31025" spans="4:6">
      <c r="D31025" s="63"/>
      <c r="F31025" s="64"/>
    </row>
    <row r="31026" spans="4:6">
      <c r="D31026" s="63"/>
      <c r="F31026" s="64"/>
    </row>
    <row r="31027" spans="4:6">
      <c r="D31027" s="63"/>
      <c r="F31027" s="64"/>
    </row>
    <row r="31028" spans="4:6">
      <c r="D31028" s="63"/>
      <c r="F31028" s="64"/>
    </row>
    <row r="31029" spans="4:6">
      <c r="D31029" s="63"/>
      <c r="F31029" s="64"/>
    </row>
    <row r="31030" spans="4:6">
      <c r="D31030" s="63"/>
      <c r="F31030" s="64"/>
    </row>
    <row r="31031" spans="4:6">
      <c r="D31031" s="63"/>
      <c r="F31031" s="64"/>
    </row>
    <row r="31032" spans="4:6">
      <c r="D31032" s="63"/>
      <c r="F31032" s="64"/>
    </row>
    <row r="31033" spans="4:6">
      <c r="D31033" s="63"/>
      <c r="F31033" s="64"/>
    </row>
    <row r="31034" spans="4:6">
      <c r="D31034" s="63"/>
      <c r="F31034" s="64"/>
    </row>
    <row r="31035" spans="4:6">
      <c r="D31035" s="63"/>
      <c r="F31035" s="64"/>
    </row>
    <row r="31036" spans="4:6">
      <c r="D31036" s="63"/>
      <c r="F31036" s="64"/>
    </row>
    <row r="31037" spans="4:6">
      <c r="D31037" s="63"/>
      <c r="F31037" s="64"/>
    </row>
    <row r="31038" spans="4:6">
      <c r="D31038" s="63"/>
      <c r="F31038" s="64"/>
    </row>
    <row r="31039" spans="4:6">
      <c r="D31039" s="63"/>
      <c r="F31039" s="64"/>
    </row>
    <row r="31040" spans="4:6">
      <c r="D31040" s="63"/>
      <c r="F31040" s="64"/>
    </row>
    <row r="31041" spans="4:6">
      <c r="D31041" s="63"/>
      <c r="F31041" s="64"/>
    </row>
    <row r="31042" spans="4:6">
      <c r="D31042" s="63"/>
      <c r="F31042" s="64"/>
    </row>
    <row r="31043" spans="4:6">
      <c r="D31043" s="63"/>
      <c r="F31043" s="64"/>
    </row>
    <row r="31044" spans="4:6">
      <c r="D31044" s="63"/>
      <c r="F31044" s="64"/>
    </row>
    <row r="31045" spans="4:6">
      <c r="D31045" s="63"/>
      <c r="F31045" s="64"/>
    </row>
    <row r="31046" spans="4:6">
      <c r="D31046" s="63"/>
      <c r="F31046" s="64"/>
    </row>
    <row r="31047" spans="4:6">
      <c r="D31047" s="63"/>
      <c r="F31047" s="64"/>
    </row>
    <row r="31048" spans="4:6">
      <c r="D31048" s="63"/>
      <c r="F31048" s="64"/>
    </row>
    <row r="31049" spans="4:6">
      <c r="D31049" s="63"/>
      <c r="F31049" s="64"/>
    </row>
    <row r="31050" spans="4:6">
      <c r="D31050" s="63"/>
      <c r="F31050" s="64"/>
    </row>
    <row r="31051" spans="4:6">
      <c r="D31051" s="63"/>
      <c r="F31051" s="64"/>
    </row>
    <row r="31052" spans="4:6">
      <c r="D31052" s="63"/>
      <c r="F31052" s="64"/>
    </row>
    <row r="31053" spans="4:6">
      <c r="D31053" s="63"/>
      <c r="F31053" s="64"/>
    </row>
    <row r="31054" spans="4:6">
      <c r="D31054" s="63"/>
      <c r="F31054" s="64"/>
    </row>
    <row r="31055" spans="4:6">
      <c r="D31055" s="63"/>
      <c r="F31055" s="64"/>
    </row>
    <row r="31056" spans="4:6">
      <c r="D31056" s="63"/>
      <c r="F31056" s="64"/>
    </row>
    <row r="31057" spans="4:6">
      <c r="D31057" s="63"/>
      <c r="F31057" s="64"/>
    </row>
    <row r="31058" spans="4:6">
      <c r="D31058" s="63"/>
      <c r="F31058" s="64"/>
    </row>
    <row r="31059" spans="4:6">
      <c r="D31059" s="63"/>
      <c r="F31059" s="64"/>
    </row>
    <row r="31060" spans="4:6">
      <c r="D31060" s="63"/>
      <c r="F31060" s="64"/>
    </row>
    <row r="31061" spans="4:6">
      <c r="D31061" s="63"/>
      <c r="F31061" s="64"/>
    </row>
    <row r="31062" spans="4:6">
      <c r="D31062" s="63"/>
      <c r="F31062" s="64"/>
    </row>
    <row r="31063" spans="4:6">
      <c r="D31063" s="63"/>
      <c r="F31063" s="64"/>
    </row>
    <row r="31064" spans="4:6">
      <c r="D31064" s="63"/>
      <c r="F31064" s="64"/>
    </row>
    <row r="31065" spans="4:6">
      <c r="D31065" s="63"/>
      <c r="F31065" s="64"/>
    </row>
    <row r="31066" spans="4:6">
      <c r="D31066" s="63"/>
      <c r="F31066" s="64"/>
    </row>
    <row r="31067" spans="4:6">
      <c r="D31067" s="63"/>
      <c r="F31067" s="64"/>
    </row>
    <row r="31068" spans="4:6">
      <c r="D31068" s="63"/>
      <c r="F31068" s="64"/>
    </row>
    <row r="31069" spans="4:6">
      <c r="D31069" s="63"/>
      <c r="F31069" s="64"/>
    </row>
    <row r="31070" spans="4:6">
      <c r="D31070" s="63"/>
      <c r="F31070" s="64"/>
    </row>
    <row r="31071" spans="4:6">
      <c r="D31071" s="63"/>
      <c r="F31071" s="64"/>
    </row>
    <row r="31072" spans="4:6">
      <c r="D31072" s="63"/>
      <c r="F31072" s="64"/>
    </row>
    <row r="31073" spans="4:6">
      <c r="D31073" s="63"/>
      <c r="F31073" s="64"/>
    </row>
    <row r="31074" spans="4:6">
      <c r="D31074" s="63"/>
      <c r="F31074" s="64"/>
    </row>
    <row r="31075" spans="4:6">
      <c r="D31075" s="63"/>
      <c r="F31075" s="64"/>
    </row>
    <row r="31076" spans="4:6">
      <c r="D31076" s="63"/>
      <c r="F31076" s="64"/>
    </row>
    <row r="31077" spans="4:6">
      <c r="D31077" s="63"/>
      <c r="F31077" s="64"/>
    </row>
    <row r="31078" spans="4:6">
      <c r="D31078" s="63"/>
      <c r="F31078" s="64"/>
    </row>
    <row r="31079" spans="4:6">
      <c r="D31079" s="63"/>
      <c r="F31079" s="64"/>
    </row>
    <row r="31080" spans="4:6">
      <c r="D31080" s="63"/>
      <c r="F31080" s="64"/>
    </row>
    <row r="31081" spans="4:6">
      <c r="D31081" s="63"/>
      <c r="F31081" s="64"/>
    </row>
    <row r="31082" spans="4:6">
      <c r="D31082" s="63"/>
      <c r="F31082" s="64"/>
    </row>
    <row r="31083" spans="4:6">
      <c r="D31083" s="63"/>
      <c r="F31083" s="64"/>
    </row>
    <row r="31084" spans="4:6">
      <c r="D31084" s="63"/>
      <c r="F31084" s="64"/>
    </row>
    <row r="31085" spans="4:6">
      <c r="D31085" s="63"/>
      <c r="F31085" s="64"/>
    </row>
    <row r="31086" spans="4:6">
      <c r="D31086" s="63"/>
      <c r="F31086" s="64"/>
    </row>
    <row r="31087" spans="4:6">
      <c r="D31087" s="63"/>
      <c r="F31087" s="64"/>
    </row>
    <row r="31088" spans="4:6">
      <c r="D31088" s="63"/>
      <c r="F31088" s="64"/>
    </row>
    <row r="31089" spans="4:6">
      <c r="D31089" s="63"/>
      <c r="F31089" s="64"/>
    </row>
    <row r="31090" spans="4:6">
      <c r="D31090" s="63"/>
      <c r="F31090" s="64"/>
    </row>
    <row r="31091" spans="4:6">
      <c r="D31091" s="63"/>
      <c r="F31091" s="64"/>
    </row>
    <row r="31092" spans="4:6">
      <c r="D31092" s="63"/>
      <c r="F31092" s="64"/>
    </row>
    <row r="31093" spans="4:6">
      <c r="D31093" s="63"/>
      <c r="F31093" s="64"/>
    </row>
    <row r="31094" spans="4:6">
      <c r="D31094" s="63"/>
      <c r="F31094" s="64"/>
    </row>
    <row r="31095" spans="4:6">
      <c r="D31095" s="63"/>
      <c r="F31095" s="64"/>
    </row>
    <row r="31096" spans="4:6">
      <c r="D31096" s="63"/>
      <c r="F31096" s="64"/>
    </row>
    <row r="31097" spans="4:6">
      <c r="D31097" s="63"/>
      <c r="F31097" s="64"/>
    </row>
    <row r="31098" spans="4:6">
      <c r="D31098" s="63"/>
      <c r="F31098" s="64"/>
    </row>
    <row r="31099" spans="4:6">
      <c r="D31099" s="63"/>
      <c r="F31099" s="64"/>
    </row>
    <row r="31100" spans="4:6">
      <c r="D31100" s="63"/>
      <c r="F31100" s="64"/>
    </row>
    <row r="31101" spans="4:6">
      <c r="D31101" s="63"/>
      <c r="F31101" s="64"/>
    </row>
    <row r="31102" spans="4:6">
      <c r="D31102" s="63"/>
      <c r="F31102" s="64"/>
    </row>
    <row r="31103" spans="4:6">
      <c r="D31103" s="63"/>
      <c r="F31103" s="64"/>
    </row>
    <row r="31104" spans="4:6">
      <c r="D31104" s="63"/>
      <c r="F31104" s="64"/>
    </row>
    <row r="31105" spans="4:6">
      <c r="D31105" s="63"/>
      <c r="F31105" s="64"/>
    </row>
    <row r="31106" spans="4:6">
      <c r="D31106" s="63"/>
      <c r="F31106" s="64"/>
    </row>
    <row r="31107" spans="4:6">
      <c r="D31107" s="63"/>
      <c r="F31107" s="64"/>
    </row>
    <row r="31108" spans="4:6">
      <c r="D31108" s="63"/>
      <c r="F31108" s="64"/>
    </row>
    <row r="31109" spans="4:6">
      <c r="D31109" s="63"/>
      <c r="F31109" s="64"/>
    </row>
    <row r="31110" spans="4:6">
      <c r="D31110" s="63"/>
      <c r="F31110" s="64"/>
    </row>
    <row r="31111" spans="4:6">
      <c r="D31111" s="63"/>
      <c r="F31111" s="64"/>
    </row>
    <row r="31112" spans="4:6">
      <c r="D31112" s="63"/>
      <c r="F31112" s="64"/>
    </row>
    <row r="31113" spans="4:6">
      <c r="D31113" s="63"/>
      <c r="F31113" s="64"/>
    </row>
    <row r="31114" spans="4:6">
      <c r="D31114" s="63"/>
      <c r="F31114" s="64"/>
    </row>
    <row r="31115" spans="4:6">
      <c r="D31115" s="63"/>
      <c r="F31115" s="64"/>
    </row>
    <row r="31116" spans="4:6">
      <c r="D31116" s="63"/>
      <c r="F31116" s="64"/>
    </row>
    <row r="31117" spans="4:6">
      <c r="D31117" s="63"/>
      <c r="F31117" s="64"/>
    </row>
    <row r="31118" spans="4:6">
      <c r="D31118" s="63"/>
      <c r="F31118" s="64"/>
    </row>
    <row r="31119" spans="4:6">
      <c r="D31119" s="63"/>
      <c r="F31119" s="64"/>
    </row>
    <row r="31120" spans="4:6">
      <c r="D31120" s="63"/>
      <c r="F31120" s="64"/>
    </row>
    <row r="31121" spans="4:6">
      <c r="D31121" s="63"/>
      <c r="F31121" s="64"/>
    </row>
    <row r="31122" spans="4:6">
      <c r="D31122" s="63"/>
      <c r="F31122" s="64"/>
    </row>
    <row r="31123" spans="4:6">
      <c r="D31123" s="63"/>
      <c r="F31123" s="64"/>
    </row>
    <row r="31124" spans="4:6">
      <c r="D31124" s="63"/>
      <c r="F31124" s="64"/>
    </row>
    <row r="31125" spans="4:6">
      <c r="D31125" s="63"/>
      <c r="F31125" s="64"/>
    </row>
    <row r="31126" spans="4:6">
      <c r="D31126" s="63"/>
      <c r="F31126" s="64"/>
    </row>
    <row r="31127" spans="4:6">
      <c r="D31127" s="63"/>
      <c r="F31127" s="64"/>
    </row>
    <row r="31128" spans="4:6">
      <c r="D31128" s="63"/>
      <c r="F31128" s="64"/>
    </row>
    <row r="31129" spans="4:6">
      <c r="D31129" s="63"/>
      <c r="F31129" s="64"/>
    </row>
    <row r="31130" spans="4:6">
      <c r="D31130" s="63"/>
      <c r="F31130" s="64"/>
    </row>
    <row r="31131" spans="4:6">
      <c r="D31131" s="63"/>
      <c r="F31131" s="64"/>
    </row>
    <row r="31132" spans="4:6">
      <c r="D31132" s="63"/>
      <c r="F31132" s="64"/>
    </row>
    <row r="31133" spans="4:6">
      <c r="D31133" s="63"/>
      <c r="F31133" s="64"/>
    </row>
    <row r="31134" spans="4:6">
      <c r="D31134" s="63"/>
      <c r="F31134" s="64"/>
    </row>
    <row r="31135" spans="4:6">
      <c r="D31135" s="63"/>
      <c r="F31135" s="64"/>
    </row>
    <row r="31136" spans="4:6">
      <c r="D31136" s="63"/>
      <c r="F31136" s="64"/>
    </row>
    <row r="31137" spans="4:6">
      <c r="D31137" s="63"/>
      <c r="F31137" s="64"/>
    </row>
    <row r="31138" spans="4:6">
      <c r="D31138" s="63"/>
      <c r="F31138" s="64"/>
    </row>
    <row r="31139" spans="4:6">
      <c r="D31139" s="63"/>
      <c r="F31139" s="64"/>
    </row>
    <row r="31140" spans="4:6">
      <c r="D31140" s="63"/>
      <c r="F31140" s="64"/>
    </row>
    <row r="31141" spans="4:6">
      <c r="D31141" s="63"/>
      <c r="F31141" s="64"/>
    </row>
    <row r="31142" spans="4:6">
      <c r="D31142" s="63"/>
      <c r="F31142" s="64"/>
    </row>
    <row r="31143" spans="4:6">
      <c r="D31143" s="63"/>
      <c r="F31143" s="64"/>
    </row>
    <row r="31144" spans="4:6">
      <c r="D31144" s="63"/>
      <c r="F31144" s="64"/>
    </row>
    <row r="31145" spans="4:6">
      <c r="D31145" s="63"/>
      <c r="F31145" s="64"/>
    </row>
    <row r="31146" spans="4:6">
      <c r="D31146" s="63"/>
      <c r="F31146" s="64"/>
    </row>
    <row r="31147" spans="4:6">
      <c r="D31147" s="63"/>
      <c r="F31147" s="64"/>
    </row>
    <row r="31148" spans="4:6">
      <c r="D31148" s="63"/>
      <c r="F31148" s="64"/>
    </row>
    <row r="31149" spans="4:6">
      <c r="D31149" s="63"/>
      <c r="F31149" s="64"/>
    </row>
    <row r="31150" spans="4:6">
      <c r="D31150" s="63"/>
      <c r="F31150" s="64"/>
    </row>
    <row r="31151" spans="4:6">
      <c r="D31151" s="63"/>
      <c r="F31151" s="64"/>
    </row>
    <row r="31152" spans="4:6">
      <c r="D31152" s="63"/>
      <c r="F31152" s="64"/>
    </row>
    <row r="31153" spans="4:6">
      <c r="D31153" s="63"/>
      <c r="F31153" s="64"/>
    </row>
    <row r="31154" spans="4:6">
      <c r="D31154" s="63"/>
      <c r="F31154" s="64"/>
    </row>
    <row r="31155" spans="4:6">
      <c r="D31155" s="63"/>
      <c r="F31155" s="64"/>
    </row>
    <row r="31156" spans="4:6">
      <c r="D31156" s="63"/>
      <c r="F31156" s="64"/>
    </row>
    <row r="31157" spans="4:6">
      <c r="D31157" s="63"/>
      <c r="F31157" s="64"/>
    </row>
    <row r="31158" spans="4:6">
      <c r="D31158" s="63"/>
      <c r="F31158" s="64"/>
    </row>
    <row r="31159" spans="4:6">
      <c r="D31159" s="63"/>
      <c r="F31159" s="64"/>
    </row>
    <row r="31160" spans="4:6">
      <c r="D31160" s="63"/>
      <c r="F31160" s="64"/>
    </row>
    <row r="31161" spans="4:6">
      <c r="D31161" s="63"/>
      <c r="F31161" s="64"/>
    </row>
    <row r="31162" spans="4:6">
      <c r="D31162" s="63"/>
      <c r="F31162" s="64"/>
    </row>
    <row r="31163" spans="4:6">
      <c r="D31163" s="63"/>
      <c r="F31163" s="64"/>
    </row>
    <row r="31164" spans="4:6">
      <c r="D31164" s="63"/>
      <c r="F31164" s="64"/>
    </row>
    <row r="31165" spans="4:6">
      <c r="D31165" s="63"/>
      <c r="F31165" s="64"/>
    </row>
    <row r="31166" spans="4:6">
      <c r="D31166" s="63"/>
      <c r="F31166" s="64"/>
    </row>
    <row r="31167" spans="4:6">
      <c r="D31167" s="63"/>
      <c r="F31167" s="64"/>
    </row>
    <row r="31168" spans="4:6">
      <c r="D31168" s="63"/>
      <c r="F31168" s="64"/>
    </row>
    <row r="31169" spans="4:6">
      <c r="D31169" s="63"/>
      <c r="F31169" s="64"/>
    </row>
    <row r="31170" spans="4:6">
      <c r="D31170" s="63"/>
      <c r="F31170" s="64"/>
    </row>
    <row r="31171" spans="4:6">
      <c r="D31171" s="63"/>
      <c r="F31171" s="64"/>
    </row>
    <row r="31172" spans="4:6">
      <c r="D31172" s="63"/>
      <c r="F31172" s="64"/>
    </row>
    <row r="31173" spans="4:6">
      <c r="D31173" s="63"/>
      <c r="F31173" s="64"/>
    </row>
    <row r="31174" spans="4:6">
      <c r="D31174" s="63"/>
      <c r="F31174" s="64"/>
    </row>
    <row r="31175" spans="4:6">
      <c r="D31175" s="63"/>
      <c r="F31175" s="64"/>
    </row>
    <row r="31176" spans="4:6">
      <c r="D31176" s="63"/>
      <c r="F31176" s="64"/>
    </row>
    <row r="31177" spans="4:6">
      <c r="D31177" s="63"/>
      <c r="F31177" s="64"/>
    </row>
    <row r="31178" spans="4:6">
      <c r="D31178" s="63"/>
      <c r="F31178" s="64"/>
    </row>
    <row r="31179" spans="4:6">
      <c r="D31179" s="63"/>
      <c r="F31179" s="64"/>
    </row>
    <row r="31180" spans="4:6">
      <c r="D31180" s="63"/>
      <c r="F31180" s="64"/>
    </row>
    <row r="31181" spans="4:6">
      <c r="D31181" s="63"/>
      <c r="F31181" s="64"/>
    </row>
    <row r="31182" spans="4:6">
      <c r="D31182" s="63"/>
      <c r="F31182" s="64"/>
    </row>
    <row r="31183" spans="4:6">
      <c r="D31183" s="63"/>
      <c r="F31183" s="64"/>
    </row>
    <row r="31184" spans="4:6">
      <c r="D31184" s="63"/>
      <c r="F31184" s="64"/>
    </row>
    <row r="31185" spans="4:6">
      <c r="D31185" s="63"/>
      <c r="F31185" s="64"/>
    </row>
    <row r="31186" spans="4:6">
      <c r="D31186" s="63"/>
      <c r="F31186" s="64"/>
    </row>
    <row r="31187" spans="4:6">
      <c r="D31187" s="63"/>
      <c r="F31187" s="64"/>
    </row>
    <row r="31188" spans="4:6">
      <c r="D31188" s="63"/>
      <c r="F31188" s="64"/>
    </row>
    <row r="31189" spans="4:6">
      <c r="D31189" s="63"/>
      <c r="F31189" s="64"/>
    </row>
    <row r="31190" spans="4:6">
      <c r="D31190" s="63"/>
      <c r="F31190" s="64"/>
    </row>
    <row r="31191" spans="4:6">
      <c r="D31191" s="63"/>
      <c r="F31191" s="64"/>
    </row>
    <row r="31192" spans="4:6">
      <c r="D31192" s="63"/>
      <c r="F31192" s="64"/>
    </row>
    <row r="31193" spans="4:6">
      <c r="D31193" s="63"/>
      <c r="F31193" s="64"/>
    </row>
    <row r="31194" spans="4:6">
      <c r="D31194" s="63"/>
      <c r="F31194" s="64"/>
    </row>
    <row r="31195" spans="4:6">
      <c r="D31195" s="63"/>
      <c r="F31195" s="64"/>
    </row>
    <row r="31196" spans="4:6">
      <c r="D31196" s="63"/>
      <c r="F31196" s="64"/>
    </row>
    <row r="31197" spans="4:6">
      <c r="D31197" s="63"/>
      <c r="F31197" s="64"/>
    </row>
    <row r="31198" spans="4:6">
      <c r="D31198" s="63"/>
      <c r="F31198" s="64"/>
    </row>
    <row r="31199" spans="4:6">
      <c r="D31199" s="63"/>
      <c r="F31199" s="64"/>
    </row>
    <row r="31200" spans="4:6">
      <c r="D31200" s="63"/>
      <c r="F31200" s="64"/>
    </row>
    <row r="31201" spans="4:6">
      <c r="D31201" s="63"/>
      <c r="F31201" s="64"/>
    </row>
    <row r="31202" spans="4:6">
      <c r="D31202" s="63"/>
      <c r="F31202" s="64"/>
    </row>
    <row r="31203" spans="4:6">
      <c r="D31203" s="63"/>
      <c r="F31203" s="64"/>
    </row>
    <row r="31204" spans="4:6">
      <c r="D31204" s="63"/>
      <c r="F31204" s="64"/>
    </row>
    <row r="31205" spans="4:6">
      <c r="D31205" s="63"/>
      <c r="F31205" s="64"/>
    </row>
    <row r="31206" spans="4:6">
      <c r="D31206" s="63"/>
      <c r="F31206" s="64"/>
    </row>
    <row r="31207" spans="4:6">
      <c r="D31207" s="63"/>
      <c r="F31207" s="64"/>
    </row>
    <row r="31208" spans="4:6">
      <c r="D31208" s="63"/>
      <c r="F31208" s="64"/>
    </row>
    <row r="31209" spans="4:6">
      <c r="D31209" s="63"/>
      <c r="F31209" s="64"/>
    </row>
    <row r="31210" spans="4:6">
      <c r="D31210" s="63"/>
      <c r="F31210" s="64"/>
    </row>
    <row r="31211" spans="4:6">
      <c r="D31211" s="63"/>
      <c r="F31211" s="64"/>
    </row>
    <row r="31212" spans="4:6">
      <c r="D31212" s="63"/>
      <c r="F31212" s="64"/>
    </row>
    <row r="31213" spans="4:6">
      <c r="D31213" s="63"/>
      <c r="F31213" s="64"/>
    </row>
    <row r="31214" spans="4:6">
      <c r="D31214" s="63"/>
      <c r="F31214" s="64"/>
    </row>
    <row r="31215" spans="4:6">
      <c r="D31215" s="63"/>
      <c r="F31215" s="64"/>
    </row>
    <row r="31216" spans="4:6">
      <c r="D31216" s="63"/>
      <c r="F31216" s="64"/>
    </row>
    <row r="31217" spans="4:6">
      <c r="D31217" s="63"/>
      <c r="F31217" s="64"/>
    </row>
    <row r="31218" spans="4:6">
      <c r="D31218" s="63"/>
      <c r="F31218" s="64"/>
    </row>
    <row r="31219" spans="4:6">
      <c r="D31219" s="63"/>
      <c r="F31219" s="64"/>
    </row>
    <row r="31220" spans="4:6">
      <c r="D31220" s="63"/>
      <c r="F31220" s="64"/>
    </row>
    <row r="31221" spans="4:6">
      <c r="D31221" s="63"/>
      <c r="F31221" s="64"/>
    </row>
    <row r="31222" spans="4:6">
      <c r="D31222" s="63"/>
      <c r="F31222" s="64"/>
    </row>
    <row r="31223" spans="4:6">
      <c r="D31223" s="63"/>
      <c r="F31223" s="64"/>
    </row>
    <row r="31224" spans="4:6">
      <c r="D31224" s="63"/>
      <c r="F31224" s="64"/>
    </row>
    <row r="31225" spans="4:6">
      <c r="D31225" s="63"/>
      <c r="F31225" s="64"/>
    </row>
    <row r="31226" spans="4:6">
      <c r="D31226" s="63"/>
      <c r="F31226" s="64"/>
    </row>
    <row r="31227" spans="4:6">
      <c r="D31227" s="63"/>
      <c r="F31227" s="64"/>
    </row>
    <row r="31228" spans="4:6">
      <c r="D31228" s="63"/>
      <c r="F31228" s="64"/>
    </row>
    <row r="31229" spans="4:6">
      <c r="D31229" s="63"/>
      <c r="F31229" s="64"/>
    </row>
    <row r="31230" spans="4:6">
      <c r="D31230" s="63"/>
      <c r="F31230" s="64"/>
    </row>
    <row r="31231" spans="4:6">
      <c r="D31231" s="63"/>
      <c r="F31231" s="64"/>
    </row>
    <row r="31232" spans="4:6">
      <c r="D31232" s="63"/>
      <c r="F31232" s="64"/>
    </row>
    <row r="31233" spans="4:6">
      <c r="D31233" s="63"/>
      <c r="F31233" s="64"/>
    </row>
    <row r="31234" spans="4:6">
      <c r="D31234" s="63"/>
      <c r="F31234" s="64"/>
    </row>
    <row r="31235" spans="4:6">
      <c r="D31235" s="63"/>
      <c r="F31235" s="64"/>
    </row>
    <row r="31236" spans="4:6">
      <c r="D31236" s="63"/>
      <c r="F31236" s="64"/>
    </row>
    <row r="31237" spans="4:6">
      <c r="D31237" s="63"/>
      <c r="F31237" s="64"/>
    </row>
    <row r="31238" spans="4:6">
      <c r="D31238" s="63"/>
      <c r="F31238" s="64"/>
    </row>
    <row r="31239" spans="4:6">
      <c r="D31239" s="63"/>
      <c r="F31239" s="64"/>
    </row>
    <row r="31240" spans="4:6">
      <c r="D31240" s="63"/>
      <c r="F31240" s="64"/>
    </row>
    <row r="31241" spans="4:6">
      <c r="D31241" s="63"/>
      <c r="F31241" s="64"/>
    </row>
    <row r="31242" spans="4:6">
      <c r="D31242" s="63"/>
      <c r="F31242" s="64"/>
    </row>
    <row r="31243" spans="4:6">
      <c r="D31243" s="63"/>
      <c r="F31243" s="64"/>
    </row>
    <row r="31244" spans="4:6">
      <c r="D31244" s="63"/>
      <c r="F31244" s="64"/>
    </row>
    <row r="31245" spans="4:6">
      <c r="D31245" s="63"/>
      <c r="F31245" s="64"/>
    </row>
    <row r="31246" spans="4:6">
      <c r="D31246" s="63"/>
      <c r="F31246" s="64"/>
    </row>
    <row r="31247" spans="4:6">
      <c r="D31247" s="63"/>
      <c r="F31247" s="64"/>
    </row>
    <row r="31248" spans="4:6">
      <c r="D31248" s="63"/>
      <c r="F31248" s="64"/>
    </row>
    <row r="31249" spans="4:6">
      <c r="D31249" s="63"/>
      <c r="F31249" s="64"/>
    </row>
    <row r="31250" spans="4:6">
      <c r="D31250" s="63"/>
      <c r="F31250" s="64"/>
    </row>
    <row r="31251" spans="4:6">
      <c r="D31251" s="63"/>
      <c r="F31251" s="64"/>
    </row>
    <row r="31252" spans="4:6">
      <c r="D31252" s="63"/>
      <c r="F31252" s="64"/>
    </row>
    <row r="31253" spans="4:6">
      <c r="D31253" s="63"/>
      <c r="F31253" s="64"/>
    </row>
    <row r="31254" spans="4:6">
      <c r="D31254" s="63"/>
      <c r="F31254" s="64"/>
    </row>
    <row r="31255" spans="4:6">
      <c r="D31255" s="63"/>
      <c r="F31255" s="64"/>
    </row>
    <row r="31256" spans="4:6">
      <c r="D31256" s="63"/>
      <c r="F31256" s="64"/>
    </row>
    <row r="31257" spans="4:6">
      <c r="D31257" s="63"/>
      <c r="F31257" s="64"/>
    </row>
    <row r="31258" spans="4:6">
      <c r="D31258" s="63"/>
      <c r="F31258" s="64"/>
    </row>
    <row r="31259" spans="4:6">
      <c r="D31259" s="63"/>
      <c r="F31259" s="64"/>
    </row>
    <row r="31260" spans="4:6">
      <c r="D31260" s="63"/>
      <c r="F31260" s="64"/>
    </row>
    <row r="31261" spans="4:6">
      <c r="D31261" s="63"/>
      <c r="F31261" s="64"/>
    </row>
    <row r="31262" spans="4:6">
      <c r="D31262" s="63"/>
      <c r="F31262" s="64"/>
    </row>
    <row r="31263" spans="4:6">
      <c r="D31263" s="63"/>
      <c r="F31263" s="64"/>
    </row>
    <row r="31264" spans="4:6">
      <c r="D31264" s="63"/>
      <c r="F31264" s="64"/>
    </row>
    <row r="31265" spans="4:6">
      <c r="D31265" s="63"/>
      <c r="F31265" s="64"/>
    </row>
    <row r="31266" spans="4:6">
      <c r="D31266" s="63"/>
      <c r="F31266" s="64"/>
    </row>
    <row r="31267" spans="4:6">
      <c r="D31267" s="63"/>
      <c r="F31267" s="64"/>
    </row>
    <row r="31268" spans="4:6">
      <c r="D31268" s="63"/>
      <c r="F31268" s="64"/>
    </row>
    <row r="31269" spans="4:6">
      <c r="D31269" s="63"/>
      <c r="F31269" s="64"/>
    </row>
    <row r="31270" spans="4:6">
      <c r="D31270" s="63"/>
      <c r="F31270" s="64"/>
    </row>
    <row r="31271" spans="4:6">
      <c r="D31271" s="63"/>
      <c r="F31271" s="64"/>
    </row>
    <row r="31272" spans="4:6">
      <c r="D31272" s="63"/>
      <c r="F31272" s="64"/>
    </row>
    <row r="31273" spans="4:6">
      <c r="D31273" s="63"/>
      <c r="F31273" s="64"/>
    </row>
    <row r="31274" spans="4:6">
      <c r="D31274" s="63"/>
      <c r="F31274" s="64"/>
    </row>
    <row r="31275" spans="4:6">
      <c r="D31275" s="63"/>
      <c r="F31275" s="64"/>
    </row>
    <row r="31276" spans="4:6">
      <c r="D31276" s="63"/>
      <c r="F31276" s="64"/>
    </row>
    <row r="31277" spans="4:6">
      <c r="D31277" s="63"/>
      <c r="F31277" s="64"/>
    </row>
    <row r="31278" spans="4:6">
      <c r="D31278" s="63"/>
      <c r="F31278" s="64"/>
    </row>
    <row r="31279" spans="4:6">
      <c r="D31279" s="63"/>
      <c r="F31279" s="64"/>
    </row>
    <row r="31280" spans="4:6">
      <c r="D31280" s="63"/>
      <c r="F31280" s="64"/>
    </row>
    <row r="31281" spans="4:6">
      <c r="D31281" s="63"/>
      <c r="F31281" s="64"/>
    </row>
    <row r="31282" spans="4:6">
      <c r="D31282" s="63"/>
      <c r="F31282" s="64"/>
    </row>
    <row r="31283" spans="4:6">
      <c r="D31283" s="63"/>
      <c r="F31283" s="64"/>
    </row>
    <row r="31284" spans="4:6">
      <c r="D31284" s="63"/>
      <c r="F31284" s="64"/>
    </row>
    <row r="31285" spans="4:6">
      <c r="D31285" s="63"/>
      <c r="F31285" s="64"/>
    </row>
    <row r="31286" spans="4:6">
      <c r="D31286" s="63"/>
      <c r="F31286" s="64"/>
    </row>
    <row r="31287" spans="4:6">
      <c r="D31287" s="63"/>
      <c r="F31287" s="64"/>
    </row>
    <row r="31288" spans="4:6">
      <c r="D31288" s="63"/>
      <c r="F31288" s="64"/>
    </row>
    <row r="31289" spans="4:6">
      <c r="D31289" s="63"/>
      <c r="F31289" s="64"/>
    </row>
    <row r="31290" spans="4:6">
      <c r="D31290" s="63"/>
      <c r="F31290" s="64"/>
    </row>
    <row r="31291" spans="4:6">
      <c r="D31291" s="63"/>
      <c r="F31291" s="64"/>
    </row>
    <row r="31292" spans="4:6">
      <c r="D31292" s="63"/>
      <c r="F31292" s="64"/>
    </row>
    <row r="31293" spans="4:6">
      <c r="D31293" s="63"/>
      <c r="F31293" s="64"/>
    </row>
    <row r="31294" spans="4:6">
      <c r="D31294" s="63"/>
      <c r="F31294" s="64"/>
    </row>
    <row r="31295" spans="4:6">
      <c r="D31295" s="63"/>
      <c r="F31295" s="64"/>
    </row>
    <row r="31296" spans="4:6">
      <c r="D31296" s="63"/>
      <c r="F31296" s="64"/>
    </row>
    <row r="31297" spans="4:6">
      <c r="D31297" s="63"/>
      <c r="F31297" s="64"/>
    </row>
    <row r="31298" spans="4:6">
      <c r="D31298" s="63"/>
      <c r="F31298" s="64"/>
    </row>
    <row r="31299" spans="4:6">
      <c r="D31299" s="63"/>
      <c r="F31299" s="64"/>
    </row>
    <row r="31300" spans="4:6">
      <c r="D31300" s="63"/>
      <c r="F31300" s="64"/>
    </row>
    <row r="31301" spans="4:6">
      <c r="D31301" s="63"/>
      <c r="F31301" s="64"/>
    </row>
    <row r="31302" spans="4:6">
      <c r="D31302" s="63"/>
      <c r="F31302" s="64"/>
    </row>
    <row r="31303" spans="4:6">
      <c r="D31303" s="63"/>
      <c r="F31303" s="64"/>
    </row>
    <row r="31304" spans="4:6">
      <c r="D31304" s="63"/>
      <c r="F31304" s="64"/>
    </row>
    <row r="31305" spans="4:6">
      <c r="D31305" s="63"/>
      <c r="F31305" s="64"/>
    </row>
    <row r="31306" spans="4:6">
      <c r="D31306" s="63"/>
      <c r="F31306" s="64"/>
    </row>
    <row r="31307" spans="4:6">
      <c r="D31307" s="63"/>
      <c r="F31307" s="64"/>
    </row>
    <row r="31308" spans="4:6">
      <c r="D31308" s="63"/>
      <c r="F31308" s="64"/>
    </row>
    <row r="31309" spans="4:6">
      <c r="D31309" s="63"/>
      <c r="F31309" s="64"/>
    </row>
    <row r="31310" spans="4:6">
      <c r="D31310" s="63"/>
      <c r="F31310" s="64"/>
    </row>
    <row r="31311" spans="4:6">
      <c r="D31311" s="63"/>
      <c r="F31311" s="64"/>
    </row>
    <row r="31312" spans="4:6">
      <c r="D31312" s="63"/>
      <c r="F31312" s="64"/>
    </row>
    <row r="31313" spans="4:6">
      <c r="D31313" s="63"/>
      <c r="F31313" s="64"/>
    </row>
    <row r="31314" spans="4:6">
      <c r="D31314" s="63"/>
      <c r="F31314" s="64"/>
    </row>
    <row r="31315" spans="4:6">
      <c r="D31315" s="63"/>
      <c r="F31315" s="64"/>
    </row>
    <row r="31316" spans="4:6">
      <c r="D31316" s="63"/>
      <c r="F31316" s="64"/>
    </row>
    <row r="31317" spans="4:6">
      <c r="D31317" s="63"/>
      <c r="F31317" s="64"/>
    </row>
    <row r="31318" spans="4:6">
      <c r="D31318" s="63"/>
      <c r="F31318" s="64"/>
    </row>
    <row r="31319" spans="4:6">
      <c r="D31319" s="63"/>
      <c r="F31319" s="64"/>
    </row>
    <row r="31320" spans="4:6">
      <c r="D31320" s="63"/>
      <c r="F31320" s="64"/>
    </row>
    <row r="31321" spans="4:6">
      <c r="D31321" s="63"/>
      <c r="F31321" s="64"/>
    </row>
    <row r="31322" spans="4:6">
      <c r="D31322" s="63"/>
      <c r="F31322" s="64"/>
    </row>
    <row r="31323" spans="4:6">
      <c r="D31323" s="63"/>
      <c r="F31323" s="64"/>
    </row>
    <row r="31324" spans="4:6">
      <c r="D31324" s="63"/>
      <c r="F31324" s="64"/>
    </row>
    <row r="31325" spans="4:6">
      <c r="D31325" s="63"/>
      <c r="F31325" s="64"/>
    </row>
    <row r="31326" spans="4:6">
      <c r="D31326" s="63"/>
      <c r="F31326" s="64"/>
    </row>
    <row r="31327" spans="4:6">
      <c r="D31327" s="63"/>
      <c r="F31327" s="64"/>
    </row>
    <row r="31328" spans="4:6">
      <c r="D31328" s="63"/>
      <c r="F31328" s="64"/>
    </row>
    <row r="31329" spans="4:6">
      <c r="D31329" s="63"/>
      <c r="F31329" s="64"/>
    </row>
    <row r="31330" spans="4:6">
      <c r="D31330" s="63"/>
      <c r="F31330" s="64"/>
    </row>
    <row r="31331" spans="4:6">
      <c r="D31331" s="63"/>
      <c r="F31331" s="64"/>
    </row>
    <row r="31332" spans="4:6">
      <c r="D31332" s="63"/>
      <c r="F31332" s="64"/>
    </row>
    <row r="31333" spans="4:6">
      <c r="D31333" s="63"/>
      <c r="F31333" s="64"/>
    </row>
    <row r="31334" spans="4:6">
      <c r="D31334" s="63"/>
      <c r="F31334" s="64"/>
    </row>
    <row r="31335" spans="4:6">
      <c r="D31335" s="63"/>
      <c r="F31335" s="64"/>
    </row>
    <row r="31336" spans="4:6">
      <c r="D31336" s="63"/>
      <c r="F31336" s="64"/>
    </row>
    <row r="31337" spans="4:6">
      <c r="D31337" s="63"/>
      <c r="F31337" s="64"/>
    </row>
    <row r="31338" spans="4:6">
      <c r="D31338" s="63"/>
      <c r="F31338" s="64"/>
    </row>
    <row r="31339" spans="4:6">
      <c r="D31339" s="63"/>
      <c r="F31339" s="64"/>
    </row>
    <row r="31340" spans="4:6">
      <c r="D31340" s="63"/>
      <c r="F31340" s="64"/>
    </row>
    <row r="31341" spans="4:6">
      <c r="D31341" s="63"/>
      <c r="F31341" s="64"/>
    </row>
    <row r="31342" spans="4:6">
      <c r="D31342" s="63"/>
      <c r="F31342" s="64"/>
    </row>
    <row r="31343" spans="4:6">
      <c r="D31343" s="63"/>
      <c r="F31343" s="64"/>
    </row>
    <row r="31344" spans="4:6">
      <c r="D31344" s="63"/>
      <c r="F31344" s="64"/>
    </row>
    <row r="31345" spans="4:6">
      <c r="D31345" s="63"/>
      <c r="F31345" s="64"/>
    </row>
    <row r="31346" spans="4:6">
      <c r="D31346" s="63"/>
      <c r="F31346" s="64"/>
    </row>
    <row r="31347" spans="4:6">
      <c r="D31347" s="63"/>
      <c r="F31347" s="64"/>
    </row>
    <row r="31348" spans="4:6">
      <c r="D31348" s="63"/>
      <c r="F31348" s="64"/>
    </row>
    <row r="31349" spans="4:6">
      <c r="D31349" s="63"/>
      <c r="F31349" s="64"/>
    </row>
    <row r="31350" spans="4:6">
      <c r="D31350" s="63"/>
      <c r="F31350" s="64"/>
    </row>
    <row r="31351" spans="4:6">
      <c r="D31351" s="63"/>
      <c r="F31351" s="64"/>
    </row>
    <row r="31352" spans="4:6">
      <c r="D31352" s="63"/>
      <c r="F31352" s="64"/>
    </row>
    <row r="31353" spans="4:6">
      <c r="D31353" s="63"/>
      <c r="F31353" s="64"/>
    </row>
    <row r="31354" spans="4:6">
      <c r="D31354" s="63"/>
      <c r="F31354" s="64"/>
    </row>
    <row r="31355" spans="4:6">
      <c r="D31355" s="63"/>
      <c r="F31355" s="64"/>
    </row>
    <row r="31356" spans="4:6">
      <c r="D31356" s="63"/>
      <c r="F31356" s="64"/>
    </row>
    <row r="31357" spans="4:6">
      <c r="D31357" s="63"/>
      <c r="F31357" s="64"/>
    </row>
    <row r="31358" spans="4:6">
      <c r="D31358" s="63"/>
      <c r="F31358" s="64"/>
    </row>
    <row r="31359" spans="4:6">
      <c r="D31359" s="63"/>
      <c r="F31359" s="64"/>
    </row>
    <row r="31360" spans="4:6">
      <c r="D31360" s="63"/>
      <c r="F31360" s="64"/>
    </row>
    <row r="31361" spans="4:6">
      <c r="D31361" s="63"/>
      <c r="F31361" s="64"/>
    </row>
    <row r="31362" spans="4:6">
      <c r="D31362" s="63"/>
      <c r="F31362" s="64"/>
    </row>
    <row r="31363" spans="4:6">
      <c r="D31363" s="63"/>
      <c r="F31363" s="64"/>
    </row>
    <row r="31364" spans="4:6">
      <c r="D31364" s="63"/>
      <c r="F31364" s="64"/>
    </row>
    <row r="31365" spans="4:6">
      <c r="D31365" s="63"/>
      <c r="F31365" s="64"/>
    </row>
    <row r="31366" spans="4:6">
      <c r="D31366" s="63"/>
      <c r="F31366" s="64"/>
    </row>
    <row r="31367" spans="4:6">
      <c r="D31367" s="63"/>
      <c r="F31367" s="64"/>
    </row>
    <row r="31368" spans="4:6">
      <c r="D31368" s="63"/>
      <c r="F31368" s="64"/>
    </row>
    <row r="31369" spans="4:6">
      <c r="D31369" s="63"/>
      <c r="F31369" s="64"/>
    </row>
    <row r="31370" spans="4:6">
      <c r="D31370" s="63"/>
      <c r="F31370" s="64"/>
    </row>
    <row r="31371" spans="4:6">
      <c r="D31371" s="63"/>
      <c r="F31371" s="64"/>
    </row>
    <row r="31372" spans="4:6">
      <c r="D31372" s="63"/>
      <c r="F31372" s="64"/>
    </row>
    <row r="31373" spans="4:6">
      <c r="D31373" s="63"/>
      <c r="F31373" s="64"/>
    </row>
    <row r="31374" spans="4:6">
      <c r="D31374" s="63"/>
      <c r="F31374" s="64"/>
    </row>
    <row r="31375" spans="4:6">
      <c r="D31375" s="63"/>
      <c r="F31375" s="64"/>
    </row>
    <row r="31376" spans="4:6">
      <c r="D31376" s="63"/>
      <c r="F31376" s="64"/>
    </row>
    <row r="31377" spans="4:6">
      <c r="D31377" s="63"/>
      <c r="F31377" s="64"/>
    </row>
    <row r="31378" spans="4:6">
      <c r="D31378" s="63"/>
      <c r="F31378" s="64"/>
    </row>
    <row r="31379" spans="4:6">
      <c r="D31379" s="63"/>
      <c r="F31379" s="64"/>
    </row>
    <row r="31380" spans="4:6">
      <c r="D31380" s="63"/>
      <c r="F31380" s="64"/>
    </row>
    <row r="31381" spans="4:6">
      <c r="D31381" s="63"/>
      <c r="F31381" s="64"/>
    </row>
    <row r="31382" spans="4:6">
      <c r="D31382" s="63"/>
      <c r="F31382" s="64"/>
    </row>
    <row r="31383" spans="4:6">
      <c r="D31383" s="63"/>
      <c r="F31383" s="64"/>
    </row>
    <row r="31384" spans="4:6">
      <c r="D31384" s="63"/>
      <c r="F31384" s="64"/>
    </row>
    <row r="31385" spans="4:6">
      <c r="D31385" s="63"/>
      <c r="F31385" s="64"/>
    </row>
    <row r="31386" spans="4:6">
      <c r="D31386" s="63"/>
      <c r="F31386" s="64"/>
    </row>
    <row r="31387" spans="4:6">
      <c r="D31387" s="63"/>
      <c r="F31387" s="64"/>
    </row>
    <row r="31388" spans="4:6">
      <c r="D31388" s="63"/>
      <c r="F31388" s="64"/>
    </row>
    <row r="31389" spans="4:6">
      <c r="D31389" s="63"/>
      <c r="F31389" s="64"/>
    </row>
    <row r="31390" spans="4:6">
      <c r="D31390" s="63"/>
      <c r="F31390" s="64"/>
    </row>
    <row r="31391" spans="4:6">
      <c r="D31391" s="63"/>
      <c r="F31391" s="64"/>
    </row>
    <row r="31392" spans="4:6">
      <c r="D31392" s="63"/>
      <c r="F31392" s="64"/>
    </row>
    <row r="31393" spans="4:6">
      <c r="D31393" s="63"/>
      <c r="F31393" s="64"/>
    </row>
    <row r="31394" spans="4:6">
      <c r="D31394" s="63"/>
      <c r="F31394" s="64"/>
    </row>
    <row r="31395" spans="4:6">
      <c r="D31395" s="63"/>
      <c r="F31395" s="64"/>
    </row>
    <row r="31396" spans="4:6">
      <c r="D31396" s="63"/>
      <c r="F31396" s="64"/>
    </row>
    <row r="31397" spans="4:6">
      <c r="D31397" s="63"/>
      <c r="F31397" s="64"/>
    </row>
    <row r="31398" spans="4:6">
      <c r="D31398" s="63"/>
      <c r="F31398" s="64"/>
    </row>
    <row r="31399" spans="4:6">
      <c r="D31399" s="63"/>
      <c r="F31399" s="64"/>
    </row>
    <row r="31400" spans="4:6">
      <c r="D31400" s="63"/>
      <c r="F31400" s="64"/>
    </row>
    <row r="31401" spans="4:6">
      <c r="D31401" s="63"/>
      <c r="F31401" s="64"/>
    </row>
    <row r="31402" spans="4:6">
      <c r="D31402" s="63"/>
      <c r="F31402" s="64"/>
    </row>
    <row r="31403" spans="4:6">
      <c r="D31403" s="63"/>
      <c r="F31403" s="64"/>
    </row>
    <row r="31404" spans="4:6">
      <c r="D31404" s="63"/>
      <c r="F31404" s="64"/>
    </row>
    <row r="31405" spans="4:6">
      <c r="D31405" s="63"/>
      <c r="F31405" s="64"/>
    </row>
    <row r="31406" spans="4:6">
      <c r="D31406" s="63"/>
      <c r="F31406" s="64"/>
    </row>
    <row r="31407" spans="4:6">
      <c r="D31407" s="63"/>
      <c r="F31407" s="64"/>
    </row>
    <row r="31408" spans="4:6">
      <c r="D31408" s="63"/>
      <c r="F31408" s="64"/>
    </row>
    <row r="31409" spans="4:6">
      <c r="D31409" s="63"/>
      <c r="F31409" s="64"/>
    </row>
    <row r="31410" spans="4:6">
      <c r="D31410" s="63"/>
      <c r="F31410" s="64"/>
    </row>
    <row r="31411" spans="4:6">
      <c r="D31411" s="63"/>
      <c r="F31411" s="64"/>
    </row>
    <row r="31412" spans="4:6">
      <c r="D31412" s="63"/>
      <c r="F31412" s="64"/>
    </row>
    <row r="31413" spans="4:6">
      <c r="D31413" s="63"/>
      <c r="F31413" s="64"/>
    </row>
    <row r="31414" spans="4:6">
      <c r="D31414" s="63"/>
      <c r="F31414" s="64"/>
    </row>
    <row r="31415" spans="4:6">
      <c r="D31415" s="63"/>
      <c r="F31415" s="64"/>
    </row>
    <row r="31416" spans="4:6">
      <c r="D31416" s="63"/>
      <c r="F31416" s="64"/>
    </row>
    <row r="31417" spans="4:6">
      <c r="D31417" s="63"/>
      <c r="F31417" s="64"/>
    </row>
    <row r="31418" spans="4:6">
      <c r="D31418" s="63"/>
      <c r="F31418" s="64"/>
    </row>
    <row r="31419" spans="4:6">
      <c r="D31419" s="63"/>
      <c r="F31419" s="64"/>
    </row>
    <row r="31420" spans="4:6">
      <c r="D31420" s="63"/>
      <c r="F31420" s="64"/>
    </row>
    <row r="31421" spans="4:6">
      <c r="D31421" s="63"/>
      <c r="F31421" s="64"/>
    </row>
    <row r="31422" spans="4:6">
      <c r="D31422" s="63"/>
      <c r="F31422" s="64"/>
    </row>
    <row r="31423" spans="4:6">
      <c r="D31423" s="63"/>
      <c r="F31423" s="64"/>
    </row>
    <row r="31424" spans="4:6">
      <c r="D31424" s="63"/>
      <c r="F31424" s="64"/>
    </row>
    <row r="31425" spans="4:6">
      <c r="D31425" s="63"/>
      <c r="F31425" s="64"/>
    </row>
    <row r="31426" spans="4:6">
      <c r="D31426" s="63"/>
      <c r="F31426" s="64"/>
    </row>
    <row r="31427" spans="4:6">
      <c r="D31427" s="63"/>
      <c r="F31427" s="64"/>
    </row>
    <row r="31428" spans="4:6">
      <c r="D31428" s="63"/>
      <c r="F31428" s="64"/>
    </row>
    <row r="31429" spans="4:6">
      <c r="D31429" s="63"/>
      <c r="F31429" s="64"/>
    </row>
    <row r="31430" spans="4:6">
      <c r="D31430" s="63"/>
      <c r="F31430" s="64"/>
    </row>
    <row r="31431" spans="4:6">
      <c r="D31431" s="63"/>
      <c r="F31431" s="64"/>
    </row>
    <row r="31432" spans="4:6">
      <c r="D31432" s="63"/>
      <c r="F31432" s="64"/>
    </row>
    <row r="31433" spans="4:6">
      <c r="D31433" s="63"/>
      <c r="F31433" s="64"/>
    </row>
    <row r="31434" spans="4:6">
      <c r="D31434" s="63"/>
      <c r="F31434" s="64"/>
    </row>
    <row r="31435" spans="4:6">
      <c r="D31435" s="63"/>
      <c r="F31435" s="64"/>
    </row>
    <row r="31436" spans="4:6">
      <c r="D31436" s="63"/>
      <c r="F31436" s="64"/>
    </row>
    <row r="31437" spans="4:6">
      <c r="D31437" s="63"/>
      <c r="F31437" s="64"/>
    </row>
    <row r="31438" spans="4:6">
      <c r="D31438" s="63"/>
      <c r="F31438" s="64"/>
    </row>
    <row r="31439" spans="4:6">
      <c r="D31439" s="63"/>
      <c r="F31439" s="64"/>
    </row>
    <row r="31440" spans="4:6">
      <c r="D31440" s="63"/>
      <c r="F31440" s="64"/>
    </row>
    <row r="31441" spans="4:6">
      <c r="D31441" s="63"/>
      <c r="F31441" s="64"/>
    </row>
    <row r="31442" spans="4:6">
      <c r="D31442" s="63"/>
      <c r="F31442" s="64"/>
    </row>
    <row r="31443" spans="4:6">
      <c r="D31443" s="63"/>
      <c r="F31443" s="64"/>
    </row>
    <row r="31444" spans="4:6">
      <c r="D31444" s="63"/>
      <c r="F31444" s="64"/>
    </row>
    <row r="31445" spans="4:6">
      <c r="D31445" s="63"/>
      <c r="F31445" s="64"/>
    </row>
    <row r="31446" spans="4:6">
      <c r="D31446" s="63"/>
      <c r="F31446" s="64"/>
    </row>
    <row r="31447" spans="4:6">
      <c r="D31447" s="63"/>
      <c r="F31447" s="64"/>
    </row>
    <row r="31448" spans="4:6">
      <c r="D31448" s="63"/>
      <c r="F31448" s="64"/>
    </row>
    <row r="31449" spans="4:6">
      <c r="D31449" s="63"/>
      <c r="F31449" s="64"/>
    </row>
    <row r="31450" spans="4:6">
      <c r="D31450" s="63"/>
      <c r="F31450" s="64"/>
    </row>
    <row r="31451" spans="4:6">
      <c r="D31451" s="63"/>
      <c r="F31451" s="64"/>
    </row>
    <row r="31452" spans="4:6">
      <c r="D31452" s="63"/>
      <c r="F31452" s="64"/>
    </row>
    <row r="31453" spans="4:6">
      <c r="D31453" s="63"/>
      <c r="F31453" s="64"/>
    </row>
    <row r="31454" spans="4:6">
      <c r="D31454" s="63"/>
      <c r="F31454" s="64"/>
    </row>
    <row r="31455" spans="4:6">
      <c r="D31455" s="63"/>
      <c r="F31455" s="64"/>
    </row>
    <row r="31456" spans="4:6">
      <c r="D31456" s="63"/>
      <c r="F31456" s="64"/>
    </row>
    <row r="31457" spans="4:6">
      <c r="D31457" s="63"/>
      <c r="F31457" s="64"/>
    </row>
    <row r="31458" spans="4:6">
      <c r="D31458" s="63"/>
      <c r="F31458" s="64"/>
    </row>
    <row r="31459" spans="4:6">
      <c r="D31459" s="63"/>
      <c r="F31459" s="64"/>
    </row>
    <row r="31460" spans="4:6">
      <c r="D31460" s="63"/>
      <c r="F31460" s="64"/>
    </row>
    <row r="31461" spans="4:6">
      <c r="D31461" s="63"/>
      <c r="F31461" s="64"/>
    </row>
    <row r="31462" spans="4:6">
      <c r="D31462" s="63"/>
      <c r="F31462" s="64"/>
    </row>
    <row r="31463" spans="4:6">
      <c r="D31463" s="63"/>
      <c r="F31463" s="64"/>
    </row>
    <row r="31464" spans="4:6">
      <c r="D31464" s="63"/>
      <c r="F31464" s="64"/>
    </row>
    <row r="31465" spans="4:6">
      <c r="D31465" s="63"/>
      <c r="F31465" s="64"/>
    </row>
    <row r="31466" spans="4:6">
      <c r="D31466" s="63"/>
      <c r="F31466" s="64"/>
    </row>
    <row r="31467" spans="4:6">
      <c r="D31467" s="63"/>
      <c r="F31467" s="64"/>
    </row>
    <row r="31468" spans="4:6">
      <c r="D31468" s="63"/>
      <c r="F31468" s="64"/>
    </row>
    <row r="31469" spans="4:6">
      <c r="D31469" s="63"/>
      <c r="F31469" s="64"/>
    </row>
    <row r="31470" spans="4:6">
      <c r="D31470" s="63"/>
      <c r="F31470" s="64"/>
    </row>
    <row r="31471" spans="4:6">
      <c r="D31471" s="63"/>
      <c r="F31471" s="64"/>
    </row>
    <row r="31472" spans="4:6">
      <c r="D31472" s="63"/>
      <c r="F31472" s="64"/>
    </row>
    <row r="31473" spans="4:6">
      <c r="D31473" s="63"/>
      <c r="F31473" s="64"/>
    </row>
    <row r="31474" spans="4:6">
      <c r="D31474" s="63"/>
      <c r="F31474" s="64"/>
    </row>
    <row r="31475" spans="4:6">
      <c r="D31475" s="63"/>
      <c r="F31475" s="64"/>
    </row>
    <row r="31476" spans="4:6">
      <c r="D31476" s="63"/>
      <c r="F31476" s="64"/>
    </row>
    <row r="31477" spans="4:6">
      <c r="D31477" s="63"/>
      <c r="F31477" s="64"/>
    </row>
    <row r="31478" spans="4:6">
      <c r="D31478" s="63"/>
      <c r="F31478" s="64"/>
    </row>
    <row r="31479" spans="4:6">
      <c r="D31479" s="63"/>
      <c r="F31479" s="64"/>
    </row>
    <row r="31480" spans="4:6">
      <c r="D31480" s="63"/>
      <c r="F31480" s="64"/>
    </row>
    <row r="31481" spans="4:6">
      <c r="D31481" s="63"/>
      <c r="F31481" s="64"/>
    </row>
    <row r="31482" spans="4:6">
      <c r="D31482" s="63"/>
      <c r="F31482" s="64"/>
    </row>
    <row r="31483" spans="4:6">
      <c r="D31483" s="63"/>
      <c r="F31483" s="64"/>
    </row>
    <row r="31484" spans="4:6">
      <c r="D31484" s="63"/>
      <c r="F31484" s="64"/>
    </row>
    <row r="31485" spans="4:6">
      <c r="D31485" s="63"/>
      <c r="F31485" s="64"/>
    </row>
    <row r="31486" spans="4:6">
      <c r="D31486" s="63"/>
      <c r="F31486" s="64"/>
    </row>
    <row r="31487" spans="4:6">
      <c r="D31487" s="63"/>
      <c r="F31487" s="64"/>
    </row>
    <row r="31488" spans="4:6">
      <c r="D31488" s="63"/>
      <c r="F31488" s="64"/>
    </row>
    <row r="31489" spans="4:6">
      <c r="D31489" s="63"/>
      <c r="F31489" s="64"/>
    </row>
    <row r="31490" spans="4:6">
      <c r="D31490" s="63"/>
      <c r="F31490" s="64"/>
    </row>
    <row r="31491" spans="4:6">
      <c r="D31491" s="63"/>
      <c r="F31491" s="64"/>
    </row>
    <row r="31492" spans="4:6">
      <c r="D31492" s="63"/>
      <c r="F31492" s="64"/>
    </row>
    <row r="31493" spans="4:6">
      <c r="D31493" s="63"/>
      <c r="F31493" s="64"/>
    </row>
    <row r="31494" spans="4:6">
      <c r="D31494" s="63"/>
      <c r="F31494" s="64"/>
    </row>
    <row r="31495" spans="4:6">
      <c r="D31495" s="63"/>
      <c r="F31495" s="64"/>
    </row>
    <row r="31496" spans="4:6">
      <c r="D31496" s="63"/>
      <c r="F31496" s="64"/>
    </row>
    <row r="31497" spans="4:6">
      <c r="D31497" s="63"/>
      <c r="F31497" s="64"/>
    </row>
    <row r="31498" spans="4:6">
      <c r="D31498" s="63"/>
      <c r="F31498" s="64"/>
    </row>
    <row r="31499" spans="4:6">
      <c r="D31499" s="63"/>
      <c r="F31499" s="64"/>
    </row>
    <row r="31500" spans="4:6">
      <c r="D31500" s="63"/>
      <c r="F31500" s="64"/>
    </row>
    <row r="31501" spans="4:6">
      <c r="D31501" s="63"/>
      <c r="F31501" s="64"/>
    </row>
    <row r="31502" spans="4:6">
      <c r="D31502" s="63"/>
      <c r="F31502" s="64"/>
    </row>
    <row r="31503" spans="4:6">
      <c r="D31503" s="63"/>
      <c r="F31503" s="64"/>
    </row>
    <row r="31504" spans="4:6">
      <c r="D31504" s="63"/>
      <c r="F31504" s="64"/>
    </row>
    <row r="31505" spans="4:6">
      <c r="D31505" s="63"/>
      <c r="F31505" s="64"/>
    </row>
    <row r="31506" spans="4:6">
      <c r="D31506" s="63"/>
      <c r="F31506" s="64"/>
    </row>
    <row r="31507" spans="4:6">
      <c r="D31507" s="63"/>
      <c r="F31507" s="64"/>
    </row>
    <row r="31508" spans="4:6">
      <c r="D31508" s="63"/>
      <c r="F31508" s="64"/>
    </row>
    <row r="31509" spans="4:6">
      <c r="D31509" s="63"/>
      <c r="F31509" s="64"/>
    </row>
    <row r="31510" spans="4:6">
      <c r="D31510" s="63"/>
      <c r="F31510" s="64"/>
    </row>
    <row r="31511" spans="4:6">
      <c r="D31511" s="63"/>
      <c r="F31511" s="64"/>
    </row>
    <row r="31512" spans="4:6">
      <c r="D31512" s="63"/>
      <c r="F31512" s="64"/>
    </row>
    <row r="31513" spans="4:6">
      <c r="D31513" s="63"/>
      <c r="F31513" s="64"/>
    </row>
    <row r="31514" spans="4:6">
      <c r="D31514" s="63"/>
      <c r="F31514" s="64"/>
    </row>
    <row r="31515" spans="4:6">
      <c r="D31515" s="63"/>
      <c r="F31515" s="64"/>
    </row>
    <row r="31516" spans="4:6">
      <c r="D31516" s="63"/>
      <c r="F31516" s="64"/>
    </row>
    <row r="31517" spans="4:6">
      <c r="D31517" s="63"/>
      <c r="F31517" s="64"/>
    </row>
    <row r="31518" spans="4:6">
      <c r="D31518" s="63"/>
      <c r="F31518" s="64"/>
    </row>
    <row r="31519" spans="4:6">
      <c r="D31519" s="63"/>
      <c r="F31519" s="64"/>
    </row>
    <row r="31520" spans="4:6">
      <c r="D31520" s="63"/>
      <c r="F31520" s="64"/>
    </row>
    <row r="31521" spans="4:6">
      <c r="D31521" s="63"/>
      <c r="F31521" s="64"/>
    </row>
    <row r="31522" spans="4:6">
      <c r="D31522" s="63"/>
      <c r="F31522" s="64"/>
    </row>
    <row r="31523" spans="4:6">
      <c r="D31523" s="63"/>
      <c r="F31523" s="64"/>
    </row>
    <row r="31524" spans="4:6">
      <c r="D31524" s="63"/>
      <c r="F31524" s="64"/>
    </row>
    <row r="31525" spans="4:6">
      <c r="D31525" s="63"/>
      <c r="F31525" s="64"/>
    </row>
    <row r="31526" spans="4:6">
      <c r="D31526" s="63"/>
      <c r="F31526" s="64"/>
    </row>
    <row r="31527" spans="4:6">
      <c r="D31527" s="63"/>
      <c r="F31527" s="64"/>
    </row>
    <row r="31528" spans="4:6">
      <c r="D31528" s="63"/>
      <c r="F31528" s="64"/>
    </row>
    <row r="31529" spans="4:6">
      <c r="D31529" s="63"/>
      <c r="F31529" s="64"/>
    </row>
    <row r="31530" spans="4:6">
      <c r="D31530" s="63"/>
      <c r="F31530" s="64"/>
    </row>
    <row r="31531" spans="4:6">
      <c r="D31531" s="63"/>
      <c r="F31531" s="64"/>
    </row>
    <row r="31532" spans="4:6">
      <c r="D31532" s="63"/>
      <c r="F31532" s="64"/>
    </row>
    <row r="31533" spans="4:6">
      <c r="D31533" s="63"/>
      <c r="F31533" s="64"/>
    </row>
    <row r="31534" spans="4:6">
      <c r="D31534" s="63"/>
      <c r="F31534" s="64"/>
    </row>
    <row r="31535" spans="4:6">
      <c r="D31535" s="63"/>
      <c r="F31535" s="64"/>
    </row>
    <row r="31536" spans="4:6">
      <c r="D31536" s="63"/>
      <c r="F31536" s="64"/>
    </row>
    <row r="31537" spans="4:6">
      <c r="D31537" s="63"/>
      <c r="F31537" s="64"/>
    </row>
    <row r="31538" spans="4:6">
      <c r="D31538" s="63"/>
      <c r="F31538" s="64"/>
    </row>
    <row r="31539" spans="4:6">
      <c r="D31539" s="63"/>
      <c r="F31539" s="64"/>
    </row>
    <row r="31540" spans="4:6">
      <c r="D31540" s="63"/>
      <c r="F31540" s="64"/>
    </row>
    <row r="31541" spans="4:6">
      <c r="D31541" s="63"/>
      <c r="F31541" s="64"/>
    </row>
    <row r="31542" spans="4:6">
      <c r="D31542" s="63"/>
      <c r="F31542" s="64"/>
    </row>
    <row r="31543" spans="4:6">
      <c r="D31543" s="63"/>
      <c r="F31543" s="64"/>
    </row>
    <row r="31544" spans="4:6">
      <c r="D31544" s="63"/>
      <c r="F31544" s="64"/>
    </row>
    <row r="31545" spans="4:6">
      <c r="D31545" s="63"/>
      <c r="F31545" s="64"/>
    </row>
    <row r="31546" spans="4:6">
      <c r="D31546" s="63"/>
      <c r="F31546" s="64"/>
    </row>
    <row r="31547" spans="4:6">
      <c r="D31547" s="63"/>
      <c r="F31547" s="64"/>
    </row>
    <row r="31548" spans="4:6">
      <c r="D31548" s="63"/>
      <c r="F31548" s="64"/>
    </row>
    <row r="31549" spans="4:6">
      <c r="D31549" s="63"/>
      <c r="F31549" s="64"/>
    </row>
    <row r="31550" spans="4:6">
      <c r="D31550" s="63"/>
      <c r="F31550" s="64"/>
    </row>
    <row r="31551" spans="4:6">
      <c r="D31551" s="63"/>
      <c r="F31551" s="64"/>
    </row>
    <row r="31552" spans="4:6">
      <c r="D31552" s="63"/>
      <c r="F31552" s="64"/>
    </row>
    <row r="31553" spans="4:6">
      <c r="D31553" s="63"/>
      <c r="F31553" s="64"/>
    </row>
    <row r="31554" spans="4:6">
      <c r="D31554" s="63"/>
      <c r="F31554" s="64"/>
    </row>
    <row r="31555" spans="4:6">
      <c r="D31555" s="63"/>
      <c r="F31555" s="64"/>
    </row>
    <row r="31556" spans="4:6">
      <c r="D31556" s="63"/>
      <c r="F31556" s="64"/>
    </row>
    <row r="31557" spans="4:6">
      <c r="D31557" s="63"/>
      <c r="F31557" s="64"/>
    </row>
    <row r="31558" spans="4:6">
      <c r="D31558" s="63"/>
      <c r="F31558" s="64"/>
    </row>
    <row r="31559" spans="4:6">
      <c r="D31559" s="63"/>
      <c r="F31559" s="64"/>
    </row>
    <row r="31560" spans="4:6">
      <c r="D31560" s="63"/>
      <c r="F31560" s="64"/>
    </row>
    <row r="31561" spans="4:6">
      <c r="D31561" s="63"/>
      <c r="F31561" s="64"/>
    </row>
    <row r="31562" spans="4:6">
      <c r="D31562" s="63"/>
      <c r="F31562" s="64"/>
    </row>
    <row r="31563" spans="4:6">
      <c r="D31563" s="63"/>
      <c r="F31563" s="64"/>
    </row>
    <row r="31564" spans="4:6">
      <c r="D31564" s="63"/>
      <c r="F31564" s="64"/>
    </row>
    <row r="31565" spans="4:6">
      <c r="D31565" s="63"/>
      <c r="F31565" s="64"/>
    </row>
    <row r="31566" spans="4:6">
      <c r="D31566" s="63"/>
      <c r="F31566" s="64"/>
    </row>
    <row r="31567" spans="4:6">
      <c r="D31567" s="63"/>
      <c r="F31567" s="64"/>
    </row>
    <row r="31568" spans="4:6">
      <c r="D31568" s="63"/>
      <c r="F31568" s="64"/>
    </row>
    <row r="31569" spans="4:6">
      <c r="D31569" s="63"/>
      <c r="F31569" s="64"/>
    </row>
    <row r="31570" spans="4:6">
      <c r="D31570" s="63"/>
      <c r="F31570" s="64"/>
    </row>
    <row r="31571" spans="4:6">
      <c r="D31571" s="63"/>
      <c r="F31571" s="64"/>
    </row>
    <row r="31572" spans="4:6">
      <c r="D31572" s="63"/>
      <c r="F31572" s="64"/>
    </row>
    <row r="31573" spans="4:6">
      <c r="D31573" s="63"/>
      <c r="F31573" s="64"/>
    </row>
    <row r="31574" spans="4:6">
      <c r="D31574" s="63"/>
      <c r="F31574" s="64"/>
    </row>
    <row r="31575" spans="4:6">
      <c r="D31575" s="63"/>
      <c r="F31575" s="64"/>
    </row>
    <row r="31576" spans="4:6">
      <c r="D31576" s="63"/>
      <c r="F31576" s="64"/>
    </row>
    <row r="31577" spans="4:6">
      <c r="D31577" s="63"/>
      <c r="F31577" s="64"/>
    </row>
    <row r="31578" spans="4:6">
      <c r="D31578" s="63"/>
      <c r="F31578" s="64"/>
    </row>
    <row r="31579" spans="4:6">
      <c r="D31579" s="63"/>
      <c r="F31579" s="64"/>
    </row>
    <row r="31580" spans="4:6">
      <c r="D31580" s="63"/>
      <c r="F31580" s="64"/>
    </row>
    <row r="31581" spans="4:6">
      <c r="D31581" s="63"/>
      <c r="F31581" s="64"/>
    </row>
    <row r="31582" spans="4:6">
      <c r="D31582" s="63"/>
      <c r="F31582" s="64"/>
    </row>
    <row r="31583" spans="4:6">
      <c r="D31583" s="63"/>
      <c r="F31583" s="64"/>
    </row>
    <row r="31584" spans="4:6">
      <c r="D31584" s="63"/>
      <c r="F31584" s="64"/>
    </row>
    <row r="31585" spans="4:6">
      <c r="D31585" s="63"/>
      <c r="F31585" s="64"/>
    </row>
    <row r="31586" spans="4:6">
      <c r="D31586" s="63"/>
      <c r="F31586" s="64"/>
    </row>
    <row r="31587" spans="4:6">
      <c r="D31587" s="63"/>
      <c r="F31587" s="64"/>
    </row>
    <row r="31588" spans="4:6">
      <c r="D31588" s="63"/>
      <c r="F31588" s="64"/>
    </row>
    <row r="31589" spans="4:6">
      <c r="D31589" s="63"/>
      <c r="F31589" s="64"/>
    </row>
    <row r="31590" spans="4:6">
      <c r="D31590" s="63"/>
      <c r="F31590" s="64"/>
    </row>
    <row r="31591" spans="4:6">
      <c r="D31591" s="63"/>
      <c r="F31591" s="64"/>
    </row>
    <row r="31592" spans="4:6">
      <c r="D31592" s="63"/>
      <c r="F31592" s="64"/>
    </row>
    <row r="31593" spans="4:6">
      <c r="D31593" s="63"/>
      <c r="F31593" s="64"/>
    </row>
    <row r="31594" spans="4:6">
      <c r="D31594" s="63"/>
      <c r="F31594" s="64"/>
    </row>
    <row r="31595" spans="4:6">
      <c r="D31595" s="63"/>
      <c r="F31595" s="64"/>
    </row>
    <row r="31596" spans="4:6">
      <c r="D31596" s="63"/>
      <c r="F31596" s="64"/>
    </row>
    <row r="31597" spans="4:6">
      <c r="D31597" s="63"/>
      <c r="F31597" s="64"/>
    </row>
    <row r="31598" spans="4:6">
      <c r="D31598" s="63"/>
      <c r="F31598" s="64"/>
    </row>
    <row r="31599" spans="4:6">
      <c r="D31599" s="63"/>
      <c r="F31599" s="64"/>
    </row>
    <row r="31600" spans="4:6">
      <c r="D31600" s="63"/>
      <c r="F31600" s="64"/>
    </row>
    <row r="31601" spans="4:6">
      <c r="D31601" s="63"/>
      <c r="F31601" s="64"/>
    </row>
    <row r="31602" spans="4:6">
      <c r="D31602" s="63"/>
      <c r="F31602" s="64"/>
    </row>
    <row r="31603" spans="4:6">
      <c r="D31603" s="63"/>
      <c r="F31603" s="64"/>
    </row>
    <row r="31604" spans="4:6">
      <c r="D31604" s="63"/>
      <c r="F31604" s="64"/>
    </row>
    <row r="31605" spans="4:6">
      <c r="D31605" s="63"/>
      <c r="F31605" s="64"/>
    </row>
    <row r="31606" spans="4:6">
      <c r="D31606" s="63"/>
      <c r="F31606" s="64"/>
    </row>
    <row r="31607" spans="4:6">
      <c r="D31607" s="63"/>
      <c r="F31607" s="64"/>
    </row>
    <row r="31608" spans="4:6">
      <c r="D31608" s="63"/>
      <c r="F31608" s="64"/>
    </row>
    <row r="31609" spans="4:6">
      <c r="D31609" s="63"/>
      <c r="F31609" s="64"/>
    </row>
    <row r="31610" spans="4:6">
      <c r="D31610" s="63"/>
      <c r="F31610" s="64"/>
    </row>
    <row r="31611" spans="4:6">
      <c r="D31611" s="63"/>
      <c r="F31611" s="64"/>
    </row>
    <row r="31612" spans="4:6">
      <c r="D31612" s="63"/>
      <c r="F31612" s="64"/>
    </row>
    <row r="31613" spans="4:6">
      <c r="D31613" s="63"/>
      <c r="F31613" s="64"/>
    </row>
    <row r="31614" spans="4:6">
      <c r="D31614" s="63"/>
      <c r="F31614" s="64"/>
    </row>
    <row r="31615" spans="4:6">
      <c r="D31615" s="63"/>
      <c r="F31615" s="64"/>
    </row>
    <row r="31616" spans="4:6">
      <c r="D31616" s="63"/>
      <c r="F31616" s="64"/>
    </row>
    <row r="31617" spans="4:6">
      <c r="D31617" s="63"/>
      <c r="F31617" s="64"/>
    </row>
    <row r="31618" spans="4:6">
      <c r="D31618" s="63"/>
      <c r="F31618" s="64"/>
    </row>
    <row r="31619" spans="4:6">
      <c r="D31619" s="63"/>
      <c r="F31619" s="64"/>
    </row>
    <row r="31620" spans="4:6">
      <c r="D31620" s="63"/>
      <c r="F31620" s="64"/>
    </row>
    <row r="31621" spans="4:6">
      <c r="D31621" s="63"/>
      <c r="F31621" s="64"/>
    </row>
    <row r="31622" spans="4:6">
      <c r="D31622" s="63"/>
      <c r="F31622" s="64"/>
    </row>
    <row r="31623" spans="4:6">
      <c r="D31623" s="63"/>
      <c r="F31623" s="64"/>
    </row>
    <row r="31624" spans="4:6">
      <c r="D31624" s="63"/>
      <c r="F31624" s="64"/>
    </row>
    <row r="31625" spans="4:6">
      <c r="D31625" s="63"/>
      <c r="F31625" s="64"/>
    </row>
    <row r="31626" spans="4:6">
      <c r="D31626" s="63"/>
      <c r="F31626" s="64"/>
    </row>
    <row r="31627" spans="4:6">
      <c r="D31627" s="63"/>
      <c r="F31627" s="64"/>
    </row>
    <row r="31628" spans="4:6">
      <c r="D31628" s="63"/>
      <c r="F31628" s="64"/>
    </row>
    <row r="31629" spans="4:6">
      <c r="D31629" s="63"/>
      <c r="F31629" s="64"/>
    </row>
    <row r="31630" spans="4:6">
      <c r="D31630" s="63"/>
      <c r="F31630" s="64"/>
    </row>
    <row r="31631" spans="4:6">
      <c r="D31631" s="63"/>
      <c r="F31631" s="64"/>
    </row>
    <row r="31632" spans="4:6">
      <c r="D31632" s="63"/>
      <c r="F31632" s="64"/>
    </row>
    <row r="31633" spans="4:6">
      <c r="D31633" s="63"/>
      <c r="F31633" s="64"/>
    </row>
    <row r="31634" spans="4:6">
      <c r="D31634" s="63"/>
      <c r="F31634" s="64"/>
    </row>
    <row r="31635" spans="4:6">
      <c r="D31635" s="63"/>
      <c r="F31635" s="64"/>
    </row>
    <row r="31636" spans="4:6">
      <c r="D31636" s="63"/>
      <c r="F31636" s="64"/>
    </row>
    <row r="31637" spans="4:6">
      <c r="D31637" s="63"/>
      <c r="F31637" s="64"/>
    </row>
    <row r="31638" spans="4:6">
      <c r="D31638" s="63"/>
      <c r="F31638" s="64"/>
    </row>
    <row r="31639" spans="4:6">
      <c r="D31639" s="63"/>
      <c r="F31639" s="64"/>
    </row>
    <row r="31640" spans="4:6">
      <c r="D31640" s="63"/>
      <c r="F31640" s="64"/>
    </row>
    <row r="31641" spans="4:6">
      <c r="D31641" s="63"/>
      <c r="F31641" s="64"/>
    </row>
    <row r="31642" spans="4:6">
      <c r="D31642" s="63"/>
      <c r="F31642" s="64"/>
    </row>
    <row r="31643" spans="4:6">
      <c r="D31643" s="63"/>
      <c r="F31643" s="64"/>
    </row>
    <row r="31644" spans="4:6">
      <c r="D31644" s="63"/>
      <c r="F31644" s="64"/>
    </row>
    <row r="31645" spans="4:6">
      <c r="D31645" s="63"/>
      <c r="F31645" s="64"/>
    </row>
    <row r="31646" spans="4:6">
      <c r="D31646" s="63"/>
      <c r="F31646" s="64"/>
    </row>
    <row r="31647" spans="4:6">
      <c r="D31647" s="63"/>
      <c r="F31647" s="64"/>
    </row>
    <row r="31648" spans="4:6">
      <c r="D31648" s="63"/>
      <c r="F31648" s="64"/>
    </row>
    <row r="31649" spans="4:6">
      <c r="D31649" s="63"/>
      <c r="F31649" s="64"/>
    </row>
    <row r="31650" spans="4:6">
      <c r="D31650" s="63"/>
      <c r="F31650" s="64"/>
    </row>
    <row r="31651" spans="4:6">
      <c r="D31651" s="63"/>
      <c r="F31651" s="64"/>
    </row>
    <row r="31652" spans="4:6">
      <c r="D31652" s="63"/>
      <c r="F31652" s="64"/>
    </row>
    <row r="31653" spans="4:6">
      <c r="D31653" s="63"/>
      <c r="F31653" s="64"/>
    </row>
    <row r="31654" spans="4:6">
      <c r="D31654" s="63"/>
      <c r="F31654" s="64"/>
    </row>
    <row r="31655" spans="4:6">
      <c r="D31655" s="63"/>
      <c r="F31655" s="64"/>
    </row>
    <row r="31656" spans="4:6">
      <c r="D31656" s="63"/>
      <c r="F31656" s="64"/>
    </row>
    <row r="31657" spans="4:6">
      <c r="D31657" s="63"/>
      <c r="F31657" s="64"/>
    </row>
    <row r="31658" spans="4:6">
      <c r="D31658" s="63"/>
      <c r="F31658" s="64"/>
    </row>
    <row r="31659" spans="4:6">
      <c r="D31659" s="63"/>
      <c r="F31659" s="64"/>
    </row>
    <row r="31660" spans="4:6">
      <c r="D31660" s="63"/>
      <c r="F31660" s="64"/>
    </row>
    <row r="31661" spans="4:6">
      <c r="D31661" s="63"/>
      <c r="F31661" s="64"/>
    </row>
    <row r="31662" spans="4:6">
      <c r="D31662" s="63"/>
      <c r="F31662" s="64"/>
    </row>
    <row r="31663" spans="4:6">
      <c r="D31663" s="63"/>
      <c r="F31663" s="64"/>
    </row>
    <row r="31664" spans="4:6">
      <c r="D31664" s="63"/>
      <c r="F31664" s="64"/>
    </row>
    <row r="31665" spans="4:6">
      <c r="D31665" s="63"/>
      <c r="F31665" s="64"/>
    </row>
    <row r="31666" spans="4:6">
      <c r="D31666" s="63"/>
      <c r="F31666" s="64"/>
    </row>
    <row r="31667" spans="4:6">
      <c r="D31667" s="63"/>
      <c r="F31667" s="64"/>
    </row>
    <row r="31668" spans="4:6">
      <c r="D31668" s="63"/>
      <c r="F31668" s="64"/>
    </row>
    <row r="31669" spans="4:6">
      <c r="D31669" s="63"/>
      <c r="F31669" s="64"/>
    </row>
    <row r="31670" spans="4:6">
      <c r="D31670" s="63"/>
      <c r="F31670" s="64"/>
    </row>
    <row r="31671" spans="4:6">
      <c r="D31671" s="63"/>
      <c r="F31671" s="64"/>
    </row>
    <row r="31672" spans="4:6">
      <c r="D31672" s="63"/>
      <c r="F31672" s="64"/>
    </row>
    <row r="31673" spans="4:6">
      <c r="D31673" s="63"/>
      <c r="F31673" s="64"/>
    </row>
    <row r="31674" spans="4:6">
      <c r="D31674" s="63"/>
      <c r="F31674" s="64"/>
    </row>
    <row r="31675" spans="4:6">
      <c r="D31675" s="63"/>
      <c r="F31675" s="64"/>
    </row>
    <row r="31676" spans="4:6">
      <c r="D31676" s="63"/>
      <c r="F31676" s="64"/>
    </row>
    <row r="31677" spans="4:6">
      <c r="D31677" s="63"/>
      <c r="F31677" s="64"/>
    </row>
    <row r="31678" spans="4:6">
      <c r="D31678" s="63"/>
      <c r="F31678" s="64"/>
    </row>
    <row r="31679" spans="4:6">
      <c r="D31679" s="63"/>
      <c r="F31679" s="64"/>
    </row>
    <row r="31680" spans="4:6">
      <c r="D31680" s="63"/>
      <c r="F31680" s="64"/>
    </row>
    <row r="31681" spans="4:6">
      <c r="D31681" s="63"/>
      <c r="F31681" s="64"/>
    </row>
    <row r="31682" spans="4:6">
      <c r="D31682" s="63"/>
      <c r="F31682" s="64"/>
    </row>
    <row r="31683" spans="4:6">
      <c r="D31683" s="63"/>
      <c r="F31683" s="64"/>
    </row>
    <row r="31684" spans="4:6">
      <c r="D31684" s="63"/>
      <c r="F31684" s="64"/>
    </row>
    <row r="31685" spans="4:6">
      <c r="D31685" s="63"/>
      <c r="F31685" s="64"/>
    </row>
    <row r="31686" spans="4:6">
      <c r="D31686" s="63"/>
      <c r="F31686" s="64"/>
    </row>
    <row r="31687" spans="4:6">
      <c r="D31687" s="63"/>
      <c r="F31687" s="64"/>
    </row>
    <row r="31688" spans="4:6">
      <c r="D31688" s="63"/>
      <c r="F31688" s="64"/>
    </row>
    <row r="31689" spans="4:6">
      <c r="D31689" s="63"/>
      <c r="F31689" s="64"/>
    </row>
    <row r="31690" spans="4:6">
      <c r="D31690" s="63"/>
      <c r="F31690" s="64"/>
    </row>
    <row r="31691" spans="4:6">
      <c r="D31691" s="63"/>
      <c r="F31691" s="64"/>
    </row>
    <row r="31692" spans="4:6">
      <c r="D31692" s="63"/>
      <c r="F31692" s="64"/>
    </row>
    <row r="31693" spans="4:6">
      <c r="D31693" s="63"/>
      <c r="F31693" s="64"/>
    </row>
    <row r="31694" spans="4:6">
      <c r="D31694" s="63"/>
      <c r="F31694" s="64"/>
    </row>
    <row r="31695" spans="4:6">
      <c r="D31695" s="63"/>
      <c r="F31695" s="64"/>
    </row>
    <row r="31696" spans="4:6">
      <c r="D31696" s="63"/>
      <c r="F31696" s="64"/>
    </row>
    <row r="31697" spans="4:6">
      <c r="D31697" s="63"/>
      <c r="F31697" s="64"/>
    </row>
    <row r="31698" spans="4:6">
      <c r="D31698" s="63"/>
      <c r="F31698" s="64"/>
    </row>
    <row r="31699" spans="4:6">
      <c r="D31699" s="63"/>
      <c r="F31699" s="64"/>
    </row>
    <row r="31700" spans="4:6">
      <c r="D31700" s="63"/>
      <c r="F31700" s="64"/>
    </row>
    <row r="31701" spans="4:6">
      <c r="D31701" s="63"/>
      <c r="F31701" s="64"/>
    </row>
    <row r="31702" spans="4:6">
      <c r="D31702" s="63"/>
      <c r="F31702" s="64"/>
    </row>
    <row r="31703" spans="4:6">
      <c r="D31703" s="63"/>
      <c r="F31703" s="64"/>
    </row>
    <row r="31704" spans="4:6">
      <c r="D31704" s="63"/>
      <c r="F31704" s="64"/>
    </row>
    <row r="31705" spans="4:6">
      <c r="D31705" s="63"/>
      <c r="F31705" s="64"/>
    </row>
    <row r="31706" spans="4:6">
      <c r="D31706" s="63"/>
      <c r="F31706" s="64"/>
    </row>
    <row r="31707" spans="4:6">
      <c r="D31707" s="63"/>
      <c r="F31707" s="64"/>
    </row>
    <row r="31708" spans="4:6">
      <c r="D31708" s="63"/>
      <c r="F31708" s="64"/>
    </row>
    <row r="31709" spans="4:6">
      <c r="D31709" s="63"/>
      <c r="F31709" s="64"/>
    </row>
    <row r="31710" spans="4:6">
      <c r="D31710" s="63"/>
      <c r="F31710" s="64"/>
    </row>
    <row r="31711" spans="4:6">
      <c r="D31711" s="63"/>
      <c r="F31711" s="64"/>
    </row>
    <row r="31712" spans="4:6">
      <c r="D31712" s="63"/>
      <c r="F31712" s="64"/>
    </row>
    <row r="31713" spans="4:6">
      <c r="D31713" s="63"/>
      <c r="F31713" s="64"/>
    </row>
    <row r="31714" spans="4:6">
      <c r="D31714" s="63"/>
      <c r="F31714" s="64"/>
    </row>
    <row r="31715" spans="4:6">
      <c r="D31715" s="63"/>
      <c r="F31715" s="64"/>
    </row>
    <row r="31716" spans="4:6">
      <c r="D31716" s="63"/>
      <c r="F31716" s="64"/>
    </row>
    <row r="31717" spans="4:6">
      <c r="D31717" s="63"/>
      <c r="F31717" s="64"/>
    </row>
    <row r="31718" spans="4:6">
      <c r="D31718" s="63"/>
      <c r="F31718" s="64"/>
    </row>
    <row r="31719" spans="4:6">
      <c r="D31719" s="63"/>
      <c r="F31719" s="64"/>
    </row>
    <row r="31720" spans="4:6">
      <c r="D31720" s="63"/>
      <c r="F31720" s="64"/>
    </row>
    <row r="31721" spans="4:6">
      <c r="D31721" s="63"/>
      <c r="F31721" s="64"/>
    </row>
    <row r="31722" spans="4:6">
      <c r="D31722" s="63"/>
      <c r="F31722" s="64"/>
    </row>
    <row r="31723" spans="4:6">
      <c r="D31723" s="63"/>
      <c r="F31723" s="64"/>
    </row>
    <row r="31724" spans="4:6">
      <c r="D31724" s="63"/>
      <c r="F31724" s="64"/>
    </row>
    <row r="31725" spans="4:6">
      <c r="D31725" s="63"/>
      <c r="F31725" s="64"/>
    </row>
    <row r="31726" spans="4:6">
      <c r="D31726" s="63"/>
      <c r="F31726" s="64"/>
    </row>
    <row r="31727" spans="4:6">
      <c r="D31727" s="63"/>
      <c r="F31727" s="64"/>
    </row>
    <row r="31728" spans="4:6">
      <c r="D31728" s="63"/>
      <c r="F31728" s="64"/>
    </row>
    <row r="31729" spans="4:6">
      <c r="D31729" s="63"/>
      <c r="F31729" s="64"/>
    </row>
    <row r="31730" spans="4:6">
      <c r="D31730" s="63"/>
      <c r="F31730" s="64"/>
    </row>
    <row r="31731" spans="4:6">
      <c r="D31731" s="63"/>
      <c r="F31731" s="64"/>
    </row>
    <row r="31732" spans="4:6">
      <c r="D31732" s="63"/>
      <c r="F31732" s="64"/>
    </row>
    <row r="31733" spans="4:6">
      <c r="D31733" s="63"/>
      <c r="F31733" s="64"/>
    </row>
    <row r="31734" spans="4:6">
      <c r="D31734" s="63"/>
      <c r="F31734" s="64"/>
    </row>
    <row r="31735" spans="4:6">
      <c r="D31735" s="63"/>
      <c r="F31735" s="64"/>
    </row>
    <row r="31736" spans="4:6">
      <c r="D31736" s="63"/>
      <c r="F31736" s="64"/>
    </row>
    <row r="31737" spans="4:6">
      <c r="D31737" s="63"/>
      <c r="F31737" s="64"/>
    </row>
    <row r="31738" spans="4:6">
      <c r="D31738" s="63"/>
      <c r="F31738" s="64"/>
    </row>
    <row r="31739" spans="4:6">
      <c r="D31739" s="63"/>
      <c r="F31739" s="64"/>
    </row>
    <row r="31740" spans="4:6">
      <c r="D31740" s="63"/>
      <c r="F31740" s="64"/>
    </row>
    <row r="31741" spans="4:6">
      <c r="D31741" s="63"/>
      <c r="F31741" s="64"/>
    </row>
    <row r="31742" spans="4:6">
      <c r="D31742" s="63"/>
      <c r="F31742" s="64"/>
    </row>
    <row r="31743" spans="4:6">
      <c r="D31743" s="63"/>
      <c r="F31743" s="64"/>
    </row>
    <row r="31744" spans="4:6">
      <c r="D31744" s="63"/>
      <c r="F31744" s="64"/>
    </row>
    <row r="31745" spans="4:6">
      <c r="D31745" s="63"/>
      <c r="F31745" s="64"/>
    </row>
    <row r="31746" spans="4:6">
      <c r="D31746" s="63"/>
      <c r="F31746" s="64"/>
    </row>
    <row r="31747" spans="4:6">
      <c r="D31747" s="63"/>
      <c r="F31747" s="64"/>
    </row>
    <row r="31748" spans="4:6">
      <c r="D31748" s="63"/>
      <c r="F31748" s="64"/>
    </row>
    <row r="31749" spans="4:6">
      <c r="D31749" s="63"/>
      <c r="F31749" s="64"/>
    </row>
    <row r="31750" spans="4:6">
      <c r="D31750" s="63"/>
      <c r="F31750" s="64"/>
    </row>
    <row r="31751" spans="4:6">
      <c r="D31751" s="63"/>
      <c r="F31751" s="64"/>
    </row>
    <row r="31752" spans="4:6">
      <c r="D31752" s="63"/>
      <c r="F31752" s="64"/>
    </row>
    <row r="31753" spans="4:6">
      <c r="D31753" s="63"/>
      <c r="F31753" s="64"/>
    </row>
    <row r="31754" spans="4:6">
      <c r="D31754" s="63"/>
      <c r="F31754" s="64"/>
    </row>
    <row r="31755" spans="4:6">
      <c r="D31755" s="63"/>
      <c r="F31755" s="64"/>
    </row>
    <row r="31756" spans="4:6">
      <c r="D31756" s="63"/>
      <c r="F31756" s="64"/>
    </row>
    <row r="31757" spans="4:6">
      <c r="D31757" s="63"/>
      <c r="F31757" s="64"/>
    </row>
    <row r="31758" spans="4:6">
      <c r="D31758" s="63"/>
      <c r="F31758" s="64"/>
    </row>
    <row r="31759" spans="4:6">
      <c r="D31759" s="63"/>
      <c r="F31759" s="64"/>
    </row>
    <row r="31760" spans="4:6">
      <c r="D31760" s="63"/>
      <c r="F31760" s="64"/>
    </row>
    <row r="31761" spans="4:6">
      <c r="D31761" s="63"/>
      <c r="F31761" s="64"/>
    </row>
    <row r="31762" spans="4:6">
      <c r="D31762" s="63"/>
      <c r="F31762" s="64"/>
    </row>
    <row r="31763" spans="4:6">
      <c r="D31763" s="63"/>
      <c r="F31763" s="64"/>
    </row>
    <row r="31764" spans="4:6">
      <c r="D31764" s="63"/>
      <c r="F31764" s="64"/>
    </row>
    <row r="31765" spans="4:6">
      <c r="D31765" s="63"/>
      <c r="F31765" s="64"/>
    </row>
    <row r="31766" spans="4:6">
      <c r="D31766" s="63"/>
      <c r="F31766" s="64"/>
    </row>
    <row r="31767" spans="4:6">
      <c r="D31767" s="63"/>
      <c r="F31767" s="64"/>
    </row>
    <row r="31768" spans="4:6">
      <c r="D31768" s="63"/>
      <c r="F31768" s="64"/>
    </row>
    <row r="31769" spans="4:6">
      <c r="D31769" s="63"/>
      <c r="F31769" s="64"/>
    </row>
    <row r="31770" spans="4:6">
      <c r="D31770" s="63"/>
      <c r="F31770" s="64"/>
    </row>
    <row r="31771" spans="4:6">
      <c r="D31771" s="63"/>
      <c r="F31771" s="64"/>
    </row>
    <row r="31772" spans="4:6">
      <c r="D31772" s="63"/>
      <c r="F31772" s="64"/>
    </row>
    <row r="31773" spans="4:6">
      <c r="D31773" s="63"/>
      <c r="F31773" s="64"/>
    </row>
    <row r="31774" spans="4:6">
      <c r="D31774" s="63"/>
      <c r="F31774" s="64"/>
    </row>
    <row r="31775" spans="4:6">
      <c r="D31775" s="63"/>
      <c r="F31775" s="64"/>
    </row>
    <row r="31776" spans="4:6">
      <c r="D31776" s="63"/>
      <c r="F31776" s="64"/>
    </row>
    <row r="31777" spans="4:6">
      <c r="D31777" s="63"/>
      <c r="F31777" s="64"/>
    </row>
    <row r="31778" spans="4:6">
      <c r="D31778" s="63"/>
      <c r="F31778" s="64"/>
    </row>
    <row r="31779" spans="4:6">
      <c r="D31779" s="63"/>
      <c r="F31779" s="64"/>
    </row>
    <row r="31780" spans="4:6">
      <c r="D31780" s="63"/>
      <c r="F31780" s="64"/>
    </row>
    <row r="31781" spans="4:6">
      <c r="D31781" s="63"/>
      <c r="F31781" s="64"/>
    </row>
    <row r="31782" spans="4:6">
      <c r="D31782" s="63"/>
      <c r="F31782" s="64"/>
    </row>
    <row r="31783" spans="4:6">
      <c r="D31783" s="63"/>
      <c r="F31783" s="64"/>
    </row>
    <row r="31784" spans="4:6">
      <c r="D31784" s="63"/>
      <c r="F31784" s="64"/>
    </row>
    <row r="31785" spans="4:6">
      <c r="D31785" s="63"/>
      <c r="F31785" s="64"/>
    </row>
    <row r="31786" spans="4:6">
      <c r="D31786" s="63"/>
      <c r="F31786" s="64"/>
    </row>
    <row r="31787" spans="4:6">
      <c r="D31787" s="63"/>
      <c r="F31787" s="64"/>
    </row>
    <row r="31788" spans="4:6">
      <c r="D31788" s="63"/>
      <c r="F31788" s="64"/>
    </row>
    <row r="31789" spans="4:6">
      <c r="D31789" s="63"/>
      <c r="F31789" s="64"/>
    </row>
    <row r="31790" spans="4:6">
      <c r="D31790" s="63"/>
      <c r="F31790" s="64"/>
    </row>
    <row r="31791" spans="4:6">
      <c r="D31791" s="63"/>
      <c r="F31791" s="64"/>
    </row>
    <row r="31792" spans="4:6">
      <c r="D31792" s="63"/>
      <c r="F31792" s="64"/>
    </row>
    <row r="31793" spans="4:6">
      <c r="D31793" s="63"/>
      <c r="F31793" s="64"/>
    </row>
    <row r="31794" spans="4:6">
      <c r="D31794" s="63"/>
      <c r="F31794" s="64"/>
    </row>
    <row r="31795" spans="4:6">
      <c r="D31795" s="63"/>
      <c r="F31795" s="64"/>
    </row>
    <row r="31796" spans="4:6">
      <c r="D31796" s="63"/>
      <c r="F31796" s="64"/>
    </row>
    <row r="31797" spans="4:6">
      <c r="D31797" s="63"/>
      <c r="F31797" s="64"/>
    </row>
    <row r="31798" spans="4:6">
      <c r="D31798" s="63"/>
      <c r="F31798" s="64"/>
    </row>
    <row r="31799" spans="4:6">
      <c r="D31799" s="63"/>
      <c r="F31799" s="64"/>
    </row>
    <row r="31800" spans="4:6">
      <c r="D31800" s="63"/>
      <c r="F31800" s="64"/>
    </row>
    <row r="31801" spans="4:6">
      <c r="D31801" s="63"/>
      <c r="F31801" s="64"/>
    </row>
    <row r="31802" spans="4:6">
      <c r="D31802" s="63"/>
      <c r="F31802" s="64"/>
    </row>
    <row r="31803" spans="4:6">
      <c r="D31803" s="63"/>
      <c r="F31803" s="64"/>
    </row>
    <row r="31804" spans="4:6">
      <c r="D31804" s="63"/>
      <c r="F31804" s="64"/>
    </row>
    <row r="31805" spans="4:6">
      <c r="D31805" s="63"/>
      <c r="F31805" s="64"/>
    </row>
    <row r="31806" spans="4:6">
      <c r="D31806" s="63"/>
      <c r="F31806" s="64"/>
    </row>
    <row r="31807" spans="4:6">
      <c r="D31807" s="63"/>
      <c r="F31807" s="64"/>
    </row>
    <row r="31808" spans="4:6">
      <c r="D31808" s="63"/>
      <c r="F31808" s="64"/>
    </row>
    <row r="31809" spans="4:6">
      <c r="D31809" s="63"/>
      <c r="F31809" s="64"/>
    </row>
    <row r="31810" spans="4:6">
      <c r="D31810" s="63"/>
      <c r="F31810" s="64"/>
    </row>
    <row r="31811" spans="4:6">
      <c r="D31811" s="63"/>
      <c r="F31811" s="64"/>
    </row>
    <row r="31812" spans="4:6">
      <c r="D31812" s="63"/>
      <c r="F31812" s="64"/>
    </row>
    <row r="31813" spans="4:6">
      <c r="D31813" s="63"/>
      <c r="F31813" s="64"/>
    </row>
    <row r="31814" spans="4:6">
      <c r="D31814" s="63"/>
      <c r="F31814" s="64"/>
    </row>
    <row r="31815" spans="4:6">
      <c r="D31815" s="63"/>
      <c r="F31815" s="64"/>
    </row>
    <row r="31816" spans="4:6">
      <c r="D31816" s="63"/>
      <c r="F31816" s="64"/>
    </row>
    <row r="31817" spans="4:6">
      <c r="D31817" s="63"/>
      <c r="F31817" s="64"/>
    </row>
    <row r="31818" spans="4:6">
      <c r="D31818" s="63"/>
      <c r="F31818" s="64"/>
    </row>
    <row r="31819" spans="4:6">
      <c r="D31819" s="63"/>
      <c r="F31819" s="64"/>
    </row>
    <row r="31820" spans="4:6">
      <c r="D31820" s="63"/>
      <c r="F31820" s="64"/>
    </row>
    <row r="31821" spans="4:6">
      <c r="D31821" s="63"/>
      <c r="F31821" s="64"/>
    </row>
    <row r="31822" spans="4:6">
      <c r="D31822" s="63"/>
      <c r="F31822" s="64"/>
    </row>
    <row r="31823" spans="4:6">
      <c r="D31823" s="63"/>
      <c r="F31823" s="64"/>
    </row>
    <row r="31824" spans="4:6">
      <c r="D31824" s="63"/>
      <c r="F31824" s="64"/>
    </row>
    <row r="31825" spans="4:6">
      <c r="D31825" s="63"/>
      <c r="F31825" s="64"/>
    </row>
    <row r="31826" spans="4:6">
      <c r="D31826" s="63"/>
      <c r="F31826" s="64"/>
    </row>
    <row r="31827" spans="4:6">
      <c r="D31827" s="63"/>
      <c r="F31827" s="64"/>
    </row>
    <row r="31828" spans="4:6">
      <c r="D31828" s="63"/>
      <c r="F31828" s="64"/>
    </row>
    <row r="31829" spans="4:6">
      <c r="D31829" s="63"/>
      <c r="F31829" s="64"/>
    </row>
    <row r="31830" spans="4:6">
      <c r="D31830" s="63"/>
      <c r="F31830" s="64"/>
    </row>
    <row r="31831" spans="4:6">
      <c r="D31831" s="63"/>
      <c r="F31831" s="64"/>
    </row>
    <row r="31832" spans="4:6">
      <c r="D31832" s="63"/>
      <c r="F31832" s="64"/>
    </row>
    <row r="31833" spans="4:6">
      <c r="D31833" s="63"/>
      <c r="F31833" s="64"/>
    </row>
    <row r="31834" spans="4:6">
      <c r="D31834" s="63"/>
      <c r="F31834" s="64"/>
    </row>
    <row r="31835" spans="4:6">
      <c r="D31835" s="63"/>
      <c r="F31835" s="64"/>
    </row>
    <row r="31836" spans="4:6">
      <c r="D31836" s="63"/>
      <c r="F31836" s="64"/>
    </row>
    <row r="31837" spans="4:6">
      <c r="D31837" s="63"/>
      <c r="F31837" s="64"/>
    </row>
    <row r="31838" spans="4:6">
      <c r="D31838" s="63"/>
      <c r="F31838" s="64"/>
    </row>
    <row r="31839" spans="4:6">
      <c r="D31839" s="63"/>
      <c r="F31839" s="64"/>
    </row>
    <row r="31840" spans="4:6">
      <c r="D31840" s="63"/>
      <c r="F31840" s="64"/>
    </row>
    <row r="31841" spans="4:6">
      <c r="D31841" s="63"/>
      <c r="F31841" s="64"/>
    </row>
    <row r="31842" spans="4:6">
      <c r="D31842" s="63"/>
      <c r="F31842" s="64"/>
    </row>
    <row r="31843" spans="4:6">
      <c r="D31843" s="63"/>
      <c r="F31843" s="64"/>
    </row>
    <row r="31844" spans="4:6">
      <c r="D31844" s="63"/>
      <c r="F31844" s="64"/>
    </row>
    <row r="31845" spans="4:6">
      <c r="D31845" s="63"/>
      <c r="F31845" s="64"/>
    </row>
    <row r="31846" spans="4:6">
      <c r="D31846" s="63"/>
      <c r="F31846" s="64"/>
    </row>
    <row r="31847" spans="4:6">
      <c r="D31847" s="63"/>
      <c r="F31847" s="64"/>
    </row>
    <row r="31848" spans="4:6">
      <c r="D31848" s="63"/>
      <c r="F31848" s="64"/>
    </row>
    <row r="31849" spans="4:6">
      <c r="D31849" s="63"/>
      <c r="F31849" s="64"/>
    </row>
    <row r="31850" spans="4:6">
      <c r="D31850" s="63"/>
      <c r="F31850" s="64"/>
    </row>
    <row r="31851" spans="4:6">
      <c r="D31851" s="63"/>
      <c r="F31851" s="64"/>
    </row>
    <row r="31852" spans="4:6">
      <c r="D31852" s="63"/>
      <c r="F31852" s="64"/>
    </row>
    <row r="31853" spans="4:6">
      <c r="D31853" s="63"/>
      <c r="F31853" s="64"/>
    </row>
    <row r="31854" spans="4:6">
      <c r="D31854" s="63"/>
      <c r="F31854" s="64"/>
    </row>
    <row r="31855" spans="4:6">
      <c r="D31855" s="63"/>
      <c r="F31855" s="64"/>
    </row>
    <row r="31856" spans="4:6">
      <c r="D31856" s="63"/>
      <c r="F31856" s="64"/>
    </row>
    <row r="31857" spans="4:6">
      <c r="D31857" s="63"/>
      <c r="F31857" s="64"/>
    </row>
    <row r="31858" spans="4:6">
      <c r="D31858" s="63"/>
      <c r="F31858" s="64"/>
    </row>
    <row r="31859" spans="4:6">
      <c r="D31859" s="63"/>
      <c r="F31859" s="64"/>
    </row>
    <row r="31860" spans="4:6">
      <c r="D31860" s="63"/>
      <c r="F31860" s="64"/>
    </row>
    <row r="31861" spans="4:6">
      <c r="D31861" s="63"/>
      <c r="F31861" s="64"/>
    </row>
    <row r="31862" spans="4:6">
      <c r="D31862" s="63"/>
      <c r="F31862" s="64"/>
    </row>
    <row r="31863" spans="4:6">
      <c r="D31863" s="63"/>
      <c r="F31863" s="64"/>
    </row>
    <row r="31864" spans="4:6">
      <c r="D31864" s="63"/>
      <c r="F31864" s="64"/>
    </row>
    <row r="31865" spans="4:6">
      <c r="D31865" s="63"/>
      <c r="F31865" s="64"/>
    </row>
    <row r="31866" spans="4:6">
      <c r="D31866" s="63"/>
      <c r="F31866" s="64"/>
    </row>
    <row r="31867" spans="4:6">
      <c r="D31867" s="63"/>
      <c r="F31867" s="64"/>
    </row>
    <row r="31868" spans="4:6">
      <c r="D31868" s="63"/>
      <c r="F31868" s="64"/>
    </row>
    <row r="31869" spans="4:6">
      <c r="D31869" s="63"/>
      <c r="F31869" s="64"/>
    </row>
    <row r="31870" spans="4:6">
      <c r="D31870" s="63"/>
      <c r="F31870" s="64"/>
    </row>
    <row r="31871" spans="4:6">
      <c r="D31871" s="63"/>
      <c r="F31871" s="64"/>
    </row>
    <row r="31872" spans="4:6">
      <c r="D31872" s="63"/>
      <c r="F31872" s="64"/>
    </row>
    <row r="31873" spans="4:6">
      <c r="D31873" s="63"/>
      <c r="F31873" s="64"/>
    </row>
    <row r="31874" spans="4:6">
      <c r="D31874" s="63"/>
      <c r="F31874" s="64"/>
    </row>
    <row r="31875" spans="4:6">
      <c r="D31875" s="63"/>
      <c r="F31875" s="64"/>
    </row>
    <row r="31876" spans="4:6">
      <c r="D31876" s="63"/>
      <c r="F31876" s="64"/>
    </row>
    <row r="31877" spans="4:6">
      <c r="D31877" s="63"/>
      <c r="F31877" s="64"/>
    </row>
    <row r="31878" spans="4:6">
      <c r="D31878" s="63"/>
      <c r="F31878" s="64"/>
    </row>
    <row r="31879" spans="4:6">
      <c r="D31879" s="63"/>
      <c r="F31879" s="64"/>
    </row>
    <row r="31880" spans="4:6">
      <c r="D31880" s="63"/>
      <c r="F31880" s="64"/>
    </row>
    <row r="31881" spans="4:6">
      <c r="D31881" s="63"/>
      <c r="F31881" s="64"/>
    </row>
    <row r="31882" spans="4:6">
      <c r="D31882" s="63"/>
      <c r="F31882" s="64"/>
    </row>
    <row r="31883" spans="4:6">
      <c r="D31883" s="63"/>
      <c r="F31883" s="64"/>
    </row>
    <row r="31884" spans="4:6">
      <c r="D31884" s="63"/>
      <c r="F31884" s="64"/>
    </row>
    <row r="31885" spans="4:6">
      <c r="D31885" s="63"/>
      <c r="F31885" s="64"/>
    </row>
    <row r="31886" spans="4:6">
      <c r="D31886" s="63"/>
      <c r="F31886" s="64"/>
    </row>
    <row r="31887" spans="4:6">
      <c r="D31887" s="63"/>
      <c r="F31887" s="64"/>
    </row>
    <row r="31888" spans="4:6">
      <c r="D31888" s="63"/>
      <c r="F31888" s="64"/>
    </row>
    <row r="31889" spans="4:6">
      <c r="D31889" s="63"/>
      <c r="F31889" s="64"/>
    </row>
    <row r="31890" spans="4:6">
      <c r="D31890" s="63"/>
      <c r="F31890" s="64"/>
    </row>
    <row r="31891" spans="4:6">
      <c r="D31891" s="63"/>
      <c r="F31891" s="64"/>
    </row>
    <row r="31892" spans="4:6">
      <c r="D31892" s="63"/>
      <c r="F31892" s="64"/>
    </row>
    <row r="31893" spans="4:6">
      <c r="D31893" s="63"/>
      <c r="F31893" s="64"/>
    </row>
    <row r="31894" spans="4:6">
      <c r="D31894" s="63"/>
      <c r="F31894" s="64"/>
    </row>
    <row r="31895" spans="4:6">
      <c r="D31895" s="63"/>
      <c r="F31895" s="64"/>
    </row>
    <row r="31896" spans="4:6">
      <c r="D31896" s="63"/>
      <c r="F31896" s="64"/>
    </row>
    <row r="31897" spans="4:6">
      <c r="D31897" s="63"/>
      <c r="F31897" s="64"/>
    </row>
    <row r="31898" spans="4:6">
      <c r="D31898" s="63"/>
      <c r="F31898" s="64"/>
    </row>
    <row r="31899" spans="4:6">
      <c r="D31899" s="63"/>
      <c r="F31899" s="64"/>
    </row>
    <row r="31900" spans="4:6">
      <c r="D31900" s="63"/>
      <c r="F31900" s="64"/>
    </row>
    <row r="31901" spans="4:6">
      <c r="D31901" s="63"/>
      <c r="F31901" s="64"/>
    </row>
    <row r="31902" spans="4:6">
      <c r="D31902" s="63"/>
      <c r="F31902" s="64"/>
    </row>
    <row r="31903" spans="4:6">
      <c r="D31903" s="63"/>
      <c r="F31903" s="64"/>
    </row>
    <row r="31904" spans="4:6">
      <c r="D31904" s="63"/>
      <c r="F31904" s="64"/>
    </row>
    <row r="31905" spans="4:6">
      <c r="D31905" s="63"/>
      <c r="F31905" s="64"/>
    </row>
    <row r="31906" spans="4:6">
      <c r="D31906" s="63"/>
      <c r="F31906" s="64"/>
    </row>
    <row r="31907" spans="4:6">
      <c r="D31907" s="63"/>
      <c r="F31907" s="64"/>
    </row>
    <row r="31908" spans="4:6">
      <c r="D31908" s="63"/>
      <c r="F31908" s="64"/>
    </row>
    <row r="31909" spans="4:6">
      <c r="D31909" s="63"/>
      <c r="F31909" s="64"/>
    </row>
    <row r="31910" spans="4:6">
      <c r="D31910" s="63"/>
      <c r="F31910" s="64"/>
    </row>
    <row r="31911" spans="4:6">
      <c r="D31911" s="63"/>
      <c r="F31911" s="64"/>
    </row>
    <row r="31912" spans="4:6">
      <c r="D31912" s="63"/>
      <c r="F31912" s="64"/>
    </row>
    <row r="31913" spans="4:6">
      <c r="D31913" s="63"/>
      <c r="F31913" s="64"/>
    </row>
    <row r="31914" spans="4:6">
      <c r="D31914" s="63"/>
      <c r="F31914" s="64"/>
    </row>
    <row r="31915" spans="4:6">
      <c r="D31915" s="63"/>
      <c r="F31915" s="64"/>
    </row>
    <row r="31916" spans="4:6">
      <c r="D31916" s="63"/>
      <c r="F31916" s="64"/>
    </row>
    <row r="31917" spans="4:6">
      <c r="D31917" s="63"/>
      <c r="F31917" s="64"/>
    </row>
    <row r="31918" spans="4:6">
      <c r="D31918" s="63"/>
      <c r="F31918" s="64"/>
    </row>
    <row r="31919" spans="4:6">
      <c r="D31919" s="63"/>
      <c r="F31919" s="64"/>
    </row>
    <row r="31920" spans="4:6">
      <c r="D31920" s="63"/>
      <c r="F31920" s="64"/>
    </row>
    <row r="31921" spans="4:6">
      <c r="D31921" s="63"/>
      <c r="F31921" s="64"/>
    </row>
    <row r="31922" spans="4:6">
      <c r="D31922" s="63"/>
      <c r="F31922" s="64"/>
    </row>
    <row r="31923" spans="4:6">
      <c r="D31923" s="63"/>
      <c r="F31923" s="64"/>
    </row>
    <row r="31924" spans="4:6">
      <c r="D31924" s="63"/>
      <c r="F31924" s="64"/>
    </row>
    <row r="31925" spans="4:6">
      <c r="D31925" s="63"/>
      <c r="F31925" s="64"/>
    </row>
    <row r="31926" spans="4:6">
      <c r="D31926" s="63"/>
      <c r="F31926" s="64"/>
    </row>
    <row r="31927" spans="4:6">
      <c r="D31927" s="63"/>
      <c r="F31927" s="64"/>
    </row>
    <row r="31928" spans="4:6">
      <c r="D31928" s="63"/>
      <c r="F31928" s="64"/>
    </row>
    <row r="31929" spans="4:6">
      <c r="D31929" s="63"/>
      <c r="F31929" s="64"/>
    </row>
    <row r="31930" spans="4:6">
      <c r="D31930" s="63"/>
      <c r="F31930" s="64"/>
    </row>
    <row r="31931" spans="4:6">
      <c r="D31931" s="63"/>
      <c r="F31931" s="64"/>
    </row>
    <row r="31932" spans="4:6">
      <c r="D31932" s="63"/>
      <c r="F31932" s="64"/>
    </row>
    <row r="31933" spans="4:6">
      <c r="D31933" s="63"/>
      <c r="F31933" s="64"/>
    </row>
    <row r="31934" spans="4:6">
      <c r="D31934" s="63"/>
      <c r="F31934" s="64"/>
    </row>
    <row r="31935" spans="4:6">
      <c r="D31935" s="63"/>
      <c r="F31935" s="64"/>
    </row>
    <row r="31936" spans="4:6">
      <c r="D31936" s="63"/>
      <c r="F31936" s="64"/>
    </row>
    <row r="31937" spans="4:6">
      <c r="D31937" s="63"/>
      <c r="F31937" s="64"/>
    </row>
    <row r="31938" spans="4:6">
      <c r="D31938" s="63"/>
      <c r="F31938" s="64"/>
    </row>
    <row r="31939" spans="4:6">
      <c r="D31939" s="63"/>
      <c r="F31939" s="64"/>
    </row>
    <row r="31940" spans="4:6">
      <c r="D31940" s="63"/>
      <c r="F31940" s="64"/>
    </row>
    <row r="31941" spans="4:6">
      <c r="D31941" s="63"/>
      <c r="F31941" s="64"/>
    </row>
    <row r="31942" spans="4:6">
      <c r="D31942" s="63"/>
      <c r="F31942" s="64"/>
    </row>
    <row r="31943" spans="4:6">
      <c r="D31943" s="63"/>
      <c r="F31943" s="64"/>
    </row>
    <row r="31944" spans="4:6">
      <c r="D31944" s="63"/>
      <c r="F31944" s="64"/>
    </row>
    <row r="31945" spans="4:6">
      <c r="D31945" s="63"/>
      <c r="F31945" s="64"/>
    </row>
    <row r="31946" spans="4:6">
      <c r="D31946" s="63"/>
      <c r="F31946" s="64"/>
    </row>
    <row r="31947" spans="4:6">
      <c r="D31947" s="63"/>
      <c r="F31947" s="64"/>
    </row>
    <row r="31948" spans="4:6">
      <c r="D31948" s="63"/>
      <c r="F31948" s="64"/>
    </row>
    <row r="31949" spans="4:6">
      <c r="D31949" s="63"/>
      <c r="F31949" s="64"/>
    </row>
    <row r="31950" spans="4:6">
      <c r="D31950" s="63"/>
      <c r="F31950" s="64"/>
    </row>
    <row r="31951" spans="4:6">
      <c r="D31951" s="63"/>
      <c r="F31951" s="64"/>
    </row>
    <row r="31952" spans="4:6">
      <c r="D31952" s="63"/>
      <c r="F31952" s="64"/>
    </row>
    <row r="31953" spans="4:6">
      <c r="D31953" s="63"/>
      <c r="F31953" s="64"/>
    </row>
    <row r="31954" spans="4:6">
      <c r="D31954" s="63"/>
      <c r="F31954" s="64"/>
    </row>
    <row r="31955" spans="4:6">
      <c r="D31955" s="63"/>
      <c r="F31955" s="64"/>
    </row>
    <row r="31956" spans="4:6">
      <c r="D31956" s="63"/>
      <c r="F31956" s="64"/>
    </row>
    <row r="31957" spans="4:6">
      <c r="D31957" s="63"/>
      <c r="F31957" s="64"/>
    </row>
    <row r="31958" spans="4:6">
      <c r="D31958" s="63"/>
      <c r="F31958" s="64"/>
    </row>
    <row r="31959" spans="4:6">
      <c r="D31959" s="63"/>
      <c r="F31959" s="64"/>
    </row>
    <row r="31960" spans="4:6">
      <c r="D31960" s="63"/>
      <c r="F31960" s="64"/>
    </row>
    <row r="31961" spans="4:6">
      <c r="D31961" s="63"/>
      <c r="F31961" s="64"/>
    </row>
    <row r="31962" spans="4:6">
      <c r="D31962" s="63"/>
      <c r="F31962" s="64"/>
    </row>
    <row r="31963" spans="4:6">
      <c r="D31963" s="63"/>
      <c r="F31963" s="64"/>
    </row>
    <row r="31964" spans="4:6">
      <c r="D31964" s="63"/>
      <c r="F31964" s="64"/>
    </row>
    <row r="31965" spans="4:6">
      <c r="D31965" s="63"/>
      <c r="F31965" s="64"/>
    </row>
    <row r="31966" spans="4:6">
      <c r="D31966" s="63"/>
      <c r="F31966" s="64"/>
    </row>
    <row r="31967" spans="4:6">
      <c r="D31967" s="63"/>
      <c r="F31967" s="64"/>
    </row>
    <row r="31968" spans="4:6">
      <c r="D31968" s="63"/>
      <c r="F31968" s="64"/>
    </row>
    <row r="31969" spans="4:6">
      <c r="D31969" s="63"/>
      <c r="F31969" s="64"/>
    </row>
    <row r="31970" spans="4:6">
      <c r="D31970" s="63"/>
      <c r="F31970" s="64"/>
    </row>
    <row r="31971" spans="4:6">
      <c r="D31971" s="63"/>
      <c r="F31971" s="64"/>
    </row>
    <row r="31972" spans="4:6">
      <c r="D31972" s="63"/>
      <c r="F31972" s="64"/>
    </row>
    <row r="31973" spans="4:6">
      <c r="D31973" s="63"/>
      <c r="F31973" s="64"/>
    </row>
    <row r="31974" spans="4:6">
      <c r="D31974" s="63"/>
      <c r="F31974" s="64"/>
    </row>
    <row r="31975" spans="4:6">
      <c r="D31975" s="63"/>
      <c r="F31975" s="64"/>
    </row>
    <row r="31976" spans="4:6">
      <c r="D31976" s="63"/>
      <c r="F31976" s="64"/>
    </row>
    <row r="31977" spans="4:6">
      <c r="D31977" s="63"/>
      <c r="F31977" s="64"/>
    </row>
    <row r="31978" spans="4:6">
      <c r="D31978" s="63"/>
      <c r="F31978" s="64"/>
    </row>
    <row r="31979" spans="4:6">
      <c r="D31979" s="63"/>
      <c r="F31979" s="64"/>
    </row>
    <row r="31980" spans="4:6">
      <c r="D31980" s="63"/>
      <c r="F31980" s="64"/>
    </row>
    <row r="31981" spans="4:6">
      <c r="D31981" s="63"/>
      <c r="F31981" s="64"/>
    </row>
    <row r="31982" spans="4:6">
      <c r="D31982" s="63"/>
      <c r="F31982" s="64"/>
    </row>
    <row r="31983" spans="4:6">
      <c r="D31983" s="63"/>
      <c r="F31983" s="64"/>
    </row>
    <row r="31984" spans="4:6">
      <c r="D31984" s="63"/>
      <c r="F31984" s="64"/>
    </row>
    <row r="31985" spans="4:6">
      <c r="D31985" s="63"/>
      <c r="F31985" s="64"/>
    </row>
    <row r="31986" spans="4:6">
      <c r="D31986" s="63"/>
      <c r="F31986" s="64"/>
    </row>
    <row r="31987" spans="4:6">
      <c r="D31987" s="63"/>
      <c r="F31987" s="64"/>
    </row>
    <row r="31988" spans="4:6">
      <c r="D31988" s="63"/>
      <c r="F31988" s="64"/>
    </row>
    <row r="31989" spans="4:6">
      <c r="D31989" s="63"/>
      <c r="F31989" s="64"/>
    </row>
    <row r="31990" spans="4:6">
      <c r="D31990" s="63"/>
      <c r="F31990" s="64"/>
    </row>
    <row r="31991" spans="4:6">
      <c r="D31991" s="63"/>
      <c r="F31991" s="64"/>
    </row>
    <row r="31992" spans="4:6">
      <c r="D31992" s="63"/>
      <c r="F31992" s="64"/>
    </row>
    <row r="31993" spans="4:6">
      <c r="D31993" s="63"/>
      <c r="F31993" s="64"/>
    </row>
    <row r="31994" spans="4:6">
      <c r="D31994" s="63"/>
      <c r="F31994" s="64"/>
    </row>
    <row r="31995" spans="4:6">
      <c r="D31995" s="63"/>
      <c r="F31995" s="64"/>
    </row>
    <row r="31996" spans="4:6">
      <c r="D31996" s="63"/>
      <c r="F31996" s="64"/>
    </row>
    <row r="31997" spans="4:6">
      <c r="D31997" s="63"/>
      <c r="F31997" s="64"/>
    </row>
    <row r="31998" spans="4:6">
      <c r="D31998" s="63"/>
      <c r="F31998" s="64"/>
    </row>
    <row r="31999" spans="4:6">
      <c r="D31999" s="63"/>
      <c r="F31999" s="64"/>
    </row>
    <row r="32000" spans="4:6">
      <c r="D32000" s="63"/>
      <c r="F32000" s="64"/>
    </row>
    <row r="32001" spans="4:6">
      <c r="D32001" s="63"/>
      <c r="F32001" s="64"/>
    </row>
    <row r="32002" spans="4:6">
      <c r="D32002" s="63"/>
      <c r="F32002" s="64"/>
    </row>
    <row r="32003" spans="4:6">
      <c r="D32003" s="63"/>
      <c r="F32003" s="64"/>
    </row>
    <row r="32004" spans="4:6">
      <c r="D32004" s="63"/>
      <c r="F32004" s="64"/>
    </row>
    <row r="32005" spans="4:6">
      <c r="D32005" s="63"/>
      <c r="F32005" s="64"/>
    </row>
    <row r="32006" spans="4:6">
      <c r="D32006" s="63"/>
      <c r="F32006" s="64"/>
    </row>
    <row r="32007" spans="4:6">
      <c r="D32007" s="63"/>
      <c r="F32007" s="64"/>
    </row>
    <row r="32008" spans="4:6">
      <c r="D32008" s="63"/>
      <c r="F32008" s="64"/>
    </row>
    <row r="32009" spans="4:6">
      <c r="D32009" s="63"/>
      <c r="F32009" s="64"/>
    </row>
    <row r="32010" spans="4:6">
      <c r="D32010" s="63"/>
      <c r="F32010" s="64"/>
    </row>
    <row r="32011" spans="4:6">
      <c r="D32011" s="63"/>
      <c r="F32011" s="64"/>
    </row>
    <row r="32012" spans="4:6">
      <c r="D32012" s="63"/>
      <c r="F32012" s="64"/>
    </row>
    <row r="32013" spans="4:6">
      <c r="D32013" s="63"/>
      <c r="F32013" s="64"/>
    </row>
    <row r="32014" spans="4:6">
      <c r="D32014" s="63"/>
      <c r="F32014" s="64"/>
    </row>
    <row r="32015" spans="4:6">
      <c r="D32015" s="63"/>
      <c r="F32015" s="64"/>
    </row>
    <row r="32016" spans="4:6">
      <c r="D32016" s="63"/>
      <c r="F32016" s="64"/>
    </row>
    <row r="32017" spans="4:6">
      <c r="D32017" s="63"/>
      <c r="F32017" s="64"/>
    </row>
    <row r="32018" spans="4:6">
      <c r="D32018" s="63"/>
      <c r="F32018" s="64"/>
    </row>
    <row r="32019" spans="4:6">
      <c r="D32019" s="63"/>
      <c r="F32019" s="64"/>
    </row>
    <row r="32020" spans="4:6">
      <c r="D32020" s="63"/>
      <c r="F32020" s="64"/>
    </row>
    <row r="32021" spans="4:6">
      <c r="D32021" s="63"/>
      <c r="F32021" s="64"/>
    </row>
    <row r="32022" spans="4:6">
      <c r="D32022" s="63"/>
      <c r="F32022" s="64"/>
    </row>
    <row r="32023" spans="4:6">
      <c r="D32023" s="63"/>
      <c r="F32023" s="64"/>
    </row>
    <row r="32024" spans="4:6">
      <c r="D32024" s="63"/>
      <c r="F32024" s="64"/>
    </row>
    <row r="32025" spans="4:6">
      <c r="D32025" s="63"/>
      <c r="F32025" s="64"/>
    </row>
    <row r="32026" spans="4:6">
      <c r="D32026" s="63"/>
      <c r="F32026" s="64"/>
    </row>
    <row r="32027" spans="4:6">
      <c r="D32027" s="63"/>
      <c r="F32027" s="64"/>
    </row>
    <row r="32028" spans="4:6">
      <c r="D32028" s="63"/>
      <c r="F32028" s="64"/>
    </row>
    <row r="32029" spans="4:6">
      <c r="D32029" s="63"/>
      <c r="F32029" s="64"/>
    </row>
    <row r="32030" spans="4:6">
      <c r="D32030" s="63"/>
      <c r="F32030" s="64"/>
    </row>
    <row r="32031" spans="4:6">
      <c r="D32031" s="63"/>
      <c r="F32031" s="64"/>
    </row>
    <row r="32032" spans="4:6">
      <c r="D32032" s="63"/>
      <c r="F32032" s="64"/>
    </row>
    <row r="32033" spans="4:6">
      <c r="D32033" s="63"/>
      <c r="F32033" s="64"/>
    </row>
    <row r="32034" spans="4:6">
      <c r="D32034" s="63"/>
      <c r="F32034" s="64"/>
    </row>
    <row r="32035" spans="4:6">
      <c r="D32035" s="63"/>
      <c r="F32035" s="64"/>
    </row>
    <row r="32036" spans="4:6">
      <c r="D32036" s="63"/>
      <c r="F32036" s="64"/>
    </row>
    <row r="32037" spans="4:6">
      <c r="D32037" s="63"/>
      <c r="F32037" s="64"/>
    </row>
    <row r="32038" spans="4:6">
      <c r="D32038" s="63"/>
      <c r="F32038" s="64"/>
    </row>
    <row r="32039" spans="4:6">
      <c r="D32039" s="63"/>
      <c r="F32039" s="64"/>
    </row>
    <row r="32040" spans="4:6">
      <c r="D32040" s="63"/>
      <c r="F32040" s="64"/>
    </row>
    <row r="32041" spans="4:6">
      <c r="D32041" s="63"/>
      <c r="F32041" s="64"/>
    </row>
    <row r="32042" spans="4:6">
      <c r="D32042" s="63"/>
      <c r="F32042" s="64"/>
    </row>
    <row r="32043" spans="4:6">
      <c r="D32043" s="63"/>
      <c r="F32043" s="64"/>
    </row>
    <row r="32044" spans="4:6">
      <c r="D32044" s="63"/>
      <c r="F32044" s="64"/>
    </row>
    <row r="32045" spans="4:6">
      <c r="D32045" s="63"/>
      <c r="F32045" s="64"/>
    </row>
    <row r="32046" spans="4:6">
      <c r="D32046" s="63"/>
      <c r="F32046" s="64"/>
    </row>
    <row r="32047" spans="4:6">
      <c r="D32047" s="63"/>
      <c r="F32047" s="64"/>
    </row>
    <row r="32048" spans="4:6">
      <c r="D32048" s="63"/>
      <c r="F32048" s="64"/>
    </row>
    <row r="32049" spans="4:6">
      <c r="D32049" s="63"/>
      <c r="F32049" s="64"/>
    </row>
    <row r="32050" spans="4:6">
      <c r="D32050" s="63"/>
      <c r="F32050" s="64"/>
    </row>
    <row r="32051" spans="4:6">
      <c r="D32051" s="63"/>
      <c r="F32051" s="64"/>
    </row>
    <row r="32052" spans="4:6">
      <c r="D32052" s="63"/>
      <c r="F32052" s="64"/>
    </row>
    <row r="32053" spans="4:6">
      <c r="D32053" s="63"/>
      <c r="F32053" s="64"/>
    </row>
    <row r="32054" spans="4:6">
      <c r="D32054" s="63"/>
      <c r="F32054" s="64"/>
    </row>
    <row r="32055" spans="4:6">
      <c r="D32055" s="63"/>
      <c r="F32055" s="64"/>
    </row>
    <row r="32056" spans="4:6">
      <c r="D32056" s="63"/>
      <c r="F32056" s="64"/>
    </row>
    <row r="32057" spans="4:6">
      <c r="D32057" s="63"/>
      <c r="F32057" s="64"/>
    </row>
    <row r="32058" spans="4:6">
      <c r="D32058" s="63"/>
      <c r="F32058" s="64"/>
    </row>
    <row r="32059" spans="4:6">
      <c r="D32059" s="63"/>
      <c r="F32059" s="64"/>
    </row>
    <row r="32060" spans="4:6">
      <c r="D32060" s="63"/>
      <c r="F32060" s="64"/>
    </row>
    <row r="32061" spans="4:6">
      <c r="D32061" s="63"/>
      <c r="F32061" s="64"/>
    </row>
    <row r="32062" spans="4:6">
      <c r="D32062" s="63"/>
      <c r="F32062" s="64"/>
    </row>
    <row r="32063" spans="4:6">
      <c r="D32063" s="63"/>
      <c r="F32063" s="64"/>
    </row>
    <row r="32064" spans="4:6">
      <c r="D32064" s="63"/>
      <c r="F32064" s="64"/>
    </row>
    <row r="32065" spans="4:6">
      <c r="D32065" s="63"/>
      <c r="F32065" s="64"/>
    </row>
    <row r="32066" spans="4:6">
      <c r="D32066" s="63"/>
      <c r="F32066" s="64"/>
    </row>
    <row r="32067" spans="4:6">
      <c r="D32067" s="63"/>
      <c r="F32067" s="64"/>
    </row>
    <row r="32068" spans="4:6">
      <c r="D32068" s="63"/>
      <c r="F32068" s="64"/>
    </row>
    <row r="32069" spans="4:6">
      <c r="D32069" s="63"/>
      <c r="F32069" s="64"/>
    </row>
    <row r="32070" spans="4:6">
      <c r="D32070" s="63"/>
      <c r="F32070" s="64"/>
    </row>
    <row r="32071" spans="4:6">
      <c r="D32071" s="63"/>
      <c r="F32071" s="64"/>
    </row>
    <row r="32072" spans="4:6">
      <c r="D32072" s="63"/>
      <c r="F32072" s="64"/>
    </row>
    <row r="32073" spans="4:6">
      <c r="D32073" s="63"/>
      <c r="F32073" s="64"/>
    </row>
    <row r="32074" spans="4:6">
      <c r="D32074" s="63"/>
      <c r="F32074" s="64"/>
    </row>
    <row r="32075" spans="4:6">
      <c r="D32075" s="63"/>
      <c r="F32075" s="64"/>
    </row>
    <row r="32076" spans="4:6">
      <c r="D32076" s="63"/>
      <c r="F32076" s="64"/>
    </row>
    <row r="32077" spans="4:6">
      <c r="D32077" s="63"/>
      <c r="F32077" s="64"/>
    </row>
    <row r="32078" spans="4:6">
      <c r="D32078" s="63"/>
      <c r="F32078" s="64"/>
    </row>
    <row r="32079" spans="4:6">
      <c r="D32079" s="63"/>
      <c r="F32079" s="64"/>
    </row>
    <row r="32080" spans="4:6">
      <c r="D32080" s="63"/>
      <c r="F32080" s="64"/>
    </row>
    <row r="32081" spans="4:6">
      <c r="D32081" s="63"/>
      <c r="F32081" s="64"/>
    </row>
    <row r="32082" spans="4:6">
      <c r="D32082" s="63"/>
      <c r="F32082" s="64"/>
    </row>
    <row r="32083" spans="4:6">
      <c r="D32083" s="63"/>
      <c r="F32083" s="64"/>
    </row>
    <row r="32084" spans="4:6">
      <c r="D32084" s="63"/>
      <c r="F32084" s="64"/>
    </row>
    <row r="32085" spans="4:6">
      <c r="D32085" s="63"/>
      <c r="F32085" s="64"/>
    </row>
    <row r="32086" spans="4:6">
      <c r="D32086" s="63"/>
      <c r="F32086" s="64"/>
    </row>
    <row r="32087" spans="4:6">
      <c r="D32087" s="63"/>
      <c r="F32087" s="64"/>
    </row>
    <row r="32088" spans="4:6">
      <c r="D32088" s="63"/>
      <c r="F32088" s="64"/>
    </row>
    <row r="32089" spans="4:6">
      <c r="D32089" s="63"/>
      <c r="F32089" s="64"/>
    </row>
    <row r="32090" spans="4:6">
      <c r="D32090" s="63"/>
      <c r="F32090" s="64"/>
    </row>
    <row r="32091" spans="4:6">
      <c r="D32091" s="63"/>
      <c r="F32091" s="64"/>
    </row>
    <row r="32092" spans="4:6">
      <c r="D32092" s="63"/>
      <c r="F32092" s="64"/>
    </row>
    <row r="32093" spans="4:6">
      <c r="D32093" s="63"/>
      <c r="F32093" s="64"/>
    </row>
    <row r="32094" spans="4:6">
      <c r="D32094" s="63"/>
      <c r="F32094" s="64"/>
    </row>
    <row r="32095" spans="4:6">
      <c r="D32095" s="63"/>
      <c r="F32095" s="64"/>
    </row>
    <row r="32096" spans="4:6">
      <c r="D32096" s="63"/>
      <c r="F32096" s="64"/>
    </row>
    <row r="32097" spans="4:6">
      <c r="D32097" s="63"/>
      <c r="F32097" s="64"/>
    </row>
    <row r="32098" spans="4:6">
      <c r="D32098" s="63"/>
      <c r="F32098" s="64"/>
    </row>
    <row r="32099" spans="4:6">
      <c r="D32099" s="63"/>
      <c r="F32099" s="64"/>
    </row>
    <row r="32100" spans="4:6">
      <c r="D32100" s="63"/>
      <c r="F32100" s="64"/>
    </row>
    <row r="32101" spans="4:6">
      <c r="D32101" s="63"/>
      <c r="F32101" s="64"/>
    </row>
    <row r="32102" spans="4:6">
      <c r="D32102" s="63"/>
      <c r="F32102" s="64"/>
    </row>
    <row r="32103" spans="4:6">
      <c r="D32103" s="63"/>
      <c r="F32103" s="64"/>
    </row>
    <row r="32104" spans="4:6">
      <c r="D32104" s="63"/>
      <c r="F32104" s="64"/>
    </row>
    <row r="32105" spans="4:6">
      <c r="D32105" s="63"/>
      <c r="F32105" s="64"/>
    </row>
    <row r="32106" spans="4:6">
      <c r="D32106" s="63"/>
      <c r="F32106" s="64"/>
    </row>
    <row r="32107" spans="4:6">
      <c r="D32107" s="63"/>
      <c r="F32107" s="64"/>
    </row>
    <row r="32108" spans="4:6">
      <c r="D32108" s="63"/>
      <c r="F32108" s="64"/>
    </row>
    <row r="32109" spans="4:6">
      <c r="D32109" s="63"/>
      <c r="F32109" s="64"/>
    </row>
    <row r="32110" spans="4:6">
      <c r="D32110" s="63"/>
      <c r="F32110" s="64"/>
    </row>
    <row r="32111" spans="4:6">
      <c r="D32111" s="63"/>
      <c r="F32111" s="64"/>
    </row>
    <row r="32112" spans="4:6">
      <c r="D32112" s="63"/>
      <c r="F32112" s="64"/>
    </row>
    <row r="32113" spans="4:6">
      <c r="D32113" s="63"/>
      <c r="F32113" s="64"/>
    </row>
    <row r="32114" spans="4:6">
      <c r="D32114" s="63"/>
      <c r="F32114" s="64"/>
    </row>
    <row r="32115" spans="4:6">
      <c r="D32115" s="63"/>
      <c r="F32115" s="64"/>
    </row>
    <row r="32116" spans="4:6">
      <c r="D32116" s="63"/>
      <c r="F32116" s="64"/>
    </row>
    <row r="32117" spans="4:6">
      <c r="D32117" s="63"/>
      <c r="F32117" s="64"/>
    </row>
    <row r="32118" spans="4:6">
      <c r="D32118" s="63"/>
      <c r="F32118" s="64"/>
    </row>
    <row r="32119" spans="4:6">
      <c r="D32119" s="63"/>
      <c r="F32119" s="64"/>
    </row>
    <row r="32120" spans="4:6">
      <c r="D32120" s="63"/>
      <c r="F32120" s="64"/>
    </row>
    <row r="32121" spans="4:6">
      <c r="D32121" s="63"/>
      <c r="F32121" s="64"/>
    </row>
    <row r="32122" spans="4:6">
      <c r="D32122" s="63"/>
      <c r="F32122" s="64"/>
    </row>
    <row r="32123" spans="4:6">
      <c r="D32123" s="63"/>
      <c r="F32123" s="64"/>
    </row>
    <row r="32124" spans="4:6">
      <c r="D32124" s="63"/>
      <c r="F32124" s="64"/>
    </row>
    <row r="32125" spans="4:6">
      <c r="D32125" s="63"/>
      <c r="F32125" s="64"/>
    </row>
    <row r="32126" spans="4:6">
      <c r="D32126" s="63"/>
      <c r="F32126" s="64"/>
    </row>
    <row r="32127" spans="4:6">
      <c r="D32127" s="63"/>
      <c r="F32127" s="64"/>
    </row>
    <row r="32128" spans="4:6">
      <c r="D32128" s="63"/>
      <c r="F32128" s="64"/>
    </row>
    <row r="32129" spans="4:6">
      <c r="D32129" s="63"/>
      <c r="F32129" s="64"/>
    </row>
    <row r="32130" spans="4:6">
      <c r="D32130" s="63"/>
      <c r="F32130" s="64"/>
    </row>
    <row r="32131" spans="4:6">
      <c r="D32131" s="63"/>
      <c r="F32131" s="64"/>
    </row>
    <row r="32132" spans="4:6">
      <c r="D32132" s="63"/>
      <c r="F32132" s="64"/>
    </row>
    <row r="32133" spans="4:6">
      <c r="D32133" s="63"/>
      <c r="F32133" s="64"/>
    </row>
    <row r="32134" spans="4:6">
      <c r="D32134" s="63"/>
      <c r="F32134" s="64"/>
    </row>
    <row r="32135" spans="4:6">
      <c r="D32135" s="63"/>
      <c r="F32135" s="64"/>
    </row>
    <row r="32136" spans="4:6">
      <c r="D32136" s="63"/>
      <c r="F32136" s="64"/>
    </row>
    <row r="32137" spans="4:6">
      <c r="D32137" s="63"/>
      <c r="F32137" s="64"/>
    </row>
    <row r="32138" spans="4:6">
      <c r="D32138" s="63"/>
      <c r="F32138" s="64"/>
    </row>
    <row r="32139" spans="4:6">
      <c r="D32139" s="63"/>
      <c r="F32139" s="64"/>
    </row>
    <row r="32140" spans="4:6">
      <c r="D32140" s="63"/>
      <c r="F32140" s="64"/>
    </row>
    <row r="32141" spans="4:6">
      <c r="D32141" s="63"/>
      <c r="F32141" s="64"/>
    </row>
    <row r="32142" spans="4:6">
      <c r="D32142" s="63"/>
      <c r="F32142" s="64"/>
    </row>
    <row r="32143" spans="4:6">
      <c r="D32143" s="63"/>
      <c r="F32143" s="64"/>
    </row>
    <row r="32144" spans="4:6">
      <c r="D32144" s="63"/>
      <c r="F32144" s="64"/>
    </row>
    <row r="32145" spans="4:6">
      <c r="D32145" s="63"/>
      <c r="F32145" s="64"/>
    </row>
    <row r="32146" spans="4:6">
      <c r="D32146" s="63"/>
      <c r="F32146" s="64"/>
    </row>
    <row r="32147" spans="4:6">
      <c r="D32147" s="63"/>
      <c r="F32147" s="64"/>
    </row>
    <row r="32148" spans="4:6">
      <c r="D32148" s="63"/>
      <c r="F32148" s="64"/>
    </row>
    <row r="32149" spans="4:6">
      <c r="D32149" s="63"/>
      <c r="F32149" s="64"/>
    </row>
    <row r="32150" spans="4:6">
      <c r="D32150" s="63"/>
      <c r="F32150" s="64"/>
    </row>
    <row r="32151" spans="4:6">
      <c r="D32151" s="63"/>
      <c r="F32151" s="64"/>
    </row>
    <row r="32152" spans="4:6">
      <c r="D32152" s="63"/>
      <c r="F32152" s="64"/>
    </row>
    <row r="32153" spans="4:6">
      <c r="D32153" s="63"/>
      <c r="F32153" s="64"/>
    </row>
    <row r="32154" spans="4:6">
      <c r="D32154" s="63"/>
      <c r="F32154" s="64"/>
    </row>
    <row r="32155" spans="4:6">
      <c r="D32155" s="63"/>
      <c r="F32155" s="64"/>
    </row>
    <row r="32156" spans="4:6">
      <c r="D32156" s="63"/>
      <c r="F32156" s="64"/>
    </row>
    <row r="32157" spans="4:6">
      <c r="D32157" s="63"/>
      <c r="F32157" s="64"/>
    </row>
    <row r="32158" spans="4:6">
      <c r="D32158" s="63"/>
      <c r="F32158" s="64"/>
    </row>
    <row r="32159" spans="4:6">
      <c r="D32159" s="63"/>
      <c r="F32159" s="64"/>
    </row>
    <row r="32160" spans="4:6">
      <c r="D32160" s="63"/>
      <c r="F32160" s="64"/>
    </row>
    <row r="32161" spans="4:6">
      <c r="D32161" s="63"/>
      <c r="F32161" s="64"/>
    </row>
    <row r="32162" spans="4:6">
      <c r="D32162" s="63"/>
      <c r="F32162" s="64"/>
    </row>
    <row r="32163" spans="4:6">
      <c r="D32163" s="63"/>
      <c r="F32163" s="64"/>
    </row>
    <row r="32164" spans="4:6">
      <c r="D32164" s="63"/>
      <c r="F32164" s="64"/>
    </row>
    <row r="32165" spans="4:6">
      <c r="D32165" s="63"/>
      <c r="F32165" s="64"/>
    </row>
    <row r="32166" spans="4:6">
      <c r="D32166" s="63"/>
      <c r="F32166" s="64"/>
    </row>
    <row r="32167" spans="4:6">
      <c r="D32167" s="63"/>
      <c r="F32167" s="64"/>
    </row>
    <row r="32168" spans="4:6">
      <c r="D32168" s="63"/>
      <c r="F32168" s="64"/>
    </row>
    <row r="32169" spans="4:6">
      <c r="D32169" s="63"/>
      <c r="F32169" s="64"/>
    </row>
    <row r="32170" spans="4:6">
      <c r="D32170" s="63"/>
      <c r="F32170" s="64"/>
    </row>
    <row r="32171" spans="4:6">
      <c r="D32171" s="63"/>
      <c r="F32171" s="64"/>
    </row>
    <row r="32172" spans="4:6">
      <c r="D32172" s="63"/>
      <c r="F32172" s="64"/>
    </row>
    <row r="32173" spans="4:6">
      <c r="D32173" s="63"/>
      <c r="F32173" s="64"/>
    </row>
    <row r="32174" spans="4:6">
      <c r="D32174" s="63"/>
      <c r="F32174" s="64"/>
    </row>
    <row r="32175" spans="4:6">
      <c r="D32175" s="63"/>
      <c r="F32175" s="64"/>
    </row>
    <row r="32176" spans="4:6">
      <c r="D32176" s="63"/>
      <c r="F32176" s="64"/>
    </row>
    <row r="32177" spans="4:6">
      <c r="D32177" s="63"/>
      <c r="F32177" s="64"/>
    </row>
    <row r="32178" spans="4:6">
      <c r="D32178" s="63"/>
      <c r="F32178" s="64"/>
    </row>
    <row r="32179" spans="4:6">
      <c r="D32179" s="63"/>
      <c r="F32179" s="64"/>
    </row>
    <row r="32180" spans="4:6">
      <c r="D32180" s="63"/>
      <c r="F32180" s="64"/>
    </row>
    <row r="32181" spans="4:6">
      <c r="D32181" s="63"/>
      <c r="F32181" s="64"/>
    </row>
    <row r="32182" spans="4:6">
      <c r="D32182" s="63"/>
      <c r="F32182" s="64"/>
    </row>
    <row r="32183" spans="4:6">
      <c r="D32183" s="63"/>
      <c r="F32183" s="64"/>
    </row>
    <row r="32184" spans="4:6">
      <c r="D32184" s="63"/>
      <c r="F32184" s="64"/>
    </row>
    <row r="32185" spans="4:6">
      <c r="D32185" s="63"/>
      <c r="F32185" s="64"/>
    </row>
    <row r="32186" spans="4:6">
      <c r="D32186" s="63"/>
      <c r="F32186" s="64"/>
    </row>
    <row r="32187" spans="4:6">
      <c r="D32187" s="63"/>
      <c r="F32187" s="64"/>
    </row>
    <row r="32188" spans="4:6">
      <c r="D32188" s="63"/>
      <c r="F32188" s="64"/>
    </row>
    <row r="32189" spans="4:6">
      <c r="D32189" s="63"/>
      <c r="F32189" s="64"/>
    </row>
    <row r="32190" spans="4:6">
      <c r="D32190" s="63"/>
      <c r="F32190" s="64"/>
    </row>
    <row r="32191" spans="4:6">
      <c r="D32191" s="63"/>
      <c r="F32191" s="64"/>
    </row>
    <row r="32192" spans="4:6">
      <c r="D32192" s="63"/>
      <c r="F32192" s="64"/>
    </row>
    <row r="32193" spans="4:6">
      <c r="D32193" s="63"/>
      <c r="F32193" s="64"/>
    </row>
    <row r="32194" spans="4:6">
      <c r="D32194" s="63"/>
      <c r="F32194" s="64"/>
    </row>
    <row r="32195" spans="4:6">
      <c r="D32195" s="63"/>
      <c r="F32195" s="64"/>
    </row>
    <row r="32196" spans="4:6">
      <c r="D32196" s="63"/>
      <c r="F32196" s="64"/>
    </row>
    <row r="32197" spans="4:6">
      <c r="D32197" s="63"/>
      <c r="F32197" s="64"/>
    </row>
    <row r="32198" spans="4:6">
      <c r="D32198" s="63"/>
      <c r="F32198" s="64"/>
    </row>
    <row r="32199" spans="4:6">
      <c r="D32199" s="63"/>
      <c r="F32199" s="64"/>
    </row>
    <row r="32200" spans="4:6">
      <c r="D32200" s="63"/>
      <c r="F32200" s="64"/>
    </row>
    <row r="32201" spans="4:6">
      <c r="D32201" s="63"/>
      <c r="F32201" s="64"/>
    </row>
    <row r="32202" spans="4:6">
      <c r="D32202" s="63"/>
      <c r="F32202" s="64"/>
    </row>
    <row r="32203" spans="4:6">
      <c r="D32203" s="63"/>
      <c r="F32203" s="64"/>
    </row>
    <row r="32204" spans="4:6">
      <c r="D32204" s="63"/>
      <c r="F32204" s="64"/>
    </row>
    <row r="32205" spans="4:6">
      <c r="D32205" s="63"/>
      <c r="F32205" s="64"/>
    </row>
    <row r="32206" spans="4:6">
      <c r="D32206" s="63"/>
      <c r="F32206" s="64"/>
    </row>
    <row r="32207" spans="4:6">
      <c r="D32207" s="63"/>
      <c r="F32207" s="64"/>
    </row>
    <row r="32208" spans="4:6">
      <c r="D32208" s="63"/>
      <c r="F32208" s="64"/>
    </row>
    <row r="32209" spans="4:6">
      <c r="D32209" s="63"/>
      <c r="F32209" s="64"/>
    </row>
    <row r="32210" spans="4:6">
      <c r="D32210" s="63"/>
      <c r="F32210" s="64"/>
    </row>
    <row r="32211" spans="4:6">
      <c r="D32211" s="63"/>
      <c r="F32211" s="64"/>
    </row>
    <row r="32212" spans="4:6">
      <c r="D32212" s="63"/>
      <c r="F32212" s="64"/>
    </row>
    <row r="32213" spans="4:6">
      <c r="D32213" s="63"/>
      <c r="F32213" s="64"/>
    </row>
    <row r="32214" spans="4:6">
      <c r="D32214" s="63"/>
      <c r="F32214" s="64"/>
    </row>
    <row r="32215" spans="4:6">
      <c r="D32215" s="63"/>
      <c r="F32215" s="64"/>
    </row>
    <row r="32216" spans="4:6">
      <c r="D32216" s="63"/>
      <c r="F32216" s="64"/>
    </row>
    <row r="32217" spans="4:6">
      <c r="D32217" s="63"/>
      <c r="F32217" s="64"/>
    </row>
    <row r="32218" spans="4:6">
      <c r="D32218" s="63"/>
      <c r="F32218" s="64"/>
    </row>
    <row r="32219" spans="4:6">
      <c r="D32219" s="63"/>
      <c r="F32219" s="64"/>
    </row>
    <row r="32220" spans="4:6">
      <c r="D32220" s="63"/>
      <c r="F32220" s="64"/>
    </row>
    <row r="32221" spans="4:6">
      <c r="D32221" s="63"/>
      <c r="F32221" s="64"/>
    </row>
    <row r="32222" spans="4:6">
      <c r="D32222" s="63"/>
      <c r="F32222" s="64"/>
    </row>
    <row r="32223" spans="4:6">
      <c r="D32223" s="63"/>
      <c r="F32223" s="64"/>
    </row>
    <row r="32224" spans="4:6">
      <c r="D32224" s="63"/>
      <c r="F32224" s="64"/>
    </row>
    <row r="32225" spans="4:6">
      <c r="D32225" s="63"/>
      <c r="F32225" s="64"/>
    </row>
    <row r="32226" spans="4:6">
      <c r="D32226" s="63"/>
      <c r="F32226" s="64"/>
    </row>
    <row r="32227" spans="4:6">
      <c r="D32227" s="63"/>
      <c r="F32227" s="64"/>
    </row>
    <row r="32228" spans="4:6">
      <c r="D32228" s="63"/>
      <c r="F32228" s="64"/>
    </row>
    <row r="32229" spans="4:6">
      <c r="D32229" s="63"/>
      <c r="F32229" s="64"/>
    </row>
    <row r="32230" spans="4:6">
      <c r="D32230" s="63"/>
      <c r="F32230" s="64"/>
    </row>
    <row r="32231" spans="4:6">
      <c r="D32231" s="63"/>
      <c r="F32231" s="64"/>
    </row>
    <row r="32232" spans="4:6">
      <c r="D32232" s="63"/>
      <c r="F32232" s="64"/>
    </row>
    <row r="32233" spans="4:6">
      <c r="D32233" s="63"/>
      <c r="F32233" s="64"/>
    </row>
    <row r="32234" spans="4:6">
      <c r="D32234" s="63"/>
      <c r="F32234" s="64"/>
    </row>
    <row r="32235" spans="4:6">
      <c r="D32235" s="63"/>
      <c r="F32235" s="64"/>
    </row>
    <row r="32236" spans="4:6">
      <c r="D32236" s="63"/>
      <c r="F32236" s="64"/>
    </row>
    <row r="32237" spans="4:6">
      <c r="D32237" s="63"/>
      <c r="F32237" s="64"/>
    </row>
    <row r="32238" spans="4:6">
      <c r="D32238" s="63"/>
      <c r="F32238" s="64"/>
    </row>
    <row r="32239" spans="4:6">
      <c r="D32239" s="63"/>
      <c r="F32239" s="64"/>
    </row>
    <row r="32240" spans="4:6">
      <c r="D32240" s="63"/>
      <c r="F32240" s="64"/>
    </row>
    <row r="32241" spans="4:6">
      <c r="D32241" s="63"/>
      <c r="F32241" s="64"/>
    </row>
    <row r="32242" spans="4:6">
      <c r="D32242" s="63"/>
      <c r="F32242" s="64"/>
    </row>
    <row r="32243" spans="4:6">
      <c r="D32243" s="63"/>
      <c r="F32243" s="64"/>
    </row>
    <row r="32244" spans="4:6">
      <c r="D32244" s="63"/>
      <c r="F32244" s="64"/>
    </row>
    <row r="32245" spans="4:6">
      <c r="D32245" s="63"/>
      <c r="F32245" s="64"/>
    </row>
    <row r="32246" spans="4:6">
      <c r="D32246" s="63"/>
      <c r="F32246" s="64"/>
    </row>
    <row r="32247" spans="4:6">
      <c r="D32247" s="63"/>
      <c r="F32247" s="64"/>
    </row>
    <row r="32248" spans="4:6">
      <c r="D32248" s="63"/>
      <c r="F32248" s="64"/>
    </row>
    <row r="32249" spans="4:6">
      <c r="D32249" s="63"/>
      <c r="F32249" s="64"/>
    </row>
    <row r="32250" spans="4:6">
      <c r="D32250" s="63"/>
      <c r="F32250" s="64"/>
    </row>
    <row r="32251" spans="4:6">
      <c r="D32251" s="63"/>
      <c r="F32251" s="64"/>
    </row>
    <row r="32252" spans="4:6">
      <c r="D32252" s="63"/>
      <c r="F32252" s="64"/>
    </row>
    <row r="32253" spans="4:6">
      <c r="D32253" s="63"/>
      <c r="F32253" s="64"/>
    </row>
    <row r="32254" spans="4:6">
      <c r="D32254" s="63"/>
      <c r="F32254" s="64"/>
    </row>
    <row r="32255" spans="4:6">
      <c r="D32255" s="63"/>
      <c r="F32255" s="64"/>
    </row>
    <row r="32256" spans="4:6">
      <c r="D32256" s="63"/>
      <c r="F32256" s="64"/>
    </row>
    <row r="32257" spans="4:6">
      <c r="D32257" s="63"/>
      <c r="F32257" s="64"/>
    </row>
    <row r="32258" spans="4:6">
      <c r="D32258" s="63"/>
      <c r="F32258" s="64"/>
    </row>
    <row r="32259" spans="4:6">
      <c r="D32259" s="63"/>
      <c r="F32259" s="64"/>
    </row>
    <row r="32260" spans="4:6">
      <c r="D32260" s="63"/>
      <c r="F32260" s="64"/>
    </row>
    <row r="32261" spans="4:6">
      <c r="D32261" s="63"/>
      <c r="F32261" s="64"/>
    </row>
    <row r="32262" spans="4:6">
      <c r="D32262" s="63"/>
      <c r="F32262" s="64"/>
    </row>
    <row r="32263" spans="4:6">
      <c r="D32263" s="63"/>
      <c r="F32263" s="64"/>
    </row>
    <row r="32264" spans="4:6">
      <c r="D32264" s="63"/>
      <c r="F32264" s="64"/>
    </row>
    <row r="32265" spans="4:6">
      <c r="D32265" s="63"/>
      <c r="F32265" s="64"/>
    </row>
    <row r="32266" spans="4:6">
      <c r="D32266" s="63"/>
      <c r="F32266" s="64"/>
    </row>
    <row r="32267" spans="4:6">
      <c r="D32267" s="63"/>
      <c r="F32267" s="64"/>
    </row>
    <row r="32268" spans="4:6">
      <c r="D32268" s="63"/>
      <c r="F32268" s="64"/>
    </row>
    <row r="32269" spans="4:6">
      <c r="D32269" s="63"/>
      <c r="F32269" s="64"/>
    </row>
    <row r="32270" spans="4:6">
      <c r="D32270" s="63"/>
      <c r="F32270" s="64"/>
    </row>
    <row r="32271" spans="4:6">
      <c r="D32271" s="63"/>
      <c r="F32271" s="64"/>
    </row>
    <row r="32272" spans="4:6">
      <c r="D32272" s="63"/>
      <c r="F32272" s="64"/>
    </row>
    <row r="32273" spans="4:6">
      <c r="D32273" s="63"/>
      <c r="F32273" s="64"/>
    </row>
    <row r="32274" spans="4:6">
      <c r="D32274" s="63"/>
      <c r="F32274" s="64"/>
    </row>
    <row r="32275" spans="4:6">
      <c r="D32275" s="63"/>
      <c r="F32275" s="64"/>
    </row>
    <row r="32276" spans="4:6">
      <c r="D32276" s="63"/>
      <c r="F32276" s="64"/>
    </row>
    <row r="32277" spans="4:6">
      <c r="D32277" s="63"/>
      <c r="F32277" s="64"/>
    </row>
    <row r="32278" spans="4:6">
      <c r="D32278" s="63"/>
      <c r="F32278" s="64"/>
    </row>
    <row r="32279" spans="4:6">
      <c r="D32279" s="63"/>
      <c r="F32279" s="64"/>
    </row>
    <row r="32280" spans="4:6">
      <c r="D32280" s="63"/>
      <c r="F32280" s="64"/>
    </row>
    <row r="32281" spans="4:6">
      <c r="D32281" s="63"/>
      <c r="F32281" s="64"/>
    </row>
    <row r="32282" spans="4:6">
      <c r="D32282" s="63"/>
      <c r="F32282" s="64"/>
    </row>
    <row r="32283" spans="4:6">
      <c r="D32283" s="63"/>
      <c r="F32283" s="64"/>
    </row>
    <row r="32284" spans="4:6">
      <c r="D32284" s="63"/>
      <c r="F32284" s="64"/>
    </row>
    <row r="32285" spans="4:6">
      <c r="D32285" s="63"/>
      <c r="F32285" s="64"/>
    </row>
    <row r="32286" spans="4:6">
      <c r="D32286" s="63"/>
      <c r="F32286" s="64"/>
    </row>
    <row r="32287" spans="4:6">
      <c r="D32287" s="63"/>
      <c r="F32287" s="64"/>
    </row>
    <row r="32288" spans="4:6">
      <c r="D32288" s="63"/>
      <c r="F32288" s="64"/>
    </row>
    <row r="32289" spans="4:6">
      <c r="D32289" s="63"/>
      <c r="F32289" s="64"/>
    </row>
    <row r="32290" spans="4:6">
      <c r="D32290" s="63"/>
      <c r="F32290" s="64"/>
    </row>
    <row r="32291" spans="4:6">
      <c r="D32291" s="63"/>
      <c r="F32291" s="64"/>
    </row>
    <row r="32292" spans="4:6">
      <c r="D32292" s="63"/>
      <c r="F32292" s="64"/>
    </row>
    <row r="32293" spans="4:6">
      <c r="D32293" s="63"/>
      <c r="F32293" s="64"/>
    </row>
    <row r="32294" spans="4:6">
      <c r="D32294" s="63"/>
      <c r="F32294" s="64"/>
    </row>
    <row r="32295" spans="4:6">
      <c r="D32295" s="63"/>
      <c r="F32295" s="64"/>
    </row>
    <row r="32296" spans="4:6">
      <c r="D32296" s="63"/>
      <c r="F32296" s="64"/>
    </row>
    <row r="32297" spans="4:6">
      <c r="D32297" s="63"/>
      <c r="F32297" s="64"/>
    </row>
    <row r="32298" spans="4:6">
      <c r="D32298" s="63"/>
      <c r="F32298" s="64"/>
    </row>
    <row r="32299" spans="4:6">
      <c r="D32299" s="63"/>
      <c r="F32299" s="64"/>
    </row>
    <row r="32300" spans="4:6">
      <c r="D32300" s="63"/>
      <c r="F32300" s="64"/>
    </row>
    <row r="32301" spans="4:6">
      <c r="D32301" s="63"/>
      <c r="F32301" s="64"/>
    </row>
    <row r="32302" spans="4:6">
      <c r="D32302" s="63"/>
      <c r="F32302" s="64"/>
    </row>
    <row r="32303" spans="4:6">
      <c r="D32303" s="63"/>
      <c r="F32303" s="64"/>
    </row>
    <row r="32304" spans="4:6">
      <c r="D32304" s="63"/>
      <c r="F32304" s="64"/>
    </row>
    <row r="32305" spans="4:6">
      <c r="D32305" s="63"/>
      <c r="F32305" s="64"/>
    </row>
    <row r="32306" spans="4:6">
      <c r="D32306" s="63"/>
      <c r="F32306" s="64"/>
    </row>
    <row r="32307" spans="4:6">
      <c r="D32307" s="63"/>
      <c r="F32307" s="64"/>
    </row>
    <row r="32308" spans="4:6">
      <c r="D32308" s="63"/>
      <c r="F32308" s="64"/>
    </row>
    <row r="32309" spans="4:6">
      <c r="D32309" s="63"/>
      <c r="F32309" s="64"/>
    </row>
    <row r="32310" spans="4:6">
      <c r="D32310" s="63"/>
      <c r="F32310" s="64"/>
    </row>
    <row r="32311" spans="4:6">
      <c r="D32311" s="63"/>
      <c r="F32311" s="64"/>
    </row>
    <row r="32312" spans="4:6">
      <c r="D32312" s="63"/>
      <c r="F32312" s="64"/>
    </row>
    <row r="32313" spans="4:6">
      <c r="D32313" s="63"/>
      <c r="F32313" s="64"/>
    </row>
    <row r="32314" spans="4:6">
      <c r="D32314" s="63"/>
      <c r="F32314" s="64"/>
    </row>
    <row r="32315" spans="4:6">
      <c r="D32315" s="63"/>
      <c r="F32315" s="64"/>
    </row>
    <row r="32316" spans="4:6">
      <c r="D32316" s="63"/>
      <c r="F32316" s="64"/>
    </row>
    <row r="32317" spans="4:6">
      <c r="D32317" s="63"/>
      <c r="F32317" s="64"/>
    </row>
    <row r="32318" spans="4:6">
      <c r="D32318" s="63"/>
      <c r="F32318" s="64"/>
    </row>
    <row r="32319" spans="4:6">
      <c r="D32319" s="63"/>
      <c r="F32319" s="64"/>
    </row>
    <row r="32320" spans="4:6">
      <c r="D32320" s="63"/>
      <c r="F32320" s="64"/>
    </row>
    <row r="32321" spans="4:6">
      <c r="D32321" s="63"/>
      <c r="F32321" s="64"/>
    </row>
    <row r="32322" spans="4:6">
      <c r="D32322" s="63"/>
      <c r="F32322" s="64"/>
    </row>
    <row r="32323" spans="4:6">
      <c r="D32323" s="63"/>
      <c r="F32323" s="64"/>
    </row>
    <row r="32324" spans="4:6">
      <c r="D32324" s="63"/>
      <c r="F32324" s="64"/>
    </row>
    <row r="32325" spans="4:6">
      <c r="D32325" s="63"/>
      <c r="F32325" s="64"/>
    </row>
    <row r="32326" spans="4:6">
      <c r="D32326" s="63"/>
      <c r="F32326" s="64"/>
    </row>
    <row r="32327" spans="4:6">
      <c r="D32327" s="63"/>
      <c r="F32327" s="64"/>
    </row>
    <row r="32328" spans="4:6">
      <c r="D32328" s="63"/>
      <c r="F32328" s="64"/>
    </row>
    <row r="32329" spans="4:6">
      <c r="D32329" s="63"/>
      <c r="F32329" s="64"/>
    </row>
    <row r="32330" spans="4:6">
      <c r="D32330" s="63"/>
      <c r="F32330" s="64"/>
    </row>
    <row r="32331" spans="4:6">
      <c r="D32331" s="63"/>
      <c r="F32331" s="64"/>
    </row>
    <row r="32332" spans="4:6">
      <c r="D32332" s="63"/>
      <c r="F32332" s="64"/>
    </row>
    <row r="32333" spans="4:6">
      <c r="D32333" s="63"/>
      <c r="F32333" s="64"/>
    </row>
    <row r="32334" spans="4:6">
      <c r="D32334" s="63"/>
      <c r="F32334" s="64"/>
    </row>
    <row r="32335" spans="4:6">
      <c r="D32335" s="63"/>
      <c r="F32335" s="64"/>
    </row>
    <row r="32336" spans="4:6">
      <c r="D32336" s="63"/>
      <c r="F32336" s="64"/>
    </row>
    <row r="32337" spans="4:6">
      <c r="D32337" s="63"/>
      <c r="F32337" s="64"/>
    </row>
    <row r="32338" spans="4:6">
      <c r="D32338" s="63"/>
      <c r="F32338" s="64"/>
    </row>
    <row r="32339" spans="4:6">
      <c r="D32339" s="63"/>
      <c r="F32339" s="64"/>
    </row>
    <row r="32340" spans="4:6">
      <c r="D32340" s="63"/>
      <c r="F32340" s="64"/>
    </row>
    <row r="32341" spans="4:6">
      <c r="D32341" s="63"/>
      <c r="F32341" s="64"/>
    </row>
    <row r="32342" spans="4:6">
      <c r="D32342" s="63"/>
      <c r="F32342" s="64"/>
    </row>
    <row r="32343" spans="4:6">
      <c r="D32343" s="63"/>
      <c r="F32343" s="64"/>
    </row>
    <row r="32344" spans="4:6">
      <c r="D32344" s="63"/>
      <c r="F32344" s="64"/>
    </row>
    <row r="32345" spans="4:6">
      <c r="D32345" s="63"/>
      <c r="F32345" s="64"/>
    </row>
    <row r="32346" spans="4:6">
      <c r="D32346" s="63"/>
      <c r="F32346" s="64"/>
    </row>
    <row r="32347" spans="4:6">
      <c r="D32347" s="63"/>
      <c r="F32347" s="64"/>
    </row>
    <row r="32348" spans="4:6">
      <c r="D32348" s="63"/>
      <c r="F32348" s="64"/>
    </row>
    <row r="32349" spans="4:6">
      <c r="D32349" s="63"/>
      <c r="F32349" s="64"/>
    </row>
    <row r="32350" spans="4:6">
      <c r="D32350" s="63"/>
      <c r="F32350" s="64"/>
    </row>
    <row r="32351" spans="4:6">
      <c r="D32351" s="63"/>
      <c r="F32351" s="64"/>
    </row>
    <row r="32352" spans="4:6">
      <c r="D32352" s="63"/>
      <c r="F32352" s="64"/>
    </row>
    <row r="32353" spans="4:6">
      <c r="D32353" s="63"/>
      <c r="F32353" s="64"/>
    </row>
    <row r="32354" spans="4:6">
      <c r="D32354" s="63"/>
      <c r="F32354" s="64"/>
    </row>
    <row r="32355" spans="4:6">
      <c r="D32355" s="63"/>
      <c r="F32355" s="64"/>
    </row>
    <row r="32356" spans="4:6">
      <c r="D32356" s="63"/>
      <c r="F32356" s="64"/>
    </row>
    <row r="32357" spans="4:6">
      <c r="D32357" s="63"/>
      <c r="F32357" s="64"/>
    </row>
    <row r="32358" spans="4:6">
      <c r="D32358" s="63"/>
      <c r="F32358" s="64"/>
    </row>
    <row r="32359" spans="4:6">
      <c r="D32359" s="63"/>
      <c r="F32359" s="64"/>
    </row>
    <row r="32360" spans="4:6">
      <c r="D32360" s="63"/>
      <c r="F32360" s="64"/>
    </row>
    <row r="32361" spans="4:6">
      <c r="D32361" s="63"/>
      <c r="F32361" s="64"/>
    </row>
    <row r="32362" spans="4:6">
      <c r="D32362" s="63"/>
      <c r="F32362" s="64"/>
    </row>
    <row r="32363" spans="4:6">
      <c r="D32363" s="63"/>
      <c r="F32363" s="64"/>
    </row>
    <row r="32364" spans="4:6">
      <c r="D32364" s="63"/>
      <c r="F32364" s="64"/>
    </row>
    <row r="32365" spans="4:6">
      <c r="D32365" s="63"/>
      <c r="F32365" s="64"/>
    </row>
    <row r="32366" spans="4:6">
      <c r="D32366" s="63"/>
      <c r="F32366" s="64"/>
    </row>
    <row r="32367" spans="4:6">
      <c r="D32367" s="63"/>
      <c r="F32367" s="64"/>
    </row>
    <row r="32368" spans="4:6">
      <c r="D32368" s="63"/>
      <c r="F32368" s="64"/>
    </row>
    <row r="32369" spans="4:6">
      <c r="D32369" s="63"/>
      <c r="F32369" s="64"/>
    </row>
    <row r="32370" spans="4:6">
      <c r="D32370" s="63"/>
      <c r="F32370" s="64"/>
    </row>
    <row r="32371" spans="4:6">
      <c r="D32371" s="63"/>
      <c r="F32371" s="64"/>
    </row>
    <row r="32372" spans="4:6">
      <c r="D32372" s="63"/>
      <c r="F32372" s="64"/>
    </row>
    <row r="32373" spans="4:6">
      <c r="D32373" s="63"/>
      <c r="F32373" s="64"/>
    </row>
    <row r="32374" spans="4:6">
      <c r="D32374" s="63"/>
      <c r="F32374" s="64"/>
    </row>
    <row r="32375" spans="4:6">
      <c r="D32375" s="63"/>
      <c r="F32375" s="64"/>
    </row>
    <row r="32376" spans="4:6">
      <c r="D32376" s="63"/>
      <c r="F32376" s="64"/>
    </row>
    <row r="32377" spans="4:6">
      <c r="D32377" s="63"/>
      <c r="F32377" s="64"/>
    </row>
    <row r="32378" spans="4:6">
      <c r="D32378" s="63"/>
      <c r="F32378" s="64"/>
    </row>
    <row r="32379" spans="4:6">
      <c r="D32379" s="63"/>
      <c r="F32379" s="64"/>
    </row>
    <row r="32380" spans="4:6">
      <c r="D32380" s="63"/>
      <c r="F32380" s="64"/>
    </row>
    <row r="32381" spans="4:6">
      <c r="D32381" s="63"/>
      <c r="F32381" s="64"/>
    </row>
    <row r="32382" spans="4:6">
      <c r="D32382" s="63"/>
      <c r="F32382" s="64"/>
    </row>
    <row r="32383" spans="4:6">
      <c r="D32383" s="63"/>
      <c r="F32383" s="64"/>
    </row>
    <row r="32384" spans="4:6">
      <c r="D32384" s="63"/>
      <c r="F32384" s="64"/>
    </row>
    <row r="32385" spans="4:6">
      <c r="D32385" s="63"/>
      <c r="F32385" s="64"/>
    </row>
    <row r="32386" spans="4:6">
      <c r="D32386" s="63"/>
      <c r="F32386" s="64"/>
    </row>
    <row r="32387" spans="4:6">
      <c r="D32387" s="63"/>
      <c r="F32387" s="64"/>
    </row>
    <row r="32388" spans="4:6">
      <c r="D32388" s="63"/>
      <c r="F32388" s="64"/>
    </row>
    <row r="32389" spans="4:6">
      <c r="D32389" s="63"/>
      <c r="F32389" s="64"/>
    </row>
    <row r="32390" spans="4:6">
      <c r="D32390" s="63"/>
      <c r="F32390" s="64"/>
    </row>
    <row r="32391" spans="4:6">
      <c r="D32391" s="63"/>
      <c r="F32391" s="64"/>
    </row>
    <row r="32392" spans="4:6">
      <c r="D32392" s="63"/>
      <c r="F32392" s="64"/>
    </row>
    <row r="32393" spans="4:6">
      <c r="D32393" s="63"/>
      <c r="F32393" s="64"/>
    </row>
    <row r="32394" spans="4:6">
      <c r="D32394" s="63"/>
      <c r="F32394" s="64"/>
    </row>
    <row r="32395" spans="4:6">
      <c r="D32395" s="63"/>
      <c r="F32395" s="64"/>
    </row>
    <row r="32396" spans="4:6">
      <c r="D32396" s="63"/>
      <c r="F32396" s="64"/>
    </row>
    <row r="32397" spans="4:6">
      <c r="D32397" s="63"/>
      <c r="F32397" s="64"/>
    </row>
    <row r="32398" spans="4:6">
      <c r="D32398" s="63"/>
      <c r="F32398" s="64"/>
    </row>
    <row r="32399" spans="4:6">
      <c r="D32399" s="63"/>
      <c r="F32399" s="64"/>
    </row>
    <row r="32400" spans="4:6">
      <c r="D32400" s="63"/>
      <c r="F32400" s="64"/>
    </row>
    <row r="32401" spans="4:6">
      <c r="D32401" s="63"/>
      <c r="F32401" s="64"/>
    </row>
    <row r="32402" spans="4:6">
      <c r="D32402" s="63"/>
      <c r="F32402" s="64"/>
    </row>
    <row r="32403" spans="4:6">
      <c r="D32403" s="63"/>
      <c r="F32403" s="64"/>
    </row>
    <row r="32404" spans="4:6">
      <c r="D32404" s="63"/>
      <c r="F32404" s="64"/>
    </row>
    <row r="32405" spans="4:6">
      <c r="D32405" s="63"/>
      <c r="F32405" s="64"/>
    </row>
    <row r="32406" spans="4:6">
      <c r="D32406" s="63"/>
      <c r="F32406" s="64"/>
    </row>
    <row r="32407" spans="4:6">
      <c r="D32407" s="63"/>
      <c r="F32407" s="64"/>
    </row>
    <row r="32408" spans="4:6">
      <c r="D32408" s="63"/>
      <c r="F32408" s="64"/>
    </row>
    <row r="32409" spans="4:6">
      <c r="D32409" s="63"/>
      <c r="F32409" s="64"/>
    </row>
    <row r="32410" spans="4:6">
      <c r="D32410" s="63"/>
      <c r="F32410" s="64"/>
    </row>
    <row r="32411" spans="4:6">
      <c r="D32411" s="63"/>
      <c r="F32411" s="64"/>
    </row>
    <row r="32412" spans="4:6">
      <c r="D32412" s="63"/>
      <c r="F32412" s="64"/>
    </row>
    <row r="32413" spans="4:6">
      <c r="D32413" s="63"/>
      <c r="F32413" s="64"/>
    </row>
    <row r="32414" spans="4:6">
      <c r="D32414" s="63"/>
      <c r="F32414" s="64"/>
    </row>
    <row r="32415" spans="4:6">
      <c r="D32415" s="63"/>
      <c r="F32415" s="64"/>
    </row>
    <row r="32416" spans="4:6">
      <c r="D32416" s="63"/>
      <c r="F32416" s="64"/>
    </row>
    <row r="32417" spans="4:6">
      <c r="D32417" s="63"/>
      <c r="F32417" s="64"/>
    </row>
    <row r="32418" spans="4:6">
      <c r="D32418" s="63"/>
      <c r="F32418" s="64"/>
    </row>
    <row r="32419" spans="4:6">
      <c r="D32419" s="63"/>
      <c r="F32419" s="64"/>
    </row>
    <row r="32420" spans="4:6">
      <c r="D32420" s="63"/>
      <c r="F32420" s="64"/>
    </row>
    <row r="32421" spans="4:6">
      <c r="D32421" s="63"/>
      <c r="F32421" s="64"/>
    </row>
    <row r="32422" spans="4:6">
      <c r="D32422" s="63"/>
      <c r="F32422" s="64"/>
    </row>
    <row r="32423" spans="4:6">
      <c r="D32423" s="63"/>
      <c r="F32423" s="64"/>
    </row>
    <row r="32424" spans="4:6">
      <c r="D32424" s="63"/>
      <c r="F32424" s="64"/>
    </row>
    <row r="32425" spans="4:6">
      <c r="D32425" s="63"/>
      <c r="F32425" s="64"/>
    </row>
    <row r="32426" spans="4:6">
      <c r="D32426" s="63"/>
      <c r="F32426" s="64"/>
    </row>
    <row r="32427" spans="4:6">
      <c r="D32427" s="63"/>
      <c r="F32427" s="64"/>
    </row>
    <row r="32428" spans="4:6">
      <c r="D32428" s="63"/>
      <c r="F32428" s="64"/>
    </row>
    <row r="32429" spans="4:6">
      <c r="D32429" s="63"/>
      <c r="F32429" s="64"/>
    </row>
    <row r="32430" spans="4:6">
      <c r="D32430" s="63"/>
      <c r="F32430" s="64"/>
    </row>
    <row r="32431" spans="4:6">
      <c r="D32431" s="63"/>
      <c r="F32431" s="64"/>
    </row>
    <row r="32432" spans="4:6">
      <c r="D32432" s="63"/>
      <c r="F32432" s="64"/>
    </row>
    <row r="32433" spans="4:6">
      <c r="D32433" s="63"/>
      <c r="F32433" s="64"/>
    </row>
    <row r="32434" spans="4:6">
      <c r="D32434" s="63"/>
      <c r="F32434" s="64"/>
    </row>
    <row r="32435" spans="4:6">
      <c r="D32435" s="63"/>
      <c r="F32435" s="64"/>
    </row>
    <row r="32436" spans="4:6">
      <c r="D32436" s="63"/>
      <c r="F32436" s="64"/>
    </row>
    <row r="32437" spans="4:6">
      <c r="D32437" s="63"/>
      <c r="F32437" s="64"/>
    </row>
    <row r="32438" spans="4:6">
      <c r="D32438" s="63"/>
      <c r="F32438" s="64"/>
    </row>
    <row r="32439" spans="4:6">
      <c r="D32439" s="63"/>
      <c r="F32439" s="64"/>
    </row>
    <row r="32440" spans="4:6">
      <c r="D32440" s="63"/>
      <c r="F32440" s="64"/>
    </row>
    <row r="32441" spans="4:6">
      <c r="D32441" s="63"/>
      <c r="F32441" s="64"/>
    </row>
    <row r="32442" spans="4:6">
      <c r="D32442" s="63"/>
      <c r="F32442" s="64"/>
    </row>
    <row r="32443" spans="4:6">
      <c r="D32443" s="63"/>
      <c r="F32443" s="64"/>
    </row>
    <row r="32444" spans="4:6">
      <c r="D32444" s="63"/>
      <c r="F32444" s="64"/>
    </row>
    <row r="32445" spans="4:6">
      <c r="D32445" s="63"/>
      <c r="F32445" s="64"/>
    </row>
    <row r="32446" spans="4:6">
      <c r="D32446" s="63"/>
      <c r="F32446" s="64"/>
    </row>
    <row r="32447" spans="4:6">
      <c r="D32447" s="63"/>
      <c r="F32447" s="64"/>
    </row>
    <row r="32448" spans="4:6">
      <c r="D32448" s="63"/>
      <c r="F32448" s="64"/>
    </row>
    <row r="32449" spans="4:6">
      <c r="D32449" s="63"/>
      <c r="F32449" s="64"/>
    </row>
    <row r="32450" spans="4:6">
      <c r="D32450" s="63"/>
      <c r="F32450" s="64"/>
    </row>
    <row r="32451" spans="4:6">
      <c r="D32451" s="63"/>
      <c r="F32451" s="64"/>
    </row>
    <row r="32452" spans="4:6">
      <c r="D32452" s="63"/>
      <c r="F32452" s="64"/>
    </row>
    <row r="32453" spans="4:6">
      <c r="D32453" s="63"/>
      <c r="F32453" s="64"/>
    </row>
    <row r="32454" spans="4:6">
      <c r="D32454" s="63"/>
      <c r="F32454" s="64"/>
    </row>
    <row r="32455" spans="4:6">
      <c r="D32455" s="63"/>
      <c r="F32455" s="64"/>
    </row>
    <row r="32456" spans="4:6">
      <c r="D32456" s="63"/>
      <c r="F32456" s="64"/>
    </row>
    <row r="32457" spans="4:6">
      <c r="D32457" s="63"/>
      <c r="F32457" s="64"/>
    </row>
    <row r="32458" spans="4:6">
      <c r="D32458" s="63"/>
      <c r="F32458" s="64"/>
    </row>
    <row r="32459" spans="4:6">
      <c r="D32459" s="63"/>
      <c r="F32459" s="64"/>
    </row>
    <row r="32460" spans="4:6">
      <c r="D32460" s="63"/>
      <c r="F32460" s="64"/>
    </row>
    <row r="32461" spans="4:6">
      <c r="D32461" s="63"/>
      <c r="F32461" s="64"/>
    </row>
    <row r="32462" spans="4:6">
      <c r="D32462" s="63"/>
      <c r="F32462" s="64"/>
    </row>
    <row r="32463" spans="4:6">
      <c r="D32463" s="63"/>
      <c r="F32463" s="64"/>
    </row>
    <row r="32464" spans="4:6">
      <c r="D32464" s="63"/>
      <c r="F32464" s="64"/>
    </row>
    <row r="32465" spans="4:6">
      <c r="D32465" s="63"/>
      <c r="F32465" s="64"/>
    </row>
    <row r="32466" spans="4:6">
      <c r="D32466" s="63"/>
      <c r="F32466" s="64"/>
    </row>
    <row r="32467" spans="4:6">
      <c r="D32467" s="63"/>
      <c r="F32467" s="64"/>
    </row>
    <row r="32468" spans="4:6">
      <c r="D32468" s="63"/>
      <c r="F32468" s="64"/>
    </row>
    <row r="32469" spans="4:6">
      <c r="D32469" s="63"/>
      <c r="F32469" s="64"/>
    </row>
    <row r="32470" spans="4:6">
      <c r="D32470" s="63"/>
      <c r="F32470" s="64"/>
    </row>
    <row r="32471" spans="4:6">
      <c r="D32471" s="63"/>
      <c r="F32471" s="64"/>
    </row>
    <row r="32472" spans="4:6">
      <c r="D32472" s="63"/>
      <c r="F32472" s="64"/>
    </row>
    <row r="32473" spans="4:6">
      <c r="D32473" s="63"/>
      <c r="F32473" s="64"/>
    </row>
    <row r="32474" spans="4:6">
      <c r="D32474" s="63"/>
      <c r="F32474" s="64"/>
    </row>
    <row r="32475" spans="4:6">
      <c r="D32475" s="63"/>
      <c r="F32475" s="64"/>
    </row>
    <row r="32476" spans="4:6">
      <c r="D32476" s="63"/>
      <c r="F32476" s="64"/>
    </row>
    <row r="32477" spans="4:6">
      <c r="D32477" s="63"/>
      <c r="F32477" s="64"/>
    </row>
    <row r="32478" spans="4:6">
      <c r="D32478" s="63"/>
      <c r="F32478" s="64"/>
    </row>
    <row r="32479" spans="4:6">
      <c r="D32479" s="63"/>
      <c r="F32479" s="64"/>
    </row>
    <row r="32480" spans="4:6">
      <c r="D32480" s="63"/>
      <c r="F32480" s="64"/>
    </row>
    <row r="32481" spans="4:6">
      <c r="D32481" s="63"/>
      <c r="F32481" s="64"/>
    </row>
    <row r="32482" spans="4:6">
      <c r="D32482" s="63"/>
      <c r="F32482" s="64"/>
    </row>
    <row r="32483" spans="4:6">
      <c r="D32483" s="63"/>
      <c r="F32483" s="64"/>
    </row>
    <row r="32484" spans="4:6">
      <c r="D32484" s="63"/>
      <c r="F32484" s="64"/>
    </row>
    <row r="32485" spans="4:6">
      <c r="D32485" s="63"/>
      <c r="F32485" s="64"/>
    </row>
    <row r="32486" spans="4:6">
      <c r="D32486" s="63"/>
      <c r="F32486" s="64"/>
    </row>
    <row r="32487" spans="4:6">
      <c r="D32487" s="63"/>
      <c r="F32487" s="64"/>
    </row>
    <row r="32488" spans="4:6">
      <c r="D32488" s="63"/>
      <c r="F32488" s="64"/>
    </row>
    <row r="32489" spans="4:6">
      <c r="D32489" s="63"/>
      <c r="F32489" s="64"/>
    </row>
    <row r="32490" spans="4:6">
      <c r="D32490" s="63"/>
      <c r="F32490" s="64"/>
    </row>
    <row r="32491" spans="4:6">
      <c r="D32491" s="63"/>
      <c r="F32491" s="64"/>
    </row>
    <row r="32492" spans="4:6">
      <c r="D32492" s="63"/>
      <c r="F32492" s="64"/>
    </row>
    <row r="32493" spans="4:6">
      <c r="D32493" s="63"/>
      <c r="F32493" s="64"/>
    </row>
    <row r="32494" spans="4:6">
      <c r="D32494" s="63"/>
      <c r="F32494" s="64"/>
    </row>
    <row r="32495" spans="4:6">
      <c r="D32495" s="63"/>
      <c r="F32495" s="64"/>
    </row>
    <row r="32496" spans="4:6">
      <c r="D32496" s="63"/>
      <c r="F32496" s="64"/>
    </row>
    <row r="32497" spans="4:6">
      <c r="D32497" s="63"/>
      <c r="F32497" s="64"/>
    </row>
    <row r="32498" spans="4:6">
      <c r="D32498" s="63"/>
      <c r="F32498" s="64"/>
    </row>
    <row r="32499" spans="4:6">
      <c r="D32499" s="63"/>
      <c r="F32499" s="64"/>
    </row>
    <row r="32500" spans="4:6">
      <c r="D32500" s="63"/>
      <c r="F32500" s="64"/>
    </row>
    <row r="32501" spans="4:6">
      <c r="D32501" s="63"/>
      <c r="F32501" s="64"/>
    </row>
    <row r="32502" spans="4:6">
      <c r="D32502" s="63"/>
      <c r="F32502" s="64"/>
    </row>
    <row r="32503" spans="4:6">
      <c r="D32503" s="63"/>
      <c r="F32503" s="64"/>
    </row>
    <row r="32504" spans="4:6">
      <c r="D32504" s="63"/>
      <c r="F32504" s="64"/>
    </row>
    <row r="32505" spans="4:6">
      <c r="D32505" s="63"/>
      <c r="F32505" s="64"/>
    </row>
    <row r="32506" spans="4:6">
      <c r="D32506" s="63"/>
      <c r="F32506" s="64"/>
    </row>
    <row r="32507" spans="4:6">
      <c r="D32507" s="63"/>
      <c r="F32507" s="64"/>
    </row>
    <row r="32508" spans="4:6">
      <c r="D32508" s="63"/>
      <c r="F32508" s="64"/>
    </row>
    <row r="32509" spans="4:6">
      <c r="D32509" s="63"/>
      <c r="F32509" s="64"/>
    </row>
    <row r="32510" spans="4:6">
      <c r="D32510" s="63"/>
      <c r="F32510" s="64"/>
    </row>
    <row r="32511" spans="4:6">
      <c r="D32511" s="63"/>
      <c r="F32511" s="64"/>
    </row>
    <row r="32512" spans="4:6">
      <c r="D32512" s="63"/>
      <c r="F32512" s="64"/>
    </row>
    <row r="32513" spans="4:6">
      <c r="D32513" s="63"/>
      <c r="F32513" s="64"/>
    </row>
    <row r="32514" spans="4:6">
      <c r="D32514" s="63"/>
      <c r="F32514" s="64"/>
    </row>
    <row r="32515" spans="4:6">
      <c r="D32515" s="63"/>
      <c r="F32515" s="64"/>
    </row>
    <row r="32516" spans="4:6">
      <c r="D32516" s="63"/>
      <c r="F32516" s="64"/>
    </row>
    <row r="32517" spans="4:6">
      <c r="D32517" s="63"/>
      <c r="F32517" s="64"/>
    </row>
    <row r="32518" spans="4:6">
      <c r="D32518" s="63"/>
      <c r="F32518" s="64"/>
    </row>
    <row r="32519" spans="4:6">
      <c r="D32519" s="63"/>
      <c r="F32519" s="64"/>
    </row>
    <row r="32520" spans="4:6">
      <c r="D32520" s="63"/>
      <c r="F32520" s="64"/>
    </row>
    <row r="32521" spans="4:6">
      <c r="D32521" s="63"/>
      <c r="F32521" s="64"/>
    </row>
    <row r="32522" spans="4:6">
      <c r="D32522" s="63"/>
      <c r="F32522" s="64"/>
    </row>
    <row r="32523" spans="4:6">
      <c r="D32523" s="63"/>
      <c r="F32523" s="64"/>
    </row>
    <row r="32524" spans="4:6">
      <c r="D32524" s="63"/>
      <c r="F32524" s="64"/>
    </row>
    <row r="32525" spans="4:6">
      <c r="D32525" s="63"/>
      <c r="F32525" s="64"/>
    </row>
    <row r="32526" spans="4:6">
      <c r="D32526" s="63"/>
      <c r="F32526" s="64"/>
    </row>
    <row r="32527" spans="4:6">
      <c r="D32527" s="63"/>
      <c r="F32527" s="64"/>
    </row>
    <row r="32528" spans="4:6">
      <c r="D32528" s="63"/>
      <c r="F32528" s="64"/>
    </row>
    <row r="32529" spans="4:6">
      <c r="D32529" s="63"/>
      <c r="F32529" s="64"/>
    </row>
    <row r="32530" spans="4:6">
      <c r="D32530" s="63"/>
      <c r="F32530" s="64"/>
    </row>
    <row r="32531" spans="4:6">
      <c r="D32531" s="63"/>
      <c r="F32531" s="64"/>
    </row>
    <row r="32532" spans="4:6">
      <c r="D32532" s="63"/>
      <c r="F32532" s="64"/>
    </row>
    <row r="32533" spans="4:6">
      <c r="D32533" s="63"/>
      <c r="F32533" s="64"/>
    </row>
    <row r="32534" spans="4:6">
      <c r="D32534" s="63"/>
      <c r="F32534" s="64"/>
    </row>
    <row r="32535" spans="4:6">
      <c r="D32535" s="63"/>
      <c r="F32535" s="64"/>
    </row>
    <row r="32536" spans="4:6">
      <c r="D32536" s="63"/>
      <c r="F32536" s="64"/>
    </row>
    <row r="32537" spans="4:6">
      <c r="D32537" s="63"/>
      <c r="F32537" s="64"/>
    </row>
    <row r="32538" spans="4:6">
      <c r="D32538" s="63"/>
      <c r="F32538" s="64"/>
    </row>
    <row r="32539" spans="4:6">
      <c r="D32539" s="63"/>
      <c r="F32539" s="64"/>
    </row>
    <row r="32540" spans="4:6">
      <c r="D32540" s="63"/>
      <c r="F32540" s="64"/>
    </row>
    <row r="32541" spans="4:6">
      <c r="D32541" s="63"/>
      <c r="F32541" s="64"/>
    </row>
    <row r="32542" spans="4:6">
      <c r="D32542" s="63"/>
      <c r="F32542" s="64"/>
    </row>
    <row r="32543" spans="4:6">
      <c r="D32543" s="63"/>
      <c r="F32543" s="64"/>
    </row>
    <row r="32544" spans="4:6">
      <c r="D32544" s="63"/>
      <c r="F32544" s="64"/>
    </row>
    <row r="32545" spans="4:6">
      <c r="D32545" s="63"/>
      <c r="F32545" s="64"/>
    </row>
    <row r="32546" spans="4:6">
      <c r="D32546" s="63"/>
      <c r="F32546" s="64"/>
    </row>
    <row r="32547" spans="4:6">
      <c r="D32547" s="63"/>
      <c r="F32547" s="64"/>
    </row>
    <row r="32548" spans="4:6">
      <c r="D32548" s="63"/>
      <c r="F32548" s="64"/>
    </row>
    <row r="32549" spans="4:6">
      <c r="D32549" s="63"/>
      <c r="F32549" s="64"/>
    </row>
    <row r="32550" spans="4:6">
      <c r="D32550" s="63"/>
      <c r="F32550" s="64"/>
    </row>
    <row r="32551" spans="4:6">
      <c r="D32551" s="63"/>
      <c r="F32551" s="64"/>
    </row>
    <row r="32552" spans="4:6">
      <c r="D32552" s="63"/>
      <c r="F32552" s="64"/>
    </row>
    <row r="32553" spans="4:6">
      <c r="D32553" s="63"/>
      <c r="F32553" s="64"/>
    </row>
    <row r="32554" spans="4:6">
      <c r="D32554" s="63"/>
      <c r="F32554" s="64"/>
    </row>
    <row r="32555" spans="4:6">
      <c r="D32555" s="63"/>
      <c r="F32555" s="64"/>
    </row>
    <row r="32556" spans="4:6">
      <c r="D32556" s="63"/>
      <c r="F32556" s="64"/>
    </row>
    <row r="32557" spans="4:6">
      <c r="D32557" s="63"/>
      <c r="F32557" s="64"/>
    </row>
    <row r="32558" spans="4:6">
      <c r="D32558" s="63"/>
      <c r="F32558" s="64"/>
    </row>
    <row r="32559" spans="4:6">
      <c r="D32559" s="63"/>
      <c r="F32559" s="64"/>
    </row>
    <row r="32560" spans="4:6">
      <c r="D32560" s="63"/>
      <c r="F32560" s="64"/>
    </row>
    <row r="32561" spans="4:6">
      <c r="D32561" s="63"/>
      <c r="F32561" s="64"/>
    </row>
    <row r="32562" spans="4:6">
      <c r="D32562" s="63"/>
      <c r="F32562" s="64"/>
    </row>
    <row r="32563" spans="4:6">
      <c r="D32563" s="63"/>
      <c r="F32563" s="64"/>
    </row>
    <row r="32564" spans="4:6">
      <c r="D32564" s="63"/>
      <c r="F32564" s="64"/>
    </row>
    <row r="32565" spans="4:6">
      <c r="D32565" s="63"/>
      <c r="F32565" s="64"/>
    </row>
    <row r="32566" spans="4:6">
      <c r="D32566" s="63"/>
      <c r="F32566" s="64"/>
    </row>
    <row r="32567" spans="4:6">
      <c r="D32567" s="63"/>
      <c r="F32567" s="64"/>
    </row>
    <row r="32568" spans="4:6">
      <c r="D32568" s="63"/>
      <c r="F32568" s="64"/>
    </row>
    <row r="32569" spans="4:6">
      <c r="D32569" s="63"/>
      <c r="F32569" s="64"/>
    </row>
    <row r="32570" spans="4:6">
      <c r="D32570" s="63"/>
      <c r="F32570" s="64"/>
    </row>
    <row r="32571" spans="4:6">
      <c r="D32571" s="63"/>
      <c r="F32571" s="64"/>
    </row>
    <row r="32572" spans="4:6">
      <c r="D32572" s="63"/>
      <c r="F32572" s="64"/>
    </row>
    <row r="32573" spans="4:6">
      <c r="D32573" s="63"/>
      <c r="F32573" s="64"/>
    </row>
    <row r="32574" spans="4:6">
      <c r="D32574" s="63"/>
      <c r="F32574" s="64"/>
    </row>
    <row r="32575" spans="4:6">
      <c r="D32575" s="63"/>
      <c r="F32575" s="64"/>
    </row>
    <row r="32576" spans="4:6">
      <c r="D32576" s="63"/>
      <c r="F32576" s="64"/>
    </row>
    <row r="32577" spans="4:6">
      <c r="D32577" s="63"/>
      <c r="F32577" s="64"/>
    </row>
    <row r="32578" spans="4:6">
      <c r="D32578" s="63"/>
      <c r="F32578" s="64"/>
    </row>
    <row r="32579" spans="4:6">
      <c r="D32579" s="63"/>
      <c r="F32579" s="64"/>
    </row>
    <row r="32580" spans="4:6">
      <c r="D32580" s="63"/>
      <c r="F32580" s="64"/>
    </row>
    <row r="32581" spans="4:6">
      <c r="D32581" s="63"/>
      <c r="F32581" s="64"/>
    </row>
    <row r="32582" spans="4:6">
      <c r="D32582" s="63"/>
      <c r="F32582" s="64"/>
    </row>
    <row r="32583" spans="4:6">
      <c r="D32583" s="63"/>
      <c r="F32583" s="64"/>
    </row>
    <row r="32584" spans="4:6">
      <c r="D32584" s="63"/>
      <c r="F32584" s="64"/>
    </row>
    <row r="32585" spans="4:6">
      <c r="D32585" s="63"/>
      <c r="F32585" s="64"/>
    </row>
    <row r="32586" spans="4:6">
      <c r="D32586" s="63"/>
      <c r="F32586" s="64"/>
    </row>
    <row r="32587" spans="4:6">
      <c r="D32587" s="63"/>
      <c r="F32587" s="64"/>
    </row>
    <row r="32588" spans="4:6">
      <c r="D32588" s="63"/>
      <c r="F32588" s="64"/>
    </row>
    <row r="32589" spans="4:6">
      <c r="D32589" s="63"/>
      <c r="F32589" s="64"/>
    </row>
    <row r="32590" spans="4:6">
      <c r="D32590" s="63"/>
      <c r="F32590" s="64"/>
    </row>
    <row r="32591" spans="4:6">
      <c r="D32591" s="63"/>
      <c r="F32591" s="64"/>
    </row>
    <row r="32592" spans="4:6">
      <c r="D32592" s="63"/>
      <c r="F32592" s="64"/>
    </row>
    <row r="32593" spans="4:6">
      <c r="D32593" s="63"/>
      <c r="F32593" s="64"/>
    </row>
    <row r="32594" spans="4:6">
      <c r="D32594" s="63"/>
      <c r="F32594" s="64"/>
    </row>
    <row r="32595" spans="4:6">
      <c r="D32595" s="63"/>
      <c r="F32595" s="64"/>
    </row>
    <row r="32596" spans="4:6">
      <c r="D32596" s="63"/>
      <c r="F32596" s="64"/>
    </row>
    <row r="32597" spans="4:6">
      <c r="D32597" s="63"/>
      <c r="F32597" s="64"/>
    </row>
    <row r="32598" spans="4:6">
      <c r="D32598" s="63"/>
      <c r="F32598" s="64"/>
    </row>
    <row r="32599" spans="4:6">
      <c r="D32599" s="63"/>
      <c r="F32599" s="64"/>
    </row>
    <row r="32600" spans="4:6">
      <c r="D32600" s="63"/>
      <c r="F32600" s="64"/>
    </row>
    <row r="32601" spans="4:6">
      <c r="D32601" s="63"/>
      <c r="F32601" s="64"/>
    </row>
    <row r="32602" spans="4:6">
      <c r="D32602" s="63"/>
      <c r="F32602" s="64"/>
    </row>
    <row r="32603" spans="4:6">
      <c r="D32603" s="63"/>
      <c r="F32603" s="64"/>
    </row>
    <row r="32604" spans="4:6">
      <c r="D32604" s="63"/>
      <c r="F32604" s="64"/>
    </row>
    <row r="32605" spans="4:6">
      <c r="D32605" s="63"/>
      <c r="F32605" s="64"/>
    </row>
    <row r="32606" spans="4:6">
      <c r="D32606" s="63"/>
      <c r="F32606" s="64"/>
    </row>
    <row r="32607" spans="4:6">
      <c r="D32607" s="63"/>
      <c r="F32607" s="64"/>
    </row>
    <row r="32608" spans="4:6">
      <c r="D32608" s="63"/>
      <c r="F32608" s="64"/>
    </row>
    <row r="32609" spans="4:6">
      <c r="D32609" s="63"/>
      <c r="F32609" s="64"/>
    </row>
    <row r="32610" spans="4:6">
      <c r="D32610" s="63"/>
      <c r="F32610" s="64"/>
    </row>
    <row r="32611" spans="4:6">
      <c r="D32611" s="63"/>
      <c r="F32611" s="64"/>
    </row>
    <row r="32612" spans="4:6">
      <c r="D32612" s="63"/>
      <c r="F32612" s="64"/>
    </row>
    <row r="32613" spans="4:6">
      <c r="D32613" s="63"/>
      <c r="F32613" s="64"/>
    </row>
    <row r="32614" spans="4:6">
      <c r="D32614" s="63"/>
      <c r="F32614" s="64"/>
    </row>
    <row r="32615" spans="4:6">
      <c r="D32615" s="63"/>
      <c r="F32615" s="64"/>
    </row>
    <row r="32616" spans="4:6">
      <c r="D32616" s="63"/>
      <c r="F32616" s="64"/>
    </row>
    <row r="32617" spans="4:6">
      <c r="D32617" s="63"/>
      <c r="F32617" s="64"/>
    </row>
    <row r="32618" spans="4:6">
      <c r="D32618" s="63"/>
      <c r="F32618" s="64"/>
    </row>
    <row r="32619" spans="4:6">
      <c r="D32619" s="63"/>
      <c r="F32619" s="64"/>
    </row>
    <row r="32620" spans="4:6">
      <c r="D32620" s="63"/>
      <c r="F32620" s="64"/>
    </row>
    <row r="32621" spans="4:6">
      <c r="D32621" s="63"/>
      <c r="F32621" s="64"/>
    </row>
    <row r="32622" spans="4:6">
      <c r="D32622" s="63"/>
      <c r="F32622" s="64"/>
    </row>
    <row r="32623" spans="4:6">
      <c r="D32623" s="63"/>
      <c r="F32623" s="64"/>
    </row>
    <row r="32624" spans="4:6">
      <c r="D32624" s="63"/>
      <c r="F32624" s="64"/>
    </row>
    <row r="32625" spans="4:6">
      <c r="D32625" s="63"/>
      <c r="F32625" s="64"/>
    </row>
    <row r="32626" spans="4:6">
      <c r="D32626" s="63"/>
      <c r="F32626" s="64"/>
    </row>
    <row r="32627" spans="4:6">
      <c r="D32627" s="63"/>
      <c r="F32627" s="64"/>
    </row>
    <row r="32628" spans="4:6">
      <c r="D32628" s="63"/>
      <c r="F32628" s="64"/>
    </row>
    <row r="32629" spans="4:6">
      <c r="D32629" s="63"/>
      <c r="F32629" s="64"/>
    </row>
    <row r="32630" spans="4:6">
      <c r="D32630" s="63"/>
      <c r="F32630" s="64"/>
    </row>
    <row r="32631" spans="4:6">
      <c r="D32631" s="63"/>
      <c r="F32631" s="64"/>
    </row>
    <row r="32632" spans="4:6">
      <c r="D32632" s="63"/>
      <c r="F32632" s="64"/>
    </row>
    <row r="32633" spans="4:6">
      <c r="D32633" s="63"/>
      <c r="F32633" s="64"/>
    </row>
    <row r="32634" spans="4:6">
      <c r="D32634" s="63"/>
      <c r="F32634" s="64"/>
    </row>
    <row r="32635" spans="4:6">
      <c r="D32635" s="63"/>
      <c r="F32635" s="64"/>
    </row>
    <row r="32636" spans="4:6">
      <c r="D32636" s="63"/>
      <c r="F32636" s="64"/>
    </row>
    <row r="32637" spans="4:6">
      <c r="D32637" s="63"/>
      <c r="F32637" s="64"/>
    </row>
    <row r="32638" spans="4:6">
      <c r="D32638" s="63"/>
      <c r="F32638" s="64"/>
    </row>
    <row r="32639" spans="4:6">
      <c r="D32639" s="63"/>
      <c r="F32639" s="64"/>
    </row>
    <row r="32640" spans="4:6">
      <c r="D32640" s="63"/>
      <c r="F32640" s="64"/>
    </row>
    <row r="32641" spans="4:6">
      <c r="D32641" s="63"/>
      <c r="F32641" s="64"/>
    </row>
    <row r="32642" spans="4:6">
      <c r="D32642" s="63"/>
      <c r="F32642" s="64"/>
    </row>
    <row r="32643" spans="4:6">
      <c r="D32643" s="63"/>
      <c r="F32643" s="64"/>
    </row>
    <row r="32644" spans="4:6">
      <c r="D32644" s="63"/>
      <c r="F32644" s="64"/>
    </row>
    <row r="32645" spans="4:6">
      <c r="D32645" s="63"/>
      <c r="F32645" s="64"/>
    </row>
    <row r="32646" spans="4:6">
      <c r="D32646" s="63"/>
      <c r="F32646" s="64"/>
    </row>
    <row r="32647" spans="4:6">
      <c r="D32647" s="63"/>
      <c r="F32647" s="64"/>
    </row>
    <row r="32648" spans="4:6">
      <c r="D32648" s="63"/>
      <c r="F32648" s="64"/>
    </row>
    <row r="32649" spans="4:6">
      <c r="D32649" s="63"/>
      <c r="F32649" s="64"/>
    </row>
    <row r="32650" spans="4:6">
      <c r="D32650" s="63"/>
      <c r="F32650" s="64"/>
    </row>
    <row r="32651" spans="4:6">
      <c r="D32651" s="63"/>
      <c r="F32651" s="64"/>
    </row>
    <row r="32652" spans="4:6">
      <c r="D32652" s="63"/>
      <c r="F32652" s="64"/>
    </row>
    <row r="32653" spans="4:6">
      <c r="D32653" s="63"/>
      <c r="F32653" s="64"/>
    </row>
    <row r="32654" spans="4:6">
      <c r="D32654" s="63"/>
      <c r="F32654" s="64"/>
    </row>
    <row r="32655" spans="4:6">
      <c r="D32655" s="63"/>
      <c r="F32655" s="64"/>
    </row>
    <row r="32656" spans="4:6">
      <c r="D32656" s="63"/>
      <c r="F32656" s="64"/>
    </row>
    <row r="32657" spans="4:6">
      <c r="D32657" s="63"/>
      <c r="F32657" s="64"/>
    </row>
    <row r="32658" spans="4:6">
      <c r="D32658" s="63"/>
      <c r="F32658" s="64"/>
    </row>
    <row r="32659" spans="4:6">
      <c r="D32659" s="63"/>
      <c r="F32659" s="64"/>
    </row>
    <row r="32660" spans="4:6">
      <c r="D32660" s="63"/>
      <c r="F32660" s="64"/>
    </row>
    <row r="32661" spans="4:6">
      <c r="D32661" s="63"/>
      <c r="F32661" s="64"/>
    </row>
    <row r="32662" spans="4:6">
      <c r="D32662" s="63"/>
      <c r="F32662" s="64"/>
    </row>
    <row r="32663" spans="4:6">
      <c r="D32663" s="63"/>
      <c r="F32663" s="64"/>
    </row>
    <row r="32664" spans="4:6">
      <c r="D32664" s="63"/>
      <c r="F32664" s="64"/>
    </row>
    <row r="32665" spans="4:6">
      <c r="D32665" s="63"/>
      <c r="F32665" s="64"/>
    </row>
    <row r="32666" spans="4:6">
      <c r="D32666" s="63"/>
      <c r="F32666" s="64"/>
    </row>
    <row r="32667" spans="4:6">
      <c r="D32667" s="63"/>
      <c r="F32667" s="64"/>
    </row>
    <row r="32668" spans="4:6">
      <c r="D32668" s="63"/>
      <c r="F32668" s="64"/>
    </row>
    <row r="32669" spans="4:6">
      <c r="D32669" s="63"/>
      <c r="F32669" s="64"/>
    </row>
    <row r="32670" spans="4:6">
      <c r="D32670" s="63"/>
      <c r="F32670" s="64"/>
    </row>
    <row r="32671" spans="4:6">
      <c r="D32671" s="63"/>
      <c r="F32671" s="64"/>
    </row>
    <row r="32672" spans="4:6">
      <c r="D32672" s="63"/>
      <c r="F32672" s="64"/>
    </row>
    <row r="32673" spans="4:6">
      <c r="D32673" s="63"/>
      <c r="F32673" s="64"/>
    </row>
    <row r="32674" spans="4:6">
      <c r="D32674" s="63"/>
      <c r="F32674" s="64"/>
    </row>
    <row r="32675" spans="4:6">
      <c r="D32675" s="63"/>
      <c r="F32675" s="64"/>
    </row>
    <row r="32676" spans="4:6">
      <c r="D32676" s="63"/>
      <c r="F32676" s="64"/>
    </row>
    <row r="32677" spans="4:6">
      <c r="D32677" s="63"/>
      <c r="F32677" s="64"/>
    </row>
    <row r="32678" spans="4:6">
      <c r="D32678" s="63"/>
      <c r="F32678" s="64"/>
    </row>
    <row r="32679" spans="4:6">
      <c r="D32679" s="63"/>
      <c r="F32679" s="64"/>
    </row>
    <row r="32680" spans="4:6">
      <c r="D32680" s="63"/>
      <c r="F32680" s="64"/>
    </row>
    <row r="32681" spans="4:6">
      <c r="D32681" s="63"/>
      <c r="F32681" s="64"/>
    </row>
    <row r="32682" spans="4:6">
      <c r="D32682" s="63"/>
      <c r="F32682" s="64"/>
    </row>
    <row r="32683" spans="4:6">
      <c r="D32683" s="63"/>
      <c r="F32683" s="64"/>
    </row>
    <row r="32684" spans="4:6">
      <c r="D32684" s="63"/>
      <c r="F32684" s="64"/>
    </row>
    <row r="32685" spans="4:6">
      <c r="D32685" s="63"/>
      <c r="F32685" s="64"/>
    </row>
    <row r="32686" spans="4:6">
      <c r="D32686" s="63"/>
      <c r="F32686" s="64"/>
    </row>
    <row r="32687" spans="4:6">
      <c r="D32687" s="63"/>
      <c r="F32687" s="64"/>
    </row>
    <row r="32688" spans="4:6">
      <c r="D32688" s="63"/>
      <c r="F32688" s="64"/>
    </row>
    <row r="32689" spans="4:6">
      <c r="D32689" s="63"/>
      <c r="F32689" s="64"/>
    </row>
    <row r="32690" spans="4:6">
      <c r="D32690" s="63"/>
      <c r="F32690" s="64"/>
    </row>
    <row r="32691" spans="4:6">
      <c r="D32691" s="63"/>
      <c r="F32691" s="64"/>
    </row>
    <row r="32692" spans="4:6">
      <c r="D32692" s="63"/>
      <c r="F32692" s="64"/>
    </row>
    <row r="32693" spans="4:6">
      <c r="D32693" s="63"/>
      <c r="F32693" s="64"/>
    </row>
    <row r="32694" spans="4:6">
      <c r="D32694" s="63"/>
      <c r="F32694" s="64"/>
    </row>
    <row r="32695" spans="4:6">
      <c r="D32695" s="63"/>
      <c r="F32695" s="64"/>
    </row>
    <row r="32696" spans="4:6">
      <c r="D32696" s="63"/>
      <c r="F32696" s="64"/>
    </row>
    <row r="32697" spans="4:6">
      <c r="D32697" s="63"/>
      <c r="F32697" s="64"/>
    </row>
    <row r="32698" spans="4:6">
      <c r="D32698" s="63"/>
      <c r="F32698" s="64"/>
    </row>
    <row r="32699" spans="4:6">
      <c r="D32699" s="63"/>
      <c r="F32699" s="64"/>
    </row>
    <row r="32700" spans="4:6">
      <c r="D32700" s="63"/>
      <c r="F32700" s="64"/>
    </row>
    <row r="32701" spans="4:6">
      <c r="D32701" s="63"/>
      <c r="F32701" s="64"/>
    </row>
    <row r="32702" spans="4:6">
      <c r="D32702" s="63"/>
      <c r="F32702" s="64"/>
    </row>
    <row r="32703" spans="4:6">
      <c r="D32703" s="63"/>
      <c r="F32703" s="64"/>
    </row>
    <row r="32704" spans="4:6">
      <c r="D32704" s="63"/>
      <c r="F32704" s="64"/>
    </row>
    <row r="32705" spans="4:6">
      <c r="D32705" s="63"/>
      <c r="F32705" s="64"/>
    </row>
    <row r="32706" spans="4:6">
      <c r="D32706" s="63"/>
      <c r="F32706" s="64"/>
    </row>
    <row r="32707" spans="4:6">
      <c r="D32707" s="63"/>
      <c r="F32707" s="64"/>
    </row>
    <row r="32708" spans="4:6">
      <c r="D32708" s="63"/>
      <c r="F32708" s="64"/>
    </row>
    <row r="32709" spans="4:6">
      <c r="D32709" s="63"/>
      <c r="F32709" s="64"/>
    </row>
    <row r="32710" spans="4:6">
      <c r="D32710" s="63"/>
      <c r="F32710" s="64"/>
    </row>
    <row r="32711" spans="4:6">
      <c r="D32711" s="63"/>
      <c r="F32711" s="64"/>
    </row>
    <row r="32712" spans="4:6">
      <c r="D32712" s="63"/>
      <c r="F32712" s="64"/>
    </row>
    <row r="32713" spans="4:6">
      <c r="D32713" s="63"/>
      <c r="F32713" s="64"/>
    </row>
    <row r="32714" spans="4:6">
      <c r="D32714" s="63"/>
      <c r="F32714" s="64"/>
    </row>
    <row r="32715" spans="4:6">
      <c r="D32715" s="63"/>
      <c r="F32715" s="64"/>
    </row>
    <row r="32716" spans="4:6">
      <c r="D32716" s="63"/>
      <c r="F32716" s="64"/>
    </row>
    <row r="32717" spans="4:6">
      <c r="D32717" s="63"/>
      <c r="F32717" s="64"/>
    </row>
    <row r="32718" spans="4:6">
      <c r="D32718" s="63"/>
      <c r="F32718" s="64"/>
    </row>
    <row r="32719" spans="4:6">
      <c r="D32719" s="63"/>
      <c r="F32719" s="64"/>
    </row>
    <row r="32720" spans="4:6">
      <c r="D32720" s="63"/>
      <c r="F32720" s="64"/>
    </row>
    <row r="32721" spans="4:6">
      <c r="D32721" s="63"/>
      <c r="F32721" s="64"/>
    </row>
    <row r="32722" spans="4:6">
      <c r="D32722" s="63"/>
      <c r="F32722" s="64"/>
    </row>
    <row r="32723" spans="4:6">
      <c r="D32723" s="63"/>
      <c r="F32723" s="64"/>
    </row>
    <row r="32724" spans="4:6">
      <c r="D32724" s="63"/>
      <c r="F32724" s="64"/>
    </row>
    <row r="32725" spans="4:6">
      <c r="D32725" s="63"/>
      <c r="F32725" s="64"/>
    </row>
    <row r="32726" spans="4:6">
      <c r="D32726" s="63"/>
      <c r="F32726" s="64"/>
    </row>
    <row r="32727" spans="4:6">
      <c r="D32727" s="63"/>
      <c r="F32727" s="64"/>
    </row>
    <row r="32728" spans="4:6">
      <c r="D32728" s="63"/>
      <c r="F32728" s="64"/>
    </row>
    <row r="32729" spans="4:6">
      <c r="D32729" s="63"/>
      <c r="F32729" s="64"/>
    </row>
    <row r="32730" spans="4:6">
      <c r="D32730" s="63"/>
      <c r="F32730" s="64"/>
    </row>
    <row r="32731" spans="4:6">
      <c r="D32731" s="63"/>
      <c r="F32731" s="64"/>
    </row>
    <row r="32732" spans="4:6">
      <c r="D32732" s="63"/>
      <c r="F32732" s="64"/>
    </row>
    <row r="32733" spans="4:6">
      <c r="D32733" s="63"/>
      <c r="F32733" s="64"/>
    </row>
    <row r="32734" spans="4:6">
      <c r="D32734" s="63"/>
      <c r="F32734" s="64"/>
    </row>
    <row r="32735" spans="4:6">
      <c r="D32735" s="63"/>
      <c r="F32735" s="64"/>
    </row>
    <row r="32736" spans="4:6">
      <c r="D32736" s="63"/>
      <c r="F32736" s="64"/>
    </row>
    <row r="32737" spans="4:6">
      <c r="D32737" s="63"/>
      <c r="F32737" s="64"/>
    </row>
    <row r="32738" spans="4:6">
      <c r="D32738" s="63"/>
      <c r="F32738" s="64"/>
    </row>
    <row r="32739" spans="4:6">
      <c r="D32739" s="63"/>
      <c r="F32739" s="64"/>
    </row>
    <row r="32740" spans="4:6">
      <c r="D32740" s="63"/>
      <c r="F32740" s="64"/>
    </row>
    <row r="32741" spans="4:6">
      <c r="D32741" s="63"/>
      <c r="F32741" s="64"/>
    </row>
    <row r="32742" spans="4:6">
      <c r="D32742" s="63"/>
      <c r="F32742" s="64"/>
    </row>
    <row r="32743" spans="4:6">
      <c r="D32743" s="63"/>
      <c r="F32743" s="64"/>
    </row>
    <row r="32744" spans="4:6">
      <c r="D32744" s="63"/>
      <c r="F32744" s="64"/>
    </row>
    <row r="32745" spans="4:6">
      <c r="D32745" s="63"/>
      <c r="F32745" s="64"/>
    </row>
    <row r="32746" spans="4:6">
      <c r="D32746" s="63"/>
      <c r="F32746" s="64"/>
    </row>
    <row r="32747" spans="4:6">
      <c r="D32747" s="63"/>
      <c r="F32747" s="64"/>
    </row>
    <row r="32748" spans="4:6">
      <c r="D32748" s="63"/>
      <c r="F32748" s="64"/>
    </row>
    <row r="32749" spans="4:6">
      <c r="D32749" s="63"/>
      <c r="F32749" s="64"/>
    </row>
    <row r="32750" spans="4:6">
      <c r="D32750" s="63"/>
      <c r="F32750" s="64"/>
    </row>
    <row r="32751" spans="4:6">
      <c r="D32751" s="63"/>
      <c r="F32751" s="64"/>
    </row>
    <row r="32752" spans="4:6">
      <c r="D32752" s="63"/>
      <c r="F32752" s="64"/>
    </row>
    <row r="32753" spans="4:6">
      <c r="D32753" s="63"/>
      <c r="F32753" s="64"/>
    </row>
    <row r="32754" spans="4:6">
      <c r="D32754" s="63"/>
      <c r="F32754" s="64"/>
    </row>
    <row r="32755" spans="4:6">
      <c r="D32755" s="63"/>
      <c r="F32755" s="64"/>
    </row>
    <row r="32756" spans="4:6">
      <c r="D32756" s="63"/>
      <c r="F32756" s="64"/>
    </row>
    <row r="32757" spans="4:6">
      <c r="D32757" s="63"/>
      <c r="F32757" s="64"/>
    </row>
    <row r="32758" spans="4:6">
      <c r="D32758" s="63"/>
      <c r="F32758" s="64"/>
    </row>
    <row r="32759" spans="4:6">
      <c r="D32759" s="63"/>
      <c r="F32759" s="64"/>
    </row>
    <row r="32760" spans="4:6">
      <c r="D32760" s="63"/>
      <c r="F32760" s="64"/>
    </row>
    <row r="32761" spans="4:6">
      <c r="D32761" s="63"/>
      <c r="F32761" s="64"/>
    </row>
    <row r="32762" spans="4:6">
      <c r="D32762" s="63"/>
      <c r="F32762" s="64"/>
    </row>
    <row r="32763" spans="4:6">
      <c r="D32763" s="63"/>
      <c r="F32763" s="64"/>
    </row>
    <row r="32764" spans="4:6">
      <c r="D32764" s="63"/>
      <c r="F32764" s="64"/>
    </row>
    <row r="32765" spans="4:6">
      <c r="D32765" s="63"/>
      <c r="F32765" s="64"/>
    </row>
    <row r="32766" spans="4:6">
      <c r="D32766" s="63"/>
      <c r="F32766" s="64"/>
    </row>
    <row r="32767" spans="4:6">
      <c r="D32767" s="63"/>
      <c r="F32767" s="64"/>
    </row>
    <row r="32768" spans="4:6">
      <c r="D32768" s="63"/>
      <c r="F32768" s="64"/>
    </row>
    <row r="32769" spans="4:6">
      <c r="D32769" s="63"/>
      <c r="F32769" s="64"/>
    </row>
    <row r="32770" spans="4:6">
      <c r="D32770" s="63"/>
      <c r="F32770" s="64"/>
    </row>
    <row r="32771" spans="4:6">
      <c r="D32771" s="63"/>
      <c r="F32771" s="64"/>
    </row>
    <row r="32772" spans="4:6">
      <c r="D32772" s="63"/>
      <c r="F32772" s="64"/>
    </row>
    <row r="32773" spans="4:6">
      <c r="D32773" s="63"/>
      <c r="F32773" s="64"/>
    </row>
    <row r="32774" spans="4:6">
      <c r="D32774" s="63"/>
      <c r="F32774" s="64"/>
    </row>
    <row r="32775" spans="4:6">
      <c r="D32775" s="63"/>
      <c r="F32775" s="64"/>
    </row>
    <row r="32776" spans="4:6">
      <c r="D32776" s="63"/>
      <c r="F32776" s="64"/>
    </row>
    <row r="32777" spans="4:6">
      <c r="D32777" s="63"/>
      <c r="F32777" s="64"/>
    </row>
    <row r="32778" spans="4:6">
      <c r="D32778" s="63"/>
      <c r="F32778" s="64"/>
    </row>
    <row r="32779" spans="4:6">
      <c r="D32779" s="63"/>
      <c r="F32779" s="64"/>
    </row>
    <row r="32780" spans="4:6">
      <c r="D32780" s="63"/>
      <c r="F32780" s="64"/>
    </row>
    <row r="32781" spans="4:6">
      <c r="D32781" s="63"/>
      <c r="F32781" s="64"/>
    </row>
    <row r="32782" spans="4:6">
      <c r="D32782" s="63"/>
      <c r="F32782" s="64"/>
    </row>
    <row r="32783" spans="4:6">
      <c r="D32783" s="63"/>
      <c r="F32783" s="64"/>
    </row>
    <row r="32784" spans="4:6">
      <c r="D32784" s="63"/>
      <c r="F32784" s="64"/>
    </row>
    <row r="32785" spans="4:6">
      <c r="D32785" s="63"/>
      <c r="F32785" s="64"/>
    </row>
    <row r="32786" spans="4:6">
      <c r="D32786" s="63"/>
      <c r="F32786" s="64"/>
    </row>
    <row r="32787" spans="4:6">
      <c r="D32787" s="63"/>
      <c r="F32787" s="64"/>
    </row>
    <row r="32788" spans="4:6">
      <c r="D32788" s="63"/>
      <c r="F32788" s="64"/>
    </row>
    <row r="32789" spans="4:6">
      <c r="D32789" s="63"/>
      <c r="F32789" s="64"/>
    </row>
    <row r="32790" spans="4:6">
      <c r="D32790" s="63"/>
      <c r="F32790" s="64"/>
    </row>
    <row r="32791" spans="4:6">
      <c r="D32791" s="63"/>
      <c r="F32791" s="64"/>
    </row>
    <row r="32792" spans="4:6">
      <c r="D32792" s="63"/>
      <c r="F32792" s="64"/>
    </row>
    <row r="32793" spans="4:6">
      <c r="D32793" s="63"/>
      <c r="F32793" s="64"/>
    </row>
    <row r="32794" spans="4:6">
      <c r="D32794" s="63"/>
      <c r="F32794" s="64"/>
    </row>
    <row r="32795" spans="4:6">
      <c r="D32795" s="63"/>
      <c r="F32795" s="64"/>
    </row>
    <row r="32796" spans="4:6">
      <c r="D32796" s="63"/>
      <c r="F32796" s="64"/>
    </row>
    <row r="32797" spans="4:6">
      <c r="D32797" s="63"/>
      <c r="F32797" s="64"/>
    </row>
    <row r="32798" spans="4:6">
      <c r="D32798" s="63"/>
      <c r="F32798" s="64"/>
    </row>
    <row r="32799" spans="4:6">
      <c r="D32799" s="63"/>
      <c r="F32799" s="64"/>
    </row>
    <row r="32800" spans="4:6">
      <c r="D32800" s="63"/>
      <c r="F32800" s="64"/>
    </row>
    <row r="32801" spans="4:6">
      <c r="D32801" s="63"/>
      <c r="F32801" s="64"/>
    </row>
    <row r="32802" spans="4:6">
      <c r="D32802" s="63"/>
      <c r="F32802" s="64"/>
    </row>
    <row r="32803" spans="4:6">
      <c r="D32803" s="63"/>
      <c r="F32803" s="64"/>
    </row>
    <row r="32804" spans="4:6">
      <c r="D32804" s="63"/>
      <c r="F32804" s="64"/>
    </row>
    <row r="32805" spans="4:6">
      <c r="D32805" s="63"/>
      <c r="F32805" s="64"/>
    </row>
    <row r="32806" spans="4:6">
      <c r="D32806" s="63"/>
      <c r="F32806" s="64"/>
    </row>
    <row r="32807" spans="4:6">
      <c r="D32807" s="63"/>
      <c r="F32807" s="64"/>
    </row>
    <row r="32808" spans="4:6">
      <c r="D32808" s="63"/>
      <c r="F32808" s="64"/>
    </row>
    <row r="32809" spans="4:6">
      <c r="D32809" s="63"/>
      <c r="F32809" s="64"/>
    </row>
    <row r="32810" spans="4:6">
      <c r="D32810" s="63"/>
      <c r="F32810" s="64"/>
    </row>
    <row r="32811" spans="4:6">
      <c r="D32811" s="63"/>
      <c r="F32811" s="64"/>
    </row>
    <row r="32812" spans="4:6">
      <c r="D32812" s="63"/>
      <c r="F32812" s="64"/>
    </row>
    <row r="32813" spans="4:6">
      <c r="D32813" s="63"/>
      <c r="F32813" s="64"/>
    </row>
    <row r="32814" spans="4:6">
      <c r="D32814" s="63"/>
      <c r="F32814" s="64"/>
    </row>
    <row r="32815" spans="4:6">
      <c r="D32815" s="63"/>
      <c r="F32815" s="64"/>
    </row>
    <row r="32816" spans="4:6">
      <c r="D32816" s="63"/>
      <c r="F32816" s="64"/>
    </row>
    <row r="32817" spans="4:6">
      <c r="D32817" s="63"/>
      <c r="F32817" s="64"/>
    </row>
    <row r="32818" spans="4:6">
      <c r="D32818" s="63"/>
      <c r="F32818" s="64"/>
    </row>
    <row r="32819" spans="4:6">
      <c r="D32819" s="63"/>
      <c r="F32819" s="64"/>
    </row>
    <row r="32820" spans="4:6">
      <c r="D32820" s="63"/>
      <c r="F32820" s="64"/>
    </row>
    <row r="32821" spans="4:6">
      <c r="D32821" s="63"/>
      <c r="F32821" s="64"/>
    </row>
    <row r="32822" spans="4:6">
      <c r="D32822" s="63"/>
      <c r="F32822" s="64"/>
    </row>
    <row r="32823" spans="4:6">
      <c r="D32823" s="63"/>
      <c r="F32823" s="64"/>
    </row>
    <row r="32824" spans="4:6">
      <c r="D32824" s="63"/>
      <c r="F32824" s="64"/>
    </row>
    <row r="32825" spans="4:6">
      <c r="D32825" s="63"/>
      <c r="F32825" s="64"/>
    </row>
    <row r="32826" spans="4:6">
      <c r="D32826" s="63"/>
      <c r="F32826" s="64"/>
    </row>
    <row r="32827" spans="4:6">
      <c r="D32827" s="63"/>
      <c r="F32827" s="64"/>
    </row>
    <row r="32828" spans="4:6">
      <c r="D32828" s="63"/>
      <c r="F32828" s="64"/>
    </row>
    <row r="32829" spans="4:6">
      <c r="D32829" s="63"/>
      <c r="F32829" s="64"/>
    </row>
    <row r="32830" spans="4:6">
      <c r="D32830" s="63"/>
      <c r="F32830" s="64"/>
    </row>
    <row r="32831" spans="4:6">
      <c r="D32831" s="63"/>
      <c r="F32831" s="64"/>
    </row>
    <row r="32832" spans="4:6">
      <c r="D32832" s="63"/>
      <c r="F32832" s="64"/>
    </row>
    <row r="32833" spans="4:6">
      <c r="D32833" s="63"/>
      <c r="F32833" s="64"/>
    </row>
    <row r="32834" spans="4:6">
      <c r="D32834" s="63"/>
      <c r="F32834" s="64"/>
    </row>
    <row r="32835" spans="4:6">
      <c r="D32835" s="63"/>
      <c r="F32835" s="64"/>
    </row>
    <row r="32836" spans="4:6">
      <c r="D32836" s="63"/>
      <c r="F32836" s="64"/>
    </row>
    <row r="32837" spans="4:6">
      <c r="D32837" s="63"/>
      <c r="F32837" s="64"/>
    </row>
    <row r="32838" spans="4:6">
      <c r="D32838" s="63"/>
      <c r="F32838" s="64"/>
    </row>
    <row r="32839" spans="4:6">
      <c r="D32839" s="63"/>
      <c r="F32839" s="64"/>
    </row>
    <row r="32840" spans="4:6">
      <c r="D32840" s="63"/>
      <c r="F32840" s="64"/>
    </row>
    <row r="32841" spans="4:6">
      <c r="D32841" s="63"/>
      <c r="F32841" s="64"/>
    </row>
    <row r="32842" spans="4:6">
      <c r="D32842" s="63"/>
      <c r="F32842" s="64"/>
    </row>
    <row r="32843" spans="4:6">
      <c r="D32843" s="63"/>
      <c r="F32843" s="64"/>
    </row>
    <row r="32844" spans="4:6">
      <c r="D32844" s="63"/>
      <c r="F32844" s="64"/>
    </row>
    <row r="32845" spans="4:6">
      <c r="D32845" s="63"/>
      <c r="F32845" s="64"/>
    </row>
    <row r="32846" spans="4:6">
      <c r="D32846" s="63"/>
      <c r="F32846" s="64"/>
    </row>
    <row r="32847" spans="4:6">
      <c r="D32847" s="63"/>
      <c r="F32847" s="64"/>
    </row>
    <row r="32848" spans="4:6">
      <c r="D32848" s="63"/>
      <c r="F32848" s="64"/>
    </row>
    <row r="32849" spans="4:6">
      <c r="D32849" s="63"/>
      <c r="F32849" s="64"/>
    </row>
    <row r="32850" spans="4:6">
      <c r="D32850" s="63"/>
      <c r="F32850" s="64"/>
    </row>
    <row r="32851" spans="4:6">
      <c r="D32851" s="63"/>
      <c r="F32851" s="64"/>
    </row>
    <row r="32852" spans="4:6">
      <c r="D32852" s="63"/>
      <c r="F32852" s="64"/>
    </row>
    <row r="32853" spans="4:6">
      <c r="D32853" s="63"/>
      <c r="F32853" s="64"/>
    </row>
    <row r="32854" spans="4:6">
      <c r="D32854" s="63"/>
      <c r="F32854" s="64"/>
    </row>
    <row r="32855" spans="4:6">
      <c r="D32855" s="63"/>
      <c r="F32855" s="64"/>
    </row>
    <row r="32856" spans="4:6">
      <c r="D32856" s="63"/>
      <c r="F32856" s="64"/>
    </row>
    <row r="32857" spans="4:6">
      <c r="D32857" s="63"/>
      <c r="F32857" s="64"/>
    </row>
    <row r="32858" spans="4:6">
      <c r="D32858" s="63"/>
      <c r="F32858" s="64"/>
    </row>
    <row r="32859" spans="4:6">
      <c r="D32859" s="63"/>
      <c r="F32859" s="64"/>
    </row>
    <row r="32860" spans="4:6">
      <c r="D32860" s="63"/>
      <c r="F32860" s="64"/>
    </row>
    <row r="32861" spans="4:6">
      <c r="D32861" s="63"/>
      <c r="F32861" s="64"/>
    </row>
    <row r="32862" spans="4:6">
      <c r="D32862" s="63"/>
      <c r="F32862" s="64"/>
    </row>
    <row r="32863" spans="4:6">
      <c r="D32863" s="63"/>
      <c r="F32863" s="64"/>
    </row>
    <row r="32864" spans="4:6">
      <c r="D32864" s="63"/>
      <c r="F32864" s="64"/>
    </row>
    <row r="32865" spans="4:6">
      <c r="D32865" s="63"/>
      <c r="F32865" s="64"/>
    </row>
    <row r="32866" spans="4:6">
      <c r="D32866" s="63"/>
      <c r="F32866" s="64"/>
    </row>
    <row r="32867" spans="4:6">
      <c r="D32867" s="63"/>
      <c r="F32867" s="64"/>
    </row>
    <row r="32868" spans="4:6">
      <c r="D32868" s="63"/>
      <c r="F32868" s="64"/>
    </row>
    <row r="32869" spans="4:6">
      <c r="D32869" s="63"/>
      <c r="F32869" s="64"/>
    </row>
    <row r="32870" spans="4:6">
      <c r="D32870" s="63"/>
      <c r="F32870" s="64"/>
    </row>
    <row r="32871" spans="4:6">
      <c r="D32871" s="63"/>
      <c r="F32871" s="64"/>
    </row>
    <row r="32872" spans="4:6">
      <c r="D32872" s="63"/>
      <c r="F32872" s="64"/>
    </row>
    <row r="32873" spans="4:6">
      <c r="D32873" s="63"/>
      <c r="F32873" s="64"/>
    </row>
    <row r="32874" spans="4:6">
      <c r="D32874" s="63"/>
      <c r="F32874" s="64"/>
    </row>
    <row r="32875" spans="4:6">
      <c r="D32875" s="63"/>
      <c r="F32875" s="64"/>
    </row>
    <row r="32876" spans="4:6">
      <c r="D32876" s="63"/>
      <c r="F32876" s="64"/>
    </row>
    <row r="32877" spans="4:6">
      <c r="D32877" s="63"/>
      <c r="F32877" s="64"/>
    </row>
    <row r="32878" spans="4:6">
      <c r="D32878" s="63"/>
      <c r="F32878" s="64"/>
    </row>
    <row r="32879" spans="4:6">
      <c r="D32879" s="63"/>
      <c r="F32879" s="64"/>
    </row>
    <row r="32880" spans="4:6">
      <c r="D32880" s="63"/>
      <c r="F32880" s="64"/>
    </row>
    <row r="32881" spans="4:6">
      <c r="D32881" s="63"/>
      <c r="F32881" s="64"/>
    </row>
    <row r="32882" spans="4:6">
      <c r="D32882" s="63"/>
      <c r="F32882" s="64"/>
    </row>
    <row r="32883" spans="4:6">
      <c r="D32883" s="63"/>
      <c r="F32883" s="64"/>
    </row>
    <row r="32884" spans="4:6">
      <c r="D32884" s="63"/>
      <c r="F32884" s="64"/>
    </row>
    <row r="32885" spans="4:6">
      <c r="D32885" s="63"/>
      <c r="F32885" s="64"/>
    </row>
    <row r="32886" spans="4:6">
      <c r="D32886" s="63"/>
      <c r="F32886" s="64"/>
    </row>
    <row r="32887" spans="4:6">
      <c r="D32887" s="63"/>
      <c r="F32887" s="64"/>
    </row>
    <row r="32888" spans="4:6">
      <c r="D32888" s="63"/>
      <c r="F32888" s="64"/>
    </row>
    <row r="32889" spans="4:6">
      <c r="D32889" s="63"/>
      <c r="F32889" s="64"/>
    </row>
    <row r="32890" spans="4:6">
      <c r="D32890" s="63"/>
      <c r="F32890" s="64"/>
    </row>
    <row r="32891" spans="4:6">
      <c r="D32891" s="63"/>
      <c r="F32891" s="64"/>
    </row>
    <row r="32892" spans="4:6">
      <c r="D32892" s="63"/>
      <c r="F32892" s="64"/>
    </row>
    <row r="32893" spans="4:6">
      <c r="D32893" s="63"/>
      <c r="F32893" s="64"/>
    </row>
    <row r="32894" spans="4:6">
      <c r="D32894" s="63"/>
      <c r="F32894" s="64"/>
    </row>
    <row r="32895" spans="4:6">
      <c r="D32895" s="63"/>
      <c r="F32895" s="64"/>
    </row>
    <row r="32896" spans="4:6">
      <c r="D32896" s="63"/>
      <c r="F32896" s="64"/>
    </row>
    <row r="32897" spans="4:6">
      <c r="D32897" s="63"/>
      <c r="F32897" s="64"/>
    </row>
    <row r="32898" spans="4:6">
      <c r="D32898" s="63"/>
      <c r="F32898" s="64"/>
    </row>
    <row r="32899" spans="4:6">
      <c r="D32899" s="63"/>
      <c r="F32899" s="64"/>
    </row>
    <row r="32900" spans="4:6">
      <c r="D32900" s="63"/>
      <c r="F32900" s="64"/>
    </row>
    <row r="32901" spans="4:6">
      <c r="D32901" s="63"/>
      <c r="F32901" s="64"/>
    </row>
    <row r="32902" spans="4:6">
      <c r="D32902" s="63"/>
      <c r="F32902" s="64"/>
    </row>
    <row r="32903" spans="4:6">
      <c r="D32903" s="63"/>
      <c r="F32903" s="64"/>
    </row>
    <row r="32904" spans="4:6">
      <c r="D32904" s="63"/>
      <c r="F32904" s="64"/>
    </row>
    <row r="32905" spans="4:6">
      <c r="D32905" s="63"/>
      <c r="F32905" s="64"/>
    </row>
    <row r="32906" spans="4:6">
      <c r="D32906" s="63"/>
      <c r="F32906" s="64"/>
    </row>
    <row r="32907" spans="4:6">
      <c r="D32907" s="63"/>
      <c r="F32907" s="64"/>
    </row>
    <row r="32908" spans="4:6">
      <c r="D32908" s="63"/>
      <c r="F32908" s="64"/>
    </row>
    <row r="32909" spans="4:6">
      <c r="D32909" s="63"/>
      <c r="F32909" s="64"/>
    </row>
    <row r="32910" spans="4:6">
      <c r="D32910" s="63"/>
      <c r="F32910" s="64"/>
    </row>
    <row r="32911" spans="4:6">
      <c r="D32911" s="63"/>
      <c r="F32911" s="64"/>
    </row>
    <row r="32912" spans="4:6">
      <c r="D32912" s="63"/>
      <c r="F32912" s="64"/>
    </row>
    <row r="32913" spans="4:6">
      <c r="D32913" s="63"/>
      <c r="F32913" s="64"/>
    </row>
    <row r="32914" spans="4:6">
      <c r="D32914" s="63"/>
      <c r="F32914" s="64"/>
    </row>
    <row r="32915" spans="4:6">
      <c r="D32915" s="63"/>
      <c r="F32915" s="64"/>
    </row>
    <row r="32916" spans="4:6">
      <c r="D32916" s="63"/>
      <c r="F32916" s="64"/>
    </row>
    <row r="32917" spans="4:6">
      <c r="D32917" s="63"/>
      <c r="F32917" s="64"/>
    </row>
    <row r="32918" spans="4:6">
      <c r="D32918" s="63"/>
      <c r="F32918" s="64"/>
    </row>
    <row r="32919" spans="4:6">
      <c r="D32919" s="63"/>
      <c r="F32919" s="64"/>
    </row>
    <row r="32920" spans="4:6">
      <c r="D32920" s="63"/>
      <c r="F32920" s="64"/>
    </row>
    <row r="32921" spans="4:6">
      <c r="D32921" s="63"/>
      <c r="F32921" s="64"/>
    </row>
    <row r="32922" spans="4:6">
      <c r="D32922" s="63"/>
      <c r="F32922" s="64"/>
    </row>
    <row r="32923" spans="4:6">
      <c r="D32923" s="63"/>
      <c r="F32923" s="64"/>
    </row>
    <row r="32924" spans="4:6">
      <c r="D32924" s="63"/>
      <c r="F32924" s="64"/>
    </row>
    <row r="32925" spans="4:6">
      <c r="D32925" s="63"/>
      <c r="F32925" s="64"/>
    </row>
    <row r="32926" spans="4:6">
      <c r="D32926" s="63"/>
      <c r="F32926" s="64"/>
    </row>
    <row r="32927" spans="4:6">
      <c r="D32927" s="63"/>
      <c r="F32927" s="64"/>
    </row>
    <row r="32928" spans="4:6">
      <c r="D32928" s="63"/>
      <c r="F32928" s="64"/>
    </row>
    <row r="32929" spans="4:6">
      <c r="D32929" s="63"/>
      <c r="F32929" s="64"/>
    </row>
    <row r="32930" spans="4:6">
      <c r="D32930" s="63"/>
      <c r="F32930" s="64"/>
    </row>
    <row r="32931" spans="4:6">
      <c r="D32931" s="63"/>
      <c r="F32931" s="64"/>
    </row>
    <row r="32932" spans="4:6">
      <c r="D32932" s="63"/>
      <c r="F32932" s="64"/>
    </row>
    <row r="32933" spans="4:6">
      <c r="D32933" s="63"/>
      <c r="F32933" s="64"/>
    </row>
    <row r="32934" spans="4:6">
      <c r="D32934" s="63"/>
      <c r="F32934" s="64"/>
    </row>
    <row r="32935" spans="4:6">
      <c r="D32935" s="63"/>
      <c r="F32935" s="64"/>
    </row>
    <row r="32936" spans="4:6">
      <c r="D32936" s="63"/>
      <c r="F32936" s="64"/>
    </row>
    <row r="32937" spans="4:6">
      <c r="D32937" s="63"/>
      <c r="F32937" s="64"/>
    </row>
    <row r="32938" spans="4:6">
      <c r="D32938" s="63"/>
      <c r="F32938" s="64"/>
    </row>
    <row r="32939" spans="4:6">
      <c r="D32939" s="63"/>
      <c r="F32939" s="64"/>
    </row>
    <row r="32940" spans="4:6">
      <c r="D32940" s="63"/>
      <c r="F32940" s="64"/>
    </row>
    <row r="32941" spans="4:6">
      <c r="D32941" s="63"/>
      <c r="F32941" s="64"/>
    </row>
    <row r="32942" spans="4:6">
      <c r="D32942" s="63"/>
      <c r="F32942" s="64"/>
    </row>
    <row r="32943" spans="4:6">
      <c r="D32943" s="63"/>
      <c r="F32943" s="64"/>
    </row>
    <row r="32944" spans="4:6">
      <c r="D32944" s="63"/>
      <c r="F32944" s="64"/>
    </row>
    <row r="32945" spans="4:6">
      <c r="D32945" s="63"/>
      <c r="F32945" s="64"/>
    </row>
    <row r="32946" spans="4:6">
      <c r="D32946" s="63"/>
      <c r="F32946" s="64"/>
    </row>
    <row r="32947" spans="4:6">
      <c r="D32947" s="63"/>
      <c r="F32947" s="64"/>
    </row>
    <row r="32948" spans="4:6">
      <c r="D32948" s="63"/>
      <c r="F32948" s="64"/>
    </row>
    <row r="32949" spans="4:6">
      <c r="D32949" s="63"/>
      <c r="F32949" s="64"/>
    </row>
    <row r="32950" spans="4:6">
      <c r="D32950" s="63"/>
      <c r="F32950" s="64"/>
    </row>
    <row r="32951" spans="4:6">
      <c r="D32951" s="63"/>
      <c r="F32951" s="64"/>
    </row>
    <row r="32952" spans="4:6">
      <c r="D32952" s="63"/>
      <c r="F32952" s="64"/>
    </row>
    <row r="32953" spans="4:6">
      <c r="D32953" s="63"/>
      <c r="F32953" s="64"/>
    </row>
    <row r="32954" spans="4:6">
      <c r="D32954" s="63"/>
      <c r="F32954" s="64"/>
    </row>
    <row r="32955" spans="4:6">
      <c r="D32955" s="63"/>
      <c r="F32955" s="64"/>
    </row>
    <row r="32956" spans="4:6">
      <c r="D32956" s="63"/>
      <c r="F32956" s="64"/>
    </row>
    <row r="32957" spans="4:6">
      <c r="D32957" s="63"/>
      <c r="F32957" s="64"/>
    </row>
    <row r="32958" spans="4:6">
      <c r="D32958" s="63"/>
      <c r="F32958" s="64"/>
    </row>
    <row r="32959" spans="4:6">
      <c r="D32959" s="63"/>
      <c r="F32959" s="64"/>
    </row>
    <row r="32960" spans="4:6">
      <c r="D32960" s="63"/>
      <c r="F32960" s="64"/>
    </row>
    <row r="32961" spans="4:6">
      <c r="D32961" s="63"/>
      <c r="F32961" s="64"/>
    </row>
    <row r="32962" spans="4:6">
      <c r="D32962" s="63"/>
      <c r="F32962" s="64"/>
    </row>
    <row r="32963" spans="4:6">
      <c r="D32963" s="63"/>
      <c r="F32963" s="64"/>
    </row>
    <row r="32964" spans="4:6">
      <c r="D32964" s="63"/>
      <c r="F32964" s="64"/>
    </row>
    <row r="32965" spans="4:6">
      <c r="D32965" s="63"/>
      <c r="F32965" s="64"/>
    </row>
    <row r="32966" spans="4:6">
      <c r="D32966" s="63"/>
      <c r="F32966" s="64"/>
    </row>
    <row r="32967" spans="4:6">
      <c r="D32967" s="63"/>
      <c r="F32967" s="64"/>
    </row>
    <row r="32968" spans="4:6">
      <c r="D32968" s="63"/>
      <c r="F32968" s="64"/>
    </row>
    <row r="32969" spans="4:6">
      <c r="D32969" s="63"/>
      <c r="F32969" s="64"/>
    </row>
    <row r="32970" spans="4:6">
      <c r="D32970" s="63"/>
      <c r="F32970" s="64"/>
    </row>
    <row r="32971" spans="4:6">
      <c r="D32971" s="63"/>
      <c r="F32971" s="64"/>
    </row>
    <row r="32972" spans="4:6">
      <c r="D32972" s="63"/>
      <c r="F32972" s="64"/>
    </row>
    <row r="32973" spans="4:6">
      <c r="D32973" s="63"/>
      <c r="F32973" s="64"/>
    </row>
    <row r="32974" spans="4:6">
      <c r="D32974" s="63"/>
      <c r="F32974" s="64"/>
    </row>
    <row r="32975" spans="4:6">
      <c r="D32975" s="63"/>
      <c r="F32975" s="64"/>
    </row>
    <row r="32976" spans="4:6">
      <c r="D32976" s="63"/>
      <c r="F32976" s="64"/>
    </row>
    <row r="32977" spans="4:6">
      <c r="D32977" s="63"/>
      <c r="F32977" s="64"/>
    </row>
    <row r="32978" spans="4:6">
      <c r="D32978" s="63"/>
      <c r="F32978" s="64"/>
    </row>
    <row r="32979" spans="4:6">
      <c r="D32979" s="63"/>
      <c r="F32979" s="64"/>
    </row>
    <row r="32980" spans="4:6">
      <c r="D32980" s="63"/>
      <c r="F32980" s="64"/>
    </row>
    <row r="32981" spans="4:6">
      <c r="D32981" s="63"/>
      <c r="F32981" s="64"/>
    </row>
    <row r="32982" spans="4:6">
      <c r="D32982" s="63"/>
      <c r="F32982" s="64"/>
    </row>
    <row r="32983" spans="4:6">
      <c r="D32983" s="63"/>
      <c r="F32983" s="64"/>
    </row>
    <row r="32984" spans="4:6">
      <c r="D32984" s="63"/>
      <c r="F32984" s="64"/>
    </row>
    <row r="32985" spans="4:6">
      <c r="D32985" s="63"/>
      <c r="F32985" s="64"/>
    </row>
    <row r="32986" spans="4:6">
      <c r="D32986" s="63"/>
      <c r="F32986" s="64"/>
    </row>
    <row r="32987" spans="4:6">
      <c r="D32987" s="63"/>
      <c r="F32987" s="64"/>
    </row>
    <row r="32988" spans="4:6">
      <c r="D32988" s="63"/>
      <c r="F32988" s="64"/>
    </row>
    <row r="32989" spans="4:6">
      <c r="D32989" s="63"/>
      <c r="F32989" s="64"/>
    </row>
    <row r="32990" spans="4:6">
      <c r="D32990" s="63"/>
      <c r="F32990" s="64"/>
    </row>
    <row r="32991" spans="4:6">
      <c r="D32991" s="63"/>
      <c r="F32991" s="64"/>
    </row>
    <row r="32992" spans="4:6">
      <c r="D32992" s="63"/>
      <c r="F32992" s="64"/>
    </row>
    <row r="32993" spans="4:6">
      <c r="D32993" s="63"/>
      <c r="F32993" s="64"/>
    </row>
    <row r="32994" spans="4:6">
      <c r="D32994" s="63"/>
      <c r="F32994" s="64"/>
    </row>
    <row r="32995" spans="4:6">
      <c r="D32995" s="63"/>
      <c r="F32995" s="64"/>
    </row>
    <row r="32996" spans="4:6">
      <c r="D32996" s="63"/>
      <c r="F32996" s="64"/>
    </row>
    <row r="32997" spans="4:6">
      <c r="D32997" s="63"/>
      <c r="F32997" s="64"/>
    </row>
    <row r="32998" spans="4:6">
      <c r="D32998" s="63"/>
      <c r="F32998" s="64"/>
    </row>
    <row r="32999" spans="4:6">
      <c r="D32999" s="63"/>
      <c r="F32999" s="64"/>
    </row>
    <row r="33000" spans="4:6">
      <c r="D33000" s="63"/>
      <c r="F33000" s="64"/>
    </row>
    <row r="33001" spans="4:6">
      <c r="D33001" s="63"/>
      <c r="F33001" s="64"/>
    </row>
    <row r="33002" spans="4:6">
      <c r="D33002" s="63"/>
      <c r="F33002" s="64"/>
    </row>
    <row r="33003" spans="4:6">
      <c r="D33003" s="63"/>
      <c r="F33003" s="64"/>
    </row>
    <row r="33004" spans="4:6">
      <c r="D33004" s="63"/>
      <c r="F33004" s="64"/>
    </row>
    <row r="33005" spans="4:6">
      <c r="D33005" s="63"/>
      <c r="F33005" s="64"/>
    </row>
    <row r="33006" spans="4:6">
      <c r="D33006" s="63"/>
      <c r="F33006" s="64"/>
    </row>
    <row r="33007" spans="4:6">
      <c r="D33007" s="63"/>
      <c r="F33007" s="64"/>
    </row>
    <row r="33008" spans="4:6">
      <c r="D33008" s="63"/>
      <c r="F33008" s="64"/>
    </row>
    <row r="33009" spans="4:6">
      <c r="D33009" s="63"/>
      <c r="F33009" s="64"/>
    </row>
    <row r="33010" spans="4:6">
      <c r="D33010" s="63"/>
      <c r="F33010" s="64"/>
    </row>
    <row r="33011" spans="4:6">
      <c r="D33011" s="63"/>
      <c r="F33011" s="64"/>
    </row>
    <row r="33012" spans="4:6">
      <c r="D33012" s="63"/>
      <c r="F33012" s="64"/>
    </row>
    <row r="33013" spans="4:6">
      <c r="D33013" s="63"/>
      <c r="F33013" s="64"/>
    </row>
    <row r="33014" spans="4:6">
      <c r="D33014" s="63"/>
      <c r="F33014" s="64"/>
    </row>
    <row r="33015" spans="4:6">
      <c r="D33015" s="63"/>
      <c r="F33015" s="64"/>
    </row>
    <row r="33016" spans="4:6">
      <c r="D33016" s="63"/>
      <c r="F33016" s="64"/>
    </row>
    <row r="33017" spans="4:6">
      <c r="D33017" s="63"/>
      <c r="F33017" s="64"/>
    </row>
    <row r="33018" spans="4:6">
      <c r="D33018" s="63"/>
      <c r="F33018" s="64"/>
    </row>
    <row r="33019" spans="4:6">
      <c r="D33019" s="63"/>
      <c r="F33019" s="64"/>
    </row>
    <row r="33020" spans="4:6">
      <c r="D33020" s="63"/>
      <c r="F33020" s="64"/>
    </row>
    <row r="33021" spans="4:6">
      <c r="D33021" s="63"/>
      <c r="F33021" s="64"/>
    </row>
    <row r="33022" spans="4:6">
      <c r="D33022" s="63"/>
      <c r="F33022" s="64"/>
    </row>
    <row r="33023" spans="4:6">
      <c r="D33023" s="63"/>
      <c r="F33023" s="64"/>
    </row>
    <row r="33024" spans="4:6">
      <c r="D33024" s="63"/>
      <c r="F33024" s="64"/>
    </row>
    <row r="33025" spans="4:6">
      <c r="D33025" s="63"/>
      <c r="F33025" s="64"/>
    </row>
    <row r="33026" spans="4:6">
      <c r="D33026" s="63"/>
      <c r="F33026" s="64"/>
    </row>
    <row r="33027" spans="4:6">
      <c r="D33027" s="63"/>
      <c r="F33027" s="64"/>
    </row>
    <row r="33028" spans="4:6">
      <c r="D33028" s="63"/>
      <c r="F33028" s="64"/>
    </row>
    <row r="33029" spans="4:6">
      <c r="D33029" s="63"/>
      <c r="F33029" s="64"/>
    </row>
    <row r="33030" spans="4:6">
      <c r="D33030" s="63"/>
      <c r="F33030" s="64"/>
    </row>
    <row r="33031" spans="4:6">
      <c r="D33031" s="63"/>
      <c r="F33031" s="64"/>
    </row>
    <row r="33032" spans="4:6">
      <c r="D33032" s="63"/>
      <c r="F33032" s="64"/>
    </row>
    <row r="33033" spans="4:6">
      <c r="D33033" s="63"/>
      <c r="F33033" s="64"/>
    </row>
    <row r="33034" spans="4:6">
      <c r="D33034" s="63"/>
      <c r="F33034" s="64"/>
    </row>
    <row r="33035" spans="4:6">
      <c r="D33035" s="63"/>
      <c r="F33035" s="64"/>
    </row>
    <row r="33036" spans="4:6">
      <c r="D33036" s="63"/>
      <c r="F33036" s="64"/>
    </row>
    <row r="33037" spans="4:6">
      <c r="D33037" s="63"/>
      <c r="F33037" s="64"/>
    </row>
    <row r="33038" spans="4:6">
      <c r="D33038" s="63"/>
      <c r="F33038" s="64"/>
    </row>
    <row r="33039" spans="4:6">
      <c r="D33039" s="63"/>
      <c r="F33039" s="64"/>
    </row>
    <row r="33040" spans="4:6">
      <c r="D33040" s="63"/>
      <c r="F33040" s="64"/>
    </row>
    <row r="33041" spans="4:6">
      <c r="D33041" s="63"/>
      <c r="F33041" s="64"/>
    </row>
    <row r="33042" spans="4:6">
      <c r="D33042" s="63"/>
      <c r="F33042" s="64"/>
    </row>
    <row r="33043" spans="4:6">
      <c r="D33043" s="63"/>
      <c r="F33043" s="64"/>
    </row>
    <row r="33044" spans="4:6">
      <c r="D33044" s="63"/>
      <c r="F33044" s="64"/>
    </row>
    <row r="33045" spans="4:6">
      <c r="D33045" s="63"/>
      <c r="F33045" s="64"/>
    </row>
    <row r="33046" spans="4:6">
      <c r="D33046" s="63"/>
      <c r="F33046" s="64"/>
    </row>
    <row r="33047" spans="4:6">
      <c r="D33047" s="63"/>
      <c r="F33047" s="64"/>
    </row>
    <row r="33048" spans="4:6">
      <c r="D33048" s="63"/>
      <c r="F33048" s="64"/>
    </row>
    <row r="33049" spans="4:6">
      <c r="D33049" s="63"/>
      <c r="F33049" s="64"/>
    </row>
    <row r="33050" spans="4:6">
      <c r="D33050" s="63"/>
      <c r="F33050" s="64"/>
    </row>
    <row r="33051" spans="4:6">
      <c r="D33051" s="63"/>
      <c r="F33051" s="64"/>
    </row>
    <row r="33052" spans="4:6">
      <c r="D33052" s="63"/>
      <c r="F33052" s="64"/>
    </row>
    <row r="33053" spans="4:6">
      <c r="D33053" s="63"/>
      <c r="F33053" s="64"/>
    </row>
    <row r="33054" spans="4:6">
      <c r="D33054" s="63"/>
      <c r="F33054" s="64"/>
    </row>
    <row r="33055" spans="4:6">
      <c r="D33055" s="63"/>
      <c r="F33055" s="64"/>
    </row>
    <row r="33056" spans="4:6">
      <c r="D33056" s="63"/>
      <c r="F33056" s="64"/>
    </row>
    <row r="33057" spans="4:6">
      <c r="D33057" s="63"/>
      <c r="F33057" s="64"/>
    </row>
    <row r="33058" spans="4:6">
      <c r="D33058" s="63"/>
      <c r="F33058" s="64"/>
    </row>
    <row r="33059" spans="4:6">
      <c r="D33059" s="63"/>
      <c r="F33059" s="64"/>
    </row>
    <row r="33060" spans="4:6">
      <c r="D33060" s="63"/>
      <c r="F33060" s="64"/>
    </row>
    <row r="33061" spans="4:6">
      <c r="D33061" s="63"/>
      <c r="F33061" s="64"/>
    </row>
    <row r="33062" spans="4:6">
      <c r="D33062" s="63"/>
      <c r="F33062" s="64"/>
    </row>
    <row r="33063" spans="4:6">
      <c r="D33063" s="63"/>
      <c r="F33063" s="64"/>
    </row>
    <row r="33064" spans="4:6">
      <c r="D33064" s="63"/>
      <c r="F33064" s="64"/>
    </row>
    <row r="33065" spans="4:6">
      <c r="D33065" s="63"/>
      <c r="F33065" s="64"/>
    </row>
    <row r="33066" spans="4:6">
      <c r="D33066" s="63"/>
      <c r="F33066" s="64"/>
    </row>
    <row r="33067" spans="4:6">
      <c r="D33067" s="63"/>
      <c r="F33067" s="64"/>
    </row>
    <row r="33068" spans="4:6">
      <c r="D33068" s="63"/>
      <c r="F33068" s="64"/>
    </row>
    <row r="33069" spans="4:6">
      <c r="D33069" s="63"/>
      <c r="F33069" s="64"/>
    </row>
    <row r="33070" spans="4:6">
      <c r="D33070" s="63"/>
      <c r="F33070" s="64"/>
    </row>
    <row r="33071" spans="4:6">
      <c r="D33071" s="63"/>
      <c r="F33071" s="64"/>
    </row>
    <row r="33072" spans="4:6">
      <c r="D33072" s="63"/>
      <c r="F33072" s="64"/>
    </row>
    <row r="33073" spans="4:6">
      <c r="D33073" s="63"/>
      <c r="F33073" s="64"/>
    </row>
    <row r="33074" spans="4:6">
      <c r="D33074" s="63"/>
      <c r="F33074" s="64"/>
    </row>
    <row r="33075" spans="4:6">
      <c r="D33075" s="63"/>
      <c r="F33075" s="64"/>
    </row>
    <row r="33076" spans="4:6">
      <c r="D33076" s="63"/>
      <c r="F33076" s="64"/>
    </row>
    <row r="33077" spans="4:6">
      <c r="D33077" s="63"/>
      <c r="F33077" s="64"/>
    </row>
    <row r="33078" spans="4:6">
      <c r="D33078" s="63"/>
      <c r="F33078" s="64"/>
    </row>
    <row r="33079" spans="4:6">
      <c r="D33079" s="63"/>
      <c r="F33079" s="64"/>
    </row>
    <row r="33080" spans="4:6">
      <c r="D33080" s="63"/>
      <c r="F33080" s="64"/>
    </row>
    <row r="33081" spans="4:6">
      <c r="D33081" s="63"/>
      <c r="F33081" s="64"/>
    </row>
    <row r="33082" spans="4:6">
      <c r="D33082" s="63"/>
      <c r="F33082" s="64"/>
    </row>
    <row r="33083" spans="4:6">
      <c r="D33083" s="63"/>
      <c r="F33083" s="64"/>
    </row>
    <row r="33084" spans="4:6">
      <c r="D33084" s="63"/>
      <c r="F33084" s="64"/>
    </row>
    <row r="33085" spans="4:6">
      <c r="D33085" s="63"/>
      <c r="F33085" s="64"/>
    </row>
    <row r="33086" spans="4:6">
      <c r="D33086" s="63"/>
      <c r="F33086" s="64"/>
    </row>
    <row r="33087" spans="4:6">
      <c r="D33087" s="63"/>
      <c r="F33087" s="64"/>
    </row>
    <row r="33088" spans="4:6">
      <c r="D33088" s="63"/>
      <c r="F33088" s="64"/>
    </row>
    <row r="33089" spans="4:6">
      <c r="D33089" s="63"/>
      <c r="F33089" s="64"/>
    </row>
    <row r="33090" spans="4:6">
      <c r="D33090" s="63"/>
      <c r="F33090" s="64"/>
    </row>
    <row r="33091" spans="4:6">
      <c r="D33091" s="63"/>
      <c r="F33091" s="64"/>
    </row>
    <row r="33092" spans="4:6">
      <c r="D33092" s="63"/>
      <c r="F33092" s="64"/>
    </row>
    <row r="33093" spans="4:6">
      <c r="D33093" s="63"/>
      <c r="F33093" s="64"/>
    </row>
    <row r="33094" spans="4:6">
      <c r="D33094" s="63"/>
      <c r="F33094" s="64"/>
    </row>
    <row r="33095" spans="4:6">
      <c r="D33095" s="63"/>
      <c r="F33095" s="64"/>
    </row>
    <row r="33096" spans="4:6">
      <c r="D33096" s="63"/>
      <c r="F33096" s="64"/>
    </row>
    <row r="33097" spans="4:6">
      <c r="D33097" s="63"/>
      <c r="F33097" s="64"/>
    </row>
    <row r="33098" spans="4:6">
      <c r="D33098" s="63"/>
      <c r="F33098" s="64"/>
    </row>
    <row r="33099" spans="4:6">
      <c r="D33099" s="63"/>
      <c r="F33099" s="64"/>
    </row>
    <row r="33100" spans="4:6">
      <c r="D33100" s="63"/>
      <c r="F33100" s="64"/>
    </row>
    <row r="33101" spans="4:6">
      <c r="D33101" s="63"/>
      <c r="F33101" s="64"/>
    </row>
    <row r="33102" spans="4:6">
      <c r="D33102" s="63"/>
      <c r="F33102" s="64"/>
    </row>
    <row r="33103" spans="4:6">
      <c r="D33103" s="63"/>
      <c r="F33103" s="64"/>
    </row>
    <row r="33104" spans="4:6">
      <c r="D33104" s="63"/>
      <c r="F33104" s="64"/>
    </row>
    <row r="33105" spans="4:6">
      <c r="D33105" s="63"/>
      <c r="F33105" s="64"/>
    </row>
    <row r="33106" spans="4:6">
      <c r="D33106" s="63"/>
      <c r="F33106" s="64"/>
    </row>
    <row r="33107" spans="4:6">
      <c r="D33107" s="63"/>
      <c r="F33107" s="64"/>
    </row>
    <row r="33108" spans="4:6">
      <c r="D33108" s="63"/>
      <c r="F33108" s="64"/>
    </row>
    <row r="33109" spans="4:6">
      <c r="D33109" s="63"/>
      <c r="F33109" s="64"/>
    </row>
    <row r="33110" spans="4:6">
      <c r="D33110" s="63"/>
      <c r="F33110" s="64"/>
    </row>
    <row r="33111" spans="4:6">
      <c r="D33111" s="63"/>
      <c r="F33111" s="64"/>
    </row>
    <row r="33112" spans="4:6">
      <c r="D33112" s="63"/>
      <c r="F33112" s="64"/>
    </row>
    <row r="33113" spans="4:6">
      <c r="D33113" s="63"/>
      <c r="F33113" s="64"/>
    </row>
    <row r="33114" spans="4:6">
      <c r="D33114" s="63"/>
      <c r="F33114" s="64"/>
    </row>
    <row r="33115" spans="4:6">
      <c r="D33115" s="63"/>
      <c r="F33115" s="64"/>
    </row>
    <row r="33116" spans="4:6">
      <c r="D33116" s="63"/>
      <c r="F33116" s="64"/>
    </row>
    <row r="33117" spans="4:6">
      <c r="D33117" s="63"/>
      <c r="F33117" s="64"/>
    </row>
    <row r="33118" spans="4:6">
      <c r="D33118" s="63"/>
      <c r="F33118" s="64"/>
    </row>
    <row r="33119" spans="4:6">
      <c r="D33119" s="63"/>
      <c r="F33119" s="64"/>
    </row>
    <row r="33120" spans="4:6">
      <c r="D33120" s="63"/>
      <c r="F33120" s="64"/>
    </row>
    <row r="33121" spans="4:6">
      <c r="D33121" s="63"/>
      <c r="F33121" s="64"/>
    </row>
    <row r="33122" spans="4:6">
      <c r="D33122" s="63"/>
      <c r="F33122" s="64"/>
    </row>
    <row r="33123" spans="4:6">
      <c r="D33123" s="63"/>
      <c r="F33123" s="64"/>
    </row>
    <row r="33124" spans="4:6">
      <c r="D33124" s="63"/>
      <c r="F33124" s="64"/>
    </row>
    <row r="33125" spans="4:6">
      <c r="D33125" s="63"/>
      <c r="F33125" s="64"/>
    </row>
    <row r="33126" spans="4:6">
      <c r="D33126" s="63"/>
      <c r="F33126" s="64"/>
    </row>
    <row r="33127" spans="4:6">
      <c r="D33127" s="63"/>
      <c r="F33127" s="64"/>
    </row>
    <row r="33128" spans="4:6">
      <c r="D33128" s="63"/>
      <c r="F33128" s="64"/>
    </row>
    <row r="33129" spans="4:6">
      <c r="D33129" s="63"/>
      <c r="F33129" s="64"/>
    </row>
    <row r="33130" spans="4:6">
      <c r="D33130" s="63"/>
      <c r="F33130" s="64"/>
    </row>
    <row r="33131" spans="4:6">
      <c r="D33131" s="63"/>
      <c r="F33131" s="64"/>
    </row>
    <row r="33132" spans="4:6">
      <c r="D33132" s="63"/>
      <c r="F33132" s="64"/>
    </row>
    <row r="33133" spans="4:6">
      <c r="D33133" s="63"/>
      <c r="F33133" s="64"/>
    </row>
    <row r="33134" spans="4:6">
      <c r="D33134" s="63"/>
      <c r="F33134" s="64"/>
    </row>
    <row r="33135" spans="4:6">
      <c r="D33135" s="63"/>
      <c r="F33135" s="64"/>
    </row>
    <row r="33136" spans="4:6">
      <c r="D33136" s="63"/>
      <c r="F33136" s="64"/>
    </row>
    <row r="33137" spans="4:6">
      <c r="D33137" s="63"/>
      <c r="F33137" s="64"/>
    </row>
    <row r="33138" spans="4:6">
      <c r="D33138" s="63"/>
      <c r="F33138" s="64"/>
    </row>
    <row r="33139" spans="4:6">
      <c r="D33139" s="63"/>
      <c r="F33139" s="64"/>
    </row>
    <row r="33140" spans="4:6">
      <c r="D33140" s="63"/>
      <c r="F33140" s="64"/>
    </row>
    <row r="33141" spans="4:6">
      <c r="D33141" s="63"/>
      <c r="F33141" s="64"/>
    </row>
    <row r="33142" spans="4:6">
      <c r="D33142" s="63"/>
      <c r="F33142" s="64"/>
    </row>
    <row r="33143" spans="4:6">
      <c r="D33143" s="63"/>
      <c r="F33143" s="64"/>
    </row>
    <row r="33144" spans="4:6">
      <c r="D33144" s="63"/>
      <c r="F33144" s="64"/>
    </row>
    <row r="33145" spans="4:6">
      <c r="D33145" s="63"/>
      <c r="F33145" s="64"/>
    </row>
    <row r="33146" spans="4:6">
      <c r="D33146" s="63"/>
      <c r="F33146" s="64"/>
    </row>
    <row r="33147" spans="4:6">
      <c r="D33147" s="63"/>
      <c r="F33147" s="64"/>
    </row>
    <row r="33148" spans="4:6">
      <c r="D33148" s="63"/>
      <c r="F33148" s="64"/>
    </row>
    <row r="33149" spans="4:6">
      <c r="D33149" s="63"/>
      <c r="F33149" s="64"/>
    </row>
    <row r="33150" spans="4:6">
      <c r="D33150" s="63"/>
      <c r="F33150" s="64"/>
    </row>
    <row r="33151" spans="4:6">
      <c r="D33151" s="63"/>
      <c r="F33151" s="64"/>
    </row>
    <row r="33152" spans="4:6">
      <c r="D33152" s="63"/>
      <c r="F33152" s="64"/>
    </row>
    <row r="33153" spans="4:6">
      <c r="D33153" s="63"/>
      <c r="F33153" s="64"/>
    </row>
    <row r="33154" spans="4:6">
      <c r="D33154" s="63"/>
      <c r="F33154" s="64"/>
    </row>
    <row r="33155" spans="4:6">
      <c r="D33155" s="63"/>
      <c r="F33155" s="64"/>
    </row>
    <row r="33156" spans="4:6">
      <c r="D33156" s="63"/>
      <c r="F33156" s="64"/>
    </row>
    <row r="33157" spans="4:6">
      <c r="D33157" s="63"/>
      <c r="F33157" s="64"/>
    </row>
    <row r="33158" spans="4:6">
      <c r="D33158" s="63"/>
      <c r="F33158" s="64"/>
    </row>
    <row r="33159" spans="4:6">
      <c r="D33159" s="63"/>
      <c r="F33159" s="64"/>
    </row>
    <row r="33160" spans="4:6">
      <c r="D33160" s="63"/>
      <c r="F33160" s="64"/>
    </row>
    <row r="33161" spans="4:6">
      <c r="D33161" s="63"/>
      <c r="F33161" s="64"/>
    </row>
    <row r="33162" spans="4:6">
      <c r="D33162" s="63"/>
      <c r="F33162" s="64"/>
    </row>
    <row r="33163" spans="4:6">
      <c r="D33163" s="63"/>
      <c r="F33163" s="64"/>
    </row>
    <row r="33164" spans="4:6">
      <c r="D33164" s="63"/>
      <c r="F33164" s="64"/>
    </row>
    <row r="33165" spans="4:6">
      <c r="D33165" s="63"/>
      <c r="F33165" s="64"/>
    </row>
    <row r="33166" spans="4:6">
      <c r="D33166" s="63"/>
      <c r="F33166" s="64"/>
    </row>
    <row r="33167" spans="4:6">
      <c r="D33167" s="63"/>
      <c r="F33167" s="64"/>
    </row>
    <row r="33168" spans="4:6">
      <c r="D33168" s="63"/>
      <c r="F33168" s="64"/>
    </row>
    <row r="33169" spans="4:6">
      <c r="D33169" s="63"/>
      <c r="F33169" s="64"/>
    </row>
    <row r="33170" spans="4:6">
      <c r="D33170" s="63"/>
      <c r="F33170" s="64"/>
    </row>
    <row r="33171" spans="4:6">
      <c r="D33171" s="63"/>
      <c r="F33171" s="64"/>
    </row>
    <row r="33172" spans="4:6">
      <c r="D33172" s="63"/>
      <c r="F33172" s="64"/>
    </row>
    <row r="33173" spans="4:6">
      <c r="D33173" s="63"/>
      <c r="F33173" s="64"/>
    </row>
    <row r="33174" spans="4:6">
      <c r="D33174" s="63"/>
      <c r="F33174" s="64"/>
    </row>
    <row r="33175" spans="4:6">
      <c r="D33175" s="63"/>
      <c r="F33175" s="64"/>
    </row>
    <row r="33176" spans="4:6">
      <c r="D33176" s="63"/>
      <c r="F33176" s="64"/>
    </row>
    <row r="33177" spans="4:6">
      <c r="D33177" s="63"/>
      <c r="F33177" s="64"/>
    </row>
    <row r="33178" spans="4:6">
      <c r="D33178" s="63"/>
      <c r="F33178" s="64"/>
    </row>
    <row r="33179" spans="4:6">
      <c r="D33179" s="63"/>
      <c r="F33179" s="64"/>
    </row>
    <row r="33180" spans="4:6">
      <c r="D33180" s="63"/>
      <c r="F33180" s="64"/>
    </row>
    <row r="33181" spans="4:6">
      <c r="D33181" s="63"/>
      <c r="F33181" s="64"/>
    </row>
    <row r="33182" spans="4:6">
      <c r="D33182" s="63"/>
      <c r="F33182" s="64"/>
    </row>
    <row r="33183" spans="4:6">
      <c r="D33183" s="63"/>
      <c r="F33183" s="64"/>
    </row>
    <row r="33184" spans="4:6">
      <c r="D33184" s="63"/>
      <c r="F33184" s="64"/>
    </row>
    <row r="33185" spans="4:6">
      <c r="D33185" s="63"/>
      <c r="F33185" s="64"/>
    </row>
    <row r="33186" spans="4:6">
      <c r="D33186" s="63"/>
      <c r="F33186" s="64"/>
    </row>
    <row r="33187" spans="4:6">
      <c r="D33187" s="63"/>
      <c r="F33187" s="64"/>
    </row>
    <row r="33188" spans="4:6">
      <c r="D33188" s="63"/>
      <c r="F33188" s="64"/>
    </row>
    <row r="33189" spans="4:6">
      <c r="D33189" s="63"/>
      <c r="F33189" s="64"/>
    </row>
    <row r="33190" spans="4:6">
      <c r="D33190" s="63"/>
      <c r="F33190" s="64"/>
    </row>
    <row r="33191" spans="4:6">
      <c r="D33191" s="63"/>
      <c r="F33191" s="64"/>
    </row>
    <row r="33192" spans="4:6">
      <c r="D33192" s="63"/>
      <c r="F33192" s="64"/>
    </row>
    <row r="33193" spans="4:6">
      <c r="D33193" s="63"/>
      <c r="F33193" s="64"/>
    </row>
    <row r="33194" spans="4:6">
      <c r="D33194" s="63"/>
      <c r="F33194" s="64"/>
    </row>
    <row r="33195" spans="4:6">
      <c r="D33195" s="63"/>
      <c r="F33195" s="64"/>
    </row>
    <row r="33196" spans="4:6">
      <c r="D33196" s="63"/>
      <c r="F33196" s="64"/>
    </row>
    <row r="33197" spans="4:6">
      <c r="D33197" s="63"/>
      <c r="F33197" s="64"/>
    </row>
    <row r="33198" spans="4:6">
      <c r="D33198" s="63"/>
      <c r="F33198" s="64"/>
    </row>
    <row r="33199" spans="4:6">
      <c r="D33199" s="63"/>
      <c r="F33199" s="64"/>
    </row>
    <row r="33200" spans="4:6">
      <c r="D33200" s="63"/>
      <c r="F33200" s="64"/>
    </row>
    <row r="33201" spans="4:6">
      <c r="D33201" s="63"/>
      <c r="F33201" s="64"/>
    </row>
    <row r="33202" spans="4:6">
      <c r="D33202" s="63"/>
      <c r="F33202" s="64"/>
    </row>
    <row r="33203" spans="4:6">
      <c r="D33203" s="63"/>
      <c r="F33203" s="64"/>
    </row>
    <row r="33204" spans="4:6">
      <c r="D33204" s="63"/>
      <c r="F33204" s="64"/>
    </row>
    <row r="33205" spans="4:6">
      <c r="D33205" s="63"/>
      <c r="F33205" s="64"/>
    </row>
    <row r="33206" spans="4:6">
      <c r="D33206" s="63"/>
      <c r="F33206" s="64"/>
    </row>
    <row r="33207" spans="4:6">
      <c r="D33207" s="63"/>
      <c r="F33207" s="64"/>
    </row>
    <row r="33208" spans="4:6">
      <c r="D33208" s="63"/>
      <c r="F33208" s="64"/>
    </row>
    <row r="33209" spans="4:6">
      <c r="D33209" s="63"/>
      <c r="F33209" s="64"/>
    </row>
    <row r="33210" spans="4:6">
      <c r="D33210" s="63"/>
      <c r="F33210" s="64"/>
    </row>
    <row r="33211" spans="4:6">
      <c r="D33211" s="63"/>
      <c r="F33211" s="64"/>
    </row>
    <row r="33212" spans="4:6">
      <c r="D33212" s="63"/>
      <c r="F33212" s="64"/>
    </row>
    <row r="33213" spans="4:6">
      <c r="D33213" s="63"/>
      <c r="F33213" s="64"/>
    </row>
    <row r="33214" spans="4:6">
      <c r="D33214" s="63"/>
      <c r="F33214" s="64"/>
    </row>
    <row r="33215" spans="4:6">
      <c r="D33215" s="63"/>
      <c r="F33215" s="64"/>
    </row>
    <row r="33216" spans="4:6">
      <c r="D33216" s="63"/>
      <c r="F33216" s="64"/>
    </row>
    <row r="33217" spans="4:6">
      <c r="D33217" s="63"/>
      <c r="F33217" s="64"/>
    </row>
    <row r="33218" spans="4:6">
      <c r="D33218" s="63"/>
      <c r="F33218" s="64"/>
    </row>
    <row r="33219" spans="4:6">
      <c r="D33219" s="63"/>
      <c r="F33219" s="64"/>
    </row>
    <row r="33220" spans="4:6">
      <c r="D33220" s="63"/>
      <c r="F33220" s="64"/>
    </row>
    <row r="33221" spans="4:6">
      <c r="D33221" s="63"/>
      <c r="F33221" s="64"/>
    </row>
    <row r="33222" spans="4:6">
      <c r="D33222" s="63"/>
      <c r="F33222" s="64"/>
    </row>
    <row r="33223" spans="4:6">
      <c r="D33223" s="63"/>
      <c r="F33223" s="64"/>
    </row>
    <row r="33224" spans="4:6">
      <c r="D33224" s="63"/>
      <c r="F33224" s="64"/>
    </row>
    <row r="33225" spans="4:6">
      <c r="D33225" s="63"/>
      <c r="F33225" s="64"/>
    </row>
    <row r="33226" spans="4:6">
      <c r="D33226" s="63"/>
      <c r="F33226" s="64"/>
    </row>
    <row r="33227" spans="4:6">
      <c r="D33227" s="63"/>
      <c r="F33227" s="64"/>
    </row>
    <row r="33228" spans="4:6">
      <c r="D33228" s="63"/>
      <c r="F33228" s="64"/>
    </row>
    <row r="33229" spans="4:6">
      <c r="D33229" s="63"/>
      <c r="F33229" s="64"/>
    </row>
    <row r="33230" spans="4:6">
      <c r="D33230" s="63"/>
      <c r="F33230" s="64"/>
    </row>
    <row r="33231" spans="4:6">
      <c r="D33231" s="63"/>
      <c r="F33231" s="64"/>
    </row>
    <row r="33232" spans="4:6">
      <c r="D33232" s="63"/>
      <c r="F33232" s="64"/>
    </row>
    <row r="33233" spans="4:6">
      <c r="D33233" s="63"/>
      <c r="F33233" s="64"/>
    </row>
    <row r="33234" spans="4:6">
      <c r="D33234" s="63"/>
      <c r="F33234" s="64"/>
    </row>
    <row r="33235" spans="4:6">
      <c r="D33235" s="63"/>
      <c r="F33235" s="64"/>
    </row>
    <row r="33236" spans="4:6">
      <c r="D33236" s="63"/>
      <c r="F33236" s="64"/>
    </row>
    <row r="33237" spans="4:6">
      <c r="D33237" s="63"/>
      <c r="F33237" s="64"/>
    </row>
    <row r="33238" spans="4:6">
      <c r="D33238" s="63"/>
      <c r="F33238" s="64"/>
    </row>
    <row r="33239" spans="4:6">
      <c r="D33239" s="63"/>
      <c r="F33239" s="64"/>
    </row>
    <row r="33240" spans="4:6">
      <c r="D33240" s="63"/>
      <c r="F33240" s="64"/>
    </row>
    <row r="33241" spans="4:6">
      <c r="D33241" s="63"/>
      <c r="F33241" s="64"/>
    </row>
    <row r="33242" spans="4:6">
      <c r="D33242" s="63"/>
      <c r="F33242" s="64"/>
    </row>
    <row r="33243" spans="4:6">
      <c r="D33243" s="63"/>
      <c r="F33243" s="64"/>
    </row>
    <row r="33244" spans="4:6">
      <c r="D33244" s="63"/>
      <c r="F33244" s="64"/>
    </row>
    <row r="33245" spans="4:6">
      <c r="D33245" s="63"/>
      <c r="F33245" s="64"/>
    </row>
    <row r="33246" spans="4:6">
      <c r="D33246" s="63"/>
      <c r="F33246" s="64"/>
    </row>
    <row r="33247" spans="4:6">
      <c r="D33247" s="63"/>
      <c r="F33247" s="64"/>
    </row>
    <row r="33248" spans="4:6">
      <c r="D33248" s="63"/>
      <c r="F33248" s="64"/>
    </row>
    <row r="33249" spans="4:6">
      <c r="D33249" s="63"/>
      <c r="F33249" s="64"/>
    </row>
    <row r="33250" spans="4:6">
      <c r="D33250" s="63"/>
      <c r="F33250" s="64"/>
    </row>
    <row r="33251" spans="4:6">
      <c r="D33251" s="63"/>
      <c r="F33251" s="64"/>
    </row>
    <row r="33252" spans="4:6">
      <c r="D33252" s="63"/>
      <c r="F33252" s="64"/>
    </row>
    <row r="33253" spans="4:6">
      <c r="D33253" s="63"/>
      <c r="F33253" s="64"/>
    </row>
    <row r="33254" spans="4:6">
      <c r="D33254" s="63"/>
      <c r="F33254" s="64"/>
    </row>
    <row r="33255" spans="4:6">
      <c r="D33255" s="63"/>
      <c r="F33255" s="64"/>
    </row>
    <row r="33256" spans="4:6">
      <c r="D33256" s="63"/>
      <c r="F33256" s="64"/>
    </row>
    <row r="33257" spans="4:6">
      <c r="D33257" s="63"/>
      <c r="F33257" s="64"/>
    </row>
    <row r="33258" spans="4:6">
      <c r="D33258" s="63"/>
      <c r="F33258" s="64"/>
    </row>
    <row r="33259" spans="4:6">
      <c r="D33259" s="63"/>
      <c r="F33259" s="64"/>
    </row>
    <row r="33260" spans="4:6">
      <c r="D33260" s="63"/>
      <c r="F33260" s="64"/>
    </row>
    <row r="33261" spans="4:6">
      <c r="D33261" s="63"/>
      <c r="F33261" s="64"/>
    </row>
    <row r="33262" spans="4:6">
      <c r="D33262" s="63"/>
      <c r="F33262" s="64"/>
    </row>
    <row r="33263" spans="4:6">
      <c r="D33263" s="63"/>
      <c r="F33263" s="64"/>
    </row>
    <row r="33264" spans="4:6">
      <c r="D33264" s="63"/>
      <c r="F33264" s="64"/>
    </row>
    <row r="33265" spans="4:6">
      <c r="D33265" s="63"/>
      <c r="F33265" s="64"/>
    </row>
    <row r="33266" spans="4:6">
      <c r="D33266" s="63"/>
      <c r="F33266" s="64"/>
    </row>
    <row r="33267" spans="4:6">
      <c r="D33267" s="63"/>
      <c r="F33267" s="64"/>
    </row>
    <row r="33268" spans="4:6">
      <c r="D33268" s="63"/>
      <c r="F33268" s="64"/>
    </row>
    <row r="33269" spans="4:6">
      <c r="D33269" s="63"/>
      <c r="F33269" s="64"/>
    </row>
    <row r="33270" spans="4:6">
      <c r="D33270" s="63"/>
      <c r="F33270" s="64"/>
    </row>
    <row r="33271" spans="4:6">
      <c r="D33271" s="63"/>
      <c r="F33271" s="64"/>
    </row>
    <row r="33272" spans="4:6">
      <c r="D33272" s="63"/>
      <c r="F33272" s="64"/>
    </row>
    <row r="33273" spans="4:6">
      <c r="D33273" s="63"/>
      <c r="F33273" s="64"/>
    </row>
    <row r="33274" spans="4:6">
      <c r="D33274" s="63"/>
      <c r="F33274" s="64"/>
    </row>
    <row r="33275" spans="4:6">
      <c r="D33275" s="63"/>
      <c r="F33275" s="64"/>
    </row>
    <row r="33276" spans="4:6">
      <c r="D33276" s="63"/>
      <c r="F33276" s="64"/>
    </row>
    <row r="33277" spans="4:6">
      <c r="D33277" s="63"/>
      <c r="F33277" s="64"/>
    </row>
    <row r="33278" spans="4:6">
      <c r="D33278" s="63"/>
      <c r="F33278" s="64"/>
    </row>
    <row r="33279" spans="4:6">
      <c r="D33279" s="63"/>
      <c r="F33279" s="64"/>
    </row>
    <row r="33280" spans="4:6">
      <c r="D33280" s="63"/>
      <c r="F33280" s="64"/>
    </row>
    <row r="33281" spans="4:6">
      <c r="D33281" s="63"/>
      <c r="F33281" s="64"/>
    </row>
    <row r="33282" spans="4:6">
      <c r="D33282" s="63"/>
      <c r="F33282" s="64"/>
    </row>
    <row r="33283" spans="4:6">
      <c r="D33283" s="63"/>
      <c r="F33283" s="64"/>
    </row>
    <row r="33284" spans="4:6">
      <c r="D33284" s="63"/>
      <c r="F33284" s="64"/>
    </row>
    <row r="33285" spans="4:6">
      <c r="D33285" s="63"/>
      <c r="F33285" s="64"/>
    </row>
    <row r="33286" spans="4:6">
      <c r="D33286" s="63"/>
      <c r="F33286" s="64"/>
    </row>
    <row r="33287" spans="4:6">
      <c r="D33287" s="63"/>
      <c r="F33287" s="64"/>
    </row>
    <row r="33288" spans="4:6">
      <c r="D33288" s="63"/>
      <c r="F33288" s="64"/>
    </row>
    <row r="33289" spans="4:6">
      <c r="D33289" s="63"/>
      <c r="F33289" s="64"/>
    </row>
    <row r="33290" spans="4:6">
      <c r="D33290" s="63"/>
      <c r="F33290" s="64"/>
    </row>
    <row r="33291" spans="4:6">
      <c r="D33291" s="63"/>
      <c r="F33291" s="64"/>
    </row>
    <row r="33292" spans="4:6">
      <c r="D33292" s="63"/>
      <c r="F33292" s="64"/>
    </row>
    <row r="33293" spans="4:6">
      <c r="D33293" s="63"/>
      <c r="F33293" s="64"/>
    </row>
    <row r="33294" spans="4:6">
      <c r="D33294" s="63"/>
      <c r="F33294" s="64"/>
    </row>
    <row r="33295" spans="4:6">
      <c r="D33295" s="63"/>
      <c r="F33295" s="64"/>
    </row>
    <row r="33296" spans="4:6">
      <c r="D33296" s="63"/>
      <c r="F33296" s="64"/>
    </row>
    <row r="33297" spans="4:6">
      <c r="D33297" s="63"/>
      <c r="F33297" s="64"/>
    </row>
    <row r="33298" spans="4:6">
      <c r="D33298" s="63"/>
      <c r="F33298" s="64"/>
    </row>
    <row r="33299" spans="4:6">
      <c r="D33299" s="63"/>
      <c r="F33299" s="64"/>
    </row>
    <row r="33300" spans="4:6">
      <c r="D33300" s="63"/>
      <c r="F33300" s="64"/>
    </row>
    <row r="33301" spans="4:6">
      <c r="D33301" s="63"/>
      <c r="F33301" s="64"/>
    </row>
    <row r="33302" spans="4:6">
      <c r="D33302" s="63"/>
      <c r="F33302" s="64"/>
    </row>
    <row r="33303" spans="4:6">
      <c r="D33303" s="63"/>
      <c r="F33303" s="64"/>
    </row>
    <row r="33304" spans="4:6">
      <c r="D33304" s="63"/>
      <c r="F33304" s="64"/>
    </row>
    <row r="33305" spans="4:6">
      <c r="D33305" s="63"/>
      <c r="F33305" s="64"/>
    </row>
    <row r="33306" spans="4:6">
      <c r="D33306" s="63"/>
      <c r="F33306" s="64"/>
    </row>
    <row r="33307" spans="4:6">
      <c r="D33307" s="63"/>
      <c r="F33307" s="64"/>
    </row>
    <row r="33308" spans="4:6">
      <c r="D33308" s="63"/>
      <c r="F33308" s="64"/>
    </row>
    <row r="33309" spans="4:6">
      <c r="D33309" s="63"/>
      <c r="F33309" s="64"/>
    </row>
    <row r="33310" spans="4:6">
      <c r="D33310" s="63"/>
      <c r="F33310" s="64"/>
    </row>
    <row r="33311" spans="4:6">
      <c r="D33311" s="63"/>
      <c r="F33311" s="64"/>
    </row>
    <row r="33312" spans="4:6">
      <c r="D33312" s="63"/>
      <c r="F33312" s="64"/>
    </row>
    <row r="33313" spans="4:6">
      <c r="D33313" s="63"/>
      <c r="F33313" s="64"/>
    </row>
    <row r="33314" spans="4:6">
      <c r="D33314" s="63"/>
      <c r="F33314" s="64"/>
    </row>
    <row r="33315" spans="4:6">
      <c r="D33315" s="63"/>
      <c r="F33315" s="64"/>
    </row>
    <row r="33316" spans="4:6">
      <c r="D33316" s="63"/>
      <c r="F33316" s="64"/>
    </row>
    <row r="33317" spans="4:6">
      <c r="D33317" s="63"/>
      <c r="F33317" s="64"/>
    </row>
    <row r="33318" spans="4:6">
      <c r="D33318" s="63"/>
      <c r="F33318" s="64"/>
    </row>
    <row r="33319" spans="4:6">
      <c r="D33319" s="63"/>
      <c r="F33319" s="64"/>
    </row>
    <row r="33320" spans="4:6">
      <c r="D33320" s="63"/>
      <c r="F33320" s="64"/>
    </row>
    <row r="33321" spans="4:6">
      <c r="D33321" s="63"/>
      <c r="F33321" s="64"/>
    </row>
    <row r="33322" spans="4:6">
      <c r="D33322" s="63"/>
      <c r="F33322" s="64"/>
    </row>
    <row r="33323" spans="4:6">
      <c r="D33323" s="63"/>
      <c r="F33323" s="64"/>
    </row>
    <row r="33324" spans="4:6">
      <c r="D33324" s="63"/>
      <c r="F33324" s="64"/>
    </row>
    <row r="33325" spans="4:6">
      <c r="D33325" s="63"/>
      <c r="F33325" s="64"/>
    </row>
    <row r="33326" spans="4:6">
      <c r="D33326" s="63"/>
      <c r="F33326" s="64"/>
    </row>
    <row r="33327" spans="4:6">
      <c r="D33327" s="63"/>
      <c r="F33327" s="64"/>
    </row>
    <row r="33328" spans="4:6">
      <c r="D33328" s="63"/>
      <c r="F33328" s="64"/>
    </row>
    <row r="33329" spans="4:6">
      <c r="D33329" s="63"/>
      <c r="F33329" s="64"/>
    </row>
    <row r="33330" spans="4:6">
      <c r="D33330" s="63"/>
      <c r="F33330" s="64"/>
    </row>
    <row r="33331" spans="4:6">
      <c r="D33331" s="63"/>
      <c r="F33331" s="64"/>
    </row>
    <row r="33332" spans="4:6">
      <c r="D33332" s="63"/>
      <c r="F33332" s="64"/>
    </row>
    <row r="33333" spans="4:6">
      <c r="D33333" s="63"/>
      <c r="F33333" s="64"/>
    </row>
    <row r="33334" spans="4:6">
      <c r="D33334" s="63"/>
      <c r="F33334" s="64"/>
    </row>
    <row r="33335" spans="4:6">
      <c r="D33335" s="63"/>
      <c r="F33335" s="64"/>
    </row>
    <row r="33336" spans="4:6">
      <c r="D33336" s="63"/>
      <c r="F33336" s="64"/>
    </row>
    <row r="33337" spans="4:6">
      <c r="D33337" s="63"/>
      <c r="F33337" s="64"/>
    </row>
    <row r="33338" spans="4:6">
      <c r="D33338" s="63"/>
      <c r="F33338" s="64"/>
    </row>
    <row r="33339" spans="4:6">
      <c r="D33339" s="63"/>
      <c r="F33339" s="64"/>
    </row>
    <row r="33340" spans="4:6">
      <c r="D33340" s="63"/>
      <c r="F33340" s="64"/>
    </row>
    <row r="33341" spans="4:6">
      <c r="D33341" s="63"/>
      <c r="F33341" s="64"/>
    </row>
    <row r="33342" spans="4:6">
      <c r="D33342" s="63"/>
      <c r="F33342" s="64"/>
    </row>
    <row r="33343" spans="4:6">
      <c r="D33343" s="63"/>
      <c r="F33343" s="64"/>
    </row>
    <row r="33344" spans="4:6">
      <c r="D33344" s="63"/>
      <c r="F33344" s="64"/>
    </row>
    <row r="33345" spans="4:6">
      <c r="D33345" s="63"/>
      <c r="F33345" s="64"/>
    </row>
    <row r="33346" spans="4:6">
      <c r="D33346" s="63"/>
      <c r="F33346" s="64"/>
    </row>
    <row r="33347" spans="4:6">
      <c r="D33347" s="63"/>
      <c r="F33347" s="64"/>
    </row>
    <row r="33348" spans="4:6">
      <c r="D33348" s="63"/>
      <c r="F33348" s="64"/>
    </row>
    <row r="33349" spans="4:6">
      <c r="D33349" s="63"/>
      <c r="F33349" s="64"/>
    </row>
    <row r="33350" spans="4:6">
      <c r="D33350" s="63"/>
      <c r="F33350" s="64"/>
    </row>
    <row r="33351" spans="4:6">
      <c r="D33351" s="63"/>
      <c r="F33351" s="64"/>
    </row>
    <row r="33352" spans="4:6">
      <c r="D33352" s="63"/>
      <c r="F33352" s="64"/>
    </row>
    <row r="33353" spans="4:6">
      <c r="D33353" s="63"/>
      <c r="F33353" s="64"/>
    </row>
    <row r="33354" spans="4:6">
      <c r="D33354" s="63"/>
      <c r="F33354" s="64"/>
    </row>
    <row r="33355" spans="4:6">
      <c r="D33355" s="63"/>
      <c r="F33355" s="64"/>
    </row>
    <row r="33356" spans="4:6">
      <c r="D33356" s="63"/>
      <c r="F33356" s="64"/>
    </row>
    <row r="33357" spans="4:6">
      <c r="D33357" s="63"/>
      <c r="F33357" s="64"/>
    </row>
    <row r="33358" spans="4:6">
      <c r="D33358" s="63"/>
      <c r="F33358" s="64"/>
    </row>
    <row r="33359" spans="4:6">
      <c r="D33359" s="63"/>
      <c r="F33359" s="64"/>
    </row>
    <row r="33360" spans="4:6">
      <c r="D33360" s="63"/>
      <c r="F33360" s="64"/>
    </row>
    <row r="33361" spans="4:6">
      <c r="D33361" s="63"/>
      <c r="F33361" s="64"/>
    </row>
    <row r="33362" spans="4:6">
      <c r="D33362" s="63"/>
      <c r="F33362" s="64"/>
    </row>
    <row r="33363" spans="4:6">
      <c r="D33363" s="63"/>
      <c r="F33363" s="64"/>
    </row>
    <row r="33364" spans="4:6">
      <c r="D33364" s="63"/>
      <c r="F33364" s="64"/>
    </row>
    <row r="33365" spans="4:6">
      <c r="D33365" s="63"/>
      <c r="F33365" s="64"/>
    </row>
    <row r="33366" spans="4:6">
      <c r="D33366" s="63"/>
      <c r="F33366" s="64"/>
    </row>
    <row r="33367" spans="4:6">
      <c r="D33367" s="63"/>
      <c r="F33367" s="64"/>
    </row>
    <row r="33368" spans="4:6">
      <c r="D33368" s="63"/>
      <c r="F33368" s="64"/>
    </row>
    <row r="33369" spans="4:6">
      <c r="D33369" s="63"/>
      <c r="F33369" s="64"/>
    </row>
    <row r="33370" spans="4:6">
      <c r="D33370" s="63"/>
      <c r="F33370" s="64"/>
    </row>
    <row r="33371" spans="4:6">
      <c r="D33371" s="63"/>
      <c r="F33371" s="64"/>
    </row>
    <row r="33372" spans="4:6">
      <c r="D33372" s="63"/>
      <c r="F33372" s="64"/>
    </row>
    <row r="33373" spans="4:6">
      <c r="D33373" s="63"/>
      <c r="F33373" s="64"/>
    </row>
    <row r="33374" spans="4:6">
      <c r="D33374" s="63"/>
      <c r="F33374" s="64"/>
    </row>
    <row r="33375" spans="4:6">
      <c r="D33375" s="63"/>
      <c r="F33375" s="64"/>
    </row>
    <row r="33376" spans="4:6">
      <c r="D33376" s="63"/>
      <c r="F33376" s="64"/>
    </row>
    <row r="33377" spans="4:6">
      <c r="D33377" s="63"/>
      <c r="F33377" s="64"/>
    </row>
    <row r="33378" spans="4:6">
      <c r="D33378" s="63"/>
      <c r="F33378" s="64"/>
    </row>
    <row r="33379" spans="4:6">
      <c r="D33379" s="63"/>
      <c r="F33379" s="64"/>
    </row>
    <row r="33380" spans="4:6">
      <c r="D33380" s="63"/>
      <c r="F33380" s="64"/>
    </row>
    <row r="33381" spans="4:6">
      <c r="D33381" s="63"/>
      <c r="F33381" s="64"/>
    </row>
    <row r="33382" spans="4:6">
      <c r="D33382" s="63"/>
      <c r="F33382" s="64"/>
    </row>
    <row r="33383" spans="4:6">
      <c r="D33383" s="63"/>
      <c r="F33383" s="64"/>
    </row>
    <row r="33384" spans="4:6">
      <c r="D33384" s="63"/>
      <c r="F33384" s="64"/>
    </row>
    <row r="33385" spans="4:6">
      <c r="D33385" s="63"/>
      <c r="F33385" s="64"/>
    </row>
    <row r="33386" spans="4:6">
      <c r="D33386" s="63"/>
      <c r="F33386" s="64"/>
    </row>
    <row r="33387" spans="4:6">
      <c r="D33387" s="63"/>
      <c r="F33387" s="64"/>
    </row>
    <row r="33388" spans="4:6">
      <c r="D33388" s="63"/>
      <c r="F33388" s="64"/>
    </row>
    <row r="33389" spans="4:6">
      <c r="D33389" s="63"/>
      <c r="F33389" s="64"/>
    </row>
    <row r="33390" spans="4:6">
      <c r="D33390" s="63"/>
      <c r="F33390" s="64"/>
    </row>
    <row r="33391" spans="4:6">
      <c r="D33391" s="63"/>
      <c r="F33391" s="64"/>
    </row>
    <row r="33392" spans="4:6">
      <c r="D33392" s="63"/>
      <c r="F33392" s="64"/>
    </row>
    <row r="33393" spans="4:6">
      <c r="D33393" s="63"/>
      <c r="F33393" s="64"/>
    </row>
    <row r="33394" spans="4:6">
      <c r="D33394" s="63"/>
      <c r="F33394" s="64"/>
    </row>
    <row r="33395" spans="4:6">
      <c r="D33395" s="63"/>
      <c r="F33395" s="64"/>
    </row>
    <row r="33396" spans="4:6">
      <c r="D33396" s="63"/>
      <c r="F33396" s="64"/>
    </row>
    <row r="33397" spans="4:6">
      <c r="D33397" s="63"/>
      <c r="F33397" s="64"/>
    </row>
    <row r="33398" spans="4:6">
      <c r="D33398" s="63"/>
      <c r="F33398" s="64"/>
    </row>
    <row r="33399" spans="4:6">
      <c r="D33399" s="63"/>
      <c r="F33399" s="64"/>
    </row>
    <row r="33400" spans="4:6">
      <c r="D33400" s="63"/>
      <c r="F33400" s="64"/>
    </row>
    <row r="33401" spans="4:6">
      <c r="D33401" s="63"/>
      <c r="F33401" s="64"/>
    </row>
    <row r="33402" spans="4:6">
      <c r="D33402" s="63"/>
      <c r="F33402" s="64"/>
    </row>
    <row r="33403" spans="4:6">
      <c r="D33403" s="63"/>
      <c r="F33403" s="64"/>
    </row>
    <row r="33404" spans="4:6">
      <c r="D33404" s="63"/>
      <c r="F33404" s="64"/>
    </row>
    <row r="33405" spans="4:6">
      <c r="D33405" s="63"/>
      <c r="F33405" s="64"/>
    </row>
    <row r="33406" spans="4:6">
      <c r="D33406" s="63"/>
      <c r="F33406" s="64"/>
    </row>
    <row r="33407" spans="4:6">
      <c r="D33407" s="63"/>
      <c r="F33407" s="64"/>
    </row>
    <row r="33408" spans="4:6">
      <c r="D33408" s="63"/>
      <c r="F33408" s="64"/>
    </row>
    <row r="33409" spans="4:6">
      <c r="D33409" s="63"/>
      <c r="F33409" s="64"/>
    </row>
    <row r="33410" spans="4:6">
      <c r="D33410" s="63"/>
      <c r="F33410" s="64"/>
    </row>
    <row r="33411" spans="4:6">
      <c r="D33411" s="63"/>
      <c r="F33411" s="64"/>
    </row>
    <row r="33412" spans="4:6">
      <c r="D33412" s="63"/>
      <c r="F33412" s="64"/>
    </row>
    <row r="33413" spans="4:6">
      <c r="D33413" s="63"/>
      <c r="F33413" s="64"/>
    </row>
    <row r="33414" spans="4:6">
      <c r="D33414" s="63"/>
      <c r="F33414" s="64"/>
    </row>
    <row r="33415" spans="4:6">
      <c r="D33415" s="63"/>
      <c r="F33415" s="64"/>
    </row>
    <row r="33416" spans="4:6">
      <c r="D33416" s="63"/>
      <c r="F33416" s="64"/>
    </row>
    <row r="33417" spans="4:6">
      <c r="D33417" s="63"/>
      <c r="F33417" s="64"/>
    </row>
    <row r="33418" spans="4:6">
      <c r="D33418" s="63"/>
      <c r="F33418" s="64"/>
    </row>
    <row r="33419" spans="4:6">
      <c r="D33419" s="63"/>
      <c r="F33419" s="64"/>
    </row>
    <row r="33420" spans="4:6">
      <c r="D33420" s="63"/>
      <c r="F33420" s="64"/>
    </row>
    <row r="33421" spans="4:6">
      <c r="D33421" s="63"/>
      <c r="F33421" s="64"/>
    </row>
    <row r="33422" spans="4:6">
      <c r="D33422" s="63"/>
      <c r="F33422" s="64"/>
    </row>
    <row r="33423" spans="4:6">
      <c r="D33423" s="63"/>
      <c r="F33423" s="64"/>
    </row>
    <row r="33424" spans="4:6">
      <c r="D33424" s="63"/>
      <c r="F33424" s="64"/>
    </row>
    <row r="33425" spans="4:6">
      <c r="D33425" s="63"/>
      <c r="F33425" s="64"/>
    </row>
    <row r="33426" spans="4:6">
      <c r="D33426" s="63"/>
      <c r="F33426" s="64"/>
    </row>
    <row r="33427" spans="4:6">
      <c r="D33427" s="63"/>
      <c r="F33427" s="64"/>
    </row>
    <row r="33428" spans="4:6">
      <c r="D33428" s="63"/>
      <c r="F33428" s="64"/>
    </row>
    <row r="33429" spans="4:6">
      <c r="D33429" s="63"/>
      <c r="F33429" s="64"/>
    </row>
    <row r="33430" spans="4:6">
      <c r="D33430" s="63"/>
      <c r="F33430" s="64"/>
    </row>
    <row r="33431" spans="4:6">
      <c r="D33431" s="63"/>
      <c r="F33431" s="64"/>
    </row>
    <row r="33432" spans="4:6">
      <c r="D33432" s="63"/>
      <c r="F33432" s="64"/>
    </row>
    <row r="33433" spans="4:6">
      <c r="D33433" s="63"/>
      <c r="F33433" s="64"/>
    </row>
    <row r="33434" spans="4:6">
      <c r="D33434" s="63"/>
      <c r="F33434" s="64"/>
    </row>
    <row r="33435" spans="4:6">
      <c r="D33435" s="63"/>
      <c r="F33435" s="64"/>
    </row>
    <row r="33436" spans="4:6">
      <c r="D33436" s="63"/>
      <c r="F33436" s="64"/>
    </row>
    <row r="33437" spans="4:6">
      <c r="D33437" s="63"/>
      <c r="F33437" s="64"/>
    </row>
    <row r="33438" spans="4:6">
      <c r="D33438" s="63"/>
      <c r="F33438" s="64"/>
    </row>
    <row r="33439" spans="4:6">
      <c r="D33439" s="63"/>
      <c r="F33439" s="64"/>
    </row>
    <row r="33440" spans="4:6">
      <c r="D33440" s="63"/>
      <c r="F33440" s="64"/>
    </row>
    <row r="33441" spans="4:6">
      <c r="D33441" s="63"/>
      <c r="F33441" s="64"/>
    </row>
    <row r="33442" spans="4:6">
      <c r="D33442" s="63"/>
      <c r="F33442" s="64"/>
    </row>
    <row r="33443" spans="4:6">
      <c r="D33443" s="63"/>
      <c r="F33443" s="64"/>
    </row>
    <row r="33444" spans="4:6">
      <c r="D33444" s="63"/>
      <c r="F33444" s="64"/>
    </row>
    <row r="33445" spans="4:6">
      <c r="D33445" s="63"/>
      <c r="F33445" s="64"/>
    </row>
    <row r="33446" spans="4:6">
      <c r="D33446" s="63"/>
      <c r="F33446" s="64"/>
    </row>
    <row r="33447" spans="4:6">
      <c r="D33447" s="63"/>
      <c r="F33447" s="64"/>
    </row>
    <row r="33448" spans="4:6">
      <c r="D33448" s="63"/>
      <c r="F33448" s="64"/>
    </row>
    <row r="33449" spans="4:6">
      <c r="D33449" s="63"/>
      <c r="F33449" s="64"/>
    </row>
    <row r="33450" spans="4:6">
      <c r="D33450" s="63"/>
      <c r="F33450" s="64"/>
    </row>
    <row r="33451" spans="4:6">
      <c r="D33451" s="63"/>
      <c r="F33451" s="64"/>
    </row>
    <row r="33452" spans="4:6">
      <c r="D33452" s="63"/>
      <c r="F33452" s="64"/>
    </row>
    <row r="33453" spans="4:6">
      <c r="D33453" s="63"/>
      <c r="F33453" s="64"/>
    </row>
    <row r="33454" spans="4:6">
      <c r="D33454" s="63"/>
      <c r="F33454" s="64"/>
    </row>
    <row r="33455" spans="4:6">
      <c r="D33455" s="63"/>
      <c r="F33455" s="64"/>
    </row>
    <row r="33456" spans="4:6">
      <c r="D33456" s="63"/>
      <c r="F33456" s="64"/>
    </row>
    <row r="33457" spans="4:6">
      <c r="D33457" s="63"/>
      <c r="F33457" s="64"/>
    </row>
    <row r="33458" spans="4:6">
      <c r="D33458" s="63"/>
      <c r="F33458" s="64"/>
    </row>
    <row r="33459" spans="4:6">
      <c r="D33459" s="63"/>
      <c r="F33459" s="64"/>
    </row>
    <row r="33460" spans="4:6">
      <c r="D33460" s="63"/>
      <c r="F33460" s="64"/>
    </row>
    <row r="33461" spans="4:6">
      <c r="D33461" s="63"/>
      <c r="F33461" s="64"/>
    </row>
    <row r="33462" spans="4:6">
      <c r="D33462" s="63"/>
      <c r="F33462" s="64"/>
    </row>
    <row r="33463" spans="4:6">
      <c r="D33463" s="63"/>
      <c r="F33463" s="64"/>
    </row>
    <row r="33464" spans="4:6">
      <c r="D33464" s="63"/>
      <c r="F33464" s="64"/>
    </row>
    <row r="33465" spans="4:6">
      <c r="D33465" s="63"/>
      <c r="F33465" s="64"/>
    </row>
    <row r="33466" spans="4:6">
      <c r="D33466" s="63"/>
      <c r="F33466" s="64"/>
    </row>
    <row r="33467" spans="4:6">
      <c r="D33467" s="63"/>
      <c r="F33467" s="64"/>
    </row>
    <row r="33468" spans="4:6">
      <c r="D33468" s="63"/>
      <c r="F33468" s="64"/>
    </row>
    <row r="33469" spans="4:6">
      <c r="D33469" s="63"/>
      <c r="F33469" s="64"/>
    </row>
    <row r="33470" spans="4:6">
      <c r="D33470" s="63"/>
      <c r="F33470" s="64"/>
    </row>
    <row r="33471" spans="4:6">
      <c r="D33471" s="63"/>
      <c r="F33471" s="64"/>
    </row>
    <row r="33472" spans="4:6">
      <c r="D33472" s="63"/>
      <c r="F33472" s="64"/>
    </row>
    <row r="33473" spans="4:6">
      <c r="D33473" s="63"/>
      <c r="F33473" s="64"/>
    </row>
    <row r="33474" spans="4:6">
      <c r="D33474" s="63"/>
      <c r="F33474" s="64"/>
    </row>
    <row r="33475" spans="4:6">
      <c r="D33475" s="63"/>
      <c r="F33475" s="64"/>
    </row>
    <row r="33476" spans="4:6">
      <c r="D33476" s="63"/>
      <c r="F33476" s="64"/>
    </row>
    <row r="33477" spans="4:6">
      <c r="D33477" s="63"/>
      <c r="F33477" s="64"/>
    </row>
    <row r="33478" spans="4:6">
      <c r="D33478" s="63"/>
      <c r="F33478" s="64"/>
    </row>
    <row r="33479" spans="4:6">
      <c r="D33479" s="63"/>
      <c r="F33479" s="64"/>
    </row>
    <row r="33480" spans="4:6">
      <c r="D33480" s="63"/>
      <c r="F33480" s="64"/>
    </row>
    <row r="33481" spans="4:6">
      <c r="D33481" s="63"/>
      <c r="F33481" s="64"/>
    </row>
    <row r="33482" spans="4:6">
      <c r="D33482" s="63"/>
      <c r="F33482" s="64"/>
    </row>
    <row r="33483" spans="4:6">
      <c r="D33483" s="63"/>
      <c r="F33483" s="64"/>
    </row>
    <row r="33484" spans="4:6">
      <c r="D33484" s="63"/>
      <c r="F33484" s="64"/>
    </row>
    <row r="33485" spans="4:6">
      <c r="D33485" s="63"/>
      <c r="F33485" s="64"/>
    </row>
    <row r="33486" spans="4:6">
      <c r="D33486" s="63"/>
      <c r="F33486" s="64"/>
    </row>
    <row r="33487" spans="4:6">
      <c r="D33487" s="63"/>
      <c r="F33487" s="64"/>
    </row>
    <row r="33488" spans="4:6">
      <c r="D33488" s="63"/>
      <c r="F33488" s="64"/>
    </row>
    <row r="33489" spans="4:6">
      <c r="D33489" s="63"/>
      <c r="F33489" s="64"/>
    </row>
    <row r="33490" spans="4:6">
      <c r="D33490" s="63"/>
      <c r="F33490" s="64"/>
    </row>
    <row r="33491" spans="4:6">
      <c r="D33491" s="63"/>
      <c r="F33491" s="64"/>
    </row>
    <row r="33492" spans="4:6">
      <c r="D33492" s="63"/>
      <c r="F33492" s="64"/>
    </row>
    <row r="33493" spans="4:6">
      <c r="D33493" s="63"/>
      <c r="F33493" s="64"/>
    </row>
    <row r="33494" spans="4:6">
      <c r="D33494" s="63"/>
      <c r="F33494" s="64"/>
    </row>
    <row r="33495" spans="4:6">
      <c r="D33495" s="63"/>
      <c r="F33495" s="64"/>
    </row>
    <row r="33496" spans="4:6">
      <c r="D33496" s="63"/>
      <c r="F33496" s="64"/>
    </row>
    <row r="33497" spans="4:6">
      <c r="D33497" s="63"/>
      <c r="F33497" s="64"/>
    </row>
    <row r="33498" spans="4:6">
      <c r="D33498" s="63"/>
      <c r="F33498" s="64"/>
    </row>
    <row r="33499" spans="4:6">
      <c r="D33499" s="63"/>
      <c r="F33499" s="64"/>
    </row>
    <row r="33500" spans="4:6">
      <c r="D33500" s="63"/>
      <c r="F33500" s="64"/>
    </row>
    <row r="33501" spans="4:6">
      <c r="D33501" s="63"/>
      <c r="F33501" s="64"/>
    </row>
    <row r="33502" spans="4:6">
      <c r="D33502" s="63"/>
      <c r="F33502" s="64"/>
    </row>
    <row r="33503" spans="4:6">
      <c r="D33503" s="63"/>
      <c r="F33503" s="64"/>
    </row>
    <row r="33504" spans="4:6">
      <c r="D33504" s="63"/>
      <c r="F33504" s="64"/>
    </row>
    <row r="33505" spans="4:6">
      <c r="D33505" s="63"/>
      <c r="F33505" s="64"/>
    </row>
    <row r="33506" spans="4:6">
      <c r="D33506" s="63"/>
      <c r="F33506" s="64"/>
    </row>
    <row r="33507" spans="4:6">
      <c r="D33507" s="63"/>
      <c r="F33507" s="64"/>
    </row>
    <row r="33508" spans="4:6">
      <c r="D33508" s="63"/>
      <c r="F33508" s="64"/>
    </row>
    <row r="33509" spans="4:6">
      <c r="D33509" s="63"/>
      <c r="F33509" s="64"/>
    </row>
    <row r="33510" spans="4:6">
      <c r="D33510" s="63"/>
      <c r="F33510" s="64"/>
    </row>
    <row r="33511" spans="4:6">
      <c r="D33511" s="63"/>
      <c r="F33511" s="64"/>
    </row>
    <row r="33512" spans="4:6">
      <c r="D33512" s="63"/>
      <c r="F33512" s="64"/>
    </row>
    <row r="33513" spans="4:6">
      <c r="D33513" s="63"/>
      <c r="F33513" s="64"/>
    </row>
    <row r="33514" spans="4:6">
      <c r="D33514" s="63"/>
      <c r="F33514" s="64"/>
    </row>
    <row r="33515" spans="4:6">
      <c r="D33515" s="63"/>
      <c r="F33515" s="64"/>
    </row>
    <row r="33516" spans="4:6">
      <c r="D33516" s="63"/>
      <c r="F33516" s="64"/>
    </row>
    <row r="33517" spans="4:6">
      <c r="D33517" s="63"/>
      <c r="F33517" s="64"/>
    </row>
    <row r="33518" spans="4:6">
      <c r="D33518" s="63"/>
      <c r="F33518" s="64"/>
    </row>
    <row r="33519" spans="4:6">
      <c r="D33519" s="63"/>
      <c r="F33519" s="64"/>
    </row>
    <row r="33520" spans="4:6">
      <c r="D33520" s="63"/>
      <c r="F33520" s="64"/>
    </row>
    <row r="33521" spans="4:6">
      <c r="D33521" s="63"/>
      <c r="F33521" s="64"/>
    </row>
    <row r="33522" spans="4:6">
      <c r="D33522" s="63"/>
      <c r="F33522" s="64"/>
    </row>
    <row r="33523" spans="4:6">
      <c r="D33523" s="63"/>
      <c r="F33523" s="64"/>
    </row>
    <row r="33524" spans="4:6">
      <c r="D33524" s="63"/>
      <c r="F33524" s="64"/>
    </row>
    <row r="33525" spans="4:6">
      <c r="D33525" s="63"/>
      <c r="F33525" s="64"/>
    </row>
    <row r="33526" spans="4:6">
      <c r="D33526" s="63"/>
      <c r="F33526" s="64"/>
    </row>
    <row r="33527" spans="4:6">
      <c r="D33527" s="63"/>
      <c r="F33527" s="64"/>
    </row>
    <row r="33528" spans="4:6">
      <c r="D33528" s="63"/>
      <c r="F33528" s="64"/>
    </row>
    <row r="33529" spans="4:6">
      <c r="D33529" s="63"/>
      <c r="F33529" s="64"/>
    </row>
    <row r="33530" spans="4:6">
      <c r="D33530" s="63"/>
      <c r="F33530" s="64"/>
    </row>
    <row r="33531" spans="4:6">
      <c r="D33531" s="63"/>
      <c r="F33531" s="64"/>
    </row>
    <row r="33532" spans="4:6">
      <c r="D33532" s="63"/>
      <c r="F33532" s="64"/>
    </row>
    <row r="33533" spans="4:6">
      <c r="D33533" s="63"/>
      <c r="F33533" s="64"/>
    </row>
    <row r="33534" spans="4:6">
      <c r="D33534" s="63"/>
      <c r="F33534" s="64"/>
    </row>
    <row r="33535" spans="4:6">
      <c r="D33535" s="63"/>
      <c r="F33535" s="64"/>
    </row>
    <row r="33536" spans="4:6">
      <c r="D33536" s="63"/>
      <c r="F33536" s="64"/>
    </row>
    <row r="33537" spans="4:6">
      <c r="D33537" s="63"/>
      <c r="F33537" s="64"/>
    </row>
    <row r="33538" spans="4:6">
      <c r="D33538" s="63"/>
      <c r="F33538" s="64"/>
    </row>
    <row r="33539" spans="4:6">
      <c r="D33539" s="63"/>
      <c r="F33539" s="64"/>
    </row>
    <row r="33540" spans="4:6">
      <c r="D33540" s="63"/>
      <c r="F33540" s="64"/>
    </row>
    <row r="33541" spans="4:6">
      <c r="D33541" s="63"/>
      <c r="F33541" s="64"/>
    </row>
    <row r="33542" spans="4:6">
      <c r="D33542" s="63"/>
      <c r="F33542" s="64"/>
    </row>
    <row r="33543" spans="4:6">
      <c r="D33543" s="63"/>
      <c r="F33543" s="64"/>
    </row>
    <row r="33544" spans="4:6">
      <c r="D33544" s="63"/>
      <c r="F33544" s="64"/>
    </row>
    <row r="33545" spans="4:6">
      <c r="D33545" s="63"/>
      <c r="F33545" s="64"/>
    </row>
    <row r="33546" spans="4:6">
      <c r="D33546" s="63"/>
      <c r="F33546" s="64"/>
    </row>
    <row r="33547" spans="4:6">
      <c r="D33547" s="63"/>
      <c r="F33547" s="64"/>
    </row>
    <row r="33548" spans="4:6">
      <c r="D33548" s="63"/>
      <c r="F33548" s="64"/>
    </row>
    <row r="33549" spans="4:6">
      <c r="D33549" s="63"/>
      <c r="F33549" s="64"/>
    </row>
    <row r="33550" spans="4:6">
      <c r="D33550" s="63"/>
      <c r="F33550" s="64"/>
    </row>
    <row r="33551" spans="4:6">
      <c r="D33551" s="63"/>
      <c r="F33551" s="64"/>
    </row>
    <row r="33552" spans="4:6">
      <c r="D33552" s="63"/>
      <c r="F33552" s="64"/>
    </row>
    <row r="33553" spans="4:6">
      <c r="D33553" s="63"/>
      <c r="F33553" s="64"/>
    </row>
    <row r="33554" spans="4:6">
      <c r="D33554" s="63"/>
      <c r="F33554" s="64"/>
    </row>
    <row r="33555" spans="4:6">
      <c r="D33555" s="63"/>
      <c r="F33555" s="64"/>
    </row>
    <row r="33556" spans="4:6">
      <c r="D33556" s="63"/>
      <c r="F33556" s="64"/>
    </row>
    <row r="33557" spans="4:6">
      <c r="D33557" s="63"/>
      <c r="F33557" s="64"/>
    </row>
    <row r="33558" spans="4:6">
      <c r="D33558" s="63"/>
      <c r="F33558" s="64"/>
    </row>
    <row r="33559" spans="4:6">
      <c r="D33559" s="63"/>
      <c r="F33559" s="64"/>
    </row>
    <row r="33560" spans="4:6">
      <c r="D33560" s="63"/>
      <c r="F33560" s="64"/>
    </row>
    <row r="33561" spans="4:6">
      <c r="D33561" s="63"/>
      <c r="F33561" s="64"/>
    </row>
    <row r="33562" spans="4:6">
      <c r="D33562" s="63"/>
      <c r="F33562" s="64"/>
    </row>
    <row r="33563" spans="4:6">
      <c r="D33563" s="63"/>
      <c r="F33563" s="64"/>
    </row>
    <row r="33564" spans="4:6">
      <c r="D33564" s="63"/>
      <c r="F33564" s="64"/>
    </row>
    <row r="33565" spans="4:6">
      <c r="D33565" s="63"/>
      <c r="F33565" s="64"/>
    </row>
    <row r="33566" spans="4:6">
      <c r="D33566" s="63"/>
      <c r="F33566" s="64"/>
    </row>
    <row r="33567" spans="4:6">
      <c r="D33567" s="63"/>
      <c r="F33567" s="64"/>
    </row>
    <row r="33568" spans="4:6">
      <c r="D33568" s="63"/>
      <c r="F33568" s="64"/>
    </row>
    <row r="33569" spans="4:6">
      <c r="D33569" s="63"/>
      <c r="F33569" s="64"/>
    </row>
    <row r="33570" spans="4:6">
      <c r="D33570" s="63"/>
      <c r="F33570" s="64"/>
    </row>
    <row r="33571" spans="4:6">
      <c r="D33571" s="63"/>
      <c r="F33571" s="64"/>
    </row>
    <row r="33572" spans="4:6">
      <c r="D33572" s="63"/>
      <c r="F33572" s="64"/>
    </row>
    <row r="33573" spans="4:6">
      <c r="D33573" s="63"/>
      <c r="F33573" s="64"/>
    </row>
    <row r="33574" spans="4:6">
      <c r="D33574" s="63"/>
      <c r="F33574" s="64"/>
    </row>
    <row r="33575" spans="4:6">
      <c r="D33575" s="63"/>
      <c r="F33575" s="64"/>
    </row>
    <row r="33576" spans="4:6">
      <c r="D33576" s="63"/>
      <c r="F33576" s="64"/>
    </row>
    <row r="33577" spans="4:6">
      <c r="D33577" s="63"/>
      <c r="F33577" s="64"/>
    </row>
    <row r="33578" spans="4:6">
      <c r="D33578" s="63"/>
      <c r="F33578" s="64"/>
    </row>
    <row r="33579" spans="4:6">
      <c r="D33579" s="63"/>
      <c r="F33579" s="64"/>
    </row>
    <row r="33580" spans="4:6">
      <c r="D33580" s="63"/>
      <c r="F33580" s="64"/>
    </row>
    <row r="33581" spans="4:6">
      <c r="D33581" s="63"/>
      <c r="F33581" s="64"/>
    </row>
    <row r="33582" spans="4:6">
      <c r="D33582" s="63"/>
      <c r="F33582" s="64"/>
    </row>
    <row r="33583" spans="4:6">
      <c r="D33583" s="63"/>
      <c r="F33583" s="64"/>
    </row>
    <row r="33584" spans="4:6">
      <c r="D33584" s="63"/>
      <c r="F33584" s="64"/>
    </row>
    <row r="33585" spans="4:6">
      <c r="D33585" s="63"/>
      <c r="F33585" s="64"/>
    </row>
    <row r="33586" spans="4:6">
      <c r="D33586" s="63"/>
      <c r="F33586" s="64"/>
    </row>
    <row r="33587" spans="4:6">
      <c r="D33587" s="63"/>
      <c r="F33587" s="64"/>
    </row>
    <row r="33588" spans="4:6">
      <c r="D33588" s="63"/>
      <c r="F33588" s="64"/>
    </row>
    <row r="33589" spans="4:6">
      <c r="D33589" s="63"/>
      <c r="F33589" s="64"/>
    </row>
    <row r="33590" spans="4:6">
      <c r="D33590" s="63"/>
      <c r="F33590" s="64"/>
    </row>
    <row r="33591" spans="4:6">
      <c r="D33591" s="63"/>
      <c r="F33591" s="64"/>
    </row>
    <row r="33592" spans="4:6">
      <c r="D33592" s="63"/>
      <c r="F33592" s="64"/>
    </row>
    <row r="33593" spans="4:6">
      <c r="D33593" s="63"/>
      <c r="F33593" s="64"/>
    </row>
    <row r="33594" spans="4:6">
      <c r="D33594" s="63"/>
      <c r="F33594" s="64"/>
    </row>
    <row r="33595" spans="4:6">
      <c r="D33595" s="63"/>
      <c r="F33595" s="64"/>
    </row>
    <row r="33596" spans="4:6">
      <c r="D33596" s="63"/>
      <c r="F33596" s="64"/>
    </row>
    <row r="33597" spans="4:6">
      <c r="D33597" s="63"/>
      <c r="F33597" s="64"/>
    </row>
    <row r="33598" spans="4:6">
      <c r="D33598" s="63"/>
      <c r="F33598" s="64"/>
    </row>
    <row r="33599" spans="4:6">
      <c r="D33599" s="63"/>
      <c r="F33599" s="64"/>
    </row>
    <row r="33600" spans="4:6">
      <c r="D33600" s="63"/>
      <c r="F33600" s="64"/>
    </row>
    <row r="33601" spans="4:6">
      <c r="D33601" s="63"/>
      <c r="F33601" s="64"/>
    </row>
    <row r="33602" spans="4:6">
      <c r="D33602" s="63"/>
      <c r="F33602" s="64"/>
    </row>
    <row r="33603" spans="4:6">
      <c r="D33603" s="63"/>
      <c r="F33603" s="64"/>
    </row>
    <row r="33604" spans="4:6">
      <c r="D33604" s="63"/>
      <c r="F33604" s="64"/>
    </row>
    <row r="33605" spans="4:6">
      <c r="D33605" s="63"/>
      <c r="F33605" s="64"/>
    </row>
    <row r="33606" spans="4:6">
      <c r="D33606" s="63"/>
      <c r="F33606" s="64"/>
    </row>
    <row r="33607" spans="4:6">
      <c r="D33607" s="63"/>
      <c r="F33607" s="64"/>
    </row>
    <row r="33608" spans="4:6">
      <c r="D33608" s="63"/>
      <c r="F33608" s="64"/>
    </row>
    <row r="33609" spans="4:6">
      <c r="D33609" s="63"/>
      <c r="F33609" s="64"/>
    </row>
    <row r="33610" spans="4:6">
      <c r="D33610" s="63"/>
      <c r="F33610" s="64"/>
    </row>
    <row r="33611" spans="4:6">
      <c r="D33611" s="63"/>
      <c r="F33611" s="64"/>
    </row>
    <row r="33612" spans="4:6">
      <c r="D33612" s="63"/>
      <c r="F33612" s="64"/>
    </row>
    <row r="33613" spans="4:6">
      <c r="D33613" s="63"/>
      <c r="F33613" s="64"/>
    </row>
    <row r="33614" spans="4:6">
      <c r="D33614" s="63"/>
      <c r="F33614" s="64"/>
    </row>
    <row r="33615" spans="4:6">
      <c r="D33615" s="63"/>
      <c r="F33615" s="64"/>
    </row>
    <row r="33616" spans="4:6">
      <c r="D33616" s="63"/>
      <c r="F33616" s="64"/>
    </row>
    <row r="33617" spans="4:6">
      <c r="D33617" s="63"/>
      <c r="F33617" s="64"/>
    </row>
    <row r="33618" spans="4:6">
      <c r="D33618" s="63"/>
      <c r="F33618" s="64"/>
    </row>
    <row r="33619" spans="4:6">
      <c r="D33619" s="63"/>
      <c r="F33619" s="64"/>
    </row>
    <row r="33620" spans="4:6">
      <c r="D33620" s="63"/>
      <c r="F33620" s="64"/>
    </row>
    <row r="33621" spans="4:6">
      <c r="D33621" s="63"/>
      <c r="F33621" s="64"/>
    </row>
    <row r="33622" spans="4:6">
      <c r="D33622" s="63"/>
      <c r="F33622" s="64"/>
    </row>
    <row r="33623" spans="4:6">
      <c r="D33623" s="63"/>
      <c r="F33623" s="64"/>
    </row>
    <row r="33624" spans="4:6">
      <c r="D33624" s="63"/>
      <c r="F33624" s="64"/>
    </row>
    <row r="33625" spans="4:6">
      <c r="D33625" s="63"/>
      <c r="F33625" s="64"/>
    </row>
    <row r="33626" spans="4:6">
      <c r="D33626" s="63"/>
      <c r="F33626" s="64"/>
    </row>
    <row r="33627" spans="4:6">
      <c r="D33627" s="63"/>
      <c r="F33627" s="64"/>
    </row>
    <row r="33628" spans="4:6">
      <c r="D33628" s="63"/>
      <c r="F33628" s="64"/>
    </row>
    <row r="33629" spans="4:6">
      <c r="D33629" s="63"/>
      <c r="F33629" s="64"/>
    </row>
    <row r="33630" spans="4:6">
      <c r="D33630" s="63"/>
      <c r="F33630" s="64"/>
    </row>
    <row r="33631" spans="4:6">
      <c r="D33631" s="63"/>
      <c r="F33631" s="64"/>
    </row>
    <row r="33632" spans="4:6">
      <c r="D33632" s="63"/>
      <c r="F33632" s="64"/>
    </row>
    <row r="33633" spans="4:6">
      <c r="D33633" s="63"/>
      <c r="F33633" s="64"/>
    </row>
    <row r="33634" spans="4:6">
      <c r="D33634" s="63"/>
      <c r="F33634" s="64"/>
    </row>
    <row r="33635" spans="4:6">
      <c r="D33635" s="63"/>
      <c r="F33635" s="64"/>
    </row>
    <row r="33636" spans="4:6">
      <c r="D33636" s="63"/>
      <c r="F33636" s="64"/>
    </row>
    <row r="33637" spans="4:6">
      <c r="D33637" s="63"/>
      <c r="F33637" s="64"/>
    </row>
    <row r="33638" spans="4:6">
      <c r="D33638" s="63"/>
      <c r="F33638" s="64"/>
    </row>
    <row r="33639" spans="4:6">
      <c r="D33639" s="63"/>
      <c r="F33639" s="64"/>
    </row>
    <row r="33640" spans="4:6">
      <c r="D33640" s="63"/>
      <c r="F33640" s="64"/>
    </row>
    <row r="33641" spans="4:6">
      <c r="D33641" s="63"/>
      <c r="F33641" s="64"/>
    </row>
    <row r="33642" spans="4:6">
      <c r="D33642" s="63"/>
      <c r="F33642" s="64"/>
    </row>
    <row r="33643" spans="4:6">
      <c r="D33643" s="63"/>
      <c r="F33643" s="64"/>
    </row>
    <row r="33644" spans="4:6">
      <c r="D33644" s="63"/>
      <c r="F33644" s="64"/>
    </row>
    <row r="33645" spans="4:6">
      <c r="D33645" s="63"/>
      <c r="F33645" s="64"/>
    </row>
    <row r="33646" spans="4:6">
      <c r="D33646" s="63"/>
      <c r="F33646" s="64"/>
    </row>
    <row r="33647" spans="4:6">
      <c r="D33647" s="63"/>
      <c r="F33647" s="64"/>
    </row>
    <row r="33648" spans="4:6">
      <c r="D33648" s="63"/>
      <c r="F33648" s="64"/>
    </row>
    <row r="33649" spans="4:6">
      <c r="D33649" s="63"/>
      <c r="F33649" s="64"/>
    </row>
    <row r="33650" spans="4:6">
      <c r="D33650" s="63"/>
      <c r="F33650" s="64"/>
    </row>
    <row r="33651" spans="4:6">
      <c r="D33651" s="63"/>
      <c r="F33651" s="64"/>
    </row>
    <row r="33652" spans="4:6">
      <c r="D33652" s="63"/>
      <c r="F33652" s="64"/>
    </row>
    <row r="33653" spans="4:6">
      <c r="D33653" s="63"/>
      <c r="F33653" s="64"/>
    </row>
    <row r="33654" spans="4:6">
      <c r="D33654" s="63"/>
      <c r="F33654" s="64"/>
    </row>
    <row r="33655" spans="4:6">
      <c r="D33655" s="63"/>
      <c r="F33655" s="64"/>
    </row>
    <row r="33656" spans="4:6">
      <c r="D33656" s="63"/>
      <c r="F33656" s="64"/>
    </row>
    <row r="33657" spans="4:6">
      <c r="D33657" s="63"/>
      <c r="F33657" s="64"/>
    </row>
    <row r="33658" spans="4:6">
      <c r="D33658" s="63"/>
      <c r="F33658" s="64"/>
    </row>
    <row r="33659" spans="4:6">
      <c r="D33659" s="63"/>
      <c r="F33659" s="64"/>
    </row>
    <row r="33660" spans="4:6">
      <c r="D33660" s="63"/>
      <c r="F33660" s="64"/>
    </row>
    <row r="33661" spans="4:6">
      <c r="D33661" s="63"/>
      <c r="F33661" s="64"/>
    </row>
    <row r="33662" spans="4:6">
      <c r="D33662" s="63"/>
      <c r="F33662" s="64"/>
    </row>
    <row r="33663" spans="4:6">
      <c r="D33663" s="63"/>
      <c r="F33663" s="64"/>
    </row>
    <row r="33664" spans="4:6">
      <c r="D33664" s="63"/>
      <c r="F33664" s="64"/>
    </row>
    <row r="33665" spans="4:6">
      <c r="D33665" s="63"/>
      <c r="F33665" s="64"/>
    </row>
    <row r="33666" spans="4:6">
      <c r="D33666" s="63"/>
      <c r="F33666" s="64"/>
    </row>
    <row r="33667" spans="4:6">
      <c r="D33667" s="63"/>
      <c r="F33667" s="64"/>
    </row>
    <row r="33668" spans="4:6">
      <c r="D33668" s="63"/>
      <c r="F33668" s="64"/>
    </row>
    <row r="33669" spans="4:6">
      <c r="D33669" s="63"/>
      <c r="F33669" s="64"/>
    </row>
    <row r="33670" spans="4:6">
      <c r="D33670" s="63"/>
      <c r="F33670" s="64"/>
    </row>
    <row r="33671" spans="4:6">
      <c r="D33671" s="63"/>
      <c r="F33671" s="64"/>
    </row>
    <row r="33672" spans="4:6">
      <c r="D33672" s="63"/>
      <c r="F33672" s="64"/>
    </row>
    <row r="33673" spans="4:6">
      <c r="D33673" s="63"/>
      <c r="F33673" s="64"/>
    </row>
    <row r="33674" spans="4:6">
      <c r="D33674" s="63"/>
      <c r="F33674" s="64"/>
    </row>
    <row r="33675" spans="4:6">
      <c r="D33675" s="63"/>
      <c r="F33675" s="64"/>
    </row>
    <row r="33676" spans="4:6">
      <c r="D33676" s="63"/>
      <c r="F33676" s="64"/>
    </row>
    <row r="33677" spans="4:6">
      <c r="D33677" s="63"/>
      <c r="F33677" s="64"/>
    </row>
    <row r="33678" spans="4:6">
      <c r="D33678" s="63"/>
      <c r="F33678" s="64"/>
    </row>
    <row r="33679" spans="4:6">
      <c r="D33679" s="63"/>
      <c r="F33679" s="64"/>
    </row>
    <row r="33680" spans="4:6">
      <c r="D33680" s="63"/>
      <c r="F33680" s="64"/>
    </row>
    <row r="33681" spans="4:6">
      <c r="D33681" s="63"/>
      <c r="F33681" s="64"/>
    </row>
    <row r="33682" spans="4:6">
      <c r="D33682" s="63"/>
      <c r="F33682" s="64"/>
    </row>
    <row r="33683" spans="4:6">
      <c r="D33683" s="63"/>
      <c r="F33683" s="64"/>
    </row>
    <row r="33684" spans="4:6">
      <c r="D33684" s="63"/>
      <c r="F33684" s="64"/>
    </row>
    <row r="33685" spans="4:6">
      <c r="D33685" s="63"/>
      <c r="F33685" s="64"/>
    </row>
    <row r="33686" spans="4:6">
      <c r="D33686" s="63"/>
      <c r="F33686" s="64"/>
    </row>
    <row r="33687" spans="4:6">
      <c r="D33687" s="63"/>
      <c r="F33687" s="64"/>
    </row>
    <row r="33688" spans="4:6">
      <c r="D33688" s="63"/>
      <c r="F33688" s="64"/>
    </row>
    <row r="33689" spans="4:6">
      <c r="D33689" s="63"/>
      <c r="F33689" s="64"/>
    </row>
    <row r="33690" spans="4:6">
      <c r="D33690" s="63"/>
      <c r="F33690" s="64"/>
    </row>
    <row r="33691" spans="4:6">
      <c r="D33691" s="63"/>
      <c r="F33691" s="64"/>
    </row>
    <row r="33692" spans="4:6">
      <c r="D33692" s="63"/>
      <c r="F33692" s="64"/>
    </row>
    <row r="33693" spans="4:6">
      <c r="D33693" s="63"/>
      <c r="F33693" s="64"/>
    </row>
    <row r="33694" spans="4:6">
      <c r="D33694" s="63"/>
      <c r="F33694" s="64"/>
    </row>
    <row r="33695" spans="4:6">
      <c r="D33695" s="63"/>
      <c r="F33695" s="64"/>
    </row>
    <row r="33696" spans="4:6">
      <c r="D33696" s="63"/>
      <c r="F33696" s="64"/>
    </row>
    <row r="33697" spans="4:6">
      <c r="D33697" s="63"/>
      <c r="F33697" s="64"/>
    </row>
    <row r="33698" spans="4:6">
      <c r="D33698" s="63"/>
      <c r="F33698" s="64"/>
    </row>
    <row r="33699" spans="4:6">
      <c r="D33699" s="63"/>
      <c r="F33699" s="64"/>
    </row>
    <row r="33700" spans="4:6">
      <c r="D33700" s="63"/>
      <c r="F33700" s="64"/>
    </row>
    <row r="33701" spans="4:6">
      <c r="D33701" s="63"/>
      <c r="F33701" s="64"/>
    </row>
    <row r="33702" spans="4:6">
      <c r="D33702" s="63"/>
      <c r="F33702" s="64"/>
    </row>
    <row r="33703" spans="4:6">
      <c r="D33703" s="63"/>
      <c r="F33703" s="64"/>
    </row>
    <row r="33704" spans="4:6">
      <c r="D33704" s="63"/>
      <c r="F33704" s="64"/>
    </row>
    <row r="33705" spans="4:6">
      <c r="D33705" s="63"/>
      <c r="F33705" s="64"/>
    </row>
    <row r="33706" spans="4:6">
      <c r="D33706" s="63"/>
      <c r="F33706" s="64"/>
    </row>
    <row r="33707" spans="4:6">
      <c r="D33707" s="63"/>
      <c r="F33707" s="64"/>
    </row>
    <row r="33708" spans="4:6">
      <c r="D33708" s="63"/>
      <c r="F33708" s="64"/>
    </row>
    <row r="33709" spans="4:6">
      <c r="D33709" s="63"/>
      <c r="F33709" s="64"/>
    </row>
    <row r="33710" spans="4:6">
      <c r="D33710" s="63"/>
      <c r="F33710" s="64"/>
    </row>
    <row r="33711" spans="4:6">
      <c r="D33711" s="63"/>
      <c r="F33711" s="64"/>
    </row>
    <row r="33712" spans="4:6">
      <c r="D33712" s="63"/>
      <c r="F33712" s="64"/>
    </row>
    <row r="33713" spans="4:6">
      <c r="D33713" s="63"/>
      <c r="F33713" s="64"/>
    </row>
    <row r="33714" spans="4:6">
      <c r="D33714" s="63"/>
      <c r="F33714" s="64"/>
    </row>
    <row r="33715" spans="4:6">
      <c r="D33715" s="63"/>
      <c r="F33715" s="64"/>
    </row>
    <row r="33716" spans="4:6">
      <c r="D33716" s="63"/>
      <c r="F33716" s="64"/>
    </row>
    <row r="33717" spans="4:6">
      <c r="D33717" s="63"/>
      <c r="F33717" s="64"/>
    </row>
    <row r="33718" spans="4:6">
      <c r="D33718" s="63"/>
      <c r="F33718" s="64"/>
    </row>
    <row r="33719" spans="4:6">
      <c r="D33719" s="63"/>
      <c r="F33719" s="64"/>
    </row>
    <row r="33720" spans="4:6">
      <c r="D33720" s="63"/>
      <c r="F33720" s="64"/>
    </row>
    <row r="33721" spans="4:6">
      <c r="D33721" s="63"/>
      <c r="F33721" s="64"/>
    </row>
    <row r="33722" spans="4:6">
      <c r="D33722" s="63"/>
      <c r="F33722" s="64"/>
    </row>
    <row r="33723" spans="4:6">
      <c r="D33723" s="63"/>
      <c r="F33723" s="64"/>
    </row>
    <row r="33724" spans="4:6">
      <c r="D33724" s="63"/>
      <c r="F33724" s="64"/>
    </row>
    <row r="33725" spans="4:6">
      <c r="D33725" s="63"/>
      <c r="F33725" s="64"/>
    </row>
    <row r="33726" spans="4:6">
      <c r="D33726" s="63"/>
      <c r="F33726" s="64"/>
    </row>
    <row r="33727" spans="4:6">
      <c r="D33727" s="63"/>
      <c r="F33727" s="64"/>
    </row>
    <row r="33728" spans="4:6">
      <c r="D33728" s="63"/>
      <c r="F33728" s="64"/>
    </row>
    <row r="33729" spans="4:6">
      <c r="D33729" s="63"/>
      <c r="F33729" s="64"/>
    </row>
    <row r="33730" spans="4:6">
      <c r="D33730" s="63"/>
      <c r="F33730" s="64"/>
    </row>
    <row r="33731" spans="4:6">
      <c r="D33731" s="63"/>
      <c r="F33731" s="64"/>
    </row>
    <row r="33732" spans="4:6">
      <c r="D33732" s="63"/>
      <c r="F33732" s="64"/>
    </row>
    <row r="33733" spans="4:6">
      <c r="D33733" s="63"/>
      <c r="F33733" s="64"/>
    </row>
    <row r="33734" spans="4:6">
      <c r="D33734" s="63"/>
      <c r="F33734" s="64"/>
    </row>
    <row r="33735" spans="4:6">
      <c r="D33735" s="63"/>
      <c r="F33735" s="64"/>
    </row>
    <row r="33736" spans="4:6">
      <c r="D33736" s="63"/>
      <c r="F33736" s="64"/>
    </row>
    <row r="33737" spans="4:6">
      <c r="D33737" s="63"/>
      <c r="F33737" s="64"/>
    </row>
    <row r="33738" spans="4:6">
      <c r="D33738" s="63"/>
      <c r="F33738" s="64"/>
    </row>
    <row r="33739" spans="4:6">
      <c r="D33739" s="63"/>
      <c r="F33739" s="64"/>
    </row>
    <row r="33740" spans="4:6">
      <c r="D33740" s="63"/>
      <c r="F33740" s="64"/>
    </row>
    <row r="33741" spans="4:6">
      <c r="D33741" s="63"/>
      <c r="F33741" s="64"/>
    </row>
    <row r="33742" spans="4:6">
      <c r="D33742" s="63"/>
      <c r="F33742" s="64"/>
    </row>
    <row r="33743" spans="4:6">
      <c r="D33743" s="63"/>
      <c r="F33743" s="64"/>
    </row>
    <row r="33744" spans="4:6">
      <c r="D33744" s="63"/>
      <c r="F33744" s="64"/>
    </row>
    <row r="33745" spans="4:6">
      <c r="D33745" s="63"/>
      <c r="F33745" s="64"/>
    </row>
    <row r="33746" spans="4:6">
      <c r="D33746" s="63"/>
      <c r="F33746" s="64"/>
    </row>
    <row r="33747" spans="4:6">
      <c r="D33747" s="63"/>
      <c r="F33747" s="64"/>
    </row>
    <row r="33748" spans="4:6">
      <c r="D33748" s="63"/>
      <c r="F33748" s="64"/>
    </row>
    <row r="33749" spans="4:6">
      <c r="D33749" s="63"/>
      <c r="F33749" s="64"/>
    </row>
    <row r="33750" spans="4:6">
      <c r="D33750" s="63"/>
      <c r="F33750" s="64"/>
    </row>
    <row r="33751" spans="4:6">
      <c r="D33751" s="63"/>
      <c r="F33751" s="64"/>
    </row>
    <row r="33752" spans="4:6">
      <c r="D33752" s="63"/>
      <c r="F33752" s="64"/>
    </row>
    <row r="33753" spans="4:6">
      <c r="D33753" s="63"/>
      <c r="F33753" s="64"/>
    </row>
    <row r="33754" spans="4:6">
      <c r="D33754" s="63"/>
      <c r="F33754" s="64"/>
    </row>
    <row r="33755" spans="4:6">
      <c r="D33755" s="63"/>
      <c r="F33755" s="64"/>
    </row>
    <row r="33756" spans="4:6">
      <c r="D33756" s="63"/>
      <c r="F33756" s="64"/>
    </row>
    <row r="33757" spans="4:6">
      <c r="D33757" s="63"/>
      <c r="F33757" s="64"/>
    </row>
    <row r="33758" spans="4:6">
      <c r="D33758" s="63"/>
      <c r="F33758" s="64"/>
    </row>
    <row r="33759" spans="4:6">
      <c r="D33759" s="63"/>
      <c r="F33759" s="64"/>
    </row>
    <row r="33760" spans="4:6">
      <c r="D33760" s="63"/>
      <c r="F33760" s="64"/>
    </row>
    <row r="33761" spans="4:6">
      <c r="D33761" s="63"/>
      <c r="F33761" s="64"/>
    </row>
    <row r="33762" spans="4:6">
      <c r="D33762" s="63"/>
      <c r="F33762" s="64"/>
    </row>
    <row r="33763" spans="4:6">
      <c r="D33763" s="63"/>
      <c r="F33763" s="64"/>
    </row>
    <row r="33764" spans="4:6">
      <c r="D33764" s="63"/>
      <c r="F33764" s="64"/>
    </row>
    <row r="33765" spans="4:6">
      <c r="D33765" s="63"/>
      <c r="F33765" s="64"/>
    </row>
    <row r="33766" spans="4:6">
      <c r="D33766" s="63"/>
      <c r="F33766" s="64"/>
    </row>
    <row r="33767" spans="4:6">
      <c r="D33767" s="63"/>
      <c r="F33767" s="64"/>
    </row>
    <row r="33768" spans="4:6">
      <c r="D33768" s="63"/>
      <c r="F33768" s="64"/>
    </row>
    <row r="33769" spans="4:6">
      <c r="D33769" s="63"/>
      <c r="F33769" s="64"/>
    </row>
    <row r="33770" spans="4:6">
      <c r="D33770" s="63"/>
      <c r="F33770" s="64"/>
    </row>
    <row r="33771" spans="4:6">
      <c r="D33771" s="63"/>
      <c r="F33771" s="64"/>
    </row>
    <row r="33772" spans="4:6">
      <c r="D33772" s="63"/>
      <c r="F33772" s="64"/>
    </row>
    <row r="33773" spans="4:6">
      <c r="D33773" s="63"/>
      <c r="F33773" s="64"/>
    </row>
    <row r="33774" spans="4:6">
      <c r="D33774" s="63"/>
      <c r="F33774" s="64"/>
    </row>
    <row r="33775" spans="4:6">
      <c r="D33775" s="63"/>
      <c r="F33775" s="64"/>
    </row>
    <row r="33776" spans="4:6">
      <c r="D33776" s="63"/>
      <c r="F33776" s="64"/>
    </row>
    <row r="33777" spans="4:6">
      <c r="D33777" s="63"/>
      <c r="F33777" s="64"/>
    </row>
    <row r="33778" spans="4:6">
      <c r="D33778" s="63"/>
      <c r="F33778" s="64"/>
    </row>
    <row r="33779" spans="4:6">
      <c r="D33779" s="63"/>
      <c r="F33779" s="64"/>
    </row>
    <row r="33780" spans="4:6">
      <c r="D33780" s="63"/>
      <c r="F33780" s="64"/>
    </row>
    <row r="33781" spans="4:6">
      <c r="D33781" s="63"/>
      <c r="F33781" s="64"/>
    </row>
    <row r="33782" spans="4:6">
      <c r="D33782" s="63"/>
      <c r="F33782" s="64"/>
    </row>
    <row r="33783" spans="4:6">
      <c r="D33783" s="63"/>
      <c r="F33783" s="64"/>
    </row>
    <row r="33784" spans="4:6">
      <c r="D33784" s="63"/>
      <c r="F33784" s="64"/>
    </row>
    <row r="33785" spans="4:6">
      <c r="D33785" s="63"/>
      <c r="F33785" s="64"/>
    </row>
    <row r="33786" spans="4:6">
      <c r="D33786" s="63"/>
      <c r="F33786" s="64"/>
    </row>
    <row r="33787" spans="4:6">
      <c r="D33787" s="63"/>
      <c r="F33787" s="64"/>
    </row>
    <row r="33788" spans="4:6">
      <c r="D33788" s="63"/>
      <c r="F33788" s="64"/>
    </row>
    <row r="33789" spans="4:6">
      <c r="D33789" s="63"/>
      <c r="F33789" s="64"/>
    </row>
    <row r="33790" spans="4:6">
      <c r="D33790" s="63"/>
      <c r="F33790" s="64"/>
    </row>
    <row r="33791" spans="4:6">
      <c r="D33791" s="63"/>
      <c r="F33791" s="64"/>
    </row>
    <row r="33792" spans="4:6">
      <c r="D33792" s="63"/>
      <c r="F33792" s="64"/>
    </row>
    <row r="33793" spans="4:6">
      <c r="D33793" s="63"/>
      <c r="F33793" s="64"/>
    </row>
    <row r="33794" spans="4:6">
      <c r="D33794" s="63"/>
      <c r="F33794" s="64"/>
    </row>
    <row r="33795" spans="4:6">
      <c r="D33795" s="63"/>
      <c r="F33795" s="64"/>
    </row>
    <row r="33796" spans="4:6">
      <c r="D33796" s="63"/>
      <c r="F33796" s="64"/>
    </row>
    <row r="33797" spans="4:6">
      <c r="D33797" s="63"/>
      <c r="F33797" s="64"/>
    </row>
    <row r="33798" spans="4:6">
      <c r="D33798" s="63"/>
      <c r="F33798" s="64"/>
    </row>
    <row r="33799" spans="4:6">
      <c r="D33799" s="63"/>
      <c r="F33799" s="64"/>
    </row>
    <row r="33800" spans="4:6">
      <c r="D33800" s="63"/>
      <c r="F33800" s="64"/>
    </row>
    <row r="33801" spans="4:6">
      <c r="D33801" s="63"/>
      <c r="F33801" s="64"/>
    </row>
    <row r="33802" spans="4:6">
      <c r="D33802" s="63"/>
      <c r="F33802" s="64"/>
    </row>
    <row r="33803" spans="4:6">
      <c r="D33803" s="63"/>
      <c r="F33803" s="64"/>
    </row>
    <row r="33804" spans="4:6">
      <c r="D33804" s="63"/>
      <c r="F33804" s="64"/>
    </row>
    <row r="33805" spans="4:6">
      <c r="D33805" s="63"/>
      <c r="F33805" s="64"/>
    </row>
    <row r="33806" spans="4:6">
      <c r="D33806" s="63"/>
      <c r="F33806" s="64"/>
    </row>
    <row r="33807" spans="4:6">
      <c r="D33807" s="63"/>
      <c r="F33807" s="64"/>
    </row>
    <row r="33808" spans="4:6">
      <c r="D33808" s="63"/>
      <c r="F33808" s="64"/>
    </row>
    <row r="33809" spans="4:6">
      <c r="D33809" s="63"/>
      <c r="F33809" s="64"/>
    </row>
    <row r="33810" spans="4:6">
      <c r="D33810" s="63"/>
      <c r="F33810" s="64"/>
    </row>
    <row r="33811" spans="4:6">
      <c r="D33811" s="63"/>
      <c r="F33811" s="64"/>
    </row>
    <row r="33812" spans="4:6">
      <c r="D33812" s="63"/>
      <c r="F33812" s="64"/>
    </row>
    <row r="33813" spans="4:6">
      <c r="D33813" s="63"/>
      <c r="F33813" s="64"/>
    </row>
    <row r="33814" spans="4:6">
      <c r="D33814" s="63"/>
      <c r="F33814" s="64"/>
    </row>
    <row r="33815" spans="4:6">
      <c r="D33815" s="63"/>
      <c r="F33815" s="64"/>
    </row>
    <row r="33816" spans="4:6">
      <c r="D33816" s="63"/>
      <c r="F33816" s="64"/>
    </row>
    <row r="33817" spans="4:6">
      <c r="D33817" s="63"/>
      <c r="F33817" s="64"/>
    </row>
    <row r="33818" spans="4:6">
      <c r="D33818" s="63"/>
      <c r="F33818" s="64"/>
    </row>
    <row r="33819" spans="4:6">
      <c r="D33819" s="63"/>
      <c r="F33819" s="64"/>
    </row>
    <row r="33820" spans="4:6">
      <c r="D33820" s="63"/>
      <c r="F33820" s="64"/>
    </row>
    <row r="33821" spans="4:6">
      <c r="D33821" s="63"/>
      <c r="F33821" s="64"/>
    </row>
    <row r="33822" spans="4:6">
      <c r="D33822" s="63"/>
      <c r="F33822" s="64"/>
    </row>
    <row r="33823" spans="4:6">
      <c r="D33823" s="63"/>
      <c r="F33823" s="64"/>
    </row>
    <row r="33824" spans="4:6">
      <c r="D33824" s="63"/>
      <c r="F33824" s="64"/>
    </row>
    <row r="33825" spans="4:6">
      <c r="D33825" s="63"/>
      <c r="F33825" s="64"/>
    </row>
    <row r="33826" spans="4:6">
      <c r="D33826" s="63"/>
      <c r="F33826" s="64"/>
    </row>
    <row r="33827" spans="4:6">
      <c r="D33827" s="63"/>
      <c r="F33827" s="64"/>
    </row>
    <row r="33828" spans="4:6">
      <c r="D33828" s="63"/>
      <c r="F33828" s="64"/>
    </row>
    <row r="33829" spans="4:6">
      <c r="D33829" s="63"/>
      <c r="F33829" s="64"/>
    </row>
    <row r="33830" spans="4:6">
      <c r="D33830" s="63"/>
      <c r="F33830" s="64"/>
    </row>
    <row r="33831" spans="4:6">
      <c r="D33831" s="63"/>
      <c r="F33831" s="64"/>
    </row>
    <row r="33832" spans="4:6">
      <c r="D33832" s="63"/>
      <c r="F33832" s="64"/>
    </row>
    <row r="33833" spans="4:6">
      <c r="D33833" s="63"/>
      <c r="F33833" s="64"/>
    </row>
    <row r="33834" spans="4:6">
      <c r="D33834" s="63"/>
      <c r="F33834" s="64"/>
    </row>
    <row r="33835" spans="4:6">
      <c r="D33835" s="63"/>
      <c r="F33835" s="64"/>
    </row>
    <row r="33836" spans="4:6">
      <c r="D33836" s="63"/>
      <c r="F33836" s="64"/>
    </row>
    <row r="33837" spans="4:6">
      <c r="D33837" s="63"/>
      <c r="F33837" s="64"/>
    </row>
    <row r="33838" spans="4:6">
      <c r="D33838" s="63"/>
      <c r="F33838" s="64"/>
    </row>
    <row r="33839" spans="4:6">
      <c r="D33839" s="63"/>
      <c r="F33839" s="64"/>
    </row>
    <row r="33840" spans="4:6">
      <c r="D33840" s="63"/>
      <c r="F33840" s="64"/>
    </row>
    <row r="33841" spans="4:6">
      <c r="D33841" s="63"/>
      <c r="F33841" s="64"/>
    </row>
    <row r="33842" spans="4:6">
      <c r="D33842" s="63"/>
      <c r="F33842" s="64"/>
    </row>
    <row r="33843" spans="4:6">
      <c r="D33843" s="63"/>
      <c r="F33843" s="64"/>
    </row>
    <row r="33844" spans="4:6">
      <c r="D33844" s="63"/>
      <c r="F33844" s="64"/>
    </row>
    <row r="33845" spans="4:6">
      <c r="D33845" s="63"/>
      <c r="F33845" s="64"/>
    </row>
    <row r="33846" spans="4:6">
      <c r="D33846" s="63"/>
      <c r="F33846" s="64"/>
    </row>
    <row r="33847" spans="4:6">
      <c r="D33847" s="63"/>
      <c r="F33847" s="64"/>
    </row>
    <row r="33848" spans="4:6">
      <c r="D33848" s="63"/>
      <c r="F33848" s="64"/>
    </row>
    <row r="33849" spans="4:6">
      <c r="D33849" s="63"/>
      <c r="F33849" s="64"/>
    </row>
    <row r="33850" spans="4:6">
      <c r="D33850" s="63"/>
      <c r="F33850" s="64"/>
    </row>
    <row r="33851" spans="4:6">
      <c r="D33851" s="63"/>
      <c r="F33851" s="64"/>
    </row>
    <row r="33852" spans="4:6">
      <c r="D33852" s="63"/>
      <c r="F33852" s="64"/>
    </row>
    <row r="33853" spans="4:6">
      <c r="D33853" s="63"/>
      <c r="F33853" s="64"/>
    </row>
    <row r="33854" spans="4:6">
      <c r="D33854" s="63"/>
      <c r="F33854" s="64"/>
    </row>
    <row r="33855" spans="4:6">
      <c r="D33855" s="63"/>
      <c r="F33855" s="64"/>
    </row>
    <row r="33856" spans="4:6">
      <c r="D33856" s="63"/>
      <c r="F33856" s="64"/>
    </row>
    <row r="33857" spans="4:6">
      <c r="D33857" s="63"/>
      <c r="F33857" s="64"/>
    </row>
    <row r="33858" spans="4:6">
      <c r="D33858" s="63"/>
      <c r="F33858" s="64"/>
    </row>
    <row r="33859" spans="4:6">
      <c r="D33859" s="63"/>
      <c r="F33859" s="64"/>
    </row>
    <row r="33860" spans="4:6">
      <c r="D33860" s="63"/>
      <c r="F33860" s="64"/>
    </row>
    <row r="33861" spans="4:6">
      <c r="D33861" s="63"/>
      <c r="F33861" s="64"/>
    </row>
    <row r="33862" spans="4:6">
      <c r="D33862" s="63"/>
      <c r="F33862" s="64"/>
    </row>
    <row r="33863" spans="4:6">
      <c r="D33863" s="63"/>
      <c r="F33863" s="64"/>
    </row>
    <row r="33864" spans="4:6">
      <c r="D33864" s="63"/>
      <c r="F33864" s="64"/>
    </row>
    <row r="33865" spans="4:6">
      <c r="D33865" s="63"/>
      <c r="F33865" s="64"/>
    </row>
    <row r="33866" spans="4:6">
      <c r="D33866" s="63"/>
      <c r="F33866" s="64"/>
    </row>
    <row r="33867" spans="4:6">
      <c r="D33867" s="63"/>
      <c r="F33867" s="64"/>
    </row>
    <row r="33868" spans="4:6">
      <c r="D33868" s="63"/>
      <c r="F33868" s="64"/>
    </row>
    <row r="33869" spans="4:6">
      <c r="D33869" s="63"/>
      <c r="F33869" s="64"/>
    </row>
    <row r="33870" spans="4:6">
      <c r="D33870" s="63"/>
      <c r="F33870" s="64"/>
    </row>
    <row r="33871" spans="4:6">
      <c r="D33871" s="63"/>
      <c r="F33871" s="64"/>
    </row>
    <row r="33872" spans="4:6">
      <c r="D33872" s="63"/>
      <c r="F33872" s="64"/>
    </row>
    <row r="33873" spans="4:6">
      <c r="D33873" s="63"/>
      <c r="F33873" s="64"/>
    </row>
    <row r="33874" spans="4:6">
      <c r="D33874" s="63"/>
      <c r="F33874" s="64"/>
    </row>
    <row r="33875" spans="4:6">
      <c r="D33875" s="63"/>
      <c r="F33875" s="64"/>
    </row>
    <row r="33876" spans="4:6">
      <c r="D33876" s="63"/>
      <c r="F33876" s="64"/>
    </row>
    <row r="33877" spans="4:6">
      <c r="D33877" s="63"/>
      <c r="F33877" s="64"/>
    </row>
    <row r="33878" spans="4:6">
      <c r="D33878" s="63"/>
      <c r="F33878" s="64"/>
    </row>
    <row r="33879" spans="4:6">
      <c r="D33879" s="63"/>
      <c r="F33879" s="64"/>
    </row>
    <row r="33880" spans="4:6">
      <c r="D33880" s="63"/>
      <c r="F33880" s="64"/>
    </row>
    <row r="33881" spans="4:6">
      <c r="D33881" s="63"/>
      <c r="F33881" s="64"/>
    </row>
    <row r="33882" spans="4:6">
      <c r="D33882" s="63"/>
      <c r="F33882" s="64"/>
    </row>
    <row r="33883" spans="4:6">
      <c r="D33883" s="63"/>
      <c r="F33883" s="64"/>
    </row>
    <row r="33884" spans="4:6">
      <c r="D33884" s="63"/>
      <c r="F33884" s="64"/>
    </row>
    <row r="33885" spans="4:6">
      <c r="D33885" s="63"/>
      <c r="F33885" s="64"/>
    </row>
    <row r="33886" spans="4:6">
      <c r="D33886" s="63"/>
      <c r="F33886" s="64"/>
    </row>
    <row r="33887" spans="4:6">
      <c r="D33887" s="63"/>
      <c r="F33887" s="64"/>
    </row>
    <row r="33888" spans="4:6">
      <c r="D33888" s="63"/>
      <c r="F33888" s="64"/>
    </row>
    <row r="33889" spans="4:6">
      <c r="D33889" s="63"/>
      <c r="F33889" s="64"/>
    </row>
    <row r="33890" spans="4:6">
      <c r="D33890" s="63"/>
      <c r="F33890" s="64"/>
    </row>
    <row r="33891" spans="4:6">
      <c r="D33891" s="63"/>
      <c r="F33891" s="64"/>
    </row>
    <row r="33892" spans="4:6">
      <c r="D33892" s="63"/>
      <c r="F33892" s="64"/>
    </row>
    <row r="33893" spans="4:6">
      <c r="D33893" s="63"/>
      <c r="F33893" s="64"/>
    </row>
    <row r="33894" spans="4:6">
      <c r="D33894" s="63"/>
      <c r="F33894" s="64"/>
    </row>
    <row r="33895" spans="4:6">
      <c r="D33895" s="63"/>
      <c r="F33895" s="64"/>
    </row>
    <row r="33896" spans="4:6">
      <c r="D33896" s="63"/>
      <c r="F33896" s="64"/>
    </row>
    <row r="33897" spans="4:6">
      <c r="D33897" s="63"/>
      <c r="F33897" s="64"/>
    </row>
    <row r="33898" spans="4:6">
      <c r="D33898" s="63"/>
      <c r="F33898" s="64"/>
    </row>
    <row r="33899" spans="4:6">
      <c r="D33899" s="63"/>
      <c r="F33899" s="64"/>
    </row>
    <row r="33900" spans="4:6">
      <c r="D33900" s="63"/>
      <c r="F33900" s="64"/>
    </row>
    <row r="33901" spans="4:6">
      <c r="D33901" s="63"/>
      <c r="F33901" s="64"/>
    </row>
    <row r="33902" spans="4:6">
      <c r="D33902" s="63"/>
      <c r="F33902" s="64"/>
    </row>
    <row r="33903" spans="4:6">
      <c r="D33903" s="63"/>
      <c r="F33903" s="64"/>
    </row>
    <row r="33904" spans="4:6">
      <c r="D33904" s="63"/>
      <c r="F33904" s="64"/>
    </row>
    <row r="33905" spans="4:6">
      <c r="D33905" s="63"/>
      <c r="F33905" s="64"/>
    </row>
    <row r="33906" spans="4:6">
      <c r="D33906" s="63"/>
      <c r="F33906" s="64"/>
    </row>
    <row r="33907" spans="4:6">
      <c r="D33907" s="63"/>
      <c r="F33907" s="64"/>
    </row>
    <row r="33908" spans="4:6">
      <c r="D33908" s="63"/>
      <c r="F33908" s="64"/>
    </row>
    <row r="33909" spans="4:6">
      <c r="D33909" s="63"/>
      <c r="F33909" s="64"/>
    </row>
    <row r="33910" spans="4:6">
      <c r="D33910" s="63"/>
      <c r="F33910" s="64"/>
    </row>
    <row r="33911" spans="4:6">
      <c r="D33911" s="63"/>
      <c r="F33911" s="64"/>
    </row>
    <row r="33912" spans="4:6">
      <c r="D33912" s="63"/>
      <c r="F33912" s="64"/>
    </row>
    <row r="33913" spans="4:6">
      <c r="D33913" s="63"/>
      <c r="F33913" s="64"/>
    </row>
    <row r="33914" spans="4:6">
      <c r="D33914" s="63"/>
      <c r="F33914" s="64"/>
    </row>
    <row r="33915" spans="4:6">
      <c r="D33915" s="63"/>
      <c r="F33915" s="64"/>
    </row>
    <row r="33916" spans="4:6">
      <c r="D33916" s="63"/>
      <c r="F33916" s="64"/>
    </row>
    <row r="33917" spans="4:6">
      <c r="D33917" s="63"/>
      <c r="F33917" s="64"/>
    </row>
    <row r="33918" spans="4:6">
      <c r="D33918" s="63"/>
      <c r="F33918" s="64"/>
    </row>
    <row r="33919" spans="4:6">
      <c r="D33919" s="63"/>
      <c r="F33919" s="64"/>
    </row>
    <row r="33920" spans="4:6">
      <c r="D33920" s="63"/>
      <c r="F33920" s="64"/>
    </row>
    <row r="33921" spans="4:6">
      <c r="D33921" s="63"/>
      <c r="F33921" s="64"/>
    </row>
    <row r="33922" spans="4:6">
      <c r="D33922" s="63"/>
      <c r="F33922" s="64"/>
    </row>
    <row r="33923" spans="4:6">
      <c r="D33923" s="63"/>
      <c r="F33923" s="64"/>
    </row>
    <row r="33924" spans="4:6">
      <c r="D33924" s="63"/>
      <c r="F33924" s="64"/>
    </row>
    <row r="33925" spans="4:6">
      <c r="D33925" s="63"/>
      <c r="F33925" s="64"/>
    </row>
    <row r="33926" spans="4:6">
      <c r="D33926" s="63"/>
      <c r="F33926" s="64"/>
    </row>
    <row r="33927" spans="4:6">
      <c r="D33927" s="63"/>
      <c r="F33927" s="64"/>
    </row>
    <row r="33928" spans="4:6">
      <c r="D33928" s="63"/>
      <c r="F33928" s="64"/>
    </row>
    <row r="33929" spans="4:6">
      <c r="D33929" s="63"/>
      <c r="F33929" s="64"/>
    </row>
    <row r="33930" spans="4:6">
      <c r="D33930" s="63"/>
      <c r="F33930" s="64"/>
    </row>
    <row r="33931" spans="4:6">
      <c r="D33931" s="63"/>
      <c r="F33931" s="64"/>
    </row>
    <row r="33932" spans="4:6">
      <c r="D33932" s="63"/>
      <c r="F33932" s="64"/>
    </row>
    <row r="33933" spans="4:6">
      <c r="D33933" s="63"/>
      <c r="F33933" s="64"/>
    </row>
    <row r="33934" spans="4:6">
      <c r="D33934" s="63"/>
      <c r="F33934" s="64"/>
    </row>
    <row r="33935" spans="4:6">
      <c r="D33935" s="63"/>
      <c r="F33935" s="64"/>
    </row>
    <row r="33936" spans="4:6">
      <c r="D33936" s="63"/>
      <c r="F33936" s="64"/>
    </row>
    <row r="33937" spans="4:6">
      <c r="D33937" s="63"/>
      <c r="F33937" s="64"/>
    </row>
    <row r="33938" spans="4:6">
      <c r="D33938" s="63"/>
      <c r="F33938" s="64"/>
    </row>
    <row r="33939" spans="4:6">
      <c r="D33939" s="63"/>
      <c r="F33939" s="64"/>
    </row>
    <row r="33940" spans="4:6">
      <c r="D33940" s="63"/>
      <c r="F33940" s="64"/>
    </row>
    <row r="33941" spans="4:6">
      <c r="D33941" s="63"/>
      <c r="F33941" s="64"/>
    </row>
    <row r="33942" spans="4:6">
      <c r="D33942" s="63"/>
      <c r="F33942" s="64"/>
    </row>
    <row r="33943" spans="4:6">
      <c r="D33943" s="63"/>
      <c r="F33943" s="64"/>
    </row>
    <row r="33944" spans="4:6">
      <c r="D33944" s="63"/>
      <c r="F33944" s="64"/>
    </row>
    <row r="33945" spans="4:6">
      <c r="D33945" s="63"/>
      <c r="F33945" s="64"/>
    </row>
    <row r="33946" spans="4:6">
      <c r="D33946" s="63"/>
      <c r="F33946" s="64"/>
    </row>
    <row r="33947" spans="4:6">
      <c r="D33947" s="63"/>
      <c r="F33947" s="64"/>
    </row>
    <row r="33948" spans="4:6">
      <c r="D33948" s="63"/>
      <c r="F33948" s="64"/>
    </row>
    <row r="33949" spans="4:6">
      <c r="D33949" s="63"/>
      <c r="F33949" s="64"/>
    </row>
    <row r="33950" spans="4:6">
      <c r="D33950" s="63"/>
      <c r="F33950" s="64"/>
    </row>
    <row r="33951" spans="4:6">
      <c r="D33951" s="63"/>
      <c r="F33951" s="64"/>
    </row>
    <row r="33952" spans="4:6">
      <c r="D33952" s="63"/>
      <c r="F33952" s="64"/>
    </row>
    <row r="33953" spans="4:6">
      <c r="D33953" s="63"/>
      <c r="F33953" s="64"/>
    </row>
    <row r="33954" spans="4:6">
      <c r="D33954" s="63"/>
      <c r="F33954" s="64"/>
    </row>
    <row r="33955" spans="4:6">
      <c r="D33955" s="63"/>
      <c r="F33955" s="64"/>
    </row>
    <row r="33956" spans="4:6">
      <c r="D33956" s="63"/>
      <c r="F33956" s="64"/>
    </row>
    <row r="33957" spans="4:6">
      <c r="D33957" s="63"/>
      <c r="F33957" s="64"/>
    </row>
    <row r="33958" spans="4:6">
      <c r="D33958" s="63"/>
      <c r="F33958" s="64"/>
    </row>
    <row r="33959" spans="4:6">
      <c r="D33959" s="63"/>
      <c r="F33959" s="64"/>
    </row>
    <row r="33960" spans="4:6">
      <c r="D33960" s="63"/>
      <c r="F33960" s="64"/>
    </row>
    <row r="33961" spans="4:6">
      <c r="D33961" s="63"/>
      <c r="F33961" s="64"/>
    </row>
    <row r="33962" spans="4:6">
      <c r="D33962" s="63"/>
      <c r="F33962" s="64"/>
    </row>
    <row r="33963" spans="4:6">
      <c r="D33963" s="63"/>
      <c r="F33963" s="64"/>
    </row>
    <row r="33964" spans="4:6">
      <c r="D33964" s="63"/>
      <c r="F33964" s="64"/>
    </row>
    <row r="33965" spans="4:6">
      <c r="D33965" s="63"/>
      <c r="F33965" s="64"/>
    </row>
    <row r="33966" spans="4:6">
      <c r="D33966" s="63"/>
      <c r="F33966" s="64"/>
    </row>
    <row r="33967" spans="4:6">
      <c r="D33967" s="63"/>
      <c r="F33967" s="64"/>
    </row>
    <row r="33968" spans="4:6">
      <c r="D33968" s="63"/>
      <c r="F33968" s="64"/>
    </row>
    <row r="33969" spans="4:6">
      <c r="D33969" s="63"/>
      <c r="F33969" s="64"/>
    </row>
    <row r="33970" spans="4:6">
      <c r="D33970" s="63"/>
      <c r="F33970" s="64"/>
    </row>
    <row r="33971" spans="4:6">
      <c r="D33971" s="63"/>
      <c r="F33971" s="64"/>
    </row>
    <row r="33972" spans="4:6">
      <c r="D33972" s="63"/>
      <c r="F33972" s="64"/>
    </row>
    <row r="33973" spans="4:6">
      <c r="D33973" s="63"/>
      <c r="F33973" s="64"/>
    </row>
    <row r="33974" spans="4:6">
      <c r="D33974" s="63"/>
      <c r="F33974" s="64"/>
    </row>
    <row r="33975" spans="4:6">
      <c r="D33975" s="63"/>
      <c r="F33975" s="64"/>
    </row>
    <row r="33976" spans="4:6">
      <c r="D33976" s="63"/>
      <c r="F33976" s="64"/>
    </row>
    <row r="33977" spans="4:6">
      <c r="D33977" s="63"/>
      <c r="F33977" s="64"/>
    </row>
    <row r="33978" spans="4:6">
      <c r="D33978" s="63"/>
      <c r="F33978" s="64"/>
    </row>
    <row r="33979" spans="4:6">
      <c r="D33979" s="63"/>
      <c r="F33979" s="64"/>
    </row>
    <row r="33980" spans="4:6">
      <c r="D33980" s="63"/>
      <c r="F33980" s="64"/>
    </row>
    <row r="33981" spans="4:6">
      <c r="D33981" s="63"/>
      <c r="F33981" s="64"/>
    </row>
    <row r="33982" spans="4:6">
      <c r="D33982" s="63"/>
      <c r="F33982" s="64"/>
    </row>
    <row r="33983" spans="4:6">
      <c r="D33983" s="63"/>
      <c r="F33983" s="64"/>
    </row>
    <row r="33984" spans="4:6">
      <c r="D33984" s="63"/>
      <c r="F33984" s="64"/>
    </row>
    <row r="33985" spans="4:6">
      <c r="D33985" s="63"/>
      <c r="F33985" s="64"/>
    </row>
    <row r="33986" spans="4:6">
      <c r="D33986" s="63"/>
      <c r="F33986" s="64"/>
    </row>
    <row r="33987" spans="4:6">
      <c r="D33987" s="63"/>
      <c r="F33987" s="64"/>
    </row>
    <row r="33988" spans="4:6">
      <c r="D33988" s="63"/>
      <c r="F33988" s="64"/>
    </row>
    <row r="33989" spans="4:6">
      <c r="D33989" s="63"/>
      <c r="F33989" s="64"/>
    </row>
    <row r="33990" spans="4:6">
      <c r="D33990" s="63"/>
      <c r="F33990" s="64"/>
    </row>
    <row r="33991" spans="4:6">
      <c r="D33991" s="63"/>
      <c r="F33991" s="64"/>
    </row>
    <row r="33992" spans="4:6">
      <c r="D33992" s="63"/>
      <c r="F33992" s="64"/>
    </row>
    <row r="33993" spans="4:6">
      <c r="D33993" s="63"/>
      <c r="F33993" s="64"/>
    </row>
    <row r="33994" spans="4:6">
      <c r="D33994" s="63"/>
      <c r="F33994" s="64"/>
    </row>
    <row r="33995" spans="4:6">
      <c r="D33995" s="63"/>
      <c r="F33995" s="64"/>
    </row>
    <row r="33996" spans="4:6">
      <c r="D33996" s="63"/>
      <c r="F33996" s="64"/>
    </row>
    <row r="33997" spans="4:6">
      <c r="D33997" s="63"/>
      <c r="F33997" s="64"/>
    </row>
    <row r="33998" spans="4:6">
      <c r="D33998" s="63"/>
      <c r="F33998" s="64"/>
    </row>
    <row r="33999" spans="4:6">
      <c r="D33999" s="63"/>
      <c r="F33999" s="64"/>
    </row>
    <row r="34000" spans="4:6">
      <c r="D34000" s="63"/>
      <c r="F34000" s="64"/>
    </row>
    <row r="34001" spans="4:6">
      <c r="D34001" s="63"/>
      <c r="F34001" s="64"/>
    </row>
    <row r="34002" spans="4:6">
      <c r="D34002" s="63"/>
      <c r="F34002" s="64"/>
    </row>
    <row r="34003" spans="4:6">
      <c r="D34003" s="63"/>
      <c r="F34003" s="64"/>
    </row>
    <row r="34004" spans="4:6">
      <c r="D34004" s="63"/>
      <c r="F34004" s="64"/>
    </row>
    <row r="34005" spans="4:6">
      <c r="D34005" s="63"/>
      <c r="F34005" s="64"/>
    </row>
    <row r="34006" spans="4:6">
      <c r="D34006" s="63"/>
      <c r="F34006" s="64"/>
    </row>
    <row r="34007" spans="4:6">
      <c r="D34007" s="63"/>
      <c r="F34007" s="64"/>
    </row>
    <row r="34008" spans="4:6">
      <c r="D34008" s="63"/>
      <c r="F34008" s="64"/>
    </row>
    <row r="34009" spans="4:6">
      <c r="D34009" s="63"/>
      <c r="F34009" s="64"/>
    </row>
    <row r="34010" spans="4:6">
      <c r="D34010" s="63"/>
      <c r="F34010" s="64"/>
    </row>
    <row r="34011" spans="4:6">
      <c r="D34011" s="63"/>
      <c r="F34011" s="64"/>
    </row>
    <row r="34012" spans="4:6">
      <c r="D34012" s="63"/>
      <c r="F34012" s="64"/>
    </row>
    <row r="34013" spans="4:6">
      <c r="D34013" s="63"/>
      <c r="F34013" s="64"/>
    </row>
    <row r="34014" spans="4:6">
      <c r="D34014" s="63"/>
      <c r="F34014" s="64"/>
    </row>
    <row r="34015" spans="4:6">
      <c r="D34015" s="63"/>
      <c r="F34015" s="64"/>
    </row>
    <row r="34016" spans="4:6">
      <c r="D34016" s="63"/>
      <c r="F34016" s="64"/>
    </row>
    <row r="34017" spans="4:6">
      <c r="D34017" s="63"/>
      <c r="F34017" s="64"/>
    </row>
    <row r="34018" spans="4:6">
      <c r="D34018" s="63"/>
      <c r="F34018" s="64"/>
    </row>
    <row r="34019" spans="4:6">
      <c r="D34019" s="63"/>
      <c r="F34019" s="64"/>
    </row>
    <row r="34020" spans="4:6">
      <c r="D34020" s="63"/>
      <c r="F34020" s="64"/>
    </row>
    <row r="34021" spans="4:6">
      <c r="D34021" s="63"/>
      <c r="F34021" s="64"/>
    </row>
    <row r="34022" spans="4:6">
      <c r="D34022" s="63"/>
      <c r="F34022" s="64"/>
    </row>
    <row r="34023" spans="4:6">
      <c r="D34023" s="63"/>
      <c r="F34023" s="64"/>
    </row>
    <row r="34024" spans="4:6">
      <c r="D34024" s="63"/>
      <c r="F34024" s="64"/>
    </row>
    <row r="34025" spans="4:6">
      <c r="D34025" s="63"/>
      <c r="F34025" s="64"/>
    </row>
    <row r="34026" spans="4:6">
      <c r="D34026" s="63"/>
      <c r="F34026" s="64"/>
    </row>
    <row r="34027" spans="4:6">
      <c r="D34027" s="63"/>
      <c r="F34027" s="64"/>
    </row>
    <row r="34028" spans="4:6">
      <c r="D34028" s="63"/>
      <c r="F34028" s="64"/>
    </row>
    <row r="34029" spans="4:6">
      <c r="D34029" s="63"/>
      <c r="F34029" s="64"/>
    </row>
    <row r="34030" spans="4:6">
      <c r="D34030" s="63"/>
      <c r="F34030" s="64"/>
    </row>
    <row r="34031" spans="4:6">
      <c r="D34031" s="63"/>
      <c r="F34031" s="64"/>
    </row>
    <row r="34032" spans="4:6">
      <c r="D34032" s="63"/>
      <c r="F34032" s="64"/>
    </row>
    <row r="34033" spans="4:6">
      <c r="D34033" s="63"/>
      <c r="F34033" s="64"/>
    </row>
    <row r="34034" spans="4:6">
      <c r="D34034" s="63"/>
      <c r="F34034" s="64"/>
    </row>
    <row r="34035" spans="4:6">
      <c r="D34035" s="63"/>
      <c r="F34035" s="64"/>
    </row>
    <row r="34036" spans="4:6">
      <c r="D34036" s="63"/>
      <c r="F34036" s="64"/>
    </row>
    <row r="34037" spans="4:6">
      <c r="D34037" s="63"/>
      <c r="F34037" s="64"/>
    </row>
    <row r="34038" spans="4:6">
      <c r="D34038" s="63"/>
      <c r="F34038" s="64"/>
    </row>
    <row r="34039" spans="4:6">
      <c r="D34039" s="63"/>
      <c r="F34039" s="64"/>
    </row>
    <row r="34040" spans="4:6">
      <c r="D34040" s="63"/>
      <c r="F34040" s="64"/>
    </row>
    <row r="34041" spans="4:6">
      <c r="D34041" s="63"/>
      <c r="F34041" s="64"/>
    </row>
    <row r="34042" spans="4:6">
      <c r="D34042" s="63"/>
      <c r="F34042" s="64"/>
    </row>
    <row r="34043" spans="4:6">
      <c r="D34043" s="63"/>
      <c r="F34043" s="64"/>
    </row>
    <row r="34044" spans="4:6">
      <c r="D34044" s="63"/>
      <c r="F34044" s="64"/>
    </row>
    <row r="34045" spans="4:6">
      <c r="D34045" s="63"/>
      <c r="F34045" s="64"/>
    </row>
    <row r="34046" spans="4:6">
      <c r="D34046" s="63"/>
      <c r="F34046" s="64"/>
    </row>
    <row r="34047" spans="4:6">
      <c r="D34047" s="63"/>
      <c r="F34047" s="64"/>
    </row>
    <row r="34048" spans="4:6">
      <c r="D34048" s="63"/>
      <c r="F34048" s="64"/>
    </row>
    <row r="34049" spans="4:6">
      <c r="D34049" s="63"/>
      <c r="F34049" s="64"/>
    </row>
    <row r="34050" spans="4:6">
      <c r="D34050" s="63"/>
      <c r="F34050" s="64"/>
    </row>
    <row r="34051" spans="4:6">
      <c r="D34051" s="63"/>
      <c r="F34051" s="64"/>
    </row>
    <row r="34052" spans="4:6">
      <c r="D34052" s="63"/>
      <c r="F34052" s="64"/>
    </row>
    <row r="34053" spans="4:6">
      <c r="D34053" s="63"/>
      <c r="F34053" s="64"/>
    </row>
    <row r="34054" spans="4:6">
      <c r="D34054" s="63"/>
      <c r="F34054" s="64"/>
    </row>
    <row r="34055" spans="4:6">
      <c r="D34055" s="63"/>
      <c r="F34055" s="64"/>
    </row>
    <row r="34056" spans="4:6">
      <c r="D34056" s="63"/>
      <c r="F34056" s="64"/>
    </row>
    <row r="34057" spans="4:6">
      <c r="D34057" s="63"/>
      <c r="F34057" s="64"/>
    </row>
    <row r="34058" spans="4:6">
      <c r="D34058" s="63"/>
      <c r="F34058" s="64"/>
    </row>
    <row r="34059" spans="4:6">
      <c r="D34059" s="63"/>
      <c r="F34059" s="64"/>
    </row>
    <row r="34060" spans="4:6">
      <c r="D34060" s="63"/>
      <c r="F34060" s="64"/>
    </row>
    <row r="34061" spans="4:6">
      <c r="D34061" s="63"/>
      <c r="F34061" s="64"/>
    </row>
    <row r="34062" spans="4:6">
      <c r="D34062" s="63"/>
      <c r="F34062" s="64"/>
    </row>
    <row r="34063" spans="4:6">
      <c r="D34063" s="63"/>
      <c r="F34063" s="64"/>
    </row>
    <row r="34064" spans="4:6">
      <c r="D34064" s="63"/>
      <c r="F34064" s="64"/>
    </row>
    <row r="34065" spans="4:6">
      <c r="D34065" s="63"/>
      <c r="F34065" s="64"/>
    </row>
    <row r="34066" spans="4:6">
      <c r="D34066" s="63"/>
      <c r="F34066" s="64"/>
    </row>
    <row r="34067" spans="4:6">
      <c r="D34067" s="63"/>
      <c r="F34067" s="64"/>
    </row>
    <row r="34068" spans="4:6">
      <c r="D34068" s="63"/>
      <c r="F34068" s="64"/>
    </row>
    <row r="34069" spans="4:6">
      <c r="D34069" s="63"/>
      <c r="F34069" s="64"/>
    </row>
    <row r="34070" spans="4:6">
      <c r="D34070" s="63"/>
      <c r="F34070" s="64"/>
    </row>
    <row r="34071" spans="4:6">
      <c r="D34071" s="63"/>
      <c r="F34071" s="64"/>
    </row>
    <row r="34072" spans="4:6">
      <c r="D34072" s="63"/>
      <c r="F34072" s="64"/>
    </row>
    <row r="34073" spans="4:6">
      <c r="D34073" s="63"/>
      <c r="F34073" s="64"/>
    </row>
    <row r="34074" spans="4:6">
      <c r="D34074" s="63"/>
      <c r="F34074" s="64"/>
    </row>
    <row r="34075" spans="4:6">
      <c r="D34075" s="63"/>
      <c r="F34075" s="64"/>
    </row>
    <row r="34076" spans="4:6">
      <c r="D34076" s="63"/>
      <c r="F34076" s="64"/>
    </row>
    <row r="34077" spans="4:6">
      <c r="D34077" s="63"/>
      <c r="F34077" s="64"/>
    </row>
    <row r="34078" spans="4:6">
      <c r="D34078" s="63"/>
      <c r="F34078" s="64"/>
    </row>
    <row r="34079" spans="4:6">
      <c r="D34079" s="63"/>
      <c r="F34079" s="64"/>
    </row>
    <row r="34080" spans="4:6">
      <c r="D34080" s="63"/>
      <c r="F34080" s="64"/>
    </row>
    <row r="34081" spans="4:6">
      <c r="D34081" s="63"/>
      <c r="F34081" s="64"/>
    </row>
    <row r="34082" spans="4:6">
      <c r="D34082" s="63"/>
      <c r="F34082" s="64"/>
    </row>
    <row r="34083" spans="4:6">
      <c r="D34083" s="63"/>
      <c r="F34083" s="64"/>
    </row>
    <row r="34084" spans="4:6">
      <c r="D34084" s="63"/>
      <c r="F34084" s="64"/>
    </row>
    <row r="34085" spans="4:6">
      <c r="D34085" s="63"/>
      <c r="F34085" s="64"/>
    </row>
    <row r="34086" spans="4:6">
      <c r="D34086" s="63"/>
      <c r="F34086" s="64"/>
    </row>
    <row r="34087" spans="4:6">
      <c r="D34087" s="63"/>
      <c r="F34087" s="64"/>
    </row>
    <row r="34088" spans="4:6">
      <c r="D34088" s="63"/>
      <c r="F34088" s="64"/>
    </row>
    <row r="34089" spans="4:6">
      <c r="D34089" s="63"/>
      <c r="F34089" s="64"/>
    </row>
    <row r="34090" spans="4:6">
      <c r="D34090" s="63"/>
      <c r="F34090" s="64"/>
    </row>
    <row r="34091" spans="4:6">
      <c r="D34091" s="63"/>
      <c r="F34091" s="64"/>
    </row>
    <row r="34092" spans="4:6">
      <c r="D34092" s="63"/>
      <c r="F34092" s="64"/>
    </row>
    <row r="34093" spans="4:6">
      <c r="D34093" s="63"/>
      <c r="F34093" s="64"/>
    </row>
    <row r="34094" spans="4:6">
      <c r="D34094" s="63"/>
      <c r="F34094" s="64"/>
    </row>
    <row r="34095" spans="4:6">
      <c r="D34095" s="63"/>
      <c r="F34095" s="64"/>
    </row>
    <row r="34096" spans="4:6">
      <c r="D34096" s="63"/>
      <c r="F34096" s="64"/>
    </row>
    <row r="34097" spans="4:6">
      <c r="D34097" s="63"/>
      <c r="F34097" s="64"/>
    </row>
    <row r="34098" spans="4:6">
      <c r="D34098" s="63"/>
      <c r="F34098" s="64"/>
    </row>
    <row r="34099" spans="4:6">
      <c r="D34099" s="63"/>
      <c r="F34099" s="64"/>
    </row>
    <row r="34100" spans="4:6">
      <c r="D34100" s="63"/>
      <c r="F34100" s="64"/>
    </row>
    <row r="34101" spans="4:6">
      <c r="D34101" s="63"/>
      <c r="F34101" s="64"/>
    </row>
    <row r="34102" spans="4:6">
      <c r="D34102" s="63"/>
      <c r="F34102" s="64"/>
    </row>
    <row r="34103" spans="4:6">
      <c r="D34103" s="63"/>
      <c r="F34103" s="64"/>
    </row>
    <row r="34104" spans="4:6">
      <c r="D34104" s="63"/>
      <c r="F34104" s="64"/>
    </row>
    <row r="34105" spans="4:6">
      <c r="D34105" s="63"/>
      <c r="F34105" s="64"/>
    </row>
    <row r="34106" spans="4:6">
      <c r="D34106" s="63"/>
      <c r="F34106" s="64"/>
    </row>
    <row r="34107" spans="4:6">
      <c r="D34107" s="63"/>
      <c r="F34107" s="64"/>
    </row>
    <row r="34108" spans="4:6">
      <c r="D34108" s="63"/>
      <c r="F34108" s="64"/>
    </row>
    <row r="34109" spans="4:6">
      <c r="D34109" s="63"/>
      <c r="F34109" s="64"/>
    </row>
    <row r="34110" spans="4:6">
      <c r="D34110" s="63"/>
      <c r="F34110" s="64"/>
    </row>
    <row r="34111" spans="4:6">
      <c r="D34111" s="63"/>
      <c r="F34111" s="64"/>
    </row>
    <row r="34112" spans="4:6">
      <c r="D34112" s="63"/>
      <c r="F34112" s="64"/>
    </row>
    <row r="34113" spans="4:6">
      <c r="D34113" s="63"/>
      <c r="F34113" s="64"/>
    </row>
    <row r="34114" spans="4:6">
      <c r="D34114" s="63"/>
      <c r="F34114" s="64"/>
    </row>
    <row r="34115" spans="4:6">
      <c r="D34115" s="63"/>
      <c r="F34115" s="64"/>
    </row>
    <row r="34116" spans="4:6">
      <c r="D34116" s="63"/>
      <c r="F34116" s="64"/>
    </row>
    <row r="34117" spans="4:6">
      <c r="D34117" s="63"/>
      <c r="F34117" s="64"/>
    </row>
    <row r="34118" spans="4:6">
      <c r="D34118" s="63"/>
      <c r="F34118" s="64"/>
    </row>
    <row r="34119" spans="4:6">
      <c r="D34119" s="63"/>
      <c r="F34119" s="64"/>
    </row>
    <row r="34120" spans="4:6">
      <c r="D34120" s="63"/>
      <c r="F34120" s="64"/>
    </row>
    <row r="34121" spans="4:6">
      <c r="D34121" s="63"/>
      <c r="F34121" s="64"/>
    </row>
    <row r="34122" spans="4:6">
      <c r="D34122" s="63"/>
      <c r="F34122" s="64"/>
    </row>
    <row r="34123" spans="4:6">
      <c r="D34123" s="63"/>
      <c r="F34123" s="64"/>
    </row>
    <row r="34124" spans="4:6">
      <c r="D34124" s="63"/>
      <c r="F34124" s="64"/>
    </row>
    <row r="34125" spans="4:6">
      <c r="D34125" s="63"/>
      <c r="F34125" s="64"/>
    </row>
    <row r="34126" spans="4:6">
      <c r="D34126" s="63"/>
      <c r="F34126" s="64"/>
    </row>
    <row r="34127" spans="4:6">
      <c r="D34127" s="63"/>
      <c r="F34127" s="64"/>
    </row>
    <row r="34128" spans="4:6">
      <c r="D34128" s="63"/>
      <c r="F34128" s="64"/>
    </row>
    <row r="34129" spans="4:6">
      <c r="D34129" s="63"/>
      <c r="F34129" s="64"/>
    </row>
    <row r="34130" spans="4:6">
      <c r="D34130" s="63"/>
      <c r="F34130" s="64"/>
    </row>
    <row r="34131" spans="4:6">
      <c r="D34131" s="63"/>
      <c r="F34131" s="64"/>
    </row>
    <row r="34132" spans="4:6">
      <c r="D34132" s="63"/>
      <c r="F34132" s="64"/>
    </row>
    <row r="34133" spans="4:6">
      <c r="D34133" s="63"/>
      <c r="F34133" s="64"/>
    </row>
    <row r="34134" spans="4:6">
      <c r="D34134" s="63"/>
      <c r="F34134" s="64"/>
    </row>
    <row r="34135" spans="4:6">
      <c r="D34135" s="63"/>
      <c r="F34135" s="64"/>
    </row>
    <row r="34136" spans="4:6">
      <c r="D34136" s="63"/>
      <c r="F34136" s="64"/>
    </row>
    <row r="34137" spans="4:6">
      <c r="D34137" s="63"/>
      <c r="F34137" s="64"/>
    </row>
    <row r="34138" spans="4:6">
      <c r="D34138" s="63"/>
      <c r="F34138" s="64"/>
    </row>
    <row r="34139" spans="4:6">
      <c r="D34139" s="63"/>
      <c r="F34139" s="64"/>
    </row>
    <row r="34140" spans="4:6">
      <c r="D34140" s="63"/>
      <c r="F34140" s="64"/>
    </row>
    <row r="34141" spans="4:6">
      <c r="D34141" s="63"/>
      <c r="F34141" s="64"/>
    </row>
    <row r="34142" spans="4:6">
      <c r="D34142" s="63"/>
      <c r="F34142" s="64"/>
    </row>
    <row r="34143" spans="4:6">
      <c r="D34143" s="63"/>
      <c r="F34143" s="64"/>
    </row>
    <row r="34144" spans="4:6">
      <c r="D34144" s="63"/>
      <c r="F34144" s="64"/>
    </row>
    <row r="34145" spans="4:6">
      <c r="D34145" s="63"/>
      <c r="F34145" s="64"/>
    </row>
    <row r="34146" spans="4:6">
      <c r="D34146" s="63"/>
      <c r="F34146" s="64"/>
    </row>
    <row r="34147" spans="4:6">
      <c r="D34147" s="63"/>
      <c r="F34147" s="64"/>
    </row>
    <row r="34148" spans="4:6">
      <c r="D34148" s="63"/>
      <c r="F34148" s="64"/>
    </row>
    <row r="34149" spans="4:6">
      <c r="D34149" s="63"/>
      <c r="F34149" s="64"/>
    </row>
    <row r="34150" spans="4:6">
      <c r="D34150" s="63"/>
      <c r="F34150" s="64"/>
    </row>
    <row r="34151" spans="4:6">
      <c r="D34151" s="63"/>
      <c r="F34151" s="64"/>
    </row>
    <row r="34152" spans="4:6">
      <c r="D34152" s="63"/>
      <c r="F34152" s="64"/>
    </row>
    <row r="34153" spans="4:6">
      <c r="D34153" s="63"/>
      <c r="F34153" s="64"/>
    </row>
    <row r="34154" spans="4:6">
      <c r="D34154" s="63"/>
      <c r="F34154" s="64"/>
    </row>
    <row r="34155" spans="4:6">
      <c r="D34155" s="63"/>
      <c r="F34155" s="64"/>
    </row>
    <row r="34156" spans="4:6">
      <c r="D34156" s="63"/>
      <c r="F34156" s="64"/>
    </row>
    <row r="34157" spans="4:6">
      <c r="D34157" s="63"/>
      <c r="F34157" s="64"/>
    </row>
    <row r="34158" spans="4:6">
      <c r="D34158" s="63"/>
      <c r="F34158" s="64"/>
    </row>
    <row r="34159" spans="4:6">
      <c r="D34159" s="63"/>
      <c r="F34159" s="64"/>
    </row>
    <row r="34160" spans="4:6">
      <c r="D34160" s="63"/>
      <c r="F34160" s="64"/>
    </row>
    <row r="34161" spans="4:6">
      <c r="D34161" s="63"/>
      <c r="F34161" s="64"/>
    </row>
    <row r="34162" spans="4:6">
      <c r="D34162" s="63"/>
      <c r="F34162" s="64"/>
    </row>
    <row r="34163" spans="4:6">
      <c r="D34163" s="63"/>
      <c r="F34163" s="64"/>
    </row>
    <row r="34164" spans="4:6">
      <c r="D34164" s="63"/>
      <c r="F34164" s="64"/>
    </row>
    <row r="34165" spans="4:6">
      <c r="D34165" s="63"/>
      <c r="F34165" s="64"/>
    </row>
    <row r="34166" spans="4:6">
      <c r="D34166" s="63"/>
      <c r="F34166" s="64"/>
    </row>
    <row r="34167" spans="4:6">
      <c r="D34167" s="63"/>
      <c r="F34167" s="64"/>
    </row>
    <row r="34168" spans="4:6">
      <c r="D34168" s="63"/>
      <c r="F34168" s="64"/>
    </row>
    <row r="34169" spans="4:6">
      <c r="D34169" s="63"/>
      <c r="F34169" s="64"/>
    </row>
    <row r="34170" spans="4:6">
      <c r="D34170" s="63"/>
      <c r="F34170" s="64"/>
    </row>
    <row r="34171" spans="4:6">
      <c r="D34171" s="63"/>
      <c r="F34171" s="64"/>
    </row>
    <row r="34172" spans="4:6">
      <c r="D34172" s="63"/>
      <c r="F34172" s="64"/>
    </row>
    <row r="34173" spans="4:6">
      <c r="D34173" s="63"/>
      <c r="F34173" s="64"/>
    </row>
    <row r="34174" spans="4:6">
      <c r="D34174" s="63"/>
      <c r="F34174" s="64"/>
    </row>
    <row r="34175" spans="4:6">
      <c r="D34175" s="63"/>
      <c r="F34175" s="64"/>
    </row>
    <row r="34176" spans="4:6">
      <c r="D34176" s="63"/>
      <c r="F34176" s="64"/>
    </row>
    <row r="34177" spans="4:6">
      <c r="D34177" s="63"/>
      <c r="F34177" s="64"/>
    </row>
    <row r="34178" spans="4:6">
      <c r="D34178" s="63"/>
      <c r="F34178" s="64"/>
    </row>
    <row r="34179" spans="4:6">
      <c r="D34179" s="63"/>
      <c r="F34179" s="64"/>
    </row>
    <row r="34180" spans="4:6">
      <c r="D34180" s="63"/>
      <c r="F34180" s="64"/>
    </row>
    <row r="34181" spans="4:6">
      <c r="D34181" s="63"/>
      <c r="F34181" s="64"/>
    </row>
    <row r="34182" spans="4:6">
      <c r="D34182" s="63"/>
      <c r="F34182" s="64"/>
    </row>
    <row r="34183" spans="4:6">
      <c r="D34183" s="63"/>
      <c r="F34183" s="64"/>
    </row>
    <row r="34184" spans="4:6">
      <c r="D34184" s="63"/>
      <c r="F34184" s="64"/>
    </row>
    <row r="34185" spans="4:6">
      <c r="D34185" s="63"/>
      <c r="F34185" s="64"/>
    </row>
    <row r="34186" spans="4:6">
      <c r="D34186" s="63"/>
      <c r="F34186" s="64"/>
    </row>
    <row r="34187" spans="4:6">
      <c r="D34187" s="63"/>
      <c r="F34187" s="64"/>
    </row>
    <row r="34188" spans="4:6">
      <c r="D34188" s="63"/>
      <c r="F34188" s="64"/>
    </row>
    <row r="34189" spans="4:6">
      <c r="D34189" s="63"/>
      <c r="F34189" s="64"/>
    </row>
    <row r="34190" spans="4:6">
      <c r="D34190" s="63"/>
      <c r="F34190" s="64"/>
    </row>
    <row r="34191" spans="4:6">
      <c r="D34191" s="63"/>
      <c r="F34191" s="64"/>
    </row>
    <row r="34192" spans="4:6">
      <c r="D34192" s="63"/>
      <c r="F34192" s="64"/>
    </row>
    <row r="34193" spans="4:6">
      <c r="D34193" s="63"/>
      <c r="F34193" s="64"/>
    </row>
    <row r="34194" spans="4:6">
      <c r="D34194" s="63"/>
      <c r="F34194" s="64"/>
    </row>
    <row r="34195" spans="4:6">
      <c r="D34195" s="63"/>
      <c r="F34195" s="64"/>
    </row>
    <row r="34196" spans="4:6">
      <c r="D34196" s="63"/>
      <c r="F34196" s="64"/>
    </row>
    <row r="34197" spans="4:6">
      <c r="D34197" s="63"/>
      <c r="F34197" s="64"/>
    </row>
    <row r="34198" spans="4:6">
      <c r="D34198" s="63"/>
      <c r="F34198" s="64"/>
    </row>
    <row r="34199" spans="4:6">
      <c r="D34199" s="63"/>
      <c r="F34199" s="64"/>
    </row>
    <row r="34200" spans="4:6">
      <c r="D34200" s="63"/>
      <c r="F34200" s="64"/>
    </row>
    <row r="34201" spans="4:6">
      <c r="D34201" s="63"/>
      <c r="F34201" s="64"/>
    </row>
    <row r="34202" spans="4:6">
      <c r="D34202" s="63"/>
      <c r="F34202" s="64"/>
    </row>
    <row r="34203" spans="4:6">
      <c r="D34203" s="63"/>
      <c r="F34203" s="64"/>
    </row>
    <row r="34204" spans="4:6">
      <c r="D34204" s="63"/>
      <c r="F34204" s="64"/>
    </row>
    <row r="34205" spans="4:6">
      <c r="D34205" s="63"/>
      <c r="F34205" s="64"/>
    </row>
    <row r="34206" spans="4:6">
      <c r="D34206" s="63"/>
      <c r="F34206" s="64"/>
    </row>
    <row r="34207" spans="4:6">
      <c r="D34207" s="63"/>
      <c r="F34207" s="64"/>
    </row>
    <row r="34208" spans="4:6">
      <c r="D34208" s="63"/>
      <c r="F34208" s="64"/>
    </row>
    <row r="34209" spans="4:6">
      <c r="D34209" s="63"/>
      <c r="F34209" s="64"/>
    </row>
    <row r="34210" spans="4:6">
      <c r="D34210" s="63"/>
      <c r="F34210" s="64"/>
    </row>
    <row r="34211" spans="4:6">
      <c r="D34211" s="63"/>
      <c r="F34211" s="64"/>
    </row>
    <row r="34212" spans="4:6">
      <c r="D34212" s="63"/>
      <c r="F34212" s="64"/>
    </row>
    <row r="34213" spans="4:6">
      <c r="D34213" s="63"/>
      <c r="F34213" s="64"/>
    </row>
    <row r="34214" spans="4:6">
      <c r="D34214" s="63"/>
      <c r="F34214" s="64"/>
    </row>
    <row r="34215" spans="4:6">
      <c r="D34215" s="63"/>
      <c r="F34215" s="64"/>
    </row>
    <row r="34216" spans="4:6">
      <c r="D34216" s="63"/>
      <c r="F34216" s="64"/>
    </row>
    <row r="34217" spans="4:6">
      <c r="D34217" s="63"/>
      <c r="F34217" s="64"/>
    </row>
    <row r="34218" spans="4:6">
      <c r="D34218" s="63"/>
      <c r="F34218" s="64"/>
    </row>
    <row r="34219" spans="4:6">
      <c r="D34219" s="63"/>
      <c r="F34219" s="64"/>
    </row>
    <row r="34220" spans="4:6">
      <c r="D34220" s="63"/>
      <c r="F34220" s="64"/>
    </row>
    <row r="34221" spans="4:6">
      <c r="D34221" s="63"/>
      <c r="F34221" s="64"/>
    </row>
    <row r="34222" spans="4:6">
      <c r="D34222" s="63"/>
      <c r="F34222" s="64"/>
    </row>
    <row r="34223" spans="4:6">
      <c r="D34223" s="63"/>
      <c r="F34223" s="64"/>
    </row>
    <row r="34224" spans="4:6">
      <c r="D34224" s="63"/>
      <c r="F34224" s="64"/>
    </row>
    <row r="34225" spans="4:6">
      <c r="D34225" s="63"/>
      <c r="F34225" s="64"/>
    </row>
    <row r="34226" spans="4:6">
      <c r="D34226" s="63"/>
      <c r="F34226" s="64"/>
    </row>
    <row r="34227" spans="4:6">
      <c r="D34227" s="63"/>
      <c r="F34227" s="64"/>
    </row>
    <row r="34228" spans="4:6">
      <c r="D34228" s="63"/>
      <c r="F34228" s="64"/>
    </row>
    <row r="34229" spans="4:6">
      <c r="D34229" s="63"/>
      <c r="F34229" s="64"/>
    </row>
    <row r="34230" spans="4:6">
      <c r="D34230" s="63"/>
      <c r="F34230" s="64"/>
    </row>
    <row r="34231" spans="4:6">
      <c r="D34231" s="63"/>
      <c r="F34231" s="64"/>
    </row>
    <row r="34232" spans="4:6">
      <c r="D34232" s="63"/>
      <c r="F34232" s="64"/>
    </row>
    <row r="34233" spans="4:6">
      <c r="D34233" s="63"/>
      <c r="F34233" s="64"/>
    </row>
    <row r="34234" spans="4:6">
      <c r="D34234" s="63"/>
      <c r="F34234" s="64"/>
    </row>
    <row r="34235" spans="4:6">
      <c r="D34235" s="63"/>
      <c r="F34235" s="64"/>
    </row>
    <row r="34236" spans="4:6">
      <c r="D34236" s="63"/>
      <c r="F34236" s="64"/>
    </row>
    <row r="34237" spans="4:6">
      <c r="D34237" s="63"/>
      <c r="F34237" s="64"/>
    </row>
    <row r="34238" spans="4:6">
      <c r="D34238" s="63"/>
      <c r="F34238" s="64"/>
    </row>
    <row r="34239" spans="4:6">
      <c r="D34239" s="63"/>
      <c r="F34239" s="64"/>
    </row>
    <row r="34240" spans="4:6">
      <c r="D34240" s="63"/>
      <c r="F34240" s="64"/>
    </row>
    <row r="34241" spans="4:6">
      <c r="D34241" s="63"/>
      <c r="F34241" s="64"/>
    </row>
    <row r="34242" spans="4:6">
      <c r="D34242" s="63"/>
      <c r="F34242" s="64"/>
    </row>
    <row r="34243" spans="4:6">
      <c r="D34243" s="63"/>
      <c r="F34243" s="64"/>
    </row>
    <row r="34244" spans="4:6">
      <c r="D34244" s="63"/>
      <c r="F34244" s="64"/>
    </row>
    <row r="34245" spans="4:6">
      <c r="D34245" s="63"/>
      <c r="F34245" s="64"/>
    </row>
    <row r="34246" spans="4:6">
      <c r="D34246" s="63"/>
      <c r="F34246" s="64"/>
    </row>
    <row r="34247" spans="4:6">
      <c r="D34247" s="63"/>
      <c r="F34247" s="64"/>
    </row>
    <row r="34248" spans="4:6">
      <c r="D34248" s="63"/>
      <c r="F34248" s="64"/>
    </row>
    <row r="34249" spans="4:6">
      <c r="D34249" s="63"/>
      <c r="F34249" s="64"/>
    </row>
    <row r="34250" spans="4:6">
      <c r="D34250" s="63"/>
      <c r="F34250" s="64"/>
    </row>
    <row r="34251" spans="4:6">
      <c r="D34251" s="63"/>
      <c r="F34251" s="64"/>
    </row>
    <row r="34252" spans="4:6">
      <c r="D34252" s="63"/>
      <c r="F34252" s="64"/>
    </row>
    <row r="34253" spans="4:6">
      <c r="D34253" s="63"/>
      <c r="F34253" s="64"/>
    </row>
    <row r="34254" spans="4:6">
      <c r="D34254" s="63"/>
      <c r="F34254" s="64"/>
    </row>
    <row r="34255" spans="4:6">
      <c r="D34255" s="63"/>
      <c r="F34255" s="64"/>
    </row>
    <row r="34256" spans="4:6">
      <c r="D34256" s="63"/>
      <c r="F34256" s="64"/>
    </row>
    <row r="34257" spans="4:6">
      <c r="D34257" s="63"/>
      <c r="F34257" s="64"/>
    </row>
    <row r="34258" spans="4:6">
      <c r="D34258" s="63"/>
      <c r="F34258" s="64"/>
    </row>
    <row r="34259" spans="4:6">
      <c r="D34259" s="63"/>
      <c r="F34259" s="64"/>
    </row>
    <row r="34260" spans="4:6">
      <c r="D34260" s="63"/>
      <c r="F34260" s="64"/>
    </row>
    <row r="34261" spans="4:6">
      <c r="D34261" s="63"/>
      <c r="F34261" s="64"/>
    </row>
    <row r="34262" spans="4:6">
      <c r="D34262" s="63"/>
      <c r="F34262" s="64"/>
    </row>
    <row r="34263" spans="4:6">
      <c r="D34263" s="63"/>
      <c r="F34263" s="64"/>
    </row>
    <row r="34264" spans="4:6">
      <c r="D34264" s="63"/>
      <c r="F34264" s="64"/>
    </row>
    <row r="34265" spans="4:6">
      <c r="D34265" s="63"/>
      <c r="F34265" s="64"/>
    </row>
    <row r="34266" spans="4:6">
      <c r="D34266" s="63"/>
      <c r="F34266" s="64"/>
    </row>
    <row r="34267" spans="4:6">
      <c r="D34267" s="63"/>
      <c r="F34267" s="64"/>
    </row>
    <row r="34268" spans="4:6">
      <c r="D34268" s="63"/>
      <c r="F34268" s="64"/>
    </row>
    <row r="34269" spans="4:6">
      <c r="D34269" s="63"/>
      <c r="F34269" s="64"/>
    </row>
    <row r="34270" spans="4:6">
      <c r="D34270" s="63"/>
      <c r="F34270" s="64"/>
    </row>
    <row r="34271" spans="4:6">
      <c r="D34271" s="63"/>
      <c r="F34271" s="64"/>
    </row>
    <row r="34272" spans="4:6">
      <c r="D34272" s="63"/>
      <c r="F34272" s="64"/>
    </row>
    <row r="34273" spans="4:6">
      <c r="D34273" s="63"/>
      <c r="F34273" s="64"/>
    </row>
    <row r="34274" spans="4:6">
      <c r="D34274" s="63"/>
      <c r="F34274" s="64"/>
    </row>
    <row r="34275" spans="4:6">
      <c r="D34275" s="63"/>
      <c r="F34275" s="64"/>
    </row>
    <row r="34276" spans="4:6">
      <c r="D34276" s="63"/>
      <c r="F34276" s="64"/>
    </row>
    <row r="34277" spans="4:6">
      <c r="D34277" s="63"/>
      <c r="F34277" s="64"/>
    </row>
    <row r="34278" spans="4:6">
      <c r="D34278" s="63"/>
      <c r="F34278" s="64"/>
    </row>
    <row r="34279" spans="4:6">
      <c r="D34279" s="63"/>
      <c r="F34279" s="64"/>
    </row>
    <row r="34280" spans="4:6">
      <c r="D34280" s="63"/>
      <c r="F34280" s="64"/>
    </row>
    <row r="34281" spans="4:6">
      <c r="D34281" s="63"/>
      <c r="F34281" s="64"/>
    </row>
    <row r="34282" spans="4:6">
      <c r="D34282" s="63"/>
      <c r="F34282" s="64"/>
    </row>
    <row r="34283" spans="4:6">
      <c r="D34283" s="63"/>
      <c r="F34283" s="64"/>
    </row>
    <row r="34284" spans="4:6">
      <c r="D34284" s="63"/>
      <c r="F34284" s="64"/>
    </row>
    <row r="34285" spans="4:6">
      <c r="D34285" s="63"/>
      <c r="F34285" s="64"/>
    </row>
    <row r="34286" spans="4:6">
      <c r="D34286" s="63"/>
      <c r="F34286" s="64"/>
    </row>
    <row r="34287" spans="4:6">
      <c r="D34287" s="63"/>
      <c r="F34287" s="64"/>
    </row>
    <row r="34288" spans="4:6">
      <c r="D34288" s="63"/>
      <c r="F34288" s="64"/>
    </row>
    <row r="34289" spans="4:6">
      <c r="D34289" s="63"/>
      <c r="F34289" s="64"/>
    </row>
    <row r="34290" spans="4:6">
      <c r="D34290" s="63"/>
      <c r="F34290" s="64"/>
    </row>
    <row r="34291" spans="4:6">
      <c r="D34291" s="63"/>
      <c r="F34291" s="64"/>
    </row>
    <row r="34292" spans="4:6">
      <c r="D34292" s="63"/>
      <c r="F34292" s="64"/>
    </row>
    <row r="34293" spans="4:6">
      <c r="D34293" s="63"/>
      <c r="F34293" s="64"/>
    </row>
    <row r="34294" spans="4:6">
      <c r="D34294" s="63"/>
      <c r="F34294" s="64"/>
    </row>
    <row r="34295" spans="4:6">
      <c r="D34295" s="63"/>
      <c r="F34295" s="64"/>
    </row>
    <row r="34296" spans="4:6">
      <c r="D34296" s="63"/>
      <c r="F34296" s="64"/>
    </row>
    <row r="34297" spans="4:6">
      <c r="D34297" s="63"/>
      <c r="F34297" s="64"/>
    </row>
    <row r="34298" spans="4:6">
      <c r="D34298" s="63"/>
      <c r="F34298" s="64"/>
    </row>
    <row r="34299" spans="4:6">
      <c r="D34299" s="63"/>
      <c r="F34299" s="64"/>
    </row>
    <row r="34300" spans="4:6">
      <c r="D34300" s="63"/>
      <c r="F34300" s="64"/>
    </row>
    <row r="34301" spans="4:6">
      <c r="D34301" s="63"/>
      <c r="F34301" s="64"/>
    </row>
    <row r="34302" spans="4:6">
      <c r="D34302" s="63"/>
      <c r="F34302" s="64"/>
    </row>
    <row r="34303" spans="4:6">
      <c r="D34303" s="63"/>
      <c r="F34303" s="64"/>
    </row>
    <row r="34304" spans="4:6">
      <c r="D34304" s="63"/>
      <c r="F34304" s="64"/>
    </row>
    <row r="34305" spans="4:6">
      <c r="D34305" s="63"/>
      <c r="F34305" s="64"/>
    </row>
    <row r="34306" spans="4:6">
      <c r="D34306" s="63"/>
      <c r="F34306" s="64"/>
    </row>
    <row r="34307" spans="4:6">
      <c r="D34307" s="63"/>
      <c r="F34307" s="64"/>
    </row>
    <row r="34308" spans="4:6">
      <c r="D34308" s="63"/>
      <c r="F34308" s="64"/>
    </row>
    <row r="34309" spans="4:6">
      <c r="D34309" s="63"/>
      <c r="F34309" s="64"/>
    </row>
    <row r="34310" spans="4:6">
      <c r="D34310" s="63"/>
      <c r="F34310" s="64"/>
    </row>
    <row r="34311" spans="4:6">
      <c r="D34311" s="63"/>
      <c r="F34311" s="64"/>
    </row>
    <row r="34312" spans="4:6">
      <c r="D34312" s="63"/>
      <c r="F34312" s="64"/>
    </row>
    <row r="34313" spans="4:6">
      <c r="D34313" s="63"/>
      <c r="F34313" s="64"/>
    </row>
    <row r="34314" spans="4:6">
      <c r="D34314" s="63"/>
      <c r="F34314" s="64"/>
    </row>
    <row r="34315" spans="4:6">
      <c r="D34315" s="63"/>
      <c r="F34315" s="64"/>
    </row>
    <row r="34316" spans="4:6">
      <c r="D34316" s="63"/>
      <c r="F34316" s="64"/>
    </row>
    <row r="34317" spans="4:6">
      <c r="D34317" s="63"/>
      <c r="F34317" s="64"/>
    </row>
    <row r="34318" spans="4:6">
      <c r="D34318" s="63"/>
      <c r="F34318" s="64"/>
    </row>
    <row r="34319" spans="4:6">
      <c r="D34319" s="63"/>
      <c r="F34319" s="64"/>
    </row>
    <row r="34320" spans="4:6">
      <c r="D34320" s="63"/>
      <c r="F34320" s="64"/>
    </row>
    <row r="34321" spans="4:6">
      <c r="D34321" s="63"/>
      <c r="F34321" s="64"/>
    </row>
    <row r="34322" spans="4:6">
      <c r="D34322" s="63"/>
      <c r="F34322" s="64"/>
    </row>
    <row r="34323" spans="4:6">
      <c r="D34323" s="63"/>
      <c r="F34323" s="64"/>
    </row>
    <row r="34324" spans="4:6">
      <c r="D34324" s="63"/>
      <c r="F34324" s="64"/>
    </row>
    <row r="34325" spans="4:6">
      <c r="D34325" s="63"/>
      <c r="F34325" s="64"/>
    </row>
    <row r="34326" spans="4:6">
      <c r="D34326" s="63"/>
      <c r="F34326" s="64"/>
    </row>
    <row r="34327" spans="4:6">
      <c r="D34327" s="63"/>
      <c r="F34327" s="64"/>
    </row>
    <row r="34328" spans="4:6">
      <c r="D34328" s="63"/>
      <c r="F34328" s="64"/>
    </row>
    <row r="34329" spans="4:6">
      <c r="D34329" s="63"/>
      <c r="F34329" s="64"/>
    </row>
    <row r="34330" spans="4:6">
      <c r="D34330" s="63"/>
      <c r="F34330" s="64"/>
    </row>
    <row r="34331" spans="4:6">
      <c r="D34331" s="63"/>
      <c r="F34331" s="64"/>
    </row>
    <row r="34332" spans="4:6">
      <c r="D34332" s="63"/>
      <c r="F34332" s="64"/>
    </row>
    <row r="34333" spans="4:6">
      <c r="D34333" s="63"/>
      <c r="F34333" s="64"/>
    </row>
    <row r="34334" spans="4:6">
      <c r="D34334" s="63"/>
      <c r="F34334" s="64"/>
    </row>
    <row r="34335" spans="4:6">
      <c r="D34335" s="63"/>
      <c r="F34335" s="64"/>
    </row>
    <row r="34336" spans="4:6">
      <c r="D34336" s="63"/>
      <c r="F34336" s="64"/>
    </row>
    <row r="34337" spans="4:6">
      <c r="D34337" s="63"/>
      <c r="F34337" s="64"/>
    </row>
    <row r="34338" spans="4:6">
      <c r="D34338" s="63"/>
      <c r="F34338" s="64"/>
    </row>
    <row r="34339" spans="4:6">
      <c r="D34339" s="63"/>
      <c r="F34339" s="64"/>
    </row>
    <row r="34340" spans="4:6">
      <c r="D34340" s="63"/>
      <c r="F34340" s="64"/>
    </row>
    <row r="34341" spans="4:6">
      <c r="D34341" s="63"/>
      <c r="F34341" s="64"/>
    </row>
    <row r="34342" spans="4:6">
      <c r="D34342" s="63"/>
      <c r="F34342" s="64"/>
    </row>
    <row r="34343" spans="4:6">
      <c r="D34343" s="63"/>
      <c r="F34343" s="64"/>
    </row>
    <row r="34344" spans="4:6">
      <c r="D34344" s="63"/>
      <c r="F34344" s="64"/>
    </row>
    <row r="34345" spans="4:6">
      <c r="D34345" s="63"/>
      <c r="F34345" s="64"/>
    </row>
    <row r="34346" spans="4:6">
      <c r="D34346" s="63"/>
      <c r="F34346" s="64"/>
    </row>
    <row r="34347" spans="4:6">
      <c r="D34347" s="63"/>
      <c r="F34347" s="64"/>
    </row>
    <row r="34348" spans="4:6">
      <c r="D34348" s="63"/>
      <c r="F34348" s="64"/>
    </row>
    <row r="34349" spans="4:6">
      <c r="D34349" s="63"/>
      <c r="F34349" s="64"/>
    </row>
    <row r="34350" spans="4:6">
      <c r="D34350" s="63"/>
      <c r="F34350" s="64"/>
    </row>
    <row r="34351" spans="4:6">
      <c r="D34351" s="63"/>
      <c r="F34351" s="64"/>
    </row>
    <row r="34352" spans="4:6">
      <c r="D34352" s="63"/>
      <c r="F34352" s="64"/>
    </row>
    <row r="34353" spans="4:6">
      <c r="D34353" s="63"/>
      <c r="F34353" s="64"/>
    </row>
    <row r="34354" spans="4:6">
      <c r="D34354" s="63"/>
      <c r="F34354" s="64"/>
    </row>
    <row r="34355" spans="4:6">
      <c r="D34355" s="63"/>
      <c r="F34355" s="64"/>
    </row>
    <row r="34356" spans="4:6">
      <c r="D34356" s="63"/>
      <c r="F34356" s="64"/>
    </row>
    <row r="34357" spans="4:6">
      <c r="D34357" s="63"/>
      <c r="F34357" s="64"/>
    </row>
    <row r="34358" spans="4:6">
      <c r="D34358" s="63"/>
      <c r="F34358" s="64"/>
    </row>
    <row r="34359" spans="4:6">
      <c r="D34359" s="63"/>
      <c r="F34359" s="64"/>
    </row>
    <row r="34360" spans="4:6">
      <c r="D34360" s="63"/>
      <c r="F34360" s="64"/>
    </row>
    <row r="34361" spans="4:6">
      <c r="D34361" s="63"/>
      <c r="F34361" s="64"/>
    </row>
    <row r="34362" spans="4:6">
      <c r="D34362" s="63"/>
      <c r="F34362" s="64"/>
    </row>
    <row r="34363" spans="4:6">
      <c r="D34363" s="63"/>
      <c r="F34363" s="64"/>
    </row>
    <row r="34364" spans="4:6">
      <c r="D34364" s="63"/>
      <c r="F34364" s="64"/>
    </row>
    <row r="34365" spans="4:6">
      <c r="D34365" s="63"/>
      <c r="F34365" s="64"/>
    </row>
    <row r="34366" spans="4:6">
      <c r="D34366" s="63"/>
      <c r="F34366" s="64"/>
    </row>
    <row r="34367" spans="4:6">
      <c r="D34367" s="63"/>
      <c r="F34367" s="64"/>
    </row>
    <row r="34368" spans="4:6">
      <c r="D34368" s="63"/>
      <c r="F34368" s="64"/>
    </row>
    <row r="34369" spans="4:6">
      <c r="D34369" s="63"/>
      <c r="F34369" s="64"/>
    </row>
    <row r="34370" spans="4:6">
      <c r="D34370" s="63"/>
      <c r="F34370" s="64"/>
    </row>
    <row r="34371" spans="4:6">
      <c r="D34371" s="63"/>
      <c r="F34371" s="64"/>
    </row>
    <row r="34372" spans="4:6">
      <c r="D34372" s="63"/>
      <c r="F34372" s="64"/>
    </row>
    <row r="34373" spans="4:6">
      <c r="D34373" s="63"/>
      <c r="F34373" s="64"/>
    </row>
    <row r="34374" spans="4:6">
      <c r="D34374" s="63"/>
      <c r="F34374" s="64"/>
    </row>
    <row r="34375" spans="4:6">
      <c r="D34375" s="63"/>
      <c r="F34375" s="64"/>
    </row>
    <row r="34376" spans="4:6">
      <c r="D34376" s="63"/>
      <c r="F34376" s="64"/>
    </row>
    <row r="34377" spans="4:6">
      <c r="D34377" s="63"/>
      <c r="F34377" s="64"/>
    </row>
    <row r="34378" spans="4:6">
      <c r="D34378" s="63"/>
      <c r="F34378" s="64"/>
    </row>
    <row r="34379" spans="4:6">
      <c r="D34379" s="63"/>
      <c r="F34379" s="64"/>
    </row>
    <row r="34380" spans="4:6">
      <c r="D34380" s="63"/>
      <c r="F34380" s="64"/>
    </row>
    <row r="34381" spans="4:6">
      <c r="D34381" s="63"/>
      <c r="F34381" s="64"/>
    </row>
    <row r="34382" spans="4:6">
      <c r="D34382" s="63"/>
      <c r="F34382" s="64"/>
    </row>
    <row r="34383" spans="4:6">
      <c r="D34383" s="63"/>
      <c r="F34383" s="64"/>
    </row>
    <row r="34384" spans="4:6">
      <c r="D34384" s="63"/>
      <c r="F34384" s="64"/>
    </row>
    <row r="34385" spans="4:6">
      <c r="D34385" s="63"/>
      <c r="F34385" s="64"/>
    </row>
    <row r="34386" spans="4:6">
      <c r="D34386" s="63"/>
      <c r="F34386" s="64"/>
    </row>
    <row r="34387" spans="4:6">
      <c r="D34387" s="63"/>
      <c r="F34387" s="64"/>
    </row>
    <row r="34388" spans="4:6">
      <c r="D34388" s="63"/>
      <c r="F34388" s="64"/>
    </row>
    <row r="34389" spans="4:6">
      <c r="D34389" s="63"/>
      <c r="F34389" s="64"/>
    </row>
    <row r="34390" spans="4:6">
      <c r="D34390" s="63"/>
      <c r="F34390" s="64"/>
    </row>
    <row r="34391" spans="4:6">
      <c r="D34391" s="63"/>
      <c r="F34391" s="64"/>
    </row>
    <row r="34392" spans="4:6">
      <c r="D34392" s="63"/>
      <c r="F34392" s="64"/>
    </row>
    <row r="34393" spans="4:6">
      <c r="D34393" s="63"/>
      <c r="F34393" s="64"/>
    </row>
    <row r="34394" spans="4:6">
      <c r="D34394" s="63"/>
      <c r="F34394" s="64"/>
    </row>
    <row r="34395" spans="4:6">
      <c r="D34395" s="63"/>
      <c r="F34395" s="64"/>
    </row>
    <row r="34396" spans="4:6">
      <c r="D34396" s="63"/>
      <c r="F34396" s="64"/>
    </row>
    <row r="34397" spans="4:6">
      <c r="D34397" s="63"/>
      <c r="F34397" s="64"/>
    </row>
    <row r="34398" spans="4:6">
      <c r="D34398" s="63"/>
      <c r="F34398" s="64"/>
    </row>
    <row r="34399" spans="4:6">
      <c r="D34399" s="63"/>
      <c r="F34399" s="64"/>
    </row>
    <row r="34400" spans="4:6">
      <c r="D34400" s="63"/>
      <c r="F34400" s="64"/>
    </row>
    <row r="34401" spans="4:6">
      <c r="D34401" s="63"/>
      <c r="F34401" s="64"/>
    </row>
    <row r="34402" spans="4:6">
      <c r="D34402" s="63"/>
      <c r="F34402" s="64"/>
    </row>
    <row r="34403" spans="4:6">
      <c r="D34403" s="63"/>
      <c r="F34403" s="64"/>
    </row>
    <row r="34404" spans="4:6">
      <c r="D34404" s="63"/>
      <c r="F34404" s="64"/>
    </row>
    <row r="34405" spans="4:6">
      <c r="D34405" s="63"/>
      <c r="F34405" s="64"/>
    </row>
    <row r="34406" spans="4:6">
      <c r="D34406" s="63"/>
      <c r="F34406" s="64"/>
    </row>
    <row r="34407" spans="4:6">
      <c r="D34407" s="63"/>
      <c r="F34407" s="64"/>
    </row>
    <row r="34408" spans="4:6">
      <c r="D34408" s="63"/>
      <c r="F34408" s="64"/>
    </row>
    <row r="34409" spans="4:6">
      <c r="D34409" s="63"/>
      <c r="F34409" s="64"/>
    </row>
    <row r="34410" spans="4:6">
      <c r="D34410" s="63"/>
      <c r="F34410" s="64"/>
    </row>
    <row r="34411" spans="4:6">
      <c r="D34411" s="63"/>
      <c r="F34411" s="64"/>
    </row>
    <row r="34412" spans="4:6">
      <c r="D34412" s="63"/>
      <c r="F34412" s="64"/>
    </row>
    <row r="34413" spans="4:6">
      <c r="D34413" s="63"/>
      <c r="F34413" s="64"/>
    </row>
    <row r="34414" spans="4:6">
      <c r="D34414" s="63"/>
      <c r="F34414" s="64"/>
    </row>
    <row r="34415" spans="4:6">
      <c r="D34415" s="63"/>
      <c r="F34415" s="64"/>
    </row>
    <row r="34416" spans="4:6">
      <c r="D34416" s="63"/>
      <c r="F34416" s="64"/>
    </row>
    <row r="34417" spans="4:6">
      <c r="D34417" s="63"/>
      <c r="F34417" s="64"/>
    </row>
    <row r="34418" spans="4:6">
      <c r="D34418" s="63"/>
      <c r="F34418" s="64"/>
    </row>
    <row r="34419" spans="4:6">
      <c r="D34419" s="63"/>
      <c r="F34419" s="64"/>
    </row>
    <row r="34420" spans="4:6">
      <c r="D34420" s="63"/>
      <c r="F34420" s="64"/>
    </row>
    <row r="34421" spans="4:6">
      <c r="D34421" s="63"/>
      <c r="F34421" s="64"/>
    </row>
    <row r="34422" spans="4:6">
      <c r="D34422" s="63"/>
      <c r="F34422" s="64"/>
    </row>
    <row r="34423" spans="4:6">
      <c r="D34423" s="63"/>
      <c r="F34423" s="64"/>
    </row>
    <row r="34424" spans="4:6">
      <c r="D34424" s="63"/>
      <c r="F34424" s="64"/>
    </row>
    <row r="34425" spans="4:6">
      <c r="D34425" s="63"/>
      <c r="F34425" s="64"/>
    </row>
    <row r="34426" spans="4:6">
      <c r="D34426" s="63"/>
      <c r="F34426" s="64"/>
    </row>
    <row r="34427" spans="4:6">
      <c r="D34427" s="63"/>
      <c r="F34427" s="64"/>
    </row>
    <row r="34428" spans="4:6">
      <c r="D34428" s="63"/>
      <c r="F34428" s="64"/>
    </row>
    <row r="34429" spans="4:6">
      <c r="D34429" s="63"/>
      <c r="F34429" s="64"/>
    </row>
    <row r="34430" spans="4:6">
      <c r="D34430" s="63"/>
      <c r="F34430" s="64"/>
    </row>
    <row r="34431" spans="4:6">
      <c r="D34431" s="63"/>
      <c r="F34431" s="64"/>
    </row>
    <row r="34432" spans="4:6">
      <c r="D34432" s="63"/>
      <c r="F34432" s="64"/>
    </row>
    <row r="34433" spans="4:6">
      <c r="D34433" s="63"/>
      <c r="F34433" s="64"/>
    </row>
    <row r="34434" spans="4:6">
      <c r="D34434" s="63"/>
      <c r="F34434" s="64"/>
    </row>
    <row r="34435" spans="4:6">
      <c r="D34435" s="63"/>
      <c r="F34435" s="64"/>
    </row>
    <row r="34436" spans="4:6">
      <c r="D34436" s="63"/>
      <c r="F34436" s="64"/>
    </row>
    <row r="34437" spans="4:6">
      <c r="D34437" s="63"/>
      <c r="F34437" s="64"/>
    </row>
    <row r="34438" spans="4:6">
      <c r="D34438" s="63"/>
      <c r="F34438" s="64"/>
    </row>
    <row r="34439" spans="4:6">
      <c r="D34439" s="63"/>
      <c r="F34439" s="64"/>
    </row>
    <row r="34440" spans="4:6">
      <c r="D34440" s="63"/>
      <c r="F34440" s="64"/>
    </row>
    <row r="34441" spans="4:6">
      <c r="D34441" s="63"/>
      <c r="F34441" s="64"/>
    </row>
    <row r="34442" spans="4:6">
      <c r="D34442" s="63"/>
      <c r="F34442" s="64"/>
    </row>
    <row r="34443" spans="4:6">
      <c r="D34443" s="63"/>
      <c r="F34443" s="64"/>
    </row>
    <row r="34444" spans="4:6">
      <c r="D34444" s="63"/>
      <c r="F34444" s="64"/>
    </row>
    <row r="34445" spans="4:6">
      <c r="D34445" s="63"/>
      <c r="F34445" s="64"/>
    </row>
    <row r="34446" spans="4:6">
      <c r="D34446" s="63"/>
      <c r="F34446" s="64"/>
    </row>
    <row r="34447" spans="4:6">
      <c r="D34447" s="63"/>
      <c r="F34447" s="64"/>
    </row>
    <row r="34448" spans="4:6">
      <c r="D34448" s="63"/>
      <c r="F34448" s="64"/>
    </row>
    <row r="34449" spans="4:6">
      <c r="D34449" s="63"/>
      <c r="F34449" s="64"/>
    </row>
    <row r="34450" spans="4:6">
      <c r="D34450" s="63"/>
      <c r="F34450" s="64"/>
    </row>
    <row r="34451" spans="4:6">
      <c r="D34451" s="63"/>
      <c r="F34451" s="64"/>
    </row>
    <row r="34452" spans="4:6">
      <c r="D34452" s="63"/>
      <c r="F34452" s="64"/>
    </row>
    <row r="34453" spans="4:6">
      <c r="D34453" s="63"/>
      <c r="F34453" s="64"/>
    </row>
    <row r="34454" spans="4:6">
      <c r="D34454" s="63"/>
      <c r="F34454" s="64"/>
    </row>
    <row r="34455" spans="4:6">
      <c r="D34455" s="63"/>
      <c r="F34455" s="64"/>
    </row>
    <row r="34456" spans="4:6">
      <c r="D34456" s="63"/>
      <c r="F34456" s="64"/>
    </row>
    <row r="34457" spans="4:6">
      <c r="D34457" s="63"/>
      <c r="F34457" s="64"/>
    </row>
    <row r="34458" spans="4:6">
      <c r="D34458" s="63"/>
      <c r="F34458" s="64"/>
    </row>
    <row r="34459" spans="4:6">
      <c r="D34459" s="63"/>
      <c r="F34459" s="64"/>
    </row>
    <row r="34460" spans="4:6">
      <c r="D34460" s="63"/>
      <c r="F34460" s="64"/>
    </row>
    <row r="34461" spans="4:6">
      <c r="D34461" s="63"/>
      <c r="F34461" s="64"/>
    </row>
    <row r="34462" spans="4:6">
      <c r="D34462" s="63"/>
      <c r="F34462" s="64"/>
    </row>
    <row r="34463" spans="4:6">
      <c r="D34463" s="63"/>
      <c r="F34463" s="64"/>
    </row>
    <row r="34464" spans="4:6">
      <c r="D34464" s="63"/>
      <c r="F34464" s="64"/>
    </row>
    <row r="34465" spans="4:6">
      <c r="D34465" s="63"/>
      <c r="F34465" s="64"/>
    </row>
    <row r="34466" spans="4:6">
      <c r="D34466" s="63"/>
      <c r="F34466" s="64"/>
    </row>
    <row r="34467" spans="4:6">
      <c r="D34467" s="63"/>
      <c r="F34467" s="64"/>
    </row>
    <row r="34468" spans="4:6">
      <c r="D34468" s="63"/>
      <c r="F34468" s="64"/>
    </row>
    <row r="34469" spans="4:6">
      <c r="D34469" s="63"/>
      <c r="F34469" s="64"/>
    </row>
    <row r="34470" spans="4:6">
      <c r="D34470" s="63"/>
      <c r="F34470" s="64"/>
    </row>
    <row r="34471" spans="4:6">
      <c r="D34471" s="63"/>
      <c r="F34471" s="64"/>
    </row>
    <row r="34472" spans="4:6">
      <c r="D34472" s="63"/>
      <c r="F34472" s="64"/>
    </row>
    <row r="34473" spans="4:6">
      <c r="D34473" s="63"/>
      <c r="F34473" s="64"/>
    </row>
    <row r="34474" spans="4:6">
      <c r="D34474" s="63"/>
      <c r="F34474" s="64"/>
    </row>
    <row r="34475" spans="4:6">
      <c r="D34475" s="63"/>
      <c r="F34475" s="64"/>
    </row>
    <row r="34476" spans="4:6">
      <c r="D34476" s="63"/>
      <c r="F34476" s="64"/>
    </row>
    <row r="34477" spans="4:6">
      <c r="D34477" s="63"/>
      <c r="F34477" s="64"/>
    </row>
    <row r="34478" spans="4:6">
      <c r="D34478" s="63"/>
      <c r="F34478" s="64"/>
    </row>
    <row r="34479" spans="4:6">
      <c r="D34479" s="63"/>
      <c r="F34479" s="64"/>
    </row>
    <row r="34480" spans="4:6">
      <c r="D34480" s="63"/>
      <c r="F34480" s="64"/>
    </row>
    <row r="34481" spans="4:6">
      <c r="D34481" s="63"/>
      <c r="F34481" s="64"/>
    </row>
    <row r="34482" spans="4:6">
      <c r="D34482" s="63"/>
      <c r="F34482" s="64"/>
    </row>
    <row r="34483" spans="4:6">
      <c r="D34483" s="63"/>
      <c r="F34483" s="64"/>
    </row>
    <row r="34484" spans="4:6">
      <c r="D34484" s="63"/>
      <c r="F34484" s="64"/>
    </row>
    <row r="34485" spans="4:6">
      <c r="D34485" s="63"/>
      <c r="F34485" s="64"/>
    </row>
    <row r="34486" spans="4:6">
      <c r="D34486" s="63"/>
      <c r="F34486" s="64"/>
    </row>
    <row r="34487" spans="4:6">
      <c r="D34487" s="63"/>
      <c r="F34487" s="64"/>
    </row>
    <row r="34488" spans="4:6">
      <c r="D34488" s="63"/>
      <c r="F34488" s="64"/>
    </row>
    <row r="34489" spans="4:6">
      <c r="D34489" s="63"/>
      <c r="F34489" s="64"/>
    </row>
    <row r="34490" spans="4:6">
      <c r="D34490" s="63"/>
      <c r="F34490" s="64"/>
    </row>
    <row r="34491" spans="4:6">
      <c r="D34491" s="63"/>
      <c r="F34491" s="64"/>
    </row>
    <row r="34492" spans="4:6">
      <c r="D34492" s="63"/>
      <c r="F34492" s="64"/>
    </row>
    <row r="34493" spans="4:6">
      <c r="D34493" s="63"/>
      <c r="F34493" s="64"/>
    </row>
    <row r="34494" spans="4:6">
      <c r="D34494" s="63"/>
      <c r="F34494" s="64"/>
    </row>
    <row r="34495" spans="4:6">
      <c r="D34495" s="63"/>
      <c r="F34495" s="64"/>
    </row>
    <row r="34496" spans="4:6">
      <c r="D34496" s="63"/>
      <c r="F34496" s="64"/>
    </row>
    <row r="34497" spans="4:6">
      <c r="D34497" s="63"/>
      <c r="F34497" s="64"/>
    </row>
    <row r="34498" spans="4:6">
      <c r="D34498" s="63"/>
      <c r="F34498" s="64"/>
    </row>
    <row r="34499" spans="4:6">
      <c r="D34499" s="63"/>
      <c r="F34499" s="64"/>
    </row>
    <row r="34500" spans="4:6">
      <c r="D34500" s="63"/>
      <c r="F34500" s="64"/>
    </row>
    <row r="34501" spans="4:6">
      <c r="D34501" s="63"/>
      <c r="F34501" s="64"/>
    </row>
    <row r="34502" spans="4:6">
      <c r="D34502" s="63"/>
      <c r="F34502" s="64"/>
    </row>
    <row r="34503" spans="4:6">
      <c r="D34503" s="63"/>
      <c r="F34503" s="64"/>
    </row>
    <row r="34504" spans="4:6">
      <c r="D34504" s="63"/>
      <c r="F34504" s="64"/>
    </row>
    <row r="34505" spans="4:6">
      <c r="D34505" s="63"/>
      <c r="F34505" s="64"/>
    </row>
    <row r="34506" spans="4:6">
      <c r="D34506" s="63"/>
      <c r="F34506" s="64"/>
    </row>
    <row r="34507" spans="4:6">
      <c r="D34507" s="63"/>
      <c r="F34507" s="64"/>
    </row>
    <row r="34508" spans="4:6">
      <c r="D34508" s="63"/>
      <c r="F34508" s="64"/>
    </row>
    <row r="34509" spans="4:6">
      <c r="D34509" s="63"/>
      <c r="F34509" s="64"/>
    </row>
    <row r="34510" spans="4:6">
      <c r="D34510" s="63"/>
      <c r="F34510" s="64"/>
    </row>
    <row r="34511" spans="4:6">
      <c r="D34511" s="63"/>
      <c r="F34511" s="64"/>
    </row>
    <row r="34512" spans="4:6">
      <c r="D34512" s="63"/>
      <c r="F34512" s="64"/>
    </row>
    <row r="34513" spans="4:6">
      <c r="D34513" s="63"/>
      <c r="F34513" s="64"/>
    </row>
    <row r="34514" spans="4:6">
      <c r="D34514" s="63"/>
      <c r="F34514" s="64"/>
    </row>
    <row r="34515" spans="4:6">
      <c r="D34515" s="63"/>
      <c r="F34515" s="64"/>
    </row>
    <row r="34516" spans="4:6">
      <c r="D34516" s="63"/>
      <c r="F34516" s="64"/>
    </row>
    <row r="34517" spans="4:6">
      <c r="D34517" s="63"/>
      <c r="F34517" s="64"/>
    </row>
    <row r="34518" spans="4:6">
      <c r="D34518" s="63"/>
      <c r="F34518" s="64"/>
    </row>
    <row r="34519" spans="4:6">
      <c r="D34519" s="63"/>
      <c r="F34519" s="64"/>
    </row>
    <row r="34520" spans="4:6">
      <c r="D34520" s="63"/>
      <c r="F34520" s="64"/>
    </row>
    <row r="34521" spans="4:6">
      <c r="D34521" s="63"/>
      <c r="F34521" s="64"/>
    </row>
    <row r="34522" spans="4:6">
      <c r="D34522" s="63"/>
      <c r="F34522" s="64"/>
    </row>
    <row r="34523" spans="4:6">
      <c r="D34523" s="63"/>
      <c r="F34523" s="64"/>
    </row>
    <row r="34524" spans="4:6">
      <c r="D34524" s="63"/>
      <c r="F34524" s="64"/>
    </row>
    <row r="34525" spans="4:6">
      <c r="D34525" s="63"/>
      <c r="F34525" s="64"/>
    </row>
    <row r="34526" spans="4:6">
      <c r="D34526" s="63"/>
      <c r="F34526" s="64"/>
    </row>
    <row r="34527" spans="4:6">
      <c r="D34527" s="63"/>
      <c r="F34527" s="64"/>
    </row>
    <row r="34528" spans="4:6">
      <c r="D34528" s="63"/>
      <c r="F34528" s="64"/>
    </row>
    <row r="34529" spans="4:6">
      <c r="D34529" s="63"/>
      <c r="F34529" s="64"/>
    </row>
    <row r="34530" spans="4:6">
      <c r="D34530" s="63"/>
      <c r="F34530" s="64"/>
    </row>
    <row r="34531" spans="4:6">
      <c r="D34531" s="63"/>
      <c r="F34531" s="64"/>
    </row>
    <row r="34532" spans="4:6">
      <c r="D34532" s="63"/>
      <c r="F34532" s="64"/>
    </row>
    <row r="34533" spans="4:6">
      <c r="D34533" s="63"/>
      <c r="F34533" s="64"/>
    </row>
    <row r="34534" spans="4:6">
      <c r="D34534" s="63"/>
      <c r="F34534" s="64"/>
    </row>
    <row r="34535" spans="4:6">
      <c r="D34535" s="63"/>
      <c r="F34535" s="64"/>
    </row>
    <row r="34536" spans="4:6">
      <c r="D34536" s="63"/>
      <c r="F34536" s="64"/>
    </row>
    <row r="34537" spans="4:6">
      <c r="D34537" s="63"/>
      <c r="F34537" s="64"/>
    </row>
    <row r="34538" spans="4:6">
      <c r="D34538" s="63"/>
      <c r="F34538" s="64"/>
    </row>
    <row r="34539" spans="4:6">
      <c r="D34539" s="63"/>
      <c r="F34539" s="64"/>
    </row>
    <row r="34540" spans="4:6">
      <c r="D34540" s="63"/>
      <c r="F34540" s="64"/>
    </row>
    <row r="34541" spans="4:6">
      <c r="D34541" s="63"/>
      <c r="F34541" s="64"/>
    </row>
    <row r="34542" spans="4:6">
      <c r="D34542" s="63"/>
      <c r="F34542" s="64"/>
    </row>
    <row r="34543" spans="4:6">
      <c r="D34543" s="63"/>
      <c r="F34543" s="64"/>
    </row>
    <row r="34544" spans="4:6">
      <c r="D34544" s="63"/>
      <c r="F34544" s="64"/>
    </row>
    <row r="34545" spans="4:6">
      <c r="D34545" s="63"/>
      <c r="F34545" s="64"/>
    </row>
    <row r="34546" spans="4:6">
      <c r="D34546" s="63"/>
      <c r="F34546" s="64"/>
    </row>
    <row r="34547" spans="4:6">
      <c r="D34547" s="63"/>
      <c r="F34547" s="64"/>
    </row>
    <row r="34548" spans="4:6">
      <c r="D34548" s="63"/>
      <c r="F34548" s="64"/>
    </row>
    <row r="34549" spans="4:6">
      <c r="D34549" s="63"/>
      <c r="F34549" s="64"/>
    </row>
    <row r="34550" spans="4:6">
      <c r="D34550" s="63"/>
      <c r="F34550" s="64"/>
    </row>
    <row r="34551" spans="4:6">
      <c r="D34551" s="63"/>
      <c r="F34551" s="64"/>
    </row>
    <row r="34552" spans="4:6">
      <c r="D34552" s="63"/>
      <c r="F34552" s="64"/>
    </row>
    <row r="34553" spans="4:6">
      <c r="D34553" s="63"/>
      <c r="F34553" s="64"/>
    </row>
    <row r="34554" spans="4:6">
      <c r="D34554" s="63"/>
      <c r="F34554" s="64"/>
    </row>
    <row r="34555" spans="4:6">
      <c r="D34555" s="63"/>
      <c r="F34555" s="64"/>
    </row>
    <row r="34556" spans="4:6">
      <c r="D34556" s="63"/>
      <c r="F34556" s="64"/>
    </row>
    <row r="34557" spans="4:6">
      <c r="D34557" s="63"/>
      <c r="F34557" s="64"/>
    </row>
    <row r="34558" spans="4:6">
      <c r="D34558" s="63"/>
      <c r="F34558" s="64"/>
    </row>
    <row r="34559" spans="4:6">
      <c r="D34559" s="63"/>
      <c r="F34559" s="64"/>
    </row>
    <row r="34560" spans="4:6">
      <c r="D34560" s="63"/>
      <c r="F34560" s="64"/>
    </row>
    <row r="34561" spans="4:6">
      <c r="D34561" s="63"/>
      <c r="F34561" s="64"/>
    </row>
    <row r="34562" spans="4:6">
      <c r="D34562" s="63"/>
      <c r="F34562" s="64"/>
    </row>
    <row r="34563" spans="4:6">
      <c r="D34563" s="63"/>
      <c r="F34563" s="64"/>
    </row>
    <row r="34564" spans="4:6">
      <c r="D34564" s="63"/>
      <c r="F34564" s="64"/>
    </row>
    <row r="34565" spans="4:6">
      <c r="D34565" s="63"/>
      <c r="F34565" s="64"/>
    </row>
    <row r="34566" spans="4:6">
      <c r="D34566" s="63"/>
      <c r="F34566" s="64"/>
    </row>
    <row r="34567" spans="4:6">
      <c r="D34567" s="63"/>
      <c r="F34567" s="64"/>
    </row>
    <row r="34568" spans="4:6">
      <c r="D34568" s="63"/>
      <c r="F34568" s="64"/>
    </row>
    <row r="34569" spans="4:6">
      <c r="D34569" s="63"/>
      <c r="F34569" s="64"/>
    </row>
    <row r="34570" spans="4:6">
      <c r="D34570" s="63"/>
      <c r="F34570" s="64"/>
    </row>
    <row r="34571" spans="4:6">
      <c r="D34571" s="63"/>
      <c r="F34571" s="64"/>
    </row>
    <row r="34572" spans="4:6">
      <c r="D34572" s="63"/>
      <c r="F34572" s="64"/>
    </row>
    <row r="34573" spans="4:6">
      <c r="D34573" s="63"/>
      <c r="F34573" s="64"/>
    </row>
    <row r="34574" spans="4:6">
      <c r="D34574" s="63"/>
      <c r="F34574" s="64"/>
    </row>
    <row r="34575" spans="4:6">
      <c r="D34575" s="63"/>
      <c r="F34575" s="64"/>
    </row>
    <row r="34576" spans="4:6">
      <c r="D34576" s="63"/>
      <c r="F34576" s="64"/>
    </row>
    <row r="34577" spans="4:6">
      <c r="D34577" s="63"/>
      <c r="F34577" s="64"/>
    </row>
    <row r="34578" spans="4:6">
      <c r="D34578" s="63"/>
      <c r="F34578" s="64"/>
    </row>
    <row r="34579" spans="4:6">
      <c r="D34579" s="63"/>
      <c r="F34579" s="64"/>
    </row>
    <row r="34580" spans="4:6">
      <c r="D34580" s="63"/>
      <c r="F34580" s="64"/>
    </row>
    <row r="34581" spans="4:6">
      <c r="D34581" s="63"/>
      <c r="F34581" s="64"/>
    </row>
    <row r="34582" spans="4:6">
      <c r="D34582" s="63"/>
      <c r="F34582" s="64"/>
    </row>
    <row r="34583" spans="4:6">
      <c r="D34583" s="63"/>
      <c r="F34583" s="64"/>
    </row>
    <row r="34584" spans="4:6">
      <c r="D34584" s="63"/>
      <c r="F34584" s="64"/>
    </row>
    <row r="34585" spans="4:6">
      <c r="D34585" s="63"/>
      <c r="F34585" s="64"/>
    </row>
    <row r="34586" spans="4:6">
      <c r="D34586" s="63"/>
      <c r="F34586" s="64"/>
    </row>
    <row r="34587" spans="4:6">
      <c r="D34587" s="63"/>
      <c r="F34587" s="64"/>
    </row>
    <row r="34588" spans="4:6">
      <c r="D34588" s="63"/>
      <c r="F34588" s="64"/>
    </row>
    <row r="34589" spans="4:6">
      <c r="D34589" s="63"/>
      <c r="F34589" s="64"/>
    </row>
    <row r="34590" spans="4:6">
      <c r="D34590" s="63"/>
      <c r="F34590" s="64"/>
    </row>
    <row r="34591" spans="4:6">
      <c r="D34591" s="63"/>
      <c r="F34591" s="64"/>
    </row>
    <row r="34592" spans="4:6">
      <c r="D34592" s="63"/>
      <c r="F34592" s="64"/>
    </row>
    <row r="34593" spans="4:6">
      <c r="D34593" s="63"/>
      <c r="F34593" s="64"/>
    </row>
    <row r="34594" spans="4:6">
      <c r="D34594" s="63"/>
      <c r="F34594" s="64"/>
    </row>
    <row r="34595" spans="4:6">
      <c r="D34595" s="63"/>
      <c r="F34595" s="64"/>
    </row>
    <row r="34596" spans="4:6">
      <c r="D34596" s="63"/>
      <c r="F34596" s="64"/>
    </row>
    <row r="34597" spans="4:6">
      <c r="D34597" s="63"/>
      <c r="F34597" s="64"/>
    </row>
    <row r="34598" spans="4:6">
      <c r="D34598" s="63"/>
      <c r="F34598" s="64"/>
    </row>
    <row r="34599" spans="4:6">
      <c r="D34599" s="63"/>
      <c r="F34599" s="64"/>
    </row>
    <row r="34600" spans="4:6">
      <c r="D34600" s="63"/>
      <c r="F34600" s="64"/>
    </row>
    <row r="34601" spans="4:6">
      <c r="D34601" s="63"/>
      <c r="F34601" s="64"/>
    </row>
    <row r="34602" spans="4:6">
      <c r="D34602" s="63"/>
      <c r="F34602" s="64"/>
    </row>
    <row r="34603" spans="4:6">
      <c r="D34603" s="63"/>
      <c r="F34603" s="64"/>
    </row>
    <row r="34604" spans="4:6">
      <c r="D34604" s="63"/>
      <c r="F34604" s="64"/>
    </row>
    <row r="34605" spans="4:6">
      <c r="D34605" s="63"/>
      <c r="F34605" s="64"/>
    </row>
    <row r="34606" spans="4:6">
      <c r="D34606" s="63"/>
      <c r="F34606" s="64"/>
    </row>
    <row r="34607" spans="4:6">
      <c r="D34607" s="63"/>
      <c r="F34607" s="64"/>
    </row>
    <row r="34608" spans="4:6">
      <c r="D34608" s="63"/>
      <c r="F34608" s="64"/>
    </row>
    <row r="34609" spans="4:6">
      <c r="D34609" s="63"/>
      <c r="F34609" s="64"/>
    </row>
    <row r="34610" spans="4:6">
      <c r="D34610" s="63"/>
      <c r="F34610" s="64"/>
    </row>
    <row r="34611" spans="4:6">
      <c r="D34611" s="63"/>
      <c r="F34611" s="64"/>
    </row>
    <row r="34612" spans="4:6">
      <c r="D34612" s="63"/>
      <c r="F34612" s="64"/>
    </row>
    <row r="34613" spans="4:6">
      <c r="D34613" s="63"/>
      <c r="F34613" s="64"/>
    </row>
    <row r="34614" spans="4:6">
      <c r="D34614" s="63"/>
      <c r="F34614" s="64"/>
    </row>
    <row r="34615" spans="4:6">
      <c r="D34615" s="63"/>
      <c r="F34615" s="64"/>
    </row>
    <row r="34616" spans="4:6">
      <c r="D34616" s="63"/>
      <c r="F34616" s="64"/>
    </row>
    <row r="34617" spans="4:6">
      <c r="D34617" s="63"/>
      <c r="F34617" s="64"/>
    </row>
    <row r="34618" spans="4:6">
      <c r="D34618" s="63"/>
      <c r="F34618" s="64"/>
    </row>
    <row r="34619" spans="4:6">
      <c r="D34619" s="63"/>
      <c r="F34619" s="64"/>
    </row>
    <row r="34620" spans="4:6">
      <c r="D34620" s="63"/>
      <c r="F34620" s="64"/>
    </row>
    <row r="34621" spans="4:6">
      <c r="D34621" s="63"/>
      <c r="F34621" s="64"/>
    </row>
    <row r="34622" spans="4:6">
      <c r="D34622" s="63"/>
      <c r="F34622" s="64"/>
    </row>
    <row r="34623" spans="4:6">
      <c r="D34623" s="63"/>
      <c r="F34623" s="64"/>
    </row>
    <row r="34624" spans="4:6">
      <c r="D34624" s="63"/>
      <c r="F34624" s="64"/>
    </row>
    <row r="34625" spans="4:6">
      <c r="D34625" s="63"/>
      <c r="F34625" s="64"/>
    </row>
    <row r="34626" spans="4:6">
      <c r="D34626" s="63"/>
      <c r="F34626" s="64"/>
    </row>
    <row r="34627" spans="4:6">
      <c r="D34627" s="63"/>
      <c r="F34627" s="64"/>
    </row>
    <row r="34628" spans="4:6">
      <c r="D34628" s="63"/>
      <c r="F34628" s="64"/>
    </row>
    <row r="34629" spans="4:6">
      <c r="D34629" s="63"/>
      <c r="F34629" s="64"/>
    </row>
    <row r="34630" spans="4:6">
      <c r="D34630" s="63"/>
      <c r="F34630" s="64"/>
    </row>
    <row r="34631" spans="4:6">
      <c r="D34631" s="63"/>
      <c r="F34631" s="64"/>
    </row>
    <row r="34632" spans="4:6">
      <c r="D34632" s="63"/>
      <c r="F34632" s="64"/>
    </row>
    <row r="34633" spans="4:6">
      <c r="D34633" s="63"/>
      <c r="F34633" s="64"/>
    </row>
    <row r="34634" spans="4:6">
      <c r="D34634" s="63"/>
      <c r="F34634" s="64"/>
    </row>
    <row r="34635" spans="4:6">
      <c r="D34635" s="63"/>
      <c r="F34635" s="64"/>
    </row>
    <row r="34636" spans="4:6">
      <c r="D34636" s="63"/>
      <c r="F34636" s="64"/>
    </row>
    <row r="34637" spans="4:6">
      <c r="D34637" s="63"/>
      <c r="F34637" s="64"/>
    </row>
    <row r="34638" spans="4:6">
      <c r="D34638" s="63"/>
      <c r="F34638" s="64"/>
    </row>
    <row r="34639" spans="4:6">
      <c r="D34639" s="63"/>
      <c r="F34639" s="64"/>
    </row>
    <row r="34640" spans="4:6">
      <c r="D34640" s="63"/>
      <c r="F34640" s="64"/>
    </row>
    <row r="34641" spans="4:6">
      <c r="D34641" s="63"/>
      <c r="F34641" s="64"/>
    </row>
    <row r="34642" spans="4:6">
      <c r="D34642" s="63"/>
      <c r="F34642" s="64"/>
    </row>
    <row r="34643" spans="4:6">
      <c r="D34643" s="63"/>
      <c r="F34643" s="64"/>
    </row>
    <row r="34644" spans="4:6">
      <c r="D34644" s="63"/>
      <c r="F34644" s="64"/>
    </row>
    <row r="34645" spans="4:6">
      <c r="D34645" s="63"/>
      <c r="F34645" s="64"/>
    </row>
    <row r="34646" spans="4:6">
      <c r="D34646" s="63"/>
      <c r="F34646" s="64"/>
    </row>
    <row r="34647" spans="4:6">
      <c r="D34647" s="63"/>
      <c r="F34647" s="64"/>
    </row>
    <row r="34648" spans="4:6">
      <c r="D34648" s="63"/>
      <c r="F34648" s="64"/>
    </row>
    <row r="34649" spans="4:6">
      <c r="D34649" s="63"/>
      <c r="F34649" s="64"/>
    </row>
    <row r="34650" spans="4:6">
      <c r="D34650" s="63"/>
      <c r="F34650" s="64"/>
    </row>
    <row r="34651" spans="4:6">
      <c r="D34651" s="63"/>
      <c r="F34651" s="64"/>
    </row>
    <row r="34652" spans="4:6">
      <c r="D34652" s="63"/>
      <c r="F34652" s="64"/>
    </row>
    <row r="34653" spans="4:6">
      <c r="D34653" s="63"/>
      <c r="F34653" s="64"/>
    </row>
    <row r="34654" spans="4:6">
      <c r="D34654" s="63"/>
      <c r="F34654" s="64"/>
    </row>
    <row r="34655" spans="4:6">
      <c r="D34655" s="63"/>
      <c r="F34655" s="64"/>
    </row>
    <row r="34656" spans="4:6">
      <c r="D34656" s="63"/>
      <c r="F34656" s="64"/>
    </row>
    <row r="34657" spans="4:6">
      <c r="D34657" s="63"/>
      <c r="F34657" s="64"/>
    </row>
    <row r="34658" spans="4:6">
      <c r="D34658" s="63"/>
      <c r="F34658" s="64"/>
    </row>
    <row r="34659" spans="4:6">
      <c r="D34659" s="63"/>
      <c r="F34659" s="64"/>
    </row>
    <row r="34660" spans="4:6">
      <c r="D34660" s="63"/>
      <c r="F34660" s="64"/>
    </row>
    <row r="34661" spans="4:6">
      <c r="D34661" s="63"/>
      <c r="F34661" s="64"/>
    </row>
    <row r="34662" spans="4:6">
      <c r="D34662" s="63"/>
      <c r="F34662" s="64"/>
    </row>
    <row r="34663" spans="4:6">
      <c r="D34663" s="63"/>
      <c r="F34663" s="64"/>
    </row>
    <row r="34664" spans="4:6">
      <c r="D34664" s="63"/>
      <c r="F34664" s="64"/>
    </row>
    <row r="34665" spans="4:6">
      <c r="D34665" s="63"/>
      <c r="F34665" s="64"/>
    </row>
    <row r="34666" spans="4:6">
      <c r="D34666" s="63"/>
      <c r="F34666" s="64"/>
    </row>
    <row r="34667" spans="4:6">
      <c r="D34667" s="63"/>
      <c r="F34667" s="64"/>
    </row>
    <row r="34668" spans="4:6">
      <c r="D34668" s="63"/>
      <c r="F34668" s="64"/>
    </row>
    <row r="34669" spans="4:6">
      <c r="D34669" s="63"/>
      <c r="F34669" s="64"/>
    </row>
    <row r="34670" spans="4:6">
      <c r="D34670" s="63"/>
      <c r="F34670" s="64"/>
    </row>
    <row r="34671" spans="4:6">
      <c r="D34671" s="63"/>
      <c r="F34671" s="64"/>
    </row>
    <row r="34672" spans="4:6">
      <c r="D34672" s="63"/>
      <c r="F34672" s="64"/>
    </row>
    <row r="34673" spans="4:6">
      <c r="D34673" s="63"/>
      <c r="F34673" s="64"/>
    </row>
    <row r="34674" spans="4:6">
      <c r="D34674" s="63"/>
      <c r="F34674" s="64"/>
    </row>
    <row r="34675" spans="4:6">
      <c r="D34675" s="63"/>
      <c r="F34675" s="64"/>
    </row>
    <row r="34676" spans="4:6">
      <c r="D34676" s="63"/>
      <c r="F34676" s="64"/>
    </row>
    <row r="34677" spans="4:6">
      <c r="D34677" s="63"/>
      <c r="F34677" s="64"/>
    </row>
    <row r="34678" spans="4:6">
      <c r="D34678" s="63"/>
      <c r="F34678" s="64"/>
    </row>
    <row r="34679" spans="4:6">
      <c r="D34679" s="63"/>
      <c r="F34679" s="64"/>
    </row>
    <row r="34680" spans="4:6">
      <c r="D34680" s="63"/>
      <c r="F34680" s="64"/>
    </row>
    <row r="34681" spans="4:6">
      <c r="D34681" s="63"/>
      <c r="F34681" s="64"/>
    </row>
    <row r="34682" spans="4:6">
      <c r="D34682" s="63"/>
      <c r="F34682" s="64"/>
    </row>
    <row r="34683" spans="4:6">
      <c r="D34683" s="63"/>
      <c r="F34683" s="64"/>
    </row>
    <row r="34684" spans="4:6">
      <c r="D34684" s="63"/>
      <c r="F34684" s="64"/>
    </row>
    <row r="34685" spans="4:6">
      <c r="D34685" s="63"/>
      <c r="F34685" s="64"/>
    </row>
    <row r="34686" spans="4:6">
      <c r="D34686" s="63"/>
      <c r="F34686" s="64"/>
    </row>
    <row r="34687" spans="4:6">
      <c r="D34687" s="63"/>
      <c r="F34687" s="64"/>
    </row>
    <row r="34688" spans="4:6">
      <c r="D34688" s="63"/>
      <c r="F34688" s="64"/>
    </row>
    <row r="34689" spans="4:6">
      <c r="D34689" s="63"/>
      <c r="F34689" s="64"/>
    </row>
    <row r="34690" spans="4:6">
      <c r="D34690" s="63"/>
      <c r="F34690" s="64"/>
    </row>
    <row r="34691" spans="4:6">
      <c r="D34691" s="63"/>
      <c r="F34691" s="64"/>
    </row>
    <row r="34692" spans="4:6">
      <c r="D34692" s="63"/>
      <c r="F34692" s="64"/>
    </row>
    <row r="34693" spans="4:6">
      <c r="D34693" s="63"/>
      <c r="F34693" s="64"/>
    </row>
    <row r="34694" spans="4:6">
      <c r="D34694" s="63"/>
      <c r="F34694" s="64"/>
    </row>
    <row r="34695" spans="4:6">
      <c r="D34695" s="63"/>
      <c r="F34695" s="64"/>
    </row>
    <row r="34696" spans="4:6">
      <c r="D34696" s="63"/>
      <c r="F34696" s="64"/>
    </row>
    <row r="34697" spans="4:6">
      <c r="D34697" s="63"/>
      <c r="F34697" s="64"/>
    </row>
    <row r="34698" spans="4:6">
      <c r="D34698" s="63"/>
      <c r="F34698" s="64"/>
    </row>
    <row r="34699" spans="4:6">
      <c r="D34699" s="63"/>
      <c r="F34699" s="64"/>
    </row>
    <row r="34700" spans="4:6">
      <c r="D34700" s="63"/>
      <c r="F34700" s="64"/>
    </row>
    <row r="34701" spans="4:6">
      <c r="D34701" s="63"/>
      <c r="F34701" s="64"/>
    </row>
    <row r="34702" spans="4:6">
      <c r="D34702" s="63"/>
      <c r="F34702" s="64"/>
    </row>
    <row r="34703" spans="4:6">
      <c r="D34703" s="63"/>
      <c r="F34703" s="64"/>
    </row>
    <row r="34704" spans="4:6">
      <c r="D34704" s="63"/>
      <c r="F34704" s="64"/>
    </row>
    <row r="34705" spans="4:6">
      <c r="D34705" s="63"/>
      <c r="F34705" s="64"/>
    </row>
    <row r="34706" spans="4:6">
      <c r="D34706" s="63"/>
      <c r="F34706" s="64"/>
    </row>
    <row r="34707" spans="4:6">
      <c r="D34707" s="63"/>
      <c r="F34707" s="64"/>
    </row>
    <row r="34708" spans="4:6">
      <c r="D34708" s="63"/>
      <c r="F34708" s="64"/>
    </row>
    <row r="34709" spans="4:6">
      <c r="D34709" s="63"/>
      <c r="F34709" s="64"/>
    </row>
    <row r="34710" spans="4:6">
      <c r="D34710" s="63"/>
      <c r="F34710" s="64"/>
    </row>
    <row r="34711" spans="4:6">
      <c r="D34711" s="63"/>
      <c r="F34711" s="64"/>
    </row>
    <row r="34712" spans="4:6">
      <c r="D34712" s="63"/>
      <c r="F34712" s="64"/>
    </row>
    <row r="34713" spans="4:6">
      <c r="D34713" s="63"/>
      <c r="F34713" s="64"/>
    </row>
    <row r="34714" spans="4:6">
      <c r="D34714" s="63"/>
      <c r="F34714" s="64"/>
    </row>
    <row r="34715" spans="4:6">
      <c r="D34715" s="63"/>
      <c r="F34715" s="64"/>
    </row>
    <row r="34716" spans="4:6">
      <c r="D34716" s="63"/>
      <c r="F34716" s="64"/>
    </row>
    <row r="34717" spans="4:6">
      <c r="D34717" s="63"/>
      <c r="F34717" s="64"/>
    </row>
    <row r="34718" spans="4:6">
      <c r="D34718" s="63"/>
      <c r="F34718" s="64"/>
    </row>
    <row r="34719" spans="4:6">
      <c r="D34719" s="63"/>
      <c r="F34719" s="64"/>
    </row>
    <row r="34720" spans="4:6">
      <c r="D34720" s="63"/>
      <c r="F34720" s="64"/>
    </row>
    <row r="34721" spans="4:6">
      <c r="D34721" s="63"/>
      <c r="F34721" s="64"/>
    </row>
    <row r="34722" spans="4:6">
      <c r="D34722" s="63"/>
      <c r="F34722" s="64"/>
    </row>
    <row r="34723" spans="4:6">
      <c r="D34723" s="63"/>
      <c r="F34723" s="64"/>
    </row>
    <row r="34724" spans="4:6">
      <c r="D34724" s="63"/>
      <c r="F34724" s="64"/>
    </row>
    <row r="34725" spans="4:6">
      <c r="D34725" s="63"/>
      <c r="F34725" s="64"/>
    </row>
    <row r="34726" spans="4:6">
      <c r="D34726" s="63"/>
      <c r="F34726" s="64"/>
    </row>
    <row r="34727" spans="4:6">
      <c r="D34727" s="63"/>
      <c r="F34727" s="64"/>
    </row>
    <row r="34728" spans="4:6">
      <c r="D34728" s="63"/>
      <c r="F34728" s="64"/>
    </row>
    <row r="34729" spans="4:6">
      <c r="D34729" s="63"/>
      <c r="F34729" s="64"/>
    </row>
    <row r="34730" spans="4:6">
      <c r="D34730" s="63"/>
      <c r="F34730" s="64"/>
    </row>
    <row r="34731" spans="4:6">
      <c r="D34731" s="63"/>
      <c r="F34731" s="64"/>
    </row>
    <row r="34732" spans="4:6">
      <c r="D34732" s="63"/>
      <c r="F34732" s="64"/>
    </row>
    <row r="34733" spans="4:6">
      <c r="D34733" s="63"/>
      <c r="F34733" s="64"/>
    </row>
    <row r="34734" spans="4:6">
      <c r="D34734" s="63"/>
      <c r="F34734" s="64"/>
    </row>
    <row r="34735" spans="4:6">
      <c r="D34735" s="63"/>
      <c r="F34735" s="64"/>
    </row>
    <row r="34736" spans="4:6">
      <c r="D34736" s="63"/>
      <c r="F34736" s="64"/>
    </row>
    <row r="34737" spans="4:6">
      <c r="D34737" s="63"/>
      <c r="F34737" s="64"/>
    </row>
    <row r="34738" spans="4:6">
      <c r="D34738" s="63"/>
      <c r="F34738" s="64"/>
    </row>
    <row r="34739" spans="4:6">
      <c r="D34739" s="63"/>
      <c r="F34739" s="64"/>
    </row>
    <row r="34740" spans="4:6">
      <c r="D34740" s="63"/>
      <c r="F34740" s="64"/>
    </row>
    <row r="34741" spans="4:6">
      <c r="D34741" s="63"/>
      <c r="F34741" s="64"/>
    </row>
    <row r="34742" spans="4:6">
      <c r="D34742" s="63"/>
      <c r="F34742" s="64"/>
    </row>
    <row r="34743" spans="4:6">
      <c r="D34743" s="63"/>
      <c r="F34743" s="64"/>
    </row>
    <row r="34744" spans="4:6">
      <c r="D34744" s="63"/>
      <c r="F34744" s="64"/>
    </row>
    <row r="34745" spans="4:6">
      <c r="D34745" s="63"/>
      <c r="F34745" s="64"/>
    </row>
    <row r="34746" spans="4:6">
      <c r="D34746" s="63"/>
      <c r="F34746" s="64"/>
    </row>
    <row r="34747" spans="4:6">
      <c r="D34747" s="63"/>
      <c r="F34747" s="64"/>
    </row>
    <row r="34748" spans="4:6">
      <c r="D34748" s="63"/>
      <c r="F34748" s="64"/>
    </row>
    <row r="34749" spans="4:6">
      <c r="D34749" s="63"/>
      <c r="F34749" s="64"/>
    </row>
    <row r="34750" spans="4:6">
      <c r="D34750" s="63"/>
      <c r="F34750" s="64"/>
    </row>
    <row r="34751" spans="4:6">
      <c r="D34751" s="63"/>
      <c r="F34751" s="64"/>
    </row>
    <row r="34752" spans="4:6">
      <c r="D34752" s="63"/>
      <c r="F34752" s="64"/>
    </row>
    <row r="34753" spans="4:6">
      <c r="D34753" s="63"/>
      <c r="F34753" s="64"/>
    </row>
    <row r="34754" spans="4:6">
      <c r="D34754" s="63"/>
      <c r="F34754" s="64"/>
    </row>
    <row r="34755" spans="4:6">
      <c r="D34755" s="63"/>
      <c r="F34755" s="64"/>
    </row>
    <row r="34756" spans="4:6">
      <c r="D34756" s="63"/>
      <c r="F34756" s="64"/>
    </row>
    <row r="34757" spans="4:6">
      <c r="D34757" s="63"/>
      <c r="F34757" s="64"/>
    </row>
    <row r="34758" spans="4:6">
      <c r="D34758" s="63"/>
      <c r="F34758" s="64"/>
    </row>
    <row r="34759" spans="4:6">
      <c r="D34759" s="63"/>
      <c r="F34759" s="64"/>
    </row>
    <row r="34760" spans="4:6">
      <c r="D34760" s="63"/>
      <c r="F34760" s="64"/>
    </row>
    <row r="34761" spans="4:6">
      <c r="D34761" s="63"/>
      <c r="F34761" s="64"/>
    </row>
    <row r="34762" spans="4:6">
      <c r="D34762" s="63"/>
      <c r="F34762" s="64"/>
    </row>
    <row r="34763" spans="4:6">
      <c r="D34763" s="63"/>
      <c r="F34763" s="64"/>
    </row>
    <row r="34764" spans="4:6">
      <c r="D34764" s="63"/>
      <c r="F34764" s="64"/>
    </row>
    <row r="34765" spans="4:6">
      <c r="D34765" s="63"/>
      <c r="F34765" s="64"/>
    </row>
    <row r="34766" spans="4:6">
      <c r="D34766" s="63"/>
      <c r="F34766" s="64"/>
    </row>
    <row r="34767" spans="4:6">
      <c r="D34767" s="63"/>
      <c r="F34767" s="64"/>
    </row>
    <row r="34768" spans="4:6">
      <c r="D34768" s="63"/>
      <c r="F34768" s="64"/>
    </row>
    <row r="34769" spans="4:6">
      <c r="D34769" s="63"/>
      <c r="F34769" s="64"/>
    </row>
    <row r="34770" spans="4:6">
      <c r="D34770" s="63"/>
      <c r="F34770" s="64"/>
    </row>
    <row r="34771" spans="4:6">
      <c r="D34771" s="63"/>
      <c r="F34771" s="64"/>
    </row>
    <row r="34772" spans="4:6">
      <c r="D34772" s="63"/>
      <c r="F34772" s="64"/>
    </row>
    <row r="34773" spans="4:6">
      <c r="D34773" s="63"/>
      <c r="F34773" s="64"/>
    </row>
    <row r="34774" spans="4:6">
      <c r="D34774" s="63"/>
      <c r="F34774" s="64"/>
    </row>
    <row r="34775" spans="4:6">
      <c r="D34775" s="63"/>
      <c r="F34775" s="64"/>
    </row>
    <row r="34776" spans="4:6">
      <c r="D34776" s="63"/>
      <c r="F34776" s="64"/>
    </row>
    <row r="34777" spans="4:6">
      <c r="D34777" s="63"/>
      <c r="F34777" s="64"/>
    </row>
    <row r="34778" spans="4:6">
      <c r="D34778" s="63"/>
      <c r="F34778" s="64"/>
    </row>
    <row r="34779" spans="4:6">
      <c r="D34779" s="63"/>
      <c r="F34779" s="64"/>
    </row>
    <row r="34780" spans="4:6">
      <c r="D34780" s="63"/>
      <c r="F34780" s="64"/>
    </row>
    <row r="34781" spans="4:6">
      <c r="D34781" s="63"/>
      <c r="F34781" s="64"/>
    </row>
    <row r="34782" spans="4:6">
      <c r="D34782" s="63"/>
      <c r="F34782" s="64"/>
    </row>
    <row r="34783" spans="4:6">
      <c r="D34783" s="63"/>
      <c r="F34783" s="64"/>
    </row>
    <row r="34784" spans="4:6">
      <c r="D34784" s="63"/>
      <c r="F34784" s="64"/>
    </row>
    <row r="34785" spans="4:6">
      <c r="D34785" s="63"/>
      <c r="F34785" s="64"/>
    </row>
    <row r="34786" spans="4:6">
      <c r="D34786" s="63"/>
      <c r="F34786" s="64"/>
    </row>
    <row r="34787" spans="4:6">
      <c r="D34787" s="63"/>
      <c r="F34787" s="64"/>
    </row>
    <row r="34788" spans="4:6">
      <c r="D34788" s="63"/>
      <c r="F34788" s="64"/>
    </row>
    <row r="34789" spans="4:6">
      <c r="D34789" s="63"/>
      <c r="F34789" s="64"/>
    </row>
    <row r="34790" spans="4:6">
      <c r="D34790" s="63"/>
      <c r="F34790" s="64"/>
    </row>
    <row r="34791" spans="4:6">
      <c r="D34791" s="63"/>
      <c r="F34791" s="64"/>
    </row>
    <row r="34792" spans="4:6">
      <c r="D34792" s="63"/>
      <c r="F34792" s="64"/>
    </row>
    <row r="34793" spans="4:6">
      <c r="D34793" s="63"/>
      <c r="F34793" s="64"/>
    </row>
    <row r="34794" spans="4:6">
      <c r="D34794" s="63"/>
      <c r="F34794" s="64"/>
    </row>
    <row r="34795" spans="4:6">
      <c r="D34795" s="63"/>
      <c r="F34795" s="64"/>
    </row>
    <row r="34796" spans="4:6">
      <c r="D34796" s="63"/>
      <c r="F34796" s="64"/>
    </row>
    <row r="34797" spans="4:6">
      <c r="D34797" s="63"/>
      <c r="F34797" s="64"/>
    </row>
    <row r="34798" spans="4:6">
      <c r="D34798" s="63"/>
      <c r="F34798" s="64"/>
    </row>
    <row r="34799" spans="4:6">
      <c r="D34799" s="63"/>
      <c r="F34799" s="64"/>
    </row>
    <row r="34800" spans="4:6">
      <c r="D34800" s="63"/>
      <c r="F34800" s="64"/>
    </row>
    <row r="34801" spans="4:6">
      <c r="D34801" s="63"/>
      <c r="F34801" s="64"/>
    </row>
    <row r="34802" spans="4:6">
      <c r="D34802" s="63"/>
      <c r="F34802" s="64"/>
    </row>
    <row r="34803" spans="4:6">
      <c r="D34803" s="63"/>
      <c r="F34803" s="64"/>
    </row>
    <row r="34804" spans="4:6">
      <c r="D34804" s="63"/>
      <c r="F34804" s="64"/>
    </row>
    <row r="34805" spans="4:6">
      <c r="D34805" s="63"/>
      <c r="F34805" s="64"/>
    </row>
    <row r="34806" spans="4:6">
      <c r="D34806" s="63"/>
      <c r="F34806" s="64"/>
    </row>
    <row r="34807" spans="4:6">
      <c r="D34807" s="63"/>
      <c r="F34807" s="64"/>
    </row>
    <row r="34808" spans="4:6">
      <c r="D34808" s="63"/>
      <c r="F34808" s="64"/>
    </row>
    <row r="34809" spans="4:6">
      <c r="D34809" s="63"/>
      <c r="F34809" s="64"/>
    </row>
    <row r="34810" spans="4:6">
      <c r="D34810" s="63"/>
      <c r="F34810" s="64"/>
    </row>
    <row r="34811" spans="4:6">
      <c r="D34811" s="63"/>
      <c r="F34811" s="64"/>
    </row>
    <row r="34812" spans="4:6">
      <c r="D34812" s="63"/>
      <c r="F34812" s="64"/>
    </row>
    <row r="34813" spans="4:6">
      <c r="D34813" s="63"/>
      <c r="F34813" s="64"/>
    </row>
    <row r="34814" spans="4:6">
      <c r="D34814" s="63"/>
      <c r="F34814" s="64"/>
    </row>
    <row r="34815" spans="4:6">
      <c r="D34815" s="63"/>
      <c r="F34815" s="64"/>
    </row>
    <row r="34816" spans="4:6">
      <c r="D34816" s="63"/>
      <c r="F34816" s="64"/>
    </row>
    <row r="34817" spans="4:6">
      <c r="D34817" s="63"/>
      <c r="F34817" s="64"/>
    </row>
    <row r="34818" spans="4:6">
      <c r="D34818" s="63"/>
      <c r="F34818" s="64"/>
    </row>
    <row r="34819" spans="4:6">
      <c r="D34819" s="63"/>
      <c r="F34819" s="64"/>
    </row>
    <row r="34820" spans="4:6">
      <c r="D34820" s="63"/>
      <c r="F34820" s="64"/>
    </row>
    <row r="34821" spans="4:6">
      <c r="D34821" s="63"/>
      <c r="F34821" s="64"/>
    </row>
    <row r="34822" spans="4:6">
      <c r="D34822" s="63"/>
      <c r="F34822" s="64"/>
    </row>
    <row r="34823" spans="4:6">
      <c r="D34823" s="63"/>
      <c r="F34823" s="64"/>
    </row>
    <row r="34824" spans="4:6">
      <c r="D34824" s="63"/>
      <c r="F34824" s="64"/>
    </row>
    <row r="34825" spans="4:6">
      <c r="D34825" s="63"/>
      <c r="F34825" s="64"/>
    </row>
    <row r="34826" spans="4:6">
      <c r="D34826" s="63"/>
      <c r="F34826" s="64"/>
    </row>
    <row r="34827" spans="4:6">
      <c r="D34827" s="63"/>
      <c r="F34827" s="64"/>
    </row>
    <row r="34828" spans="4:6">
      <c r="D34828" s="63"/>
      <c r="F34828" s="64"/>
    </row>
    <row r="34829" spans="4:6">
      <c r="D34829" s="63"/>
      <c r="F34829" s="64"/>
    </row>
    <row r="34830" spans="4:6">
      <c r="D34830" s="63"/>
      <c r="F34830" s="64"/>
    </row>
    <row r="34831" spans="4:6">
      <c r="D34831" s="63"/>
      <c r="F34831" s="64"/>
    </row>
    <row r="34832" spans="4:6">
      <c r="D34832" s="63"/>
      <c r="F34832" s="64"/>
    </row>
    <row r="34833" spans="4:6">
      <c r="D34833" s="63"/>
      <c r="F34833" s="64"/>
    </row>
    <row r="34834" spans="4:6">
      <c r="D34834" s="63"/>
      <c r="F34834" s="64"/>
    </row>
    <row r="34835" spans="4:6">
      <c r="D34835" s="63"/>
      <c r="F34835" s="64"/>
    </row>
    <row r="34836" spans="4:6">
      <c r="D34836" s="63"/>
      <c r="F34836" s="64"/>
    </row>
    <row r="34837" spans="4:6">
      <c r="D34837" s="63"/>
      <c r="F34837" s="64"/>
    </row>
    <row r="34838" spans="4:6">
      <c r="D34838" s="63"/>
      <c r="F34838" s="64"/>
    </row>
    <row r="34839" spans="4:6">
      <c r="D34839" s="63"/>
      <c r="F34839" s="64"/>
    </row>
    <row r="34840" spans="4:6">
      <c r="D34840" s="63"/>
      <c r="F34840" s="64"/>
    </row>
    <row r="34841" spans="4:6">
      <c r="D34841" s="63"/>
      <c r="F34841" s="64"/>
    </row>
    <row r="34842" spans="4:6">
      <c r="D34842" s="63"/>
      <c r="F34842" s="64"/>
    </row>
    <row r="34843" spans="4:6">
      <c r="D34843" s="63"/>
      <c r="F34843" s="64"/>
    </row>
    <row r="34844" spans="4:6">
      <c r="D34844" s="63"/>
      <c r="F34844" s="64"/>
    </row>
    <row r="34845" spans="4:6">
      <c r="D34845" s="63"/>
      <c r="F34845" s="64"/>
    </row>
    <row r="34846" spans="4:6">
      <c r="D34846" s="63"/>
      <c r="F34846" s="64"/>
    </row>
    <row r="34847" spans="4:6">
      <c r="D34847" s="63"/>
      <c r="F34847" s="64"/>
    </row>
    <row r="34848" spans="4:6">
      <c r="D34848" s="63"/>
      <c r="F34848" s="64"/>
    </row>
    <row r="34849" spans="4:6">
      <c r="D34849" s="63"/>
      <c r="F34849" s="64"/>
    </row>
    <row r="34850" spans="4:6">
      <c r="D34850" s="63"/>
      <c r="F34850" s="64"/>
    </row>
    <row r="34851" spans="4:6">
      <c r="D34851" s="63"/>
      <c r="F34851" s="64"/>
    </row>
    <row r="34852" spans="4:6">
      <c r="D34852" s="63"/>
      <c r="F34852" s="64"/>
    </row>
    <row r="34853" spans="4:6">
      <c r="D34853" s="63"/>
      <c r="F34853" s="64"/>
    </row>
    <row r="34854" spans="4:6">
      <c r="D34854" s="63"/>
      <c r="F34854" s="64"/>
    </row>
    <row r="34855" spans="4:6">
      <c r="D34855" s="63"/>
      <c r="F34855" s="64"/>
    </row>
    <row r="34856" spans="4:6">
      <c r="D34856" s="63"/>
      <c r="F34856" s="64"/>
    </row>
    <row r="34857" spans="4:6">
      <c r="D34857" s="63"/>
      <c r="F34857" s="64"/>
    </row>
    <row r="34858" spans="4:6">
      <c r="D34858" s="63"/>
      <c r="F34858" s="64"/>
    </row>
    <row r="34859" spans="4:6">
      <c r="D34859" s="63"/>
      <c r="F34859" s="64"/>
    </row>
    <row r="34860" spans="4:6">
      <c r="D34860" s="63"/>
      <c r="F34860" s="64"/>
    </row>
    <row r="34861" spans="4:6">
      <c r="D34861" s="63"/>
      <c r="F34861" s="64"/>
    </row>
    <row r="34862" spans="4:6">
      <c r="D34862" s="63"/>
      <c r="F34862" s="64"/>
    </row>
    <row r="34863" spans="4:6">
      <c r="D34863" s="63"/>
      <c r="F34863" s="64"/>
    </row>
    <row r="34864" spans="4:6">
      <c r="D34864" s="63"/>
      <c r="F34864" s="64"/>
    </row>
    <row r="34865" spans="4:6">
      <c r="D34865" s="63"/>
      <c r="F34865" s="64"/>
    </row>
    <row r="34866" spans="4:6">
      <c r="D34866" s="63"/>
      <c r="F34866" s="64"/>
    </row>
    <row r="34867" spans="4:6">
      <c r="D34867" s="63"/>
      <c r="F34867" s="64"/>
    </row>
    <row r="34868" spans="4:6">
      <c r="D34868" s="63"/>
      <c r="F34868" s="64"/>
    </row>
    <row r="34869" spans="4:6">
      <c r="D34869" s="63"/>
      <c r="F34869" s="64"/>
    </row>
    <row r="34870" spans="4:6">
      <c r="D34870" s="63"/>
      <c r="F34870" s="64"/>
    </row>
    <row r="34871" spans="4:6">
      <c r="D34871" s="63"/>
      <c r="F34871" s="64"/>
    </row>
    <row r="34872" spans="4:6">
      <c r="D34872" s="63"/>
      <c r="F34872" s="64"/>
    </row>
    <row r="34873" spans="4:6">
      <c r="D34873" s="63"/>
      <c r="F34873" s="64"/>
    </row>
    <row r="34874" spans="4:6">
      <c r="D34874" s="63"/>
      <c r="F34874" s="64"/>
    </row>
    <row r="34875" spans="4:6">
      <c r="D34875" s="63"/>
      <c r="F34875" s="64"/>
    </row>
    <row r="34876" spans="4:6">
      <c r="D34876" s="63"/>
      <c r="F34876" s="64"/>
    </row>
    <row r="34877" spans="4:6">
      <c r="D34877" s="63"/>
      <c r="F34877" s="64"/>
    </row>
    <row r="34878" spans="4:6">
      <c r="D34878" s="63"/>
      <c r="F34878" s="64"/>
    </row>
    <row r="34879" spans="4:6">
      <c r="D34879" s="63"/>
      <c r="F34879" s="64"/>
    </row>
    <row r="34880" spans="4:6">
      <c r="D34880" s="63"/>
      <c r="F34880" s="64"/>
    </row>
    <row r="34881" spans="4:6">
      <c r="D34881" s="63"/>
      <c r="F34881" s="64"/>
    </row>
    <row r="34882" spans="4:6">
      <c r="D34882" s="63"/>
      <c r="F34882" s="64"/>
    </row>
    <row r="34883" spans="4:6">
      <c r="D34883" s="63"/>
      <c r="F34883" s="64"/>
    </row>
    <row r="34884" spans="4:6">
      <c r="D34884" s="63"/>
      <c r="F34884" s="64"/>
    </row>
    <row r="34885" spans="4:6">
      <c r="D34885" s="63"/>
      <c r="F34885" s="64"/>
    </row>
    <row r="34886" spans="4:6">
      <c r="D34886" s="63"/>
      <c r="F34886" s="64"/>
    </row>
    <row r="34887" spans="4:6">
      <c r="D34887" s="63"/>
      <c r="F34887" s="64"/>
    </row>
    <row r="34888" spans="4:6">
      <c r="D34888" s="63"/>
      <c r="F34888" s="64"/>
    </row>
    <row r="34889" spans="4:6">
      <c r="D34889" s="63"/>
      <c r="F34889" s="64"/>
    </row>
    <row r="34890" spans="4:6">
      <c r="D34890" s="63"/>
      <c r="F34890" s="64"/>
    </row>
    <row r="34891" spans="4:6">
      <c r="D34891" s="63"/>
      <c r="F34891" s="64"/>
    </row>
    <row r="34892" spans="4:6">
      <c r="D34892" s="63"/>
      <c r="F34892" s="64"/>
    </row>
    <row r="34893" spans="4:6">
      <c r="D34893" s="63"/>
      <c r="F34893" s="64"/>
    </row>
    <row r="34894" spans="4:6">
      <c r="D34894" s="63"/>
      <c r="F34894" s="64"/>
    </row>
    <row r="34895" spans="4:6">
      <c r="D34895" s="63"/>
      <c r="F34895" s="64"/>
    </row>
    <row r="34896" spans="4:6">
      <c r="D34896" s="63"/>
      <c r="F34896" s="64"/>
    </row>
    <row r="34897" spans="4:6">
      <c r="D34897" s="63"/>
      <c r="F34897" s="64"/>
    </row>
    <row r="34898" spans="4:6">
      <c r="D34898" s="63"/>
      <c r="F34898" s="64"/>
    </row>
    <row r="34899" spans="4:6">
      <c r="D34899" s="63"/>
      <c r="F34899" s="64"/>
    </row>
    <row r="34900" spans="4:6">
      <c r="D34900" s="63"/>
      <c r="F34900" s="64"/>
    </row>
    <row r="34901" spans="4:6">
      <c r="D34901" s="63"/>
      <c r="F34901" s="64"/>
    </row>
    <row r="34902" spans="4:6">
      <c r="D34902" s="63"/>
      <c r="F34902" s="64"/>
    </row>
    <row r="34903" spans="4:6">
      <c r="D34903" s="63"/>
      <c r="F34903" s="64"/>
    </row>
    <row r="34904" spans="4:6">
      <c r="D34904" s="63"/>
      <c r="F34904" s="64"/>
    </row>
    <row r="34905" spans="4:6">
      <c r="D34905" s="63"/>
      <c r="F34905" s="64"/>
    </row>
    <row r="34906" spans="4:6">
      <c r="D34906" s="63"/>
      <c r="F34906" s="64"/>
    </row>
    <row r="34907" spans="4:6">
      <c r="D34907" s="63"/>
      <c r="F34907" s="64"/>
    </row>
    <row r="34908" spans="4:6">
      <c r="D34908" s="63"/>
      <c r="F34908" s="64"/>
    </row>
    <row r="34909" spans="4:6">
      <c r="D34909" s="63"/>
      <c r="F34909" s="64"/>
    </row>
    <row r="34910" spans="4:6">
      <c r="D34910" s="63"/>
      <c r="F34910" s="64"/>
    </row>
    <row r="34911" spans="4:6">
      <c r="D34911" s="63"/>
      <c r="F34911" s="64"/>
    </row>
    <row r="34912" spans="4:6">
      <c r="D34912" s="63"/>
      <c r="F34912" s="64"/>
    </row>
    <row r="34913" spans="4:6">
      <c r="D34913" s="63"/>
      <c r="F34913" s="64"/>
    </row>
    <row r="34914" spans="4:6">
      <c r="D34914" s="63"/>
      <c r="F34914" s="64"/>
    </row>
    <row r="34915" spans="4:6">
      <c r="D34915" s="63"/>
      <c r="F34915" s="64"/>
    </row>
    <row r="34916" spans="4:6">
      <c r="D34916" s="63"/>
      <c r="F34916" s="64"/>
    </row>
    <row r="34917" spans="4:6">
      <c r="D34917" s="63"/>
      <c r="F34917" s="64"/>
    </row>
    <row r="34918" spans="4:6">
      <c r="D34918" s="63"/>
      <c r="F34918" s="64"/>
    </row>
    <row r="34919" spans="4:6">
      <c r="D34919" s="63"/>
      <c r="F34919" s="64"/>
    </row>
    <row r="34920" spans="4:6">
      <c r="D34920" s="63"/>
      <c r="F34920" s="64"/>
    </row>
    <row r="34921" spans="4:6">
      <c r="D34921" s="63"/>
      <c r="F34921" s="64"/>
    </row>
    <row r="34922" spans="4:6">
      <c r="D34922" s="63"/>
      <c r="F34922" s="64"/>
    </row>
    <row r="34923" spans="4:6">
      <c r="D34923" s="63"/>
      <c r="F34923" s="64"/>
    </row>
    <row r="34924" spans="4:6">
      <c r="D34924" s="63"/>
      <c r="F34924" s="64"/>
    </row>
    <row r="34925" spans="4:6">
      <c r="D34925" s="63"/>
      <c r="F34925" s="64"/>
    </row>
    <row r="34926" spans="4:6">
      <c r="D34926" s="63"/>
      <c r="F34926" s="64"/>
    </row>
    <row r="34927" spans="4:6">
      <c r="D34927" s="63"/>
      <c r="F34927" s="64"/>
    </row>
    <row r="34928" spans="4:6">
      <c r="D34928" s="63"/>
      <c r="F34928" s="64"/>
    </row>
    <row r="34929" spans="4:6">
      <c r="D34929" s="63"/>
      <c r="F34929" s="64"/>
    </row>
    <row r="34930" spans="4:6">
      <c r="D34930" s="63"/>
      <c r="F34930" s="64"/>
    </row>
    <row r="34931" spans="4:6">
      <c r="D34931" s="63"/>
      <c r="F34931" s="64"/>
    </row>
    <row r="34932" spans="4:6">
      <c r="D34932" s="63"/>
      <c r="F34932" s="64"/>
    </row>
    <row r="34933" spans="4:6">
      <c r="D34933" s="63"/>
      <c r="F34933" s="64"/>
    </row>
    <row r="34934" spans="4:6">
      <c r="D34934" s="63"/>
      <c r="F34934" s="64"/>
    </row>
    <row r="34935" spans="4:6">
      <c r="D34935" s="63"/>
      <c r="F34935" s="64"/>
    </row>
    <row r="34936" spans="4:6">
      <c r="D34936" s="63"/>
      <c r="F34936" s="64"/>
    </row>
    <row r="34937" spans="4:6">
      <c r="D34937" s="63"/>
      <c r="F34937" s="64"/>
    </row>
    <row r="34938" spans="4:6">
      <c r="D34938" s="63"/>
      <c r="F34938" s="64"/>
    </row>
    <row r="34939" spans="4:6">
      <c r="D34939" s="63"/>
      <c r="F34939" s="64"/>
    </row>
    <row r="34940" spans="4:6">
      <c r="D34940" s="63"/>
      <c r="F34940" s="64"/>
    </row>
    <row r="34941" spans="4:6">
      <c r="D34941" s="63"/>
      <c r="F34941" s="64"/>
    </row>
    <row r="34942" spans="4:6">
      <c r="D34942" s="63"/>
      <c r="F34942" s="64"/>
    </row>
    <row r="34943" spans="4:6">
      <c r="D34943" s="63"/>
      <c r="F34943" s="64"/>
    </row>
    <row r="34944" spans="4:6">
      <c r="D34944" s="63"/>
      <c r="F34944" s="64"/>
    </row>
    <row r="34945" spans="4:6">
      <c r="D34945" s="63"/>
      <c r="F34945" s="64"/>
    </row>
    <row r="34946" spans="4:6">
      <c r="D34946" s="63"/>
      <c r="F34946" s="64"/>
    </row>
    <row r="34947" spans="4:6">
      <c r="D34947" s="63"/>
      <c r="F34947" s="64"/>
    </row>
    <row r="34948" spans="4:6">
      <c r="D34948" s="63"/>
      <c r="F34948" s="64"/>
    </row>
    <row r="34949" spans="4:6">
      <c r="D34949" s="63"/>
      <c r="F34949" s="64"/>
    </row>
    <row r="34950" spans="4:6">
      <c r="D34950" s="63"/>
      <c r="F34950" s="64"/>
    </row>
    <row r="34951" spans="4:6">
      <c r="D34951" s="63"/>
      <c r="F34951" s="64"/>
    </row>
    <row r="34952" spans="4:6">
      <c r="D34952" s="63"/>
      <c r="F34952" s="64"/>
    </row>
    <row r="34953" spans="4:6">
      <c r="D34953" s="63"/>
      <c r="F34953" s="64"/>
    </row>
    <row r="34954" spans="4:6">
      <c r="D34954" s="63"/>
      <c r="F34954" s="64"/>
    </row>
    <row r="34955" spans="4:6">
      <c r="D34955" s="63"/>
      <c r="F34955" s="64"/>
    </row>
    <row r="34956" spans="4:6">
      <c r="D34956" s="63"/>
      <c r="F34956" s="64"/>
    </row>
    <row r="34957" spans="4:6">
      <c r="D34957" s="63"/>
      <c r="F34957" s="64"/>
    </row>
    <row r="34958" spans="4:6">
      <c r="D34958" s="63"/>
      <c r="F34958" s="64"/>
    </row>
    <row r="34959" spans="4:6">
      <c r="D34959" s="63"/>
      <c r="F34959" s="64"/>
    </row>
    <row r="34960" spans="4:6">
      <c r="D34960" s="63"/>
      <c r="F34960" s="64"/>
    </row>
    <row r="34961" spans="4:6">
      <c r="D34961" s="63"/>
      <c r="F34961" s="64"/>
    </row>
    <row r="34962" spans="4:6">
      <c r="D34962" s="63"/>
      <c r="F34962" s="64"/>
    </row>
    <row r="34963" spans="4:6">
      <c r="D34963" s="63"/>
      <c r="F34963" s="64"/>
    </row>
    <row r="34964" spans="4:6">
      <c r="D34964" s="63"/>
      <c r="F34964" s="64"/>
    </row>
    <row r="34965" spans="4:6">
      <c r="D34965" s="63"/>
      <c r="F34965" s="64"/>
    </row>
    <row r="34966" spans="4:6">
      <c r="D34966" s="63"/>
      <c r="F34966" s="64"/>
    </row>
    <row r="34967" spans="4:6">
      <c r="D34967" s="63"/>
      <c r="F34967" s="64"/>
    </row>
    <row r="34968" spans="4:6">
      <c r="D34968" s="63"/>
      <c r="F34968" s="64"/>
    </row>
    <row r="34969" spans="4:6">
      <c r="D34969" s="63"/>
      <c r="F34969" s="64"/>
    </row>
    <row r="34970" spans="4:6">
      <c r="D34970" s="63"/>
      <c r="F34970" s="64"/>
    </row>
    <row r="34971" spans="4:6">
      <c r="D34971" s="63"/>
      <c r="F34971" s="64"/>
    </row>
    <row r="34972" spans="4:6">
      <c r="D34972" s="63"/>
      <c r="F34972" s="64"/>
    </row>
    <row r="34973" spans="4:6">
      <c r="D34973" s="63"/>
      <c r="F34973" s="64"/>
    </row>
    <row r="34974" spans="4:6">
      <c r="D34974" s="63"/>
      <c r="F34974" s="64"/>
    </row>
    <row r="34975" spans="4:6">
      <c r="D34975" s="63"/>
      <c r="F34975" s="64"/>
    </row>
    <row r="34976" spans="4:6">
      <c r="D34976" s="63"/>
      <c r="F34976" s="64"/>
    </row>
    <row r="34977" spans="4:6">
      <c r="D34977" s="63"/>
      <c r="F34977" s="64"/>
    </row>
    <row r="34978" spans="4:6">
      <c r="D34978" s="63"/>
      <c r="F34978" s="64"/>
    </row>
    <row r="34979" spans="4:6">
      <c r="D34979" s="63"/>
      <c r="F34979" s="64"/>
    </row>
    <row r="34980" spans="4:6">
      <c r="D34980" s="63"/>
      <c r="F34980" s="64"/>
    </row>
    <row r="34981" spans="4:6">
      <c r="D34981" s="63"/>
      <c r="F34981" s="64"/>
    </row>
    <row r="34982" spans="4:6">
      <c r="D34982" s="63"/>
      <c r="F34982" s="64"/>
    </row>
    <row r="34983" spans="4:6">
      <c r="D34983" s="63"/>
      <c r="F34983" s="64"/>
    </row>
    <row r="34984" spans="4:6">
      <c r="D34984" s="63"/>
      <c r="F34984" s="64"/>
    </row>
    <row r="34985" spans="4:6">
      <c r="D34985" s="63"/>
      <c r="F34985" s="64"/>
    </row>
    <row r="34986" spans="4:6">
      <c r="D34986" s="63"/>
      <c r="F34986" s="64"/>
    </row>
    <row r="34987" spans="4:6">
      <c r="D34987" s="63"/>
      <c r="F34987" s="64"/>
    </row>
    <row r="34988" spans="4:6">
      <c r="D34988" s="63"/>
      <c r="F34988" s="64"/>
    </row>
    <row r="34989" spans="4:6">
      <c r="D34989" s="63"/>
      <c r="F34989" s="64"/>
    </row>
    <row r="34990" spans="4:6">
      <c r="D34990" s="63"/>
      <c r="F34990" s="64"/>
    </row>
    <row r="34991" spans="4:6">
      <c r="D34991" s="63"/>
      <c r="F34991" s="64"/>
    </row>
    <row r="34992" spans="4:6">
      <c r="D34992" s="63"/>
      <c r="F34992" s="64"/>
    </row>
    <row r="34993" spans="4:6">
      <c r="D34993" s="63"/>
      <c r="F34993" s="64"/>
    </row>
    <row r="34994" spans="4:6">
      <c r="D34994" s="63"/>
      <c r="F34994" s="64"/>
    </row>
    <row r="34995" spans="4:6">
      <c r="D34995" s="63"/>
      <c r="F34995" s="64"/>
    </row>
    <row r="34996" spans="4:6">
      <c r="D34996" s="63"/>
      <c r="F34996" s="64"/>
    </row>
    <row r="34997" spans="4:6">
      <c r="D34997" s="63"/>
      <c r="F34997" s="64"/>
    </row>
    <row r="34998" spans="4:6">
      <c r="D34998" s="63"/>
      <c r="F34998" s="64"/>
    </row>
    <row r="34999" spans="4:6">
      <c r="D34999" s="63"/>
      <c r="F34999" s="64"/>
    </row>
    <row r="35000" spans="4:6">
      <c r="D35000" s="63"/>
      <c r="F35000" s="64"/>
    </row>
    <row r="35001" spans="4:6">
      <c r="D35001" s="63"/>
      <c r="F35001" s="64"/>
    </row>
    <row r="35002" spans="4:6">
      <c r="D35002" s="63"/>
      <c r="F35002" s="64"/>
    </row>
    <row r="35003" spans="4:6">
      <c r="D35003" s="63"/>
      <c r="F35003" s="64"/>
    </row>
    <row r="35004" spans="4:6">
      <c r="D35004" s="63"/>
      <c r="F35004" s="64"/>
    </row>
    <row r="35005" spans="4:6">
      <c r="D35005" s="63"/>
      <c r="F35005" s="64"/>
    </row>
    <row r="35006" spans="4:6">
      <c r="D35006" s="63"/>
      <c r="F35006" s="64"/>
    </row>
    <row r="35007" spans="4:6">
      <c r="D35007" s="63"/>
      <c r="F35007" s="64"/>
    </row>
    <row r="35008" spans="4:6">
      <c r="D35008" s="63"/>
      <c r="F35008" s="64"/>
    </row>
    <row r="35009" spans="4:6">
      <c r="D35009" s="63"/>
      <c r="F35009" s="64"/>
    </row>
    <row r="35010" spans="4:6">
      <c r="D35010" s="63"/>
      <c r="F35010" s="64"/>
    </row>
    <row r="35011" spans="4:6">
      <c r="D35011" s="63"/>
      <c r="F35011" s="64"/>
    </row>
    <row r="35012" spans="4:6">
      <c r="D35012" s="63"/>
      <c r="F35012" s="64"/>
    </row>
    <row r="35013" spans="4:6">
      <c r="D35013" s="63"/>
      <c r="F35013" s="64"/>
    </row>
    <row r="35014" spans="4:6">
      <c r="D35014" s="63"/>
      <c r="F35014" s="64"/>
    </row>
    <row r="35015" spans="4:6">
      <c r="D35015" s="63"/>
      <c r="F35015" s="64"/>
    </row>
    <row r="35016" spans="4:6">
      <c r="D35016" s="63"/>
      <c r="F35016" s="64"/>
    </row>
    <row r="35017" spans="4:6">
      <c r="D35017" s="63"/>
      <c r="F35017" s="64"/>
    </row>
    <row r="35018" spans="4:6">
      <c r="D35018" s="63"/>
      <c r="F35018" s="64"/>
    </row>
    <row r="35019" spans="4:6">
      <c r="D35019" s="63"/>
      <c r="F35019" s="64"/>
    </row>
    <row r="35020" spans="4:6">
      <c r="D35020" s="63"/>
      <c r="F35020" s="64"/>
    </row>
    <row r="35021" spans="4:6">
      <c r="D35021" s="63"/>
      <c r="F35021" s="64"/>
    </row>
    <row r="35022" spans="4:6">
      <c r="D35022" s="63"/>
      <c r="F35022" s="64"/>
    </row>
    <row r="35023" spans="4:6">
      <c r="D35023" s="63"/>
      <c r="F35023" s="64"/>
    </row>
    <row r="35024" spans="4:6">
      <c r="D35024" s="63"/>
      <c r="F35024" s="64"/>
    </row>
    <row r="35025" spans="4:6">
      <c r="D35025" s="63"/>
      <c r="F35025" s="64"/>
    </row>
    <row r="35026" spans="4:6">
      <c r="D35026" s="63"/>
      <c r="F35026" s="64"/>
    </row>
    <row r="35027" spans="4:6">
      <c r="D35027" s="63"/>
      <c r="F35027" s="64"/>
    </row>
    <row r="35028" spans="4:6">
      <c r="D35028" s="63"/>
      <c r="F35028" s="64"/>
    </row>
    <row r="35029" spans="4:6">
      <c r="D35029" s="63"/>
      <c r="F35029" s="64"/>
    </row>
    <row r="35030" spans="4:6">
      <c r="D35030" s="63"/>
      <c r="F35030" s="64"/>
    </row>
    <row r="35031" spans="4:6">
      <c r="D35031" s="63"/>
      <c r="F35031" s="64"/>
    </row>
    <row r="35032" spans="4:6">
      <c r="D35032" s="63"/>
      <c r="F35032" s="64"/>
    </row>
    <row r="35033" spans="4:6">
      <c r="D35033" s="63"/>
      <c r="F35033" s="64"/>
    </row>
    <row r="35034" spans="4:6">
      <c r="D35034" s="63"/>
      <c r="F35034" s="64"/>
    </row>
    <row r="35035" spans="4:6">
      <c r="D35035" s="63"/>
      <c r="F35035" s="64"/>
    </row>
    <row r="35036" spans="4:6">
      <c r="D35036" s="63"/>
      <c r="F35036" s="64"/>
    </row>
    <row r="35037" spans="4:6">
      <c r="D35037" s="63"/>
      <c r="F35037" s="64"/>
    </row>
    <row r="35038" spans="4:6">
      <c r="D35038" s="63"/>
      <c r="F35038" s="64"/>
    </row>
    <row r="35039" spans="4:6">
      <c r="D35039" s="63"/>
      <c r="F35039" s="64"/>
    </row>
    <row r="35040" spans="4:6">
      <c r="D35040" s="63"/>
      <c r="F35040" s="64"/>
    </row>
    <row r="35041" spans="4:6">
      <c r="D35041" s="63"/>
      <c r="F35041" s="64"/>
    </row>
    <row r="35042" spans="4:6">
      <c r="D35042" s="63"/>
      <c r="F35042" s="64"/>
    </row>
    <row r="35043" spans="4:6">
      <c r="D35043" s="63"/>
      <c r="F35043" s="64"/>
    </row>
    <row r="35044" spans="4:6">
      <c r="D35044" s="63"/>
      <c r="F35044" s="64"/>
    </row>
    <row r="35045" spans="4:6">
      <c r="D35045" s="63"/>
      <c r="F35045" s="64"/>
    </row>
    <row r="35046" spans="4:6">
      <c r="D35046" s="63"/>
      <c r="F35046" s="64"/>
    </row>
    <row r="35047" spans="4:6">
      <c r="D35047" s="63"/>
      <c r="F35047" s="64"/>
    </row>
    <row r="35048" spans="4:6">
      <c r="D35048" s="63"/>
      <c r="F35048" s="64"/>
    </row>
    <row r="35049" spans="4:6">
      <c r="D35049" s="63"/>
      <c r="F35049" s="64"/>
    </row>
    <row r="35050" spans="4:6">
      <c r="D35050" s="63"/>
      <c r="F35050" s="64"/>
    </row>
    <row r="35051" spans="4:6">
      <c r="D35051" s="63"/>
      <c r="F35051" s="64"/>
    </row>
    <row r="35052" spans="4:6">
      <c r="D35052" s="63"/>
      <c r="F35052" s="64"/>
    </row>
    <row r="35053" spans="4:6">
      <c r="D35053" s="63"/>
      <c r="F35053" s="64"/>
    </row>
    <row r="35054" spans="4:6">
      <c r="D35054" s="63"/>
      <c r="F35054" s="64"/>
    </row>
    <row r="35055" spans="4:6">
      <c r="D35055" s="63"/>
      <c r="F35055" s="64"/>
    </row>
    <row r="35056" spans="4:6">
      <c r="D35056" s="63"/>
      <c r="F35056" s="64"/>
    </row>
    <row r="35057" spans="4:6">
      <c r="D35057" s="63"/>
      <c r="F35057" s="64"/>
    </row>
    <row r="35058" spans="4:6">
      <c r="D35058" s="63"/>
      <c r="F35058" s="64"/>
    </row>
    <row r="35059" spans="4:6">
      <c r="D35059" s="63"/>
      <c r="F35059" s="64"/>
    </row>
    <row r="35060" spans="4:6">
      <c r="D35060" s="63"/>
      <c r="F35060" s="64"/>
    </row>
    <row r="35061" spans="4:6">
      <c r="D35061" s="63"/>
      <c r="F35061" s="64"/>
    </row>
    <row r="35062" spans="4:6">
      <c r="D35062" s="63"/>
      <c r="F35062" s="64"/>
    </row>
    <row r="35063" spans="4:6">
      <c r="D35063" s="63"/>
      <c r="F35063" s="64"/>
    </row>
    <row r="35064" spans="4:6">
      <c r="D35064" s="63"/>
      <c r="F35064" s="64"/>
    </row>
    <row r="35065" spans="4:6">
      <c r="D35065" s="63"/>
      <c r="F35065" s="64"/>
    </row>
    <row r="35066" spans="4:6">
      <c r="D35066" s="63"/>
      <c r="F35066" s="64"/>
    </row>
    <row r="35067" spans="4:6">
      <c r="D35067" s="63"/>
      <c r="F35067" s="64"/>
    </row>
    <row r="35068" spans="4:6">
      <c r="D35068" s="63"/>
      <c r="F35068" s="64"/>
    </row>
    <row r="35069" spans="4:6">
      <c r="D35069" s="63"/>
      <c r="F35069" s="64"/>
    </row>
    <row r="35070" spans="4:6">
      <c r="D35070" s="63"/>
      <c r="F35070" s="64"/>
    </row>
    <row r="35071" spans="4:6">
      <c r="D35071" s="63"/>
      <c r="F35071" s="64"/>
    </row>
    <row r="35072" spans="4:6">
      <c r="D35072" s="63"/>
      <c r="F35072" s="64"/>
    </row>
    <row r="35073" spans="4:6">
      <c r="D35073" s="63"/>
      <c r="F35073" s="64"/>
    </row>
    <row r="35074" spans="4:6">
      <c r="D35074" s="63"/>
      <c r="F35074" s="64"/>
    </row>
    <row r="35075" spans="4:6">
      <c r="D35075" s="63"/>
      <c r="F35075" s="64"/>
    </row>
    <row r="35076" spans="4:6">
      <c r="D35076" s="63"/>
      <c r="F35076" s="64"/>
    </row>
    <row r="35077" spans="4:6">
      <c r="D35077" s="63"/>
      <c r="F35077" s="64"/>
    </row>
    <row r="35078" spans="4:6">
      <c r="D35078" s="63"/>
      <c r="F35078" s="64"/>
    </row>
    <row r="35079" spans="4:6">
      <c r="D35079" s="63"/>
      <c r="F35079" s="64"/>
    </row>
    <row r="35080" spans="4:6">
      <c r="D35080" s="63"/>
      <c r="F35080" s="64"/>
    </row>
    <row r="35081" spans="4:6">
      <c r="D35081" s="63"/>
      <c r="F35081" s="64"/>
    </row>
    <row r="35082" spans="4:6">
      <c r="D35082" s="63"/>
      <c r="F35082" s="64"/>
    </row>
    <row r="35083" spans="4:6">
      <c r="D35083" s="63"/>
      <c r="F35083" s="64"/>
    </row>
    <row r="35084" spans="4:6">
      <c r="D35084" s="63"/>
      <c r="F35084" s="64"/>
    </row>
    <row r="35085" spans="4:6">
      <c r="D35085" s="63"/>
      <c r="F35085" s="64"/>
    </row>
    <row r="35086" spans="4:6">
      <c r="D35086" s="63"/>
      <c r="F35086" s="64"/>
    </row>
    <row r="35087" spans="4:6">
      <c r="D35087" s="63"/>
      <c r="F35087" s="64"/>
    </row>
    <row r="35088" spans="4:6">
      <c r="D35088" s="63"/>
      <c r="F35088" s="64"/>
    </row>
    <row r="35089" spans="4:6">
      <c r="D35089" s="63"/>
      <c r="F35089" s="64"/>
    </row>
    <row r="35090" spans="4:6">
      <c r="D35090" s="63"/>
      <c r="F35090" s="64"/>
    </row>
    <row r="35091" spans="4:6">
      <c r="D35091" s="63"/>
      <c r="F35091" s="64"/>
    </row>
    <row r="35092" spans="4:6">
      <c r="D35092" s="63"/>
      <c r="F35092" s="64"/>
    </row>
    <row r="35093" spans="4:6">
      <c r="D35093" s="63"/>
      <c r="F35093" s="64"/>
    </row>
    <row r="35094" spans="4:6">
      <c r="D35094" s="63"/>
      <c r="F35094" s="64"/>
    </row>
    <row r="35095" spans="4:6">
      <c r="D35095" s="63"/>
      <c r="F35095" s="64"/>
    </row>
    <row r="35096" spans="4:6">
      <c r="D35096" s="63"/>
      <c r="F35096" s="64"/>
    </row>
    <row r="35097" spans="4:6">
      <c r="D35097" s="63"/>
      <c r="F35097" s="64"/>
    </row>
    <row r="35098" spans="4:6">
      <c r="D35098" s="63"/>
      <c r="F35098" s="64"/>
    </row>
    <row r="35099" spans="4:6">
      <c r="D35099" s="63"/>
      <c r="F35099" s="64"/>
    </row>
    <row r="35100" spans="4:6">
      <c r="D35100" s="63"/>
      <c r="F35100" s="64"/>
    </row>
    <row r="35101" spans="4:6">
      <c r="D35101" s="63"/>
      <c r="F35101" s="64"/>
    </row>
    <row r="35102" spans="4:6">
      <c r="D35102" s="63"/>
      <c r="F35102" s="64"/>
    </row>
    <row r="35103" spans="4:6">
      <c r="D35103" s="63"/>
      <c r="F35103" s="64"/>
    </row>
    <row r="35104" spans="4:6">
      <c r="D35104" s="63"/>
      <c r="F35104" s="64"/>
    </row>
    <row r="35105" spans="4:6">
      <c r="D35105" s="63"/>
      <c r="F35105" s="64"/>
    </row>
    <row r="35106" spans="4:6">
      <c r="D35106" s="63"/>
      <c r="F35106" s="64"/>
    </row>
    <row r="35107" spans="4:6">
      <c r="D35107" s="63"/>
      <c r="F35107" s="64"/>
    </row>
    <row r="35108" spans="4:6">
      <c r="D35108" s="63"/>
      <c r="F35108" s="64"/>
    </row>
    <row r="35109" spans="4:6">
      <c r="D35109" s="63"/>
      <c r="F35109" s="64"/>
    </row>
    <row r="35110" spans="4:6">
      <c r="D35110" s="63"/>
      <c r="F35110" s="64"/>
    </row>
    <row r="35111" spans="4:6">
      <c r="D35111" s="63"/>
      <c r="F35111" s="64"/>
    </row>
    <row r="35112" spans="4:6">
      <c r="D35112" s="63"/>
      <c r="F35112" s="64"/>
    </row>
    <row r="35113" spans="4:6">
      <c r="D35113" s="63"/>
      <c r="F35113" s="64"/>
    </row>
    <row r="35114" spans="4:6">
      <c r="D35114" s="63"/>
      <c r="F35114" s="64"/>
    </row>
    <row r="35115" spans="4:6">
      <c r="D35115" s="63"/>
      <c r="F35115" s="64"/>
    </row>
    <row r="35116" spans="4:6">
      <c r="D35116" s="63"/>
      <c r="F35116" s="64"/>
    </row>
    <row r="35117" spans="4:6">
      <c r="D35117" s="63"/>
      <c r="F35117" s="64"/>
    </row>
    <row r="35118" spans="4:6">
      <c r="D35118" s="63"/>
      <c r="F35118" s="64"/>
    </row>
    <row r="35119" spans="4:6">
      <c r="D35119" s="63"/>
      <c r="F35119" s="64"/>
    </row>
    <row r="35120" spans="4:6">
      <c r="D35120" s="63"/>
      <c r="F35120" s="64"/>
    </row>
    <row r="35121" spans="4:6">
      <c r="D35121" s="63"/>
      <c r="F35121" s="64"/>
    </row>
    <row r="35122" spans="4:6">
      <c r="D35122" s="63"/>
      <c r="F35122" s="64"/>
    </row>
    <row r="35123" spans="4:6">
      <c r="D35123" s="63"/>
      <c r="F35123" s="64"/>
    </row>
    <row r="35124" spans="4:6">
      <c r="D35124" s="63"/>
      <c r="F35124" s="64"/>
    </row>
    <row r="35125" spans="4:6">
      <c r="D35125" s="63"/>
      <c r="F35125" s="64"/>
    </row>
    <row r="35126" spans="4:6">
      <c r="D35126" s="63"/>
      <c r="F35126" s="64"/>
    </row>
    <row r="35127" spans="4:6">
      <c r="D35127" s="63"/>
      <c r="F35127" s="64"/>
    </row>
    <row r="35128" spans="4:6">
      <c r="D35128" s="63"/>
      <c r="F35128" s="64"/>
    </row>
    <row r="35129" spans="4:6">
      <c r="D35129" s="63"/>
      <c r="F35129" s="64"/>
    </row>
    <row r="35130" spans="4:6">
      <c r="D35130" s="63"/>
      <c r="F35130" s="64"/>
    </row>
    <row r="35131" spans="4:6">
      <c r="D35131" s="63"/>
      <c r="F35131" s="64"/>
    </row>
    <row r="35132" spans="4:6">
      <c r="D35132" s="63"/>
      <c r="F35132" s="64"/>
    </row>
    <row r="35133" spans="4:6">
      <c r="D35133" s="63"/>
      <c r="F35133" s="64"/>
    </row>
    <row r="35134" spans="4:6">
      <c r="D35134" s="63"/>
      <c r="F35134" s="64"/>
    </row>
    <row r="35135" spans="4:6">
      <c r="D35135" s="63"/>
      <c r="F35135" s="64"/>
    </row>
    <row r="35136" spans="4:6">
      <c r="D35136" s="63"/>
      <c r="F35136" s="64"/>
    </row>
    <row r="35137" spans="4:6">
      <c r="D35137" s="63"/>
      <c r="F35137" s="64"/>
    </row>
    <row r="35138" spans="4:6">
      <c r="D35138" s="63"/>
      <c r="F35138" s="64"/>
    </row>
    <row r="35139" spans="4:6">
      <c r="D35139" s="63"/>
      <c r="F35139" s="64"/>
    </row>
    <row r="35140" spans="4:6">
      <c r="D35140" s="63"/>
      <c r="F35140" s="64"/>
    </row>
    <row r="35141" spans="4:6">
      <c r="D35141" s="63"/>
      <c r="F35141" s="64"/>
    </row>
    <row r="35142" spans="4:6">
      <c r="D35142" s="63"/>
      <c r="F35142" s="64"/>
    </row>
    <row r="35143" spans="4:6">
      <c r="D35143" s="63"/>
      <c r="F35143" s="64"/>
    </row>
    <row r="35144" spans="4:6">
      <c r="D35144" s="63"/>
      <c r="F35144" s="64"/>
    </row>
    <row r="35145" spans="4:6">
      <c r="D35145" s="63"/>
      <c r="F35145" s="64"/>
    </row>
    <row r="35146" spans="4:6">
      <c r="D35146" s="63"/>
      <c r="F35146" s="64"/>
    </row>
    <row r="35147" spans="4:6">
      <c r="D35147" s="63"/>
      <c r="F35147" s="64"/>
    </row>
    <row r="35148" spans="4:6">
      <c r="D35148" s="63"/>
      <c r="F35148" s="64"/>
    </row>
    <row r="35149" spans="4:6">
      <c r="D35149" s="63"/>
      <c r="F35149" s="64"/>
    </row>
    <row r="35150" spans="4:6">
      <c r="D35150" s="63"/>
      <c r="F35150" s="64"/>
    </row>
    <row r="35151" spans="4:6">
      <c r="D35151" s="63"/>
      <c r="F35151" s="64"/>
    </row>
    <row r="35152" spans="4:6">
      <c r="D35152" s="63"/>
      <c r="F35152" s="64"/>
    </row>
    <row r="35153" spans="4:6">
      <c r="D35153" s="63"/>
      <c r="F35153" s="64"/>
    </row>
    <row r="35154" spans="4:6">
      <c r="D35154" s="63"/>
      <c r="F35154" s="64"/>
    </row>
    <row r="35155" spans="4:6">
      <c r="D35155" s="63"/>
      <c r="F35155" s="64"/>
    </row>
    <row r="35156" spans="4:6">
      <c r="D35156" s="63"/>
      <c r="F35156" s="64"/>
    </row>
    <row r="35157" spans="4:6">
      <c r="D35157" s="63"/>
      <c r="F35157" s="64"/>
    </row>
    <row r="35158" spans="4:6">
      <c r="D35158" s="63"/>
      <c r="F35158" s="64"/>
    </row>
    <row r="35159" spans="4:6">
      <c r="D35159" s="63"/>
      <c r="F35159" s="64"/>
    </row>
    <row r="35160" spans="4:6">
      <c r="D35160" s="63"/>
      <c r="F35160" s="64"/>
    </row>
    <row r="35161" spans="4:6">
      <c r="D35161" s="63"/>
      <c r="F35161" s="64"/>
    </row>
    <row r="35162" spans="4:6">
      <c r="D35162" s="63"/>
      <c r="F35162" s="64"/>
    </row>
    <row r="35163" spans="4:6">
      <c r="D35163" s="63"/>
      <c r="F35163" s="64"/>
    </row>
    <row r="35164" spans="4:6">
      <c r="D35164" s="63"/>
      <c r="F35164" s="64"/>
    </row>
    <row r="35165" spans="4:6">
      <c r="D35165" s="63"/>
      <c r="F35165" s="64"/>
    </row>
    <row r="35166" spans="4:6">
      <c r="D35166" s="63"/>
      <c r="F35166" s="64"/>
    </row>
    <row r="35167" spans="4:6">
      <c r="D35167" s="63"/>
      <c r="F35167" s="64"/>
    </row>
    <row r="35168" spans="4:6">
      <c r="D35168" s="63"/>
      <c r="F35168" s="64"/>
    </row>
    <row r="35169" spans="4:6">
      <c r="D35169" s="63"/>
      <c r="F35169" s="64"/>
    </row>
    <row r="35170" spans="4:6">
      <c r="D35170" s="63"/>
      <c r="F35170" s="64"/>
    </row>
    <row r="35171" spans="4:6">
      <c r="D35171" s="63"/>
      <c r="F35171" s="64"/>
    </row>
    <row r="35172" spans="4:6">
      <c r="D35172" s="63"/>
      <c r="F35172" s="64"/>
    </row>
    <row r="35173" spans="4:6">
      <c r="D35173" s="63"/>
      <c r="F35173" s="64"/>
    </row>
    <row r="35174" spans="4:6">
      <c r="D35174" s="63"/>
      <c r="F35174" s="64"/>
    </row>
    <row r="35175" spans="4:6">
      <c r="D35175" s="63"/>
      <c r="F35175" s="64"/>
    </row>
    <row r="35176" spans="4:6">
      <c r="D35176" s="63"/>
      <c r="F35176" s="64"/>
    </row>
    <row r="35177" spans="4:6">
      <c r="D35177" s="63"/>
      <c r="F35177" s="64"/>
    </row>
    <row r="35178" spans="4:6">
      <c r="D35178" s="63"/>
      <c r="F35178" s="64"/>
    </row>
    <row r="35179" spans="4:6">
      <c r="D35179" s="63"/>
      <c r="F35179" s="64"/>
    </row>
    <row r="35180" spans="4:6">
      <c r="D35180" s="63"/>
      <c r="F35180" s="64"/>
    </row>
    <row r="35181" spans="4:6">
      <c r="D35181" s="63"/>
      <c r="F35181" s="64"/>
    </row>
    <row r="35182" spans="4:6">
      <c r="D35182" s="63"/>
      <c r="F35182" s="64"/>
    </row>
    <row r="35183" spans="4:6">
      <c r="D35183" s="63"/>
      <c r="F35183" s="64"/>
    </row>
    <row r="35184" spans="4:6">
      <c r="D35184" s="63"/>
      <c r="F35184" s="64"/>
    </row>
    <row r="35185" spans="4:6">
      <c r="D35185" s="63"/>
      <c r="F35185" s="64"/>
    </row>
    <row r="35186" spans="4:6">
      <c r="D35186" s="63"/>
      <c r="F35186" s="64"/>
    </row>
    <row r="35187" spans="4:6">
      <c r="D35187" s="63"/>
      <c r="F35187" s="64"/>
    </row>
    <row r="35188" spans="4:6">
      <c r="D35188" s="63"/>
      <c r="F35188" s="64"/>
    </row>
    <row r="35189" spans="4:6">
      <c r="D35189" s="63"/>
      <c r="F35189" s="64"/>
    </row>
    <row r="35190" spans="4:6">
      <c r="D35190" s="63"/>
      <c r="F35190" s="64"/>
    </row>
    <row r="35191" spans="4:6">
      <c r="D35191" s="63"/>
      <c r="F35191" s="64"/>
    </row>
    <row r="35192" spans="4:6">
      <c r="D35192" s="63"/>
      <c r="F35192" s="64"/>
    </row>
    <row r="35193" spans="4:6">
      <c r="D35193" s="63"/>
      <c r="F35193" s="64"/>
    </row>
    <row r="35194" spans="4:6">
      <c r="D35194" s="63"/>
      <c r="F35194" s="64"/>
    </row>
    <row r="35195" spans="4:6">
      <c r="D35195" s="63"/>
      <c r="F35195" s="64"/>
    </row>
    <row r="35196" spans="4:6">
      <c r="D35196" s="63"/>
      <c r="F35196" s="64"/>
    </row>
    <row r="35197" spans="4:6">
      <c r="D35197" s="63"/>
      <c r="F35197" s="64"/>
    </row>
    <row r="35198" spans="4:6">
      <c r="D35198" s="63"/>
      <c r="F35198" s="64"/>
    </row>
    <row r="35199" spans="4:6">
      <c r="D35199" s="63"/>
      <c r="F35199" s="64"/>
    </row>
    <row r="35200" spans="4:6">
      <c r="D35200" s="63"/>
      <c r="F35200" s="64"/>
    </row>
    <row r="35201" spans="4:6">
      <c r="D35201" s="63"/>
      <c r="F35201" s="64"/>
    </row>
    <row r="35202" spans="4:6">
      <c r="D35202" s="63"/>
      <c r="F35202" s="64"/>
    </row>
    <row r="35203" spans="4:6">
      <c r="D35203" s="63"/>
      <c r="F35203" s="64"/>
    </row>
    <row r="35204" spans="4:6">
      <c r="D35204" s="63"/>
      <c r="F35204" s="64"/>
    </row>
    <row r="35205" spans="4:6">
      <c r="D35205" s="63"/>
      <c r="F35205" s="64"/>
    </row>
    <row r="35206" spans="4:6">
      <c r="D35206" s="63"/>
      <c r="F35206" s="64"/>
    </row>
    <row r="35207" spans="4:6">
      <c r="D35207" s="63"/>
      <c r="F35207" s="64"/>
    </row>
    <row r="35208" spans="4:6">
      <c r="D35208" s="63"/>
      <c r="F35208" s="64"/>
    </row>
    <row r="35209" spans="4:6">
      <c r="D35209" s="63"/>
      <c r="F35209" s="64"/>
    </row>
    <row r="35210" spans="4:6">
      <c r="D35210" s="63"/>
      <c r="F35210" s="64"/>
    </row>
    <row r="35211" spans="4:6">
      <c r="D35211" s="63"/>
      <c r="F35211" s="64"/>
    </row>
    <row r="35212" spans="4:6">
      <c r="D35212" s="63"/>
      <c r="F35212" s="64"/>
    </row>
    <row r="35213" spans="4:6">
      <c r="D35213" s="63"/>
      <c r="F35213" s="64"/>
    </row>
    <row r="35214" spans="4:6">
      <c r="D35214" s="63"/>
      <c r="F35214" s="64"/>
    </row>
    <row r="35215" spans="4:6">
      <c r="D35215" s="63"/>
      <c r="F35215" s="64"/>
    </row>
    <row r="35216" spans="4:6">
      <c r="D35216" s="63"/>
      <c r="F35216" s="64"/>
    </row>
    <row r="35217" spans="4:6">
      <c r="D35217" s="63"/>
      <c r="F35217" s="64"/>
    </row>
    <row r="35218" spans="4:6">
      <c r="D35218" s="63"/>
      <c r="F35218" s="64"/>
    </row>
    <row r="35219" spans="4:6">
      <c r="D35219" s="63"/>
      <c r="F35219" s="64"/>
    </row>
    <row r="35220" spans="4:6">
      <c r="D35220" s="63"/>
      <c r="F35220" s="64"/>
    </row>
    <row r="35221" spans="4:6">
      <c r="D35221" s="63"/>
      <c r="F35221" s="64"/>
    </row>
    <row r="35222" spans="4:6">
      <c r="D35222" s="63"/>
      <c r="F35222" s="64"/>
    </row>
    <row r="35223" spans="4:6">
      <c r="D35223" s="63"/>
      <c r="F35223" s="64"/>
    </row>
    <row r="35224" spans="4:6">
      <c r="D35224" s="63"/>
      <c r="F35224" s="64"/>
    </row>
    <row r="35225" spans="4:6">
      <c r="D35225" s="63"/>
      <c r="F35225" s="64"/>
    </row>
    <row r="35226" spans="4:6">
      <c r="D35226" s="63"/>
      <c r="F35226" s="64"/>
    </row>
    <row r="35227" spans="4:6">
      <c r="D35227" s="63"/>
      <c r="F35227" s="64"/>
    </row>
    <row r="35228" spans="4:6">
      <c r="D35228" s="63"/>
      <c r="F35228" s="64"/>
    </row>
    <row r="35229" spans="4:6">
      <c r="D35229" s="63"/>
      <c r="F35229" s="64"/>
    </row>
    <row r="35230" spans="4:6">
      <c r="D35230" s="63"/>
      <c r="F35230" s="64"/>
    </row>
    <row r="35231" spans="4:6">
      <c r="D35231" s="63"/>
      <c r="F35231" s="64"/>
    </row>
    <row r="35232" spans="4:6">
      <c r="D35232" s="63"/>
      <c r="F35232" s="64"/>
    </row>
    <row r="35233" spans="4:6">
      <c r="D35233" s="63"/>
      <c r="F35233" s="64"/>
    </row>
    <row r="35234" spans="4:6">
      <c r="D35234" s="63"/>
      <c r="F35234" s="64"/>
    </row>
    <row r="35235" spans="4:6">
      <c r="D35235" s="63"/>
      <c r="F35235" s="64"/>
    </row>
    <row r="35236" spans="4:6">
      <c r="D35236" s="63"/>
      <c r="F35236" s="64"/>
    </row>
    <row r="35237" spans="4:6">
      <c r="D35237" s="63"/>
      <c r="F35237" s="64"/>
    </row>
    <row r="35238" spans="4:6">
      <c r="D35238" s="63"/>
      <c r="F35238" s="64"/>
    </row>
    <row r="35239" spans="4:6">
      <c r="D35239" s="63"/>
      <c r="F35239" s="64"/>
    </row>
    <row r="35240" spans="4:6">
      <c r="D35240" s="63"/>
      <c r="F35240" s="64"/>
    </row>
    <row r="35241" spans="4:6">
      <c r="D35241" s="63"/>
      <c r="F35241" s="64"/>
    </row>
    <row r="35242" spans="4:6">
      <c r="D35242" s="63"/>
      <c r="F35242" s="64"/>
    </row>
    <row r="35243" spans="4:6">
      <c r="D35243" s="63"/>
      <c r="F35243" s="64"/>
    </row>
    <row r="35244" spans="4:6">
      <c r="D35244" s="63"/>
      <c r="F35244" s="64"/>
    </row>
    <row r="35245" spans="4:6">
      <c r="D35245" s="63"/>
      <c r="F35245" s="64"/>
    </row>
    <row r="35246" spans="4:6">
      <c r="D35246" s="63"/>
      <c r="F35246" s="64"/>
    </row>
    <row r="35247" spans="4:6">
      <c r="D35247" s="63"/>
      <c r="F35247" s="64"/>
    </row>
    <row r="35248" spans="4:6">
      <c r="D35248" s="63"/>
      <c r="F35248" s="64"/>
    </row>
    <row r="35249" spans="4:6">
      <c r="D35249" s="63"/>
      <c r="F35249" s="64"/>
    </row>
    <row r="35250" spans="4:6">
      <c r="D35250" s="63"/>
      <c r="F35250" s="64"/>
    </row>
    <row r="35251" spans="4:6">
      <c r="D35251" s="63"/>
      <c r="F35251" s="64"/>
    </row>
    <row r="35252" spans="4:6">
      <c r="D35252" s="63"/>
      <c r="F35252" s="64"/>
    </row>
    <row r="35253" spans="4:6">
      <c r="D35253" s="63"/>
      <c r="F35253" s="64"/>
    </row>
    <row r="35254" spans="4:6">
      <c r="D35254" s="63"/>
      <c r="F35254" s="64"/>
    </row>
    <row r="35255" spans="4:6">
      <c r="D35255" s="63"/>
      <c r="F35255" s="64"/>
    </row>
    <row r="35256" spans="4:6">
      <c r="D35256" s="63"/>
      <c r="F35256" s="64"/>
    </row>
    <row r="35257" spans="4:6">
      <c r="D35257" s="63"/>
      <c r="F35257" s="64"/>
    </row>
    <row r="35258" spans="4:6">
      <c r="D35258" s="63"/>
      <c r="F35258" s="64"/>
    </row>
    <row r="35259" spans="4:6">
      <c r="D35259" s="63"/>
      <c r="F35259" s="64"/>
    </row>
    <row r="35260" spans="4:6">
      <c r="D35260" s="63"/>
      <c r="F35260" s="64"/>
    </row>
    <row r="35261" spans="4:6">
      <c r="D35261" s="63"/>
      <c r="F35261" s="64"/>
    </row>
    <row r="35262" spans="4:6">
      <c r="D35262" s="63"/>
      <c r="F35262" s="64"/>
    </row>
    <row r="35263" spans="4:6">
      <c r="D35263" s="63"/>
      <c r="F35263" s="64"/>
    </row>
    <row r="35264" spans="4:6">
      <c r="D35264" s="63"/>
      <c r="F35264" s="64"/>
    </row>
    <row r="35265" spans="4:6">
      <c r="D35265" s="63"/>
      <c r="F35265" s="64"/>
    </row>
    <row r="35266" spans="4:6">
      <c r="D35266" s="63"/>
      <c r="F35266" s="64"/>
    </row>
    <row r="35267" spans="4:6">
      <c r="D35267" s="63"/>
      <c r="F35267" s="64"/>
    </row>
    <row r="35268" spans="4:6">
      <c r="D35268" s="63"/>
      <c r="F35268" s="64"/>
    </row>
    <row r="35269" spans="4:6">
      <c r="D35269" s="63"/>
      <c r="F35269" s="64"/>
    </row>
    <row r="35270" spans="4:6">
      <c r="D35270" s="63"/>
      <c r="F35270" s="64"/>
    </row>
    <row r="35271" spans="4:6">
      <c r="D35271" s="63"/>
      <c r="F35271" s="64"/>
    </row>
    <row r="35272" spans="4:6">
      <c r="D35272" s="63"/>
      <c r="F35272" s="64"/>
    </row>
    <row r="35273" spans="4:6">
      <c r="D35273" s="63"/>
      <c r="F35273" s="64"/>
    </row>
    <row r="35274" spans="4:6">
      <c r="D35274" s="63"/>
      <c r="F35274" s="64"/>
    </row>
    <row r="35275" spans="4:6">
      <c r="D35275" s="63"/>
      <c r="F35275" s="64"/>
    </row>
    <row r="35276" spans="4:6">
      <c r="D35276" s="63"/>
      <c r="F35276" s="64"/>
    </row>
    <row r="35277" spans="4:6">
      <c r="D35277" s="63"/>
      <c r="F35277" s="64"/>
    </row>
    <row r="35278" spans="4:6">
      <c r="D35278" s="63"/>
      <c r="F35278" s="64"/>
    </row>
    <row r="35279" spans="4:6">
      <c r="D35279" s="63"/>
      <c r="F35279" s="64"/>
    </row>
    <row r="35280" spans="4:6">
      <c r="D35280" s="63"/>
      <c r="F35280" s="64"/>
    </row>
    <row r="35281" spans="4:6">
      <c r="D35281" s="63"/>
      <c r="F35281" s="64"/>
    </row>
    <row r="35282" spans="4:6">
      <c r="D35282" s="63"/>
      <c r="F35282" s="64"/>
    </row>
    <row r="35283" spans="4:6">
      <c r="D35283" s="63"/>
      <c r="F35283" s="64"/>
    </row>
    <row r="35284" spans="4:6">
      <c r="D35284" s="63"/>
      <c r="F35284" s="64"/>
    </row>
    <row r="35285" spans="4:6">
      <c r="D35285" s="63"/>
      <c r="F35285" s="64"/>
    </row>
    <row r="35286" spans="4:6">
      <c r="D35286" s="63"/>
      <c r="F35286" s="64"/>
    </row>
    <row r="35287" spans="4:6">
      <c r="D35287" s="63"/>
      <c r="F35287" s="64"/>
    </row>
    <row r="35288" spans="4:6">
      <c r="D35288" s="63"/>
      <c r="F35288" s="64"/>
    </row>
    <row r="35289" spans="4:6">
      <c r="D35289" s="63"/>
      <c r="F35289" s="64"/>
    </row>
    <row r="35290" spans="4:6">
      <c r="D35290" s="63"/>
      <c r="F35290" s="64"/>
    </row>
    <row r="35291" spans="4:6">
      <c r="D35291" s="63"/>
      <c r="F35291" s="64"/>
    </row>
    <row r="35292" spans="4:6">
      <c r="D35292" s="63"/>
      <c r="F35292" s="64"/>
    </row>
    <row r="35293" spans="4:6">
      <c r="D35293" s="63"/>
      <c r="F35293" s="64"/>
    </row>
    <row r="35294" spans="4:6">
      <c r="D35294" s="63"/>
      <c r="F35294" s="64"/>
    </row>
    <row r="35295" spans="4:6">
      <c r="D35295" s="63"/>
      <c r="F35295" s="64"/>
    </row>
    <row r="35296" spans="4:6">
      <c r="D35296" s="63"/>
      <c r="F35296" s="64"/>
    </row>
    <row r="35297" spans="4:6">
      <c r="D35297" s="63"/>
      <c r="F35297" s="64"/>
    </row>
    <row r="35298" spans="4:6">
      <c r="D35298" s="63"/>
      <c r="F35298" s="64"/>
    </row>
    <row r="35299" spans="4:6">
      <c r="D35299" s="63"/>
      <c r="F35299" s="64"/>
    </row>
    <row r="35300" spans="4:6">
      <c r="D35300" s="63"/>
      <c r="F35300" s="64"/>
    </row>
    <row r="35301" spans="4:6">
      <c r="D35301" s="63"/>
      <c r="F35301" s="64"/>
    </row>
    <row r="35302" spans="4:6">
      <c r="D35302" s="63"/>
      <c r="F35302" s="64"/>
    </row>
    <row r="35303" spans="4:6">
      <c r="D35303" s="63"/>
      <c r="F35303" s="64"/>
    </row>
    <row r="35304" spans="4:6">
      <c r="D35304" s="63"/>
      <c r="F35304" s="64"/>
    </row>
    <row r="35305" spans="4:6">
      <c r="D35305" s="63"/>
      <c r="F35305" s="64"/>
    </row>
    <row r="35306" spans="4:6">
      <c r="D35306" s="63"/>
      <c r="F35306" s="64"/>
    </row>
    <row r="35307" spans="4:6">
      <c r="D35307" s="63"/>
      <c r="F35307" s="64"/>
    </row>
    <row r="35308" spans="4:6">
      <c r="D35308" s="63"/>
      <c r="F35308" s="64"/>
    </row>
    <row r="35309" spans="4:6">
      <c r="D35309" s="63"/>
      <c r="F35309" s="64"/>
    </row>
    <row r="35310" spans="4:6">
      <c r="D35310" s="63"/>
      <c r="F35310" s="64"/>
    </row>
    <row r="35311" spans="4:6">
      <c r="D35311" s="63"/>
      <c r="F35311" s="64"/>
    </row>
    <row r="35312" spans="4:6">
      <c r="D35312" s="63"/>
      <c r="F35312" s="64"/>
    </row>
    <row r="35313" spans="4:6">
      <c r="D35313" s="63"/>
      <c r="F35313" s="64"/>
    </row>
    <row r="35314" spans="4:6">
      <c r="D35314" s="63"/>
      <c r="F35314" s="64"/>
    </row>
    <row r="35315" spans="4:6">
      <c r="D35315" s="63"/>
      <c r="F35315" s="64"/>
    </row>
    <row r="35316" spans="4:6">
      <c r="D35316" s="63"/>
      <c r="F35316" s="64"/>
    </row>
    <row r="35317" spans="4:6">
      <c r="D35317" s="63"/>
      <c r="F35317" s="64"/>
    </row>
    <row r="35318" spans="4:6">
      <c r="D35318" s="63"/>
      <c r="F35318" s="64"/>
    </row>
    <row r="35319" spans="4:6">
      <c r="D35319" s="63"/>
      <c r="F35319" s="64"/>
    </row>
    <row r="35320" spans="4:6">
      <c r="D35320" s="63"/>
      <c r="F35320" s="64"/>
    </row>
    <row r="35321" spans="4:6">
      <c r="D35321" s="63"/>
      <c r="F35321" s="64"/>
    </row>
    <row r="35322" spans="4:6">
      <c r="D35322" s="63"/>
      <c r="F35322" s="64"/>
    </row>
    <row r="35323" spans="4:6">
      <c r="D35323" s="63"/>
      <c r="F35323" s="64"/>
    </row>
    <row r="35324" spans="4:6">
      <c r="D35324" s="63"/>
      <c r="F35324" s="64"/>
    </row>
    <row r="35325" spans="4:6">
      <c r="D35325" s="63"/>
      <c r="F35325" s="64"/>
    </row>
    <row r="35326" spans="4:6">
      <c r="D35326" s="63"/>
      <c r="F35326" s="64"/>
    </row>
    <row r="35327" spans="4:6">
      <c r="D35327" s="63"/>
      <c r="F35327" s="64"/>
    </row>
    <row r="35328" spans="4:6">
      <c r="D35328" s="63"/>
      <c r="F35328" s="64"/>
    </row>
    <row r="35329" spans="4:6">
      <c r="D35329" s="63"/>
      <c r="F35329" s="64"/>
    </row>
    <row r="35330" spans="4:6">
      <c r="D35330" s="63"/>
      <c r="F35330" s="64"/>
    </row>
    <row r="35331" spans="4:6">
      <c r="D35331" s="63"/>
      <c r="F35331" s="64"/>
    </row>
    <row r="35332" spans="4:6">
      <c r="D35332" s="63"/>
      <c r="F35332" s="64"/>
    </row>
    <row r="35333" spans="4:6">
      <c r="D35333" s="63"/>
      <c r="F35333" s="64"/>
    </row>
    <row r="35334" spans="4:6">
      <c r="D35334" s="63"/>
      <c r="F35334" s="64"/>
    </row>
    <row r="35335" spans="4:6">
      <c r="D35335" s="63"/>
      <c r="F35335" s="64"/>
    </row>
    <row r="35336" spans="4:6">
      <c r="D35336" s="63"/>
      <c r="F35336" s="64"/>
    </row>
    <row r="35337" spans="4:6">
      <c r="D35337" s="63"/>
      <c r="F35337" s="64"/>
    </row>
    <row r="35338" spans="4:6">
      <c r="D35338" s="63"/>
      <c r="F35338" s="64"/>
    </row>
    <row r="35339" spans="4:6">
      <c r="D35339" s="63"/>
      <c r="F35339" s="64"/>
    </row>
    <row r="35340" spans="4:6">
      <c r="D35340" s="63"/>
      <c r="F35340" s="64"/>
    </row>
    <row r="35341" spans="4:6">
      <c r="D35341" s="63"/>
      <c r="F35341" s="64"/>
    </row>
    <row r="35342" spans="4:6">
      <c r="D35342" s="63"/>
      <c r="F35342" s="64"/>
    </row>
    <row r="35343" spans="4:6">
      <c r="D35343" s="63"/>
      <c r="F35343" s="64"/>
    </row>
    <row r="35344" spans="4:6">
      <c r="D35344" s="63"/>
      <c r="F35344" s="64"/>
    </row>
    <row r="35345" spans="4:6">
      <c r="D35345" s="63"/>
      <c r="F35345" s="64"/>
    </row>
    <row r="35346" spans="4:6">
      <c r="D35346" s="63"/>
      <c r="F35346" s="64"/>
    </row>
    <row r="35347" spans="4:6">
      <c r="D35347" s="63"/>
      <c r="F35347" s="64"/>
    </row>
    <row r="35348" spans="4:6">
      <c r="D35348" s="63"/>
      <c r="F35348" s="64"/>
    </row>
    <row r="35349" spans="4:6">
      <c r="D35349" s="63"/>
      <c r="F35349" s="64"/>
    </row>
    <row r="35350" spans="4:6">
      <c r="D35350" s="63"/>
      <c r="F35350" s="64"/>
    </row>
    <row r="35351" spans="4:6">
      <c r="D35351" s="63"/>
      <c r="F35351" s="64"/>
    </row>
    <row r="35352" spans="4:6">
      <c r="D35352" s="63"/>
      <c r="F35352" s="64"/>
    </row>
    <row r="35353" spans="4:6">
      <c r="D35353" s="63"/>
      <c r="F35353" s="64"/>
    </row>
    <row r="35354" spans="4:6">
      <c r="D35354" s="63"/>
      <c r="F35354" s="64"/>
    </row>
    <row r="35355" spans="4:6">
      <c r="D35355" s="63"/>
      <c r="F35355" s="64"/>
    </row>
    <row r="35356" spans="4:6">
      <c r="D35356" s="63"/>
      <c r="F35356" s="64"/>
    </row>
    <row r="35357" spans="4:6">
      <c r="D35357" s="63"/>
      <c r="F35357" s="64"/>
    </row>
    <row r="35358" spans="4:6">
      <c r="D35358" s="63"/>
      <c r="F35358" s="64"/>
    </row>
    <row r="35359" spans="4:6">
      <c r="D35359" s="63"/>
      <c r="F35359" s="64"/>
    </row>
    <row r="35360" spans="4:6">
      <c r="D35360" s="63"/>
      <c r="F35360" s="64"/>
    </row>
    <row r="35361" spans="4:6">
      <c r="D35361" s="63"/>
      <c r="F35361" s="64"/>
    </row>
    <row r="35362" spans="4:6">
      <c r="D35362" s="63"/>
      <c r="F35362" s="64"/>
    </row>
    <row r="35363" spans="4:6">
      <c r="D35363" s="63"/>
      <c r="F35363" s="64"/>
    </row>
    <row r="35364" spans="4:6">
      <c r="D35364" s="63"/>
      <c r="F35364" s="64"/>
    </row>
    <row r="35365" spans="4:6">
      <c r="D35365" s="63"/>
      <c r="F35365" s="64"/>
    </row>
    <row r="35366" spans="4:6">
      <c r="D35366" s="63"/>
      <c r="F35366" s="64"/>
    </row>
    <row r="35367" spans="4:6">
      <c r="D35367" s="63"/>
      <c r="F35367" s="64"/>
    </row>
    <row r="35368" spans="4:6">
      <c r="D35368" s="63"/>
      <c r="F35368" s="64"/>
    </row>
    <row r="35369" spans="4:6">
      <c r="D35369" s="63"/>
      <c r="F35369" s="64"/>
    </row>
    <row r="35370" spans="4:6">
      <c r="D35370" s="63"/>
      <c r="F35370" s="64"/>
    </row>
    <row r="35371" spans="4:6">
      <c r="D35371" s="63"/>
      <c r="F35371" s="64"/>
    </row>
    <row r="35372" spans="4:6">
      <c r="D35372" s="63"/>
      <c r="F35372" s="64"/>
    </row>
    <row r="35373" spans="4:6">
      <c r="D35373" s="63"/>
      <c r="F35373" s="64"/>
    </row>
    <row r="35374" spans="4:6">
      <c r="D35374" s="63"/>
      <c r="F35374" s="64"/>
    </row>
    <row r="35375" spans="4:6">
      <c r="D35375" s="63"/>
      <c r="F35375" s="64"/>
    </row>
    <row r="35376" spans="4:6">
      <c r="D35376" s="63"/>
      <c r="F35376" s="64"/>
    </row>
    <row r="35377" spans="4:6">
      <c r="D35377" s="63"/>
      <c r="F35377" s="64"/>
    </row>
    <row r="35378" spans="4:6">
      <c r="D35378" s="63"/>
      <c r="F35378" s="64"/>
    </row>
    <row r="35379" spans="4:6">
      <c r="D35379" s="63"/>
      <c r="F35379" s="64"/>
    </row>
    <row r="35380" spans="4:6">
      <c r="D35380" s="63"/>
      <c r="F35380" s="64"/>
    </row>
    <row r="35381" spans="4:6">
      <c r="D35381" s="63"/>
      <c r="F35381" s="64"/>
    </row>
    <row r="35382" spans="4:6">
      <c r="D35382" s="63"/>
      <c r="F35382" s="64"/>
    </row>
    <row r="35383" spans="4:6">
      <c r="D35383" s="63"/>
      <c r="F35383" s="64"/>
    </row>
    <row r="35384" spans="4:6">
      <c r="D35384" s="63"/>
      <c r="F35384" s="64"/>
    </row>
    <row r="35385" spans="4:6">
      <c r="D35385" s="63"/>
      <c r="F35385" s="64"/>
    </row>
    <row r="35386" spans="4:6">
      <c r="D35386" s="63"/>
      <c r="F35386" s="64"/>
    </row>
    <row r="35387" spans="4:6">
      <c r="D35387" s="63"/>
      <c r="F35387" s="64"/>
    </row>
    <row r="35388" spans="4:6">
      <c r="D35388" s="63"/>
      <c r="F35388" s="64"/>
    </row>
    <row r="35389" spans="4:6">
      <c r="D35389" s="63"/>
      <c r="F35389" s="64"/>
    </row>
    <row r="35390" spans="4:6">
      <c r="D35390" s="63"/>
      <c r="F35390" s="64"/>
    </row>
    <row r="35391" spans="4:6">
      <c r="D35391" s="63"/>
      <c r="F35391" s="64"/>
    </row>
    <row r="35392" spans="4:6">
      <c r="D35392" s="63"/>
      <c r="F35392" s="64"/>
    </row>
    <row r="35393" spans="4:6">
      <c r="D35393" s="63"/>
      <c r="F35393" s="64"/>
    </row>
    <row r="35394" spans="4:6">
      <c r="D35394" s="63"/>
      <c r="F35394" s="64"/>
    </row>
    <row r="35395" spans="4:6">
      <c r="D35395" s="63"/>
      <c r="F35395" s="64"/>
    </row>
    <row r="35396" spans="4:6">
      <c r="D35396" s="63"/>
      <c r="F35396" s="64"/>
    </row>
    <row r="35397" spans="4:6">
      <c r="D35397" s="63"/>
      <c r="F35397" s="64"/>
    </row>
    <row r="35398" spans="4:6">
      <c r="D35398" s="63"/>
      <c r="F35398" s="64"/>
    </row>
    <row r="35399" spans="4:6">
      <c r="D35399" s="63"/>
      <c r="F35399" s="64"/>
    </row>
    <row r="35400" spans="4:6">
      <c r="D35400" s="63"/>
      <c r="F35400" s="64"/>
    </row>
    <row r="35401" spans="4:6">
      <c r="D35401" s="63"/>
      <c r="F35401" s="64"/>
    </row>
    <row r="35402" spans="4:6">
      <c r="D35402" s="63"/>
      <c r="F35402" s="64"/>
    </row>
    <row r="35403" spans="4:6">
      <c r="D35403" s="63"/>
      <c r="F35403" s="64"/>
    </row>
    <row r="35404" spans="4:6">
      <c r="D35404" s="63"/>
      <c r="F35404" s="64"/>
    </row>
    <row r="35405" spans="4:6">
      <c r="D35405" s="63"/>
      <c r="F35405" s="64"/>
    </row>
    <row r="35406" spans="4:6">
      <c r="D35406" s="63"/>
      <c r="F35406" s="64"/>
    </row>
    <row r="35407" spans="4:6">
      <c r="D35407" s="63"/>
      <c r="F35407" s="64"/>
    </row>
    <row r="35408" spans="4:6">
      <c r="D35408" s="63"/>
      <c r="F35408" s="64"/>
    </row>
    <row r="35409" spans="4:6">
      <c r="D35409" s="63"/>
      <c r="F35409" s="64"/>
    </row>
    <row r="35410" spans="4:6">
      <c r="D35410" s="63"/>
      <c r="F35410" s="64"/>
    </row>
    <row r="35411" spans="4:6">
      <c r="D35411" s="63"/>
      <c r="F35411" s="64"/>
    </row>
    <row r="35412" spans="4:6">
      <c r="D35412" s="63"/>
      <c r="F35412" s="64"/>
    </row>
    <row r="35413" spans="4:6">
      <c r="D35413" s="63"/>
      <c r="F35413" s="64"/>
    </row>
    <row r="35414" spans="4:6">
      <c r="D35414" s="63"/>
      <c r="F35414" s="64"/>
    </row>
    <row r="35415" spans="4:6">
      <c r="D35415" s="63"/>
      <c r="F35415" s="64"/>
    </row>
    <row r="35416" spans="4:6">
      <c r="D35416" s="63"/>
      <c r="F35416" s="64"/>
    </row>
    <row r="35417" spans="4:6">
      <c r="D35417" s="63"/>
      <c r="F35417" s="64"/>
    </row>
    <row r="35418" spans="4:6">
      <c r="D35418" s="63"/>
      <c r="F35418" s="64"/>
    </row>
    <row r="35419" spans="4:6">
      <c r="D35419" s="63"/>
      <c r="F35419" s="64"/>
    </row>
    <row r="35420" spans="4:6">
      <c r="D35420" s="63"/>
      <c r="F35420" s="64"/>
    </row>
    <row r="35421" spans="4:6">
      <c r="D35421" s="63"/>
      <c r="F35421" s="64"/>
    </row>
    <row r="35422" spans="4:6">
      <c r="D35422" s="63"/>
      <c r="F35422" s="64"/>
    </row>
    <row r="35423" spans="4:6">
      <c r="D35423" s="63"/>
      <c r="F35423" s="64"/>
    </row>
    <row r="35424" spans="4:6">
      <c r="D35424" s="63"/>
      <c r="F35424" s="64"/>
    </row>
    <row r="35425" spans="4:6">
      <c r="D35425" s="63"/>
      <c r="F35425" s="64"/>
    </row>
    <row r="35426" spans="4:6">
      <c r="D35426" s="63"/>
      <c r="F35426" s="64"/>
    </row>
    <row r="35427" spans="4:6">
      <c r="D35427" s="63"/>
      <c r="F35427" s="64"/>
    </row>
    <row r="35428" spans="4:6">
      <c r="D35428" s="63"/>
      <c r="F35428" s="64"/>
    </row>
    <row r="35429" spans="4:6">
      <c r="D35429" s="63"/>
      <c r="F35429" s="64"/>
    </row>
    <row r="35430" spans="4:6">
      <c r="D35430" s="63"/>
      <c r="F35430" s="64"/>
    </row>
    <row r="35431" spans="4:6">
      <c r="D35431" s="63"/>
      <c r="F35431" s="64"/>
    </row>
    <row r="35432" spans="4:6">
      <c r="D35432" s="63"/>
      <c r="F35432" s="64"/>
    </row>
    <row r="35433" spans="4:6">
      <c r="D35433" s="63"/>
      <c r="F35433" s="64"/>
    </row>
    <row r="35434" spans="4:6">
      <c r="D35434" s="63"/>
      <c r="F35434" s="64"/>
    </row>
    <row r="35435" spans="4:6">
      <c r="D35435" s="63"/>
      <c r="F35435" s="64"/>
    </row>
    <row r="35436" spans="4:6">
      <c r="D35436" s="63"/>
      <c r="F35436" s="64"/>
    </row>
    <row r="35437" spans="4:6">
      <c r="D35437" s="63"/>
      <c r="F35437" s="64"/>
    </row>
    <row r="35438" spans="4:6">
      <c r="D35438" s="63"/>
      <c r="F35438" s="64"/>
    </row>
    <row r="35439" spans="4:6">
      <c r="D35439" s="63"/>
      <c r="F35439" s="64"/>
    </row>
    <row r="35440" spans="4:6">
      <c r="D35440" s="63"/>
      <c r="F35440" s="64"/>
    </row>
    <row r="35441" spans="4:6">
      <c r="D35441" s="63"/>
      <c r="F35441" s="64"/>
    </row>
    <row r="35442" spans="4:6">
      <c r="D35442" s="63"/>
      <c r="F35442" s="64"/>
    </row>
    <row r="35443" spans="4:6">
      <c r="D35443" s="63"/>
      <c r="F35443" s="64"/>
    </row>
    <row r="35444" spans="4:6">
      <c r="D35444" s="63"/>
      <c r="F35444" s="64"/>
    </row>
    <row r="35445" spans="4:6">
      <c r="D35445" s="63"/>
      <c r="F35445" s="64"/>
    </row>
    <row r="35446" spans="4:6">
      <c r="D35446" s="63"/>
      <c r="F35446" s="64"/>
    </row>
    <row r="35447" spans="4:6">
      <c r="D35447" s="63"/>
      <c r="F35447" s="64"/>
    </row>
    <row r="35448" spans="4:6">
      <c r="D35448" s="63"/>
      <c r="F35448" s="64"/>
    </row>
    <row r="35449" spans="4:6">
      <c r="D35449" s="63"/>
      <c r="F35449" s="64"/>
    </row>
    <row r="35450" spans="4:6">
      <c r="D35450" s="63"/>
      <c r="F35450" s="64"/>
    </row>
    <row r="35451" spans="4:6">
      <c r="D35451" s="63"/>
      <c r="F35451" s="64"/>
    </row>
    <row r="35452" spans="4:6">
      <c r="D35452" s="63"/>
      <c r="F35452" s="64"/>
    </row>
    <row r="35453" spans="4:6">
      <c r="D35453" s="63"/>
      <c r="F35453" s="64"/>
    </row>
    <row r="35454" spans="4:6">
      <c r="D35454" s="63"/>
      <c r="F35454" s="64"/>
    </row>
    <row r="35455" spans="4:6">
      <c r="D35455" s="63"/>
      <c r="F35455" s="64"/>
    </row>
    <row r="35456" spans="4:6">
      <c r="D35456" s="63"/>
      <c r="F35456" s="64"/>
    </row>
    <row r="35457" spans="4:6">
      <c r="D35457" s="63"/>
      <c r="F35457" s="64"/>
    </row>
    <row r="35458" spans="4:6">
      <c r="D35458" s="63"/>
      <c r="F35458" s="64"/>
    </row>
    <row r="35459" spans="4:6">
      <c r="D35459" s="63"/>
      <c r="F35459" s="64"/>
    </row>
    <row r="35460" spans="4:6">
      <c r="D35460" s="63"/>
      <c r="F35460" s="64"/>
    </row>
    <row r="35461" spans="4:6">
      <c r="D35461" s="63"/>
      <c r="F35461" s="64"/>
    </row>
    <row r="35462" spans="4:6">
      <c r="D35462" s="63"/>
      <c r="F35462" s="64"/>
    </row>
    <row r="35463" spans="4:6">
      <c r="D35463" s="63"/>
      <c r="F35463" s="64"/>
    </row>
    <row r="35464" spans="4:6">
      <c r="D35464" s="63"/>
      <c r="F35464" s="64"/>
    </row>
    <row r="35465" spans="4:6">
      <c r="D35465" s="63"/>
      <c r="F35465" s="64"/>
    </row>
    <row r="35466" spans="4:6">
      <c r="D35466" s="63"/>
      <c r="F35466" s="64"/>
    </row>
    <row r="35467" spans="4:6">
      <c r="D35467" s="63"/>
      <c r="F35467" s="64"/>
    </row>
    <row r="35468" spans="4:6">
      <c r="D35468" s="63"/>
      <c r="F35468" s="64"/>
    </row>
    <row r="35469" spans="4:6">
      <c r="D35469" s="63"/>
      <c r="F35469" s="64"/>
    </row>
    <row r="35470" spans="4:6">
      <c r="D35470" s="63"/>
      <c r="F35470" s="64"/>
    </row>
    <row r="35471" spans="4:6">
      <c r="D35471" s="63"/>
      <c r="F35471" s="64"/>
    </row>
    <row r="35472" spans="4:6">
      <c r="D35472" s="63"/>
      <c r="F35472" s="64"/>
    </row>
    <row r="35473" spans="4:6">
      <c r="D35473" s="63"/>
      <c r="F35473" s="64"/>
    </row>
    <row r="35474" spans="4:6">
      <c r="D35474" s="63"/>
      <c r="F35474" s="64"/>
    </row>
    <row r="35475" spans="4:6">
      <c r="D35475" s="63"/>
      <c r="F35475" s="64"/>
    </row>
    <row r="35476" spans="4:6">
      <c r="D35476" s="63"/>
      <c r="F35476" s="64"/>
    </row>
    <row r="35477" spans="4:6">
      <c r="D35477" s="63"/>
      <c r="F35477" s="64"/>
    </row>
    <row r="35478" spans="4:6">
      <c r="D35478" s="63"/>
      <c r="F35478" s="64"/>
    </row>
    <row r="35479" spans="4:6">
      <c r="D35479" s="63"/>
      <c r="F35479" s="64"/>
    </row>
    <row r="35480" spans="4:6">
      <c r="D35480" s="63"/>
      <c r="F35480" s="64"/>
    </row>
    <row r="35481" spans="4:6">
      <c r="D35481" s="63"/>
      <c r="F35481" s="64"/>
    </row>
    <row r="35482" spans="4:6">
      <c r="D35482" s="63"/>
      <c r="F35482" s="64"/>
    </row>
    <row r="35483" spans="4:6">
      <c r="D35483" s="63"/>
      <c r="F35483" s="64"/>
    </row>
    <row r="35484" spans="4:6">
      <c r="D35484" s="63"/>
      <c r="F35484" s="64"/>
    </row>
    <row r="35485" spans="4:6">
      <c r="D35485" s="63"/>
      <c r="F35485" s="64"/>
    </row>
    <row r="35486" spans="4:6">
      <c r="D35486" s="63"/>
      <c r="F35486" s="64"/>
    </row>
    <row r="35487" spans="4:6">
      <c r="D35487" s="63"/>
      <c r="F35487" s="64"/>
    </row>
    <row r="35488" spans="4:6">
      <c r="D35488" s="63"/>
      <c r="F35488" s="64"/>
    </row>
    <row r="35489" spans="4:6">
      <c r="D35489" s="63"/>
      <c r="F35489" s="64"/>
    </row>
    <row r="35490" spans="4:6">
      <c r="D35490" s="63"/>
      <c r="F35490" s="64"/>
    </row>
    <row r="35491" spans="4:6">
      <c r="D35491" s="63"/>
      <c r="F35491" s="64"/>
    </row>
    <row r="35492" spans="4:6">
      <c r="D35492" s="63"/>
      <c r="F35492" s="64"/>
    </row>
    <row r="35493" spans="4:6">
      <c r="D35493" s="63"/>
      <c r="F35493" s="64"/>
    </row>
    <row r="35494" spans="4:6">
      <c r="D35494" s="63"/>
      <c r="F35494" s="64"/>
    </row>
    <row r="35495" spans="4:6">
      <c r="D35495" s="63"/>
      <c r="F35495" s="64"/>
    </row>
    <row r="35496" spans="4:6">
      <c r="D35496" s="63"/>
      <c r="F35496" s="64"/>
    </row>
    <row r="35497" spans="4:6">
      <c r="D35497" s="63"/>
      <c r="F35497" s="64"/>
    </row>
    <row r="35498" spans="4:6">
      <c r="D35498" s="63"/>
      <c r="F35498" s="64"/>
    </row>
    <row r="35499" spans="4:6">
      <c r="D35499" s="63"/>
      <c r="F35499" s="64"/>
    </row>
    <row r="35500" spans="4:6">
      <c r="D35500" s="63"/>
      <c r="F35500" s="64"/>
    </row>
    <row r="35501" spans="4:6">
      <c r="D35501" s="63"/>
      <c r="F35501" s="64"/>
    </row>
    <row r="35502" spans="4:6">
      <c r="D35502" s="63"/>
      <c r="F35502" s="64"/>
    </row>
    <row r="35503" spans="4:6">
      <c r="D35503" s="63"/>
      <c r="F35503" s="64"/>
    </row>
    <row r="35504" spans="4:6">
      <c r="D35504" s="63"/>
      <c r="F35504" s="64"/>
    </row>
    <row r="35505" spans="4:6">
      <c r="D35505" s="63"/>
      <c r="F35505" s="64"/>
    </row>
    <row r="35506" spans="4:6">
      <c r="D35506" s="63"/>
      <c r="F35506" s="64"/>
    </row>
    <row r="35507" spans="4:6">
      <c r="D35507" s="63"/>
      <c r="F35507" s="64"/>
    </row>
    <row r="35508" spans="4:6">
      <c r="D35508" s="63"/>
      <c r="F35508" s="64"/>
    </row>
    <row r="35509" spans="4:6">
      <c r="D35509" s="63"/>
      <c r="F35509" s="64"/>
    </row>
    <row r="35510" spans="4:6">
      <c r="D35510" s="63"/>
      <c r="F35510" s="64"/>
    </row>
    <row r="35511" spans="4:6">
      <c r="D35511" s="63"/>
      <c r="F35511" s="64"/>
    </row>
    <row r="35512" spans="4:6">
      <c r="D35512" s="63"/>
      <c r="F35512" s="64"/>
    </row>
    <row r="35513" spans="4:6">
      <c r="D35513" s="63"/>
      <c r="F35513" s="64"/>
    </row>
    <row r="35514" spans="4:6">
      <c r="D35514" s="63"/>
      <c r="F35514" s="64"/>
    </row>
    <row r="35515" spans="4:6">
      <c r="D35515" s="63"/>
      <c r="F35515" s="64"/>
    </row>
    <row r="35516" spans="4:6">
      <c r="D35516" s="63"/>
      <c r="F35516" s="64"/>
    </row>
    <row r="35517" spans="4:6">
      <c r="D35517" s="63"/>
      <c r="F35517" s="64"/>
    </row>
    <row r="35518" spans="4:6">
      <c r="D35518" s="63"/>
      <c r="F35518" s="64"/>
    </row>
    <row r="35519" spans="4:6">
      <c r="D35519" s="63"/>
      <c r="F35519" s="64"/>
    </row>
    <row r="35520" spans="4:6">
      <c r="D35520" s="63"/>
      <c r="F35520" s="64"/>
    </row>
    <row r="35521" spans="4:6">
      <c r="D35521" s="63"/>
      <c r="F35521" s="64"/>
    </row>
    <row r="35522" spans="4:6">
      <c r="D35522" s="63"/>
      <c r="F35522" s="64"/>
    </row>
    <row r="35523" spans="4:6">
      <c r="D35523" s="63"/>
      <c r="F35523" s="64"/>
    </row>
    <row r="35524" spans="4:6">
      <c r="D35524" s="63"/>
      <c r="F35524" s="64"/>
    </row>
    <row r="35525" spans="4:6">
      <c r="D35525" s="63"/>
      <c r="F35525" s="64"/>
    </row>
    <row r="35526" spans="4:6">
      <c r="D35526" s="63"/>
      <c r="F35526" s="64"/>
    </row>
    <row r="35527" spans="4:6">
      <c r="D35527" s="63"/>
      <c r="F35527" s="64"/>
    </row>
    <row r="35528" spans="4:6">
      <c r="D35528" s="63"/>
      <c r="F35528" s="64"/>
    </row>
    <row r="35529" spans="4:6">
      <c r="D35529" s="63"/>
      <c r="F35529" s="64"/>
    </row>
    <row r="35530" spans="4:6">
      <c r="D35530" s="63"/>
      <c r="F35530" s="64"/>
    </row>
    <row r="35531" spans="4:6">
      <c r="D35531" s="63"/>
      <c r="F35531" s="64"/>
    </row>
    <row r="35532" spans="4:6">
      <c r="D35532" s="63"/>
      <c r="F35532" s="64"/>
    </row>
    <row r="35533" spans="4:6">
      <c r="D35533" s="63"/>
      <c r="F35533" s="64"/>
    </row>
    <row r="35534" spans="4:6">
      <c r="D35534" s="63"/>
      <c r="F35534" s="64"/>
    </row>
    <row r="35535" spans="4:6">
      <c r="D35535" s="63"/>
      <c r="F35535" s="64"/>
    </row>
    <row r="35536" spans="4:6">
      <c r="D35536" s="63"/>
      <c r="F35536" s="64"/>
    </row>
    <row r="35537" spans="4:6">
      <c r="D35537" s="63"/>
      <c r="F35537" s="64"/>
    </row>
    <row r="35538" spans="4:6">
      <c r="D35538" s="63"/>
      <c r="F35538" s="64"/>
    </row>
    <row r="35539" spans="4:6">
      <c r="D35539" s="63"/>
      <c r="F35539" s="64"/>
    </row>
    <row r="35540" spans="4:6">
      <c r="D35540" s="63"/>
      <c r="F35540" s="64"/>
    </row>
    <row r="35541" spans="4:6">
      <c r="D35541" s="63"/>
      <c r="F35541" s="64"/>
    </row>
    <row r="35542" spans="4:6">
      <c r="D35542" s="63"/>
      <c r="F35542" s="64"/>
    </row>
    <row r="35543" spans="4:6">
      <c r="D35543" s="63"/>
      <c r="F35543" s="64"/>
    </row>
    <row r="35544" spans="4:6">
      <c r="D35544" s="63"/>
      <c r="F35544" s="64"/>
    </row>
    <row r="35545" spans="4:6">
      <c r="D35545" s="63"/>
      <c r="F35545" s="64"/>
    </row>
    <row r="35546" spans="4:6">
      <c r="D35546" s="63"/>
      <c r="F35546" s="64"/>
    </row>
    <row r="35547" spans="4:6">
      <c r="D35547" s="63"/>
      <c r="F35547" s="64"/>
    </row>
    <row r="35548" spans="4:6">
      <c r="D35548" s="63"/>
      <c r="F35548" s="64"/>
    </row>
    <row r="35549" spans="4:6">
      <c r="D35549" s="63"/>
      <c r="F35549" s="64"/>
    </row>
    <row r="35550" spans="4:6">
      <c r="D35550" s="63"/>
      <c r="F35550" s="64"/>
    </row>
    <row r="35551" spans="4:6">
      <c r="D35551" s="63"/>
      <c r="F35551" s="64"/>
    </row>
    <row r="35552" spans="4:6">
      <c r="D35552" s="63"/>
      <c r="F35552" s="64"/>
    </row>
    <row r="35553" spans="4:6">
      <c r="D35553" s="63"/>
      <c r="F35553" s="64"/>
    </row>
    <row r="35554" spans="4:6">
      <c r="D35554" s="63"/>
      <c r="F35554" s="64"/>
    </row>
    <row r="35555" spans="4:6">
      <c r="D35555" s="63"/>
      <c r="F35555" s="64"/>
    </row>
    <row r="35556" spans="4:6">
      <c r="D35556" s="63"/>
      <c r="F35556" s="64"/>
    </row>
    <row r="35557" spans="4:6">
      <c r="D35557" s="63"/>
      <c r="F35557" s="64"/>
    </row>
    <row r="35558" spans="4:6">
      <c r="D35558" s="63"/>
      <c r="F35558" s="64"/>
    </row>
    <row r="35559" spans="4:6">
      <c r="D35559" s="63"/>
      <c r="F35559" s="64"/>
    </row>
    <row r="35560" spans="4:6">
      <c r="D35560" s="63"/>
      <c r="F35560" s="64"/>
    </row>
    <row r="35561" spans="4:6">
      <c r="D35561" s="63"/>
      <c r="F35561" s="64"/>
    </row>
    <row r="35562" spans="4:6">
      <c r="D35562" s="63"/>
      <c r="F35562" s="64"/>
    </row>
    <row r="35563" spans="4:6">
      <c r="D35563" s="63"/>
      <c r="F35563" s="64"/>
    </row>
    <row r="35564" spans="4:6">
      <c r="D35564" s="63"/>
      <c r="F35564" s="64"/>
    </row>
    <row r="35565" spans="4:6">
      <c r="D35565" s="63"/>
      <c r="F35565" s="64"/>
    </row>
    <row r="35566" spans="4:6">
      <c r="D35566" s="63"/>
      <c r="F35566" s="64"/>
    </row>
    <row r="35567" spans="4:6">
      <c r="D35567" s="63"/>
      <c r="F35567" s="64"/>
    </row>
    <row r="35568" spans="4:6">
      <c r="D35568" s="63"/>
      <c r="F35568" s="64"/>
    </row>
    <row r="35569" spans="4:6">
      <c r="D35569" s="63"/>
      <c r="F35569" s="64"/>
    </row>
    <row r="35570" spans="4:6">
      <c r="D35570" s="63"/>
      <c r="F35570" s="64"/>
    </row>
    <row r="35571" spans="4:6">
      <c r="D35571" s="63"/>
      <c r="F35571" s="64"/>
    </row>
    <row r="35572" spans="4:6">
      <c r="D35572" s="63"/>
      <c r="F35572" s="64"/>
    </row>
    <row r="35573" spans="4:6">
      <c r="D35573" s="63"/>
      <c r="F35573" s="64"/>
    </row>
    <row r="35574" spans="4:6">
      <c r="D35574" s="63"/>
      <c r="F35574" s="64"/>
    </row>
    <row r="35575" spans="4:6">
      <c r="D35575" s="63"/>
      <c r="F35575" s="64"/>
    </row>
    <row r="35576" spans="4:6">
      <c r="D35576" s="63"/>
      <c r="F35576" s="64"/>
    </row>
    <row r="35577" spans="4:6">
      <c r="D35577" s="63"/>
      <c r="F35577" s="64"/>
    </row>
    <row r="35578" spans="4:6">
      <c r="D35578" s="63"/>
      <c r="F35578" s="64"/>
    </row>
    <row r="35579" spans="4:6">
      <c r="D35579" s="63"/>
      <c r="F35579" s="64"/>
    </row>
    <row r="35580" spans="4:6">
      <c r="D35580" s="63"/>
      <c r="F35580" s="64"/>
    </row>
    <row r="35581" spans="4:6">
      <c r="D35581" s="63"/>
      <c r="F35581" s="64"/>
    </row>
    <row r="35582" spans="4:6">
      <c r="D35582" s="63"/>
      <c r="F35582" s="64"/>
    </row>
    <row r="35583" spans="4:6">
      <c r="D35583" s="63"/>
      <c r="F35583" s="64"/>
    </row>
    <row r="35584" spans="4:6">
      <c r="D35584" s="63"/>
      <c r="F35584" s="64"/>
    </row>
    <row r="35585" spans="4:6">
      <c r="D35585" s="63"/>
      <c r="F35585" s="64"/>
    </row>
    <row r="35586" spans="4:6">
      <c r="D35586" s="63"/>
      <c r="F35586" s="64"/>
    </row>
    <row r="35587" spans="4:6">
      <c r="D35587" s="63"/>
      <c r="F35587" s="64"/>
    </row>
    <row r="35588" spans="4:6">
      <c r="D35588" s="63"/>
      <c r="F35588" s="64"/>
    </row>
    <row r="35589" spans="4:6">
      <c r="D35589" s="63"/>
      <c r="F35589" s="64"/>
    </row>
    <row r="35590" spans="4:6">
      <c r="D35590" s="63"/>
      <c r="F35590" s="64"/>
    </row>
    <row r="35591" spans="4:6">
      <c r="D35591" s="63"/>
      <c r="F35591" s="64"/>
    </row>
    <row r="35592" spans="4:6">
      <c r="D35592" s="63"/>
      <c r="F35592" s="64"/>
    </row>
    <row r="35593" spans="4:6">
      <c r="D35593" s="63"/>
      <c r="F35593" s="64"/>
    </row>
    <row r="35594" spans="4:6">
      <c r="D35594" s="63"/>
      <c r="F35594" s="64"/>
    </row>
    <row r="35595" spans="4:6">
      <c r="D35595" s="63"/>
      <c r="F35595" s="64"/>
    </row>
    <row r="35596" spans="4:6">
      <c r="D35596" s="63"/>
      <c r="F35596" s="64"/>
    </row>
    <row r="35597" spans="4:6">
      <c r="D35597" s="63"/>
      <c r="F35597" s="64"/>
    </row>
    <row r="35598" spans="4:6">
      <c r="D35598" s="63"/>
      <c r="F35598" s="64"/>
    </row>
    <row r="35599" spans="4:6">
      <c r="D35599" s="63"/>
      <c r="F35599" s="64"/>
    </row>
    <row r="35600" spans="4:6">
      <c r="D35600" s="63"/>
      <c r="F35600" s="64"/>
    </row>
    <row r="35601" spans="4:6">
      <c r="D35601" s="63"/>
      <c r="F35601" s="64"/>
    </row>
    <row r="35602" spans="4:6">
      <c r="D35602" s="63"/>
      <c r="F35602" s="64"/>
    </row>
    <row r="35603" spans="4:6">
      <c r="D35603" s="63"/>
      <c r="F35603" s="64"/>
    </row>
    <row r="35604" spans="4:6">
      <c r="D35604" s="63"/>
      <c r="F35604" s="64"/>
    </row>
    <row r="35605" spans="4:6">
      <c r="D35605" s="63"/>
      <c r="F35605" s="64"/>
    </row>
    <row r="35606" spans="4:6">
      <c r="D35606" s="63"/>
      <c r="F35606" s="64"/>
    </row>
    <row r="35607" spans="4:6">
      <c r="D35607" s="63"/>
      <c r="F35607" s="64"/>
    </row>
    <row r="35608" spans="4:6">
      <c r="D35608" s="63"/>
      <c r="F35608" s="64"/>
    </row>
    <row r="35609" spans="4:6">
      <c r="D35609" s="63"/>
      <c r="F35609" s="64"/>
    </row>
    <row r="35610" spans="4:6">
      <c r="D35610" s="63"/>
      <c r="F35610" s="64"/>
    </row>
    <row r="35611" spans="4:6">
      <c r="D35611" s="63"/>
      <c r="F35611" s="64"/>
    </row>
    <row r="35612" spans="4:6">
      <c r="D35612" s="63"/>
      <c r="F35612" s="64"/>
    </row>
    <row r="35613" spans="4:6">
      <c r="D35613" s="63"/>
      <c r="F35613" s="64"/>
    </row>
    <row r="35614" spans="4:6">
      <c r="D35614" s="63"/>
      <c r="F35614" s="64"/>
    </row>
    <row r="35615" spans="4:6">
      <c r="D35615" s="63"/>
      <c r="F35615" s="64"/>
    </row>
    <row r="35616" spans="4:6">
      <c r="D35616" s="63"/>
      <c r="F35616" s="64"/>
    </row>
    <row r="35617" spans="4:6">
      <c r="D35617" s="63"/>
      <c r="F35617" s="64"/>
    </row>
    <row r="35618" spans="4:6">
      <c r="D35618" s="63"/>
      <c r="F35618" s="64"/>
    </row>
    <row r="35619" spans="4:6">
      <c r="D35619" s="63"/>
      <c r="F35619" s="64"/>
    </row>
    <row r="35620" spans="4:6">
      <c r="D35620" s="63"/>
      <c r="F35620" s="64"/>
    </row>
    <row r="35621" spans="4:6">
      <c r="D35621" s="63"/>
      <c r="F35621" s="64"/>
    </row>
    <row r="35622" spans="4:6">
      <c r="D35622" s="63"/>
      <c r="F35622" s="64"/>
    </row>
    <row r="35623" spans="4:6">
      <c r="D35623" s="63"/>
      <c r="F35623" s="64"/>
    </row>
    <row r="35624" spans="4:6">
      <c r="D35624" s="63"/>
      <c r="F35624" s="64"/>
    </row>
    <row r="35625" spans="4:6">
      <c r="D35625" s="63"/>
      <c r="F35625" s="64"/>
    </row>
    <row r="35626" spans="4:6">
      <c r="D35626" s="63"/>
      <c r="F35626" s="64"/>
    </row>
    <row r="35627" spans="4:6">
      <c r="D35627" s="63"/>
      <c r="F35627" s="64"/>
    </row>
    <row r="35628" spans="4:6">
      <c r="D35628" s="63"/>
      <c r="F35628" s="64"/>
    </row>
    <row r="35629" spans="4:6">
      <c r="D35629" s="63"/>
      <c r="F35629" s="64"/>
    </row>
    <row r="35630" spans="4:6">
      <c r="D35630" s="63"/>
      <c r="F35630" s="64"/>
    </row>
    <row r="35631" spans="4:6">
      <c r="D35631" s="63"/>
      <c r="F35631" s="64"/>
    </row>
    <row r="35632" spans="4:6">
      <c r="D35632" s="63"/>
      <c r="F35632" s="64"/>
    </row>
    <row r="35633" spans="4:6">
      <c r="D35633" s="63"/>
      <c r="F35633" s="64"/>
    </row>
    <row r="35634" spans="4:6">
      <c r="D35634" s="63"/>
      <c r="F35634" s="64"/>
    </row>
    <row r="35635" spans="4:6">
      <c r="D35635" s="63"/>
      <c r="F35635" s="64"/>
    </row>
    <row r="35636" spans="4:6">
      <c r="D35636" s="63"/>
      <c r="F35636" s="64"/>
    </row>
    <row r="35637" spans="4:6">
      <c r="D35637" s="63"/>
      <c r="F35637" s="64"/>
    </row>
    <row r="35638" spans="4:6">
      <c r="D35638" s="63"/>
      <c r="F35638" s="64"/>
    </row>
    <row r="35639" spans="4:6">
      <c r="D35639" s="63"/>
      <c r="F35639" s="64"/>
    </row>
    <row r="35640" spans="4:6">
      <c r="D35640" s="63"/>
      <c r="F35640" s="64"/>
    </row>
    <row r="35641" spans="4:6">
      <c r="D35641" s="63"/>
      <c r="F35641" s="64"/>
    </row>
    <row r="35642" spans="4:6">
      <c r="D35642" s="63"/>
      <c r="F35642" s="64"/>
    </row>
    <row r="35643" spans="4:6">
      <c r="D35643" s="63"/>
      <c r="F35643" s="64"/>
    </row>
    <row r="35644" spans="4:6">
      <c r="D35644" s="63"/>
      <c r="F35644" s="64"/>
    </row>
    <row r="35645" spans="4:6">
      <c r="D35645" s="63"/>
      <c r="F35645" s="64"/>
    </row>
    <row r="35646" spans="4:6">
      <c r="D35646" s="63"/>
      <c r="F35646" s="64"/>
    </row>
    <row r="35647" spans="4:6">
      <c r="D35647" s="63"/>
      <c r="F35647" s="64"/>
    </row>
    <row r="35648" spans="4:6">
      <c r="D35648" s="63"/>
      <c r="F35648" s="64"/>
    </row>
    <row r="35649" spans="4:6">
      <c r="D35649" s="63"/>
      <c r="F35649" s="64"/>
    </row>
    <row r="35650" spans="4:6">
      <c r="D35650" s="63"/>
      <c r="F35650" s="64"/>
    </row>
    <row r="35651" spans="4:6">
      <c r="D35651" s="63"/>
      <c r="F35651" s="64"/>
    </row>
    <row r="35652" spans="4:6">
      <c r="D35652" s="63"/>
      <c r="F35652" s="64"/>
    </row>
    <row r="35653" spans="4:6">
      <c r="D35653" s="63"/>
      <c r="F35653" s="64"/>
    </row>
    <row r="35654" spans="4:6">
      <c r="D35654" s="63"/>
      <c r="F35654" s="64"/>
    </row>
    <row r="35655" spans="4:6">
      <c r="D35655" s="63"/>
      <c r="F35655" s="64"/>
    </row>
    <row r="35656" spans="4:6">
      <c r="D35656" s="63"/>
      <c r="F35656" s="64"/>
    </row>
    <row r="35657" spans="4:6">
      <c r="D35657" s="63"/>
      <c r="F35657" s="64"/>
    </row>
    <row r="35658" spans="4:6">
      <c r="D35658" s="63"/>
      <c r="F35658" s="64"/>
    </row>
    <row r="35659" spans="4:6">
      <c r="D35659" s="63"/>
      <c r="F35659" s="64"/>
    </row>
    <row r="35660" spans="4:6">
      <c r="D35660" s="63"/>
      <c r="F35660" s="64"/>
    </row>
    <row r="35661" spans="4:6">
      <c r="D35661" s="63"/>
      <c r="F35661" s="64"/>
    </row>
    <row r="35662" spans="4:6">
      <c r="D35662" s="63"/>
      <c r="F35662" s="64"/>
    </row>
    <row r="35663" spans="4:6">
      <c r="D35663" s="63"/>
      <c r="F35663" s="64"/>
    </row>
    <row r="35664" spans="4:6">
      <c r="D35664" s="63"/>
      <c r="F35664" s="64"/>
    </row>
    <row r="35665" spans="4:6">
      <c r="D35665" s="63"/>
      <c r="F35665" s="64"/>
    </row>
    <row r="35666" spans="4:6">
      <c r="D35666" s="63"/>
      <c r="F35666" s="64"/>
    </row>
    <row r="35667" spans="4:6">
      <c r="D35667" s="63"/>
      <c r="F35667" s="64"/>
    </row>
    <row r="35668" spans="4:6">
      <c r="D35668" s="63"/>
      <c r="F35668" s="64"/>
    </row>
    <row r="35669" spans="4:6">
      <c r="D35669" s="63"/>
      <c r="F35669" s="64"/>
    </row>
    <row r="35670" spans="4:6">
      <c r="D35670" s="63"/>
      <c r="F35670" s="64"/>
    </row>
    <row r="35671" spans="4:6">
      <c r="D35671" s="63"/>
      <c r="F35671" s="64"/>
    </row>
    <row r="35672" spans="4:6">
      <c r="D35672" s="63"/>
      <c r="F35672" s="64"/>
    </row>
    <row r="35673" spans="4:6">
      <c r="D35673" s="63"/>
      <c r="F35673" s="64"/>
    </row>
    <row r="35674" spans="4:6">
      <c r="D35674" s="63"/>
      <c r="F35674" s="64"/>
    </row>
    <row r="35675" spans="4:6">
      <c r="D35675" s="63"/>
      <c r="F35675" s="64"/>
    </row>
    <row r="35676" spans="4:6">
      <c r="D35676" s="63"/>
      <c r="F35676" s="64"/>
    </row>
    <row r="35677" spans="4:6">
      <c r="D35677" s="63"/>
      <c r="F35677" s="64"/>
    </row>
    <row r="35678" spans="4:6">
      <c r="D35678" s="63"/>
      <c r="F35678" s="64"/>
    </row>
    <row r="35679" spans="4:6">
      <c r="D35679" s="63"/>
      <c r="F35679" s="64"/>
    </row>
    <row r="35680" spans="4:6">
      <c r="D35680" s="63"/>
      <c r="F35680" s="64"/>
    </row>
    <row r="35681" spans="4:6">
      <c r="D35681" s="63"/>
      <c r="F35681" s="64"/>
    </row>
    <row r="35682" spans="4:6">
      <c r="D35682" s="63"/>
      <c r="F35682" s="64"/>
    </row>
    <row r="35683" spans="4:6">
      <c r="D35683" s="63"/>
      <c r="F35683" s="64"/>
    </row>
    <row r="35684" spans="4:6">
      <c r="D35684" s="63"/>
      <c r="F35684" s="64"/>
    </row>
    <row r="35685" spans="4:6">
      <c r="D35685" s="63"/>
      <c r="F35685" s="64"/>
    </row>
    <row r="35686" spans="4:6">
      <c r="D35686" s="63"/>
      <c r="F35686" s="64"/>
    </row>
    <row r="35687" spans="4:6">
      <c r="D35687" s="63"/>
      <c r="F35687" s="64"/>
    </row>
    <row r="35688" spans="4:6">
      <c r="D35688" s="63"/>
      <c r="F35688" s="64"/>
    </row>
    <row r="35689" spans="4:6">
      <c r="D35689" s="63"/>
      <c r="F35689" s="64"/>
    </row>
    <row r="35690" spans="4:6">
      <c r="D35690" s="63"/>
      <c r="F35690" s="64"/>
    </row>
    <row r="35691" spans="4:6">
      <c r="D35691" s="63"/>
      <c r="F35691" s="64"/>
    </row>
    <row r="35692" spans="4:6">
      <c r="D35692" s="63"/>
      <c r="F35692" s="64"/>
    </row>
    <row r="35693" spans="4:6">
      <c r="D35693" s="63"/>
      <c r="F35693" s="64"/>
    </row>
    <row r="35694" spans="4:6">
      <c r="D35694" s="63"/>
      <c r="F35694" s="64"/>
    </row>
    <row r="35695" spans="4:6">
      <c r="D35695" s="63"/>
      <c r="F35695" s="64"/>
    </row>
    <row r="35696" spans="4:6">
      <c r="D35696" s="63"/>
      <c r="F35696" s="64"/>
    </row>
    <row r="35697" spans="4:6">
      <c r="D35697" s="63"/>
      <c r="F35697" s="64"/>
    </row>
    <row r="35698" spans="4:6">
      <c r="D35698" s="63"/>
      <c r="F35698" s="64"/>
    </row>
    <row r="35699" spans="4:6">
      <c r="D35699" s="63"/>
      <c r="F35699" s="64"/>
    </row>
    <row r="35700" spans="4:6">
      <c r="D35700" s="63"/>
      <c r="F35700" s="64"/>
    </row>
    <row r="35701" spans="4:6">
      <c r="D35701" s="63"/>
      <c r="F35701" s="64"/>
    </row>
    <row r="35702" spans="4:6">
      <c r="D35702" s="63"/>
      <c r="F35702" s="64"/>
    </row>
    <row r="35703" spans="4:6">
      <c r="D35703" s="63"/>
      <c r="F35703" s="64"/>
    </row>
    <row r="35704" spans="4:6">
      <c r="D35704" s="63"/>
      <c r="F35704" s="64"/>
    </row>
    <row r="35705" spans="4:6">
      <c r="D35705" s="63"/>
      <c r="F35705" s="64"/>
    </row>
    <row r="35706" spans="4:6">
      <c r="D35706" s="63"/>
      <c r="F35706" s="64"/>
    </row>
    <row r="35707" spans="4:6">
      <c r="D35707" s="63"/>
      <c r="F35707" s="64"/>
    </row>
    <row r="35708" spans="4:6">
      <c r="D35708" s="63"/>
      <c r="F35708" s="64"/>
    </row>
    <row r="35709" spans="4:6">
      <c r="D35709" s="63"/>
      <c r="F35709" s="64"/>
    </row>
    <row r="35710" spans="4:6">
      <c r="D35710" s="63"/>
      <c r="F35710" s="64"/>
    </row>
    <row r="35711" spans="4:6">
      <c r="D35711" s="63"/>
      <c r="F35711" s="64"/>
    </row>
    <row r="35712" spans="4:6">
      <c r="D35712" s="63"/>
      <c r="F35712" s="64"/>
    </row>
    <row r="35713" spans="4:6">
      <c r="D35713" s="63"/>
      <c r="F35713" s="64"/>
    </row>
    <row r="35714" spans="4:6">
      <c r="D35714" s="63"/>
      <c r="F35714" s="64"/>
    </row>
    <row r="35715" spans="4:6">
      <c r="D35715" s="63"/>
      <c r="F35715" s="64"/>
    </row>
    <row r="35716" spans="4:6">
      <c r="D35716" s="63"/>
      <c r="F35716" s="64"/>
    </row>
    <row r="35717" spans="4:6">
      <c r="D35717" s="63"/>
      <c r="F35717" s="64"/>
    </row>
    <row r="35718" spans="4:6">
      <c r="D35718" s="63"/>
      <c r="F35718" s="64"/>
    </row>
    <row r="35719" spans="4:6">
      <c r="D35719" s="63"/>
      <c r="F35719" s="64"/>
    </row>
    <row r="35720" spans="4:6">
      <c r="D35720" s="63"/>
      <c r="F35720" s="64"/>
    </row>
    <row r="35721" spans="4:6">
      <c r="D35721" s="63"/>
      <c r="F35721" s="64"/>
    </row>
    <row r="35722" spans="4:6">
      <c r="D35722" s="63"/>
      <c r="F35722" s="64"/>
    </row>
    <row r="35723" spans="4:6">
      <c r="D35723" s="63"/>
      <c r="F35723" s="64"/>
    </row>
    <row r="35724" spans="4:6">
      <c r="D35724" s="63"/>
      <c r="F35724" s="64"/>
    </row>
    <row r="35725" spans="4:6">
      <c r="D35725" s="63"/>
      <c r="F35725" s="64"/>
    </row>
    <row r="35726" spans="4:6">
      <c r="D35726" s="63"/>
      <c r="F35726" s="64"/>
    </row>
    <row r="35727" spans="4:6">
      <c r="D35727" s="63"/>
      <c r="F35727" s="64"/>
    </row>
    <row r="35728" spans="4:6">
      <c r="D35728" s="63"/>
      <c r="F35728" s="64"/>
    </row>
    <row r="35729" spans="4:6">
      <c r="D35729" s="63"/>
      <c r="F35729" s="64"/>
    </row>
    <row r="35730" spans="4:6">
      <c r="D35730" s="63"/>
      <c r="F35730" s="64"/>
    </row>
    <row r="35731" spans="4:6">
      <c r="D35731" s="63"/>
      <c r="F35731" s="64"/>
    </row>
    <row r="35732" spans="4:6">
      <c r="D35732" s="63"/>
      <c r="F35732" s="64"/>
    </row>
    <row r="35733" spans="4:6">
      <c r="D35733" s="63"/>
      <c r="F35733" s="64"/>
    </row>
    <row r="35734" spans="4:6">
      <c r="D35734" s="63"/>
      <c r="F35734" s="64"/>
    </row>
    <row r="35735" spans="4:6">
      <c r="D35735" s="63"/>
      <c r="F35735" s="64"/>
    </row>
    <row r="35736" spans="4:6">
      <c r="D35736" s="63"/>
      <c r="F35736" s="64"/>
    </row>
    <row r="35737" spans="4:6">
      <c r="D35737" s="63"/>
      <c r="F35737" s="64"/>
    </row>
    <row r="35738" spans="4:6">
      <c r="D35738" s="63"/>
      <c r="F35738" s="64"/>
    </row>
    <row r="35739" spans="4:6">
      <c r="D35739" s="63"/>
      <c r="F35739" s="64"/>
    </row>
    <row r="35740" spans="4:6">
      <c r="D35740" s="63"/>
      <c r="F35740" s="64"/>
    </row>
    <row r="35741" spans="4:6">
      <c r="D35741" s="63"/>
      <c r="F35741" s="64"/>
    </row>
    <row r="35742" spans="4:6">
      <c r="D35742" s="63"/>
      <c r="F35742" s="64"/>
    </row>
    <row r="35743" spans="4:6">
      <c r="D35743" s="63"/>
      <c r="F35743" s="64"/>
    </row>
    <row r="35744" spans="4:6">
      <c r="D35744" s="63"/>
      <c r="F35744" s="64"/>
    </row>
    <row r="35745" spans="4:6">
      <c r="D35745" s="63"/>
      <c r="F35745" s="64"/>
    </row>
    <row r="35746" spans="4:6">
      <c r="D35746" s="63"/>
      <c r="F35746" s="64"/>
    </row>
    <row r="35747" spans="4:6">
      <c r="D35747" s="63"/>
      <c r="F35747" s="64"/>
    </row>
    <row r="35748" spans="4:6">
      <c r="D35748" s="63"/>
      <c r="F35748" s="64"/>
    </row>
    <row r="35749" spans="4:6">
      <c r="D35749" s="63"/>
      <c r="F35749" s="64"/>
    </row>
    <row r="35750" spans="4:6">
      <c r="D35750" s="63"/>
      <c r="F35750" s="64"/>
    </row>
    <row r="35751" spans="4:6">
      <c r="D35751" s="63"/>
      <c r="F35751" s="64"/>
    </row>
    <row r="35752" spans="4:6">
      <c r="D35752" s="63"/>
      <c r="F35752" s="64"/>
    </row>
    <row r="35753" spans="4:6">
      <c r="D35753" s="63"/>
      <c r="F35753" s="64"/>
    </row>
    <row r="35754" spans="4:6">
      <c r="D35754" s="63"/>
      <c r="F35754" s="64"/>
    </row>
    <row r="35755" spans="4:6">
      <c r="D35755" s="63"/>
      <c r="F35755" s="64"/>
    </row>
    <row r="35756" spans="4:6">
      <c r="D35756" s="63"/>
      <c r="F35756" s="64"/>
    </row>
    <row r="35757" spans="4:6">
      <c r="D35757" s="63"/>
      <c r="F35757" s="64"/>
    </row>
    <row r="35758" spans="4:6">
      <c r="D35758" s="63"/>
      <c r="F35758" s="64"/>
    </row>
    <row r="35759" spans="4:6">
      <c r="D35759" s="63"/>
      <c r="F35759" s="64"/>
    </row>
    <row r="35760" spans="4:6">
      <c r="D35760" s="63"/>
      <c r="F35760" s="64"/>
    </row>
    <row r="35761" spans="4:6">
      <c r="D35761" s="63"/>
      <c r="F35761" s="64"/>
    </row>
    <row r="35762" spans="4:6">
      <c r="D35762" s="63"/>
      <c r="F35762" s="64"/>
    </row>
    <row r="35763" spans="4:6">
      <c r="D35763" s="63"/>
      <c r="F35763" s="64"/>
    </row>
    <row r="35764" spans="4:6">
      <c r="D35764" s="63"/>
      <c r="F35764" s="64"/>
    </row>
    <row r="35765" spans="4:6">
      <c r="D35765" s="63"/>
      <c r="F35765" s="64"/>
    </row>
    <row r="35766" spans="4:6">
      <c r="D35766" s="63"/>
      <c r="F35766" s="64"/>
    </row>
    <row r="35767" spans="4:6">
      <c r="D35767" s="63"/>
      <c r="F35767" s="64"/>
    </row>
    <row r="35768" spans="4:6">
      <c r="D35768" s="63"/>
      <c r="F35768" s="64"/>
    </row>
    <row r="35769" spans="4:6">
      <c r="D35769" s="63"/>
      <c r="F35769" s="64"/>
    </row>
    <row r="35770" spans="4:6">
      <c r="D35770" s="63"/>
      <c r="F35770" s="64"/>
    </row>
    <row r="35771" spans="4:6">
      <c r="D35771" s="63"/>
      <c r="F35771" s="64"/>
    </row>
    <row r="35772" spans="4:6">
      <c r="D35772" s="63"/>
      <c r="F35772" s="64"/>
    </row>
    <row r="35773" spans="4:6">
      <c r="D35773" s="63"/>
      <c r="F35773" s="64"/>
    </row>
    <row r="35774" spans="4:6">
      <c r="D35774" s="63"/>
      <c r="F35774" s="64"/>
    </row>
    <row r="35775" spans="4:6">
      <c r="D35775" s="63"/>
      <c r="F35775" s="64"/>
    </row>
    <row r="35776" spans="4:6">
      <c r="D35776" s="63"/>
      <c r="F35776" s="64"/>
    </row>
    <row r="35777" spans="4:6">
      <c r="D35777" s="63"/>
      <c r="F35777" s="64"/>
    </row>
    <row r="35778" spans="4:6">
      <c r="D35778" s="63"/>
      <c r="F35778" s="64"/>
    </row>
    <row r="35779" spans="4:6">
      <c r="D35779" s="63"/>
      <c r="F35779" s="64"/>
    </row>
    <row r="35780" spans="4:6">
      <c r="D35780" s="63"/>
      <c r="F35780" s="64"/>
    </row>
    <row r="35781" spans="4:6">
      <c r="D35781" s="63"/>
      <c r="F35781" s="64"/>
    </row>
    <row r="35782" spans="4:6">
      <c r="D35782" s="63"/>
      <c r="F35782" s="64"/>
    </row>
    <row r="35783" spans="4:6">
      <c r="D35783" s="63"/>
      <c r="F35783" s="64"/>
    </row>
    <row r="35784" spans="4:6">
      <c r="D35784" s="63"/>
      <c r="F35784" s="64"/>
    </row>
    <row r="35785" spans="4:6">
      <c r="D35785" s="63"/>
      <c r="F35785" s="64"/>
    </row>
    <row r="35786" spans="4:6">
      <c r="D35786" s="63"/>
      <c r="F35786" s="64"/>
    </row>
    <row r="35787" spans="4:6">
      <c r="D35787" s="63"/>
      <c r="F35787" s="64"/>
    </row>
    <row r="35788" spans="4:6">
      <c r="D35788" s="63"/>
      <c r="F35788" s="64"/>
    </row>
    <row r="35789" spans="4:6">
      <c r="D35789" s="63"/>
      <c r="F35789" s="64"/>
    </row>
    <row r="35790" spans="4:6">
      <c r="D35790" s="63"/>
      <c r="F35790" s="64"/>
    </row>
    <row r="35791" spans="4:6">
      <c r="D35791" s="63"/>
      <c r="F35791" s="64"/>
    </row>
    <row r="35792" spans="4:6">
      <c r="D35792" s="63"/>
      <c r="F35792" s="64"/>
    </row>
    <row r="35793" spans="4:6">
      <c r="D35793" s="63"/>
      <c r="F35793" s="64"/>
    </row>
    <row r="35794" spans="4:6">
      <c r="D35794" s="63"/>
      <c r="F35794" s="64"/>
    </row>
    <row r="35795" spans="4:6">
      <c r="D35795" s="63"/>
      <c r="F35795" s="64"/>
    </row>
    <row r="35796" spans="4:6">
      <c r="D35796" s="63"/>
      <c r="F35796" s="64"/>
    </row>
    <row r="35797" spans="4:6">
      <c r="D35797" s="63"/>
      <c r="F35797" s="64"/>
    </row>
    <row r="35798" spans="4:6">
      <c r="D35798" s="63"/>
      <c r="F35798" s="64"/>
    </row>
    <row r="35799" spans="4:6">
      <c r="D35799" s="63"/>
      <c r="F35799" s="64"/>
    </row>
    <row r="35800" spans="4:6">
      <c r="D35800" s="63"/>
      <c r="F35800" s="64"/>
    </row>
    <row r="35801" spans="4:6">
      <c r="D35801" s="63"/>
      <c r="F35801" s="64"/>
    </row>
    <row r="35802" spans="4:6">
      <c r="D35802" s="63"/>
      <c r="F35802" s="64"/>
    </row>
    <row r="35803" spans="4:6">
      <c r="D35803" s="63"/>
      <c r="F35803" s="64"/>
    </row>
    <row r="35804" spans="4:6">
      <c r="D35804" s="63"/>
      <c r="F35804" s="64"/>
    </row>
    <row r="35805" spans="4:6">
      <c r="D35805" s="63"/>
      <c r="F35805" s="64"/>
    </row>
    <row r="35806" spans="4:6">
      <c r="D35806" s="63"/>
      <c r="F35806" s="64"/>
    </row>
    <row r="35807" spans="4:6">
      <c r="D35807" s="63"/>
      <c r="F35807" s="64"/>
    </row>
    <row r="35808" spans="4:6">
      <c r="D35808" s="63"/>
      <c r="F35808" s="64"/>
    </row>
    <row r="35809" spans="4:6">
      <c r="D35809" s="63"/>
      <c r="F35809" s="64"/>
    </row>
    <row r="35810" spans="4:6">
      <c r="D35810" s="63"/>
      <c r="F35810" s="64"/>
    </row>
    <row r="35811" spans="4:6">
      <c r="D35811" s="63"/>
      <c r="F35811" s="64"/>
    </row>
    <row r="35812" spans="4:6">
      <c r="D35812" s="63"/>
      <c r="F35812" s="64"/>
    </row>
    <row r="35813" spans="4:6">
      <c r="D35813" s="63"/>
      <c r="F35813" s="64"/>
    </row>
    <row r="35814" spans="4:6">
      <c r="D35814" s="63"/>
      <c r="F35814" s="64"/>
    </row>
    <row r="35815" spans="4:6">
      <c r="D35815" s="63"/>
      <c r="F35815" s="64"/>
    </row>
    <row r="35816" spans="4:6">
      <c r="D35816" s="63"/>
      <c r="F35816" s="64"/>
    </row>
    <row r="35817" spans="4:6">
      <c r="D35817" s="63"/>
      <c r="F35817" s="64"/>
    </row>
    <row r="35818" spans="4:6">
      <c r="D35818" s="63"/>
      <c r="F35818" s="64"/>
    </row>
    <row r="35819" spans="4:6">
      <c r="D35819" s="63"/>
      <c r="F35819" s="64"/>
    </row>
    <row r="35820" spans="4:6">
      <c r="D35820" s="63"/>
      <c r="F35820" s="64"/>
    </row>
    <row r="35821" spans="4:6">
      <c r="D35821" s="63"/>
      <c r="F35821" s="64"/>
    </row>
    <row r="35822" spans="4:6">
      <c r="D35822" s="63"/>
      <c r="F35822" s="64"/>
    </row>
    <row r="35823" spans="4:6">
      <c r="D35823" s="63"/>
      <c r="F35823" s="64"/>
    </row>
    <row r="35824" spans="4:6">
      <c r="D35824" s="63"/>
      <c r="F35824" s="64"/>
    </row>
    <row r="35825" spans="4:6">
      <c r="D35825" s="63"/>
      <c r="F35825" s="64"/>
    </row>
    <row r="35826" spans="4:6">
      <c r="D35826" s="63"/>
      <c r="F35826" s="64"/>
    </row>
    <row r="35827" spans="4:6">
      <c r="D35827" s="63"/>
      <c r="F35827" s="64"/>
    </row>
    <row r="35828" spans="4:6">
      <c r="D35828" s="63"/>
      <c r="F35828" s="64"/>
    </row>
    <row r="35829" spans="4:6">
      <c r="D35829" s="63"/>
      <c r="F35829" s="64"/>
    </row>
    <row r="35830" spans="4:6">
      <c r="D35830" s="63"/>
      <c r="F35830" s="64"/>
    </row>
    <row r="35831" spans="4:6">
      <c r="D35831" s="63"/>
      <c r="F35831" s="64"/>
    </row>
    <row r="35832" spans="4:6">
      <c r="D35832" s="63"/>
      <c r="F35832" s="64"/>
    </row>
    <row r="35833" spans="4:6">
      <c r="D35833" s="63"/>
      <c r="F35833" s="64"/>
    </row>
    <row r="35834" spans="4:6">
      <c r="D35834" s="63"/>
      <c r="F35834" s="64"/>
    </row>
    <row r="35835" spans="4:6">
      <c r="D35835" s="63"/>
      <c r="F35835" s="64"/>
    </row>
    <row r="35836" spans="4:6">
      <c r="D35836" s="63"/>
      <c r="F35836" s="64"/>
    </row>
    <row r="35837" spans="4:6">
      <c r="D35837" s="63"/>
      <c r="F35837" s="64"/>
    </row>
    <row r="35838" spans="4:6">
      <c r="D35838" s="63"/>
      <c r="F35838" s="64"/>
    </row>
    <row r="35839" spans="4:6">
      <c r="D35839" s="63"/>
      <c r="F35839" s="64"/>
    </row>
    <row r="35840" spans="4:6">
      <c r="D35840" s="63"/>
      <c r="F35840" s="64"/>
    </row>
    <row r="35841" spans="4:6">
      <c r="D35841" s="63"/>
      <c r="F35841" s="64"/>
    </row>
    <row r="35842" spans="4:6">
      <c r="D35842" s="63"/>
      <c r="F35842" s="64"/>
    </row>
    <row r="35843" spans="4:6">
      <c r="D35843" s="63"/>
      <c r="F35843" s="64"/>
    </row>
    <row r="35844" spans="4:6">
      <c r="D35844" s="63"/>
      <c r="F35844" s="64"/>
    </row>
    <row r="35845" spans="4:6">
      <c r="D35845" s="63"/>
      <c r="F35845" s="64"/>
    </row>
    <row r="35846" spans="4:6">
      <c r="D35846" s="63"/>
      <c r="F35846" s="64"/>
    </row>
    <row r="35847" spans="4:6">
      <c r="D35847" s="63"/>
      <c r="F35847" s="64"/>
    </row>
    <row r="35848" spans="4:6">
      <c r="D35848" s="63"/>
      <c r="F35848" s="64"/>
    </row>
    <row r="35849" spans="4:6">
      <c r="D35849" s="63"/>
      <c r="F35849" s="64"/>
    </row>
    <row r="35850" spans="4:6">
      <c r="D35850" s="63"/>
      <c r="F35850" s="64"/>
    </row>
    <row r="35851" spans="4:6">
      <c r="D35851" s="63"/>
      <c r="F35851" s="64"/>
    </row>
    <row r="35852" spans="4:6">
      <c r="D35852" s="63"/>
      <c r="F35852" s="64"/>
    </row>
    <row r="35853" spans="4:6">
      <c r="D35853" s="63"/>
      <c r="F35853" s="64"/>
    </row>
    <row r="35854" spans="4:6">
      <c r="D35854" s="63"/>
      <c r="F35854" s="64"/>
    </row>
    <row r="35855" spans="4:6">
      <c r="D35855" s="63"/>
      <c r="F35855" s="64"/>
    </row>
    <row r="35856" spans="4:6">
      <c r="D35856" s="63"/>
      <c r="F35856" s="64"/>
    </row>
    <row r="35857" spans="4:6">
      <c r="D35857" s="63"/>
      <c r="F35857" s="64"/>
    </row>
    <row r="35858" spans="4:6">
      <c r="D35858" s="63"/>
      <c r="F35858" s="64"/>
    </row>
    <row r="35859" spans="4:6">
      <c r="D35859" s="63"/>
      <c r="F35859" s="64"/>
    </row>
    <row r="35860" spans="4:6">
      <c r="D35860" s="63"/>
      <c r="F35860" s="64"/>
    </row>
    <row r="35861" spans="4:6">
      <c r="D35861" s="63"/>
      <c r="F35861" s="64"/>
    </row>
    <row r="35862" spans="4:6">
      <c r="D35862" s="63"/>
      <c r="F35862" s="64"/>
    </row>
    <row r="35863" spans="4:6">
      <c r="D35863" s="63"/>
      <c r="F35863" s="64"/>
    </row>
    <row r="35864" spans="4:6">
      <c r="D35864" s="63"/>
      <c r="F35864" s="64"/>
    </row>
    <row r="35865" spans="4:6">
      <c r="D35865" s="63"/>
      <c r="F35865" s="64"/>
    </row>
    <row r="35866" spans="4:6">
      <c r="D35866" s="63"/>
      <c r="F35866" s="64"/>
    </row>
    <row r="35867" spans="4:6">
      <c r="D35867" s="63"/>
      <c r="F35867" s="64"/>
    </row>
    <row r="35868" spans="4:6">
      <c r="D35868" s="63"/>
      <c r="F35868" s="64"/>
    </row>
    <row r="35869" spans="4:6">
      <c r="D35869" s="63"/>
      <c r="F35869" s="64"/>
    </row>
    <row r="35870" spans="4:6">
      <c r="D35870" s="63"/>
      <c r="F35870" s="64"/>
    </row>
    <row r="35871" spans="4:6">
      <c r="D35871" s="63"/>
      <c r="F35871" s="64"/>
    </row>
    <row r="35872" spans="4:6">
      <c r="D35872" s="63"/>
      <c r="F35872" s="64"/>
    </row>
    <row r="35873" spans="4:6">
      <c r="D35873" s="63"/>
      <c r="F35873" s="64"/>
    </row>
    <row r="35874" spans="4:6">
      <c r="D35874" s="63"/>
      <c r="F35874" s="64"/>
    </row>
    <row r="35875" spans="4:6">
      <c r="D35875" s="63"/>
      <c r="F35875" s="64"/>
    </row>
    <row r="35876" spans="4:6">
      <c r="D35876" s="63"/>
      <c r="F35876" s="64"/>
    </row>
    <row r="35877" spans="4:6">
      <c r="D35877" s="63"/>
      <c r="F35877" s="64"/>
    </row>
    <row r="35878" spans="4:6">
      <c r="D35878" s="63"/>
      <c r="F35878" s="64"/>
    </row>
    <row r="35879" spans="4:6">
      <c r="D35879" s="63"/>
      <c r="F35879" s="64"/>
    </row>
    <row r="35880" spans="4:6">
      <c r="D35880" s="63"/>
      <c r="F35880" s="64"/>
    </row>
    <row r="35881" spans="4:6">
      <c r="D35881" s="63"/>
      <c r="F35881" s="64"/>
    </row>
    <row r="35882" spans="4:6">
      <c r="D35882" s="63"/>
      <c r="F35882" s="64"/>
    </row>
    <row r="35883" spans="4:6">
      <c r="D35883" s="63"/>
      <c r="F35883" s="64"/>
    </row>
    <row r="35884" spans="4:6">
      <c r="D35884" s="63"/>
      <c r="F35884" s="64"/>
    </row>
    <row r="35885" spans="4:6">
      <c r="D35885" s="63"/>
      <c r="F35885" s="64"/>
    </row>
    <row r="35886" spans="4:6">
      <c r="D35886" s="63"/>
      <c r="F35886" s="64"/>
    </row>
    <row r="35887" spans="4:6">
      <c r="D35887" s="63"/>
      <c r="F35887" s="64"/>
    </row>
    <row r="35888" spans="4:6">
      <c r="D35888" s="63"/>
      <c r="F35888" s="64"/>
    </row>
    <row r="35889" spans="4:6">
      <c r="D35889" s="63"/>
      <c r="F35889" s="64"/>
    </row>
    <row r="35890" spans="4:6">
      <c r="D35890" s="63"/>
      <c r="F35890" s="64"/>
    </row>
    <row r="35891" spans="4:6">
      <c r="D35891" s="63"/>
      <c r="F35891" s="64"/>
    </row>
    <row r="35892" spans="4:6">
      <c r="D35892" s="63"/>
      <c r="F35892" s="64"/>
    </row>
    <row r="35893" spans="4:6">
      <c r="D35893" s="63"/>
      <c r="F35893" s="64"/>
    </row>
    <row r="35894" spans="4:6">
      <c r="D35894" s="63"/>
      <c r="F35894" s="64"/>
    </row>
    <row r="35895" spans="4:6">
      <c r="D35895" s="63"/>
      <c r="F35895" s="64"/>
    </row>
    <row r="35896" spans="4:6">
      <c r="D35896" s="63"/>
      <c r="F35896" s="64"/>
    </row>
    <row r="35897" spans="4:6">
      <c r="D35897" s="63"/>
      <c r="F35897" s="64"/>
    </row>
    <row r="35898" spans="4:6">
      <c r="D35898" s="63"/>
      <c r="F35898" s="64"/>
    </row>
    <row r="35899" spans="4:6">
      <c r="D35899" s="63"/>
      <c r="F35899" s="64"/>
    </row>
    <row r="35900" spans="4:6">
      <c r="D35900" s="63"/>
      <c r="F35900" s="64"/>
    </row>
    <row r="35901" spans="4:6">
      <c r="D35901" s="63"/>
      <c r="F35901" s="64"/>
    </row>
    <row r="35902" spans="4:6">
      <c r="D35902" s="63"/>
      <c r="F35902" s="64"/>
    </row>
    <row r="35903" spans="4:6">
      <c r="D35903" s="63"/>
      <c r="F35903" s="64"/>
    </row>
    <row r="35904" spans="4:6">
      <c r="D35904" s="63"/>
      <c r="F35904" s="64"/>
    </row>
    <row r="35905" spans="4:6">
      <c r="D35905" s="63"/>
      <c r="F35905" s="64"/>
    </row>
    <row r="35906" spans="4:6">
      <c r="D35906" s="63"/>
      <c r="F35906" s="64"/>
    </row>
    <row r="35907" spans="4:6">
      <c r="D35907" s="63"/>
      <c r="F35907" s="64"/>
    </row>
    <row r="35908" spans="4:6">
      <c r="D35908" s="63"/>
      <c r="F35908" s="64"/>
    </row>
    <row r="35909" spans="4:6">
      <c r="D35909" s="63"/>
      <c r="F35909" s="64"/>
    </row>
    <row r="35910" spans="4:6">
      <c r="D35910" s="63"/>
      <c r="F35910" s="64"/>
    </row>
    <row r="35911" spans="4:6">
      <c r="D35911" s="63"/>
      <c r="F35911" s="64"/>
    </row>
    <row r="35912" spans="4:6">
      <c r="D35912" s="63"/>
      <c r="F35912" s="64"/>
    </row>
    <row r="35913" spans="4:6">
      <c r="D35913" s="63"/>
      <c r="F35913" s="64"/>
    </row>
    <row r="35914" spans="4:6">
      <c r="D35914" s="63"/>
      <c r="F35914" s="64"/>
    </row>
    <row r="35915" spans="4:6">
      <c r="D35915" s="63"/>
      <c r="F35915" s="64"/>
    </row>
    <row r="35916" spans="4:6">
      <c r="D35916" s="63"/>
      <c r="F35916" s="64"/>
    </row>
    <row r="35917" spans="4:6">
      <c r="D35917" s="63"/>
      <c r="F35917" s="64"/>
    </row>
    <row r="35918" spans="4:6">
      <c r="D35918" s="63"/>
      <c r="F35918" s="64"/>
    </row>
    <row r="35919" spans="4:6">
      <c r="D35919" s="63"/>
      <c r="F35919" s="64"/>
    </row>
    <row r="35920" spans="4:6">
      <c r="D35920" s="63"/>
      <c r="F35920" s="64"/>
    </row>
    <row r="35921" spans="4:6">
      <c r="D35921" s="63"/>
      <c r="F35921" s="64"/>
    </row>
    <row r="35922" spans="4:6">
      <c r="D35922" s="63"/>
      <c r="F35922" s="64"/>
    </row>
    <row r="35923" spans="4:6">
      <c r="D35923" s="63"/>
      <c r="F35923" s="64"/>
    </row>
    <row r="35924" spans="4:6">
      <c r="D35924" s="63"/>
      <c r="F35924" s="64"/>
    </row>
    <row r="35925" spans="4:6">
      <c r="D35925" s="63"/>
      <c r="F35925" s="64"/>
    </row>
    <row r="35926" spans="4:6">
      <c r="D35926" s="63"/>
      <c r="F35926" s="64"/>
    </row>
    <row r="35927" spans="4:6">
      <c r="D35927" s="63"/>
      <c r="F35927" s="64"/>
    </row>
    <row r="35928" spans="4:6">
      <c r="D35928" s="63"/>
      <c r="F35928" s="64"/>
    </row>
    <row r="35929" spans="4:6">
      <c r="D35929" s="63"/>
      <c r="F35929" s="64"/>
    </row>
    <row r="35930" spans="4:6">
      <c r="D35930" s="63"/>
      <c r="F35930" s="64"/>
    </row>
    <row r="35931" spans="4:6">
      <c r="D35931" s="63"/>
      <c r="F35931" s="64"/>
    </row>
    <row r="35932" spans="4:6">
      <c r="D35932" s="63"/>
      <c r="F35932" s="64"/>
    </row>
    <row r="35933" spans="4:6">
      <c r="D35933" s="63"/>
      <c r="F35933" s="64"/>
    </row>
    <row r="35934" spans="4:6">
      <c r="D35934" s="63"/>
      <c r="F35934" s="64"/>
    </row>
    <row r="35935" spans="4:6">
      <c r="D35935" s="63"/>
      <c r="F35935" s="64"/>
    </row>
    <row r="35936" spans="4:6">
      <c r="D35936" s="63"/>
      <c r="F35936" s="64"/>
    </row>
    <row r="35937" spans="4:6">
      <c r="D35937" s="63"/>
      <c r="F35937" s="64"/>
    </row>
    <row r="35938" spans="4:6">
      <c r="D35938" s="63"/>
      <c r="F35938" s="64"/>
    </row>
    <row r="35939" spans="4:6">
      <c r="D35939" s="63"/>
      <c r="F35939" s="64"/>
    </row>
    <row r="35940" spans="4:6">
      <c r="D35940" s="63"/>
      <c r="F35940" s="64"/>
    </row>
    <row r="35941" spans="4:6">
      <c r="D35941" s="63"/>
      <c r="F35941" s="64"/>
    </row>
    <row r="35942" spans="4:6">
      <c r="D35942" s="63"/>
      <c r="F35942" s="64"/>
    </row>
    <row r="35943" spans="4:6">
      <c r="D35943" s="63"/>
      <c r="F35943" s="64"/>
    </row>
    <row r="35944" spans="4:6">
      <c r="D35944" s="63"/>
      <c r="F35944" s="64"/>
    </row>
    <row r="35945" spans="4:6">
      <c r="D35945" s="63"/>
      <c r="F35945" s="64"/>
    </row>
    <row r="35946" spans="4:6">
      <c r="D35946" s="63"/>
      <c r="F35946" s="64"/>
    </row>
    <row r="35947" spans="4:6">
      <c r="D35947" s="63"/>
      <c r="F35947" s="64"/>
    </row>
    <row r="35948" spans="4:6">
      <c r="D35948" s="63"/>
      <c r="F35948" s="64"/>
    </row>
    <row r="35949" spans="4:6">
      <c r="D35949" s="63"/>
      <c r="F35949" s="64"/>
    </row>
    <row r="35950" spans="4:6">
      <c r="D35950" s="63"/>
      <c r="F35950" s="64"/>
    </row>
    <row r="35951" spans="4:6">
      <c r="D35951" s="63"/>
      <c r="F35951" s="64"/>
    </row>
    <row r="35952" spans="4:6">
      <c r="D35952" s="63"/>
      <c r="F35952" s="64"/>
    </row>
    <row r="35953" spans="4:6">
      <c r="D35953" s="63"/>
      <c r="F35953" s="64"/>
    </row>
    <row r="35954" spans="4:6">
      <c r="D35954" s="63"/>
      <c r="F35954" s="64"/>
    </row>
    <row r="35955" spans="4:6">
      <c r="D35955" s="63"/>
      <c r="F35955" s="64"/>
    </row>
    <row r="35956" spans="4:6">
      <c r="D35956" s="63"/>
      <c r="F35956" s="64"/>
    </row>
    <row r="35957" spans="4:6">
      <c r="D35957" s="63"/>
      <c r="F35957" s="64"/>
    </row>
    <row r="35958" spans="4:6">
      <c r="D35958" s="63"/>
      <c r="F35958" s="64"/>
    </row>
    <row r="35959" spans="4:6">
      <c r="D35959" s="63"/>
      <c r="F35959" s="64"/>
    </row>
    <row r="35960" spans="4:6">
      <c r="D35960" s="63"/>
      <c r="F35960" s="64"/>
    </row>
    <row r="35961" spans="4:6">
      <c r="D35961" s="63"/>
      <c r="F35961" s="64"/>
    </row>
    <row r="35962" spans="4:6">
      <c r="D35962" s="63"/>
      <c r="F35962" s="64"/>
    </row>
    <row r="35963" spans="4:6">
      <c r="D35963" s="63"/>
      <c r="F35963" s="64"/>
    </row>
    <row r="35964" spans="4:6">
      <c r="D35964" s="63"/>
      <c r="F35964" s="64"/>
    </row>
    <row r="35965" spans="4:6">
      <c r="D35965" s="63"/>
      <c r="F35965" s="64"/>
    </row>
    <row r="35966" spans="4:6">
      <c r="D35966" s="63"/>
      <c r="F35966" s="64"/>
    </row>
    <row r="35967" spans="4:6">
      <c r="D35967" s="63"/>
      <c r="F35967" s="64"/>
    </row>
    <row r="35968" spans="4:6">
      <c r="D35968" s="63"/>
      <c r="F35968" s="64"/>
    </row>
    <row r="35969" spans="4:6">
      <c r="D35969" s="63"/>
      <c r="F35969" s="64"/>
    </row>
    <row r="35970" spans="4:6">
      <c r="D35970" s="63"/>
      <c r="F35970" s="64"/>
    </row>
    <row r="35971" spans="4:6">
      <c r="D35971" s="63"/>
      <c r="F35971" s="64"/>
    </row>
    <row r="35972" spans="4:6">
      <c r="D35972" s="63"/>
      <c r="F35972" s="64"/>
    </row>
    <row r="35973" spans="4:6">
      <c r="D35973" s="63"/>
      <c r="F35973" s="64"/>
    </row>
    <row r="35974" spans="4:6">
      <c r="D35974" s="63"/>
      <c r="F35974" s="64"/>
    </row>
    <row r="35975" spans="4:6">
      <c r="D35975" s="63"/>
      <c r="F35975" s="64"/>
    </row>
    <row r="35976" spans="4:6">
      <c r="D35976" s="63"/>
      <c r="F35976" s="64"/>
    </row>
    <row r="35977" spans="4:6">
      <c r="D35977" s="63"/>
      <c r="F35977" s="64"/>
    </row>
    <row r="35978" spans="4:6">
      <c r="D35978" s="63"/>
      <c r="F35978" s="64"/>
    </row>
    <row r="35979" spans="4:6">
      <c r="D35979" s="63"/>
      <c r="F35979" s="64"/>
    </row>
    <row r="35980" spans="4:6">
      <c r="D35980" s="63"/>
      <c r="F35980" s="64"/>
    </row>
    <row r="35981" spans="4:6">
      <c r="D35981" s="63"/>
      <c r="F35981" s="64"/>
    </row>
    <row r="35982" spans="4:6">
      <c r="D35982" s="63"/>
      <c r="F35982" s="64"/>
    </row>
    <row r="35983" spans="4:6">
      <c r="D35983" s="63"/>
      <c r="F35983" s="64"/>
    </row>
    <row r="35984" spans="4:6">
      <c r="D35984" s="63"/>
      <c r="F35984" s="64"/>
    </row>
    <row r="35985" spans="4:6">
      <c r="D35985" s="63"/>
      <c r="F35985" s="64"/>
    </row>
    <row r="35986" spans="4:6">
      <c r="D35986" s="63"/>
      <c r="F35986" s="64"/>
    </row>
    <row r="35987" spans="4:6">
      <c r="D35987" s="63"/>
      <c r="F35987" s="64"/>
    </row>
    <row r="35988" spans="4:6">
      <c r="D35988" s="63"/>
      <c r="F35988" s="64"/>
    </row>
    <row r="35989" spans="4:6">
      <c r="D35989" s="63"/>
      <c r="F35989" s="64"/>
    </row>
    <row r="35990" spans="4:6">
      <c r="D35990" s="63"/>
      <c r="F35990" s="64"/>
    </row>
    <row r="35991" spans="4:6">
      <c r="D35991" s="63"/>
      <c r="F35991" s="64"/>
    </row>
    <row r="35992" spans="4:6">
      <c r="D35992" s="63"/>
      <c r="F35992" s="64"/>
    </row>
    <row r="35993" spans="4:6">
      <c r="D35993" s="63"/>
      <c r="F35993" s="64"/>
    </row>
    <row r="35994" spans="4:6">
      <c r="D35994" s="63"/>
      <c r="F35994" s="64"/>
    </row>
    <row r="35995" spans="4:6">
      <c r="D35995" s="63"/>
      <c r="F35995" s="64"/>
    </row>
    <row r="35996" spans="4:6">
      <c r="D35996" s="63"/>
      <c r="F35996" s="64"/>
    </row>
    <row r="35997" spans="4:6">
      <c r="D35997" s="63"/>
      <c r="F35997" s="64"/>
    </row>
    <row r="35998" spans="4:6">
      <c r="D35998" s="63"/>
      <c r="F35998" s="64"/>
    </row>
    <row r="35999" spans="4:6">
      <c r="D35999" s="63"/>
      <c r="F35999" s="64"/>
    </row>
    <row r="36000" spans="4:6">
      <c r="D36000" s="63"/>
      <c r="F36000" s="64"/>
    </row>
    <row r="36001" spans="4:6">
      <c r="D36001" s="63"/>
      <c r="F36001" s="64"/>
    </row>
    <row r="36002" spans="4:6">
      <c r="D36002" s="63"/>
      <c r="F36002" s="64"/>
    </row>
    <row r="36003" spans="4:6">
      <c r="D36003" s="63"/>
      <c r="F36003" s="64"/>
    </row>
    <row r="36004" spans="4:6">
      <c r="D36004" s="63"/>
      <c r="F36004" s="64"/>
    </row>
    <row r="36005" spans="4:6">
      <c r="D36005" s="63"/>
      <c r="F36005" s="64"/>
    </row>
    <row r="36006" spans="4:6">
      <c r="D36006" s="63"/>
      <c r="F36006" s="64"/>
    </row>
    <row r="36007" spans="4:6">
      <c r="D36007" s="63"/>
      <c r="F36007" s="64"/>
    </row>
    <row r="36008" spans="4:6">
      <c r="D36008" s="63"/>
      <c r="F36008" s="64"/>
    </row>
    <row r="36009" spans="4:6">
      <c r="D36009" s="63"/>
      <c r="F36009" s="64"/>
    </row>
    <row r="36010" spans="4:6">
      <c r="D36010" s="63"/>
      <c r="F36010" s="64"/>
    </row>
    <row r="36011" spans="4:6">
      <c r="D36011" s="63"/>
      <c r="F36011" s="64"/>
    </row>
    <row r="36012" spans="4:6">
      <c r="D36012" s="63"/>
      <c r="F36012" s="64"/>
    </row>
    <row r="36013" spans="4:6">
      <c r="D36013" s="63"/>
      <c r="F36013" s="64"/>
    </row>
    <row r="36014" spans="4:6">
      <c r="D36014" s="63"/>
      <c r="F36014" s="64"/>
    </row>
    <row r="36015" spans="4:6">
      <c r="D36015" s="63"/>
      <c r="F36015" s="64"/>
    </row>
    <row r="36016" spans="4:6">
      <c r="D36016" s="63"/>
      <c r="F36016" s="64"/>
    </row>
    <row r="36017" spans="4:6">
      <c r="D36017" s="63"/>
      <c r="F36017" s="64"/>
    </row>
    <row r="36018" spans="4:6">
      <c r="D36018" s="63"/>
      <c r="F36018" s="64"/>
    </row>
    <row r="36019" spans="4:6">
      <c r="D36019" s="63"/>
      <c r="F36019" s="64"/>
    </row>
    <row r="36020" spans="4:6">
      <c r="D36020" s="63"/>
      <c r="F36020" s="64"/>
    </row>
    <row r="36021" spans="4:6">
      <c r="D36021" s="63"/>
      <c r="F36021" s="64"/>
    </row>
    <row r="36022" spans="4:6">
      <c r="D36022" s="63"/>
      <c r="F36022" s="64"/>
    </row>
    <row r="36023" spans="4:6">
      <c r="D36023" s="63"/>
      <c r="F36023" s="64"/>
    </row>
    <row r="36024" spans="4:6">
      <c r="D36024" s="63"/>
      <c r="F36024" s="64"/>
    </row>
    <row r="36025" spans="4:6">
      <c r="D36025" s="63"/>
      <c r="F36025" s="64"/>
    </row>
    <row r="36026" spans="4:6">
      <c r="D36026" s="63"/>
      <c r="F36026" s="64"/>
    </row>
    <row r="36027" spans="4:6">
      <c r="D36027" s="63"/>
      <c r="F36027" s="64"/>
    </row>
    <row r="36028" spans="4:6">
      <c r="D36028" s="63"/>
      <c r="F36028" s="64"/>
    </row>
    <row r="36029" spans="4:6">
      <c r="D36029" s="63"/>
      <c r="F36029" s="64"/>
    </row>
    <row r="36030" spans="4:6">
      <c r="D36030" s="63"/>
      <c r="F36030" s="64"/>
    </row>
    <row r="36031" spans="4:6">
      <c r="D36031" s="63"/>
      <c r="F36031" s="64"/>
    </row>
    <row r="36032" spans="4:6">
      <c r="D36032" s="63"/>
      <c r="F36032" s="64"/>
    </row>
    <row r="36033" spans="4:6">
      <c r="D36033" s="63"/>
      <c r="F36033" s="64"/>
    </row>
    <row r="36034" spans="4:6">
      <c r="D36034" s="63"/>
      <c r="F36034" s="64"/>
    </row>
    <row r="36035" spans="4:6">
      <c r="D36035" s="63"/>
      <c r="F36035" s="64"/>
    </row>
    <row r="36036" spans="4:6">
      <c r="D36036" s="63"/>
      <c r="F36036" s="64"/>
    </row>
    <row r="36037" spans="4:6">
      <c r="D36037" s="63"/>
      <c r="F36037" s="64"/>
    </row>
    <row r="36038" spans="4:6">
      <c r="D36038" s="63"/>
      <c r="F36038" s="64"/>
    </row>
    <row r="36039" spans="4:6">
      <c r="D36039" s="63"/>
      <c r="F36039" s="64"/>
    </row>
    <row r="36040" spans="4:6">
      <c r="D36040" s="63"/>
      <c r="F36040" s="64"/>
    </row>
    <row r="36041" spans="4:6">
      <c r="D36041" s="63"/>
      <c r="F36041" s="64"/>
    </row>
    <row r="36042" spans="4:6">
      <c r="D36042" s="63"/>
      <c r="F36042" s="64"/>
    </row>
    <row r="36043" spans="4:6">
      <c r="D36043" s="63"/>
      <c r="F36043" s="64"/>
    </row>
    <row r="36044" spans="4:6">
      <c r="D36044" s="63"/>
      <c r="F36044" s="64"/>
    </row>
    <row r="36045" spans="4:6">
      <c r="D36045" s="63"/>
      <c r="F36045" s="64"/>
    </row>
    <row r="36046" spans="4:6">
      <c r="D36046" s="63"/>
      <c r="F36046" s="64"/>
    </row>
    <row r="36047" spans="4:6">
      <c r="D36047" s="63"/>
      <c r="F36047" s="64"/>
    </row>
    <row r="36048" spans="4:6">
      <c r="D36048" s="63"/>
      <c r="F36048" s="64"/>
    </row>
    <row r="36049" spans="4:6">
      <c r="D36049" s="63"/>
      <c r="F36049" s="64"/>
    </row>
    <row r="36050" spans="4:6">
      <c r="D36050" s="63"/>
      <c r="F36050" s="64"/>
    </row>
    <row r="36051" spans="4:6">
      <c r="D36051" s="63"/>
      <c r="F36051" s="64"/>
    </row>
    <row r="36052" spans="4:6">
      <c r="D36052" s="63"/>
      <c r="F36052" s="64"/>
    </row>
    <row r="36053" spans="4:6">
      <c r="D36053" s="63"/>
      <c r="F36053" s="64"/>
    </row>
    <row r="36054" spans="4:6">
      <c r="D36054" s="63"/>
      <c r="F36054" s="64"/>
    </row>
    <row r="36055" spans="4:6">
      <c r="D36055" s="63"/>
      <c r="F36055" s="64"/>
    </row>
    <row r="36056" spans="4:6">
      <c r="D36056" s="63"/>
      <c r="F36056" s="64"/>
    </row>
    <row r="36057" spans="4:6">
      <c r="D36057" s="63"/>
      <c r="F36057" s="64"/>
    </row>
    <row r="36058" spans="4:6">
      <c r="D36058" s="63"/>
      <c r="F36058" s="64"/>
    </row>
    <row r="36059" spans="4:6">
      <c r="D36059" s="63"/>
      <c r="F36059" s="64"/>
    </row>
    <row r="36060" spans="4:6">
      <c r="D36060" s="63"/>
      <c r="F36060" s="64"/>
    </row>
    <row r="36061" spans="4:6">
      <c r="D36061" s="63"/>
      <c r="F36061" s="64"/>
    </row>
    <row r="36062" spans="4:6">
      <c r="D36062" s="63"/>
      <c r="F36062" s="64"/>
    </row>
    <row r="36063" spans="4:6">
      <c r="D36063" s="63"/>
      <c r="F36063" s="64"/>
    </row>
    <row r="36064" spans="4:6">
      <c r="D36064" s="63"/>
      <c r="F36064" s="64"/>
    </row>
    <row r="36065" spans="4:6">
      <c r="D36065" s="63"/>
      <c r="F36065" s="64"/>
    </row>
    <row r="36066" spans="4:6">
      <c r="D36066" s="63"/>
      <c r="F36066" s="64"/>
    </row>
    <row r="36067" spans="4:6">
      <c r="D36067" s="63"/>
      <c r="F36067" s="64"/>
    </row>
    <row r="36068" spans="4:6">
      <c r="D36068" s="63"/>
      <c r="F36068" s="64"/>
    </row>
    <row r="36069" spans="4:6">
      <c r="D36069" s="63"/>
      <c r="F36069" s="64"/>
    </row>
    <row r="36070" spans="4:6">
      <c r="D36070" s="63"/>
      <c r="F36070" s="64"/>
    </row>
    <row r="36071" spans="4:6">
      <c r="D36071" s="63"/>
      <c r="F36071" s="64"/>
    </row>
    <row r="36072" spans="4:6">
      <c r="D36072" s="63"/>
      <c r="F36072" s="64"/>
    </row>
    <row r="36073" spans="4:6">
      <c r="D36073" s="63"/>
      <c r="F36073" s="64"/>
    </row>
    <row r="36074" spans="4:6">
      <c r="D36074" s="63"/>
      <c r="F36074" s="64"/>
    </row>
    <row r="36075" spans="4:6">
      <c r="D36075" s="63"/>
      <c r="F36075" s="64"/>
    </row>
    <row r="36076" spans="4:6">
      <c r="D36076" s="63"/>
      <c r="F36076" s="64"/>
    </row>
    <row r="36077" spans="4:6">
      <c r="D36077" s="63"/>
      <c r="F36077" s="64"/>
    </row>
    <row r="36078" spans="4:6">
      <c r="D36078" s="63"/>
      <c r="F36078" s="64"/>
    </row>
    <row r="36079" spans="4:6">
      <c r="D36079" s="63"/>
      <c r="F36079" s="64"/>
    </row>
    <row r="36080" spans="4:6">
      <c r="D36080" s="63"/>
      <c r="F36080" s="64"/>
    </row>
    <row r="36081" spans="4:6">
      <c r="D36081" s="63"/>
      <c r="F36081" s="64"/>
    </row>
    <row r="36082" spans="4:6">
      <c r="D36082" s="63"/>
      <c r="F36082" s="64"/>
    </row>
    <row r="36083" spans="4:6">
      <c r="D36083" s="63"/>
      <c r="F36083" s="64"/>
    </row>
    <row r="36084" spans="4:6">
      <c r="D36084" s="63"/>
      <c r="F36084" s="64"/>
    </row>
    <row r="36085" spans="4:6">
      <c r="D36085" s="63"/>
      <c r="F36085" s="64"/>
    </row>
    <row r="36086" spans="4:6">
      <c r="D36086" s="63"/>
      <c r="F36086" s="64"/>
    </row>
    <row r="36087" spans="4:6">
      <c r="D36087" s="63"/>
      <c r="F36087" s="64"/>
    </row>
    <row r="36088" spans="4:6">
      <c r="D36088" s="63"/>
      <c r="F36088" s="64"/>
    </row>
    <row r="36089" spans="4:6">
      <c r="D36089" s="63"/>
      <c r="F36089" s="64"/>
    </row>
    <row r="36090" spans="4:6">
      <c r="D36090" s="63"/>
      <c r="F36090" s="64"/>
    </row>
    <row r="36091" spans="4:6">
      <c r="D36091" s="63"/>
      <c r="F36091" s="64"/>
    </row>
    <row r="36092" spans="4:6">
      <c r="D36092" s="63"/>
      <c r="F36092" s="64"/>
    </row>
    <row r="36093" spans="4:6">
      <c r="D36093" s="63"/>
      <c r="F36093" s="64"/>
    </row>
    <row r="36094" spans="4:6">
      <c r="D36094" s="63"/>
      <c r="F36094" s="64"/>
    </row>
    <row r="36095" spans="4:6">
      <c r="D36095" s="63"/>
      <c r="F36095" s="64"/>
    </row>
    <row r="36096" spans="4:6">
      <c r="D36096" s="63"/>
      <c r="F36096" s="64"/>
    </row>
    <row r="36097" spans="4:6">
      <c r="D36097" s="63"/>
      <c r="F36097" s="64"/>
    </row>
    <row r="36098" spans="4:6">
      <c r="D36098" s="63"/>
      <c r="F36098" s="64"/>
    </row>
    <row r="36099" spans="4:6">
      <c r="D36099" s="63"/>
      <c r="F36099" s="64"/>
    </row>
    <row r="36100" spans="4:6">
      <c r="D36100" s="63"/>
      <c r="F36100" s="64"/>
    </row>
    <row r="36101" spans="4:6">
      <c r="D36101" s="63"/>
      <c r="F36101" s="64"/>
    </row>
    <row r="36102" spans="4:6">
      <c r="D36102" s="63"/>
      <c r="F36102" s="64"/>
    </row>
    <row r="36103" spans="4:6">
      <c r="D36103" s="63"/>
      <c r="F36103" s="64"/>
    </row>
    <row r="36104" spans="4:6">
      <c r="D36104" s="63"/>
      <c r="F36104" s="64"/>
    </row>
    <row r="36105" spans="4:6">
      <c r="D36105" s="63"/>
      <c r="F36105" s="64"/>
    </row>
    <row r="36106" spans="4:6">
      <c r="D36106" s="63"/>
      <c r="F36106" s="64"/>
    </row>
    <row r="36107" spans="4:6">
      <c r="D36107" s="63"/>
      <c r="F36107" s="64"/>
    </row>
    <row r="36108" spans="4:6">
      <c r="D36108" s="63"/>
      <c r="F36108" s="64"/>
    </row>
    <row r="36109" spans="4:6">
      <c r="D36109" s="63"/>
      <c r="F36109" s="64"/>
    </row>
    <row r="36110" spans="4:6">
      <c r="D36110" s="63"/>
      <c r="F36110" s="64"/>
    </row>
    <row r="36111" spans="4:6">
      <c r="D36111" s="63"/>
      <c r="F36111" s="64"/>
    </row>
    <row r="36112" spans="4:6">
      <c r="D36112" s="63"/>
      <c r="F36112" s="64"/>
    </row>
    <row r="36113" spans="4:6">
      <c r="D36113" s="63"/>
      <c r="F36113" s="64"/>
    </row>
    <row r="36114" spans="4:6">
      <c r="D36114" s="63"/>
      <c r="F36114" s="64"/>
    </row>
    <row r="36115" spans="4:6">
      <c r="D36115" s="63"/>
      <c r="F36115" s="64"/>
    </row>
    <row r="36116" spans="4:6">
      <c r="D36116" s="63"/>
      <c r="F36116" s="64"/>
    </row>
    <row r="36117" spans="4:6">
      <c r="D36117" s="63"/>
      <c r="F36117" s="64"/>
    </row>
    <row r="36118" spans="4:6">
      <c r="D36118" s="63"/>
      <c r="F36118" s="64"/>
    </row>
    <row r="36119" spans="4:6">
      <c r="D36119" s="63"/>
      <c r="F36119" s="64"/>
    </row>
    <row r="36120" spans="4:6">
      <c r="D36120" s="63"/>
      <c r="F36120" s="64"/>
    </row>
    <row r="36121" spans="4:6">
      <c r="D36121" s="63"/>
      <c r="F36121" s="64"/>
    </row>
    <row r="36122" spans="4:6">
      <c r="D36122" s="63"/>
      <c r="F36122" s="64"/>
    </row>
    <row r="36123" spans="4:6">
      <c r="D36123" s="63"/>
      <c r="F36123" s="64"/>
    </row>
    <row r="36124" spans="4:6">
      <c r="D36124" s="63"/>
      <c r="F36124" s="64"/>
    </row>
    <row r="36125" spans="4:6">
      <c r="D36125" s="63"/>
      <c r="F36125" s="64"/>
    </row>
    <row r="36126" spans="4:6">
      <c r="D36126" s="63"/>
      <c r="F36126" s="64"/>
    </row>
    <row r="36127" spans="4:6">
      <c r="D36127" s="63"/>
      <c r="F36127" s="64"/>
    </row>
    <row r="36128" spans="4:6">
      <c r="D36128" s="63"/>
      <c r="F36128" s="64"/>
    </row>
    <row r="36129" spans="4:6">
      <c r="D36129" s="63"/>
      <c r="F36129" s="64"/>
    </row>
    <row r="36130" spans="4:6">
      <c r="D36130" s="63"/>
      <c r="F36130" s="64"/>
    </row>
    <row r="36131" spans="4:6">
      <c r="D36131" s="63"/>
      <c r="F36131" s="64"/>
    </row>
    <row r="36132" spans="4:6">
      <c r="D36132" s="63"/>
      <c r="F36132" s="64"/>
    </row>
    <row r="36133" spans="4:6">
      <c r="D36133" s="63"/>
      <c r="F36133" s="64"/>
    </row>
    <row r="36134" spans="4:6">
      <c r="D36134" s="63"/>
      <c r="F36134" s="64"/>
    </row>
    <row r="36135" spans="4:6">
      <c r="D36135" s="63"/>
      <c r="F36135" s="64"/>
    </row>
    <row r="36136" spans="4:6">
      <c r="D36136" s="63"/>
      <c r="F36136" s="64"/>
    </row>
    <row r="36137" spans="4:6">
      <c r="D36137" s="63"/>
      <c r="F36137" s="64"/>
    </row>
    <row r="36138" spans="4:6">
      <c r="D36138" s="63"/>
      <c r="F36138" s="64"/>
    </row>
    <row r="36139" spans="4:6">
      <c r="D36139" s="63"/>
      <c r="F36139" s="64"/>
    </row>
    <row r="36140" spans="4:6">
      <c r="D36140" s="63"/>
      <c r="F36140" s="64"/>
    </row>
    <row r="36141" spans="4:6">
      <c r="D36141" s="63"/>
      <c r="F36141" s="64"/>
    </row>
    <row r="36142" spans="4:6">
      <c r="D36142" s="63"/>
      <c r="F36142" s="64"/>
    </row>
    <row r="36143" spans="4:6">
      <c r="D36143" s="63"/>
      <c r="F36143" s="64"/>
    </row>
    <row r="36144" spans="4:6">
      <c r="D36144" s="63"/>
      <c r="F36144" s="64"/>
    </row>
    <row r="36145" spans="4:6">
      <c r="D36145" s="63"/>
      <c r="F36145" s="64"/>
    </row>
    <row r="36146" spans="4:6">
      <c r="D36146" s="63"/>
      <c r="F36146" s="64"/>
    </row>
    <row r="36147" spans="4:6">
      <c r="D36147" s="63"/>
      <c r="F36147" s="64"/>
    </row>
    <row r="36148" spans="4:6">
      <c r="D36148" s="63"/>
      <c r="F36148" s="64"/>
    </row>
    <row r="36149" spans="4:6">
      <c r="D36149" s="63"/>
      <c r="F36149" s="64"/>
    </row>
    <row r="36150" spans="4:6">
      <c r="D36150" s="63"/>
      <c r="F36150" s="64"/>
    </row>
    <row r="36151" spans="4:6">
      <c r="D36151" s="63"/>
      <c r="F36151" s="64"/>
    </row>
    <row r="36152" spans="4:6">
      <c r="D36152" s="63"/>
      <c r="F36152" s="64"/>
    </row>
    <row r="36153" spans="4:6">
      <c r="D36153" s="63"/>
      <c r="F36153" s="64"/>
    </row>
    <row r="36154" spans="4:6">
      <c r="D36154" s="63"/>
      <c r="F36154" s="64"/>
    </row>
    <row r="36155" spans="4:6">
      <c r="D36155" s="63"/>
      <c r="F36155" s="64"/>
    </row>
    <row r="36156" spans="4:6">
      <c r="D36156" s="63"/>
      <c r="F36156" s="64"/>
    </row>
    <row r="36157" spans="4:6">
      <c r="D36157" s="63"/>
      <c r="F36157" s="64"/>
    </row>
    <row r="36158" spans="4:6">
      <c r="D36158" s="63"/>
      <c r="F36158" s="64"/>
    </row>
    <row r="36159" spans="4:6">
      <c r="D36159" s="63"/>
      <c r="F36159" s="64"/>
    </row>
    <row r="36160" spans="4:6">
      <c r="D36160" s="63"/>
      <c r="F36160" s="64"/>
    </row>
    <row r="36161" spans="4:6">
      <c r="D36161" s="63"/>
      <c r="F36161" s="64"/>
    </row>
    <row r="36162" spans="4:6">
      <c r="D36162" s="63"/>
      <c r="F36162" s="64"/>
    </row>
    <row r="36163" spans="4:6">
      <c r="D36163" s="63"/>
      <c r="F36163" s="64"/>
    </row>
    <row r="36164" spans="4:6">
      <c r="D36164" s="63"/>
      <c r="F36164" s="64"/>
    </row>
    <row r="36165" spans="4:6">
      <c r="D36165" s="63"/>
      <c r="F36165" s="64"/>
    </row>
    <row r="36166" spans="4:6">
      <c r="D36166" s="63"/>
      <c r="F36166" s="64"/>
    </row>
    <row r="36167" spans="4:6">
      <c r="D36167" s="63"/>
      <c r="F36167" s="64"/>
    </row>
    <row r="36168" spans="4:6">
      <c r="D36168" s="63"/>
      <c r="F36168" s="64"/>
    </row>
    <row r="36169" spans="4:6">
      <c r="D36169" s="63"/>
      <c r="F36169" s="64"/>
    </row>
    <row r="36170" spans="4:6">
      <c r="D36170" s="63"/>
      <c r="F36170" s="64"/>
    </row>
    <row r="36171" spans="4:6">
      <c r="D36171" s="63"/>
      <c r="F36171" s="64"/>
    </row>
    <row r="36172" spans="4:6">
      <c r="D36172" s="63"/>
      <c r="F36172" s="64"/>
    </row>
    <row r="36173" spans="4:6">
      <c r="D36173" s="63"/>
      <c r="F36173" s="64"/>
    </row>
    <row r="36174" spans="4:6">
      <c r="D36174" s="63"/>
      <c r="F36174" s="64"/>
    </row>
    <row r="36175" spans="4:6">
      <c r="D36175" s="63"/>
      <c r="F36175" s="64"/>
    </row>
    <row r="36176" spans="4:6">
      <c r="D36176" s="63"/>
      <c r="F36176" s="64"/>
    </row>
    <row r="36177" spans="4:6">
      <c r="D36177" s="63"/>
      <c r="F36177" s="64"/>
    </row>
    <row r="36178" spans="4:6">
      <c r="D36178" s="63"/>
      <c r="F36178" s="64"/>
    </row>
    <row r="36179" spans="4:6">
      <c r="D36179" s="63"/>
      <c r="F36179" s="64"/>
    </row>
    <row r="36180" spans="4:6">
      <c r="D36180" s="63"/>
      <c r="F36180" s="64"/>
    </row>
    <row r="36181" spans="4:6">
      <c r="D36181" s="63"/>
      <c r="F36181" s="64"/>
    </row>
    <row r="36182" spans="4:6">
      <c r="D36182" s="63"/>
      <c r="F36182" s="64"/>
    </row>
    <row r="36183" spans="4:6">
      <c r="D36183" s="63"/>
      <c r="F36183" s="64"/>
    </row>
    <row r="36184" spans="4:6">
      <c r="D36184" s="63"/>
      <c r="F36184" s="64"/>
    </row>
    <row r="36185" spans="4:6">
      <c r="D36185" s="63"/>
      <c r="F36185" s="64"/>
    </row>
    <row r="36186" spans="4:6">
      <c r="D36186" s="63"/>
      <c r="F36186" s="64"/>
    </row>
    <row r="36187" spans="4:6">
      <c r="D36187" s="63"/>
      <c r="F36187" s="64"/>
    </row>
    <row r="36188" spans="4:6">
      <c r="D36188" s="63"/>
      <c r="F36188" s="64"/>
    </row>
    <row r="36189" spans="4:6">
      <c r="D36189" s="63"/>
      <c r="F36189" s="64"/>
    </row>
    <row r="36190" spans="4:6">
      <c r="D36190" s="63"/>
      <c r="F36190" s="64"/>
    </row>
    <row r="36191" spans="4:6">
      <c r="D36191" s="63"/>
      <c r="F36191" s="64"/>
    </row>
    <row r="36192" spans="4:6">
      <c r="D36192" s="63"/>
      <c r="F36192" s="64"/>
    </row>
    <row r="36193" spans="4:6">
      <c r="D36193" s="63"/>
      <c r="F36193" s="64"/>
    </row>
    <row r="36194" spans="4:6">
      <c r="D36194" s="63"/>
      <c r="F36194" s="64"/>
    </row>
    <row r="36195" spans="4:6">
      <c r="D36195" s="63"/>
      <c r="F36195" s="64"/>
    </row>
    <row r="36196" spans="4:6">
      <c r="D36196" s="63"/>
      <c r="F36196" s="64"/>
    </row>
    <row r="36197" spans="4:6">
      <c r="D36197" s="63"/>
      <c r="F36197" s="64"/>
    </row>
    <row r="36198" spans="4:6">
      <c r="D36198" s="63"/>
      <c r="F36198" s="64"/>
    </row>
    <row r="36199" spans="4:6">
      <c r="D36199" s="63"/>
      <c r="F36199" s="64"/>
    </row>
    <row r="36200" spans="4:6">
      <c r="D36200" s="63"/>
      <c r="F36200" s="64"/>
    </row>
    <row r="36201" spans="4:6">
      <c r="D36201" s="63"/>
      <c r="F36201" s="64"/>
    </row>
    <row r="36202" spans="4:6">
      <c r="D36202" s="63"/>
      <c r="F36202" s="64"/>
    </row>
    <row r="36203" spans="4:6">
      <c r="D36203" s="63"/>
      <c r="F36203" s="64"/>
    </row>
    <row r="36204" spans="4:6">
      <c r="D36204" s="63"/>
      <c r="F36204" s="64"/>
    </row>
    <row r="36205" spans="4:6">
      <c r="D36205" s="63"/>
      <c r="F36205" s="64"/>
    </row>
    <row r="36206" spans="4:6">
      <c r="D36206" s="63"/>
      <c r="F36206" s="64"/>
    </row>
    <row r="36207" spans="4:6">
      <c r="D36207" s="63"/>
      <c r="F36207" s="64"/>
    </row>
    <row r="36208" spans="4:6">
      <c r="D36208" s="63"/>
      <c r="F36208" s="64"/>
    </row>
    <row r="36209" spans="4:6">
      <c r="D36209" s="63"/>
      <c r="F36209" s="64"/>
    </row>
    <row r="36210" spans="4:6">
      <c r="D36210" s="63"/>
      <c r="F36210" s="64"/>
    </row>
    <row r="36211" spans="4:6">
      <c r="D36211" s="63"/>
      <c r="F36211" s="64"/>
    </row>
    <row r="36212" spans="4:6">
      <c r="D36212" s="63"/>
      <c r="F36212" s="64"/>
    </row>
    <row r="36213" spans="4:6">
      <c r="D36213" s="63"/>
      <c r="F36213" s="64"/>
    </row>
    <row r="36214" spans="4:6">
      <c r="D36214" s="63"/>
      <c r="F36214" s="64"/>
    </row>
    <row r="36215" spans="4:6">
      <c r="D36215" s="63"/>
      <c r="F36215" s="64"/>
    </row>
    <row r="36216" spans="4:6">
      <c r="D36216" s="63"/>
      <c r="F36216" s="64"/>
    </row>
    <row r="36217" spans="4:6">
      <c r="D36217" s="63"/>
      <c r="F36217" s="64"/>
    </row>
    <row r="36218" spans="4:6">
      <c r="D36218" s="63"/>
      <c r="F36218" s="64"/>
    </row>
    <row r="36219" spans="4:6">
      <c r="D36219" s="63"/>
      <c r="F36219" s="64"/>
    </row>
    <row r="36220" spans="4:6">
      <c r="D36220" s="63"/>
      <c r="F36220" s="64"/>
    </row>
    <row r="36221" spans="4:6">
      <c r="D36221" s="63"/>
      <c r="F36221" s="64"/>
    </row>
    <row r="36222" spans="4:6">
      <c r="D36222" s="63"/>
      <c r="F36222" s="64"/>
    </row>
    <row r="36223" spans="4:6">
      <c r="D36223" s="63"/>
      <c r="F36223" s="64"/>
    </row>
    <row r="36224" spans="4:6">
      <c r="D36224" s="63"/>
      <c r="F36224" s="64"/>
    </row>
    <row r="36225" spans="4:6">
      <c r="D36225" s="63"/>
      <c r="F36225" s="64"/>
    </row>
    <row r="36226" spans="4:6">
      <c r="D36226" s="63"/>
      <c r="F36226" s="64"/>
    </row>
    <row r="36227" spans="4:6">
      <c r="D36227" s="63"/>
      <c r="F36227" s="64"/>
    </row>
    <row r="36228" spans="4:6">
      <c r="D36228" s="63"/>
      <c r="F36228" s="64"/>
    </row>
    <row r="36229" spans="4:6">
      <c r="D36229" s="63"/>
      <c r="F36229" s="64"/>
    </row>
    <row r="36230" spans="4:6">
      <c r="D36230" s="63"/>
      <c r="F36230" s="64"/>
    </row>
    <row r="36231" spans="4:6">
      <c r="D36231" s="63"/>
      <c r="F36231" s="64"/>
    </row>
    <row r="36232" spans="4:6">
      <c r="D36232" s="63"/>
      <c r="F36232" s="64"/>
    </row>
    <row r="36233" spans="4:6">
      <c r="D36233" s="63"/>
      <c r="F36233" s="64"/>
    </row>
    <row r="36234" spans="4:6">
      <c r="D36234" s="63"/>
      <c r="F36234" s="64"/>
    </row>
    <row r="36235" spans="4:6">
      <c r="D36235" s="63"/>
      <c r="F36235" s="64"/>
    </row>
    <row r="36236" spans="4:6">
      <c r="D36236" s="63"/>
      <c r="F36236" s="64"/>
    </row>
    <row r="36237" spans="4:6">
      <c r="D36237" s="63"/>
      <c r="F36237" s="64"/>
    </row>
    <row r="36238" spans="4:6">
      <c r="D36238" s="63"/>
      <c r="F36238" s="64"/>
    </row>
    <row r="36239" spans="4:6">
      <c r="D36239" s="63"/>
      <c r="F36239" s="64"/>
    </row>
    <row r="36240" spans="4:6">
      <c r="D36240" s="63"/>
      <c r="F36240" s="64"/>
    </row>
    <row r="36241" spans="4:6">
      <c r="D36241" s="63"/>
      <c r="F36241" s="64"/>
    </row>
    <row r="36242" spans="4:6">
      <c r="D36242" s="63"/>
      <c r="F36242" s="64"/>
    </row>
    <row r="36243" spans="4:6">
      <c r="D36243" s="63"/>
      <c r="F36243" s="64"/>
    </row>
    <row r="36244" spans="4:6">
      <c r="D36244" s="63"/>
      <c r="F36244" s="64"/>
    </row>
    <row r="36245" spans="4:6">
      <c r="D36245" s="63"/>
      <c r="F36245" s="64"/>
    </row>
    <row r="36246" spans="4:6">
      <c r="D36246" s="63"/>
      <c r="F36246" s="64"/>
    </row>
    <row r="36247" spans="4:6">
      <c r="D36247" s="63"/>
      <c r="F36247" s="64"/>
    </row>
    <row r="36248" spans="4:6">
      <c r="D36248" s="63"/>
      <c r="F36248" s="64"/>
    </row>
    <row r="36249" spans="4:6">
      <c r="D36249" s="63"/>
      <c r="F36249" s="64"/>
    </row>
    <row r="36250" spans="4:6">
      <c r="D36250" s="63"/>
      <c r="F36250" s="64"/>
    </row>
    <row r="36251" spans="4:6">
      <c r="D36251" s="63"/>
      <c r="F36251" s="64"/>
    </row>
    <row r="36252" spans="4:6">
      <c r="D36252" s="63"/>
      <c r="F36252" s="64"/>
    </row>
    <row r="36253" spans="4:6">
      <c r="D36253" s="63"/>
      <c r="F36253" s="64"/>
    </row>
    <row r="36254" spans="4:6">
      <c r="D36254" s="63"/>
      <c r="F36254" s="64"/>
    </row>
    <row r="36255" spans="4:6">
      <c r="D36255" s="63"/>
      <c r="F36255" s="64"/>
    </row>
    <row r="36256" spans="4:6">
      <c r="D36256" s="63"/>
      <c r="F36256" s="64"/>
    </row>
    <row r="36257" spans="4:6">
      <c r="D36257" s="63"/>
      <c r="F36257" s="64"/>
    </row>
    <row r="36258" spans="4:6">
      <c r="D36258" s="63"/>
      <c r="F36258" s="64"/>
    </row>
    <row r="36259" spans="4:6">
      <c r="D36259" s="63"/>
      <c r="F36259" s="64"/>
    </row>
    <row r="36260" spans="4:6">
      <c r="D36260" s="63"/>
      <c r="F36260" s="64"/>
    </row>
    <row r="36261" spans="4:6">
      <c r="D36261" s="63"/>
      <c r="F36261" s="64"/>
    </row>
    <row r="36262" spans="4:6">
      <c r="D36262" s="63"/>
      <c r="F36262" s="64"/>
    </row>
    <row r="36263" spans="4:6">
      <c r="D36263" s="63"/>
      <c r="F36263" s="64"/>
    </row>
    <row r="36264" spans="4:6">
      <c r="D36264" s="63"/>
      <c r="F36264" s="64"/>
    </row>
    <row r="36265" spans="4:6">
      <c r="D36265" s="63"/>
      <c r="F36265" s="64"/>
    </row>
    <row r="36266" spans="4:6">
      <c r="D36266" s="63"/>
      <c r="F36266" s="64"/>
    </row>
    <row r="36267" spans="4:6">
      <c r="D36267" s="63"/>
      <c r="F36267" s="64"/>
    </row>
    <row r="36268" spans="4:6">
      <c r="D36268" s="63"/>
      <c r="F36268" s="64"/>
    </row>
    <row r="36269" spans="4:6">
      <c r="D36269" s="63"/>
      <c r="F36269" s="64"/>
    </row>
    <row r="36270" spans="4:6">
      <c r="D36270" s="63"/>
      <c r="F36270" s="64"/>
    </row>
    <row r="36271" spans="4:6">
      <c r="D36271" s="63"/>
      <c r="F36271" s="64"/>
    </row>
    <row r="36272" spans="4:6">
      <c r="D36272" s="63"/>
      <c r="F36272" s="64"/>
    </row>
    <row r="36273" spans="4:6">
      <c r="D36273" s="63"/>
      <c r="F36273" s="64"/>
    </row>
    <row r="36274" spans="4:6">
      <c r="D36274" s="63"/>
      <c r="F36274" s="64"/>
    </row>
    <row r="36275" spans="4:6">
      <c r="D36275" s="63"/>
      <c r="F36275" s="64"/>
    </row>
    <row r="36276" spans="4:6">
      <c r="D36276" s="63"/>
      <c r="F36276" s="64"/>
    </row>
    <row r="36277" spans="4:6">
      <c r="D36277" s="63"/>
      <c r="F36277" s="64"/>
    </row>
    <row r="36278" spans="4:6">
      <c r="D36278" s="63"/>
      <c r="F36278" s="64"/>
    </row>
    <row r="36279" spans="4:6">
      <c r="D36279" s="63"/>
      <c r="F36279" s="64"/>
    </row>
    <row r="36280" spans="4:6">
      <c r="D36280" s="63"/>
      <c r="F36280" s="64"/>
    </row>
    <row r="36281" spans="4:6">
      <c r="D36281" s="63"/>
      <c r="F36281" s="64"/>
    </row>
    <row r="36282" spans="4:6">
      <c r="D36282" s="63"/>
      <c r="F36282" s="64"/>
    </row>
    <row r="36283" spans="4:6">
      <c r="D36283" s="63"/>
      <c r="F36283" s="64"/>
    </row>
    <row r="36284" spans="4:6">
      <c r="D36284" s="63"/>
      <c r="F36284" s="64"/>
    </row>
    <row r="36285" spans="4:6">
      <c r="D36285" s="63"/>
      <c r="F36285" s="64"/>
    </row>
    <row r="36286" spans="4:6">
      <c r="D36286" s="63"/>
      <c r="F36286" s="64"/>
    </row>
    <row r="36287" spans="4:6">
      <c r="D36287" s="63"/>
      <c r="F36287" s="64"/>
    </row>
    <row r="36288" spans="4:6">
      <c r="D36288" s="63"/>
      <c r="F36288" s="64"/>
    </row>
    <row r="36289" spans="4:6">
      <c r="D36289" s="63"/>
      <c r="F36289" s="64"/>
    </row>
    <row r="36290" spans="4:6">
      <c r="D36290" s="63"/>
      <c r="F36290" s="64"/>
    </row>
    <row r="36291" spans="4:6">
      <c r="D36291" s="63"/>
      <c r="F36291" s="64"/>
    </row>
    <row r="36292" spans="4:6">
      <c r="D36292" s="63"/>
      <c r="F36292" s="64"/>
    </row>
    <row r="36293" spans="4:6">
      <c r="D36293" s="63"/>
      <c r="F36293" s="64"/>
    </row>
    <row r="36294" spans="4:6">
      <c r="D36294" s="63"/>
      <c r="F36294" s="64"/>
    </row>
    <row r="36295" spans="4:6">
      <c r="D36295" s="63"/>
      <c r="F36295" s="64"/>
    </row>
    <row r="36296" spans="4:6">
      <c r="D36296" s="63"/>
      <c r="F36296" s="64"/>
    </row>
    <row r="36297" spans="4:6">
      <c r="D36297" s="63"/>
      <c r="F36297" s="64"/>
    </row>
    <row r="36298" spans="4:6">
      <c r="D36298" s="63"/>
      <c r="F36298" s="64"/>
    </row>
    <row r="36299" spans="4:6">
      <c r="D36299" s="63"/>
      <c r="F36299" s="64"/>
    </row>
    <row r="36300" spans="4:6">
      <c r="D36300" s="63"/>
      <c r="F36300" s="64"/>
    </row>
    <row r="36301" spans="4:6">
      <c r="D36301" s="63"/>
      <c r="F36301" s="64"/>
    </row>
    <row r="36302" spans="4:6">
      <c r="D36302" s="63"/>
      <c r="F36302" s="64"/>
    </row>
    <row r="36303" spans="4:6">
      <c r="D36303" s="63"/>
      <c r="F36303" s="64"/>
    </row>
    <row r="36304" spans="4:6">
      <c r="D36304" s="63"/>
      <c r="F36304" s="64"/>
    </row>
    <row r="36305" spans="4:6">
      <c r="D36305" s="63"/>
      <c r="F36305" s="64"/>
    </row>
    <row r="36306" spans="4:6">
      <c r="D36306" s="63"/>
      <c r="F36306" s="64"/>
    </row>
    <row r="36307" spans="4:6">
      <c r="D36307" s="63"/>
      <c r="F36307" s="64"/>
    </row>
    <row r="36308" spans="4:6">
      <c r="D36308" s="63"/>
      <c r="F36308" s="64"/>
    </row>
    <row r="36309" spans="4:6">
      <c r="D36309" s="63"/>
      <c r="F36309" s="64"/>
    </row>
    <row r="36310" spans="4:6">
      <c r="D36310" s="63"/>
      <c r="F36310" s="64"/>
    </row>
    <row r="36311" spans="4:6">
      <c r="D36311" s="63"/>
      <c r="F36311" s="64"/>
    </row>
    <row r="36312" spans="4:6">
      <c r="D36312" s="63"/>
      <c r="F36312" s="64"/>
    </row>
    <row r="36313" spans="4:6">
      <c r="D36313" s="63"/>
      <c r="F36313" s="64"/>
    </row>
    <row r="36314" spans="4:6">
      <c r="D36314" s="63"/>
      <c r="F36314" s="64"/>
    </row>
    <row r="36315" spans="4:6">
      <c r="D36315" s="63"/>
      <c r="F36315" s="64"/>
    </row>
    <row r="36316" spans="4:6">
      <c r="D36316" s="63"/>
      <c r="F36316" s="64"/>
    </row>
    <row r="36317" spans="4:6">
      <c r="D36317" s="63"/>
      <c r="F36317" s="64"/>
    </row>
    <row r="36318" spans="4:6">
      <c r="D36318" s="63"/>
      <c r="F36318" s="64"/>
    </row>
    <row r="36319" spans="4:6">
      <c r="D36319" s="63"/>
      <c r="F36319" s="64"/>
    </row>
    <row r="36320" spans="4:6">
      <c r="D36320" s="63"/>
      <c r="F36320" s="64"/>
    </row>
    <row r="36321" spans="4:6">
      <c r="D36321" s="63"/>
      <c r="F36321" s="64"/>
    </row>
    <row r="36322" spans="4:6">
      <c r="D36322" s="63"/>
      <c r="F36322" s="64"/>
    </row>
    <row r="36323" spans="4:6">
      <c r="D36323" s="63"/>
      <c r="F36323" s="64"/>
    </row>
    <row r="36324" spans="4:6">
      <c r="D36324" s="63"/>
      <c r="F36324" s="64"/>
    </row>
    <row r="36325" spans="4:6">
      <c r="D36325" s="63"/>
      <c r="F36325" s="64"/>
    </row>
    <row r="36326" spans="4:6">
      <c r="D36326" s="63"/>
      <c r="F36326" s="64"/>
    </row>
    <row r="36327" spans="4:6">
      <c r="D36327" s="63"/>
      <c r="F36327" s="64"/>
    </row>
    <row r="36328" spans="4:6">
      <c r="D36328" s="63"/>
      <c r="F36328" s="64"/>
    </row>
    <row r="36329" spans="4:6">
      <c r="D36329" s="63"/>
      <c r="F36329" s="64"/>
    </row>
    <row r="36330" spans="4:6">
      <c r="D36330" s="63"/>
      <c r="F36330" s="64"/>
    </row>
    <row r="36331" spans="4:6">
      <c r="D36331" s="63"/>
      <c r="F36331" s="64"/>
    </row>
    <row r="36332" spans="4:6">
      <c r="D36332" s="63"/>
      <c r="F36332" s="64"/>
    </row>
    <row r="36333" spans="4:6">
      <c r="D36333" s="63"/>
      <c r="F36333" s="64"/>
    </row>
    <row r="36334" spans="4:6">
      <c r="D36334" s="63"/>
      <c r="F36334" s="64"/>
    </row>
    <row r="36335" spans="4:6">
      <c r="D36335" s="63"/>
      <c r="F36335" s="64"/>
    </row>
    <row r="36336" spans="4:6">
      <c r="D36336" s="63"/>
      <c r="F36336" s="64"/>
    </row>
    <row r="36337" spans="4:6">
      <c r="D36337" s="63"/>
      <c r="F36337" s="64"/>
    </row>
    <row r="36338" spans="4:6">
      <c r="D36338" s="63"/>
      <c r="F36338" s="64"/>
    </row>
    <row r="36339" spans="4:6">
      <c r="D36339" s="63"/>
      <c r="F36339" s="64"/>
    </row>
    <row r="36340" spans="4:6">
      <c r="D36340" s="63"/>
      <c r="F36340" s="64"/>
    </row>
    <row r="36341" spans="4:6">
      <c r="D36341" s="63"/>
      <c r="F36341" s="64"/>
    </row>
    <row r="36342" spans="4:6">
      <c r="D36342" s="63"/>
      <c r="F36342" s="64"/>
    </row>
    <row r="36343" spans="4:6">
      <c r="D36343" s="63"/>
      <c r="F36343" s="64"/>
    </row>
    <row r="36344" spans="4:6">
      <c r="D36344" s="63"/>
      <c r="F36344" s="64"/>
    </row>
    <row r="36345" spans="4:6">
      <c r="D36345" s="63"/>
      <c r="F36345" s="64"/>
    </row>
    <row r="36346" spans="4:6">
      <c r="D36346" s="63"/>
      <c r="F36346" s="64"/>
    </row>
    <row r="36347" spans="4:6">
      <c r="D36347" s="63"/>
      <c r="F36347" s="64"/>
    </row>
    <row r="36348" spans="4:6">
      <c r="D36348" s="63"/>
      <c r="F36348" s="64"/>
    </row>
    <row r="36349" spans="4:6">
      <c r="D36349" s="63"/>
      <c r="F36349" s="64"/>
    </row>
    <row r="36350" spans="4:6">
      <c r="D36350" s="63"/>
      <c r="F36350" s="64"/>
    </row>
    <row r="36351" spans="4:6">
      <c r="D36351" s="63"/>
      <c r="F36351" s="64"/>
    </row>
    <row r="36352" spans="4:6">
      <c r="D36352" s="63"/>
      <c r="F36352" s="64"/>
    </row>
    <row r="36353" spans="4:6">
      <c r="D36353" s="63"/>
      <c r="F36353" s="64"/>
    </row>
    <row r="36354" spans="4:6">
      <c r="D36354" s="63"/>
      <c r="F36354" s="64"/>
    </row>
    <row r="36355" spans="4:6">
      <c r="D36355" s="63"/>
      <c r="F36355" s="64"/>
    </row>
    <row r="36356" spans="4:6">
      <c r="D36356" s="63"/>
      <c r="F36356" s="64"/>
    </row>
    <row r="36357" spans="4:6">
      <c r="D36357" s="63"/>
      <c r="F36357" s="64"/>
    </row>
    <row r="36358" spans="4:6">
      <c r="D36358" s="63"/>
      <c r="F36358" s="64"/>
    </row>
    <row r="36359" spans="4:6">
      <c r="D36359" s="63"/>
      <c r="F36359" s="64"/>
    </row>
    <row r="36360" spans="4:6">
      <c r="D36360" s="63"/>
      <c r="F36360" s="64"/>
    </row>
    <row r="36361" spans="4:6">
      <c r="D36361" s="63"/>
      <c r="F36361" s="64"/>
    </row>
    <row r="36362" spans="4:6">
      <c r="D36362" s="63"/>
      <c r="F36362" s="64"/>
    </row>
    <row r="36363" spans="4:6">
      <c r="D36363" s="63"/>
      <c r="F36363" s="64"/>
    </row>
    <row r="36364" spans="4:6">
      <c r="D36364" s="63"/>
      <c r="F36364" s="64"/>
    </row>
    <row r="36365" spans="4:6">
      <c r="D36365" s="63"/>
      <c r="F36365" s="64"/>
    </row>
    <row r="36366" spans="4:6">
      <c r="D36366" s="63"/>
      <c r="F36366" s="64"/>
    </row>
    <row r="36367" spans="4:6">
      <c r="D36367" s="63"/>
      <c r="F36367" s="64"/>
    </row>
    <row r="36368" spans="4:6">
      <c r="D36368" s="63"/>
      <c r="F36368" s="64"/>
    </row>
    <row r="36369" spans="4:6">
      <c r="D36369" s="63"/>
      <c r="F36369" s="64"/>
    </row>
    <row r="36370" spans="4:6">
      <c r="D36370" s="63"/>
      <c r="F36370" s="64"/>
    </row>
    <row r="36371" spans="4:6">
      <c r="D36371" s="63"/>
      <c r="F36371" s="64"/>
    </row>
    <row r="36372" spans="4:6">
      <c r="D36372" s="63"/>
      <c r="F36372" s="64"/>
    </row>
    <row r="36373" spans="4:6">
      <c r="D36373" s="63"/>
      <c r="F36373" s="64"/>
    </row>
    <row r="36374" spans="4:6">
      <c r="D36374" s="63"/>
      <c r="F36374" s="64"/>
    </row>
    <row r="36375" spans="4:6">
      <c r="D36375" s="63"/>
      <c r="F36375" s="64"/>
    </row>
    <row r="36376" spans="4:6">
      <c r="D36376" s="63"/>
      <c r="F36376" s="64"/>
    </row>
    <row r="36377" spans="4:6">
      <c r="D36377" s="63"/>
      <c r="F36377" s="64"/>
    </row>
    <row r="36378" spans="4:6">
      <c r="D36378" s="63"/>
      <c r="F36378" s="64"/>
    </row>
    <row r="36379" spans="4:6">
      <c r="D36379" s="63"/>
      <c r="F36379" s="64"/>
    </row>
    <row r="36380" spans="4:6">
      <c r="D36380" s="63"/>
      <c r="F36380" s="64"/>
    </row>
    <row r="36381" spans="4:6">
      <c r="D36381" s="63"/>
      <c r="F36381" s="64"/>
    </row>
    <row r="36382" spans="4:6">
      <c r="D36382" s="63"/>
      <c r="F36382" s="64"/>
    </row>
    <row r="36383" spans="4:6">
      <c r="D36383" s="63"/>
      <c r="F36383" s="64"/>
    </row>
    <row r="36384" spans="4:6">
      <c r="D36384" s="63"/>
      <c r="F36384" s="64"/>
    </row>
    <row r="36385" spans="4:6">
      <c r="D36385" s="63"/>
      <c r="F36385" s="64"/>
    </row>
    <row r="36386" spans="4:6">
      <c r="D36386" s="63"/>
      <c r="F36386" s="64"/>
    </row>
    <row r="36387" spans="4:6">
      <c r="D36387" s="63"/>
      <c r="F36387" s="64"/>
    </row>
    <row r="36388" spans="4:6">
      <c r="D36388" s="63"/>
      <c r="F36388" s="64"/>
    </row>
    <row r="36389" spans="4:6">
      <c r="D36389" s="63"/>
      <c r="F36389" s="64"/>
    </row>
    <row r="36390" spans="4:6">
      <c r="D36390" s="63"/>
      <c r="F36390" s="64"/>
    </row>
    <row r="36391" spans="4:6">
      <c r="D36391" s="63"/>
      <c r="F36391" s="64"/>
    </row>
    <row r="36392" spans="4:6">
      <c r="D36392" s="63"/>
      <c r="F36392" s="64"/>
    </row>
    <row r="36393" spans="4:6">
      <c r="D36393" s="63"/>
      <c r="F36393" s="64"/>
    </row>
    <row r="36394" spans="4:6">
      <c r="D36394" s="63"/>
      <c r="F36394" s="64"/>
    </row>
    <row r="36395" spans="4:6">
      <c r="D36395" s="63"/>
      <c r="F36395" s="64"/>
    </row>
    <row r="36396" spans="4:6">
      <c r="D36396" s="63"/>
      <c r="F36396" s="64"/>
    </row>
    <row r="36397" spans="4:6">
      <c r="D36397" s="63"/>
      <c r="F36397" s="64"/>
    </row>
    <row r="36398" spans="4:6">
      <c r="D36398" s="63"/>
      <c r="F36398" s="64"/>
    </row>
    <row r="36399" spans="4:6">
      <c r="D36399" s="63"/>
      <c r="F36399" s="64"/>
    </row>
    <row r="36400" spans="4:6">
      <c r="D36400" s="63"/>
      <c r="F36400" s="64"/>
    </row>
    <row r="36401" spans="4:6">
      <c r="D36401" s="63"/>
      <c r="F36401" s="64"/>
    </row>
    <row r="36402" spans="4:6">
      <c r="D36402" s="63"/>
      <c r="F36402" s="64"/>
    </row>
    <row r="36403" spans="4:6">
      <c r="D36403" s="63"/>
      <c r="F36403" s="64"/>
    </row>
    <row r="36404" spans="4:6">
      <c r="D36404" s="63"/>
      <c r="F36404" s="64"/>
    </row>
    <row r="36405" spans="4:6">
      <c r="D36405" s="63"/>
      <c r="F36405" s="64"/>
    </row>
    <row r="36406" spans="4:6">
      <c r="D36406" s="63"/>
      <c r="F36406" s="64"/>
    </row>
    <row r="36407" spans="4:6">
      <c r="D36407" s="63"/>
      <c r="F36407" s="64"/>
    </row>
    <row r="36408" spans="4:6">
      <c r="D36408" s="63"/>
      <c r="F36408" s="64"/>
    </row>
    <row r="36409" spans="4:6">
      <c r="D36409" s="63"/>
      <c r="F36409" s="64"/>
    </row>
    <row r="36410" spans="4:6">
      <c r="D36410" s="63"/>
      <c r="F36410" s="64"/>
    </row>
    <row r="36411" spans="4:6">
      <c r="D36411" s="63"/>
      <c r="F36411" s="64"/>
    </row>
    <row r="36412" spans="4:6">
      <c r="D36412" s="63"/>
      <c r="F36412" s="64"/>
    </row>
    <row r="36413" spans="4:6">
      <c r="D36413" s="63"/>
      <c r="F36413" s="64"/>
    </row>
    <row r="36414" spans="4:6">
      <c r="D36414" s="63"/>
      <c r="F36414" s="64"/>
    </row>
    <row r="36415" spans="4:6">
      <c r="D36415" s="63"/>
      <c r="F36415" s="64"/>
    </row>
    <row r="36416" spans="4:6">
      <c r="D36416" s="63"/>
      <c r="F36416" s="64"/>
    </row>
    <row r="36417" spans="4:6">
      <c r="D36417" s="63"/>
      <c r="F36417" s="64"/>
    </row>
    <row r="36418" spans="4:6">
      <c r="D36418" s="63"/>
      <c r="F36418" s="64"/>
    </row>
    <row r="36419" spans="4:6">
      <c r="D36419" s="63"/>
      <c r="F36419" s="64"/>
    </row>
    <row r="36420" spans="4:6">
      <c r="D36420" s="63"/>
      <c r="F36420" s="64"/>
    </row>
    <row r="36421" spans="4:6">
      <c r="D36421" s="63"/>
      <c r="F36421" s="64"/>
    </row>
    <row r="36422" spans="4:6">
      <c r="D36422" s="63"/>
      <c r="F36422" s="64"/>
    </row>
    <row r="36423" spans="4:6">
      <c r="D36423" s="63"/>
      <c r="F36423" s="64"/>
    </row>
    <row r="36424" spans="4:6">
      <c r="D36424" s="63"/>
      <c r="F36424" s="64"/>
    </row>
    <row r="36425" spans="4:6">
      <c r="D36425" s="63"/>
      <c r="F36425" s="64"/>
    </row>
    <row r="36426" spans="4:6">
      <c r="D36426" s="63"/>
      <c r="F36426" s="64"/>
    </row>
    <row r="36427" spans="4:6">
      <c r="D36427" s="63"/>
      <c r="F36427" s="64"/>
    </row>
    <row r="36428" spans="4:6">
      <c r="D36428" s="63"/>
      <c r="F36428" s="64"/>
    </row>
    <row r="36429" spans="4:6">
      <c r="D36429" s="63"/>
      <c r="F36429" s="64"/>
    </row>
    <row r="36430" spans="4:6">
      <c r="D36430" s="63"/>
      <c r="F36430" s="64"/>
    </row>
    <row r="36431" spans="4:6">
      <c r="D36431" s="63"/>
      <c r="F36431" s="64"/>
    </row>
    <row r="36432" spans="4:6">
      <c r="D36432" s="63"/>
      <c r="F36432" s="64"/>
    </row>
    <row r="36433" spans="4:6">
      <c r="D36433" s="63"/>
      <c r="F36433" s="64"/>
    </row>
    <row r="36434" spans="4:6">
      <c r="D36434" s="63"/>
      <c r="F36434" s="64"/>
    </row>
    <row r="36435" spans="4:6">
      <c r="D36435" s="63"/>
      <c r="F36435" s="64"/>
    </row>
    <row r="36436" spans="4:6">
      <c r="D36436" s="63"/>
      <c r="F36436" s="64"/>
    </row>
    <row r="36437" spans="4:6">
      <c r="D36437" s="63"/>
      <c r="F36437" s="64"/>
    </row>
    <row r="36438" spans="4:6">
      <c r="D36438" s="63"/>
      <c r="F36438" s="64"/>
    </row>
    <row r="36439" spans="4:6">
      <c r="D36439" s="63"/>
      <c r="F36439" s="64"/>
    </row>
    <row r="36440" spans="4:6">
      <c r="D36440" s="63"/>
      <c r="F36440" s="64"/>
    </row>
    <row r="36441" spans="4:6">
      <c r="D36441" s="63"/>
      <c r="F36441" s="64"/>
    </row>
    <row r="36442" spans="4:6">
      <c r="D36442" s="63"/>
      <c r="F36442" s="64"/>
    </row>
    <row r="36443" spans="4:6">
      <c r="D36443" s="63"/>
      <c r="F36443" s="64"/>
    </row>
    <row r="36444" spans="4:6">
      <c r="D36444" s="63"/>
      <c r="F36444" s="64"/>
    </row>
    <row r="36445" spans="4:6">
      <c r="D36445" s="63"/>
      <c r="F36445" s="64"/>
    </row>
    <row r="36446" spans="4:6">
      <c r="D36446" s="63"/>
      <c r="F36446" s="64"/>
    </row>
    <row r="36447" spans="4:6">
      <c r="D36447" s="63"/>
      <c r="F36447" s="64"/>
    </row>
    <row r="36448" spans="4:6">
      <c r="D36448" s="63"/>
      <c r="F36448" s="64"/>
    </row>
    <row r="36449" spans="4:6">
      <c r="D36449" s="63"/>
      <c r="F36449" s="64"/>
    </row>
    <row r="36450" spans="4:6">
      <c r="D36450" s="63"/>
      <c r="F36450" s="64"/>
    </row>
    <row r="36451" spans="4:6">
      <c r="D36451" s="63"/>
      <c r="F36451" s="64"/>
    </row>
    <row r="36452" spans="4:6">
      <c r="D36452" s="63"/>
      <c r="F36452" s="64"/>
    </row>
    <row r="36453" spans="4:6">
      <c r="D36453" s="63"/>
      <c r="F36453" s="64"/>
    </row>
    <row r="36454" spans="4:6">
      <c r="D36454" s="63"/>
      <c r="F36454" s="64"/>
    </row>
    <row r="36455" spans="4:6">
      <c r="D36455" s="63"/>
      <c r="F36455" s="64"/>
    </row>
    <row r="36456" spans="4:6">
      <c r="D36456" s="63"/>
      <c r="F36456" s="64"/>
    </row>
    <row r="36457" spans="4:6">
      <c r="D36457" s="63"/>
      <c r="F36457" s="64"/>
    </row>
    <row r="36458" spans="4:6">
      <c r="D36458" s="63"/>
      <c r="F36458" s="64"/>
    </row>
    <row r="36459" spans="4:6">
      <c r="D36459" s="63"/>
      <c r="F36459" s="64"/>
    </row>
    <row r="36460" spans="4:6">
      <c r="D36460" s="63"/>
      <c r="F36460" s="64"/>
    </row>
    <row r="36461" spans="4:6">
      <c r="D36461" s="63"/>
      <c r="F36461" s="64"/>
    </row>
    <row r="36462" spans="4:6">
      <c r="D36462" s="63"/>
      <c r="F36462" s="64"/>
    </row>
    <row r="36463" spans="4:6">
      <c r="D36463" s="63"/>
      <c r="F36463" s="64"/>
    </row>
    <row r="36464" spans="4:6">
      <c r="D36464" s="63"/>
      <c r="F36464" s="64"/>
    </row>
    <row r="36465" spans="4:6">
      <c r="D36465" s="63"/>
      <c r="F36465" s="64"/>
    </row>
    <row r="36466" spans="4:6">
      <c r="D36466" s="63"/>
      <c r="F36466" s="64"/>
    </row>
    <row r="36467" spans="4:6">
      <c r="D36467" s="63"/>
      <c r="F36467" s="64"/>
    </row>
    <row r="36468" spans="4:6">
      <c r="D36468" s="63"/>
      <c r="F36468" s="64"/>
    </row>
    <row r="36469" spans="4:6">
      <c r="D36469" s="63"/>
      <c r="F36469" s="64"/>
    </row>
    <row r="36470" spans="4:6">
      <c r="D36470" s="63"/>
      <c r="F36470" s="64"/>
    </row>
    <row r="36471" spans="4:6">
      <c r="D36471" s="63"/>
      <c r="F36471" s="64"/>
    </row>
    <row r="36472" spans="4:6">
      <c r="D36472" s="63"/>
      <c r="F36472" s="64"/>
    </row>
    <row r="36473" spans="4:6">
      <c r="D36473" s="63"/>
      <c r="F36473" s="64"/>
    </row>
    <row r="36474" spans="4:6">
      <c r="D36474" s="63"/>
      <c r="F36474" s="64"/>
    </row>
    <row r="36475" spans="4:6">
      <c r="D36475" s="63"/>
      <c r="F36475" s="64"/>
    </row>
    <row r="36476" spans="4:6">
      <c r="D36476" s="63"/>
      <c r="F36476" s="64"/>
    </row>
    <row r="36477" spans="4:6">
      <c r="D36477" s="63"/>
      <c r="F36477" s="64"/>
    </row>
    <row r="36478" spans="4:6">
      <c r="D36478" s="63"/>
      <c r="F36478" s="64"/>
    </row>
    <row r="36479" spans="4:6">
      <c r="D36479" s="63"/>
      <c r="F36479" s="64"/>
    </row>
    <row r="36480" spans="4:6">
      <c r="D36480" s="63"/>
      <c r="F36480" s="64"/>
    </row>
    <row r="36481" spans="4:6">
      <c r="D36481" s="63"/>
      <c r="F36481" s="64"/>
    </row>
    <row r="36482" spans="4:6">
      <c r="D36482" s="63"/>
      <c r="F36482" s="64"/>
    </row>
    <row r="36483" spans="4:6">
      <c r="D36483" s="63"/>
      <c r="F36483" s="64"/>
    </row>
    <row r="36484" spans="4:6">
      <c r="D36484" s="63"/>
      <c r="F36484" s="64"/>
    </row>
    <row r="36485" spans="4:6">
      <c r="D36485" s="63"/>
      <c r="F36485" s="64"/>
    </row>
    <row r="36486" spans="4:6">
      <c r="D36486" s="63"/>
      <c r="F36486" s="64"/>
    </row>
    <row r="36487" spans="4:6">
      <c r="D36487" s="63"/>
      <c r="F36487" s="64"/>
    </row>
    <row r="36488" spans="4:6">
      <c r="D36488" s="63"/>
      <c r="F36488" s="64"/>
    </row>
    <row r="36489" spans="4:6">
      <c r="D36489" s="63"/>
      <c r="F36489" s="64"/>
    </row>
    <row r="36490" spans="4:6">
      <c r="D36490" s="63"/>
      <c r="F36490" s="64"/>
    </row>
    <row r="36491" spans="4:6">
      <c r="D36491" s="63"/>
      <c r="F36491" s="64"/>
    </row>
    <row r="36492" spans="4:6">
      <c r="D36492" s="63"/>
      <c r="F36492" s="64"/>
    </row>
    <row r="36493" spans="4:6">
      <c r="D36493" s="63"/>
      <c r="F36493" s="64"/>
    </row>
    <row r="36494" spans="4:6">
      <c r="D36494" s="63"/>
      <c r="F36494" s="64"/>
    </row>
    <row r="36495" spans="4:6">
      <c r="D36495" s="63"/>
      <c r="F36495" s="64"/>
    </row>
    <row r="36496" spans="4:6">
      <c r="D36496" s="63"/>
      <c r="F36496" s="64"/>
    </row>
    <row r="36497" spans="4:6">
      <c r="D36497" s="63"/>
      <c r="F36497" s="64"/>
    </row>
    <row r="36498" spans="4:6">
      <c r="D36498" s="63"/>
      <c r="F36498" s="64"/>
    </row>
    <row r="36499" spans="4:6">
      <c r="D36499" s="63"/>
      <c r="F36499" s="64"/>
    </row>
    <row r="36500" spans="4:6">
      <c r="D36500" s="63"/>
      <c r="F36500" s="64"/>
    </row>
    <row r="36501" spans="4:6">
      <c r="D36501" s="63"/>
      <c r="F36501" s="64"/>
    </row>
    <row r="36502" spans="4:6">
      <c r="D36502" s="63"/>
      <c r="F36502" s="64"/>
    </row>
    <row r="36503" spans="4:6">
      <c r="D36503" s="63"/>
      <c r="F36503" s="64"/>
    </row>
    <row r="36504" spans="4:6">
      <c r="D36504" s="63"/>
      <c r="F36504" s="64"/>
    </row>
    <row r="36505" spans="4:6">
      <c r="D36505" s="63"/>
      <c r="F36505" s="64"/>
    </row>
    <row r="36506" spans="4:6">
      <c r="D36506" s="63"/>
      <c r="F36506" s="64"/>
    </row>
    <row r="36507" spans="4:6">
      <c r="D36507" s="63"/>
      <c r="F36507" s="64"/>
    </row>
    <row r="36508" spans="4:6">
      <c r="D36508" s="63"/>
      <c r="F36508" s="64"/>
    </row>
    <row r="36509" spans="4:6">
      <c r="D36509" s="63"/>
      <c r="F36509" s="64"/>
    </row>
    <row r="36510" spans="4:6">
      <c r="D36510" s="63"/>
      <c r="F36510" s="64"/>
    </row>
    <row r="36511" spans="4:6">
      <c r="D36511" s="63"/>
      <c r="F36511" s="64"/>
    </row>
    <row r="36512" spans="4:6">
      <c r="D36512" s="63"/>
      <c r="F36512" s="64"/>
    </row>
    <row r="36513" spans="4:6">
      <c r="D36513" s="63"/>
      <c r="F36513" s="64"/>
    </row>
    <row r="36514" spans="4:6">
      <c r="D36514" s="63"/>
      <c r="F36514" s="64"/>
    </row>
    <row r="36515" spans="4:6">
      <c r="D36515" s="63"/>
      <c r="F36515" s="64"/>
    </row>
    <row r="36516" spans="4:6">
      <c r="D36516" s="63"/>
      <c r="F36516" s="64"/>
    </row>
    <row r="36517" spans="4:6">
      <c r="D36517" s="63"/>
      <c r="F36517" s="64"/>
    </row>
    <row r="36518" spans="4:6">
      <c r="D36518" s="63"/>
      <c r="F36518" s="64"/>
    </row>
    <row r="36519" spans="4:6">
      <c r="D36519" s="63"/>
      <c r="F36519" s="64"/>
    </row>
    <row r="36520" spans="4:6">
      <c r="D36520" s="63"/>
      <c r="F36520" s="64"/>
    </row>
    <row r="36521" spans="4:6">
      <c r="D36521" s="63"/>
      <c r="F36521" s="64"/>
    </row>
    <row r="36522" spans="4:6">
      <c r="D36522" s="63"/>
      <c r="F36522" s="64"/>
    </row>
    <row r="36523" spans="4:6">
      <c r="D36523" s="63"/>
      <c r="F36523" s="64"/>
    </row>
    <row r="36524" spans="4:6">
      <c r="D36524" s="63"/>
      <c r="F36524" s="64"/>
    </row>
    <row r="36525" spans="4:6">
      <c r="D36525" s="63"/>
      <c r="F36525" s="64"/>
    </row>
    <row r="36526" spans="4:6">
      <c r="D36526" s="63"/>
      <c r="F36526" s="64"/>
    </row>
    <row r="36527" spans="4:6">
      <c r="D36527" s="63"/>
      <c r="F36527" s="64"/>
    </row>
    <row r="36528" spans="4:6">
      <c r="D36528" s="63"/>
      <c r="F36528" s="64"/>
    </row>
    <row r="36529" spans="4:6">
      <c r="D36529" s="63"/>
      <c r="F36529" s="64"/>
    </row>
    <row r="36530" spans="4:6">
      <c r="D36530" s="63"/>
      <c r="F36530" s="64"/>
    </row>
    <row r="36531" spans="4:6">
      <c r="D36531" s="63"/>
      <c r="F36531" s="64"/>
    </row>
    <row r="36532" spans="4:6">
      <c r="D36532" s="63"/>
      <c r="F36532" s="64"/>
    </row>
    <row r="36533" spans="4:6">
      <c r="D36533" s="63"/>
      <c r="F36533" s="64"/>
    </row>
    <row r="36534" spans="4:6">
      <c r="D36534" s="63"/>
      <c r="F36534" s="64"/>
    </row>
    <row r="36535" spans="4:6">
      <c r="D36535" s="63"/>
      <c r="F36535" s="64"/>
    </row>
    <row r="36536" spans="4:6">
      <c r="D36536" s="63"/>
      <c r="F36536" s="64"/>
    </row>
    <row r="36537" spans="4:6">
      <c r="D36537" s="63"/>
      <c r="F36537" s="64"/>
    </row>
    <row r="36538" spans="4:6">
      <c r="D36538" s="63"/>
      <c r="F36538" s="64"/>
    </row>
    <row r="36539" spans="4:6">
      <c r="D36539" s="63"/>
      <c r="F36539" s="64"/>
    </row>
    <row r="36540" spans="4:6">
      <c r="D36540" s="63"/>
      <c r="F36540" s="64"/>
    </row>
    <row r="36541" spans="4:6">
      <c r="D36541" s="63"/>
      <c r="F36541" s="64"/>
    </row>
    <row r="36542" spans="4:6">
      <c r="D36542" s="63"/>
      <c r="F36542" s="64"/>
    </row>
    <row r="36543" spans="4:6">
      <c r="D36543" s="63"/>
      <c r="F36543" s="64"/>
    </row>
    <row r="36544" spans="4:6">
      <c r="D36544" s="63"/>
      <c r="F36544" s="64"/>
    </row>
    <row r="36545" spans="4:6">
      <c r="D36545" s="63"/>
      <c r="F36545" s="64"/>
    </row>
    <row r="36546" spans="4:6">
      <c r="D36546" s="63"/>
      <c r="F36546" s="64"/>
    </row>
    <row r="36547" spans="4:6">
      <c r="D36547" s="63"/>
      <c r="F36547" s="64"/>
    </row>
    <row r="36548" spans="4:6">
      <c r="D36548" s="63"/>
      <c r="F36548" s="64"/>
    </row>
    <row r="36549" spans="4:6">
      <c r="D36549" s="63"/>
      <c r="F36549" s="64"/>
    </row>
    <row r="36550" spans="4:6">
      <c r="D36550" s="63"/>
      <c r="F36550" s="64"/>
    </row>
    <row r="36551" spans="4:6">
      <c r="D36551" s="63"/>
      <c r="F36551" s="64"/>
    </row>
    <row r="36552" spans="4:6">
      <c r="D36552" s="63"/>
      <c r="F36552" s="64"/>
    </row>
    <row r="36553" spans="4:6">
      <c r="D36553" s="63"/>
      <c r="F36553" s="64"/>
    </row>
    <row r="36554" spans="4:6">
      <c r="D36554" s="63"/>
      <c r="F36554" s="64"/>
    </row>
    <row r="36555" spans="4:6">
      <c r="D36555" s="63"/>
      <c r="F36555" s="64"/>
    </row>
    <row r="36556" spans="4:6">
      <c r="D36556" s="63"/>
      <c r="F36556" s="64"/>
    </row>
    <row r="36557" spans="4:6">
      <c r="D36557" s="63"/>
      <c r="F36557" s="64"/>
    </row>
    <row r="36558" spans="4:6">
      <c r="D36558" s="63"/>
      <c r="F36558" s="64"/>
    </row>
    <row r="36559" spans="4:6">
      <c r="D36559" s="63"/>
      <c r="F36559" s="64"/>
    </row>
    <row r="36560" spans="4:6">
      <c r="D36560" s="63"/>
      <c r="F36560" s="64"/>
    </row>
    <row r="36561" spans="4:6">
      <c r="D36561" s="63"/>
      <c r="F36561" s="64"/>
    </row>
    <row r="36562" spans="4:6">
      <c r="D36562" s="63"/>
      <c r="F36562" s="64"/>
    </row>
    <row r="36563" spans="4:6">
      <c r="D36563" s="63"/>
      <c r="F36563" s="64"/>
    </row>
    <row r="36564" spans="4:6">
      <c r="D36564" s="63"/>
      <c r="F36564" s="64"/>
    </row>
    <row r="36565" spans="4:6">
      <c r="D36565" s="63"/>
      <c r="F36565" s="64"/>
    </row>
    <row r="36566" spans="4:6">
      <c r="D36566" s="63"/>
      <c r="F36566" s="64"/>
    </row>
    <row r="36567" spans="4:6">
      <c r="D36567" s="63"/>
      <c r="F36567" s="64"/>
    </row>
    <row r="36568" spans="4:6">
      <c r="D36568" s="63"/>
      <c r="F36568" s="64"/>
    </row>
    <row r="36569" spans="4:6">
      <c r="D36569" s="63"/>
      <c r="F36569" s="64"/>
    </row>
    <row r="36570" spans="4:6">
      <c r="D36570" s="63"/>
      <c r="F36570" s="64"/>
    </row>
    <row r="36571" spans="4:6">
      <c r="D36571" s="63"/>
      <c r="F36571" s="64"/>
    </row>
    <row r="36572" spans="4:6">
      <c r="D36572" s="63"/>
      <c r="F36572" s="64"/>
    </row>
    <row r="36573" spans="4:6">
      <c r="D36573" s="63"/>
      <c r="F36573" s="64"/>
    </row>
    <row r="36574" spans="4:6">
      <c r="D36574" s="63"/>
      <c r="F36574" s="64"/>
    </row>
    <row r="36575" spans="4:6">
      <c r="D36575" s="63"/>
      <c r="F36575" s="64"/>
    </row>
    <row r="36576" spans="4:6">
      <c r="D36576" s="63"/>
      <c r="F36576" s="64"/>
    </row>
    <row r="36577" spans="4:6">
      <c r="D36577" s="63"/>
      <c r="F36577" s="64"/>
    </row>
    <row r="36578" spans="4:6">
      <c r="D36578" s="63"/>
      <c r="F36578" s="64"/>
    </row>
    <row r="36579" spans="4:6">
      <c r="D36579" s="63"/>
      <c r="F36579" s="64"/>
    </row>
    <row r="36580" spans="4:6">
      <c r="D36580" s="63"/>
      <c r="F36580" s="64"/>
    </row>
    <row r="36581" spans="4:6">
      <c r="D36581" s="63"/>
      <c r="F36581" s="64"/>
    </row>
    <row r="36582" spans="4:6">
      <c r="D36582" s="63"/>
      <c r="F36582" s="64"/>
    </row>
    <row r="36583" spans="4:6">
      <c r="D36583" s="63"/>
      <c r="F36583" s="64"/>
    </row>
    <row r="36584" spans="4:6">
      <c r="D36584" s="63"/>
      <c r="F36584" s="64"/>
    </row>
    <row r="36585" spans="4:6">
      <c r="D36585" s="63"/>
      <c r="F36585" s="64"/>
    </row>
    <row r="36586" spans="4:6">
      <c r="D36586" s="63"/>
      <c r="F36586" s="64"/>
    </row>
    <row r="36587" spans="4:6">
      <c r="D36587" s="63"/>
      <c r="F36587" s="64"/>
    </row>
    <row r="36588" spans="4:6">
      <c r="D36588" s="63"/>
      <c r="F36588" s="64"/>
    </row>
    <row r="36589" spans="4:6">
      <c r="D36589" s="63"/>
      <c r="F36589" s="64"/>
    </row>
    <row r="36590" spans="4:6">
      <c r="D36590" s="63"/>
      <c r="F36590" s="64"/>
    </row>
    <row r="36591" spans="4:6">
      <c r="D36591" s="63"/>
      <c r="F36591" s="64"/>
    </row>
    <row r="36592" spans="4:6">
      <c r="D36592" s="63"/>
      <c r="F36592" s="64"/>
    </row>
    <row r="36593" spans="4:6">
      <c r="D36593" s="63"/>
      <c r="F36593" s="64"/>
    </row>
    <row r="36594" spans="4:6">
      <c r="D36594" s="63"/>
      <c r="F36594" s="64"/>
    </row>
    <row r="36595" spans="4:6">
      <c r="D36595" s="63"/>
      <c r="F36595" s="64"/>
    </row>
    <row r="36596" spans="4:6">
      <c r="D36596" s="63"/>
      <c r="F36596" s="64"/>
    </row>
    <row r="36597" spans="4:6">
      <c r="D36597" s="63"/>
      <c r="F36597" s="64"/>
    </row>
    <row r="36598" spans="4:6">
      <c r="D36598" s="63"/>
      <c r="F36598" s="64"/>
    </row>
    <row r="36599" spans="4:6">
      <c r="D36599" s="63"/>
      <c r="F36599" s="64"/>
    </row>
    <row r="36600" spans="4:6">
      <c r="D36600" s="63"/>
      <c r="F36600" s="64"/>
    </row>
    <row r="36601" spans="4:6">
      <c r="D36601" s="63"/>
      <c r="F36601" s="64"/>
    </row>
    <row r="36602" spans="4:6">
      <c r="D36602" s="63"/>
      <c r="F36602" s="64"/>
    </row>
    <row r="36603" spans="4:6">
      <c r="D36603" s="63"/>
      <c r="F36603" s="64"/>
    </row>
    <row r="36604" spans="4:6">
      <c r="D36604" s="63"/>
      <c r="F36604" s="64"/>
    </row>
    <row r="36605" spans="4:6">
      <c r="D36605" s="63"/>
      <c r="F36605" s="64"/>
    </row>
    <row r="36606" spans="4:6">
      <c r="D36606" s="63"/>
      <c r="F36606" s="64"/>
    </row>
    <row r="36607" spans="4:6">
      <c r="D36607" s="63"/>
      <c r="F36607" s="64"/>
    </row>
    <row r="36608" spans="4:6">
      <c r="D36608" s="63"/>
      <c r="F36608" s="64"/>
    </row>
    <row r="36609" spans="4:6">
      <c r="D36609" s="63"/>
      <c r="F36609" s="64"/>
    </row>
    <row r="36610" spans="4:6">
      <c r="D36610" s="63"/>
      <c r="F36610" s="64"/>
    </row>
    <row r="36611" spans="4:6">
      <c r="D36611" s="63"/>
      <c r="F36611" s="64"/>
    </row>
    <row r="36612" spans="4:6">
      <c r="D36612" s="63"/>
      <c r="F36612" s="64"/>
    </row>
    <row r="36613" spans="4:6">
      <c r="D36613" s="63"/>
      <c r="F36613" s="64"/>
    </row>
    <row r="36614" spans="4:6">
      <c r="D36614" s="63"/>
      <c r="F36614" s="64"/>
    </row>
    <row r="36615" spans="4:6">
      <c r="D36615" s="63"/>
      <c r="F36615" s="64"/>
    </row>
    <row r="36616" spans="4:6">
      <c r="D36616" s="63"/>
      <c r="F36616" s="64"/>
    </row>
    <row r="36617" spans="4:6">
      <c r="D36617" s="63"/>
      <c r="F36617" s="64"/>
    </row>
    <row r="36618" spans="4:6">
      <c r="D36618" s="63"/>
      <c r="F36618" s="64"/>
    </row>
    <row r="36619" spans="4:6">
      <c r="D36619" s="63"/>
      <c r="F36619" s="64"/>
    </row>
    <row r="36620" spans="4:6">
      <c r="D36620" s="63"/>
      <c r="F36620" s="64"/>
    </row>
    <row r="36621" spans="4:6">
      <c r="D36621" s="63"/>
      <c r="F36621" s="64"/>
    </row>
    <row r="36622" spans="4:6">
      <c r="D36622" s="63"/>
      <c r="F36622" s="64"/>
    </row>
    <row r="36623" spans="4:6">
      <c r="D36623" s="63"/>
      <c r="F36623" s="64"/>
    </row>
    <row r="36624" spans="4:6">
      <c r="D36624" s="63"/>
      <c r="F36624" s="64"/>
    </row>
    <row r="36625" spans="4:6">
      <c r="D36625" s="63"/>
      <c r="F36625" s="64"/>
    </row>
    <row r="36626" spans="4:6">
      <c r="D36626" s="63"/>
      <c r="F36626" s="64"/>
    </row>
    <row r="36627" spans="4:6">
      <c r="D36627" s="63"/>
      <c r="F36627" s="64"/>
    </row>
    <row r="36628" spans="4:6">
      <c r="D36628" s="63"/>
      <c r="F36628" s="64"/>
    </row>
    <row r="36629" spans="4:6">
      <c r="D36629" s="63"/>
      <c r="F36629" s="64"/>
    </row>
    <row r="36630" spans="4:6">
      <c r="D36630" s="63"/>
      <c r="F36630" s="64"/>
    </row>
    <row r="36631" spans="4:6">
      <c r="D36631" s="63"/>
      <c r="F36631" s="64"/>
    </row>
    <row r="36632" spans="4:6">
      <c r="D36632" s="63"/>
      <c r="F36632" s="64"/>
    </row>
    <row r="36633" spans="4:6">
      <c r="D36633" s="63"/>
      <c r="F36633" s="64"/>
    </row>
    <row r="36634" spans="4:6">
      <c r="D36634" s="63"/>
      <c r="F36634" s="64"/>
    </row>
    <row r="36635" spans="4:6">
      <c r="D36635" s="63"/>
      <c r="F36635" s="64"/>
    </row>
    <row r="36636" spans="4:6">
      <c r="D36636" s="63"/>
      <c r="F36636" s="64"/>
    </row>
    <row r="36637" spans="4:6">
      <c r="D36637" s="63"/>
      <c r="F36637" s="64"/>
    </row>
    <row r="36638" spans="4:6">
      <c r="D36638" s="63"/>
      <c r="F36638" s="64"/>
    </row>
    <row r="36639" spans="4:6">
      <c r="D36639" s="63"/>
      <c r="F36639" s="64"/>
    </row>
    <row r="36640" spans="4:6">
      <c r="D36640" s="63"/>
      <c r="F36640" s="64"/>
    </row>
    <row r="36641" spans="4:6">
      <c r="D36641" s="63"/>
      <c r="F36641" s="64"/>
    </row>
    <row r="36642" spans="4:6">
      <c r="D36642" s="63"/>
      <c r="F36642" s="64"/>
    </row>
    <row r="36643" spans="4:6">
      <c r="D36643" s="63"/>
      <c r="F36643" s="64"/>
    </row>
    <row r="36644" spans="4:6">
      <c r="D36644" s="63"/>
      <c r="F36644" s="64"/>
    </row>
    <row r="36645" spans="4:6">
      <c r="D36645" s="63"/>
      <c r="F36645" s="64"/>
    </row>
    <row r="36646" spans="4:6">
      <c r="D36646" s="63"/>
      <c r="F36646" s="64"/>
    </row>
    <row r="36647" spans="4:6">
      <c r="D36647" s="63"/>
      <c r="F36647" s="64"/>
    </row>
    <row r="36648" spans="4:6">
      <c r="D36648" s="63"/>
      <c r="F36648" s="64"/>
    </row>
    <row r="36649" spans="4:6">
      <c r="D36649" s="63"/>
      <c r="F36649" s="64"/>
    </row>
    <row r="36650" spans="4:6">
      <c r="D36650" s="63"/>
      <c r="F36650" s="64"/>
    </row>
    <row r="36651" spans="4:6">
      <c r="D36651" s="63"/>
      <c r="F36651" s="64"/>
    </row>
    <row r="36652" spans="4:6">
      <c r="D36652" s="63"/>
      <c r="F36652" s="64"/>
    </row>
    <row r="36653" spans="4:6">
      <c r="D36653" s="63"/>
      <c r="F36653" s="64"/>
    </row>
    <row r="36654" spans="4:6">
      <c r="D36654" s="63"/>
      <c r="F36654" s="64"/>
    </row>
    <row r="36655" spans="4:6">
      <c r="D36655" s="63"/>
      <c r="F36655" s="64"/>
    </row>
    <row r="36656" spans="4:6">
      <c r="D36656" s="63"/>
      <c r="F36656" s="64"/>
    </row>
    <row r="36657" spans="4:6">
      <c r="D36657" s="63"/>
      <c r="F36657" s="64"/>
    </row>
    <row r="36658" spans="4:6">
      <c r="D36658" s="63"/>
      <c r="F36658" s="64"/>
    </row>
    <row r="36659" spans="4:6">
      <c r="D36659" s="63"/>
      <c r="F36659" s="64"/>
    </row>
    <row r="36660" spans="4:6">
      <c r="D36660" s="63"/>
      <c r="F36660" s="64"/>
    </row>
    <row r="36661" spans="4:6">
      <c r="D36661" s="63"/>
      <c r="F36661" s="64"/>
    </row>
    <row r="36662" spans="4:6">
      <c r="D36662" s="63"/>
      <c r="F36662" s="64"/>
    </row>
    <row r="36663" spans="4:6">
      <c r="D36663" s="63"/>
      <c r="F36663" s="64"/>
    </row>
    <row r="36664" spans="4:6">
      <c r="D36664" s="63"/>
      <c r="F36664" s="64"/>
    </row>
    <row r="36665" spans="4:6">
      <c r="D36665" s="63"/>
      <c r="F36665" s="64"/>
    </row>
    <row r="36666" spans="4:6">
      <c r="D36666" s="63"/>
      <c r="F36666" s="64"/>
    </row>
    <row r="36667" spans="4:6">
      <c r="D36667" s="63"/>
      <c r="F36667" s="64"/>
    </row>
    <row r="36668" spans="4:6">
      <c r="D36668" s="63"/>
      <c r="F36668" s="64"/>
    </row>
    <row r="36669" spans="4:6">
      <c r="D36669" s="63"/>
      <c r="F36669" s="64"/>
    </row>
    <row r="36670" spans="4:6">
      <c r="D36670" s="63"/>
      <c r="F36670" s="64"/>
    </row>
    <row r="36671" spans="4:6">
      <c r="D36671" s="63"/>
      <c r="F36671" s="64"/>
    </row>
    <row r="36672" spans="4:6">
      <c r="D36672" s="63"/>
      <c r="F36672" s="64"/>
    </row>
    <row r="36673" spans="4:6">
      <c r="D36673" s="63"/>
      <c r="F36673" s="64"/>
    </row>
    <row r="36674" spans="4:6">
      <c r="D36674" s="63"/>
      <c r="F36674" s="64"/>
    </row>
    <row r="36675" spans="4:6">
      <c r="D36675" s="63"/>
      <c r="F36675" s="64"/>
    </row>
    <row r="36676" spans="4:6">
      <c r="D36676" s="63"/>
      <c r="F36676" s="64"/>
    </row>
    <row r="36677" spans="4:6">
      <c r="D36677" s="63"/>
      <c r="F36677" s="64"/>
    </row>
    <row r="36678" spans="4:6">
      <c r="D36678" s="63"/>
      <c r="F36678" s="64"/>
    </row>
    <row r="36679" spans="4:6">
      <c r="D36679" s="63"/>
      <c r="F36679" s="64"/>
    </row>
    <row r="36680" spans="4:6">
      <c r="D36680" s="63"/>
      <c r="F36680" s="64"/>
    </row>
    <row r="36681" spans="4:6">
      <c r="D36681" s="63"/>
      <c r="F36681" s="64"/>
    </row>
    <row r="36682" spans="4:6">
      <c r="D36682" s="63"/>
      <c r="F36682" s="64"/>
    </row>
    <row r="36683" spans="4:6">
      <c r="D36683" s="63"/>
      <c r="F36683" s="64"/>
    </row>
    <row r="36684" spans="4:6">
      <c r="D36684" s="63"/>
      <c r="F36684" s="64"/>
    </row>
    <row r="36685" spans="4:6">
      <c r="D36685" s="63"/>
      <c r="F36685" s="64"/>
    </row>
    <row r="36686" spans="4:6">
      <c r="D36686" s="63"/>
      <c r="F36686" s="64"/>
    </row>
    <row r="36687" spans="4:6">
      <c r="D36687" s="63"/>
      <c r="F36687" s="64"/>
    </row>
    <row r="36688" spans="4:6">
      <c r="D36688" s="63"/>
      <c r="F36688" s="64"/>
    </row>
    <row r="36689" spans="4:6">
      <c r="D36689" s="63"/>
      <c r="F36689" s="64"/>
    </row>
    <row r="36690" spans="4:6">
      <c r="D36690" s="63"/>
      <c r="F36690" s="64"/>
    </row>
    <row r="36691" spans="4:6">
      <c r="D36691" s="63"/>
      <c r="F36691" s="64"/>
    </row>
    <row r="36692" spans="4:6">
      <c r="D36692" s="63"/>
      <c r="F36692" s="64"/>
    </row>
    <row r="36693" spans="4:6">
      <c r="D36693" s="63"/>
      <c r="F36693" s="64"/>
    </row>
    <row r="36694" spans="4:6">
      <c r="D36694" s="63"/>
      <c r="F36694" s="64"/>
    </row>
    <row r="36695" spans="4:6">
      <c r="D36695" s="63"/>
      <c r="F36695" s="64"/>
    </row>
    <row r="36696" spans="4:6">
      <c r="D36696" s="63"/>
      <c r="F36696" s="64"/>
    </row>
    <row r="36697" spans="4:6">
      <c r="D36697" s="63"/>
      <c r="F36697" s="64"/>
    </row>
    <row r="36698" spans="4:6">
      <c r="D36698" s="63"/>
      <c r="F36698" s="64"/>
    </row>
    <row r="36699" spans="4:6">
      <c r="D36699" s="63"/>
      <c r="F36699" s="64"/>
    </row>
    <row r="36700" spans="4:6">
      <c r="D36700" s="63"/>
      <c r="F36700" s="64"/>
    </row>
    <row r="36701" spans="4:6">
      <c r="D36701" s="63"/>
      <c r="F36701" s="64"/>
    </row>
    <row r="36702" spans="4:6">
      <c r="D36702" s="63"/>
      <c r="F36702" s="64"/>
    </row>
    <row r="36703" spans="4:6">
      <c r="D36703" s="63"/>
      <c r="F36703" s="64"/>
    </row>
    <row r="36704" spans="4:6">
      <c r="D36704" s="63"/>
      <c r="F36704" s="64"/>
    </row>
    <row r="36705" spans="4:6">
      <c r="D36705" s="63"/>
      <c r="F36705" s="64"/>
    </row>
    <row r="36706" spans="4:6">
      <c r="D36706" s="63"/>
      <c r="F36706" s="64"/>
    </row>
    <row r="36707" spans="4:6">
      <c r="D36707" s="63"/>
      <c r="F36707" s="64"/>
    </row>
    <row r="36708" spans="4:6">
      <c r="D36708" s="63"/>
      <c r="F36708" s="64"/>
    </row>
    <row r="36709" spans="4:6">
      <c r="D36709" s="63"/>
      <c r="F36709" s="64"/>
    </row>
    <row r="36710" spans="4:6">
      <c r="D36710" s="63"/>
      <c r="F36710" s="64"/>
    </row>
    <row r="36711" spans="4:6">
      <c r="D36711" s="63"/>
      <c r="F36711" s="64"/>
    </row>
    <row r="36712" spans="4:6">
      <c r="D36712" s="63"/>
      <c r="F36712" s="64"/>
    </row>
    <row r="36713" spans="4:6">
      <c r="D36713" s="63"/>
      <c r="F36713" s="64"/>
    </row>
    <row r="36714" spans="4:6">
      <c r="D36714" s="63"/>
      <c r="F36714" s="64"/>
    </row>
    <row r="36715" spans="4:6">
      <c r="D36715" s="63"/>
      <c r="F36715" s="64"/>
    </row>
    <row r="36716" spans="4:6">
      <c r="D36716" s="63"/>
      <c r="F36716" s="64"/>
    </row>
    <row r="36717" spans="4:6">
      <c r="D36717" s="63"/>
      <c r="F36717" s="64"/>
    </row>
    <row r="36718" spans="4:6">
      <c r="D36718" s="63"/>
      <c r="F36718" s="64"/>
    </row>
    <row r="36719" spans="4:6">
      <c r="D36719" s="63"/>
      <c r="F36719" s="64"/>
    </row>
    <row r="36720" spans="4:6">
      <c r="D36720" s="63"/>
      <c r="F36720" s="64"/>
    </row>
    <row r="36721" spans="4:6">
      <c r="D36721" s="63"/>
      <c r="F36721" s="64"/>
    </row>
    <row r="36722" spans="4:6">
      <c r="D36722" s="63"/>
      <c r="F36722" s="64"/>
    </row>
    <row r="36723" spans="4:6">
      <c r="D36723" s="63"/>
      <c r="F36723" s="64"/>
    </row>
    <row r="36724" spans="4:6">
      <c r="D36724" s="63"/>
      <c r="F36724" s="64"/>
    </row>
    <row r="36725" spans="4:6">
      <c r="D36725" s="63"/>
      <c r="F36725" s="64"/>
    </row>
    <row r="36726" spans="4:6">
      <c r="D36726" s="63"/>
      <c r="F36726" s="64"/>
    </row>
    <row r="36727" spans="4:6">
      <c r="D36727" s="63"/>
      <c r="F36727" s="64"/>
    </row>
    <row r="36728" spans="4:6">
      <c r="D36728" s="63"/>
      <c r="F36728" s="64"/>
    </row>
    <row r="36729" spans="4:6">
      <c r="D36729" s="63"/>
      <c r="F36729" s="64"/>
    </row>
    <row r="36730" spans="4:6">
      <c r="D36730" s="63"/>
      <c r="F36730" s="64"/>
    </row>
    <row r="36731" spans="4:6">
      <c r="D36731" s="63"/>
      <c r="F36731" s="64"/>
    </row>
    <row r="36732" spans="4:6">
      <c r="D36732" s="63"/>
      <c r="F36732" s="64"/>
    </row>
    <row r="36733" spans="4:6">
      <c r="D36733" s="63"/>
      <c r="F36733" s="64"/>
    </row>
    <row r="36734" spans="4:6">
      <c r="D36734" s="63"/>
      <c r="F36734" s="64"/>
    </row>
    <row r="36735" spans="4:6">
      <c r="D36735" s="63"/>
      <c r="F36735" s="64"/>
    </row>
    <row r="36736" spans="4:6">
      <c r="D36736" s="63"/>
      <c r="F36736" s="64"/>
    </row>
    <row r="36737" spans="4:6">
      <c r="D36737" s="63"/>
      <c r="F36737" s="64"/>
    </row>
    <row r="36738" spans="4:6">
      <c r="D36738" s="63"/>
      <c r="F36738" s="64"/>
    </row>
    <row r="36739" spans="4:6">
      <c r="D36739" s="63"/>
      <c r="F36739" s="64"/>
    </row>
    <row r="36740" spans="4:6">
      <c r="D36740" s="63"/>
      <c r="F36740" s="64"/>
    </row>
    <row r="36741" spans="4:6">
      <c r="D36741" s="63"/>
      <c r="F36741" s="64"/>
    </row>
    <row r="36742" spans="4:6">
      <c r="D36742" s="63"/>
      <c r="F36742" s="64"/>
    </row>
    <row r="36743" spans="4:6">
      <c r="D36743" s="63"/>
      <c r="F36743" s="64"/>
    </row>
    <row r="36744" spans="4:6">
      <c r="D36744" s="63"/>
      <c r="F36744" s="64"/>
    </row>
    <row r="36745" spans="4:6">
      <c r="D36745" s="63"/>
      <c r="F36745" s="64"/>
    </row>
    <row r="36746" spans="4:6">
      <c r="D36746" s="63"/>
      <c r="F36746" s="64"/>
    </row>
    <row r="36747" spans="4:6">
      <c r="D36747" s="63"/>
      <c r="F36747" s="64"/>
    </row>
    <row r="36748" spans="4:6">
      <c r="D36748" s="63"/>
      <c r="F36748" s="64"/>
    </row>
    <row r="36749" spans="4:6">
      <c r="D36749" s="63"/>
      <c r="F36749" s="64"/>
    </row>
    <row r="36750" spans="4:6">
      <c r="D36750" s="63"/>
      <c r="F36750" s="64"/>
    </row>
    <row r="36751" spans="4:6">
      <c r="D36751" s="63"/>
      <c r="F36751" s="64"/>
    </row>
    <row r="36752" spans="4:6">
      <c r="D36752" s="63"/>
      <c r="F36752" s="64"/>
    </row>
    <row r="36753" spans="4:6">
      <c r="D36753" s="63"/>
      <c r="F36753" s="64"/>
    </row>
    <row r="36754" spans="4:6">
      <c r="D36754" s="63"/>
      <c r="F36754" s="64"/>
    </row>
    <row r="36755" spans="4:6">
      <c r="D36755" s="63"/>
      <c r="F36755" s="64"/>
    </row>
    <row r="36756" spans="4:6">
      <c r="D36756" s="63"/>
      <c r="F36756" s="64"/>
    </row>
    <row r="36757" spans="4:6">
      <c r="D36757" s="63"/>
      <c r="F36757" s="64"/>
    </row>
    <row r="36758" spans="4:6">
      <c r="D36758" s="63"/>
      <c r="F36758" s="64"/>
    </row>
    <row r="36759" spans="4:6">
      <c r="D36759" s="63"/>
      <c r="F36759" s="64"/>
    </row>
    <row r="36760" spans="4:6">
      <c r="D36760" s="63"/>
      <c r="F36760" s="64"/>
    </row>
    <row r="36761" spans="4:6">
      <c r="D36761" s="63"/>
      <c r="F36761" s="64"/>
    </row>
    <row r="36762" spans="4:6">
      <c r="D36762" s="63"/>
      <c r="F36762" s="64"/>
    </row>
    <row r="36763" spans="4:6">
      <c r="D36763" s="63"/>
      <c r="F36763" s="64"/>
    </row>
    <row r="36764" spans="4:6">
      <c r="D36764" s="63"/>
      <c r="F36764" s="64"/>
    </row>
    <row r="36765" spans="4:6">
      <c r="D36765" s="63"/>
      <c r="F36765" s="64"/>
    </row>
    <row r="36766" spans="4:6">
      <c r="D36766" s="63"/>
      <c r="F36766" s="64"/>
    </row>
    <row r="36767" spans="4:6">
      <c r="D36767" s="63"/>
      <c r="F36767" s="64"/>
    </row>
    <row r="36768" spans="4:6">
      <c r="D36768" s="63"/>
      <c r="F36768" s="64"/>
    </row>
    <row r="36769" spans="4:6">
      <c r="D36769" s="63"/>
      <c r="F36769" s="64"/>
    </row>
    <row r="36770" spans="4:6">
      <c r="D36770" s="63"/>
      <c r="F36770" s="64"/>
    </row>
    <row r="36771" spans="4:6">
      <c r="D36771" s="63"/>
      <c r="F36771" s="64"/>
    </row>
    <row r="36772" spans="4:6">
      <c r="D36772" s="63"/>
      <c r="F36772" s="64"/>
    </row>
    <row r="36773" spans="4:6">
      <c r="D36773" s="63"/>
      <c r="F36773" s="64"/>
    </row>
    <row r="36774" spans="4:6">
      <c r="D36774" s="63"/>
      <c r="F36774" s="64"/>
    </row>
    <row r="36775" spans="4:6">
      <c r="D36775" s="63"/>
      <c r="F36775" s="64"/>
    </row>
    <row r="36776" spans="4:6">
      <c r="D36776" s="63"/>
      <c r="F36776" s="64"/>
    </row>
    <row r="36777" spans="4:6">
      <c r="D36777" s="63"/>
      <c r="F36777" s="64"/>
    </row>
    <row r="36778" spans="4:6">
      <c r="D36778" s="63"/>
      <c r="F36778" s="64"/>
    </row>
    <row r="36779" spans="4:6">
      <c r="D36779" s="63"/>
      <c r="F36779" s="64"/>
    </row>
    <row r="36780" spans="4:6">
      <c r="D36780" s="63"/>
      <c r="F36780" s="64"/>
    </row>
    <row r="36781" spans="4:6">
      <c r="D36781" s="63"/>
      <c r="F36781" s="64"/>
    </row>
    <row r="36782" spans="4:6">
      <c r="D36782" s="63"/>
      <c r="F36782" s="64"/>
    </row>
    <row r="36783" spans="4:6">
      <c r="D36783" s="63"/>
      <c r="F36783" s="64"/>
    </row>
    <row r="36784" spans="4:6">
      <c r="D36784" s="63"/>
      <c r="F36784" s="64"/>
    </row>
    <row r="36785" spans="4:6">
      <c r="D36785" s="63"/>
      <c r="F36785" s="64"/>
    </row>
    <row r="36786" spans="4:6">
      <c r="D36786" s="63"/>
      <c r="F36786" s="64"/>
    </row>
    <row r="36787" spans="4:6">
      <c r="D36787" s="63"/>
      <c r="F36787" s="64"/>
    </row>
    <row r="36788" spans="4:6">
      <c r="D36788" s="63"/>
      <c r="F36788" s="64"/>
    </row>
    <row r="36789" spans="4:6">
      <c r="D36789" s="63"/>
      <c r="F36789" s="64"/>
    </row>
    <row r="36790" spans="4:6">
      <c r="D36790" s="63"/>
      <c r="F36790" s="64"/>
    </row>
    <row r="36791" spans="4:6">
      <c r="D36791" s="63"/>
      <c r="F36791" s="64"/>
    </row>
    <row r="36792" spans="4:6">
      <c r="D36792" s="63"/>
      <c r="F36792" s="64"/>
    </row>
    <row r="36793" spans="4:6">
      <c r="D36793" s="63"/>
      <c r="F36793" s="64"/>
    </row>
    <row r="36794" spans="4:6">
      <c r="D36794" s="63"/>
      <c r="F36794" s="64"/>
    </row>
    <row r="36795" spans="4:6">
      <c r="D36795" s="63"/>
      <c r="F36795" s="64"/>
    </row>
    <row r="36796" spans="4:6">
      <c r="D36796" s="63"/>
      <c r="F36796" s="64"/>
    </row>
    <row r="36797" spans="4:6">
      <c r="D36797" s="63"/>
      <c r="F36797" s="64"/>
    </row>
    <row r="36798" spans="4:6">
      <c r="D36798" s="63"/>
      <c r="F36798" s="64"/>
    </row>
    <row r="36799" spans="4:6">
      <c r="D36799" s="63"/>
      <c r="F36799" s="64"/>
    </row>
    <row r="36800" spans="4:6">
      <c r="D36800" s="63"/>
      <c r="F36800" s="64"/>
    </row>
    <row r="36801" spans="4:6">
      <c r="D36801" s="63"/>
      <c r="F36801" s="64"/>
    </row>
    <row r="36802" spans="4:6">
      <c r="D36802" s="63"/>
      <c r="F36802" s="64"/>
    </row>
    <row r="36803" spans="4:6">
      <c r="D36803" s="63"/>
      <c r="F36803" s="64"/>
    </row>
    <row r="36804" spans="4:6">
      <c r="D36804" s="63"/>
      <c r="F36804" s="64"/>
    </row>
    <row r="36805" spans="4:6">
      <c r="D36805" s="63"/>
      <c r="F36805" s="64"/>
    </row>
    <row r="36806" spans="4:6">
      <c r="D36806" s="63"/>
      <c r="F36806" s="64"/>
    </row>
    <row r="36807" spans="4:6">
      <c r="D36807" s="63"/>
      <c r="F36807" s="64"/>
    </row>
    <row r="36808" spans="4:6">
      <c r="D36808" s="63"/>
      <c r="F36808" s="64"/>
    </row>
    <row r="36809" spans="4:6">
      <c r="D36809" s="63"/>
      <c r="F36809" s="64"/>
    </row>
    <row r="36810" spans="4:6">
      <c r="D36810" s="63"/>
      <c r="F36810" s="64"/>
    </row>
    <row r="36811" spans="4:6">
      <c r="D36811" s="63"/>
      <c r="F36811" s="64"/>
    </row>
    <row r="36812" spans="4:6">
      <c r="D36812" s="63"/>
      <c r="F36812" s="64"/>
    </row>
    <row r="36813" spans="4:6">
      <c r="D36813" s="63"/>
      <c r="F36813" s="64"/>
    </row>
    <row r="36814" spans="4:6">
      <c r="D36814" s="63"/>
      <c r="F36814" s="64"/>
    </row>
    <row r="36815" spans="4:6">
      <c r="D36815" s="63"/>
      <c r="F36815" s="64"/>
    </row>
    <row r="36816" spans="4:6">
      <c r="D36816" s="63"/>
      <c r="F36816" s="64"/>
    </row>
    <row r="36817" spans="4:6">
      <c r="D36817" s="63"/>
      <c r="F36817" s="64"/>
    </row>
    <row r="36818" spans="4:6">
      <c r="D36818" s="63"/>
      <c r="F36818" s="64"/>
    </row>
    <row r="36819" spans="4:6">
      <c r="D36819" s="63"/>
      <c r="F36819" s="64"/>
    </row>
    <row r="36820" spans="4:6">
      <c r="D36820" s="63"/>
      <c r="F36820" s="64"/>
    </row>
    <row r="36821" spans="4:6">
      <c r="D36821" s="63"/>
      <c r="F36821" s="64"/>
    </row>
    <row r="36822" spans="4:6">
      <c r="D36822" s="63"/>
      <c r="F36822" s="64"/>
    </row>
    <row r="36823" spans="4:6">
      <c r="D36823" s="63"/>
      <c r="F36823" s="64"/>
    </row>
    <row r="36824" spans="4:6">
      <c r="D36824" s="63"/>
      <c r="F36824" s="64"/>
    </row>
    <row r="36825" spans="4:6">
      <c r="D36825" s="63"/>
      <c r="F36825" s="64"/>
    </row>
    <row r="36826" spans="4:6">
      <c r="D36826" s="63"/>
      <c r="F36826" s="64"/>
    </row>
    <row r="36827" spans="4:6">
      <c r="D36827" s="63"/>
      <c r="F36827" s="64"/>
    </row>
    <row r="36828" spans="4:6">
      <c r="D36828" s="63"/>
      <c r="F36828" s="64"/>
    </row>
    <row r="36829" spans="4:6">
      <c r="D36829" s="63"/>
      <c r="F36829" s="64"/>
    </row>
    <row r="36830" spans="4:6">
      <c r="D36830" s="63"/>
      <c r="F36830" s="64"/>
    </row>
    <row r="36831" spans="4:6">
      <c r="D36831" s="63"/>
      <c r="F36831" s="64"/>
    </row>
    <row r="36832" spans="4:6">
      <c r="D36832" s="63"/>
      <c r="F36832" s="64"/>
    </row>
    <row r="36833" spans="4:6">
      <c r="D36833" s="63"/>
      <c r="F36833" s="64"/>
    </row>
    <row r="36834" spans="4:6">
      <c r="D36834" s="63"/>
      <c r="F36834" s="64"/>
    </row>
    <row r="36835" spans="4:6">
      <c r="D36835" s="63"/>
      <c r="F36835" s="64"/>
    </row>
    <row r="36836" spans="4:6">
      <c r="D36836" s="63"/>
      <c r="F36836" s="64"/>
    </row>
    <row r="36837" spans="4:6">
      <c r="D36837" s="63"/>
      <c r="F36837" s="64"/>
    </row>
    <row r="36838" spans="4:6">
      <c r="D36838" s="63"/>
      <c r="F36838" s="64"/>
    </row>
    <row r="36839" spans="4:6">
      <c r="D36839" s="63"/>
      <c r="F36839" s="64"/>
    </row>
    <row r="36840" spans="4:6">
      <c r="D36840" s="63"/>
      <c r="F36840" s="64"/>
    </row>
    <row r="36841" spans="4:6">
      <c r="D36841" s="63"/>
      <c r="F36841" s="64"/>
    </row>
    <row r="36842" spans="4:6">
      <c r="D36842" s="63"/>
      <c r="F36842" s="64"/>
    </row>
    <row r="36843" spans="4:6">
      <c r="D36843" s="63"/>
      <c r="F36843" s="64"/>
    </row>
    <row r="36844" spans="4:6">
      <c r="D36844" s="63"/>
      <c r="F36844" s="64"/>
    </row>
    <row r="36845" spans="4:6">
      <c r="D36845" s="63"/>
      <c r="F36845" s="64"/>
    </row>
    <row r="36846" spans="4:6">
      <c r="D36846" s="63"/>
      <c r="F36846" s="64"/>
    </row>
    <row r="36847" spans="4:6">
      <c r="D36847" s="63"/>
      <c r="F36847" s="64"/>
    </row>
    <row r="36848" spans="4:6">
      <c r="D36848" s="63"/>
      <c r="F36848" s="64"/>
    </row>
    <row r="36849" spans="4:6">
      <c r="D36849" s="63"/>
      <c r="F36849" s="64"/>
    </row>
    <row r="36850" spans="4:6">
      <c r="D36850" s="63"/>
      <c r="F36850" s="64"/>
    </row>
    <row r="36851" spans="4:6">
      <c r="D36851" s="63"/>
      <c r="F36851" s="64"/>
    </row>
    <row r="36852" spans="4:6">
      <c r="D36852" s="63"/>
      <c r="F36852" s="64"/>
    </row>
    <row r="36853" spans="4:6">
      <c r="D36853" s="63"/>
      <c r="F36853" s="64"/>
    </row>
    <row r="36854" spans="4:6">
      <c r="D36854" s="63"/>
      <c r="F36854" s="64"/>
    </row>
    <row r="36855" spans="4:6">
      <c r="D36855" s="63"/>
      <c r="F36855" s="64"/>
    </row>
    <row r="36856" spans="4:6">
      <c r="D36856" s="63"/>
      <c r="F36856" s="64"/>
    </row>
    <row r="36857" spans="4:6">
      <c r="D36857" s="63"/>
      <c r="F36857" s="64"/>
    </row>
    <row r="36858" spans="4:6">
      <c r="D36858" s="63"/>
      <c r="F36858" s="64"/>
    </row>
    <row r="36859" spans="4:6">
      <c r="D36859" s="63"/>
      <c r="F36859" s="64"/>
    </row>
    <row r="36860" spans="4:6">
      <c r="D36860" s="63"/>
      <c r="F36860" s="64"/>
    </row>
    <row r="36861" spans="4:6">
      <c r="D36861" s="63"/>
      <c r="F36861" s="64"/>
    </row>
    <row r="36862" spans="4:6">
      <c r="D36862" s="63"/>
      <c r="F36862" s="64"/>
    </row>
    <row r="36863" spans="4:6">
      <c r="D36863" s="63"/>
      <c r="F36863" s="64"/>
    </row>
    <row r="36864" spans="4:6">
      <c r="D36864" s="63"/>
      <c r="F36864" s="64"/>
    </row>
    <row r="36865" spans="4:6">
      <c r="D36865" s="63"/>
      <c r="F36865" s="64"/>
    </row>
    <row r="36866" spans="4:6">
      <c r="D36866" s="63"/>
      <c r="F36866" s="64"/>
    </row>
    <row r="36867" spans="4:6">
      <c r="D36867" s="63"/>
      <c r="F36867" s="64"/>
    </row>
    <row r="36868" spans="4:6">
      <c r="D36868" s="63"/>
      <c r="F36868" s="64"/>
    </row>
    <row r="36869" spans="4:6">
      <c r="D36869" s="63"/>
      <c r="F36869" s="64"/>
    </row>
    <row r="36870" spans="4:6">
      <c r="D36870" s="63"/>
      <c r="F36870" s="64"/>
    </row>
    <row r="36871" spans="4:6">
      <c r="D36871" s="63"/>
      <c r="F36871" s="64"/>
    </row>
    <row r="36872" spans="4:6">
      <c r="D36872" s="63"/>
      <c r="F36872" s="64"/>
    </row>
    <row r="36873" spans="4:6">
      <c r="D36873" s="63"/>
      <c r="F36873" s="64"/>
    </row>
    <row r="36874" spans="4:6">
      <c r="D36874" s="63"/>
      <c r="F36874" s="64"/>
    </row>
    <row r="36875" spans="4:6">
      <c r="D36875" s="63"/>
      <c r="F36875" s="64"/>
    </row>
    <row r="36876" spans="4:6">
      <c r="D36876" s="63"/>
      <c r="F36876" s="64"/>
    </row>
    <row r="36877" spans="4:6">
      <c r="D36877" s="63"/>
      <c r="F36877" s="64"/>
    </row>
    <row r="36878" spans="4:6">
      <c r="D36878" s="63"/>
      <c r="F36878" s="64"/>
    </row>
    <row r="36879" spans="4:6">
      <c r="D36879" s="63"/>
      <c r="F36879" s="64"/>
    </row>
    <row r="36880" spans="4:6">
      <c r="D36880" s="63"/>
      <c r="F36880" s="64"/>
    </row>
    <row r="36881" spans="4:6">
      <c r="D36881" s="63"/>
      <c r="F36881" s="64"/>
    </row>
    <row r="36882" spans="4:6">
      <c r="D36882" s="63"/>
      <c r="F36882" s="64"/>
    </row>
    <row r="36883" spans="4:6">
      <c r="D36883" s="63"/>
      <c r="F36883" s="64"/>
    </row>
    <row r="36884" spans="4:6">
      <c r="D36884" s="63"/>
      <c r="F36884" s="64"/>
    </row>
    <row r="36885" spans="4:6">
      <c r="D36885" s="63"/>
      <c r="F36885" s="64"/>
    </row>
    <row r="36886" spans="4:6">
      <c r="D36886" s="63"/>
      <c r="F36886" s="64"/>
    </row>
    <row r="36887" spans="4:6">
      <c r="D36887" s="63"/>
      <c r="F36887" s="64"/>
    </row>
    <row r="36888" spans="4:6">
      <c r="D36888" s="63"/>
      <c r="F36888" s="64"/>
    </row>
    <row r="36889" spans="4:6">
      <c r="D36889" s="63"/>
      <c r="F36889" s="64"/>
    </row>
    <row r="36890" spans="4:6">
      <c r="D36890" s="63"/>
      <c r="F36890" s="64"/>
    </row>
    <row r="36891" spans="4:6">
      <c r="D36891" s="63"/>
      <c r="F36891" s="64"/>
    </row>
    <row r="36892" spans="4:6">
      <c r="D36892" s="63"/>
      <c r="F36892" s="64"/>
    </row>
    <row r="36893" spans="4:6">
      <c r="D36893" s="63"/>
      <c r="F36893" s="64"/>
    </row>
    <row r="36894" spans="4:6">
      <c r="D36894" s="63"/>
      <c r="F36894" s="64"/>
    </row>
    <row r="36895" spans="4:6">
      <c r="D36895" s="63"/>
      <c r="F36895" s="64"/>
    </row>
    <row r="36896" spans="4:6">
      <c r="D36896" s="63"/>
      <c r="F36896" s="64"/>
    </row>
    <row r="36897" spans="4:6">
      <c r="D36897" s="63"/>
      <c r="F36897" s="64"/>
    </row>
    <row r="36898" spans="4:6">
      <c r="D36898" s="63"/>
      <c r="F36898" s="64"/>
    </row>
    <row r="36899" spans="4:6">
      <c r="D36899" s="63"/>
      <c r="F36899" s="64"/>
    </row>
    <row r="36900" spans="4:6">
      <c r="D36900" s="63"/>
      <c r="F36900" s="64"/>
    </row>
    <row r="36901" spans="4:6">
      <c r="D36901" s="63"/>
      <c r="F36901" s="64"/>
    </row>
    <row r="36902" spans="4:6">
      <c r="D36902" s="63"/>
      <c r="F36902" s="64"/>
    </row>
    <row r="36903" spans="4:6">
      <c r="D36903" s="63"/>
      <c r="F36903" s="64"/>
    </row>
    <row r="36904" spans="4:6">
      <c r="D36904" s="63"/>
      <c r="F36904" s="64"/>
    </row>
    <row r="36905" spans="4:6">
      <c r="D36905" s="63"/>
      <c r="F36905" s="64"/>
    </row>
    <row r="36906" spans="4:6">
      <c r="D36906" s="63"/>
      <c r="F36906" s="64"/>
    </row>
    <row r="36907" spans="4:6">
      <c r="D36907" s="63"/>
      <c r="F36907" s="64"/>
    </row>
    <row r="36908" spans="4:6">
      <c r="D36908" s="63"/>
      <c r="F36908" s="64"/>
    </row>
    <row r="36909" spans="4:6">
      <c r="D36909" s="63"/>
      <c r="F36909" s="64"/>
    </row>
    <row r="36910" spans="4:6">
      <c r="D36910" s="63"/>
      <c r="F36910" s="64"/>
    </row>
    <row r="36911" spans="4:6">
      <c r="D36911" s="63"/>
      <c r="F36911" s="64"/>
    </row>
    <row r="36912" spans="4:6">
      <c r="D36912" s="63"/>
      <c r="F36912" s="64"/>
    </row>
    <row r="36913" spans="4:6">
      <c r="D36913" s="63"/>
      <c r="F36913" s="64"/>
    </row>
    <row r="36914" spans="4:6">
      <c r="D36914" s="63"/>
      <c r="F36914" s="64"/>
    </row>
    <row r="36915" spans="4:6">
      <c r="D36915" s="63"/>
      <c r="F36915" s="64"/>
    </row>
    <row r="36916" spans="4:6">
      <c r="D36916" s="63"/>
      <c r="F36916" s="64"/>
    </row>
    <row r="36917" spans="4:6">
      <c r="D36917" s="63"/>
      <c r="F36917" s="64"/>
    </row>
    <row r="36918" spans="4:6">
      <c r="D36918" s="63"/>
      <c r="F36918" s="64"/>
    </row>
    <row r="36919" spans="4:6">
      <c r="D36919" s="63"/>
      <c r="F36919" s="64"/>
    </row>
    <row r="36920" spans="4:6">
      <c r="D36920" s="63"/>
      <c r="F36920" s="64"/>
    </row>
    <row r="36921" spans="4:6">
      <c r="D36921" s="63"/>
      <c r="F36921" s="64"/>
    </row>
    <row r="36922" spans="4:6">
      <c r="D36922" s="63"/>
      <c r="F36922" s="64"/>
    </row>
    <row r="36923" spans="4:6">
      <c r="D36923" s="63"/>
      <c r="F36923" s="64"/>
    </row>
    <row r="36924" spans="4:6">
      <c r="D36924" s="63"/>
      <c r="F36924" s="64"/>
    </row>
    <row r="36925" spans="4:6">
      <c r="D36925" s="63"/>
      <c r="F36925" s="64"/>
    </row>
    <row r="36926" spans="4:6">
      <c r="D36926" s="63"/>
      <c r="F36926" s="64"/>
    </row>
    <row r="36927" spans="4:6">
      <c r="D36927" s="63"/>
      <c r="F36927" s="64"/>
    </row>
    <row r="36928" spans="4:6">
      <c r="D36928" s="63"/>
      <c r="F36928" s="64"/>
    </row>
    <row r="36929" spans="4:6">
      <c r="D36929" s="63"/>
      <c r="F36929" s="64"/>
    </row>
    <row r="36930" spans="4:6">
      <c r="D36930" s="63"/>
      <c r="F36930" s="64"/>
    </row>
    <row r="36931" spans="4:6">
      <c r="D36931" s="63"/>
      <c r="F36931" s="64"/>
    </row>
    <row r="36932" spans="4:6">
      <c r="D36932" s="63"/>
      <c r="F36932" s="64"/>
    </row>
    <row r="36933" spans="4:6">
      <c r="D36933" s="63"/>
      <c r="F36933" s="64"/>
    </row>
    <row r="36934" spans="4:6">
      <c r="D36934" s="63"/>
      <c r="F36934" s="64"/>
    </row>
    <row r="36935" spans="4:6">
      <c r="D36935" s="63"/>
      <c r="F36935" s="64"/>
    </row>
    <row r="36936" spans="4:6">
      <c r="D36936" s="63"/>
      <c r="F36936" s="64"/>
    </row>
    <row r="36937" spans="4:6">
      <c r="D36937" s="63"/>
      <c r="F36937" s="64"/>
    </row>
    <row r="36938" spans="4:6">
      <c r="D36938" s="63"/>
      <c r="F36938" s="64"/>
    </row>
    <row r="36939" spans="4:6">
      <c r="D36939" s="63"/>
      <c r="F36939" s="64"/>
    </row>
    <row r="36940" spans="4:6">
      <c r="D36940" s="63"/>
      <c r="F36940" s="64"/>
    </row>
    <row r="36941" spans="4:6">
      <c r="D36941" s="63"/>
      <c r="F36941" s="64"/>
    </row>
    <row r="36942" spans="4:6">
      <c r="D36942" s="63"/>
      <c r="F36942" s="64"/>
    </row>
    <row r="36943" spans="4:6">
      <c r="D36943" s="63"/>
      <c r="F36943" s="64"/>
    </row>
    <row r="36944" spans="4:6">
      <c r="D36944" s="63"/>
      <c r="F36944" s="64"/>
    </row>
    <row r="36945" spans="4:6">
      <c r="D36945" s="63"/>
      <c r="F36945" s="64"/>
    </row>
    <row r="36946" spans="4:6">
      <c r="D36946" s="63"/>
      <c r="F36946" s="64"/>
    </row>
    <row r="36947" spans="4:6">
      <c r="D36947" s="63"/>
      <c r="F36947" s="64"/>
    </row>
    <row r="36948" spans="4:6">
      <c r="D36948" s="63"/>
      <c r="F36948" s="64"/>
    </row>
    <row r="36949" spans="4:6">
      <c r="D36949" s="63"/>
      <c r="F36949" s="64"/>
    </row>
    <row r="36950" spans="4:6">
      <c r="D36950" s="63"/>
      <c r="F36950" s="64"/>
    </row>
    <row r="36951" spans="4:6">
      <c r="D36951" s="63"/>
      <c r="F36951" s="64"/>
    </row>
    <row r="36952" spans="4:6">
      <c r="D36952" s="63"/>
      <c r="F36952" s="64"/>
    </row>
    <row r="36953" spans="4:6">
      <c r="D36953" s="63"/>
      <c r="F36953" s="64"/>
    </row>
    <row r="36954" spans="4:6">
      <c r="D36954" s="63"/>
      <c r="F36954" s="64"/>
    </row>
    <row r="36955" spans="4:6">
      <c r="D36955" s="63"/>
      <c r="F36955" s="64"/>
    </row>
    <row r="36956" spans="4:6">
      <c r="D36956" s="63"/>
      <c r="F36956" s="64"/>
    </row>
    <row r="36957" spans="4:6">
      <c r="D36957" s="63"/>
      <c r="F36957" s="64"/>
    </row>
    <row r="36958" spans="4:6">
      <c r="D36958" s="63"/>
      <c r="F36958" s="64"/>
    </row>
    <row r="36959" spans="4:6">
      <c r="D36959" s="63"/>
      <c r="F36959" s="64"/>
    </row>
    <row r="36960" spans="4:6">
      <c r="D36960" s="63"/>
      <c r="F36960" s="64"/>
    </row>
    <row r="36961" spans="4:6">
      <c r="D36961" s="63"/>
      <c r="F36961" s="64"/>
    </row>
    <row r="36962" spans="4:6">
      <c r="D36962" s="63"/>
      <c r="F36962" s="64"/>
    </row>
    <row r="36963" spans="4:6">
      <c r="D36963" s="63"/>
      <c r="F36963" s="64"/>
    </row>
    <row r="36964" spans="4:6">
      <c r="D36964" s="63"/>
      <c r="F36964" s="64"/>
    </row>
    <row r="36965" spans="4:6">
      <c r="D36965" s="63"/>
      <c r="F36965" s="64"/>
    </row>
    <row r="36966" spans="4:6">
      <c r="D36966" s="63"/>
      <c r="F36966" s="64"/>
    </row>
    <row r="36967" spans="4:6">
      <c r="D36967" s="63"/>
      <c r="F36967" s="64"/>
    </row>
    <row r="36968" spans="4:6">
      <c r="D36968" s="63"/>
      <c r="F36968" s="64"/>
    </row>
    <row r="36969" spans="4:6">
      <c r="D36969" s="63"/>
      <c r="F36969" s="64"/>
    </row>
    <row r="36970" spans="4:6">
      <c r="D36970" s="63"/>
      <c r="F36970" s="64"/>
    </row>
    <row r="36971" spans="4:6">
      <c r="D36971" s="63"/>
      <c r="F36971" s="64"/>
    </row>
    <row r="36972" spans="4:6">
      <c r="D36972" s="63"/>
      <c r="F36972" s="64"/>
    </row>
    <row r="36973" spans="4:6">
      <c r="D36973" s="63"/>
      <c r="F36973" s="64"/>
    </row>
    <row r="36974" spans="4:6">
      <c r="D36974" s="63"/>
      <c r="F36974" s="64"/>
    </row>
    <row r="36975" spans="4:6">
      <c r="D36975" s="63"/>
      <c r="F36975" s="64"/>
    </row>
    <row r="36976" spans="4:6">
      <c r="D36976" s="63"/>
      <c r="F36976" s="64"/>
    </row>
    <row r="36977" spans="4:6">
      <c r="D36977" s="63"/>
      <c r="F36977" s="64"/>
    </row>
    <row r="36978" spans="4:6">
      <c r="D36978" s="63"/>
      <c r="F36978" s="64"/>
    </row>
    <row r="36979" spans="4:6">
      <c r="D36979" s="63"/>
      <c r="F36979" s="64"/>
    </row>
    <row r="36980" spans="4:6">
      <c r="D36980" s="63"/>
      <c r="F36980" s="64"/>
    </row>
    <row r="36981" spans="4:6">
      <c r="D36981" s="63"/>
      <c r="F36981" s="64"/>
    </row>
    <row r="36982" spans="4:6">
      <c r="D36982" s="63"/>
      <c r="F36982" s="64"/>
    </row>
    <row r="36983" spans="4:6">
      <c r="D36983" s="63"/>
      <c r="F36983" s="64"/>
    </row>
    <row r="36984" spans="4:6">
      <c r="D36984" s="63"/>
      <c r="F36984" s="64"/>
    </row>
    <row r="36985" spans="4:6">
      <c r="D36985" s="63"/>
      <c r="F36985" s="64"/>
    </row>
    <row r="36986" spans="4:6">
      <c r="D36986" s="63"/>
      <c r="F36986" s="64"/>
    </row>
    <row r="36987" spans="4:6">
      <c r="D36987" s="63"/>
      <c r="F36987" s="64"/>
    </row>
    <row r="36988" spans="4:6">
      <c r="D36988" s="63"/>
      <c r="F36988" s="64"/>
    </row>
    <row r="36989" spans="4:6">
      <c r="D36989" s="63"/>
      <c r="F36989" s="64"/>
    </row>
    <row r="36990" spans="4:6">
      <c r="D36990" s="63"/>
      <c r="F36990" s="64"/>
    </row>
    <row r="36991" spans="4:6">
      <c r="D36991" s="63"/>
      <c r="F36991" s="64"/>
    </row>
    <row r="36992" spans="4:6">
      <c r="D36992" s="63"/>
      <c r="F36992" s="64"/>
    </row>
    <row r="36993" spans="4:6">
      <c r="D36993" s="63"/>
      <c r="F36993" s="64"/>
    </row>
    <row r="36994" spans="4:6">
      <c r="D36994" s="63"/>
      <c r="F36994" s="64"/>
    </row>
    <row r="36995" spans="4:6">
      <c r="D36995" s="63"/>
      <c r="F36995" s="64"/>
    </row>
    <row r="36996" spans="4:6">
      <c r="D36996" s="63"/>
      <c r="F36996" s="64"/>
    </row>
    <row r="36997" spans="4:6">
      <c r="D36997" s="63"/>
      <c r="F36997" s="64"/>
    </row>
    <row r="36998" spans="4:6">
      <c r="D36998" s="63"/>
      <c r="F36998" s="64"/>
    </row>
    <row r="36999" spans="4:6">
      <c r="D36999" s="63"/>
      <c r="F36999" s="64"/>
    </row>
    <row r="37000" spans="4:6">
      <c r="D37000" s="63"/>
      <c r="F37000" s="64"/>
    </row>
    <row r="37001" spans="4:6">
      <c r="D37001" s="63"/>
      <c r="F37001" s="64"/>
    </row>
    <row r="37002" spans="4:6">
      <c r="D37002" s="63"/>
      <c r="F37002" s="64"/>
    </row>
    <row r="37003" spans="4:6">
      <c r="D37003" s="63"/>
      <c r="F37003" s="64"/>
    </row>
    <row r="37004" spans="4:6">
      <c r="D37004" s="63"/>
      <c r="F37004" s="64"/>
    </row>
    <row r="37005" spans="4:6">
      <c r="D37005" s="63"/>
      <c r="F37005" s="64"/>
    </row>
    <row r="37006" spans="4:6">
      <c r="D37006" s="63"/>
      <c r="F37006" s="64"/>
    </row>
    <row r="37007" spans="4:6">
      <c r="D37007" s="63"/>
      <c r="F37007" s="64"/>
    </row>
    <row r="37008" spans="4:6">
      <c r="D37008" s="63"/>
      <c r="F37008" s="64"/>
    </row>
    <row r="37009" spans="4:6">
      <c r="D37009" s="63"/>
      <c r="F37009" s="64"/>
    </row>
    <row r="37010" spans="4:6">
      <c r="D37010" s="63"/>
      <c r="F37010" s="64"/>
    </row>
    <row r="37011" spans="4:6">
      <c r="D37011" s="63"/>
      <c r="F37011" s="64"/>
    </row>
    <row r="37012" spans="4:6">
      <c r="D37012" s="63"/>
      <c r="F37012" s="64"/>
    </row>
    <row r="37013" spans="4:6">
      <c r="D37013" s="63"/>
      <c r="F37013" s="64"/>
    </row>
    <row r="37014" spans="4:6">
      <c r="D37014" s="63"/>
      <c r="F37014" s="64"/>
    </row>
    <row r="37015" spans="4:6">
      <c r="D37015" s="63"/>
      <c r="F37015" s="64"/>
    </row>
    <row r="37016" spans="4:6">
      <c r="D37016" s="63"/>
      <c r="F37016" s="64"/>
    </row>
    <row r="37017" spans="4:6">
      <c r="D37017" s="63"/>
      <c r="F37017" s="64"/>
    </row>
    <row r="37018" spans="4:6">
      <c r="D37018" s="63"/>
      <c r="F37018" s="64"/>
    </row>
    <row r="37019" spans="4:6">
      <c r="D37019" s="63"/>
      <c r="F37019" s="64"/>
    </row>
    <row r="37020" spans="4:6">
      <c r="D37020" s="63"/>
      <c r="F37020" s="64"/>
    </row>
    <row r="37021" spans="4:6">
      <c r="D37021" s="63"/>
      <c r="F37021" s="64"/>
    </row>
    <row r="37022" spans="4:6">
      <c r="D37022" s="63"/>
      <c r="F37022" s="64"/>
    </row>
    <row r="37023" spans="4:6">
      <c r="D37023" s="63"/>
      <c r="F37023" s="64"/>
    </row>
    <row r="37024" spans="4:6">
      <c r="D37024" s="63"/>
      <c r="F37024" s="64"/>
    </row>
    <row r="37025" spans="4:6">
      <c r="D37025" s="63"/>
      <c r="F37025" s="64"/>
    </row>
    <row r="37026" spans="4:6">
      <c r="D37026" s="63"/>
      <c r="F37026" s="64"/>
    </row>
    <row r="37027" spans="4:6">
      <c r="D37027" s="63"/>
      <c r="F37027" s="64"/>
    </row>
    <row r="37028" spans="4:6">
      <c r="D37028" s="63"/>
      <c r="F37028" s="64"/>
    </row>
    <row r="37029" spans="4:6">
      <c r="D37029" s="63"/>
      <c r="F37029" s="64"/>
    </row>
    <row r="37030" spans="4:6">
      <c r="D37030" s="63"/>
      <c r="F37030" s="64"/>
    </row>
    <row r="37031" spans="4:6">
      <c r="D37031" s="63"/>
      <c r="F37031" s="64"/>
    </row>
    <row r="37032" spans="4:6">
      <c r="D37032" s="63"/>
      <c r="F37032" s="64"/>
    </row>
    <row r="37033" spans="4:6">
      <c r="D37033" s="63"/>
      <c r="F37033" s="64"/>
    </row>
    <row r="37034" spans="4:6">
      <c r="D37034" s="63"/>
      <c r="F37034" s="64"/>
    </row>
    <row r="37035" spans="4:6">
      <c r="D37035" s="63"/>
      <c r="F37035" s="64"/>
    </row>
    <row r="37036" spans="4:6">
      <c r="D37036" s="63"/>
      <c r="F37036" s="64"/>
    </row>
    <row r="37037" spans="4:6">
      <c r="D37037" s="63"/>
      <c r="F37037" s="64"/>
    </row>
    <row r="37038" spans="4:6">
      <c r="D37038" s="63"/>
      <c r="F37038" s="64"/>
    </row>
    <row r="37039" spans="4:6">
      <c r="D37039" s="63"/>
      <c r="F37039" s="64"/>
    </row>
    <row r="37040" spans="4:6">
      <c r="D37040" s="63"/>
      <c r="F37040" s="64"/>
    </row>
    <row r="37041" spans="4:6">
      <c r="D37041" s="63"/>
      <c r="F37041" s="64"/>
    </row>
    <row r="37042" spans="4:6">
      <c r="D37042" s="63"/>
      <c r="F37042" s="64"/>
    </row>
    <row r="37043" spans="4:6">
      <c r="D37043" s="63"/>
      <c r="F37043" s="64"/>
    </row>
    <row r="37044" spans="4:6">
      <c r="D37044" s="63"/>
      <c r="F37044" s="64"/>
    </row>
    <row r="37045" spans="4:6">
      <c r="D37045" s="63"/>
      <c r="F37045" s="64"/>
    </row>
    <row r="37046" spans="4:6">
      <c r="D37046" s="63"/>
      <c r="F37046" s="64"/>
    </row>
    <row r="37047" spans="4:6">
      <c r="D37047" s="63"/>
      <c r="F37047" s="64"/>
    </row>
    <row r="37048" spans="4:6">
      <c r="D37048" s="63"/>
      <c r="F37048" s="64"/>
    </row>
    <row r="37049" spans="4:6">
      <c r="D37049" s="63"/>
      <c r="F37049" s="64"/>
    </row>
    <row r="37050" spans="4:6">
      <c r="D37050" s="63"/>
      <c r="F37050" s="64"/>
    </row>
    <row r="37051" spans="4:6">
      <c r="D37051" s="63"/>
      <c r="F37051" s="64"/>
    </row>
    <row r="37052" spans="4:6">
      <c r="D37052" s="63"/>
      <c r="F37052" s="64"/>
    </row>
    <row r="37053" spans="4:6">
      <c r="D37053" s="63"/>
      <c r="F37053" s="64"/>
    </row>
    <row r="37054" spans="4:6">
      <c r="D37054" s="63"/>
      <c r="F37054" s="64"/>
    </row>
    <row r="37055" spans="4:6">
      <c r="D37055" s="63"/>
      <c r="F37055" s="64"/>
    </row>
    <row r="37056" spans="4:6">
      <c r="D37056" s="63"/>
      <c r="F37056" s="64"/>
    </row>
    <row r="37057" spans="4:6">
      <c r="D37057" s="63"/>
      <c r="F37057" s="64"/>
    </row>
    <row r="37058" spans="4:6">
      <c r="D37058" s="63"/>
      <c r="F37058" s="64"/>
    </row>
    <row r="37059" spans="4:6">
      <c r="D37059" s="63"/>
      <c r="F37059" s="64"/>
    </row>
    <row r="37060" spans="4:6">
      <c r="D37060" s="63"/>
      <c r="F37060" s="64"/>
    </row>
    <row r="37061" spans="4:6">
      <c r="D37061" s="63"/>
      <c r="F37061" s="64"/>
    </row>
    <row r="37062" spans="4:6">
      <c r="D37062" s="63"/>
      <c r="F37062" s="64"/>
    </row>
    <row r="37063" spans="4:6">
      <c r="D37063" s="63"/>
      <c r="F37063" s="64"/>
    </row>
    <row r="37064" spans="4:6">
      <c r="D37064" s="63"/>
      <c r="F37064" s="64"/>
    </row>
    <row r="37065" spans="4:6">
      <c r="D37065" s="63"/>
      <c r="F37065" s="64"/>
    </row>
    <row r="37066" spans="4:6">
      <c r="D37066" s="63"/>
      <c r="F37066" s="64"/>
    </row>
    <row r="37067" spans="4:6">
      <c r="D37067" s="63"/>
      <c r="F37067" s="64"/>
    </row>
    <row r="37068" spans="4:6">
      <c r="D37068" s="63"/>
      <c r="F37068" s="64"/>
    </row>
    <row r="37069" spans="4:6">
      <c r="D37069" s="63"/>
      <c r="F37069" s="64"/>
    </row>
    <row r="37070" spans="4:6">
      <c r="D37070" s="63"/>
      <c r="F37070" s="64"/>
    </row>
    <row r="37071" spans="4:6">
      <c r="D37071" s="63"/>
      <c r="F37071" s="64"/>
    </row>
    <row r="37072" spans="4:6">
      <c r="D37072" s="63"/>
      <c r="F37072" s="64"/>
    </row>
    <row r="37073" spans="4:6">
      <c r="D37073" s="63"/>
      <c r="F37073" s="64"/>
    </row>
    <row r="37074" spans="4:6">
      <c r="D37074" s="63"/>
      <c r="F37074" s="64"/>
    </row>
    <row r="37075" spans="4:6">
      <c r="D37075" s="63"/>
      <c r="F37075" s="64"/>
    </row>
    <row r="37076" spans="4:6">
      <c r="D37076" s="63"/>
      <c r="F37076" s="64"/>
    </row>
    <row r="37077" spans="4:6">
      <c r="D37077" s="63"/>
      <c r="F37077" s="64"/>
    </row>
    <row r="37078" spans="4:6">
      <c r="D37078" s="63"/>
      <c r="F37078" s="64"/>
    </row>
    <row r="37079" spans="4:6">
      <c r="D37079" s="63"/>
      <c r="F37079" s="64"/>
    </row>
    <row r="37080" spans="4:6">
      <c r="D37080" s="63"/>
      <c r="F37080" s="64"/>
    </row>
    <row r="37081" spans="4:6">
      <c r="D37081" s="63"/>
      <c r="F37081" s="64"/>
    </row>
    <row r="37082" spans="4:6">
      <c r="D37082" s="63"/>
      <c r="F37082" s="64"/>
    </row>
    <row r="37083" spans="4:6">
      <c r="D37083" s="63"/>
      <c r="F37083" s="64"/>
    </row>
    <row r="37084" spans="4:6">
      <c r="D37084" s="63"/>
      <c r="F37084" s="64"/>
    </row>
    <row r="37085" spans="4:6">
      <c r="D37085" s="63"/>
      <c r="F37085" s="64"/>
    </row>
    <row r="37086" spans="4:6">
      <c r="D37086" s="63"/>
      <c r="F37086" s="64"/>
    </row>
    <row r="37087" spans="4:6">
      <c r="D37087" s="63"/>
      <c r="F37087" s="64"/>
    </row>
    <row r="37088" spans="4:6">
      <c r="D37088" s="63"/>
      <c r="F37088" s="64"/>
    </row>
    <row r="37089" spans="4:6">
      <c r="D37089" s="63"/>
      <c r="F37089" s="64"/>
    </row>
    <row r="37090" spans="4:6">
      <c r="D37090" s="63"/>
      <c r="F37090" s="64"/>
    </row>
    <row r="37091" spans="4:6">
      <c r="D37091" s="63"/>
      <c r="F37091" s="64"/>
    </row>
    <row r="37092" spans="4:6">
      <c r="D37092" s="63"/>
      <c r="F37092" s="64"/>
    </row>
    <row r="37093" spans="4:6">
      <c r="D37093" s="63"/>
      <c r="F37093" s="64"/>
    </row>
    <row r="37094" spans="4:6">
      <c r="D37094" s="63"/>
      <c r="F37094" s="64"/>
    </row>
    <row r="37095" spans="4:6">
      <c r="D37095" s="63"/>
      <c r="F37095" s="64"/>
    </row>
    <row r="37096" spans="4:6">
      <c r="D37096" s="63"/>
      <c r="F37096" s="64"/>
    </row>
    <row r="37097" spans="4:6">
      <c r="D37097" s="63"/>
      <c r="F37097" s="64"/>
    </row>
    <row r="37098" spans="4:6">
      <c r="D37098" s="63"/>
      <c r="F37098" s="64"/>
    </row>
    <row r="37099" spans="4:6">
      <c r="D37099" s="63"/>
      <c r="F37099" s="64"/>
    </row>
    <row r="37100" spans="4:6">
      <c r="D37100" s="63"/>
      <c r="F37100" s="64"/>
    </row>
    <row r="37101" spans="4:6">
      <c r="D37101" s="63"/>
      <c r="F37101" s="64"/>
    </row>
    <row r="37102" spans="4:6">
      <c r="D37102" s="63"/>
      <c r="F37102" s="64"/>
    </row>
    <row r="37103" spans="4:6">
      <c r="D37103" s="63"/>
      <c r="F37103" s="64"/>
    </row>
    <row r="37104" spans="4:6">
      <c r="D37104" s="63"/>
      <c r="F37104" s="64"/>
    </row>
    <row r="37105" spans="4:6">
      <c r="D37105" s="63"/>
      <c r="F37105" s="64"/>
    </row>
    <row r="37106" spans="4:6">
      <c r="D37106" s="63"/>
      <c r="F37106" s="64"/>
    </row>
    <row r="37107" spans="4:6">
      <c r="D37107" s="63"/>
      <c r="F37107" s="64"/>
    </row>
    <row r="37108" spans="4:6">
      <c r="D37108" s="63"/>
      <c r="F37108" s="64"/>
    </row>
    <row r="37109" spans="4:6">
      <c r="D37109" s="63"/>
      <c r="F37109" s="64"/>
    </row>
    <row r="37110" spans="4:6">
      <c r="D37110" s="63"/>
      <c r="F37110" s="64"/>
    </row>
    <row r="37111" spans="4:6">
      <c r="D37111" s="63"/>
      <c r="F37111" s="64"/>
    </row>
    <row r="37112" spans="4:6">
      <c r="D37112" s="63"/>
      <c r="F37112" s="64"/>
    </row>
    <row r="37113" spans="4:6">
      <c r="D37113" s="63"/>
      <c r="F37113" s="64"/>
    </row>
    <row r="37114" spans="4:6">
      <c r="D37114" s="63"/>
      <c r="F37114" s="64"/>
    </row>
    <row r="37115" spans="4:6">
      <c r="D37115" s="63"/>
      <c r="F37115" s="64"/>
    </row>
    <row r="37116" spans="4:6">
      <c r="D37116" s="63"/>
      <c r="F37116" s="64"/>
    </row>
    <row r="37117" spans="4:6">
      <c r="D37117" s="63"/>
      <c r="F37117" s="64"/>
    </row>
    <row r="37118" spans="4:6">
      <c r="D37118" s="63"/>
      <c r="F37118" s="64"/>
    </row>
    <row r="37119" spans="4:6">
      <c r="D37119" s="63"/>
      <c r="F37119" s="64"/>
    </row>
    <row r="37120" spans="4:6">
      <c r="D37120" s="63"/>
      <c r="F37120" s="64"/>
    </row>
    <row r="37121" spans="4:6">
      <c r="D37121" s="63"/>
      <c r="F37121" s="64"/>
    </row>
    <row r="37122" spans="4:6">
      <c r="D37122" s="63"/>
      <c r="F37122" s="64"/>
    </row>
    <row r="37123" spans="4:6">
      <c r="D37123" s="63"/>
      <c r="F37123" s="64"/>
    </row>
    <row r="37124" spans="4:6">
      <c r="D37124" s="63"/>
      <c r="F37124" s="64"/>
    </row>
    <row r="37125" spans="4:6">
      <c r="D37125" s="63"/>
      <c r="F37125" s="64"/>
    </row>
    <row r="37126" spans="4:6">
      <c r="D37126" s="63"/>
      <c r="F37126" s="64"/>
    </row>
    <row r="37127" spans="4:6">
      <c r="D37127" s="63"/>
      <c r="F37127" s="64"/>
    </row>
    <row r="37128" spans="4:6">
      <c r="D37128" s="63"/>
      <c r="F37128" s="64"/>
    </row>
    <row r="37129" spans="4:6">
      <c r="D37129" s="63"/>
      <c r="F37129" s="64"/>
    </row>
    <row r="37130" spans="4:6">
      <c r="D37130" s="63"/>
      <c r="F37130" s="64"/>
    </row>
    <row r="37131" spans="4:6">
      <c r="D37131" s="63"/>
      <c r="F37131" s="64"/>
    </row>
    <row r="37132" spans="4:6">
      <c r="D37132" s="63"/>
      <c r="F37132" s="64"/>
    </row>
    <row r="37133" spans="4:6">
      <c r="D37133" s="63"/>
      <c r="F37133" s="64"/>
    </row>
    <row r="37134" spans="4:6">
      <c r="D37134" s="63"/>
      <c r="F37134" s="64"/>
    </row>
    <row r="37135" spans="4:6">
      <c r="D37135" s="63"/>
      <c r="F37135" s="64"/>
    </row>
    <row r="37136" spans="4:6">
      <c r="D37136" s="63"/>
      <c r="F37136" s="64"/>
    </row>
    <row r="37137" spans="4:6">
      <c r="D37137" s="63"/>
      <c r="F37137" s="64"/>
    </row>
    <row r="37138" spans="4:6">
      <c r="D37138" s="63"/>
      <c r="F37138" s="64"/>
    </row>
    <row r="37139" spans="4:6">
      <c r="D37139" s="63"/>
      <c r="F37139" s="64"/>
    </row>
    <row r="37140" spans="4:6">
      <c r="D37140" s="63"/>
      <c r="F37140" s="64"/>
    </row>
    <row r="37141" spans="4:6">
      <c r="D37141" s="63"/>
      <c r="F37141" s="64"/>
    </row>
    <row r="37142" spans="4:6">
      <c r="D37142" s="63"/>
      <c r="F37142" s="64"/>
    </row>
    <row r="37143" spans="4:6">
      <c r="D37143" s="63"/>
      <c r="F37143" s="64"/>
    </row>
    <row r="37144" spans="4:6">
      <c r="D37144" s="63"/>
      <c r="F37144" s="64"/>
    </row>
    <row r="37145" spans="4:6">
      <c r="D37145" s="63"/>
      <c r="F37145" s="64"/>
    </row>
    <row r="37146" spans="4:6">
      <c r="D37146" s="63"/>
      <c r="F37146" s="64"/>
    </row>
    <row r="37147" spans="4:6">
      <c r="D37147" s="63"/>
      <c r="F37147" s="64"/>
    </row>
    <row r="37148" spans="4:6">
      <c r="D37148" s="63"/>
      <c r="F37148" s="64"/>
    </row>
    <row r="37149" spans="4:6">
      <c r="D37149" s="63"/>
      <c r="F37149" s="64"/>
    </row>
    <row r="37150" spans="4:6">
      <c r="D37150" s="63"/>
      <c r="F37150" s="64"/>
    </row>
    <row r="37151" spans="4:6">
      <c r="D37151" s="63"/>
      <c r="F37151" s="64"/>
    </row>
    <row r="37152" spans="4:6">
      <c r="D37152" s="63"/>
      <c r="F37152" s="64"/>
    </row>
    <row r="37153" spans="4:6">
      <c r="D37153" s="63"/>
      <c r="F37153" s="64"/>
    </row>
    <row r="37154" spans="4:6">
      <c r="D37154" s="63"/>
      <c r="F37154" s="64"/>
    </row>
    <row r="37155" spans="4:6">
      <c r="D37155" s="63"/>
      <c r="F37155" s="64"/>
    </row>
    <row r="37156" spans="4:6">
      <c r="D37156" s="63"/>
      <c r="F37156" s="64"/>
    </row>
    <row r="37157" spans="4:6">
      <c r="D37157" s="63"/>
      <c r="F37157" s="64"/>
    </row>
    <row r="37158" spans="4:6">
      <c r="D37158" s="63"/>
      <c r="F37158" s="64"/>
    </row>
    <row r="37159" spans="4:6">
      <c r="D37159" s="63"/>
      <c r="F37159" s="64"/>
    </row>
    <row r="37160" spans="4:6">
      <c r="D37160" s="63"/>
      <c r="F37160" s="64"/>
    </row>
    <row r="37161" spans="4:6">
      <c r="D37161" s="63"/>
      <c r="F37161" s="64"/>
    </row>
    <row r="37162" spans="4:6">
      <c r="D37162" s="63"/>
      <c r="F37162" s="64"/>
    </row>
    <row r="37163" spans="4:6">
      <c r="D37163" s="63"/>
      <c r="F37163" s="64"/>
    </row>
    <row r="37164" spans="4:6">
      <c r="D37164" s="63"/>
      <c r="F37164" s="64"/>
    </row>
    <row r="37165" spans="4:6">
      <c r="D37165" s="63"/>
      <c r="F37165" s="64"/>
    </row>
    <row r="37166" spans="4:6">
      <c r="D37166" s="63"/>
      <c r="F37166" s="64"/>
    </row>
    <row r="37167" spans="4:6">
      <c r="D37167" s="63"/>
      <c r="F37167" s="64"/>
    </row>
    <row r="37168" spans="4:6">
      <c r="D37168" s="63"/>
      <c r="F37168" s="64"/>
    </row>
    <row r="37169" spans="4:6">
      <c r="D37169" s="63"/>
      <c r="F37169" s="64"/>
    </row>
    <row r="37170" spans="4:6">
      <c r="D37170" s="63"/>
      <c r="F37170" s="64"/>
    </row>
    <row r="37171" spans="4:6">
      <c r="D37171" s="63"/>
      <c r="F37171" s="64"/>
    </row>
    <row r="37172" spans="4:6">
      <c r="D37172" s="63"/>
      <c r="F37172" s="64"/>
    </row>
    <row r="37173" spans="4:6">
      <c r="D37173" s="63"/>
      <c r="F37173" s="64"/>
    </row>
    <row r="37174" spans="4:6">
      <c r="D37174" s="63"/>
      <c r="F37174" s="64"/>
    </row>
    <row r="37175" spans="4:6">
      <c r="D37175" s="63"/>
      <c r="F37175" s="64"/>
    </row>
    <row r="37176" spans="4:6">
      <c r="D37176" s="63"/>
      <c r="F37176" s="64"/>
    </row>
    <row r="37177" spans="4:6">
      <c r="D37177" s="63"/>
      <c r="F37177" s="64"/>
    </row>
    <row r="37178" spans="4:6">
      <c r="D37178" s="63"/>
      <c r="F37178" s="64"/>
    </row>
    <row r="37179" spans="4:6">
      <c r="D37179" s="63"/>
      <c r="F37179" s="64"/>
    </row>
    <row r="37180" spans="4:6">
      <c r="D37180" s="63"/>
      <c r="F37180" s="64"/>
    </row>
    <row r="37181" spans="4:6">
      <c r="D37181" s="63"/>
      <c r="F37181" s="64"/>
    </row>
    <row r="37182" spans="4:6">
      <c r="D37182" s="63"/>
      <c r="F37182" s="64"/>
    </row>
    <row r="37183" spans="4:6">
      <c r="D37183" s="63"/>
      <c r="F37183" s="64"/>
    </row>
    <row r="37184" spans="4:6">
      <c r="D37184" s="63"/>
      <c r="F37184" s="64"/>
    </row>
    <row r="37185" spans="4:6">
      <c r="D37185" s="63"/>
      <c r="F37185" s="64"/>
    </row>
    <row r="37186" spans="4:6">
      <c r="D37186" s="63"/>
      <c r="F37186" s="64"/>
    </row>
    <row r="37187" spans="4:6">
      <c r="D37187" s="63"/>
      <c r="F37187" s="64"/>
    </row>
    <row r="37188" spans="4:6">
      <c r="D37188" s="63"/>
      <c r="F37188" s="64"/>
    </row>
    <row r="37189" spans="4:6">
      <c r="D37189" s="63"/>
      <c r="F37189" s="64"/>
    </row>
    <row r="37190" spans="4:6">
      <c r="D37190" s="63"/>
      <c r="F37190" s="64"/>
    </row>
    <row r="37191" spans="4:6">
      <c r="D37191" s="63"/>
      <c r="F37191" s="64"/>
    </row>
    <row r="37192" spans="4:6">
      <c r="D37192" s="63"/>
      <c r="F37192" s="64"/>
    </row>
    <row r="37193" spans="4:6">
      <c r="D37193" s="63"/>
      <c r="F37193" s="64"/>
    </row>
    <row r="37194" spans="4:6">
      <c r="D37194" s="63"/>
      <c r="F37194" s="64"/>
    </row>
    <row r="37195" spans="4:6">
      <c r="D37195" s="63"/>
      <c r="F37195" s="64"/>
    </row>
    <row r="37196" spans="4:6">
      <c r="D37196" s="63"/>
      <c r="F37196" s="64"/>
    </row>
    <row r="37197" spans="4:6">
      <c r="D37197" s="63"/>
      <c r="F37197" s="64"/>
    </row>
    <row r="37198" spans="4:6">
      <c r="D37198" s="63"/>
      <c r="F37198" s="64"/>
    </row>
    <row r="37199" spans="4:6">
      <c r="D37199" s="63"/>
      <c r="F37199" s="64"/>
    </row>
    <row r="37200" spans="4:6">
      <c r="D37200" s="63"/>
      <c r="F37200" s="64"/>
    </row>
    <row r="37201" spans="4:6">
      <c r="D37201" s="63"/>
      <c r="F37201" s="64"/>
    </row>
    <row r="37202" spans="4:6">
      <c r="D37202" s="63"/>
      <c r="F37202" s="64"/>
    </row>
    <row r="37203" spans="4:6">
      <c r="D37203" s="63"/>
      <c r="F37203" s="64"/>
    </row>
    <row r="37204" spans="4:6">
      <c r="D37204" s="63"/>
      <c r="F37204" s="64"/>
    </row>
    <row r="37205" spans="4:6">
      <c r="D37205" s="63"/>
      <c r="F37205" s="64"/>
    </row>
    <row r="37206" spans="4:6">
      <c r="D37206" s="63"/>
      <c r="F37206" s="64"/>
    </row>
    <row r="37207" spans="4:6">
      <c r="D37207" s="63"/>
      <c r="F37207" s="64"/>
    </row>
    <row r="37208" spans="4:6">
      <c r="D37208" s="63"/>
      <c r="F37208" s="64"/>
    </row>
    <row r="37209" spans="4:6">
      <c r="D37209" s="63"/>
      <c r="F37209" s="64"/>
    </row>
    <row r="37210" spans="4:6">
      <c r="D37210" s="63"/>
      <c r="F37210" s="64"/>
    </row>
    <row r="37211" spans="4:6">
      <c r="D37211" s="63"/>
      <c r="F37211" s="64"/>
    </row>
    <row r="37212" spans="4:6">
      <c r="D37212" s="63"/>
      <c r="F37212" s="64"/>
    </row>
    <row r="37213" spans="4:6">
      <c r="D37213" s="63"/>
      <c r="F37213" s="64"/>
    </row>
    <row r="37214" spans="4:6">
      <c r="D37214" s="63"/>
      <c r="F37214" s="64"/>
    </row>
    <row r="37215" spans="4:6">
      <c r="D37215" s="63"/>
      <c r="F37215" s="64"/>
    </row>
    <row r="37216" spans="4:6">
      <c r="D37216" s="63"/>
      <c r="F37216" s="64"/>
    </row>
    <row r="37217" spans="4:6">
      <c r="D37217" s="63"/>
      <c r="F37217" s="64"/>
    </row>
    <row r="37218" spans="4:6">
      <c r="D37218" s="63"/>
      <c r="F37218" s="64"/>
    </row>
    <row r="37219" spans="4:6">
      <c r="D37219" s="63"/>
      <c r="F37219" s="64"/>
    </row>
    <row r="37220" spans="4:6">
      <c r="D37220" s="63"/>
      <c r="F37220" s="64"/>
    </row>
    <row r="37221" spans="4:6">
      <c r="D37221" s="63"/>
      <c r="F37221" s="64"/>
    </row>
    <row r="37222" spans="4:6">
      <c r="D37222" s="63"/>
      <c r="F37222" s="64"/>
    </row>
    <row r="37223" spans="4:6">
      <c r="D37223" s="63"/>
      <c r="F37223" s="64"/>
    </row>
    <row r="37224" spans="4:6">
      <c r="D37224" s="63"/>
      <c r="F37224" s="64"/>
    </row>
    <row r="37225" spans="4:6">
      <c r="D37225" s="63"/>
      <c r="F37225" s="64"/>
    </row>
    <row r="37226" spans="4:6">
      <c r="D37226" s="63"/>
      <c r="F37226" s="64"/>
    </row>
    <row r="37227" spans="4:6">
      <c r="D37227" s="63"/>
      <c r="F37227" s="64"/>
    </row>
    <row r="37228" spans="4:6">
      <c r="D37228" s="63"/>
      <c r="F37228" s="64"/>
    </row>
    <row r="37229" spans="4:6">
      <c r="D37229" s="63"/>
      <c r="F37229" s="64"/>
    </row>
    <row r="37230" spans="4:6">
      <c r="D37230" s="63"/>
      <c r="F37230" s="64"/>
    </row>
    <row r="37231" spans="4:6">
      <c r="D37231" s="63"/>
      <c r="F37231" s="64"/>
    </row>
    <row r="37232" spans="4:6">
      <c r="D37232" s="63"/>
      <c r="F37232" s="64"/>
    </row>
    <row r="37233" spans="4:6">
      <c r="D37233" s="63"/>
      <c r="F37233" s="64"/>
    </row>
    <row r="37234" spans="4:6">
      <c r="D37234" s="63"/>
      <c r="F37234" s="64"/>
    </row>
    <row r="37235" spans="4:6">
      <c r="D37235" s="63"/>
      <c r="F37235" s="64"/>
    </row>
    <row r="37236" spans="4:6">
      <c r="D37236" s="63"/>
      <c r="F37236" s="64"/>
    </row>
    <row r="37237" spans="4:6">
      <c r="D37237" s="63"/>
      <c r="F37237" s="64"/>
    </row>
    <row r="37238" spans="4:6">
      <c r="D37238" s="63"/>
      <c r="F37238" s="64"/>
    </row>
    <row r="37239" spans="4:6">
      <c r="D37239" s="63"/>
      <c r="F37239" s="64"/>
    </row>
    <row r="37240" spans="4:6">
      <c r="D37240" s="63"/>
      <c r="F37240" s="64"/>
    </row>
    <row r="37241" spans="4:6">
      <c r="D37241" s="63"/>
      <c r="F37241" s="64"/>
    </row>
    <row r="37242" spans="4:6">
      <c r="D37242" s="63"/>
      <c r="F37242" s="64"/>
    </row>
    <row r="37243" spans="4:6">
      <c r="D37243" s="63"/>
      <c r="F37243" s="64"/>
    </row>
    <row r="37244" spans="4:6">
      <c r="D37244" s="63"/>
      <c r="F37244" s="64"/>
    </row>
    <row r="37245" spans="4:6">
      <c r="D37245" s="63"/>
      <c r="F37245" s="64"/>
    </row>
    <row r="37246" spans="4:6">
      <c r="D37246" s="63"/>
      <c r="F37246" s="64"/>
    </row>
    <row r="37247" spans="4:6">
      <c r="D37247" s="63"/>
      <c r="F37247" s="64"/>
    </row>
    <row r="37248" spans="4:6">
      <c r="D37248" s="63"/>
      <c r="F37248" s="64"/>
    </row>
    <row r="37249" spans="4:6">
      <c r="D37249" s="63"/>
      <c r="F37249" s="64"/>
    </row>
    <row r="37250" spans="4:6">
      <c r="D37250" s="63"/>
      <c r="F37250" s="64"/>
    </row>
    <row r="37251" spans="4:6">
      <c r="D37251" s="63"/>
      <c r="F37251" s="64"/>
    </row>
    <row r="37252" spans="4:6">
      <c r="D37252" s="63"/>
      <c r="F37252" s="64"/>
    </row>
    <row r="37253" spans="4:6">
      <c r="D37253" s="63"/>
      <c r="F37253" s="64"/>
    </row>
    <row r="37254" spans="4:6">
      <c r="D37254" s="63"/>
      <c r="F37254" s="64"/>
    </row>
    <row r="37255" spans="4:6">
      <c r="D37255" s="63"/>
      <c r="F37255" s="64"/>
    </row>
    <row r="37256" spans="4:6">
      <c r="D37256" s="63"/>
      <c r="F37256" s="64"/>
    </row>
    <row r="37257" spans="4:6">
      <c r="D37257" s="63"/>
      <c r="F37257" s="64"/>
    </row>
    <row r="37258" spans="4:6">
      <c r="D37258" s="63"/>
      <c r="F37258" s="64"/>
    </row>
    <row r="37259" spans="4:6">
      <c r="D37259" s="63"/>
      <c r="F37259" s="64"/>
    </row>
    <row r="37260" spans="4:6">
      <c r="D37260" s="63"/>
      <c r="F37260" s="64"/>
    </row>
    <row r="37261" spans="4:6">
      <c r="D37261" s="63"/>
      <c r="F37261" s="64"/>
    </row>
    <row r="37262" spans="4:6">
      <c r="D37262" s="63"/>
      <c r="F37262" s="64"/>
    </row>
    <row r="37263" spans="4:6">
      <c r="D37263" s="63"/>
      <c r="F37263" s="64"/>
    </row>
    <row r="37264" spans="4:6">
      <c r="D37264" s="63"/>
      <c r="F37264" s="64"/>
    </row>
    <row r="37265" spans="4:6">
      <c r="D37265" s="63"/>
      <c r="F37265" s="64"/>
    </row>
    <row r="37266" spans="4:6">
      <c r="D37266" s="63"/>
      <c r="F37266" s="64"/>
    </row>
    <row r="37267" spans="4:6">
      <c r="D37267" s="63"/>
      <c r="F37267" s="64"/>
    </row>
    <row r="37268" spans="4:6">
      <c r="D37268" s="63"/>
      <c r="F37268" s="64"/>
    </row>
    <row r="37269" spans="4:6">
      <c r="D37269" s="63"/>
      <c r="F37269" s="64"/>
    </row>
    <row r="37270" spans="4:6">
      <c r="D37270" s="63"/>
      <c r="F37270" s="64"/>
    </row>
    <row r="37271" spans="4:6">
      <c r="D37271" s="63"/>
      <c r="F37271" s="64"/>
    </row>
    <row r="37272" spans="4:6">
      <c r="D37272" s="63"/>
      <c r="F37272" s="64"/>
    </row>
    <row r="37273" spans="4:6">
      <c r="D37273" s="63"/>
      <c r="F37273" s="64"/>
    </row>
    <row r="37274" spans="4:6">
      <c r="D37274" s="63"/>
      <c r="F37274" s="64"/>
    </row>
    <row r="37275" spans="4:6">
      <c r="D37275" s="63"/>
      <c r="F37275" s="64"/>
    </row>
    <row r="37276" spans="4:6">
      <c r="D37276" s="63"/>
      <c r="F37276" s="64"/>
    </row>
    <row r="37277" spans="4:6">
      <c r="D37277" s="63"/>
      <c r="F37277" s="64"/>
    </row>
    <row r="37278" spans="4:6">
      <c r="D37278" s="63"/>
      <c r="F37278" s="64"/>
    </row>
    <row r="37279" spans="4:6">
      <c r="D37279" s="63"/>
      <c r="F37279" s="64"/>
    </row>
    <row r="37280" spans="4:6">
      <c r="D37280" s="63"/>
      <c r="F37280" s="64"/>
    </row>
    <row r="37281" spans="4:6">
      <c r="D37281" s="63"/>
      <c r="F37281" s="64"/>
    </row>
    <row r="37282" spans="4:6">
      <c r="D37282" s="63"/>
      <c r="F37282" s="64"/>
    </row>
    <row r="37283" spans="4:6">
      <c r="D37283" s="63"/>
      <c r="F37283" s="64"/>
    </row>
    <row r="37284" spans="4:6">
      <c r="D37284" s="63"/>
      <c r="F37284" s="64"/>
    </row>
    <row r="37285" spans="4:6">
      <c r="D37285" s="63"/>
      <c r="F37285" s="64"/>
    </row>
    <row r="37286" spans="4:6">
      <c r="D37286" s="63"/>
      <c r="F37286" s="64"/>
    </row>
    <row r="37287" spans="4:6">
      <c r="D37287" s="63"/>
      <c r="F37287" s="64"/>
    </row>
    <row r="37288" spans="4:6">
      <c r="D37288" s="63"/>
      <c r="F37288" s="64"/>
    </row>
    <row r="37289" spans="4:6">
      <c r="D37289" s="63"/>
      <c r="F37289" s="64"/>
    </row>
    <row r="37290" spans="4:6">
      <c r="D37290" s="63"/>
      <c r="F37290" s="64"/>
    </row>
    <row r="37291" spans="4:6">
      <c r="D37291" s="63"/>
      <c r="F37291" s="64"/>
    </row>
    <row r="37292" spans="4:6">
      <c r="D37292" s="63"/>
      <c r="F37292" s="64"/>
    </row>
    <row r="37293" spans="4:6">
      <c r="D37293" s="63"/>
      <c r="F37293" s="64"/>
    </row>
    <row r="37294" spans="4:6">
      <c r="D37294" s="63"/>
      <c r="F37294" s="64"/>
    </row>
    <row r="37295" spans="4:6">
      <c r="D37295" s="63"/>
      <c r="F37295" s="64"/>
    </row>
    <row r="37296" spans="4:6">
      <c r="D37296" s="63"/>
      <c r="F37296" s="64"/>
    </row>
    <row r="37297" spans="4:6">
      <c r="D37297" s="63"/>
      <c r="F37297" s="64"/>
    </row>
    <row r="37298" spans="4:6">
      <c r="D37298" s="63"/>
      <c r="F37298" s="64"/>
    </row>
    <row r="37299" spans="4:6">
      <c r="D37299" s="63"/>
      <c r="F37299" s="64"/>
    </row>
    <row r="37300" spans="4:6">
      <c r="D37300" s="63"/>
      <c r="F37300" s="64"/>
    </row>
    <row r="37301" spans="4:6">
      <c r="D37301" s="63"/>
      <c r="F37301" s="64"/>
    </row>
    <row r="37302" spans="4:6">
      <c r="D37302" s="63"/>
      <c r="F37302" s="64"/>
    </row>
    <row r="37303" spans="4:6">
      <c r="D37303" s="63"/>
      <c r="F37303" s="64"/>
    </row>
    <row r="37304" spans="4:6">
      <c r="D37304" s="63"/>
      <c r="F37304" s="64"/>
    </row>
    <row r="37305" spans="4:6">
      <c r="D37305" s="63"/>
      <c r="F37305" s="64"/>
    </row>
    <row r="37306" spans="4:6">
      <c r="D37306" s="63"/>
      <c r="F37306" s="64"/>
    </row>
    <row r="37307" spans="4:6">
      <c r="D37307" s="63"/>
      <c r="F37307" s="64"/>
    </row>
    <row r="37308" spans="4:6">
      <c r="D37308" s="63"/>
      <c r="F37308" s="64"/>
    </row>
    <row r="37309" spans="4:6">
      <c r="D37309" s="63"/>
      <c r="F37309" s="64"/>
    </row>
    <row r="37310" spans="4:6">
      <c r="D37310" s="63"/>
      <c r="F37310" s="64"/>
    </row>
    <row r="37311" spans="4:6">
      <c r="D37311" s="63"/>
      <c r="F37311" s="64"/>
    </row>
    <row r="37312" spans="4:6">
      <c r="D37312" s="63"/>
      <c r="F37312" s="64"/>
    </row>
    <row r="37313" spans="4:6">
      <c r="D37313" s="63"/>
      <c r="F37313" s="64"/>
    </row>
    <row r="37314" spans="4:6">
      <c r="D37314" s="63"/>
      <c r="F37314" s="64"/>
    </row>
    <row r="37315" spans="4:6">
      <c r="D37315" s="63"/>
      <c r="F37315" s="64"/>
    </row>
    <row r="37316" spans="4:6">
      <c r="D37316" s="63"/>
      <c r="F37316" s="64"/>
    </row>
    <row r="37317" spans="4:6">
      <c r="D37317" s="63"/>
      <c r="F37317" s="64"/>
    </row>
    <row r="37318" spans="4:6">
      <c r="D37318" s="63"/>
      <c r="F37318" s="64"/>
    </row>
    <row r="37319" spans="4:6">
      <c r="D37319" s="63"/>
      <c r="F37319" s="64"/>
    </row>
    <row r="37320" spans="4:6">
      <c r="D37320" s="63"/>
      <c r="F37320" s="64"/>
    </row>
    <row r="37321" spans="4:6">
      <c r="D37321" s="63"/>
      <c r="F37321" s="64"/>
    </row>
    <row r="37322" spans="4:6">
      <c r="D37322" s="63"/>
      <c r="F37322" s="64"/>
    </row>
    <row r="37323" spans="4:6">
      <c r="D37323" s="63"/>
      <c r="F37323" s="64"/>
    </row>
    <row r="37324" spans="4:6">
      <c r="D37324" s="63"/>
      <c r="F37324" s="64"/>
    </row>
    <row r="37325" spans="4:6">
      <c r="D37325" s="63"/>
      <c r="F37325" s="64"/>
    </row>
    <row r="37326" spans="4:6">
      <c r="D37326" s="63"/>
      <c r="F37326" s="64"/>
    </row>
    <row r="37327" spans="4:6">
      <c r="D37327" s="63"/>
      <c r="F37327" s="64"/>
    </row>
    <row r="37328" spans="4:6">
      <c r="D37328" s="63"/>
      <c r="F37328" s="64"/>
    </row>
    <row r="37329" spans="4:6">
      <c r="D37329" s="63"/>
      <c r="F37329" s="64"/>
    </row>
    <row r="37330" spans="4:6">
      <c r="D37330" s="63"/>
      <c r="F37330" s="64"/>
    </row>
    <row r="37331" spans="4:6">
      <c r="D37331" s="63"/>
      <c r="F37331" s="64"/>
    </row>
    <row r="37332" spans="4:6">
      <c r="D37332" s="63"/>
      <c r="F37332" s="64"/>
    </row>
    <row r="37333" spans="4:6">
      <c r="D37333" s="63"/>
      <c r="F37333" s="64"/>
    </row>
    <row r="37334" spans="4:6">
      <c r="D37334" s="63"/>
      <c r="F37334" s="64"/>
    </row>
    <row r="37335" spans="4:6">
      <c r="D37335" s="63"/>
      <c r="F37335" s="64"/>
    </row>
    <row r="37336" spans="4:6">
      <c r="D37336" s="63"/>
      <c r="F37336" s="64"/>
    </row>
    <row r="37337" spans="4:6">
      <c r="D37337" s="63"/>
      <c r="F37337" s="64"/>
    </row>
    <row r="37338" spans="4:6">
      <c r="D37338" s="63"/>
      <c r="F37338" s="64"/>
    </row>
    <row r="37339" spans="4:6">
      <c r="D37339" s="63"/>
      <c r="F37339" s="64"/>
    </row>
    <row r="37340" spans="4:6">
      <c r="D37340" s="63"/>
      <c r="F37340" s="64"/>
    </row>
    <row r="37341" spans="4:6">
      <c r="D37341" s="63"/>
      <c r="F37341" s="64"/>
    </row>
    <row r="37342" spans="4:6">
      <c r="D37342" s="63"/>
      <c r="F37342" s="64"/>
    </row>
    <row r="37343" spans="4:6">
      <c r="D37343" s="63"/>
      <c r="F37343" s="64"/>
    </row>
    <row r="37344" spans="4:6">
      <c r="D37344" s="63"/>
      <c r="F37344" s="64"/>
    </row>
    <row r="37345" spans="4:6">
      <c r="D37345" s="63"/>
      <c r="F37345" s="64"/>
    </row>
    <row r="37346" spans="4:6">
      <c r="D37346" s="63"/>
      <c r="F37346" s="64"/>
    </row>
    <row r="37347" spans="4:6">
      <c r="D37347" s="63"/>
      <c r="F37347" s="64"/>
    </row>
    <row r="37348" spans="4:6">
      <c r="D37348" s="63"/>
      <c r="F37348" s="64"/>
    </row>
    <row r="37349" spans="4:6">
      <c r="D37349" s="63"/>
      <c r="F37349" s="64"/>
    </row>
    <row r="37350" spans="4:6">
      <c r="D37350" s="63"/>
      <c r="F37350" s="64"/>
    </row>
    <row r="37351" spans="4:6">
      <c r="D37351" s="63"/>
      <c r="F37351" s="64"/>
    </row>
    <row r="37352" spans="4:6">
      <c r="D37352" s="63"/>
      <c r="F37352" s="64"/>
    </row>
    <row r="37353" spans="4:6">
      <c r="D37353" s="63"/>
      <c r="F37353" s="64"/>
    </row>
    <row r="37354" spans="4:6">
      <c r="D37354" s="63"/>
      <c r="F37354" s="64"/>
    </row>
    <row r="37355" spans="4:6">
      <c r="D37355" s="63"/>
      <c r="F37355" s="64"/>
    </row>
    <row r="37356" spans="4:6">
      <c r="D37356" s="63"/>
      <c r="F37356" s="64"/>
    </row>
    <row r="37357" spans="4:6">
      <c r="D37357" s="63"/>
      <c r="F37357" s="64"/>
    </row>
    <row r="37358" spans="4:6">
      <c r="D37358" s="63"/>
      <c r="F37358" s="64"/>
    </row>
    <row r="37359" spans="4:6">
      <c r="D37359" s="63"/>
      <c r="F37359" s="64"/>
    </row>
    <row r="37360" spans="4:6">
      <c r="D37360" s="63"/>
      <c r="F37360" s="64"/>
    </row>
    <row r="37361" spans="4:6">
      <c r="D37361" s="63"/>
      <c r="F37361" s="64"/>
    </row>
    <row r="37362" spans="4:6">
      <c r="D37362" s="63"/>
      <c r="F37362" s="64"/>
    </row>
    <row r="37363" spans="4:6">
      <c r="D37363" s="63"/>
      <c r="F37363" s="64"/>
    </row>
    <row r="37364" spans="4:6">
      <c r="D37364" s="63"/>
      <c r="F37364" s="64"/>
    </row>
    <row r="37365" spans="4:6">
      <c r="D37365" s="63"/>
      <c r="F37365" s="64"/>
    </row>
    <row r="37366" spans="4:6">
      <c r="D37366" s="63"/>
      <c r="F37366" s="64"/>
    </row>
    <row r="37367" spans="4:6">
      <c r="D37367" s="63"/>
      <c r="F37367" s="64"/>
    </row>
    <row r="37368" spans="4:6">
      <c r="D37368" s="63"/>
      <c r="F37368" s="64"/>
    </row>
    <row r="37369" spans="4:6">
      <c r="D37369" s="63"/>
      <c r="F37369" s="64"/>
    </row>
    <row r="37370" spans="4:6">
      <c r="D37370" s="63"/>
      <c r="F37370" s="64"/>
    </row>
    <row r="37371" spans="4:6">
      <c r="D37371" s="63"/>
      <c r="F37371" s="64"/>
    </row>
    <row r="37372" spans="4:6">
      <c r="D37372" s="63"/>
      <c r="F37372" s="64"/>
    </row>
    <row r="37373" spans="4:6">
      <c r="D37373" s="63"/>
      <c r="F37373" s="64"/>
    </row>
    <row r="37374" spans="4:6">
      <c r="D37374" s="63"/>
      <c r="F37374" s="64"/>
    </row>
    <row r="37375" spans="4:6">
      <c r="D37375" s="63"/>
      <c r="F37375" s="64"/>
    </row>
    <row r="37376" spans="4:6">
      <c r="D37376" s="63"/>
      <c r="F37376" s="64"/>
    </row>
    <row r="37377" spans="4:6">
      <c r="D37377" s="63"/>
      <c r="F37377" s="64"/>
    </row>
    <row r="37378" spans="4:6">
      <c r="D37378" s="63"/>
      <c r="F37378" s="64"/>
    </row>
    <row r="37379" spans="4:6">
      <c r="D37379" s="63"/>
      <c r="F37379" s="64"/>
    </row>
    <row r="37380" spans="4:6">
      <c r="D37380" s="63"/>
      <c r="F37380" s="64"/>
    </row>
    <row r="37381" spans="4:6">
      <c r="D37381" s="63"/>
      <c r="F37381" s="64"/>
    </row>
    <row r="37382" spans="4:6">
      <c r="D37382" s="63"/>
      <c r="F37382" s="64"/>
    </row>
    <row r="37383" spans="4:6">
      <c r="D37383" s="63"/>
      <c r="F37383" s="64"/>
    </row>
    <row r="37384" spans="4:6">
      <c r="D37384" s="63"/>
      <c r="F37384" s="64"/>
    </row>
    <row r="37385" spans="4:6">
      <c r="D37385" s="63"/>
      <c r="F37385" s="64"/>
    </row>
    <row r="37386" spans="4:6">
      <c r="D37386" s="63"/>
      <c r="F37386" s="64"/>
    </row>
    <row r="37387" spans="4:6">
      <c r="D37387" s="63"/>
      <c r="F37387" s="64"/>
    </row>
    <row r="37388" spans="4:6">
      <c r="D37388" s="63"/>
      <c r="F37388" s="64"/>
    </row>
    <row r="37389" spans="4:6">
      <c r="D37389" s="63"/>
      <c r="F37389" s="64"/>
    </row>
    <row r="37390" spans="4:6">
      <c r="D37390" s="63"/>
      <c r="F37390" s="64"/>
    </row>
    <row r="37391" spans="4:6">
      <c r="D37391" s="63"/>
      <c r="F37391" s="64"/>
    </row>
    <row r="37392" spans="4:6">
      <c r="D37392" s="63"/>
      <c r="F37392" s="64"/>
    </row>
    <row r="37393" spans="4:6">
      <c r="D37393" s="63"/>
      <c r="F37393" s="64"/>
    </row>
    <row r="37394" spans="4:6">
      <c r="D37394" s="63"/>
      <c r="F37394" s="64"/>
    </row>
    <row r="37395" spans="4:6">
      <c r="D37395" s="63"/>
      <c r="F37395" s="64"/>
    </row>
    <row r="37396" spans="4:6">
      <c r="D37396" s="63"/>
      <c r="F37396" s="64"/>
    </row>
    <row r="37397" spans="4:6">
      <c r="D37397" s="63"/>
      <c r="F37397" s="64"/>
    </row>
    <row r="37398" spans="4:6">
      <c r="D37398" s="63"/>
      <c r="F37398" s="64"/>
    </row>
    <row r="37399" spans="4:6">
      <c r="D37399" s="63"/>
      <c r="F37399" s="64"/>
    </row>
    <row r="37400" spans="4:6">
      <c r="D37400" s="63"/>
      <c r="F37400" s="64"/>
    </row>
    <row r="37401" spans="4:6">
      <c r="D37401" s="63"/>
      <c r="F37401" s="64"/>
    </row>
    <row r="37402" spans="4:6">
      <c r="D37402" s="63"/>
      <c r="F37402" s="64"/>
    </row>
    <row r="37403" spans="4:6">
      <c r="D37403" s="63"/>
      <c r="F37403" s="64"/>
    </row>
    <row r="37404" spans="4:6">
      <c r="D37404" s="63"/>
      <c r="F37404" s="64"/>
    </row>
    <row r="37405" spans="4:6">
      <c r="D37405" s="63"/>
      <c r="F37405" s="64"/>
    </row>
    <row r="37406" spans="4:6">
      <c r="D37406" s="63"/>
      <c r="F37406" s="64"/>
    </row>
    <row r="37407" spans="4:6">
      <c r="D37407" s="63"/>
      <c r="F37407" s="64"/>
    </row>
    <row r="37408" spans="4:6">
      <c r="D37408" s="63"/>
      <c r="F37408" s="64"/>
    </row>
    <row r="37409" spans="4:6">
      <c r="D37409" s="63"/>
      <c r="F37409" s="64"/>
    </row>
    <row r="37410" spans="4:6">
      <c r="D37410" s="63"/>
      <c r="F37410" s="64"/>
    </row>
    <row r="37411" spans="4:6">
      <c r="D37411" s="63"/>
      <c r="F37411" s="64"/>
    </row>
    <row r="37412" spans="4:6">
      <c r="D37412" s="63"/>
      <c r="F37412" s="64"/>
    </row>
    <row r="37413" spans="4:6">
      <c r="D37413" s="63"/>
      <c r="F37413" s="64"/>
    </row>
    <row r="37414" spans="4:6">
      <c r="D37414" s="63"/>
      <c r="F37414" s="64"/>
    </row>
    <row r="37415" spans="4:6">
      <c r="D37415" s="63"/>
      <c r="F37415" s="64"/>
    </row>
    <row r="37416" spans="4:6">
      <c r="D37416" s="63"/>
      <c r="F37416" s="64"/>
    </row>
    <row r="37417" spans="4:6">
      <c r="D37417" s="63"/>
      <c r="F37417" s="64"/>
    </row>
    <row r="37418" spans="4:6">
      <c r="D37418" s="63"/>
      <c r="F37418" s="64"/>
    </row>
    <row r="37419" spans="4:6">
      <c r="D37419" s="63"/>
      <c r="F37419" s="64"/>
    </row>
    <row r="37420" spans="4:6">
      <c r="D37420" s="63"/>
      <c r="F37420" s="64"/>
    </row>
    <row r="37421" spans="4:6">
      <c r="D37421" s="63"/>
      <c r="F37421" s="64"/>
    </row>
    <row r="37422" spans="4:6">
      <c r="D37422" s="63"/>
      <c r="F37422" s="64"/>
    </row>
    <row r="37423" spans="4:6">
      <c r="D37423" s="63"/>
      <c r="F37423" s="64"/>
    </row>
    <row r="37424" spans="4:6">
      <c r="D37424" s="63"/>
      <c r="F37424" s="64"/>
    </row>
    <row r="37425" spans="4:6">
      <c r="D37425" s="63"/>
      <c r="F37425" s="64"/>
    </row>
    <row r="37426" spans="4:6">
      <c r="D37426" s="63"/>
      <c r="F37426" s="64"/>
    </row>
    <row r="37427" spans="4:6">
      <c r="D37427" s="63"/>
      <c r="F37427" s="64"/>
    </row>
    <row r="37428" spans="4:6">
      <c r="D37428" s="63"/>
      <c r="F37428" s="64"/>
    </row>
    <row r="37429" spans="4:6">
      <c r="D37429" s="63"/>
      <c r="F37429" s="64"/>
    </row>
    <row r="37430" spans="4:6">
      <c r="D37430" s="63"/>
      <c r="F37430" s="64"/>
    </row>
    <row r="37431" spans="4:6">
      <c r="D37431" s="63"/>
      <c r="F37431" s="64"/>
    </row>
    <row r="37432" spans="4:6">
      <c r="D37432" s="63"/>
      <c r="F37432" s="64"/>
    </row>
    <row r="37433" spans="4:6">
      <c r="D37433" s="63"/>
      <c r="F37433" s="64"/>
    </row>
    <row r="37434" spans="4:6">
      <c r="D37434" s="63"/>
      <c r="F37434" s="64"/>
    </row>
    <row r="37435" spans="4:6">
      <c r="D37435" s="63"/>
      <c r="F37435" s="64"/>
    </row>
    <row r="37436" spans="4:6">
      <c r="D37436" s="63"/>
      <c r="F37436" s="64"/>
    </row>
    <row r="37437" spans="4:6">
      <c r="D37437" s="63"/>
      <c r="F37437" s="64"/>
    </row>
    <row r="37438" spans="4:6">
      <c r="D37438" s="63"/>
      <c r="F37438" s="64"/>
    </row>
    <row r="37439" spans="4:6">
      <c r="D37439" s="63"/>
      <c r="F37439" s="64"/>
    </row>
    <row r="37440" spans="4:6">
      <c r="D37440" s="63"/>
      <c r="F37440" s="64"/>
    </row>
    <row r="37441" spans="4:6">
      <c r="D37441" s="63"/>
      <c r="F37441" s="64"/>
    </row>
    <row r="37442" spans="4:6">
      <c r="D37442" s="63"/>
      <c r="F37442" s="64"/>
    </row>
    <row r="37443" spans="4:6">
      <c r="D37443" s="63"/>
      <c r="F37443" s="64"/>
    </row>
    <row r="37444" spans="4:6">
      <c r="D37444" s="63"/>
      <c r="F37444" s="64"/>
    </row>
    <row r="37445" spans="4:6">
      <c r="D37445" s="63"/>
      <c r="F37445" s="64"/>
    </row>
    <row r="37446" spans="4:6">
      <c r="D37446" s="63"/>
      <c r="F37446" s="64"/>
    </row>
    <row r="37447" spans="4:6">
      <c r="D37447" s="63"/>
      <c r="F37447" s="64"/>
    </row>
    <row r="37448" spans="4:6">
      <c r="D37448" s="63"/>
      <c r="F37448" s="64"/>
    </row>
    <row r="37449" spans="4:6">
      <c r="D37449" s="63"/>
      <c r="F37449" s="64"/>
    </row>
    <row r="37450" spans="4:6">
      <c r="D37450" s="63"/>
      <c r="F37450" s="64"/>
    </row>
    <row r="37451" spans="4:6">
      <c r="D37451" s="63"/>
      <c r="F37451" s="64"/>
    </row>
    <row r="37452" spans="4:6">
      <c r="D37452" s="63"/>
      <c r="F37452" s="64"/>
    </row>
    <row r="37453" spans="4:6">
      <c r="D37453" s="63"/>
      <c r="F37453" s="64"/>
    </row>
    <row r="37454" spans="4:6">
      <c r="D37454" s="63"/>
      <c r="F37454" s="64"/>
    </row>
    <row r="37455" spans="4:6">
      <c r="D37455" s="63"/>
      <c r="F37455" s="64"/>
    </row>
    <row r="37456" spans="4:6">
      <c r="D37456" s="63"/>
      <c r="F37456" s="64"/>
    </row>
    <row r="37457" spans="4:6">
      <c r="D37457" s="63"/>
      <c r="F37457" s="64"/>
    </row>
    <row r="37458" spans="4:6">
      <c r="D37458" s="63"/>
      <c r="F37458" s="64"/>
    </row>
    <row r="37459" spans="4:6">
      <c r="D37459" s="63"/>
      <c r="F37459" s="64"/>
    </row>
    <row r="37460" spans="4:6">
      <c r="D37460" s="63"/>
      <c r="F37460" s="64"/>
    </row>
    <row r="37461" spans="4:6">
      <c r="D37461" s="63"/>
      <c r="F37461" s="64"/>
    </row>
    <row r="37462" spans="4:6">
      <c r="D37462" s="63"/>
      <c r="F37462" s="64"/>
    </row>
    <row r="37463" spans="4:6">
      <c r="D37463" s="63"/>
      <c r="F37463" s="64"/>
    </row>
    <row r="37464" spans="4:6">
      <c r="D37464" s="63"/>
      <c r="F37464" s="64"/>
    </row>
    <row r="37465" spans="4:6">
      <c r="D37465" s="63"/>
      <c r="F37465" s="64"/>
    </row>
    <row r="37466" spans="4:6">
      <c r="D37466" s="63"/>
      <c r="F37466" s="64"/>
    </row>
    <row r="37467" spans="4:6">
      <c r="D37467" s="63"/>
      <c r="F37467" s="64"/>
    </row>
    <row r="37468" spans="4:6">
      <c r="D37468" s="63"/>
      <c r="F37468" s="64"/>
    </row>
    <row r="37469" spans="4:6">
      <c r="D37469" s="63"/>
      <c r="F37469" s="64"/>
    </row>
    <row r="37470" spans="4:6">
      <c r="D37470" s="63"/>
      <c r="F37470" s="64"/>
    </row>
    <row r="37471" spans="4:6">
      <c r="D37471" s="63"/>
      <c r="F37471" s="64"/>
    </row>
    <row r="37472" spans="4:6">
      <c r="D37472" s="63"/>
      <c r="F37472" s="64"/>
    </row>
    <row r="37473" spans="4:6">
      <c r="D37473" s="63"/>
      <c r="F37473" s="64"/>
    </row>
    <row r="37474" spans="4:6">
      <c r="D37474" s="63"/>
      <c r="F37474" s="64"/>
    </row>
    <row r="37475" spans="4:6">
      <c r="D37475" s="63"/>
      <c r="F37475" s="64"/>
    </row>
    <row r="37476" spans="4:6">
      <c r="D37476" s="63"/>
      <c r="F37476" s="64"/>
    </row>
    <row r="37477" spans="4:6">
      <c r="D37477" s="63"/>
      <c r="F37477" s="64"/>
    </row>
    <row r="37478" spans="4:6">
      <c r="D37478" s="63"/>
      <c r="F37478" s="64"/>
    </row>
    <row r="37479" spans="4:6">
      <c r="D37479" s="63"/>
      <c r="F37479" s="64"/>
    </row>
    <row r="37480" spans="4:6">
      <c r="D37480" s="63"/>
      <c r="F37480" s="64"/>
    </row>
    <row r="37481" spans="4:6">
      <c r="D37481" s="63"/>
      <c r="F37481" s="64"/>
    </row>
    <row r="37482" spans="4:6">
      <c r="D37482" s="63"/>
      <c r="F37482" s="64"/>
    </row>
    <row r="37483" spans="4:6">
      <c r="D37483" s="63"/>
      <c r="F37483" s="64"/>
    </row>
    <row r="37484" spans="4:6">
      <c r="D37484" s="63"/>
      <c r="F37484" s="64"/>
    </row>
    <row r="37485" spans="4:6">
      <c r="D37485" s="63"/>
      <c r="F37485" s="64"/>
    </row>
    <row r="37486" spans="4:6">
      <c r="D37486" s="63"/>
      <c r="F37486" s="64"/>
    </row>
    <row r="37487" spans="4:6">
      <c r="D37487" s="63"/>
      <c r="F37487" s="64"/>
    </row>
    <row r="37488" spans="4:6">
      <c r="D37488" s="63"/>
      <c r="F37488" s="64"/>
    </row>
    <row r="37489" spans="4:6">
      <c r="D37489" s="63"/>
      <c r="F37489" s="64"/>
    </row>
    <row r="37490" spans="4:6">
      <c r="D37490" s="63"/>
      <c r="F37490" s="64"/>
    </row>
    <row r="37491" spans="4:6">
      <c r="D37491" s="63"/>
      <c r="F37491" s="64"/>
    </row>
    <row r="37492" spans="4:6">
      <c r="D37492" s="63"/>
      <c r="F37492" s="64"/>
    </row>
    <row r="37493" spans="4:6">
      <c r="D37493" s="63"/>
      <c r="F37493" s="64"/>
    </row>
    <row r="37494" spans="4:6">
      <c r="D37494" s="63"/>
      <c r="F37494" s="64"/>
    </row>
    <row r="37495" spans="4:6">
      <c r="D37495" s="63"/>
      <c r="F37495" s="64"/>
    </row>
    <row r="37496" spans="4:6">
      <c r="D37496" s="63"/>
      <c r="F37496" s="64"/>
    </row>
    <row r="37497" spans="4:6">
      <c r="D37497" s="63"/>
      <c r="F37497" s="64"/>
    </row>
    <row r="37498" spans="4:6">
      <c r="D37498" s="63"/>
      <c r="F37498" s="64"/>
    </row>
    <row r="37499" spans="4:6">
      <c r="D37499" s="63"/>
      <c r="F37499" s="64"/>
    </row>
    <row r="37500" spans="4:6">
      <c r="D37500" s="63"/>
      <c r="F37500" s="64"/>
    </row>
    <row r="37501" spans="4:6">
      <c r="D37501" s="63"/>
      <c r="F37501" s="64"/>
    </row>
    <row r="37502" spans="4:6">
      <c r="D37502" s="63"/>
      <c r="F37502" s="64"/>
    </row>
    <row r="37503" spans="4:6">
      <c r="D37503" s="63"/>
      <c r="F37503" s="64"/>
    </row>
    <row r="37504" spans="4:6">
      <c r="D37504" s="63"/>
      <c r="F37504" s="64"/>
    </row>
    <row r="37505" spans="4:6">
      <c r="D37505" s="63"/>
      <c r="F37505" s="64"/>
    </row>
    <row r="37506" spans="4:6">
      <c r="D37506" s="63"/>
      <c r="F37506" s="64"/>
    </row>
    <row r="37507" spans="4:6">
      <c r="D37507" s="63"/>
      <c r="F37507" s="64"/>
    </row>
    <row r="37508" spans="4:6">
      <c r="D37508" s="63"/>
      <c r="F37508" s="64"/>
    </row>
    <row r="37509" spans="4:6">
      <c r="D37509" s="63"/>
      <c r="F37509" s="64"/>
    </row>
    <row r="37510" spans="4:6">
      <c r="D37510" s="63"/>
      <c r="F37510" s="64"/>
    </row>
    <row r="37511" spans="4:6">
      <c r="D37511" s="63"/>
      <c r="F37511" s="64"/>
    </row>
    <row r="37512" spans="4:6">
      <c r="D37512" s="63"/>
      <c r="F37512" s="64"/>
    </row>
    <row r="37513" spans="4:6">
      <c r="D37513" s="63"/>
      <c r="F37513" s="64"/>
    </row>
    <row r="37514" spans="4:6">
      <c r="D37514" s="63"/>
      <c r="F37514" s="64"/>
    </row>
    <row r="37515" spans="4:6">
      <c r="D37515" s="63"/>
      <c r="F37515" s="64"/>
    </row>
    <row r="37516" spans="4:6">
      <c r="D37516" s="63"/>
      <c r="F37516" s="64"/>
    </row>
    <row r="37517" spans="4:6">
      <c r="D37517" s="63"/>
      <c r="F37517" s="64"/>
    </row>
    <row r="37518" spans="4:6">
      <c r="D37518" s="63"/>
      <c r="F37518" s="64"/>
    </row>
    <row r="37519" spans="4:6">
      <c r="D37519" s="63"/>
      <c r="F37519" s="64"/>
    </row>
    <row r="37520" spans="4:6">
      <c r="D37520" s="63"/>
      <c r="F37520" s="64"/>
    </row>
    <row r="37521" spans="4:6">
      <c r="D37521" s="63"/>
      <c r="F37521" s="64"/>
    </row>
    <row r="37522" spans="4:6">
      <c r="D37522" s="63"/>
      <c r="F37522" s="64"/>
    </row>
    <row r="37523" spans="4:6">
      <c r="D37523" s="63"/>
      <c r="F37523" s="64"/>
    </row>
    <row r="37524" spans="4:6">
      <c r="D37524" s="63"/>
      <c r="F37524" s="64"/>
    </row>
    <row r="37525" spans="4:6">
      <c r="D37525" s="63"/>
      <c r="F37525" s="64"/>
    </row>
    <row r="37526" spans="4:6">
      <c r="D37526" s="63"/>
      <c r="F37526" s="64"/>
    </row>
    <row r="37527" spans="4:6">
      <c r="D37527" s="63"/>
      <c r="F37527" s="64"/>
    </row>
    <row r="37528" spans="4:6">
      <c r="D37528" s="63"/>
      <c r="F37528" s="64"/>
    </row>
    <row r="37529" spans="4:6">
      <c r="D37529" s="63"/>
      <c r="F37529" s="64"/>
    </row>
    <row r="37530" spans="4:6">
      <c r="D37530" s="63"/>
      <c r="F37530" s="64"/>
    </row>
    <row r="37531" spans="4:6">
      <c r="D37531" s="63"/>
      <c r="F37531" s="64"/>
    </row>
    <row r="37532" spans="4:6">
      <c r="D37532" s="63"/>
      <c r="F37532" s="64"/>
    </row>
    <row r="37533" spans="4:6">
      <c r="D37533" s="63"/>
      <c r="F37533" s="64"/>
    </row>
    <row r="37534" spans="4:6">
      <c r="D37534" s="63"/>
      <c r="F37534" s="64"/>
    </row>
    <row r="37535" spans="4:6">
      <c r="D37535" s="63"/>
      <c r="F37535" s="64"/>
    </row>
    <row r="37536" spans="4:6">
      <c r="D37536" s="63"/>
      <c r="F37536" s="64"/>
    </row>
    <row r="37537" spans="4:6">
      <c r="D37537" s="63"/>
      <c r="F37537" s="64"/>
    </row>
    <row r="37538" spans="4:6">
      <c r="D37538" s="63"/>
      <c r="F37538" s="64"/>
    </row>
    <row r="37539" spans="4:6">
      <c r="D37539" s="63"/>
      <c r="F37539" s="64"/>
    </row>
    <row r="37540" spans="4:6">
      <c r="D37540" s="63"/>
      <c r="F37540" s="64"/>
    </row>
    <row r="37541" spans="4:6">
      <c r="D37541" s="63"/>
      <c r="F37541" s="64"/>
    </row>
    <row r="37542" spans="4:6">
      <c r="D37542" s="63"/>
      <c r="F37542" s="64"/>
    </row>
    <row r="37543" spans="4:6">
      <c r="D37543" s="63"/>
      <c r="F37543" s="64"/>
    </row>
    <row r="37544" spans="4:6">
      <c r="D37544" s="63"/>
      <c r="F37544" s="64"/>
    </row>
    <row r="37545" spans="4:6">
      <c r="D37545" s="63"/>
      <c r="F37545" s="64"/>
    </row>
    <row r="37546" spans="4:6">
      <c r="D37546" s="63"/>
      <c r="F37546" s="64"/>
    </row>
    <row r="37547" spans="4:6">
      <c r="D37547" s="63"/>
      <c r="F37547" s="64"/>
    </row>
    <row r="37548" spans="4:6">
      <c r="D37548" s="63"/>
      <c r="F37548" s="64"/>
    </row>
    <row r="37549" spans="4:6">
      <c r="D37549" s="63"/>
      <c r="F37549" s="64"/>
    </row>
    <row r="37550" spans="4:6">
      <c r="D37550" s="63"/>
      <c r="F37550" s="64"/>
    </row>
    <row r="37551" spans="4:6">
      <c r="D37551" s="63"/>
      <c r="F37551" s="64"/>
    </row>
    <row r="37552" spans="4:6">
      <c r="D37552" s="63"/>
      <c r="F37552" s="64"/>
    </row>
    <row r="37553" spans="4:6">
      <c r="D37553" s="63"/>
      <c r="F37553" s="64"/>
    </row>
    <row r="37554" spans="4:6">
      <c r="D37554" s="63"/>
      <c r="F37554" s="64"/>
    </row>
    <row r="37555" spans="4:6">
      <c r="D37555" s="63"/>
      <c r="F37555" s="64"/>
    </row>
    <row r="37556" spans="4:6">
      <c r="D37556" s="63"/>
      <c r="F37556" s="64"/>
    </row>
    <row r="37557" spans="4:6">
      <c r="D37557" s="63"/>
      <c r="F37557" s="64"/>
    </row>
    <row r="37558" spans="4:6">
      <c r="D37558" s="63"/>
      <c r="F37558" s="64"/>
    </row>
    <row r="37559" spans="4:6">
      <c r="D37559" s="63"/>
      <c r="F37559" s="64"/>
    </row>
    <row r="37560" spans="4:6">
      <c r="D37560" s="63"/>
      <c r="F37560" s="64"/>
    </row>
    <row r="37561" spans="4:6">
      <c r="D37561" s="63"/>
      <c r="F37561" s="64"/>
    </row>
    <row r="37562" spans="4:6">
      <c r="D37562" s="63"/>
      <c r="F37562" s="64"/>
    </row>
    <row r="37563" spans="4:6">
      <c r="D37563" s="63"/>
      <c r="F37563" s="64"/>
    </row>
    <row r="37564" spans="4:6">
      <c r="D37564" s="63"/>
      <c r="F37564" s="64"/>
    </row>
    <row r="37565" spans="4:6">
      <c r="D37565" s="63"/>
      <c r="F37565" s="64"/>
    </row>
    <row r="37566" spans="4:6">
      <c r="D37566" s="63"/>
      <c r="F37566" s="64"/>
    </row>
    <row r="37567" spans="4:6">
      <c r="D37567" s="63"/>
      <c r="F37567" s="64"/>
    </row>
    <row r="37568" spans="4:6">
      <c r="D37568" s="63"/>
      <c r="F37568" s="64"/>
    </row>
    <row r="37569" spans="4:6">
      <c r="D37569" s="63"/>
      <c r="F37569" s="64"/>
    </row>
    <row r="37570" spans="4:6">
      <c r="D37570" s="63"/>
      <c r="F37570" s="64"/>
    </row>
    <row r="37571" spans="4:6">
      <c r="D37571" s="63"/>
      <c r="F37571" s="64"/>
    </row>
    <row r="37572" spans="4:6">
      <c r="D37572" s="63"/>
      <c r="F37572" s="64"/>
    </row>
    <row r="37573" spans="4:6">
      <c r="D37573" s="63"/>
      <c r="F37573" s="64"/>
    </row>
    <row r="37574" spans="4:6">
      <c r="D37574" s="63"/>
      <c r="F37574" s="64"/>
    </row>
    <row r="37575" spans="4:6">
      <c r="D37575" s="63"/>
      <c r="F37575" s="64"/>
    </row>
    <row r="37576" spans="4:6">
      <c r="D37576" s="63"/>
      <c r="F37576" s="64"/>
    </row>
    <row r="37577" spans="4:6">
      <c r="D37577" s="63"/>
      <c r="F37577" s="64"/>
    </row>
    <row r="37578" spans="4:6">
      <c r="D37578" s="63"/>
      <c r="F37578" s="64"/>
    </row>
    <row r="37579" spans="4:6">
      <c r="D37579" s="63"/>
      <c r="F37579" s="64"/>
    </row>
    <row r="37580" spans="4:6">
      <c r="D37580" s="63"/>
      <c r="F37580" s="64"/>
    </row>
    <row r="37581" spans="4:6">
      <c r="D37581" s="63"/>
      <c r="F37581" s="64"/>
    </row>
    <row r="37582" spans="4:6">
      <c r="D37582" s="63"/>
      <c r="F37582" s="64"/>
    </row>
    <row r="37583" spans="4:6">
      <c r="D37583" s="63"/>
      <c r="F37583" s="64"/>
    </row>
    <row r="37584" spans="4:6">
      <c r="D37584" s="63"/>
      <c r="F37584" s="64"/>
    </row>
    <row r="37585" spans="4:6">
      <c r="D37585" s="63"/>
      <c r="F37585" s="64"/>
    </row>
    <row r="37586" spans="4:6">
      <c r="D37586" s="63"/>
      <c r="F37586" s="64"/>
    </row>
    <row r="37587" spans="4:6">
      <c r="D37587" s="63"/>
      <c r="F37587" s="64"/>
    </row>
    <row r="37588" spans="4:6">
      <c r="D37588" s="63"/>
      <c r="F37588" s="64"/>
    </row>
    <row r="37589" spans="4:6">
      <c r="D37589" s="63"/>
      <c r="F37589" s="64"/>
    </row>
    <row r="37590" spans="4:6">
      <c r="D37590" s="63"/>
      <c r="F37590" s="64"/>
    </row>
    <row r="37591" spans="4:6">
      <c r="D37591" s="63"/>
      <c r="F37591" s="64"/>
    </row>
    <row r="37592" spans="4:6">
      <c r="D37592" s="63"/>
      <c r="F37592" s="64"/>
    </row>
    <row r="37593" spans="4:6">
      <c r="D37593" s="63"/>
      <c r="F37593" s="64"/>
    </row>
    <row r="37594" spans="4:6">
      <c r="D37594" s="63"/>
      <c r="F37594" s="64"/>
    </row>
    <row r="37595" spans="4:6">
      <c r="D37595" s="63"/>
      <c r="F37595" s="64"/>
    </row>
    <row r="37596" spans="4:6">
      <c r="D37596" s="63"/>
      <c r="F37596" s="64"/>
    </row>
    <row r="37597" spans="4:6">
      <c r="D37597" s="63"/>
      <c r="F37597" s="64"/>
    </row>
    <row r="37598" spans="4:6">
      <c r="D37598" s="63"/>
      <c r="F37598" s="64"/>
    </row>
    <row r="37599" spans="4:6">
      <c r="D37599" s="63"/>
      <c r="F37599" s="64"/>
    </row>
    <row r="37600" spans="4:6">
      <c r="D37600" s="63"/>
      <c r="F37600" s="64"/>
    </row>
    <row r="37601" spans="4:6">
      <c r="D37601" s="63"/>
      <c r="F37601" s="64"/>
    </row>
    <row r="37602" spans="4:6">
      <c r="D37602" s="63"/>
      <c r="F37602" s="64"/>
    </row>
    <row r="37603" spans="4:6">
      <c r="D37603" s="63"/>
      <c r="F37603" s="64"/>
    </row>
    <row r="37604" spans="4:6">
      <c r="D37604" s="63"/>
      <c r="F37604" s="64"/>
    </row>
    <row r="37605" spans="4:6">
      <c r="D37605" s="63"/>
      <c r="F37605" s="64"/>
    </row>
    <row r="37606" spans="4:6">
      <c r="D37606" s="63"/>
      <c r="F37606" s="64"/>
    </row>
    <row r="37607" spans="4:6">
      <c r="D37607" s="63"/>
      <c r="F37607" s="64"/>
    </row>
    <row r="37608" spans="4:6">
      <c r="D37608" s="63"/>
      <c r="F37608" s="64"/>
    </row>
    <row r="37609" spans="4:6">
      <c r="D37609" s="63"/>
      <c r="F37609" s="64"/>
    </row>
    <row r="37610" spans="4:6">
      <c r="D37610" s="63"/>
      <c r="F37610" s="64"/>
    </row>
    <row r="37611" spans="4:6">
      <c r="D37611" s="63"/>
      <c r="F37611" s="64"/>
    </row>
    <row r="37612" spans="4:6">
      <c r="D37612" s="63"/>
      <c r="F37612" s="64"/>
    </row>
    <row r="37613" spans="4:6">
      <c r="D37613" s="63"/>
      <c r="F37613" s="64"/>
    </row>
    <row r="37614" spans="4:6">
      <c r="D37614" s="63"/>
      <c r="F37614" s="64"/>
    </row>
    <row r="37615" spans="4:6">
      <c r="D37615" s="63"/>
      <c r="F37615" s="64"/>
    </row>
    <row r="37616" spans="4:6">
      <c r="D37616" s="63"/>
      <c r="F37616" s="64"/>
    </row>
    <row r="37617" spans="4:6">
      <c r="D37617" s="63"/>
      <c r="F37617" s="64"/>
    </row>
    <row r="37618" spans="4:6">
      <c r="D37618" s="63"/>
      <c r="F37618" s="64"/>
    </row>
    <row r="37619" spans="4:6">
      <c r="D37619" s="63"/>
      <c r="F37619" s="64"/>
    </row>
    <row r="37620" spans="4:6">
      <c r="D37620" s="63"/>
      <c r="F37620" s="64"/>
    </row>
    <row r="37621" spans="4:6">
      <c r="D37621" s="63"/>
      <c r="F37621" s="64"/>
    </row>
    <row r="37622" spans="4:6">
      <c r="D37622" s="63"/>
      <c r="F37622" s="64"/>
    </row>
    <row r="37623" spans="4:6">
      <c r="D37623" s="63"/>
      <c r="F37623" s="64"/>
    </row>
    <row r="37624" spans="4:6">
      <c r="D37624" s="63"/>
      <c r="F37624" s="64"/>
    </row>
    <row r="37625" spans="4:6">
      <c r="D37625" s="63"/>
      <c r="F37625" s="64"/>
    </row>
    <row r="37626" spans="4:6">
      <c r="D37626" s="63"/>
      <c r="F37626" s="64"/>
    </row>
    <row r="37627" spans="4:6">
      <c r="D37627" s="63"/>
      <c r="F37627" s="64"/>
    </row>
    <row r="37628" spans="4:6">
      <c r="D37628" s="63"/>
      <c r="F37628" s="64"/>
    </row>
    <row r="37629" spans="4:6">
      <c r="D37629" s="63"/>
      <c r="F37629" s="64"/>
    </row>
    <row r="37630" spans="4:6">
      <c r="D37630" s="63"/>
      <c r="F37630" s="64"/>
    </row>
    <row r="37631" spans="4:6">
      <c r="D37631" s="63"/>
      <c r="F37631" s="64"/>
    </row>
    <row r="37632" spans="4:6">
      <c r="D37632" s="63"/>
      <c r="F37632" s="64"/>
    </row>
    <row r="37633" spans="4:6">
      <c r="D37633" s="63"/>
      <c r="F37633" s="64"/>
    </row>
    <row r="37634" spans="4:6">
      <c r="D37634" s="63"/>
      <c r="F37634" s="64"/>
    </row>
    <row r="37635" spans="4:6">
      <c r="D37635" s="63"/>
      <c r="F37635" s="64"/>
    </row>
    <row r="37636" spans="4:6">
      <c r="D37636" s="63"/>
      <c r="F37636" s="64"/>
    </row>
    <row r="37637" spans="4:6">
      <c r="D37637" s="63"/>
      <c r="F37637" s="64"/>
    </row>
    <row r="37638" spans="4:6">
      <c r="D37638" s="63"/>
      <c r="F37638" s="64"/>
    </row>
    <row r="37639" spans="4:6">
      <c r="D37639" s="63"/>
      <c r="F37639" s="64"/>
    </row>
    <row r="37640" spans="4:6">
      <c r="D37640" s="63"/>
      <c r="F37640" s="64"/>
    </row>
    <row r="37641" spans="4:6">
      <c r="D37641" s="63"/>
      <c r="F37641" s="64"/>
    </row>
    <row r="37642" spans="4:6">
      <c r="D37642" s="63"/>
      <c r="F37642" s="64"/>
    </row>
    <row r="37643" spans="4:6">
      <c r="D37643" s="63"/>
      <c r="F37643" s="64"/>
    </row>
    <row r="37644" spans="4:6">
      <c r="D37644" s="63"/>
      <c r="F37644" s="64"/>
    </row>
    <row r="37645" spans="4:6">
      <c r="D37645" s="63"/>
      <c r="F37645" s="64"/>
    </row>
    <row r="37646" spans="4:6">
      <c r="D37646" s="63"/>
      <c r="F37646" s="64"/>
    </row>
    <row r="37647" spans="4:6">
      <c r="D37647" s="63"/>
      <c r="F37647" s="64"/>
    </row>
    <row r="37648" spans="4:6">
      <c r="D37648" s="63"/>
      <c r="F37648" s="64"/>
    </row>
    <row r="37649" spans="4:6">
      <c r="D37649" s="63"/>
      <c r="F37649" s="64"/>
    </row>
    <row r="37650" spans="4:6">
      <c r="D37650" s="63"/>
      <c r="F37650" s="64"/>
    </row>
    <row r="37651" spans="4:6">
      <c r="D37651" s="63"/>
      <c r="F37651" s="64"/>
    </row>
    <row r="37652" spans="4:6">
      <c r="D37652" s="63"/>
      <c r="F37652" s="64"/>
    </row>
    <row r="37653" spans="4:6">
      <c r="D37653" s="63"/>
      <c r="F37653" s="64"/>
    </row>
    <row r="37654" spans="4:6">
      <c r="D37654" s="63"/>
      <c r="F37654" s="64"/>
    </row>
    <row r="37655" spans="4:6">
      <c r="D37655" s="63"/>
      <c r="F37655" s="64"/>
    </row>
    <row r="37656" spans="4:6">
      <c r="D37656" s="63"/>
      <c r="F37656" s="64"/>
    </row>
    <row r="37657" spans="4:6">
      <c r="D37657" s="63"/>
      <c r="F37657" s="64"/>
    </row>
    <row r="37658" spans="4:6">
      <c r="D37658" s="63"/>
      <c r="F37658" s="64"/>
    </row>
    <row r="37659" spans="4:6">
      <c r="D37659" s="63"/>
      <c r="F37659" s="64"/>
    </row>
    <row r="37660" spans="4:6">
      <c r="D37660" s="63"/>
      <c r="F37660" s="64"/>
    </row>
    <row r="37661" spans="4:6">
      <c r="D37661" s="63"/>
      <c r="F37661" s="64"/>
    </row>
    <row r="37662" spans="4:6">
      <c r="D37662" s="63"/>
      <c r="F37662" s="64"/>
    </row>
    <row r="37663" spans="4:6">
      <c r="D37663" s="63"/>
      <c r="F37663" s="64"/>
    </row>
    <row r="37664" spans="4:6">
      <c r="D37664" s="63"/>
      <c r="F37664" s="64"/>
    </row>
    <row r="37665" spans="4:6">
      <c r="D37665" s="63"/>
      <c r="F37665" s="64"/>
    </row>
    <row r="37666" spans="4:6">
      <c r="D37666" s="63"/>
      <c r="F37666" s="64"/>
    </row>
    <row r="37667" spans="4:6">
      <c r="D37667" s="63"/>
      <c r="F37667" s="64"/>
    </row>
    <row r="37668" spans="4:6">
      <c r="D37668" s="63"/>
      <c r="F37668" s="64"/>
    </row>
    <row r="37669" spans="4:6">
      <c r="D37669" s="63"/>
      <c r="F37669" s="64"/>
    </row>
    <row r="37670" spans="4:6">
      <c r="D37670" s="63"/>
      <c r="F37670" s="64"/>
    </row>
    <row r="37671" spans="4:6">
      <c r="D37671" s="63"/>
      <c r="F37671" s="64"/>
    </row>
    <row r="37672" spans="4:6">
      <c r="D37672" s="63"/>
      <c r="F37672" s="64"/>
    </row>
    <row r="37673" spans="4:6">
      <c r="D37673" s="63"/>
      <c r="F37673" s="64"/>
    </row>
    <row r="37674" spans="4:6">
      <c r="D37674" s="63"/>
      <c r="F37674" s="64"/>
    </row>
    <row r="37675" spans="4:6">
      <c r="D37675" s="63"/>
      <c r="F37675" s="64"/>
    </row>
    <row r="37676" spans="4:6">
      <c r="D37676" s="63"/>
      <c r="F37676" s="64"/>
    </row>
    <row r="37677" spans="4:6">
      <c r="D37677" s="63"/>
      <c r="F37677" s="64"/>
    </row>
    <row r="37678" spans="4:6">
      <c r="D37678" s="63"/>
      <c r="F37678" s="64"/>
    </row>
    <row r="37679" spans="4:6">
      <c r="D37679" s="63"/>
      <c r="F37679" s="64"/>
    </row>
    <row r="37680" spans="4:6">
      <c r="D37680" s="63"/>
      <c r="F37680" s="64"/>
    </row>
    <row r="37681" spans="4:6">
      <c r="D37681" s="63"/>
      <c r="F37681" s="64"/>
    </row>
    <row r="37682" spans="4:6">
      <c r="D37682" s="63"/>
      <c r="F37682" s="64"/>
    </row>
    <row r="37683" spans="4:6">
      <c r="D37683" s="63"/>
      <c r="F37683" s="64"/>
    </row>
    <row r="37684" spans="4:6">
      <c r="D37684" s="63"/>
      <c r="F37684" s="64"/>
    </row>
    <row r="37685" spans="4:6">
      <c r="D37685" s="63"/>
      <c r="F37685" s="64"/>
    </row>
    <row r="37686" spans="4:6">
      <c r="D37686" s="63"/>
      <c r="F37686" s="64"/>
    </row>
    <row r="37687" spans="4:6">
      <c r="D37687" s="63"/>
      <c r="F37687" s="64"/>
    </row>
    <row r="37688" spans="4:6">
      <c r="D37688" s="63"/>
      <c r="F37688" s="64"/>
    </row>
    <row r="37689" spans="4:6">
      <c r="D37689" s="63"/>
      <c r="F37689" s="64"/>
    </row>
    <row r="37690" spans="4:6">
      <c r="D37690" s="63"/>
      <c r="F37690" s="64"/>
    </row>
    <row r="37691" spans="4:6">
      <c r="D37691" s="63"/>
      <c r="F37691" s="64"/>
    </row>
    <row r="37692" spans="4:6">
      <c r="D37692" s="63"/>
      <c r="F37692" s="64"/>
    </row>
    <row r="37693" spans="4:6">
      <c r="D37693" s="63"/>
      <c r="F37693" s="64"/>
    </row>
    <row r="37694" spans="4:6">
      <c r="D37694" s="63"/>
      <c r="F37694" s="64"/>
    </row>
    <row r="37695" spans="4:6">
      <c r="D37695" s="63"/>
      <c r="F37695" s="64"/>
    </row>
    <row r="37696" spans="4:6">
      <c r="D37696" s="63"/>
      <c r="F37696" s="64"/>
    </row>
    <row r="37697" spans="4:6">
      <c r="D37697" s="63"/>
      <c r="F37697" s="64"/>
    </row>
    <row r="37698" spans="4:6">
      <c r="D37698" s="63"/>
      <c r="F37698" s="64"/>
    </row>
    <row r="37699" spans="4:6">
      <c r="D37699" s="63"/>
      <c r="F37699" s="64"/>
    </row>
    <row r="37700" spans="4:6">
      <c r="D37700" s="63"/>
      <c r="F37700" s="64"/>
    </row>
    <row r="37701" spans="4:6">
      <c r="D37701" s="63"/>
      <c r="F37701" s="64"/>
    </row>
    <row r="37702" spans="4:6">
      <c r="D37702" s="63"/>
      <c r="F37702" s="64"/>
    </row>
    <row r="37703" spans="4:6">
      <c r="D37703" s="63"/>
      <c r="F37703" s="64"/>
    </row>
    <row r="37704" spans="4:6">
      <c r="D37704" s="63"/>
      <c r="F37704" s="64"/>
    </row>
    <row r="37705" spans="4:6">
      <c r="D37705" s="63"/>
      <c r="F37705" s="64"/>
    </row>
    <row r="37706" spans="4:6">
      <c r="D37706" s="63"/>
      <c r="F37706" s="64"/>
    </row>
    <row r="37707" spans="4:6">
      <c r="D37707" s="63"/>
      <c r="F37707" s="64"/>
    </row>
    <row r="37708" spans="4:6">
      <c r="D37708" s="63"/>
      <c r="F37708" s="64"/>
    </row>
    <row r="37709" spans="4:6">
      <c r="D37709" s="63"/>
      <c r="F37709" s="64"/>
    </row>
    <row r="37710" spans="4:6">
      <c r="D37710" s="63"/>
      <c r="F37710" s="64"/>
    </row>
    <row r="37711" spans="4:6">
      <c r="D37711" s="63"/>
      <c r="F37711" s="64"/>
    </row>
    <row r="37712" spans="4:6">
      <c r="D37712" s="63"/>
      <c r="F37712" s="64"/>
    </row>
    <row r="37713" spans="4:6">
      <c r="D37713" s="63"/>
      <c r="F37713" s="64"/>
    </row>
    <row r="37714" spans="4:6">
      <c r="D37714" s="63"/>
      <c r="F37714" s="64"/>
    </row>
    <row r="37715" spans="4:6">
      <c r="D37715" s="63"/>
      <c r="F37715" s="64"/>
    </row>
    <row r="37716" spans="4:6">
      <c r="D37716" s="63"/>
      <c r="F37716" s="64"/>
    </row>
    <row r="37717" spans="4:6">
      <c r="D37717" s="63"/>
      <c r="F37717" s="64"/>
    </row>
    <row r="37718" spans="4:6">
      <c r="D37718" s="63"/>
      <c r="F37718" s="64"/>
    </row>
    <row r="37719" spans="4:6">
      <c r="D37719" s="63"/>
      <c r="F37719" s="64"/>
    </row>
    <row r="37720" spans="4:6">
      <c r="D37720" s="63"/>
      <c r="F37720" s="64"/>
    </row>
    <row r="37721" spans="4:6">
      <c r="D37721" s="63"/>
      <c r="F37721" s="64"/>
    </row>
    <row r="37722" spans="4:6">
      <c r="D37722" s="63"/>
      <c r="F37722" s="64"/>
    </row>
    <row r="37723" spans="4:6">
      <c r="D37723" s="63"/>
      <c r="F37723" s="64"/>
    </row>
    <row r="37724" spans="4:6">
      <c r="D37724" s="63"/>
      <c r="F37724" s="64"/>
    </row>
    <row r="37725" spans="4:6">
      <c r="D37725" s="63"/>
      <c r="F37725" s="64"/>
    </row>
    <row r="37726" spans="4:6">
      <c r="D37726" s="63"/>
      <c r="F37726" s="64"/>
    </row>
    <row r="37727" spans="4:6">
      <c r="D37727" s="63"/>
      <c r="F37727" s="64"/>
    </row>
    <row r="37728" spans="4:6">
      <c r="D37728" s="63"/>
      <c r="F37728" s="64"/>
    </row>
    <row r="37729" spans="4:6">
      <c r="D37729" s="63"/>
      <c r="F37729" s="64"/>
    </row>
    <row r="37730" spans="4:6">
      <c r="D37730" s="63"/>
      <c r="F37730" s="64"/>
    </row>
    <row r="37731" spans="4:6">
      <c r="D37731" s="63"/>
      <c r="F37731" s="64"/>
    </row>
    <row r="37732" spans="4:6">
      <c r="D37732" s="63"/>
      <c r="F37732" s="64"/>
    </row>
    <row r="37733" spans="4:6">
      <c r="D37733" s="63"/>
      <c r="F37733" s="64"/>
    </row>
    <row r="37734" spans="4:6">
      <c r="D37734" s="63"/>
      <c r="F37734" s="64"/>
    </row>
    <row r="37735" spans="4:6">
      <c r="D37735" s="63"/>
      <c r="F37735" s="64"/>
    </row>
    <row r="37736" spans="4:6">
      <c r="D37736" s="63"/>
      <c r="F37736" s="64"/>
    </row>
    <row r="37737" spans="4:6">
      <c r="D37737" s="63"/>
      <c r="F37737" s="64"/>
    </row>
    <row r="37738" spans="4:6">
      <c r="D37738" s="63"/>
      <c r="F37738" s="64"/>
    </row>
    <row r="37739" spans="4:6">
      <c r="D37739" s="63"/>
      <c r="F37739" s="64"/>
    </row>
    <row r="37740" spans="4:6">
      <c r="D37740" s="63"/>
      <c r="F37740" s="64"/>
    </row>
    <row r="37741" spans="4:6">
      <c r="D37741" s="63"/>
      <c r="F37741" s="64"/>
    </row>
    <row r="37742" spans="4:6">
      <c r="D37742" s="63"/>
      <c r="F37742" s="64"/>
    </row>
    <row r="37743" spans="4:6">
      <c r="D37743" s="63"/>
      <c r="F37743" s="64"/>
    </row>
    <row r="37744" spans="4:6">
      <c r="D37744" s="63"/>
      <c r="F37744" s="64"/>
    </row>
    <row r="37745" spans="4:6">
      <c r="D37745" s="63"/>
      <c r="F37745" s="64"/>
    </row>
    <row r="37746" spans="4:6">
      <c r="D37746" s="63"/>
      <c r="F37746" s="64"/>
    </row>
    <row r="37747" spans="4:6">
      <c r="D37747" s="63"/>
      <c r="F37747" s="64"/>
    </row>
    <row r="37748" spans="4:6">
      <c r="D37748" s="63"/>
      <c r="F37748" s="64"/>
    </row>
    <row r="37749" spans="4:6">
      <c r="D37749" s="63"/>
      <c r="F37749" s="64"/>
    </row>
    <row r="37750" spans="4:6">
      <c r="D37750" s="63"/>
      <c r="F37750" s="64"/>
    </row>
    <row r="37751" spans="4:6">
      <c r="D37751" s="63"/>
      <c r="F37751" s="64"/>
    </row>
    <row r="37752" spans="4:6">
      <c r="D37752" s="63"/>
      <c r="F37752" s="64"/>
    </row>
    <row r="37753" spans="4:6">
      <c r="D37753" s="63"/>
      <c r="F37753" s="64"/>
    </row>
    <row r="37754" spans="4:6">
      <c r="D37754" s="63"/>
      <c r="F37754" s="64"/>
    </row>
    <row r="37755" spans="4:6">
      <c r="D37755" s="63"/>
      <c r="F37755" s="64"/>
    </row>
    <row r="37756" spans="4:6">
      <c r="D37756" s="63"/>
      <c r="F37756" s="64"/>
    </row>
    <row r="37757" spans="4:6">
      <c r="D37757" s="63"/>
      <c r="F37757" s="64"/>
    </row>
    <row r="37758" spans="4:6">
      <c r="D37758" s="63"/>
      <c r="F37758" s="64"/>
    </row>
    <row r="37759" spans="4:6">
      <c r="D37759" s="63"/>
      <c r="F37759" s="64"/>
    </row>
    <row r="37760" spans="4:6">
      <c r="D37760" s="63"/>
      <c r="F37760" s="64"/>
    </row>
    <row r="37761" spans="4:6">
      <c r="D37761" s="63"/>
      <c r="F37761" s="64"/>
    </row>
    <row r="37762" spans="4:6">
      <c r="D37762" s="63"/>
      <c r="F37762" s="64"/>
    </row>
    <row r="37763" spans="4:6">
      <c r="D37763" s="63"/>
      <c r="F37763" s="64"/>
    </row>
    <row r="37764" spans="4:6">
      <c r="D37764" s="63"/>
      <c r="F37764" s="64"/>
    </row>
    <row r="37765" spans="4:6">
      <c r="D37765" s="63"/>
      <c r="F37765" s="64"/>
    </row>
    <row r="37766" spans="4:6">
      <c r="D37766" s="63"/>
      <c r="F37766" s="64"/>
    </row>
    <row r="37767" spans="4:6">
      <c r="D37767" s="63"/>
      <c r="F37767" s="64"/>
    </row>
    <row r="37768" spans="4:6">
      <c r="D37768" s="63"/>
      <c r="F37768" s="64"/>
    </row>
    <row r="37769" spans="4:6">
      <c r="D37769" s="63"/>
      <c r="F37769" s="64"/>
    </row>
    <row r="37770" spans="4:6">
      <c r="D37770" s="63"/>
      <c r="F37770" s="64"/>
    </row>
    <row r="37771" spans="4:6">
      <c r="D37771" s="63"/>
      <c r="F37771" s="64"/>
    </row>
    <row r="37772" spans="4:6">
      <c r="D37772" s="63"/>
      <c r="F37772" s="64"/>
    </row>
    <row r="37773" spans="4:6">
      <c r="D37773" s="63"/>
      <c r="F37773" s="64"/>
    </row>
    <row r="37774" spans="4:6">
      <c r="D37774" s="63"/>
      <c r="F37774" s="64"/>
    </row>
    <row r="37775" spans="4:6">
      <c r="D37775" s="63"/>
      <c r="F37775" s="64"/>
    </row>
    <row r="37776" spans="4:6">
      <c r="D37776" s="63"/>
      <c r="F37776" s="64"/>
    </row>
    <row r="37777" spans="4:6">
      <c r="D37777" s="63"/>
      <c r="F37777" s="64"/>
    </row>
    <row r="37778" spans="4:6">
      <c r="D37778" s="63"/>
      <c r="F37778" s="64"/>
    </row>
    <row r="37779" spans="4:6">
      <c r="D37779" s="63"/>
      <c r="F37779" s="64"/>
    </row>
    <row r="37780" spans="4:6">
      <c r="D37780" s="63"/>
      <c r="F37780" s="64"/>
    </row>
    <row r="37781" spans="4:6">
      <c r="D37781" s="63"/>
      <c r="F37781" s="64"/>
    </row>
    <row r="37782" spans="4:6">
      <c r="D37782" s="63"/>
      <c r="F37782" s="64"/>
    </row>
    <row r="37783" spans="4:6">
      <c r="D37783" s="63"/>
      <c r="F37783" s="64"/>
    </row>
    <row r="37784" spans="4:6">
      <c r="D37784" s="63"/>
      <c r="F37784" s="64"/>
    </row>
    <row r="37785" spans="4:6">
      <c r="D37785" s="63"/>
      <c r="F37785" s="64"/>
    </row>
    <row r="37786" spans="4:6">
      <c r="D37786" s="63"/>
      <c r="F37786" s="64"/>
    </row>
    <row r="37787" spans="4:6">
      <c r="D37787" s="63"/>
      <c r="F37787" s="64"/>
    </row>
    <row r="37788" spans="4:6">
      <c r="D37788" s="63"/>
      <c r="F37788" s="64"/>
    </row>
    <row r="37789" spans="4:6">
      <c r="D37789" s="63"/>
      <c r="F37789" s="64"/>
    </row>
    <row r="37790" spans="4:6">
      <c r="D37790" s="63"/>
      <c r="F37790" s="64"/>
    </row>
    <row r="37791" spans="4:6">
      <c r="D37791" s="63"/>
      <c r="F37791" s="64"/>
    </row>
    <row r="37792" spans="4:6">
      <c r="D37792" s="63"/>
      <c r="F37792" s="64"/>
    </row>
    <row r="37793" spans="4:6">
      <c r="D37793" s="63"/>
      <c r="F37793" s="64"/>
    </row>
    <row r="37794" spans="4:6">
      <c r="D37794" s="63"/>
      <c r="F37794" s="64"/>
    </row>
    <row r="37795" spans="4:6">
      <c r="D37795" s="63"/>
      <c r="F37795" s="64"/>
    </row>
    <row r="37796" spans="4:6">
      <c r="D37796" s="63"/>
      <c r="F37796" s="64"/>
    </row>
    <row r="37797" spans="4:6">
      <c r="D37797" s="63"/>
      <c r="F37797" s="64"/>
    </row>
    <row r="37798" spans="4:6">
      <c r="D37798" s="63"/>
      <c r="F37798" s="64"/>
    </row>
    <row r="37799" spans="4:6">
      <c r="D37799" s="63"/>
      <c r="F37799" s="64"/>
    </row>
    <row r="37800" spans="4:6">
      <c r="D37800" s="63"/>
      <c r="F37800" s="64"/>
    </row>
    <row r="37801" spans="4:6">
      <c r="D37801" s="63"/>
      <c r="F37801" s="64"/>
    </row>
    <row r="37802" spans="4:6">
      <c r="D37802" s="63"/>
      <c r="F37802" s="64"/>
    </row>
    <row r="37803" spans="4:6">
      <c r="D37803" s="63"/>
      <c r="F37803" s="64"/>
    </row>
    <row r="37804" spans="4:6">
      <c r="D37804" s="63"/>
      <c r="F37804" s="64"/>
    </row>
    <row r="37805" spans="4:6">
      <c r="D37805" s="63"/>
      <c r="F37805" s="64"/>
    </row>
    <row r="37806" spans="4:6">
      <c r="D37806" s="63"/>
      <c r="F37806" s="64"/>
    </row>
    <row r="37807" spans="4:6">
      <c r="D37807" s="63"/>
      <c r="F37807" s="64"/>
    </row>
    <row r="37808" spans="4:6">
      <c r="D37808" s="63"/>
      <c r="F37808" s="64"/>
    </row>
    <row r="37809" spans="4:6">
      <c r="D37809" s="63"/>
      <c r="F37809" s="64"/>
    </row>
    <row r="37810" spans="4:6">
      <c r="D37810" s="63"/>
      <c r="F37810" s="64"/>
    </row>
    <row r="37811" spans="4:6">
      <c r="D37811" s="63"/>
      <c r="F37811" s="64"/>
    </row>
    <row r="37812" spans="4:6">
      <c r="D37812" s="63"/>
      <c r="F37812" s="64"/>
    </row>
    <row r="37813" spans="4:6">
      <c r="D37813" s="63"/>
      <c r="F37813" s="64"/>
    </row>
    <row r="37814" spans="4:6">
      <c r="D37814" s="63"/>
      <c r="F37814" s="64"/>
    </row>
    <row r="37815" spans="4:6">
      <c r="D37815" s="63"/>
      <c r="F37815" s="64"/>
    </row>
    <row r="37816" spans="4:6">
      <c r="D37816" s="63"/>
      <c r="F37816" s="64"/>
    </row>
    <row r="37817" spans="4:6">
      <c r="D37817" s="63"/>
      <c r="F37817" s="64"/>
    </row>
    <row r="37818" spans="4:6">
      <c r="D37818" s="63"/>
      <c r="F37818" s="64"/>
    </row>
    <row r="37819" spans="4:6">
      <c r="D37819" s="63"/>
      <c r="F37819" s="64"/>
    </row>
    <row r="37820" spans="4:6">
      <c r="D37820" s="63"/>
      <c r="F37820" s="64"/>
    </row>
    <row r="37821" spans="4:6">
      <c r="D37821" s="63"/>
      <c r="F37821" s="64"/>
    </row>
    <row r="37822" spans="4:6">
      <c r="D37822" s="63"/>
      <c r="F37822" s="64"/>
    </row>
    <row r="37823" spans="4:6">
      <c r="D37823" s="63"/>
      <c r="F37823" s="64"/>
    </row>
    <row r="37824" spans="4:6">
      <c r="D37824" s="63"/>
      <c r="F37824" s="64"/>
    </row>
    <row r="37825" spans="4:6">
      <c r="D37825" s="63"/>
      <c r="F37825" s="64"/>
    </row>
    <row r="37826" spans="4:6">
      <c r="D37826" s="63"/>
      <c r="F37826" s="64"/>
    </row>
    <row r="37827" spans="4:6">
      <c r="D37827" s="63"/>
      <c r="F37827" s="64"/>
    </row>
    <row r="37828" spans="4:6">
      <c r="D37828" s="63"/>
      <c r="F37828" s="64"/>
    </row>
    <row r="37829" spans="4:6">
      <c r="D37829" s="63"/>
      <c r="F37829" s="64"/>
    </row>
    <row r="37830" spans="4:6">
      <c r="D37830" s="63"/>
      <c r="F37830" s="64"/>
    </row>
    <row r="37831" spans="4:6">
      <c r="D37831" s="63"/>
      <c r="F37831" s="64"/>
    </row>
    <row r="37832" spans="4:6">
      <c r="D37832" s="63"/>
      <c r="F37832" s="64"/>
    </row>
    <row r="37833" spans="4:6">
      <c r="D37833" s="63"/>
      <c r="F37833" s="64"/>
    </row>
    <row r="37834" spans="4:6">
      <c r="D37834" s="63"/>
      <c r="F37834" s="64"/>
    </row>
    <row r="37835" spans="4:6">
      <c r="D37835" s="63"/>
      <c r="F37835" s="64"/>
    </row>
    <row r="37836" spans="4:6">
      <c r="D37836" s="63"/>
      <c r="F37836" s="64"/>
    </row>
    <row r="37837" spans="4:6">
      <c r="D37837" s="63"/>
      <c r="F37837" s="64"/>
    </row>
    <row r="37838" spans="4:6">
      <c r="D37838" s="63"/>
      <c r="F37838" s="64"/>
    </row>
    <row r="37839" spans="4:6">
      <c r="D37839" s="63"/>
      <c r="F37839" s="64"/>
    </row>
    <row r="37840" spans="4:6">
      <c r="D37840" s="63"/>
      <c r="F37840" s="64"/>
    </row>
    <row r="37841" spans="4:6">
      <c r="D37841" s="63"/>
      <c r="F37841" s="64"/>
    </row>
    <row r="37842" spans="4:6">
      <c r="D37842" s="63"/>
      <c r="F37842" s="64"/>
    </row>
    <row r="37843" spans="4:6">
      <c r="D37843" s="63"/>
      <c r="F37843" s="64"/>
    </row>
    <row r="37844" spans="4:6">
      <c r="D37844" s="63"/>
      <c r="F37844" s="64"/>
    </row>
    <row r="37845" spans="4:6">
      <c r="D37845" s="63"/>
      <c r="F37845" s="64"/>
    </row>
    <row r="37846" spans="4:6">
      <c r="D37846" s="63"/>
      <c r="F37846" s="64"/>
    </row>
    <row r="37847" spans="4:6">
      <c r="D37847" s="63"/>
      <c r="F37847" s="64"/>
    </row>
    <row r="37848" spans="4:6">
      <c r="D37848" s="63"/>
      <c r="F37848" s="64"/>
    </row>
    <row r="37849" spans="4:6">
      <c r="D37849" s="63"/>
      <c r="F37849" s="64"/>
    </row>
    <row r="37850" spans="4:6">
      <c r="D37850" s="63"/>
      <c r="F37850" s="64"/>
    </row>
    <row r="37851" spans="4:6">
      <c r="D37851" s="63"/>
      <c r="F37851" s="64"/>
    </row>
    <row r="37852" spans="4:6">
      <c r="D37852" s="63"/>
      <c r="F37852" s="64"/>
    </row>
    <row r="37853" spans="4:6">
      <c r="D37853" s="63"/>
      <c r="F37853" s="64"/>
    </row>
    <row r="37854" spans="4:6">
      <c r="D37854" s="63"/>
      <c r="F37854" s="64"/>
    </row>
    <row r="37855" spans="4:6">
      <c r="D37855" s="63"/>
      <c r="F37855" s="64"/>
    </row>
    <row r="37856" spans="4:6">
      <c r="D37856" s="63"/>
      <c r="F37856" s="64"/>
    </row>
    <row r="37857" spans="4:6">
      <c r="D37857" s="63"/>
      <c r="F37857" s="64"/>
    </row>
    <row r="37858" spans="4:6">
      <c r="D37858" s="63"/>
      <c r="F37858" s="64"/>
    </row>
    <row r="37859" spans="4:6">
      <c r="D37859" s="63"/>
      <c r="F37859" s="64"/>
    </row>
    <row r="37860" spans="4:6">
      <c r="D37860" s="63"/>
      <c r="F37860" s="64"/>
    </row>
    <row r="37861" spans="4:6">
      <c r="D37861" s="63"/>
      <c r="F37861" s="64"/>
    </row>
    <row r="37862" spans="4:6">
      <c r="D37862" s="63"/>
      <c r="F37862" s="64"/>
    </row>
    <row r="37863" spans="4:6">
      <c r="D37863" s="63"/>
      <c r="F37863" s="64"/>
    </row>
    <row r="37864" spans="4:6">
      <c r="D37864" s="63"/>
      <c r="F37864" s="64"/>
    </row>
    <row r="37865" spans="4:6">
      <c r="D37865" s="63"/>
      <c r="F37865" s="64"/>
    </row>
    <row r="37866" spans="4:6">
      <c r="D37866" s="63"/>
      <c r="F37866" s="64"/>
    </row>
    <row r="37867" spans="4:6">
      <c r="D37867" s="63"/>
      <c r="F37867" s="64"/>
    </row>
    <row r="37868" spans="4:6">
      <c r="D37868" s="63"/>
      <c r="F37868" s="64"/>
    </row>
    <row r="37869" spans="4:6">
      <c r="D37869" s="63"/>
      <c r="F37869" s="64"/>
    </row>
    <row r="37870" spans="4:6">
      <c r="D37870" s="63"/>
      <c r="F37870" s="64"/>
    </row>
    <row r="37871" spans="4:6">
      <c r="D37871" s="63"/>
      <c r="F37871" s="64"/>
    </row>
    <row r="37872" spans="4:6">
      <c r="D37872" s="63"/>
      <c r="F37872" s="64"/>
    </row>
    <row r="37873" spans="4:6">
      <c r="D37873" s="63"/>
      <c r="F37873" s="64"/>
    </row>
    <row r="37874" spans="4:6">
      <c r="D37874" s="63"/>
      <c r="F37874" s="64"/>
    </row>
    <row r="37875" spans="4:6">
      <c r="D37875" s="63"/>
      <c r="F37875" s="64"/>
    </row>
    <row r="37876" spans="4:6">
      <c r="D37876" s="63"/>
      <c r="F37876" s="64"/>
    </row>
    <row r="37877" spans="4:6">
      <c r="D37877" s="63"/>
      <c r="F37877" s="64"/>
    </row>
    <row r="37878" spans="4:6">
      <c r="D37878" s="63"/>
      <c r="F37878" s="64"/>
    </row>
    <row r="37879" spans="4:6">
      <c r="D37879" s="63"/>
      <c r="F37879" s="64"/>
    </row>
    <row r="37880" spans="4:6">
      <c r="D37880" s="63"/>
      <c r="F37880" s="64"/>
    </row>
    <row r="37881" spans="4:6">
      <c r="D37881" s="63"/>
      <c r="F37881" s="64"/>
    </row>
    <row r="37882" spans="4:6">
      <c r="D37882" s="63"/>
      <c r="F37882" s="64"/>
    </row>
    <row r="37883" spans="4:6">
      <c r="D37883" s="63"/>
      <c r="F37883" s="64"/>
    </row>
    <row r="37884" spans="4:6">
      <c r="D37884" s="63"/>
      <c r="F37884" s="64"/>
    </row>
    <row r="37885" spans="4:6">
      <c r="D37885" s="63"/>
      <c r="F37885" s="64"/>
    </row>
    <row r="37886" spans="4:6">
      <c r="D37886" s="63"/>
      <c r="F37886" s="64"/>
    </row>
    <row r="37887" spans="4:6">
      <c r="D37887" s="63"/>
      <c r="F37887" s="64"/>
    </row>
    <row r="37888" spans="4:6">
      <c r="D37888" s="63"/>
      <c r="F37888" s="64"/>
    </row>
    <row r="37889" spans="4:6">
      <c r="D37889" s="63"/>
      <c r="F37889" s="64"/>
    </row>
    <row r="37890" spans="4:6">
      <c r="D37890" s="63"/>
      <c r="F37890" s="64"/>
    </row>
    <row r="37891" spans="4:6">
      <c r="D37891" s="63"/>
      <c r="F37891" s="64"/>
    </row>
    <row r="37892" spans="4:6">
      <c r="D37892" s="63"/>
      <c r="F37892" s="64"/>
    </row>
    <row r="37893" spans="4:6">
      <c r="D37893" s="63"/>
      <c r="F37893" s="64"/>
    </row>
    <row r="37894" spans="4:6">
      <c r="D37894" s="63"/>
      <c r="F37894" s="64"/>
    </row>
    <row r="37895" spans="4:6">
      <c r="D37895" s="63"/>
      <c r="F37895" s="64"/>
    </row>
    <row r="37896" spans="4:6">
      <c r="D37896" s="63"/>
      <c r="F37896" s="64"/>
    </row>
    <row r="37897" spans="4:6">
      <c r="D37897" s="63"/>
      <c r="F37897" s="64"/>
    </row>
    <row r="37898" spans="4:6">
      <c r="D37898" s="63"/>
      <c r="F37898" s="64"/>
    </row>
    <row r="37899" spans="4:6">
      <c r="D37899" s="63"/>
      <c r="F37899" s="64"/>
    </row>
    <row r="37900" spans="4:6">
      <c r="D37900" s="63"/>
      <c r="F37900" s="64"/>
    </row>
    <row r="37901" spans="4:6">
      <c r="D37901" s="63"/>
      <c r="F37901" s="64"/>
    </row>
    <row r="37902" spans="4:6">
      <c r="D37902" s="63"/>
      <c r="F37902" s="64"/>
    </row>
    <row r="37903" spans="4:6">
      <c r="D37903" s="63"/>
      <c r="F37903" s="64"/>
    </row>
    <row r="37904" spans="4:6">
      <c r="D37904" s="63"/>
      <c r="F37904" s="64"/>
    </row>
    <row r="37905" spans="4:6">
      <c r="D37905" s="63"/>
      <c r="F37905" s="64"/>
    </row>
    <row r="37906" spans="4:6">
      <c r="D37906" s="63"/>
      <c r="F37906" s="64"/>
    </row>
    <row r="37907" spans="4:6">
      <c r="D37907" s="63"/>
      <c r="F37907" s="64"/>
    </row>
    <row r="37908" spans="4:6">
      <c r="D37908" s="63"/>
      <c r="F37908" s="64"/>
    </row>
    <row r="37909" spans="4:6">
      <c r="D37909" s="63"/>
      <c r="F37909" s="64"/>
    </row>
    <row r="37910" spans="4:6">
      <c r="D37910" s="63"/>
      <c r="F37910" s="64"/>
    </row>
    <row r="37911" spans="4:6">
      <c r="D37911" s="63"/>
      <c r="F37911" s="64"/>
    </row>
    <row r="37912" spans="4:6">
      <c r="D37912" s="63"/>
      <c r="F37912" s="64"/>
    </row>
    <row r="37913" spans="4:6">
      <c r="D37913" s="63"/>
      <c r="F37913" s="64"/>
    </row>
    <row r="37914" spans="4:6">
      <c r="D37914" s="63"/>
      <c r="F37914" s="64"/>
    </row>
    <row r="37915" spans="4:6">
      <c r="D37915" s="63"/>
      <c r="F37915" s="64"/>
    </row>
    <row r="37916" spans="4:6">
      <c r="D37916" s="63"/>
      <c r="F37916" s="64"/>
    </row>
    <row r="37917" spans="4:6">
      <c r="D37917" s="63"/>
      <c r="F37917" s="64"/>
    </row>
    <row r="37918" spans="4:6">
      <c r="D37918" s="63"/>
      <c r="F37918" s="64"/>
    </row>
    <row r="37919" spans="4:6">
      <c r="D37919" s="63"/>
      <c r="F37919" s="64"/>
    </row>
    <row r="37920" spans="4:6">
      <c r="D37920" s="63"/>
      <c r="F37920" s="64"/>
    </row>
    <row r="37921" spans="4:6">
      <c r="D37921" s="63"/>
      <c r="F37921" s="64"/>
    </row>
    <row r="37922" spans="4:6">
      <c r="D37922" s="63"/>
      <c r="F37922" s="64"/>
    </row>
    <row r="37923" spans="4:6">
      <c r="D37923" s="63"/>
      <c r="F37923" s="64"/>
    </row>
    <row r="37924" spans="4:6">
      <c r="D37924" s="63"/>
      <c r="F37924" s="64"/>
    </row>
    <row r="37925" spans="4:6">
      <c r="D37925" s="63"/>
      <c r="F37925" s="64"/>
    </row>
    <row r="37926" spans="4:6">
      <c r="D37926" s="63"/>
      <c r="F37926" s="64"/>
    </row>
    <row r="37927" spans="4:6">
      <c r="D37927" s="63"/>
      <c r="F37927" s="64"/>
    </row>
    <row r="37928" spans="4:6">
      <c r="D37928" s="63"/>
      <c r="F37928" s="64"/>
    </row>
    <row r="37929" spans="4:6">
      <c r="D37929" s="63"/>
      <c r="F37929" s="64"/>
    </row>
    <row r="37930" spans="4:6">
      <c r="D37930" s="63"/>
      <c r="F37930" s="64"/>
    </row>
    <row r="37931" spans="4:6">
      <c r="D37931" s="63"/>
      <c r="F37931" s="64"/>
    </row>
    <row r="37932" spans="4:6">
      <c r="D37932" s="63"/>
      <c r="F37932" s="64"/>
    </row>
    <row r="37933" spans="4:6">
      <c r="D37933" s="63"/>
      <c r="F37933" s="64"/>
    </row>
    <row r="37934" spans="4:6">
      <c r="D37934" s="63"/>
      <c r="F37934" s="64"/>
    </row>
    <row r="37935" spans="4:6">
      <c r="D37935" s="63"/>
      <c r="F37935" s="64"/>
    </row>
    <row r="37936" spans="4:6">
      <c r="D37936" s="63"/>
      <c r="F37936" s="64"/>
    </row>
    <row r="37937" spans="4:6">
      <c r="D37937" s="63"/>
      <c r="F37937" s="64"/>
    </row>
    <row r="37938" spans="4:6">
      <c r="D37938" s="63"/>
      <c r="F37938" s="64"/>
    </row>
    <row r="37939" spans="4:6">
      <c r="D37939" s="63"/>
      <c r="F37939" s="64"/>
    </row>
    <row r="37940" spans="4:6">
      <c r="D37940" s="63"/>
      <c r="F37940" s="64"/>
    </row>
    <row r="37941" spans="4:6">
      <c r="D37941" s="63"/>
      <c r="F37941" s="64"/>
    </row>
    <row r="37942" spans="4:6">
      <c r="D37942" s="63"/>
      <c r="F37942" s="64"/>
    </row>
    <row r="37943" spans="4:6">
      <c r="D37943" s="63"/>
      <c r="F37943" s="64"/>
    </row>
    <row r="37944" spans="4:6">
      <c r="D37944" s="63"/>
      <c r="F37944" s="64"/>
    </row>
    <row r="37945" spans="4:6">
      <c r="D37945" s="63"/>
      <c r="F37945" s="64"/>
    </row>
    <row r="37946" spans="4:6">
      <c r="D37946" s="63"/>
      <c r="F37946" s="64"/>
    </row>
    <row r="37947" spans="4:6">
      <c r="D37947" s="63"/>
      <c r="F37947" s="64"/>
    </row>
    <row r="37948" spans="4:6">
      <c r="D37948" s="63"/>
      <c r="F37948" s="64"/>
    </row>
    <row r="37949" spans="4:6">
      <c r="D37949" s="63"/>
      <c r="F37949" s="64"/>
    </row>
    <row r="37950" spans="4:6">
      <c r="D37950" s="63"/>
      <c r="F37950" s="64"/>
    </row>
    <row r="37951" spans="4:6">
      <c r="D37951" s="63"/>
      <c r="F37951" s="64"/>
    </row>
    <row r="37952" spans="4:6">
      <c r="D37952" s="63"/>
      <c r="F37952" s="64"/>
    </row>
    <row r="37953" spans="4:6">
      <c r="D37953" s="63"/>
      <c r="F37953" s="64"/>
    </row>
    <row r="37954" spans="4:6">
      <c r="D37954" s="63"/>
      <c r="F37954" s="64"/>
    </row>
    <row r="37955" spans="4:6">
      <c r="D37955" s="63"/>
      <c r="F37955" s="64"/>
    </row>
    <row r="37956" spans="4:6">
      <c r="D37956" s="63"/>
      <c r="F37956" s="64"/>
    </row>
    <row r="37957" spans="4:6">
      <c r="D37957" s="63"/>
      <c r="F37957" s="64"/>
    </row>
    <row r="37958" spans="4:6">
      <c r="D37958" s="63"/>
      <c r="F37958" s="64"/>
    </row>
    <row r="37959" spans="4:6">
      <c r="D37959" s="63"/>
      <c r="F37959" s="64"/>
    </row>
    <row r="37960" spans="4:6">
      <c r="D37960" s="63"/>
      <c r="F37960" s="64"/>
    </row>
    <row r="37961" spans="4:6">
      <c r="D37961" s="63"/>
      <c r="F37961" s="64"/>
    </row>
    <row r="37962" spans="4:6">
      <c r="D37962" s="63"/>
      <c r="F37962" s="64"/>
    </row>
    <row r="37963" spans="4:6">
      <c r="D37963" s="63"/>
      <c r="F37963" s="64"/>
    </row>
    <row r="37964" spans="4:6">
      <c r="D37964" s="63"/>
      <c r="F37964" s="64"/>
    </row>
    <row r="37965" spans="4:6">
      <c r="D37965" s="63"/>
      <c r="F37965" s="64"/>
    </row>
    <row r="37966" spans="4:6">
      <c r="D37966" s="63"/>
      <c r="F37966" s="64"/>
    </row>
    <row r="37967" spans="4:6">
      <c r="D37967" s="63"/>
      <c r="F37967" s="64"/>
    </row>
    <row r="37968" spans="4:6">
      <c r="D37968" s="63"/>
      <c r="F37968" s="64"/>
    </row>
    <row r="37969" spans="4:6">
      <c r="D37969" s="63"/>
      <c r="F37969" s="64"/>
    </row>
    <row r="37970" spans="4:6">
      <c r="D37970" s="63"/>
      <c r="F37970" s="64"/>
    </row>
    <row r="37971" spans="4:6">
      <c r="D37971" s="63"/>
      <c r="F37971" s="64"/>
    </row>
    <row r="37972" spans="4:6">
      <c r="D37972" s="63"/>
      <c r="F37972" s="64"/>
    </row>
    <row r="37973" spans="4:6">
      <c r="D37973" s="63"/>
      <c r="F37973" s="64"/>
    </row>
    <row r="37974" spans="4:6">
      <c r="D37974" s="63"/>
      <c r="F37974" s="64"/>
    </row>
    <row r="37975" spans="4:6">
      <c r="D37975" s="63"/>
      <c r="F37975" s="64"/>
    </row>
    <row r="37976" spans="4:6">
      <c r="D37976" s="63"/>
      <c r="F37976" s="64"/>
    </row>
    <row r="37977" spans="4:6">
      <c r="D37977" s="63"/>
      <c r="F37977" s="64"/>
    </row>
    <row r="37978" spans="4:6">
      <c r="D37978" s="63"/>
      <c r="F37978" s="64"/>
    </row>
    <row r="37979" spans="4:6">
      <c r="D37979" s="63"/>
      <c r="F37979" s="64"/>
    </row>
    <row r="37980" spans="4:6">
      <c r="D37980" s="63"/>
      <c r="F37980" s="64"/>
    </row>
    <row r="37981" spans="4:6">
      <c r="D37981" s="63"/>
      <c r="F37981" s="64"/>
    </row>
    <row r="37982" spans="4:6">
      <c r="D37982" s="63"/>
      <c r="F37982" s="64"/>
    </row>
    <row r="37983" spans="4:6">
      <c r="D37983" s="63"/>
      <c r="F37983" s="64"/>
    </row>
    <row r="37984" spans="4:6">
      <c r="D37984" s="63"/>
      <c r="F37984" s="64"/>
    </row>
    <row r="37985" spans="4:6">
      <c r="D37985" s="63"/>
      <c r="F37985" s="64"/>
    </row>
    <row r="37986" spans="4:6">
      <c r="D37986" s="63"/>
      <c r="F37986" s="64"/>
    </row>
    <row r="37987" spans="4:6">
      <c r="D37987" s="63"/>
      <c r="F37987" s="64"/>
    </row>
    <row r="37988" spans="4:6">
      <c r="D37988" s="63"/>
      <c r="F37988" s="64"/>
    </row>
    <row r="37989" spans="4:6">
      <c r="D37989" s="63"/>
      <c r="F37989" s="64"/>
    </row>
    <row r="37990" spans="4:6">
      <c r="D37990" s="63"/>
      <c r="F37990" s="64"/>
    </row>
    <row r="37991" spans="4:6">
      <c r="D37991" s="63"/>
      <c r="F37991" s="64"/>
    </row>
    <row r="37992" spans="4:6">
      <c r="D37992" s="63"/>
      <c r="F37992" s="64"/>
    </row>
    <row r="37993" spans="4:6">
      <c r="D37993" s="63"/>
      <c r="F37993" s="64"/>
    </row>
    <row r="37994" spans="4:6">
      <c r="D37994" s="63"/>
      <c r="F37994" s="64"/>
    </row>
    <row r="37995" spans="4:6">
      <c r="D37995" s="63"/>
      <c r="F37995" s="64"/>
    </row>
    <row r="37996" spans="4:6">
      <c r="D37996" s="63"/>
      <c r="F37996" s="64"/>
    </row>
    <row r="37997" spans="4:6">
      <c r="D37997" s="63"/>
      <c r="F37997" s="64"/>
    </row>
    <row r="37998" spans="4:6">
      <c r="D37998" s="63"/>
      <c r="F37998" s="64"/>
    </row>
    <row r="37999" spans="4:6">
      <c r="D37999" s="63"/>
      <c r="F37999" s="64"/>
    </row>
    <row r="38000" spans="4:6">
      <c r="D38000" s="63"/>
      <c r="F38000" s="64"/>
    </row>
    <row r="38001" spans="4:6">
      <c r="D38001" s="63"/>
      <c r="F38001" s="64"/>
    </row>
    <row r="38002" spans="4:6">
      <c r="D38002" s="63"/>
      <c r="F38002" s="64"/>
    </row>
    <row r="38003" spans="4:6">
      <c r="D38003" s="63"/>
      <c r="F38003" s="64"/>
    </row>
    <row r="38004" spans="4:6">
      <c r="D38004" s="63"/>
      <c r="F38004" s="64"/>
    </row>
    <row r="38005" spans="4:6">
      <c r="D38005" s="63"/>
      <c r="F38005" s="64"/>
    </row>
    <row r="38006" spans="4:6">
      <c r="D38006" s="63"/>
      <c r="F38006" s="64"/>
    </row>
    <row r="38007" spans="4:6">
      <c r="D38007" s="63"/>
      <c r="F38007" s="64"/>
    </row>
    <row r="38008" spans="4:6">
      <c r="D38008" s="63"/>
      <c r="F38008" s="64"/>
    </row>
    <row r="38009" spans="4:6">
      <c r="D38009" s="63"/>
      <c r="F38009" s="64"/>
    </row>
    <row r="38010" spans="4:6">
      <c r="D38010" s="63"/>
      <c r="F38010" s="64"/>
    </row>
    <row r="38011" spans="4:6">
      <c r="D38011" s="63"/>
      <c r="F38011" s="64"/>
    </row>
    <row r="38012" spans="4:6">
      <c r="D38012" s="63"/>
      <c r="F38012" s="64"/>
    </row>
    <row r="38013" spans="4:6">
      <c r="D38013" s="63"/>
      <c r="F38013" s="64"/>
    </row>
    <row r="38014" spans="4:6">
      <c r="D38014" s="63"/>
      <c r="F38014" s="64"/>
    </row>
    <row r="38015" spans="4:6">
      <c r="D38015" s="63"/>
      <c r="F38015" s="64"/>
    </row>
    <row r="38016" spans="4:6">
      <c r="D38016" s="63"/>
      <c r="F38016" s="64"/>
    </row>
    <row r="38017" spans="4:6">
      <c r="D38017" s="63"/>
      <c r="F38017" s="64"/>
    </row>
    <row r="38018" spans="4:6">
      <c r="D38018" s="63"/>
      <c r="F38018" s="64"/>
    </row>
    <row r="38019" spans="4:6">
      <c r="D38019" s="63"/>
      <c r="F38019" s="64"/>
    </row>
    <row r="38020" spans="4:6">
      <c r="D38020" s="63"/>
      <c r="F38020" s="64"/>
    </row>
    <row r="38021" spans="4:6">
      <c r="D38021" s="63"/>
      <c r="F38021" s="64"/>
    </row>
    <row r="38022" spans="4:6">
      <c r="D38022" s="63"/>
      <c r="F38022" s="64"/>
    </row>
    <row r="38023" spans="4:6">
      <c r="D38023" s="63"/>
      <c r="F38023" s="64"/>
    </row>
    <row r="38024" spans="4:6">
      <c r="D38024" s="63"/>
      <c r="F38024" s="64"/>
    </row>
    <row r="38025" spans="4:6">
      <c r="D38025" s="63"/>
      <c r="F38025" s="64"/>
    </row>
    <row r="38026" spans="4:6">
      <c r="D38026" s="63"/>
      <c r="F38026" s="64"/>
    </row>
    <row r="38027" spans="4:6">
      <c r="D38027" s="63"/>
      <c r="F38027" s="64"/>
    </row>
    <row r="38028" spans="4:6">
      <c r="D38028" s="63"/>
      <c r="F38028" s="64"/>
    </row>
    <row r="38029" spans="4:6">
      <c r="D38029" s="63"/>
      <c r="F38029" s="64"/>
    </row>
    <row r="38030" spans="4:6">
      <c r="D38030" s="63"/>
      <c r="F38030" s="64"/>
    </row>
    <row r="38031" spans="4:6">
      <c r="D38031" s="63"/>
      <c r="F38031" s="64"/>
    </row>
    <row r="38032" spans="4:6">
      <c r="D38032" s="63"/>
      <c r="F38032" s="64"/>
    </row>
    <row r="38033" spans="4:6">
      <c r="D38033" s="63"/>
      <c r="F38033" s="64"/>
    </row>
    <row r="38034" spans="4:6">
      <c r="D38034" s="63"/>
      <c r="F38034" s="64"/>
    </row>
    <row r="38035" spans="4:6">
      <c r="D38035" s="63"/>
      <c r="F38035" s="64"/>
    </row>
    <row r="38036" spans="4:6">
      <c r="D38036" s="63"/>
      <c r="F38036" s="64"/>
    </row>
    <row r="38037" spans="4:6">
      <c r="D38037" s="63"/>
      <c r="F38037" s="64"/>
    </row>
    <row r="38038" spans="4:6">
      <c r="D38038" s="63"/>
      <c r="F38038" s="64"/>
    </row>
    <row r="38039" spans="4:6">
      <c r="D38039" s="63"/>
      <c r="F38039" s="64"/>
    </row>
    <row r="38040" spans="4:6">
      <c r="D38040" s="63"/>
      <c r="F38040" s="64"/>
    </row>
    <row r="38041" spans="4:6">
      <c r="D38041" s="63"/>
      <c r="F38041" s="64"/>
    </row>
    <row r="38042" spans="4:6">
      <c r="D38042" s="63"/>
      <c r="F38042" s="64"/>
    </row>
    <row r="38043" spans="4:6">
      <c r="D38043" s="63"/>
      <c r="F38043" s="64"/>
    </row>
    <row r="38044" spans="4:6">
      <c r="D38044" s="63"/>
      <c r="F38044" s="64"/>
    </row>
    <row r="38045" spans="4:6">
      <c r="D38045" s="63"/>
      <c r="F38045" s="64"/>
    </row>
    <row r="38046" spans="4:6">
      <c r="D38046" s="63"/>
      <c r="F38046" s="64"/>
    </row>
    <row r="38047" spans="4:6">
      <c r="D38047" s="63"/>
      <c r="F38047" s="64"/>
    </row>
    <row r="38048" spans="4:6">
      <c r="D38048" s="63"/>
      <c r="F38048" s="64"/>
    </row>
    <row r="38049" spans="4:6">
      <c r="D38049" s="63"/>
      <c r="F38049" s="64"/>
    </row>
    <row r="38050" spans="4:6">
      <c r="D38050" s="63"/>
      <c r="F38050" s="64"/>
    </row>
    <row r="38051" spans="4:6">
      <c r="D38051" s="63"/>
      <c r="F38051" s="64"/>
    </row>
    <row r="38052" spans="4:6">
      <c r="D38052" s="63"/>
      <c r="F38052" s="64"/>
    </row>
    <row r="38053" spans="4:6">
      <c r="D38053" s="63"/>
      <c r="F38053" s="64"/>
    </row>
    <row r="38054" spans="4:6">
      <c r="D38054" s="63"/>
      <c r="F38054" s="64"/>
    </row>
    <row r="38055" spans="4:6">
      <c r="D38055" s="63"/>
      <c r="F38055" s="64"/>
    </row>
    <row r="38056" spans="4:6">
      <c r="D38056" s="63"/>
      <c r="F38056" s="64"/>
    </row>
    <row r="38057" spans="4:6">
      <c r="D38057" s="63"/>
      <c r="F38057" s="64"/>
    </row>
    <row r="38058" spans="4:6">
      <c r="D38058" s="63"/>
      <c r="F38058" s="64"/>
    </row>
    <row r="38059" spans="4:6">
      <c r="D38059" s="63"/>
      <c r="F38059" s="64"/>
    </row>
    <row r="38060" spans="4:6">
      <c r="D38060" s="63"/>
      <c r="F38060" s="64"/>
    </row>
    <row r="38061" spans="4:6">
      <c r="D38061" s="63"/>
      <c r="F38061" s="64"/>
    </row>
    <row r="38062" spans="4:6">
      <c r="D38062" s="63"/>
      <c r="F38062" s="64"/>
    </row>
    <row r="38063" spans="4:6">
      <c r="D38063" s="63"/>
      <c r="F38063" s="64"/>
    </row>
    <row r="38064" spans="4:6">
      <c r="D38064" s="63"/>
      <c r="F38064" s="64"/>
    </row>
    <row r="38065" spans="4:6">
      <c r="D38065" s="63"/>
      <c r="F38065" s="64"/>
    </row>
    <row r="38066" spans="4:6">
      <c r="D38066" s="63"/>
      <c r="F38066" s="64"/>
    </row>
    <row r="38067" spans="4:6">
      <c r="D38067" s="63"/>
      <c r="F38067" s="64"/>
    </row>
    <row r="38068" spans="4:6">
      <c r="D38068" s="63"/>
      <c r="F38068" s="64"/>
    </row>
    <row r="38069" spans="4:6">
      <c r="D38069" s="63"/>
      <c r="F38069" s="64"/>
    </row>
    <row r="38070" spans="4:6">
      <c r="D38070" s="63"/>
      <c r="F38070" s="64"/>
    </row>
    <row r="38071" spans="4:6">
      <c r="D38071" s="63"/>
      <c r="F38071" s="64"/>
    </row>
    <row r="38072" spans="4:6">
      <c r="D38072" s="63"/>
      <c r="F38072" s="64"/>
    </row>
    <row r="38073" spans="4:6">
      <c r="D38073" s="63"/>
      <c r="F38073" s="64"/>
    </row>
    <row r="38074" spans="4:6">
      <c r="D38074" s="63"/>
      <c r="F38074" s="64"/>
    </row>
    <row r="38075" spans="4:6">
      <c r="D38075" s="63"/>
      <c r="F38075" s="64"/>
    </row>
    <row r="38076" spans="4:6">
      <c r="D38076" s="63"/>
      <c r="F38076" s="64"/>
    </row>
    <row r="38077" spans="4:6">
      <c r="D38077" s="63"/>
      <c r="F38077" s="64"/>
    </row>
    <row r="38078" spans="4:6">
      <c r="D38078" s="63"/>
      <c r="F38078" s="64"/>
    </row>
    <row r="38079" spans="4:6">
      <c r="D38079" s="63"/>
      <c r="F38079" s="64"/>
    </row>
    <row r="38080" spans="4:6">
      <c r="D38080" s="63"/>
      <c r="F38080" s="64"/>
    </row>
    <row r="38081" spans="4:6">
      <c r="D38081" s="63"/>
      <c r="F38081" s="64"/>
    </row>
    <row r="38082" spans="4:6">
      <c r="D38082" s="63"/>
      <c r="F38082" s="64"/>
    </row>
    <row r="38083" spans="4:6">
      <c r="D38083" s="63"/>
      <c r="F38083" s="64"/>
    </row>
    <row r="38084" spans="4:6">
      <c r="D38084" s="63"/>
      <c r="F38084" s="64"/>
    </row>
    <row r="38085" spans="4:6">
      <c r="D38085" s="63"/>
      <c r="F38085" s="64"/>
    </row>
    <row r="38086" spans="4:6">
      <c r="D38086" s="63"/>
      <c r="F38086" s="64"/>
    </row>
    <row r="38087" spans="4:6">
      <c r="D38087" s="63"/>
      <c r="F38087" s="64"/>
    </row>
    <row r="38088" spans="4:6">
      <c r="D38088" s="63"/>
      <c r="F38088" s="64"/>
    </row>
    <row r="38089" spans="4:6">
      <c r="D38089" s="63"/>
      <c r="F38089" s="64"/>
    </row>
    <row r="38090" spans="4:6">
      <c r="D38090" s="63"/>
      <c r="F38090" s="64"/>
    </row>
    <row r="38091" spans="4:6">
      <c r="D38091" s="63"/>
      <c r="F38091" s="64"/>
    </row>
    <row r="38092" spans="4:6">
      <c r="D38092" s="63"/>
      <c r="F38092" s="64"/>
    </row>
    <row r="38093" spans="4:6">
      <c r="D38093" s="63"/>
      <c r="F38093" s="64"/>
    </row>
    <row r="38094" spans="4:6">
      <c r="D38094" s="63"/>
      <c r="F38094" s="64"/>
    </row>
    <row r="38095" spans="4:6">
      <c r="D38095" s="63"/>
      <c r="F38095" s="64"/>
    </row>
    <row r="38096" spans="4:6">
      <c r="D38096" s="63"/>
      <c r="F38096" s="64"/>
    </row>
    <row r="38097" spans="4:6">
      <c r="D38097" s="63"/>
      <c r="F38097" s="64"/>
    </row>
    <row r="38098" spans="4:6">
      <c r="D38098" s="63"/>
      <c r="F38098" s="64"/>
    </row>
    <row r="38099" spans="4:6">
      <c r="D38099" s="63"/>
      <c r="F38099" s="64"/>
    </row>
    <row r="38100" spans="4:6">
      <c r="D38100" s="63"/>
      <c r="F38100" s="64"/>
    </row>
    <row r="38101" spans="4:6">
      <c r="D38101" s="63"/>
      <c r="F38101" s="64"/>
    </row>
    <row r="38102" spans="4:6">
      <c r="D38102" s="63"/>
      <c r="F38102" s="64"/>
    </row>
    <row r="38103" spans="4:6">
      <c r="D38103" s="63"/>
      <c r="F38103" s="64"/>
    </row>
    <row r="38104" spans="4:6">
      <c r="D38104" s="63"/>
      <c r="F38104" s="64"/>
    </row>
    <row r="38105" spans="4:6">
      <c r="D38105" s="63"/>
      <c r="F38105" s="64"/>
    </row>
    <row r="38106" spans="4:6">
      <c r="D38106" s="63"/>
      <c r="F38106" s="64"/>
    </row>
    <row r="38107" spans="4:6">
      <c r="D38107" s="63"/>
      <c r="F38107" s="64"/>
    </row>
    <row r="38108" spans="4:6">
      <c r="D38108" s="63"/>
      <c r="F38108" s="64"/>
    </row>
    <row r="38109" spans="4:6">
      <c r="D38109" s="63"/>
      <c r="F38109" s="64"/>
    </row>
    <row r="38110" spans="4:6">
      <c r="D38110" s="63"/>
      <c r="F38110" s="64"/>
    </row>
    <row r="38111" spans="4:6">
      <c r="D38111" s="63"/>
      <c r="F38111" s="64"/>
    </row>
    <row r="38112" spans="4:6">
      <c r="D38112" s="63"/>
      <c r="F38112" s="64"/>
    </row>
    <row r="38113" spans="4:6">
      <c r="D38113" s="63"/>
      <c r="F38113" s="64"/>
    </row>
    <row r="38114" spans="4:6">
      <c r="D38114" s="63"/>
      <c r="F38114" s="64"/>
    </row>
    <row r="38115" spans="4:6">
      <c r="D38115" s="63"/>
      <c r="F38115" s="64"/>
    </row>
    <row r="38116" spans="4:6">
      <c r="D38116" s="63"/>
      <c r="F38116" s="64"/>
    </row>
    <row r="38117" spans="4:6">
      <c r="D38117" s="63"/>
      <c r="F38117" s="64"/>
    </row>
    <row r="38118" spans="4:6">
      <c r="D38118" s="63"/>
      <c r="F38118" s="64"/>
    </row>
    <row r="38119" spans="4:6">
      <c r="D38119" s="63"/>
      <c r="F38119" s="64"/>
    </row>
    <row r="38120" spans="4:6">
      <c r="D38120" s="63"/>
      <c r="F38120" s="64"/>
    </row>
    <row r="38121" spans="4:6">
      <c r="D38121" s="63"/>
      <c r="F38121" s="64"/>
    </row>
    <row r="38122" spans="4:6">
      <c r="D38122" s="63"/>
      <c r="F38122" s="64"/>
    </row>
    <row r="38123" spans="4:6">
      <c r="D38123" s="63"/>
      <c r="F38123" s="64"/>
    </row>
    <row r="38124" spans="4:6">
      <c r="D38124" s="63"/>
      <c r="F38124" s="64"/>
    </row>
    <row r="38125" spans="4:6">
      <c r="D38125" s="63"/>
      <c r="F38125" s="64"/>
    </row>
    <row r="38126" spans="4:6">
      <c r="D38126" s="63"/>
      <c r="F38126" s="64"/>
    </row>
    <row r="38127" spans="4:6">
      <c r="D38127" s="63"/>
      <c r="F38127" s="64"/>
    </row>
    <row r="38128" spans="4:6">
      <c r="D38128" s="63"/>
      <c r="F38128" s="64"/>
    </row>
    <row r="38129" spans="4:6">
      <c r="D38129" s="63"/>
      <c r="F38129" s="64"/>
    </row>
    <row r="38130" spans="4:6">
      <c r="D38130" s="63"/>
      <c r="F38130" s="64"/>
    </row>
    <row r="38131" spans="4:6">
      <c r="D38131" s="63"/>
      <c r="F38131" s="64"/>
    </row>
    <row r="38132" spans="4:6">
      <c r="D38132" s="63"/>
      <c r="F38132" s="64"/>
    </row>
    <row r="38133" spans="4:6">
      <c r="D38133" s="63"/>
      <c r="F38133" s="64"/>
    </row>
    <row r="38134" spans="4:6">
      <c r="D38134" s="63"/>
      <c r="F38134" s="64"/>
    </row>
    <row r="38135" spans="4:6">
      <c r="D38135" s="63"/>
      <c r="F38135" s="64"/>
    </row>
    <row r="38136" spans="4:6">
      <c r="D38136" s="63"/>
      <c r="F38136" s="64"/>
    </row>
    <row r="38137" spans="4:6">
      <c r="D38137" s="63"/>
      <c r="F38137" s="64"/>
    </row>
    <row r="38138" spans="4:6">
      <c r="D38138" s="63"/>
      <c r="F38138" s="64"/>
    </row>
    <row r="38139" spans="4:6">
      <c r="D38139" s="63"/>
      <c r="F38139" s="64"/>
    </row>
    <row r="38140" spans="4:6">
      <c r="D38140" s="63"/>
      <c r="F38140" s="64"/>
    </row>
    <row r="38141" spans="4:6">
      <c r="D38141" s="63"/>
      <c r="F38141" s="64"/>
    </row>
    <row r="38142" spans="4:6">
      <c r="D38142" s="63"/>
      <c r="F38142" s="64"/>
    </row>
    <row r="38143" spans="4:6">
      <c r="D38143" s="63"/>
      <c r="F38143" s="64"/>
    </row>
    <row r="38144" spans="4:6">
      <c r="D38144" s="63"/>
      <c r="F38144" s="64"/>
    </row>
    <row r="38145" spans="4:6">
      <c r="D38145" s="63"/>
      <c r="F38145" s="64"/>
    </row>
    <row r="38146" spans="4:6">
      <c r="D38146" s="63"/>
      <c r="F38146" s="64"/>
    </row>
    <row r="38147" spans="4:6">
      <c r="D38147" s="63"/>
      <c r="F38147" s="64"/>
    </row>
    <row r="38148" spans="4:6">
      <c r="D38148" s="63"/>
      <c r="F38148" s="64"/>
    </row>
    <row r="38149" spans="4:6">
      <c r="D38149" s="63"/>
      <c r="F38149" s="64"/>
    </row>
    <row r="38150" spans="4:6">
      <c r="D38150" s="63"/>
      <c r="F38150" s="64"/>
    </row>
    <row r="38151" spans="4:6">
      <c r="D38151" s="63"/>
      <c r="F38151" s="64"/>
    </row>
    <row r="38152" spans="4:6">
      <c r="D38152" s="63"/>
      <c r="F38152" s="64"/>
    </row>
    <row r="38153" spans="4:6">
      <c r="D38153" s="63"/>
      <c r="F38153" s="64"/>
    </row>
    <row r="38154" spans="4:6">
      <c r="D38154" s="63"/>
      <c r="F38154" s="64"/>
    </row>
    <row r="38155" spans="4:6">
      <c r="D38155" s="63"/>
      <c r="F38155" s="64"/>
    </row>
    <row r="38156" spans="4:6">
      <c r="D38156" s="63"/>
      <c r="F38156" s="64"/>
    </row>
    <row r="38157" spans="4:6">
      <c r="D38157" s="63"/>
      <c r="F38157" s="64"/>
    </row>
    <row r="38158" spans="4:6">
      <c r="D38158" s="63"/>
      <c r="F38158" s="64"/>
    </row>
    <row r="38159" spans="4:6">
      <c r="D38159" s="63"/>
      <c r="F38159" s="64"/>
    </row>
    <row r="38160" spans="4:6">
      <c r="D38160" s="63"/>
      <c r="F38160" s="64"/>
    </row>
    <row r="38161" spans="4:6">
      <c r="D38161" s="63"/>
      <c r="F38161" s="64"/>
    </row>
    <row r="38162" spans="4:6">
      <c r="D38162" s="63"/>
      <c r="F38162" s="64"/>
    </row>
    <row r="38163" spans="4:6">
      <c r="D38163" s="63"/>
      <c r="F38163" s="64"/>
    </row>
    <row r="38164" spans="4:6">
      <c r="D38164" s="63"/>
      <c r="F38164" s="64"/>
    </row>
    <row r="38165" spans="4:6">
      <c r="D38165" s="63"/>
      <c r="F38165" s="64"/>
    </row>
    <row r="38166" spans="4:6">
      <c r="D38166" s="63"/>
      <c r="F38166" s="64"/>
    </row>
    <row r="38167" spans="4:6">
      <c r="D38167" s="63"/>
      <c r="F38167" s="64"/>
    </row>
    <row r="38168" spans="4:6">
      <c r="D38168" s="63"/>
      <c r="F38168" s="64"/>
    </row>
    <row r="38169" spans="4:6">
      <c r="D38169" s="63"/>
      <c r="F38169" s="64"/>
    </row>
    <row r="38170" spans="4:6">
      <c r="D38170" s="63"/>
      <c r="F38170" s="64"/>
    </row>
    <row r="38171" spans="4:6">
      <c r="D38171" s="63"/>
      <c r="F38171" s="64"/>
    </row>
    <row r="38172" spans="4:6">
      <c r="D38172" s="63"/>
      <c r="F38172" s="64"/>
    </row>
    <row r="38173" spans="4:6">
      <c r="D38173" s="63"/>
      <c r="F38173" s="64"/>
    </row>
    <row r="38174" spans="4:6">
      <c r="D38174" s="63"/>
      <c r="F38174" s="64"/>
    </row>
    <row r="38175" spans="4:6">
      <c r="D38175" s="63"/>
      <c r="F38175" s="64"/>
    </row>
    <row r="38176" spans="4:6">
      <c r="D38176" s="63"/>
      <c r="F38176" s="64"/>
    </row>
    <row r="38177" spans="4:6">
      <c r="D38177" s="63"/>
      <c r="F38177" s="64"/>
    </row>
    <row r="38178" spans="4:6">
      <c r="D38178" s="63"/>
      <c r="F38178" s="64"/>
    </row>
    <row r="38179" spans="4:6">
      <c r="D38179" s="63"/>
      <c r="F38179" s="64"/>
    </row>
    <row r="38180" spans="4:6">
      <c r="D38180" s="63"/>
      <c r="F38180" s="64"/>
    </row>
    <row r="38181" spans="4:6">
      <c r="D38181" s="63"/>
      <c r="F38181" s="64"/>
    </row>
    <row r="38182" spans="4:6">
      <c r="D38182" s="63"/>
      <c r="F38182" s="64"/>
    </row>
    <row r="38183" spans="4:6">
      <c r="D38183" s="63"/>
      <c r="F38183" s="64"/>
    </row>
    <row r="38184" spans="4:6">
      <c r="D38184" s="63"/>
      <c r="F38184" s="64"/>
    </row>
    <row r="38185" spans="4:6">
      <c r="D38185" s="63"/>
      <c r="F38185" s="64"/>
    </row>
    <row r="38186" spans="4:6">
      <c r="D38186" s="63"/>
      <c r="F38186" s="64"/>
    </row>
    <row r="38187" spans="4:6">
      <c r="D38187" s="63"/>
      <c r="F38187" s="64"/>
    </row>
    <row r="38188" spans="4:6">
      <c r="D38188" s="63"/>
      <c r="F38188" s="64"/>
    </row>
    <row r="38189" spans="4:6">
      <c r="D38189" s="63"/>
      <c r="F38189" s="64"/>
    </row>
    <row r="38190" spans="4:6">
      <c r="D38190" s="63"/>
      <c r="F38190" s="64"/>
    </row>
    <row r="38191" spans="4:6">
      <c r="D38191" s="63"/>
      <c r="F38191" s="64"/>
    </row>
    <row r="38192" spans="4:6">
      <c r="D38192" s="63"/>
      <c r="F38192" s="64"/>
    </row>
    <row r="38193" spans="4:6">
      <c r="D38193" s="63"/>
      <c r="F38193" s="64"/>
    </row>
    <row r="38194" spans="4:6">
      <c r="D38194" s="63"/>
      <c r="F38194" s="64"/>
    </row>
    <row r="38195" spans="4:6">
      <c r="D38195" s="63"/>
      <c r="F38195" s="64"/>
    </row>
    <row r="38196" spans="4:6">
      <c r="D38196" s="63"/>
      <c r="F38196" s="64"/>
    </row>
    <row r="38197" spans="4:6">
      <c r="D38197" s="63"/>
      <c r="F38197" s="64"/>
    </row>
    <row r="38198" spans="4:6">
      <c r="D38198" s="63"/>
      <c r="F38198" s="64"/>
    </row>
    <row r="38199" spans="4:6">
      <c r="D38199" s="63"/>
      <c r="F38199" s="64"/>
    </row>
    <row r="38200" spans="4:6">
      <c r="D38200" s="63"/>
      <c r="F38200" s="64"/>
    </row>
    <row r="38201" spans="4:6">
      <c r="D38201" s="63"/>
      <c r="F38201" s="64"/>
    </row>
    <row r="38202" spans="4:6">
      <c r="D38202" s="63"/>
      <c r="F38202" s="64"/>
    </row>
    <row r="38203" spans="4:6">
      <c r="D38203" s="63"/>
      <c r="F38203" s="64"/>
    </row>
    <row r="38204" spans="4:6">
      <c r="D38204" s="63"/>
      <c r="F38204" s="64"/>
    </row>
    <row r="38205" spans="4:6">
      <c r="D38205" s="63"/>
      <c r="F38205" s="64"/>
    </row>
    <row r="38206" spans="4:6">
      <c r="D38206" s="63"/>
      <c r="F38206" s="64"/>
    </row>
    <row r="38207" spans="4:6">
      <c r="D38207" s="63"/>
      <c r="F38207" s="64"/>
    </row>
    <row r="38208" spans="4:6">
      <c r="D38208" s="63"/>
      <c r="F38208" s="64"/>
    </row>
    <row r="38209" spans="4:6">
      <c r="D38209" s="63"/>
      <c r="F38209" s="64"/>
    </row>
    <row r="38210" spans="4:6">
      <c r="D38210" s="63"/>
      <c r="F38210" s="64"/>
    </row>
    <row r="38211" spans="4:6">
      <c r="D38211" s="63"/>
      <c r="F38211" s="64"/>
    </row>
    <row r="38212" spans="4:6">
      <c r="D38212" s="63"/>
      <c r="F38212" s="64"/>
    </row>
    <row r="38213" spans="4:6">
      <c r="D38213" s="63"/>
      <c r="F38213" s="64"/>
    </row>
    <row r="38214" spans="4:6">
      <c r="D38214" s="63"/>
      <c r="F38214" s="64"/>
    </row>
    <row r="38215" spans="4:6">
      <c r="D38215" s="63"/>
      <c r="F38215" s="64"/>
    </row>
    <row r="38216" spans="4:6">
      <c r="D38216" s="63"/>
      <c r="F38216" s="64"/>
    </row>
    <row r="38217" spans="4:6">
      <c r="D38217" s="63"/>
      <c r="F38217" s="64"/>
    </row>
    <row r="38218" spans="4:6">
      <c r="D38218" s="63"/>
      <c r="F38218" s="64"/>
    </row>
    <row r="38219" spans="4:6">
      <c r="D38219" s="63"/>
      <c r="F38219" s="64"/>
    </row>
    <row r="38220" spans="4:6">
      <c r="D38220" s="63"/>
      <c r="F38220" s="64"/>
    </row>
    <row r="38221" spans="4:6">
      <c r="D38221" s="63"/>
      <c r="F38221" s="64"/>
    </row>
    <row r="38222" spans="4:6">
      <c r="D38222" s="63"/>
      <c r="F38222" s="64"/>
    </row>
    <row r="38223" spans="4:6">
      <c r="D38223" s="63"/>
      <c r="F38223" s="64"/>
    </row>
    <row r="38224" spans="4:6">
      <c r="D38224" s="63"/>
      <c r="F38224" s="64"/>
    </row>
    <row r="38225" spans="4:6">
      <c r="D38225" s="63"/>
      <c r="F38225" s="64"/>
    </row>
    <row r="38226" spans="4:6">
      <c r="D38226" s="63"/>
      <c r="F38226" s="64"/>
    </row>
    <row r="38227" spans="4:6">
      <c r="D38227" s="63"/>
      <c r="F38227" s="64"/>
    </row>
    <row r="38228" spans="4:6">
      <c r="D38228" s="63"/>
      <c r="F38228" s="64"/>
    </row>
    <row r="38229" spans="4:6">
      <c r="D38229" s="63"/>
      <c r="F38229" s="64"/>
    </row>
    <row r="38230" spans="4:6">
      <c r="D38230" s="63"/>
      <c r="F38230" s="64"/>
    </row>
    <row r="38231" spans="4:6">
      <c r="D38231" s="63"/>
      <c r="F38231" s="64"/>
    </row>
    <row r="38232" spans="4:6">
      <c r="D38232" s="63"/>
      <c r="F38232" s="64"/>
    </row>
    <row r="38233" spans="4:6">
      <c r="D38233" s="63"/>
      <c r="F38233" s="64"/>
    </row>
    <row r="38234" spans="4:6">
      <c r="D38234" s="63"/>
      <c r="F38234" s="64"/>
    </row>
    <row r="38235" spans="4:6">
      <c r="D38235" s="63"/>
      <c r="F38235" s="64"/>
    </row>
    <row r="38236" spans="4:6">
      <c r="D38236" s="63"/>
      <c r="F38236" s="64"/>
    </row>
    <row r="38237" spans="4:6">
      <c r="D38237" s="63"/>
      <c r="F38237" s="64"/>
    </row>
    <row r="38238" spans="4:6">
      <c r="D38238" s="63"/>
      <c r="F38238" s="64"/>
    </row>
    <row r="38239" spans="4:6">
      <c r="D38239" s="63"/>
      <c r="F38239" s="64"/>
    </row>
    <row r="38240" spans="4:6">
      <c r="D38240" s="63"/>
      <c r="F38240" s="64"/>
    </row>
    <row r="38241" spans="4:6">
      <c r="D38241" s="63"/>
      <c r="F38241" s="64"/>
    </row>
    <row r="38242" spans="4:6">
      <c r="D38242" s="63"/>
      <c r="F38242" s="64"/>
    </row>
    <row r="38243" spans="4:6">
      <c r="D38243" s="63"/>
      <c r="F38243" s="64"/>
    </row>
    <row r="38244" spans="4:6">
      <c r="D38244" s="63"/>
      <c r="F38244" s="64"/>
    </row>
    <row r="38245" spans="4:6">
      <c r="D38245" s="63"/>
      <c r="F38245" s="64"/>
    </row>
    <row r="38246" spans="4:6">
      <c r="D38246" s="63"/>
      <c r="F38246" s="64"/>
    </row>
    <row r="38247" spans="4:6">
      <c r="D38247" s="63"/>
      <c r="F38247" s="64"/>
    </row>
    <row r="38248" spans="4:6">
      <c r="D38248" s="63"/>
      <c r="F38248" s="64"/>
    </row>
    <row r="38249" spans="4:6">
      <c r="D38249" s="63"/>
      <c r="F38249" s="64"/>
    </row>
    <row r="38250" spans="4:6">
      <c r="D38250" s="63"/>
      <c r="F38250" s="64"/>
    </row>
    <row r="38251" spans="4:6">
      <c r="D38251" s="63"/>
      <c r="F38251" s="64"/>
    </row>
    <row r="38252" spans="4:6">
      <c r="D38252" s="63"/>
      <c r="F38252" s="64"/>
    </row>
    <row r="38253" spans="4:6">
      <c r="D38253" s="63"/>
      <c r="F38253" s="64"/>
    </row>
    <row r="38254" spans="4:6">
      <c r="D38254" s="63"/>
      <c r="F38254" s="64"/>
    </row>
    <row r="38255" spans="4:6">
      <c r="D38255" s="63"/>
      <c r="F38255" s="64"/>
    </row>
    <row r="38256" spans="4:6">
      <c r="D38256" s="63"/>
      <c r="F38256" s="64"/>
    </row>
    <row r="38257" spans="4:6">
      <c r="D38257" s="63"/>
      <c r="F38257" s="64"/>
    </row>
    <row r="38258" spans="4:6">
      <c r="D38258" s="63"/>
      <c r="F38258" s="64"/>
    </row>
    <row r="38259" spans="4:6">
      <c r="D38259" s="63"/>
      <c r="F38259" s="64"/>
    </row>
    <row r="38260" spans="4:6">
      <c r="D38260" s="63"/>
      <c r="F38260" s="64"/>
    </row>
    <row r="38261" spans="4:6">
      <c r="D38261" s="63"/>
      <c r="F38261" s="64"/>
    </row>
    <row r="38262" spans="4:6">
      <c r="D38262" s="63"/>
      <c r="F38262" s="64"/>
    </row>
    <row r="38263" spans="4:6">
      <c r="D38263" s="63"/>
      <c r="F38263" s="64"/>
    </row>
    <row r="38264" spans="4:6">
      <c r="D38264" s="63"/>
      <c r="F38264" s="64"/>
    </row>
    <row r="38265" spans="4:6">
      <c r="D38265" s="63"/>
      <c r="F38265" s="64"/>
    </row>
    <row r="38266" spans="4:6">
      <c r="D38266" s="63"/>
      <c r="F38266" s="64"/>
    </row>
    <row r="38267" spans="4:6">
      <c r="D38267" s="63"/>
      <c r="F38267" s="64"/>
    </row>
    <row r="38268" spans="4:6">
      <c r="D38268" s="63"/>
      <c r="F38268" s="64"/>
    </row>
    <row r="38269" spans="4:6">
      <c r="D38269" s="63"/>
      <c r="F38269" s="64"/>
    </row>
    <row r="38270" spans="4:6">
      <c r="D38270" s="63"/>
      <c r="F38270" s="64"/>
    </row>
    <row r="38271" spans="4:6">
      <c r="D38271" s="63"/>
      <c r="F38271" s="64"/>
    </row>
    <row r="38272" spans="4:6">
      <c r="D38272" s="63"/>
      <c r="F38272" s="64"/>
    </row>
    <row r="38273" spans="4:6">
      <c r="D38273" s="63"/>
      <c r="F38273" s="64"/>
    </row>
    <row r="38274" spans="4:6">
      <c r="D38274" s="63"/>
      <c r="F38274" s="64"/>
    </row>
    <row r="38275" spans="4:6">
      <c r="D38275" s="63"/>
      <c r="F38275" s="64"/>
    </row>
    <row r="38276" spans="4:6">
      <c r="D38276" s="63"/>
      <c r="F38276" s="64"/>
    </row>
    <row r="38277" spans="4:6">
      <c r="D38277" s="63"/>
      <c r="F38277" s="64"/>
    </row>
    <row r="38278" spans="4:6">
      <c r="D38278" s="63"/>
      <c r="F38278" s="64"/>
    </row>
    <row r="38279" spans="4:6">
      <c r="D38279" s="63"/>
      <c r="F38279" s="64"/>
    </row>
    <row r="38280" spans="4:6">
      <c r="D38280" s="63"/>
      <c r="F38280" s="64"/>
    </row>
    <row r="38281" spans="4:6">
      <c r="D38281" s="63"/>
      <c r="F38281" s="64"/>
    </row>
    <row r="38282" spans="4:6">
      <c r="D38282" s="63"/>
      <c r="F38282" s="64"/>
    </row>
    <row r="38283" spans="4:6">
      <c r="D38283" s="63"/>
      <c r="F38283" s="64"/>
    </row>
    <row r="38284" spans="4:6">
      <c r="D38284" s="63"/>
      <c r="F38284" s="64"/>
    </row>
    <row r="38285" spans="4:6">
      <c r="D38285" s="63"/>
      <c r="F38285" s="64"/>
    </row>
    <row r="38286" spans="4:6">
      <c r="D38286" s="63"/>
      <c r="F38286" s="64"/>
    </row>
    <row r="38287" spans="4:6">
      <c r="D38287" s="63"/>
      <c r="F38287" s="64"/>
    </row>
    <row r="38288" spans="4:6">
      <c r="D38288" s="63"/>
      <c r="F38288" s="64"/>
    </row>
    <row r="38289" spans="4:6">
      <c r="D38289" s="63"/>
      <c r="F38289" s="64"/>
    </row>
    <row r="38290" spans="4:6">
      <c r="D38290" s="63"/>
      <c r="F38290" s="64"/>
    </row>
    <row r="38291" spans="4:6">
      <c r="D38291" s="63"/>
      <c r="F38291" s="64"/>
    </row>
    <row r="38292" spans="4:6">
      <c r="D38292" s="63"/>
      <c r="F38292" s="64"/>
    </row>
    <row r="38293" spans="4:6">
      <c r="D38293" s="63"/>
      <c r="F38293" s="64"/>
    </row>
    <row r="38294" spans="4:6">
      <c r="D38294" s="63"/>
      <c r="F38294" s="64"/>
    </row>
    <row r="38295" spans="4:6">
      <c r="D38295" s="63"/>
      <c r="F38295" s="64"/>
    </row>
    <row r="38296" spans="4:6">
      <c r="D38296" s="63"/>
      <c r="F38296" s="64"/>
    </row>
    <row r="38297" spans="4:6">
      <c r="D38297" s="63"/>
      <c r="F38297" s="64"/>
    </row>
    <row r="38298" spans="4:6">
      <c r="D38298" s="63"/>
      <c r="F38298" s="64"/>
    </row>
    <row r="38299" spans="4:6">
      <c r="D38299" s="63"/>
      <c r="F38299" s="64"/>
    </row>
    <row r="38300" spans="4:6">
      <c r="D38300" s="63"/>
      <c r="F38300" s="64"/>
    </row>
    <row r="38301" spans="4:6">
      <c r="D38301" s="63"/>
      <c r="F38301" s="64"/>
    </row>
    <row r="38302" spans="4:6">
      <c r="D38302" s="63"/>
      <c r="F38302" s="64"/>
    </row>
    <row r="38303" spans="4:6">
      <c r="D38303" s="63"/>
      <c r="F38303" s="64"/>
    </row>
    <row r="38304" spans="4:6">
      <c r="D38304" s="63"/>
      <c r="F38304" s="64"/>
    </row>
    <row r="38305" spans="4:6">
      <c r="D38305" s="63"/>
      <c r="F38305" s="64"/>
    </row>
    <row r="38306" spans="4:6">
      <c r="D38306" s="63"/>
      <c r="F38306" s="64"/>
    </row>
    <row r="38307" spans="4:6">
      <c r="D38307" s="63"/>
      <c r="F38307" s="64"/>
    </row>
    <row r="38308" spans="4:6">
      <c r="D38308" s="63"/>
      <c r="F38308" s="64"/>
    </row>
    <row r="38309" spans="4:6">
      <c r="D38309" s="63"/>
      <c r="F38309" s="64"/>
    </row>
    <row r="38310" spans="4:6">
      <c r="D38310" s="63"/>
      <c r="F38310" s="64"/>
    </row>
    <row r="38311" spans="4:6">
      <c r="D38311" s="63"/>
      <c r="F38311" s="64"/>
    </row>
    <row r="38312" spans="4:6">
      <c r="D38312" s="63"/>
      <c r="F38312" s="64"/>
    </row>
    <row r="38313" spans="4:6">
      <c r="D38313" s="63"/>
      <c r="F38313" s="64"/>
    </row>
    <row r="38314" spans="4:6">
      <c r="D38314" s="63"/>
      <c r="F38314" s="64"/>
    </row>
    <row r="38315" spans="4:6">
      <c r="D38315" s="63"/>
      <c r="F38315" s="64"/>
    </row>
    <row r="38316" spans="4:6">
      <c r="D38316" s="63"/>
      <c r="F38316" s="64"/>
    </row>
    <row r="38317" spans="4:6">
      <c r="D38317" s="63"/>
      <c r="F38317" s="64"/>
    </row>
    <row r="38318" spans="4:6">
      <c r="D38318" s="63"/>
      <c r="F38318" s="64"/>
    </row>
    <row r="38319" spans="4:6">
      <c r="D38319" s="63"/>
      <c r="F38319" s="64"/>
    </row>
    <row r="38320" spans="4:6">
      <c r="D38320" s="63"/>
      <c r="F38320" s="64"/>
    </row>
    <row r="38321" spans="4:6">
      <c r="D38321" s="63"/>
      <c r="F38321" s="64"/>
    </row>
    <row r="38322" spans="4:6">
      <c r="D38322" s="63"/>
      <c r="F38322" s="64"/>
    </row>
    <row r="38323" spans="4:6">
      <c r="D38323" s="63"/>
      <c r="F38323" s="64"/>
    </row>
    <row r="38324" spans="4:6">
      <c r="D38324" s="63"/>
      <c r="F38324" s="64"/>
    </row>
    <row r="38325" spans="4:6">
      <c r="D38325" s="63"/>
      <c r="F38325" s="64"/>
    </row>
    <row r="38326" spans="4:6">
      <c r="D38326" s="63"/>
      <c r="F38326" s="64"/>
    </row>
    <row r="38327" spans="4:6">
      <c r="D38327" s="63"/>
      <c r="F38327" s="64"/>
    </row>
    <row r="38328" spans="4:6">
      <c r="D38328" s="63"/>
      <c r="F38328" s="64"/>
    </row>
    <row r="38329" spans="4:6">
      <c r="D38329" s="63"/>
      <c r="F38329" s="64"/>
    </row>
    <row r="38330" spans="4:6">
      <c r="D38330" s="63"/>
      <c r="F38330" s="64"/>
    </row>
    <row r="38331" spans="4:6">
      <c r="D38331" s="63"/>
      <c r="F38331" s="64"/>
    </row>
    <row r="38332" spans="4:6">
      <c r="D38332" s="63"/>
      <c r="F38332" s="64"/>
    </row>
    <row r="38333" spans="4:6">
      <c r="D38333" s="63"/>
      <c r="F38333" s="64"/>
    </row>
    <row r="38334" spans="4:6">
      <c r="D38334" s="63"/>
      <c r="F38334" s="64"/>
    </row>
    <row r="38335" spans="4:6">
      <c r="D38335" s="63"/>
      <c r="F38335" s="64"/>
    </row>
    <row r="38336" spans="4:6">
      <c r="D38336" s="63"/>
      <c r="F38336" s="64"/>
    </row>
    <row r="38337" spans="4:6">
      <c r="D38337" s="63"/>
      <c r="F38337" s="64"/>
    </row>
    <row r="38338" spans="4:6">
      <c r="D38338" s="63"/>
      <c r="F38338" s="64"/>
    </row>
    <row r="38339" spans="4:6">
      <c r="D38339" s="63"/>
      <c r="F38339" s="64"/>
    </row>
    <row r="38340" spans="4:6">
      <c r="D38340" s="63"/>
      <c r="F38340" s="64"/>
    </row>
    <row r="38341" spans="4:6">
      <c r="D38341" s="63"/>
      <c r="F38341" s="64"/>
    </row>
    <row r="38342" spans="4:6">
      <c r="D38342" s="63"/>
      <c r="F38342" s="64"/>
    </row>
    <row r="38343" spans="4:6">
      <c r="D38343" s="63"/>
      <c r="F38343" s="64"/>
    </row>
    <row r="38344" spans="4:6">
      <c r="D38344" s="63"/>
      <c r="F38344" s="64"/>
    </row>
    <row r="38345" spans="4:6">
      <c r="D38345" s="63"/>
      <c r="F38345" s="64"/>
    </row>
    <row r="38346" spans="4:6">
      <c r="D38346" s="63"/>
      <c r="F38346" s="64"/>
    </row>
    <row r="38347" spans="4:6">
      <c r="D38347" s="63"/>
      <c r="F38347" s="64"/>
    </row>
    <row r="38348" spans="4:6">
      <c r="D38348" s="63"/>
      <c r="F38348" s="64"/>
    </row>
    <row r="38349" spans="4:6">
      <c r="D38349" s="63"/>
      <c r="F38349" s="64"/>
    </row>
    <row r="38350" spans="4:6">
      <c r="D38350" s="63"/>
      <c r="F38350" s="64"/>
    </row>
    <row r="38351" spans="4:6">
      <c r="D38351" s="63"/>
      <c r="F38351" s="64"/>
    </row>
    <row r="38352" spans="4:6">
      <c r="D38352" s="63"/>
      <c r="F38352" s="64"/>
    </row>
    <row r="38353" spans="4:6">
      <c r="D38353" s="63"/>
      <c r="F38353" s="64"/>
    </row>
    <row r="38354" spans="4:6">
      <c r="D38354" s="63"/>
      <c r="F38354" s="64"/>
    </row>
    <row r="38355" spans="4:6">
      <c r="D38355" s="63"/>
      <c r="F38355" s="64"/>
    </row>
    <row r="38356" spans="4:6">
      <c r="D38356" s="63"/>
      <c r="F38356" s="64"/>
    </row>
    <row r="38357" spans="4:6">
      <c r="D38357" s="63"/>
      <c r="F38357" s="64"/>
    </row>
    <row r="38358" spans="4:6">
      <c r="D38358" s="63"/>
      <c r="F38358" s="64"/>
    </row>
    <row r="38359" spans="4:6">
      <c r="D38359" s="63"/>
      <c r="F38359" s="64"/>
    </row>
    <row r="38360" spans="4:6">
      <c r="D38360" s="63"/>
      <c r="F38360" s="64"/>
    </row>
    <row r="38361" spans="4:6">
      <c r="D38361" s="63"/>
      <c r="F38361" s="64"/>
    </row>
    <row r="38362" spans="4:6">
      <c r="D38362" s="63"/>
      <c r="F38362" s="64"/>
    </row>
    <row r="38363" spans="4:6">
      <c r="D38363" s="63"/>
      <c r="F38363" s="64"/>
    </row>
    <row r="38364" spans="4:6">
      <c r="D38364" s="63"/>
      <c r="F38364" s="64"/>
    </row>
    <row r="38365" spans="4:6">
      <c r="D38365" s="63"/>
      <c r="F38365" s="64"/>
    </row>
    <row r="38366" spans="4:6">
      <c r="D38366" s="63"/>
      <c r="F38366" s="64"/>
    </row>
    <row r="38367" spans="4:6">
      <c r="D38367" s="63"/>
      <c r="F38367" s="64"/>
    </row>
    <row r="38368" spans="4:6">
      <c r="D38368" s="63"/>
      <c r="F38368" s="64"/>
    </row>
    <row r="38369" spans="4:6">
      <c r="D38369" s="63"/>
      <c r="F38369" s="64"/>
    </row>
    <row r="38370" spans="4:6">
      <c r="D38370" s="63"/>
      <c r="F38370" s="64"/>
    </row>
    <row r="38371" spans="4:6">
      <c r="D38371" s="63"/>
      <c r="F38371" s="64"/>
    </row>
    <row r="38372" spans="4:6">
      <c r="D38372" s="63"/>
      <c r="F38372" s="64"/>
    </row>
    <row r="38373" spans="4:6">
      <c r="D38373" s="63"/>
      <c r="F38373" s="64"/>
    </row>
    <row r="38374" spans="4:6">
      <c r="D38374" s="63"/>
      <c r="F38374" s="64"/>
    </row>
    <row r="38375" spans="4:6">
      <c r="D38375" s="63"/>
      <c r="F38375" s="64"/>
    </row>
    <row r="38376" spans="4:6">
      <c r="D38376" s="63"/>
      <c r="F38376" s="64"/>
    </row>
    <row r="38377" spans="4:6">
      <c r="D38377" s="63"/>
      <c r="F38377" s="64"/>
    </row>
    <row r="38378" spans="4:6">
      <c r="D38378" s="63"/>
      <c r="F38378" s="64"/>
    </row>
    <row r="38379" spans="4:6">
      <c r="D38379" s="63"/>
      <c r="F38379" s="64"/>
    </row>
    <row r="38380" spans="4:6">
      <c r="D38380" s="63"/>
      <c r="F38380" s="64"/>
    </row>
    <row r="38381" spans="4:6">
      <c r="D38381" s="63"/>
      <c r="F38381" s="64"/>
    </row>
    <row r="38382" spans="4:6">
      <c r="D38382" s="63"/>
      <c r="F38382" s="64"/>
    </row>
    <row r="38383" spans="4:6">
      <c r="D38383" s="63"/>
      <c r="F38383" s="64"/>
    </row>
    <row r="38384" spans="4:6">
      <c r="D38384" s="63"/>
      <c r="F38384" s="64"/>
    </row>
    <row r="38385" spans="4:6">
      <c r="D38385" s="63"/>
      <c r="F38385" s="64"/>
    </row>
    <row r="38386" spans="4:6">
      <c r="D38386" s="63"/>
      <c r="F38386" s="64"/>
    </row>
    <row r="38387" spans="4:6">
      <c r="D38387" s="63"/>
      <c r="F38387" s="64"/>
    </row>
    <row r="38388" spans="4:6">
      <c r="D38388" s="63"/>
      <c r="F38388" s="64"/>
    </row>
    <row r="38389" spans="4:6">
      <c r="D38389" s="63"/>
      <c r="F38389" s="64"/>
    </row>
    <row r="38390" spans="4:6">
      <c r="D38390" s="63"/>
      <c r="F38390" s="64"/>
    </row>
    <row r="38391" spans="4:6">
      <c r="D38391" s="63"/>
      <c r="F38391" s="64"/>
    </row>
    <row r="38392" spans="4:6">
      <c r="D38392" s="63"/>
      <c r="F38392" s="64"/>
    </row>
    <row r="38393" spans="4:6">
      <c r="D38393" s="63"/>
      <c r="F38393" s="64"/>
    </row>
    <row r="38394" spans="4:6">
      <c r="D38394" s="63"/>
      <c r="F38394" s="64"/>
    </row>
    <row r="38395" spans="4:6">
      <c r="D38395" s="63"/>
      <c r="F38395" s="64"/>
    </row>
    <row r="38396" spans="4:6">
      <c r="D38396" s="63"/>
      <c r="F38396" s="64"/>
    </row>
    <row r="38397" spans="4:6">
      <c r="D38397" s="63"/>
      <c r="F38397" s="64"/>
    </row>
    <row r="38398" spans="4:6">
      <c r="D38398" s="63"/>
      <c r="F38398" s="64"/>
    </row>
    <row r="38399" spans="4:6">
      <c r="D38399" s="63"/>
      <c r="F38399" s="64"/>
    </row>
    <row r="38400" spans="4:6">
      <c r="D38400" s="63"/>
      <c r="F38400" s="64"/>
    </row>
    <row r="38401" spans="4:6">
      <c r="D38401" s="63"/>
      <c r="F38401" s="64"/>
    </row>
    <row r="38402" spans="4:6">
      <c r="D38402" s="63"/>
      <c r="F38402" s="64"/>
    </row>
    <row r="38403" spans="4:6">
      <c r="D38403" s="63"/>
      <c r="F38403" s="64"/>
    </row>
    <row r="38404" spans="4:6">
      <c r="D38404" s="63"/>
      <c r="F38404" s="64"/>
    </row>
    <row r="38405" spans="4:6">
      <c r="D38405" s="63"/>
      <c r="F38405" s="64"/>
    </row>
    <row r="38406" spans="4:6">
      <c r="D38406" s="63"/>
      <c r="F38406" s="64"/>
    </row>
    <row r="38407" spans="4:6">
      <c r="D38407" s="63"/>
      <c r="F38407" s="64"/>
    </row>
    <row r="38408" spans="4:6">
      <c r="D38408" s="63"/>
      <c r="F38408" s="64"/>
    </row>
    <row r="38409" spans="4:6">
      <c r="D38409" s="63"/>
      <c r="F38409" s="64"/>
    </row>
    <row r="38410" spans="4:6">
      <c r="D38410" s="63"/>
      <c r="F38410" s="64"/>
    </row>
    <row r="38411" spans="4:6">
      <c r="D38411" s="63"/>
      <c r="F38411" s="64"/>
    </row>
    <row r="38412" spans="4:6">
      <c r="D38412" s="63"/>
      <c r="F38412" s="64"/>
    </row>
    <row r="38413" spans="4:6">
      <c r="D38413" s="63"/>
      <c r="F38413" s="64"/>
    </row>
    <row r="38414" spans="4:6">
      <c r="D38414" s="63"/>
      <c r="F38414" s="64"/>
    </row>
    <row r="38415" spans="4:6">
      <c r="D38415" s="63"/>
      <c r="F38415" s="64"/>
    </row>
    <row r="38416" spans="4:6">
      <c r="D38416" s="63"/>
      <c r="F38416" s="64"/>
    </row>
    <row r="38417" spans="4:6">
      <c r="D38417" s="63"/>
      <c r="F38417" s="64"/>
    </row>
    <row r="38418" spans="4:6">
      <c r="D38418" s="63"/>
      <c r="F38418" s="64"/>
    </row>
    <row r="38419" spans="4:6">
      <c r="D38419" s="63"/>
      <c r="F38419" s="64"/>
    </row>
    <row r="38420" spans="4:6">
      <c r="D38420" s="63"/>
      <c r="F38420" s="64"/>
    </row>
    <row r="38421" spans="4:6">
      <c r="D38421" s="63"/>
      <c r="F38421" s="64"/>
    </row>
    <row r="38422" spans="4:6">
      <c r="D38422" s="63"/>
      <c r="F38422" s="64"/>
    </row>
    <row r="38423" spans="4:6">
      <c r="D38423" s="63"/>
      <c r="F38423" s="64"/>
    </row>
    <row r="38424" spans="4:6">
      <c r="D38424" s="63"/>
      <c r="F38424" s="64"/>
    </row>
    <row r="38425" spans="4:6">
      <c r="D38425" s="63"/>
      <c r="F38425" s="64"/>
    </row>
    <row r="38426" spans="4:6">
      <c r="D38426" s="63"/>
      <c r="F38426" s="64"/>
    </row>
    <row r="38427" spans="4:6">
      <c r="D38427" s="63"/>
      <c r="F38427" s="64"/>
    </row>
    <row r="38428" spans="4:6">
      <c r="D38428" s="63"/>
      <c r="F38428" s="64"/>
    </row>
    <row r="38429" spans="4:6">
      <c r="D38429" s="63"/>
      <c r="F38429" s="64"/>
    </row>
    <row r="38430" spans="4:6">
      <c r="D38430" s="63"/>
      <c r="F38430" s="64"/>
    </row>
    <row r="38431" spans="4:6">
      <c r="D38431" s="63"/>
      <c r="F38431" s="64"/>
    </row>
    <row r="38432" spans="4:6">
      <c r="D38432" s="63"/>
      <c r="F38432" s="64"/>
    </row>
    <row r="38433" spans="4:6">
      <c r="D38433" s="63"/>
      <c r="F38433" s="64"/>
    </row>
    <row r="38434" spans="4:6">
      <c r="D38434" s="63"/>
      <c r="F38434" s="64"/>
    </row>
    <row r="38435" spans="4:6">
      <c r="D38435" s="63"/>
      <c r="F38435" s="64"/>
    </row>
    <row r="38436" spans="4:6">
      <c r="D38436" s="63"/>
      <c r="F38436" s="64"/>
    </row>
    <row r="38437" spans="4:6">
      <c r="D38437" s="63"/>
      <c r="F38437" s="64"/>
    </row>
    <row r="38438" spans="4:6">
      <c r="D38438" s="63"/>
      <c r="F38438" s="64"/>
    </row>
    <row r="38439" spans="4:6">
      <c r="D38439" s="63"/>
      <c r="F38439" s="64"/>
    </row>
    <row r="38440" spans="4:6">
      <c r="D38440" s="63"/>
      <c r="F38440" s="64"/>
    </row>
    <row r="38441" spans="4:6">
      <c r="D38441" s="63"/>
      <c r="F38441" s="64"/>
    </row>
    <row r="38442" spans="4:6">
      <c r="D38442" s="63"/>
      <c r="F38442" s="64"/>
    </row>
    <row r="38443" spans="4:6">
      <c r="D38443" s="63"/>
      <c r="F38443" s="64"/>
    </row>
    <row r="38444" spans="4:6">
      <c r="D38444" s="63"/>
      <c r="F38444" s="64"/>
    </row>
    <row r="38445" spans="4:6">
      <c r="D38445" s="63"/>
      <c r="F38445" s="64"/>
    </row>
    <row r="38446" spans="4:6">
      <c r="D38446" s="63"/>
      <c r="F38446" s="64"/>
    </row>
    <row r="38447" spans="4:6">
      <c r="D38447" s="63"/>
      <c r="F38447" s="64"/>
    </row>
    <row r="38448" spans="4:6">
      <c r="D38448" s="63"/>
      <c r="F38448" s="64"/>
    </row>
    <row r="38449" spans="4:6">
      <c r="D38449" s="63"/>
      <c r="F38449" s="64"/>
    </row>
    <row r="38450" spans="4:6">
      <c r="D38450" s="63"/>
      <c r="F38450" s="64"/>
    </row>
    <row r="38451" spans="4:6">
      <c r="D38451" s="63"/>
      <c r="F38451" s="64"/>
    </row>
    <row r="38452" spans="4:6">
      <c r="D38452" s="63"/>
      <c r="F38452" s="64"/>
    </row>
    <row r="38453" spans="4:6">
      <c r="D38453" s="63"/>
      <c r="F38453" s="64"/>
    </row>
    <row r="38454" spans="4:6">
      <c r="D38454" s="63"/>
      <c r="F38454" s="64"/>
    </row>
    <row r="38455" spans="4:6">
      <c r="D38455" s="63"/>
      <c r="F38455" s="64"/>
    </row>
    <row r="38456" spans="4:6">
      <c r="D38456" s="63"/>
      <c r="F38456" s="64"/>
    </row>
    <row r="38457" spans="4:6">
      <c r="D38457" s="63"/>
      <c r="F38457" s="64"/>
    </row>
    <row r="38458" spans="4:6">
      <c r="D38458" s="63"/>
      <c r="F38458" s="64"/>
    </row>
    <row r="38459" spans="4:6">
      <c r="D38459" s="63"/>
      <c r="F38459" s="64"/>
    </row>
    <row r="38460" spans="4:6">
      <c r="D38460" s="63"/>
      <c r="F38460" s="64"/>
    </row>
    <row r="38461" spans="4:6">
      <c r="D38461" s="63"/>
      <c r="F38461" s="64"/>
    </row>
    <row r="38462" spans="4:6">
      <c r="D38462" s="63"/>
      <c r="F38462" s="64"/>
    </row>
    <row r="38463" spans="4:6">
      <c r="D38463" s="63"/>
      <c r="F38463" s="64"/>
    </row>
    <row r="38464" spans="4:6">
      <c r="D38464" s="63"/>
      <c r="F38464" s="64"/>
    </row>
    <row r="38465" spans="4:6">
      <c r="D38465" s="63"/>
      <c r="F38465" s="64"/>
    </row>
    <row r="38466" spans="4:6">
      <c r="D38466" s="63"/>
      <c r="F38466" s="64"/>
    </row>
    <row r="38467" spans="4:6">
      <c r="D38467" s="63"/>
      <c r="F38467" s="64"/>
    </row>
    <row r="38468" spans="4:6">
      <c r="D38468" s="63"/>
      <c r="F38468" s="64"/>
    </row>
    <row r="38469" spans="4:6">
      <c r="D38469" s="63"/>
      <c r="F38469" s="64"/>
    </row>
    <row r="38470" spans="4:6">
      <c r="D38470" s="63"/>
      <c r="F38470" s="64"/>
    </row>
    <row r="38471" spans="4:6">
      <c r="D38471" s="63"/>
      <c r="F38471" s="64"/>
    </row>
    <row r="38472" spans="4:6">
      <c r="D38472" s="63"/>
      <c r="F38472" s="64"/>
    </row>
    <row r="38473" spans="4:6">
      <c r="D38473" s="63"/>
      <c r="F38473" s="64"/>
    </row>
    <row r="38474" spans="4:6">
      <c r="D38474" s="63"/>
      <c r="F38474" s="64"/>
    </row>
    <row r="38475" spans="4:6">
      <c r="D38475" s="63"/>
      <c r="F38475" s="64"/>
    </row>
    <row r="38476" spans="4:6">
      <c r="D38476" s="63"/>
      <c r="F38476" s="64"/>
    </row>
    <row r="38477" spans="4:6">
      <c r="D38477" s="63"/>
      <c r="F38477" s="64"/>
    </row>
    <row r="38478" spans="4:6">
      <c r="D38478" s="63"/>
      <c r="F38478" s="64"/>
    </row>
    <row r="38479" spans="4:6">
      <c r="D38479" s="63"/>
      <c r="F38479" s="64"/>
    </row>
    <row r="38480" spans="4:6">
      <c r="D38480" s="63"/>
      <c r="F38480" s="64"/>
    </row>
    <row r="38481" spans="4:6">
      <c r="D38481" s="63"/>
      <c r="F38481" s="64"/>
    </row>
    <row r="38482" spans="4:6">
      <c r="D38482" s="63"/>
      <c r="F38482" s="64"/>
    </row>
    <row r="38483" spans="4:6">
      <c r="D38483" s="63"/>
      <c r="F38483" s="64"/>
    </row>
    <row r="38484" spans="4:6">
      <c r="D38484" s="63"/>
      <c r="F38484" s="64"/>
    </row>
    <row r="38485" spans="4:6">
      <c r="D38485" s="63"/>
      <c r="F38485" s="64"/>
    </row>
    <row r="38486" spans="4:6">
      <c r="D38486" s="63"/>
      <c r="F38486" s="64"/>
    </row>
    <row r="38487" spans="4:6">
      <c r="D38487" s="63"/>
      <c r="F38487" s="64"/>
    </row>
    <row r="38488" spans="4:6">
      <c r="D38488" s="63"/>
      <c r="F38488" s="64"/>
    </row>
    <row r="38489" spans="4:6">
      <c r="D38489" s="63"/>
      <c r="F38489" s="64"/>
    </row>
    <row r="38490" spans="4:6">
      <c r="D38490" s="63"/>
      <c r="F38490" s="64"/>
    </row>
    <row r="38491" spans="4:6">
      <c r="D38491" s="63"/>
      <c r="F38491" s="64"/>
    </row>
    <row r="38492" spans="4:6">
      <c r="D38492" s="63"/>
      <c r="F38492" s="64"/>
    </row>
    <row r="38493" spans="4:6">
      <c r="D38493" s="63"/>
      <c r="F38493" s="64"/>
    </row>
    <row r="38494" spans="4:6">
      <c r="D38494" s="63"/>
      <c r="F38494" s="64"/>
    </row>
    <row r="38495" spans="4:6">
      <c r="D38495" s="63"/>
      <c r="F38495" s="64"/>
    </row>
    <row r="38496" spans="4:6">
      <c r="D38496" s="63"/>
      <c r="F38496" s="64"/>
    </row>
    <row r="38497" spans="4:6">
      <c r="D38497" s="63"/>
      <c r="F38497" s="64"/>
    </row>
    <row r="38498" spans="4:6">
      <c r="D38498" s="63"/>
      <c r="F38498" s="64"/>
    </row>
    <row r="38499" spans="4:6">
      <c r="D38499" s="63"/>
      <c r="F38499" s="64"/>
    </row>
    <row r="38500" spans="4:6">
      <c r="D38500" s="63"/>
      <c r="F38500" s="64"/>
    </row>
    <row r="38501" spans="4:6">
      <c r="D38501" s="63"/>
      <c r="F38501" s="64"/>
    </row>
    <row r="38502" spans="4:6">
      <c r="D38502" s="63"/>
      <c r="F38502" s="64"/>
    </row>
    <row r="38503" spans="4:6">
      <c r="D38503" s="63"/>
      <c r="F38503" s="64"/>
    </row>
    <row r="38504" spans="4:6">
      <c r="D38504" s="63"/>
      <c r="F38504" s="64"/>
    </row>
    <row r="38505" spans="4:6">
      <c r="D38505" s="63"/>
      <c r="F38505" s="64"/>
    </row>
    <row r="38506" spans="4:6">
      <c r="D38506" s="63"/>
      <c r="F38506" s="64"/>
    </row>
    <row r="38507" spans="4:6">
      <c r="D38507" s="63"/>
      <c r="F38507" s="64"/>
    </row>
    <row r="38508" spans="4:6">
      <c r="D38508" s="63"/>
      <c r="F38508" s="64"/>
    </row>
    <row r="38509" spans="4:6">
      <c r="D38509" s="63"/>
      <c r="F38509" s="64"/>
    </row>
    <row r="38510" spans="4:6">
      <c r="D38510" s="63"/>
      <c r="F38510" s="64"/>
    </row>
    <row r="38511" spans="4:6">
      <c r="D38511" s="63"/>
      <c r="F38511" s="64"/>
    </row>
    <row r="38512" spans="4:6">
      <c r="D38512" s="63"/>
      <c r="F38512" s="64"/>
    </row>
    <row r="38513" spans="4:6">
      <c r="D38513" s="63"/>
      <c r="F38513" s="64"/>
    </row>
    <row r="38514" spans="4:6">
      <c r="D38514" s="63"/>
      <c r="F38514" s="64"/>
    </row>
    <row r="38515" spans="4:6">
      <c r="D38515" s="63"/>
      <c r="F38515" s="64"/>
    </row>
    <row r="38516" spans="4:6">
      <c r="D38516" s="63"/>
      <c r="F38516" s="64"/>
    </row>
    <row r="38517" spans="4:6">
      <c r="D38517" s="63"/>
      <c r="F38517" s="64"/>
    </row>
    <row r="38518" spans="4:6">
      <c r="D38518" s="63"/>
      <c r="F38518" s="64"/>
    </row>
    <row r="38519" spans="4:6">
      <c r="D38519" s="63"/>
      <c r="F38519" s="64"/>
    </row>
    <row r="38520" spans="4:6">
      <c r="D38520" s="63"/>
      <c r="F38520" s="64"/>
    </row>
    <row r="38521" spans="4:6">
      <c r="D38521" s="63"/>
      <c r="F38521" s="64"/>
    </row>
    <row r="38522" spans="4:6">
      <c r="D38522" s="63"/>
      <c r="F38522" s="64"/>
    </row>
    <row r="38523" spans="4:6">
      <c r="D38523" s="63"/>
      <c r="F38523" s="64"/>
    </row>
    <row r="38524" spans="4:6">
      <c r="D38524" s="63"/>
      <c r="F38524" s="64"/>
    </row>
    <row r="38525" spans="4:6">
      <c r="D38525" s="63"/>
      <c r="F38525" s="64"/>
    </row>
    <row r="38526" spans="4:6">
      <c r="D38526" s="63"/>
      <c r="F38526" s="64"/>
    </row>
    <row r="38527" spans="4:6">
      <c r="D38527" s="63"/>
      <c r="F38527" s="64"/>
    </row>
    <row r="38528" spans="4:6">
      <c r="D38528" s="63"/>
      <c r="F38528" s="64"/>
    </row>
    <row r="38529" spans="4:6">
      <c r="D38529" s="63"/>
      <c r="F38529" s="64"/>
    </row>
    <row r="38530" spans="4:6">
      <c r="D38530" s="63"/>
      <c r="F38530" s="64"/>
    </row>
    <row r="38531" spans="4:6">
      <c r="D38531" s="63"/>
      <c r="F38531" s="64"/>
    </row>
    <row r="38532" spans="4:6">
      <c r="D38532" s="63"/>
      <c r="F38532" s="64"/>
    </row>
    <row r="38533" spans="4:6">
      <c r="D38533" s="63"/>
      <c r="F38533" s="64"/>
    </row>
    <row r="38534" spans="4:6">
      <c r="D38534" s="63"/>
      <c r="F38534" s="64"/>
    </row>
    <row r="38535" spans="4:6">
      <c r="D38535" s="63"/>
      <c r="F38535" s="64"/>
    </row>
    <row r="38536" spans="4:6">
      <c r="D38536" s="63"/>
      <c r="F38536" s="64"/>
    </row>
    <row r="38537" spans="4:6">
      <c r="D38537" s="63"/>
      <c r="F38537" s="64"/>
    </row>
    <row r="38538" spans="4:6">
      <c r="D38538" s="63"/>
      <c r="F38538" s="64"/>
    </row>
    <row r="38539" spans="4:6">
      <c r="D38539" s="63"/>
      <c r="F38539" s="64"/>
    </row>
    <row r="38540" spans="4:6">
      <c r="D38540" s="63"/>
      <c r="F38540" s="64"/>
    </row>
    <row r="38541" spans="4:6">
      <c r="D38541" s="63"/>
      <c r="F38541" s="64"/>
    </row>
    <row r="38542" spans="4:6">
      <c r="D38542" s="63"/>
      <c r="F38542" s="64"/>
    </row>
    <row r="38543" spans="4:6">
      <c r="D38543" s="63"/>
      <c r="F38543" s="64"/>
    </row>
    <row r="38544" spans="4:6">
      <c r="D38544" s="63"/>
      <c r="F38544" s="64"/>
    </row>
    <row r="38545" spans="4:6">
      <c r="D38545" s="63"/>
      <c r="F38545" s="64"/>
    </row>
    <row r="38546" spans="4:6">
      <c r="D38546" s="63"/>
      <c r="F38546" s="64"/>
    </row>
    <row r="38547" spans="4:6">
      <c r="D38547" s="63"/>
      <c r="F38547" s="64"/>
    </row>
    <row r="38548" spans="4:6">
      <c r="D38548" s="63"/>
      <c r="F38548" s="64"/>
    </row>
    <row r="38549" spans="4:6">
      <c r="D38549" s="63"/>
      <c r="F38549" s="64"/>
    </row>
    <row r="38550" spans="4:6">
      <c r="D38550" s="63"/>
      <c r="F38550" s="64"/>
    </row>
    <row r="38551" spans="4:6">
      <c r="D38551" s="63"/>
      <c r="F38551" s="64"/>
    </row>
    <row r="38552" spans="4:6">
      <c r="D38552" s="63"/>
      <c r="F38552" s="64"/>
    </row>
    <row r="38553" spans="4:6">
      <c r="D38553" s="63"/>
      <c r="F38553" s="64"/>
    </row>
    <row r="38554" spans="4:6">
      <c r="D38554" s="63"/>
      <c r="F38554" s="64"/>
    </row>
    <row r="38555" spans="4:6">
      <c r="D38555" s="63"/>
      <c r="F38555" s="64"/>
    </row>
    <row r="38556" spans="4:6">
      <c r="D38556" s="63"/>
      <c r="F38556" s="64"/>
    </row>
    <row r="38557" spans="4:6">
      <c r="D38557" s="63"/>
      <c r="F38557" s="64"/>
    </row>
    <row r="38558" spans="4:6">
      <c r="D38558" s="63"/>
      <c r="F38558" s="64"/>
    </row>
    <row r="38559" spans="4:6">
      <c r="D38559" s="63"/>
      <c r="F38559" s="64"/>
    </row>
    <row r="38560" spans="4:6">
      <c r="D38560" s="63"/>
      <c r="F38560" s="64"/>
    </row>
    <row r="38561" spans="4:6">
      <c r="D38561" s="63"/>
      <c r="F38561" s="64"/>
    </row>
    <row r="38562" spans="4:6">
      <c r="D38562" s="63"/>
      <c r="F38562" s="64"/>
    </row>
    <row r="38563" spans="4:6">
      <c r="D38563" s="63"/>
      <c r="F38563" s="64"/>
    </row>
    <row r="38564" spans="4:6">
      <c r="D38564" s="63"/>
      <c r="F38564" s="64"/>
    </row>
    <row r="38565" spans="4:6">
      <c r="D38565" s="63"/>
      <c r="F38565" s="64"/>
    </row>
    <row r="38566" spans="4:6">
      <c r="D38566" s="63"/>
      <c r="F38566" s="64"/>
    </row>
    <row r="38567" spans="4:6">
      <c r="D38567" s="63"/>
      <c r="F38567" s="64"/>
    </row>
    <row r="38568" spans="4:6">
      <c r="D38568" s="63"/>
      <c r="F38568" s="64"/>
    </row>
    <row r="38569" spans="4:6">
      <c r="D38569" s="63"/>
      <c r="F38569" s="64"/>
    </row>
    <row r="38570" spans="4:6">
      <c r="D38570" s="63"/>
      <c r="F38570" s="64"/>
    </row>
    <row r="38571" spans="4:6">
      <c r="D38571" s="63"/>
      <c r="F38571" s="64"/>
    </row>
    <row r="38572" spans="4:6">
      <c r="D38572" s="63"/>
      <c r="F38572" s="64"/>
    </row>
    <row r="38573" spans="4:6">
      <c r="D38573" s="63"/>
      <c r="F38573" s="64"/>
    </row>
    <row r="38574" spans="4:6">
      <c r="D38574" s="63"/>
      <c r="F38574" s="64"/>
    </row>
    <row r="38575" spans="4:6">
      <c r="D38575" s="63"/>
      <c r="F38575" s="64"/>
    </row>
    <row r="38576" spans="4:6">
      <c r="D38576" s="63"/>
      <c r="F38576" s="64"/>
    </row>
    <row r="38577" spans="4:6">
      <c r="D38577" s="63"/>
      <c r="F38577" s="64"/>
    </row>
    <row r="38578" spans="4:6">
      <c r="D38578" s="63"/>
      <c r="F38578" s="64"/>
    </row>
    <row r="38579" spans="4:6">
      <c r="D38579" s="63"/>
      <c r="F38579" s="64"/>
    </row>
    <row r="38580" spans="4:6">
      <c r="D38580" s="63"/>
      <c r="F38580" s="64"/>
    </row>
    <row r="38581" spans="4:6">
      <c r="D38581" s="63"/>
      <c r="F38581" s="64"/>
    </row>
    <row r="38582" spans="4:6">
      <c r="D38582" s="63"/>
      <c r="F38582" s="64"/>
    </row>
    <row r="38583" spans="4:6">
      <c r="D38583" s="63"/>
      <c r="F38583" s="64"/>
    </row>
    <row r="38584" spans="4:6">
      <c r="D38584" s="63"/>
      <c r="F38584" s="64"/>
    </row>
    <row r="38585" spans="4:6">
      <c r="D38585" s="63"/>
      <c r="F38585" s="64"/>
    </row>
    <row r="38586" spans="4:6">
      <c r="D38586" s="63"/>
      <c r="F38586" s="64"/>
    </row>
    <row r="38587" spans="4:6">
      <c r="D38587" s="63"/>
      <c r="F38587" s="64"/>
    </row>
    <row r="38588" spans="4:6">
      <c r="D38588" s="63"/>
      <c r="F38588" s="64"/>
    </row>
    <row r="38589" spans="4:6">
      <c r="D38589" s="63"/>
      <c r="F38589" s="64"/>
    </row>
    <row r="38590" spans="4:6">
      <c r="D38590" s="63"/>
      <c r="F38590" s="64"/>
    </row>
    <row r="38591" spans="4:6">
      <c r="D38591" s="63"/>
      <c r="F38591" s="64"/>
    </row>
    <row r="38592" spans="4:6">
      <c r="D38592" s="63"/>
      <c r="F38592" s="64"/>
    </row>
    <row r="38593" spans="4:6">
      <c r="D38593" s="63"/>
      <c r="F38593" s="64"/>
    </row>
    <row r="38594" spans="4:6">
      <c r="D38594" s="63"/>
      <c r="F38594" s="64"/>
    </row>
    <row r="38595" spans="4:6">
      <c r="D38595" s="63"/>
      <c r="F38595" s="64"/>
    </row>
    <row r="38596" spans="4:6">
      <c r="D38596" s="63"/>
      <c r="F38596" s="64"/>
    </row>
    <row r="38597" spans="4:6">
      <c r="D38597" s="63"/>
      <c r="F38597" s="64"/>
    </row>
    <row r="38598" spans="4:6">
      <c r="D38598" s="63"/>
      <c r="F38598" s="64"/>
    </row>
    <row r="38599" spans="4:6">
      <c r="D38599" s="63"/>
      <c r="F38599" s="64"/>
    </row>
    <row r="38600" spans="4:6">
      <c r="D38600" s="63"/>
      <c r="F38600" s="64"/>
    </row>
    <row r="38601" spans="4:6">
      <c r="D38601" s="63"/>
      <c r="F38601" s="64"/>
    </row>
    <row r="38602" spans="4:6">
      <c r="D38602" s="63"/>
      <c r="F38602" s="64"/>
    </row>
    <row r="38603" spans="4:6">
      <c r="D38603" s="63"/>
      <c r="F38603" s="64"/>
    </row>
    <row r="38604" spans="4:6">
      <c r="D38604" s="63"/>
      <c r="F38604" s="64"/>
    </row>
    <row r="38605" spans="4:6">
      <c r="D38605" s="63"/>
      <c r="F38605" s="64"/>
    </row>
    <row r="38606" spans="4:6">
      <c r="D38606" s="63"/>
      <c r="F38606" s="64"/>
    </row>
    <row r="38607" spans="4:6">
      <c r="D38607" s="63"/>
      <c r="F38607" s="64"/>
    </row>
    <row r="38608" spans="4:6">
      <c r="D38608" s="63"/>
      <c r="F38608" s="64"/>
    </row>
    <row r="38609" spans="4:6">
      <c r="D38609" s="63"/>
      <c r="F38609" s="64"/>
    </row>
    <row r="38610" spans="4:6">
      <c r="D38610" s="63"/>
      <c r="F38610" s="64"/>
    </row>
    <row r="38611" spans="4:6">
      <c r="D38611" s="63"/>
      <c r="F38611" s="64"/>
    </row>
    <row r="38612" spans="4:6">
      <c r="D38612" s="63"/>
      <c r="F38612" s="64"/>
    </row>
    <row r="38613" spans="4:6">
      <c r="D38613" s="63"/>
      <c r="F38613" s="64"/>
    </row>
    <row r="38614" spans="4:6">
      <c r="D38614" s="63"/>
      <c r="F38614" s="64"/>
    </row>
    <row r="38615" spans="4:6">
      <c r="D38615" s="63"/>
      <c r="F38615" s="64"/>
    </row>
    <row r="38616" spans="4:6">
      <c r="D38616" s="63"/>
      <c r="F38616" s="64"/>
    </row>
    <row r="38617" spans="4:6">
      <c r="D38617" s="63"/>
      <c r="F38617" s="64"/>
    </row>
    <row r="38618" spans="4:6">
      <c r="D38618" s="63"/>
      <c r="F38618" s="64"/>
    </row>
    <row r="38619" spans="4:6">
      <c r="D38619" s="63"/>
      <c r="F38619" s="64"/>
    </row>
    <row r="38620" spans="4:6">
      <c r="D38620" s="63"/>
      <c r="F38620" s="64"/>
    </row>
    <row r="38621" spans="4:6">
      <c r="D38621" s="63"/>
      <c r="F38621" s="64"/>
    </row>
    <row r="38622" spans="4:6">
      <c r="D38622" s="63"/>
      <c r="F38622" s="64"/>
    </row>
    <row r="38623" spans="4:6">
      <c r="D38623" s="63"/>
      <c r="F38623" s="64"/>
    </row>
    <row r="38624" spans="4:6">
      <c r="D38624" s="63"/>
      <c r="F38624" s="64"/>
    </row>
    <row r="38625" spans="4:6">
      <c r="D38625" s="63"/>
      <c r="F38625" s="64"/>
    </row>
    <row r="38626" spans="4:6">
      <c r="D38626" s="63"/>
      <c r="F38626" s="64"/>
    </row>
    <row r="38627" spans="4:6">
      <c r="D38627" s="63"/>
      <c r="F38627" s="64"/>
    </row>
    <row r="38628" spans="4:6">
      <c r="D38628" s="63"/>
      <c r="F38628" s="64"/>
    </row>
    <row r="38629" spans="4:6">
      <c r="D38629" s="63"/>
      <c r="F38629" s="64"/>
    </row>
    <row r="38630" spans="4:6">
      <c r="D38630" s="63"/>
      <c r="F38630" s="64"/>
    </row>
    <row r="38631" spans="4:6">
      <c r="D38631" s="63"/>
      <c r="F38631" s="64"/>
    </row>
    <row r="38632" spans="4:6">
      <c r="D38632" s="63"/>
      <c r="F38632" s="64"/>
    </row>
    <row r="38633" spans="4:6">
      <c r="D38633" s="63"/>
      <c r="F38633" s="64"/>
    </row>
    <row r="38634" spans="4:6">
      <c r="D38634" s="63"/>
      <c r="F38634" s="64"/>
    </row>
    <row r="38635" spans="4:6">
      <c r="D38635" s="63"/>
      <c r="F38635" s="64"/>
    </row>
    <row r="38636" spans="4:6">
      <c r="D38636" s="63"/>
      <c r="F38636" s="64"/>
    </row>
    <row r="38637" spans="4:6">
      <c r="D38637" s="63"/>
      <c r="F38637" s="64"/>
    </row>
    <row r="38638" spans="4:6">
      <c r="D38638" s="63"/>
      <c r="F38638" s="64"/>
    </row>
    <row r="38639" spans="4:6">
      <c r="D38639" s="63"/>
      <c r="F38639" s="64"/>
    </row>
    <row r="38640" spans="4:6">
      <c r="D38640" s="63"/>
      <c r="F38640" s="64"/>
    </row>
    <row r="38641" spans="4:6">
      <c r="D38641" s="63"/>
      <c r="F38641" s="64"/>
    </row>
    <row r="38642" spans="4:6">
      <c r="D38642" s="63"/>
      <c r="F38642" s="64"/>
    </row>
    <row r="38643" spans="4:6">
      <c r="D38643" s="63"/>
      <c r="F38643" s="64"/>
    </row>
    <row r="38644" spans="4:6">
      <c r="D38644" s="63"/>
      <c r="F38644" s="64"/>
    </row>
    <row r="38645" spans="4:6">
      <c r="D38645" s="63"/>
      <c r="F38645" s="64"/>
    </row>
    <row r="38646" spans="4:6">
      <c r="D38646" s="63"/>
      <c r="F38646" s="64"/>
    </row>
    <row r="38647" spans="4:6">
      <c r="D38647" s="63"/>
      <c r="F38647" s="64"/>
    </row>
    <row r="38648" spans="4:6">
      <c r="D38648" s="63"/>
      <c r="F38648" s="64"/>
    </row>
    <row r="38649" spans="4:6">
      <c r="D38649" s="63"/>
      <c r="F38649" s="64"/>
    </row>
    <row r="38650" spans="4:6">
      <c r="D38650" s="63"/>
      <c r="F38650" s="64"/>
    </row>
    <row r="38651" spans="4:6">
      <c r="D38651" s="63"/>
      <c r="F38651" s="64"/>
    </row>
    <row r="38652" spans="4:6">
      <c r="D38652" s="63"/>
      <c r="F38652" s="64"/>
    </row>
    <row r="38653" spans="4:6">
      <c r="D38653" s="63"/>
      <c r="F38653" s="64"/>
    </row>
    <row r="38654" spans="4:6">
      <c r="D38654" s="63"/>
      <c r="F38654" s="64"/>
    </row>
    <row r="38655" spans="4:6">
      <c r="D38655" s="63"/>
      <c r="F38655" s="64"/>
    </row>
    <row r="38656" spans="4:6">
      <c r="D38656" s="63"/>
      <c r="F38656" s="64"/>
    </row>
    <row r="38657" spans="4:6">
      <c r="D38657" s="63"/>
      <c r="F38657" s="64"/>
    </row>
    <row r="38658" spans="4:6">
      <c r="D38658" s="63"/>
      <c r="F38658" s="64"/>
    </row>
    <row r="38659" spans="4:6">
      <c r="D38659" s="63"/>
      <c r="F38659" s="64"/>
    </row>
    <row r="38660" spans="4:6">
      <c r="D38660" s="63"/>
      <c r="F38660" s="64"/>
    </row>
    <row r="38661" spans="4:6">
      <c r="D38661" s="63"/>
      <c r="F38661" s="64"/>
    </row>
    <row r="38662" spans="4:6">
      <c r="D38662" s="63"/>
      <c r="F38662" s="64"/>
    </row>
    <row r="38663" spans="4:6">
      <c r="D38663" s="63"/>
      <c r="F38663" s="64"/>
    </row>
    <row r="38664" spans="4:6">
      <c r="D38664" s="63"/>
      <c r="F38664" s="64"/>
    </row>
    <row r="38665" spans="4:6">
      <c r="D38665" s="63"/>
      <c r="F38665" s="64"/>
    </row>
    <row r="38666" spans="4:6">
      <c r="D38666" s="63"/>
      <c r="F38666" s="64"/>
    </row>
    <row r="38667" spans="4:6">
      <c r="D38667" s="63"/>
      <c r="F38667" s="64"/>
    </row>
    <row r="38668" spans="4:6">
      <c r="D38668" s="63"/>
      <c r="F38668" s="64"/>
    </row>
    <row r="38669" spans="4:6">
      <c r="D38669" s="63"/>
      <c r="F38669" s="64"/>
    </row>
    <row r="38670" spans="4:6">
      <c r="D38670" s="63"/>
      <c r="F38670" s="64"/>
    </row>
    <row r="38671" spans="4:6">
      <c r="D38671" s="63"/>
      <c r="F38671" s="64"/>
    </row>
    <row r="38672" spans="4:6">
      <c r="D38672" s="63"/>
      <c r="F38672" s="64"/>
    </row>
    <row r="38673" spans="4:6">
      <c r="D38673" s="63"/>
      <c r="F38673" s="64"/>
    </row>
    <row r="38674" spans="4:6">
      <c r="D38674" s="63"/>
      <c r="F38674" s="64"/>
    </row>
    <row r="38675" spans="4:6">
      <c r="D38675" s="63"/>
      <c r="F38675" s="64"/>
    </row>
    <row r="38676" spans="4:6">
      <c r="D38676" s="63"/>
      <c r="F38676" s="64"/>
    </row>
    <row r="38677" spans="4:6">
      <c r="D38677" s="63"/>
      <c r="F38677" s="64"/>
    </row>
    <row r="38678" spans="4:6">
      <c r="D38678" s="63"/>
      <c r="F38678" s="64"/>
    </row>
    <row r="38679" spans="4:6">
      <c r="D38679" s="63"/>
      <c r="F38679" s="64"/>
    </row>
    <row r="38680" spans="4:6">
      <c r="D38680" s="63"/>
      <c r="F38680" s="64"/>
    </row>
    <row r="38681" spans="4:6">
      <c r="D38681" s="63"/>
      <c r="F38681" s="64"/>
    </row>
    <row r="38682" spans="4:6">
      <c r="D38682" s="63"/>
      <c r="F38682" s="64"/>
    </row>
    <row r="38683" spans="4:6">
      <c r="D38683" s="63"/>
      <c r="F38683" s="64"/>
    </row>
    <row r="38684" spans="4:6">
      <c r="D38684" s="63"/>
      <c r="F38684" s="64"/>
    </row>
    <row r="38685" spans="4:6">
      <c r="D38685" s="63"/>
      <c r="F38685" s="64"/>
    </row>
    <row r="38686" spans="4:6">
      <c r="D38686" s="63"/>
      <c r="F38686" s="64"/>
    </row>
    <row r="38687" spans="4:6">
      <c r="D38687" s="63"/>
      <c r="F38687" s="64"/>
    </row>
    <row r="38688" spans="4:6">
      <c r="D38688" s="63"/>
      <c r="F38688" s="64"/>
    </row>
    <row r="38689" spans="4:6">
      <c r="D38689" s="63"/>
      <c r="F38689" s="64"/>
    </row>
    <row r="38690" spans="4:6">
      <c r="D38690" s="63"/>
      <c r="F38690" s="64"/>
    </row>
    <row r="38691" spans="4:6">
      <c r="D38691" s="63"/>
      <c r="F38691" s="64"/>
    </row>
    <row r="38692" spans="4:6">
      <c r="D38692" s="63"/>
      <c r="F38692" s="64"/>
    </row>
    <row r="38693" spans="4:6">
      <c r="D38693" s="63"/>
      <c r="F38693" s="64"/>
    </row>
    <row r="38694" spans="4:6">
      <c r="D38694" s="63"/>
      <c r="F38694" s="64"/>
    </row>
    <row r="38695" spans="4:6">
      <c r="D38695" s="63"/>
      <c r="F38695" s="64"/>
    </row>
    <row r="38696" spans="4:6">
      <c r="D38696" s="63"/>
      <c r="F38696" s="64"/>
    </row>
    <row r="38697" spans="4:6">
      <c r="D38697" s="63"/>
      <c r="F38697" s="64"/>
    </row>
    <row r="38698" spans="4:6">
      <c r="D38698" s="63"/>
      <c r="F38698" s="64"/>
    </row>
    <row r="38699" spans="4:6">
      <c r="D38699" s="63"/>
      <c r="F38699" s="64"/>
    </row>
    <row r="38700" spans="4:6">
      <c r="D38700" s="63"/>
      <c r="F38700" s="64"/>
    </row>
    <row r="38701" spans="4:6">
      <c r="D38701" s="63"/>
      <c r="F38701" s="64"/>
    </row>
    <row r="38702" spans="4:6">
      <c r="D38702" s="63"/>
      <c r="F38702" s="64"/>
    </row>
    <row r="38703" spans="4:6">
      <c r="D38703" s="63"/>
      <c r="F38703" s="64"/>
    </row>
    <row r="38704" spans="4:6">
      <c r="D38704" s="63"/>
      <c r="F38704" s="64"/>
    </row>
    <row r="38705" spans="4:6">
      <c r="D38705" s="63"/>
      <c r="F38705" s="64"/>
    </row>
    <row r="38706" spans="4:6">
      <c r="D38706" s="63"/>
      <c r="F38706" s="64"/>
    </row>
    <row r="38707" spans="4:6">
      <c r="D38707" s="63"/>
      <c r="F38707" s="64"/>
    </row>
    <row r="38708" spans="4:6">
      <c r="D38708" s="63"/>
      <c r="F38708" s="64"/>
    </row>
    <row r="38709" spans="4:6">
      <c r="D38709" s="63"/>
      <c r="F38709" s="64"/>
    </row>
    <row r="38710" spans="4:6">
      <c r="D38710" s="63"/>
      <c r="F38710" s="64"/>
    </row>
    <row r="38711" spans="4:6">
      <c r="D38711" s="63"/>
      <c r="F38711" s="64"/>
    </row>
    <row r="38712" spans="4:6">
      <c r="D38712" s="63"/>
      <c r="F38712" s="64"/>
    </row>
    <row r="38713" spans="4:6">
      <c r="D38713" s="63"/>
      <c r="F38713" s="64"/>
    </row>
    <row r="38714" spans="4:6">
      <c r="D38714" s="63"/>
      <c r="F38714" s="64"/>
    </row>
    <row r="38715" spans="4:6">
      <c r="D38715" s="63"/>
      <c r="F38715" s="64"/>
    </row>
    <row r="38716" spans="4:6">
      <c r="D38716" s="63"/>
      <c r="F38716" s="64"/>
    </row>
    <row r="38717" spans="4:6">
      <c r="D38717" s="63"/>
      <c r="F38717" s="64"/>
    </row>
    <row r="38718" spans="4:6">
      <c r="D38718" s="63"/>
      <c r="F38718" s="64"/>
    </row>
    <row r="38719" spans="4:6">
      <c r="D38719" s="63"/>
      <c r="F38719" s="64"/>
    </row>
    <row r="38720" spans="4:6">
      <c r="D38720" s="63"/>
      <c r="F38720" s="64"/>
    </row>
    <row r="38721" spans="4:6">
      <c r="D38721" s="63"/>
      <c r="F38721" s="64"/>
    </row>
    <row r="38722" spans="4:6">
      <c r="D38722" s="63"/>
      <c r="F38722" s="64"/>
    </row>
    <row r="38723" spans="4:6">
      <c r="D38723" s="63"/>
      <c r="F38723" s="64"/>
    </row>
    <row r="38724" spans="4:6">
      <c r="D38724" s="63"/>
      <c r="F38724" s="64"/>
    </row>
    <row r="38725" spans="4:6">
      <c r="D38725" s="63"/>
      <c r="F38725" s="64"/>
    </row>
    <row r="38726" spans="4:6">
      <c r="D38726" s="63"/>
      <c r="F38726" s="64"/>
    </row>
    <row r="38727" spans="4:6">
      <c r="D38727" s="63"/>
      <c r="F38727" s="64"/>
    </row>
    <row r="38728" spans="4:6">
      <c r="D38728" s="63"/>
      <c r="F38728" s="64"/>
    </row>
    <row r="38729" spans="4:6">
      <c r="D38729" s="63"/>
      <c r="F38729" s="64"/>
    </row>
    <row r="38730" spans="4:6">
      <c r="D38730" s="63"/>
      <c r="F38730" s="64"/>
    </row>
    <row r="38731" spans="4:6">
      <c r="D38731" s="63"/>
      <c r="F38731" s="64"/>
    </row>
    <row r="38732" spans="4:6">
      <c r="D38732" s="63"/>
      <c r="F38732" s="64"/>
    </row>
    <row r="38733" spans="4:6">
      <c r="D38733" s="63"/>
      <c r="F38733" s="64"/>
    </row>
    <row r="38734" spans="4:6">
      <c r="D38734" s="63"/>
      <c r="F38734" s="64"/>
    </row>
    <row r="38735" spans="4:6">
      <c r="D38735" s="63"/>
      <c r="F38735" s="64"/>
    </row>
    <row r="38736" spans="4:6">
      <c r="D38736" s="63"/>
      <c r="F38736" s="64"/>
    </row>
    <row r="38737" spans="4:6">
      <c r="D38737" s="63"/>
      <c r="F38737" s="64"/>
    </row>
    <row r="38738" spans="4:6">
      <c r="D38738" s="63"/>
      <c r="F38738" s="64"/>
    </row>
    <row r="38739" spans="4:6">
      <c r="D38739" s="63"/>
      <c r="F38739" s="64"/>
    </row>
    <row r="38740" spans="4:6">
      <c r="D38740" s="63"/>
      <c r="F38740" s="64"/>
    </row>
    <row r="38741" spans="4:6">
      <c r="D38741" s="63"/>
      <c r="F38741" s="64"/>
    </row>
    <row r="38742" spans="4:6">
      <c r="D38742" s="63"/>
      <c r="F38742" s="64"/>
    </row>
    <row r="38743" spans="4:6">
      <c r="D38743" s="63"/>
      <c r="F38743" s="64"/>
    </row>
    <row r="38744" spans="4:6">
      <c r="D38744" s="63"/>
      <c r="F38744" s="64"/>
    </row>
    <row r="38745" spans="4:6">
      <c r="D38745" s="63"/>
      <c r="F38745" s="64"/>
    </row>
    <row r="38746" spans="4:6">
      <c r="D38746" s="63"/>
      <c r="F38746" s="64"/>
    </row>
    <row r="38747" spans="4:6">
      <c r="D38747" s="63"/>
      <c r="F38747" s="64"/>
    </row>
    <row r="38748" spans="4:6">
      <c r="D38748" s="63"/>
      <c r="F38748" s="64"/>
    </row>
    <row r="38749" spans="4:6">
      <c r="D38749" s="63"/>
      <c r="F38749" s="64"/>
    </row>
    <row r="38750" spans="4:6">
      <c r="D38750" s="63"/>
      <c r="F38750" s="64"/>
    </row>
    <row r="38751" spans="4:6">
      <c r="D38751" s="63"/>
      <c r="F38751" s="64"/>
    </row>
    <row r="38752" spans="4:6">
      <c r="D38752" s="63"/>
      <c r="F38752" s="64"/>
    </row>
    <row r="38753" spans="4:6">
      <c r="D38753" s="63"/>
      <c r="F38753" s="64"/>
    </row>
    <row r="38754" spans="4:6">
      <c r="D38754" s="63"/>
      <c r="F38754" s="64"/>
    </row>
    <row r="38755" spans="4:6">
      <c r="D38755" s="63"/>
      <c r="F38755" s="64"/>
    </row>
    <row r="38756" spans="4:6">
      <c r="D38756" s="63"/>
      <c r="F38756" s="64"/>
    </row>
    <row r="38757" spans="4:6">
      <c r="D38757" s="63"/>
      <c r="F38757" s="64"/>
    </row>
    <row r="38758" spans="4:6">
      <c r="D38758" s="63"/>
      <c r="F38758" s="64"/>
    </row>
    <row r="38759" spans="4:6">
      <c r="D38759" s="63"/>
      <c r="F38759" s="64"/>
    </row>
    <row r="38760" spans="4:6">
      <c r="D38760" s="63"/>
      <c r="F38760" s="64"/>
    </row>
    <row r="38761" spans="4:6">
      <c r="D38761" s="63"/>
      <c r="F38761" s="64"/>
    </row>
    <row r="38762" spans="4:6">
      <c r="D38762" s="63"/>
      <c r="F38762" s="64"/>
    </row>
    <row r="38763" spans="4:6">
      <c r="D38763" s="63"/>
      <c r="F38763" s="64"/>
    </row>
    <row r="38764" spans="4:6">
      <c r="D38764" s="63"/>
      <c r="F38764" s="64"/>
    </row>
    <row r="38765" spans="4:6">
      <c r="D38765" s="63"/>
      <c r="F38765" s="64"/>
    </row>
    <row r="38766" spans="4:6">
      <c r="D38766" s="63"/>
      <c r="F38766" s="64"/>
    </row>
    <row r="38767" spans="4:6">
      <c r="D38767" s="63"/>
      <c r="F38767" s="64"/>
    </row>
    <row r="38768" spans="4:6">
      <c r="D38768" s="63"/>
      <c r="F38768" s="64"/>
    </row>
    <row r="38769" spans="4:6">
      <c r="D38769" s="63"/>
      <c r="F38769" s="64"/>
    </row>
    <row r="38770" spans="4:6">
      <c r="D38770" s="63"/>
      <c r="F38770" s="64"/>
    </row>
    <row r="38771" spans="4:6">
      <c r="D38771" s="63"/>
      <c r="F38771" s="64"/>
    </row>
    <row r="38772" spans="4:6">
      <c r="D38772" s="63"/>
      <c r="F38772" s="64"/>
    </row>
    <row r="38773" spans="4:6">
      <c r="D38773" s="63"/>
      <c r="F38773" s="64"/>
    </row>
    <row r="38774" spans="4:6">
      <c r="D38774" s="63"/>
      <c r="F38774" s="64"/>
    </row>
    <row r="38775" spans="4:6">
      <c r="D38775" s="63"/>
      <c r="F38775" s="64"/>
    </row>
    <row r="38776" spans="4:6">
      <c r="D38776" s="63"/>
      <c r="F38776" s="64"/>
    </row>
    <row r="38777" spans="4:6">
      <c r="D38777" s="63"/>
      <c r="F38777" s="64"/>
    </row>
    <row r="38778" spans="4:6">
      <c r="D38778" s="63"/>
      <c r="F38778" s="64"/>
    </row>
    <row r="38779" spans="4:6">
      <c r="D38779" s="63"/>
      <c r="F38779" s="64"/>
    </row>
    <row r="38780" spans="4:6">
      <c r="D38780" s="63"/>
      <c r="F38780" s="64"/>
    </row>
    <row r="38781" spans="4:6">
      <c r="D38781" s="63"/>
      <c r="F38781" s="64"/>
    </row>
    <row r="38782" spans="4:6">
      <c r="D38782" s="63"/>
      <c r="F38782" s="64"/>
    </row>
    <row r="38783" spans="4:6">
      <c r="D38783" s="63"/>
      <c r="F38783" s="64"/>
    </row>
    <row r="38784" spans="4:6">
      <c r="D38784" s="63"/>
      <c r="F38784" s="64"/>
    </row>
    <row r="38785" spans="4:6">
      <c r="D38785" s="63"/>
      <c r="F38785" s="64"/>
    </row>
    <row r="38786" spans="4:6">
      <c r="D38786" s="63"/>
      <c r="F38786" s="64"/>
    </row>
    <row r="38787" spans="4:6">
      <c r="D38787" s="63"/>
      <c r="F38787" s="64"/>
    </row>
    <row r="38788" spans="4:6">
      <c r="D38788" s="63"/>
      <c r="F38788" s="64"/>
    </row>
    <row r="38789" spans="4:6">
      <c r="D38789" s="63"/>
      <c r="F38789" s="64"/>
    </row>
    <row r="38790" spans="4:6">
      <c r="D38790" s="63"/>
      <c r="F38790" s="64"/>
    </row>
    <row r="38791" spans="4:6">
      <c r="D38791" s="63"/>
      <c r="F38791" s="64"/>
    </row>
    <row r="38792" spans="4:6">
      <c r="D38792" s="63"/>
      <c r="F38792" s="64"/>
    </row>
    <row r="38793" spans="4:6">
      <c r="D38793" s="63"/>
      <c r="F38793" s="64"/>
    </row>
    <row r="38794" spans="4:6">
      <c r="D38794" s="63"/>
      <c r="F38794" s="64"/>
    </row>
    <row r="38795" spans="4:6">
      <c r="D38795" s="63"/>
      <c r="F38795" s="64"/>
    </row>
    <row r="38796" spans="4:6">
      <c r="D38796" s="63"/>
      <c r="F38796" s="64"/>
    </row>
    <row r="38797" spans="4:6">
      <c r="D38797" s="63"/>
      <c r="F38797" s="64"/>
    </row>
    <row r="38798" spans="4:6">
      <c r="D38798" s="63"/>
      <c r="F38798" s="64"/>
    </row>
    <row r="38799" spans="4:6">
      <c r="D38799" s="63"/>
      <c r="F38799" s="64"/>
    </row>
    <row r="38800" spans="4:6">
      <c r="D38800" s="63"/>
      <c r="F38800" s="64"/>
    </row>
    <row r="38801" spans="4:6">
      <c r="D38801" s="63"/>
      <c r="F38801" s="64"/>
    </row>
    <row r="38802" spans="4:6">
      <c r="D38802" s="63"/>
      <c r="F38802" s="64"/>
    </row>
    <row r="38803" spans="4:6">
      <c r="D38803" s="63"/>
      <c r="F38803" s="64"/>
    </row>
    <row r="38804" spans="4:6">
      <c r="D38804" s="63"/>
      <c r="F38804" s="64"/>
    </row>
    <row r="38805" spans="4:6">
      <c r="D38805" s="63"/>
      <c r="F38805" s="64"/>
    </row>
    <row r="38806" spans="4:6">
      <c r="D38806" s="63"/>
      <c r="F38806" s="64"/>
    </row>
    <row r="38807" spans="4:6">
      <c r="D38807" s="63"/>
      <c r="F38807" s="64"/>
    </row>
    <row r="38808" spans="4:6">
      <c r="D38808" s="63"/>
      <c r="F38808" s="64"/>
    </row>
    <row r="38809" spans="4:6">
      <c r="D38809" s="63"/>
      <c r="F38809" s="64"/>
    </row>
    <row r="38810" spans="4:6">
      <c r="D38810" s="63"/>
      <c r="F38810" s="64"/>
    </row>
    <row r="38811" spans="4:6">
      <c r="D38811" s="63"/>
      <c r="F38811" s="64"/>
    </row>
    <row r="38812" spans="4:6">
      <c r="D38812" s="63"/>
      <c r="F38812" s="64"/>
    </row>
    <row r="38813" spans="4:6">
      <c r="D38813" s="63"/>
      <c r="F38813" s="64"/>
    </row>
    <row r="38814" spans="4:6">
      <c r="D38814" s="63"/>
      <c r="F38814" s="64"/>
    </row>
    <row r="38815" spans="4:6">
      <c r="D38815" s="63"/>
      <c r="F38815" s="64"/>
    </row>
    <row r="38816" spans="4:6">
      <c r="D38816" s="63"/>
      <c r="F38816" s="64"/>
    </row>
    <row r="38817" spans="4:6">
      <c r="D38817" s="63"/>
      <c r="F38817" s="64"/>
    </row>
    <row r="38818" spans="4:6">
      <c r="D38818" s="63"/>
      <c r="F38818" s="64"/>
    </row>
    <row r="38819" spans="4:6">
      <c r="D38819" s="63"/>
      <c r="F38819" s="64"/>
    </row>
    <row r="38820" spans="4:6">
      <c r="D38820" s="63"/>
      <c r="F38820" s="64"/>
    </row>
    <row r="38821" spans="4:6">
      <c r="D38821" s="63"/>
      <c r="F38821" s="64"/>
    </row>
    <row r="38822" spans="4:6">
      <c r="D38822" s="63"/>
      <c r="F38822" s="64"/>
    </row>
    <row r="38823" spans="4:6">
      <c r="D38823" s="63"/>
      <c r="F38823" s="64"/>
    </row>
    <row r="38824" spans="4:6">
      <c r="D38824" s="63"/>
      <c r="F38824" s="64"/>
    </row>
    <row r="38825" spans="4:6">
      <c r="D38825" s="63"/>
      <c r="F38825" s="64"/>
    </row>
    <row r="38826" spans="4:6">
      <c r="D38826" s="63"/>
      <c r="F38826" s="64"/>
    </row>
    <row r="38827" spans="4:6">
      <c r="D38827" s="63"/>
      <c r="F38827" s="64"/>
    </row>
    <row r="38828" spans="4:6">
      <c r="D38828" s="63"/>
      <c r="F38828" s="64"/>
    </row>
    <row r="38829" spans="4:6">
      <c r="D38829" s="63"/>
      <c r="F38829" s="64"/>
    </row>
    <row r="38830" spans="4:6">
      <c r="D38830" s="63"/>
      <c r="F38830" s="64"/>
    </row>
    <row r="38831" spans="4:6">
      <c r="D38831" s="63"/>
      <c r="F38831" s="64"/>
    </row>
    <row r="38832" spans="4:6">
      <c r="D38832" s="63"/>
      <c r="F38832" s="64"/>
    </row>
    <row r="38833" spans="4:6">
      <c r="D38833" s="63"/>
      <c r="F38833" s="64"/>
    </row>
    <row r="38834" spans="4:6">
      <c r="D38834" s="63"/>
      <c r="F38834" s="64"/>
    </row>
    <row r="38835" spans="4:6">
      <c r="D38835" s="63"/>
      <c r="F38835" s="64"/>
    </row>
    <row r="38836" spans="4:6">
      <c r="D38836" s="63"/>
      <c r="F38836" s="64"/>
    </row>
    <row r="38837" spans="4:6">
      <c r="D38837" s="63"/>
      <c r="F38837" s="64"/>
    </row>
    <row r="38838" spans="4:6">
      <c r="D38838" s="63"/>
      <c r="F38838" s="64"/>
    </row>
    <row r="38839" spans="4:6">
      <c r="D38839" s="63"/>
      <c r="F38839" s="64"/>
    </row>
    <row r="38840" spans="4:6">
      <c r="D38840" s="63"/>
      <c r="F38840" s="64"/>
    </row>
    <row r="38841" spans="4:6">
      <c r="D38841" s="63"/>
      <c r="F38841" s="64"/>
    </row>
    <row r="38842" spans="4:6">
      <c r="D38842" s="63"/>
      <c r="F38842" s="64"/>
    </row>
    <row r="38843" spans="4:6">
      <c r="D38843" s="63"/>
      <c r="F38843" s="64"/>
    </row>
    <row r="38844" spans="4:6">
      <c r="D38844" s="63"/>
      <c r="F38844" s="64"/>
    </row>
    <row r="38845" spans="4:6">
      <c r="D38845" s="63"/>
      <c r="F38845" s="64"/>
    </row>
    <row r="38846" spans="4:6">
      <c r="D38846" s="63"/>
      <c r="F38846" s="64"/>
    </row>
    <row r="38847" spans="4:6">
      <c r="D38847" s="63"/>
      <c r="F38847" s="64"/>
    </row>
    <row r="38848" spans="4:6">
      <c r="D38848" s="63"/>
      <c r="F38848" s="64"/>
    </row>
    <row r="38849" spans="4:6">
      <c r="D38849" s="63"/>
      <c r="F38849" s="64"/>
    </row>
    <row r="38850" spans="4:6">
      <c r="D38850" s="63"/>
      <c r="F38850" s="64"/>
    </row>
    <row r="38851" spans="4:6">
      <c r="D38851" s="63"/>
      <c r="F38851" s="64"/>
    </row>
    <row r="38852" spans="4:6">
      <c r="D38852" s="63"/>
      <c r="F38852" s="64"/>
    </row>
    <row r="38853" spans="4:6">
      <c r="D38853" s="63"/>
      <c r="F38853" s="64"/>
    </row>
    <row r="38854" spans="4:6">
      <c r="D38854" s="63"/>
      <c r="F38854" s="64"/>
    </row>
    <row r="38855" spans="4:6">
      <c r="D38855" s="63"/>
      <c r="F38855" s="64"/>
    </row>
    <row r="38856" spans="4:6">
      <c r="D38856" s="63"/>
      <c r="F38856" s="64"/>
    </row>
    <row r="38857" spans="4:6">
      <c r="D38857" s="63"/>
      <c r="F38857" s="64"/>
    </row>
    <row r="38858" spans="4:6">
      <c r="D38858" s="63"/>
      <c r="F38858" s="64"/>
    </row>
    <row r="38859" spans="4:6">
      <c r="D38859" s="63"/>
      <c r="F38859" s="64"/>
    </row>
    <row r="38860" spans="4:6">
      <c r="D38860" s="63"/>
      <c r="F38860" s="64"/>
    </row>
    <row r="38861" spans="4:6">
      <c r="D38861" s="63"/>
      <c r="F38861" s="64"/>
    </row>
    <row r="38862" spans="4:6">
      <c r="D38862" s="63"/>
      <c r="F38862" s="64"/>
    </row>
    <row r="38863" spans="4:6">
      <c r="D38863" s="63"/>
      <c r="F38863" s="64"/>
    </row>
    <row r="38864" spans="4:6">
      <c r="D38864" s="63"/>
      <c r="F38864" s="64"/>
    </row>
    <row r="38865" spans="4:6">
      <c r="D38865" s="63"/>
      <c r="F38865" s="64"/>
    </row>
    <row r="38866" spans="4:6">
      <c r="D38866" s="63"/>
      <c r="F38866" s="64"/>
    </row>
    <row r="38867" spans="4:6">
      <c r="D38867" s="63"/>
      <c r="F38867" s="64"/>
    </row>
    <row r="38868" spans="4:6">
      <c r="D38868" s="63"/>
      <c r="F38868" s="64"/>
    </row>
    <row r="38869" spans="4:6">
      <c r="D38869" s="63"/>
      <c r="F38869" s="64"/>
    </row>
    <row r="38870" spans="4:6">
      <c r="D38870" s="63"/>
      <c r="F38870" s="64"/>
    </row>
    <row r="38871" spans="4:6">
      <c r="D38871" s="63"/>
      <c r="F38871" s="64"/>
    </row>
    <row r="38872" spans="4:6">
      <c r="D38872" s="63"/>
      <c r="F38872" s="64"/>
    </row>
    <row r="38873" spans="4:6">
      <c r="D38873" s="63"/>
      <c r="F38873" s="64"/>
    </row>
    <row r="38874" spans="4:6">
      <c r="D38874" s="63"/>
      <c r="F38874" s="64"/>
    </row>
    <row r="38875" spans="4:6">
      <c r="D38875" s="63"/>
      <c r="F38875" s="64"/>
    </row>
    <row r="38876" spans="4:6">
      <c r="D38876" s="63"/>
      <c r="F38876" s="64"/>
    </row>
    <row r="38877" spans="4:6">
      <c r="D38877" s="63"/>
      <c r="F38877" s="64"/>
    </row>
    <row r="38878" spans="4:6">
      <c r="D38878" s="63"/>
      <c r="F38878" s="64"/>
    </row>
    <row r="38879" spans="4:6">
      <c r="D38879" s="63"/>
      <c r="F38879" s="64"/>
    </row>
    <row r="38880" spans="4:6">
      <c r="D38880" s="63"/>
      <c r="F38880" s="64"/>
    </row>
    <row r="38881" spans="4:6">
      <c r="D38881" s="63"/>
      <c r="F38881" s="64"/>
    </row>
    <row r="38882" spans="4:6">
      <c r="D38882" s="63"/>
      <c r="F38882" s="64"/>
    </row>
    <row r="38883" spans="4:6">
      <c r="D38883" s="63"/>
      <c r="F38883" s="64"/>
    </row>
    <row r="38884" spans="4:6">
      <c r="D38884" s="63"/>
      <c r="F38884" s="64"/>
    </row>
    <row r="38885" spans="4:6">
      <c r="D38885" s="63"/>
      <c r="F38885" s="64"/>
    </row>
    <row r="38886" spans="4:6">
      <c r="D38886" s="63"/>
      <c r="F38886" s="64"/>
    </row>
    <row r="38887" spans="4:6">
      <c r="D38887" s="63"/>
      <c r="F38887" s="64"/>
    </row>
    <row r="38888" spans="4:6">
      <c r="D38888" s="63"/>
      <c r="F38888" s="64"/>
    </row>
    <row r="38889" spans="4:6">
      <c r="D38889" s="63"/>
      <c r="F38889" s="64"/>
    </row>
    <row r="38890" spans="4:6">
      <c r="D38890" s="63"/>
      <c r="F38890" s="64"/>
    </row>
    <row r="38891" spans="4:6">
      <c r="D38891" s="63"/>
      <c r="F38891" s="64"/>
    </row>
    <row r="38892" spans="4:6">
      <c r="D38892" s="63"/>
      <c r="F38892" s="64"/>
    </row>
    <row r="38893" spans="4:6">
      <c r="D38893" s="63"/>
      <c r="F38893" s="64"/>
    </row>
    <row r="38894" spans="4:6">
      <c r="D38894" s="63"/>
      <c r="F38894" s="64"/>
    </row>
    <row r="38895" spans="4:6">
      <c r="D38895" s="63"/>
      <c r="F38895" s="64"/>
    </row>
    <row r="38896" spans="4:6">
      <c r="D38896" s="63"/>
      <c r="F38896" s="64"/>
    </row>
    <row r="38897" spans="4:6">
      <c r="D38897" s="63"/>
      <c r="F38897" s="64"/>
    </row>
    <row r="38898" spans="4:6">
      <c r="D38898" s="63"/>
      <c r="F38898" s="64"/>
    </row>
    <row r="38899" spans="4:6">
      <c r="D38899" s="63"/>
      <c r="F38899" s="64"/>
    </row>
    <row r="38900" spans="4:6">
      <c r="D38900" s="63"/>
      <c r="F38900" s="64"/>
    </row>
    <row r="38901" spans="4:6">
      <c r="D38901" s="63"/>
      <c r="F38901" s="64"/>
    </row>
    <row r="38902" spans="4:6">
      <c r="D38902" s="63"/>
      <c r="F38902" s="64"/>
    </row>
    <row r="38903" spans="4:6">
      <c r="D38903" s="63"/>
      <c r="F38903" s="64"/>
    </row>
    <row r="38904" spans="4:6">
      <c r="D38904" s="63"/>
      <c r="F38904" s="64"/>
    </row>
    <row r="38905" spans="4:6">
      <c r="D38905" s="63"/>
      <c r="F38905" s="64"/>
    </row>
    <row r="38906" spans="4:6">
      <c r="D38906" s="63"/>
      <c r="F38906" s="64"/>
    </row>
    <row r="38907" spans="4:6">
      <c r="D38907" s="63"/>
      <c r="F38907" s="64"/>
    </row>
    <row r="38908" spans="4:6">
      <c r="D38908" s="63"/>
      <c r="F38908" s="64"/>
    </row>
    <row r="38909" spans="4:6">
      <c r="D38909" s="63"/>
      <c r="F38909" s="64"/>
    </row>
    <row r="38910" spans="4:6">
      <c r="D38910" s="63"/>
      <c r="F38910" s="64"/>
    </row>
    <row r="38911" spans="4:6">
      <c r="D38911" s="63"/>
      <c r="F38911" s="64"/>
    </row>
    <row r="38912" spans="4:6">
      <c r="D38912" s="63"/>
      <c r="F38912" s="64"/>
    </row>
    <row r="38913" spans="4:6">
      <c r="D38913" s="63"/>
      <c r="F38913" s="64"/>
    </row>
    <row r="38914" spans="4:6">
      <c r="D38914" s="63"/>
      <c r="F38914" s="64"/>
    </row>
    <row r="38915" spans="4:6">
      <c r="D38915" s="63"/>
      <c r="F38915" s="64"/>
    </row>
    <row r="38916" spans="4:6">
      <c r="D38916" s="63"/>
      <c r="F38916" s="64"/>
    </row>
    <row r="38917" spans="4:6">
      <c r="D38917" s="63"/>
      <c r="F38917" s="64"/>
    </row>
    <row r="38918" spans="4:6">
      <c r="D38918" s="63"/>
      <c r="F38918" s="64"/>
    </row>
    <row r="38919" spans="4:6">
      <c r="D38919" s="63"/>
      <c r="F38919" s="64"/>
    </row>
    <row r="38920" spans="4:6">
      <c r="D38920" s="63"/>
      <c r="F38920" s="64"/>
    </row>
    <row r="38921" spans="4:6">
      <c r="D38921" s="63"/>
      <c r="F38921" s="64"/>
    </row>
    <row r="38922" spans="4:6">
      <c r="D38922" s="63"/>
      <c r="F38922" s="64"/>
    </row>
    <row r="38923" spans="4:6">
      <c r="D38923" s="63"/>
      <c r="F38923" s="64"/>
    </row>
    <row r="38924" spans="4:6">
      <c r="D38924" s="63"/>
      <c r="F38924" s="64"/>
    </row>
    <row r="38925" spans="4:6">
      <c r="D38925" s="63"/>
      <c r="F38925" s="64"/>
    </row>
    <row r="38926" spans="4:6">
      <c r="D38926" s="63"/>
      <c r="F38926" s="64"/>
    </row>
    <row r="38927" spans="4:6">
      <c r="D38927" s="63"/>
      <c r="F38927" s="64"/>
    </row>
    <row r="38928" spans="4:6">
      <c r="D38928" s="63"/>
      <c r="F38928" s="64"/>
    </row>
    <row r="38929" spans="4:6">
      <c r="D38929" s="63"/>
      <c r="F38929" s="64"/>
    </row>
    <row r="38930" spans="4:6">
      <c r="D38930" s="63"/>
      <c r="F38930" s="64"/>
    </row>
    <row r="38931" spans="4:6">
      <c r="D38931" s="63"/>
      <c r="F38931" s="64"/>
    </row>
    <row r="38932" spans="4:6">
      <c r="D38932" s="63"/>
      <c r="F38932" s="64"/>
    </row>
    <row r="38933" spans="4:6">
      <c r="D38933" s="63"/>
      <c r="F38933" s="64"/>
    </row>
    <row r="38934" spans="4:6">
      <c r="D38934" s="63"/>
      <c r="F38934" s="64"/>
    </row>
    <row r="38935" spans="4:6">
      <c r="D38935" s="63"/>
      <c r="F38935" s="64"/>
    </row>
    <row r="38936" spans="4:6">
      <c r="D38936" s="63"/>
      <c r="F38936" s="64"/>
    </row>
    <row r="38937" spans="4:6">
      <c r="D38937" s="63"/>
      <c r="F38937" s="64"/>
    </row>
    <row r="38938" spans="4:6">
      <c r="D38938" s="63"/>
      <c r="F38938" s="64"/>
    </row>
    <row r="38939" spans="4:6">
      <c r="D38939" s="63"/>
      <c r="F38939" s="64"/>
    </row>
    <row r="38940" spans="4:6">
      <c r="D38940" s="63"/>
      <c r="F38940" s="64"/>
    </row>
    <row r="38941" spans="4:6">
      <c r="D38941" s="63"/>
      <c r="F38941" s="64"/>
    </row>
    <row r="38942" spans="4:6">
      <c r="D38942" s="63"/>
      <c r="F38942" s="64"/>
    </row>
    <row r="38943" spans="4:6">
      <c r="D38943" s="63"/>
      <c r="F38943" s="64"/>
    </row>
    <row r="38944" spans="4:6">
      <c r="D38944" s="63"/>
      <c r="F38944" s="64"/>
    </row>
    <row r="38945" spans="4:6">
      <c r="D38945" s="63"/>
      <c r="F38945" s="64"/>
    </row>
    <row r="38946" spans="4:6">
      <c r="D38946" s="63"/>
      <c r="F38946" s="64"/>
    </row>
    <row r="38947" spans="4:6">
      <c r="D38947" s="63"/>
      <c r="F38947" s="64"/>
    </row>
    <row r="38948" spans="4:6">
      <c r="D38948" s="63"/>
      <c r="F38948" s="64"/>
    </row>
    <row r="38949" spans="4:6">
      <c r="D38949" s="63"/>
      <c r="F38949" s="64"/>
    </row>
    <row r="38950" spans="4:6">
      <c r="D38950" s="63"/>
      <c r="F38950" s="64"/>
    </row>
    <row r="38951" spans="4:6">
      <c r="D38951" s="63"/>
      <c r="F38951" s="64"/>
    </row>
    <row r="38952" spans="4:6">
      <c r="D38952" s="63"/>
      <c r="F38952" s="64"/>
    </row>
    <row r="38953" spans="4:6">
      <c r="D38953" s="63"/>
      <c r="F38953" s="64"/>
    </row>
    <row r="38954" spans="4:6">
      <c r="D38954" s="63"/>
      <c r="F38954" s="64"/>
    </row>
    <row r="38955" spans="4:6">
      <c r="D38955" s="63"/>
      <c r="F38955" s="64"/>
    </row>
    <row r="38956" spans="4:6">
      <c r="D38956" s="63"/>
      <c r="F38956" s="64"/>
    </row>
    <row r="38957" spans="4:6">
      <c r="D38957" s="63"/>
      <c r="F38957" s="64"/>
    </row>
    <row r="38958" spans="4:6">
      <c r="D38958" s="63"/>
      <c r="F38958" s="64"/>
    </row>
    <row r="38959" spans="4:6">
      <c r="D38959" s="63"/>
      <c r="F38959" s="64"/>
    </row>
    <row r="38960" spans="4:6">
      <c r="D38960" s="63"/>
      <c r="F38960" s="64"/>
    </row>
    <row r="38961" spans="4:6">
      <c r="D38961" s="63"/>
      <c r="F38961" s="64"/>
    </row>
    <row r="38962" spans="4:6">
      <c r="D38962" s="63"/>
      <c r="F38962" s="64"/>
    </row>
    <row r="38963" spans="4:6">
      <c r="D38963" s="63"/>
      <c r="F38963" s="64"/>
    </row>
    <row r="38964" spans="4:6">
      <c r="D38964" s="63"/>
      <c r="F38964" s="64"/>
    </row>
    <row r="38965" spans="4:6">
      <c r="D38965" s="63"/>
      <c r="F38965" s="64"/>
    </row>
    <row r="38966" spans="4:6">
      <c r="D38966" s="63"/>
      <c r="F38966" s="64"/>
    </row>
    <row r="38967" spans="4:6">
      <c r="D38967" s="63"/>
      <c r="F38967" s="64"/>
    </row>
    <row r="38968" spans="4:6">
      <c r="D38968" s="63"/>
      <c r="F38968" s="64"/>
    </row>
    <row r="38969" spans="4:6">
      <c r="D38969" s="63"/>
      <c r="F38969" s="64"/>
    </row>
    <row r="38970" spans="4:6">
      <c r="D38970" s="63"/>
      <c r="F38970" s="64"/>
    </row>
    <row r="38971" spans="4:6">
      <c r="D38971" s="63"/>
      <c r="F38971" s="64"/>
    </row>
    <row r="38972" spans="4:6">
      <c r="D38972" s="63"/>
      <c r="F38972" s="64"/>
    </row>
    <row r="38973" spans="4:6">
      <c r="D38973" s="63"/>
      <c r="F38973" s="64"/>
    </row>
    <row r="38974" spans="4:6">
      <c r="D38974" s="63"/>
      <c r="F38974" s="64"/>
    </row>
    <row r="38975" spans="4:6">
      <c r="D38975" s="63"/>
      <c r="F38975" s="64"/>
    </row>
    <row r="38976" spans="4:6">
      <c r="D38976" s="63"/>
      <c r="F38976" s="64"/>
    </row>
    <row r="38977" spans="4:6">
      <c r="D38977" s="63"/>
      <c r="F38977" s="64"/>
    </row>
    <row r="38978" spans="4:6">
      <c r="D38978" s="63"/>
      <c r="F38978" s="64"/>
    </row>
    <row r="38979" spans="4:6">
      <c r="D38979" s="63"/>
      <c r="F38979" s="64"/>
    </row>
    <row r="38980" spans="4:6">
      <c r="D38980" s="63"/>
      <c r="F38980" s="64"/>
    </row>
    <row r="38981" spans="4:6">
      <c r="D38981" s="63"/>
      <c r="F38981" s="64"/>
    </row>
    <row r="38982" spans="4:6">
      <c r="D38982" s="63"/>
      <c r="F38982" s="64"/>
    </row>
    <row r="38983" spans="4:6">
      <c r="D38983" s="63"/>
      <c r="F38983" s="64"/>
    </row>
    <row r="38984" spans="4:6">
      <c r="D38984" s="63"/>
      <c r="F38984" s="64"/>
    </row>
    <row r="38985" spans="4:6">
      <c r="D38985" s="63"/>
      <c r="F38985" s="64"/>
    </row>
    <row r="38986" spans="4:6">
      <c r="D38986" s="63"/>
      <c r="F38986" s="64"/>
    </row>
    <row r="38987" spans="4:6">
      <c r="D38987" s="63"/>
      <c r="F38987" s="64"/>
    </row>
    <row r="38988" spans="4:6">
      <c r="D38988" s="63"/>
      <c r="F38988" s="64"/>
    </row>
    <row r="38989" spans="4:6">
      <c r="D38989" s="63"/>
      <c r="F38989" s="64"/>
    </row>
    <row r="38990" spans="4:6">
      <c r="D38990" s="63"/>
      <c r="F38990" s="64"/>
    </row>
    <row r="38991" spans="4:6">
      <c r="D38991" s="63"/>
      <c r="F38991" s="64"/>
    </row>
    <row r="38992" spans="4:6">
      <c r="D38992" s="63"/>
      <c r="F38992" s="64"/>
    </row>
    <row r="38993" spans="4:6">
      <c r="D38993" s="63"/>
      <c r="F38993" s="64"/>
    </row>
    <row r="38994" spans="4:6">
      <c r="D38994" s="63"/>
      <c r="F38994" s="64"/>
    </row>
    <row r="38995" spans="4:6">
      <c r="D38995" s="63"/>
      <c r="F38995" s="64"/>
    </row>
    <row r="38996" spans="4:6">
      <c r="D38996" s="63"/>
      <c r="F38996" s="64"/>
    </row>
    <row r="38997" spans="4:6">
      <c r="D38997" s="63"/>
      <c r="F38997" s="64"/>
    </row>
    <row r="38998" spans="4:6">
      <c r="D38998" s="63"/>
      <c r="F38998" s="64"/>
    </row>
    <row r="38999" spans="4:6">
      <c r="D38999" s="63"/>
      <c r="F38999" s="64"/>
    </row>
    <row r="39000" spans="4:6">
      <c r="D39000" s="63"/>
      <c r="F39000" s="64"/>
    </row>
    <row r="39001" spans="4:6">
      <c r="D39001" s="63"/>
      <c r="F39001" s="64"/>
    </row>
    <row r="39002" spans="4:6">
      <c r="D39002" s="63"/>
      <c r="F39002" s="64"/>
    </row>
    <row r="39003" spans="4:6">
      <c r="D39003" s="63"/>
      <c r="F39003" s="64"/>
    </row>
    <row r="39004" spans="4:6">
      <c r="D39004" s="63"/>
      <c r="F39004" s="64"/>
    </row>
    <row r="39005" spans="4:6">
      <c r="D39005" s="63"/>
      <c r="F39005" s="64"/>
    </row>
    <row r="39006" spans="4:6">
      <c r="D39006" s="63"/>
      <c r="F39006" s="64"/>
    </row>
    <row r="39007" spans="4:6">
      <c r="D39007" s="63"/>
      <c r="F39007" s="64"/>
    </row>
    <row r="39008" spans="4:6">
      <c r="D39008" s="63"/>
      <c r="F39008" s="64"/>
    </row>
    <row r="39009" spans="4:6">
      <c r="D39009" s="63"/>
      <c r="F39009" s="64"/>
    </row>
    <row r="39010" spans="4:6">
      <c r="D39010" s="63"/>
      <c r="F39010" s="64"/>
    </row>
    <row r="39011" spans="4:6">
      <c r="D39011" s="63"/>
      <c r="F39011" s="64"/>
    </row>
    <row r="39012" spans="4:6">
      <c r="D39012" s="63"/>
      <c r="F39012" s="64"/>
    </row>
    <row r="39013" spans="4:6">
      <c r="D39013" s="63"/>
      <c r="F39013" s="64"/>
    </row>
    <row r="39014" spans="4:6">
      <c r="D39014" s="63"/>
      <c r="F39014" s="64"/>
    </row>
    <row r="39015" spans="4:6">
      <c r="D39015" s="63"/>
      <c r="F39015" s="64"/>
    </row>
    <row r="39016" spans="4:6">
      <c r="D39016" s="63"/>
      <c r="F39016" s="64"/>
    </row>
    <row r="39017" spans="4:6">
      <c r="D39017" s="63"/>
      <c r="F39017" s="64"/>
    </row>
    <row r="39018" spans="4:6">
      <c r="D39018" s="63"/>
      <c r="F39018" s="64"/>
    </row>
    <row r="39019" spans="4:6">
      <c r="D39019" s="63"/>
      <c r="F39019" s="64"/>
    </row>
    <row r="39020" spans="4:6">
      <c r="D39020" s="63"/>
      <c r="F39020" s="64"/>
    </row>
    <row r="39021" spans="4:6">
      <c r="D39021" s="63"/>
      <c r="F39021" s="64"/>
    </row>
    <row r="39022" spans="4:6">
      <c r="D39022" s="63"/>
      <c r="F39022" s="64"/>
    </row>
    <row r="39023" spans="4:6">
      <c r="D39023" s="63"/>
      <c r="F39023" s="64"/>
    </row>
    <row r="39024" spans="4:6">
      <c r="D39024" s="63"/>
      <c r="F39024" s="64"/>
    </row>
    <row r="39025" spans="4:6">
      <c r="D39025" s="63"/>
      <c r="F39025" s="64"/>
    </row>
    <row r="39026" spans="4:6">
      <c r="D39026" s="63"/>
      <c r="F39026" s="64"/>
    </row>
    <row r="39027" spans="4:6">
      <c r="D39027" s="63"/>
      <c r="F39027" s="64"/>
    </row>
    <row r="39028" spans="4:6">
      <c r="D39028" s="63"/>
      <c r="F39028" s="64"/>
    </row>
    <row r="39029" spans="4:6">
      <c r="D39029" s="63"/>
      <c r="F39029" s="64"/>
    </row>
    <row r="39030" spans="4:6">
      <c r="D39030" s="63"/>
      <c r="F39030" s="64"/>
    </row>
    <row r="39031" spans="4:6">
      <c r="D39031" s="63"/>
      <c r="F39031" s="64"/>
    </row>
    <row r="39032" spans="4:6">
      <c r="D39032" s="63"/>
      <c r="F39032" s="64"/>
    </row>
    <row r="39033" spans="4:6">
      <c r="D39033" s="63"/>
      <c r="F39033" s="64"/>
    </row>
    <row r="39034" spans="4:6">
      <c r="D39034" s="63"/>
      <c r="F39034" s="64"/>
    </row>
    <row r="39035" spans="4:6">
      <c r="D39035" s="63"/>
      <c r="F39035" s="64"/>
    </row>
    <row r="39036" spans="4:6">
      <c r="D39036" s="63"/>
      <c r="F39036" s="64"/>
    </row>
    <row r="39037" spans="4:6">
      <c r="D39037" s="63"/>
      <c r="F39037" s="64"/>
    </row>
    <row r="39038" spans="4:6">
      <c r="D39038" s="63"/>
      <c r="F39038" s="64"/>
    </row>
    <row r="39039" spans="4:6">
      <c r="D39039" s="63"/>
      <c r="F39039" s="64"/>
    </row>
    <row r="39040" spans="4:6">
      <c r="D39040" s="63"/>
      <c r="F39040" s="64"/>
    </row>
    <row r="39041" spans="4:6">
      <c r="D39041" s="63"/>
      <c r="F39041" s="64"/>
    </row>
    <row r="39042" spans="4:6">
      <c r="D39042" s="63"/>
      <c r="F39042" s="64"/>
    </row>
    <row r="39043" spans="4:6">
      <c r="D39043" s="63"/>
      <c r="F39043" s="64"/>
    </row>
    <row r="39044" spans="4:6">
      <c r="D39044" s="63"/>
      <c r="F39044" s="64"/>
    </row>
    <row r="39045" spans="4:6">
      <c r="D39045" s="63"/>
      <c r="F39045" s="64"/>
    </row>
    <row r="39046" spans="4:6">
      <c r="D39046" s="63"/>
      <c r="F39046" s="64"/>
    </row>
    <row r="39047" spans="4:6">
      <c r="D39047" s="63"/>
      <c r="F39047" s="64"/>
    </row>
    <row r="39048" spans="4:6">
      <c r="D39048" s="63"/>
      <c r="F39048" s="64"/>
    </row>
    <row r="39049" spans="4:6">
      <c r="D39049" s="63"/>
      <c r="F39049" s="64"/>
    </row>
    <row r="39050" spans="4:6">
      <c r="D39050" s="63"/>
      <c r="F39050" s="64"/>
    </row>
    <row r="39051" spans="4:6">
      <c r="D39051" s="63"/>
      <c r="F39051" s="64"/>
    </row>
    <row r="39052" spans="4:6">
      <c r="D39052" s="63"/>
      <c r="F39052" s="64"/>
    </row>
    <row r="39053" spans="4:6">
      <c r="D39053" s="63"/>
      <c r="F39053" s="64"/>
    </row>
    <row r="39054" spans="4:6">
      <c r="D39054" s="63"/>
      <c r="F39054" s="64"/>
    </row>
    <row r="39055" spans="4:6">
      <c r="D39055" s="63"/>
      <c r="F39055" s="64"/>
    </row>
    <row r="39056" spans="4:6">
      <c r="D39056" s="63"/>
      <c r="F39056" s="64"/>
    </row>
    <row r="39057" spans="4:6">
      <c r="D39057" s="63"/>
      <c r="F39057" s="64"/>
    </row>
    <row r="39058" spans="4:6">
      <c r="D39058" s="63"/>
      <c r="F39058" s="64"/>
    </row>
    <row r="39059" spans="4:6">
      <c r="D39059" s="63"/>
      <c r="F39059" s="64"/>
    </row>
    <row r="39060" spans="4:6">
      <c r="D39060" s="63"/>
      <c r="F39060" s="64"/>
    </row>
    <row r="39061" spans="4:6">
      <c r="D39061" s="63"/>
      <c r="F39061" s="64"/>
    </row>
    <row r="39062" spans="4:6">
      <c r="D39062" s="63"/>
      <c r="F39062" s="64"/>
    </row>
    <row r="39063" spans="4:6">
      <c r="D39063" s="63"/>
      <c r="F39063" s="64"/>
    </row>
    <row r="39064" spans="4:6">
      <c r="D39064" s="63"/>
      <c r="F39064" s="64"/>
    </row>
    <row r="39065" spans="4:6">
      <c r="D39065" s="63"/>
      <c r="F39065" s="64"/>
    </row>
    <row r="39066" spans="4:6">
      <c r="D39066" s="63"/>
      <c r="F39066" s="64"/>
    </row>
    <row r="39067" spans="4:6">
      <c r="D39067" s="63"/>
      <c r="F39067" s="64"/>
    </row>
    <row r="39068" spans="4:6">
      <c r="D39068" s="63"/>
      <c r="F39068" s="64"/>
    </row>
    <row r="39069" spans="4:6">
      <c r="D39069" s="63"/>
      <c r="F39069" s="64"/>
    </row>
    <row r="39070" spans="4:6">
      <c r="D39070" s="63"/>
      <c r="F39070" s="64"/>
    </row>
    <row r="39071" spans="4:6">
      <c r="D39071" s="63"/>
      <c r="F39071" s="64"/>
    </row>
    <row r="39072" spans="4:6">
      <c r="D39072" s="63"/>
      <c r="F39072" s="64"/>
    </row>
    <row r="39073" spans="4:6">
      <c r="D39073" s="63"/>
      <c r="F39073" s="64"/>
    </row>
    <row r="39074" spans="4:6">
      <c r="D39074" s="63"/>
      <c r="F39074" s="64"/>
    </row>
    <row r="39075" spans="4:6">
      <c r="D39075" s="63"/>
      <c r="F39075" s="64"/>
    </row>
    <row r="39076" spans="4:6">
      <c r="D39076" s="63"/>
      <c r="F39076" s="64"/>
    </row>
    <row r="39077" spans="4:6">
      <c r="D39077" s="63"/>
      <c r="F39077" s="64"/>
    </row>
    <row r="39078" spans="4:6">
      <c r="D39078" s="63"/>
      <c r="F39078" s="64"/>
    </row>
    <row r="39079" spans="4:6">
      <c r="D39079" s="63"/>
      <c r="F39079" s="64"/>
    </row>
    <row r="39080" spans="4:6">
      <c r="D39080" s="63"/>
      <c r="F39080" s="64"/>
    </row>
    <row r="39081" spans="4:6">
      <c r="D39081" s="63"/>
      <c r="F39081" s="64"/>
    </row>
    <row r="39082" spans="4:6">
      <c r="D39082" s="63"/>
      <c r="F39082" s="64"/>
    </row>
    <row r="39083" spans="4:6">
      <c r="D39083" s="63"/>
      <c r="F39083" s="64"/>
    </row>
    <row r="39084" spans="4:6">
      <c r="D39084" s="63"/>
      <c r="F39084" s="64"/>
    </row>
    <row r="39085" spans="4:6">
      <c r="D39085" s="63"/>
      <c r="F39085" s="64"/>
    </row>
    <row r="39086" spans="4:6">
      <c r="D39086" s="63"/>
      <c r="F39086" s="64"/>
    </row>
    <row r="39087" spans="4:6">
      <c r="D39087" s="63"/>
      <c r="F39087" s="64"/>
    </row>
    <row r="39088" spans="4:6">
      <c r="D39088" s="63"/>
      <c r="F39088" s="64"/>
    </row>
    <row r="39089" spans="4:6">
      <c r="D39089" s="63"/>
      <c r="F39089" s="64"/>
    </row>
    <row r="39090" spans="4:6">
      <c r="D39090" s="63"/>
      <c r="F39090" s="64"/>
    </row>
    <row r="39091" spans="4:6">
      <c r="D39091" s="63"/>
      <c r="F39091" s="64"/>
    </row>
    <row r="39092" spans="4:6">
      <c r="D39092" s="63"/>
      <c r="F39092" s="64"/>
    </row>
    <row r="39093" spans="4:6">
      <c r="D39093" s="63"/>
      <c r="F39093" s="64"/>
    </row>
    <row r="39094" spans="4:6">
      <c r="D39094" s="63"/>
      <c r="F39094" s="64"/>
    </row>
    <row r="39095" spans="4:6">
      <c r="D39095" s="63"/>
      <c r="F39095" s="64"/>
    </row>
    <row r="39096" spans="4:6">
      <c r="D39096" s="63"/>
      <c r="F39096" s="64"/>
    </row>
    <row r="39097" spans="4:6">
      <c r="D39097" s="63"/>
      <c r="F39097" s="64"/>
    </row>
    <row r="39098" spans="4:6">
      <c r="D39098" s="63"/>
      <c r="F39098" s="64"/>
    </row>
    <row r="39099" spans="4:6">
      <c r="D39099" s="63"/>
      <c r="F39099" s="64"/>
    </row>
    <row r="39100" spans="4:6">
      <c r="D39100" s="63"/>
      <c r="F39100" s="64"/>
    </row>
    <row r="39101" spans="4:6">
      <c r="D39101" s="63"/>
      <c r="F39101" s="64"/>
    </row>
    <row r="39102" spans="4:6">
      <c r="D39102" s="63"/>
      <c r="F39102" s="64"/>
    </row>
    <row r="39103" spans="4:6">
      <c r="D39103" s="63"/>
      <c r="F39103" s="64"/>
    </row>
    <row r="39104" spans="4:6">
      <c r="D39104" s="63"/>
      <c r="F39104" s="64"/>
    </row>
    <row r="39105" spans="4:6">
      <c r="D39105" s="63"/>
      <c r="F39105" s="64"/>
    </row>
    <row r="39106" spans="4:6">
      <c r="D39106" s="63"/>
      <c r="F39106" s="64"/>
    </row>
    <row r="39107" spans="4:6">
      <c r="D39107" s="63"/>
      <c r="F39107" s="64"/>
    </row>
    <row r="39108" spans="4:6">
      <c r="D39108" s="63"/>
      <c r="F39108" s="64"/>
    </row>
    <row r="39109" spans="4:6">
      <c r="D39109" s="63"/>
      <c r="F39109" s="64"/>
    </row>
    <row r="39110" spans="4:6">
      <c r="D39110" s="63"/>
      <c r="F39110" s="64"/>
    </row>
    <row r="39111" spans="4:6">
      <c r="D39111" s="63"/>
      <c r="F39111" s="64"/>
    </row>
    <row r="39112" spans="4:6">
      <c r="D39112" s="63"/>
      <c r="F39112" s="64"/>
    </row>
    <row r="39113" spans="4:6">
      <c r="D39113" s="63"/>
      <c r="F39113" s="64"/>
    </row>
    <row r="39114" spans="4:6">
      <c r="D39114" s="63"/>
      <c r="F39114" s="64"/>
    </row>
    <row r="39115" spans="4:6">
      <c r="D39115" s="63"/>
      <c r="F39115" s="64"/>
    </row>
    <row r="39116" spans="4:6">
      <c r="D39116" s="63"/>
      <c r="F39116" s="64"/>
    </row>
    <row r="39117" spans="4:6">
      <c r="D39117" s="63"/>
      <c r="F39117" s="64"/>
    </row>
    <row r="39118" spans="4:6">
      <c r="D39118" s="63"/>
      <c r="F39118" s="64"/>
    </row>
    <row r="39119" spans="4:6">
      <c r="D39119" s="63"/>
      <c r="F39119" s="64"/>
    </row>
    <row r="39120" spans="4:6">
      <c r="D39120" s="63"/>
      <c r="F39120" s="64"/>
    </row>
    <row r="39121" spans="4:6">
      <c r="D39121" s="63"/>
      <c r="F39121" s="64"/>
    </row>
    <row r="39122" spans="4:6">
      <c r="D39122" s="63"/>
      <c r="F39122" s="64"/>
    </row>
    <row r="39123" spans="4:6">
      <c r="D39123" s="63"/>
      <c r="F39123" s="64"/>
    </row>
    <row r="39124" spans="4:6">
      <c r="D39124" s="63"/>
      <c r="F39124" s="64"/>
    </row>
    <row r="39125" spans="4:6">
      <c r="D39125" s="63"/>
      <c r="F39125" s="64"/>
    </row>
    <row r="39126" spans="4:6">
      <c r="D39126" s="63"/>
      <c r="F39126" s="64"/>
    </row>
    <row r="39127" spans="4:6">
      <c r="D39127" s="63"/>
      <c r="F39127" s="64"/>
    </row>
    <row r="39128" spans="4:6">
      <c r="D39128" s="63"/>
      <c r="F39128" s="64"/>
    </row>
    <row r="39129" spans="4:6">
      <c r="D39129" s="63"/>
      <c r="F39129" s="64"/>
    </row>
    <row r="39130" spans="4:6">
      <c r="D39130" s="63"/>
      <c r="F39130" s="64"/>
    </row>
    <row r="39131" spans="4:6">
      <c r="D39131" s="63"/>
      <c r="F39131" s="64"/>
    </row>
    <row r="39132" spans="4:6">
      <c r="D39132" s="63"/>
      <c r="F39132" s="64"/>
    </row>
    <row r="39133" spans="4:6">
      <c r="D39133" s="63"/>
      <c r="F39133" s="64"/>
    </row>
    <row r="39134" spans="4:6">
      <c r="D39134" s="63"/>
      <c r="F39134" s="64"/>
    </row>
    <row r="39135" spans="4:6">
      <c r="D39135" s="63"/>
      <c r="F39135" s="64"/>
    </row>
    <row r="39136" spans="4:6">
      <c r="D39136" s="63"/>
      <c r="F39136" s="64"/>
    </row>
    <row r="39137" spans="4:6">
      <c r="D39137" s="63"/>
      <c r="F39137" s="64"/>
    </row>
    <row r="39138" spans="4:6">
      <c r="D39138" s="63"/>
      <c r="F39138" s="64"/>
    </row>
    <row r="39139" spans="4:6">
      <c r="D39139" s="63"/>
      <c r="F39139" s="64"/>
    </row>
    <row r="39140" spans="4:6">
      <c r="D39140" s="63"/>
      <c r="F39140" s="64"/>
    </row>
    <row r="39141" spans="4:6">
      <c r="D39141" s="63"/>
      <c r="F39141" s="64"/>
    </row>
    <row r="39142" spans="4:6">
      <c r="D39142" s="63"/>
      <c r="F39142" s="64"/>
    </row>
    <row r="39143" spans="4:6">
      <c r="D39143" s="63"/>
      <c r="F39143" s="64"/>
    </row>
    <row r="39144" spans="4:6">
      <c r="D39144" s="63"/>
      <c r="F39144" s="64"/>
    </row>
    <row r="39145" spans="4:6">
      <c r="D39145" s="63"/>
      <c r="F39145" s="64"/>
    </row>
    <row r="39146" spans="4:6">
      <c r="D39146" s="63"/>
      <c r="F39146" s="64"/>
    </row>
    <row r="39147" spans="4:6">
      <c r="D39147" s="63"/>
      <c r="F39147" s="64"/>
    </row>
    <row r="39148" spans="4:6">
      <c r="D39148" s="63"/>
      <c r="F39148" s="64"/>
    </row>
    <row r="39149" spans="4:6">
      <c r="D39149" s="63"/>
      <c r="F39149" s="64"/>
    </row>
    <row r="39150" spans="4:6">
      <c r="D39150" s="63"/>
      <c r="F39150" s="64"/>
    </row>
    <row r="39151" spans="4:6">
      <c r="D39151" s="63"/>
      <c r="F39151" s="64"/>
    </row>
    <row r="39152" spans="4:6">
      <c r="D39152" s="63"/>
      <c r="F39152" s="64"/>
    </row>
    <row r="39153" spans="4:6">
      <c r="D39153" s="63"/>
      <c r="F39153" s="64"/>
    </row>
    <row r="39154" spans="4:6">
      <c r="D39154" s="63"/>
      <c r="F39154" s="64"/>
    </row>
    <row r="39155" spans="4:6">
      <c r="D39155" s="63"/>
      <c r="F39155" s="64"/>
    </row>
    <row r="39156" spans="4:6">
      <c r="D39156" s="63"/>
      <c r="F39156" s="64"/>
    </row>
    <row r="39157" spans="4:6">
      <c r="D39157" s="63"/>
      <c r="F39157" s="64"/>
    </row>
    <row r="39158" spans="4:6">
      <c r="D39158" s="63"/>
      <c r="F39158" s="64"/>
    </row>
    <row r="39159" spans="4:6">
      <c r="D39159" s="63"/>
      <c r="F39159" s="64"/>
    </row>
    <row r="39160" spans="4:6">
      <c r="D39160" s="63"/>
      <c r="F39160" s="64"/>
    </row>
    <row r="39161" spans="4:6">
      <c r="D39161" s="63"/>
      <c r="F39161" s="64"/>
    </row>
    <row r="39162" spans="4:6">
      <c r="D39162" s="63"/>
      <c r="F39162" s="64"/>
    </row>
    <row r="39163" spans="4:6">
      <c r="D39163" s="63"/>
      <c r="F39163" s="64"/>
    </row>
    <row r="39164" spans="4:6">
      <c r="D39164" s="63"/>
      <c r="F39164" s="64"/>
    </row>
    <row r="39165" spans="4:6">
      <c r="D39165" s="63"/>
      <c r="F39165" s="64"/>
    </row>
    <row r="39166" spans="4:6">
      <c r="D39166" s="63"/>
      <c r="F39166" s="64"/>
    </row>
    <row r="39167" spans="4:6">
      <c r="D39167" s="63"/>
      <c r="F39167" s="64"/>
    </row>
    <row r="39168" spans="4:6">
      <c r="D39168" s="63"/>
      <c r="F39168" s="64"/>
    </row>
    <row r="39169" spans="4:6">
      <c r="D39169" s="63"/>
      <c r="F39169" s="64"/>
    </row>
    <row r="39170" spans="4:6">
      <c r="D39170" s="63"/>
      <c r="F39170" s="64"/>
    </row>
    <row r="39171" spans="4:6">
      <c r="D39171" s="63"/>
      <c r="F39171" s="64"/>
    </row>
    <row r="39172" spans="4:6">
      <c r="D39172" s="63"/>
      <c r="F39172" s="64"/>
    </row>
    <row r="39173" spans="4:6">
      <c r="D39173" s="63"/>
      <c r="F39173" s="64"/>
    </row>
    <row r="39174" spans="4:6">
      <c r="D39174" s="63"/>
      <c r="F39174" s="64"/>
    </row>
    <row r="39175" spans="4:6">
      <c r="D39175" s="63"/>
      <c r="F39175" s="64"/>
    </row>
    <row r="39176" spans="4:6">
      <c r="D39176" s="63"/>
      <c r="F39176" s="64"/>
    </row>
    <row r="39177" spans="4:6">
      <c r="D39177" s="63"/>
      <c r="F39177" s="64"/>
    </row>
    <row r="39178" spans="4:6">
      <c r="D39178" s="63"/>
      <c r="F39178" s="64"/>
    </row>
    <row r="39179" spans="4:6">
      <c r="D39179" s="63"/>
      <c r="F39179" s="64"/>
    </row>
    <row r="39180" spans="4:6">
      <c r="D39180" s="63"/>
      <c r="F39180" s="64"/>
    </row>
    <row r="39181" spans="4:6">
      <c r="D39181" s="63"/>
      <c r="F39181" s="64"/>
    </row>
    <row r="39182" spans="4:6">
      <c r="D39182" s="63"/>
      <c r="F39182" s="64"/>
    </row>
    <row r="39183" spans="4:6">
      <c r="D39183" s="63"/>
      <c r="F39183" s="64"/>
    </row>
    <row r="39184" spans="4:6">
      <c r="D39184" s="63"/>
      <c r="F39184" s="64"/>
    </row>
    <row r="39185" spans="4:6">
      <c r="D39185" s="63"/>
      <c r="F39185" s="64"/>
    </row>
    <row r="39186" spans="4:6">
      <c r="D39186" s="63"/>
      <c r="F39186" s="64"/>
    </row>
    <row r="39187" spans="4:6">
      <c r="D39187" s="63"/>
      <c r="F39187" s="64"/>
    </row>
    <row r="39188" spans="4:6">
      <c r="D39188" s="63"/>
      <c r="F39188" s="64"/>
    </row>
    <row r="39189" spans="4:6">
      <c r="D39189" s="63"/>
      <c r="F39189" s="64"/>
    </row>
    <row r="39190" spans="4:6">
      <c r="D39190" s="63"/>
      <c r="F39190" s="64"/>
    </row>
    <row r="39191" spans="4:6">
      <c r="D39191" s="63"/>
      <c r="F39191" s="64"/>
    </row>
    <row r="39192" spans="4:6">
      <c r="D39192" s="63"/>
      <c r="F39192" s="64"/>
    </row>
    <row r="39193" spans="4:6">
      <c r="D39193" s="63"/>
      <c r="F39193" s="64"/>
    </row>
    <row r="39194" spans="4:6">
      <c r="D39194" s="63"/>
      <c r="F39194" s="64"/>
    </row>
    <row r="39195" spans="4:6">
      <c r="D39195" s="63"/>
      <c r="F39195" s="64"/>
    </row>
    <row r="39196" spans="4:6">
      <c r="D39196" s="63"/>
      <c r="F39196" s="64"/>
    </row>
    <row r="39197" spans="4:6">
      <c r="D39197" s="63"/>
      <c r="F39197" s="64"/>
    </row>
    <row r="39198" spans="4:6">
      <c r="D39198" s="63"/>
      <c r="F39198" s="64"/>
    </row>
    <row r="39199" spans="4:6">
      <c r="D39199" s="63"/>
      <c r="F39199" s="64"/>
    </row>
    <row r="39200" spans="4:6">
      <c r="D39200" s="63"/>
      <c r="F39200" s="64"/>
    </row>
    <row r="39201" spans="4:6">
      <c r="D39201" s="63"/>
      <c r="F39201" s="64"/>
    </row>
    <row r="39202" spans="4:6">
      <c r="D39202" s="63"/>
      <c r="F39202" s="64"/>
    </row>
    <row r="39203" spans="4:6">
      <c r="D39203" s="63"/>
      <c r="F39203" s="64"/>
    </row>
    <row r="39204" spans="4:6">
      <c r="D39204" s="63"/>
      <c r="F39204" s="64"/>
    </row>
    <row r="39205" spans="4:6">
      <c r="D39205" s="63"/>
      <c r="F39205" s="64"/>
    </row>
    <row r="39206" spans="4:6">
      <c r="D39206" s="63"/>
      <c r="F39206" s="64"/>
    </row>
    <row r="39207" spans="4:6">
      <c r="D39207" s="63"/>
      <c r="F39207" s="64"/>
    </row>
    <row r="39208" spans="4:6">
      <c r="D39208" s="63"/>
      <c r="F39208" s="64"/>
    </row>
    <row r="39209" spans="4:6">
      <c r="D39209" s="63"/>
      <c r="F39209" s="64"/>
    </row>
    <row r="39210" spans="4:6">
      <c r="D39210" s="63"/>
      <c r="F39210" s="64"/>
    </row>
    <row r="39211" spans="4:6">
      <c r="D39211" s="63"/>
      <c r="F39211" s="64"/>
    </row>
    <row r="39212" spans="4:6">
      <c r="D39212" s="63"/>
      <c r="F39212" s="64"/>
    </row>
    <row r="39213" spans="4:6">
      <c r="D39213" s="63"/>
      <c r="F39213" s="64"/>
    </row>
    <row r="39214" spans="4:6">
      <c r="D39214" s="63"/>
      <c r="F39214" s="64"/>
    </row>
    <row r="39215" spans="4:6">
      <c r="D39215" s="63"/>
      <c r="F39215" s="64"/>
    </row>
    <row r="39216" spans="4:6">
      <c r="D39216" s="63"/>
      <c r="F39216" s="64"/>
    </row>
    <row r="39217" spans="4:6">
      <c r="D39217" s="63"/>
      <c r="F39217" s="64"/>
    </row>
    <row r="39218" spans="4:6">
      <c r="D39218" s="63"/>
      <c r="F39218" s="64"/>
    </row>
    <row r="39219" spans="4:6">
      <c r="D39219" s="63"/>
      <c r="F39219" s="64"/>
    </row>
    <row r="39220" spans="4:6">
      <c r="D39220" s="63"/>
      <c r="F39220" s="64"/>
    </row>
    <row r="39221" spans="4:6">
      <c r="D39221" s="63"/>
      <c r="F39221" s="64"/>
    </row>
    <row r="39222" spans="4:6">
      <c r="D39222" s="63"/>
      <c r="F39222" s="64"/>
    </row>
    <row r="39223" spans="4:6">
      <c r="D39223" s="63"/>
      <c r="F39223" s="64"/>
    </row>
    <row r="39224" spans="4:6">
      <c r="D39224" s="63"/>
      <c r="F39224" s="64"/>
    </row>
    <row r="39225" spans="4:6">
      <c r="D39225" s="63"/>
      <c r="F39225" s="64"/>
    </row>
    <row r="39226" spans="4:6">
      <c r="D39226" s="63"/>
      <c r="F39226" s="64"/>
    </row>
    <row r="39227" spans="4:6">
      <c r="D39227" s="63"/>
      <c r="F39227" s="64"/>
    </row>
    <row r="39228" spans="4:6">
      <c r="D39228" s="63"/>
      <c r="F39228" s="64"/>
    </row>
    <row r="39229" spans="4:6">
      <c r="D39229" s="63"/>
      <c r="F39229" s="64"/>
    </row>
    <row r="39230" spans="4:6">
      <c r="D39230" s="63"/>
      <c r="F39230" s="64"/>
    </row>
    <row r="39231" spans="4:6">
      <c r="D39231" s="63"/>
      <c r="F39231" s="64"/>
    </row>
    <row r="39232" spans="4:6">
      <c r="D39232" s="63"/>
      <c r="F39232" s="64"/>
    </row>
    <row r="39233" spans="4:6">
      <c r="D39233" s="63"/>
      <c r="F39233" s="64"/>
    </row>
    <row r="39234" spans="4:6">
      <c r="D39234" s="63"/>
      <c r="F39234" s="64"/>
    </row>
    <row r="39235" spans="4:6">
      <c r="D39235" s="63"/>
      <c r="F39235" s="64"/>
    </row>
    <row r="39236" spans="4:6">
      <c r="D39236" s="63"/>
      <c r="F39236" s="64"/>
    </row>
    <row r="39237" spans="4:6">
      <c r="D39237" s="63"/>
      <c r="F39237" s="64"/>
    </row>
    <row r="39238" spans="4:6">
      <c r="D39238" s="63"/>
      <c r="F39238" s="64"/>
    </row>
    <row r="39239" spans="4:6">
      <c r="D39239" s="63"/>
      <c r="F39239" s="64"/>
    </row>
    <row r="39240" spans="4:6">
      <c r="D39240" s="63"/>
      <c r="F39240" s="64"/>
    </row>
    <row r="39241" spans="4:6">
      <c r="D39241" s="63"/>
      <c r="F39241" s="64"/>
    </row>
    <row r="39242" spans="4:6">
      <c r="D39242" s="63"/>
      <c r="F39242" s="64"/>
    </row>
    <row r="39243" spans="4:6">
      <c r="D39243" s="63"/>
      <c r="F39243" s="64"/>
    </row>
    <row r="39244" spans="4:6">
      <c r="D39244" s="63"/>
      <c r="F39244" s="64"/>
    </row>
    <row r="39245" spans="4:6">
      <c r="D39245" s="63"/>
      <c r="F39245" s="64"/>
    </row>
    <row r="39246" spans="4:6">
      <c r="D39246" s="63"/>
      <c r="F39246" s="64"/>
    </row>
    <row r="39247" spans="4:6">
      <c r="D39247" s="63"/>
      <c r="F39247" s="64"/>
    </row>
    <row r="39248" spans="4:6">
      <c r="D39248" s="63"/>
      <c r="F39248" s="64"/>
    </row>
    <row r="39249" spans="4:6">
      <c r="D39249" s="63"/>
      <c r="F39249" s="64"/>
    </row>
    <row r="39250" spans="4:6">
      <c r="D39250" s="63"/>
      <c r="F39250" s="64"/>
    </row>
    <row r="39251" spans="4:6">
      <c r="D39251" s="63"/>
      <c r="F39251" s="64"/>
    </row>
    <row r="39252" spans="4:6">
      <c r="D39252" s="63"/>
      <c r="F39252" s="64"/>
    </row>
    <row r="39253" spans="4:6">
      <c r="D39253" s="63"/>
      <c r="F39253" s="64"/>
    </row>
    <row r="39254" spans="4:6">
      <c r="D39254" s="63"/>
      <c r="F39254" s="64"/>
    </row>
    <row r="39255" spans="4:6">
      <c r="D39255" s="63"/>
      <c r="F39255" s="64"/>
    </row>
    <row r="39256" spans="4:6">
      <c r="D39256" s="63"/>
      <c r="F39256" s="64"/>
    </row>
    <row r="39257" spans="4:6">
      <c r="D39257" s="63"/>
      <c r="F39257" s="64"/>
    </row>
    <row r="39258" spans="4:6">
      <c r="D39258" s="63"/>
      <c r="F39258" s="64"/>
    </row>
    <row r="39259" spans="4:6">
      <c r="D39259" s="63"/>
      <c r="F39259" s="64"/>
    </row>
    <row r="39260" spans="4:6">
      <c r="D39260" s="63"/>
      <c r="F39260" s="64"/>
    </row>
    <row r="39261" spans="4:6">
      <c r="D39261" s="63"/>
      <c r="F39261" s="64"/>
    </row>
    <row r="39262" spans="4:6">
      <c r="D39262" s="63"/>
      <c r="F39262" s="64"/>
    </row>
    <row r="39263" spans="4:6">
      <c r="D39263" s="63"/>
      <c r="F39263" s="64"/>
    </row>
    <row r="39264" spans="4:6">
      <c r="D39264" s="63"/>
      <c r="F39264" s="64"/>
    </row>
    <row r="39265" spans="4:6">
      <c r="D39265" s="63"/>
      <c r="F39265" s="64"/>
    </row>
    <row r="39266" spans="4:6">
      <c r="D39266" s="63"/>
      <c r="F39266" s="64"/>
    </row>
    <row r="39267" spans="4:6">
      <c r="D39267" s="63"/>
      <c r="F39267" s="64"/>
    </row>
    <row r="39268" spans="4:6">
      <c r="D39268" s="63"/>
      <c r="F39268" s="64"/>
    </row>
    <row r="39269" spans="4:6">
      <c r="D39269" s="63"/>
      <c r="F39269" s="64"/>
    </row>
    <row r="39270" spans="4:6">
      <c r="D39270" s="63"/>
      <c r="F39270" s="64"/>
    </row>
    <row r="39271" spans="4:6">
      <c r="D39271" s="63"/>
      <c r="F39271" s="64"/>
    </row>
    <row r="39272" spans="4:6">
      <c r="D39272" s="63"/>
      <c r="F39272" s="64"/>
    </row>
    <row r="39273" spans="4:6">
      <c r="D39273" s="63"/>
      <c r="F39273" s="64"/>
    </row>
    <row r="39274" spans="4:6">
      <c r="D39274" s="63"/>
      <c r="F39274" s="64"/>
    </row>
    <row r="39275" spans="4:6">
      <c r="D39275" s="63"/>
      <c r="F39275" s="64"/>
    </row>
    <row r="39276" spans="4:6">
      <c r="D39276" s="63"/>
      <c r="F39276" s="64"/>
    </row>
    <row r="39277" spans="4:6">
      <c r="D39277" s="63"/>
      <c r="F39277" s="64"/>
    </row>
    <row r="39278" spans="4:6">
      <c r="D39278" s="63"/>
      <c r="F39278" s="64"/>
    </row>
    <row r="39279" spans="4:6">
      <c r="D39279" s="63"/>
      <c r="F39279" s="64"/>
    </row>
    <row r="39280" spans="4:6">
      <c r="D39280" s="63"/>
      <c r="F39280" s="64"/>
    </row>
    <row r="39281" spans="4:6">
      <c r="D39281" s="63"/>
      <c r="F39281" s="64"/>
    </row>
    <row r="39282" spans="4:6">
      <c r="D39282" s="63"/>
      <c r="F39282" s="64"/>
    </row>
    <row r="39283" spans="4:6">
      <c r="D39283" s="63"/>
      <c r="F39283" s="64"/>
    </row>
    <row r="39284" spans="4:6">
      <c r="D39284" s="63"/>
      <c r="F39284" s="64"/>
    </row>
    <row r="39285" spans="4:6">
      <c r="D39285" s="63"/>
      <c r="F39285" s="64"/>
    </row>
    <row r="39286" spans="4:6">
      <c r="D39286" s="63"/>
      <c r="F39286" s="64"/>
    </row>
    <row r="39287" spans="4:6">
      <c r="D39287" s="63"/>
      <c r="F39287" s="64"/>
    </row>
    <row r="39288" spans="4:6">
      <c r="D39288" s="63"/>
      <c r="F39288" s="64"/>
    </row>
    <row r="39289" spans="4:6">
      <c r="D39289" s="63"/>
      <c r="F39289" s="64"/>
    </row>
    <row r="39290" spans="4:6">
      <c r="D39290" s="63"/>
      <c r="F39290" s="64"/>
    </row>
    <row r="39291" spans="4:6">
      <c r="D39291" s="63"/>
      <c r="F39291" s="64"/>
    </row>
    <row r="39292" spans="4:6">
      <c r="D39292" s="63"/>
      <c r="F39292" s="64"/>
    </row>
    <row r="39293" spans="4:6">
      <c r="D39293" s="63"/>
      <c r="F39293" s="64"/>
    </row>
    <row r="39294" spans="4:6">
      <c r="D39294" s="63"/>
      <c r="F39294" s="64"/>
    </row>
    <row r="39295" spans="4:6">
      <c r="D39295" s="63"/>
      <c r="F39295" s="64"/>
    </row>
    <row r="39296" spans="4:6">
      <c r="D39296" s="63"/>
      <c r="F39296" s="64"/>
    </row>
    <row r="39297" spans="4:6">
      <c r="D39297" s="63"/>
      <c r="F39297" s="64"/>
    </row>
    <row r="39298" spans="4:6">
      <c r="D39298" s="63"/>
      <c r="F39298" s="64"/>
    </row>
    <row r="39299" spans="4:6">
      <c r="D39299" s="63"/>
      <c r="F39299" s="64"/>
    </row>
    <row r="39300" spans="4:6">
      <c r="D39300" s="63"/>
      <c r="F39300" s="64"/>
    </row>
    <row r="39301" spans="4:6">
      <c r="D39301" s="63"/>
      <c r="F39301" s="64"/>
    </row>
    <row r="39302" spans="4:6">
      <c r="D39302" s="63"/>
      <c r="F39302" s="64"/>
    </row>
    <row r="39303" spans="4:6">
      <c r="D39303" s="63"/>
      <c r="F39303" s="64"/>
    </row>
    <row r="39304" spans="4:6">
      <c r="D39304" s="63"/>
      <c r="F39304" s="64"/>
    </row>
    <row r="39305" spans="4:6">
      <c r="D39305" s="63"/>
      <c r="F39305" s="64"/>
    </row>
    <row r="39306" spans="4:6">
      <c r="D39306" s="63"/>
      <c r="F39306" s="64"/>
    </row>
    <row r="39307" spans="4:6">
      <c r="D39307" s="63"/>
      <c r="F39307" s="64"/>
    </row>
    <row r="39308" spans="4:6">
      <c r="D39308" s="63"/>
      <c r="F39308" s="64"/>
    </row>
    <row r="39309" spans="4:6">
      <c r="D39309" s="63"/>
      <c r="F39309" s="64"/>
    </row>
    <row r="39310" spans="4:6">
      <c r="D39310" s="63"/>
      <c r="F39310" s="64"/>
    </row>
    <row r="39311" spans="4:6">
      <c r="D39311" s="63"/>
      <c r="F39311" s="64"/>
    </row>
    <row r="39312" spans="4:6">
      <c r="D39312" s="63"/>
      <c r="F39312" s="64"/>
    </row>
    <row r="39313" spans="4:6">
      <c r="D39313" s="63"/>
      <c r="F39313" s="64"/>
    </row>
    <row r="39314" spans="4:6">
      <c r="D39314" s="63"/>
      <c r="F39314" s="64"/>
    </row>
    <row r="39315" spans="4:6">
      <c r="D39315" s="63"/>
      <c r="F39315" s="64"/>
    </row>
    <row r="39316" spans="4:6">
      <c r="D39316" s="63"/>
      <c r="F39316" s="64"/>
    </row>
    <row r="39317" spans="4:6">
      <c r="D39317" s="63"/>
      <c r="F39317" s="64"/>
    </row>
    <row r="39318" spans="4:6">
      <c r="D39318" s="63"/>
      <c r="F39318" s="64"/>
    </row>
    <row r="39319" spans="4:6">
      <c r="D39319" s="63"/>
      <c r="F39319" s="64"/>
    </row>
    <row r="39320" spans="4:6">
      <c r="D39320" s="63"/>
      <c r="F39320" s="64"/>
    </row>
    <row r="39321" spans="4:6">
      <c r="D39321" s="63"/>
      <c r="F39321" s="64"/>
    </row>
    <row r="39322" spans="4:6">
      <c r="D39322" s="63"/>
      <c r="F39322" s="64"/>
    </row>
    <row r="39323" spans="4:6">
      <c r="D39323" s="63"/>
      <c r="F39323" s="64"/>
    </row>
    <row r="39324" spans="4:6">
      <c r="D39324" s="63"/>
      <c r="F39324" s="64"/>
    </row>
    <row r="39325" spans="4:6">
      <c r="D39325" s="63"/>
      <c r="F39325" s="64"/>
    </row>
    <row r="39326" spans="4:6">
      <c r="D39326" s="63"/>
      <c r="F39326" s="64"/>
    </row>
    <row r="39327" spans="4:6">
      <c r="D39327" s="63"/>
      <c r="F39327" s="64"/>
    </row>
    <row r="39328" spans="4:6">
      <c r="D39328" s="63"/>
      <c r="F39328" s="64"/>
    </row>
    <row r="39329" spans="4:6">
      <c r="D39329" s="63"/>
      <c r="F39329" s="64"/>
    </row>
    <row r="39330" spans="4:6">
      <c r="D39330" s="63"/>
      <c r="F39330" s="64"/>
    </row>
    <row r="39331" spans="4:6">
      <c r="D39331" s="63"/>
      <c r="F39331" s="64"/>
    </row>
    <row r="39332" spans="4:6">
      <c r="D39332" s="63"/>
      <c r="F39332" s="64"/>
    </row>
    <row r="39333" spans="4:6">
      <c r="D39333" s="63"/>
      <c r="F39333" s="64"/>
    </row>
    <row r="39334" spans="4:6">
      <c r="D39334" s="63"/>
      <c r="F39334" s="64"/>
    </row>
    <row r="39335" spans="4:6">
      <c r="D39335" s="63"/>
      <c r="F39335" s="64"/>
    </row>
    <row r="39336" spans="4:6">
      <c r="D39336" s="63"/>
      <c r="F39336" s="64"/>
    </row>
    <row r="39337" spans="4:6">
      <c r="D39337" s="63"/>
      <c r="F39337" s="64"/>
    </row>
    <row r="39338" spans="4:6">
      <c r="D39338" s="63"/>
      <c r="F39338" s="64"/>
    </row>
    <row r="39339" spans="4:6">
      <c r="D39339" s="63"/>
      <c r="F39339" s="64"/>
    </row>
    <row r="39340" spans="4:6">
      <c r="D39340" s="63"/>
      <c r="F39340" s="64"/>
    </row>
    <row r="39341" spans="4:6">
      <c r="D39341" s="63"/>
      <c r="F39341" s="64"/>
    </row>
    <row r="39342" spans="4:6">
      <c r="D39342" s="63"/>
      <c r="F39342" s="64"/>
    </row>
    <row r="39343" spans="4:6">
      <c r="D39343" s="63"/>
      <c r="F39343" s="64"/>
    </row>
    <row r="39344" spans="4:6">
      <c r="D39344" s="63"/>
      <c r="F39344" s="64"/>
    </row>
    <row r="39345" spans="4:6">
      <c r="D39345" s="63"/>
      <c r="F39345" s="64"/>
    </row>
    <row r="39346" spans="4:6">
      <c r="D39346" s="63"/>
      <c r="F39346" s="64"/>
    </row>
    <row r="39347" spans="4:6">
      <c r="D39347" s="63"/>
      <c r="F39347" s="64"/>
    </row>
    <row r="39348" spans="4:6">
      <c r="D39348" s="63"/>
      <c r="F39348" s="64"/>
    </row>
    <row r="39349" spans="4:6">
      <c r="D39349" s="63"/>
      <c r="F39349" s="64"/>
    </row>
    <row r="39350" spans="4:6">
      <c r="D39350" s="63"/>
      <c r="F39350" s="64"/>
    </row>
    <row r="39351" spans="4:6">
      <c r="D39351" s="63"/>
      <c r="F39351" s="64"/>
    </row>
    <row r="39352" spans="4:6">
      <c r="D39352" s="63"/>
      <c r="F39352" s="64"/>
    </row>
    <row r="39353" spans="4:6">
      <c r="D39353" s="63"/>
      <c r="F39353" s="64"/>
    </row>
    <row r="39354" spans="4:6">
      <c r="D39354" s="63"/>
      <c r="F39354" s="64"/>
    </row>
    <row r="39355" spans="4:6">
      <c r="D39355" s="63"/>
      <c r="F39355" s="64"/>
    </row>
    <row r="39356" spans="4:6">
      <c r="D39356" s="63"/>
      <c r="F39356" s="64"/>
    </row>
    <row r="39357" spans="4:6">
      <c r="D39357" s="63"/>
      <c r="F39357" s="64"/>
    </row>
    <row r="39358" spans="4:6">
      <c r="D39358" s="63"/>
      <c r="F39358" s="64"/>
    </row>
    <row r="39359" spans="4:6">
      <c r="D39359" s="63"/>
      <c r="F39359" s="64"/>
    </row>
    <row r="39360" spans="4:6">
      <c r="D39360" s="63"/>
      <c r="F39360" s="64"/>
    </row>
    <row r="39361" spans="4:6">
      <c r="D39361" s="63"/>
      <c r="F39361" s="64"/>
    </row>
    <row r="39362" spans="4:6">
      <c r="D39362" s="63"/>
      <c r="F39362" s="64"/>
    </row>
    <row r="39363" spans="4:6">
      <c r="D39363" s="63"/>
      <c r="F39363" s="64"/>
    </row>
    <row r="39364" spans="4:6">
      <c r="D39364" s="63"/>
      <c r="F39364" s="64"/>
    </row>
    <row r="39365" spans="4:6">
      <c r="D39365" s="63"/>
      <c r="F39365" s="64"/>
    </row>
    <row r="39366" spans="4:6">
      <c r="D39366" s="63"/>
      <c r="F39366" s="64"/>
    </row>
    <row r="39367" spans="4:6">
      <c r="D39367" s="63"/>
      <c r="F39367" s="64"/>
    </row>
    <row r="39368" spans="4:6">
      <c r="D39368" s="63"/>
      <c r="F39368" s="64"/>
    </row>
    <row r="39369" spans="4:6">
      <c r="D39369" s="63"/>
      <c r="F39369" s="64"/>
    </row>
    <row r="39370" spans="4:6">
      <c r="D39370" s="63"/>
      <c r="F39370" s="64"/>
    </row>
    <row r="39371" spans="4:6">
      <c r="D39371" s="63"/>
      <c r="F39371" s="64"/>
    </row>
    <row r="39372" spans="4:6">
      <c r="D39372" s="63"/>
      <c r="F39372" s="64"/>
    </row>
    <row r="39373" spans="4:6">
      <c r="D39373" s="63"/>
      <c r="F39373" s="64"/>
    </row>
    <row r="39374" spans="4:6">
      <c r="D39374" s="63"/>
      <c r="F39374" s="64"/>
    </row>
    <row r="39375" spans="4:6">
      <c r="D39375" s="63"/>
      <c r="F39375" s="64"/>
    </row>
    <row r="39376" spans="4:6">
      <c r="D39376" s="63"/>
      <c r="F39376" s="64"/>
    </row>
    <row r="39377" spans="4:6">
      <c r="D39377" s="63"/>
      <c r="F39377" s="64"/>
    </row>
    <row r="39378" spans="4:6">
      <c r="D39378" s="63"/>
      <c r="F39378" s="64"/>
    </row>
    <row r="39379" spans="4:6">
      <c r="D39379" s="63"/>
      <c r="F39379" s="64"/>
    </row>
    <row r="39380" spans="4:6">
      <c r="D39380" s="63"/>
      <c r="F39380" s="64"/>
    </row>
    <row r="39381" spans="4:6">
      <c r="D39381" s="63"/>
      <c r="F39381" s="64"/>
    </row>
    <row r="39382" spans="4:6">
      <c r="D39382" s="63"/>
      <c r="F39382" s="64"/>
    </row>
    <row r="39383" spans="4:6">
      <c r="D39383" s="63"/>
      <c r="F39383" s="64"/>
    </row>
    <row r="39384" spans="4:6">
      <c r="D39384" s="63"/>
      <c r="F39384" s="64"/>
    </row>
    <row r="39385" spans="4:6">
      <c r="D39385" s="63"/>
      <c r="F39385" s="64"/>
    </row>
    <row r="39386" spans="4:6">
      <c r="D39386" s="63"/>
      <c r="F39386" s="64"/>
    </row>
    <row r="39387" spans="4:6">
      <c r="D39387" s="63"/>
      <c r="F39387" s="64"/>
    </row>
    <row r="39388" spans="4:6">
      <c r="D39388" s="63"/>
      <c r="F39388" s="64"/>
    </row>
    <row r="39389" spans="4:6">
      <c r="D39389" s="63"/>
      <c r="F39389" s="64"/>
    </row>
    <row r="39390" spans="4:6">
      <c r="D39390" s="63"/>
      <c r="F39390" s="64"/>
    </row>
    <row r="39391" spans="4:6">
      <c r="D39391" s="63"/>
      <c r="F39391" s="64"/>
    </row>
    <row r="39392" spans="4:6">
      <c r="D39392" s="63"/>
      <c r="F39392" s="64"/>
    </row>
    <row r="39393" spans="4:6">
      <c r="D39393" s="63"/>
      <c r="F39393" s="64"/>
    </row>
    <row r="39394" spans="4:6">
      <c r="D39394" s="63"/>
      <c r="F39394" s="64"/>
    </row>
    <row r="39395" spans="4:6">
      <c r="D39395" s="63"/>
      <c r="F39395" s="64"/>
    </row>
    <row r="39396" spans="4:6">
      <c r="D39396" s="63"/>
      <c r="F39396" s="64"/>
    </row>
    <row r="39397" spans="4:6">
      <c r="D39397" s="63"/>
      <c r="F39397" s="64"/>
    </row>
    <row r="39398" spans="4:6">
      <c r="D39398" s="63"/>
      <c r="F39398" s="64"/>
    </row>
    <row r="39399" spans="4:6">
      <c r="D39399" s="63"/>
      <c r="F39399" s="64"/>
    </row>
    <row r="39400" spans="4:6">
      <c r="D39400" s="63"/>
      <c r="F39400" s="64"/>
    </row>
    <row r="39401" spans="4:6">
      <c r="D39401" s="63"/>
      <c r="F39401" s="64"/>
    </row>
    <row r="39402" spans="4:6">
      <c r="D39402" s="63"/>
      <c r="F39402" s="64"/>
    </row>
    <row r="39403" spans="4:6">
      <c r="D39403" s="63"/>
      <c r="F39403" s="64"/>
    </row>
    <row r="39404" spans="4:6">
      <c r="D39404" s="63"/>
      <c r="F39404" s="64"/>
    </row>
    <row r="39405" spans="4:6">
      <c r="D39405" s="63"/>
      <c r="F39405" s="64"/>
    </row>
    <row r="39406" spans="4:6">
      <c r="D39406" s="63"/>
      <c r="F39406" s="64"/>
    </row>
    <row r="39407" spans="4:6">
      <c r="D39407" s="63"/>
      <c r="F39407" s="64"/>
    </row>
    <row r="39408" spans="4:6">
      <c r="D39408" s="63"/>
      <c r="F39408" s="64"/>
    </row>
    <row r="39409" spans="4:6">
      <c r="D39409" s="63"/>
      <c r="F39409" s="64"/>
    </row>
    <row r="39410" spans="4:6">
      <c r="D39410" s="63"/>
      <c r="F39410" s="64"/>
    </row>
    <row r="39411" spans="4:6">
      <c r="D39411" s="63"/>
      <c r="F39411" s="64"/>
    </row>
    <row r="39412" spans="4:6">
      <c r="D39412" s="63"/>
      <c r="F39412" s="64"/>
    </row>
    <row r="39413" spans="4:6">
      <c r="D39413" s="63"/>
      <c r="F39413" s="64"/>
    </row>
    <row r="39414" spans="4:6">
      <c r="D39414" s="63"/>
      <c r="F39414" s="64"/>
    </row>
    <row r="39415" spans="4:6">
      <c r="D39415" s="63"/>
      <c r="F39415" s="64"/>
    </row>
    <row r="39416" spans="4:6">
      <c r="D39416" s="63"/>
      <c r="F39416" s="64"/>
    </row>
    <row r="39417" spans="4:6">
      <c r="D39417" s="63"/>
      <c r="F39417" s="64"/>
    </row>
    <row r="39418" spans="4:6">
      <c r="D39418" s="63"/>
      <c r="F39418" s="64"/>
    </row>
    <row r="39419" spans="4:6">
      <c r="D39419" s="63"/>
      <c r="F39419" s="64"/>
    </row>
    <row r="39420" spans="4:6">
      <c r="D39420" s="63"/>
      <c r="F39420" s="64"/>
    </row>
    <row r="39421" spans="4:6">
      <c r="D39421" s="63"/>
      <c r="F39421" s="64"/>
    </row>
    <row r="39422" spans="4:6">
      <c r="D39422" s="63"/>
      <c r="F39422" s="64"/>
    </row>
    <row r="39423" spans="4:6">
      <c r="D39423" s="63"/>
      <c r="F39423" s="64"/>
    </row>
    <row r="39424" spans="4:6">
      <c r="D39424" s="63"/>
      <c r="F39424" s="64"/>
    </row>
    <row r="39425" spans="4:6">
      <c r="D39425" s="63"/>
      <c r="F39425" s="64"/>
    </row>
    <row r="39426" spans="4:6">
      <c r="D39426" s="63"/>
      <c r="F39426" s="64"/>
    </row>
    <row r="39427" spans="4:6">
      <c r="D39427" s="63"/>
      <c r="F39427" s="64"/>
    </row>
    <row r="39428" spans="4:6">
      <c r="D39428" s="63"/>
      <c r="F39428" s="64"/>
    </row>
    <row r="39429" spans="4:6">
      <c r="D39429" s="63"/>
      <c r="F39429" s="64"/>
    </row>
    <row r="39430" spans="4:6">
      <c r="D39430" s="63"/>
      <c r="F39430" s="64"/>
    </row>
    <row r="39431" spans="4:6">
      <c r="D39431" s="63"/>
      <c r="F39431" s="64"/>
    </row>
    <row r="39432" spans="4:6">
      <c r="D39432" s="63"/>
      <c r="F39432" s="64"/>
    </row>
    <row r="39433" spans="4:6">
      <c r="D39433" s="63"/>
      <c r="F39433" s="64"/>
    </row>
    <row r="39434" spans="4:6">
      <c r="D39434" s="63"/>
      <c r="F39434" s="64"/>
    </row>
    <row r="39435" spans="4:6">
      <c r="D39435" s="63"/>
      <c r="F39435" s="64"/>
    </row>
    <row r="39436" spans="4:6">
      <c r="D39436" s="63"/>
      <c r="F39436" s="64"/>
    </row>
    <row r="39437" spans="4:6">
      <c r="D39437" s="63"/>
      <c r="F39437" s="64"/>
    </row>
    <row r="39438" spans="4:6">
      <c r="D39438" s="63"/>
      <c r="F39438" s="64"/>
    </row>
    <row r="39439" spans="4:6">
      <c r="D39439" s="63"/>
      <c r="F39439" s="64"/>
    </row>
    <row r="39440" spans="4:6">
      <c r="D39440" s="63"/>
      <c r="F39440" s="64"/>
    </row>
    <row r="39441" spans="4:6">
      <c r="D39441" s="63"/>
      <c r="F39441" s="64"/>
    </row>
    <row r="39442" spans="4:6">
      <c r="D39442" s="63"/>
      <c r="F39442" s="64"/>
    </row>
    <row r="39443" spans="4:6">
      <c r="D39443" s="63"/>
      <c r="F39443" s="64"/>
    </row>
    <row r="39444" spans="4:6">
      <c r="D39444" s="63"/>
      <c r="F39444" s="64"/>
    </row>
    <row r="39445" spans="4:6">
      <c r="D39445" s="63"/>
      <c r="F39445" s="64"/>
    </row>
    <row r="39446" spans="4:6">
      <c r="D39446" s="63"/>
      <c r="F39446" s="64"/>
    </row>
    <row r="39447" spans="4:6">
      <c r="D39447" s="63"/>
      <c r="F39447" s="64"/>
    </row>
    <row r="39448" spans="4:6">
      <c r="D39448" s="63"/>
      <c r="F39448" s="64"/>
    </row>
    <row r="39449" spans="4:6">
      <c r="D39449" s="63"/>
      <c r="F39449" s="64"/>
    </row>
    <row r="39450" spans="4:6">
      <c r="D39450" s="63"/>
      <c r="F39450" s="64"/>
    </row>
    <row r="39451" spans="4:6">
      <c r="D39451" s="63"/>
      <c r="F39451" s="64"/>
    </row>
    <row r="39452" spans="4:6">
      <c r="D39452" s="63"/>
      <c r="F39452" s="64"/>
    </row>
    <row r="39453" spans="4:6">
      <c r="D39453" s="63"/>
      <c r="F39453" s="64"/>
    </row>
    <row r="39454" spans="4:6">
      <c r="D39454" s="63"/>
      <c r="F39454" s="64"/>
    </row>
    <row r="39455" spans="4:6">
      <c r="D39455" s="63"/>
      <c r="F39455" s="64"/>
    </row>
    <row r="39456" spans="4:6">
      <c r="D39456" s="63"/>
      <c r="F39456" s="64"/>
    </row>
    <row r="39457" spans="4:6">
      <c r="D39457" s="63"/>
      <c r="F39457" s="64"/>
    </row>
    <row r="39458" spans="4:6">
      <c r="D39458" s="63"/>
      <c r="F39458" s="64"/>
    </row>
    <row r="39459" spans="4:6">
      <c r="D39459" s="63"/>
      <c r="F39459" s="64"/>
    </row>
    <row r="39460" spans="4:6">
      <c r="D39460" s="63"/>
      <c r="F39460" s="64"/>
    </row>
    <row r="39461" spans="4:6">
      <c r="D39461" s="63"/>
      <c r="F39461" s="64"/>
    </row>
    <row r="39462" spans="4:6">
      <c r="D39462" s="63"/>
      <c r="F39462" s="64"/>
    </row>
    <row r="39463" spans="4:6">
      <c r="D39463" s="63"/>
      <c r="F39463" s="64"/>
    </row>
    <row r="39464" spans="4:6">
      <c r="D39464" s="63"/>
      <c r="F39464" s="64"/>
    </row>
    <row r="39465" spans="4:6">
      <c r="D39465" s="63"/>
      <c r="F39465" s="64"/>
    </row>
    <row r="39466" spans="4:6">
      <c r="D39466" s="63"/>
      <c r="F39466" s="64"/>
    </row>
    <row r="39467" spans="4:6">
      <c r="D39467" s="63"/>
      <c r="F39467" s="64"/>
    </row>
    <row r="39468" spans="4:6">
      <c r="D39468" s="63"/>
      <c r="F39468" s="64"/>
    </row>
    <row r="39469" spans="4:6">
      <c r="D39469" s="63"/>
      <c r="F39469" s="64"/>
    </row>
    <row r="39470" spans="4:6">
      <c r="D39470" s="63"/>
      <c r="F39470" s="64"/>
    </row>
    <row r="39471" spans="4:6">
      <c r="D39471" s="63"/>
      <c r="F39471" s="64"/>
    </row>
    <row r="39472" spans="4:6">
      <c r="D39472" s="63"/>
      <c r="F39472" s="64"/>
    </row>
    <row r="39473" spans="4:6">
      <c r="D39473" s="63"/>
      <c r="F39473" s="64"/>
    </row>
    <row r="39474" spans="4:6">
      <c r="D39474" s="63"/>
      <c r="F39474" s="64"/>
    </row>
    <row r="39475" spans="4:6">
      <c r="D39475" s="63"/>
      <c r="F39475" s="64"/>
    </row>
    <row r="39476" spans="4:6">
      <c r="D39476" s="63"/>
      <c r="F39476" s="64"/>
    </row>
    <row r="39477" spans="4:6">
      <c r="D39477" s="63"/>
      <c r="F39477" s="64"/>
    </row>
    <row r="39478" spans="4:6">
      <c r="D39478" s="63"/>
      <c r="F39478" s="64"/>
    </row>
    <row r="39479" spans="4:6">
      <c r="D39479" s="63"/>
      <c r="F39479" s="64"/>
    </row>
    <row r="39480" spans="4:6">
      <c r="D39480" s="63"/>
      <c r="F39480" s="64"/>
    </row>
    <row r="39481" spans="4:6">
      <c r="D39481" s="63"/>
      <c r="F39481" s="64"/>
    </row>
    <row r="39482" spans="4:6">
      <c r="D39482" s="63"/>
      <c r="F39482" s="64"/>
    </row>
    <row r="39483" spans="4:6">
      <c r="D39483" s="63"/>
      <c r="F39483" s="64"/>
    </row>
    <row r="39484" spans="4:6">
      <c r="D39484" s="63"/>
      <c r="F39484" s="64"/>
    </row>
    <row r="39485" spans="4:6">
      <c r="D39485" s="63"/>
      <c r="F39485" s="64"/>
    </row>
    <row r="39486" spans="4:6">
      <c r="D39486" s="63"/>
      <c r="F39486" s="64"/>
    </row>
    <row r="39487" spans="4:6">
      <c r="D39487" s="63"/>
      <c r="F39487" s="64"/>
    </row>
    <row r="39488" spans="4:6">
      <c r="D39488" s="63"/>
      <c r="F39488" s="64"/>
    </row>
    <row r="39489" spans="4:6">
      <c r="D39489" s="63"/>
      <c r="F39489" s="64"/>
    </row>
    <row r="39490" spans="4:6">
      <c r="D39490" s="63"/>
      <c r="F39490" s="64"/>
    </row>
    <row r="39491" spans="4:6">
      <c r="D39491" s="63"/>
      <c r="F39491" s="64"/>
    </row>
    <row r="39492" spans="4:6">
      <c r="D39492" s="63"/>
      <c r="F39492" s="64"/>
    </row>
    <row r="39493" spans="4:6">
      <c r="D39493" s="63"/>
      <c r="F39493" s="64"/>
    </row>
    <row r="39494" spans="4:6">
      <c r="D39494" s="63"/>
      <c r="F39494" s="64"/>
    </row>
    <row r="39495" spans="4:6">
      <c r="D39495" s="63"/>
      <c r="F39495" s="64"/>
    </row>
    <row r="39496" spans="4:6">
      <c r="D39496" s="63"/>
      <c r="F39496" s="64"/>
    </row>
    <row r="39497" spans="4:6">
      <c r="D39497" s="63"/>
      <c r="F39497" s="64"/>
    </row>
    <row r="39498" spans="4:6">
      <c r="D39498" s="63"/>
      <c r="F39498" s="64"/>
    </row>
    <row r="39499" spans="4:6">
      <c r="D39499" s="63"/>
      <c r="F39499" s="64"/>
    </row>
    <row r="39500" spans="4:6">
      <c r="D39500" s="63"/>
      <c r="F39500" s="64"/>
    </row>
    <row r="39501" spans="4:6">
      <c r="D39501" s="63"/>
      <c r="F39501" s="64"/>
    </row>
    <row r="39502" spans="4:6">
      <c r="D39502" s="63"/>
      <c r="F39502" s="64"/>
    </row>
    <row r="39503" spans="4:6">
      <c r="D39503" s="63"/>
      <c r="F39503" s="64"/>
    </row>
    <row r="39504" spans="4:6">
      <c r="D39504" s="63"/>
      <c r="F39504" s="64"/>
    </row>
    <row r="39505" spans="4:6">
      <c r="D39505" s="63"/>
      <c r="F39505" s="64"/>
    </row>
    <row r="39506" spans="4:6">
      <c r="D39506" s="63"/>
      <c r="F39506" s="64"/>
    </row>
    <row r="39507" spans="4:6">
      <c r="D39507" s="63"/>
      <c r="F39507" s="64"/>
    </row>
    <row r="39508" spans="4:6">
      <c r="D39508" s="63"/>
      <c r="F39508" s="64"/>
    </row>
    <row r="39509" spans="4:6">
      <c r="D39509" s="63"/>
      <c r="F39509" s="64"/>
    </row>
    <row r="39510" spans="4:6">
      <c r="D39510" s="63"/>
      <c r="F39510" s="64"/>
    </row>
    <row r="39511" spans="4:6">
      <c r="D39511" s="63"/>
      <c r="F39511" s="64"/>
    </row>
    <row r="39512" spans="4:6">
      <c r="D39512" s="63"/>
      <c r="F39512" s="64"/>
    </row>
    <row r="39513" spans="4:6">
      <c r="D39513" s="63"/>
      <c r="F39513" s="64"/>
    </row>
    <row r="39514" spans="4:6">
      <c r="D39514" s="63"/>
      <c r="F39514" s="64"/>
    </row>
    <row r="39515" spans="4:6">
      <c r="D39515" s="63"/>
      <c r="F39515" s="64"/>
    </row>
    <row r="39516" spans="4:6">
      <c r="D39516" s="63"/>
      <c r="F39516" s="64"/>
    </row>
    <row r="39517" spans="4:6">
      <c r="D39517" s="63"/>
      <c r="F39517" s="64"/>
    </row>
    <row r="39518" spans="4:6">
      <c r="D39518" s="63"/>
      <c r="F39518" s="64"/>
    </row>
    <row r="39519" spans="4:6">
      <c r="D39519" s="63"/>
      <c r="F39519" s="64"/>
    </row>
    <row r="39520" spans="4:6">
      <c r="D39520" s="63"/>
      <c r="F39520" s="64"/>
    </row>
    <row r="39521" spans="4:6">
      <c r="D39521" s="63"/>
      <c r="F39521" s="64"/>
    </row>
    <row r="39522" spans="4:6">
      <c r="D39522" s="63"/>
      <c r="F39522" s="64"/>
    </row>
    <row r="39523" spans="4:6">
      <c r="D39523" s="63"/>
      <c r="F39523" s="64"/>
    </row>
    <row r="39524" spans="4:6">
      <c r="D39524" s="63"/>
      <c r="F39524" s="64"/>
    </row>
    <row r="39525" spans="4:6">
      <c r="D39525" s="63"/>
      <c r="F39525" s="64"/>
    </row>
    <row r="39526" spans="4:6">
      <c r="D39526" s="63"/>
      <c r="F39526" s="64"/>
    </row>
    <row r="39527" spans="4:6">
      <c r="D39527" s="63"/>
      <c r="F39527" s="64"/>
    </row>
    <row r="39528" spans="4:6">
      <c r="D39528" s="63"/>
      <c r="F39528" s="64"/>
    </row>
    <row r="39529" spans="4:6">
      <c r="D39529" s="63"/>
      <c r="F39529" s="64"/>
    </row>
    <row r="39530" spans="4:6">
      <c r="D39530" s="63"/>
      <c r="F39530" s="64"/>
    </row>
    <row r="39531" spans="4:6">
      <c r="D39531" s="63"/>
      <c r="F39531" s="64"/>
    </row>
    <row r="39532" spans="4:6">
      <c r="D39532" s="63"/>
      <c r="F39532" s="64"/>
    </row>
    <row r="39533" spans="4:6">
      <c r="D39533" s="63"/>
      <c r="F39533" s="64"/>
    </row>
    <row r="39534" spans="4:6">
      <c r="D39534" s="63"/>
      <c r="F39534" s="64"/>
    </row>
    <row r="39535" spans="4:6">
      <c r="D39535" s="63"/>
      <c r="F39535" s="64"/>
    </row>
    <row r="39536" spans="4:6">
      <c r="D39536" s="63"/>
      <c r="F39536" s="64"/>
    </row>
    <row r="39537" spans="4:6">
      <c r="D39537" s="63"/>
      <c r="F39537" s="64"/>
    </row>
    <row r="39538" spans="4:6">
      <c r="D39538" s="63"/>
      <c r="F39538" s="64"/>
    </row>
    <row r="39539" spans="4:6">
      <c r="D39539" s="63"/>
      <c r="F39539" s="64"/>
    </row>
    <row r="39540" spans="4:6">
      <c r="D39540" s="63"/>
      <c r="F39540" s="64"/>
    </row>
    <row r="39541" spans="4:6">
      <c r="D39541" s="63"/>
      <c r="F39541" s="64"/>
    </row>
    <row r="39542" spans="4:6">
      <c r="D39542" s="63"/>
      <c r="F39542" s="64"/>
    </row>
    <row r="39543" spans="4:6">
      <c r="D39543" s="63"/>
      <c r="F39543" s="64"/>
    </row>
    <row r="39544" spans="4:6">
      <c r="D39544" s="63"/>
      <c r="F39544" s="64"/>
    </row>
    <row r="39545" spans="4:6">
      <c r="D39545" s="63"/>
      <c r="F39545" s="64"/>
    </row>
    <row r="39546" spans="4:6">
      <c r="D39546" s="63"/>
      <c r="F39546" s="64"/>
    </row>
    <row r="39547" spans="4:6">
      <c r="D39547" s="63"/>
      <c r="F39547" s="64"/>
    </row>
    <row r="39548" spans="4:6">
      <c r="D39548" s="63"/>
      <c r="F39548" s="64"/>
    </row>
    <row r="39549" spans="4:6">
      <c r="D39549" s="63"/>
      <c r="F39549" s="64"/>
    </row>
    <row r="39550" spans="4:6">
      <c r="D39550" s="63"/>
      <c r="F39550" s="64"/>
    </row>
    <row r="39551" spans="4:6">
      <c r="D39551" s="63"/>
      <c r="F39551" s="64"/>
    </row>
    <row r="39552" spans="4:6">
      <c r="D39552" s="63"/>
      <c r="F39552" s="64"/>
    </row>
    <row r="39553" spans="4:6">
      <c r="D39553" s="63"/>
      <c r="F39553" s="64"/>
    </row>
    <row r="39554" spans="4:6">
      <c r="D39554" s="63"/>
      <c r="F39554" s="64"/>
    </row>
    <row r="39555" spans="4:6">
      <c r="D39555" s="63"/>
      <c r="F39555" s="64"/>
    </row>
    <row r="39556" spans="4:6">
      <c r="D39556" s="63"/>
      <c r="F39556" s="64"/>
    </row>
    <row r="39557" spans="4:6">
      <c r="D39557" s="63"/>
      <c r="F39557" s="64"/>
    </row>
    <row r="39558" spans="4:6">
      <c r="D39558" s="63"/>
      <c r="F39558" s="64"/>
    </row>
    <row r="39559" spans="4:6">
      <c r="D39559" s="63"/>
      <c r="F39559" s="64"/>
    </row>
    <row r="39560" spans="4:6">
      <c r="D39560" s="63"/>
      <c r="F39560" s="64"/>
    </row>
    <row r="39561" spans="4:6">
      <c r="D39561" s="63"/>
      <c r="F39561" s="64"/>
    </row>
    <row r="39562" spans="4:6">
      <c r="D39562" s="63"/>
      <c r="F39562" s="64"/>
    </row>
    <row r="39563" spans="4:6">
      <c r="D39563" s="63"/>
      <c r="F39563" s="64"/>
    </row>
    <row r="39564" spans="4:6">
      <c r="D39564" s="63"/>
      <c r="F39564" s="64"/>
    </row>
    <row r="39565" spans="4:6">
      <c r="D39565" s="63"/>
      <c r="F39565" s="64"/>
    </row>
    <row r="39566" spans="4:6">
      <c r="D39566" s="63"/>
      <c r="F39566" s="64"/>
    </row>
    <row r="39567" spans="4:6">
      <c r="D39567" s="63"/>
      <c r="F39567" s="64"/>
    </row>
    <row r="39568" spans="4:6">
      <c r="D39568" s="63"/>
      <c r="F39568" s="64"/>
    </row>
    <row r="39569" spans="4:6">
      <c r="D39569" s="63"/>
      <c r="F39569" s="64"/>
    </row>
    <row r="39570" spans="4:6">
      <c r="D39570" s="63"/>
      <c r="F39570" s="64"/>
    </row>
    <row r="39571" spans="4:6">
      <c r="D39571" s="63"/>
      <c r="F39571" s="64"/>
    </row>
    <row r="39572" spans="4:6">
      <c r="D39572" s="63"/>
      <c r="F39572" s="64"/>
    </row>
    <row r="39573" spans="4:6">
      <c r="D39573" s="63"/>
      <c r="F39573" s="64"/>
    </row>
    <row r="39574" spans="4:6">
      <c r="D39574" s="63"/>
      <c r="F39574" s="64"/>
    </row>
    <row r="39575" spans="4:6">
      <c r="D39575" s="63"/>
      <c r="F39575" s="64"/>
    </row>
    <row r="39576" spans="4:6">
      <c r="D39576" s="63"/>
      <c r="F39576" s="64"/>
    </row>
    <row r="39577" spans="4:6">
      <c r="D39577" s="63"/>
      <c r="F39577" s="64"/>
    </row>
    <row r="39578" spans="4:6">
      <c r="D39578" s="63"/>
      <c r="F39578" s="64"/>
    </row>
    <row r="39579" spans="4:6">
      <c r="D39579" s="63"/>
      <c r="F39579" s="64"/>
    </row>
    <row r="39580" spans="4:6">
      <c r="D39580" s="63"/>
      <c r="F39580" s="64"/>
    </row>
    <row r="39581" spans="4:6">
      <c r="D39581" s="63"/>
      <c r="F39581" s="64"/>
    </row>
    <row r="39582" spans="4:6">
      <c r="D39582" s="63"/>
      <c r="F39582" s="64"/>
    </row>
    <row r="39583" spans="4:6">
      <c r="D39583" s="63"/>
      <c r="F39583" s="64"/>
    </row>
    <row r="39584" spans="4:6">
      <c r="D39584" s="63"/>
      <c r="F39584" s="64"/>
    </row>
    <row r="39585" spans="4:6">
      <c r="D39585" s="63"/>
      <c r="F39585" s="64"/>
    </row>
    <row r="39586" spans="4:6">
      <c r="D39586" s="63"/>
      <c r="F39586" s="64"/>
    </row>
    <row r="39587" spans="4:6">
      <c r="D39587" s="63"/>
      <c r="F39587" s="64"/>
    </row>
    <row r="39588" spans="4:6">
      <c r="D39588" s="63"/>
      <c r="F39588" s="64"/>
    </row>
    <row r="39589" spans="4:6">
      <c r="D39589" s="63"/>
      <c r="F39589" s="64"/>
    </row>
    <row r="39590" spans="4:6">
      <c r="D39590" s="63"/>
      <c r="F39590" s="64"/>
    </row>
    <row r="39591" spans="4:6">
      <c r="D39591" s="63"/>
      <c r="F39591" s="64"/>
    </row>
    <row r="39592" spans="4:6">
      <c r="D39592" s="63"/>
      <c r="F39592" s="64"/>
    </row>
    <row r="39593" spans="4:6">
      <c r="D39593" s="63"/>
      <c r="F39593" s="64"/>
    </row>
    <row r="39594" spans="4:6">
      <c r="D39594" s="63"/>
      <c r="F39594" s="64"/>
    </row>
    <row r="39595" spans="4:6">
      <c r="D39595" s="63"/>
      <c r="F39595" s="64"/>
    </row>
    <row r="39596" spans="4:6">
      <c r="D39596" s="63"/>
      <c r="F39596" s="64"/>
    </row>
    <row r="39597" spans="4:6">
      <c r="D39597" s="63"/>
      <c r="F39597" s="64"/>
    </row>
    <row r="39598" spans="4:6">
      <c r="D39598" s="63"/>
      <c r="F39598" s="64"/>
    </row>
    <row r="39599" spans="4:6">
      <c r="D39599" s="63"/>
      <c r="F39599" s="64"/>
    </row>
    <row r="39600" spans="4:6">
      <c r="D39600" s="63"/>
      <c r="F39600" s="64"/>
    </row>
    <row r="39601" spans="4:6">
      <c r="D39601" s="63"/>
      <c r="F39601" s="64"/>
    </row>
    <row r="39602" spans="4:6">
      <c r="D39602" s="63"/>
      <c r="F39602" s="64"/>
    </row>
    <row r="39603" spans="4:6">
      <c r="D39603" s="63"/>
      <c r="F39603" s="64"/>
    </row>
    <row r="39604" spans="4:6">
      <c r="D39604" s="63"/>
      <c r="F39604" s="64"/>
    </row>
    <row r="39605" spans="4:6">
      <c r="D39605" s="63"/>
      <c r="F39605" s="64"/>
    </row>
    <row r="39606" spans="4:6">
      <c r="D39606" s="63"/>
      <c r="F39606" s="64"/>
    </row>
    <row r="39607" spans="4:6">
      <c r="D39607" s="63"/>
      <c r="F39607" s="64"/>
    </row>
    <row r="39608" spans="4:6">
      <c r="D39608" s="63"/>
      <c r="F39608" s="64"/>
    </row>
    <row r="39609" spans="4:6">
      <c r="D39609" s="63"/>
      <c r="F39609" s="64"/>
    </row>
    <row r="39610" spans="4:6">
      <c r="D39610" s="63"/>
      <c r="F39610" s="64"/>
    </row>
    <row r="39611" spans="4:6">
      <c r="D39611" s="63"/>
      <c r="F39611" s="64"/>
    </row>
    <row r="39612" spans="4:6">
      <c r="D39612" s="63"/>
      <c r="F39612" s="64"/>
    </row>
    <row r="39613" spans="4:6">
      <c r="D39613" s="63"/>
      <c r="F39613" s="64"/>
    </row>
    <row r="39614" spans="4:6">
      <c r="D39614" s="63"/>
      <c r="F39614" s="64"/>
    </row>
    <row r="39615" spans="4:6">
      <c r="D39615" s="63"/>
      <c r="F39615" s="64"/>
    </row>
    <row r="39616" spans="4:6">
      <c r="D39616" s="63"/>
      <c r="F39616" s="64"/>
    </row>
    <row r="39617" spans="4:6">
      <c r="D39617" s="63"/>
      <c r="F39617" s="64"/>
    </row>
    <row r="39618" spans="4:6">
      <c r="D39618" s="63"/>
      <c r="F39618" s="64"/>
    </row>
    <row r="39619" spans="4:6">
      <c r="D39619" s="63"/>
      <c r="F39619" s="64"/>
    </row>
    <row r="39620" spans="4:6">
      <c r="D39620" s="63"/>
      <c r="F39620" s="64"/>
    </row>
    <row r="39621" spans="4:6">
      <c r="D39621" s="63"/>
      <c r="F39621" s="64"/>
    </row>
    <row r="39622" spans="4:6">
      <c r="D39622" s="63"/>
      <c r="F39622" s="64"/>
    </row>
    <row r="39623" spans="4:6">
      <c r="D39623" s="63"/>
      <c r="F39623" s="64"/>
    </row>
    <row r="39624" spans="4:6">
      <c r="D39624" s="63"/>
      <c r="F39624" s="64"/>
    </row>
    <row r="39625" spans="4:6">
      <c r="D39625" s="63"/>
      <c r="F39625" s="64"/>
    </row>
    <row r="39626" spans="4:6">
      <c r="D39626" s="63"/>
      <c r="F39626" s="64"/>
    </row>
    <row r="39627" spans="4:6">
      <c r="D39627" s="63"/>
      <c r="F39627" s="64"/>
    </row>
    <row r="39628" spans="4:6">
      <c r="D39628" s="63"/>
      <c r="F39628" s="64"/>
    </row>
    <row r="39629" spans="4:6">
      <c r="D39629" s="63"/>
      <c r="F39629" s="64"/>
    </row>
    <row r="39630" spans="4:6">
      <c r="D39630" s="63"/>
      <c r="F39630" s="64"/>
    </row>
    <row r="39631" spans="4:6">
      <c r="D39631" s="63"/>
      <c r="F39631" s="64"/>
    </row>
    <row r="39632" spans="4:6">
      <c r="D39632" s="63"/>
      <c r="F39632" s="64"/>
    </row>
    <row r="39633" spans="4:6">
      <c r="D39633" s="63"/>
      <c r="F39633" s="64"/>
    </row>
    <row r="39634" spans="4:6">
      <c r="D39634" s="63"/>
      <c r="F39634" s="64"/>
    </row>
    <row r="39635" spans="4:6">
      <c r="D39635" s="63"/>
      <c r="F39635" s="64"/>
    </row>
    <row r="39636" spans="4:6">
      <c r="D39636" s="63"/>
      <c r="F39636" s="64"/>
    </row>
    <row r="39637" spans="4:6">
      <c r="D39637" s="63"/>
      <c r="F39637" s="64"/>
    </row>
    <row r="39638" spans="4:6">
      <c r="D39638" s="63"/>
      <c r="F39638" s="64"/>
    </row>
    <row r="39639" spans="4:6">
      <c r="D39639" s="63"/>
      <c r="F39639" s="64"/>
    </row>
    <row r="39640" spans="4:6">
      <c r="D39640" s="63"/>
      <c r="F39640" s="64"/>
    </row>
    <row r="39641" spans="4:6">
      <c r="D39641" s="63"/>
      <c r="F39641" s="64"/>
    </row>
    <row r="39642" spans="4:6">
      <c r="D39642" s="63"/>
      <c r="F39642" s="64"/>
    </row>
    <row r="39643" spans="4:6">
      <c r="D39643" s="63"/>
      <c r="F39643" s="64"/>
    </row>
    <row r="39644" spans="4:6">
      <c r="D39644" s="63"/>
      <c r="F39644" s="64"/>
    </row>
    <row r="39645" spans="4:6">
      <c r="D39645" s="63"/>
      <c r="F39645" s="64"/>
    </row>
    <row r="39646" spans="4:6">
      <c r="D39646" s="63"/>
      <c r="F39646" s="64"/>
    </row>
    <row r="39647" spans="4:6">
      <c r="D39647" s="63"/>
      <c r="F39647" s="64"/>
    </row>
    <row r="39648" spans="4:6">
      <c r="D39648" s="63"/>
      <c r="F39648" s="64"/>
    </row>
    <row r="39649" spans="4:6">
      <c r="D39649" s="63"/>
      <c r="F39649" s="64"/>
    </row>
    <row r="39650" spans="4:6">
      <c r="D39650" s="63"/>
      <c r="F39650" s="64"/>
    </row>
    <row r="39651" spans="4:6">
      <c r="D39651" s="63"/>
      <c r="F39651" s="64"/>
    </row>
    <row r="39652" spans="4:6">
      <c r="D39652" s="63"/>
      <c r="F39652" s="64"/>
    </row>
    <row r="39653" spans="4:6">
      <c r="D39653" s="63"/>
      <c r="F39653" s="64"/>
    </row>
    <row r="39654" spans="4:6">
      <c r="D39654" s="63"/>
      <c r="F39654" s="64"/>
    </row>
    <row r="39655" spans="4:6">
      <c r="D39655" s="63"/>
      <c r="F39655" s="64"/>
    </row>
    <row r="39656" spans="4:6">
      <c r="D39656" s="63"/>
      <c r="F39656" s="64"/>
    </row>
    <row r="39657" spans="4:6">
      <c r="D39657" s="63"/>
      <c r="F39657" s="64"/>
    </row>
    <row r="39658" spans="4:6">
      <c r="D39658" s="63"/>
      <c r="F39658" s="64"/>
    </row>
    <row r="39659" spans="4:6">
      <c r="D39659" s="63"/>
      <c r="F39659" s="64"/>
    </row>
    <row r="39660" spans="4:6">
      <c r="D39660" s="63"/>
      <c r="F39660" s="64"/>
    </row>
    <row r="39661" spans="4:6">
      <c r="D39661" s="63"/>
      <c r="F39661" s="64"/>
    </row>
    <row r="39662" spans="4:6">
      <c r="D39662" s="63"/>
      <c r="F39662" s="64"/>
    </row>
    <row r="39663" spans="4:6">
      <c r="D39663" s="63"/>
      <c r="F39663" s="64"/>
    </row>
    <row r="39664" spans="4:6">
      <c r="D39664" s="63"/>
      <c r="F39664" s="64"/>
    </row>
    <row r="39665" spans="4:6">
      <c r="D39665" s="63"/>
      <c r="F39665" s="64"/>
    </row>
    <row r="39666" spans="4:6">
      <c r="D39666" s="63"/>
      <c r="F39666" s="64"/>
    </row>
    <row r="39667" spans="4:6">
      <c r="D39667" s="63"/>
      <c r="F39667" s="64"/>
    </row>
    <row r="39668" spans="4:6">
      <c r="D39668" s="63"/>
      <c r="F39668" s="64"/>
    </row>
    <row r="39669" spans="4:6">
      <c r="D39669" s="63"/>
      <c r="F39669" s="64"/>
    </row>
    <row r="39670" spans="4:6">
      <c r="D39670" s="63"/>
      <c r="F39670" s="64"/>
    </row>
    <row r="39671" spans="4:6">
      <c r="D39671" s="63"/>
      <c r="F39671" s="64"/>
    </row>
    <row r="39672" spans="4:6">
      <c r="D39672" s="63"/>
      <c r="F39672" s="64"/>
    </row>
    <row r="39673" spans="4:6">
      <c r="D39673" s="63"/>
      <c r="F39673" s="64"/>
    </row>
    <row r="39674" spans="4:6">
      <c r="D39674" s="63"/>
      <c r="F39674" s="64"/>
    </row>
    <row r="39675" spans="4:6">
      <c r="D39675" s="63"/>
      <c r="F39675" s="64"/>
    </row>
    <row r="39676" spans="4:6">
      <c r="D39676" s="63"/>
      <c r="F39676" s="64"/>
    </row>
    <row r="39677" spans="4:6">
      <c r="D39677" s="63"/>
      <c r="F39677" s="64"/>
    </row>
    <row r="39678" spans="4:6">
      <c r="D39678" s="63"/>
      <c r="F39678" s="64"/>
    </row>
    <row r="39679" spans="4:6">
      <c r="D39679" s="63"/>
      <c r="F39679" s="64"/>
    </row>
    <row r="39680" spans="4:6">
      <c r="D39680" s="63"/>
      <c r="F39680" s="64"/>
    </row>
    <row r="39681" spans="4:6">
      <c r="D39681" s="63"/>
      <c r="F39681" s="64"/>
    </row>
    <row r="39682" spans="4:6">
      <c r="D39682" s="63"/>
      <c r="F39682" s="64"/>
    </row>
    <row r="39683" spans="4:6">
      <c r="D39683" s="63"/>
      <c r="F39683" s="64"/>
    </row>
    <row r="39684" spans="4:6">
      <c r="D39684" s="63"/>
      <c r="F39684" s="64"/>
    </row>
    <row r="39685" spans="4:6">
      <c r="D39685" s="63"/>
      <c r="F39685" s="64"/>
    </row>
    <row r="39686" spans="4:6">
      <c r="D39686" s="63"/>
      <c r="F39686" s="64"/>
    </row>
    <row r="39687" spans="4:6">
      <c r="D39687" s="63"/>
      <c r="F39687" s="64"/>
    </row>
    <row r="39688" spans="4:6">
      <c r="D39688" s="63"/>
      <c r="F39688" s="64"/>
    </row>
    <row r="39689" spans="4:6">
      <c r="D39689" s="63"/>
      <c r="F39689" s="64"/>
    </row>
    <row r="39690" spans="4:6">
      <c r="D39690" s="63"/>
      <c r="F39690" s="64"/>
    </row>
    <row r="39691" spans="4:6">
      <c r="D39691" s="63"/>
      <c r="F39691" s="64"/>
    </row>
    <row r="39692" spans="4:6">
      <c r="D39692" s="63"/>
      <c r="F39692" s="64"/>
    </row>
    <row r="39693" spans="4:6">
      <c r="D39693" s="63"/>
      <c r="F39693" s="64"/>
    </row>
    <row r="39694" spans="4:6">
      <c r="D39694" s="63"/>
      <c r="F39694" s="64"/>
    </row>
    <row r="39695" spans="4:6">
      <c r="D39695" s="63"/>
      <c r="F39695" s="64"/>
    </row>
    <row r="39696" spans="4:6">
      <c r="D39696" s="63"/>
      <c r="F39696" s="64"/>
    </row>
    <row r="39697" spans="4:6">
      <c r="D39697" s="63"/>
      <c r="F39697" s="64"/>
    </row>
    <row r="39698" spans="4:6">
      <c r="D39698" s="63"/>
      <c r="F39698" s="64"/>
    </row>
    <row r="39699" spans="4:6">
      <c r="D39699" s="63"/>
      <c r="F39699" s="64"/>
    </row>
    <row r="39700" spans="4:6">
      <c r="D39700" s="63"/>
      <c r="F39700" s="64"/>
    </row>
    <row r="39701" spans="4:6">
      <c r="D39701" s="63"/>
      <c r="F39701" s="64"/>
    </row>
    <row r="39702" spans="4:6">
      <c r="D39702" s="63"/>
      <c r="F39702" s="64"/>
    </row>
    <row r="39703" spans="4:6">
      <c r="D39703" s="63"/>
      <c r="F39703" s="64"/>
    </row>
    <row r="39704" spans="4:6">
      <c r="D39704" s="63"/>
      <c r="F39704" s="64"/>
    </row>
    <row r="39705" spans="4:6">
      <c r="D39705" s="63"/>
      <c r="F39705" s="64"/>
    </row>
    <row r="39706" spans="4:6">
      <c r="D39706" s="63"/>
      <c r="F39706" s="64"/>
    </row>
    <row r="39707" spans="4:6">
      <c r="D39707" s="63"/>
      <c r="F39707" s="64"/>
    </row>
    <row r="39708" spans="4:6">
      <c r="D39708" s="63"/>
      <c r="F39708" s="64"/>
    </row>
    <row r="39709" spans="4:6">
      <c r="D39709" s="63"/>
      <c r="F39709" s="64"/>
    </row>
    <row r="39710" spans="4:6">
      <c r="D39710" s="63"/>
      <c r="F39710" s="64"/>
    </row>
    <row r="39711" spans="4:6">
      <c r="D39711" s="63"/>
      <c r="F39711" s="64"/>
    </row>
    <row r="39712" spans="4:6">
      <c r="D39712" s="63"/>
      <c r="F39712" s="64"/>
    </row>
    <row r="39713" spans="4:6">
      <c r="D39713" s="63"/>
      <c r="F39713" s="64"/>
    </row>
    <row r="39714" spans="4:6">
      <c r="D39714" s="63"/>
      <c r="F39714" s="64"/>
    </row>
    <row r="39715" spans="4:6">
      <c r="D39715" s="63"/>
      <c r="F39715" s="64"/>
    </row>
    <row r="39716" spans="4:6">
      <c r="D39716" s="63"/>
      <c r="F39716" s="64"/>
    </row>
    <row r="39717" spans="4:6">
      <c r="D39717" s="63"/>
      <c r="F39717" s="64"/>
    </row>
    <row r="39718" spans="4:6">
      <c r="D39718" s="63"/>
      <c r="F39718" s="64"/>
    </row>
    <row r="39719" spans="4:6">
      <c r="D39719" s="63"/>
      <c r="F39719" s="64"/>
    </row>
    <row r="39720" spans="4:6">
      <c r="D39720" s="63"/>
      <c r="F39720" s="64"/>
    </row>
    <row r="39721" spans="4:6">
      <c r="D39721" s="63"/>
      <c r="F39721" s="64"/>
    </row>
    <row r="39722" spans="4:6">
      <c r="D39722" s="63"/>
      <c r="F39722" s="64"/>
    </row>
    <row r="39723" spans="4:6">
      <c r="D39723" s="63"/>
      <c r="F39723" s="64"/>
    </row>
    <row r="39724" spans="4:6">
      <c r="D39724" s="63"/>
      <c r="F39724" s="64"/>
    </row>
    <row r="39725" spans="4:6">
      <c r="D39725" s="63"/>
      <c r="F39725" s="64"/>
    </row>
    <row r="39726" spans="4:6">
      <c r="D39726" s="63"/>
      <c r="F39726" s="64"/>
    </row>
    <row r="39727" spans="4:6">
      <c r="D39727" s="63"/>
      <c r="F39727" s="64"/>
    </row>
    <row r="39728" spans="4:6">
      <c r="D39728" s="63"/>
      <c r="F39728" s="64"/>
    </row>
    <row r="39729" spans="4:6">
      <c r="D39729" s="63"/>
      <c r="F39729" s="64"/>
    </row>
    <row r="39730" spans="4:6">
      <c r="D39730" s="63"/>
      <c r="F39730" s="64"/>
    </row>
    <row r="39731" spans="4:6">
      <c r="D39731" s="63"/>
      <c r="F39731" s="64"/>
    </row>
    <row r="39732" spans="4:6">
      <c r="D39732" s="63"/>
      <c r="F39732" s="64"/>
    </row>
    <row r="39733" spans="4:6">
      <c r="D39733" s="63"/>
      <c r="F39733" s="64"/>
    </row>
    <row r="39734" spans="4:6">
      <c r="D39734" s="63"/>
      <c r="F39734" s="64"/>
    </row>
    <row r="39735" spans="4:6">
      <c r="D39735" s="63"/>
      <c r="F39735" s="64"/>
    </row>
    <row r="39736" spans="4:6">
      <c r="D39736" s="63"/>
      <c r="F39736" s="64"/>
    </row>
    <row r="39737" spans="4:6">
      <c r="D39737" s="63"/>
      <c r="F39737" s="64"/>
    </row>
    <row r="39738" spans="4:6">
      <c r="D39738" s="63"/>
      <c r="F39738" s="64"/>
    </row>
    <row r="39739" spans="4:6">
      <c r="D39739" s="63"/>
      <c r="F39739" s="64"/>
    </row>
    <row r="39740" spans="4:6">
      <c r="D39740" s="63"/>
      <c r="F39740" s="64"/>
    </row>
    <row r="39741" spans="4:6">
      <c r="D39741" s="63"/>
      <c r="F39741" s="64"/>
    </row>
    <row r="39742" spans="4:6">
      <c r="D39742" s="63"/>
      <c r="F39742" s="64"/>
    </row>
    <row r="39743" spans="4:6">
      <c r="D39743" s="63"/>
      <c r="F39743" s="64"/>
    </row>
    <row r="39744" spans="4:6">
      <c r="D39744" s="63"/>
      <c r="F39744" s="64"/>
    </row>
    <row r="39745" spans="4:6">
      <c r="D39745" s="63"/>
      <c r="F39745" s="64"/>
    </row>
    <row r="39746" spans="4:6">
      <c r="D39746" s="63"/>
      <c r="F39746" s="64"/>
    </row>
    <row r="39747" spans="4:6">
      <c r="D39747" s="63"/>
      <c r="F39747" s="64"/>
    </row>
    <row r="39748" spans="4:6">
      <c r="D39748" s="63"/>
      <c r="F39748" s="64"/>
    </row>
    <row r="39749" spans="4:6">
      <c r="D39749" s="63"/>
      <c r="F39749" s="64"/>
    </row>
    <row r="39750" spans="4:6">
      <c r="D39750" s="63"/>
      <c r="F39750" s="64"/>
    </row>
    <row r="39751" spans="4:6">
      <c r="D39751" s="63"/>
      <c r="F39751" s="64"/>
    </row>
    <row r="39752" spans="4:6">
      <c r="D39752" s="63"/>
      <c r="F39752" s="64"/>
    </row>
    <row r="39753" spans="4:6">
      <c r="D39753" s="63"/>
      <c r="F39753" s="64"/>
    </row>
    <row r="39754" spans="4:6">
      <c r="D39754" s="63"/>
      <c r="F39754" s="64"/>
    </row>
    <row r="39755" spans="4:6">
      <c r="D39755" s="63"/>
      <c r="F39755" s="64"/>
    </row>
    <row r="39756" spans="4:6">
      <c r="D39756" s="63"/>
      <c r="F39756" s="64"/>
    </row>
    <row r="39757" spans="4:6">
      <c r="D39757" s="63"/>
      <c r="F39757" s="64"/>
    </row>
    <row r="39758" spans="4:6">
      <c r="D39758" s="63"/>
      <c r="F39758" s="64"/>
    </row>
    <row r="39759" spans="4:6">
      <c r="D39759" s="63"/>
      <c r="F39759" s="64"/>
    </row>
    <row r="39760" spans="4:6">
      <c r="D39760" s="63"/>
      <c r="F39760" s="64"/>
    </row>
    <row r="39761" spans="4:6">
      <c r="D39761" s="63"/>
      <c r="F39761" s="64"/>
    </row>
    <row r="39762" spans="4:6">
      <c r="D39762" s="63"/>
      <c r="F39762" s="64"/>
    </row>
    <row r="39763" spans="4:6">
      <c r="D39763" s="63"/>
      <c r="F39763" s="64"/>
    </row>
    <row r="39764" spans="4:6">
      <c r="D39764" s="63"/>
      <c r="F39764" s="64"/>
    </row>
    <row r="39765" spans="4:6">
      <c r="D39765" s="63"/>
      <c r="F39765" s="64"/>
    </row>
    <row r="39766" spans="4:6">
      <c r="D39766" s="63"/>
      <c r="F39766" s="64"/>
    </row>
    <row r="39767" spans="4:6">
      <c r="D39767" s="63"/>
      <c r="F39767" s="64"/>
    </row>
    <row r="39768" spans="4:6">
      <c r="D39768" s="63"/>
      <c r="F39768" s="64"/>
    </row>
    <row r="39769" spans="4:6">
      <c r="D39769" s="63"/>
      <c r="F39769" s="64"/>
    </row>
    <row r="39770" spans="4:6">
      <c r="D39770" s="63"/>
      <c r="F39770" s="64"/>
    </row>
    <row r="39771" spans="4:6">
      <c r="D39771" s="63"/>
      <c r="F39771" s="64"/>
    </row>
    <row r="39772" spans="4:6">
      <c r="D39772" s="63"/>
      <c r="F39772" s="64"/>
    </row>
    <row r="39773" spans="4:6">
      <c r="D39773" s="63"/>
      <c r="F39773" s="64"/>
    </row>
    <row r="39774" spans="4:6">
      <c r="D39774" s="63"/>
      <c r="F39774" s="64"/>
    </row>
    <row r="39775" spans="4:6">
      <c r="D39775" s="63"/>
      <c r="F39775" s="64"/>
    </row>
    <row r="39776" spans="4:6">
      <c r="D39776" s="63"/>
      <c r="F39776" s="64"/>
    </row>
    <row r="39777" spans="4:6">
      <c r="D39777" s="63"/>
      <c r="F39777" s="64"/>
    </row>
    <row r="39778" spans="4:6">
      <c r="D39778" s="63"/>
      <c r="F39778" s="64"/>
    </row>
    <row r="39779" spans="4:6">
      <c r="D39779" s="63"/>
      <c r="F39779" s="64"/>
    </row>
    <row r="39780" spans="4:6">
      <c r="D39780" s="63"/>
      <c r="F39780" s="64"/>
    </row>
    <row r="39781" spans="4:6">
      <c r="D39781" s="63"/>
      <c r="F39781" s="64"/>
    </row>
    <row r="39782" spans="4:6">
      <c r="D39782" s="63"/>
      <c r="F39782" s="64"/>
    </row>
    <row r="39783" spans="4:6">
      <c r="D39783" s="63"/>
      <c r="F39783" s="64"/>
    </row>
    <row r="39784" spans="4:6">
      <c r="D39784" s="63"/>
      <c r="F39784" s="64"/>
    </row>
    <row r="39785" spans="4:6">
      <c r="D39785" s="63"/>
      <c r="F39785" s="64"/>
    </row>
    <row r="39786" spans="4:6">
      <c r="D39786" s="63"/>
      <c r="F39786" s="64"/>
    </row>
    <row r="39787" spans="4:6">
      <c r="D39787" s="63"/>
      <c r="F39787" s="64"/>
    </row>
    <row r="39788" spans="4:6">
      <c r="D39788" s="63"/>
      <c r="F39788" s="64"/>
    </row>
    <row r="39789" spans="4:6">
      <c r="D39789" s="63"/>
      <c r="F39789" s="64"/>
    </row>
    <row r="39790" spans="4:6">
      <c r="D39790" s="63"/>
      <c r="F39790" s="64"/>
    </row>
    <row r="39791" spans="4:6">
      <c r="D39791" s="63"/>
      <c r="F39791" s="64"/>
    </row>
    <row r="39792" spans="4:6">
      <c r="D39792" s="63"/>
      <c r="F39792" s="64"/>
    </row>
    <row r="39793" spans="4:6">
      <c r="D39793" s="63"/>
      <c r="F39793" s="64"/>
    </row>
    <row r="39794" spans="4:6">
      <c r="D39794" s="63"/>
      <c r="F39794" s="64"/>
    </row>
    <row r="39795" spans="4:6">
      <c r="D39795" s="63"/>
      <c r="F39795" s="64"/>
    </row>
    <row r="39796" spans="4:6">
      <c r="D39796" s="63"/>
      <c r="F39796" s="64"/>
    </row>
    <row r="39797" spans="4:6">
      <c r="D39797" s="63"/>
      <c r="F39797" s="64"/>
    </row>
    <row r="39798" spans="4:6">
      <c r="D39798" s="63"/>
      <c r="F39798" s="64"/>
    </row>
    <row r="39799" spans="4:6">
      <c r="D39799" s="63"/>
      <c r="F39799" s="64"/>
    </row>
    <row r="39800" spans="4:6">
      <c r="D39800" s="63"/>
      <c r="F39800" s="64"/>
    </row>
    <row r="39801" spans="4:6">
      <c r="D39801" s="63"/>
      <c r="F39801" s="64"/>
    </row>
    <row r="39802" spans="4:6">
      <c r="D39802" s="63"/>
      <c r="F39802" s="64"/>
    </row>
    <row r="39803" spans="4:6">
      <c r="D39803" s="63"/>
      <c r="F39803" s="64"/>
    </row>
    <row r="39804" spans="4:6">
      <c r="D39804" s="63"/>
      <c r="F39804" s="64"/>
    </row>
    <row r="39805" spans="4:6">
      <c r="D39805" s="63"/>
      <c r="F39805" s="64"/>
    </row>
    <row r="39806" spans="4:6">
      <c r="D39806" s="63"/>
      <c r="F39806" s="64"/>
    </row>
    <row r="39807" spans="4:6">
      <c r="D39807" s="63"/>
      <c r="F39807" s="64"/>
    </row>
    <row r="39808" spans="4:6">
      <c r="D39808" s="63"/>
      <c r="F39808" s="64"/>
    </row>
    <row r="39809" spans="4:6">
      <c r="D39809" s="63"/>
      <c r="F39809" s="64"/>
    </row>
    <row r="39810" spans="4:6">
      <c r="D39810" s="63"/>
      <c r="F39810" s="64"/>
    </row>
    <row r="39811" spans="4:6">
      <c r="D39811" s="63"/>
      <c r="F39811" s="64"/>
    </row>
    <row r="39812" spans="4:6">
      <c r="D39812" s="63"/>
      <c r="F39812" s="64"/>
    </row>
    <row r="39813" spans="4:6">
      <c r="D39813" s="63"/>
      <c r="F39813" s="64"/>
    </row>
    <row r="39814" spans="4:6">
      <c r="D39814" s="63"/>
      <c r="F39814" s="64"/>
    </row>
    <row r="39815" spans="4:6">
      <c r="D39815" s="63"/>
      <c r="F39815" s="64"/>
    </row>
    <row r="39816" spans="4:6">
      <c r="D39816" s="63"/>
      <c r="F39816" s="64"/>
    </row>
    <row r="39817" spans="4:6">
      <c r="D39817" s="63"/>
      <c r="F39817" s="64"/>
    </row>
    <row r="39818" spans="4:6">
      <c r="D39818" s="63"/>
      <c r="F39818" s="64"/>
    </row>
    <row r="39819" spans="4:6">
      <c r="D39819" s="63"/>
      <c r="F39819" s="64"/>
    </row>
    <row r="39820" spans="4:6">
      <c r="D39820" s="63"/>
      <c r="F39820" s="64"/>
    </row>
    <row r="39821" spans="4:6">
      <c r="D39821" s="63"/>
      <c r="F39821" s="64"/>
    </row>
    <row r="39822" spans="4:6">
      <c r="D39822" s="63"/>
      <c r="F39822" s="64"/>
    </row>
    <row r="39823" spans="4:6">
      <c r="D39823" s="63"/>
      <c r="F39823" s="64"/>
    </row>
    <row r="39824" spans="4:6">
      <c r="D39824" s="63"/>
      <c r="F39824" s="64"/>
    </row>
    <row r="39825" spans="4:6">
      <c r="D39825" s="63"/>
      <c r="F39825" s="64"/>
    </row>
    <row r="39826" spans="4:6">
      <c r="D39826" s="63"/>
      <c r="F39826" s="64"/>
    </row>
    <row r="39827" spans="4:6">
      <c r="D39827" s="63"/>
      <c r="F39827" s="64"/>
    </row>
    <row r="39828" spans="4:6">
      <c r="D39828" s="63"/>
      <c r="F39828" s="64"/>
    </row>
    <row r="39829" spans="4:6">
      <c r="D39829" s="63"/>
      <c r="F39829" s="64"/>
    </row>
    <row r="39830" spans="4:6">
      <c r="D39830" s="63"/>
      <c r="F39830" s="64"/>
    </row>
    <row r="39831" spans="4:6">
      <c r="D39831" s="63"/>
      <c r="F39831" s="64"/>
    </row>
    <row r="39832" spans="4:6">
      <c r="D39832" s="63"/>
      <c r="F39832" s="64"/>
    </row>
    <row r="39833" spans="4:6">
      <c r="D39833" s="63"/>
      <c r="F39833" s="64"/>
    </row>
    <row r="39834" spans="4:6">
      <c r="D39834" s="63"/>
      <c r="F39834" s="64"/>
    </row>
    <row r="39835" spans="4:6">
      <c r="D39835" s="63"/>
      <c r="F39835" s="64"/>
    </row>
    <row r="39836" spans="4:6">
      <c r="D39836" s="63"/>
      <c r="F39836" s="64"/>
    </row>
    <row r="39837" spans="4:6">
      <c r="D39837" s="63"/>
      <c r="F39837" s="64"/>
    </row>
    <row r="39838" spans="4:6">
      <c r="D39838" s="63"/>
      <c r="F39838" s="64"/>
    </row>
    <row r="39839" spans="4:6">
      <c r="D39839" s="63"/>
      <c r="F39839" s="64"/>
    </row>
    <row r="39840" spans="4:6">
      <c r="D39840" s="63"/>
      <c r="F39840" s="64"/>
    </row>
    <row r="39841" spans="4:6">
      <c r="D39841" s="63"/>
      <c r="F39841" s="64"/>
    </row>
    <row r="39842" spans="4:6">
      <c r="D39842" s="63"/>
      <c r="F39842" s="64"/>
    </row>
    <row r="39843" spans="4:6">
      <c r="D39843" s="63"/>
      <c r="F39843" s="64"/>
    </row>
    <row r="39844" spans="4:6">
      <c r="D39844" s="63"/>
      <c r="F39844" s="64"/>
    </row>
    <row r="39845" spans="4:6">
      <c r="D39845" s="63"/>
      <c r="F39845" s="64"/>
    </row>
    <row r="39846" spans="4:6">
      <c r="D39846" s="63"/>
      <c r="F39846" s="64"/>
    </row>
    <row r="39847" spans="4:6">
      <c r="D39847" s="63"/>
      <c r="F39847" s="64"/>
    </row>
    <row r="39848" spans="4:6">
      <c r="D39848" s="63"/>
      <c r="F39848" s="64"/>
    </row>
    <row r="39849" spans="4:6">
      <c r="D39849" s="63"/>
      <c r="F39849" s="64"/>
    </row>
    <row r="39850" spans="4:6">
      <c r="D39850" s="63"/>
      <c r="F39850" s="64"/>
    </row>
    <row r="39851" spans="4:6">
      <c r="D39851" s="63"/>
      <c r="F39851" s="64"/>
    </row>
    <row r="39852" spans="4:6">
      <c r="D39852" s="63"/>
      <c r="F39852" s="64"/>
    </row>
    <row r="39853" spans="4:6">
      <c r="D39853" s="63"/>
      <c r="F39853" s="64"/>
    </row>
    <row r="39854" spans="4:6">
      <c r="D39854" s="63"/>
      <c r="F39854" s="64"/>
    </row>
    <row r="39855" spans="4:6">
      <c r="D39855" s="63"/>
      <c r="F39855" s="64"/>
    </row>
    <row r="39856" spans="4:6">
      <c r="D39856" s="63"/>
      <c r="F39856" s="64"/>
    </row>
    <row r="39857" spans="4:6">
      <c r="D39857" s="63"/>
      <c r="F39857" s="64"/>
    </row>
    <row r="39858" spans="4:6">
      <c r="D39858" s="63"/>
      <c r="F39858" s="64"/>
    </row>
    <row r="39859" spans="4:6">
      <c r="D39859" s="63"/>
      <c r="F39859" s="64"/>
    </row>
    <row r="39860" spans="4:6">
      <c r="D39860" s="63"/>
      <c r="F39860" s="64"/>
    </row>
    <row r="39861" spans="4:6">
      <c r="D39861" s="63"/>
      <c r="F39861" s="64"/>
    </row>
    <row r="39862" spans="4:6">
      <c r="D39862" s="63"/>
      <c r="F39862" s="64"/>
    </row>
    <row r="39863" spans="4:6">
      <c r="D39863" s="63"/>
      <c r="F39863" s="64"/>
    </row>
    <row r="39864" spans="4:6">
      <c r="D39864" s="63"/>
      <c r="F39864" s="64"/>
    </row>
    <row r="39865" spans="4:6">
      <c r="D39865" s="63"/>
      <c r="F39865" s="64"/>
    </row>
    <row r="39866" spans="4:6">
      <c r="D39866" s="63"/>
      <c r="F39866" s="64"/>
    </row>
    <row r="39867" spans="4:6">
      <c r="D39867" s="63"/>
      <c r="F39867" s="64"/>
    </row>
    <row r="39868" spans="4:6">
      <c r="D39868" s="63"/>
      <c r="F39868" s="64"/>
    </row>
    <row r="39869" spans="4:6">
      <c r="D39869" s="63"/>
      <c r="F39869" s="64"/>
    </row>
    <row r="39870" spans="4:6">
      <c r="D39870" s="63"/>
      <c r="F39870" s="64"/>
    </row>
    <row r="39871" spans="4:6">
      <c r="D39871" s="63"/>
      <c r="F39871" s="64"/>
    </row>
    <row r="39872" spans="4:6">
      <c r="D39872" s="63"/>
      <c r="F39872" s="64"/>
    </row>
    <row r="39873" spans="4:6">
      <c r="D39873" s="63"/>
      <c r="F39873" s="64"/>
    </row>
    <row r="39874" spans="4:6">
      <c r="D39874" s="63"/>
      <c r="F39874" s="64"/>
    </row>
    <row r="39875" spans="4:6">
      <c r="D39875" s="63"/>
      <c r="F39875" s="64"/>
    </row>
    <row r="39876" spans="4:6">
      <c r="D39876" s="63"/>
      <c r="F39876" s="64"/>
    </row>
    <row r="39877" spans="4:6">
      <c r="D39877" s="63"/>
      <c r="F39877" s="64"/>
    </row>
    <row r="39878" spans="4:6">
      <c r="D39878" s="63"/>
      <c r="F39878" s="64"/>
    </row>
    <row r="39879" spans="4:6">
      <c r="D39879" s="63"/>
      <c r="F39879" s="64"/>
    </row>
    <row r="39880" spans="4:6">
      <c r="D39880" s="63"/>
      <c r="F39880" s="64"/>
    </row>
    <row r="39881" spans="4:6">
      <c r="D39881" s="63"/>
      <c r="F39881" s="64"/>
    </row>
    <row r="39882" spans="4:6">
      <c r="D39882" s="63"/>
      <c r="F39882" s="64"/>
    </row>
    <row r="39883" spans="4:6">
      <c r="D39883" s="63"/>
      <c r="F39883" s="64"/>
    </row>
    <row r="39884" spans="4:6">
      <c r="D39884" s="63"/>
      <c r="F39884" s="64"/>
    </row>
    <row r="39885" spans="4:6">
      <c r="D39885" s="63"/>
      <c r="F39885" s="64"/>
    </row>
    <row r="39886" spans="4:6">
      <c r="D39886" s="63"/>
      <c r="F39886" s="64"/>
    </row>
    <row r="39887" spans="4:6">
      <c r="D39887" s="63"/>
      <c r="F39887" s="64"/>
    </row>
    <row r="39888" spans="4:6">
      <c r="D39888" s="63"/>
      <c r="F39888" s="64"/>
    </row>
    <row r="39889" spans="4:6">
      <c r="D39889" s="63"/>
      <c r="F39889" s="64"/>
    </row>
    <row r="39890" spans="4:6">
      <c r="D39890" s="63"/>
      <c r="F39890" s="64"/>
    </row>
    <row r="39891" spans="4:6">
      <c r="D39891" s="63"/>
      <c r="F39891" s="64"/>
    </row>
    <row r="39892" spans="4:6">
      <c r="D39892" s="63"/>
      <c r="F39892" s="64"/>
    </row>
    <row r="39893" spans="4:6">
      <c r="D39893" s="63"/>
      <c r="F39893" s="64"/>
    </row>
    <row r="39894" spans="4:6">
      <c r="D39894" s="63"/>
      <c r="F39894" s="64"/>
    </row>
    <row r="39895" spans="4:6">
      <c r="D39895" s="63"/>
      <c r="F39895" s="64"/>
    </row>
    <row r="39896" spans="4:6">
      <c r="D39896" s="63"/>
      <c r="F39896" s="64"/>
    </row>
    <row r="39897" spans="4:6">
      <c r="D39897" s="63"/>
      <c r="F39897" s="64"/>
    </row>
    <row r="39898" spans="4:6">
      <c r="D39898" s="63"/>
      <c r="F39898" s="64"/>
    </row>
    <row r="39899" spans="4:6">
      <c r="D39899" s="63"/>
      <c r="F39899" s="64"/>
    </row>
    <row r="39900" spans="4:6">
      <c r="D39900" s="63"/>
      <c r="F39900" s="64"/>
    </row>
    <row r="39901" spans="4:6">
      <c r="D39901" s="63"/>
      <c r="F39901" s="64"/>
    </row>
    <row r="39902" spans="4:6">
      <c r="D39902" s="63"/>
      <c r="F39902" s="64"/>
    </row>
    <row r="39903" spans="4:6">
      <c r="D39903" s="63"/>
      <c r="F39903" s="64"/>
    </row>
    <row r="39904" spans="4:6">
      <c r="D39904" s="63"/>
      <c r="F39904" s="64"/>
    </row>
    <row r="39905" spans="4:6">
      <c r="D39905" s="63"/>
      <c r="F39905" s="64"/>
    </row>
    <row r="39906" spans="4:6">
      <c r="D39906" s="63"/>
      <c r="F39906" s="64"/>
    </row>
    <row r="39907" spans="4:6">
      <c r="D39907" s="63"/>
      <c r="F39907" s="64"/>
    </row>
    <row r="39908" spans="4:6">
      <c r="D39908" s="63"/>
      <c r="F39908" s="64"/>
    </row>
    <row r="39909" spans="4:6">
      <c r="D39909" s="63"/>
      <c r="F39909" s="64"/>
    </row>
    <row r="39910" spans="4:6">
      <c r="D39910" s="63"/>
      <c r="F39910" s="64"/>
    </row>
    <row r="39911" spans="4:6">
      <c r="D39911" s="63"/>
      <c r="F39911" s="64"/>
    </row>
    <row r="39912" spans="4:6">
      <c r="D39912" s="63"/>
      <c r="F39912" s="64"/>
    </row>
    <row r="39913" spans="4:6">
      <c r="D39913" s="63"/>
      <c r="F39913" s="64"/>
    </row>
    <row r="39914" spans="4:6">
      <c r="D39914" s="63"/>
      <c r="F39914" s="64"/>
    </row>
    <row r="39915" spans="4:6">
      <c r="D39915" s="63"/>
      <c r="F39915" s="64"/>
    </row>
    <row r="39916" spans="4:6">
      <c r="D39916" s="63"/>
      <c r="F39916" s="64"/>
    </row>
    <row r="39917" spans="4:6">
      <c r="D39917" s="63"/>
      <c r="F39917" s="64"/>
    </row>
    <row r="39918" spans="4:6">
      <c r="D39918" s="63"/>
      <c r="F39918" s="64"/>
    </row>
    <row r="39919" spans="4:6">
      <c r="D39919" s="63"/>
      <c r="F39919" s="64"/>
    </row>
    <row r="39920" spans="4:6">
      <c r="D39920" s="63"/>
      <c r="F39920" s="64"/>
    </row>
    <row r="39921" spans="4:6">
      <c r="D39921" s="63"/>
      <c r="F39921" s="64"/>
    </row>
    <row r="39922" spans="4:6">
      <c r="D39922" s="63"/>
      <c r="F39922" s="64"/>
    </row>
    <row r="39923" spans="4:6">
      <c r="D39923" s="63"/>
      <c r="F39923" s="64"/>
    </row>
    <row r="39924" spans="4:6">
      <c r="D39924" s="63"/>
      <c r="F39924" s="64"/>
    </row>
    <row r="39925" spans="4:6">
      <c r="D39925" s="63"/>
      <c r="F39925" s="64"/>
    </row>
    <row r="39926" spans="4:6">
      <c r="D39926" s="63"/>
      <c r="F39926" s="64"/>
    </row>
    <row r="39927" spans="4:6">
      <c r="D39927" s="63"/>
      <c r="F39927" s="64"/>
    </row>
    <row r="39928" spans="4:6">
      <c r="D39928" s="63"/>
      <c r="F39928" s="64"/>
    </row>
    <row r="39929" spans="4:6">
      <c r="D39929" s="63"/>
      <c r="F39929" s="64"/>
    </row>
    <row r="39930" spans="4:6">
      <c r="D39930" s="63"/>
      <c r="F39930" s="64"/>
    </row>
    <row r="39931" spans="4:6">
      <c r="D39931" s="63"/>
      <c r="F39931" s="64"/>
    </row>
    <row r="39932" spans="4:6">
      <c r="D39932" s="63"/>
      <c r="F39932" s="64"/>
    </row>
    <row r="39933" spans="4:6">
      <c r="D39933" s="63"/>
      <c r="F39933" s="64"/>
    </row>
    <row r="39934" spans="4:6">
      <c r="D39934" s="63"/>
      <c r="F39934" s="64"/>
    </row>
    <row r="39935" spans="4:6">
      <c r="D39935" s="63"/>
      <c r="F39935" s="64"/>
    </row>
    <row r="39936" spans="4:6">
      <c r="D39936" s="63"/>
      <c r="F39936" s="64"/>
    </row>
    <row r="39937" spans="4:6">
      <c r="D39937" s="63"/>
      <c r="F39937" s="64"/>
    </row>
    <row r="39938" spans="4:6">
      <c r="D39938" s="63"/>
      <c r="F39938" s="64"/>
    </row>
    <row r="39939" spans="4:6">
      <c r="D39939" s="63"/>
      <c r="F39939" s="64"/>
    </row>
    <row r="39940" spans="4:6">
      <c r="D39940" s="63"/>
      <c r="F39940" s="64"/>
    </row>
    <row r="39941" spans="4:6">
      <c r="D39941" s="63"/>
      <c r="F39941" s="64"/>
    </row>
    <row r="39942" spans="4:6">
      <c r="D39942" s="63"/>
      <c r="F39942" s="64"/>
    </row>
    <row r="39943" spans="4:6">
      <c r="D39943" s="63"/>
      <c r="F39943" s="64"/>
    </row>
    <row r="39944" spans="4:6">
      <c r="D39944" s="63"/>
      <c r="F39944" s="64"/>
    </row>
    <row r="39945" spans="4:6">
      <c r="D39945" s="63"/>
      <c r="F39945" s="64"/>
    </row>
    <row r="39946" spans="4:6">
      <c r="D39946" s="63"/>
      <c r="F39946" s="64"/>
    </row>
    <row r="39947" spans="4:6">
      <c r="D39947" s="63"/>
      <c r="F39947" s="64"/>
    </row>
    <row r="39948" spans="4:6">
      <c r="D39948" s="63"/>
      <c r="F39948" s="64"/>
    </row>
    <row r="39949" spans="4:6">
      <c r="D39949" s="63"/>
      <c r="F39949" s="64"/>
    </row>
    <row r="39950" spans="4:6">
      <c r="D39950" s="63"/>
      <c r="F39950" s="64"/>
    </row>
    <row r="39951" spans="4:6">
      <c r="D39951" s="63"/>
      <c r="F39951" s="64"/>
    </row>
    <row r="39952" spans="4:6">
      <c r="D39952" s="63"/>
      <c r="F39952" s="64"/>
    </row>
    <row r="39953" spans="4:6">
      <c r="D39953" s="63"/>
      <c r="F39953" s="64"/>
    </row>
    <row r="39954" spans="4:6">
      <c r="D39954" s="63"/>
      <c r="F39954" s="64"/>
    </row>
    <row r="39955" spans="4:6">
      <c r="D39955" s="63"/>
      <c r="F39955" s="64"/>
    </row>
    <row r="39956" spans="4:6">
      <c r="D39956" s="63"/>
      <c r="F39956" s="64"/>
    </row>
    <row r="39957" spans="4:6">
      <c r="D39957" s="63"/>
      <c r="F39957" s="64"/>
    </row>
    <row r="39958" spans="4:6">
      <c r="D39958" s="63"/>
      <c r="F39958" s="64"/>
    </row>
    <row r="39959" spans="4:6">
      <c r="D39959" s="63"/>
      <c r="F39959" s="64"/>
    </row>
    <row r="39960" spans="4:6">
      <c r="D39960" s="63"/>
      <c r="F39960" s="64"/>
    </row>
    <row r="39961" spans="4:6">
      <c r="D39961" s="63"/>
      <c r="F39961" s="64"/>
    </row>
    <row r="39962" spans="4:6">
      <c r="D39962" s="63"/>
      <c r="F39962" s="64"/>
    </row>
    <row r="39963" spans="4:6">
      <c r="D39963" s="63"/>
      <c r="F39963" s="64"/>
    </row>
    <row r="39964" spans="4:6">
      <c r="D39964" s="63"/>
      <c r="F39964" s="64"/>
    </row>
    <row r="39965" spans="4:6">
      <c r="D39965" s="63"/>
      <c r="F39965" s="64"/>
    </row>
    <row r="39966" spans="4:6">
      <c r="D39966" s="63"/>
      <c r="F39966" s="64"/>
    </row>
    <row r="39967" spans="4:6">
      <c r="D39967" s="63"/>
      <c r="F39967" s="64"/>
    </row>
    <row r="39968" spans="4:6">
      <c r="D39968" s="63"/>
      <c r="F39968" s="64"/>
    </row>
    <row r="39969" spans="4:6">
      <c r="D39969" s="63"/>
      <c r="F39969" s="64"/>
    </row>
    <row r="39970" spans="4:6">
      <c r="D39970" s="63"/>
      <c r="F39970" s="64"/>
    </row>
    <row r="39971" spans="4:6">
      <c r="D39971" s="63"/>
      <c r="F39971" s="64"/>
    </row>
    <row r="39972" spans="4:6">
      <c r="D39972" s="63"/>
      <c r="F39972" s="64"/>
    </row>
    <row r="39973" spans="4:6">
      <c r="D39973" s="63"/>
      <c r="F39973" s="64"/>
    </row>
    <row r="39974" spans="4:6">
      <c r="D39974" s="63"/>
      <c r="F39974" s="64"/>
    </row>
    <row r="39975" spans="4:6">
      <c r="D39975" s="63"/>
      <c r="F39975" s="64"/>
    </row>
    <row r="39976" spans="4:6">
      <c r="D39976" s="63"/>
      <c r="F39976" s="64"/>
    </row>
    <row r="39977" spans="4:6">
      <c r="D39977" s="63"/>
      <c r="F39977" s="64"/>
    </row>
    <row r="39978" spans="4:6">
      <c r="D39978" s="63"/>
      <c r="F39978" s="64"/>
    </row>
    <row r="39979" spans="4:6">
      <c r="D39979" s="63"/>
      <c r="F39979" s="64"/>
    </row>
    <row r="39980" spans="4:6">
      <c r="D39980" s="63"/>
      <c r="F39980" s="64"/>
    </row>
    <row r="39981" spans="4:6">
      <c r="D39981" s="63"/>
      <c r="F39981" s="64"/>
    </row>
    <row r="39982" spans="4:6">
      <c r="D39982" s="63"/>
      <c r="F39982" s="64"/>
    </row>
    <row r="39983" spans="4:6">
      <c r="D39983" s="63"/>
      <c r="F39983" s="64"/>
    </row>
    <row r="39984" spans="4:6">
      <c r="D39984" s="63"/>
      <c r="F39984" s="64"/>
    </row>
    <row r="39985" spans="4:6">
      <c r="D39985" s="63"/>
      <c r="F39985" s="64"/>
    </row>
    <row r="39986" spans="4:6">
      <c r="D39986" s="63"/>
      <c r="F39986" s="64"/>
    </row>
    <row r="39987" spans="4:6">
      <c r="D39987" s="63"/>
      <c r="F39987" s="64"/>
    </row>
    <row r="39988" spans="4:6">
      <c r="D39988" s="63"/>
      <c r="F39988" s="64"/>
    </row>
    <row r="39989" spans="4:6">
      <c r="D39989" s="63"/>
      <c r="F39989" s="64"/>
    </row>
    <row r="39990" spans="4:6">
      <c r="D39990" s="63"/>
      <c r="F39990" s="64"/>
    </row>
    <row r="39991" spans="4:6">
      <c r="D39991" s="63"/>
      <c r="F39991" s="64"/>
    </row>
    <row r="39992" spans="4:6">
      <c r="D39992" s="63"/>
      <c r="F39992" s="64"/>
    </row>
    <row r="39993" spans="4:6">
      <c r="D39993" s="63"/>
      <c r="F39993" s="64"/>
    </row>
    <row r="39994" spans="4:6">
      <c r="D39994" s="63"/>
      <c r="F39994" s="64"/>
    </row>
    <row r="39995" spans="4:6">
      <c r="D39995" s="63"/>
      <c r="F39995" s="64"/>
    </row>
    <row r="39996" spans="4:6">
      <c r="D39996" s="63"/>
      <c r="F39996" s="64"/>
    </row>
    <row r="39997" spans="4:6">
      <c r="D39997" s="63"/>
      <c r="F39997" s="64"/>
    </row>
    <row r="39998" spans="4:6">
      <c r="D39998" s="63"/>
      <c r="F39998" s="64"/>
    </row>
    <row r="39999" spans="4:6">
      <c r="D39999" s="63"/>
      <c r="F39999" s="64"/>
    </row>
    <row r="40000" spans="4:6">
      <c r="D40000" s="63"/>
      <c r="F40000" s="64"/>
    </row>
    <row r="40001" spans="4:6">
      <c r="D40001" s="63"/>
      <c r="F40001" s="64"/>
    </row>
    <row r="40002" spans="4:6">
      <c r="D40002" s="63"/>
      <c r="F40002" s="64"/>
    </row>
    <row r="40003" spans="4:6">
      <c r="D40003" s="63"/>
      <c r="F40003" s="64"/>
    </row>
    <row r="40004" spans="4:6">
      <c r="D40004" s="63"/>
      <c r="F40004" s="64"/>
    </row>
    <row r="40005" spans="4:6">
      <c r="D40005" s="63"/>
      <c r="F40005" s="64"/>
    </row>
    <row r="40006" spans="4:6">
      <c r="D40006" s="63"/>
      <c r="F40006" s="64"/>
    </row>
    <row r="40007" spans="4:6">
      <c r="D40007" s="63"/>
      <c r="F40007" s="64"/>
    </row>
    <row r="40008" spans="4:6">
      <c r="D40008" s="63"/>
      <c r="F40008" s="64"/>
    </row>
    <row r="40009" spans="4:6">
      <c r="D40009" s="63"/>
      <c r="F40009" s="64"/>
    </row>
    <row r="40010" spans="4:6">
      <c r="D40010" s="63"/>
      <c r="F40010" s="64"/>
    </row>
    <row r="40011" spans="4:6">
      <c r="D40011" s="63"/>
      <c r="F40011" s="64"/>
    </row>
    <row r="40012" spans="4:6">
      <c r="D40012" s="63"/>
      <c r="F40012" s="64"/>
    </row>
    <row r="40013" spans="4:6">
      <c r="D40013" s="63"/>
      <c r="F40013" s="64"/>
    </row>
    <row r="40014" spans="4:6">
      <c r="D40014" s="63"/>
      <c r="F40014" s="64"/>
    </row>
    <row r="40015" spans="4:6">
      <c r="D40015" s="63"/>
      <c r="F40015" s="64"/>
    </row>
    <row r="40016" spans="4:6">
      <c r="D40016" s="63"/>
      <c r="F40016" s="64"/>
    </row>
    <row r="40017" spans="4:6">
      <c r="D40017" s="63"/>
      <c r="F40017" s="64"/>
    </row>
    <row r="40018" spans="4:6">
      <c r="D40018" s="63"/>
      <c r="F40018" s="64"/>
    </row>
    <row r="40019" spans="4:6">
      <c r="D40019" s="63"/>
      <c r="F40019" s="64"/>
    </row>
    <row r="40020" spans="4:6">
      <c r="D40020" s="63"/>
      <c r="F40020" s="64"/>
    </row>
    <row r="40021" spans="4:6">
      <c r="D40021" s="63"/>
      <c r="F40021" s="64"/>
    </row>
    <row r="40022" spans="4:6">
      <c r="D40022" s="63"/>
      <c r="F40022" s="64"/>
    </row>
    <row r="40023" spans="4:6">
      <c r="D40023" s="63"/>
      <c r="F40023" s="64"/>
    </row>
    <row r="40024" spans="4:6">
      <c r="D40024" s="63"/>
      <c r="F40024" s="64"/>
    </row>
    <row r="40025" spans="4:6">
      <c r="D40025" s="63"/>
      <c r="F40025" s="64"/>
    </row>
    <row r="40026" spans="4:6">
      <c r="D40026" s="63"/>
      <c r="F40026" s="64"/>
    </row>
    <row r="40027" spans="4:6">
      <c r="D40027" s="63"/>
      <c r="F40027" s="64"/>
    </row>
    <row r="40028" spans="4:6">
      <c r="D40028" s="63"/>
      <c r="F40028" s="64"/>
    </row>
    <row r="40029" spans="4:6">
      <c r="D40029" s="63"/>
      <c r="F40029" s="64"/>
    </row>
    <row r="40030" spans="4:6">
      <c r="D40030" s="63"/>
      <c r="F40030" s="64"/>
    </row>
    <row r="40031" spans="4:6">
      <c r="D40031" s="63"/>
      <c r="F40031" s="64"/>
    </row>
    <row r="40032" spans="4:6">
      <c r="D40032" s="63"/>
      <c r="F40032" s="64"/>
    </row>
    <row r="40033" spans="4:6">
      <c r="D40033" s="63"/>
      <c r="F40033" s="64"/>
    </row>
    <row r="40034" spans="4:6">
      <c r="D40034" s="63"/>
      <c r="F40034" s="64"/>
    </row>
    <row r="40035" spans="4:6">
      <c r="D40035" s="63"/>
      <c r="F40035" s="64"/>
    </row>
    <row r="40036" spans="4:6">
      <c r="D40036" s="63"/>
      <c r="F40036" s="64"/>
    </row>
    <row r="40037" spans="4:6">
      <c r="D40037" s="63"/>
      <c r="F40037" s="64"/>
    </row>
    <row r="40038" spans="4:6">
      <c r="D40038" s="63"/>
      <c r="F40038" s="64"/>
    </row>
    <row r="40039" spans="4:6">
      <c r="D40039" s="63"/>
      <c r="F40039" s="64"/>
    </row>
    <row r="40040" spans="4:6">
      <c r="D40040" s="63"/>
      <c r="F40040" s="64"/>
    </row>
    <row r="40041" spans="4:6">
      <c r="D40041" s="63"/>
      <c r="F40041" s="64"/>
    </row>
    <row r="40042" spans="4:6">
      <c r="D40042" s="63"/>
      <c r="F40042" s="64"/>
    </row>
    <row r="40043" spans="4:6">
      <c r="D40043" s="63"/>
      <c r="F40043" s="64"/>
    </row>
    <row r="40044" spans="4:6">
      <c r="D40044" s="63"/>
      <c r="F40044" s="64"/>
    </row>
    <row r="40045" spans="4:6">
      <c r="D40045" s="63"/>
      <c r="F40045" s="64"/>
    </row>
    <row r="40046" spans="4:6">
      <c r="D40046" s="63"/>
      <c r="F40046" s="64"/>
    </row>
    <row r="40047" spans="4:6">
      <c r="D40047" s="63"/>
      <c r="F40047" s="64"/>
    </row>
    <row r="40048" spans="4:6">
      <c r="D40048" s="63"/>
      <c r="F40048" s="64"/>
    </row>
    <row r="40049" spans="4:6">
      <c r="D40049" s="63"/>
      <c r="F40049" s="64"/>
    </row>
    <row r="40050" spans="4:6">
      <c r="D40050" s="63"/>
      <c r="F40050" s="64"/>
    </row>
    <row r="40051" spans="4:6">
      <c r="D40051" s="63"/>
      <c r="F40051" s="64"/>
    </row>
    <row r="40052" spans="4:6">
      <c r="D40052" s="63"/>
      <c r="F40052" s="64"/>
    </row>
    <row r="40053" spans="4:6">
      <c r="D40053" s="63"/>
      <c r="F40053" s="64"/>
    </row>
    <row r="40054" spans="4:6">
      <c r="D40054" s="63"/>
      <c r="F40054" s="64"/>
    </row>
    <row r="40055" spans="4:6">
      <c r="D40055" s="63"/>
      <c r="F40055" s="64"/>
    </row>
    <row r="40056" spans="4:6">
      <c r="D40056" s="63"/>
      <c r="F40056" s="64"/>
    </row>
    <row r="40057" spans="4:6">
      <c r="D40057" s="63"/>
      <c r="F40057" s="64"/>
    </row>
    <row r="40058" spans="4:6">
      <c r="D40058" s="63"/>
      <c r="F40058" s="64"/>
    </row>
    <row r="40059" spans="4:6">
      <c r="D40059" s="63"/>
      <c r="F40059" s="64"/>
    </row>
    <row r="40060" spans="4:6">
      <c r="D40060" s="63"/>
      <c r="F40060" s="64"/>
    </row>
    <row r="40061" spans="4:6">
      <c r="D40061" s="63"/>
      <c r="F40061" s="64"/>
    </row>
    <row r="40062" spans="4:6">
      <c r="D40062" s="63"/>
      <c r="F40062" s="64"/>
    </row>
    <row r="40063" spans="4:6">
      <c r="D40063" s="63"/>
      <c r="F40063" s="64"/>
    </row>
    <row r="40064" spans="4:6">
      <c r="D40064" s="63"/>
      <c r="F40064" s="64"/>
    </row>
    <row r="40065" spans="4:6">
      <c r="D40065" s="63"/>
      <c r="F40065" s="64"/>
    </row>
    <row r="40066" spans="4:6">
      <c r="D40066" s="63"/>
      <c r="F40066" s="64"/>
    </row>
    <row r="40067" spans="4:6">
      <c r="D40067" s="63"/>
      <c r="F40067" s="64"/>
    </row>
    <row r="40068" spans="4:6">
      <c r="D40068" s="63"/>
      <c r="F40068" s="64"/>
    </row>
    <row r="40069" spans="4:6">
      <c r="D40069" s="63"/>
      <c r="F40069" s="64"/>
    </row>
    <row r="40070" spans="4:6">
      <c r="D40070" s="63"/>
      <c r="F40070" s="64"/>
    </row>
    <row r="40071" spans="4:6">
      <c r="D40071" s="63"/>
      <c r="F40071" s="64"/>
    </row>
    <row r="40072" spans="4:6">
      <c r="D40072" s="63"/>
      <c r="F40072" s="64"/>
    </row>
    <row r="40073" spans="4:6">
      <c r="D40073" s="63"/>
      <c r="F40073" s="64"/>
    </row>
    <row r="40074" spans="4:6">
      <c r="D40074" s="63"/>
      <c r="F40074" s="64"/>
    </row>
    <row r="40075" spans="4:6">
      <c r="D40075" s="63"/>
      <c r="F40075" s="64"/>
    </row>
    <row r="40076" spans="4:6">
      <c r="D40076" s="63"/>
      <c r="F40076" s="64"/>
    </row>
    <row r="40077" spans="4:6">
      <c r="D40077" s="63"/>
      <c r="F40077" s="64"/>
    </row>
    <row r="40078" spans="4:6">
      <c r="D40078" s="63"/>
      <c r="F40078" s="64"/>
    </row>
    <row r="40079" spans="4:6">
      <c r="D40079" s="63"/>
      <c r="F40079" s="64"/>
    </row>
    <row r="40080" spans="4:6">
      <c r="D40080" s="63"/>
      <c r="F40080" s="64"/>
    </row>
    <row r="40081" spans="4:6">
      <c r="D40081" s="63"/>
      <c r="F40081" s="64"/>
    </row>
    <row r="40082" spans="4:6">
      <c r="D40082" s="63"/>
      <c r="F40082" s="64"/>
    </row>
    <row r="40083" spans="4:6">
      <c r="D40083" s="63"/>
      <c r="F40083" s="64"/>
    </row>
    <row r="40084" spans="4:6">
      <c r="D40084" s="63"/>
      <c r="F40084" s="64"/>
    </row>
    <row r="40085" spans="4:6">
      <c r="D40085" s="63"/>
      <c r="F40085" s="64"/>
    </row>
    <row r="40086" spans="4:6">
      <c r="D40086" s="63"/>
      <c r="F40086" s="64"/>
    </row>
    <row r="40087" spans="4:6">
      <c r="D40087" s="63"/>
      <c r="F40087" s="64"/>
    </row>
    <row r="40088" spans="4:6">
      <c r="D40088" s="63"/>
      <c r="F40088" s="64"/>
    </row>
    <row r="40089" spans="4:6">
      <c r="D40089" s="63"/>
      <c r="F40089" s="64"/>
    </row>
    <row r="40090" spans="4:6">
      <c r="D40090" s="63"/>
      <c r="F40090" s="64"/>
    </row>
    <row r="40091" spans="4:6">
      <c r="D40091" s="63"/>
      <c r="F40091" s="64"/>
    </row>
    <row r="40092" spans="4:6">
      <c r="D40092" s="63"/>
      <c r="F40092" s="64"/>
    </row>
    <row r="40093" spans="4:6">
      <c r="D40093" s="63"/>
      <c r="F40093" s="64"/>
    </row>
    <row r="40094" spans="4:6">
      <c r="D40094" s="63"/>
      <c r="F40094" s="64"/>
    </row>
    <row r="40095" spans="4:6">
      <c r="D40095" s="63"/>
      <c r="F40095" s="64"/>
    </row>
    <row r="40096" spans="4:6">
      <c r="D40096" s="63"/>
      <c r="F40096" s="64"/>
    </row>
    <row r="40097" spans="4:6">
      <c r="D40097" s="63"/>
      <c r="F40097" s="64"/>
    </row>
    <row r="40098" spans="4:6">
      <c r="D40098" s="63"/>
      <c r="F40098" s="64"/>
    </row>
    <row r="40099" spans="4:6">
      <c r="D40099" s="63"/>
      <c r="F40099" s="64"/>
    </row>
    <row r="40100" spans="4:6">
      <c r="D40100" s="63"/>
      <c r="F40100" s="64"/>
    </row>
    <row r="40101" spans="4:6">
      <c r="D40101" s="63"/>
      <c r="F40101" s="64"/>
    </row>
    <row r="40102" spans="4:6">
      <c r="D40102" s="63"/>
      <c r="F40102" s="64"/>
    </row>
    <row r="40103" spans="4:6">
      <c r="D40103" s="63"/>
      <c r="F40103" s="64"/>
    </row>
    <row r="40104" spans="4:6">
      <c r="D40104" s="63"/>
      <c r="F40104" s="64"/>
    </row>
    <row r="40105" spans="4:6">
      <c r="D40105" s="63"/>
      <c r="F40105" s="64"/>
    </row>
    <row r="40106" spans="4:6">
      <c r="D40106" s="63"/>
      <c r="F40106" s="64"/>
    </row>
    <row r="40107" spans="4:6">
      <c r="D40107" s="63"/>
      <c r="F40107" s="64"/>
    </row>
    <row r="40108" spans="4:6">
      <c r="D40108" s="63"/>
      <c r="F40108" s="64"/>
    </row>
    <row r="40109" spans="4:6">
      <c r="D40109" s="63"/>
      <c r="F40109" s="64"/>
    </row>
    <row r="40110" spans="4:6">
      <c r="D40110" s="63"/>
      <c r="F40110" s="64"/>
    </row>
    <row r="40111" spans="4:6">
      <c r="D40111" s="63"/>
      <c r="F40111" s="64"/>
    </row>
    <row r="40112" spans="4:6">
      <c r="D40112" s="63"/>
      <c r="F40112" s="64"/>
    </row>
    <row r="40113" spans="4:6">
      <c r="D40113" s="63"/>
      <c r="F40113" s="64"/>
    </row>
    <row r="40114" spans="4:6">
      <c r="D40114" s="63"/>
      <c r="F40114" s="64"/>
    </row>
    <row r="40115" spans="4:6">
      <c r="D40115" s="63"/>
      <c r="F40115" s="64"/>
    </row>
    <row r="40116" spans="4:6">
      <c r="D40116" s="63"/>
      <c r="F40116" s="64"/>
    </row>
    <row r="40117" spans="4:6">
      <c r="D40117" s="63"/>
      <c r="F40117" s="64"/>
    </row>
    <row r="40118" spans="4:6">
      <c r="D40118" s="63"/>
      <c r="F40118" s="64"/>
    </row>
    <row r="40119" spans="4:6">
      <c r="D40119" s="63"/>
      <c r="F40119" s="64"/>
    </row>
    <row r="40120" spans="4:6">
      <c r="D40120" s="63"/>
      <c r="F40120" s="64"/>
    </row>
    <row r="40121" spans="4:6">
      <c r="D40121" s="63"/>
      <c r="F40121" s="64"/>
    </row>
    <row r="40122" spans="4:6">
      <c r="D40122" s="63"/>
      <c r="F40122" s="64"/>
    </row>
    <row r="40123" spans="4:6">
      <c r="D40123" s="63"/>
      <c r="F40123" s="64"/>
    </row>
    <row r="40124" spans="4:6">
      <c r="D40124" s="63"/>
      <c r="F40124" s="64"/>
    </row>
    <row r="40125" spans="4:6">
      <c r="D40125" s="63"/>
      <c r="F40125" s="64"/>
    </row>
    <row r="40126" spans="4:6">
      <c r="D40126" s="63"/>
      <c r="F40126" s="64"/>
    </row>
    <row r="40127" spans="4:6">
      <c r="D40127" s="63"/>
      <c r="F40127" s="64"/>
    </row>
    <row r="40128" spans="4:6">
      <c r="D40128" s="63"/>
      <c r="F40128" s="64"/>
    </row>
    <row r="40129" spans="4:6">
      <c r="D40129" s="63"/>
      <c r="F40129" s="64"/>
    </row>
    <row r="40130" spans="4:6">
      <c r="D40130" s="63"/>
      <c r="F40130" s="64"/>
    </row>
    <row r="40131" spans="4:6">
      <c r="D40131" s="63"/>
      <c r="F40131" s="64"/>
    </row>
    <row r="40132" spans="4:6">
      <c r="D40132" s="63"/>
      <c r="F40132" s="64"/>
    </row>
    <row r="40133" spans="4:6">
      <c r="D40133" s="63"/>
      <c r="F40133" s="64"/>
    </row>
    <row r="40134" spans="4:6">
      <c r="D40134" s="63"/>
      <c r="F40134" s="64"/>
    </row>
    <row r="40135" spans="4:6">
      <c r="D40135" s="63"/>
      <c r="F40135" s="64"/>
    </row>
    <row r="40136" spans="4:6">
      <c r="D40136" s="63"/>
      <c r="F40136" s="64"/>
    </row>
    <row r="40137" spans="4:6">
      <c r="D40137" s="63"/>
      <c r="F40137" s="64"/>
    </row>
    <row r="40138" spans="4:6">
      <c r="D40138" s="63"/>
      <c r="F40138" s="64"/>
    </row>
    <row r="40139" spans="4:6">
      <c r="D40139" s="63"/>
      <c r="F40139" s="64"/>
    </row>
    <row r="40140" spans="4:6">
      <c r="D40140" s="63"/>
      <c r="F40140" s="64"/>
    </row>
    <row r="40141" spans="4:6">
      <c r="D40141" s="63"/>
      <c r="F40141" s="64"/>
    </row>
    <row r="40142" spans="4:6">
      <c r="D40142" s="63"/>
      <c r="F40142" s="64"/>
    </row>
    <row r="40143" spans="4:6">
      <c r="D40143" s="63"/>
      <c r="F40143" s="64"/>
    </row>
    <row r="40144" spans="4:6">
      <c r="D40144" s="63"/>
      <c r="F40144" s="64"/>
    </row>
    <row r="40145" spans="4:6">
      <c r="D40145" s="63"/>
      <c r="F40145" s="64"/>
    </row>
    <row r="40146" spans="4:6">
      <c r="D40146" s="63"/>
      <c r="F40146" s="64"/>
    </row>
    <row r="40147" spans="4:6">
      <c r="D40147" s="63"/>
      <c r="F40147" s="64"/>
    </row>
    <row r="40148" spans="4:6">
      <c r="D40148" s="63"/>
      <c r="F40148" s="64"/>
    </row>
    <row r="40149" spans="4:6">
      <c r="D40149" s="63"/>
      <c r="F40149" s="64"/>
    </row>
    <row r="40150" spans="4:6">
      <c r="D40150" s="63"/>
      <c r="F40150" s="64"/>
    </row>
    <row r="40151" spans="4:6">
      <c r="D40151" s="63"/>
      <c r="F40151" s="64"/>
    </row>
    <row r="40152" spans="4:6">
      <c r="D40152" s="63"/>
      <c r="F40152" s="64"/>
    </row>
    <row r="40153" spans="4:6">
      <c r="D40153" s="63"/>
      <c r="F40153" s="64"/>
    </row>
    <row r="40154" spans="4:6">
      <c r="D40154" s="63"/>
      <c r="F40154" s="64"/>
    </row>
    <row r="40155" spans="4:6">
      <c r="D40155" s="63"/>
      <c r="F40155" s="64"/>
    </row>
    <row r="40156" spans="4:6">
      <c r="D40156" s="63"/>
      <c r="F40156" s="64"/>
    </row>
    <row r="40157" spans="4:6">
      <c r="D40157" s="63"/>
      <c r="F40157" s="64"/>
    </row>
    <row r="40158" spans="4:6">
      <c r="D40158" s="63"/>
      <c r="F40158" s="64"/>
    </row>
    <row r="40159" spans="4:6">
      <c r="D40159" s="63"/>
      <c r="F40159" s="64"/>
    </row>
    <row r="40160" spans="4:6">
      <c r="D40160" s="63"/>
      <c r="F40160" s="64"/>
    </row>
    <row r="40161" spans="4:6">
      <c r="D40161" s="63"/>
      <c r="F40161" s="64"/>
    </row>
    <row r="40162" spans="4:6">
      <c r="D40162" s="63"/>
      <c r="F40162" s="64"/>
    </row>
    <row r="40163" spans="4:6">
      <c r="D40163" s="63"/>
      <c r="F40163" s="64"/>
    </row>
    <row r="40164" spans="4:6">
      <c r="D40164" s="63"/>
      <c r="F40164" s="64"/>
    </row>
    <row r="40165" spans="4:6">
      <c r="D40165" s="63"/>
      <c r="F40165" s="64"/>
    </row>
    <row r="40166" spans="4:6">
      <c r="D40166" s="63"/>
      <c r="F40166" s="64"/>
    </row>
    <row r="40167" spans="4:6">
      <c r="D40167" s="63"/>
      <c r="F40167" s="64"/>
    </row>
    <row r="40168" spans="4:6">
      <c r="D40168" s="63"/>
      <c r="F40168" s="64"/>
    </row>
    <row r="40169" spans="4:6">
      <c r="D40169" s="63"/>
      <c r="F40169" s="64"/>
    </row>
    <row r="40170" spans="4:6">
      <c r="D40170" s="63"/>
      <c r="F40170" s="64"/>
    </row>
    <row r="40171" spans="4:6">
      <c r="D40171" s="63"/>
      <c r="F40171" s="64"/>
    </row>
    <row r="40172" spans="4:6">
      <c r="D40172" s="63"/>
      <c r="F40172" s="64"/>
    </row>
    <row r="40173" spans="4:6">
      <c r="D40173" s="63"/>
      <c r="F40173" s="64"/>
    </row>
    <row r="40174" spans="4:6">
      <c r="D40174" s="63"/>
      <c r="F40174" s="64"/>
    </row>
    <row r="40175" spans="4:6">
      <c r="D40175" s="63"/>
      <c r="F40175" s="64"/>
    </row>
    <row r="40176" spans="4:6">
      <c r="D40176" s="63"/>
      <c r="F40176" s="64"/>
    </row>
    <row r="40177" spans="4:6">
      <c r="D40177" s="63"/>
      <c r="F40177" s="64"/>
    </row>
    <row r="40178" spans="4:6">
      <c r="D40178" s="63"/>
      <c r="F40178" s="64"/>
    </row>
    <row r="40179" spans="4:6">
      <c r="D40179" s="63"/>
      <c r="F40179" s="64"/>
    </row>
    <row r="40180" spans="4:6">
      <c r="D40180" s="63"/>
      <c r="F40180" s="64"/>
    </row>
    <row r="40181" spans="4:6">
      <c r="D40181" s="63"/>
      <c r="F40181" s="64"/>
    </row>
    <row r="40182" spans="4:6">
      <c r="D40182" s="63"/>
      <c r="F40182" s="64"/>
    </row>
    <row r="40183" spans="4:6">
      <c r="D40183" s="63"/>
      <c r="F40183" s="64"/>
    </row>
    <row r="40184" spans="4:6">
      <c r="D40184" s="63"/>
      <c r="F40184" s="64"/>
    </row>
    <row r="40185" spans="4:6">
      <c r="D40185" s="63"/>
      <c r="F40185" s="64"/>
    </row>
    <row r="40186" spans="4:6">
      <c r="D40186" s="63"/>
      <c r="F40186" s="64"/>
    </row>
    <row r="40187" spans="4:6">
      <c r="D40187" s="63"/>
      <c r="F40187" s="64"/>
    </row>
    <row r="40188" spans="4:6">
      <c r="D40188" s="63"/>
      <c r="F40188" s="64"/>
    </row>
    <row r="40189" spans="4:6">
      <c r="D40189" s="63"/>
      <c r="F40189" s="64"/>
    </row>
    <row r="40190" spans="4:6">
      <c r="D40190" s="63"/>
      <c r="F40190" s="64"/>
    </row>
    <row r="40191" spans="4:6">
      <c r="D40191" s="63"/>
      <c r="F40191" s="64"/>
    </row>
    <row r="40192" spans="4:6">
      <c r="D40192" s="63"/>
      <c r="F40192" s="64"/>
    </row>
    <row r="40193" spans="4:6">
      <c r="D40193" s="63"/>
      <c r="F40193" s="64"/>
    </row>
    <row r="40194" spans="4:6">
      <c r="D40194" s="63"/>
      <c r="F40194" s="64"/>
    </row>
    <row r="40195" spans="4:6">
      <c r="D40195" s="63"/>
      <c r="F40195" s="64"/>
    </row>
    <row r="40196" spans="4:6">
      <c r="D40196" s="63"/>
      <c r="F40196" s="64"/>
    </row>
    <row r="40197" spans="4:6">
      <c r="D40197" s="63"/>
      <c r="F40197" s="64"/>
    </row>
    <row r="40198" spans="4:6">
      <c r="D40198" s="63"/>
      <c r="F40198" s="64"/>
    </row>
    <row r="40199" spans="4:6">
      <c r="D40199" s="63"/>
      <c r="F40199" s="64"/>
    </row>
    <row r="40200" spans="4:6">
      <c r="D40200" s="63"/>
      <c r="F40200" s="64"/>
    </row>
    <row r="40201" spans="4:6">
      <c r="D40201" s="63"/>
      <c r="F40201" s="64"/>
    </row>
    <row r="40202" spans="4:6">
      <c r="D40202" s="63"/>
      <c r="F40202" s="64"/>
    </row>
    <row r="40203" spans="4:6">
      <c r="D40203" s="63"/>
      <c r="F40203" s="64"/>
    </row>
    <row r="40204" spans="4:6">
      <c r="D40204" s="63"/>
      <c r="F40204" s="64"/>
    </row>
    <row r="40205" spans="4:6">
      <c r="D40205" s="63"/>
      <c r="F40205" s="64"/>
    </row>
    <row r="40206" spans="4:6">
      <c r="D40206" s="63"/>
      <c r="F40206" s="64"/>
    </row>
    <row r="40207" spans="4:6">
      <c r="D40207" s="63"/>
      <c r="F40207" s="64"/>
    </row>
    <row r="40208" spans="4:6">
      <c r="D40208" s="63"/>
      <c r="F40208" s="64"/>
    </row>
    <row r="40209" spans="4:6">
      <c r="D40209" s="63"/>
      <c r="F40209" s="64"/>
    </row>
    <row r="40210" spans="4:6">
      <c r="D40210" s="63"/>
      <c r="F40210" s="64"/>
    </row>
    <row r="40211" spans="4:6">
      <c r="D40211" s="63"/>
      <c r="F40211" s="64"/>
    </row>
    <row r="40212" spans="4:6">
      <c r="D40212" s="63"/>
      <c r="F40212" s="64"/>
    </row>
    <row r="40213" spans="4:6">
      <c r="D40213" s="63"/>
      <c r="F40213" s="64"/>
    </row>
    <row r="40214" spans="4:6">
      <c r="D40214" s="63"/>
      <c r="F40214" s="64"/>
    </row>
    <row r="40215" spans="4:6">
      <c r="D40215" s="63"/>
      <c r="F40215" s="64"/>
    </row>
    <row r="40216" spans="4:6">
      <c r="D40216" s="63"/>
      <c r="F40216" s="64"/>
    </row>
    <row r="40217" spans="4:6">
      <c r="D40217" s="63"/>
      <c r="F40217" s="64"/>
    </row>
    <row r="40218" spans="4:6">
      <c r="D40218" s="63"/>
      <c r="F40218" s="64"/>
    </row>
    <row r="40219" spans="4:6">
      <c r="D40219" s="63"/>
      <c r="F40219" s="64"/>
    </row>
    <row r="40220" spans="4:6">
      <c r="D40220" s="63"/>
      <c r="F40220" s="64"/>
    </row>
    <row r="40221" spans="4:6">
      <c r="D40221" s="63"/>
      <c r="F40221" s="64"/>
    </row>
    <row r="40222" spans="4:6">
      <c r="D40222" s="63"/>
      <c r="F40222" s="64"/>
    </row>
    <row r="40223" spans="4:6">
      <c r="D40223" s="63"/>
      <c r="F40223" s="64"/>
    </row>
    <row r="40224" spans="4:6">
      <c r="D40224" s="63"/>
      <c r="F40224" s="64"/>
    </row>
    <row r="40225" spans="4:6">
      <c r="D40225" s="63"/>
      <c r="F40225" s="64"/>
    </row>
    <row r="40226" spans="4:6">
      <c r="D40226" s="63"/>
      <c r="F40226" s="64"/>
    </row>
    <row r="40227" spans="4:6">
      <c r="D40227" s="63"/>
      <c r="F40227" s="64"/>
    </row>
    <row r="40228" spans="4:6">
      <c r="D40228" s="63"/>
      <c r="F40228" s="64"/>
    </row>
    <row r="40229" spans="4:6">
      <c r="D40229" s="63"/>
      <c r="F40229" s="64"/>
    </row>
    <row r="40230" spans="4:6">
      <c r="D40230" s="63"/>
      <c r="F40230" s="64"/>
    </row>
    <row r="40231" spans="4:6">
      <c r="D40231" s="63"/>
      <c r="F40231" s="64"/>
    </row>
    <row r="40232" spans="4:6">
      <c r="D40232" s="63"/>
      <c r="F40232" s="64"/>
    </row>
    <row r="40233" spans="4:6">
      <c r="D40233" s="63"/>
      <c r="F40233" s="64"/>
    </row>
    <row r="40234" spans="4:6">
      <c r="D40234" s="63"/>
      <c r="F40234" s="64"/>
    </row>
    <row r="40235" spans="4:6">
      <c r="D40235" s="63"/>
      <c r="F40235" s="64"/>
    </row>
    <row r="40236" spans="4:6">
      <c r="D40236" s="63"/>
      <c r="F40236" s="64"/>
    </row>
    <row r="40237" spans="4:6">
      <c r="D40237" s="63"/>
      <c r="F40237" s="64"/>
    </row>
    <row r="40238" spans="4:6">
      <c r="D40238" s="63"/>
      <c r="F40238" s="64"/>
    </row>
    <row r="40239" spans="4:6">
      <c r="D40239" s="63"/>
      <c r="F40239" s="64"/>
    </row>
    <row r="40240" spans="4:6">
      <c r="D40240" s="63"/>
      <c r="F40240" s="64"/>
    </row>
    <row r="40241" spans="4:6">
      <c r="D40241" s="63"/>
      <c r="F40241" s="64"/>
    </row>
    <row r="40242" spans="4:6">
      <c r="D40242" s="63"/>
      <c r="F40242" s="64"/>
    </row>
    <row r="40243" spans="4:6">
      <c r="D40243" s="63"/>
      <c r="F40243" s="64"/>
    </row>
    <row r="40244" spans="4:6">
      <c r="D40244" s="63"/>
      <c r="F40244" s="64"/>
    </row>
    <row r="40245" spans="4:6">
      <c r="D40245" s="63"/>
      <c r="F40245" s="64"/>
    </row>
    <row r="40246" spans="4:6">
      <c r="D40246" s="63"/>
      <c r="F40246" s="64"/>
    </row>
    <row r="40247" spans="4:6">
      <c r="D40247" s="63"/>
      <c r="F40247" s="64"/>
    </row>
    <row r="40248" spans="4:6">
      <c r="D40248" s="63"/>
      <c r="F40248" s="64"/>
    </row>
    <row r="40249" spans="4:6">
      <c r="D40249" s="63"/>
      <c r="F40249" s="64"/>
    </row>
    <row r="40250" spans="4:6">
      <c r="D40250" s="63"/>
      <c r="F40250" s="64"/>
    </row>
    <row r="40251" spans="4:6">
      <c r="D40251" s="63"/>
      <c r="F40251" s="64"/>
    </row>
    <row r="40252" spans="4:6">
      <c r="D40252" s="63"/>
      <c r="F40252" s="64"/>
    </row>
    <row r="40253" spans="4:6">
      <c r="D40253" s="63"/>
      <c r="F40253" s="64"/>
    </row>
    <row r="40254" spans="4:6">
      <c r="D40254" s="63"/>
      <c r="F40254" s="64"/>
    </row>
    <row r="40255" spans="4:6">
      <c r="D40255" s="63"/>
      <c r="F40255" s="64"/>
    </row>
    <row r="40256" spans="4:6">
      <c r="D40256" s="63"/>
      <c r="F40256" s="64"/>
    </row>
    <row r="40257" spans="4:6">
      <c r="D40257" s="63"/>
      <c r="F40257" s="64"/>
    </row>
    <row r="40258" spans="4:6">
      <c r="D40258" s="63"/>
      <c r="F40258" s="64"/>
    </row>
    <row r="40259" spans="4:6">
      <c r="D40259" s="63"/>
      <c r="F40259" s="64"/>
    </row>
    <row r="40260" spans="4:6">
      <c r="D40260" s="63"/>
      <c r="F40260" s="64"/>
    </row>
    <row r="40261" spans="4:6">
      <c r="D40261" s="63"/>
      <c r="F40261" s="64"/>
    </row>
    <row r="40262" spans="4:6">
      <c r="D40262" s="63"/>
      <c r="F40262" s="64"/>
    </row>
    <row r="40263" spans="4:6">
      <c r="D40263" s="63"/>
      <c r="F40263" s="64"/>
    </row>
    <row r="40264" spans="4:6">
      <c r="D40264" s="63"/>
      <c r="F40264" s="64"/>
    </row>
    <row r="40265" spans="4:6">
      <c r="D40265" s="63"/>
      <c r="F40265" s="64"/>
    </row>
    <row r="40266" spans="4:6">
      <c r="D40266" s="63"/>
      <c r="F40266" s="64"/>
    </row>
    <row r="40267" spans="4:6">
      <c r="D40267" s="63"/>
      <c r="F40267" s="64"/>
    </row>
    <row r="40268" spans="4:6">
      <c r="D40268" s="63"/>
      <c r="F40268" s="64"/>
    </row>
    <row r="40269" spans="4:6">
      <c r="D40269" s="63"/>
      <c r="F40269" s="64"/>
    </row>
    <row r="40270" spans="4:6">
      <c r="D40270" s="63"/>
      <c r="F40270" s="64"/>
    </row>
    <row r="40271" spans="4:6">
      <c r="D40271" s="63"/>
      <c r="F40271" s="64"/>
    </row>
    <row r="40272" spans="4:6">
      <c r="D40272" s="63"/>
      <c r="F40272" s="64"/>
    </row>
    <row r="40273" spans="4:6">
      <c r="D40273" s="63"/>
      <c r="F40273" s="64"/>
    </row>
    <row r="40274" spans="4:6">
      <c r="D40274" s="63"/>
      <c r="F40274" s="64"/>
    </row>
    <row r="40275" spans="4:6">
      <c r="D40275" s="63"/>
      <c r="F40275" s="64"/>
    </row>
    <row r="40276" spans="4:6">
      <c r="D40276" s="63"/>
      <c r="F40276" s="64"/>
    </row>
    <row r="40277" spans="4:6">
      <c r="D40277" s="63"/>
      <c r="F40277" s="64"/>
    </row>
    <row r="40278" spans="4:6">
      <c r="D40278" s="63"/>
      <c r="F40278" s="64"/>
    </row>
    <row r="40279" spans="4:6">
      <c r="D40279" s="63"/>
      <c r="F40279" s="64"/>
    </row>
    <row r="40280" spans="4:6">
      <c r="D40280" s="63"/>
      <c r="F40280" s="64"/>
    </row>
    <row r="40281" spans="4:6">
      <c r="D40281" s="63"/>
      <c r="F40281" s="64"/>
    </row>
    <row r="40282" spans="4:6">
      <c r="D40282" s="63"/>
      <c r="F40282" s="64"/>
    </row>
    <row r="40283" spans="4:6">
      <c r="D40283" s="63"/>
      <c r="F40283" s="64"/>
    </row>
    <row r="40284" spans="4:6">
      <c r="D40284" s="63"/>
      <c r="F40284" s="64"/>
    </row>
    <row r="40285" spans="4:6">
      <c r="D40285" s="63"/>
      <c r="F40285" s="64"/>
    </row>
    <row r="40286" spans="4:6">
      <c r="D40286" s="63"/>
      <c r="F40286" s="64"/>
    </row>
    <row r="40287" spans="4:6">
      <c r="D40287" s="63"/>
      <c r="F40287" s="64"/>
    </row>
    <row r="40288" spans="4:6">
      <c r="D40288" s="63"/>
      <c r="F40288" s="64"/>
    </row>
    <row r="40289" spans="4:6">
      <c r="D40289" s="63"/>
      <c r="F40289" s="64"/>
    </row>
    <row r="40290" spans="4:6">
      <c r="D40290" s="63"/>
      <c r="F40290" s="64"/>
    </row>
    <row r="40291" spans="4:6">
      <c r="D40291" s="63"/>
      <c r="F40291" s="64"/>
    </row>
    <row r="40292" spans="4:6">
      <c r="D40292" s="63"/>
      <c r="F40292" s="64"/>
    </row>
    <row r="40293" spans="4:6">
      <c r="D40293" s="63"/>
      <c r="F40293" s="64"/>
    </row>
    <row r="40294" spans="4:6">
      <c r="D40294" s="63"/>
      <c r="F40294" s="64"/>
    </row>
    <row r="40295" spans="4:6">
      <c r="D40295" s="63"/>
      <c r="F40295" s="64"/>
    </row>
    <row r="40296" spans="4:6">
      <c r="D40296" s="63"/>
      <c r="F40296" s="64"/>
    </row>
    <row r="40297" spans="4:6">
      <c r="D40297" s="63"/>
      <c r="F40297" s="64"/>
    </row>
    <row r="40298" spans="4:6">
      <c r="D40298" s="63"/>
      <c r="F40298" s="64"/>
    </row>
    <row r="40299" spans="4:6">
      <c r="D40299" s="63"/>
      <c r="F40299" s="64"/>
    </row>
    <row r="40300" spans="4:6">
      <c r="D40300" s="63"/>
      <c r="F40300" s="64"/>
    </row>
    <row r="40301" spans="4:6">
      <c r="D40301" s="63"/>
      <c r="F40301" s="64"/>
    </row>
    <row r="40302" spans="4:6">
      <c r="D40302" s="63"/>
      <c r="F40302" s="64"/>
    </row>
    <row r="40303" spans="4:6">
      <c r="D40303" s="63"/>
      <c r="F40303" s="64"/>
    </row>
    <row r="40304" spans="4:6">
      <c r="D40304" s="63"/>
      <c r="F40304" s="64"/>
    </row>
    <row r="40305" spans="4:6">
      <c r="D40305" s="63"/>
      <c r="F40305" s="64"/>
    </row>
    <row r="40306" spans="4:6">
      <c r="D40306" s="63"/>
      <c r="F40306" s="64"/>
    </row>
    <row r="40307" spans="4:6">
      <c r="D40307" s="63"/>
      <c r="F40307" s="64"/>
    </row>
    <row r="40308" spans="4:6">
      <c r="D40308" s="63"/>
      <c r="F40308" s="64"/>
    </row>
    <row r="40309" spans="4:6">
      <c r="D40309" s="63"/>
      <c r="F40309" s="64"/>
    </row>
    <row r="40310" spans="4:6">
      <c r="D40310" s="63"/>
      <c r="F40310" s="64"/>
    </row>
    <row r="40311" spans="4:6">
      <c r="D40311" s="63"/>
      <c r="F40311" s="64"/>
    </row>
    <row r="40312" spans="4:6">
      <c r="D40312" s="63"/>
      <c r="F40312" s="64"/>
    </row>
    <row r="40313" spans="4:6">
      <c r="D40313" s="63"/>
      <c r="F40313" s="64"/>
    </row>
    <row r="40314" spans="4:6">
      <c r="D40314" s="63"/>
      <c r="F40314" s="64"/>
    </row>
    <row r="40315" spans="4:6">
      <c r="D40315" s="63"/>
      <c r="F40315" s="64"/>
    </row>
    <row r="40316" spans="4:6">
      <c r="D40316" s="63"/>
      <c r="F40316" s="64"/>
    </row>
    <row r="40317" spans="4:6">
      <c r="D40317" s="63"/>
      <c r="F40317" s="64"/>
    </row>
    <row r="40318" spans="4:6">
      <c r="D40318" s="63"/>
      <c r="F40318" s="64"/>
    </row>
    <row r="40319" spans="4:6">
      <c r="D40319" s="63"/>
      <c r="F40319" s="64"/>
    </row>
    <row r="40320" spans="4:6">
      <c r="D40320" s="63"/>
      <c r="F40320" s="64"/>
    </row>
    <row r="40321" spans="4:6">
      <c r="D40321" s="63"/>
      <c r="F40321" s="64"/>
    </row>
    <row r="40322" spans="4:6">
      <c r="D40322" s="63"/>
      <c r="F40322" s="64"/>
    </row>
    <row r="40323" spans="4:6">
      <c r="D40323" s="63"/>
      <c r="F40323" s="64"/>
    </row>
    <row r="40324" spans="4:6">
      <c r="D40324" s="63"/>
      <c r="F40324" s="64"/>
    </row>
    <row r="40325" spans="4:6">
      <c r="D40325" s="63"/>
      <c r="F40325" s="64"/>
    </row>
    <row r="40326" spans="4:6">
      <c r="D40326" s="63"/>
      <c r="F40326" s="64"/>
    </row>
    <row r="40327" spans="4:6">
      <c r="D40327" s="63"/>
      <c r="F40327" s="64"/>
    </row>
    <row r="40328" spans="4:6">
      <c r="D40328" s="63"/>
      <c r="F40328" s="64"/>
    </row>
    <row r="40329" spans="4:6">
      <c r="D40329" s="63"/>
      <c r="F40329" s="64"/>
    </row>
    <row r="40330" spans="4:6">
      <c r="D40330" s="63"/>
      <c r="F40330" s="64"/>
    </row>
    <row r="40331" spans="4:6">
      <c r="D40331" s="63"/>
      <c r="F40331" s="64"/>
    </row>
    <row r="40332" spans="4:6">
      <c r="D40332" s="63"/>
      <c r="F40332" s="64"/>
    </row>
    <row r="40333" spans="4:6">
      <c r="D40333" s="63"/>
      <c r="F40333" s="64"/>
    </row>
    <row r="40334" spans="4:6">
      <c r="D40334" s="63"/>
      <c r="F40334" s="64"/>
    </row>
    <row r="40335" spans="4:6">
      <c r="D40335" s="63"/>
      <c r="F40335" s="64"/>
    </row>
    <row r="40336" spans="4:6">
      <c r="D40336" s="63"/>
      <c r="F40336" s="64"/>
    </row>
    <row r="40337" spans="4:6">
      <c r="D40337" s="63"/>
      <c r="F40337" s="64"/>
    </row>
    <row r="40338" spans="4:6">
      <c r="D40338" s="63"/>
      <c r="F40338" s="64"/>
    </row>
    <row r="40339" spans="4:6">
      <c r="D40339" s="63"/>
      <c r="F40339" s="64"/>
    </row>
    <row r="40340" spans="4:6">
      <c r="D40340" s="63"/>
      <c r="F40340" s="64"/>
    </row>
    <row r="40341" spans="4:6">
      <c r="D40341" s="63"/>
      <c r="F40341" s="64"/>
    </row>
    <row r="40342" spans="4:6">
      <c r="D40342" s="63"/>
      <c r="F40342" s="64"/>
    </row>
    <row r="40343" spans="4:6">
      <c r="D40343" s="63"/>
      <c r="F40343" s="64"/>
    </row>
    <row r="40344" spans="4:6">
      <c r="D40344" s="63"/>
      <c r="F40344" s="64"/>
    </row>
    <row r="40345" spans="4:6">
      <c r="D40345" s="63"/>
      <c r="F40345" s="64"/>
    </row>
    <row r="40346" spans="4:6">
      <c r="D40346" s="63"/>
      <c r="F40346" s="64"/>
    </row>
    <row r="40347" spans="4:6">
      <c r="D40347" s="63"/>
      <c r="F40347" s="64"/>
    </row>
    <row r="40348" spans="4:6">
      <c r="D40348" s="63"/>
      <c r="F40348" s="64"/>
    </row>
    <row r="40349" spans="4:6">
      <c r="D40349" s="63"/>
      <c r="F40349" s="64"/>
    </row>
    <row r="40350" spans="4:6">
      <c r="D40350" s="63"/>
      <c r="F40350" s="64"/>
    </row>
    <row r="40351" spans="4:6">
      <c r="D40351" s="63"/>
      <c r="F40351" s="64"/>
    </row>
    <row r="40352" spans="4:6">
      <c r="D40352" s="63"/>
      <c r="F40352" s="64"/>
    </row>
    <row r="40353" spans="4:6">
      <c r="D40353" s="63"/>
      <c r="F40353" s="64"/>
    </row>
    <row r="40354" spans="4:6">
      <c r="D40354" s="63"/>
      <c r="F40354" s="64"/>
    </row>
    <row r="40355" spans="4:6">
      <c r="D40355" s="63"/>
      <c r="F40355" s="64"/>
    </row>
    <row r="40356" spans="4:6">
      <c r="D40356" s="63"/>
      <c r="F40356" s="64"/>
    </row>
    <row r="40357" spans="4:6">
      <c r="D40357" s="63"/>
      <c r="F40357" s="64"/>
    </row>
    <row r="40358" spans="4:6">
      <c r="D40358" s="63"/>
      <c r="F40358" s="64"/>
    </row>
    <row r="40359" spans="4:6">
      <c r="D40359" s="63"/>
      <c r="F40359" s="64"/>
    </row>
    <row r="40360" spans="4:6">
      <c r="D40360" s="63"/>
      <c r="F40360" s="64"/>
    </row>
    <row r="40361" spans="4:6">
      <c r="D40361" s="63"/>
      <c r="F40361" s="64"/>
    </row>
    <row r="40362" spans="4:6">
      <c r="D40362" s="63"/>
      <c r="F40362" s="64"/>
    </row>
    <row r="40363" spans="4:6">
      <c r="D40363" s="63"/>
      <c r="F40363" s="64"/>
    </row>
    <row r="40364" spans="4:6">
      <c r="D40364" s="63"/>
      <c r="F40364" s="64"/>
    </row>
    <row r="40365" spans="4:6">
      <c r="D40365" s="63"/>
      <c r="F40365" s="64"/>
    </row>
    <row r="40366" spans="4:6">
      <c r="D40366" s="63"/>
      <c r="F40366" s="64"/>
    </row>
    <row r="40367" spans="4:6">
      <c r="D40367" s="63"/>
      <c r="F40367" s="64"/>
    </row>
    <row r="40368" spans="4:6">
      <c r="D40368" s="63"/>
      <c r="F40368" s="64"/>
    </row>
    <row r="40369" spans="4:6">
      <c r="D40369" s="63"/>
      <c r="F40369" s="64"/>
    </row>
    <row r="40370" spans="4:6">
      <c r="D40370" s="63"/>
      <c r="F40370" s="64"/>
    </row>
    <row r="40371" spans="4:6">
      <c r="D40371" s="63"/>
      <c r="F40371" s="64"/>
    </row>
    <row r="40372" spans="4:6">
      <c r="D40372" s="63"/>
      <c r="F40372" s="64"/>
    </row>
    <row r="40373" spans="4:6">
      <c r="D40373" s="63"/>
      <c r="F40373" s="64"/>
    </row>
    <row r="40374" spans="4:6">
      <c r="D40374" s="63"/>
      <c r="F40374" s="64"/>
    </row>
    <row r="40375" spans="4:6">
      <c r="D40375" s="63"/>
      <c r="F40375" s="64"/>
    </row>
    <row r="40376" spans="4:6">
      <c r="D40376" s="63"/>
      <c r="F40376" s="64"/>
    </row>
    <row r="40377" spans="4:6">
      <c r="D40377" s="63"/>
      <c r="F40377" s="64"/>
    </row>
    <row r="40378" spans="4:6">
      <c r="D40378" s="63"/>
      <c r="F40378" s="64"/>
    </row>
    <row r="40379" spans="4:6">
      <c r="D40379" s="63"/>
      <c r="F40379" s="64"/>
    </row>
    <row r="40380" spans="4:6">
      <c r="D40380" s="63"/>
      <c r="F40380" s="64"/>
    </row>
    <row r="40381" spans="4:6">
      <c r="D40381" s="63"/>
      <c r="F40381" s="64"/>
    </row>
    <row r="40382" spans="4:6">
      <c r="D40382" s="63"/>
      <c r="F40382" s="64"/>
    </row>
    <row r="40383" spans="4:6">
      <c r="D40383" s="63"/>
      <c r="F40383" s="64"/>
    </row>
    <row r="40384" spans="4:6">
      <c r="D40384" s="63"/>
      <c r="F40384" s="64"/>
    </row>
    <row r="40385" spans="4:6">
      <c r="D40385" s="63"/>
      <c r="F40385" s="64"/>
    </row>
    <row r="40386" spans="4:6">
      <c r="D40386" s="63"/>
      <c r="F40386" s="64"/>
    </row>
    <row r="40387" spans="4:6">
      <c r="D40387" s="63"/>
      <c r="F40387" s="64"/>
    </row>
    <row r="40388" spans="4:6">
      <c r="D40388" s="63"/>
      <c r="F40388" s="64"/>
    </row>
    <row r="40389" spans="4:6">
      <c r="D40389" s="63"/>
      <c r="F40389" s="64"/>
    </row>
    <row r="40390" spans="4:6">
      <c r="D40390" s="63"/>
      <c r="F40390" s="64"/>
    </row>
    <row r="40391" spans="4:6">
      <c r="D40391" s="63"/>
      <c r="F40391" s="64"/>
    </row>
    <row r="40392" spans="4:6">
      <c r="D40392" s="63"/>
      <c r="F40392" s="64"/>
    </row>
    <row r="40393" spans="4:6">
      <c r="D40393" s="63"/>
      <c r="F40393" s="64"/>
    </row>
    <row r="40394" spans="4:6">
      <c r="D40394" s="63"/>
      <c r="F40394" s="64"/>
    </row>
    <row r="40395" spans="4:6">
      <c r="D40395" s="63"/>
      <c r="F40395" s="64"/>
    </row>
    <row r="40396" spans="4:6">
      <c r="D40396" s="63"/>
      <c r="F40396" s="64"/>
    </row>
    <row r="40397" spans="4:6">
      <c r="D40397" s="63"/>
      <c r="F40397" s="64"/>
    </row>
    <row r="40398" spans="4:6">
      <c r="D40398" s="63"/>
      <c r="F40398" s="64"/>
    </row>
    <row r="40399" spans="4:6">
      <c r="D40399" s="63"/>
      <c r="F40399" s="64"/>
    </row>
    <row r="40400" spans="4:6">
      <c r="D40400" s="63"/>
      <c r="F40400" s="64"/>
    </row>
    <row r="40401" spans="4:6">
      <c r="D40401" s="63"/>
      <c r="F40401" s="64"/>
    </row>
    <row r="40402" spans="4:6">
      <c r="D40402" s="63"/>
      <c r="F40402" s="64"/>
    </row>
    <row r="40403" spans="4:6">
      <c r="D40403" s="63"/>
      <c r="F40403" s="64"/>
    </row>
    <row r="40404" spans="4:6">
      <c r="D40404" s="63"/>
      <c r="F40404" s="64"/>
    </row>
    <row r="40405" spans="4:6">
      <c r="D40405" s="63"/>
      <c r="F40405" s="64"/>
    </row>
    <row r="40406" spans="4:6">
      <c r="D40406" s="63"/>
      <c r="F40406" s="64"/>
    </row>
    <row r="40407" spans="4:6">
      <c r="D40407" s="63"/>
      <c r="F40407" s="64"/>
    </row>
    <row r="40408" spans="4:6">
      <c r="D40408" s="63"/>
      <c r="F40408" s="64"/>
    </row>
    <row r="40409" spans="4:6">
      <c r="D40409" s="63"/>
      <c r="F40409" s="64"/>
    </row>
    <row r="40410" spans="4:6">
      <c r="D40410" s="63"/>
      <c r="F40410" s="64"/>
    </row>
    <row r="40411" spans="4:6">
      <c r="D40411" s="63"/>
      <c r="F40411" s="64"/>
    </row>
    <row r="40412" spans="4:6">
      <c r="D40412" s="63"/>
      <c r="F40412" s="64"/>
    </row>
    <row r="40413" spans="4:6">
      <c r="D40413" s="63"/>
      <c r="F40413" s="64"/>
    </row>
    <row r="40414" spans="4:6">
      <c r="D40414" s="63"/>
      <c r="F40414" s="64"/>
    </row>
    <row r="40415" spans="4:6">
      <c r="D40415" s="63"/>
      <c r="F40415" s="64"/>
    </row>
    <row r="40416" spans="4:6">
      <c r="D40416" s="63"/>
      <c r="F40416" s="64"/>
    </row>
    <row r="40417" spans="4:6">
      <c r="D40417" s="63"/>
      <c r="F40417" s="64"/>
    </row>
    <row r="40418" spans="4:6">
      <c r="D40418" s="63"/>
      <c r="F40418" s="64"/>
    </row>
    <row r="40419" spans="4:6">
      <c r="D40419" s="63"/>
      <c r="F40419" s="64"/>
    </row>
    <row r="40420" spans="4:6">
      <c r="D40420" s="63"/>
      <c r="F40420" s="64"/>
    </row>
    <row r="40421" spans="4:6">
      <c r="D40421" s="63"/>
      <c r="F40421" s="64"/>
    </row>
    <row r="40422" spans="4:6">
      <c r="D40422" s="63"/>
      <c r="F40422" s="64"/>
    </row>
    <row r="40423" spans="4:6">
      <c r="D40423" s="63"/>
      <c r="F40423" s="64"/>
    </row>
    <row r="40424" spans="4:6">
      <c r="D40424" s="63"/>
      <c r="F40424" s="64"/>
    </row>
    <row r="40425" spans="4:6">
      <c r="D40425" s="63"/>
      <c r="F40425" s="64"/>
    </row>
    <row r="40426" spans="4:6">
      <c r="D40426" s="63"/>
      <c r="F40426" s="64"/>
    </row>
    <row r="40427" spans="4:6">
      <c r="D40427" s="63"/>
      <c r="F40427" s="64"/>
    </row>
    <row r="40428" spans="4:6">
      <c r="D40428" s="63"/>
      <c r="F40428" s="64"/>
    </row>
    <row r="40429" spans="4:6">
      <c r="D40429" s="63"/>
      <c r="F40429" s="64"/>
    </row>
    <row r="40430" spans="4:6">
      <c r="D40430" s="63"/>
      <c r="F40430" s="64"/>
    </row>
    <row r="40431" spans="4:6">
      <c r="D40431" s="63"/>
      <c r="F40431" s="64"/>
    </row>
    <row r="40432" spans="4:6">
      <c r="D40432" s="63"/>
      <c r="F40432" s="64"/>
    </row>
    <row r="40433" spans="4:6">
      <c r="D40433" s="63"/>
      <c r="F40433" s="64"/>
    </row>
    <row r="40434" spans="4:6">
      <c r="D40434" s="63"/>
      <c r="F40434" s="64"/>
    </row>
    <row r="40435" spans="4:6">
      <c r="D40435" s="63"/>
      <c r="F40435" s="64"/>
    </row>
    <row r="40436" spans="4:6">
      <c r="D40436" s="63"/>
      <c r="F40436" s="64"/>
    </row>
    <row r="40437" spans="4:6">
      <c r="D40437" s="63"/>
      <c r="F40437" s="64"/>
    </row>
    <row r="40438" spans="4:6">
      <c r="D40438" s="63"/>
      <c r="F40438" s="64"/>
    </row>
    <row r="40439" spans="4:6">
      <c r="D40439" s="63"/>
      <c r="F40439" s="64"/>
    </row>
    <row r="40440" spans="4:6">
      <c r="D40440" s="63"/>
      <c r="F40440" s="64"/>
    </row>
    <row r="40441" spans="4:6">
      <c r="D40441" s="63"/>
      <c r="F40441" s="64"/>
    </row>
    <row r="40442" spans="4:6">
      <c r="D40442" s="63"/>
      <c r="F40442" s="64"/>
    </row>
    <row r="40443" spans="4:6">
      <c r="D40443" s="63"/>
      <c r="F40443" s="64"/>
    </row>
    <row r="40444" spans="4:6">
      <c r="D40444" s="63"/>
      <c r="F40444" s="64"/>
    </row>
    <row r="40445" spans="4:6">
      <c r="D40445" s="63"/>
      <c r="F40445" s="64"/>
    </row>
    <row r="40446" spans="4:6">
      <c r="D40446" s="63"/>
      <c r="F40446" s="64"/>
    </row>
    <row r="40447" spans="4:6">
      <c r="D40447" s="63"/>
      <c r="F40447" s="64"/>
    </row>
    <row r="40448" spans="4:6">
      <c r="D40448" s="63"/>
      <c r="F40448" s="64"/>
    </row>
    <row r="40449" spans="4:6">
      <c r="D40449" s="63"/>
      <c r="F40449" s="64"/>
    </row>
    <row r="40450" spans="4:6">
      <c r="D40450" s="63"/>
      <c r="F40450" s="64"/>
    </row>
    <row r="40451" spans="4:6">
      <c r="D40451" s="63"/>
      <c r="F40451" s="64"/>
    </row>
    <row r="40452" spans="4:6">
      <c r="D40452" s="63"/>
      <c r="F40452" s="64"/>
    </row>
    <row r="40453" spans="4:6">
      <c r="D40453" s="63"/>
      <c r="F40453" s="64"/>
    </row>
    <row r="40454" spans="4:6">
      <c r="D40454" s="63"/>
      <c r="F40454" s="64"/>
    </row>
    <row r="40455" spans="4:6">
      <c r="D40455" s="63"/>
      <c r="F40455" s="64"/>
    </row>
    <row r="40456" spans="4:6">
      <c r="D40456" s="63"/>
      <c r="F40456" s="64"/>
    </row>
    <row r="40457" spans="4:6">
      <c r="D40457" s="63"/>
      <c r="F40457" s="64"/>
    </row>
    <row r="40458" spans="4:6">
      <c r="D40458" s="63"/>
      <c r="F40458" s="64"/>
    </row>
    <row r="40459" spans="4:6">
      <c r="D40459" s="63"/>
      <c r="F40459" s="64"/>
    </row>
    <row r="40460" spans="4:6">
      <c r="D40460" s="63"/>
      <c r="F40460" s="64"/>
    </row>
    <row r="40461" spans="4:6">
      <c r="D40461" s="63"/>
      <c r="F40461" s="64"/>
    </row>
    <row r="40462" spans="4:6">
      <c r="D40462" s="63"/>
      <c r="F40462" s="64"/>
    </row>
    <row r="40463" spans="4:6">
      <c r="D40463" s="63"/>
      <c r="F40463" s="64"/>
    </row>
    <row r="40464" spans="4:6">
      <c r="D40464" s="63"/>
      <c r="F40464" s="64"/>
    </row>
    <row r="40465" spans="4:6">
      <c r="D40465" s="63"/>
      <c r="F40465" s="64"/>
    </row>
    <row r="40466" spans="4:6">
      <c r="D40466" s="63"/>
      <c r="F40466" s="64"/>
    </row>
    <row r="40467" spans="4:6">
      <c r="D40467" s="63"/>
      <c r="F40467" s="64"/>
    </row>
    <row r="40468" spans="4:6">
      <c r="D40468" s="63"/>
      <c r="F40468" s="64"/>
    </row>
    <row r="40469" spans="4:6">
      <c r="D40469" s="63"/>
      <c r="F40469" s="64"/>
    </row>
    <row r="40470" spans="4:6">
      <c r="D40470" s="63"/>
      <c r="F40470" s="64"/>
    </row>
    <row r="40471" spans="4:6">
      <c r="D40471" s="63"/>
      <c r="F40471" s="64"/>
    </row>
    <row r="40472" spans="4:6">
      <c r="D40472" s="63"/>
      <c r="F40472" s="64"/>
    </row>
    <row r="40473" spans="4:6">
      <c r="D40473" s="63"/>
      <c r="F40473" s="64"/>
    </row>
    <row r="40474" spans="4:6">
      <c r="D40474" s="63"/>
      <c r="F40474" s="64"/>
    </row>
    <row r="40475" spans="4:6">
      <c r="D40475" s="63"/>
      <c r="F40475" s="64"/>
    </row>
    <row r="40476" spans="4:6">
      <c r="D40476" s="63"/>
      <c r="F40476" s="64"/>
    </row>
    <row r="40477" spans="4:6">
      <c r="D40477" s="63"/>
      <c r="F40477" s="64"/>
    </row>
    <row r="40478" spans="4:6">
      <c r="D40478" s="63"/>
      <c r="F40478" s="64"/>
    </row>
    <row r="40479" spans="4:6">
      <c r="D40479" s="63"/>
      <c r="F40479" s="64"/>
    </row>
    <row r="40480" spans="4:6">
      <c r="D40480" s="63"/>
      <c r="F40480" s="64"/>
    </row>
    <row r="40481" spans="4:6">
      <c r="D40481" s="63"/>
      <c r="F40481" s="64"/>
    </row>
    <row r="40482" spans="4:6">
      <c r="D40482" s="63"/>
      <c r="F40482" s="64"/>
    </row>
    <row r="40483" spans="4:6">
      <c r="D40483" s="63"/>
      <c r="F40483" s="64"/>
    </row>
    <row r="40484" spans="4:6">
      <c r="D40484" s="63"/>
      <c r="F40484" s="64"/>
    </row>
    <row r="40485" spans="4:6">
      <c r="D40485" s="63"/>
      <c r="F40485" s="64"/>
    </row>
    <row r="40486" spans="4:6">
      <c r="D40486" s="63"/>
      <c r="F40486" s="64"/>
    </row>
    <row r="40487" spans="4:6">
      <c r="D40487" s="63"/>
      <c r="F40487" s="64"/>
    </row>
    <row r="40488" spans="4:6">
      <c r="D40488" s="63"/>
      <c r="F40488" s="64"/>
    </row>
    <row r="40489" spans="4:6">
      <c r="D40489" s="63"/>
      <c r="F40489" s="64"/>
    </row>
    <row r="40490" spans="4:6">
      <c r="D40490" s="63"/>
      <c r="F40490" s="64"/>
    </row>
    <row r="40491" spans="4:6">
      <c r="D40491" s="63"/>
      <c r="F40491" s="64"/>
    </row>
    <row r="40492" spans="4:6">
      <c r="D40492" s="63"/>
      <c r="F40492" s="64"/>
    </row>
    <row r="40493" spans="4:6">
      <c r="D40493" s="63"/>
      <c r="F40493" s="64"/>
    </row>
    <row r="40494" spans="4:6">
      <c r="D40494" s="63"/>
      <c r="F40494" s="64"/>
    </row>
    <row r="40495" spans="4:6">
      <c r="D40495" s="63"/>
      <c r="F40495" s="64"/>
    </row>
    <row r="40496" spans="4:6">
      <c r="D40496" s="63"/>
      <c r="F40496" s="64"/>
    </row>
    <row r="40497" spans="4:6">
      <c r="D40497" s="63"/>
      <c r="F40497" s="64"/>
    </row>
    <row r="40498" spans="4:6">
      <c r="D40498" s="63"/>
      <c r="F40498" s="64"/>
    </row>
    <row r="40499" spans="4:6">
      <c r="D40499" s="63"/>
      <c r="F40499" s="64"/>
    </row>
    <row r="40500" spans="4:6">
      <c r="D40500" s="63"/>
      <c r="F40500" s="64"/>
    </row>
    <row r="40501" spans="4:6">
      <c r="D40501" s="63"/>
      <c r="F40501" s="64"/>
    </row>
    <row r="40502" spans="4:6">
      <c r="D40502" s="63"/>
      <c r="F40502" s="64"/>
    </row>
    <row r="40503" spans="4:6">
      <c r="D40503" s="63"/>
      <c r="F40503" s="64"/>
    </row>
    <row r="40504" spans="4:6">
      <c r="D40504" s="63"/>
      <c r="F40504" s="64"/>
    </row>
    <row r="40505" spans="4:6">
      <c r="D40505" s="63"/>
      <c r="F40505" s="64"/>
    </row>
    <row r="40506" spans="4:6">
      <c r="D40506" s="63"/>
      <c r="F40506" s="64"/>
    </row>
    <row r="40507" spans="4:6">
      <c r="D40507" s="63"/>
      <c r="F40507" s="64"/>
    </row>
    <row r="40508" spans="4:6">
      <c r="D40508" s="63"/>
      <c r="F40508" s="64"/>
    </row>
    <row r="40509" spans="4:6">
      <c r="D40509" s="63"/>
      <c r="F40509" s="64"/>
    </row>
    <row r="40510" spans="4:6">
      <c r="D40510" s="63"/>
      <c r="F40510" s="64"/>
    </row>
    <row r="40511" spans="4:6">
      <c r="D40511" s="63"/>
      <c r="F40511" s="64"/>
    </row>
    <row r="40512" spans="4:6">
      <c r="D40512" s="63"/>
      <c r="F40512" s="64"/>
    </row>
    <row r="40513" spans="4:6">
      <c r="D40513" s="63"/>
      <c r="F40513" s="64"/>
    </row>
    <row r="40514" spans="4:6">
      <c r="D40514" s="63"/>
      <c r="F40514" s="64"/>
    </row>
    <row r="40515" spans="4:6">
      <c r="D40515" s="63"/>
      <c r="F40515" s="64"/>
    </row>
    <row r="40516" spans="4:6">
      <c r="D40516" s="63"/>
      <c r="F40516" s="64"/>
    </row>
    <row r="40517" spans="4:6">
      <c r="D40517" s="63"/>
      <c r="F40517" s="64"/>
    </row>
    <row r="40518" spans="4:6">
      <c r="D40518" s="63"/>
      <c r="F40518" s="64"/>
    </row>
    <row r="40519" spans="4:6">
      <c r="D40519" s="63"/>
      <c r="F40519" s="64"/>
    </row>
    <row r="40520" spans="4:6">
      <c r="D40520" s="63"/>
      <c r="F40520" s="64"/>
    </row>
    <row r="40521" spans="4:6">
      <c r="D40521" s="63"/>
      <c r="F40521" s="64"/>
    </row>
    <row r="40522" spans="4:6">
      <c r="D40522" s="63"/>
      <c r="F40522" s="64"/>
    </row>
    <row r="40523" spans="4:6">
      <c r="D40523" s="63"/>
      <c r="F40523" s="64"/>
    </row>
    <row r="40524" spans="4:6">
      <c r="D40524" s="63"/>
      <c r="F40524" s="64"/>
    </row>
    <row r="40525" spans="4:6">
      <c r="D40525" s="63"/>
      <c r="F40525" s="64"/>
    </row>
    <row r="40526" spans="4:6">
      <c r="D40526" s="63"/>
      <c r="F40526" s="64"/>
    </row>
    <row r="40527" spans="4:6">
      <c r="D40527" s="63"/>
      <c r="F40527" s="64"/>
    </row>
    <row r="40528" spans="4:6">
      <c r="D40528" s="63"/>
      <c r="F40528" s="64"/>
    </row>
    <row r="40529" spans="4:6">
      <c r="D40529" s="63"/>
      <c r="F40529" s="64"/>
    </row>
    <row r="40530" spans="4:6">
      <c r="D40530" s="63"/>
      <c r="F40530" s="64"/>
    </row>
    <row r="40531" spans="4:6">
      <c r="D40531" s="63"/>
      <c r="F40531" s="64"/>
    </row>
    <row r="40532" spans="4:6">
      <c r="D40532" s="63"/>
      <c r="F40532" s="64"/>
    </row>
    <row r="40533" spans="4:6">
      <c r="D40533" s="63"/>
      <c r="F40533" s="64"/>
    </row>
    <row r="40534" spans="4:6">
      <c r="D40534" s="63"/>
      <c r="F40534" s="64"/>
    </row>
    <row r="40535" spans="4:6">
      <c r="D40535" s="63"/>
      <c r="F40535" s="64"/>
    </row>
    <row r="40536" spans="4:6">
      <c r="D40536" s="63"/>
      <c r="F40536" s="64"/>
    </row>
    <row r="40537" spans="4:6">
      <c r="D40537" s="63"/>
      <c r="F40537" s="64"/>
    </row>
    <row r="40538" spans="4:6">
      <c r="D40538" s="63"/>
      <c r="F40538" s="64"/>
    </row>
    <row r="40539" spans="4:6">
      <c r="D40539" s="63"/>
      <c r="F40539" s="64"/>
    </row>
    <row r="40540" spans="4:6">
      <c r="D40540" s="63"/>
      <c r="F40540" s="64"/>
    </row>
    <row r="40541" spans="4:6">
      <c r="D40541" s="63"/>
      <c r="F40541" s="64"/>
    </row>
    <row r="40542" spans="4:6">
      <c r="D40542" s="63"/>
      <c r="F40542" s="64"/>
    </row>
    <row r="40543" spans="4:6">
      <c r="D40543" s="63"/>
      <c r="F40543" s="64"/>
    </row>
    <row r="40544" spans="4:6">
      <c r="D40544" s="63"/>
      <c r="F40544" s="64"/>
    </row>
    <row r="40545" spans="4:6">
      <c r="D40545" s="63"/>
      <c r="F40545" s="64"/>
    </row>
    <row r="40546" spans="4:6">
      <c r="D40546" s="63"/>
      <c r="F40546" s="64"/>
    </row>
    <row r="40547" spans="4:6">
      <c r="D40547" s="63"/>
      <c r="F40547" s="64"/>
    </row>
    <row r="40548" spans="4:6">
      <c r="D40548" s="63"/>
      <c r="F40548" s="64"/>
    </row>
    <row r="40549" spans="4:6">
      <c r="D40549" s="63"/>
      <c r="F40549" s="64"/>
    </row>
    <row r="40550" spans="4:6">
      <c r="D40550" s="63"/>
      <c r="F40550" s="64"/>
    </row>
    <row r="40551" spans="4:6">
      <c r="D40551" s="63"/>
      <c r="F40551" s="64"/>
    </row>
    <row r="40552" spans="4:6">
      <c r="D40552" s="63"/>
      <c r="F40552" s="64"/>
    </row>
    <row r="40553" spans="4:6">
      <c r="D40553" s="63"/>
      <c r="F40553" s="64"/>
    </row>
    <row r="40554" spans="4:6">
      <c r="D40554" s="63"/>
      <c r="F40554" s="64"/>
    </row>
    <row r="40555" spans="4:6">
      <c r="D40555" s="63"/>
      <c r="F40555" s="64"/>
    </row>
    <row r="40556" spans="4:6">
      <c r="D40556" s="63"/>
      <c r="F40556" s="64"/>
    </row>
    <row r="40557" spans="4:6">
      <c r="D40557" s="63"/>
      <c r="F40557" s="64"/>
    </row>
    <row r="40558" spans="4:6">
      <c r="D40558" s="63"/>
      <c r="F40558" s="64"/>
    </row>
    <row r="40559" spans="4:6">
      <c r="D40559" s="63"/>
      <c r="F40559" s="64"/>
    </row>
    <row r="40560" spans="4:6">
      <c r="D40560" s="63"/>
      <c r="F40560" s="64"/>
    </row>
    <row r="40561" spans="4:6">
      <c r="D40561" s="63"/>
      <c r="F40561" s="64"/>
    </row>
    <row r="40562" spans="4:6">
      <c r="D40562" s="63"/>
      <c r="F40562" s="64"/>
    </row>
    <row r="40563" spans="4:6">
      <c r="D40563" s="63"/>
      <c r="F40563" s="64"/>
    </row>
    <row r="40564" spans="4:6">
      <c r="D40564" s="63"/>
      <c r="F40564" s="64"/>
    </row>
    <row r="40565" spans="4:6">
      <c r="D40565" s="63"/>
      <c r="F40565" s="64"/>
    </row>
    <row r="40566" spans="4:6">
      <c r="D40566" s="63"/>
      <c r="F40566" s="64"/>
    </row>
    <row r="40567" spans="4:6">
      <c r="D40567" s="63"/>
      <c r="F40567" s="64"/>
    </row>
    <row r="40568" spans="4:6">
      <c r="D40568" s="63"/>
      <c r="F40568" s="64"/>
    </row>
    <row r="40569" spans="4:6">
      <c r="D40569" s="63"/>
      <c r="F40569" s="64"/>
    </row>
    <row r="40570" spans="4:6">
      <c r="D40570" s="63"/>
      <c r="F40570" s="64"/>
    </row>
    <row r="40571" spans="4:6">
      <c r="D40571" s="63"/>
      <c r="F40571" s="64"/>
    </row>
    <row r="40572" spans="4:6">
      <c r="D40572" s="63"/>
      <c r="F40572" s="64"/>
    </row>
    <row r="40573" spans="4:6">
      <c r="D40573" s="63"/>
      <c r="F40573" s="64"/>
    </row>
    <row r="40574" spans="4:6">
      <c r="D40574" s="63"/>
      <c r="F40574" s="64"/>
    </row>
    <row r="40575" spans="4:6">
      <c r="D40575" s="63"/>
      <c r="F40575" s="64"/>
    </row>
    <row r="40576" spans="4:6">
      <c r="D40576" s="63"/>
      <c r="F40576" s="64"/>
    </row>
    <row r="40577" spans="4:6">
      <c r="D40577" s="63"/>
      <c r="F40577" s="64"/>
    </row>
    <row r="40578" spans="4:6">
      <c r="D40578" s="63"/>
      <c r="F40578" s="64"/>
    </row>
    <row r="40579" spans="4:6">
      <c r="D40579" s="63"/>
      <c r="F40579" s="64"/>
    </row>
    <row r="40580" spans="4:6">
      <c r="D40580" s="63"/>
      <c r="F40580" s="64"/>
    </row>
    <row r="40581" spans="4:6">
      <c r="D40581" s="63"/>
      <c r="F40581" s="64"/>
    </row>
    <row r="40582" spans="4:6">
      <c r="D40582" s="63"/>
      <c r="F40582" s="64"/>
    </row>
    <row r="40583" spans="4:6">
      <c r="D40583" s="63"/>
      <c r="F40583" s="64"/>
    </row>
    <row r="40584" spans="4:6">
      <c r="D40584" s="63"/>
      <c r="F40584" s="64"/>
    </row>
    <row r="40585" spans="4:6">
      <c r="D40585" s="63"/>
      <c r="F40585" s="64"/>
    </row>
    <row r="40586" spans="4:6">
      <c r="D40586" s="63"/>
      <c r="F40586" s="64"/>
    </row>
    <row r="40587" spans="4:6">
      <c r="D40587" s="63"/>
      <c r="F40587" s="64"/>
    </row>
    <row r="40588" spans="4:6">
      <c r="D40588" s="63"/>
      <c r="F40588" s="64"/>
    </row>
    <row r="40589" spans="4:6">
      <c r="D40589" s="63"/>
      <c r="F40589" s="64"/>
    </row>
    <row r="40590" spans="4:6">
      <c r="D40590" s="63"/>
      <c r="F40590" s="64"/>
    </row>
    <row r="40591" spans="4:6">
      <c r="D40591" s="63"/>
      <c r="F40591" s="64"/>
    </row>
    <row r="40592" spans="4:6">
      <c r="D40592" s="63"/>
      <c r="F40592" s="64"/>
    </row>
    <row r="40593" spans="4:6">
      <c r="D40593" s="63"/>
      <c r="F40593" s="64"/>
    </row>
    <row r="40594" spans="4:6">
      <c r="D40594" s="63"/>
      <c r="F40594" s="64"/>
    </row>
    <row r="40595" spans="4:6">
      <c r="D40595" s="63"/>
      <c r="F40595" s="64"/>
    </row>
    <row r="40596" spans="4:6">
      <c r="D40596" s="63"/>
      <c r="F40596" s="64"/>
    </row>
    <row r="40597" spans="4:6">
      <c r="D40597" s="63"/>
      <c r="F40597" s="64"/>
    </row>
    <row r="40598" spans="4:6">
      <c r="D40598" s="63"/>
      <c r="F40598" s="64"/>
    </row>
    <row r="40599" spans="4:6">
      <c r="D40599" s="63"/>
      <c r="F40599" s="64"/>
    </row>
    <row r="40600" spans="4:6">
      <c r="D40600" s="63"/>
      <c r="F40600" s="64"/>
    </row>
    <row r="40601" spans="4:6">
      <c r="D40601" s="63"/>
      <c r="F40601" s="64"/>
    </row>
    <row r="40602" spans="4:6">
      <c r="D40602" s="63"/>
      <c r="F40602" s="64"/>
    </row>
    <row r="40603" spans="4:6">
      <c r="D40603" s="63"/>
      <c r="F40603" s="64"/>
    </row>
    <row r="40604" spans="4:6">
      <c r="D40604" s="63"/>
      <c r="F40604" s="64"/>
    </row>
    <row r="40605" spans="4:6">
      <c r="D40605" s="63"/>
      <c r="F40605" s="64"/>
    </row>
    <row r="40606" spans="4:6">
      <c r="D40606" s="63"/>
      <c r="F40606" s="64"/>
    </row>
    <row r="40607" spans="4:6">
      <c r="D40607" s="63"/>
      <c r="F40607" s="64"/>
    </row>
    <row r="40608" spans="4:6">
      <c r="D40608" s="63"/>
      <c r="F40608" s="64"/>
    </row>
    <row r="40609" spans="4:6">
      <c r="D40609" s="63"/>
      <c r="F40609" s="64"/>
    </row>
    <row r="40610" spans="4:6">
      <c r="D40610" s="63"/>
      <c r="F40610" s="64"/>
    </row>
    <row r="40611" spans="4:6">
      <c r="D40611" s="63"/>
      <c r="F40611" s="64"/>
    </row>
    <row r="40612" spans="4:6">
      <c r="D40612" s="63"/>
      <c r="F40612" s="64"/>
    </row>
    <row r="40613" spans="4:6">
      <c r="D40613" s="63"/>
      <c r="F40613" s="64"/>
    </row>
    <row r="40614" spans="4:6">
      <c r="D40614" s="63"/>
      <c r="F40614" s="64"/>
    </row>
    <row r="40615" spans="4:6">
      <c r="D40615" s="63"/>
      <c r="F40615" s="64"/>
    </row>
    <row r="40616" spans="4:6">
      <c r="D40616" s="63"/>
      <c r="F40616" s="64"/>
    </row>
    <row r="40617" spans="4:6">
      <c r="D40617" s="63"/>
      <c r="F40617" s="64"/>
    </row>
    <row r="40618" spans="4:6">
      <c r="D40618" s="63"/>
      <c r="F40618" s="64"/>
    </row>
    <row r="40619" spans="4:6">
      <c r="D40619" s="63"/>
      <c r="F40619" s="64"/>
    </row>
    <row r="40620" spans="4:6">
      <c r="D40620" s="63"/>
      <c r="F40620" s="64"/>
    </row>
    <row r="40621" spans="4:6">
      <c r="D40621" s="63"/>
      <c r="F40621" s="64"/>
    </row>
    <row r="40622" spans="4:6">
      <c r="D40622" s="63"/>
      <c r="F40622" s="64"/>
    </row>
    <row r="40623" spans="4:6">
      <c r="D40623" s="63"/>
      <c r="F40623" s="64"/>
    </row>
    <row r="40624" spans="4:6">
      <c r="D40624" s="63"/>
      <c r="F40624" s="64"/>
    </row>
    <row r="40625" spans="4:6">
      <c r="D40625" s="63"/>
      <c r="F40625" s="64"/>
    </row>
    <row r="40626" spans="4:6">
      <c r="D40626" s="63"/>
      <c r="F40626" s="64"/>
    </row>
    <row r="40627" spans="4:6">
      <c r="D40627" s="63"/>
      <c r="F40627" s="64"/>
    </row>
    <row r="40628" spans="4:6">
      <c r="D40628" s="63"/>
      <c r="F40628" s="64"/>
    </row>
    <row r="40629" spans="4:6">
      <c r="D40629" s="63"/>
      <c r="F40629" s="64"/>
    </row>
    <row r="40630" spans="4:6">
      <c r="D40630" s="63"/>
      <c r="F40630" s="64"/>
    </row>
    <row r="40631" spans="4:6">
      <c r="D40631" s="63"/>
      <c r="F40631" s="64"/>
    </row>
    <row r="40632" spans="4:6">
      <c r="D40632" s="63"/>
      <c r="F40632" s="64"/>
    </row>
    <row r="40633" spans="4:6">
      <c r="D40633" s="63"/>
      <c r="F40633" s="64"/>
    </row>
    <row r="40634" spans="4:6">
      <c r="D40634" s="63"/>
      <c r="F40634" s="64"/>
    </row>
    <row r="40635" spans="4:6">
      <c r="D40635" s="63"/>
      <c r="F40635" s="64"/>
    </row>
    <row r="40636" spans="4:6">
      <c r="D40636" s="63"/>
      <c r="F40636" s="64"/>
    </row>
    <row r="40637" spans="4:6">
      <c r="D40637" s="63"/>
      <c r="F40637" s="64"/>
    </row>
    <row r="40638" spans="4:6">
      <c r="D40638" s="63"/>
      <c r="F40638" s="64"/>
    </row>
    <row r="40639" spans="4:6">
      <c r="D40639" s="63"/>
      <c r="F40639" s="64"/>
    </row>
    <row r="40640" spans="4:6">
      <c r="D40640" s="63"/>
      <c r="F40640" s="64"/>
    </row>
    <row r="40641" spans="4:6">
      <c r="D40641" s="63"/>
      <c r="F40641" s="64"/>
    </row>
    <row r="40642" spans="4:6">
      <c r="D40642" s="63"/>
      <c r="F40642" s="64"/>
    </row>
    <row r="40643" spans="4:6">
      <c r="D40643" s="63"/>
      <c r="F40643" s="64"/>
    </row>
    <row r="40644" spans="4:6">
      <c r="D40644" s="63"/>
      <c r="F40644" s="64"/>
    </row>
    <row r="40645" spans="4:6">
      <c r="D40645" s="63"/>
      <c r="F40645" s="64"/>
    </row>
    <row r="40646" spans="4:6">
      <c r="D40646" s="63"/>
      <c r="F40646" s="64"/>
    </row>
    <row r="40647" spans="4:6">
      <c r="D40647" s="63"/>
      <c r="F40647" s="64"/>
    </row>
    <row r="40648" spans="4:6">
      <c r="D40648" s="63"/>
      <c r="F40648" s="64"/>
    </row>
    <row r="40649" spans="4:6">
      <c r="D40649" s="63"/>
      <c r="F40649" s="64"/>
    </row>
    <row r="40650" spans="4:6">
      <c r="D40650" s="63"/>
      <c r="F40650" s="64"/>
    </row>
    <row r="40651" spans="4:6">
      <c r="D40651" s="63"/>
      <c r="F40651" s="64"/>
    </row>
    <row r="40652" spans="4:6">
      <c r="D40652" s="63"/>
      <c r="F40652" s="64"/>
    </row>
    <row r="40653" spans="4:6">
      <c r="D40653" s="63"/>
      <c r="F40653" s="64"/>
    </row>
    <row r="40654" spans="4:6">
      <c r="D40654" s="63"/>
      <c r="F40654" s="64"/>
    </row>
    <row r="40655" spans="4:6">
      <c r="D40655" s="63"/>
      <c r="F40655" s="64"/>
    </row>
    <row r="40656" spans="4:6">
      <c r="D40656" s="63"/>
      <c r="F40656" s="64"/>
    </row>
    <row r="40657" spans="4:6">
      <c r="D40657" s="63"/>
      <c r="F40657" s="64"/>
    </row>
    <row r="40658" spans="4:6">
      <c r="D40658" s="63"/>
      <c r="F40658" s="64"/>
    </row>
    <row r="40659" spans="4:6">
      <c r="D40659" s="63"/>
      <c r="F40659" s="64"/>
    </row>
    <row r="40660" spans="4:6">
      <c r="D40660" s="63"/>
      <c r="F40660" s="64"/>
    </row>
    <row r="40661" spans="4:6">
      <c r="D40661" s="63"/>
      <c r="F40661" s="64"/>
    </row>
    <row r="40662" spans="4:6">
      <c r="D40662" s="63"/>
      <c r="F40662" s="64"/>
    </row>
    <row r="40663" spans="4:6">
      <c r="D40663" s="63"/>
      <c r="F40663" s="64"/>
    </row>
    <row r="40664" spans="4:6">
      <c r="D40664" s="63"/>
      <c r="F40664" s="64"/>
    </row>
    <row r="40665" spans="4:6">
      <c r="D40665" s="63"/>
      <c r="F40665" s="64"/>
    </row>
    <row r="40666" spans="4:6">
      <c r="D40666" s="63"/>
      <c r="F40666" s="64"/>
    </row>
    <row r="40667" spans="4:6">
      <c r="D40667" s="63"/>
      <c r="F40667" s="64"/>
    </row>
    <row r="40668" spans="4:6">
      <c r="D40668" s="63"/>
      <c r="F40668" s="64"/>
    </row>
    <row r="40669" spans="4:6">
      <c r="D40669" s="63"/>
      <c r="F40669" s="64"/>
    </row>
    <row r="40670" spans="4:6">
      <c r="D40670" s="63"/>
      <c r="F40670" s="64"/>
    </row>
    <row r="40671" spans="4:6">
      <c r="D40671" s="63"/>
      <c r="F40671" s="64"/>
    </row>
    <row r="40672" spans="4:6">
      <c r="D40672" s="63"/>
      <c r="F40672" s="64"/>
    </row>
    <row r="40673" spans="4:6">
      <c r="D40673" s="63"/>
      <c r="F40673" s="64"/>
    </row>
    <row r="40674" spans="4:6">
      <c r="D40674" s="63"/>
      <c r="F40674" s="64"/>
    </row>
    <row r="40675" spans="4:6">
      <c r="D40675" s="63"/>
      <c r="F40675" s="64"/>
    </row>
    <row r="40676" spans="4:6">
      <c r="D40676" s="63"/>
      <c r="F40676" s="64"/>
    </row>
    <row r="40677" spans="4:6">
      <c r="D40677" s="63"/>
      <c r="F40677" s="64"/>
    </row>
    <row r="40678" spans="4:6">
      <c r="D40678" s="63"/>
      <c r="F40678" s="64"/>
    </row>
    <row r="40679" spans="4:6">
      <c r="D40679" s="63"/>
      <c r="F40679" s="64"/>
    </row>
    <row r="40680" spans="4:6">
      <c r="D40680" s="63"/>
      <c r="F40680" s="64"/>
    </row>
    <row r="40681" spans="4:6">
      <c r="D40681" s="63"/>
      <c r="F40681" s="64"/>
    </row>
    <row r="40682" spans="4:6">
      <c r="D40682" s="63"/>
      <c r="F40682" s="64"/>
    </row>
    <row r="40683" spans="4:6">
      <c r="D40683" s="63"/>
      <c r="F40683" s="64"/>
    </row>
    <row r="40684" spans="4:6">
      <c r="D40684" s="63"/>
      <c r="F40684" s="64"/>
    </row>
    <row r="40685" spans="4:6">
      <c r="D40685" s="63"/>
      <c r="F40685" s="64"/>
    </row>
    <row r="40686" spans="4:6">
      <c r="D40686" s="63"/>
      <c r="F40686" s="64"/>
    </row>
    <row r="40687" spans="4:6">
      <c r="D40687" s="63"/>
      <c r="F40687" s="64"/>
    </row>
    <row r="40688" spans="4:6">
      <c r="D40688" s="63"/>
      <c r="F40688" s="64"/>
    </row>
    <row r="40689" spans="4:6">
      <c r="D40689" s="63"/>
      <c r="F40689" s="64"/>
    </row>
    <row r="40690" spans="4:6">
      <c r="D40690" s="63"/>
      <c r="F40690" s="64"/>
    </row>
    <row r="40691" spans="4:6">
      <c r="D40691" s="63"/>
      <c r="F40691" s="64"/>
    </row>
    <row r="40692" spans="4:6">
      <c r="D40692" s="63"/>
      <c r="F40692" s="64"/>
    </row>
    <row r="40693" spans="4:6">
      <c r="D40693" s="63"/>
      <c r="F40693" s="64"/>
    </row>
    <row r="40694" spans="4:6">
      <c r="D40694" s="63"/>
      <c r="F40694" s="64"/>
    </row>
    <row r="40695" spans="4:6">
      <c r="D40695" s="63"/>
      <c r="F40695" s="64"/>
    </row>
    <row r="40696" spans="4:6">
      <c r="D40696" s="63"/>
      <c r="F40696" s="64"/>
    </row>
    <row r="40697" spans="4:6">
      <c r="D40697" s="63"/>
      <c r="F40697" s="64"/>
    </row>
    <row r="40698" spans="4:6">
      <c r="D40698" s="63"/>
      <c r="F40698" s="64"/>
    </row>
    <row r="40699" spans="4:6">
      <c r="D40699" s="63"/>
      <c r="F40699" s="64"/>
    </row>
    <row r="40700" spans="4:6">
      <c r="D40700" s="63"/>
      <c r="F40700" s="64"/>
    </row>
    <row r="40701" spans="4:6">
      <c r="D40701" s="63"/>
      <c r="F40701" s="64"/>
    </row>
    <row r="40702" spans="4:6">
      <c r="D40702" s="63"/>
      <c r="F40702" s="64"/>
    </row>
    <row r="40703" spans="4:6">
      <c r="D40703" s="63"/>
      <c r="F40703" s="64"/>
    </row>
    <row r="40704" spans="4:6">
      <c r="D40704" s="63"/>
      <c r="F40704" s="64"/>
    </row>
    <row r="40705" spans="4:6">
      <c r="D40705" s="63"/>
      <c r="F40705" s="64"/>
    </row>
    <row r="40706" spans="4:6">
      <c r="D40706" s="63"/>
      <c r="F40706" s="64"/>
    </row>
    <row r="40707" spans="4:6">
      <c r="D40707" s="63"/>
      <c r="F40707" s="64"/>
    </row>
    <row r="40708" spans="4:6">
      <c r="D40708" s="63"/>
      <c r="F40708" s="64"/>
    </row>
    <row r="40709" spans="4:6">
      <c r="D40709" s="63"/>
      <c r="F40709" s="64"/>
    </row>
    <row r="40710" spans="4:6">
      <c r="D40710" s="63"/>
      <c r="F40710" s="64"/>
    </row>
    <row r="40711" spans="4:6">
      <c r="D40711" s="63"/>
      <c r="F40711" s="64"/>
    </row>
    <row r="40712" spans="4:6">
      <c r="D40712" s="63"/>
      <c r="F40712" s="64"/>
    </row>
    <row r="40713" spans="4:6">
      <c r="D40713" s="63"/>
      <c r="F40713" s="64"/>
    </row>
    <row r="40714" spans="4:6">
      <c r="D40714" s="63"/>
      <c r="F40714" s="64"/>
    </row>
    <row r="40715" spans="4:6">
      <c r="D40715" s="63"/>
      <c r="F40715" s="64"/>
    </row>
    <row r="40716" spans="4:6">
      <c r="D40716" s="63"/>
      <c r="F40716" s="64"/>
    </row>
    <row r="40717" spans="4:6">
      <c r="D40717" s="63"/>
      <c r="F40717" s="64"/>
    </row>
    <row r="40718" spans="4:6">
      <c r="D40718" s="63"/>
      <c r="F40718" s="64"/>
    </row>
    <row r="40719" spans="4:6">
      <c r="D40719" s="63"/>
      <c r="F40719" s="64"/>
    </row>
    <row r="40720" spans="4:6">
      <c r="D40720" s="63"/>
      <c r="F40720" s="64"/>
    </row>
    <row r="40721" spans="4:6">
      <c r="D40721" s="63"/>
      <c r="F40721" s="64"/>
    </row>
    <row r="40722" spans="4:6">
      <c r="D40722" s="63"/>
      <c r="F40722" s="64"/>
    </row>
    <row r="40723" spans="4:6">
      <c r="D40723" s="63"/>
      <c r="F40723" s="64"/>
    </row>
    <row r="40724" spans="4:6">
      <c r="D40724" s="63"/>
      <c r="F40724" s="64"/>
    </row>
    <row r="40725" spans="4:6">
      <c r="D40725" s="63"/>
      <c r="F40725" s="64"/>
    </row>
    <row r="40726" spans="4:6">
      <c r="D40726" s="63"/>
      <c r="F40726" s="64"/>
    </row>
    <row r="40727" spans="4:6">
      <c r="D40727" s="63"/>
      <c r="F40727" s="64"/>
    </row>
    <row r="40728" spans="4:6">
      <c r="D40728" s="63"/>
      <c r="F40728" s="64"/>
    </row>
    <row r="40729" spans="4:6">
      <c r="D40729" s="63"/>
      <c r="F40729" s="64"/>
    </row>
    <row r="40730" spans="4:6">
      <c r="D40730" s="63"/>
      <c r="F40730" s="64"/>
    </row>
    <row r="40731" spans="4:6">
      <c r="D40731" s="63"/>
      <c r="F40731" s="64"/>
    </row>
    <row r="40732" spans="4:6">
      <c r="D40732" s="63"/>
      <c r="F40732" s="64"/>
    </row>
    <row r="40733" spans="4:6">
      <c r="D40733" s="63"/>
      <c r="F40733" s="64"/>
    </row>
    <row r="40734" spans="4:6">
      <c r="D40734" s="63"/>
      <c r="F40734" s="64"/>
    </row>
    <row r="40735" spans="4:6">
      <c r="D40735" s="63"/>
      <c r="F40735" s="64"/>
    </row>
    <row r="40736" spans="4:6">
      <c r="D40736" s="63"/>
      <c r="F40736" s="64"/>
    </row>
    <row r="40737" spans="4:6">
      <c r="D40737" s="63"/>
      <c r="F40737" s="64"/>
    </row>
    <row r="40738" spans="4:6">
      <c r="D40738" s="63"/>
      <c r="F40738" s="64"/>
    </row>
    <row r="40739" spans="4:6">
      <c r="D40739" s="63"/>
      <c r="F40739" s="64"/>
    </row>
    <row r="40740" spans="4:6">
      <c r="D40740" s="63"/>
      <c r="F40740" s="64"/>
    </row>
    <row r="40741" spans="4:6">
      <c r="D40741" s="63"/>
      <c r="F40741" s="64"/>
    </row>
    <row r="40742" spans="4:6">
      <c r="D40742" s="63"/>
      <c r="F40742" s="64"/>
    </row>
    <row r="40743" spans="4:6">
      <c r="D40743" s="63"/>
      <c r="F40743" s="64"/>
    </row>
    <row r="40744" spans="4:6">
      <c r="D40744" s="63"/>
      <c r="F40744" s="64"/>
    </row>
    <row r="40745" spans="4:6">
      <c r="D40745" s="63"/>
      <c r="F40745" s="64"/>
    </row>
    <row r="40746" spans="4:6">
      <c r="D40746" s="63"/>
      <c r="F40746" s="64"/>
    </row>
    <row r="40747" spans="4:6">
      <c r="D40747" s="63"/>
      <c r="F40747" s="64"/>
    </row>
    <row r="40748" spans="4:6">
      <c r="D40748" s="63"/>
      <c r="F40748" s="64"/>
    </row>
    <row r="40749" spans="4:6">
      <c r="D40749" s="63"/>
      <c r="F40749" s="64"/>
    </row>
    <row r="40750" spans="4:6">
      <c r="D40750" s="63"/>
      <c r="F40750" s="64"/>
    </row>
    <row r="40751" spans="4:6">
      <c r="D40751" s="63"/>
      <c r="F40751" s="64"/>
    </row>
    <row r="40752" spans="4:6">
      <c r="D40752" s="63"/>
      <c r="F40752" s="64"/>
    </row>
    <row r="40753" spans="4:6">
      <c r="D40753" s="63"/>
      <c r="F40753" s="64"/>
    </row>
    <row r="40754" spans="4:6">
      <c r="D40754" s="63"/>
      <c r="F40754" s="64"/>
    </row>
    <row r="40755" spans="4:6">
      <c r="D40755" s="63"/>
      <c r="F40755" s="64"/>
    </row>
    <row r="40756" spans="4:6">
      <c r="D40756" s="63"/>
      <c r="F40756" s="64"/>
    </row>
    <row r="40757" spans="4:6">
      <c r="D40757" s="63"/>
      <c r="F40757" s="64"/>
    </row>
    <row r="40758" spans="4:6">
      <c r="D40758" s="63"/>
      <c r="F40758" s="64"/>
    </row>
    <row r="40759" spans="4:6">
      <c r="D40759" s="63"/>
      <c r="F40759" s="64"/>
    </row>
    <row r="40760" spans="4:6">
      <c r="D40760" s="63"/>
      <c r="F40760" s="64"/>
    </row>
    <row r="40761" spans="4:6">
      <c r="D40761" s="63"/>
      <c r="F40761" s="64"/>
    </row>
    <row r="40762" spans="4:6">
      <c r="D40762" s="63"/>
      <c r="F40762" s="64"/>
    </row>
    <row r="40763" spans="4:6">
      <c r="D40763" s="63"/>
      <c r="F40763" s="64"/>
    </row>
    <row r="40764" spans="4:6">
      <c r="D40764" s="63"/>
      <c r="F40764" s="64"/>
    </row>
    <row r="40765" spans="4:6">
      <c r="D40765" s="63"/>
      <c r="F40765" s="64"/>
    </row>
    <row r="40766" spans="4:6">
      <c r="D40766" s="63"/>
      <c r="F40766" s="64"/>
    </row>
    <row r="40767" spans="4:6">
      <c r="D40767" s="63"/>
      <c r="F40767" s="64"/>
    </row>
    <row r="40768" spans="4:6">
      <c r="D40768" s="63"/>
      <c r="F40768" s="64"/>
    </row>
    <row r="40769" spans="4:6">
      <c r="D40769" s="63"/>
      <c r="F40769" s="64"/>
    </row>
    <row r="40770" spans="4:6">
      <c r="D40770" s="63"/>
      <c r="F40770" s="64"/>
    </row>
    <row r="40771" spans="4:6">
      <c r="D40771" s="63"/>
      <c r="F40771" s="64"/>
    </row>
    <row r="40772" spans="4:6">
      <c r="D40772" s="63"/>
      <c r="F40772" s="64"/>
    </row>
    <row r="40773" spans="4:6">
      <c r="D40773" s="63"/>
      <c r="F40773" s="64"/>
    </row>
    <row r="40774" spans="4:6">
      <c r="D40774" s="63"/>
      <c r="F40774" s="64"/>
    </row>
    <row r="40775" spans="4:6">
      <c r="D40775" s="63"/>
      <c r="F40775" s="64"/>
    </row>
    <row r="40776" spans="4:6">
      <c r="D40776" s="63"/>
      <c r="F40776" s="64"/>
    </row>
    <row r="40777" spans="4:6">
      <c r="D40777" s="63"/>
      <c r="F40777" s="64"/>
    </row>
    <row r="40778" spans="4:6">
      <c r="D40778" s="63"/>
      <c r="F40778" s="64"/>
    </row>
    <row r="40779" spans="4:6">
      <c r="D40779" s="63"/>
      <c r="F40779" s="64"/>
    </row>
    <row r="40780" spans="4:6">
      <c r="D40780" s="63"/>
      <c r="F40780" s="64"/>
    </row>
    <row r="40781" spans="4:6">
      <c r="D40781" s="63"/>
      <c r="F40781" s="64"/>
    </row>
    <row r="40782" spans="4:6">
      <c r="D40782" s="63"/>
      <c r="F40782" s="64"/>
    </row>
    <row r="40783" spans="4:6">
      <c r="D40783" s="63"/>
      <c r="F40783" s="64"/>
    </row>
    <row r="40784" spans="4:6">
      <c r="D40784" s="63"/>
      <c r="F40784" s="64"/>
    </row>
    <row r="40785" spans="4:6">
      <c r="D40785" s="63"/>
      <c r="F40785" s="64"/>
    </row>
    <row r="40786" spans="4:6">
      <c r="D40786" s="63"/>
      <c r="F40786" s="64"/>
    </row>
    <row r="40787" spans="4:6">
      <c r="D40787" s="63"/>
      <c r="F40787" s="64"/>
    </row>
    <row r="40788" spans="4:6">
      <c r="D40788" s="63"/>
      <c r="F40788" s="64"/>
    </row>
    <row r="40789" spans="4:6">
      <c r="D40789" s="63"/>
      <c r="F40789" s="64"/>
    </row>
    <row r="40790" spans="4:6">
      <c r="D40790" s="63"/>
      <c r="F40790" s="64"/>
    </row>
    <row r="40791" spans="4:6">
      <c r="D40791" s="63"/>
      <c r="F40791" s="64"/>
    </row>
    <row r="40792" spans="4:6">
      <c r="D40792" s="63"/>
      <c r="F40792" s="64"/>
    </row>
    <row r="40793" spans="4:6">
      <c r="D40793" s="63"/>
      <c r="F40793" s="64"/>
    </row>
    <row r="40794" spans="4:6">
      <c r="D40794" s="63"/>
      <c r="F40794" s="64"/>
    </row>
    <row r="40795" spans="4:6">
      <c r="D40795" s="63"/>
      <c r="F40795" s="64"/>
    </row>
    <row r="40796" spans="4:6">
      <c r="D40796" s="63"/>
      <c r="F40796" s="64"/>
    </row>
    <row r="40797" spans="4:6">
      <c r="D40797" s="63"/>
      <c r="F40797" s="64"/>
    </row>
    <row r="40798" spans="4:6">
      <c r="D40798" s="63"/>
      <c r="F40798" s="64"/>
    </row>
    <row r="40799" spans="4:6">
      <c r="D40799" s="63"/>
      <c r="F40799" s="64"/>
    </row>
    <row r="40800" spans="4:6">
      <c r="D40800" s="63"/>
      <c r="F40800" s="64"/>
    </row>
    <row r="40801" spans="4:6">
      <c r="D40801" s="63"/>
      <c r="F40801" s="64"/>
    </row>
    <row r="40802" spans="4:6">
      <c r="D40802" s="63"/>
      <c r="F40802" s="64"/>
    </row>
    <row r="40803" spans="4:6">
      <c r="D40803" s="63"/>
      <c r="F40803" s="64"/>
    </row>
    <row r="40804" spans="4:6">
      <c r="D40804" s="63"/>
      <c r="F40804" s="64"/>
    </row>
    <row r="40805" spans="4:6">
      <c r="D40805" s="63"/>
      <c r="F40805" s="64"/>
    </row>
    <row r="40806" spans="4:6">
      <c r="D40806" s="63"/>
      <c r="F40806" s="64"/>
    </row>
    <row r="40807" spans="4:6">
      <c r="D40807" s="63"/>
      <c r="F40807" s="64"/>
    </row>
    <row r="40808" spans="4:6">
      <c r="D40808" s="63"/>
      <c r="F40808" s="64"/>
    </row>
    <row r="40809" spans="4:6">
      <c r="D40809" s="63"/>
      <c r="F40809" s="64"/>
    </row>
    <row r="40810" spans="4:6">
      <c r="D40810" s="63"/>
      <c r="F40810" s="64"/>
    </row>
    <row r="40811" spans="4:6">
      <c r="D40811" s="63"/>
      <c r="F40811" s="64"/>
    </row>
    <row r="40812" spans="4:6">
      <c r="D40812" s="63"/>
      <c r="F40812" s="64"/>
    </row>
    <row r="40813" spans="4:6">
      <c r="D40813" s="63"/>
      <c r="F40813" s="64"/>
    </row>
    <row r="40814" spans="4:6">
      <c r="D40814" s="63"/>
      <c r="F40814" s="64"/>
    </row>
    <row r="40815" spans="4:6">
      <c r="D40815" s="63"/>
      <c r="F40815" s="64"/>
    </row>
    <row r="40816" spans="4:6">
      <c r="D40816" s="63"/>
      <c r="F40816" s="64"/>
    </row>
    <row r="40817" spans="4:6">
      <c r="D40817" s="63"/>
      <c r="F40817" s="64"/>
    </row>
    <row r="40818" spans="4:6">
      <c r="D40818" s="63"/>
      <c r="F40818" s="64"/>
    </row>
    <row r="40819" spans="4:6">
      <c r="D40819" s="63"/>
      <c r="F40819" s="64"/>
    </row>
    <row r="40820" spans="4:6">
      <c r="D40820" s="63"/>
      <c r="F40820" s="64"/>
    </row>
    <row r="40821" spans="4:6">
      <c r="D40821" s="63"/>
      <c r="F40821" s="64"/>
    </row>
    <row r="40822" spans="4:6">
      <c r="D40822" s="63"/>
      <c r="F40822" s="64"/>
    </row>
    <row r="40823" spans="4:6">
      <c r="D40823" s="63"/>
      <c r="F40823" s="64"/>
    </row>
    <row r="40824" spans="4:6">
      <c r="D40824" s="63"/>
      <c r="F40824" s="64"/>
    </row>
    <row r="40825" spans="4:6">
      <c r="D40825" s="63"/>
      <c r="F40825" s="64"/>
    </row>
    <row r="40826" spans="4:6">
      <c r="D40826" s="63"/>
      <c r="F40826" s="64"/>
    </row>
    <row r="40827" spans="4:6">
      <c r="D40827" s="63"/>
      <c r="F40827" s="64"/>
    </row>
    <row r="40828" spans="4:6">
      <c r="D40828" s="63"/>
      <c r="F40828" s="64"/>
    </row>
    <row r="40829" spans="4:6">
      <c r="D40829" s="63"/>
      <c r="F40829" s="64"/>
    </row>
    <row r="40830" spans="4:6">
      <c r="D40830" s="63"/>
      <c r="F40830" s="64"/>
    </row>
    <row r="40831" spans="4:6">
      <c r="D40831" s="63"/>
      <c r="F40831" s="64"/>
    </row>
    <row r="40832" spans="4:6">
      <c r="D40832" s="63"/>
      <c r="F40832" s="64"/>
    </row>
    <row r="40833" spans="4:6">
      <c r="D40833" s="63"/>
      <c r="F40833" s="64"/>
    </row>
    <row r="40834" spans="4:6">
      <c r="D40834" s="63"/>
      <c r="F40834" s="64"/>
    </row>
    <row r="40835" spans="4:6">
      <c r="D40835" s="63"/>
      <c r="F40835" s="64"/>
    </row>
    <row r="40836" spans="4:6">
      <c r="D40836" s="63"/>
      <c r="F40836" s="64"/>
    </row>
    <row r="40837" spans="4:6">
      <c r="D40837" s="63"/>
      <c r="F40837" s="64"/>
    </row>
    <row r="40838" spans="4:6">
      <c r="D40838" s="63"/>
      <c r="F40838" s="64"/>
    </row>
    <row r="40839" spans="4:6">
      <c r="D40839" s="63"/>
      <c r="F40839" s="64"/>
    </row>
    <row r="40840" spans="4:6">
      <c r="D40840" s="63"/>
      <c r="F40840" s="64"/>
    </row>
    <row r="40841" spans="4:6">
      <c r="D40841" s="63"/>
      <c r="F40841" s="64"/>
    </row>
    <row r="40842" spans="4:6">
      <c r="D40842" s="63"/>
      <c r="F40842" s="64"/>
    </row>
    <row r="40843" spans="4:6">
      <c r="D40843" s="63"/>
      <c r="F40843" s="64"/>
    </row>
    <row r="40844" spans="4:6">
      <c r="D40844" s="63"/>
      <c r="F40844" s="64"/>
    </row>
    <row r="40845" spans="4:6">
      <c r="D40845" s="63"/>
      <c r="F40845" s="64"/>
    </row>
    <row r="40846" spans="4:6">
      <c r="D40846" s="63"/>
      <c r="F40846" s="64"/>
    </row>
    <row r="40847" spans="4:6">
      <c r="D40847" s="63"/>
      <c r="F40847" s="64"/>
    </row>
    <row r="40848" spans="4:6">
      <c r="D40848" s="63"/>
      <c r="F40848" s="64"/>
    </row>
    <row r="40849" spans="4:6">
      <c r="D40849" s="63"/>
      <c r="F40849" s="64"/>
    </row>
    <row r="40850" spans="4:6">
      <c r="D40850" s="63"/>
      <c r="F40850" s="64"/>
    </row>
    <row r="40851" spans="4:6">
      <c r="D40851" s="63"/>
      <c r="F40851" s="64"/>
    </row>
    <row r="40852" spans="4:6">
      <c r="D40852" s="63"/>
      <c r="F40852" s="64"/>
    </row>
    <row r="40853" spans="4:6">
      <c r="D40853" s="63"/>
      <c r="F40853" s="64"/>
    </row>
    <row r="40854" spans="4:6">
      <c r="D40854" s="63"/>
      <c r="F40854" s="64"/>
    </row>
    <row r="40855" spans="4:6">
      <c r="D40855" s="63"/>
      <c r="F40855" s="64"/>
    </row>
    <row r="40856" spans="4:6">
      <c r="D40856" s="63"/>
      <c r="F40856" s="64"/>
    </row>
    <row r="40857" spans="4:6">
      <c r="D40857" s="63"/>
      <c r="F40857" s="64"/>
    </row>
    <row r="40858" spans="4:6">
      <c r="D40858" s="63"/>
      <c r="F40858" s="64"/>
    </row>
    <row r="40859" spans="4:6">
      <c r="D40859" s="63"/>
      <c r="F40859" s="64"/>
    </row>
    <row r="40860" spans="4:6">
      <c r="D40860" s="63"/>
      <c r="F40860" s="64"/>
    </row>
    <row r="40861" spans="4:6">
      <c r="D40861" s="63"/>
      <c r="F40861" s="64"/>
    </row>
    <row r="40862" spans="4:6">
      <c r="D40862" s="63"/>
      <c r="F40862" s="64"/>
    </row>
    <row r="40863" spans="4:6">
      <c r="D40863" s="63"/>
      <c r="F40863" s="64"/>
    </row>
    <row r="40864" spans="4:6">
      <c r="D40864" s="63"/>
      <c r="F40864" s="64"/>
    </row>
    <row r="40865" spans="4:6">
      <c r="D40865" s="63"/>
      <c r="F40865" s="64"/>
    </row>
    <row r="40866" spans="4:6">
      <c r="D40866" s="63"/>
      <c r="F40866" s="64"/>
    </row>
    <row r="40867" spans="4:6">
      <c r="D40867" s="63"/>
      <c r="F40867" s="64"/>
    </row>
    <row r="40868" spans="4:6">
      <c r="D40868" s="63"/>
      <c r="F40868" s="64"/>
    </row>
    <row r="40869" spans="4:6">
      <c r="D40869" s="63"/>
      <c r="F40869" s="64"/>
    </row>
    <row r="40870" spans="4:6">
      <c r="D40870" s="63"/>
      <c r="F40870" s="64"/>
    </row>
    <row r="40871" spans="4:6">
      <c r="D40871" s="63"/>
      <c r="F40871" s="64"/>
    </row>
    <row r="40872" spans="4:6">
      <c r="D40872" s="63"/>
      <c r="F40872" s="64"/>
    </row>
    <row r="40873" spans="4:6">
      <c r="D40873" s="63"/>
      <c r="F40873" s="64"/>
    </row>
    <row r="40874" spans="4:6">
      <c r="D40874" s="63"/>
      <c r="F40874" s="64"/>
    </row>
    <row r="40875" spans="4:6">
      <c r="D40875" s="63"/>
      <c r="F40875" s="64"/>
    </row>
    <row r="40876" spans="4:6">
      <c r="D40876" s="63"/>
      <c r="F40876" s="64"/>
    </row>
    <row r="40877" spans="4:6">
      <c r="D40877" s="63"/>
      <c r="F40877" s="64"/>
    </row>
    <row r="40878" spans="4:6">
      <c r="D40878" s="63"/>
      <c r="F40878" s="64"/>
    </row>
    <row r="40879" spans="4:6">
      <c r="D40879" s="63"/>
      <c r="F40879" s="64"/>
    </row>
    <row r="40880" spans="4:6">
      <c r="D40880" s="63"/>
      <c r="F40880" s="64"/>
    </row>
    <row r="40881" spans="4:6">
      <c r="D40881" s="63"/>
      <c r="F40881" s="64"/>
    </row>
    <row r="40882" spans="4:6">
      <c r="D40882" s="63"/>
      <c r="F40882" s="64"/>
    </row>
    <row r="40883" spans="4:6">
      <c r="D40883" s="63"/>
      <c r="F40883" s="64"/>
    </row>
    <row r="40884" spans="4:6">
      <c r="D40884" s="63"/>
      <c r="F40884" s="64"/>
    </row>
    <row r="40885" spans="4:6">
      <c r="D40885" s="63"/>
      <c r="F40885" s="64"/>
    </row>
    <row r="40886" spans="4:6">
      <c r="D40886" s="63"/>
      <c r="F40886" s="64"/>
    </row>
    <row r="40887" spans="4:6">
      <c r="D40887" s="63"/>
      <c r="F40887" s="64"/>
    </row>
    <row r="40888" spans="4:6">
      <c r="D40888" s="63"/>
      <c r="F40888" s="64"/>
    </row>
    <row r="40889" spans="4:6">
      <c r="D40889" s="63"/>
      <c r="F40889" s="64"/>
    </row>
    <row r="40890" spans="4:6">
      <c r="D40890" s="63"/>
      <c r="F40890" s="64"/>
    </row>
    <row r="40891" spans="4:6">
      <c r="D40891" s="63"/>
      <c r="F40891" s="64"/>
    </row>
    <row r="40892" spans="4:6">
      <c r="D40892" s="63"/>
      <c r="F40892" s="64"/>
    </row>
    <row r="40893" spans="4:6">
      <c r="D40893" s="63"/>
      <c r="F40893" s="64"/>
    </row>
    <row r="40894" spans="4:6">
      <c r="D40894" s="63"/>
      <c r="F40894" s="64"/>
    </row>
    <row r="40895" spans="4:6">
      <c r="D40895" s="63"/>
      <c r="F40895" s="64"/>
    </row>
    <row r="40896" spans="4:6">
      <c r="D40896" s="63"/>
      <c r="F40896" s="64"/>
    </row>
    <row r="40897" spans="4:6">
      <c r="D40897" s="63"/>
      <c r="F40897" s="64"/>
    </row>
    <row r="40898" spans="4:6">
      <c r="D40898" s="63"/>
      <c r="F40898" s="64"/>
    </row>
    <row r="40899" spans="4:6">
      <c r="D40899" s="63"/>
      <c r="F40899" s="64"/>
    </row>
    <row r="40900" spans="4:6">
      <c r="D40900" s="63"/>
      <c r="F40900" s="64"/>
    </row>
    <row r="40901" spans="4:6">
      <c r="D40901" s="63"/>
      <c r="F40901" s="64"/>
    </row>
    <row r="40902" spans="4:6">
      <c r="D40902" s="63"/>
      <c r="F40902" s="64"/>
    </row>
    <row r="40903" spans="4:6">
      <c r="D40903" s="63"/>
      <c r="F40903" s="64"/>
    </row>
    <row r="40904" spans="4:6">
      <c r="D40904" s="63"/>
      <c r="F40904" s="64"/>
    </row>
    <row r="40905" spans="4:6">
      <c r="D40905" s="63"/>
      <c r="F40905" s="64"/>
    </row>
    <row r="40906" spans="4:6">
      <c r="D40906" s="63"/>
      <c r="F40906" s="64"/>
    </row>
    <row r="40907" spans="4:6">
      <c r="D40907" s="63"/>
      <c r="F40907" s="64"/>
    </row>
    <row r="40908" spans="4:6">
      <c r="D40908" s="63"/>
      <c r="F40908" s="64"/>
    </row>
    <row r="40909" spans="4:6">
      <c r="D40909" s="63"/>
      <c r="F40909" s="64"/>
    </row>
    <row r="40910" spans="4:6">
      <c r="D40910" s="63"/>
      <c r="F40910" s="64"/>
    </row>
    <row r="40911" spans="4:6">
      <c r="D40911" s="63"/>
      <c r="F40911" s="64"/>
    </row>
    <row r="40912" spans="4:6">
      <c r="D40912" s="63"/>
      <c r="F40912" s="64"/>
    </row>
    <row r="40913" spans="4:6">
      <c r="D40913" s="63"/>
      <c r="F40913" s="64"/>
    </row>
    <row r="40914" spans="4:6">
      <c r="D40914" s="63"/>
      <c r="F40914" s="64"/>
    </row>
    <row r="40915" spans="4:6">
      <c r="D40915" s="63"/>
      <c r="F40915" s="64"/>
    </row>
    <row r="40916" spans="4:6">
      <c r="D40916" s="63"/>
      <c r="F40916" s="64"/>
    </row>
    <row r="40917" spans="4:6">
      <c r="D40917" s="63"/>
      <c r="F40917" s="64"/>
    </row>
    <row r="40918" spans="4:6">
      <c r="D40918" s="63"/>
      <c r="F40918" s="64"/>
    </row>
    <row r="40919" spans="4:6">
      <c r="D40919" s="63"/>
      <c r="F40919" s="64"/>
    </row>
    <row r="40920" spans="4:6">
      <c r="D40920" s="63"/>
      <c r="F40920" s="64"/>
    </row>
    <row r="40921" spans="4:6">
      <c r="D40921" s="63"/>
      <c r="F40921" s="64"/>
    </row>
    <row r="40922" spans="4:6">
      <c r="D40922" s="63"/>
      <c r="F40922" s="64"/>
    </row>
    <row r="40923" spans="4:6">
      <c r="D40923" s="63"/>
      <c r="F40923" s="64"/>
    </row>
    <row r="40924" spans="4:6">
      <c r="D40924" s="63"/>
      <c r="F40924" s="64"/>
    </row>
    <row r="40925" spans="4:6">
      <c r="D40925" s="63"/>
      <c r="F40925" s="64"/>
    </row>
    <row r="40926" spans="4:6">
      <c r="D40926" s="63"/>
      <c r="F40926" s="64"/>
    </row>
    <row r="40927" spans="4:6">
      <c r="D40927" s="63"/>
      <c r="F40927" s="64"/>
    </row>
    <row r="40928" spans="4:6">
      <c r="D40928" s="63"/>
      <c r="F40928" s="64"/>
    </row>
    <row r="40929" spans="4:6">
      <c r="D40929" s="63"/>
      <c r="F40929" s="64"/>
    </row>
    <row r="40930" spans="4:6">
      <c r="D40930" s="63"/>
      <c r="F40930" s="64"/>
    </row>
    <row r="40931" spans="4:6">
      <c r="D40931" s="63"/>
      <c r="F40931" s="64"/>
    </row>
    <row r="40932" spans="4:6">
      <c r="D40932" s="63"/>
      <c r="F40932" s="64"/>
    </row>
    <row r="40933" spans="4:6">
      <c r="D40933" s="63"/>
      <c r="F40933" s="64"/>
    </row>
    <row r="40934" spans="4:6">
      <c r="D40934" s="63"/>
      <c r="F40934" s="64"/>
    </row>
    <row r="40935" spans="4:6">
      <c r="D40935" s="63"/>
      <c r="F40935" s="64"/>
    </row>
    <row r="40936" spans="4:6">
      <c r="D40936" s="63"/>
      <c r="F40936" s="64"/>
    </row>
    <row r="40937" spans="4:6">
      <c r="D40937" s="63"/>
      <c r="F40937" s="64"/>
    </row>
    <row r="40938" spans="4:6">
      <c r="D40938" s="63"/>
      <c r="F40938" s="64"/>
    </row>
    <row r="40939" spans="4:6">
      <c r="D40939" s="63"/>
      <c r="F40939" s="64"/>
    </row>
    <row r="40940" spans="4:6">
      <c r="D40940" s="63"/>
      <c r="F40940" s="64"/>
    </row>
    <row r="40941" spans="4:6">
      <c r="D40941" s="63"/>
      <c r="F40941" s="64"/>
    </row>
    <row r="40942" spans="4:6">
      <c r="D40942" s="63"/>
      <c r="F40942" s="64"/>
    </row>
    <row r="40943" spans="4:6">
      <c r="D40943" s="63"/>
      <c r="F40943" s="64"/>
    </row>
    <row r="40944" spans="4:6">
      <c r="D40944" s="63"/>
      <c r="F40944" s="64"/>
    </row>
    <row r="40945" spans="4:6">
      <c r="D40945" s="63"/>
      <c r="F40945" s="64"/>
    </row>
    <row r="40946" spans="4:6">
      <c r="D40946" s="63"/>
      <c r="F40946" s="64"/>
    </row>
    <row r="40947" spans="4:6">
      <c r="D40947" s="63"/>
      <c r="F40947" s="64"/>
    </row>
    <row r="40948" spans="4:6">
      <c r="D40948" s="63"/>
      <c r="F40948" s="64"/>
    </row>
    <row r="40949" spans="4:6">
      <c r="D40949" s="63"/>
      <c r="F40949" s="64"/>
    </row>
    <row r="40950" spans="4:6">
      <c r="D40950" s="63"/>
      <c r="F40950" s="64"/>
    </row>
    <row r="40951" spans="4:6">
      <c r="D40951" s="63"/>
      <c r="F40951" s="64"/>
    </row>
    <row r="40952" spans="4:6">
      <c r="D40952" s="63"/>
      <c r="F40952" s="64"/>
    </row>
    <row r="40953" spans="4:6">
      <c r="D40953" s="63"/>
      <c r="F40953" s="64"/>
    </row>
    <row r="40954" spans="4:6">
      <c r="D40954" s="63"/>
      <c r="F40954" s="64"/>
    </row>
    <row r="40955" spans="4:6">
      <c r="D40955" s="63"/>
      <c r="F40955" s="64"/>
    </row>
    <row r="40956" spans="4:6">
      <c r="D40956" s="63"/>
      <c r="F40956" s="64"/>
    </row>
    <row r="40957" spans="4:6">
      <c r="D40957" s="63"/>
      <c r="F40957" s="64"/>
    </row>
    <row r="40958" spans="4:6">
      <c r="D40958" s="63"/>
      <c r="F40958" s="64"/>
    </row>
    <row r="40959" spans="4:6">
      <c r="D40959" s="63"/>
      <c r="F40959" s="64"/>
    </row>
    <row r="40960" spans="4:6">
      <c r="D40960" s="63"/>
      <c r="F40960" s="64"/>
    </row>
    <row r="40961" spans="4:6">
      <c r="D40961" s="63"/>
      <c r="F40961" s="64"/>
    </row>
    <row r="40962" spans="4:6">
      <c r="D40962" s="63"/>
      <c r="F40962" s="64"/>
    </row>
    <row r="40963" spans="4:6">
      <c r="D40963" s="63"/>
      <c r="F40963" s="64"/>
    </row>
    <row r="40964" spans="4:6">
      <c r="D40964" s="63"/>
      <c r="F40964" s="64"/>
    </row>
    <row r="40965" spans="4:6">
      <c r="D40965" s="63"/>
      <c r="F40965" s="64"/>
    </row>
    <row r="40966" spans="4:6">
      <c r="D40966" s="63"/>
      <c r="F40966" s="64"/>
    </row>
    <row r="40967" spans="4:6">
      <c r="D40967" s="63"/>
      <c r="F40967" s="64"/>
    </row>
    <row r="40968" spans="4:6">
      <c r="D40968" s="63"/>
      <c r="F40968" s="64"/>
    </row>
    <row r="40969" spans="4:6">
      <c r="D40969" s="63"/>
      <c r="F40969" s="64"/>
    </row>
    <row r="40970" spans="4:6">
      <c r="D40970" s="63"/>
      <c r="F40970" s="64"/>
    </row>
    <row r="40971" spans="4:6">
      <c r="D40971" s="63"/>
      <c r="F40971" s="64"/>
    </row>
    <row r="40972" spans="4:6">
      <c r="D40972" s="63"/>
      <c r="F40972" s="64"/>
    </row>
    <row r="40973" spans="4:6">
      <c r="D40973" s="63"/>
      <c r="F40973" s="64"/>
    </row>
    <row r="40974" spans="4:6">
      <c r="D40974" s="63"/>
      <c r="F40974" s="64"/>
    </row>
    <row r="40975" spans="4:6">
      <c r="D40975" s="63"/>
      <c r="F40975" s="64"/>
    </row>
    <row r="40976" spans="4:6">
      <c r="D40976" s="63"/>
      <c r="F40976" s="64"/>
    </row>
    <row r="40977" spans="4:6">
      <c r="D40977" s="63"/>
      <c r="F40977" s="64"/>
    </row>
    <row r="40978" spans="4:6">
      <c r="D40978" s="63"/>
      <c r="F40978" s="64"/>
    </row>
    <row r="40979" spans="4:6">
      <c r="D40979" s="63"/>
      <c r="F40979" s="64"/>
    </row>
    <row r="40980" spans="4:6">
      <c r="D40980" s="63"/>
      <c r="F40980" s="64"/>
    </row>
    <row r="40981" spans="4:6">
      <c r="D40981" s="63"/>
      <c r="F40981" s="64"/>
    </row>
    <row r="40982" spans="4:6">
      <c r="D40982" s="63"/>
      <c r="F40982" s="64"/>
    </row>
    <row r="40983" spans="4:6">
      <c r="D40983" s="63"/>
      <c r="F40983" s="64"/>
    </row>
    <row r="40984" spans="4:6">
      <c r="D40984" s="63"/>
      <c r="F40984" s="64"/>
    </row>
    <row r="40985" spans="4:6">
      <c r="D40985" s="63"/>
      <c r="F40985" s="64"/>
    </row>
    <row r="40986" spans="4:6">
      <c r="D40986" s="63"/>
      <c r="F40986" s="64"/>
    </row>
    <row r="40987" spans="4:6">
      <c r="D40987" s="63"/>
      <c r="F40987" s="64"/>
    </row>
    <row r="40988" spans="4:6">
      <c r="D40988" s="63"/>
      <c r="F40988" s="64"/>
    </row>
    <row r="40989" spans="4:6">
      <c r="D40989" s="63"/>
      <c r="F40989" s="64"/>
    </row>
    <row r="40990" spans="4:6">
      <c r="D40990" s="63"/>
      <c r="F40990" s="64"/>
    </row>
    <row r="40991" spans="4:6">
      <c r="D40991" s="63"/>
      <c r="F40991" s="64"/>
    </row>
    <row r="40992" spans="4:6">
      <c r="D40992" s="63"/>
      <c r="F40992" s="64"/>
    </row>
    <row r="40993" spans="4:6">
      <c r="D40993" s="63"/>
      <c r="F40993" s="64"/>
    </row>
    <row r="40994" spans="4:6">
      <c r="D40994" s="63"/>
      <c r="F40994" s="64"/>
    </row>
    <row r="40995" spans="4:6">
      <c r="D40995" s="63"/>
      <c r="F40995" s="64"/>
    </row>
    <row r="40996" spans="4:6">
      <c r="D40996" s="63"/>
      <c r="F40996" s="64"/>
    </row>
    <row r="40997" spans="4:6">
      <c r="D40997" s="63"/>
      <c r="F40997" s="64"/>
    </row>
    <row r="40998" spans="4:6">
      <c r="D40998" s="63"/>
      <c r="F40998" s="64"/>
    </row>
    <row r="40999" spans="4:6">
      <c r="D40999" s="63"/>
      <c r="F40999" s="64"/>
    </row>
    <row r="41000" spans="4:6">
      <c r="D41000" s="63"/>
      <c r="F41000" s="64"/>
    </row>
    <row r="41001" spans="4:6">
      <c r="D41001" s="63"/>
      <c r="F41001" s="64"/>
    </row>
    <row r="41002" spans="4:6">
      <c r="D41002" s="63"/>
      <c r="F41002" s="64"/>
    </row>
    <row r="41003" spans="4:6">
      <c r="D41003" s="63"/>
      <c r="F41003" s="64"/>
    </row>
    <row r="41004" spans="4:6">
      <c r="D41004" s="63"/>
      <c r="F41004" s="64"/>
    </row>
    <row r="41005" spans="4:6">
      <c r="D41005" s="63"/>
      <c r="F41005" s="64"/>
    </row>
    <row r="41006" spans="4:6">
      <c r="D41006" s="63"/>
      <c r="F41006" s="64"/>
    </row>
    <row r="41007" spans="4:6">
      <c r="D41007" s="63"/>
      <c r="F41007" s="64"/>
    </row>
    <row r="41008" spans="4:6">
      <c r="D41008" s="63"/>
      <c r="F41008" s="64"/>
    </row>
    <row r="41009" spans="4:6">
      <c r="D41009" s="63"/>
      <c r="F41009" s="64"/>
    </row>
    <row r="41010" spans="4:6">
      <c r="D41010" s="63"/>
      <c r="F41010" s="64"/>
    </row>
    <row r="41011" spans="4:6">
      <c r="D41011" s="63"/>
      <c r="F41011" s="64"/>
    </row>
    <row r="41012" spans="4:6">
      <c r="D41012" s="63"/>
      <c r="F41012" s="64"/>
    </row>
    <row r="41013" spans="4:6">
      <c r="D41013" s="63"/>
      <c r="F41013" s="64"/>
    </row>
    <row r="41014" spans="4:6">
      <c r="D41014" s="63"/>
      <c r="F41014" s="64"/>
    </row>
    <row r="41015" spans="4:6">
      <c r="D41015" s="63"/>
      <c r="F41015" s="64"/>
    </row>
    <row r="41016" spans="4:6">
      <c r="D41016" s="63"/>
      <c r="F41016" s="64"/>
    </row>
    <row r="41017" spans="4:6">
      <c r="D41017" s="63"/>
      <c r="F41017" s="64"/>
    </row>
    <row r="41018" spans="4:6">
      <c r="D41018" s="63"/>
      <c r="F41018" s="64"/>
    </row>
    <row r="41019" spans="4:6">
      <c r="D41019" s="63"/>
      <c r="F41019" s="64"/>
    </row>
    <row r="41020" spans="4:6">
      <c r="D41020" s="63"/>
      <c r="F41020" s="64"/>
    </row>
    <row r="41021" spans="4:6">
      <c r="D41021" s="63"/>
      <c r="F41021" s="64"/>
    </row>
    <row r="41022" spans="4:6">
      <c r="D41022" s="63"/>
      <c r="F41022" s="64"/>
    </row>
    <row r="41023" spans="4:6">
      <c r="D41023" s="63"/>
      <c r="F41023" s="64"/>
    </row>
    <row r="41024" spans="4:6">
      <c r="D41024" s="63"/>
      <c r="F41024" s="64"/>
    </row>
    <row r="41025" spans="4:6">
      <c r="D41025" s="63"/>
      <c r="F41025" s="64"/>
    </row>
    <row r="41026" spans="4:6">
      <c r="D41026" s="63"/>
      <c r="F41026" s="64"/>
    </row>
    <row r="41027" spans="4:6">
      <c r="D41027" s="63"/>
      <c r="F41027" s="64"/>
    </row>
    <row r="41028" spans="4:6">
      <c r="D41028" s="63"/>
      <c r="F41028" s="64"/>
    </row>
    <row r="41029" spans="4:6">
      <c r="D41029" s="63"/>
      <c r="F41029" s="64"/>
    </row>
    <row r="41030" spans="4:6">
      <c r="D41030" s="63"/>
      <c r="F41030" s="64"/>
    </row>
    <row r="41031" spans="4:6">
      <c r="D41031" s="63"/>
      <c r="F41031" s="64"/>
    </row>
    <row r="41032" spans="4:6">
      <c r="D41032" s="63"/>
      <c r="F41032" s="64"/>
    </row>
    <row r="41033" spans="4:6">
      <c r="D41033" s="63"/>
      <c r="F41033" s="64"/>
    </row>
    <row r="41034" spans="4:6">
      <c r="D41034" s="63"/>
      <c r="F41034" s="64"/>
    </row>
    <row r="41035" spans="4:6">
      <c r="D41035" s="63"/>
      <c r="F41035" s="64"/>
    </row>
    <row r="41036" spans="4:6">
      <c r="D41036" s="63"/>
      <c r="F41036" s="64"/>
    </row>
    <row r="41037" spans="4:6">
      <c r="D41037" s="63"/>
      <c r="F41037" s="64"/>
    </row>
    <row r="41038" spans="4:6">
      <c r="D41038" s="63"/>
      <c r="F41038" s="64"/>
    </row>
    <row r="41039" spans="4:6">
      <c r="D41039" s="63"/>
      <c r="F41039" s="64"/>
    </row>
    <row r="41040" spans="4:6">
      <c r="D41040" s="63"/>
      <c r="F41040" s="64"/>
    </row>
    <row r="41041" spans="4:6">
      <c r="D41041" s="63"/>
      <c r="F41041" s="64"/>
    </row>
    <row r="41042" spans="4:6">
      <c r="D41042" s="63"/>
      <c r="F41042" s="64"/>
    </row>
    <row r="41043" spans="4:6">
      <c r="D41043" s="63"/>
      <c r="F41043" s="64"/>
    </row>
    <row r="41044" spans="4:6">
      <c r="D41044" s="63"/>
      <c r="F41044" s="64"/>
    </row>
    <row r="41045" spans="4:6">
      <c r="D41045" s="63"/>
      <c r="F41045" s="64"/>
    </row>
    <row r="41046" spans="4:6">
      <c r="D41046" s="63"/>
      <c r="F41046" s="64"/>
    </row>
    <row r="41047" spans="4:6">
      <c r="D41047" s="63"/>
      <c r="F41047" s="64"/>
    </row>
    <row r="41048" spans="4:6">
      <c r="D41048" s="63"/>
      <c r="F41048" s="64"/>
    </row>
    <row r="41049" spans="4:6">
      <c r="D41049" s="63"/>
      <c r="F41049" s="64"/>
    </row>
    <row r="41050" spans="4:6">
      <c r="D41050" s="63"/>
      <c r="F41050" s="64"/>
    </row>
    <row r="41051" spans="4:6">
      <c r="D41051" s="63"/>
      <c r="F41051" s="64"/>
    </row>
    <row r="41052" spans="4:6">
      <c r="D41052" s="63"/>
      <c r="F41052" s="64"/>
    </row>
    <row r="41053" spans="4:6">
      <c r="D41053" s="63"/>
      <c r="F41053" s="64"/>
    </row>
    <row r="41054" spans="4:6">
      <c r="D41054" s="63"/>
      <c r="F41054" s="64"/>
    </row>
    <row r="41055" spans="4:6">
      <c r="D41055" s="63"/>
      <c r="F41055" s="64"/>
    </row>
    <row r="41056" spans="4:6">
      <c r="D41056" s="63"/>
      <c r="F41056" s="64"/>
    </row>
    <row r="41057" spans="4:6">
      <c r="D41057" s="63"/>
      <c r="F41057" s="64"/>
    </row>
    <row r="41058" spans="4:6">
      <c r="D41058" s="63"/>
      <c r="F41058" s="64"/>
    </row>
    <row r="41059" spans="4:6">
      <c r="D41059" s="63"/>
      <c r="F41059" s="64"/>
    </row>
    <row r="41060" spans="4:6">
      <c r="D41060" s="63"/>
      <c r="F41060" s="64"/>
    </row>
    <row r="41061" spans="4:6">
      <c r="D41061" s="63"/>
      <c r="F41061" s="64"/>
    </row>
    <row r="41062" spans="4:6">
      <c r="D41062" s="63"/>
      <c r="F41062" s="64"/>
    </row>
    <row r="41063" spans="4:6">
      <c r="D41063" s="63"/>
      <c r="F41063" s="64"/>
    </row>
    <row r="41064" spans="4:6">
      <c r="D41064" s="63"/>
      <c r="F41064" s="64"/>
    </row>
    <row r="41065" spans="4:6">
      <c r="D41065" s="63"/>
      <c r="F41065" s="64"/>
    </row>
    <row r="41066" spans="4:6">
      <c r="D41066" s="63"/>
      <c r="F41066" s="64"/>
    </row>
    <row r="41067" spans="4:6">
      <c r="D41067" s="63"/>
      <c r="F41067" s="64"/>
    </row>
    <row r="41068" spans="4:6">
      <c r="D41068" s="63"/>
      <c r="F41068" s="64"/>
    </row>
    <row r="41069" spans="4:6">
      <c r="D41069" s="63"/>
      <c r="F41069" s="64"/>
    </row>
    <row r="41070" spans="4:6">
      <c r="D41070" s="63"/>
      <c r="F41070" s="64"/>
    </row>
    <row r="41071" spans="4:6">
      <c r="D41071" s="63"/>
      <c r="F41071" s="64"/>
    </row>
    <row r="41072" spans="4:6">
      <c r="D41072" s="63"/>
      <c r="F41072" s="64"/>
    </row>
    <row r="41073" spans="4:6">
      <c r="D41073" s="63"/>
      <c r="F41073" s="64"/>
    </row>
    <row r="41074" spans="4:6">
      <c r="D41074" s="63"/>
      <c r="F41074" s="64"/>
    </row>
    <row r="41075" spans="4:6">
      <c r="D41075" s="63"/>
      <c r="F41075" s="64"/>
    </row>
    <row r="41076" spans="4:6">
      <c r="D41076" s="63"/>
      <c r="F41076" s="64"/>
    </row>
    <row r="41077" spans="4:6">
      <c r="D41077" s="63"/>
      <c r="F41077" s="64"/>
    </row>
    <row r="41078" spans="4:6">
      <c r="D41078" s="63"/>
      <c r="F41078" s="64"/>
    </row>
    <row r="41079" spans="4:6">
      <c r="D41079" s="63"/>
      <c r="F41079" s="64"/>
    </row>
    <row r="41080" spans="4:6">
      <c r="D41080" s="63"/>
      <c r="F41080" s="64"/>
    </row>
    <row r="41081" spans="4:6">
      <c r="D41081" s="63"/>
      <c r="F41081" s="64"/>
    </row>
    <row r="41082" spans="4:6">
      <c r="D41082" s="63"/>
      <c r="F41082" s="64"/>
    </row>
    <row r="41083" spans="4:6">
      <c r="D41083" s="63"/>
      <c r="F41083" s="64"/>
    </row>
    <row r="41084" spans="4:6">
      <c r="D41084" s="63"/>
      <c r="F41084" s="64"/>
    </row>
    <row r="41085" spans="4:6">
      <c r="D41085" s="63"/>
      <c r="F41085" s="64"/>
    </row>
    <row r="41086" spans="4:6">
      <c r="D41086" s="63"/>
      <c r="F41086" s="64"/>
    </row>
    <row r="41087" spans="4:6">
      <c r="D41087" s="63"/>
      <c r="F41087" s="64"/>
    </row>
    <row r="41088" spans="4:6">
      <c r="D41088" s="63"/>
      <c r="F41088" s="64"/>
    </row>
    <row r="41089" spans="4:6">
      <c r="D41089" s="63"/>
      <c r="F41089" s="64"/>
    </row>
    <row r="41090" spans="4:6">
      <c r="D41090" s="63"/>
      <c r="F41090" s="64"/>
    </row>
    <row r="41091" spans="4:6">
      <c r="D41091" s="63"/>
      <c r="F41091" s="64"/>
    </row>
    <row r="41092" spans="4:6">
      <c r="D41092" s="63"/>
      <c r="F41092" s="64"/>
    </row>
    <row r="41093" spans="4:6">
      <c r="D41093" s="63"/>
      <c r="F41093" s="64"/>
    </row>
    <row r="41094" spans="4:6">
      <c r="D41094" s="63"/>
      <c r="F41094" s="64"/>
    </row>
    <row r="41095" spans="4:6">
      <c r="D41095" s="63"/>
      <c r="F41095" s="64"/>
    </row>
    <row r="41096" spans="4:6">
      <c r="D41096" s="63"/>
      <c r="F41096" s="64"/>
    </row>
    <row r="41097" spans="4:6">
      <c r="D41097" s="63"/>
      <c r="F41097" s="64"/>
    </row>
    <row r="41098" spans="4:6">
      <c r="D41098" s="63"/>
      <c r="F41098" s="64"/>
    </row>
    <row r="41099" spans="4:6">
      <c r="D41099" s="63"/>
      <c r="F41099" s="64"/>
    </row>
    <row r="41100" spans="4:6">
      <c r="D41100" s="63"/>
      <c r="F41100" s="64"/>
    </row>
    <row r="41101" spans="4:6">
      <c r="D41101" s="63"/>
      <c r="F41101" s="64"/>
    </row>
    <row r="41102" spans="4:6">
      <c r="D41102" s="63"/>
      <c r="F41102" s="64"/>
    </row>
    <row r="41103" spans="4:6">
      <c r="D41103" s="63"/>
      <c r="F41103" s="64"/>
    </row>
    <row r="41104" spans="4:6">
      <c r="D41104" s="63"/>
      <c r="F41104" s="64"/>
    </row>
    <row r="41105" spans="4:6">
      <c r="D41105" s="63"/>
      <c r="F41105" s="64"/>
    </row>
    <row r="41106" spans="4:6">
      <c r="D41106" s="63"/>
      <c r="F41106" s="64"/>
    </row>
    <row r="41107" spans="4:6">
      <c r="D41107" s="63"/>
      <c r="F41107" s="64"/>
    </row>
    <row r="41108" spans="4:6">
      <c r="D41108" s="63"/>
      <c r="F41108" s="64"/>
    </row>
    <row r="41109" spans="4:6">
      <c r="D41109" s="63"/>
      <c r="F41109" s="64"/>
    </row>
    <row r="41110" spans="4:6">
      <c r="D41110" s="63"/>
      <c r="F41110" s="64"/>
    </row>
    <row r="41111" spans="4:6">
      <c r="D41111" s="63"/>
      <c r="F41111" s="64"/>
    </row>
    <row r="41112" spans="4:6">
      <c r="D41112" s="63"/>
      <c r="F41112" s="64"/>
    </row>
    <row r="41113" spans="4:6">
      <c r="D41113" s="63"/>
      <c r="F41113" s="64"/>
    </row>
    <row r="41114" spans="4:6">
      <c r="D41114" s="63"/>
      <c r="F41114" s="64"/>
    </row>
    <row r="41115" spans="4:6">
      <c r="D41115" s="63"/>
      <c r="F41115" s="64"/>
    </row>
    <row r="41116" spans="4:6">
      <c r="D41116" s="63"/>
      <c r="F41116" s="64"/>
    </row>
    <row r="41117" spans="4:6">
      <c r="D41117" s="63"/>
      <c r="F41117" s="64"/>
    </row>
    <row r="41118" spans="4:6">
      <c r="D41118" s="63"/>
      <c r="F41118" s="64"/>
    </row>
    <row r="41119" spans="4:6">
      <c r="D41119" s="63"/>
      <c r="F41119" s="64"/>
    </row>
    <row r="41120" spans="4:6">
      <c r="D41120" s="63"/>
      <c r="F41120" s="64"/>
    </row>
    <row r="41121" spans="4:6">
      <c r="D41121" s="63"/>
      <c r="F41121" s="64"/>
    </row>
    <row r="41122" spans="4:6">
      <c r="D41122" s="63"/>
      <c r="F41122" s="64"/>
    </row>
    <row r="41123" spans="4:6">
      <c r="D41123" s="63"/>
      <c r="F41123" s="64"/>
    </row>
    <row r="41124" spans="4:6">
      <c r="D41124" s="63"/>
      <c r="F41124" s="64"/>
    </row>
    <row r="41125" spans="4:6">
      <c r="D41125" s="63"/>
      <c r="F41125" s="64"/>
    </row>
    <row r="41126" spans="4:6">
      <c r="D41126" s="63"/>
      <c r="F41126" s="64"/>
    </row>
    <row r="41127" spans="4:6">
      <c r="D41127" s="63"/>
      <c r="F41127" s="64"/>
    </row>
    <row r="41128" spans="4:6">
      <c r="D41128" s="63"/>
      <c r="F41128" s="64"/>
    </row>
    <row r="41129" spans="4:6">
      <c r="D41129" s="63"/>
      <c r="F41129" s="64"/>
    </row>
    <row r="41130" spans="4:6">
      <c r="D41130" s="63"/>
      <c r="F41130" s="64"/>
    </row>
    <row r="41131" spans="4:6">
      <c r="D41131" s="63"/>
      <c r="F41131" s="64"/>
    </row>
    <row r="41132" spans="4:6">
      <c r="D41132" s="63"/>
      <c r="F41132" s="64"/>
    </row>
    <row r="41133" spans="4:6">
      <c r="D41133" s="63"/>
      <c r="F41133" s="64"/>
    </row>
    <row r="41134" spans="4:6">
      <c r="D41134" s="63"/>
      <c r="F41134" s="64"/>
    </row>
    <row r="41135" spans="4:6">
      <c r="D41135" s="63"/>
      <c r="F41135" s="64"/>
    </row>
    <row r="41136" spans="4:6">
      <c r="D41136" s="63"/>
      <c r="F41136" s="64"/>
    </row>
    <row r="41137" spans="4:6">
      <c r="D41137" s="63"/>
      <c r="F41137" s="64"/>
    </row>
    <row r="41138" spans="4:6">
      <c r="D41138" s="63"/>
      <c r="F41138" s="64"/>
    </row>
    <row r="41139" spans="4:6">
      <c r="D41139" s="63"/>
      <c r="F41139" s="64"/>
    </row>
    <row r="41140" spans="4:6">
      <c r="D41140" s="63"/>
      <c r="F41140" s="64"/>
    </row>
    <row r="41141" spans="4:6">
      <c r="D41141" s="63"/>
      <c r="F41141" s="64"/>
    </row>
    <row r="41142" spans="4:6">
      <c r="D41142" s="63"/>
      <c r="F41142" s="64"/>
    </row>
    <row r="41143" spans="4:6">
      <c r="D41143" s="63"/>
      <c r="F41143" s="64"/>
    </row>
    <row r="41144" spans="4:6">
      <c r="D41144" s="63"/>
      <c r="F41144" s="64"/>
    </row>
    <row r="41145" spans="4:6">
      <c r="D41145" s="63"/>
      <c r="F41145" s="64"/>
    </row>
    <row r="41146" spans="4:6">
      <c r="D41146" s="63"/>
      <c r="F41146" s="64"/>
    </row>
    <row r="41147" spans="4:6">
      <c r="D41147" s="63"/>
      <c r="F41147" s="64"/>
    </row>
    <row r="41148" spans="4:6">
      <c r="D41148" s="63"/>
      <c r="F41148" s="64"/>
    </row>
    <row r="41149" spans="4:6">
      <c r="D41149" s="63"/>
      <c r="F41149" s="64"/>
    </row>
    <row r="41150" spans="4:6">
      <c r="D41150" s="63"/>
      <c r="F41150" s="64"/>
    </row>
    <row r="41151" spans="4:6">
      <c r="D41151" s="63"/>
      <c r="F41151" s="64"/>
    </row>
    <row r="41152" spans="4:6">
      <c r="D41152" s="63"/>
      <c r="F41152" s="64"/>
    </row>
    <row r="41153" spans="4:6">
      <c r="D41153" s="63"/>
      <c r="F41153" s="64"/>
    </row>
    <row r="41154" spans="4:6">
      <c r="D41154" s="63"/>
      <c r="F41154" s="64"/>
    </row>
    <row r="41155" spans="4:6">
      <c r="D41155" s="63"/>
      <c r="F41155" s="64"/>
    </row>
    <row r="41156" spans="4:6">
      <c r="D41156" s="63"/>
      <c r="F41156" s="64"/>
    </row>
    <row r="41157" spans="4:6">
      <c r="D41157" s="63"/>
      <c r="F41157" s="64"/>
    </row>
    <row r="41158" spans="4:6">
      <c r="D41158" s="63"/>
      <c r="F41158" s="64"/>
    </row>
    <row r="41159" spans="4:6">
      <c r="D41159" s="63"/>
      <c r="F41159" s="64"/>
    </row>
    <row r="41160" spans="4:6">
      <c r="D41160" s="63"/>
      <c r="F41160" s="64"/>
    </row>
    <row r="41161" spans="4:6">
      <c r="D41161" s="63"/>
      <c r="F41161" s="64"/>
    </row>
    <row r="41162" spans="4:6">
      <c r="D41162" s="63"/>
      <c r="F41162" s="64"/>
    </row>
    <row r="41163" spans="4:6">
      <c r="D41163" s="63"/>
      <c r="F41163" s="64"/>
    </row>
    <row r="41164" spans="4:6">
      <c r="D41164" s="63"/>
      <c r="F41164" s="64"/>
    </row>
    <row r="41165" spans="4:6">
      <c r="D41165" s="63"/>
      <c r="F41165" s="64"/>
    </row>
    <row r="41166" spans="4:6">
      <c r="D41166" s="63"/>
      <c r="F41166" s="64"/>
    </row>
    <row r="41167" spans="4:6">
      <c r="D41167" s="63"/>
      <c r="F41167" s="64"/>
    </row>
    <row r="41168" spans="4:6">
      <c r="D41168" s="63"/>
      <c r="F41168" s="64"/>
    </row>
    <row r="41169" spans="4:6">
      <c r="D41169" s="63"/>
      <c r="F41169" s="64"/>
    </row>
    <row r="41170" spans="4:6">
      <c r="D41170" s="63"/>
      <c r="F41170" s="64"/>
    </row>
    <row r="41171" spans="4:6">
      <c r="D41171" s="63"/>
      <c r="F41171" s="64"/>
    </row>
    <row r="41172" spans="4:6">
      <c r="D41172" s="63"/>
      <c r="F41172" s="64"/>
    </row>
    <row r="41173" spans="4:6">
      <c r="D41173" s="63"/>
      <c r="F41173" s="64"/>
    </row>
    <row r="41174" spans="4:6">
      <c r="D41174" s="63"/>
      <c r="F41174" s="64"/>
    </row>
    <row r="41175" spans="4:6">
      <c r="D41175" s="63"/>
      <c r="F41175" s="64"/>
    </row>
    <row r="41176" spans="4:6">
      <c r="D41176" s="63"/>
      <c r="F41176" s="64"/>
    </row>
    <row r="41177" spans="4:6">
      <c r="D41177" s="63"/>
      <c r="F41177" s="64"/>
    </row>
    <row r="41178" spans="4:6">
      <c r="D41178" s="63"/>
      <c r="F41178" s="64"/>
    </row>
    <row r="41179" spans="4:6">
      <c r="D41179" s="63"/>
      <c r="F41179" s="64"/>
    </row>
    <row r="41180" spans="4:6">
      <c r="D41180" s="63"/>
      <c r="F41180" s="64"/>
    </row>
    <row r="41181" spans="4:6">
      <c r="D41181" s="63"/>
      <c r="F41181" s="64"/>
    </row>
    <row r="41182" spans="4:6">
      <c r="D41182" s="63"/>
      <c r="F41182" s="64"/>
    </row>
    <row r="41183" spans="4:6">
      <c r="D41183" s="63"/>
      <c r="F41183" s="64"/>
    </row>
    <row r="41184" spans="4:6">
      <c r="D41184" s="63"/>
      <c r="F41184" s="64"/>
    </row>
    <row r="41185" spans="4:6">
      <c r="D41185" s="63"/>
      <c r="F41185" s="64"/>
    </row>
    <row r="41186" spans="4:6">
      <c r="D41186" s="63"/>
      <c r="F41186" s="64"/>
    </row>
    <row r="41187" spans="4:6">
      <c r="D41187" s="63"/>
      <c r="F41187" s="64"/>
    </row>
    <row r="41188" spans="4:6">
      <c r="D41188" s="63"/>
      <c r="F41188" s="64"/>
    </row>
    <row r="41189" spans="4:6">
      <c r="D41189" s="63"/>
      <c r="F41189" s="64"/>
    </row>
    <row r="41190" spans="4:6">
      <c r="D41190" s="63"/>
      <c r="F41190" s="64"/>
    </row>
    <row r="41191" spans="4:6">
      <c r="D41191" s="63"/>
      <c r="F41191" s="64"/>
    </row>
    <row r="41192" spans="4:6">
      <c r="D41192" s="63"/>
      <c r="F41192" s="64"/>
    </row>
    <row r="41193" spans="4:6">
      <c r="D41193" s="63"/>
      <c r="F41193" s="64"/>
    </row>
    <row r="41194" spans="4:6">
      <c r="D41194" s="63"/>
      <c r="F41194" s="64"/>
    </row>
    <row r="41195" spans="4:6">
      <c r="D41195" s="63"/>
      <c r="F41195" s="64"/>
    </row>
    <row r="41196" spans="4:6">
      <c r="D41196" s="63"/>
      <c r="F41196" s="64"/>
    </row>
    <row r="41197" spans="4:6">
      <c r="D41197" s="63"/>
      <c r="F41197" s="64"/>
    </row>
    <row r="41198" spans="4:6">
      <c r="D41198" s="63"/>
      <c r="F41198" s="64"/>
    </row>
    <row r="41199" spans="4:6">
      <c r="D41199" s="63"/>
      <c r="F41199" s="64"/>
    </row>
    <row r="41200" spans="4:6">
      <c r="D41200" s="63"/>
      <c r="F41200" s="64"/>
    </row>
    <row r="41201" spans="4:6">
      <c r="D41201" s="63"/>
      <c r="F41201" s="64"/>
    </row>
    <row r="41202" spans="4:6">
      <c r="D41202" s="63"/>
      <c r="F41202" s="64"/>
    </row>
    <row r="41203" spans="4:6">
      <c r="D41203" s="63"/>
      <c r="F41203" s="64"/>
    </row>
    <row r="41204" spans="4:6">
      <c r="D41204" s="63"/>
      <c r="F41204" s="64"/>
    </row>
    <row r="41205" spans="4:6">
      <c r="D41205" s="63"/>
      <c r="F41205" s="64"/>
    </row>
    <row r="41206" spans="4:6">
      <c r="D41206" s="63"/>
      <c r="F41206" s="64"/>
    </row>
    <row r="41207" spans="4:6">
      <c r="D41207" s="63"/>
      <c r="F41207" s="64"/>
    </row>
    <row r="41208" spans="4:6">
      <c r="D41208" s="63"/>
      <c r="F41208" s="64"/>
    </row>
    <row r="41209" spans="4:6">
      <c r="D41209" s="63"/>
      <c r="F41209" s="64"/>
    </row>
    <row r="41210" spans="4:6">
      <c r="D41210" s="63"/>
      <c r="F41210" s="64"/>
    </row>
    <row r="41211" spans="4:6">
      <c r="D41211" s="63"/>
      <c r="F41211" s="64"/>
    </row>
    <row r="41212" spans="4:6">
      <c r="D41212" s="63"/>
      <c r="F41212" s="64"/>
    </row>
    <row r="41213" spans="4:6">
      <c r="D41213" s="63"/>
      <c r="F41213" s="64"/>
    </row>
    <row r="41214" spans="4:6">
      <c r="D41214" s="63"/>
      <c r="F41214" s="64"/>
    </row>
    <row r="41215" spans="4:6">
      <c r="D41215" s="63"/>
      <c r="F41215" s="64"/>
    </row>
    <row r="41216" spans="4:6">
      <c r="D41216" s="63"/>
      <c r="F41216" s="64"/>
    </row>
    <row r="41217" spans="4:6">
      <c r="D41217" s="63"/>
      <c r="F41217" s="64"/>
    </row>
    <row r="41218" spans="4:6">
      <c r="D41218" s="63"/>
      <c r="F41218" s="64"/>
    </row>
    <row r="41219" spans="4:6">
      <c r="D41219" s="63"/>
      <c r="F41219" s="64"/>
    </row>
    <row r="41220" spans="4:6">
      <c r="D41220" s="63"/>
      <c r="F41220" s="64"/>
    </row>
    <row r="41221" spans="4:6">
      <c r="D41221" s="63"/>
      <c r="F41221" s="64"/>
    </row>
    <row r="41222" spans="4:6">
      <c r="D41222" s="63"/>
      <c r="F41222" s="64"/>
    </row>
    <row r="41223" spans="4:6">
      <c r="D41223" s="63"/>
      <c r="F41223" s="64"/>
    </row>
    <row r="41224" spans="4:6">
      <c r="D41224" s="63"/>
      <c r="F41224" s="64"/>
    </row>
    <row r="41225" spans="4:6">
      <c r="D41225" s="63"/>
      <c r="F41225" s="64"/>
    </row>
    <row r="41226" spans="4:6">
      <c r="D41226" s="63"/>
      <c r="F41226" s="64"/>
    </row>
    <row r="41227" spans="4:6">
      <c r="D41227" s="63"/>
      <c r="F41227" s="64"/>
    </row>
    <row r="41228" spans="4:6">
      <c r="D41228" s="63"/>
      <c r="F41228" s="64"/>
    </row>
    <row r="41229" spans="4:6">
      <c r="D41229" s="63"/>
      <c r="F41229" s="64"/>
    </row>
    <row r="41230" spans="4:6">
      <c r="D41230" s="63"/>
      <c r="F41230" s="64"/>
    </row>
    <row r="41231" spans="4:6">
      <c r="D41231" s="63"/>
      <c r="F41231" s="64"/>
    </row>
    <row r="41232" spans="4:6">
      <c r="D41232" s="63"/>
      <c r="F41232" s="64"/>
    </row>
    <row r="41233" spans="4:6">
      <c r="D41233" s="63"/>
      <c r="F41233" s="64"/>
    </row>
    <row r="41234" spans="4:6">
      <c r="D41234" s="63"/>
      <c r="F41234" s="64"/>
    </row>
    <row r="41235" spans="4:6">
      <c r="D41235" s="63"/>
      <c r="F41235" s="64"/>
    </row>
    <row r="41236" spans="4:6">
      <c r="D41236" s="63"/>
      <c r="F41236" s="64"/>
    </row>
    <row r="41237" spans="4:6">
      <c r="D41237" s="63"/>
      <c r="F41237" s="64"/>
    </row>
    <row r="41238" spans="4:6">
      <c r="D41238" s="63"/>
      <c r="F41238" s="64"/>
    </row>
    <row r="41239" spans="4:6">
      <c r="D41239" s="63"/>
      <c r="F41239" s="64"/>
    </row>
    <row r="41240" spans="4:6">
      <c r="D41240" s="63"/>
      <c r="F41240" s="64"/>
    </row>
    <row r="41241" spans="4:6">
      <c r="D41241" s="63"/>
      <c r="F41241" s="64"/>
    </row>
    <row r="41242" spans="4:6">
      <c r="D41242" s="63"/>
      <c r="F41242" s="64"/>
    </row>
    <row r="41243" spans="4:6">
      <c r="D41243" s="63"/>
      <c r="F41243" s="64"/>
    </row>
    <row r="41244" spans="4:6">
      <c r="D41244" s="63"/>
      <c r="F41244" s="64"/>
    </row>
    <row r="41245" spans="4:6">
      <c r="D41245" s="63"/>
      <c r="F41245" s="64"/>
    </row>
    <row r="41246" spans="4:6">
      <c r="D41246" s="63"/>
      <c r="F41246" s="64"/>
    </row>
    <row r="41247" spans="4:6">
      <c r="D41247" s="63"/>
      <c r="F41247" s="64"/>
    </row>
    <row r="41248" spans="4:6">
      <c r="D41248" s="63"/>
      <c r="F41248" s="64"/>
    </row>
    <row r="41249" spans="4:6">
      <c r="D41249" s="63"/>
      <c r="F41249" s="64"/>
    </row>
    <row r="41250" spans="4:6">
      <c r="D41250" s="63"/>
      <c r="F41250" s="64"/>
    </row>
    <row r="41251" spans="4:6">
      <c r="D41251" s="63"/>
      <c r="F41251" s="64"/>
    </row>
    <row r="41252" spans="4:6">
      <c r="D41252" s="63"/>
      <c r="F41252" s="64"/>
    </row>
    <row r="41253" spans="4:6">
      <c r="D41253" s="63"/>
      <c r="F41253" s="64"/>
    </row>
    <row r="41254" spans="4:6">
      <c r="D41254" s="63"/>
      <c r="F41254" s="64"/>
    </row>
    <row r="41255" spans="4:6">
      <c r="D41255" s="63"/>
      <c r="F41255" s="64"/>
    </row>
    <row r="41256" spans="4:6">
      <c r="D41256" s="63"/>
      <c r="F41256" s="64"/>
    </row>
    <row r="41257" spans="4:6">
      <c r="D41257" s="63"/>
      <c r="F41257" s="64"/>
    </row>
    <row r="41258" spans="4:6">
      <c r="D41258" s="63"/>
      <c r="F41258" s="64"/>
    </row>
    <row r="41259" spans="4:6">
      <c r="D41259" s="63"/>
      <c r="F41259" s="64"/>
    </row>
    <row r="41260" spans="4:6">
      <c r="D41260" s="63"/>
      <c r="F41260" s="64"/>
    </row>
    <row r="41261" spans="4:6">
      <c r="D41261" s="63"/>
      <c r="F41261" s="64"/>
    </row>
    <row r="41262" spans="4:6">
      <c r="D41262" s="63"/>
      <c r="F41262" s="64"/>
    </row>
    <row r="41263" spans="4:6">
      <c r="D41263" s="63"/>
      <c r="F41263" s="64"/>
    </row>
    <row r="41264" spans="4:6">
      <c r="D41264" s="63"/>
      <c r="F41264" s="64"/>
    </row>
    <row r="41265" spans="4:6">
      <c r="D41265" s="63"/>
      <c r="F41265" s="64"/>
    </row>
    <row r="41266" spans="4:6">
      <c r="D41266" s="63"/>
      <c r="F41266" s="64"/>
    </row>
    <row r="41267" spans="4:6">
      <c r="D41267" s="63"/>
      <c r="F41267" s="64"/>
    </row>
    <row r="41268" spans="4:6">
      <c r="D41268" s="63"/>
      <c r="F41268" s="64"/>
    </row>
    <row r="41269" spans="4:6">
      <c r="D41269" s="63"/>
      <c r="F41269" s="64"/>
    </row>
    <row r="41270" spans="4:6">
      <c r="D41270" s="63"/>
      <c r="F41270" s="64"/>
    </row>
    <row r="41271" spans="4:6">
      <c r="D41271" s="63"/>
      <c r="F41271" s="64"/>
    </row>
    <row r="41272" spans="4:6">
      <c r="D41272" s="63"/>
      <c r="F41272" s="64"/>
    </row>
    <row r="41273" spans="4:6">
      <c r="D41273" s="63"/>
      <c r="F41273" s="64"/>
    </row>
    <row r="41274" spans="4:6">
      <c r="D41274" s="63"/>
      <c r="F41274" s="64"/>
    </row>
    <row r="41275" spans="4:6">
      <c r="D41275" s="63"/>
      <c r="F41275" s="64"/>
    </row>
    <row r="41276" spans="4:6">
      <c r="D41276" s="63"/>
      <c r="F41276" s="64"/>
    </row>
    <row r="41277" spans="4:6">
      <c r="D41277" s="63"/>
      <c r="F41277" s="64"/>
    </row>
    <row r="41278" spans="4:6">
      <c r="D41278" s="63"/>
      <c r="F41278" s="64"/>
    </row>
    <row r="41279" spans="4:6">
      <c r="D41279" s="63"/>
      <c r="F41279" s="64"/>
    </row>
    <row r="41280" spans="4:6">
      <c r="D41280" s="63"/>
      <c r="F41280" s="64"/>
    </row>
    <row r="41281" spans="4:6">
      <c r="D41281" s="63"/>
      <c r="F41281" s="64"/>
    </row>
    <row r="41282" spans="4:6">
      <c r="D41282" s="63"/>
      <c r="F41282" s="64"/>
    </row>
    <row r="41283" spans="4:6">
      <c r="D41283" s="63"/>
      <c r="F41283" s="64"/>
    </row>
    <row r="41284" spans="4:6">
      <c r="D41284" s="63"/>
      <c r="F41284" s="64"/>
    </row>
    <row r="41285" spans="4:6">
      <c r="D41285" s="63"/>
      <c r="F41285" s="64"/>
    </row>
    <row r="41286" spans="4:6">
      <c r="D41286" s="63"/>
      <c r="F41286" s="64"/>
    </row>
    <row r="41287" spans="4:6">
      <c r="D41287" s="63"/>
      <c r="F41287" s="64"/>
    </row>
    <row r="41288" spans="4:6">
      <c r="D41288" s="63"/>
      <c r="F41288" s="64"/>
    </row>
    <row r="41289" spans="4:6">
      <c r="D41289" s="63"/>
      <c r="F41289" s="64"/>
    </row>
    <row r="41290" spans="4:6">
      <c r="D41290" s="63"/>
      <c r="F41290" s="64"/>
    </row>
    <row r="41291" spans="4:6">
      <c r="D41291" s="63"/>
      <c r="F41291" s="64"/>
    </row>
    <row r="41292" spans="4:6">
      <c r="D41292" s="63"/>
      <c r="F41292" s="64"/>
    </row>
    <row r="41293" spans="4:6">
      <c r="D41293" s="63"/>
      <c r="F41293" s="64"/>
    </row>
    <row r="41294" spans="4:6">
      <c r="D41294" s="63"/>
      <c r="F41294" s="64"/>
    </row>
    <row r="41295" spans="4:6">
      <c r="D41295" s="63"/>
      <c r="F41295" s="64"/>
    </row>
    <row r="41296" spans="4:6">
      <c r="D41296" s="63"/>
      <c r="F41296" s="64"/>
    </row>
    <row r="41297" spans="4:6">
      <c r="D41297" s="63"/>
      <c r="F41297" s="64"/>
    </row>
    <row r="41298" spans="4:6">
      <c r="D41298" s="63"/>
      <c r="F41298" s="64"/>
    </row>
    <row r="41299" spans="4:6">
      <c r="D41299" s="63"/>
      <c r="F41299" s="64"/>
    </row>
    <row r="41300" spans="4:6">
      <c r="D41300" s="63"/>
      <c r="F41300" s="64"/>
    </row>
    <row r="41301" spans="4:6">
      <c r="D41301" s="63"/>
      <c r="F41301" s="64"/>
    </row>
    <row r="41302" spans="4:6">
      <c r="D41302" s="63"/>
      <c r="F41302" s="64"/>
    </row>
    <row r="41303" spans="4:6">
      <c r="D41303" s="63"/>
      <c r="F41303" s="64"/>
    </row>
    <row r="41304" spans="4:6">
      <c r="D41304" s="63"/>
      <c r="F41304" s="64"/>
    </row>
    <row r="41305" spans="4:6">
      <c r="D41305" s="63"/>
      <c r="F41305" s="64"/>
    </row>
    <row r="41306" spans="4:6">
      <c r="D41306" s="63"/>
      <c r="F41306" s="64"/>
    </row>
    <row r="41307" spans="4:6">
      <c r="D41307" s="63"/>
      <c r="F41307" s="64"/>
    </row>
    <row r="41308" spans="4:6">
      <c r="D41308" s="63"/>
      <c r="F41308" s="64"/>
    </row>
    <row r="41309" spans="4:6">
      <c r="D41309" s="63"/>
      <c r="F41309" s="64"/>
    </row>
    <row r="41310" spans="4:6">
      <c r="D41310" s="63"/>
      <c r="F41310" s="64"/>
    </row>
    <row r="41311" spans="4:6">
      <c r="D41311" s="63"/>
      <c r="F41311" s="64"/>
    </row>
    <row r="41312" spans="4:6">
      <c r="D41312" s="63"/>
      <c r="F41312" s="64"/>
    </row>
    <row r="41313" spans="4:6">
      <c r="D41313" s="63"/>
      <c r="F41313" s="64"/>
    </row>
    <row r="41314" spans="4:6">
      <c r="D41314" s="63"/>
      <c r="F41314" s="64"/>
    </row>
    <row r="41315" spans="4:6">
      <c r="D41315" s="63"/>
      <c r="F41315" s="64"/>
    </row>
    <row r="41316" spans="4:6">
      <c r="D41316" s="63"/>
      <c r="F41316" s="64"/>
    </row>
    <row r="41317" spans="4:6">
      <c r="D41317" s="63"/>
      <c r="F41317" s="64"/>
    </row>
    <row r="41318" spans="4:6">
      <c r="D41318" s="63"/>
      <c r="F41318" s="64"/>
    </row>
    <row r="41319" spans="4:6">
      <c r="D41319" s="63"/>
      <c r="F41319" s="64"/>
    </row>
    <row r="41320" spans="4:6">
      <c r="D41320" s="63"/>
      <c r="F41320" s="64"/>
    </row>
    <row r="41321" spans="4:6">
      <c r="D41321" s="63"/>
      <c r="F41321" s="64"/>
    </row>
    <row r="41322" spans="4:6">
      <c r="D41322" s="63"/>
      <c r="F41322" s="64"/>
    </row>
    <row r="41323" spans="4:6">
      <c r="D41323" s="63"/>
      <c r="F41323" s="64"/>
    </row>
    <row r="41324" spans="4:6">
      <c r="D41324" s="63"/>
      <c r="F41324" s="64"/>
    </row>
    <row r="41325" spans="4:6">
      <c r="D41325" s="63"/>
      <c r="F41325" s="64"/>
    </row>
    <row r="41326" spans="4:6">
      <c r="D41326" s="63"/>
      <c r="F41326" s="64"/>
    </row>
    <row r="41327" spans="4:6">
      <c r="D41327" s="63"/>
      <c r="F41327" s="64"/>
    </row>
    <row r="41328" spans="4:6">
      <c r="D41328" s="63"/>
      <c r="F41328" s="64"/>
    </row>
    <row r="41329" spans="4:6">
      <c r="D41329" s="63"/>
      <c r="F41329" s="64"/>
    </row>
    <row r="41330" spans="4:6">
      <c r="D41330" s="63"/>
      <c r="F41330" s="64"/>
    </row>
    <row r="41331" spans="4:6">
      <c r="D41331" s="63"/>
      <c r="F41331" s="64"/>
    </row>
    <row r="41332" spans="4:6">
      <c r="D41332" s="63"/>
      <c r="F41332" s="64"/>
    </row>
    <row r="41333" spans="4:6">
      <c r="D41333" s="63"/>
      <c r="F41333" s="64"/>
    </row>
    <row r="41334" spans="4:6">
      <c r="D41334" s="63"/>
      <c r="F41334" s="64"/>
    </row>
    <row r="41335" spans="4:6">
      <c r="D41335" s="63"/>
      <c r="F41335" s="64"/>
    </row>
    <row r="41336" spans="4:6">
      <c r="D41336" s="63"/>
      <c r="F41336" s="64"/>
    </row>
    <row r="41337" spans="4:6">
      <c r="D41337" s="63"/>
      <c r="F41337" s="64"/>
    </row>
    <row r="41338" spans="4:6">
      <c r="D41338" s="63"/>
      <c r="F41338" s="64"/>
    </row>
    <row r="41339" spans="4:6">
      <c r="D41339" s="63"/>
      <c r="F41339" s="64"/>
    </row>
    <row r="41340" spans="4:6">
      <c r="D41340" s="63"/>
      <c r="F41340" s="64"/>
    </row>
    <row r="41341" spans="4:6">
      <c r="D41341" s="63"/>
      <c r="F41341" s="64"/>
    </row>
    <row r="41342" spans="4:6">
      <c r="D41342" s="63"/>
      <c r="F41342" s="64"/>
    </row>
    <row r="41343" spans="4:6">
      <c r="D41343" s="63"/>
      <c r="F41343" s="64"/>
    </row>
    <row r="41344" spans="4:6">
      <c r="D41344" s="63"/>
      <c r="F41344" s="64"/>
    </row>
    <row r="41345" spans="4:6">
      <c r="D41345" s="63"/>
      <c r="F41345" s="64"/>
    </row>
    <row r="41346" spans="4:6">
      <c r="D41346" s="63"/>
      <c r="F41346" s="64"/>
    </row>
    <row r="41347" spans="4:6">
      <c r="D41347" s="63"/>
      <c r="F41347" s="64"/>
    </row>
    <row r="41348" spans="4:6">
      <c r="D41348" s="63"/>
      <c r="F41348" s="64"/>
    </row>
    <row r="41349" spans="4:6">
      <c r="D41349" s="63"/>
      <c r="F41349" s="64"/>
    </row>
    <row r="41350" spans="4:6">
      <c r="D41350" s="63"/>
      <c r="F41350" s="64"/>
    </row>
    <row r="41351" spans="4:6">
      <c r="D41351" s="63"/>
      <c r="F41351" s="64"/>
    </row>
    <row r="41352" spans="4:6">
      <c r="D41352" s="63"/>
      <c r="F41352" s="64"/>
    </row>
    <row r="41353" spans="4:6">
      <c r="D41353" s="63"/>
      <c r="F41353" s="64"/>
    </row>
    <row r="41354" spans="4:6">
      <c r="D41354" s="63"/>
      <c r="F41354" s="64"/>
    </row>
    <row r="41355" spans="4:6">
      <c r="D41355" s="63"/>
      <c r="F41355" s="64"/>
    </row>
    <row r="41356" spans="4:6">
      <c r="D41356" s="63"/>
      <c r="F41356" s="64"/>
    </row>
    <row r="41357" spans="4:6">
      <c r="D41357" s="63"/>
      <c r="F41357" s="64"/>
    </row>
    <row r="41358" spans="4:6">
      <c r="D41358" s="63"/>
      <c r="F41358" s="64"/>
    </row>
    <row r="41359" spans="4:6">
      <c r="D41359" s="63"/>
      <c r="F41359" s="64"/>
    </row>
    <row r="41360" spans="4:6">
      <c r="D41360" s="63"/>
      <c r="F41360" s="64"/>
    </row>
    <row r="41361" spans="4:6">
      <c r="D41361" s="63"/>
      <c r="F41361" s="64"/>
    </row>
    <row r="41362" spans="4:6">
      <c r="D41362" s="63"/>
      <c r="F41362" s="64"/>
    </row>
    <row r="41363" spans="4:6">
      <c r="D41363" s="63"/>
      <c r="F41363" s="64"/>
    </row>
    <row r="41364" spans="4:6">
      <c r="D41364" s="63"/>
      <c r="F41364" s="64"/>
    </row>
    <row r="41365" spans="4:6">
      <c r="D41365" s="63"/>
      <c r="F41365" s="64"/>
    </row>
    <row r="41366" spans="4:6">
      <c r="D41366" s="63"/>
      <c r="F41366" s="64"/>
    </row>
    <row r="41367" spans="4:6">
      <c r="D41367" s="63"/>
      <c r="F41367" s="64"/>
    </row>
    <row r="41368" spans="4:6">
      <c r="D41368" s="63"/>
      <c r="F41368" s="64"/>
    </row>
    <row r="41369" spans="4:6">
      <c r="D41369" s="63"/>
      <c r="F41369" s="64"/>
    </row>
    <row r="41370" spans="4:6">
      <c r="D41370" s="63"/>
      <c r="F41370" s="64"/>
    </row>
    <row r="41371" spans="4:6">
      <c r="D41371" s="63"/>
      <c r="F41371" s="64"/>
    </row>
    <row r="41372" spans="4:6">
      <c r="D41372" s="63"/>
      <c r="F41372" s="64"/>
    </row>
    <row r="41373" spans="4:6">
      <c r="D41373" s="63"/>
      <c r="F41373" s="64"/>
    </row>
    <row r="41374" spans="4:6">
      <c r="D41374" s="63"/>
      <c r="F41374" s="64"/>
    </row>
    <row r="41375" spans="4:6">
      <c r="D41375" s="63"/>
      <c r="F41375" s="64"/>
    </row>
    <row r="41376" spans="4:6">
      <c r="D41376" s="63"/>
      <c r="F41376" s="64"/>
    </row>
    <row r="41377" spans="4:6">
      <c r="D41377" s="63"/>
      <c r="F41377" s="64"/>
    </row>
    <row r="41378" spans="4:6">
      <c r="D41378" s="63"/>
      <c r="F41378" s="64"/>
    </row>
    <row r="41379" spans="4:6">
      <c r="D41379" s="63"/>
      <c r="F41379" s="64"/>
    </row>
    <row r="41380" spans="4:6">
      <c r="D41380" s="63"/>
      <c r="F41380" s="64"/>
    </row>
    <row r="41381" spans="4:6">
      <c r="D41381" s="63"/>
      <c r="F41381" s="64"/>
    </row>
    <row r="41382" spans="4:6">
      <c r="D41382" s="63"/>
      <c r="F41382" s="64"/>
    </row>
    <row r="41383" spans="4:6">
      <c r="D41383" s="63"/>
      <c r="F41383" s="64"/>
    </row>
    <row r="41384" spans="4:6">
      <c r="D41384" s="63"/>
      <c r="F41384" s="64"/>
    </row>
    <row r="41385" spans="4:6">
      <c r="D41385" s="63"/>
      <c r="F41385" s="64"/>
    </row>
    <row r="41386" spans="4:6">
      <c r="D41386" s="63"/>
      <c r="F41386" s="64"/>
    </row>
    <row r="41387" spans="4:6">
      <c r="D41387" s="63"/>
      <c r="F41387" s="64"/>
    </row>
    <row r="41388" spans="4:6">
      <c r="D41388" s="63"/>
      <c r="F41388" s="64"/>
    </row>
    <row r="41389" spans="4:6">
      <c r="D41389" s="63"/>
      <c r="F41389" s="64"/>
    </row>
    <row r="41390" spans="4:6">
      <c r="D41390" s="63"/>
      <c r="F41390" s="64"/>
    </row>
    <row r="41391" spans="4:6">
      <c r="D41391" s="63"/>
      <c r="F41391" s="64"/>
    </row>
    <row r="41392" spans="4:6">
      <c r="D41392" s="63"/>
      <c r="F41392" s="64"/>
    </row>
    <row r="41393" spans="4:6">
      <c r="D41393" s="63"/>
      <c r="F41393" s="64"/>
    </row>
    <row r="41394" spans="4:6">
      <c r="D41394" s="63"/>
      <c r="F41394" s="64"/>
    </row>
    <row r="41395" spans="4:6">
      <c r="D41395" s="63"/>
      <c r="F41395" s="64"/>
    </row>
    <row r="41396" spans="4:6">
      <c r="D41396" s="63"/>
      <c r="F41396" s="64"/>
    </row>
    <row r="41397" spans="4:6">
      <c r="D41397" s="63"/>
      <c r="F41397" s="64"/>
    </row>
    <row r="41398" spans="4:6">
      <c r="D41398" s="63"/>
      <c r="F41398" s="64"/>
    </row>
    <row r="41399" spans="4:6">
      <c r="D41399" s="63"/>
      <c r="F41399" s="64"/>
    </row>
    <row r="41400" spans="4:6">
      <c r="D41400" s="63"/>
      <c r="F41400" s="64"/>
    </row>
    <row r="41401" spans="4:6">
      <c r="D41401" s="63"/>
      <c r="F41401" s="64"/>
    </row>
    <row r="41402" spans="4:6">
      <c r="D41402" s="63"/>
      <c r="F41402" s="64"/>
    </row>
    <row r="41403" spans="4:6">
      <c r="D41403" s="63"/>
      <c r="F41403" s="64"/>
    </row>
    <row r="41404" spans="4:6">
      <c r="D41404" s="63"/>
      <c r="F41404" s="64"/>
    </row>
    <row r="41405" spans="4:6">
      <c r="D41405" s="63"/>
      <c r="F41405" s="64"/>
    </row>
    <row r="41406" spans="4:6">
      <c r="D41406" s="63"/>
      <c r="F41406" s="64"/>
    </row>
    <row r="41407" spans="4:6">
      <c r="D41407" s="63"/>
      <c r="F41407" s="64"/>
    </row>
    <row r="41408" spans="4:6">
      <c r="D41408" s="63"/>
      <c r="F41408" s="64"/>
    </row>
    <row r="41409" spans="4:6">
      <c r="D41409" s="63"/>
      <c r="F41409" s="64"/>
    </row>
    <row r="41410" spans="4:6">
      <c r="D41410" s="63"/>
      <c r="F41410" s="64"/>
    </row>
    <row r="41411" spans="4:6">
      <c r="D41411" s="63"/>
      <c r="F41411" s="64"/>
    </row>
    <row r="41412" spans="4:6">
      <c r="D41412" s="63"/>
      <c r="F41412" s="64"/>
    </row>
    <row r="41413" spans="4:6">
      <c r="D41413" s="63"/>
      <c r="F41413" s="64"/>
    </row>
    <row r="41414" spans="4:6">
      <c r="D41414" s="63"/>
      <c r="F41414" s="64"/>
    </row>
    <row r="41415" spans="4:6">
      <c r="D41415" s="63"/>
      <c r="F41415" s="64"/>
    </row>
    <row r="41416" spans="4:6">
      <c r="D41416" s="63"/>
      <c r="F41416" s="64"/>
    </row>
    <row r="41417" spans="4:6">
      <c r="D41417" s="63"/>
      <c r="F41417" s="64"/>
    </row>
    <row r="41418" spans="4:6">
      <c r="D41418" s="63"/>
      <c r="F41418" s="64"/>
    </row>
    <row r="41419" spans="4:6">
      <c r="D41419" s="63"/>
      <c r="F41419" s="64"/>
    </row>
    <row r="41420" spans="4:6">
      <c r="D41420" s="63"/>
      <c r="F41420" s="64"/>
    </row>
    <row r="41421" spans="4:6">
      <c r="D41421" s="63"/>
      <c r="F41421" s="64"/>
    </row>
    <row r="41422" spans="4:6">
      <c r="D41422" s="63"/>
      <c r="F41422" s="64"/>
    </row>
    <row r="41423" spans="4:6">
      <c r="D41423" s="63"/>
      <c r="F41423" s="64"/>
    </row>
    <row r="41424" spans="4:6">
      <c r="D41424" s="63"/>
      <c r="F41424" s="64"/>
    </row>
    <row r="41425" spans="4:6">
      <c r="D41425" s="63"/>
      <c r="F41425" s="64"/>
    </row>
    <row r="41426" spans="4:6">
      <c r="D41426" s="63"/>
      <c r="F41426" s="64"/>
    </row>
    <row r="41427" spans="4:6">
      <c r="D41427" s="63"/>
      <c r="F41427" s="64"/>
    </row>
    <row r="41428" spans="4:6">
      <c r="D41428" s="63"/>
      <c r="F41428" s="64"/>
    </row>
    <row r="41429" spans="4:6">
      <c r="D41429" s="63"/>
      <c r="F41429" s="64"/>
    </row>
    <row r="41430" spans="4:6">
      <c r="D41430" s="63"/>
      <c r="F41430" s="64"/>
    </row>
    <row r="41431" spans="4:6">
      <c r="D41431" s="63"/>
      <c r="F41431" s="64"/>
    </row>
    <row r="41432" spans="4:6">
      <c r="D41432" s="63"/>
      <c r="F41432" s="64"/>
    </row>
    <row r="41433" spans="4:6">
      <c r="D41433" s="63"/>
      <c r="F41433" s="64"/>
    </row>
    <row r="41434" spans="4:6">
      <c r="D41434" s="63"/>
      <c r="F41434" s="64"/>
    </row>
    <row r="41435" spans="4:6">
      <c r="D41435" s="63"/>
      <c r="F41435" s="64"/>
    </row>
    <row r="41436" spans="4:6">
      <c r="D41436" s="63"/>
      <c r="F41436" s="64"/>
    </row>
    <row r="41437" spans="4:6">
      <c r="D41437" s="63"/>
      <c r="F41437" s="64"/>
    </row>
    <row r="41438" spans="4:6">
      <c r="D41438" s="63"/>
      <c r="F41438" s="64"/>
    </row>
    <row r="41439" spans="4:6">
      <c r="D41439" s="63"/>
      <c r="F41439" s="64"/>
    </row>
    <row r="41440" spans="4:6">
      <c r="D41440" s="63"/>
      <c r="F41440" s="64"/>
    </row>
    <row r="41441" spans="4:6">
      <c r="D41441" s="63"/>
      <c r="F41441" s="64"/>
    </row>
    <row r="41442" spans="4:6">
      <c r="D41442" s="63"/>
      <c r="F41442" s="64"/>
    </row>
    <row r="41443" spans="4:6">
      <c r="D41443" s="63"/>
      <c r="F41443" s="64"/>
    </row>
    <row r="41444" spans="4:6">
      <c r="D41444" s="63"/>
      <c r="F41444" s="64"/>
    </row>
    <row r="41445" spans="4:6">
      <c r="D41445" s="63"/>
      <c r="F41445" s="64"/>
    </row>
    <row r="41446" spans="4:6">
      <c r="D41446" s="63"/>
      <c r="F41446" s="64"/>
    </row>
    <row r="41447" spans="4:6">
      <c r="D41447" s="63"/>
      <c r="F41447" s="64"/>
    </row>
    <row r="41448" spans="4:6">
      <c r="D41448" s="63"/>
      <c r="F41448" s="64"/>
    </row>
    <row r="41449" spans="4:6">
      <c r="D41449" s="63"/>
      <c r="F41449" s="64"/>
    </row>
    <row r="41450" spans="4:6">
      <c r="D41450" s="63"/>
      <c r="F41450" s="64"/>
    </row>
    <row r="41451" spans="4:6">
      <c r="D41451" s="63"/>
      <c r="F41451" s="64"/>
    </row>
    <row r="41452" spans="4:6">
      <c r="D41452" s="63"/>
      <c r="F41452" s="64"/>
    </row>
    <row r="41453" spans="4:6">
      <c r="D41453" s="63"/>
      <c r="F41453" s="64"/>
    </row>
    <row r="41454" spans="4:6">
      <c r="D41454" s="63"/>
      <c r="F41454" s="64"/>
    </row>
    <row r="41455" spans="4:6">
      <c r="D41455" s="63"/>
      <c r="F41455" s="64"/>
    </row>
    <row r="41456" spans="4:6">
      <c r="D41456" s="63"/>
      <c r="F41456" s="64"/>
    </row>
    <row r="41457" spans="4:6">
      <c r="D41457" s="63"/>
      <c r="F41457" s="64"/>
    </row>
    <row r="41458" spans="4:6">
      <c r="D41458" s="63"/>
      <c r="F41458" s="64"/>
    </row>
    <row r="41459" spans="4:6">
      <c r="D41459" s="63"/>
      <c r="F41459" s="64"/>
    </row>
    <row r="41460" spans="4:6">
      <c r="D41460" s="63"/>
      <c r="F41460" s="64"/>
    </row>
    <row r="41461" spans="4:6">
      <c r="D41461" s="63"/>
      <c r="F41461" s="64"/>
    </row>
    <row r="41462" spans="4:6">
      <c r="D41462" s="63"/>
      <c r="F41462" s="64"/>
    </row>
    <row r="41463" spans="4:6">
      <c r="D41463" s="63"/>
      <c r="F41463" s="64"/>
    </row>
    <row r="41464" spans="4:6">
      <c r="D41464" s="63"/>
      <c r="F41464" s="64"/>
    </row>
    <row r="41465" spans="4:6">
      <c r="D41465" s="63"/>
      <c r="F41465" s="64"/>
    </row>
    <row r="41466" spans="4:6">
      <c r="D41466" s="63"/>
      <c r="F41466" s="64"/>
    </row>
    <row r="41467" spans="4:6">
      <c r="D41467" s="63"/>
      <c r="F41467" s="64"/>
    </row>
    <row r="41468" spans="4:6">
      <c r="D41468" s="63"/>
      <c r="F41468" s="64"/>
    </row>
    <row r="41469" spans="4:6">
      <c r="D41469" s="63"/>
      <c r="F41469" s="64"/>
    </row>
    <row r="41470" spans="4:6">
      <c r="D41470" s="63"/>
      <c r="F41470" s="64"/>
    </row>
    <row r="41471" spans="4:6">
      <c r="D41471" s="63"/>
      <c r="F41471" s="64"/>
    </row>
    <row r="41472" spans="4:6">
      <c r="D41472" s="63"/>
      <c r="F41472" s="64"/>
    </row>
    <row r="41473" spans="4:6">
      <c r="D41473" s="63"/>
      <c r="F41473" s="64"/>
    </row>
    <row r="41474" spans="4:6">
      <c r="D41474" s="63"/>
      <c r="F41474" s="64"/>
    </row>
    <row r="41475" spans="4:6">
      <c r="D41475" s="63"/>
      <c r="F41475" s="64"/>
    </row>
    <row r="41476" spans="4:6">
      <c r="D41476" s="63"/>
      <c r="F41476" s="64"/>
    </row>
    <row r="41477" spans="4:6">
      <c r="D41477" s="63"/>
      <c r="F41477" s="64"/>
    </row>
    <row r="41478" spans="4:6">
      <c r="D41478" s="63"/>
      <c r="F41478" s="64"/>
    </row>
    <row r="41479" spans="4:6">
      <c r="D41479" s="63"/>
      <c r="F41479" s="64"/>
    </row>
    <row r="41480" spans="4:6">
      <c r="D41480" s="63"/>
      <c r="F41480" s="64"/>
    </row>
    <row r="41481" spans="4:6">
      <c r="D41481" s="63"/>
      <c r="F41481" s="64"/>
    </row>
    <row r="41482" spans="4:6">
      <c r="D41482" s="63"/>
      <c r="F41482" s="64"/>
    </row>
    <row r="41483" spans="4:6">
      <c r="D41483" s="63"/>
      <c r="F41483" s="64"/>
    </row>
    <row r="41484" spans="4:6">
      <c r="D41484" s="63"/>
      <c r="F41484" s="64"/>
    </row>
    <row r="41485" spans="4:6">
      <c r="D41485" s="63"/>
      <c r="F41485" s="64"/>
    </row>
    <row r="41486" spans="4:6">
      <c r="D41486" s="63"/>
      <c r="F41486" s="64"/>
    </row>
    <row r="41487" spans="4:6">
      <c r="D41487" s="63"/>
      <c r="F41487" s="64"/>
    </row>
    <row r="41488" spans="4:6">
      <c r="D41488" s="63"/>
      <c r="F41488" s="64"/>
    </row>
    <row r="41489" spans="4:6">
      <c r="D41489" s="63"/>
      <c r="F41489" s="64"/>
    </row>
    <row r="41490" spans="4:6">
      <c r="D41490" s="63"/>
      <c r="F41490" s="64"/>
    </row>
    <row r="41491" spans="4:6">
      <c r="D41491" s="63"/>
      <c r="F41491" s="64"/>
    </row>
    <row r="41492" spans="4:6">
      <c r="D41492" s="63"/>
      <c r="F41492" s="64"/>
    </row>
    <row r="41493" spans="4:6">
      <c r="D41493" s="63"/>
      <c r="F41493" s="64"/>
    </row>
    <row r="41494" spans="4:6">
      <c r="D41494" s="63"/>
      <c r="F41494" s="64"/>
    </row>
    <row r="41495" spans="4:6">
      <c r="D41495" s="63"/>
      <c r="F41495" s="64"/>
    </row>
    <row r="41496" spans="4:6">
      <c r="D41496" s="63"/>
      <c r="F41496" s="64"/>
    </row>
    <row r="41497" spans="4:6">
      <c r="D41497" s="63"/>
      <c r="F41497" s="64"/>
    </row>
    <row r="41498" spans="4:6">
      <c r="D41498" s="63"/>
      <c r="F41498" s="64"/>
    </row>
    <row r="41499" spans="4:6">
      <c r="D41499" s="63"/>
      <c r="F41499" s="64"/>
    </row>
    <row r="41500" spans="4:6">
      <c r="D41500" s="63"/>
      <c r="F41500" s="64"/>
    </row>
    <row r="41501" spans="4:6">
      <c r="D41501" s="63"/>
      <c r="F41501" s="64"/>
    </row>
    <row r="41502" spans="4:6">
      <c r="D41502" s="63"/>
      <c r="F41502" s="64"/>
    </row>
    <row r="41503" spans="4:6">
      <c r="D41503" s="63"/>
      <c r="F41503" s="64"/>
    </row>
    <row r="41504" spans="4:6">
      <c r="D41504" s="63"/>
      <c r="F41504" s="64"/>
    </row>
    <row r="41505" spans="4:6">
      <c r="D41505" s="63"/>
      <c r="F41505" s="64"/>
    </row>
    <row r="41506" spans="4:6">
      <c r="D41506" s="63"/>
      <c r="F41506" s="64"/>
    </row>
    <row r="41507" spans="4:6">
      <c r="D41507" s="63"/>
      <c r="F41507" s="64"/>
    </row>
    <row r="41508" spans="4:6">
      <c r="D41508" s="63"/>
      <c r="F41508" s="64"/>
    </row>
    <row r="41509" spans="4:6">
      <c r="D41509" s="63"/>
      <c r="F41509" s="64"/>
    </row>
    <row r="41510" spans="4:6">
      <c r="D41510" s="63"/>
      <c r="F41510" s="64"/>
    </row>
    <row r="41511" spans="4:6">
      <c r="D41511" s="63"/>
      <c r="F41511" s="64"/>
    </row>
    <row r="41512" spans="4:6">
      <c r="D41512" s="63"/>
      <c r="F41512" s="64"/>
    </row>
    <row r="41513" spans="4:6">
      <c r="D41513" s="63"/>
      <c r="F41513" s="64"/>
    </row>
    <row r="41514" spans="4:6">
      <c r="D41514" s="63"/>
      <c r="F41514" s="64"/>
    </row>
    <row r="41515" spans="4:6">
      <c r="D41515" s="63"/>
      <c r="F41515" s="64"/>
    </row>
    <row r="41516" spans="4:6">
      <c r="D41516" s="63"/>
      <c r="F41516" s="64"/>
    </row>
    <row r="41517" spans="4:6">
      <c r="D41517" s="63"/>
      <c r="F41517" s="64"/>
    </row>
    <row r="41518" spans="4:6">
      <c r="D41518" s="63"/>
      <c r="F41518" s="64"/>
    </row>
    <row r="41519" spans="4:6">
      <c r="D41519" s="63"/>
      <c r="F41519" s="64"/>
    </row>
    <row r="41520" spans="4:6">
      <c r="D41520" s="63"/>
      <c r="F41520" s="64"/>
    </row>
    <row r="41521" spans="4:6">
      <c r="D41521" s="63"/>
      <c r="F41521" s="64"/>
    </row>
    <row r="41522" spans="4:6">
      <c r="D41522" s="63"/>
      <c r="F41522" s="64"/>
    </row>
    <row r="41523" spans="4:6">
      <c r="D41523" s="63"/>
      <c r="F41523" s="64"/>
    </row>
    <row r="41524" spans="4:6">
      <c r="D41524" s="63"/>
      <c r="F41524" s="64"/>
    </row>
    <row r="41525" spans="4:6">
      <c r="D41525" s="63"/>
      <c r="F41525" s="64"/>
    </row>
    <row r="41526" spans="4:6">
      <c r="D41526" s="63"/>
      <c r="F41526" s="64"/>
    </row>
    <row r="41527" spans="4:6">
      <c r="D41527" s="63"/>
      <c r="F41527" s="64"/>
    </row>
    <row r="41528" spans="4:6">
      <c r="D41528" s="63"/>
      <c r="F41528" s="64"/>
    </row>
    <row r="41529" spans="4:6">
      <c r="D41529" s="63"/>
      <c r="F41529" s="64"/>
    </row>
    <row r="41530" spans="4:6">
      <c r="D41530" s="63"/>
      <c r="F41530" s="64"/>
    </row>
    <row r="41531" spans="4:6">
      <c r="D41531" s="63"/>
      <c r="F41531" s="64"/>
    </row>
    <row r="41532" spans="4:6">
      <c r="D41532" s="63"/>
      <c r="F41532" s="64"/>
    </row>
    <row r="41533" spans="4:6">
      <c r="D41533" s="63"/>
      <c r="F41533" s="64"/>
    </row>
    <row r="41534" spans="4:6">
      <c r="D41534" s="63"/>
      <c r="F41534" s="64"/>
    </row>
    <row r="41535" spans="4:6">
      <c r="D41535" s="63"/>
      <c r="F41535" s="64"/>
    </row>
    <row r="41536" spans="4:6">
      <c r="D41536" s="63"/>
      <c r="F41536" s="64"/>
    </row>
    <row r="41537" spans="4:6">
      <c r="D41537" s="63"/>
      <c r="F41537" s="64"/>
    </row>
    <row r="41538" spans="4:6">
      <c r="D41538" s="63"/>
      <c r="F41538" s="64"/>
    </row>
    <row r="41539" spans="4:6">
      <c r="D41539" s="63"/>
      <c r="F41539" s="64"/>
    </row>
    <row r="41540" spans="4:6">
      <c r="D41540" s="63"/>
      <c r="F41540" s="64"/>
    </row>
    <row r="41541" spans="4:6">
      <c r="D41541" s="63"/>
      <c r="F41541" s="64"/>
    </row>
    <row r="41542" spans="4:6">
      <c r="D41542" s="63"/>
      <c r="F41542" s="64"/>
    </row>
    <row r="41543" spans="4:6">
      <c r="D41543" s="63"/>
      <c r="F41543" s="64"/>
    </row>
    <row r="41544" spans="4:6">
      <c r="D41544" s="63"/>
      <c r="F41544" s="64"/>
    </row>
    <row r="41545" spans="4:6">
      <c r="D41545" s="63"/>
      <c r="F41545" s="64"/>
    </row>
    <row r="41546" spans="4:6">
      <c r="D41546" s="63"/>
      <c r="F41546" s="64"/>
    </row>
    <row r="41547" spans="4:6">
      <c r="D41547" s="63"/>
      <c r="F41547" s="64"/>
    </row>
    <row r="41548" spans="4:6">
      <c r="D41548" s="63"/>
      <c r="F41548" s="64"/>
    </row>
    <row r="41549" spans="4:6">
      <c r="D41549" s="63"/>
      <c r="F41549" s="64"/>
    </row>
    <row r="41550" spans="4:6">
      <c r="D41550" s="63"/>
      <c r="F41550" s="64"/>
    </row>
    <row r="41551" spans="4:6">
      <c r="D41551" s="63"/>
      <c r="F41551" s="64"/>
    </row>
    <row r="41552" spans="4:6">
      <c r="D41552" s="63"/>
      <c r="F41552" s="64"/>
    </row>
    <row r="41553" spans="4:6">
      <c r="D41553" s="63"/>
      <c r="F41553" s="64"/>
    </row>
    <row r="41554" spans="4:6">
      <c r="D41554" s="63"/>
      <c r="F41554" s="64"/>
    </row>
    <row r="41555" spans="4:6">
      <c r="D41555" s="63"/>
      <c r="F41555" s="64"/>
    </row>
    <row r="41556" spans="4:6">
      <c r="D41556" s="63"/>
      <c r="F41556" s="64"/>
    </row>
    <row r="41557" spans="4:6">
      <c r="D41557" s="63"/>
      <c r="F41557" s="64"/>
    </row>
    <row r="41558" spans="4:6">
      <c r="D41558" s="63"/>
      <c r="F41558" s="64"/>
    </row>
    <row r="41559" spans="4:6">
      <c r="D41559" s="63"/>
      <c r="F41559" s="64"/>
    </row>
    <row r="41560" spans="4:6">
      <c r="D41560" s="63"/>
      <c r="F41560" s="64"/>
    </row>
    <row r="41561" spans="4:6">
      <c r="D41561" s="63"/>
      <c r="F41561" s="64"/>
    </row>
    <row r="41562" spans="4:6">
      <c r="D41562" s="63"/>
      <c r="F41562" s="64"/>
    </row>
    <row r="41563" spans="4:6">
      <c r="D41563" s="63"/>
      <c r="F41563" s="64"/>
    </row>
    <row r="41564" spans="4:6">
      <c r="D41564" s="63"/>
      <c r="F41564" s="64"/>
    </row>
    <row r="41565" spans="4:6">
      <c r="D41565" s="63"/>
      <c r="F41565" s="64"/>
    </row>
    <row r="41566" spans="4:6">
      <c r="D41566" s="63"/>
      <c r="F41566" s="64"/>
    </row>
    <row r="41567" spans="4:6">
      <c r="D41567" s="63"/>
      <c r="F41567" s="64"/>
    </row>
    <row r="41568" spans="4:6">
      <c r="D41568" s="63"/>
      <c r="F41568" s="64"/>
    </row>
    <row r="41569" spans="4:6">
      <c r="D41569" s="63"/>
      <c r="F41569" s="64"/>
    </row>
    <row r="41570" spans="4:6">
      <c r="D41570" s="63"/>
      <c r="F41570" s="64"/>
    </row>
    <row r="41571" spans="4:6">
      <c r="D41571" s="63"/>
      <c r="F41571" s="64"/>
    </row>
    <row r="41572" spans="4:6">
      <c r="D41572" s="63"/>
      <c r="F41572" s="64"/>
    </row>
    <row r="41573" spans="4:6">
      <c r="D41573" s="63"/>
      <c r="F41573" s="64"/>
    </row>
    <row r="41574" spans="4:6">
      <c r="D41574" s="63"/>
      <c r="F41574" s="64"/>
    </row>
    <row r="41575" spans="4:6">
      <c r="D41575" s="63"/>
      <c r="F41575" s="64"/>
    </row>
    <row r="41576" spans="4:6">
      <c r="D41576" s="63"/>
      <c r="F41576" s="64"/>
    </row>
    <row r="41577" spans="4:6">
      <c r="D41577" s="63"/>
      <c r="F41577" s="64"/>
    </row>
    <row r="41578" spans="4:6">
      <c r="D41578" s="63"/>
      <c r="F41578" s="64"/>
    </row>
    <row r="41579" spans="4:6">
      <c r="D41579" s="63"/>
      <c r="F41579" s="64"/>
    </row>
    <row r="41580" spans="4:6">
      <c r="D41580" s="63"/>
      <c r="F41580" s="64"/>
    </row>
    <row r="41581" spans="4:6">
      <c r="D41581" s="63"/>
      <c r="F41581" s="64"/>
    </row>
    <row r="41582" spans="4:6">
      <c r="D41582" s="63"/>
      <c r="F41582" s="64"/>
    </row>
    <row r="41583" spans="4:6">
      <c r="D41583" s="63"/>
      <c r="F41583" s="64"/>
    </row>
    <row r="41584" spans="4:6">
      <c r="D41584" s="63"/>
      <c r="F41584" s="64"/>
    </row>
    <row r="41585" spans="4:6">
      <c r="D41585" s="63"/>
      <c r="F41585" s="64"/>
    </row>
    <row r="41586" spans="4:6">
      <c r="D41586" s="63"/>
      <c r="F41586" s="64"/>
    </row>
    <row r="41587" spans="4:6">
      <c r="D41587" s="63"/>
      <c r="F41587" s="64"/>
    </row>
    <row r="41588" spans="4:6">
      <c r="D41588" s="63"/>
      <c r="F41588" s="64"/>
    </row>
    <row r="41589" spans="4:6">
      <c r="D41589" s="63"/>
      <c r="F41589" s="64"/>
    </row>
    <row r="41590" spans="4:6">
      <c r="D41590" s="63"/>
      <c r="F41590" s="64"/>
    </row>
    <row r="41591" spans="4:6">
      <c r="D41591" s="63"/>
      <c r="F41591" s="64"/>
    </row>
    <row r="41592" spans="4:6">
      <c r="D41592" s="63"/>
      <c r="F41592" s="64"/>
    </row>
    <row r="41593" spans="4:6">
      <c r="D41593" s="63"/>
      <c r="F41593" s="64"/>
    </row>
    <row r="41594" spans="4:6">
      <c r="D41594" s="63"/>
      <c r="F41594" s="64"/>
    </row>
    <row r="41595" spans="4:6">
      <c r="D41595" s="63"/>
      <c r="F41595" s="64"/>
    </row>
    <row r="41596" spans="4:6">
      <c r="D41596" s="63"/>
      <c r="F41596" s="64"/>
    </row>
    <row r="41597" spans="4:6">
      <c r="D41597" s="63"/>
      <c r="F41597" s="64"/>
    </row>
    <row r="41598" spans="4:6">
      <c r="D41598" s="63"/>
      <c r="F41598" s="64"/>
    </row>
    <row r="41599" spans="4:6">
      <c r="D41599" s="63"/>
      <c r="F41599" s="64"/>
    </row>
    <row r="41600" spans="4:6">
      <c r="D41600" s="63"/>
      <c r="F41600" s="64"/>
    </row>
    <row r="41601" spans="4:6">
      <c r="D41601" s="63"/>
      <c r="F41601" s="64"/>
    </row>
    <row r="41602" spans="4:6">
      <c r="D41602" s="63"/>
      <c r="F41602" s="64"/>
    </row>
    <row r="41603" spans="4:6">
      <c r="D41603" s="63"/>
      <c r="F41603" s="64"/>
    </row>
    <row r="41604" spans="4:6">
      <c r="D41604" s="63"/>
      <c r="F41604" s="64"/>
    </row>
    <row r="41605" spans="4:6">
      <c r="D41605" s="63"/>
      <c r="F41605" s="64"/>
    </row>
    <row r="41606" spans="4:6">
      <c r="D41606" s="63"/>
      <c r="F41606" s="64"/>
    </row>
    <row r="41607" spans="4:6">
      <c r="D41607" s="63"/>
      <c r="F41607" s="64"/>
    </row>
    <row r="41608" spans="4:6">
      <c r="D41608" s="63"/>
      <c r="F41608" s="64"/>
    </row>
    <row r="41609" spans="4:6">
      <c r="D41609" s="63"/>
      <c r="F41609" s="64"/>
    </row>
    <row r="41610" spans="4:6">
      <c r="D41610" s="63"/>
      <c r="F41610" s="64"/>
    </row>
    <row r="41611" spans="4:6">
      <c r="D41611" s="63"/>
      <c r="F41611" s="64"/>
    </row>
    <row r="41612" spans="4:6">
      <c r="D41612" s="63"/>
      <c r="F41612" s="64"/>
    </row>
    <row r="41613" spans="4:6">
      <c r="D41613" s="63"/>
      <c r="F41613" s="64"/>
    </row>
    <row r="41614" spans="4:6">
      <c r="D41614" s="63"/>
      <c r="F41614" s="64"/>
    </row>
    <row r="41615" spans="4:6">
      <c r="D41615" s="63"/>
      <c r="F41615" s="64"/>
    </row>
    <row r="41616" spans="4:6">
      <c r="D41616" s="63"/>
      <c r="F41616" s="64"/>
    </row>
    <row r="41617" spans="4:6">
      <c r="D41617" s="63"/>
      <c r="F41617" s="64"/>
    </row>
    <row r="41618" spans="4:6">
      <c r="D41618" s="63"/>
      <c r="F41618" s="64"/>
    </row>
    <row r="41619" spans="4:6">
      <c r="D41619" s="63"/>
      <c r="F41619" s="64"/>
    </row>
    <row r="41620" spans="4:6">
      <c r="D41620" s="63"/>
      <c r="F41620" s="64"/>
    </row>
    <row r="41621" spans="4:6">
      <c r="D41621" s="63"/>
      <c r="F41621" s="64"/>
    </row>
    <row r="41622" spans="4:6">
      <c r="D41622" s="63"/>
      <c r="F41622" s="64"/>
    </row>
    <row r="41623" spans="4:6">
      <c r="D41623" s="63"/>
      <c r="F41623" s="64"/>
    </row>
    <row r="41624" spans="4:6">
      <c r="D41624" s="63"/>
      <c r="F41624" s="64"/>
    </row>
    <row r="41625" spans="4:6">
      <c r="D41625" s="63"/>
      <c r="F41625" s="64"/>
    </row>
    <row r="41626" spans="4:6">
      <c r="D41626" s="63"/>
      <c r="F41626" s="64"/>
    </row>
    <row r="41627" spans="4:6">
      <c r="D41627" s="63"/>
      <c r="F41627" s="64"/>
    </row>
    <row r="41628" spans="4:6">
      <c r="D41628" s="63"/>
      <c r="F41628" s="64"/>
    </row>
    <row r="41629" spans="4:6">
      <c r="D41629" s="63"/>
      <c r="F41629" s="64"/>
    </row>
    <row r="41630" spans="4:6">
      <c r="D41630" s="63"/>
      <c r="F41630" s="64"/>
    </row>
    <row r="41631" spans="4:6">
      <c r="D41631" s="63"/>
      <c r="F41631" s="64"/>
    </row>
    <row r="41632" spans="4:6">
      <c r="D41632" s="63"/>
      <c r="F41632" s="64"/>
    </row>
    <row r="41633" spans="4:6">
      <c r="D41633" s="63"/>
      <c r="F41633" s="64"/>
    </row>
    <row r="41634" spans="4:6">
      <c r="D41634" s="63"/>
      <c r="F41634" s="64"/>
    </row>
    <row r="41635" spans="4:6">
      <c r="D41635" s="63"/>
      <c r="F41635" s="64"/>
    </row>
    <row r="41636" spans="4:6">
      <c r="D41636" s="63"/>
      <c r="F41636" s="64"/>
    </row>
    <row r="41637" spans="4:6">
      <c r="D41637" s="63"/>
      <c r="F41637" s="64"/>
    </row>
    <row r="41638" spans="4:6">
      <c r="D41638" s="63"/>
      <c r="F41638" s="64"/>
    </row>
    <row r="41639" spans="4:6">
      <c r="D41639" s="63"/>
      <c r="F41639" s="64"/>
    </row>
    <row r="41640" spans="4:6">
      <c r="D41640" s="63"/>
      <c r="F41640" s="64"/>
    </row>
    <row r="41641" spans="4:6">
      <c r="D41641" s="63"/>
      <c r="F41641" s="64"/>
    </row>
    <row r="41642" spans="4:6">
      <c r="D41642" s="63"/>
      <c r="F41642" s="64"/>
    </row>
    <row r="41643" spans="4:6">
      <c r="D41643" s="63"/>
      <c r="F41643" s="64"/>
    </row>
    <row r="41644" spans="4:6">
      <c r="D41644" s="63"/>
      <c r="F41644" s="64"/>
    </row>
    <row r="41645" spans="4:6">
      <c r="D41645" s="63"/>
      <c r="F41645" s="64"/>
    </row>
    <row r="41646" spans="4:6">
      <c r="D41646" s="63"/>
      <c r="F41646" s="64"/>
    </row>
    <row r="41647" spans="4:6">
      <c r="D41647" s="63"/>
      <c r="F41647" s="64"/>
    </row>
    <row r="41648" spans="4:6">
      <c r="D41648" s="63"/>
      <c r="F41648" s="64"/>
    </row>
    <row r="41649" spans="4:6">
      <c r="D41649" s="63"/>
      <c r="F41649" s="64"/>
    </row>
    <row r="41650" spans="4:6">
      <c r="D41650" s="63"/>
      <c r="F41650" s="64"/>
    </row>
    <row r="41651" spans="4:6">
      <c r="D41651" s="63"/>
      <c r="F41651" s="64"/>
    </row>
    <row r="41652" spans="4:6">
      <c r="D41652" s="63"/>
      <c r="F41652" s="64"/>
    </row>
    <row r="41653" spans="4:6">
      <c r="D41653" s="63"/>
      <c r="F41653" s="64"/>
    </row>
    <row r="41654" spans="4:6">
      <c r="D41654" s="63"/>
      <c r="F41654" s="64"/>
    </row>
    <row r="41655" spans="4:6">
      <c r="D41655" s="63"/>
      <c r="F41655" s="64"/>
    </row>
    <row r="41656" spans="4:6">
      <c r="D41656" s="63"/>
      <c r="F41656" s="64"/>
    </row>
    <row r="41657" spans="4:6">
      <c r="D41657" s="63"/>
      <c r="F41657" s="64"/>
    </row>
    <row r="41658" spans="4:6">
      <c r="D41658" s="63"/>
      <c r="F41658" s="64"/>
    </row>
    <row r="41659" spans="4:6">
      <c r="D41659" s="63"/>
      <c r="F41659" s="64"/>
    </row>
    <row r="41660" spans="4:6">
      <c r="D41660" s="63"/>
      <c r="F41660" s="64"/>
    </row>
    <row r="41661" spans="4:6">
      <c r="D41661" s="63"/>
      <c r="F41661" s="64"/>
    </row>
    <row r="41662" spans="4:6">
      <c r="D41662" s="63"/>
      <c r="F41662" s="64"/>
    </row>
    <row r="41663" spans="4:6">
      <c r="D41663" s="63"/>
      <c r="F41663" s="64"/>
    </row>
    <row r="41664" spans="4:6">
      <c r="D41664" s="63"/>
      <c r="F41664" s="64"/>
    </row>
    <row r="41665" spans="4:6">
      <c r="D41665" s="63"/>
      <c r="F41665" s="64"/>
    </row>
    <row r="41666" spans="4:6">
      <c r="D41666" s="63"/>
      <c r="F41666" s="64"/>
    </row>
    <row r="41667" spans="4:6">
      <c r="D41667" s="63"/>
      <c r="F41667" s="64"/>
    </row>
    <row r="41668" spans="4:6">
      <c r="D41668" s="63"/>
      <c r="F41668" s="64"/>
    </row>
    <row r="41669" spans="4:6">
      <c r="D41669" s="63"/>
      <c r="F41669" s="64"/>
    </row>
    <row r="41670" spans="4:6">
      <c r="D41670" s="63"/>
      <c r="F41670" s="64"/>
    </row>
    <row r="41671" spans="4:6">
      <c r="D41671" s="63"/>
      <c r="F41671" s="64"/>
    </row>
    <row r="41672" spans="4:6">
      <c r="D41672" s="63"/>
      <c r="F41672" s="64"/>
    </row>
    <row r="41673" spans="4:6">
      <c r="D41673" s="63"/>
      <c r="F41673" s="64"/>
    </row>
    <row r="41674" spans="4:6">
      <c r="D41674" s="63"/>
      <c r="F41674" s="64"/>
    </row>
    <row r="41675" spans="4:6">
      <c r="D41675" s="63"/>
      <c r="F41675" s="64"/>
    </row>
    <row r="41676" spans="4:6">
      <c r="D41676" s="63"/>
      <c r="F41676" s="64"/>
    </row>
    <row r="41677" spans="4:6">
      <c r="D41677" s="63"/>
      <c r="F41677" s="64"/>
    </row>
    <row r="41678" spans="4:6">
      <c r="D41678" s="63"/>
      <c r="F41678" s="64"/>
    </row>
    <row r="41679" spans="4:6">
      <c r="D41679" s="63"/>
      <c r="F41679" s="64"/>
    </row>
    <row r="41680" spans="4:6">
      <c r="D41680" s="63"/>
      <c r="F41680" s="64"/>
    </row>
    <row r="41681" spans="4:6">
      <c r="D41681" s="63"/>
      <c r="F41681" s="64"/>
    </row>
    <row r="41682" spans="4:6">
      <c r="D41682" s="63"/>
      <c r="F41682" s="64"/>
    </row>
    <row r="41683" spans="4:6">
      <c r="D41683" s="63"/>
      <c r="F41683" s="64"/>
    </row>
    <row r="41684" spans="4:6">
      <c r="D41684" s="63"/>
      <c r="F41684" s="64"/>
    </row>
    <row r="41685" spans="4:6">
      <c r="D41685" s="63"/>
      <c r="F41685" s="64"/>
    </row>
    <row r="41686" spans="4:6">
      <c r="D41686" s="63"/>
      <c r="F41686" s="64"/>
    </row>
    <row r="41687" spans="4:6">
      <c r="D41687" s="63"/>
      <c r="F41687" s="64"/>
    </row>
    <row r="41688" spans="4:6">
      <c r="D41688" s="63"/>
      <c r="F41688" s="64"/>
    </row>
    <row r="41689" spans="4:6">
      <c r="D41689" s="63"/>
      <c r="F41689" s="64"/>
    </row>
    <row r="41690" spans="4:6">
      <c r="D41690" s="63"/>
      <c r="F41690" s="64"/>
    </row>
    <row r="41691" spans="4:6">
      <c r="D41691" s="63"/>
      <c r="F41691" s="64"/>
    </row>
    <row r="41692" spans="4:6">
      <c r="D41692" s="63"/>
      <c r="F41692" s="64"/>
    </row>
    <row r="41693" spans="4:6">
      <c r="D41693" s="63"/>
      <c r="F41693" s="64"/>
    </row>
    <row r="41694" spans="4:6">
      <c r="D41694" s="63"/>
      <c r="F41694" s="64"/>
    </row>
    <row r="41695" spans="4:6">
      <c r="D41695" s="63"/>
      <c r="F41695" s="64"/>
    </row>
    <row r="41696" spans="4:6">
      <c r="D41696" s="63"/>
      <c r="F41696" s="64"/>
    </row>
    <row r="41697" spans="4:6">
      <c r="D41697" s="63"/>
      <c r="F41697" s="64"/>
    </row>
    <row r="41698" spans="4:6">
      <c r="D41698" s="63"/>
      <c r="F41698" s="64"/>
    </row>
    <row r="41699" spans="4:6">
      <c r="D41699" s="63"/>
      <c r="F41699" s="64"/>
    </row>
    <row r="41700" spans="4:6">
      <c r="D41700" s="63"/>
      <c r="F41700" s="64"/>
    </row>
    <row r="41701" spans="4:6">
      <c r="D41701" s="63"/>
      <c r="F41701" s="64"/>
    </row>
    <row r="41702" spans="4:6">
      <c r="D41702" s="63"/>
      <c r="F41702" s="64"/>
    </row>
    <row r="41703" spans="4:6">
      <c r="D41703" s="63"/>
      <c r="F41703" s="64"/>
    </row>
    <row r="41704" spans="4:6">
      <c r="D41704" s="63"/>
      <c r="F41704" s="64"/>
    </row>
    <row r="41705" spans="4:6">
      <c r="D41705" s="63"/>
      <c r="F41705" s="64"/>
    </row>
    <row r="41706" spans="4:6">
      <c r="D41706" s="63"/>
      <c r="F41706" s="64"/>
    </row>
    <row r="41707" spans="4:6">
      <c r="D41707" s="63"/>
      <c r="F41707" s="64"/>
    </row>
    <row r="41708" spans="4:6">
      <c r="D41708" s="63"/>
      <c r="F41708" s="64"/>
    </row>
    <row r="41709" spans="4:6">
      <c r="D41709" s="63"/>
      <c r="F41709" s="64"/>
    </row>
    <row r="41710" spans="4:6">
      <c r="D41710" s="63"/>
      <c r="F41710" s="64"/>
    </row>
    <row r="41711" spans="4:6">
      <c r="D41711" s="63"/>
      <c r="F41711" s="64"/>
    </row>
    <row r="41712" spans="4:6">
      <c r="D41712" s="63"/>
      <c r="F41712" s="64"/>
    </row>
    <row r="41713" spans="4:6">
      <c r="D41713" s="63"/>
      <c r="F41713" s="64"/>
    </row>
    <row r="41714" spans="4:6">
      <c r="D41714" s="63"/>
      <c r="F41714" s="64"/>
    </row>
    <row r="41715" spans="4:6">
      <c r="D41715" s="63"/>
      <c r="F41715" s="64"/>
    </row>
    <row r="41716" spans="4:6">
      <c r="D41716" s="63"/>
      <c r="F41716" s="64"/>
    </row>
    <row r="41717" spans="4:6">
      <c r="D41717" s="63"/>
      <c r="F41717" s="64"/>
    </row>
    <row r="41718" spans="4:6">
      <c r="D41718" s="63"/>
      <c r="F41718" s="64"/>
    </row>
    <row r="41719" spans="4:6">
      <c r="D41719" s="63"/>
      <c r="F41719" s="64"/>
    </row>
    <row r="41720" spans="4:6">
      <c r="D41720" s="63"/>
      <c r="F41720" s="64"/>
    </row>
    <row r="41721" spans="4:6">
      <c r="D41721" s="63"/>
      <c r="F41721" s="64"/>
    </row>
    <row r="41722" spans="4:6">
      <c r="D41722" s="63"/>
      <c r="F41722" s="64"/>
    </row>
    <row r="41723" spans="4:6">
      <c r="D41723" s="63"/>
      <c r="F41723" s="64"/>
    </row>
    <row r="41724" spans="4:6">
      <c r="D41724" s="63"/>
      <c r="F41724" s="64"/>
    </row>
    <row r="41725" spans="4:6">
      <c r="D41725" s="63"/>
      <c r="F41725" s="64"/>
    </row>
    <row r="41726" spans="4:6">
      <c r="D41726" s="63"/>
      <c r="F41726" s="64"/>
    </row>
    <row r="41727" spans="4:6">
      <c r="D41727" s="63"/>
      <c r="F41727" s="64"/>
    </row>
    <row r="41728" spans="4:6">
      <c r="D41728" s="63"/>
      <c r="F41728" s="64"/>
    </row>
    <row r="41729" spans="4:6">
      <c r="D41729" s="63"/>
      <c r="F41729" s="64"/>
    </row>
    <row r="41730" spans="4:6">
      <c r="D41730" s="63"/>
      <c r="F41730" s="64"/>
    </row>
    <row r="41731" spans="4:6">
      <c r="D41731" s="63"/>
      <c r="F41731" s="64"/>
    </row>
    <row r="41732" spans="4:6">
      <c r="D41732" s="63"/>
      <c r="F41732" s="64"/>
    </row>
    <row r="41733" spans="4:6">
      <c r="D41733" s="63"/>
      <c r="F41733" s="64"/>
    </row>
    <row r="41734" spans="4:6">
      <c r="D41734" s="63"/>
      <c r="F41734" s="64"/>
    </row>
    <row r="41735" spans="4:6">
      <c r="D41735" s="63"/>
      <c r="F41735" s="64"/>
    </row>
    <row r="41736" spans="4:6">
      <c r="D41736" s="63"/>
      <c r="F41736" s="64"/>
    </row>
    <row r="41737" spans="4:6">
      <c r="D41737" s="63"/>
      <c r="F41737" s="64"/>
    </row>
    <row r="41738" spans="4:6">
      <c r="D41738" s="63"/>
      <c r="F41738" s="64"/>
    </row>
    <row r="41739" spans="4:6">
      <c r="D41739" s="63"/>
      <c r="F41739" s="64"/>
    </row>
    <row r="41740" spans="4:6">
      <c r="D41740" s="63"/>
      <c r="F41740" s="64"/>
    </row>
    <row r="41741" spans="4:6">
      <c r="D41741" s="63"/>
      <c r="F41741" s="64"/>
    </row>
    <row r="41742" spans="4:6">
      <c r="D41742" s="63"/>
      <c r="F41742" s="64"/>
    </row>
    <row r="41743" spans="4:6">
      <c r="D41743" s="63"/>
      <c r="F41743" s="64"/>
    </row>
    <row r="41744" spans="4:6">
      <c r="D41744" s="63"/>
      <c r="F41744" s="64"/>
    </row>
    <row r="41745" spans="4:6">
      <c r="D41745" s="63"/>
      <c r="F41745" s="64"/>
    </row>
    <row r="41746" spans="4:6">
      <c r="D41746" s="63"/>
      <c r="F41746" s="64"/>
    </row>
    <row r="41747" spans="4:6">
      <c r="D41747" s="63"/>
      <c r="F41747" s="64"/>
    </row>
    <row r="41748" spans="4:6">
      <c r="D41748" s="63"/>
      <c r="F41748" s="64"/>
    </row>
    <row r="41749" spans="4:6">
      <c r="D41749" s="63"/>
      <c r="F41749" s="64"/>
    </row>
    <row r="41750" spans="4:6">
      <c r="D41750" s="63"/>
      <c r="F41750" s="64"/>
    </row>
    <row r="41751" spans="4:6">
      <c r="D41751" s="63"/>
      <c r="F41751" s="64"/>
    </row>
    <row r="41752" spans="4:6">
      <c r="D41752" s="63"/>
      <c r="F41752" s="64"/>
    </row>
    <row r="41753" spans="4:6">
      <c r="D41753" s="63"/>
      <c r="F41753" s="64"/>
    </row>
    <row r="41754" spans="4:6">
      <c r="D41754" s="63"/>
      <c r="F41754" s="64"/>
    </row>
    <row r="41755" spans="4:6">
      <c r="D41755" s="63"/>
      <c r="F41755" s="64"/>
    </row>
    <row r="41756" spans="4:6">
      <c r="D41756" s="63"/>
      <c r="F41756" s="64"/>
    </row>
    <row r="41757" spans="4:6">
      <c r="D41757" s="63"/>
      <c r="F41757" s="64"/>
    </row>
    <row r="41758" spans="4:6">
      <c r="D41758" s="63"/>
      <c r="F41758" s="64"/>
    </row>
    <row r="41759" spans="4:6">
      <c r="D41759" s="63"/>
      <c r="F41759" s="64"/>
    </row>
    <row r="41760" spans="4:6">
      <c r="D41760" s="63"/>
      <c r="F41760" s="64"/>
    </row>
    <row r="41761" spans="4:6">
      <c r="D41761" s="63"/>
      <c r="F41761" s="64"/>
    </row>
    <row r="41762" spans="4:6">
      <c r="D41762" s="63"/>
      <c r="F41762" s="64"/>
    </row>
    <row r="41763" spans="4:6">
      <c r="D41763" s="63"/>
      <c r="F41763" s="64"/>
    </row>
    <row r="41764" spans="4:6">
      <c r="D41764" s="63"/>
      <c r="F41764" s="64"/>
    </row>
    <row r="41765" spans="4:6">
      <c r="D41765" s="63"/>
      <c r="F41765" s="64"/>
    </row>
    <row r="41766" spans="4:6">
      <c r="D41766" s="63"/>
      <c r="F41766" s="64"/>
    </row>
    <row r="41767" spans="4:6">
      <c r="D41767" s="63"/>
      <c r="F41767" s="64"/>
    </row>
    <row r="41768" spans="4:6">
      <c r="D41768" s="63"/>
      <c r="F41768" s="64"/>
    </row>
    <row r="41769" spans="4:6">
      <c r="D41769" s="63"/>
      <c r="F41769" s="64"/>
    </row>
    <row r="41770" spans="4:6">
      <c r="D41770" s="63"/>
      <c r="F41770" s="64"/>
    </row>
    <row r="41771" spans="4:6">
      <c r="D41771" s="63"/>
      <c r="F41771" s="64"/>
    </row>
    <row r="41772" spans="4:6">
      <c r="D41772" s="63"/>
      <c r="F41772" s="64"/>
    </row>
    <row r="41773" spans="4:6">
      <c r="D41773" s="63"/>
      <c r="F41773" s="64"/>
    </row>
    <row r="41774" spans="4:6">
      <c r="D41774" s="63"/>
      <c r="F41774" s="64"/>
    </row>
    <row r="41775" spans="4:6">
      <c r="D41775" s="63"/>
      <c r="F41775" s="64"/>
    </row>
    <row r="41776" spans="4:6">
      <c r="D41776" s="63"/>
      <c r="F41776" s="64"/>
    </row>
    <row r="41777" spans="4:6">
      <c r="D41777" s="63"/>
      <c r="F41777" s="64"/>
    </row>
    <row r="41778" spans="4:6">
      <c r="D41778" s="63"/>
      <c r="F41778" s="64"/>
    </row>
    <row r="41779" spans="4:6">
      <c r="D41779" s="63"/>
      <c r="F41779" s="64"/>
    </row>
    <row r="41780" spans="4:6">
      <c r="D41780" s="63"/>
      <c r="F41780" s="64"/>
    </row>
    <row r="41781" spans="4:6">
      <c r="D41781" s="63"/>
      <c r="F41781" s="64"/>
    </row>
    <row r="41782" spans="4:6">
      <c r="D41782" s="63"/>
      <c r="F41782" s="64"/>
    </row>
    <row r="41783" spans="4:6">
      <c r="D41783" s="63"/>
      <c r="F41783" s="64"/>
    </row>
    <row r="41784" spans="4:6">
      <c r="D41784" s="63"/>
      <c r="F41784" s="64"/>
    </row>
    <row r="41785" spans="4:6">
      <c r="D41785" s="63"/>
      <c r="F41785" s="64"/>
    </row>
    <row r="41786" spans="4:6">
      <c r="D41786" s="63"/>
      <c r="F41786" s="64"/>
    </row>
    <row r="41787" spans="4:6">
      <c r="D41787" s="63"/>
      <c r="F41787" s="64"/>
    </row>
    <row r="41788" spans="4:6">
      <c r="D41788" s="63"/>
      <c r="F41788" s="64"/>
    </row>
    <row r="41789" spans="4:6">
      <c r="D41789" s="63"/>
      <c r="F41789" s="64"/>
    </row>
    <row r="41790" spans="4:6">
      <c r="D41790" s="63"/>
      <c r="F41790" s="64"/>
    </row>
    <row r="41791" spans="4:6">
      <c r="D41791" s="63"/>
      <c r="F41791" s="64"/>
    </row>
    <row r="41792" spans="4:6">
      <c r="D41792" s="63"/>
      <c r="F41792" s="64"/>
    </row>
    <row r="41793" spans="4:6">
      <c r="D41793" s="63"/>
      <c r="F41793" s="64"/>
    </row>
    <row r="41794" spans="4:6">
      <c r="D41794" s="63"/>
      <c r="F41794" s="64"/>
    </row>
    <row r="41795" spans="4:6">
      <c r="D41795" s="63"/>
      <c r="F41795" s="64"/>
    </row>
    <row r="41796" spans="4:6">
      <c r="D41796" s="63"/>
      <c r="F41796" s="64"/>
    </row>
    <row r="41797" spans="4:6">
      <c r="D41797" s="63"/>
      <c r="F41797" s="64"/>
    </row>
    <row r="41798" spans="4:6">
      <c r="D41798" s="63"/>
      <c r="F41798" s="64"/>
    </row>
    <row r="41799" spans="4:6">
      <c r="D41799" s="63"/>
      <c r="F41799" s="64"/>
    </row>
    <row r="41800" spans="4:6">
      <c r="D41800" s="63"/>
      <c r="F41800" s="64"/>
    </row>
    <row r="41801" spans="4:6">
      <c r="D41801" s="63"/>
      <c r="F41801" s="64"/>
    </row>
    <row r="41802" spans="4:6">
      <c r="D41802" s="63"/>
      <c r="F41802" s="64"/>
    </row>
    <row r="41803" spans="4:6">
      <c r="D41803" s="63"/>
      <c r="F41803" s="64"/>
    </row>
    <row r="41804" spans="4:6">
      <c r="D41804" s="63"/>
      <c r="F41804" s="64"/>
    </row>
    <row r="41805" spans="4:6">
      <c r="D41805" s="63"/>
      <c r="F41805" s="64"/>
    </row>
    <row r="41806" spans="4:6">
      <c r="D41806" s="63"/>
      <c r="F41806" s="64"/>
    </row>
    <row r="41807" spans="4:6">
      <c r="D41807" s="63"/>
      <c r="F41807" s="64"/>
    </row>
    <row r="41808" spans="4:6">
      <c r="D41808" s="63"/>
      <c r="F41808" s="64"/>
    </row>
    <row r="41809" spans="4:6">
      <c r="D41809" s="63"/>
      <c r="F41809" s="64"/>
    </row>
    <row r="41810" spans="4:6">
      <c r="D41810" s="63"/>
      <c r="F41810" s="64"/>
    </row>
    <row r="41811" spans="4:6">
      <c r="D41811" s="63"/>
      <c r="F41811" s="64"/>
    </row>
    <row r="41812" spans="4:6">
      <c r="D41812" s="63"/>
      <c r="F41812" s="64"/>
    </row>
    <row r="41813" spans="4:6">
      <c r="D41813" s="63"/>
      <c r="F41813" s="64"/>
    </row>
    <row r="41814" spans="4:6">
      <c r="D41814" s="63"/>
      <c r="F41814" s="64"/>
    </row>
    <row r="41815" spans="4:6">
      <c r="D41815" s="63"/>
      <c r="F41815" s="64"/>
    </row>
    <row r="41816" spans="4:6">
      <c r="D41816" s="63"/>
      <c r="F41816" s="64"/>
    </row>
    <row r="41817" spans="4:6">
      <c r="D41817" s="63"/>
      <c r="F41817" s="64"/>
    </row>
    <row r="41818" spans="4:6">
      <c r="D41818" s="63"/>
      <c r="F41818" s="64"/>
    </row>
    <row r="41819" spans="4:6">
      <c r="D41819" s="63"/>
      <c r="F41819" s="64"/>
    </row>
    <row r="41820" spans="4:6">
      <c r="D41820" s="63"/>
      <c r="F41820" s="64"/>
    </row>
    <row r="41821" spans="4:6">
      <c r="D41821" s="63"/>
      <c r="F41821" s="64"/>
    </row>
    <row r="41822" spans="4:6">
      <c r="D41822" s="63"/>
      <c r="F41822" s="64"/>
    </row>
    <row r="41823" spans="4:6">
      <c r="D41823" s="63"/>
      <c r="F41823" s="64"/>
    </row>
    <row r="41824" spans="4:6">
      <c r="D41824" s="63"/>
      <c r="F41824" s="64"/>
    </row>
    <row r="41825" spans="4:6">
      <c r="D41825" s="63"/>
      <c r="F41825" s="64"/>
    </row>
    <row r="41826" spans="4:6">
      <c r="D41826" s="63"/>
      <c r="F41826" s="64"/>
    </row>
    <row r="41827" spans="4:6">
      <c r="D41827" s="63"/>
      <c r="F41827" s="64"/>
    </row>
    <row r="41828" spans="4:6">
      <c r="D41828" s="63"/>
      <c r="F41828" s="64"/>
    </row>
    <row r="41829" spans="4:6">
      <c r="D41829" s="63"/>
      <c r="F41829" s="64"/>
    </row>
    <row r="41830" spans="4:6">
      <c r="D41830" s="63"/>
      <c r="F41830" s="64"/>
    </row>
    <row r="41831" spans="4:6">
      <c r="D41831" s="63"/>
      <c r="F41831" s="64"/>
    </row>
    <row r="41832" spans="4:6">
      <c r="D41832" s="63"/>
      <c r="F41832" s="64"/>
    </row>
    <row r="41833" spans="4:6">
      <c r="D41833" s="63"/>
      <c r="F41833" s="64"/>
    </row>
    <row r="41834" spans="4:6">
      <c r="D41834" s="63"/>
      <c r="F41834" s="64"/>
    </row>
    <row r="41835" spans="4:6">
      <c r="D41835" s="63"/>
      <c r="F41835" s="64"/>
    </row>
    <row r="41836" spans="4:6">
      <c r="D41836" s="63"/>
      <c r="F41836" s="64"/>
    </row>
    <row r="41837" spans="4:6">
      <c r="D41837" s="63"/>
      <c r="F41837" s="64"/>
    </row>
    <row r="41838" spans="4:6">
      <c r="D41838" s="63"/>
      <c r="F41838" s="64"/>
    </row>
    <row r="41839" spans="4:6">
      <c r="D41839" s="63"/>
      <c r="F41839" s="64"/>
    </row>
    <row r="41840" spans="4:6">
      <c r="D41840" s="63"/>
      <c r="F41840" s="64"/>
    </row>
    <row r="41841" spans="4:6">
      <c r="D41841" s="63"/>
      <c r="F41841" s="64"/>
    </row>
    <row r="41842" spans="4:6">
      <c r="D41842" s="63"/>
      <c r="F41842" s="64"/>
    </row>
    <row r="41843" spans="4:6">
      <c r="D41843" s="63"/>
      <c r="F41843" s="64"/>
    </row>
    <row r="41844" spans="4:6">
      <c r="D41844" s="63"/>
      <c r="F41844" s="64"/>
    </row>
    <row r="41845" spans="4:6">
      <c r="D41845" s="63"/>
      <c r="F41845" s="64"/>
    </row>
    <row r="41846" spans="4:6">
      <c r="D41846" s="63"/>
      <c r="F41846" s="64"/>
    </row>
    <row r="41847" spans="4:6">
      <c r="D41847" s="63"/>
      <c r="F41847" s="64"/>
    </row>
    <row r="41848" spans="4:6">
      <c r="D41848" s="63"/>
      <c r="F41848" s="64"/>
    </row>
    <row r="41849" spans="4:6">
      <c r="D41849" s="63"/>
      <c r="F41849" s="64"/>
    </row>
    <row r="41850" spans="4:6">
      <c r="D41850" s="63"/>
      <c r="F41850" s="64"/>
    </row>
    <row r="41851" spans="4:6">
      <c r="D41851" s="63"/>
      <c r="F41851" s="64"/>
    </row>
    <row r="41852" spans="4:6">
      <c r="D41852" s="63"/>
      <c r="F41852" s="64"/>
    </row>
    <row r="41853" spans="4:6">
      <c r="D41853" s="63"/>
      <c r="F41853" s="64"/>
    </row>
    <row r="41854" spans="4:6">
      <c r="D41854" s="63"/>
      <c r="F41854" s="64"/>
    </row>
    <row r="41855" spans="4:6">
      <c r="D41855" s="63"/>
      <c r="F41855" s="64"/>
    </row>
    <row r="41856" spans="4:6">
      <c r="D41856" s="63"/>
      <c r="F41856" s="64"/>
    </row>
    <row r="41857" spans="4:6">
      <c r="D41857" s="63"/>
      <c r="F41857" s="64"/>
    </row>
    <row r="41858" spans="4:6">
      <c r="D41858" s="63"/>
      <c r="F41858" s="64"/>
    </row>
    <row r="41859" spans="4:6">
      <c r="D41859" s="63"/>
      <c r="F41859" s="64"/>
    </row>
    <row r="41860" spans="4:6">
      <c r="D41860" s="63"/>
      <c r="F41860" s="64"/>
    </row>
    <row r="41861" spans="4:6">
      <c r="D41861" s="63"/>
      <c r="F41861" s="64"/>
    </row>
    <row r="41862" spans="4:6">
      <c r="D41862" s="63"/>
      <c r="F41862" s="64"/>
    </row>
    <row r="41863" spans="4:6">
      <c r="D41863" s="63"/>
      <c r="F41863" s="64"/>
    </row>
    <row r="41864" spans="4:6">
      <c r="D41864" s="63"/>
      <c r="F41864" s="64"/>
    </row>
    <row r="41865" spans="4:6">
      <c r="D41865" s="63"/>
      <c r="F41865" s="64"/>
    </row>
    <row r="41866" spans="4:6">
      <c r="D41866" s="63"/>
      <c r="F41866" s="64"/>
    </row>
    <row r="41867" spans="4:6">
      <c r="D41867" s="63"/>
      <c r="F41867" s="64"/>
    </row>
    <row r="41868" spans="4:6">
      <c r="D41868" s="63"/>
      <c r="F41868" s="64"/>
    </row>
    <row r="41869" spans="4:6">
      <c r="D41869" s="63"/>
      <c r="F41869" s="64"/>
    </row>
    <row r="41870" spans="4:6">
      <c r="D41870" s="63"/>
      <c r="F41870" s="64"/>
    </row>
    <row r="41871" spans="4:6">
      <c r="D41871" s="63"/>
      <c r="F41871" s="64"/>
    </row>
    <row r="41872" spans="4:6">
      <c r="D41872" s="63"/>
      <c r="F41872" s="64"/>
    </row>
    <row r="41873" spans="4:6">
      <c r="D41873" s="63"/>
      <c r="F41873" s="64"/>
    </row>
    <row r="41874" spans="4:6">
      <c r="D41874" s="63"/>
      <c r="F41874" s="64"/>
    </row>
    <row r="41875" spans="4:6">
      <c r="D41875" s="63"/>
      <c r="F41875" s="64"/>
    </row>
    <row r="41876" spans="4:6">
      <c r="D41876" s="63"/>
      <c r="F41876" s="64"/>
    </row>
    <row r="41877" spans="4:6">
      <c r="D41877" s="63"/>
      <c r="F41877" s="64"/>
    </row>
    <row r="41878" spans="4:6">
      <c r="D41878" s="63"/>
      <c r="F41878" s="64"/>
    </row>
    <row r="41879" spans="4:6">
      <c r="D41879" s="63"/>
      <c r="F41879" s="64"/>
    </row>
    <row r="41880" spans="4:6">
      <c r="D41880" s="63"/>
      <c r="F41880" s="64"/>
    </row>
    <row r="41881" spans="4:6">
      <c r="D41881" s="63"/>
      <c r="F41881" s="64"/>
    </row>
    <row r="41882" spans="4:6">
      <c r="D41882" s="63"/>
      <c r="F41882" s="64"/>
    </row>
    <row r="41883" spans="4:6">
      <c r="D41883" s="63"/>
      <c r="F41883" s="64"/>
    </row>
    <row r="41884" spans="4:6">
      <c r="D41884" s="63"/>
      <c r="F41884" s="64"/>
    </row>
    <row r="41885" spans="4:6">
      <c r="D41885" s="63"/>
      <c r="F41885" s="64"/>
    </row>
    <row r="41886" spans="4:6">
      <c r="D41886" s="63"/>
      <c r="F41886" s="64"/>
    </row>
    <row r="41887" spans="4:6">
      <c r="D41887" s="63"/>
      <c r="F41887" s="64"/>
    </row>
    <row r="41888" spans="4:6">
      <c r="D41888" s="63"/>
      <c r="F41888" s="64"/>
    </row>
    <row r="41889" spans="4:6">
      <c r="D41889" s="63"/>
      <c r="F41889" s="64"/>
    </row>
    <row r="41890" spans="4:6">
      <c r="D41890" s="63"/>
      <c r="F41890" s="64"/>
    </row>
    <row r="41891" spans="4:6">
      <c r="D41891" s="63"/>
      <c r="F41891" s="64"/>
    </row>
    <row r="41892" spans="4:6">
      <c r="D41892" s="63"/>
      <c r="F41892" s="64"/>
    </row>
    <row r="41893" spans="4:6">
      <c r="D41893" s="63"/>
      <c r="F41893" s="64"/>
    </row>
    <row r="41894" spans="4:6">
      <c r="D41894" s="63"/>
      <c r="F41894" s="64"/>
    </row>
    <row r="41895" spans="4:6">
      <c r="D41895" s="63"/>
      <c r="F41895" s="64"/>
    </row>
    <row r="41896" spans="4:6">
      <c r="D41896" s="63"/>
      <c r="F41896" s="64"/>
    </row>
    <row r="41897" spans="4:6">
      <c r="D41897" s="63"/>
      <c r="F41897" s="64"/>
    </row>
    <row r="41898" spans="4:6">
      <c r="D41898" s="63"/>
      <c r="F41898" s="64"/>
    </row>
    <row r="41899" spans="4:6">
      <c r="D41899" s="63"/>
      <c r="F41899" s="64"/>
    </row>
    <row r="41900" spans="4:6">
      <c r="D41900" s="63"/>
      <c r="F41900" s="64"/>
    </row>
    <row r="41901" spans="4:6">
      <c r="D41901" s="63"/>
      <c r="F41901" s="64"/>
    </row>
    <row r="41902" spans="4:6">
      <c r="D41902" s="63"/>
      <c r="F41902" s="64"/>
    </row>
    <row r="41903" spans="4:6">
      <c r="D41903" s="63"/>
      <c r="F41903" s="64"/>
    </row>
    <row r="41904" spans="4:6">
      <c r="D41904" s="63"/>
      <c r="F41904" s="64"/>
    </row>
    <row r="41905" spans="4:6">
      <c r="D41905" s="63"/>
      <c r="F41905" s="64"/>
    </row>
    <row r="41906" spans="4:6">
      <c r="D41906" s="63"/>
      <c r="F41906" s="64"/>
    </row>
    <row r="41907" spans="4:6">
      <c r="D41907" s="63"/>
      <c r="F41907" s="64"/>
    </row>
    <row r="41908" spans="4:6">
      <c r="D41908" s="63"/>
      <c r="F41908" s="64"/>
    </row>
    <row r="41909" spans="4:6">
      <c r="D41909" s="63"/>
      <c r="F41909" s="64"/>
    </row>
    <row r="41910" spans="4:6">
      <c r="D41910" s="63"/>
      <c r="F41910" s="64"/>
    </row>
    <row r="41911" spans="4:6">
      <c r="D41911" s="63"/>
      <c r="F41911" s="64"/>
    </row>
    <row r="41912" spans="4:6">
      <c r="D41912" s="63"/>
      <c r="F41912" s="64"/>
    </row>
    <row r="41913" spans="4:6">
      <c r="D41913" s="63"/>
      <c r="F41913" s="64"/>
    </row>
    <row r="41914" spans="4:6">
      <c r="D41914" s="63"/>
      <c r="F41914" s="64"/>
    </row>
    <row r="41915" spans="4:6">
      <c r="D41915" s="63"/>
      <c r="F41915" s="64"/>
    </row>
    <row r="41916" spans="4:6">
      <c r="D41916" s="63"/>
      <c r="F41916" s="64"/>
    </row>
    <row r="41917" spans="4:6">
      <c r="D41917" s="63"/>
      <c r="F41917" s="64"/>
    </row>
    <row r="41918" spans="4:6">
      <c r="D41918" s="63"/>
      <c r="F41918" s="64"/>
    </row>
    <row r="41919" spans="4:6">
      <c r="D41919" s="63"/>
      <c r="F41919" s="64"/>
    </row>
    <row r="41920" spans="4:6">
      <c r="D41920" s="63"/>
      <c r="F41920" s="64"/>
    </row>
    <row r="41921" spans="4:6">
      <c r="D41921" s="63"/>
      <c r="F41921" s="64"/>
    </row>
    <row r="41922" spans="4:6">
      <c r="D41922" s="63"/>
      <c r="F41922" s="64"/>
    </row>
    <row r="41923" spans="4:6">
      <c r="D41923" s="63"/>
      <c r="F41923" s="64"/>
    </row>
    <row r="41924" spans="4:6">
      <c r="D41924" s="63"/>
      <c r="F41924" s="64"/>
    </row>
    <row r="41925" spans="4:6">
      <c r="D41925" s="63"/>
      <c r="F41925" s="64"/>
    </row>
    <row r="41926" spans="4:6">
      <c r="D41926" s="63"/>
      <c r="F41926" s="64"/>
    </row>
    <row r="41927" spans="4:6">
      <c r="D41927" s="63"/>
      <c r="F41927" s="64"/>
    </row>
    <row r="41928" spans="4:6">
      <c r="D41928" s="63"/>
      <c r="F41928" s="64"/>
    </row>
    <row r="41929" spans="4:6">
      <c r="D41929" s="63"/>
      <c r="F41929" s="64"/>
    </row>
    <row r="41930" spans="4:6">
      <c r="D41930" s="63"/>
      <c r="F41930" s="64"/>
    </row>
    <row r="41931" spans="4:6">
      <c r="D41931" s="63"/>
      <c r="F41931" s="64"/>
    </row>
    <row r="41932" spans="4:6">
      <c r="D41932" s="63"/>
      <c r="F41932" s="64"/>
    </row>
    <row r="41933" spans="4:6">
      <c r="D41933" s="63"/>
      <c r="F41933" s="64"/>
    </row>
    <row r="41934" spans="4:6">
      <c r="D41934" s="63"/>
      <c r="F41934" s="64"/>
    </row>
    <row r="41935" spans="4:6">
      <c r="D41935" s="63"/>
      <c r="F41935" s="64"/>
    </row>
    <row r="41936" spans="4:6">
      <c r="D41936" s="63"/>
      <c r="F41936" s="64"/>
    </row>
    <row r="41937" spans="4:6">
      <c r="D41937" s="63"/>
      <c r="F41937" s="64"/>
    </row>
    <row r="41938" spans="4:6">
      <c r="D41938" s="63"/>
      <c r="F41938" s="64"/>
    </row>
    <row r="41939" spans="4:6">
      <c r="D41939" s="63"/>
      <c r="F41939" s="64"/>
    </row>
    <row r="41940" spans="4:6">
      <c r="D41940" s="63"/>
      <c r="F41940" s="64"/>
    </row>
    <row r="41941" spans="4:6">
      <c r="D41941" s="63"/>
      <c r="F41941" s="64"/>
    </row>
    <row r="41942" spans="4:6">
      <c r="D41942" s="63"/>
      <c r="F41942" s="64"/>
    </row>
    <row r="41943" spans="4:6">
      <c r="D41943" s="63"/>
      <c r="F41943" s="64"/>
    </row>
    <row r="41944" spans="4:6">
      <c r="D41944" s="63"/>
      <c r="F41944" s="64"/>
    </row>
    <row r="41945" spans="4:6">
      <c r="D41945" s="63"/>
      <c r="F41945" s="64"/>
    </row>
    <row r="41946" spans="4:6">
      <c r="D41946" s="63"/>
      <c r="F41946" s="64"/>
    </row>
    <row r="41947" spans="4:6">
      <c r="D41947" s="63"/>
      <c r="F41947" s="64"/>
    </row>
    <row r="41948" spans="4:6">
      <c r="D41948" s="63"/>
      <c r="F41948" s="64"/>
    </row>
    <row r="41949" spans="4:6">
      <c r="D41949" s="63"/>
      <c r="F41949" s="64"/>
    </row>
    <row r="41950" spans="4:6">
      <c r="D41950" s="63"/>
      <c r="F41950" s="64"/>
    </row>
    <row r="41951" spans="4:6">
      <c r="D41951" s="63"/>
      <c r="F41951" s="64"/>
    </row>
    <row r="41952" spans="4:6">
      <c r="D41952" s="63"/>
      <c r="F41952" s="64"/>
    </row>
    <row r="41953" spans="4:6">
      <c r="D41953" s="63"/>
      <c r="F41953" s="64"/>
    </row>
    <row r="41954" spans="4:6">
      <c r="D41954" s="63"/>
      <c r="F41954" s="64"/>
    </row>
    <row r="41955" spans="4:6">
      <c r="D41955" s="63"/>
      <c r="F41955" s="64"/>
    </row>
    <row r="41956" spans="4:6">
      <c r="D41956" s="63"/>
      <c r="F41956" s="64"/>
    </row>
    <row r="41957" spans="4:6">
      <c r="D41957" s="63"/>
      <c r="F41957" s="64"/>
    </row>
    <row r="41958" spans="4:6">
      <c r="D41958" s="63"/>
      <c r="F41958" s="64"/>
    </row>
    <row r="41959" spans="4:6">
      <c r="D41959" s="63"/>
      <c r="F41959" s="64"/>
    </row>
    <row r="41960" spans="4:6">
      <c r="D41960" s="63"/>
      <c r="F41960" s="64"/>
    </row>
    <row r="41961" spans="4:6">
      <c r="D41961" s="63"/>
      <c r="F41961" s="64"/>
    </row>
    <row r="41962" spans="4:6">
      <c r="D41962" s="63"/>
      <c r="F41962" s="64"/>
    </row>
    <row r="41963" spans="4:6">
      <c r="D41963" s="63"/>
      <c r="F41963" s="64"/>
    </row>
    <row r="41964" spans="4:6">
      <c r="D41964" s="63"/>
      <c r="F41964" s="64"/>
    </row>
    <row r="41965" spans="4:6">
      <c r="D41965" s="63"/>
      <c r="F41965" s="64"/>
    </row>
    <row r="41966" spans="4:6">
      <c r="D41966" s="63"/>
      <c r="F41966" s="64"/>
    </row>
    <row r="41967" spans="4:6">
      <c r="D41967" s="63"/>
      <c r="F41967" s="64"/>
    </row>
    <row r="41968" spans="4:6">
      <c r="D41968" s="63"/>
      <c r="F41968" s="64"/>
    </row>
    <row r="41969" spans="4:6">
      <c r="D41969" s="63"/>
      <c r="F41969" s="64"/>
    </row>
    <row r="41970" spans="4:6">
      <c r="D41970" s="63"/>
      <c r="F41970" s="64"/>
    </row>
    <row r="41971" spans="4:6">
      <c r="D41971" s="63"/>
      <c r="F41971" s="64"/>
    </row>
    <row r="41972" spans="4:6">
      <c r="D41972" s="63"/>
      <c r="F41972" s="64"/>
    </row>
    <row r="41973" spans="4:6">
      <c r="D41973" s="63"/>
      <c r="F41973" s="64"/>
    </row>
    <row r="41974" spans="4:6">
      <c r="D41974" s="63"/>
      <c r="F41974" s="64"/>
    </row>
    <row r="41975" spans="4:6">
      <c r="D41975" s="63"/>
      <c r="F41975" s="64"/>
    </row>
    <row r="41976" spans="4:6">
      <c r="D41976" s="63"/>
      <c r="F41976" s="64"/>
    </row>
    <row r="41977" spans="4:6">
      <c r="D41977" s="63"/>
      <c r="F41977" s="64"/>
    </row>
    <row r="41978" spans="4:6">
      <c r="D41978" s="63"/>
      <c r="F41978" s="64"/>
    </row>
    <row r="41979" spans="4:6">
      <c r="D41979" s="63"/>
      <c r="F41979" s="64"/>
    </row>
    <row r="41980" spans="4:6">
      <c r="D41980" s="63"/>
      <c r="F41980" s="64"/>
    </row>
    <row r="41981" spans="4:6">
      <c r="D41981" s="63"/>
      <c r="F41981" s="64"/>
    </row>
    <row r="41982" spans="4:6">
      <c r="D41982" s="63"/>
      <c r="F41982" s="64"/>
    </row>
    <row r="41983" spans="4:6">
      <c r="D41983" s="63"/>
      <c r="F41983" s="64"/>
    </row>
    <row r="41984" spans="4:6">
      <c r="D41984" s="63"/>
      <c r="F41984" s="64"/>
    </row>
    <row r="41985" spans="4:6">
      <c r="D41985" s="63"/>
      <c r="F41985" s="64"/>
    </row>
    <row r="41986" spans="4:6">
      <c r="D41986" s="63"/>
      <c r="F41986" s="64"/>
    </row>
    <row r="41987" spans="4:6">
      <c r="D41987" s="63"/>
      <c r="F41987" s="64"/>
    </row>
    <row r="41988" spans="4:6">
      <c r="D41988" s="63"/>
      <c r="F41988" s="64"/>
    </row>
    <row r="41989" spans="4:6">
      <c r="D41989" s="63"/>
      <c r="F41989" s="64"/>
    </row>
    <row r="41990" spans="4:6">
      <c r="D41990" s="63"/>
      <c r="F41990" s="64"/>
    </row>
    <row r="41991" spans="4:6">
      <c r="D41991" s="63"/>
      <c r="F41991" s="64"/>
    </row>
    <row r="41992" spans="4:6">
      <c r="D41992" s="63"/>
      <c r="F41992" s="64"/>
    </row>
    <row r="41993" spans="4:6">
      <c r="D41993" s="63"/>
      <c r="F41993" s="64"/>
    </row>
    <row r="41994" spans="4:6">
      <c r="D41994" s="63"/>
      <c r="F41994" s="64"/>
    </row>
    <row r="41995" spans="4:6">
      <c r="D41995" s="63"/>
      <c r="F41995" s="64"/>
    </row>
    <row r="41996" spans="4:6">
      <c r="D41996" s="63"/>
      <c r="F41996" s="64"/>
    </row>
    <row r="41997" spans="4:6">
      <c r="D41997" s="63"/>
      <c r="F41997" s="64"/>
    </row>
    <row r="41998" spans="4:6">
      <c r="D41998" s="63"/>
      <c r="F41998" s="64"/>
    </row>
    <row r="41999" spans="4:6">
      <c r="D41999" s="63"/>
      <c r="F41999" s="64"/>
    </row>
    <row r="42000" spans="4:6">
      <c r="D42000" s="63"/>
      <c r="F42000" s="64"/>
    </row>
    <row r="42001" spans="4:6">
      <c r="D42001" s="63"/>
      <c r="F42001" s="64"/>
    </row>
    <row r="42002" spans="4:6">
      <c r="D42002" s="63"/>
      <c r="F42002" s="64"/>
    </row>
    <row r="42003" spans="4:6">
      <c r="D42003" s="63"/>
      <c r="F42003" s="64"/>
    </row>
    <row r="42004" spans="4:6">
      <c r="D42004" s="63"/>
      <c r="F42004" s="64"/>
    </row>
    <row r="42005" spans="4:6">
      <c r="D42005" s="63"/>
      <c r="F42005" s="64"/>
    </row>
    <row r="42006" spans="4:6">
      <c r="D42006" s="63"/>
      <c r="F42006" s="64"/>
    </row>
    <row r="42007" spans="4:6">
      <c r="D42007" s="63"/>
      <c r="F42007" s="64"/>
    </row>
    <row r="42008" spans="4:6">
      <c r="D42008" s="63"/>
      <c r="F42008" s="64"/>
    </row>
    <row r="42009" spans="4:6">
      <c r="D42009" s="63"/>
      <c r="F42009" s="64"/>
    </row>
    <row r="42010" spans="4:6">
      <c r="D42010" s="63"/>
      <c r="F42010" s="64"/>
    </row>
    <row r="42011" spans="4:6">
      <c r="D42011" s="63"/>
      <c r="F42011" s="64"/>
    </row>
    <row r="42012" spans="4:6">
      <c r="D42012" s="63"/>
      <c r="F42012" s="64"/>
    </row>
    <row r="42013" spans="4:6">
      <c r="D42013" s="63"/>
      <c r="F42013" s="64"/>
    </row>
    <row r="42014" spans="4:6">
      <c r="D42014" s="63"/>
      <c r="F42014" s="64"/>
    </row>
    <row r="42015" spans="4:6">
      <c r="D42015" s="63"/>
      <c r="F42015" s="64"/>
    </row>
    <row r="42016" spans="4:6">
      <c r="D42016" s="63"/>
      <c r="F42016" s="64"/>
    </row>
    <row r="42017" spans="4:6">
      <c r="D42017" s="63"/>
      <c r="F42017" s="64"/>
    </row>
    <row r="42018" spans="4:6">
      <c r="D42018" s="63"/>
      <c r="F42018" s="64"/>
    </row>
    <row r="42019" spans="4:6">
      <c r="D42019" s="63"/>
      <c r="F42019" s="64"/>
    </row>
    <row r="42020" spans="4:6">
      <c r="D42020" s="63"/>
      <c r="F42020" s="64"/>
    </row>
    <row r="42021" spans="4:6">
      <c r="D42021" s="63"/>
      <c r="F42021" s="64"/>
    </row>
    <row r="42022" spans="4:6">
      <c r="D42022" s="63"/>
      <c r="F42022" s="64"/>
    </row>
    <row r="42023" spans="4:6">
      <c r="D42023" s="63"/>
      <c r="F42023" s="64"/>
    </row>
    <row r="42024" spans="4:6">
      <c r="D42024" s="63"/>
      <c r="F42024" s="64"/>
    </row>
    <row r="42025" spans="4:6">
      <c r="D42025" s="63"/>
      <c r="F42025" s="64"/>
    </row>
    <row r="42026" spans="4:6">
      <c r="D42026" s="63"/>
      <c r="F42026" s="64"/>
    </row>
    <row r="42027" spans="4:6">
      <c r="D42027" s="63"/>
      <c r="F42027" s="64"/>
    </row>
    <row r="42028" spans="4:6">
      <c r="D42028" s="63"/>
      <c r="F42028" s="64"/>
    </row>
    <row r="42029" spans="4:6">
      <c r="D42029" s="63"/>
      <c r="F42029" s="64"/>
    </row>
    <row r="42030" spans="4:6">
      <c r="D42030" s="63"/>
      <c r="F42030" s="64"/>
    </row>
    <row r="42031" spans="4:6">
      <c r="D42031" s="63"/>
      <c r="F42031" s="64"/>
    </row>
    <row r="42032" spans="4:6">
      <c r="D42032" s="63"/>
      <c r="F42032" s="64"/>
    </row>
    <row r="42033" spans="4:6">
      <c r="D42033" s="63"/>
      <c r="F42033" s="64"/>
    </row>
    <row r="42034" spans="4:6">
      <c r="D42034" s="63"/>
      <c r="F42034" s="64"/>
    </row>
    <row r="42035" spans="4:6">
      <c r="D42035" s="63"/>
      <c r="F42035" s="64"/>
    </row>
    <row r="42036" spans="4:6">
      <c r="D42036" s="63"/>
      <c r="F42036" s="64"/>
    </row>
    <row r="42037" spans="4:6">
      <c r="D42037" s="63"/>
      <c r="F42037" s="64"/>
    </row>
    <row r="42038" spans="4:6">
      <c r="D42038" s="63"/>
      <c r="F42038" s="64"/>
    </row>
    <row r="42039" spans="4:6">
      <c r="D42039" s="63"/>
      <c r="F42039" s="64"/>
    </row>
    <row r="42040" spans="4:6">
      <c r="D42040" s="63"/>
      <c r="F42040" s="64"/>
    </row>
    <row r="42041" spans="4:6">
      <c r="D42041" s="63"/>
      <c r="F42041" s="64"/>
    </row>
    <row r="42042" spans="4:6">
      <c r="D42042" s="63"/>
      <c r="F42042" s="64"/>
    </row>
    <row r="42043" spans="4:6">
      <c r="D42043" s="63"/>
      <c r="F42043" s="64"/>
    </row>
    <row r="42044" spans="4:6">
      <c r="D42044" s="63"/>
      <c r="F42044" s="64"/>
    </row>
    <row r="42045" spans="4:6">
      <c r="D42045" s="63"/>
      <c r="F42045" s="64"/>
    </row>
    <row r="42046" spans="4:6">
      <c r="D42046" s="63"/>
      <c r="F42046" s="64"/>
    </row>
    <row r="42047" spans="4:6">
      <c r="D42047" s="63"/>
      <c r="F42047" s="64"/>
    </row>
    <row r="42048" spans="4:6">
      <c r="D42048" s="63"/>
      <c r="F42048" s="64"/>
    </row>
    <row r="42049" spans="4:6">
      <c r="D42049" s="63"/>
      <c r="F42049" s="64"/>
    </row>
    <row r="42050" spans="4:6">
      <c r="D42050" s="63"/>
      <c r="F42050" s="64"/>
    </row>
    <row r="42051" spans="4:6">
      <c r="D42051" s="63"/>
      <c r="F42051" s="64"/>
    </row>
    <row r="42052" spans="4:6">
      <c r="D42052" s="63"/>
      <c r="F42052" s="64"/>
    </row>
    <row r="42053" spans="4:6">
      <c r="D42053" s="63"/>
      <c r="F42053" s="64"/>
    </row>
    <row r="42054" spans="4:6">
      <c r="D42054" s="63"/>
      <c r="F42054" s="64"/>
    </row>
    <row r="42055" spans="4:6">
      <c r="D42055" s="63"/>
      <c r="F42055" s="64"/>
    </row>
    <row r="42056" spans="4:6">
      <c r="D42056" s="63"/>
      <c r="F42056" s="64"/>
    </row>
    <row r="42057" spans="4:6">
      <c r="D42057" s="63"/>
      <c r="F42057" s="64"/>
    </row>
    <row r="42058" spans="4:6">
      <c r="D42058" s="63"/>
      <c r="F42058" s="64"/>
    </row>
    <row r="42059" spans="4:6">
      <c r="D42059" s="63"/>
      <c r="F42059" s="64"/>
    </row>
    <row r="42060" spans="4:6">
      <c r="D42060" s="63"/>
      <c r="F42060" s="64"/>
    </row>
    <row r="42061" spans="4:6">
      <c r="D42061" s="63"/>
      <c r="F42061" s="64"/>
    </row>
    <row r="42062" spans="4:6">
      <c r="D42062" s="63"/>
      <c r="F42062" s="64"/>
    </row>
    <row r="42063" spans="4:6">
      <c r="D42063" s="63"/>
      <c r="F42063" s="64"/>
    </row>
    <row r="42064" spans="4:6">
      <c r="D42064" s="63"/>
      <c r="F42064" s="64"/>
    </row>
    <row r="42065" spans="4:6">
      <c r="D42065" s="63"/>
      <c r="F42065" s="64"/>
    </row>
    <row r="42066" spans="4:6">
      <c r="D42066" s="63"/>
      <c r="F42066" s="64"/>
    </row>
    <row r="42067" spans="4:6">
      <c r="D42067" s="63"/>
      <c r="F42067" s="64"/>
    </row>
    <row r="42068" spans="4:6">
      <c r="D42068" s="63"/>
      <c r="F42068" s="64"/>
    </row>
    <row r="42069" spans="4:6">
      <c r="D42069" s="63"/>
      <c r="F42069" s="64"/>
    </row>
    <row r="42070" spans="4:6">
      <c r="D42070" s="63"/>
      <c r="F42070" s="64"/>
    </row>
    <row r="42071" spans="4:6">
      <c r="D42071" s="63"/>
      <c r="F42071" s="64"/>
    </row>
    <row r="42072" spans="4:6">
      <c r="D42072" s="63"/>
      <c r="F42072" s="64"/>
    </row>
    <row r="42073" spans="4:6">
      <c r="D42073" s="63"/>
      <c r="F42073" s="64"/>
    </row>
    <row r="42074" spans="4:6">
      <c r="D42074" s="63"/>
      <c r="F42074" s="64"/>
    </row>
    <row r="42075" spans="4:6">
      <c r="D42075" s="63"/>
      <c r="F42075" s="64"/>
    </row>
    <row r="42076" spans="4:6">
      <c r="D42076" s="63"/>
      <c r="F42076" s="64"/>
    </row>
    <row r="42077" spans="4:6">
      <c r="D42077" s="63"/>
      <c r="F42077" s="64"/>
    </row>
    <row r="42078" spans="4:6">
      <c r="D42078" s="63"/>
      <c r="F42078" s="64"/>
    </row>
    <row r="42079" spans="4:6">
      <c r="D42079" s="63"/>
      <c r="F42079" s="64"/>
    </row>
    <row r="42080" spans="4:6">
      <c r="D42080" s="63"/>
      <c r="F42080" s="64"/>
    </row>
    <row r="42081" spans="4:6">
      <c r="D42081" s="63"/>
      <c r="F42081" s="64"/>
    </row>
    <row r="42082" spans="4:6">
      <c r="D42082" s="63"/>
      <c r="F42082" s="64"/>
    </row>
    <row r="42083" spans="4:6">
      <c r="D42083" s="63"/>
      <c r="F42083" s="64"/>
    </row>
    <row r="42084" spans="4:6">
      <c r="D42084" s="63"/>
      <c r="F42084" s="64"/>
    </row>
    <row r="42085" spans="4:6">
      <c r="D42085" s="63"/>
      <c r="F42085" s="64"/>
    </row>
    <row r="42086" spans="4:6">
      <c r="D42086" s="63"/>
      <c r="F42086" s="64"/>
    </row>
    <row r="42087" spans="4:6">
      <c r="D42087" s="63"/>
      <c r="F42087" s="64"/>
    </row>
    <row r="42088" spans="4:6">
      <c r="D42088" s="63"/>
      <c r="F42088" s="64"/>
    </row>
    <row r="42089" spans="4:6">
      <c r="D42089" s="63"/>
      <c r="F42089" s="64"/>
    </row>
    <row r="42090" spans="4:6">
      <c r="D42090" s="63"/>
      <c r="F42090" s="64"/>
    </row>
    <row r="42091" spans="4:6">
      <c r="D42091" s="63"/>
      <c r="F42091" s="64"/>
    </row>
    <row r="42092" spans="4:6">
      <c r="D42092" s="63"/>
      <c r="F42092" s="64"/>
    </row>
    <row r="42093" spans="4:6">
      <c r="D42093" s="63"/>
      <c r="F42093" s="64"/>
    </row>
    <row r="42094" spans="4:6">
      <c r="D42094" s="63"/>
      <c r="F42094" s="64"/>
    </row>
    <row r="42095" spans="4:6">
      <c r="D42095" s="63"/>
      <c r="F42095" s="64"/>
    </row>
    <row r="42096" spans="4:6">
      <c r="D42096" s="63"/>
      <c r="F42096" s="64"/>
    </row>
    <row r="42097" spans="4:6">
      <c r="D42097" s="63"/>
      <c r="F42097" s="64"/>
    </row>
    <row r="42098" spans="4:6">
      <c r="D42098" s="63"/>
      <c r="F42098" s="64"/>
    </row>
    <row r="42099" spans="4:6">
      <c r="D42099" s="63"/>
      <c r="F42099" s="64"/>
    </row>
    <row r="42100" spans="4:6">
      <c r="D42100" s="63"/>
      <c r="F42100" s="64"/>
    </row>
    <row r="42101" spans="4:6">
      <c r="D42101" s="63"/>
      <c r="F42101" s="64"/>
    </row>
    <row r="42102" spans="4:6">
      <c r="D42102" s="63"/>
      <c r="F42102" s="64"/>
    </row>
    <row r="42103" spans="4:6">
      <c r="D42103" s="63"/>
      <c r="F42103" s="64"/>
    </row>
    <row r="42104" spans="4:6">
      <c r="D42104" s="63"/>
      <c r="F42104" s="64"/>
    </row>
    <row r="42105" spans="4:6">
      <c r="D42105" s="63"/>
      <c r="F42105" s="64"/>
    </row>
    <row r="42106" spans="4:6">
      <c r="D42106" s="63"/>
      <c r="F42106" s="64"/>
    </row>
    <row r="42107" spans="4:6">
      <c r="D42107" s="63"/>
      <c r="F42107" s="64"/>
    </row>
    <row r="42108" spans="4:6">
      <c r="D42108" s="63"/>
      <c r="F42108" s="64"/>
    </row>
    <row r="42109" spans="4:6">
      <c r="D42109" s="63"/>
      <c r="F42109" s="64"/>
    </row>
    <row r="42110" spans="4:6">
      <c r="D42110" s="63"/>
      <c r="F42110" s="64"/>
    </row>
    <row r="42111" spans="4:6">
      <c r="D42111" s="63"/>
      <c r="F42111" s="64"/>
    </row>
    <row r="42112" spans="4:6">
      <c r="D42112" s="63"/>
      <c r="F42112" s="64"/>
    </row>
    <row r="42113" spans="4:6">
      <c r="D42113" s="63"/>
      <c r="F42113" s="64"/>
    </row>
    <row r="42114" spans="4:6">
      <c r="D42114" s="63"/>
      <c r="F42114" s="64"/>
    </row>
    <row r="42115" spans="4:6">
      <c r="D42115" s="63"/>
      <c r="F42115" s="64"/>
    </row>
    <row r="42116" spans="4:6">
      <c r="D42116" s="63"/>
      <c r="F42116" s="64"/>
    </row>
    <row r="42117" spans="4:6">
      <c r="D42117" s="63"/>
      <c r="F42117" s="64"/>
    </row>
    <row r="42118" spans="4:6">
      <c r="D42118" s="63"/>
      <c r="F42118" s="64"/>
    </row>
    <row r="42119" spans="4:6">
      <c r="D42119" s="63"/>
      <c r="F42119" s="64"/>
    </row>
    <row r="42120" spans="4:6">
      <c r="D42120" s="63"/>
      <c r="F42120" s="64"/>
    </row>
    <row r="42121" spans="4:6">
      <c r="D42121" s="63"/>
      <c r="F42121" s="64"/>
    </row>
    <row r="42122" spans="4:6">
      <c r="D42122" s="63"/>
      <c r="F42122" s="64"/>
    </row>
    <row r="42123" spans="4:6">
      <c r="D42123" s="63"/>
      <c r="F42123" s="64"/>
    </row>
    <row r="42124" spans="4:6">
      <c r="D42124" s="63"/>
      <c r="F42124" s="64"/>
    </row>
    <row r="42125" spans="4:6">
      <c r="D42125" s="63"/>
      <c r="F42125" s="64"/>
    </row>
    <row r="42126" spans="4:6">
      <c r="D42126" s="63"/>
      <c r="F42126" s="64"/>
    </row>
    <row r="42127" spans="4:6">
      <c r="D42127" s="63"/>
      <c r="F42127" s="64"/>
    </row>
    <row r="42128" spans="4:6">
      <c r="D42128" s="63"/>
      <c r="F42128" s="64"/>
    </row>
    <row r="42129" spans="4:6">
      <c r="D42129" s="63"/>
      <c r="F42129" s="64"/>
    </row>
    <row r="42130" spans="4:6">
      <c r="D42130" s="63"/>
      <c r="F42130" s="64"/>
    </row>
    <row r="42131" spans="4:6">
      <c r="D42131" s="63"/>
      <c r="F42131" s="64"/>
    </row>
    <row r="42132" spans="4:6">
      <c r="D42132" s="63"/>
      <c r="F42132" s="64"/>
    </row>
    <row r="42133" spans="4:6">
      <c r="D42133" s="63"/>
      <c r="F42133" s="64"/>
    </row>
    <row r="42134" spans="4:6">
      <c r="D42134" s="63"/>
      <c r="F42134" s="64"/>
    </row>
    <row r="42135" spans="4:6">
      <c r="D42135" s="63"/>
      <c r="F42135" s="64"/>
    </row>
    <row r="42136" spans="4:6">
      <c r="D42136" s="63"/>
      <c r="F42136" s="64"/>
    </row>
    <row r="42137" spans="4:6">
      <c r="D42137" s="63"/>
      <c r="F42137" s="64"/>
    </row>
    <row r="42138" spans="4:6">
      <c r="D42138" s="63"/>
      <c r="F42138" s="64"/>
    </row>
    <row r="42139" spans="4:6">
      <c r="D42139" s="63"/>
      <c r="F42139" s="64"/>
    </row>
    <row r="42140" spans="4:6">
      <c r="D42140" s="63"/>
      <c r="F42140" s="64"/>
    </row>
    <row r="42141" spans="4:6">
      <c r="D42141" s="63"/>
      <c r="F42141" s="64"/>
    </row>
    <row r="42142" spans="4:6">
      <c r="D42142" s="63"/>
      <c r="F42142" s="64"/>
    </row>
    <row r="42143" spans="4:6">
      <c r="D42143" s="63"/>
      <c r="F42143" s="64"/>
    </row>
    <row r="42144" spans="4:6">
      <c r="D42144" s="63"/>
      <c r="F42144" s="64"/>
    </row>
    <row r="42145" spans="4:6">
      <c r="D42145" s="63"/>
      <c r="F42145" s="64"/>
    </row>
    <row r="42146" spans="4:6">
      <c r="D42146" s="63"/>
      <c r="F42146" s="64"/>
    </row>
    <row r="42147" spans="4:6">
      <c r="D42147" s="63"/>
      <c r="F42147" s="64"/>
    </row>
    <row r="42148" spans="4:6">
      <c r="D42148" s="63"/>
      <c r="F42148" s="64"/>
    </row>
    <row r="42149" spans="4:6">
      <c r="D42149" s="63"/>
      <c r="F42149" s="64"/>
    </row>
    <row r="42150" spans="4:6">
      <c r="D42150" s="63"/>
      <c r="F42150" s="64"/>
    </row>
    <row r="42151" spans="4:6">
      <c r="D42151" s="63"/>
      <c r="F42151" s="64"/>
    </row>
    <row r="42152" spans="4:6">
      <c r="D42152" s="63"/>
      <c r="F42152" s="64"/>
    </row>
    <row r="42153" spans="4:6">
      <c r="D42153" s="63"/>
      <c r="F42153" s="64"/>
    </row>
    <row r="42154" spans="4:6">
      <c r="D42154" s="63"/>
      <c r="F42154" s="64"/>
    </row>
    <row r="42155" spans="4:6">
      <c r="D42155" s="63"/>
      <c r="F42155" s="64"/>
    </row>
    <row r="42156" spans="4:6">
      <c r="D42156" s="63"/>
      <c r="F42156" s="64"/>
    </row>
    <row r="42157" spans="4:6">
      <c r="D42157" s="63"/>
      <c r="F42157" s="64"/>
    </row>
    <row r="42158" spans="4:6">
      <c r="D42158" s="63"/>
      <c r="F42158" s="64"/>
    </row>
    <row r="42159" spans="4:6">
      <c r="D42159" s="63"/>
      <c r="F42159" s="64"/>
    </row>
    <row r="42160" spans="4:6">
      <c r="D42160" s="63"/>
      <c r="F42160" s="64"/>
    </row>
    <row r="42161" spans="4:6">
      <c r="D42161" s="63"/>
      <c r="F42161" s="64"/>
    </row>
    <row r="42162" spans="4:6">
      <c r="D42162" s="63"/>
      <c r="F42162" s="64"/>
    </row>
    <row r="42163" spans="4:6">
      <c r="D42163" s="63"/>
      <c r="F42163" s="64"/>
    </row>
    <row r="42164" spans="4:6">
      <c r="D42164" s="63"/>
      <c r="F42164" s="64"/>
    </row>
    <row r="42165" spans="4:6">
      <c r="D42165" s="63"/>
      <c r="F42165" s="64"/>
    </row>
    <row r="42166" spans="4:6">
      <c r="D42166" s="63"/>
      <c r="F42166" s="64"/>
    </row>
    <row r="42167" spans="4:6">
      <c r="D42167" s="63"/>
      <c r="F42167" s="64"/>
    </row>
    <row r="42168" spans="4:6">
      <c r="D42168" s="63"/>
      <c r="F42168" s="64"/>
    </row>
    <row r="42169" spans="4:6">
      <c r="D42169" s="63"/>
      <c r="F42169" s="64"/>
    </row>
    <row r="42170" spans="4:6">
      <c r="D42170" s="63"/>
      <c r="F42170" s="64"/>
    </row>
    <row r="42171" spans="4:6">
      <c r="D42171" s="63"/>
      <c r="F42171" s="64"/>
    </row>
    <row r="42172" spans="4:6">
      <c r="D42172" s="63"/>
      <c r="F42172" s="64"/>
    </row>
    <row r="42173" spans="4:6">
      <c r="D42173" s="63"/>
      <c r="F42173" s="64"/>
    </row>
    <row r="42174" spans="4:6">
      <c r="D42174" s="63"/>
      <c r="F42174" s="64"/>
    </row>
    <row r="42175" spans="4:6">
      <c r="D42175" s="63"/>
      <c r="F42175" s="64"/>
    </row>
    <row r="42176" spans="4:6">
      <c r="D42176" s="63"/>
      <c r="F42176" s="64"/>
    </row>
    <row r="42177" spans="4:6">
      <c r="D42177" s="63"/>
      <c r="F42177" s="64"/>
    </row>
    <row r="42178" spans="4:6">
      <c r="D42178" s="63"/>
      <c r="F42178" s="64"/>
    </row>
    <row r="42179" spans="4:6">
      <c r="D42179" s="63"/>
      <c r="F42179" s="64"/>
    </row>
    <row r="42180" spans="4:6">
      <c r="D42180" s="63"/>
      <c r="F42180" s="64"/>
    </row>
    <row r="42181" spans="4:6">
      <c r="D42181" s="63"/>
      <c r="F42181" s="64"/>
    </row>
    <row r="42182" spans="4:6">
      <c r="D42182" s="63"/>
      <c r="F42182" s="64"/>
    </row>
    <row r="42183" spans="4:6">
      <c r="D42183" s="63"/>
      <c r="F42183" s="64"/>
    </row>
    <row r="42184" spans="4:6">
      <c r="D42184" s="63"/>
      <c r="F42184" s="64"/>
    </row>
    <row r="42185" spans="4:6">
      <c r="D42185" s="63"/>
      <c r="F42185" s="64"/>
    </row>
    <row r="42186" spans="4:6">
      <c r="D42186" s="63"/>
      <c r="F42186" s="64"/>
    </row>
    <row r="42187" spans="4:6">
      <c r="D42187" s="63"/>
      <c r="F42187" s="64"/>
    </row>
    <row r="42188" spans="4:6">
      <c r="D42188" s="63"/>
      <c r="F42188" s="64"/>
    </row>
    <row r="42189" spans="4:6">
      <c r="D42189" s="63"/>
      <c r="F42189" s="64"/>
    </row>
    <row r="42190" spans="4:6">
      <c r="D42190" s="63"/>
      <c r="F42190" s="64"/>
    </row>
    <row r="42191" spans="4:6">
      <c r="D42191" s="63"/>
      <c r="F42191" s="64"/>
    </row>
    <row r="42192" spans="4:6">
      <c r="D42192" s="63"/>
      <c r="F42192" s="64"/>
    </row>
    <row r="42193" spans="4:6">
      <c r="D42193" s="63"/>
      <c r="F42193" s="64"/>
    </row>
    <row r="42194" spans="4:6">
      <c r="D42194" s="63"/>
      <c r="F42194" s="64"/>
    </row>
    <row r="42195" spans="4:6">
      <c r="D42195" s="63"/>
      <c r="F42195" s="64"/>
    </row>
    <row r="42196" spans="4:6">
      <c r="D42196" s="63"/>
      <c r="F42196" s="64"/>
    </row>
    <row r="42197" spans="4:6">
      <c r="D42197" s="63"/>
      <c r="F42197" s="64"/>
    </row>
    <row r="42198" spans="4:6">
      <c r="D42198" s="63"/>
      <c r="F42198" s="64"/>
    </row>
    <row r="42199" spans="4:6">
      <c r="D42199" s="63"/>
      <c r="F42199" s="64"/>
    </row>
    <row r="42200" spans="4:6">
      <c r="D42200" s="63"/>
      <c r="F42200" s="64"/>
    </row>
    <row r="42201" spans="4:6">
      <c r="D42201" s="63"/>
      <c r="F42201" s="64"/>
    </row>
    <row r="42202" spans="4:6">
      <c r="D42202" s="63"/>
      <c r="F42202" s="64"/>
    </row>
    <row r="42203" spans="4:6">
      <c r="D42203" s="63"/>
      <c r="F42203" s="64"/>
    </row>
    <row r="42204" spans="4:6">
      <c r="D42204" s="63"/>
      <c r="F42204" s="64"/>
    </row>
    <row r="42205" spans="4:6">
      <c r="D42205" s="63"/>
      <c r="F42205" s="64"/>
    </row>
    <row r="42206" spans="4:6">
      <c r="D42206" s="63"/>
      <c r="F42206" s="64"/>
    </row>
    <row r="42207" spans="4:6">
      <c r="D42207" s="63"/>
      <c r="F42207" s="64"/>
    </row>
    <row r="42208" spans="4:6">
      <c r="D42208" s="63"/>
      <c r="F42208" s="64"/>
    </row>
    <row r="42209" spans="4:6">
      <c r="D42209" s="63"/>
      <c r="F42209" s="64"/>
    </row>
    <row r="42210" spans="4:6">
      <c r="D42210" s="63"/>
      <c r="F42210" s="64"/>
    </row>
    <row r="42211" spans="4:6">
      <c r="D42211" s="63"/>
      <c r="F42211" s="64"/>
    </row>
    <row r="42212" spans="4:6">
      <c r="D42212" s="63"/>
      <c r="F42212" s="64"/>
    </row>
    <row r="42213" spans="4:6">
      <c r="D42213" s="63"/>
      <c r="F42213" s="64"/>
    </row>
    <row r="42214" spans="4:6">
      <c r="D42214" s="63"/>
      <c r="F42214" s="64"/>
    </row>
    <row r="42215" spans="4:6">
      <c r="D42215" s="63"/>
      <c r="F42215" s="64"/>
    </row>
    <row r="42216" spans="4:6">
      <c r="D42216" s="63"/>
      <c r="F42216" s="64"/>
    </row>
    <row r="42217" spans="4:6">
      <c r="D42217" s="63"/>
      <c r="F42217" s="64"/>
    </row>
    <row r="42218" spans="4:6">
      <c r="D42218" s="63"/>
      <c r="F42218" s="64"/>
    </row>
    <row r="42219" spans="4:6">
      <c r="D42219" s="63"/>
      <c r="F42219" s="64"/>
    </row>
    <row r="42220" spans="4:6">
      <c r="D42220" s="63"/>
      <c r="F42220" s="64"/>
    </row>
    <row r="42221" spans="4:6">
      <c r="D42221" s="63"/>
      <c r="F42221" s="64"/>
    </row>
    <row r="42222" spans="4:6">
      <c r="D42222" s="63"/>
      <c r="F42222" s="64"/>
    </row>
    <row r="42223" spans="4:6">
      <c r="D42223" s="63"/>
      <c r="F42223" s="64"/>
    </row>
    <row r="42224" spans="4:6">
      <c r="D42224" s="63"/>
      <c r="F42224" s="64"/>
    </row>
    <row r="42225" spans="4:6">
      <c r="D42225" s="63"/>
      <c r="F42225" s="64"/>
    </row>
    <row r="42226" spans="4:6">
      <c r="D42226" s="63"/>
      <c r="F42226" s="64"/>
    </row>
    <row r="42227" spans="4:6">
      <c r="D42227" s="63"/>
      <c r="F42227" s="64"/>
    </row>
    <row r="42228" spans="4:6">
      <c r="D42228" s="63"/>
      <c r="F42228" s="64"/>
    </row>
    <row r="42229" spans="4:6">
      <c r="D42229" s="63"/>
      <c r="F42229" s="64"/>
    </row>
    <row r="42230" spans="4:6">
      <c r="D42230" s="63"/>
      <c r="F42230" s="64"/>
    </row>
    <row r="42231" spans="4:6">
      <c r="D42231" s="63"/>
      <c r="F42231" s="64"/>
    </row>
    <row r="42232" spans="4:6">
      <c r="D42232" s="63"/>
      <c r="F42232" s="64"/>
    </row>
    <row r="42233" spans="4:6">
      <c r="D42233" s="63"/>
      <c r="F42233" s="64"/>
    </row>
    <row r="42234" spans="4:6">
      <c r="D42234" s="63"/>
      <c r="F42234" s="64"/>
    </row>
    <row r="42235" spans="4:6">
      <c r="D42235" s="63"/>
      <c r="F42235" s="64"/>
    </row>
    <row r="42236" spans="4:6">
      <c r="D42236" s="63"/>
      <c r="F42236" s="64"/>
    </row>
    <row r="42237" spans="4:6">
      <c r="D42237" s="63"/>
      <c r="F42237" s="64"/>
    </row>
    <row r="42238" spans="4:6">
      <c r="D42238" s="63"/>
      <c r="F42238" s="64"/>
    </row>
    <row r="42239" spans="4:6">
      <c r="D42239" s="63"/>
      <c r="F42239" s="64"/>
    </row>
    <row r="42240" spans="4:6">
      <c r="D42240" s="63"/>
      <c r="F42240" s="64"/>
    </row>
    <row r="42241" spans="4:6">
      <c r="D42241" s="63"/>
      <c r="F42241" s="64"/>
    </row>
    <row r="42242" spans="4:6">
      <c r="D42242" s="63"/>
      <c r="F42242" s="64"/>
    </row>
    <row r="42243" spans="4:6">
      <c r="D42243" s="63"/>
      <c r="F42243" s="64"/>
    </row>
    <row r="42244" spans="4:6">
      <c r="D42244" s="63"/>
      <c r="F42244" s="64"/>
    </row>
    <row r="42245" spans="4:6">
      <c r="D42245" s="63"/>
      <c r="F42245" s="64"/>
    </row>
    <row r="42246" spans="4:6">
      <c r="D42246" s="63"/>
      <c r="F42246" s="64"/>
    </row>
    <row r="42247" spans="4:6">
      <c r="D42247" s="63"/>
      <c r="F42247" s="64"/>
    </row>
    <row r="42248" spans="4:6">
      <c r="D42248" s="63"/>
      <c r="F42248" s="64"/>
    </row>
    <row r="42249" spans="4:6">
      <c r="D42249" s="63"/>
      <c r="F42249" s="64"/>
    </row>
    <row r="42250" spans="4:6">
      <c r="D42250" s="63"/>
      <c r="F42250" s="64"/>
    </row>
    <row r="42251" spans="4:6">
      <c r="D42251" s="63"/>
      <c r="F42251" s="64"/>
    </row>
    <row r="42252" spans="4:6">
      <c r="D42252" s="63"/>
      <c r="F42252" s="64"/>
    </row>
    <row r="42253" spans="4:6">
      <c r="D42253" s="63"/>
      <c r="F42253" s="64"/>
    </row>
    <row r="42254" spans="4:6">
      <c r="D42254" s="63"/>
      <c r="F42254" s="64"/>
    </row>
    <row r="42255" spans="4:6">
      <c r="D42255" s="63"/>
      <c r="F42255" s="64"/>
    </row>
    <row r="42256" spans="4:6">
      <c r="D42256" s="63"/>
      <c r="F42256" s="64"/>
    </row>
    <row r="42257" spans="4:6">
      <c r="D42257" s="63"/>
      <c r="F42257" s="64"/>
    </row>
    <row r="42258" spans="4:6">
      <c r="D42258" s="63"/>
      <c r="F42258" s="64"/>
    </row>
    <row r="42259" spans="4:6">
      <c r="D42259" s="63"/>
      <c r="F42259" s="64"/>
    </row>
    <row r="42260" spans="4:6">
      <c r="D42260" s="63"/>
      <c r="F42260" s="64"/>
    </row>
    <row r="42261" spans="4:6">
      <c r="D42261" s="63"/>
      <c r="F42261" s="64"/>
    </row>
    <row r="42262" spans="4:6">
      <c r="D42262" s="63"/>
      <c r="F42262" s="64"/>
    </row>
    <row r="42263" spans="4:6">
      <c r="D42263" s="63"/>
      <c r="F42263" s="64"/>
    </row>
    <row r="42264" spans="4:6">
      <c r="D42264" s="63"/>
      <c r="F42264" s="64"/>
    </row>
    <row r="42265" spans="4:6">
      <c r="D42265" s="63"/>
      <c r="F42265" s="64"/>
    </row>
    <row r="42266" spans="4:6">
      <c r="D42266" s="63"/>
      <c r="F42266" s="64"/>
    </row>
    <row r="42267" spans="4:6">
      <c r="D42267" s="63"/>
      <c r="F42267" s="64"/>
    </row>
    <row r="42268" spans="4:6">
      <c r="D42268" s="63"/>
      <c r="F42268" s="64"/>
    </row>
    <row r="42269" spans="4:6">
      <c r="D42269" s="63"/>
      <c r="F42269" s="64"/>
    </row>
    <row r="42270" spans="4:6">
      <c r="D42270" s="63"/>
      <c r="F42270" s="64"/>
    </row>
    <row r="42271" spans="4:6">
      <c r="D42271" s="63"/>
      <c r="F42271" s="64"/>
    </row>
    <row r="42272" spans="4:6">
      <c r="D42272" s="63"/>
      <c r="F42272" s="64"/>
    </row>
    <row r="42273" spans="4:6">
      <c r="D42273" s="63"/>
      <c r="F42273" s="64"/>
    </row>
    <row r="42274" spans="4:6">
      <c r="D42274" s="63"/>
      <c r="F42274" s="64"/>
    </row>
    <row r="42275" spans="4:6">
      <c r="D42275" s="63"/>
      <c r="F42275" s="64"/>
    </row>
    <row r="42276" spans="4:6">
      <c r="D42276" s="63"/>
      <c r="F42276" s="64"/>
    </row>
    <row r="42277" spans="4:6">
      <c r="D42277" s="63"/>
      <c r="F42277" s="64"/>
    </row>
    <row r="42278" spans="4:6">
      <c r="D42278" s="63"/>
      <c r="F42278" s="64"/>
    </row>
    <row r="42279" spans="4:6">
      <c r="D42279" s="63"/>
      <c r="F42279" s="64"/>
    </row>
    <row r="42280" spans="4:6">
      <c r="D42280" s="63"/>
      <c r="F42280" s="64"/>
    </row>
    <row r="42281" spans="4:6">
      <c r="D42281" s="63"/>
      <c r="F42281" s="64"/>
    </row>
    <row r="42282" spans="4:6">
      <c r="D42282" s="63"/>
      <c r="F42282" s="64"/>
    </row>
    <row r="42283" spans="4:6">
      <c r="D42283" s="63"/>
      <c r="F42283" s="64"/>
    </row>
    <row r="42284" spans="4:6">
      <c r="D42284" s="63"/>
      <c r="F42284" s="64"/>
    </row>
    <row r="42285" spans="4:6">
      <c r="D42285" s="63"/>
      <c r="F42285" s="64"/>
    </row>
    <row r="42286" spans="4:6">
      <c r="D42286" s="63"/>
      <c r="F42286" s="64"/>
    </row>
    <row r="42287" spans="4:6">
      <c r="D42287" s="63"/>
      <c r="F42287" s="64"/>
    </row>
    <row r="42288" spans="4:6">
      <c r="D42288" s="63"/>
      <c r="F42288" s="64"/>
    </row>
    <row r="42289" spans="4:6">
      <c r="D42289" s="63"/>
      <c r="F42289" s="64"/>
    </row>
    <row r="42290" spans="4:6">
      <c r="D42290" s="63"/>
      <c r="F42290" s="64"/>
    </row>
    <row r="42291" spans="4:6">
      <c r="D42291" s="63"/>
      <c r="F42291" s="64"/>
    </row>
    <row r="42292" spans="4:6">
      <c r="D42292" s="63"/>
      <c r="F42292" s="64"/>
    </row>
    <row r="42293" spans="4:6">
      <c r="D42293" s="63"/>
      <c r="F42293" s="64"/>
    </row>
    <row r="42294" spans="4:6">
      <c r="D42294" s="63"/>
      <c r="F42294" s="64"/>
    </row>
    <row r="42295" spans="4:6">
      <c r="D42295" s="63"/>
      <c r="F42295" s="64"/>
    </row>
    <row r="42296" spans="4:6">
      <c r="D42296" s="63"/>
      <c r="F42296" s="64"/>
    </row>
    <row r="42297" spans="4:6">
      <c r="D42297" s="63"/>
      <c r="F42297" s="64"/>
    </row>
    <row r="42298" spans="4:6">
      <c r="D42298" s="63"/>
      <c r="F42298" s="64"/>
    </row>
    <row r="42299" spans="4:6">
      <c r="D42299" s="63"/>
      <c r="F42299" s="64"/>
    </row>
    <row r="42300" spans="4:6">
      <c r="D42300" s="63"/>
      <c r="F42300" s="64"/>
    </row>
    <row r="42301" spans="4:6">
      <c r="D42301" s="63"/>
      <c r="F42301" s="64"/>
    </row>
    <row r="42302" spans="4:6">
      <c r="D42302" s="63"/>
      <c r="F42302" s="64"/>
    </row>
    <row r="42303" spans="4:6">
      <c r="D42303" s="63"/>
      <c r="F42303" s="64"/>
    </row>
    <row r="42304" spans="4:6">
      <c r="D42304" s="63"/>
      <c r="F42304" s="64"/>
    </row>
    <row r="42305" spans="4:6">
      <c r="D42305" s="63"/>
      <c r="F42305" s="64"/>
    </row>
    <row r="42306" spans="4:6">
      <c r="D42306" s="63"/>
      <c r="F42306" s="64"/>
    </row>
    <row r="42307" spans="4:6">
      <c r="D42307" s="63"/>
      <c r="F42307" s="64"/>
    </row>
    <row r="42308" spans="4:6">
      <c r="D42308" s="63"/>
      <c r="F42308" s="64"/>
    </row>
    <row r="42309" spans="4:6">
      <c r="D42309" s="63"/>
      <c r="F42309" s="64"/>
    </row>
    <row r="42310" spans="4:6">
      <c r="D42310" s="63"/>
      <c r="F42310" s="64"/>
    </row>
    <row r="42311" spans="4:6">
      <c r="D42311" s="63"/>
      <c r="F42311" s="64"/>
    </row>
    <row r="42312" spans="4:6">
      <c r="D42312" s="63"/>
      <c r="F42312" s="64"/>
    </row>
    <row r="42313" spans="4:6">
      <c r="D42313" s="63"/>
      <c r="F42313" s="64"/>
    </row>
    <row r="42314" spans="4:6">
      <c r="D42314" s="63"/>
      <c r="F42314" s="64"/>
    </row>
    <row r="42315" spans="4:6">
      <c r="D42315" s="63"/>
      <c r="F42315" s="64"/>
    </row>
    <row r="42316" spans="4:6">
      <c r="D42316" s="63"/>
      <c r="F42316" s="64"/>
    </row>
    <row r="42317" spans="4:6">
      <c r="D42317" s="63"/>
      <c r="F42317" s="64"/>
    </row>
    <row r="42318" spans="4:6">
      <c r="D42318" s="63"/>
      <c r="F42318" s="64"/>
    </row>
    <row r="42319" spans="4:6">
      <c r="D42319" s="63"/>
      <c r="F42319" s="64"/>
    </row>
    <row r="42320" spans="4:6">
      <c r="D42320" s="63"/>
      <c r="F42320" s="64"/>
    </row>
    <row r="42321" spans="4:6">
      <c r="D42321" s="63"/>
      <c r="F42321" s="64"/>
    </row>
    <row r="42322" spans="4:6">
      <c r="D42322" s="63"/>
      <c r="F42322" s="64"/>
    </row>
    <row r="42323" spans="4:6">
      <c r="D42323" s="63"/>
      <c r="F42323" s="64"/>
    </row>
    <row r="42324" spans="4:6">
      <c r="D42324" s="63"/>
      <c r="F42324" s="64"/>
    </row>
    <row r="42325" spans="4:6">
      <c r="D42325" s="63"/>
      <c r="F42325" s="64"/>
    </row>
    <row r="42326" spans="4:6">
      <c r="D42326" s="63"/>
      <c r="F42326" s="64"/>
    </row>
    <row r="42327" spans="4:6">
      <c r="D42327" s="63"/>
      <c r="F42327" s="64"/>
    </row>
    <row r="42328" spans="4:6">
      <c r="D42328" s="63"/>
      <c r="F42328" s="64"/>
    </row>
    <row r="42329" spans="4:6">
      <c r="D42329" s="63"/>
      <c r="F42329" s="64"/>
    </row>
    <row r="42330" spans="4:6">
      <c r="D42330" s="63"/>
      <c r="F42330" s="64"/>
    </row>
    <row r="42331" spans="4:6">
      <c r="D42331" s="63"/>
      <c r="F42331" s="64"/>
    </row>
    <row r="42332" spans="4:6">
      <c r="D42332" s="63"/>
      <c r="F42332" s="64"/>
    </row>
    <row r="42333" spans="4:6">
      <c r="D42333" s="63"/>
      <c r="F42333" s="64"/>
    </row>
    <row r="42334" spans="4:6">
      <c r="D42334" s="63"/>
      <c r="F42334" s="64"/>
    </row>
    <row r="42335" spans="4:6">
      <c r="D42335" s="63"/>
      <c r="F42335" s="64"/>
    </row>
    <row r="42336" spans="4:6">
      <c r="D42336" s="63"/>
      <c r="F42336" s="64"/>
    </row>
    <row r="42337" spans="4:6">
      <c r="D42337" s="63"/>
      <c r="F42337" s="64"/>
    </row>
    <row r="42338" spans="4:6">
      <c r="D42338" s="63"/>
      <c r="F42338" s="64"/>
    </row>
    <row r="42339" spans="4:6">
      <c r="D42339" s="63"/>
      <c r="F42339" s="64"/>
    </row>
    <row r="42340" spans="4:6">
      <c r="D42340" s="63"/>
      <c r="F42340" s="64"/>
    </row>
    <row r="42341" spans="4:6">
      <c r="D42341" s="63"/>
      <c r="F42341" s="64"/>
    </row>
    <row r="42342" spans="4:6">
      <c r="D42342" s="63"/>
      <c r="F42342" s="64"/>
    </row>
    <row r="42343" spans="4:6">
      <c r="D42343" s="63"/>
      <c r="F42343" s="64"/>
    </row>
    <row r="42344" spans="4:6">
      <c r="D42344" s="63"/>
      <c r="F42344" s="64"/>
    </row>
    <row r="42345" spans="4:6">
      <c r="D42345" s="63"/>
      <c r="F42345" s="64"/>
    </row>
    <row r="42346" spans="4:6">
      <c r="D42346" s="63"/>
      <c r="F42346" s="64"/>
    </row>
    <row r="42347" spans="4:6">
      <c r="D42347" s="63"/>
      <c r="F42347" s="64"/>
    </row>
    <row r="42348" spans="4:6">
      <c r="D42348" s="63"/>
      <c r="F42348" s="64"/>
    </row>
    <row r="42349" spans="4:6">
      <c r="D42349" s="63"/>
      <c r="F42349" s="64"/>
    </row>
    <row r="42350" spans="4:6">
      <c r="D42350" s="63"/>
      <c r="F42350" s="64"/>
    </row>
    <row r="42351" spans="4:6">
      <c r="D42351" s="63"/>
      <c r="F42351" s="64"/>
    </row>
    <row r="42352" spans="4:6">
      <c r="D42352" s="63"/>
      <c r="F42352" s="64"/>
    </row>
    <row r="42353" spans="4:6">
      <c r="D42353" s="63"/>
      <c r="F42353" s="64"/>
    </row>
    <row r="42354" spans="4:6">
      <c r="D42354" s="63"/>
      <c r="F42354" s="64"/>
    </row>
    <row r="42355" spans="4:6">
      <c r="D42355" s="63"/>
      <c r="F42355" s="64"/>
    </row>
    <row r="42356" spans="4:6">
      <c r="D42356" s="63"/>
      <c r="F42356" s="64"/>
    </row>
    <row r="42357" spans="4:6">
      <c r="D42357" s="63"/>
      <c r="F42357" s="64"/>
    </row>
    <row r="42358" spans="4:6">
      <c r="D42358" s="63"/>
      <c r="F42358" s="64"/>
    </row>
    <row r="42359" spans="4:6">
      <c r="D42359" s="63"/>
      <c r="F42359" s="64"/>
    </row>
    <row r="42360" spans="4:6">
      <c r="D42360" s="63"/>
      <c r="F42360" s="64"/>
    </row>
    <row r="42361" spans="4:6">
      <c r="D42361" s="63"/>
      <c r="F42361" s="64"/>
    </row>
    <row r="42362" spans="4:6">
      <c r="D42362" s="63"/>
      <c r="F42362" s="64"/>
    </row>
    <row r="42363" spans="4:6">
      <c r="D42363" s="63"/>
      <c r="F42363" s="64"/>
    </row>
    <row r="42364" spans="4:6">
      <c r="D42364" s="63"/>
      <c r="F42364" s="64"/>
    </row>
    <row r="42365" spans="4:6">
      <c r="D42365" s="63"/>
      <c r="F42365" s="64"/>
    </row>
    <row r="42366" spans="4:6">
      <c r="D42366" s="63"/>
      <c r="F42366" s="64"/>
    </row>
    <row r="42367" spans="4:6">
      <c r="D42367" s="63"/>
      <c r="F42367" s="64"/>
    </row>
    <row r="42368" spans="4:6">
      <c r="D42368" s="63"/>
      <c r="F42368" s="64"/>
    </row>
    <row r="42369" spans="4:6">
      <c r="D42369" s="63"/>
      <c r="F42369" s="64"/>
    </row>
    <row r="42370" spans="4:6">
      <c r="D42370" s="63"/>
      <c r="F42370" s="64"/>
    </row>
    <row r="42371" spans="4:6">
      <c r="D42371" s="63"/>
      <c r="F42371" s="64"/>
    </row>
    <row r="42372" spans="4:6">
      <c r="D42372" s="63"/>
      <c r="F42372" s="64"/>
    </row>
    <row r="42373" spans="4:6">
      <c r="D42373" s="63"/>
      <c r="F42373" s="64"/>
    </row>
    <row r="42374" spans="4:6">
      <c r="D42374" s="63"/>
      <c r="F42374" s="64"/>
    </row>
    <row r="42375" spans="4:6">
      <c r="D42375" s="63"/>
      <c r="F42375" s="64"/>
    </row>
    <row r="42376" spans="4:6">
      <c r="D42376" s="63"/>
      <c r="F42376" s="64"/>
    </row>
    <row r="42377" spans="4:6">
      <c r="D42377" s="63"/>
      <c r="F42377" s="64"/>
    </row>
    <row r="42378" spans="4:6">
      <c r="D42378" s="63"/>
      <c r="F42378" s="64"/>
    </row>
    <row r="42379" spans="4:6">
      <c r="D42379" s="63"/>
      <c r="F42379" s="64"/>
    </row>
    <row r="42380" spans="4:6">
      <c r="D42380" s="63"/>
      <c r="F42380" s="64"/>
    </row>
    <row r="42381" spans="4:6">
      <c r="D42381" s="63"/>
      <c r="F42381" s="64"/>
    </row>
    <row r="42382" spans="4:6">
      <c r="D42382" s="63"/>
      <c r="F42382" s="64"/>
    </row>
    <row r="42383" spans="4:6">
      <c r="D42383" s="63"/>
      <c r="F42383" s="64"/>
    </row>
    <row r="42384" spans="4:6">
      <c r="D42384" s="63"/>
      <c r="F42384" s="64"/>
    </row>
    <row r="42385" spans="4:6">
      <c r="D42385" s="63"/>
      <c r="F42385" s="64"/>
    </row>
    <row r="42386" spans="4:6">
      <c r="D42386" s="63"/>
      <c r="F42386" s="64"/>
    </row>
    <row r="42387" spans="4:6">
      <c r="D42387" s="63"/>
      <c r="F42387" s="64"/>
    </row>
    <row r="42388" spans="4:6">
      <c r="D42388" s="63"/>
      <c r="F42388" s="64"/>
    </row>
    <row r="42389" spans="4:6">
      <c r="D42389" s="63"/>
      <c r="F42389" s="64"/>
    </row>
    <row r="42390" spans="4:6">
      <c r="D42390" s="63"/>
      <c r="F42390" s="64"/>
    </row>
    <row r="42391" spans="4:6">
      <c r="D42391" s="63"/>
      <c r="F42391" s="64"/>
    </row>
    <row r="42392" spans="4:6">
      <c r="D42392" s="63"/>
      <c r="F42392" s="64"/>
    </row>
    <row r="42393" spans="4:6">
      <c r="D42393" s="63"/>
      <c r="F42393" s="64"/>
    </row>
    <row r="42394" spans="4:6">
      <c r="D42394" s="63"/>
      <c r="F42394" s="64"/>
    </row>
    <row r="42395" spans="4:6">
      <c r="D42395" s="63"/>
      <c r="F42395" s="64"/>
    </row>
    <row r="42396" spans="4:6">
      <c r="D42396" s="63"/>
      <c r="F42396" s="64"/>
    </row>
    <row r="42397" spans="4:6">
      <c r="D42397" s="63"/>
      <c r="F42397" s="64"/>
    </row>
    <row r="42398" spans="4:6">
      <c r="D42398" s="63"/>
      <c r="F42398" s="64"/>
    </row>
    <row r="42399" spans="4:6">
      <c r="D42399" s="63"/>
      <c r="F42399" s="64"/>
    </row>
    <row r="42400" spans="4:6">
      <c r="D42400" s="63"/>
      <c r="F42400" s="64"/>
    </row>
    <row r="42401" spans="4:6">
      <c r="D42401" s="63"/>
      <c r="F42401" s="64"/>
    </row>
    <row r="42402" spans="4:6">
      <c r="D42402" s="63"/>
      <c r="F42402" s="64"/>
    </row>
    <row r="42403" spans="4:6">
      <c r="D42403" s="63"/>
      <c r="F42403" s="64"/>
    </row>
    <row r="42404" spans="4:6">
      <c r="D42404" s="63"/>
      <c r="F42404" s="64"/>
    </row>
    <row r="42405" spans="4:6">
      <c r="D42405" s="63"/>
      <c r="F42405" s="64"/>
    </row>
    <row r="42406" spans="4:6">
      <c r="D42406" s="63"/>
      <c r="F42406" s="64"/>
    </row>
    <row r="42407" spans="4:6">
      <c r="D42407" s="63"/>
      <c r="F42407" s="64"/>
    </row>
    <row r="42408" spans="4:6">
      <c r="D42408" s="63"/>
      <c r="F42408" s="64"/>
    </row>
    <row r="42409" spans="4:6">
      <c r="D42409" s="63"/>
      <c r="F42409" s="64"/>
    </row>
    <row r="42410" spans="4:6">
      <c r="D42410" s="63"/>
      <c r="F42410" s="64"/>
    </row>
    <row r="42411" spans="4:6">
      <c r="D42411" s="63"/>
      <c r="F42411" s="64"/>
    </row>
    <row r="42412" spans="4:6">
      <c r="D42412" s="63"/>
      <c r="F42412" s="64"/>
    </row>
    <row r="42413" spans="4:6">
      <c r="D42413" s="63"/>
      <c r="F42413" s="64"/>
    </row>
    <row r="42414" spans="4:6">
      <c r="D42414" s="63"/>
      <c r="F42414" s="64"/>
    </row>
    <row r="42415" spans="4:6">
      <c r="D42415" s="63"/>
      <c r="F42415" s="64"/>
    </row>
    <row r="42416" spans="4:6">
      <c r="D42416" s="63"/>
      <c r="F42416" s="64"/>
    </row>
    <row r="42417" spans="4:6">
      <c r="D42417" s="63"/>
      <c r="F42417" s="64"/>
    </row>
    <row r="42418" spans="4:6">
      <c r="D42418" s="63"/>
      <c r="F42418" s="64"/>
    </row>
    <row r="42419" spans="4:6">
      <c r="D42419" s="63"/>
      <c r="F42419" s="64"/>
    </row>
    <row r="42420" spans="4:6">
      <c r="D42420" s="63"/>
      <c r="F42420" s="64"/>
    </row>
    <row r="42421" spans="4:6">
      <c r="D42421" s="63"/>
      <c r="F42421" s="64"/>
    </row>
    <row r="42422" spans="4:6">
      <c r="D42422" s="63"/>
      <c r="F42422" s="64"/>
    </row>
    <row r="42423" spans="4:6">
      <c r="D42423" s="63"/>
      <c r="F42423" s="64"/>
    </row>
    <row r="42424" spans="4:6">
      <c r="D42424" s="63"/>
      <c r="F42424" s="64"/>
    </row>
    <row r="42425" spans="4:6">
      <c r="D42425" s="63"/>
      <c r="F42425" s="64"/>
    </row>
    <row r="42426" spans="4:6">
      <c r="D42426" s="63"/>
      <c r="F42426" s="64"/>
    </row>
    <row r="42427" spans="4:6">
      <c r="D42427" s="63"/>
      <c r="F42427" s="64"/>
    </row>
    <row r="42428" spans="4:6">
      <c r="D42428" s="63"/>
      <c r="F42428" s="64"/>
    </row>
    <row r="42429" spans="4:6">
      <c r="D42429" s="63"/>
      <c r="F42429" s="64"/>
    </row>
    <row r="42430" spans="4:6">
      <c r="D42430" s="63"/>
      <c r="F42430" s="64"/>
    </row>
    <row r="42431" spans="4:6">
      <c r="D42431" s="63"/>
      <c r="F42431" s="64"/>
    </row>
    <row r="42432" spans="4:6">
      <c r="D42432" s="63"/>
      <c r="F42432" s="64"/>
    </row>
    <row r="42433" spans="4:6">
      <c r="D42433" s="63"/>
      <c r="F42433" s="64"/>
    </row>
    <row r="42434" spans="4:6">
      <c r="D42434" s="63"/>
      <c r="F42434" s="64"/>
    </row>
    <row r="42435" spans="4:6">
      <c r="D42435" s="63"/>
      <c r="F42435" s="64"/>
    </row>
    <row r="42436" spans="4:6">
      <c r="D42436" s="63"/>
      <c r="F42436" s="64"/>
    </row>
    <row r="42437" spans="4:6">
      <c r="D42437" s="63"/>
      <c r="F42437" s="64"/>
    </row>
    <row r="42438" spans="4:6">
      <c r="D42438" s="63"/>
      <c r="F42438" s="64"/>
    </row>
    <row r="42439" spans="4:6">
      <c r="D42439" s="63"/>
      <c r="F42439" s="64"/>
    </row>
    <row r="42440" spans="4:6">
      <c r="D42440" s="63"/>
      <c r="F42440" s="64"/>
    </row>
    <row r="42441" spans="4:6">
      <c r="D42441" s="63"/>
      <c r="F42441" s="64"/>
    </row>
    <row r="42442" spans="4:6">
      <c r="D42442" s="63"/>
      <c r="F42442" s="64"/>
    </row>
    <row r="42443" spans="4:6">
      <c r="D42443" s="63"/>
      <c r="F42443" s="64"/>
    </row>
    <row r="42444" spans="4:6">
      <c r="D42444" s="63"/>
      <c r="F42444" s="64"/>
    </row>
    <row r="42445" spans="4:6">
      <c r="D42445" s="63"/>
      <c r="F42445" s="64"/>
    </row>
    <row r="42446" spans="4:6">
      <c r="D42446" s="63"/>
      <c r="F42446" s="64"/>
    </row>
    <row r="42447" spans="4:6">
      <c r="D42447" s="63"/>
      <c r="F42447" s="64"/>
    </row>
    <row r="42448" spans="4:6">
      <c r="D42448" s="63"/>
      <c r="F42448" s="64"/>
    </row>
    <row r="42449" spans="4:6">
      <c r="D42449" s="63"/>
      <c r="F42449" s="64"/>
    </row>
    <row r="42450" spans="4:6">
      <c r="D42450" s="63"/>
      <c r="F42450" s="64"/>
    </row>
    <row r="42451" spans="4:6">
      <c r="D42451" s="63"/>
      <c r="F42451" s="64"/>
    </row>
    <row r="42452" spans="4:6">
      <c r="D42452" s="63"/>
      <c r="F42452" s="64"/>
    </row>
    <row r="42453" spans="4:6">
      <c r="D42453" s="63"/>
      <c r="F42453" s="64"/>
    </row>
    <row r="42454" spans="4:6">
      <c r="D42454" s="63"/>
      <c r="F42454" s="64"/>
    </row>
    <row r="42455" spans="4:6">
      <c r="D42455" s="63"/>
      <c r="F42455" s="64"/>
    </row>
    <row r="42456" spans="4:6">
      <c r="D42456" s="63"/>
      <c r="F42456" s="64"/>
    </row>
    <row r="42457" spans="4:6">
      <c r="D42457" s="63"/>
      <c r="F42457" s="64"/>
    </row>
    <row r="42458" spans="4:6">
      <c r="D42458" s="63"/>
      <c r="F42458" s="64"/>
    </row>
    <row r="42459" spans="4:6">
      <c r="D42459" s="63"/>
      <c r="F42459" s="64"/>
    </row>
    <row r="42460" spans="4:6">
      <c r="D42460" s="63"/>
      <c r="F42460" s="64"/>
    </row>
    <row r="42461" spans="4:6">
      <c r="D42461" s="63"/>
      <c r="F42461" s="64"/>
    </row>
    <row r="42462" spans="4:6">
      <c r="D42462" s="63"/>
      <c r="F42462" s="64"/>
    </row>
    <row r="42463" spans="4:6">
      <c r="D42463" s="63"/>
      <c r="F42463" s="64"/>
    </row>
    <row r="42464" spans="4:6">
      <c r="D42464" s="63"/>
      <c r="F42464" s="64"/>
    </row>
    <row r="42465" spans="4:6">
      <c r="D42465" s="63"/>
      <c r="F42465" s="64"/>
    </row>
    <row r="42466" spans="4:6">
      <c r="D42466" s="63"/>
      <c r="F42466" s="64"/>
    </row>
    <row r="42467" spans="4:6">
      <c r="D42467" s="63"/>
      <c r="F42467" s="64"/>
    </row>
    <row r="42468" spans="4:6">
      <c r="D42468" s="63"/>
      <c r="F42468" s="64"/>
    </row>
    <row r="42469" spans="4:6">
      <c r="D42469" s="63"/>
      <c r="F42469" s="64"/>
    </row>
    <row r="42470" spans="4:6">
      <c r="D42470" s="63"/>
      <c r="F42470" s="64"/>
    </row>
    <row r="42471" spans="4:6">
      <c r="D42471" s="63"/>
      <c r="F42471" s="64"/>
    </row>
    <row r="42472" spans="4:6">
      <c r="D42472" s="63"/>
      <c r="F42472" s="64"/>
    </row>
    <row r="42473" spans="4:6">
      <c r="D42473" s="63"/>
      <c r="F42473" s="64"/>
    </row>
    <row r="42474" spans="4:6">
      <c r="D42474" s="63"/>
      <c r="F42474" s="64"/>
    </row>
    <row r="42475" spans="4:6">
      <c r="D42475" s="63"/>
      <c r="F42475" s="64"/>
    </row>
    <row r="42476" spans="4:6">
      <c r="D42476" s="63"/>
      <c r="F42476" s="64"/>
    </row>
    <row r="42477" spans="4:6">
      <c r="D42477" s="63"/>
      <c r="F42477" s="64"/>
    </row>
    <row r="42478" spans="4:6">
      <c r="D42478" s="63"/>
      <c r="F42478" s="64"/>
    </row>
    <row r="42479" spans="4:6">
      <c r="D42479" s="63"/>
      <c r="F42479" s="64"/>
    </row>
    <row r="42480" spans="4:6">
      <c r="D42480" s="63"/>
      <c r="F42480" s="64"/>
    </row>
    <row r="42481" spans="4:6">
      <c r="D42481" s="63"/>
      <c r="F42481" s="64"/>
    </row>
    <row r="42482" spans="4:6">
      <c r="D42482" s="63"/>
      <c r="F42482" s="64"/>
    </row>
    <row r="42483" spans="4:6">
      <c r="D42483" s="63"/>
      <c r="F42483" s="64"/>
    </row>
    <row r="42484" spans="4:6">
      <c r="D42484" s="63"/>
      <c r="F42484" s="64"/>
    </row>
    <row r="42485" spans="4:6">
      <c r="D42485" s="63"/>
      <c r="F42485" s="64"/>
    </row>
    <row r="42486" spans="4:6">
      <c r="D42486" s="63"/>
      <c r="F42486" s="64"/>
    </row>
    <row r="42487" spans="4:6">
      <c r="D42487" s="63"/>
      <c r="F42487" s="64"/>
    </row>
    <row r="42488" spans="4:6">
      <c r="D42488" s="63"/>
      <c r="F42488" s="64"/>
    </row>
    <row r="42489" spans="4:6">
      <c r="D42489" s="63"/>
      <c r="F42489" s="64"/>
    </row>
    <row r="42490" spans="4:6">
      <c r="D42490" s="63"/>
      <c r="F42490" s="64"/>
    </row>
    <row r="42491" spans="4:6">
      <c r="D42491" s="63"/>
      <c r="F42491" s="64"/>
    </row>
    <row r="42492" spans="4:6">
      <c r="D42492" s="63"/>
      <c r="F42492" s="64"/>
    </row>
    <row r="42493" spans="4:6">
      <c r="D42493" s="63"/>
      <c r="F42493" s="64"/>
    </row>
    <row r="42494" spans="4:6">
      <c r="D42494" s="63"/>
      <c r="F42494" s="64"/>
    </row>
    <row r="42495" spans="4:6">
      <c r="D42495" s="63"/>
      <c r="F42495" s="64"/>
    </row>
    <row r="42496" spans="4:6">
      <c r="D42496" s="63"/>
      <c r="F42496" s="64"/>
    </row>
    <row r="42497" spans="4:6">
      <c r="D42497" s="63"/>
      <c r="F42497" s="64"/>
    </row>
    <row r="42498" spans="4:6">
      <c r="D42498" s="63"/>
      <c r="F42498" s="64"/>
    </row>
    <row r="42499" spans="4:6">
      <c r="D42499" s="63"/>
      <c r="F42499" s="64"/>
    </row>
    <row r="42500" spans="4:6">
      <c r="D42500" s="63"/>
      <c r="F42500" s="64"/>
    </row>
    <row r="42501" spans="4:6">
      <c r="D42501" s="63"/>
      <c r="F42501" s="64"/>
    </row>
    <row r="42502" spans="4:6">
      <c r="D42502" s="63"/>
      <c r="F42502" s="64"/>
    </row>
    <row r="42503" spans="4:6">
      <c r="D42503" s="63"/>
      <c r="F42503" s="64"/>
    </row>
    <row r="42504" spans="4:6">
      <c r="D42504" s="63"/>
      <c r="F42504" s="64"/>
    </row>
    <row r="42505" spans="4:6">
      <c r="D42505" s="63"/>
      <c r="F42505" s="64"/>
    </row>
    <row r="42506" spans="4:6">
      <c r="D42506" s="63"/>
      <c r="F42506" s="64"/>
    </row>
    <row r="42507" spans="4:6">
      <c r="D42507" s="63"/>
      <c r="F42507" s="64"/>
    </row>
    <row r="42508" spans="4:6">
      <c r="D42508" s="63"/>
      <c r="F42508" s="64"/>
    </row>
    <row r="42509" spans="4:6">
      <c r="D42509" s="63"/>
      <c r="F42509" s="64"/>
    </row>
    <row r="42510" spans="4:6">
      <c r="D42510" s="63"/>
      <c r="F42510" s="64"/>
    </row>
    <row r="42511" spans="4:6">
      <c r="D42511" s="63"/>
      <c r="F42511" s="64"/>
    </row>
    <row r="42512" spans="4:6">
      <c r="D42512" s="63"/>
      <c r="F42512" s="64"/>
    </row>
    <row r="42513" spans="4:6">
      <c r="D42513" s="63"/>
      <c r="F42513" s="64"/>
    </row>
    <row r="42514" spans="4:6">
      <c r="D42514" s="63"/>
      <c r="F42514" s="64"/>
    </row>
    <row r="42515" spans="4:6">
      <c r="D42515" s="63"/>
      <c r="F42515" s="64"/>
    </row>
    <row r="42516" spans="4:6">
      <c r="D42516" s="63"/>
      <c r="F42516" s="64"/>
    </row>
    <row r="42517" spans="4:6">
      <c r="D42517" s="63"/>
      <c r="F42517" s="64"/>
    </row>
    <row r="42518" spans="4:6">
      <c r="D42518" s="63"/>
      <c r="F42518" s="64"/>
    </row>
    <row r="42519" spans="4:6">
      <c r="D42519" s="63"/>
      <c r="F42519" s="64"/>
    </row>
    <row r="42520" spans="4:6">
      <c r="D42520" s="63"/>
      <c r="F42520" s="64"/>
    </row>
    <row r="42521" spans="4:6">
      <c r="D42521" s="63"/>
      <c r="F42521" s="64"/>
    </row>
    <row r="42522" spans="4:6">
      <c r="D42522" s="63"/>
      <c r="F42522" s="64"/>
    </row>
    <row r="42523" spans="4:6">
      <c r="D42523" s="63"/>
      <c r="F42523" s="64"/>
    </row>
    <row r="42524" spans="4:6">
      <c r="D42524" s="63"/>
      <c r="F42524" s="64"/>
    </row>
    <row r="42525" spans="4:6">
      <c r="D42525" s="63"/>
      <c r="F42525" s="64"/>
    </row>
    <row r="42526" spans="4:6">
      <c r="D42526" s="63"/>
      <c r="F42526" s="64"/>
    </row>
    <row r="42527" spans="4:6">
      <c r="D42527" s="63"/>
      <c r="F42527" s="64"/>
    </row>
    <row r="42528" spans="4:6">
      <c r="D42528" s="63"/>
      <c r="F42528" s="64"/>
    </row>
    <row r="42529" spans="4:6">
      <c r="D42529" s="63"/>
      <c r="F42529" s="64"/>
    </row>
    <row r="42530" spans="4:6">
      <c r="D42530" s="63"/>
      <c r="F42530" s="64"/>
    </row>
    <row r="42531" spans="4:6">
      <c r="D42531" s="63"/>
      <c r="F42531" s="64"/>
    </row>
    <row r="42532" spans="4:6">
      <c r="D42532" s="63"/>
      <c r="F42532" s="64"/>
    </row>
    <row r="42533" spans="4:6">
      <c r="D42533" s="63"/>
      <c r="F42533" s="64"/>
    </row>
    <row r="42534" spans="4:6">
      <c r="D42534" s="63"/>
      <c r="F42534" s="64"/>
    </row>
    <row r="42535" spans="4:6">
      <c r="D42535" s="63"/>
      <c r="F42535" s="64"/>
    </row>
    <row r="42536" spans="4:6">
      <c r="D42536" s="63"/>
      <c r="F42536" s="64"/>
    </row>
    <row r="42537" spans="4:6">
      <c r="D42537" s="63"/>
      <c r="F42537" s="64"/>
    </row>
    <row r="42538" spans="4:6">
      <c r="D42538" s="63"/>
      <c r="F42538" s="64"/>
    </row>
    <row r="42539" spans="4:6">
      <c r="D42539" s="63"/>
      <c r="F42539" s="64"/>
    </row>
    <row r="42540" spans="4:6">
      <c r="D42540" s="63"/>
      <c r="F42540" s="64"/>
    </row>
    <row r="42541" spans="4:6">
      <c r="D42541" s="63"/>
      <c r="F42541" s="64"/>
    </row>
    <row r="42542" spans="4:6">
      <c r="D42542" s="63"/>
      <c r="F42542" s="64"/>
    </row>
    <row r="42543" spans="4:6">
      <c r="D42543" s="63"/>
      <c r="F42543" s="64"/>
    </row>
    <row r="42544" spans="4:6">
      <c r="D42544" s="63"/>
      <c r="F42544" s="64"/>
    </row>
    <row r="42545" spans="4:6">
      <c r="D42545" s="63"/>
      <c r="F42545" s="64"/>
    </row>
    <row r="42546" spans="4:6">
      <c r="D42546" s="63"/>
      <c r="F42546" s="64"/>
    </row>
    <row r="42547" spans="4:6">
      <c r="D42547" s="63"/>
      <c r="F42547" s="64"/>
    </row>
    <row r="42548" spans="4:6">
      <c r="D42548" s="63"/>
      <c r="F42548" s="64"/>
    </row>
    <row r="42549" spans="4:6">
      <c r="D42549" s="63"/>
      <c r="F42549" s="64"/>
    </row>
    <row r="42550" spans="4:6">
      <c r="D42550" s="63"/>
      <c r="F42550" s="64"/>
    </row>
    <row r="42551" spans="4:6">
      <c r="D42551" s="63"/>
      <c r="F42551" s="64"/>
    </row>
    <row r="42552" spans="4:6">
      <c r="D42552" s="63"/>
      <c r="F42552" s="64"/>
    </row>
    <row r="42553" spans="4:6">
      <c r="D42553" s="63"/>
      <c r="F42553" s="64"/>
    </row>
    <row r="42554" spans="4:6">
      <c r="D42554" s="63"/>
      <c r="F42554" s="64"/>
    </row>
    <row r="42555" spans="4:6">
      <c r="D42555" s="63"/>
      <c r="F42555" s="64"/>
    </row>
    <row r="42556" spans="4:6">
      <c r="D42556" s="63"/>
      <c r="F42556" s="64"/>
    </row>
    <row r="42557" spans="4:6">
      <c r="D42557" s="63"/>
      <c r="F42557" s="64"/>
    </row>
    <row r="42558" spans="4:6">
      <c r="D42558" s="63"/>
      <c r="F42558" s="64"/>
    </row>
    <row r="42559" spans="4:6">
      <c r="D42559" s="63"/>
      <c r="F42559" s="64"/>
    </row>
    <row r="42560" spans="4:6">
      <c r="D42560" s="63"/>
      <c r="F42560" s="64"/>
    </row>
    <row r="42561" spans="4:6">
      <c r="D42561" s="63"/>
      <c r="F42561" s="64"/>
    </row>
    <row r="42562" spans="4:6">
      <c r="D42562" s="63"/>
      <c r="F42562" s="64"/>
    </row>
    <row r="42563" spans="4:6">
      <c r="D42563" s="63"/>
      <c r="F42563" s="64"/>
    </row>
    <row r="42564" spans="4:6">
      <c r="D42564" s="63"/>
      <c r="F42564" s="64"/>
    </row>
    <row r="42565" spans="4:6">
      <c r="D42565" s="63"/>
      <c r="F42565" s="64"/>
    </row>
    <row r="42566" spans="4:6">
      <c r="D42566" s="63"/>
      <c r="F42566" s="64"/>
    </row>
    <row r="42567" spans="4:6">
      <c r="D42567" s="63"/>
      <c r="F42567" s="64"/>
    </row>
    <row r="42568" spans="4:6">
      <c r="D42568" s="63"/>
      <c r="F42568" s="64"/>
    </row>
    <row r="42569" spans="4:6">
      <c r="D42569" s="63"/>
      <c r="F42569" s="64"/>
    </row>
    <row r="42570" spans="4:6">
      <c r="D42570" s="63"/>
      <c r="F42570" s="64"/>
    </row>
    <row r="42571" spans="4:6">
      <c r="D42571" s="63"/>
      <c r="F42571" s="64"/>
    </row>
    <row r="42572" spans="4:6">
      <c r="D42572" s="63"/>
      <c r="F42572" s="64"/>
    </row>
    <row r="42573" spans="4:6">
      <c r="D42573" s="63"/>
      <c r="F42573" s="64"/>
    </row>
    <row r="42574" spans="4:6">
      <c r="D42574" s="63"/>
      <c r="F42574" s="64"/>
    </row>
    <row r="42575" spans="4:6">
      <c r="D42575" s="63"/>
      <c r="F42575" s="64"/>
    </row>
    <row r="42576" spans="4:6">
      <c r="D42576" s="63"/>
      <c r="F42576" s="64"/>
    </row>
    <row r="42577" spans="4:6">
      <c r="D42577" s="63"/>
      <c r="F42577" s="64"/>
    </row>
    <row r="42578" spans="4:6">
      <c r="D42578" s="63"/>
      <c r="F42578" s="64"/>
    </row>
    <row r="42579" spans="4:6">
      <c r="D42579" s="63"/>
      <c r="F42579" s="64"/>
    </row>
    <row r="42580" spans="4:6">
      <c r="D42580" s="63"/>
      <c r="F42580" s="64"/>
    </row>
    <row r="42581" spans="4:6">
      <c r="D42581" s="63"/>
      <c r="F42581" s="64"/>
    </row>
    <row r="42582" spans="4:6">
      <c r="D42582" s="63"/>
      <c r="F42582" s="64"/>
    </row>
    <row r="42583" spans="4:6">
      <c r="D42583" s="63"/>
      <c r="F42583" s="64"/>
    </row>
    <row r="42584" spans="4:6">
      <c r="D42584" s="63"/>
      <c r="F42584" s="64"/>
    </row>
    <row r="42585" spans="4:6">
      <c r="D42585" s="63"/>
      <c r="F42585" s="64"/>
    </row>
    <row r="42586" spans="4:6">
      <c r="D42586" s="63"/>
      <c r="F42586" s="64"/>
    </row>
    <row r="42587" spans="4:6">
      <c r="D42587" s="63"/>
      <c r="F42587" s="64"/>
    </row>
    <row r="42588" spans="4:6">
      <c r="D42588" s="63"/>
      <c r="F42588" s="64"/>
    </row>
    <row r="42589" spans="4:6">
      <c r="D42589" s="63"/>
      <c r="F42589" s="64"/>
    </row>
    <row r="42590" spans="4:6">
      <c r="D42590" s="63"/>
      <c r="F42590" s="64"/>
    </row>
    <row r="42591" spans="4:6">
      <c r="D42591" s="63"/>
      <c r="F42591" s="64"/>
    </row>
    <row r="42592" spans="4:6">
      <c r="D42592" s="63"/>
      <c r="F42592" s="64"/>
    </row>
    <row r="42593" spans="4:6">
      <c r="D42593" s="63"/>
      <c r="F42593" s="64"/>
    </row>
    <row r="42594" spans="4:6">
      <c r="D42594" s="63"/>
      <c r="F42594" s="64"/>
    </row>
    <row r="42595" spans="4:6">
      <c r="D42595" s="63"/>
      <c r="F42595" s="64"/>
    </row>
    <row r="42596" spans="4:6">
      <c r="D42596" s="63"/>
      <c r="F42596" s="64"/>
    </row>
    <row r="42597" spans="4:6">
      <c r="D42597" s="63"/>
      <c r="F42597" s="64"/>
    </row>
    <row r="42598" spans="4:6">
      <c r="D42598" s="63"/>
      <c r="F42598" s="64"/>
    </row>
    <row r="42599" spans="4:6">
      <c r="D42599" s="63"/>
      <c r="F42599" s="64"/>
    </row>
    <row r="42600" spans="4:6">
      <c r="D42600" s="63"/>
      <c r="F42600" s="64"/>
    </row>
    <row r="42601" spans="4:6">
      <c r="D42601" s="63"/>
      <c r="F42601" s="64"/>
    </row>
    <row r="42602" spans="4:6">
      <c r="D42602" s="63"/>
      <c r="F42602" s="64"/>
    </row>
    <row r="42603" spans="4:6">
      <c r="D42603" s="63"/>
      <c r="F42603" s="64"/>
    </row>
    <row r="42604" spans="4:6">
      <c r="D42604" s="63"/>
      <c r="F42604" s="64"/>
    </row>
    <row r="42605" spans="4:6">
      <c r="D42605" s="63"/>
      <c r="F42605" s="64"/>
    </row>
    <row r="42606" spans="4:6">
      <c r="D42606" s="63"/>
      <c r="F42606" s="64"/>
    </row>
    <row r="42607" spans="4:6">
      <c r="D42607" s="63"/>
      <c r="F42607" s="64"/>
    </row>
    <row r="42608" spans="4:6">
      <c r="D42608" s="63"/>
      <c r="F42608" s="64"/>
    </row>
    <row r="42609" spans="4:6">
      <c r="D42609" s="63"/>
      <c r="F42609" s="64"/>
    </row>
    <row r="42610" spans="4:6">
      <c r="D42610" s="63"/>
      <c r="F42610" s="64"/>
    </row>
    <row r="42611" spans="4:6">
      <c r="D42611" s="63"/>
      <c r="F42611" s="64"/>
    </row>
    <row r="42612" spans="4:6">
      <c r="D42612" s="63"/>
      <c r="F42612" s="64"/>
    </row>
    <row r="42613" spans="4:6">
      <c r="D42613" s="63"/>
      <c r="F42613" s="64"/>
    </row>
    <row r="42614" spans="4:6">
      <c r="D42614" s="63"/>
      <c r="F42614" s="64"/>
    </row>
    <row r="42615" spans="4:6">
      <c r="D42615" s="63"/>
      <c r="F42615" s="64"/>
    </row>
    <row r="42616" spans="4:6">
      <c r="D42616" s="63"/>
      <c r="F42616" s="64"/>
    </row>
    <row r="42617" spans="4:6">
      <c r="D42617" s="63"/>
      <c r="F42617" s="64"/>
    </row>
    <row r="42618" spans="4:6">
      <c r="D42618" s="63"/>
      <c r="F42618" s="64"/>
    </row>
    <row r="42619" spans="4:6">
      <c r="D42619" s="63"/>
      <c r="F42619" s="64"/>
    </row>
    <row r="42620" spans="4:6">
      <c r="D42620" s="63"/>
      <c r="F42620" s="64"/>
    </row>
    <row r="42621" spans="4:6">
      <c r="D42621" s="63"/>
      <c r="F42621" s="64"/>
    </row>
    <row r="42622" spans="4:6">
      <c r="D42622" s="63"/>
      <c r="F42622" s="64"/>
    </row>
    <row r="42623" spans="4:6">
      <c r="D42623" s="63"/>
      <c r="F42623" s="64"/>
    </row>
    <row r="42624" spans="4:6">
      <c r="D42624" s="63"/>
      <c r="F42624" s="64"/>
    </row>
    <row r="42625" spans="4:6">
      <c r="D42625" s="63"/>
      <c r="F42625" s="64"/>
    </row>
    <row r="42626" spans="4:6">
      <c r="D42626" s="63"/>
      <c r="F42626" s="64"/>
    </row>
    <row r="42627" spans="4:6">
      <c r="D42627" s="63"/>
      <c r="F42627" s="64"/>
    </row>
    <row r="42628" spans="4:6">
      <c r="D42628" s="63"/>
      <c r="F42628" s="64"/>
    </row>
    <row r="42629" spans="4:6">
      <c r="D42629" s="63"/>
      <c r="F42629" s="64"/>
    </row>
    <row r="42630" spans="4:6">
      <c r="D42630" s="63"/>
      <c r="F42630" s="64"/>
    </row>
    <row r="42631" spans="4:6">
      <c r="D42631" s="63"/>
      <c r="F42631" s="64"/>
    </row>
    <row r="42632" spans="4:6">
      <c r="D42632" s="63"/>
      <c r="F42632" s="64"/>
    </row>
    <row r="42633" spans="4:6">
      <c r="D42633" s="63"/>
      <c r="F42633" s="64"/>
    </row>
    <row r="42634" spans="4:6">
      <c r="D42634" s="63"/>
      <c r="F42634" s="64"/>
    </row>
    <row r="42635" spans="4:6">
      <c r="D42635" s="63"/>
      <c r="F42635" s="64"/>
    </row>
    <row r="42636" spans="4:6">
      <c r="D42636" s="63"/>
      <c r="F42636" s="64"/>
    </row>
    <row r="42637" spans="4:6">
      <c r="D42637" s="63"/>
      <c r="F42637" s="64"/>
    </row>
    <row r="42638" spans="4:6">
      <c r="D42638" s="63"/>
      <c r="F42638" s="64"/>
    </row>
    <row r="42639" spans="4:6">
      <c r="D42639" s="63"/>
      <c r="F42639" s="64"/>
    </row>
    <row r="42640" spans="4:6">
      <c r="D42640" s="63"/>
      <c r="F42640" s="64"/>
    </row>
    <row r="42641" spans="4:6">
      <c r="D42641" s="63"/>
      <c r="F42641" s="64"/>
    </row>
    <row r="42642" spans="4:6">
      <c r="D42642" s="63"/>
      <c r="F42642" s="64"/>
    </row>
    <row r="42643" spans="4:6">
      <c r="D42643" s="63"/>
      <c r="F42643" s="64"/>
    </row>
    <row r="42644" spans="4:6">
      <c r="D42644" s="63"/>
      <c r="F42644" s="64"/>
    </row>
    <row r="42645" spans="4:6">
      <c r="D42645" s="63"/>
      <c r="F42645" s="64"/>
    </row>
    <row r="42646" spans="4:6">
      <c r="D42646" s="63"/>
      <c r="F42646" s="64"/>
    </row>
    <row r="42647" spans="4:6">
      <c r="D42647" s="63"/>
      <c r="F42647" s="64"/>
    </row>
    <row r="42648" spans="4:6">
      <c r="D42648" s="63"/>
      <c r="F42648" s="64"/>
    </row>
    <row r="42649" spans="4:6">
      <c r="D42649" s="63"/>
      <c r="F42649" s="64"/>
    </row>
    <row r="42650" spans="4:6">
      <c r="D42650" s="63"/>
      <c r="F42650" s="64"/>
    </row>
    <row r="42651" spans="4:6">
      <c r="D42651" s="63"/>
      <c r="F42651" s="64"/>
    </row>
    <row r="42652" spans="4:6">
      <c r="D42652" s="63"/>
      <c r="F42652" s="64"/>
    </row>
    <row r="42653" spans="4:6">
      <c r="D42653" s="63"/>
      <c r="F42653" s="64"/>
    </row>
    <row r="42654" spans="4:6">
      <c r="D42654" s="63"/>
      <c r="F42654" s="64"/>
    </row>
    <row r="42655" spans="4:6">
      <c r="D42655" s="63"/>
      <c r="F42655" s="64"/>
    </row>
    <row r="42656" spans="4:6">
      <c r="D42656" s="63"/>
      <c r="F42656" s="64"/>
    </row>
    <row r="42657" spans="4:6">
      <c r="D42657" s="63"/>
      <c r="F42657" s="64"/>
    </row>
    <row r="42658" spans="4:6">
      <c r="D42658" s="63"/>
      <c r="F42658" s="64"/>
    </row>
    <row r="42659" spans="4:6">
      <c r="D42659" s="63"/>
      <c r="F42659" s="64"/>
    </row>
    <row r="42660" spans="4:6">
      <c r="D42660" s="63"/>
      <c r="F42660" s="64"/>
    </row>
    <row r="42661" spans="4:6">
      <c r="D42661" s="63"/>
      <c r="F42661" s="64"/>
    </row>
    <row r="42662" spans="4:6">
      <c r="D42662" s="63"/>
      <c r="F42662" s="64"/>
    </row>
    <row r="42663" spans="4:6">
      <c r="D42663" s="63"/>
      <c r="F42663" s="64"/>
    </row>
    <row r="42664" spans="4:6">
      <c r="D42664" s="63"/>
      <c r="F42664" s="64"/>
    </row>
    <row r="42665" spans="4:6">
      <c r="D42665" s="63"/>
      <c r="F42665" s="64"/>
    </row>
    <row r="42666" spans="4:6">
      <c r="D42666" s="63"/>
      <c r="F42666" s="64"/>
    </row>
    <row r="42667" spans="4:6">
      <c r="D42667" s="63"/>
      <c r="F42667" s="64"/>
    </row>
    <row r="42668" spans="4:6">
      <c r="D42668" s="63"/>
      <c r="F42668" s="64"/>
    </row>
    <row r="42669" spans="4:6">
      <c r="D42669" s="63"/>
      <c r="F42669" s="64"/>
    </row>
    <row r="42670" spans="4:6">
      <c r="D42670" s="63"/>
      <c r="F42670" s="64"/>
    </row>
    <row r="42671" spans="4:6">
      <c r="D42671" s="63"/>
      <c r="F42671" s="64"/>
    </row>
    <row r="42672" spans="4:6">
      <c r="D42672" s="63"/>
      <c r="F42672" s="64"/>
    </row>
    <row r="42673" spans="4:6">
      <c r="D42673" s="63"/>
      <c r="F42673" s="64"/>
    </row>
    <row r="42674" spans="4:6">
      <c r="D42674" s="63"/>
      <c r="F42674" s="64"/>
    </row>
    <row r="42675" spans="4:6">
      <c r="D42675" s="63"/>
      <c r="F42675" s="64"/>
    </row>
    <row r="42676" spans="4:6">
      <c r="D42676" s="63"/>
      <c r="F42676" s="64"/>
    </row>
    <row r="42677" spans="4:6">
      <c r="D42677" s="63"/>
      <c r="F42677" s="64"/>
    </row>
    <row r="42678" spans="4:6">
      <c r="D42678" s="63"/>
      <c r="F42678" s="64"/>
    </row>
    <row r="42679" spans="4:6">
      <c r="D42679" s="63"/>
      <c r="F42679" s="64"/>
    </row>
    <row r="42680" spans="4:6">
      <c r="D42680" s="63"/>
      <c r="F42680" s="64"/>
    </row>
    <row r="42681" spans="4:6">
      <c r="D42681" s="63"/>
      <c r="F42681" s="64"/>
    </row>
    <row r="42682" spans="4:6">
      <c r="D42682" s="63"/>
      <c r="F42682" s="64"/>
    </row>
    <row r="42683" spans="4:6">
      <c r="D42683" s="63"/>
      <c r="F42683" s="64"/>
    </row>
    <row r="42684" spans="4:6">
      <c r="D42684" s="63"/>
      <c r="F42684" s="64"/>
    </row>
    <row r="42685" spans="4:6">
      <c r="D42685" s="63"/>
      <c r="F42685" s="64"/>
    </row>
    <row r="42686" spans="4:6">
      <c r="D42686" s="63"/>
      <c r="F42686" s="64"/>
    </row>
    <row r="42687" spans="4:6">
      <c r="D42687" s="63"/>
      <c r="F42687" s="64"/>
    </row>
    <row r="42688" spans="4:6">
      <c r="D42688" s="63"/>
      <c r="F42688" s="64"/>
    </row>
    <row r="42689" spans="4:6">
      <c r="D42689" s="63"/>
      <c r="F42689" s="64"/>
    </row>
    <row r="42690" spans="4:6">
      <c r="D42690" s="63"/>
      <c r="F42690" s="64"/>
    </row>
    <row r="42691" spans="4:6">
      <c r="D42691" s="63"/>
      <c r="F42691" s="64"/>
    </row>
    <row r="42692" spans="4:6">
      <c r="D42692" s="63"/>
      <c r="F42692" s="64"/>
    </row>
    <row r="42693" spans="4:6">
      <c r="D42693" s="63"/>
      <c r="F42693" s="64"/>
    </row>
    <row r="42694" spans="4:6">
      <c r="D42694" s="63"/>
      <c r="F42694" s="64"/>
    </row>
    <row r="42695" spans="4:6">
      <c r="D42695" s="63"/>
      <c r="F42695" s="64"/>
    </row>
    <row r="42696" spans="4:6">
      <c r="D42696" s="63"/>
      <c r="F42696" s="64"/>
    </row>
    <row r="42697" spans="4:6">
      <c r="D42697" s="63"/>
      <c r="F42697" s="64"/>
    </row>
    <row r="42698" spans="4:6">
      <c r="D42698" s="63"/>
      <c r="F42698" s="64"/>
    </row>
    <row r="42699" spans="4:6">
      <c r="D42699" s="63"/>
      <c r="F42699" s="64"/>
    </row>
    <row r="42700" spans="4:6">
      <c r="D42700" s="63"/>
      <c r="F42700" s="64"/>
    </row>
    <row r="42701" spans="4:6">
      <c r="D42701" s="63"/>
      <c r="F42701" s="64"/>
    </row>
    <row r="42702" spans="4:6">
      <c r="D42702" s="63"/>
      <c r="F42702" s="64"/>
    </row>
    <row r="42703" spans="4:6">
      <c r="D42703" s="63"/>
      <c r="F42703" s="64"/>
    </row>
    <row r="42704" spans="4:6">
      <c r="D42704" s="63"/>
      <c r="F42704" s="64"/>
    </row>
    <row r="42705" spans="4:6">
      <c r="D42705" s="63"/>
      <c r="F42705" s="64"/>
    </row>
    <row r="42706" spans="4:6">
      <c r="D42706" s="63"/>
      <c r="F42706" s="64"/>
    </row>
    <row r="42707" spans="4:6">
      <c r="D42707" s="63"/>
      <c r="F42707" s="64"/>
    </row>
    <row r="42708" spans="4:6">
      <c r="D42708" s="63"/>
      <c r="F42708" s="64"/>
    </row>
    <row r="42709" spans="4:6">
      <c r="D42709" s="63"/>
      <c r="F42709" s="64"/>
    </row>
    <row r="42710" spans="4:6">
      <c r="D42710" s="63"/>
      <c r="F42710" s="64"/>
    </row>
    <row r="42711" spans="4:6">
      <c r="D42711" s="63"/>
      <c r="F42711" s="64"/>
    </row>
    <row r="42712" spans="4:6">
      <c r="D42712" s="63"/>
      <c r="F42712" s="64"/>
    </row>
    <row r="42713" spans="4:6">
      <c r="D42713" s="63"/>
      <c r="F42713" s="64"/>
    </row>
    <row r="42714" spans="4:6">
      <c r="D42714" s="63"/>
      <c r="F42714" s="64"/>
    </row>
    <row r="42715" spans="4:6">
      <c r="D42715" s="63"/>
      <c r="F42715" s="64"/>
    </row>
    <row r="42716" spans="4:6">
      <c r="D42716" s="63"/>
      <c r="F42716" s="64"/>
    </row>
    <row r="42717" spans="4:6">
      <c r="D42717" s="63"/>
      <c r="F42717" s="64"/>
    </row>
    <row r="42718" spans="4:6">
      <c r="D42718" s="63"/>
      <c r="F42718" s="64"/>
    </row>
    <row r="42719" spans="4:6">
      <c r="D42719" s="63"/>
      <c r="F42719" s="64"/>
    </row>
    <row r="42720" spans="4:6">
      <c r="D42720" s="63"/>
      <c r="F42720" s="64"/>
    </row>
    <row r="42721" spans="4:6">
      <c r="D42721" s="63"/>
      <c r="F42721" s="64"/>
    </row>
    <row r="42722" spans="4:6">
      <c r="D42722" s="63"/>
      <c r="F42722" s="64"/>
    </row>
    <row r="42723" spans="4:6">
      <c r="D42723" s="63"/>
      <c r="F42723" s="64"/>
    </row>
    <row r="42724" spans="4:6">
      <c r="D42724" s="63"/>
      <c r="F42724" s="64"/>
    </row>
    <row r="42725" spans="4:6">
      <c r="D42725" s="63"/>
      <c r="F42725" s="64"/>
    </row>
    <row r="42726" spans="4:6">
      <c r="D42726" s="63"/>
      <c r="F42726" s="64"/>
    </row>
    <row r="42727" spans="4:6">
      <c r="D42727" s="63"/>
      <c r="F42727" s="64"/>
    </row>
    <row r="42728" spans="4:6">
      <c r="D42728" s="63"/>
      <c r="F42728" s="64"/>
    </row>
    <row r="42729" spans="4:6">
      <c r="D42729" s="63"/>
      <c r="F42729" s="64"/>
    </row>
    <row r="42730" spans="4:6">
      <c r="D42730" s="63"/>
      <c r="F42730" s="64"/>
    </row>
    <row r="42731" spans="4:6">
      <c r="D42731" s="63"/>
      <c r="F42731" s="64"/>
    </row>
    <row r="42732" spans="4:6">
      <c r="D42732" s="63"/>
      <c r="F42732" s="64"/>
    </row>
    <row r="42733" spans="4:6">
      <c r="D42733" s="63"/>
      <c r="F42733" s="64"/>
    </row>
    <row r="42734" spans="4:6">
      <c r="D42734" s="63"/>
      <c r="F42734" s="64"/>
    </row>
    <row r="42735" spans="4:6">
      <c r="D42735" s="63"/>
      <c r="F42735" s="64"/>
    </row>
    <row r="42736" spans="4:6">
      <c r="D42736" s="63"/>
      <c r="F42736" s="64"/>
    </row>
    <row r="42737" spans="4:6">
      <c r="D42737" s="63"/>
      <c r="F42737" s="64"/>
    </row>
    <row r="42738" spans="4:6">
      <c r="D42738" s="63"/>
      <c r="F42738" s="64"/>
    </row>
    <row r="42739" spans="4:6">
      <c r="D42739" s="63"/>
      <c r="F42739" s="64"/>
    </row>
    <row r="42740" spans="4:6">
      <c r="D42740" s="63"/>
      <c r="F42740" s="64"/>
    </row>
    <row r="42741" spans="4:6">
      <c r="D42741" s="63"/>
      <c r="F42741" s="64"/>
    </row>
    <row r="42742" spans="4:6">
      <c r="D42742" s="63"/>
      <c r="F42742" s="64"/>
    </row>
    <row r="42743" spans="4:6">
      <c r="D42743" s="63"/>
      <c r="F42743" s="64"/>
    </row>
    <row r="42744" spans="4:6">
      <c r="D42744" s="63"/>
      <c r="F42744" s="64"/>
    </row>
    <row r="42745" spans="4:6">
      <c r="D42745" s="63"/>
      <c r="F42745" s="64"/>
    </row>
    <row r="42746" spans="4:6">
      <c r="D42746" s="63"/>
      <c r="F42746" s="64"/>
    </row>
    <row r="42747" spans="4:6">
      <c r="D42747" s="63"/>
      <c r="F42747" s="64"/>
    </row>
    <row r="42748" spans="4:6">
      <c r="D42748" s="63"/>
      <c r="F42748" s="64"/>
    </row>
    <row r="42749" spans="4:6">
      <c r="D42749" s="63"/>
      <c r="F42749" s="64"/>
    </row>
    <row r="42750" spans="4:6">
      <c r="D42750" s="63"/>
      <c r="F42750" s="64"/>
    </row>
    <row r="42751" spans="4:6">
      <c r="D42751" s="63"/>
      <c r="F42751" s="64"/>
    </row>
    <row r="42752" spans="4:6">
      <c r="D42752" s="63"/>
      <c r="F42752" s="64"/>
    </row>
    <row r="42753" spans="4:6">
      <c r="D42753" s="63"/>
      <c r="F42753" s="64"/>
    </row>
    <row r="42754" spans="4:6">
      <c r="D42754" s="63"/>
      <c r="F42754" s="64"/>
    </row>
    <row r="42755" spans="4:6">
      <c r="D42755" s="63"/>
      <c r="F42755" s="64"/>
    </row>
    <row r="42756" spans="4:6">
      <c r="D42756" s="63"/>
      <c r="F42756" s="64"/>
    </row>
    <row r="42757" spans="4:6">
      <c r="D42757" s="63"/>
      <c r="F42757" s="64"/>
    </row>
    <row r="42758" spans="4:6">
      <c r="D42758" s="63"/>
      <c r="F42758" s="64"/>
    </row>
    <row r="42759" spans="4:6">
      <c r="D42759" s="63"/>
      <c r="F42759" s="64"/>
    </row>
    <row r="42760" spans="4:6">
      <c r="D42760" s="63"/>
      <c r="F42760" s="64"/>
    </row>
    <row r="42761" spans="4:6">
      <c r="D42761" s="63"/>
      <c r="F42761" s="64"/>
    </row>
    <row r="42762" spans="4:6">
      <c r="D42762" s="63"/>
      <c r="F42762" s="64"/>
    </row>
    <row r="42763" spans="4:6">
      <c r="D42763" s="63"/>
      <c r="F42763" s="64"/>
    </row>
    <row r="42764" spans="4:6">
      <c r="D42764" s="63"/>
      <c r="F42764" s="64"/>
    </row>
    <row r="42765" spans="4:6">
      <c r="D42765" s="63"/>
      <c r="F42765" s="64"/>
    </row>
    <row r="42766" spans="4:6">
      <c r="D42766" s="63"/>
      <c r="F42766" s="64"/>
    </row>
    <row r="42767" spans="4:6">
      <c r="D42767" s="63"/>
      <c r="F42767" s="64"/>
    </row>
    <row r="42768" spans="4:6">
      <c r="D42768" s="63"/>
      <c r="F42768" s="64"/>
    </row>
    <row r="42769" spans="4:6">
      <c r="D42769" s="63"/>
      <c r="F42769" s="64"/>
    </row>
    <row r="42770" spans="4:6">
      <c r="D42770" s="63"/>
      <c r="F42770" s="64"/>
    </row>
    <row r="42771" spans="4:6">
      <c r="D42771" s="63"/>
      <c r="F42771" s="64"/>
    </row>
    <row r="42772" spans="4:6">
      <c r="D42772" s="63"/>
      <c r="F42772" s="64"/>
    </row>
    <row r="42773" spans="4:6">
      <c r="D42773" s="63"/>
      <c r="F42773" s="64"/>
    </row>
    <row r="42774" spans="4:6">
      <c r="D42774" s="63"/>
      <c r="F42774" s="64"/>
    </row>
    <row r="42775" spans="4:6">
      <c r="D42775" s="63"/>
      <c r="F42775" s="64"/>
    </row>
    <row r="42776" spans="4:6">
      <c r="D42776" s="63"/>
      <c r="F42776" s="64"/>
    </row>
    <row r="42777" spans="4:6">
      <c r="D42777" s="63"/>
      <c r="F42777" s="64"/>
    </row>
    <row r="42778" spans="4:6">
      <c r="D42778" s="63"/>
      <c r="F42778" s="64"/>
    </row>
    <row r="42779" spans="4:6">
      <c r="D42779" s="63"/>
      <c r="F42779" s="64"/>
    </row>
    <row r="42780" spans="4:6">
      <c r="D42780" s="63"/>
      <c r="F42780" s="64"/>
    </row>
    <row r="42781" spans="4:6">
      <c r="D42781" s="63"/>
      <c r="F42781" s="64"/>
    </row>
    <row r="42782" spans="4:6">
      <c r="D42782" s="63"/>
      <c r="F42782" s="64"/>
    </row>
    <row r="42783" spans="4:6">
      <c r="D42783" s="63"/>
      <c r="F42783" s="64"/>
    </row>
    <row r="42784" spans="4:6">
      <c r="D42784" s="63"/>
      <c r="F42784" s="64"/>
    </row>
    <row r="42785" spans="4:6">
      <c r="D42785" s="63"/>
      <c r="F42785" s="64"/>
    </row>
    <row r="42786" spans="4:6">
      <c r="D42786" s="63"/>
      <c r="F42786" s="64"/>
    </row>
    <row r="42787" spans="4:6">
      <c r="D42787" s="63"/>
      <c r="F42787" s="64"/>
    </row>
    <row r="42788" spans="4:6">
      <c r="D42788" s="63"/>
      <c r="F42788" s="64"/>
    </row>
    <row r="42789" spans="4:6">
      <c r="D42789" s="63"/>
      <c r="F42789" s="64"/>
    </row>
    <row r="42790" spans="4:6">
      <c r="D42790" s="63"/>
      <c r="F42790" s="64"/>
    </row>
    <row r="42791" spans="4:6">
      <c r="D42791" s="63"/>
      <c r="F42791" s="64"/>
    </row>
    <row r="42792" spans="4:6">
      <c r="D42792" s="63"/>
      <c r="F42792" s="64"/>
    </row>
    <row r="42793" spans="4:6">
      <c r="D42793" s="63"/>
      <c r="F42793" s="64"/>
    </row>
    <row r="42794" spans="4:6">
      <c r="D42794" s="63"/>
      <c r="F42794" s="64"/>
    </row>
    <row r="42795" spans="4:6">
      <c r="D42795" s="63"/>
      <c r="F42795" s="64"/>
    </row>
    <row r="42796" spans="4:6">
      <c r="D42796" s="63"/>
      <c r="F42796" s="64"/>
    </row>
    <row r="42797" spans="4:6">
      <c r="D42797" s="63"/>
      <c r="F42797" s="64"/>
    </row>
    <row r="42798" spans="4:6">
      <c r="D42798" s="63"/>
      <c r="F42798" s="64"/>
    </row>
    <row r="42799" spans="4:6">
      <c r="D42799" s="63"/>
      <c r="F42799" s="64"/>
    </row>
    <row r="42800" spans="4:6">
      <c r="D42800" s="63"/>
      <c r="F42800" s="64"/>
    </row>
    <row r="42801" spans="4:6">
      <c r="D42801" s="63"/>
      <c r="F42801" s="64"/>
    </row>
    <row r="42802" spans="4:6">
      <c r="D42802" s="63"/>
      <c r="F42802" s="64"/>
    </row>
    <row r="42803" spans="4:6">
      <c r="D42803" s="63"/>
      <c r="F42803" s="64"/>
    </row>
    <row r="42804" spans="4:6">
      <c r="D42804" s="63"/>
      <c r="F42804" s="64"/>
    </row>
    <row r="42805" spans="4:6">
      <c r="D42805" s="63"/>
      <c r="F42805" s="64"/>
    </row>
    <row r="42806" spans="4:6">
      <c r="D42806" s="63"/>
      <c r="F42806" s="64"/>
    </row>
    <row r="42807" spans="4:6">
      <c r="D42807" s="63"/>
      <c r="F42807" s="64"/>
    </row>
    <row r="42808" spans="4:6">
      <c r="D42808" s="63"/>
      <c r="F42808" s="64"/>
    </row>
    <row r="42809" spans="4:6">
      <c r="D42809" s="63"/>
      <c r="F42809" s="64"/>
    </row>
    <row r="42810" spans="4:6">
      <c r="D42810" s="63"/>
      <c r="F42810" s="64"/>
    </row>
    <row r="42811" spans="4:6">
      <c r="D42811" s="63"/>
      <c r="F42811" s="64"/>
    </row>
    <row r="42812" spans="4:6">
      <c r="D42812" s="63"/>
      <c r="F42812" s="64"/>
    </row>
    <row r="42813" spans="4:6">
      <c r="D42813" s="63"/>
      <c r="F42813" s="64"/>
    </row>
    <row r="42814" spans="4:6">
      <c r="D42814" s="63"/>
      <c r="F42814" s="64"/>
    </row>
    <row r="42815" spans="4:6">
      <c r="D42815" s="63"/>
      <c r="F42815" s="64"/>
    </row>
    <row r="42816" spans="4:6">
      <c r="D42816" s="63"/>
      <c r="F42816" s="64"/>
    </row>
    <row r="42817" spans="4:6">
      <c r="D42817" s="63"/>
      <c r="F42817" s="64"/>
    </row>
    <row r="42818" spans="4:6">
      <c r="D42818" s="63"/>
      <c r="F42818" s="64"/>
    </row>
    <row r="42819" spans="4:6">
      <c r="D42819" s="63"/>
      <c r="F42819" s="64"/>
    </row>
    <row r="42820" spans="4:6">
      <c r="D42820" s="63"/>
      <c r="F42820" s="64"/>
    </row>
    <row r="42821" spans="4:6">
      <c r="D42821" s="63"/>
      <c r="F42821" s="64"/>
    </row>
    <row r="42822" spans="4:6">
      <c r="D42822" s="63"/>
      <c r="F42822" s="64"/>
    </row>
    <row r="42823" spans="4:6">
      <c r="D42823" s="63"/>
      <c r="F42823" s="64"/>
    </row>
    <row r="42824" spans="4:6">
      <c r="D42824" s="63"/>
      <c r="F42824" s="64"/>
    </row>
    <row r="42825" spans="4:6">
      <c r="D42825" s="63"/>
      <c r="F42825" s="64"/>
    </row>
    <row r="42826" spans="4:6">
      <c r="D42826" s="63"/>
      <c r="F42826" s="64"/>
    </row>
    <row r="42827" spans="4:6">
      <c r="D42827" s="63"/>
      <c r="F42827" s="64"/>
    </row>
    <row r="42828" spans="4:6">
      <c r="D42828" s="63"/>
      <c r="F42828" s="64"/>
    </row>
    <row r="42829" spans="4:6">
      <c r="D42829" s="63"/>
      <c r="F42829" s="64"/>
    </row>
    <row r="42830" spans="4:6">
      <c r="D42830" s="63"/>
      <c r="F42830" s="64"/>
    </row>
    <row r="42831" spans="4:6">
      <c r="D42831" s="63"/>
      <c r="F42831" s="64"/>
    </row>
    <row r="42832" spans="4:6">
      <c r="D42832" s="63"/>
      <c r="F42832" s="64"/>
    </row>
    <row r="42833" spans="4:6">
      <c r="D42833" s="63"/>
      <c r="F42833" s="64"/>
    </row>
    <row r="42834" spans="4:6">
      <c r="D42834" s="63"/>
      <c r="F42834" s="64"/>
    </row>
    <row r="42835" spans="4:6">
      <c r="D42835" s="63"/>
      <c r="F42835" s="64"/>
    </row>
    <row r="42836" spans="4:6">
      <c r="D42836" s="63"/>
      <c r="F42836" s="64"/>
    </row>
    <row r="42837" spans="4:6">
      <c r="D42837" s="63"/>
      <c r="F42837" s="64"/>
    </row>
    <row r="42838" spans="4:6">
      <c r="D42838" s="63"/>
      <c r="F42838" s="64"/>
    </row>
    <row r="42839" spans="4:6">
      <c r="D42839" s="63"/>
      <c r="F42839" s="64"/>
    </row>
    <row r="42840" spans="4:6">
      <c r="D42840" s="63"/>
      <c r="F42840" s="64"/>
    </row>
    <row r="42841" spans="4:6">
      <c r="D42841" s="63"/>
      <c r="F42841" s="64"/>
    </row>
    <row r="42842" spans="4:6">
      <c r="D42842" s="63"/>
      <c r="F42842" s="64"/>
    </row>
    <row r="42843" spans="4:6">
      <c r="D42843" s="63"/>
      <c r="F42843" s="64"/>
    </row>
    <row r="42844" spans="4:6">
      <c r="D42844" s="63"/>
      <c r="F42844" s="64"/>
    </row>
    <row r="42845" spans="4:6">
      <c r="D42845" s="63"/>
      <c r="F42845" s="64"/>
    </row>
    <row r="42846" spans="4:6">
      <c r="D42846" s="63"/>
      <c r="F42846" s="64"/>
    </row>
    <row r="42847" spans="4:6">
      <c r="D42847" s="63"/>
      <c r="F42847" s="64"/>
    </row>
    <row r="42848" spans="4:6">
      <c r="D42848" s="63"/>
      <c r="F42848" s="64"/>
    </row>
    <row r="42849" spans="4:6">
      <c r="D42849" s="63"/>
      <c r="F42849" s="64"/>
    </row>
    <row r="42850" spans="4:6">
      <c r="D42850" s="63"/>
      <c r="F42850" s="64"/>
    </row>
    <row r="42851" spans="4:6">
      <c r="D42851" s="63"/>
      <c r="F42851" s="64"/>
    </row>
    <row r="42852" spans="4:6">
      <c r="D42852" s="63"/>
      <c r="F42852" s="64"/>
    </row>
    <row r="42853" spans="4:6">
      <c r="D42853" s="63"/>
      <c r="F42853" s="64"/>
    </row>
    <row r="42854" spans="4:6">
      <c r="D42854" s="63"/>
      <c r="F42854" s="64"/>
    </row>
    <row r="42855" spans="4:6">
      <c r="D42855" s="63"/>
      <c r="F42855" s="64"/>
    </row>
    <row r="42856" spans="4:6">
      <c r="D42856" s="63"/>
      <c r="F42856" s="64"/>
    </row>
    <row r="42857" spans="4:6">
      <c r="D42857" s="63"/>
      <c r="F42857" s="64"/>
    </row>
    <row r="42858" spans="4:6">
      <c r="D42858" s="63"/>
      <c r="F42858" s="64"/>
    </row>
    <row r="42859" spans="4:6">
      <c r="D42859" s="63"/>
      <c r="F42859" s="64"/>
    </row>
    <row r="42860" spans="4:6">
      <c r="D42860" s="63"/>
      <c r="F42860" s="64"/>
    </row>
    <row r="42861" spans="4:6">
      <c r="D42861" s="63"/>
      <c r="F42861" s="64"/>
    </row>
    <row r="42862" spans="4:6">
      <c r="D42862" s="63"/>
      <c r="F42862" s="64"/>
    </row>
    <row r="42863" spans="4:6">
      <c r="D42863" s="63"/>
      <c r="F42863" s="64"/>
    </row>
    <row r="42864" spans="4:6">
      <c r="D42864" s="63"/>
      <c r="F42864" s="64"/>
    </row>
    <row r="42865" spans="4:6">
      <c r="D42865" s="63"/>
      <c r="F42865" s="64"/>
    </row>
    <row r="42866" spans="4:6">
      <c r="D42866" s="63"/>
      <c r="F42866" s="64"/>
    </row>
    <row r="42867" spans="4:6">
      <c r="D42867" s="63"/>
      <c r="F42867" s="64"/>
    </row>
    <row r="42868" spans="4:6">
      <c r="D42868" s="63"/>
      <c r="F42868" s="64"/>
    </row>
    <row r="42869" spans="4:6">
      <c r="D42869" s="63"/>
      <c r="F42869" s="64"/>
    </row>
    <row r="42870" spans="4:6">
      <c r="D42870" s="63"/>
      <c r="F42870" s="64"/>
    </row>
    <row r="42871" spans="4:6">
      <c r="D42871" s="63"/>
      <c r="F42871" s="64"/>
    </row>
    <row r="42872" spans="4:6">
      <c r="D42872" s="63"/>
      <c r="F42872" s="64"/>
    </row>
    <row r="42873" spans="4:6">
      <c r="D42873" s="63"/>
      <c r="F42873" s="64"/>
    </row>
    <row r="42874" spans="4:6">
      <c r="D42874" s="63"/>
      <c r="F42874" s="64"/>
    </row>
    <row r="42875" spans="4:6">
      <c r="D42875" s="63"/>
      <c r="F42875" s="64"/>
    </row>
    <row r="42876" spans="4:6">
      <c r="D42876" s="63"/>
      <c r="F42876" s="64"/>
    </row>
    <row r="42877" spans="4:6">
      <c r="D42877" s="63"/>
      <c r="F42877" s="64"/>
    </row>
    <row r="42878" spans="4:6">
      <c r="D42878" s="63"/>
      <c r="F42878" s="64"/>
    </row>
    <row r="42879" spans="4:6">
      <c r="D42879" s="63"/>
      <c r="F42879" s="64"/>
    </row>
    <row r="42880" spans="4:6">
      <c r="D42880" s="63"/>
      <c r="F42880" s="64"/>
    </row>
    <row r="42881" spans="4:6">
      <c r="D42881" s="63"/>
      <c r="F42881" s="64"/>
    </row>
    <row r="42882" spans="4:6">
      <c r="D42882" s="63"/>
      <c r="F42882" s="64"/>
    </row>
    <row r="42883" spans="4:6">
      <c r="D42883" s="63"/>
      <c r="F42883" s="64"/>
    </row>
    <row r="42884" spans="4:6">
      <c r="D42884" s="63"/>
      <c r="F42884" s="64"/>
    </row>
    <row r="42885" spans="4:6">
      <c r="D42885" s="63"/>
      <c r="F42885" s="64"/>
    </row>
    <row r="42886" spans="4:6">
      <c r="D42886" s="63"/>
      <c r="F42886" s="64"/>
    </row>
    <row r="42887" spans="4:6">
      <c r="D42887" s="63"/>
      <c r="F42887" s="64"/>
    </row>
    <row r="42888" spans="4:6">
      <c r="D42888" s="63"/>
      <c r="F42888" s="64"/>
    </row>
    <row r="42889" spans="4:6">
      <c r="D42889" s="63"/>
      <c r="F42889" s="64"/>
    </row>
    <row r="42890" spans="4:6">
      <c r="D42890" s="63"/>
      <c r="F42890" s="64"/>
    </row>
    <row r="42891" spans="4:6">
      <c r="D42891" s="63"/>
      <c r="F42891" s="64"/>
    </row>
    <row r="42892" spans="4:6">
      <c r="D42892" s="63"/>
      <c r="F42892" s="64"/>
    </row>
    <row r="42893" spans="4:6">
      <c r="D42893" s="63"/>
      <c r="F42893" s="64"/>
    </row>
    <row r="42894" spans="4:6">
      <c r="D42894" s="63"/>
      <c r="F42894" s="64"/>
    </row>
    <row r="42895" spans="4:6">
      <c r="D42895" s="63"/>
      <c r="F42895" s="64"/>
    </row>
    <row r="42896" spans="4:6">
      <c r="D42896" s="63"/>
      <c r="F42896" s="64"/>
    </row>
    <row r="42897" spans="4:6">
      <c r="D42897" s="63"/>
      <c r="F42897" s="64"/>
    </row>
    <row r="42898" spans="4:6">
      <c r="D42898" s="63"/>
      <c r="F42898" s="64"/>
    </row>
    <row r="42899" spans="4:6">
      <c r="D42899" s="63"/>
      <c r="F42899" s="64"/>
    </row>
    <row r="42900" spans="4:6">
      <c r="D42900" s="63"/>
      <c r="F42900" s="64"/>
    </row>
    <row r="42901" spans="4:6">
      <c r="D42901" s="63"/>
      <c r="F42901" s="64"/>
    </row>
    <row r="42902" spans="4:6">
      <c r="D42902" s="63"/>
      <c r="F42902" s="64"/>
    </row>
    <row r="42903" spans="4:6">
      <c r="D42903" s="63"/>
      <c r="F42903" s="64"/>
    </row>
    <row r="42904" spans="4:6">
      <c r="D42904" s="63"/>
      <c r="F42904" s="64"/>
    </row>
    <row r="42905" spans="4:6">
      <c r="D42905" s="63"/>
      <c r="F42905" s="64"/>
    </row>
    <row r="42906" spans="4:6">
      <c r="D42906" s="63"/>
      <c r="F42906" s="64"/>
    </row>
    <row r="42907" spans="4:6">
      <c r="D42907" s="63"/>
      <c r="F42907" s="64"/>
    </row>
    <row r="42908" spans="4:6">
      <c r="D42908" s="63"/>
      <c r="F42908" s="64"/>
    </row>
    <row r="42909" spans="4:6">
      <c r="D42909" s="63"/>
      <c r="F42909" s="64"/>
    </row>
    <row r="42910" spans="4:6">
      <c r="D42910" s="63"/>
      <c r="F42910" s="64"/>
    </row>
    <row r="42911" spans="4:6">
      <c r="D42911" s="63"/>
      <c r="F42911" s="64"/>
    </row>
    <row r="42912" spans="4:6">
      <c r="D42912" s="63"/>
      <c r="F42912" s="64"/>
    </row>
    <row r="42913" spans="4:6">
      <c r="D42913" s="63"/>
      <c r="F42913" s="64"/>
    </row>
    <row r="42914" spans="4:6">
      <c r="D42914" s="63"/>
      <c r="F42914" s="64"/>
    </row>
    <row r="42915" spans="4:6">
      <c r="D42915" s="63"/>
      <c r="F42915" s="64"/>
    </row>
    <row r="42916" spans="4:6">
      <c r="D42916" s="63"/>
      <c r="F42916" s="64"/>
    </row>
    <row r="42917" spans="4:6">
      <c r="D42917" s="63"/>
      <c r="F42917" s="64"/>
    </row>
    <row r="42918" spans="4:6">
      <c r="D42918" s="63"/>
      <c r="F42918" s="64"/>
    </row>
    <row r="42919" spans="4:6">
      <c r="D42919" s="63"/>
      <c r="F42919" s="64"/>
    </row>
    <row r="42920" spans="4:6">
      <c r="D42920" s="63"/>
      <c r="F42920" s="64"/>
    </row>
    <row r="42921" spans="4:6">
      <c r="D42921" s="63"/>
      <c r="F42921" s="64"/>
    </row>
    <row r="42922" spans="4:6">
      <c r="D42922" s="63"/>
      <c r="F42922" s="64"/>
    </row>
    <row r="42923" spans="4:6">
      <c r="D42923" s="63"/>
      <c r="F42923" s="64"/>
    </row>
    <row r="42924" spans="4:6">
      <c r="D42924" s="63"/>
      <c r="F42924" s="64"/>
    </row>
    <row r="42925" spans="4:6">
      <c r="D42925" s="63"/>
      <c r="F42925" s="64"/>
    </row>
    <row r="42926" spans="4:6">
      <c r="D42926" s="63"/>
      <c r="F42926" s="64"/>
    </row>
    <row r="42927" spans="4:6">
      <c r="D42927" s="63"/>
      <c r="F42927" s="64"/>
    </row>
    <row r="42928" spans="4:6">
      <c r="D42928" s="63"/>
      <c r="F42928" s="64"/>
    </row>
    <row r="42929" spans="4:6">
      <c r="D42929" s="63"/>
      <c r="F42929" s="64"/>
    </row>
    <row r="42930" spans="4:6">
      <c r="D42930" s="63"/>
      <c r="F42930" s="64"/>
    </row>
    <row r="42931" spans="4:6">
      <c r="D42931" s="63"/>
      <c r="F42931" s="64"/>
    </row>
    <row r="42932" spans="4:6">
      <c r="D42932" s="63"/>
      <c r="F42932" s="64"/>
    </row>
    <row r="42933" spans="4:6">
      <c r="D42933" s="63"/>
      <c r="F42933" s="64"/>
    </row>
    <row r="42934" spans="4:6">
      <c r="D42934" s="63"/>
      <c r="F42934" s="64"/>
    </row>
    <row r="42935" spans="4:6">
      <c r="D42935" s="63"/>
      <c r="F42935" s="64"/>
    </row>
    <row r="42936" spans="4:6">
      <c r="D42936" s="63"/>
      <c r="F42936" s="64"/>
    </row>
    <row r="42937" spans="4:6">
      <c r="D42937" s="63"/>
      <c r="F42937" s="64"/>
    </row>
    <row r="42938" spans="4:6">
      <c r="D42938" s="63"/>
      <c r="F42938" s="64"/>
    </row>
    <row r="42939" spans="4:6">
      <c r="D42939" s="63"/>
      <c r="F42939" s="64"/>
    </row>
    <row r="42940" spans="4:6">
      <c r="D42940" s="63"/>
      <c r="F42940" s="64"/>
    </row>
    <row r="42941" spans="4:6">
      <c r="D42941" s="63"/>
      <c r="F42941" s="64"/>
    </row>
    <row r="42942" spans="4:6">
      <c r="D42942" s="63"/>
      <c r="F42942" s="64"/>
    </row>
    <row r="42943" spans="4:6">
      <c r="D42943" s="63"/>
      <c r="F42943" s="64"/>
    </row>
    <row r="42944" spans="4:6">
      <c r="D42944" s="63"/>
      <c r="F42944" s="64"/>
    </row>
    <row r="42945" spans="4:6">
      <c r="D42945" s="63"/>
      <c r="F42945" s="64"/>
    </row>
    <row r="42946" spans="4:6">
      <c r="D42946" s="63"/>
      <c r="F42946" s="64"/>
    </row>
    <row r="42947" spans="4:6">
      <c r="D42947" s="63"/>
      <c r="F42947" s="64"/>
    </row>
    <row r="42948" spans="4:6">
      <c r="D42948" s="63"/>
      <c r="F42948" s="64"/>
    </row>
    <row r="42949" spans="4:6">
      <c r="D42949" s="63"/>
      <c r="F42949" s="64"/>
    </row>
    <row r="42950" spans="4:6">
      <c r="D42950" s="63"/>
      <c r="F42950" s="64"/>
    </row>
    <row r="42951" spans="4:6">
      <c r="D42951" s="63"/>
      <c r="F42951" s="64"/>
    </row>
    <row r="42952" spans="4:6">
      <c r="D42952" s="63"/>
      <c r="F42952" s="64"/>
    </row>
    <row r="42953" spans="4:6">
      <c r="D42953" s="63"/>
      <c r="F42953" s="64"/>
    </row>
    <row r="42954" spans="4:6">
      <c r="D42954" s="63"/>
      <c r="F42954" s="64"/>
    </row>
    <row r="42955" spans="4:6">
      <c r="D42955" s="63"/>
      <c r="F42955" s="64"/>
    </row>
    <row r="42956" spans="4:6">
      <c r="D42956" s="63"/>
      <c r="F42956" s="64"/>
    </row>
    <row r="42957" spans="4:6">
      <c r="D42957" s="63"/>
      <c r="F42957" s="64"/>
    </row>
    <row r="42958" spans="4:6">
      <c r="D42958" s="63"/>
      <c r="F42958" s="64"/>
    </row>
    <row r="42959" spans="4:6">
      <c r="D42959" s="63"/>
      <c r="F42959" s="64"/>
    </row>
    <row r="42960" spans="4:6">
      <c r="D42960" s="63"/>
      <c r="F42960" s="64"/>
    </row>
    <row r="42961" spans="4:6">
      <c r="D42961" s="63"/>
      <c r="F42961" s="64"/>
    </row>
    <row r="42962" spans="4:6">
      <c r="D42962" s="63"/>
      <c r="F42962" s="64"/>
    </row>
    <row r="42963" spans="4:6">
      <c r="D42963" s="63"/>
      <c r="F42963" s="64"/>
    </row>
    <row r="42964" spans="4:6">
      <c r="D42964" s="63"/>
      <c r="F42964" s="64"/>
    </row>
    <row r="42965" spans="4:6">
      <c r="D42965" s="63"/>
      <c r="F42965" s="64"/>
    </row>
    <row r="42966" spans="4:6">
      <c r="D42966" s="63"/>
      <c r="F42966" s="64"/>
    </row>
    <row r="42967" spans="4:6">
      <c r="D42967" s="63"/>
      <c r="F42967" s="64"/>
    </row>
    <row r="42968" spans="4:6">
      <c r="D42968" s="63"/>
      <c r="F42968" s="64"/>
    </row>
    <row r="42969" spans="4:6">
      <c r="D42969" s="63"/>
      <c r="F42969" s="64"/>
    </row>
    <row r="42970" spans="4:6">
      <c r="D42970" s="63"/>
      <c r="F42970" s="64"/>
    </row>
    <row r="42971" spans="4:6">
      <c r="D42971" s="63"/>
      <c r="F42971" s="64"/>
    </row>
    <row r="42972" spans="4:6">
      <c r="D42972" s="63"/>
      <c r="F42972" s="64"/>
    </row>
    <row r="42973" spans="4:6">
      <c r="D42973" s="63"/>
      <c r="F42973" s="64"/>
    </row>
    <row r="42974" spans="4:6">
      <c r="D42974" s="63"/>
      <c r="F42974" s="64"/>
    </row>
    <row r="42975" spans="4:6">
      <c r="D42975" s="63"/>
      <c r="F42975" s="64"/>
    </row>
    <row r="42976" spans="4:6">
      <c r="D42976" s="63"/>
      <c r="F42976" s="64"/>
    </row>
    <row r="42977" spans="4:6">
      <c r="D42977" s="63"/>
      <c r="F42977" s="64"/>
    </row>
    <row r="42978" spans="4:6">
      <c r="D42978" s="63"/>
      <c r="F42978" s="64"/>
    </row>
    <row r="42979" spans="4:6">
      <c r="D42979" s="63"/>
      <c r="F42979" s="64"/>
    </row>
    <row r="42980" spans="4:6">
      <c r="D42980" s="63"/>
      <c r="F42980" s="64"/>
    </row>
    <row r="42981" spans="4:6">
      <c r="D42981" s="63"/>
      <c r="F42981" s="64"/>
    </row>
    <row r="42982" spans="4:6">
      <c r="D42982" s="63"/>
      <c r="F42982" s="64"/>
    </row>
    <row r="42983" spans="4:6">
      <c r="D42983" s="63"/>
      <c r="F42983" s="64"/>
    </row>
    <row r="42984" spans="4:6">
      <c r="D42984" s="63"/>
      <c r="F42984" s="64"/>
    </row>
    <row r="42985" spans="4:6">
      <c r="D42985" s="63"/>
      <c r="F42985" s="64"/>
    </row>
    <row r="42986" spans="4:6">
      <c r="D42986" s="63"/>
      <c r="F42986" s="64"/>
    </row>
    <row r="42987" spans="4:6">
      <c r="D42987" s="63"/>
      <c r="F42987" s="64"/>
    </row>
    <row r="42988" spans="4:6">
      <c r="D42988" s="63"/>
      <c r="F42988" s="64"/>
    </row>
    <row r="42989" spans="4:6">
      <c r="D42989" s="63"/>
      <c r="F42989" s="64"/>
    </row>
    <row r="42990" spans="4:6">
      <c r="D42990" s="63"/>
      <c r="F42990" s="64"/>
    </row>
    <row r="42991" spans="4:6">
      <c r="D42991" s="63"/>
      <c r="F42991" s="64"/>
    </row>
    <row r="42992" spans="4:6">
      <c r="D42992" s="63"/>
      <c r="F42992" s="64"/>
    </row>
    <row r="42993" spans="4:6">
      <c r="D42993" s="63"/>
      <c r="F42993" s="64"/>
    </row>
    <row r="42994" spans="4:6">
      <c r="D42994" s="63"/>
      <c r="F42994" s="64"/>
    </row>
    <row r="42995" spans="4:6">
      <c r="D42995" s="63"/>
      <c r="F42995" s="64"/>
    </row>
    <row r="42996" spans="4:6">
      <c r="D42996" s="63"/>
      <c r="F42996" s="64"/>
    </row>
    <row r="42997" spans="4:6">
      <c r="D42997" s="63"/>
      <c r="F42997" s="64"/>
    </row>
    <row r="42998" spans="4:6">
      <c r="D42998" s="63"/>
      <c r="F42998" s="64"/>
    </row>
    <row r="42999" spans="4:6">
      <c r="D42999" s="63"/>
      <c r="F42999" s="64"/>
    </row>
    <row r="43000" spans="4:6">
      <c r="D43000" s="63"/>
      <c r="F43000" s="64"/>
    </row>
    <row r="43001" spans="4:6">
      <c r="D43001" s="63"/>
      <c r="F43001" s="64"/>
    </row>
    <row r="43002" spans="4:6">
      <c r="D43002" s="63"/>
      <c r="F43002" s="64"/>
    </row>
    <row r="43003" spans="4:6">
      <c r="D43003" s="63"/>
      <c r="F43003" s="64"/>
    </row>
    <row r="43004" spans="4:6">
      <c r="D43004" s="63"/>
      <c r="F43004" s="64"/>
    </row>
    <row r="43005" spans="4:6">
      <c r="D43005" s="63"/>
      <c r="F43005" s="64"/>
    </row>
    <row r="43006" spans="4:6">
      <c r="D43006" s="63"/>
      <c r="F43006" s="64"/>
    </row>
    <row r="43007" spans="4:6">
      <c r="D43007" s="63"/>
      <c r="F43007" s="64"/>
    </row>
    <row r="43008" spans="4:6">
      <c r="D43008" s="63"/>
      <c r="F43008" s="64"/>
    </row>
    <row r="43009" spans="4:6">
      <c r="D43009" s="63"/>
      <c r="F43009" s="64"/>
    </row>
    <row r="43010" spans="4:6">
      <c r="D43010" s="63"/>
      <c r="F43010" s="64"/>
    </row>
    <row r="43011" spans="4:6">
      <c r="D43011" s="63"/>
      <c r="F43011" s="64"/>
    </row>
    <row r="43012" spans="4:6">
      <c r="D43012" s="63"/>
      <c r="F43012" s="64"/>
    </row>
    <row r="43013" spans="4:6">
      <c r="D43013" s="63"/>
      <c r="F43013" s="64"/>
    </row>
    <row r="43014" spans="4:6">
      <c r="D43014" s="63"/>
      <c r="F43014" s="64"/>
    </row>
    <row r="43015" spans="4:6">
      <c r="D43015" s="63"/>
      <c r="F43015" s="64"/>
    </row>
    <row r="43016" spans="4:6">
      <c r="D43016" s="63"/>
      <c r="F43016" s="64"/>
    </row>
    <row r="43017" spans="4:6">
      <c r="D43017" s="63"/>
      <c r="F43017" s="64"/>
    </row>
    <row r="43018" spans="4:6">
      <c r="D43018" s="63"/>
      <c r="F43018" s="64"/>
    </row>
    <row r="43019" spans="4:6">
      <c r="D43019" s="63"/>
      <c r="F43019" s="64"/>
    </row>
    <row r="43020" spans="4:6">
      <c r="D43020" s="63"/>
      <c r="F43020" s="64"/>
    </row>
    <row r="43021" spans="4:6">
      <c r="D43021" s="63"/>
      <c r="F43021" s="64"/>
    </row>
    <row r="43022" spans="4:6">
      <c r="D43022" s="63"/>
      <c r="F43022" s="64"/>
    </row>
    <row r="43023" spans="4:6">
      <c r="D43023" s="63"/>
      <c r="F43023" s="64"/>
    </row>
    <row r="43024" spans="4:6">
      <c r="D43024" s="63"/>
      <c r="F43024" s="64"/>
    </row>
    <row r="43025" spans="4:6">
      <c r="D43025" s="63"/>
      <c r="F43025" s="64"/>
    </row>
    <row r="43026" spans="4:6">
      <c r="D43026" s="63"/>
      <c r="F43026" s="64"/>
    </row>
    <row r="43027" spans="4:6">
      <c r="D43027" s="63"/>
      <c r="F43027" s="64"/>
    </row>
    <row r="43028" spans="4:6">
      <c r="D43028" s="63"/>
      <c r="F43028" s="64"/>
    </row>
    <row r="43029" spans="4:6">
      <c r="D43029" s="63"/>
      <c r="F43029" s="64"/>
    </row>
    <row r="43030" spans="4:6">
      <c r="D43030" s="63"/>
      <c r="F43030" s="64"/>
    </row>
    <row r="43031" spans="4:6">
      <c r="D43031" s="63"/>
      <c r="F43031" s="64"/>
    </row>
    <row r="43032" spans="4:6">
      <c r="D43032" s="63"/>
      <c r="F43032" s="64"/>
    </row>
    <row r="43033" spans="4:6">
      <c r="D43033" s="63"/>
      <c r="F43033" s="64"/>
    </row>
    <row r="43034" spans="4:6">
      <c r="D43034" s="63"/>
      <c r="F43034" s="64"/>
    </row>
    <row r="43035" spans="4:6">
      <c r="D43035" s="63"/>
      <c r="F43035" s="64"/>
    </row>
    <row r="43036" spans="4:6">
      <c r="D43036" s="63"/>
      <c r="F43036" s="64"/>
    </row>
    <row r="43037" spans="4:6">
      <c r="D43037" s="63"/>
      <c r="F43037" s="64"/>
    </row>
    <row r="43038" spans="4:6">
      <c r="D43038" s="63"/>
      <c r="F43038" s="64"/>
    </row>
    <row r="43039" spans="4:6">
      <c r="D43039" s="63"/>
      <c r="F43039" s="64"/>
    </row>
    <row r="43040" spans="4:6">
      <c r="D43040" s="63"/>
      <c r="F43040" s="64"/>
    </row>
    <row r="43041" spans="4:6">
      <c r="D43041" s="63"/>
      <c r="F43041" s="64"/>
    </row>
    <row r="43042" spans="4:6">
      <c r="D43042" s="63"/>
      <c r="F43042" s="64"/>
    </row>
    <row r="43043" spans="4:6">
      <c r="D43043" s="63"/>
      <c r="F43043" s="64"/>
    </row>
    <row r="43044" spans="4:6">
      <c r="D43044" s="63"/>
      <c r="F43044" s="64"/>
    </row>
    <row r="43045" spans="4:6">
      <c r="D43045" s="63"/>
      <c r="F43045" s="64"/>
    </row>
    <row r="43046" spans="4:6">
      <c r="D43046" s="63"/>
      <c r="F43046" s="64"/>
    </row>
    <row r="43047" spans="4:6">
      <c r="D43047" s="63"/>
      <c r="F43047" s="64"/>
    </row>
    <row r="43048" spans="4:6">
      <c r="D43048" s="63"/>
      <c r="F43048" s="64"/>
    </row>
    <row r="43049" spans="4:6">
      <c r="D43049" s="63"/>
      <c r="F43049" s="64"/>
    </row>
    <row r="43050" spans="4:6">
      <c r="D43050" s="63"/>
      <c r="F43050" s="64"/>
    </row>
    <row r="43051" spans="4:6">
      <c r="D43051" s="63"/>
      <c r="F43051" s="64"/>
    </row>
    <row r="43052" spans="4:6">
      <c r="D43052" s="63"/>
      <c r="F43052" s="64"/>
    </row>
    <row r="43053" spans="4:6">
      <c r="D43053" s="63"/>
      <c r="F43053" s="64"/>
    </row>
    <row r="43054" spans="4:6">
      <c r="D43054" s="63"/>
      <c r="F43054" s="64"/>
    </row>
    <row r="43055" spans="4:6">
      <c r="D43055" s="63"/>
      <c r="F43055" s="64"/>
    </row>
    <row r="43056" spans="4:6">
      <c r="D43056" s="63"/>
      <c r="F43056" s="64"/>
    </row>
    <row r="43057" spans="4:6">
      <c r="D43057" s="63"/>
      <c r="F43057" s="64"/>
    </row>
    <row r="43058" spans="4:6">
      <c r="D43058" s="63"/>
      <c r="F43058" s="64"/>
    </row>
    <row r="43059" spans="4:6">
      <c r="D43059" s="63"/>
      <c r="F43059" s="64"/>
    </row>
    <row r="43060" spans="4:6">
      <c r="D43060" s="63"/>
      <c r="F43060" s="64"/>
    </row>
    <row r="43061" spans="4:6">
      <c r="D43061" s="63"/>
      <c r="F43061" s="64"/>
    </row>
    <row r="43062" spans="4:6">
      <c r="D43062" s="63"/>
      <c r="F43062" s="64"/>
    </row>
    <row r="43063" spans="4:6">
      <c r="D43063" s="63"/>
      <c r="F43063" s="64"/>
    </row>
    <row r="43064" spans="4:6">
      <c r="D43064" s="63"/>
      <c r="F43064" s="64"/>
    </row>
    <row r="43065" spans="4:6">
      <c r="D43065" s="63"/>
      <c r="F43065" s="64"/>
    </row>
    <row r="43066" spans="4:6">
      <c r="D43066" s="63"/>
      <c r="F43066" s="64"/>
    </row>
    <row r="43067" spans="4:6">
      <c r="D43067" s="63"/>
      <c r="F43067" s="64"/>
    </row>
    <row r="43068" spans="4:6">
      <c r="D43068" s="63"/>
      <c r="F43068" s="64"/>
    </row>
    <row r="43069" spans="4:6">
      <c r="D43069" s="63"/>
      <c r="F43069" s="64"/>
    </row>
    <row r="43070" spans="4:6">
      <c r="D43070" s="63"/>
      <c r="F43070" s="64"/>
    </row>
    <row r="43071" spans="4:6">
      <c r="D43071" s="63"/>
      <c r="F43071" s="64"/>
    </row>
    <row r="43072" spans="4:6">
      <c r="D43072" s="63"/>
      <c r="F43072" s="64"/>
    </row>
    <row r="43073" spans="4:6">
      <c r="D43073" s="63"/>
      <c r="F43073" s="64"/>
    </row>
    <row r="43074" spans="4:6">
      <c r="D43074" s="63"/>
      <c r="F43074" s="64"/>
    </row>
    <row r="43075" spans="4:6">
      <c r="D43075" s="63"/>
      <c r="F43075" s="64"/>
    </row>
    <row r="43076" spans="4:6">
      <c r="D43076" s="63"/>
      <c r="F43076" s="64"/>
    </row>
    <row r="43077" spans="4:6">
      <c r="D43077" s="63"/>
      <c r="F43077" s="64"/>
    </row>
    <row r="43078" spans="4:6">
      <c r="D43078" s="63"/>
      <c r="F43078" s="64"/>
    </row>
    <row r="43079" spans="4:6">
      <c r="D43079" s="63"/>
      <c r="F43079" s="64"/>
    </row>
    <row r="43080" spans="4:6">
      <c r="D43080" s="63"/>
      <c r="F43080" s="64"/>
    </row>
    <row r="43081" spans="4:6">
      <c r="D43081" s="63"/>
      <c r="F43081" s="64"/>
    </row>
    <row r="43082" spans="4:6">
      <c r="D43082" s="63"/>
      <c r="F43082" s="64"/>
    </row>
    <row r="43083" spans="4:6">
      <c r="D43083" s="63"/>
      <c r="F43083" s="64"/>
    </row>
    <row r="43084" spans="4:6">
      <c r="D43084" s="63"/>
      <c r="F43084" s="64"/>
    </row>
    <row r="43085" spans="4:6">
      <c r="D43085" s="63"/>
      <c r="F43085" s="64"/>
    </row>
    <row r="43086" spans="4:6">
      <c r="D43086" s="63"/>
      <c r="F43086" s="64"/>
    </row>
    <row r="43087" spans="4:6">
      <c r="D43087" s="63"/>
      <c r="F43087" s="64"/>
    </row>
    <row r="43088" spans="4:6">
      <c r="D43088" s="63"/>
      <c r="F43088" s="64"/>
    </row>
    <row r="43089" spans="4:6">
      <c r="D43089" s="63"/>
      <c r="F43089" s="64"/>
    </row>
    <row r="43090" spans="4:6">
      <c r="D43090" s="63"/>
      <c r="F43090" s="64"/>
    </row>
    <row r="43091" spans="4:6">
      <c r="D43091" s="63"/>
      <c r="F43091" s="64"/>
    </row>
    <row r="43092" spans="4:6">
      <c r="D43092" s="63"/>
      <c r="F43092" s="64"/>
    </row>
    <row r="43093" spans="4:6">
      <c r="D43093" s="63"/>
      <c r="F43093" s="64"/>
    </row>
    <row r="43094" spans="4:6">
      <c r="D43094" s="63"/>
      <c r="F43094" s="64"/>
    </row>
    <row r="43095" spans="4:6">
      <c r="D43095" s="63"/>
      <c r="F43095" s="64"/>
    </row>
    <row r="43096" spans="4:6">
      <c r="D43096" s="63"/>
      <c r="F43096" s="64"/>
    </row>
    <row r="43097" spans="4:6">
      <c r="D43097" s="63"/>
      <c r="F43097" s="64"/>
    </row>
    <row r="43098" spans="4:6">
      <c r="D43098" s="63"/>
      <c r="F43098" s="64"/>
    </row>
    <row r="43099" spans="4:6">
      <c r="D43099" s="63"/>
      <c r="F43099" s="64"/>
    </row>
    <row r="43100" spans="4:6">
      <c r="D43100" s="63"/>
      <c r="F43100" s="64"/>
    </row>
    <row r="43101" spans="4:6">
      <c r="D43101" s="63"/>
      <c r="F43101" s="64"/>
    </row>
    <row r="43102" spans="4:6">
      <c r="D43102" s="63"/>
      <c r="F43102" s="64"/>
    </row>
    <row r="43103" spans="4:6">
      <c r="D43103" s="63"/>
      <c r="F43103" s="64"/>
    </row>
    <row r="43104" spans="4:6">
      <c r="D43104" s="63"/>
      <c r="F43104" s="64"/>
    </row>
    <row r="43105" spans="4:6">
      <c r="D43105" s="63"/>
      <c r="F43105" s="64"/>
    </row>
    <row r="43106" spans="4:6">
      <c r="D43106" s="63"/>
      <c r="F43106" s="64"/>
    </row>
    <row r="43107" spans="4:6">
      <c r="D43107" s="63"/>
      <c r="F43107" s="64"/>
    </row>
    <row r="43108" spans="4:6">
      <c r="D43108" s="63"/>
      <c r="F43108" s="64"/>
    </row>
    <row r="43109" spans="4:6">
      <c r="D43109" s="63"/>
      <c r="F43109" s="64"/>
    </row>
    <row r="43110" spans="4:6">
      <c r="D43110" s="63"/>
      <c r="F43110" s="64"/>
    </row>
    <row r="43111" spans="4:6">
      <c r="D43111" s="63"/>
      <c r="F43111" s="64"/>
    </row>
    <row r="43112" spans="4:6">
      <c r="D43112" s="63"/>
      <c r="F43112" s="64"/>
    </row>
    <row r="43113" spans="4:6">
      <c r="D43113" s="63"/>
      <c r="F43113" s="64"/>
    </row>
    <row r="43114" spans="4:6">
      <c r="D43114" s="63"/>
      <c r="F43114" s="64"/>
    </row>
    <row r="43115" spans="4:6">
      <c r="D43115" s="63"/>
      <c r="F43115" s="64"/>
    </row>
    <row r="43116" spans="4:6">
      <c r="D43116" s="63"/>
      <c r="F43116" s="64"/>
    </row>
    <row r="43117" spans="4:6">
      <c r="D43117" s="63"/>
      <c r="F43117" s="64"/>
    </row>
    <row r="43118" spans="4:6">
      <c r="D43118" s="63"/>
      <c r="F43118" s="64"/>
    </row>
    <row r="43119" spans="4:6">
      <c r="D43119" s="63"/>
      <c r="F43119" s="64"/>
    </row>
    <row r="43120" spans="4:6">
      <c r="D43120" s="63"/>
      <c r="F43120" s="64"/>
    </row>
    <row r="43121" spans="4:6">
      <c r="D43121" s="63"/>
      <c r="F43121" s="64"/>
    </row>
    <row r="43122" spans="4:6">
      <c r="D43122" s="63"/>
      <c r="F43122" s="64"/>
    </row>
    <row r="43123" spans="4:6">
      <c r="D43123" s="63"/>
      <c r="F43123" s="64"/>
    </row>
    <row r="43124" spans="4:6">
      <c r="D43124" s="63"/>
      <c r="F43124" s="64"/>
    </row>
    <row r="43125" spans="4:6">
      <c r="D43125" s="63"/>
      <c r="F43125" s="64"/>
    </row>
    <row r="43126" spans="4:6">
      <c r="D43126" s="63"/>
      <c r="F43126" s="64"/>
    </row>
    <row r="43127" spans="4:6">
      <c r="D43127" s="63"/>
      <c r="F43127" s="64"/>
    </row>
    <row r="43128" spans="4:6">
      <c r="D43128" s="63"/>
      <c r="F43128" s="64"/>
    </row>
    <row r="43129" spans="4:6">
      <c r="D43129" s="63"/>
      <c r="F43129" s="64"/>
    </row>
    <row r="43130" spans="4:6">
      <c r="D43130" s="63"/>
      <c r="F43130" s="64"/>
    </row>
    <row r="43131" spans="4:6">
      <c r="D43131" s="63"/>
      <c r="F43131" s="64"/>
    </row>
    <row r="43132" spans="4:6">
      <c r="D43132" s="63"/>
      <c r="F43132" s="64"/>
    </row>
    <row r="43133" spans="4:6">
      <c r="D43133" s="63"/>
      <c r="F43133" s="64"/>
    </row>
    <row r="43134" spans="4:6">
      <c r="D43134" s="63"/>
      <c r="F43134" s="64"/>
    </row>
    <row r="43135" spans="4:6">
      <c r="D43135" s="63"/>
      <c r="F43135" s="64"/>
    </row>
    <row r="43136" spans="4:6">
      <c r="D43136" s="63"/>
      <c r="F43136" s="64"/>
    </row>
    <row r="43137" spans="4:6">
      <c r="D43137" s="63"/>
      <c r="F43137" s="64"/>
    </row>
    <row r="43138" spans="4:6">
      <c r="D43138" s="63"/>
      <c r="F43138" s="64"/>
    </row>
    <row r="43139" spans="4:6">
      <c r="D43139" s="63"/>
      <c r="F43139" s="64"/>
    </row>
    <row r="43140" spans="4:6">
      <c r="D43140" s="63"/>
      <c r="F43140" s="64"/>
    </row>
    <row r="43141" spans="4:6">
      <c r="D43141" s="63"/>
      <c r="F43141" s="64"/>
    </row>
    <row r="43142" spans="4:6">
      <c r="D43142" s="63"/>
      <c r="F43142" s="64"/>
    </row>
    <row r="43143" spans="4:6">
      <c r="D43143" s="63"/>
      <c r="F43143" s="64"/>
    </row>
    <row r="43144" spans="4:6">
      <c r="D43144" s="63"/>
      <c r="F43144" s="64"/>
    </row>
    <row r="43145" spans="4:6">
      <c r="D43145" s="63"/>
      <c r="F43145" s="64"/>
    </row>
    <row r="43146" spans="4:6">
      <c r="D43146" s="63"/>
      <c r="F43146" s="64"/>
    </row>
    <row r="43147" spans="4:6">
      <c r="D43147" s="63"/>
      <c r="F43147" s="64"/>
    </row>
    <row r="43148" spans="4:6">
      <c r="D43148" s="63"/>
      <c r="F43148" s="64"/>
    </row>
    <row r="43149" spans="4:6">
      <c r="D43149" s="63"/>
      <c r="F43149" s="64"/>
    </row>
    <row r="43150" spans="4:6">
      <c r="D43150" s="63"/>
      <c r="F43150" s="64"/>
    </row>
    <row r="43151" spans="4:6">
      <c r="D43151" s="63"/>
      <c r="F43151" s="64"/>
    </row>
    <row r="43152" spans="4:6">
      <c r="D43152" s="63"/>
      <c r="F43152" s="64"/>
    </row>
    <row r="43153" spans="4:6">
      <c r="D43153" s="63"/>
      <c r="F43153" s="64"/>
    </row>
    <row r="43154" spans="4:6">
      <c r="D43154" s="63"/>
      <c r="F43154" s="64"/>
    </row>
    <row r="43155" spans="4:6">
      <c r="D43155" s="63"/>
      <c r="F43155" s="64"/>
    </row>
    <row r="43156" spans="4:6">
      <c r="D43156" s="63"/>
      <c r="F43156" s="64"/>
    </row>
    <row r="43157" spans="4:6">
      <c r="D43157" s="63"/>
      <c r="F43157" s="64"/>
    </row>
    <row r="43158" spans="4:6">
      <c r="D43158" s="63"/>
      <c r="F43158" s="64"/>
    </row>
    <row r="43159" spans="4:6">
      <c r="D43159" s="63"/>
      <c r="F43159" s="64"/>
    </row>
    <row r="43160" spans="4:6">
      <c r="D43160" s="63"/>
      <c r="F43160" s="64"/>
    </row>
    <row r="43161" spans="4:6">
      <c r="D43161" s="63"/>
      <c r="F43161" s="64"/>
    </row>
    <row r="43162" spans="4:6">
      <c r="D43162" s="63"/>
      <c r="F43162" s="64"/>
    </row>
    <row r="43163" spans="4:6">
      <c r="D43163" s="63"/>
      <c r="F43163" s="64"/>
    </row>
    <row r="43164" spans="4:6">
      <c r="D43164" s="63"/>
      <c r="F43164" s="64"/>
    </row>
    <row r="43165" spans="4:6">
      <c r="D43165" s="63"/>
      <c r="F43165" s="64"/>
    </row>
    <row r="43166" spans="4:6">
      <c r="D43166" s="63"/>
      <c r="F43166" s="64"/>
    </row>
    <row r="43167" spans="4:6">
      <c r="D43167" s="63"/>
      <c r="F43167" s="64"/>
    </row>
    <row r="43168" spans="4:6">
      <c r="D43168" s="63"/>
      <c r="F43168" s="64"/>
    </row>
    <row r="43169" spans="4:6">
      <c r="D43169" s="63"/>
      <c r="F43169" s="64"/>
    </row>
    <row r="43170" spans="4:6">
      <c r="D43170" s="63"/>
      <c r="F43170" s="64"/>
    </row>
    <row r="43171" spans="4:6">
      <c r="D43171" s="63"/>
      <c r="F43171" s="64"/>
    </row>
    <row r="43172" spans="4:6">
      <c r="D43172" s="63"/>
      <c r="F43172" s="64"/>
    </row>
    <row r="43173" spans="4:6">
      <c r="D43173" s="63"/>
      <c r="F43173" s="64"/>
    </row>
    <row r="43174" spans="4:6">
      <c r="D43174" s="63"/>
      <c r="F43174" s="64"/>
    </row>
    <row r="43175" spans="4:6">
      <c r="D43175" s="63"/>
      <c r="F43175" s="64"/>
    </row>
    <row r="43176" spans="4:6">
      <c r="D43176" s="63"/>
      <c r="F43176" s="64"/>
    </row>
    <row r="43177" spans="4:6">
      <c r="D43177" s="63"/>
      <c r="F43177" s="64"/>
    </row>
    <row r="43178" spans="4:6">
      <c r="D43178" s="63"/>
      <c r="F43178" s="64"/>
    </row>
    <row r="43179" spans="4:6">
      <c r="D43179" s="63"/>
      <c r="F43179" s="64"/>
    </row>
    <row r="43180" spans="4:6">
      <c r="D43180" s="63"/>
      <c r="F43180" s="64"/>
    </row>
    <row r="43181" spans="4:6">
      <c r="D43181" s="63"/>
      <c r="F43181" s="64"/>
    </row>
    <row r="43182" spans="4:6">
      <c r="D43182" s="63"/>
      <c r="F43182" s="64"/>
    </row>
    <row r="43183" spans="4:6">
      <c r="D43183" s="63"/>
      <c r="F43183" s="64"/>
    </row>
    <row r="43184" spans="4:6">
      <c r="D43184" s="63"/>
      <c r="F43184" s="64"/>
    </row>
    <row r="43185" spans="4:6">
      <c r="D43185" s="63"/>
      <c r="F43185" s="64"/>
    </row>
    <row r="43186" spans="4:6">
      <c r="D43186" s="63"/>
      <c r="F43186" s="64"/>
    </row>
    <row r="43187" spans="4:6">
      <c r="D43187" s="63"/>
      <c r="F43187" s="64"/>
    </row>
    <row r="43188" spans="4:6">
      <c r="D43188" s="63"/>
      <c r="F43188" s="64"/>
    </row>
    <row r="43189" spans="4:6">
      <c r="D43189" s="63"/>
      <c r="F43189" s="64"/>
    </row>
    <row r="43190" spans="4:6">
      <c r="D43190" s="63"/>
      <c r="F43190" s="64"/>
    </row>
    <row r="43191" spans="4:6">
      <c r="D43191" s="63"/>
      <c r="F43191" s="64"/>
    </row>
    <row r="43192" spans="4:6">
      <c r="D43192" s="63"/>
      <c r="F43192" s="64"/>
    </row>
    <row r="43193" spans="4:6">
      <c r="D43193" s="63"/>
      <c r="F43193" s="64"/>
    </row>
    <row r="43194" spans="4:6">
      <c r="D43194" s="63"/>
      <c r="F43194" s="64"/>
    </row>
    <row r="43195" spans="4:6">
      <c r="D43195" s="63"/>
      <c r="F43195" s="64"/>
    </row>
    <row r="43196" spans="4:6">
      <c r="D43196" s="63"/>
      <c r="F43196" s="64"/>
    </row>
    <row r="43197" spans="4:6">
      <c r="D43197" s="63"/>
      <c r="F43197" s="64"/>
    </row>
    <row r="43198" spans="4:6">
      <c r="D43198" s="63"/>
      <c r="F43198" s="64"/>
    </row>
    <row r="43199" spans="4:6">
      <c r="D43199" s="63"/>
      <c r="F43199" s="64"/>
    </row>
    <row r="43200" spans="4:6">
      <c r="D43200" s="63"/>
      <c r="F43200" s="64"/>
    </row>
    <row r="43201" spans="4:6">
      <c r="D43201" s="63"/>
      <c r="F43201" s="64"/>
    </row>
    <row r="43202" spans="4:6">
      <c r="D43202" s="63"/>
      <c r="F43202" s="64"/>
    </row>
    <row r="43203" spans="4:6">
      <c r="D43203" s="63"/>
      <c r="F43203" s="64"/>
    </row>
    <row r="43204" spans="4:6">
      <c r="D43204" s="63"/>
      <c r="F43204" s="64"/>
    </row>
    <row r="43205" spans="4:6">
      <c r="D43205" s="63"/>
      <c r="F43205" s="64"/>
    </row>
    <row r="43206" spans="4:6">
      <c r="D43206" s="63"/>
      <c r="F43206" s="64"/>
    </row>
    <row r="43207" spans="4:6">
      <c r="D43207" s="63"/>
      <c r="F43207" s="64"/>
    </row>
    <row r="43208" spans="4:6">
      <c r="D43208" s="63"/>
      <c r="F43208" s="64"/>
    </row>
    <row r="43209" spans="4:6">
      <c r="D43209" s="63"/>
      <c r="F43209" s="64"/>
    </row>
    <row r="43210" spans="4:6">
      <c r="D43210" s="63"/>
      <c r="F43210" s="64"/>
    </row>
    <row r="43211" spans="4:6">
      <c r="D43211" s="63"/>
      <c r="F43211" s="64"/>
    </row>
    <row r="43212" spans="4:6">
      <c r="D43212" s="63"/>
      <c r="F43212" s="64"/>
    </row>
    <row r="43213" spans="4:6">
      <c r="D43213" s="63"/>
      <c r="F43213" s="64"/>
    </row>
    <row r="43214" spans="4:6">
      <c r="D43214" s="63"/>
      <c r="F43214" s="64"/>
    </row>
    <row r="43215" spans="4:6">
      <c r="D43215" s="63"/>
      <c r="F43215" s="64"/>
    </row>
    <row r="43216" spans="4:6">
      <c r="D43216" s="63"/>
      <c r="F43216" s="64"/>
    </row>
    <row r="43217" spans="4:6">
      <c r="D43217" s="63"/>
      <c r="F43217" s="64"/>
    </row>
    <row r="43218" spans="4:6">
      <c r="D43218" s="63"/>
      <c r="F43218" s="64"/>
    </row>
    <row r="43219" spans="4:6">
      <c r="D43219" s="63"/>
      <c r="F43219" s="64"/>
    </row>
    <row r="43220" spans="4:6">
      <c r="D43220" s="63"/>
      <c r="F43220" s="64"/>
    </row>
    <row r="43221" spans="4:6">
      <c r="D43221" s="63"/>
      <c r="F43221" s="64"/>
    </row>
    <row r="43222" spans="4:6">
      <c r="D43222" s="63"/>
      <c r="F43222" s="64"/>
    </row>
    <row r="43223" spans="4:6">
      <c r="D43223" s="63"/>
      <c r="F43223" s="64"/>
    </row>
    <row r="43224" spans="4:6">
      <c r="D43224" s="63"/>
      <c r="F43224" s="64"/>
    </row>
    <row r="43225" spans="4:6">
      <c r="D43225" s="63"/>
      <c r="F43225" s="64"/>
    </row>
    <row r="43226" spans="4:6">
      <c r="D43226" s="63"/>
      <c r="F43226" s="64"/>
    </row>
    <row r="43227" spans="4:6">
      <c r="D43227" s="63"/>
      <c r="F43227" s="64"/>
    </row>
    <row r="43228" spans="4:6">
      <c r="D43228" s="63"/>
      <c r="F43228" s="64"/>
    </row>
    <row r="43229" spans="4:6">
      <c r="D43229" s="63"/>
      <c r="F43229" s="64"/>
    </row>
    <row r="43230" spans="4:6">
      <c r="D43230" s="63"/>
      <c r="F43230" s="64"/>
    </row>
    <row r="43231" spans="4:6">
      <c r="D43231" s="63"/>
      <c r="F43231" s="64"/>
    </row>
    <row r="43232" spans="4:6">
      <c r="D43232" s="63"/>
      <c r="F43232" s="64"/>
    </row>
    <row r="43233" spans="4:6">
      <c r="D43233" s="63"/>
      <c r="F43233" s="64"/>
    </row>
    <row r="43234" spans="4:6">
      <c r="D43234" s="63"/>
      <c r="F43234" s="64"/>
    </row>
    <row r="43235" spans="4:6">
      <c r="D43235" s="63"/>
      <c r="F43235" s="64"/>
    </row>
    <row r="43236" spans="4:6">
      <c r="D43236" s="63"/>
      <c r="F43236" s="64"/>
    </row>
    <row r="43237" spans="4:6">
      <c r="D43237" s="63"/>
      <c r="F43237" s="64"/>
    </row>
    <row r="43238" spans="4:6">
      <c r="D43238" s="63"/>
      <c r="F43238" s="64"/>
    </row>
    <row r="43239" spans="4:6">
      <c r="D43239" s="63"/>
      <c r="F43239" s="64"/>
    </row>
    <row r="43240" spans="4:6">
      <c r="D43240" s="63"/>
      <c r="F43240" s="64"/>
    </row>
    <row r="43241" spans="4:6">
      <c r="D43241" s="63"/>
      <c r="F43241" s="64"/>
    </row>
    <row r="43242" spans="4:6">
      <c r="D43242" s="63"/>
      <c r="F43242" s="64"/>
    </row>
    <row r="43243" spans="4:6">
      <c r="D43243" s="63"/>
      <c r="F43243" s="64"/>
    </row>
    <row r="43244" spans="4:6">
      <c r="D43244" s="63"/>
      <c r="F43244" s="64"/>
    </row>
    <row r="43245" spans="4:6">
      <c r="D43245" s="63"/>
      <c r="F43245" s="64"/>
    </row>
    <row r="43246" spans="4:6">
      <c r="D43246" s="63"/>
      <c r="F43246" s="64"/>
    </row>
    <row r="43247" spans="4:6">
      <c r="D43247" s="63"/>
      <c r="F43247" s="64"/>
    </row>
    <row r="43248" spans="4:6">
      <c r="D43248" s="63"/>
      <c r="F43248" s="64"/>
    </row>
    <row r="43249" spans="4:6">
      <c r="D43249" s="63"/>
      <c r="F43249" s="64"/>
    </row>
    <row r="43250" spans="4:6">
      <c r="D43250" s="63"/>
      <c r="F43250" s="64"/>
    </row>
    <row r="43251" spans="4:6">
      <c r="D43251" s="63"/>
      <c r="F43251" s="64"/>
    </row>
    <row r="43252" spans="4:6">
      <c r="D43252" s="63"/>
      <c r="F43252" s="64"/>
    </row>
    <row r="43253" spans="4:6">
      <c r="D43253" s="63"/>
      <c r="F43253" s="64"/>
    </row>
    <row r="43254" spans="4:6">
      <c r="D43254" s="63"/>
      <c r="F43254" s="64"/>
    </row>
    <row r="43255" spans="4:6">
      <c r="D43255" s="63"/>
      <c r="F43255" s="64"/>
    </row>
    <row r="43256" spans="4:6">
      <c r="D43256" s="63"/>
      <c r="F43256" s="64"/>
    </row>
    <row r="43257" spans="4:6">
      <c r="D43257" s="63"/>
      <c r="F43257" s="64"/>
    </row>
    <row r="43258" spans="4:6">
      <c r="D43258" s="63"/>
      <c r="F43258" s="64"/>
    </row>
    <row r="43259" spans="4:6">
      <c r="D43259" s="63"/>
      <c r="F43259" s="64"/>
    </row>
    <row r="43260" spans="4:6">
      <c r="D43260" s="63"/>
      <c r="F43260" s="64"/>
    </row>
    <row r="43261" spans="4:6">
      <c r="D43261" s="63"/>
      <c r="F43261" s="64"/>
    </row>
    <row r="43262" spans="4:6">
      <c r="D43262" s="63"/>
      <c r="F43262" s="64"/>
    </row>
    <row r="43263" spans="4:6">
      <c r="D43263" s="63"/>
      <c r="F43263" s="64"/>
    </row>
    <row r="43264" spans="4:6">
      <c r="D43264" s="63"/>
      <c r="F43264" s="64"/>
    </row>
    <row r="43265" spans="4:6">
      <c r="D43265" s="63"/>
      <c r="F43265" s="64"/>
    </row>
    <row r="43266" spans="4:6">
      <c r="D43266" s="63"/>
      <c r="F43266" s="64"/>
    </row>
    <row r="43267" spans="4:6">
      <c r="D43267" s="63"/>
      <c r="F43267" s="64"/>
    </row>
    <row r="43268" spans="4:6">
      <c r="D43268" s="63"/>
      <c r="F43268" s="64"/>
    </row>
    <row r="43269" spans="4:6">
      <c r="D43269" s="63"/>
      <c r="F43269" s="64"/>
    </row>
    <row r="43270" spans="4:6">
      <c r="D43270" s="63"/>
      <c r="F43270" s="64"/>
    </row>
    <row r="43271" spans="4:6">
      <c r="D43271" s="63"/>
      <c r="F43271" s="64"/>
    </row>
    <row r="43272" spans="4:6">
      <c r="D43272" s="63"/>
      <c r="F43272" s="64"/>
    </row>
    <row r="43273" spans="4:6">
      <c r="D43273" s="63"/>
      <c r="F43273" s="64"/>
    </row>
    <row r="43274" spans="4:6">
      <c r="D43274" s="63"/>
      <c r="F43274" s="64"/>
    </row>
    <row r="43275" spans="4:6">
      <c r="D43275" s="63"/>
      <c r="F43275" s="64"/>
    </row>
    <row r="43276" spans="4:6">
      <c r="D43276" s="63"/>
      <c r="F43276" s="64"/>
    </row>
    <row r="43277" spans="4:6">
      <c r="D43277" s="63"/>
      <c r="F43277" s="64"/>
    </row>
    <row r="43278" spans="4:6">
      <c r="D43278" s="63"/>
      <c r="F43278" s="64"/>
    </row>
    <row r="43279" spans="4:6">
      <c r="D43279" s="63"/>
      <c r="F43279" s="64"/>
    </row>
    <row r="43280" spans="4:6">
      <c r="D43280" s="63"/>
      <c r="F43280" s="64"/>
    </row>
    <row r="43281" spans="4:6">
      <c r="D43281" s="63"/>
      <c r="F43281" s="64"/>
    </row>
    <row r="43282" spans="4:6">
      <c r="D43282" s="63"/>
      <c r="F43282" s="64"/>
    </row>
    <row r="43283" spans="4:6">
      <c r="D43283" s="63"/>
      <c r="F43283" s="64"/>
    </row>
    <row r="43284" spans="4:6">
      <c r="D43284" s="63"/>
      <c r="F43284" s="64"/>
    </row>
    <row r="43285" spans="4:6">
      <c r="D43285" s="63"/>
      <c r="F43285" s="64"/>
    </row>
    <row r="43286" spans="4:6">
      <c r="D43286" s="63"/>
      <c r="F43286" s="64"/>
    </row>
    <row r="43287" spans="4:6">
      <c r="D43287" s="63"/>
      <c r="F43287" s="64"/>
    </row>
    <row r="43288" spans="4:6">
      <c r="D43288" s="63"/>
      <c r="F43288" s="64"/>
    </row>
    <row r="43289" spans="4:6">
      <c r="D43289" s="63"/>
      <c r="F43289" s="64"/>
    </row>
    <row r="43290" spans="4:6">
      <c r="D43290" s="63"/>
      <c r="F43290" s="64"/>
    </row>
    <row r="43291" spans="4:6">
      <c r="D43291" s="63"/>
      <c r="F43291" s="64"/>
    </row>
    <row r="43292" spans="4:6">
      <c r="D43292" s="63"/>
      <c r="F43292" s="64"/>
    </row>
    <row r="43293" spans="4:6">
      <c r="D43293" s="63"/>
      <c r="F43293" s="64"/>
    </row>
    <row r="43294" spans="4:6">
      <c r="D43294" s="63"/>
      <c r="F43294" s="64"/>
    </row>
    <row r="43295" spans="4:6">
      <c r="D43295" s="63"/>
      <c r="F43295" s="64"/>
    </row>
    <row r="43296" spans="4:6">
      <c r="D43296" s="63"/>
      <c r="F43296" s="64"/>
    </row>
    <row r="43297" spans="4:6">
      <c r="D43297" s="63"/>
      <c r="F43297" s="64"/>
    </row>
    <row r="43298" spans="4:6">
      <c r="D43298" s="63"/>
      <c r="F43298" s="64"/>
    </row>
    <row r="43299" spans="4:6">
      <c r="D43299" s="63"/>
      <c r="F43299" s="64"/>
    </row>
    <row r="43300" spans="4:6">
      <c r="D43300" s="63"/>
      <c r="F43300" s="64"/>
    </row>
    <row r="43301" spans="4:6">
      <c r="D43301" s="63"/>
      <c r="F43301" s="64"/>
    </row>
    <row r="43302" spans="4:6">
      <c r="D43302" s="63"/>
      <c r="F43302" s="64"/>
    </row>
    <row r="43303" spans="4:6">
      <c r="D43303" s="63"/>
      <c r="F43303" s="64"/>
    </row>
    <row r="43304" spans="4:6">
      <c r="D43304" s="63"/>
      <c r="F43304" s="64"/>
    </row>
    <row r="43305" spans="4:6">
      <c r="D43305" s="63"/>
      <c r="F43305" s="64"/>
    </row>
    <row r="43306" spans="4:6">
      <c r="D43306" s="63"/>
      <c r="F43306" s="64"/>
    </row>
    <row r="43307" spans="4:6">
      <c r="D43307" s="63"/>
      <c r="F43307" s="64"/>
    </row>
    <row r="43308" spans="4:6">
      <c r="D43308" s="63"/>
      <c r="F43308" s="64"/>
    </row>
    <row r="43309" spans="4:6">
      <c r="D43309" s="63"/>
      <c r="F43309" s="64"/>
    </row>
    <row r="43310" spans="4:6">
      <c r="D43310" s="63"/>
      <c r="F43310" s="64"/>
    </row>
    <row r="43311" spans="4:6">
      <c r="D43311" s="63"/>
      <c r="F43311" s="64"/>
    </row>
    <row r="43312" spans="4:6">
      <c r="D43312" s="63"/>
      <c r="F43312" s="64"/>
    </row>
    <row r="43313" spans="4:6">
      <c r="D43313" s="63"/>
      <c r="F43313" s="64"/>
    </row>
    <row r="43314" spans="4:6">
      <c r="D43314" s="63"/>
      <c r="F43314" s="64"/>
    </row>
    <row r="43315" spans="4:6">
      <c r="D43315" s="63"/>
      <c r="F43315" s="64"/>
    </row>
    <row r="43316" spans="4:6">
      <c r="D43316" s="63"/>
      <c r="F43316" s="64"/>
    </row>
    <row r="43317" spans="4:6">
      <c r="D43317" s="63"/>
      <c r="F43317" s="64"/>
    </row>
    <row r="43318" spans="4:6">
      <c r="D43318" s="63"/>
      <c r="F43318" s="64"/>
    </row>
    <row r="43319" spans="4:6">
      <c r="D43319" s="63"/>
      <c r="F43319" s="64"/>
    </row>
    <row r="43320" spans="4:6">
      <c r="D43320" s="63"/>
      <c r="F43320" s="64"/>
    </row>
    <row r="43321" spans="4:6">
      <c r="D43321" s="63"/>
      <c r="F43321" s="64"/>
    </row>
    <row r="43322" spans="4:6">
      <c r="D43322" s="63"/>
      <c r="F43322" s="64"/>
    </row>
    <row r="43323" spans="4:6">
      <c r="D43323" s="63"/>
      <c r="F43323" s="64"/>
    </row>
    <row r="43324" spans="4:6">
      <c r="D43324" s="63"/>
      <c r="F43324" s="64"/>
    </row>
    <row r="43325" spans="4:6">
      <c r="D43325" s="63"/>
      <c r="F43325" s="64"/>
    </row>
    <row r="43326" spans="4:6">
      <c r="D43326" s="63"/>
      <c r="F43326" s="64"/>
    </row>
    <row r="43327" spans="4:6">
      <c r="D43327" s="63"/>
      <c r="F43327" s="64"/>
    </row>
    <row r="43328" spans="4:6">
      <c r="D43328" s="63"/>
      <c r="F43328" s="64"/>
    </row>
    <row r="43329" spans="4:6">
      <c r="D43329" s="63"/>
      <c r="F43329" s="64"/>
    </row>
    <row r="43330" spans="4:6">
      <c r="D43330" s="63"/>
      <c r="F43330" s="64"/>
    </row>
    <row r="43331" spans="4:6">
      <c r="D43331" s="63"/>
      <c r="F43331" s="64"/>
    </row>
    <row r="43332" spans="4:6">
      <c r="D43332" s="63"/>
      <c r="F43332" s="64"/>
    </row>
    <row r="43333" spans="4:6">
      <c r="D43333" s="63"/>
      <c r="F43333" s="64"/>
    </row>
    <row r="43334" spans="4:6">
      <c r="D43334" s="63"/>
      <c r="F43334" s="64"/>
    </row>
    <row r="43335" spans="4:6">
      <c r="D43335" s="63"/>
      <c r="F43335" s="64"/>
    </row>
    <row r="43336" spans="4:6">
      <c r="D43336" s="63"/>
      <c r="F43336" s="64"/>
    </row>
    <row r="43337" spans="4:6">
      <c r="D43337" s="63"/>
      <c r="F43337" s="64"/>
    </row>
    <row r="43338" spans="4:6">
      <c r="D43338" s="63"/>
      <c r="F43338" s="64"/>
    </row>
    <row r="43339" spans="4:6">
      <c r="D43339" s="63"/>
      <c r="F43339" s="64"/>
    </row>
    <row r="43340" spans="4:6">
      <c r="D43340" s="63"/>
      <c r="F43340" s="64"/>
    </row>
    <row r="43341" spans="4:6">
      <c r="D43341" s="63"/>
      <c r="F43341" s="64"/>
    </row>
    <row r="43342" spans="4:6">
      <c r="D43342" s="63"/>
      <c r="F43342" s="64"/>
    </row>
    <row r="43343" spans="4:6">
      <c r="D43343" s="63"/>
      <c r="F43343" s="64"/>
    </row>
    <row r="43344" spans="4:6">
      <c r="D43344" s="63"/>
      <c r="F43344" s="64"/>
    </row>
    <row r="43345" spans="4:6">
      <c r="D43345" s="63"/>
      <c r="F43345" s="64"/>
    </row>
    <row r="43346" spans="4:6">
      <c r="D43346" s="63"/>
      <c r="F43346" s="64"/>
    </row>
    <row r="43347" spans="4:6">
      <c r="D43347" s="63"/>
      <c r="F43347" s="64"/>
    </row>
    <row r="43348" spans="4:6">
      <c r="D43348" s="63"/>
      <c r="F43348" s="64"/>
    </row>
    <row r="43349" spans="4:6">
      <c r="D43349" s="63"/>
      <c r="F43349" s="64"/>
    </row>
    <row r="43350" spans="4:6">
      <c r="D43350" s="63"/>
      <c r="F43350" s="64"/>
    </row>
    <row r="43351" spans="4:6">
      <c r="D43351" s="63"/>
      <c r="F43351" s="64"/>
    </row>
    <row r="43352" spans="4:6">
      <c r="D43352" s="63"/>
      <c r="F43352" s="64"/>
    </row>
    <row r="43353" spans="4:6">
      <c r="D43353" s="63"/>
      <c r="F43353" s="64"/>
    </row>
    <row r="43354" spans="4:6">
      <c r="D43354" s="63"/>
      <c r="F43354" s="64"/>
    </row>
    <row r="43355" spans="4:6">
      <c r="D43355" s="63"/>
      <c r="F43355" s="64"/>
    </row>
    <row r="43356" spans="4:6">
      <c r="D43356" s="63"/>
      <c r="F43356" s="64"/>
    </row>
    <row r="43357" spans="4:6">
      <c r="D43357" s="63"/>
      <c r="F43357" s="64"/>
    </row>
    <row r="43358" spans="4:6">
      <c r="D43358" s="63"/>
      <c r="F43358" s="64"/>
    </row>
    <row r="43359" spans="4:6">
      <c r="D43359" s="63"/>
      <c r="F43359" s="64"/>
    </row>
    <row r="43360" spans="4:6">
      <c r="D43360" s="63"/>
      <c r="F43360" s="64"/>
    </row>
    <row r="43361" spans="4:6">
      <c r="D43361" s="63"/>
      <c r="F43361" s="64"/>
    </row>
    <row r="43362" spans="4:6">
      <c r="D43362" s="63"/>
      <c r="F43362" s="64"/>
    </row>
    <row r="43363" spans="4:6">
      <c r="D43363" s="63"/>
      <c r="F43363" s="64"/>
    </row>
    <row r="43364" spans="4:6">
      <c r="D43364" s="63"/>
      <c r="F43364" s="64"/>
    </row>
    <row r="43365" spans="4:6">
      <c r="D43365" s="63"/>
      <c r="F43365" s="64"/>
    </row>
    <row r="43366" spans="4:6">
      <c r="D43366" s="63"/>
      <c r="F43366" s="64"/>
    </row>
    <row r="43367" spans="4:6">
      <c r="D43367" s="63"/>
      <c r="F43367" s="64"/>
    </row>
    <row r="43368" spans="4:6">
      <c r="D43368" s="63"/>
      <c r="F43368" s="64"/>
    </row>
    <row r="43369" spans="4:6">
      <c r="D43369" s="63"/>
      <c r="F43369" s="64"/>
    </row>
    <row r="43370" spans="4:6">
      <c r="D43370" s="63"/>
      <c r="F43370" s="64"/>
    </row>
    <row r="43371" spans="4:6">
      <c r="D43371" s="63"/>
      <c r="F43371" s="64"/>
    </row>
    <row r="43372" spans="4:6">
      <c r="D43372" s="63"/>
      <c r="F43372" s="64"/>
    </row>
    <row r="43373" spans="4:6">
      <c r="D43373" s="63"/>
      <c r="F43373" s="64"/>
    </row>
    <row r="43374" spans="4:6">
      <c r="D43374" s="63"/>
      <c r="F43374" s="64"/>
    </row>
    <row r="43375" spans="4:6">
      <c r="D43375" s="63"/>
      <c r="F43375" s="64"/>
    </row>
    <row r="43376" spans="4:6">
      <c r="D43376" s="63"/>
      <c r="F43376" s="64"/>
    </row>
    <row r="43377" spans="4:6">
      <c r="D43377" s="63"/>
      <c r="F43377" s="64"/>
    </row>
    <row r="43378" spans="4:6">
      <c r="D43378" s="63"/>
      <c r="F43378" s="64"/>
    </row>
    <row r="43379" spans="4:6">
      <c r="D43379" s="63"/>
      <c r="F43379" s="64"/>
    </row>
    <row r="43380" spans="4:6">
      <c r="D43380" s="63"/>
      <c r="F43380" s="64"/>
    </row>
    <row r="43381" spans="4:6">
      <c r="D43381" s="63"/>
      <c r="F43381" s="64"/>
    </row>
    <row r="43382" spans="4:6">
      <c r="D43382" s="63"/>
      <c r="F43382" s="64"/>
    </row>
    <row r="43383" spans="4:6">
      <c r="D43383" s="63"/>
      <c r="F43383" s="64"/>
    </row>
    <row r="43384" spans="4:6">
      <c r="D43384" s="63"/>
      <c r="F43384" s="64"/>
    </row>
    <row r="43385" spans="4:6">
      <c r="D43385" s="63"/>
      <c r="F43385" s="64"/>
    </row>
    <row r="43386" spans="4:6">
      <c r="D43386" s="63"/>
      <c r="F43386" s="64"/>
    </row>
    <row r="43387" spans="4:6">
      <c r="D43387" s="63"/>
      <c r="F43387" s="64"/>
    </row>
    <row r="43388" spans="4:6">
      <c r="D43388" s="63"/>
      <c r="F43388" s="64"/>
    </row>
    <row r="43389" spans="4:6">
      <c r="D43389" s="63"/>
      <c r="F43389" s="64"/>
    </row>
    <row r="43390" spans="4:6">
      <c r="D43390" s="63"/>
      <c r="F43390" s="64"/>
    </row>
    <row r="43391" spans="4:6">
      <c r="D43391" s="63"/>
      <c r="F43391" s="64"/>
    </row>
    <row r="43392" spans="4:6">
      <c r="D43392" s="63"/>
      <c r="F43392" s="64"/>
    </row>
    <row r="43393" spans="4:6">
      <c r="D43393" s="63"/>
      <c r="F43393" s="64"/>
    </row>
    <row r="43394" spans="4:6">
      <c r="D43394" s="63"/>
      <c r="F43394" s="64"/>
    </row>
    <row r="43395" spans="4:6">
      <c r="D43395" s="63"/>
      <c r="F43395" s="64"/>
    </row>
    <row r="43396" spans="4:6">
      <c r="D43396" s="63"/>
      <c r="F43396" s="64"/>
    </row>
    <row r="43397" spans="4:6">
      <c r="D43397" s="63"/>
      <c r="F43397" s="64"/>
    </row>
    <row r="43398" spans="4:6">
      <c r="D43398" s="63"/>
      <c r="F43398" s="64"/>
    </row>
    <row r="43399" spans="4:6">
      <c r="D43399" s="63"/>
      <c r="F43399" s="64"/>
    </row>
    <row r="43400" spans="4:6">
      <c r="D43400" s="63"/>
      <c r="F43400" s="64"/>
    </row>
    <row r="43401" spans="4:6">
      <c r="D43401" s="63"/>
      <c r="F43401" s="64"/>
    </row>
    <row r="43402" spans="4:6">
      <c r="D43402" s="63"/>
      <c r="F43402" s="64"/>
    </row>
    <row r="43403" spans="4:6">
      <c r="D43403" s="63"/>
      <c r="F43403" s="64"/>
    </row>
    <row r="43404" spans="4:6">
      <c r="D43404" s="63"/>
      <c r="F43404" s="64"/>
    </row>
    <row r="43405" spans="4:6">
      <c r="D43405" s="63"/>
      <c r="F43405" s="64"/>
    </row>
    <row r="43406" spans="4:6">
      <c r="D43406" s="63"/>
      <c r="F43406" s="64"/>
    </row>
    <row r="43407" spans="4:6">
      <c r="D43407" s="63"/>
      <c r="F43407" s="64"/>
    </row>
    <row r="43408" spans="4:6">
      <c r="D43408" s="63"/>
      <c r="F43408" s="64"/>
    </row>
    <row r="43409" spans="4:6">
      <c r="D43409" s="63"/>
      <c r="F43409" s="64"/>
    </row>
    <row r="43410" spans="4:6">
      <c r="D43410" s="63"/>
      <c r="F43410" s="64"/>
    </row>
    <row r="43411" spans="4:6">
      <c r="D43411" s="63"/>
      <c r="F43411" s="64"/>
    </row>
    <row r="43412" spans="4:6">
      <c r="D43412" s="63"/>
      <c r="F43412" s="64"/>
    </row>
    <row r="43413" spans="4:6">
      <c r="D43413" s="63"/>
      <c r="F43413" s="64"/>
    </row>
    <row r="43414" spans="4:6">
      <c r="D43414" s="63"/>
      <c r="F43414" s="64"/>
    </row>
    <row r="43415" spans="4:6">
      <c r="D43415" s="63"/>
      <c r="F43415" s="64"/>
    </row>
    <row r="43416" spans="4:6">
      <c r="D43416" s="63"/>
      <c r="F43416" s="64"/>
    </row>
    <row r="43417" spans="4:6">
      <c r="D43417" s="63"/>
      <c r="F43417" s="64"/>
    </row>
    <row r="43418" spans="4:6">
      <c r="D43418" s="63"/>
      <c r="F43418" s="64"/>
    </row>
    <row r="43419" spans="4:6">
      <c r="D43419" s="63"/>
      <c r="F43419" s="64"/>
    </row>
    <row r="43420" spans="4:6">
      <c r="D43420" s="63"/>
      <c r="F43420" s="64"/>
    </row>
    <row r="43421" spans="4:6">
      <c r="D43421" s="63"/>
      <c r="F43421" s="64"/>
    </row>
    <row r="43422" spans="4:6">
      <c r="D43422" s="63"/>
      <c r="F43422" s="64"/>
    </row>
    <row r="43423" spans="4:6">
      <c r="D43423" s="63"/>
      <c r="F43423" s="64"/>
    </row>
    <row r="43424" spans="4:6">
      <c r="D43424" s="63"/>
      <c r="F43424" s="64"/>
    </row>
    <row r="43425" spans="4:6">
      <c r="D43425" s="63"/>
      <c r="F43425" s="64"/>
    </row>
    <row r="43426" spans="4:6">
      <c r="D43426" s="63"/>
      <c r="F43426" s="64"/>
    </row>
    <row r="43427" spans="4:6">
      <c r="D43427" s="63"/>
      <c r="F43427" s="64"/>
    </row>
    <row r="43428" spans="4:6">
      <c r="D43428" s="63"/>
      <c r="F43428" s="64"/>
    </row>
    <row r="43429" spans="4:6">
      <c r="D43429" s="63"/>
      <c r="F43429" s="64"/>
    </row>
    <row r="43430" spans="4:6">
      <c r="D43430" s="63"/>
      <c r="F43430" s="64"/>
    </row>
    <row r="43431" spans="4:6">
      <c r="D43431" s="63"/>
      <c r="F43431" s="64"/>
    </row>
    <row r="43432" spans="4:6">
      <c r="D43432" s="63"/>
      <c r="F43432" s="64"/>
    </row>
    <row r="43433" spans="4:6">
      <c r="D43433" s="63"/>
      <c r="F43433" s="64"/>
    </row>
    <row r="43434" spans="4:6">
      <c r="D43434" s="63"/>
      <c r="F43434" s="64"/>
    </row>
    <row r="43435" spans="4:6">
      <c r="D43435" s="63"/>
      <c r="F43435" s="64"/>
    </row>
    <row r="43436" spans="4:6">
      <c r="D43436" s="63"/>
      <c r="F43436" s="64"/>
    </row>
    <row r="43437" spans="4:6">
      <c r="D43437" s="63"/>
      <c r="F43437" s="64"/>
    </row>
    <row r="43438" spans="4:6">
      <c r="D43438" s="63"/>
      <c r="F43438" s="64"/>
    </row>
    <row r="43439" spans="4:6">
      <c r="D43439" s="63"/>
      <c r="F43439" s="64"/>
    </row>
    <row r="43440" spans="4:6">
      <c r="D43440" s="63"/>
      <c r="F43440" s="64"/>
    </row>
    <row r="43441" spans="4:6">
      <c r="D43441" s="63"/>
      <c r="F43441" s="64"/>
    </row>
    <row r="43442" spans="4:6">
      <c r="D43442" s="63"/>
      <c r="F43442" s="64"/>
    </row>
    <row r="43443" spans="4:6">
      <c r="D43443" s="63"/>
      <c r="F43443" s="64"/>
    </row>
    <row r="43444" spans="4:6">
      <c r="D43444" s="63"/>
      <c r="F43444" s="64"/>
    </row>
    <row r="43445" spans="4:6">
      <c r="D43445" s="63"/>
      <c r="F43445" s="64"/>
    </row>
    <row r="43446" spans="4:6">
      <c r="D43446" s="63"/>
      <c r="F43446" s="64"/>
    </row>
    <row r="43447" spans="4:6">
      <c r="D43447" s="63"/>
      <c r="F43447" s="64"/>
    </row>
    <row r="43448" spans="4:6">
      <c r="D43448" s="63"/>
      <c r="F43448" s="64"/>
    </row>
    <row r="43449" spans="4:6">
      <c r="D43449" s="63"/>
      <c r="F43449" s="64"/>
    </row>
    <row r="43450" spans="4:6">
      <c r="D43450" s="63"/>
      <c r="F43450" s="64"/>
    </row>
    <row r="43451" spans="4:6">
      <c r="D43451" s="63"/>
      <c r="F43451" s="64"/>
    </row>
    <row r="43452" spans="4:6">
      <c r="D43452" s="63"/>
      <c r="F43452" s="64"/>
    </row>
    <row r="43453" spans="4:6">
      <c r="D43453" s="63"/>
      <c r="F43453" s="64"/>
    </row>
    <row r="43454" spans="4:6">
      <c r="D43454" s="63"/>
      <c r="F43454" s="64"/>
    </row>
    <row r="43455" spans="4:6">
      <c r="D43455" s="63"/>
      <c r="F43455" s="64"/>
    </row>
    <row r="43456" spans="4:6">
      <c r="D43456" s="63"/>
      <c r="F43456" s="64"/>
    </row>
    <row r="43457" spans="4:6">
      <c r="D43457" s="63"/>
      <c r="F43457" s="64"/>
    </row>
    <row r="43458" spans="4:6">
      <c r="D43458" s="63"/>
      <c r="F43458" s="64"/>
    </row>
    <row r="43459" spans="4:6">
      <c r="D43459" s="63"/>
      <c r="F43459" s="64"/>
    </row>
    <row r="43460" spans="4:6">
      <c r="D43460" s="63"/>
      <c r="F43460" s="64"/>
    </row>
    <row r="43461" spans="4:6">
      <c r="D43461" s="63"/>
      <c r="F43461" s="64"/>
    </row>
    <row r="43462" spans="4:6">
      <c r="D43462" s="63"/>
      <c r="F43462" s="64"/>
    </row>
    <row r="43463" spans="4:6">
      <c r="D43463" s="63"/>
      <c r="F43463" s="64"/>
    </row>
    <row r="43464" spans="4:6">
      <c r="D43464" s="63"/>
      <c r="F43464" s="64"/>
    </row>
    <row r="43465" spans="4:6">
      <c r="D43465" s="63"/>
      <c r="F43465" s="64"/>
    </row>
    <row r="43466" spans="4:6">
      <c r="D43466" s="63"/>
      <c r="F43466" s="64"/>
    </row>
    <row r="43467" spans="4:6">
      <c r="D43467" s="63"/>
      <c r="F43467" s="64"/>
    </row>
    <row r="43468" spans="4:6">
      <c r="D43468" s="63"/>
      <c r="F43468" s="64"/>
    </row>
    <row r="43469" spans="4:6">
      <c r="D43469" s="63"/>
      <c r="F43469" s="64"/>
    </row>
    <row r="43470" spans="4:6">
      <c r="D43470" s="63"/>
      <c r="F43470" s="64"/>
    </row>
    <row r="43471" spans="4:6">
      <c r="D43471" s="63"/>
      <c r="F43471" s="64"/>
    </row>
    <row r="43472" spans="4:6">
      <c r="D43472" s="63"/>
      <c r="F43472" s="64"/>
    </row>
    <row r="43473" spans="4:6">
      <c r="D43473" s="63"/>
      <c r="F43473" s="64"/>
    </row>
    <row r="43474" spans="4:6">
      <c r="D43474" s="63"/>
      <c r="F43474" s="64"/>
    </row>
    <row r="43475" spans="4:6">
      <c r="D43475" s="63"/>
      <c r="F43475" s="64"/>
    </row>
    <row r="43476" spans="4:6">
      <c r="D43476" s="63"/>
      <c r="F43476" s="64"/>
    </row>
    <row r="43477" spans="4:6">
      <c r="D43477" s="63"/>
      <c r="F43477" s="64"/>
    </row>
    <row r="43478" spans="4:6">
      <c r="D43478" s="63"/>
      <c r="F43478" s="64"/>
    </row>
    <row r="43479" spans="4:6">
      <c r="D43479" s="63"/>
      <c r="F43479" s="64"/>
    </row>
    <row r="43480" spans="4:6">
      <c r="D43480" s="63"/>
      <c r="F43480" s="64"/>
    </row>
    <row r="43481" spans="4:6">
      <c r="D43481" s="63"/>
      <c r="F43481" s="64"/>
    </row>
    <row r="43482" spans="4:6">
      <c r="D43482" s="63"/>
      <c r="F43482" s="64"/>
    </row>
    <row r="43483" spans="4:6">
      <c r="D43483" s="63"/>
      <c r="F43483" s="64"/>
    </row>
    <row r="43484" spans="4:6">
      <c r="D43484" s="63"/>
      <c r="F43484" s="64"/>
    </row>
    <row r="43485" spans="4:6">
      <c r="D43485" s="63"/>
      <c r="F43485" s="64"/>
    </row>
    <row r="43486" spans="4:6">
      <c r="D43486" s="63"/>
      <c r="F43486" s="64"/>
    </row>
    <row r="43487" spans="4:6">
      <c r="D43487" s="63"/>
      <c r="F43487" s="64"/>
    </row>
    <row r="43488" spans="4:6">
      <c r="D43488" s="63"/>
      <c r="F43488" s="64"/>
    </row>
    <row r="43489" spans="4:6">
      <c r="D43489" s="63"/>
      <c r="F43489" s="64"/>
    </row>
    <row r="43490" spans="4:6">
      <c r="D43490" s="63"/>
      <c r="F43490" s="64"/>
    </row>
    <row r="43491" spans="4:6">
      <c r="D43491" s="63"/>
      <c r="F43491" s="64"/>
    </row>
    <row r="43492" spans="4:6">
      <c r="D43492" s="63"/>
      <c r="F43492" s="64"/>
    </row>
    <row r="43493" spans="4:6">
      <c r="D43493" s="63"/>
      <c r="F43493" s="64"/>
    </row>
    <row r="43494" spans="4:6">
      <c r="D43494" s="63"/>
      <c r="F43494" s="64"/>
    </row>
    <row r="43495" spans="4:6">
      <c r="D43495" s="63"/>
      <c r="F43495" s="64"/>
    </row>
    <row r="43496" spans="4:6">
      <c r="D43496" s="63"/>
      <c r="F43496" s="64"/>
    </row>
    <row r="43497" spans="4:6">
      <c r="D43497" s="63"/>
      <c r="F43497" s="64"/>
    </row>
    <row r="43498" spans="4:6">
      <c r="D43498" s="63"/>
      <c r="F43498" s="64"/>
    </row>
    <row r="43499" spans="4:6">
      <c r="D43499" s="63"/>
      <c r="F43499" s="64"/>
    </row>
    <row r="43500" spans="4:6">
      <c r="D43500" s="63"/>
      <c r="F43500" s="64"/>
    </row>
    <row r="43501" spans="4:6">
      <c r="D43501" s="63"/>
      <c r="F43501" s="64"/>
    </row>
    <row r="43502" spans="4:6">
      <c r="D43502" s="63"/>
      <c r="F43502" s="64"/>
    </row>
    <row r="43503" spans="4:6">
      <c r="D43503" s="63"/>
      <c r="F43503" s="64"/>
    </row>
    <row r="43504" spans="4:6">
      <c r="D43504" s="63"/>
      <c r="F43504" s="64"/>
    </row>
    <row r="43505" spans="4:6">
      <c r="D43505" s="63"/>
      <c r="F43505" s="64"/>
    </row>
    <row r="43506" spans="4:6">
      <c r="D43506" s="63"/>
      <c r="F43506" s="64"/>
    </row>
    <row r="43507" spans="4:6">
      <c r="D43507" s="63"/>
      <c r="F43507" s="64"/>
    </row>
    <row r="43508" spans="4:6">
      <c r="D43508" s="63"/>
      <c r="F43508" s="64"/>
    </row>
    <row r="43509" spans="4:6">
      <c r="D43509" s="63"/>
      <c r="F43509" s="64"/>
    </row>
    <row r="43510" spans="4:6">
      <c r="D43510" s="63"/>
      <c r="F43510" s="64"/>
    </row>
    <row r="43511" spans="4:6">
      <c r="D43511" s="63"/>
      <c r="F43511" s="64"/>
    </row>
    <row r="43512" spans="4:6">
      <c r="D43512" s="63"/>
      <c r="F43512" s="64"/>
    </row>
    <row r="43513" spans="4:6">
      <c r="D43513" s="63"/>
      <c r="F43513" s="64"/>
    </row>
    <row r="43514" spans="4:6">
      <c r="D43514" s="63"/>
      <c r="F43514" s="64"/>
    </row>
    <row r="43515" spans="4:6">
      <c r="D43515" s="63"/>
      <c r="F43515" s="64"/>
    </row>
    <row r="43516" spans="4:6">
      <c r="D43516" s="63"/>
      <c r="F43516" s="64"/>
    </row>
    <row r="43517" spans="4:6">
      <c r="D43517" s="63"/>
      <c r="F43517" s="64"/>
    </row>
    <row r="43518" spans="4:6">
      <c r="D43518" s="63"/>
      <c r="F43518" s="64"/>
    </row>
    <row r="43519" spans="4:6">
      <c r="D43519" s="63"/>
      <c r="F43519" s="64"/>
    </row>
    <row r="43520" spans="4:6">
      <c r="D43520" s="63"/>
      <c r="F43520" s="64"/>
    </row>
    <row r="43521" spans="4:6">
      <c r="D43521" s="63"/>
      <c r="F43521" s="64"/>
    </row>
    <row r="43522" spans="4:6">
      <c r="D43522" s="63"/>
      <c r="F43522" s="64"/>
    </row>
    <row r="43523" spans="4:6">
      <c r="D43523" s="63"/>
      <c r="F43523" s="64"/>
    </row>
    <row r="43524" spans="4:6">
      <c r="D43524" s="63"/>
      <c r="F43524" s="64"/>
    </row>
    <row r="43525" spans="4:6">
      <c r="D43525" s="63"/>
      <c r="F43525" s="64"/>
    </row>
    <row r="43526" spans="4:6">
      <c r="D43526" s="63"/>
      <c r="F43526" s="64"/>
    </row>
    <row r="43527" spans="4:6">
      <c r="D43527" s="63"/>
      <c r="F43527" s="64"/>
    </row>
    <row r="43528" spans="4:6">
      <c r="D43528" s="63"/>
      <c r="F43528" s="64"/>
    </row>
    <row r="43529" spans="4:6">
      <c r="D43529" s="63"/>
      <c r="F43529" s="64"/>
    </row>
    <row r="43530" spans="4:6">
      <c r="D43530" s="63"/>
      <c r="F43530" s="64"/>
    </row>
    <row r="43531" spans="4:6">
      <c r="D43531" s="63"/>
      <c r="F43531" s="64"/>
    </row>
    <row r="43532" spans="4:6">
      <c r="D43532" s="63"/>
      <c r="F43532" s="64"/>
    </row>
    <row r="43533" spans="4:6">
      <c r="D43533" s="63"/>
      <c r="F43533" s="64"/>
    </row>
    <row r="43534" spans="4:6">
      <c r="D43534" s="63"/>
      <c r="F43534" s="64"/>
    </row>
    <row r="43535" spans="4:6">
      <c r="D43535" s="63"/>
      <c r="F43535" s="64"/>
    </row>
    <row r="43536" spans="4:6">
      <c r="D43536" s="63"/>
      <c r="F43536" s="64"/>
    </row>
    <row r="43537" spans="4:6">
      <c r="D43537" s="63"/>
      <c r="F43537" s="64"/>
    </row>
    <row r="43538" spans="4:6">
      <c r="D43538" s="63"/>
      <c r="F43538" s="64"/>
    </row>
    <row r="43539" spans="4:6">
      <c r="D43539" s="63"/>
      <c r="F43539" s="64"/>
    </row>
    <row r="43540" spans="4:6">
      <c r="D43540" s="63"/>
      <c r="F43540" s="64"/>
    </row>
    <row r="43541" spans="4:6">
      <c r="D43541" s="63"/>
      <c r="F43541" s="64"/>
    </row>
    <row r="43542" spans="4:6">
      <c r="D43542" s="63"/>
      <c r="F43542" s="64"/>
    </row>
    <row r="43543" spans="4:6">
      <c r="D43543" s="63"/>
      <c r="F43543" s="64"/>
    </row>
    <row r="43544" spans="4:6">
      <c r="D43544" s="63"/>
      <c r="F43544" s="64"/>
    </row>
    <row r="43545" spans="4:6">
      <c r="D43545" s="63"/>
      <c r="F43545" s="64"/>
    </row>
    <row r="43546" spans="4:6">
      <c r="D43546" s="63"/>
      <c r="F43546" s="64"/>
    </row>
    <row r="43547" spans="4:6">
      <c r="D43547" s="63"/>
      <c r="F43547" s="64"/>
    </row>
    <row r="43548" spans="4:6">
      <c r="D43548" s="63"/>
      <c r="F43548" s="64"/>
    </row>
    <row r="43549" spans="4:6">
      <c r="D43549" s="63"/>
      <c r="F43549" s="64"/>
    </row>
    <row r="43550" spans="4:6">
      <c r="D43550" s="63"/>
      <c r="F43550" s="64"/>
    </row>
    <row r="43551" spans="4:6">
      <c r="D43551" s="63"/>
      <c r="F43551" s="64"/>
    </row>
    <row r="43552" spans="4:6">
      <c r="D43552" s="63"/>
      <c r="F43552" s="64"/>
    </row>
    <row r="43553" spans="4:6">
      <c r="D43553" s="63"/>
      <c r="F43553" s="64"/>
    </row>
    <row r="43554" spans="4:6">
      <c r="D43554" s="63"/>
      <c r="F43554" s="64"/>
    </row>
    <row r="43555" spans="4:6">
      <c r="D43555" s="63"/>
      <c r="F43555" s="64"/>
    </row>
    <row r="43556" spans="4:6">
      <c r="D43556" s="63"/>
      <c r="F43556" s="64"/>
    </row>
    <row r="43557" spans="4:6">
      <c r="D43557" s="63"/>
      <c r="F43557" s="64"/>
    </row>
    <row r="43558" spans="4:6">
      <c r="D43558" s="63"/>
      <c r="F43558" s="64"/>
    </row>
    <row r="43559" spans="4:6">
      <c r="D43559" s="63"/>
      <c r="F43559" s="64"/>
    </row>
    <row r="43560" spans="4:6">
      <c r="D43560" s="63"/>
      <c r="F43560" s="64"/>
    </row>
    <row r="43561" spans="4:6">
      <c r="D43561" s="63"/>
      <c r="F43561" s="64"/>
    </row>
    <row r="43562" spans="4:6">
      <c r="D43562" s="63"/>
      <c r="F43562" s="64"/>
    </row>
    <row r="43563" spans="4:6">
      <c r="D43563" s="63"/>
      <c r="F43563" s="64"/>
    </row>
    <row r="43564" spans="4:6">
      <c r="D43564" s="63"/>
      <c r="F43564" s="64"/>
    </row>
    <row r="43565" spans="4:6">
      <c r="D43565" s="63"/>
      <c r="F43565" s="64"/>
    </row>
    <row r="43566" spans="4:6">
      <c r="D43566" s="63"/>
      <c r="F43566" s="64"/>
    </row>
    <row r="43567" spans="4:6">
      <c r="D43567" s="63"/>
      <c r="F43567" s="64"/>
    </row>
    <row r="43568" spans="4:6">
      <c r="D43568" s="63"/>
      <c r="F43568" s="64"/>
    </row>
    <row r="43569" spans="4:6">
      <c r="D43569" s="63"/>
      <c r="F43569" s="64"/>
    </row>
    <row r="43570" spans="4:6">
      <c r="D43570" s="63"/>
      <c r="F43570" s="64"/>
    </row>
    <row r="43571" spans="4:6">
      <c r="D43571" s="63"/>
      <c r="F43571" s="64"/>
    </row>
    <row r="43572" spans="4:6">
      <c r="D43572" s="63"/>
      <c r="F43572" s="64"/>
    </row>
    <row r="43573" spans="4:6">
      <c r="D43573" s="63"/>
      <c r="F43573" s="64"/>
    </row>
    <row r="43574" spans="4:6">
      <c r="D43574" s="63"/>
      <c r="F43574" s="64"/>
    </row>
    <row r="43575" spans="4:6">
      <c r="D43575" s="63"/>
      <c r="F43575" s="64"/>
    </row>
    <row r="43576" spans="4:6">
      <c r="D43576" s="63"/>
      <c r="F43576" s="64"/>
    </row>
    <row r="43577" spans="4:6">
      <c r="D43577" s="63"/>
      <c r="F43577" s="64"/>
    </row>
    <row r="43578" spans="4:6">
      <c r="D43578" s="63"/>
      <c r="F43578" s="64"/>
    </row>
    <row r="43579" spans="4:6">
      <c r="D43579" s="63"/>
      <c r="F43579" s="64"/>
    </row>
    <row r="43580" spans="4:6">
      <c r="D43580" s="63"/>
      <c r="F43580" s="64"/>
    </row>
    <row r="43581" spans="4:6">
      <c r="D43581" s="63"/>
      <c r="F43581" s="64"/>
    </row>
    <row r="43582" spans="4:6">
      <c r="D43582" s="63"/>
      <c r="F43582" s="64"/>
    </row>
    <row r="43583" spans="4:6">
      <c r="D43583" s="63"/>
      <c r="F43583" s="64"/>
    </row>
    <row r="43584" spans="4:6">
      <c r="D43584" s="63"/>
      <c r="F43584" s="64"/>
    </row>
    <row r="43585" spans="4:6">
      <c r="D43585" s="63"/>
      <c r="F43585" s="64"/>
    </row>
    <row r="43586" spans="4:6">
      <c r="D43586" s="63"/>
      <c r="F43586" s="64"/>
    </row>
    <row r="43587" spans="4:6">
      <c r="D43587" s="63"/>
      <c r="F43587" s="64"/>
    </row>
    <row r="43588" spans="4:6">
      <c r="D43588" s="63"/>
      <c r="F43588" s="64"/>
    </row>
    <row r="43589" spans="4:6">
      <c r="D43589" s="63"/>
      <c r="F43589" s="64"/>
    </row>
    <row r="43590" spans="4:6">
      <c r="D43590" s="63"/>
      <c r="F43590" s="64"/>
    </row>
    <row r="43591" spans="4:6">
      <c r="D43591" s="63"/>
      <c r="F43591" s="64"/>
    </row>
    <row r="43592" spans="4:6">
      <c r="D43592" s="63"/>
      <c r="F43592" s="64"/>
    </row>
    <row r="43593" spans="4:6">
      <c r="D43593" s="63"/>
      <c r="F43593" s="64"/>
    </row>
    <row r="43594" spans="4:6">
      <c r="D43594" s="63"/>
      <c r="F43594" s="64"/>
    </row>
    <row r="43595" spans="4:6">
      <c r="D43595" s="63"/>
      <c r="F43595" s="64"/>
    </row>
    <row r="43596" spans="4:6">
      <c r="D43596" s="63"/>
      <c r="F43596" s="64"/>
    </row>
    <row r="43597" spans="4:6">
      <c r="D43597" s="63"/>
      <c r="F43597" s="64"/>
    </row>
    <row r="43598" spans="4:6">
      <c r="D43598" s="63"/>
      <c r="F43598" s="64"/>
    </row>
    <row r="43599" spans="4:6">
      <c r="D43599" s="63"/>
      <c r="F43599" s="64"/>
    </row>
    <row r="43600" spans="4:6">
      <c r="D43600" s="63"/>
      <c r="F43600" s="64"/>
    </row>
    <row r="43601" spans="4:6">
      <c r="D43601" s="63"/>
      <c r="F43601" s="64"/>
    </row>
    <row r="43602" spans="4:6">
      <c r="D43602" s="63"/>
      <c r="F43602" s="64"/>
    </row>
    <row r="43603" spans="4:6">
      <c r="D43603" s="63"/>
      <c r="F43603" s="64"/>
    </row>
    <row r="43604" spans="4:6">
      <c r="D43604" s="63"/>
      <c r="F43604" s="64"/>
    </row>
    <row r="43605" spans="4:6">
      <c r="D43605" s="63"/>
      <c r="F43605" s="64"/>
    </row>
    <row r="43606" spans="4:6">
      <c r="D43606" s="63"/>
      <c r="F43606" s="64"/>
    </row>
    <row r="43607" spans="4:6">
      <c r="D43607" s="63"/>
      <c r="F43607" s="64"/>
    </row>
    <row r="43608" spans="4:6">
      <c r="D43608" s="63"/>
      <c r="F43608" s="64"/>
    </row>
    <row r="43609" spans="4:6">
      <c r="D43609" s="63"/>
      <c r="F43609" s="64"/>
    </row>
    <row r="43610" spans="4:6">
      <c r="D43610" s="63"/>
      <c r="F43610" s="64"/>
    </row>
    <row r="43611" spans="4:6">
      <c r="D43611" s="63"/>
      <c r="F43611" s="64"/>
    </row>
    <row r="43612" spans="4:6">
      <c r="D43612" s="63"/>
      <c r="F43612" s="64"/>
    </row>
    <row r="43613" spans="4:6">
      <c r="D43613" s="63"/>
      <c r="F43613" s="64"/>
    </row>
    <row r="43614" spans="4:6">
      <c r="D43614" s="63"/>
      <c r="F43614" s="64"/>
    </row>
    <row r="43615" spans="4:6">
      <c r="D43615" s="63"/>
      <c r="F43615" s="64"/>
    </row>
    <row r="43616" spans="4:6">
      <c r="D43616" s="63"/>
      <c r="F43616" s="64"/>
    </row>
    <row r="43617" spans="4:6">
      <c r="D43617" s="63"/>
      <c r="F43617" s="64"/>
    </row>
    <row r="43618" spans="4:6">
      <c r="D43618" s="63"/>
      <c r="F43618" s="64"/>
    </row>
    <row r="43619" spans="4:6">
      <c r="D43619" s="63"/>
      <c r="F43619" s="64"/>
    </row>
    <row r="43620" spans="4:6">
      <c r="D43620" s="63"/>
      <c r="F43620" s="64"/>
    </row>
    <row r="43621" spans="4:6">
      <c r="D43621" s="63"/>
      <c r="F43621" s="64"/>
    </row>
    <row r="43622" spans="4:6">
      <c r="D43622" s="63"/>
      <c r="F43622" s="64"/>
    </row>
    <row r="43623" spans="4:6">
      <c r="D43623" s="63"/>
      <c r="F43623" s="64"/>
    </row>
    <row r="43624" spans="4:6">
      <c r="D43624" s="63"/>
      <c r="F43624" s="64"/>
    </row>
    <row r="43625" spans="4:6">
      <c r="D43625" s="63"/>
      <c r="F43625" s="64"/>
    </row>
    <row r="43626" spans="4:6">
      <c r="D43626" s="63"/>
      <c r="F43626" s="64"/>
    </row>
    <row r="43627" spans="4:6">
      <c r="D43627" s="63"/>
      <c r="F43627" s="64"/>
    </row>
    <row r="43628" spans="4:6">
      <c r="D43628" s="63"/>
      <c r="F43628" s="64"/>
    </row>
    <row r="43629" spans="4:6">
      <c r="D43629" s="63"/>
      <c r="F43629" s="64"/>
    </row>
    <row r="43630" spans="4:6">
      <c r="D43630" s="63"/>
      <c r="F43630" s="64"/>
    </row>
    <row r="43631" spans="4:6">
      <c r="D43631" s="63"/>
      <c r="F43631" s="64"/>
    </row>
    <row r="43632" spans="4:6">
      <c r="D43632" s="63"/>
      <c r="F43632" s="64"/>
    </row>
    <row r="43633" spans="4:6">
      <c r="D43633" s="63"/>
      <c r="F43633" s="64"/>
    </row>
    <row r="43634" spans="4:6">
      <c r="D43634" s="63"/>
      <c r="F43634" s="64"/>
    </row>
    <row r="43635" spans="4:6">
      <c r="D43635" s="63"/>
      <c r="F43635" s="64"/>
    </row>
    <row r="43636" spans="4:6">
      <c r="D43636" s="63"/>
      <c r="F43636" s="64"/>
    </row>
    <row r="43637" spans="4:6">
      <c r="D43637" s="63"/>
      <c r="F43637" s="64"/>
    </row>
    <row r="43638" spans="4:6">
      <c r="D43638" s="63"/>
      <c r="F43638" s="64"/>
    </row>
    <row r="43639" spans="4:6">
      <c r="D43639" s="63"/>
      <c r="F43639" s="64"/>
    </row>
    <row r="43640" spans="4:6">
      <c r="D43640" s="63"/>
      <c r="F43640" s="64"/>
    </row>
    <row r="43641" spans="4:6">
      <c r="D43641" s="63"/>
      <c r="F43641" s="64"/>
    </row>
    <row r="43642" spans="4:6">
      <c r="D43642" s="63"/>
      <c r="F43642" s="64"/>
    </row>
    <row r="43643" spans="4:6">
      <c r="D43643" s="63"/>
      <c r="F43643" s="64"/>
    </row>
    <row r="43644" spans="4:6">
      <c r="D43644" s="63"/>
      <c r="F43644" s="64"/>
    </row>
    <row r="43645" spans="4:6">
      <c r="D43645" s="63"/>
      <c r="F43645" s="64"/>
    </row>
    <row r="43646" spans="4:6">
      <c r="D43646" s="63"/>
      <c r="F43646" s="64"/>
    </row>
    <row r="43647" spans="4:6">
      <c r="D43647" s="63"/>
      <c r="F43647" s="64"/>
    </row>
    <row r="43648" spans="4:6">
      <c r="D43648" s="63"/>
      <c r="F43648" s="64"/>
    </row>
    <row r="43649" spans="4:6">
      <c r="D43649" s="63"/>
      <c r="F43649" s="64"/>
    </row>
    <row r="43650" spans="4:6">
      <c r="D43650" s="63"/>
      <c r="F43650" s="64"/>
    </row>
    <row r="43651" spans="4:6">
      <c r="D43651" s="63"/>
      <c r="F43651" s="64"/>
    </row>
    <row r="43652" spans="4:6">
      <c r="D43652" s="63"/>
      <c r="F43652" s="64"/>
    </row>
    <row r="43653" spans="4:6">
      <c r="D43653" s="63"/>
      <c r="F43653" s="64"/>
    </row>
    <row r="43654" spans="4:6">
      <c r="D43654" s="63"/>
      <c r="F43654" s="64"/>
    </row>
    <row r="43655" spans="4:6">
      <c r="D43655" s="63"/>
      <c r="F43655" s="64"/>
    </row>
    <row r="43656" spans="4:6">
      <c r="D43656" s="63"/>
      <c r="F43656" s="64"/>
    </row>
    <row r="43657" spans="4:6">
      <c r="D43657" s="63"/>
      <c r="F43657" s="64"/>
    </row>
    <row r="43658" spans="4:6">
      <c r="D43658" s="63"/>
      <c r="F43658" s="64"/>
    </row>
    <row r="43659" spans="4:6">
      <c r="D43659" s="63"/>
      <c r="F43659" s="64"/>
    </row>
    <row r="43660" spans="4:6">
      <c r="D43660" s="63"/>
      <c r="F43660" s="64"/>
    </row>
    <row r="43661" spans="4:6">
      <c r="D43661" s="63"/>
      <c r="F43661" s="64"/>
    </row>
    <row r="43662" spans="4:6">
      <c r="D43662" s="63"/>
      <c r="F43662" s="64"/>
    </row>
    <row r="43663" spans="4:6">
      <c r="D43663" s="63"/>
      <c r="F43663" s="64"/>
    </row>
    <row r="43664" spans="4:6">
      <c r="D43664" s="63"/>
      <c r="F43664" s="64"/>
    </row>
    <row r="43665" spans="4:6">
      <c r="D43665" s="63"/>
      <c r="F43665" s="64"/>
    </row>
    <row r="43666" spans="4:6">
      <c r="D43666" s="63"/>
      <c r="F43666" s="64"/>
    </row>
    <row r="43667" spans="4:6">
      <c r="D43667" s="63"/>
      <c r="F43667" s="64"/>
    </row>
    <row r="43668" spans="4:6">
      <c r="D43668" s="63"/>
      <c r="F43668" s="64"/>
    </row>
    <row r="43669" spans="4:6">
      <c r="D43669" s="63"/>
      <c r="F43669" s="64"/>
    </row>
    <row r="43670" spans="4:6">
      <c r="D43670" s="63"/>
      <c r="F43670" s="64"/>
    </row>
    <row r="43671" spans="4:6">
      <c r="D43671" s="63"/>
      <c r="F43671" s="64"/>
    </row>
    <row r="43672" spans="4:6">
      <c r="D43672" s="63"/>
      <c r="F43672" s="64"/>
    </row>
    <row r="43673" spans="4:6">
      <c r="D43673" s="63"/>
      <c r="F43673" s="64"/>
    </row>
    <row r="43674" spans="4:6">
      <c r="D43674" s="63"/>
      <c r="F43674" s="64"/>
    </row>
    <row r="43675" spans="4:6">
      <c r="D43675" s="63"/>
      <c r="F43675" s="64"/>
    </row>
    <row r="43676" spans="4:6">
      <c r="D43676" s="63"/>
      <c r="F43676" s="64"/>
    </row>
    <row r="43677" spans="4:6">
      <c r="D43677" s="63"/>
      <c r="F43677" s="64"/>
    </row>
    <row r="43678" spans="4:6">
      <c r="D43678" s="63"/>
      <c r="F43678" s="64"/>
    </row>
    <row r="43679" spans="4:6">
      <c r="D43679" s="63"/>
      <c r="F43679" s="64"/>
    </row>
    <row r="43680" spans="4:6">
      <c r="D43680" s="63"/>
      <c r="F43680" s="64"/>
    </row>
    <row r="43681" spans="4:6">
      <c r="D43681" s="63"/>
      <c r="F43681" s="64"/>
    </row>
    <row r="43682" spans="4:6">
      <c r="D43682" s="63"/>
      <c r="F43682" s="64"/>
    </row>
    <row r="43683" spans="4:6">
      <c r="D43683" s="63"/>
      <c r="F43683" s="64"/>
    </row>
    <row r="43684" spans="4:6">
      <c r="D43684" s="63"/>
      <c r="F43684" s="64"/>
    </row>
    <row r="43685" spans="4:6">
      <c r="D43685" s="63"/>
      <c r="F43685" s="64"/>
    </row>
    <row r="43686" spans="4:6">
      <c r="D43686" s="63"/>
      <c r="F43686" s="64"/>
    </row>
    <row r="43687" spans="4:6">
      <c r="D43687" s="63"/>
      <c r="F43687" s="64"/>
    </row>
    <row r="43688" spans="4:6">
      <c r="D43688" s="63"/>
      <c r="F43688" s="64"/>
    </row>
    <row r="43689" spans="4:6">
      <c r="D43689" s="63"/>
      <c r="F43689" s="64"/>
    </row>
    <row r="43690" spans="4:6">
      <c r="D43690" s="63"/>
      <c r="F43690" s="64"/>
    </row>
    <row r="43691" spans="4:6">
      <c r="D43691" s="63"/>
      <c r="F43691" s="64"/>
    </row>
    <row r="43692" spans="4:6">
      <c r="D43692" s="63"/>
      <c r="F43692" s="64"/>
    </row>
    <row r="43693" spans="4:6">
      <c r="D43693" s="63"/>
      <c r="F43693" s="64"/>
    </row>
    <row r="43694" spans="4:6">
      <c r="D43694" s="63"/>
      <c r="F43694" s="64"/>
    </row>
    <row r="43695" spans="4:6">
      <c r="D43695" s="63"/>
      <c r="F43695" s="64"/>
    </row>
    <row r="43696" spans="4:6">
      <c r="D43696" s="63"/>
      <c r="F43696" s="64"/>
    </row>
    <row r="43697" spans="4:6">
      <c r="D43697" s="63"/>
      <c r="F43697" s="64"/>
    </row>
    <row r="43698" spans="4:6">
      <c r="D43698" s="63"/>
      <c r="F43698" s="64"/>
    </row>
    <row r="43699" spans="4:6">
      <c r="D43699" s="63"/>
      <c r="F43699" s="64"/>
    </row>
    <row r="43700" spans="4:6">
      <c r="D43700" s="63"/>
      <c r="F43700" s="64"/>
    </row>
    <row r="43701" spans="4:6">
      <c r="D43701" s="63"/>
      <c r="F43701" s="64"/>
    </row>
    <row r="43702" spans="4:6">
      <c r="D43702" s="63"/>
      <c r="F43702" s="64"/>
    </row>
    <row r="43703" spans="4:6">
      <c r="D43703" s="63"/>
      <c r="F43703" s="64"/>
    </row>
    <row r="43704" spans="4:6">
      <c r="D43704" s="63"/>
      <c r="F43704" s="64"/>
    </row>
    <row r="43705" spans="4:6">
      <c r="D43705" s="63"/>
      <c r="F43705" s="64"/>
    </row>
    <row r="43706" spans="4:6">
      <c r="D43706" s="63"/>
      <c r="F43706" s="64"/>
    </row>
    <row r="43707" spans="4:6">
      <c r="D43707" s="63"/>
      <c r="F43707" s="64"/>
    </row>
    <row r="43708" spans="4:6">
      <c r="D43708" s="63"/>
      <c r="F43708" s="64"/>
    </row>
    <row r="43709" spans="4:6">
      <c r="D43709" s="63"/>
      <c r="F43709" s="64"/>
    </row>
    <row r="43710" spans="4:6">
      <c r="D43710" s="63"/>
      <c r="F43710" s="64"/>
    </row>
    <row r="43711" spans="4:6">
      <c r="D43711" s="63"/>
      <c r="F43711" s="64"/>
    </row>
    <row r="43712" spans="4:6">
      <c r="D43712" s="63"/>
      <c r="F43712" s="64"/>
    </row>
    <row r="43713" spans="4:6">
      <c r="D43713" s="63"/>
      <c r="F43713" s="64"/>
    </row>
    <row r="43714" spans="4:6">
      <c r="D43714" s="63"/>
      <c r="F43714" s="64"/>
    </row>
    <row r="43715" spans="4:6">
      <c r="D43715" s="63"/>
      <c r="F43715" s="64"/>
    </row>
    <row r="43716" spans="4:6">
      <c r="D43716" s="63"/>
      <c r="F43716" s="64"/>
    </row>
    <row r="43717" spans="4:6">
      <c r="D43717" s="63"/>
      <c r="F43717" s="64"/>
    </row>
    <row r="43718" spans="4:6">
      <c r="D43718" s="63"/>
      <c r="F43718" s="64"/>
    </row>
    <row r="43719" spans="4:6">
      <c r="D43719" s="63"/>
      <c r="F43719" s="64"/>
    </row>
    <row r="43720" spans="4:6">
      <c r="D43720" s="63"/>
      <c r="F43720" s="64"/>
    </row>
    <row r="43721" spans="4:6">
      <c r="D43721" s="63"/>
      <c r="F43721" s="64"/>
    </row>
    <row r="43722" spans="4:6">
      <c r="D43722" s="63"/>
      <c r="F43722" s="64"/>
    </row>
    <row r="43723" spans="4:6">
      <c r="D43723" s="63"/>
      <c r="F43723" s="64"/>
    </row>
    <row r="43724" spans="4:6">
      <c r="D43724" s="63"/>
      <c r="F43724" s="64"/>
    </row>
    <row r="43725" spans="4:6">
      <c r="D43725" s="63"/>
      <c r="F43725" s="64"/>
    </row>
    <row r="43726" spans="4:6">
      <c r="D43726" s="63"/>
      <c r="F43726" s="64"/>
    </row>
    <row r="43727" spans="4:6">
      <c r="D43727" s="63"/>
      <c r="F43727" s="64"/>
    </row>
    <row r="43728" spans="4:6">
      <c r="D43728" s="63"/>
      <c r="F43728" s="64"/>
    </row>
    <row r="43729" spans="4:6">
      <c r="D43729" s="63"/>
      <c r="F43729" s="64"/>
    </row>
    <row r="43730" spans="4:6">
      <c r="D43730" s="63"/>
      <c r="F43730" s="64"/>
    </row>
    <row r="43731" spans="4:6">
      <c r="D43731" s="63"/>
      <c r="F43731" s="64"/>
    </row>
    <row r="43732" spans="4:6">
      <c r="D43732" s="63"/>
      <c r="F43732" s="64"/>
    </row>
    <row r="43733" spans="4:6">
      <c r="D43733" s="63"/>
      <c r="F43733" s="64"/>
    </row>
    <row r="43734" spans="4:6">
      <c r="D43734" s="63"/>
      <c r="F43734" s="64"/>
    </row>
    <row r="43735" spans="4:6">
      <c r="D43735" s="63"/>
      <c r="F43735" s="64"/>
    </row>
    <row r="43736" spans="4:6">
      <c r="D43736" s="63"/>
      <c r="F43736" s="64"/>
    </row>
    <row r="43737" spans="4:6">
      <c r="D43737" s="63"/>
      <c r="F43737" s="64"/>
    </row>
    <row r="43738" spans="4:6">
      <c r="D43738" s="63"/>
      <c r="F43738" s="64"/>
    </row>
    <row r="43739" spans="4:6">
      <c r="D43739" s="63"/>
      <c r="F43739" s="64"/>
    </row>
    <row r="43740" spans="4:6">
      <c r="D43740" s="63"/>
      <c r="F43740" s="64"/>
    </row>
    <row r="43741" spans="4:6">
      <c r="D43741" s="63"/>
      <c r="F43741" s="64"/>
    </row>
    <row r="43742" spans="4:6">
      <c r="D43742" s="63"/>
      <c r="F43742" s="64"/>
    </row>
    <row r="43743" spans="4:6">
      <c r="D43743" s="63"/>
      <c r="F43743" s="64"/>
    </row>
    <row r="43744" spans="4:6">
      <c r="D43744" s="63"/>
      <c r="F43744" s="64"/>
    </row>
    <row r="43745" spans="4:6">
      <c r="D43745" s="63"/>
      <c r="F43745" s="64"/>
    </row>
    <row r="43746" spans="4:6">
      <c r="D43746" s="63"/>
      <c r="F43746" s="64"/>
    </row>
    <row r="43747" spans="4:6">
      <c r="D43747" s="63"/>
      <c r="F43747" s="64"/>
    </row>
    <row r="43748" spans="4:6">
      <c r="D43748" s="63"/>
      <c r="F43748" s="64"/>
    </row>
    <row r="43749" spans="4:6">
      <c r="D43749" s="63"/>
      <c r="F43749" s="64"/>
    </row>
    <row r="43750" spans="4:6">
      <c r="D43750" s="63"/>
      <c r="F43750" s="64"/>
    </row>
    <row r="43751" spans="4:6">
      <c r="D43751" s="63"/>
      <c r="F43751" s="64"/>
    </row>
    <row r="43752" spans="4:6">
      <c r="D43752" s="63"/>
      <c r="F43752" s="64"/>
    </row>
    <row r="43753" spans="4:6">
      <c r="D43753" s="63"/>
      <c r="F43753" s="64"/>
    </row>
    <row r="43754" spans="4:6">
      <c r="D43754" s="63"/>
      <c r="F43754" s="64"/>
    </row>
    <row r="43755" spans="4:6">
      <c r="D43755" s="63"/>
      <c r="F43755" s="64"/>
    </row>
    <row r="43756" spans="4:6">
      <c r="D43756" s="63"/>
      <c r="F43756" s="64"/>
    </row>
    <row r="43757" spans="4:6">
      <c r="D43757" s="63"/>
      <c r="F43757" s="64"/>
    </row>
    <row r="43758" spans="4:6">
      <c r="D43758" s="63"/>
      <c r="F43758" s="64"/>
    </row>
    <row r="43759" spans="4:6">
      <c r="D43759" s="63"/>
      <c r="F43759" s="64"/>
    </row>
    <row r="43760" spans="4:6">
      <c r="D43760" s="63"/>
      <c r="F43760" s="64"/>
    </row>
    <row r="43761" spans="4:6">
      <c r="D43761" s="63"/>
      <c r="F43761" s="64"/>
    </row>
    <row r="43762" spans="4:6">
      <c r="D43762" s="63"/>
      <c r="F43762" s="64"/>
    </row>
    <row r="43763" spans="4:6">
      <c r="D43763" s="63"/>
      <c r="F43763" s="64"/>
    </row>
    <row r="43764" spans="4:6">
      <c r="D43764" s="63"/>
      <c r="F43764" s="64"/>
    </row>
    <row r="43765" spans="4:6">
      <c r="D43765" s="63"/>
      <c r="F43765" s="64"/>
    </row>
    <row r="43766" spans="4:6">
      <c r="D43766" s="63"/>
      <c r="F43766" s="64"/>
    </row>
    <row r="43767" spans="4:6">
      <c r="D43767" s="63"/>
      <c r="F43767" s="64"/>
    </row>
    <row r="43768" spans="4:6">
      <c r="D43768" s="63"/>
      <c r="F43768" s="64"/>
    </row>
    <row r="43769" spans="4:6">
      <c r="D43769" s="63"/>
      <c r="F43769" s="64"/>
    </row>
    <row r="43770" spans="4:6">
      <c r="D43770" s="63"/>
      <c r="F43770" s="64"/>
    </row>
    <row r="43771" spans="4:6">
      <c r="D43771" s="63"/>
      <c r="F43771" s="64"/>
    </row>
    <row r="43772" spans="4:6">
      <c r="D43772" s="63"/>
      <c r="F43772" s="64"/>
    </row>
    <row r="43773" spans="4:6">
      <c r="D43773" s="63"/>
      <c r="F43773" s="64"/>
    </row>
    <row r="43774" spans="4:6">
      <c r="D43774" s="63"/>
      <c r="F43774" s="64"/>
    </row>
    <row r="43775" spans="4:6">
      <c r="D43775" s="63"/>
      <c r="F43775" s="64"/>
    </row>
    <row r="43776" spans="4:6">
      <c r="D43776" s="63"/>
      <c r="F43776" s="64"/>
    </row>
    <row r="43777" spans="4:6">
      <c r="D43777" s="63"/>
      <c r="F43777" s="64"/>
    </row>
    <row r="43778" spans="4:6">
      <c r="D43778" s="63"/>
      <c r="F43778" s="64"/>
    </row>
    <row r="43779" spans="4:6">
      <c r="D43779" s="63"/>
      <c r="F43779" s="64"/>
    </row>
    <row r="43780" spans="4:6">
      <c r="D43780" s="63"/>
      <c r="F43780" s="64"/>
    </row>
    <row r="43781" spans="4:6">
      <c r="D43781" s="63"/>
      <c r="F43781" s="64"/>
    </row>
    <row r="43782" spans="4:6">
      <c r="D43782" s="63"/>
      <c r="F43782" s="64"/>
    </row>
    <row r="43783" spans="4:6">
      <c r="D43783" s="63"/>
      <c r="F43783" s="64"/>
    </row>
    <row r="43784" spans="4:6">
      <c r="D43784" s="63"/>
      <c r="F43784" s="64"/>
    </row>
    <row r="43785" spans="4:6">
      <c r="D43785" s="63"/>
      <c r="F43785" s="64"/>
    </row>
    <row r="43786" spans="4:6">
      <c r="D43786" s="63"/>
      <c r="F43786" s="64"/>
    </row>
    <row r="43787" spans="4:6">
      <c r="D43787" s="63"/>
      <c r="F43787" s="64"/>
    </row>
    <row r="43788" spans="4:6">
      <c r="D43788" s="63"/>
      <c r="F43788" s="64"/>
    </row>
    <row r="43789" spans="4:6">
      <c r="D43789" s="63"/>
      <c r="F43789" s="64"/>
    </row>
    <row r="43790" spans="4:6">
      <c r="D43790" s="63"/>
      <c r="F43790" s="64"/>
    </row>
    <row r="43791" spans="4:6">
      <c r="D43791" s="63"/>
      <c r="F43791" s="64"/>
    </row>
    <row r="43792" spans="4:6">
      <c r="D43792" s="63"/>
      <c r="F43792" s="64"/>
    </row>
    <row r="43793" spans="4:6">
      <c r="D43793" s="63"/>
      <c r="F43793" s="64"/>
    </row>
    <row r="43794" spans="4:6">
      <c r="D43794" s="63"/>
      <c r="F43794" s="64"/>
    </row>
    <row r="43795" spans="4:6">
      <c r="D43795" s="63"/>
      <c r="F43795" s="64"/>
    </row>
    <row r="43796" spans="4:6">
      <c r="D43796" s="63"/>
      <c r="F43796" s="64"/>
    </row>
    <row r="43797" spans="4:6">
      <c r="D43797" s="63"/>
      <c r="F43797" s="64"/>
    </row>
    <row r="43798" spans="4:6">
      <c r="D43798" s="63"/>
      <c r="F43798" s="64"/>
    </row>
    <row r="43799" spans="4:6">
      <c r="D43799" s="63"/>
      <c r="F43799" s="64"/>
    </row>
    <row r="43800" spans="4:6">
      <c r="D43800" s="63"/>
      <c r="F43800" s="64"/>
    </row>
    <row r="43801" spans="4:6">
      <c r="D43801" s="63"/>
      <c r="F43801" s="64"/>
    </row>
    <row r="43802" spans="4:6">
      <c r="D43802" s="63"/>
      <c r="F43802" s="64"/>
    </row>
    <row r="43803" spans="4:6">
      <c r="D43803" s="63"/>
      <c r="F43803" s="64"/>
    </row>
    <row r="43804" spans="4:6">
      <c r="D43804" s="63"/>
      <c r="F43804" s="64"/>
    </row>
    <row r="43805" spans="4:6">
      <c r="D43805" s="63"/>
      <c r="F43805" s="64"/>
    </row>
    <row r="43806" spans="4:6">
      <c r="D43806" s="63"/>
      <c r="F43806" s="64"/>
    </row>
    <row r="43807" spans="4:6">
      <c r="D43807" s="63"/>
      <c r="F43807" s="64"/>
    </row>
    <row r="43808" spans="4:6">
      <c r="D43808" s="63"/>
      <c r="F43808" s="64"/>
    </row>
    <row r="43809" spans="4:6">
      <c r="D43809" s="63"/>
      <c r="F43809" s="64"/>
    </row>
    <row r="43810" spans="4:6">
      <c r="D43810" s="63"/>
      <c r="F43810" s="64"/>
    </row>
    <row r="43811" spans="4:6">
      <c r="D43811" s="63"/>
      <c r="F43811" s="64"/>
    </row>
    <row r="43812" spans="4:6">
      <c r="D43812" s="63"/>
      <c r="F43812" s="64"/>
    </row>
    <row r="43813" spans="4:6">
      <c r="D43813" s="63"/>
      <c r="F43813" s="64"/>
    </row>
    <row r="43814" spans="4:6">
      <c r="D43814" s="63"/>
      <c r="F43814" s="64"/>
    </row>
    <row r="43815" spans="4:6">
      <c r="D43815" s="63"/>
      <c r="F43815" s="64"/>
    </row>
    <row r="43816" spans="4:6">
      <c r="D43816" s="63"/>
      <c r="F43816" s="64"/>
    </row>
    <row r="43817" spans="4:6">
      <c r="D43817" s="63"/>
      <c r="F43817" s="64"/>
    </row>
    <row r="43818" spans="4:6">
      <c r="D43818" s="63"/>
      <c r="F43818" s="64"/>
    </row>
    <row r="43819" spans="4:6">
      <c r="D43819" s="63"/>
      <c r="F43819" s="64"/>
    </row>
    <row r="43820" spans="4:6">
      <c r="D43820" s="63"/>
      <c r="F43820" s="64"/>
    </row>
    <row r="43821" spans="4:6">
      <c r="D43821" s="63"/>
      <c r="F43821" s="64"/>
    </row>
    <row r="43822" spans="4:6">
      <c r="D43822" s="63"/>
      <c r="F43822" s="64"/>
    </row>
    <row r="43823" spans="4:6">
      <c r="D43823" s="63"/>
      <c r="F43823" s="64"/>
    </row>
    <row r="43824" spans="4:6">
      <c r="D43824" s="63"/>
      <c r="F43824" s="64"/>
    </row>
    <row r="43825" spans="4:6">
      <c r="D43825" s="63"/>
      <c r="F43825" s="64"/>
    </row>
    <row r="43826" spans="4:6">
      <c r="D43826" s="63"/>
      <c r="F43826" s="64"/>
    </row>
    <row r="43827" spans="4:6">
      <c r="D43827" s="63"/>
      <c r="F43827" s="64"/>
    </row>
    <row r="43828" spans="4:6">
      <c r="D43828" s="63"/>
      <c r="F43828" s="64"/>
    </row>
    <row r="43829" spans="4:6">
      <c r="D43829" s="63"/>
      <c r="F43829" s="64"/>
    </row>
    <row r="43830" spans="4:6">
      <c r="D43830" s="63"/>
      <c r="F43830" s="64"/>
    </row>
    <row r="43831" spans="4:6">
      <c r="D43831" s="63"/>
      <c r="F43831" s="64"/>
    </row>
    <row r="43832" spans="4:6">
      <c r="D43832" s="63"/>
      <c r="F43832" s="64"/>
    </row>
    <row r="43833" spans="4:6">
      <c r="D43833" s="63"/>
      <c r="F43833" s="64"/>
    </row>
    <row r="43834" spans="4:6">
      <c r="D43834" s="63"/>
      <c r="F43834" s="64"/>
    </row>
    <row r="43835" spans="4:6">
      <c r="D43835" s="63"/>
      <c r="F43835" s="64"/>
    </row>
    <row r="43836" spans="4:6">
      <c r="D43836" s="63"/>
      <c r="F43836" s="64"/>
    </row>
    <row r="43837" spans="4:6">
      <c r="D43837" s="63"/>
      <c r="F43837" s="64"/>
    </row>
    <row r="43838" spans="4:6">
      <c r="D43838" s="63"/>
      <c r="F43838" s="64"/>
    </row>
    <row r="43839" spans="4:6">
      <c r="D43839" s="63"/>
      <c r="F43839" s="64"/>
    </row>
    <row r="43840" spans="4:6">
      <c r="D43840" s="63"/>
      <c r="F43840" s="64"/>
    </row>
    <row r="43841" spans="4:6">
      <c r="D43841" s="63"/>
      <c r="F43841" s="64"/>
    </row>
    <row r="43842" spans="4:6">
      <c r="D43842" s="63"/>
      <c r="F43842" s="64"/>
    </row>
    <row r="43843" spans="4:6">
      <c r="D43843" s="63"/>
      <c r="F43843" s="64"/>
    </row>
    <row r="43844" spans="4:6">
      <c r="D43844" s="63"/>
      <c r="F43844" s="64"/>
    </row>
    <row r="43845" spans="4:6">
      <c r="D43845" s="63"/>
      <c r="F43845" s="64"/>
    </row>
    <row r="43846" spans="4:6">
      <c r="D43846" s="63"/>
      <c r="F43846" s="64"/>
    </row>
    <row r="43847" spans="4:6">
      <c r="D43847" s="63"/>
      <c r="F43847" s="64"/>
    </row>
    <row r="43848" spans="4:6">
      <c r="D43848" s="63"/>
      <c r="F43848" s="64"/>
    </row>
    <row r="43849" spans="4:6">
      <c r="D43849" s="63"/>
      <c r="F43849" s="64"/>
    </row>
    <row r="43850" spans="4:6">
      <c r="D43850" s="63"/>
      <c r="F43850" s="64"/>
    </row>
    <row r="43851" spans="4:6">
      <c r="D43851" s="63"/>
      <c r="F43851" s="64"/>
    </row>
    <row r="43852" spans="4:6">
      <c r="D43852" s="63"/>
      <c r="F43852" s="64"/>
    </row>
    <row r="43853" spans="4:6">
      <c r="D43853" s="63"/>
      <c r="F43853" s="64"/>
    </row>
    <row r="43854" spans="4:6">
      <c r="D43854" s="63"/>
      <c r="F43854" s="64"/>
    </row>
    <row r="43855" spans="4:6">
      <c r="D43855" s="63"/>
      <c r="F43855" s="64"/>
    </row>
    <row r="43856" spans="4:6">
      <c r="D43856" s="63"/>
      <c r="F43856" s="64"/>
    </row>
    <row r="43857" spans="4:6">
      <c r="D43857" s="63"/>
      <c r="F43857" s="64"/>
    </row>
    <row r="43858" spans="4:6">
      <c r="D43858" s="63"/>
      <c r="F43858" s="64"/>
    </row>
    <row r="43859" spans="4:6">
      <c r="D43859" s="63"/>
      <c r="F43859" s="64"/>
    </row>
    <row r="43860" spans="4:6">
      <c r="D43860" s="63"/>
      <c r="F43860" s="64"/>
    </row>
    <row r="43861" spans="4:6">
      <c r="D43861" s="63"/>
      <c r="F43861" s="64"/>
    </row>
    <row r="43862" spans="4:6">
      <c r="D43862" s="63"/>
      <c r="F43862" s="64"/>
    </row>
    <row r="43863" spans="4:6">
      <c r="D43863" s="63"/>
      <c r="F43863" s="64"/>
    </row>
    <row r="43864" spans="4:6">
      <c r="D43864" s="63"/>
      <c r="F43864" s="64"/>
    </row>
    <row r="43865" spans="4:6">
      <c r="D43865" s="63"/>
      <c r="F43865" s="64"/>
    </row>
    <row r="43866" spans="4:6">
      <c r="D43866" s="63"/>
      <c r="F43866" s="64"/>
    </row>
    <row r="43867" spans="4:6">
      <c r="D43867" s="63"/>
      <c r="F43867" s="64"/>
    </row>
    <row r="43868" spans="4:6">
      <c r="D43868" s="63"/>
      <c r="F43868" s="64"/>
    </row>
    <row r="43869" spans="4:6">
      <c r="D43869" s="63"/>
      <c r="F43869" s="64"/>
    </row>
    <row r="43870" spans="4:6">
      <c r="D43870" s="63"/>
      <c r="F43870" s="64"/>
    </row>
    <row r="43871" spans="4:6">
      <c r="D43871" s="63"/>
      <c r="F43871" s="64"/>
    </row>
    <row r="43872" spans="4:6">
      <c r="D43872" s="63"/>
      <c r="F43872" s="64"/>
    </row>
    <row r="43873" spans="4:6">
      <c r="D43873" s="63"/>
      <c r="F43873" s="64"/>
    </row>
    <row r="43874" spans="4:6">
      <c r="D43874" s="63"/>
      <c r="F43874" s="64"/>
    </row>
    <row r="43875" spans="4:6">
      <c r="D43875" s="63"/>
      <c r="F43875" s="64"/>
    </row>
    <row r="43876" spans="4:6">
      <c r="D43876" s="63"/>
      <c r="F43876" s="64"/>
    </row>
    <row r="43877" spans="4:6">
      <c r="D43877" s="63"/>
      <c r="F43877" s="64"/>
    </row>
    <row r="43878" spans="4:6">
      <c r="D43878" s="63"/>
      <c r="F43878" s="64"/>
    </row>
    <row r="43879" spans="4:6">
      <c r="D43879" s="63"/>
      <c r="F43879" s="64"/>
    </row>
    <row r="43880" spans="4:6">
      <c r="D43880" s="63"/>
      <c r="F43880" s="64"/>
    </row>
    <row r="43881" spans="4:6">
      <c r="D43881" s="63"/>
      <c r="F43881" s="64"/>
    </row>
    <row r="43882" spans="4:6">
      <c r="D43882" s="63"/>
      <c r="F43882" s="64"/>
    </row>
    <row r="43883" spans="4:6">
      <c r="D43883" s="63"/>
      <c r="F43883" s="64"/>
    </row>
    <row r="43884" spans="4:6">
      <c r="D43884" s="63"/>
      <c r="F43884" s="64"/>
    </row>
    <row r="43885" spans="4:6">
      <c r="D43885" s="63"/>
      <c r="F43885" s="64"/>
    </row>
    <row r="43886" spans="4:6">
      <c r="D43886" s="63"/>
      <c r="F43886" s="64"/>
    </row>
    <row r="43887" spans="4:6">
      <c r="D43887" s="63"/>
      <c r="F43887" s="64"/>
    </row>
    <row r="43888" spans="4:6">
      <c r="D43888" s="63"/>
      <c r="F43888" s="64"/>
    </row>
    <row r="43889" spans="4:6">
      <c r="D43889" s="63"/>
      <c r="F43889" s="64"/>
    </row>
    <row r="43890" spans="4:6">
      <c r="D43890" s="63"/>
      <c r="F43890" s="64"/>
    </row>
    <row r="43891" spans="4:6">
      <c r="D43891" s="63"/>
      <c r="F43891" s="64"/>
    </row>
    <row r="43892" spans="4:6">
      <c r="D43892" s="63"/>
      <c r="F43892" s="64"/>
    </row>
    <row r="43893" spans="4:6">
      <c r="D43893" s="63"/>
      <c r="F43893" s="64"/>
    </row>
    <row r="43894" spans="4:6">
      <c r="D43894" s="63"/>
      <c r="F43894" s="64"/>
    </row>
    <row r="43895" spans="4:6">
      <c r="D43895" s="63"/>
      <c r="F43895" s="64"/>
    </row>
    <row r="43896" spans="4:6">
      <c r="D43896" s="63"/>
      <c r="F43896" s="64"/>
    </row>
    <row r="43897" spans="4:6">
      <c r="D43897" s="63"/>
      <c r="F43897" s="64"/>
    </row>
    <row r="43898" spans="4:6">
      <c r="D43898" s="63"/>
      <c r="F43898" s="64"/>
    </row>
    <row r="43899" spans="4:6">
      <c r="D43899" s="63"/>
      <c r="F43899" s="64"/>
    </row>
    <row r="43900" spans="4:6">
      <c r="D43900" s="63"/>
      <c r="F43900" s="64"/>
    </row>
    <row r="43901" spans="4:6">
      <c r="D43901" s="63"/>
      <c r="F43901" s="64"/>
    </row>
    <row r="43902" spans="4:6">
      <c r="D43902" s="63"/>
      <c r="F43902" s="64"/>
    </row>
    <row r="43903" spans="4:6">
      <c r="D43903" s="63"/>
      <c r="F43903" s="64"/>
    </row>
    <row r="43904" spans="4:6">
      <c r="D43904" s="63"/>
      <c r="F43904" s="64"/>
    </row>
    <row r="43905" spans="4:6">
      <c r="D43905" s="63"/>
      <c r="F43905" s="64"/>
    </row>
    <row r="43906" spans="4:6">
      <c r="D43906" s="63"/>
      <c r="F43906" s="64"/>
    </row>
    <row r="43907" spans="4:6">
      <c r="D43907" s="63"/>
      <c r="F43907" s="64"/>
    </row>
    <row r="43908" spans="4:6">
      <c r="D43908" s="63"/>
      <c r="F43908" s="64"/>
    </row>
    <row r="43909" spans="4:6">
      <c r="D43909" s="63"/>
      <c r="F43909" s="64"/>
    </row>
    <row r="43910" spans="4:6">
      <c r="D43910" s="63"/>
      <c r="F43910" s="64"/>
    </row>
    <row r="43911" spans="4:6">
      <c r="D43911" s="63"/>
      <c r="F43911" s="64"/>
    </row>
    <row r="43912" spans="4:6">
      <c r="D43912" s="63"/>
      <c r="F43912" s="64"/>
    </row>
    <row r="43913" spans="4:6">
      <c r="D43913" s="63"/>
      <c r="F43913" s="64"/>
    </row>
    <row r="43914" spans="4:6">
      <c r="D43914" s="63"/>
      <c r="F43914" s="64"/>
    </row>
    <row r="43915" spans="4:6">
      <c r="D43915" s="63"/>
      <c r="F43915" s="64"/>
    </row>
    <row r="43916" spans="4:6">
      <c r="D43916" s="63"/>
      <c r="F43916" s="64"/>
    </row>
    <row r="43917" spans="4:6">
      <c r="D43917" s="63"/>
      <c r="F43917" s="64"/>
    </row>
    <row r="43918" spans="4:6">
      <c r="D43918" s="63"/>
      <c r="F43918" s="64"/>
    </row>
    <row r="43919" spans="4:6">
      <c r="D43919" s="63"/>
      <c r="F43919" s="64"/>
    </row>
    <row r="43920" spans="4:6">
      <c r="D43920" s="63"/>
      <c r="F43920" s="64"/>
    </row>
    <row r="43921" spans="4:6">
      <c r="D43921" s="63"/>
      <c r="F43921" s="64"/>
    </row>
    <row r="43922" spans="4:6">
      <c r="D43922" s="63"/>
      <c r="F43922" s="64"/>
    </row>
    <row r="43923" spans="4:6">
      <c r="D43923" s="63"/>
      <c r="F43923" s="64"/>
    </row>
    <row r="43924" spans="4:6">
      <c r="D43924" s="63"/>
      <c r="F43924" s="64"/>
    </row>
    <row r="43925" spans="4:6">
      <c r="D43925" s="63"/>
      <c r="F43925" s="64"/>
    </row>
    <row r="43926" spans="4:6">
      <c r="D43926" s="63"/>
      <c r="F43926" s="64"/>
    </row>
    <row r="43927" spans="4:6">
      <c r="D43927" s="63"/>
      <c r="F43927" s="64"/>
    </row>
    <row r="43928" spans="4:6">
      <c r="D43928" s="63"/>
      <c r="F43928" s="64"/>
    </row>
    <row r="43929" spans="4:6">
      <c r="D43929" s="63"/>
      <c r="F43929" s="64"/>
    </row>
    <row r="43930" spans="4:6">
      <c r="D43930" s="63"/>
      <c r="F43930" s="64"/>
    </row>
    <row r="43931" spans="4:6">
      <c r="D43931" s="63"/>
      <c r="F43931" s="64"/>
    </row>
    <row r="43932" spans="4:6">
      <c r="D43932" s="63"/>
      <c r="F43932" s="64"/>
    </row>
    <row r="43933" spans="4:6">
      <c r="D43933" s="63"/>
      <c r="F43933" s="64"/>
    </row>
    <row r="43934" spans="4:6">
      <c r="D43934" s="63"/>
      <c r="F43934" s="64"/>
    </row>
    <row r="43935" spans="4:6">
      <c r="D43935" s="63"/>
      <c r="F43935" s="64"/>
    </row>
    <row r="43936" spans="4:6">
      <c r="D43936" s="63"/>
      <c r="F43936" s="64"/>
    </row>
    <row r="43937" spans="4:6">
      <c r="D43937" s="63"/>
      <c r="F43937" s="64"/>
    </row>
    <row r="43938" spans="4:6">
      <c r="D43938" s="63"/>
      <c r="F43938" s="64"/>
    </row>
    <row r="43939" spans="4:6">
      <c r="D43939" s="63"/>
      <c r="F43939" s="64"/>
    </row>
    <row r="43940" spans="4:6">
      <c r="D43940" s="63"/>
      <c r="F43940" s="64"/>
    </row>
    <row r="43941" spans="4:6">
      <c r="D43941" s="63"/>
      <c r="F43941" s="64"/>
    </row>
    <row r="43942" spans="4:6">
      <c r="D43942" s="63"/>
      <c r="F43942" s="64"/>
    </row>
    <row r="43943" spans="4:6">
      <c r="D43943" s="63"/>
      <c r="F43943" s="64"/>
    </row>
    <row r="43944" spans="4:6">
      <c r="D43944" s="63"/>
      <c r="F43944" s="64"/>
    </row>
    <row r="43945" spans="4:6">
      <c r="D43945" s="63"/>
      <c r="F43945" s="64"/>
    </row>
    <row r="43946" spans="4:6">
      <c r="D43946" s="63"/>
      <c r="F43946" s="64"/>
    </row>
    <row r="43947" spans="4:6">
      <c r="D43947" s="63"/>
      <c r="F43947" s="64"/>
    </row>
    <row r="43948" spans="4:6">
      <c r="D43948" s="63"/>
      <c r="F43948" s="64"/>
    </row>
    <row r="43949" spans="4:6">
      <c r="D43949" s="63"/>
      <c r="F43949" s="64"/>
    </row>
    <row r="43950" spans="4:6">
      <c r="D43950" s="63"/>
      <c r="F43950" s="64"/>
    </row>
    <row r="43951" spans="4:6">
      <c r="D43951" s="63"/>
      <c r="F43951" s="64"/>
    </row>
    <row r="43952" spans="4:6">
      <c r="D43952" s="63"/>
      <c r="F43952" s="64"/>
    </row>
    <row r="43953" spans="4:6">
      <c r="D43953" s="63"/>
      <c r="F43953" s="64"/>
    </row>
    <row r="43954" spans="4:6">
      <c r="D43954" s="63"/>
      <c r="F43954" s="64"/>
    </row>
    <row r="43955" spans="4:6">
      <c r="D43955" s="63"/>
      <c r="F43955" s="64"/>
    </row>
    <row r="43956" spans="4:6">
      <c r="D43956" s="63"/>
      <c r="F43956" s="64"/>
    </row>
    <row r="43957" spans="4:6">
      <c r="D43957" s="63"/>
      <c r="F43957" s="64"/>
    </row>
    <row r="43958" spans="4:6">
      <c r="D43958" s="63"/>
      <c r="F43958" s="64"/>
    </row>
    <row r="43959" spans="4:6">
      <c r="D43959" s="63"/>
      <c r="F43959" s="64"/>
    </row>
    <row r="43960" spans="4:6">
      <c r="D43960" s="63"/>
      <c r="F43960" s="64"/>
    </row>
    <row r="43961" spans="4:6">
      <c r="D43961" s="63"/>
      <c r="F43961" s="64"/>
    </row>
    <row r="43962" spans="4:6">
      <c r="D43962" s="63"/>
      <c r="F43962" s="64"/>
    </row>
    <row r="43963" spans="4:6">
      <c r="D43963" s="63"/>
      <c r="F43963" s="64"/>
    </row>
    <row r="43964" spans="4:6">
      <c r="D43964" s="63"/>
      <c r="F43964" s="64"/>
    </row>
    <row r="43965" spans="4:6">
      <c r="D43965" s="63"/>
      <c r="F43965" s="64"/>
    </row>
    <row r="43966" spans="4:6">
      <c r="D43966" s="63"/>
      <c r="F43966" s="64"/>
    </row>
    <row r="43967" spans="4:6">
      <c r="D43967" s="63"/>
      <c r="F43967" s="64"/>
    </row>
    <row r="43968" spans="4:6">
      <c r="D43968" s="63"/>
      <c r="F43968" s="64"/>
    </row>
    <row r="43969" spans="4:6">
      <c r="D43969" s="63"/>
      <c r="F43969" s="64"/>
    </row>
    <row r="43970" spans="4:6">
      <c r="D43970" s="63"/>
      <c r="F43970" s="64"/>
    </row>
    <row r="43971" spans="4:6">
      <c r="D43971" s="63"/>
      <c r="F43971" s="64"/>
    </row>
    <row r="43972" spans="4:6">
      <c r="D43972" s="63"/>
      <c r="F43972" s="64"/>
    </row>
    <row r="43973" spans="4:6">
      <c r="D43973" s="63"/>
      <c r="F43973" s="64"/>
    </row>
    <row r="43974" spans="4:6">
      <c r="D43974" s="63"/>
      <c r="F43974" s="64"/>
    </row>
    <row r="43975" spans="4:6">
      <c r="D43975" s="63"/>
      <c r="F43975" s="64"/>
    </row>
    <row r="43976" spans="4:6">
      <c r="D43976" s="63"/>
      <c r="F43976" s="64"/>
    </row>
    <row r="43977" spans="4:6">
      <c r="D43977" s="63"/>
      <c r="F43977" s="64"/>
    </row>
    <row r="43978" spans="4:6">
      <c r="D43978" s="63"/>
      <c r="F43978" s="64"/>
    </row>
    <row r="43979" spans="4:6">
      <c r="D43979" s="63"/>
      <c r="F43979" s="64"/>
    </row>
    <row r="43980" spans="4:6">
      <c r="D43980" s="63"/>
      <c r="F43980" s="64"/>
    </row>
    <row r="43981" spans="4:6">
      <c r="D43981" s="63"/>
      <c r="F43981" s="64"/>
    </row>
    <row r="43982" spans="4:6">
      <c r="D43982" s="63"/>
      <c r="F43982" s="64"/>
    </row>
    <row r="43983" spans="4:6">
      <c r="D43983" s="63"/>
      <c r="F43983" s="64"/>
    </row>
    <row r="43984" spans="4:6">
      <c r="D43984" s="63"/>
      <c r="F43984" s="64"/>
    </row>
    <row r="43985" spans="4:6">
      <c r="D43985" s="63"/>
      <c r="F43985" s="64"/>
    </row>
    <row r="43986" spans="4:6">
      <c r="D43986" s="63"/>
      <c r="F43986" s="64"/>
    </row>
    <row r="43987" spans="4:6">
      <c r="D43987" s="63"/>
      <c r="F43987" s="64"/>
    </row>
    <row r="43988" spans="4:6">
      <c r="D43988" s="63"/>
      <c r="F43988" s="64"/>
    </row>
    <row r="43989" spans="4:6">
      <c r="D43989" s="63"/>
      <c r="F43989" s="64"/>
    </row>
    <row r="43990" spans="4:6">
      <c r="D43990" s="63"/>
      <c r="F43990" s="64"/>
    </row>
    <row r="43991" spans="4:6">
      <c r="D43991" s="63"/>
      <c r="F43991" s="64"/>
    </row>
    <row r="43992" spans="4:6">
      <c r="D43992" s="63"/>
      <c r="F43992" s="64"/>
    </row>
    <row r="43993" spans="4:6">
      <c r="D43993" s="63"/>
      <c r="F43993" s="64"/>
    </row>
    <row r="43994" spans="4:6">
      <c r="D43994" s="63"/>
      <c r="F43994" s="64"/>
    </row>
    <row r="43995" spans="4:6">
      <c r="D43995" s="63"/>
      <c r="F43995" s="64"/>
    </row>
    <row r="43996" spans="4:6">
      <c r="D43996" s="63"/>
      <c r="F43996" s="64"/>
    </row>
    <row r="43997" spans="4:6">
      <c r="D43997" s="63"/>
      <c r="F43997" s="64"/>
    </row>
    <row r="43998" spans="4:6">
      <c r="D43998" s="63"/>
      <c r="F43998" s="64"/>
    </row>
    <row r="43999" spans="4:6">
      <c r="D43999" s="63"/>
      <c r="F43999" s="64"/>
    </row>
    <row r="44000" spans="4:6">
      <c r="D44000" s="63"/>
      <c r="F44000" s="64"/>
    </row>
    <row r="44001" spans="4:6">
      <c r="D44001" s="63"/>
      <c r="F44001" s="64"/>
    </row>
    <row r="44002" spans="4:6">
      <c r="D44002" s="63"/>
      <c r="F44002" s="64"/>
    </row>
    <row r="44003" spans="4:6">
      <c r="D44003" s="63"/>
      <c r="F44003" s="64"/>
    </row>
    <row r="44004" spans="4:6">
      <c r="D44004" s="63"/>
      <c r="F44004" s="64"/>
    </row>
    <row r="44005" spans="4:6">
      <c r="D44005" s="63"/>
      <c r="F44005" s="64"/>
    </row>
    <row r="44006" spans="4:6">
      <c r="D44006" s="63"/>
      <c r="F44006" s="64"/>
    </row>
    <row r="44007" spans="4:6">
      <c r="D44007" s="63"/>
      <c r="F44007" s="64"/>
    </row>
    <row r="44008" spans="4:6">
      <c r="D44008" s="63"/>
      <c r="F44008" s="64"/>
    </row>
    <row r="44009" spans="4:6">
      <c r="D44009" s="63"/>
      <c r="F44009" s="64"/>
    </row>
    <row r="44010" spans="4:6">
      <c r="D44010" s="63"/>
      <c r="F44010" s="64"/>
    </row>
    <row r="44011" spans="4:6">
      <c r="D44011" s="63"/>
      <c r="F44011" s="64"/>
    </row>
    <row r="44012" spans="4:6">
      <c r="D44012" s="63"/>
      <c r="F44012" s="64"/>
    </row>
    <row r="44013" spans="4:6">
      <c r="D44013" s="63"/>
      <c r="F44013" s="64"/>
    </row>
    <row r="44014" spans="4:6">
      <c r="D44014" s="63"/>
      <c r="F44014" s="64"/>
    </row>
    <row r="44015" spans="4:6">
      <c r="D44015" s="63"/>
      <c r="F44015" s="64"/>
    </row>
    <row r="44016" spans="4:6">
      <c r="D44016" s="63"/>
      <c r="F44016" s="64"/>
    </row>
    <row r="44017" spans="4:6">
      <c r="D44017" s="63"/>
      <c r="F44017" s="64"/>
    </row>
    <row r="44018" spans="4:6">
      <c r="D44018" s="63"/>
      <c r="F44018" s="64"/>
    </row>
    <row r="44019" spans="4:6">
      <c r="D44019" s="63"/>
      <c r="F44019" s="64"/>
    </row>
    <row r="44020" spans="4:6">
      <c r="D44020" s="63"/>
      <c r="F44020" s="64"/>
    </row>
    <row r="44021" spans="4:6">
      <c r="D44021" s="63"/>
      <c r="F44021" s="64"/>
    </row>
    <row r="44022" spans="4:6">
      <c r="D44022" s="63"/>
      <c r="F44022" s="64"/>
    </row>
    <row r="44023" spans="4:6">
      <c r="D44023" s="63"/>
      <c r="F44023" s="64"/>
    </row>
    <row r="44024" spans="4:6">
      <c r="D44024" s="63"/>
      <c r="F44024" s="64"/>
    </row>
    <row r="44025" spans="4:6">
      <c r="D44025" s="63"/>
      <c r="F44025" s="64"/>
    </row>
    <row r="44026" spans="4:6">
      <c r="D44026" s="63"/>
      <c r="F44026" s="64"/>
    </row>
    <row r="44027" spans="4:6">
      <c r="D44027" s="63"/>
      <c r="F44027" s="64"/>
    </row>
    <row r="44028" spans="4:6">
      <c r="D44028" s="63"/>
      <c r="F44028" s="64"/>
    </row>
    <row r="44029" spans="4:6">
      <c r="D44029" s="63"/>
      <c r="F44029" s="64"/>
    </row>
    <row r="44030" spans="4:6">
      <c r="D44030" s="63"/>
      <c r="F44030" s="64"/>
    </row>
    <row r="44031" spans="4:6">
      <c r="D44031" s="63"/>
      <c r="F44031" s="64"/>
    </row>
    <row r="44032" spans="4:6">
      <c r="D44032" s="63"/>
      <c r="F44032" s="64"/>
    </row>
    <row r="44033" spans="4:6">
      <c r="D44033" s="63"/>
      <c r="F44033" s="64"/>
    </row>
    <row r="44034" spans="4:6">
      <c r="D44034" s="63"/>
      <c r="F44034" s="64"/>
    </row>
    <row r="44035" spans="4:6">
      <c r="D44035" s="63"/>
      <c r="F44035" s="64"/>
    </row>
    <row r="44036" spans="4:6">
      <c r="D44036" s="63"/>
      <c r="F44036" s="64"/>
    </row>
    <row r="44037" spans="4:6">
      <c r="D44037" s="63"/>
      <c r="F44037" s="64"/>
    </row>
    <row r="44038" spans="4:6">
      <c r="D44038" s="63"/>
      <c r="F44038" s="64"/>
    </row>
    <row r="44039" spans="4:6">
      <c r="D44039" s="63"/>
      <c r="F44039" s="64"/>
    </row>
    <row r="44040" spans="4:6">
      <c r="D44040" s="63"/>
      <c r="F44040" s="64"/>
    </row>
    <row r="44041" spans="4:6">
      <c r="D44041" s="63"/>
      <c r="F44041" s="64"/>
    </row>
    <row r="44042" spans="4:6">
      <c r="D44042" s="63"/>
      <c r="F44042" s="64"/>
    </row>
    <row r="44043" spans="4:6">
      <c r="D44043" s="63"/>
      <c r="F44043" s="64"/>
    </row>
    <row r="44044" spans="4:6">
      <c r="D44044" s="63"/>
      <c r="F44044" s="64"/>
    </row>
    <row r="44045" spans="4:6">
      <c r="D44045" s="63"/>
      <c r="F44045" s="64"/>
    </row>
    <row r="44046" spans="4:6">
      <c r="D44046" s="63"/>
      <c r="F44046" s="64"/>
    </row>
    <row r="44047" spans="4:6">
      <c r="D44047" s="63"/>
      <c r="F44047" s="64"/>
    </row>
    <row r="44048" spans="4:6">
      <c r="D44048" s="63"/>
      <c r="F44048" s="64"/>
    </row>
    <row r="44049" spans="4:6">
      <c r="D44049" s="63"/>
      <c r="F44049" s="64"/>
    </row>
    <row r="44050" spans="4:6">
      <c r="D44050" s="63"/>
      <c r="F44050" s="64"/>
    </row>
    <row r="44051" spans="4:6">
      <c r="D44051" s="63"/>
      <c r="F44051" s="64"/>
    </row>
    <row r="44052" spans="4:6">
      <c r="D44052" s="63"/>
      <c r="F44052" s="64"/>
    </row>
    <row r="44053" spans="4:6">
      <c r="D44053" s="63"/>
      <c r="F44053" s="64"/>
    </row>
    <row r="44054" spans="4:6">
      <c r="D44054" s="63"/>
      <c r="F44054" s="64"/>
    </row>
    <row r="44055" spans="4:6">
      <c r="D44055" s="63"/>
      <c r="F44055" s="64"/>
    </row>
    <row r="44056" spans="4:6">
      <c r="D44056" s="63"/>
      <c r="F44056" s="64"/>
    </row>
    <row r="44057" spans="4:6">
      <c r="D44057" s="63"/>
      <c r="F44057" s="64"/>
    </row>
    <row r="44058" spans="4:6">
      <c r="D44058" s="63"/>
      <c r="F44058" s="64"/>
    </row>
    <row r="44059" spans="4:6">
      <c r="D44059" s="63"/>
      <c r="F44059" s="64"/>
    </row>
    <row r="44060" spans="4:6">
      <c r="D44060" s="63"/>
      <c r="F44060" s="64"/>
    </row>
    <row r="44061" spans="4:6">
      <c r="D44061" s="63"/>
      <c r="F44061" s="64"/>
    </row>
    <row r="44062" spans="4:6">
      <c r="D44062" s="63"/>
      <c r="F44062" s="64"/>
    </row>
    <row r="44063" spans="4:6">
      <c r="D44063" s="63"/>
      <c r="F44063" s="64"/>
    </row>
    <row r="44064" spans="4:6">
      <c r="D44064" s="63"/>
      <c r="F44064" s="64"/>
    </row>
    <row r="44065" spans="4:6">
      <c r="D44065" s="63"/>
      <c r="F44065" s="64"/>
    </row>
    <row r="44066" spans="4:6">
      <c r="D44066" s="63"/>
      <c r="F44066" s="64"/>
    </row>
    <row r="44067" spans="4:6">
      <c r="D44067" s="63"/>
      <c r="F44067" s="64"/>
    </row>
    <row r="44068" spans="4:6">
      <c r="D44068" s="63"/>
      <c r="F44068" s="64"/>
    </row>
    <row r="44069" spans="4:6">
      <c r="D44069" s="63"/>
      <c r="F44069" s="64"/>
    </row>
    <row r="44070" spans="4:6">
      <c r="D44070" s="63"/>
      <c r="F44070" s="64"/>
    </row>
    <row r="44071" spans="4:6">
      <c r="D44071" s="63"/>
      <c r="F44071" s="64"/>
    </row>
    <row r="44072" spans="4:6">
      <c r="D44072" s="63"/>
      <c r="F44072" s="64"/>
    </row>
    <row r="44073" spans="4:6">
      <c r="D44073" s="63"/>
      <c r="F44073" s="64"/>
    </row>
    <row r="44074" spans="4:6">
      <c r="D44074" s="63"/>
      <c r="F44074" s="64"/>
    </row>
    <row r="44075" spans="4:6">
      <c r="D44075" s="63"/>
      <c r="F44075" s="64"/>
    </row>
    <row r="44076" spans="4:6">
      <c r="D44076" s="63"/>
      <c r="F44076" s="64"/>
    </row>
    <row r="44077" spans="4:6">
      <c r="D44077" s="63"/>
      <c r="F44077" s="64"/>
    </row>
    <row r="44078" spans="4:6">
      <c r="D44078" s="63"/>
      <c r="F44078" s="64"/>
    </row>
    <row r="44079" spans="4:6">
      <c r="D44079" s="63"/>
      <c r="F44079" s="64"/>
    </row>
    <row r="44080" spans="4:6">
      <c r="D44080" s="63"/>
      <c r="F44080" s="64"/>
    </row>
    <row r="44081" spans="4:6">
      <c r="D44081" s="63"/>
      <c r="F44081" s="64"/>
    </row>
    <row r="44082" spans="4:6">
      <c r="D44082" s="63"/>
      <c r="F44082" s="64"/>
    </row>
    <row r="44083" spans="4:6">
      <c r="D44083" s="63"/>
      <c r="F44083" s="64"/>
    </row>
    <row r="44084" spans="4:6">
      <c r="D44084" s="63"/>
      <c r="F44084" s="64"/>
    </row>
    <row r="44085" spans="4:6">
      <c r="D44085" s="63"/>
      <c r="F44085" s="64"/>
    </row>
    <row r="44086" spans="4:6">
      <c r="D44086" s="63"/>
      <c r="F44086" s="64"/>
    </row>
    <row r="44087" spans="4:6">
      <c r="D44087" s="63"/>
      <c r="F44087" s="64"/>
    </row>
    <row r="44088" spans="4:6">
      <c r="D44088" s="63"/>
      <c r="F44088" s="64"/>
    </row>
    <row r="44089" spans="4:6">
      <c r="D44089" s="63"/>
      <c r="F44089" s="64"/>
    </row>
    <row r="44090" spans="4:6">
      <c r="D44090" s="63"/>
      <c r="F44090" s="64"/>
    </row>
    <row r="44091" spans="4:6">
      <c r="D44091" s="63"/>
      <c r="F44091" s="64"/>
    </row>
    <row r="44092" spans="4:6">
      <c r="D44092" s="63"/>
      <c r="F44092" s="64"/>
    </row>
    <row r="44093" spans="4:6">
      <c r="D44093" s="63"/>
      <c r="F44093" s="64"/>
    </row>
    <row r="44094" spans="4:6">
      <c r="D44094" s="63"/>
      <c r="F44094" s="64"/>
    </row>
    <row r="44095" spans="4:6">
      <c r="D44095" s="63"/>
      <c r="F44095" s="64"/>
    </row>
    <row r="44096" spans="4:6">
      <c r="D44096" s="63"/>
      <c r="F44096" s="64"/>
    </row>
    <row r="44097" spans="4:6">
      <c r="D44097" s="63"/>
      <c r="F44097" s="64"/>
    </row>
    <row r="44098" spans="4:6">
      <c r="D44098" s="63"/>
      <c r="F44098" s="64"/>
    </row>
    <row r="44099" spans="4:6">
      <c r="D44099" s="63"/>
      <c r="F44099" s="64"/>
    </row>
    <row r="44100" spans="4:6">
      <c r="D44100" s="63"/>
      <c r="F44100" s="64"/>
    </row>
    <row r="44101" spans="4:6">
      <c r="D44101" s="63"/>
      <c r="F44101" s="64"/>
    </row>
    <row r="44102" spans="4:6">
      <c r="D44102" s="63"/>
      <c r="F44102" s="64"/>
    </row>
    <row r="44103" spans="4:6">
      <c r="D44103" s="63"/>
      <c r="F44103" s="64"/>
    </row>
    <row r="44104" spans="4:6">
      <c r="D44104" s="63"/>
      <c r="F44104" s="64"/>
    </row>
    <row r="44105" spans="4:6">
      <c r="D44105" s="63"/>
      <c r="F44105" s="64"/>
    </row>
    <row r="44106" spans="4:6">
      <c r="D44106" s="63"/>
      <c r="F44106" s="64"/>
    </row>
    <row r="44107" spans="4:6">
      <c r="D44107" s="63"/>
      <c r="F44107" s="64"/>
    </row>
    <row r="44108" spans="4:6">
      <c r="D44108" s="63"/>
      <c r="F44108" s="64"/>
    </row>
    <row r="44109" spans="4:6">
      <c r="D44109" s="63"/>
      <c r="F44109" s="64"/>
    </row>
    <row r="44110" spans="4:6">
      <c r="D44110" s="63"/>
      <c r="F44110" s="64"/>
    </row>
    <row r="44111" spans="4:6">
      <c r="D44111" s="63"/>
      <c r="F44111" s="64"/>
    </row>
    <row r="44112" spans="4:6">
      <c r="D44112" s="63"/>
      <c r="F44112" s="64"/>
    </row>
    <row r="44113" spans="4:6">
      <c r="D44113" s="63"/>
      <c r="F44113" s="64"/>
    </row>
    <row r="44114" spans="4:6">
      <c r="D44114" s="63"/>
      <c r="F44114" s="64"/>
    </row>
    <row r="44115" spans="4:6">
      <c r="D44115" s="63"/>
      <c r="F44115" s="64"/>
    </row>
    <row r="44116" spans="4:6">
      <c r="D44116" s="63"/>
      <c r="F44116" s="64"/>
    </row>
    <row r="44117" spans="4:6">
      <c r="D44117" s="63"/>
      <c r="F44117" s="64"/>
    </row>
    <row r="44118" spans="4:6">
      <c r="D44118" s="63"/>
      <c r="F44118" s="64"/>
    </row>
    <row r="44119" spans="4:6">
      <c r="D44119" s="63"/>
      <c r="F44119" s="64"/>
    </row>
    <row r="44120" spans="4:6">
      <c r="D44120" s="63"/>
      <c r="F44120" s="64"/>
    </row>
    <row r="44121" spans="4:6">
      <c r="D44121" s="63"/>
      <c r="F44121" s="64"/>
    </row>
    <row r="44122" spans="4:6">
      <c r="D44122" s="63"/>
      <c r="F44122" s="64"/>
    </row>
    <row r="44123" spans="4:6">
      <c r="D44123" s="63"/>
      <c r="F44123" s="64"/>
    </row>
    <row r="44124" spans="4:6">
      <c r="D44124" s="63"/>
      <c r="F44124" s="64"/>
    </row>
    <row r="44125" spans="4:6">
      <c r="D44125" s="63"/>
      <c r="F44125" s="64"/>
    </row>
    <row r="44126" spans="4:6">
      <c r="D44126" s="63"/>
      <c r="F44126" s="64"/>
    </row>
    <row r="44127" spans="4:6">
      <c r="D44127" s="63"/>
      <c r="F44127" s="64"/>
    </row>
    <row r="44128" spans="4:6">
      <c r="D44128" s="63"/>
      <c r="F44128" s="64"/>
    </row>
    <row r="44129" spans="4:6">
      <c r="D44129" s="63"/>
      <c r="F44129" s="64"/>
    </row>
    <row r="44130" spans="4:6">
      <c r="D44130" s="63"/>
      <c r="F44130" s="64"/>
    </row>
    <row r="44131" spans="4:6">
      <c r="D44131" s="63"/>
      <c r="F44131" s="64"/>
    </row>
    <row r="44132" spans="4:6">
      <c r="D44132" s="63"/>
      <c r="F44132" s="64"/>
    </row>
    <row r="44133" spans="4:6">
      <c r="D44133" s="63"/>
      <c r="F44133" s="64"/>
    </row>
    <row r="44134" spans="4:6">
      <c r="D44134" s="63"/>
      <c r="F44134" s="64"/>
    </row>
    <row r="44135" spans="4:6">
      <c r="D44135" s="63"/>
      <c r="F44135" s="64"/>
    </row>
    <row r="44136" spans="4:6">
      <c r="D44136" s="63"/>
      <c r="F44136" s="64"/>
    </row>
    <row r="44137" spans="4:6">
      <c r="D44137" s="63"/>
      <c r="F44137" s="64"/>
    </row>
    <row r="44138" spans="4:6">
      <c r="D44138" s="63"/>
      <c r="F44138" s="64"/>
    </row>
    <row r="44139" spans="4:6">
      <c r="D44139" s="63"/>
      <c r="F44139" s="64"/>
    </row>
    <row r="44140" spans="4:6">
      <c r="D44140" s="63"/>
      <c r="F44140" s="64"/>
    </row>
    <row r="44141" spans="4:6">
      <c r="D44141" s="63"/>
      <c r="F44141" s="64"/>
    </row>
    <row r="44142" spans="4:6">
      <c r="D44142" s="63"/>
      <c r="F44142" s="64"/>
    </row>
    <row r="44143" spans="4:6">
      <c r="D44143" s="63"/>
      <c r="F44143" s="64"/>
    </row>
    <row r="44144" spans="4:6">
      <c r="D44144" s="63"/>
      <c r="F44144" s="64"/>
    </row>
    <row r="44145" spans="4:6">
      <c r="D44145" s="63"/>
      <c r="F44145" s="64"/>
    </row>
    <row r="44146" spans="4:6">
      <c r="D44146" s="63"/>
      <c r="F44146" s="64"/>
    </row>
    <row r="44147" spans="4:6">
      <c r="D44147" s="63"/>
      <c r="F44147" s="64"/>
    </row>
    <row r="44148" spans="4:6">
      <c r="D44148" s="63"/>
      <c r="F44148" s="64"/>
    </row>
    <row r="44149" spans="4:6">
      <c r="D44149" s="63"/>
      <c r="F44149" s="64"/>
    </row>
    <row r="44150" spans="4:6">
      <c r="D44150" s="63"/>
      <c r="F44150" s="64"/>
    </row>
    <row r="44151" spans="4:6">
      <c r="D44151" s="63"/>
      <c r="F44151" s="64"/>
    </row>
    <row r="44152" spans="4:6">
      <c r="D44152" s="63"/>
      <c r="F44152" s="64"/>
    </row>
    <row r="44153" spans="4:6">
      <c r="D44153" s="63"/>
      <c r="F44153" s="64"/>
    </row>
    <row r="44154" spans="4:6">
      <c r="D44154" s="63"/>
      <c r="F44154" s="64"/>
    </row>
    <row r="44155" spans="4:6">
      <c r="D44155" s="63"/>
      <c r="F44155" s="64"/>
    </row>
    <row r="44156" spans="4:6">
      <c r="D44156" s="63"/>
      <c r="F44156" s="64"/>
    </row>
    <row r="44157" spans="4:6">
      <c r="D44157" s="63"/>
      <c r="F44157" s="64"/>
    </row>
    <row r="44158" spans="4:6">
      <c r="D44158" s="63"/>
      <c r="F44158" s="64"/>
    </row>
    <row r="44159" spans="4:6">
      <c r="D44159" s="63"/>
      <c r="F44159" s="64"/>
    </row>
    <row r="44160" spans="4:6">
      <c r="D44160" s="63"/>
      <c r="F44160" s="64"/>
    </row>
    <row r="44161" spans="4:6">
      <c r="D44161" s="63"/>
      <c r="F44161" s="64"/>
    </row>
    <row r="44162" spans="4:6">
      <c r="D44162" s="63"/>
      <c r="F44162" s="64"/>
    </row>
    <row r="44163" spans="4:6">
      <c r="D44163" s="63"/>
      <c r="F44163" s="64"/>
    </row>
    <row r="44164" spans="4:6">
      <c r="D44164" s="63"/>
      <c r="F44164" s="64"/>
    </row>
    <row r="44165" spans="4:6">
      <c r="D44165" s="63"/>
      <c r="F44165" s="64"/>
    </row>
    <row r="44166" spans="4:6">
      <c r="D44166" s="63"/>
      <c r="F44166" s="64"/>
    </row>
    <row r="44167" spans="4:6">
      <c r="D44167" s="63"/>
      <c r="F44167" s="64"/>
    </row>
    <row r="44168" spans="4:6">
      <c r="D44168" s="63"/>
      <c r="F44168" s="64"/>
    </row>
    <row r="44169" spans="4:6">
      <c r="D44169" s="63"/>
      <c r="F44169" s="64"/>
    </row>
    <row r="44170" spans="4:6">
      <c r="D44170" s="63"/>
      <c r="F44170" s="64"/>
    </row>
    <row r="44171" spans="4:6">
      <c r="D44171" s="63"/>
      <c r="F44171" s="64"/>
    </row>
    <row r="44172" spans="4:6">
      <c r="D44172" s="63"/>
      <c r="F44172" s="64"/>
    </row>
    <row r="44173" spans="4:6">
      <c r="D44173" s="63"/>
      <c r="F44173" s="64"/>
    </row>
    <row r="44174" spans="4:6">
      <c r="D44174" s="63"/>
      <c r="F44174" s="64"/>
    </row>
    <row r="44175" spans="4:6">
      <c r="D44175" s="63"/>
      <c r="F44175" s="64"/>
    </row>
    <row r="44176" spans="4:6">
      <c r="D44176" s="63"/>
      <c r="F44176" s="64"/>
    </row>
    <row r="44177" spans="4:6">
      <c r="D44177" s="63"/>
      <c r="F44177" s="64"/>
    </row>
    <row r="44178" spans="4:6">
      <c r="D44178" s="63"/>
      <c r="F44178" s="64"/>
    </row>
    <row r="44179" spans="4:6">
      <c r="D44179" s="63"/>
      <c r="F44179" s="64"/>
    </row>
    <row r="44180" spans="4:6">
      <c r="D44180" s="63"/>
      <c r="F44180" s="64"/>
    </row>
    <row r="44181" spans="4:6">
      <c r="D44181" s="63"/>
      <c r="F44181" s="64"/>
    </row>
    <row r="44182" spans="4:6">
      <c r="D44182" s="63"/>
      <c r="F44182" s="64"/>
    </row>
    <row r="44183" spans="4:6">
      <c r="D44183" s="63"/>
      <c r="F44183" s="64"/>
    </row>
    <row r="44184" spans="4:6">
      <c r="D44184" s="63"/>
      <c r="F44184" s="64"/>
    </row>
    <row r="44185" spans="4:6">
      <c r="D44185" s="63"/>
      <c r="F44185" s="64"/>
    </row>
    <row r="44186" spans="4:6">
      <c r="D44186" s="63"/>
      <c r="F44186" s="64"/>
    </row>
    <row r="44187" spans="4:6">
      <c r="D44187" s="63"/>
      <c r="F44187" s="64"/>
    </row>
    <row r="44188" spans="4:6">
      <c r="D44188" s="63"/>
      <c r="F44188" s="64"/>
    </row>
    <row r="44189" spans="4:6">
      <c r="D44189" s="63"/>
      <c r="F44189" s="64"/>
    </row>
    <row r="44190" spans="4:6">
      <c r="D44190" s="63"/>
      <c r="F44190" s="64"/>
    </row>
    <row r="44191" spans="4:6">
      <c r="D44191" s="63"/>
      <c r="F44191" s="64"/>
    </row>
    <row r="44192" spans="4:6">
      <c r="D44192" s="63"/>
      <c r="F44192" s="64"/>
    </row>
    <row r="44193" spans="4:6">
      <c r="D44193" s="63"/>
      <c r="F44193" s="64"/>
    </row>
    <row r="44194" spans="4:6">
      <c r="D44194" s="63"/>
      <c r="F44194" s="64"/>
    </row>
    <row r="44195" spans="4:6">
      <c r="D44195" s="63"/>
      <c r="F44195" s="64"/>
    </row>
    <row r="44196" spans="4:6">
      <c r="D44196" s="63"/>
      <c r="F44196" s="64"/>
    </row>
    <row r="44197" spans="4:6">
      <c r="D44197" s="63"/>
      <c r="F44197" s="64"/>
    </row>
    <row r="44198" spans="4:6">
      <c r="D44198" s="63"/>
      <c r="F44198" s="64"/>
    </row>
    <row r="44199" spans="4:6">
      <c r="D44199" s="63"/>
      <c r="F44199" s="64"/>
    </row>
    <row r="44200" spans="4:6">
      <c r="D44200" s="63"/>
      <c r="F44200" s="64"/>
    </row>
    <row r="44201" spans="4:6">
      <c r="D44201" s="63"/>
      <c r="F44201" s="64"/>
    </row>
    <row r="44202" spans="4:6">
      <c r="D44202" s="63"/>
      <c r="F44202" s="64"/>
    </row>
    <row r="44203" spans="4:6">
      <c r="D44203" s="63"/>
      <c r="F44203" s="64"/>
    </row>
    <row r="44204" spans="4:6">
      <c r="D44204" s="63"/>
      <c r="F44204" s="64"/>
    </row>
    <row r="44205" spans="4:6">
      <c r="D44205" s="63"/>
      <c r="F44205" s="64"/>
    </row>
    <row r="44206" spans="4:6">
      <c r="D44206" s="63"/>
      <c r="F44206" s="64"/>
    </row>
    <row r="44207" spans="4:6">
      <c r="D44207" s="63"/>
      <c r="F44207" s="64"/>
    </row>
    <row r="44208" spans="4:6">
      <c r="D44208" s="63"/>
      <c r="F44208" s="64"/>
    </row>
    <row r="44209" spans="4:6">
      <c r="D44209" s="63"/>
      <c r="F44209" s="64"/>
    </row>
    <row r="44210" spans="4:6">
      <c r="D44210" s="63"/>
      <c r="F44210" s="64"/>
    </row>
    <row r="44211" spans="4:6">
      <c r="D44211" s="63"/>
      <c r="F44211" s="64"/>
    </row>
    <row r="44212" spans="4:6">
      <c r="D44212" s="63"/>
      <c r="F44212" s="64"/>
    </row>
    <row r="44213" spans="4:6">
      <c r="D44213" s="63"/>
      <c r="F44213" s="64"/>
    </row>
    <row r="44214" spans="4:6">
      <c r="D44214" s="63"/>
      <c r="F44214" s="64"/>
    </row>
    <row r="44215" spans="4:6">
      <c r="D44215" s="63"/>
      <c r="F44215" s="64"/>
    </row>
    <row r="44216" spans="4:6">
      <c r="D44216" s="63"/>
      <c r="F44216" s="64"/>
    </row>
    <row r="44217" spans="4:6">
      <c r="D44217" s="63"/>
      <c r="F44217" s="64"/>
    </row>
    <row r="44218" spans="4:6">
      <c r="D44218" s="63"/>
      <c r="F44218" s="64"/>
    </row>
    <row r="44219" spans="4:6">
      <c r="D44219" s="63"/>
      <c r="F44219" s="64"/>
    </row>
    <row r="44220" spans="4:6">
      <c r="D44220" s="63"/>
      <c r="F44220" s="64"/>
    </row>
    <row r="44221" spans="4:6">
      <c r="D44221" s="63"/>
      <c r="F44221" s="64"/>
    </row>
    <row r="44222" spans="4:6">
      <c r="D44222" s="63"/>
      <c r="F44222" s="64"/>
    </row>
    <row r="44223" spans="4:6">
      <c r="D44223" s="63"/>
      <c r="F44223" s="64"/>
    </row>
    <row r="44224" spans="4:6">
      <c r="D44224" s="63"/>
      <c r="F44224" s="64"/>
    </row>
    <row r="44225" spans="4:6">
      <c r="D44225" s="63"/>
      <c r="F44225" s="64"/>
    </row>
    <row r="44226" spans="4:6">
      <c r="D44226" s="63"/>
      <c r="F44226" s="64"/>
    </row>
    <row r="44227" spans="4:6">
      <c r="D44227" s="63"/>
      <c r="F44227" s="64"/>
    </row>
    <row r="44228" spans="4:6">
      <c r="D44228" s="63"/>
      <c r="F44228" s="64"/>
    </row>
    <row r="44229" spans="4:6">
      <c r="D44229" s="63"/>
      <c r="F44229" s="64"/>
    </row>
    <row r="44230" spans="4:6">
      <c r="D44230" s="63"/>
      <c r="F44230" s="64"/>
    </row>
    <row r="44231" spans="4:6">
      <c r="D44231" s="63"/>
      <c r="F44231" s="64"/>
    </row>
    <row r="44232" spans="4:6">
      <c r="D44232" s="63"/>
      <c r="F44232" s="64"/>
    </row>
    <row r="44233" spans="4:6">
      <c r="D44233" s="63"/>
      <c r="F44233" s="64"/>
    </row>
    <row r="44234" spans="4:6">
      <c r="D44234" s="63"/>
      <c r="F44234" s="64"/>
    </row>
    <row r="44235" spans="4:6">
      <c r="D44235" s="63"/>
      <c r="F44235" s="64"/>
    </row>
    <row r="44236" spans="4:6">
      <c r="D44236" s="63"/>
      <c r="F44236" s="64"/>
    </row>
    <row r="44237" spans="4:6">
      <c r="D44237" s="63"/>
      <c r="F44237" s="64"/>
    </row>
    <row r="44238" spans="4:6">
      <c r="D44238" s="63"/>
      <c r="F44238" s="64"/>
    </row>
    <row r="44239" spans="4:6">
      <c r="D44239" s="63"/>
      <c r="F44239" s="64"/>
    </row>
    <row r="44240" spans="4:6">
      <c r="D44240" s="63"/>
      <c r="F44240" s="64"/>
    </row>
    <row r="44241" spans="4:6">
      <c r="D44241" s="63"/>
      <c r="F44241" s="64"/>
    </row>
    <row r="44242" spans="4:6">
      <c r="D44242" s="63"/>
      <c r="F44242" s="64"/>
    </row>
    <row r="44243" spans="4:6">
      <c r="D44243" s="63"/>
      <c r="F44243" s="64"/>
    </row>
    <row r="44244" spans="4:6">
      <c r="D44244" s="63"/>
      <c r="F44244" s="64"/>
    </row>
    <row r="44245" spans="4:6">
      <c r="D44245" s="63"/>
      <c r="F44245" s="64"/>
    </row>
    <row r="44246" spans="4:6">
      <c r="D44246" s="63"/>
      <c r="F44246" s="64"/>
    </row>
    <row r="44247" spans="4:6">
      <c r="D44247" s="63"/>
      <c r="F44247" s="64"/>
    </row>
    <row r="44248" spans="4:6">
      <c r="D44248" s="63"/>
      <c r="F44248" s="64"/>
    </row>
    <row r="44249" spans="4:6">
      <c r="D44249" s="63"/>
      <c r="F44249" s="64"/>
    </row>
    <row r="44250" spans="4:6">
      <c r="D44250" s="63"/>
      <c r="F44250" s="64"/>
    </row>
    <row r="44251" spans="4:6">
      <c r="D44251" s="63"/>
      <c r="F44251" s="64"/>
    </row>
    <row r="44252" spans="4:6">
      <c r="D44252" s="63"/>
      <c r="F44252" s="64"/>
    </row>
    <row r="44253" spans="4:6">
      <c r="D44253" s="63"/>
      <c r="F44253" s="64"/>
    </row>
    <row r="44254" spans="4:6">
      <c r="D44254" s="63"/>
      <c r="F44254" s="64"/>
    </row>
    <row r="44255" spans="4:6">
      <c r="D44255" s="63"/>
      <c r="F44255" s="64"/>
    </row>
    <row r="44256" spans="4:6">
      <c r="D44256" s="63"/>
      <c r="F44256" s="64"/>
    </row>
    <row r="44257" spans="4:6">
      <c r="D44257" s="63"/>
      <c r="F44257" s="64"/>
    </row>
    <row r="44258" spans="4:6">
      <c r="D44258" s="63"/>
      <c r="F44258" s="64"/>
    </row>
    <row r="44259" spans="4:6">
      <c r="D44259" s="63"/>
      <c r="F44259" s="64"/>
    </row>
    <row r="44260" spans="4:6">
      <c r="D44260" s="63"/>
      <c r="F44260" s="64"/>
    </row>
    <row r="44261" spans="4:6">
      <c r="D44261" s="63"/>
      <c r="F44261" s="64"/>
    </row>
    <row r="44262" spans="4:6">
      <c r="D44262" s="63"/>
      <c r="F44262" s="64"/>
    </row>
    <row r="44263" spans="4:6">
      <c r="D44263" s="63"/>
      <c r="F44263" s="64"/>
    </row>
    <row r="44264" spans="4:6">
      <c r="D44264" s="63"/>
      <c r="F44264" s="64"/>
    </row>
    <row r="44265" spans="4:6">
      <c r="D44265" s="63"/>
      <c r="F44265" s="64"/>
    </row>
    <row r="44266" spans="4:6">
      <c r="D44266" s="63"/>
      <c r="F44266" s="64"/>
    </row>
    <row r="44267" spans="4:6">
      <c r="D44267" s="63"/>
      <c r="F44267" s="64"/>
    </row>
    <row r="44268" spans="4:6">
      <c r="D44268" s="63"/>
      <c r="F44268" s="64"/>
    </row>
    <row r="44269" spans="4:6">
      <c r="D44269" s="63"/>
      <c r="F44269" s="64"/>
    </row>
    <row r="44270" spans="4:6">
      <c r="D44270" s="63"/>
      <c r="F44270" s="64"/>
    </row>
    <row r="44271" spans="4:6">
      <c r="D44271" s="63"/>
      <c r="F44271" s="64"/>
    </row>
    <row r="44272" spans="4:6">
      <c r="D44272" s="63"/>
      <c r="F44272" s="64"/>
    </row>
    <row r="44273" spans="4:6">
      <c r="D44273" s="63"/>
      <c r="F44273" s="64"/>
    </row>
    <row r="44274" spans="4:6">
      <c r="D44274" s="63"/>
      <c r="F44274" s="64"/>
    </row>
    <row r="44275" spans="4:6">
      <c r="D44275" s="63"/>
      <c r="F44275" s="64"/>
    </row>
    <row r="44276" spans="4:6">
      <c r="D44276" s="63"/>
      <c r="F44276" s="64"/>
    </row>
    <row r="44277" spans="4:6">
      <c r="D44277" s="63"/>
      <c r="F44277" s="64"/>
    </row>
    <row r="44278" spans="4:6">
      <c r="D44278" s="63"/>
      <c r="F44278" s="64"/>
    </row>
    <row r="44279" spans="4:6">
      <c r="D44279" s="63"/>
      <c r="F44279" s="64"/>
    </row>
    <row r="44280" spans="4:6">
      <c r="D44280" s="63"/>
      <c r="F44280" s="64"/>
    </row>
    <row r="44281" spans="4:6">
      <c r="D44281" s="63"/>
      <c r="F44281" s="64"/>
    </row>
    <row r="44282" spans="4:6">
      <c r="D44282" s="63"/>
      <c r="F44282" s="64"/>
    </row>
    <row r="44283" spans="4:6">
      <c r="D44283" s="63"/>
      <c r="F44283" s="64"/>
    </row>
    <row r="44284" spans="4:6">
      <c r="D44284" s="63"/>
      <c r="F44284" s="64"/>
    </row>
    <row r="44285" spans="4:6">
      <c r="D44285" s="63"/>
      <c r="F44285" s="64"/>
    </row>
    <row r="44286" spans="4:6">
      <c r="D44286" s="63"/>
      <c r="F44286" s="64"/>
    </row>
    <row r="44287" spans="4:6">
      <c r="D44287" s="63"/>
      <c r="F44287" s="64"/>
    </row>
    <row r="44288" spans="4:6">
      <c r="D44288" s="63"/>
      <c r="F44288" s="64"/>
    </row>
    <row r="44289" spans="4:6">
      <c r="D44289" s="63"/>
      <c r="F44289" s="64"/>
    </row>
    <row r="44290" spans="4:6">
      <c r="D44290" s="63"/>
      <c r="F44290" s="64"/>
    </row>
    <row r="44291" spans="4:6">
      <c r="D44291" s="63"/>
      <c r="F44291" s="64"/>
    </row>
    <row r="44292" spans="4:6">
      <c r="D44292" s="63"/>
      <c r="F44292" s="64"/>
    </row>
    <row r="44293" spans="4:6">
      <c r="D44293" s="63"/>
      <c r="F44293" s="64"/>
    </row>
    <row r="44294" spans="4:6">
      <c r="D44294" s="63"/>
      <c r="F44294" s="64"/>
    </row>
    <row r="44295" spans="4:6">
      <c r="D44295" s="63"/>
      <c r="F44295" s="64"/>
    </row>
    <row r="44296" spans="4:6">
      <c r="D44296" s="63"/>
      <c r="F44296" s="64"/>
    </row>
    <row r="44297" spans="4:6">
      <c r="D44297" s="63"/>
      <c r="F44297" s="64"/>
    </row>
    <row r="44298" spans="4:6">
      <c r="D44298" s="63"/>
      <c r="F44298" s="64"/>
    </row>
    <row r="44299" spans="4:6">
      <c r="D44299" s="63"/>
      <c r="F44299" s="64"/>
    </row>
    <row r="44300" spans="4:6">
      <c r="D44300" s="63"/>
      <c r="F44300" s="64"/>
    </row>
    <row r="44301" spans="4:6">
      <c r="D44301" s="63"/>
      <c r="F44301" s="64"/>
    </row>
    <row r="44302" spans="4:6">
      <c r="D44302" s="63"/>
      <c r="F44302" s="64"/>
    </row>
    <row r="44303" spans="4:6">
      <c r="D44303" s="63"/>
      <c r="F44303" s="64"/>
    </row>
    <row r="44304" spans="4:6">
      <c r="D44304" s="63"/>
      <c r="F44304" s="64"/>
    </row>
    <row r="44305" spans="4:6">
      <c r="D44305" s="63"/>
      <c r="F44305" s="64"/>
    </row>
    <row r="44306" spans="4:6">
      <c r="D44306" s="63"/>
      <c r="F44306" s="64"/>
    </row>
    <row r="44307" spans="4:6">
      <c r="D44307" s="63"/>
      <c r="F44307" s="64"/>
    </row>
    <row r="44308" spans="4:6">
      <c r="D44308" s="63"/>
      <c r="F44308" s="64"/>
    </row>
    <row r="44309" spans="4:6">
      <c r="D44309" s="63"/>
      <c r="F44309" s="64"/>
    </row>
    <row r="44310" spans="4:6">
      <c r="D44310" s="63"/>
      <c r="F44310" s="64"/>
    </row>
    <row r="44311" spans="4:6">
      <c r="D44311" s="63"/>
      <c r="F44311" s="64"/>
    </row>
    <row r="44312" spans="4:6">
      <c r="D44312" s="63"/>
      <c r="F44312" s="64"/>
    </row>
    <row r="44313" spans="4:6">
      <c r="D44313" s="63"/>
      <c r="F44313" s="64"/>
    </row>
    <row r="44314" spans="4:6">
      <c r="D44314" s="63"/>
      <c r="F44314" s="64"/>
    </row>
    <row r="44315" spans="4:6">
      <c r="D44315" s="63"/>
      <c r="F44315" s="64"/>
    </row>
    <row r="44316" spans="4:6">
      <c r="D44316" s="63"/>
      <c r="F44316" s="64"/>
    </row>
    <row r="44317" spans="4:6">
      <c r="D44317" s="63"/>
      <c r="F44317" s="64"/>
    </row>
    <row r="44318" spans="4:6">
      <c r="D44318" s="63"/>
      <c r="F44318" s="64"/>
    </row>
    <row r="44319" spans="4:6">
      <c r="D44319" s="63"/>
      <c r="F44319" s="64"/>
    </row>
    <row r="44320" spans="4:6">
      <c r="D44320" s="63"/>
      <c r="F44320" s="64"/>
    </row>
    <row r="44321" spans="4:6">
      <c r="D44321" s="63"/>
      <c r="F44321" s="64"/>
    </row>
    <row r="44322" spans="4:6">
      <c r="D44322" s="63"/>
      <c r="F44322" s="64"/>
    </row>
    <row r="44323" spans="4:6">
      <c r="D44323" s="63"/>
      <c r="F44323" s="64"/>
    </row>
    <row r="44324" spans="4:6">
      <c r="D44324" s="63"/>
      <c r="F44324" s="64"/>
    </row>
    <row r="44325" spans="4:6">
      <c r="D44325" s="63"/>
      <c r="F44325" s="64"/>
    </row>
    <row r="44326" spans="4:6">
      <c r="D44326" s="63"/>
      <c r="F44326" s="64"/>
    </row>
    <row r="44327" spans="4:6">
      <c r="D44327" s="63"/>
      <c r="F44327" s="64"/>
    </row>
    <row r="44328" spans="4:6">
      <c r="D44328" s="63"/>
      <c r="F44328" s="64"/>
    </row>
    <row r="44329" spans="4:6">
      <c r="D44329" s="63"/>
      <c r="F44329" s="64"/>
    </row>
    <row r="44330" spans="4:6">
      <c r="D44330" s="63"/>
      <c r="F44330" s="64"/>
    </row>
    <row r="44331" spans="4:6">
      <c r="D44331" s="63"/>
      <c r="F44331" s="64"/>
    </row>
    <row r="44332" spans="4:6">
      <c r="D44332" s="63"/>
      <c r="F44332" s="64"/>
    </row>
    <row r="44333" spans="4:6">
      <c r="D44333" s="63"/>
      <c r="F44333" s="64"/>
    </row>
    <row r="44334" spans="4:6">
      <c r="D44334" s="63"/>
      <c r="F44334" s="64"/>
    </row>
    <row r="44335" spans="4:6">
      <c r="D44335" s="63"/>
      <c r="F44335" s="64"/>
    </row>
    <row r="44336" spans="4:6">
      <c r="D44336" s="63"/>
      <c r="F44336" s="64"/>
    </row>
    <row r="44337" spans="4:6">
      <c r="D44337" s="63"/>
      <c r="F44337" s="64"/>
    </row>
    <row r="44338" spans="4:6">
      <c r="D44338" s="63"/>
      <c r="F44338" s="64"/>
    </row>
    <row r="44339" spans="4:6">
      <c r="D44339" s="63"/>
      <c r="F44339" s="64"/>
    </row>
    <row r="44340" spans="4:6">
      <c r="D44340" s="63"/>
      <c r="F44340" s="64"/>
    </row>
    <row r="44341" spans="4:6">
      <c r="D44341" s="63"/>
      <c r="F44341" s="64"/>
    </row>
    <row r="44342" spans="4:6">
      <c r="D44342" s="63"/>
      <c r="F44342" s="64"/>
    </row>
    <row r="44343" spans="4:6">
      <c r="D44343" s="63"/>
      <c r="F44343" s="64"/>
    </row>
    <row r="44344" spans="4:6">
      <c r="D44344" s="63"/>
      <c r="F44344" s="64"/>
    </row>
    <row r="44345" spans="4:6">
      <c r="D44345" s="63"/>
      <c r="F44345" s="64"/>
    </row>
    <row r="44346" spans="4:6">
      <c r="D44346" s="63"/>
      <c r="F44346" s="64"/>
    </row>
    <row r="44347" spans="4:6">
      <c r="D44347" s="63"/>
      <c r="F44347" s="64"/>
    </row>
    <row r="44348" spans="4:6">
      <c r="D44348" s="63"/>
      <c r="F44348" s="64"/>
    </row>
    <row r="44349" spans="4:6">
      <c r="D44349" s="63"/>
      <c r="F44349" s="64"/>
    </row>
    <row r="44350" spans="4:6">
      <c r="D44350" s="63"/>
      <c r="F44350" s="64"/>
    </row>
    <row r="44351" spans="4:6">
      <c r="D44351" s="63"/>
      <c r="F44351" s="64"/>
    </row>
    <row r="44352" spans="4:6">
      <c r="D44352" s="63"/>
      <c r="F44352" s="64"/>
    </row>
    <row r="44353" spans="4:6">
      <c r="D44353" s="63"/>
      <c r="F44353" s="64"/>
    </row>
    <row r="44354" spans="4:6">
      <c r="D44354" s="63"/>
      <c r="F44354" s="64"/>
    </row>
    <row r="44355" spans="4:6">
      <c r="D44355" s="63"/>
      <c r="F44355" s="64"/>
    </row>
    <row r="44356" spans="4:6">
      <c r="D44356" s="63"/>
      <c r="F44356" s="64"/>
    </row>
    <row r="44357" spans="4:6">
      <c r="D44357" s="63"/>
      <c r="F44357" s="64"/>
    </row>
    <row r="44358" spans="4:6">
      <c r="D44358" s="63"/>
      <c r="F44358" s="64"/>
    </row>
    <row r="44359" spans="4:6">
      <c r="D44359" s="63"/>
      <c r="F44359" s="64"/>
    </row>
    <row r="44360" spans="4:6">
      <c r="D44360" s="63"/>
      <c r="F44360" s="64"/>
    </row>
    <row r="44361" spans="4:6">
      <c r="D44361" s="63"/>
      <c r="F44361" s="64"/>
    </row>
    <row r="44362" spans="4:6">
      <c r="D44362" s="63"/>
      <c r="F44362" s="64"/>
    </row>
    <row r="44363" spans="4:6">
      <c r="D44363" s="63"/>
      <c r="F44363" s="64"/>
    </row>
    <row r="44364" spans="4:6">
      <c r="D44364" s="63"/>
      <c r="F44364" s="64"/>
    </row>
    <row r="44365" spans="4:6">
      <c r="D44365" s="63"/>
      <c r="F44365" s="64"/>
    </row>
    <row r="44366" spans="4:6">
      <c r="D44366" s="63"/>
      <c r="F44366" s="64"/>
    </row>
    <row r="44367" spans="4:6">
      <c r="D44367" s="63"/>
      <c r="F44367" s="64"/>
    </row>
    <row r="44368" spans="4:6">
      <c r="D44368" s="63"/>
      <c r="F44368" s="64"/>
    </row>
    <row r="44369" spans="4:6">
      <c r="D44369" s="63"/>
      <c r="F44369" s="64"/>
    </row>
    <row r="44370" spans="4:6">
      <c r="D44370" s="63"/>
      <c r="F44370" s="64"/>
    </row>
    <row r="44371" spans="4:6">
      <c r="D44371" s="63"/>
      <c r="F44371" s="64"/>
    </row>
    <row r="44372" spans="4:6">
      <c r="D44372" s="63"/>
      <c r="F44372" s="64"/>
    </row>
    <row r="44373" spans="4:6">
      <c r="D44373" s="63"/>
      <c r="F44373" s="64"/>
    </row>
    <row r="44374" spans="4:6">
      <c r="D44374" s="63"/>
      <c r="F44374" s="64"/>
    </row>
    <row r="44375" spans="4:6">
      <c r="D44375" s="63"/>
      <c r="F44375" s="64"/>
    </row>
    <row r="44376" spans="4:6">
      <c r="D44376" s="63"/>
      <c r="F44376" s="64"/>
    </row>
    <row r="44377" spans="4:6">
      <c r="D44377" s="63"/>
      <c r="F44377" s="64"/>
    </row>
    <row r="44378" spans="4:6">
      <c r="D44378" s="63"/>
      <c r="F44378" s="64"/>
    </row>
    <row r="44379" spans="4:6">
      <c r="D44379" s="63"/>
      <c r="F44379" s="64"/>
    </row>
    <row r="44380" spans="4:6">
      <c r="D44380" s="63"/>
      <c r="F44380" s="64"/>
    </row>
    <row r="44381" spans="4:6">
      <c r="D44381" s="63"/>
      <c r="F44381" s="64"/>
    </row>
    <row r="44382" spans="4:6">
      <c r="D44382" s="63"/>
      <c r="F44382" s="64"/>
    </row>
    <row r="44383" spans="4:6">
      <c r="D44383" s="63"/>
      <c r="F44383" s="64"/>
    </row>
    <row r="44384" spans="4:6">
      <c r="D44384" s="63"/>
      <c r="F44384" s="64"/>
    </row>
    <row r="44385" spans="4:6">
      <c r="D44385" s="63"/>
      <c r="F44385" s="64"/>
    </row>
    <row r="44386" spans="4:6">
      <c r="D44386" s="63"/>
      <c r="F44386" s="64"/>
    </row>
    <row r="44387" spans="4:6">
      <c r="D44387" s="63"/>
      <c r="F44387" s="64"/>
    </row>
    <row r="44388" spans="4:6">
      <c r="D44388" s="63"/>
      <c r="F44388" s="64"/>
    </row>
    <row r="44389" spans="4:6">
      <c r="D44389" s="63"/>
      <c r="F44389" s="64"/>
    </row>
    <row r="44390" spans="4:6">
      <c r="D44390" s="63"/>
      <c r="F44390" s="64"/>
    </row>
    <row r="44391" spans="4:6">
      <c r="D44391" s="63"/>
      <c r="F44391" s="64"/>
    </row>
    <row r="44392" spans="4:6">
      <c r="D44392" s="63"/>
      <c r="F44392" s="64"/>
    </row>
    <row r="44393" spans="4:6">
      <c r="D44393" s="63"/>
      <c r="F44393" s="64"/>
    </row>
    <row r="44394" spans="4:6">
      <c r="D44394" s="63"/>
      <c r="F44394" s="64"/>
    </row>
    <row r="44395" spans="4:6">
      <c r="D44395" s="63"/>
      <c r="F44395" s="64"/>
    </row>
    <row r="44396" spans="4:6">
      <c r="D44396" s="63"/>
      <c r="F44396" s="64"/>
    </row>
    <row r="44397" spans="4:6">
      <c r="D44397" s="63"/>
      <c r="F44397" s="64"/>
    </row>
    <row r="44398" spans="4:6">
      <c r="D44398" s="63"/>
      <c r="F44398" s="64"/>
    </row>
    <row r="44399" spans="4:6">
      <c r="D44399" s="63"/>
      <c r="F44399" s="64"/>
    </row>
    <row r="44400" spans="4:6">
      <c r="D44400" s="63"/>
      <c r="F44400" s="64"/>
    </row>
    <row r="44401" spans="4:6">
      <c r="D44401" s="63"/>
      <c r="F44401" s="64"/>
    </row>
    <row r="44402" spans="4:6">
      <c r="D44402" s="63"/>
      <c r="F44402" s="64"/>
    </row>
    <row r="44403" spans="4:6">
      <c r="D44403" s="63"/>
      <c r="F44403" s="64"/>
    </row>
    <row r="44404" spans="4:6">
      <c r="D44404" s="63"/>
      <c r="F44404" s="64"/>
    </row>
    <row r="44405" spans="4:6">
      <c r="D44405" s="63"/>
      <c r="F44405" s="64"/>
    </row>
    <row r="44406" spans="4:6">
      <c r="D44406" s="63"/>
      <c r="F44406" s="64"/>
    </row>
    <row r="44407" spans="4:6">
      <c r="D44407" s="63"/>
      <c r="F44407" s="64"/>
    </row>
    <row r="44408" spans="4:6">
      <c r="D44408" s="63"/>
      <c r="F44408" s="64"/>
    </row>
    <row r="44409" spans="4:6">
      <c r="D44409" s="63"/>
      <c r="F44409" s="64"/>
    </row>
    <row r="44410" spans="4:6">
      <c r="D44410" s="63"/>
      <c r="F44410" s="64"/>
    </row>
    <row r="44411" spans="4:6">
      <c r="D44411" s="63"/>
      <c r="F44411" s="64"/>
    </row>
    <row r="44412" spans="4:6">
      <c r="D44412" s="63"/>
      <c r="F44412" s="64"/>
    </row>
    <row r="44413" spans="4:6">
      <c r="D44413" s="63"/>
      <c r="F44413" s="64"/>
    </row>
    <row r="44414" spans="4:6">
      <c r="D44414" s="63"/>
      <c r="F44414" s="64"/>
    </row>
    <row r="44415" spans="4:6">
      <c r="D44415" s="63"/>
      <c r="F44415" s="64"/>
    </row>
    <row r="44416" spans="4:6">
      <c r="D44416" s="63"/>
      <c r="F44416" s="64"/>
    </row>
    <row r="44417" spans="4:6">
      <c r="D44417" s="63"/>
      <c r="F44417" s="64"/>
    </row>
    <row r="44418" spans="4:6">
      <c r="D44418" s="63"/>
      <c r="F44418" s="64"/>
    </row>
    <row r="44419" spans="4:6">
      <c r="D44419" s="63"/>
      <c r="F44419" s="64"/>
    </row>
    <row r="44420" spans="4:6">
      <c r="D44420" s="63"/>
      <c r="F44420" s="64"/>
    </row>
    <row r="44421" spans="4:6">
      <c r="D44421" s="63"/>
      <c r="F44421" s="64"/>
    </row>
    <row r="44422" spans="4:6">
      <c r="D44422" s="63"/>
      <c r="F44422" s="64"/>
    </row>
    <row r="44423" spans="4:6">
      <c r="D44423" s="63"/>
      <c r="F44423" s="64"/>
    </row>
    <row r="44424" spans="4:6">
      <c r="D44424" s="63"/>
      <c r="F44424" s="64"/>
    </row>
    <row r="44425" spans="4:6">
      <c r="D44425" s="63"/>
      <c r="F44425" s="64"/>
    </row>
    <row r="44426" spans="4:6">
      <c r="D44426" s="63"/>
      <c r="F44426" s="64"/>
    </row>
    <row r="44427" spans="4:6">
      <c r="D44427" s="63"/>
      <c r="F44427" s="64"/>
    </row>
    <row r="44428" spans="4:6">
      <c r="D44428" s="63"/>
      <c r="F44428" s="64"/>
    </row>
    <row r="44429" spans="4:6">
      <c r="D44429" s="63"/>
      <c r="F44429" s="64"/>
    </row>
    <row r="44430" spans="4:6">
      <c r="D44430" s="63"/>
      <c r="F44430" s="64"/>
    </row>
    <row r="44431" spans="4:6">
      <c r="D44431" s="63"/>
      <c r="F44431" s="64"/>
    </row>
    <row r="44432" spans="4:6">
      <c r="D44432" s="63"/>
      <c r="F44432" s="64"/>
    </row>
    <row r="44433" spans="4:6">
      <c r="D44433" s="63"/>
      <c r="F44433" s="64"/>
    </row>
    <row r="44434" spans="4:6">
      <c r="D44434" s="63"/>
      <c r="F44434" s="64"/>
    </row>
    <row r="44435" spans="4:6">
      <c r="D44435" s="63"/>
      <c r="F44435" s="64"/>
    </row>
    <row r="44436" spans="4:6">
      <c r="D44436" s="63"/>
      <c r="F44436" s="64"/>
    </row>
    <row r="44437" spans="4:6">
      <c r="D44437" s="63"/>
      <c r="F44437" s="64"/>
    </row>
    <row r="44438" spans="4:6">
      <c r="D44438" s="63"/>
      <c r="F44438" s="64"/>
    </row>
    <row r="44439" spans="4:6">
      <c r="D44439" s="63"/>
      <c r="F44439" s="64"/>
    </row>
    <row r="44440" spans="4:6">
      <c r="D44440" s="63"/>
      <c r="F44440" s="64"/>
    </row>
    <row r="44441" spans="4:6">
      <c r="D44441" s="63"/>
      <c r="F44441" s="64"/>
    </row>
    <row r="44442" spans="4:6">
      <c r="D44442" s="63"/>
      <c r="F44442" s="64"/>
    </row>
    <row r="44443" spans="4:6">
      <c r="D44443" s="63"/>
      <c r="F44443" s="64"/>
    </row>
    <row r="44444" spans="4:6">
      <c r="D44444" s="63"/>
      <c r="F44444" s="64"/>
    </row>
    <row r="44445" spans="4:6">
      <c r="D44445" s="63"/>
      <c r="F44445" s="64"/>
    </row>
    <row r="44446" spans="4:6">
      <c r="D44446" s="63"/>
      <c r="F44446" s="64"/>
    </row>
    <row r="44447" spans="4:6">
      <c r="D44447" s="63"/>
      <c r="F44447" s="64"/>
    </row>
    <row r="44448" spans="4:6">
      <c r="D44448" s="63"/>
      <c r="F44448" s="64"/>
    </row>
    <row r="44449" spans="4:6">
      <c r="D44449" s="63"/>
      <c r="F44449" s="64"/>
    </row>
    <row r="44450" spans="4:6">
      <c r="D44450" s="63"/>
      <c r="F44450" s="64"/>
    </row>
    <row r="44451" spans="4:6">
      <c r="D44451" s="63"/>
      <c r="F44451" s="64"/>
    </row>
    <row r="44452" spans="4:6">
      <c r="D44452" s="63"/>
      <c r="F44452" s="64"/>
    </row>
    <row r="44453" spans="4:6">
      <c r="D44453" s="63"/>
      <c r="F44453" s="64"/>
    </row>
    <row r="44454" spans="4:6">
      <c r="D44454" s="63"/>
      <c r="F44454" s="64"/>
    </row>
    <row r="44455" spans="4:6">
      <c r="D44455" s="63"/>
      <c r="F44455" s="64"/>
    </row>
    <row r="44456" spans="4:6">
      <c r="D44456" s="63"/>
      <c r="F44456" s="64"/>
    </row>
    <row r="44457" spans="4:6">
      <c r="D44457" s="63"/>
      <c r="F44457" s="64"/>
    </row>
    <row r="44458" spans="4:6">
      <c r="D44458" s="63"/>
      <c r="F44458" s="64"/>
    </row>
    <row r="44459" spans="4:6">
      <c r="D44459" s="63"/>
      <c r="F44459" s="64"/>
    </row>
    <row r="44460" spans="4:6">
      <c r="D44460" s="63"/>
      <c r="F44460" s="64"/>
    </row>
    <row r="44461" spans="4:6">
      <c r="D44461" s="63"/>
      <c r="F44461" s="64"/>
    </row>
    <row r="44462" spans="4:6">
      <c r="D44462" s="63"/>
      <c r="F44462" s="64"/>
    </row>
    <row r="44463" spans="4:6">
      <c r="D44463" s="63"/>
      <c r="F44463" s="64"/>
    </row>
    <row r="44464" spans="4:6">
      <c r="D44464" s="63"/>
      <c r="F44464" s="64"/>
    </row>
    <row r="44465" spans="4:6">
      <c r="D44465" s="63"/>
      <c r="F44465" s="64"/>
    </row>
    <row r="44466" spans="4:6">
      <c r="D44466" s="63"/>
      <c r="F44466" s="64"/>
    </row>
    <row r="44467" spans="4:6">
      <c r="D44467" s="63"/>
      <c r="F44467" s="64"/>
    </row>
    <row r="44468" spans="4:6">
      <c r="D44468" s="63"/>
      <c r="F44468" s="64"/>
    </row>
    <row r="44469" spans="4:6">
      <c r="D44469" s="63"/>
      <c r="F44469" s="64"/>
    </row>
    <row r="44470" spans="4:6">
      <c r="D44470" s="63"/>
      <c r="F44470" s="64"/>
    </row>
    <row r="44471" spans="4:6">
      <c r="D44471" s="63"/>
      <c r="F44471" s="64"/>
    </row>
    <row r="44472" spans="4:6">
      <c r="D44472" s="63"/>
      <c r="F44472" s="64"/>
    </row>
    <row r="44473" spans="4:6">
      <c r="D44473" s="63"/>
      <c r="F44473" s="64"/>
    </row>
    <row r="44474" spans="4:6">
      <c r="D44474" s="63"/>
      <c r="F44474" s="64"/>
    </row>
    <row r="44475" spans="4:6">
      <c r="D44475" s="63"/>
      <c r="F44475" s="64"/>
    </row>
    <row r="44476" spans="4:6">
      <c r="D44476" s="63"/>
      <c r="F44476" s="64"/>
    </row>
    <row r="44477" spans="4:6">
      <c r="D44477" s="63"/>
      <c r="F44477" s="64"/>
    </row>
    <row r="44478" spans="4:6">
      <c r="D44478" s="63"/>
      <c r="F44478" s="64"/>
    </row>
    <row r="44479" spans="4:6">
      <c r="D44479" s="63"/>
      <c r="F44479" s="64"/>
    </row>
    <row r="44480" spans="4:6">
      <c r="D44480" s="63"/>
      <c r="F44480" s="64"/>
    </row>
    <row r="44481" spans="4:6">
      <c r="D44481" s="63"/>
      <c r="F44481" s="64"/>
    </row>
    <row r="44482" spans="4:6">
      <c r="D44482" s="63"/>
      <c r="F44482" s="64"/>
    </row>
    <row r="44483" spans="4:6">
      <c r="D44483" s="63"/>
      <c r="F44483" s="64"/>
    </row>
    <row r="44484" spans="4:6">
      <c r="D44484" s="63"/>
      <c r="F44484" s="64"/>
    </row>
    <row r="44485" spans="4:6">
      <c r="D44485" s="63"/>
      <c r="F44485" s="64"/>
    </row>
    <row r="44486" spans="4:6">
      <c r="D44486" s="63"/>
      <c r="F44486" s="64"/>
    </row>
    <row r="44487" spans="4:6">
      <c r="D44487" s="63"/>
      <c r="F44487" s="64"/>
    </row>
    <row r="44488" spans="4:6">
      <c r="D44488" s="63"/>
      <c r="F44488" s="64"/>
    </row>
    <row r="44489" spans="4:6">
      <c r="D44489" s="63"/>
      <c r="F44489" s="64"/>
    </row>
    <row r="44490" spans="4:6">
      <c r="D44490" s="63"/>
      <c r="F44490" s="64"/>
    </row>
    <row r="44491" spans="4:6">
      <c r="D44491" s="63"/>
      <c r="F44491" s="64"/>
    </row>
    <row r="44492" spans="4:6">
      <c r="D44492" s="63"/>
      <c r="F44492" s="64"/>
    </row>
    <row r="44493" spans="4:6">
      <c r="D44493" s="63"/>
      <c r="F44493" s="64"/>
    </row>
    <row r="44494" spans="4:6">
      <c r="D44494" s="63"/>
      <c r="F44494" s="64"/>
    </row>
    <row r="44495" spans="4:6">
      <c r="D44495" s="63"/>
      <c r="F44495" s="64"/>
    </row>
    <row r="44496" spans="4:6">
      <c r="D44496" s="63"/>
      <c r="F44496" s="64"/>
    </row>
    <row r="44497" spans="4:6">
      <c r="D44497" s="63"/>
      <c r="F44497" s="64"/>
    </row>
    <row r="44498" spans="4:6">
      <c r="D44498" s="63"/>
      <c r="F44498" s="64"/>
    </row>
    <row r="44499" spans="4:6">
      <c r="D44499" s="63"/>
      <c r="F44499" s="64"/>
    </row>
    <row r="44500" spans="4:6">
      <c r="D44500" s="63"/>
      <c r="F44500" s="64"/>
    </row>
    <row r="44501" spans="4:6">
      <c r="D44501" s="63"/>
      <c r="F44501" s="64"/>
    </row>
    <row r="44502" spans="4:6">
      <c r="D44502" s="63"/>
      <c r="F44502" s="64"/>
    </row>
    <row r="44503" spans="4:6">
      <c r="D44503" s="63"/>
      <c r="F44503" s="64"/>
    </row>
    <row r="44504" spans="4:6">
      <c r="D44504" s="63"/>
      <c r="F44504" s="64"/>
    </row>
    <row r="44505" spans="4:6">
      <c r="D44505" s="63"/>
      <c r="F44505" s="64"/>
    </row>
    <row r="44506" spans="4:6">
      <c r="D44506" s="63"/>
      <c r="F44506" s="64"/>
    </row>
    <row r="44507" spans="4:6">
      <c r="D44507" s="63"/>
      <c r="F44507" s="64"/>
    </row>
    <row r="44508" spans="4:6">
      <c r="D44508" s="63"/>
      <c r="F44508" s="64"/>
    </row>
    <row r="44509" spans="4:6">
      <c r="D44509" s="63"/>
      <c r="F44509" s="64"/>
    </row>
    <row r="44510" spans="4:6">
      <c r="D44510" s="63"/>
      <c r="F44510" s="64"/>
    </row>
    <row r="44511" spans="4:6">
      <c r="D44511" s="63"/>
      <c r="F44511" s="64"/>
    </row>
    <row r="44512" spans="4:6">
      <c r="D44512" s="63"/>
      <c r="F44512" s="64"/>
    </row>
    <row r="44513" spans="4:6">
      <c r="D44513" s="63"/>
      <c r="F44513" s="64"/>
    </row>
    <row r="44514" spans="4:6">
      <c r="D44514" s="63"/>
      <c r="F44514" s="64"/>
    </row>
    <row r="44515" spans="4:6">
      <c r="D44515" s="63"/>
      <c r="F44515" s="64"/>
    </row>
    <row r="44516" spans="4:6">
      <c r="D44516" s="63"/>
      <c r="F44516" s="64"/>
    </row>
    <row r="44517" spans="4:6">
      <c r="D44517" s="63"/>
      <c r="F44517" s="64"/>
    </row>
    <row r="44518" spans="4:6">
      <c r="D44518" s="63"/>
      <c r="F44518" s="64"/>
    </row>
    <row r="44519" spans="4:6">
      <c r="D44519" s="63"/>
      <c r="F44519" s="64"/>
    </row>
    <row r="44520" spans="4:6">
      <c r="D44520" s="63"/>
      <c r="F44520" s="64"/>
    </row>
    <row r="44521" spans="4:6">
      <c r="D44521" s="63"/>
      <c r="F44521" s="64"/>
    </row>
    <row r="44522" spans="4:6">
      <c r="D44522" s="63"/>
      <c r="F44522" s="64"/>
    </row>
    <row r="44523" spans="4:6">
      <c r="D44523" s="63"/>
      <c r="F44523" s="64"/>
    </row>
    <row r="44524" spans="4:6">
      <c r="D44524" s="63"/>
      <c r="F44524" s="64"/>
    </row>
    <row r="44525" spans="4:6">
      <c r="D44525" s="63"/>
      <c r="F44525" s="64"/>
    </row>
    <row r="44526" spans="4:6">
      <c r="D44526" s="63"/>
      <c r="F44526" s="64"/>
    </row>
    <row r="44527" spans="4:6">
      <c r="D44527" s="63"/>
      <c r="F44527" s="64"/>
    </row>
    <row r="44528" spans="4:6">
      <c r="D44528" s="63"/>
      <c r="F44528" s="64"/>
    </row>
    <row r="44529" spans="4:6">
      <c r="D44529" s="63"/>
      <c r="F44529" s="64"/>
    </row>
    <row r="44530" spans="4:6">
      <c r="D44530" s="63"/>
      <c r="F44530" s="64"/>
    </row>
    <row r="44531" spans="4:6">
      <c r="D44531" s="63"/>
      <c r="F44531" s="64"/>
    </row>
    <row r="44532" spans="4:6">
      <c r="D44532" s="63"/>
      <c r="F44532" s="64"/>
    </row>
    <row r="44533" spans="4:6">
      <c r="D44533" s="63"/>
      <c r="F44533" s="64"/>
    </row>
    <row r="44534" spans="4:6">
      <c r="D44534" s="63"/>
      <c r="F44534" s="64"/>
    </row>
    <row r="44535" spans="4:6">
      <c r="D44535" s="63"/>
      <c r="F44535" s="64"/>
    </row>
    <row r="44536" spans="4:6">
      <c r="D44536" s="63"/>
      <c r="F44536" s="64"/>
    </row>
    <row r="44537" spans="4:6">
      <c r="D44537" s="63"/>
      <c r="F44537" s="64"/>
    </row>
    <row r="44538" spans="4:6">
      <c r="D44538" s="63"/>
      <c r="F44538" s="64"/>
    </row>
    <row r="44539" spans="4:6">
      <c r="D44539" s="63"/>
      <c r="F44539" s="64"/>
    </row>
    <row r="44540" spans="4:6">
      <c r="D44540" s="63"/>
      <c r="F44540" s="64"/>
    </row>
    <row r="44541" spans="4:6">
      <c r="D44541" s="63"/>
      <c r="F44541" s="64"/>
    </row>
    <row r="44542" spans="4:6">
      <c r="D44542" s="63"/>
      <c r="F44542" s="64"/>
    </row>
    <row r="44543" spans="4:6">
      <c r="D44543" s="63"/>
      <c r="F44543" s="64"/>
    </row>
    <row r="44544" spans="4:6">
      <c r="D44544" s="63"/>
      <c r="F44544" s="64"/>
    </row>
    <row r="44545" spans="4:6">
      <c r="D44545" s="63"/>
      <c r="F44545" s="64"/>
    </row>
    <row r="44546" spans="4:6">
      <c r="D44546" s="63"/>
      <c r="F44546" s="64"/>
    </row>
    <row r="44547" spans="4:6">
      <c r="D44547" s="63"/>
      <c r="F44547" s="64"/>
    </row>
    <row r="44548" spans="4:6">
      <c r="D44548" s="63"/>
      <c r="F44548" s="64"/>
    </row>
    <row r="44549" spans="4:6">
      <c r="D44549" s="63"/>
      <c r="F44549" s="64"/>
    </row>
    <row r="44550" spans="4:6">
      <c r="D44550" s="63"/>
      <c r="F44550" s="64"/>
    </row>
    <row r="44551" spans="4:6">
      <c r="D44551" s="63"/>
      <c r="F44551" s="64"/>
    </row>
    <row r="44552" spans="4:6">
      <c r="D44552" s="63"/>
      <c r="F44552" s="64"/>
    </row>
    <row r="44553" spans="4:6">
      <c r="D44553" s="63"/>
      <c r="F44553" s="64"/>
    </row>
    <row r="44554" spans="4:6">
      <c r="D44554" s="63"/>
      <c r="F44554" s="64"/>
    </row>
    <row r="44555" spans="4:6">
      <c r="D44555" s="63"/>
      <c r="F44555" s="64"/>
    </row>
    <row r="44556" spans="4:6">
      <c r="D44556" s="63"/>
      <c r="F44556" s="64"/>
    </row>
    <row r="44557" spans="4:6">
      <c r="D44557" s="63"/>
      <c r="F44557" s="64"/>
    </row>
    <row r="44558" spans="4:6">
      <c r="D44558" s="63"/>
      <c r="F44558" s="64"/>
    </row>
    <row r="44559" spans="4:6">
      <c r="D44559" s="63"/>
      <c r="F44559" s="64"/>
    </row>
    <row r="44560" spans="4:6">
      <c r="D44560" s="63"/>
      <c r="F44560" s="64"/>
    </row>
    <row r="44561" spans="4:6">
      <c r="D44561" s="63"/>
      <c r="F44561" s="64"/>
    </row>
    <row r="44562" spans="4:6">
      <c r="D44562" s="63"/>
      <c r="F44562" s="64"/>
    </row>
    <row r="44563" spans="4:6">
      <c r="D44563" s="63"/>
      <c r="F44563" s="64"/>
    </row>
    <row r="44564" spans="4:6">
      <c r="D44564" s="63"/>
      <c r="F44564" s="64"/>
    </row>
    <row r="44565" spans="4:6">
      <c r="D44565" s="63"/>
      <c r="F44565" s="64"/>
    </row>
    <row r="44566" spans="4:6">
      <c r="D44566" s="63"/>
      <c r="F44566" s="64"/>
    </row>
    <row r="44567" spans="4:6">
      <c r="D44567" s="63"/>
      <c r="F44567" s="64"/>
    </row>
    <row r="44568" spans="4:6">
      <c r="D44568" s="63"/>
      <c r="F44568" s="64"/>
    </row>
    <row r="44569" spans="4:6">
      <c r="D44569" s="63"/>
      <c r="F44569" s="64"/>
    </row>
    <row r="44570" spans="4:6">
      <c r="D44570" s="63"/>
      <c r="F44570" s="64"/>
    </row>
    <row r="44571" spans="4:6">
      <c r="D44571" s="63"/>
      <c r="F44571" s="64"/>
    </row>
    <row r="44572" spans="4:6">
      <c r="D44572" s="63"/>
      <c r="F44572" s="64"/>
    </row>
    <row r="44573" spans="4:6">
      <c r="D44573" s="63"/>
      <c r="F44573" s="64"/>
    </row>
    <row r="44574" spans="4:6">
      <c r="D44574" s="63"/>
      <c r="F44574" s="64"/>
    </row>
    <row r="44575" spans="4:6">
      <c r="D44575" s="63"/>
      <c r="F44575" s="64"/>
    </row>
    <row r="44576" spans="4:6">
      <c r="D44576" s="63"/>
      <c r="F44576" s="64"/>
    </row>
    <row r="44577" spans="4:6">
      <c r="D44577" s="63"/>
      <c r="F44577" s="64"/>
    </row>
    <row r="44578" spans="4:6">
      <c r="D44578" s="63"/>
      <c r="F44578" s="64"/>
    </row>
    <row r="44579" spans="4:6">
      <c r="D44579" s="63"/>
      <c r="F44579" s="64"/>
    </row>
    <row r="44580" spans="4:6">
      <c r="D44580" s="63"/>
      <c r="F44580" s="64"/>
    </row>
    <row r="44581" spans="4:6">
      <c r="D44581" s="63"/>
      <c r="F44581" s="64"/>
    </row>
    <row r="44582" spans="4:6">
      <c r="D44582" s="63"/>
      <c r="F44582" s="64"/>
    </row>
    <row r="44583" spans="4:6">
      <c r="D44583" s="63"/>
      <c r="F44583" s="64"/>
    </row>
    <row r="44584" spans="4:6">
      <c r="D44584" s="63"/>
      <c r="F44584" s="64"/>
    </row>
    <row r="44585" spans="4:6">
      <c r="D44585" s="63"/>
      <c r="F44585" s="64"/>
    </row>
    <row r="44586" spans="4:6">
      <c r="D44586" s="63"/>
      <c r="F44586" s="64"/>
    </row>
    <row r="44587" spans="4:6">
      <c r="D44587" s="63"/>
      <c r="F44587" s="64"/>
    </row>
    <row r="44588" spans="4:6">
      <c r="D44588" s="63"/>
      <c r="F44588" s="64"/>
    </row>
    <row r="44589" spans="4:6">
      <c r="D44589" s="63"/>
      <c r="F44589" s="64"/>
    </row>
    <row r="44590" spans="4:6">
      <c r="D44590" s="63"/>
      <c r="F44590" s="64"/>
    </row>
    <row r="44591" spans="4:6">
      <c r="D44591" s="63"/>
      <c r="F44591" s="64"/>
    </row>
    <row r="44592" spans="4:6">
      <c r="D44592" s="63"/>
      <c r="F44592" s="64"/>
    </row>
    <row r="44593" spans="4:6">
      <c r="D44593" s="63"/>
      <c r="F44593" s="64"/>
    </row>
    <row r="44594" spans="4:6">
      <c r="D44594" s="63"/>
      <c r="F44594" s="64"/>
    </row>
    <row r="44595" spans="4:6">
      <c r="D44595" s="63"/>
      <c r="F44595" s="64"/>
    </row>
    <row r="44596" spans="4:6">
      <c r="D44596" s="63"/>
      <c r="F44596" s="64"/>
    </row>
    <row r="44597" spans="4:6">
      <c r="D44597" s="63"/>
      <c r="F44597" s="64"/>
    </row>
    <row r="44598" spans="4:6">
      <c r="D44598" s="63"/>
      <c r="F44598" s="64"/>
    </row>
    <row r="44599" spans="4:6">
      <c r="D44599" s="63"/>
      <c r="F44599" s="64"/>
    </row>
    <row r="44600" spans="4:6">
      <c r="D44600" s="63"/>
      <c r="F44600" s="64"/>
    </row>
    <row r="44601" spans="4:6">
      <c r="D44601" s="63"/>
      <c r="F44601" s="64"/>
    </row>
    <row r="44602" spans="4:6">
      <c r="D44602" s="63"/>
      <c r="F44602" s="64"/>
    </row>
    <row r="44603" spans="4:6">
      <c r="D44603" s="63"/>
      <c r="F44603" s="64"/>
    </row>
    <row r="44604" spans="4:6">
      <c r="D44604" s="63"/>
      <c r="F44604" s="64"/>
    </row>
    <row r="44605" spans="4:6">
      <c r="D44605" s="63"/>
      <c r="F44605" s="64"/>
    </row>
    <row r="44606" spans="4:6">
      <c r="D44606" s="63"/>
      <c r="F44606" s="64"/>
    </row>
    <row r="44607" spans="4:6">
      <c r="D44607" s="63"/>
      <c r="F44607" s="64"/>
    </row>
    <row r="44608" spans="4:6">
      <c r="D44608" s="63"/>
      <c r="F44608" s="64"/>
    </row>
    <row r="44609" spans="4:6">
      <c r="D44609" s="63"/>
      <c r="F44609" s="64"/>
    </row>
    <row r="44610" spans="4:6">
      <c r="D44610" s="63"/>
      <c r="F44610" s="64"/>
    </row>
    <row r="44611" spans="4:6">
      <c r="D44611" s="63"/>
      <c r="F44611" s="64"/>
    </row>
    <row r="44612" spans="4:6">
      <c r="D44612" s="63"/>
      <c r="F44612" s="64"/>
    </row>
    <row r="44613" spans="4:6">
      <c r="D44613" s="63"/>
      <c r="F44613" s="64"/>
    </row>
    <row r="44614" spans="4:6">
      <c r="D44614" s="63"/>
      <c r="F44614" s="64"/>
    </row>
    <row r="44615" spans="4:6">
      <c r="D44615" s="63"/>
      <c r="F44615" s="64"/>
    </row>
    <row r="44616" spans="4:6">
      <c r="D44616" s="63"/>
      <c r="F44616" s="64"/>
    </row>
    <row r="44617" spans="4:6">
      <c r="D44617" s="63"/>
      <c r="F44617" s="64"/>
    </row>
    <row r="44618" spans="4:6">
      <c r="D44618" s="63"/>
      <c r="F44618" s="64"/>
    </row>
    <row r="44619" spans="4:6">
      <c r="D44619" s="63"/>
      <c r="F44619" s="64"/>
    </row>
    <row r="44620" spans="4:6">
      <c r="D44620" s="63"/>
      <c r="F44620" s="64"/>
    </row>
    <row r="44621" spans="4:6">
      <c r="D44621" s="63"/>
      <c r="F44621" s="64"/>
    </row>
    <row r="44622" spans="4:6">
      <c r="D44622" s="63"/>
      <c r="F44622" s="64"/>
    </row>
    <row r="44623" spans="4:6">
      <c r="D44623" s="63"/>
      <c r="F44623" s="64"/>
    </row>
    <row r="44624" spans="4:6">
      <c r="D44624" s="63"/>
      <c r="F44624" s="64"/>
    </row>
    <row r="44625" spans="4:6">
      <c r="D44625" s="63"/>
      <c r="F44625" s="64"/>
    </row>
    <row r="44626" spans="4:6">
      <c r="D44626" s="63"/>
      <c r="F44626" s="64"/>
    </row>
    <row r="44627" spans="4:6">
      <c r="D44627" s="63"/>
      <c r="F44627" s="64"/>
    </row>
    <row r="44628" spans="4:6">
      <c r="D44628" s="63"/>
      <c r="F44628" s="64"/>
    </row>
    <row r="44629" spans="4:6">
      <c r="D44629" s="63"/>
      <c r="F44629" s="64"/>
    </row>
    <row r="44630" spans="4:6">
      <c r="D44630" s="63"/>
      <c r="F44630" s="64"/>
    </row>
    <row r="44631" spans="4:6">
      <c r="D44631" s="63"/>
      <c r="F44631" s="64"/>
    </row>
    <row r="44632" spans="4:6">
      <c r="D44632" s="63"/>
      <c r="F44632" s="64"/>
    </row>
    <row r="44633" spans="4:6">
      <c r="D44633" s="63"/>
      <c r="F44633" s="64"/>
    </row>
    <row r="44634" spans="4:6">
      <c r="D44634" s="63"/>
      <c r="F44634" s="64"/>
    </row>
    <row r="44635" spans="4:6">
      <c r="D44635" s="63"/>
      <c r="F44635" s="64"/>
    </row>
    <row r="44636" spans="4:6">
      <c r="D44636" s="63"/>
      <c r="F44636" s="64"/>
    </row>
    <row r="44637" spans="4:6">
      <c r="D44637" s="63"/>
      <c r="F44637" s="64"/>
    </row>
    <row r="44638" spans="4:6">
      <c r="D44638" s="63"/>
      <c r="F44638" s="64"/>
    </row>
    <row r="44639" spans="4:6">
      <c r="D44639" s="63"/>
      <c r="F44639" s="64"/>
    </row>
    <row r="44640" spans="4:6">
      <c r="D44640" s="63"/>
      <c r="F44640" s="64"/>
    </row>
    <row r="44641" spans="4:6">
      <c r="D44641" s="63"/>
      <c r="F44641" s="64"/>
    </row>
    <row r="44642" spans="4:6">
      <c r="D44642" s="63"/>
      <c r="F44642" s="64"/>
    </row>
    <row r="44643" spans="4:6">
      <c r="D44643" s="63"/>
      <c r="F44643" s="64"/>
    </row>
    <row r="44644" spans="4:6">
      <c r="D44644" s="63"/>
      <c r="F44644" s="64"/>
    </row>
    <row r="44645" spans="4:6">
      <c r="D44645" s="63"/>
      <c r="F44645" s="64"/>
    </row>
    <row r="44646" spans="4:6">
      <c r="D44646" s="63"/>
      <c r="F44646" s="64"/>
    </row>
    <row r="44647" spans="4:6">
      <c r="D44647" s="63"/>
      <c r="F44647" s="64"/>
    </row>
    <row r="44648" spans="4:6">
      <c r="D44648" s="63"/>
      <c r="F44648" s="64"/>
    </row>
    <row r="44649" spans="4:6">
      <c r="D44649" s="63"/>
      <c r="F44649" s="64"/>
    </row>
    <row r="44650" spans="4:6">
      <c r="D44650" s="63"/>
      <c r="F44650" s="64"/>
    </row>
    <row r="44651" spans="4:6">
      <c r="D44651" s="63"/>
      <c r="F44651" s="64"/>
    </row>
    <row r="44652" spans="4:6">
      <c r="D44652" s="63"/>
      <c r="F44652" s="64"/>
    </row>
    <row r="44653" spans="4:6">
      <c r="D44653" s="63"/>
      <c r="F44653" s="64"/>
    </row>
    <row r="44654" spans="4:6">
      <c r="D44654" s="63"/>
      <c r="F44654" s="64"/>
    </row>
    <row r="44655" spans="4:6">
      <c r="D44655" s="63"/>
      <c r="F44655" s="64"/>
    </row>
    <row r="44656" spans="4:6">
      <c r="D44656" s="63"/>
      <c r="F44656" s="64"/>
    </row>
    <row r="44657" spans="4:6">
      <c r="D44657" s="63"/>
      <c r="F44657" s="64"/>
    </row>
    <row r="44658" spans="4:6">
      <c r="D44658" s="63"/>
      <c r="F44658" s="64"/>
    </row>
    <row r="44659" spans="4:6">
      <c r="D44659" s="63"/>
      <c r="F44659" s="64"/>
    </row>
    <row r="44660" spans="4:6">
      <c r="D44660" s="63"/>
      <c r="F44660" s="64"/>
    </row>
    <row r="44661" spans="4:6">
      <c r="D44661" s="63"/>
      <c r="F44661" s="64"/>
    </row>
    <row r="44662" spans="4:6">
      <c r="D44662" s="63"/>
      <c r="F44662" s="64"/>
    </row>
    <row r="44663" spans="4:6">
      <c r="D44663" s="63"/>
      <c r="F44663" s="64"/>
    </row>
    <row r="44664" spans="4:6">
      <c r="D44664" s="63"/>
      <c r="F44664" s="64"/>
    </row>
    <row r="44665" spans="4:6">
      <c r="D44665" s="63"/>
      <c r="F44665" s="64"/>
    </row>
    <row r="44666" spans="4:6">
      <c r="D44666" s="63"/>
      <c r="F44666" s="64"/>
    </row>
    <row r="44667" spans="4:6">
      <c r="D44667" s="63"/>
      <c r="F44667" s="64"/>
    </row>
    <row r="44668" spans="4:6">
      <c r="D44668" s="63"/>
      <c r="F44668" s="64"/>
    </row>
    <row r="44669" spans="4:6">
      <c r="D44669" s="63"/>
      <c r="F44669" s="64"/>
    </row>
    <row r="44670" spans="4:6">
      <c r="D44670" s="63"/>
      <c r="F44670" s="64"/>
    </row>
    <row r="44671" spans="4:6">
      <c r="D44671" s="63"/>
      <c r="F44671" s="64"/>
    </row>
    <row r="44672" spans="4:6">
      <c r="D44672" s="63"/>
      <c r="F44672" s="64"/>
    </row>
    <row r="44673" spans="4:6">
      <c r="D44673" s="63"/>
      <c r="F44673" s="64"/>
    </row>
    <row r="44674" spans="4:6">
      <c r="D44674" s="63"/>
      <c r="F44674" s="64"/>
    </row>
    <row r="44675" spans="4:6">
      <c r="D44675" s="63"/>
      <c r="F44675" s="64"/>
    </row>
    <row r="44676" spans="4:6">
      <c r="D44676" s="63"/>
      <c r="F44676" s="64"/>
    </row>
    <row r="44677" spans="4:6">
      <c r="D44677" s="63"/>
      <c r="F44677" s="64"/>
    </row>
    <row r="44678" spans="4:6">
      <c r="D44678" s="63"/>
      <c r="F44678" s="64"/>
    </row>
    <row r="44679" spans="4:6">
      <c r="D44679" s="63"/>
      <c r="F44679" s="64"/>
    </row>
    <row r="44680" spans="4:6">
      <c r="D44680" s="63"/>
      <c r="F44680" s="64"/>
    </row>
    <row r="44681" spans="4:6">
      <c r="D44681" s="63"/>
      <c r="F44681" s="64"/>
    </row>
    <row r="44682" spans="4:6">
      <c r="D44682" s="63"/>
      <c r="F44682" s="64"/>
    </row>
    <row r="44683" spans="4:6">
      <c r="D44683" s="63"/>
      <c r="F44683" s="64"/>
    </row>
    <row r="44684" spans="4:6">
      <c r="D44684" s="63"/>
      <c r="F44684" s="64"/>
    </row>
    <row r="44685" spans="4:6">
      <c r="D44685" s="63"/>
      <c r="F44685" s="64"/>
    </row>
    <row r="44686" spans="4:6">
      <c r="D44686" s="63"/>
      <c r="F44686" s="64"/>
    </row>
    <row r="44687" spans="4:6">
      <c r="D44687" s="63"/>
      <c r="F44687" s="64"/>
    </row>
    <row r="44688" spans="4:6">
      <c r="D44688" s="63"/>
      <c r="F44688" s="64"/>
    </row>
    <row r="44689" spans="4:6">
      <c r="D44689" s="63"/>
      <c r="F44689" s="64"/>
    </row>
    <row r="44690" spans="4:6">
      <c r="D44690" s="63"/>
      <c r="F44690" s="64"/>
    </row>
    <row r="44691" spans="4:6">
      <c r="D44691" s="63"/>
      <c r="F44691" s="64"/>
    </row>
    <row r="44692" spans="4:6">
      <c r="D44692" s="63"/>
      <c r="F44692" s="64"/>
    </row>
    <row r="44693" spans="4:6">
      <c r="D44693" s="63"/>
      <c r="F44693" s="64"/>
    </row>
    <row r="44694" spans="4:6">
      <c r="D44694" s="63"/>
      <c r="F44694" s="64"/>
    </row>
    <row r="44695" spans="4:6">
      <c r="D44695" s="63"/>
      <c r="F44695" s="64"/>
    </row>
    <row r="44696" spans="4:6">
      <c r="D44696" s="63"/>
      <c r="F44696" s="64"/>
    </row>
    <row r="44697" spans="4:6">
      <c r="D44697" s="63"/>
      <c r="F44697" s="64"/>
    </row>
    <row r="44698" spans="4:6">
      <c r="D44698" s="63"/>
      <c r="F44698" s="64"/>
    </row>
    <row r="44699" spans="4:6">
      <c r="D44699" s="63"/>
      <c r="F44699" s="64"/>
    </row>
    <row r="44700" spans="4:6">
      <c r="D44700" s="63"/>
      <c r="F44700" s="64"/>
    </row>
    <row r="44701" spans="4:6">
      <c r="D44701" s="63"/>
      <c r="F44701" s="64"/>
    </row>
    <row r="44702" spans="4:6">
      <c r="D44702" s="63"/>
      <c r="F44702" s="64"/>
    </row>
    <row r="44703" spans="4:6">
      <c r="D44703" s="63"/>
      <c r="F44703" s="64"/>
    </row>
    <row r="44704" spans="4:6">
      <c r="D44704" s="63"/>
      <c r="F44704" s="64"/>
    </row>
    <row r="44705" spans="4:6">
      <c r="D44705" s="63"/>
      <c r="F44705" s="64"/>
    </row>
    <row r="44706" spans="4:6">
      <c r="D44706" s="63"/>
      <c r="F44706" s="64"/>
    </row>
    <row r="44707" spans="4:6">
      <c r="D44707" s="63"/>
      <c r="F44707" s="64"/>
    </row>
    <row r="44708" spans="4:6">
      <c r="D44708" s="63"/>
      <c r="F44708" s="64"/>
    </row>
    <row r="44709" spans="4:6">
      <c r="D44709" s="63"/>
      <c r="F44709" s="64"/>
    </row>
    <row r="44710" spans="4:6">
      <c r="D44710" s="63"/>
      <c r="F44710" s="64"/>
    </row>
    <row r="44711" spans="4:6">
      <c r="D44711" s="63"/>
      <c r="F44711" s="64"/>
    </row>
    <row r="44712" spans="4:6">
      <c r="D44712" s="63"/>
      <c r="F44712" s="64"/>
    </row>
    <row r="44713" spans="4:6">
      <c r="D44713" s="63"/>
      <c r="F44713" s="64"/>
    </row>
    <row r="44714" spans="4:6">
      <c r="D44714" s="63"/>
      <c r="F44714" s="64"/>
    </row>
    <row r="44715" spans="4:6">
      <c r="D44715" s="63"/>
      <c r="F44715" s="64"/>
    </row>
    <row r="44716" spans="4:6">
      <c r="D44716" s="63"/>
      <c r="F44716" s="64"/>
    </row>
    <row r="44717" spans="4:6">
      <c r="D44717" s="63"/>
      <c r="F44717" s="64"/>
    </row>
    <row r="44718" spans="4:6">
      <c r="D44718" s="63"/>
      <c r="F44718" s="64"/>
    </row>
    <row r="44719" spans="4:6">
      <c r="D44719" s="63"/>
      <c r="F44719" s="64"/>
    </row>
    <row r="44720" spans="4:6">
      <c r="D44720" s="63"/>
      <c r="F44720" s="64"/>
    </row>
    <row r="44721" spans="4:6">
      <c r="D44721" s="63"/>
      <c r="F44721" s="64"/>
    </row>
    <row r="44722" spans="4:6">
      <c r="D44722" s="63"/>
      <c r="F44722" s="64"/>
    </row>
    <row r="44723" spans="4:6">
      <c r="D44723" s="63"/>
      <c r="F44723" s="64"/>
    </row>
    <row r="44724" spans="4:6">
      <c r="D44724" s="63"/>
      <c r="F44724" s="64"/>
    </row>
    <row r="44725" spans="4:6">
      <c r="D44725" s="63"/>
      <c r="F44725" s="64"/>
    </row>
    <row r="44726" spans="4:6">
      <c r="D44726" s="63"/>
      <c r="F44726" s="64"/>
    </row>
    <row r="44727" spans="4:6">
      <c r="D44727" s="63"/>
      <c r="F44727" s="64"/>
    </row>
    <row r="44728" spans="4:6">
      <c r="D44728" s="63"/>
      <c r="F44728" s="64"/>
    </row>
    <row r="44729" spans="4:6">
      <c r="D44729" s="63"/>
      <c r="F44729" s="64"/>
    </row>
    <row r="44730" spans="4:6">
      <c r="D44730" s="63"/>
      <c r="F44730" s="64"/>
    </row>
    <row r="44731" spans="4:6">
      <c r="D44731" s="63"/>
      <c r="F44731" s="64"/>
    </row>
    <row r="44732" spans="4:6">
      <c r="D44732" s="63"/>
      <c r="F44732" s="64"/>
    </row>
    <row r="44733" spans="4:6">
      <c r="D44733" s="63"/>
      <c r="F44733" s="64"/>
    </row>
    <row r="44734" spans="4:6">
      <c r="D44734" s="63"/>
      <c r="F44734" s="64"/>
    </row>
    <row r="44735" spans="4:6">
      <c r="D44735" s="63"/>
      <c r="F44735" s="64"/>
    </row>
    <row r="44736" spans="4:6">
      <c r="D44736" s="63"/>
      <c r="F44736" s="64"/>
    </row>
    <row r="44737" spans="4:6">
      <c r="D44737" s="63"/>
      <c r="F44737" s="64"/>
    </row>
    <row r="44738" spans="4:6">
      <c r="D44738" s="63"/>
      <c r="F44738" s="64"/>
    </row>
    <row r="44739" spans="4:6">
      <c r="D44739" s="63"/>
      <c r="F44739" s="64"/>
    </row>
    <row r="44740" spans="4:6">
      <c r="D44740" s="63"/>
      <c r="F44740" s="64"/>
    </row>
    <row r="44741" spans="4:6">
      <c r="D44741" s="63"/>
      <c r="F44741" s="64"/>
    </row>
    <row r="44742" spans="4:6">
      <c r="D44742" s="63"/>
      <c r="F44742" s="64"/>
    </row>
    <row r="44743" spans="4:6">
      <c r="D44743" s="63"/>
      <c r="F44743" s="64"/>
    </row>
    <row r="44744" spans="4:6">
      <c r="D44744" s="63"/>
      <c r="F44744" s="64"/>
    </row>
    <row r="44745" spans="4:6">
      <c r="D44745" s="63"/>
      <c r="F44745" s="64"/>
    </row>
    <row r="44746" spans="4:6">
      <c r="D44746" s="63"/>
      <c r="F44746" s="64"/>
    </row>
    <row r="44747" spans="4:6">
      <c r="D44747" s="63"/>
      <c r="F44747" s="64"/>
    </row>
    <row r="44748" spans="4:6">
      <c r="D44748" s="63"/>
      <c r="F44748" s="64"/>
    </row>
    <row r="44749" spans="4:6">
      <c r="D44749" s="63"/>
      <c r="F44749" s="64"/>
    </row>
    <row r="44750" spans="4:6">
      <c r="D44750" s="63"/>
      <c r="F44750" s="64"/>
    </row>
    <row r="44751" spans="4:6">
      <c r="D44751" s="63"/>
      <c r="F44751" s="64"/>
    </row>
    <row r="44752" spans="4:6">
      <c r="D44752" s="63"/>
      <c r="F44752" s="64"/>
    </row>
    <row r="44753" spans="4:6">
      <c r="D44753" s="63"/>
      <c r="F44753" s="64"/>
    </row>
    <row r="44754" spans="4:6">
      <c r="D44754" s="63"/>
      <c r="F44754" s="64"/>
    </row>
    <row r="44755" spans="4:6">
      <c r="D44755" s="63"/>
      <c r="F44755" s="64"/>
    </row>
    <row r="44756" spans="4:6">
      <c r="D44756" s="63"/>
      <c r="F44756" s="64"/>
    </row>
    <row r="44757" spans="4:6">
      <c r="D44757" s="63"/>
      <c r="F44757" s="64"/>
    </row>
    <row r="44758" spans="4:6">
      <c r="D44758" s="63"/>
      <c r="F44758" s="64"/>
    </row>
    <row r="44759" spans="4:6">
      <c r="D44759" s="63"/>
      <c r="F44759" s="64"/>
    </row>
    <row r="44760" spans="4:6">
      <c r="D44760" s="63"/>
      <c r="F44760" s="64"/>
    </row>
    <row r="44761" spans="4:6">
      <c r="D44761" s="63"/>
      <c r="F44761" s="64"/>
    </row>
    <row r="44762" spans="4:6">
      <c r="D44762" s="63"/>
      <c r="F44762" s="64"/>
    </row>
    <row r="44763" spans="4:6">
      <c r="D44763" s="63"/>
      <c r="F44763" s="64"/>
    </row>
    <row r="44764" spans="4:6">
      <c r="D44764" s="63"/>
      <c r="F44764" s="64"/>
    </row>
    <row r="44765" spans="4:6">
      <c r="D44765" s="63"/>
      <c r="F44765" s="64"/>
    </row>
    <row r="44766" spans="4:6">
      <c r="D44766" s="63"/>
      <c r="F44766" s="64"/>
    </row>
    <row r="44767" spans="4:6">
      <c r="D44767" s="63"/>
      <c r="F44767" s="64"/>
    </row>
    <row r="44768" spans="4:6">
      <c r="D44768" s="63"/>
      <c r="F44768" s="64"/>
    </row>
    <row r="44769" spans="4:6">
      <c r="D44769" s="63"/>
      <c r="F44769" s="64"/>
    </row>
    <row r="44770" spans="4:6">
      <c r="D44770" s="63"/>
      <c r="F44770" s="64"/>
    </row>
    <row r="44771" spans="4:6">
      <c r="D44771" s="63"/>
      <c r="F44771" s="64"/>
    </row>
    <row r="44772" spans="4:6">
      <c r="D44772" s="63"/>
      <c r="F44772" s="64"/>
    </row>
    <row r="44773" spans="4:6">
      <c r="D44773" s="63"/>
      <c r="F44773" s="64"/>
    </row>
    <row r="44774" spans="4:6">
      <c r="D44774" s="63"/>
      <c r="F44774" s="64"/>
    </row>
    <row r="44775" spans="4:6">
      <c r="D44775" s="63"/>
      <c r="F44775" s="64"/>
    </row>
    <row r="44776" spans="4:6">
      <c r="D44776" s="63"/>
      <c r="F44776" s="64"/>
    </row>
    <row r="44777" spans="4:6">
      <c r="D44777" s="63"/>
      <c r="F44777" s="64"/>
    </row>
    <row r="44778" spans="4:6">
      <c r="D44778" s="63"/>
      <c r="F44778" s="64"/>
    </row>
    <row r="44779" spans="4:6">
      <c r="D44779" s="63"/>
      <c r="F44779" s="64"/>
    </row>
    <row r="44780" spans="4:6">
      <c r="D44780" s="63"/>
      <c r="F44780" s="64"/>
    </row>
    <row r="44781" spans="4:6">
      <c r="D44781" s="63"/>
      <c r="F44781" s="64"/>
    </row>
    <row r="44782" spans="4:6">
      <c r="D44782" s="63"/>
      <c r="F44782" s="64"/>
    </row>
    <row r="44783" spans="4:6">
      <c r="D44783" s="63"/>
      <c r="F44783" s="64"/>
    </row>
    <row r="44784" spans="4:6">
      <c r="D44784" s="63"/>
      <c r="F44784" s="64"/>
    </row>
    <row r="44785" spans="4:6">
      <c r="D44785" s="63"/>
      <c r="F44785" s="64"/>
    </row>
    <row r="44786" spans="4:6">
      <c r="D44786" s="63"/>
      <c r="F44786" s="64"/>
    </row>
    <row r="44787" spans="4:6">
      <c r="D44787" s="63"/>
      <c r="F44787" s="64"/>
    </row>
    <row r="44788" spans="4:6">
      <c r="D44788" s="63"/>
      <c r="F44788" s="64"/>
    </row>
    <row r="44789" spans="4:6">
      <c r="D44789" s="63"/>
      <c r="F44789" s="64"/>
    </row>
    <row r="44790" spans="4:6">
      <c r="D44790" s="63"/>
      <c r="F44790" s="64"/>
    </row>
    <row r="44791" spans="4:6">
      <c r="D44791" s="63"/>
      <c r="F44791" s="64"/>
    </row>
    <row r="44792" spans="4:6">
      <c r="D44792" s="63"/>
      <c r="F44792" s="64"/>
    </row>
    <row r="44793" spans="4:6">
      <c r="D44793" s="63"/>
      <c r="F44793" s="64"/>
    </row>
    <row r="44794" spans="4:6">
      <c r="D44794" s="63"/>
      <c r="F44794" s="64"/>
    </row>
    <row r="44795" spans="4:6">
      <c r="D44795" s="63"/>
      <c r="F44795" s="64"/>
    </row>
    <row r="44796" spans="4:6">
      <c r="D44796" s="63"/>
      <c r="F44796" s="64"/>
    </row>
    <row r="44797" spans="4:6">
      <c r="D44797" s="63"/>
      <c r="F44797" s="64"/>
    </row>
    <row r="44798" spans="4:6">
      <c r="D44798" s="63"/>
      <c r="F44798" s="64"/>
    </row>
    <row r="44799" spans="4:6">
      <c r="D44799" s="63"/>
      <c r="F44799" s="64"/>
    </row>
    <row r="44800" spans="4:6">
      <c r="D44800" s="63"/>
      <c r="F44800" s="64"/>
    </row>
    <row r="44801" spans="4:6">
      <c r="D44801" s="63"/>
      <c r="F44801" s="64"/>
    </row>
    <row r="44802" spans="4:6">
      <c r="D44802" s="63"/>
      <c r="F44802" s="64"/>
    </row>
    <row r="44803" spans="4:6">
      <c r="D44803" s="63"/>
      <c r="F44803" s="64"/>
    </row>
    <row r="44804" spans="4:6">
      <c r="D44804" s="63"/>
      <c r="F44804" s="64"/>
    </row>
    <row r="44805" spans="4:6">
      <c r="D44805" s="63"/>
      <c r="F44805" s="64"/>
    </row>
    <row r="44806" spans="4:6">
      <c r="D44806" s="63"/>
      <c r="F44806" s="64"/>
    </row>
    <row r="44807" spans="4:6">
      <c r="D44807" s="63"/>
      <c r="F44807" s="64"/>
    </row>
    <row r="44808" spans="4:6">
      <c r="D44808" s="63"/>
      <c r="F44808" s="64"/>
    </row>
    <row r="44809" spans="4:6">
      <c r="D44809" s="63"/>
      <c r="F44809" s="64"/>
    </row>
    <row r="44810" spans="4:6">
      <c r="D44810" s="63"/>
      <c r="F44810" s="64"/>
    </row>
    <row r="44811" spans="4:6">
      <c r="D44811" s="63"/>
      <c r="F44811" s="64"/>
    </row>
    <row r="44812" spans="4:6">
      <c r="D44812" s="63"/>
      <c r="F44812" s="64"/>
    </row>
    <row r="44813" spans="4:6">
      <c r="D44813" s="63"/>
      <c r="F44813" s="64"/>
    </row>
    <row r="44814" spans="4:6">
      <c r="D44814" s="63"/>
      <c r="F44814" s="64"/>
    </row>
    <row r="44815" spans="4:6">
      <c r="D44815" s="63"/>
      <c r="F44815" s="64"/>
    </row>
    <row r="44816" spans="4:6">
      <c r="D44816" s="63"/>
      <c r="F44816" s="64"/>
    </row>
    <row r="44817" spans="4:6">
      <c r="D44817" s="63"/>
      <c r="F44817" s="64"/>
    </row>
    <row r="44818" spans="4:6">
      <c r="D44818" s="63"/>
      <c r="F44818" s="64"/>
    </row>
    <row r="44819" spans="4:6">
      <c r="D44819" s="63"/>
      <c r="F44819" s="64"/>
    </row>
    <row r="44820" spans="4:6">
      <c r="D44820" s="63"/>
      <c r="F44820" s="64"/>
    </row>
    <row r="44821" spans="4:6">
      <c r="D44821" s="63"/>
      <c r="F44821" s="64"/>
    </row>
    <row r="44822" spans="4:6">
      <c r="D44822" s="63"/>
      <c r="F44822" s="64"/>
    </row>
    <row r="44823" spans="4:6">
      <c r="D44823" s="63"/>
      <c r="F44823" s="64"/>
    </row>
    <row r="44824" spans="4:6">
      <c r="D44824" s="63"/>
      <c r="F44824" s="64"/>
    </row>
    <row r="44825" spans="4:6">
      <c r="D44825" s="63"/>
      <c r="F44825" s="64"/>
    </row>
    <row r="44826" spans="4:6">
      <c r="D44826" s="63"/>
      <c r="F44826" s="64"/>
    </row>
    <row r="44827" spans="4:6">
      <c r="D44827" s="63"/>
      <c r="F44827" s="64"/>
    </row>
    <row r="44828" spans="4:6">
      <c r="D44828" s="63"/>
      <c r="F44828" s="64"/>
    </row>
    <row r="44829" spans="4:6">
      <c r="D44829" s="63"/>
      <c r="F44829" s="64"/>
    </row>
    <row r="44830" spans="4:6">
      <c r="D44830" s="63"/>
      <c r="F44830" s="64"/>
    </row>
    <row r="44831" spans="4:6">
      <c r="D44831" s="63"/>
      <c r="F44831" s="64"/>
    </row>
    <row r="44832" spans="4:6">
      <c r="D44832" s="63"/>
      <c r="F44832" s="64"/>
    </row>
    <row r="44833" spans="4:6">
      <c r="D44833" s="63"/>
      <c r="F44833" s="64"/>
    </row>
    <row r="44834" spans="4:6">
      <c r="D44834" s="63"/>
      <c r="F44834" s="64"/>
    </row>
    <row r="44835" spans="4:6">
      <c r="D44835" s="63"/>
      <c r="F44835" s="64"/>
    </row>
    <row r="44836" spans="4:6">
      <c r="D44836" s="63"/>
      <c r="F44836" s="64"/>
    </row>
    <row r="44837" spans="4:6">
      <c r="D44837" s="63"/>
      <c r="F44837" s="64"/>
    </row>
    <row r="44838" spans="4:6">
      <c r="D44838" s="63"/>
      <c r="F44838" s="64"/>
    </row>
    <row r="44839" spans="4:6">
      <c r="D44839" s="63"/>
      <c r="F44839" s="64"/>
    </row>
    <row r="44840" spans="4:6">
      <c r="D44840" s="63"/>
      <c r="F44840" s="64"/>
    </row>
    <row r="44841" spans="4:6">
      <c r="D44841" s="63"/>
      <c r="F44841" s="64"/>
    </row>
    <row r="44842" spans="4:6">
      <c r="D44842" s="63"/>
      <c r="F44842" s="64"/>
    </row>
    <row r="44843" spans="4:6">
      <c r="D44843" s="63"/>
      <c r="F44843" s="64"/>
    </row>
    <row r="44844" spans="4:6">
      <c r="D44844" s="63"/>
      <c r="F44844" s="64"/>
    </row>
    <row r="44845" spans="4:6">
      <c r="D44845" s="63"/>
      <c r="F44845" s="64"/>
    </row>
    <row r="44846" spans="4:6">
      <c r="D44846" s="63"/>
      <c r="F44846" s="64"/>
    </row>
    <row r="44847" spans="4:6">
      <c r="D44847" s="63"/>
      <c r="F44847" s="64"/>
    </row>
    <row r="44848" spans="4:6">
      <c r="D44848" s="63"/>
      <c r="F44848" s="64"/>
    </row>
    <row r="44849" spans="4:6">
      <c r="D44849" s="63"/>
      <c r="F44849" s="64"/>
    </row>
    <row r="44850" spans="4:6">
      <c r="D44850" s="63"/>
      <c r="F44850" s="64"/>
    </row>
    <row r="44851" spans="4:6">
      <c r="D44851" s="63"/>
      <c r="F44851" s="64"/>
    </row>
    <row r="44852" spans="4:6">
      <c r="D44852" s="63"/>
      <c r="F44852" s="64"/>
    </row>
    <row r="44853" spans="4:6">
      <c r="D44853" s="63"/>
      <c r="F44853" s="64"/>
    </row>
    <row r="44854" spans="4:6">
      <c r="D44854" s="63"/>
      <c r="F44854" s="64"/>
    </row>
    <row r="44855" spans="4:6">
      <c r="D44855" s="63"/>
      <c r="F44855" s="64"/>
    </row>
    <row r="44856" spans="4:6">
      <c r="D44856" s="63"/>
      <c r="F44856" s="64"/>
    </row>
    <row r="44857" spans="4:6">
      <c r="D44857" s="63"/>
      <c r="F44857" s="64"/>
    </row>
    <row r="44858" spans="4:6">
      <c r="D44858" s="63"/>
      <c r="F44858" s="64"/>
    </row>
    <row r="44859" spans="4:6">
      <c r="D44859" s="63"/>
      <c r="F44859" s="64"/>
    </row>
    <row r="44860" spans="4:6">
      <c r="D44860" s="63"/>
      <c r="F44860" s="64"/>
    </row>
    <row r="44861" spans="4:6">
      <c r="D44861" s="63"/>
      <c r="F44861" s="64"/>
    </row>
    <row r="44862" spans="4:6">
      <c r="D44862" s="63"/>
      <c r="F44862" s="64"/>
    </row>
    <row r="44863" spans="4:6">
      <c r="D44863" s="63"/>
      <c r="F44863" s="64"/>
    </row>
    <row r="44864" spans="4:6">
      <c r="D44864" s="63"/>
      <c r="F44864" s="64"/>
    </row>
    <row r="44865" spans="4:6">
      <c r="D44865" s="63"/>
      <c r="F44865" s="64"/>
    </row>
    <row r="44866" spans="4:6">
      <c r="D44866" s="63"/>
      <c r="F44866" s="64"/>
    </row>
    <row r="44867" spans="4:6">
      <c r="D44867" s="63"/>
      <c r="F44867" s="64"/>
    </row>
    <row r="44868" spans="4:6">
      <c r="D44868" s="63"/>
      <c r="F44868" s="64"/>
    </row>
    <row r="44869" spans="4:6">
      <c r="D44869" s="63"/>
      <c r="F44869" s="64"/>
    </row>
    <row r="44870" spans="4:6">
      <c r="D44870" s="63"/>
      <c r="F44870" s="64"/>
    </row>
    <row r="44871" spans="4:6">
      <c r="D44871" s="63"/>
      <c r="F44871" s="64"/>
    </row>
    <row r="44872" spans="4:6">
      <c r="D44872" s="63"/>
      <c r="F44872" s="64"/>
    </row>
    <row r="44873" spans="4:6">
      <c r="D44873" s="63"/>
      <c r="F44873" s="64"/>
    </row>
    <row r="44874" spans="4:6">
      <c r="D44874" s="63"/>
      <c r="F44874" s="64"/>
    </row>
    <row r="44875" spans="4:6">
      <c r="D44875" s="63"/>
      <c r="F44875" s="64"/>
    </row>
    <row r="44876" spans="4:6">
      <c r="D44876" s="63"/>
      <c r="F44876" s="64"/>
    </row>
    <row r="44877" spans="4:6">
      <c r="D44877" s="63"/>
      <c r="F44877" s="64"/>
    </row>
    <row r="44878" spans="4:6">
      <c r="D44878" s="63"/>
      <c r="F44878" s="64"/>
    </row>
    <row r="44879" spans="4:6">
      <c r="D44879" s="63"/>
      <c r="F44879" s="64"/>
    </row>
    <row r="44880" spans="4:6">
      <c r="D44880" s="63"/>
      <c r="F44880" s="64"/>
    </row>
    <row r="44881" spans="4:6">
      <c r="D44881" s="63"/>
      <c r="F44881" s="64"/>
    </row>
    <row r="44882" spans="4:6">
      <c r="D44882" s="63"/>
      <c r="F44882" s="64"/>
    </row>
    <row r="44883" spans="4:6">
      <c r="D44883" s="63"/>
      <c r="F44883" s="64"/>
    </row>
    <row r="44884" spans="4:6">
      <c r="D44884" s="63"/>
      <c r="F44884" s="64"/>
    </row>
    <row r="44885" spans="4:6">
      <c r="D44885" s="63"/>
      <c r="F44885" s="64"/>
    </row>
    <row r="44886" spans="4:6">
      <c r="D44886" s="63"/>
      <c r="F44886" s="64"/>
    </row>
    <row r="44887" spans="4:6">
      <c r="D44887" s="63"/>
      <c r="F44887" s="64"/>
    </row>
    <row r="44888" spans="4:6">
      <c r="D44888" s="63"/>
      <c r="F44888" s="64"/>
    </row>
    <row r="44889" spans="4:6">
      <c r="D44889" s="63"/>
      <c r="F44889" s="64"/>
    </row>
    <row r="44890" spans="4:6">
      <c r="D44890" s="63"/>
      <c r="F44890" s="64"/>
    </row>
    <row r="44891" spans="4:6">
      <c r="D44891" s="63"/>
      <c r="F44891" s="64"/>
    </row>
    <row r="44892" spans="4:6">
      <c r="D44892" s="63"/>
      <c r="F44892" s="64"/>
    </row>
    <row r="44893" spans="4:6">
      <c r="D44893" s="63"/>
      <c r="F44893" s="64"/>
    </row>
    <row r="44894" spans="4:6">
      <c r="D44894" s="63"/>
      <c r="F44894" s="64"/>
    </row>
    <row r="44895" spans="4:6">
      <c r="D44895" s="63"/>
      <c r="F44895" s="64"/>
    </row>
    <row r="44896" spans="4:6">
      <c r="D44896" s="63"/>
      <c r="F44896" s="64"/>
    </row>
    <row r="44897" spans="4:6">
      <c r="D44897" s="63"/>
      <c r="F44897" s="64"/>
    </row>
    <row r="44898" spans="4:6">
      <c r="D44898" s="63"/>
      <c r="F44898" s="64"/>
    </row>
    <row r="44899" spans="4:6">
      <c r="D44899" s="63"/>
      <c r="F44899" s="64"/>
    </row>
    <row r="44900" spans="4:6">
      <c r="D44900" s="63"/>
      <c r="F44900" s="64"/>
    </row>
    <row r="44901" spans="4:6">
      <c r="D44901" s="63"/>
      <c r="F44901" s="64"/>
    </row>
    <row r="44902" spans="4:6">
      <c r="D44902" s="63"/>
      <c r="F44902" s="64"/>
    </row>
    <row r="44903" spans="4:6">
      <c r="D44903" s="63"/>
      <c r="F44903" s="64"/>
    </row>
    <row r="44904" spans="4:6">
      <c r="D44904" s="63"/>
      <c r="F44904" s="64"/>
    </row>
    <row r="44905" spans="4:6">
      <c r="D44905" s="63"/>
      <c r="F44905" s="64"/>
    </row>
    <row r="44906" spans="4:6">
      <c r="D44906" s="63"/>
      <c r="F44906" s="64"/>
    </row>
    <row r="44907" spans="4:6">
      <c r="D44907" s="63"/>
      <c r="F44907" s="64"/>
    </row>
    <row r="44908" spans="4:6">
      <c r="D44908" s="63"/>
      <c r="F44908" s="64"/>
    </row>
    <row r="44909" spans="4:6">
      <c r="D44909" s="63"/>
      <c r="F44909" s="64"/>
    </row>
    <row r="44910" spans="4:6">
      <c r="D44910" s="63"/>
      <c r="F44910" s="64"/>
    </row>
    <row r="44911" spans="4:6">
      <c r="D44911" s="63"/>
      <c r="F44911" s="64"/>
    </row>
    <row r="44912" spans="4:6">
      <c r="D44912" s="63"/>
      <c r="F44912" s="64"/>
    </row>
    <row r="44913" spans="4:6">
      <c r="D44913" s="63"/>
      <c r="F44913" s="64"/>
    </row>
    <row r="44914" spans="4:6">
      <c r="D44914" s="63"/>
      <c r="F44914" s="64"/>
    </row>
    <row r="44915" spans="4:6">
      <c r="D44915" s="63"/>
      <c r="F44915" s="64"/>
    </row>
    <row r="44916" spans="4:6">
      <c r="D44916" s="63"/>
      <c r="F44916" s="64"/>
    </row>
    <row r="44917" spans="4:6">
      <c r="D44917" s="63"/>
      <c r="F44917" s="64"/>
    </row>
    <row r="44918" spans="4:6">
      <c r="D44918" s="63"/>
      <c r="F44918" s="64"/>
    </row>
    <row r="44919" spans="4:6">
      <c r="D44919" s="63"/>
      <c r="F44919" s="64"/>
    </row>
    <row r="44920" spans="4:6">
      <c r="D44920" s="63"/>
      <c r="F44920" s="64"/>
    </row>
    <row r="44921" spans="4:6">
      <c r="D44921" s="63"/>
      <c r="F44921" s="64"/>
    </row>
    <row r="44922" spans="4:6">
      <c r="D44922" s="63"/>
      <c r="F44922" s="64"/>
    </row>
    <row r="44923" spans="4:6">
      <c r="D44923" s="63"/>
      <c r="F44923" s="64"/>
    </row>
    <row r="44924" spans="4:6">
      <c r="D44924" s="63"/>
      <c r="F44924" s="64"/>
    </row>
    <row r="44925" spans="4:6">
      <c r="D44925" s="63"/>
      <c r="F44925" s="64"/>
    </row>
    <row r="44926" spans="4:6">
      <c r="D44926" s="63"/>
      <c r="F44926" s="64"/>
    </row>
    <row r="44927" spans="4:6">
      <c r="D44927" s="63"/>
      <c r="F44927" s="64"/>
    </row>
    <row r="44928" spans="4:6">
      <c r="D44928" s="63"/>
      <c r="F44928" s="64"/>
    </row>
    <row r="44929" spans="4:6">
      <c r="D44929" s="63"/>
      <c r="F44929" s="64"/>
    </row>
    <row r="44930" spans="4:6">
      <c r="D44930" s="63"/>
      <c r="F44930" s="64"/>
    </row>
    <row r="44931" spans="4:6">
      <c r="D44931" s="63"/>
      <c r="F44931" s="64"/>
    </row>
    <row r="44932" spans="4:6">
      <c r="D44932" s="63"/>
      <c r="F44932" s="64"/>
    </row>
    <row r="44933" spans="4:6">
      <c r="D44933" s="63"/>
      <c r="F44933" s="64"/>
    </row>
    <row r="44934" spans="4:6">
      <c r="D44934" s="63"/>
      <c r="F44934" s="64"/>
    </row>
    <row r="44935" spans="4:6">
      <c r="D44935" s="63"/>
      <c r="F44935" s="64"/>
    </row>
    <row r="44936" spans="4:6">
      <c r="D44936" s="63"/>
      <c r="F44936" s="64"/>
    </row>
    <row r="44937" spans="4:6">
      <c r="D44937" s="63"/>
      <c r="F44937" s="64"/>
    </row>
    <row r="44938" spans="4:6">
      <c r="D44938" s="63"/>
      <c r="F44938" s="64"/>
    </row>
    <row r="44939" spans="4:6">
      <c r="D44939" s="63"/>
      <c r="F44939" s="64"/>
    </row>
    <row r="44940" spans="4:6">
      <c r="D44940" s="63"/>
      <c r="F44940" s="64"/>
    </row>
    <row r="44941" spans="4:6">
      <c r="D44941" s="63"/>
      <c r="F44941" s="64"/>
    </row>
    <row r="44942" spans="4:6">
      <c r="D44942" s="63"/>
      <c r="F44942" s="64"/>
    </row>
    <row r="44943" spans="4:6">
      <c r="D44943" s="63"/>
      <c r="F44943" s="64"/>
    </row>
    <row r="44944" spans="4:6">
      <c r="D44944" s="63"/>
      <c r="F44944" s="64"/>
    </row>
    <row r="44945" spans="4:6">
      <c r="D44945" s="63"/>
      <c r="F44945" s="64"/>
    </row>
    <row r="44946" spans="4:6">
      <c r="D44946" s="63"/>
      <c r="F44946" s="64"/>
    </row>
    <row r="44947" spans="4:6">
      <c r="D44947" s="63"/>
      <c r="F44947" s="64"/>
    </row>
    <row r="44948" spans="4:6">
      <c r="D44948" s="63"/>
      <c r="F44948" s="64"/>
    </row>
    <row r="44949" spans="4:6">
      <c r="D44949" s="63"/>
      <c r="F44949" s="64"/>
    </row>
    <row r="44950" spans="4:6">
      <c r="D44950" s="63"/>
      <c r="F44950" s="64"/>
    </row>
    <row r="44951" spans="4:6">
      <c r="D44951" s="63"/>
      <c r="F44951" s="64"/>
    </row>
    <row r="44952" spans="4:6">
      <c r="D44952" s="63"/>
      <c r="F44952" s="64"/>
    </row>
    <row r="44953" spans="4:6">
      <c r="D44953" s="63"/>
      <c r="F44953" s="64"/>
    </row>
    <row r="44954" spans="4:6">
      <c r="D44954" s="63"/>
      <c r="F44954" s="64"/>
    </row>
    <row r="44955" spans="4:6">
      <c r="D44955" s="63"/>
      <c r="F44955" s="64"/>
    </row>
    <row r="44956" spans="4:6">
      <c r="D44956" s="63"/>
      <c r="F44956" s="64"/>
    </row>
    <row r="44957" spans="4:6">
      <c r="D44957" s="63"/>
      <c r="F44957" s="64"/>
    </row>
    <row r="44958" spans="4:6">
      <c r="D44958" s="63"/>
      <c r="F44958" s="64"/>
    </row>
    <row r="44959" spans="4:6">
      <c r="D44959" s="63"/>
      <c r="F44959" s="64"/>
    </row>
    <row r="44960" spans="4:6">
      <c r="D44960" s="63"/>
      <c r="F44960" s="64"/>
    </row>
    <row r="44961" spans="4:6">
      <c r="D44961" s="63"/>
      <c r="F44961" s="64"/>
    </row>
    <row r="44962" spans="4:6">
      <c r="D44962" s="63"/>
      <c r="F44962" s="64"/>
    </row>
    <row r="44963" spans="4:6">
      <c r="D44963" s="63"/>
      <c r="F44963" s="64"/>
    </row>
    <row r="44964" spans="4:6">
      <c r="D44964" s="63"/>
      <c r="F44964" s="64"/>
    </row>
    <row r="44965" spans="4:6">
      <c r="D44965" s="63"/>
      <c r="F44965" s="64"/>
    </row>
    <row r="44966" spans="4:6">
      <c r="D44966" s="63"/>
      <c r="F44966" s="64"/>
    </row>
    <row r="44967" spans="4:6">
      <c r="D44967" s="63"/>
      <c r="F44967" s="64"/>
    </row>
    <row r="44968" spans="4:6">
      <c r="D44968" s="63"/>
      <c r="F44968" s="64"/>
    </row>
    <row r="44969" spans="4:6">
      <c r="D44969" s="63"/>
      <c r="F44969" s="64"/>
    </row>
    <row r="44970" spans="4:6">
      <c r="D44970" s="63"/>
      <c r="F44970" s="64"/>
    </row>
    <row r="44971" spans="4:6">
      <c r="D44971" s="63"/>
      <c r="F44971" s="64"/>
    </row>
    <row r="44972" spans="4:6">
      <c r="D44972" s="63"/>
      <c r="F44972" s="64"/>
    </row>
    <row r="44973" spans="4:6">
      <c r="D44973" s="63"/>
      <c r="F44973" s="64"/>
    </row>
    <row r="44974" spans="4:6">
      <c r="D44974" s="63"/>
      <c r="F44974" s="64"/>
    </row>
    <row r="44975" spans="4:6">
      <c r="D44975" s="63"/>
      <c r="F44975" s="64"/>
    </row>
    <row r="44976" spans="4:6">
      <c r="D44976" s="63"/>
      <c r="F44976" s="64"/>
    </row>
    <row r="44977" spans="4:6">
      <c r="D44977" s="63"/>
      <c r="F44977" s="64"/>
    </row>
    <row r="44978" spans="4:6">
      <c r="D44978" s="63"/>
      <c r="F44978" s="64"/>
    </row>
    <row r="44979" spans="4:6">
      <c r="D44979" s="63"/>
      <c r="F44979" s="64"/>
    </row>
    <row r="44980" spans="4:6">
      <c r="D44980" s="63"/>
      <c r="F44980" s="64"/>
    </row>
    <row r="44981" spans="4:6">
      <c r="D44981" s="63"/>
      <c r="F44981" s="64"/>
    </row>
    <row r="44982" spans="4:6">
      <c r="D44982" s="63"/>
      <c r="F44982" s="64"/>
    </row>
    <row r="44983" spans="4:6">
      <c r="D44983" s="63"/>
      <c r="F44983" s="64"/>
    </row>
    <row r="44984" spans="4:6">
      <c r="D44984" s="63"/>
      <c r="F44984" s="64"/>
    </row>
    <row r="44985" spans="4:6">
      <c r="D44985" s="63"/>
      <c r="F44985" s="64"/>
    </row>
    <row r="44986" spans="4:6">
      <c r="D44986" s="63"/>
      <c r="F44986" s="64"/>
    </row>
    <row r="44987" spans="4:6">
      <c r="D44987" s="63"/>
      <c r="F44987" s="64"/>
    </row>
    <row r="44988" spans="4:6">
      <c r="D44988" s="63"/>
      <c r="F44988" s="64"/>
    </row>
    <row r="44989" spans="4:6">
      <c r="D44989" s="63"/>
      <c r="F44989" s="64"/>
    </row>
    <row r="44990" spans="4:6">
      <c r="D44990" s="63"/>
      <c r="F44990" s="64"/>
    </row>
    <row r="44991" spans="4:6">
      <c r="D44991" s="63"/>
      <c r="F44991" s="64"/>
    </row>
    <row r="44992" spans="4:6">
      <c r="D44992" s="63"/>
      <c r="F44992" s="64"/>
    </row>
    <row r="44993" spans="4:6">
      <c r="D44993" s="63"/>
      <c r="F44993" s="64"/>
    </row>
    <row r="44994" spans="4:6">
      <c r="D44994" s="63"/>
      <c r="F44994" s="64"/>
    </row>
    <row r="44995" spans="4:6">
      <c r="D44995" s="63"/>
      <c r="F44995" s="64"/>
    </row>
    <row r="44996" spans="4:6">
      <c r="D44996" s="63"/>
      <c r="F44996" s="64"/>
    </row>
    <row r="44997" spans="4:6">
      <c r="D44997" s="63"/>
      <c r="F44997" s="64"/>
    </row>
    <row r="44998" spans="4:6">
      <c r="D44998" s="63"/>
      <c r="F44998" s="64"/>
    </row>
    <row r="44999" spans="4:6">
      <c r="D44999" s="63"/>
      <c r="F44999" s="64"/>
    </row>
    <row r="45000" spans="4:6">
      <c r="D45000" s="63"/>
      <c r="F45000" s="64"/>
    </row>
    <row r="45001" spans="4:6">
      <c r="D45001" s="63"/>
      <c r="F45001" s="64"/>
    </row>
    <row r="45002" spans="4:6">
      <c r="D45002" s="63"/>
      <c r="F45002" s="64"/>
    </row>
    <row r="45003" spans="4:6">
      <c r="D45003" s="63"/>
      <c r="F45003" s="64"/>
    </row>
    <row r="45004" spans="4:6">
      <c r="D45004" s="63"/>
      <c r="F45004" s="64"/>
    </row>
    <row r="45005" spans="4:6">
      <c r="D45005" s="63"/>
      <c r="F45005" s="64"/>
    </row>
    <row r="45006" spans="4:6">
      <c r="D45006" s="63"/>
      <c r="F45006" s="64"/>
    </row>
    <row r="45007" spans="4:6">
      <c r="D45007" s="63"/>
      <c r="F45007" s="64"/>
    </row>
    <row r="45008" spans="4:6">
      <c r="D45008" s="63"/>
      <c r="F45008" s="64"/>
    </row>
    <row r="45009" spans="4:6">
      <c r="D45009" s="63"/>
      <c r="F45009" s="64"/>
    </row>
    <row r="45010" spans="4:6">
      <c r="D45010" s="63"/>
      <c r="F45010" s="64"/>
    </row>
    <row r="45011" spans="4:6">
      <c r="D45011" s="63"/>
      <c r="F45011" s="64"/>
    </row>
    <row r="45012" spans="4:6">
      <c r="D45012" s="63"/>
      <c r="F45012" s="64"/>
    </row>
    <row r="45013" spans="4:6">
      <c r="D45013" s="63"/>
      <c r="F45013" s="64"/>
    </row>
    <row r="45014" spans="4:6">
      <c r="D45014" s="63"/>
      <c r="F45014" s="64"/>
    </row>
    <row r="45015" spans="4:6">
      <c r="D45015" s="63"/>
      <c r="F45015" s="64"/>
    </row>
    <row r="45016" spans="4:6">
      <c r="D45016" s="63"/>
      <c r="F45016" s="64"/>
    </row>
    <row r="45017" spans="4:6">
      <c r="D45017" s="63"/>
      <c r="F45017" s="64"/>
    </row>
    <row r="45018" spans="4:6">
      <c r="D45018" s="63"/>
      <c r="F45018" s="64"/>
    </row>
    <row r="45019" spans="4:6">
      <c r="D45019" s="63"/>
      <c r="F45019" s="64"/>
    </row>
    <row r="45020" spans="4:6">
      <c r="D45020" s="63"/>
      <c r="F45020" s="64"/>
    </row>
    <row r="45021" spans="4:6">
      <c r="D45021" s="63"/>
      <c r="F45021" s="64"/>
    </row>
    <row r="45022" spans="4:6">
      <c r="D45022" s="63"/>
      <c r="F45022" s="64"/>
    </row>
    <row r="45023" spans="4:6">
      <c r="D45023" s="63"/>
      <c r="F45023" s="64"/>
    </row>
    <row r="45024" spans="4:6">
      <c r="D45024" s="63"/>
      <c r="F45024" s="64"/>
    </row>
    <row r="45025" spans="4:6">
      <c r="D45025" s="63"/>
      <c r="F45025" s="64"/>
    </row>
    <row r="45026" spans="4:6">
      <c r="D45026" s="63"/>
      <c r="F45026" s="64"/>
    </row>
    <row r="45027" spans="4:6">
      <c r="D45027" s="63"/>
      <c r="F45027" s="64"/>
    </row>
    <row r="45028" spans="4:6">
      <c r="D45028" s="63"/>
      <c r="F45028" s="64"/>
    </row>
    <row r="45029" spans="4:6">
      <c r="D45029" s="63"/>
      <c r="F45029" s="64"/>
    </row>
    <row r="45030" spans="4:6">
      <c r="D45030" s="63"/>
      <c r="F45030" s="64"/>
    </row>
    <row r="45031" spans="4:6">
      <c r="D45031" s="63"/>
      <c r="F45031" s="64"/>
    </row>
    <row r="45032" spans="4:6">
      <c r="D45032" s="63"/>
      <c r="F45032" s="64"/>
    </row>
    <row r="45033" spans="4:6">
      <c r="D45033" s="63"/>
      <c r="F45033" s="64"/>
    </row>
    <row r="45034" spans="4:6">
      <c r="D45034" s="63"/>
      <c r="F45034" s="64"/>
    </row>
    <row r="45035" spans="4:6">
      <c r="D45035" s="63"/>
      <c r="F45035" s="64"/>
    </row>
    <row r="45036" spans="4:6">
      <c r="D45036" s="63"/>
      <c r="F45036" s="64"/>
    </row>
    <row r="45037" spans="4:6">
      <c r="D45037" s="63"/>
      <c r="F45037" s="64"/>
    </row>
    <row r="45038" spans="4:6">
      <c r="D45038" s="63"/>
      <c r="F45038" s="64"/>
    </row>
    <row r="45039" spans="4:6">
      <c r="D45039" s="63"/>
      <c r="F45039" s="64"/>
    </row>
    <row r="45040" spans="4:6">
      <c r="D45040" s="63"/>
      <c r="F45040" s="64"/>
    </row>
    <row r="45041" spans="4:6">
      <c r="D45041" s="63"/>
      <c r="F45041" s="64"/>
    </row>
    <row r="45042" spans="4:6">
      <c r="D45042" s="63"/>
      <c r="F45042" s="64"/>
    </row>
    <row r="45043" spans="4:6">
      <c r="D45043" s="63"/>
      <c r="F45043" s="64"/>
    </row>
    <row r="45044" spans="4:6">
      <c r="D45044" s="63"/>
      <c r="F45044" s="64"/>
    </row>
    <row r="45045" spans="4:6">
      <c r="D45045" s="63"/>
      <c r="F45045" s="64"/>
    </row>
    <row r="45046" spans="4:6">
      <c r="D45046" s="63"/>
      <c r="F45046" s="64"/>
    </row>
    <row r="45047" spans="4:6">
      <c r="D45047" s="63"/>
      <c r="F45047" s="64"/>
    </row>
    <row r="45048" spans="4:6">
      <c r="D45048" s="63"/>
      <c r="F45048" s="64"/>
    </row>
    <row r="45049" spans="4:6">
      <c r="D45049" s="63"/>
      <c r="F45049" s="64"/>
    </row>
    <row r="45050" spans="4:6">
      <c r="D45050" s="63"/>
      <c r="F45050" s="64"/>
    </row>
    <row r="45051" spans="4:6">
      <c r="D45051" s="63"/>
      <c r="F45051" s="64"/>
    </row>
    <row r="45052" spans="4:6">
      <c r="D45052" s="63"/>
      <c r="F45052" s="64"/>
    </row>
    <row r="45053" spans="4:6">
      <c r="D45053" s="63"/>
      <c r="F45053" s="64"/>
    </row>
    <row r="45054" spans="4:6">
      <c r="D45054" s="63"/>
      <c r="F45054" s="64"/>
    </row>
    <row r="45055" spans="4:6">
      <c r="D45055" s="63"/>
      <c r="F45055" s="64"/>
    </row>
    <row r="45056" spans="4:6">
      <c r="D45056" s="63"/>
      <c r="F45056" s="64"/>
    </row>
    <row r="45057" spans="4:6">
      <c r="D45057" s="63"/>
      <c r="F45057" s="64"/>
    </row>
    <row r="45058" spans="4:6">
      <c r="D45058" s="63"/>
      <c r="F45058" s="64"/>
    </row>
    <row r="45059" spans="4:6">
      <c r="D45059" s="63"/>
      <c r="F45059" s="64"/>
    </row>
    <row r="45060" spans="4:6">
      <c r="D45060" s="63"/>
      <c r="F45060" s="64"/>
    </row>
    <row r="45061" spans="4:6">
      <c r="D45061" s="63"/>
      <c r="F45061" s="64"/>
    </row>
    <row r="45062" spans="4:6">
      <c r="D45062" s="63"/>
      <c r="F45062" s="64"/>
    </row>
    <row r="45063" spans="4:6">
      <c r="D45063" s="63"/>
      <c r="F45063" s="64"/>
    </row>
    <row r="45064" spans="4:6">
      <c r="D45064" s="63"/>
      <c r="F45064" s="64"/>
    </row>
    <row r="45065" spans="4:6">
      <c r="D45065" s="63"/>
      <c r="F45065" s="64"/>
    </row>
    <row r="45066" spans="4:6">
      <c r="D45066" s="63"/>
      <c r="F45066" s="64"/>
    </row>
    <row r="45067" spans="4:6">
      <c r="D45067" s="63"/>
      <c r="F45067" s="64"/>
    </row>
    <row r="45068" spans="4:6">
      <c r="D45068" s="63"/>
      <c r="F45068" s="64"/>
    </row>
    <row r="45069" spans="4:6">
      <c r="D45069" s="63"/>
      <c r="F45069" s="64"/>
    </row>
    <row r="45070" spans="4:6">
      <c r="D45070" s="63"/>
      <c r="F45070" s="64"/>
    </row>
    <row r="45071" spans="4:6">
      <c r="D45071" s="63"/>
      <c r="F45071" s="64"/>
    </row>
    <row r="45072" spans="4:6">
      <c r="D45072" s="63"/>
      <c r="F45072" s="64"/>
    </row>
    <row r="45073" spans="4:6">
      <c r="D45073" s="63"/>
      <c r="F45073" s="64"/>
    </row>
    <row r="45074" spans="4:6">
      <c r="D45074" s="63"/>
      <c r="F45074" s="64"/>
    </row>
    <row r="45075" spans="4:6">
      <c r="D45075" s="63"/>
      <c r="F45075" s="64"/>
    </row>
    <row r="45076" spans="4:6">
      <c r="D45076" s="63"/>
      <c r="F45076" s="64"/>
    </row>
    <row r="45077" spans="4:6">
      <c r="D45077" s="63"/>
      <c r="F45077" s="64"/>
    </row>
    <row r="45078" spans="4:6">
      <c r="D45078" s="63"/>
      <c r="F45078" s="64"/>
    </row>
    <row r="45079" spans="4:6">
      <c r="D45079" s="63"/>
      <c r="F45079" s="64"/>
    </row>
    <row r="45080" spans="4:6">
      <c r="D45080" s="63"/>
      <c r="F45080" s="64"/>
    </row>
    <row r="45081" spans="4:6">
      <c r="D45081" s="63"/>
      <c r="F45081" s="64"/>
    </row>
    <row r="45082" spans="4:6">
      <c r="D45082" s="63"/>
      <c r="F45082" s="64"/>
    </row>
    <row r="45083" spans="4:6">
      <c r="D45083" s="63"/>
      <c r="F45083" s="64"/>
    </row>
    <row r="45084" spans="4:6">
      <c r="D45084" s="63"/>
      <c r="F45084" s="64"/>
    </row>
    <row r="45085" spans="4:6">
      <c r="D45085" s="63"/>
      <c r="F45085" s="64"/>
    </row>
    <row r="45086" spans="4:6">
      <c r="D45086" s="63"/>
      <c r="F45086" s="64"/>
    </row>
    <row r="45087" spans="4:6">
      <c r="D45087" s="63"/>
      <c r="F45087" s="64"/>
    </row>
    <row r="45088" spans="4:6">
      <c r="D45088" s="63"/>
      <c r="F45088" s="64"/>
    </row>
    <row r="45089" spans="4:6">
      <c r="D45089" s="63"/>
      <c r="F45089" s="64"/>
    </row>
    <row r="45090" spans="4:6">
      <c r="D45090" s="63"/>
      <c r="F45090" s="64"/>
    </row>
    <row r="45091" spans="4:6">
      <c r="D45091" s="63"/>
      <c r="F45091" s="64"/>
    </row>
    <row r="45092" spans="4:6">
      <c r="D45092" s="63"/>
      <c r="F45092" s="64"/>
    </row>
    <row r="45093" spans="4:6">
      <c r="D45093" s="63"/>
      <c r="F45093" s="64"/>
    </row>
    <row r="45094" spans="4:6">
      <c r="D45094" s="63"/>
      <c r="F45094" s="64"/>
    </row>
    <row r="45095" spans="4:6">
      <c r="D45095" s="63"/>
      <c r="F45095" s="64"/>
    </row>
    <row r="45096" spans="4:6">
      <c r="D45096" s="63"/>
      <c r="F45096" s="64"/>
    </row>
    <row r="45097" spans="4:6">
      <c r="D45097" s="63"/>
      <c r="F45097" s="64"/>
    </row>
    <row r="45098" spans="4:6">
      <c r="D45098" s="63"/>
      <c r="F45098" s="64"/>
    </row>
    <row r="45099" spans="4:6">
      <c r="D45099" s="63"/>
      <c r="F45099" s="64"/>
    </row>
    <row r="45100" spans="4:6">
      <c r="D45100" s="63"/>
      <c r="F45100" s="64"/>
    </row>
    <row r="45101" spans="4:6">
      <c r="D45101" s="63"/>
      <c r="F45101" s="64"/>
    </row>
    <row r="45102" spans="4:6">
      <c r="D45102" s="63"/>
      <c r="F45102" s="64"/>
    </row>
    <row r="45103" spans="4:6">
      <c r="D45103" s="63"/>
      <c r="F45103" s="64"/>
    </row>
    <row r="45104" spans="4:6">
      <c r="D45104" s="63"/>
      <c r="F45104" s="64"/>
    </row>
    <row r="45105" spans="4:6">
      <c r="D45105" s="63"/>
      <c r="F45105" s="64"/>
    </row>
    <row r="45106" spans="4:6">
      <c r="D45106" s="63"/>
      <c r="F45106" s="64"/>
    </row>
    <row r="45107" spans="4:6">
      <c r="D45107" s="63"/>
      <c r="F45107" s="64"/>
    </row>
    <row r="45108" spans="4:6">
      <c r="D45108" s="63"/>
      <c r="F45108" s="64"/>
    </row>
    <row r="45109" spans="4:6">
      <c r="D45109" s="63"/>
      <c r="F45109" s="64"/>
    </row>
    <row r="45110" spans="4:6">
      <c r="D45110" s="63"/>
      <c r="F45110" s="64"/>
    </row>
    <row r="45111" spans="4:6">
      <c r="D45111" s="63"/>
      <c r="F45111" s="64"/>
    </row>
    <row r="45112" spans="4:6">
      <c r="D45112" s="63"/>
      <c r="F45112" s="64"/>
    </row>
    <row r="45113" spans="4:6">
      <c r="D45113" s="63"/>
      <c r="F45113" s="64"/>
    </row>
    <row r="45114" spans="4:6">
      <c r="D45114" s="63"/>
      <c r="F45114" s="64"/>
    </row>
    <row r="45115" spans="4:6">
      <c r="D45115" s="63"/>
      <c r="F45115" s="64"/>
    </row>
    <row r="45116" spans="4:6">
      <c r="D45116" s="63"/>
      <c r="F45116" s="64"/>
    </row>
    <row r="45117" spans="4:6">
      <c r="D45117" s="63"/>
      <c r="F45117" s="64"/>
    </row>
    <row r="45118" spans="4:6">
      <c r="D45118" s="63"/>
      <c r="F45118" s="64"/>
    </row>
    <row r="45119" spans="4:6">
      <c r="D45119" s="63"/>
      <c r="F45119" s="64"/>
    </row>
    <row r="45120" spans="4:6">
      <c r="D45120" s="63"/>
      <c r="F45120" s="64"/>
    </row>
    <row r="45121" spans="4:6">
      <c r="D45121" s="63"/>
      <c r="F45121" s="64"/>
    </row>
    <row r="45122" spans="4:6">
      <c r="D45122" s="63"/>
      <c r="F45122" s="64"/>
    </row>
    <row r="45123" spans="4:6">
      <c r="D45123" s="63"/>
      <c r="F45123" s="64"/>
    </row>
    <row r="45124" spans="4:6">
      <c r="D45124" s="63"/>
      <c r="F45124" s="64"/>
    </row>
    <row r="45125" spans="4:6">
      <c r="D45125" s="63"/>
      <c r="F45125" s="64"/>
    </row>
    <row r="45126" spans="4:6">
      <c r="D45126" s="63"/>
      <c r="F45126" s="64"/>
    </row>
    <row r="45127" spans="4:6">
      <c r="D45127" s="63"/>
      <c r="F45127" s="64"/>
    </row>
    <row r="45128" spans="4:6">
      <c r="D45128" s="63"/>
      <c r="F45128" s="64"/>
    </row>
    <row r="45129" spans="4:6">
      <c r="D45129" s="63"/>
      <c r="F45129" s="64"/>
    </row>
    <row r="45130" spans="4:6">
      <c r="D45130" s="63"/>
      <c r="F45130" s="64"/>
    </row>
    <row r="45131" spans="4:6">
      <c r="D45131" s="63"/>
      <c r="F45131" s="64"/>
    </row>
    <row r="45132" spans="4:6">
      <c r="D45132" s="63"/>
      <c r="F45132" s="64"/>
    </row>
    <row r="45133" spans="4:6">
      <c r="D45133" s="63"/>
      <c r="F45133" s="64"/>
    </row>
    <row r="45134" spans="4:6">
      <c r="D45134" s="63"/>
      <c r="F45134" s="64"/>
    </row>
    <row r="45135" spans="4:6">
      <c r="D45135" s="63"/>
      <c r="F45135" s="64"/>
    </row>
    <row r="45136" spans="4:6">
      <c r="D45136" s="63"/>
      <c r="F45136" s="64"/>
    </row>
    <row r="45137" spans="4:6">
      <c r="D45137" s="63"/>
      <c r="F45137" s="64"/>
    </row>
    <row r="45138" spans="4:6">
      <c r="D45138" s="63"/>
      <c r="F45138" s="64"/>
    </row>
    <row r="45139" spans="4:6">
      <c r="D45139" s="63"/>
      <c r="F45139" s="64"/>
    </row>
    <row r="45140" spans="4:6">
      <c r="D45140" s="63"/>
      <c r="F45140" s="64"/>
    </row>
    <row r="45141" spans="4:6">
      <c r="D45141" s="63"/>
      <c r="F45141" s="64"/>
    </row>
    <row r="45142" spans="4:6">
      <c r="D45142" s="63"/>
      <c r="F45142" s="64"/>
    </row>
    <row r="45143" spans="4:6">
      <c r="D45143" s="63"/>
      <c r="F45143" s="64"/>
    </row>
    <row r="45144" spans="4:6">
      <c r="D45144" s="63"/>
      <c r="F45144" s="64"/>
    </row>
    <row r="45145" spans="4:6">
      <c r="D45145" s="63"/>
      <c r="F45145" s="64"/>
    </row>
    <row r="45146" spans="4:6">
      <c r="D45146" s="63"/>
      <c r="F45146" s="64"/>
    </row>
    <row r="45147" spans="4:6">
      <c r="D45147" s="63"/>
      <c r="F45147" s="64"/>
    </row>
    <row r="45148" spans="4:6">
      <c r="D45148" s="63"/>
      <c r="F45148" s="64"/>
    </row>
    <row r="45149" spans="4:6">
      <c r="D45149" s="63"/>
      <c r="F45149" s="64"/>
    </row>
    <row r="45150" spans="4:6">
      <c r="D45150" s="63"/>
      <c r="F45150" s="64"/>
    </row>
    <row r="45151" spans="4:6">
      <c r="D45151" s="63"/>
      <c r="F45151" s="64"/>
    </row>
    <row r="45152" spans="4:6">
      <c r="D45152" s="63"/>
      <c r="F45152" s="64"/>
    </row>
    <row r="45153" spans="4:6">
      <c r="D45153" s="63"/>
      <c r="F45153" s="64"/>
    </row>
    <row r="45154" spans="4:6">
      <c r="D45154" s="63"/>
      <c r="F45154" s="64"/>
    </row>
    <row r="45155" spans="4:6">
      <c r="D45155" s="63"/>
      <c r="F45155" s="64"/>
    </row>
    <row r="45156" spans="4:6">
      <c r="D45156" s="63"/>
      <c r="F45156" s="64"/>
    </row>
    <row r="45157" spans="4:6">
      <c r="D45157" s="63"/>
      <c r="F45157" s="64"/>
    </row>
    <row r="45158" spans="4:6">
      <c r="D45158" s="63"/>
      <c r="F45158" s="64"/>
    </row>
    <row r="45159" spans="4:6">
      <c r="D45159" s="63"/>
      <c r="F45159" s="64"/>
    </row>
    <row r="45160" spans="4:6">
      <c r="D45160" s="63"/>
      <c r="F45160" s="64"/>
    </row>
    <row r="45161" spans="4:6">
      <c r="D45161" s="63"/>
      <c r="F45161" s="64"/>
    </row>
    <row r="45162" spans="4:6">
      <c r="D45162" s="63"/>
      <c r="F45162" s="64"/>
    </row>
    <row r="45163" spans="4:6">
      <c r="D45163" s="63"/>
      <c r="F45163" s="64"/>
    </row>
    <row r="45164" spans="4:6">
      <c r="D45164" s="63"/>
      <c r="F45164" s="64"/>
    </row>
    <row r="45165" spans="4:6">
      <c r="D45165" s="63"/>
      <c r="F45165" s="64"/>
    </row>
    <row r="45166" spans="4:6">
      <c r="D45166" s="63"/>
      <c r="F45166" s="64"/>
    </row>
    <row r="45167" spans="4:6">
      <c r="D45167" s="63"/>
      <c r="F45167" s="64"/>
    </row>
    <row r="45168" spans="4:6">
      <c r="D45168" s="63"/>
      <c r="F45168" s="64"/>
    </row>
    <row r="45169" spans="4:6">
      <c r="D45169" s="63"/>
      <c r="F45169" s="64"/>
    </row>
    <row r="45170" spans="4:6">
      <c r="D45170" s="63"/>
      <c r="F45170" s="64"/>
    </row>
    <row r="45171" spans="4:6">
      <c r="D45171" s="63"/>
      <c r="F45171" s="64"/>
    </row>
    <row r="45172" spans="4:6">
      <c r="D45172" s="63"/>
      <c r="F45172" s="64"/>
    </row>
    <row r="45173" spans="4:6">
      <c r="D45173" s="63"/>
      <c r="F45173" s="64"/>
    </row>
    <row r="45174" spans="4:6">
      <c r="D45174" s="63"/>
      <c r="F45174" s="64"/>
    </row>
    <row r="45175" spans="4:6">
      <c r="D45175" s="63"/>
      <c r="F45175" s="64"/>
    </row>
    <row r="45176" spans="4:6">
      <c r="D45176" s="63"/>
      <c r="F45176" s="64"/>
    </row>
    <row r="45177" spans="4:6">
      <c r="D45177" s="63"/>
      <c r="F45177" s="64"/>
    </row>
    <row r="45178" spans="4:6">
      <c r="D45178" s="63"/>
      <c r="F45178" s="64"/>
    </row>
    <row r="45179" spans="4:6">
      <c r="D45179" s="63"/>
      <c r="F45179" s="64"/>
    </row>
    <row r="45180" spans="4:6">
      <c r="D45180" s="63"/>
      <c r="F45180" s="64"/>
    </row>
    <row r="45181" spans="4:6">
      <c r="D45181" s="63"/>
      <c r="F45181" s="64"/>
    </row>
    <row r="45182" spans="4:6">
      <c r="D45182" s="63"/>
      <c r="F45182" s="64"/>
    </row>
    <row r="45183" spans="4:6">
      <c r="D45183" s="63"/>
      <c r="F45183" s="64"/>
    </row>
    <row r="45184" spans="4:6">
      <c r="D45184" s="63"/>
      <c r="F45184" s="64"/>
    </row>
    <row r="45185" spans="4:6">
      <c r="D45185" s="63"/>
      <c r="F45185" s="64"/>
    </row>
    <row r="45186" spans="4:6">
      <c r="D45186" s="63"/>
      <c r="F45186" s="64"/>
    </row>
    <row r="45187" spans="4:6">
      <c r="D45187" s="63"/>
      <c r="F45187" s="64"/>
    </row>
    <row r="45188" spans="4:6">
      <c r="D45188" s="63"/>
      <c r="F45188" s="64"/>
    </row>
    <row r="45189" spans="4:6">
      <c r="D45189" s="63"/>
      <c r="F45189" s="64"/>
    </row>
    <row r="45190" spans="4:6">
      <c r="D45190" s="63"/>
      <c r="F45190" s="64"/>
    </row>
    <row r="45191" spans="4:6">
      <c r="D45191" s="63"/>
      <c r="F45191" s="64"/>
    </row>
    <row r="45192" spans="4:6">
      <c r="D45192" s="63"/>
      <c r="F45192" s="64"/>
    </row>
    <row r="45193" spans="4:6">
      <c r="D45193" s="63"/>
      <c r="F45193" s="64"/>
    </row>
    <row r="45194" spans="4:6">
      <c r="D45194" s="63"/>
      <c r="F45194" s="64"/>
    </row>
    <row r="45195" spans="4:6">
      <c r="D45195" s="63"/>
      <c r="F45195" s="64"/>
    </row>
    <row r="45196" spans="4:6">
      <c r="D45196" s="63"/>
      <c r="F45196" s="64"/>
    </row>
    <row r="45197" spans="4:6">
      <c r="D45197" s="63"/>
      <c r="F45197" s="64"/>
    </row>
    <row r="45198" spans="4:6">
      <c r="D45198" s="63"/>
      <c r="F45198" s="64"/>
    </row>
    <row r="45199" spans="4:6">
      <c r="D45199" s="63"/>
      <c r="F45199" s="64"/>
    </row>
    <row r="45200" spans="4:6">
      <c r="D45200" s="63"/>
      <c r="F45200" s="64"/>
    </row>
    <row r="45201" spans="4:6">
      <c r="D45201" s="63"/>
      <c r="F45201" s="64"/>
    </row>
    <row r="45202" spans="4:6">
      <c r="D45202" s="63"/>
      <c r="F45202" s="64"/>
    </row>
    <row r="45203" spans="4:6">
      <c r="D45203" s="63"/>
      <c r="F45203" s="64"/>
    </row>
    <row r="45204" spans="4:6">
      <c r="D45204" s="63"/>
      <c r="F45204" s="64"/>
    </row>
    <row r="45205" spans="4:6">
      <c r="D45205" s="63"/>
      <c r="F45205" s="64"/>
    </row>
    <row r="45206" spans="4:6">
      <c r="D45206" s="63"/>
      <c r="F45206" s="64"/>
    </row>
    <row r="45207" spans="4:6">
      <c r="D45207" s="63"/>
      <c r="F45207" s="64"/>
    </row>
    <row r="45208" spans="4:6">
      <c r="D45208" s="63"/>
      <c r="F45208" s="64"/>
    </row>
    <row r="45209" spans="4:6">
      <c r="D45209" s="63"/>
      <c r="F45209" s="64"/>
    </row>
    <row r="45210" spans="4:6">
      <c r="D45210" s="63"/>
      <c r="F45210" s="64"/>
    </row>
    <row r="45211" spans="4:6">
      <c r="D45211" s="63"/>
      <c r="F45211" s="64"/>
    </row>
    <row r="45212" spans="4:6">
      <c r="D45212" s="63"/>
      <c r="F45212" s="64"/>
    </row>
    <row r="45213" spans="4:6">
      <c r="D45213" s="63"/>
      <c r="F45213" s="64"/>
    </row>
    <row r="45214" spans="4:6">
      <c r="D45214" s="63"/>
      <c r="F45214" s="64"/>
    </row>
    <row r="45215" spans="4:6">
      <c r="D45215" s="63"/>
      <c r="F45215" s="64"/>
    </row>
    <row r="45216" spans="4:6">
      <c r="D45216" s="63"/>
      <c r="F45216" s="64"/>
    </row>
    <row r="45217" spans="4:6">
      <c r="D45217" s="63"/>
      <c r="F45217" s="64"/>
    </row>
    <row r="45218" spans="4:6">
      <c r="D45218" s="63"/>
      <c r="F45218" s="64"/>
    </row>
    <row r="45219" spans="4:6">
      <c r="D45219" s="63"/>
      <c r="F45219" s="64"/>
    </row>
    <row r="45220" spans="4:6">
      <c r="D45220" s="63"/>
      <c r="F45220" s="64"/>
    </row>
    <row r="45221" spans="4:6">
      <c r="D45221" s="63"/>
      <c r="F45221" s="64"/>
    </row>
    <row r="45222" spans="4:6">
      <c r="D45222" s="63"/>
      <c r="F45222" s="64"/>
    </row>
    <row r="45223" spans="4:6">
      <c r="D45223" s="63"/>
      <c r="F45223" s="64"/>
    </row>
    <row r="45224" spans="4:6">
      <c r="D45224" s="63"/>
      <c r="F45224" s="64"/>
    </row>
    <row r="45225" spans="4:6">
      <c r="D45225" s="63"/>
      <c r="F45225" s="64"/>
    </row>
    <row r="45226" spans="4:6">
      <c r="D45226" s="63"/>
      <c r="F45226" s="64"/>
    </row>
    <row r="45227" spans="4:6">
      <c r="D45227" s="63"/>
      <c r="F45227" s="64"/>
    </row>
    <row r="45228" spans="4:6">
      <c r="D45228" s="63"/>
      <c r="F45228" s="64"/>
    </row>
    <row r="45229" spans="4:6">
      <c r="D45229" s="63"/>
      <c r="F45229" s="64"/>
    </row>
    <row r="45230" spans="4:6">
      <c r="D45230" s="63"/>
      <c r="F45230" s="64"/>
    </row>
    <row r="45231" spans="4:6">
      <c r="D45231" s="63"/>
      <c r="F45231" s="64"/>
    </row>
    <row r="45232" spans="4:6">
      <c r="D45232" s="63"/>
      <c r="F45232" s="64"/>
    </row>
    <row r="45233" spans="4:6">
      <c r="D45233" s="63"/>
      <c r="F45233" s="64"/>
    </row>
    <row r="45234" spans="4:6">
      <c r="D45234" s="63"/>
      <c r="F45234" s="64"/>
    </row>
    <row r="45235" spans="4:6">
      <c r="D45235" s="63"/>
      <c r="F45235" s="64"/>
    </row>
    <row r="45236" spans="4:6">
      <c r="D45236" s="63"/>
      <c r="F45236" s="64"/>
    </row>
    <row r="45237" spans="4:6">
      <c r="D45237" s="63"/>
      <c r="F45237" s="64"/>
    </row>
    <row r="45238" spans="4:6">
      <c r="D45238" s="63"/>
      <c r="F45238" s="64"/>
    </row>
    <row r="45239" spans="4:6">
      <c r="D45239" s="63"/>
      <c r="F45239" s="64"/>
    </row>
    <row r="45240" spans="4:6">
      <c r="D45240" s="63"/>
      <c r="F45240" s="64"/>
    </row>
    <row r="45241" spans="4:6">
      <c r="D45241" s="63"/>
      <c r="F45241" s="64"/>
    </row>
    <row r="45242" spans="4:6">
      <c r="D45242" s="63"/>
      <c r="F45242" s="64"/>
    </row>
    <row r="45243" spans="4:6">
      <c r="D45243" s="63"/>
      <c r="F45243" s="64"/>
    </row>
    <row r="45244" spans="4:6">
      <c r="D45244" s="63"/>
      <c r="F45244" s="64"/>
    </row>
    <row r="45245" spans="4:6">
      <c r="D45245" s="63"/>
      <c r="F45245" s="64"/>
    </row>
    <row r="45246" spans="4:6">
      <c r="D45246" s="63"/>
      <c r="F45246" s="64"/>
    </row>
    <row r="45247" spans="4:6">
      <c r="D45247" s="63"/>
      <c r="F45247" s="64"/>
    </row>
    <row r="45248" spans="4:6">
      <c r="D45248" s="63"/>
      <c r="F45248" s="64"/>
    </row>
    <row r="45249" spans="4:6">
      <c r="D45249" s="63"/>
      <c r="F45249" s="64"/>
    </row>
    <row r="45250" spans="4:6">
      <c r="D45250" s="63"/>
      <c r="F45250" s="64"/>
    </row>
    <row r="45251" spans="4:6">
      <c r="D45251" s="63"/>
      <c r="F45251" s="64"/>
    </row>
    <row r="45252" spans="4:6">
      <c r="D45252" s="63"/>
      <c r="F45252" s="64"/>
    </row>
    <row r="45253" spans="4:6">
      <c r="D45253" s="63"/>
      <c r="F45253" s="64"/>
    </row>
    <row r="45254" spans="4:6">
      <c r="D45254" s="63"/>
      <c r="F45254" s="64"/>
    </row>
    <row r="45255" spans="4:6">
      <c r="D45255" s="63"/>
      <c r="F45255" s="64"/>
    </row>
    <row r="45256" spans="4:6">
      <c r="D45256" s="63"/>
      <c r="F45256" s="64"/>
    </row>
    <row r="45257" spans="4:6">
      <c r="D45257" s="63"/>
      <c r="F45257" s="64"/>
    </row>
    <row r="45258" spans="4:6">
      <c r="D45258" s="63"/>
      <c r="F45258" s="64"/>
    </row>
    <row r="45259" spans="4:6">
      <c r="D45259" s="63"/>
      <c r="F45259" s="64"/>
    </row>
    <row r="45260" spans="4:6">
      <c r="D45260" s="63"/>
      <c r="F45260" s="64"/>
    </row>
    <row r="45261" spans="4:6">
      <c r="D45261" s="63"/>
      <c r="F45261" s="64"/>
    </row>
    <row r="45262" spans="4:6">
      <c r="D45262" s="63"/>
      <c r="F45262" s="64"/>
    </row>
    <row r="45263" spans="4:6">
      <c r="D45263" s="63"/>
      <c r="F45263" s="64"/>
    </row>
    <row r="45264" spans="4:6">
      <c r="D45264" s="63"/>
      <c r="F45264" s="64"/>
    </row>
    <row r="45265" spans="4:6">
      <c r="D45265" s="63"/>
      <c r="F45265" s="64"/>
    </row>
    <row r="45266" spans="4:6">
      <c r="D45266" s="63"/>
      <c r="F45266" s="64"/>
    </row>
    <row r="45267" spans="4:6">
      <c r="D45267" s="63"/>
      <c r="F45267" s="64"/>
    </row>
    <row r="45268" spans="4:6">
      <c r="D45268" s="63"/>
      <c r="F45268" s="64"/>
    </row>
    <row r="45269" spans="4:6">
      <c r="D45269" s="63"/>
      <c r="F45269" s="64"/>
    </row>
    <row r="45270" spans="4:6">
      <c r="D45270" s="63"/>
      <c r="F45270" s="64"/>
    </row>
    <row r="45271" spans="4:6">
      <c r="D45271" s="63"/>
      <c r="F45271" s="64"/>
    </row>
    <row r="45272" spans="4:6">
      <c r="D45272" s="63"/>
      <c r="F45272" s="64"/>
    </row>
    <row r="45273" spans="4:6">
      <c r="D45273" s="63"/>
      <c r="F45273" s="64"/>
    </row>
    <row r="45274" spans="4:6">
      <c r="D45274" s="63"/>
      <c r="F45274" s="64"/>
    </row>
    <row r="45275" spans="4:6">
      <c r="D45275" s="63"/>
      <c r="F45275" s="64"/>
    </row>
    <row r="45276" spans="4:6">
      <c r="D45276" s="63"/>
      <c r="F45276" s="64"/>
    </row>
    <row r="45277" spans="4:6">
      <c r="D45277" s="63"/>
      <c r="F45277" s="64"/>
    </row>
    <row r="45278" spans="4:6">
      <c r="D45278" s="63"/>
      <c r="F45278" s="64"/>
    </row>
    <row r="45279" spans="4:6">
      <c r="D45279" s="63"/>
      <c r="F45279" s="64"/>
    </row>
    <row r="45280" spans="4:6">
      <c r="D45280" s="63"/>
      <c r="F45280" s="64"/>
    </row>
    <row r="45281" spans="4:6">
      <c r="D45281" s="63"/>
      <c r="F45281" s="64"/>
    </row>
    <row r="45282" spans="4:6">
      <c r="D45282" s="63"/>
      <c r="F45282" s="64"/>
    </row>
    <row r="45283" spans="4:6">
      <c r="D45283" s="63"/>
      <c r="F45283" s="64"/>
    </row>
    <row r="45284" spans="4:6">
      <c r="D45284" s="63"/>
      <c r="F45284" s="64"/>
    </row>
    <row r="45285" spans="4:6">
      <c r="D45285" s="63"/>
      <c r="F45285" s="64"/>
    </row>
    <row r="45286" spans="4:6">
      <c r="D45286" s="63"/>
      <c r="F45286" s="64"/>
    </row>
    <row r="45287" spans="4:6">
      <c r="D45287" s="63"/>
      <c r="F45287" s="64"/>
    </row>
    <row r="45288" spans="4:6">
      <c r="D45288" s="63"/>
      <c r="F45288" s="64"/>
    </row>
    <row r="45289" spans="4:6">
      <c r="D45289" s="63"/>
      <c r="F45289" s="64"/>
    </row>
    <row r="45290" spans="4:6">
      <c r="D45290" s="63"/>
      <c r="F45290" s="64"/>
    </row>
    <row r="45291" spans="4:6">
      <c r="D45291" s="63"/>
      <c r="F45291" s="64"/>
    </row>
    <row r="45292" spans="4:6">
      <c r="D45292" s="63"/>
      <c r="F45292" s="64"/>
    </row>
    <row r="45293" spans="4:6">
      <c r="D45293" s="63"/>
      <c r="F45293" s="64"/>
    </row>
    <row r="45294" spans="4:6">
      <c r="D45294" s="63"/>
      <c r="F45294" s="64"/>
    </row>
    <row r="45295" spans="4:6">
      <c r="D45295" s="63"/>
      <c r="F45295" s="64"/>
    </row>
    <row r="45296" spans="4:6">
      <c r="D45296" s="63"/>
      <c r="F45296" s="64"/>
    </row>
    <row r="45297" spans="4:6">
      <c r="D45297" s="63"/>
      <c r="F45297" s="64"/>
    </row>
    <row r="45298" spans="4:6">
      <c r="D45298" s="63"/>
      <c r="F45298" s="64"/>
    </row>
    <row r="45299" spans="4:6">
      <c r="D45299" s="63"/>
      <c r="F45299" s="64"/>
    </row>
    <row r="45300" spans="4:6">
      <c r="D45300" s="63"/>
      <c r="F45300" s="64"/>
    </row>
    <row r="45301" spans="4:6">
      <c r="D45301" s="63"/>
      <c r="F45301" s="64"/>
    </row>
    <row r="45302" spans="4:6">
      <c r="D45302" s="63"/>
      <c r="F45302" s="64"/>
    </row>
    <row r="45303" spans="4:6">
      <c r="D45303" s="63"/>
      <c r="F45303" s="64"/>
    </row>
    <row r="45304" spans="4:6">
      <c r="D45304" s="63"/>
      <c r="F45304" s="64"/>
    </row>
    <row r="45305" spans="4:6">
      <c r="D45305" s="63"/>
      <c r="F45305" s="64"/>
    </row>
    <row r="45306" spans="4:6">
      <c r="D45306" s="63"/>
      <c r="F45306" s="64"/>
    </row>
    <row r="45307" spans="4:6">
      <c r="D45307" s="63"/>
      <c r="F45307" s="64"/>
    </row>
    <row r="45308" spans="4:6">
      <c r="D45308" s="63"/>
      <c r="F45308" s="64"/>
    </row>
    <row r="45309" spans="4:6">
      <c r="D45309" s="63"/>
      <c r="F45309" s="64"/>
    </row>
    <row r="45310" spans="4:6">
      <c r="D45310" s="63"/>
      <c r="F45310" s="64"/>
    </row>
    <row r="45311" spans="4:6">
      <c r="D45311" s="63"/>
      <c r="F45311" s="64"/>
    </row>
    <row r="45312" spans="4:6">
      <c r="D45312" s="63"/>
      <c r="F45312" s="64"/>
    </row>
    <row r="45313" spans="4:6">
      <c r="D45313" s="63"/>
      <c r="F45313" s="64"/>
    </row>
    <row r="45314" spans="4:6">
      <c r="D45314" s="63"/>
      <c r="F45314" s="64"/>
    </row>
    <row r="45315" spans="4:6">
      <c r="D45315" s="63"/>
      <c r="F45315" s="64"/>
    </row>
    <row r="45316" spans="4:6">
      <c r="D45316" s="63"/>
      <c r="F45316" s="64"/>
    </row>
    <row r="45317" spans="4:6">
      <c r="D45317" s="63"/>
      <c r="F45317" s="64"/>
    </row>
    <row r="45318" spans="4:6">
      <c r="D45318" s="63"/>
      <c r="F45318" s="64"/>
    </row>
    <row r="45319" spans="4:6">
      <c r="D45319" s="63"/>
      <c r="F45319" s="64"/>
    </row>
    <row r="45320" spans="4:6">
      <c r="D45320" s="63"/>
      <c r="F45320" s="64"/>
    </row>
    <row r="45321" spans="4:6">
      <c r="D45321" s="63"/>
      <c r="F45321" s="64"/>
    </row>
    <row r="45322" spans="4:6">
      <c r="D45322" s="63"/>
      <c r="F45322" s="64"/>
    </row>
    <row r="45323" spans="4:6">
      <c r="D45323" s="63"/>
      <c r="F45323" s="64"/>
    </row>
    <row r="45324" spans="4:6">
      <c r="D45324" s="63"/>
      <c r="F45324" s="64"/>
    </row>
    <row r="45325" spans="4:6">
      <c r="D45325" s="63"/>
      <c r="F45325" s="64"/>
    </row>
    <row r="45326" spans="4:6">
      <c r="D45326" s="63"/>
      <c r="F45326" s="64"/>
    </row>
    <row r="45327" spans="4:6">
      <c r="D45327" s="63"/>
      <c r="F45327" s="64"/>
    </row>
    <row r="45328" spans="4:6">
      <c r="D45328" s="63"/>
      <c r="F45328" s="64"/>
    </row>
    <row r="45329" spans="4:6">
      <c r="D45329" s="63"/>
      <c r="F45329" s="64"/>
    </row>
    <row r="45330" spans="4:6">
      <c r="D45330" s="63"/>
      <c r="F45330" s="64"/>
    </row>
    <row r="45331" spans="4:6">
      <c r="D45331" s="63"/>
      <c r="F45331" s="64"/>
    </row>
    <row r="45332" spans="4:6">
      <c r="D45332" s="63"/>
      <c r="F45332" s="64"/>
    </row>
    <row r="45333" spans="4:6">
      <c r="D45333" s="63"/>
      <c r="F45333" s="64"/>
    </row>
    <row r="45334" spans="4:6">
      <c r="D45334" s="63"/>
      <c r="F45334" s="64"/>
    </row>
    <row r="45335" spans="4:6">
      <c r="D45335" s="63"/>
      <c r="F45335" s="64"/>
    </row>
    <row r="45336" spans="4:6">
      <c r="D45336" s="63"/>
      <c r="F45336" s="64"/>
    </row>
    <row r="45337" spans="4:6">
      <c r="D45337" s="63"/>
      <c r="F45337" s="64"/>
    </row>
    <row r="45338" spans="4:6">
      <c r="D45338" s="63"/>
      <c r="F45338" s="64"/>
    </row>
    <row r="45339" spans="4:6">
      <c r="D45339" s="63"/>
      <c r="F45339" s="64"/>
    </row>
    <row r="45340" spans="4:6">
      <c r="D45340" s="63"/>
      <c r="F45340" s="64"/>
    </row>
    <row r="45341" spans="4:6">
      <c r="D45341" s="63"/>
      <c r="F45341" s="64"/>
    </row>
    <row r="45342" spans="4:6">
      <c r="D45342" s="63"/>
      <c r="F45342" s="64"/>
    </row>
    <row r="45343" spans="4:6">
      <c r="D45343" s="63"/>
      <c r="F45343" s="64"/>
    </row>
    <row r="45344" spans="4:6">
      <c r="D45344" s="63"/>
      <c r="F45344" s="64"/>
    </row>
    <row r="45345" spans="4:6">
      <c r="D45345" s="63"/>
      <c r="F45345" s="64"/>
    </row>
    <row r="45346" spans="4:6">
      <c r="D45346" s="63"/>
      <c r="F45346" s="64"/>
    </row>
    <row r="45347" spans="4:6">
      <c r="D45347" s="63"/>
      <c r="F45347" s="64"/>
    </row>
    <row r="45348" spans="4:6">
      <c r="D45348" s="63"/>
      <c r="F45348" s="64"/>
    </row>
    <row r="45349" spans="4:6">
      <c r="D45349" s="63"/>
      <c r="F45349" s="64"/>
    </row>
    <row r="45350" spans="4:6">
      <c r="D45350" s="63"/>
      <c r="F45350" s="64"/>
    </row>
    <row r="45351" spans="4:6">
      <c r="D45351" s="63"/>
      <c r="F45351" s="64"/>
    </row>
    <row r="45352" spans="4:6">
      <c r="D45352" s="63"/>
      <c r="F45352" s="64"/>
    </row>
    <row r="45353" spans="4:6">
      <c r="D45353" s="63"/>
      <c r="F45353" s="64"/>
    </row>
    <row r="45354" spans="4:6">
      <c r="D45354" s="63"/>
      <c r="F45354" s="64"/>
    </row>
    <row r="45355" spans="4:6">
      <c r="D45355" s="63"/>
      <c r="F45355" s="64"/>
    </row>
    <row r="45356" spans="4:6">
      <c r="D45356" s="63"/>
      <c r="F45356" s="64"/>
    </row>
    <row r="45357" spans="4:6">
      <c r="D45357" s="63"/>
      <c r="F45357" s="64"/>
    </row>
    <row r="45358" spans="4:6">
      <c r="D45358" s="63"/>
      <c r="F45358" s="64"/>
    </row>
    <row r="45359" spans="4:6">
      <c r="D45359" s="63"/>
      <c r="F45359" s="64"/>
    </row>
    <row r="45360" spans="4:6">
      <c r="D45360" s="63"/>
      <c r="F45360" s="64"/>
    </row>
    <row r="45361" spans="4:6">
      <c r="D45361" s="63"/>
      <c r="F45361" s="64"/>
    </row>
    <row r="45362" spans="4:6">
      <c r="D45362" s="63"/>
      <c r="F45362" s="64"/>
    </row>
    <row r="45363" spans="4:6">
      <c r="D45363" s="63"/>
      <c r="F45363" s="64"/>
    </row>
    <row r="45364" spans="4:6">
      <c r="D45364" s="63"/>
      <c r="F45364" s="64"/>
    </row>
    <row r="45365" spans="4:6">
      <c r="D45365" s="63"/>
      <c r="F45365" s="64"/>
    </row>
    <row r="45366" spans="4:6">
      <c r="D45366" s="63"/>
      <c r="F45366" s="64"/>
    </row>
    <row r="45367" spans="4:6">
      <c r="D45367" s="63"/>
      <c r="F45367" s="64"/>
    </row>
    <row r="45368" spans="4:6">
      <c r="D45368" s="63"/>
      <c r="F45368" s="64"/>
    </row>
    <row r="45369" spans="4:6">
      <c r="D45369" s="63"/>
      <c r="F45369" s="64"/>
    </row>
    <row r="45370" spans="4:6">
      <c r="D45370" s="63"/>
      <c r="F45370" s="64"/>
    </row>
    <row r="45371" spans="4:6">
      <c r="D45371" s="63"/>
      <c r="F45371" s="64"/>
    </row>
    <row r="45372" spans="4:6">
      <c r="D45372" s="63"/>
      <c r="F45372" s="64"/>
    </row>
    <row r="45373" spans="4:6">
      <c r="D45373" s="63"/>
      <c r="F45373" s="64"/>
    </row>
    <row r="45374" spans="4:6">
      <c r="D45374" s="63"/>
      <c r="F45374" s="64"/>
    </row>
    <row r="45375" spans="4:6">
      <c r="D45375" s="63"/>
      <c r="F45375" s="64"/>
    </row>
    <row r="45376" spans="4:6">
      <c r="D45376" s="63"/>
      <c r="F45376" s="64"/>
    </row>
    <row r="45377" spans="4:6">
      <c r="D45377" s="63"/>
      <c r="F45377" s="64"/>
    </row>
    <row r="45378" spans="4:6">
      <c r="D45378" s="63"/>
      <c r="F45378" s="64"/>
    </row>
    <row r="45379" spans="4:6">
      <c r="D45379" s="63"/>
      <c r="F45379" s="64"/>
    </row>
    <row r="45380" spans="4:6">
      <c r="D45380" s="63"/>
      <c r="F45380" s="64"/>
    </row>
    <row r="45381" spans="4:6">
      <c r="D45381" s="63"/>
      <c r="F45381" s="64"/>
    </row>
    <row r="45382" spans="4:6">
      <c r="D45382" s="63"/>
      <c r="F45382" s="64"/>
    </row>
    <row r="45383" spans="4:6">
      <c r="D45383" s="63"/>
      <c r="F45383" s="64"/>
    </row>
    <row r="45384" spans="4:6">
      <c r="D45384" s="63"/>
      <c r="F45384" s="64"/>
    </row>
    <row r="45385" spans="4:6">
      <c r="D45385" s="63"/>
      <c r="F45385" s="64"/>
    </row>
    <row r="45386" spans="4:6">
      <c r="D45386" s="63"/>
      <c r="F45386" s="64"/>
    </row>
    <row r="45387" spans="4:6">
      <c r="D45387" s="63"/>
      <c r="F45387" s="64"/>
    </row>
    <row r="45388" spans="4:6">
      <c r="D45388" s="63"/>
      <c r="F45388" s="64"/>
    </row>
    <row r="45389" spans="4:6">
      <c r="D45389" s="63"/>
      <c r="F45389" s="64"/>
    </row>
    <row r="45390" spans="4:6">
      <c r="D45390" s="63"/>
      <c r="F45390" s="64"/>
    </row>
    <row r="45391" spans="4:6">
      <c r="D45391" s="63"/>
      <c r="F45391" s="64"/>
    </row>
    <row r="45392" spans="4:6">
      <c r="D45392" s="63"/>
      <c r="F45392" s="64"/>
    </row>
    <row r="45393" spans="4:6">
      <c r="D45393" s="63"/>
      <c r="F45393" s="64"/>
    </row>
    <row r="45394" spans="4:6">
      <c r="D45394" s="63"/>
      <c r="F45394" s="64"/>
    </row>
    <row r="45395" spans="4:6">
      <c r="D45395" s="63"/>
      <c r="F45395" s="64"/>
    </row>
    <row r="45396" spans="4:6">
      <c r="D45396" s="63"/>
      <c r="F45396" s="64"/>
    </row>
    <row r="45397" spans="4:6">
      <c r="D45397" s="63"/>
      <c r="F45397" s="64"/>
    </row>
    <row r="45398" spans="4:6">
      <c r="D45398" s="63"/>
      <c r="F45398" s="64"/>
    </row>
    <row r="45399" spans="4:6">
      <c r="D45399" s="63"/>
      <c r="F45399" s="64"/>
    </row>
    <row r="45400" spans="4:6">
      <c r="D45400" s="63"/>
      <c r="F45400" s="64"/>
    </row>
    <row r="45401" spans="4:6">
      <c r="D45401" s="63"/>
      <c r="F45401" s="64"/>
    </row>
    <row r="45402" spans="4:6">
      <c r="D45402" s="63"/>
      <c r="F45402" s="64"/>
    </row>
    <row r="45403" spans="4:6">
      <c r="D45403" s="63"/>
      <c r="F45403" s="64"/>
    </row>
    <row r="45404" spans="4:6">
      <c r="D45404" s="63"/>
      <c r="F45404" s="64"/>
    </row>
    <row r="45405" spans="4:6">
      <c r="D45405" s="63"/>
      <c r="F45405" s="64"/>
    </row>
    <row r="45406" spans="4:6">
      <c r="D45406" s="63"/>
      <c r="F45406" s="64"/>
    </row>
    <row r="45407" spans="4:6">
      <c r="D45407" s="63"/>
      <c r="F45407" s="64"/>
    </row>
    <row r="45408" spans="4:6">
      <c r="D45408" s="63"/>
      <c r="F45408" s="64"/>
    </row>
    <row r="45409" spans="4:6">
      <c r="D45409" s="63"/>
      <c r="F45409" s="64"/>
    </row>
    <row r="45410" spans="4:6">
      <c r="D45410" s="63"/>
      <c r="F45410" s="64"/>
    </row>
    <row r="45411" spans="4:6">
      <c r="D45411" s="63"/>
      <c r="F45411" s="64"/>
    </row>
    <row r="45412" spans="4:6">
      <c r="D45412" s="63"/>
      <c r="F45412" s="64"/>
    </row>
    <row r="45413" spans="4:6">
      <c r="D45413" s="63"/>
      <c r="F45413" s="64"/>
    </row>
    <row r="45414" spans="4:6">
      <c r="D45414" s="63"/>
      <c r="F45414" s="64"/>
    </row>
    <row r="45415" spans="4:6">
      <c r="D45415" s="63"/>
      <c r="F45415" s="64"/>
    </row>
    <row r="45416" spans="4:6">
      <c r="D45416" s="63"/>
      <c r="F45416" s="64"/>
    </row>
    <row r="45417" spans="4:6">
      <c r="D45417" s="63"/>
      <c r="F45417" s="64"/>
    </row>
    <row r="45418" spans="4:6">
      <c r="D45418" s="63"/>
      <c r="F45418" s="64"/>
    </row>
    <row r="45419" spans="4:6">
      <c r="D45419" s="63"/>
      <c r="F45419" s="64"/>
    </row>
    <row r="45420" spans="4:6">
      <c r="D45420" s="63"/>
      <c r="F45420" s="64"/>
    </row>
    <row r="45421" spans="4:6">
      <c r="D45421" s="63"/>
      <c r="F45421" s="64"/>
    </row>
    <row r="45422" spans="4:6">
      <c r="D45422" s="63"/>
      <c r="F45422" s="64"/>
    </row>
    <row r="45423" spans="4:6">
      <c r="D45423" s="63"/>
      <c r="F45423" s="64"/>
    </row>
    <row r="45424" spans="4:6">
      <c r="D45424" s="63"/>
      <c r="F45424" s="64"/>
    </row>
    <row r="45425" spans="4:6">
      <c r="D45425" s="63"/>
      <c r="F45425" s="64"/>
    </row>
    <row r="45426" spans="4:6">
      <c r="D45426" s="63"/>
      <c r="F45426" s="64"/>
    </row>
    <row r="45427" spans="4:6">
      <c r="D45427" s="63"/>
      <c r="F45427" s="64"/>
    </row>
    <row r="45428" spans="4:6">
      <c r="D45428" s="63"/>
      <c r="F45428" s="64"/>
    </row>
    <row r="45429" spans="4:6">
      <c r="D45429" s="63"/>
      <c r="F45429" s="64"/>
    </row>
    <row r="45430" spans="4:6">
      <c r="D45430" s="63"/>
      <c r="F45430" s="64"/>
    </row>
    <row r="45431" spans="4:6">
      <c r="D45431" s="63"/>
      <c r="F45431" s="64"/>
    </row>
    <row r="45432" spans="4:6">
      <c r="D45432" s="63"/>
      <c r="F45432" s="64"/>
    </row>
    <row r="45433" spans="4:6">
      <c r="D45433" s="63"/>
      <c r="F45433" s="64"/>
    </row>
    <row r="45434" spans="4:6">
      <c r="D45434" s="63"/>
      <c r="F45434" s="64"/>
    </row>
    <row r="45435" spans="4:6">
      <c r="D45435" s="63"/>
      <c r="F45435" s="64"/>
    </row>
    <row r="45436" spans="4:6">
      <c r="D45436" s="63"/>
      <c r="F45436" s="64"/>
    </row>
    <row r="45437" spans="4:6">
      <c r="D45437" s="63"/>
      <c r="F45437" s="64"/>
    </row>
    <row r="45438" spans="4:6">
      <c r="D45438" s="63"/>
      <c r="F45438" s="64"/>
    </row>
    <row r="45439" spans="4:6">
      <c r="D45439" s="63"/>
      <c r="F45439" s="64"/>
    </row>
    <row r="45440" spans="4:6">
      <c r="D45440" s="63"/>
      <c r="F45440" s="64"/>
    </row>
    <row r="45441" spans="4:6">
      <c r="D45441" s="63"/>
      <c r="F45441" s="64"/>
    </row>
    <row r="45442" spans="4:6">
      <c r="D45442" s="63"/>
      <c r="F45442" s="64"/>
    </row>
    <row r="45443" spans="4:6">
      <c r="D45443" s="63"/>
      <c r="F45443" s="64"/>
    </row>
    <row r="45444" spans="4:6">
      <c r="D45444" s="63"/>
      <c r="F45444" s="64"/>
    </row>
    <row r="45445" spans="4:6">
      <c r="D45445" s="63"/>
      <c r="F45445" s="64"/>
    </row>
    <row r="45446" spans="4:6">
      <c r="D45446" s="63"/>
      <c r="F45446" s="64"/>
    </row>
    <row r="45447" spans="4:6">
      <c r="D45447" s="63"/>
      <c r="F45447" s="64"/>
    </row>
    <row r="45448" spans="4:6">
      <c r="D45448" s="63"/>
      <c r="F45448" s="64"/>
    </row>
    <row r="45449" spans="4:6">
      <c r="D45449" s="63"/>
      <c r="F45449" s="64"/>
    </row>
    <row r="45450" spans="4:6">
      <c r="D45450" s="63"/>
      <c r="F45450" s="64"/>
    </row>
    <row r="45451" spans="4:6">
      <c r="D45451" s="63"/>
      <c r="F45451" s="64"/>
    </row>
    <row r="45452" spans="4:6">
      <c r="D45452" s="63"/>
      <c r="F45452" s="64"/>
    </row>
    <row r="45453" spans="4:6">
      <c r="D45453" s="63"/>
      <c r="F45453" s="64"/>
    </row>
    <row r="45454" spans="4:6">
      <c r="D45454" s="63"/>
      <c r="F45454" s="64"/>
    </row>
    <row r="45455" spans="4:6">
      <c r="D45455" s="63"/>
      <c r="F45455" s="64"/>
    </row>
    <row r="45456" spans="4:6">
      <c r="D45456" s="63"/>
      <c r="F45456" s="64"/>
    </row>
    <row r="45457" spans="4:6">
      <c r="D45457" s="63"/>
      <c r="F45457" s="64"/>
    </row>
    <row r="45458" spans="4:6">
      <c r="D45458" s="63"/>
      <c r="F45458" s="64"/>
    </row>
    <row r="45459" spans="4:6">
      <c r="D45459" s="63"/>
      <c r="F45459" s="64"/>
    </row>
    <row r="45460" spans="4:6">
      <c r="D45460" s="63"/>
      <c r="F45460" s="64"/>
    </row>
    <row r="45461" spans="4:6">
      <c r="D45461" s="63"/>
      <c r="F45461" s="64"/>
    </row>
    <row r="45462" spans="4:6">
      <c r="D45462" s="63"/>
      <c r="F45462" s="64"/>
    </row>
    <row r="45463" spans="4:6">
      <c r="D45463" s="63"/>
      <c r="F45463" s="64"/>
    </row>
    <row r="45464" spans="4:6">
      <c r="D45464" s="63"/>
      <c r="F45464" s="64"/>
    </row>
    <row r="45465" spans="4:6">
      <c r="D45465" s="63"/>
      <c r="F45465" s="64"/>
    </row>
    <row r="45466" spans="4:6">
      <c r="D45466" s="63"/>
      <c r="F45466" s="64"/>
    </row>
    <row r="45467" spans="4:6">
      <c r="D45467" s="63"/>
      <c r="F45467" s="64"/>
    </row>
    <row r="45468" spans="4:6">
      <c r="D45468" s="63"/>
      <c r="F45468" s="64"/>
    </row>
    <row r="45469" spans="4:6">
      <c r="D45469" s="63"/>
      <c r="F45469" s="64"/>
    </row>
    <row r="45470" spans="4:6">
      <c r="D45470" s="63"/>
      <c r="F45470" s="64"/>
    </row>
    <row r="45471" spans="4:6">
      <c r="D45471" s="63"/>
      <c r="F45471" s="64"/>
    </row>
    <row r="45472" spans="4:6">
      <c r="D45472" s="63"/>
      <c r="F45472" s="64"/>
    </row>
    <row r="45473" spans="4:6">
      <c r="D45473" s="63"/>
      <c r="F45473" s="64"/>
    </row>
    <row r="45474" spans="4:6">
      <c r="D45474" s="63"/>
      <c r="F45474" s="64"/>
    </row>
    <row r="45475" spans="4:6">
      <c r="D45475" s="63"/>
      <c r="F45475" s="64"/>
    </row>
    <row r="45476" spans="4:6">
      <c r="D45476" s="63"/>
      <c r="F45476" s="64"/>
    </row>
    <row r="45477" spans="4:6">
      <c r="D45477" s="63"/>
      <c r="F45477" s="64"/>
    </row>
    <row r="45478" spans="4:6">
      <c r="D45478" s="63"/>
      <c r="F45478" s="64"/>
    </row>
    <row r="45479" spans="4:6">
      <c r="D45479" s="63"/>
      <c r="F45479" s="64"/>
    </row>
    <row r="45480" spans="4:6">
      <c r="D45480" s="63"/>
      <c r="F45480" s="64"/>
    </row>
    <row r="45481" spans="4:6">
      <c r="D45481" s="63"/>
      <c r="F45481" s="64"/>
    </row>
    <row r="45482" spans="4:6">
      <c r="D45482" s="63"/>
      <c r="F45482" s="64"/>
    </row>
    <row r="45483" spans="4:6">
      <c r="D45483" s="63"/>
      <c r="F45483" s="64"/>
    </row>
    <row r="45484" spans="4:6">
      <c r="D45484" s="63"/>
      <c r="F45484" s="64"/>
    </row>
    <row r="45485" spans="4:6">
      <c r="D45485" s="63"/>
      <c r="F45485" s="64"/>
    </row>
    <row r="45486" spans="4:6">
      <c r="D45486" s="63"/>
      <c r="F45486" s="64"/>
    </row>
    <row r="45487" spans="4:6">
      <c r="D45487" s="63"/>
      <c r="F45487" s="64"/>
    </row>
    <row r="45488" spans="4:6">
      <c r="D45488" s="63"/>
      <c r="F45488" s="64"/>
    </row>
    <row r="45489" spans="4:6">
      <c r="D45489" s="63"/>
      <c r="F45489" s="64"/>
    </row>
    <row r="45490" spans="4:6">
      <c r="D45490" s="63"/>
      <c r="F45490" s="64"/>
    </row>
    <row r="45491" spans="4:6">
      <c r="D45491" s="63"/>
      <c r="F45491" s="64"/>
    </row>
    <row r="45492" spans="4:6">
      <c r="D45492" s="63"/>
      <c r="F45492" s="64"/>
    </row>
    <row r="45493" spans="4:6">
      <c r="D45493" s="63"/>
      <c r="F45493" s="64"/>
    </row>
    <row r="45494" spans="4:6">
      <c r="D45494" s="63"/>
      <c r="F45494" s="64"/>
    </row>
    <row r="45495" spans="4:6">
      <c r="D45495" s="63"/>
      <c r="F45495" s="64"/>
    </row>
    <row r="45496" spans="4:6">
      <c r="D45496" s="63"/>
      <c r="F45496" s="64"/>
    </row>
    <row r="45497" spans="4:6">
      <c r="D45497" s="63"/>
      <c r="F45497" s="64"/>
    </row>
    <row r="45498" spans="4:6">
      <c r="D45498" s="63"/>
      <c r="F45498" s="64"/>
    </row>
    <row r="45499" spans="4:6">
      <c r="D45499" s="63"/>
      <c r="F45499" s="64"/>
    </row>
    <row r="45500" spans="4:6">
      <c r="D45500" s="63"/>
      <c r="F45500" s="64"/>
    </row>
    <row r="45501" spans="4:6">
      <c r="D45501" s="63"/>
      <c r="F45501" s="64"/>
    </row>
    <row r="45502" spans="4:6">
      <c r="D45502" s="63"/>
      <c r="F45502" s="64"/>
    </row>
    <row r="45503" spans="4:6">
      <c r="D45503" s="63"/>
      <c r="F45503" s="64"/>
    </row>
    <row r="45504" spans="4:6">
      <c r="D45504" s="63"/>
      <c r="F45504" s="64"/>
    </row>
    <row r="45505" spans="4:6">
      <c r="D45505" s="63"/>
      <c r="F45505" s="64"/>
    </row>
    <row r="45506" spans="4:6">
      <c r="D45506" s="63"/>
      <c r="F45506" s="64"/>
    </row>
    <row r="45507" spans="4:6">
      <c r="D45507" s="63"/>
      <c r="F45507" s="64"/>
    </row>
    <row r="45508" spans="4:6">
      <c r="D45508" s="63"/>
      <c r="F45508" s="64"/>
    </row>
    <row r="45509" spans="4:6">
      <c r="D45509" s="63"/>
      <c r="F45509" s="64"/>
    </row>
    <row r="45510" spans="4:6">
      <c r="D45510" s="63"/>
      <c r="F45510" s="64"/>
    </row>
    <row r="45511" spans="4:6">
      <c r="D45511" s="63"/>
      <c r="F45511" s="64"/>
    </row>
    <row r="45512" spans="4:6">
      <c r="D45512" s="63"/>
      <c r="F45512" s="64"/>
    </row>
    <row r="45513" spans="4:6">
      <c r="D45513" s="63"/>
      <c r="F45513" s="64"/>
    </row>
    <row r="45514" spans="4:6">
      <c r="D45514" s="63"/>
      <c r="F45514" s="64"/>
    </row>
    <row r="45515" spans="4:6">
      <c r="D45515" s="63"/>
      <c r="F45515" s="64"/>
    </row>
    <row r="45516" spans="4:6">
      <c r="D45516" s="63"/>
      <c r="F45516" s="64"/>
    </row>
    <row r="45517" spans="4:6">
      <c r="D45517" s="63"/>
      <c r="F45517" s="64"/>
    </row>
    <row r="45518" spans="4:6">
      <c r="D45518" s="63"/>
      <c r="F45518" s="64"/>
    </row>
    <row r="45519" spans="4:6">
      <c r="D45519" s="63"/>
      <c r="F45519" s="64"/>
    </row>
    <row r="45520" spans="4:6">
      <c r="D45520" s="63"/>
      <c r="F45520" s="64"/>
    </row>
    <row r="45521" spans="4:6">
      <c r="D45521" s="63"/>
      <c r="F45521" s="64"/>
    </row>
    <row r="45522" spans="4:6">
      <c r="D45522" s="63"/>
      <c r="F45522" s="64"/>
    </row>
    <row r="45523" spans="4:6">
      <c r="D45523" s="63"/>
      <c r="F45523" s="64"/>
    </row>
    <row r="45524" spans="4:6">
      <c r="D45524" s="63"/>
      <c r="F45524" s="64"/>
    </row>
    <row r="45525" spans="4:6">
      <c r="D45525" s="63"/>
      <c r="F45525" s="64"/>
    </row>
    <row r="45526" spans="4:6">
      <c r="D45526" s="63"/>
      <c r="F45526" s="64"/>
    </row>
    <row r="45527" spans="4:6">
      <c r="D45527" s="63"/>
      <c r="F45527" s="64"/>
    </row>
    <row r="45528" spans="4:6">
      <c r="D45528" s="63"/>
      <c r="F45528" s="64"/>
    </row>
    <row r="45529" spans="4:6">
      <c r="D45529" s="63"/>
      <c r="F45529" s="64"/>
    </row>
    <row r="45530" spans="4:6">
      <c r="D45530" s="63"/>
      <c r="F45530" s="64"/>
    </row>
    <row r="45531" spans="4:6">
      <c r="D45531" s="63"/>
      <c r="F45531" s="64"/>
    </row>
    <row r="45532" spans="4:6">
      <c r="D45532" s="63"/>
      <c r="F45532" s="64"/>
    </row>
    <row r="45533" spans="4:6">
      <c r="D45533" s="63"/>
      <c r="F45533" s="64"/>
    </row>
    <row r="45534" spans="4:6">
      <c r="D45534" s="63"/>
      <c r="F45534" s="64"/>
    </row>
    <row r="45535" spans="4:6">
      <c r="D45535" s="63"/>
      <c r="F45535" s="64"/>
    </row>
    <row r="45536" spans="4:6">
      <c r="D45536" s="63"/>
      <c r="F45536" s="64"/>
    </row>
    <row r="45537" spans="4:6">
      <c r="D45537" s="63"/>
      <c r="F45537" s="64"/>
    </row>
    <row r="45538" spans="4:6">
      <c r="D45538" s="63"/>
      <c r="F45538" s="64"/>
    </row>
    <row r="45539" spans="4:6">
      <c r="D45539" s="63"/>
      <c r="F45539" s="64"/>
    </row>
    <row r="45540" spans="4:6">
      <c r="D45540" s="63"/>
      <c r="F45540" s="64"/>
    </row>
    <row r="45541" spans="4:6">
      <c r="D45541" s="63"/>
      <c r="F45541" s="64"/>
    </row>
    <row r="45542" spans="4:6">
      <c r="D45542" s="63"/>
      <c r="F45542" s="64"/>
    </row>
    <row r="45543" spans="4:6">
      <c r="D45543" s="63"/>
      <c r="F45543" s="64"/>
    </row>
    <row r="45544" spans="4:6">
      <c r="D45544" s="63"/>
      <c r="F45544" s="64"/>
    </row>
    <row r="45545" spans="4:6">
      <c r="D45545" s="63"/>
      <c r="F45545" s="64"/>
    </row>
    <row r="45546" spans="4:6">
      <c r="D45546" s="63"/>
      <c r="F45546" s="64"/>
    </row>
    <row r="45547" spans="4:6">
      <c r="D45547" s="63"/>
      <c r="F45547" s="64"/>
    </row>
    <row r="45548" spans="4:6">
      <c r="D45548" s="63"/>
      <c r="F45548" s="64"/>
    </row>
    <row r="45549" spans="4:6">
      <c r="D45549" s="63"/>
      <c r="F45549" s="64"/>
    </row>
    <row r="45550" spans="4:6">
      <c r="D45550" s="63"/>
      <c r="F45550" s="64"/>
    </row>
    <row r="45551" spans="4:6">
      <c r="D45551" s="63"/>
      <c r="F45551" s="64"/>
    </row>
    <row r="45552" spans="4:6">
      <c r="D45552" s="63"/>
      <c r="F45552" s="64"/>
    </row>
    <row r="45553" spans="4:6">
      <c r="D45553" s="63"/>
      <c r="F45553" s="64"/>
    </row>
    <row r="45554" spans="4:6">
      <c r="D45554" s="63"/>
      <c r="F45554" s="64"/>
    </row>
    <row r="45555" spans="4:6">
      <c r="D45555" s="63"/>
      <c r="F45555" s="64"/>
    </row>
    <row r="45556" spans="4:6">
      <c r="D45556" s="63"/>
      <c r="F45556" s="64"/>
    </row>
    <row r="45557" spans="4:6">
      <c r="D45557" s="63"/>
      <c r="F45557" s="64"/>
    </row>
    <row r="45558" spans="4:6">
      <c r="D45558" s="63"/>
      <c r="F45558" s="64"/>
    </row>
    <row r="45559" spans="4:6">
      <c r="D45559" s="63"/>
      <c r="F45559" s="64"/>
    </row>
    <row r="45560" spans="4:6">
      <c r="D45560" s="63"/>
      <c r="F45560" s="64"/>
    </row>
    <row r="45561" spans="4:6">
      <c r="D45561" s="63"/>
      <c r="F45561" s="64"/>
    </row>
    <row r="45562" spans="4:6">
      <c r="D45562" s="63"/>
      <c r="F45562" s="64"/>
    </row>
    <row r="45563" spans="4:6">
      <c r="D45563" s="63"/>
      <c r="F45563" s="64"/>
    </row>
    <row r="45564" spans="4:6">
      <c r="D45564" s="63"/>
      <c r="F45564" s="64"/>
    </row>
    <row r="45565" spans="4:6">
      <c r="D45565" s="63"/>
      <c r="F45565" s="64"/>
    </row>
    <row r="45566" spans="4:6">
      <c r="D45566" s="63"/>
      <c r="F45566" s="64"/>
    </row>
    <row r="45567" spans="4:6">
      <c r="D45567" s="63"/>
      <c r="F45567" s="64"/>
    </row>
    <row r="45568" spans="4:6">
      <c r="D45568" s="63"/>
      <c r="F45568" s="64"/>
    </row>
    <row r="45569" spans="4:6">
      <c r="D45569" s="63"/>
      <c r="F45569" s="64"/>
    </row>
    <row r="45570" spans="4:6">
      <c r="D45570" s="63"/>
      <c r="F45570" s="64"/>
    </row>
    <row r="45571" spans="4:6">
      <c r="D45571" s="63"/>
      <c r="F45571" s="64"/>
    </row>
    <row r="45572" spans="4:6">
      <c r="D45572" s="63"/>
      <c r="F45572" s="64"/>
    </row>
    <row r="45573" spans="4:6">
      <c r="D45573" s="63"/>
      <c r="F45573" s="64"/>
    </row>
    <row r="45574" spans="4:6">
      <c r="D45574" s="63"/>
      <c r="F45574" s="64"/>
    </row>
    <row r="45575" spans="4:6">
      <c r="D45575" s="63"/>
      <c r="F45575" s="64"/>
    </row>
    <row r="45576" spans="4:6">
      <c r="D45576" s="63"/>
      <c r="F45576" s="64"/>
    </row>
    <row r="45577" spans="4:6">
      <c r="D45577" s="63"/>
      <c r="F45577" s="64"/>
    </row>
    <row r="45578" spans="4:6">
      <c r="D45578" s="63"/>
      <c r="F45578" s="64"/>
    </row>
    <row r="45579" spans="4:6">
      <c r="D45579" s="63"/>
      <c r="F45579" s="64"/>
    </row>
    <row r="45580" spans="4:6">
      <c r="D45580" s="63"/>
      <c r="F45580" s="64"/>
    </row>
    <row r="45581" spans="4:6">
      <c r="D45581" s="63"/>
      <c r="F45581" s="64"/>
    </row>
    <row r="45582" spans="4:6">
      <c r="D45582" s="63"/>
      <c r="F45582" s="64"/>
    </row>
    <row r="45583" spans="4:6">
      <c r="D45583" s="63"/>
      <c r="F45583" s="64"/>
    </row>
    <row r="45584" spans="4:6">
      <c r="D45584" s="63"/>
      <c r="F45584" s="64"/>
    </row>
    <row r="45585" spans="4:6">
      <c r="D45585" s="63"/>
      <c r="F45585" s="64"/>
    </row>
    <row r="45586" spans="4:6">
      <c r="D45586" s="63"/>
      <c r="F45586" s="64"/>
    </row>
    <row r="45587" spans="4:6">
      <c r="D45587" s="63"/>
      <c r="F45587" s="64"/>
    </row>
    <row r="45588" spans="4:6">
      <c r="D45588" s="63"/>
      <c r="F45588" s="64"/>
    </row>
    <row r="45589" spans="4:6">
      <c r="D45589" s="63"/>
      <c r="F45589" s="64"/>
    </row>
    <row r="45590" spans="4:6">
      <c r="D45590" s="63"/>
      <c r="F45590" s="64"/>
    </row>
    <row r="45591" spans="4:6">
      <c r="D45591" s="63"/>
      <c r="F45591" s="64"/>
    </row>
    <row r="45592" spans="4:6">
      <c r="D45592" s="63"/>
      <c r="F45592" s="64"/>
    </row>
    <row r="45593" spans="4:6">
      <c r="D45593" s="63"/>
      <c r="F45593" s="64"/>
    </row>
    <row r="45594" spans="4:6">
      <c r="D45594" s="63"/>
      <c r="F45594" s="64"/>
    </row>
    <row r="45595" spans="4:6">
      <c r="D45595" s="63"/>
      <c r="F45595" s="64"/>
    </row>
    <row r="45596" spans="4:6">
      <c r="D45596" s="63"/>
      <c r="F45596" s="64"/>
    </row>
    <row r="45597" spans="4:6">
      <c r="D45597" s="63"/>
      <c r="F45597" s="64"/>
    </row>
    <row r="45598" spans="4:6">
      <c r="D45598" s="63"/>
      <c r="F45598" s="64"/>
    </row>
    <row r="45599" spans="4:6">
      <c r="D45599" s="63"/>
      <c r="F45599" s="64"/>
    </row>
    <row r="45600" spans="4:6">
      <c r="D45600" s="63"/>
      <c r="F45600" s="64"/>
    </row>
    <row r="45601" spans="4:6">
      <c r="D45601" s="63"/>
      <c r="F45601" s="64"/>
    </row>
    <row r="45602" spans="4:6">
      <c r="D45602" s="63"/>
      <c r="F45602" s="64"/>
    </row>
    <row r="45603" spans="4:6">
      <c r="D45603" s="63"/>
      <c r="F45603" s="64"/>
    </row>
    <row r="45604" spans="4:6">
      <c r="D45604" s="63"/>
      <c r="F45604" s="64"/>
    </row>
    <row r="45605" spans="4:6">
      <c r="D45605" s="63"/>
      <c r="F45605" s="64"/>
    </row>
    <row r="45606" spans="4:6">
      <c r="D45606" s="63"/>
      <c r="F45606" s="64"/>
    </row>
    <row r="45607" spans="4:6">
      <c r="D45607" s="63"/>
      <c r="F45607" s="64"/>
    </row>
    <row r="45608" spans="4:6">
      <c r="D45608" s="63"/>
      <c r="F45608" s="64"/>
    </row>
    <row r="45609" spans="4:6">
      <c r="D45609" s="63"/>
      <c r="F45609" s="64"/>
    </row>
    <row r="45610" spans="4:6">
      <c r="D45610" s="63"/>
      <c r="F45610" s="64"/>
    </row>
    <row r="45611" spans="4:6">
      <c r="D45611" s="63"/>
      <c r="F45611" s="64"/>
    </row>
    <row r="45612" spans="4:6">
      <c r="D45612" s="63"/>
      <c r="F45612" s="64"/>
    </row>
    <row r="45613" spans="4:6">
      <c r="D45613" s="63"/>
      <c r="F45613" s="64"/>
    </row>
    <row r="45614" spans="4:6">
      <c r="D45614" s="63"/>
      <c r="F45614" s="64"/>
    </row>
    <row r="45615" spans="4:6">
      <c r="D45615" s="63"/>
      <c r="F45615" s="64"/>
    </row>
    <row r="45616" spans="4:6">
      <c r="D45616" s="63"/>
      <c r="F45616" s="64"/>
    </row>
    <row r="45617" spans="4:6">
      <c r="D45617" s="63"/>
      <c r="F45617" s="64"/>
    </row>
    <row r="45618" spans="4:6">
      <c r="D45618" s="63"/>
      <c r="F45618" s="64"/>
    </row>
    <row r="45619" spans="4:6">
      <c r="D45619" s="63"/>
      <c r="F45619" s="64"/>
    </row>
    <row r="45620" spans="4:6">
      <c r="D45620" s="63"/>
      <c r="F45620" s="64"/>
    </row>
    <row r="45621" spans="4:6">
      <c r="D45621" s="63"/>
      <c r="F45621" s="64"/>
    </row>
    <row r="45622" spans="4:6">
      <c r="D45622" s="63"/>
      <c r="F45622" s="64"/>
    </row>
    <row r="45623" spans="4:6">
      <c r="D45623" s="63"/>
      <c r="F45623" s="64"/>
    </row>
    <row r="45624" spans="4:6">
      <c r="D45624" s="63"/>
      <c r="F45624" s="64"/>
    </row>
    <row r="45625" spans="4:6">
      <c r="D45625" s="63"/>
      <c r="F45625" s="64"/>
    </row>
    <row r="45626" spans="4:6">
      <c r="D45626" s="63"/>
      <c r="F45626" s="64"/>
    </row>
    <row r="45627" spans="4:6">
      <c r="D45627" s="63"/>
      <c r="F45627" s="64"/>
    </row>
    <row r="45628" spans="4:6">
      <c r="D45628" s="63"/>
      <c r="F45628" s="64"/>
    </row>
    <row r="45629" spans="4:6">
      <c r="D45629" s="63"/>
      <c r="F45629" s="64"/>
    </row>
    <row r="45630" spans="4:6">
      <c r="D45630" s="63"/>
      <c r="F45630" s="64"/>
    </row>
    <row r="45631" spans="4:6">
      <c r="D45631" s="63"/>
      <c r="F45631" s="64"/>
    </row>
    <row r="45632" spans="4:6">
      <c r="D45632" s="63"/>
      <c r="F45632" s="64"/>
    </row>
    <row r="45633" spans="4:6">
      <c r="D45633" s="63"/>
      <c r="F45633" s="64"/>
    </row>
    <row r="45634" spans="4:6">
      <c r="D45634" s="63"/>
      <c r="F45634" s="64"/>
    </row>
    <row r="45635" spans="4:6">
      <c r="D45635" s="63"/>
      <c r="F45635" s="64"/>
    </row>
    <row r="45636" spans="4:6">
      <c r="D45636" s="63"/>
      <c r="F45636" s="64"/>
    </row>
    <row r="45637" spans="4:6">
      <c r="D45637" s="63"/>
      <c r="F45637" s="64"/>
    </row>
    <row r="45638" spans="4:6">
      <c r="D45638" s="63"/>
      <c r="F45638" s="64"/>
    </row>
    <row r="45639" spans="4:6">
      <c r="D45639" s="63"/>
      <c r="F45639" s="64"/>
    </row>
    <row r="45640" spans="4:6">
      <c r="D45640" s="63"/>
      <c r="F45640" s="64"/>
    </row>
    <row r="45641" spans="4:6">
      <c r="D45641" s="63"/>
      <c r="F45641" s="64"/>
    </row>
    <row r="45642" spans="4:6">
      <c r="D45642" s="63"/>
      <c r="F45642" s="64"/>
    </row>
    <row r="45643" spans="4:6">
      <c r="D45643" s="63"/>
      <c r="F45643" s="64"/>
    </row>
    <row r="45644" spans="4:6">
      <c r="D45644" s="63"/>
      <c r="F45644" s="64"/>
    </row>
    <row r="45645" spans="4:6">
      <c r="D45645" s="63"/>
      <c r="F45645" s="64"/>
    </row>
    <row r="45646" spans="4:6">
      <c r="D45646" s="63"/>
      <c r="F45646" s="64"/>
    </row>
    <row r="45647" spans="4:6">
      <c r="D45647" s="63"/>
      <c r="F45647" s="64"/>
    </row>
    <row r="45648" spans="4:6">
      <c r="D45648" s="63"/>
      <c r="F45648" s="64"/>
    </row>
    <row r="45649" spans="4:6">
      <c r="D45649" s="63"/>
      <c r="F45649" s="64"/>
    </row>
    <row r="45650" spans="4:6">
      <c r="D45650" s="63"/>
      <c r="F45650" s="64"/>
    </row>
    <row r="45651" spans="4:6">
      <c r="D45651" s="63"/>
      <c r="F45651" s="64"/>
    </row>
    <row r="45652" spans="4:6">
      <c r="D45652" s="63"/>
      <c r="F45652" s="64"/>
    </row>
    <row r="45653" spans="4:6">
      <c r="D45653" s="63"/>
      <c r="F45653" s="64"/>
    </row>
    <row r="45654" spans="4:6">
      <c r="D45654" s="63"/>
      <c r="F45654" s="64"/>
    </row>
    <row r="45655" spans="4:6">
      <c r="D45655" s="63"/>
      <c r="F45655" s="64"/>
    </row>
    <row r="45656" spans="4:6">
      <c r="D45656" s="63"/>
      <c r="F45656" s="64"/>
    </row>
    <row r="45657" spans="4:6">
      <c r="D45657" s="63"/>
      <c r="F45657" s="64"/>
    </row>
    <row r="45658" spans="4:6">
      <c r="D45658" s="63"/>
      <c r="F45658" s="64"/>
    </row>
    <row r="45659" spans="4:6">
      <c r="D45659" s="63"/>
      <c r="F45659" s="64"/>
    </row>
    <row r="45660" spans="4:6">
      <c r="D45660" s="63"/>
      <c r="F45660" s="64"/>
    </row>
    <row r="45661" spans="4:6">
      <c r="D45661" s="63"/>
      <c r="F45661" s="64"/>
    </row>
    <row r="45662" spans="4:6">
      <c r="D45662" s="63"/>
      <c r="F45662" s="64"/>
    </row>
    <row r="45663" spans="4:6">
      <c r="D45663" s="63"/>
      <c r="F45663" s="64"/>
    </row>
    <row r="45664" spans="4:6">
      <c r="D45664" s="63"/>
      <c r="F45664" s="64"/>
    </row>
    <row r="45665" spans="4:6">
      <c r="D45665" s="63"/>
      <c r="F45665" s="64"/>
    </row>
    <row r="45666" spans="4:6">
      <c r="D45666" s="63"/>
      <c r="F45666" s="64"/>
    </row>
    <row r="45667" spans="4:6">
      <c r="D45667" s="63"/>
      <c r="F45667" s="64"/>
    </row>
    <row r="45668" spans="4:6">
      <c r="D45668" s="63"/>
      <c r="F45668" s="64"/>
    </row>
    <row r="45669" spans="4:6">
      <c r="D45669" s="63"/>
      <c r="F45669" s="64"/>
    </row>
    <row r="45670" spans="4:6">
      <c r="D45670" s="63"/>
      <c r="F45670" s="64"/>
    </row>
    <row r="45671" spans="4:6">
      <c r="D45671" s="63"/>
      <c r="F45671" s="64"/>
    </row>
    <row r="45672" spans="4:6">
      <c r="D45672" s="63"/>
      <c r="F45672" s="64"/>
    </row>
    <row r="45673" spans="4:6">
      <c r="D45673" s="63"/>
      <c r="F45673" s="64"/>
    </row>
    <row r="45674" spans="4:6">
      <c r="D45674" s="63"/>
      <c r="F45674" s="64"/>
    </row>
    <row r="45675" spans="4:6">
      <c r="D45675" s="63"/>
      <c r="F45675" s="64"/>
    </row>
    <row r="45676" spans="4:6">
      <c r="D45676" s="63"/>
      <c r="F45676" s="64"/>
    </row>
    <row r="45677" spans="4:6">
      <c r="D45677" s="63"/>
      <c r="F45677" s="64"/>
    </row>
    <row r="45678" spans="4:6">
      <c r="D45678" s="63"/>
      <c r="F45678" s="64"/>
    </row>
    <row r="45679" spans="4:6">
      <c r="D45679" s="63"/>
      <c r="F45679" s="64"/>
    </row>
    <row r="45680" spans="4:6">
      <c r="D45680" s="63"/>
      <c r="F45680" s="64"/>
    </row>
    <row r="45681" spans="4:6">
      <c r="D45681" s="63"/>
      <c r="F45681" s="64"/>
    </row>
    <row r="45682" spans="4:6">
      <c r="D45682" s="63"/>
      <c r="F45682" s="64"/>
    </row>
    <row r="45683" spans="4:6">
      <c r="D45683" s="63"/>
      <c r="F45683" s="64"/>
    </row>
    <row r="45684" spans="4:6">
      <c r="D45684" s="63"/>
      <c r="F45684" s="64"/>
    </row>
    <row r="45685" spans="4:6">
      <c r="D45685" s="63"/>
      <c r="F45685" s="64"/>
    </row>
    <row r="45686" spans="4:6">
      <c r="D45686" s="63"/>
      <c r="F45686" s="64"/>
    </row>
    <row r="45687" spans="4:6">
      <c r="D45687" s="63"/>
      <c r="F45687" s="64"/>
    </row>
    <row r="45688" spans="4:6">
      <c r="D45688" s="63"/>
      <c r="F45688" s="64"/>
    </row>
    <row r="45689" spans="4:6">
      <c r="D45689" s="63"/>
      <c r="F45689" s="64"/>
    </row>
    <row r="45690" spans="4:6">
      <c r="D45690" s="63"/>
      <c r="F45690" s="64"/>
    </row>
    <row r="45691" spans="4:6">
      <c r="D45691" s="63"/>
      <c r="F45691" s="64"/>
    </row>
    <row r="45692" spans="4:6">
      <c r="D45692" s="63"/>
      <c r="F45692" s="64"/>
    </row>
    <row r="45693" spans="4:6">
      <c r="D45693" s="63"/>
      <c r="F45693" s="64"/>
    </row>
    <row r="45694" spans="4:6">
      <c r="D45694" s="63"/>
      <c r="F45694" s="64"/>
    </row>
    <row r="45695" spans="4:6">
      <c r="D45695" s="63"/>
      <c r="F45695" s="64"/>
    </row>
    <row r="45696" spans="4:6">
      <c r="D45696" s="63"/>
      <c r="F45696" s="64"/>
    </row>
    <row r="45697" spans="4:6">
      <c r="D45697" s="63"/>
      <c r="F45697" s="64"/>
    </row>
    <row r="45698" spans="4:6">
      <c r="D45698" s="63"/>
      <c r="F45698" s="64"/>
    </row>
    <row r="45699" spans="4:6">
      <c r="D45699" s="63"/>
      <c r="F45699" s="64"/>
    </row>
    <row r="45700" spans="4:6">
      <c r="D45700" s="63"/>
      <c r="F45700" s="64"/>
    </row>
    <row r="45701" spans="4:6">
      <c r="D45701" s="63"/>
      <c r="F45701" s="64"/>
    </row>
    <row r="45702" spans="4:6">
      <c r="D45702" s="63"/>
      <c r="F45702" s="64"/>
    </row>
    <row r="45703" spans="4:6">
      <c r="D45703" s="63"/>
      <c r="F45703" s="64"/>
    </row>
    <row r="45704" spans="4:6">
      <c r="D45704" s="63"/>
      <c r="F45704" s="64"/>
    </row>
    <row r="45705" spans="4:6">
      <c r="D45705" s="63"/>
      <c r="F45705" s="64"/>
    </row>
    <row r="45706" spans="4:6">
      <c r="D45706" s="63"/>
      <c r="F45706" s="64"/>
    </row>
    <row r="45707" spans="4:6">
      <c r="D45707" s="63"/>
      <c r="F45707" s="64"/>
    </row>
    <row r="45708" spans="4:6">
      <c r="D45708" s="63"/>
      <c r="F45708" s="64"/>
    </row>
    <row r="45709" spans="4:6">
      <c r="D45709" s="63"/>
      <c r="F45709" s="64"/>
    </row>
    <row r="45710" spans="4:6">
      <c r="D45710" s="63"/>
      <c r="F45710" s="64"/>
    </row>
    <row r="45711" spans="4:6">
      <c r="D45711" s="63"/>
      <c r="F45711" s="64"/>
    </row>
    <row r="45712" spans="4:6">
      <c r="D45712" s="63"/>
      <c r="F45712" s="64"/>
    </row>
    <row r="45713" spans="4:6">
      <c r="D45713" s="63"/>
      <c r="F45713" s="64"/>
    </row>
    <row r="45714" spans="4:6">
      <c r="D45714" s="63"/>
      <c r="F45714" s="64"/>
    </row>
    <row r="45715" spans="4:6">
      <c r="D45715" s="63"/>
      <c r="F45715" s="64"/>
    </row>
    <row r="45716" spans="4:6">
      <c r="D45716" s="63"/>
      <c r="F45716" s="64"/>
    </row>
    <row r="45717" spans="4:6">
      <c r="D45717" s="63"/>
      <c r="F45717" s="64"/>
    </row>
    <row r="45718" spans="4:6">
      <c r="D45718" s="63"/>
      <c r="F45718" s="64"/>
    </row>
    <row r="45719" spans="4:6">
      <c r="D45719" s="63"/>
      <c r="F45719" s="64"/>
    </row>
    <row r="45720" spans="4:6">
      <c r="D45720" s="63"/>
      <c r="F45720" s="64"/>
    </row>
    <row r="45721" spans="4:6">
      <c r="D45721" s="63"/>
      <c r="F45721" s="64"/>
    </row>
    <row r="45722" spans="4:6">
      <c r="D45722" s="63"/>
      <c r="F45722" s="64"/>
    </row>
    <row r="45723" spans="4:6">
      <c r="D45723" s="63"/>
      <c r="F45723" s="64"/>
    </row>
    <row r="45724" spans="4:6">
      <c r="D45724" s="63"/>
      <c r="F45724" s="64"/>
    </row>
    <row r="45725" spans="4:6">
      <c r="D45725" s="63"/>
      <c r="F45725" s="64"/>
    </row>
    <row r="45726" spans="4:6">
      <c r="D45726" s="63"/>
      <c r="F45726" s="64"/>
    </row>
    <row r="45727" spans="4:6">
      <c r="D45727" s="63"/>
      <c r="F45727" s="64"/>
    </row>
    <row r="45728" spans="4:6">
      <c r="D45728" s="63"/>
      <c r="F45728" s="64"/>
    </row>
    <row r="45729" spans="4:6">
      <c r="D45729" s="63"/>
      <c r="F45729" s="64"/>
    </row>
    <row r="45730" spans="4:6">
      <c r="D45730" s="63"/>
      <c r="F45730" s="64"/>
    </row>
    <row r="45731" spans="4:6">
      <c r="D45731" s="63"/>
      <c r="F45731" s="64"/>
    </row>
    <row r="45732" spans="4:6">
      <c r="D45732" s="63"/>
      <c r="F45732" s="64"/>
    </row>
    <row r="45733" spans="4:6">
      <c r="D45733" s="63"/>
      <c r="F45733" s="64"/>
    </row>
    <row r="45734" spans="4:6">
      <c r="D45734" s="63"/>
      <c r="F45734" s="64"/>
    </row>
    <row r="45735" spans="4:6">
      <c r="D45735" s="63"/>
      <c r="F45735" s="64"/>
    </row>
    <row r="45736" spans="4:6">
      <c r="D45736" s="63"/>
      <c r="F45736" s="64"/>
    </row>
    <row r="45737" spans="4:6">
      <c r="D45737" s="63"/>
      <c r="F45737" s="64"/>
    </row>
    <row r="45738" spans="4:6">
      <c r="D45738" s="63"/>
      <c r="F45738" s="64"/>
    </row>
    <row r="45739" spans="4:6">
      <c r="D45739" s="63"/>
      <c r="F45739" s="64"/>
    </row>
    <row r="45740" spans="4:6">
      <c r="D45740" s="63"/>
      <c r="F45740" s="64"/>
    </row>
    <row r="45741" spans="4:6">
      <c r="D45741" s="63"/>
      <c r="F45741" s="64"/>
    </row>
    <row r="45742" spans="4:6">
      <c r="D45742" s="63"/>
      <c r="F45742" s="64"/>
    </row>
    <row r="45743" spans="4:6">
      <c r="D45743" s="63"/>
      <c r="F45743" s="64"/>
    </row>
    <row r="45744" spans="4:6">
      <c r="D45744" s="63"/>
      <c r="F45744" s="64"/>
    </row>
    <row r="45745" spans="4:6">
      <c r="D45745" s="63"/>
      <c r="F45745" s="64"/>
    </row>
    <row r="45746" spans="4:6">
      <c r="D45746" s="63"/>
      <c r="F45746" s="64"/>
    </row>
    <row r="45747" spans="4:6">
      <c r="D45747" s="63"/>
      <c r="F45747" s="64"/>
    </row>
    <row r="45748" spans="4:6">
      <c r="D45748" s="63"/>
      <c r="F45748" s="64"/>
    </row>
    <row r="45749" spans="4:6">
      <c r="D45749" s="63"/>
      <c r="F45749" s="64"/>
    </row>
    <row r="45750" spans="4:6">
      <c r="D45750" s="63"/>
      <c r="F45750" s="64"/>
    </row>
    <row r="45751" spans="4:6">
      <c r="D45751" s="63"/>
      <c r="F45751" s="64"/>
    </row>
    <row r="45752" spans="4:6">
      <c r="D45752" s="63"/>
      <c r="F45752" s="64"/>
    </row>
    <row r="45753" spans="4:6">
      <c r="D45753" s="63"/>
      <c r="F45753" s="64"/>
    </row>
    <row r="45754" spans="4:6">
      <c r="D45754" s="63"/>
      <c r="F45754" s="64"/>
    </row>
    <row r="45755" spans="4:6">
      <c r="D45755" s="63"/>
      <c r="F45755" s="64"/>
    </row>
    <row r="45756" spans="4:6">
      <c r="D45756" s="63"/>
      <c r="F45756" s="64"/>
    </row>
    <row r="45757" spans="4:6">
      <c r="D45757" s="63"/>
      <c r="F45757" s="64"/>
    </row>
    <row r="45758" spans="4:6">
      <c r="D45758" s="63"/>
      <c r="F45758" s="64"/>
    </row>
    <row r="45759" spans="4:6">
      <c r="D45759" s="63"/>
      <c r="F45759" s="64"/>
    </row>
    <row r="45760" spans="4:6">
      <c r="D45760" s="63"/>
      <c r="F45760" s="64"/>
    </row>
    <row r="45761" spans="4:6">
      <c r="D45761" s="63"/>
      <c r="F45761" s="64"/>
    </row>
    <row r="45762" spans="4:6">
      <c r="D45762" s="63"/>
      <c r="F45762" s="64"/>
    </row>
    <row r="45763" spans="4:6">
      <c r="D45763" s="63"/>
      <c r="F45763" s="64"/>
    </row>
    <row r="45764" spans="4:6">
      <c r="D45764" s="63"/>
      <c r="F45764" s="64"/>
    </row>
    <row r="45765" spans="4:6">
      <c r="D45765" s="63"/>
      <c r="F45765" s="64"/>
    </row>
    <row r="45766" spans="4:6">
      <c r="D45766" s="63"/>
      <c r="F45766" s="64"/>
    </row>
    <row r="45767" spans="4:6">
      <c r="D45767" s="63"/>
      <c r="F45767" s="64"/>
    </row>
    <row r="45768" spans="4:6">
      <c r="D45768" s="63"/>
      <c r="F45768" s="64"/>
    </row>
    <row r="45769" spans="4:6">
      <c r="D45769" s="63"/>
      <c r="F45769" s="64"/>
    </row>
    <row r="45770" spans="4:6">
      <c r="D45770" s="63"/>
      <c r="F45770" s="64"/>
    </row>
    <row r="45771" spans="4:6">
      <c r="D45771" s="63"/>
      <c r="F45771" s="64"/>
    </row>
    <row r="45772" spans="4:6">
      <c r="D45772" s="63"/>
      <c r="F45772" s="64"/>
    </row>
    <row r="45773" spans="4:6">
      <c r="D45773" s="63"/>
      <c r="F45773" s="64"/>
    </row>
    <row r="45774" spans="4:6">
      <c r="D45774" s="63"/>
      <c r="F45774" s="64"/>
    </row>
    <row r="45775" spans="4:6">
      <c r="D45775" s="63"/>
      <c r="F45775" s="64"/>
    </row>
    <row r="45776" spans="4:6">
      <c r="D45776" s="63"/>
      <c r="F45776" s="64"/>
    </row>
    <row r="45777" spans="4:6">
      <c r="D45777" s="63"/>
      <c r="F45777" s="64"/>
    </row>
    <row r="45778" spans="4:6">
      <c r="D45778" s="63"/>
      <c r="F45778" s="64"/>
    </row>
    <row r="45779" spans="4:6">
      <c r="D45779" s="63"/>
      <c r="F45779" s="64"/>
    </row>
    <row r="45780" spans="4:6">
      <c r="D45780" s="63"/>
      <c r="F45780" s="64"/>
    </row>
    <row r="45781" spans="4:6">
      <c r="D45781" s="63"/>
      <c r="F45781" s="64"/>
    </row>
    <row r="45782" spans="4:6">
      <c r="D45782" s="63"/>
      <c r="F45782" s="64"/>
    </row>
    <row r="45783" spans="4:6">
      <c r="D45783" s="63"/>
      <c r="F45783" s="64"/>
    </row>
    <row r="45784" spans="4:6">
      <c r="D45784" s="63"/>
      <c r="F45784" s="64"/>
    </row>
    <row r="45785" spans="4:6">
      <c r="D45785" s="63"/>
      <c r="F45785" s="64"/>
    </row>
    <row r="45786" spans="4:6">
      <c r="D45786" s="63"/>
      <c r="F45786" s="64"/>
    </row>
    <row r="45787" spans="4:6">
      <c r="D45787" s="63"/>
      <c r="F45787" s="64"/>
    </row>
    <row r="45788" spans="4:6">
      <c r="D45788" s="63"/>
      <c r="F45788" s="64"/>
    </row>
    <row r="45789" spans="4:6">
      <c r="D45789" s="63"/>
      <c r="F45789" s="64"/>
    </row>
    <row r="45790" spans="4:6">
      <c r="D45790" s="63"/>
      <c r="F45790" s="64"/>
    </row>
    <row r="45791" spans="4:6">
      <c r="D45791" s="63"/>
      <c r="F45791" s="64"/>
    </row>
    <row r="45792" spans="4:6">
      <c r="D45792" s="63"/>
      <c r="F45792" s="64"/>
    </row>
    <row r="45793" spans="4:6">
      <c r="D45793" s="63"/>
      <c r="F45793" s="64"/>
    </row>
    <row r="45794" spans="4:6">
      <c r="D45794" s="63"/>
      <c r="F45794" s="64"/>
    </row>
    <row r="45795" spans="4:6">
      <c r="D45795" s="63"/>
      <c r="F45795" s="64"/>
    </row>
    <row r="45796" spans="4:6">
      <c r="D45796" s="63"/>
      <c r="F45796" s="64"/>
    </row>
    <row r="45797" spans="4:6">
      <c r="D45797" s="63"/>
      <c r="F45797" s="64"/>
    </row>
    <row r="45798" spans="4:6">
      <c r="D45798" s="63"/>
      <c r="F45798" s="64"/>
    </row>
    <row r="45799" spans="4:6">
      <c r="D45799" s="63"/>
      <c r="F45799" s="64"/>
    </row>
    <row r="45800" spans="4:6">
      <c r="D45800" s="63"/>
      <c r="F45800" s="64"/>
    </row>
    <row r="45801" spans="4:6">
      <c r="D45801" s="63"/>
      <c r="F45801" s="64"/>
    </row>
    <row r="45802" spans="4:6">
      <c r="D45802" s="63"/>
      <c r="F45802" s="64"/>
    </row>
    <row r="45803" spans="4:6">
      <c r="D45803" s="63"/>
      <c r="F45803" s="64"/>
    </row>
    <row r="45804" spans="4:6">
      <c r="D45804" s="63"/>
      <c r="F45804" s="64"/>
    </row>
    <row r="45805" spans="4:6">
      <c r="D45805" s="63"/>
      <c r="F45805" s="64"/>
    </row>
    <row r="45806" spans="4:6">
      <c r="D45806" s="63"/>
      <c r="F45806" s="64"/>
    </row>
    <row r="45807" spans="4:6">
      <c r="D45807" s="63"/>
      <c r="F45807" s="64"/>
    </row>
    <row r="45808" spans="4:6">
      <c r="D45808" s="63"/>
      <c r="F45808" s="64"/>
    </row>
    <row r="45809" spans="4:6">
      <c r="D45809" s="63"/>
      <c r="F45809" s="64"/>
    </row>
    <row r="45810" spans="4:6">
      <c r="D45810" s="63"/>
      <c r="F45810" s="64"/>
    </row>
    <row r="45811" spans="4:6">
      <c r="D45811" s="63"/>
      <c r="F45811" s="64"/>
    </row>
    <row r="45812" spans="4:6">
      <c r="D45812" s="63"/>
      <c r="F45812" s="64"/>
    </row>
    <row r="45813" spans="4:6">
      <c r="D45813" s="63"/>
      <c r="F45813" s="64"/>
    </row>
    <row r="45814" spans="4:6">
      <c r="D45814" s="63"/>
      <c r="F45814" s="64"/>
    </row>
    <row r="45815" spans="4:6">
      <c r="D45815" s="63"/>
      <c r="F45815" s="64"/>
    </row>
    <row r="45816" spans="4:6">
      <c r="D45816" s="63"/>
      <c r="F45816" s="64"/>
    </row>
    <row r="45817" spans="4:6">
      <c r="D45817" s="63"/>
      <c r="F45817" s="64"/>
    </row>
    <row r="45818" spans="4:6">
      <c r="D45818" s="63"/>
      <c r="F45818" s="64"/>
    </row>
    <row r="45819" spans="4:6">
      <c r="D45819" s="63"/>
      <c r="F45819" s="64"/>
    </row>
    <row r="45820" spans="4:6">
      <c r="D45820" s="63"/>
      <c r="F45820" s="64"/>
    </row>
    <row r="45821" spans="4:6">
      <c r="D45821" s="63"/>
      <c r="F45821" s="64"/>
    </row>
    <row r="45822" spans="4:6">
      <c r="D45822" s="63"/>
      <c r="F45822" s="64"/>
    </row>
    <row r="45823" spans="4:6">
      <c r="D45823" s="63"/>
      <c r="F45823" s="64"/>
    </row>
    <row r="45824" spans="4:6">
      <c r="D45824" s="63"/>
      <c r="F45824" s="64"/>
    </row>
    <row r="45825" spans="4:6">
      <c r="D45825" s="63"/>
      <c r="F45825" s="64"/>
    </row>
    <row r="45826" spans="4:6">
      <c r="D45826" s="63"/>
      <c r="F45826" s="64"/>
    </row>
    <row r="45827" spans="4:6">
      <c r="D45827" s="63"/>
      <c r="F45827" s="64"/>
    </row>
    <row r="45828" spans="4:6">
      <c r="D45828" s="63"/>
      <c r="F45828" s="64"/>
    </row>
    <row r="45829" spans="4:6">
      <c r="D45829" s="63"/>
      <c r="F45829" s="64"/>
    </row>
    <row r="45830" spans="4:6">
      <c r="D45830" s="63"/>
      <c r="F45830" s="64"/>
    </row>
    <row r="45831" spans="4:6">
      <c r="D45831" s="63"/>
      <c r="F45831" s="64"/>
    </row>
    <row r="45832" spans="4:6">
      <c r="D45832" s="63"/>
      <c r="F45832" s="64"/>
    </row>
    <row r="45833" spans="4:6">
      <c r="D45833" s="63"/>
      <c r="F45833" s="64"/>
    </row>
    <row r="45834" spans="4:6">
      <c r="D45834" s="63"/>
      <c r="F45834" s="64"/>
    </row>
    <row r="45835" spans="4:6">
      <c r="D45835" s="63"/>
      <c r="F45835" s="64"/>
    </row>
    <row r="45836" spans="4:6">
      <c r="D45836" s="63"/>
      <c r="F45836" s="64"/>
    </row>
    <row r="45837" spans="4:6">
      <c r="D45837" s="63"/>
      <c r="F45837" s="64"/>
    </row>
    <row r="45838" spans="4:6">
      <c r="D45838" s="63"/>
      <c r="F45838" s="64"/>
    </row>
    <row r="45839" spans="4:6">
      <c r="D45839" s="63"/>
      <c r="F45839" s="64"/>
    </row>
    <row r="45840" spans="4:6">
      <c r="D45840" s="63"/>
      <c r="F45840" s="64"/>
    </row>
    <row r="45841" spans="4:6">
      <c r="D45841" s="63"/>
      <c r="F45841" s="64"/>
    </row>
    <row r="45842" spans="4:6">
      <c r="D45842" s="63"/>
      <c r="F45842" s="64"/>
    </row>
    <row r="45843" spans="4:6">
      <c r="D45843" s="63"/>
      <c r="F45843" s="64"/>
    </row>
    <row r="45844" spans="4:6">
      <c r="D45844" s="63"/>
      <c r="F45844" s="64"/>
    </row>
    <row r="45845" spans="4:6">
      <c r="D45845" s="63"/>
      <c r="F45845" s="64"/>
    </row>
    <row r="45846" spans="4:6">
      <c r="D45846" s="63"/>
      <c r="F45846" s="64"/>
    </row>
    <row r="45847" spans="4:6">
      <c r="D45847" s="63"/>
      <c r="F45847" s="64"/>
    </row>
    <row r="45848" spans="4:6">
      <c r="D45848" s="63"/>
      <c r="F45848" s="64"/>
    </row>
    <row r="45849" spans="4:6">
      <c r="D45849" s="63"/>
      <c r="F45849" s="64"/>
    </row>
    <row r="45850" spans="4:6">
      <c r="D45850" s="63"/>
      <c r="F45850" s="64"/>
    </row>
    <row r="45851" spans="4:6">
      <c r="D45851" s="63"/>
      <c r="F45851" s="64"/>
    </row>
    <row r="45852" spans="4:6">
      <c r="D45852" s="63"/>
      <c r="F45852" s="64"/>
    </row>
    <row r="45853" spans="4:6">
      <c r="D45853" s="63"/>
      <c r="F45853" s="64"/>
    </row>
    <row r="45854" spans="4:6">
      <c r="D45854" s="63"/>
      <c r="F45854" s="64"/>
    </row>
    <row r="45855" spans="4:6">
      <c r="D45855" s="63"/>
      <c r="F45855" s="64"/>
    </row>
    <row r="45856" spans="4:6">
      <c r="D45856" s="63"/>
      <c r="F45856" s="64"/>
    </row>
    <row r="45857" spans="4:6">
      <c r="D45857" s="63"/>
      <c r="F45857" s="64"/>
    </row>
    <row r="45858" spans="4:6">
      <c r="D45858" s="63"/>
      <c r="F45858" s="64"/>
    </row>
    <row r="45859" spans="4:6">
      <c r="D45859" s="63"/>
      <c r="F45859" s="64"/>
    </row>
    <row r="45860" spans="4:6">
      <c r="D45860" s="63"/>
      <c r="F45860" s="64"/>
    </row>
    <row r="45861" spans="4:6">
      <c r="D45861" s="63"/>
      <c r="F45861" s="64"/>
    </row>
    <row r="45862" spans="4:6">
      <c r="D45862" s="63"/>
      <c r="F45862" s="64"/>
    </row>
    <row r="45863" spans="4:6">
      <c r="D45863" s="63"/>
      <c r="F45863" s="64"/>
    </row>
    <row r="45864" spans="4:6">
      <c r="D45864" s="63"/>
      <c r="F45864" s="64"/>
    </row>
    <row r="45865" spans="4:6">
      <c r="D45865" s="63"/>
      <c r="F45865" s="64"/>
    </row>
    <row r="45866" spans="4:6">
      <c r="D45866" s="63"/>
      <c r="F45866" s="64"/>
    </row>
    <row r="45867" spans="4:6">
      <c r="D45867" s="63"/>
      <c r="F45867" s="64"/>
    </row>
    <row r="45868" spans="4:6">
      <c r="D45868" s="63"/>
      <c r="F45868" s="64"/>
    </row>
    <row r="45869" spans="4:6">
      <c r="D45869" s="63"/>
      <c r="F45869" s="64"/>
    </row>
    <row r="45870" spans="4:6">
      <c r="D45870" s="63"/>
      <c r="F45870" s="64"/>
    </row>
    <row r="45871" spans="4:6">
      <c r="D45871" s="63"/>
      <c r="F45871" s="64"/>
    </row>
    <row r="45872" spans="4:6">
      <c r="D45872" s="63"/>
      <c r="F45872" s="64"/>
    </row>
    <row r="45873" spans="4:6">
      <c r="D45873" s="63"/>
      <c r="F45873" s="64"/>
    </row>
    <row r="45874" spans="4:6">
      <c r="D45874" s="63"/>
      <c r="F45874" s="64"/>
    </row>
    <row r="45875" spans="4:6">
      <c r="D45875" s="63"/>
      <c r="F45875" s="64"/>
    </row>
    <row r="45876" spans="4:6">
      <c r="D45876" s="63"/>
      <c r="F45876" s="64"/>
    </row>
    <row r="45877" spans="4:6">
      <c r="D45877" s="63"/>
      <c r="F45877" s="64"/>
    </row>
    <row r="45878" spans="4:6">
      <c r="D45878" s="63"/>
      <c r="F45878" s="64"/>
    </row>
    <row r="45879" spans="4:6">
      <c r="D45879" s="63"/>
      <c r="F45879" s="64"/>
    </row>
    <row r="45880" spans="4:6">
      <c r="D45880" s="63"/>
      <c r="F45880" s="64"/>
    </row>
    <row r="45881" spans="4:6">
      <c r="D45881" s="63"/>
      <c r="F45881" s="64"/>
    </row>
    <row r="45882" spans="4:6">
      <c r="D45882" s="63"/>
      <c r="F45882" s="64"/>
    </row>
    <row r="45883" spans="4:6">
      <c r="D45883" s="63"/>
      <c r="F45883" s="64"/>
    </row>
    <row r="45884" spans="4:6">
      <c r="D45884" s="63"/>
      <c r="F45884" s="64"/>
    </row>
    <row r="45885" spans="4:6">
      <c r="D45885" s="63"/>
      <c r="F45885" s="64"/>
    </row>
    <row r="45886" spans="4:6">
      <c r="D45886" s="63"/>
      <c r="F45886" s="64"/>
    </row>
    <row r="45887" spans="4:6">
      <c r="D45887" s="63"/>
      <c r="F45887" s="64"/>
    </row>
    <row r="45888" spans="4:6">
      <c r="D45888" s="63"/>
      <c r="F45888" s="64"/>
    </row>
    <row r="45889" spans="4:6">
      <c r="D45889" s="63"/>
      <c r="F45889" s="64"/>
    </row>
    <row r="45890" spans="4:6">
      <c r="D45890" s="63"/>
      <c r="F45890" s="64"/>
    </row>
    <row r="45891" spans="4:6">
      <c r="D45891" s="63"/>
      <c r="F45891" s="64"/>
    </row>
    <row r="45892" spans="4:6">
      <c r="D45892" s="63"/>
      <c r="F45892" s="64"/>
    </row>
    <row r="45893" spans="4:6">
      <c r="D45893" s="63"/>
      <c r="F45893" s="64"/>
    </row>
    <row r="45894" spans="4:6">
      <c r="D45894" s="63"/>
      <c r="F45894" s="64"/>
    </row>
    <row r="45895" spans="4:6">
      <c r="D45895" s="63"/>
      <c r="F45895" s="64"/>
    </row>
    <row r="45896" spans="4:6">
      <c r="D45896" s="63"/>
      <c r="F45896" s="64"/>
    </row>
    <row r="45897" spans="4:6">
      <c r="D45897" s="63"/>
      <c r="F45897" s="64"/>
    </row>
    <row r="45898" spans="4:6">
      <c r="D45898" s="63"/>
      <c r="F45898" s="64"/>
    </row>
    <row r="45899" spans="4:6">
      <c r="D45899" s="63"/>
      <c r="F45899" s="64"/>
    </row>
    <row r="45900" spans="4:6">
      <c r="D45900" s="63"/>
      <c r="F45900" s="64"/>
    </row>
    <row r="45901" spans="4:6">
      <c r="D45901" s="63"/>
      <c r="F45901" s="64"/>
    </row>
    <row r="45902" spans="4:6">
      <c r="D45902" s="63"/>
      <c r="F45902" s="64"/>
    </row>
    <row r="45903" spans="4:6">
      <c r="D45903" s="63"/>
      <c r="F45903" s="64"/>
    </row>
    <row r="45904" spans="4:6">
      <c r="D45904" s="63"/>
      <c r="F45904" s="64"/>
    </row>
    <row r="45905" spans="4:6">
      <c r="D45905" s="63"/>
      <c r="F45905" s="64"/>
    </row>
    <row r="45906" spans="4:6">
      <c r="D45906" s="63"/>
      <c r="F45906" s="64"/>
    </row>
    <row r="45907" spans="4:6">
      <c r="D45907" s="63"/>
      <c r="F45907" s="64"/>
    </row>
    <row r="45908" spans="4:6">
      <c r="D45908" s="63"/>
      <c r="F45908" s="64"/>
    </row>
    <row r="45909" spans="4:6">
      <c r="D45909" s="63"/>
      <c r="F45909" s="64"/>
    </row>
    <row r="45910" spans="4:6">
      <c r="D45910" s="63"/>
      <c r="F45910" s="64"/>
    </row>
    <row r="45911" spans="4:6">
      <c r="D45911" s="63"/>
      <c r="F45911" s="64"/>
    </row>
    <row r="45912" spans="4:6">
      <c r="D45912" s="63"/>
      <c r="F45912" s="64"/>
    </row>
    <row r="45913" spans="4:6">
      <c r="D45913" s="63"/>
      <c r="F45913" s="64"/>
    </row>
    <row r="45914" spans="4:6">
      <c r="D45914" s="63"/>
      <c r="F45914" s="64"/>
    </row>
    <row r="45915" spans="4:6">
      <c r="D45915" s="63"/>
      <c r="F45915" s="64"/>
    </row>
    <row r="45916" spans="4:6">
      <c r="D45916" s="63"/>
      <c r="F45916" s="64"/>
    </row>
    <row r="45917" spans="4:6">
      <c r="D45917" s="63"/>
      <c r="F45917" s="64"/>
    </row>
    <row r="45918" spans="4:6">
      <c r="D45918" s="63"/>
      <c r="F45918" s="64"/>
    </row>
    <row r="45919" spans="4:6">
      <c r="D45919" s="63"/>
      <c r="F45919" s="64"/>
    </row>
    <row r="45920" spans="4:6">
      <c r="D45920" s="63"/>
      <c r="F45920" s="64"/>
    </row>
    <row r="45921" spans="4:6">
      <c r="D45921" s="63"/>
      <c r="F45921" s="64"/>
    </row>
    <row r="45922" spans="4:6">
      <c r="D45922" s="63"/>
      <c r="F45922" s="64"/>
    </row>
    <row r="45923" spans="4:6">
      <c r="D45923" s="63"/>
      <c r="F45923" s="64"/>
    </row>
    <row r="45924" spans="4:6">
      <c r="D45924" s="63"/>
      <c r="F45924" s="64"/>
    </row>
    <row r="45925" spans="4:6">
      <c r="D45925" s="63"/>
      <c r="F45925" s="64"/>
    </row>
    <row r="45926" spans="4:6">
      <c r="D45926" s="63"/>
      <c r="F45926" s="64"/>
    </row>
    <row r="45927" spans="4:6">
      <c r="D45927" s="63"/>
      <c r="F45927" s="64"/>
    </row>
    <row r="45928" spans="4:6">
      <c r="D45928" s="63"/>
      <c r="F45928" s="64"/>
    </row>
    <row r="45929" spans="4:6">
      <c r="D45929" s="63"/>
      <c r="F45929" s="64"/>
    </row>
    <row r="45930" spans="4:6">
      <c r="D45930" s="63"/>
      <c r="F45930" s="64"/>
    </row>
    <row r="45931" spans="4:6">
      <c r="D45931" s="63"/>
      <c r="F45931" s="64"/>
    </row>
    <row r="45932" spans="4:6">
      <c r="D45932" s="63"/>
      <c r="F45932" s="64"/>
    </row>
    <row r="45933" spans="4:6">
      <c r="D45933" s="63"/>
      <c r="F45933" s="64"/>
    </row>
    <row r="45934" spans="4:6">
      <c r="D45934" s="63"/>
      <c r="F45934" s="64"/>
    </row>
    <row r="45935" spans="4:6">
      <c r="D45935" s="63"/>
      <c r="F45935" s="64"/>
    </row>
    <row r="45936" spans="4:6">
      <c r="D45936" s="63"/>
      <c r="F45936" s="64"/>
    </row>
    <row r="45937" spans="4:6">
      <c r="D45937" s="63"/>
      <c r="F45937" s="64"/>
    </row>
    <row r="45938" spans="4:6">
      <c r="D45938" s="63"/>
      <c r="F45938" s="64"/>
    </row>
    <row r="45939" spans="4:6">
      <c r="D45939" s="63"/>
      <c r="F45939" s="64"/>
    </row>
    <row r="45940" spans="4:6">
      <c r="D45940" s="63"/>
      <c r="F45940" s="64"/>
    </row>
    <row r="45941" spans="4:6">
      <c r="D45941" s="63"/>
      <c r="F45941" s="64"/>
    </row>
    <row r="45942" spans="4:6">
      <c r="D45942" s="63"/>
      <c r="F45942" s="64"/>
    </row>
    <row r="45943" spans="4:6">
      <c r="D45943" s="63"/>
      <c r="F45943" s="64"/>
    </row>
    <row r="45944" spans="4:6">
      <c r="D45944" s="63"/>
      <c r="F45944" s="64"/>
    </row>
    <row r="45945" spans="4:6">
      <c r="D45945" s="63"/>
      <c r="F45945" s="64"/>
    </row>
    <row r="45946" spans="4:6">
      <c r="D45946" s="63"/>
      <c r="F45946" s="64"/>
    </row>
    <row r="45947" spans="4:6">
      <c r="D45947" s="63"/>
      <c r="F45947" s="64"/>
    </row>
    <row r="45948" spans="4:6">
      <c r="D45948" s="63"/>
      <c r="F45948" s="64"/>
    </row>
    <row r="45949" spans="4:6">
      <c r="D45949" s="63"/>
      <c r="F45949" s="64"/>
    </row>
    <row r="45950" spans="4:6">
      <c r="D45950" s="63"/>
      <c r="F45950" s="64"/>
    </row>
    <row r="45951" spans="4:6">
      <c r="D45951" s="63"/>
      <c r="F45951" s="64"/>
    </row>
    <row r="45952" spans="4:6">
      <c r="D45952" s="63"/>
      <c r="F45952" s="64"/>
    </row>
    <row r="45953" spans="4:6">
      <c r="D45953" s="63"/>
      <c r="F45953" s="64"/>
    </row>
    <row r="45954" spans="4:6">
      <c r="D45954" s="63"/>
      <c r="F45954" s="64"/>
    </row>
    <row r="45955" spans="4:6">
      <c r="D45955" s="63"/>
      <c r="F45955" s="64"/>
    </row>
    <row r="45956" spans="4:6">
      <c r="D45956" s="63"/>
      <c r="F45956" s="64"/>
    </row>
    <row r="45957" spans="4:6">
      <c r="D45957" s="63"/>
      <c r="F45957" s="64"/>
    </row>
    <row r="45958" spans="4:6">
      <c r="D45958" s="63"/>
      <c r="F45958" s="64"/>
    </row>
    <row r="45959" spans="4:6">
      <c r="D45959" s="63"/>
      <c r="F45959" s="64"/>
    </row>
    <row r="45960" spans="4:6">
      <c r="D45960" s="63"/>
      <c r="F45960" s="64"/>
    </row>
    <row r="45961" spans="4:6">
      <c r="D45961" s="63"/>
      <c r="F45961" s="64"/>
    </row>
    <row r="45962" spans="4:6">
      <c r="D45962" s="63"/>
      <c r="F45962" s="64"/>
    </row>
    <row r="45963" spans="4:6">
      <c r="D45963" s="63"/>
      <c r="F45963" s="64"/>
    </row>
    <row r="45964" spans="4:6">
      <c r="D45964" s="63"/>
      <c r="F45964" s="64"/>
    </row>
    <row r="45965" spans="4:6">
      <c r="D45965" s="63"/>
      <c r="F45965" s="64"/>
    </row>
    <row r="45966" spans="4:6">
      <c r="D45966" s="63"/>
      <c r="F45966" s="64"/>
    </row>
    <row r="45967" spans="4:6">
      <c r="D45967" s="63"/>
      <c r="F45967" s="64"/>
    </row>
    <row r="45968" spans="4:6">
      <c r="D45968" s="63"/>
      <c r="F45968" s="64"/>
    </row>
    <row r="45969" spans="4:6">
      <c r="D45969" s="63"/>
      <c r="F45969" s="64"/>
    </row>
    <row r="45970" spans="4:6">
      <c r="D45970" s="63"/>
      <c r="F45970" s="64"/>
    </row>
    <row r="45971" spans="4:6">
      <c r="D45971" s="63"/>
      <c r="F45971" s="64"/>
    </row>
    <row r="45972" spans="4:6">
      <c r="D45972" s="63"/>
      <c r="F45972" s="64"/>
    </row>
    <row r="45973" spans="4:6">
      <c r="D45973" s="63"/>
      <c r="F45973" s="64"/>
    </row>
    <row r="45974" spans="4:6">
      <c r="D45974" s="63"/>
      <c r="F45974" s="64"/>
    </row>
    <row r="45975" spans="4:6">
      <c r="D45975" s="63"/>
      <c r="F45975" s="64"/>
    </row>
    <row r="45976" spans="4:6">
      <c r="D45976" s="63"/>
      <c r="F45976" s="64"/>
    </row>
    <row r="45977" spans="4:6">
      <c r="D45977" s="63"/>
      <c r="F45977" s="64"/>
    </row>
    <row r="45978" spans="4:6">
      <c r="D45978" s="63"/>
      <c r="F45978" s="64"/>
    </row>
    <row r="45979" spans="4:6">
      <c r="D45979" s="63"/>
      <c r="F45979" s="64"/>
    </row>
    <row r="45980" spans="4:6">
      <c r="D45980" s="63"/>
      <c r="F45980" s="64"/>
    </row>
    <row r="45981" spans="4:6">
      <c r="D45981" s="63"/>
      <c r="F45981" s="64"/>
    </row>
    <row r="45982" spans="4:6">
      <c r="D45982" s="63"/>
      <c r="F45982" s="64"/>
    </row>
    <row r="45983" spans="4:6">
      <c r="D45983" s="63"/>
      <c r="F45983" s="64"/>
    </row>
    <row r="45984" spans="4:6">
      <c r="D45984" s="63"/>
      <c r="F45984" s="64"/>
    </row>
    <row r="45985" spans="4:6">
      <c r="D45985" s="63"/>
      <c r="F45985" s="64"/>
    </row>
    <row r="45986" spans="4:6">
      <c r="D45986" s="63"/>
      <c r="F45986" s="64"/>
    </row>
    <row r="45987" spans="4:6">
      <c r="D45987" s="63"/>
      <c r="F45987" s="64"/>
    </row>
    <row r="45988" spans="4:6">
      <c r="D45988" s="63"/>
      <c r="F45988" s="64"/>
    </row>
    <row r="45989" spans="4:6">
      <c r="D45989" s="63"/>
      <c r="F45989" s="64"/>
    </row>
    <row r="45990" spans="4:6">
      <c r="D45990" s="63"/>
      <c r="F45990" s="64"/>
    </row>
    <row r="45991" spans="4:6">
      <c r="D45991" s="63"/>
      <c r="F45991" s="64"/>
    </row>
    <row r="45992" spans="4:6">
      <c r="D45992" s="63"/>
      <c r="F45992" s="64"/>
    </row>
    <row r="45993" spans="4:6">
      <c r="D45993" s="63"/>
      <c r="F45993" s="64"/>
    </row>
    <row r="45994" spans="4:6">
      <c r="D45994" s="63"/>
      <c r="F45994" s="64"/>
    </row>
    <row r="45995" spans="4:6">
      <c r="D45995" s="63"/>
      <c r="F45995" s="64"/>
    </row>
    <row r="45996" spans="4:6">
      <c r="D45996" s="63"/>
      <c r="F45996" s="64"/>
    </row>
    <row r="45997" spans="4:6">
      <c r="D45997" s="63"/>
      <c r="F45997" s="64"/>
    </row>
    <row r="45998" spans="4:6">
      <c r="D45998" s="63"/>
      <c r="F45998" s="64"/>
    </row>
    <row r="45999" spans="4:6">
      <c r="D45999" s="63"/>
      <c r="F45999" s="64"/>
    </row>
    <row r="46000" spans="4:6">
      <c r="D46000" s="63"/>
      <c r="F46000" s="64"/>
    </row>
    <row r="46001" spans="4:6">
      <c r="D46001" s="63"/>
      <c r="F46001" s="64"/>
    </row>
    <row r="46002" spans="4:6">
      <c r="D46002" s="63"/>
      <c r="F46002" s="64"/>
    </row>
    <row r="46003" spans="4:6">
      <c r="D46003" s="63"/>
      <c r="F46003" s="64"/>
    </row>
    <row r="46004" spans="4:6">
      <c r="D46004" s="63"/>
      <c r="F46004" s="64"/>
    </row>
    <row r="46005" spans="4:6">
      <c r="D46005" s="63"/>
      <c r="F46005" s="64"/>
    </row>
    <row r="46006" spans="4:6">
      <c r="D46006" s="63"/>
      <c r="F46006" s="64"/>
    </row>
    <row r="46007" spans="4:6">
      <c r="D46007" s="63"/>
      <c r="F46007" s="64"/>
    </row>
    <row r="46008" spans="4:6">
      <c r="D46008" s="63"/>
      <c r="F46008" s="64"/>
    </row>
    <row r="46009" spans="4:6">
      <c r="D46009" s="63"/>
      <c r="F46009" s="64"/>
    </row>
    <row r="46010" spans="4:6">
      <c r="D46010" s="63"/>
      <c r="F46010" s="64"/>
    </row>
    <row r="46011" spans="4:6">
      <c r="D46011" s="63"/>
      <c r="F46011" s="64"/>
    </row>
    <row r="46012" spans="4:6">
      <c r="D46012" s="63"/>
      <c r="F46012" s="64"/>
    </row>
    <row r="46013" spans="4:6">
      <c r="D46013" s="63"/>
      <c r="F46013" s="64"/>
    </row>
    <row r="46014" spans="4:6">
      <c r="D46014" s="63"/>
      <c r="F46014" s="64"/>
    </row>
    <row r="46015" spans="4:6">
      <c r="D46015" s="63"/>
      <c r="F46015" s="64"/>
    </row>
    <row r="46016" spans="4:6">
      <c r="D46016" s="63"/>
      <c r="F46016" s="64"/>
    </row>
    <row r="46017" spans="4:6">
      <c r="D46017" s="63"/>
      <c r="F46017" s="64"/>
    </row>
    <row r="46018" spans="4:6">
      <c r="D46018" s="63"/>
      <c r="F46018" s="64"/>
    </row>
    <row r="46019" spans="4:6">
      <c r="D46019" s="63"/>
      <c r="F46019" s="64"/>
    </row>
    <row r="46020" spans="4:6">
      <c r="D46020" s="63"/>
      <c r="F46020" s="64"/>
    </row>
    <row r="46021" spans="4:6">
      <c r="D46021" s="63"/>
      <c r="F46021" s="64"/>
    </row>
    <row r="46022" spans="4:6">
      <c r="D46022" s="63"/>
      <c r="F46022" s="64"/>
    </row>
    <row r="46023" spans="4:6">
      <c r="D46023" s="63"/>
      <c r="F46023" s="64"/>
    </row>
    <row r="46024" spans="4:6">
      <c r="D46024" s="63"/>
      <c r="F46024" s="64"/>
    </row>
    <row r="46025" spans="4:6">
      <c r="D46025" s="63"/>
      <c r="F46025" s="64"/>
    </row>
    <row r="46026" spans="4:6">
      <c r="D46026" s="63"/>
      <c r="F46026" s="64"/>
    </row>
    <row r="46027" spans="4:6">
      <c r="D46027" s="63"/>
      <c r="F46027" s="64"/>
    </row>
    <row r="46028" spans="4:6">
      <c r="D46028" s="63"/>
      <c r="F46028" s="64"/>
    </row>
    <row r="46029" spans="4:6">
      <c r="D46029" s="63"/>
      <c r="F46029" s="64"/>
    </row>
    <row r="46030" spans="4:6">
      <c r="D46030" s="63"/>
      <c r="F46030" s="64"/>
    </row>
    <row r="46031" spans="4:6">
      <c r="D46031" s="63"/>
      <c r="F46031" s="64"/>
    </row>
    <row r="46032" spans="4:6">
      <c r="D46032" s="63"/>
      <c r="F46032" s="64"/>
    </row>
    <row r="46033" spans="4:6">
      <c r="D46033" s="63"/>
      <c r="F46033" s="64"/>
    </row>
    <row r="46034" spans="4:6">
      <c r="D46034" s="63"/>
      <c r="F46034" s="64"/>
    </row>
    <row r="46035" spans="4:6">
      <c r="D46035" s="63"/>
      <c r="F46035" s="64"/>
    </row>
    <row r="46036" spans="4:6">
      <c r="D46036" s="63"/>
      <c r="F46036" s="64"/>
    </row>
    <row r="46037" spans="4:6">
      <c r="D46037" s="63"/>
      <c r="F46037" s="64"/>
    </row>
    <row r="46038" spans="4:6">
      <c r="D46038" s="63"/>
      <c r="F46038" s="64"/>
    </row>
    <row r="46039" spans="4:6">
      <c r="D46039" s="63"/>
      <c r="F46039" s="64"/>
    </row>
    <row r="46040" spans="4:6">
      <c r="D46040" s="63"/>
      <c r="F46040" s="64"/>
    </row>
    <row r="46041" spans="4:6">
      <c r="D46041" s="63"/>
      <c r="F46041" s="64"/>
    </row>
    <row r="46042" spans="4:6">
      <c r="D46042" s="63"/>
      <c r="F46042" s="64"/>
    </row>
    <row r="46043" spans="4:6">
      <c r="D46043" s="63"/>
      <c r="F46043" s="64"/>
    </row>
    <row r="46044" spans="4:6">
      <c r="D46044" s="63"/>
      <c r="F46044" s="64"/>
    </row>
    <row r="46045" spans="4:6">
      <c r="D46045" s="63"/>
      <c r="F46045" s="64"/>
    </row>
    <row r="46046" spans="4:6">
      <c r="D46046" s="63"/>
      <c r="F46046" s="64"/>
    </row>
    <row r="46047" spans="4:6">
      <c r="D46047" s="63"/>
      <c r="F46047" s="64"/>
    </row>
    <row r="46048" spans="4:6">
      <c r="D46048" s="63"/>
      <c r="F46048" s="64"/>
    </row>
    <row r="46049" spans="4:6">
      <c r="D46049" s="63"/>
      <c r="F46049" s="64"/>
    </row>
    <row r="46050" spans="4:6">
      <c r="D46050" s="63"/>
      <c r="F46050" s="64"/>
    </row>
    <row r="46051" spans="4:6">
      <c r="D46051" s="63"/>
      <c r="F46051" s="64"/>
    </row>
    <row r="46052" spans="4:6">
      <c r="D46052" s="63"/>
      <c r="F46052" s="64"/>
    </row>
    <row r="46053" spans="4:6">
      <c r="D46053" s="63"/>
      <c r="F46053" s="64"/>
    </row>
    <row r="46054" spans="4:6">
      <c r="D46054" s="63"/>
      <c r="F46054" s="64"/>
    </row>
    <row r="46055" spans="4:6">
      <c r="D46055" s="63"/>
      <c r="F46055" s="64"/>
    </row>
    <row r="46056" spans="4:6">
      <c r="D46056" s="63"/>
      <c r="F46056" s="64"/>
    </row>
    <row r="46057" spans="4:6">
      <c r="D46057" s="63"/>
      <c r="F46057" s="64"/>
    </row>
    <row r="46058" spans="4:6">
      <c r="D46058" s="63"/>
      <c r="F46058" s="64"/>
    </row>
    <row r="46059" spans="4:6">
      <c r="D46059" s="63"/>
      <c r="F46059" s="64"/>
    </row>
    <row r="46060" spans="4:6">
      <c r="D46060" s="63"/>
      <c r="F46060" s="64"/>
    </row>
    <row r="46061" spans="4:6">
      <c r="D46061" s="63"/>
      <c r="F46061" s="64"/>
    </row>
    <row r="46062" spans="4:6">
      <c r="D46062" s="63"/>
      <c r="F46062" s="64"/>
    </row>
    <row r="46063" spans="4:6">
      <c r="D46063" s="63"/>
      <c r="F46063" s="64"/>
    </row>
    <row r="46064" spans="4:6">
      <c r="D46064" s="63"/>
      <c r="F46064" s="64"/>
    </row>
    <row r="46065" spans="4:6">
      <c r="D46065" s="63"/>
      <c r="F46065" s="64"/>
    </row>
    <row r="46066" spans="4:6">
      <c r="D46066" s="63"/>
      <c r="F46066" s="64"/>
    </row>
    <row r="46067" spans="4:6">
      <c r="D46067" s="63"/>
      <c r="F46067" s="64"/>
    </row>
    <row r="46068" spans="4:6">
      <c r="D46068" s="63"/>
      <c r="F46068" s="64"/>
    </row>
    <row r="46069" spans="4:6">
      <c r="D46069" s="63"/>
      <c r="F46069" s="64"/>
    </row>
    <row r="46070" spans="4:6">
      <c r="D46070" s="63"/>
      <c r="F46070" s="64"/>
    </row>
    <row r="46071" spans="4:6">
      <c r="D46071" s="63"/>
      <c r="F46071" s="64"/>
    </row>
    <row r="46072" spans="4:6">
      <c r="D46072" s="63"/>
      <c r="F46072" s="64"/>
    </row>
    <row r="46073" spans="4:6">
      <c r="D46073" s="63"/>
      <c r="F46073" s="64"/>
    </row>
    <row r="46074" spans="4:6">
      <c r="D46074" s="63"/>
      <c r="F46074" s="64"/>
    </row>
    <row r="46075" spans="4:6">
      <c r="D46075" s="63"/>
      <c r="F46075" s="64"/>
    </row>
    <row r="46076" spans="4:6">
      <c r="D46076" s="63"/>
      <c r="F46076" s="64"/>
    </row>
    <row r="46077" spans="4:6">
      <c r="D46077" s="63"/>
      <c r="F46077" s="64"/>
    </row>
    <row r="46078" spans="4:6">
      <c r="D46078" s="63"/>
      <c r="F46078" s="64"/>
    </row>
    <row r="46079" spans="4:6">
      <c r="D46079" s="63"/>
      <c r="F46079" s="64"/>
    </row>
    <row r="46080" spans="4:6">
      <c r="D46080" s="63"/>
      <c r="F46080" s="64"/>
    </row>
    <row r="46081" spans="4:6">
      <c r="D46081" s="63"/>
      <c r="F46081" s="64"/>
    </row>
    <row r="46082" spans="4:6">
      <c r="D46082" s="63"/>
      <c r="F46082" s="64"/>
    </row>
    <row r="46083" spans="4:6">
      <c r="D46083" s="63"/>
      <c r="F46083" s="64"/>
    </row>
    <row r="46084" spans="4:6">
      <c r="D46084" s="63"/>
      <c r="F46084" s="64"/>
    </row>
    <row r="46085" spans="4:6">
      <c r="D46085" s="63"/>
      <c r="F46085" s="64"/>
    </row>
    <row r="46086" spans="4:6">
      <c r="D46086" s="63"/>
      <c r="F46086" s="64"/>
    </row>
    <row r="46087" spans="4:6">
      <c r="D46087" s="63"/>
      <c r="F46087" s="64"/>
    </row>
    <row r="46088" spans="4:6">
      <c r="D46088" s="63"/>
      <c r="F46088" s="64"/>
    </row>
    <row r="46089" spans="4:6">
      <c r="D46089" s="63"/>
      <c r="F46089" s="64"/>
    </row>
    <row r="46090" spans="4:6">
      <c r="D46090" s="63"/>
      <c r="F46090" s="64"/>
    </row>
    <row r="46091" spans="4:6">
      <c r="D46091" s="63"/>
      <c r="F46091" s="64"/>
    </row>
    <row r="46092" spans="4:6">
      <c r="D46092" s="63"/>
      <c r="F46092" s="64"/>
    </row>
    <row r="46093" spans="4:6">
      <c r="D46093" s="63"/>
      <c r="F46093" s="64"/>
    </row>
    <row r="46094" spans="4:6">
      <c r="D46094" s="63"/>
      <c r="F46094" s="64"/>
    </row>
    <row r="46095" spans="4:6">
      <c r="D46095" s="63"/>
      <c r="F46095" s="64"/>
    </row>
    <row r="46096" spans="4:6">
      <c r="D46096" s="63"/>
      <c r="F46096" s="64"/>
    </row>
    <row r="46097" spans="4:6">
      <c r="D46097" s="63"/>
      <c r="F46097" s="64"/>
    </row>
    <row r="46098" spans="4:6">
      <c r="D46098" s="63"/>
      <c r="F46098" s="64"/>
    </row>
    <row r="46099" spans="4:6">
      <c r="D46099" s="63"/>
      <c r="F46099" s="64"/>
    </row>
    <row r="46100" spans="4:6">
      <c r="D46100" s="63"/>
      <c r="F46100" s="64"/>
    </row>
    <row r="46101" spans="4:6">
      <c r="D46101" s="63"/>
      <c r="F46101" s="64"/>
    </row>
    <row r="46102" spans="4:6">
      <c r="D46102" s="63"/>
      <c r="F46102" s="64"/>
    </row>
    <row r="46103" spans="4:6">
      <c r="D46103" s="63"/>
      <c r="F46103" s="64"/>
    </row>
    <row r="46104" spans="4:6">
      <c r="D46104" s="63"/>
      <c r="F46104" s="64"/>
    </row>
    <row r="46105" spans="4:6">
      <c r="D46105" s="63"/>
      <c r="F46105" s="64"/>
    </row>
    <row r="46106" spans="4:6">
      <c r="D46106" s="63"/>
      <c r="F46106" s="64"/>
    </row>
    <row r="46107" spans="4:6">
      <c r="D46107" s="63"/>
      <c r="F46107" s="64"/>
    </row>
    <row r="46108" spans="4:6">
      <c r="D46108" s="63"/>
      <c r="F46108" s="64"/>
    </row>
    <row r="46109" spans="4:6">
      <c r="D46109" s="63"/>
      <c r="F46109" s="64"/>
    </row>
    <row r="46110" spans="4:6">
      <c r="D46110" s="63"/>
      <c r="F46110" s="64"/>
    </row>
    <row r="46111" spans="4:6">
      <c r="D46111" s="63"/>
      <c r="F46111" s="64"/>
    </row>
    <row r="46112" spans="4:6">
      <c r="D46112" s="63"/>
      <c r="F46112" s="64"/>
    </row>
    <row r="46113" spans="4:6">
      <c r="D46113" s="63"/>
      <c r="F46113" s="64"/>
    </row>
    <row r="46114" spans="4:6">
      <c r="D46114" s="63"/>
      <c r="F46114" s="64"/>
    </row>
    <row r="46115" spans="4:6">
      <c r="D46115" s="63"/>
      <c r="F46115" s="64"/>
    </row>
    <row r="46116" spans="4:6">
      <c r="D46116" s="63"/>
      <c r="F46116" s="64"/>
    </row>
    <row r="46117" spans="4:6">
      <c r="D46117" s="63"/>
      <c r="F46117" s="64"/>
    </row>
    <row r="46118" spans="4:6">
      <c r="D46118" s="63"/>
      <c r="F46118" s="64"/>
    </row>
    <row r="46119" spans="4:6">
      <c r="D46119" s="63"/>
      <c r="F46119" s="64"/>
    </row>
    <row r="46120" spans="4:6">
      <c r="D46120" s="63"/>
      <c r="F46120" s="64"/>
    </row>
    <row r="46121" spans="4:6">
      <c r="D46121" s="63"/>
      <c r="F46121" s="64"/>
    </row>
    <row r="46122" spans="4:6">
      <c r="D46122" s="63"/>
      <c r="F46122" s="64"/>
    </row>
    <row r="46123" spans="4:6">
      <c r="D46123" s="63"/>
      <c r="F46123" s="64"/>
    </row>
    <row r="46124" spans="4:6">
      <c r="D46124" s="63"/>
      <c r="F46124" s="64"/>
    </row>
    <row r="46125" spans="4:6">
      <c r="D46125" s="63"/>
      <c r="F46125" s="64"/>
    </row>
    <row r="46126" spans="4:6">
      <c r="D46126" s="63"/>
      <c r="F46126" s="64"/>
    </row>
    <row r="46127" spans="4:6">
      <c r="D46127" s="63"/>
      <c r="F46127" s="64"/>
    </row>
    <row r="46128" spans="4:6">
      <c r="D46128" s="63"/>
      <c r="F46128" s="64"/>
    </row>
    <row r="46129" spans="4:6">
      <c r="D46129" s="63"/>
      <c r="F46129" s="64"/>
    </row>
    <row r="46130" spans="4:6">
      <c r="D46130" s="63"/>
      <c r="F46130" s="64"/>
    </row>
    <row r="46131" spans="4:6">
      <c r="D46131" s="63"/>
      <c r="F46131" s="64"/>
    </row>
    <row r="46132" spans="4:6">
      <c r="D46132" s="63"/>
      <c r="F46132" s="64"/>
    </row>
    <row r="46133" spans="4:6">
      <c r="D46133" s="63"/>
      <c r="F46133" s="64"/>
    </row>
    <row r="46134" spans="4:6">
      <c r="D46134" s="63"/>
      <c r="F46134" s="64"/>
    </row>
    <row r="46135" spans="4:6">
      <c r="D46135" s="63"/>
      <c r="F46135" s="64"/>
    </row>
    <row r="46136" spans="4:6">
      <c r="D46136" s="63"/>
      <c r="F46136" s="64"/>
    </row>
    <row r="46137" spans="4:6">
      <c r="D46137" s="63"/>
      <c r="F46137" s="64"/>
    </row>
    <row r="46138" spans="4:6">
      <c r="D46138" s="63"/>
      <c r="F46138" s="64"/>
    </row>
    <row r="46139" spans="4:6">
      <c r="D46139" s="63"/>
      <c r="F46139" s="64"/>
    </row>
    <row r="46140" spans="4:6">
      <c r="D46140" s="63"/>
      <c r="F46140" s="64"/>
    </row>
    <row r="46141" spans="4:6">
      <c r="D46141" s="63"/>
      <c r="F46141" s="64"/>
    </row>
    <row r="46142" spans="4:6">
      <c r="D46142" s="63"/>
      <c r="F46142" s="64"/>
    </row>
    <row r="46143" spans="4:6">
      <c r="D46143" s="63"/>
      <c r="F46143" s="64"/>
    </row>
    <row r="46144" spans="4:6">
      <c r="D46144" s="63"/>
      <c r="F46144" s="64"/>
    </row>
    <row r="46145" spans="4:6">
      <c r="D46145" s="63"/>
      <c r="F46145" s="64"/>
    </row>
    <row r="46146" spans="4:6">
      <c r="D46146" s="63"/>
      <c r="F46146" s="64"/>
    </row>
    <row r="46147" spans="4:6">
      <c r="D46147" s="63"/>
      <c r="F46147" s="64"/>
    </row>
    <row r="46148" spans="4:6">
      <c r="D46148" s="63"/>
      <c r="F46148" s="64"/>
    </row>
    <row r="46149" spans="4:6">
      <c r="D46149" s="63"/>
      <c r="F46149" s="64"/>
    </row>
    <row r="46150" spans="4:6">
      <c r="D46150" s="63"/>
      <c r="F46150" s="64"/>
    </row>
    <row r="46151" spans="4:6">
      <c r="D46151" s="63"/>
      <c r="F46151" s="64"/>
    </row>
    <row r="46152" spans="4:6">
      <c r="D46152" s="63"/>
      <c r="F46152" s="64"/>
    </row>
    <row r="46153" spans="4:6">
      <c r="D46153" s="63"/>
      <c r="F46153" s="64"/>
    </row>
    <row r="46154" spans="4:6">
      <c r="D46154" s="63"/>
      <c r="F46154" s="64"/>
    </row>
    <row r="46155" spans="4:6">
      <c r="D46155" s="63"/>
      <c r="F46155" s="64"/>
    </row>
    <row r="46156" spans="4:6">
      <c r="D46156" s="63"/>
      <c r="F46156" s="64"/>
    </row>
    <row r="46157" spans="4:6">
      <c r="D46157" s="63"/>
      <c r="F46157" s="64"/>
    </row>
    <row r="46158" spans="4:6">
      <c r="D46158" s="63"/>
      <c r="F46158" s="64"/>
    </row>
    <row r="46159" spans="4:6">
      <c r="D46159" s="63"/>
      <c r="F46159" s="64"/>
    </row>
    <row r="46160" spans="4:6">
      <c r="D46160" s="63"/>
      <c r="F46160" s="64"/>
    </row>
    <row r="46161" spans="4:6">
      <c r="D46161" s="63"/>
      <c r="F46161" s="64"/>
    </row>
    <row r="46162" spans="4:6">
      <c r="D46162" s="63"/>
      <c r="F46162" s="64"/>
    </row>
    <row r="46163" spans="4:6">
      <c r="D46163" s="63"/>
      <c r="F46163" s="64"/>
    </row>
    <row r="46164" spans="4:6">
      <c r="D46164" s="63"/>
      <c r="F46164" s="64"/>
    </row>
    <row r="46165" spans="4:6">
      <c r="D46165" s="63"/>
      <c r="F46165" s="64"/>
    </row>
    <row r="46166" spans="4:6">
      <c r="D46166" s="63"/>
      <c r="F46166" s="64"/>
    </row>
    <row r="46167" spans="4:6">
      <c r="D46167" s="63"/>
      <c r="F46167" s="64"/>
    </row>
    <row r="46168" spans="4:6">
      <c r="D46168" s="63"/>
      <c r="F46168" s="64"/>
    </row>
    <row r="46169" spans="4:6">
      <c r="D46169" s="63"/>
      <c r="F46169" s="64"/>
    </row>
    <row r="46170" spans="4:6">
      <c r="D46170" s="63"/>
      <c r="F46170" s="64"/>
    </row>
    <row r="46171" spans="4:6">
      <c r="D46171" s="63"/>
      <c r="F46171" s="64"/>
    </row>
    <row r="46172" spans="4:6">
      <c r="D46172" s="63"/>
      <c r="F46172" s="64"/>
    </row>
    <row r="46173" spans="4:6">
      <c r="D46173" s="63"/>
      <c r="F46173" s="64"/>
    </row>
    <row r="46174" spans="4:6">
      <c r="D46174" s="63"/>
      <c r="F46174" s="64"/>
    </row>
    <row r="46175" spans="4:6">
      <c r="D46175" s="63"/>
      <c r="F46175" s="64"/>
    </row>
    <row r="46176" spans="4:6">
      <c r="D46176" s="63"/>
      <c r="F46176" s="64"/>
    </row>
    <row r="46177" spans="4:6">
      <c r="D46177" s="63"/>
      <c r="F46177" s="64"/>
    </row>
    <row r="46178" spans="4:6">
      <c r="D46178" s="63"/>
      <c r="F46178" s="64"/>
    </row>
    <row r="46179" spans="4:6">
      <c r="D46179" s="63"/>
      <c r="F46179" s="64"/>
    </row>
    <row r="46180" spans="4:6">
      <c r="D46180" s="63"/>
      <c r="F46180" s="64"/>
    </row>
    <row r="46181" spans="4:6">
      <c r="D46181" s="63"/>
      <c r="F46181" s="64"/>
    </row>
    <row r="46182" spans="4:6">
      <c r="D46182" s="63"/>
      <c r="F46182" s="64"/>
    </row>
    <row r="46183" spans="4:6">
      <c r="D46183" s="63"/>
      <c r="F46183" s="64"/>
    </row>
    <row r="46184" spans="4:6">
      <c r="D46184" s="63"/>
      <c r="F46184" s="64"/>
    </row>
    <row r="46185" spans="4:6">
      <c r="D46185" s="63"/>
      <c r="F46185" s="64"/>
    </row>
    <row r="46186" spans="4:6">
      <c r="D46186" s="63"/>
      <c r="F46186" s="64"/>
    </row>
    <row r="46187" spans="4:6">
      <c r="D46187" s="63"/>
      <c r="F46187" s="64"/>
    </row>
    <row r="46188" spans="4:6">
      <c r="D46188" s="63"/>
      <c r="F46188" s="64"/>
    </row>
    <row r="46189" spans="4:6">
      <c r="D46189" s="63"/>
      <c r="F46189" s="64"/>
    </row>
    <row r="46190" spans="4:6">
      <c r="D46190" s="63"/>
      <c r="F46190" s="64"/>
    </row>
    <row r="46191" spans="4:6">
      <c r="D46191" s="63"/>
      <c r="F46191" s="64"/>
    </row>
    <row r="46192" spans="4:6">
      <c r="D46192" s="63"/>
      <c r="F46192" s="64"/>
    </row>
    <row r="46193" spans="4:6">
      <c r="D46193" s="63"/>
      <c r="F46193" s="64"/>
    </row>
    <row r="46194" spans="4:6">
      <c r="D46194" s="63"/>
      <c r="F46194" s="64"/>
    </row>
    <row r="46195" spans="4:6">
      <c r="D46195" s="63"/>
      <c r="F46195" s="64"/>
    </row>
    <row r="46196" spans="4:6">
      <c r="D46196" s="63"/>
      <c r="F46196" s="64"/>
    </row>
    <row r="46197" spans="4:6">
      <c r="D46197" s="63"/>
      <c r="F46197" s="64"/>
    </row>
    <row r="46198" spans="4:6">
      <c r="D46198" s="63"/>
      <c r="F46198" s="64"/>
    </row>
    <row r="46199" spans="4:6">
      <c r="D46199" s="63"/>
      <c r="F46199" s="64"/>
    </row>
    <row r="46200" spans="4:6">
      <c r="D46200" s="63"/>
      <c r="F46200" s="64"/>
    </row>
    <row r="46201" spans="4:6">
      <c r="D46201" s="63"/>
      <c r="F46201" s="64"/>
    </row>
    <row r="46202" spans="4:6">
      <c r="D46202" s="63"/>
      <c r="F46202" s="64"/>
    </row>
    <row r="46203" spans="4:6">
      <c r="D46203" s="63"/>
      <c r="F46203" s="64"/>
    </row>
    <row r="46204" spans="4:6">
      <c r="D46204" s="63"/>
      <c r="F46204" s="64"/>
    </row>
    <row r="46205" spans="4:6">
      <c r="D46205" s="63"/>
      <c r="F46205" s="64"/>
    </row>
    <row r="46206" spans="4:6">
      <c r="D46206" s="63"/>
      <c r="F46206" s="64"/>
    </row>
    <row r="46207" spans="4:6">
      <c r="D46207" s="63"/>
      <c r="F46207" s="64"/>
    </row>
    <row r="46208" spans="4:6">
      <c r="D46208" s="63"/>
      <c r="F46208" s="64"/>
    </row>
    <row r="46209" spans="4:6">
      <c r="D46209" s="63"/>
      <c r="F46209" s="64"/>
    </row>
    <row r="46210" spans="4:6">
      <c r="D46210" s="63"/>
      <c r="F46210" s="64"/>
    </row>
    <row r="46211" spans="4:6">
      <c r="D46211" s="63"/>
      <c r="F46211" s="64"/>
    </row>
    <row r="46212" spans="4:6">
      <c r="D46212" s="63"/>
      <c r="F46212" s="64"/>
    </row>
    <row r="46213" spans="4:6">
      <c r="D46213" s="63"/>
      <c r="F46213" s="64"/>
    </row>
    <row r="46214" spans="4:6">
      <c r="D46214" s="63"/>
      <c r="F46214" s="64"/>
    </row>
    <row r="46215" spans="4:6">
      <c r="D46215" s="63"/>
      <c r="F46215" s="64"/>
    </row>
    <row r="46216" spans="4:6">
      <c r="D46216" s="63"/>
      <c r="F46216" s="64"/>
    </row>
    <row r="46217" spans="4:6">
      <c r="D46217" s="63"/>
      <c r="F46217" s="64"/>
    </row>
    <row r="46218" spans="4:6">
      <c r="D46218" s="63"/>
      <c r="F46218" s="64"/>
    </row>
    <row r="46219" spans="4:6">
      <c r="D46219" s="63"/>
      <c r="F46219" s="64"/>
    </row>
    <row r="46220" spans="4:6">
      <c r="D46220" s="63"/>
      <c r="F46220" s="64"/>
    </row>
    <row r="46221" spans="4:6">
      <c r="D46221" s="63"/>
      <c r="F46221" s="64"/>
    </row>
    <row r="46222" spans="4:6">
      <c r="D46222" s="63"/>
      <c r="F46222" s="64"/>
    </row>
    <row r="46223" spans="4:6">
      <c r="D46223" s="63"/>
      <c r="F46223" s="64"/>
    </row>
    <row r="46224" spans="4:6">
      <c r="D46224" s="63"/>
      <c r="F46224" s="64"/>
    </row>
    <row r="46225" spans="4:6">
      <c r="D46225" s="63"/>
      <c r="F46225" s="64"/>
    </row>
    <row r="46226" spans="4:6">
      <c r="D46226" s="63"/>
      <c r="F46226" s="64"/>
    </row>
    <row r="46227" spans="4:6">
      <c r="D46227" s="63"/>
      <c r="F46227" s="64"/>
    </row>
    <row r="46228" spans="4:6">
      <c r="D46228" s="63"/>
      <c r="F46228" s="64"/>
    </row>
    <row r="46229" spans="4:6">
      <c r="D46229" s="63"/>
      <c r="F46229" s="64"/>
    </row>
    <row r="46230" spans="4:6">
      <c r="D46230" s="63"/>
      <c r="F46230" s="64"/>
    </row>
    <row r="46231" spans="4:6">
      <c r="D46231" s="63"/>
      <c r="F46231" s="64"/>
    </row>
    <row r="46232" spans="4:6">
      <c r="D46232" s="63"/>
      <c r="F46232" s="64"/>
    </row>
    <row r="46233" spans="4:6">
      <c r="D46233" s="63"/>
      <c r="F46233" s="64"/>
    </row>
    <row r="46234" spans="4:6">
      <c r="D46234" s="63"/>
      <c r="F46234" s="64"/>
    </row>
    <row r="46235" spans="4:6">
      <c r="D46235" s="63"/>
      <c r="F46235" s="64"/>
    </row>
    <row r="46236" spans="4:6">
      <c r="D46236" s="63"/>
      <c r="F46236" s="64"/>
    </row>
    <row r="46237" spans="4:6">
      <c r="D46237" s="63"/>
      <c r="F46237" s="64"/>
    </row>
    <row r="46238" spans="4:6">
      <c r="D46238" s="63"/>
      <c r="F46238" s="64"/>
    </row>
    <row r="46239" spans="4:6">
      <c r="D46239" s="63"/>
      <c r="F46239" s="64"/>
    </row>
    <row r="46240" spans="4:6">
      <c r="D46240" s="63"/>
      <c r="F46240" s="64"/>
    </row>
    <row r="46241" spans="4:6">
      <c r="D46241" s="63"/>
      <c r="F46241" s="64"/>
    </row>
    <row r="46242" spans="4:6">
      <c r="D46242" s="63"/>
      <c r="F46242" s="64"/>
    </row>
    <row r="46243" spans="4:6">
      <c r="D46243" s="63"/>
      <c r="F46243" s="64"/>
    </row>
    <row r="46244" spans="4:6">
      <c r="D46244" s="63"/>
      <c r="F46244" s="64"/>
    </row>
    <row r="46245" spans="4:6">
      <c r="D46245" s="63"/>
      <c r="F46245" s="64"/>
    </row>
    <row r="46246" spans="4:6">
      <c r="D46246" s="63"/>
      <c r="F46246" s="64"/>
    </row>
    <row r="46247" spans="4:6">
      <c r="D46247" s="63"/>
      <c r="F46247" s="64"/>
    </row>
    <row r="46248" spans="4:6">
      <c r="D46248" s="63"/>
      <c r="F46248" s="64"/>
    </row>
    <row r="46249" spans="4:6">
      <c r="D46249" s="63"/>
      <c r="F46249" s="64"/>
    </row>
    <row r="46250" spans="4:6">
      <c r="D46250" s="63"/>
      <c r="F46250" s="64"/>
    </row>
    <row r="46251" spans="4:6">
      <c r="D46251" s="63"/>
      <c r="F46251" s="64"/>
    </row>
    <row r="46252" spans="4:6">
      <c r="D46252" s="63"/>
      <c r="F46252" s="64"/>
    </row>
    <row r="46253" spans="4:6">
      <c r="D46253" s="63"/>
      <c r="F46253" s="64"/>
    </row>
    <row r="46254" spans="4:6">
      <c r="D46254" s="63"/>
      <c r="F46254" s="64"/>
    </row>
    <row r="46255" spans="4:6">
      <c r="D46255" s="63"/>
      <c r="F46255" s="64"/>
    </row>
    <row r="46256" spans="4:6">
      <c r="D46256" s="63"/>
      <c r="F46256" s="64"/>
    </row>
    <row r="46257" spans="4:6">
      <c r="D46257" s="63"/>
      <c r="F46257" s="64"/>
    </row>
    <row r="46258" spans="4:6">
      <c r="D46258" s="63"/>
      <c r="F46258" s="64"/>
    </row>
    <row r="46259" spans="4:6">
      <c r="D46259" s="63"/>
      <c r="F46259" s="64"/>
    </row>
    <row r="46260" spans="4:6">
      <c r="D46260" s="63"/>
      <c r="F46260" s="64"/>
    </row>
    <row r="46261" spans="4:6">
      <c r="D46261" s="63"/>
      <c r="F46261" s="64"/>
    </row>
    <row r="46262" spans="4:6">
      <c r="D46262" s="63"/>
      <c r="F46262" s="64"/>
    </row>
    <row r="46263" spans="4:6">
      <c r="D46263" s="63"/>
      <c r="F46263" s="64"/>
    </row>
    <row r="46264" spans="4:6">
      <c r="D46264" s="63"/>
      <c r="F46264" s="64"/>
    </row>
    <row r="46265" spans="4:6">
      <c r="D46265" s="63"/>
      <c r="F46265" s="64"/>
    </row>
    <row r="46266" spans="4:6">
      <c r="D46266" s="63"/>
      <c r="F46266" s="64"/>
    </row>
    <row r="46267" spans="4:6">
      <c r="D46267" s="63"/>
      <c r="F46267" s="64"/>
    </row>
    <row r="46268" spans="4:6">
      <c r="D46268" s="63"/>
      <c r="F46268" s="64"/>
    </row>
    <row r="46269" spans="4:6">
      <c r="D46269" s="63"/>
      <c r="F46269" s="64"/>
    </row>
    <row r="46270" spans="4:6">
      <c r="D46270" s="63"/>
      <c r="F46270" s="64"/>
    </row>
    <row r="46271" spans="4:6">
      <c r="D46271" s="63"/>
      <c r="F46271" s="64"/>
    </row>
    <row r="46272" spans="4:6">
      <c r="D46272" s="63"/>
      <c r="F46272" s="64"/>
    </row>
    <row r="46273" spans="4:6">
      <c r="D46273" s="63"/>
      <c r="F46273" s="64"/>
    </row>
    <row r="46274" spans="4:6">
      <c r="D46274" s="63"/>
      <c r="F46274" s="64"/>
    </row>
    <row r="46275" spans="4:6">
      <c r="D46275" s="63"/>
      <c r="F46275" s="64"/>
    </row>
    <row r="46276" spans="4:6">
      <c r="D46276" s="63"/>
      <c r="F46276" s="64"/>
    </row>
    <row r="46277" spans="4:6">
      <c r="D46277" s="63"/>
      <c r="F46277" s="64"/>
    </row>
    <row r="46278" spans="4:6">
      <c r="D46278" s="63"/>
      <c r="F46278" s="64"/>
    </row>
    <row r="46279" spans="4:6">
      <c r="D46279" s="63"/>
      <c r="F46279" s="64"/>
    </row>
    <row r="46280" spans="4:6">
      <c r="D46280" s="63"/>
      <c r="F46280" s="64"/>
    </row>
    <row r="46281" spans="4:6">
      <c r="D46281" s="63"/>
      <c r="F46281" s="64"/>
    </row>
    <row r="46282" spans="4:6">
      <c r="D46282" s="63"/>
      <c r="F46282" s="64"/>
    </row>
    <row r="46283" spans="4:6">
      <c r="D46283" s="63"/>
      <c r="F46283" s="64"/>
    </row>
    <row r="46284" spans="4:6">
      <c r="D46284" s="63"/>
      <c r="F46284" s="64"/>
    </row>
    <row r="46285" spans="4:6">
      <c r="D46285" s="63"/>
      <c r="F46285" s="64"/>
    </row>
    <row r="46286" spans="4:6">
      <c r="D46286" s="63"/>
      <c r="F46286" s="64"/>
    </row>
    <row r="46287" spans="4:6">
      <c r="D46287" s="63"/>
      <c r="F46287" s="64"/>
    </row>
    <row r="46288" spans="4:6">
      <c r="D46288" s="63"/>
      <c r="F46288" s="64"/>
    </row>
    <row r="46289" spans="4:6">
      <c r="D46289" s="63"/>
      <c r="F46289" s="64"/>
    </row>
    <row r="46290" spans="4:6">
      <c r="D46290" s="63"/>
      <c r="F46290" s="64"/>
    </row>
    <row r="46291" spans="4:6">
      <c r="D46291" s="63"/>
      <c r="F46291" s="64"/>
    </row>
    <row r="46292" spans="4:6">
      <c r="D46292" s="63"/>
      <c r="F46292" s="64"/>
    </row>
    <row r="46293" spans="4:6">
      <c r="D46293" s="63"/>
      <c r="F46293" s="64"/>
    </row>
    <row r="46294" spans="4:6">
      <c r="D46294" s="63"/>
      <c r="F46294" s="64"/>
    </row>
    <row r="46295" spans="4:6">
      <c r="D46295" s="63"/>
      <c r="F46295" s="64"/>
    </row>
    <row r="46296" spans="4:6">
      <c r="D46296" s="63"/>
      <c r="F46296" s="64"/>
    </row>
    <row r="46297" spans="4:6">
      <c r="D46297" s="63"/>
      <c r="F46297" s="64"/>
    </row>
    <row r="46298" spans="4:6">
      <c r="D46298" s="63"/>
      <c r="F46298" s="64"/>
    </row>
    <row r="46299" spans="4:6">
      <c r="D46299" s="63"/>
      <c r="F46299" s="64"/>
    </row>
    <row r="46300" spans="4:6">
      <c r="D46300" s="63"/>
      <c r="F46300" s="64"/>
    </row>
    <row r="46301" spans="4:6">
      <c r="D46301" s="63"/>
      <c r="F46301" s="64"/>
    </row>
    <row r="46302" spans="4:6">
      <c r="D46302" s="63"/>
      <c r="F46302" s="64"/>
    </row>
    <row r="46303" spans="4:6">
      <c r="D46303" s="63"/>
      <c r="F46303" s="64"/>
    </row>
    <row r="46304" spans="4:6">
      <c r="D46304" s="63"/>
      <c r="F46304" s="64"/>
    </row>
    <row r="46305" spans="4:6">
      <c r="D46305" s="63"/>
      <c r="F46305" s="64"/>
    </row>
    <row r="46306" spans="4:6">
      <c r="D46306" s="63"/>
      <c r="F46306" s="64"/>
    </row>
    <row r="46307" spans="4:6">
      <c r="D46307" s="63"/>
      <c r="F46307" s="64"/>
    </row>
    <row r="46308" spans="4:6">
      <c r="D46308" s="63"/>
      <c r="F46308" s="64"/>
    </row>
    <row r="46309" spans="4:6">
      <c r="D46309" s="63"/>
      <c r="F46309" s="64"/>
    </row>
    <row r="46310" spans="4:6">
      <c r="D46310" s="63"/>
      <c r="F46310" s="64"/>
    </row>
    <row r="46311" spans="4:6">
      <c r="D46311" s="63"/>
      <c r="F46311" s="64"/>
    </row>
    <row r="46312" spans="4:6">
      <c r="D46312" s="63"/>
      <c r="F46312" s="64"/>
    </row>
    <row r="46313" spans="4:6">
      <c r="D46313" s="63"/>
      <c r="F46313" s="64"/>
    </row>
    <row r="46314" spans="4:6">
      <c r="D46314" s="63"/>
      <c r="F46314" s="64"/>
    </row>
    <row r="46315" spans="4:6">
      <c r="D46315" s="63"/>
      <c r="F46315" s="64"/>
    </row>
    <row r="46316" spans="4:6">
      <c r="D46316" s="63"/>
      <c r="F46316" s="64"/>
    </row>
    <row r="46317" spans="4:6">
      <c r="D46317" s="63"/>
      <c r="F46317" s="64"/>
    </row>
    <row r="46318" spans="4:6">
      <c r="D46318" s="63"/>
      <c r="F46318" s="64"/>
    </row>
    <row r="46319" spans="4:6">
      <c r="D46319" s="63"/>
      <c r="F46319" s="64"/>
    </row>
    <row r="46320" spans="4:6">
      <c r="D46320" s="63"/>
      <c r="F46320" s="64"/>
    </row>
    <row r="46321" spans="4:6">
      <c r="D46321" s="63"/>
      <c r="F46321" s="64"/>
    </row>
    <row r="46322" spans="4:6">
      <c r="D46322" s="63"/>
      <c r="F46322" s="64"/>
    </row>
    <row r="46323" spans="4:6">
      <c r="D46323" s="63"/>
      <c r="F46323" s="64"/>
    </row>
    <row r="46324" spans="4:6">
      <c r="D46324" s="63"/>
      <c r="F46324" s="64"/>
    </row>
    <row r="46325" spans="4:6">
      <c r="D46325" s="63"/>
      <c r="F46325" s="64"/>
    </row>
    <row r="46326" spans="4:6">
      <c r="D46326" s="63"/>
      <c r="F46326" s="64"/>
    </row>
    <row r="46327" spans="4:6">
      <c r="D46327" s="63"/>
      <c r="F46327" s="64"/>
    </row>
    <row r="46328" spans="4:6">
      <c r="D46328" s="63"/>
      <c r="F46328" s="64"/>
    </row>
    <row r="46329" spans="4:6">
      <c r="D46329" s="63"/>
      <c r="F46329" s="64"/>
    </row>
    <row r="46330" spans="4:6">
      <c r="D46330" s="63"/>
      <c r="F46330" s="64"/>
    </row>
    <row r="46331" spans="4:6">
      <c r="D46331" s="63"/>
      <c r="F46331" s="64"/>
    </row>
    <row r="46332" spans="4:6">
      <c r="D46332" s="63"/>
      <c r="F46332" s="64"/>
    </row>
    <row r="46333" spans="4:6">
      <c r="D46333" s="63"/>
      <c r="F46333" s="64"/>
    </row>
    <row r="46334" spans="4:6">
      <c r="D46334" s="63"/>
      <c r="F46334" s="64"/>
    </row>
    <row r="46335" spans="4:6">
      <c r="D46335" s="63"/>
      <c r="F46335" s="64"/>
    </row>
    <row r="46336" spans="4:6">
      <c r="D46336" s="63"/>
      <c r="F46336" s="64"/>
    </row>
    <row r="46337" spans="4:6">
      <c r="D46337" s="63"/>
      <c r="F46337" s="64"/>
    </row>
    <row r="46338" spans="4:6">
      <c r="D46338" s="63"/>
      <c r="F46338" s="64"/>
    </row>
    <row r="46339" spans="4:6">
      <c r="D46339" s="63"/>
      <c r="F46339" s="64"/>
    </row>
    <row r="46340" spans="4:6">
      <c r="D46340" s="63"/>
      <c r="F46340" s="64"/>
    </row>
    <row r="46341" spans="4:6">
      <c r="D46341" s="63"/>
      <c r="F46341" s="64"/>
    </row>
    <row r="46342" spans="4:6">
      <c r="D46342" s="63"/>
      <c r="F46342" s="64"/>
    </row>
    <row r="46343" spans="4:6">
      <c r="D46343" s="63"/>
      <c r="F46343" s="64"/>
    </row>
    <row r="46344" spans="4:6">
      <c r="D46344" s="63"/>
      <c r="F46344" s="64"/>
    </row>
    <row r="46345" spans="4:6">
      <c r="D46345" s="63"/>
      <c r="F46345" s="64"/>
    </row>
    <row r="46346" spans="4:6">
      <c r="D46346" s="63"/>
      <c r="F46346" s="64"/>
    </row>
    <row r="46347" spans="4:6">
      <c r="D46347" s="63"/>
      <c r="F46347" s="64"/>
    </row>
    <row r="46348" spans="4:6">
      <c r="D46348" s="63"/>
      <c r="F46348" s="64"/>
    </row>
    <row r="46349" spans="4:6">
      <c r="D46349" s="63"/>
      <c r="F46349" s="64"/>
    </row>
    <row r="46350" spans="4:6">
      <c r="D46350" s="63"/>
      <c r="F46350" s="64"/>
    </row>
    <row r="46351" spans="4:6">
      <c r="D46351" s="63"/>
      <c r="F46351" s="64"/>
    </row>
    <row r="46352" spans="4:6">
      <c r="D46352" s="63"/>
      <c r="F46352" s="64"/>
    </row>
    <row r="46353" spans="4:6">
      <c r="D46353" s="63"/>
      <c r="F46353" s="64"/>
    </row>
    <row r="46354" spans="4:6">
      <c r="D46354" s="63"/>
      <c r="F46354" s="64"/>
    </row>
    <row r="46355" spans="4:6">
      <c r="D46355" s="63"/>
      <c r="F46355" s="64"/>
    </row>
    <row r="46356" spans="4:6">
      <c r="D46356" s="63"/>
      <c r="F46356" s="64"/>
    </row>
    <row r="46357" spans="4:6">
      <c r="D46357" s="63"/>
      <c r="F46357" s="64"/>
    </row>
    <row r="46358" spans="4:6">
      <c r="D46358" s="63"/>
      <c r="F46358" s="64"/>
    </row>
    <row r="46359" spans="4:6">
      <c r="D46359" s="63"/>
      <c r="F46359" s="64"/>
    </row>
    <row r="46360" spans="4:6">
      <c r="D46360" s="63"/>
      <c r="F46360" s="64"/>
    </row>
    <row r="46361" spans="4:6">
      <c r="D46361" s="63"/>
      <c r="F46361" s="64"/>
    </row>
    <row r="46362" spans="4:6">
      <c r="D46362" s="63"/>
      <c r="F46362" s="64"/>
    </row>
    <row r="46363" spans="4:6">
      <c r="D46363" s="63"/>
      <c r="F46363" s="64"/>
    </row>
    <row r="46364" spans="4:6">
      <c r="D46364" s="63"/>
      <c r="F46364" s="64"/>
    </row>
    <row r="46365" spans="4:6">
      <c r="D46365" s="63"/>
      <c r="F46365" s="64"/>
    </row>
    <row r="46366" spans="4:6">
      <c r="D46366" s="63"/>
      <c r="F46366" s="64"/>
    </row>
    <row r="46367" spans="4:6">
      <c r="D46367" s="63"/>
      <c r="F46367" s="64"/>
    </row>
    <row r="46368" spans="4:6">
      <c r="D46368" s="63"/>
      <c r="F46368" s="64"/>
    </row>
    <row r="46369" spans="4:6">
      <c r="D46369" s="63"/>
      <c r="F46369" s="64"/>
    </row>
    <row r="46370" spans="4:6">
      <c r="D46370" s="63"/>
      <c r="F46370" s="64"/>
    </row>
    <row r="46371" spans="4:6">
      <c r="D46371" s="63"/>
      <c r="F46371" s="64"/>
    </row>
    <row r="46372" spans="4:6">
      <c r="D46372" s="63"/>
      <c r="F46372" s="64"/>
    </row>
    <row r="46373" spans="4:6">
      <c r="D46373" s="63"/>
      <c r="F46373" s="64"/>
    </row>
    <row r="46374" spans="4:6">
      <c r="D46374" s="63"/>
      <c r="F46374" s="64"/>
    </row>
    <row r="46375" spans="4:6">
      <c r="D46375" s="63"/>
      <c r="F46375" s="64"/>
    </row>
    <row r="46376" spans="4:6">
      <c r="D46376" s="63"/>
      <c r="F46376" s="64"/>
    </row>
    <row r="46377" spans="4:6">
      <c r="D46377" s="63"/>
      <c r="F46377" s="64"/>
    </row>
    <row r="46378" spans="4:6">
      <c r="D46378" s="63"/>
      <c r="F46378" s="64"/>
    </row>
    <row r="46379" spans="4:6">
      <c r="D46379" s="63"/>
      <c r="F46379" s="64"/>
    </row>
    <row r="46380" spans="4:6">
      <c r="D46380" s="63"/>
      <c r="F46380" s="64"/>
    </row>
    <row r="46381" spans="4:6">
      <c r="D46381" s="63"/>
      <c r="F46381" s="64"/>
    </row>
    <row r="46382" spans="4:6">
      <c r="D46382" s="63"/>
      <c r="F46382" s="64"/>
    </row>
    <row r="46383" spans="4:6">
      <c r="D46383" s="63"/>
      <c r="F46383" s="64"/>
    </row>
    <row r="46384" spans="4:6">
      <c r="D46384" s="63"/>
      <c r="F46384" s="64"/>
    </row>
    <row r="46385" spans="4:6">
      <c r="D46385" s="63"/>
      <c r="F46385" s="64"/>
    </row>
    <row r="46386" spans="4:6">
      <c r="D46386" s="63"/>
      <c r="F46386" s="64"/>
    </row>
    <row r="46387" spans="4:6">
      <c r="D46387" s="63"/>
      <c r="F46387" s="64"/>
    </row>
    <row r="46388" spans="4:6">
      <c r="D46388" s="63"/>
      <c r="F46388" s="64"/>
    </row>
    <row r="46389" spans="4:6">
      <c r="D46389" s="63"/>
      <c r="F46389" s="64"/>
    </row>
    <row r="46390" spans="4:6">
      <c r="D46390" s="63"/>
      <c r="F46390" s="64"/>
    </row>
    <row r="46391" spans="4:6">
      <c r="D46391" s="63"/>
      <c r="F46391" s="64"/>
    </row>
    <row r="46392" spans="4:6">
      <c r="D46392" s="63"/>
      <c r="F46392" s="64"/>
    </row>
    <row r="46393" spans="4:6">
      <c r="D46393" s="63"/>
      <c r="F46393" s="64"/>
    </row>
    <row r="46394" spans="4:6">
      <c r="D46394" s="63"/>
      <c r="F46394" s="64"/>
    </row>
    <row r="46395" spans="4:6">
      <c r="D46395" s="63"/>
      <c r="F46395" s="64"/>
    </row>
    <row r="46396" spans="4:6">
      <c r="D46396" s="63"/>
      <c r="F46396" s="64"/>
    </row>
    <row r="46397" spans="4:6">
      <c r="D46397" s="63"/>
      <c r="F46397" s="64"/>
    </row>
    <row r="46398" spans="4:6">
      <c r="D46398" s="63"/>
      <c r="F46398" s="64"/>
    </row>
    <row r="46399" spans="4:6">
      <c r="D46399" s="63"/>
      <c r="F46399" s="64"/>
    </row>
    <row r="46400" spans="4:6">
      <c r="D46400" s="63"/>
      <c r="F46400" s="64"/>
    </row>
    <row r="46401" spans="4:6">
      <c r="D46401" s="63"/>
      <c r="F46401" s="64"/>
    </row>
    <row r="46402" spans="4:6">
      <c r="D46402" s="63"/>
      <c r="F46402" s="64"/>
    </row>
    <row r="46403" spans="4:6">
      <c r="D46403" s="63"/>
      <c r="F46403" s="64"/>
    </row>
    <row r="46404" spans="4:6">
      <c r="D46404" s="63"/>
      <c r="F46404" s="64"/>
    </row>
    <row r="46405" spans="4:6">
      <c r="D46405" s="63"/>
      <c r="F46405" s="64"/>
    </row>
    <row r="46406" spans="4:6">
      <c r="D46406" s="63"/>
      <c r="F46406" s="64"/>
    </row>
    <row r="46407" spans="4:6">
      <c r="D46407" s="63"/>
      <c r="F46407" s="64"/>
    </row>
    <row r="46408" spans="4:6">
      <c r="D46408" s="63"/>
      <c r="F46408" s="64"/>
    </row>
    <row r="46409" spans="4:6">
      <c r="D46409" s="63"/>
      <c r="F46409" s="64"/>
    </row>
    <row r="46410" spans="4:6">
      <c r="D46410" s="63"/>
      <c r="F46410" s="64"/>
    </row>
    <row r="46411" spans="4:6">
      <c r="D46411" s="63"/>
      <c r="F46411" s="64"/>
    </row>
    <row r="46412" spans="4:6">
      <c r="D46412" s="63"/>
      <c r="F46412" s="64"/>
    </row>
    <row r="46413" spans="4:6">
      <c r="D46413" s="63"/>
      <c r="F46413" s="64"/>
    </row>
    <row r="46414" spans="4:6">
      <c r="D46414" s="63"/>
      <c r="F46414" s="64"/>
    </row>
    <row r="46415" spans="4:6">
      <c r="D46415" s="63"/>
      <c r="F46415" s="64"/>
    </row>
    <row r="46416" spans="4:6">
      <c r="D46416" s="63"/>
      <c r="F46416" s="64"/>
    </row>
    <row r="46417" spans="4:6">
      <c r="D46417" s="63"/>
      <c r="F46417" s="64"/>
    </row>
    <row r="46418" spans="4:6">
      <c r="D46418" s="63"/>
      <c r="F46418" s="64"/>
    </row>
    <row r="46419" spans="4:6">
      <c r="D46419" s="63"/>
      <c r="F46419" s="64"/>
    </row>
    <row r="46420" spans="4:6">
      <c r="D46420" s="63"/>
      <c r="F46420" s="64"/>
    </row>
    <row r="46421" spans="4:6">
      <c r="D46421" s="63"/>
      <c r="F46421" s="64"/>
    </row>
    <row r="46422" spans="4:6">
      <c r="D46422" s="63"/>
      <c r="F46422" s="64"/>
    </row>
    <row r="46423" spans="4:6">
      <c r="D46423" s="63"/>
      <c r="F46423" s="64"/>
    </row>
    <row r="46424" spans="4:6">
      <c r="D46424" s="63"/>
      <c r="F46424" s="64"/>
    </row>
    <row r="46425" spans="4:6">
      <c r="D46425" s="63"/>
      <c r="F46425" s="64"/>
    </row>
    <row r="46426" spans="4:6">
      <c r="D46426" s="63"/>
      <c r="F46426" s="64"/>
    </row>
    <row r="46427" spans="4:6">
      <c r="D46427" s="63"/>
      <c r="F46427" s="64"/>
    </row>
    <row r="46428" spans="4:6">
      <c r="D46428" s="63"/>
      <c r="F46428" s="64"/>
    </row>
    <row r="46429" spans="4:6">
      <c r="D46429" s="63"/>
      <c r="F46429" s="64"/>
    </row>
    <row r="46430" spans="4:6">
      <c r="D46430" s="63"/>
      <c r="F46430" s="64"/>
    </row>
    <row r="46431" spans="4:6">
      <c r="D46431" s="63"/>
      <c r="F46431" s="64"/>
    </row>
    <row r="46432" spans="4:6">
      <c r="D46432" s="63"/>
      <c r="F46432" s="64"/>
    </row>
    <row r="46433" spans="4:6">
      <c r="D46433" s="63"/>
      <c r="F46433" s="64"/>
    </row>
    <row r="46434" spans="4:6">
      <c r="D46434" s="63"/>
      <c r="F46434" s="64"/>
    </row>
    <row r="46435" spans="4:6">
      <c r="D46435" s="63"/>
      <c r="F46435" s="64"/>
    </row>
    <row r="46436" spans="4:6">
      <c r="D46436" s="63"/>
      <c r="F46436" s="64"/>
    </row>
    <row r="46437" spans="4:6">
      <c r="D46437" s="63"/>
      <c r="F46437" s="64"/>
    </row>
    <row r="46438" spans="4:6">
      <c r="D46438" s="63"/>
      <c r="F46438" s="64"/>
    </row>
    <row r="46439" spans="4:6">
      <c r="D46439" s="63"/>
      <c r="F46439" s="64"/>
    </row>
    <row r="46440" spans="4:6">
      <c r="D46440" s="63"/>
      <c r="F46440" s="64"/>
    </row>
    <row r="46441" spans="4:6">
      <c r="D46441" s="63"/>
      <c r="F46441" s="64"/>
    </row>
    <row r="46442" spans="4:6">
      <c r="D46442" s="63"/>
      <c r="F46442" s="64"/>
    </row>
    <row r="46443" spans="4:6">
      <c r="D46443" s="63"/>
      <c r="F46443" s="64"/>
    </row>
    <row r="46444" spans="4:6">
      <c r="D46444" s="63"/>
      <c r="F46444" s="64"/>
    </row>
    <row r="46445" spans="4:6">
      <c r="D46445" s="63"/>
      <c r="F46445" s="64"/>
    </row>
    <row r="46446" spans="4:6">
      <c r="D46446" s="63"/>
      <c r="F46446" s="64"/>
    </row>
    <row r="46447" spans="4:6">
      <c r="D46447" s="63"/>
      <c r="F46447" s="64"/>
    </row>
    <row r="46448" spans="4:6">
      <c r="D46448" s="63"/>
      <c r="F46448" s="64"/>
    </row>
    <row r="46449" spans="4:6">
      <c r="D46449" s="63"/>
      <c r="F46449" s="64"/>
    </row>
    <row r="46450" spans="4:6">
      <c r="D46450" s="63"/>
      <c r="F46450" s="64"/>
    </row>
    <row r="46451" spans="4:6">
      <c r="D46451" s="63"/>
      <c r="F46451" s="64"/>
    </row>
    <row r="46452" spans="4:6">
      <c r="D46452" s="63"/>
      <c r="F46452" s="64"/>
    </row>
    <row r="46453" spans="4:6">
      <c r="D46453" s="63"/>
      <c r="F46453" s="64"/>
    </row>
    <row r="46454" spans="4:6">
      <c r="D46454" s="63"/>
      <c r="F46454" s="64"/>
    </row>
    <row r="46455" spans="4:6">
      <c r="D46455" s="63"/>
      <c r="F46455" s="64"/>
    </row>
    <row r="46456" spans="4:6">
      <c r="D46456" s="63"/>
      <c r="F46456" s="64"/>
    </row>
    <row r="46457" spans="4:6">
      <c r="D46457" s="63"/>
      <c r="F46457" s="64"/>
    </row>
    <row r="46458" spans="4:6">
      <c r="D46458" s="63"/>
      <c r="F46458" s="64"/>
    </row>
    <row r="46459" spans="4:6">
      <c r="D46459" s="63"/>
      <c r="F46459" s="64"/>
    </row>
    <row r="46460" spans="4:6">
      <c r="D46460" s="63"/>
      <c r="F46460" s="64"/>
    </row>
    <row r="46461" spans="4:6">
      <c r="D46461" s="63"/>
      <c r="F46461" s="64"/>
    </row>
    <row r="46462" spans="4:6">
      <c r="D46462" s="63"/>
      <c r="F46462" s="64"/>
    </row>
    <row r="46463" spans="4:6">
      <c r="D46463" s="63"/>
      <c r="F46463" s="64"/>
    </row>
    <row r="46464" spans="4:6">
      <c r="D46464" s="63"/>
      <c r="F46464" s="64"/>
    </row>
    <row r="46465" spans="4:6">
      <c r="D46465" s="63"/>
      <c r="F46465" s="64"/>
    </row>
    <row r="46466" spans="4:6">
      <c r="D46466" s="63"/>
      <c r="F46466" s="64"/>
    </row>
    <row r="46467" spans="4:6">
      <c r="D46467" s="63"/>
      <c r="F46467" s="64"/>
    </row>
    <row r="46468" spans="4:6">
      <c r="D46468" s="63"/>
      <c r="F46468" s="64"/>
    </row>
    <row r="46469" spans="4:6">
      <c r="D46469" s="63"/>
      <c r="F46469" s="64"/>
    </row>
    <row r="46470" spans="4:6">
      <c r="D46470" s="63"/>
      <c r="F46470" s="64"/>
    </row>
    <row r="46471" spans="4:6">
      <c r="D46471" s="63"/>
      <c r="F46471" s="64"/>
    </row>
    <row r="46472" spans="4:6">
      <c r="D46472" s="63"/>
      <c r="F46472" s="64"/>
    </row>
    <row r="46473" spans="4:6">
      <c r="D46473" s="63"/>
      <c r="F46473" s="64"/>
    </row>
    <row r="46474" spans="4:6">
      <c r="D46474" s="63"/>
      <c r="F46474" s="64"/>
    </row>
    <row r="46475" spans="4:6">
      <c r="D46475" s="63"/>
      <c r="F46475" s="64"/>
    </row>
    <row r="46476" spans="4:6">
      <c r="D46476" s="63"/>
      <c r="F46476" s="64"/>
    </row>
    <row r="46477" spans="4:6">
      <c r="D46477" s="63"/>
      <c r="F46477" s="64"/>
    </row>
    <row r="46478" spans="4:6">
      <c r="D46478" s="63"/>
      <c r="F46478" s="64"/>
    </row>
    <row r="46479" spans="4:6">
      <c r="D46479" s="63"/>
      <c r="F46479" s="64"/>
    </row>
    <row r="46480" spans="4:6">
      <c r="D46480" s="63"/>
      <c r="F46480" s="64"/>
    </row>
    <row r="46481" spans="4:6">
      <c r="D46481" s="63"/>
      <c r="F46481" s="64"/>
    </row>
    <row r="46482" spans="4:6">
      <c r="D46482" s="63"/>
      <c r="F46482" s="64"/>
    </row>
    <row r="46483" spans="4:6">
      <c r="D46483" s="63"/>
      <c r="F46483" s="64"/>
    </row>
    <row r="46484" spans="4:6">
      <c r="D46484" s="63"/>
      <c r="F46484" s="64"/>
    </row>
    <row r="46485" spans="4:6">
      <c r="D46485" s="63"/>
      <c r="F46485" s="64"/>
    </row>
    <row r="46486" spans="4:6">
      <c r="D46486" s="63"/>
      <c r="F46486" s="64"/>
    </row>
    <row r="46487" spans="4:6">
      <c r="D46487" s="63"/>
      <c r="F46487" s="64"/>
    </row>
    <row r="46488" spans="4:6">
      <c r="D46488" s="63"/>
      <c r="F46488" s="64"/>
    </row>
    <row r="46489" spans="4:6">
      <c r="D46489" s="63"/>
      <c r="F46489" s="64"/>
    </row>
    <row r="46490" spans="4:6">
      <c r="D46490" s="63"/>
      <c r="F46490" s="64"/>
    </row>
    <row r="46491" spans="4:6">
      <c r="D46491" s="63"/>
      <c r="F46491" s="64"/>
    </row>
    <row r="46492" spans="4:6">
      <c r="D46492" s="63"/>
      <c r="F46492" s="64"/>
    </row>
    <row r="46493" spans="4:6">
      <c r="D46493" s="63"/>
      <c r="F46493" s="64"/>
    </row>
    <row r="46494" spans="4:6">
      <c r="D46494" s="63"/>
      <c r="F46494" s="64"/>
    </row>
    <row r="46495" spans="4:6">
      <c r="D46495" s="63"/>
      <c r="F46495" s="64"/>
    </row>
    <row r="46496" spans="4:6">
      <c r="D46496" s="63"/>
      <c r="F46496" s="64"/>
    </row>
    <row r="46497" spans="4:6">
      <c r="D46497" s="63"/>
      <c r="F46497" s="64"/>
    </row>
    <row r="46498" spans="4:6">
      <c r="D46498" s="63"/>
      <c r="F46498" s="64"/>
    </row>
    <row r="46499" spans="4:6">
      <c r="D46499" s="63"/>
      <c r="F46499" s="64"/>
    </row>
    <row r="46500" spans="4:6">
      <c r="D46500" s="63"/>
      <c r="F46500" s="64"/>
    </row>
    <row r="46501" spans="4:6">
      <c r="D46501" s="63"/>
      <c r="F46501" s="64"/>
    </row>
    <row r="46502" spans="4:6">
      <c r="D46502" s="63"/>
      <c r="F46502" s="64"/>
    </row>
    <row r="46503" spans="4:6">
      <c r="D46503" s="63"/>
      <c r="F46503" s="64"/>
    </row>
    <row r="46504" spans="4:6">
      <c r="D46504" s="63"/>
      <c r="F46504" s="64"/>
    </row>
    <row r="46505" spans="4:6">
      <c r="D46505" s="63"/>
      <c r="F46505" s="64"/>
    </row>
    <row r="46506" spans="4:6">
      <c r="D46506" s="63"/>
      <c r="F46506" s="64"/>
    </row>
    <row r="46507" spans="4:6">
      <c r="D46507" s="63"/>
      <c r="F46507" s="64"/>
    </row>
    <row r="46508" spans="4:6">
      <c r="D46508" s="63"/>
      <c r="F46508" s="64"/>
    </row>
    <row r="46509" spans="4:6">
      <c r="D46509" s="63"/>
      <c r="F46509" s="64"/>
    </row>
    <row r="46510" spans="4:6">
      <c r="D46510" s="63"/>
      <c r="F46510" s="64"/>
    </row>
    <row r="46511" spans="4:6">
      <c r="D46511" s="63"/>
      <c r="F46511" s="64"/>
    </row>
    <row r="46512" spans="4:6">
      <c r="D46512" s="63"/>
      <c r="F46512" s="64"/>
    </row>
    <row r="46513" spans="4:6">
      <c r="D46513" s="63"/>
      <c r="F46513" s="64"/>
    </row>
    <row r="46514" spans="4:6">
      <c r="D46514" s="63"/>
      <c r="F46514" s="64"/>
    </row>
    <row r="46515" spans="4:6">
      <c r="D46515" s="63"/>
      <c r="F46515" s="64"/>
    </row>
    <row r="46516" spans="4:6">
      <c r="D46516" s="63"/>
      <c r="F46516" s="64"/>
    </row>
    <row r="46517" spans="4:6">
      <c r="D46517" s="63"/>
      <c r="F46517" s="64"/>
    </row>
    <row r="46518" spans="4:6">
      <c r="D46518" s="63"/>
      <c r="F46518" s="64"/>
    </row>
    <row r="46519" spans="4:6">
      <c r="D46519" s="63"/>
      <c r="F46519" s="64"/>
    </row>
    <row r="46520" spans="4:6">
      <c r="D46520" s="63"/>
      <c r="F46520" s="64"/>
    </row>
    <row r="46521" spans="4:6">
      <c r="D46521" s="63"/>
      <c r="F46521" s="64"/>
    </row>
    <row r="46522" spans="4:6">
      <c r="D46522" s="63"/>
      <c r="F46522" s="64"/>
    </row>
    <row r="46523" spans="4:6">
      <c r="D46523" s="63"/>
      <c r="F46523" s="64"/>
    </row>
    <row r="46524" spans="4:6">
      <c r="D46524" s="63"/>
      <c r="F46524" s="64"/>
    </row>
    <row r="46525" spans="4:6">
      <c r="D46525" s="63"/>
      <c r="F46525" s="64"/>
    </row>
    <row r="46526" spans="4:6">
      <c r="D46526" s="63"/>
      <c r="F46526" s="64"/>
    </row>
    <row r="46527" spans="4:6">
      <c r="D46527" s="63"/>
      <c r="F46527" s="64"/>
    </row>
    <row r="46528" spans="4:6">
      <c r="D46528" s="63"/>
      <c r="F46528" s="64"/>
    </row>
    <row r="46529" spans="4:6">
      <c r="D46529" s="63"/>
      <c r="F46529" s="64"/>
    </row>
    <row r="46530" spans="4:6">
      <c r="D46530" s="63"/>
      <c r="F46530" s="64"/>
    </row>
    <row r="46531" spans="4:6">
      <c r="D46531" s="63"/>
      <c r="F46531" s="64"/>
    </row>
    <row r="46532" spans="4:6">
      <c r="D46532" s="63"/>
      <c r="F46532" s="64"/>
    </row>
    <row r="46533" spans="4:6">
      <c r="D46533" s="63"/>
      <c r="F46533" s="64"/>
    </row>
    <row r="46534" spans="4:6">
      <c r="D46534" s="63"/>
      <c r="F46534" s="64"/>
    </row>
    <row r="46535" spans="4:6">
      <c r="D46535" s="63"/>
      <c r="F46535" s="64"/>
    </row>
    <row r="46536" spans="4:6">
      <c r="D46536" s="63"/>
      <c r="F46536" s="64"/>
    </row>
    <row r="46537" spans="4:6">
      <c r="D46537" s="63"/>
      <c r="F46537" s="64"/>
    </row>
    <row r="46538" spans="4:6">
      <c r="D46538" s="63"/>
      <c r="F46538" s="64"/>
    </row>
    <row r="46539" spans="4:6">
      <c r="D46539" s="63"/>
      <c r="F46539" s="64"/>
    </row>
    <row r="46540" spans="4:6">
      <c r="D46540" s="63"/>
      <c r="F46540" s="64"/>
    </row>
    <row r="46541" spans="4:6">
      <c r="D46541" s="63"/>
      <c r="F46541" s="64"/>
    </row>
    <row r="46542" spans="4:6">
      <c r="D46542" s="63"/>
      <c r="F46542" s="64"/>
    </row>
    <row r="46543" spans="4:6">
      <c r="D46543" s="63"/>
      <c r="F46543" s="64"/>
    </row>
    <row r="46544" spans="4:6">
      <c r="D46544" s="63"/>
      <c r="F46544" s="64"/>
    </row>
    <row r="46545" spans="4:6">
      <c r="D46545" s="63"/>
      <c r="F46545" s="64"/>
    </row>
    <row r="46546" spans="4:6">
      <c r="D46546" s="63"/>
      <c r="F46546" s="64"/>
    </row>
    <row r="46547" spans="4:6">
      <c r="D46547" s="63"/>
      <c r="F46547" s="64"/>
    </row>
    <row r="46548" spans="4:6">
      <c r="D46548" s="63"/>
      <c r="F46548" s="64"/>
    </row>
    <row r="46549" spans="4:6">
      <c r="D46549" s="63"/>
      <c r="F46549" s="64"/>
    </row>
    <row r="46550" spans="4:6">
      <c r="D46550" s="63"/>
      <c r="F46550" s="64"/>
    </row>
    <row r="46551" spans="4:6">
      <c r="D46551" s="63"/>
      <c r="F46551" s="64"/>
    </row>
    <row r="46552" spans="4:6">
      <c r="D46552" s="63"/>
      <c r="F46552" s="64"/>
    </row>
    <row r="46553" spans="4:6">
      <c r="D46553" s="63"/>
      <c r="F46553" s="64"/>
    </row>
    <row r="46554" spans="4:6">
      <c r="D46554" s="63"/>
      <c r="F46554" s="64"/>
    </row>
    <row r="46555" spans="4:6">
      <c r="D46555" s="63"/>
      <c r="F46555" s="64"/>
    </row>
    <row r="46556" spans="4:6">
      <c r="D46556" s="63"/>
      <c r="F46556" s="64"/>
    </row>
    <row r="46557" spans="4:6">
      <c r="D46557" s="63"/>
      <c r="F46557" s="64"/>
    </row>
    <row r="46558" spans="4:6">
      <c r="D46558" s="63"/>
      <c r="F46558" s="64"/>
    </row>
    <row r="46559" spans="4:6">
      <c r="D46559" s="63"/>
      <c r="F46559" s="64"/>
    </row>
    <row r="46560" spans="4:6">
      <c r="D46560" s="63"/>
      <c r="F46560" s="64"/>
    </row>
    <row r="46561" spans="4:6">
      <c r="D46561" s="63"/>
      <c r="F46561" s="64"/>
    </row>
    <row r="46562" spans="4:6">
      <c r="D46562" s="63"/>
      <c r="F46562" s="64"/>
    </row>
    <row r="46563" spans="4:6">
      <c r="D46563" s="63"/>
      <c r="F46563" s="64"/>
    </row>
    <row r="46564" spans="4:6">
      <c r="D46564" s="63"/>
      <c r="F46564" s="64"/>
    </row>
    <row r="46565" spans="4:6">
      <c r="D46565" s="63"/>
      <c r="F46565" s="64"/>
    </row>
    <row r="46566" spans="4:6">
      <c r="D46566" s="63"/>
      <c r="F46566" s="64"/>
    </row>
    <row r="46567" spans="4:6">
      <c r="D46567" s="63"/>
      <c r="F46567" s="64"/>
    </row>
    <row r="46568" spans="4:6">
      <c r="D46568" s="63"/>
      <c r="F46568" s="64"/>
    </row>
    <row r="46569" spans="4:6">
      <c r="D46569" s="63"/>
      <c r="F46569" s="64"/>
    </row>
    <row r="46570" spans="4:6">
      <c r="D46570" s="63"/>
      <c r="F46570" s="64"/>
    </row>
    <row r="46571" spans="4:6">
      <c r="D46571" s="63"/>
      <c r="F46571" s="64"/>
    </row>
    <row r="46572" spans="4:6">
      <c r="D46572" s="63"/>
      <c r="F46572" s="64"/>
    </row>
    <row r="46573" spans="4:6">
      <c r="D46573" s="63"/>
      <c r="F46573" s="64"/>
    </row>
    <row r="46574" spans="4:6">
      <c r="D46574" s="63"/>
      <c r="F46574" s="64"/>
    </row>
    <row r="46575" spans="4:6">
      <c r="D46575" s="63"/>
      <c r="F46575" s="64"/>
    </row>
    <row r="46576" spans="4:6">
      <c r="D46576" s="63"/>
      <c r="F46576" s="64"/>
    </row>
    <row r="46577" spans="4:6">
      <c r="D46577" s="63"/>
      <c r="F46577" s="64"/>
    </row>
    <row r="46578" spans="4:6">
      <c r="D46578" s="63"/>
      <c r="F46578" s="64"/>
    </row>
    <row r="46579" spans="4:6">
      <c r="D46579" s="63"/>
      <c r="F46579" s="64"/>
    </row>
    <row r="46580" spans="4:6">
      <c r="D46580" s="63"/>
      <c r="F46580" s="64"/>
    </row>
    <row r="46581" spans="4:6">
      <c r="D46581" s="63"/>
      <c r="F46581" s="64"/>
    </row>
    <row r="46582" spans="4:6">
      <c r="D46582" s="63"/>
      <c r="F46582" s="64"/>
    </row>
    <row r="46583" spans="4:6">
      <c r="D46583" s="63"/>
      <c r="F46583" s="64"/>
    </row>
    <row r="46584" spans="4:6">
      <c r="D46584" s="63"/>
      <c r="F46584" s="64"/>
    </row>
    <row r="46585" spans="4:6">
      <c r="D46585" s="63"/>
      <c r="F46585" s="64"/>
    </row>
    <row r="46586" spans="4:6">
      <c r="D46586" s="63"/>
      <c r="F46586" s="64"/>
    </row>
    <row r="46587" spans="4:6">
      <c r="D46587" s="63"/>
      <c r="F46587" s="64"/>
    </row>
    <row r="46588" spans="4:6">
      <c r="D46588" s="63"/>
      <c r="F46588" s="64"/>
    </row>
    <row r="46589" spans="4:6">
      <c r="D46589" s="63"/>
      <c r="F46589" s="64"/>
    </row>
    <row r="46590" spans="4:6">
      <c r="D46590" s="63"/>
      <c r="F46590" s="64"/>
    </row>
    <row r="46591" spans="4:6">
      <c r="D46591" s="63"/>
      <c r="F46591" s="64"/>
    </row>
    <row r="46592" spans="4:6">
      <c r="D46592" s="63"/>
      <c r="F46592" s="64"/>
    </row>
    <row r="46593" spans="4:6">
      <c r="D46593" s="63"/>
      <c r="F46593" s="64"/>
    </row>
    <row r="46594" spans="4:6">
      <c r="D46594" s="63"/>
      <c r="F46594" s="64"/>
    </row>
    <row r="46595" spans="4:6">
      <c r="D46595" s="63"/>
      <c r="F46595" s="64"/>
    </row>
    <row r="46596" spans="4:6">
      <c r="D46596" s="63"/>
      <c r="F46596" s="64"/>
    </row>
    <row r="46597" spans="4:6">
      <c r="D46597" s="63"/>
      <c r="F46597" s="64"/>
    </row>
    <row r="46598" spans="4:6">
      <c r="D46598" s="63"/>
      <c r="F46598" s="64"/>
    </row>
    <row r="46599" spans="4:6">
      <c r="D46599" s="63"/>
      <c r="F46599" s="64"/>
    </row>
    <row r="46600" spans="4:6">
      <c r="D46600" s="63"/>
      <c r="F46600" s="64"/>
    </row>
    <row r="46601" spans="4:6">
      <c r="D46601" s="63"/>
      <c r="F46601" s="64"/>
    </row>
    <row r="46602" spans="4:6">
      <c r="D46602" s="63"/>
      <c r="F46602" s="64"/>
    </row>
    <row r="46603" spans="4:6">
      <c r="D46603" s="63"/>
      <c r="F46603" s="64"/>
    </row>
    <row r="46604" spans="4:6">
      <c r="D46604" s="63"/>
      <c r="F46604" s="64"/>
    </row>
    <row r="46605" spans="4:6">
      <c r="D46605" s="63"/>
      <c r="F46605" s="64"/>
    </row>
    <row r="46606" spans="4:6">
      <c r="D46606" s="63"/>
      <c r="F46606" s="64"/>
    </row>
    <row r="46607" spans="4:6">
      <c r="D46607" s="63"/>
      <c r="F46607" s="64"/>
    </row>
    <row r="46608" spans="4:6">
      <c r="D46608" s="63"/>
      <c r="F46608" s="64"/>
    </row>
    <row r="46609" spans="4:6">
      <c r="D46609" s="63"/>
      <c r="F46609" s="64"/>
    </row>
    <row r="46610" spans="4:6">
      <c r="D46610" s="63"/>
      <c r="F46610" s="64"/>
    </row>
    <row r="46611" spans="4:6">
      <c r="D46611" s="63"/>
      <c r="F46611" s="64"/>
    </row>
    <row r="46612" spans="4:6">
      <c r="D46612" s="63"/>
      <c r="F46612" s="64"/>
    </row>
    <row r="46613" spans="4:6">
      <c r="D46613" s="63"/>
      <c r="F46613" s="64"/>
    </row>
    <row r="46614" spans="4:6">
      <c r="D46614" s="63"/>
      <c r="F46614" s="64"/>
    </row>
    <row r="46615" spans="4:6">
      <c r="D46615" s="63"/>
      <c r="F46615" s="64"/>
    </row>
    <row r="46616" spans="4:6">
      <c r="D46616" s="63"/>
      <c r="F46616" s="64"/>
    </row>
    <row r="46617" spans="4:6">
      <c r="D46617" s="63"/>
      <c r="F46617" s="64"/>
    </row>
    <row r="46618" spans="4:6">
      <c r="D46618" s="63"/>
      <c r="F46618" s="64"/>
    </row>
    <row r="46619" spans="4:6">
      <c r="D46619" s="63"/>
      <c r="F46619" s="64"/>
    </row>
    <row r="46620" spans="4:6">
      <c r="D46620" s="63"/>
      <c r="F46620" s="64"/>
    </row>
    <row r="46621" spans="4:6">
      <c r="D46621" s="63"/>
      <c r="F46621" s="64"/>
    </row>
    <row r="46622" spans="4:6">
      <c r="D46622" s="63"/>
      <c r="F46622" s="64"/>
    </row>
    <row r="46623" spans="4:6">
      <c r="D46623" s="63"/>
      <c r="F46623" s="64"/>
    </row>
    <row r="46624" spans="4:6">
      <c r="D46624" s="63"/>
      <c r="F46624" s="64"/>
    </row>
    <row r="46625" spans="4:6">
      <c r="D46625" s="63"/>
      <c r="F46625" s="64"/>
    </row>
    <row r="46626" spans="4:6">
      <c r="D46626" s="63"/>
      <c r="F46626" s="64"/>
    </row>
    <row r="46627" spans="4:6">
      <c r="D46627" s="63"/>
      <c r="F46627" s="64"/>
    </row>
    <row r="46628" spans="4:6">
      <c r="D46628" s="63"/>
      <c r="F46628" s="64"/>
    </row>
    <row r="46629" spans="4:6">
      <c r="D46629" s="63"/>
      <c r="F46629" s="64"/>
    </row>
    <row r="46630" spans="4:6">
      <c r="D46630" s="63"/>
      <c r="F46630" s="64"/>
    </row>
    <row r="46631" spans="4:6">
      <c r="D46631" s="63"/>
      <c r="F46631" s="64"/>
    </row>
    <row r="46632" spans="4:6">
      <c r="D46632" s="63"/>
      <c r="F46632" s="64"/>
    </row>
    <row r="46633" spans="4:6">
      <c r="D46633" s="63"/>
      <c r="F46633" s="64"/>
    </row>
    <row r="46634" spans="4:6">
      <c r="D46634" s="63"/>
      <c r="F46634" s="64"/>
    </row>
    <row r="46635" spans="4:6">
      <c r="D46635" s="63"/>
      <c r="F46635" s="64"/>
    </row>
    <row r="46636" spans="4:6">
      <c r="D46636" s="63"/>
      <c r="F46636" s="64"/>
    </row>
    <row r="46637" spans="4:6">
      <c r="D46637" s="63"/>
      <c r="F46637" s="64"/>
    </row>
    <row r="46638" spans="4:6">
      <c r="D46638" s="63"/>
      <c r="F46638" s="64"/>
    </row>
    <row r="46639" spans="4:6">
      <c r="D46639" s="63"/>
      <c r="F46639" s="64"/>
    </row>
    <row r="46640" spans="4:6">
      <c r="D46640" s="63"/>
      <c r="F46640" s="64"/>
    </row>
    <row r="46641" spans="4:6">
      <c r="D46641" s="63"/>
      <c r="F46641" s="64"/>
    </row>
    <row r="46642" spans="4:6">
      <c r="D46642" s="63"/>
      <c r="F46642" s="64"/>
    </row>
    <row r="46643" spans="4:6">
      <c r="D46643" s="63"/>
      <c r="F46643" s="64"/>
    </row>
    <row r="46644" spans="4:6">
      <c r="D46644" s="63"/>
      <c r="F46644" s="64"/>
    </row>
    <row r="46645" spans="4:6">
      <c r="D46645" s="63"/>
      <c r="F46645" s="64"/>
    </row>
    <row r="46646" spans="4:6">
      <c r="D46646" s="63"/>
      <c r="F46646" s="64"/>
    </row>
    <row r="46647" spans="4:6">
      <c r="D46647" s="63"/>
      <c r="F46647" s="64"/>
    </row>
    <row r="46648" spans="4:6">
      <c r="D46648" s="63"/>
      <c r="F46648" s="64"/>
    </row>
    <row r="46649" spans="4:6">
      <c r="D46649" s="63"/>
      <c r="F46649" s="64"/>
    </row>
    <row r="46650" spans="4:6">
      <c r="D46650" s="63"/>
      <c r="F46650" s="64"/>
    </row>
    <row r="46651" spans="4:6">
      <c r="D46651" s="63"/>
      <c r="F46651" s="64"/>
    </row>
    <row r="46652" spans="4:6">
      <c r="D46652" s="63"/>
      <c r="F46652" s="64"/>
    </row>
    <row r="46653" spans="4:6">
      <c r="D46653" s="63"/>
      <c r="F46653" s="64"/>
    </row>
    <row r="46654" spans="4:6">
      <c r="D46654" s="63"/>
      <c r="F46654" s="64"/>
    </row>
    <row r="46655" spans="4:6">
      <c r="D46655" s="63"/>
      <c r="F46655" s="64"/>
    </row>
    <row r="46656" spans="4:6">
      <c r="D46656" s="63"/>
      <c r="F46656" s="64"/>
    </row>
    <row r="46657" spans="4:6">
      <c r="D46657" s="63"/>
      <c r="F46657" s="64"/>
    </row>
    <row r="46658" spans="4:6">
      <c r="D46658" s="63"/>
      <c r="F46658" s="64"/>
    </row>
    <row r="46659" spans="4:6">
      <c r="D46659" s="63"/>
      <c r="F46659" s="64"/>
    </row>
    <row r="46660" spans="4:6">
      <c r="D46660" s="63"/>
      <c r="F46660" s="64"/>
    </row>
    <row r="46661" spans="4:6">
      <c r="D46661" s="63"/>
      <c r="F46661" s="64"/>
    </row>
    <row r="46662" spans="4:6">
      <c r="D46662" s="63"/>
      <c r="F46662" s="64"/>
    </row>
    <row r="46663" spans="4:6">
      <c r="D46663" s="63"/>
      <c r="F46663" s="64"/>
    </row>
    <row r="46664" spans="4:6">
      <c r="D46664" s="63"/>
      <c r="F46664" s="64"/>
    </row>
    <row r="46665" spans="4:6">
      <c r="D46665" s="63"/>
      <c r="F46665" s="64"/>
    </row>
    <row r="46666" spans="4:6">
      <c r="D46666" s="63"/>
      <c r="F46666" s="64"/>
    </row>
    <row r="46667" spans="4:6">
      <c r="D46667" s="63"/>
      <c r="F46667" s="64"/>
    </row>
    <row r="46668" spans="4:6">
      <c r="D46668" s="63"/>
      <c r="F46668" s="64"/>
    </row>
    <row r="46669" spans="4:6">
      <c r="D46669" s="63"/>
      <c r="F46669" s="64"/>
    </row>
    <row r="46670" spans="4:6">
      <c r="D46670" s="63"/>
      <c r="F46670" s="64"/>
    </row>
    <row r="46671" spans="4:6">
      <c r="D46671" s="63"/>
      <c r="F46671" s="64"/>
    </row>
    <row r="46672" spans="4:6">
      <c r="D46672" s="63"/>
      <c r="F46672" s="64"/>
    </row>
    <row r="46673" spans="4:6">
      <c r="D46673" s="63"/>
      <c r="F46673" s="64"/>
    </row>
    <row r="46674" spans="4:6">
      <c r="D46674" s="63"/>
      <c r="F46674" s="64"/>
    </row>
    <row r="46675" spans="4:6">
      <c r="D46675" s="63"/>
      <c r="F46675" s="64"/>
    </row>
    <row r="46676" spans="4:6">
      <c r="D46676" s="63"/>
      <c r="F46676" s="64"/>
    </row>
    <row r="46677" spans="4:6">
      <c r="D46677" s="63"/>
      <c r="F46677" s="64"/>
    </row>
    <row r="46678" spans="4:6">
      <c r="D46678" s="63"/>
      <c r="F46678" s="64"/>
    </row>
    <row r="46679" spans="4:6">
      <c r="D46679" s="63"/>
      <c r="F46679" s="64"/>
    </row>
    <row r="46680" spans="4:6">
      <c r="D46680" s="63"/>
      <c r="F46680" s="64"/>
    </row>
    <row r="46681" spans="4:6">
      <c r="D46681" s="63"/>
      <c r="F46681" s="64"/>
    </row>
    <row r="46682" spans="4:6">
      <c r="D46682" s="63"/>
      <c r="F46682" s="64"/>
    </row>
    <row r="46683" spans="4:6">
      <c r="D46683" s="63"/>
      <c r="F46683" s="64"/>
    </row>
    <row r="46684" spans="4:6">
      <c r="D46684" s="63"/>
      <c r="F46684" s="64"/>
    </row>
    <row r="46685" spans="4:6">
      <c r="D46685" s="63"/>
      <c r="F46685" s="64"/>
    </row>
    <row r="46686" spans="4:6">
      <c r="D46686" s="63"/>
      <c r="F46686" s="64"/>
    </row>
    <row r="46687" spans="4:6">
      <c r="D46687" s="63"/>
      <c r="F46687" s="64"/>
    </row>
    <row r="46688" spans="4:6">
      <c r="D46688" s="63"/>
      <c r="F46688" s="64"/>
    </row>
    <row r="46689" spans="4:6">
      <c r="D46689" s="63"/>
      <c r="F46689" s="64"/>
    </row>
    <row r="46690" spans="4:6">
      <c r="D46690" s="63"/>
      <c r="F46690" s="64"/>
    </row>
    <row r="46691" spans="4:6">
      <c r="D46691" s="63"/>
      <c r="F46691" s="64"/>
    </row>
    <row r="46692" spans="4:6">
      <c r="D46692" s="63"/>
      <c r="F46692" s="64"/>
    </row>
    <row r="46693" spans="4:6">
      <c r="D46693" s="63"/>
      <c r="F46693" s="64"/>
    </row>
    <row r="46694" spans="4:6">
      <c r="D46694" s="63"/>
      <c r="F46694" s="64"/>
    </row>
    <row r="46695" spans="4:6">
      <c r="D46695" s="63"/>
      <c r="F46695" s="64"/>
    </row>
    <row r="46696" spans="4:6">
      <c r="D46696" s="63"/>
      <c r="F46696" s="64"/>
    </row>
    <row r="46697" spans="4:6">
      <c r="D46697" s="63"/>
      <c r="F46697" s="64"/>
    </row>
    <row r="46698" spans="4:6">
      <c r="D46698" s="63"/>
      <c r="F46698" s="64"/>
    </row>
    <row r="46699" spans="4:6">
      <c r="D46699" s="63"/>
      <c r="F46699" s="64"/>
    </row>
    <row r="46700" spans="4:6">
      <c r="D46700" s="63"/>
      <c r="F46700" s="64"/>
    </row>
    <row r="46701" spans="4:6">
      <c r="D46701" s="63"/>
      <c r="F46701" s="64"/>
    </row>
    <row r="46702" spans="4:6">
      <c r="D46702" s="63"/>
      <c r="F46702" s="64"/>
    </row>
    <row r="46703" spans="4:6">
      <c r="D46703" s="63"/>
      <c r="F46703" s="64"/>
    </row>
    <row r="46704" spans="4:6">
      <c r="D46704" s="63"/>
      <c r="F46704" s="64"/>
    </row>
    <row r="46705" spans="4:6">
      <c r="D46705" s="63"/>
      <c r="F46705" s="64"/>
    </row>
    <row r="46706" spans="4:6">
      <c r="D46706" s="63"/>
      <c r="F46706" s="64"/>
    </row>
    <row r="46707" spans="4:6">
      <c r="D46707" s="63"/>
      <c r="F46707" s="64"/>
    </row>
    <row r="46708" spans="4:6">
      <c r="D46708" s="63"/>
      <c r="F46708" s="64"/>
    </row>
    <row r="46709" spans="4:6">
      <c r="D46709" s="63"/>
      <c r="F46709" s="64"/>
    </row>
    <row r="46710" spans="4:6">
      <c r="D46710" s="63"/>
      <c r="F46710" s="64"/>
    </row>
    <row r="46711" spans="4:6">
      <c r="D46711" s="63"/>
      <c r="F46711" s="64"/>
    </row>
    <row r="46712" spans="4:6">
      <c r="D46712" s="63"/>
      <c r="F46712" s="64"/>
    </row>
    <row r="46713" spans="4:6">
      <c r="D46713" s="63"/>
      <c r="F46713" s="64"/>
    </row>
    <row r="46714" spans="4:6">
      <c r="D46714" s="63"/>
      <c r="F46714" s="64"/>
    </row>
    <row r="46715" spans="4:6">
      <c r="D46715" s="63"/>
      <c r="F46715" s="64"/>
    </row>
    <row r="46716" spans="4:6">
      <c r="D46716" s="63"/>
      <c r="F46716" s="64"/>
    </row>
    <row r="46717" spans="4:6">
      <c r="D46717" s="63"/>
      <c r="F46717" s="64"/>
    </row>
    <row r="46718" spans="4:6">
      <c r="D46718" s="63"/>
      <c r="F46718" s="64"/>
    </row>
    <row r="46719" spans="4:6">
      <c r="D46719" s="63"/>
      <c r="F46719" s="64"/>
    </row>
    <row r="46720" spans="4:6">
      <c r="D46720" s="63"/>
      <c r="F46720" s="64"/>
    </row>
    <row r="46721" spans="4:6">
      <c r="D46721" s="63"/>
      <c r="F46721" s="64"/>
    </row>
    <row r="46722" spans="4:6">
      <c r="D46722" s="63"/>
      <c r="F46722" s="64"/>
    </row>
    <row r="46723" spans="4:6">
      <c r="D46723" s="63"/>
      <c r="F46723" s="64"/>
    </row>
    <row r="46724" spans="4:6">
      <c r="D46724" s="63"/>
      <c r="F46724" s="64"/>
    </row>
    <row r="46725" spans="4:6">
      <c r="D46725" s="63"/>
      <c r="F46725" s="64"/>
    </row>
    <row r="46726" spans="4:6">
      <c r="D46726" s="63"/>
      <c r="F46726" s="64"/>
    </row>
    <row r="46727" spans="4:6">
      <c r="D46727" s="63"/>
      <c r="F46727" s="64"/>
    </row>
    <row r="46728" spans="4:6">
      <c r="D46728" s="63"/>
      <c r="F46728" s="64"/>
    </row>
    <row r="46729" spans="4:6">
      <c r="D46729" s="63"/>
      <c r="F46729" s="64"/>
    </row>
    <row r="46730" spans="4:6">
      <c r="D46730" s="63"/>
      <c r="F46730" s="64"/>
    </row>
    <row r="46731" spans="4:6">
      <c r="D46731" s="63"/>
      <c r="F46731" s="64"/>
    </row>
    <row r="46732" spans="4:6">
      <c r="D46732" s="63"/>
      <c r="F46732" s="64"/>
    </row>
    <row r="46733" spans="4:6">
      <c r="D46733" s="63"/>
      <c r="F46733" s="64"/>
    </row>
    <row r="46734" spans="4:6">
      <c r="D46734" s="63"/>
      <c r="F46734" s="64"/>
    </row>
    <row r="46735" spans="4:6">
      <c r="D46735" s="63"/>
      <c r="F46735" s="64"/>
    </row>
    <row r="46736" spans="4:6">
      <c r="D46736" s="63"/>
      <c r="F46736" s="64"/>
    </row>
    <row r="46737" spans="4:6">
      <c r="D46737" s="63"/>
      <c r="F46737" s="64"/>
    </row>
    <row r="46738" spans="4:6">
      <c r="D46738" s="63"/>
      <c r="F46738" s="64"/>
    </row>
    <row r="46739" spans="4:6">
      <c r="D46739" s="63"/>
      <c r="F46739" s="64"/>
    </row>
    <row r="46740" spans="4:6">
      <c r="D46740" s="63"/>
      <c r="F46740" s="64"/>
    </row>
    <row r="46741" spans="4:6">
      <c r="D46741" s="63"/>
      <c r="F46741" s="64"/>
    </row>
    <row r="46742" spans="4:6">
      <c r="D46742" s="63"/>
      <c r="F46742" s="64"/>
    </row>
    <row r="46743" spans="4:6">
      <c r="D46743" s="63"/>
      <c r="F46743" s="64"/>
    </row>
    <row r="46744" spans="4:6">
      <c r="D46744" s="63"/>
      <c r="F46744" s="64"/>
    </row>
    <row r="46745" spans="4:6">
      <c r="D46745" s="63"/>
      <c r="F46745" s="64"/>
    </row>
    <row r="46746" spans="4:6">
      <c r="D46746" s="63"/>
      <c r="F46746" s="64"/>
    </row>
    <row r="46747" spans="4:6">
      <c r="D46747" s="63"/>
      <c r="F46747" s="64"/>
    </row>
    <row r="46748" spans="4:6">
      <c r="D46748" s="63"/>
      <c r="F46748" s="64"/>
    </row>
    <row r="46749" spans="4:6">
      <c r="D46749" s="63"/>
      <c r="F46749" s="64"/>
    </row>
    <row r="46750" spans="4:6">
      <c r="D46750" s="63"/>
      <c r="F46750" s="64"/>
    </row>
    <row r="46751" spans="4:6">
      <c r="D46751" s="63"/>
      <c r="F46751" s="64"/>
    </row>
    <row r="46752" spans="4:6">
      <c r="D46752" s="63"/>
      <c r="F46752" s="64"/>
    </row>
    <row r="46753" spans="4:6">
      <c r="D46753" s="63"/>
      <c r="F46753" s="64"/>
    </row>
    <row r="46754" spans="4:6">
      <c r="D46754" s="63"/>
      <c r="F46754" s="64"/>
    </row>
    <row r="46755" spans="4:6">
      <c r="D46755" s="63"/>
      <c r="F46755" s="64"/>
    </row>
    <row r="46756" spans="4:6">
      <c r="D46756" s="63"/>
      <c r="F46756" s="64"/>
    </row>
    <row r="46757" spans="4:6">
      <c r="D46757" s="63"/>
      <c r="F46757" s="64"/>
    </row>
    <row r="46758" spans="4:6">
      <c r="D46758" s="63"/>
      <c r="F46758" s="64"/>
    </row>
    <row r="46759" spans="4:6">
      <c r="D46759" s="63"/>
      <c r="F46759" s="64"/>
    </row>
    <row r="46760" spans="4:6">
      <c r="D46760" s="63"/>
      <c r="F46760" s="64"/>
    </row>
    <row r="46761" spans="4:6">
      <c r="D46761" s="63"/>
      <c r="F46761" s="64"/>
    </row>
    <row r="46762" spans="4:6">
      <c r="D46762" s="63"/>
      <c r="F46762" s="64"/>
    </row>
    <row r="46763" spans="4:6">
      <c r="D46763" s="63"/>
      <c r="F46763" s="64"/>
    </row>
    <row r="46764" spans="4:6">
      <c r="D46764" s="63"/>
      <c r="F46764" s="64"/>
    </row>
    <row r="46765" spans="4:6">
      <c r="D46765" s="63"/>
      <c r="F46765" s="64"/>
    </row>
    <row r="46766" spans="4:6">
      <c r="D46766" s="63"/>
      <c r="F46766" s="64"/>
    </row>
    <row r="46767" spans="4:6">
      <c r="D46767" s="63"/>
      <c r="F46767" s="64"/>
    </row>
    <row r="46768" spans="4:6">
      <c r="D46768" s="63"/>
      <c r="F46768" s="64"/>
    </row>
    <row r="46769" spans="4:6">
      <c r="D46769" s="63"/>
      <c r="F46769" s="64"/>
    </row>
    <row r="46770" spans="4:6">
      <c r="D46770" s="63"/>
      <c r="F46770" s="64"/>
    </row>
    <row r="46771" spans="4:6">
      <c r="D46771" s="63"/>
      <c r="F46771" s="64"/>
    </row>
    <row r="46772" spans="4:6">
      <c r="D46772" s="63"/>
      <c r="F46772" s="64"/>
    </row>
    <row r="46773" spans="4:6">
      <c r="D46773" s="63"/>
      <c r="F46773" s="64"/>
    </row>
    <row r="46774" spans="4:6">
      <c r="D46774" s="63"/>
      <c r="F46774" s="64"/>
    </row>
    <row r="46775" spans="4:6">
      <c r="D46775" s="63"/>
      <c r="F46775" s="64"/>
    </row>
    <row r="46776" spans="4:6">
      <c r="D46776" s="63"/>
      <c r="F46776" s="64"/>
    </row>
    <row r="46777" spans="4:6">
      <c r="D46777" s="63"/>
      <c r="F46777" s="64"/>
    </row>
    <row r="46778" spans="4:6">
      <c r="D46778" s="63"/>
      <c r="F46778" s="64"/>
    </row>
    <row r="46779" spans="4:6">
      <c r="D46779" s="63"/>
      <c r="F46779" s="64"/>
    </row>
    <row r="46780" spans="4:6">
      <c r="D46780" s="63"/>
      <c r="F46780" s="64"/>
    </row>
    <row r="46781" spans="4:6">
      <c r="D46781" s="63"/>
      <c r="F46781" s="64"/>
    </row>
    <row r="46782" spans="4:6">
      <c r="D46782" s="63"/>
      <c r="F46782" s="64"/>
    </row>
    <row r="46783" spans="4:6">
      <c r="D46783" s="63"/>
      <c r="F46783" s="64"/>
    </row>
    <row r="46784" spans="4:6">
      <c r="D46784" s="63"/>
      <c r="F46784" s="64"/>
    </row>
    <row r="46785" spans="4:6">
      <c r="D46785" s="63"/>
      <c r="F46785" s="64"/>
    </row>
    <row r="46786" spans="4:6">
      <c r="D46786" s="63"/>
      <c r="F46786" s="64"/>
    </row>
    <row r="46787" spans="4:6">
      <c r="D46787" s="63"/>
      <c r="F46787" s="64"/>
    </row>
    <row r="46788" spans="4:6">
      <c r="D46788" s="63"/>
      <c r="F46788" s="64"/>
    </row>
    <row r="46789" spans="4:6">
      <c r="D46789" s="63"/>
      <c r="F46789" s="64"/>
    </row>
    <row r="46790" spans="4:6">
      <c r="D46790" s="63"/>
      <c r="F46790" s="64"/>
    </row>
    <row r="46791" spans="4:6">
      <c r="D46791" s="63"/>
      <c r="F46791" s="64"/>
    </row>
    <row r="46792" spans="4:6">
      <c r="D46792" s="63"/>
      <c r="F46792" s="64"/>
    </row>
    <row r="46793" spans="4:6">
      <c r="D46793" s="63"/>
      <c r="F46793" s="64"/>
    </row>
    <row r="46794" spans="4:6">
      <c r="D46794" s="63"/>
      <c r="F46794" s="64"/>
    </row>
    <row r="46795" spans="4:6">
      <c r="D46795" s="63"/>
      <c r="F46795" s="64"/>
    </row>
    <row r="46796" spans="4:6">
      <c r="D46796" s="63"/>
      <c r="F46796" s="64"/>
    </row>
    <row r="46797" spans="4:6">
      <c r="D46797" s="63"/>
      <c r="F46797" s="64"/>
    </row>
    <row r="46798" spans="4:6">
      <c r="D46798" s="63"/>
      <c r="F46798" s="64"/>
    </row>
    <row r="46799" spans="4:6">
      <c r="D46799" s="63"/>
      <c r="F46799" s="64"/>
    </row>
    <row r="46800" spans="4:6">
      <c r="D46800" s="63"/>
      <c r="F46800" s="64"/>
    </row>
    <row r="46801" spans="4:6">
      <c r="D46801" s="63"/>
      <c r="F46801" s="64"/>
    </row>
    <row r="46802" spans="4:6">
      <c r="D46802" s="63"/>
      <c r="F46802" s="64"/>
    </row>
    <row r="46803" spans="4:6">
      <c r="D46803" s="63"/>
      <c r="F46803" s="64"/>
    </row>
    <row r="46804" spans="4:6">
      <c r="D46804" s="63"/>
      <c r="F46804" s="64"/>
    </row>
    <row r="46805" spans="4:6">
      <c r="D46805" s="63"/>
      <c r="F46805" s="64"/>
    </row>
    <row r="46806" spans="4:6">
      <c r="D46806" s="63"/>
      <c r="F46806" s="64"/>
    </row>
    <row r="46807" spans="4:6">
      <c r="D46807" s="63"/>
      <c r="F46807" s="64"/>
    </row>
    <row r="46808" spans="4:6">
      <c r="D46808" s="63"/>
      <c r="F46808" s="64"/>
    </row>
    <row r="46809" spans="4:6">
      <c r="D46809" s="63"/>
      <c r="F46809" s="64"/>
    </row>
    <row r="46810" spans="4:6">
      <c r="D46810" s="63"/>
      <c r="F46810" s="64"/>
    </row>
    <row r="46811" spans="4:6">
      <c r="D46811" s="63"/>
      <c r="F46811" s="64"/>
    </row>
    <row r="46812" spans="4:6">
      <c r="D46812" s="63"/>
      <c r="F46812" s="64"/>
    </row>
    <row r="46813" spans="4:6">
      <c r="D46813" s="63"/>
      <c r="F46813" s="64"/>
    </row>
    <row r="46814" spans="4:6">
      <c r="D46814" s="63"/>
      <c r="F46814" s="64"/>
    </row>
    <row r="46815" spans="4:6">
      <c r="D46815" s="63"/>
      <c r="F46815" s="64"/>
    </row>
    <row r="46816" spans="4:6">
      <c r="D46816" s="63"/>
      <c r="F46816" s="64"/>
    </row>
    <row r="46817" spans="4:6">
      <c r="D46817" s="63"/>
      <c r="F46817" s="64"/>
    </row>
    <row r="46818" spans="4:6">
      <c r="D46818" s="63"/>
      <c r="F46818" s="64"/>
    </row>
    <row r="46819" spans="4:6">
      <c r="D46819" s="63"/>
      <c r="F46819" s="64"/>
    </row>
    <row r="46820" spans="4:6">
      <c r="D46820" s="63"/>
      <c r="F46820" s="64"/>
    </row>
    <row r="46821" spans="4:6">
      <c r="D46821" s="63"/>
      <c r="F46821" s="64"/>
    </row>
    <row r="46822" spans="4:6">
      <c r="D46822" s="63"/>
      <c r="F46822" s="64"/>
    </row>
    <row r="46823" spans="4:6">
      <c r="D46823" s="63"/>
      <c r="F46823" s="64"/>
    </row>
    <row r="46824" spans="4:6">
      <c r="D46824" s="63"/>
      <c r="F46824" s="64"/>
    </row>
    <row r="46825" spans="4:6">
      <c r="D46825" s="63"/>
      <c r="F46825" s="64"/>
    </row>
    <row r="46826" spans="4:6">
      <c r="D46826" s="63"/>
      <c r="F46826" s="64"/>
    </row>
    <row r="46827" spans="4:6">
      <c r="D46827" s="63"/>
      <c r="F46827" s="64"/>
    </row>
    <row r="46828" spans="4:6">
      <c r="D46828" s="63"/>
      <c r="F46828" s="64"/>
    </row>
    <row r="46829" spans="4:6">
      <c r="D46829" s="63"/>
      <c r="F46829" s="64"/>
    </row>
    <row r="46830" spans="4:6">
      <c r="D46830" s="63"/>
      <c r="F46830" s="64"/>
    </row>
    <row r="46831" spans="4:6">
      <c r="D46831" s="63"/>
      <c r="F46831" s="64"/>
    </row>
    <row r="46832" spans="4:6">
      <c r="D46832" s="63"/>
      <c r="F46832" s="64"/>
    </row>
    <row r="46833" spans="4:6">
      <c r="D46833" s="63"/>
      <c r="F46833" s="64"/>
    </row>
    <row r="46834" spans="4:6">
      <c r="D46834" s="63"/>
      <c r="F46834" s="64"/>
    </row>
    <row r="46835" spans="4:6">
      <c r="D46835" s="63"/>
      <c r="F46835" s="64"/>
    </row>
    <row r="46836" spans="4:6">
      <c r="D46836" s="63"/>
      <c r="F46836" s="64"/>
    </row>
    <row r="46837" spans="4:6">
      <c r="D46837" s="63"/>
      <c r="F46837" s="64"/>
    </row>
    <row r="46838" spans="4:6">
      <c r="D46838" s="63"/>
      <c r="F46838" s="64"/>
    </row>
    <row r="46839" spans="4:6">
      <c r="D46839" s="63"/>
      <c r="F46839" s="64"/>
    </row>
    <row r="46840" spans="4:6">
      <c r="D46840" s="63"/>
      <c r="F46840" s="64"/>
    </row>
    <row r="46841" spans="4:6">
      <c r="D46841" s="63"/>
      <c r="F46841" s="64"/>
    </row>
    <row r="46842" spans="4:6">
      <c r="D46842" s="63"/>
      <c r="F46842" s="64"/>
    </row>
    <row r="46843" spans="4:6">
      <c r="D46843" s="63"/>
      <c r="F46843" s="64"/>
    </row>
    <row r="46844" spans="4:6">
      <c r="D46844" s="63"/>
      <c r="F46844" s="64"/>
    </row>
    <row r="46845" spans="4:6">
      <c r="D46845" s="63"/>
      <c r="F46845" s="64"/>
    </row>
    <row r="46846" spans="4:6">
      <c r="D46846" s="63"/>
      <c r="F46846" s="64"/>
    </row>
    <row r="46847" spans="4:6">
      <c r="D46847" s="63"/>
      <c r="F46847" s="64"/>
    </row>
    <row r="46848" spans="4:6">
      <c r="D46848" s="63"/>
      <c r="F46848" s="64"/>
    </row>
    <row r="46849" spans="4:6">
      <c r="D46849" s="63"/>
      <c r="F46849" s="64"/>
    </row>
    <row r="46850" spans="4:6">
      <c r="D46850" s="63"/>
      <c r="F46850" s="64"/>
    </row>
    <row r="46851" spans="4:6">
      <c r="D46851" s="63"/>
      <c r="F46851" s="64"/>
    </row>
    <row r="46852" spans="4:6">
      <c r="D46852" s="63"/>
      <c r="F46852" s="64"/>
    </row>
    <row r="46853" spans="4:6">
      <c r="D46853" s="63"/>
      <c r="F46853" s="64"/>
    </row>
    <row r="46854" spans="4:6">
      <c r="D46854" s="63"/>
      <c r="F46854" s="64"/>
    </row>
    <row r="46855" spans="4:6">
      <c r="D46855" s="63"/>
      <c r="F46855" s="64"/>
    </row>
    <row r="46856" spans="4:6">
      <c r="D46856" s="63"/>
      <c r="F46856" s="64"/>
    </row>
    <row r="46857" spans="4:6">
      <c r="D46857" s="63"/>
      <c r="F46857" s="64"/>
    </row>
    <row r="46858" spans="4:6">
      <c r="D46858" s="63"/>
      <c r="F46858" s="64"/>
    </row>
    <row r="46859" spans="4:6">
      <c r="D46859" s="63"/>
      <c r="F46859" s="64"/>
    </row>
    <row r="46860" spans="4:6">
      <c r="D46860" s="63"/>
      <c r="F46860" s="64"/>
    </row>
    <row r="46861" spans="4:6">
      <c r="D46861" s="63"/>
      <c r="F46861" s="64"/>
    </row>
    <row r="46862" spans="4:6">
      <c r="D46862" s="63"/>
      <c r="F46862" s="64"/>
    </row>
    <row r="46863" spans="4:6">
      <c r="D46863" s="63"/>
      <c r="F46863" s="64"/>
    </row>
    <row r="46864" spans="4:6">
      <c r="D46864" s="63"/>
      <c r="F46864" s="64"/>
    </row>
    <row r="46865" spans="4:6">
      <c r="D46865" s="63"/>
      <c r="F46865" s="64"/>
    </row>
    <row r="46866" spans="4:6">
      <c r="D46866" s="63"/>
      <c r="F46866" s="64"/>
    </row>
    <row r="46867" spans="4:6">
      <c r="D46867" s="63"/>
      <c r="F46867" s="64"/>
    </row>
    <row r="46868" spans="4:6">
      <c r="D46868" s="63"/>
      <c r="F46868" s="64"/>
    </row>
    <row r="46869" spans="4:6">
      <c r="D46869" s="63"/>
      <c r="F46869" s="64"/>
    </row>
    <row r="46870" spans="4:6">
      <c r="D46870" s="63"/>
      <c r="F46870" s="64"/>
    </row>
    <row r="46871" spans="4:6">
      <c r="D46871" s="63"/>
      <c r="F46871" s="64"/>
    </row>
    <row r="46872" spans="4:6">
      <c r="D46872" s="63"/>
      <c r="F46872" s="64"/>
    </row>
    <row r="46873" spans="4:6">
      <c r="D46873" s="63"/>
      <c r="F46873" s="64"/>
    </row>
    <row r="46874" spans="4:6">
      <c r="D46874" s="63"/>
      <c r="F46874" s="64"/>
    </row>
    <row r="46875" spans="4:6">
      <c r="D46875" s="63"/>
      <c r="F46875" s="64"/>
    </row>
    <row r="46876" spans="4:6">
      <c r="D46876" s="63"/>
      <c r="F46876" s="64"/>
    </row>
    <row r="46877" spans="4:6">
      <c r="D46877" s="63"/>
      <c r="F46877" s="64"/>
    </row>
    <row r="46878" spans="4:6">
      <c r="D46878" s="63"/>
      <c r="F46878" s="64"/>
    </row>
    <row r="46879" spans="4:6">
      <c r="D46879" s="63"/>
      <c r="F46879" s="64"/>
    </row>
    <row r="46880" spans="4:6">
      <c r="D46880" s="63"/>
      <c r="F46880" s="64"/>
    </row>
    <row r="46881" spans="4:6">
      <c r="D46881" s="63"/>
      <c r="F46881" s="64"/>
    </row>
    <row r="46882" spans="4:6">
      <c r="D46882" s="63"/>
      <c r="F46882" s="64"/>
    </row>
    <row r="46883" spans="4:6">
      <c r="D46883" s="63"/>
      <c r="F46883" s="64"/>
    </row>
    <row r="46884" spans="4:6">
      <c r="D46884" s="63"/>
      <c r="F46884" s="64"/>
    </row>
    <row r="46885" spans="4:6">
      <c r="D46885" s="63"/>
      <c r="F46885" s="64"/>
    </row>
    <row r="46886" spans="4:6">
      <c r="D46886" s="63"/>
      <c r="F46886" s="64"/>
    </row>
    <row r="46887" spans="4:6">
      <c r="D46887" s="63"/>
      <c r="F46887" s="64"/>
    </row>
    <row r="46888" spans="4:6">
      <c r="D46888" s="63"/>
      <c r="F46888" s="64"/>
    </row>
    <row r="46889" spans="4:6">
      <c r="D46889" s="63"/>
      <c r="F46889" s="64"/>
    </row>
    <row r="46890" spans="4:6">
      <c r="D46890" s="63"/>
      <c r="F46890" s="64"/>
    </row>
    <row r="46891" spans="4:6">
      <c r="D46891" s="63"/>
      <c r="F46891" s="64"/>
    </row>
    <row r="46892" spans="4:6">
      <c r="D46892" s="63"/>
      <c r="F46892" s="64"/>
    </row>
    <row r="46893" spans="4:6">
      <c r="D46893" s="63"/>
      <c r="F46893" s="64"/>
    </row>
    <row r="46894" spans="4:6">
      <c r="D46894" s="63"/>
      <c r="F46894" s="64"/>
    </row>
    <row r="46895" spans="4:6">
      <c r="D46895" s="63"/>
      <c r="F46895" s="64"/>
    </row>
    <row r="46896" spans="4:6">
      <c r="D46896" s="63"/>
      <c r="F46896" s="64"/>
    </row>
    <row r="46897" spans="4:6">
      <c r="D46897" s="63"/>
      <c r="F46897" s="64"/>
    </row>
    <row r="46898" spans="4:6">
      <c r="D46898" s="63"/>
      <c r="F46898" s="64"/>
    </row>
    <row r="46899" spans="4:6">
      <c r="D46899" s="63"/>
      <c r="F46899" s="64"/>
    </row>
    <row r="46900" spans="4:6">
      <c r="D46900" s="63"/>
      <c r="F46900" s="64"/>
    </row>
    <row r="46901" spans="4:6">
      <c r="D46901" s="63"/>
      <c r="F46901" s="64"/>
    </row>
    <row r="46902" spans="4:6">
      <c r="D46902" s="63"/>
      <c r="F46902" s="64"/>
    </row>
    <row r="46903" spans="4:6">
      <c r="D46903" s="63"/>
      <c r="F46903" s="64"/>
    </row>
    <row r="46904" spans="4:6">
      <c r="D46904" s="63"/>
      <c r="F46904" s="64"/>
    </row>
    <row r="46905" spans="4:6">
      <c r="D46905" s="63"/>
      <c r="F46905" s="64"/>
    </row>
    <row r="46906" spans="4:6">
      <c r="D46906" s="63"/>
      <c r="F46906" s="64"/>
    </row>
    <row r="46907" spans="4:6">
      <c r="D46907" s="63"/>
      <c r="F46907" s="64"/>
    </row>
    <row r="46908" spans="4:6">
      <c r="D46908" s="63"/>
      <c r="F46908" s="64"/>
    </row>
    <row r="46909" spans="4:6">
      <c r="D46909" s="63"/>
      <c r="F46909" s="64"/>
    </row>
    <row r="46910" spans="4:6">
      <c r="D46910" s="63"/>
      <c r="F46910" s="64"/>
    </row>
    <row r="46911" spans="4:6">
      <c r="D46911" s="63"/>
      <c r="F46911" s="64"/>
    </row>
    <row r="46912" spans="4:6">
      <c r="D46912" s="63"/>
      <c r="F46912" s="64"/>
    </row>
    <row r="46913" spans="4:6">
      <c r="D46913" s="63"/>
      <c r="F46913" s="64"/>
    </row>
    <row r="46914" spans="4:6">
      <c r="D46914" s="63"/>
      <c r="F46914" s="64"/>
    </row>
    <row r="46915" spans="4:6">
      <c r="D46915" s="63"/>
      <c r="F46915" s="64"/>
    </row>
    <row r="46916" spans="4:6">
      <c r="D46916" s="63"/>
      <c r="F46916" s="64"/>
    </row>
    <row r="46917" spans="4:6">
      <c r="D46917" s="63"/>
      <c r="F46917" s="64"/>
    </row>
    <row r="46918" spans="4:6">
      <c r="D46918" s="63"/>
      <c r="F46918" s="64"/>
    </row>
    <row r="46919" spans="4:6">
      <c r="D46919" s="63"/>
      <c r="F46919" s="64"/>
    </row>
    <row r="46920" spans="4:6">
      <c r="D46920" s="63"/>
      <c r="F46920" s="64"/>
    </row>
    <row r="46921" spans="4:6">
      <c r="D46921" s="63"/>
      <c r="F46921" s="64"/>
    </row>
    <row r="46922" spans="4:6">
      <c r="D46922" s="63"/>
      <c r="F46922" s="64"/>
    </row>
    <row r="46923" spans="4:6">
      <c r="D46923" s="63"/>
      <c r="F46923" s="64"/>
    </row>
    <row r="46924" spans="4:6">
      <c r="D46924" s="63"/>
      <c r="F46924" s="64"/>
    </row>
    <row r="46925" spans="4:6">
      <c r="D46925" s="63"/>
      <c r="F46925" s="64"/>
    </row>
    <row r="46926" spans="4:6">
      <c r="D46926" s="63"/>
      <c r="F46926" s="64"/>
    </row>
    <row r="46927" spans="4:6">
      <c r="D46927" s="63"/>
      <c r="F46927" s="64"/>
    </row>
    <row r="46928" spans="4:6">
      <c r="D46928" s="63"/>
      <c r="F46928" s="64"/>
    </row>
    <row r="46929" spans="4:6">
      <c r="D46929" s="63"/>
      <c r="F46929" s="64"/>
    </row>
    <row r="46930" spans="4:6">
      <c r="D46930" s="63"/>
      <c r="F46930" s="64"/>
    </row>
    <row r="46931" spans="4:6">
      <c r="D46931" s="63"/>
      <c r="F46931" s="64"/>
    </row>
    <row r="46932" spans="4:6">
      <c r="D46932" s="63"/>
      <c r="F46932" s="64"/>
    </row>
    <row r="46933" spans="4:6">
      <c r="D46933" s="63"/>
      <c r="F46933" s="64"/>
    </row>
    <row r="46934" spans="4:6">
      <c r="D46934" s="63"/>
      <c r="F46934" s="64"/>
    </row>
    <row r="46935" spans="4:6">
      <c r="D46935" s="63"/>
      <c r="F46935" s="64"/>
    </row>
    <row r="46936" spans="4:6">
      <c r="D46936" s="63"/>
      <c r="F46936" s="64"/>
    </row>
    <row r="46937" spans="4:6">
      <c r="D46937" s="63"/>
      <c r="F46937" s="64"/>
    </row>
    <row r="46938" spans="4:6">
      <c r="D46938" s="63"/>
      <c r="F46938" s="64"/>
    </row>
    <row r="46939" spans="4:6">
      <c r="D46939" s="63"/>
      <c r="F46939" s="64"/>
    </row>
    <row r="46940" spans="4:6">
      <c r="D46940" s="63"/>
      <c r="F46940" s="64"/>
    </row>
    <row r="46941" spans="4:6">
      <c r="D46941" s="63"/>
      <c r="F46941" s="64"/>
    </row>
    <row r="46942" spans="4:6">
      <c r="D46942" s="63"/>
      <c r="F46942" s="64"/>
    </row>
    <row r="46943" spans="4:6">
      <c r="D46943" s="63"/>
      <c r="F46943" s="64"/>
    </row>
    <row r="46944" spans="4:6">
      <c r="D46944" s="63"/>
      <c r="F46944" s="64"/>
    </row>
    <row r="46945" spans="4:6">
      <c r="D46945" s="63"/>
      <c r="F46945" s="64"/>
    </row>
    <row r="46946" spans="4:6">
      <c r="D46946" s="63"/>
      <c r="F46946" s="64"/>
    </row>
    <row r="46947" spans="4:6">
      <c r="D46947" s="63"/>
      <c r="F46947" s="64"/>
    </row>
    <row r="46948" spans="4:6">
      <c r="D46948" s="63"/>
      <c r="F46948" s="64"/>
    </row>
    <row r="46949" spans="4:6">
      <c r="D46949" s="63"/>
      <c r="F46949" s="64"/>
    </row>
    <row r="46950" spans="4:6">
      <c r="D46950" s="63"/>
      <c r="F46950" s="64"/>
    </row>
    <row r="46951" spans="4:6">
      <c r="D46951" s="63"/>
      <c r="F46951" s="64"/>
    </row>
    <row r="46952" spans="4:6">
      <c r="D46952" s="63"/>
      <c r="F46952" s="64"/>
    </row>
    <row r="46953" spans="4:6">
      <c r="D46953" s="63"/>
      <c r="F46953" s="64"/>
    </row>
    <row r="46954" spans="4:6">
      <c r="D46954" s="63"/>
      <c r="F46954" s="64"/>
    </row>
    <row r="46955" spans="4:6">
      <c r="D46955" s="63"/>
      <c r="F46955" s="64"/>
    </row>
    <row r="46956" spans="4:6">
      <c r="D46956" s="63"/>
      <c r="F46956" s="64"/>
    </row>
    <row r="46957" spans="4:6">
      <c r="D46957" s="63"/>
      <c r="F46957" s="64"/>
    </row>
    <row r="46958" spans="4:6">
      <c r="D46958" s="63"/>
      <c r="F46958" s="64"/>
    </row>
    <row r="46959" spans="4:6">
      <c r="D46959" s="63"/>
      <c r="F46959" s="64"/>
    </row>
    <row r="46960" spans="4:6">
      <c r="D46960" s="63"/>
      <c r="F46960" s="64"/>
    </row>
    <row r="46961" spans="4:6">
      <c r="D46961" s="63"/>
      <c r="F46961" s="64"/>
    </row>
    <row r="46962" spans="4:6">
      <c r="D46962" s="63"/>
      <c r="F46962" s="64"/>
    </row>
    <row r="46963" spans="4:6">
      <c r="D46963" s="63"/>
      <c r="F46963" s="64"/>
    </row>
    <row r="46964" spans="4:6">
      <c r="D46964" s="63"/>
      <c r="F46964" s="64"/>
    </row>
    <row r="46965" spans="4:6">
      <c r="D46965" s="63"/>
      <c r="F46965" s="64"/>
    </row>
    <row r="46966" spans="4:6">
      <c r="D46966" s="63"/>
      <c r="F46966" s="64"/>
    </row>
    <row r="46967" spans="4:6">
      <c r="D46967" s="63"/>
      <c r="F46967" s="64"/>
    </row>
    <row r="46968" spans="4:6">
      <c r="D46968" s="63"/>
      <c r="F46968" s="64"/>
    </row>
    <row r="46969" spans="4:6">
      <c r="D46969" s="63"/>
      <c r="F46969" s="64"/>
    </row>
    <row r="46970" spans="4:6">
      <c r="D46970" s="63"/>
      <c r="F46970" s="64"/>
    </row>
    <row r="46971" spans="4:6">
      <c r="D46971" s="63"/>
      <c r="F46971" s="64"/>
    </row>
    <row r="46972" spans="4:6">
      <c r="D46972" s="63"/>
      <c r="F46972" s="64"/>
    </row>
    <row r="46973" spans="4:6">
      <c r="D46973" s="63"/>
      <c r="F46973" s="64"/>
    </row>
    <row r="46974" spans="4:6">
      <c r="D46974" s="63"/>
      <c r="F46974" s="64"/>
    </row>
    <row r="46975" spans="4:6">
      <c r="D46975" s="63"/>
      <c r="F46975" s="64"/>
    </row>
    <row r="46976" spans="4:6">
      <c r="D46976" s="63"/>
      <c r="F46976" s="64"/>
    </row>
    <row r="46977" spans="4:6">
      <c r="D46977" s="63"/>
      <c r="F46977" s="64"/>
    </row>
    <row r="46978" spans="4:6">
      <c r="D46978" s="63"/>
      <c r="F46978" s="64"/>
    </row>
    <row r="46979" spans="4:6">
      <c r="D46979" s="63"/>
      <c r="F46979" s="64"/>
    </row>
    <row r="46980" spans="4:6">
      <c r="D46980" s="63"/>
      <c r="F46980" s="64"/>
    </row>
    <row r="46981" spans="4:6">
      <c r="D46981" s="63"/>
      <c r="F46981" s="64"/>
    </row>
    <row r="46982" spans="4:6">
      <c r="D46982" s="63"/>
      <c r="F46982" s="64"/>
    </row>
    <row r="46983" spans="4:6">
      <c r="D46983" s="63"/>
      <c r="F46983" s="64"/>
    </row>
    <row r="46984" spans="4:6">
      <c r="D46984" s="63"/>
      <c r="F46984" s="64"/>
    </row>
    <row r="46985" spans="4:6">
      <c r="D46985" s="63"/>
      <c r="F46985" s="64"/>
    </row>
    <row r="46986" spans="4:6">
      <c r="D46986" s="63"/>
      <c r="F46986" s="64"/>
    </row>
    <row r="46987" spans="4:6">
      <c r="D46987" s="63"/>
      <c r="F46987" s="64"/>
    </row>
    <row r="46988" spans="4:6">
      <c r="D46988" s="63"/>
      <c r="F46988" s="64"/>
    </row>
    <row r="46989" spans="4:6">
      <c r="D46989" s="63"/>
      <c r="F46989" s="64"/>
    </row>
    <row r="46990" spans="4:6">
      <c r="D46990" s="63"/>
      <c r="F46990" s="64"/>
    </row>
    <row r="46991" spans="4:6">
      <c r="D46991" s="63"/>
      <c r="F46991" s="64"/>
    </row>
    <row r="46992" spans="4:6">
      <c r="D46992" s="63"/>
      <c r="F46992" s="64"/>
    </row>
    <row r="46993" spans="4:6">
      <c r="D46993" s="63"/>
      <c r="F46993" s="64"/>
    </row>
    <row r="46994" spans="4:6">
      <c r="D46994" s="63"/>
      <c r="F46994" s="64"/>
    </row>
    <row r="46995" spans="4:6">
      <c r="D46995" s="63"/>
      <c r="F46995" s="64"/>
    </row>
    <row r="46996" spans="4:6">
      <c r="D46996" s="63"/>
      <c r="F46996" s="64"/>
    </row>
    <row r="46997" spans="4:6">
      <c r="D46997" s="63"/>
      <c r="F46997" s="64"/>
    </row>
    <row r="46998" spans="4:6">
      <c r="D46998" s="63"/>
      <c r="F46998" s="64"/>
    </row>
    <row r="46999" spans="4:6">
      <c r="D46999" s="63"/>
      <c r="F46999" s="64"/>
    </row>
    <row r="47000" spans="4:6">
      <c r="D47000" s="63"/>
      <c r="F47000" s="64"/>
    </row>
    <row r="47001" spans="4:6">
      <c r="D47001" s="63"/>
      <c r="F47001" s="64"/>
    </row>
    <row r="47002" spans="4:6">
      <c r="D47002" s="63"/>
      <c r="F47002" s="64"/>
    </row>
    <row r="47003" spans="4:6">
      <c r="D47003" s="63"/>
      <c r="F47003" s="64"/>
    </row>
    <row r="47004" spans="4:6">
      <c r="D47004" s="63"/>
      <c r="F47004" s="64"/>
    </row>
    <row r="47005" spans="4:6">
      <c r="D47005" s="63"/>
      <c r="F47005" s="64"/>
    </row>
    <row r="47006" spans="4:6">
      <c r="D47006" s="63"/>
      <c r="F47006" s="64"/>
    </row>
    <row r="47007" spans="4:6">
      <c r="D47007" s="63"/>
      <c r="F47007" s="64"/>
    </row>
    <row r="47008" spans="4:6">
      <c r="D47008" s="63"/>
      <c r="F47008" s="64"/>
    </row>
    <row r="47009" spans="4:6">
      <c r="D47009" s="63"/>
      <c r="F47009" s="64"/>
    </row>
    <row r="47010" spans="4:6">
      <c r="D47010" s="63"/>
      <c r="F47010" s="64"/>
    </row>
    <row r="47011" spans="4:6">
      <c r="D47011" s="63"/>
      <c r="F47011" s="64"/>
    </row>
    <row r="47012" spans="4:6">
      <c r="D47012" s="63"/>
      <c r="F47012" s="64"/>
    </row>
    <row r="47013" spans="4:6">
      <c r="D47013" s="63"/>
      <c r="F47013" s="64"/>
    </row>
    <row r="47014" spans="4:6">
      <c r="D47014" s="63"/>
      <c r="F47014" s="64"/>
    </row>
    <row r="47015" spans="4:6">
      <c r="D47015" s="63"/>
      <c r="F47015" s="64"/>
    </row>
    <row r="47016" spans="4:6">
      <c r="D47016" s="63"/>
      <c r="F47016" s="64"/>
    </row>
    <row r="47017" spans="4:6">
      <c r="D47017" s="63"/>
      <c r="F47017" s="64"/>
    </row>
    <row r="47018" spans="4:6">
      <c r="D47018" s="63"/>
      <c r="F47018" s="64"/>
    </row>
    <row r="47019" spans="4:6">
      <c r="D47019" s="63"/>
      <c r="F47019" s="64"/>
    </row>
    <row r="47020" spans="4:6">
      <c r="D47020" s="63"/>
      <c r="F47020" s="64"/>
    </row>
    <row r="47021" spans="4:6">
      <c r="D47021" s="63"/>
      <c r="F47021" s="64"/>
    </row>
    <row r="47022" spans="4:6">
      <c r="D47022" s="63"/>
      <c r="F47022" s="64"/>
    </row>
    <row r="47023" spans="4:6">
      <c r="D47023" s="63"/>
      <c r="F47023" s="64"/>
    </row>
    <row r="47024" spans="4:6">
      <c r="D47024" s="63"/>
      <c r="F47024" s="64"/>
    </row>
    <row r="47025" spans="4:6">
      <c r="D47025" s="63"/>
      <c r="F47025" s="64"/>
    </row>
    <row r="47026" spans="4:6">
      <c r="D47026" s="63"/>
      <c r="F47026" s="64"/>
    </row>
    <row r="47027" spans="4:6">
      <c r="D47027" s="63"/>
      <c r="F47027" s="64"/>
    </row>
    <row r="47028" spans="4:6">
      <c r="D47028" s="63"/>
      <c r="F47028" s="64"/>
    </row>
    <row r="47029" spans="4:6">
      <c r="D47029" s="63"/>
      <c r="F47029" s="64"/>
    </row>
    <row r="47030" spans="4:6">
      <c r="D47030" s="63"/>
      <c r="F47030" s="64"/>
    </row>
    <row r="47031" spans="4:6">
      <c r="D47031" s="63"/>
      <c r="F47031" s="64"/>
    </row>
    <row r="47032" spans="4:6">
      <c r="D47032" s="63"/>
      <c r="F47032" s="64"/>
    </row>
    <row r="47033" spans="4:6">
      <c r="D47033" s="63"/>
      <c r="F47033" s="64"/>
    </row>
    <row r="47034" spans="4:6">
      <c r="D47034" s="63"/>
      <c r="F47034" s="64"/>
    </row>
    <row r="47035" spans="4:6">
      <c r="D47035" s="63"/>
      <c r="F47035" s="64"/>
    </row>
    <row r="47036" spans="4:6">
      <c r="D47036" s="63"/>
      <c r="F47036" s="64"/>
    </row>
    <row r="47037" spans="4:6">
      <c r="D47037" s="63"/>
      <c r="F47037" s="64"/>
    </row>
    <row r="47038" spans="4:6">
      <c r="D47038" s="63"/>
      <c r="F47038" s="64"/>
    </row>
    <row r="47039" spans="4:6">
      <c r="D47039" s="63"/>
      <c r="F47039" s="64"/>
    </row>
    <row r="47040" spans="4:6">
      <c r="D47040" s="63"/>
      <c r="F47040" s="64"/>
    </row>
    <row r="47041" spans="4:6">
      <c r="D47041" s="63"/>
      <c r="F47041" s="64"/>
    </row>
    <row r="47042" spans="4:6">
      <c r="D47042" s="63"/>
      <c r="F47042" s="64"/>
    </row>
    <row r="47043" spans="4:6">
      <c r="D47043" s="63"/>
      <c r="F47043" s="64"/>
    </row>
    <row r="47044" spans="4:6">
      <c r="D47044" s="63"/>
      <c r="F47044" s="64"/>
    </row>
    <row r="47045" spans="4:6">
      <c r="D47045" s="63"/>
      <c r="F47045" s="64"/>
    </row>
    <row r="47046" spans="4:6">
      <c r="D47046" s="63"/>
      <c r="F47046" s="64"/>
    </row>
    <row r="47047" spans="4:6">
      <c r="D47047" s="63"/>
      <c r="F47047" s="64"/>
    </row>
    <row r="47048" spans="4:6">
      <c r="D47048" s="63"/>
      <c r="F47048" s="64"/>
    </row>
    <row r="47049" spans="4:6">
      <c r="D47049" s="63"/>
      <c r="F47049" s="64"/>
    </row>
    <row r="47050" spans="4:6">
      <c r="D47050" s="63"/>
      <c r="F47050" s="64"/>
    </row>
    <row r="47051" spans="4:6">
      <c r="D47051" s="63"/>
      <c r="F47051" s="64"/>
    </row>
    <row r="47052" spans="4:6">
      <c r="D47052" s="63"/>
      <c r="F47052" s="64"/>
    </row>
    <row r="47053" spans="4:6">
      <c r="D47053" s="63"/>
      <c r="F47053" s="64"/>
    </row>
    <row r="47054" spans="4:6">
      <c r="D47054" s="63"/>
      <c r="F47054" s="64"/>
    </row>
    <row r="47055" spans="4:6">
      <c r="D47055" s="63"/>
      <c r="F47055" s="64"/>
    </row>
    <row r="47056" spans="4:6">
      <c r="D47056" s="63"/>
      <c r="F47056" s="64"/>
    </row>
    <row r="47057" spans="4:6">
      <c r="D47057" s="63"/>
      <c r="F47057" s="64"/>
    </row>
    <row r="47058" spans="4:6">
      <c r="D47058" s="63"/>
      <c r="F47058" s="64"/>
    </row>
    <row r="47059" spans="4:6">
      <c r="D47059" s="63"/>
      <c r="F47059" s="64"/>
    </row>
    <row r="47060" spans="4:6">
      <c r="D47060" s="63"/>
      <c r="F47060" s="64"/>
    </row>
    <row r="47061" spans="4:6">
      <c r="D47061" s="63"/>
      <c r="F47061" s="64"/>
    </row>
    <row r="47062" spans="4:6">
      <c r="D47062" s="63"/>
      <c r="F47062" s="64"/>
    </row>
    <row r="47063" spans="4:6">
      <c r="D47063" s="63"/>
      <c r="F47063" s="64"/>
    </row>
    <row r="47064" spans="4:6">
      <c r="D47064" s="63"/>
      <c r="F47064" s="64"/>
    </row>
    <row r="47065" spans="4:6">
      <c r="D47065" s="63"/>
      <c r="F47065" s="64"/>
    </row>
    <row r="47066" spans="4:6">
      <c r="D47066" s="63"/>
      <c r="F47066" s="64"/>
    </row>
    <row r="47067" spans="4:6">
      <c r="D47067" s="63"/>
      <c r="F47067" s="64"/>
    </row>
    <row r="47068" spans="4:6">
      <c r="D47068" s="63"/>
      <c r="F47068" s="64"/>
    </row>
    <row r="47069" spans="4:6">
      <c r="D47069" s="63"/>
      <c r="F47069" s="64"/>
    </row>
    <row r="47070" spans="4:6">
      <c r="D47070" s="63"/>
      <c r="F47070" s="64"/>
    </row>
    <row r="47071" spans="4:6">
      <c r="D47071" s="63"/>
      <c r="F47071" s="64"/>
    </row>
    <row r="47072" spans="4:6">
      <c r="D47072" s="63"/>
      <c r="F47072" s="64"/>
    </row>
    <row r="47073" spans="4:6">
      <c r="D47073" s="63"/>
      <c r="F47073" s="64"/>
    </row>
    <row r="47074" spans="4:6">
      <c r="D47074" s="63"/>
      <c r="F47074" s="64"/>
    </row>
    <row r="47075" spans="4:6">
      <c r="D47075" s="63"/>
      <c r="F47075" s="64"/>
    </row>
    <row r="47076" spans="4:6">
      <c r="D47076" s="63"/>
      <c r="F47076" s="64"/>
    </row>
    <row r="47077" spans="4:6">
      <c r="D47077" s="63"/>
      <c r="F47077" s="64"/>
    </row>
    <row r="47078" spans="4:6">
      <c r="D47078" s="63"/>
      <c r="F47078" s="64"/>
    </row>
    <row r="47079" spans="4:6">
      <c r="D47079" s="63"/>
      <c r="F47079" s="64"/>
    </row>
    <row r="47080" spans="4:6">
      <c r="D47080" s="63"/>
      <c r="F47080" s="64"/>
    </row>
    <row r="47081" spans="4:6">
      <c r="D47081" s="63"/>
      <c r="F47081" s="64"/>
    </row>
    <row r="47082" spans="4:6">
      <c r="D47082" s="63"/>
      <c r="F47082" s="64"/>
    </row>
    <row r="47083" spans="4:6">
      <c r="D47083" s="63"/>
      <c r="F47083" s="64"/>
    </row>
    <row r="47084" spans="4:6">
      <c r="D47084" s="63"/>
      <c r="F47084" s="64"/>
    </row>
    <row r="47085" spans="4:6">
      <c r="D47085" s="63"/>
      <c r="F47085" s="64"/>
    </row>
    <row r="47086" spans="4:6">
      <c r="D47086" s="63"/>
      <c r="F47086" s="64"/>
    </row>
    <row r="47087" spans="4:6">
      <c r="D47087" s="63"/>
      <c r="F47087" s="64"/>
    </row>
    <row r="47088" spans="4:6">
      <c r="D47088" s="63"/>
      <c r="F47088" s="64"/>
    </row>
    <row r="47089" spans="4:6">
      <c r="D47089" s="63"/>
      <c r="F47089" s="64"/>
    </row>
    <row r="47090" spans="4:6">
      <c r="D47090" s="63"/>
      <c r="F47090" s="64"/>
    </row>
    <row r="47091" spans="4:6">
      <c r="D47091" s="63"/>
      <c r="F47091" s="64"/>
    </row>
    <row r="47092" spans="4:6">
      <c r="D47092" s="63"/>
      <c r="F47092" s="64"/>
    </row>
    <row r="47093" spans="4:6">
      <c r="D47093" s="63"/>
      <c r="F47093" s="64"/>
    </row>
    <row r="47094" spans="4:6">
      <c r="D47094" s="63"/>
      <c r="F47094" s="64"/>
    </row>
    <row r="47095" spans="4:6">
      <c r="D47095" s="63"/>
      <c r="F47095" s="64"/>
    </row>
    <row r="47096" spans="4:6">
      <c r="D47096" s="63"/>
      <c r="F47096" s="64"/>
    </row>
    <row r="47097" spans="4:6">
      <c r="D47097" s="63"/>
      <c r="F47097" s="64"/>
    </row>
    <row r="47098" spans="4:6">
      <c r="D47098" s="63"/>
      <c r="F47098" s="64"/>
    </row>
    <row r="47099" spans="4:6">
      <c r="D47099" s="63"/>
      <c r="F47099" s="64"/>
    </row>
    <row r="47100" spans="4:6">
      <c r="D47100" s="63"/>
      <c r="F47100" s="64"/>
    </row>
    <row r="47101" spans="4:6">
      <c r="D47101" s="63"/>
      <c r="F47101" s="64"/>
    </row>
    <row r="47102" spans="4:6">
      <c r="D47102" s="63"/>
      <c r="F47102" s="64"/>
    </row>
    <row r="47103" spans="4:6">
      <c r="D47103" s="63"/>
      <c r="F47103" s="64"/>
    </row>
    <row r="47104" spans="4:6">
      <c r="D47104" s="63"/>
      <c r="F47104" s="64"/>
    </row>
    <row r="47105" spans="4:6">
      <c r="D47105" s="63"/>
      <c r="F47105" s="64"/>
    </row>
    <row r="47106" spans="4:6">
      <c r="D47106" s="63"/>
      <c r="F47106" s="64"/>
    </row>
    <row r="47107" spans="4:6">
      <c r="D47107" s="63"/>
      <c r="F47107" s="64"/>
    </row>
    <row r="47108" spans="4:6">
      <c r="D47108" s="63"/>
      <c r="F47108" s="64"/>
    </row>
    <row r="47109" spans="4:6">
      <c r="D47109" s="63"/>
      <c r="F47109" s="64"/>
    </row>
    <row r="47110" spans="4:6">
      <c r="D47110" s="63"/>
      <c r="F47110" s="64"/>
    </row>
    <row r="47111" spans="4:6">
      <c r="D47111" s="63"/>
      <c r="F47111" s="64"/>
    </row>
    <row r="47112" spans="4:6">
      <c r="D47112" s="63"/>
      <c r="F47112" s="64"/>
    </row>
    <row r="47113" spans="4:6">
      <c r="D47113" s="63"/>
      <c r="F47113" s="64"/>
    </row>
    <row r="47114" spans="4:6">
      <c r="D47114" s="63"/>
      <c r="F47114" s="64"/>
    </row>
    <row r="47115" spans="4:6">
      <c r="D47115" s="63"/>
      <c r="F47115" s="64"/>
    </row>
    <row r="47116" spans="4:6">
      <c r="D47116" s="63"/>
      <c r="F47116" s="64"/>
    </row>
    <row r="47117" spans="4:6">
      <c r="D47117" s="63"/>
      <c r="F47117" s="64"/>
    </row>
    <row r="47118" spans="4:6">
      <c r="D47118" s="63"/>
      <c r="F47118" s="64"/>
    </row>
    <row r="47119" spans="4:6">
      <c r="D47119" s="63"/>
      <c r="F47119" s="64"/>
    </row>
    <row r="47120" spans="4:6">
      <c r="D47120" s="63"/>
      <c r="F47120" s="64"/>
    </row>
    <row r="47121" spans="4:6">
      <c r="D47121" s="63"/>
      <c r="F47121" s="64"/>
    </row>
    <row r="47122" spans="4:6">
      <c r="D47122" s="63"/>
      <c r="F47122" s="64"/>
    </row>
    <row r="47123" spans="4:6">
      <c r="D47123" s="63"/>
      <c r="F47123" s="64"/>
    </row>
    <row r="47124" spans="4:6">
      <c r="D47124" s="63"/>
      <c r="F47124" s="64"/>
    </row>
    <row r="47125" spans="4:6">
      <c r="D47125" s="63"/>
      <c r="F47125" s="64"/>
    </row>
    <row r="47126" spans="4:6">
      <c r="D47126" s="63"/>
      <c r="F47126" s="64"/>
    </row>
    <row r="47127" spans="4:6">
      <c r="D47127" s="63"/>
      <c r="F47127" s="64"/>
    </row>
    <row r="47128" spans="4:6">
      <c r="D47128" s="63"/>
      <c r="F47128" s="64"/>
    </row>
    <row r="47129" spans="4:6">
      <c r="D47129" s="63"/>
      <c r="F47129" s="64"/>
    </row>
    <row r="47130" spans="4:6">
      <c r="D47130" s="63"/>
      <c r="F47130" s="64"/>
    </row>
    <row r="47131" spans="4:6">
      <c r="D47131" s="63"/>
      <c r="F47131" s="64"/>
    </row>
    <row r="47132" spans="4:6">
      <c r="D47132" s="63"/>
      <c r="F47132" s="64"/>
    </row>
    <row r="47133" spans="4:6">
      <c r="D47133" s="63"/>
      <c r="F47133" s="64"/>
    </row>
    <row r="47134" spans="4:6">
      <c r="D47134" s="63"/>
      <c r="F47134" s="64"/>
    </row>
    <row r="47135" spans="4:6">
      <c r="D47135" s="63"/>
      <c r="F47135" s="64"/>
    </row>
    <row r="47136" spans="4:6">
      <c r="D47136" s="63"/>
      <c r="F47136" s="64"/>
    </row>
    <row r="47137" spans="4:6">
      <c r="D47137" s="63"/>
      <c r="F47137" s="64"/>
    </row>
    <row r="47138" spans="4:6">
      <c r="D47138" s="63"/>
      <c r="F47138" s="64"/>
    </row>
    <row r="47139" spans="4:6">
      <c r="D47139" s="63"/>
      <c r="F47139" s="64"/>
    </row>
    <row r="47140" spans="4:6">
      <c r="D47140" s="63"/>
      <c r="F47140" s="64"/>
    </row>
    <row r="47141" spans="4:6">
      <c r="D47141" s="63"/>
      <c r="F47141" s="64"/>
    </row>
    <row r="47142" spans="4:6">
      <c r="D47142" s="63"/>
      <c r="F47142" s="64"/>
    </row>
    <row r="47143" spans="4:6">
      <c r="D47143" s="63"/>
      <c r="F47143" s="64"/>
    </row>
    <row r="47144" spans="4:6">
      <c r="D47144" s="63"/>
      <c r="F47144" s="64"/>
    </row>
    <row r="47145" spans="4:6">
      <c r="D47145" s="63"/>
      <c r="F47145" s="64"/>
    </row>
    <row r="47146" spans="4:6">
      <c r="D47146" s="63"/>
      <c r="F47146" s="64"/>
    </row>
    <row r="47147" spans="4:6">
      <c r="D47147" s="63"/>
      <c r="F47147" s="64"/>
    </row>
    <row r="47148" spans="4:6">
      <c r="D47148" s="63"/>
      <c r="F47148" s="64"/>
    </row>
    <row r="47149" spans="4:6">
      <c r="D47149" s="63"/>
      <c r="F47149" s="64"/>
    </row>
    <row r="47150" spans="4:6">
      <c r="D47150" s="63"/>
      <c r="F47150" s="64"/>
    </row>
    <row r="47151" spans="4:6">
      <c r="D47151" s="63"/>
      <c r="F47151" s="64"/>
    </row>
    <row r="47152" spans="4:6">
      <c r="D47152" s="63"/>
      <c r="F47152" s="64"/>
    </row>
    <row r="47153" spans="4:6">
      <c r="D47153" s="63"/>
      <c r="F47153" s="64"/>
    </row>
    <row r="47154" spans="4:6">
      <c r="D47154" s="63"/>
      <c r="F47154" s="64"/>
    </row>
    <row r="47155" spans="4:6">
      <c r="D47155" s="63"/>
      <c r="F47155" s="64"/>
    </row>
    <row r="47156" spans="4:6">
      <c r="D47156" s="63"/>
      <c r="F47156" s="64"/>
    </row>
    <row r="47157" spans="4:6">
      <c r="D47157" s="63"/>
      <c r="F47157" s="64"/>
    </row>
    <row r="47158" spans="4:6">
      <c r="D47158" s="63"/>
      <c r="F47158" s="64"/>
    </row>
    <row r="47159" spans="4:6">
      <c r="D47159" s="63"/>
      <c r="F47159" s="64"/>
    </row>
    <row r="47160" spans="4:6">
      <c r="D47160" s="63"/>
      <c r="F47160" s="64"/>
    </row>
    <row r="47161" spans="4:6">
      <c r="D47161" s="63"/>
      <c r="F47161" s="64"/>
    </row>
    <row r="47162" spans="4:6">
      <c r="D47162" s="63"/>
      <c r="F47162" s="64"/>
    </row>
    <row r="47163" spans="4:6">
      <c r="D47163" s="63"/>
      <c r="F47163" s="64"/>
    </row>
    <row r="47164" spans="4:6">
      <c r="D47164" s="63"/>
      <c r="F47164" s="64"/>
    </row>
    <row r="47165" spans="4:6">
      <c r="D47165" s="63"/>
      <c r="F47165" s="64"/>
    </row>
    <row r="47166" spans="4:6">
      <c r="D47166" s="63"/>
      <c r="F47166" s="64"/>
    </row>
    <row r="47167" spans="4:6">
      <c r="D47167" s="63"/>
      <c r="F47167" s="64"/>
    </row>
    <row r="47168" spans="4:6">
      <c r="D47168" s="63"/>
      <c r="F47168" s="64"/>
    </row>
    <row r="47169" spans="4:6">
      <c r="D47169" s="63"/>
      <c r="F47169" s="64"/>
    </row>
    <row r="47170" spans="4:6">
      <c r="D47170" s="63"/>
      <c r="F47170" s="64"/>
    </row>
    <row r="47171" spans="4:6">
      <c r="D47171" s="63"/>
      <c r="F47171" s="64"/>
    </row>
    <row r="47172" spans="4:6">
      <c r="D47172" s="63"/>
      <c r="F47172" s="64"/>
    </row>
    <row r="47173" spans="4:6">
      <c r="D47173" s="63"/>
      <c r="F47173" s="64"/>
    </row>
    <row r="47174" spans="4:6">
      <c r="D47174" s="63"/>
      <c r="F47174" s="64"/>
    </row>
    <row r="47175" spans="4:6">
      <c r="D47175" s="63"/>
      <c r="F47175" s="64"/>
    </row>
    <row r="47176" spans="4:6">
      <c r="D47176" s="63"/>
      <c r="F47176" s="64"/>
    </row>
    <row r="47177" spans="4:6">
      <c r="D47177" s="63"/>
      <c r="F47177" s="64"/>
    </row>
    <row r="47178" spans="4:6">
      <c r="D47178" s="63"/>
      <c r="F47178" s="64"/>
    </row>
    <row r="47179" spans="4:6">
      <c r="D47179" s="63"/>
      <c r="F47179" s="64"/>
    </row>
    <row r="47180" spans="4:6">
      <c r="D47180" s="63"/>
      <c r="F47180" s="64"/>
    </row>
    <row r="47181" spans="4:6">
      <c r="D47181" s="63"/>
      <c r="F47181" s="64"/>
    </row>
    <row r="47182" spans="4:6">
      <c r="D47182" s="63"/>
      <c r="F47182" s="64"/>
    </row>
    <row r="47183" spans="4:6">
      <c r="D47183" s="63"/>
      <c r="F47183" s="64"/>
    </row>
    <row r="47184" spans="4:6">
      <c r="D47184" s="63"/>
      <c r="F47184" s="64"/>
    </row>
    <row r="47185" spans="4:6">
      <c r="D47185" s="63"/>
      <c r="F47185" s="64"/>
    </row>
    <row r="47186" spans="4:6">
      <c r="D47186" s="63"/>
      <c r="F47186" s="64"/>
    </row>
    <row r="47187" spans="4:6">
      <c r="D47187" s="63"/>
      <c r="F47187" s="64"/>
    </row>
    <row r="47188" spans="4:6">
      <c r="D47188" s="63"/>
      <c r="F47188" s="64"/>
    </row>
    <row r="47189" spans="4:6">
      <c r="D47189" s="63"/>
      <c r="F47189" s="64"/>
    </row>
    <row r="47190" spans="4:6">
      <c r="D47190" s="63"/>
      <c r="F47190" s="64"/>
    </row>
    <row r="47191" spans="4:6">
      <c r="D47191" s="63"/>
      <c r="F47191" s="64"/>
    </row>
    <row r="47192" spans="4:6">
      <c r="D47192" s="63"/>
      <c r="F47192" s="64"/>
    </row>
    <row r="47193" spans="4:6">
      <c r="D47193" s="63"/>
      <c r="F47193" s="64"/>
    </row>
    <row r="47194" spans="4:6">
      <c r="D47194" s="63"/>
      <c r="F47194" s="64"/>
    </row>
    <row r="47195" spans="4:6">
      <c r="D47195" s="63"/>
      <c r="F47195" s="64"/>
    </row>
    <row r="47196" spans="4:6">
      <c r="D47196" s="63"/>
      <c r="F47196" s="64"/>
    </row>
    <row r="47197" spans="4:6">
      <c r="D47197" s="63"/>
      <c r="F47197" s="64"/>
    </row>
    <row r="47198" spans="4:6">
      <c r="D47198" s="63"/>
      <c r="F47198" s="64"/>
    </row>
    <row r="47199" spans="4:6">
      <c r="D47199" s="63"/>
      <c r="F47199" s="64"/>
    </row>
    <row r="47200" spans="4:6">
      <c r="D47200" s="63"/>
      <c r="F47200" s="64"/>
    </row>
    <row r="47201" spans="4:6">
      <c r="D47201" s="63"/>
      <c r="F47201" s="64"/>
    </row>
    <row r="47202" spans="4:6">
      <c r="D47202" s="63"/>
      <c r="F47202" s="64"/>
    </row>
    <row r="47203" spans="4:6">
      <c r="D47203" s="63"/>
      <c r="F47203" s="64"/>
    </row>
    <row r="47204" spans="4:6">
      <c r="D47204" s="63"/>
      <c r="F47204" s="64"/>
    </row>
    <row r="47205" spans="4:6">
      <c r="D47205" s="63"/>
      <c r="F47205" s="64"/>
    </row>
    <row r="47206" spans="4:6">
      <c r="D47206" s="63"/>
      <c r="F47206" s="64"/>
    </row>
    <row r="47207" spans="4:6">
      <c r="D47207" s="63"/>
      <c r="F47207" s="64"/>
    </row>
    <row r="47208" spans="4:6">
      <c r="D47208" s="63"/>
      <c r="F47208" s="64"/>
    </row>
    <row r="47209" spans="4:6">
      <c r="D47209" s="63"/>
      <c r="F47209" s="64"/>
    </row>
    <row r="47210" spans="4:6">
      <c r="D47210" s="63"/>
      <c r="F47210" s="64"/>
    </row>
    <row r="47211" spans="4:6">
      <c r="D47211" s="63"/>
      <c r="F47211" s="64"/>
    </row>
    <row r="47212" spans="4:6">
      <c r="D47212" s="63"/>
      <c r="F47212" s="64"/>
    </row>
    <row r="47213" spans="4:6">
      <c r="D47213" s="63"/>
      <c r="F47213" s="64"/>
    </row>
    <row r="47214" spans="4:6">
      <c r="D47214" s="63"/>
      <c r="F47214" s="64"/>
    </row>
    <row r="47215" spans="4:6">
      <c r="D47215" s="63"/>
      <c r="F47215" s="64"/>
    </row>
    <row r="47216" spans="4:6">
      <c r="D47216" s="63"/>
      <c r="F47216" s="64"/>
    </row>
    <row r="47217" spans="4:6">
      <c r="D47217" s="63"/>
      <c r="F47217" s="64"/>
    </row>
    <row r="47218" spans="4:6">
      <c r="D47218" s="63"/>
      <c r="F47218" s="64"/>
    </row>
    <row r="47219" spans="4:6">
      <c r="D47219" s="63"/>
      <c r="F47219" s="64"/>
    </row>
    <row r="47220" spans="4:6">
      <c r="D47220" s="63"/>
      <c r="F47220" s="64"/>
    </row>
    <row r="47221" spans="4:6">
      <c r="D47221" s="63"/>
      <c r="F47221" s="64"/>
    </row>
    <row r="47222" spans="4:6">
      <c r="D47222" s="63"/>
      <c r="F47222" s="64"/>
    </row>
    <row r="47223" spans="4:6">
      <c r="D47223" s="63"/>
      <c r="F47223" s="64"/>
    </row>
    <row r="47224" spans="4:6">
      <c r="D47224" s="63"/>
      <c r="F47224" s="64"/>
    </row>
    <row r="47225" spans="4:6">
      <c r="D47225" s="63"/>
      <c r="F47225" s="64"/>
    </row>
    <row r="47226" spans="4:6">
      <c r="D47226" s="63"/>
      <c r="F47226" s="64"/>
    </row>
    <row r="47227" spans="4:6">
      <c r="D47227" s="63"/>
      <c r="F47227" s="64"/>
    </row>
    <row r="47228" spans="4:6">
      <c r="D47228" s="63"/>
      <c r="F47228" s="64"/>
    </row>
    <row r="47229" spans="4:6">
      <c r="D47229" s="63"/>
      <c r="F47229" s="64"/>
    </row>
    <row r="47230" spans="4:6">
      <c r="D47230" s="63"/>
      <c r="F47230" s="64"/>
    </row>
    <row r="47231" spans="4:6">
      <c r="D47231" s="63"/>
      <c r="F47231" s="64"/>
    </row>
    <row r="47232" spans="4:6">
      <c r="D47232" s="63"/>
      <c r="F47232" s="64"/>
    </row>
    <row r="47233" spans="4:6">
      <c r="D47233" s="63"/>
      <c r="F47233" s="64"/>
    </row>
    <row r="47234" spans="4:6">
      <c r="D47234" s="63"/>
      <c r="F47234" s="64"/>
    </row>
    <row r="47235" spans="4:6">
      <c r="D47235" s="63"/>
      <c r="F47235" s="64"/>
    </row>
    <row r="47236" spans="4:6">
      <c r="D47236" s="63"/>
      <c r="F47236" s="64"/>
    </row>
    <row r="47237" spans="4:6">
      <c r="D47237" s="63"/>
      <c r="F47237" s="64"/>
    </row>
    <row r="47238" spans="4:6">
      <c r="D47238" s="63"/>
      <c r="F47238" s="64"/>
    </row>
    <row r="47239" spans="4:6">
      <c r="D47239" s="63"/>
      <c r="F47239" s="64"/>
    </row>
    <row r="47240" spans="4:6">
      <c r="D47240" s="63"/>
      <c r="F47240" s="64"/>
    </row>
    <row r="47241" spans="4:6">
      <c r="D47241" s="63"/>
      <c r="F47241" s="64"/>
    </row>
    <row r="47242" spans="4:6">
      <c r="D47242" s="63"/>
      <c r="F47242" s="64"/>
    </row>
    <row r="47243" spans="4:6">
      <c r="D47243" s="63"/>
      <c r="F47243" s="64"/>
    </row>
    <row r="47244" spans="4:6">
      <c r="D47244" s="63"/>
      <c r="F47244" s="64"/>
    </row>
    <row r="47245" spans="4:6">
      <c r="D47245" s="63"/>
      <c r="F47245" s="64"/>
    </row>
    <row r="47246" spans="4:6">
      <c r="D47246" s="63"/>
      <c r="F47246" s="64"/>
    </row>
    <row r="47247" spans="4:6">
      <c r="D47247" s="63"/>
      <c r="F47247" s="64"/>
    </row>
    <row r="47248" spans="4:6">
      <c r="D47248" s="63"/>
      <c r="F47248" s="64"/>
    </row>
    <row r="47249" spans="4:6">
      <c r="D47249" s="63"/>
      <c r="F47249" s="64"/>
    </row>
    <row r="47250" spans="4:6">
      <c r="D47250" s="63"/>
      <c r="F47250" s="64"/>
    </row>
    <row r="47251" spans="4:6">
      <c r="D47251" s="63"/>
      <c r="F47251" s="64"/>
    </row>
    <row r="47252" spans="4:6">
      <c r="D47252" s="63"/>
      <c r="F47252" s="64"/>
    </row>
    <row r="47253" spans="4:6">
      <c r="D47253" s="63"/>
      <c r="F47253" s="64"/>
    </row>
    <row r="47254" spans="4:6">
      <c r="D47254" s="63"/>
      <c r="F47254" s="64"/>
    </row>
    <row r="47255" spans="4:6">
      <c r="D47255" s="63"/>
      <c r="F47255" s="64"/>
    </row>
    <row r="47256" spans="4:6">
      <c r="D47256" s="63"/>
      <c r="F47256" s="64"/>
    </row>
    <row r="47257" spans="4:6">
      <c r="D47257" s="63"/>
      <c r="F47257" s="64"/>
    </row>
    <row r="47258" spans="4:6">
      <c r="D47258" s="63"/>
      <c r="F47258" s="64"/>
    </row>
    <row r="47259" spans="4:6">
      <c r="D47259" s="63"/>
      <c r="F47259" s="64"/>
    </row>
    <row r="47260" spans="4:6">
      <c r="D47260" s="63"/>
      <c r="F47260" s="64"/>
    </row>
    <row r="47261" spans="4:6">
      <c r="D47261" s="63"/>
      <c r="F47261" s="64"/>
    </row>
    <row r="47262" spans="4:6">
      <c r="D47262" s="63"/>
      <c r="F47262" s="64"/>
    </row>
    <row r="47263" spans="4:6">
      <c r="D47263" s="63"/>
      <c r="F47263" s="64"/>
    </row>
    <row r="47264" spans="4:6">
      <c r="D47264" s="63"/>
      <c r="F47264" s="64"/>
    </row>
    <row r="47265" spans="4:6">
      <c r="D47265" s="63"/>
      <c r="F47265" s="64"/>
    </row>
    <row r="47266" spans="4:6">
      <c r="D47266" s="63"/>
      <c r="F47266" s="64"/>
    </row>
    <row r="47267" spans="4:6">
      <c r="D47267" s="63"/>
      <c r="F47267" s="64"/>
    </row>
    <row r="47268" spans="4:6">
      <c r="D47268" s="63"/>
      <c r="F47268" s="64"/>
    </row>
    <row r="47269" spans="4:6">
      <c r="D47269" s="63"/>
      <c r="F47269" s="64"/>
    </row>
    <row r="47270" spans="4:6">
      <c r="D47270" s="63"/>
      <c r="F47270" s="64"/>
    </row>
    <row r="47271" spans="4:6">
      <c r="D47271" s="63"/>
      <c r="F47271" s="64"/>
    </row>
    <row r="47272" spans="4:6">
      <c r="D47272" s="63"/>
      <c r="F47272" s="64"/>
    </row>
    <row r="47273" spans="4:6">
      <c r="D47273" s="63"/>
      <c r="F47273" s="64"/>
    </row>
    <row r="47274" spans="4:6">
      <c r="D47274" s="63"/>
      <c r="F47274" s="64"/>
    </row>
    <row r="47275" spans="4:6">
      <c r="D47275" s="63"/>
      <c r="F47275" s="64"/>
    </row>
    <row r="47276" spans="4:6">
      <c r="D47276" s="63"/>
      <c r="F47276" s="64"/>
    </row>
    <row r="47277" spans="4:6">
      <c r="D47277" s="63"/>
      <c r="F47277" s="64"/>
    </row>
    <row r="47278" spans="4:6">
      <c r="D47278" s="63"/>
      <c r="F47278" s="64"/>
    </row>
    <row r="47279" spans="4:6">
      <c r="D47279" s="63"/>
      <c r="F47279" s="64"/>
    </row>
    <row r="47280" spans="4:6">
      <c r="D47280" s="63"/>
      <c r="F47280" s="64"/>
    </row>
    <row r="47281" spans="4:6">
      <c r="D47281" s="63"/>
      <c r="F47281" s="64"/>
    </row>
    <row r="47282" spans="4:6">
      <c r="D47282" s="63"/>
      <c r="F47282" s="64"/>
    </row>
    <row r="47283" spans="4:6">
      <c r="D47283" s="63"/>
      <c r="F47283" s="64"/>
    </row>
    <row r="47284" spans="4:6">
      <c r="D47284" s="63"/>
      <c r="F47284" s="64"/>
    </row>
    <row r="47285" spans="4:6">
      <c r="D47285" s="63"/>
      <c r="F47285" s="64"/>
    </row>
    <row r="47286" spans="4:6">
      <c r="D47286" s="63"/>
      <c r="F47286" s="64"/>
    </row>
    <row r="47287" spans="4:6">
      <c r="D47287" s="63"/>
      <c r="F47287" s="64"/>
    </row>
    <row r="47288" spans="4:6">
      <c r="D47288" s="63"/>
      <c r="F47288" s="64"/>
    </row>
    <row r="47289" spans="4:6">
      <c r="D47289" s="63"/>
      <c r="F47289" s="64"/>
    </row>
    <row r="47290" spans="4:6">
      <c r="D47290" s="63"/>
      <c r="F47290" s="64"/>
    </row>
    <row r="47291" spans="4:6">
      <c r="D47291" s="63"/>
      <c r="F47291" s="64"/>
    </row>
    <row r="47292" spans="4:6">
      <c r="D47292" s="63"/>
      <c r="F47292" s="64"/>
    </row>
    <row r="47293" spans="4:6">
      <c r="D47293" s="63"/>
      <c r="F47293" s="64"/>
    </row>
    <row r="47294" spans="4:6">
      <c r="D47294" s="63"/>
      <c r="F47294" s="64"/>
    </row>
    <row r="47295" spans="4:6">
      <c r="D47295" s="63"/>
      <c r="F47295" s="64"/>
    </row>
    <row r="47296" spans="4:6">
      <c r="D47296" s="63"/>
      <c r="F47296" s="64"/>
    </row>
    <row r="47297" spans="4:6">
      <c r="D47297" s="63"/>
      <c r="F47297" s="64"/>
    </row>
    <row r="47298" spans="4:6">
      <c r="D47298" s="63"/>
      <c r="F47298" s="64"/>
    </row>
    <row r="47299" spans="4:6">
      <c r="D47299" s="63"/>
      <c r="F47299" s="64"/>
    </row>
    <row r="47300" spans="4:6">
      <c r="D47300" s="63"/>
      <c r="F47300" s="64"/>
    </row>
    <row r="47301" spans="4:6">
      <c r="D47301" s="63"/>
      <c r="F47301" s="64"/>
    </row>
    <row r="47302" spans="4:6">
      <c r="D47302" s="63"/>
      <c r="F47302" s="64"/>
    </row>
    <row r="47303" spans="4:6">
      <c r="D47303" s="63"/>
      <c r="F47303" s="64"/>
    </row>
    <row r="47304" spans="4:6">
      <c r="D47304" s="63"/>
      <c r="F47304" s="64"/>
    </row>
    <row r="47305" spans="4:6">
      <c r="D47305" s="63"/>
      <c r="F47305" s="64"/>
    </row>
    <row r="47306" spans="4:6">
      <c r="D47306" s="63"/>
      <c r="F47306" s="64"/>
    </row>
    <row r="47307" spans="4:6">
      <c r="D47307" s="63"/>
      <c r="F47307" s="64"/>
    </row>
    <row r="47308" spans="4:6">
      <c r="D47308" s="63"/>
      <c r="F47308" s="64"/>
    </row>
    <row r="47309" spans="4:6">
      <c r="D47309" s="63"/>
      <c r="F47309" s="64"/>
    </row>
    <row r="47310" spans="4:6">
      <c r="D47310" s="63"/>
      <c r="F47310" s="64"/>
    </row>
    <row r="47311" spans="4:6">
      <c r="D47311" s="63"/>
      <c r="F47311" s="64"/>
    </row>
    <row r="47312" spans="4:6">
      <c r="D47312" s="63"/>
      <c r="F47312" s="64"/>
    </row>
    <row r="47313" spans="4:6">
      <c r="D47313" s="63"/>
      <c r="F47313" s="64"/>
    </row>
    <row r="47314" spans="4:6">
      <c r="D47314" s="63"/>
      <c r="F47314" s="64"/>
    </row>
    <row r="47315" spans="4:6">
      <c r="D47315" s="63"/>
      <c r="F47315" s="64"/>
    </row>
    <row r="47316" spans="4:6">
      <c r="D47316" s="63"/>
      <c r="F47316" s="64"/>
    </row>
    <row r="47317" spans="4:6">
      <c r="D47317" s="63"/>
      <c r="F47317" s="64"/>
    </row>
    <row r="47318" spans="4:6">
      <c r="D47318" s="63"/>
      <c r="F47318" s="64"/>
    </row>
    <row r="47319" spans="4:6">
      <c r="D47319" s="63"/>
      <c r="F47319" s="64"/>
    </row>
    <row r="47320" spans="4:6">
      <c r="D47320" s="63"/>
      <c r="F47320" s="64"/>
    </row>
    <row r="47321" spans="4:6">
      <c r="D47321" s="63"/>
      <c r="F47321" s="64"/>
    </row>
    <row r="47322" spans="4:6">
      <c r="D47322" s="63"/>
      <c r="F47322" s="64"/>
    </row>
    <row r="47323" spans="4:6">
      <c r="D47323" s="63"/>
      <c r="F47323" s="64"/>
    </row>
    <row r="47324" spans="4:6">
      <c r="D47324" s="63"/>
      <c r="F47324" s="64"/>
    </row>
    <row r="47325" spans="4:6">
      <c r="D47325" s="63"/>
      <c r="F47325" s="64"/>
    </row>
    <row r="47326" spans="4:6">
      <c r="D47326" s="63"/>
      <c r="F47326" s="64"/>
    </row>
    <row r="47327" spans="4:6">
      <c r="D47327" s="63"/>
      <c r="F47327" s="64"/>
    </row>
    <row r="47328" spans="4:6">
      <c r="D47328" s="63"/>
      <c r="F47328" s="64"/>
    </row>
    <row r="47329" spans="4:6">
      <c r="D47329" s="63"/>
      <c r="F47329" s="64"/>
    </row>
    <row r="47330" spans="4:6">
      <c r="D47330" s="63"/>
      <c r="F47330" s="64"/>
    </row>
    <row r="47331" spans="4:6">
      <c r="D47331" s="63"/>
      <c r="F47331" s="64"/>
    </row>
    <row r="47332" spans="4:6">
      <c r="D47332" s="63"/>
      <c r="F47332" s="64"/>
    </row>
    <row r="47333" spans="4:6">
      <c r="D47333" s="63"/>
      <c r="F47333" s="64"/>
    </row>
    <row r="47334" spans="4:6">
      <c r="D47334" s="63"/>
      <c r="F47334" s="64"/>
    </row>
    <row r="47335" spans="4:6">
      <c r="D47335" s="63"/>
      <c r="F47335" s="64"/>
    </row>
    <row r="47336" spans="4:6">
      <c r="D47336" s="63"/>
      <c r="F47336" s="64"/>
    </row>
    <row r="47337" spans="4:6">
      <c r="D47337" s="63"/>
      <c r="F47337" s="64"/>
    </row>
    <row r="47338" spans="4:6">
      <c r="D47338" s="63"/>
      <c r="F47338" s="64"/>
    </row>
    <row r="47339" spans="4:6">
      <c r="D47339" s="63"/>
      <c r="F47339" s="64"/>
    </row>
    <row r="47340" spans="4:6">
      <c r="D47340" s="63"/>
      <c r="F47340" s="64"/>
    </row>
    <row r="47341" spans="4:6">
      <c r="D47341" s="63"/>
      <c r="F47341" s="64"/>
    </row>
    <row r="47342" spans="4:6">
      <c r="D47342" s="63"/>
      <c r="F47342" s="64"/>
    </row>
    <row r="47343" spans="4:6">
      <c r="D47343" s="63"/>
      <c r="F47343" s="64"/>
    </row>
    <row r="47344" spans="4:6">
      <c r="D47344" s="63"/>
      <c r="F47344" s="64"/>
    </row>
    <row r="47345" spans="4:6">
      <c r="D47345" s="63"/>
      <c r="F47345" s="64"/>
    </row>
    <row r="47346" spans="4:6">
      <c r="D47346" s="63"/>
      <c r="F47346" s="64"/>
    </row>
    <row r="47347" spans="4:6">
      <c r="D47347" s="63"/>
      <c r="F47347" s="64"/>
    </row>
    <row r="47348" spans="4:6">
      <c r="D47348" s="63"/>
      <c r="F47348" s="64"/>
    </row>
    <row r="47349" spans="4:6">
      <c r="D47349" s="63"/>
      <c r="F47349" s="64"/>
    </row>
    <row r="47350" spans="4:6">
      <c r="D47350" s="63"/>
      <c r="F47350" s="64"/>
    </row>
    <row r="47351" spans="4:6">
      <c r="D47351" s="63"/>
      <c r="F47351" s="64"/>
    </row>
    <row r="47352" spans="4:6">
      <c r="D47352" s="63"/>
      <c r="F47352" s="64"/>
    </row>
    <row r="47353" spans="4:6">
      <c r="D47353" s="63"/>
      <c r="F47353" s="64"/>
    </row>
    <row r="47354" spans="4:6">
      <c r="D47354" s="63"/>
      <c r="F47354" s="64"/>
    </row>
    <row r="47355" spans="4:6">
      <c r="D47355" s="63"/>
      <c r="F47355" s="64"/>
    </row>
    <row r="47356" spans="4:6">
      <c r="D47356" s="63"/>
      <c r="F47356" s="64"/>
    </row>
    <row r="47357" spans="4:6">
      <c r="D47357" s="63"/>
      <c r="F47357" s="64"/>
    </row>
    <row r="47358" spans="4:6">
      <c r="D47358" s="63"/>
      <c r="F47358" s="64"/>
    </row>
    <row r="47359" spans="4:6">
      <c r="D47359" s="63"/>
      <c r="F47359" s="64"/>
    </row>
    <row r="47360" spans="4:6">
      <c r="D47360" s="63"/>
      <c r="F47360" s="64"/>
    </row>
    <row r="47361" spans="4:6">
      <c r="D47361" s="63"/>
      <c r="F47361" s="64"/>
    </row>
    <row r="47362" spans="4:6">
      <c r="D47362" s="63"/>
      <c r="F47362" s="64"/>
    </row>
    <row r="47363" spans="4:6">
      <c r="D47363" s="63"/>
      <c r="F47363" s="64"/>
    </row>
    <row r="47364" spans="4:6">
      <c r="D47364" s="63"/>
      <c r="F47364" s="64"/>
    </row>
    <row r="47365" spans="4:6">
      <c r="D47365" s="63"/>
      <c r="F47365" s="64"/>
    </row>
    <row r="47366" spans="4:6">
      <c r="D47366" s="63"/>
      <c r="F47366" s="64"/>
    </row>
    <row r="47367" spans="4:6">
      <c r="D47367" s="63"/>
      <c r="F47367" s="64"/>
    </row>
    <row r="47368" spans="4:6">
      <c r="D47368" s="63"/>
      <c r="F47368" s="64"/>
    </row>
    <row r="47369" spans="4:6">
      <c r="D47369" s="63"/>
      <c r="F47369" s="64"/>
    </row>
    <row r="47370" spans="4:6">
      <c r="D47370" s="63"/>
      <c r="F47370" s="64"/>
    </row>
    <row r="47371" spans="4:6">
      <c r="D47371" s="63"/>
      <c r="F47371" s="64"/>
    </row>
    <row r="47372" spans="4:6">
      <c r="D47372" s="63"/>
      <c r="F47372" s="64"/>
    </row>
    <row r="47373" spans="4:6">
      <c r="D47373" s="63"/>
      <c r="F47373" s="64"/>
    </row>
    <row r="47374" spans="4:6">
      <c r="D47374" s="63"/>
      <c r="F47374" s="64"/>
    </row>
    <row r="47375" spans="4:6">
      <c r="D47375" s="63"/>
      <c r="F47375" s="64"/>
    </row>
    <row r="47376" spans="4:6">
      <c r="D47376" s="63"/>
      <c r="F47376" s="64"/>
    </row>
    <row r="47377" spans="4:6">
      <c r="D47377" s="63"/>
      <c r="F47377" s="64"/>
    </row>
    <row r="47378" spans="4:6">
      <c r="D47378" s="63"/>
      <c r="F47378" s="64"/>
    </row>
    <row r="47379" spans="4:6">
      <c r="D47379" s="63"/>
      <c r="F47379" s="64"/>
    </row>
    <row r="47380" spans="4:6">
      <c r="D47380" s="63"/>
      <c r="F47380" s="64"/>
    </row>
    <row r="47381" spans="4:6">
      <c r="D47381" s="63"/>
      <c r="F47381" s="64"/>
    </row>
    <row r="47382" spans="4:6">
      <c r="D47382" s="63"/>
      <c r="F47382" s="64"/>
    </row>
    <row r="47383" spans="4:6">
      <c r="D47383" s="63"/>
      <c r="F47383" s="64"/>
    </row>
    <row r="47384" spans="4:6">
      <c r="D47384" s="63"/>
      <c r="F47384" s="64"/>
    </row>
    <row r="47385" spans="4:6">
      <c r="D47385" s="63"/>
      <c r="F47385" s="64"/>
    </row>
    <row r="47386" spans="4:6">
      <c r="D47386" s="63"/>
      <c r="F47386" s="64"/>
    </row>
    <row r="47387" spans="4:6">
      <c r="D47387" s="63"/>
      <c r="F47387" s="64"/>
    </row>
    <row r="47388" spans="4:6">
      <c r="D47388" s="63"/>
      <c r="F47388" s="64"/>
    </row>
    <row r="47389" spans="4:6">
      <c r="D47389" s="63"/>
      <c r="F47389" s="64"/>
    </row>
    <row r="47390" spans="4:6">
      <c r="D47390" s="63"/>
      <c r="F47390" s="64"/>
    </row>
    <row r="47391" spans="4:6">
      <c r="D47391" s="63"/>
      <c r="F47391" s="64"/>
    </row>
    <row r="47392" spans="4:6">
      <c r="D47392" s="63"/>
      <c r="F47392" s="64"/>
    </row>
    <row r="47393" spans="4:6">
      <c r="D47393" s="63"/>
      <c r="F47393" s="64"/>
    </row>
    <row r="47394" spans="4:6">
      <c r="D47394" s="63"/>
      <c r="F47394" s="64"/>
    </row>
    <row r="47395" spans="4:6">
      <c r="D47395" s="63"/>
      <c r="F47395" s="64"/>
    </row>
    <row r="47396" spans="4:6">
      <c r="D47396" s="63"/>
      <c r="F47396" s="64"/>
    </row>
    <row r="47397" spans="4:6">
      <c r="D47397" s="63"/>
      <c r="F47397" s="64"/>
    </row>
    <row r="47398" spans="4:6">
      <c r="D47398" s="63"/>
      <c r="F47398" s="64"/>
    </row>
    <row r="47399" spans="4:6">
      <c r="D47399" s="63"/>
      <c r="F47399" s="64"/>
    </row>
    <row r="47400" spans="4:6">
      <c r="D47400" s="63"/>
      <c r="F47400" s="64"/>
    </row>
    <row r="47401" spans="4:6">
      <c r="D47401" s="63"/>
      <c r="F47401" s="64"/>
    </row>
    <row r="47402" spans="4:6">
      <c r="D47402" s="63"/>
      <c r="F47402" s="64"/>
    </row>
    <row r="47403" spans="4:6">
      <c r="D47403" s="63"/>
      <c r="F47403" s="64"/>
    </row>
    <row r="47404" spans="4:6">
      <c r="D47404" s="63"/>
      <c r="F47404" s="64"/>
    </row>
    <row r="47405" spans="4:6">
      <c r="D47405" s="63"/>
      <c r="F47405" s="64"/>
    </row>
    <row r="47406" spans="4:6">
      <c r="D47406" s="63"/>
      <c r="F47406" s="64"/>
    </row>
    <row r="47407" spans="4:6">
      <c r="D47407" s="63"/>
      <c r="F47407" s="64"/>
    </row>
    <row r="47408" spans="4:6">
      <c r="D47408" s="63"/>
      <c r="F47408" s="64"/>
    </row>
    <row r="47409" spans="4:6">
      <c r="D47409" s="63"/>
      <c r="F47409" s="64"/>
    </row>
    <row r="47410" spans="4:6">
      <c r="D47410" s="63"/>
      <c r="F47410" s="64"/>
    </row>
    <row r="47411" spans="4:6">
      <c r="D47411" s="63"/>
      <c r="F47411" s="64"/>
    </row>
    <row r="47412" spans="4:6">
      <c r="D47412" s="63"/>
      <c r="F47412" s="64"/>
    </row>
    <row r="47413" spans="4:6">
      <c r="D47413" s="63"/>
      <c r="F47413" s="64"/>
    </row>
    <row r="47414" spans="4:6">
      <c r="D47414" s="63"/>
      <c r="F47414" s="64"/>
    </row>
    <row r="47415" spans="4:6">
      <c r="D47415" s="63"/>
      <c r="F47415" s="64"/>
    </row>
    <row r="47416" spans="4:6">
      <c r="D47416" s="63"/>
      <c r="F47416" s="64"/>
    </row>
    <row r="47417" spans="4:6">
      <c r="D47417" s="63"/>
      <c r="F47417" s="64"/>
    </row>
    <row r="47418" spans="4:6">
      <c r="D47418" s="63"/>
      <c r="F47418" s="64"/>
    </row>
    <row r="47419" spans="4:6">
      <c r="D47419" s="63"/>
      <c r="F47419" s="64"/>
    </row>
    <row r="47420" spans="4:6">
      <c r="D47420" s="63"/>
      <c r="F47420" s="64"/>
    </row>
    <row r="47421" spans="4:6">
      <c r="D47421" s="63"/>
      <c r="F47421" s="64"/>
    </row>
    <row r="47422" spans="4:6">
      <c r="D47422" s="63"/>
      <c r="F47422" s="64"/>
    </row>
    <row r="47423" spans="4:6">
      <c r="D47423" s="63"/>
      <c r="F47423" s="64"/>
    </row>
    <row r="47424" spans="4:6">
      <c r="D47424" s="63"/>
      <c r="F47424" s="64"/>
    </row>
    <row r="47425" spans="4:6">
      <c r="D47425" s="63"/>
      <c r="F47425" s="64"/>
    </row>
    <row r="47426" spans="4:6">
      <c r="D47426" s="63"/>
      <c r="F47426" s="64"/>
    </row>
    <row r="47427" spans="4:6">
      <c r="D47427" s="63"/>
      <c r="F47427" s="64"/>
    </row>
    <row r="47428" spans="4:6">
      <c r="D47428" s="63"/>
      <c r="F47428" s="64"/>
    </row>
    <row r="47429" spans="4:6">
      <c r="D47429" s="63"/>
      <c r="F47429" s="64"/>
    </row>
    <row r="47430" spans="4:6">
      <c r="D47430" s="63"/>
      <c r="F47430" s="64"/>
    </row>
    <row r="47431" spans="4:6">
      <c r="D47431" s="63"/>
      <c r="F47431" s="64"/>
    </row>
    <row r="47432" spans="4:6">
      <c r="D47432" s="63"/>
      <c r="F47432" s="64"/>
    </row>
    <row r="47433" spans="4:6">
      <c r="D47433" s="63"/>
      <c r="F47433" s="64"/>
    </row>
    <row r="47434" spans="4:6">
      <c r="D47434" s="63"/>
      <c r="F47434" s="64"/>
    </row>
    <row r="47435" spans="4:6">
      <c r="D47435" s="63"/>
      <c r="F47435" s="64"/>
    </row>
    <row r="47436" spans="4:6">
      <c r="D47436" s="63"/>
      <c r="F47436" s="64"/>
    </row>
    <row r="47437" spans="4:6">
      <c r="D47437" s="63"/>
      <c r="F47437" s="64"/>
    </row>
    <row r="47438" spans="4:6">
      <c r="D47438" s="63"/>
      <c r="F47438" s="64"/>
    </row>
    <row r="47439" spans="4:6">
      <c r="D47439" s="63"/>
      <c r="F47439" s="64"/>
    </row>
    <row r="47440" spans="4:6">
      <c r="D47440" s="63"/>
      <c r="F47440" s="64"/>
    </row>
    <row r="47441" spans="4:6">
      <c r="D47441" s="63"/>
      <c r="F47441" s="64"/>
    </row>
    <row r="47442" spans="4:6">
      <c r="D47442" s="63"/>
      <c r="F47442" s="64"/>
    </row>
    <row r="47443" spans="4:6">
      <c r="D47443" s="63"/>
      <c r="F47443" s="64"/>
    </row>
    <row r="47444" spans="4:6">
      <c r="D47444" s="63"/>
      <c r="F47444" s="64"/>
    </row>
    <row r="47445" spans="4:6">
      <c r="D47445" s="63"/>
      <c r="F47445" s="64"/>
    </row>
    <row r="47446" spans="4:6">
      <c r="D47446" s="63"/>
      <c r="F47446" s="64"/>
    </row>
    <row r="47447" spans="4:6">
      <c r="D47447" s="63"/>
      <c r="F47447" s="64"/>
    </row>
    <row r="47448" spans="4:6">
      <c r="D47448" s="63"/>
      <c r="F47448" s="64"/>
    </row>
    <row r="47449" spans="4:6">
      <c r="D47449" s="63"/>
      <c r="F47449" s="64"/>
    </row>
    <row r="47450" spans="4:6">
      <c r="D47450" s="63"/>
      <c r="F47450" s="64"/>
    </row>
    <row r="47451" spans="4:6">
      <c r="D47451" s="63"/>
      <c r="F47451" s="64"/>
    </row>
    <row r="47452" spans="4:6">
      <c r="D47452" s="63"/>
      <c r="F47452" s="64"/>
    </row>
    <row r="47453" spans="4:6">
      <c r="D47453" s="63"/>
      <c r="F47453" s="64"/>
    </row>
    <row r="47454" spans="4:6">
      <c r="D47454" s="63"/>
      <c r="F47454" s="64"/>
    </row>
    <row r="47455" spans="4:6">
      <c r="D47455" s="63"/>
      <c r="F47455" s="64"/>
    </row>
    <row r="47456" spans="4:6">
      <c r="D47456" s="63"/>
      <c r="F47456" s="64"/>
    </row>
    <row r="47457" spans="4:6">
      <c r="D47457" s="63"/>
      <c r="F47457" s="64"/>
    </row>
    <row r="47458" spans="4:6">
      <c r="D47458" s="63"/>
      <c r="F47458" s="64"/>
    </row>
    <row r="47459" spans="4:6">
      <c r="D47459" s="63"/>
      <c r="F47459" s="64"/>
    </row>
    <row r="47460" spans="4:6">
      <c r="D47460" s="63"/>
      <c r="F47460" s="64"/>
    </row>
    <row r="47461" spans="4:6">
      <c r="D47461" s="63"/>
      <c r="F47461" s="64"/>
    </row>
    <row r="47462" spans="4:6">
      <c r="D47462" s="63"/>
      <c r="F47462" s="64"/>
    </row>
    <row r="47463" spans="4:6">
      <c r="D47463" s="63"/>
      <c r="F47463" s="64"/>
    </row>
    <row r="47464" spans="4:6">
      <c r="D47464" s="63"/>
      <c r="F47464" s="64"/>
    </row>
    <row r="47465" spans="4:6">
      <c r="D47465" s="63"/>
      <c r="F47465" s="64"/>
    </row>
    <row r="47466" spans="4:6">
      <c r="D47466" s="63"/>
      <c r="F47466" s="64"/>
    </row>
    <row r="47467" spans="4:6">
      <c r="D47467" s="63"/>
      <c r="F47467" s="64"/>
    </row>
    <row r="47468" spans="4:6">
      <c r="D47468" s="63"/>
      <c r="F47468" s="64"/>
    </row>
    <row r="47469" spans="4:6">
      <c r="D47469" s="63"/>
      <c r="F47469" s="64"/>
    </row>
    <row r="47470" spans="4:6">
      <c r="D47470" s="63"/>
      <c r="F47470" s="64"/>
    </row>
    <row r="47471" spans="4:6">
      <c r="D47471" s="63"/>
      <c r="F47471" s="64"/>
    </row>
    <row r="47472" spans="4:6">
      <c r="D47472" s="63"/>
      <c r="F47472" s="64"/>
    </row>
    <row r="47473" spans="4:6">
      <c r="D47473" s="63"/>
      <c r="F47473" s="64"/>
    </row>
    <row r="47474" spans="4:6">
      <c r="D47474" s="63"/>
      <c r="F47474" s="64"/>
    </row>
    <row r="47475" spans="4:6">
      <c r="D47475" s="63"/>
      <c r="F47475" s="64"/>
    </row>
    <row r="47476" spans="4:6">
      <c r="D47476" s="63"/>
      <c r="F47476" s="64"/>
    </row>
    <row r="47477" spans="4:6">
      <c r="D47477" s="63"/>
      <c r="F47477" s="64"/>
    </row>
    <row r="47478" spans="4:6">
      <c r="D47478" s="63"/>
      <c r="F47478" s="64"/>
    </row>
    <row r="47479" spans="4:6">
      <c r="D47479" s="63"/>
      <c r="F47479" s="64"/>
    </row>
    <row r="47480" spans="4:6">
      <c r="D47480" s="63"/>
      <c r="F47480" s="64"/>
    </row>
    <row r="47481" spans="4:6">
      <c r="D47481" s="63"/>
      <c r="F47481" s="64"/>
    </row>
    <row r="47482" spans="4:6">
      <c r="D47482" s="63"/>
      <c r="F47482" s="64"/>
    </row>
    <row r="47483" spans="4:6">
      <c r="D47483" s="63"/>
      <c r="F47483" s="64"/>
    </row>
    <row r="47484" spans="4:6">
      <c r="D47484" s="63"/>
      <c r="F47484" s="64"/>
    </row>
    <row r="47485" spans="4:6">
      <c r="D47485" s="63"/>
      <c r="F47485" s="64"/>
    </row>
    <row r="47486" spans="4:6">
      <c r="D47486" s="63"/>
      <c r="F47486" s="64"/>
    </row>
    <row r="47487" spans="4:6">
      <c r="D47487" s="63"/>
      <c r="F47487" s="64"/>
    </row>
    <row r="47488" spans="4:6">
      <c r="D47488" s="63"/>
      <c r="F47488" s="64"/>
    </row>
    <row r="47489" spans="4:6">
      <c r="D47489" s="63"/>
      <c r="F47489" s="64"/>
    </row>
    <row r="47490" spans="4:6">
      <c r="D47490" s="63"/>
      <c r="F47490" s="64"/>
    </row>
    <row r="47491" spans="4:6">
      <c r="D47491" s="63"/>
      <c r="F47491" s="64"/>
    </row>
    <row r="47492" spans="4:6">
      <c r="D47492" s="63"/>
      <c r="F47492" s="64"/>
    </row>
    <row r="47493" spans="4:6">
      <c r="D47493" s="63"/>
      <c r="F47493" s="64"/>
    </row>
    <row r="47494" spans="4:6">
      <c r="D47494" s="63"/>
      <c r="F47494" s="64"/>
    </row>
    <row r="47495" spans="4:6">
      <c r="D47495" s="63"/>
      <c r="F47495" s="64"/>
    </row>
    <row r="47496" spans="4:6">
      <c r="D47496" s="63"/>
      <c r="F47496" s="64"/>
    </row>
    <row r="47497" spans="4:6">
      <c r="D47497" s="63"/>
      <c r="F47497" s="64"/>
    </row>
    <row r="47498" spans="4:6">
      <c r="D47498" s="63"/>
      <c r="F47498" s="64"/>
    </row>
    <row r="47499" spans="4:6">
      <c r="D47499" s="63"/>
      <c r="F47499" s="64"/>
    </row>
    <row r="47500" spans="4:6">
      <c r="D47500" s="63"/>
      <c r="F47500" s="64"/>
    </row>
    <row r="47501" spans="4:6">
      <c r="D47501" s="63"/>
      <c r="F47501" s="64"/>
    </row>
    <row r="47502" spans="4:6">
      <c r="D47502" s="63"/>
      <c r="F47502" s="64"/>
    </row>
    <row r="47503" spans="4:6">
      <c r="D47503" s="63"/>
      <c r="F47503" s="64"/>
    </row>
    <row r="47504" spans="4:6">
      <c r="D47504" s="63"/>
      <c r="F47504" s="64"/>
    </row>
    <row r="47505" spans="4:6">
      <c r="D47505" s="63"/>
      <c r="F47505" s="64"/>
    </row>
    <row r="47506" spans="4:6">
      <c r="D47506" s="63"/>
      <c r="F47506" s="64"/>
    </row>
    <row r="47507" spans="4:6">
      <c r="D47507" s="63"/>
      <c r="F47507" s="64"/>
    </row>
    <row r="47508" spans="4:6">
      <c r="D47508" s="63"/>
      <c r="F47508" s="64"/>
    </row>
    <row r="47509" spans="4:6">
      <c r="D47509" s="63"/>
      <c r="F47509" s="64"/>
    </row>
    <row r="47510" spans="4:6">
      <c r="D47510" s="63"/>
      <c r="F47510" s="64"/>
    </row>
    <row r="47511" spans="4:6">
      <c r="D47511" s="63"/>
      <c r="F47511" s="64"/>
    </row>
    <row r="47512" spans="4:6">
      <c r="D47512" s="63"/>
      <c r="F47512" s="64"/>
    </row>
    <row r="47513" spans="4:6">
      <c r="D47513" s="63"/>
      <c r="F47513" s="64"/>
    </row>
    <row r="47514" spans="4:6">
      <c r="D47514" s="63"/>
      <c r="F47514" s="64"/>
    </row>
    <row r="47515" spans="4:6">
      <c r="D47515" s="63"/>
      <c r="F47515" s="64"/>
    </row>
    <row r="47516" spans="4:6">
      <c r="D47516" s="63"/>
      <c r="F47516" s="64"/>
    </row>
    <row r="47517" spans="4:6">
      <c r="D47517" s="63"/>
      <c r="F47517" s="64"/>
    </row>
    <row r="47518" spans="4:6">
      <c r="D47518" s="63"/>
      <c r="F47518" s="64"/>
    </row>
    <row r="47519" spans="4:6">
      <c r="D47519" s="63"/>
      <c r="F47519" s="64"/>
    </row>
    <row r="47520" spans="4:6">
      <c r="D47520" s="63"/>
      <c r="F47520" s="64"/>
    </row>
    <row r="47521" spans="4:6">
      <c r="D47521" s="63"/>
      <c r="F47521" s="64"/>
    </row>
    <row r="47522" spans="4:6">
      <c r="D47522" s="63"/>
      <c r="F47522" s="64"/>
    </row>
    <row r="47523" spans="4:6">
      <c r="D47523" s="63"/>
      <c r="F47523" s="64"/>
    </row>
    <row r="47524" spans="4:6">
      <c r="D47524" s="63"/>
      <c r="F47524" s="64"/>
    </row>
    <row r="47525" spans="4:6">
      <c r="D47525" s="63"/>
      <c r="F47525" s="64"/>
    </row>
    <row r="47526" spans="4:6">
      <c r="D47526" s="63"/>
      <c r="F47526" s="64"/>
    </row>
    <row r="47527" spans="4:6">
      <c r="D47527" s="63"/>
      <c r="F47527" s="64"/>
    </row>
    <row r="47528" spans="4:6">
      <c r="D47528" s="63"/>
      <c r="F47528" s="64"/>
    </row>
    <row r="47529" spans="4:6">
      <c r="D47529" s="63"/>
      <c r="F47529" s="64"/>
    </row>
    <row r="47530" spans="4:6">
      <c r="D47530" s="63"/>
      <c r="F47530" s="64"/>
    </row>
    <row r="47531" spans="4:6">
      <c r="D47531" s="63"/>
      <c r="F47531" s="64"/>
    </row>
    <row r="47532" spans="4:6">
      <c r="D47532" s="63"/>
      <c r="F47532" s="64"/>
    </row>
    <row r="47533" spans="4:6">
      <c r="D47533" s="63"/>
      <c r="F47533" s="64"/>
    </row>
    <row r="47534" spans="4:6">
      <c r="D47534" s="63"/>
      <c r="F47534" s="64"/>
    </row>
    <row r="47535" spans="4:6">
      <c r="D47535" s="63"/>
      <c r="F47535" s="64"/>
    </row>
    <row r="47536" spans="4:6">
      <c r="D47536" s="63"/>
      <c r="F47536" s="64"/>
    </row>
    <row r="47537" spans="4:6">
      <c r="D47537" s="63"/>
      <c r="F47537" s="64"/>
    </row>
    <row r="47538" spans="4:6">
      <c r="D47538" s="63"/>
      <c r="F47538" s="64"/>
    </row>
    <row r="47539" spans="4:6">
      <c r="D47539" s="63"/>
      <c r="F47539" s="64"/>
    </row>
    <row r="47540" spans="4:6">
      <c r="D47540" s="63"/>
      <c r="F47540" s="64"/>
    </row>
    <row r="47541" spans="4:6">
      <c r="D47541" s="63"/>
      <c r="F47541" s="64"/>
    </row>
    <row r="47542" spans="4:6">
      <c r="D47542" s="63"/>
      <c r="F47542" s="64"/>
    </row>
    <row r="47543" spans="4:6">
      <c r="D47543" s="63"/>
      <c r="F47543" s="64"/>
    </row>
    <row r="47544" spans="4:6">
      <c r="D47544" s="63"/>
      <c r="F47544" s="64"/>
    </row>
    <row r="47545" spans="4:6">
      <c r="D47545" s="63"/>
      <c r="F47545" s="64"/>
    </row>
    <row r="47546" spans="4:6">
      <c r="D47546" s="63"/>
      <c r="F47546" s="64"/>
    </row>
    <row r="47547" spans="4:6">
      <c r="D47547" s="63"/>
      <c r="F47547" s="64"/>
    </row>
    <row r="47548" spans="4:6">
      <c r="D47548" s="63"/>
      <c r="F47548" s="64"/>
    </row>
    <row r="47549" spans="4:6">
      <c r="D47549" s="63"/>
      <c r="F47549" s="64"/>
    </row>
    <row r="47550" spans="4:6">
      <c r="D47550" s="63"/>
      <c r="F47550" s="64"/>
    </row>
    <row r="47551" spans="4:6">
      <c r="D47551" s="63"/>
      <c r="F47551" s="64"/>
    </row>
    <row r="47552" spans="4:6">
      <c r="D47552" s="63"/>
      <c r="F47552" s="64"/>
    </row>
    <row r="47553" spans="4:6">
      <c r="D47553" s="63"/>
      <c r="F47553" s="64"/>
    </row>
    <row r="47554" spans="4:6">
      <c r="D47554" s="63"/>
      <c r="F47554" s="64"/>
    </row>
    <row r="47555" spans="4:6">
      <c r="D47555" s="63"/>
      <c r="F47555" s="64"/>
    </row>
    <row r="47556" spans="4:6">
      <c r="D47556" s="63"/>
      <c r="F47556" s="64"/>
    </row>
    <row r="47557" spans="4:6">
      <c r="D47557" s="63"/>
      <c r="F47557" s="64"/>
    </row>
    <row r="47558" spans="4:6">
      <c r="D47558" s="63"/>
      <c r="F47558" s="64"/>
    </row>
    <row r="47559" spans="4:6">
      <c r="D47559" s="63"/>
      <c r="F47559" s="64"/>
    </row>
    <row r="47560" spans="4:6">
      <c r="D47560" s="63"/>
      <c r="F47560" s="64"/>
    </row>
    <row r="47561" spans="4:6">
      <c r="D47561" s="63"/>
      <c r="F47561" s="64"/>
    </row>
    <row r="47562" spans="4:6">
      <c r="D47562" s="63"/>
      <c r="F47562" s="64"/>
    </row>
    <row r="47563" spans="4:6">
      <c r="D47563" s="63"/>
      <c r="F47563" s="64"/>
    </row>
    <row r="47564" spans="4:6">
      <c r="D47564" s="63"/>
      <c r="F47564" s="64"/>
    </row>
    <row r="47565" spans="4:6">
      <c r="D47565" s="63"/>
      <c r="F47565" s="64"/>
    </row>
    <row r="47566" spans="4:6">
      <c r="D47566" s="63"/>
      <c r="F47566" s="64"/>
    </row>
    <row r="47567" spans="4:6">
      <c r="D47567" s="63"/>
      <c r="F47567" s="64"/>
    </row>
    <row r="47568" spans="4:6">
      <c r="D47568" s="63"/>
      <c r="F47568" s="64"/>
    </row>
    <row r="47569" spans="4:6">
      <c r="D47569" s="63"/>
      <c r="F47569" s="64"/>
    </row>
    <row r="47570" spans="4:6">
      <c r="D47570" s="63"/>
      <c r="F47570" s="64"/>
    </row>
    <row r="47571" spans="4:6">
      <c r="D47571" s="63"/>
      <c r="F47571" s="64"/>
    </row>
    <row r="47572" spans="4:6">
      <c r="D47572" s="63"/>
      <c r="F47572" s="64"/>
    </row>
    <row r="47573" spans="4:6">
      <c r="D47573" s="63"/>
      <c r="F47573" s="64"/>
    </row>
    <row r="47574" spans="4:6">
      <c r="D47574" s="63"/>
      <c r="F47574" s="64"/>
    </row>
    <row r="47575" spans="4:6">
      <c r="D47575" s="63"/>
      <c r="F47575" s="64"/>
    </row>
    <row r="47576" spans="4:6">
      <c r="D47576" s="63"/>
      <c r="F47576" s="64"/>
    </row>
    <row r="47577" spans="4:6">
      <c r="D47577" s="63"/>
      <c r="F47577" s="64"/>
    </row>
    <row r="47578" spans="4:6">
      <c r="D47578" s="63"/>
      <c r="F47578" s="64"/>
    </row>
    <row r="47579" spans="4:6">
      <c r="D47579" s="63"/>
      <c r="F47579" s="64"/>
    </row>
    <row r="47580" spans="4:6">
      <c r="D47580" s="63"/>
      <c r="F47580" s="64"/>
    </row>
    <row r="47581" spans="4:6">
      <c r="D47581" s="63"/>
      <c r="F47581" s="64"/>
    </row>
    <row r="47582" spans="4:6">
      <c r="D47582" s="63"/>
      <c r="F47582" s="64"/>
    </row>
    <row r="47583" spans="4:6">
      <c r="D47583" s="63"/>
      <c r="F47583" s="64"/>
    </row>
    <row r="47584" spans="4:6">
      <c r="D47584" s="63"/>
      <c r="F47584" s="64"/>
    </row>
    <row r="47585" spans="4:6">
      <c r="D47585" s="63"/>
      <c r="F47585" s="64"/>
    </row>
    <row r="47586" spans="4:6">
      <c r="D47586" s="63"/>
      <c r="F47586" s="64"/>
    </row>
    <row r="47587" spans="4:6">
      <c r="D47587" s="63"/>
      <c r="F47587" s="64"/>
    </row>
    <row r="47588" spans="4:6">
      <c r="D47588" s="63"/>
      <c r="F47588" s="64"/>
    </row>
    <row r="47589" spans="4:6">
      <c r="D47589" s="63"/>
      <c r="F47589" s="64"/>
    </row>
    <row r="47590" spans="4:6">
      <c r="D47590" s="63"/>
      <c r="F47590" s="64"/>
    </row>
    <row r="47591" spans="4:6">
      <c r="D47591" s="63"/>
      <c r="F47591" s="64"/>
    </row>
    <row r="47592" spans="4:6">
      <c r="D47592" s="63"/>
      <c r="F47592" s="64"/>
    </row>
    <row r="47593" spans="4:6">
      <c r="D47593" s="63"/>
      <c r="F47593" s="64"/>
    </row>
    <row r="47594" spans="4:6">
      <c r="D47594" s="63"/>
      <c r="F47594" s="64"/>
    </row>
    <row r="47595" spans="4:6">
      <c r="D47595" s="63"/>
      <c r="F47595" s="64"/>
    </row>
    <row r="47596" spans="4:6">
      <c r="D47596" s="63"/>
      <c r="F47596" s="64"/>
    </row>
    <row r="47597" spans="4:6">
      <c r="D47597" s="63"/>
      <c r="F47597" s="64"/>
    </row>
    <row r="47598" spans="4:6">
      <c r="D47598" s="63"/>
      <c r="F47598" s="64"/>
    </row>
    <row r="47599" spans="4:6">
      <c r="D47599" s="63"/>
      <c r="F47599" s="64"/>
    </row>
    <row r="47600" spans="4:6">
      <c r="D47600" s="63"/>
      <c r="F47600" s="64"/>
    </row>
    <row r="47601" spans="4:6">
      <c r="D47601" s="63"/>
      <c r="F47601" s="64"/>
    </row>
    <row r="47602" spans="4:6">
      <c r="D47602" s="63"/>
      <c r="F47602" s="64"/>
    </row>
    <row r="47603" spans="4:6">
      <c r="D47603" s="63"/>
      <c r="F47603" s="64"/>
    </row>
    <row r="47604" spans="4:6">
      <c r="D47604" s="63"/>
      <c r="F47604" s="64"/>
    </row>
    <row r="47605" spans="4:6">
      <c r="D47605" s="63"/>
      <c r="F47605" s="64"/>
    </row>
    <row r="47606" spans="4:6">
      <c r="D47606" s="63"/>
      <c r="F47606" s="64"/>
    </row>
    <row r="47607" spans="4:6">
      <c r="D47607" s="63"/>
      <c r="F47607" s="64"/>
    </row>
    <row r="47608" spans="4:6">
      <c r="D47608" s="63"/>
      <c r="F47608" s="64"/>
    </row>
    <row r="47609" spans="4:6">
      <c r="D47609" s="63"/>
      <c r="F47609" s="64"/>
    </row>
    <row r="47610" spans="4:6">
      <c r="D47610" s="63"/>
      <c r="F47610" s="64"/>
    </row>
    <row r="47611" spans="4:6">
      <c r="D47611" s="63"/>
      <c r="F47611" s="64"/>
    </row>
    <row r="47612" spans="4:6">
      <c r="D47612" s="63"/>
      <c r="F47612" s="64"/>
    </row>
    <row r="47613" spans="4:6">
      <c r="D47613" s="63"/>
      <c r="F47613" s="64"/>
    </row>
    <row r="47614" spans="4:6">
      <c r="D47614" s="63"/>
      <c r="F47614" s="64"/>
    </row>
    <row r="47615" spans="4:6">
      <c r="D47615" s="63"/>
      <c r="F47615" s="64"/>
    </row>
    <row r="47616" spans="4:6">
      <c r="D47616" s="63"/>
      <c r="F47616" s="64"/>
    </row>
    <row r="47617" spans="4:6">
      <c r="D47617" s="63"/>
      <c r="F47617" s="64"/>
    </row>
    <row r="47618" spans="4:6">
      <c r="D47618" s="63"/>
      <c r="F47618" s="64"/>
    </row>
    <row r="47619" spans="4:6">
      <c r="D47619" s="63"/>
      <c r="F47619" s="64"/>
    </row>
    <row r="47620" spans="4:6">
      <c r="D47620" s="63"/>
      <c r="F47620" s="64"/>
    </row>
    <row r="47621" spans="4:6">
      <c r="D47621" s="63"/>
      <c r="F47621" s="64"/>
    </row>
    <row r="47622" spans="4:6">
      <c r="D47622" s="63"/>
      <c r="F47622" s="64"/>
    </row>
    <row r="47623" spans="4:6">
      <c r="D47623" s="63"/>
      <c r="F47623" s="64"/>
    </row>
    <row r="47624" spans="4:6">
      <c r="D47624" s="63"/>
      <c r="F47624" s="64"/>
    </row>
    <row r="47625" spans="4:6">
      <c r="D47625" s="63"/>
      <c r="F47625" s="64"/>
    </row>
    <row r="47626" spans="4:6">
      <c r="D47626" s="63"/>
      <c r="F47626" s="64"/>
    </row>
    <row r="47627" spans="4:6">
      <c r="D47627" s="63"/>
      <c r="F47627" s="64"/>
    </row>
    <row r="47628" spans="4:6">
      <c r="D47628" s="63"/>
      <c r="F47628" s="64"/>
    </row>
    <row r="47629" spans="4:6">
      <c r="D47629" s="63"/>
      <c r="F47629" s="64"/>
    </row>
    <row r="47630" spans="4:6">
      <c r="D47630" s="63"/>
      <c r="F47630" s="64"/>
    </row>
    <row r="47631" spans="4:6">
      <c r="D47631" s="63"/>
      <c r="F47631" s="64"/>
    </row>
    <row r="47632" spans="4:6">
      <c r="D47632" s="63"/>
      <c r="F47632" s="64"/>
    </row>
    <row r="47633" spans="4:6">
      <c r="D47633" s="63"/>
      <c r="F47633" s="64"/>
    </row>
    <row r="47634" spans="4:6">
      <c r="D47634" s="63"/>
      <c r="F47634" s="64"/>
    </row>
    <row r="47635" spans="4:6">
      <c r="D47635" s="63"/>
      <c r="F47635" s="64"/>
    </row>
    <row r="47636" spans="4:6">
      <c r="D47636" s="63"/>
      <c r="F47636" s="64"/>
    </row>
    <row r="47637" spans="4:6">
      <c r="D47637" s="63"/>
      <c r="F47637" s="64"/>
    </row>
    <row r="47638" spans="4:6">
      <c r="D47638" s="63"/>
      <c r="F47638" s="64"/>
    </row>
    <row r="47639" spans="4:6">
      <c r="D47639" s="63"/>
      <c r="F47639" s="64"/>
    </row>
    <row r="47640" spans="4:6">
      <c r="D47640" s="63"/>
      <c r="F47640" s="64"/>
    </row>
    <row r="47641" spans="4:6">
      <c r="D47641" s="63"/>
      <c r="F47641" s="64"/>
    </row>
    <row r="47642" spans="4:6">
      <c r="D47642" s="63"/>
      <c r="F47642" s="64"/>
    </row>
    <row r="47643" spans="4:6">
      <c r="D47643" s="63"/>
      <c r="F47643" s="64"/>
    </row>
    <row r="47644" spans="4:6">
      <c r="D47644" s="63"/>
      <c r="F47644" s="64"/>
    </row>
    <row r="47645" spans="4:6">
      <c r="D47645" s="63"/>
      <c r="F47645" s="64"/>
    </row>
    <row r="47646" spans="4:6">
      <c r="D47646" s="63"/>
      <c r="F47646" s="64"/>
    </row>
    <row r="47647" spans="4:6">
      <c r="D47647" s="63"/>
      <c r="F47647" s="64"/>
    </row>
    <row r="47648" spans="4:6">
      <c r="D47648" s="63"/>
      <c r="F47648" s="64"/>
    </row>
    <row r="47649" spans="4:6">
      <c r="D47649" s="63"/>
      <c r="F47649" s="64"/>
    </row>
    <row r="47650" spans="4:6">
      <c r="D47650" s="63"/>
      <c r="F47650" s="64"/>
    </row>
    <row r="47651" spans="4:6">
      <c r="D47651" s="63"/>
      <c r="F47651" s="64"/>
    </row>
    <row r="47652" spans="4:6">
      <c r="D47652" s="63"/>
      <c r="F47652" s="64"/>
    </row>
    <row r="47653" spans="4:6">
      <c r="D47653" s="63"/>
      <c r="F47653" s="64"/>
    </row>
    <row r="47654" spans="4:6">
      <c r="D47654" s="63"/>
      <c r="F47654" s="64"/>
    </row>
    <row r="47655" spans="4:6">
      <c r="D47655" s="63"/>
      <c r="F47655" s="64"/>
    </row>
    <row r="47656" spans="4:6">
      <c r="D47656" s="63"/>
      <c r="F47656" s="64"/>
    </row>
    <row r="47657" spans="4:6">
      <c r="D47657" s="63"/>
      <c r="F47657" s="64"/>
    </row>
    <row r="47658" spans="4:6">
      <c r="D47658" s="63"/>
      <c r="F47658" s="64"/>
    </row>
    <row r="47659" spans="4:6">
      <c r="D47659" s="63"/>
      <c r="F47659" s="64"/>
    </row>
    <row r="47660" spans="4:6">
      <c r="D47660" s="63"/>
      <c r="F47660" s="64"/>
    </row>
    <row r="47661" spans="4:6">
      <c r="D47661" s="63"/>
      <c r="F47661" s="64"/>
    </row>
    <row r="47662" spans="4:6">
      <c r="D47662" s="63"/>
      <c r="F47662" s="64"/>
    </row>
    <row r="47663" spans="4:6">
      <c r="D47663" s="63"/>
      <c r="F47663" s="64"/>
    </row>
    <row r="47664" spans="4:6">
      <c r="D47664" s="63"/>
      <c r="F47664" s="64"/>
    </row>
    <row r="47665" spans="4:6">
      <c r="D47665" s="63"/>
      <c r="F47665" s="64"/>
    </row>
    <row r="47666" spans="4:6">
      <c r="D47666" s="63"/>
      <c r="F47666" s="64"/>
    </row>
    <row r="47667" spans="4:6">
      <c r="D47667" s="63"/>
      <c r="F47667" s="64"/>
    </row>
    <row r="47668" spans="4:6">
      <c r="D47668" s="63"/>
      <c r="F47668" s="64"/>
    </row>
    <row r="47669" spans="4:6">
      <c r="D47669" s="63"/>
      <c r="F47669" s="64"/>
    </row>
    <row r="47670" spans="4:6">
      <c r="D47670" s="63"/>
      <c r="F47670" s="64"/>
    </row>
    <row r="47671" spans="4:6">
      <c r="D47671" s="63"/>
      <c r="F47671" s="64"/>
    </row>
    <row r="47672" spans="4:6">
      <c r="D47672" s="63"/>
      <c r="F47672" s="64"/>
    </row>
    <row r="47673" spans="4:6">
      <c r="D47673" s="63"/>
      <c r="F47673" s="64"/>
    </row>
    <row r="47674" spans="4:6">
      <c r="D47674" s="63"/>
      <c r="F47674" s="64"/>
    </row>
    <row r="47675" spans="4:6">
      <c r="D47675" s="63"/>
      <c r="F47675" s="64"/>
    </row>
    <row r="47676" spans="4:6">
      <c r="D47676" s="63"/>
      <c r="F47676" s="64"/>
    </row>
    <row r="47677" spans="4:6">
      <c r="D47677" s="63"/>
      <c r="F47677" s="64"/>
    </row>
    <row r="47678" spans="4:6">
      <c r="D47678" s="63"/>
      <c r="F47678" s="64"/>
    </row>
    <row r="47679" spans="4:6">
      <c r="D47679" s="63"/>
      <c r="F47679" s="64"/>
    </row>
    <row r="47680" spans="4:6">
      <c r="D47680" s="63"/>
      <c r="F47680" s="64"/>
    </row>
    <row r="47681" spans="4:6">
      <c r="D47681" s="63"/>
      <c r="F47681" s="64"/>
    </row>
    <row r="47682" spans="4:6">
      <c r="D47682" s="63"/>
      <c r="F47682" s="64"/>
    </row>
    <row r="47683" spans="4:6">
      <c r="D47683" s="63"/>
      <c r="F47683" s="64"/>
    </row>
    <row r="47684" spans="4:6">
      <c r="D47684" s="63"/>
      <c r="F47684" s="64"/>
    </row>
    <row r="47685" spans="4:6">
      <c r="D47685" s="63"/>
      <c r="F47685" s="64"/>
    </row>
    <row r="47686" spans="4:6">
      <c r="D47686" s="63"/>
      <c r="F47686" s="64"/>
    </row>
    <row r="47687" spans="4:6">
      <c r="D47687" s="63"/>
      <c r="F47687" s="64"/>
    </row>
    <row r="47688" spans="4:6">
      <c r="D47688" s="63"/>
      <c r="F47688" s="64"/>
    </row>
    <row r="47689" spans="4:6">
      <c r="D47689" s="63"/>
      <c r="F47689" s="64"/>
    </row>
    <row r="47690" spans="4:6">
      <c r="D47690" s="63"/>
      <c r="F47690" s="64"/>
    </row>
    <row r="47691" spans="4:6">
      <c r="D47691" s="63"/>
      <c r="F47691" s="64"/>
    </row>
    <row r="47692" spans="4:6">
      <c r="D47692" s="63"/>
      <c r="F47692" s="64"/>
    </row>
    <row r="47693" spans="4:6">
      <c r="D47693" s="63"/>
      <c r="F47693" s="64"/>
    </row>
    <row r="47694" spans="4:6">
      <c r="D47694" s="63"/>
      <c r="F47694" s="64"/>
    </row>
    <row r="47695" spans="4:6">
      <c r="D47695" s="63"/>
      <c r="F47695" s="64"/>
    </row>
    <row r="47696" spans="4:6">
      <c r="D47696" s="63"/>
      <c r="F47696" s="64"/>
    </row>
    <row r="47697" spans="4:6">
      <c r="D47697" s="63"/>
      <c r="F47697" s="64"/>
    </row>
    <row r="47698" spans="4:6">
      <c r="D47698" s="63"/>
      <c r="F47698" s="64"/>
    </row>
    <row r="47699" spans="4:6">
      <c r="D47699" s="63"/>
      <c r="F47699" s="64"/>
    </row>
    <row r="47700" spans="4:6">
      <c r="D47700" s="63"/>
      <c r="F47700" s="64"/>
    </row>
    <row r="47701" spans="4:6">
      <c r="D47701" s="63"/>
      <c r="F47701" s="64"/>
    </row>
    <row r="47702" spans="4:6">
      <c r="D47702" s="63"/>
      <c r="F47702" s="64"/>
    </row>
    <row r="47703" spans="4:6">
      <c r="D47703" s="63"/>
      <c r="F47703" s="64"/>
    </row>
    <row r="47704" spans="4:6">
      <c r="D47704" s="63"/>
      <c r="F47704" s="64"/>
    </row>
    <row r="47705" spans="4:6">
      <c r="D47705" s="63"/>
      <c r="F47705" s="64"/>
    </row>
    <row r="47706" spans="4:6">
      <c r="D47706" s="63"/>
      <c r="F47706" s="64"/>
    </row>
    <row r="47707" spans="4:6">
      <c r="D47707" s="63"/>
      <c r="F47707" s="64"/>
    </row>
    <row r="47708" spans="4:6">
      <c r="D47708" s="63"/>
      <c r="F47708" s="64"/>
    </row>
    <row r="47709" spans="4:6">
      <c r="D47709" s="63"/>
      <c r="F47709" s="64"/>
    </row>
    <row r="47710" spans="4:6">
      <c r="D47710" s="63"/>
      <c r="F47710" s="64"/>
    </row>
    <row r="47711" spans="4:6">
      <c r="D47711" s="63"/>
      <c r="F47711" s="64"/>
    </row>
    <row r="47712" spans="4:6">
      <c r="D47712" s="63"/>
      <c r="F47712" s="64"/>
    </row>
    <row r="47713" spans="4:6">
      <c r="D47713" s="63"/>
      <c r="F47713" s="64"/>
    </row>
    <row r="47714" spans="4:6">
      <c r="D47714" s="63"/>
      <c r="F47714" s="64"/>
    </row>
    <row r="47715" spans="4:6">
      <c r="D47715" s="63"/>
      <c r="F47715" s="64"/>
    </row>
    <row r="47716" spans="4:6">
      <c r="D47716" s="63"/>
      <c r="F47716" s="64"/>
    </row>
    <row r="47717" spans="4:6">
      <c r="D47717" s="63"/>
      <c r="F47717" s="64"/>
    </row>
    <row r="47718" spans="4:6">
      <c r="D47718" s="63"/>
      <c r="F47718" s="64"/>
    </row>
    <row r="47719" spans="4:6">
      <c r="D47719" s="63"/>
      <c r="F47719" s="64"/>
    </row>
    <row r="47720" spans="4:6">
      <c r="D47720" s="63"/>
      <c r="F47720" s="64"/>
    </row>
    <row r="47721" spans="4:6">
      <c r="D47721" s="63"/>
      <c r="F47721" s="64"/>
    </row>
    <row r="47722" spans="4:6">
      <c r="D47722" s="63"/>
      <c r="F47722" s="64"/>
    </row>
    <row r="47723" spans="4:6">
      <c r="D47723" s="63"/>
      <c r="F47723" s="64"/>
    </row>
    <row r="47724" spans="4:6">
      <c r="D47724" s="63"/>
      <c r="F47724" s="64"/>
    </row>
    <row r="47725" spans="4:6">
      <c r="D47725" s="63"/>
      <c r="F47725" s="64"/>
    </row>
    <row r="47726" spans="4:6">
      <c r="D47726" s="63"/>
      <c r="F47726" s="64"/>
    </row>
    <row r="47727" spans="4:6">
      <c r="D47727" s="63"/>
      <c r="F47727" s="64"/>
    </row>
    <row r="47728" spans="4:6">
      <c r="D47728" s="63"/>
      <c r="F47728" s="64"/>
    </row>
    <row r="47729" spans="4:6">
      <c r="D47729" s="63"/>
      <c r="F47729" s="64"/>
    </row>
    <row r="47730" spans="4:6">
      <c r="D47730" s="63"/>
      <c r="F47730" s="64"/>
    </row>
    <row r="47731" spans="4:6">
      <c r="D47731" s="63"/>
      <c r="F47731" s="64"/>
    </row>
    <row r="47732" spans="4:6">
      <c r="D47732" s="63"/>
      <c r="F47732" s="64"/>
    </row>
    <row r="47733" spans="4:6">
      <c r="D47733" s="63"/>
      <c r="F47733" s="64"/>
    </row>
    <row r="47734" spans="4:6">
      <c r="D47734" s="63"/>
      <c r="F47734" s="64"/>
    </row>
    <row r="47735" spans="4:6">
      <c r="D47735" s="63"/>
      <c r="F47735" s="64"/>
    </row>
    <row r="47736" spans="4:6">
      <c r="D47736" s="63"/>
      <c r="F47736" s="64"/>
    </row>
    <row r="47737" spans="4:6">
      <c r="D47737" s="63"/>
      <c r="F47737" s="64"/>
    </row>
    <row r="47738" spans="4:6">
      <c r="D47738" s="63"/>
      <c r="F47738" s="64"/>
    </row>
    <row r="47739" spans="4:6">
      <c r="D47739" s="63"/>
      <c r="F47739" s="64"/>
    </row>
    <row r="47740" spans="4:6">
      <c r="D47740" s="63"/>
      <c r="F47740" s="64"/>
    </row>
    <row r="47741" spans="4:6">
      <c r="D47741" s="63"/>
      <c r="F47741" s="64"/>
    </row>
    <row r="47742" spans="4:6">
      <c r="D47742" s="63"/>
      <c r="F47742" s="64"/>
    </row>
    <row r="47743" spans="4:6">
      <c r="D47743" s="63"/>
      <c r="F47743" s="64"/>
    </row>
    <row r="47744" spans="4:6">
      <c r="D47744" s="63"/>
      <c r="F47744" s="64"/>
    </row>
    <row r="47745" spans="4:6">
      <c r="D47745" s="63"/>
      <c r="F47745" s="64"/>
    </row>
    <row r="47746" spans="4:6">
      <c r="D47746" s="63"/>
      <c r="F47746" s="64"/>
    </row>
    <row r="47747" spans="4:6">
      <c r="D47747" s="63"/>
      <c r="F47747" s="64"/>
    </row>
    <row r="47748" spans="4:6">
      <c r="D47748" s="63"/>
      <c r="F47748" s="64"/>
    </row>
    <row r="47749" spans="4:6">
      <c r="D47749" s="63"/>
      <c r="F47749" s="64"/>
    </row>
    <row r="47750" spans="4:6">
      <c r="D47750" s="63"/>
      <c r="F47750" s="64"/>
    </row>
    <row r="47751" spans="4:6">
      <c r="D47751" s="63"/>
      <c r="F47751" s="64"/>
    </row>
    <row r="47752" spans="4:6">
      <c r="D47752" s="63"/>
      <c r="F47752" s="64"/>
    </row>
    <row r="47753" spans="4:6">
      <c r="D47753" s="63"/>
      <c r="F47753" s="64"/>
    </row>
    <row r="47754" spans="4:6">
      <c r="D47754" s="63"/>
      <c r="F47754" s="64"/>
    </row>
    <row r="47755" spans="4:6">
      <c r="D47755" s="63"/>
      <c r="F47755" s="64"/>
    </row>
    <row r="47756" spans="4:6">
      <c r="D47756" s="63"/>
      <c r="F47756" s="64"/>
    </row>
    <row r="47757" spans="4:6">
      <c r="D47757" s="63"/>
      <c r="F47757" s="64"/>
    </row>
    <row r="47758" spans="4:6">
      <c r="D47758" s="63"/>
      <c r="F47758" s="64"/>
    </row>
    <row r="47759" spans="4:6">
      <c r="D47759" s="63"/>
      <c r="F47759" s="64"/>
    </row>
    <row r="47760" spans="4:6">
      <c r="D47760" s="63"/>
      <c r="F47760" s="64"/>
    </row>
    <row r="47761" spans="4:6">
      <c r="D47761" s="63"/>
      <c r="F47761" s="64"/>
    </row>
    <row r="47762" spans="4:6">
      <c r="D47762" s="63"/>
      <c r="F47762" s="64"/>
    </row>
    <row r="47763" spans="4:6">
      <c r="D47763" s="63"/>
      <c r="F47763" s="64"/>
    </row>
    <row r="47764" spans="4:6">
      <c r="D47764" s="63"/>
      <c r="F47764" s="64"/>
    </row>
    <row r="47765" spans="4:6">
      <c r="D47765" s="63"/>
      <c r="F47765" s="64"/>
    </row>
    <row r="47766" spans="4:6">
      <c r="D47766" s="63"/>
      <c r="F47766" s="64"/>
    </row>
    <row r="47767" spans="4:6">
      <c r="D47767" s="63"/>
      <c r="F47767" s="64"/>
    </row>
    <row r="47768" spans="4:6">
      <c r="D47768" s="63"/>
      <c r="F47768" s="64"/>
    </row>
    <row r="47769" spans="4:6">
      <c r="D47769" s="63"/>
      <c r="F47769" s="64"/>
    </row>
    <row r="47770" spans="4:6">
      <c r="D47770" s="63"/>
      <c r="F47770" s="64"/>
    </row>
    <row r="47771" spans="4:6">
      <c r="D47771" s="63"/>
      <c r="F47771" s="64"/>
    </row>
    <row r="47772" spans="4:6">
      <c r="D47772" s="63"/>
      <c r="F47772" s="64"/>
    </row>
    <row r="47773" spans="4:6">
      <c r="D47773" s="63"/>
      <c r="F47773" s="64"/>
    </row>
    <row r="47774" spans="4:6">
      <c r="D47774" s="63"/>
      <c r="F47774" s="64"/>
    </row>
    <row r="47775" spans="4:6">
      <c r="D47775" s="63"/>
      <c r="F47775" s="64"/>
    </row>
    <row r="47776" spans="4:6">
      <c r="D47776" s="63"/>
      <c r="F47776" s="64"/>
    </row>
    <row r="47777" spans="4:6">
      <c r="D47777" s="63"/>
      <c r="F47777" s="64"/>
    </row>
    <row r="47778" spans="4:6">
      <c r="D47778" s="63"/>
      <c r="F47778" s="64"/>
    </row>
    <row r="47779" spans="4:6">
      <c r="D47779" s="63"/>
      <c r="F47779" s="64"/>
    </row>
    <row r="47780" spans="4:6">
      <c r="D47780" s="63"/>
      <c r="F47780" s="64"/>
    </row>
    <row r="47781" spans="4:6">
      <c r="D47781" s="63"/>
      <c r="F47781" s="64"/>
    </row>
    <row r="47782" spans="4:6">
      <c r="D47782" s="63"/>
      <c r="F47782" s="64"/>
    </row>
    <row r="47783" spans="4:6">
      <c r="D47783" s="63"/>
      <c r="F47783" s="64"/>
    </row>
    <row r="47784" spans="4:6">
      <c r="D47784" s="63"/>
      <c r="F47784" s="64"/>
    </row>
    <row r="47785" spans="4:6">
      <c r="D47785" s="63"/>
      <c r="F47785" s="64"/>
    </row>
    <row r="47786" spans="4:6">
      <c r="D47786" s="63"/>
      <c r="F47786" s="64"/>
    </row>
    <row r="47787" spans="4:6">
      <c r="D47787" s="63"/>
      <c r="F47787" s="64"/>
    </row>
    <row r="47788" spans="4:6">
      <c r="D47788" s="63"/>
      <c r="F47788" s="64"/>
    </row>
    <row r="47789" spans="4:6">
      <c r="D47789" s="63"/>
      <c r="F47789" s="64"/>
    </row>
    <row r="47790" spans="4:6">
      <c r="D47790" s="63"/>
      <c r="F47790" s="64"/>
    </row>
    <row r="47791" spans="4:6">
      <c r="D47791" s="63"/>
      <c r="F47791" s="64"/>
    </row>
    <row r="47792" spans="4:6">
      <c r="D47792" s="63"/>
      <c r="F47792" s="64"/>
    </row>
    <row r="47793" spans="4:6">
      <c r="D47793" s="63"/>
      <c r="F47793" s="64"/>
    </row>
    <row r="47794" spans="4:6">
      <c r="D47794" s="63"/>
      <c r="F47794" s="64"/>
    </row>
    <row r="47795" spans="4:6">
      <c r="D47795" s="63"/>
      <c r="F47795" s="64"/>
    </row>
    <row r="47796" spans="4:6">
      <c r="D47796" s="63"/>
      <c r="F47796" s="64"/>
    </row>
    <row r="47797" spans="4:6">
      <c r="D47797" s="63"/>
      <c r="F47797" s="64"/>
    </row>
    <row r="47798" spans="4:6">
      <c r="D47798" s="63"/>
      <c r="F47798" s="64"/>
    </row>
    <row r="47799" spans="4:6">
      <c r="D47799" s="63"/>
      <c r="F47799" s="64"/>
    </row>
    <row r="47800" spans="4:6">
      <c r="D47800" s="63"/>
      <c r="F47800" s="64"/>
    </row>
    <row r="47801" spans="4:6">
      <c r="D47801" s="63"/>
      <c r="F47801" s="64"/>
    </row>
    <row r="47802" spans="4:6">
      <c r="D47802" s="63"/>
      <c r="F47802" s="64"/>
    </row>
    <row r="47803" spans="4:6">
      <c r="D47803" s="63"/>
      <c r="F47803" s="64"/>
    </row>
    <row r="47804" spans="4:6">
      <c r="D47804" s="63"/>
      <c r="F47804" s="64"/>
    </row>
    <row r="47805" spans="4:6">
      <c r="D47805" s="63"/>
      <c r="F47805" s="64"/>
    </row>
    <row r="47806" spans="4:6">
      <c r="D47806" s="63"/>
      <c r="F47806" s="64"/>
    </row>
    <row r="47807" spans="4:6">
      <c r="D47807" s="63"/>
      <c r="F47807" s="64"/>
    </row>
    <row r="47808" spans="4:6">
      <c r="D47808" s="63"/>
      <c r="F47808" s="64"/>
    </row>
    <row r="47809" spans="4:6">
      <c r="D47809" s="63"/>
      <c r="F47809" s="64"/>
    </row>
    <row r="47810" spans="4:6">
      <c r="D47810" s="63"/>
      <c r="F47810" s="64"/>
    </row>
    <row r="47811" spans="4:6">
      <c r="D47811" s="63"/>
      <c r="F47811" s="64"/>
    </row>
    <row r="47812" spans="4:6">
      <c r="D47812" s="63"/>
      <c r="F47812" s="64"/>
    </row>
    <row r="47813" spans="4:6">
      <c r="D47813" s="63"/>
      <c r="F47813" s="64"/>
    </row>
    <row r="47814" spans="4:6">
      <c r="D47814" s="63"/>
      <c r="F47814" s="64"/>
    </row>
    <row r="47815" spans="4:6">
      <c r="D47815" s="63"/>
      <c r="F47815" s="64"/>
    </row>
    <row r="47816" spans="4:6">
      <c r="D47816" s="63"/>
      <c r="F47816" s="64"/>
    </row>
    <row r="47817" spans="4:6">
      <c r="D47817" s="63"/>
      <c r="F47817" s="64"/>
    </row>
    <row r="47818" spans="4:6">
      <c r="D47818" s="63"/>
      <c r="F47818" s="64"/>
    </row>
    <row r="47819" spans="4:6">
      <c r="D47819" s="63"/>
      <c r="F47819" s="64"/>
    </row>
    <row r="47820" spans="4:6">
      <c r="D47820" s="63"/>
      <c r="F47820" s="64"/>
    </row>
    <row r="47821" spans="4:6">
      <c r="D47821" s="63"/>
      <c r="F47821" s="64"/>
    </row>
    <row r="47822" spans="4:6">
      <c r="D47822" s="63"/>
      <c r="F47822" s="64"/>
    </row>
    <row r="47823" spans="4:6">
      <c r="D47823" s="63"/>
      <c r="F47823" s="64"/>
    </row>
    <row r="47824" spans="4:6">
      <c r="D47824" s="63"/>
      <c r="F47824" s="64"/>
    </row>
    <row r="47825" spans="4:6">
      <c r="D47825" s="63"/>
      <c r="F47825" s="64"/>
    </row>
    <row r="47826" spans="4:6">
      <c r="D47826" s="63"/>
      <c r="F47826" s="64"/>
    </row>
    <row r="47827" spans="4:6">
      <c r="D47827" s="63"/>
      <c r="F47827" s="64"/>
    </row>
    <row r="47828" spans="4:6">
      <c r="D47828" s="63"/>
      <c r="F47828" s="64"/>
    </row>
    <row r="47829" spans="4:6">
      <c r="D47829" s="63"/>
      <c r="F47829" s="64"/>
    </row>
    <row r="47830" spans="4:6">
      <c r="D47830" s="63"/>
      <c r="F47830" s="64"/>
    </row>
    <row r="47831" spans="4:6">
      <c r="D47831" s="63"/>
      <c r="F47831" s="64"/>
    </row>
    <row r="47832" spans="4:6">
      <c r="D47832" s="63"/>
      <c r="F47832" s="64"/>
    </row>
    <row r="47833" spans="4:6">
      <c r="D47833" s="63"/>
      <c r="F47833" s="64"/>
    </row>
    <row r="47834" spans="4:6">
      <c r="D47834" s="63"/>
      <c r="F47834" s="64"/>
    </row>
    <row r="47835" spans="4:6">
      <c r="D47835" s="63"/>
      <c r="F47835" s="64"/>
    </row>
    <row r="47836" spans="4:6">
      <c r="D47836" s="63"/>
      <c r="F47836" s="64"/>
    </row>
    <row r="47837" spans="4:6">
      <c r="D47837" s="63"/>
      <c r="F47837" s="64"/>
    </row>
    <row r="47838" spans="4:6">
      <c r="D47838" s="63"/>
      <c r="F47838" s="64"/>
    </row>
    <row r="47839" spans="4:6">
      <c r="D47839" s="63"/>
      <c r="F47839" s="64"/>
    </row>
    <row r="47840" spans="4:6">
      <c r="D47840" s="63"/>
      <c r="F47840" s="64"/>
    </row>
    <row r="47841" spans="4:6">
      <c r="D47841" s="63"/>
      <c r="F47841" s="64"/>
    </row>
    <row r="47842" spans="4:6">
      <c r="D47842" s="63"/>
      <c r="F47842" s="64"/>
    </row>
    <row r="47843" spans="4:6">
      <c r="D47843" s="63"/>
      <c r="F47843" s="64"/>
    </row>
    <row r="47844" spans="4:6">
      <c r="D47844" s="63"/>
      <c r="F47844" s="64"/>
    </row>
    <row r="47845" spans="4:6">
      <c r="D47845" s="63"/>
      <c r="F47845" s="64"/>
    </row>
    <row r="47846" spans="4:6">
      <c r="D47846" s="63"/>
      <c r="F47846" s="64"/>
    </row>
    <row r="47847" spans="4:6">
      <c r="D47847" s="63"/>
      <c r="F47847" s="64"/>
    </row>
    <row r="47848" spans="4:6">
      <c r="D47848" s="63"/>
      <c r="F47848" s="64"/>
    </row>
    <row r="47849" spans="4:6">
      <c r="D47849" s="63"/>
      <c r="F47849" s="64"/>
    </row>
    <row r="47850" spans="4:6">
      <c r="D47850" s="63"/>
      <c r="F47850" s="64"/>
    </row>
    <row r="47851" spans="4:6">
      <c r="D47851" s="63"/>
      <c r="F47851" s="64"/>
    </row>
    <row r="47852" spans="4:6">
      <c r="D47852" s="63"/>
      <c r="F47852" s="64"/>
    </row>
    <row r="47853" spans="4:6">
      <c r="D47853" s="63"/>
      <c r="F47853" s="64"/>
    </row>
    <row r="47854" spans="4:6">
      <c r="D47854" s="63"/>
      <c r="F47854" s="64"/>
    </row>
    <row r="47855" spans="4:6">
      <c r="D47855" s="63"/>
      <c r="F47855" s="64"/>
    </row>
    <row r="47856" spans="4:6">
      <c r="D47856" s="63"/>
      <c r="F47856" s="64"/>
    </row>
    <row r="47857" spans="4:6">
      <c r="D47857" s="63"/>
      <c r="F47857" s="64"/>
    </row>
    <row r="47858" spans="4:6">
      <c r="D47858" s="63"/>
      <c r="F47858" s="64"/>
    </row>
    <row r="47859" spans="4:6">
      <c r="D47859" s="63"/>
      <c r="F47859" s="64"/>
    </row>
    <row r="47860" spans="4:6">
      <c r="D47860" s="63"/>
      <c r="F47860" s="64"/>
    </row>
    <row r="47861" spans="4:6">
      <c r="D47861" s="63"/>
      <c r="F47861" s="64"/>
    </row>
    <row r="47862" spans="4:6">
      <c r="D47862" s="63"/>
      <c r="F47862" s="64"/>
    </row>
    <row r="47863" spans="4:6">
      <c r="D47863" s="63"/>
      <c r="F47863" s="64"/>
    </row>
    <row r="47864" spans="4:6">
      <c r="D47864" s="63"/>
      <c r="F47864" s="64"/>
    </row>
    <row r="47865" spans="4:6">
      <c r="D47865" s="63"/>
      <c r="F47865" s="64"/>
    </row>
    <row r="47866" spans="4:6">
      <c r="D47866" s="63"/>
      <c r="F47866" s="64"/>
    </row>
    <row r="47867" spans="4:6">
      <c r="D47867" s="63"/>
      <c r="F47867" s="64"/>
    </row>
    <row r="47868" spans="4:6">
      <c r="D47868" s="63"/>
      <c r="F47868" s="64"/>
    </row>
    <row r="47869" spans="4:6">
      <c r="D47869" s="63"/>
      <c r="F47869" s="64"/>
    </row>
    <row r="47870" spans="4:6">
      <c r="D47870" s="63"/>
      <c r="F47870" s="64"/>
    </row>
    <row r="47871" spans="4:6">
      <c r="D47871" s="63"/>
      <c r="F47871" s="64"/>
    </row>
    <row r="47872" spans="4:6">
      <c r="D47872" s="63"/>
      <c r="F47872" s="64"/>
    </row>
    <row r="47873" spans="4:6">
      <c r="D47873" s="63"/>
      <c r="F47873" s="64"/>
    </row>
    <row r="47874" spans="4:6">
      <c r="D47874" s="63"/>
      <c r="F47874" s="64"/>
    </row>
    <row r="47875" spans="4:6">
      <c r="D47875" s="63"/>
      <c r="F47875" s="64"/>
    </row>
    <row r="47876" spans="4:6">
      <c r="D47876" s="63"/>
      <c r="F47876" s="64"/>
    </row>
    <row r="47877" spans="4:6">
      <c r="D47877" s="63"/>
      <c r="F47877" s="64"/>
    </row>
    <row r="47878" spans="4:6">
      <c r="D47878" s="63"/>
      <c r="F47878" s="64"/>
    </row>
    <row r="47879" spans="4:6">
      <c r="D47879" s="63"/>
      <c r="F47879" s="64"/>
    </row>
    <row r="47880" spans="4:6">
      <c r="D47880" s="63"/>
      <c r="F47880" s="64"/>
    </row>
    <row r="47881" spans="4:6">
      <c r="D47881" s="63"/>
      <c r="F47881" s="64"/>
    </row>
    <row r="47882" spans="4:6">
      <c r="D47882" s="63"/>
      <c r="F47882" s="64"/>
    </row>
    <row r="47883" spans="4:6">
      <c r="D47883" s="63"/>
      <c r="F47883" s="64"/>
    </row>
    <row r="47884" spans="4:6">
      <c r="D47884" s="63"/>
      <c r="F47884" s="64"/>
    </row>
    <row r="47885" spans="4:6">
      <c r="D47885" s="63"/>
      <c r="F47885" s="64"/>
    </row>
    <row r="47886" spans="4:6">
      <c r="D47886" s="63"/>
      <c r="F47886" s="64"/>
    </row>
    <row r="47887" spans="4:6">
      <c r="D47887" s="63"/>
      <c r="F47887" s="64"/>
    </row>
    <row r="47888" spans="4:6">
      <c r="D47888" s="63"/>
      <c r="F47888" s="64"/>
    </row>
    <row r="47889" spans="4:6">
      <c r="D47889" s="63"/>
      <c r="F47889" s="64"/>
    </row>
    <row r="47890" spans="4:6">
      <c r="D47890" s="63"/>
      <c r="F47890" s="64"/>
    </row>
    <row r="47891" spans="4:6">
      <c r="D47891" s="63"/>
      <c r="F47891" s="64"/>
    </row>
    <row r="47892" spans="4:6">
      <c r="D47892" s="63"/>
      <c r="F47892" s="64"/>
    </row>
    <row r="47893" spans="4:6">
      <c r="D47893" s="63"/>
      <c r="F47893" s="64"/>
    </row>
    <row r="47894" spans="4:6">
      <c r="D47894" s="63"/>
      <c r="F47894" s="64"/>
    </row>
    <row r="47895" spans="4:6">
      <c r="D47895" s="63"/>
      <c r="F47895" s="64"/>
    </row>
    <row r="47896" spans="4:6">
      <c r="D47896" s="63"/>
      <c r="F47896" s="64"/>
    </row>
    <row r="47897" spans="4:6">
      <c r="D47897" s="63"/>
      <c r="F47897" s="64"/>
    </row>
    <row r="47898" spans="4:6">
      <c r="D47898" s="63"/>
      <c r="F47898" s="64"/>
    </row>
    <row r="47899" spans="4:6">
      <c r="D47899" s="63"/>
      <c r="F47899" s="64"/>
    </row>
    <row r="47900" spans="4:6">
      <c r="D47900" s="63"/>
      <c r="F47900" s="64"/>
    </row>
    <row r="47901" spans="4:6">
      <c r="D47901" s="63"/>
      <c r="F47901" s="64"/>
    </row>
    <row r="47902" spans="4:6">
      <c r="D47902" s="63"/>
      <c r="F47902" s="64"/>
    </row>
    <row r="47903" spans="4:6">
      <c r="D47903" s="63"/>
      <c r="F47903" s="64"/>
    </row>
    <row r="47904" spans="4:6">
      <c r="D47904" s="63"/>
      <c r="F47904" s="64"/>
    </row>
    <row r="47905" spans="4:6">
      <c r="D47905" s="63"/>
      <c r="F47905" s="64"/>
    </row>
    <row r="47906" spans="4:6">
      <c r="D47906" s="63"/>
      <c r="F47906" s="64"/>
    </row>
    <row r="47907" spans="4:6">
      <c r="D47907" s="63"/>
      <c r="F47907" s="64"/>
    </row>
    <row r="47908" spans="4:6">
      <c r="D47908" s="63"/>
      <c r="F47908" s="64"/>
    </row>
    <row r="47909" spans="4:6">
      <c r="D47909" s="63"/>
      <c r="F47909" s="64"/>
    </row>
    <row r="47910" spans="4:6">
      <c r="D47910" s="63"/>
      <c r="F47910" s="64"/>
    </row>
    <row r="47911" spans="4:6">
      <c r="D47911" s="63"/>
      <c r="F47911" s="64"/>
    </row>
    <row r="47912" spans="4:6">
      <c r="D47912" s="63"/>
      <c r="F47912" s="64"/>
    </row>
    <row r="47913" spans="4:6">
      <c r="D47913" s="63"/>
      <c r="F47913" s="64"/>
    </row>
    <row r="47914" spans="4:6">
      <c r="D47914" s="63"/>
      <c r="F47914" s="64"/>
    </row>
    <row r="47915" spans="4:6">
      <c r="D47915" s="63"/>
      <c r="F47915" s="64"/>
    </row>
    <row r="47916" spans="4:6">
      <c r="D47916" s="63"/>
      <c r="F47916" s="64"/>
    </row>
    <row r="47917" spans="4:6">
      <c r="D47917" s="63"/>
      <c r="F47917" s="64"/>
    </row>
    <row r="47918" spans="4:6">
      <c r="D47918" s="63"/>
      <c r="F47918" s="64"/>
    </row>
    <row r="47919" spans="4:6">
      <c r="D47919" s="63"/>
      <c r="F47919" s="64"/>
    </row>
    <row r="47920" spans="4:6">
      <c r="D47920" s="63"/>
      <c r="F47920" s="64"/>
    </row>
    <row r="47921" spans="4:6">
      <c r="D47921" s="63"/>
      <c r="F47921" s="64"/>
    </row>
    <row r="47922" spans="4:6">
      <c r="D47922" s="63"/>
      <c r="F47922" s="64"/>
    </row>
    <row r="47923" spans="4:6">
      <c r="D47923" s="63"/>
      <c r="F47923" s="64"/>
    </row>
    <row r="47924" spans="4:6">
      <c r="D47924" s="63"/>
      <c r="F47924" s="64"/>
    </row>
    <row r="47925" spans="4:6">
      <c r="D47925" s="63"/>
      <c r="F47925" s="64"/>
    </row>
    <row r="47926" spans="4:6">
      <c r="D47926" s="63"/>
      <c r="F47926" s="64"/>
    </row>
    <row r="47927" spans="4:6">
      <c r="D47927" s="63"/>
      <c r="F47927" s="64"/>
    </row>
    <row r="47928" spans="4:6">
      <c r="D47928" s="63"/>
      <c r="F47928" s="64"/>
    </row>
    <row r="47929" spans="4:6">
      <c r="D47929" s="63"/>
      <c r="F47929" s="64"/>
    </row>
    <row r="47930" spans="4:6">
      <c r="D47930" s="63"/>
      <c r="F47930" s="64"/>
    </row>
    <row r="47931" spans="4:6">
      <c r="D47931" s="63"/>
      <c r="F47931" s="64"/>
    </row>
    <row r="47932" spans="4:6">
      <c r="D47932" s="63"/>
      <c r="F47932" s="64"/>
    </row>
    <row r="47933" spans="4:6">
      <c r="D47933" s="63"/>
      <c r="F47933" s="64"/>
    </row>
    <row r="47934" spans="4:6">
      <c r="D47934" s="63"/>
      <c r="F47934" s="64"/>
    </row>
    <row r="47935" spans="4:6">
      <c r="D47935" s="63"/>
      <c r="F47935" s="64"/>
    </row>
    <row r="47936" spans="4:6">
      <c r="D47936" s="63"/>
      <c r="F47936" s="64"/>
    </row>
    <row r="47937" spans="4:6">
      <c r="D47937" s="63"/>
      <c r="F47937" s="64"/>
    </row>
    <row r="47938" spans="4:6">
      <c r="D47938" s="63"/>
      <c r="F47938" s="64"/>
    </row>
    <row r="47939" spans="4:6">
      <c r="D47939" s="63"/>
      <c r="F47939" s="64"/>
    </row>
    <row r="47940" spans="4:6">
      <c r="D47940" s="63"/>
      <c r="F47940" s="64"/>
    </row>
    <row r="47941" spans="4:6">
      <c r="D47941" s="63"/>
      <c r="F47941" s="64"/>
    </row>
    <row r="47942" spans="4:6">
      <c r="D47942" s="63"/>
      <c r="F47942" s="64"/>
    </row>
    <row r="47943" spans="4:6">
      <c r="D47943" s="63"/>
      <c r="F47943" s="64"/>
    </row>
    <row r="47944" spans="4:6">
      <c r="D47944" s="63"/>
      <c r="F47944" s="64"/>
    </row>
    <row r="47945" spans="4:6">
      <c r="D47945" s="63"/>
      <c r="F47945" s="64"/>
    </row>
    <row r="47946" spans="4:6">
      <c r="D47946" s="63"/>
      <c r="F47946" s="64"/>
    </row>
    <row r="47947" spans="4:6">
      <c r="D47947" s="63"/>
      <c r="F47947" s="64"/>
    </row>
    <row r="47948" spans="4:6">
      <c r="D47948" s="63"/>
      <c r="F47948" s="64"/>
    </row>
    <row r="47949" spans="4:6">
      <c r="D47949" s="63"/>
      <c r="F47949" s="64"/>
    </row>
    <row r="47950" spans="4:6">
      <c r="D47950" s="63"/>
      <c r="F47950" s="64"/>
    </row>
    <row r="47951" spans="4:6">
      <c r="D47951" s="63"/>
      <c r="F47951" s="64"/>
    </row>
    <row r="47952" spans="4:6">
      <c r="D47952" s="63"/>
      <c r="F47952" s="64"/>
    </row>
    <row r="47953" spans="4:6">
      <c r="D47953" s="63"/>
      <c r="F47953" s="64"/>
    </row>
    <row r="47954" spans="4:6">
      <c r="D47954" s="63"/>
      <c r="F47954" s="64"/>
    </row>
    <row r="47955" spans="4:6">
      <c r="D47955" s="63"/>
      <c r="F47955" s="64"/>
    </row>
    <row r="47956" spans="4:6">
      <c r="D47956" s="63"/>
      <c r="F47956" s="64"/>
    </row>
    <row r="47957" spans="4:6">
      <c r="D47957" s="63"/>
      <c r="F47957" s="64"/>
    </row>
    <row r="47958" spans="4:6">
      <c r="D47958" s="63"/>
      <c r="F47958" s="64"/>
    </row>
    <row r="47959" spans="4:6">
      <c r="D47959" s="63"/>
      <c r="F47959" s="64"/>
    </row>
    <row r="47960" spans="4:6">
      <c r="D47960" s="63"/>
      <c r="F47960" s="64"/>
    </row>
    <row r="47961" spans="4:6">
      <c r="D47961" s="63"/>
      <c r="F47961" s="64"/>
    </row>
    <row r="47962" spans="4:6">
      <c r="D47962" s="63"/>
      <c r="F47962" s="64"/>
    </row>
    <row r="47963" spans="4:6">
      <c r="D47963" s="63"/>
      <c r="F47963" s="64"/>
    </row>
    <row r="47964" spans="4:6">
      <c r="D47964" s="63"/>
      <c r="F47964" s="64"/>
    </row>
    <row r="47965" spans="4:6">
      <c r="D47965" s="63"/>
      <c r="F47965" s="64"/>
    </row>
    <row r="47966" spans="4:6">
      <c r="D47966" s="63"/>
      <c r="F47966" s="64"/>
    </row>
    <row r="47967" spans="4:6">
      <c r="D47967" s="63"/>
      <c r="F47967" s="64"/>
    </row>
    <row r="47968" spans="4:6">
      <c r="D47968" s="63"/>
      <c r="F47968" s="64"/>
    </row>
    <row r="47969" spans="4:6">
      <c r="D47969" s="63"/>
      <c r="F47969" s="64"/>
    </row>
    <row r="47970" spans="4:6">
      <c r="D47970" s="63"/>
      <c r="F47970" s="64"/>
    </row>
    <row r="47971" spans="4:6">
      <c r="D47971" s="63"/>
      <c r="F47971" s="64"/>
    </row>
    <row r="47972" spans="4:6">
      <c r="D47972" s="63"/>
      <c r="F47972" s="64"/>
    </row>
    <row r="47973" spans="4:6">
      <c r="D47973" s="63"/>
      <c r="F47973" s="64"/>
    </row>
    <row r="47974" spans="4:6">
      <c r="D47974" s="63"/>
      <c r="F47974" s="64"/>
    </row>
    <row r="47975" spans="4:6">
      <c r="D47975" s="63"/>
      <c r="F47975" s="64"/>
    </row>
    <row r="47976" spans="4:6">
      <c r="D47976" s="63"/>
      <c r="F47976" s="64"/>
    </row>
    <row r="47977" spans="4:6">
      <c r="D47977" s="63"/>
      <c r="F47977" s="64"/>
    </row>
    <row r="47978" spans="4:6">
      <c r="D47978" s="63"/>
      <c r="F47978" s="64"/>
    </row>
    <row r="47979" spans="4:6">
      <c r="D47979" s="63"/>
      <c r="F47979" s="64"/>
    </row>
    <row r="47980" spans="4:6">
      <c r="D47980" s="63"/>
      <c r="F47980" s="64"/>
    </row>
    <row r="47981" spans="4:6">
      <c r="D47981" s="63"/>
      <c r="F47981" s="64"/>
    </row>
    <row r="47982" spans="4:6">
      <c r="D47982" s="63"/>
      <c r="F47982" s="64"/>
    </row>
    <row r="47983" spans="4:6">
      <c r="D47983" s="63"/>
      <c r="F47983" s="64"/>
    </row>
    <row r="47984" spans="4:6">
      <c r="D47984" s="63"/>
      <c r="F47984" s="64"/>
    </row>
    <row r="47985" spans="4:6">
      <c r="D47985" s="63"/>
      <c r="F47985" s="64"/>
    </row>
    <row r="47986" spans="4:6">
      <c r="D47986" s="63"/>
      <c r="F47986" s="64"/>
    </row>
    <row r="47987" spans="4:6">
      <c r="D47987" s="63"/>
      <c r="F47987" s="64"/>
    </row>
    <row r="47988" spans="4:6">
      <c r="D47988" s="63"/>
      <c r="F47988" s="64"/>
    </row>
    <row r="47989" spans="4:6">
      <c r="D47989" s="63"/>
      <c r="F47989" s="64"/>
    </row>
    <row r="47990" spans="4:6">
      <c r="D47990" s="63"/>
      <c r="F47990" s="64"/>
    </row>
    <row r="47991" spans="4:6">
      <c r="D47991" s="63"/>
      <c r="F47991" s="64"/>
    </row>
    <row r="47992" spans="4:6">
      <c r="D47992" s="63"/>
      <c r="F47992" s="64"/>
    </row>
    <row r="47993" spans="4:6">
      <c r="D47993" s="63"/>
      <c r="F47993" s="64"/>
    </row>
    <row r="47994" spans="4:6">
      <c r="D47994" s="63"/>
      <c r="F47994" s="64"/>
    </row>
    <row r="47995" spans="4:6">
      <c r="D47995" s="63"/>
      <c r="F47995" s="64"/>
    </row>
    <row r="47996" spans="4:6">
      <c r="D47996" s="63"/>
      <c r="F47996" s="64"/>
    </row>
    <row r="47997" spans="4:6">
      <c r="D47997" s="63"/>
      <c r="F47997" s="64"/>
    </row>
    <row r="47998" spans="4:6">
      <c r="D47998" s="63"/>
      <c r="F47998" s="64"/>
    </row>
    <row r="47999" spans="4:6">
      <c r="D47999" s="63"/>
      <c r="F47999" s="64"/>
    </row>
    <row r="48000" spans="4:6">
      <c r="D48000" s="63"/>
      <c r="F48000" s="64"/>
    </row>
    <row r="48001" spans="4:6">
      <c r="D48001" s="63"/>
      <c r="F48001" s="64"/>
    </row>
    <row r="48002" spans="4:6">
      <c r="D48002" s="63"/>
      <c r="F48002" s="64"/>
    </row>
    <row r="48003" spans="4:6">
      <c r="D48003" s="63"/>
      <c r="F48003" s="64"/>
    </row>
    <row r="48004" spans="4:6">
      <c r="D48004" s="63"/>
      <c r="F48004" s="64"/>
    </row>
    <row r="48005" spans="4:6">
      <c r="D48005" s="63"/>
      <c r="F48005" s="64"/>
    </row>
    <row r="48006" spans="4:6">
      <c r="D48006" s="63"/>
      <c r="F48006" s="64"/>
    </row>
    <row r="48007" spans="4:6">
      <c r="D48007" s="63"/>
      <c r="F48007" s="64"/>
    </row>
    <row r="48008" spans="4:6">
      <c r="D48008" s="63"/>
      <c r="F48008" s="64"/>
    </row>
    <row r="48009" spans="4:6">
      <c r="D48009" s="63"/>
      <c r="F48009" s="64"/>
    </row>
    <row r="48010" spans="4:6">
      <c r="D48010" s="63"/>
      <c r="F48010" s="64"/>
    </row>
    <row r="48011" spans="4:6">
      <c r="D48011" s="63"/>
      <c r="F48011" s="64"/>
    </row>
    <row r="48012" spans="4:6">
      <c r="D48012" s="63"/>
      <c r="F48012" s="64"/>
    </row>
    <row r="48013" spans="4:6">
      <c r="D48013" s="63"/>
      <c r="F48013" s="64"/>
    </row>
    <row r="48014" spans="4:6">
      <c r="D48014" s="63"/>
      <c r="F48014" s="64"/>
    </row>
    <row r="48015" spans="4:6">
      <c r="D48015" s="63"/>
      <c r="F48015" s="64"/>
    </row>
    <row r="48016" spans="4:6">
      <c r="D48016" s="63"/>
      <c r="F48016" s="64"/>
    </row>
    <row r="48017" spans="4:6">
      <c r="D48017" s="63"/>
      <c r="F48017" s="64"/>
    </row>
    <row r="48018" spans="4:6">
      <c r="D48018" s="63"/>
      <c r="F48018" s="64"/>
    </row>
    <row r="48019" spans="4:6">
      <c r="D48019" s="63"/>
      <c r="F48019" s="64"/>
    </row>
    <row r="48020" spans="4:6">
      <c r="D48020" s="63"/>
      <c r="F48020" s="64"/>
    </row>
    <row r="48021" spans="4:6">
      <c r="D48021" s="63"/>
      <c r="F48021" s="64"/>
    </row>
    <row r="48022" spans="4:6">
      <c r="D48022" s="63"/>
      <c r="F48022" s="64"/>
    </row>
    <row r="48023" spans="4:6">
      <c r="D48023" s="63"/>
      <c r="F48023" s="64"/>
    </row>
    <row r="48024" spans="4:6">
      <c r="D48024" s="63"/>
      <c r="F48024" s="64"/>
    </row>
    <row r="48025" spans="4:6">
      <c r="D48025" s="63"/>
      <c r="F48025" s="64"/>
    </row>
    <row r="48026" spans="4:6">
      <c r="D48026" s="63"/>
      <c r="F48026" s="64"/>
    </row>
    <row r="48027" spans="4:6">
      <c r="D48027" s="63"/>
      <c r="F48027" s="64"/>
    </row>
    <row r="48028" spans="4:6">
      <c r="D48028" s="63"/>
      <c r="F48028" s="64"/>
    </row>
    <row r="48029" spans="4:6">
      <c r="D48029" s="63"/>
      <c r="F48029" s="64"/>
    </row>
    <row r="48030" spans="4:6">
      <c r="D48030" s="63"/>
      <c r="F48030" s="64"/>
    </row>
    <row r="48031" spans="4:6">
      <c r="D48031" s="63"/>
      <c r="F48031" s="64"/>
    </row>
    <row r="48032" spans="4:6">
      <c r="D48032" s="63"/>
      <c r="F48032" s="64"/>
    </row>
    <row r="48033" spans="4:6">
      <c r="D48033" s="63"/>
      <c r="F48033" s="64"/>
    </row>
    <row r="48034" spans="4:6">
      <c r="D48034" s="63"/>
      <c r="F48034" s="64"/>
    </row>
    <row r="48035" spans="4:6">
      <c r="D48035" s="63"/>
      <c r="F48035" s="64"/>
    </row>
    <row r="48036" spans="4:6">
      <c r="D48036" s="63"/>
      <c r="F48036" s="64"/>
    </row>
    <row r="48037" spans="4:6">
      <c r="D48037" s="63"/>
      <c r="F48037" s="64"/>
    </row>
    <row r="48038" spans="4:6">
      <c r="D48038" s="63"/>
      <c r="F48038" s="64"/>
    </row>
    <row r="48039" spans="4:6">
      <c r="D48039" s="63"/>
      <c r="F48039" s="64"/>
    </row>
    <row r="48040" spans="4:6">
      <c r="D48040" s="63"/>
      <c r="F48040" s="64"/>
    </row>
    <row r="48041" spans="4:6">
      <c r="D48041" s="63"/>
      <c r="F48041" s="64"/>
    </row>
    <row r="48042" spans="4:6">
      <c r="D48042" s="63"/>
      <c r="F48042" s="64"/>
    </row>
    <row r="48043" spans="4:6">
      <c r="D48043" s="63"/>
      <c r="F48043" s="64"/>
    </row>
    <row r="48044" spans="4:6">
      <c r="D48044" s="63"/>
      <c r="F48044" s="64"/>
    </row>
    <row r="48045" spans="4:6">
      <c r="D48045" s="63"/>
      <c r="F48045" s="64"/>
    </row>
    <row r="48046" spans="4:6">
      <c r="D48046" s="63"/>
      <c r="F48046" s="64"/>
    </row>
    <row r="48047" spans="4:6">
      <c r="D48047" s="63"/>
      <c r="F48047" s="64"/>
    </row>
    <row r="48048" spans="4:6">
      <c r="D48048" s="63"/>
      <c r="F48048" s="64"/>
    </row>
    <row r="48049" spans="4:6">
      <c r="D48049" s="63"/>
      <c r="F48049" s="64"/>
    </row>
    <row r="48050" spans="4:6">
      <c r="D48050" s="63"/>
      <c r="F48050" s="64"/>
    </row>
    <row r="48051" spans="4:6">
      <c r="D48051" s="63"/>
      <c r="F48051" s="64"/>
    </row>
    <row r="48052" spans="4:6">
      <c r="D48052" s="63"/>
      <c r="F48052" s="64"/>
    </row>
    <row r="48053" spans="4:6">
      <c r="D48053" s="63"/>
      <c r="F48053" s="64"/>
    </row>
    <row r="48054" spans="4:6">
      <c r="D48054" s="63"/>
      <c r="F48054" s="64"/>
    </row>
    <row r="48055" spans="4:6">
      <c r="D48055" s="63"/>
      <c r="F48055" s="64"/>
    </row>
    <row r="48056" spans="4:6">
      <c r="D48056" s="63"/>
      <c r="F48056" s="64"/>
    </row>
    <row r="48057" spans="4:6">
      <c r="D48057" s="63"/>
      <c r="F48057" s="64"/>
    </row>
    <row r="48058" spans="4:6">
      <c r="D48058" s="63"/>
      <c r="F48058" s="64"/>
    </row>
    <row r="48059" spans="4:6">
      <c r="D48059" s="63"/>
      <c r="F48059" s="64"/>
    </row>
    <row r="48060" spans="4:6">
      <c r="D48060" s="63"/>
      <c r="F48060" s="64"/>
    </row>
    <row r="48061" spans="4:6">
      <c r="D48061" s="63"/>
      <c r="F48061" s="64"/>
    </row>
    <row r="48062" spans="4:6">
      <c r="D48062" s="63"/>
      <c r="F48062" s="64"/>
    </row>
    <row r="48063" spans="4:6">
      <c r="D48063" s="63"/>
      <c r="F48063" s="64"/>
    </row>
    <row r="48064" spans="4:6">
      <c r="D48064" s="63"/>
      <c r="F48064" s="64"/>
    </row>
    <row r="48065" spans="4:6">
      <c r="D48065" s="63"/>
      <c r="F48065" s="64"/>
    </row>
    <row r="48066" spans="4:6">
      <c r="D48066" s="63"/>
      <c r="F48066" s="64"/>
    </row>
    <row r="48067" spans="4:6">
      <c r="D48067" s="63"/>
      <c r="F48067" s="64"/>
    </row>
    <row r="48068" spans="4:6">
      <c r="D48068" s="63"/>
      <c r="F48068" s="64"/>
    </row>
    <row r="48069" spans="4:6">
      <c r="D48069" s="63"/>
      <c r="F48069" s="64"/>
    </row>
    <row r="48070" spans="4:6">
      <c r="D48070" s="63"/>
      <c r="F48070" s="64"/>
    </row>
    <row r="48071" spans="4:6">
      <c r="D48071" s="63"/>
      <c r="F48071" s="64"/>
    </row>
    <row r="48072" spans="4:6">
      <c r="D48072" s="63"/>
      <c r="F48072" s="64"/>
    </row>
    <row r="48073" spans="4:6">
      <c r="D48073" s="63"/>
      <c r="F48073" s="64"/>
    </row>
    <row r="48074" spans="4:6">
      <c r="D48074" s="63"/>
      <c r="F48074" s="64"/>
    </row>
    <row r="48075" spans="4:6">
      <c r="D48075" s="63"/>
      <c r="F48075" s="64"/>
    </row>
    <row r="48076" spans="4:6">
      <c r="D48076" s="63"/>
      <c r="F48076" s="64"/>
    </row>
    <row r="48077" spans="4:6">
      <c r="D48077" s="63"/>
      <c r="F48077" s="64"/>
    </row>
    <row r="48078" spans="4:6">
      <c r="D48078" s="63"/>
      <c r="F48078" s="64"/>
    </row>
    <row r="48079" spans="4:6">
      <c r="D48079" s="63"/>
      <c r="F48079" s="64"/>
    </row>
    <row r="48080" spans="4:6">
      <c r="D48080" s="63"/>
      <c r="F48080" s="64"/>
    </row>
    <row r="48081" spans="4:6">
      <c r="D48081" s="63"/>
      <c r="F48081" s="64"/>
    </row>
    <row r="48082" spans="4:6">
      <c r="D48082" s="63"/>
      <c r="F48082" s="64"/>
    </row>
    <row r="48083" spans="4:6">
      <c r="D48083" s="63"/>
      <c r="F48083" s="64"/>
    </row>
    <row r="48084" spans="4:6">
      <c r="D48084" s="63"/>
      <c r="F48084" s="64"/>
    </row>
    <row r="48085" spans="4:6">
      <c r="D48085" s="63"/>
      <c r="F48085" s="64"/>
    </row>
    <row r="48086" spans="4:6">
      <c r="D48086" s="63"/>
      <c r="F48086" s="64"/>
    </row>
    <row r="48087" spans="4:6">
      <c r="D48087" s="63"/>
      <c r="F48087" s="64"/>
    </row>
    <row r="48088" spans="4:6">
      <c r="D48088" s="63"/>
      <c r="F48088" s="64"/>
    </row>
    <row r="48089" spans="4:6">
      <c r="D48089" s="63"/>
      <c r="F48089" s="64"/>
    </row>
    <row r="48090" spans="4:6">
      <c r="D48090" s="63"/>
      <c r="F48090" s="64"/>
    </row>
    <row r="48091" spans="4:6">
      <c r="D48091" s="63"/>
      <c r="F48091" s="64"/>
    </row>
    <row r="48092" spans="4:6">
      <c r="D48092" s="63"/>
      <c r="F48092" s="64"/>
    </row>
    <row r="48093" spans="4:6">
      <c r="D48093" s="63"/>
      <c r="F48093" s="64"/>
    </row>
    <row r="48094" spans="4:6">
      <c r="D48094" s="63"/>
      <c r="F48094" s="64"/>
    </row>
    <row r="48095" spans="4:6">
      <c r="D48095" s="63"/>
      <c r="F48095" s="64"/>
    </row>
    <row r="48096" spans="4:6">
      <c r="D48096" s="63"/>
      <c r="F48096" s="64"/>
    </row>
    <row r="48097" spans="4:6">
      <c r="D48097" s="63"/>
      <c r="F48097" s="64"/>
    </row>
    <row r="48098" spans="4:6">
      <c r="D48098" s="63"/>
      <c r="F48098" s="64"/>
    </row>
    <row r="48099" spans="4:6">
      <c r="D48099" s="63"/>
      <c r="F48099" s="64"/>
    </row>
    <row r="48100" spans="4:6">
      <c r="D48100" s="63"/>
      <c r="F48100" s="64"/>
    </row>
    <row r="48101" spans="4:6">
      <c r="D48101" s="63"/>
      <c r="F48101" s="64"/>
    </row>
    <row r="48102" spans="4:6">
      <c r="D48102" s="63"/>
      <c r="F48102" s="64"/>
    </row>
    <row r="48103" spans="4:6">
      <c r="D48103" s="63"/>
      <c r="F48103" s="64"/>
    </row>
    <row r="48104" spans="4:6">
      <c r="D48104" s="63"/>
      <c r="F48104" s="64"/>
    </row>
    <row r="48105" spans="4:6">
      <c r="D48105" s="63"/>
      <c r="F48105" s="64"/>
    </row>
    <row r="48106" spans="4:6">
      <c r="D48106" s="63"/>
      <c r="F48106" s="64"/>
    </row>
    <row r="48107" spans="4:6">
      <c r="D48107" s="63"/>
      <c r="F48107" s="64"/>
    </row>
    <row r="48108" spans="4:6">
      <c r="D48108" s="63"/>
      <c r="F48108" s="64"/>
    </row>
    <row r="48109" spans="4:6">
      <c r="D48109" s="63"/>
      <c r="F48109" s="64"/>
    </row>
    <row r="48110" spans="4:6">
      <c r="D48110" s="63"/>
      <c r="F48110" s="64"/>
    </row>
    <row r="48111" spans="4:6">
      <c r="D48111" s="63"/>
      <c r="F48111" s="64"/>
    </row>
    <row r="48112" spans="4:6">
      <c r="D48112" s="63"/>
      <c r="F48112" s="64"/>
    </row>
    <row r="48113" spans="4:6">
      <c r="D48113" s="63"/>
      <c r="F48113" s="64"/>
    </row>
    <row r="48114" spans="4:6">
      <c r="D48114" s="63"/>
      <c r="F48114" s="64"/>
    </row>
    <row r="48115" spans="4:6">
      <c r="D48115" s="63"/>
      <c r="F48115" s="64"/>
    </row>
    <row r="48116" spans="4:6">
      <c r="D48116" s="63"/>
      <c r="F48116" s="64"/>
    </row>
    <row r="48117" spans="4:6">
      <c r="D48117" s="63"/>
      <c r="F48117" s="64"/>
    </row>
    <row r="48118" spans="4:6">
      <c r="D48118" s="63"/>
      <c r="F48118" s="64"/>
    </row>
    <row r="48119" spans="4:6">
      <c r="D48119" s="63"/>
      <c r="F48119" s="64"/>
    </row>
    <row r="48120" spans="4:6">
      <c r="D48120" s="63"/>
      <c r="F48120" s="64"/>
    </row>
    <row r="48121" spans="4:6">
      <c r="D48121" s="63"/>
      <c r="F48121" s="64"/>
    </row>
    <row r="48122" spans="4:6">
      <c r="D48122" s="63"/>
      <c r="F48122" s="64"/>
    </row>
    <row r="48123" spans="4:6">
      <c r="D48123" s="63"/>
      <c r="F48123" s="64"/>
    </row>
    <row r="48124" spans="4:6">
      <c r="D48124" s="63"/>
      <c r="F48124" s="64"/>
    </row>
    <row r="48125" spans="4:6">
      <c r="D48125" s="63"/>
      <c r="F48125" s="64"/>
    </row>
    <row r="48126" spans="4:6">
      <c r="D48126" s="63"/>
      <c r="F48126" s="64"/>
    </row>
    <row r="48127" spans="4:6">
      <c r="D48127" s="63"/>
      <c r="F48127" s="64"/>
    </row>
    <row r="48128" spans="4:6">
      <c r="D48128" s="63"/>
      <c r="F48128" s="64"/>
    </row>
    <row r="48129" spans="4:6">
      <c r="D48129" s="63"/>
      <c r="F48129" s="64"/>
    </row>
    <row r="48130" spans="4:6">
      <c r="D48130" s="63"/>
      <c r="F48130" s="64"/>
    </row>
    <row r="48131" spans="4:6">
      <c r="D48131" s="63"/>
      <c r="F48131" s="64"/>
    </row>
    <row r="48132" spans="4:6">
      <c r="D48132" s="63"/>
      <c r="F48132" s="64"/>
    </row>
    <row r="48133" spans="4:6">
      <c r="D48133" s="63"/>
      <c r="F48133" s="64"/>
    </row>
    <row r="48134" spans="4:6">
      <c r="D48134" s="63"/>
      <c r="F48134" s="64"/>
    </row>
    <row r="48135" spans="4:6">
      <c r="D48135" s="63"/>
      <c r="F48135" s="64"/>
    </row>
    <row r="48136" spans="4:6">
      <c r="D48136" s="63"/>
      <c r="F48136" s="64"/>
    </row>
    <row r="48137" spans="4:6">
      <c r="D48137" s="63"/>
      <c r="F48137" s="64"/>
    </row>
    <row r="48138" spans="4:6">
      <c r="D48138" s="63"/>
      <c r="F48138" s="64"/>
    </row>
    <row r="48139" spans="4:6">
      <c r="D48139" s="63"/>
      <c r="F48139" s="64"/>
    </row>
    <row r="48140" spans="4:6">
      <c r="D48140" s="63"/>
      <c r="F48140" s="64"/>
    </row>
    <row r="48141" spans="4:6">
      <c r="D48141" s="63"/>
      <c r="F48141" s="64"/>
    </row>
    <row r="48142" spans="4:6">
      <c r="D48142" s="63"/>
      <c r="F48142" s="64"/>
    </row>
    <row r="48143" spans="4:6">
      <c r="D48143" s="63"/>
      <c r="F48143" s="64"/>
    </row>
    <row r="48144" spans="4:6">
      <c r="D48144" s="63"/>
      <c r="F48144" s="64"/>
    </row>
    <row r="48145" spans="4:6">
      <c r="D48145" s="63"/>
      <c r="F48145" s="64"/>
    </row>
    <row r="48146" spans="4:6">
      <c r="D48146" s="63"/>
      <c r="F48146" s="64"/>
    </row>
    <row r="48147" spans="4:6">
      <c r="D48147" s="63"/>
      <c r="F48147" s="64"/>
    </row>
    <row r="48148" spans="4:6">
      <c r="D48148" s="63"/>
      <c r="F48148" s="64"/>
    </row>
    <row r="48149" spans="4:6">
      <c r="D48149" s="63"/>
      <c r="F48149" s="64"/>
    </row>
    <row r="48150" spans="4:6">
      <c r="D48150" s="63"/>
      <c r="F48150" s="64"/>
    </row>
    <row r="48151" spans="4:6">
      <c r="D48151" s="63"/>
      <c r="F48151" s="64"/>
    </row>
    <row r="48152" spans="4:6">
      <c r="D48152" s="63"/>
      <c r="F48152" s="64"/>
    </row>
    <row r="48153" spans="4:6">
      <c r="D48153" s="63"/>
      <c r="F48153" s="64"/>
    </row>
    <row r="48154" spans="4:6">
      <c r="D48154" s="63"/>
      <c r="F48154" s="64"/>
    </row>
    <row r="48155" spans="4:6">
      <c r="D48155" s="63"/>
      <c r="F48155" s="64"/>
    </row>
    <row r="48156" spans="4:6">
      <c r="D48156" s="63"/>
      <c r="F48156" s="64"/>
    </row>
    <row r="48157" spans="4:6">
      <c r="D48157" s="63"/>
      <c r="F48157" s="64"/>
    </row>
    <row r="48158" spans="4:6">
      <c r="D48158" s="63"/>
      <c r="F48158" s="64"/>
    </row>
    <row r="48159" spans="4:6">
      <c r="D48159" s="63"/>
      <c r="F48159" s="64"/>
    </row>
    <row r="48160" spans="4:6">
      <c r="D48160" s="63"/>
      <c r="F48160" s="64"/>
    </row>
    <row r="48161" spans="4:6">
      <c r="D48161" s="63"/>
      <c r="F48161" s="64"/>
    </row>
    <row r="48162" spans="4:6">
      <c r="D48162" s="63"/>
      <c r="F48162" s="64"/>
    </row>
    <row r="48163" spans="4:6">
      <c r="D48163" s="63"/>
      <c r="F48163" s="64"/>
    </row>
    <row r="48164" spans="4:6">
      <c r="D48164" s="63"/>
      <c r="F48164" s="64"/>
    </row>
    <row r="48165" spans="4:6">
      <c r="D48165" s="63"/>
      <c r="F48165" s="64"/>
    </row>
    <row r="48166" spans="4:6">
      <c r="D48166" s="63"/>
      <c r="F48166" s="64"/>
    </row>
    <row r="48167" spans="4:6">
      <c r="D48167" s="63"/>
      <c r="F48167" s="64"/>
    </row>
    <row r="48168" spans="4:6">
      <c r="D48168" s="63"/>
      <c r="F48168" s="64"/>
    </row>
    <row r="48169" spans="4:6">
      <c r="D48169" s="63"/>
      <c r="F48169" s="64"/>
    </row>
    <row r="48170" spans="4:6">
      <c r="D48170" s="63"/>
      <c r="F48170" s="64"/>
    </row>
    <row r="48171" spans="4:6">
      <c r="D48171" s="63"/>
      <c r="F48171" s="64"/>
    </row>
    <row r="48172" spans="4:6">
      <c r="D48172" s="63"/>
      <c r="F48172" s="64"/>
    </row>
    <row r="48173" spans="4:6">
      <c r="D48173" s="63"/>
      <c r="F48173" s="64"/>
    </row>
    <row r="48174" spans="4:6">
      <c r="D48174" s="63"/>
      <c r="F48174" s="64"/>
    </row>
    <row r="48175" spans="4:6">
      <c r="D48175" s="63"/>
      <c r="F48175" s="64"/>
    </row>
    <row r="48176" spans="4:6">
      <c r="D48176" s="63"/>
      <c r="F48176" s="64"/>
    </row>
    <row r="48177" spans="4:6">
      <c r="D48177" s="63"/>
      <c r="F48177" s="64"/>
    </row>
    <row r="48178" spans="4:6">
      <c r="D48178" s="63"/>
      <c r="F48178" s="64"/>
    </row>
    <row r="48179" spans="4:6">
      <c r="D48179" s="63"/>
      <c r="F48179" s="64"/>
    </row>
    <row r="48180" spans="4:6">
      <c r="D48180" s="63"/>
      <c r="F48180" s="64"/>
    </row>
    <row r="48181" spans="4:6">
      <c r="D48181" s="63"/>
      <c r="F48181" s="64"/>
    </row>
    <row r="48182" spans="4:6">
      <c r="D48182" s="63"/>
      <c r="F48182" s="64"/>
    </row>
    <row r="48183" spans="4:6">
      <c r="D48183" s="63"/>
      <c r="F48183" s="64"/>
    </row>
    <row r="48184" spans="4:6">
      <c r="D48184" s="63"/>
      <c r="F48184" s="64"/>
    </row>
    <row r="48185" spans="4:6">
      <c r="D48185" s="63"/>
      <c r="F48185" s="64"/>
    </row>
    <row r="48186" spans="4:6">
      <c r="D48186" s="63"/>
      <c r="F48186" s="64"/>
    </row>
    <row r="48187" spans="4:6">
      <c r="D48187" s="63"/>
      <c r="F48187" s="64"/>
    </row>
    <row r="48188" spans="4:6">
      <c r="D48188" s="63"/>
      <c r="F48188" s="64"/>
    </row>
    <row r="48189" spans="4:6">
      <c r="D48189" s="63"/>
      <c r="F48189" s="64"/>
    </row>
    <row r="48190" spans="4:6">
      <c r="D48190" s="63"/>
      <c r="F48190" s="64"/>
    </row>
    <row r="48191" spans="4:6">
      <c r="D48191" s="63"/>
      <c r="F48191" s="64"/>
    </row>
    <row r="48192" spans="4:6">
      <c r="D48192" s="63"/>
      <c r="F48192" s="64"/>
    </row>
    <row r="48193" spans="4:6">
      <c r="D48193" s="63"/>
      <c r="F48193" s="64"/>
    </row>
    <row r="48194" spans="4:6">
      <c r="D48194" s="63"/>
      <c r="F48194" s="64"/>
    </row>
    <row r="48195" spans="4:6">
      <c r="D48195" s="63"/>
      <c r="F48195" s="64"/>
    </row>
    <row r="48196" spans="4:6">
      <c r="D48196" s="63"/>
      <c r="F48196" s="64"/>
    </row>
    <row r="48197" spans="4:6">
      <c r="D48197" s="63"/>
      <c r="F48197" s="64"/>
    </row>
    <row r="48198" spans="4:6">
      <c r="D48198" s="63"/>
      <c r="F48198" s="64"/>
    </row>
    <row r="48199" spans="4:6">
      <c r="D48199" s="63"/>
      <c r="F48199" s="64"/>
    </row>
    <row r="48200" spans="4:6">
      <c r="D48200" s="63"/>
      <c r="F48200" s="64"/>
    </row>
    <row r="48201" spans="4:6">
      <c r="D48201" s="63"/>
      <c r="F48201" s="64"/>
    </row>
    <row r="48202" spans="4:6">
      <c r="D48202" s="63"/>
      <c r="F48202" s="64"/>
    </row>
    <row r="48203" spans="4:6">
      <c r="D48203" s="63"/>
      <c r="F48203" s="64"/>
    </row>
    <row r="48204" spans="4:6">
      <c r="D48204" s="63"/>
      <c r="F48204" s="64"/>
    </row>
    <row r="48205" spans="4:6">
      <c r="D48205" s="63"/>
      <c r="F48205" s="64"/>
    </row>
    <row r="48206" spans="4:6">
      <c r="D48206" s="63"/>
      <c r="F48206" s="64"/>
    </row>
    <row r="48207" spans="4:6">
      <c r="D48207" s="63"/>
      <c r="F48207" s="64"/>
    </row>
    <row r="48208" spans="4:6">
      <c r="D48208" s="63"/>
      <c r="F48208" s="64"/>
    </row>
    <row r="48209" spans="4:6">
      <c r="D48209" s="63"/>
      <c r="F48209" s="64"/>
    </row>
    <row r="48210" spans="4:6">
      <c r="D48210" s="63"/>
      <c r="F48210" s="64"/>
    </row>
    <row r="48211" spans="4:6">
      <c r="D48211" s="63"/>
      <c r="F48211" s="64"/>
    </row>
    <row r="48212" spans="4:6">
      <c r="D48212" s="63"/>
      <c r="F48212" s="64"/>
    </row>
    <row r="48213" spans="4:6">
      <c r="D48213" s="63"/>
      <c r="F48213" s="64"/>
    </row>
    <row r="48214" spans="4:6">
      <c r="D48214" s="63"/>
      <c r="F48214" s="64"/>
    </row>
    <row r="48215" spans="4:6">
      <c r="D48215" s="63"/>
      <c r="F48215" s="64"/>
    </row>
    <row r="48216" spans="4:6">
      <c r="D48216" s="63"/>
      <c r="F48216" s="64"/>
    </row>
    <row r="48217" spans="4:6">
      <c r="D48217" s="63"/>
      <c r="F48217" s="64"/>
    </row>
    <row r="48218" spans="4:6">
      <c r="D48218" s="63"/>
      <c r="F48218" s="64"/>
    </row>
    <row r="48219" spans="4:6">
      <c r="D48219" s="63"/>
      <c r="F48219" s="64"/>
    </row>
    <row r="48220" spans="4:6">
      <c r="D48220" s="63"/>
      <c r="F48220" s="64"/>
    </row>
    <row r="48221" spans="4:6">
      <c r="D48221" s="63"/>
      <c r="F48221" s="64"/>
    </row>
    <row r="48222" spans="4:6">
      <c r="D48222" s="63"/>
      <c r="F48222" s="64"/>
    </row>
    <row r="48223" spans="4:6">
      <c r="D48223" s="63"/>
      <c r="F48223" s="64"/>
    </row>
    <row r="48224" spans="4:6">
      <c r="D48224" s="63"/>
      <c r="F48224" s="64"/>
    </row>
    <row r="48225" spans="4:6">
      <c r="D48225" s="63"/>
      <c r="F48225" s="64"/>
    </row>
    <row r="48226" spans="4:6">
      <c r="D48226" s="63"/>
      <c r="F48226" s="64"/>
    </row>
    <row r="48227" spans="4:6">
      <c r="D48227" s="63"/>
      <c r="F48227" s="64"/>
    </row>
    <row r="48228" spans="4:6">
      <c r="D48228" s="63"/>
      <c r="F48228" s="64"/>
    </row>
    <row r="48229" spans="4:6">
      <c r="D48229" s="63"/>
      <c r="F48229" s="64"/>
    </row>
    <row r="48230" spans="4:6">
      <c r="D48230" s="63"/>
      <c r="F48230" s="64"/>
    </row>
    <row r="48231" spans="4:6">
      <c r="D48231" s="63"/>
      <c r="F48231" s="64"/>
    </row>
    <row r="48232" spans="4:6">
      <c r="D48232" s="63"/>
      <c r="F48232" s="64"/>
    </row>
    <row r="48233" spans="4:6">
      <c r="D48233" s="63"/>
      <c r="F48233" s="64"/>
    </row>
    <row r="48234" spans="4:6">
      <c r="D48234" s="63"/>
      <c r="F48234" s="64"/>
    </row>
    <row r="48235" spans="4:6">
      <c r="D48235" s="63"/>
      <c r="F48235" s="64"/>
    </row>
    <row r="48236" spans="4:6">
      <c r="D48236" s="63"/>
      <c r="F48236" s="64"/>
    </row>
    <row r="48237" spans="4:6">
      <c r="D48237" s="63"/>
      <c r="F48237" s="64"/>
    </row>
    <row r="48238" spans="4:6">
      <c r="D48238" s="63"/>
      <c r="F48238" s="64"/>
    </row>
    <row r="48239" spans="4:6">
      <c r="D48239" s="63"/>
      <c r="F48239" s="64"/>
    </row>
    <row r="48240" spans="4:6">
      <c r="D48240" s="63"/>
      <c r="F48240" s="64"/>
    </row>
    <row r="48241" spans="4:6">
      <c r="D48241" s="63"/>
      <c r="F48241" s="64"/>
    </row>
    <row r="48242" spans="4:6">
      <c r="D48242" s="63"/>
      <c r="F48242" s="64"/>
    </row>
    <row r="48243" spans="4:6">
      <c r="D48243" s="63"/>
      <c r="F48243" s="64"/>
    </row>
    <row r="48244" spans="4:6">
      <c r="D48244" s="63"/>
      <c r="F48244" s="64"/>
    </row>
    <row r="48245" spans="4:6">
      <c r="D48245" s="63"/>
      <c r="F48245" s="64"/>
    </row>
    <row r="48246" spans="4:6">
      <c r="D48246" s="63"/>
      <c r="F48246" s="64"/>
    </row>
    <row r="48247" spans="4:6">
      <c r="D48247" s="63"/>
      <c r="F48247" s="64"/>
    </row>
    <row r="48248" spans="4:6">
      <c r="D48248" s="63"/>
      <c r="F48248" s="64"/>
    </row>
    <row r="48249" spans="4:6">
      <c r="D48249" s="63"/>
      <c r="F48249" s="64"/>
    </row>
    <row r="48250" spans="4:6">
      <c r="D48250" s="63"/>
      <c r="F48250" s="64"/>
    </row>
    <row r="48251" spans="4:6">
      <c r="D48251" s="63"/>
      <c r="F48251" s="64"/>
    </row>
    <row r="48252" spans="4:6">
      <c r="D48252" s="63"/>
      <c r="F48252" s="64"/>
    </row>
    <row r="48253" spans="4:6">
      <c r="D48253" s="63"/>
      <c r="F48253" s="64"/>
    </row>
    <row r="48254" spans="4:6">
      <c r="D48254" s="63"/>
      <c r="F48254" s="64"/>
    </row>
    <row r="48255" spans="4:6">
      <c r="D48255" s="63"/>
      <c r="F48255" s="64"/>
    </row>
    <row r="48256" spans="4:6">
      <c r="D48256" s="63"/>
      <c r="F48256" s="64"/>
    </row>
    <row r="48257" spans="4:6">
      <c r="D48257" s="63"/>
      <c r="F48257" s="64"/>
    </row>
    <row r="48258" spans="4:6">
      <c r="D48258" s="63"/>
      <c r="F48258" s="64"/>
    </row>
    <row r="48259" spans="4:6">
      <c r="D48259" s="63"/>
      <c r="F48259" s="64"/>
    </row>
    <row r="48260" spans="4:6">
      <c r="D48260" s="63"/>
      <c r="F48260" s="64"/>
    </row>
    <row r="48261" spans="4:6">
      <c r="D48261" s="63"/>
      <c r="F48261" s="64"/>
    </row>
    <row r="48262" spans="4:6">
      <c r="D48262" s="63"/>
      <c r="F48262" s="64"/>
    </row>
    <row r="48263" spans="4:6">
      <c r="D48263" s="63"/>
      <c r="F48263" s="64"/>
    </row>
    <row r="48264" spans="4:6">
      <c r="D48264" s="63"/>
      <c r="F48264" s="64"/>
    </row>
    <row r="48265" spans="4:6">
      <c r="D48265" s="63"/>
      <c r="F48265" s="64"/>
    </row>
    <row r="48266" spans="4:6">
      <c r="D48266" s="63"/>
      <c r="F48266" s="64"/>
    </row>
    <row r="48267" spans="4:6">
      <c r="D48267" s="63"/>
      <c r="F48267" s="64"/>
    </row>
    <row r="48268" spans="4:6">
      <c r="D48268" s="63"/>
      <c r="F48268" s="64"/>
    </row>
    <row r="48269" spans="4:6">
      <c r="D48269" s="63"/>
      <c r="F48269" s="64"/>
    </row>
    <row r="48270" spans="4:6">
      <c r="D48270" s="63"/>
      <c r="F48270" s="64"/>
    </row>
    <row r="48271" spans="4:6">
      <c r="D48271" s="63"/>
      <c r="F48271" s="64"/>
    </row>
    <row r="48272" spans="4:6">
      <c r="D48272" s="63"/>
      <c r="F48272" s="64"/>
    </row>
    <row r="48273" spans="4:6">
      <c r="D48273" s="63"/>
      <c r="F48273" s="64"/>
    </row>
    <row r="48274" spans="4:6">
      <c r="D48274" s="63"/>
      <c r="F48274" s="64"/>
    </row>
    <row r="48275" spans="4:6">
      <c r="D48275" s="63"/>
      <c r="F48275" s="64"/>
    </row>
    <row r="48276" spans="4:6">
      <c r="D48276" s="63"/>
      <c r="F48276" s="64"/>
    </row>
    <row r="48277" spans="4:6">
      <c r="D48277" s="63"/>
      <c r="F48277" s="64"/>
    </row>
    <row r="48278" spans="4:6">
      <c r="D48278" s="63"/>
      <c r="F48278" s="64"/>
    </row>
    <row r="48279" spans="4:6">
      <c r="D48279" s="63"/>
      <c r="F48279" s="64"/>
    </row>
    <row r="48280" spans="4:6">
      <c r="D48280" s="63"/>
      <c r="F48280" s="64"/>
    </row>
    <row r="48281" spans="4:6">
      <c r="D48281" s="63"/>
      <c r="F48281" s="64"/>
    </row>
    <row r="48282" spans="4:6">
      <c r="D48282" s="63"/>
      <c r="F48282" s="64"/>
    </row>
    <row r="48283" spans="4:6">
      <c r="D48283" s="63"/>
      <c r="F48283" s="64"/>
    </row>
    <row r="48284" spans="4:6">
      <c r="D48284" s="63"/>
      <c r="F48284" s="64"/>
    </row>
    <row r="48285" spans="4:6">
      <c r="D48285" s="63"/>
      <c r="F48285" s="64"/>
    </row>
    <row r="48286" spans="4:6">
      <c r="D48286" s="63"/>
      <c r="F48286" s="64"/>
    </row>
    <row r="48287" spans="4:6">
      <c r="D48287" s="63"/>
      <c r="F48287" s="64"/>
    </row>
    <row r="48288" spans="4:6">
      <c r="D48288" s="63"/>
      <c r="F48288" s="64"/>
    </row>
    <row r="48289" spans="4:6">
      <c r="D48289" s="63"/>
      <c r="F48289" s="64"/>
    </row>
    <row r="48290" spans="4:6">
      <c r="D48290" s="63"/>
      <c r="F48290" s="64"/>
    </row>
    <row r="48291" spans="4:6">
      <c r="D48291" s="63"/>
      <c r="F48291" s="64"/>
    </row>
    <row r="48292" spans="4:6">
      <c r="D48292" s="63"/>
      <c r="F48292" s="64"/>
    </row>
    <row r="48293" spans="4:6">
      <c r="D48293" s="63"/>
      <c r="F48293" s="64"/>
    </row>
    <row r="48294" spans="4:6">
      <c r="D48294" s="63"/>
      <c r="F48294" s="64"/>
    </row>
    <row r="48295" spans="4:6">
      <c r="D48295" s="63"/>
      <c r="F48295" s="64"/>
    </row>
    <row r="48296" spans="4:6">
      <c r="D48296" s="63"/>
      <c r="F48296" s="64"/>
    </row>
    <row r="48297" spans="4:6">
      <c r="D48297" s="63"/>
      <c r="F48297" s="64"/>
    </row>
    <row r="48298" spans="4:6">
      <c r="D48298" s="63"/>
      <c r="F48298" s="64"/>
    </row>
    <row r="48299" spans="4:6">
      <c r="D48299" s="63"/>
      <c r="F48299" s="64"/>
    </row>
    <row r="48300" spans="4:6">
      <c r="D48300" s="63"/>
      <c r="F48300" s="64"/>
    </row>
    <row r="48301" spans="4:6">
      <c r="D48301" s="63"/>
      <c r="F48301" s="64"/>
    </row>
    <row r="48302" spans="4:6">
      <c r="D48302" s="63"/>
      <c r="F48302" s="64"/>
    </row>
    <row r="48303" spans="4:6">
      <c r="D48303" s="63"/>
      <c r="F48303" s="64"/>
    </row>
    <row r="48304" spans="4:6">
      <c r="D48304" s="63"/>
      <c r="F48304" s="64"/>
    </row>
    <row r="48305" spans="4:6">
      <c r="D48305" s="63"/>
      <c r="F48305" s="64"/>
    </row>
    <row r="48306" spans="4:6">
      <c r="D48306" s="63"/>
      <c r="F48306" s="64"/>
    </row>
    <row r="48307" spans="4:6">
      <c r="D48307" s="63"/>
      <c r="F48307" s="64"/>
    </row>
    <row r="48308" spans="4:6">
      <c r="D48308" s="63"/>
      <c r="F48308" s="64"/>
    </row>
    <row r="48309" spans="4:6">
      <c r="D48309" s="63"/>
      <c r="F48309" s="64"/>
    </row>
    <row r="48310" spans="4:6">
      <c r="D48310" s="63"/>
      <c r="F48310" s="64"/>
    </row>
    <row r="48311" spans="4:6">
      <c r="D48311" s="63"/>
      <c r="F48311" s="64"/>
    </row>
    <row r="48312" spans="4:6">
      <c r="D48312" s="63"/>
      <c r="F48312" s="64"/>
    </row>
    <row r="48313" spans="4:6">
      <c r="D48313" s="63"/>
      <c r="F48313" s="64"/>
    </row>
    <row r="48314" spans="4:6">
      <c r="D48314" s="63"/>
      <c r="F48314" s="64"/>
    </row>
    <row r="48315" spans="4:6">
      <c r="D48315" s="63"/>
      <c r="F48315" s="64"/>
    </row>
    <row r="48316" spans="4:6">
      <c r="D48316" s="63"/>
      <c r="F48316" s="64"/>
    </row>
    <row r="48317" spans="4:6">
      <c r="D48317" s="63"/>
      <c r="F48317" s="64"/>
    </row>
    <row r="48318" spans="4:6">
      <c r="D48318" s="63"/>
      <c r="F48318" s="64"/>
    </row>
    <row r="48319" spans="4:6">
      <c r="D48319" s="63"/>
      <c r="F48319" s="64"/>
    </row>
    <row r="48320" spans="4:6">
      <c r="D48320" s="63"/>
      <c r="F48320" s="64"/>
    </row>
    <row r="48321" spans="4:6">
      <c r="D48321" s="63"/>
      <c r="F48321" s="64"/>
    </row>
    <row r="48322" spans="4:6">
      <c r="D48322" s="63"/>
      <c r="F48322" s="64"/>
    </row>
    <row r="48323" spans="4:6">
      <c r="D48323" s="63"/>
      <c r="F48323" s="64"/>
    </row>
    <row r="48324" spans="4:6">
      <c r="D48324" s="63"/>
      <c r="F48324" s="64"/>
    </row>
    <row r="48325" spans="4:6">
      <c r="D48325" s="63"/>
      <c r="F48325" s="64"/>
    </row>
    <row r="48326" spans="4:6">
      <c r="D48326" s="63"/>
      <c r="F48326" s="64"/>
    </row>
    <row r="48327" spans="4:6">
      <c r="D48327" s="63"/>
      <c r="F48327" s="64"/>
    </row>
    <row r="48328" spans="4:6">
      <c r="D48328" s="63"/>
      <c r="F48328" s="64"/>
    </row>
    <row r="48329" spans="4:6">
      <c r="D48329" s="63"/>
      <c r="F48329" s="64"/>
    </row>
    <row r="48330" spans="4:6">
      <c r="D48330" s="63"/>
      <c r="F48330" s="64"/>
    </row>
    <row r="48331" spans="4:6">
      <c r="D48331" s="63"/>
      <c r="F48331" s="64"/>
    </row>
    <row r="48332" spans="4:6">
      <c r="D48332" s="63"/>
      <c r="F48332" s="64"/>
    </row>
    <row r="48333" spans="4:6">
      <c r="D48333" s="63"/>
      <c r="F48333" s="64"/>
    </row>
    <row r="48334" spans="4:6">
      <c r="D48334" s="63"/>
      <c r="F48334" s="64"/>
    </row>
    <row r="48335" spans="4:6">
      <c r="D48335" s="63"/>
      <c r="F48335" s="64"/>
    </row>
    <row r="48336" spans="4:6">
      <c r="D48336" s="63"/>
      <c r="F48336" s="64"/>
    </row>
    <row r="48337" spans="4:6">
      <c r="D48337" s="63"/>
      <c r="F48337" s="64"/>
    </row>
    <row r="48338" spans="4:6">
      <c r="D48338" s="63"/>
      <c r="F48338" s="64"/>
    </row>
    <row r="48339" spans="4:6">
      <c r="D48339" s="63"/>
      <c r="F48339" s="64"/>
    </row>
    <row r="48340" spans="4:6">
      <c r="D48340" s="63"/>
      <c r="F48340" s="64"/>
    </row>
    <row r="48341" spans="4:6">
      <c r="D48341" s="63"/>
      <c r="F48341" s="64"/>
    </row>
    <row r="48342" spans="4:6">
      <c r="D48342" s="63"/>
      <c r="F48342" s="64"/>
    </row>
    <row r="48343" spans="4:6">
      <c r="D48343" s="63"/>
      <c r="F48343" s="64"/>
    </row>
    <row r="48344" spans="4:6">
      <c r="D48344" s="63"/>
      <c r="F48344" s="64"/>
    </row>
    <row r="48345" spans="4:6">
      <c r="D48345" s="63"/>
      <c r="F48345" s="64"/>
    </row>
    <row r="48346" spans="4:6">
      <c r="D48346" s="63"/>
      <c r="F48346" s="64"/>
    </row>
    <row r="48347" spans="4:6">
      <c r="D48347" s="63"/>
      <c r="F48347" s="64"/>
    </row>
    <row r="48348" spans="4:6">
      <c r="D48348" s="63"/>
      <c r="F48348" s="64"/>
    </row>
    <row r="48349" spans="4:6">
      <c r="D48349" s="63"/>
      <c r="F48349" s="64"/>
    </row>
    <row r="48350" spans="4:6">
      <c r="D48350" s="63"/>
      <c r="F48350" s="64"/>
    </row>
    <row r="48351" spans="4:6">
      <c r="D48351" s="63"/>
      <c r="F48351" s="64"/>
    </row>
    <row r="48352" spans="4:6">
      <c r="D48352" s="63"/>
      <c r="F48352" s="64"/>
    </row>
    <row r="48353" spans="4:6">
      <c r="D48353" s="63"/>
      <c r="F48353" s="64"/>
    </row>
    <row r="48354" spans="4:6">
      <c r="D48354" s="63"/>
      <c r="F48354" s="64"/>
    </row>
    <row r="48355" spans="4:6">
      <c r="D48355" s="63"/>
      <c r="F48355" s="64"/>
    </row>
    <row r="48356" spans="4:6">
      <c r="D48356" s="63"/>
      <c r="F48356" s="64"/>
    </row>
    <row r="48357" spans="4:6">
      <c r="D48357" s="63"/>
      <c r="F48357" s="64"/>
    </row>
    <row r="48358" spans="4:6">
      <c r="D48358" s="63"/>
      <c r="F48358" s="64"/>
    </row>
    <row r="48359" spans="4:6">
      <c r="D48359" s="63"/>
      <c r="F48359" s="64"/>
    </row>
    <row r="48360" spans="4:6">
      <c r="D48360" s="63"/>
      <c r="F48360" s="64"/>
    </row>
    <row r="48361" spans="4:6">
      <c r="D48361" s="63"/>
      <c r="F48361" s="64"/>
    </row>
    <row r="48362" spans="4:6">
      <c r="D48362" s="63"/>
      <c r="F48362" s="64"/>
    </row>
    <row r="48363" spans="4:6">
      <c r="D48363" s="63"/>
      <c r="F48363" s="64"/>
    </row>
    <row r="48364" spans="4:6">
      <c r="D48364" s="63"/>
      <c r="F48364" s="64"/>
    </row>
    <row r="48365" spans="4:6">
      <c r="D48365" s="63"/>
      <c r="F48365" s="64"/>
    </row>
    <row r="48366" spans="4:6">
      <c r="D48366" s="63"/>
      <c r="F48366" s="64"/>
    </row>
    <row r="48367" spans="4:6">
      <c r="D48367" s="63"/>
      <c r="F48367" s="64"/>
    </row>
    <row r="48368" spans="4:6">
      <c r="D48368" s="63"/>
      <c r="F48368" s="64"/>
    </row>
    <row r="48369" spans="4:6">
      <c r="D48369" s="63"/>
      <c r="F48369" s="64"/>
    </row>
    <row r="48370" spans="4:6">
      <c r="D48370" s="63"/>
      <c r="F48370" s="64"/>
    </row>
    <row r="48371" spans="4:6">
      <c r="D48371" s="63"/>
      <c r="F48371" s="64"/>
    </row>
    <row r="48372" spans="4:6">
      <c r="D48372" s="63"/>
      <c r="F48372" s="64"/>
    </row>
    <row r="48373" spans="4:6">
      <c r="D48373" s="63"/>
      <c r="F48373" s="64"/>
    </row>
    <row r="48374" spans="4:6">
      <c r="D48374" s="63"/>
      <c r="F48374" s="64"/>
    </row>
    <row r="48375" spans="4:6">
      <c r="D48375" s="63"/>
      <c r="F48375" s="64"/>
    </row>
    <row r="48376" spans="4:6">
      <c r="D48376" s="63"/>
      <c r="F48376" s="64"/>
    </row>
    <row r="48377" spans="4:6">
      <c r="D48377" s="63"/>
      <c r="F48377" s="64"/>
    </row>
    <row r="48378" spans="4:6">
      <c r="D48378" s="63"/>
      <c r="F48378" s="64"/>
    </row>
    <row r="48379" spans="4:6">
      <c r="D48379" s="63"/>
      <c r="F48379" s="64"/>
    </row>
    <row r="48380" spans="4:6">
      <c r="D48380" s="63"/>
      <c r="F48380" s="64"/>
    </row>
    <row r="48381" spans="4:6">
      <c r="D48381" s="63"/>
      <c r="F48381" s="64"/>
    </row>
    <row r="48382" spans="4:6">
      <c r="D48382" s="63"/>
      <c r="F48382" s="64"/>
    </row>
    <row r="48383" spans="4:6">
      <c r="D48383" s="63"/>
      <c r="F48383" s="64"/>
    </row>
    <row r="48384" spans="4:6">
      <c r="D48384" s="63"/>
      <c r="F48384" s="64"/>
    </row>
    <row r="48385" spans="4:6">
      <c r="D48385" s="63"/>
      <c r="F48385" s="64"/>
    </row>
    <row r="48386" spans="4:6">
      <c r="D48386" s="63"/>
      <c r="F48386" s="64"/>
    </row>
    <row r="48387" spans="4:6">
      <c r="D48387" s="63"/>
      <c r="F48387" s="64"/>
    </row>
    <row r="48388" spans="4:6">
      <c r="D48388" s="63"/>
      <c r="F48388" s="64"/>
    </row>
    <row r="48389" spans="4:6">
      <c r="D48389" s="63"/>
      <c r="F48389" s="64"/>
    </row>
    <row r="48390" spans="4:6">
      <c r="D48390" s="63"/>
      <c r="F48390" s="64"/>
    </row>
    <row r="48391" spans="4:6">
      <c r="D48391" s="63"/>
      <c r="F48391" s="64"/>
    </row>
    <row r="48392" spans="4:6">
      <c r="D48392" s="63"/>
      <c r="F48392" s="64"/>
    </row>
    <row r="48393" spans="4:6">
      <c r="D48393" s="63"/>
      <c r="F48393" s="64"/>
    </row>
    <row r="48394" spans="4:6">
      <c r="D48394" s="63"/>
      <c r="F48394" s="64"/>
    </row>
    <row r="48395" spans="4:6">
      <c r="D48395" s="63"/>
      <c r="F48395" s="64"/>
    </row>
    <row r="48396" spans="4:6">
      <c r="D48396" s="63"/>
      <c r="F48396" s="64"/>
    </row>
    <row r="48397" spans="4:6">
      <c r="D48397" s="63"/>
      <c r="F48397" s="64"/>
    </row>
    <row r="48398" spans="4:6">
      <c r="D48398" s="63"/>
      <c r="F48398" s="64"/>
    </row>
    <row r="48399" spans="4:6">
      <c r="D48399" s="63"/>
      <c r="F48399" s="64"/>
    </row>
    <row r="48400" spans="4:6">
      <c r="D48400" s="63"/>
      <c r="F48400" s="64"/>
    </row>
    <row r="48401" spans="4:6">
      <c r="D48401" s="63"/>
      <c r="F48401" s="64"/>
    </row>
    <row r="48402" spans="4:6">
      <c r="D48402" s="63"/>
      <c r="F48402" s="64"/>
    </row>
    <row r="48403" spans="4:6">
      <c r="D48403" s="63"/>
      <c r="F48403" s="64"/>
    </row>
    <row r="48404" spans="4:6">
      <c r="D48404" s="63"/>
      <c r="F48404" s="64"/>
    </row>
    <row r="48405" spans="4:6">
      <c r="D48405" s="63"/>
      <c r="F48405" s="64"/>
    </row>
    <row r="48406" spans="4:6">
      <c r="D48406" s="63"/>
      <c r="F48406" s="64"/>
    </row>
    <row r="48407" spans="4:6">
      <c r="D48407" s="63"/>
      <c r="F48407" s="64"/>
    </row>
    <row r="48408" spans="4:6">
      <c r="D48408" s="63"/>
      <c r="F48408" s="64"/>
    </row>
    <row r="48409" spans="4:6">
      <c r="D48409" s="63"/>
      <c r="F48409" s="64"/>
    </row>
    <row r="48410" spans="4:6">
      <c r="D48410" s="63"/>
      <c r="F48410" s="64"/>
    </row>
    <row r="48411" spans="4:6">
      <c r="D48411" s="63"/>
      <c r="F48411" s="64"/>
    </row>
    <row r="48412" spans="4:6">
      <c r="D48412" s="63"/>
      <c r="F48412" s="64"/>
    </row>
    <row r="48413" spans="4:6">
      <c r="D48413" s="63"/>
      <c r="F48413" s="64"/>
    </row>
    <row r="48414" spans="4:6">
      <c r="D48414" s="63"/>
      <c r="F48414" s="64"/>
    </row>
    <row r="48415" spans="4:6">
      <c r="D48415" s="63"/>
      <c r="F48415" s="64"/>
    </row>
    <row r="48416" spans="4:6">
      <c r="D48416" s="63"/>
      <c r="F48416" s="64"/>
    </row>
    <row r="48417" spans="4:6">
      <c r="D48417" s="63"/>
      <c r="F48417" s="64"/>
    </row>
    <row r="48418" spans="4:6">
      <c r="D48418" s="63"/>
      <c r="F48418" s="64"/>
    </row>
    <row r="48419" spans="4:6">
      <c r="D48419" s="63"/>
      <c r="F48419" s="64"/>
    </row>
    <row r="48420" spans="4:6">
      <c r="D48420" s="63"/>
      <c r="F48420" s="64"/>
    </row>
    <row r="48421" spans="4:6">
      <c r="D48421" s="63"/>
      <c r="F48421" s="64"/>
    </row>
    <row r="48422" spans="4:6">
      <c r="D48422" s="63"/>
      <c r="F48422" s="64"/>
    </row>
    <row r="48423" spans="4:6">
      <c r="D48423" s="63"/>
      <c r="F48423" s="64"/>
    </row>
    <row r="48424" spans="4:6">
      <c r="D48424" s="63"/>
      <c r="F48424" s="64"/>
    </row>
    <row r="48425" spans="4:6">
      <c r="D48425" s="63"/>
      <c r="F48425" s="64"/>
    </row>
    <row r="48426" spans="4:6">
      <c r="D48426" s="63"/>
      <c r="F48426" s="64"/>
    </row>
    <row r="48427" spans="4:6">
      <c r="D48427" s="63"/>
      <c r="F48427" s="64"/>
    </row>
    <row r="48428" spans="4:6">
      <c r="D48428" s="63"/>
      <c r="F48428" s="64"/>
    </row>
    <row r="48429" spans="4:6">
      <c r="D48429" s="63"/>
      <c r="F48429" s="64"/>
    </row>
    <row r="48430" spans="4:6">
      <c r="D48430" s="63"/>
      <c r="F48430" s="64"/>
    </row>
    <row r="48431" spans="4:6">
      <c r="D48431" s="63"/>
      <c r="F48431" s="64"/>
    </row>
    <row r="48432" spans="4:6">
      <c r="D48432" s="63"/>
      <c r="F48432" s="64"/>
    </row>
    <row r="48433" spans="4:6">
      <c r="D48433" s="63"/>
      <c r="F48433" s="64"/>
    </row>
    <row r="48434" spans="4:6">
      <c r="D48434" s="63"/>
      <c r="F48434" s="64"/>
    </row>
    <row r="48435" spans="4:6">
      <c r="D48435" s="63"/>
      <c r="F48435" s="64"/>
    </row>
    <row r="48436" spans="4:6">
      <c r="D48436" s="63"/>
      <c r="F48436" s="64"/>
    </row>
    <row r="48437" spans="4:6">
      <c r="D48437" s="63"/>
      <c r="F48437" s="64"/>
    </row>
    <row r="48438" spans="4:6">
      <c r="D48438" s="63"/>
      <c r="F48438" s="64"/>
    </row>
    <row r="48439" spans="4:6">
      <c r="D48439" s="63"/>
      <c r="F48439" s="64"/>
    </row>
    <row r="48440" spans="4:6">
      <c r="D48440" s="63"/>
      <c r="F48440" s="64"/>
    </row>
    <row r="48441" spans="4:6">
      <c r="D48441" s="63"/>
      <c r="F48441" s="64"/>
    </row>
    <row r="48442" spans="4:6">
      <c r="D48442" s="63"/>
      <c r="F48442" s="64"/>
    </row>
    <row r="48443" spans="4:6">
      <c r="D48443" s="63"/>
      <c r="F48443" s="64"/>
    </row>
    <row r="48444" spans="4:6">
      <c r="D48444" s="63"/>
      <c r="F48444" s="64"/>
    </row>
    <row r="48445" spans="4:6">
      <c r="D48445" s="63"/>
      <c r="F48445" s="64"/>
    </row>
    <row r="48446" spans="4:6">
      <c r="D48446" s="63"/>
      <c r="F48446" s="64"/>
    </row>
    <row r="48447" spans="4:6">
      <c r="D48447" s="63"/>
      <c r="F48447" s="64"/>
    </row>
    <row r="48448" spans="4:6">
      <c r="D48448" s="63"/>
      <c r="F48448" s="64"/>
    </row>
    <row r="48449" spans="4:6">
      <c r="D48449" s="63"/>
      <c r="F48449" s="64"/>
    </row>
    <row r="48450" spans="4:6">
      <c r="D48450" s="63"/>
      <c r="F48450" s="64"/>
    </row>
    <row r="48451" spans="4:6">
      <c r="D48451" s="63"/>
      <c r="F48451" s="64"/>
    </row>
    <row r="48452" spans="4:6">
      <c r="D48452" s="63"/>
      <c r="F48452" s="64"/>
    </row>
    <row r="48453" spans="4:6">
      <c r="D48453" s="63"/>
      <c r="F48453" s="64"/>
    </row>
    <row r="48454" spans="4:6">
      <c r="D48454" s="63"/>
      <c r="F48454" s="64"/>
    </row>
    <row r="48455" spans="4:6">
      <c r="D48455" s="63"/>
      <c r="F48455" s="64"/>
    </row>
    <row r="48456" spans="4:6">
      <c r="D48456" s="63"/>
      <c r="F48456" s="64"/>
    </row>
    <row r="48457" spans="4:6">
      <c r="D48457" s="63"/>
      <c r="F48457" s="64"/>
    </row>
    <row r="48458" spans="4:6">
      <c r="D48458" s="63"/>
      <c r="F48458" s="64"/>
    </row>
    <row r="48459" spans="4:6">
      <c r="D48459" s="63"/>
      <c r="F48459" s="64"/>
    </row>
    <row r="48460" spans="4:6">
      <c r="D48460" s="63"/>
      <c r="F48460" s="64"/>
    </row>
    <row r="48461" spans="4:6">
      <c r="D48461" s="63"/>
      <c r="F48461" s="64"/>
    </row>
    <row r="48462" spans="4:6">
      <c r="D48462" s="63"/>
      <c r="F48462" s="64"/>
    </row>
    <row r="48463" spans="4:6">
      <c r="D48463" s="63"/>
      <c r="F48463" s="64"/>
    </row>
    <row r="48464" spans="4:6">
      <c r="D48464" s="63"/>
      <c r="F48464" s="64"/>
    </row>
    <row r="48465" spans="4:6">
      <c r="D48465" s="63"/>
      <c r="F48465" s="64"/>
    </row>
    <row r="48466" spans="4:6">
      <c r="D48466" s="63"/>
      <c r="F48466" s="64"/>
    </row>
    <row r="48467" spans="4:6">
      <c r="D48467" s="63"/>
      <c r="F48467" s="64"/>
    </row>
    <row r="48468" spans="4:6">
      <c r="D48468" s="63"/>
      <c r="F48468" s="64"/>
    </row>
    <row r="48469" spans="4:6">
      <c r="D48469" s="63"/>
      <c r="F48469" s="64"/>
    </row>
    <row r="48470" spans="4:6">
      <c r="D48470" s="63"/>
      <c r="F48470" s="64"/>
    </row>
    <row r="48471" spans="4:6">
      <c r="D48471" s="63"/>
      <c r="F48471" s="64"/>
    </row>
    <row r="48472" spans="4:6">
      <c r="D48472" s="63"/>
      <c r="F48472" s="64"/>
    </row>
    <row r="48473" spans="4:6">
      <c r="D48473" s="63"/>
      <c r="F48473" s="64"/>
    </row>
    <row r="48474" spans="4:6">
      <c r="D48474" s="63"/>
      <c r="F48474" s="64"/>
    </row>
    <row r="48475" spans="4:6">
      <c r="D48475" s="63"/>
      <c r="F48475" s="64"/>
    </row>
    <row r="48476" spans="4:6">
      <c r="D48476" s="63"/>
      <c r="F48476" s="64"/>
    </row>
    <row r="48477" spans="4:6">
      <c r="D48477" s="63"/>
      <c r="F48477" s="64"/>
    </row>
    <row r="48478" spans="4:6">
      <c r="D48478" s="63"/>
      <c r="F48478" s="64"/>
    </row>
    <row r="48479" spans="4:6">
      <c r="D48479" s="63"/>
      <c r="F48479" s="64"/>
    </row>
    <row r="48480" spans="4:6">
      <c r="D48480" s="63"/>
      <c r="F48480" s="64"/>
    </row>
    <row r="48481" spans="4:6">
      <c r="D48481" s="63"/>
      <c r="F48481" s="64"/>
    </row>
    <row r="48482" spans="4:6">
      <c r="D48482" s="63"/>
      <c r="F48482" s="64"/>
    </row>
    <row r="48483" spans="4:6">
      <c r="D48483" s="63"/>
      <c r="F48483" s="64"/>
    </row>
    <row r="48484" spans="4:6">
      <c r="D48484" s="63"/>
      <c r="F48484" s="64"/>
    </row>
    <row r="48485" spans="4:6">
      <c r="D48485" s="63"/>
      <c r="F48485" s="64"/>
    </row>
    <row r="48486" spans="4:6">
      <c r="D48486" s="63"/>
      <c r="F48486" s="64"/>
    </row>
    <row r="48487" spans="4:6">
      <c r="D48487" s="63"/>
      <c r="F48487" s="64"/>
    </row>
    <row r="48488" spans="4:6">
      <c r="D48488" s="63"/>
      <c r="F48488" s="64"/>
    </row>
    <row r="48489" spans="4:6">
      <c r="D48489" s="63"/>
      <c r="F48489" s="64"/>
    </row>
    <row r="48490" spans="4:6">
      <c r="D48490" s="63"/>
      <c r="F48490" s="64"/>
    </row>
    <row r="48491" spans="4:6">
      <c r="D48491" s="63"/>
      <c r="F48491" s="64"/>
    </row>
    <row r="48492" spans="4:6">
      <c r="D48492" s="63"/>
      <c r="F48492" s="64"/>
    </row>
    <row r="48493" spans="4:6">
      <c r="D48493" s="63"/>
      <c r="F48493" s="64"/>
    </row>
    <row r="48494" spans="4:6">
      <c r="D48494" s="63"/>
      <c r="F48494" s="64"/>
    </row>
    <row r="48495" spans="4:6">
      <c r="D48495" s="63"/>
      <c r="F48495" s="64"/>
    </row>
    <row r="48496" spans="4:6">
      <c r="D48496" s="63"/>
      <c r="F48496" s="64"/>
    </row>
    <row r="48497" spans="4:6">
      <c r="D48497" s="63"/>
      <c r="F48497" s="64"/>
    </row>
    <row r="48498" spans="4:6">
      <c r="D48498" s="63"/>
      <c r="F48498" s="64"/>
    </row>
    <row r="48499" spans="4:6">
      <c r="D48499" s="63"/>
      <c r="F48499" s="64"/>
    </row>
    <row r="48500" spans="4:6">
      <c r="D48500" s="63"/>
      <c r="F48500" s="64"/>
    </row>
    <row r="48501" spans="4:6">
      <c r="D48501" s="63"/>
      <c r="F48501" s="64"/>
    </row>
    <row r="48502" spans="4:6">
      <c r="D48502" s="63"/>
      <c r="F48502" s="64"/>
    </row>
    <row r="48503" spans="4:6">
      <c r="D48503" s="63"/>
      <c r="F48503" s="64"/>
    </row>
    <row r="48504" spans="4:6">
      <c r="D48504" s="63"/>
      <c r="F48504" s="64"/>
    </row>
    <row r="48505" spans="4:6">
      <c r="D48505" s="63"/>
      <c r="F48505" s="64"/>
    </row>
    <row r="48506" spans="4:6">
      <c r="D48506" s="63"/>
      <c r="F48506" s="64"/>
    </row>
    <row r="48507" spans="4:6">
      <c r="D48507" s="63"/>
      <c r="F48507" s="64"/>
    </row>
    <row r="48508" spans="4:6">
      <c r="D48508" s="63"/>
      <c r="F48508" s="64"/>
    </row>
    <row r="48509" spans="4:6">
      <c r="D48509" s="63"/>
      <c r="F48509" s="64"/>
    </row>
    <row r="48510" spans="4:6">
      <c r="D48510" s="63"/>
      <c r="F48510" s="64"/>
    </row>
    <row r="48511" spans="4:6">
      <c r="D48511" s="63"/>
      <c r="F48511" s="64"/>
    </row>
    <row r="48512" spans="4:6">
      <c r="D48512" s="63"/>
      <c r="F48512" s="64"/>
    </row>
    <row r="48513" spans="4:6">
      <c r="D48513" s="63"/>
      <c r="F48513" s="64"/>
    </row>
    <row r="48514" spans="4:6">
      <c r="D48514" s="63"/>
      <c r="F48514" s="64"/>
    </row>
    <row r="48515" spans="4:6">
      <c r="D48515" s="63"/>
      <c r="F48515" s="64"/>
    </row>
    <row r="48516" spans="4:6">
      <c r="D48516" s="63"/>
      <c r="F48516" s="64"/>
    </row>
    <row r="48517" spans="4:6">
      <c r="D48517" s="63"/>
      <c r="F48517" s="64"/>
    </row>
    <row r="48518" spans="4:6">
      <c r="D48518" s="63"/>
      <c r="F48518" s="64"/>
    </row>
    <row r="48519" spans="4:6">
      <c r="D48519" s="63"/>
      <c r="F48519" s="64"/>
    </row>
    <row r="48520" spans="4:6">
      <c r="D48520" s="63"/>
      <c r="F48520" s="64"/>
    </row>
    <row r="48521" spans="4:6">
      <c r="D48521" s="63"/>
      <c r="F48521" s="64"/>
    </row>
    <row r="48522" spans="4:6">
      <c r="D48522" s="63"/>
      <c r="F48522" s="64"/>
    </row>
    <row r="48523" spans="4:6">
      <c r="D48523" s="63"/>
      <c r="F48523" s="64"/>
    </row>
    <row r="48524" spans="4:6">
      <c r="D48524" s="63"/>
      <c r="F48524" s="64"/>
    </row>
    <row r="48525" spans="4:6">
      <c r="D48525" s="63"/>
      <c r="F48525" s="64"/>
    </row>
    <row r="48526" spans="4:6">
      <c r="D48526" s="63"/>
      <c r="F48526" s="64"/>
    </row>
    <row r="48527" spans="4:6">
      <c r="D48527" s="63"/>
      <c r="F48527" s="64"/>
    </row>
    <row r="48528" spans="4:6">
      <c r="D48528" s="63"/>
      <c r="F48528" s="64"/>
    </row>
    <row r="48529" spans="4:6">
      <c r="D48529" s="63"/>
      <c r="F48529" s="64"/>
    </row>
    <row r="48530" spans="4:6">
      <c r="D48530" s="63"/>
      <c r="F48530" s="64"/>
    </row>
    <row r="48531" spans="4:6">
      <c r="D48531" s="63"/>
      <c r="F48531" s="64"/>
    </row>
    <row r="48532" spans="4:6">
      <c r="D48532" s="63"/>
      <c r="F48532" s="64"/>
    </row>
    <row r="48533" spans="4:6">
      <c r="D48533" s="63"/>
      <c r="F48533" s="64"/>
    </row>
    <row r="48534" spans="4:6">
      <c r="D48534" s="63"/>
      <c r="F48534" s="64"/>
    </row>
    <row r="48535" spans="4:6">
      <c r="D48535" s="63"/>
      <c r="F48535" s="64"/>
    </row>
    <row r="48536" spans="4:6">
      <c r="D48536" s="63"/>
      <c r="F48536" s="64"/>
    </row>
    <row r="48537" spans="4:6">
      <c r="D48537" s="63"/>
      <c r="F48537" s="64"/>
    </row>
    <row r="48538" spans="4:6">
      <c r="D48538" s="63"/>
      <c r="F48538" s="64"/>
    </row>
    <row r="48539" spans="4:6">
      <c r="D48539" s="63"/>
      <c r="F48539" s="64"/>
    </row>
    <row r="48540" spans="4:6">
      <c r="D48540" s="63"/>
      <c r="F48540" s="64"/>
    </row>
    <row r="48541" spans="4:6">
      <c r="D48541" s="63"/>
      <c r="F48541" s="64"/>
    </row>
    <row r="48542" spans="4:6">
      <c r="D48542" s="63"/>
      <c r="F48542" s="64"/>
    </row>
    <row r="48543" spans="4:6">
      <c r="D48543" s="63"/>
      <c r="F48543" s="64"/>
    </row>
    <row r="48544" spans="4:6">
      <c r="D48544" s="63"/>
      <c r="F48544" s="64"/>
    </row>
    <row r="48545" spans="4:6">
      <c r="D48545" s="63"/>
      <c r="F48545" s="64"/>
    </row>
    <row r="48546" spans="4:6">
      <c r="D48546" s="63"/>
      <c r="F48546" s="64"/>
    </row>
    <row r="48547" spans="4:6">
      <c r="D48547" s="63"/>
      <c r="F48547" s="64"/>
    </row>
    <row r="48548" spans="4:6">
      <c r="D48548" s="63"/>
      <c r="F48548" s="64"/>
    </row>
    <row r="48549" spans="4:6">
      <c r="D48549" s="63"/>
      <c r="F48549" s="64"/>
    </row>
    <row r="48550" spans="4:6">
      <c r="D48550" s="63"/>
      <c r="F48550" s="64"/>
    </row>
    <row r="48551" spans="4:6">
      <c r="D48551" s="63"/>
      <c r="F48551" s="64"/>
    </row>
    <row r="48552" spans="4:6">
      <c r="D48552" s="63"/>
      <c r="F48552" s="64"/>
    </row>
    <row r="48553" spans="4:6">
      <c r="D48553" s="63"/>
      <c r="F48553" s="64"/>
    </row>
    <row r="48554" spans="4:6">
      <c r="D48554" s="63"/>
      <c r="F48554" s="64"/>
    </row>
    <row r="48555" spans="4:6">
      <c r="D48555" s="63"/>
      <c r="F48555" s="64"/>
    </row>
    <row r="48556" spans="4:6">
      <c r="D48556" s="63"/>
      <c r="F48556" s="64"/>
    </row>
    <row r="48557" spans="4:6">
      <c r="D48557" s="63"/>
      <c r="F48557" s="64"/>
    </row>
    <row r="48558" spans="4:6">
      <c r="D48558" s="63"/>
      <c r="F48558" s="64"/>
    </row>
    <row r="48559" spans="4:6">
      <c r="D48559" s="63"/>
      <c r="F48559" s="64"/>
    </row>
    <row r="48560" spans="4:6">
      <c r="D48560" s="63"/>
      <c r="F48560" s="64"/>
    </row>
    <row r="48561" spans="4:6">
      <c r="D48561" s="63"/>
      <c r="F48561" s="64"/>
    </row>
    <row r="48562" spans="4:6">
      <c r="D48562" s="63"/>
      <c r="F48562" s="64"/>
    </row>
    <row r="48563" spans="4:6">
      <c r="D48563" s="63"/>
      <c r="F48563" s="64"/>
    </row>
    <row r="48564" spans="4:6">
      <c r="D48564" s="63"/>
      <c r="F48564" s="64"/>
    </row>
    <row r="48565" spans="4:6">
      <c r="D48565" s="63"/>
      <c r="F48565" s="64"/>
    </row>
    <row r="48566" spans="4:6">
      <c r="D48566" s="63"/>
      <c r="F48566" s="64"/>
    </row>
    <row r="48567" spans="4:6">
      <c r="D48567" s="63"/>
      <c r="F48567" s="64"/>
    </row>
    <row r="48568" spans="4:6">
      <c r="D48568" s="63"/>
      <c r="F48568" s="64"/>
    </row>
    <row r="48569" spans="4:6">
      <c r="D48569" s="63"/>
      <c r="F48569" s="64"/>
    </row>
    <row r="48570" spans="4:6">
      <c r="D48570" s="63"/>
      <c r="F48570" s="64"/>
    </row>
    <row r="48571" spans="4:6">
      <c r="D48571" s="63"/>
      <c r="F48571" s="64"/>
    </row>
    <row r="48572" spans="4:6">
      <c r="D48572" s="63"/>
      <c r="F48572" s="64"/>
    </row>
    <row r="48573" spans="4:6">
      <c r="D48573" s="63"/>
      <c r="F48573" s="64"/>
    </row>
    <row r="48574" spans="4:6">
      <c r="D48574" s="63"/>
      <c r="F48574" s="64"/>
    </row>
    <row r="48575" spans="4:6">
      <c r="D48575" s="63"/>
      <c r="F48575" s="64"/>
    </row>
    <row r="48576" spans="4:6">
      <c r="D48576" s="63"/>
      <c r="F48576" s="64"/>
    </row>
    <row r="48577" spans="4:6">
      <c r="D48577" s="63"/>
      <c r="F48577" s="64"/>
    </row>
    <row r="48578" spans="4:6">
      <c r="D48578" s="63"/>
      <c r="F48578" s="64"/>
    </row>
    <row r="48579" spans="4:6">
      <c r="D48579" s="63"/>
      <c r="F48579" s="64"/>
    </row>
    <row r="48580" spans="4:6">
      <c r="D48580" s="63"/>
      <c r="F48580" s="64"/>
    </row>
    <row r="48581" spans="4:6">
      <c r="D48581" s="63"/>
      <c r="F48581" s="64"/>
    </row>
    <row r="48582" spans="4:6">
      <c r="D48582" s="63"/>
      <c r="F48582" s="64"/>
    </row>
    <row r="48583" spans="4:6">
      <c r="D48583" s="63"/>
      <c r="F48583" s="64"/>
    </row>
    <row r="48584" spans="4:6">
      <c r="D48584" s="63"/>
      <c r="F48584" s="64"/>
    </row>
    <row r="48585" spans="4:6">
      <c r="D48585" s="63"/>
      <c r="F48585" s="64"/>
    </row>
    <row r="48586" spans="4:6">
      <c r="D48586" s="63"/>
      <c r="F48586" s="64"/>
    </row>
    <row r="48587" spans="4:6">
      <c r="D48587" s="63"/>
      <c r="F48587" s="64"/>
    </row>
    <row r="48588" spans="4:6">
      <c r="D48588" s="63"/>
      <c r="F48588" s="64"/>
    </row>
    <row r="48589" spans="4:6">
      <c r="D48589" s="63"/>
      <c r="F48589" s="64"/>
    </row>
    <row r="48590" spans="4:6">
      <c r="D48590" s="63"/>
      <c r="F48590" s="64"/>
    </row>
    <row r="48591" spans="4:6">
      <c r="D48591" s="63"/>
      <c r="F48591" s="64"/>
    </row>
    <row r="48592" spans="4:6">
      <c r="D48592" s="63"/>
      <c r="F48592" s="64"/>
    </row>
    <row r="48593" spans="4:6">
      <c r="D48593" s="63"/>
      <c r="F48593" s="64"/>
    </row>
    <row r="48594" spans="4:6">
      <c r="D48594" s="63"/>
      <c r="F48594" s="64"/>
    </row>
    <row r="48595" spans="4:6">
      <c r="D48595" s="63"/>
      <c r="F48595" s="64"/>
    </row>
    <row r="48596" spans="4:6">
      <c r="D48596" s="63"/>
      <c r="F48596" s="64"/>
    </row>
    <row r="48597" spans="4:6">
      <c r="D48597" s="63"/>
      <c r="F48597" s="64"/>
    </row>
    <row r="48598" spans="4:6">
      <c r="D48598" s="63"/>
      <c r="F48598" s="64"/>
    </row>
    <row r="48599" spans="4:6">
      <c r="D48599" s="63"/>
      <c r="F48599" s="64"/>
    </row>
    <row r="48600" spans="4:6">
      <c r="D48600" s="63"/>
      <c r="F48600" s="64"/>
    </row>
    <row r="48601" spans="4:6">
      <c r="D48601" s="63"/>
      <c r="F48601" s="64"/>
    </row>
    <row r="48602" spans="4:6">
      <c r="D48602" s="63"/>
      <c r="F48602" s="64"/>
    </row>
    <row r="48603" spans="4:6">
      <c r="D48603" s="63"/>
      <c r="F48603" s="64"/>
    </row>
    <row r="48604" spans="4:6">
      <c r="D48604" s="63"/>
      <c r="F48604" s="64"/>
    </row>
    <row r="48605" spans="4:6">
      <c r="D48605" s="63"/>
      <c r="F48605" s="64"/>
    </row>
    <row r="48606" spans="4:6">
      <c r="D48606" s="63"/>
      <c r="F48606" s="64"/>
    </row>
    <row r="48607" spans="4:6">
      <c r="D48607" s="63"/>
      <c r="F48607" s="64"/>
    </row>
    <row r="48608" spans="4:6">
      <c r="D48608" s="63"/>
      <c r="F48608" s="64"/>
    </row>
    <row r="48609" spans="4:6">
      <c r="D48609" s="63"/>
      <c r="F48609" s="64"/>
    </row>
    <row r="48610" spans="4:6">
      <c r="D48610" s="63"/>
      <c r="F48610" s="64"/>
    </row>
    <row r="48611" spans="4:6">
      <c r="D48611" s="63"/>
      <c r="F48611" s="64"/>
    </row>
    <row r="48612" spans="4:6">
      <c r="D48612" s="63"/>
      <c r="F48612" s="64"/>
    </row>
    <row r="48613" spans="4:6">
      <c r="D48613" s="63"/>
      <c r="F48613" s="64"/>
    </row>
    <row r="48614" spans="4:6">
      <c r="D48614" s="63"/>
      <c r="F48614" s="64"/>
    </row>
    <row r="48615" spans="4:6">
      <c r="D48615" s="63"/>
      <c r="F48615" s="64"/>
    </row>
    <row r="48616" spans="4:6">
      <c r="D48616" s="63"/>
      <c r="F48616" s="64"/>
    </row>
    <row r="48617" spans="4:6">
      <c r="D48617" s="63"/>
      <c r="F48617" s="64"/>
    </row>
    <row r="48618" spans="4:6">
      <c r="D48618" s="63"/>
      <c r="F48618" s="64"/>
    </row>
    <row r="48619" spans="4:6">
      <c r="D48619" s="63"/>
      <c r="F48619" s="64"/>
    </row>
    <row r="48620" spans="4:6">
      <c r="D48620" s="63"/>
      <c r="F48620" s="64"/>
    </row>
    <row r="48621" spans="4:6">
      <c r="D48621" s="63"/>
      <c r="F48621" s="64"/>
    </row>
    <row r="48622" spans="4:6">
      <c r="D48622" s="63"/>
      <c r="F48622" s="64"/>
    </row>
    <row r="48623" spans="4:6">
      <c r="D48623" s="63"/>
      <c r="F48623" s="64"/>
    </row>
    <row r="48624" spans="4:6">
      <c r="D48624" s="63"/>
      <c r="F48624" s="64"/>
    </row>
    <row r="48625" spans="4:6">
      <c r="D48625" s="63"/>
      <c r="F48625" s="64"/>
    </row>
    <row r="48626" spans="4:6">
      <c r="D48626" s="63"/>
      <c r="F48626" s="64"/>
    </row>
    <row r="48627" spans="4:6">
      <c r="D48627" s="63"/>
      <c r="F48627" s="64"/>
    </row>
    <row r="48628" spans="4:6">
      <c r="D48628" s="63"/>
      <c r="F48628" s="64"/>
    </row>
    <row r="48629" spans="4:6">
      <c r="D48629" s="63"/>
      <c r="F48629" s="64"/>
    </row>
    <row r="48630" spans="4:6">
      <c r="D48630" s="63"/>
      <c r="F48630" s="64"/>
    </row>
    <row r="48631" spans="4:6">
      <c r="D48631" s="63"/>
      <c r="F48631" s="64"/>
    </row>
    <row r="48632" spans="4:6">
      <c r="D48632" s="63"/>
      <c r="F48632" s="64"/>
    </row>
    <row r="48633" spans="4:6">
      <c r="D48633" s="63"/>
      <c r="F48633" s="64"/>
    </row>
    <row r="48634" spans="4:6">
      <c r="D48634" s="63"/>
      <c r="F48634" s="64"/>
    </row>
    <row r="48635" spans="4:6">
      <c r="D48635" s="63"/>
      <c r="F48635" s="64"/>
    </row>
    <row r="48636" spans="4:6">
      <c r="D48636" s="63"/>
      <c r="F48636" s="64"/>
    </row>
    <row r="48637" spans="4:6">
      <c r="D48637" s="63"/>
      <c r="F48637" s="64"/>
    </row>
    <row r="48638" spans="4:6">
      <c r="D48638" s="63"/>
      <c r="F48638" s="64"/>
    </row>
    <row r="48639" spans="4:6">
      <c r="D48639" s="63"/>
      <c r="F48639" s="64"/>
    </row>
    <row r="48640" spans="4:6">
      <c r="D48640" s="63"/>
      <c r="F48640" s="64"/>
    </row>
    <row r="48641" spans="4:6">
      <c r="D48641" s="63"/>
      <c r="F48641" s="64"/>
    </row>
    <row r="48642" spans="4:6">
      <c r="D48642" s="63"/>
      <c r="F48642" s="64"/>
    </row>
    <row r="48643" spans="4:6">
      <c r="D48643" s="63"/>
      <c r="F48643" s="64"/>
    </row>
    <row r="48644" spans="4:6">
      <c r="D48644" s="63"/>
      <c r="F48644" s="64"/>
    </row>
    <row r="48645" spans="4:6">
      <c r="D48645" s="63"/>
      <c r="F48645" s="64"/>
    </row>
    <row r="48646" spans="4:6">
      <c r="D48646" s="63"/>
      <c r="F48646" s="64"/>
    </row>
    <row r="48647" spans="4:6">
      <c r="D48647" s="63"/>
      <c r="F48647" s="64"/>
    </row>
    <row r="48648" spans="4:6">
      <c r="D48648" s="63"/>
      <c r="F48648" s="64"/>
    </row>
    <row r="48649" spans="4:6">
      <c r="D48649" s="63"/>
      <c r="F48649" s="64"/>
    </row>
    <row r="48650" spans="4:6">
      <c r="D48650" s="63"/>
      <c r="F48650" s="64"/>
    </row>
    <row r="48651" spans="4:6">
      <c r="D48651" s="63"/>
      <c r="F48651" s="64"/>
    </row>
    <row r="48652" spans="4:6">
      <c r="D48652" s="63"/>
      <c r="F48652" s="64"/>
    </row>
    <row r="48653" spans="4:6">
      <c r="D48653" s="63"/>
      <c r="F48653" s="64"/>
    </row>
    <row r="48654" spans="4:6">
      <c r="D48654" s="63"/>
      <c r="F48654" s="64"/>
    </row>
    <row r="48655" spans="4:6">
      <c r="D48655" s="63"/>
      <c r="F48655" s="64"/>
    </row>
    <row r="48656" spans="4:6">
      <c r="D48656" s="63"/>
      <c r="F48656" s="64"/>
    </row>
    <row r="48657" spans="4:6">
      <c r="D48657" s="63"/>
      <c r="F48657" s="64"/>
    </row>
    <row r="48658" spans="4:6">
      <c r="D48658" s="63"/>
      <c r="F48658" s="64"/>
    </row>
    <row r="48659" spans="4:6">
      <c r="D48659" s="63"/>
      <c r="F48659" s="64"/>
    </row>
    <row r="48660" spans="4:6">
      <c r="D48660" s="63"/>
      <c r="F48660" s="64"/>
    </row>
    <row r="48661" spans="4:6">
      <c r="D48661" s="63"/>
      <c r="F48661" s="64"/>
    </row>
    <row r="48662" spans="4:6">
      <c r="D48662" s="63"/>
      <c r="F48662" s="64"/>
    </row>
    <row r="48663" spans="4:6">
      <c r="D48663" s="63"/>
      <c r="F48663" s="64"/>
    </row>
    <row r="48664" spans="4:6">
      <c r="D48664" s="63"/>
      <c r="F48664" s="64"/>
    </row>
    <row r="48665" spans="4:6">
      <c r="D48665" s="63"/>
      <c r="F48665" s="64"/>
    </row>
    <row r="48666" spans="4:6">
      <c r="D48666" s="63"/>
      <c r="F48666" s="64"/>
    </row>
    <row r="48667" spans="4:6">
      <c r="D48667" s="63"/>
      <c r="F48667" s="64"/>
    </row>
    <row r="48668" spans="4:6">
      <c r="D48668" s="63"/>
      <c r="F48668" s="64"/>
    </row>
    <row r="48669" spans="4:6">
      <c r="D48669" s="63"/>
      <c r="F48669" s="64"/>
    </row>
    <row r="48670" spans="4:6">
      <c r="D48670" s="63"/>
      <c r="F48670" s="64"/>
    </row>
    <row r="48671" spans="4:6">
      <c r="D48671" s="63"/>
      <c r="F48671" s="64"/>
    </row>
    <row r="48672" spans="4:6">
      <c r="D48672" s="63"/>
      <c r="F48672" s="64"/>
    </row>
    <row r="48673" spans="4:6">
      <c r="D48673" s="63"/>
      <c r="F48673" s="64"/>
    </row>
    <row r="48674" spans="4:6">
      <c r="D48674" s="63"/>
      <c r="F48674" s="64"/>
    </row>
    <row r="48675" spans="4:6">
      <c r="D48675" s="63"/>
      <c r="F48675" s="64"/>
    </row>
    <row r="48676" spans="4:6">
      <c r="D48676" s="63"/>
      <c r="F48676" s="64"/>
    </row>
    <row r="48677" spans="4:6">
      <c r="D48677" s="63"/>
      <c r="F48677" s="64"/>
    </row>
    <row r="48678" spans="4:6">
      <c r="D48678" s="63"/>
      <c r="F48678" s="64"/>
    </row>
    <row r="48679" spans="4:6">
      <c r="D48679" s="63"/>
      <c r="F48679" s="64"/>
    </row>
    <row r="48680" spans="4:6">
      <c r="D48680" s="63"/>
      <c r="F48680" s="64"/>
    </row>
    <row r="48681" spans="4:6">
      <c r="D48681" s="63"/>
      <c r="F48681" s="64"/>
    </row>
    <row r="48682" spans="4:6">
      <c r="D48682" s="63"/>
      <c r="F48682" s="64"/>
    </row>
    <row r="48683" spans="4:6">
      <c r="D48683" s="63"/>
      <c r="F48683" s="64"/>
    </row>
    <row r="48684" spans="4:6">
      <c r="D48684" s="63"/>
      <c r="F48684" s="64"/>
    </row>
    <row r="48685" spans="4:6">
      <c r="D48685" s="63"/>
      <c r="F48685" s="64"/>
    </row>
    <row r="48686" spans="4:6">
      <c r="D48686" s="63"/>
      <c r="F48686" s="64"/>
    </row>
    <row r="48687" spans="4:6">
      <c r="D48687" s="63"/>
      <c r="F48687" s="64"/>
    </row>
    <row r="48688" spans="4:6">
      <c r="D48688" s="63"/>
      <c r="F48688" s="64"/>
    </row>
    <row r="48689" spans="4:6">
      <c r="D48689" s="63"/>
      <c r="F48689" s="64"/>
    </row>
    <row r="48690" spans="4:6">
      <c r="D48690" s="63"/>
      <c r="F48690" s="64"/>
    </row>
    <row r="48691" spans="4:6">
      <c r="D48691" s="63"/>
      <c r="F48691" s="64"/>
    </row>
    <row r="48692" spans="4:6">
      <c r="D48692" s="63"/>
      <c r="F48692" s="64"/>
    </row>
    <row r="48693" spans="4:6">
      <c r="D48693" s="63"/>
      <c r="F48693" s="64"/>
    </row>
    <row r="48694" spans="4:6">
      <c r="D48694" s="63"/>
      <c r="F48694" s="64"/>
    </row>
    <row r="48695" spans="4:6">
      <c r="D48695" s="63"/>
      <c r="F48695" s="64"/>
    </row>
    <row r="48696" spans="4:6">
      <c r="D48696" s="63"/>
      <c r="F48696" s="64"/>
    </row>
    <row r="48697" spans="4:6">
      <c r="D48697" s="63"/>
      <c r="F48697" s="64"/>
    </row>
    <row r="48698" spans="4:6">
      <c r="D48698" s="63"/>
      <c r="F48698" s="64"/>
    </row>
    <row r="48699" spans="4:6">
      <c r="D48699" s="63"/>
      <c r="F48699" s="64"/>
    </row>
    <row r="48700" spans="4:6">
      <c r="D48700" s="63"/>
      <c r="F48700" s="64"/>
    </row>
    <row r="48701" spans="4:6">
      <c r="D48701" s="63"/>
      <c r="F48701" s="64"/>
    </row>
    <row r="48702" spans="4:6">
      <c r="D48702" s="63"/>
      <c r="F48702" s="64"/>
    </row>
    <row r="48703" spans="4:6">
      <c r="D48703" s="63"/>
      <c r="F48703" s="64"/>
    </row>
    <row r="48704" spans="4:6">
      <c r="D48704" s="63"/>
      <c r="F48704" s="64"/>
    </row>
    <row r="48705" spans="4:6">
      <c r="D48705" s="63"/>
      <c r="F48705" s="64"/>
    </row>
    <row r="48706" spans="4:6">
      <c r="D48706" s="63"/>
      <c r="F48706" s="64"/>
    </row>
    <row r="48707" spans="4:6">
      <c r="D48707" s="63"/>
      <c r="F48707" s="64"/>
    </row>
    <row r="48708" spans="4:6">
      <c r="D48708" s="63"/>
      <c r="F48708" s="64"/>
    </row>
    <row r="48709" spans="4:6">
      <c r="D48709" s="63"/>
      <c r="F48709" s="64"/>
    </row>
    <row r="48710" spans="4:6">
      <c r="D48710" s="63"/>
      <c r="F48710" s="64"/>
    </row>
    <row r="48711" spans="4:6">
      <c r="D48711" s="63"/>
      <c r="F48711" s="64"/>
    </row>
    <row r="48712" spans="4:6">
      <c r="D48712" s="63"/>
      <c r="F48712" s="64"/>
    </row>
    <row r="48713" spans="4:6">
      <c r="D48713" s="63"/>
      <c r="F48713" s="64"/>
    </row>
    <row r="48714" spans="4:6">
      <c r="D48714" s="63"/>
      <c r="F48714" s="64"/>
    </row>
    <row r="48715" spans="4:6">
      <c r="D48715" s="63"/>
      <c r="F48715" s="64"/>
    </row>
    <row r="48716" spans="4:6">
      <c r="D48716" s="63"/>
      <c r="F48716" s="64"/>
    </row>
    <row r="48717" spans="4:6">
      <c r="D48717" s="63"/>
      <c r="F48717" s="64"/>
    </row>
    <row r="48718" spans="4:6">
      <c r="D48718" s="63"/>
      <c r="F48718" s="64"/>
    </row>
    <row r="48719" spans="4:6">
      <c r="D48719" s="63"/>
      <c r="F48719" s="64"/>
    </row>
    <row r="48720" spans="4:6">
      <c r="D48720" s="63"/>
      <c r="F48720" s="64"/>
    </row>
    <row r="48721" spans="4:6">
      <c r="D48721" s="63"/>
      <c r="F48721" s="64"/>
    </row>
    <row r="48722" spans="4:6">
      <c r="D48722" s="63"/>
      <c r="F48722" s="64"/>
    </row>
    <row r="48723" spans="4:6">
      <c r="D48723" s="63"/>
      <c r="F48723" s="64"/>
    </row>
    <row r="48724" spans="4:6">
      <c r="D48724" s="63"/>
      <c r="F48724" s="64"/>
    </row>
    <row r="48725" spans="4:6">
      <c r="D48725" s="63"/>
      <c r="F48725" s="64"/>
    </row>
    <row r="48726" spans="4:6">
      <c r="D48726" s="63"/>
      <c r="F48726" s="64"/>
    </row>
    <row r="48727" spans="4:6">
      <c r="D48727" s="63"/>
      <c r="F48727" s="64"/>
    </row>
    <row r="48728" spans="4:6">
      <c r="D48728" s="63"/>
      <c r="F48728" s="64"/>
    </row>
    <row r="48729" spans="4:6">
      <c r="D48729" s="63"/>
      <c r="F48729" s="64"/>
    </row>
    <row r="48730" spans="4:6">
      <c r="D48730" s="63"/>
      <c r="F48730" s="64"/>
    </row>
    <row r="48731" spans="4:6">
      <c r="D48731" s="63"/>
      <c r="F48731" s="64"/>
    </row>
    <row r="48732" spans="4:6">
      <c r="D48732" s="63"/>
      <c r="F48732" s="64"/>
    </row>
    <row r="48733" spans="4:6">
      <c r="D48733" s="63"/>
      <c r="F48733" s="64"/>
    </row>
    <row r="48734" spans="4:6">
      <c r="D48734" s="63"/>
      <c r="F48734" s="64"/>
    </row>
    <row r="48735" spans="4:6">
      <c r="D48735" s="63"/>
      <c r="F48735" s="64"/>
    </row>
    <row r="48736" spans="4:6">
      <c r="D48736" s="63"/>
      <c r="F48736" s="64"/>
    </row>
    <row r="48737" spans="4:6">
      <c r="D48737" s="63"/>
      <c r="F48737" s="64"/>
    </row>
    <row r="48738" spans="4:6">
      <c r="D48738" s="63"/>
      <c r="F48738" s="64"/>
    </row>
    <row r="48739" spans="4:6">
      <c r="D48739" s="63"/>
      <c r="F48739" s="64"/>
    </row>
    <row r="48740" spans="4:6">
      <c r="D48740" s="63"/>
      <c r="F48740" s="64"/>
    </row>
    <row r="48741" spans="4:6">
      <c r="D48741" s="63"/>
      <c r="F48741" s="64"/>
    </row>
    <row r="48742" spans="4:6">
      <c r="D48742" s="63"/>
      <c r="F48742" s="64"/>
    </row>
    <row r="48743" spans="4:6">
      <c r="D48743" s="63"/>
      <c r="F48743" s="64"/>
    </row>
    <row r="48744" spans="4:6">
      <c r="D48744" s="63"/>
      <c r="F48744" s="64"/>
    </row>
    <row r="48745" spans="4:6">
      <c r="D48745" s="63"/>
      <c r="F48745" s="64"/>
    </row>
    <row r="48746" spans="4:6">
      <c r="D48746" s="63"/>
      <c r="F48746" s="64"/>
    </row>
    <row r="48747" spans="4:6">
      <c r="D48747" s="63"/>
      <c r="F48747" s="64"/>
    </row>
    <row r="48748" spans="4:6">
      <c r="D48748" s="63"/>
      <c r="F48748" s="64"/>
    </row>
    <row r="48749" spans="4:6">
      <c r="D48749" s="63"/>
      <c r="F48749" s="64"/>
    </row>
    <row r="48750" spans="4:6">
      <c r="D48750" s="63"/>
      <c r="F48750" s="64"/>
    </row>
    <row r="48751" spans="4:6">
      <c r="D48751" s="63"/>
      <c r="F48751" s="64"/>
    </row>
    <row r="48752" spans="4:6">
      <c r="D48752" s="63"/>
      <c r="F48752" s="64"/>
    </row>
    <row r="48753" spans="4:6">
      <c r="D48753" s="63"/>
      <c r="F48753" s="64"/>
    </row>
    <row r="48754" spans="4:6">
      <c r="D48754" s="63"/>
      <c r="F48754" s="64"/>
    </row>
    <row r="48755" spans="4:6">
      <c r="D48755" s="63"/>
      <c r="F48755" s="64"/>
    </row>
    <row r="48756" spans="4:6">
      <c r="D48756" s="63"/>
      <c r="F48756" s="64"/>
    </row>
    <row r="48757" spans="4:6">
      <c r="D48757" s="63"/>
      <c r="F48757" s="64"/>
    </row>
    <row r="48758" spans="4:6">
      <c r="D48758" s="63"/>
      <c r="F48758" s="64"/>
    </row>
    <row r="48759" spans="4:6">
      <c r="D48759" s="63"/>
      <c r="F48759" s="64"/>
    </row>
    <row r="48760" spans="4:6">
      <c r="D48760" s="63"/>
      <c r="F48760" s="64"/>
    </row>
    <row r="48761" spans="4:6">
      <c r="D48761" s="63"/>
      <c r="F48761" s="64"/>
    </row>
    <row r="48762" spans="4:6">
      <c r="D48762" s="63"/>
      <c r="F48762" s="64"/>
    </row>
    <row r="48763" spans="4:6">
      <c r="D48763" s="63"/>
      <c r="F48763" s="64"/>
    </row>
    <row r="48764" spans="4:6">
      <c r="D48764" s="63"/>
      <c r="F48764" s="64"/>
    </row>
    <row r="48765" spans="4:6">
      <c r="D48765" s="63"/>
      <c r="F48765" s="64"/>
    </row>
    <row r="48766" spans="4:6">
      <c r="D48766" s="63"/>
      <c r="F48766" s="64"/>
    </row>
    <row r="48767" spans="4:6">
      <c r="D48767" s="63"/>
      <c r="F48767" s="64"/>
    </row>
    <row r="48768" spans="4:6">
      <c r="D48768" s="63"/>
      <c r="F48768" s="64"/>
    </row>
    <row r="48769" spans="4:6">
      <c r="D48769" s="63"/>
      <c r="F48769" s="64"/>
    </row>
    <row r="48770" spans="4:6">
      <c r="D48770" s="63"/>
      <c r="F48770" s="64"/>
    </row>
    <row r="48771" spans="4:6">
      <c r="D48771" s="63"/>
      <c r="F48771" s="64"/>
    </row>
    <row r="48772" spans="4:6">
      <c r="D48772" s="63"/>
      <c r="F48772" s="64"/>
    </row>
    <row r="48773" spans="4:6">
      <c r="D48773" s="63"/>
      <c r="F48773" s="64"/>
    </row>
    <row r="48774" spans="4:6">
      <c r="D48774" s="63"/>
      <c r="F48774" s="64"/>
    </row>
    <row r="48775" spans="4:6">
      <c r="D48775" s="63"/>
      <c r="F48775" s="64"/>
    </row>
    <row r="48776" spans="4:6">
      <c r="D48776" s="63"/>
      <c r="F48776" s="64"/>
    </row>
    <row r="48777" spans="4:6">
      <c r="D48777" s="63"/>
      <c r="F48777" s="64"/>
    </row>
    <row r="48778" spans="4:6">
      <c r="D48778" s="63"/>
      <c r="F48778" s="64"/>
    </row>
    <row r="48779" spans="4:6">
      <c r="D48779" s="63"/>
      <c r="F48779" s="64"/>
    </row>
    <row r="48780" spans="4:6">
      <c r="D48780" s="63"/>
      <c r="F48780" s="64"/>
    </row>
    <row r="48781" spans="4:6">
      <c r="D48781" s="63"/>
      <c r="F48781" s="64"/>
    </row>
    <row r="48782" spans="4:6">
      <c r="D48782" s="63"/>
      <c r="F48782" s="64"/>
    </row>
    <row r="48783" spans="4:6">
      <c r="D48783" s="63"/>
      <c r="F48783" s="64"/>
    </row>
    <row r="48784" spans="4:6">
      <c r="D48784" s="63"/>
      <c r="F48784" s="64"/>
    </row>
    <row r="48785" spans="4:6">
      <c r="D48785" s="63"/>
      <c r="F48785" s="64"/>
    </row>
    <row r="48786" spans="4:6">
      <c r="D48786" s="63"/>
      <c r="F48786" s="64"/>
    </row>
    <row r="48787" spans="4:6">
      <c r="D48787" s="63"/>
      <c r="F48787" s="64"/>
    </row>
    <row r="48788" spans="4:6">
      <c r="D48788" s="63"/>
      <c r="F48788" s="64"/>
    </row>
    <row r="48789" spans="4:6">
      <c r="D48789" s="63"/>
      <c r="F48789" s="64"/>
    </row>
    <row r="48790" spans="4:6">
      <c r="D48790" s="63"/>
      <c r="F48790" s="64"/>
    </row>
    <row r="48791" spans="4:6">
      <c r="D48791" s="63"/>
      <c r="F48791" s="64"/>
    </row>
    <row r="48792" spans="4:6">
      <c r="D48792" s="63"/>
      <c r="F48792" s="64"/>
    </row>
    <row r="48793" spans="4:6">
      <c r="D48793" s="63"/>
      <c r="F48793" s="64"/>
    </row>
    <row r="48794" spans="4:6">
      <c r="D48794" s="63"/>
      <c r="F48794" s="64"/>
    </row>
    <row r="48795" spans="4:6">
      <c r="D48795" s="63"/>
      <c r="F48795" s="64"/>
    </row>
    <row r="48796" spans="4:6">
      <c r="D48796" s="63"/>
      <c r="F48796" s="64"/>
    </row>
    <row r="48797" spans="4:6">
      <c r="D48797" s="63"/>
      <c r="F48797" s="64"/>
    </row>
    <row r="48798" spans="4:6">
      <c r="D48798" s="63"/>
      <c r="F48798" s="64"/>
    </row>
    <row r="48799" spans="4:6">
      <c r="D48799" s="63"/>
      <c r="F48799" s="64"/>
    </row>
    <row r="48800" spans="4:6">
      <c r="D48800" s="63"/>
      <c r="F48800" s="64"/>
    </row>
    <row r="48801" spans="4:6">
      <c r="D48801" s="63"/>
      <c r="F48801" s="64"/>
    </row>
    <row r="48802" spans="4:6">
      <c r="D48802" s="63"/>
      <c r="F48802" s="64"/>
    </row>
    <row r="48803" spans="4:6">
      <c r="D48803" s="63"/>
      <c r="F48803" s="64"/>
    </row>
    <row r="48804" spans="4:6">
      <c r="D48804" s="63"/>
      <c r="F48804" s="64"/>
    </row>
    <row r="48805" spans="4:6">
      <c r="D48805" s="63"/>
      <c r="F48805" s="64"/>
    </row>
    <row r="48806" spans="4:6">
      <c r="D48806" s="63"/>
      <c r="F48806" s="64"/>
    </row>
    <row r="48807" spans="4:6">
      <c r="D48807" s="63"/>
      <c r="F48807" s="64"/>
    </row>
    <row r="48808" spans="4:6">
      <c r="D48808" s="63"/>
      <c r="F48808" s="64"/>
    </row>
    <row r="48809" spans="4:6">
      <c r="D48809" s="63"/>
      <c r="F48809" s="64"/>
    </row>
    <row r="48810" spans="4:6">
      <c r="D48810" s="63"/>
      <c r="F48810" s="64"/>
    </row>
    <row r="48811" spans="4:6">
      <c r="D48811" s="63"/>
      <c r="F48811" s="64"/>
    </row>
    <row r="48812" spans="4:6">
      <c r="D48812" s="63"/>
      <c r="F48812" s="64"/>
    </row>
    <row r="48813" spans="4:6">
      <c r="D48813" s="63"/>
      <c r="F48813" s="64"/>
    </row>
    <row r="48814" spans="4:6">
      <c r="D48814" s="63"/>
      <c r="F48814" s="64"/>
    </row>
    <row r="48815" spans="4:6">
      <c r="D48815" s="63"/>
      <c r="F48815" s="64"/>
    </row>
    <row r="48816" spans="4:6">
      <c r="D48816" s="63"/>
      <c r="F48816" s="64"/>
    </row>
    <row r="48817" spans="4:6">
      <c r="D48817" s="63"/>
      <c r="F48817" s="64"/>
    </row>
    <row r="48818" spans="4:6">
      <c r="D48818" s="63"/>
      <c r="F48818" s="64"/>
    </row>
    <row r="48819" spans="4:6">
      <c r="D48819" s="63"/>
      <c r="F48819" s="64"/>
    </row>
    <row r="48820" spans="4:6">
      <c r="D48820" s="63"/>
      <c r="F48820" s="64"/>
    </row>
    <row r="48821" spans="4:6">
      <c r="D48821" s="63"/>
      <c r="F48821" s="64"/>
    </row>
    <row r="48822" spans="4:6">
      <c r="D48822" s="63"/>
      <c r="F48822" s="64"/>
    </row>
    <row r="48823" spans="4:6">
      <c r="D48823" s="63"/>
      <c r="F48823" s="64"/>
    </row>
    <row r="48824" spans="4:6">
      <c r="D48824" s="63"/>
      <c r="F48824" s="64"/>
    </row>
    <row r="48825" spans="4:6">
      <c r="D48825" s="63"/>
      <c r="F48825" s="64"/>
    </row>
    <row r="48826" spans="4:6">
      <c r="D48826" s="63"/>
      <c r="F48826" s="64"/>
    </row>
    <row r="48827" spans="4:6">
      <c r="D48827" s="63"/>
      <c r="F48827" s="64"/>
    </row>
    <row r="48828" spans="4:6">
      <c r="D48828" s="63"/>
      <c r="F48828" s="64"/>
    </row>
    <row r="48829" spans="4:6">
      <c r="D48829" s="63"/>
      <c r="F48829" s="64"/>
    </row>
    <row r="48830" spans="4:6">
      <c r="D48830" s="63"/>
      <c r="F48830" s="64"/>
    </row>
    <row r="48831" spans="4:6">
      <c r="D48831" s="63"/>
      <c r="F48831" s="64"/>
    </row>
    <row r="48832" spans="4:6">
      <c r="D48832" s="63"/>
      <c r="F48832" s="64"/>
    </row>
    <row r="48833" spans="4:6">
      <c r="D48833" s="63"/>
      <c r="F48833" s="64"/>
    </row>
    <row r="48834" spans="4:6">
      <c r="D48834" s="63"/>
      <c r="F48834" s="64"/>
    </row>
    <row r="48835" spans="4:6">
      <c r="D48835" s="63"/>
      <c r="F48835" s="64"/>
    </row>
    <row r="48836" spans="4:6">
      <c r="D48836" s="63"/>
      <c r="F48836" s="64"/>
    </row>
    <row r="48837" spans="4:6">
      <c r="D48837" s="63"/>
      <c r="F48837" s="64"/>
    </row>
    <row r="48838" spans="4:6">
      <c r="D48838" s="63"/>
      <c r="F48838" s="64"/>
    </row>
    <row r="48839" spans="4:6">
      <c r="D48839" s="63"/>
      <c r="F48839" s="64"/>
    </row>
    <row r="48840" spans="4:6">
      <c r="D48840" s="63"/>
      <c r="F48840" s="64"/>
    </row>
    <row r="48841" spans="4:6">
      <c r="D48841" s="63"/>
      <c r="F48841" s="64"/>
    </row>
    <row r="48842" spans="4:6">
      <c r="D48842" s="63"/>
      <c r="F48842" s="64"/>
    </row>
    <row r="48843" spans="4:6">
      <c r="D48843" s="63"/>
      <c r="F48843" s="64"/>
    </row>
    <row r="48844" spans="4:6">
      <c r="D48844" s="63"/>
      <c r="F48844" s="64"/>
    </row>
    <row r="48845" spans="4:6">
      <c r="D48845" s="63"/>
      <c r="F48845" s="64"/>
    </row>
    <row r="48846" spans="4:6">
      <c r="D48846" s="63"/>
      <c r="F48846" s="64"/>
    </row>
    <row r="48847" spans="4:6">
      <c r="D48847" s="63"/>
      <c r="F48847" s="64"/>
    </row>
    <row r="48848" spans="4:6">
      <c r="D48848" s="63"/>
      <c r="F48848" s="64"/>
    </row>
    <row r="48849" spans="4:6">
      <c r="D48849" s="63"/>
      <c r="F48849" s="64"/>
    </row>
    <row r="48850" spans="4:6">
      <c r="D48850" s="63"/>
      <c r="F48850" s="64"/>
    </row>
    <row r="48851" spans="4:6">
      <c r="D48851" s="63"/>
      <c r="F48851" s="64"/>
    </row>
    <row r="48852" spans="4:6">
      <c r="D48852" s="63"/>
      <c r="F48852" s="64"/>
    </row>
    <row r="48853" spans="4:6">
      <c r="D48853" s="63"/>
      <c r="F48853" s="64"/>
    </row>
    <row r="48854" spans="4:6">
      <c r="D48854" s="63"/>
      <c r="F48854" s="64"/>
    </row>
    <row r="48855" spans="4:6">
      <c r="D48855" s="63"/>
      <c r="F48855" s="64"/>
    </row>
    <row r="48856" spans="4:6">
      <c r="D48856" s="63"/>
      <c r="F48856" s="64"/>
    </row>
    <row r="48857" spans="4:6">
      <c r="D48857" s="63"/>
      <c r="F48857" s="64"/>
    </row>
    <row r="48858" spans="4:6">
      <c r="D48858" s="63"/>
      <c r="F48858" s="64"/>
    </row>
    <row r="48859" spans="4:6">
      <c r="D48859" s="63"/>
      <c r="F48859" s="64"/>
    </row>
    <row r="48860" spans="4:6">
      <c r="D48860" s="63"/>
      <c r="F48860" s="64"/>
    </row>
    <row r="48861" spans="4:6">
      <c r="D48861" s="63"/>
      <c r="F48861" s="64"/>
    </row>
    <row r="48862" spans="4:6">
      <c r="D48862" s="63"/>
      <c r="F48862" s="64"/>
    </row>
    <row r="48863" spans="4:6">
      <c r="D48863" s="63"/>
      <c r="F48863" s="64"/>
    </row>
    <row r="48864" spans="4:6">
      <c r="D48864" s="63"/>
      <c r="F48864" s="64"/>
    </row>
    <row r="48865" spans="4:6">
      <c r="D48865" s="63"/>
      <c r="F48865" s="64"/>
    </row>
    <row r="48866" spans="4:6">
      <c r="D48866" s="63"/>
      <c r="F48866" s="64"/>
    </row>
    <row r="48867" spans="4:6">
      <c r="D48867" s="63"/>
      <c r="F48867" s="64"/>
    </row>
    <row r="48868" spans="4:6">
      <c r="D48868" s="63"/>
      <c r="F48868" s="64"/>
    </row>
    <row r="48869" spans="4:6">
      <c r="D48869" s="63"/>
      <c r="F48869" s="64"/>
    </row>
    <row r="48870" spans="4:6">
      <c r="D48870" s="63"/>
      <c r="F48870" s="64"/>
    </row>
    <row r="48871" spans="4:6">
      <c r="D48871" s="63"/>
      <c r="F48871" s="64"/>
    </row>
    <row r="48872" spans="4:6">
      <c r="D48872" s="63"/>
      <c r="F48872" s="64"/>
    </row>
    <row r="48873" spans="4:6">
      <c r="D48873" s="63"/>
      <c r="F48873" s="64"/>
    </row>
    <row r="48874" spans="4:6">
      <c r="D48874" s="63"/>
      <c r="F48874" s="64"/>
    </row>
    <row r="48875" spans="4:6">
      <c r="D48875" s="63"/>
      <c r="F48875" s="64"/>
    </row>
    <row r="48876" spans="4:6">
      <c r="D48876" s="63"/>
      <c r="F48876" s="64"/>
    </row>
    <row r="48877" spans="4:6">
      <c r="D48877" s="63"/>
      <c r="F48877" s="64"/>
    </row>
    <row r="48878" spans="4:6">
      <c r="D48878" s="63"/>
      <c r="F48878" s="64"/>
    </row>
    <row r="48879" spans="4:6">
      <c r="D48879" s="63"/>
      <c r="F48879" s="64"/>
    </row>
    <row r="48880" spans="4:6">
      <c r="D48880" s="63"/>
      <c r="F48880" s="64"/>
    </row>
    <row r="48881" spans="4:6">
      <c r="D48881" s="63"/>
      <c r="F48881" s="64"/>
    </row>
    <row r="48882" spans="4:6">
      <c r="D48882" s="63"/>
      <c r="F48882" s="64"/>
    </row>
    <row r="48883" spans="4:6">
      <c r="D48883" s="63"/>
      <c r="F48883" s="64"/>
    </row>
    <row r="48884" spans="4:6">
      <c r="D48884" s="63"/>
      <c r="F48884" s="64"/>
    </row>
    <row r="48885" spans="4:6">
      <c r="D48885" s="63"/>
      <c r="F48885" s="64"/>
    </row>
    <row r="48886" spans="4:6">
      <c r="D48886" s="63"/>
      <c r="F48886" s="64"/>
    </row>
    <row r="48887" spans="4:6">
      <c r="D48887" s="63"/>
      <c r="F48887" s="64"/>
    </row>
    <row r="48888" spans="4:6">
      <c r="D48888" s="63"/>
      <c r="F48888" s="64"/>
    </row>
    <row r="48889" spans="4:6">
      <c r="D48889" s="63"/>
      <c r="F48889" s="64"/>
    </row>
    <row r="48890" spans="4:6">
      <c r="D48890" s="63"/>
      <c r="F48890" s="64"/>
    </row>
    <row r="48891" spans="4:6">
      <c r="D48891" s="63"/>
      <c r="F48891" s="64"/>
    </row>
    <row r="48892" spans="4:6">
      <c r="D48892" s="63"/>
      <c r="F48892" s="64"/>
    </row>
    <row r="48893" spans="4:6">
      <c r="D48893" s="63"/>
      <c r="F48893" s="64"/>
    </row>
    <row r="48894" spans="4:6">
      <c r="D48894" s="63"/>
      <c r="F48894" s="64"/>
    </row>
    <row r="48895" spans="4:6">
      <c r="D48895" s="63"/>
      <c r="F48895" s="64"/>
    </row>
    <row r="48896" spans="4:6">
      <c r="D48896" s="63"/>
      <c r="F48896" s="64"/>
    </row>
    <row r="48897" spans="4:6">
      <c r="D48897" s="63"/>
      <c r="F48897" s="64"/>
    </row>
    <row r="48898" spans="4:6">
      <c r="D48898" s="63"/>
      <c r="F48898" s="64"/>
    </row>
    <row r="48899" spans="4:6">
      <c r="D48899" s="63"/>
      <c r="F48899" s="64"/>
    </row>
    <row r="48900" spans="4:6">
      <c r="D48900" s="63"/>
      <c r="F48900" s="64"/>
    </row>
    <row r="48901" spans="4:6">
      <c r="D48901" s="63"/>
      <c r="F48901" s="64"/>
    </row>
    <row r="48902" spans="4:6">
      <c r="D48902" s="63"/>
      <c r="F48902" s="64"/>
    </row>
    <row r="48903" spans="4:6">
      <c r="D48903" s="63"/>
      <c r="F48903" s="64"/>
    </row>
    <row r="48904" spans="4:6">
      <c r="D48904" s="63"/>
      <c r="F48904" s="64"/>
    </row>
    <row r="48905" spans="4:6">
      <c r="D48905" s="63"/>
      <c r="F48905" s="64"/>
    </row>
    <row r="48906" spans="4:6">
      <c r="D48906" s="63"/>
      <c r="F48906" s="64"/>
    </row>
    <row r="48907" spans="4:6">
      <c r="D48907" s="63"/>
      <c r="F48907" s="64"/>
    </row>
    <row r="48908" spans="4:6">
      <c r="D48908" s="63"/>
      <c r="F48908" s="64"/>
    </row>
    <row r="48909" spans="4:6">
      <c r="D48909" s="63"/>
      <c r="F48909" s="64"/>
    </row>
    <row r="48910" spans="4:6">
      <c r="D48910" s="63"/>
      <c r="F48910" s="64"/>
    </row>
    <row r="48911" spans="4:6">
      <c r="D48911" s="63"/>
      <c r="F48911" s="64"/>
    </row>
    <row r="48912" spans="4:6">
      <c r="D48912" s="63"/>
      <c r="F48912" s="64"/>
    </row>
    <row r="48913" spans="4:6">
      <c r="D48913" s="63"/>
      <c r="F48913" s="64"/>
    </row>
    <row r="48914" spans="4:6">
      <c r="D48914" s="63"/>
      <c r="F48914" s="64"/>
    </row>
    <row r="48915" spans="4:6">
      <c r="D48915" s="63"/>
      <c r="F48915" s="64"/>
    </row>
    <row r="48916" spans="4:6">
      <c r="D48916" s="63"/>
      <c r="F48916" s="64"/>
    </row>
    <row r="48917" spans="4:6">
      <c r="D48917" s="63"/>
      <c r="F48917" s="64"/>
    </row>
    <row r="48918" spans="4:6">
      <c r="D48918" s="63"/>
      <c r="F48918" s="64"/>
    </row>
    <row r="48919" spans="4:6">
      <c r="D48919" s="63"/>
      <c r="F48919" s="64"/>
    </row>
    <row r="48920" spans="4:6">
      <c r="D48920" s="63"/>
      <c r="F48920" s="64"/>
    </row>
    <row r="48921" spans="4:6">
      <c r="D48921" s="63"/>
      <c r="F48921" s="64"/>
    </row>
    <row r="48922" spans="4:6">
      <c r="D48922" s="63"/>
      <c r="F48922" s="64"/>
    </row>
    <row r="48923" spans="4:6">
      <c r="D48923" s="63"/>
      <c r="F48923" s="64"/>
    </row>
    <row r="48924" spans="4:6">
      <c r="D48924" s="63"/>
      <c r="F48924" s="64"/>
    </row>
    <row r="48925" spans="4:6">
      <c r="D48925" s="63"/>
      <c r="F48925" s="64"/>
    </row>
    <row r="48926" spans="4:6">
      <c r="D48926" s="63"/>
      <c r="F48926" s="64"/>
    </row>
    <row r="48927" spans="4:6">
      <c r="D48927" s="63"/>
      <c r="F48927" s="64"/>
    </row>
    <row r="48928" spans="4:6">
      <c r="D48928" s="63"/>
      <c r="F48928" s="64"/>
    </row>
    <row r="48929" spans="4:6">
      <c r="D48929" s="63"/>
      <c r="F48929" s="64"/>
    </row>
    <row r="48930" spans="4:6">
      <c r="D48930" s="63"/>
      <c r="F48930" s="64"/>
    </row>
    <row r="48931" spans="4:6">
      <c r="D48931" s="63"/>
      <c r="F48931" s="64"/>
    </row>
    <row r="48932" spans="4:6">
      <c r="D48932" s="63"/>
      <c r="F48932" s="64"/>
    </row>
    <row r="48933" spans="4:6">
      <c r="D48933" s="63"/>
      <c r="F48933" s="64"/>
    </row>
    <row r="48934" spans="4:6">
      <c r="D48934" s="63"/>
      <c r="F48934" s="64"/>
    </row>
    <row r="48935" spans="4:6">
      <c r="D48935" s="63"/>
      <c r="F48935" s="64"/>
    </row>
    <row r="48936" spans="4:6">
      <c r="D48936" s="63"/>
      <c r="F48936" s="64"/>
    </row>
    <row r="48937" spans="4:6">
      <c r="D48937" s="63"/>
      <c r="F48937" s="64"/>
    </row>
    <row r="48938" spans="4:6">
      <c r="D48938" s="63"/>
      <c r="F48938" s="64"/>
    </row>
    <row r="48939" spans="4:6">
      <c r="D48939" s="63"/>
      <c r="F48939" s="64"/>
    </row>
    <row r="48940" spans="4:6">
      <c r="D48940" s="63"/>
      <c r="F48940" s="64"/>
    </row>
    <row r="48941" spans="4:6">
      <c r="D48941" s="63"/>
      <c r="F48941" s="64"/>
    </row>
    <row r="48942" spans="4:6">
      <c r="D48942" s="63"/>
      <c r="F48942" s="64"/>
    </row>
    <row r="48943" spans="4:6">
      <c r="D48943" s="63"/>
      <c r="F48943" s="64"/>
    </row>
    <row r="48944" spans="4:6">
      <c r="D48944" s="63"/>
      <c r="F48944" s="64"/>
    </row>
    <row r="48945" spans="4:6">
      <c r="D48945" s="63"/>
      <c r="F48945" s="64"/>
    </row>
    <row r="48946" spans="4:6">
      <c r="D48946" s="63"/>
      <c r="F48946" s="64"/>
    </row>
    <row r="48947" spans="4:6">
      <c r="D48947" s="63"/>
      <c r="F48947" s="64"/>
    </row>
    <row r="48948" spans="4:6">
      <c r="D48948" s="63"/>
      <c r="F48948" s="64"/>
    </row>
    <row r="48949" spans="4:6">
      <c r="D48949" s="63"/>
      <c r="F48949" s="64"/>
    </row>
    <row r="48950" spans="4:6">
      <c r="D48950" s="63"/>
      <c r="F48950" s="64"/>
    </row>
    <row r="48951" spans="4:6">
      <c r="D48951" s="63"/>
      <c r="F48951" s="64"/>
    </row>
    <row r="48952" spans="4:6">
      <c r="D48952" s="63"/>
      <c r="F48952" s="64"/>
    </row>
    <row r="48953" spans="4:6">
      <c r="D48953" s="63"/>
      <c r="F48953" s="64"/>
    </row>
    <row r="48954" spans="4:6">
      <c r="D48954" s="63"/>
      <c r="F48954" s="64"/>
    </row>
    <row r="48955" spans="4:6">
      <c r="D48955" s="63"/>
      <c r="F48955" s="64"/>
    </row>
    <row r="48956" spans="4:6">
      <c r="D48956" s="63"/>
      <c r="F48956" s="64"/>
    </row>
    <row r="48957" spans="4:6">
      <c r="D48957" s="63"/>
      <c r="F48957" s="64"/>
    </row>
    <row r="48958" spans="4:6">
      <c r="D48958" s="63"/>
      <c r="F48958" s="64"/>
    </row>
    <row r="48959" spans="4:6">
      <c r="D48959" s="63"/>
      <c r="F48959" s="64"/>
    </row>
    <row r="48960" spans="4:6">
      <c r="D48960" s="63"/>
      <c r="F48960" s="64"/>
    </row>
    <row r="48961" spans="4:6">
      <c r="D48961" s="63"/>
      <c r="F48961" s="64"/>
    </row>
    <row r="48962" spans="4:6">
      <c r="D48962" s="63"/>
      <c r="F48962" s="64"/>
    </row>
    <row r="48963" spans="4:6">
      <c r="D48963" s="63"/>
      <c r="F48963" s="64"/>
    </row>
    <row r="48964" spans="4:6">
      <c r="D48964" s="63"/>
      <c r="F48964" s="64"/>
    </row>
    <row r="48965" spans="4:6">
      <c r="D48965" s="63"/>
      <c r="F48965" s="64"/>
    </row>
    <row r="48966" spans="4:6">
      <c r="D48966" s="63"/>
      <c r="F48966" s="64"/>
    </row>
    <row r="48967" spans="4:6">
      <c r="D48967" s="63"/>
      <c r="F48967" s="64"/>
    </row>
    <row r="48968" spans="4:6">
      <c r="D48968" s="63"/>
      <c r="F48968" s="64"/>
    </row>
    <row r="48969" spans="4:6">
      <c r="D48969" s="63"/>
      <c r="F48969" s="64"/>
    </row>
    <row r="48970" spans="4:6">
      <c r="D48970" s="63"/>
      <c r="F48970" s="64"/>
    </row>
    <row r="48971" spans="4:6">
      <c r="D48971" s="63"/>
      <c r="F48971" s="64"/>
    </row>
    <row r="48972" spans="4:6">
      <c r="D48972" s="63"/>
      <c r="F48972" s="64"/>
    </row>
    <row r="48973" spans="4:6">
      <c r="D48973" s="63"/>
      <c r="F48973" s="64"/>
    </row>
    <row r="48974" spans="4:6">
      <c r="D48974" s="63"/>
      <c r="F48974" s="64"/>
    </row>
    <row r="48975" spans="4:6">
      <c r="D48975" s="63"/>
      <c r="F48975" s="64"/>
    </row>
    <row r="48976" spans="4:6">
      <c r="D48976" s="63"/>
      <c r="F48976" s="64"/>
    </row>
    <row r="48977" spans="4:6">
      <c r="D48977" s="63"/>
      <c r="F48977" s="64"/>
    </row>
    <row r="48978" spans="4:6">
      <c r="D48978" s="63"/>
      <c r="F48978" s="64"/>
    </row>
    <row r="48979" spans="4:6">
      <c r="D48979" s="63"/>
      <c r="F48979" s="64"/>
    </row>
    <row r="48980" spans="4:6">
      <c r="D48980" s="63"/>
      <c r="F48980" s="64"/>
    </row>
    <row r="48981" spans="4:6">
      <c r="D48981" s="63"/>
      <c r="F48981" s="64"/>
    </row>
    <row r="48982" spans="4:6">
      <c r="D48982" s="63"/>
      <c r="F48982" s="64"/>
    </row>
    <row r="48983" spans="4:6">
      <c r="D48983" s="63"/>
      <c r="F48983" s="64"/>
    </row>
    <row r="48984" spans="4:6">
      <c r="D48984" s="63"/>
      <c r="F48984" s="64"/>
    </row>
    <row r="48985" spans="4:6">
      <c r="D48985" s="63"/>
      <c r="F48985" s="64"/>
    </row>
    <row r="48986" spans="4:6">
      <c r="D48986" s="63"/>
      <c r="F48986" s="64"/>
    </row>
    <row r="48987" spans="4:6">
      <c r="D48987" s="63"/>
      <c r="F48987" s="64"/>
    </row>
    <row r="48988" spans="4:6">
      <c r="D48988" s="63"/>
      <c r="F48988" s="64"/>
    </row>
    <row r="48989" spans="4:6">
      <c r="D48989" s="63"/>
      <c r="F48989" s="64"/>
    </row>
    <row r="48990" spans="4:6">
      <c r="D48990" s="63"/>
      <c r="F48990" s="64"/>
    </row>
    <row r="48991" spans="4:6">
      <c r="D48991" s="63"/>
      <c r="F48991" s="64"/>
    </row>
    <row r="48992" spans="4:6">
      <c r="D48992" s="63"/>
      <c r="F48992" s="64"/>
    </row>
    <row r="48993" spans="4:6">
      <c r="D48993" s="63"/>
      <c r="F48993" s="64"/>
    </row>
    <row r="48994" spans="4:6">
      <c r="D48994" s="63"/>
      <c r="F48994" s="64"/>
    </row>
    <row r="48995" spans="4:6">
      <c r="D48995" s="63"/>
      <c r="F48995" s="64"/>
    </row>
    <row r="48996" spans="4:6">
      <c r="D48996" s="63"/>
      <c r="F48996" s="64"/>
    </row>
    <row r="48997" spans="4:6">
      <c r="D48997" s="63"/>
      <c r="F48997" s="64"/>
    </row>
    <row r="48998" spans="4:6">
      <c r="D48998" s="63"/>
      <c r="F48998" s="64"/>
    </row>
    <row r="48999" spans="4:6">
      <c r="D48999" s="63"/>
      <c r="F48999" s="64"/>
    </row>
    <row r="49000" spans="4:6">
      <c r="D49000" s="63"/>
      <c r="F49000" s="64"/>
    </row>
    <row r="49001" spans="4:6">
      <c r="D49001" s="63"/>
      <c r="F49001" s="64"/>
    </row>
    <row r="49002" spans="4:6">
      <c r="D49002" s="63"/>
      <c r="F49002" s="64"/>
    </row>
    <row r="49003" spans="4:6">
      <c r="D49003" s="63"/>
      <c r="F49003" s="64"/>
    </row>
    <row r="49004" spans="4:6">
      <c r="D49004" s="63"/>
      <c r="F49004" s="64"/>
    </row>
    <row r="49005" spans="4:6">
      <c r="D49005" s="63"/>
      <c r="F49005" s="64"/>
    </row>
    <row r="49006" spans="4:6">
      <c r="D49006" s="63"/>
      <c r="F49006" s="64"/>
    </row>
    <row r="49007" spans="4:6">
      <c r="D49007" s="63"/>
      <c r="F49007" s="64"/>
    </row>
    <row r="49008" spans="4:6">
      <c r="D49008" s="63"/>
      <c r="F49008" s="64"/>
    </row>
    <row r="49009" spans="4:6">
      <c r="D49009" s="63"/>
      <c r="F49009" s="64"/>
    </row>
    <row r="49010" spans="4:6">
      <c r="D49010" s="63"/>
      <c r="F49010" s="64"/>
    </row>
    <row r="49011" spans="4:6">
      <c r="D49011" s="63"/>
      <c r="F49011" s="64"/>
    </row>
    <row r="49012" spans="4:6">
      <c r="D49012" s="63"/>
      <c r="F49012" s="64"/>
    </row>
    <row r="49013" spans="4:6">
      <c r="D49013" s="63"/>
      <c r="F49013" s="64"/>
    </row>
    <row r="49014" spans="4:6">
      <c r="D49014" s="63"/>
      <c r="F49014" s="64"/>
    </row>
    <row r="49015" spans="4:6">
      <c r="D49015" s="63"/>
      <c r="F49015" s="64"/>
    </row>
    <row r="49016" spans="4:6">
      <c r="D49016" s="63"/>
      <c r="F49016" s="64"/>
    </row>
    <row r="49017" spans="4:6">
      <c r="D49017" s="63"/>
      <c r="F49017" s="64"/>
    </row>
    <row r="49018" spans="4:6">
      <c r="D49018" s="63"/>
      <c r="F49018" s="64"/>
    </row>
    <row r="49019" spans="4:6">
      <c r="D49019" s="63"/>
      <c r="F49019" s="64"/>
    </row>
    <row r="49020" spans="4:6">
      <c r="D49020" s="63"/>
      <c r="F49020" s="64"/>
    </row>
    <row r="49021" spans="4:6">
      <c r="D49021" s="63"/>
      <c r="F49021" s="64"/>
    </row>
    <row r="49022" spans="4:6">
      <c r="D49022" s="63"/>
      <c r="F49022" s="64"/>
    </row>
    <row r="49023" spans="4:6">
      <c r="D49023" s="63"/>
      <c r="F49023" s="64"/>
    </row>
    <row r="49024" spans="4:6">
      <c r="D49024" s="63"/>
      <c r="F49024" s="64"/>
    </row>
    <row r="49025" spans="4:6">
      <c r="D49025" s="63"/>
      <c r="F49025" s="64"/>
    </row>
    <row r="49026" spans="4:6">
      <c r="D49026" s="63"/>
      <c r="F49026" s="64"/>
    </row>
    <row r="49027" spans="4:6">
      <c r="D49027" s="63"/>
      <c r="F49027" s="64"/>
    </row>
    <row r="49028" spans="4:6">
      <c r="D49028" s="63"/>
      <c r="F49028" s="64"/>
    </row>
    <row r="49029" spans="4:6">
      <c r="D49029" s="63"/>
      <c r="F49029" s="64"/>
    </row>
    <row r="49030" spans="4:6">
      <c r="D49030" s="63"/>
      <c r="F49030" s="64"/>
    </row>
    <row r="49031" spans="4:6">
      <c r="D49031" s="63"/>
      <c r="F49031" s="64"/>
    </row>
    <row r="49032" spans="4:6">
      <c r="D49032" s="63"/>
      <c r="F49032" s="64"/>
    </row>
    <row r="49033" spans="4:6">
      <c r="D49033" s="63"/>
      <c r="F49033" s="64"/>
    </row>
    <row r="49034" spans="4:6">
      <c r="D49034" s="63"/>
      <c r="F49034" s="64"/>
    </row>
    <row r="49035" spans="4:6">
      <c r="D49035" s="63"/>
      <c r="F49035" s="64"/>
    </row>
    <row r="49036" spans="4:6">
      <c r="D49036" s="63"/>
      <c r="F49036" s="64"/>
    </row>
    <row r="49037" spans="4:6">
      <c r="D49037" s="63"/>
      <c r="F49037" s="64"/>
    </row>
    <row r="49038" spans="4:6">
      <c r="D49038" s="63"/>
      <c r="F49038" s="64"/>
    </row>
    <row r="49039" spans="4:6">
      <c r="D49039" s="63"/>
      <c r="F49039" s="64"/>
    </row>
    <row r="49040" spans="4:6">
      <c r="D49040" s="63"/>
      <c r="F49040" s="64"/>
    </row>
    <row r="49041" spans="4:6">
      <c r="D49041" s="63"/>
      <c r="F49041" s="64"/>
    </row>
    <row r="49042" spans="4:6">
      <c r="D49042" s="63"/>
      <c r="F49042" s="64"/>
    </row>
    <row r="49043" spans="4:6">
      <c r="D49043" s="63"/>
      <c r="F49043" s="64"/>
    </row>
    <row r="49044" spans="4:6">
      <c r="D49044" s="63"/>
      <c r="F49044" s="64"/>
    </row>
    <row r="49045" spans="4:6">
      <c r="D49045" s="63"/>
      <c r="F49045" s="64"/>
    </row>
    <row r="49046" spans="4:6">
      <c r="D49046" s="63"/>
      <c r="F49046" s="64"/>
    </row>
    <row r="49047" spans="4:6">
      <c r="D49047" s="63"/>
      <c r="F49047" s="64"/>
    </row>
    <row r="49048" spans="4:6">
      <c r="D49048" s="63"/>
      <c r="F49048" s="64"/>
    </row>
    <row r="49049" spans="4:6">
      <c r="D49049" s="63"/>
      <c r="F49049" s="64"/>
    </row>
    <row r="49050" spans="4:6">
      <c r="D49050" s="63"/>
      <c r="F49050" s="64"/>
    </row>
    <row r="49051" spans="4:6">
      <c r="D49051" s="63"/>
      <c r="F49051" s="64"/>
    </row>
    <row r="49052" spans="4:6">
      <c r="D49052" s="63"/>
      <c r="F49052" s="64"/>
    </row>
    <row r="49053" spans="4:6">
      <c r="D49053" s="63"/>
      <c r="F49053" s="64"/>
    </row>
    <row r="49054" spans="4:6">
      <c r="D49054" s="63"/>
      <c r="F49054" s="64"/>
    </row>
    <row r="49055" spans="4:6">
      <c r="D49055" s="63"/>
      <c r="F49055" s="64"/>
    </row>
    <row r="49056" spans="4:6">
      <c r="D49056" s="63"/>
      <c r="F49056" s="64"/>
    </row>
    <row r="49057" spans="4:6">
      <c r="D49057" s="63"/>
      <c r="F49057" s="64"/>
    </row>
    <row r="49058" spans="4:6">
      <c r="D49058" s="63"/>
      <c r="F49058" s="64"/>
    </row>
    <row r="49059" spans="4:6">
      <c r="D49059" s="63"/>
      <c r="F49059" s="64"/>
    </row>
    <row r="49060" spans="4:6">
      <c r="D49060" s="63"/>
      <c r="F49060" s="64"/>
    </row>
    <row r="49061" spans="4:6">
      <c r="D49061" s="63"/>
      <c r="F49061" s="64"/>
    </row>
    <row r="49062" spans="4:6">
      <c r="D49062" s="63"/>
      <c r="F49062" s="64"/>
    </row>
    <row r="49063" spans="4:6">
      <c r="D49063" s="63"/>
      <c r="F49063" s="64"/>
    </row>
    <row r="49064" spans="4:6">
      <c r="D49064" s="63"/>
      <c r="F49064" s="64"/>
    </row>
    <row r="49065" spans="4:6">
      <c r="D49065" s="63"/>
      <c r="F49065" s="64"/>
    </row>
    <row r="49066" spans="4:6">
      <c r="D49066" s="63"/>
      <c r="F49066" s="64"/>
    </row>
    <row r="49067" spans="4:6">
      <c r="D49067" s="63"/>
      <c r="F49067" s="64"/>
    </row>
    <row r="49068" spans="4:6">
      <c r="D49068" s="63"/>
      <c r="F49068" s="64"/>
    </row>
    <row r="49069" spans="4:6">
      <c r="D49069" s="63"/>
      <c r="F49069" s="64"/>
    </row>
    <row r="49070" spans="4:6">
      <c r="D49070" s="63"/>
      <c r="F49070" s="64"/>
    </row>
    <row r="49071" spans="4:6">
      <c r="D49071" s="63"/>
      <c r="F49071" s="64"/>
    </row>
    <row r="49072" spans="4:6">
      <c r="D49072" s="63"/>
      <c r="F49072" s="64"/>
    </row>
    <row r="49073" spans="4:6">
      <c r="D49073" s="63"/>
      <c r="F49073" s="64"/>
    </row>
    <row r="49074" spans="4:6">
      <c r="D49074" s="63"/>
      <c r="F49074" s="64"/>
    </row>
    <row r="49075" spans="4:6">
      <c r="D49075" s="63"/>
      <c r="F49075" s="64"/>
    </row>
    <row r="49076" spans="4:6">
      <c r="D49076" s="63"/>
      <c r="F49076" s="64"/>
    </row>
    <row r="49077" spans="4:6">
      <c r="D49077" s="63"/>
      <c r="F49077" s="64"/>
    </row>
    <row r="49078" spans="4:6">
      <c r="D49078" s="63"/>
      <c r="F49078" s="64"/>
    </row>
    <row r="49079" spans="4:6">
      <c r="D49079" s="63"/>
      <c r="F49079" s="64"/>
    </row>
    <row r="49080" spans="4:6">
      <c r="D49080" s="63"/>
      <c r="F49080" s="64"/>
    </row>
    <row r="49081" spans="4:6">
      <c r="D49081" s="63"/>
      <c r="F49081" s="64"/>
    </row>
    <row r="49082" spans="4:6">
      <c r="D49082" s="63"/>
      <c r="F49082" s="64"/>
    </row>
    <row r="49083" spans="4:6">
      <c r="D49083" s="63"/>
      <c r="F49083" s="64"/>
    </row>
    <row r="49084" spans="4:6">
      <c r="D49084" s="63"/>
      <c r="F49084" s="64"/>
    </row>
    <row r="49085" spans="4:6">
      <c r="D49085" s="63"/>
      <c r="F49085" s="64"/>
    </row>
    <row r="49086" spans="4:6">
      <c r="D49086" s="63"/>
      <c r="F49086" s="64"/>
    </row>
    <row r="49087" spans="4:6">
      <c r="D49087" s="63"/>
      <c r="F49087" s="64"/>
    </row>
    <row r="49088" spans="4:6">
      <c r="D49088" s="63"/>
      <c r="F49088" s="64"/>
    </row>
    <row r="49089" spans="4:6">
      <c r="D49089" s="63"/>
      <c r="F49089" s="64"/>
    </row>
    <row r="49090" spans="4:6">
      <c r="D49090" s="63"/>
      <c r="F49090" s="64"/>
    </row>
    <row r="49091" spans="4:6">
      <c r="D49091" s="63"/>
      <c r="F49091" s="64"/>
    </row>
    <row r="49092" spans="4:6">
      <c r="D49092" s="63"/>
      <c r="F49092" s="64"/>
    </row>
    <row r="49093" spans="4:6">
      <c r="D49093" s="63"/>
      <c r="F49093" s="64"/>
    </row>
    <row r="49094" spans="4:6">
      <c r="D49094" s="63"/>
      <c r="F49094" s="64"/>
    </row>
    <row r="49095" spans="4:6">
      <c r="D49095" s="63"/>
      <c r="F49095" s="64"/>
    </row>
    <row r="49096" spans="4:6">
      <c r="D49096" s="63"/>
      <c r="F49096" s="64"/>
    </row>
    <row r="49097" spans="4:6">
      <c r="D49097" s="63"/>
      <c r="F49097" s="64"/>
    </row>
    <row r="49098" spans="4:6">
      <c r="D49098" s="63"/>
      <c r="F49098" s="64"/>
    </row>
    <row r="49099" spans="4:6">
      <c r="D49099" s="63"/>
      <c r="F49099" s="64"/>
    </row>
    <row r="49100" spans="4:6">
      <c r="D49100" s="63"/>
      <c r="F49100" s="64"/>
    </row>
    <row r="49101" spans="4:6">
      <c r="D49101" s="63"/>
      <c r="F49101" s="64"/>
    </row>
    <row r="49102" spans="4:6">
      <c r="D49102" s="63"/>
      <c r="F49102" s="64"/>
    </row>
    <row r="49103" spans="4:6">
      <c r="D49103" s="63"/>
      <c r="F49103" s="64"/>
    </row>
    <row r="49104" spans="4:6">
      <c r="D49104" s="63"/>
      <c r="F49104" s="64"/>
    </row>
    <row r="49105" spans="4:6">
      <c r="D49105" s="63"/>
      <c r="F49105" s="64"/>
    </row>
    <row r="49106" spans="4:6">
      <c r="D49106" s="63"/>
      <c r="F49106" s="64"/>
    </row>
    <row r="49107" spans="4:6">
      <c r="D49107" s="63"/>
      <c r="F49107" s="64"/>
    </row>
    <row r="49108" spans="4:6">
      <c r="D49108" s="63"/>
      <c r="F49108" s="64"/>
    </row>
    <row r="49109" spans="4:6">
      <c r="D49109" s="63"/>
      <c r="F49109" s="64"/>
    </row>
    <row r="49110" spans="4:6">
      <c r="D49110" s="63"/>
      <c r="F49110" s="64"/>
    </row>
    <row r="49111" spans="4:6">
      <c r="D49111" s="63"/>
      <c r="F49111" s="64"/>
    </row>
    <row r="49112" spans="4:6">
      <c r="D49112" s="63"/>
      <c r="F49112" s="64"/>
    </row>
    <row r="49113" spans="4:6">
      <c r="D49113" s="63"/>
      <c r="F49113" s="64"/>
    </row>
    <row r="49114" spans="4:6">
      <c r="D49114" s="63"/>
      <c r="F49114" s="64"/>
    </row>
    <row r="49115" spans="4:6">
      <c r="D49115" s="63"/>
      <c r="F49115" s="64"/>
    </row>
    <row r="49116" spans="4:6">
      <c r="D49116" s="63"/>
      <c r="F49116" s="64"/>
    </row>
    <row r="49117" spans="4:6">
      <c r="D49117" s="63"/>
      <c r="F49117" s="64"/>
    </row>
    <row r="49118" spans="4:6">
      <c r="D49118" s="63"/>
      <c r="F49118" s="64"/>
    </row>
    <row r="49119" spans="4:6">
      <c r="D49119" s="63"/>
      <c r="F49119" s="64"/>
    </row>
    <row r="49120" spans="4:6">
      <c r="D49120" s="63"/>
      <c r="F49120" s="64"/>
    </row>
    <row r="49121" spans="4:6">
      <c r="D49121" s="63"/>
      <c r="F49121" s="64"/>
    </row>
    <row r="49122" spans="4:6">
      <c r="D49122" s="63"/>
      <c r="F49122" s="64"/>
    </row>
    <row r="49123" spans="4:6">
      <c r="D49123" s="63"/>
      <c r="F49123" s="64"/>
    </row>
    <row r="49124" spans="4:6">
      <c r="D49124" s="63"/>
      <c r="F49124" s="64"/>
    </row>
    <row r="49125" spans="4:6">
      <c r="D49125" s="63"/>
      <c r="F49125" s="64"/>
    </row>
    <row r="49126" spans="4:6">
      <c r="D49126" s="63"/>
      <c r="F49126" s="64"/>
    </row>
    <row r="49127" spans="4:6">
      <c r="D49127" s="63"/>
      <c r="F49127" s="64"/>
    </row>
    <row r="49128" spans="4:6">
      <c r="D49128" s="63"/>
      <c r="F49128" s="64"/>
    </row>
    <row r="49129" spans="4:6">
      <c r="D49129" s="63"/>
      <c r="F49129" s="64"/>
    </row>
    <row r="49130" spans="4:6">
      <c r="D49130" s="63"/>
      <c r="F49130" s="64"/>
    </row>
    <row r="49131" spans="4:6">
      <c r="D49131" s="63"/>
      <c r="F49131" s="64"/>
    </row>
    <row r="49132" spans="4:6">
      <c r="D49132" s="63"/>
      <c r="F49132" s="64"/>
    </row>
    <row r="49133" spans="4:6">
      <c r="D49133" s="63"/>
      <c r="F49133" s="64"/>
    </row>
    <row r="49134" spans="4:6">
      <c r="D49134" s="63"/>
      <c r="F49134" s="64"/>
    </row>
    <row r="49135" spans="4:6">
      <c r="D49135" s="63"/>
      <c r="F49135" s="64"/>
    </row>
    <row r="49136" spans="4:6">
      <c r="D49136" s="63"/>
      <c r="F49136" s="64"/>
    </row>
    <row r="49137" spans="4:6">
      <c r="D49137" s="63"/>
      <c r="F49137" s="64"/>
    </row>
    <row r="49138" spans="4:6">
      <c r="D49138" s="63"/>
      <c r="F49138" s="64"/>
    </row>
    <row r="49139" spans="4:6">
      <c r="D49139" s="63"/>
      <c r="F49139" s="64"/>
    </row>
    <row r="49140" spans="4:6">
      <c r="D49140" s="63"/>
      <c r="F49140" s="64"/>
    </row>
    <row r="49141" spans="4:6">
      <c r="D49141" s="63"/>
      <c r="F49141" s="64"/>
    </row>
    <row r="49142" spans="4:6">
      <c r="D49142" s="63"/>
      <c r="F49142" s="64"/>
    </row>
    <row r="49143" spans="4:6">
      <c r="D49143" s="63"/>
      <c r="F49143" s="64"/>
    </row>
    <row r="49144" spans="4:6">
      <c r="D49144" s="63"/>
      <c r="F49144" s="64"/>
    </row>
    <row r="49145" spans="4:6">
      <c r="D49145" s="63"/>
      <c r="F49145" s="64"/>
    </row>
    <row r="49146" spans="4:6">
      <c r="D49146" s="63"/>
      <c r="F49146" s="64"/>
    </row>
    <row r="49147" spans="4:6">
      <c r="D49147" s="63"/>
      <c r="F49147" s="64"/>
    </row>
    <row r="49148" spans="4:6">
      <c r="D49148" s="63"/>
      <c r="F49148" s="64"/>
    </row>
    <row r="49149" spans="4:6">
      <c r="D49149" s="63"/>
      <c r="F49149" s="64"/>
    </row>
    <row r="49150" spans="4:6">
      <c r="D49150" s="63"/>
      <c r="F49150" s="64"/>
    </row>
    <row r="49151" spans="4:6">
      <c r="D49151" s="63"/>
      <c r="F49151" s="64"/>
    </row>
    <row r="49152" spans="4:6">
      <c r="D49152" s="63"/>
      <c r="F49152" s="64"/>
    </row>
    <row r="49153" spans="4:6">
      <c r="D49153" s="63"/>
      <c r="F49153" s="64"/>
    </row>
    <row r="49154" spans="4:6">
      <c r="D49154" s="63"/>
      <c r="F49154" s="64"/>
    </row>
    <row r="49155" spans="4:6">
      <c r="D49155" s="63"/>
      <c r="F49155" s="64"/>
    </row>
    <row r="49156" spans="4:6">
      <c r="D49156" s="63"/>
      <c r="F49156" s="64"/>
    </row>
    <row r="49157" spans="4:6">
      <c r="D49157" s="63"/>
      <c r="F49157" s="64"/>
    </row>
    <row r="49158" spans="4:6">
      <c r="D49158" s="63"/>
      <c r="F49158" s="64"/>
    </row>
    <row r="49159" spans="4:6">
      <c r="D49159" s="63"/>
      <c r="F49159" s="64"/>
    </row>
    <row r="49160" spans="4:6">
      <c r="D49160" s="63"/>
      <c r="F49160" s="64"/>
    </row>
    <row r="49161" spans="4:6">
      <c r="D49161" s="63"/>
      <c r="F49161" s="64"/>
    </row>
    <row r="49162" spans="4:6">
      <c r="D49162" s="63"/>
      <c r="F49162" s="64"/>
    </row>
    <row r="49163" spans="4:6">
      <c r="D49163" s="63"/>
      <c r="F49163" s="64"/>
    </row>
    <row r="49164" spans="4:6">
      <c r="D49164" s="63"/>
      <c r="F49164" s="64"/>
    </row>
    <row r="49165" spans="4:6">
      <c r="D49165" s="63"/>
      <c r="F49165" s="64"/>
    </row>
    <row r="49166" spans="4:6">
      <c r="D49166" s="63"/>
      <c r="F49166" s="64"/>
    </row>
    <row r="49167" spans="4:6">
      <c r="D49167" s="63"/>
      <c r="F49167" s="64"/>
    </row>
    <row r="49168" spans="4:6">
      <c r="D49168" s="63"/>
      <c r="F49168" s="64"/>
    </row>
    <row r="49169" spans="4:6">
      <c r="D49169" s="63"/>
      <c r="F49169" s="64"/>
    </row>
    <row r="49170" spans="4:6">
      <c r="D49170" s="63"/>
      <c r="F49170" s="64"/>
    </row>
    <row r="49171" spans="4:6">
      <c r="D49171" s="63"/>
      <c r="F49171" s="64"/>
    </row>
    <row r="49172" spans="4:6">
      <c r="D49172" s="63"/>
      <c r="F49172" s="64"/>
    </row>
    <row r="49173" spans="4:6">
      <c r="D49173" s="63"/>
      <c r="F49173" s="64"/>
    </row>
    <row r="49174" spans="4:6">
      <c r="D49174" s="63"/>
      <c r="F49174" s="64"/>
    </row>
    <row r="49175" spans="4:6">
      <c r="D49175" s="63"/>
      <c r="F49175" s="64"/>
    </row>
    <row r="49176" spans="4:6">
      <c r="D49176" s="63"/>
      <c r="F49176" s="64"/>
    </row>
    <row r="49177" spans="4:6">
      <c r="D49177" s="63"/>
      <c r="F49177" s="64"/>
    </row>
    <row r="49178" spans="4:6">
      <c r="D49178" s="63"/>
      <c r="F49178" s="64"/>
    </row>
    <row r="49179" spans="4:6">
      <c r="D49179" s="63"/>
      <c r="F49179" s="64"/>
    </row>
    <row r="49180" spans="4:6">
      <c r="D49180" s="63"/>
      <c r="F49180" s="64"/>
    </row>
    <row r="49181" spans="4:6">
      <c r="D49181" s="63"/>
      <c r="F49181" s="64"/>
    </row>
    <row r="49182" spans="4:6">
      <c r="D49182" s="63"/>
      <c r="F49182" s="64"/>
    </row>
    <row r="49183" spans="4:6">
      <c r="D49183" s="63"/>
      <c r="F49183" s="64"/>
    </row>
    <row r="49184" spans="4:6">
      <c r="D49184" s="63"/>
      <c r="F49184" s="64"/>
    </row>
    <row r="49185" spans="4:6">
      <c r="D49185" s="63"/>
      <c r="F49185" s="64"/>
    </row>
    <row r="49186" spans="4:6">
      <c r="D49186" s="63"/>
      <c r="F49186" s="64"/>
    </row>
    <row r="49187" spans="4:6">
      <c r="D49187" s="63"/>
      <c r="F49187" s="64"/>
    </row>
    <row r="49188" spans="4:6">
      <c r="D49188" s="63"/>
      <c r="F49188" s="64"/>
    </row>
    <row r="49189" spans="4:6">
      <c r="D49189" s="63"/>
      <c r="F49189" s="64"/>
    </row>
    <row r="49190" spans="4:6">
      <c r="D49190" s="63"/>
      <c r="F49190" s="64"/>
    </row>
    <row r="49191" spans="4:6">
      <c r="D49191" s="63"/>
      <c r="F49191" s="64"/>
    </row>
    <row r="49192" spans="4:6">
      <c r="D49192" s="63"/>
      <c r="F49192" s="64"/>
    </row>
    <row r="49193" spans="4:6">
      <c r="D49193" s="63"/>
      <c r="F49193" s="64"/>
    </row>
    <row r="49194" spans="4:6">
      <c r="D49194" s="63"/>
      <c r="F49194" s="64"/>
    </row>
    <row r="49195" spans="4:6">
      <c r="D49195" s="63"/>
      <c r="F49195" s="64"/>
    </row>
    <row r="49196" spans="4:6">
      <c r="D49196" s="63"/>
      <c r="F49196" s="64"/>
    </row>
    <row r="49197" spans="4:6">
      <c r="D49197" s="63"/>
      <c r="F49197" s="64"/>
    </row>
    <row r="49198" spans="4:6">
      <c r="D49198" s="63"/>
      <c r="F49198" s="64"/>
    </row>
    <row r="49199" spans="4:6">
      <c r="D49199" s="63"/>
      <c r="F49199" s="64"/>
    </row>
    <row r="49200" spans="4:6">
      <c r="D49200" s="63"/>
      <c r="F49200" s="64"/>
    </row>
    <row r="49201" spans="4:6">
      <c r="D49201" s="63"/>
      <c r="F49201" s="64"/>
    </row>
    <row r="49202" spans="4:6">
      <c r="D49202" s="63"/>
      <c r="F49202" s="64"/>
    </row>
    <row r="49203" spans="4:6">
      <c r="D49203" s="63"/>
      <c r="F49203" s="64"/>
    </row>
    <row r="49204" spans="4:6">
      <c r="D49204" s="63"/>
      <c r="F49204" s="64"/>
    </row>
    <row r="49205" spans="4:6">
      <c r="D49205" s="63"/>
      <c r="F49205" s="64"/>
    </row>
    <row r="49206" spans="4:6">
      <c r="D49206" s="63"/>
      <c r="F49206" s="64"/>
    </row>
    <row r="49207" spans="4:6">
      <c r="D49207" s="63"/>
      <c r="F49207" s="64"/>
    </row>
    <row r="49208" spans="4:6">
      <c r="D49208" s="63"/>
      <c r="F49208" s="64"/>
    </row>
    <row r="49209" spans="4:6">
      <c r="D49209" s="63"/>
      <c r="F49209" s="64"/>
    </row>
    <row r="49210" spans="4:6">
      <c r="D49210" s="63"/>
      <c r="F49210" s="64"/>
    </row>
    <row r="49211" spans="4:6">
      <c r="D49211" s="63"/>
      <c r="F49211" s="64"/>
    </row>
    <row r="49212" spans="4:6">
      <c r="D49212" s="63"/>
      <c r="F49212" s="64"/>
    </row>
    <row r="49213" spans="4:6">
      <c r="D49213" s="63"/>
      <c r="F49213" s="64"/>
    </row>
    <row r="49214" spans="4:6">
      <c r="D49214" s="63"/>
      <c r="F49214" s="64"/>
    </row>
    <row r="49215" spans="4:6">
      <c r="D49215" s="63"/>
      <c r="F49215" s="64"/>
    </row>
    <row r="49216" spans="4:6">
      <c r="D49216" s="63"/>
      <c r="F49216" s="64"/>
    </row>
    <row r="49217" spans="4:6">
      <c r="D49217" s="63"/>
      <c r="F49217" s="64"/>
    </row>
    <row r="49218" spans="4:6">
      <c r="D49218" s="63"/>
      <c r="F49218" s="64"/>
    </row>
    <row r="49219" spans="4:6">
      <c r="D49219" s="63"/>
      <c r="F49219" s="64"/>
    </row>
    <row r="49220" spans="4:6">
      <c r="D49220" s="63"/>
      <c r="F49220" s="64"/>
    </row>
    <row r="49221" spans="4:6">
      <c r="D49221" s="63"/>
      <c r="F49221" s="64"/>
    </row>
    <row r="49222" spans="4:6">
      <c r="D49222" s="63"/>
      <c r="F49222" s="64"/>
    </row>
    <row r="49223" spans="4:6">
      <c r="D49223" s="63"/>
      <c r="F49223" s="64"/>
    </row>
    <row r="49224" spans="4:6">
      <c r="D49224" s="63"/>
      <c r="F49224" s="64"/>
    </row>
    <row r="49225" spans="4:6">
      <c r="D49225" s="63"/>
      <c r="F49225" s="64"/>
    </row>
    <row r="49226" spans="4:6">
      <c r="D49226" s="63"/>
      <c r="F49226" s="64"/>
    </row>
    <row r="49227" spans="4:6">
      <c r="D49227" s="63"/>
      <c r="F49227" s="64"/>
    </row>
    <row r="49228" spans="4:6">
      <c r="D49228" s="63"/>
      <c r="F49228" s="64"/>
    </row>
    <row r="49229" spans="4:6">
      <c r="D49229" s="63"/>
      <c r="F49229" s="64"/>
    </row>
    <row r="49230" spans="4:6">
      <c r="D49230" s="63"/>
      <c r="F49230" s="64"/>
    </row>
    <row r="49231" spans="4:6">
      <c r="D49231" s="63"/>
      <c r="F49231" s="64"/>
    </row>
    <row r="49232" spans="4:6">
      <c r="D49232" s="63"/>
      <c r="F49232" s="64"/>
    </row>
    <row r="49233" spans="4:6">
      <c r="D49233" s="63"/>
      <c r="F49233" s="64"/>
    </row>
    <row r="49234" spans="4:6">
      <c r="D49234" s="63"/>
      <c r="F49234" s="64"/>
    </row>
    <row r="49235" spans="4:6">
      <c r="D49235" s="63"/>
      <c r="F49235" s="64"/>
    </row>
    <row r="49236" spans="4:6">
      <c r="D49236" s="63"/>
      <c r="F49236" s="64"/>
    </row>
    <row r="49237" spans="4:6">
      <c r="D49237" s="63"/>
      <c r="F49237" s="64"/>
    </row>
    <row r="49238" spans="4:6">
      <c r="D49238" s="63"/>
      <c r="F49238" s="64"/>
    </row>
    <row r="49239" spans="4:6">
      <c r="D49239" s="63"/>
      <c r="F49239" s="64"/>
    </row>
    <row r="49240" spans="4:6">
      <c r="D49240" s="63"/>
      <c r="F49240" s="64"/>
    </row>
    <row r="49241" spans="4:6">
      <c r="D49241" s="63"/>
      <c r="F49241" s="64"/>
    </row>
    <row r="49242" spans="4:6">
      <c r="D49242" s="63"/>
      <c r="F49242" s="64"/>
    </row>
    <row r="49243" spans="4:6">
      <c r="D49243" s="63"/>
      <c r="F49243" s="64"/>
    </row>
    <row r="49244" spans="4:6">
      <c r="D49244" s="63"/>
      <c r="F49244" s="64"/>
    </row>
    <row r="49245" spans="4:6">
      <c r="D49245" s="63"/>
      <c r="F49245" s="64"/>
    </row>
    <row r="49246" spans="4:6">
      <c r="D49246" s="63"/>
      <c r="F49246" s="64"/>
    </row>
    <row r="49247" spans="4:6">
      <c r="D49247" s="63"/>
      <c r="F49247" s="64"/>
    </row>
    <row r="49248" spans="4:6">
      <c r="D49248" s="63"/>
      <c r="F49248" s="64"/>
    </row>
    <row r="49249" spans="4:6">
      <c r="D49249" s="63"/>
      <c r="F49249" s="64"/>
    </row>
    <row r="49250" spans="4:6">
      <c r="D49250" s="63"/>
      <c r="F49250" s="64"/>
    </row>
    <row r="49251" spans="4:6">
      <c r="D49251" s="63"/>
      <c r="F49251" s="64"/>
    </row>
    <row r="49252" spans="4:6">
      <c r="D49252" s="63"/>
      <c r="F49252" s="64"/>
    </row>
    <row r="49253" spans="4:6">
      <c r="D49253" s="63"/>
      <c r="F49253" s="64"/>
    </row>
    <row r="49254" spans="4:6">
      <c r="D49254" s="63"/>
      <c r="F49254" s="64"/>
    </row>
    <row r="49255" spans="4:6">
      <c r="D49255" s="63"/>
      <c r="F49255" s="64"/>
    </row>
    <row r="49256" spans="4:6">
      <c r="D49256" s="63"/>
      <c r="F49256" s="64"/>
    </row>
    <row r="49257" spans="4:6">
      <c r="D49257" s="63"/>
      <c r="F49257" s="64"/>
    </row>
    <row r="49258" spans="4:6">
      <c r="D49258" s="63"/>
      <c r="F49258" s="64"/>
    </row>
    <row r="49259" spans="4:6">
      <c r="D49259" s="63"/>
      <c r="F49259" s="64"/>
    </row>
    <row r="49260" spans="4:6">
      <c r="D49260" s="63"/>
      <c r="F49260" s="64"/>
    </row>
    <row r="49261" spans="4:6">
      <c r="D49261" s="63"/>
      <c r="F49261" s="64"/>
    </row>
    <row r="49262" spans="4:6">
      <c r="D49262" s="63"/>
      <c r="F49262" s="64"/>
    </row>
    <row r="49263" spans="4:6">
      <c r="D49263" s="63"/>
      <c r="F49263" s="64"/>
    </row>
    <row r="49264" spans="4:6">
      <c r="D49264" s="63"/>
      <c r="F49264" s="64"/>
    </row>
    <row r="49265" spans="4:6">
      <c r="D49265" s="63"/>
      <c r="F49265" s="64"/>
    </row>
    <row r="49266" spans="4:6">
      <c r="D49266" s="63"/>
      <c r="F49266" s="64"/>
    </row>
    <row r="49267" spans="4:6">
      <c r="D49267" s="63"/>
      <c r="F49267" s="64"/>
    </row>
    <row r="49268" spans="4:6">
      <c r="D49268" s="63"/>
      <c r="F49268" s="64"/>
    </row>
    <row r="49269" spans="4:6">
      <c r="D49269" s="63"/>
      <c r="F49269" s="64"/>
    </row>
    <row r="49270" spans="4:6">
      <c r="D49270" s="63"/>
      <c r="F49270" s="64"/>
    </row>
    <row r="49271" spans="4:6">
      <c r="D49271" s="63"/>
      <c r="F49271" s="64"/>
    </row>
    <row r="49272" spans="4:6">
      <c r="D49272" s="63"/>
      <c r="F49272" s="64"/>
    </row>
    <row r="49273" spans="4:6">
      <c r="D49273" s="63"/>
      <c r="F49273" s="64"/>
    </row>
    <row r="49274" spans="4:6">
      <c r="D49274" s="63"/>
      <c r="F49274" s="64"/>
    </row>
    <row r="49275" spans="4:6">
      <c r="D49275" s="63"/>
      <c r="F49275" s="64"/>
    </row>
    <row r="49276" spans="4:6">
      <c r="D49276" s="63"/>
      <c r="F49276" s="64"/>
    </row>
    <row r="49277" spans="4:6">
      <c r="D49277" s="63"/>
      <c r="F49277" s="64"/>
    </row>
    <row r="49278" spans="4:6">
      <c r="D49278" s="63"/>
      <c r="F49278" s="64"/>
    </row>
    <row r="49279" spans="4:6">
      <c r="D49279" s="63"/>
      <c r="F49279" s="64"/>
    </row>
    <row r="49280" spans="4:6">
      <c r="D49280" s="63"/>
      <c r="F49280" s="64"/>
    </row>
    <row r="49281" spans="4:6">
      <c r="D49281" s="63"/>
      <c r="F49281" s="64"/>
    </row>
    <row r="49282" spans="4:6">
      <c r="D49282" s="63"/>
      <c r="F49282" s="64"/>
    </row>
    <row r="49283" spans="4:6">
      <c r="D49283" s="63"/>
      <c r="F49283" s="64"/>
    </row>
    <row r="49284" spans="4:6">
      <c r="D49284" s="63"/>
      <c r="F49284" s="64"/>
    </row>
    <row r="49285" spans="4:6">
      <c r="D49285" s="63"/>
      <c r="F49285" s="64"/>
    </row>
    <row r="49286" spans="4:6">
      <c r="D49286" s="63"/>
      <c r="F49286" s="64"/>
    </row>
    <row r="49287" spans="4:6">
      <c r="D49287" s="63"/>
      <c r="F49287" s="64"/>
    </row>
    <row r="49288" spans="4:6">
      <c r="D49288" s="63"/>
      <c r="F49288" s="64"/>
    </row>
    <row r="49289" spans="4:6">
      <c r="D49289" s="63"/>
      <c r="F49289" s="64"/>
    </row>
    <row r="49290" spans="4:6">
      <c r="D49290" s="63"/>
      <c r="F49290" s="64"/>
    </row>
    <row r="49291" spans="4:6">
      <c r="D49291" s="63"/>
      <c r="F49291" s="64"/>
    </row>
    <row r="49292" spans="4:6">
      <c r="D49292" s="63"/>
      <c r="F49292" s="64"/>
    </row>
    <row r="49293" spans="4:6">
      <c r="D49293" s="63"/>
      <c r="F49293" s="64"/>
    </row>
    <row r="49294" spans="4:6">
      <c r="D49294" s="63"/>
      <c r="F49294" s="64"/>
    </row>
    <row r="49295" spans="4:6">
      <c r="D49295" s="63"/>
      <c r="F49295" s="64"/>
    </row>
    <row r="49296" spans="4:6">
      <c r="D49296" s="63"/>
      <c r="F49296" s="64"/>
    </row>
    <row r="49297" spans="4:6">
      <c r="D49297" s="63"/>
      <c r="F49297" s="64"/>
    </row>
    <row r="49298" spans="4:6">
      <c r="D49298" s="63"/>
      <c r="F49298" s="64"/>
    </row>
    <row r="49299" spans="4:6">
      <c r="D49299" s="63"/>
      <c r="F49299" s="64"/>
    </row>
    <row r="49300" spans="4:6">
      <c r="D49300" s="63"/>
      <c r="F49300" s="64"/>
    </row>
    <row r="49301" spans="4:6">
      <c r="D49301" s="63"/>
      <c r="F49301" s="64"/>
    </row>
    <row r="49302" spans="4:6">
      <c r="D49302" s="63"/>
      <c r="F49302" s="64"/>
    </row>
    <row r="49303" spans="4:6">
      <c r="D49303" s="63"/>
      <c r="F49303" s="64"/>
    </row>
    <row r="49304" spans="4:6">
      <c r="D49304" s="63"/>
      <c r="F49304" s="64"/>
    </row>
    <row r="49305" spans="4:6">
      <c r="D49305" s="63"/>
      <c r="F49305" s="64"/>
    </row>
    <row r="49306" spans="4:6">
      <c r="D49306" s="63"/>
      <c r="F49306" s="64"/>
    </row>
    <row r="49307" spans="4:6">
      <c r="D49307" s="63"/>
      <c r="F49307" s="64"/>
    </row>
    <row r="49308" spans="4:6">
      <c r="D49308" s="63"/>
      <c r="F49308" s="64"/>
    </row>
    <row r="49309" spans="4:6">
      <c r="D49309" s="63"/>
      <c r="F49309" s="64"/>
    </row>
    <row r="49310" spans="4:6">
      <c r="D49310" s="63"/>
      <c r="F49310" s="64"/>
    </row>
    <row r="49311" spans="4:6">
      <c r="D49311" s="63"/>
      <c r="F49311" s="64"/>
    </row>
    <row r="49312" spans="4:6">
      <c r="D49312" s="63"/>
      <c r="F49312" s="64"/>
    </row>
    <row r="49313" spans="4:6">
      <c r="D49313" s="63"/>
      <c r="F49313" s="64"/>
    </row>
    <row r="49314" spans="4:6">
      <c r="D49314" s="63"/>
      <c r="F49314" s="64"/>
    </row>
    <row r="49315" spans="4:6">
      <c r="D49315" s="63"/>
      <c r="F49315" s="64"/>
    </row>
    <row r="49316" spans="4:6">
      <c r="D49316" s="63"/>
      <c r="F49316" s="64"/>
    </row>
    <row r="49317" spans="4:6">
      <c r="D49317" s="63"/>
      <c r="F49317" s="64"/>
    </row>
    <row r="49318" spans="4:6">
      <c r="D49318" s="63"/>
      <c r="F49318" s="64"/>
    </row>
    <row r="49319" spans="4:6">
      <c r="D49319" s="63"/>
      <c r="F49319" s="64"/>
    </row>
    <row r="49320" spans="4:6">
      <c r="D49320" s="63"/>
      <c r="F49320" s="64"/>
    </row>
    <row r="49321" spans="4:6">
      <c r="D49321" s="63"/>
      <c r="F49321" s="64"/>
    </row>
    <row r="49322" spans="4:6">
      <c r="D49322" s="63"/>
      <c r="F49322" s="64"/>
    </row>
    <row r="49323" spans="4:6">
      <c r="D49323" s="63"/>
      <c r="F49323" s="64"/>
    </row>
    <row r="49324" spans="4:6">
      <c r="D49324" s="63"/>
      <c r="F49324" s="64"/>
    </row>
    <row r="49325" spans="4:6">
      <c r="D49325" s="63"/>
      <c r="F49325" s="64"/>
    </row>
    <row r="49326" spans="4:6">
      <c r="D49326" s="63"/>
      <c r="F49326" s="64"/>
    </row>
    <row r="49327" spans="4:6">
      <c r="D49327" s="63"/>
      <c r="F49327" s="64"/>
    </row>
    <row r="49328" spans="4:6">
      <c r="D49328" s="63"/>
      <c r="F49328" s="64"/>
    </row>
    <row r="49329" spans="4:6">
      <c r="D49329" s="63"/>
      <c r="F49329" s="64"/>
    </row>
    <row r="49330" spans="4:6">
      <c r="D49330" s="63"/>
      <c r="F49330" s="64"/>
    </row>
    <row r="49331" spans="4:6">
      <c r="D49331" s="63"/>
      <c r="F49331" s="64"/>
    </row>
    <row r="49332" spans="4:6">
      <c r="D49332" s="63"/>
      <c r="F49332" s="64"/>
    </row>
    <row r="49333" spans="4:6">
      <c r="D49333" s="63"/>
      <c r="F49333" s="64"/>
    </row>
    <row r="49334" spans="4:6">
      <c r="D49334" s="63"/>
      <c r="F49334" s="64"/>
    </row>
    <row r="49335" spans="4:6">
      <c r="D49335" s="63"/>
      <c r="F49335" s="64"/>
    </row>
    <row r="49336" spans="4:6">
      <c r="D49336" s="63"/>
      <c r="F49336" s="64"/>
    </row>
    <row r="49337" spans="4:6">
      <c r="D49337" s="63"/>
      <c r="F49337" s="64"/>
    </row>
    <row r="49338" spans="4:6">
      <c r="D49338" s="63"/>
      <c r="F49338" s="64"/>
    </row>
    <row r="49339" spans="4:6">
      <c r="D49339" s="63"/>
      <c r="F49339" s="64"/>
    </row>
    <row r="49340" spans="4:6">
      <c r="D49340" s="63"/>
      <c r="F49340" s="64"/>
    </row>
    <row r="49341" spans="4:6">
      <c r="D49341" s="63"/>
      <c r="F49341" s="64"/>
    </row>
    <row r="49342" spans="4:6">
      <c r="D49342" s="63"/>
      <c r="F49342" s="64"/>
    </row>
    <row r="49343" spans="4:6">
      <c r="D49343" s="63"/>
      <c r="F49343" s="64"/>
    </row>
    <row r="49344" spans="4:6">
      <c r="D49344" s="63"/>
      <c r="F49344" s="64"/>
    </row>
    <row r="49345" spans="4:6">
      <c r="D49345" s="63"/>
      <c r="F49345" s="64"/>
    </row>
    <row r="49346" spans="4:6">
      <c r="D49346" s="63"/>
      <c r="F49346" s="64"/>
    </row>
    <row r="49347" spans="4:6">
      <c r="D49347" s="63"/>
      <c r="F49347" s="64"/>
    </row>
    <row r="49348" spans="4:6">
      <c r="D49348" s="63"/>
      <c r="F49348" s="64"/>
    </row>
    <row r="49349" spans="4:6">
      <c r="D49349" s="63"/>
      <c r="F49349" s="64"/>
    </row>
    <row r="49350" spans="4:6">
      <c r="D49350" s="63"/>
      <c r="F49350" s="64"/>
    </row>
    <row r="49351" spans="4:6">
      <c r="D49351" s="63"/>
      <c r="F49351" s="64"/>
    </row>
    <row r="49352" spans="4:6">
      <c r="D49352" s="63"/>
      <c r="F49352" s="64"/>
    </row>
    <row r="49353" spans="4:6">
      <c r="D49353" s="63"/>
      <c r="F49353" s="64"/>
    </row>
    <row r="49354" spans="4:6">
      <c r="D49354" s="63"/>
      <c r="F49354" s="64"/>
    </row>
    <row r="49355" spans="4:6">
      <c r="D49355" s="63"/>
      <c r="F49355" s="64"/>
    </row>
    <row r="49356" spans="4:6">
      <c r="D49356" s="63"/>
      <c r="F49356" s="64"/>
    </row>
    <row r="49357" spans="4:6">
      <c r="D49357" s="63"/>
      <c r="F49357" s="64"/>
    </row>
    <row r="49358" spans="4:6">
      <c r="D49358" s="63"/>
      <c r="F49358" s="64"/>
    </row>
    <row r="49359" spans="4:6">
      <c r="D49359" s="63"/>
      <c r="F49359" s="64"/>
    </row>
    <row r="49360" spans="4:6">
      <c r="D49360" s="63"/>
      <c r="F49360" s="64"/>
    </row>
    <row r="49361" spans="4:6">
      <c r="D49361" s="63"/>
      <c r="F49361" s="64"/>
    </row>
    <row r="49362" spans="4:6">
      <c r="D49362" s="63"/>
      <c r="F49362" s="64"/>
    </row>
    <row r="49363" spans="4:6">
      <c r="D49363" s="63"/>
      <c r="F49363" s="64"/>
    </row>
    <row r="49364" spans="4:6">
      <c r="D49364" s="63"/>
      <c r="F49364" s="64"/>
    </row>
    <row r="49365" spans="4:6">
      <c r="D49365" s="63"/>
      <c r="F49365" s="64"/>
    </row>
    <row r="49366" spans="4:6">
      <c r="D49366" s="63"/>
      <c r="F49366" s="64"/>
    </row>
    <row r="49367" spans="4:6">
      <c r="D49367" s="63"/>
      <c r="F49367" s="64"/>
    </row>
    <row r="49368" spans="4:6">
      <c r="D49368" s="63"/>
      <c r="F49368" s="64"/>
    </row>
    <row r="49369" spans="4:6">
      <c r="D49369" s="63"/>
      <c r="F49369" s="64"/>
    </row>
    <row r="49370" spans="4:6">
      <c r="D49370" s="63"/>
      <c r="F49370" s="64"/>
    </row>
    <row r="49371" spans="4:6">
      <c r="D49371" s="63"/>
      <c r="F49371" s="64"/>
    </row>
    <row r="49372" spans="4:6">
      <c r="D49372" s="63"/>
      <c r="F49372" s="64"/>
    </row>
    <row r="49373" spans="4:6">
      <c r="D49373" s="63"/>
      <c r="F49373" s="64"/>
    </row>
    <row r="49374" spans="4:6">
      <c r="D49374" s="63"/>
      <c r="F49374" s="64"/>
    </row>
    <row r="49375" spans="4:6">
      <c r="D49375" s="63"/>
      <c r="F49375" s="64"/>
    </row>
    <row r="49376" spans="4:6">
      <c r="D49376" s="63"/>
      <c r="F49376" s="64"/>
    </row>
    <row r="49377" spans="4:6">
      <c r="D49377" s="63"/>
      <c r="F49377" s="64"/>
    </row>
    <row r="49378" spans="4:6">
      <c r="D49378" s="63"/>
      <c r="F49378" s="64"/>
    </row>
    <row r="49379" spans="4:6">
      <c r="D49379" s="63"/>
      <c r="F49379" s="64"/>
    </row>
    <row r="49380" spans="4:6">
      <c r="D49380" s="63"/>
      <c r="F49380" s="64"/>
    </row>
    <row r="49381" spans="4:6">
      <c r="D49381" s="63"/>
      <c r="F49381" s="64"/>
    </row>
    <row r="49382" spans="4:6">
      <c r="D49382" s="63"/>
      <c r="F49382" s="64"/>
    </row>
    <row r="49383" spans="4:6">
      <c r="D49383" s="63"/>
      <c r="F49383" s="64"/>
    </row>
    <row r="49384" spans="4:6">
      <c r="D49384" s="63"/>
      <c r="F49384" s="64"/>
    </row>
    <row r="49385" spans="4:6">
      <c r="D49385" s="63"/>
      <c r="F49385" s="64"/>
    </row>
    <row r="49386" spans="4:6">
      <c r="D49386" s="63"/>
      <c r="F49386" s="64"/>
    </row>
    <row r="49387" spans="4:6">
      <c r="D49387" s="63"/>
      <c r="F49387" s="64"/>
    </row>
    <row r="49388" spans="4:6">
      <c r="D49388" s="63"/>
      <c r="F49388" s="64"/>
    </row>
    <row r="49389" spans="4:6">
      <c r="D49389" s="63"/>
      <c r="F49389" s="64"/>
    </row>
    <row r="49390" spans="4:6">
      <c r="D49390" s="63"/>
      <c r="F49390" s="64"/>
    </row>
    <row r="49391" spans="4:6">
      <c r="D49391" s="63"/>
      <c r="F49391" s="64"/>
    </row>
    <row r="49392" spans="4:6">
      <c r="D49392" s="63"/>
      <c r="F49392" s="64"/>
    </row>
    <row r="49393" spans="4:6">
      <c r="D49393" s="63"/>
      <c r="F49393" s="64"/>
    </row>
    <row r="49394" spans="4:6">
      <c r="D49394" s="63"/>
      <c r="F49394" s="64"/>
    </row>
    <row r="49395" spans="4:6">
      <c r="D49395" s="63"/>
      <c r="F49395" s="64"/>
    </row>
    <row r="49396" spans="4:6">
      <c r="D49396" s="63"/>
      <c r="F49396" s="64"/>
    </row>
    <row r="49397" spans="4:6">
      <c r="D49397" s="63"/>
      <c r="F49397" s="64"/>
    </row>
    <row r="49398" spans="4:6">
      <c r="D49398" s="63"/>
      <c r="F49398" s="64"/>
    </row>
    <row r="49399" spans="4:6">
      <c r="D49399" s="63"/>
      <c r="F49399" s="64"/>
    </row>
    <row r="49400" spans="4:6">
      <c r="D49400" s="63"/>
      <c r="F49400" s="64"/>
    </row>
    <row r="49401" spans="4:6">
      <c r="D49401" s="63"/>
      <c r="F49401" s="64"/>
    </row>
    <row r="49402" spans="4:6">
      <c r="D49402" s="63"/>
      <c r="F49402" s="64"/>
    </row>
    <row r="49403" spans="4:6">
      <c r="D49403" s="63"/>
      <c r="F49403" s="64"/>
    </row>
    <row r="49404" spans="4:6">
      <c r="D49404" s="63"/>
      <c r="F49404" s="64"/>
    </row>
    <row r="49405" spans="4:6">
      <c r="D49405" s="63"/>
      <c r="F49405" s="64"/>
    </row>
    <row r="49406" spans="4:6">
      <c r="D49406" s="63"/>
      <c r="F49406" s="64"/>
    </row>
    <row r="49407" spans="4:6">
      <c r="D49407" s="63"/>
      <c r="F49407" s="64"/>
    </row>
    <row r="49408" spans="4:6">
      <c r="D49408" s="63"/>
      <c r="F49408" s="64"/>
    </row>
    <row r="49409" spans="4:6">
      <c r="D49409" s="63"/>
      <c r="F49409" s="64"/>
    </row>
    <row r="49410" spans="4:6">
      <c r="D49410" s="63"/>
      <c r="F49410" s="64"/>
    </row>
    <row r="49411" spans="4:6">
      <c r="D49411" s="63"/>
      <c r="F49411" s="64"/>
    </row>
    <row r="49412" spans="4:6">
      <c r="D49412" s="63"/>
      <c r="F49412" s="64"/>
    </row>
    <row r="49413" spans="4:6">
      <c r="D49413" s="63"/>
      <c r="F49413" s="64"/>
    </row>
    <row r="49414" spans="4:6">
      <c r="D49414" s="63"/>
      <c r="F49414" s="64"/>
    </row>
    <row r="49415" spans="4:6">
      <c r="D49415" s="63"/>
      <c r="F49415" s="64"/>
    </row>
    <row r="49416" spans="4:6">
      <c r="D49416" s="63"/>
      <c r="F49416" s="64"/>
    </row>
    <row r="49417" spans="4:6">
      <c r="D49417" s="63"/>
      <c r="F49417" s="64"/>
    </row>
    <row r="49418" spans="4:6">
      <c r="D49418" s="63"/>
      <c r="F49418" s="64"/>
    </row>
    <row r="49419" spans="4:6">
      <c r="D49419" s="63"/>
      <c r="F49419" s="64"/>
    </row>
    <row r="49420" spans="4:6">
      <c r="D49420" s="63"/>
      <c r="F49420" s="64"/>
    </row>
    <row r="49421" spans="4:6">
      <c r="D49421" s="63"/>
      <c r="F49421" s="64"/>
    </row>
    <row r="49422" spans="4:6">
      <c r="D49422" s="63"/>
      <c r="F49422" s="64"/>
    </row>
    <row r="49423" spans="4:6">
      <c r="D49423" s="63"/>
      <c r="F49423" s="64"/>
    </row>
    <row r="49424" spans="4:6">
      <c r="D49424" s="63"/>
      <c r="F49424" s="64"/>
    </row>
    <row r="49425" spans="4:6">
      <c r="D49425" s="63"/>
      <c r="F49425" s="64"/>
    </row>
    <row r="49426" spans="4:6">
      <c r="D49426" s="63"/>
      <c r="F49426" s="64"/>
    </row>
    <row r="49427" spans="4:6">
      <c r="D49427" s="63"/>
      <c r="F49427" s="64"/>
    </row>
    <row r="49428" spans="4:6">
      <c r="D49428" s="63"/>
      <c r="F49428" s="64"/>
    </row>
    <row r="49429" spans="4:6">
      <c r="D49429" s="63"/>
      <c r="F49429" s="64"/>
    </row>
    <row r="49430" spans="4:6">
      <c r="D49430" s="63"/>
      <c r="F49430" s="64"/>
    </row>
    <row r="49431" spans="4:6">
      <c r="D49431" s="63"/>
      <c r="F49431" s="64"/>
    </row>
    <row r="49432" spans="4:6">
      <c r="D49432" s="63"/>
      <c r="F49432" s="64"/>
    </row>
    <row r="49433" spans="4:6">
      <c r="D49433" s="63"/>
      <c r="F49433" s="64"/>
    </row>
    <row r="49434" spans="4:6">
      <c r="D49434" s="63"/>
      <c r="F49434" s="64"/>
    </row>
    <row r="49435" spans="4:6">
      <c r="D49435" s="63"/>
      <c r="F49435" s="64"/>
    </row>
    <row r="49436" spans="4:6">
      <c r="D49436" s="63"/>
      <c r="F49436" s="64"/>
    </row>
    <row r="49437" spans="4:6">
      <c r="D49437" s="63"/>
      <c r="F49437" s="64"/>
    </row>
    <row r="49438" spans="4:6">
      <c r="D49438" s="63"/>
      <c r="F49438" s="64"/>
    </row>
    <row r="49439" spans="4:6">
      <c r="D49439" s="63"/>
      <c r="F49439" s="64"/>
    </row>
    <row r="49440" spans="4:6">
      <c r="D49440" s="63"/>
      <c r="F49440" s="64"/>
    </row>
    <row r="49441" spans="4:6">
      <c r="D49441" s="63"/>
      <c r="F49441" s="64"/>
    </row>
    <row r="49442" spans="4:6">
      <c r="D49442" s="63"/>
      <c r="F49442" s="64"/>
    </row>
    <row r="49443" spans="4:6">
      <c r="D49443" s="63"/>
      <c r="F49443" s="64"/>
    </row>
    <row r="49444" spans="4:6">
      <c r="D49444" s="63"/>
      <c r="F49444" s="64"/>
    </row>
    <row r="49445" spans="4:6">
      <c r="D49445" s="63"/>
      <c r="F49445" s="64"/>
    </row>
    <row r="49446" spans="4:6">
      <c r="D49446" s="63"/>
      <c r="F49446" s="64"/>
    </row>
    <row r="49447" spans="4:6">
      <c r="D49447" s="63"/>
      <c r="F49447" s="64"/>
    </row>
    <row r="49448" spans="4:6">
      <c r="D49448" s="63"/>
      <c r="F49448" s="64"/>
    </row>
    <row r="49449" spans="4:6">
      <c r="D49449" s="63"/>
      <c r="F49449" s="64"/>
    </row>
    <row r="49450" spans="4:6">
      <c r="D49450" s="63"/>
      <c r="F49450" s="64"/>
    </row>
    <row r="49451" spans="4:6">
      <c r="D49451" s="63"/>
      <c r="F49451" s="64"/>
    </row>
    <row r="49452" spans="4:6">
      <c r="D49452" s="63"/>
      <c r="F49452" s="64"/>
    </row>
    <row r="49453" spans="4:6">
      <c r="D49453" s="63"/>
      <c r="F49453" s="64"/>
    </row>
    <row r="49454" spans="4:6">
      <c r="D49454" s="63"/>
      <c r="F49454" s="64"/>
    </row>
    <row r="49455" spans="4:6">
      <c r="D49455" s="63"/>
      <c r="F49455" s="64"/>
    </row>
    <row r="49456" spans="4:6">
      <c r="D49456" s="63"/>
      <c r="F49456" s="64"/>
    </row>
    <row r="49457" spans="4:6">
      <c r="D49457" s="63"/>
      <c r="F49457" s="64"/>
    </row>
    <row r="49458" spans="4:6">
      <c r="D49458" s="63"/>
      <c r="F49458" s="64"/>
    </row>
    <row r="49459" spans="4:6">
      <c r="D49459" s="63"/>
      <c r="F49459" s="64"/>
    </row>
    <row r="49460" spans="4:6">
      <c r="D49460" s="63"/>
      <c r="F49460" s="64"/>
    </row>
    <row r="49461" spans="4:6">
      <c r="D49461" s="63"/>
      <c r="F49461" s="64"/>
    </row>
    <row r="49462" spans="4:6">
      <c r="D49462" s="63"/>
      <c r="F49462" s="64"/>
    </row>
    <row r="49463" spans="4:6">
      <c r="D49463" s="63"/>
      <c r="F49463" s="64"/>
    </row>
    <row r="49464" spans="4:6">
      <c r="D49464" s="63"/>
      <c r="F49464" s="64"/>
    </row>
    <row r="49465" spans="4:6">
      <c r="D49465" s="63"/>
      <c r="F49465" s="64"/>
    </row>
    <row r="49466" spans="4:6">
      <c r="D49466" s="63"/>
      <c r="F49466" s="64"/>
    </row>
    <row r="49467" spans="4:6">
      <c r="D49467" s="63"/>
      <c r="F49467" s="64"/>
    </row>
    <row r="49468" spans="4:6">
      <c r="D49468" s="63"/>
      <c r="F49468" s="64"/>
    </row>
    <row r="49469" spans="4:6">
      <c r="D49469" s="63"/>
      <c r="F49469" s="64"/>
    </row>
    <row r="49470" spans="4:6">
      <c r="D49470" s="63"/>
      <c r="F49470" s="64"/>
    </row>
    <row r="49471" spans="4:6">
      <c r="D49471" s="63"/>
      <c r="F49471" s="64"/>
    </row>
    <row r="49472" spans="4:6">
      <c r="D49472" s="63"/>
      <c r="F49472" s="64"/>
    </row>
    <row r="49473" spans="4:6">
      <c r="D49473" s="63"/>
      <c r="F49473" s="64"/>
    </row>
    <row r="49474" spans="4:6">
      <c r="D49474" s="63"/>
      <c r="F49474" s="64"/>
    </row>
    <row r="49475" spans="4:6">
      <c r="D49475" s="63"/>
      <c r="F49475" s="64"/>
    </row>
    <row r="49476" spans="4:6">
      <c r="D49476" s="63"/>
      <c r="F49476" s="64"/>
    </row>
    <row r="49477" spans="4:6">
      <c r="D49477" s="63"/>
      <c r="F49477" s="64"/>
    </row>
    <row r="49478" spans="4:6">
      <c r="D49478" s="63"/>
      <c r="F49478" s="64"/>
    </row>
    <row r="49479" spans="4:6">
      <c r="D49479" s="63"/>
      <c r="F49479" s="64"/>
    </row>
    <row r="49480" spans="4:6">
      <c r="D49480" s="63"/>
      <c r="F49480" s="64"/>
    </row>
    <row r="49481" spans="4:6">
      <c r="D49481" s="63"/>
      <c r="F49481" s="64"/>
    </row>
    <row r="49482" spans="4:6">
      <c r="D49482" s="63"/>
      <c r="F49482" s="64"/>
    </row>
    <row r="49483" spans="4:6">
      <c r="D49483" s="63"/>
      <c r="F49483" s="64"/>
    </row>
    <row r="49484" spans="4:6">
      <c r="D49484" s="63"/>
      <c r="F49484" s="64"/>
    </row>
    <row r="49485" spans="4:6">
      <c r="D49485" s="63"/>
      <c r="F49485" s="64"/>
    </row>
    <row r="49486" spans="4:6">
      <c r="D49486" s="63"/>
      <c r="F49486" s="64"/>
    </row>
    <row r="49487" spans="4:6">
      <c r="D49487" s="63"/>
      <c r="F49487" s="64"/>
    </row>
    <row r="49488" spans="4:6">
      <c r="D49488" s="63"/>
      <c r="F49488" s="64"/>
    </row>
    <row r="49489" spans="4:6">
      <c r="D49489" s="63"/>
      <c r="F49489" s="64"/>
    </row>
    <row r="49490" spans="4:6">
      <c r="D49490" s="63"/>
      <c r="F49490" s="64"/>
    </row>
    <row r="49491" spans="4:6">
      <c r="D49491" s="63"/>
      <c r="F49491" s="64"/>
    </row>
    <row r="49492" spans="4:6">
      <c r="D49492" s="63"/>
      <c r="F49492" s="64"/>
    </row>
    <row r="49493" spans="4:6">
      <c r="D49493" s="63"/>
      <c r="F49493" s="64"/>
    </row>
    <row r="49494" spans="4:6">
      <c r="D49494" s="63"/>
      <c r="F49494" s="64"/>
    </row>
    <row r="49495" spans="4:6">
      <c r="D49495" s="63"/>
      <c r="F49495" s="64"/>
    </row>
    <row r="49496" spans="4:6">
      <c r="D49496" s="63"/>
      <c r="F49496" s="64"/>
    </row>
    <row r="49497" spans="4:6">
      <c r="D49497" s="63"/>
      <c r="F49497" s="64"/>
    </row>
    <row r="49498" spans="4:6">
      <c r="D49498" s="63"/>
      <c r="F49498" s="64"/>
    </row>
    <row r="49499" spans="4:6">
      <c r="D49499" s="63"/>
      <c r="F49499" s="64"/>
    </row>
    <row r="49500" spans="4:6">
      <c r="D49500" s="63"/>
      <c r="F49500" s="64"/>
    </row>
    <row r="49501" spans="4:6">
      <c r="D49501" s="63"/>
      <c r="F49501" s="64"/>
    </row>
    <row r="49502" spans="4:6">
      <c r="D49502" s="63"/>
      <c r="F49502" s="64"/>
    </row>
    <row r="49503" spans="4:6">
      <c r="D49503" s="63"/>
      <c r="F49503" s="64"/>
    </row>
    <row r="49504" spans="4:6">
      <c r="D49504" s="63"/>
      <c r="F49504" s="64"/>
    </row>
    <row r="49505" spans="4:6">
      <c r="D49505" s="63"/>
      <c r="F49505" s="64"/>
    </row>
    <row r="49506" spans="4:6">
      <c r="D49506" s="63"/>
      <c r="F49506" s="64"/>
    </row>
    <row r="49507" spans="4:6">
      <c r="D49507" s="63"/>
      <c r="F49507" s="64"/>
    </row>
    <row r="49508" spans="4:6">
      <c r="D49508" s="63"/>
      <c r="F49508" s="64"/>
    </row>
    <row r="49509" spans="4:6">
      <c r="D49509" s="63"/>
      <c r="F49509" s="64"/>
    </row>
    <row r="49510" spans="4:6">
      <c r="D49510" s="63"/>
      <c r="F49510" s="64"/>
    </row>
    <row r="49511" spans="4:6">
      <c r="D49511" s="63"/>
      <c r="F49511" s="64"/>
    </row>
    <row r="49512" spans="4:6">
      <c r="D49512" s="63"/>
      <c r="F49512" s="64"/>
    </row>
    <row r="49513" spans="4:6">
      <c r="D49513" s="63"/>
      <c r="F49513" s="64"/>
    </row>
    <row r="49514" spans="4:6">
      <c r="D49514" s="63"/>
      <c r="F49514" s="64"/>
    </row>
    <row r="49515" spans="4:6">
      <c r="D49515" s="63"/>
      <c r="F49515" s="64"/>
    </row>
    <row r="49516" spans="4:6">
      <c r="D49516" s="63"/>
      <c r="F49516" s="64"/>
    </row>
    <row r="49517" spans="4:6">
      <c r="D49517" s="63"/>
      <c r="F49517" s="64"/>
    </row>
    <row r="49518" spans="4:6">
      <c r="D49518" s="63"/>
      <c r="F49518" s="64"/>
    </row>
    <row r="49519" spans="4:6">
      <c r="D49519" s="63"/>
      <c r="F49519" s="64"/>
    </row>
    <row r="49520" spans="4:6">
      <c r="D49520" s="63"/>
      <c r="F49520" s="64"/>
    </row>
    <row r="49521" spans="4:6">
      <c r="D49521" s="63"/>
      <c r="F49521" s="64"/>
    </row>
    <row r="49522" spans="4:6">
      <c r="D49522" s="63"/>
      <c r="F49522" s="64"/>
    </row>
    <row r="49523" spans="4:6">
      <c r="D49523" s="63"/>
      <c r="F49523" s="64"/>
    </row>
    <row r="49524" spans="4:6">
      <c r="D49524" s="63"/>
      <c r="F49524" s="64"/>
    </row>
    <row r="49525" spans="4:6">
      <c r="D49525" s="63"/>
      <c r="F49525" s="64"/>
    </row>
    <row r="49526" spans="4:6">
      <c r="D49526" s="63"/>
      <c r="F49526" s="64"/>
    </row>
    <row r="49527" spans="4:6">
      <c r="D49527" s="63"/>
      <c r="F49527" s="64"/>
    </row>
    <row r="49528" spans="4:6">
      <c r="D49528" s="63"/>
      <c r="F49528" s="64"/>
    </row>
    <row r="49529" spans="4:6">
      <c r="D49529" s="63"/>
      <c r="F49529" s="64"/>
    </row>
    <row r="49530" spans="4:6">
      <c r="D49530" s="63"/>
      <c r="F49530" s="64"/>
    </row>
    <row r="49531" spans="4:6">
      <c r="D49531" s="63"/>
      <c r="F49531" s="64"/>
    </row>
    <row r="49532" spans="4:6">
      <c r="D49532" s="63"/>
      <c r="F49532" s="64"/>
    </row>
    <row r="49533" spans="4:6">
      <c r="D49533" s="63"/>
      <c r="F49533" s="64"/>
    </row>
    <row r="49534" spans="4:6">
      <c r="D49534" s="63"/>
      <c r="F49534" s="64"/>
    </row>
    <row r="49535" spans="4:6">
      <c r="D49535" s="63"/>
      <c r="F49535" s="64"/>
    </row>
    <row r="49536" spans="4:6">
      <c r="D49536" s="63"/>
      <c r="F49536" s="64"/>
    </row>
    <row r="49537" spans="4:6">
      <c r="D49537" s="63"/>
      <c r="F49537" s="64"/>
    </row>
    <row r="49538" spans="4:6">
      <c r="D49538" s="63"/>
      <c r="F49538" s="64"/>
    </row>
    <row r="49539" spans="4:6">
      <c r="D49539" s="63"/>
      <c r="F49539" s="64"/>
    </row>
    <row r="49540" spans="4:6">
      <c r="D49540" s="63"/>
      <c r="F49540" s="64"/>
    </row>
    <row r="49541" spans="4:6">
      <c r="D49541" s="63"/>
      <c r="F49541" s="64"/>
    </row>
    <row r="49542" spans="4:6">
      <c r="D49542" s="63"/>
      <c r="F49542" s="64"/>
    </row>
    <row r="49543" spans="4:6">
      <c r="D49543" s="63"/>
      <c r="F49543" s="64"/>
    </row>
    <row r="49544" spans="4:6">
      <c r="D49544" s="63"/>
      <c r="F49544" s="64"/>
    </row>
    <row r="49545" spans="4:6">
      <c r="D49545" s="63"/>
      <c r="F49545" s="64"/>
    </row>
    <row r="49546" spans="4:6">
      <c r="D49546" s="63"/>
      <c r="F49546" s="64"/>
    </row>
    <row r="49547" spans="4:6">
      <c r="D49547" s="63"/>
      <c r="F49547" s="64"/>
    </row>
    <row r="49548" spans="4:6">
      <c r="D49548" s="63"/>
      <c r="F49548" s="64"/>
    </row>
    <row r="49549" spans="4:6">
      <c r="D49549" s="63"/>
      <c r="F49549" s="64"/>
    </row>
    <row r="49550" spans="4:6">
      <c r="D49550" s="63"/>
      <c r="F49550" s="64"/>
    </row>
    <row r="49551" spans="4:6">
      <c r="D49551" s="63"/>
      <c r="F49551" s="64"/>
    </row>
    <row r="49552" spans="4:6">
      <c r="D49552" s="63"/>
      <c r="F49552" s="64"/>
    </row>
    <row r="49553" spans="4:6">
      <c r="D49553" s="63"/>
      <c r="F49553" s="64"/>
    </row>
    <row r="49554" spans="4:6">
      <c r="D49554" s="63"/>
      <c r="F49554" s="64"/>
    </row>
    <row r="49555" spans="4:6">
      <c r="D49555" s="63"/>
      <c r="F49555" s="64"/>
    </row>
    <row r="49556" spans="4:6">
      <c r="D49556" s="63"/>
      <c r="F49556" s="64"/>
    </row>
    <row r="49557" spans="4:6">
      <c r="D49557" s="63"/>
      <c r="F49557" s="64"/>
    </row>
    <row r="49558" spans="4:6">
      <c r="D49558" s="63"/>
      <c r="F49558" s="64"/>
    </row>
    <row r="49559" spans="4:6">
      <c r="D49559" s="63"/>
      <c r="F49559" s="64"/>
    </row>
    <row r="49560" spans="4:6">
      <c r="D49560" s="63"/>
      <c r="F49560" s="64"/>
    </row>
    <row r="49561" spans="4:6">
      <c r="D49561" s="63"/>
      <c r="F49561" s="64"/>
    </row>
    <row r="49562" spans="4:6">
      <c r="D49562" s="63"/>
      <c r="F49562" s="64"/>
    </row>
    <row r="49563" spans="4:6">
      <c r="D49563" s="63"/>
      <c r="F49563" s="64"/>
    </row>
    <row r="49564" spans="4:6">
      <c r="D49564" s="63"/>
      <c r="F49564" s="64"/>
    </row>
    <row r="49565" spans="4:6">
      <c r="D49565" s="63"/>
      <c r="F49565" s="64"/>
    </row>
    <row r="49566" spans="4:6">
      <c r="D49566" s="63"/>
      <c r="F49566" s="64"/>
    </row>
    <row r="49567" spans="4:6">
      <c r="D49567" s="63"/>
      <c r="F49567" s="64"/>
    </row>
    <row r="49568" spans="4:6">
      <c r="D49568" s="63"/>
      <c r="F49568" s="64"/>
    </row>
    <row r="49569" spans="4:6">
      <c r="D49569" s="63"/>
      <c r="F49569" s="64"/>
    </row>
    <row r="49570" spans="4:6">
      <c r="D49570" s="63"/>
      <c r="F49570" s="64"/>
    </row>
    <row r="49571" spans="4:6">
      <c r="D49571" s="63"/>
      <c r="F49571" s="64"/>
    </row>
    <row r="49572" spans="4:6">
      <c r="D49572" s="63"/>
      <c r="F49572" s="64"/>
    </row>
    <row r="49573" spans="4:6">
      <c r="D49573" s="63"/>
      <c r="F49573" s="64"/>
    </row>
    <row r="49574" spans="4:6">
      <c r="D49574" s="63"/>
      <c r="F49574" s="64"/>
    </row>
    <row r="49575" spans="4:6">
      <c r="D49575" s="63"/>
      <c r="F49575" s="64"/>
    </row>
    <row r="49576" spans="4:6">
      <c r="D49576" s="63"/>
      <c r="F49576" s="64"/>
    </row>
    <row r="49577" spans="4:6">
      <c r="D49577" s="63"/>
      <c r="F49577" s="64"/>
    </row>
    <row r="49578" spans="4:6">
      <c r="D49578" s="63"/>
      <c r="F49578" s="64"/>
    </row>
    <row r="49579" spans="4:6">
      <c r="D49579" s="63"/>
      <c r="F49579" s="64"/>
    </row>
    <row r="49580" spans="4:6">
      <c r="D49580" s="63"/>
      <c r="F49580" s="64"/>
    </row>
    <row r="49581" spans="4:6">
      <c r="D49581" s="63"/>
      <c r="F49581" s="64"/>
    </row>
    <row r="49582" spans="4:6">
      <c r="D49582" s="63"/>
      <c r="F49582" s="64"/>
    </row>
    <row r="49583" spans="4:6">
      <c r="D49583" s="63"/>
      <c r="F49583" s="64"/>
    </row>
    <row r="49584" spans="4:6">
      <c r="D49584" s="63"/>
      <c r="F49584" s="64"/>
    </row>
    <row r="49585" spans="4:6">
      <c r="D49585" s="63"/>
      <c r="F49585" s="64"/>
    </row>
    <row r="49586" spans="4:6">
      <c r="D49586" s="63"/>
      <c r="F49586" s="64"/>
    </row>
    <row r="49587" spans="4:6">
      <c r="D49587" s="63"/>
      <c r="F49587" s="64"/>
    </row>
    <row r="49588" spans="4:6">
      <c r="D49588" s="63"/>
      <c r="F49588" s="64"/>
    </row>
    <row r="49589" spans="4:6">
      <c r="D49589" s="63"/>
      <c r="F49589" s="64"/>
    </row>
    <row r="49590" spans="4:6">
      <c r="D49590" s="63"/>
      <c r="F49590" s="64"/>
    </row>
    <row r="49591" spans="4:6">
      <c r="D49591" s="63"/>
      <c r="F49591" s="64"/>
    </row>
    <row r="49592" spans="4:6">
      <c r="D49592" s="63"/>
      <c r="F49592" s="64"/>
    </row>
    <row r="49593" spans="4:6">
      <c r="D49593" s="63"/>
      <c r="F49593" s="64"/>
    </row>
    <row r="49594" spans="4:6">
      <c r="D49594" s="63"/>
      <c r="F49594" s="64"/>
    </row>
    <row r="49595" spans="4:6">
      <c r="D49595" s="63"/>
      <c r="F49595" s="64"/>
    </row>
    <row r="49596" spans="4:6">
      <c r="D49596" s="63"/>
      <c r="F49596" s="64"/>
    </row>
    <row r="49597" spans="4:6">
      <c r="D49597" s="63"/>
      <c r="F49597" s="64"/>
    </row>
    <row r="49598" spans="4:6">
      <c r="D49598" s="63"/>
      <c r="F49598" s="64"/>
    </row>
    <row r="49599" spans="4:6">
      <c r="D49599" s="63"/>
      <c r="F49599" s="64"/>
    </row>
    <row r="49600" spans="4:6">
      <c r="D49600" s="63"/>
      <c r="F49600" s="64"/>
    </row>
    <row r="49601" spans="4:6">
      <c r="D49601" s="63"/>
      <c r="F49601" s="64"/>
    </row>
    <row r="49602" spans="4:6">
      <c r="D49602" s="63"/>
      <c r="F49602" s="64"/>
    </row>
    <row r="49603" spans="4:6">
      <c r="D49603" s="63"/>
      <c r="F49603" s="64"/>
    </row>
    <row r="49604" spans="4:6">
      <c r="D49604" s="63"/>
      <c r="F49604" s="64"/>
    </row>
    <row r="49605" spans="4:6">
      <c r="D49605" s="63"/>
      <c r="F49605" s="64"/>
    </row>
    <row r="49606" spans="4:6">
      <c r="D49606" s="63"/>
      <c r="F49606" s="64"/>
    </row>
    <row r="49607" spans="4:6">
      <c r="D49607" s="63"/>
      <c r="F49607" s="64"/>
    </row>
    <row r="49608" spans="4:6">
      <c r="D49608" s="63"/>
      <c r="F49608" s="64"/>
    </row>
    <row r="49609" spans="4:6">
      <c r="D49609" s="63"/>
      <c r="F49609" s="64"/>
    </row>
    <row r="49610" spans="4:6">
      <c r="D49610" s="63"/>
      <c r="F49610" s="64"/>
    </row>
    <row r="49611" spans="4:6">
      <c r="D49611" s="63"/>
      <c r="F49611" s="64"/>
    </row>
    <row r="49612" spans="4:6">
      <c r="D49612" s="63"/>
      <c r="F49612" s="64"/>
    </row>
    <row r="49613" spans="4:6">
      <c r="D49613" s="63"/>
      <c r="F49613" s="64"/>
    </row>
    <row r="49614" spans="4:6">
      <c r="D49614" s="63"/>
      <c r="F49614" s="64"/>
    </row>
    <row r="49615" spans="4:6">
      <c r="D49615" s="63"/>
      <c r="F49615" s="64"/>
    </row>
    <row r="49616" spans="4:6">
      <c r="D49616" s="63"/>
      <c r="F49616" s="64"/>
    </row>
    <row r="49617" spans="4:6">
      <c r="D49617" s="63"/>
      <c r="F49617" s="64"/>
    </row>
    <row r="49618" spans="4:6">
      <c r="D49618" s="63"/>
      <c r="F49618" s="64"/>
    </row>
    <row r="49619" spans="4:6">
      <c r="D49619" s="63"/>
      <c r="F49619" s="64"/>
    </row>
    <row r="49620" spans="4:6">
      <c r="D49620" s="63"/>
      <c r="F49620" s="64"/>
    </row>
    <row r="49621" spans="4:6">
      <c r="D49621" s="63"/>
      <c r="F49621" s="64"/>
    </row>
    <row r="49622" spans="4:6">
      <c r="D49622" s="63"/>
      <c r="F49622" s="64"/>
    </row>
    <row r="49623" spans="4:6">
      <c r="D49623" s="63"/>
      <c r="F49623" s="64"/>
    </row>
    <row r="49624" spans="4:6">
      <c r="D49624" s="63"/>
      <c r="F49624" s="64"/>
    </row>
    <row r="49625" spans="4:6">
      <c r="D49625" s="63"/>
      <c r="F49625" s="64"/>
    </row>
    <row r="49626" spans="4:6">
      <c r="D49626" s="63"/>
      <c r="F49626" s="64"/>
    </row>
    <row r="49627" spans="4:6">
      <c r="D49627" s="63"/>
      <c r="F49627" s="64"/>
    </row>
    <row r="49628" spans="4:6">
      <c r="D49628" s="63"/>
      <c r="F49628" s="64"/>
    </row>
    <row r="49629" spans="4:6">
      <c r="D49629" s="63"/>
      <c r="F49629" s="64"/>
    </row>
    <row r="49630" spans="4:6">
      <c r="D49630" s="63"/>
      <c r="F49630" s="64"/>
    </row>
    <row r="49631" spans="4:6">
      <c r="D49631" s="63"/>
      <c r="F49631" s="64"/>
    </row>
    <row r="49632" spans="4:6">
      <c r="D49632" s="63"/>
      <c r="F49632" s="64"/>
    </row>
    <row r="49633" spans="4:6">
      <c r="D49633" s="63"/>
      <c r="F49633" s="64"/>
    </row>
    <row r="49634" spans="4:6">
      <c r="D49634" s="63"/>
      <c r="F49634" s="64"/>
    </row>
    <row r="49635" spans="4:6">
      <c r="D49635" s="63"/>
      <c r="F49635" s="64"/>
    </row>
    <row r="49636" spans="4:6">
      <c r="D49636" s="63"/>
      <c r="F49636" s="64"/>
    </row>
    <row r="49637" spans="4:6">
      <c r="D49637" s="63"/>
      <c r="F49637" s="64"/>
    </row>
    <row r="49638" spans="4:6">
      <c r="D49638" s="63"/>
      <c r="F49638" s="64"/>
    </row>
    <row r="49639" spans="4:6">
      <c r="D49639" s="63"/>
      <c r="F49639" s="64"/>
    </row>
    <row r="49640" spans="4:6">
      <c r="D49640" s="63"/>
      <c r="F49640" s="64"/>
    </row>
    <row r="49641" spans="4:6">
      <c r="D49641" s="63"/>
      <c r="F49641" s="64"/>
    </row>
    <row r="49642" spans="4:6">
      <c r="D49642" s="63"/>
      <c r="F49642" s="64"/>
    </row>
    <row r="49643" spans="4:6">
      <c r="D49643" s="63"/>
      <c r="F49643" s="64"/>
    </row>
    <row r="49644" spans="4:6">
      <c r="D49644" s="63"/>
      <c r="F49644" s="64"/>
    </row>
    <row r="49645" spans="4:6">
      <c r="D49645" s="63"/>
      <c r="F49645" s="64"/>
    </row>
    <row r="49646" spans="4:6">
      <c r="D49646" s="63"/>
      <c r="F49646" s="64"/>
    </row>
    <row r="49647" spans="4:6">
      <c r="D49647" s="63"/>
      <c r="F49647" s="64"/>
    </row>
    <row r="49648" spans="4:6">
      <c r="D49648" s="63"/>
      <c r="F49648" s="64"/>
    </row>
    <row r="49649" spans="4:6">
      <c r="D49649" s="63"/>
      <c r="F49649" s="64"/>
    </row>
    <row r="49650" spans="4:6">
      <c r="D49650" s="63"/>
      <c r="F49650" s="64"/>
    </row>
    <row r="49651" spans="4:6">
      <c r="D49651" s="63"/>
      <c r="F49651" s="64"/>
    </row>
    <row r="49652" spans="4:6">
      <c r="D49652" s="63"/>
      <c r="F49652" s="64"/>
    </row>
    <row r="49653" spans="4:6">
      <c r="D49653" s="63"/>
      <c r="F49653" s="64"/>
    </row>
    <row r="49654" spans="4:6">
      <c r="D49654" s="63"/>
      <c r="F49654" s="64"/>
    </row>
    <row r="49655" spans="4:6">
      <c r="D49655" s="63"/>
      <c r="F49655" s="64"/>
    </row>
    <row r="49656" spans="4:6">
      <c r="D49656" s="63"/>
      <c r="F49656" s="64"/>
    </row>
    <row r="49657" spans="4:6">
      <c r="D49657" s="63"/>
      <c r="F49657" s="64"/>
    </row>
    <row r="49658" spans="4:6">
      <c r="D49658" s="63"/>
      <c r="F49658" s="64"/>
    </row>
    <row r="49659" spans="4:6">
      <c r="D49659" s="63"/>
      <c r="F49659" s="64"/>
    </row>
    <row r="49660" spans="4:6">
      <c r="D49660" s="63"/>
      <c r="F49660" s="64"/>
    </row>
    <row r="49661" spans="4:6">
      <c r="D49661" s="63"/>
      <c r="F49661" s="64"/>
    </row>
    <row r="49662" spans="4:6">
      <c r="D49662" s="63"/>
      <c r="F49662" s="64"/>
    </row>
    <row r="49663" spans="4:6">
      <c r="D49663" s="63"/>
      <c r="F49663" s="64"/>
    </row>
    <row r="49664" spans="4:6">
      <c r="D49664" s="63"/>
      <c r="F49664" s="64"/>
    </row>
    <row r="49665" spans="4:6">
      <c r="D49665" s="63"/>
      <c r="F49665" s="64"/>
    </row>
    <row r="49666" spans="4:6">
      <c r="D49666" s="63"/>
      <c r="F49666" s="64"/>
    </row>
    <row r="49667" spans="4:6">
      <c r="D49667" s="63"/>
      <c r="F49667" s="64"/>
    </row>
    <row r="49668" spans="4:6">
      <c r="D49668" s="63"/>
      <c r="F49668" s="64"/>
    </row>
    <row r="49669" spans="4:6">
      <c r="D49669" s="63"/>
      <c r="F49669" s="64"/>
    </row>
    <row r="49670" spans="4:6">
      <c r="D49670" s="63"/>
      <c r="F49670" s="64"/>
    </row>
    <row r="49671" spans="4:6">
      <c r="D49671" s="63"/>
      <c r="F49671" s="64"/>
    </row>
    <row r="49672" spans="4:6">
      <c r="D49672" s="63"/>
      <c r="F49672" s="64"/>
    </row>
    <row r="49673" spans="4:6">
      <c r="D49673" s="63"/>
      <c r="F49673" s="64"/>
    </row>
    <row r="49674" spans="4:6">
      <c r="D49674" s="63"/>
      <c r="F49674" s="64"/>
    </row>
    <row r="49675" spans="4:6">
      <c r="D49675" s="63"/>
      <c r="F49675" s="64"/>
    </row>
    <row r="49676" spans="4:6">
      <c r="D49676" s="63"/>
      <c r="F49676" s="64"/>
    </row>
    <row r="49677" spans="4:6">
      <c r="D49677" s="63"/>
      <c r="F49677" s="64"/>
    </row>
    <row r="49678" spans="4:6">
      <c r="D49678" s="63"/>
      <c r="F49678" s="64"/>
    </row>
    <row r="49679" spans="4:6">
      <c r="D49679" s="63"/>
      <c r="F49679" s="64"/>
    </row>
    <row r="49680" spans="4:6">
      <c r="D49680" s="63"/>
      <c r="F49680" s="64"/>
    </row>
    <row r="49681" spans="4:6">
      <c r="D49681" s="63"/>
      <c r="F49681" s="64"/>
    </row>
    <row r="49682" spans="4:6">
      <c r="D49682" s="63"/>
      <c r="F49682" s="64"/>
    </row>
    <row r="49683" spans="4:6">
      <c r="D49683" s="63"/>
      <c r="F49683" s="64"/>
    </row>
    <row r="49684" spans="4:6">
      <c r="D49684" s="63"/>
      <c r="F49684" s="64"/>
    </row>
    <row r="49685" spans="4:6">
      <c r="D49685" s="63"/>
      <c r="F49685" s="64"/>
    </row>
    <row r="49686" spans="4:6">
      <c r="D49686" s="63"/>
      <c r="F49686" s="64"/>
    </row>
    <row r="49687" spans="4:6">
      <c r="D49687" s="63"/>
      <c r="F49687" s="64"/>
    </row>
    <row r="49688" spans="4:6">
      <c r="D49688" s="63"/>
      <c r="F49688" s="64"/>
    </row>
    <row r="49689" spans="4:6">
      <c r="D49689" s="63"/>
      <c r="F49689" s="64"/>
    </row>
    <row r="49690" spans="4:6">
      <c r="D49690" s="63"/>
      <c r="F49690" s="64"/>
    </row>
    <row r="49691" spans="4:6">
      <c r="D49691" s="63"/>
      <c r="F49691" s="64"/>
    </row>
    <row r="49692" spans="4:6">
      <c r="D49692" s="63"/>
      <c r="F49692" s="64"/>
    </row>
    <row r="49693" spans="4:6">
      <c r="D49693" s="63"/>
      <c r="F49693" s="64"/>
    </row>
    <row r="49694" spans="4:6">
      <c r="D49694" s="63"/>
      <c r="F49694" s="64"/>
    </row>
    <row r="49695" spans="4:6">
      <c r="D49695" s="63"/>
      <c r="F49695" s="64"/>
    </row>
    <row r="49696" spans="4:6">
      <c r="D49696" s="63"/>
      <c r="F49696" s="64"/>
    </row>
    <row r="49697" spans="4:6">
      <c r="D49697" s="63"/>
      <c r="F49697" s="64"/>
    </row>
    <row r="49698" spans="4:6">
      <c r="D49698" s="63"/>
      <c r="F49698" s="64"/>
    </row>
    <row r="49699" spans="4:6">
      <c r="D49699" s="63"/>
      <c r="F49699" s="64"/>
    </row>
    <row r="49700" spans="4:6">
      <c r="D49700" s="63"/>
      <c r="F49700" s="64"/>
    </row>
    <row r="49701" spans="4:6">
      <c r="D49701" s="63"/>
      <c r="F49701" s="64"/>
    </row>
    <row r="49702" spans="4:6">
      <c r="D49702" s="63"/>
      <c r="F49702" s="64"/>
    </row>
    <row r="49703" spans="4:6">
      <c r="D49703" s="63"/>
      <c r="F49703" s="64"/>
    </row>
    <row r="49704" spans="4:6">
      <c r="D49704" s="63"/>
      <c r="F49704" s="64"/>
    </row>
    <row r="49705" spans="4:6">
      <c r="D49705" s="63"/>
      <c r="F49705" s="64"/>
    </row>
    <row r="49706" spans="4:6">
      <c r="D49706" s="63"/>
      <c r="F49706" s="64"/>
    </row>
    <row r="49707" spans="4:6">
      <c r="D49707" s="63"/>
      <c r="F49707" s="64"/>
    </row>
    <row r="49708" spans="4:6">
      <c r="D49708" s="63"/>
      <c r="F49708" s="64"/>
    </row>
    <row r="49709" spans="4:6">
      <c r="D49709" s="63"/>
      <c r="F49709" s="64"/>
    </row>
    <row r="49710" spans="4:6">
      <c r="D49710" s="63"/>
      <c r="F49710" s="64"/>
    </row>
    <row r="49711" spans="4:6">
      <c r="D49711" s="63"/>
      <c r="F49711" s="64"/>
    </row>
    <row r="49712" spans="4:6">
      <c r="D49712" s="63"/>
      <c r="F49712" s="64"/>
    </row>
    <row r="49713" spans="4:6">
      <c r="D49713" s="63"/>
      <c r="F49713" s="64"/>
    </row>
    <row r="49714" spans="4:6">
      <c r="D49714" s="63"/>
      <c r="F49714" s="64"/>
    </row>
    <row r="49715" spans="4:6">
      <c r="D49715" s="63"/>
      <c r="F49715" s="64"/>
    </row>
    <row r="49716" spans="4:6">
      <c r="D49716" s="63"/>
      <c r="F49716" s="64"/>
    </row>
    <row r="49717" spans="4:6">
      <c r="D49717" s="63"/>
      <c r="F49717" s="64"/>
    </row>
    <row r="49718" spans="4:6">
      <c r="D49718" s="63"/>
      <c r="F49718" s="64"/>
    </row>
    <row r="49719" spans="4:6">
      <c r="D49719" s="63"/>
      <c r="F49719" s="64"/>
    </row>
    <row r="49720" spans="4:6">
      <c r="D49720" s="63"/>
      <c r="F49720" s="64"/>
    </row>
    <row r="49721" spans="4:6">
      <c r="D49721" s="63"/>
      <c r="F49721" s="64"/>
    </row>
    <row r="49722" spans="4:6">
      <c r="D49722" s="63"/>
      <c r="F49722" s="64"/>
    </row>
    <row r="49723" spans="4:6">
      <c r="D49723" s="63"/>
      <c r="F49723" s="64"/>
    </row>
    <row r="49724" spans="4:6">
      <c r="D49724" s="63"/>
      <c r="F49724" s="64"/>
    </row>
    <row r="49725" spans="4:6">
      <c r="D49725" s="63"/>
      <c r="F49725" s="64"/>
    </row>
    <row r="49726" spans="4:6">
      <c r="D49726" s="63"/>
      <c r="F49726" s="64"/>
    </row>
    <row r="49727" spans="4:6">
      <c r="D49727" s="63"/>
      <c r="F49727" s="64"/>
    </row>
    <row r="49728" spans="4:6">
      <c r="D49728" s="63"/>
      <c r="F49728" s="64"/>
    </row>
    <row r="49729" spans="4:6">
      <c r="D49729" s="63"/>
      <c r="F49729" s="64"/>
    </row>
    <row r="49730" spans="4:6">
      <c r="D49730" s="63"/>
      <c r="F49730" s="64"/>
    </row>
    <row r="49731" spans="4:6">
      <c r="D49731" s="63"/>
      <c r="F49731" s="64"/>
    </row>
    <row r="49732" spans="4:6">
      <c r="D49732" s="63"/>
      <c r="F49732" s="64"/>
    </row>
    <row r="49733" spans="4:6">
      <c r="D49733" s="63"/>
      <c r="F49733" s="64"/>
    </row>
    <row r="49734" spans="4:6">
      <c r="D49734" s="63"/>
      <c r="F49734" s="64"/>
    </row>
    <row r="49735" spans="4:6">
      <c r="D49735" s="63"/>
      <c r="F49735" s="64"/>
    </row>
    <row r="49736" spans="4:6">
      <c r="D49736" s="63"/>
      <c r="F49736" s="64"/>
    </row>
    <row r="49737" spans="4:6">
      <c r="D49737" s="63"/>
      <c r="F49737" s="64"/>
    </row>
    <row r="49738" spans="4:6">
      <c r="D49738" s="63"/>
      <c r="F49738" s="64"/>
    </row>
    <row r="49739" spans="4:6">
      <c r="D49739" s="63"/>
      <c r="F49739" s="64"/>
    </row>
    <row r="49740" spans="4:6">
      <c r="D49740" s="63"/>
      <c r="F49740" s="64"/>
    </row>
    <row r="49741" spans="4:6">
      <c r="D49741" s="63"/>
      <c r="F49741" s="64"/>
    </row>
    <row r="49742" spans="4:6">
      <c r="D49742" s="63"/>
      <c r="F49742" s="64"/>
    </row>
    <row r="49743" spans="4:6">
      <c r="D49743" s="63"/>
      <c r="F49743" s="64"/>
    </row>
    <row r="49744" spans="4:6">
      <c r="D49744" s="63"/>
      <c r="F49744" s="64"/>
    </row>
    <row r="49745" spans="4:6">
      <c r="D49745" s="63"/>
      <c r="F49745" s="64"/>
    </row>
    <row r="49746" spans="4:6">
      <c r="D49746" s="63"/>
      <c r="F49746" s="64"/>
    </row>
    <row r="49747" spans="4:6">
      <c r="D49747" s="63"/>
      <c r="F49747" s="64"/>
    </row>
    <row r="49748" spans="4:6">
      <c r="D49748" s="63"/>
      <c r="F49748" s="64"/>
    </row>
    <row r="49749" spans="4:6">
      <c r="D49749" s="63"/>
      <c r="F49749" s="64"/>
    </row>
    <row r="49750" spans="4:6">
      <c r="D49750" s="63"/>
      <c r="F49750" s="64"/>
    </row>
    <row r="49751" spans="4:6">
      <c r="D49751" s="63"/>
      <c r="F49751" s="64"/>
    </row>
    <row r="49752" spans="4:6">
      <c r="D49752" s="63"/>
      <c r="F49752" s="64"/>
    </row>
    <row r="49753" spans="4:6">
      <c r="D49753" s="63"/>
      <c r="F49753" s="64"/>
    </row>
    <row r="49754" spans="4:6">
      <c r="D49754" s="63"/>
      <c r="F49754" s="64"/>
    </row>
    <row r="49755" spans="4:6">
      <c r="D49755" s="63"/>
      <c r="F49755" s="64"/>
    </row>
    <row r="49756" spans="4:6">
      <c r="D49756" s="63"/>
      <c r="F49756" s="64"/>
    </row>
    <row r="49757" spans="4:6">
      <c r="D49757" s="63"/>
      <c r="F49757" s="64"/>
    </row>
    <row r="49758" spans="4:6">
      <c r="D49758" s="63"/>
      <c r="F49758" s="64"/>
    </row>
    <row r="49759" spans="4:6">
      <c r="D49759" s="63"/>
      <c r="F49759" s="64"/>
    </row>
    <row r="49760" spans="4:6">
      <c r="D49760" s="63"/>
      <c r="F49760" s="64"/>
    </row>
    <row r="49761" spans="4:6">
      <c r="D49761" s="63"/>
      <c r="F49761" s="64"/>
    </row>
    <row r="49762" spans="4:6">
      <c r="D49762" s="63"/>
      <c r="F49762" s="64"/>
    </row>
    <row r="49763" spans="4:6">
      <c r="D49763" s="63"/>
      <c r="F49763" s="64"/>
    </row>
    <row r="49764" spans="4:6">
      <c r="D49764" s="63"/>
      <c r="F49764" s="64"/>
    </row>
    <row r="49765" spans="4:6">
      <c r="D49765" s="63"/>
      <c r="F49765" s="64"/>
    </row>
    <row r="49766" spans="4:6">
      <c r="D49766" s="63"/>
      <c r="F49766" s="64"/>
    </row>
    <row r="49767" spans="4:6">
      <c r="D49767" s="63"/>
      <c r="F49767" s="64"/>
    </row>
    <row r="49768" spans="4:6">
      <c r="D49768" s="63"/>
      <c r="F49768" s="64"/>
    </row>
    <row r="49769" spans="4:6">
      <c r="D49769" s="63"/>
      <c r="F49769" s="64"/>
    </row>
    <row r="49770" spans="4:6">
      <c r="D49770" s="63"/>
      <c r="F49770" s="64"/>
    </row>
    <row r="49771" spans="4:6">
      <c r="D49771" s="63"/>
      <c r="F49771" s="64"/>
    </row>
    <row r="49772" spans="4:6">
      <c r="D49772" s="63"/>
      <c r="F49772" s="64"/>
    </row>
    <row r="49773" spans="4:6">
      <c r="D49773" s="63"/>
      <c r="F49773" s="64"/>
    </row>
    <row r="49774" spans="4:6">
      <c r="D49774" s="63"/>
      <c r="F49774" s="64"/>
    </row>
    <row r="49775" spans="4:6">
      <c r="D49775" s="63"/>
      <c r="F49775" s="64"/>
    </row>
    <row r="49776" spans="4:6">
      <c r="D49776" s="63"/>
      <c r="F49776" s="64"/>
    </row>
    <row r="49777" spans="4:6">
      <c r="D49777" s="63"/>
      <c r="F49777" s="64"/>
    </row>
    <row r="49778" spans="4:6">
      <c r="D49778" s="63"/>
      <c r="F49778" s="64"/>
    </row>
    <row r="49779" spans="4:6">
      <c r="D49779" s="63"/>
      <c r="F49779" s="64"/>
    </row>
    <row r="49780" spans="4:6">
      <c r="D49780" s="63"/>
      <c r="F49780" s="64"/>
    </row>
    <row r="49781" spans="4:6">
      <c r="D49781" s="63"/>
      <c r="F49781" s="64"/>
    </row>
    <row r="49782" spans="4:6">
      <c r="D49782" s="63"/>
      <c r="F49782" s="64"/>
    </row>
    <row r="49783" spans="4:6">
      <c r="D49783" s="63"/>
      <c r="F49783" s="64"/>
    </row>
    <row r="49784" spans="4:6">
      <c r="D49784" s="63"/>
      <c r="F49784" s="64"/>
    </row>
    <row r="49785" spans="4:6">
      <c r="D49785" s="63"/>
      <c r="F49785" s="64"/>
    </row>
    <row r="49786" spans="4:6">
      <c r="D49786" s="63"/>
      <c r="F49786" s="64"/>
    </row>
    <row r="49787" spans="4:6">
      <c r="D49787" s="63"/>
      <c r="F49787" s="64"/>
    </row>
    <row r="49788" spans="4:6">
      <c r="D49788" s="63"/>
      <c r="F49788" s="64"/>
    </row>
    <row r="49789" spans="4:6">
      <c r="D49789" s="63"/>
      <c r="F49789" s="64"/>
    </row>
    <row r="49790" spans="4:6">
      <c r="D49790" s="63"/>
      <c r="F49790" s="64"/>
    </row>
    <row r="49791" spans="4:6">
      <c r="D49791" s="63"/>
      <c r="F49791" s="64"/>
    </row>
    <row r="49792" spans="4:6">
      <c r="D49792" s="63"/>
      <c r="F49792" s="64"/>
    </row>
    <row r="49793" spans="4:6">
      <c r="D49793" s="63"/>
      <c r="F49793" s="64"/>
    </row>
    <row r="49794" spans="4:6">
      <c r="D49794" s="63"/>
      <c r="F49794" s="64"/>
    </row>
    <row r="49795" spans="4:6">
      <c r="D49795" s="63"/>
      <c r="F49795" s="64"/>
    </row>
    <row r="49796" spans="4:6">
      <c r="D49796" s="63"/>
      <c r="F49796" s="64"/>
    </row>
    <row r="49797" spans="4:6">
      <c r="D49797" s="63"/>
      <c r="F49797" s="64"/>
    </row>
    <row r="49798" spans="4:6">
      <c r="D49798" s="63"/>
      <c r="F49798" s="64"/>
    </row>
    <row r="49799" spans="4:6">
      <c r="D49799" s="63"/>
      <c r="F49799" s="64"/>
    </row>
    <row r="49800" spans="4:6">
      <c r="D49800" s="63"/>
      <c r="F49800" s="64"/>
    </row>
    <row r="49801" spans="4:6">
      <c r="D49801" s="63"/>
      <c r="F49801" s="64"/>
    </row>
    <row r="49802" spans="4:6">
      <c r="D49802" s="63"/>
      <c r="F49802" s="64"/>
    </row>
    <row r="49803" spans="4:6">
      <c r="D49803" s="63"/>
      <c r="F49803" s="64"/>
    </row>
    <row r="49804" spans="4:6">
      <c r="D49804" s="63"/>
      <c r="F49804" s="64"/>
    </row>
    <row r="49805" spans="4:6">
      <c r="D49805" s="63"/>
      <c r="F49805" s="64"/>
    </row>
    <row r="49806" spans="4:6">
      <c r="D49806" s="63"/>
      <c r="F49806" s="64"/>
    </row>
    <row r="49807" spans="4:6">
      <c r="D49807" s="63"/>
      <c r="F49807" s="64"/>
    </row>
    <row r="49808" spans="4:6">
      <c r="D49808" s="63"/>
      <c r="F49808" s="64"/>
    </row>
    <row r="49809" spans="4:6">
      <c r="D49809" s="63"/>
      <c r="F49809" s="64"/>
    </row>
    <row r="49810" spans="4:6">
      <c r="D49810" s="63"/>
      <c r="F49810" s="64"/>
    </row>
    <row r="49811" spans="4:6">
      <c r="D49811" s="63"/>
      <c r="F49811" s="64"/>
    </row>
    <row r="49812" spans="4:6">
      <c r="D49812" s="63"/>
      <c r="F49812" s="64"/>
    </row>
    <row r="49813" spans="4:6">
      <c r="D49813" s="63"/>
      <c r="F49813" s="64"/>
    </row>
    <row r="49814" spans="4:6">
      <c r="D49814" s="63"/>
      <c r="F49814" s="64"/>
    </row>
    <row r="49815" spans="4:6">
      <c r="D49815" s="63"/>
      <c r="F49815" s="64"/>
    </row>
    <row r="49816" spans="4:6">
      <c r="D49816" s="63"/>
      <c r="F49816" s="64"/>
    </row>
    <row r="49817" spans="4:6">
      <c r="D49817" s="63"/>
      <c r="F49817" s="64"/>
    </row>
    <row r="49818" spans="4:6">
      <c r="D49818" s="63"/>
      <c r="F49818" s="64"/>
    </row>
    <row r="49819" spans="4:6">
      <c r="D49819" s="63"/>
      <c r="F49819" s="64"/>
    </row>
    <row r="49820" spans="4:6">
      <c r="D49820" s="63"/>
      <c r="F49820" s="64"/>
    </row>
    <row r="49821" spans="4:6">
      <c r="D49821" s="63"/>
      <c r="F49821" s="64"/>
    </row>
    <row r="49822" spans="4:6">
      <c r="D49822" s="63"/>
      <c r="F49822" s="64"/>
    </row>
    <row r="49823" spans="4:6">
      <c r="D49823" s="63"/>
      <c r="F49823" s="64"/>
    </row>
    <row r="49824" spans="4:6">
      <c r="D49824" s="63"/>
      <c r="F49824" s="64"/>
    </row>
    <row r="49825" spans="4:6">
      <c r="D49825" s="63"/>
      <c r="F49825" s="64"/>
    </row>
    <row r="49826" spans="4:6">
      <c r="D49826" s="63"/>
      <c r="F49826" s="64"/>
    </row>
    <row r="49827" spans="4:6">
      <c r="D49827" s="63"/>
      <c r="F49827" s="64"/>
    </row>
    <row r="49828" spans="4:6">
      <c r="D49828" s="63"/>
      <c r="F49828" s="64"/>
    </row>
    <row r="49829" spans="4:6">
      <c r="D49829" s="63"/>
      <c r="F49829" s="64"/>
    </row>
    <row r="49830" spans="4:6">
      <c r="D49830" s="63"/>
      <c r="F49830" s="64"/>
    </row>
    <row r="49831" spans="4:6">
      <c r="D49831" s="63"/>
      <c r="F49831" s="64"/>
    </row>
    <row r="49832" spans="4:6">
      <c r="D49832" s="63"/>
      <c r="F49832" s="64"/>
    </row>
    <row r="49833" spans="4:6">
      <c r="D49833" s="63"/>
      <c r="F49833" s="64"/>
    </row>
    <row r="49834" spans="4:6">
      <c r="D49834" s="63"/>
      <c r="F49834" s="64"/>
    </row>
    <row r="49835" spans="4:6">
      <c r="D49835" s="63"/>
      <c r="F49835" s="64"/>
    </row>
    <row r="49836" spans="4:6">
      <c r="D49836" s="63"/>
      <c r="F49836" s="64"/>
    </row>
    <row r="49837" spans="4:6">
      <c r="D49837" s="63"/>
      <c r="F49837" s="64"/>
    </row>
    <row r="49838" spans="4:6">
      <c r="D49838" s="63"/>
      <c r="F49838" s="64"/>
    </row>
    <row r="49839" spans="4:6">
      <c r="D49839" s="63"/>
      <c r="F49839" s="64"/>
    </row>
    <row r="49840" spans="4:6">
      <c r="D49840" s="63"/>
      <c r="F49840" s="64"/>
    </row>
    <row r="49841" spans="4:6">
      <c r="D49841" s="63"/>
      <c r="F49841" s="64"/>
    </row>
    <row r="49842" spans="4:6">
      <c r="D49842" s="63"/>
      <c r="F49842" s="64"/>
    </row>
    <row r="49843" spans="4:6">
      <c r="D49843" s="63"/>
      <c r="F49843" s="64"/>
    </row>
    <row r="49844" spans="4:6">
      <c r="D49844" s="63"/>
      <c r="F49844" s="64"/>
    </row>
    <row r="49845" spans="4:6">
      <c r="D49845" s="63"/>
      <c r="F49845" s="64"/>
    </row>
    <row r="49846" spans="4:6">
      <c r="D49846" s="63"/>
      <c r="F49846" s="64"/>
    </row>
    <row r="49847" spans="4:6">
      <c r="D49847" s="63"/>
      <c r="F49847" s="64"/>
    </row>
    <row r="49848" spans="4:6">
      <c r="D49848" s="63"/>
      <c r="F49848" s="64"/>
    </row>
    <row r="49849" spans="4:6">
      <c r="D49849" s="63"/>
      <c r="F49849" s="64"/>
    </row>
    <row r="49850" spans="4:6">
      <c r="D49850" s="63"/>
      <c r="F49850" s="64"/>
    </row>
    <row r="49851" spans="4:6">
      <c r="D49851" s="63"/>
      <c r="F49851" s="64"/>
    </row>
    <row r="49852" spans="4:6">
      <c r="D49852" s="63"/>
      <c r="F49852" s="64"/>
    </row>
    <row r="49853" spans="4:6">
      <c r="D49853" s="63"/>
      <c r="F49853" s="64"/>
    </row>
    <row r="49854" spans="4:6">
      <c r="D49854" s="63"/>
      <c r="F49854" s="64"/>
    </row>
    <row r="49855" spans="4:6">
      <c r="D49855" s="63"/>
      <c r="F49855" s="64"/>
    </row>
    <row r="49856" spans="4:6">
      <c r="D49856" s="63"/>
      <c r="F49856" s="64"/>
    </row>
    <row r="49857" spans="4:6">
      <c r="D49857" s="63"/>
      <c r="F49857" s="64"/>
    </row>
    <row r="49858" spans="4:6">
      <c r="D49858" s="63"/>
      <c r="F49858" s="64"/>
    </row>
    <row r="49859" spans="4:6">
      <c r="D49859" s="63"/>
      <c r="F49859" s="64"/>
    </row>
    <row r="49860" spans="4:6">
      <c r="D49860" s="63"/>
      <c r="F49860" s="64"/>
    </row>
    <row r="49861" spans="4:6">
      <c r="D49861" s="63"/>
      <c r="F49861" s="64"/>
    </row>
    <row r="49862" spans="4:6">
      <c r="D49862" s="63"/>
      <c r="F49862" s="64"/>
    </row>
    <row r="49863" spans="4:6">
      <c r="D49863" s="63"/>
      <c r="F49863" s="64"/>
    </row>
    <row r="49864" spans="4:6">
      <c r="D49864" s="63"/>
      <c r="F49864" s="64"/>
    </row>
    <row r="49865" spans="4:6">
      <c r="D49865" s="63"/>
      <c r="F49865" s="64"/>
    </row>
    <row r="49866" spans="4:6">
      <c r="D49866" s="63"/>
      <c r="F49866" s="64"/>
    </row>
    <row r="49867" spans="4:6">
      <c r="D49867" s="63"/>
      <c r="F49867" s="64"/>
    </row>
    <row r="49868" spans="4:6">
      <c r="D49868" s="63"/>
      <c r="F49868" s="64"/>
    </row>
    <row r="49869" spans="4:6">
      <c r="D49869" s="63"/>
      <c r="F49869" s="64"/>
    </row>
    <row r="49870" spans="4:6">
      <c r="D49870" s="63"/>
      <c r="F49870" s="64"/>
    </row>
    <row r="49871" spans="4:6">
      <c r="D49871" s="63"/>
      <c r="F49871" s="64"/>
    </row>
    <row r="49872" spans="4:6">
      <c r="D49872" s="63"/>
      <c r="F49872" s="64"/>
    </row>
    <row r="49873" spans="4:6">
      <c r="D49873" s="63"/>
      <c r="F49873" s="64"/>
    </row>
    <row r="49874" spans="4:6">
      <c r="D49874" s="63"/>
      <c r="F49874" s="64"/>
    </row>
    <row r="49875" spans="4:6">
      <c r="D49875" s="63"/>
      <c r="F49875" s="64"/>
    </row>
    <row r="49876" spans="4:6">
      <c r="D49876" s="63"/>
      <c r="F49876" s="64"/>
    </row>
    <row r="49877" spans="4:6">
      <c r="D49877" s="63"/>
      <c r="F49877" s="64"/>
    </row>
    <row r="49878" spans="4:6">
      <c r="D49878" s="63"/>
      <c r="F49878" s="64"/>
    </row>
    <row r="49879" spans="4:6">
      <c r="D49879" s="63"/>
      <c r="F49879" s="64"/>
    </row>
    <row r="49880" spans="4:6">
      <c r="D49880" s="63"/>
      <c r="F49880" s="64"/>
    </row>
    <row r="49881" spans="4:6">
      <c r="D49881" s="63"/>
      <c r="F49881" s="64"/>
    </row>
    <row r="49882" spans="4:6">
      <c r="D49882" s="63"/>
      <c r="F49882" s="64"/>
    </row>
    <row r="49883" spans="4:6">
      <c r="D49883" s="63"/>
      <c r="F49883" s="64"/>
    </row>
    <row r="49884" spans="4:6">
      <c r="D49884" s="63"/>
      <c r="F49884" s="64"/>
    </row>
    <row r="49885" spans="4:6">
      <c r="D49885" s="63"/>
      <c r="F49885" s="64"/>
    </row>
    <row r="49886" spans="4:6">
      <c r="D49886" s="63"/>
      <c r="F49886" s="64"/>
    </row>
    <row r="49887" spans="4:6">
      <c r="D49887" s="63"/>
      <c r="F49887" s="64"/>
    </row>
    <row r="49888" spans="4:6">
      <c r="D49888" s="63"/>
      <c r="F49888" s="64"/>
    </row>
    <row r="49889" spans="4:6">
      <c r="D49889" s="63"/>
      <c r="F49889" s="64"/>
    </row>
    <row r="49890" spans="4:6">
      <c r="D49890" s="63"/>
      <c r="F49890" s="64"/>
    </row>
    <row r="49891" spans="4:6">
      <c r="D49891" s="63"/>
      <c r="F49891" s="64"/>
    </row>
    <row r="49892" spans="4:6">
      <c r="D49892" s="63"/>
      <c r="F49892" s="64"/>
    </row>
    <row r="49893" spans="4:6">
      <c r="D49893" s="63"/>
      <c r="F49893" s="64"/>
    </row>
    <row r="49894" spans="4:6">
      <c r="D49894" s="63"/>
      <c r="F49894" s="64"/>
    </row>
    <row r="49895" spans="4:6">
      <c r="D49895" s="63"/>
      <c r="F49895" s="64"/>
    </row>
    <row r="49896" spans="4:6">
      <c r="D49896" s="63"/>
      <c r="F49896" s="64"/>
    </row>
    <row r="49897" spans="4:6">
      <c r="D49897" s="63"/>
      <c r="F49897" s="64"/>
    </row>
    <row r="49898" spans="4:6">
      <c r="D49898" s="63"/>
      <c r="F49898" s="64"/>
    </row>
    <row r="49899" spans="4:6">
      <c r="D49899" s="63"/>
      <c r="F49899" s="64"/>
    </row>
    <row r="49900" spans="4:6">
      <c r="D49900" s="63"/>
      <c r="F49900" s="64"/>
    </row>
    <row r="49901" spans="4:6">
      <c r="D49901" s="63"/>
      <c r="F49901" s="64"/>
    </row>
    <row r="49902" spans="4:6">
      <c r="D49902" s="63"/>
      <c r="F49902" s="64"/>
    </row>
    <row r="49903" spans="4:6">
      <c r="D49903" s="63"/>
      <c r="F49903" s="64"/>
    </row>
    <row r="49904" spans="4:6">
      <c r="D49904" s="63"/>
      <c r="F49904" s="64"/>
    </row>
    <row r="49905" spans="4:6">
      <c r="D49905" s="63"/>
      <c r="F49905" s="64"/>
    </row>
    <row r="49906" spans="4:6">
      <c r="D49906" s="63"/>
      <c r="F49906" s="64"/>
    </row>
    <row r="49907" spans="4:6">
      <c r="D49907" s="63"/>
      <c r="F49907" s="64"/>
    </row>
    <row r="49908" spans="4:6">
      <c r="D49908" s="63"/>
      <c r="F49908" s="64"/>
    </row>
    <row r="49909" spans="4:6">
      <c r="D49909" s="63"/>
      <c r="F49909" s="64"/>
    </row>
    <row r="49910" spans="4:6">
      <c r="D49910" s="63"/>
      <c r="F49910" s="64"/>
    </row>
    <row r="49911" spans="4:6">
      <c r="D49911" s="63"/>
      <c r="F49911" s="64"/>
    </row>
    <row r="49912" spans="4:6">
      <c r="D49912" s="63"/>
      <c r="F49912" s="64"/>
    </row>
    <row r="49913" spans="4:6">
      <c r="D49913" s="63"/>
      <c r="F49913" s="64"/>
    </row>
    <row r="49914" spans="4:6">
      <c r="D49914" s="63"/>
      <c r="F49914" s="64"/>
    </row>
    <row r="49915" spans="4:6">
      <c r="D49915" s="63"/>
      <c r="F49915" s="64"/>
    </row>
    <row r="49916" spans="4:6">
      <c r="D49916" s="63"/>
      <c r="F49916" s="64"/>
    </row>
    <row r="49917" spans="4:6">
      <c r="D49917" s="63"/>
      <c r="F49917" s="64"/>
    </row>
    <row r="49918" spans="4:6">
      <c r="D49918" s="63"/>
      <c r="F49918" s="64"/>
    </row>
    <row r="49919" spans="4:6">
      <c r="D49919" s="63"/>
      <c r="F49919" s="64"/>
    </row>
    <row r="49920" spans="4:6">
      <c r="D49920" s="63"/>
      <c r="F49920" s="64"/>
    </row>
    <row r="49921" spans="4:6">
      <c r="D49921" s="63"/>
      <c r="F49921" s="64"/>
    </row>
    <row r="49922" spans="4:6">
      <c r="D49922" s="63"/>
      <c r="F49922" s="64"/>
    </row>
    <row r="49923" spans="4:6">
      <c r="D49923" s="63"/>
      <c r="F49923" s="64"/>
    </row>
    <row r="49924" spans="4:6">
      <c r="D49924" s="63"/>
      <c r="F49924" s="64"/>
    </row>
    <row r="49925" spans="4:6">
      <c r="D49925" s="63"/>
      <c r="F49925" s="64"/>
    </row>
    <row r="49926" spans="4:6">
      <c r="D49926" s="63"/>
      <c r="F49926" s="64"/>
    </row>
    <row r="49927" spans="4:6">
      <c r="D49927" s="63"/>
      <c r="F49927" s="64"/>
    </row>
    <row r="49928" spans="4:6">
      <c r="D49928" s="63"/>
      <c r="F49928" s="64"/>
    </row>
    <row r="49929" spans="4:6">
      <c r="D49929" s="63"/>
      <c r="F49929" s="64"/>
    </row>
    <row r="49930" spans="4:6">
      <c r="D49930" s="63"/>
      <c r="F49930" s="64"/>
    </row>
    <row r="49931" spans="4:6">
      <c r="D49931" s="63"/>
      <c r="F49931" s="64"/>
    </row>
    <row r="49932" spans="4:6">
      <c r="D49932" s="63"/>
      <c r="F49932" s="64"/>
    </row>
    <row r="49933" spans="4:6">
      <c r="D49933" s="63"/>
      <c r="F49933" s="64"/>
    </row>
    <row r="49934" spans="4:6">
      <c r="D49934" s="63"/>
      <c r="F49934" s="64"/>
    </row>
    <row r="49935" spans="4:6">
      <c r="D49935" s="63"/>
      <c r="F49935" s="64"/>
    </row>
    <row r="49936" spans="4:6">
      <c r="D49936" s="63"/>
      <c r="F49936" s="64"/>
    </row>
    <row r="49937" spans="4:6">
      <c r="D49937" s="63"/>
      <c r="F49937" s="64"/>
    </row>
    <row r="49938" spans="4:6">
      <c r="D49938" s="63"/>
      <c r="F49938" s="64"/>
    </row>
    <row r="49939" spans="4:6">
      <c r="D49939" s="63"/>
      <c r="F49939" s="64"/>
    </row>
    <row r="49940" spans="4:6">
      <c r="D49940" s="63"/>
      <c r="F49940" s="64"/>
    </row>
    <row r="49941" spans="4:6">
      <c r="D49941" s="63"/>
      <c r="F49941" s="64"/>
    </row>
    <row r="49942" spans="4:6">
      <c r="D49942" s="63"/>
      <c r="F49942" s="64"/>
    </row>
    <row r="49943" spans="4:6">
      <c r="D49943" s="63"/>
      <c r="F49943" s="64"/>
    </row>
    <row r="49944" spans="4:6">
      <c r="D49944" s="63"/>
      <c r="F49944" s="64"/>
    </row>
    <row r="49945" spans="4:6">
      <c r="D49945" s="63"/>
      <c r="F49945" s="64"/>
    </row>
    <row r="49946" spans="4:6">
      <c r="D49946" s="63"/>
      <c r="F49946" s="64"/>
    </row>
    <row r="49947" spans="4:6">
      <c r="D49947" s="63"/>
      <c r="F49947" s="64"/>
    </row>
    <row r="49948" spans="4:6">
      <c r="D49948" s="63"/>
      <c r="F49948" s="64"/>
    </row>
    <row r="49949" spans="4:6">
      <c r="D49949" s="63"/>
      <c r="F49949" s="64"/>
    </row>
    <row r="49950" spans="4:6">
      <c r="D49950" s="63"/>
      <c r="F49950" s="64"/>
    </row>
    <row r="49951" spans="4:6">
      <c r="D49951" s="63"/>
      <c r="F49951" s="64"/>
    </row>
    <row r="49952" spans="4:6">
      <c r="D49952" s="63"/>
      <c r="F49952" s="64"/>
    </row>
    <row r="49953" spans="4:6">
      <c r="D49953" s="63"/>
      <c r="F49953" s="64"/>
    </row>
    <row r="49954" spans="4:6">
      <c r="D49954" s="63"/>
      <c r="F49954" s="64"/>
    </row>
    <row r="49955" spans="4:6">
      <c r="D49955" s="63"/>
      <c r="F49955" s="64"/>
    </row>
    <row r="49956" spans="4:6">
      <c r="D49956" s="63"/>
      <c r="F49956" s="64"/>
    </row>
    <row r="49957" spans="4:6">
      <c r="D49957" s="63"/>
      <c r="F49957" s="64"/>
    </row>
    <row r="49958" spans="4:6">
      <c r="D49958" s="63"/>
      <c r="F49958" s="64"/>
    </row>
    <row r="49959" spans="4:6">
      <c r="D49959" s="63"/>
      <c r="F49959" s="64"/>
    </row>
    <row r="49960" spans="4:6">
      <c r="D49960" s="63"/>
      <c r="F49960" s="64"/>
    </row>
    <row r="49961" spans="4:6">
      <c r="D49961" s="63"/>
      <c r="F49961" s="64"/>
    </row>
    <row r="49962" spans="4:6">
      <c r="D49962" s="63"/>
      <c r="F49962" s="64"/>
    </row>
    <row r="49963" spans="4:6">
      <c r="D49963" s="63"/>
      <c r="F49963" s="64"/>
    </row>
    <row r="49964" spans="4:6">
      <c r="D49964" s="63"/>
      <c r="F49964" s="64"/>
    </row>
    <row r="49965" spans="4:6">
      <c r="D49965" s="63"/>
      <c r="F49965" s="64"/>
    </row>
    <row r="49966" spans="4:6">
      <c r="D49966" s="63"/>
      <c r="F49966" s="64"/>
    </row>
    <row r="49967" spans="4:6">
      <c r="D49967" s="63"/>
      <c r="F49967" s="64"/>
    </row>
    <row r="49968" spans="4:6">
      <c r="D49968" s="63"/>
      <c r="F49968" s="64"/>
    </row>
    <row r="49969" spans="4:6">
      <c r="D49969" s="63"/>
      <c r="F49969" s="64"/>
    </row>
    <row r="49970" spans="4:6">
      <c r="D49970" s="63"/>
      <c r="F49970" s="64"/>
    </row>
    <row r="49971" spans="4:6">
      <c r="D49971" s="63"/>
      <c r="F49971" s="64"/>
    </row>
    <row r="49972" spans="4:6">
      <c r="D49972" s="63"/>
      <c r="F49972" s="64"/>
    </row>
    <row r="49973" spans="4:6">
      <c r="D49973" s="63"/>
      <c r="F49973" s="64"/>
    </row>
    <row r="49974" spans="4:6">
      <c r="D49974" s="63"/>
      <c r="F49974" s="64"/>
    </row>
    <row r="49975" spans="4:6">
      <c r="D49975" s="63"/>
      <c r="F49975" s="64"/>
    </row>
    <row r="49976" spans="4:6">
      <c r="D49976" s="63"/>
      <c r="F49976" s="64"/>
    </row>
    <row r="49977" spans="4:6">
      <c r="D49977" s="63"/>
      <c r="F49977" s="64"/>
    </row>
    <row r="49978" spans="4:6">
      <c r="D49978" s="63"/>
      <c r="F49978" s="64"/>
    </row>
    <row r="49979" spans="4:6">
      <c r="D49979" s="63"/>
      <c r="F49979" s="64"/>
    </row>
    <row r="49980" spans="4:6">
      <c r="D49980" s="63"/>
      <c r="F49980" s="64"/>
    </row>
    <row r="49981" spans="4:6">
      <c r="D49981" s="63"/>
      <c r="F49981" s="64"/>
    </row>
    <row r="49982" spans="4:6">
      <c r="D49982" s="63"/>
      <c r="F49982" s="64"/>
    </row>
    <row r="49983" spans="4:6">
      <c r="D49983" s="63"/>
      <c r="F49983" s="64"/>
    </row>
    <row r="49984" spans="4:6">
      <c r="D49984" s="63"/>
      <c r="F49984" s="64"/>
    </row>
    <row r="49985" spans="4:6">
      <c r="D49985" s="63"/>
      <c r="F49985" s="64"/>
    </row>
    <row r="49986" spans="4:6">
      <c r="D49986" s="63"/>
      <c r="F49986" s="64"/>
    </row>
    <row r="49987" spans="4:6">
      <c r="D49987" s="63"/>
      <c r="F49987" s="64"/>
    </row>
    <row r="49988" spans="4:6">
      <c r="D49988" s="63"/>
      <c r="F49988" s="64"/>
    </row>
    <row r="49989" spans="4:6">
      <c r="D49989" s="63"/>
      <c r="F49989" s="64"/>
    </row>
    <row r="49990" spans="4:6">
      <c r="D49990" s="63"/>
      <c r="F49990" s="64"/>
    </row>
    <row r="49991" spans="4:6">
      <c r="D49991" s="63"/>
      <c r="F49991" s="64"/>
    </row>
    <row r="49992" spans="4:6">
      <c r="D49992" s="63"/>
      <c r="F49992" s="64"/>
    </row>
    <row r="49993" spans="4:6">
      <c r="D49993" s="63"/>
      <c r="F49993" s="64"/>
    </row>
    <row r="49994" spans="4:6">
      <c r="D49994" s="63"/>
      <c r="F49994" s="64"/>
    </row>
    <row r="49995" spans="4:6">
      <c r="D49995" s="63"/>
      <c r="F49995" s="64"/>
    </row>
    <row r="49996" spans="4:6">
      <c r="D49996" s="63"/>
      <c r="F49996" s="64"/>
    </row>
    <row r="49997" spans="4:6">
      <c r="D49997" s="63"/>
      <c r="F49997" s="64"/>
    </row>
    <row r="49998" spans="4:6">
      <c r="D49998" s="63"/>
      <c r="F49998" s="64"/>
    </row>
    <row r="49999" spans="4:6">
      <c r="D49999" s="63"/>
      <c r="F49999" s="64"/>
    </row>
    <row r="50000" spans="4:6">
      <c r="D50000" s="63"/>
      <c r="F50000" s="64"/>
    </row>
    <row r="50001" spans="4:6">
      <c r="D50001" s="63"/>
      <c r="F50001" s="64"/>
    </row>
    <row r="50002" spans="4:6">
      <c r="D50002" s="63"/>
      <c r="F50002" s="64"/>
    </row>
    <row r="50003" spans="4:6">
      <c r="D50003" s="63"/>
      <c r="F50003" s="64"/>
    </row>
    <row r="50004" spans="4:6">
      <c r="D50004" s="63"/>
      <c r="F50004" s="64"/>
    </row>
    <row r="50005" spans="4:6">
      <c r="D50005" s="63"/>
      <c r="F50005" s="64"/>
    </row>
    <row r="50006" spans="4:6">
      <c r="D50006" s="63"/>
      <c r="F50006" s="64"/>
    </row>
    <row r="50007" spans="4:6">
      <c r="D50007" s="63"/>
      <c r="F50007" s="64"/>
    </row>
    <row r="50008" spans="4:6">
      <c r="D50008" s="63"/>
      <c r="F50008" s="64"/>
    </row>
    <row r="50009" spans="4:6">
      <c r="D50009" s="63"/>
      <c r="F50009" s="64"/>
    </row>
    <row r="50010" spans="4:6">
      <c r="D50010" s="63"/>
      <c r="F50010" s="64"/>
    </row>
    <row r="50011" spans="4:6">
      <c r="D50011" s="63"/>
      <c r="F50011" s="64"/>
    </row>
    <row r="50012" spans="4:6">
      <c r="D50012" s="63"/>
      <c r="F50012" s="64"/>
    </row>
    <row r="50013" spans="4:6">
      <c r="D50013" s="63"/>
      <c r="F50013" s="64"/>
    </row>
    <row r="50014" spans="4:6">
      <c r="D50014" s="63"/>
      <c r="F50014" s="64"/>
    </row>
    <row r="50015" spans="4:6">
      <c r="D50015" s="63"/>
      <c r="F50015" s="64"/>
    </row>
    <row r="50016" spans="4:6">
      <c r="D50016" s="63"/>
      <c r="F50016" s="64"/>
    </row>
    <row r="50017" spans="4:6">
      <c r="D50017" s="63"/>
      <c r="F50017" s="64"/>
    </row>
    <row r="50018" spans="4:6">
      <c r="D50018" s="63"/>
      <c r="F50018" s="64"/>
    </row>
    <row r="50019" spans="4:6">
      <c r="D50019" s="63"/>
      <c r="F50019" s="64"/>
    </row>
    <row r="50020" spans="4:6">
      <c r="D50020" s="63"/>
      <c r="F50020" s="64"/>
    </row>
    <row r="50021" spans="4:6">
      <c r="D50021" s="63"/>
      <c r="F50021" s="64"/>
    </row>
    <row r="50022" spans="4:6">
      <c r="D50022" s="63"/>
      <c r="F50022" s="64"/>
    </row>
    <row r="50023" spans="4:6">
      <c r="D50023" s="63"/>
      <c r="F50023" s="64"/>
    </row>
    <row r="50024" spans="4:6">
      <c r="D50024" s="63"/>
      <c r="F50024" s="64"/>
    </row>
    <row r="50025" spans="4:6">
      <c r="D50025" s="63"/>
      <c r="F50025" s="64"/>
    </row>
    <row r="50026" spans="4:6">
      <c r="D50026" s="63"/>
      <c r="F50026" s="64"/>
    </row>
    <row r="50027" spans="4:6">
      <c r="D50027" s="63"/>
      <c r="F50027" s="64"/>
    </row>
    <row r="50028" spans="4:6">
      <c r="D50028" s="63"/>
      <c r="F50028" s="64"/>
    </row>
    <row r="50029" spans="4:6">
      <c r="D50029" s="63"/>
      <c r="F50029" s="64"/>
    </row>
    <row r="50030" spans="4:6">
      <c r="D50030" s="63"/>
      <c r="F50030" s="64"/>
    </row>
    <row r="50031" spans="4:6">
      <c r="D50031" s="63"/>
      <c r="F50031" s="64"/>
    </row>
    <row r="50032" spans="4:6">
      <c r="D50032" s="63"/>
      <c r="F50032" s="64"/>
    </row>
    <row r="50033" spans="4:6">
      <c r="D50033" s="63"/>
      <c r="F50033" s="64"/>
    </row>
    <row r="50034" spans="4:6">
      <c r="D50034" s="63"/>
      <c r="F50034" s="64"/>
    </row>
    <row r="50035" spans="4:6">
      <c r="D50035" s="63"/>
      <c r="F50035" s="64"/>
    </row>
    <row r="50036" spans="4:6">
      <c r="D50036" s="63"/>
      <c r="F50036" s="64"/>
    </row>
    <row r="50037" spans="4:6">
      <c r="D50037" s="63"/>
      <c r="F50037" s="64"/>
    </row>
    <row r="50038" spans="4:6">
      <c r="D50038" s="63"/>
      <c r="F50038" s="64"/>
    </row>
    <row r="50039" spans="4:6">
      <c r="D50039" s="63"/>
      <c r="F50039" s="64"/>
    </row>
    <row r="50040" spans="4:6">
      <c r="D50040" s="63"/>
      <c r="F50040" s="64"/>
    </row>
    <row r="50041" spans="4:6">
      <c r="D50041" s="63"/>
      <c r="F50041" s="64"/>
    </row>
    <row r="50042" spans="4:6">
      <c r="D50042" s="63"/>
      <c r="F50042" s="64"/>
    </row>
    <row r="50043" spans="4:6">
      <c r="D50043" s="63"/>
      <c r="F50043" s="64"/>
    </row>
    <row r="50044" spans="4:6">
      <c r="D50044" s="63"/>
      <c r="F50044" s="64"/>
    </row>
    <row r="50045" spans="4:6">
      <c r="D50045" s="63"/>
      <c r="F50045" s="64"/>
    </row>
    <row r="50046" spans="4:6">
      <c r="D50046" s="63"/>
      <c r="F50046" s="64"/>
    </row>
    <row r="50047" spans="4:6">
      <c r="D50047" s="63"/>
      <c r="F50047" s="64"/>
    </row>
    <row r="50048" spans="4:6">
      <c r="D50048" s="63"/>
      <c r="F50048" s="64"/>
    </row>
    <row r="50049" spans="4:6">
      <c r="D50049" s="63"/>
      <c r="F50049" s="64"/>
    </row>
    <row r="50050" spans="4:6">
      <c r="D50050" s="63"/>
      <c r="F50050" s="64"/>
    </row>
    <row r="50051" spans="4:6">
      <c r="D50051" s="63"/>
      <c r="F50051" s="64"/>
    </row>
    <row r="50052" spans="4:6">
      <c r="D50052" s="63"/>
      <c r="F50052" s="64"/>
    </row>
    <row r="50053" spans="4:6">
      <c r="D50053" s="63"/>
      <c r="F50053" s="64"/>
    </row>
    <row r="50054" spans="4:6">
      <c r="D50054" s="63"/>
      <c r="F50054" s="64"/>
    </row>
    <row r="50055" spans="4:6">
      <c r="D50055" s="63"/>
      <c r="F50055" s="64"/>
    </row>
    <row r="50056" spans="4:6">
      <c r="D50056" s="63"/>
      <c r="F50056" s="64"/>
    </row>
    <row r="50057" spans="4:6">
      <c r="D50057" s="63"/>
      <c r="F50057" s="64"/>
    </row>
    <row r="50058" spans="4:6">
      <c r="D50058" s="63"/>
      <c r="F50058" s="64"/>
    </row>
    <row r="50059" spans="4:6">
      <c r="D50059" s="63"/>
      <c r="F50059" s="64"/>
    </row>
    <row r="50060" spans="4:6">
      <c r="D50060" s="63"/>
      <c r="F50060" s="64"/>
    </row>
    <row r="50061" spans="4:6">
      <c r="D50061" s="63"/>
      <c r="F50061" s="64"/>
    </row>
    <row r="50062" spans="4:6">
      <c r="D50062" s="63"/>
      <c r="F50062" s="64"/>
    </row>
    <row r="50063" spans="4:6">
      <c r="D50063" s="63"/>
      <c r="F50063" s="64"/>
    </row>
    <row r="50064" spans="4:6">
      <c r="D50064" s="63"/>
      <c r="F50064" s="64"/>
    </row>
    <row r="50065" spans="4:6">
      <c r="D50065" s="63"/>
      <c r="F50065" s="64"/>
    </row>
    <row r="50066" spans="4:6">
      <c r="D50066" s="63"/>
      <c r="F50066" s="64"/>
    </row>
    <row r="50067" spans="4:6">
      <c r="D50067" s="63"/>
      <c r="F50067" s="64"/>
    </row>
    <row r="50068" spans="4:6">
      <c r="D50068" s="63"/>
      <c r="F50068" s="64"/>
    </row>
    <row r="50069" spans="4:6">
      <c r="D50069" s="63"/>
      <c r="F50069" s="64"/>
    </row>
    <row r="50070" spans="4:6">
      <c r="D50070" s="63"/>
      <c r="F50070" s="64"/>
    </row>
    <row r="50071" spans="4:6">
      <c r="D50071" s="63"/>
      <c r="F50071" s="64"/>
    </row>
    <row r="50072" spans="4:6">
      <c r="D50072" s="63"/>
      <c r="F50072" s="64"/>
    </row>
    <row r="50073" spans="4:6">
      <c r="D50073" s="63"/>
      <c r="F50073" s="64"/>
    </row>
    <row r="50074" spans="4:6">
      <c r="D50074" s="63"/>
      <c r="F50074" s="64"/>
    </row>
    <row r="50075" spans="4:6">
      <c r="D50075" s="63"/>
      <c r="F50075" s="64"/>
    </row>
    <row r="50076" spans="4:6">
      <c r="D50076" s="63"/>
      <c r="F50076" s="64"/>
    </row>
    <row r="50077" spans="4:6">
      <c r="D50077" s="63"/>
      <c r="F50077" s="64"/>
    </row>
    <row r="50078" spans="4:6">
      <c r="D50078" s="63"/>
      <c r="F50078" s="64"/>
    </row>
    <row r="50079" spans="4:6">
      <c r="D50079" s="63"/>
      <c r="F50079" s="64"/>
    </row>
    <row r="50080" spans="4:6">
      <c r="D50080" s="63"/>
      <c r="F50080" s="64"/>
    </row>
    <row r="50081" spans="4:6">
      <c r="D50081" s="63"/>
      <c r="F50081" s="64"/>
    </row>
    <row r="50082" spans="4:6">
      <c r="D50082" s="63"/>
      <c r="F50082" s="64"/>
    </row>
    <row r="50083" spans="4:6">
      <c r="D50083" s="63"/>
      <c r="F50083" s="64"/>
    </row>
    <row r="50084" spans="4:6">
      <c r="D50084" s="63"/>
      <c r="F50084" s="64"/>
    </row>
    <row r="50085" spans="4:6">
      <c r="D50085" s="63"/>
      <c r="F50085" s="64"/>
    </row>
    <row r="50086" spans="4:6">
      <c r="D50086" s="63"/>
      <c r="F50086" s="64"/>
    </row>
    <row r="50087" spans="4:6">
      <c r="D50087" s="63"/>
      <c r="F50087" s="64"/>
    </row>
    <row r="50088" spans="4:6">
      <c r="D50088" s="63"/>
      <c r="F50088" s="64"/>
    </row>
    <row r="50089" spans="4:6">
      <c r="D50089" s="63"/>
      <c r="F50089" s="64"/>
    </row>
    <row r="50090" spans="4:6">
      <c r="D50090" s="63"/>
      <c r="F50090" s="64"/>
    </row>
    <row r="50091" spans="4:6">
      <c r="D50091" s="63"/>
      <c r="F50091" s="64"/>
    </row>
    <row r="50092" spans="4:6">
      <c r="D50092" s="63"/>
      <c r="F50092" s="64"/>
    </row>
    <row r="50093" spans="4:6">
      <c r="D50093" s="63"/>
      <c r="F50093" s="64"/>
    </row>
    <row r="50094" spans="4:6">
      <c r="D50094" s="63"/>
      <c r="F50094" s="64"/>
    </row>
    <row r="50095" spans="4:6">
      <c r="D50095" s="63"/>
      <c r="F50095" s="64"/>
    </row>
    <row r="50096" spans="4:6">
      <c r="D50096" s="63"/>
      <c r="F50096" s="64"/>
    </row>
    <row r="50097" spans="4:6">
      <c r="D50097" s="63"/>
      <c r="F50097" s="64"/>
    </row>
    <row r="50098" spans="4:6">
      <c r="D50098" s="63"/>
      <c r="F50098" s="64"/>
    </row>
    <row r="50099" spans="4:6">
      <c r="D50099" s="63"/>
      <c r="F50099" s="64"/>
    </row>
    <row r="50100" spans="4:6">
      <c r="D50100" s="63"/>
      <c r="F50100" s="64"/>
    </row>
    <row r="50101" spans="4:6">
      <c r="D50101" s="63"/>
      <c r="F50101" s="64"/>
    </row>
    <row r="50102" spans="4:6">
      <c r="D50102" s="63"/>
      <c r="F50102" s="64"/>
    </row>
    <row r="50103" spans="4:6">
      <c r="D50103" s="63"/>
      <c r="F50103" s="64"/>
    </row>
    <row r="50104" spans="4:6">
      <c r="D50104" s="63"/>
      <c r="F50104" s="64"/>
    </row>
    <row r="50105" spans="4:6">
      <c r="D50105" s="63"/>
      <c r="F50105" s="64"/>
    </row>
    <row r="50106" spans="4:6">
      <c r="D50106" s="63"/>
      <c r="F50106" s="64"/>
    </row>
    <row r="50107" spans="4:6">
      <c r="D50107" s="63"/>
      <c r="F50107" s="64"/>
    </row>
    <row r="50108" spans="4:6">
      <c r="D50108" s="63"/>
      <c r="F50108" s="64"/>
    </row>
    <row r="50109" spans="4:6">
      <c r="D50109" s="63"/>
      <c r="F50109" s="64"/>
    </row>
    <row r="50110" spans="4:6">
      <c r="D50110" s="63"/>
      <c r="F50110" s="64"/>
    </row>
    <row r="50111" spans="4:6">
      <c r="D50111" s="63"/>
      <c r="F50111" s="64"/>
    </row>
    <row r="50112" spans="4:6">
      <c r="D50112" s="63"/>
      <c r="F50112" s="64"/>
    </row>
    <row r="50113" spans="4:6">
      <c r="D50113" s="63"/>
      <c r="F50113" s="64"/>
    </row>
    <row r="50114" spans="4:6">
      <c r="D50114" s="63"/>
      <c r="F50114" s="64"/>
    </row>
    <row r="50115" spans="4:6">
      <c r="D50115" s="63"/>
      <c r="F50115" s="64"/>
    </row>
    <row r="50116" spans="4:6">
      <c r="D50116" s="63"/>
      <c r="F50116" s="64"/>
    </row>
    <row r="50117" spans="4:6">
      <c r="D50117" s="63"/>
      <c r="F50117" s="64"/>
    </row>
    <row r="50118" spans="4:6">
      <c r="D50118" s="63"/>
      <c r="F50118" s="64"/>
    </row>
    <row r="50119" spans="4:6">
      <c r="D50119" s="63"/>
      <c r="F50119" s="64"/>
    </row>
    <row r="50120" spans="4:6">
      <c r="D50120" s="63"/>
      <c r="F50120" s="64"/>
    </row>
    <row r="50121" spans="4:6">
      <c r="D50121" s="63"/>
      <c r="F50121" s="64"/>
    </row>
    <row r="50122" spans="4:6">
      <c r="D50122" s="63"/>
      <c r="F50122" s="64"/>
    </row>
    <row r="50123" spans="4:6">
      <c r="D50123" s="63"/>
      <c r="F50123" s="64"/>
    </row>
    <row r="50124" spans="4:6">
      <c r="D50124" s="63"/>
      <c r="F50124" s="64"/>
    </row>
    <row r="50125" spans="4:6">
      <c r="D50125" s="63"/>
      <c r="F50125" s="64"/>
    </row>
    <row r="50126" spans="4:6">
      <c r="D50126" s="63"/>
      <c r="F50126" s="64"/>
    </row>
    <row r="50127" spans="4:6">
      <c r="D50127" s="63"/>
      <c r="F50127" s="64"/>
    </row>
    <row r="50128" spans="4:6">
      <c r="D50128" s="63"/>
      <c r="F50128" s="64"/>
    </row>
    <row r="50129" spans="4:6">
      <c r="D50129" s="63"/>
      <c r="F50129" s="64"/>
    </row>
    <row r="50130" spans="4:6">
      <c r="D50130" s="63"/>
      <c r="F50130" s="64"/>
    </row>
    <row r="50131" spans="4:6">
      <c r="D50131" s="63"/>
      <c r="F50131" s="64"/>
    </row>
    <row r="50132" spans="4:6">
      <c r="D50132" s="63"/>
      <c r="F50132" s="64"/>
    </row>
    <row r="50133" spans="4:6">
      <c r="D50133" s="63"/>
      <c r="F50133" s="64"/>
    </row>
    <row r="50134" spans="4:6">
      <c r="D50134" s="63"/>
      <c r="F50134" s="64"/>
    </row>
    <row r="50135" spans="4:6">
      <c r="D50135" s="63"/>
      <c r="F50135" s="64"/>
    </row>
    <row r="50136" spans="4:6">
      <c r="D50136" s="63"/>
      <c r="F50136" s="64"/>
    </row>
    <row r="50137" spans="4:6">
      <c r="D50137" s="63"/>
      <c r="F50137" s="64"/>
    </row>
    <row r="50138" spans="4:6">
      <c r="D50138" s="63"/>
      <c r="F50138" s="64"/>
    </row>
    <row r="50139" spans="4:6">
      <c r="D50139" s="63"/>
      <c r="F50139" s="64"/>
    </row>
    <row r="50140" spans="4:6">
      <c r="D50140" s="63"/>
      <c r="F50140" s="64"/>
    </row>
    <row r="50141" spans="4:6">
      <c r="D50141" s="63"/>
      <c r="F50141" s="64"/>
    </row>
    <row r="50142" spans="4:6">
      <c r="D50142" s="63"/>
      <c r="F50142" s="64"/>
    </row>
    <row r="50143" spans="4:6">
      <c r="D50143" s="63"/>
      <c r="F50143" s="64"/>
    </row>
    <row r="50144" spans="4:6">
      <c r="D50144" s="63"/>
      <c r="F50144" s="64"/>
    </row>
    <row r="50145" spans="4:6">
      <c r="D50145" s="63"/>
      <c r="F50145" s="64"/>
    </row>
    <row r="50146" spans="4:6">
      <c r="D50146" s="63"/>
      <c r="F50146" s="64"/>
    </row>
    <row r="50147" spans="4:6">
      <c r="D50147" s="63"/>
      <c r="F50147" s="64"/>
    </row>
    <row r="50148" spans="4:6">
      <c r="D50148" s="63"/>
      <c r="F50148" s="64"/>
    </row>
    <row r="50149" spans="4:6">
      <c r="D50149" s="63"/>
      <c r="F50149" s="64"/>
    </row>
    <row r="50150" spans="4:6">
      <c r="D50150" s="63"/>
      <c r="F50150" s="64"/>
    </row>
    <row r="50151" spans="4:6">
      <c r="D50151" s="63"/>
      <c r="F50151" s="64"/>
    </row>
    <row r="50152" spans="4:6">
      <c r="D50152" s="63"/>
      <c r="F50152" s="64"/>
    </row>
    <row r="50153" spans="4:6">
      <c r="D50153" s="63"/>
      <c r="F50153" s="64"/>
    </row>
    <row r="50154" spans="4:6">
      <c r="D50154" s="63"/>
      <c r="F50154" s="64"/>
    </row>
    <row r="50155" spans="4:6">
      <c r="D50155" s="63"/>
      <c r="F50155" s="64"/>
    </row>
    <row r="50156" spans="4:6">
      <c r="D50156" s="63"/>
      <c r="F50156" s="64"/>
    </row>
    <row r="50157" spans="4:6">
      <c r="D50157" s="63"/>
      <c r="F50157" s="64"/>
    </row>
    <row r="50158" spans="4:6">
      <c r="D50158" s="63"/>
      <c r="F50158" s="64"/>
    </row>
    <row r="50159" spans="4:6">
      <c r="D50159" s="63"/>
      <c r="F50159" s="64"/>
    </row>
    <row r="50160" spans="4:6">
      <c r="D50160" s="63"/>
      <c r="F50160" s="64"/>
    </row>
    <row r="50161" spans="4:6">
      <c r="D50161" s="63"/>
      <c r="F50161" s="64"/>
    </row>
    <row r="50162" spans="4:6">
      <c r="D50162" s="63"/>
      <c r="F50162" s="64"/>
    </row>
    <row r="50163" spans="4:6">
      <c r="D50163" s="63"/>
      <c r="F50163" s="64"/>
    </row>
    <row r="50164" spans="4:6">
      <c r="D50164" s="63"/>
      <c r="F50164" s="64"/>
    </row>
    <row r="50165" spans="4:6">
      <c r="D50165" s="63"/>
      <c r="F50165" s="64"/>
    </row>
    <row r="50166" spans="4:6">
      <c r="D50166" s="63"/>
      <c r="F50166" s="64"/>
    </row>
    <row r="50167" spans="4:6">
      <c r="D50167" s="63"/>
      <c r="F50167" s="64"/>
    </row>
    <row r="50168" spans="4:6">
      <c r="D50168" s="63"/>
      <c r="F50168" s="64"/>
    </row>
    <row r="50169" spans="4:6">
      <c r="D50169" s="63"/>
      <c r="F50169" s="64"/>
    </row>
    <row r="50170" spans="4:6">
      <c r="D50170" s="63"/>
      <c r="F50170" s="64"/>
    </row>
    <row r="50171" spans="4:6">
      <c r="D50171" s="63"/>
      <c r="F50171" s="64"/>
    </row>
    <row r="50172" spans="4:6">
      <c r="D50172" s="63"/>
      <c r="F50172" s="64"/>
    </row>
    <row r="50173" spans="4:6">
      <c r="D50173" s="63"/>
      <c r="F50173" s="64"/>
    </row>
    <row r="50174" spans="4:6">
      <c r="D50174" s="63"/>
      <c r="F50174" s="64"/>
    </row>
    <row r="50175" spans="4:6">
      <c r="D50175" s="63"/>
      <c r="F50175" s="64"/>
    </row>
    <row r="50176" spans="4:6">
      <c r="D50176" s="63"/>
      <c r="F50176" s="64"/>
    </row>
    <row r="50177" spans="4:6">
      <c r="D50177" s="63"/>
      <c r="F50177" s="64"/>
    </row>
    <row r="50178" spans="4:6">
      <c r="D50178" s="63"/>
      <c r="F50178" s="64"/>
    </row>
    <row r="50179" spans="4:6">
      <c r="D50179" s="63"/>
      <c r="F50179" s="64"/>
    </row>
    <row r="50180" spans="4:6">
      <c r="D50180" s="63"/>
      <c r="F50180" s="64"/>
    </row>
    <row r="50181" spans="4:6">
      <c r="D50181" s="63"/>
      <c r="F50181" s="64"/>
    </row>
    <row r="50182" spans="4:6">
      <c r="D50182" s="63"/>
      <c r="F50182" s="64"/>
    </row>
    <row r="50183" spans="4:6">
      <c r="D50183" s="63"/>
      <c r="F50183" s="64"/>
    </row>
    <row r="50184" spans="4:6">
      <c r="D50184" s="63"/>
      <c r="F50184" s="64"/>
    </row>
    <row r="50185" spans="4:6">
      <c r="D50185" s="63"/>
      <c r="F50185" s="64"/>
    </row>
    <row r="50186" spans="4:6">
      <c r="D50186" s="63"/>
      <c r="F50186" s="64"/>
    </row>
    <row r="50187" spans="4:6">
      <c r="D50187" s="63"/>
      <c r="F50187" s="64"/>
    </row>
    <row r="50188" spans="4:6">
      <c r="D50188" s="63"/>
      <c r="F50188" s="64"/>
    </row>
    <row r="50189" spans="4:6">
      <c r="D50189" s="63"/>
      <c r="F50189" s="64"/>
    </row>
    <row r="50190" spans="4:6">
      <c r="D50190" s="63"/>
      <c r="F50190" s="64"/>
    </row>
    <row r="50191" spans="4:6">
      <c r="D50191" s="63"/>
      <c r="F50191" s="64"/>
    </row>
    <row r="50192" spans="4:6">
      <c r="D50192" s="63"/>
      <c r="F50192" s="64"/>
    </row>
    <row r="50193" spans="4:6">
      <c r="D50193" s="63"/>
      <c r="F50193" s="64"/>
    </row>
    <row r="50194" spans="4:6">
      <c r="D50194" s="63"/>
      <c r="F50194" s="64"/>
    </row>
    <row r="50195" spans="4:6">
      <c r="D50195" s="63"/>
      <c r="F50195" s="64"/>
    </row>
    <row r="50196" spans="4:6">
      <c r="D50196" s="63"/>
      <c r="F50196" s="64"/>
    </row>
    <row r="50197" spans="4:6">
      <c r="D50197" s="63"/>
      <c r="F50197" s="64"/>
    </row>
    <row r="50198" spans="4:6">
      <c r="D50198" s="63"/>
      <c r="F50198" s="64"/>
    </row>
    <row r="50199" spans="4:6">
      <c r="D50199" s="63"/>
      <c r="F50199" s="64"/>
    </row>
    <row r="50200" spans="4:6">
      <c r="D50200" s="63"/>
      <c r="F50200" s="64"/>
    </row>
    <row r="50201" spans="4:6">
      <c r="D50201" s="63"/>
      <c r="F50201" s="64"/>
    </row>
    <row r="50202" spans="4:6">
      <c r="D50202" s="63"/>
      <c r="F50202" s="64"/>
    </row>
    <row r="50203" spans="4:6">
      <c r="D50203" s="63"/>
      <c r="F50203" s="64"/>
    </row>
    <row r="50204" spans="4:6">
      <c r="D50204" s="63"/>
      <c r="F50204" s="64"/>
    </row>
    <row r="50205" spans="4:6">
      <c r="D50205" s="63"/>
      <c r="F50205" s="64"/>
    </row>
    <row r="50206" spans="4:6">
      <c r="D50206" s="63"/>
      <c r="F50206" s="64"/>
    </row>
    <row r="50207" spans="4:6">
      <c r="D50207" s="63"/>
      <c r="F50207" s="64"/>
    </row>
    <row r="50208" spans="4:6">
      <c r="D50208" s="63"/>
      <c r="F50208" s="64"/>
    </row>
    <row r="50209" spans="4:6">
      <c r="D50209" s="63"/>
      <c r="F50209" s="64"/>
    </row>
    <row r="50210" spans="4:6">
      <c r="D50210" s="63"/>
      <c r="F50210" s="64"/>
    </row>
    <row r="50211" spans="4:6">
      <c r="D50211" s="63"/>
      <c r="F50211" s="64"/>
    </row>
    <row r="50212" spans="4:6">
      <c r="D50212" s="63"/>
      <c r="F50212" s="64"/>
    </row>
    <row r="50213" spans="4:6">
      <c r="D50213" s="63"/>
      <c r="F50213" s="64"/>
    </row>
    <row r="50214" spans="4:6">
      <c r="D50214" s="63"/>
      <c r="F50214" s="64"/>
    </row>
    <row r="50215" spans="4:6">
      <c r="D50215" s="63"/>
      <c r="F50215" s="64"/>
    </row>
    <row r="50216" spans="4:6">
      <c r="D50216" s="63"/>
      <c r="F50216" s="64"/>
    </row>
    <row r="50217" spans="4:6">
      <c r="D50217" s="63"/>
      <c r="F50217" s="64"/>
    </row>
    <row r="50218" spans="4:6">
      <c r="D50218" s="63"/>
      <c r="F50218" s="64"/>
    </row>
    <row r="50219" spans="4:6">
      <c r="D50219" s="63"/>
      <c r="F50219" s="64"/>
    </row>
    <row r="50220" spans="4:6">
      <c r="D50220" s="63"/>
      <c r="F50220" s="64"/>
    </row>
    <row r="50221" spans="4:6">
      <c r="D50221" s="63"/>
      <c r="F50221" s="64"/>
    </row>
    <row r="50222" spans="4:6">
      <c r="D50222" s="63"/>
      <c r="F50222" s="64"/>
    </row>
    <row r="50223" spans="4:6">
      <c r="D50223" s="63"/>
      <c r="F50223" s="64"/>
    </row>
    <row r="50224" spans="4:6">
      <c r="D50224" s="63"/>
      <c r="F50224" s="64"/>
    </row>
    <row r="50225" spans="4:6">
      <c r="D50225" s="63"/>
      <c r="F50225" s="64"/>
    </row>
    <row r="50226" spans="4:6">
      <c r="D50226" s="63"/>
      <c r="F50226" s="64"/>
    </row>
    <row r="50227" spans="4:6">
      <c r="D50227" s="63"/>
      <c r="F50227" s="64"/>
    </row>
    <row r="50228" spans="4:6">
      <c r="D50228" s="63"/>
      <c r="F50228" s="64"/>
    </row>
    <row r="50229" spans="4:6">
      <c r="D50229" s="63"/>
      <c r="F50229" s="64"/>
    </row>
    <row r="50230" spans="4:6">
      <c r="D50230" s="63"/>
      <c r="F50230" s="64"/>
    </row>
    <row r="50231" spans="4:6">
      <c r="D50231" s="63"/>
      <c r="F50231" s="64"/>
    </row>
    <row r="50232" spans="4:6">
      <c r="D50232" s="63"/>
      <c r="F50232" s="64"/>
    </row>
    <row r="50233" spans="4:6">
      <c r="D50233" s="63"/>
      <c r="F50233" s="64"/>
    </row>
    <row r="50234" spans="4:6">
      <c r="D50234" s="63"/>
      <c r="F50234" s="64"/>
    </row>
    <row r="50235" spans="4:6">
      <c r="D50235" s="63"/>
      <c r="F50235" s="64"/>
    </row>
    <row r="50236" spans="4:6">
      <c r="D50236" s="63"/>
      <c r="F50236" s="64"/>
    </row>
    <row r="50237" spans="4:6">
      <c r="D50237" s="63"/>
      <c r="F50237" s="64"/>
    </row>
    <row r="50238" spans="4:6">
      <c r="D50238" s="63"/>
      <c r="F50238" s="64"/>
    </row>
    <row r="50239" spans="4:6">
      <c r="D50239" s="63"/>
      <c r="F50239" s="64"/>
    </row>
    <row r="50240" spans="4:6">
      <c r="D50240" s="63"/>
      <c r="F50240" s="64"/>
    </row>
    <row r="50241" spans="4:6">
      <c r="D50241" s="63"/>
      <c r="F50241" s="64"/>
    </row>
    <row r="50242" spans="4:6">
      <c r="D50242" s="63"/>
      <c r="F50242" s="64"/>
    </row>
    <row r="50243" spans="4:6">
      <c r="D50243" s="63"/>
      <c r="F50243" s="64"/>
    </row>
    <row r="50244" spans="4:6">
      <c r="D50244" s="63"/>
      <c r="F50244" s="64"/>
    </row>
    <row r="50245" spans="4:6">
      <c r="D50245" s="63"/>
      <c r="F50245" s="64"/>
    </row>
    <row r="50246" spans="4:6">
      <c r="D50246" s="63"/>
      <c r="F50246" s="64"/>
    </row>
    <row r="50247" spans="4:6">
      <c r="D50247" s="63"/>
      <c r="F50247" s="64"/>
    </row>
    <row r="50248" spans="4:6">
      <c r="D50248" s="63"/>
      <c r="F50248" s="64"/>
    </row>
    <row r="50249" spans="4:6">
      <c r="D50249" s="63"/>
      <c r="F50249" s="64"/>
    </row>
    <row r="50250" spans="4:6">
      <c r="D50250" s="63"/>
      <c r="F50250" s="64"/>
    </row>
    <row r="50251" spans="4:6">
      <c r="D50251" s="63"/>
      <c r="F50251" s="64"/>
    </row>
    <row r="50252" spans="4:6">
      <c r="D50252" s="63"/>
      <c r="F50252" s="64"/>
    </row>
    <row r="50253" spans="4:6">
      <c r="D50253" s="63"/>
      <c r="F50253" s="64"/>
    </row>
    <row r="50254" spans="4:6">
      <c r="D50254" s="63"/>
      <c r="F50254" s="64"/>
    </row>
    <row r="50255" spans="4:6">
      <c r="D50255" s="63"/>
      <c r="F50255" s="64"/>
    </row>
    <row r="50256" spans="4:6">
      <c r="D50256" s="63"/>
      <c r="F50256" s="64"/>
    </row>
    <row r="50257" spans="4:6">
      <c r="D50257" s="63"/>
      <c r="F50257" s="64"/>
    </row>
    <row r="50258" spans="4:6">
      <c r="D50258" s="63"/>
      <c r="F50258" s="64"/>
    </row>
    <row r="50259" spans="4:6">
      <c r="D50259" s="63"/>
      <c r="F50259" s="64"/>
    </row>
    <row r="50260" spans="4:6">
      <c r="D50260" s="63"/>
      <c r="F50260" s="64"/>
    </row>
    <row r="50261" spans="4:6">
      <c r="D50261" s="63"/>
      <c r="F50261" s="64"/>
    </row>
    <row r="50262" spans="4:6">
      <c r="D50262" s="63"/>
      <c r="F50262" s="64"/>
    </row>
    <row r="50263" spans="4:6">
      <c r="D50263" s="63"/>
      <c r="F50263" s="64"/>
    </row>
    <row r="50264" spans="4:6">
      <c r="D50264" s="63"/>
      <c r="F50264" s="64"/>
    </row>
    <row r="50265" spans="4:6">
      <c r="D50265" s="63"/>
      <c r="F50265" s="64"/>
    </row>
    <row r="50266" spans="4:6">
      <c r="D50266" s="63"/>
      <c r="F50266" s="64"/>
    </row>
    <row r="50267" spans="4:6">
      <c r="D50267" s="63"/>
      <c r="F50267" s="64"/>
    </row>
    <row r="50268" spans="4:6">
      <c r="D50268" s="63"/>
      <c r="F50268" s="64"/>
    </row>
    <row r="50269" spans="4:6">
      <c r="D50269" s="63"/>
      <c r="F50269" s="64"/>
    </row>
    <row r="50270" spans="4:6">
      <c r="D50270" s="63"/>
      <c r="F50270" s="64"/>
    </row>
    <row r="50271" spans="4:6">
      <c r="D50271" s="63"/>
      <c r="F50271" s="64"/>
    </row>
    <row r="50272" spans="4:6">
      <c r="D50272" s="63"/>
      <c r="F50272" s="64"/>
    </row>
    <row r="50273" spans="4:6">
      <c r="D50273" s="63"/>
      <c r="F50273" s="64"/>
    </row>
    <row r="50274" spans="4:6">
      <c r="D50274" s="63"/>
      <c r="F50274" s="64"/>
    </row>
    <row r="50275" spans="4:6">
      <c r="D50275" s="63"/>
      <c r="F50275" s="64"/>
    </row>
    <row r="50276" spans="4:6">
      <c r="D50276" s="63"/>
      <c r="F50276" s="64"/>
    </row>
    <row r="50277" spans="4:6">
      <c r="D50277" s="63"/>
      <c r="F50277" s="64"/>
    </row>
    <row r="50278" spans="4:6">
      <c r="D50278" s="63"/>
      <c r="F50278" s="64"/>
    </row>
    <row r="50279" spans="4:6">
      <c r="D50279" s="63"/>
      <c r="F50279" s="64"/>
    </row>
    <row r="50280" spans="4:6">
      <c r="D50280" s="63"/>
      <c r="F50280" s="64"/>
    </row>
    <row r="50281" spans="4:6">
      <c r="D50281" s="63"/>
      <c r="F50281" s="64"/>
    </row>
    <row r="50282" spans="4:6">
      <c r="D50282" s="63"/>
      <c r="F50282" s="64"/>
    </row>
    <row r="50283" spans="4:6">
      <c r="D50283" s="63"/>
      <c r="F50283" s="64"/>
    </row>
    <row r="50284" spans="4:6">
      <c r="D50284" s="63"/>
      <c r="F50284" s="64"/>
    </row>
    <row r="50285" spans="4:6">
      <c r="D50285" s="63"/>
      <c r="F50285" s="64"/>
    </row>
    <row r="50286" spans="4:6">
      <c r="D50286" s="63"/>
      <c r="F50286" s="64"/>
    </row>
    <row r="50287" spans="4:6">
      <c r="D50287" s="63"/>
      <c r="F50287" s="64"/>
    </row>
    <row r="50288" spans="4:6">
      <c r="D50288" s="63"/>
      <c r="F50288" s="64"/>
    </row>
    <row r="50289" spans="4:6">
      <c r="D50289" s="63"/>
      <c r="F50289" s="64"/>
    </row>
    <row r="50290" spans="4:6">
      <c r="D50290" s="63"/>
      <c r="F50290" s="64"/>
    </row>
    <row r="50291" spans="4:6">
      <c r="D50291" s="63"/>
      <c r="F50291" s="64"/>
    </row>
    <row r="50292" spans="4:6">
      <c r="D50292" s="63"/>
      <c r="F50292" s="64"/>
    </row>
    <row r="50293" spans="4:6">
      <c r="D50293" s="63"/>
      <c r="F50293" s="64"/>
    </row>
    <row r="50294" spans="4:6">
      <c r="D50294" s="63"/>
      <c r="F50294" s="64"/>
    </row>
    <row r="50295" spans="4:6">
      <c r="D50295" s="63"/>
      <c r="F50295" s="64"/>
    </row>
    <row r="50296" spans="4:6">
      <c r="D50296" s="63"/>
      <c r="F50296" s="64"/>
    </row>
    <row r="50297" spans="4:6">
      <c r="D50297" s="63"/>
      <c r="F50297" s="64"/>
    </row>
    <row r="50298" spans="4:6">
      <c r="D50298" s="63"/>
      <c r="F50298" s="64"/>
    </row>
    <row r="50299" spans="4:6">
      <c r="D50299" s="63"/>
      <c r="F50299" s="64"/>
    </row>
    <row r="50300" spans="4:6">
      <c r="D50300" s="63"/>
      <c r="F50300" s="64"/>
    </row>
    <row r="50301" spans="4:6">
      <c r="D50301" s="63"/>
      <c r="F50301" s="64"/>
    </row>
    <row r="50302" spans="4:6">
      <c r="D50302" s="63"/>
      <c r="F50302" s="64"/>
    </row>
    <row r="50303" spans="4:6">
      <c r="D50303" s="63"/>
      <c r="F50303" s="64"/>
    </row>
    <row r="50304" spans="4:6">
      <c r="D50304" s="63"/>
      <c r="F50304" s="64"/>
    </row>
    <row r="50305" spans="4:6">
      <c r="D50305" s="63"/>
      <c r="F50305" s="64"/>
    </row>
    <row r="50306" spans="4:6">
      <c r="D50306" s="63"/>
      <c r="F50306" s="64"/>
    </row>
    <row r="50307" spans="4:6">
      <c r="D50307" s="63"/>
      <c r="F50307" s="64"/>
    </row>
    <row r="50308" spans="4:6">
      <c r="D50308" s="63"/>
      <c r="F50308" s="64"/>
    </row>
    <row r="50309" spans="4:6">
      <c r="D50309" s="63"/>
      <c r="F50309" s="64"/>
    </row>
    <row r="50310" spans="4:6">
      <c r="D50310" s="63"/>
      <c r="F50310" s="64"/>
    </row>
    <row r="50311" spans="4:6">
      <c r="D50311" s="63"/>
      <c r="F50311" s="64"/>
    </row>
    <row r="50312" spans="4:6">
      <c r="D50312" s="63"/>
      <c r="F50312" s="64"/>
    </row>
    <row r="50313" spans="4:6">
      <c r="D50313" s="63"/>
      <c r="F50313" s="64"/>
    </row>
    <row r="50314" spans="4:6">
      <c r="D50314" s="63"/>
      <c r="F50314" s="64"/>
    </row>
    <row r="50315" spans="4:6">
      <c r="D50315" s="63"/>
      <c r="F50315" s="64"/>
    </row>
    <row r="50316" spans="4:6">
      <c r="D50316" s="63"/>
      <c r="F50316" s="64"/>
    </row>
    <row r="50317" spans="4:6">
      <c r="D50317" s="63"/>
      <c r="F50317" s="64"/>
    </row>
    <row r="50318" spans="4:6">
      <c r="D50318" s="63"/>
      <c r="F50318" s="64"/>
    </row>
    <row r="50319" spans="4:6">
      <c r="D50319" s="63"/>
      <c r="F50319" s="64"/>
    </row>
    <row r="50320" spans="4:6">
      <c r="D50320" s="63"/>
      <c r="F50320" s="64"/>
    </row>
    <row r="50321" spans="4:6">
      <c r="D50321" s="63"/>
      <c r="F50321" s="64"/>
    </row>
    <row r="50322" spans="4:6">
      <c r="D50322" s="63"/>
      <c r="F50322" s="64"/>
    </row>
    <row r="50323" spans="4:6">
      <c r="D50323" s="63"/>
      <c r="F50323" s="64"/>
    </row>
    <row r="50324" spans="4:6">
      <c r="D50324" s="63"/>
      <c r="F50324" s="64"/>
    </row>
    <row r="50325" spans="4:6">
      <c r="D50325" s="63"/>
      <c r="F50325" s="64"/>
    </row>
    <row r="50326" spans="4:6">
      <c r="D50326" s="63"/>
      <c r="F50326" s="64"/>
    </row>
    <row r="50327" spans="4:6">
      <c r="D50327" s="63"/>
      <c r="F50327" s="64"/>
    </row>
    <row r="50328" spans="4:6">
      <c r="D50328" s="63"/>
      <c r="F50328" s="64"/>
    </row>
    <row r="50329" spans="4:6">
      <c r="D50329" s="63"/>
      <c r="F50329" s="64"/>
    </row>
    <row r="50330" spans="4:6">
      <c r="D50330" s="63"/>
      <c r="F50330" s="64"/>
    </row>
    <row r="50331" spans="4:6">
      <c r="D50331" s="63"/>
      <c r="F50331" s="64"/>
    </row>
    <row r="50332" spans="4:6">
      <c r="D50332" s="63"/>
      <c r="F50332" s="64"/>
    </row>
    <row r="50333" spans="4:6">
      <c r="D50333" s="63"/>
      <c r="F50333" s="64"/>
    </row>
    <row r="50334" spans="4:6">
      <c r="D50334" s="63"/>
      <c r="F50334" s="64"/>
    </row>
    <row r="50335" spans="4:6">
      <c r="D50335" s="63"/>
      <c r="F50335" s="64"/>
    </row>
    <row r="50336" spans="4:6">
      <c r="D50336" s="63"/>
      <c r="F50336" s="64"/>
    </row>
    <row r="50337" spans="4:6">
      <c r="D50337" s="63"/>
      <c r="F50337" s="64"/>
    </row>
    <row r="50338" spans="4:6">
      <c r="D50338" s="63"/>
      <c r="F50338" s="64"/>
    </row>
    <row r="50339" spans="4:6">
      <c r="D50339" s="63"/>
      <c r="F50339" s="64"/>
    </row>
    <row r="50340" spans="4:6">
      <c r="D50340" s="63"/>
      <c r="F50340" s="64"/>
    </row>
    <row r="50341" spans="4:6">
      <c r="D50341" s="63"/>
      <c r="F50341" s="64"/>
    </row>
    <row r="50342" spans="4:6">
      <c r="D50342" s="63"/>
      <c r="F50342" s="64"/>
    </row>
    <row r="50343" spans="4:6">
      <c r="D50343" s="63"/>
      <c r="F50343" s="64"/>
    </row>
    <row r="50344" spans="4:6">
      <c r="D50344" s="63"/>
      <c r="F50344" s="64"/>
    </row>
    <row r="50345" spans="4:6">
      <c r="D50345" s="63"/>
      <c r="F50345" s="64"/>
    </row>
    <row r="50346" spans="4:6">
      <c r="D50346" s="63"/>
      <c r="F50346" s="64"/>
    </row>
    <row r="50347" spans="4:6">
      <c r="D50347" s="63"/>
      <c r="F50347" s="64"/>
    </row>
    <row r="50348" spans="4:6">
      <c r="D50348" s="63"/>
      <c r="F50348" s="64"/>
    </row>
    <row r="50349" spans="4:6">
      <c r="D50349" s="63"/>
      <c r="F50349" s="64"/>
    </row>
    <row r="50350" spans="4:6">
      <c r="D50350" s="63"/>
      <c r="F50350" s="64"/>
    </row>
    <row r="50351" spans="4:6">
      <c r="D50351" s="63"/>
      <c r="F50351" s="64"/>
    </row>
    <row r="50352" spans="4:6">
      <c r="D50352" s="63"/>
      <c r="F50352" s="64"/>
    </row>
    <row r="50353" spans="4:6">
      <c r="D50353" s="63"/>
      <c r="F50353" s="64"/>
    </row>
    <row r="50354" spans="4:6">
      <c r="D50354" s="63"/>
      <c r="F50354" s="64"/>
    </row>
    <row r="50355" spans="4:6">
      <c r="D50355" s="63"/>
      <c r="F50355" s="64"/>
    </row>
    <row r="50356" spans="4:6">
      <c r="D50356" s="63"/>
      <c r="F50356" s="64"/>
    </row>
    <row r="50357" spans="4:6">
      <c r="D50357" s="63"/>
      <c r="F50357" s="64"/>
    </row>
    <row r="50358" spans="4:6">
      <c r="D50358" s="63"/>
      <c r="F50358" s="64"/>
    </row>
    <row r="50359" spans="4:6">
      <c r="D50359" s="63"/>
      <c r="F50359" s="64"/>
    </row>
    <row r="50360" spans="4:6">
      <c r="D50360" s="63"/>
      <c r="F50360" s="64"/>
    </row>
    <row r="50361" spans="4:6">
      <c r="D50361" s="63"/>
      <c r="F50361" s="64"/>
    </row>
    <row r="50362" spans="4:6">
      <c r="D50362" s="63"/>
      <c r="F50362" s="64"/>
    </row>
    <row r="50363" spans="4:6">
      <c r="D50363" s="63"/>
      <c r="F50363" s="64"/>
    </row>
    <row r="50364" spans="4:6">
      <c r="D50364" s="63"/>
      <c r="F50364" s="64"/>
    </row>
    <row r="50365" spans="4:6">
      <c r="D50365" s="63"/>
      <c r="F50365" s="64"/>
    </row>
    <row r="50366" spans="4:6">
      <c r="D50366" s="63"/>
      <c r="F50366" s="64"/>
    </row>
    <row r="50367" spans="4:6">
      <c r="D50367" s="63"/>
      <c r="F50367" s="64"/>
    </row>
    <row r="50368" spans="4:6">
      <c r="D50368" s="63"/>
      <c r="F50368" s="64"/>
    </row>
    <row r="50369" spans="4:6">
      <c r="D50369" s="63"/>
      <c r="F50369" s="64"/>
    </row>
    <row r="50370" spans="4:6">
      <c r="D50370" s="63"/>
      <c r="F50370" s="64"/>
    </row>
    <row r="50371" spans="4:6">
      <c r="D50371" s="63"/>
      <c r="F50371" s="64"/>
    </row>
    <row r="50372" spans="4:6">
      <c r="D50372" s="63"/>
      <c r="F50372" s="64"/>
    </row>
    <row r="50373" spans="4:6">
      <c r="D50373" s="63"/>
      <c r="F50373" s="64"/>
    </row>
    <row r="50374" spans="4:6">
      <c r="D50374" s="63"/>
      <c r="F50374" s="64"/>
    </row>
    <row r="50375" spans="4:6">
      <c r="D50375" s="63"/>
      <c r="F50375" s="64"/>
    </row>
    <row r="50376" spans="4:6">
      <c r="D50376" s="63"/>
      <c r="F50376" s="64"/>
    </row>
    <row r="50377" spans="4:6">
      <c r="D50377" s="63"/>
      <c r="F50377" s="64"/>
    </row>
    <row r="50378" spans="4:6">
      <c r="D50378" s="63"/>
      <c r="F50378" s="64"/>
    </row>
    <row r="50379" spans="4:6">
      <c r="D50379" s="63"/>
      <c r="F50379" s="64"/>
    </row>
    <row r="50380" spans="4:6">
      <c r="D50380" s="63"/>
      <c r="F50380" s="64"/>
    </row>
    <row r="50381" spans="4:6">
      <c r="D50381" s="63"/>
      <c r="F50381" s="64"/>
    </row>
    <row r="50382" spans="4:6">
      <c r="D50382" s="63"/>
      <c r="F50382" s="64"/>
    </row>
    <row r="50383" spans="4:6">
      <c r="D50383" s="63"/>
      <c r="F50383" s="64"/>
    </row>
    <row r="50384" spans="4:6">
      <c r="D50384" s="63"/>
      <c r="F50384" s="64"/>
    </row>
    <row r="50385" spans="4:6">
      <c r="D50385" s="63"/>
      <c r="F50385" s="64"/>
    </row>
    <row r="50386" spans="4:6">
      <c r="D50386" s="63"/>
      <c r="F50386" s="64"/>
    </row>
    <row r="50387" spans="4:6">
      <c r="D50387" s="63"/>
      <c r="F50387" s="64"/>
    </row>
    <row r="50388" spans="4:6">
      <c r="D50388" s="63"/>
      <c r="F50388" s="64"/>
    </row>
    <row r="50389" spans="4:6">
      <c r="D50389" s="63"/>
      <c r="F50389" s="64"/>
    </row>
    <row r="50390" spans="4:6">
      <c r="D50390" s="63"/>
      <c r="F50390" s="64"/>
    </row>
    <row r="50391" spans="4:6">
      <c r="D50391" s="63"/>
      <c r="F50391" s="64"/>
    </row>
    <row r="50392" spans="4:6">
      <c r="D50392" s="63"/>
      <c r="F50392" s="64"/>
    </row>
    <row r="50393" spans="4:6">
      <c r="D50393" s="63"/>
      <c r="F50393" s="64"/>
    </row>
    <row r="50394" spans="4:6">
      <c r="D50394" s="63"/>
      <c r="F50394" s="64"/>
    </row>
    <row r="50395" spans="4:6">
      <c r="D50395" s="63"/>
      <c r="F50395" s="64"/>
    </row>
    <row r="50396" spans="4:6">
      <c r="D50396" s="63"/>
      <c r="F50396" s="64"/>
    </row>
    <row r="50397" spans="4:6">
      <c r="D50397" s="63"/>
      <c r="F50397" s="64"/>
    </row>
    <row r="50398" spans="4:6">
      <c r="D50398" s="63"/>
      <c r="F50398" s="64"/>
    </row>
    <row r="50399" spans="4:6">
      <c r="D50399" s="63"/>
      <c r="F50399" s="64"/>
    </row>
    <row r="50400" spans="4:6">
      <c r="D50400" s="63"/>
      <c r="F50400" s="64"/>
    </row>
    <row r="50401" spans="4:6">
      <c r="D50401" s="63"/>
      <c r="F50401" s="64"/>
    </row>
    <row r="50402" spans="4:6">
      <c r="D50402" s="63"/>
      <c r="F50402" s="64"/>
    </row>
    <row r="50403" spans="4:6">
      <c r="D50403" s="63"/>
      <c r="F50403" s="64"/>
    </row>
    <row r="50404" spans="4:6">
      <c r="D50404" s="63"/>
      <c r="F50404" s="64"/>
    </row>
    <row r="50405" spans="4:6">
      <c r="D50405" s="63"/>
      <c r="F50405" s="64"/>
    </row>
    <row r="50406" spans="4:6">
      <c r="D50406" s="63"/>
      <c r="F50406" s="64"/>
    </row>
    <row r="50407" spans="4:6">
      <c r="D50407" s="63"/>
      <c r="F50407" s="64"/>
    </row>
    <row r="50408" spans="4:6">
      <c r="D50408" s="63"/>
      <c r="F50408" s="64"/>
    </row>
    <row r="50409" spans="4:6">
      <c r="D50409" s="63"/>
      <c r="F50409" s="64"/>
    </row>
    <row r="50410" spans="4:6">
      <c r="D50410" s="63"/>
      <c r="F50410" s="64"/>
    </row>
    <row r="50411" spans="4:6">
      <c r="D50411" s="63"/>
      <c r="F50411" s="64"/>
    </row>
    <row r="50412" spans="4:6">
      <c r="D50412" s="63"/>
      <c r="F50412" s="64"/>
    </row>
    <row r="50413" spans="4:6">
      <c r="D50413" s="63"/>
      <c r="F50413" s="64"/>
    </row>
    <row r="50414" spans="4:6">
      <c r="D50414" s="63"/>
      <c r="F50414" s="64"/>
    </row>
    <row r="50415" spans="4:6">
      <c r="D50415" s="63"/>
      <c r="F50415" s="64"/>
    </row>
    <row r="50416" spans="4:6">
      <c r="D50416" s="63"/>
      <c r="F50416" s="64"/>
    </row>
    <row r="50417" spans="4:6">
      <c r="D50417" s="63"/>
      <c r="F50417" s="64"/>
    </row>
    <row r="50418" spans="4:6">
      <c r="D50418" s="63"/>
      <c r="F50418" s="64"/>
    </row>
    <row r="50419" spans="4:6">
      <c r="D50419" s="63"/>
      <c r="F50419" s="64"/>
    </row>
    <row r="50420" spans="4:6">
      <c r="D50420" s="63"/>
      <c r="F50420" s="64"/>
    </row>
    <row r="50421" spans="4:6">
      <c r="D50421" s="63"/>
      <c r="F50421" s="64"/>
    </row>
    <row r="50422" spans="4:6">
      <c r="D50422" s="63"/>
      <c r="F50422" s="64"/>
    </row>
    <row r="50423" spans="4:6">
      <c r="D50423" s="63"/>
      <c r="F50423" s="64"/>
    </row>
    <row r="50424" spans="4:6">
      <c r="D50424" s="63"/>
      <c r="F50424" s="64"/>
    </row>
    <row r="50425" spans="4:6">
      <c r="D50425" s="63"/>
      <c r="F50425" s="64"/>
    </row>
    <row r="50426" spans="4:6">
      <c r="D50426" s="63"/>
      <c r="F50426" s="64"/>
    </row>
    <row r="50427" spans="4:6">
      <c r="D50427" s="63"/>
      <c r="F50427" s="64"/>
    </row>
    <row r="50428" spans="4:6">
      <c r="D50428" s="63"/>
      <c r="F50428" s="64"/>
    </row>
    <row r="50429" spans="4:6">
      <c r="D50429" s="63"/>
      <c r="F50429" s="64"/>
    </row>
    <row r="50430" spans="4:6">
      <c r="D50430" s="63"/>
      <c r="F50430" s="64"/>
    </row>
    <row r="50431" spans="4:6">
      <c r="D50431" s="63"/>
      <c r="F50431" s="64"/>
    </row>
    <row r="50432" spans="4:6">
      <c r="D50432" s="63"/>
      <c r="F50432" s="64"/>
    </row>
    <row r="50433" spans="4:6">
      <c r="D50433" s="63"/>
      <c r="F50433" s="64"/>
    </row>
    <row r="50434" spans="4:6">
      <c r="D50434" s="63"/>
      <c r="F50434" s="64"/>
    </row>
    <row r="50435" spans="4:6">
      <c r="D50435" s="63"/>
      <c r="F50435" s="64"/>
    </row>
    <row r="50436" spans="4:6">
      <c r="D50436" s="63"/>
      <c r="F50436" s="64"/>
    </row>
    <row r="50437" spans="4:6">
      <c r="D50437" s="63"/>
      <c r="F50437" s="64"/>
    </row>
    <row r="50438" spans="4:6">
      <c r="D50438" s="63"/>
      <c r="F50438" s="64"/>
    </row>
    <row r="50439" spans="4:6">
      <c r="D50439" s="63"/>
      <c r="F50439" s="64"/>
    </row>
    <row r="50440" spans="4:6">
      <c r="D50440" s="63"/>
      <c r="F50440" s="64"/>
    </row>
    <row r="50441" spans="4:6">
      <c r="D50441" s="63"/>
      <c r="F50441" s="64"/>
    </row>
    <row r="50442" spans="4:6">
      <c r="D50442" s="63"/>
      <c r="F50442" s="64"/>
    </row>
    <row r="50443" spans="4:6">
      <c r="D50443" s="63"/>
      <c r="F50443" s="64"/>
    </row>
    <row r="50444" spans="4:6">
      <c r="D50444" s="63"/>
      <c r="F50444" s="64"/>
    </row>
    <row r="50445" spans="4:6">
      <c r="D50445" s="63"/>
      <c r="F50445" s="64"/>
    </row>
    <row r="50446" spans="4:6">
      <c r="D50446" s="63"/>
      <c r="F50446" s="64"/>
    </row>
    <row r="50447" spans="4:6">
      <c r="D50447" s="63"/>
      <c r="F50447" s="64"/>
    </row>
    <row r="50448" spans="4:6">
      <c r="D50448" s="63"/>
      <c r="F50448" s="64"/>
    </row>
    <row r="50449" spans="4:6">
      <c r="D50449" s="63"/>
      <c r="F50449" s="64"/>
    </row>
    <row r="50450" spans="4:6">
      <c r="D50450" s="63"/>
      <c r="F50450" s="64"/>
    </row>
    <row r="50451" spans="4:6">
      <c r="D50451" s="63"/>
      <c r="F50451" s="64"/>
    </row>
    <row r="50452" spans="4:6">
      <c r="D50452" s="63"/>
      <c r="F50452" s="64"/>
    </row>
    <row r="50453" spans="4:6">
      <c r="D50453" s="63"/>
      <c r="F50453" s="64"/>
    </row>
    <row r="50454" spans="4:6">
      <c r="D50454" s="63"/>
      <c r="F50454" s="64"/>
    </row>
    <row r="50455" spans="4:6">
      <c r="D50455" s="63"/>
      <c r="F50455" s="64"/>
    </row>
    <row r="50456" spans="4:6">
      <c r="D50456" s="63"/>
      <c r="F50456" s="64"/>
    </row>
    <row r="50457" spans="4:6">
      <c r="D50457" s="63"/>
      <c r="F50457" s="64"/>
    </row>
    <row r="50458" spans="4:6">
      <c r="D50458" s="63"/>
      <c r="F50458" s="64"/>
    </row>
    <row r="50459" spans="4:6">
      <c r="D50459" s="63"/>
      <c r="F50459" s="64"/>
    </row>
    <row r="50460" spans="4:6">
      <c r="D50460" s="63"/>
      <c r="F50460" s="64"/>
    </row>
    <row r="50461" spans="4:6">
      <c r="D50461" s="63"/>
      <c r="F50461" s="64"/>
    </row>
    <row r="50462" spans="4:6">
      <c r="D50462" s="63"/>
      <c r="F50462" s="64"/>
    </row>
    <row r="50463" spans="4:6">
      <c r="D50463" s="63"/>
      <c r="F50463" s="64"/>
    </row>
    <row r="50464" spans="4:6">
      <c r="D50464" s="63"/>
      <c r="F50464" s="64"/>
    </row>
    <row r="50465" spans="4:6">
      <c r="D50465" s="63"/>
      <c r="F50465" s="64"/>
    </row>
    <row r="50466" spans="4:6">
      <c r="D50466" s="63"/>
      <c r="F50466" s="64"/>
    </row>
    <row r="50467" spans="4:6">
      <c r="D50467" s="63"/>
      <c r="F50467" s="64"/>
    </row>
    <row r="50468" spans="4:6">
      <c r="D50468" s="63"/>
      <c r="F50468" s="64"/>
    </row>
    <row r="50469" spans="4:6">
      <c r="D50469" s="63"/>
      <c r="F50469" s="64"/>
    </row>
    <row r="50470" spans="4:6">
      <c r="D50470" s="63"/>
      <c r="F50470" s="64"/>
    </row>
    <row r="50471" spans="4:6">
      <c r="D50471" s="63"/>
      <c r="F50471" s="64"/>
    </row>
    <row r="50472" spans="4:6">
      <c r="D50472" s="63"/>
      <c r="F50472" s="64"/>
    </row>
    <row r="50473" spans="4:6">
      <c r="D50473" s="63"/>
      <c r="F50473" s="64"/>
    </row>
    <row r="50474" spans="4:6">
      <c r="D50474" s="63"/>
      <c r="F50474" s="64"/>
    </row>
    <row r="50475" spans="4:6">
      <c r="D50475" s="63"/>
      <c r="F50475" s="64"/>
    </row>
    <row r="50476" spans="4:6">
      <c r="D50476" s="63"/>
      <c r="F50476" s="64"/>
    </row>
    <row r="50477" spans="4:6">
      <c r="D50477" s="63"/>
      <c r="F50477" s="64"/>
    </row>
    <row r="50478" spans="4:6">
      <c r="D50478" s="63"/>
      <c r="F50478" s="64"/>
    </row>
    <row r="50479" spans="4:6">
      <c r="D50479" s="63"/>
      <c r="F50479" s="64"/>
    </row>
    <row r="50480" spans="4:6">
      <c r="D50480" s="63"/>
      <c r="F50480" s="64"/>
    </row>
    <row r="50481" spans="4:6">
      <c r="D50481" s="63"/>
      <c r="F50481" s="64"/>
    </row>
    <row r="50482" spans="4:6">
      <c r="D50482" s="63"/>
      <c r="F50482" s="64"/>
    </row>
    <row r="50483" spans="4:6">
      <c r="D50483" s="63"/>
      <c r="F50483" s="64"/>
    </row>
    <row r="50484" spans="4:6">
      <c r="D50484" s="63"/>
      <c r="F50484" s="64"/>
    </row>
    <row r="50485" spans="4:6">
      <c r="D50485" s="63"/>
      <c r="F50485" s="64"/>
    </row>
    <row r="50486" spans="4:6">
      <c r="D50486" s="63"/>
      <c r="F50486" s="64"/>
    </row>
    <row r="50487" spans="4:6">
      <c r="D50487" s="63"/>
      <c r="F50487" s="64"/>
    </row>
    <row r="50488" spans="4:6">
      <c r="D50488" s="63"/>
      <c r="F50488" s="64"/>
    </row>
    <row r="50489" spans="4:6">
      <c r="D50489" s="63"/>
      <c r="F50489" s="64"/>
    </row>
    <row r="50490" spans="4:6">
      <c r="D50490" s="63"/>
      <c r="F50490" s="64"/>
    </row>
    <row r="50491" spans="4:6">
      <c r="D50491" s="63"/>
      <c r="F50491" s="64"/>
    </row>
    <row r="50492" spans="4:6">
      <c r="D50492" s="63"/>
      <c r="F50492" s="64"/>
    </row>
    <row r="50493" spans="4:6">
      <c r="D50493" s="63"/>
      <c r="F50493" s="64"/>
    </row>
    <row r="50494" spans="4:6">
      <c r="D50494" s="63"/>
      <c r="F50494" s="64"/>
    </row>
    <row r="50495" spans="4:6">
      <c r="D50495" s="63"/>
      <c r="F50495" s="64"/>
    </row>
    <row r="50496" spans="4:6">
      <c r="D50496" s="63"/>
      <c r="F50496" s="64"/>
    </row>
    <row r="50497" spans="4:6">
      <c r="D50497" s="63"/>
      <c r="F50497" s="64"/>
    </row>
    <row r="50498" spans="4:6">
      <c r="D50498" s="63"/>
      <c r="F50498" s="64"/>
    </row>
    <row r="50499" spans="4:6">
      <c r="D50499" s="63"/>
      <c r="F50499" s="64"/>
    </row>
    <row r="50500" spans="4:6">
      <c r="D50500" s="63"/>
      <c r="F50500" s="64"/>
    </row>
    <row r="50501" spans="4:6">
      <c r="D50501" s="63"/>
      <c r="F50501" s="64"/>
    </row>
    <row r="50502" spans="4:6">
      <c r="D50502" s="63"/>
      <c r="F50502" s="64"/>
    </row>
    <row r="50503" spans="4:6">
      <c r="D50503" s="63"/>
      <c r="F50503" s="64"/>
    </row>
    <row r="50504" spans="4:6">
      <c r="D50504" s="63"/>
      <c r="F50504" s="64"/>
    </row>
    <row r="50505" spans="4:6">
      <c r="D50505" s="63"/>
      <c r="F50505" s="64"/>
    </row>
    <row r="50506" spans="4:6">
      <c r="D50506" s="63"/>
      <c r="F50506" s="64"/>
    </row>
    <row r="50507" spans="4:6">
      <c r="D50507" s="63"/>
      <c r="F50507" s="64"/>
    </row>
    <row r="50508" spans="4:6">
      <c r="D50508" s="63"/>
      <c r="F50508" s="64"/>
    </row>
    <row r="50509" spans="4:6">
      <c r="D50509" s="63"/>
      <c r="F50509" s="64"/>
    </row>
    <row r="50510" spans="4:6">
      <c r="D50510" s="63"/>
      <c r="F50510" s="64"/>
    </row>
    <row r="50511" spans="4:6">
      <c r="D50511" s="63"/>
      <c r="F50511" s="64"/>
    </row>
    <row r="50512" spans="4:6">
      <c r="D50512" s="63"/>
      <c r="F50512" s="64"/>
    </row>
    <row r="50513" spans="4:6">
      <c r="D50513" s="63"/>
      <c r="F50513" s="64"/>
    </row>
    <row r="50514" spans="4:6">
      <c r="D50514" s="63"/>
      <c r="F50514" s="64"/>
    </row>
    <row r="50515" spans="4:6">
      <c r="D50515" s="63"/>
      <c r="F50515" s="64"/>
    </row>
    <row r="50516" spans="4:6">
      <c r="D50516" s="63"/>
      <c r="F50516" s="64"/>
    </row>
    <row r="50517" spans="4:6">
      <c r="D50517" s="63"/>
      <c r="F50517" s="64"/>
    </row>
    <row r="50518" spans="4:6">
      <c r="D50518" s="63"/>
      <c r="F50518" s="64"/>
    </row>
    <row r="50519" spans="4:6">
      <c r="D50519" s="63"/>
      <c r="F50519" s="64"/>
    </row>
    <row r="50520" spans="4:6">
      <c r="D50520" s="63"/>
      <c r="F50520" s="64"/>
    </row>
    <row r="50521" spans="4:6">
      <c r="D50521" s="63"/>
      <c r="F50521" s="64"/>
    </row>
    <row r="50522" spans="4:6">
      <c r="D50522" s="63"/>
      <c r="F50522" s="64"/>
    </row>
    <row r="50523" spans="4:6">
      <c r="D50523" s="63"/>
      <c r="F50523" s="64"/>
    </row>
    <row r="50524" spans="4:6">
      <c r="D50524" s="63"/>
      <c r="F50524" s="64"/>
    </row>
    <row r="50525" spans="4:6">
      <c r="D50525" s="63"/>
      <c r="F50525" s="64"/>
    </row>
    <row r="50526" spans="4:6">
      <c r="D50526" s="63"/>
      <c r="F50526" s="64"/>
    </row>
    <row r="50527" spans="4:6">
      <c r="D50527" s="63"/>
      <c r="F50527" s="64"/>
    </row>
    <row r="50528" spans="4:6">
      <c r="D50528" s="63"/>
      <c r="F50528" s="64"/>
    </row>
    <row r="50529" spans="4:6">
      <c r="D50529" s="63"/>
      <c r="F50529" s="64"/>
    </row>
    <row r="50530" spans="4:6">
      <c r="D50530" s="63"/>
      <c r="F50530" s="64"/>
    </row>
    <row r="50531" spans="4:6">
      <c r="D50531" s="63"/>
      <c r="F50531" s="64"/>
    </row>
    <row r="50532" spans="4:6">
      <c r="D50532" s="63"/>
      <c r="F50532" s="64"/>
    </row>
    <row r="50533" spans="4:6">
      <c r="D50533" s="63"/>
      <c r="F50533" s="64"/>
    </row>
    <row r="50534" spans="4:6">
      <c r="D50534" s="63"/>
      <c r="F50534" s="64"/>
    </row>
    <row r="50535" spans="4:6">
      <c r="D50535" s="63"/>
      <c r="F50535" s="64"/>
    </row>
    <row r="50536" spans="4:6">
      <c r="D50536" s="63"/>
      <c r="F50536" s="64"/>
    </row>
    <row r="50537" spans="4:6">
      <c r="D50537" s="63"/>
      <c r="F50537" s="64"/>
    </row>
    <row r="50538" spans="4:6">
      <c r="D50538" s="63"/>
      <c r="F50538" s="64"/>
    </row>
    <row r="50539" spans="4:6">
      <c r="D50539" s="63"/>
      <c r="F50539" s="64"/>
    </row>
    <row r="50540" spans="4:6">
      <c r="D50540" s="63"/>
      <c r="F50540" s="64"/>
    </row>
    <row r="50541" spans="4:6">
      <c r="D50541" s="63"/>
      <c r="F50541" s="64"/>
    </row>
    <row r="50542" spans="4:6">
      <c r="D50542" s="63"/>
      <c r="F50542" s="64"/>
    </row>
    <row r="50543" spans="4:6">
      <c r="D50543" s="63"/>
      <c r="F50543" s="64"/>
    </row>
    <row r="50544" spans="4:6">
      <c r="D50544" s="63"/>
      <c r="F50544" s="64"/>
    </row>
    <row r="50545" spans="4:6">
      <c r="D50545" s="63"/>
      <c r="F50545" s="64"/>
    </row>
    <row r="50546" spans="4:6">
      <c r="D50546" s="63"/>
      <c r="F50546" s="64"/>
    </row>
    <row r="50547" spans="4:6">
      <c r="D50547" s="63"/>
      <c r="F50547" s="64"/>
    </row>
    <row r="50548" spans="4:6">
      <c r="D50548" s="63"/>
      <c r="F50548" s="64"/>
    </row>
    <row r="50549" spans="4:6">
      <c r="D50549" s="63"/>
      <c r="F50549" s="64"/>
    </row>
    <row r="50550" spans="4:6">
      <c r="D50550" s="63"/>
      <c r="F50550" s="64"/>
    </row>
    <row r="50551" spans="4:6">
      <c r="D50551" s="63"/>
      <c r="F50551" s="64"/>
    </row>
    <row r="50552" spans="4:6">
      <c r="D50552" s="63"/>
      <c r="F50552" s="64"/>
    </row>
    <row r="50553" spans="4:6">
      <c r="D50553" s="63"/>
      <c r="F50553" s="64"/>
    </row>
    <row r="50554" spans="4:6">
      <c r="D50554" s="63"/>
      <c r="F50554" s="64"/>
    </row>
    <row r="50555" spans="4:6">
      <c r="D50555" s="63"/>
      <c r="F50555" s="64"/>
    </row>
    <row r="50556" spans="4:6">
      <c r="D50556" s="63"/>
      <c r="F50556" s="64"/>
    </row>
    <row r="50557" spans="4:6">
      <c r="D50557" s="63"/>
      <c r="F50557" s="64"/>
    </row>
    <row r="50558" spans="4:6">
      <c r="D50558" s="63"/>
      <c r="F50558" s="64"/>
    </row>
    <row r="50559" spans="4:6">
      <c r="D50559" s="63"/>
      <c r="F50559" s="64"/>
    </row>
    <row r="50560" spans="4:6">
      <c r="D50560" s="63"/>
      <c r="F50560" s="64"/>
    </row>
    <row r="50561" spans="4:6">
      <c r="D50561" s="63"/>
      <c r="F50561" s="64"/>
    </row>
    <row r="50562" spans="4:6">
      <c r="D50562" s="63"/>
      <c r="F50562" s="64"/>
    </row>
    <row r="50563" spans="4:6">
      <c r="D50563" s="63"/>
      <c r="F50563" s="64"/>
    </row>
    <row r="50564" spans="4:6">
      <c r="D50564" s="63"/>
      <c r="F50564" s="64"/>
    </row>
    <row r="50565" spans="4:6">
      <c r="D50565" s="63"/>
      <c r="F50565" s="64"/>
    </row>
    <row r="50566" spans="4:6">
      <c r="D50566" s="63"/>
      <c r="F50566" s="64"/>
    </row>
    <row r="50567" spans="4:6">
      <c r="D50567" s="63"/>
      <c r="F50567" s="64"/>
    </row>
    <row r="50568" spans="4:6">
      <c r="D50568" s="63"/>
      <c r="F50568" s="64"/>
    </row>
    <row r="50569" spans="4:6">
      <c r="D50569" s="63"/>
      <c r="F50569" s="64"/>
    </row>
    <row r="50570" spans="4:6">
      <c r="D50570" s="63"/>
      <c r="F50570" s="64"/>
    </row>
    <row r="50571" spans="4:6">
      <c r="D50571" s="63"/>
      <c r="F50571" s="64"/>
    </row>
    <row r="50572" spans="4:6">
      <c r="D50572" s="63"/>
      <c r="F50572" s="64"/>
    </row>
    <row r="50573" spans="4:6">
      <c r="D50573" s="63"/>
      <c r="F50573" s="64"/>
    </row>
    <row r="50574" spans="4:6">
      <c r="D50574" s="63"/>
      <c r="F50574" s="64"/>
    </row>
    <row r="50575" spans="4:6">
      <c r="D50575" s="63"/>
      <c r="F50575" s="64"/>
    </row>
    <row r="50576" spans="4:6">
      <c r="D50576" s="63"/>
      <c r="F50576" s="64"/>
    </row>
    <row r="50577" spans="4:6">
      <c r="D50577" s="63"/>
      <c r="F50577" s="64"/>
    </row>
    <row r="50578" spans="4:6">
      <c r="D50578" s="63"/>
      <c r="F50578" s="64"/>
    </row>
    <row r="50579" spans="4:6">
      <c r="D50579" s="63"/>
      <c r="F50579" s="64"/>
    </row>
    <row r="50580" spans="4:6">
      <c r="D50580" s="63"/>
      <c r="F50580" s="64"/>
    </row>
    <row r="50581" spans="4:6">
      <c r="D50581" s="63"/>
      <c r="F50581" s="64"/>
    </row>
    <row r="50582" spans="4:6">
      <c r="D50582" s="63"/>
      <c r="F50582" s="64"/>
    </row>
    <row r="50583" spans="4:6">
      <c r="D50583" s="63"/>
      <c r="F50583" s="64"/>
    </row>
    <row r="50584" spans="4:6">
      <c r="D50584" s="63"/>
      <c r="F50584" s="64"/>
    </row>
    <row r="50585" spans="4:6">
      <c r="D50585" s="63"/>
      <c r="F50585" s="64"/>
    </row>
    <row r="50586" spans="4:6">
      <c r="D50586" s="63"/>
      <c r="F50586" s="64"/>
    </row>
    <row r="50587" spans="4:6">
      <c r="D50587" s="63"/>
      <c r="F50587" s="64"/>
    </row>
    <row r="50588" spans="4:6">
      <c r="D50588" s="63"/>
      <c r="F50588" s="64"/>
    </row>
    <row r="50589" spans="4:6">
      <c r="D50589" s="63"/>
      <c r="F50589" s="64"/>
    </row>
    <row r="50590" spans="4:6">
      <c r="D50590" s="63"/>
      <c r="F50590" s="64"/>
    </row>
    <row r="50591" spans="4:6">
      <c r="D50591" s="63"/>
      <c r="F50591" s="64"/>
    </row>
    <row r="50592" spans="4:6">
      <c r="D50592" s="63"/>
      <c r="F50592" s="64"/>
    </row>
    <row r="50593" spans="4:6">
      <c r="D50593" s="63"/>
      <c r="F50593" s="64"/>
    </row>
    <row r="50594" spans="4:6">
      <c r="D50594" s="63"/>
      <c r="F50594" s="64"/>
    </row>
    <row r="50595" spans="4:6">
      <c r="D50595" s="63"/>
      <c r="F50595" s="64"/>
    </row>
    <row r="50596" spans="4:6">
      <c r="D50596" s="63"/>
      <c r="F50596" s="64"/>
    </row>
    <row r="50597" spans="4:6">
      <c r="D50597" s="63"/>
      <c r="F50597" s="64"/>
    </row>
    <row r="50598" spans="4:6">
      <c r="D50598" s="63"/>
      <c r="F50598" s="64"/>
    </row>
    <row r="50599" spans="4:6">
      <c r="D50599" s="63"/>
      <c r="F50599" s="64"/>
    </row>
    <row r="50600" spans="4:6">
      <c r="D50600" s="63"/>
      <c r="F50600" s="64"/>
    </row>
    <row r="50601" spans="4:6">
      <c r="D50601" s="63"/>
      <c r="F50601" s="64"/>
    </row>
    <row r="50602" spans="4:6">
      <c r="D50602" s="63"/>
      <c r="F50602" s="64"/>
    </row>
    <row r="50603" spans="4:6">
      <c r="D50603" s="63"/>
      <c r="F50603" s="64"/>
    </row>
    <row r="50604" spans="4:6">
      <c r="D50604" s="63"/>
      <c r="F50604" s="64"/>
    </row>
    <row r="50605" spans="4:6">
      <c r="D50605" s="63"/>
      <c r="F50605" s="64"/>
    </row>
    <row r="50606" spans="4:6">
      <c r="D50606" s="63"/>
      <c r="F50606" s="64"/>
    </row>
    <row r="50607" spans="4:6">
      <c r="D50607" s="63"/>
      <c r="F50607" s="64"/>
    </row>
    <row r="50608" spans="4:6">
      <c r="D50608" s="63"/>
      <c r="F50608" s="64"/>
    </row>
    <row r="50609" spans="4:6">
      <c r="D50609" s="63"/>
      <c r="F50609" s="64"/>
    </row>
    <row r="50610" spans="4:6">
      <c r="D50610" s="63"/>
      <c r="F50610" s="64"/>
    </row>
    <row r="50611" spans="4:6">
      <c r="D50611" s="63"/>
      <c r="F50611" s="64"/>
    </row>
    <row r="50612" spans="4:6">
      <c r="D50612" s="63"/>
      <c r="F50612" s="64"/>
    </row>
    <row r="50613" spans="4:6">
      <c r="D50613" s="63"/>
      <c r="F50613" s="64"/>
    </row>
    <row r="50614" spans="4:6">
      <c r="D50614" s="63"/>
      <c r="F50614" s="64"/>
    </row>
    <row r="50615" spans="4:6">
      <c r="D50615" s="63"/>
      <c r="F50615" s="64"/>
    </row>
    <row r="50616" spans="4:6">
      <c r="D50616" s="63"/>
      <c r="F50616" s="64"/>
    </row>
    <row r="50617" spans="4:6">
      <c r="D50617" s="63"/>
      <c r="F50617" s="64"/>
    </row>
    <row r="50618" spans="4:6">
      <c r="D50618" s="63"/>
      <c r="F50618" s="64"/>
    </row>
    <row r="50619" spans="4:6">
      <c r="D50619" s="63"/>
      <c r="F50619" s="64"/>
    </row>
    <row r="50620" spans="4:6">
      <c r="D50620" s="63"/>
      <c r="F50620" s="64"/>
    </row>
    <row r="50621" spans="4:6">
      <c r="D50621" s="63"/>
      <c r="F50621" s="64"/>
    </row>
    <row r="50622" spans="4:6">
      <c r="D50622" s="63"/>
      <c r="F50622" s="64"/>
    </row>
    <row r="50623" spans="4:6">
      <c r="D50623" s="63"/>
      <c r="F50623" s="64"/>
    </row>
    <row r="50624" spans="4:6">
      <c r="D50624" s="63"/>
      <c r="F50624" s="64"/>
    </row>
    <row r="50625" spans="4:6">
      <c r="D50625" s="63"/>
      <c r="F50625" s="64"/>
    </row>
    <row r="50626" spans="4:6">
      <c r="D50626" s="63"/>
      <c r="F50626" s="64"/>
    </row>
    <row r="50627" spans="4:6">
      <c r="D50627" s="63"/>
      <c r="F50627" s="64"/>
    </row>
    <row r="50628" spans="4:6">
      <c r="D50628" s="63"/>
      <c r="F50628" s="64"/>
    </row>
    <row r="50629" spans="4:6">
      <c r="D50629" s="63"/>
      <c r="F50629" s="64"/>
    </row>
    <row r="50630" spans="4:6">
      <c r="D50630" s="63"/>
      <c r="F50630" s="64"/>
    </row>
    <row r="50631" spans="4:6">
      <c r="D50631" s="63"/>
      <c r="F50631" s="64"/>
    </row>
    <row r="50632" spans="4:6">
      <c r="D50632" s="63"/>
      <c r="F50632" s="64"/>
    </row>
    <row r="50633" spans="4:6">
      <c r="D50633" s="63"/>
      <c r="F50633" s="64"/>
    </row>
    <row r="50634" spans="4:6">
      <c r="D50634" s="63"/>
      <c r="F50634" s="64"/>
    </row>
    <row r="50635" spans="4:6">
      <c r="D50635" s="63"/>
      <c r="F50635" s="64"/>
    </row>
    <row r="50636" spans="4:6">
      <c r="D50636" s="63"/>
      <c r="F50636" s="64"/>
    </row>
    <row r="50637" spans="4:6">
      <c r="D50637" s="63"/>
      <c r="F50637" s="64"/>
    </row>
    <row r="50638" spans="4:6">
      <c r="D50638" s="63"/>
      <c r="F50638" s="64"/>
    </row>
    <row r="50639" spans="4:6">
      <c r="D50639" s="63"/>
      <c r="F50639" s="64"/>
    </row>
    <row r="50640" spans="4:6">
      <c r="D50640" s="63"/>
      <c r="F50640" s="64"/>
    </row>
    <row r="50641" spans="4:6">
      <c r="D50641" s="63"/>
      <c r="F50641" s="64"/>
    </row>
    <row r="50642" spans="4:6">
      <c r="D50642" s="63"/>
      <c r="F50642" s="64"/>
    </row>
    <row r="50643" spans="4:6">
      <c r="D50643" s="63"/>
      <c r="F50643" s="64"/>
    </row>
    <row r="50644" spans="4:6">
      <c r="D50644" s="63"/>
      <c r="F50644" s="64"/>
    </row>
    <row r="50645" spans="4:6">
      <c r="D50645" s="63"/>
      <c r="F50645" s="64"/>
    </row>
    <row r="50646" spans="4:6">
      <c r="D50646" s="63"/>
      <c r="F50646" s="64"/>
    </row>
    <row r="50647" spans="4:6">
      <c r="D50647" s="63"/>
      <c r="F50647" s="64"/>
    </row>
    <row r="50648" spans="4:6">
      <c r="D50648" s="63"/>
      <c r="F50648" s="64"/>
    </row>
    <row r="50649" spans="4:6">
      <c r="D50649" s="63"/>
      <c r="F50649" s="64"/>
    </row>
    <row r="50650" spans="4:6">
      <c r="D50650" s="63"/>
      <c r="F50650" s="64"/>
    </row>
    <row r="50651" spans="4:6">
      <c r="D50651" s="63"/>
      <c r="F50651" s="64"/>
    </row>
    <row r="50652" spans="4:6">
      <c r="D50652" s="63"/>
      <c r="F50652" s="64"/>
    </row>
    <row r="50653" spans="4:6">
      <c r="D50653" s="63"/>
      <c r="F50653" s="64"/>
    </row>
    <row r="50654" spans="4:6">
      <c r="D50654" s="63"/>
      <c r="F50654" s="64"/>
    </row>
    <row r="50655" spans="4:6">
      <c r="D50655" s="63"/>
      <c r="F50655" s="64"/>
    </row>
    <row r="50656" spans="4:6">
      <c r="D50656" s="63"/>
      <c r="F50656" s="64"/>
    </row>
    <row r="50657" spans="4:6">
      <c r="D50657" s="63"/>
      <c r="F50657" s="64"/>
    </row>
    <row r="50658" spans="4:6">
      <c r="D50658" s="63"/>
      <c r="F50658" s="64"/>
    </row>
    <row r="50659" spans="4:6">
      <c r="D50659" s="63"/>
      <c r="F50659" s="64"/>
    </row>
    <row r="50660" spans="4:6">
      <c r="D50660" s="63"/>
      <c r="F50660" s="64"/>
    </row>
    <row r="50661" spans="4:6">
      <c r="D50661" s="63"/>
      <c r="F50661" s="64"/>
    </row>
    <row r="50662" spans="4:6">
      <c r="D50662" s="63"/>
      <c r="F50662" s="64"/>
    </row>
    <row r="50663" spans="4:6">
      <c r="D50663" s="63"/>
      <c r="F50663" s="64"/>
    </row>
    <row r="50664" spans="4:6">
      <c r="D50664" s="63"/>
      <c r="F50664" s="64"/>
    </row>
    <row r="50665" spans="4:6">
      <c r="D50665" s="63"/>
      <c r="F50665" s="64"/>
    </row>
    <row r="50666" spans="4:6">
      <c r="D50666" s="63"/>
      <c r="F50666" s="64"/>
    </row>
    <row r="50667" spans="4:6">
      <c r="D50667" s="63"/>
      <c r="F50667" s="64"/>
    </row>
    <row r="50668" spans="4:6">
      <c r="D50668" s="63"/>
      <c r="F50668" s="64"/>
    </row>
    <row r="50669" spans="4:6">
      <c r="D50669" s="63"/>
      <c r="F50669" s="64"/>
    </row>
    <row r="50670" spans="4:6">
      <c r="D50670" s="63"/>
      <c r="F50670" s="64"/>
    </row>
    <row r="50671" spans="4:6">
      <c r="D50671" s="63"/>
      <c r="F50671" s="64"/>
    </row>
    <row r="50672" spans="4:6">
      <c r="D50672" s="63"/>
      <c r="F50672" s="64"/>
    </row>
    <row r="50673" spans="4:6">
      <c r="D50673" s="63"/>
      <c r="F50673" s="64"/>
    </row>
    <row r="50674" spans="4:6">
      <c r="D50674" s="63"/>
      <c r="F50674" s="64"/>
    </row>
    <row r="50675" spans="4:6">
      <c r="D50675" s="63"/>
      <c r="F50675" s="64"/>
    </row>
    <row r="50676" spans="4:6">
      <c r="D50676" s="63"/>
      <c r="F50676" s="64"/>
    </row>
    <row r="50677" spans="4:6">
      <c r="D50677" s="63"/>
      <c r="F50677" s="64"/>
    </row>
    <row r="50678" spans="4:6">
      <c r="D50678" s="63"/>
      <c r="F50678" s="64"/>
    </row>
    <row r="50679" spans="4:6">
      <c r="D50679" s="63"/>
      <c r="F50679" s="64"/>
    </row>
    <row r="50680" spans="4:6">
      <c r="D50680" s="63"/>
      <c r="F50680" s="64"/>
    </row>
    <row r="50681" spans="4:6">
      <c r="D50681" s="63"/>
      <c r="F50681" s="64"/>
    </row>
    <row r="50682" spans="4:6">
      <c r="D50682" s="63"/>
      <c r="F50682" s="64"/>
    </row>
    <row r="50683" spans="4:6">
      <c r="D50683" s="63"/>
      <c r="F50683" s="64"/>
    </row>
    <row r="50684" spans="4:6">
      <c r="D50684" s="63"/>
      <c r="F50684" s="64"/>
    </row>
    <row r="50685" spans="4:6">
      <c r="D50685" s="63"/>
      <c r="F50685" s="64"/>
    </row>
    <row r="50686" spans="4:6">
      <c r="D50686" s="63"/>
      <c r="F50686" s="64"/>
    </row>
    <row r="50687" spans="4:6">
      <c r="D50687" s="63"/>
      <c r="F50687" s="64"/>
    </row>
    <row r="50688" spans="4:6">
      <c r="D50688" s="63"/>
      <c r="F50688" s="64"/>
    </row>
    <row r="50689" spans="4:6">
      <c r="D50689" s="63"/>
      <c r="F50689" s="64"/>
    </row>
    <row r="50690" spans="4:6">
      <c r="D50690" s="63"/>
      <c r="F50690" s="64"/>
    </row>
    <row r="50691" spans="4:6">
      <c r="D50691" s="63"/>
      <c r="F50691" s="64"/>
    </row>
    <row r="50692" spans="4:6">
      <c r="D50692" s="63"/>
      <c r="F50692" s="64"/>
    </row>
    <row r="50693" spans="4:6">
      <c r="D50693" s="63"/>
      <c r="F50693" s="64"/>
    </row>
    <row r="50694" spans="4:6">
      <c r="D50694" s="63"/>
      <c r="F50694" s="64"/>
    </row>
    <row r="50695" spans="4:6">
      <c r="D50695" s="63"/>
      <c r="F50695" s="64"/>
    </row>
    <row r="50696" spans="4:6">
      <c r="D50696" s="63"/>
      <c r="F50696" s="64"/>
    </row>
    <row r="50697" spans="4:6">
      <c r="D50697" s="63"/>
      <c r="F50697" s="64"/>
    </row>
    <row r="50698" spans="4:6">
      <c r="D50698" s="63"/>
      <c r="F50698" s="64"/>
    </row>
    <row r="50699" spans="4:6">
      <c r="D50699" s="63"/>
      <c r="F50699" s="64"/>
    </row>
    <row r="50700" spans="4:6">
      <c r="D50700" s="63"/>
      <c r="F50700" s="64"/>
    </row>
    <row r="50701" spans="4:6">
      <c r="D50701" s="63"/>
      <c r="F50701" s="64"/>
    </row>
    <row r="50702" spans="4:6">
      <c r="D50702" s="63"/>
      <c r="F50702" s="64"/>
    </row>
    <row r="50703" spans="4:6">
      <c r="D50703" s="63"/>
      <c r="F50703" s="64"/>
    </row>
    <row r="50704" spans="4:6">
      <c r="D50704" s="63"/>
      <c r="F50704" s="64"/>
    </row>
    <row r="50705" spans="4:6">
      <c r="D50705" s="63"/>
      <c r="F50705" s="64"/>
    </row>
    <row r="50706" spans="4:6">
      <c r="D50706" s="63"/>
      <c r="F50706" s="64"/>
    </row>
    <row r="50707" spans="4:6">
      <c r="D50707" s="63"/>
      <c r="F50707" s="64"/>
    </row>
    <row r="50708" spans="4:6">
      <c r="D50708" s="63"/>
      <c r="F50708" s="64"/>
    </row>
    <row r="50709" spans="4:6">
      <c r="D50709" s="63"/>
      <c r="F50709" s="64"/>
    </row>
    <row r="50710" spans="4:6">
      <c r="D50710" s="63"/>
      <c r="F50710" s="64"/>
    </row>
    <row r="50711" spans="4:6">
      <c r="D50711" s="63"/>
      <c r="F50711" s="64"/>
    </row>
    <row r="50712" spans="4:6">
      <c r="D50712" s="63"/>
      <c r="F50712" s="64"/>
    </row>
    <row r="50713" spans="4:6">
      <c r="D50713" s="63"/>
      <c r="F50713" s="64"/>
    </row>
    <row r="50714" spans="4:6">
      <c r="D50714" s="63"/>
      <c r="F50714" s="64"/>
    </row>
    <row r="50715" spans="4:6">
      <c r="D50715" s="63"/>
      <c r="F50715" s="64"/>
    </row>
    <row r="50716" spans="4:6">
      <c r="D50716" s="63"/>
      <c r="F50716" s="64"/>
    </row>
    <row r="50717" spans="4:6">
      <c r="D50717" s="63"/>
      <c r="F50717" s="64"/>
    </row>
    <row r="50718" spans="4:6">
      <c r="D50718" s="63"/>
      <c r="F50718" s="64"/>
    </row>
    <row r="50719" spans="4:6">
      <c r="D50719" s="63"/>
      <c r="F50719" s="64"/>
    </row>
    <row r="50720" spans="4:6">
      <c r="D50720" s="63"/>
      <c r="F50720" s="64"/>
    </row>
    <row r="50721" spans="4:6">
      <c r="D50721" s="63"/>
      <c r="F50721" s="64"/>
    </row>
    <row r="50722" spans="4:6">
      <c r="D50722" s="63"/>
      <c r="F50722" s="64"/>
    </row>
    <row r="50723" spans="4:6">
      <c r="D50723" s="63"/>
      <c r="F50723" s="64"/>
    </row>
    <row r="50724" spans="4:6">
      <c r="D50724" s="63"/>
      <c r="F50724" s="64"/>
    </row>
    <row r="50725" spans="4:6">
      <c r="D50725" s="63"/>
      <c r="F50725" s="64"/>
    </row>
    <row r="50726" spans="4:6">
      <c r="D50726" s="63"/>
      <c r="F50726" s="64"/>
    </row>
    <row r="50727" spans="4:6">
      <c r="D50727" s="63"/>
      <c r="F50727" s="64"/>
    </row>
    <row r="50728" spans="4:6">
      <c r="D50728" s="63"/>
      <c r="F50728" s="64"/>
    </row>
    <row r="50729" spans="4:6">
      <c r="D50729" s="63"/>
      <c r="F50729" s="64"/>
    </row>
    <row r="50730" spans="4:6">
      <c r="D50730" s="63"/>
      <c r="F50730" s="64"/>
    </row>
    <row r="50731" spans="4:6">
      <c r="D50731" s="63"/>
      <c r="F50731" s="64"/>
    </row>
    <row r="50732" spans="4:6">
      <c r="D50732" s="63"/>
      <c r="F50732" s="64"/>
    </row>
    <row r="50733" spans="4:6">
      <c r="D50733" s="63"/>
      <c r="F50733" s="64"/>
    </row>
    <row r="50734" spans="4:6">
      <c r="D50734" s="63"/>
      <c r="F50734" s="64"/>
    </row>
    <row r="50735" spans="4:6">
      <c r="D50735" s="63"/>
      <c r="F50735" s="64"/>
    </row>
    <row r="50736" spans="4:6">
      <c r="D50736" s="63"/>
      <c r="F50736" s="64"/>
    </row>
    <row r="50737" spans="4:6">
      <c r="D50737" s="63"/>
      <c r="F50737" s="64"/>
    </row>
    <row r="50738" spans="4:6">
      <c r="D50738" s="63"/>
      <c r="F50738" s="64"/>
    </row>
    <row r="50739" spans="4:6">
      <c r="D50739" s="63"/>
      <c r="F50739" s="64"/>
    </row>
    <row r="50740" spans="4:6">
      <c r="D50740" s="63"/>
      <c r="F50740" s="64"/>
    </row>
    <row r="50741" spans="4:6">
      <c r="D50741" s="63"/>
      <c r="F50741" s="64"/>
    </row>
    <row r="50742" spans="4:6">
      <c r="D50742" s="63"/>
      <c r="F50742" s="64"/>
    </row>
    <row r="50743" spans="4:6">
      <c r="D50743" s="63"/>
      <c r="F50743" s="64"/>
    </row>
    <row r="50744" spans="4:6">
      <c r="D50744" s="63"/>
      <c r="F50744" s="64"/>
    </row>
    <row r="50745" spans="4:6">
      <c r="D50745" s="63"/>
      <c r="F50745" s="64"/>
    </row>
    <row r="50746" spans="4:6">
      <c r="D50746" s="63"/>
      <c r="F50746" s="64"/>
    </row>
    <row r="50747" spans="4:6">
      <c r="D50747" s="63"/>
      <c r="F50747" s="64"/>
    </row>
    <row r="50748" spans="4:6">
      <c r="D50748" s="63"/>
      <c r="F50748" s="64"/>
    </row>
    <row r="50749" spans="4:6">
      <c r="D50749" s="63"/>
      <c r="F50749" s="64"/>
    </row>
    <row r="50750" spans="4:6">
      <c r="D50750" s="63"/>
      <c r="F50750" s="64"/>
    </row>
    <row r="50751" spans="4:6">
      <c r="D50751" s="63"/>
      <c r="F50751" s="64"/>
    </row>
    <row r="50752" spans="4:6">
      <c r="D50752" s="63"/>
      <c r="F50752" s="64"/>
    </row>
    <row r="50753" spans="4:6">
      <c r="D50753" s="63"/>
      <c r="F50753" s="64"/>
    </row>
    <row r="50754" spans="4:6">
      <c r="D50754" s="63"/>
      <c r="F50754" s="64"/>
    </row>
    <row r="50755" spans="4:6">
      <c r="D50755" s="63"/>
      <c r="F50755" s="64"/>
    </row>
    <row r="50756" spans="4:6">
      <c r="D50756" s="63"/>
      <c r="F50756" s="64"/>
    </row>
    <row r="50757" spans="4:6">
      <c r="D50757" s="63"/>
      <c r="F50757" s="64"/>
    </row>
    <row r="50758" spans="4:6">
      <c r="D50758" s="63"/>
      <c r="F50758" s="64"/>
    </row>
    <row r="50759" spans="4:6">
      <c r="D50759" s="63"/>
      <c r="F50759" s="64"/>
    </row>
    <row r="50760" spans="4:6">
      <c r="D50760" s="63"/>
      <c r="F50760" s="64"/>
    </row>
    <row r="50761" spans="4:6">
      <c r="D50761" s="63"/>
      <c r="F50761" s="64"/>
    </row>
    <row r="50762" spans="4:6">
      <c r="D50762" s="63"/>
      <c r="F50762" s="64"/>
    </row>
    <row r="50763" spans="4:6">
      <c r="D50763" s="63"/>
      <c r="F50763" s="64"/>
    </row>
    <row r="50764" spans="4:6">
      <c r="D50764" s="63"/>
      <c r="F50764" s="64"/>
    </row>
    <row r="50765" spans="4:6">
      <c r="D50765" s="63"/>
      <c r="F50765" s="64"/>
    </row>
    <row r="50766" spans="4:6">
      <c r="D50766" s="63"/>
      <c r="F50766" s="64"/>
    </row>
    <row r="50767" spans="4:6">
      <c r="D50767" s="63"/>
      <c r="F50767" s="64"/>
    </row>
    <row r="50768" spans="4:6">
      <c r="D50768" s="63"/>
      <c r="F50768" s="64"/>
    </row>
    <row r="50769" spans="4:6">
      <c r="D50769" s="63"/>
      <c r="F50769" s="64"/>
    </row>
    <row r="50770" spans="4:6">
      <c r="D50770" s="63"/>
      <c r="F50770" s="64"/>
    </row>
    <row r="50771" spans="4:6">
      <c r="D50771" s="63"/>
      <c r="F50771" s="64"/>
    </row>
    <row r="50772" spans="4:6">
      <c r="D50772" s="63"/>
      <c r="F50772" s="64"/>
    </row>
    <row r="50773" spans="4:6">
      <c r="D50773" s="63"/>
      <c r="F50773" s="64"/>
    </row>
    <row r="50774" spans="4:6">
      <c r="D50774" s="63"/>
      <c r="F50774" s="64"/>
    </row>
    <row r="50775" spans="4:6">
      <c r="D50775" s="63"/>
      <c r="F50775" s="64"/>
    </row>
    <row r="50776" spans="4:6">
      <c r="D50776" s="63"/>
      <c r="F50776" s="64"/>
    </row>
    <row r="50777" spans="4:6">
      <c r="D50777" s="63"/>
      <c r="F50777" s="64"/>
    </row>
    <row r="50778" spans="4:6">
      <c r="D50778" s="63"/>
      <c r="F50778" s="64"/>
    </row>
    <row r="50779" spans="4:6">
      <c r="D50779" s="63"/>
      <c r="F50779" s="64"/>
    </row>
    <row r="50780" spans="4:6">
      <c r="D50780" s="63"/>
      <c r="F50780" s="64"/>
    </row>
    <row r="50781" spans="4:6">
      <c r="D50781" s="63"/>
      <c r="F50781" s="64"/>
    </row>
    <row r="50782" spans="4:6">
      <c r="D50782" s="63"/>
      <c r="F50782" s="64"/>
    </row>
    <row r="50783" spans="4:6">
      <c r="D50783" s="63"/>
      <c r="F50783" s="64"/>
    </row>
    <row r="50784" spans="4:6">
      <c r="D50784" s="63"/>
      <c r="F50784" s="64"/>
    </row>
    <row r="50785" spans="4:6">
      <c r="D50785" s="63"/>
      <c r="F50785" s="64"/>
    </row>
    <row r="50786" spans="4:6">
      <c r="D50786" s="63"/>
      <c r="F50786" s="64"/>
    </row>
    <row r="50787" spans="4:6">
      <c r="D50787" s="63"/>
      <c r="F50787" s="64"/>
    </row>
    <row r="50788" spans="4:6">
      <c r="D50788" s="63"/>
      <c r="F50788" s="64"/>
    </row>
    <row r="50789" spans="4:6">
      <c r="D50789" s="63"/>
      <c r="F50789" s="64"/>
    </row>
    <row r="50790" spans="4:6">
      <c r="D50790" s="63"/>
      <c r="F50790" s="64"/>
    </row>
    <row r="50791" spans="4:6">
      <c r="D50791" s="63"/>
      <c r="F50791" s="64"/>
    </row>
    <row r="50792" spans="4:6">
      <c r="D50792" s="63"/>
      <c r="F50792" s="64"/>
    </row>
    <row r="50793" spans="4:6">
      <c r="D50793" s="63"/>
      <c r="F50793" s="64"/>
    </row>
    <row r="50794" spans="4:6">
      <c r="D50794" s="63"/>
      <c r="F50794" s="64"/>
    </row>
    <row r="50795" spans="4:6">
      <c r="D50795" s="63"/>
      <c r="F50795" s="64"/>
    </row>
    <row r="50796" spans="4:6">
      <c r="D50796" s="63"/>
      <c r="F50796" s="64"/>
    </row>
    <row r="50797" spans="4:6">
      <c r="D50797" s="63"/>
      <c r="F50797" s="64"/>
    </row>
    <row r="50798" spans="4:6">
      <c r="D50798" s="63"/>
      <c r="F50798" s="64"/>
    </row>
    <row r="50799" spans="4:6">
      <c r="D50799" s="63"/>
      <c r="F50799" s="64"/>
    </row>
    <row r="50800" spans="4:6">
      <c r="D50800" s="63"/>
      <c r="F50800" s="64"/>
    </row>
    <row r="50801" spans="4:6">
      <c r="D50801" s="63"/>
      <c r="F50801" s="64"/>
    </row>
    <row r="50802" spans="4:6">
      <c r="D50802" s="63"/>
      <c r="F50802" s="64"/>
    </row>
    <row r="50803" spans="4:6">
      <c r="D50803" s="63"/>
      <c r="F50803" s="64"/>
    </row>
    <row r="50804" spans="4:6">
      <c r="D50804" s="63"/>
      <c r="F50804" s="64"/>
    </row>
    <row r="50805" spans="4:6">
      <c r="D50805" s="63"/>
      <c r="F50805" s="64"/>
    </row>
    <row r="50806" spans="4:6">
      <c r="D50806" s="63"/>
      <c r="F50806" s="64"/>
    </row>
    <row r="50807" spans="4:6">
      <c r="D50807" s="63"/>
      <c r="F50807" s="64"/>
    </row>
    <row r="50808" spans="4:6">
      <c r="D50808" s="63"/>
      <c r="F50808" s="64"/>
    </row>
    <row r="50809" spans="4:6">
      <c r="D50809" s="63"/>
      <c r="F50809" s="64"/>
    </row>
    <row r="50810" spans="4:6">
      <c r="D50810" s="63"/>
      <c r="F50810" s="64"/>
    </row>
    <row r="50811" spans="4:6">
      <c r="D50811" s="63"/>
      <c r="F50811" s="64"/>
    </row>
    <row r="50812" spans="4:6">
      <c r="D50812" s="63"/>
      <c r="F50812" s="64"/>
    </row>
    <row r="50813" spans="4:6">
      <c r="D50813" s="63"/>
      <c r="F50813" s="64"/>
    </row>
    <row r="50814" spans="4:6">
      <c r="D50814" s="63"/>
      <c r="F50814" s="64"/>
    </row>
    <row r="50815" spans="4:6">
      <c r="D50815" s="63"/>
      <c r="F50815" s="64"/>
    </row>
    <row r="50816" spans="4:6">
      <c r="D50816" s="63"/>
      <c r="F50816" s="64"/>
    </row>
    <row r="50817" spans="4:6">
      <c r="D50817" s="63"/>
      <c r="F50817" s="64"/>
    </row>
    <row r="50818" spans="4:6">
      <c r="D50818" s="63"/>
      <c r="F50818" s="64"/>
    </row>
    <row r="50819" spans="4:6">
      <c r="D50819" s="63"/>
      <c r="F50819" s="64"/>
    </row>
    <row r="50820" spans="4:6">
      <c r="D50820" s="63"/>
      <c r="F50820" s="64"/>
    </row>
    <row r="50821" spans="4:6">
      <c r="D50821" s="63"/>
      <c r="F50821" s="64"/>
    </row>
    <row r="50822" spans="4:6">
      <c r="D50822" s="63"/>
      <c r="F50822" s="64"/>
    </row>
    <row r="50823" spans="4:6">
      <c r="D50823" s="63"/>
      <c r="F50823" s="64"/>
    </row>
    <row r="50824" spans="4:6">
      <c r="D50824" s="63"/>
      <c r="F50824" s="64"/>
    </row>
    <row r="50825" spans="4:6">
      <c r="D50825" s="63"/>
      <c r="F50825" s="64"/>
    </row>
    <row r="50826" spans="4:6">
      <c r="D50826" s="63"/>
      <c r="F50826" s="64"/>
    </row>
    <row r="50827" spans="4:6">
      <c r="D50827" s="63"/>
      <c r="F50827" s="64"/>
    </row>
    <row r="50828" spans="4:6">
      <c r="D50828" s="63"/>
      <c r="F50828" s="64"/>
    </row>
    <row r="50829" spans="4:6">
      <c r="D50829" s="63"/>
      <c r="F50829" s="64"/>
    </row>
    <row r="50830" spans="4:6">
      <c r="D50830" s="63"/>
      <c r="F50830" s="64"/>
    </row>
    <row r="50831" spans="4:6">
      <c r="D50831" s="63"/>
      <c r="F50831" s="64"/>
    </row>
    <row r="50832" spans="4:6">
      <c r="D50832" s="63"/>
      <c r="F50832" s="64"/>
    </row>
    <row r="50833" spans="4:6">
      <c r="D50833" s="63"/>
      <c r="F50833" s="64"/>
    </row>
    <row r="50834" spans="4:6">
      <c r="D50834" s="63"/>
      <c r="F50834" s="64"/>
    </row>
    <row r="50835" spans="4:6">
      <c r="D50835" s="63"/>
      <c r="F50835" s="64"/>
    </row>
    <row r="50836" spans="4:6">
      <c r="D50836" s="63"/>
      <c r="F50836" s="64"/>
    </row>
    <row r="50837" spans="4:6">
      <c r="D50837" s="63"/>
      <c r="F50837" s="64"/>
    </row>
    <row r="50838" spans="4:6">
      <c r="D50838" s="63"/>
      <c r="F50838" s="64"/>
    </row>
    <row r="50839" spans="4:6">
      <c r="D50839" s="63"/>
      <c r="F50839" s="64"/>
    </row>
    <row r="50840" spans="4:6">
      <c r="D50840" s="63"/>
      <c r="F50840" s="64"/>
    </row>
    <row r="50841" spans="4:6">
      <c r="D50841" s="63"/>
      <c r="F50841" s="64"/>
    </row>
    <row r="50842" spans="4:6">
      <c r="D50842" s="63"/>
      <c r="F50842" s="64"/>
    </row>
    <row r="50843" spans="4:6">
      <c r="D50843" s="63"/>
      <c r="F50843" s="64"/>
    </row>
    <row r="50844" spans="4:6">
      <c r="D50844" s="63"/>
      <c r="F50844" s="64"/>
    </row>
    <row r="50845" spans="4:6">
      <c r="D50845" s="63"/>
      <c r="F50845" s="64"/>
    </row>
    <row r="50846" spans="4:6">
      <c r="D50846" s="63"/>
      <c r="F50846" s="64"/>
    </row>
    <row r="50847" spans="4:6">
      <c r="D50847" s="63"/>
      <c r="F50847" s="64"/>
    </row>
    <row r="50848" spans="4:6">
      <c r="D50848" s="63"/>
      <c r="F50848" s="64"/>
    </row>
    <row r="50849" spans="4:6">
      <c r="D50849" s="63"/>
      <c r="F50849" s="64"/>
    </row>
    <row r="50850" spans="4:6">
      <c r="D50850" s="63"/>
      <c r="F50850" s="64"/>
    </row>
    <row r="50851" spans="4:6">
      <c r="D50851" s="63"/>
      <c r="F50851" s="64"/>
    </row>
    <row r="50852" spans="4:6">
      <c r="D50852" s="63"/>
      <c r="F50852" s="64"/>
    </row>
    <row r="50853" spans="4:6">
      <c r="D50853" s="63"/>
      <c r="F50853" s="64"/>
    </row>
    <row r="50854" spans="4:6">
      <c r="D50854" s="63"/>
      <c r="F50854" s="64"/>
    </row>
    <row r="50855" spans="4:6">
      <c r="D50855" s="63"/>
      <c r="F50855" s="64"/>
    </row>
    <row r="50856" spans="4:6">
      <c r="D50856" s="63"/>
      <c r="F50856" s="64"/>
    </row>
    <row r="50857" spans="4:6">
      <c r="D50857" s="63"/>
      <c r="F50857" s="64"/>
    </row>
    <row r="50858" spans="4:6">
      <c r="D50858" s="63"/>
      <c r="F50858" s="64"/>
    </row>
    <row r="50859" spans="4:6">
      <c r="D50859" s="63"/>
      <c r="F50859" s="64"/>
    </row>
    <row r="50860" spans="4:6">
      <c r="D50860" s="63"/>
      <c r="F50860" s="64"/>
    </row>
    <row r="50861" spans="4:6">
      <c r="D50861" s="63"/>
      <c r="F50861" s="64"/>
    </row>
    <row r="50862" spans="4:6">
      <c r="D50862" s="63"/>
      <c r="F50862" s="64"/>
    </row>
    <row r="50863" spans="4:6">
      <c r="D50863" s="63"/>
      <c r="F50863" s="64"/>
    </row>
    <row r="50864" spans="4:6">
      <c r="D50864" s="63"/>
      <c r="F50864" s="64"/>
    </row>
    <row r="50865" spans="4:6">
      <c r="D50865" s="63"/>
      <c r="F50865" s="64"/>
    </row>
    <row r="50866" spans="4:6">
      <c r="D50866" s="63"/>
      <c r="F50866" s="64"/>
    </row>
    <row r="50867" spans="4:6">
      <c r="D50867" s="63"/>
      <c r="F50867" s="64"/>
    </row>
    <row r="50868" spans="4:6">
      <c r="D50868" s="63"/>
      <c r="F50868" s="64"/>
    </row>
    <row r="50869" spans="4:6">
      <c r="D50869" s="63"/>
      <c r="F50869" s="64"/>
    </row>
    <row r="50870" spans="4:6">
      <c r="D50870" s="63"/>
      <c r="F50870" s="64"/>
    </row>
    <row r="50871" spans="4:6">
      <c r="D50871" s="63"/>
      <c r="F50871" s="64"/>
    </row>
    <row r="50872" spans="4:6">
      <c r="D50872" s="63"/>
      <c r="F50872" s="64"/>
    </row>
    <row r="50873" spans="4:6">
      <c r="D50873" s="63"/>
      <c r="F50873" s="64"/>
    </row>
    <row r="50874" spans="4:6">
      <c r="D50874" s="63"/>
      <c r="F50874" s="64"/>
    </row>
    <row r="50875" spans="4:6">
      <c r="D50875" s="63"/>
      <c r="F50875" s="64"/>
    </row>
    <row r="50876" spans="4:6">
      <c r="D50876" s="63"/>
      <c r="F50876" s="64"/>
    </row>
    <row r="50877" spans="4:6">
      <c r="D50877" s="63"/>
      <c r="F50877" s="64"/>
    </row>
    <row r="50878" spans="4:6">
      <c r="D50878" s="63"/>
      <c r="F50878" s="64"/>
    </row>
    <row r="50879" spans="4:6">
      <c r="D50879" s="63"/>
      <c r="F50879" s="64"/>
    </row>
    <row r="50880" spans="4:6">
      <c r="D50880" s="63"/>
      <c r="F50880" s="64"/>
    </row>
    <row r="50881" spans="4:6">
      <c r="D50881" s="63"/>
      <c r="F50881" s="64"/>
    </row>
    <row r="50882" spans="4:6">
      <c r="D50882" s="63"/>
      <c r="F50882" s="64"/>
    </row>
    <row r="50883" spans="4:6">
      <c r="D50883" s="63"/>
      <c r="F50883" s="64"/>
    </row>
    <row r="50884" spans="4:6">
      <c r="D50884" s="63"/>
      <c r="F50884" s="64"/>
    </row>
    <row r="50885" spans="4:6">
      <c r="D50885" s="63"/>
      <c r="F50885" s="64"/>
    </row>
    <row r="50886" spans="4:6">
      <c r="D50886" s="63"/>
      <c r="F50886" s="64"/>
    </row>
    <row r="50887" spans="4:6">
      <c r="D50887" s="63"/>
      <c r="F50887" s="64"/>
    </row>
    <row r="50888" spans="4:6">
      <c r="D50888" s="63"/>
      <c r="F50888" s="64"/>
    </row>
    <row r="50889" spans="4:6">
      <c r="D50889" s="63"/>
      <c r="F50889" s="64"/>
    </row>
    <row r="50890" spans="4:6">
      <c r="D50890" s="63"/>
      <c r="F50890" s="64"/>
    </row>
    <row r="50891" spans="4:6">
      <c r="D50891" s="63"/>
      <c r="F50891" s="64"/>
    </row>
    <row r="50892" spans="4:6">
      <c r="D50892" s="63"/>
      <c r="F50892" s="64"/>
    </row>
    <row r="50893" spans="4:6">
      <c r="D50893" s="63"/>
      <c r="F50893" s="64"/>
    </row>
    <row r="50894" spans="4:6">
      <c r="D50894" s="63"/>
      <c r="F50894" s="64"/>
    </row>
    <row r="50895" spans="4:6">
      <c r="D50895" s="63"/>
      <c r="F50895" s="64"/>
    </row>
    <row r="50896" spans="4:6">
      <c r="D50896" s="63"/>
      <c r="F50896" s="64"/>
    </row>
    <row r="50897" spans="4:6">
      <c r="D50897" s="63"/>
      <c r="F50897" s="64"/>
    </row>
    <row r="50898" spans="4:6">
      <c r="D50898" s="63"/>
      <c r="F50898" s="64"/>
    </row>
    <row r="50899" spans="4:6">
      <c r="D50899" s="63"/>
      <c r="F50899" s="64"/>
    </row>
    <row r="50900" spans="4:6">
      <c r="D50900" s="63"/>
      <c r="F50900" s="64"/>
    </row>
    <row r="50901" spans="4:6">
      <c r="D50901" s="63"/>
      <c r="F50901" s="64"/>
    </row>
    <row r="50902" spans="4:6">
      <c r="D50902" s="63"/>
      <c r="F50902" s="64"/>
    </row>
    <row r="50903" spans="4:6">
      <c r="D50903" s="63"/>
      <c r="F50903" s="64"/>
    </row>
    <row r="50904" spans="4:6">
      <c r="D50904" s="63"/>
      <c r="F50904" s="64"/>
    </row>
    <row r="50905" spans="4:6">
      <c r="D50905" s="63"/>
      <c r="F50905" s="64"/>
    </row>
    <row r="50906" spans="4:6">
      <c r="D50906" s="63"/>
      <c r="F50906" s="64"/>
    </row>
    <row r="50907" spans="4:6">
      <c r="D50907" s="63"/>
      <c r="F50907" s="64"/>
    </row>
    <row r="50908" spans="4:6">
      <c r="D50908" s="63"/>
      <c r="F50908" s="64"/>
    </row>
    <row r="50909" spans="4:6">
      <c r="D50909" s="63"/>
      <c r="F50909" s="64"/>
    </row>
    <row r="50910" spans="4:6">
      <c r="D50910" s="63"/>
      <c r="F50910" s="64"/>
    </row>
    <row r="50911" spans="4:6">
      <c r="D50911" s="63"/>
      <c r="F50911" s="64"/>
    </row>
    <row r="50912" spans="4:6">
      <c r="D50912" s="63"/>
      <c r="F50912" s="64"/>
    </row>
    <row r="50913" spans="4:6">
      <c r="D50913" s="63"/>
      <c r="F50913" s="64"/>
    </row>
    <row r="50914" spans="4:6">
      <c r="D50914" s="63"/>
      <c r="F50914" s="64"/>
    </row>
    <row r="50915" spans="4:6">
      <c r="D50915" s="63"/>
      <c r="F50915" s="64"/>
    </row>
    <row r="50916" spans="4:6">
      <c r="D50916" s="63"/>
      <c r="F50916" s="64"/>
    </row>
    <row r="50917" spans="4:6">
      <c r="D50917" s="63"/>
      <c r="F50917" s="64"/>
    </row>
    <row r="50918" spans="4:6">
      <c r="D50918" s="63"/>
      <c r="F50918" s="64"/>
    </row>
    <row r="50919" spans="4:6">
      <c r="D50919" s="63"/>
      <c r="F50919" s="64"/>
    </row>
    <row r="50920" spans="4:6">
      <c r="D50920" s="63"/>
      <c r="F50920" s="64"/>
    </row>
    <row r="50921" spans="4:6">
      <c r="D50921" s="63"/>
      <c r="F50921" s="64"/>
    </row>
    <row r="50922" spans="4:6">
      <c r="D50922" s="63"/>
      <c r="F50922" s="64"/>
    </row>
    <row r="50923" spans="4:6">
      <c r="D50923" s="63"/>
      <c r="F50923" s="64"/>
    </row>
    <row r="50924" spans="4:6">
      <c r="D50924" s="63"/>
      <c r="F50924" s="64"/>
    </row>
    <row r="50925" spans="4:6">
      <c r="D50925" s="63"/>
      <c r="F50925" s="64"/>
    </row>
    <row r="50926" spans="4:6">
      <c r="D50926" s="63"/>
      <c r="F50926" s="64"/>
    </row>
    <row r="50927" spans="4:6">
      <c r="D50927" s="63"/>
      <c r="F50927" s="64"/>
    </row>
    <row r="50928" spans="4:6">
      <c r="D50928" s="63"/>
      <c r="F50928" s="64"/>
    </row>
    <row r="50929" spans="4:6">
      <c r="D50929" s="63"/>
      <c r="F50929" s="64"/>
    </row>
    <row r="50930" spans="4:6">
      <c r="D50930" s="63"/>
      <c r="F50930" s="64"/>
    </row>
    <row r="50931" spans="4:6">
      <c r="D50931" s="63"/>
      <c r="F50931" s="64"/>
    </row>
    <row r="50932" spans="4:6">
      <c r="D50932" s="63"/>
      <c r="F50932" s="64"/>
    </row>
    <row r="50933" spans="4:6">
      <c r="D50933" s="63"/>
      <c r="F50933" s="64"/>
    </row>
    <row r="50934" spans="4:6">
      <c r="D50934" s="63"/>
      <c r="F50934" s="64"/>
    </row>
    <row r="50935" spans="4:6">
      <c r="D50935" s="63"/>
      <c r="F50935" s="64"/>
    </row>
    <row r="50936" spans="4:6">
      <c r="D50936" s="63"/>
      <c r="F50936" s="64"/>
    </row>
    <row r="50937" spans="4:6">
      <c r="D50937" s="63"/>
      <c r="F50937" s="64"/>
    </row>
    <row r="50938" spans="4:6">
      <c r="D50938" s="63"/>
      <c r="F50938" s="64"/>
    </row>
    <row r="50939" spans="4:6">
      <c r="D50939" s="63"/>
      <c r="F50939" s="64"/>
    </row>
    <row r="50940" spans="4:6">
      <c r="D50940" s="63"/>
      <c r="F50940" s="64"/>
    </row>
    <row r="50941" spans="4:6">
      <c r="D50941" s="63"/>
      <c r="F50941" s="64"/>
    </row>
    <row r="50942" spans="4:6">
      <c r="D50942" s="63"/>
      <c r="F50942" s="64"/>
    </row>
    <row r="50943" spans="4:6">
      <c r="D50943" s="63"/>
      <c r="F50943" s="64"/>
    </row>
    <row r="50944" spans="4:6">
      <c r="D50944" s="63"/>
      <c r="F50944" s="64"/>
    </row>
    <row r="50945" spans="4:6">
      <c r="D50945" s="63"/>
      <c r="F50945" s="64"/>
    </row>
    <row r="50946" spans="4:6">
      <c r="D50946" s="63"/>
      <c r="F50946" s="64"/>
    </row>
    <row r="50947" spans="4:6">
      <c r="D50947" s="63"/>
      <c r="F50947" s="64"/>
    </row>
    <row r="50948" spans="4:6">
      <c r="D50948" s="63"/>
      <c r="F50948" s="64"/>
    </row>
    <row r="50949" spans="4:6">
      <c r="D50949" s="63"/>
      <c r="F50949" s="64"/>
    </row>
    <row r="50950" spans="4:6">
      <c r="D50950" s="63"/>
      <c r="F50950" s="64"/>
    </row>
    <row r="50951" spans="4:6">
      <c r="D50951" s="63"/>
      <c r="F50951" s="64"/>
    </row>
    <row r="50952" spans="4:6">
      <c r="D50952" s="63"/>
      <c r="F50952" s="64"/>
    </row>
    <row r="50953" spans="4:6">
      <c r="D50953" s="63"/>
      <c r="F50953" s="64"/>
    </row>
    <row r="50954" spans="4:6">
      <c r="D50954" s="63"/>
      <c r="F50954" s="64"/>
    </row>
    <row r="50955" spans="4:6">
      <c r="D50955" s="63"/>
      <c r="F50955" s="64"/>
    </row>
    <row r="50956" spans="4:6">
      <c r="D50956" s="63"/>
      <c r="F50956" s="64"/>
    </row>
    <row r="50957" spans="4:6">
      <c r="D50957" s="63"/>
      <c r="F50957" s="64"/>
    </row>
    <row r="50958" spans="4:6">
      <c r="D50958" s="63"/>
      <c r="F50958" s="64"/>
    </row>
    <row r="50959" spans="4:6">
      <c r="D50959" s="63"/>
      <c r="F50959" s="64"/>
    </row>
    <row r="50960" spans="4:6">
      <c r="D50960" s="63"/>
      <c r="F50960" s="64"/>
    </row>
    <row r="50961" spans="4:6">
      <c r="D50961" s="63"/>
      <c r="F50961" s="64"/>
    </row>
    <row r="50962" spans="4:6">
      <c r="D50962" s="63"/>
      <c r="F50962" s="64"/>
    </row>
    <row r="50963" spans="4:6">
      <c r="D50963" s="63"/>
      <c r="F50963" s="64"/>
    </row>
    <row r="50964" spans="4:6">
      <c r="D50964" s="63"/>
      <c r="F50964" s="64"/>
    </row>
    <row r="50965" spans="4:6">
      <c r="D50965" s="63"/>
      <c r="F50965" s="64"/>
    </row>
    <row r="50966" spans="4:6">
      <c r="D50966" s="63"/>
      <c r="F50966" s="64"/>
    </row>
    <row r="50967" spans="4:6">
      <c r="D50967" s="63"/>
      <c r="F50967" s="64"/>
    </row>
    <row r="50968" spans="4:6">
      <c r="D50968" s="63"/>
      <c r="F50968" s="64"/>
    </row>
    <row r="50969" spans="4:6">
      <c r="D50969" s="63"/>
      <c r="F50969" s="64"/>
    </row>
    <row r="50970" spans="4:6">
      <c r="D50970" s="63"/>
      <c r="F50970" s="64"/>
    </row>
    <row r="50971" spans="4:6">
      <c r="D50971" s="63"/>
      <c r="F50971" s="64"/>
    </row>
    <row r="50972" spans="4:6">
      <c r="D50972" s="63"/>
      <c r="F50972" s="64"/>
    </row>
    <row r="50973" spans="4:6">
      <c r="D50973" s="63"/>
      <c r="F50973" s="64"/>
    </row>
    <row r="50974" spans="4:6">
      <c r="D50974" s="63"/>
      <c r="F50974" s="64"/>
    </row>
    <row r="50975" spans="4:6">
      <c r="D50975" s="63"/>
      <c r="F50975" s="64"/>
    </row>
    <row r="50976" spans="4:6">
      <c r="D50976" s="63"/>
      <c r="F50976" s="64"/>
    </row>
    <row r="50977" spans="4:6">
      <c r="D50977" s="63"/>
      <c r="F50977" s="64"/>
    </row>
    <row r="50978" spans="4:6">
      <c r="D50978" s="63"/>
      <c r="F50978" s="64"/>
    </row>
    <row r="50979" spans="4:6">
      <c r="D50979" s="63"/>
      <c r="F50979" s="64"/>
    </row>
    <row r="50980" spans="4:6">
      <c r="D50980" s="63"/>
      <c r="F50980" s="64"/>
    </row>
    <row r="50981" spans="4:6">
      <c r="D50981" s="63"/>
      <c r="F50981" s="64"/>
    </row>
    <row r="50982" spans="4:6">
      <c r="D50982" s="63"/>
      <c r="F50982" s="64"/>
    </row>
    <row r="50983" spans="4:6">
      <c r="D50983" s="63"/>
      <c r="F50983" s="64"/>
    </row>
    <row r="50984" spans="4:6">
      <c r="D50984" s="63"/>
      <c r="F50984" s="64"/>
    </row>
    <row r="50985" spans="4:6">
      <c r="D50985" s="63"/>
      <c r="F50985" s="64"/>
    </row>
    <row r="50986" spans="4:6">
      <c r="D50986" s="63"/>
      <c r="F50986" s="64"/>
    </row>
    <row r="50987" spans="4:6">
      <c r="D50987" s="63"/>
      <c r="F50987" s="64"/>
    </row>
    <row r="50988" spans="4:6">
      <c r="D50988" s="63"/>
      <c r="F50988" s="64"/>
    </row>
    <row r="50989" spans="4:6">
      <c r="D50989" s="63"/>
      <c r="F50989" s="64"/>
    </row>
    <row r="50990" spans="4:6">
      <c r="D50990" s="63"/>
      <c r="F50990" s="64"/>
    </row>
    <row r="50991" spans="4:6">
      <c r="D50991" s="63"/>
      <c r="F50991" s="64"/>
    </row>
    <row r="50992" spans="4:6">
      <c r="D50992" s="63"/>
      <c r="F50992" s="64"/>
    </row>
    <row r="50993" spans="4:6">
      <c r="D50993" s="63"/>
      <c r="F50993" s="64"/>
    </row>
    <row r="50994" spans="4:6">
      <c r="D50994" s="63"/>
      <c r="F50994" s="64"/>
    </row>
    <row r="50995" spans="4:6">
      <c r="D50995" s="63"/>
      <c r="F50995" s="64"/>
    </row>
    <row r="50996" spans="4:6">
      <c r="D50996" s="63"/>
      <c r="F50996" s="64"/>
    </row>
    <row r="50997" spans="4:6">
      <c r="D50997" s="63"/>
      <c r="F50997" s="64"/>
    </row>
    <row r="50998" spans="4:6">
      <c r="D50998" s="63"/>
      <c r="F50998" s="64"/>
    </row>
    <row r="50999" spans="4:6">
      <c r="D50999" s="63"/>
      <c r="F50999" s="64"/>
    </row>
    <row r="51000" spans="4:6">
      <c r="D51000" s="63"/>
      <c r="F51000" s="64"/>
    </row>
    <row r="51001" spans="4:6">
      <c r="D51001" s="63"/>
      <c r="F51001" s="64"/>
    </row>
    <row r="51002" spans="4:6">
      <c r="D51002" s="63"/>
      <c r="F51002" s="64"/>
    </row>
    <row r="51003" spans="4:6">
      <c r="D51003" s="63"/>
      <c r="F51003" s="64"/>
    </row>
    <row r="51004" spans="4:6">
      <c r="D51004" s="63"/>
      <c r="F51004" s="64"/>
    </row>
    <row r="51005" spans="4:6">
      <c r="D51005" s="63"/>
      <c r="F51005" s="64"/>
    </row>
    <row r="51006" spans="4:6">
      <c r="D51006" s="63"/>
      <c r="F51006" s="64"/>
    </row>
    <row r="51007" spans="4:6">
      <c r="D51007" s="63"/>
      <c r="F51007" s="64"/>
    </row>
    <row r="51008" spans="4:6">
      <c r="D51008" s="63"/>
      <c r="F51008" s="64"/>
    </row>
    <row r="51009" spans="4:6">
      <c r="D51009" s="63"/>
      <c r="F51009" s="64"/>
    </row>
    <row r="51010" spans="4:6">
      <c r="D51010" s="63"/>
      <c r="F51010" s="64"/>
    </row>
    <row r="51011" spans="4:6">
      <c r="D51011" s="63"/>
      <c r="F51011" s="64"/>
    </row>
    <row r="51012" spans="4:6">
      <c r="D51012" s="63"/>
      <c r="F51012" s="64"/>
    </row>
    <row r="51013" spans="4:6">
      <c r="D51013" s="63"/>
      <c r="F51013" s="64"/>
    </row>
    <row r="51014" spans="4:6">
      <c r="D51014" s="63"/>
      <c r="F51014" s="64"/>
    </row>
    <row r="51015" spans="4:6">
      <c r="D51015" s="63"/>
      <c r="F51015" s="64"/>
    </row>
    <row r="51016" spans="4:6">
      <c r="D51016" s="63"/>
      <c r="F51016" s="64"/>
    </row>
    <row r="51017" spans="4:6">
      <c r="D51017" s="63"/>
      <c r="F51017" s="64"/>
    </row>
    <row r="51018" spans="4:6">
      <c r="D51018" s="63"/>
      <c r="F51018" s="64"/>
    </row>
    <row r="51019" spans="4:6">
      <c r="D51019" s="63"/>
      <c r="F51019" s="64"/>
    </row>
    <row r="51020" spans="4:6">
      <c r="D51020" s="63"/>
      <c r="F51020" s="64"/>
    </row>
    <row r="51021" spans="4:6">
      <c r="D51021" s="63"/>
      <c r="F51021" s="64"/>
    </row>
    <row r="51022" spans="4:6">
      <c r="D51022" s="63"/>
      <c r="F51022" s="64"/>
    </row>
    <row r="51023" spans="4:6">
      <c r="D51023" s="63"/>
      <c r="F51023" s="64"/>
    </row>
    <row r="51024" spans="4:6">
      <c r="D51024" s="63"/>
      <c r="F51024" s="64"/>
    </row>
    <row r="51025" spans="4:6">
      <c r="D51025" s="63"/>
      <c r="F51025" s="64"/>
    </row>
    <row r="51026" spans="4:6">
      <c r="D51026" s="63"/>
      <c r="F51026" s="64"/>
    </row>
    <row r="51027" spans="4:6">
      <c r="D51027" s="63"/>
      <c r="F51027" s="64"/>
    </row>
    <row r="51028" spans="4:6">
      <c r="D51028" s="63"/>
      <c r="F51028" s="64"/>
    </row>
    <row r="51029" spans="4:6">
      <c r="D51029" s="63"/>
      <c r="F51029" s="64"/>
    </row>
    <row r="51030" spans="4:6">
      <c r="D51030" s="63"/>
      <c r="F51030" s="64"/>
    </row>
    <row r="51031" spans="4:6">
      <c r="D51031" s="63"/>
      <c r="F51031" s="64"/>
    </row>
    <row r="51032" spans="4:6">
      <c r="D51032" s="63"/>
      <c r="F51032" s="64"/>
    </row>
    <row r="51033" spans="4:6">
      <c r="D51033" s="63"/>
      <c r="F51033" s="64"/>
    </row>
    <row r="51034" spans="4:6">
      <c r="D51034" s="63"/>
      <c r="F51034" s="64"/>
    </row>
    <row r="51035" spans="4:6">
      <c r="D51035" s="63"/>
      <c r="F51035" s="64"/>
    </row>
    <row r="51036" spans="4:6">
      <c r="D51036" s="63"/>
      <c r="F51036" s="64"/>
    </row>
    <row r="51037" spans="4:6">
      <c r="D51037" s="63"/>
      <c r="F51037" s="64"/>
    </row>
    <row r="51038" spans="4:6">
      <c r="D51038" s="63"/>
      <c r="F51038" s="64"/>
    </row>
    <row r="51039" spans="4:6">
      <c r="D51039" s="63"/>
      <c r="F51039" s="64"/>
    </row>
    <row r="51040" spans="4:6">
      <c r="D51040" s="63"/>
      <c r="F51040" s="64"/>
    </row>
    <row r="51041" spans="4:6">
      <c r="D51041" s="63"/>
      <c r="F51041" s="64"/>
    </row>
    <row r="51042" spans="4:6">
      <c r="D51042" s="63"/>
      <c r="F51042" s="64"/>
    </row>
    <row r="51043" spans="4:6">
      <c r="D51043" s="63"/>
      <c r="F51043" s="64"/>
    </row>
    <row r="51044" spans="4:6">
      <c r="D51044" s="63"/>
      <c r="F51044" s="64"/>
    </row>
    <row r="51045" spans="4:6">
      <c r="D51045" s="63"/>
      <c r="F51045" s="64"/>
    </row>
    <row r="51046" spans="4:6">
      <c r="D51046" s="63"/>
      <c r="F51046" s="64"/>
    </row>
    <row r="51047" spans="4:6">
      <c r="D51047" s="63"/>
      <c r="F51047" s="64"/>
    </row>
    <row r="51048" spans="4:6">
      <c r="D51048" s="63"/>
      <c r="F51048" s="64"/>
    </row>
    <row r="51049" spans="4:6">
      <c r="D51049" s="63"/>
      <c r="F51049" s="64"/>
    </row>
    <row r="51050" spans="4:6">
      <c r="D51050" s="63"/>
      <c r="F51050" s="64"/>
    </row>
    <row r="51051" spans="4:6">
      <c r="D51051" s="63"/>
      <c r="F51051" s="64"/>
    </row>
    <row r="51052" spans="4:6">
      <c r="D51052" s="63"/>
      <c r="F51052" s="64"/>
    </row>
    <row r="51053" spans="4:6">
      <c r="D51053" s="63"/>
      <c r="F51053" s="64"/>
    </row>
    <row r="51054" spans="4:6">
      <c r="D51054" s="63"/>
      <c r="F51054" s="64"/>
    </row>
    <row r="51055" spans="4:6">
      <c r="D51055" s="63"/>
      <c r="F51055" s="64"/>
    </row>
    <row r="51056" spans="4:6">
      <c r="D51056" s="63"/>
      <c r="F51056" s="64"/>
    </row>
    <row r="51057" spans="4:6">
      <c r="D51057" s="63"/>
      <c r="F51057" s="64"/>
    </row>
    <row r="51058" spans="4:6">
      <c r="D51058" s="63"/>
      <c r="F51058" s="64"/>
    </row>
    <row r="51059" spans="4:6">
      <c r="D51059" s="63"/>
      <c r="F51059" s="64"/>
    </row>
    <row r="51060" spans="4:6">
      <c r="D51060" s="63"/>
      <c r="F51060" s="64"/>
    </row>
    <row r="51061" spans="4:6">
      <c r="D51061" s="63"/>
      <c r="F51061" s="64"/>
    </row>
    <row r="51062" spans="4:6">
      <c r="D51062" s="63"/>
      <c r="F51062" s="64"/>
    </row>
    <row r="51063" spans="4:6">
      <c r="D51063" s="63"/>
      <c r="F51063" s="64"/>
    </row>
    <row r="51064" spans="4:6">
      <c r="D51064" s="63"/>
      <c r="F51064" s="64"/>
    </row>
    <row r="51065" spans="4:6">
      <c r="D51065" s="63"/>
      <c r="F51065" s="64"/>
    </row>
    <row r="51066" spans="4:6">
      <c r="D51066" s="63"/>
      <c r="F51066" s="64"/>
    </row>
    <row r="51067" spans="4:6">
      <c r="D51067" s="63"/>
      <c r="F51067" s="64"/>
    </row>
    <row r="51068" spans="4:6">
      <c r="D51068" s="63"/>
      <c r="F51068" s="64"/>
    </row>
    <row r="51069" spans="4:6">
      <c r="D51069" s="63"/>
      <c r="F51069" s="64"/>
    </row>
    <row r="51070" spans="4:6">
      <c r="D51070" s="63"/>
      <c r="F51070" s="64"/>
    </row>
    <row r="51071" spans="4:6">
      <c r="D51071" s="63"/>
      <c r="F51071" s="64"/>
    </row>
    <row r="51072" spans="4:6">
      <c r="D51072" s="63"/>
      <c r="F51072" s="64"/>
    </row>
    <row r="51073" spans="4:6">
      <c r="D51073" s="63"/>
      <c r="F51073" s="64"/>
    </row>
    <row r="51074" spans="4:6">
      <c r="D51074" s="63"/>
      <c r="F51074" s="64"/>
    </row>
    <row r="51075" spans="4:6">
      <c r="D51075" s="63"/>
      <c r="F51075" s="64"/>
    </row>
    <row r="51076" spans="4:6">
      <c r="D51076" s="63"/>
      <c r="F51076" s="64"/>
    </row>
    <row r="51077" spans="4:6">
      <c r="D51077" s="63"/>
      <c r="F51077" s="64"/>
    </row>
    <row r="51078" spans="4:6">
      <c r="D51078" s="63"/>
      <c r="F51078" s="64"/>
    </row>
    <row r="51079" spans="4:6">
      <c r="D51079" s="63"/>
      <c r="F51079" s="64"/>
    </row>
    <row r="51080" spans="4:6">
      <c r="D51080" s="63"/>
      <c r="F51080" s="64"/>
    </row>
    <row r="51081" spans="4:6">
      <c r="D51081" s="63"/>
      <c r="F51081" s="64"/>
    </row>
    <row r="51082" spans="4:6">
      <c r="D51082" s="63"/>
      <c r="F51082" s="64"/>
    </row>
    <row r="51083" spans="4:6">
      <c r="D51083" s="63"/>
      <c r="F51083" s="64"/>
    </row>
    <row r="51084" spans="4:6">
      <c r="D51084" s="63"/>
      <c r="F51084" s="64"/>
    </row>
    <row r="51085" spans="4:6">
      <c r="D51085" s="63"/>
      <c r="F51085" s="64"/>
    </row>
    <row r="51086" spans="4:6">
      <c r="D51086" s="63"/>
      <c r="F51086" s="64"/>
    </row>
    <row r="51087" spans="4:6">
      <c r="D51087" s="63"/>
      <c r="F51087" s="64"/>
    </row>
    <row r="51088" spans="4:6">
      <c r="D51088" s="63"/>
      <c r="F51088" s="64"/>
    </row>
    <row r="51089" spans="4:6">
      <c r="D51089" s="63"/>
      <c r="F51089" s="64"/>
    </row>
    <row r="51090" spans="4:6">
      <c r="D51090" s="63"/>
      <c r="F51090" s="64"/>
    </row>
    <row r="51091" spans="4:6">
      <c r="D51091" s="63"/>
      <c r="F51091" s="64"/>
    </row>
    <row r="51092" spans="4:6">
      <c r="D51092" s="63"/>
      <c r="F51092" s="64"/>
    </row>
    <row r="51093" spans="4:6">
      <c r="D51093" s="63"/>
      <c r="F51093" s="64"/>
    </row>
    <row r="51094" spans="4:6">
      <c r="D51094" s="63"/>
      <c r="F51094" s="64"/>
    </row>
    <row r="51095" spans="4:6">
      <c r="D51095" s="63"/>
      <c r="F51095" s="64"/>
    </row>
    <row r="51096" spans="4:6">
      <c r="D51096" s="63"/>
      <c r="F51096" s="64"/>
    </row>
    <row r="51097" spans="4:6">
      <c r="D51097" s="63"/>
      <c r="F51097" s="64"/>
    </row>
    <row r="51098" spans="4:6">
      <c r="D51098" s="63"/>
      <c r="F51098" s="64"/>
    </row>
    <row r="51099" spans="4:6">
      <c r="D51099" s="63"/>
      <c r="F51099" s="64"/>
    </row>
    <row r="51100" spans="4:6">
      <c r="D51100" s="63"/>
      <c r="F51100" s="64"/>
    </row>
    <row r="51101" spans="4:6">
      <c r="D51101" s="63"/>
      <c r="F51101" s="64"/>
    </row>
    <row r="51102" spans="4:6">
      <c r="D51102" s="63"/>
      <c r="F51102" s="64"/>
    </row>
    <row r="51103" spans="4:6">
      <c r="D51103" s="63"/>
      <c r="F51103" s="64"/>
    </row>
    <row r="51104" spans="4:6">
      <c r="D51104" s="63"/>
      <c r="F51104" s="64"/>
    </row>
    <row r="51105" spans="4:6">
      <c r="D51105" s="63"/>
      <c r="F51105" s="64"/>
    </row>
    <row r="51106" spans="4:6">
      <c r="D51106" s="63"/>
      <c r="F51106" s="64"/>
    </row>
    <row r="51107" spans="4:6">
      <c r="D51107" s="63"/>
      <c r="F51107" s="64"/>
    </row>
    <row r="51108" spans="4:6">
      <c r="D51108" s="63"/>
      <c r="F51108" s="64"/>
    </row>
    <row r="51109" spans="4:6">
      <c r="D51109" s="63"/>
      <c r="F51109" s="64"/>
    </row>
    <row r="51110" spans="4:6">
      <c r="D51110" s="63"/>
      <c r="F51110" s="64"/>
    </row>
    <row r="51111" spans="4:6">
      <c r="D51111" s="63"/>
      <c r="F51111" s="64"/>
    </row>
    <row r="51112" spans="4:6">
      <c r="D51112" s="63"/>
      <c r="F51112" s="64"/>
    </row>
    <row r="51113" spans="4:6">
      <c r="D51113" s="63"/>
      <c r="F51113" s="64"/>
    </row>
    <row r="51114" spans="4:6">
      <c r="D51114" s="63"/>
      <c r="F51114" s="64"/>
    </row>
    <row r="51115" spans="4:6">
      <c r="D51115" s="63"/>
      <c r="F51115" s="64"/>
    </row>
    <row r="51116" spans="4:6">
      <c r="D51116" s="63"/>
      <c r="F51116" s="64"/>
    </row>
    <row r="51117" spans="4:6">
      <c r="D51117" s="63"/>
      <c r="F51117" s="64"/>
    </row>
    <row r="51118" spans="4:6">
      <c r="D51118" s="63"/>
      <c r="F51118" s="64"/>
    </row>
    <row r="51119" spans="4:6">
      <c r="D51119" s="63"/>
      <c r="F51119" s="64"/>
    </row>
    <row r="51120" spans="4:6">
      <c r="D51120" s="63"/>
      <c r="F51120" s="64"/>
    </row>
    <row r="51121" spans="4:6">
      <c r="D51121" s="63"/>
      <c r="F51121" s="64"/>
    </row>
    <row r="51122" spans="4:6">
      <c r="D51122" s="63"/>
      <c r="F51122" s="64"/>
    </row>
    <row r="51123" spans="4:6">
      <c r="D51123" s="63"/>
      <c r="F51123" s="64"/>
    </row>
    <row r="51124" spans="4:6">
      <c r="D51124" s="63"/>
      <c r="F51124" s="64"/>
    </row>
    <row r="51125" spans="4:6">
      <c r="D51125" s="63"/>
      <c r="F51125" s="64"/>
    </row>
    <row r="51126" spans="4:6">
      <c r="D51126" s="63"/>
      <c r="F51126" s="64"/>
    </row>
    <row r="51127" spans="4:6">
      <c r="D51127" s="63"/>
      <c r="F51127" s="64"/>
    </row>
    <row r="51128" spans="4:6">
      <c r="D51128" s="63"/>
      <c r="F51128" s="64"/>
    </row>
    <row r="51129" spans="4:6">
      <c r="D51129" s="63"/>
      <c r="F51129" s="64"/>
    </row>
    <row r="51130" spans="4:6">
      <c r="D51130" s="63"/>
      <c r="F51130" s="64"/>
    </row>
    <row r="51131" spans="4:6">
      <c r="D51131" s="63"/>
      <c r="F51131" s="64"/>
    </row>
    <row r="51132" spans="4:6">
      <c r="D51132" s="63"/>
      <c r="F51132" s="64"/>
    </row>
    <row r="51133" spans="4:6">
      <c r="D51133" s="63"/>
      <c r="F51133" s="64"/>
    </row>
    <row r="51134" spans="4:6">
      <c r="D51134" s="63"/>
      <c r="F51134" s="64"/>
    </row>
    <row r="51135" spans="4:6">
      <c r="D51135" s="63"/>
      <c r="F51135" s="64"/>
    </row>
    <row r="51136" spans="4:6">
      <c r="D51136" s="63"/>
      <c r="F51136" s="64"/>
    </row>
    <row r="51137" spans="4:6">
      <c r="D51137" s="63"/>
      <c r="F51137" s="64"/>
    </row>
    <row r="51138" spans="4:6">
      <c r="D51138" s="63"/>
      <c r="F51138" s="64"/>
    </row>
    <row r="51139" spans="4:6">
      <c r="D51139" s="63"/>
      <c r="F51139" s="64"/>
    </row>
    <row r="51140" spans="4:6">
      <c r="D51140" s="63"/>
      <c r="F51140" s="64"/>
    </row>
    <row r="51141" spans="4:6">
      <c r="D51141" s="63"/>
      <c r="F51141" s="64"/>
    </row>
    <row r="51142" spans="4:6">
      <c r="D51142" s="63"/>
      <c r="F51142" s="64"/>
    </row>
    <row r="51143" spans="4:6">
      <c r="D51143" s="63"/>
      <c r="F51143" s="64"/>
    </row>
    <row r="51144" spans="4:6">
      <c r="D51144" s="63"/>
      <c r="F51144" s="64"/>
    </row>
    <row r="51145" spans="4:6">
      <c r="D51145" s="63"/>
      <c r="F51145" s="64"/>
    </row>
    <row r="51146" spans="4:6">
      <c r="D51146" s="63"/>
      <c r="F51146" s="64"/>
    </row>
    <row r="51147" spans="4:6">
      <c r="D51147" s="63"/>
      <c r="F51147" s="64"/>
    </row>
    <row r="51148" spans="4:6">
      <c r="D51148" s="63"/>
      <c r="F51148" s="64"/>
    </row>
    <row r="51149" spans="4:6">
      <c r="D51149" s="63"/>
      <c r="F51149" s="64"/>
    </row>
    <row r="51150" spans="4:6">
      <c r="D51150" s="63"/>
      <c r="F51150" s="64"/>
    </row>
    <row r="51151" spans="4:6">
      <c r="D51151" s="63"/>
      <c r="F51151" s="64"/>
    </row>
    <row r="51152" spans="4:6">
      <c r="D51152" s="63"/>
      <c r="F51152" s="64"/>
    </row>
    <row r="51153" spans="4:6">
      <c r="D51153" s="63"/>
      <c r="F51153" s="64"/>
    </row>
    <row r="51154" spans="4:6">
      <c r="D51154" s="63"/>
      <c r="F51154" s="64"/>
    </row>
    <row r="51155" spans="4:6">
      <c r="D51155" s="63"/>
      <c r="F51155" s="64"/>
    </row>
    <row r="51156" spans="4:6">
      <c r="D51156" s="63"/>
      <c r="F51156" s="64"/>
    </row>
    <row r="51157" spans="4:6">
      <c r="D51157" s="63"/>
      <c r="F51157" s="64"/>
    </row>
    <row r="51158" spans="4:6">
      <c r="D51158" s="63"/>
      <c r="F51158" s="64"/>
    </row>
    <row r="51159" spans="4:6">
      <c r="D51159" s="63"/>
      <c r="F51159" s="64"/>
    </row>
    <row r="51160" spans="4:6">
      <c r="D51160" s="63"/>
      <c r="F51160" s="64"/>
    </row>
    <row r="51161" spans="4:6">
      <c r="D51161" s="63"/>
      <c r="F51161" s="64"/>
    </row>
    <row r="51162" spans="4:6">
      <c r="D51162" s="63"/>
      <c r="F51162" s="64"/>
    </row>
    <row r="51163" spans="4:6">
      <c r="D51163" s="63"/>
      <c r="F51163" s="64"/>
    </row>
    <row r="51164" spans="4:6">
      <c r="D51164" s="63"/>
      <c r="F51164" s="64"/>
    </row>
    <row r="51165" spans="4:6">
      <c r="D51165" s="63"/>
      <c r="F51165" s="64"/>
    </row>
    <row r="51166" spans="4:6">
      <c r="D51166" s="63"/>
      <c r="F51166" s="64"/>
    </row>
    <row r="51167" spans="4:6">
      <c r="D51167" s="63"/>
      <c r="F51167" s="64"/>
    </row>
    <row r="51168" spans="4:6">
      <c r="D51168" s="63"/>
      <c r="F51168" s="64"/>
    </row>
    <row r="51169" spans="4:6">
      <c r="D51169" s="63"/>
      <c r="F51169" s="64"/>
    </row>
    <row r="51170" spans="4:6">
      <c r="D51170" s="63"/>
      <c r="F51170" s="64"/>
    </row>
    <row r="51171" spans="4:6">
      <c r="D51171" s="63"/>
      <c r="F51171" s="64"/>
    </row>
    <row r="51172" spans="4:6">
      <c r="D51172" s="63"/>
      <c r="F51172" s="64"/>
    </row>
    <row r="51173" spans="4:6">
      <c r="D51173" s="63"/>
      <c r="F51173" s="64"/>
    </row>
    <row r="51174" spans="4:6">
      <c r="D51174" s="63"/>
      <c r="F51174" s="64"/>
    </row>
    <row r="51175" spans="4:6">
      <c r="D51175" s="63"/>
      <c r="F51175" s="64"/>
    </row>
    <row r="51176" spans="4:6">
      <c r="D51176" s="63"/>
      <c r="F51176" s="64"/>
    </row>
    <row r="51177" spans="4:6">
      <c r="D51177" s="63"/>
      <c r="F51177" s="64"/>
    </row>
    <row r="51178" spans="4:6">
      <c r="D51178" s="63"/>
      <c r="F51178" s="64"/>
    </row>
    <row r="51179" spans="4:6">
      <c r="D51179" s="63"/>
      <c r="F51179" s="64"/>
    </row>
    <row r="51180" spans="4:6">
      <c r="D51180" s="63"/>
      <c r="F51180" s="64"/>
    </row>
    <row r="51181" spans="4:6">
      <c r="D51181" s="63"/>
      <c r="F51181" s="64"/>
    </row>
    <row r="51182" spans="4:6">
      <c r="D51182" s="63"/>
      <c r="F51182" s="64"/>
    </row>
    <row r="51183" spans="4:6">
      <c r="D51183" s="63"/>
      <c r="F51183" s="64"/>
    </row>
    <row r="51184" spans="4:6">
      <c r="D51184" s="63"/>
      <c r="F51184" s="64"/>
    </row>
    <row r="51185" spans="4:6">
      <c r="D51185" s="63"/>
      <c r="F51185" s="64"/>
    </row>
    <row r="51186" spans="4:6">
      <c r="D51186" s="63"/>
      <c r="F51186" s="64"/>
    </row>
    <row r="51187" spans="4:6">
      <c r="D51187" s="63"/>
      <c r="F51187" s="64"/>
    </row>
    <row r="51188" spans="4:6">
      <c r="D51188" s="63"/>
      <c r="F51188" s="64"/>
    </row>
    <row r="51189" spans="4:6">
      <c r="D51189" s="63"/>
      <c r="F51189" s="64"/>
    </row>
    <row r="51190" spans="4:6">
      <c r="D51190" s="63"/>
      <c r="F51190" s="64"/>
    </row>
    <row r="51191" spans="4:6">
      <c r="D51191" s="63"/>
      <c r="F51191" s="64"/>
    </row>
    <row r="51192" spans="4:6">
      <c r="D51192" s="63"/>
      <c r="F51192" s="64"/>
    </row>
    <row r="51193" spans="4:6">
      <c r="D51193" s="63"/>
      <c r="F51193" s="64"/>
    </row>
    <row r="51194" spans="4:6">
      <c r="D51194" s="63"/>
      <c r="F51194" s="64"/>
    </row>
    <row r="51195" spans="4:6">
      <c r="D51195" s="63"/>
      <c r="F51195" s="64"/>
    </row>
    <row r="51196" spans="4:6">
      <c r="D51196" s="63"/>
      <c r="F51196" s="64"/>
    </row>
    <row r="51197" spans="4:6">
      <c r="D51197" s="63"/>
      <c r="F51197" s="64"/>
    </row>
    <row r="51198" spans="4:6">
      <c r="D51198" s="63"/>
      <c r="F51198" s="64"/>
    </row>
    <row r="51199" spans="4:6">
      <c r="D51199" s="63"/>
      <c r="F51199" s="64"/>
    </row>
    <row r="51200" spans="4:6">
      <c r="D51200" s="63"/>
      <c r="F51200" s="64"/>
    </row>
    <row r="51201" spans="4:6">
      <c r="D51201" s="63"/>
      <c r="F51201" s="64"/>
    </row>
    <row r="51202" spans="4:6">
      <c r="D51202" s="63"/>
      <c r="F51202" s="64"/>
    </row>
    <row r="51203" spans="4:6">
      <c r="D51203" s="63"/>
      <c r="F51203" s="64"/>
    </row>
    <row r="51204" spans="4:6">
      <c r="D51204" s="63"/>
      <c r="F51204" s="64"/>
    </row>
    <row r="51205" spans="4:6">
      <c r="D51205" s="63"/>
      <c r="F51205" s="64"/>
    </row>
    <row r="51206" spans="4:6">
      <c r="D51206" s="63"/>
      <c r="F51206" s="64"/>
    </row>
    <row r="51207" spans="4:6">
      <c r="D51207" s="63"/>
      <c r="F51207" s="64"/>
    </row>
    <row r="51208" spans="4:6">
      <c r="D51208" s="63"/>
      <c r="F51208" s="64"/>
    </row>
    <row r="51209" spans="4:6">
      <c r="D51209" s="63"/>
      <c r="F51209" s="64"/>
    </row>
    <row r="51210" spans="4:6">
      <c r="D51210" s="63"/>
      <c r="F51210" s="64"/>
    </row>
    <row r="51211" spans="4:6">
      <c r="D51211" s="63"/>
      <c r="F51211" s="64"/>
    </row>
    <row r="51212" spans="4:6">
      <c r="D51212" s="63"/>
      <c r="F51212" s="64"/>
    </row>
    <row r="51213" spans="4:6">
      <c r="D51213" s="63"/>
      <c r="F51213" s="64"/>
    </row>
    <row r="51214" spans="4:6">
      <c r="D51214" s="63"/>
      <c r="F51214" s="64"/>
    </row>
    <row r="51215" spans="4:6">
      <c r="D51215" s="63"/>
      <c r="F51215" s="64"/>
    </row>
    <row r="51216" spans="4:6">
      <c r="D51216" s="63"/>
      <c r="F51216" s="64"/>
    </row>
    <row r="51217" spans="4:6">
      <c r="D51217" s="63"/>
      <c r="F51217" s="64"/>
    </row>
    <row r="51218" spans="4:6">
      <c r="D51218" s="63"/>
      <c r="F51218" s="64"/>
    </row>
    <row r="51219" spans="4:6">
      <c r="D51219" s="63"/>
      <c r="F51219" s="64"/>
    </row>
    <row r="51220" spans="4:6">
      <c r="D51220" s="63"/>
      <c r="F51220" s="64"/>
    </row>
    <row r="51221" spans="4:6">
      <c r="D51221" s="63"/>
      <c r="F51221" s="64"/>
    </row>
    <row r="51222" spans="4:6">
      <c r="D51222" s="63"/>
      <c r="F51222" s="64"/>
    </row>
    <row r="51223" spans="4:6">
      <c r="D51223" s="63"/>
      <c r="F51223" s="64"/>
    </row>
    <row r="51224" spans="4:6">
      <c r="D51224" s="63"/>
      <c r="F51224" s="64"/>
    </row>
    <row r="51225" spans="4:6">
      <c r="D51225" s="63"/>
      <c r="F51225" s="64"/>
    </row>
    <row r="51226" spans="4:6">
      <c r="D51226" s="63"/>
      <c r="F51226" s="64"/>
    </row>
    <row r="51227" spans="4:6">
      <c r="D51227" s="63"/>
      <c r="F51227" s="64"/>
    </row>
    <row r="51228" spans="4:6">
      <c r="D51228" s="63"/>
      <c r="F51228" s="64"/>
    </row>
    <row r="51229" spans="4:6">
      <c r="D51229" s="63"/>
      <c r="F51229" s="64"/>
    </row>
    <row r="51230" spans="4:6">
      <c r="D51230" s="63"/>
      <c r="F51230" s="64"/>
    </row>
    <row r="51231" spans="4:6">
      <c r="D51231" s="63"/>
      <c r="F51231" s="64"/>
    </row>
    <row r="51232" spans="4:6">
      <c r="D51232" s="63"/>
      <c r="F51232" s="64"/>
    </row>
    <row r="51233" spans="4:6">
      <c r="D51233" s="63"/>
      <c r="F51233" s="64"/>
    </row>
    <row r="51234" spans="4:6">
      <c r="D51234" s="63"/>
      <c r="F51234" s="64"/>
    </row>
    <row r="51235" spans="4:6">
      <c r="D51235" s="63"/>
      <c r="F51235" s="64"/>
    </row>
    <row r="51236" spans="4:6">
      <c r="D51236" s="63"/>
      <c r="F51236" s="64"/>
    </row>
    <row r="51237" spans="4:6">
      <c r="D51237" s="63"/>
      <c r="F51237" s="64"/>
    </row>
    <row r="51238" spans="4:6">
      <c r="D51238" s="63"/>
      <c r="F51238" s="64"/>
    </row>
    <row r="51239" spans="4:6">
      <c r="D51239" s="63"/>
      <c r="F51239" s="64"/>
    </row>
    <row r="51240" spans="4:6">
      <c r="D51240" s="63"/>
      <c r="F51240" s="64"/>
    </row>
    <row r="51241" spans="4:6">
      <c r="D51241" s="63"/>
      <c r="F51241" s="64"/>
    </row>
    <row r="51242" spans="4:6">
      <c r="D51242" s="63"/>
      <c r="F51242" s="64"/>
    </row>
    <row r="51243" spans="4:6">
      <c r="D51243" s="63"/>
      <c r="F51243" s="64"/>
    </row>
    <row r="51244" spans="4:6">
      <c r="D51244" s="63"/>
      <c r="F51244" s="64"/>
    </row>
    <row r="51245" spans="4:6">
      <c r="D51245" s="63"/>
      <c r="F51245" s="64"/>
    </row>
    <row r="51246" spans="4:6">
      <c r="D51246" s="63"/>
      <c r="F51246" s="64"/>
    </row>
    <row r="51247" spans="4:6">
      <c r="D51247" s="63"/>
      <c r="F51247" s="64"/>
    </row>
    <row r="51248" spans="4:6">
      <c r="D51248" s="63"/>
      <c r="F51248" s="64"/>
    </row>
    <row r="51249" spans="4:6">
      <c r="D51249" s="63"/>
      <c r="F51249" s="64"/>
    </row>
    <row r="51250" spans="4:6">
      <c r="D51250" s="63"/>
      <c r="F51250" s="64"/>
    </row>
    <row r="51251" spans="4:6">
      <c r="D51251" s="63"/>
      <c r="F51251" s="64"/>
    </row>
    <row r="51252" spans="4:6">
      <c r="D51252" s="63"/>
      <c r="F51252" s="64"/>
    </row>
    <row r="51253" spans="4:6">
      <c r="D51253" s="63"/>
      <c r="F51253" s="64"/>
    </row>
    <row r="51254" spans="4:6">
      <c r="D51254" s="63"/>
      <c r="F51254" s="64"/>
    </row>
    <row r="51255" spans="4:6">
      <c r="D51255" s="63"/>
      <c r="F51255" s="64"/>
    </row>
    <row r="51256" spans="4:6">
      <c r="D51256" s="63"/>
      <c r="F51256" s="64"/>
    </row>
    <row r="51257" spans="4:6">
      <c r="D51257" s="63"/>
      <c r="F51257" s="64"/>
    </row>
    <row r="51258" spans="4:6">
      <c r="D51258" s="63"/>
      <c r="F51258" s="64"/>
    </row>
    <row r="51259" spans="4:6">
      <c r="D51259" s="63"/>
      <c r="F51259" s="64"/>
    </row>
    <row r="51260" spans="4:6">
      <c r="D51260" s="63"/>
      <c r="F51260" s="64"/>
    </row>
    <row r="51261" spans="4:6">
      <c r="D51261" s="63"/>
      <c r="F51261" s="64"/>
    </row>
    <row r="51262" spans="4:6">
      <c r="D51262" s="63"/>
      <c r="F51262" s="64"/>
    </row>
    <row r="51263" spans="4:6">
      <c r="D51263" s="63"/>
      <c r="F51263" s="64"/>
    </row>
    <row r="51264" spans="4:6">
      <c r="D51264" s="63"/>
      <c r="F51264" s="64"/>
    </row>
    <row r="51265" spans="4:6">
      <c r="D51265" s="63"/>
      <c r="F51265" s="64"/>
    </row>
    <row r="51266" spans="4:6">
      <c r="D51266" s="63"/>
      <c r="F51266" s="64"/>
    </row>
    <row r="51267" spans="4:6">
      <c r="D51267" s="63"/>
      <c r="F51267" s="64"/>
    </row>
    <row r="51268" spans="4:6">
      <c r="D51268" s="63"/>
      <c r="F51268" s="64"/>
    </row>
    <row r="51269" spans="4:6">
      <c r="D51269" s="63"/>
      <c r="F51269" s="64"/>
    </row>
    <row r="51270" spans="4:6">
      <c r="D51270" s="63"/>
      <c r="F51270" s="64"/>
    </row>
    <row r="51271" spans="4:6">
      <c r="D51271" s="63"/>
      <c r="F51271" s="64"/>
    </row>
    <row r="51272" spans="4:6">
      <c r="D51272" s="63"/>
      <c r="F51272" s="64"/>
    </row>
    <row r="51273" spans="4:6">
      <c r="D51273" s="63"/>
      <c r="F51273" s="64"/>
    </row>
    <row r="51274" spans="4:6">
      <c r="D51274" s="63"/>
      <c r="F51274" s="64"/>
    </row>
    <row r="51275" spans="4:6">
      <c r="D51275" s="63"/>
      <c r="F51275" s="64"/>
    </row>
    <row r="51276" spans="4:6">
      <c r="D51276" s="63"/>
      <c r="F51276" s="64"/>
    </row>
    <row r="51277" spans="4:6">
      <c r="D51277" s="63"/>
      <c r="F51277" s="64"/>
    </row>
    <row r="51278" spans="4:6">
      <c r="D51278" s="63"/>
      <c r="F51278" s="64"/>
    </row>
    <row r="51279" spans="4:6">
      <c r="D51279" s="63"/>
      <c r="F51279" s="64"/>
    </row>
    <row r="51280" spans="4:6">
      <c r="D51280" s="63"/>
      <c r="F51280" s="64"/>
    </row>
    <row r="51281" spans="4:6">
      <c r="D51281" s="63"/>
      <c r="F51281" s="64"/>
    </row>
    <row r="51282" spans="4:6">
      <c r="D51282" s="63"/>
      <c r="F51282" s="64"/>
    </row>
    <row r="51283" spans="4:6">
      <c r="D51283" s="63"/>
      <c r="F51283" s="64"/>
    </row>
    <row r="51284" spans="4:6">
      <c r="D51284" s="63"/>
      <c r="F51284" s="64"/>
    </row>
    <row r="51285" spans="4:6">
      <c r="D51285" s="63"/>
      <c r="F51285" s="64"/>
    </row>
    <row r="51286" spans="4:6">
      <c r="D51286" s="63"/>
      <c r="F51286" s="64"/>
    </row>
    <row r="51287" spans="4:6">
      <c r="D51287" s="63"/>
      <c r="F51287" s="64"/>
    </row>
    <row r="51288" spans="4:6">
      <c r="D51288" s="63"/>
      <c r="F51288" s="64"/>
    </row>
    <row r="51289" spans="4:6">
      <c r="D51289" s="63"/>
      <c r="F51289" s="64"/>
    </row>
    <row r="51290" spans="4:6">
      <c r="D51290" s="63"/>
      <c r="F51290" s="64"/>
    </row>
    <row r="51291" spans="4:6">
      <c r="D51291" s="63"/>
      <c r="F51291" s="64"/>
    </row>
    <row r="51292" spans="4:6">
      <c r="D51292" s="63"/>
      <c r="F51292" s="64"/>
    </row>
    <row r="51293" spans="4:6">
      <c r="D51293" s="63"/>
      <c r="F51293" s="64"/>
    </row>
    <row r="51294" spans="4:6">
      <c r="D51294" s="63"/>
      <c r="F51294" s="64"/>
    </row>
    <row r="51295" spans="4:6">
      <c r="D51295" s="63"/>
      <c r="F51295" s="64"/>
    </row>
    <row r="51296" spans="4:6">
      <c r="D51296" s="63"/>
      <c r="F51296" s="64"/>
    </row>
    <row r="51297" spans="4:6">
      <c r="D51297" s="63"/>
      <c r="F51297" s="64"/>
    </row>
    <row r="51298" spans="4:6">
      <c r="D51298" s="63"/>
      <c r="F51298" s="64"/>
    </row>
    <row r="51299" spans="4:6">
      <c r="D51299" s="63"/>
      <c r="F51299" s="64"/>
    </row>
    <row r="51300" spans="4:6">
      <c r="D51300" s="63"/>
      <c r="F51300" s="64"/>
    </row>
    <row r="51301" spans="4:6">
      <c r="D51301" s="63"/>
      <c r="F51301" s="64"/>
    </row>
    <row r="51302" spans="4:6">
      <c r="D51302" s="63"/>
      <c r="F51302" s="64"/>
    </row>
    <row r="51303" spans="4:6">
      <c r="D51303" s="63"/>
      <c r="F51303" s="64"/>
    </row>
    <row r="51304" spans="4:6">
      <c r="D51304" s="63"/>
      <c r="F51304" s="64"/>
    </row>
    <row r="51305" spans="4:6">
      <c r="D51305" s="63"/>
      <c r="F51305" s="64"/>
    </row>
    <row r="51306" spans="4:6">
      <c r="D51306" s="63"/>
      <c r="F51306" s="64"/>
    </row>
    <row r="51307" spans="4:6">
      <c r="D51307" s="63"/>
      <c r="F51307" s="64"/>
    </row>
    <row r="51308" spans="4:6">
      <c r="D51308" s="63"/>
      <c r="F51308" s="64"/>
    </row>
    <row r="51309" spans="4:6">
      <c r="D51309" s="63"/>
      <c r="F51309" s="64"/>
    </row>
    <row r="51310" spans="4:6">
      <c r="D51310" s="63"/>
      <c r="F51310" s="64"/>
    </row>
    <row r="51311" spans="4:6">
      <c r="D51311" s="63"/>
      <c r="F51311" s="64"/>
    </row>
    <row r="51312" spans="4:6">
      <c r="D51312" s="63"/>
      <c r="F51312" s="64"/>
    </row>
    <row r="51313" spans="4:6">
      <c r="D51313" s="63"/>
      <c r="F51313" s="64"/>
    </row>
    <row r="51314" spans="4:6">
      <c r="D51314" s="63"/>
      <c r="F51314" s="64"/>
    </row>
    <row r="51315" spans="4:6">
      <c r="D51315" s="63"/>
      <c r="F51315" s="64"/>
    </row>
    <row r="51316" spans="4:6">
      <c r="D51316" s="63"/>
      <c r="F51316" s="64"/>
    </row>
    <row r="51317" spans="4:6">
      <c r="D51317" s="63"/>
      <c r="F51317" s="64"/>
    </row>
    <row r="51318" spans="4:6">
      <c r="D51318" s="63"/>
      <c r="F51318" s="64"/>
    </row>
    <row r="51319" spans="4:6">
      <c r="D51319" s="63"/>
      <c r="F51319" s="64"/>
    </row>
    <row r="51320" spans="4:6">
      <c r="D51320" s="63"/>
      <c r="F51320" s="64"/>
    </row>
    <row r="51321" spans="4:6">
      <c r="D51321" s="63"/>
      <c r="F51321" s="64"/>
    </row>
    <row r="51322" spans="4:6">
      <c r="D51322" s="63"/>
      <c r="F51322" s="64"/>
    </row>
    <row r="51323" spans="4:6">
      <c r="D51323" s="63"/>
      <c r="F51323" s="64"/>
    </row>
    <row r="51324" spans="4:6">
      <c r="D51324" s="63"/>
      <c r="F51324" s="64"/>
    </row>
    <row r="51325" spans="4:6">
      <c r="D51325" s="63"/>
      <c r="F51325" s="64"/>
    </row>
    <row r="51326" spans="4:6">
      <c r="D51326" s="63"/>
      <c r="F51326" s="64"/>
    </row>
    <row r="51327" spans="4:6">
      <c r="D51327" s="63"/>
      <c r="F51327" s="64"/>
    </row>
    <row r="51328" spans="4:6">
      <c r="D51328" s="63"/>
      <c r="F51328" s="64"/>
    </row>
    <row r="51329" spans="4:6">
      <c r="D51329" s="63"/>
      <c r="F51329" s="64"/>
    </row>
    <row r="51330" spans="4:6">
      <c r="D51330" s="63"/>
      <c r="F51330" s="64"/>
    </row>
    <row r="51331" spans="4:6">
      <c r="D51331" s="63"/>
      <c r="F51331" s="64"/>
    </row>
    <row r="51332" spans="4:6">
      <c r="D51332" s="63"/>
      <c r="F51332" s="64"/>
    </row>
    <row r="51333" spans="4:6">
      <c r="D51333" s="63"/>
      <c r="F51333" s="64"/>
    </row>
    <row r="51334" spans="4:6">
      <c r="D51334" s="63"/>
      <c r="F51334" s="64"/>
    </row>
    <row r="51335" spans="4:6">
      <c r="D51335" s="63"/>
      <c r="F51335" s="64"/>
    </row>
    <row r="51336" spans="4:6">
      <c r="D51336" s="63"/>
      <c r="F51336" s="64"/>
    </row>
    <row r="51337" spans="4:6">
      <c r="D51337" s="63"/>
      <c r="F51337" s="64"/>
    </row>
    <row r="51338" spans="4:6">
      <c r="D51338" s="63"/>
      <c r="F51338" s="64"/>
    </row>
    <row r="51339" spans="4:6">
      <c r="D51339" s="63"/>
      <c r="F51339" s="64"/>
    </row>
    <row r="51340" spans="4:6">
      <c r="D51340" s="63"/>
      <c r="F51340" s="64"/>
    </row>
    <row r="51341" spans="4:6">
      <c r="D51341" s="63"/>
      <c r="F51341" s="64"/>
    </row>
    <row r="51342" spans="4:6">
      <c r="D51342" s="63"/>
      <c r="F51342" s="64"/>
    </row>
    <row r="51343" spans="4:6">
      <c r="D51343" s="63"/>
      <c r="F51343" s="64"/>
    </row>
    <row r="51344" spans="4:6">
      <c r="D51344" s="63"/>
      <c r="F51344" s="64"/>
    </row>
    <row r="51345" spans="4:6">
      <c r="D51345" s="63"/>
      <c r="F51345" s="64"/>
    </row>
    <row r="51346" spans="4:6">
      <c r="D51346" s="63"/>
      <c r="F51346" s="64"/>
    </row>
    <row r="51347" spans="4:6">
      <c r="D51347" s="63"/>
      <c r="F51347" s="64"/>
    </row>
    <row r="51348" spans="4:6">
      <c r="D51348" s="63"/>
      <c r="F51348" s="64"/>
    </row>
    <row r="51349" spans="4:6">
      <c r="D51349" s="63"/>
      <c r="F51349" s="64"/>
    </row>
    <row r="51350" spans="4:6">
      <c r="D51350" s="63"/>
      <c r="F51350" s="64"/>
    </row>
    <row r="51351" spans="4:6">
      <c r="D51351" s="63"/>
      <c r="F51351" s="64"/>
    </row>
    <row r="51352" spans="4:6">
      <c r="D51352" s="63"/>
      <c r="F51352" s="64"/>
    </row>
    <row r="51353" spans="4:6">
      <c r="D51353" s="63"/>
      <c r="F51353" s="64"/>
    </row>
    <row r="51354" spans="4:6">
      <c r="D51354" s="63"/>
      <c r="F51354" s="64"/>
    </row>
    <row r="51355" spans="4:6">
      <c r="D51355" s="63"/>
      <c r="F51355" s="64"/>
    </row>
    <row r="51356" spans="4:6">
      <c r="D51356" s="63"/>
      <c r="F51356" s="64"/>
    </row>
    <row r="51357" spans="4:6">
      <c r="D51357" s="63"/>
      <c r="F51357" s="64"/>
    </row>
    <row r="51358" spans="4:6">
      <c r="D51358" s="63"/>
      <c r="F51358" s="64"/>
    </row>
    <row r="51359" spans="4:6">
      <c r="D51359" s="63"/>
      <c r="F51359" s="64"/>
    </row>
    <row r="51360" spans="4:6">
      <c r="D51360" s="63"/>
      <c r="F51360" s="64"/>
    </row>
    <row r="51361" spans="4:6">
      <c r="D51361" s="63"/>
      <c r="F51361" s="64"/>
    </row>
    <row r="51362" spans="4:6">
      <c r="D51362" s="63"/>
      <c r="F51362" s="64"/>
    </row>
    <row r="51363" spans="4:6">
      <c r="D51363" s="63"/>
      <c r="F51363" s="64"/>
    </row>
    <row r="51364" spans="4:6">
      <c r="D51364" s="63"/>
      <c r="F51364" s="64"/>
    </row>
    <row r="51365" spans="4:6">
      <c r="D51365" s="63"/>
      <c r="F51365" s="64"/>
    </row>
    <row r="51366" spans="4:6">
      <c r="D51366" s="63"/>
      <c r="F51366" s="64"/>
    </row>
    <row r="51367" spans="4:6">
      <c r="D51367" s="63"/>
      <c r="F51367" s="64"/>
    </row>
    <row r="51368" spans="4:6">
      <c r="D51368" s="63"/>
      <c r="F51368" s="64"/>
    </row>
    <row r="51369" spans="4:6">
      <c r="D51369" s="63"/>
      <c r="F51369" s="64"/>
    </row>
    <row r="51370" spans="4:6">
      <c r="D51370" s="63"/>
      <c r="F51370" s="64"/>
    </row>
    <row r="51371" spans="4:6">
      <c r="D51371" s="63"/>
      <c r="F51371" s="64"/>
    </row>
    <row r="51372" spans="4:6">
      <c r="D51372" s="63"/>
      <c r="F51372" s="64"/>
    </row>
    <row r="51373" spans="4:6">
      <c r="D51373" s="63"/>
      <c r="F51373" s="64"/>
    </row>
    <row r="51374" spans="4:6">
      <c r="D51374" s="63"/>
      <c r="F51374" s="64"/>
    </row>
    <row r="51375" spans="4:6">
      <c r="D51375" s="63"/>
      <c r="F51375" s="64"/>
    </row>
    <row r="51376" spans="4:6">
      <c r="D51376" s="63"/>
      <c r="F51376" s="64"/>
    </row>
    <row r="51377" spans="4:6">
      <c r="D51377" s="63"/>
      <c r="F51377" s="64"/>
    </row>
    <row r="51378" spans="4:6">
      <c r="D51378" s="63"/>
      <c r="F51378" s="64"/>
    </row>
    <row r="51379" spans="4:6">
      <c r="D51379" s="63"/>
      <c r="F51379" s="64"/>
    </row>
    <row r="51380" spans="4:6">
      <c r="D51380" s="63"/>
      <c r="F51380" s="64"/>
    </row>
    <row r="51381" spans="4:6">
      <c r="D51381" s="63"/>
      <c r="F51381" s="64"/>
    </row>
    <row r="51382" spans="4:6">
      <c r="D51382" s="63"/>
      <c r="F51382" s="64"/>
    </row>
    <row r="51383" spans="4:6">
      <c r="D51383" s="63"/>
      <c r="F51383" s="64"/>
    </row>
    <row r="51384" spans="4:6">
      <c r="D51384" s="63"/>
      <c r="F51384" s="64"/>
    </row>
    <row r="51385" spans="4:6">
      <c r="D51385" s="63"/>
      <c r="F51385" s="64"/>
    </row>
    <row r="51386" spans="4:6">
      <c r="D51386" s="63"/>
      <c r="F51386" s="64"/>
    </row>
    <row r="51387" spans="4:6">
      <c r="D51387" s="63"/>
      <c r="F51387" s="64"/>
    </row>
    <row r="51388" spans="4:6">
      <c r="D51388" s="63"/>
      <c r="F51388" s="64"/>
    </row>
    <row r="51389" spans="4:6">
      <c r="D51389" s="63"/>
      <c r="F51389" s="64"/>
    </row>
    <row r="51390" spans="4:6">
      <c r="D51390" s="63"/>
      <c r="F51390" s="64"/>
    </row>
    <row r="51391" spans="4:6">
      <c r="D51391" s="63"/>
      <c r="F51391" s="64"/>
    </row>
    <row r="51392" spans="4:6">
      <c r="D51392" s="63"/>
      <c r="F51392" s="64"/>
    </row>
    <row r="51393" spans="4:6">
      <c r="D51393" s="63"/>
      <c r="F51393" s="64"/>
    </row>
    <row r="51394" spans="4:6">
      <c r="D51394" s="63"/>
      <c r="F51394" s="64"/>
    </row>
    <row r="51395" spans="4:6">
      <c r="D51395" s="63"/>
      <c r="F51395" s="64"/>
    </row>
    <row r="51396" spans="4:6">
      <c r="D51396" s="63"/>
      <c r="F51396" s="64"/>
    </row>
    <row r="51397" spans="4:6">
      <c r="D51397" s="63"/>
      <c r="F51397" s="64"/>
    </row>
    <row r="51398" spans="4:6">
      <c r="D51398" s="63"/>
      <c r="F51398" s="64"/>
    </row>
    <row r="51399" spans="4:6">
      <c r="D51399" s="63"/>
      <c r="F51399" s="64"/>
    </row>
    <row r="51400" spans="4:6">
      <c r="D51400" s="63"/>
      <c r="F51400" s="64"/>
    </row>
    <row r="51401" spans="4:6">
      <c r="D51401" s="63"/>
      <c r="F51401" s="64"/>
    </row>
    <row r="51402" spans="4:6">
      <c r="D51402" s="63"/>
      <c r="F51402" s="64"/>
    </row>
    <row r="51403" spans="4:6">
      <c r="D51403" s="63"/>
      <c r="F51403" s="64"/>
    </row>
    <row r="51404" spans="4:6">
      <c r="D51404" s="63"/>
      <c r="F51404" s="64"/>
    </row>
    <row r="51405" spans="4:6">
      <c r="D51405" s="63"/>
      <c r="F51405" s="64"/>
    </row>
    <row r="51406" spans="4:6">
      <c r="D51406" s="63"/>
      <c r="F51406" s="64"/>
    </row>
    <row r="51407" spans="4:6">
      <c r="D51407" s="63"/>
      <c r="F51407" s="64"/>
    </row>
    <row r="51408" spans="4:6">
      <c r="D51408" s="63"/>
      <c r="F51408" s="64"/>
    </row>
    <row r="51409" spans="4:6">
      <c r="D51409" s="63"/>
      <c r="F51409" s="64"/>
    </row>
    <row r="51410" spans="4:6">
      <c r="D51410" s="63"/>
      <c r="F51410" s="64"/>
    </row>
    <row r="51411" spans="4:6">
      <c r="D51411" s="63"/>
      <c r="F51411" s="64"/>
    </row>
    <row r="51412" spans="4:6">
      <c r="D51412" s="63"/>
      <c r="F51412" s="64"/>
    </row>
    <row r="51413" spans="4:6">
      <c r="D51413" s="63"/>
      <c r="F51413" s="64"/>
    </row>
    <row r="51414" spans="4:6">
      <c r="D51414" s="63"/>
      <c r="F51414" s="64"/>
    </row>
    <row r="51415" spans="4:6">
      <c r="D51415" s="63"/>
      <c r="F51415" s="64"/>
    </row>
    <row r="51416" spans="4:6">
      <c r="D51416" s="63"/>
      <c r="F51416" s="64"/>
    </row>
    <row r="51417" spans="4:6">
      <c r="D51417" s="63"/>
      <c r="F51417" s="64"/>
    </row>
    <row r="51418" spans="4:6">
      <c r="D51418" s="63"/>
      <c r="F51418" s="64"/>
    </row>
    <row r="51419" spans="4:6">
      <c r="D51419" s="63"/>
      <c r="F51419" s="64"/>
    </row>
    <row r="51420" spans="4:6">
      <c r="D51420" s="63"/>
      <c r="F51420" s="64"/>
    </row>
    <row r="51421" spans="4:6">
      <c r="D51421" s="63"/>
      <c r="F51421" s="64"/>
    </row>
    <row r="51422" spans="4:6">
      <c r="D51422" s="63"/>
      <c r="F51422" s="64"/>
    </row>
    <row r="51423" spans="4:6">
      <c r="D51423" s="63"/>
      <c r="F51423" s="64"/>
    </row>
    <row r="51424" spans="4:6">
      <c r="D51424" s="63"/>
      <c r="F51424" s="64"/>
    </row>
    <row r="51425" spans="4:6">
      <c r="D51425" s="63"/>
      <c r="F51425" s="64"/>
    </row>
    <row r="51426" spans="4:6">
      <c r="D51426" s="63"/>
      <c r="F51426" s="64"/>
    </row>
    <row r="51427" spans="4:6">
      <c r="D51427" s="63"/>
      <c r="F51427" s="64"/>
    </row>
    <row r="51428" spans="4:6">
      <c r="D51428" s="63"/>
      <c r="F51428" s="64"/>
    </row>
    <row r="51429" spans="4:6">
      <c r="D51429" s="63"/>
      <c r="F51429" s="64"/>
    </row>
    <row r="51430" spans="4:6">
      <c r="D51430" s="63"/>
      <c r="F51430" s="64"/>
    </row>
    <row r="51431" spans="4:6">
      <c r="D51431" s="63"/>
      <c r="F51431" s="64"/>
    </row>
    <row r="51432" spans="4:6">
      <c r="D51432" s="63"/>
      <c r="F51432" s="64"/>
    </row>
    <row r="51433" spans="4:6">
      <c r="D51433" s="63"/>
      <c r="F51433" s="64"/>
    </row>
    <row r="51434" spans="4:6">
      <c r="D51434" s="63"/>
      <c r="F51434" s="64"/>
    </row>
    <row r="51435" spans="4:6">
      <c r="D51435" s="63"/>
      <c r="F51435" s="64"/>
    </row>
    <row r="51436" spans="4:6">
      <c r="D51436" s="63"/>
      <c r="F51436" s="64"/>
    </row>
    <row r="51437" spans="4:6">
      <c r="D51437" s="63"/>
      <c r="F51437" s="64"/>
    </row>
    <row r="51438" spans="4:6">
      <c r="D51438" s="63"/>
      <c r="F51438" s="64"/>
    </row>
    <row r="51439" spans="4:6">
      <c r="D51439" s="63"/>
      <c r="F51439" s="64"/>
    </row>
    <row r="51440" spans="4:6">
      <c r="D51440" s="63"/>
      <c r="F51440" s="64"/>
    </row>
    <row r="51441" spans="4:6">
      <c r="D51441" s="63"/>
      <c r="F51441" s="64"/>
    </row>
    <row r="51442" spans="4:6">
      <c r="D51442" s="63"/>
      <c r="F51442" s="64"/>
    </row>
    <row r="51443" spans="4:6">
      <c r="D51443" s="63"/>
      <c r="F51443" s="64"/>
    </row>
    <row r="51444" spans="4:6">
      <c r="D51444" s="63"/>
      <c r="F51444" s="64"/>
    </row>
    <row r="51445" spans="4:6">
      <c r="D51445" s="63"/>
      <c r="F51445" s="64"/>
    </row>
    <row r="51446" spans="4:6">
      <c r="D51446" s="63"/>
      <c r="F51446" s="64"/>
    </row>
    <row r="51447" spans="4:6">
      <c r="D51447" s="63"/>
      <c r="F51447" s="64"/>
    </row>
    <row r="51448" spans="4:6">
      <c r="D51448" s="63"/>
      <c r="F51448" s="64"/>
    </row>
    <row r="51449" spans="4:6">
      <c r="D51449" s="63"/>
      <c r="F51449" s="64"/>
    </row>
    <row r="51450" spans="4:6">
      <c r="D51450" s="63"/>
      <c r="F51450" s="64"/>
    </row>
    <row r="51451" spans="4:6">
      <c r="D51451" s="63"/>
      <c r="F51451" s="64"/>
    </row>
    <row r="51452" spans="4:6">
      <c r="D51452" s="63"/>
      <c r="F51452" s="64"/>
    </row>
    <row r="51453" spans="4:6">
      <c r="D51453" s="63"/>
      <c r="F51453" s="64"/>
    </row>
    <row r="51454" spans="4:6">
      <c r="D51454" s="63"/>
      <c r="F51454" s="64"/>
    </row>
    <row r="51455" spans="4:6">
      <c r="D51455" s="63"/>
      <c r="F51455" s="64"/>
    </row>
    <row r="51456" spans="4:6">
      <c r="D51456" s="63"/>
      <c r="F51456" s="64"/>
    </row>
    <row r="51457" spans="4:6">
      <c r="D51457" s="63"/>
      <c r="F51457" s="64"/>
    </row>
    <row r="51458" spans="4:6">
      <c r="D51458" s="63"/>
      <c r="F51458" s="64"/>
    </row>
    <row r="51459" spans="4:6">
      <c r="D51459" s="63"/>
      <c r="F51459" s="64"/>
    </row>
    <row r="51460" spans="4:6">
      <c r="D51460" s="63"/>
      <c r="F51460" s="64"/>
    </row>
    <row r="51461" spans="4:6">
      <c r="D51461" s="63"/>
      <c r="F51461" s="64"/>
    </row>
    <row r="51462" spans="4:6">
      <c r="D51462" s="63"/>
      <c r="F51462" s="64"/>
    </row>
    <row r="51463" spans="4:6">
      <c r="D51463" s="63"/>
      <c r="F51463" s="64"/>
    </row>
    <row r="51464" spans="4:6">
      <c r="D51464" s="63"/>
      <c r="F51464" s="64"/>
    </row>
    <row r="51465" spans="4:6">
      <c r="D51465" s="63"/>
      <c r="F51465" s="64"/>
    </row>
    <row r="51466" spans="4:6">
      <c r="D51466" s="63"/>
      <c r="F51466" s="64"/>
    </row>
    <row r="51467" spans="4:6">
      <c r="D51467" s="63"/>
      <c r="F51467" s="64"/>
    </row>
    <row r="51468" spans="4:6">
      <c r="D51468" s="63"/>
      <c r="F51468" s="64"/>
    </row>
    <row r="51469" spans="4:6">
      <c r="D51469" s="63"/>
      <c r="F51469" s="64"/>
    </row>
    <row r="51470" spans="4:6">
      <c r="D51470" s="63"/>
      <c r="F51470" s="64"/>
    </row>
    <row r="51471" spans="4:6">
      <c r="D51471" s="63"/>
      <c r="F51471" s="64"/>
    </row>
    <row r="51472" spans="4:6">
      <c r="D51472" s="63"/>
      <c r="F51472" s="64"/>
    </row>
    <row r="51473" spans="4:6">
      <c r="D51473" s="63"/>
      <c r="F51473" s="64"/>
    </row>
    <row r="51474" spans="4:6">
      <c r="D51474" s="63"/>
      <c r="F51474" s="64"/>
    </row>
    <row r="51475" spans="4:6">
      <c r="D51475" s="63"/>
      <c r="F51475" s="64"/>
    </row>
    <row r="51476" spans="4:6">
      <c r="D51476" s="63"/>
      <c r="F51476" s="64"/>
    </row>
    <row r="51477" spans="4:6">
      <c r="D51477" s="63"/>
      <c r="F51477" s="64"/>
    </row>
    <row r="51478" spans="4:6">
      <c r="D51478" s="63"/>
      <c r="F51478" s="64"/>
    </row>
    <row r="51479" spans="4:6">
      <c r="D51479" s="63"/>
      <c r="F51479" s="64"/>
    </row>
    <row r="51480" spans="4:6">
      <c r="D51480" s="63"/>
      <c r="F51480" s="64"/>
    </row>
    <row r="51481" spans="4:6">
      <c r="D51481" s="63"/>
      <c r="F51481" s="64"/>
    </row>
    <row r="51482" spans="4:6">
      <c r="D51482" s="63"/>
      <c r="F51482" s="64"/>
    </row>
    <row r="51483" spans="4:6">
      <c r="D51483" s="63"/>
      <c r="F51483" s="64"/>
    </row>
    <row r="51484" spans="4:6">
      <c r="D51484" s="63"/>
      <c r="F51484" s="64"/>
    </row>
    <row r="51485" spans="4:6">
      <c r="D51485" s="63"/>
      <c r="F51485" s="64"/>
    </row>
    <row r="51486" spans="4:6">
      <c r="D51486" s="63"/>
      <c r="F51486" s="64"/>
    </row>
    <row r="51487" spans="4:6">
      <c r="D51487" s="63"/>
      <c r="F51487" s="64"/>
    </row>
    <row r="51488" spans="4:6">
      <c r="D51488" s="63"/>
      <c r="F51488" s="64"/>
    </row>
    <row r="51489" spans="4:6">
      <c r="D51489" s="63"/>
      <c r="F51489" s="64"/>
    </row>
    <row r="51490" spans="4:6">
      <c r="D51490" s="63"/>
      <c r="F51490" s="64"/>
    </row>
    <row r="51491" spans="4:6">
      <c r="D51491" s="63"/>
      <c r="F51491" s="64"/>
    </row>
    <row r="51492" spans="4:6">
      <c r="D51492" s="63"/>
      <c r="F51492" s="64"/>
    </row>
    <row r="51493" spans="4:6">
      <c r="D51493" s="63"/>
      <c r="F51493" s="64"/>
    </row>
    <row r="51494" spans="4:6">
      <c r="D51494" s="63"/>
      <c r="F51494" s="64"/>
    </row>
    <row r="51495" spans="4:6">
      <c r="D51495" s="63"/>
      <c r="F51495" s="64"/>
    </row>
    <row r="51496" spans="4:6">
      <c r="D51496" s="63"/>
      <c r="F51496" s="64"/>
    </row>
    <row r="51497" spans="4:6">
      <c r="D51497" s="63"/>
      <c r="F51497" s="64"/>
    </row>
    <row r="51498" spans="4:6">
      <c r="D51498" s="63"/>
      <c r="F51498" s="64"/>
    </row>
    <row r="51499" spans="4:6">
      <c r="D51499" s="63"/>
      <c r="F51499" s="64"/>
    </row>
    <row r="51500" spans="4:6">
      <c r="D51500" s="63"/>
      <c r="F51500" s="64"/>
    </row>
    <row r="51501" spans="4:6">
      <c r="D51501" s="63"/>
      <c r="F51501" s="64"/>
    </row>
    <row r="51502" spans="4:6">
      <c r="D51502" s="63"/>
      <c r="F51502" s="64"/>
    </row>
    <row r="51503" spans="4:6">
      <c r="D51503" s="63"/>
      <c r="F51503" s="64"/>
    </row>
    <row r="51504" spans="4:6">
      <c r="D51504" s="63"/>
      <c r="F51504" s="64"/>
    </row>
    <row r="51505" spans="4:6">
      <c r="D51505" s="63"/>
      <c r="F51505" s="64"/>
    </row>
    <row r="51506" spans="4:6">
      <c r="D51506" s="63"/>
      <c r="F51506" s="64"/>
    </row>
    <row r="51507" spans="4:6">
      <c r="D51507" s="63"/>
      <c r="F51507" s="64"/>
    </row>
    <row r="51508" spans="4:6">
      <c r="D51508" s="63"/>
      <c r="F51508" s="64"/>
    </row>
    <row r="51509" spans="4:6">
      <c r="D51509" s="63"/>
      <c r="F51509" s="64"/>
    </row>
    <row r="51510" spans="4:6">
      <c r="D51510" s="63"/>
      <c r="F51510" s="64"/>
    </row>
    <row r="51511" spans="4:6">
      <c r="D51511" s="63"/>
      <c r="F51511" s="64"/>
    </row>
    <row r="51512" spans="4:6">
      <c r="D51512" s="63"/>
      <c r="F51512" s="64"/>
    </row>
    <row r="51513" spans="4:6">
      <c r="D51513" s="63"/>
      <c r="F51513" s="64"/>
    </row>
    <row r="51514" spans="4:6">
      <c r="D51514" s="63"/>
      <c r="F51514" s="64"/>
    </row>
    <row r="51515" spans="4:6">
      <c r="D51515" s="63"/>
      <c r="F51515" s="64"/>
    </row>
    <row r="51516" spans="4:6">
      <c r="D51516" s="63"/>
      <c r="F51516" s="64"/>
    </row>
    <row r="51517" spans="4:6">
      <c r="D51517" s="63"/>
      <c r="F51517" s="64"/>
    </row>
    <row r="51518" spans="4:6">
      <c r="D51518" s="63"/>
      <c r="F51518" s="64"/>
    </row>
    <row r="51519" spans="4:6">
      <c r="D51519" s="63"/>
      <c r="F51519" s="64"/>
    </row>
    <row r="51520" spans="4:6">
      <c r="D51520" s="63"/>
      <c r="F51520" s="64"/>
    </row>
    <row r="51521" spans="4:6">
      <c r="D51521" s="63"/>
      <c r="F51521" s="64"/>
    </row>
    <row r="51522" spans="4:6">
      <c r="D51522" s="63"/>
      <c r="F51522" s="64"/>
    </row>
    <row r="51523" spans="4:6">
      <c r="D51523" s="63"/>
      <c r="F51523" s="64"/>
    </row>
    <row r="51524" spans="4:6">
      <c r="D51524" s="63"/>
      <c r="F51524" s="64"/>
    </row>
    <row r="51525" spans="4:6">
      <c r="D51525" s="63"/>
      <c r="F51525" s="64"/>
    </row>
    <row r="51526" spans="4:6">
      <c r="D51526" s="63"/>
      <c r="F51526" s="64"/>
    </row>
    <row r="51527" spans="4:6">
      <c r="D51527" s="63"/>
      <c r="F51527" s="64"/>
    </row>
    <row r="51528" spans="4:6">
      <c r="D51528" s="63"/>
      <c r="F51528" s="64"/>
    </row>
    <row r="51529" spans="4:6">
      <c r="D51529" s="63"/>
      <c r="F51529" s="64"/>
    </row>
    <row r="51530" spans="4:6">
      <c r="D51530" s="63"/>
      <c r="F51530" s="64"/>
    </row>
    <row r="51531" spans="4:6">
      <c r="D51531" s="63"/>
      <c r="F51531" s="64"/>
    </row>
    <row r="51532" spans="4:6">
      <c r="D51532" s="63"/>
      <c r="F51532" s="64"/>
    </row>
    <row r="51533" spans="4:6">
      <c r="D51533" s="63"/>
      <c r="F51533" s="64"/>
    </row>
    <row r="51534" spans="4:6">
      <c r="D51534" s="63"/>
      <c r="F51534" s="64"/>
    </row>
    <row r="51535" spans="4:6">
      <c r="D51535" s="63"/>
      <c r="F51535" s="64"/>
    </row>
    <row r="51536" spans="4:6">
      <c r="D51536" s="63"/>
      <c r="F51536" s="64"/>
    </row>
    <row r="51537" spans="4:6">
      <c r="D51537" s="63"/>
      <c r="F51537" s="64"/>
    </row>
    <row r="51538" spans="4:6">
      <c r="D51538" s="63"/>
      <c r="F51538" s="64"/>
    </row>
    <row r="51539" spans="4:6">
      <c r="D51539" s="63"/>
      <c r="F51539" s="64"/>
    </row>
    <row r="51540" spans="4:6">
      <c r="D51540" s="63"/>
      <c r="F51540" s="64"/>
    </row>
    <row r="51541" spans="4:6">
      <c r="D51541" s="63"/>
      <c r="F51541" s="64"/>
    </row>
    <row r="51542" spans="4:6">
      <c r="D51542" s="63"/>
      <c r="F51542" s="64"/>
    </row>
    <row r="51543" spans="4:6">
      <c r="D51543" s="63"/>
      <c r="F51543" s="64"/>
    </row>
    <row r="51544" spans="4:6">
      <c r="D51544" s="63"/>
      <c r="F51544" s="64"/>
    </row>
    <row r="51545" spans="4:6">
      <c r="D51545" s="63"/>
      <c r="F51545" s="64"/>
    </row>
    <row r="51546" spans="4:6">
      <c r="D51546" s="63"/>
      <c r="F51546" s="64"/>
    </row>
    <row r="51547" spans="4:6">
      <c r="D51547" s="63"/>
      <c r="F51547" s="64"/>
    </row>
    <row r="51548" spans="4:6">
      <c r="D51548" s="63"/>
      <c r="F51548" s="64"/>
    </row>
    <row r="51549" spans="4:6">
      <c r="D51549" s="63"/>
      <c r="F51549" s="64"/>
    </row>
    <row r="51550" spans="4:6">
      <c r="D51550" s="63"/>
      <c r="F51550" s="64"/>
    </row>
    <row r="51551" spans="4:6">
      <c r="D51551" s="63"/>
      <c r="F51551" s="64"/>
    </row>
    <row r="51552" spans="4:6">
      <c r="D51552" s="63"/>
      <c r="F51552" s="64"/>
    </row>
    <row r="51553" spans="4:6">
      <c r="D51553" s="63"/>
      <c r="F51553" s="64"/>
    </row>
    <row r="51554" spans="4:6">
      <c r="D51554" s="63"/>
      <c r="F51554" s="64"/>
    </row>
    <row r="51555" spans="4:6">
      <c r="D51555" s="63"/>
      <c r="F51555" s="64"/>
    </row>
    <row r="51556" spans="4:6">
      <c r="D51556" s="63"/>
      <c r="F51556" s="64"/>
    </row>
    <row r="51557" spans="4:6">
      <c r="D51557" s="63"/>
      <c r="F51557" s="64"/>
    </row>
    <row r="51558" spans="4:6">
      <c r="D51558" s="63"/>
      <c r="F51558" s="64"/>
    </row>
    <row r="51559" spans="4:6">
      <c r="D51559" s="63"/>
      <c r="F51559" s="64"/>
    </row>
    <row r="51560" spans="4:6">
      <c r="D51560" s="63"/>
      <c r="F51560" s="64"/>
    </row>
    <row r="51561" spans="4:6">
      <c r="D51561" s="63"/>
      <c r="F51561" s="64"/>
    </row>
    <row r="51562" spans="4:6">
      <c r="D51562" s="63"/>
      <c r="F51562" s="64"/>
    </row>
    <row r="51563" spans="4:6">
      <c r="D51563" s="63"/>
      <c r="F51563" s="64"/>
    </row>
    <row r="51564" spans="4:6">
      <c r="D51564" s="63"/>
      <c r="F51564" s="64"/>
    </row>
    <row r="51565" spans="4:6">
      <c r="D51565" s="63"/>
      <c r="F51565" s="64"/>
    </row>
    <row r="51566" spans="4:6">
      <c r="D51566" s="63"/>
      <c r="F51566" s="64"/>
    </row>
    <row r="51567" spans="4:6">
      <c r="D51567" s="63"/>
      <c r="F51567" s="64"/>
    </row>
    <row r="51568" spans="4:6">
      <c r="D51568" s="63"/>
      <c r="F51568" s="64"/>
    </row>
    <row r="51569" spans="4:6">
      <c r="D51569" s="63"/>
      <c r="F51569" s="64"/>
    </row>
    <row r="51570" spans="4:6">
      <c r="D51570" s="63"/>
      <c r="F51570" s="64"/>
    </row>
    <row r="51571" spans="4:6">
      <c r="D51571" s="63"/>
      <c r="F51571" s="64"/>
    </row>
    <row r="51572" spans="4:6">
      <c r="D51572" s="63"/>
      <c r="F51572" s="64"/>
    </row>
    <row r="51573" spans="4:6">
      <c r="D51573" s="63"/>
      <c r="F51573" s="64"/>
    </row>
    <row r="51574" spans="4:6">
      <c r="D51574" s="63"/>
      <c r="F51574" s="64"/>
    </row>
    <row r="51575" spans="4:6">
      <c r="D51575" s="63"/>
      <c r="F51575" s="64"/>
    </row>
    <row r="51576" spans="4:6">
      <c r="D51576" s="63"/>
      <c r="F51576" s="64"/>
    </row>
    <row r="51577" spans="4:6">
      <c r="D51577" s="63"/>
      <c r="F51577" s="64"/>
    </row>
    <row r="51578" spans="4:6">
      <c r="D51578" s="63"/>
      <c r="F51578" s="64"/>
    </row>
    <row r="51579" spans="4:6">
      <c r="D51579" s="63"/>
      <c r="F51579" s="64"/>
    </row>
    <row r="51580" spans="4:6">
      <c r="D51580" s="63"/>
      <c r="F51580" s="64"/>
    </row>
    <row r="51581" spans="4:6">
      <c r="D51581" s="63"/>
      <c r="F51581" s="64"/>
    </row>
    <row r="51582" spans="4:6">
      <c r="D51582" s="63"/>
      <c r="F51582" s="64"/>
    </row>
    <row r="51583" spans="4:6">
      <c r="D51583" s="63"/>
      <c r="F51583" s="64"/>
    </row>
    <row r="51584" spans="4:6">
      <c r="D51584" s="63"/>
      <c r="F51584" s="64"/>
    </row>
    <row r="51585" spans="4:6">
      <c r="D51585" s="63"/>
      <c r="F51585" s="64"/>
    </row>
    <row r="51586" spans="4:6">
      <c r="D51586" s="63"/>
      <c r="F51586" s="64"/>
    </row>
    <row r="51587" spans="4:6">
      <c r="D51587" s="63"/>
      <c r="F51587" s="64"/>
    </row>
    <row r="51588" spans="4:6">
      <c r="D51588" s="63"/>
      <c r="F51588" s="64"/>
    </row>
    <row r="51589" spans="4:6">
      <c r="D51589" s="63"/>
      <c r="F51589" s="64"/>
    </row>
    <row r="51590" spans="4:6">
      <c r="D51590" s="63"/>
      <c r="F51590" s="64"/>
    </row>
    <row r="51591" spans="4:6">
      <c r="D51591" s="63"/>
      <c r="F51591" s="64"/>
    </row>
    <row r="51592" spans="4:6">
      <c r="D51592" s="63"/>
      <c r="F51592" s="64"/>
    </row>
    <row r="51593" spans="4:6">
      <c r="D51593" s="63"/>
      <c r="F51593" s="64"/>
    </row>
    <row r="51594" spans="4:6">
      <c r="D51594" s="63"/>
      <c r="F51594" s="64"/>
    </row>
    <row r="51595" spans="4:6">
      <c r="D51595" s="63"/>
      <c r="F51595" s="64"/>
    </row>
    <row r="51596" spans="4:6">
      <c r="D51596" s="63"/>
      <c r="F51596" s="64"/>
    </row>
    <row r="51597" spans="4:6">
      <c r="D51597" s="63"/>
      <c r="F51597" s="64"/>
    </row>
    <row r="51598" spans="4:6">
      <c r="D51598" s="63"/>
      <c r="F51598" s="64"/>
    </row>
    <row r="51599" spans="4:6">
      <c r="D51599" s="63"/>
      <c r="F51599" s="64"/>
    </row>
    <row r="51600" spans="4:6">
      <c r="D51600" s="63"/>
      <c r="F51600" s="64"/>
    </row>
    <row r="51601" spans="4:6">
      <c r="D51601" s="63"/>
      <c r="F51601" s="64"/>
    </row>
    <row r="51602" spans="4:6">
      <c r="D51602" s="63"/>
      <c r="F51602" s="64"/>
    </row>
    <row r="51603" spans="4:6">
      <c r="D51603" s="63"/>
      <c r="F51603" s="64"/>
    </row>
    <row r="51604" spans="4:6">
      <c r="D51604" s="63"/>
      <c r="F51604" s="64"/>
    </row>
    <row r="51605" spans="4:6">
      <c r="D51605" s="63"/>
      <c r="F51605" s="64"/>
    </row>
    <row r="51606" spans="4:6">
      <c r="D51606" s="63"/>
      <c r="F51606" s="64"/>
    </row>
    <row r="51607" spans="4:6">
      <c r="D51607" s="63"/>
      <c r="F51607" s="64"/>
    </row>
    <row r="51608" spans="4:6">
      <c r="D51608" s="63"/>
      <c r="F51608" s="64"/>
    </row>
    <row r="51609" spans="4:6">
      <c r="D51609" s="63"/>
      <c r="F51609" s="64"/>
    </row>
    <row r="51610" spans="4:6">
      <c r="D51610" s="63"/>
      <c r="F51610" s="64"/>
    </row>
    <row r="51611" spans="4:6">
      <c r="D51611" s="63"/>
      <c r="F51611" s="64"/>
    </row>
    <row r="51612" spans="4:6">
      <c r="D51612" s="63"/>
      <c r="F51612" s="64"/>
    </row>
    <row r="51613" spans="4:6">
      <c r="D51613" s="63"/>
      <c r="F51613" s="64"/>
    </row>
    <row r="51614" spans="4:6">
      <c r="D51614" s="63"/>
      <c r="F51614" s="64"/>
    </row>
    <row r="51615" spans="4:6">
      <c r="D51615" s="63"/>
      <c r="F51615" s="64"/>
    </row>
    <row r="51616" spans="4:6">
      <c r="D51616" s="63"/>
      <c r="F51616" s="64"/>
    </row>
    <row r="51617" spans="4:6">
      <c r="D51617" s="63"/>
      <c r="F51617" s="64"/>
    </row>
    <row r="51618" spans="4:6">
      <c r="D51618" s="63"/>
      <c r="F51618" s="64"/>
    </row>
    <row r="51619" spans="4:6">
      <c r="D51619" s="63"/>
      <c r="F51619" s="64"/>
    </row>
    <row r="51620" spans="4:6">
      <c r="D51620" s="63"/>
      <c r="F51620" s="64"/>
    </row>
    <row r="51621" spans="4:6">
      <c r="D51621" s="63"/>
      <c r="F51621" s="64"/>
    </row>
    <row r="51622" spans="4:6">
      <c r="D51622" s="63"/>
      <c r="F51622" s="64"/>
    </row>
    <row r="51623" spans="4:6">
      <c r="D51623" s="63"/>
      <c r="F51623" s="64"/>
    </row>
    <row r="51624" spans="4:6">
      <c r="D51624" s="63"/>
      <c r="F51624" s="64"/>
    </row>
    <row r="51625" spans="4:6">
      <c r="D51625" s="63"/>
      <c r="F51625" s="64"/>
    </row>
    <row r="51626" spans="4:6">
      <c r="D51626" s="63"/>
      <c r="F51626" s="64"/>
    </row>
    <row r="51627" spans="4:6">
      <c r="D51627" s="63"/>
      <c r="F51627" s="64"/>
    </row>
    <row r="51628" spans="4:6">
      <c r="D51628" s="63"/>
      <c r="F51628" s="64"/>
    </row>
    <row r="51629" spans="4:6">
      <c r="D51629" s="63"/>
      <c r="F51629" s="64"/>
    </row>
    <row r="51630" spans="4:6">
      <c r="D51630" s="63"/>
      <c r="F51630" s="64"/>
    </row>
    <row r="51631" spans="4:6">
      <c r="D51631" s="63"/>
      <c r="F51631" s="64"/>
    </row>
    <row r="51632" spans="4:6">
      <c r="D51632" s="63"/>
      <c r="F51632" s="64"/>
    </row>
    <row r="51633" spans="4:6">
      <c r="D51633" s="63"/>
      <c r="F51633" s="64"/>
    </row>
    <row r="51634" spans="4:6">
      <c r="D51634" s="63"/>
      <c r="F51634" s="64"/>
    </row>
    <row r="51635" spans="4:6">
      <c r="D51635" s="63"/>
      <c r="F51635" s="64"/>
    </row>
    <row r="51636" spans="4:6">
      <c r="D51636" s="63"/>
      <c r="F51636" s="64"/>
    </row>
    <row r="51637" spans="4:6">
      <c r="D51637" s="63"/>
      <c r="F51637" s="64"/>
    </row>
    <row r="51638" spans="4:6">
      <c r="D51638" s="63"/>
      <c r="F51638" s="64"/>
    </row>
    <row r="51639" spans="4:6">
      <c r="D51639" s="63"/>
      <c r="F51639" s="64"/>
    </row>
    <row r="51640" spans="4:6">
      <c r="D51640" s="63"/>
      <c r="F51640" s="64"/>
    </row>
    <row r="51641" spans="4:6">
      <c r="D51641" s="63"/>
      <c r="F51641" s="64"/>
    </row>
    <row r="51642" spans="4:6">
      <c r="D51642" s="63"/>
      <c r="F51642" s="64"/>
    </row>
    <row r="51643" spans="4:6">
      <c r="D51643" s="63"/>
      <c r="F51643" s="64"/>
    </row>
    <row r="51644" spans="4:6">
      <c r="D51644" s="63"/>
      <c r="F51644" s="64"/>
    </row>
    <row r="51645" spans="4:6">
      <c r="D51645" s="63"/>
      <c r="F51645" s="64"/>
    </row>
    <row r="51646" spans="4:6">
      <c r="D51646" s="63"/>
      <c r="F51646" s="64"/>
    </row>
    <row r="51647" spans="4:6">
      <c r="D51647" s="63"/>
      <c r="F51647" s="64"/>
    </row>
    <row r="51648" spans="4:6">
      <c r="D51648" s="63"/>
      <c r="F51648" s="64"/>
    </row>
    <row r="51649" spans="4:6">
      <c r="D51649" s="63"/>
      <c r="F51649" s="64"/>
    </row>
    <row r="51650" spans="4:6">
      <c r="D51650" s="63"/>
      <c r="F51650" s="64"/>
    </row>
    <row r="51651" spans="4:6">
      <c r="D51651" s="63"/>
      <c r="F51651" s="64"/>
    </row>
    <row r="51652" spans="4:6">
      <c r="D51652" s="63"/>
      <c r="F51652" s="64"/>
    </row>
    <row r="51653" spans="4:6">
      <c r="D51653" s="63"/>
      <c r="F51653" s="64"/>
    </row>
    <row r="51654" spans="4:6">
      <c r="D51654" s="63"/>
      <c r="F51654" s="64"/>
    </row>
    <row r="51655" spans="4:6">
      <c r="D51655" s="63"/>
      <c r="F51655" s="64"/>
    </row>
    <row r="51656" spans="4:6">
      <c r="D51656" s="63"/>
      <c r="F51656" s="64"/>
    </row>
    <row r="51657" spans="4:6">
      <c r="D51657" s="63"/>
      <c r="F51657" s="64"/>
    </row>
    <row r="51658" spans="4:6">
      <c r="D51658" s="63"/>
      <c r="F51658" s="64"/>
    </row>
    <row r="51659" spans="4:6">
      <c r="D51659" s="63"/>
      <c r="F51659" s="64"/>
    </row>
    <row r="51660" spans="4:6">
      <c r="D51660" s="63"/>
      <c r="F51660" s="64"/>
    </row>
    <row r="51661" spans="4:6">
      <c r="D51661" s="63"/>
      <c r="F51661" s="64"/>
    </row>
    <row r="51662" spans="4:6">
      <c r="D51662" s="63"/>
      <c r="F51662" s="64"/>
    </row>
    <row r="51663" spans="4:6">
      <c r="D51663" s="63"/>
      <c r="F51663" s="64"/>
    </row>
    <row r="51664" spans="4:6">
      <c r="D51664" s="63"/>
      <c r="F51664" s="64"/>
    </row>
    <row r="51665" spans="4:6">
      <c r="D51665" s="63"/>
      <c r="F51665" s="64"/>
    </row>
    <row r="51666" spans="4:6">
      <c r="D51666" s="63"/>
      <c r="F51666" s="64"/>
    </row>
    <row r="51667" spans="4:6">
      <c r="D51667" s="63"/>
      <c r="F51667" s="64"/>
    </row>
    <row r="51668" spans="4:6">
      <c r="D51668" s="63"/>
      <c r="F51668" s="64"/>
    </row>
    <row r="51669" spans="4:6">
      <c r="D51669" s="63"/>
      <c r="F51669" s="64"/>
    </row>
    <row r="51670" spans="4:6">
      <c r="D51670" s="63"/>
      <c r="F51670" s="64"/>
    </row>
    <row r="51671" spans="4:6">
      <c r="D51671" s="63"/>
      <c r="F51671" s="64"/>
    </row>
    <row r="51672" spans="4:6">
      <c r="D51672" s="63"/>
      <c r="F51672" s="64"/>
    </row>
    <row r="51673" spans="4:6">
      <c r="D51673" s="63"/>
      <c r="F51673" s="64"/>
    </row>
    <row r="51674" spans="4:6">
      <c r="D51674" s="63"/>
      <c r="F51674" s="64"/>
    </row>
    <row r="51675" spans="4:6">
      <c r="D51675" s="63"/>
      <c r="F51675" s="64"/>
    </row>
    <row r="51676" spans="4:6">
      <c r="D51676" s="63"/>
      <c r="F51676" s="64"/>
    </row>
    <row r="51677" spans="4:6">
      <c r="D51677" s="63"/>
      <c r="F51677" s="64"/>
    </row>
    <row r="51678" spans="4:6">
      <c r="D51678" s="63"/>
      <c r="F51678" s="64"/>
    </row>
    <row r="51679" spans="4:6">
      <c r="D51679" s="63"/>
      <c r="F51679" s="64"/>
    </row>
    <row r="51680" spans="4:6">
      <c r="D51680" s="63"/>
      <c r="F51680" s="64"/>
    </row>
    <row r="51681" spans="4:6">
      <c r="D51681" s="63"/>
      <c r="F51681" s="64"/>
    </row>
    <row r="51682" spans="4:6">
      <c r="D51682" s="63"/>
      <c r="F51682" s="64"/>
    </row>
    <row r="51683" spans="4:6">
      <c r="D51683" s="63"/>
      <c r="F51683" s="64"/>
    </row>
    <row r="51684" spans="4:6">
      <c r="D51684" s="63"/>
      <c r="F51684" s="64"/>
    </row>
    <row r="51685" spans="4:6">
      <c r="D51685" s="63"/>
      <c r="F51685" s="64"/>
    </row>
    <row r="51686" spans="4:6">
      <c r="D51686" s="63"/>
      <c r="F51686" s="64"/>
    </row>
    <row r="51687" spans="4:6">
      <c r="D51687" s="63"/>
      <c r="F51687" s="64"/>
    </row>
    <row r="51688" spans="4:6">
      <c r="D51688" s="63"/>
      <c r="F51688" s="64"/>
    </row>
    <row r="51689" spans="4:6">
      <c r="D51689" s="63"/>
      <c r="F51689" s="64"/>
    </row>
    <row r="51690" spans="4:6">
      <c r="D51690" s="63"/>
      <c r="F51690" s="64"/>
    </row>
    <row r="51691" spans="4:6">
      <c r="D51691" s="63"/>
      <c r="F51691" s="64"/>
    </row>
    <row r="51692" spans="4:6">
      <c r="D51692" s="63"/>
      <c r="F51692" s="64"/>
    </row>
    <row r="51693" spans="4:6">
      <c r="D51693" s="63"/>
      <c r="F51693" s="64"/>
    </row>
    <row r="51694" spans="4:6">
      <c r="D51694" s="63"/>
      <c r="F51694" s="64"/>
    </row>
    <row r="51695" spans="4:6">
      <c r="D51695" s="63"/>
      <c r="F51695" s="64"/>
    </row>
    <row r="51696" spans="4:6">
      <c r="D51696" s="63"/>
      <c r="F51696" s="64"/>
    </row>
    <row r="51697" spans="4:6">
      <c r="D51697" s="63"/>
      <c r="F51697" s="64"/>
    </row>
    <row r="51698" spans="4:6">
      <c r="D51698" s="63"/>
      <c r="F51698" s="64"/>
    </row>
    <row r="51699" spans="4:6">
      <c r="D51699" s="63"/>
      <c r="F51699" s="64"/>
    </row>
    <row r="51700" spans="4:6">
      <c r="D51700" s="63"/>
      <c r="F51700" s="64"/>
    </row>
    <row r="51701" spans="4:6">
      <c r="D51701" s="63"/>
      <c r="F51701" s="64"/>
    </row>
    <row r="51702" spans="4:6">
      <c r="D51702" s="63"/>
      <c r="F51702" s="64"/>
    </row>
    <row r="51703" spans="4:6">
      <c r="D51703" s="63"/>
      <c r="F51703" s="64"/>
    </row>
    <row r="51704" spans="4:6">
      <c r="D51704" s="63"/>
      <c r="F51704" s="64"/>
    </row>
    <row r="51705" spans="4:6">
      <c r="D51705" s="63"/>
      <c r="F51705" s="64"/>
    </row>
    <row r="51706" spans="4:6">
      <c r="D51706" s="63"/>
      <c r="F51706" s="64"/>
    </row>
    <row r="51707" spans="4:6">
      <c r="D51707" s="63"/>
      <c r="F51707" s="64"/>
    </row>
    <row r="51708" spans="4:6">
      <c r="D51708" s="63"/>
      <c r="F51708" s="64"/>
    </row>
    <row r="51709" spans="4:6">
      <c r="D51709" s="63"/>
      <c r="F51709" s="64"/>
    </row>
    <row r="51710" spans="4:6">
      <c r="D51710" s="63"/>
      <c r="F51710" s="64"/>
    </row>
    <row r="51711" spans="4:6">
      <c r="D51711" s="63"/>
      <c r="F51711" s="64"/>
    </row>
    <row r="51712" spans="4:6">
      <c r="D51712" s="63"/>
      <c r="F51712" s="64"/>
    </row>
    <row r="51713" spans="4:6">
      <c r="D51713" s="63"/>
      <c r="F51713" s="64"/>
    </row>
    <row r="51714" spans="4:6">
      <c r="D51714" s="63"/>
      <c r="F51714" s="64"/>
    </row>
    <row r="51715" spans="4:6">
      <c r="D51715" s="63"/>
      <c r="F51715" s="64"/>
    </row>
    <row r="51716" spans="4:6">
      <c r="D51716" s="63"/>
      <c r="F51716" s="64"/>
    </row>
    <row r="51717" spans="4:6">
      <c r="D51717" s="63"/>
      <c r="F51717" s="64"/>
    </row>
    <row r="51718" spans="4:6">
      <c r="D51718" s="63"/>
      <c r="F51718" s="64"/>
    </row>
    <row r="51719" spans="4:6">
      <c r="D51719" s="63"/>
      <c r="F51719" s="64"/>
    </row>
    <row r="51720" spans="4:6">
      <c r="D51720" s="63"/>
      <c r="F51720" s="64"/>
    </row>
    <row r="51721" spans="4:6">
      <c r="D51721" s="63"/>
      <c r="F51721" s="64"/>
    </row>
    <row r="51722" spans="4:6">
      <c r="D51722" s="63"/>
      <c r="F51722" s="64"/>
    </row>
    <row r="51723" spans="4:6">
      <c r="D51723" s="63"/>
      <c r="F51723" s="64"/>
    </row>
    <row r="51724" spans="4:6">
      <c r="D51724" s="63"/>
      <c r="F51724" s="64"/>
    </row>
    <row r="51725" spans="4:6">
      <c r="D51725" s="63"/>
      <c r="F51725" s="64"/>
    </row>
    <row r="51726" spans="4:6">
      <c r="D51726" s="63"/>
      <c r="F51726" s="64"/>
    </row>
    <row r="51727" spans="4:6">
      <c r="D51727" s="63"/>
      <c r="F51727" s="64"/>
    </row>
    <row r="51728" spans="4:6">
      <c r="D51728" s="63"/>
      <c r="F51728" s="64"/>
    </row>
    <row r="51729" spans="4:6">
      <c r="D51729" s="63"/>
      <c r="F51729" s="64"/>
    </row>
    <row r="51730" spans="4:6">
      <c r="D51730" s="63"/>
      <c r="F51730" s="64"/>
    </row>
    <row r="51731" spans="4:6">
      <c r="D51731" s="63"/>
      <c r="F51731" s="64"/>
    </row>
    <row r="51732" spans="4:6">
      <c r="D51732" s="63"/>
      <c r="F51732" s="64"/>
    </row>
    <row r="51733" spans="4:6">
      <c r="D51733" s="63"/>
      <c r="F51733" s="64"/>
    </row>
    <row r="51734" spans="4:6">
      <c r="D51734" s="63"/>
      <c r="F51734" s="64"/>
    </row>
    <row r="51735" spans="4:6">
      <c r="D51735" s="63"/>
      <c r="F51735" s="64"/>
    </row>
    <row r="51736" spans="4:6">
      <c r="D51736" s="63"/>
      <c r="F51736" s="64"/>
    </row>
    <row r="51737" spans="4:6">
      <c r="D51737" s="63"/>
      <c r="F51737" s="64"/>
    </row>
    <row r="51738" spans="4:6">
      <c r="D51738" s="63"/>
      <c r="F51738" s="64"/>
    </row>
    <row r="51739" spans="4:6">
      <c r="D51739" s="63"/>
      <c r="F51739" s="64"/>
    </row>
    <row r="51740" spans="4:6">
      <c r="D51740" s="63"/>
      <c r="F51740" s="64"/>
    </row>
    <row r="51741" spans="4:6">
      <c r="D51741" s="63"/>
      <c r="F51741" s="64"/>
    </row>
    <row r="51742" spans="4:6">
      <c r="D51742" s="63"/>
      <c r="F51742" s="64"/>
    </row>
    <row r="51743" spans="4:6">
      <c r="D51743" s="63"/>
      <c r="F51743" s="64"/>
    </row>
    <row r="51744" spans="4:6">
      <c r="D51744" s="63"/>
      <c r="F51744" s="64"/>
    </row>
    <row r="51745" spans="4:6">
      <c r="D51745" s="63"/>
      <c r="F51745" s="64"/>
    </row>
    <row r="51746" spans="4:6">
      <c r="D51746" s="63"/>
      <c r="F51746" s="64"/>
    </row>
    <row r="51747" spans="4:6">
      <c r="D51747" s="63"/>
      <c r="F51747" s="64"/>
    </row>
    <row r="51748" spans="4:6">
      <c r="D51748" s="63"/>
      <c r="F51748" s="64"/>
    </row>
    <row r="51749" spans="4:6">
      <c r="D51749" s="63"/>
      <c r="F51749" s="64"/>
    </row>
    <row r="51750" spans="4:6">
      <c r="D51750" s="63"/>
      <c r="F51750" s="64"/>
    </row>
    <row r="51751" spans="4:6">
      <c r="D51751" s="63"/>
      <c r="F51751" s="64"/>
    </row>
    <row r="51752" spans="4:6">
      <c r="D51752" s="63"/>
      <c r="F51752" s="64"/>
    </row>
    <row r="51753" spans="4:6">
      <c r="D51753" s="63"/>
      <c r="F51753" s="64"/>
    </row>
    <row r="51754" spans="4:6">
      <c r="D51754" s="63"/>
      <c r="F51754" s="64"/>
    </row>
    <row r="51755" spans="4:6">
      <c r="D51755" s="63"/>
      <c r="F51755" s="64"/>
    </row>
    <row r="51756" spans="4:6">
      <c r="D51756" s="63"/>
      <c r="F51756" s="64"/>
    </row>
    <row r="51757" spans="4:6">
      <c r="D51757" s="63"/>
      <c r="F51757" s="64"/>
    </row>
    <row r="51758" spans="4:6">
      <c r="D51758" s="63"/>
      <c r="F51758" s="64"/>
    </row>
    <row r="51759" spans="4:6">
      <c r="D51759" s="63"/>
      <c r="F51759" s="64"/>
    </row>
    <row r="51760" spans="4:6">
      <c r="D51760" s="63"/>
      <c r="F51760" s="64"/>
    </row>
    <row r="51761" spans="4:6">
      <c r="D51761" s="63"/>
      <c r="F51761" s="64"/>
    </row>
    <row r="51762" spans="4:6">
      <c r="D51762" s="63"/>
      <c r="F51762" s="64"/>
    </row>
    <row r="51763" spans="4:6">
      <c r="D51763" s="63"/>
      <c r="F51763" s="64"/>
    </row>
    <row r="51764" spans="4:6">
      <c r="D51764" s="63"/>
      <c r="F51764" s="64"/>
    </row>
    <row r="51765" spans="4:6">
      <c r="D51765" s="63"/>
      <c r="F51765" s="64"/>
    </row>
    <row r="51766" spans="4:6">
      <c r="D51766" s="63"/>
      <c r="F51766" s="64"/>
    </row>
    <row r="51767" spans="4:6">
      <c r="D51767" s="63"/>
      <c r="F51767" s="64"/>
    </row>
    <row r="51768" spans="4:6">
      <c r="D51768" s="63"/>
      <c r="F51768" s="64"/>
    </row>
    <row r="51769" spans="4:6">
      <c r="D51769" s="63"/>
      <c r="F51769" s="64"/>
    </row>
    <row r="51770" spans="4:6">
      <c r="D51770" s="63"/>
      <c r="F51770" s="64"/>
    </row>
    <row r="51771" spans="4:6">
      <c r="D51771" s="63"/>
      <c r="F51771" s="64"/>
    </row>
    <row r="51772" spans="4:6">
      <c r="D51772" s="63"/>
      <c r="F51772" s="64"/>
    </row>
    <row r="51773" spans="4:6">
      <c r="D51773" s="63"/>
      <c r="F51773" s="64"/>
    </row>
    <row r="51774" spans="4:6">
      <c r="D51774" s="63"/>
      <c r="F51774" s="64"/>
    </row>
    <row r="51775" spans="4:6">
      <c r="D51775" s="63"/>
      <c r="F51775" s="64"/>
    </row>
    <row r="51776" spans="4:6">
      <c r="D51776" s="63"/>
      <c r="F51776" s="64"/>
    </row>
    <row r="51777" spans="4:6">
      <c r="D51777" s="63"/>
      <c r="F51777" s="64"/>
    </row>
    <row r="51778" spans="4:6">
      <c r="D51778" s="63"/>
      <c r="F51778" s="64"/>
    </row>
    <row r="51779" spans="4:6">
      <c r="D51779" s="63"/>
      <c r="F51779" s="64"/>
    </row>
    <row r="51780" spans="4:6">
      <c r="D51780" s="63"/>
      <c r="F51780" s="64"/>
    </row>
    <row r="51781" spans="4:6">
      <c r="D51781" s="63"/>
      <c r="F51781" s="64"/>
    </row>
    <row r="51782" spans="4:6">
      <c r="D51782" s="63"/>
      <c r="F51782" s="64"/>
    </row>
    <row r="51783" spans="4:6">
      <c r="D51783" s="63"/>
      <c r="F51783" s="64"/>
    </row>
    <row r="51784" spans="4:6">
      <c r="D51784" s="63"/>
      <c r="F51784" s="64"/>
    </row>
    <row r="51785" spans="4:6">
      <c r="D51785" s="63"/>
      <c r="F51785" s="64"/>
    </row>
    <row r="51786" spans="4:6">
      <c r="D51786" s="63"/>
      <c r="F51786" s="64"/>
    </row>
    <row r="51787" spans="4:6">
      <c r="D51787" s="63"/>
      <c r="F51787" s="64"/>
    </row>
    <row r="51788" spans="4:6">
      <c r="D51788" s="63"/>
      <c r="F51788" s="64"/>
    </row>
    <row r="51789" spans="4:6">
      <c r="D51789" s="63"/>
      <c r="F51789" s="64"/>
    </row>
    <row r="51790" spans="4:6">
      <c r="D51790" s="63"/>
      <c r="F51790" s="64"/>
    </row>
    <row r="51791" spans="4:6">
      <c r="D51791" s="63"/>
      <c r="F51791" s="64"/>
    </row>
    <row r="51792" spans="4:6">
      <c r="D51792" s="63"/>
      <c r="F51792" s="64"/>
    </row>
    <row r="51793" spans="4:6">
      <c r="D51793" s="63"/>
      <c r="F51793" s="64"/>
    </row>
    <row r="51794" spans="4:6">
      <c r="D51794" s="63"/>
      <c r="F51794" s="64"/>
    </row>
    <row r="51795" spans="4:6">
      <c r="D51795" s="63"/>
      <c r="F51795" s="64"/>
    </row>
    <row r="51796" spans="4:6">
      <c r="D51796" s="63"/>
      <c r="F51796" s="64"/>
    </row>
    <row r="51797" spans="4:6">
      <c r="D51797" s="63"/>
      <c r="F51797" s="64"/>
    </row>
    <row r="51798" spans="4:6">
      <c r="D51798" s="63"/>
      <c r="F51798" s="64"/>
    </row>
    <row r="51799" spans="4:6">
      <c r="D51799" s="63"/>
      <c r="F51799" s="64"/>
    </row>
    <row r="51800" spans="4:6">
      <c r="D51800" s="63"/>
      <c r="F51800" s="64"/>
    </row>
    <row r="51801" spans="4:6">
      <c r="D51801" s="63"/>
      <c r="F51801" s="64"/>
    </row>
    <row r="51802" spans="4:6">
      <c r="D51802" s="63"/>
      <c r="F51802" s="64"/>
    </row>
    <row r="51803" spans="4:6">
      <c r="D51803" s="63"/>
      <c r="F51803" s="64"/>
    </row>
    <row r="51804" spans="4:6">
      <c r="D51804" s="63"/>
      <c r="F51804" s="64"/>
    </row>
    <row r="51805" spans="4:6">
      <c r="D51805" s="63"/>
      <c r="F51805" s="64"/>
    </row>
    <row r="51806" spans="4:6">
      <c r="D51806" s="63"/>
      <c r="F51806" s="64"/>
    </row>
    <row r="51807" spans="4:6">
      <c r="D51807" s="63"/>
      <c r="F51807" s="64"/>
    </row>
    <row r="51808" spans="4:6">
      <c r="D51808" s="63"/>
      <c r="F51808" s="64"/>
    </row>
    <row r="51809" spans="4:6">
      <c r="D51809" s="63"/>
      <c r="F51809" s="64"/>
    </row>
    <row r="51810" spans="4:6">
      <c r="D51810" s="63"/>
      <c r="F51810" s="64"/>
    </row>
    <row r="51811" spans="4:6">
      <c r="D51811" s="63"/>
      <c r="F51811" s="64"/>
    </row>
    <row r="51812" spans="4:6">
      <c r="D51812" s="63"/>
      <c r="F51812" s="64"/>
    </row>
    <row r="51813" spans="4:6">
      <c r="D51813" s="63"/>
      <c r="F51813" s="64"/>
    </row>
    <row r="51814" spans="4:6">
      <c r="D51814" s="63"/>
      <c r="F51814" s="64"/>
    </row>
    <row r="51815" spans="4:6">
      <c r="D51815" s="63"/>
      <c r="F51815" s="64"/>
    </row>
    <row r="51816" spans="4:6">
      <c r="D51816" s="63"/>
      <c r="F51816" s="64"/>
    </row>
    <row r="51817" spans="4:6">
      <c r="D51817" s="63"/>
      <c r="F51817" s="64"/>
    </row>
    <row r="51818" spans="4:6">
      <c r="D51818" s="63"/>
      <c r="F51818" s="64"/>
    </row>
    <row r="51819" spans="4:6">
      <c r="D51819" s="63"/>
      <c r="F51819" s="64"/>
    </row>
    <row r="51820" spans="4:6">
      <c r="D51820" s="63"/>
      <c r="F51820" s="64"/>
    </row>
    <row r="51821" spans="4:6">
      <c r="D51821" s="63"/>
      <c r="F51821" s="64"/>
    </row>
    <row r="51822" spans="4:6">
      <c r="D51822" s="63"/>
      <c r="F51822" s="64"/>
    </row>
    <row r="51823" spans="4:6">
      <c r="D51823" s="63"/>
      <c r="F51823" s="64"/>
    </row>
    <row r="51824" spans="4:6">
      <c r="D51824" s="63"/>
      <c r="F51824" s="64"/>
    </row>
    <row r="51825" spans="4:6">
      <c r="D51825" s="63"/>
      <c r="F51825" s="64"/>
    </row>
    <row r="51826" spans="4:6">
      <c r="D51826" s="63"/>
      <c r="F51826" s="64"/>
    </row>
    <row r="51827" spans="4:6">
      <c r="D51827" s="63"/>
      <c r="F51827" s="64"/>
    </row>
    <row r="51828" spans="4:6">
      <c r="D51828" s="63"/>
      <c r="F51828" s="64"/>
    </row>
    <row r="51829" spans="4:6">
      <c r="D51829" s="63"/>
      <c r="F51829" s="64"/>
    </row>
    <row r="51830" spans="4:6">
      <c r="D51830" s="63"/>
      <c r="F51830" s="64"/>
    </row>
    <row r="51831" spans="4:6">
      <c r="D51831" s="63"/>
      <c r="F51831" s="64"/>
    </row>
    <row r="51832" spans="4:6">
      <c r="D51832" s="63"/>
      <c r="F51832" s="64"/>
    </row>
    <row r="51833" spans="4:6">
      <c r="D51833" s="63"/>
      <c r="F51833" s="64"/>
    </row>
    <row r="51834" spans="4:6">
      <c r="D51834" s="63"/>
      <c r="F51834" s="64"/>
    </row>
    <row r="51835" spans="4:6">
      <c r="D51835" s="63"/>
      <c r="F51835" s="64"/>
    </row>
    <row r="51836" spans="4:6">
      <c r="D51836" s="63"/>
      <c r="F51836" s="64"/>
    </row>
    <row r="51837" spans="4:6">
      <c r="D51837" s="63"/>
      <c r="F51837" s="64"/>
    </row>
    <row r="51838" spans="4:6">
      <c r="D51838" s="63"/>
      <c r="F51838" s="64"/>
    </row>
    <row r="51839" spans="4:6">
      <c r="D51839" s="63"/>
      <c r="F51839" s="64"/>
    </row>
    <row r="51840" spans="4:6">
      <c r="D51840" s="63"/>
      <c r="F51840" s="64"/>
    </row>
    <row r="51841" spans="4:6">
      <c r="D51841" s="63"/>
      <c r="F51841" s="64"/>
    </row>
    <row r="51842" spans="4:6">
      <c r="D51842" s="63"/>
      <c r="F51842" s="64"/>
    </row>
    <row r="51843" spans="4:6">
      <c r="D51843" s="63"/>
      <c r="F51843" s="64"/>
    </row>
    <row r="51844" spans="4:6">
      <c r="D51844" s="63"/>
      <c r="F51844" s="64"/>
    </row>
    <row r="51845" spans="4:6">
      <c r="D51845" s="63"/>
      <c r="F51845" s="64"/>
    </row>
    <row r="51846" spans="4:6">
      <c r="D51846" s="63"/>
      <c r="F51846" s="64"/>
    </row>
    <row r="51847" spans="4:6">
      <c r="D51847" s="63"/>
      <c r="F51847" s="64"/>
    </row>
    <row r="51848" spans="4:6">
      <c r="D51848" s="63"/>
      <c r="F51848" s="64"/>
    </row>
    <row r="51849" spans="4:6">
      <c r="D51849" s="63"/>
      <c r="F51849" s="64"/>
    </row>
    <row r="51850" spans="4:6">
      <c r="D51850" s="63"/>
      <c r="F51850" s="64"/>
    </row>
    <row r="51851" spans="4:6">
      <c r="D51851" s="63"/>
      <c r="F51851" s="64"/>
    </row>
    <row r="51852" spans="4:6">
      <c r="D51852" s="63"/>
      <c r="F51852" s="64"/>
    </row>
    <row r="51853" spans="4:6">
      <c r="D51853" s="63"/>
      <c r="F51853" s="64"/>
    </row>
    <row r="51854" spans="4:6">
      <c r="D51854" s="63"/>
      <c r="F51854" s="64"/>
    </row>
    <row r="51855" spans="4:6">
      <c r="D51855" s="63"/>
      <c r="F51855" s="64"/>
    </row>
    <row r="51856" spans="4:6">
      <c r="D51856" s="63"/>
      <c r="F51856" s="64"/>
    </row>
    <row r="51857" spans="4:6">
      <c r="D51857" s="63"/>
      <c r="F51857" s="64"/>
    </row>
    <row r="51858" spans="4:6">
      <c r="D51858" s="63"/>
      <c r="F51858" s="64"/>
    </row>
    <row r="51859" spans="4:6">
      <c r="D51859" s="63"/>
      <c r="F51859" s="64"/>
    </row>
    <row r="51860" spans="4:6">
      <c r="D51860" s="63"/>
      <c r="F51860" s="64"/>
    </row>
    <row r="51861" spans="4:6">
      <c r="D51861" s="63"/>
      <c r="F51861" s="64"/>
    </row>
    <row r="51862" spans="4:6">
      <c r="D51862" s="63"/>
      <c r="F51862" s="64"/>
    </row>
    <row r="51863" spans="4:6">
      <c r="D51863" s="63"/>
      <c r="F51863" s="64"/>
    </row>
    <row r="51864" spans="4:6">
      <c r="D51864" s="63"/>
      <c r="F51864" s="64"/>
    </row>
    <row r="51865" spans="4:6">
      <c r="D51865" s="63"/>
      <c r="F51865" s="64"/>
    </row>
    <row r="51866" spans="4:6">
      <c r="D51866" s="63"/>
      <c r="F51866" s="64"/>
    </row>
    <row r="51867" spans="4:6">
      <c r="D51867" s="63"/>
      <c r="F51867" s="64"/>
    </row>
    <row r="51868" spans="4:6">
      <c r="D51868" s="63"/>
      <c r="F51868" s="64"/>
    </row>
    <row r="51869" spans="4:6">
      <c r="D51869" s="63"/>
      <c r="F51869" s="64"/>
    </row>
    <row r="51870" spans="4:6">
      <c r="D51870" s="63"/>
      <c r="F51870" s="64"/>
    </row>
    <row r="51871" spans="4:6">
      <c r="D51871" s="63"/>
      <c r="F51871" s="64"/>
    </row>
    <row r="51872" spans="4:6">
      <c r="D51872" s="63"/>
      <c r="F51872" s="64"/>
    </row>
    <row r="51873" spans="4:6">
      <c r="D51873" s="63"/>
      <c r="F51873" s="64"/>
    </row>
    <row r="51874" spans="4:6">
      <c r="D51874" s="63"/>
      <c r="F51874" s="64"/>
    </row>
    <row r="51875" spans="4:6">
      <c r="D51875" s="63"/>
      <c r="F51875" s="64"/>
    </row>
    <row r="51876" spans="4:6">
      <c r="D51876" s="63"/>
      <c r="F51876" s="64"/>
    </row>
    <row r="51877" spans="4:6">
      <c r="D51877" s="63"/>
      <c r="F51877" s="64"/>
    </row>
    <row r="51878" spans="4:6">
      <c r="D51878" s="63"/>
      <c r="F51878" s="64"/>
    </row>
    <row r="51879" spans="4:6">
      <c r="D51879" s="63"/>
      <c r="F51879" s="64"/>
    </row>
    <row r="51880" spans="4:6">
      <c r="D51880" s="63"/>
      <c r="F51880" s="64"/>
    </row>
    <row r="51881" spans="4:6">
      <c r="D51881" s="63"/>
      <c r="F51881" s="64"/>
    </row>
    <row r="51882" spans="4:6">
      <c r="D51882" s="63"/>
      <c r="F51882" s="64"/>
    </row>
    <row r="51883" spans="4:6">
      <c r="D51883" s="63"/>
      <c r="F51883" s="64"/>
    </row>
    <row r="51884" spans="4:6">
      <c r="D51884" s="63"/>
      <c r="F51884" s="64"/>
    </row>
    <row r="51885" spans="4:6">
      <c r="D51885" s="63"/>
      <c r="F51885" s="64"/>
    </row>
    <row r="51886" spans="4:6">
      <c r="D51886" s="63"/>
      <c r="F51886" s="64"/>
    </row>
    <row r="51887" spans="4:6">
      <c r="D51887" s="63"/>
      <c r="F51887" s="64"/>
    </row>
    <row r="51888" spans="4:6">
      <c r="D51888" s="63"/>
      <c r="F51888" s="64"/>
    </row>
    <row r="51889" spans="4:6">
      <c r="D51889" s="63"/>
      <c r="F51889" s="64"/>
    </row>
    <row r="51890" spans="4:6">
      <c r="D51890" s="63"/>
      <c r="F51890" s="64"/>
    </row>
    <row r="51891" spans="4:6">
      <c r="D51891" s="63"/>
      <c r="F51891" s="64"/>
    </row>
    <row r="51892" spans="4:6">
      <c r="D51892" s="63"/>
      <c r="F51892" s="64"/>
    </row>
    <row r="51893" spans="4:6">
      <c r="D51893" s="63"/>
      <c r="F51893" s="64"/>
    </row>
    <row r="51894" spans="4:6">
      <c r="D51894" s="63"/>
      <c r="F51894" s="64"/>
    </row>
    <row r="51895" spans="4:6">
      <c r="D51895" s="63"/>
      <c r="F51895" s="64"/>
    </row>
    <row r="51896" spans="4:6">
      <c r="D51896" s="63"/>
      <c r="F51896" s="64"/>
    </row>
    <row r="51897" spans="4:6">
      <c r="D51897" s="63"/>
      <c r="F51897" s="64"/>
    </row>
    <row r="51898" spans="4:6">
      <c r="D51898" s="63"/>
      <c r="F51898" s="64"/>
    </row>
    <row r="51899" spans="4:6">
      <c r="D51899" s="63"/>
      <c r="F51899" s="64"/>
    </row>
    <row r="51900" spans="4:6">
      <c r="D51900" s="63"/>
      <c r="F51900" s="64"/>
    </row>
    <row r="51901" spans="4:6">
      <c r="D51901" s="63"/>
      <c r="F51901" s="64"/>
    </row>
    <row r="51902" spans="4:6">
      <c r="D51902" s="63"/>
      <c r="F51902" s="64"/>
    </row>
    <row r="51903" spans="4:6">
      <c r="D51903" s="63"/>
      <c r="F51903" s="64"/>
    </row>
    <row r="51904" spans="4:6">
      <c r="D51904" s="63"/>
      <c r="F51904" s="64"/>
    </row>
    <row r="51905" spans="4:6">
      <c r="D51905" s="63"/>
      <c r="F51905" s="64"/>
    </row>
    <row r="51906" spans="4:6">
      <c r="D51906" s="63"/>
      <c r="F51906" s="64"/>
    </row>
    <row r="51907" spans="4:6">
      <c r="D51907" s="63"/>
      <c r="F51907" s="64"/>
    </row>
    <row r="51908" spans="4:6">
      <c r="D51908" s="63"/>
      <c r="F51908" s="64"/>
    </row>
    <row r="51909" spans="4:6">
      <c r="D51909" s="63"/>
      <c r="F51909" s="64"/>
    </row>
    <row r="51910" spans="4:6">
      <c r="D51910" s="63"/>
      <c r="F51910" s="64"/>
    </row>
    <row r="51911" spans="4:6">
      <c r="D51911" s="63"/>
      <c r="F51911" s="64"/>
    </row>
    <row r="51912" spans="4:6">
      <c r="D51912" s="63"/>
      <c r="F51912" s="64"/>
    </row>
    <row r="51913" spans="4:6">
      <c r="D51913" s="63"/>
      <c r="F51913" s="64"/>
    </row>
    <row r="51914" spans="4:6">
      <c r="D51914" s="63"/>
      <c r="F51914" s="64"/>
    </row>
    <row r="51915" spans="4:6">
      <c r="D51915" s="63"/>
      <c r="F51915" s="64"/>
    </row>
    <row r="51916" spans="4:6">
      <c r="D51916" s="63"/>
      <c r="F51916" s="64"/>
    </row>
    <row r="51917" spans="4:6">
      <c r="D51917" s="63"/>
      <c r="F51917" s="64"/>
    </row>
    <row r="51918" spans="4:6">
      <c r="D51918" s="63"/>
      <c r="F51918" s="64"/>
    </row>
    <row r="51919" spans="4:6">
      <c r="D51919" s="63"/>
      <c r="F51919" s="64"/>
    </row>
    <row r="51920" spans="4:6">
      <c r="D51920" s="63"/>
      <c r="F51920" s="64"/>
    </row>
    <row r="51921" spans="4:6">
      <c r="D51921" s="63"/>
      <c r="F51921" s="64"/>
    </row>
    <row r="51922" spans="4:6">
      <c r="D51922" s="63"/>
      <c r="F51922" s="64"/>
    </row>
    <row r="51923" spans="4:6">
      <c r="D51923" s="63"/>
      <c r="F51923" s="64"/>
    </row>
    <row r="51924" spans="4:6">
      <c r="D51924" s="63"/>
      <c r="F51924" s="64"/>
    </row>
    <row r="51925" spans="4:6">
      <c r="D51925" s="63"/>
      <c r="F51925" s="64"/>
    </row>
    <row r="51926" spans="4:6">
      <c r="D51926" s="63"/>
      <c r="F51926" s="64"/>
    </row>
    <row r="51927" spans="4:6">
      <c r="D51927" s="63"/>
      <c r="F51927" s="64"/>
    </row>
    <row r="51928" spans="4:6">
      <c r="D51928" s="63"/>
      <c r="F51928" s="64"/>
    </row>
    <row r="51929" spans="4:6">
      <c r="D51929" s="63"/>
      <c r="F51929" s="64"/>
    </row>
    <row r="51930" spans="4:6">
      <c r="D51930" s="63"/>
      <c r="F51930" s="64"/>
    </row>
    <row r="51931" spans="4:6">
      <c r="D51931" s="63"/>
      <c r="F51931" s="64"/>
    </row>
    <row r="51932" spans="4:6">
      <c r="D51932" s="63"/>
      <c r="F51932" s="64"/>
    </row>
    <row r="51933" spans="4:6">
      <c r="D51933" s="63"/>
      <c r="F51933" s="64"/>
    </row>
    <row r="51934" spans="4:6">
      <c r="D51934" s="63"/>
      <c r="F51934" s="64"/>
    </row>
    <row r="51935" spans="4:6">
      <c r="D51935" s="63"/>
      <c r="F51935" s="64"/>
    </row>
    <row r="51936" spans="4:6">
      <c r="D51936" s="63"/>
      <c r="F51936" s="64"/>
    </row>
    <row r="51937" spans="4:6">
      <c r="D51937" s="63"/>
      <c r="F51937" s="64"/>
    </row>
    <row r="51938" spans="4:6">
      <c r="D51938" s="63"/>
      <c r="F51938" s="64"/>
    </row>
    <row r="51939" spans="4:6">
      <c r="D51939" s="63"/>
      <c r="F51939" s="64"/>
    </row>
    <row r="51940" spans="4:6">
      <c r="D51940" s="63"/>
      <c r="F51940" s="64"/>
    </row>
    <row r="51941" spans="4:6">
      <c r="D51941" s="63"/>
      <c r="F51941" s="64"/>
    </row>
    <row r="51942" spans="4:6">
      <c r="D51942" s="63"/>
      <c r="F51942" s="64"/>
    </row>
    <row r="51943" spans="4:6">
      <c r="D51943" s="63"/>
      <c r="F51943" s="64"/>
    </row>
    <row r="51944" spans="4:6">
      <c r="D51944" s="63"/>
      <c r="F51944" s="64"/>
    </row>
    <row r="51945" spans="4:6">
      <c r="D51945" s="63"/>
      <c r="F51945" s="64"/>
    </row>
    <row r="51946" spans="4:6">
      <c r="D51946" s="63"/>
      <c r="F51946" s="64"/>
    </row>
    <row r="51947" spans="4:6">
      <c r="D51947" s="63"/>
      <c r="F51947" s="64"/>
    </row>
    <row r="51948" spans="4:6">
      <c r="D51948" s="63"/>
      <c r="F51948" s="64"/>
    </row>
    <row r="51949" spans="4:6">
      <c r="D51949" s="63"/>
      <c r="F51949" s="64"/>
    </row>
    <row r="51950" spans="4:6">
      <c r="D51950" s="63"/>
      <c r="F51950" s="64"/>
    </row>
    <row r="51951" spans="4:6">
      <c r="D51951" s="63"/>
      <c r="F51951" s="64"/>
    </row>
    <row r="51952" spans="4:6">
      <c r="D51952" s="63"/>
      <c r="F51952" s="64"/>
    </row>
    <row r="51953" spans="4:6">
      <c r="D51953" s="63"/>
      <c r="F51953" s="64"/>
    </row>
    <row r="51954" spans="4:6">
      <c r="D51954" s="63"/>
      <c r="F51954" s="64"/>
    </row>
    <row r="51955" spans="4:6">
      <c r="D51955" s="63"/>
      <c r="F51955" s="64"/>
    </row>
    <row r="51956" spans="4:6">
      <c r="D51956" s="63"/>
      <c r="F51956" s="64"/>
    </row>
    <row r="51957" spans="4:6">
      <c r="D51957" s="63"/>
      <c r="F51957" s="64"/>
    </row>
    <row r="51958" spans="4:6">
      <c r="D51958" s="63"/>
      <c r="F51958" s="64"/>
    </row>
    <row r="51959" spans="4:6">
      <c r="D51959" s="63"/>
      <c r="F51959" s="64"/>
    </row>
    <row r="51960" spans="4:6">
      <c r="D51960" s="63"/>
      <c r="F51960" s="64"/>
    </row>
    <row r="51961" spans="4:6">
      <c r="D51961" s="63"/>
      <c r="F51961" s="64"/>
    </row>
    <row r="51962" spans="4:6">
      <c r="D51962" s="63"/>
      <c r="F51962" s="64"/>
    </row>
    <row r="51963" spans="4:6">
      <c r="D51963" s="63"/>
      <c r="F51963" s="64"/>
    </row>
    <row r="51964" spans="4:6">
      <c r="D51964" s="63"/>
      <c r="F51964" s="64"/>
    </row>
    <row r="51965" spans="4:6">
      <c r="D51965" s="63"/>
      <c r="F51965" s="64"/>
    </row>
    <row r="51966" spans="4:6">
      <c r="D51966" s="63"/>
      <c r="F51966" s="64"/>
    </row>
    <row r="51967" spans="4:6">
      <c r="D51967" s="63"/>
      <c r="F51967" s="64"/>
    </row>
    <row r="51968" spans="4:6">
      <c r="D51968" s="63"/>
      <c r="F51968" s="64"/>
    </row>
    <row r="51969" spans="4:6">
      <c r="D51969" s="63"/>
      <c r="F51969" s="64"/>
    </row>
    <row r="51970" spans="4:6">
      <c r="D51970" s="63"/>
      <c r="F51970" s="64"/>
    </row>
    <row r="51971" spans="4:6">
      <c r="D51971" s="63"/>
      <c r="F51971" s="64"/>
    </row>
    <row r="51972" spans="4:6">
      <c r="D51972" s="63"/>
      <c r="F51972" s="64"/>
    </row>
    <row r="51973" spans="4:6">
      <c r="D51973" s="63"/>
      <c r="F51973" s="64"/>
    </row>
    <row r="51974" spans="4:6">
      <c r="D51974" s="63"/>
      <c r="F51974" s="64"/>
    </row>
    <row r="51975" spans="4:6">
      <c r="D51975" s="63"/>
      <c r="F51975" s="64"/>
    </row>
    <row r="51976" spans="4:6">
      <c r="D51976" s="63"/>
      <c r="F51976" s="64"/>
    </row>
    <row r="51977" spans="4:6">
      <c r="D51977" s="63"/>
      <c r="F51977" s="64"/>
    </row>
    <row r="51978" spans="4:6">
      <c r="D51978" s="63"/>
      <c r="F51978" s="64"/>
    </row>
    <row r="51979" spans="4:6">
      <c r="D51979" s="63"/>
      <c r="F51979" s="64"/>
    </row>
    <row r="51980" spans="4:6">
      <c r="D51980" s="63"/>
      <c r="F51980" s="64"/>
    </row>
    <row r="51981" spans="4:6">
      <c r="D51981" s="63"/>
      <c r="F51981" s="64"/>
    </row>
    <row r="51982" spans="4:6">
      <c r="D51982" s="63"/>
      <c r="F51982" s="64"/>
    </row>
    <row r="51983" spans="4:6">
      <c r="D51983" s="63"/>
      <c r="F51983" s="64"/>
    </row>
    <row r="51984" spans="4:6">
      <c r="D51984" s="63"/>
      <c r="F51984" s="64"/>
    </row>
    <row r="51985" spans="4:6">
      <c r="D51985" s="63"/>
      <c r="F51985" s="64"/>
    </row>
    <row r="51986" spans="4:6">
      <c r="D51986" s="63"/>
      <c r="F51986" s="64"/>
    </row>
    <row r="51987" spans="4:6">
      <c r="D51987" s="63"/>
      <c r="F51987" s="64"/>
    </row>
    <row r="51988" spans="4:6">
      <c r="D51988" s="63"/>
      <c r="F51988" s="64"/>
    </row>
    <row r="51989" spans="4:6">
      <c r="D51989" s="63"/>
      <c r="F51989" s="64"/>
    </row>
    <row r="51990" spans="4:6">
      <c r="D51990" s="63"/>
      <c r="F51990" s="64"/>
    </row>
    <row r="51991" spans="4:6">
      <c r="D51991" s="63"/>
      <c r="F51991" s="64"/>
    </row>
    <row r="51992" spans="4:6">
      <c r="D51992" s="63"/>
      <c r="F51992" s="64"/>
    </row>
    <row r="51993" spans="4:6">
      <c r="D51993" s="63"/>
      <c r="F51993" s="64"/>
    </row>
    <row r="51994" spans="4:6">
      <c r="D51994" s="63"/>
      <c r="F51994" s="64"/>
    </row>
    <row r="51995" spans="4:6">
      <c r="D51995" s="63"/>
      <c r="F51995" s="64"/>
    </row>
    <row r="51996" spans="4:6">
      <c r="D51996" s="63"/>
      <c r="F51996" s="64"/>
    </row>
    <row r="51997" spans="4:6">
      <c r="D51997" s="63"/>
      <c r="F51997" s="64"/>
    </row>
    <row r="51998" spans="4:6">
      <c r="D51998" s="63"/>
      <c r="F51998" s="64"/>
    </row>
    <row r="51999" spans="4:6">
      <c r="D51999" s="63"/>
      <c r="F51999" s="64"/>
    </row>
    <row r="52000" spans="4:6">
      <c r="D52000" s="63"/>
      <c r="F52000" s="64"/>
    </row>
    <row r="52001" spans="4:6">
      <c r="D52001" s="63"/>
      <c r="F52001" s="64"/>
    </row>
    <row r="52002" spans="4:6">
      <c r="D52002" s="63"/>
      <c r="F52002" s="64"/>
    </row>
    <row r="52003" spans="4:6">
      <c r="D52003" s="63"/>
      <c r="F52003" s="64"/>
    </row>
    <row r="52004" spans="4:6">
      <c r="D52004" s="63"/>
      <c r="F52004" s="64"/>
    </row>
    <row r="52005" spans="4:6">
      <c r="D52005" s="63"/>
      <c r="F52005" s="64"/>
    </row>
    <row r="52006" spans="4:6">
      <c r="D52006" s="63"/>
      <c r="F52006" s="64"/>
    </row>
    <row r="52007" spans="4:6">
      <c r="D52007" s="63"/>
      <c r="F52007" s="64"/>
    </row>
    <row r="52008" spans="4:6">
      <c r="D52008" s="63"/>
      <c r="F52008" s="64"/>
    </row>
    <row r="52009" spans="4:6">
      <c r="D52009" s="63"/>
      <c r="F52009" s="64"/>
    </row>
    <row r="52010" spans="4:6">
      <c r="D52010" s="63"/>
      <c r="F52010" s="64"/>
    </row>
    <row r="52011" spans="4:6">
      <c r="D52011" s="63"/>
      <c r="F52011" s="64"/>
    </row>
    <row r="52012" spans="4:6">
      <c r="D52012" s="63"/>
      <c r="F52012" s="64"/>
    </row>
    <row r="52013" spans="4:6">
      <c r="D52013" s="63"/>
      <c r="F52013" s="64"/>
    </row>
    <row r="52014" spans="4:6">
      <c r="D52014" s="63"/>
      <c r="F52014" s="64"/>
    </row>
    <row r="52015" spans="4:6">
      <c r="D52015" s="63"/>
      <c r="F52015" s="64"/>
    </row>
    <row r="52016" spans="4:6">
      <c r="D52016" s="63"/>
      <c r="F52016" s="64"/>
    </row>
    <row r="52017" spans="4:6">
      <c r="D52017" s="63"/>
      <c r="F52017" s="64"/>
    </row>
    <row r="52018" spans="4:6">
      <c r="D52018" s="63"/>
      <c r="F52018" s="64"/>
    </row>
    <row r="52019" spans="4:6">
      <c r="D52019" s="63"/>
      <c r="F52019" s="64"/>
    </row>
    <row r="52020" spans="4:6">
      <c r="D52020" s="63"/>
      <c r="F52020" s="64"/>
    </row>
    <row r="52021" spans="4:6">
      <c r="D52021" s="63"/>
      <c r="F52021" s="64"/>
    </row>
    <row r="52022" spans="4:6">
      <c r="D52022" s="63"/>
      <c r="F52022" s="64"/>
    </row>
    <row r="52023" spans="4:6">
      <c r="D52023" s="63"/>
      <c r="F52023" s="64"/>
    </row>
    <row r="52024" spans="4:6">
      <c r="D52024" s="63"/>
      <c r="F52024" s="64"/>
    </row>
    <row r="52025" spans="4:6">
      <c r="D52025" s="63"/>
      <c r="F52025" s="64"/>
    </row>
    <row r="52026" spans="4:6">
      <c r="D52026" s="63"/>
      <c r="F52026" s="64"/>
    </row>
    <row r="52027" spans="4:6">
      <c r="D52027" s="63"/>
      <c r="F52027" s="64"/>
    </row>
    <row r="52028" spans="4:6">
      <c r="D52028" s="63"/>
      <c r="F52028" s="64"/>
    </row>
    <row r="52029" spans="4:6">
      <c r="D52029" s="63"/>
      <c r="F52029" s="64"/>
    </row>
    <row r="52030" spans="4:6">
      <c r="D52030" s="63"/>
      <c r="F52030" s="64"/>
    </row>
    <row r="52031" spans="4:6">
      <c r="D52031" s="63"/>
      <c r="F52031" s="64"/>
    </row>
    <row r="52032" spans="4:6">
      <c r="D52032" s="63"/>
      <c r="F52032" s="64"/>
    </row>
    <row r="52033" spans="4:6">
      <c r="D52033" s="63"/>
      <c r="F52033" s="64"/>
    </row>
    <row r="52034" spans="4:6">
      <c r="D52034" s="63"/>
      <c r="F52034" s="64"/>
    </row>
    <row r="52035" spans="4:6">
      <c r="D52035" s="63"/>
      <c r="F52035" s="64"/>
    </row>
    <row r="52036" spans="4:6">
      <c r="D52036" s="63"/>
      <c r="F52036" s="64"/>
    </row>
    <row r="52037" spans="4:6">
      <c r="D52037" s="63"/>
      <c r="F52037" s="64"/>
    </row>
    <row r="52038" spans="4:6">
      <c r="D52038" s="63"/>
      <c r="F52038" s="64"/>
    </row>
    <row r="52039" spans="4:6">
      <c r="D52039" s="63"/>
      <c r="F52039" s="64"/>
    </row>
    <row r="52040" spans="4:6">
      <c r="D52040" s="63"/>
      <c r="F52040" s="64"/>
    </row>
    <row r="52041" spans="4:6">
      <c r="D52041" s="63"/>
      <c r="F52041" s="64"/>
    </row>
    <row r="52042" spans="4:6">
      <c r="D52042" s="63"/>
      <c r="F52042" s="64"/>
    </row>
    <row r="52043" spans="4:6">
      <c r="D52043" s="63"/>
      <c r="F52043" s="64"/>
    </row>
    <row r="52044" spans="4:6">
      <c r="D52044" s="63"/>
      <c r="F52044" s="64"/>
    </row>
    <row r="52045" spans="4:6">
      <c r="D52045" s="63"/>
      <c r="F52045" s="64"/>
    </row>
    <row r="52046" spans="4:6">
      <c r="D52046" s="63"/>
      <c r="F52046" s="64"/>
    </row>
    <row r="52047" spans="4:6">
      <c r="D52047" s="63"/>
      <c r="F52047" s="64"/>
    </row>
    <row r="52048" spans="4:6">
      <c r="D52048" s="63"/>
      <c r="F52048" s="64"/>
    </row>
    <row r="52049" spans="4:6">
      <c r="D52049" s="63"/>
      <c r="F52049" s="64"/>
    </row>
    <row r="52050" spans="4:6">
      <c r="D52050" s="63"/>
      <c r="F52050" s="64"/>
    </row>
    <row r="52051" spans="4:6">
      <c r="D52051" s="63"/>
      <c r="F52051" s="64"/>
    </row>
    <row r="52052" spans="4:6">
      <c r="D52052" s="63"/>
      <c r="F52052" s="64"/>
    </row>
    <row r="52053" spans="4:6">
      <c r="D52053" s="63"/>
      <c r="F52053" s="64"/>
    </row>
    <row r="52054" spans="4:6">
      <c r="D52054" s="63"/>
      <c r="F52054" s="64"/>
    </row>
    <row r="52055" spans="4:6">
      <c r="D52055" s="63"/>
      <c r="F52055" s="64"/>
    </row>
    <row r="52056" spans="4:6">
      <c r="D52056" s="63"/>
      <c r="F52056" s="64"/>
    </row>
    <row r="52057" spans="4:6">
      <c r="D52057" s="63"/>
      <c r="F52057" s="64"/>
    </row>
    <row r="52058" spans="4:6">
      <c r="D52058" s="63"/>
      <c r="F52058" s="64"/>
    </row>
    <row r="52059" spans="4:6">
      <c r="D52059" s="63"/>
      <c r="F52059" s="64"/>
    </row>
    <row r="52060" spans="4:6">
      <c r="D52060" s="63"/>
      <c r="F52060" s="64"/>
    </row>
    <row r="52061" spans="4:6">
      <c r="D52061" s="63"/>
      <c r="F52061" s="64"/>
    </row>
    <row r="52062" spans="4:6">
      <c r="D52062" s="63"/>
      <c r="F52062" s="64"/>
    </row>
    <row r="52063" spans="4:6">
      <c r="D52063" s="63"/>
      <c r="F52063" s="64"/>
    </row>
    <row r="52064" spans="4:6">
      <c r="D52064" s="63"/>
      <c r="F52064" s="64"/>
    </row>
    <row r="52065" spans="4:6">
      <c r="D52065" s="63"/>
      <c r="F52065" s="64"/>
    </row>
    <row r="52066" spans="4:6">
      <c r="D52066" s="63"/>
      <c r="F52066" s="64"/>
    </row>
    <row r="52067" spans="4:6">
      <c r="D52067" s="63"/>
      <c r="F52067" s="64"/>
    </row>
    <row r="52068" spans="4:6">
      <c r="D52068" s="63"/>
      <c r="F52068" s="64"/>
    </row>
    <row r="52069" spans="4:6">
      <c r="D52069" s="63"/>
      <c r="F52069" s="64"/>
    </row>
    <row r="52070" spans="4:6">
      <c r="D52070" s="63"/>
      <c r="F52070" s="64"/>
    </row>
    <row r="52071" spans="4:6">
      <c r="D52071" s="63"/>
      <c r="F52071" s="64"/>
    </row>
    <row r="52072" spans="4:6">
      <c r="D52072" s="63"/>
      <c r="F52072" s="64"/>
    </row>
    <row r="52073" spans="4:6">
      <c r="D52073" s="63"/>
      <c r="F52073" s="64"/>
    </row>
    <row r="52074" spans="4:6">
      <c r="D52074" s="63"/>
      <c r="F52074" s="64"/>
    </row>
    <row r="52075" spans="4:6">
      <c r="D52075" s="63"/>
      <c r="F52075" s="64"/>
    </row>
    <row r="52076" spans="4:6">
      <c r="D52076" s="63"/>
      <c r="F52076" s="64"/>
    </row>
    <row r="52077" spans="4:6">
      <c r="D52077" s="63"/>
      <c r="F52077" s="64"/>
    </row>
    <row r="52078" spans="4:6">
      <c r="D52078" s="63"/>
      <c r="F52078" s="64"/>
    </row>
    <row r="52079" spans="4:6">
      <c r="D52079" s="63"/>
      <c r="F52079" s="64"/>
    </row>
    <row r="52080" spans="4:6">
      <c r="D52080" s="63"/>
      <c r="F52080" s="64"/>
    </row>
    <row r="52081" spans="4:6">
      <c r="D52081" s="63"/>
      <c r="F52081" s="64"/>
    </row>
    <row r="52082" spans="4:6">
      <c r="D52082" s="63"/>
      <c r="F52082" s="64"/>
    </row>
    <row r="52083" spans="4:6">
      <c r="D52083" s="63"/>
      <c r="F52083" s="64"/>
    </row>
    <row r="52084" spans="4:6">
      <c r="D52084" s="63"/>
      <c r="F52084" s="64"/>
    </row>
    <row r="52085" spans="4:6">
      <c r="D52085" s="63"/>
      <c r="F52085" s="64"/>
    </row>
    <row r="52086" spans="4:6">
      <c r="D52086" s="63"/>
      <c r="F52086" s="64"/>
    </row>
    <row r="52087" spans="4:6">
      <c r="D52087" s="63"/>
      <c r="F52087" s="64"/>
    </row>
    <row r="52088" spans="4:6">
      <c r="D52088" s="63"/>
      <c r="F52088" s="64"/>
    </row>
    <row r="52089" spans="4:6">
      <c r="D52089" s="63"/>
      <c r="F52089" s="64"/>
    </row>
    <row r="52090" spans="4:6">
      <c r="D52090" s="63"/>
      <c r="F52090" s="64"/>
    </row>
    <row r="52091" spans="4:6">
      <c r="D52091" s="63"/>
      <c r="F52091" s="64"/>
    </row>
    <row r="52092" spans="4:6">
      <c r="D52092" s="63"/>
      <c r="F52092" s="64"/>
    </row>
    <row r="52093" spans="4:6">
      <c r="D52093" s="63"/>
      <c r="F52093" s="64"/>
    </row>
    <row r="52094" spans="4:6">
      <c r="D52094" s="63"/>
      <c r="F52094" s="64"/>
    </row>
    <row r="52095" spans="4:6">
      <c r="D52095" s="63"/>
      <c r="F52095" s="64"/>
    </row>
    <row r="52096" spans="4:6">
      <c r="D52096" s="63"/>
      <c r="F52096" s="64"/>
    </row>
    <row r="52097" spans="4:6">
      <c r="D52097" s="63"/>
      <c r="F52097" s="64"/>
    </row>
    <row r="52098" spans="4:6">
      <c r="D52098" s="63"/>
      <c r="F52098" s="64"/>
    </row>
    <row r="52099" spans="4:6">
      <c r="D52099" s="63"/>
      <c r="F52099" s="64"/>
    </row>
    <row r="52100" spans="4:6">
      <c r="D52100" s="63"/>
      <c r="F52100" s="64"/>
    </row>
    <row r="52101" spans="4:6">
      <c r="D52101" s="63"/>
      <c r="F52101" s="64"/>
    </row>
    <row r="52102" spans="4:6">
      <c r="D52102" s="63"/>
      <c r="F52102" s="64"/>
    </row>
    <row r="52103" spans="4:6">
      <c r="D52103" s="63"/>
      <c r="F52103" s="64"/>
    </row>
    <row r="52104" spans="4:6">
      <c r="D52104" s="63"/>
      <c r="F52104" s="64"/>
    </row>
    <row r="52105" spans="4:6">
      <c r="D52105" s="63"/>
      <c r="F52105" s="64"/>
    </row>
    <row r="52106" spans="4:6">
      <c r="D52106" s="63"/>
      <c r="F52106" s="64"/>
    </row>
    <row r="52107" spans="4:6">
      <c r="D52107" s="63"/>
      <c r="F52107" s="64"/>
    </row>
    <row r="52108" spans="4:6">
      <c r="D52108" s="63"/>
      <c r="F52108" s="64"/>
    </row>
    <row r="52109" spans="4:6">
      <c r="D52109" s="63"/>
      <c r="F52109" s="64"/>
    </row>
    <row r="52110" spans="4:6">
      <c r="D52110" s="63"/>
      <c r="F52110" s="64"/>
    </row>
    <row r="52111" spans="4:6">
      <c r="D52111" s="63"/>
      <c r="F52111" s="64"/>
    </row>
    <row r="52112" spans="4:6">
      <c r="D52112" s="63"/>
      <c r="F52112" s="64"/>
    </row>
    <row r="52113" spans="4:6">
      <c r="D52113" s="63"/>
      <c r="F52113" s="64"/>
    </row>
    <row r="52114" spans="4:6">
      <c r="D52114" s="63"/>
      <c r="F52114" s="64"/>
    </row>
    <row r="52115" spans="4:6">
      <c r="D52115" s="63"/>
      <c r="F52115" s="64"/>
    </row>
    <row r="52116" spans="4:6">
      <c r="D52116" s="63"/>
      <c r="F52116" s="64"/>
    </row>
    <row r="52117" spans="4:6">
      <c r="D52117" s="63"/>
      <c r="F52117" s="64"/>
    </row>
    <row r="52118" spans="4:6">
      <c r="D52118" s="63"/>
      <c r="F52118" s="64"/>
    </row>
    <row r="52119" spans="4:6">
      <c r="D52119" s="63"/>
      <c r="F52119" s="64"/>
    </row>
    <row r="52120" spans="4:6">
      <c r="D52120" s="63"/>
      <c r="F52120" s="64"/>
    </row>
    <row r="52121" spans="4:6">
      <c r="D52121" s="63"/>
      <c r="F52121" s="64"/>
    </row>
    <row r="52122" spans="4:6">
      <c r="D52122" s="63"/>
      <c r="F52122" s="64"/>
    </row>
    <row r="52123" spans="4:6">
      <c r="D52123" s="63"/>
      <c r="F52123" s="64"/>
    </row>
    <row r="52124" spans="4:6">
      <c r="D52124" s="63"/>
      <c r="F52124" s="64"/>
    </row>
    <row r="52125" spans="4:6">
      <c r="D52125" s="63"/>
      <c r="F52125" s="64"/>
    </row>
    <row r="52126" spans="4:6">
      <c r="D52126" s="63"/>
      <c r="F52126" s="64"/>
    </row>
    <row r="52127" spans="4:6">
      <c r="D52127" s="63"/>
      <c r="F52127" s="64"/>
    </row>
    <row r="52128" spans="4:6">
      <c r="D52128" s="63"/>
      <c r="F52128" s="64"/>
    </row>
    <row r="52129" spans="4:6">
      <c r="D52129" s="63"/>
      <c r="F52129" s="64"/>
    </row>
    <row r="52130" spans="4:6">
      <c r="D52130" s="63"/>
      <c r="F52130" s="64"/>
    </row>
    <row r="52131" spans="4:6">
      <c r="D52131" s="63"/>
      <c r="F52131" s="64"/>
    </row>
    <row r="52132" spans="4:6">
      <c r="D52132" s="63"/>
      <c r="F52132" s="64"/>
    </row>
    <row r="52133" spans="4:6">
      <c r="D52133" s="63"/>
      <c r="F52133" s="64"/>
    </row>
    <row r="52134" spans="4:6">
      <c r="D52134" s="63"/>
      <c r="F52134" s="64"/>
    </row>
    <row r="52135" spans="4:6">
      <c r="D52135" s="63"/>
      <c r="F52135" s="64"/>
    </row>
    <row r="52136" spans="4:6">
      <c r="D52136" s="63"/>
      <c r="F52136" s="64"/>
    </row>
    <row r="52137" spans="4:6">
      <c r="D52137" s="63"/>
      <c r="F52137" s="64"/>
    </row>
    <row r="52138" spans="4:6">
      <c r="D52138" s="63"/>
      <c r="F52138" s="64"/>
    </row>
    <row r="52139" spans="4:6">
      <c r="D52139" s="63"/>
      <c r="F52139" s="64"/>
    </row>
    <row r="52140" spans="4:6">
      <c r="D52140" s="63"/>
      <c r="F52140" s="64"/>
    </row>
    <row r="52141" spans="4:6">
      <c r="D52141" s="63"/>
      <c r="F52141" s="64"/>
    </row>
    <row r="52142" spans="4:6">
      <c r="D52142" s="63"/>
      <c r="F52142" s="64"/>
    </row>
    <row r="52143" spans="4:6">
      <c r="D52143" s="63"/>
      <c r="F52143" s="64"/>
    </row>
    <row r="52144" spans="4:6">
      <c r="D52144" s="63"/>
      <c r="F52144" s="64"/>
    </row>
    <row r="52145" spans="4:6">
      <c r="D52145" s="63"/>
      <c r="F52145" s="64"/>
    </row>
    <row r="52146" spans="4:6">
      <c r="D52146" s="63"/>
      <c r="F52146" s="64"/>
    </row>
    <row r="52147" spans="4:6">
      <c r="D52147" s="63"/>
      <c r="F52147" s="64"/>
    </row>
    <row r="52148" spans="4:6">
      <c r="D52148" s="63"/>
      <c r="F52148" s="64"/>
    </row>
    <row r="52149" spans="4:6">
      <c r="D52149" s="63"/>
      <c r="F52149" s="64"/>
    </row>
    <row r="52150" spans="4:6">
      <c r="D52150" s="63"/>
      <c r="F52150" s="64"/>
    </row>
    <row r="52151" spans="4:6">
      <c r="D52151" s="63"/>
      <c r="F52151" s="64"/>
    </row>
    <row r="52152" spans="4:6">
      <c r="D52152" s="63"/>
      <c r="F52152" s="64"/>
    </row>
    <row r="52153" spans="4:6">
      <c r="D52153" s="63"/>
      <c r="F52153" s="64"/>
    </row>
    <row r="52154" spans="4:6">
      <c r="D52154" s="63"/>
      <c r="F52154" s="64"/>
    </row>
    <row r="52155" spans="4:6">
      <c r="D52155" s="63"/>
      <c r="F52155" s="64"/>
    </row>
    <row r="52156" spans="4:6">
      <c r="D52156" s="63"/>
      <c r="F52156" s="64"/>
    </row>
    <row r="52157" spans="4:6">
      <c r="D52157" s="63"/>
      <c r="F52157" s="64"/>
    </row>
    <row r="52158" spans="4:6">
      <c r="D52158" s="63"/>
      <c r="F52158" s="64"/>
    </row>
    <row r="52159" spans="4:6">
      <c r="D52159" s="63"/>
      <c r="F52159" s="64"/>
    </row>
    <row r="52160" spans="4:6">
      <c r="D52160" s="63"/>
      <c r="F52160" s="64"/>
    </row>
    <row r="52161" spans="4:6">
      <c r="D52161" s="63"/>
      <c r="F52161" s="64"/>
    </row>
    <row r="52162" spans="4:6">
      <c r="D52162" s="63"/>
      <c r="F52162" s="64"/>
    </row>
    <row r="52163" spans="4:6">
      <c r="D52163" s="63"/>
      <c r="F52163" s="64"/>
    </row>
    <row r="52164" spans="4:6">
      <c r="D52164" s="63"/>
      <c r="F52164" s="64"/>
    </row>
    <row r="52165" spans="4:6">
      <c r="D52165" s="63"/>
      <c r="F52165" s="64"/>
    </row>
    <row r="52166" spans="4:6">
      <c r="D52166" s="63"/>
      <c r="F52166" s="64"/>
    </row>
    <row r="52167" spans="4:6">
      <c r="D52167" s="63"/>
      <c r="F52167" s="64"/>
    </row>
    <row r="52168" spans="4:6">
      <c r="D52168" s="63"/>
      <c r="F52168" s="64"/>
    </row>
    <row r="52169" spans="4:6">
      <c r="D52169" s="63"/>
      <c r="F52169" s="64"/>
    </row>
    <row r="52170" spans="4:6">
      <c r="D52170" s="63"/>
      <c r="F52170" s="64"/>
    </row>
    <row r="52171" spans="4:6">
      <c r="D52171" s="63"/>
      <c r="F52171" s="64"/>
    </row>
    <row r="52172" spans="4:6">
      <c r="D52172" s="63"/>
      <c r="F52172" s="64"/>
    </row>
    <row r="52173" spans="4:6">
      <c r="D52173" s="63"/>
      <c r="F52173" s="64"/>
    </row>
    <row r="52174" spans="4:6">
      <c r="D52174" s="63"/>
      <c r="F52174" s="64"/>
    </row>
    <row r="52175" spans="4:6">
      <c r="D52175" s="63"/>
      <c r="F52175" s="64"/>
    </row>
    <row r="52176" spans="4:6">
      <c r="D52176" s="63"/>
      <c r="F52176" s="64"/>
    </row>
    <row r="52177" spans="4:6">
      <c r="D52177" s="63"/>
      <c r="F52177" s="64"/>
    </row>
    <row r="52178" spans="4:6">
      <c r="D52178" s="63"/>
      <c r="F52178" s="64"/>
    </row>
    <row r="52179" spans="4:6">
      <c r="D52179" s="63"/>
      <c r="F52179" s="64"/>
    </row>
    <row r="52180" spans="4:6">
      <c r="D52180" s="63"/>
      <c r="F52180" s="64"/>
    </row>
    <row r="52181" spans="4:6">
      <c r="D52181" s="63"/>
      <c r="F52181" s="64"/>
    </row>
    <row r="52182" spans="4:6">
      <c r="D52182" s="63"/>
      <c r="F52182" s="64"/>
    </row>
    <row r="52183" spans="4:6">
      <c r="D52183" s="63"/>
      <c r="F52183" s="64"/>
    </row>
    <row r="52184" spans="4:6">
      <c r="D52184" s="63"/>
      <c r="F52184" s="64"/>
    </row>
    <row r="52185" spans="4:6">
      <c r="D52185" s="63"/>
      <c r="F52185" s="64"/>
    </row>
    <row r="52186" spans="4:6">
      <c r="D52186" s="63"/>
      <c r="F52186" s="64"/>
    </row>
    <row r="52187" spans="4:6">
      <c r="D52187" s="63"/>
      <c r="F52187" s="64"/>
    </row>
    <row r="52188" spans="4:6">
      <c r="D52188" s="63"/>
      <c r="F52188" s="64"/>
    </row>
    <row r="52189" spans="4:6">
      <c r="D52189" s="63"/>
      <c r="F52189" s="64"/>
    </row>
    <row r="52190" spans="4:6">
      <c r="D52190" s="63"/>
      <c r="F52190" s="64"/>
    </row>
    <row r="52191" spans="4:6">
      <c r="D52191" s="63"/>
      <c r="F52191" s="64"/>
    </row>
    <row r="52192" spans="4:6">
      <c r="D52192" s="63"/>
      <c r="F52192" s="64"/>
    </row>
    <row r="52193" spans="4:6">
      <c r="D52193" s="63"/>
      <c r="F52193" s="64"/>
    </row>
    <row r="52194" spans="4:6">
      <c r="D52194" s="63"/>
      <c r="F52194" s="64"/>
    </row>
    <row r="52195" spans="4:6">
      <c r="D52195" s="63"/>
      <c r="F52195" s="64"/>
    </row>
    <row r="52196" spans="4:6">
      <c r="D52196" s="63"/>
      <c r="F52196" s="64"/>
    </row>
    <row r="52197" spans="4:6">
      <c r="D52197" s="63"/>
      <c r="F52197" s="64"/>
    </row>
    <row r="52198" spans="4:6">
      <c r="D52198" s="63"/>
      <c r="F52198" s="64"/>
    </row>
    <row r="52199" spans="4:6">
      <c r="D52199" s="63"/>
      <c r="F52199" s="64"/>
    </row>
    <row r="52200" spans="4:6">
      <c r="D52200" s="63"/>
      <c r="F52200" s="64"/>
    </row>
    <row r="52201" spans="4:6">
      <c r="D52201" s="63"/>
      <c r="F52201" s="64"/>
    </row>
    <row r="52202" spans="4:6">
      <c r="D52202" s="63"/>
      <c r="F52202" s="64"/>
    </row>
    <row r="52203" spans="4:6">
      <c r="D52203" s="63"/>
      <c r="F52203" s="64"/>
    </row>
    <row r="52204" spans="4:6">
      <c r="D52204" s="63"/>
      <c r="F52204" s="64"/>
    </row>
    <row r="52205" spans="4:6">
      <c r="D52205" s="63"/>
      <c r="F52205" s="64"/>
    </row>
    <row r="52206" spans="4:6">
      <c r="D52206" s="63"/>
      <c r="F52206" s="64"/>
    </row>
    <row r="52207" spans="4:6">
      <c r="D52207" s="63"/>
      <c r="F52207" s="64"/>
    </row>
    <row r="52208" spans="4:6">
      <c r="D52208" s="63"/>
      <c r="F52208" s="64"/>
    </row>
    <row r="52209" spans="4:6">
      <c r="D52209" s="63"/>
      <c r="F52209" s="64"/>
    </row>
    <row r="52210" spans="4:6">
      <c r="D52210" s="63"/>
      <c r="F52210" s="64"/>
    </row>
    <row r="52211" spans="4:6">
      <c r="D52211" s="63"/>
      <c r="F52211" s="64"/>
    </row>
    <row r="52212" spans="4:6">
      <c r="D52212" s="63"/>
      <c r="F52212" s="64"/>
    </row>
    <row r="52213" spans="4:6">
      <c r="D52213" s="63"/>
      <c r="F52213" s="64"/>
    </row>
    <row r="52214" spans="4:6">
      <c r="D52214" s="63"/>
      <c r="F52214" s="64"/>
    </row>
    <row r="52215" spans="4:6">
      <c r="D52215" s="63"/>
      <c r="F52215" s="64"/>
    </row>
    <row r="52216" spans="4:6">
      <c r="D52216" s="63"/>
      <c r="F52216" s="64"/>
    </row>
    <row r="52217" spans="4:6">
      <c r="D52217" s="63"/>
      <c r="F52217" s="64"/>
    </row>
    <row r="52218" spans="4:6">
      <c r="D52218" s="63"/>
      <c r="F52218" s="64"/>
    </row>
    <row r="52219" spans="4:6">
      <c r="D52219" s="63"/>
      <c r="F52219" s="64"/>
    </row>
    <row r="52220" spans="4:6">
      <c r="D52220" s="63"/>
      <c r="F52220" s="64"/>
    </row>
    <row r="52221" spans="4:6">
      <c r="D52221" s="63"/>
      <c r="F52221" s="64"/>
    </row>
    <row r="52222" spans="4:6">
      <c r="D52222" s="63"/>
      <c r="F52222" s="64"/>
    </row>
    <row r="52223" spans="4:6">
      <c r="D52223" s="63"/>
      <c r="F52223" s="64"/>
    </row>
    <row r="52224" spans="4:6">
      <c r="D52224" s="63"/>
      <c r="F52224" s="64"/>
    </row>
    <row r="52225" spans="4:6">
      <c r="D52225" s="63"/>
      <c r="F52225" s="64"/>
    </row>
    <row r="52226" spans="4:6">
      <c r="D52226" s="63"/>
      <c r="F52226" s="64"/>
    </row>
    <row r="52227" spans="4:6">
      <c r="D52227" s="63"/>
      <c r="F52227" s="64"/>
    </row>
    <row r="52228" spans="4:6">
      <c r="D52228" s="63"/>
      <c r="F52228" s="64"/>
    </row>
    <row r="52229" spans="4:6">
      <c r="D52229" s="63"/>
      <c r="F52229" s="64"/>
    </row>
    <row r="52230" spans="4:6">
      <c r="D52230" s="63"/>
      <c r="F52230" s="64"/>
    </row>
    <row r="52231" spans="4:6">
      <c r="D52231" s="63"/>
      <c r="F52231" s="64"/>
    </row>
    <row r="52232" spans="4:6">
      <c r="D52232" s="63"/>
      <c r="F52232" s="64"/>
    </row>
    <row r="52233" spans="4:6">
      <c r="D52233" s="63"/>
      <c r="F52233" s="64"/>
    </row>
    <row r="52234" spans="4:6">
      <c r="D52234" s="63"/>
      <c r="F52234" s="64"/>
    </row>
    <row r="52235" spans="4:6">
      <c r="D52235" s="63"/>
      <c r="F52235" s="64"/>
    </row>
    <row r="52236" spans="4:6">
      <c r="D52236" s="63"/>
      <c r="F52236" s="64"/>
    </row>
    <row r="52237" spans="4:6">
      <c r="D52237" s="63"/>
      <c r="F52237" s="64"/>
    </row>
    <row r="52238" spans="4:6">
      <c r="D52238" s="63"/>
      <c r="F52238" s="64"/>
    </row>
    <row r="52239" spans="4:6">
      <c r="D52239" s="63"/>
      <c r="F52239" s="64"/>
    </row>
    <row r="52240" spans="4:6">
      <c r="D52240" s="63"/>
      <c r="F52240" s="64"/>
    </row>
    <row r="52241" spans="4:6">
      <c r="D52241" s="63"/>
      <c r="F52241" s="64"/>
    </row>
    <row r="52242" spans="4:6">
      <c r="D52242" s="63"/>
      <c r="F52242" s="64"/>
    </row>
    <row r="52243" spans="4:6">
      <c r="D52243" s="63"/>
      <c r="F52243" s="64"/>
    </row>
    <row r="52244" spans="4:6">
      <c r="D52244" s="63"/>
      <c r="F52244" s="64"/>
    </row>
    <row r="52245" spans="4:6">
      <c r="D52245" s="63"/>
      <c r="F52245" s="64"/>
    </row>
    <row r="52246" spans="4:6">
      <c r="D52246" s="63"/>
      <c r="F52246" s="64"/>
    </row>
    <row r="52247" spans="4:6">
      <c r="D52247" s="63"/>
      <c r="F52247" s="64"/>
    </row>
    <row r="52248" spans="4:6">
      <c r="D52248" s="63"/>
      <c r="F52248" s="64"/>
    </row>
    <row r="52249" spans="4:6">
      <c r="D52249" s="63"/>
      <c r="F52249" s="64"/>
    </row>
    <row r="52250" spans="4:6">
      <c r="D52250" s="63"/>
      <c r="F52250" s="64"/>
    </row>
    <row r="52251" spans="4:6">
      <c r="D52251" s="63"/>
      <c r="F52251" s="64"/>
    </row>
    <row r="52252" spans="4:6">
      <c r="D52252" s="63"/>
      <c r="F52252" s="64"/>
    </row>
    <row r="52253" spans="4:6">
      <c r="D52253" s="63"/>
      <c r="F52253" s="64"/>
    </row>
    <row r="52254" spans="4:6">
      <c r="D52254" s="63"/>
      <c r="F52254" s="64"/>
    </row>
    <row r="52255" spans="4:6">
      <c r="D52255" s="63"/>
      <c r="F52255" s="64"/>
    </row>
    <row r="52256" spans="4:6">
      <c r="D52256" s="63"/>
      <c r="F52256" s="64"/>
    </row>
    <row r="52257" spans="4:6">
      <c r="D52257" s="63"/>
      <c r="F52257" s="64"/>
    </row>
    <row r="52258" spans="4:6">
      <c r="D52258" s="63"/>
      <c r="F52258" s="64"/>
    </row>
    <row r="52259" spans="4:6">
      <c r="D52259" s="63"/>
      <c r="F52259" s="64"/>
    </row>
    <row r="52260" spans="4:6">
      <c r="D52260" s="63"/>
      <c r="F52260" s="64"/>
    </row>
    <row r="52261" spans="4:6">
      <c r="D52261" s="63"/>
      <c r="F52261" s="64"/>
    </row>
    <row r="52262" spans="4:6">
      <c r="D52262" s="63"/>
      <c r="F52262" s="64"/>
    </row>
    <row r="52263" spans="4:6">
      <c r="D52263" s="63"/>
      <c r="F52263" s="64"/>
    </row>
    <row r="52264" spans="4:6">
      <c r="D52264" s="63"/>
      <c r="F52264" s="64"/>
    </row>
    <row r="52265" spans="4:6">
      <c r="D52265" s="63"/>
      <c r="F52265" s="64"/>
    </row>
    <row r="52266" spans="4:6">
      <c r="D52266" s="63"/>
      <c r="F52266" s="64"/>
    </row>
    <row r="52267" spans="4:6">
      <c r="D52267" s="63"/>
      <c r="F52267" s="64"/>
    </row>
    <row r="52268" spans="4:6">
      <c r="D52268" s="63"/>
      <c r="F52268" s="64"/>
    </row>
    <row r="52269" spans="4:6">
      <c r="D52269" s="63"/>
      <c r="F52269" s="64"/>
    </row>
    <row r="52270" spans="4:6">
      <c r="D52270" s="63"/>
      <c r="F52270" s="64"/>
    </row>
    <row r="52271" spans="4:6">
      <c r="D52271" s="63"/>
      <c r="F52271" s="64"/>
    </row>
    <row r="52272" spans="4:6">
      <c r="D52272" s="63"/>
      <c r="F52272" s="64"/>
    </row>
    <row r="52273" spans="4:6">
      <c r="D52273" s="63"/>
      <c r="F52273" s="64"/>
    </row>
    <row r="52274" spans="4:6">
      <c r="D52274" s="63"/>
      <c r="F52274" s="64"/>
    </row>
    <row r="52275" spans="4:6">
      <c r="D52275" s="63"/>
      <c r="F52275" s="64"/>
    </row>
    <row r="52276" spans="4:6">
      <c r="D52276" s="63"/>
      <c r="F52276" s="64"/>
    </row>
    <row r="52277" spans="4:6">
      <c r="D52277" s="63"/>
      <c r="F52277" s="64"/>
    </row>
    <row r="52278" spans="4:6">
      <c r="D52278" s="63"/>
      <c r="F52278" s="64"/>
    </row>
    <row r="52279" spans="4:6">
      <c r="D52279" s="63"/>
      <c r="F52279" s="64"/>
    </row>
    <row r="52280" spans="4:6">
      <c r="D52280" s="63"/>
      <c r="F52280" s="64"/>
    </row>
    <row r="52281" spans="4:6">
      <c r="D52281" s="63"/>
      <c r="F52281" s="64"/>
    </row>
    <row r="52282" spans="4:6">
      <c r="D52282" s="63"/>
      <c r="F52282" s="64"/>
    </row>
    <row r="52283" spans="4:6">
      <c r="D52283" s="63"/>
      <c r="F52283" s="64"/>
    </row>
    <row r="52284" spans="4:6">
      <c r="D52284" s="63"/>
      <c r="F52284" s="64"/>
    </row>
    <row r="52285" spans="4:6">
      <c r="D52285" s="63"/>
      <c r="F52285" s="64"/>
    </row>
    <row r="52286" spans="4:6">
      <c r="D52286" s="63"/>
      <c r="F52286" s="64"/>
    </row>
    <row r="52287" spans="4:6">
      <c r="D52287" s="63"/>
      <c r="F52287" s="64"/>
    </row>
    <row r="52288" spans="4:6">
      <c r="D52288" s="63"/>
      <c r="F52288" s="64"/>
    </row>
    <row r="52289" spans="4:6">
      <c r="D52289" s="63"/>
      <c r="F52289" s="64"/>
    </row>
    <row r="52290" spans="4:6">
      <c r="D52290" s="63"/>
      <c r="F52290" s="64"/>
    </row>
    <row r="52291" spans="4:6">
      <c r="D52291" s="63"/>
      <c r="F52291" s="64"/>
    </row>
    <row r="52292" spans="4:6">
      <c r="D52292" s="63"/>
      <c r="F52292" s="64"/>
    </row>
    <row r="52293" spans="4:6">
      <c r="D52293" s="63"/>
      <c r="F52293" s="64"/>
    </row>
    <row r="52294" spans="4:6">
      <c r="D52294" s="63"/>
      <c r="F52294" s="64"/>
    </row>
    <row r="52295" spans="4:6">
      <c r="D52295" s="63"/>
      <c r="F52295" s="64"/>
    </row>
    <row r="52296" spans="4:6">
      <c r="D52296" s="63"/>
      <c r="F52296" s="64"/>
    </row>
    <row r="52297" spans="4:6">
      <c r="D52297" s="63"/>
      <c r="F52297" s="64"/>
    </row>
    <row r="52298" spans="4:6">
      <c r="D52298" s="63"/>
      <c r="F52298" s="64"/>
    </row>
    <row r="52299" spans="4:6">
      <c r="D52299" s="63"/>
      <c r="F52299" s="64"/>
    </row>
    <row r="52300" spans="4:6">
      <c r="D52300" s="63"/>
      <c r="F52300" s="64"/>
    </row>
    <row r="52301" spans="4:6">
      <c r="D52301" s="63"/>
      <c r="F52301" s="64"/>
    </row>
    <row r="52302" spans="4:6">
      <c r="D52302" s="63"/>
      <c r="F52302" s="64"/>
    </row>
    <row r="52303" spans="4:6">
      <c r="D52303" s="63"/>
      <c r="F52303" s="64"/>
    </row>
    <row r="52304" spans="4:6">
      <c r="D52304" s="63"/>
      <c r="F52304" s="64"/>
    </row>
    <row r="52305" spans="4:6">
      <c r="D52305" s="63"/>
      <c r="F52305" s="64"/>
    </row>
    <row r="52306" spans="4:6">
      <c r="D52306" s="63"/>
      <c r="F52306" s="64"/>
    </row>
    <row r="52307" spans="4:6">
      <c r="D52307" s="63"/>
      <c r="F52307" s="64"/>
    </row>
    <row r="52308" spans="4:6">
      <c r="D52308" s="63"/>
      <c r="F52308" s="64"/>
    </row>
    <row r="52309" spans="4:6">
      <c r="D52309" s="63"/>
      <c r="F52309" s="64"/>
    </row>
    <row r="52310" spans="4:6">
      <c r="D52310" s="63"/>
      <c r="F52310" s="64"/>
    </row>
    <row r="52311" spans="4:6">
      <c r="D52311" s="63"/>
      <c r="F52311" s="64"/>
    </row>
    <row r="52312" spans="4:6">
      <c r="D52312" s="63"/>
      <c r="F52312" s="64"/>
    </row>
    <row r="52313" spans="4:6">
      <c r="D52313" s="63"/>
      <c r="F52313" s="64"/>
    </row>
    <row r="52314" spans="4:6">
      <c r="D52314" s="63"/>
      <c r="F52314" s="64"/>
    </row>
    <row r="52315" spans="4:6">
      <c r="D52315" s="63"/>
      <c r="F52315" s="64"/>
    </row>
    <row r="52316" spans="4:6">
      <c r="D52316" s="63"/>
      <c r="F52316" s="64"/>
    </row>
    <row r="52317" spans="4:6">
      <c r="D52317" s="63"/>
      <c r="F52317" s="64"/>
    </row>
    <row r="52318" spans="4:6">
      <c r="D52318" s="63"/>
      <c r="F52318" s="64"/>
    </row>
    <row r="52319" spans="4:6">
      <c r="D52319" s="63"/>
      <c r="F52319" s="64"/>
    </row>
    <row r="52320" spans="4:6">
      <c r="D52320" s="63"/>
      <c r="F52320" s="64"/>
    </row>
    <row r="52321" spans="4:6">
      <c r="D52321" s="63"/>
      <c r="F52321" s="64"/>
    </row>
    <row r="52322" spans="4:6">
      <c r="D52322" s="63"/>
      <c r="F52322" s="64"/>
    </row>
    <row r="52323" spans="4:6">
      <c r="D52323" s="63"/>
      <c r="F52323" s="64"/>
    </row>
    <row r="52324" spans="4:6">
      <c r="D52324" s="63"/>
      <c r="F52324" s="64"/>
    </row>
    <row r="52325" spans="4:6">
      <c r="D52325" s="63"/>
      <c r="F52325" s="64"/>
    </row>
    <row r="52326" spans="4:6">
      <c r="D52326" s="63"/>
      <c r="F52326" s="64"/>
    </row>
    <row r="52327" spans="4:6">
      <c r="D52327" s="63"/>
      <c r="F52327" s="64"/>
    </row>
    <row r="52328" spans="4:6">
      <c r="D52328" s="63"/>
      <c r="F52328" s="64"/>
    </row>
    <row r="52329" spans="4:6">
      <c r="D52329" s="63"/>
      <c r="F52329" s="64"/>
    </row>
    <row r="52330" spans="4:6">
      <c r="D52330" s="63"/>
      <c r="F52330" s="64"/>
    </row>
    <row r="52331" spans="4:6">
      <c r="D52331" s="63"/>
      <c r="F52331" s="64"/>
    </row>
    <row r="52332" spans="4:6">
      <c r="D52332" s="63"/>
      <c r="F52332" s="64"/>
    </row>
    <row r="52333" spans="4:6">
      <c r="D52333" s="63"/>
      <c r="F52333" s="64"/>
    </row>
    <row r="52334" spans="4:6">
      <c r="D52334" s="63"/>
      <c r="F52334" s="64"/>
    </row>
    <row r="52335" spans="4:6">
      <c r="D52335" s="63"/>
      <c r="F52335" s="64"/>
    </row>
    <row r="52336" spans="4:6">
      <c r="D52336" s="63"/>
      <c r="F52336" s="64"/>
    </row>
    <row r="52337" spans="4:6">
      <c r="D52337" s="63"/>
      <c r="F52337" s="64"/>
    </row>
    <row r="52338" spans="4:6">
      <c r="D52338" s="63"/>
      <c r="F52338" s="64"/>
    </row>
    <row r="52339" spans="4:6">
      <c r="D52339" s="63"/>
      <c r="F52339" s="64"/>
    </row>
    <row r="52340" spans="4:6">
      <c r="D52340" s="63"/>
      <c r="F52340" s="64"/>
    </row>
    <row r="52341" spans="4:6">
      <c r="D52341" s="63"/>
      <c r="F52341" s="64"/>
    </row>
    <row r="52342" spans="4:6">
      <c r="D52342" s="63"/>
      <c r="F52342" s="64"/>
    </row>
    <row r="52343" spans="4:6">
      <c r="D52343" s="63"/>
      <c r="F52343" s="64"/>
    </row>
    <row r="52344" spans="4:6">
      <c r="D52344" s="63"/>
      <c r="F52344" s="64"/>
    </row>
    <row r="52345" spans="4:6">
      <c r="D52345" s="63"/>
      <c r="F52345" s="64"/>
    </row>
    <row r="52346" spans="4:6">
      <c r="D52346" s="63"/>
      <c r="F52346" s="64"/>
    </row>
    <row r="52347" spans="4:6">
      <c r="D52347" s="63"/>
      <c r="F52347" s="64"/>
    </row>
    <row r="52348" spans="4:6">
      <c r="D52348" s="63"/>
      <c r="F52348" s="64"/>
    </row>
    <row r="52349" spans="4:6">
      <c r="D52349" s="63"/>
      <c r="F52349" s="64"/>
    </row>
    <row r="52350" spans="4:6">
      <c r="D52350" s="63"/>
      <c r="F52350" s="64"/>
    </row>
    <row r="52351" spans="4:6">
      <c r="D52351" s="63"/>
      <c r="F52351" s="64"/>
    </row>
    <row r="52352" spans="4:6">
      <c r="D52352" s="63"/>
      <c r="F52352" s="64"/>
    </row>
    <row r="52353" spans="4:6">
      <c r="D52353" s="63"/>
      <c r="F52353" s="64"/>
    </row>
    <row r="52354" spans="4:6">
      <c r="D52354" s="63"/>
      <c r="F52354" s="64"/>
    </row>
    <row r="52355" spans="4:6">
      <c r="D52355" s="63"/>
      <c r="F52355" s="64"/>
    </row>
    <row r="52356" spans="4:6">
      <c r="D52356" s="63"/>
      <c r="F52356" s="64"/>
    </row>
    <row r="52357" spans="4:6">
      <c r="D52357" s="63"/>
      <c r="F52357" s="64"/>
    </row>
    <row r="52358" spans="4:6">
      <c r="D52358" s="63"/>
      <c r="F52358" s="64"/>
    </row>
    <row r="52359" spans="4:6">
      <c r="D52359" s="63"/>
      <c r="F52359" s="64"/>
    </row>
    <row r="52360" spans="4:6">
      <c r="D52360" s="63"/>
      <c r="F52360" s="64"/>
    </row>
    <row r="52361" spans="4:6">
      <c r="D52361" s="63"/>
      <c r="F52361" s="64"/>
    </row>
    <row r="52362" spans="4:6">
      <c r="D52362" s="63"/>
      <c r="F52362" s="64"/>
    </row>
    <row r="52363" spans="4:6">
      <c r="D52363" s="63"/>
      <c r="F52363" s="64"/>
    </row>
    <row r="52364" spans="4:6">
      <c r="D52364" s="63"/>
      <c r="F52364" s="64"/>
    </row>
    <row r="52365" spans="4:6">
      <c r="D52365" s="63"/>
      <c r="F52365" s="64"/>
    </row>
    <row r="52366" spans="4:6">
      <c r="D52366" s="63"/>
      <c r="F52366" s="64"/>
    </row>
    <row r="52367" spans="4:6">
      <c r="D52367" s="63"/>
      <c r="F52367" s="64"/>
    </row>
    <row r="52368" spans="4:6">
      <c r="D52368" s="63"/>
      <c r="F52368" s="64"/>
    </row>
    <row r="52369" spans="4:6">
      <c r="D52369" s="63"/>
      <c r="F52369" s="64"/>
    </row>
    <row r="52370" spans="4:6">
      <c r="D52370" s="63"/>
      <c r="F52370" s="64"/>
    </row>
    <row r="52371" spans="4:6">
      <c r="D52371" s="63"/>
      <c r="F52371" s="64"/>
    </row>
    <row r="52372" spans="4:6">
      <c r="D52372" s="63"/>
      <c r="F52372" s="64"/>
    </row>
    <row r="52373" spans="4:6">
      <c r="D52373" s="63"/>
      <c r="F52373" s="64"/>
    </row>
    <row r="52374" spans="4:6">
      <c r="D52374" s="63"/>
      <c r="F52374" s="64"/>
    </row>
    <row r="52375" spans="4:6">
      <c r="D52375" s="63"/>
      <c r="F52375" s="64"/>
    </row>
    <row r="52376" spans="4:6">
      <c r="D52376" s="63"/>
      <c r="F52376" s="64"/>
    </row>
    <row r="52377" spans="4:6">
      <c r="D52377" s="63"/>
      <c r="F52377" s="64"/>
    </row>
    <row r="52378" spans="4:6">
      <c r="D52378" s="63"/>
      <c r="F52378" s="64"/>
    </row>
    <row r="52379" spans="4:6">
      <c r="D52379" s="63"/>
      <c r="F52379" s="64"/>
    </row>
    <row r="52380" spans="4:6">
      <c r="D52380" s="63"/>
      <c r="F52380" s="64"/>
    </row>
    <row r="52381" spans="4:6">
      <c r="D52381" s="63"/>
      <c r="F52381" s="64"/>
    </row>
    <row r="52382" spans="4:6">
      <c r="D52382" s="63"/>
      <c r="F52382" s="64"/>
    </row>
    <row r="52383" spans="4:6">
      <c r="D52383" s="63"/>
      <c r="F52383" s="64"/>
    </row>
    <row r="52384" spans="4:6">
      <c r="D52384" s="63"/>
      <c r="F52384" s="64"/>
    </row>
    <row r="52385" spans="4:6">
      <c r="D52385" s="63"/>
      <c r="F52385" s="64"/>
    </row>
    <row r="52386" spans="4:6">
      <c r="D52386" s="63"/>
      <c r="F52386" s="64"/>
    </row>
    <row r="52387" spans="4:6">
      <c r="D52387" s="63"/>
      <c r="F52387" s="64"/>
    </row>
    <row r="52388" spans="4:6">
      <c r="D52388" s="63"/>
      <c r="F52388" s="64"/>
    </row>
    <row r="52389" spans="4:6">
      <c r="D52389" s="63"/>
      <c r="F52389" s="64"/>
    </row>
    <row r="52390" spans="4:6">
      <c r="D52390" s="63"/>
      <c r="F52390" s="64"/>
    </row>
    <row r="52391" spans="4:6">
      <c r="D52391" s="63"/>
      <c r="F52391" s="64"/>
    </row>
    <row r="52392" spans="4:6">
      <c r="D52392" s="63"/>
      <c r="F52392" s="64"/>
    </row>
    <row r="52393" spans="4:6">
      <c r="D52393" s="63"/>
      <c r="F52393" s="64"/>
    </row>
    <row r="52394" spans="4:6">
      <c r="D52394" s="63"/>
      <c r="F52394" s="64"/>
    </row>
    <row r="52395" spans="4:6">
      <c r="D52395" s="63"/>
      <c r="F52395" s="64"/>
    </row>
    <row r="52396" spans="4:6">
      <c r="D52396" s="63"/>
      <c r="F52396" s="64"/>
    </row>
    <row r="52397" spans="4:6">
      <c r="D52397" s="63"/>
      <c r="F52397" s="64"/>
    </row>
    <row r="52398" spans="4:6">
      <c r="D52398" s="63"/>
      <c r="F52398" s="64"/>
    </row>
    <row r="52399" spans="4:6">
      <c r="D52399" s="63"/>
      <c r="F52399" s="64"/>
    </row>
    <row r="52400" spans="4:6">
      <c r="D52400" s="63"/>
      <c r="F52400" s="64"/>
    </row>
    <row r="52401" spans="4:6">
      <c r="D52401" s="63"/>
      <c r="F52401" s="64"/>
    </row>
    <row r="52402" spans="4:6">
      <c r="D52402" s="63"/>
      <c r="F52402" s="64"/>
    </row>
    <row r="52403" spans="4:6">
      <c r="D52403" s="63"/>
      <c r="F52403" s="64"/>
    </row>
    <row r="52404" spans="4:6">
      <c r="D52404" s="63"/>
      <c r="F52404" s="64"/>
    </row>
    <row r="52405" spans="4:6">
      <c r="D52405" s="63"/>
      <c r="F52405" s="64"/>
    </row>
    <row r="52406" spans="4:6">
      <c r="D52406" s="63"/>
      <c r="F52406" s="64"/>
    </row>
    <row r="52407" spans="4:6">
      <c r="D52407" s="63"/>
      <c r="F52407" s="64"/>
    </row>
    <row r="52408" spans="4:6">
      <c r="D52408" s="63"/>
      <c r="F52408" s="64"/>
    </row>
    <row r="52409" spans="4:6">
      <c r="D52409" s="63"/>
      <c r="F52409" s="64"/>
    </row>
    <row r="52410" spans="4:6">
      <c r="D52410" s="63"/>
      <c r="F52410" s="64"/>
    </row>
    <row r="52411" spans="4:6">
      <c r="D52411" s="63"/>
      <c r="F52411" s="64"/>
    </row>
    <row r="52412" spans="4:6">
      <c r="D52412" s="63"/>
      <c r="F52412" s="64"/>
    </row>
    <row r="52413" spans="4:6">
      <c r="D52413" s="63"/>
      <c r="F52413" s="64"/>
    </row>
    <row r="52414" spans="4:6">
      <c r="D52414" s="63"/>
      <c r="F52414" s="64"/>
    </row>
    <row r="52415" spans="4:6">
      <c r="D52415" s="63"/>
      <c r="F52415" s="64"/>
    </row>
    <row r="52416" spans="4:6">
      <c r="D52416" s="63"/>
      <c r="F52416" s="64"/>
    </row>
    <row r="52417" spans="4:6">
      <c r="D52417" s="63"/>
      <c r="F52417" s="64"/>
    </row>
    <row r="52418" spans="4:6">
      <c r="D52418" s="63"/>
      <c r="F52418" s="64"/>
    </row>
    <row r="52419" spans="4:6">
      <c r="D52419" s="63"/>
      <c r="F52419" s="64"/>
    </row>
    <row r="52420" spans="4:6">
      <c r="D52420" s="63"/>
      <c r="F52420" s="64"/>
    </row>
    <row r="52421" spans="4:6">
      <c r="D52421" s="63"/>
      <c r="F52421" s="64"/>
    </row>
    <row r="52422" spans="4:6">
      <c r="D52422" s="63"/>
      <c r="F52422" s="64"/>
    </row>
    <row r="52423" spans="4:6">
      <c r="D52423" s="63"/>
      <c r="F52423" s="64"/>
    </row>
    <row r="52424" spans="4:6">
      <c r="D52424" s="63"/>
      <c r="F52424" s="64"/>
    </row>
    <row r="52425" spans="4:6">
      <c r="D52425" s="63"/>
      <c r="F52425" s="64"/>
    </row>
    <row r="52426" spans="4:6">
      <c r="D52426" s="63"/>
      <c r="F52426" s="64"/>
    </row>
    <row r="52427" spans="4:6">
      <c r="D52427" s="63"/>
      <c r="F52427" s="64"/>
    </row>
    <row r="52428" spans="4:6">
      <c r="D52428" s="63"/>
      <c r="F52428" s="64"/>
    </row>
    <row r="52429" spans="4:6">
      <c r="D52429" s="63"/>
      <c r="F52429" s="64"/>
    </row>
    <row r="52430" spans="4:6">
      <c r="D52430" s="63"/>
      <c r="F52430" s="64"/>
    </row>
    <row r="52431" spans="4:6">
      <c r="D52431" s="63"/>
      <c r="F52431" s="64"/>
    </row>
    <row r="52432" spans="4:6">
      <c r="D52432" s="63"/>
      <c r="F52432" s="64"/>
    </row>
    <row r="52433" spans="4:6">
      <c r="D52433" s="63"/>
      <c r="F52433" s="64"/>
    </row>
    <row r="52434" spans="4:6">
      <c r="D52434" s="63"/>
      <c r="F52434" s="64"/>
    </row>
    <row r="52435" spans="4:6">
      <c r="D52435" s="63"/>
      <c r="F52435" s="64"/>
    </row>
    <row r="52436" spans="4:6">
      <c r="D52436" s="63"/>
      <c r="F52436" s="64"/>
    </row>
    <row r="52437" spans="4:6">
      <c r="D52437" s="63"/>
      <c r="F52437" s="64"/>
    </row>
    <row r="52438" spans="4:6">
      <c r="D52438" s="63"/>
      <c r="F52438" s="64"/>
    </row>
    <row r="52439" spans="4:6">
      <c r="D52439" s="63"/>
      <c r="F52439" s="64"/>
    </row>
    <row r="52440" spans="4:6">
      <c r="D52440" s="63"/>
      <c r="F52440" s="64"/>
    </row>
    <row r="52441" spans="4:6">
      <c r="D52441" s="63"/>
      <c r="F52441" s="64"/>
    </row>
    <row r="52442" spans="4:6">
      <c r="D52442" s="63"/>
      <c r="F52442" s="64"/>
    </row>
    <row r="52443" spans="4:6">
      <c r="D52443" s="63"/>
      <c r="F52443" s="64"/>
    </row>
    <row r="52444" spans="4:6">
      <c r="D52444" s="63"/>
      <c r="F52444" s="64"/>
    </row>
    <row r="52445" spans="4:6">
      <c r="D52445" s="63"/>
      <c r="F52445" s="64"/>
    </row>
    <row r="52446" spans="4:6">
      <c r="D52446" s="63"/>
      <c r="F52446" s="64"/>
    </row>
    <row r="52447" spans="4:6">
      <c r="D52447" s="63"/>
      <c r="F52447" s="64"/>
    </row>
    <row r="52448" spans="4:6">
      <c r="D52448" s="63"/>
      <c r="F52448" s="64"/>
    </row>
    <row r="52449" spans="4:6">
      <c r="D52449" s="63"/>
      <c r="F52449" s="64"/>
    </row>
    <row r="52450" spans="4:6">
      <c r="D52450" s="63"/>
      <c r="F52450" s="64"/>
    </row>
    <row r="52451" spans="4:6">
      <c r="D52451" s="63"/>
      <c r="F52451" s="64"/>
    </row>
    <row r="52452" spans="4:6">
      <c r="D52452" s="63"/>
      <c r="F52452" s="64"/>
    </row>
    <row r="52453" spans="4:6">
      <c r="D52453" s="63"/>
      <c r="F52453" s="64"/>
    </row>
    <row r="52454" spans="4:6">
      <c r="D52454" s="63"/>
      <c r="F52454" s="64"/>
    </row>
    <row r="52455" spans="4:6">
      <c r="D52455" s="63"/>
      <c r="F52455" s="64"/>
    </row>
    <row r="52456" spans="4:6">
      <c r="D52456" s="63"/>
      <c r="F52456" s="64"/>
    </row>
    <row r="52457" spans="4:6">
      <c r="D52457" s="63"/>
      <c r="F52457" s="64"/>
    </row>
    <row r="52458" spans="4:6">
      <c r="D52458" s="63"/>
      <c r="F52458" s="64"/>
    </row>
    <row r="52459" spans="4:6">
      <c r="D52459" s="63"/>
      <c r="F52459" s="64"/>
    </row>
    <row r="52460" spans="4:6">
      <c r="D52460" s="63"/>
      <c r="F52460" s="64"/>
    </row>
    <row r="52461" spans="4:6">
      <c r="D52461" s="63"/>
      <c r="F52461" s="64"/>
    </row>
    <row r="52462" spans="4:6">
      <c r="D52462" s="63"/>
      <c r="F52462" s="64"/>
    </row>
    <row r="52463" spans="4:6">
      <c r="D52463" s="63"/>
      <c r="F52463" s="64"/>
    </row>
    <row r="52464" spans="4:6">
      <c r="D52464" s="63"/>
      <c r="F52464" s="64"/>
    </row>
    <row r="52465" spans="4:6">
      <c r="D52465" s="63"/>
      <c r="F52465" s="64"/>
    </row>
    <row r="52466" spans="4:6">
      <c r="D52466" s="63"/>
      <c r="F52466" s="64"/>
    </row>
    <row r="52467" spans="4:6">
      <c r="D52467" s="63"/>
      <c r="F52467" s="64"/>
    </row>
    <row r="52468" spans="4:6">
      <c r="D52468" s="63"/>
      <c r="F52468" s="64"/>
    </row>
    <row r="52469" spans="4:6">
      <c r="D52469" s="63"/>
      <c r="F52469" s="64"/>
    </row>
    <row r="52470" spans="4:6">
      <c r="D52470" s="63"/>
      <c r="F52470" s="64"/>
    </row>
    <row r="52471" spans="4:6">
      <c r="D52471" s="63"/>
      <c r="F52471" s="64"/>
    </row>
    <row r="52472" spans="4:6">
      <c r="D52472" s="63"/>
      <c r="F52472" s="64"/>
    </row>
    <row r="52473" spans="4:6">
      <c r="D52473" s="63"/>
      <c r="F52473" s="64"/>
    </row>
    <row r="52474" spans="4:6">
      <c r="D52474" s="63"/>
      <c r="F52474" s="64"/>
    </row>
    <row r="52475" spans="4:6">
      <c r="D52475" s="63"/>
      <c r="F52475" s="64"/>
    </row>
    <row r="52476" spans="4:6">
      <c r="D52476" s="63"/>
      <c r="F52476" s="64"/>
    </row>
    <row r="52477" spans="4:6">
      <c r="D52477" s="63"/>
      <c r="F52477" s="64"/>
    </row>
    <row r="52478" spans="4:6">
      <c r="D52478" s="63"/>
      <c r="F52478" s="64"/>
    </row>
    <row r="52479" spans="4:6">
      <c r="D52479" s="63"/>
      <c r="F52479" s="64"/>
    </row>
    <row r="52480" spans="4:6">
      <c r="D52480" s="63"/>
      <c r="F52480" s="64"/>
    </row>
    <row r="52481" spans="4:6">
      <c r="D52481" s="63"/>
      <c r="F52481" s="64"/>
    </row>
    <row r="52482" spans="4:6">
      <c r="D52482" s="63"/>
      <c r="F52482" s="64"/>
    </row>
    <row r="52483" spans="4:6">
      <c r="D52483" s="63"/>
      <c r="F52483" s="64"/>
    </row>
    <row r="52484" spans="4:6">
      <c r="D52484" s="63"/>
      <c r="F52484" s="64"/>
    </row>
    <row r="52485" spans="4:6">
      <c r="D52485" s="63"/>
      <c r="F52485" s="64"/>
    </row>
    <row r="52486" spans="4:6">
      <c r="D52486" s="63"/>
      <c r="F52486" s="64"/>
    </row>
    <row r="52487" spans="4:6">
      <c r="D52487" s="63"/>
      <c r="F52487" s="64"/>
    </row>
    <row r="52488" spans="4:6">
      <c r="D52488" s="63"/>
      <c r="F52488" s="64"/>
    </row>
    <row r="52489" spans="4:6">
      <c r="D52489" s="63"/>
      <c r="F52489" s="64"/>
    </row>
    <row r="52490" spans="4:6">
      <c r="D52490" s="63"/>
      <c r="F52490" s="64"/>
    </row>
    <row r="52491" spans="4:6">
      <c r="D52491" s="63"/>
      <c r="F52491" s="64"/>
    </row>
    <row r="52492" spans="4:6">
      <c r="D52492" s="63"/>
      <c r="F52492" s="64"/>
    </row>
    <row r="52493" spans="4:6">
      <c r="D52493" s="63"/>
      <c r="F52493" s="64"/>
    </row>
    <row r="52494" spans="4:6">
      <c r="D52494" s="63"/>
      <c r="F52494" s="64"/>
    </row>
    <row r="52495" spans="4:6">
      <c r="D52495" s="63"/>
      <c r="F52495" s="64"/>
    </row>
    <row r="52496" spans="4:6">
      <c r="D52496" s="63"/>
      <c r="F52496" s="64"/>
    </row>
    <row r="52497" spans="4:6">
      <c r="D52497" s="63"/>
      <c r="F52497" s="64"/>
    </row>
    <row r="52498" spans="4:6">
      <c r="D52498" s="63"/>
      <c r="F52498" s="64"/>
    </row>
    <row r="52499" spans="4:6">
      <c r="D52499" s="63"/>
      <c r="F52499" s="64"/>
    </row>
    <row r="52500" spans="4:6">
      <c r="D52500" s="63"/>
      <c r="F52500" s="64"/>
    </row>
    <row r="52501" spans="4:6">
      <c r="D52501" s="63"/>
      <c r="F52501" s="64"/>
    </row>
    <row r="52502" spans="4:6">
      <c r="D52502" s="63"/>
      <c r="F52502" s="64"/>
    </row>
    <row r="52503" spans="4:6">
      <c r="D52503" s="63"/>
      <c r="F52503" s="64"/>
    </row>
    <row r="52504" spans="4:6">
      <c r="D52504" s="63"/>
      <c r="F52504" s="64"/>
    </row>
    <row r="52505" spans="4:6">
      <c r="D52505" s="63"/>
      <c r="F52505" s="64"/>
    </row>
    <row r="52506" spans="4:6">
      <c r="D52506" s="63"/>
      <c r="F52506" s="64"/>
    </row>
    <row r="52507" spans="4:6">
      <c r="D52507" s="63"/>
      <c r="F52507" s="64"/>
    </row>
    <row r="52508" spans="4:6">
      <c r="D52508" s="63"/>
      <c r="F52508" s="64"/>
    </row>
    <row r="52509" spans="4:6">
      <c r="D52509" s="63"/>
      <c r="F52509" s="64"/>
    </row>
    <row r="52510" spans="4:6">
      <c r="D52510" s="63"/>
      <c r="F52510" s="64"/>
    </row>
    <row r="52511" spans="4:6">
      <c r="D52511" s="63"/>
      <c r="F52511" s="64"/>
    </row>
    <row r="52512" spans="4:6">
      <c r="D52512" s="63"/>
      <c r="F52512" s="64"/>
    </row>
    <row r="52513" spans="4:6">
      <c r="D52513" s="63"/>
      <c r="F52513" s="64"/>
    </row>
    <row r="52514" spans="4:6">
      <c r="D52514" s="63"/>
      <c r="F52514" s="64"/>
    </row>
    <row r="52515" spans="4:6">
      <c r="D52515" s="63"/>
      <c r="F52515" s="64"/>
    </row>
    <row r="52516" spans="4:6">
      <c r="D52516" s="63"/>
      <c r="F52516" s="64"/>
    </row>
    <row r="52517" spans="4:6">
      <c r="D52517" s="63"/>
      <c r="F52517" s="64"/>
    </row>
    <row r="52518" spans="4:6">
      <c r="D52518" s="63"/>
      <c r="F52518" s="64"/>
    </row>
    <row r="52519" spans="4:6">
      <c r="D52519" s="63"/>
      <c r="F52519" s="64"/>
    </row>
    <row r="52520" spans="4:6">
      <c r="D52520" s="63"/>
      <c r="F52520" s="64"/>
    </row>
    <row r="52521" spans="4:6">
      <c r="D52521" s="63"/>
      <c r="F52521" s="64"/>
    </row>
    <row r="52522" spans="4:6">
      <c r="D52522" s="63"/>
      <c r="F52522" s="64"/>
    </row>
    <row r="52523" spans="4:6">
      <c r="D52523" s="63"/>
      <c r="F52523" s="64"/>
    </row>
    <row r="52524" spans="4:6">
      <c r="D52524" s="63"/>
      <c r="F52524" s="64"/>
    </row>
    <row r="52525" spans="4:6">
      <c r="D52525" s="63"/>
      <c r="F52525" s="64"/>
    </row>
    <row r="52526" spans="4:6">
      <c r="D52526" s="63"/>
      <c r="F52526" s="64"/>
    </row>
    <row r="52527" spans="4:6">
      <c r="D52527" s="63"/>
      <c r="F52527" s="64"/>
    </row>
    <row r="52528" spans="4:6">
      <c r="D52528" s="63"/>
      <c r="F52528" s="64"/>
    </row>
    <row r="52529" spans="4:6">
      <c r="D52529" s="63"/>
      <c r="F52529" s="64"/>
    </row>
    <row r="52530" spans="4:6">
      <c r="D52530" s="63"/>
      <c r="F52530" s="64"/>
    </row>
    <row r="52531" spans="4:6">
      <c r="D52531" s="63"/>
      <c r="F52531" s="64"/>
    </row>
    <row r="52532" spans="4:6">
      <c r="D52532" s="63"/>
      <c r="F52532" s="64"/>
    </row>
    <row r="52533" spans="4:6">
      <c r="D52533" s="63"/>
      <c r="F52533" s="64"/>
    </row>
    <row r="52534" spans="4:6">
      <c r="D52534" s="63"/>
      <c r="F52534" s="64"/>
    </row>
    <row r="52535" spans="4:6">
      <c r="D52535" s="63"/>
      <c r="F52535" s="64"/>
    </row>
    <row r="52536" spans="4:6">
      <c r="D52536" s="63"/>
      <c r="F52536" s="64"/>
    </row>
    <row r="52537" spans="4:6">
      <c r="D52537" s="63"/>
      <c r="F52537" s="64"/>
    </row>
    <row r="52538" spans="4:6">
      <c r="D52538" s="63"/>
      <c r="F52538" s="64"/>
    </row>
    <row r="52539" spans="4:6">
      <c r="D52539" s="63"/>
      <c r="F52539" s="64"/>
    </row>
    <row r="52540" spans="4:6">
      <c r="D52540" s="63"/>
      <c r="F52540" s="64"/>
    </row>
    <row r="52541" spans="4:6">
      <c r="D52541" s="63"/>
      <c r="F52541" s="64"/>
    </row>
    <row r="52542" spans="4:6">
      <c r="D52542" s="63"/>
      <c r="F52542" s="64"/>
    </row>
    <row r="52543" spans="4:6">
      <c r="D52543" s="63"/>
      <c r="F52543" s="64"/>
    </row>
    <row r="52544" spans="4:6">
      <c r="D52544" s="63"/>
      <c r="F52544" s="64"/>
    </row>
    <row r="52545" spans="4:6">
      <c r="D52545" s="63"/>
      <c r="F52545" s="64"/>
    </row>
    <row r="52546" spans="4:6">
      <c r="D52546" s="63"/>
      <c r="F52546" s="64"/>
    </row>
    <row r="52547" spans="4:6">
      <c r="D52547" s="63"/>
      <c r="F52547" s="64"/>
    </row>
    <row r="52548" spans="4:6">
      <c r="D52548" s="63"/>
      <c r="F52548" s="64"/>
    </row>
    <row r="52549" spans="4:6">
      <c r="D52549" s="63"/>
      <c r="F52549" s="64"/>
    </row>
    <row r="52550" spans="4:6">
      <c r="D52550" s="63"/>
      <c r="F52550" s="64"/>
    </row>
    <row r="52551" spans="4:6">
      <c r="D52551" s="63"/>
      <c r="F52551" s="64"/>
    </row>
    <row r="52552" spans="4:6">
      <c r="D52552" s="63"/>
      <c r="F52552" s="64"/>
    </row>
    <row r="52553" spans="4:6">
      <c r="D52553" s="63"/>
      <c r="F52553" s="64"/>
    </row>
    <row r="52554" spans="4:6">
      <c r="D52554" s="63"/>
      <c r="F52554" s="64"/>
    </row>
    <row r="52555" spans="4:6">
      <c r="D52555" s="63"/>
      <c r="F52555" s="64"/>
    </row>
    <row r="52556" spans="4:6">
      <c r="D52556" s="63"/>
      <c r="F52556" s="64"/>
    </row>
    <row r="52557" spans="4:6">
      <c r="D52557" s="63"/>
      <c r="F52557" s="64"/>
    </row>
    <row r="52558" spans="4:6">
      <c r="D52558" s="63"/>
      <c r="F52558" s="64"/>
    </row>
    <row r="52559" spans="4:6">
      <c r="D52559" s="63"/>
      <c r="F52559" s="64"/>
    </row>
    <row r="52560" spans="4:6">
      <c r="D52560" s="63"/>
      <c r="F52560" s="64"/>
    </row>
    <row r="52561" spans="4:6">
      <c r="D52561" s="63"/>
      <c r="F52561" s="64"/>
    </row>
    <row r="52562" spans="4:6">
      <c r="D52562" s="63"/>
      <c r="F52562" s="64"/>
    </row>
    <row r="52563" spans="4:6">
      <c r="D52563" s="63"/>
      <c r="F52563" s="64"/>
    </row>
    <row r="52564" spans="4:6">
      <c r="D52564" s="63"/>
      <c r="F52564" s="64"/>
    </row>
    <row r="52565" spans="4:6">
      <c r="D52565" s="63"/>
      <c r="F52565" s="64"/>
    </row>
    <row r="52566" spans="4:6">
      <c r="D52566" s="63"/>
      <c r="F52566" s="64"/>
    </row>
    <row r="52567" spans="4:6">
      <c r="D52567" s="63"/>
      <c r="F52567" s="64"/>
    </row>
    <row r="52568" spans="4:6">
      <c r="D52568" s="63"/>
      <c r="F52568" s="64"/>
    </row>
    <row r="52569" spans="4:6">
      <c r="D52569" s="63"/>
      <c r="F52569" s="64"/>
    </row>
    <row r="52570" spans="4:6">
      <c r="D52570" s="63"/>
      <c r="F52570" s="64"/>
    </row>
    <row r="52571" spans="4:6">
      <c r="D52571" s="63"/>
      <c r="F52571" s="64"/>
    </row>
    <row r="52572" spans="4:6">
      <c r="D52572" s="63"/>
      <c r="F52572" s="64"/>
    </row>
    <row r="52573" spans="4:6">
      <c r="D52573" s="63"/>
      <c r="F52573" s="64"/>
    </row>
    <row r="52574" spans="4:6">
      <c r="D52574" s="63"/>
      <c r="F52574" s="64"/>
    </row>
    <row r="52575" spans="4:6">
      <c r="D52575" s="63"/>
      <c r="F52575" s="64"/>
    </row>
    <row r="52576" spans="4:6">
      <c r="D52576" s="63"/>
      <c r="F52576" s="64"/>
    </row>
    <row r="52577" spans="4:6">
      <c r="D52577" s="63"/>
      <c r="F52577" s="64"/>
    </row>
    <row r="52578" spans="4:6">
      <c r="D52578" s="63"/>
      <c r="F52578" s="64"/>
    </row>
    <row r="52579" spans="4:6">
      <c r="D52579" s="63"/>
      <c r="F52579" s="64"/>
    </row>
    <row r="52580" spans="4:6">
      <c r="D52580" s="63"/>
      <c r="F52580" s="64"/>
    </row>
    <row r="52581" spans="4:6">
      <c r="D52581" s="63"/>
      <c r="F52581" s="64"/>
    </row>
    <row r="52582" spans="4:6">
      <c r="D52582" s="63"/>
      <c r="F52582" s="64"/>
    </row>
    <row r="52583" spans="4:6">
      <c r="D52583" s="63"/>
      <c r="F52583" s="64"/>
    </row>
    <row r="52584" spans="4:6">
      <c r="D52584" s="63"/>
      <c r="F52584" s="64"/>
    </row>
    <row r="52585" spans="4:6">
      <c r="D52585" s="63"/>
      <c r="F52585" s="64"/>
    </row>
    <row r="52586" spans="4:6">
      <c r="D52586" s="63"/>
      <c r="F52586" s="64"/>
    </row>
    <row r="52587" spans="4:6">
      <c r="D52587" s="63"/>
      <c r="F52587" s="64"/>
    </row>
    <row r="52588" spans="4:6">
      <c r="D52588" s="63"/>
      <c r="F52588" s="64"/>
    </row>
    <row r="52589" spans="4:6">
      <c r="D52589" s="63"/>
      <c r="F52589" s="64"/>
    </row>
    <row r="52590" spans="4:6">
      <c r="D52590" s="63"/>
      <c r="F52590" s="64"/>
    </row>
    <row r="52591" spans="4:6">
      <c r="D52591" s="63"/>
      <c r="F52591" s="64"/>
    </row>
    <row r="52592" spans="4:6">
      <c r="D52592" s="63"/>
      <c r="F52592" s="64"/>
    </row>
    <row r="52593" spans="4:6">
      <c r="D52593" s="63"/>
      <c r="F52593" s="64"/>
    </row>
    <row r="52594" spans="4:6">
      <c r="D52594" s="63"/>
      <c r="F52594" s="64"/>
    </row>
    <row r="52595" spans="4:6">
      <c r="D52595" s="63"/>
      <c r="F52595" s="64"/>
    </row>
    <row r="52596" spans="4:6">
      <c r="D52596" s="63"/>
      <c r="F52596" s="64"/>
    </row>
    <row r="52597" spans="4:6">
      <c r="D52597" s="63"/>
      <c r="F52597" s="64"/>
    </row>
    <row r="52598" spans="4:6">
      <c r="D52598" s="63"/>
      <c r="F52598" s="64"/>
    </row>
    <row r="52599" spans="4:6">
      <c r="D52599" s="63"/>
      <c r="F52599" s="64"/>
    </row>
    <row r="52600" spans="4:6">
      <c r="D52600" s="63"/>
      <c r="F52600" s="64"/>
    </row>
    <row r="52601" spans="4:6">
      <c r="D52601" s="63"/>
      <c r="F52601" s="64"/>
    </row>
    <row r="52602" spans="4:6">
      <c r="D52602" s="63"/>
      <c r="F52602" s="64"/>
    </row>
    <row r="52603" spans="4:6">
      <c r="D52603" s="63"/>
      <c r="F52603" s="64"/>
    </row>
    <row r="52604" spans="4:6">
      <c r="D52604" s="63"/>
      <c r="F52604" s="64"/>
    </row>
    <row r="52605" spans="4:6">
      <c r="D52605" s="63"/>
      <c r="F52605" s="64"/>
    </row>
    <row r="52606" spans="4:6">
      <c r="D52606" s="63"/>
      <c r="F52606" s="64"/>
    </row>
    <row r="52607" spans="4:6">
      <c r="D52607" s="63"/>
      <c r="F52607" s="64"/>
    </row>
    <row r="52608" spans="4:6">
      <c r="D52608" s="63"/>
      <c r="F52608" s="64"/>
    </row>
    <row r="52609" spans="4:6">
      <c r="D52609" s="63"/>
      <c r="F52609" s="64"/>
    </row>
    <row r="52610" spans="4:6">
      <c r="D52610" s="63"/>
      <c r="F52610" s="64"/>
    </row>
    <row r="52611" spans="4:6">
      <c r="D52611" s="63"/>
      <c r="F52611" s="64"/>
    </row>
    <row r="52612" spans="4:6">
      <c r="D52612" s="63"/>
      <c r="F52612" s="64"/>
    </row>
    <row r="52613" spans="4:6">
      <c r="D52613" s="63"/>
      <c r="F52613" s="64"/>
    </row>
    <row r="52614" spans="4:6">
      <c r="D52614" s="63"/>
      <c r="F52614" s="64"/>
    </row>
    <row r="52615" spans="4:6">
      <c r="D52615" s="63"/>
      <c r="F52615" s="64"/>
    </row>
    <row r="52616" spans="4:6">
      <c r="D52616" s="63"/>
      <c r="F52616" s="64"/>
    </row>
    <row r="52617" spans="4:6">
      <c r="D52617" s="63"/>
      <c r="F52617" s="64"/>
    </row>
    <row r="52618" spans="4:6">
      <c r="D52618" s="63"/>
      <c r="F52618" s="64"/>
    </row>
    <row r="52619" spans="4:6">
      <c r="D52619" s="63"/>
      <c r="F52619" s="64"/>
    </row>
    <row r="52620" spans="4:6">
      <c r="D52620" s="63"/>
      <c r="F52620" s="64"/>
    </row>
    <row r="52621" spans="4:6">
      <c r="D52621" s="63"/>
      <c r="F52621" s="64"/>
    </row>
    <row r="52622" spans="4:6">
      <c r="D52622" s="63"/>
      <c r="F52622" s="64"/>
    </row>
    <row r="52623" spans="4:6">
      <c r="D52623" s="63"/>
      <c r="F52623" s="64"/>
    </row>
    <row r="52624" spans="4:6">
      <c r="D52624" s="63"/>
      <c r="F52624" s="64"/>
    </row>
    <row r="52625" spans="4:6">
      <c r="D52625" s="63"/>
      <c r="F52625" s="64"/>
    </row>
    <row r="52626" spans="4:6">
      <c r="D52626" s="63"/>
      <c r="F52626" s="64"/>
    </row>
    <row r="52627" spans="4:6">
      <c r="D52627" s="63"/>
      <c r="F52627" s="64"/>
    </row>
    <row r="52628" spans="4:6">
      <c r="D52628" s="63"/>
      <c r="F52628" s="64"/>
    </row>
    <row r="52629" spans="4:6">
      <c r="D52629" s="63"/>
      <c r="F52629" s="64"/>
    </row>
    <row r="52630" spans="4:6">
      <c r="D52630" s="63"/>
      <c r="F52630" s="64"/>
    </row>
    <row r="52631" spans="4:6">
      <c r="D52631" s="63"/>
      <c r="F52631" s="64"/>
    </row>
    <row r="52632" spans="4:6">
      <c r="D52632" s="63"/>
      <c r="F52632" s="64"/>
    </row>
    <row r="52633" spans="4:6">
      <c r="D52633" s="63"/>
      <c r="F52633" s="64"/>
    </row>
    <row r="52634" spans="4:6">
      <c r="D52634" s="63"/>
      <c r="F52634" s="64"/>
    </row>
    <row r="52635" spans="4:6">
      <c r="D52635" s="63"/>
      <c r="F52635" s="64"/>
    </row>
    <row r="52636" spans="4:6">
      <c r="D52636" s="63"/>
      <c r="F52636" s="64"/>
    </row>
    <row r="52637" spans="4:6">
      <c r="D52637" s="63"/>
      <c r="F52637" s="64"/>
    </row>
    <row r="52638" spans="4:6">
      <c r="D52638" s="63"/>
      <c r="F52638" s="64"/>
    </row>
    <row r="52639" spans="4:6">
      <c r="D52639" s="63"/>
      <c r="F52639" s="64"/>
    </row>
    <row r="52640" spans="4:6">
      <c r="D52640" s="63"/>
      <c r="F52640" s="64"/>
    </row>
    <row r="52641" spans="4:6">
      <c r="D52641" s="63"/>
      <c r="F52641" s="64"/>
    </row>
    <row r="52642" spans="4:6">
      <c r="D52642" s="63"/>
      <c r="F52642" s="64"/>
    </row>
    <row r="52643" spans="4:6">
      <c r="D52643" s="63"/>
      <c r="F52643" s="64"/>
    </row>
    <row r="52644" spans="4:6">
      <c r="D52644" s="63"/>
      <c r="F52644" s="64"/>
    </row>
    <row r="52645" spans="4:6">
      <c r="D52645" s="63"/>
      <c r="F52645" s="64"/>
    </row>
    <row r="52646" spans="4:6">
      <c r="D52646" s="63"/>
      <c r="F52646" s="64"/>
    </row>
    <row r="52647" spans="4:6">
      <c r="D52647" s="63"/>
      <c r="F52647" s="64"/>
    </row>
    <row r="52648" spans="4:6">
      <c r="D52648" s="63"/>
      <c r="F52648" s="64"/>
    </row>
    <row r="52649" spans="4:6">
      <c r="D52649" s="63"/>
      <c r="F52649" s="64"/>
    </row>
    <row r="52650" spans="4:6">
      <c r="D52650" s="63"/>
      <c r="F52650" s="64"/>
    </row>
    <row r="52651" spans="4:6">
      <c r="D52651" s="63"/>
      <c r="F52651" s="64"/>
    </row>
    <row r="52652" spans="4:6">
      <c r="D52652" s="63"/>
      <c r="F52652" s="64"/>
    </row>
    <row r="52653" spans="4:6">
      <c r="D52653" s="63"/>
      <c r="F52653" s="64"/>
    </row>
    <row r="52654" spans="4:6">
      <c r="D52654" s="63"/>
      <c r="F52654" s="64"/>
    </row>
    <row r="52655" spans="4:6">
      <c r="D52655" s="63"/>
      <c r="F52655" s="64"/>
    </row>
    <row r="52656" spans="4:6">
      <c r="D52656" s="63"/>
      <c r="F52656" s="64"/>
    </row>
    <row r="52657" spans="4:6">
      <c r="D52657" s="63"/>
      <c r="F52657" s="64"/>
    </row>
    <row r="52658" spans="4:6">
      <c r="D52658" s="63"/>
      <c r="F52658" s="64"/>
    </row>
    <row r="52659" spans="4:6">
      <c r="D52659" s="63"/>
      <c r="F52659" s="64"/>
    </row>
    <row r="52660" spans="4:6">
      <c r="D52660" s="63"/>
      <c r="F52660" s="64"/>
    </row>
    <row r="52661" spans="4:6">
      <c r="D52661" s="63"/>
      <c r="F52661" s="64"/>
    </row>
    <row r="52662" spans="4:6">
      <c r="D52662" s="63"/>
      <c r="F52662" s="64"/>
    </row>
    <row r="52663" spans="4:6">
      <c r="D52663" s="63"/>
      <c r="F52663" s="64"/>
    </row>
    <row r="52664" spans="4:6">
      <c r="D52664" s="63"/>
      <c r="F52664" s="64"/>
    </row>
    <row r="52665" spans="4:6">
      <c r="D52665" s="63"/>
      <c r="F52665" s="64"/>
    </row>
    <row r="52666" spans="4:6">
      <c r="D52666" s="63"/>
      <c r="F52666" s="64"/>
    </row>
    <row r="52667" spans="4:6">
      <c r="D52667" s="63"/>
      <c r="F52667" s="64"/>
    </row>
    <row r="52668" spans="4:6">
      <c r="D52668" s="63"/>
      <c r="F52668" s="64"/>
    </row>
    <row r="52669" spans="4:6">
      <c r="D52669" s="63"/>
      <c r="F52669" s="64"/>
    </row>
    <row r="52670" spans="4:6">
      <c r="D52670" s="63"/>
      <c r="F52670" s="64"/>
    </row>
    <row r="52671" spans="4:6">
      <c r="D52671" s="63"/>
      <c r="F52671" s="64"/>
    </row>
    <row r="52672" spans="4:6">
      <c r="D52672" s="63"/>
      <c r="F52672" s="64"/>
    </row>
    <row r="52673" spans="4:6">
      <c r="D52673" s="63"/>
      <c r="F52673" s="64"/>
    </row>
    <row r="52674" spans="4:6">
      <c r="D52674" s="63"/>
      <c r="F52674" s="64"/>
    </row>
    <row r="52675" spans="4:6">
      <c r="D52675" s="63"/>
      <c r="F52675" s="64"/>
    </row>
    <row r="52676" spans="4:6">
      <c r="D52676" s="63"/>
      <c r="F52676" s="64"/>
    </row>
    <row r="52677" spans="4:6">
      <c r="D52677" s="63"/>
      <c r="F52677" s="64"/>
    </row>
    <row r="52678" spans="4:6">
      <c r="D52678" s="63"/>
      <c r="F52678" s="64"/>
    </row>
    <row r="52679" spans="4:6">
      <c r="D52679" s="63"/>
      <c r="F52679" s="64"/>
    </row>
    <row r="52680" spans="4:6">
      <c r="D52680" s="63"/>
      <c r="F52680" s="64"/>
    </row>
    <row r="52681" spans="4:6">
      <c r="D52681" s="63"/>
      <c r="F52681" s="64"/>
    </row>
    <row r="52682" spans="4:6">
      <c r="D52682" s="63"/>
      <c r="F52682" s="64"/>
    </row>
    <row r="52683" spans="4:6">
      <c r="D52683" s="63"/>
      <c r="F52683" s="64"/>
    </row>
    <row r="52684" spans="4:6">
      <c r="D52684" s="63"/>
      <c r="F52684" s="64"/>
    </row>
    <row r="52685" spans="4:6">
      <c r="D52685" s="63"/>
      <c r="F52685" s="64"/>
    </row>
    <row r="52686" spans="4:6">
      <c r="D52686" s="63"/>
      <c r="F52686" s="64"/>
    </row>
    <row r="52687" spans="4:6">
      <c r="D52687" s="63"/>
      <c r="F52687" s="64"/>
    </row>
    <row r="52688" spans="4:6">
      <c r="D52688" s="63"/>
      <c r="F52688" s="64"/>
    </row>
    <row r="52689" spans="4:6">
      <c r="D52689" s="63"/>
      <c r="F52689" s="64"/>
    </row>
    <row r="52690" spans="4:6">
      <c r="D52690" s="63"/>
      <c r="F52690" s="64"/>
    </row>
    <row r="52691" spans="4:6">
      <c r="D52691" s="63"/>
      <c r="F52691" s="64"/>
    </row>
    <row r="52692" spans="4:6">
      <c r="D52692" s="63"/>
      <c r="F52692" s="64"/>
    </row>
    <row r="52693" spans="4:6">
      <c r="D52693" s="63"/>
      <c r="F52693" s="64"/>
    </row>
    <row r="52694" spans="4:6">
      <c r="D52694" s="63"/>
      <c r="F52694" s="64"/>
    </row>
    <row r="52695" spans="4:6">
      <c r="D52695" s="63"/>
      <c r="F52695" s="64"/>
    </row>
    <row r="52696" spans="4:6">
      <c r="D52696" s="63"/>
      <c r="F52696" s="64"/>
    </row>
    <row r="52697" spans="4:6">
      <c r="D52697" s="63"/>
      <c r="F52697" s="64"/>
    </row>
    <row r="52698" spans="4:6">
      <c r="D52698" s="63"/>
      <c r="F52698" s="64"/>
    </row>
    <row r="52699" spans="4:6">
      <c r="D52699" s="63"/>
      <c r="F52699" s="64"/>
    </row>
    <row r="52700" spans="4:6">
      <c r="D52700" s="63"/>
      <c r="F52700" s="64"/>
    </row>
    <row r="52701" spans="4:6">
      <c r="D52701" s="63"/>
      <c r="F52701" s="64"/>
    </row>
    <row r="52702" spans="4:6">
      <c r="D52702" s="63"/>
      <c r="F52702" s="64"/>
    </row>
    <row r="52703" spans="4:6">
      <c r="D52703" s="63"/>
      <c r="F52703" s="64"/>
    </row>
    <row r="52704" spans="4:6">
      <c r="D52704" s="63"/>
      <c r="F52704" s="64"/>
    </row>
    <row r="52705" spans="4:6">
      <c r="D52705" s="63"/>
      <c r="F52705" s="64"/>
    </row>
    <row r="52706" spans="4:6">
      <c r="D52706" s="63"/>
      <c r="F52706" s="64"/>
    </row>
    <row r="52707" spans="4:6">
      <c r="D52707" s="63"/>
      <c r="F52707" s="64"/>
    </row>
    <row r="52708" spans="4:6">
      <c r="D52708" s="63"/>
      <c r="F52708" s="64"/>
    </row>
    <row r="52709" spans="4:6">
      <c r="D52709" s="63"/>
      <c r="F52709" s="64"/>
    </row>
    <row r="52710" spans="4:6">
      <c r="D52710" s="63"/>
      <c r="F52710" s="64"/>
    </row>
    <row r="52711" spans="4:6">
      <c r="D52711" s="63"/>
      <c r="F52711" s="64"/>
    </row>
    <row r="52712" spans="4:6">
      <c r="D52712" s="63"/>
      <c r="F52712" s="64"/>
    </row>
    <row r="52713" spans="4:6">
      <c r="D52713" s="63"/>
      <c r="F52713" s="64"/>
    </row>
    <row r="52714" spans="4:6">
      <c r="D52714" s="63"/>
      <c r="F52714" s="64"/>
    </row>
    <row r="52715" spans="4:6">
      <c r="D52715" s="63"/>
      <c r="F52715" s="64"/>
    </row>
    <row r="52716" spans="4:6">
      <c r="D52716" s="63"/>
      <c r="F52716" s="64"/>
    </row>
    <row r="52717" spans="4:6">
      <c r="D52717" s="63"/>
      <c r="F52717" s="64"/>
    </row>
    <row r="52718" spans="4:6">
      <c r="D52718" s="63"/>
      <c r="F52718" s="64"/>
    </row>
    <row r="52719" spans="4:6">
      <c r="D52719" s="63"/>
      <c r="F52719" s="64"/>
    </row>
    <row r="52720" spans="4:6">
      <c r="D52720" s="63"/>
      <c r="F52720" s="64"/>
    </row>
    <row r="52721" spans="4:6">
      <c r="D52721" s="63"/>
      <c r="F52721" s="64"/>
    </row>
    <row r="52722" spans="4:6">
      <c r="D52722" s="63"/>
      <c r="F52722" s="64"/>
    </row>
    <row r="52723" spans="4:6">
      <c r="D52723" s="63"/>
      <c r="F52723" s="64"/>
    </row>
    <row r="52724" spans="4:6">
      <c r="D52724" s="63"/>
      <c r="F52724" s="64"/>
    </row>
    <row r="52725" spans="4:6">
      <c r="D52725" s="63"/>
      <c r="F52725" s="64"/>
    </row>
    <row r="52726" spans="4:6">
      <c r="D52726" s="63"/>
      <c r="F52726" s="64"/>
    </row>
    <row r="52727" spans="4:6">
      <c r="D52727" s="63"/>
      <c r="F52727" s="64"/>
    </row>
    <row r="52728" spans="4:6">
      <c r="D52728" s="63"/>
      <c r="F52728" s="64"/>
    </row>
    <row r="52729" spans="4:6">
      <c r="D52729" s="63"/>
      <c r="F52729" s="64"/>
    </row>
    <row r="52730" spans="4:6">
      <c r="D52730" s="63"/>
      <c r="F52730" s="64"/>
    </row>
    <row r="52731" spans="4:6">
      <c r="D52731" s="63"/>
      <c r="F52731" s="64"/>
    </row>
    <row r="52732" spans="4:6">
      <c r="D52732" s="63"/>
      <c r="F52732" s="64"/>
    </row>
    <row r="52733" spans="4:6">
      <c r="D52733" s="63"/>
      <c r="F52733" s="64"/>
    </row>
    <row r="52734" spans="4:6">
      <c r="D52734" s="63"/>
      <c r="F52734" s="64"/>
    </row>
    <row r="52735" spans="4:6">
      <c r="D52735" s="63"/>
      <c r="F52735" s="64"/>
    </row>
    <row r="52736" spans="4:6">
      <c r="D52736" s="63"/>
      <c r="F52736" s="64"/>
    </row>
    <row r="52737" spans="4:6">
      <c r="D52737" s="63"/>
      <c r="F52737" s="64"/>
    </row>
    <row r="52738" spans="4:6">
      <c r="D52738" s="63"/>
      <c r="F52738" s="64"/>
    </row>
    <row r="52739" spans="4:6">
      <c r="D52739" s="63"/>
      <c r="F52739" s="64"/>
    </row>
    <row r="52740" spans="4:6">
      <c r="D52740" s="63"/>
      <c r="F52740" s="64"/>
    </row>
    <row r="52741" spans="4:6">
      <c r="D52741" s="63"/>
      <c r="F52741" s="64"/>
    </row>
    <row r="52742" spans="4:6">
      <c r="D52742" s="63"/>
      <c r="F52742" s="64"/>
    </row>
    <row r="52743" spans="4:6">
      <c r="D52743" s="63"/>
      <c r="F52743" s="64"/>
    </row>
    <row r="52744" spans="4:6">
      <c r="D52744" s="63"/>
      <c r="F52744" s="64"/>
    </row>
    <row r="52745" spans="4:6">
      <c r="D52745" s="63"/>
      <c r="F52745" s="64"/>
    </row>
    <row r="52746" spans="4:6">
      <c r="D52746" s="63"/>
      <c r="F52746" s="64"/>
    </row>
    <row r="52747" spans="4:6">
      <c r="D52747" s="63"/>
      <c r="F52747" s="64"/>
    </row>
    <row r="52748" spans="4:6">
      <c r="D52748" s="63"/>
      <c r="F52748" s="64"/>
    </row>
    <row r="52749" spans="4:6">
      <c r="D52749" s="63"/>
      <c r="F52749" s="64"/>
    </row>
    <row r="52750" spans="4:6">
      <c r="D52750" s="63"/>
      <c r="F52750" s="64"/>
    </row>
    <row r="52751" spans="4:6">
      <c r="D52751" s="63"/>
      <c r="F52751" s="64"/>
    </row>
    <row r="52752" spans="4:6">
      <c r="D52752" s="63"/>
      <c r="F52752" s="64"/>
    </row>
    <row r="52753" spans="4:6">
      <c r="D52753" s="63"/>
      <c r="F52753" s="64"/>
    </row>
    <row r="52754" spans="4:6">
      <c r="D52754" s="63"/>
      <c r="F52754" s="64"/>
    </row>
    <row r="52755" spans="4:6">
      <c r="D52755" s="63"/>
      <c r="F52755" s="64"/>
    </row>
    <row r="52756" spans="4:6">
      <c r="D52756" s="63"/>
      <c r="F52756" s="64"/>
    </row>
    <row r="52757" spans="4:6">
      <c r="D52757" s="63"/>
      <c r="F52757" s="64"/>
    </row>
    <row r="52758" spans="4:6">
      <c r="D52758" s="63"/>
      <c r="F52758" s="64"/>
    </row>
    <row r="52759" spans="4:6">
      <c r="D52759" s="63"/>
      <c r="F52759" s="64"/>
    </row>
    <row r="52760" spans="4:6">
      <c r="D52760" s="63"/>
      <c r="F52760" s="64"/>
    </row>
    <row r="52761" spans="4:6">
      <c r="D52761" s="63"/>
      <c r="F52761" s="64"/>
    </row>
    <row r="52762" spans="4:6">
      <c r="D52762" s="63"/>
      <c r="F52762" s="64"/>
    </row>
    <row r="52763" spans="4:6">
      <c r="D52763" s="63"/>
      <c r="F52763" s="64"/>
    </row>
    <row r="52764" spans="4:6">
      <c r="D52764" s="63"/>
      <c r="F52764" s="64"/>
    </row>
    <row r="52765" spans="4:6">
      <c r="D52765" s="63"/>
      <c r="F52765" s="64"/>
    </row>
    <row r="52766" spans="4:6">
      <c r="D52766" s="63"/>
      <c r="F52766" s="64"/>
    </row>
    <row r="52767" spans="4:6">
      <c r="D52767" s="63"/>
      <c r="F52767" s="64"/>
    </row>
    <row r="52768" spans="4:6">
      <c r="D52768" s="63"/>
      <c r="F52768" s="64"/>
    </row>
    <row r="52769" spans="4:6">
      <c r="D52769" s="63"/>
      <c r="F52769" s="64"/>
    </row>
    <row r="52770" spans="4:6">
      <c r="D52770" s="63"/>
      <c r="F52770" s="64"/>
    </row>
    <row r="52771" spans="4:6">
      <c r="D52771" s="63"/>
      <c r="F52771" s="64"/>
    </row>
    <row r="52772" spans="4:6">
      <c r="D52772" s="63"/>
      <c r="F52772" s="64"/>
    </row>
    <row r="52773" spans="4:6">
      <c r="D52773" s="63"/>
      <c r="F52773" s="64"/>
    </row>
    <row r="52774" spans="4:6">
      <c r="D52774" s="63"/>
      <c r="F52774" s="64"/>
    </row>
    <row r="52775" spans="4:6">
      <c r="D52775" s="63"/>
      <c r="F52775" s="64"/>
    </row>
    <row r="52776" spans="4:6">
      <c r="D52776" s="63"/>
      <c r="F52776" s="64"/>
    </row>
    <row r="52777" spans="4:6">
      <c r="D52777" s="63"/>
      <c r="F52777" s="64"/>
    </row>
    <row r="52778" spans="4:6">
      <c r="D52778" s="63"/>
      <c r="F52778" s="64"/>
    </row>
    <row r="52779" spans="4:6">
      <c r="D52779" s="63"/>
      <c r="F52779" s="64"/>
    </row>
    <row r="52780" spans="4:6">
      <c r="D52780" s="63"/>
      <c r="F52780" s="64"/>
    </row>
    <row r="52781" spans="4:6">
      <c r="D52781" s="63"/>
      <c r="F52781" s="64"/>
    </row>
    <row r="52782" spans="4:6">
      <c r="D52782" s="63"/>
      <c r="F52782" s="64"/>
    </row>
    <row r="52783" spans="4:6">
      <c r="D52783" s="63"/>
      <c r="F52783" s="64"/>
    </row>
    <row r="52784" spans="4:6">
      <c r="D52784" s="63"/>
      <c r="F52784" s="64"/>
    </row>
    <row r="52785" spans="4:6">
      <c r="D52785" s="63"/>
      <c r="F52785" s="64"/>
    </row>
    <row r="52786" spans="4:6">
      <c r="D52786" s="63"/>
      <c r="F52786" s="64"/>
    </row>
    <row r="52787" spans="4:6">
      <c r="D52787" s="63"/>
      <c r="F52787" s="64"/>
    </row>
    <row r="52788" spans="4:6">
      <c r="D52788" s="63"/>
      <c r="F52788" s="64"/>
    </row>
    <row r="52789" spans="4:6">
      <c r="D52789" s="63"/>
      <c r="F52789" s="64"/>
    </row>
    <row r="52790" spans="4:6">
      <c r="D52790" s="63"/>
      <c r="F52790" s="64"/>
    </row>
    <row r="52791" spans="4:6">
      <c r="D52791" s="63"/>
      <c r="F52791" s="64"/>
    </row>
    <row r="52792" spans="4:6">
      <c r="D52792" s="63"/>
      <c r="F52792" s="64"/>
    </row>
    <row r="52793" spans="4:6">
      <c r="D52793" s="63"/>
      <c r="F52793" s="64"/>
    </row>
    <row r="52794" spans="4:6">
      <c r="D52794" s="63"/>
      <c r="F52794" s="64"/>
    </row>
    <row r="52795" spans="4:6">
      <c r="D52795" s="63"/>
      <c r="F52795" s="64"/>
    </row>
    <row r="52796" spans="4:6">
      <c r="D52796" s="63"/>
      <c r="F52796" s="64"/>
    </row>
    <row r="52797" spans="4:6">
      <c r="D52797" s="63"/>
      <c r="F52797" s="64"/>
    </row>
    <row r="52798" spans="4:6">
      <c r="D52798" s="63"/>
      <c r="F52798" s="64"/>
    </row>
    <row r="52799" spans="4:6">
      <c r="D52799" s="63"/>
      <c r="F52799" s="64"/>
    </row>
    <row r="52800" spans="4:6">
      <c r="D52800" s="63"/>
      <c r="F52800" s="64"/>
    </row>
    <row r="52801" spans="4:6">
      <c r="D52801" s="63"/>
      <c r="F52801" s="64"/>
    </row>
    <row r="52802" spans="4:6">
      <c r="D52802" s="63"/>
      <c r="F52802" s="64"/>
    </row>
    <row r="52803" spans="4:6">
      <c r="D52803" s="63"/>
      <c r="F52803" s="64"/>
    </row>
    <row r="52804" spans="4:6">
      <c r="D52804" s="63"/>
      <c r="F52804" s="64"/>
    </row>
    <row r="52805" spans="4:6">
      <c r="D52805" s="63"/>
      <c r="F52805" s="64"/>
    </row>
    <row r="52806" spans="4:6">
      <c r="D52806" s="63"/>
      <c r="F52806" s="64"/>
    </row>
    <row r="52807" spans="4:6">
      <c r="D52807" s="63"/>
      <c r="F52807" s="64"/>
    </row>
    <row r="52808" spans="4:6">
      <c r="D52808" s="63"/>
      <c r="F52808" s="64"/>
    </row>
    <row r="52809" spans="4:6">
      <c r="D52809" s="63"/>
      <c r="F52809" s="64"/>
    </row>
    <row r="52810" spans="4:6">
      <c r="D52810" s="63"/>
      <c r="F52810" s="64"/>
    </row>
    <row r="52811" spans="4:6">
      <c r="D52811" s="63"/>
      <c r="F52811" s="64"/>
    </row>
    <row r="52812" spans="4:6">
      <c r="D52812" s="63"/>
      <c r="F52812" s="64"/>
    </row>
    <row r="52813" spans="4:6">
      <c r="D52813" s="63"/>
      <c r="F52813" s="64"/>
    </row>
    <row r="52814" spans="4:6">
      <c r="D52814" s="63"/>
      <c r="F52814" s="64"/>
    </row>
    <row r="52815" spans="4:6">
      <c r="D52815" s="63"/>
      <c r="F52815" s="64"/>
    </row>
    <row r="52816" spans="4:6">
      <c r="D52816" s="63"/>
      <c r="F52816" s="64"/>
    </row>
    <row r="52817" spans="4:6">
      <c r="D52817" s="63"/>
      <c r="F52817" s="64"/>
    </row>
    <row r="52818" spans="4:6">
      <c r="D52818" s="63"/>
      <c r="F52818" s="64"/>
    </row>
    <row r="52819" spans="4:6">
      <c r="D52819" s="63"/>
      <c r="F52819" s="64"/>
    </row>
    <row r="52820" spans="4:6">
      <c r="D52820" s="63"/>
      <c r="F52820" s="64"/>
    </row>
    <row r="52821" spans="4:6">
      <c r="D52821" s="63"/>
      <c r="F52821" s="64"/>
    </row>
    <row r="52822" spans="4:6">
      <c r="D52822" s="63"/>
      <c r="F52822" s="64"/>
    </row>
    <row r="52823" spans="4:6">
      <c r="D52823" s="63"/>
      <c r="F52823" s="64"/>
    </row>
    <row r="52824" spans="4:6">
      <c r="D52824" s="63"/>
      <c r="F52824" s="64"/>
    </row>
    <row r="52825" spans="4:6">
      <c r="D52825" s="63"/>
      <c r="F52825" s="64"/>
    </row>
    <row r="52826" spans="4:6">
      <c r="D52826" s="63"/>
      <c r="F52826" s="64"/>
    </row>
    <row r="52827" spans="4:6">
      <c r="D52827" s="63"/>
      <c r="F52827" s="64"/>
    </row>
    <row r="52828" spans="4:6">
      <c r="D52828" s="63"/>
      <c r="F52828" s="64"/>
    </row>
    <row r="52829" spans="4:6">
      <c r="D52829" s="63"/>
      <c r="F52829" s="64"/>
    </row>
    <row r="52830" spans="4:6">
      <c r="D52830" s="63"/>
      <c r="F52830" s="64"/>
    </row>
    <row r="52831" spans="4:6">
      <c r="D52831" s="63"/>
      <c r="F52831" s="64"/>
    </row>
    <row r="52832" spans="4:6">
      <c r="D52832" s="63"/>
      <c r="F52832" s="64"/>
    </row>
    <row r="52833" spans="4:6">
      <c r="D52833" s="63"/>
      <c r="F52833" s="64"/>
    </row>
    <row r="52834" spans="4:6">
      <c r="D52834" s="63"/>
      <c r="F52834" s="64"/>
    </row>
    <row r="52835" spans="4:6">
      <c r="D52835" s="63"/>
      <c r="F52835" s="64"/>
    </row>
    <row r="52836" spans="4:6">
      <c r="D52836" s="63"/>
      <c r="F52836" s="64"/>
    </row>
    <row r="52837" spans="4:6">
      <c r="D52837" s="63"/>
      <c r="F52837" s="64"/>
    </row>
    <row r="52838" spans="4:6">
      <c r="D52838" s="63"/>
      <c r="F52838" s="64"/>
    </row>
    <row r="52839" spans="4:6">
      <c r="D52839" s="63"/>
      <c r="F52839" s="64"/>
    </row>
    <row r="52840" spans="4:6">
      <c r="D52840" s="63"/>
      <c r="F52840" s="64"/>
    </row>
    <row r="52841" spans="4:6">
      <c r="D52841" s="63"/>
      <c r="F52841" s="64"/>
    </row>
    <row r="52842" spans="4:6">
      <c r="D52842" s="63"/>
      <c r="F52842" s="64"/>
    </row>
    <row r="52843" spans="4:6">
      <c r="D52843" s="63"/>
      <c r="F52843" s="64"/>
    </row>
    <row r="52844" spans="4:6">
      <c r="D52844" s="63"/>
      <c r="F52844" s="64"/>
    </row>
    <row r="52845" spans="4:6">
      <c r="D52845" s="63"/>
      <c r="F52845" s="64"/>
    </row>
    <row r="52846" spans="4:6">
      <c r="D52846" s="63"/>
      <c r="F52846" s="64"/>
    </row>
    <row r="52847" spans="4:6">
      <c r="D52847" s="63"/>
      <c r="F52847" s="64"/>
    </row>
    <row r="52848" spans="4:6">
      <c r="D52848" s="63"/>
      <c r="F52848" s="64"/>
    </row>
    <row r="52849" spans="4:6">
      <c r="D52849" s="63"/>
      <c r="F52849" s="64"/>
    </row>
    <row r="52850" spans="4:6">
      <c r="D52850" s="63"/>
      <c r="F52850" s="64"/>
    </row>
    <row r="52851" spans="4:6">
      <c r="D52851" s="63"/>
      <c r="F52851" s="64"/>
    </row>
    <row r="52852" spans="4:6">
      <c r="D52852" s="63"/>
      <c r="F52852" s="64"/>
    </row>
    <row r="52853" spans="4:6">
      <c r="D52853" s="63"/>
      <c r="F52853" s="64"/>
    </row>
    <row r="52854" spans="4:6">
      <c r="D52854" s="63"/>
      <c r="F52854" s="64"/>
    </row>
    <row r="52855" spans="4:6">
      <c r="D52855" s="63"/>
      <c r="F52855" s="64"/>
    </row>
    <row r="52856" spans="4:6">
      <c r="D52856" s="63"/>
      <c r="F52856" s="64"/>
    </row>
    <row r="52857" spans="4:6">
      <c r="D52857" s="63"/>
      <c r="F52857" s="64"/>
    </row>
    <row r="52858" spans="4:6">
      <c r="D52858" s="63"/>
      <c r="F52858" s="64"/>
    </row>
    <row r="52859" spans="4:6">
      <c r="D52859" s="63"/>
      <c r="F52859" s="64"/>
    </row>
    <row r="52860" spans="4:6">
      <c r="D52860" s="63"/>
      <c r="F52860" s="64"/>
    </row>
    <row r="52861" spans="4:6">
      <c r="D52861" s="63"/>
      <c r="F52861" s="64"/>
    </row>
    <row r="52862" spans="4:6">
      <c r="D52862" s="63"/>
      <c r="F52862" s="64"/>
    </row>
    <row r="52863" spans="4:6">
      <c r="D52863" s="63"/>
      <c r="F52863" s="64"/>
    </row>
    <row r="52864" spans="4:6">
      <c r="D52864" s="63"/>
      <c r="F52864" s="64"/>
    </row>
    <row r="52865" spans="4:6">
      <c r="D52865" s="63"/>
      <c r="F52865" s="64"/>
    </row>
    <row r="52866" spans="4:6">
      <c r="D52866" s="63"/>
      <c r="F52866" s="64"/>
    </row>
    <row r="52867" spans="4:6">
      <c r="D52867" s="63"/>
      <c r="F52867" s="64"/>
    </row>
    <row r="52868" spans="4:6">
      <c r="D52868" s="63"/>
      <c r="F52868" s="64"/>
    </row>
    <row r="52869" spans="4:6">
      <c r="D52869" s="63"/>
      <c r="F52869" s="64"/>
    </row>
    <row r="52870" spans="4:6">
      <c r="D52870" s="63"/>
      <c r="F52870" s="64"/>
    </row>
    <row r="52871" spans="4:6">
      <c r="D52871" s="63"/>
      <c r="F52871" s="64"/>
    </row>
    <row r="52872" spans="4:6">
      <c r="D52872" s="63"/>
      <c r="F52872" s="64"/>
    </row>
    <row r="52873" spans="4:6">
      <c r="D52873" s="63"/>
      <c r="F52873" s="64"/>
    </row>
    <row r="52874" spans="4:6">
      <c r="D52874" s="63"/>
      <c r="F52874" s="64"/>
    </row>
    <row r="52875" spans="4:6">
      <c r="D52875" s="63"/>
      <c r="F52875" s="64"/>
    </row>
    <row r="52876" spans="4:6">
      <c r="D52876" s="63"/>
      <c r="F52876" s="64"/>
    </row>
    <row r="52877" spans="4:6">
      <c r="D52877" s="63"/>
      <c r="F52877" s="64"/>
    </row>
    <row r="52878" spans="4:6">
      <c r="D52878" s="63"/>
      <c r="F52878" s="64"/>
    </row>
    <row r="52879" spans="4:6">
      <c r="D52879" s="63"/>
      <c r="F52879" s="64"/>
    </row>
    <row r="52880" spans="4:6">
      <c r="D52880" s="63"/>
      <c r="F52880" s="64"/>
    </row>
    <row r="52881" spans="4:6">
      <c r="D52881" s="63"/>
      <c r="F52881" s="64"/>
    </row>
    <row r="52882" spans="4:6">
      <c r="D52882" s="63"/>
      <c r="F52882" s="64"/>
    </row>
    <row r="52883" spans="4:6">
      <c r="D52883" s="63"/>
      <c r="F52883" s="64"/>
    </row>
    <row r="52884" spans="4:6">
      <c r="D52884" s="63"/>
      <c r="F52884" s="64"/>
    </row>
    <row r="52885" spans="4:6">
      <c r="D52885" s="63"/>
      <c r="F52885" s="64"/>
    </row>
    <row r="52886" spans="4:6">
      <c r="D52886" s="63"/>
      <c r="F52886" s="64"/>
    </row>
    <row r="52887" spans="4:6">
      <c r="D52887" s="63"/>
      <c r="F52887" s="64"/>
    </row>
    <row r="52888" spans="4:6">
      <c r="D52888" s="63"/>
      <c r="F52888" s="64"/>
    </row>
    <row r="52889" spans="4:6">
      <c r="D52889" s="63"/>
      <c r="F52889" s="64"/>
    </row>
    <row r="52890" spans="4:6">
      <c r="D52890" s="63"/>
      <c r="F52890" s="64"/>
    </row>
    <row r="52891" spans="4:6">
      <c r="D52891" s="63"/>
      <c r="F52891" s="64"/>
    </row>
    <row r="52892" spans="4:6">
      <c r="D52892" s="63"/>
      <c r="F52892" s="64"/>
    </row>
    <row r="52893" spans="4:6">
      <c r="D52893" s="63"/>
      <c r="F52893" s="64"/>
    </row>
    <row r="52894" spans="4:6">
      <c r="D52894" s="63"/>
      <c r="F52894" s="64"/>
    </row>
    <row r="52895" spans="4:6">
      <c r="D52895" s="63"/>
      <c r="F52895" s="64"/>
    </row>
    <row r="52896" spans="4:6">
      <c r="D52896" s="63"/>
      <c r="F52896" s="64"/>
    </row>
    <row r="52897" spans="4:6">
      <c r="D52897" s="63"/>
      <c r="F52897" s="64"/>
    </row>
    <row r="52898" spans="4:6">
      <c r="D52898" s="63"/>
      <c r="F52898" s="64"/>
    </row>
    <row r="52899" spans="4:6">
      <c r="D52899" s="63"/>
      <c r="F52899" s="64"/>
    </row>
    <row r="52900" spans="4:6">
      <c r="D52900" s="63"/>
      <c r="F52900" s="64"/>
    </row>
    <row r="52901" spans="4:6">
      <c r="D52901" s="63"/>
      <c r="F52901" s="64"/>
    </row>
    <row r="52902" spans="4:6">
      <c r="D52902" s="63"/>
      <c r="F52902" s="64"/>
    </row>
    <row r="52903" spans="4:6">
      <c r="D52903" s="63"/>
      <c r="F52903" s="64"/>
    </row>
    <row r="52904" spans="4:6">
      <c r="D52904" s="63"/>
      <c r="F52904" s="64"/>
    </row>
    <row r="52905" spans="4:6">
      <c r="D52905" s="63"/>
      <c r="F52905" s="64"/>
    </row>
    <row r="52906" spans="4:6">
      <c r="D52906" s="63"/>
      <c r="F52906" s="64"/>
    </row>
    <row r="52907" spans="4:6">
      <c r="D52907" s="63"/>
      <c r="F52907" s="64"/>
    </row>
    <row r="52908" spans="4:6">
      <c r="D52908" s="63"/>
      <c r="F52908" s="64"/>
    </row>
    <row r="52909" spans="4:6">
      <c r="D52909" s="63"/>
      <c r="F52909" s="64"/>
    </row>
    <row r="52910" spans="4:6">
      <c r="D52910" s="63"/>
      <c r="F52910" s="64"/>
    </row>
    <row r="52911" spans="4:6">
      <c r="D52911" s="63"/>
      <c r="F52911" s="64"/>
    </row>
    <row r="52912" spans="4:6">
      <c r="D52912" s="63"/>
      <c r="F52912" s="64"/>
    </row>
    <row r="52913" spans="4:6">
      <c r="D52913" s="63"/>
      <c r="F52913" s="64"/>
    </row>
    <row r="52914" spans="4:6">
      <c r="D52914" s="63"/>
      <c r="F52914" s="64"/>
    </row>
    <row r="52915" spans="4:6">
      <c r="D52915" s="63"/>
      <c r="F52915" s="64"/>
    </row>
    <row r="52916" spans="4:6">
      <c r="D52916" s="63"/>
      <c r="F52916" s="64"/>
    </row>
    <row r="52917" spans="4:6">
      <c r="D52917" s="63"/>
      <c r="F52917" s="64"/>
    </row>
    <row r="52918" spans="4:6">
      <c r="D52918" s="63"/>
      <c r="F52918" s="64"/>
    </row>
    <row r="52919" spans="4:6">
      <c r="D52919" s="63"/>
      <c r="F52919" s="64"/>
    </row>
    <row r="52920" spans="4:6">
      <c r="D52920" s="63"/>
      <c r="F52920" s="64"/>
    </row>
    <row r="52921" spans="4:6">
      <c r="D52921" s="63"/>
      <c r="F52921" s="64"/>
    </row>
    <row r="52922" spans="4:6">
      <c r="D52922" s="63"/>
      <c r="F52922" s="64"/>
    </row>
    <row r="52923" spans="4:6">
      <c r="D52923" s="63"/>
      <c r="F52923" s="64"/>
    </row>
    <row r="52924" spans="4:6">
      <c r="D52924" s="63"/>
      <c r="F52924" s="64"/>
    </row>
    <row r="52925" spans="4:6">
      <c r="D52925" s="63"/>
      <c r="F52925" s="64"/>
    </row>
    <row r="52926" spans="4:6">
      <c r="D52926" s="63"/>
      <c r="F52926" s="64"/>
    </row>
    <row r="52927" spans="4:6">
      <c r="D52927" s="63"/>
      <c r="F52927" s="64"/>
    </row>
    <row r="52928" spans="4:6">
      <c r="D52928" s="63"/>
      <c r="F52928" s="64"/>
    </row>
    <row r="52929" spans="4:6">
      <c r="D52929" s="63"/>
      <c r="F52929" s="64"/>
    </row>
    <row r="52930" spans="4:6">
      <c r="D52930" s="63"/>
      <c r="F52930" s="64"/>
    </row>
    <row r="52931" spans="4:6">
      <c r="D52931" s="63"/>
      <c r="F52931" s="64"/>
    </row>
    <row r="52932" spans="4:6">
      <c r="D52932" s="63"/>
      <c r="F52932" s="64"/>
    </row>
    <row r="52933" spans="4:6">
      <c r="D52933" s="63"/>
      <c r="F52933" s="64"/>
    </row>
    <row r="52934" spans="4:6">
      <c r="D52934" s="63"/>
      <c r="F52934" s="64"/>
    </row>
    <row r="52935" spans="4:6">
      <c r="D52935" s="63"/>
      <c r="F52935" s="64"/>
    </row>
    <row r="52936" spans="4:6">
      <c r="D52936" s="63"/>
      <c r="F52936" s="64"/>
    </row>
    <row r="52937" spans="4:6">
      <c r="D52937" s="63"/>
      <c r="F52937" s="64"/>
    </row>
    <row r="52938" spans="4:6">
      <c r="D52938" s="63"/>
      <c r="F52938" s="64"/>
    </row>
    <row r="52939" spans="4:6">
      <c r="D52939" s="63"/>
      <c r="F52939" s="64"/>
    </row>
    <row r="52940" spans="4:6">
      <c r="D52940" s="63"/>
      <c r="F52940" s="64"/>
    </row>
    <row r="52941" spans="4:6">
      <c r="D52941" s="63"/>
      <c r="F52941" s="64"/>
    </row>
    <row r="52942" spans="4:6">
      <c r="D52942" s="63"/>
      <c r="F52942" s="64"/>
    </row>
    <row r="52943" spans="4:6">
      <c r="D52943" s="63"/>
      <c r="F52943" s="64"/>
    </row>
    <row r="52944" spans="4:6">
      <c r="D52944" s="63"/>
      <c r="F52944" s="64"/>
    </row>
    <row r="52945" spans="4:6">
      <c r="D52945" s="63"/>
      <c r="F52945" s="64"/>
    </row>
    <row r="52946" spans="4:6">
      <c r="D52946" s="63"/>
      <c r="F52946" s="64"/>
    </row>
    <row r="52947" spans="4:6">
      <c r="D52947" s="63"/>
      <c r="F52947" s="64"/>
    </row>
    <row r="52948" spans="4:6">
      <c r="D52948" s="63"/>
      <c r="F52948" s="64"/>
    </row>
    <row r="52949" spans="4:6">
      <c r="D52949" s="63"/>
      <c r="F52949" s="64"/>
    </row>
    <row r="52950" spans="4:6">
      <c r="D52950" s="63"/>
      <c r="F52950" s="64"/>
    </row>
    <row r="52951" spans="4:6">
      <c r="D52951" s="63"/>
      <c r="F52951" s="64"/>
    </row>
    <row r="52952" spans="4:6">
      <c r="D52952" s="63"/>
      <c r="F52952" s="64"/>
    </row>
    <row r="52953" spans="4:6">
      <c r="D52953" s="63"/>
      <c r="F52953" s="64"/>
    </row>
    <row r="52954" spans="4:6">
      <c r="D52954" s="63"/>
      <c r="F52954" s="64"/>
    </row>
    <row r="52955" spans="4:6">
      <c r="D52955" s="63"/>
      <c r="F52955" s="64"/>
    </row>
    <row r="52956" spans="4:6">
      <c r="D52956" s="63"/>
      <c r="F52956" s="64"/>
    </row>
    <row r="52957" spans="4:6">
      <c r="D52957" s="63"/>
      <c r="F52957" s="64"/>
    </row>
    <row r="52958" spans="4:6">
      <c r="D52958" s="63"/>
      <c r="F52958" s="64"/>
    </row>
    <row r="52959" spans="4:6">
      <c r="D52959" s="63"/>
      <c r="F52959" s="64"/>
    </row>
    <row r="52960" spans="4:6">
      <c r="D52960" s="63"/>
      <c r="F52960" s="64"/>
    </row>
    <row r="52961" spans="4:6">
      <c r="D52961" s="63"/>
      <c r="F52961" s="64"/>
    </row>
    <row r="52962" spans="4:6">
      <c r="D52962" s="63"/>
      <c r="F52962" s="64"/>
    </row>
    <row r="52963" spans="4:6">
      <c r="D52963" s="63"/>
      <c r="F52963" s="64"/>
    </row>
    <row r="52964" spans="4:6">
      <c r="D52964" s="63"/>
      <c r="F52964" s="64"/>
    </row>
    <row r="52965" spans="4:6">
      <c r="D52965" s="63"/>
      <c r="F52965" s="64"/>
    </row>
    <row r="52966" spans="4:6">
      <c r="D52966" s="63"/>
      <c r="F52966" s="64"/>
    </row>
    <row r="52967" spans="4:6">
      <c r="D52967" s="63"/>
      <c r="F52967" s="64"/>
    </row>
    <row r="52968" spans="4:6">
      <c r="D52968" s="63"/>
      <c r="F52968" s="64"/>
    </row>
    <row r="52969" spans="4:6">
      <c r="D52969" s="63"/>
      <c r="F52969" s="64"/>
    </row>
    <row r="52970" spans="4:6">
      <c r="D52970" s="63"/>
      <c r="F52970" s="64"/>
    </row>
    <row r="52971" spans="4:6">
      <c r="D52971" s="63"/>
      <c r="F52971" s="64"/>
    </row>
    <row r="52972" spans="4:6">
      <c r="D52972" s="63"/>
      <c r="F52972" s="64"/>
    </row>
    <row r="52973" spans="4:6">
      <c r="D52973" s="63"/>
      <c r="F52973" s="64"/>
    </row>
    <row r="52974" spans="4:6">
      <c r="D52974" s="63"/>
      <c r="F52974" s="64"/>
    </row>
    <row r="52975" spans="4:6">
      <c r="D52975" s="63"/>
      <c r="F52975" s="64"/>
    </row>
    <row r="52976" spans="4:6">
      <c r="D52976" s="63"/>
      <c r="F52976" s="64"/>
    </row>
    <row r="52977" spans="4:6">
      <c r="D52977" s="63"/>
      <c r="F52977" s="64"/>
    </row>
    <row r="52978" spans="4:6">
      <c r="D52978" s="63"/>
      <c r="F52978" s="64"/>
    </row>
    <row r="52979" spans="4:6">
      <c r="D52979" s="63"/>
      <c r="F52979" s="64"/>
    </row>
    <row r="52980" spans="4:6">
      <c r="D52980" s="63"/>
      <c r="F52980" s="64"/>
    </row>
    <row r="52981" spans="4:6">
      <c r="D52981" s="63"/>
      <c r="F52981" s="64"/>
    </row>
    <row r="52982" spans="4:6">
      <c r="D52982" s="63"/>
      <c r="F52982" s="64"/>
    </row>
    <row r="52983" spans="4:6">
      <c r="D52983" s="63"/>
      <c r="F52983" s="64"/>
    </row>
    <row r="52984" spans="4:6">
      <c r="D52984" s="63"/>
      <c r="F52984" s="64"/>
    </row>
    <row r="52985" spans="4:6">
      <c r="D52985" s="63"/>
      <c r="F52985" s="64"/>
    </row>
    <row r="52986" spans="4:6">
      <c r="D52986" s="63"/>
      <c r="F52986" s="64"/>
    </row>
    <row r="52987" spans="4:6">
      <c r="D52987" s="63"/>
      <c r="F52987" s="64"/>
    </row>
    <row r="52988" spans="4:6">
      <c r="D52988" s="63"/>
      <c r="F52988" s="64"/>
    </row>
    <row r="52989" spans="4:6">
      <c r="D52989" s="63"/>
      <c r="F52989" s="64"/>
    </row>
    <row r="52990" spans="4:6">
      <c r="D52990" s="63"/>
      <c r="F52990" s="64"/>
    </row>
    <row r="52991" spans="4:6">
      <c r="D52991" s="63"/>
      <c r="F52991" s="64"/>
    </row>
    <row r="52992" spans="4:6">
      <c r="D52992" s="63"/>
      <c r="F52992" s="64"/>
    </row>
    <row r="52993" spans="4:6">
      <c r="D52993" s="63"/>
      <c r="F52993" s="64"/>
    </row>
    <row r="52994" spans="4:6">
      <c r="D52994" s="63"/>
      <c r="F52994" s="64"/>
    </row>
    <row r="52995" spans="4:6">
      <c r="D52995" s="63"/>
      <c r="F52995" s="64"/>
    </row>
    <row r="52996" spans="4:6">
      <c r="D52996" s="63"/>
      <c r="F52996" s="64"/>
    </row>
    <row r="52997" spans="4:6">
      <c r="D52997" s="63"/>
      <c r="F52997" s="64"/>
    </row>
    <row r="52998" spans="4:6">
      <c r="D52998" s="63"/>
      <c r="F52998" s="64"/>
    </row>
    <row r="52999" spans="4:6">
      <c r="D52999" s="63"/>
      <c r="F52999" s="64"/>
    </row>
    <row r="53000" spans="4:6">
      <c r="D53000" s="63"/>
      <c r="F53000" s="64"/>
    </row>
    <row r="53001" spans="4:6">
      <c r="D53001" s="63"/>
      <c r="F53001" s="64"/>
    </row>
    <row r="53002" spans="4:6">
      <c r="D53002" s="63"/>
      <c r="F53002" s="64"/>
    </row>
    <row r="53003" spans="4:6">
      <c r="D53003" s="63"/>
      <c r="F53003" s="64"/>
    </row>
    <row r="53004" spans="4:6">
      <c r="D53004" s="63"/>
      <c r="F53004" s="64"/>
    </row>
    <row r="53005" spans="4:6">
      <c r="D53005" s="63"/>
      <c r="F53005" s="64"/>
    </row>
    <row r="53006" spans="4:6">
      <c r="D53006" s="63"/>
      <c r="F53006" s="64"/>
    </row>
    <row r="53007" spans="4:6">
      <c r="D53007" s="63"/>
      <c r="F53007" s="64"/>
    </row>
    <row r="53008" spans="4:6">
      <c r="D53008" s="63"/>
      <c r="F53008" s="64"/>
    </row>
    <row r="53009" spans="4:6">
      <c r="D53009" s="63"/>
      <c r="F53009" s="64"/>
    </row>
    <row r="53010" spans="4:6">
      <c r="D53010" s="63"/>
      <c r="F53010" s="64"/>
    </row>
    <row r="53011" spans="4:6">
      <c r="D53011" s="63"/>
      <c r="F53011" s="64"/>
    </row>
    <row r="53012" spans="4:6">
      <c r="D53012" s="63"/>
      <c r="F53012" s="64"/>
    </row>
    <row r="53013" spans="4:6">
      <c r="D53013" s="63"/>
      <c r="F53013" s="64"/>
    </row>
    <row r="53014" spans="4:6">
      <c r="D53014" s="63"/>
      <c r="F53014" s="64"/>
    </row>
    <row r="53015" spans="4:6">
      <c r="D53015" s="63"/>
      <c r="F53015" s="64"/>
    </row>
    <row r="53016" spans="4:6">
      <c r="D53016" s="63"/>
      <c r="F53016" s="64"/>
    </row>
    <row r="53017" spans="4:6">
      <c r="D53017" s="63"/>
      <c r="F53017" s="64"/>
    </row>
    <row r="53018" spans="4:6">
      <c r="D53018" s="63"/>
      <c r="F53018" s="64"/>
    </row>
    <row r="53019" spans="4:6">
      <c r="D53019" s="63"/>
      <c r="F53019" s="64"/>
    </row>
    <row r="53020" spans="4:6">
      <c r="D53020" s="63"/>
      <c r="F53020" s="64"/>
    </row>
    <row r="53021" spans="4:6">
      <c r="D53021" s="63"/>
      <c r="F53021" s="64"/>
    </row>
    <row r="53022" spans="4:6">
      <c r="D53022" s="63"/>
      <c r="F53022" s="64"/>
    </row>
    <row r="53023" spans="4:6">
      <c r="D53023" s="63"/>
      <c r="F53023" s="64"/>
    </row>
    <row r="53024" spans="4:6">
      <c r="D53024" s="63"/>
      <c r="F53024" s="64"/>
    </row>
    <row r="53025" spans="4:6">
      <c r="D53025" s="63"/>
      <c r="F53025" s="64"/>
    </row>
    <row r="53026" spans="4:6">
      <c r="D53026" s="63"/>
      <c r="F53026" s="64"/>
    </row>
    <row r="53027" spans="4:6">
      <c r="D53027" s="63"/>
      <c r="F53027" s="64"/>
    </row>
    <row r="53028" spans="4:6">
      <c r="D53028" s="63"/>
      <c r="F53028" s="64"/>
    </row>
    <row r="53029" spans="4:6">
      <c r="D53029" s="63"/>
      <c r="F53029" s="64"/>
    </row>
    <row r="53030" spans="4:6">
      <c r="D53030" s="63"/>
      <c r="F53030" s="64"/>
    </row>
    <row r="53031" spans="4:6">
      <c r="D53031" s="63"/>
      <c r="F53031" s="64"/>
    </row>
    <row r="53032" spans="4:6">
      <c r="D53032" s="63"/>
      <c r="F53032" s="64"/>
    </row>
    <row r="53033" spans="4:6">
      <c r="D53033" s="63"/>
      <c r="F53033" s="64"/>
    </row>
    <row r="53034" spans="4:6">
      <c r="D53034" s="63"/>
      <c r="F53034" s="64"/>
    </row>
    <row r="53035" spans="4:6">
      <c r="D53035" s="63"/>
      <c r="F53035" s="64"/>
    </row>
    <row r="53036" spans="4:6">
      <c r="D53036" s="63"/>
      <c r="F53036" s="64"/>
    </row>
    <row r="53037" spans="4:6">
      <c r="D53037" s="63"/>
      <c r="F53037" s="64"/>
    </row>
    <row r="53038" spans="4:6">
      <c r="D53038" s="63"/>
      <c r="F53038" s="64"/>
    </row>
    <row r="53039" spans="4:6">
      <c r="D53039" s="63"/>
      <c r="F53039" s="64"/>
    </row>
    <row r="53040" spans="4:6">
      <c r="D53040" s="63"/>
      <c r="F53040" s="64"/>
    </row>
    <row r="53041" spans="4:6">
      <c r="D53041" s="63"/>
      <c r="F53041" s="64"/>
    </row>
    <row r="53042" spans="4:6">
      <c r="D53042" s="63"/>
      <c r="F53042" s="64"/>
    </row>
    <row r="53043" spans="4:6">
      <c r="D53043" s="63"/>
      <c r="F53043" s="64"/>
    </row>
    <row r="53044" spans="4:6">
      <c r="D53044" s="63"/>
      <c r="F53044" s="64"/>
    </row>
    <row r="53045" spans="4:6">
      <c r="D53045" s="63"/>
      <c r="F53045" s="64"/>
    </row>
    <row r="53046" spans="4:6">
      <c r="D53046" s="63"/>
      <c r="F53046" s="64"/>
    </row>
    <row r="53047" spans="4:6">
      <c r="D53047" s="63"/>
      <c r="F53047" s="64"/>
    </row>
    <row r="53048" spans="4:6">
      <c r="D53048" s="63"/>
      <c r="F53048" s="64"/>
    </row>
    <row r="53049" spans="4:6">
      <c r="D53049" s="63"/>
      <c r="F53049" s="64"/>
    </row>
    <row r="53050" spans="4:6">
      <c r="D53050" s="63"/>
      <c r="F53050" s="64"/>
    </row>
    <row r="53051" spans="4:6">
      <c r="D53051" s="63"/>
      <c r="F53051" s="64"/>
    </row>
    <row r="53052" spans="4:6">
      <c r="D53052" s="63"/>
      <c r="F53052" s="64"/>
    </row>
    <row r="53053" spans="4:6">
      <c r="D53053" s="63"/>
      <c r="F53053" s="64"/>
    </row>
    <row r="53054" spans="4:6">
      <c r="D53054" s="63"/>
      <c r="F53054" s="64"/>
    </row>
    <row r="53055" spans="4:6">
      <c r="D53055" s="63"/>
      <c r="F53055" s="64"/>
    </row>
    <row r="53056" spans="4:6">
      <c r="D53056" s="63"/>
      <c r="F53056" s="64"/>
    </row>
    <row r="53057" spans="4:6">
      <c r="D53057" s="63"/>
      <c r="F53057" s="64"/>
    </row>
    <row r="53058" spans="4:6">
      <c r="D53058" s="63"/>
      <c r="F53058" s="64"/>
    </row>
    <row r="53059" spans="4:6">
      <c r="D53059" s="63"/>
      <c r="F53059" s="64"/>
    </row>
    <row r="53060" spans="4:6">
      <c r="D53060" s="63"/>
      <c r="F53060" s="64"/>
    </row>
    <row r="53061" spans="4:6">
      <c r="D53061" s="63"/>
      <c r="F53061" s="64"/>
    </row>
    <row r="53062" spans="4:6">
      <c r="D53062" s="63"/>
      <c r="F53062" s="64"/>
    </row>
    <row r="53063" spans="4:6">
      <c r="D53063" s="63"/>
      <c r="F53063" s="64"/>
    </row>
    <row r="53064" spans="4:6">
      <c r="D53064" s="63"/>
      <c r="F53064" s="64"/>
    </row>
    <row r="53065" spans="4:6">
      <c r="D53065" s="63"/>
      <c r="F53065" s="64"/>
    </row>
    <row r="53066" spans="4:6">
      <c r="D53066" s="63"/>
      <c r="F53066" s="64"/>
    </row>
    <row r="53067" spans="4:6">
      <c r="D53067" s="63"/>
      <c r="F53067" s="64"/>
    </row>
    <row r="53068" spans="4:6">
      <c r="D53068" s="63"/>
      <c r="F53068" s="64"/>
    </row>
    <row r="53069" spans="4:6">
      <c r="D53069" s="63"/>
      <c r="F53069" s="64"/>
    </row>
    <row r="53070" spans="4:6">
      <c r="D53070" s="63"/>
      <c r="F53070" s="64"/>
    </row>
    <row r="53071" spans="4:6">
      <c r="D53071" s="63"/>
      <c r="F53071" s="64"/>
    </row>
    <row r="53072" spans="4:6">
      <c r="D53072" s="63"/>
      <c r="F53072" s="64"/>
    </row>
    <row r="53073" spans="4:6">
      <c r="D53073" s="63"/>
      <c r="F53073" s="64"/>
    </row>
    <row r="53074" spans="4:6">
      <c r="D53074" s="63"/>
      <c r="F53074" s="64"/>
    </row>
    <row r="53075" spans="4:6">
      <c r="D53075" s="63"/>
      <c r="F53075" s="64"/>
    </row>
    <row r="53076" spans="4:6">
      <c r="D53076" s="63"/>
      <c r="F53076" s="64"/>
    </row>
    <row r="53077" spans="4:6">
      <c r="D53077" s="63"/>
      <c r="F53077" s="64"/>
    </row>
    <row r="53078" spans="4:6">
      <c r="D53078" s="63"/>
      <c r="F53078" s="64"/>
    </row>
    <row r="53079" spans="4:6">
      <c r="D53079" s="63"/>
      <c r="F53079" s="64"/>
    </row>
    <row r="53080" spans="4:6">
      <c r="D53080" s="63"/>
      <c r="F53080" s="64"/>
    </row>
    <row r="53081" spans="4:6">
      <c r="D53081" s="63"/>
      <c r="F53081" s="64"/>
    </row>
    <row r="53082" spans="4:6">
      <c r="D53082" s="63"/>
      <c r="F53082" s="64"/>
    </row>
    <row r="53083" spans="4:6">
      <c r="D53083" s="63"/>
      <c r="F53083" s="64"/>
    </row>
    <row r="53084" spans="4:6">
      <c r="D53084" s="63"/>
      <c r="F53084" s="64"/>
    </row>
    <row r="53085" spans="4:6">
      <c r="D53085" s="63"/>
      <c r="F53085" s="64"/>
    </row>
    <row r="53086" spans="4:6">
      <c r="D53086" s="63"/>
      <c r="F53086" s="64"/>
    </row>
    <row r="53087" spans="4:6">
      <c r="D53087" s="63"/>
      <c r="F53087" s="64"/>
    </row>
    <row r="53088" spans="4:6">
      <c r="D53088" s="63"/>
      <c r="F53088" s="64"/>
    </row>
    <row r="53089" spans="4:6">
      <c r="D53089" s="63"/>
      <c r="F53089" s="64"/>
    </row>
    <row r="53090" spans="4:6">
      <c r="D53090" s="63"/>
      <c r="F53090" s="64"/>
    </row>
    <row r="53091" spans="4:6">
      <c r="D53091" s="63"/>
      <c r="F53091" s="64"/>
    </row>
    <row r="53092" spans="4:6">
      <c r="D53092" s="63"/>
      <c r="F53092" s="64"/>
    </row>
    <row r="53093" spans="4:6">
      <c r="D53093" s="63"/>
      <c r="F53093" s="64"/>
    </row>
    <row r="53094" spans="4:6">
      <c r="D53094" s="63"/>
      <c r="F53094" s="64"/>
    </row>
    <row r="53095" spans="4:6">
      <c r="D53095" s="63"/>
      <c r="F53095" s="64"/>
    </row>
    <row r="53096" spans="4:6">
      <c r="D53096" s="63"/>
      <c r="F53096" s="64"/>
    </row>
    <row r="53097" spans="4:6">
      <c r="D53097" s="63"/>
      <c r="F53097" s="64"/>
    </row>
    <row r="53098" spans="4:6">
      <c r="D53098" s="63"/>
      <c r="F53098" s="64"/>
    </row>
    <row r="53099" spans="4:6">
      <c r="D53099" s="63"/>
      <c r="F53099" s="64"/>
    </row>
    <row r="53100" spans="4:6">
      <c r="D53100" s="63"/>
      <c r="F53100" s="64"/>
    </row>
    <row r="53101" spans="4:6">
      <c r="D53101" s="63"/>
      <c r="F53101" s="64"/>
    </row>
    <row r="53102" spans="4:6">
      <c r="D53102" s="63"/>
      <c r="F53102" s="64"/>
    </row>
    <row r="53103" spans="4:6">
      <c r="D53103" s="63"/>
      <c r="F53103" s="64"/>
    </row>
    <row r="53104" spans="4:6">
      <c r="D53104" s="63"/>
      <c r="F53104" s="64"/>
    </row>
    <row r="53105" spans="4:6">
      <c r="D53105" s="63"/>
      <c r="F53105" s="64"/>
    </row>
    <row r="53106" spans="4:6">
      <c r="D53106" s="63"/>
      <c r="F53106" s="64"/>
    </row>
    <row r="53107" spans="4:6">
      <c r="D53107" s="63"/>
      <c r="F53107" s="64"/>
    </row>
    <row r="53108" spans="4:6">
      <c r="D53108" s="63"/>
      <c r="F53108" s="64"/>
    </row>
    <row r="53109" spans="4:6">
      <c r="D53109" s="63"/>
      <c r="F53109" s="64"/>
    </row>
    <row r="53110" spans="4:6">
      <c r="D53110" s="63"/>
      <c r="F53110" s="64"/>
    </row>
    <row r="53111" spans="4:6">
      <c r="D53111" s="63"/>
      <c r="F53111" s="64"/>
    </row>
    <row r="53112" spans="4:6">
      <c r="D53112" s="63"/>
      <c r="F53112" s="64"/>
    </row>
    <row r="53113" spans="4:6">
      <c r="D53113" s="63"/>
      <c r="F53113" s="64"/>
    </row>
    <row r="53114" spans="4:6">
      <c r="D53114" s="63"/>
      <c r="F53114" s="64"/>
    </row>
    <row r="53115" spans="4:6">
      <c r="D53115" s="63"/>
      <c r="F53115" s="64"/>
    </row>
    <row r="53116" spans="4:6">
      <c r="D53116" s="63"/>
      <c r="F53116" s="64"/>
    </row>
    <row r="53117" spans="4:6">
      <c r="D53117" s="63"/>
      <c r="F53117" s="64"/>
    </row>
    <row r="53118" spans="4:6">
      <c r="D53118" s="63"/>
      <c r="F53118" s="64"/>
    </row>
    <row r="53119" spans="4:6">
      <c r="D53119" s="63"/>
      <c r="F53119" s="64"/>
    </row>
    <row r="53120" spans="4:6">
      <c r="D53120" s="63"/>
      <c r="F53120" s="64"/>
    </row>
    <row r="53121" spans="4:6">
      <c r="D53121" s="63"/>
      <c r="F53121" s="64"/>
    </row>
    <row r="53122" spans="4:6">
      <c r="D53122" s="63"/>
      <c r="F53122" s="64"/>
    </row>
    <row r="53123" spans="4:6">
      <c r="D53123" s="63"/>
      <c r="F53123" s="64"/>
    </row>
    <row r="53124" spans="4:6">
      <c r="D53124" s="63"/>
      <c r="F53124" s="64"/>
    </row>
    <row r="53125" spans="4:6">
      <c r="D53125" s="63"/>
      <c r="F53125" s="64"/>
    </row>
    <row r="53126" spans="4:6">
      <c r="D53126" s="63"/>
      <c r="F53126" s="64"/>
    </row>
    <row r="53127" spans="4:6">
      <c r="D53127" s="63"/>
      <c r="F53127" s="64"/>
    </row>
    <row r="53128" spans="4:6">
      <c r="D53128" s="63"/>
      <c r="F53128" s="64"/>
    </row>
    <row r="53129" spans="4:6">
      <c r="D53129" s="63"/>
      <c r="F53129" s="64"/>
    </row>
    <row r="53130" spans="4:6">
      <c r="D53130" s="63"/>
      <c r="F53130" s="64"/>
    </row>
    <row r="53131" spans="4:6">
      <c r="D53131" s="63"/>
      <c r="F53131" s="64"/>
    </row>
    <row r="53132" spans="4:6">
      <c r="D53132" s="63"/>
      <c r="F53132" s="64"/>
    </row>
    <row r="53133" spans="4:6">
      <c r="D53133" s="63"/>
      <c r="F53133" s="64"/>
    </row>
    <row r="53134" spans="4:6">
      <c r="D53134" s="63"/>
      <c r="F53134" s="64"/>
    </row>
    <row r="53135" spans="4:6">
      <c r="D53135" s="63"/>
      <c r="F53135" s="64"/>
    </row>
    <row r="53136" spans="4:6">
      <c r="D53136" s="63"/>
      <c r="F53136" s="64"/>
    </row>
    <row r="53137" spans="4:6">
      <c r="D53137" s="63"/>
      <c r="F53137" s="64"/>
    </row>
    <row r="53138" spans="4:6">
      <c r="D53138" s="63"/>
      <c r="F53138" s="64"/>
    </row>
    <row r="53139" spans="4:6">
      <c r="D53139" s="63"/>
      <c r="F53139" s="64"/>
    </row>
    <row r="53140" spans="4:6">
      <c r="D53140" s="63"/>
      <c r="F53140" s="64"/>
    </row>
    <row r="53141" spans="4:6">
      <c r="D53141" s="63"/>
      <c r="F53141" s="64"/>
    </row>
    <row r="53142" spans="4:6">
      <c r="D53142" s="63"/>
      <c r="F53142" s="64"/>
    </row>
    <row r="53143" spans="4:6">
      <c r="D53143" s="63"/>
      <c r="F53143" s="64"/>
    </row>
    <row r="53144" spans="4:6">
      <c r="D53144" s="63"/>
      <c r="F53144" s="64"/>
    </row>
    <row r="53145" spans="4:6">
      <c r="D53145" s="63"/>
      <c r="F53145" s="64"/>
    </row>
    <row r="53146" spans="4:6">
      <c r="D53146" s="63"/>
      <c r="F53146" s="64"/>
    </row>
    <row r="53147" spans="4:6">
      <c r="D53147" s="63"/>
      <c r="F53147" s="64"/>
    </row>
    <row r="53148" spans="4:6">
      <c r="D53148" s="63"/>
      <c r="F53148" s="64"/>
    </row>
    <row r="53149" spans="4:6">
      <c r="D53149" s="63"/>
      <c r="F53149" s="64"/>
    </row>
    <row r="53150" spans="4:6">
      <c r="D53150" s="63"/>
      <c r="F53150" s="64"/>
    </row>
    <row r="53151" spans="4:6">
      <c r="D53151" s="63"/>
      <c r="F53151" s="64"/>
    </row>
    <row r="53152" spans="4:6">
      <c r="D53152" s="63"/>
      <c r="F53152" s="64"/>
    </row>
    <row r="53153" spans="4:6">
      <c r="D53153" s="63"/>
      <c r="F53153" s="64"/>
    </row>
    <row r="53154" spans="4:6">
      <c r="D53154" s="63"/>
      <c r="F53154" s="64"/>
    </row>
    <row r="53155" spans="4:6">
      <c r="D53155" s="63"/>
      <c r="F53155" s="64"/>
    </row>
    <row r="53156" spans="4:6">
      <c r="D53156" s="63"/>
      <c r="F53156" s="64"/>
    </row>
    <row r="53157" spans="4:6">
      <c r="D53157" s="63"/>
      <c r="F53157" s="64"/>
    </row>
    <row r="53158" spans="4:6">
      <c r="D53158" s="63"/>
      <c r="F53158" s="64"/>
    </row>
    <row r="53159" spans="4:6">
      <c r="D53159" s="63"/>
      <c r="F53159" s="64"/>
    </row>
    <row r="53160" spans="4:6">
      <c r="D53160" s="63"/>
      <c r="F53160" s="64"/>
    </row>
    <row r="53161" spans="4:6">
      <c r="D53161" s="63"/>
      <c r="F53161" s="64"/>
    </row>
    <row r="53162" spans="4:6">
      <c r="D53162" s="63"/>
      <c r="F53162" s="64"/>
    </row>
    <row r="53163" spans="4:6">
      <c r="D53163" s="63"/>
      <c r="F53163" s="64"/>
    </row>
    <row r="53164" spans="4:6">
      <c r="D53164" s="63"/>
      <c r="F53164" s="64"/>
    </row>
    <row r="53165" spans="4:6">
      <c r="D53165" s="63"/>
      <c r="F53165" s="64"/>
    </row>
    <row r="53166" spans="4:6">
      <c r="D53166" s="63"/>
      <c r="F53166" s="64"/>
    </row>
    <row r="53167" spans="4:6">
      <c r="D53167" s="63"/>
      <c r="F53167" s="64"/>
    </row>
    <row r="53168" spans="4:6">
      <c r="D53168" s="63"/>
      <c r="F53168" s="64"/>
    </row>
    <row r="53169" spans="4:6">
      <c r="D53169" s="63"/>
      <c r="F53169" s="64"/>
    </row>
    <row r="53170" spans="4:6">
      <c r="D53170" s="63"/>
      <c r="F53170" s="64"/>
    </row>
    <row r="53171" spans="4:6">
      <c r="D53171" s="63"/>
      <c r="F53171" s="64"/>
    </row>
    <row r="53172" spans="4:6">
      <c r="D53172" s="63"/>
      <c r="F53172" s="64"/>
    </row>
    <row r="53173" spans="4:6">
      <c r="D53173" s="63"/>
      <c r="F53173" s="64"/>
    </row>
    <row r="53174" spans="4:6">
      <c r="D53174" s="63"/>
      <c r="F53174" s="64"/>
    </row>
    <row r="53175" spans="4:6">
      <c r="D53175" s="63"/>
      <c r="F53175" s="64"/>
    </row>
    <row r="53176" spans="4:6">
      <c r="D53176" s="63"/>
      <c r="F53176" s="64"/>
    </row>
    <row r="53177" spans="4:6">
      <c r="D53177" s="63"/>
      <c r="F53177" s="64"/>
    </row>
    <row r="53178" spans="4:6">
      <c r="D53178" s="63"/>
      <c r="F53178" s="64"/>
    </row>
    <row r="53179" spans="4:6">
      <c r="D53179" s="63"/>
      <c r="F53179" s="64"/>
    </row>
    <row r="53180" spans="4:6">
      <c r="D53180" s="63"/>
      <c r="F53180" s="64"/>
    </row>
    <row r="53181" spans="4:6">
      <c r="D53181" s="63"/>
      <c r="F53181" s="64"/>
    </row>
    <row r="53182" spans="4:6">
      <c r="D53182" s="63"/>
      <c r="F53182" s="64"/>
    </row>
    <row r="53183" spans="4:6">
      <c r="D53183" s="63"/>
      <c r="F53183" s="64"/>
    </row>
    <row r="53184" spans="4:6">
      <c r="D53184" s="63"/>
      <c r="F53184" s="64"/>
    </row>
    <row r="53185" spans="4:6">
      <c r="D53185" s="63"/>
      <c r="F53185" s="64"/>
    </row>
    <row r="53186" spans="4:6">
      <c r="D53186" s="63"/>
      <c r="F53186" s="64"/>
    </row>
    <row r="53187" spans="4:6">
      <c r="D53187" s="63"/>
      <c r="F53187" s="64"/>
    </row>
    <row r="53188" spans="4:6">
      <c r="D53188" s="63"/>
      <c r="F53188" s="64"/>
    </row>
    <row r="53189" spans="4:6">
      <c r="D53189" s="63"/>
      <c r="F53189" s="64"/>
    </row>
    <row r="53190" spans="4:6">
      <c r="D53190" s="63"/>
      <c r="F53190" s="64"/>
    </row>
    <row r="53191" spans="4:6">
      <c r="D53191" s="63"/>
      <c r="F53191" s="64"/>
    </row>
    <row r="53192" spans="4:6">
      <c r="D53192" s="63"/>
      <c r="F53192" s="64"/>
    </row>
    <row r="53193" spans="4:6">
      <c r="D53193" s="63"/>
      <c r="F53193" s="64"/>
    </row>
    <row r="53194" spans="4:6">
      <c r="D53194" s="63"/>
      <c r="F53194" s="64"/>
    </row>
    <row r="53195" spans="4:6">
      <c r="D53195" s="63"/>
      <c r="F53195" s="64"/>
    </row>
    <row r="53196" spans="4:6">
      <c r="D53196" s="63"/>
      <c r="F53196" s="64"/>
    </row>
    <row r="53197" spans="4:6">
      <c r="D53197" s="63"/>
      <c r="F53197" s="64"/>
    </row>
    <row r="53198" spans="4:6">
      <c r="D53198" s="63"/>
      <c r="F53198" s="64"/>
    </row>
    <row r="53199" spans="4:6">
      <c r="D53199" s="63"/>
      <c r="F53199" s="64"/>
    </row>
    <row r="53200" spans="4:6">
      <c r="D53200" s="63"/>
      <c r="F53200" s="64"/>
    </row>
    <row r="53201" spans="4:6">
      <c r="D53201" s="63"/>
      <c r="F53201" s="64"/>
    </row>
    <row r="53202" spans="4:6">
      <c r="D53202" s="63"/>
      <c r="F53202" s="64"/>
    </row>
    <row r="53203" spans="4:6">
      <c r="D53203" s="63"/>
      <c r="F53203" s="64"/>
    </row>
    <row r="53204" spans="4:6">
      <c r="D53204" s="63"/>
      <c r="F53204" s="64"/>
    </row>
    <row r="53205" spans="4:6">
      <c r="D53205" s="63"/>
      <c r="F53205" s="64"/>
    </row>
    <row r="53206" spans="4:6">
      <c r="D53206" s="63"/>
      <c r="F53206" s="64"/>
    </row>
    <row r="53207" spans="4:6">
      <c r="D53207" s="63"/>
      <c r="F53207" s="64"/>
    </row>
    <row r="53208" spans="4:6">
      <c r="D53208" s="63"/>
      <c r="F53208" s="64"/>
    </row>
    <row r="53209" spans="4:6">
      <c r="D53209" s="63"/>
      <c r="F53209" s="64"/>
    </row>
    <row r="53210" spans="4:6">
      <c r="D53210" s="63"/>
      <c r="F53210" s="64"/>
    </row>
    <row r="53211" spans="4:6">
      <c r="D53211" s="63"/>
      <c r="F53211" s="64"/>
    </row>
    <row r="53212" spans="4:6">
      <c r="D53212" s="63"/>
      <c r="F53212" s="64"/>
    </row>
    <row r="53213" spans="4:6">
      <c r="D53213" s="63"/>
      <c r="F53213" s="64"/>
    </row>
    <row r="53214" spans="4:6">
      <c r="D53214" s="63"/>
      <c r="F53214" s="64"/>
    </row>
    <row r="53215" spans="4:6">
      <c r="D53215" s="63"/>
      <c r="F53215" s="64"/>
    </row>
    <row r="53216" spans="4:6">
      <c r="D53216" s="63"/>
      <c r="F53216" s="64"/>
    </row>
    <row r="53217" spans="4:6">
      <c r="D53217" s="63"/>
      <c r="F53217" s="64"/>
    </row>
    <row r="53218" spans="4:6">
      <c r="D53218" s="63"/>
      <c r="F53218" s="64"/>
    </row>
    <row r="53219" spans="4:6">
      <c r="D53219" s="63"/>
      <c r="F53219" s="64"/>
    </row>
    <row r="53220" spans="4:6">
      <c r="D53220" s="63"/>
      <c r="F53220" s="64"/>
    </row>
    <row r="53221" spans="4:6">
      <c r="D53221" s="63"/>
      <c r="F53221" s="64"/>
    </row>
    <row r="53222" spans="4:6">
      <c r="D53222" s="63"/>
      <c r="F53222" s="64"/>
    </row>
    <row r="53223" spans="4:6">
      <c r="D53223" s="63"/>
      <c r="F53223" s="64"/>
    </row>
    <row r="53224" spans="4:6">
      <c r="D53224" s="63"/>
      <c r="F53224" s="64"/>
    </row>
    <row r="53225" spans="4:6">
      <c r="D53225" s="63"/>
      <c r="F53225" s="64"/>
    </row>
    <row r="53226" spans="4:6">
      <c r="D53226" s="63"/>
      <c r="F53226" s="64"/>
    </row>
    <row r="53227" spans="4:6">
      <c r="D53227" s="63"/>
      <c r="F53227" s="64"/>
    </row>
    <row r="53228" spans="4:6">
      <c r="D53228" s="63"/>
      <c r="F53228" s="64"/>
    </row>
    <row r="53229" spans="4:6">
      <c r="D53229" s="63"/>
      <c r="F53229" s="64"/>
    </row>
    <row r="53230" spans="4:6">
      <c r="D53230" s="63"/>
      <c r="F53230" s="64"/>
    </row>
    <row r="53231" spans="4:6">
      <c r="D53231" s="63"/>
      <c r="F53231" s="64"/>
    </row>
    <row r="53232" spans="4:6">
      <c r="D53232" s="63"/>
      <c r="F53232" s="64"/>
    </row>
    <row r="53233" spans="4:6">
      <c r="D53233" s="63"/>
      <c r="F53233" s="64"/>
    </row>
    <row r="53234" spans="4:6">
      <c r="D53234" s="63"/>
      <c r="F53234" s="64"/>
    </row>
    <row r="53235" spans="4:6">
      <c r="D53235" s="63"/>
      <c r="F53235" s="64"/>
    </row>
    <row r="53236" spans="4:6">
      <c r="D53236" s="63"/>
      <c r="F53236" s="64"/>
    </row>
    <row r="53237" spans="4:6">
      <c r="D53237" s="63"/>
      <c r="F53237" s="64"/>
    </row>
    <row r="53238" spans="4:6">
      <c r="D53238" s="63"/>
      <c r="F53238" s="64"/>
    </row>
    <row r="53239" spans="4:6">
      <c r="D53239" s="63"/>
      <c r="F53239" s="64"/>
    </row>
    <row r="53240" spans="4:6">
      <c r="D53240" s="63"/>
      <c r="F53240" s="64"/>
    </row>
    <row r="53241" spans="4:6">
      <c r="D53241" s="63"/>
      <c r="F53241" s="64"/>
    </row>
    <row r="53242" spans="4:6">
      <c r="D53242" s="63"/>
      <c r="F53242" s="64"/>
    </row>
    <row r="53243" spans="4:6">
      <c r="D53243" s="63"/>
      <c r="F53243" s="64"/>
    </row>
    <row r="53244" spans="4:6">
      <c r="D53244" s="63"/>
      <c r="F53244" s="64"/>
    </row>
    <row r="53245" spans="4:6">
      <c r="D53245" s="63"/>
      <c r="F53245" s="64"/>
    </row>
    <row r="53246" spans="4:6">
      <c r="D53246" s="63"/>
      <c r="F53246" s="64"/>
    </row>
    <row r="53247" spans="4:6">
      <c r="D53247" s="63"/>
      <c r="F53247" s="64"/>
    </row>
    <row r="53248" spans="4:6">
      <c r="D53248" s="63"/>
      <c r="F53248" s="64"/>
    </row>
    <row r="53249" spans="4:6">
      <c r="D53249" s="63"/>
      <c r="F53249" s="64"/>
    </row>
    <row r="53250" spans="4:6">
      <c r="D53250" s="63"/>
      <c r="F53250" s="64"/>
    </row>
    <row r="53251" spans="4:6">
      <c r="D53251" s="63"/>
      <c r="F53251" s="64"/>
    </row>
    <row r="53252" spans="4:6">
      <c r="D53252" s="63"/>
      <c r="F53252" s="64"/>
    </row>
    <row r="53253" spans="4:6">
      <c r="D53253" s="63"/>
      <c r="F53253" s="64"/>
    </row>
    <row r="53254" spans="4:6">
      <c r="D53254" s="63"/>
      <c r="F53254" s="64"/>
    </row>
    <row r="53255" spans="4:6">
      <c r="D53255" s="63"/>
      <c r="F53255" s="64"/>
    </row>
    <row r="53256" spans="4:6">
      <c r="D53256" s="63"/>
      <c r="F53256" s="64"/>
    </row>
    <row r="53257" spans="4:6">
      <c r="D53257" s="63"/>
      <c r="F53257" s="64"/>
    </row>
    <row r="53258" spans="4:6">
      <c r="D53258" s="63"/>
      <c r="F53258" s="64"/>
    </row>
    <row r="53259" spans="4:6">
      <c r="D53259" s="63"/>
      <c r="F53259" s="64"/>
    </row>
    <row r="53260" spans="4:6">
      <c r="D53260" s="63"/>
      <c r="F53260" s="64"/>
    </row>
    <row r="53261" spans="4:6">
      <c r="D53261" s="63"/>
      <c r="F53261" s="64"/>
    </row>
    <row r="53262" spans="4:6">
      <c r="D53262" s="63"/>
      <c r="F53262" s="64"/>
    </row>
    <row r="53263" spans="4:6">
      <c r="D53263" s="63"/>
      <c r="F53263" s="64"/>
    </row>
    <row r="53264" spans="4:6">
      <c r="D53264" s="63"/>
      <c r="F53264" s="64"/>
    </row>
    <row r="53265" spans="4:6">
      <c r="D53265" s="63"/>
      <c r="F53265" s="64"/>
    </row>
    <row r="53266" spans="4:6">
      <c r="D53266" s="63"/>
      <c r="F53266" s="64"/>
    </row>
    <row r="53267" spans="4:6">
      <c r="D53267" s="63"/>
      <c r="F53267" s="64"/>
    </row>
    <row r="53268" spans="4:6">
      <c r="D53268" s="63"/>
      <c r="F53268" s="64"/>
    </row>
    <row r="53269" spans="4:6">
      <c r="D53269" s="63"/>
      <c r="F53269" s="64"/>
    </row>
    <row r="53270" spans="4:6">
      <c r="D53270" s="63"/>
      <c r="F53270" s="64"/>
    </row>
    <row r="53271" spans="4:6">
      <c r="D53271" s="63"/>
      <c r="F53271" s="64"/>
    </row>
    <row r="53272" spans="4:6">
      <c r="D53272" s="63"/>
      <c r="F53272" s="64"/>
    </row>
    <row r="53273" spans="4:6">
      <c r="D53273" s="63"/>
      <c r="F53273" s="64"/>
    </row>
    <row r="53274" spans="4:6">
      <c r="D53274" s="63"/>
      <c r="F53274" s="64"/>
    </row>
    <row r="53275" spans="4:6">
      <c r="D53275" s="63"/>
      <c r="F53275" s="64"/>
    </row>
    <row r="53276" spans="4:6">
      <c r="D53276" s="63"/>
      <c r="F53276" s="64"/>
    </row>
    <row r="53277" spans="4:6">
      <c r="D53277" s="63"/>
      <c r="F53277" s="64"/>
    </row>
    <row r="53278" spans="4:6">
      <c r="D53278" s="63"/>
      <c r="F53278" s="64"/>
    </row>
    <row r="53279" spans="4:6">
      <c r="D53279" s="63"/>
      <c r="F53279" s="64"/>
    </row>
    <row r="53280" spans="4:6">
      <c r="D53280" s="63"/>
      <c r="F53280" s="64"/>
    </row>
    <row r="53281" spans="4:6">
      <c r="D53281" s="63"/>
      <c r="F53281" s="64"/>
    </row>
    <row r="53282" spans="4:6">
      <c r="D53282" s="63"/>
      <c r="F53282" s="64"/>
    </row>
    <row r="53283" spans="4:6">
      <c r="D53283" s="63"/>
      <c r="F53283" s="64"/>
    </row>
    <row r="53284" spans="4:6">
      <c r="D53284" s="63"/>
      <c r="F53284" s="64"/>
    </row>
    <row r="53285" spans="4:6">
      <c r="D53285" s="63"/>
      <c r="F53285" s="64"/>
    </row>
    <row r="53286" spans="4:6">
      <c r="D53286" s="63"/>
      <c r="F53286" s="64"/>
    </row>
    <row r="53287" spans="4:6">
      <c r="D53287" s="63"/>
      <c r="F53287" s="64"/>
    </row>
    <row r="53288" spans="4:6">
      <c r="D53288" s="63"/>
      <c r="F53288" s="64"/>
    </row>
    <row r="53289" spans="4:6">
      <c r="D53289" s="63"/>
      <c r="F53289" s="64"/>
    </row>
    <row r="53290" spans="4:6">
      <c r="D53290" s="63"/>
      <c r="F53290" s="64"/>
    </row>
    <row r="53291" spans="4:6">
      <c r="D53291" s="63"/>
      <c r="F53291" s="64"/>
    </row>
    <row r="53292" spans="4:6">
      <c r="D53292" s="63"/>
      <c r="F53292" s="64"/>
    </row>
    <row r="53293" spans="4:6">
      <c r="D53293" s="63"/>
      <c r="F53293" s="64"/>
    </row>
    <row r="53294" spans="4:6">
      <c r="D53294" s="63"/>
      <c r="F53294" s="64"/>
    </row>
    <row r="53295" spans="4:6">
      <c r="D53295" s="63"/>
      <c r="F53295" s="64"/>
    </row>
    <row r="53296" spans="4:6">
      <c r="D53296" s="63"/>
      <c r="F53296" s="64"/>
    </row>
    <row r="53297" spans="4:6">
      <c r="D53297" s="63"/>
      <c r="F53297" s="64"/>
    </row>
    <row r="53298" spans="4:6">
      <c r="D53298" s="63"/>
      <c r="F53298" s="64"/>
    </row>
    <row r="53299" spans="4:6">
      <c r="D53299" s="63"/>
      <c r="F53299" s="64"/>
    </row>
    <row r="53300" spans="4:6">
      <c r="D53300" s="63"/>
      <c r="F53300" s="64"/>
    </row>
    <row r="53301" spans="4:6">
      <c r="D53301" s="63"/>
      <c r="F53301" s="64"/>
    </row>
    <row r="53302" spans="4:6">
      <c r="D53302" s="63"/>
      <c r="F53302" s="64"/>
    </row>
    <row r="53303" spans="4:6">
      <c r="D53303" s="63"/>
      <c r="F53303" s="64"/>
    </row>
    <row r="53304" spans="4:6">
      <c r="D53304" s="63"/>
      <c r="F53304" s="64"/>
    </row>
    <row r="53305" spans="4:6">
      <c r="D53305" s="63"/>
      <c r="F53305" s="64"/>
    </row>
    <row r="53306" spans="4:6">
      <c r="D53306" s="63"/>
      <c r="F53306" s="64"/>
    </row>
    <row r="53307" spans="4:6">
      <c r="D53307" s="63"/>
      <c r="F53307" s="64"/>
    </row>
    <row r="53308" spans="4:6">
      <c r="D53308" s="63"/>
      <c r="F53308" s="64"/>
    </row>
    <row r="53309" spans="4:6">
      <c r="D53309" s="63"/>
      <c r="F53309" s="64"/>
    </row>
    <row r="53310" spans="4:6">
      <c r="D53310" s="63"/>
      <c r="F53310" s="64"/>
    </row>
    <row r="53311" spans="4:6">
      <c r="D53311" s="63"/>
      <c r="F53311" s="64"/>
    </row>
    <row r="53312" spans="4:6">
      <c r="D53312" s="63"/>
      <c r="F53312" s="64"/>
    </row>
    <row r="53313" spans="4:6">
      <c r="D53313" s="63"/>
      <c r="F53313" s="64"/>
    </row>
    <row r="53314" spans="4:6">
      <c r="D53314" s="63"/>
      <c r="F53314" s="64"/>
    </row>
    <row r="53315" spans="4:6">
      <c r="D53315" s="63"/>
      <c r="F53315" s="64"/>
    </row>
    <row r="53316" spans="4:6">
      <c r="D53316" s="63"/>
      <c r="F53316" s="64"/>
    </row>
    <row r="53317" spans="4:6">
      <c r="D53317" s="63"/>
      <c r="F53317" s="64"/>
    </row>
    <row r="53318" spans="4:6">
      <c r="D53318" s="63"/>
      <c r="F53318" s="64"/>
    </row>
    <row r="53319" spans="4:6">
      <c r="D53319" s="63"/>
      <c r="F53319" s="64"/>
    </row>
    <row r="53320" spans="4:6">
      <c r="D53320" s="63"/>
      <c r="F53320" s="64"/>
    </row>
    <row r="53321" spans="4:6">
      <c r="D53321" s="63"/>
      <c r="F53321" s="64"/>
    </row>
    <row r="53322" spans="4:6">
      <c r="D53322" s="63"/>
      <c r="F53322" s="64"/>
    </row>
    <row r="53323" spans="4:6">
      <c r="D53323" s="63"/>
      <c r="F53323" s="64"/>
    </row>
    <row r="53324" spans="4:6">
      <c r="D53324" s="63"/>
      <c r="F53324" s="64"/>
    </row>
    <row r="53325" spans="4:6">
      <c r="D53325" s="63"/>
      <c r="F53325" s="64"/>
    </row>
    <row r="53326" spans="4:6">
      <c r="D53326" s="63"/>
      <c r="F53326" s="64"/>
    </row>
    <row r="53327" spans="4:6">
      <c r="D53327" s="63"/>
      <c r="F53327" s="64"/>
    </row>
    <row r="53328" spans="4:6">
      <c r="D53328" s="63"/>
      <c r="F53328" s="64"/>
    </row>
    <row r="53329" spans="4:6">
      <c r="D53329" s="63"/>
      <c r="F53329" s="64"/>
    </row>
    <row r="53330" spans="4:6">
      <c r="D53330" s="63"/>
      <c r="F53330" s="64"/>
    </row>
    <row r="53331" spans="4:6">
      <c r="D53331" s="63"/>
      <c r="F53331" s="64"/>
    </row>
    <row r="53332" spans="4:6">
      <c r="D53332" s="63"/>
      <c r="F53332" s="64"/>
    </row>
    <row r="53333" spans="4:6">
      <c r="D53333" s="63"/>
      <c r="F53333" s="64"/>
    </row>
    <row r="53334" spans="4:6">
      <c r="D53334" s="63"/>
      <c r="F53334" s="64"/>
    </row>
    <row r="53335" spans="4:6">
      <c r="D53335" s="63"/>
      <c r="F53335" s="64"/>
    </row>
    <row r="53336" spans="4:6">
      <c r="D53336" s="63"/>
      <c r="F53336" s="64"/>
    </row>
    <row r="53337" spans="4:6">
      <c r="D53337" s="63"/>
      <c r="F53337" s="64"/>
    </row>
    <row r="53338" spans="4:6">
      <c r="D53338" s="63"/>
      <c r="F53338" s="64"/>
    </row>
    <row r="53339" spans="4:6">
      <c r="D53339" s="63"/>
      <c r="F53339" s="64"/>
    </row>
    <row r="53340" spans="4:6">
      <c r="D53340" s="63"/>
      <c r="F53340" s="64"/>
    </row>
    <row r="53341" spans="4:6">
      <c r="D53341" s="63"/>
      <c r="F53341" s="64"/>
    </row>
    <row r="53342" spans="4:6">
      <c r="D53342" s="63"/>
      <c r="F53342" s="64"/>
    </row>
    <row r="53343" spans="4:6">
      <c r="D53343" s="63"/>
      <c r="F53343" s="64"/>
    </row>
    <row r="53344" spans="4:6">
      <c r="D53344" s="63"/>
      <c r="F53344" s="64"/>
    </row>
    <row r="53345" spans="4:6">
      <c r="D53345" s="63"/>
      <c r="F53345" s="64"/>
    </row>
    <row r="53346" spans="4:6">
      <c r="D53346" s="63"/>
      <c r="F53346" s="64"/>
    </row>
    <row r="53347" spans="4:6">
      <c r="D53347" s="63"/>
      <c r="F53347" s="64"/>
    </row>
    <row r="53348" spans="4:6">
      <c r="D53348" s="63"/>
      <c r="F53348" s="64"/>
    </row>
    <row r="53349" spans="4:6">
      <c r="D53349" s="63"/>
      <c r="F53349" s="64"/>
    </row>
    <row r="53350" spans="4:6">
      <c r="D53350" s="63"/>
      <c r="F53350" s="64"/>
    </row>
    <row r="53351" spans="4:6">
      <c r="D53351" s="63"/>
      <c r="F53351" s="64"/>
    </row>
    <row r="53352" spans="4:6">
      <c r="D53352" s="63"/>
      <c r="F53352" s="64"/>
    </row>
    <row r="53353" spans="4:6">
      <c r="D53353" s="63"/>
      <c r="F53353" s="64"/>
    </row>
    <row r="53354" spans="4:6">
      <c r="D53354" s="63"/>
      <c r="F53354" s="64"/>
    </row>
    <row r="53355" spans="4:6">
      <c r="D53355" s="63"/>
      <c r="F53355" s="64"/>
    </row>
    <row r="53356" spans="4:6">
      <c r="D53356" s="63"/>
      <c r="F53356" s="64"/>
    </row>
    <row r="53357" spans="4:6">
      <c r="D53357" s="63"/>
      <c r="F53357" s="64"/>
    </row>
    <row r="53358" spans="4:6">
      <c r="D53358" s="63"/>
      <c r="F53358" s="64"/>
    </row>
    <row r="53359" spans="4:6">
      <c r="D53359" s="63"/>
      <c r="F53359" s="64"/>
    </row>
    <row r="53360" spans="4:6">
      <c r="D53360" s="63"/>
      <c r="F53360" s="64"/>
    </row>
    <row r="53361" spans="4:6">
      <c r="D53361" s="63"/>
      <c r="F53361" s="64"/>
    </row>
    <row r="53362" spans="4:6">
      <c r="D53362" s="63"/>
      <c r="F53362" s="64"/>
    </row>
    <row r="53363" spans="4:6">
      <c r="D53363" s="63"/>
      <c r="F53363" s="64"/>
    </row>
    <row r="53364" spans="4:6">
      <c r="D53364" s="63"/>
      <c r="F53364" s="64"/>
    </row>
    <row r="53365" spans="4:6">
      <c r="D53365" s="63"/>
      <c r="F53365" s="64"/>
    </row>
    <row r="53366" spans="4:6">
      <c r="D53366" s="63"/>
      <c r="F53366" s="64"/>
    </row>
    <row r="53367" spans="4:6">
      <c r="D53367" s="63"/>
      <c r="F53367" s="64"/>
    </row>
    <row r="53368" spans="4:6">
      <c r="D53368" s="63"/>
      <c r="F53368" s="64"/>
    </row>
    <row r="53369" spans="4:6">
      <c r="D53369" s="63"/>
      <c r="F53369" s="64"/>
    </row>
    <row r="53370" spans="4:6">
      <c r="D53370" s="63"/>
      <c r="F53370" s="64"/>
    </row>
    <row r="53371" spans="4:6">
      <c r="D53371" s="63"/>
      <c r="F53371" s="64"/>
    </row>
    <row r="53372" spans="4:6">
      <c r="D53372" s="63"/>
      <c r="F53372" s="64"/>
    </row>
    <row r="53373" spans="4:6">
      <c r="D53373" s="63"/>
      <c r="F53373" s="64"/>
    </row>
    <row r="53374" spans="4:6">
      <c r="D53374" s="63"/>
      <c r="F53374" s="64"/>
    </row>
    <row r="53375" spans="4:6">
      <c r="D53375" s="63"/>
      <c r="F53375" s="64"/>
    </row>
    <row r="53376" spans="4:6">
      <c r="D53376" s="63"/>
      <c r="F53376" s="64"/>
    </row>
    <row r="53377" spans="4:6">
      <c r="D53377" s="63"/>
      <c r="F53377" s="64"/>
    </row>
    <row r="53378" spans="4:6">
      <c r="D53378" s="63"/>
      <c r="F53378" s="64"/>
    </row>
    <row r="53379" spans="4:6">
      <c r="D53379" s="63"/>
      <c r="F53379" s="64"/>
    </row>
    <row r="53380" spans="4:6">
      <c r="D53380" s="63"/>
      <c r="F53380" s="64"/>
    </row>
    <row r="53381" spans="4:6">
      <c r="D53381" s="63"/>
      <c r="F53381" s="64"/>
    </row>
    <row r="53382" spans="4:6">
      <c r="D53382" s="63"/>
      <c r="F53382" s="64"/>
    </row>
    <row r="53383" spans="4:6">
      <c r="D53383" s="63"/>
      <c r="F53383" s="64"/>
    </row>
    <row r="53384" spans="4:6">
      <c r="D53384" s="63"/>
      <c r="F53384" s="64"/>
    </row>
    <row r="53385" spans="4:6">
      <c r="D53385" s="63"/>
      <c r="F53385" s="64"/>
    </row>
    <row r="53386" spans="4:6">
      <c r="D53386" s="63"/>
      <c r="F53386" s="64"/>
    </row>
    <row r="53387" spans="4:6">
      <c r="D53387" s="63"/>
      <c r="F53387" s="64"/>
    </row>
    <row r="53388" spans="4:6">
      <c r="D53388" s="63"/>
      <c r="F53388" s="64"/>
    </row>
    <row r="53389" spans="4:6">
      <c r="D53389" s="63"/>
      <c r="F53389" s="64"/>
    </row>
    <row r="53390" spans="4:6">
      <c r="D53390" s="63"/>
      <c r="F53390" s="64"/>
    </row>
    <row r="53391" spans="4:6">
      <c r="D53391" s="63"/>
      <c r="F53391" s="64"/>
    </row>
    <row r="53392" spans="4:6">
      <c r="D53392" s="63"/>
      <c r="F53392" s="64"/>
    </row>
    <row r="53393" spans="4:6">
      <c r="D53393" s="63"/>
      <c r="F53393" s="64"/>
    </row>
    <row r="53394" spans="4:6">
      <c r="D53394" s="63"/>
      <c r="F53394" s="64"/>
    </row>
    <row r="53395" spans="4:6">
      <c r="D53395" s="63"/>
      <c r="F53395" s="64"/>
    </row>
    <row r="53396" spans="4:6">
      <c r="D53396" s="63"/>
      <c r="F53396" s="64"/>
    </row>
    <row r="53397" spans="4:6">
      <c r="D53397" s="63"/>
      <c r="F53397" s="64"/>
    </row>
    <row r="53398" spans="4:6">
      <c r="D53398" s="63"/>
      <c r="F53398" s="64"/>
    </row>
    <row r="53399" spans="4:6">
      <c r="D53399" s="63"/>
      <c r="F53399" s="64"/>
    </row>
    <row r="53400" spans="4:6">
      <c r="D53400" s="63"/>
      <c r="F53400" s="64"/>
    </row>
    <row r="53401" spans="4:6">
      <c r="D53401" s="63"/>
      <c r="F53401" s="64"/>
    </row>
    <row r="53402" spans="4:6">
      <c r="D53402" s="63"/>
      <c r="F53402" s="64"/>
    </row>
    <row r="53403" spans="4:6">
      <c r="D53403" s="63"/>
      <c r="F53403" s="64"/>
    </row>
    <row r="53404" spans="4:6">
      <c r="D53404" s="63"/>
      <c r="F53404" s="64"/>
    </row>
    <row r="53405" spans="4:6">
      <c r="D53405" s="63"/>
      <c r="F53405" s="64"/>
    </row>
    <row r="53406" spans="4:6">
      <c r="D53406" s="63"/>
      <c r="F53406" s="64"/>
    </row>
    <row r="53407" spans="4:6">
      <c r="D53407" s="63"/>
      <c r="F53407" s="64"/>
    </row>
    <row r="53408" spans="4:6">
      <c r="D53408" s="63"/>
      <c r="F53408" s="64"/>
    </row>
    <row r="53409" spans="4:6">
      <c r="D53409" s="63"/>
      <c r="F53409" s="64"/>
    </row>
    <row r="53410" spans="4:6">
      <c r="D53410" s="63"/>
      <c r="F53410" s="64"/>
    </row>
    <row r="53411" spans="4:6">
      <c r="D53411" s="63"/>
      <c r="F53411" s="64"/>
    </row>
    <row r="53412" spans="4:6">
      <c r="D53412" s="63"/>
      <c r="F53412" s="64"/>
    </row>
    <row r="53413" spans="4:6">
      <c r="D53413" s="63"/>
      <c r="F53413" s="64"/>
    </row>
    <row r="53414" spans="4:6">
      <c r="D53414" s="63"/>
      <c r="F53414" s="64"/>
    </row>
    <row r="53415" spans="4:6">
      <c r="D53415" s="63"/>
      <c r="F53415" s="64"/>
    </row>
    <row r="53416" spans="4:6">
      <c r="D53416" s="63"/>
      <c r="F53416" s="64"/>
    </row>
    <row r="53417" spans="4:6">
      <c r="D53417" s="63"/>
      <c r="F53417" s="64"/>
    </row>
    <row r="53418" spans="4:6">
      <c r="D53418" s="63"/>
      <c r="F53418" s="64"/>
    </row>
    <row r="53419" spans="4:6">
      <c r="D53419" s="63"/>
      <c r="F53419" s="64"/>
    </row>
    <row r="53420" spans="4:6">
      <c r="D53420" s="63"/>
      <c r="F53420" s="64"/>
    </row>
    <row r="53421" spans="4:6">
      <c r="D53421" s="63"/>
      <c r="F53421" s="64"/>
    </row>
    <row r="53422" spans="4:6">
      <c r="D53422" s="63"/>
      <c r="F53422" s="64"/>
    </row>
    <row r="53423" spans="4:6">
      <c r="D53423" s="63"/>
      <c r="F53423" s="64"/>
    </row>
    <row r="53424" spans="4:6">
      <c r="D53424" s="63"/>
      <c r="F53424" s="64"/>
    </row>
    <row r="53425" spans="4:6">
      <c r="D53425" s="63"/>
      <c r="F53425" s="64"/>
    </row>
    <row r="53426" spans="4:6">
      <c r="D53426" s="63"/>
      <c r="F53426" s="64"/>
    </row>
    <row r="53427" spans="4:6">
      <c r="D53427" s="63"/>
      <c r="F53427" s="64"/>
    </row>
    <row r="53428" spans="4:6">
      <c r="D53428" s="63"/>
      <c r="F53428" s="64"/>
    </row>
    <row r="53429" spans="4:6">
      <c r="D53429" s="63"/>
      <c r="F53429" s="64"/>
    </row>
    <row r="53430" spans="4:6">
      <c r="D53430" s="63"/>
      <c r="F53430" s="64"/>
    </row>
    <row r="53431" spans="4:6">
      <c r="D53431" s="63"/>
      <c r="F53431" s="64"/>
    </row>
    <row r="53432" spans="4:6">
      <c r="D53432" s="63"/>
      <c r="F53432" s="64"/>
    </row>
    <row r="53433" spans="4:6">
      <c r="D53433" s="63"/>
      <c r="F53433" s="64"/>
    </row>
    <row r="53434" spans="4:6">
      <c r="D53434" s="63"/>
      <c r="F53434" s="64"/>
    </row>
    <row r="53435" spans="4:6">
      <c r="D53435" s="63"/>
      <c r="F53435" s="64"/>
    </row>
    <row r="53436" spans="4:6">
      <c r="D53436" s="63"/>
      <c r="F53436" s="64"/>
    </row>
    <row r="53437" spans="4:6">
      <c r="D53437" s="63"/>
      <c r="F53437" s="64"/>
    </row>
    <row r="53438" spans="4:6">
      <c r="D53438" s="63"/>
      <c r="F53438" s="64"/>
    </row>
    <row r="53439" spans="4:6">
      <c r="D53439" s="63"/>
      <c r="F53439" s="64"/>
    </row>
    <row r="53440" spans="4:6">
      <c r="D53440" s="63"/>
      <c r="F53440" s="64"/>
    </row>
    <row r="53441" spans="4:6">
      <c r="D53441" s="63"/>
      <c r="F53441" s="64"/>
    </row>
    <row r="53442" spans="4:6">
      <c r="D53442" s="63"/>
      <c r="F53442" s="64"/>
    </row>
    <row r="53443" spans="4:6">
      <c r="D53443" s="63"/>
      <c r="F53443" s="64"/>
    </row>
    <row r="53444" spans="4:6">
      <c r="D53444" s="63"/>
      <c r="F53444" s="64"/>
    </row>
    <row r="53445" spans="4:6">
      <c r="D53445" s="63"/>
      <c r="F53445" s="64"/>
    </row>
    <row r="53446" spans="4:6">
      <c r="D53446" s="63"/>
      <c r="F53446" s="64"/>
    </row>
    <row r="53447" spans="4:6">
      <c r="D53447" s="63"/>
      <c r="F53447" s="64"/>
    </row>
    <row r="53448" spans="4:6">
      <c r="D53448" s="63"/>
      <c r="F53448" s="64"/>
    </row>
    <row r="53449" spans="4:6">
      <c r="D53449" s="63"/>
      <c r="F53449" s="64"/>
    </row>
    <row r="53450" spans="4:6">
      <c r="D53450" s="63"/>
      <c r="F53450" s="64"/>
    </row>
    <row r="53451" spans="4:6">
      <c r="D53451" s="63"/>
      <c r="F53451" s="64"/>
    </row>
    <row r="53452" spans="4:6">
      <c r="D53452" s="63"/>
      <c r="F53452" s="64"/>
    </row>
    <row r="53453" spans="4:6">
      <c r="D53453" s="63"/>
      <c r="F53453" s="64"/>
    </row>
    <row r="53454" spans="4:6">
      <c r="D53454" s="63"/>
      <c r="F53454" s="64"/>
    </row>
    <row r="53455" spans="4:6">
      <c r="D53455" s="63"/>
      <c r="F53455" s="64"/>
    </row>
    <row r="53456" spans="4:6">
      <c r="D53456" s="63"/>
      <c r="F53456" s="64"/>
    </row>
    <row r="53457" spans="4:6">
      <c r="D53457" s="63"/>
      <c r="F53457" s="64"/>
    </row>
    <row r="53458" spans="4:6">
      <c r="D53458" s="63"/>
      <c r="F53458" s="64"/>
    </row>
    <row r="53459" spans="4:6">
      <c r="D53459" s="63"/>
      <c r="F53459" s="64"/>
    </row>
    <row r="53460" spans="4:6">
      <c r="D53460" s="63"/>
      <c r="F53460" s="64"/>
    </row>
    <row r="53461" spans="4:6">
      <c r="D53461" s="63"/>
      <c r="F53461" s="64"/>
    </row>
    <row r="53462" spans="4:6">
      <c r="D53462" s="63"/>
      <c r="F53462" s="64"/>
    </row>
    <row r="53463" spans="4:6">
      <c r="D53463" s="63"/>
      <c r="F53463" s="64"/>
    </row>
    <row r="53464" spans="4:6">
      <c r="D53464" s="63"/>
      <c r="F53464" s="64"/>
    </row>
    <row r="53465" spans="4:6">
      <c r="D53465" s="63"/>
      <c r="F53465" s="64"/>
    </row>
    <row r="53466" spans="4:6">
      <c r="D53466" s="63"/>
      <c r="F53466" s="64"/>
    </row>
    <row r="53467" spans="4:6">
      <c r="D53467" s="63"/>
      <c r="F53467" s="64"/>
    </row>
    <row r="53468" spans="4:6">
      <c r="D53468" s="63"/>
      <c r="F53468" s="64"/>
    </row>
    <row r="53469" spans="4:6">
      <c r="D53469" s="63"/>
      <c r="F53469" s="64"/>
    </row>
    <row r="53470" spans="4:6">
      <c r="D53470" s="63"/>
      <c r="F53470" s="64"/>
    </row>
    <row r="53471" spans="4:6">
      <c r="D53471" s="63"/>
      <c r="F53471" s="64"/>
    </row>
    <row r="53472" spans="4:6">
      <c r="D53472" s="63"/>
      <c r="F53472" s="64"/>
    </row>
    <row r="53473" spans="4:6">
      <c r="D53473" s="63"/>
      <c r="F53473" s="64"/>
    </row>
    <row r="53474" spans="4:6">
      <c r="D53474" s="63"/>
      <c r="F53474" s="64"/>
    </row>
    <row r="53475" spans="4:6">
      <c r="D53475" s="63"/>
      <c r="F53475" s="64"/>
    </row>
    <row r="53476" spans="4:6">
      <c r="D53476" s="63"/>
      <c r="F53476" s="64"/>
    </row>
    <row r="53477" spans="4:6">
      <c r="D53477" s="63"/>
      <c r="F53477" s="64"/>
    </row>
    <row r="53478" spans="4:6">
      <c r="D53478" s="63"/>
      <c r="F53478" s="64"/>
    </row>
    <row r="53479" spans="4:6">
      <c r="D53479" s="63"/>
      <c r="F53479" s="64"/>
    </row>
    <row r="53480" spans="4:6">
      <c r="D53480" s="63"/>
      <c r="F53480" s="64"/>
    </row>
    <row r="53481" spans="4:6">
      <c r="D53481" s="63"/>
      <c r="F53481" s="64"/>
    </row>
    <row r="53482" spans="4:6">
      <c r="D53482" s="63"/>
      <c r="F53482" s="64"/>
    </row>
    <row r="53483" spans="4:6">
      <c r="D53483" s="63"/>
      <c r="F53483" s="64"/>
    </row>
    <row r="53484" spans="4:6">
      <c r="D53484" s="63"/>
      <c r="F53484" s="64"/>
    </row>
    <row r="53485" spans="4:6">
      <c r="D53485" s="63"/>
      <c r="F53485" s="64"/>
    </row>
    <row r="53486" spans="4:6">
      <c r="D53486" s="63"/>
      <c r="F53486" s="64"/>
    </row>
    <row r="53487" spans="4:6">
      <c r="D53487" s="63"/>
      <c r="F53487" s="64"/>
    </row>
    <row r="53488" spans="4:6">
      <c r="D53488" s="63"/>
      <c r="F53488" s="64"/>
    </row>
    <row r="53489" spans="4:6">
      <c r="D53489" s="63"/>
      <c r="F53489" s="64"/>
    </row>
    <row r="53490" spans="4:6">
      <c r="D53490" s="63"/>
      <c r="F53490" s="64"/>
    </row>
    <row r="53491" spans="4:6">
      <c r="D53491" s="63"/>
      <c r="F53491" s="64"/>
    </row>
    <row r="53492" spans="4:6">
      <c r="D53492" s="63"/>
      <c r="F53492" s="64"/>
    </row>
    <row r="53493" spans="4:6">
      <c r="D53493" s="63"/>
      <c r="F53493" s="64"/>
    </row>
    <row r="53494" spans="4:6">
      <c r="D53494" s="63"/>
      <c r="F53494" s="64"/>
    </row>
    <row r="53495" spans="4:6">
      <c r="D53495" s="63"/>
      <c r="F53495" s="64"/>
    </row>
    <row r="53496" spans="4:6">
      <c r="D53496" s="63"/>
      <c r="F53496" s="64"/>
    </row>
    <row r="53497" spans="4:6">
      <c r="D53497" s="63"/>
      <c r="F53497" s="64"/>
    </row>
    <row r="53498" spans="4:6">
      <c r="D53498" s="63"/>
      <c r="F53498" s="64"/>
    </row>
    <row r="53499" spans="4:6">
      <c r="D53499" s="63"/>
      <c r="F53499" s="64"/>
    </row>
    <row r="53500" spans="4:6">
      <c r="D53500" s="63"/>
      <c r="F53500" s="64"/>
    </row>
    <row r="53501" spans="4:6">
      <c r="D53501" s="63"/>
      <c r="F53501" s="64"/>
    </row>
    <row r="53502" spans="4:6">
      <c r="D53502" s="63"/>
      <c r="F53502" s="64"/>
    </row>
    <row r="53503" spans="4:6">
      <c r="D53503" s="63"/>
      <c r="F53503" s="64"/>
    </row>
    <row r="53504" spans="4:6">
      <c r="D53504" s="63"/>
      <c r="F53504" s="64"/>
    </row>
    <row r="53505" spans="4:6">
      <c r="D53505" s="63"/>
      <c r="F53505" s="64"/>
    </row>
    <row r="53506" spans="4:6">
      <c r="D53506" s="63"/>
      <c r="F53506" s="64"/>
    </row>
    <row r="53507" spans="4:6">
      <c r="D53507" s="63"/>
      <c r="F53507" s="64"/>
    </row>
    <row r="53508" spans="4:6">
      <c r="D53508" s="63"/>
      <c r="F53508" s="64"/>
    </row>
    <row r="53509" spans="4:6">
      <c r="D53509" s="63"/>
      <c r="F53509" s="64"/>
    </row>
    <row r="53510" spans="4:6">
      <c r="D53510" s="63"/>
      <c r="F53510" s="64"/>
    </row>
    <row r="53511" spans="4:6">
      <c r="D53511" s="63"/>
      <c r="F53511" s="64"/>
    </row>
    <row r="53512" spans="4:6">
      <c r="D53512" s="63"/>
      <c r="F53512" s="64"/>
    </row>
    <row r="53513" spans="4:6">
      <c r="D53513" s="63"/>
      <c r="F53513" s="64"/>
    </row>
    <row r="53514" spans="4:6">
      <c r="D53514" s="63"/>
      <c r="F53514" s="64"/>
    </row>
    <row r="53515" spans="4:6">
      <c r="D53515" s="63"/>
      <c r="F53515" s="64"/>
    </row>
    <row r="53516" spans="4:6">
      <c r="D53516" s="63"/>
      <c r="F53516" s="64"/>
    </row>
    <row r="53517" spans="4:6">
      <c r="D53517" s="63"/>
      <c r="F53517" s="64"/>
    </row>
    <row r="53518" spans="4:6">
      <c r="D53518" s="63"/>
      <c r="F53518" s="64"/>
    </row>
    <row r="53519" spans="4:6">
      <c r="D53519" s="63"/>
      <c r="F53519" s="64"/>
    </row>
    <row r="53520" spans="4:6">
      <c r="D53520" s="63"/>
      <c r="F53520" s="64"/>
    </row>
    <row r="53521" spans="4:6">
      <c r="D53521" s="63"/>
      <c r="F53521" s="64"/>
    </row>
    <row r="53522" spans="4:6">
      <c r="D53522" s="63"/>
      <c r="F53522" s="64"/>
    </row>
    <row r="53523" spans="4:6">
      <c r="D53523" s="63"/>
      <c r="F53523" s="64"/>
    </row>
    <row r="53524" spans="4:6">
      <c r="D53524" s="63"/>
      <c r="F53524" s="64"/>
    </row>
    <row r="53525" spans="4:6">
      <c r="D53525" s="63"/>
      <c r="F53525" s="64"/>
    </row>
    <row r="53526" spans="4:6">
      <c r="D53526" s="63"/>
      <c r="F53526" s="64"/>
    </row>
    <row r="53527" spans="4:6">
      <c r="D53527" s="63"/>
      <c r="F53527" s="64"/>
    </row>
    <row r="53528" spans="4:6">
      <c r="D53528" s="63"/>
      <c r="F53528" s="64"/>
    </row>
    <row r="53529" spans="4:6">
      <c r="D53529" s="63"/>
      <c r="F53529" s="64"/>
    </row>
    <row r="53530" spans="4:6">
      <c r="D53530" s="63"/>
      <c r="F53530" s="64"/>
    </row>
    <row r="53531" spans="4:6">
      <c r="D53531" s="63"/>
      <c r="F53531" s="64"/>
    </row>
    <row r="53532" spans="4:6">
      <c r="D53532" s="63"/>
      <c r="F53532" s="64"/>
    </row>
    <row r="53533" spans="4:6">
      <c r="D53533" s="63"/>
      <c r="F53533" s="64"/>
    </row>
    <row r="53534" spans="4:6">
      <c r="D53534" s="63"/>
      <c r="F53534" s="64"/>
    </row>
    <row r="53535" spans="4:6">
      <c r="D53535" s="63"/>
      <c r="F53535" s="64"/>
    </row>
    <row r="53536" spans="4:6">
      <c r="D53536" s="63"/>
      <c r="F53536" s="64"/>
    </row>
    <row r="53537" spans="4:6">
      <c r="D53537" s="63"/>
      <c r="F53537" s="64"/>
    </row>
    <row r="53538" spans="4:6">
      <c r="D53538" s="63"/>
      <c r="F53538" s="64"/>
    </row>
    <row r="53539" spans="4:6">
      <c r="D53539" s="63"/>
      <c r="F53539" s="64"/>
    </row>
    <row r="53540" spans="4:6">
      <c r="D53540" s="63"/>
      <c r="F53540" s="64"/>
    </row>
    <row r="53541" spans="4:6">
      <c r="D53541" s="63"/>
      <c r="F53541" s="64"/>
    </row>
    <row r="53542" spans="4:6">
      <c r="D53542" s="63"/>
      <c r="F53542" s="64"/>
    </row>
    <row r="53543" spans="4:6">
      <c r="D53543" s="63"/>
      <c r="F53543" s="64"/>
    </row>
    <row r="53544" spans="4:6">
      <c r="D53544" s="63"/>
      <c r="F53544" s="64"/>
    </row>
    <row r="53545" spans="4:6">
      <c r="D53545" s="63"/>
      <c r="F53545" s="64"/>
    </row>
    <row r="53546" spans="4:6">
      <c r="D53546" s="63"/>
      <c r="F53546" s="64"/>
    </row>
    <row r="53547" spans="4:6">
      <c r="D53547" s="63"/>
      <c r="F53547" s="64"/>
    </row>
    <row r="53548" spans="4:6">
      <c r="D53548" s="63"/>
      <c r="F53548" s="64"/>
    </row>
    <row r="53549" spans="4:6">
      <c r="D53549" s="63"/>
      <c r="F53549" s="64"/>
    </row>
    <row r="53550" spans="4:6">
      <c r="D53550" s="63"/>
      <c r="F53550" s="64"/>
    </row>
    <row r="53551" spans="4:6">
      <c r="D53551" s="63"/>
      <c r="F53551" s="64"/>
    </row>
    <row r="53552" spans="4:6">
      <c r="D53552" s="63"/>
      <c r="F53552" s="64"/>
    </row>
    <row r="53553" spans="4:6">
      <c r="D53553" s="63"/>
      <c r="F53553" s="64"/>
    </row>
    <row r="53554" spans="4:6">
      <c r="D53554" s="63"/>
      <c r="F53554" s="64"/>
    </row>
    <row r="53555" spans="4:6">
      <c r="D53555" s="63"/>
      <c r="F53555" s="64"/>
    </row>
    <row r="53556" spans="4:6">
      <c r="D53556" s="63"/>
      <c r="F53556" s="64"/>
    </row>
    <row r="53557" spans="4:6">
      <c r="D53557" s="63"/>
      <c r="F53557" s="64"/>
    </row>
    <row r="53558" spans="4:6">
      <c r="D53558" s="63"/>
      <c r="F53558" s="64"/>
    </row>
    <row r="53559" spans="4:6">
      <c r="D53559" s="63"/>
      <c r="F53559" s="64"/>
    </row>
    <row r="53560" spans="4:6">
      <c r="D53560" s="63"/>
      <c r="F53560" s="64"/>
    </row>
    <row r="53561" spans="4:6">
      <c r="D53561" s="63"/>
      <c r="F53561" s="64"/>
    </row>
    <row r="53562" spans="4:6">
      <c r="D53562" s="63"/>
      <c r="F53562" s="64"/>
    </row>
    <row r="53563" spans="4:6">
      <c r="D53563" s="63"/>
      <c r="F53563" s="64"/>
    </row>
    <row r="53564" spans="4:6">
      <c r="D53564" s="63"/>
      <c r="F53564" s="64"/>
    </row>
    <row r="53565" spans="4:6">
      <c r="D53565" s="63"/>
      <c r="F53565" s="64"/>
    </row>
    <row r="53566" spans="4:6">
      <c r="D53566" s="63"/>
      <c r="F53566" s="64"/>
    </row>
    <row r="53567" spans="4:6">
      <c r="D53567" s="63"/>
      <c r="F53567" s="64"/>
    </row>
    <row r="53568" spans="4:6">
      <c r="D53568" s="63"/>
      <c r="F53568" s="64"/>
    </row>
    <row r="53569" spans="4:6">
      <c r="D53569" s="63"/>
      <c r="F53569" s="64"/>
    </row>
    <row r="53570" spans="4:6">
      <c r="D53570" s="63"/>
      <c r="F53570" s="64"/>
    </row>
    <row r="53571" spans="4:6">
      <c r="D53571" s="63"/>
      <c r="F53571" s="64"/>
    </row>
    <row r="53572" spans="4:6">
      <c r="D53572" s="63"/>
      <c r="F53572" s="64"/>
    </row>
    <row r="53573" spans="4:6">
      <c r="D53573" s="63"/>
      <c r="F53573" s="64"/>
    </row>
    <row r="53574" spans="4:6">
      <c r="D53574" s="63"/>
      <c r="F53574" s="64"/>
    </row>
    <row r="53575" spans="4:6">
      <c r="D53575" s="63"/>
      <c r="F53575" s="64"/>
    </row>
    <row r="53576" spans="4:6">
      <c r="D53576" s="63"/>
      <c r="F53576" s="64"/>
    </row>
    <row r="53577" spans="4:6">
      <c r="D53577" s="63"/>
      <c r="F53577" s="64"/>
    </row>
    <row r="53578" spans="4:6">
      <c r="D53578" s="63"/>
      <c r="F53578" s="64"/>
    </row>
    <row r="53579" spans="4:6">
      <c r="D53579" s="63"/>
      <c r="F53579" s="64"/>
    </row>
    <row r="53580" spans="4:6">
      <c r="D53580" s="63"/>
      <c r="F53580" s="64"/>
    </row>
    <row r="53581" spans="4:6">
      <c r="D53581" s="63"/>
      <c r="F53581" s="64"/>
    </row>
    <row r="53582" spans="4:6">
      <c r="D53582" s="63"/>
      <c r="F53582" s="64"/>
    </row>
    <row r="53583" spans="4:6">
      <c r="D53583" s="63"/>
      <c r="F53583" s="64"/>
    </row>
    <row r="53584" spans="4:6">
      <c r="D53584" s="63"/>
      <c r="F53584" s="64"/>
    </row>
    <row r="53585" spans="4:6">
      <c r="D53585" s="63"/>
      <c r="F53585" s="64"/>
    </row>
    <row r="53586" spans="4:6">
      <c r="D53586" s="63"/>
      <c r="F53586" s="64"/>
    </row>
    <row r="53587" spans="4:6">
      <c r="D53587" s="63"/>
      <c r="F53587" s="64"/>
    </row>
    <row r="53588" spans="4:6">
      <c r="D53588" s="63"/>
      <c r="F53588" s="64"/>
    </row>
    <row r="53589" spans="4:6">
      <c r="D53589" s="63"/>
      <c r="F53589" s="64"/>
    </row>
    <row r="53590" spans="4:6">
      <c r="D53590" s="63"/>
      <c r="F53590" s="64"/>
    </row>
    <row r="53591" spans="4:6">
      <c r="D53591" s="63"/>
      <c r="F53591" s="64"/>
    </row>
    <row r="53592" spans="4:6">
      <c r="D53592" s="63"/>
      <c r="F53592" s="64"/>
    </row>
    <row r="53593" spans="4:6">
      <c r="D53593" s="63"/>
      <c r="F53593" s="64"/>
    </row>
    <row r="53594" spans="4:6">
      <c r="D53594" s="63"/>
      <c r="F53594" s="64"/>
    </row>
    <row r="53595" spans="4:6">
      <c r="D53595" s="63"/>
      <c r="F53595" s="64"/>
    </row>
    <row r="53596" spans="4:6">
      <c r="D53596" s="63"/>
      <c r="F53596" s="64"/>
    </row>
    <row r="53597" spans="4:6">
      <c r="D53597" s="63"/>
      <c r="F53597" s="64"/>
    </row>
    <row r="53598" spans="4:6">
      <c r="D53598" s="63"/>
      <c r="F53598" s="64"/>
    </row>
    <row r="53599" spans="4:6">
      <c r="D53599" s="63"/>
      <c r="F53599" s="64"/>
    </row>
    <row r="53600" spans="4:6">
      <c r="D53600" s="63"/>
      <c r="F53600" s="64"/>
    </row>
    <row r="53601" spans="4:6">
      <c r="D53601" s="63"/>
      <c r="F53601" s="64"/>
    </row>
    <row r="53602" spans="4:6">
      <c r="D53602" s="63"/>
      <c r="F53602" s="64"/>
    </row>
    <row r="53603" spans="4:6">
      <c r="D53603" s="63"/>
      <c r="F53603" s="64"/>
    </row>
    <row r="53604" spans="4:6">
      <c r="D53604" s="63"/>
      <c r="F53604" s="64"/>
    </row>
    <row r="53605" spans="4:6">
      <c r="D53605" s="63"/>
      <c r="F53605" s="64"/>
    </row>
    <row r="53606" spans="4:6">
      <c r="D53606" s="63"/>
      <c r="F53606" s="64"/>
    </row>
    <row r="53607" spans="4:6">
      <c r="D53607" s="63"/>
      <c r="F53607" s="64"/>
    </row>
    <row r="53608" spans="4:6">
      <c r="D53608" s="63"/>
      <c r="F53608" s="64"/>
    </row>
    <row r="53609" spans="4:6">
      <c r="D53609" s="63"/>
      <c r="F53609" s="64"/>
    </row>
    <row r="53610" spans="4:6">
      <c r="D53610" s="63"/>
      <c r="F53610" s="64"/>
    </row>
    <row r="53611" spans="4:6">
      <c r="D53611" s="63"/>
      <c r="F53611" s="64"/>
    </row>
    <row r="53612" spans="4:6">
      <c r="D53612" s="63"/>
      <c r="F53612" s="64"/>
    </row>
    <row r="53613" spans="4:6">
      <c r="D53613" s="63"/>
      <c r="F53613" s="64"/>
    </row>
    <row r="53614" spans="4:6">
      <c r="D53614" s="63"/>
      <c r="F53614" s="64"/>
    </row>
    <row r="53615" spans="4:6">
      <c r="D53615" s="63"/>
      <c r="F53615" s="64"/>
    </row>
    <row r="53616" spans="4:6">
      <c r="D53616" s="63"/>
      <c r="F53616" s="64"/>
    </row>
    <row r="53617" spans="4:6">
      <c r="D53617" s="63"/>
      <c r="F53617" s="64"/>
    </row>
    <row r="53618" spans="4:6">
      <c r="D53618" s="63"/>
      <c r="F53618" s="64"/>
    </row>
    <row r="53619" spans="4:6">
      <c r="D53619" s="63"/>
      <c r="F53619" s="64"/>
    </row>
    <row r="53620" spans="4:6">
      <c r="D53620" s="63"/>
      <c r="F53620" s="64"/>
    </row>
    <row r="53621" spans="4:6">
      <c r="D53621" s="63"/>
      <c r="F53621" s="64"/>
    </row>
    <row r="53622" spans="4:6">
      <c r="D53622" s="63"/>
      <c r="F53622" s="64"/>
    </row>
    <row r="53623" spans="4:6">
      <c r="D53623" s="63"/>
      <c r="F53623" s="64"/>
    </row>
    <row r="53624" spans="4:6">
      <c r="D53624" s="63"/>
      <c r="F53624" s="64"/>
    </row>
    <row r="53625" spans="4:6">
      <c r="D53625" s="63"/>
      <c r="F53625" s="64"/>
    </row>
    <row r="53626" spans="4:6">
      <c r="D53626" s="63"/>
      <c r="F53626" s="64"/>
    </row>
    <row r="53627" spans="4:6">
      <c r="D53627" s="63"/>
      <c r="F53627" s="64"/>
    </row>
    <row r="53628" spans="4:6">
      <c r="D53628" s="63"/>
      <c r="F53628" s="64"/>
    </row>
    <row r="53629" spans="4:6">
      <c r="D53629" s="63"/>
      <c r="F53629" s="64"/>
    </row>
    <row r="53630" spans="4:6">
      <c r="D53630" s="63"/>
      <c r="F53630" s="64"/>
    </row>
    <row r="53631" spans="4:6">
      <c r="D53631" s="63"/>
      <c r="F53631" s="64"/>
    </row>
    <row r="53632" spans="4:6">
      <c r="D53632" s="63"/>
      <c r="F53632" s="64"/>
    </row>
    <row r="53633" spans="4:6">
      <c r="D53633" s="63"/>
      <c r="F53633" s="64"/>
    </row>
    <row r="53634" spans="4:6">
      <c r="D53634" s="63"/>
      <c r="F53634" s="64"/>
    </row>
    <row r="53635" spans="4:6">
      <c r="D53635" s="63"/>
      <c r="F53635" s="64"/>
    </row>
    <row r="53636" spans="4:6">
      <c r="D53636" s="63"/>
      <c r="F53636" s="64"/>
    </row>
    <row r="53637" spans="4:6">
      <c r="D53637" s="63"/>
      <c r="F53637" s="64"/>
    </row>
    <row r="53638" spans="4:6">
      <c r="D53638" s="63"/>
      <c r="F53638" s="64"/>
    </row>
    <row r="53639" spans="4:6">
      <c r="D53639" s="63"/>
      <c r="F53639" s="64"/>
    </row>
    <row r="53640" spans="4:6">
      <c r="D53640" s="63"/>
      <c r="F53640" s="64"/>
    </row>
    <row r="53641" spans="4:6">
      <c r="D53641" s="63"/>
      <c r="F53641" s="64"/>
    </row>
    <row r="53642" spans="4:6">
      <c r="D53642" s="63"/>
      <c r="F53642" s="64"/>
    </row>
    <row r="53643" spans="4:6">
      <c r="D53643" s="63"/>
      <c r="F53643" s="64"/>
    </row>
    <row r="53644" spans="4:6">
      <c r="D53644" s="63"/>
      <c r="F53644" s="64"/>
    </row>
    <row r="53645" spans="4:6">
      <c r="D53645" s="63"/>
      <c r="F53645" s="64"/>
    </row>
    <row r="53646" spans="4:6">
      <c r="D53646" s="63"/>
      <c r="F53646" s="64"/>
    </row>
    <row r="53647" spans="4:6">
      <c r="D53647" s="63"/>
      <c r="F53647" s="64"/>
    </row>
    <row r="53648" spans="4:6">
      <c r="D53648" s="63"/>
      <c r="F53648" s="64"/>
    </row>
    <row r="53649" spans="4:6">
      <c r="D53649" s="63"/>
      <c r="F53649" s="64"/>
    </row>
    <row r="53650" spans="4:6">
      <c r="D53650" s="63"/>
      <c r="F53650" s="64"/>
    </row>
    <row r="53651" spans="4:6">
      <c r="D53651" s="63"/>
      <c r="F53651" s="64"/>
    </row>
    <row r="53652" spans="4:6">
      <c r="D53652" s="63"/>
      <c r="F53652" s="64"/>
    </row>
    <row r="53653" spans="4:6">
      <c r="D53653" s="63"/>
      <c r="F53653" s="64"/>
    </row>
    <row r="53654" spans="4:6">
      <c r="D53654" s="63"/>
      <c r="F53654" s="64"/>
    </row>
    <row r="53655" spans="4:6">
      <c r="D53655" s="63"/>
      <c r="F53655" s="64"/>
    </row>
    <row r="53656" spans="4:6">
      <c r="D53656" s="63"/>
      <c r="F53656" s="64"/>
    </row>
    <row r="53657" spans="4:6">
      <c r="D53657" s="63"/>
      <c r="F53657" s="64"/>
    </row>
    <row r="53658" spans="4:6">
      <c r="D53658" s="63"/>
      <c r="F53658" s="64"/>
    </row>
    <row r="53659" spans="4:6">
      <c r="D53659" s="63"/>
      <c r="F53659" s="64"/>
    </row>
    <row r="53660" spans="4:6">
      <c r="D53660" s="63"/>
      <c r="F53660" s="64"/>
    </row>
    <row r="53661" spans="4:6">
      <c r="D53661" s="63"/>
      <c r="F53661" s="64"/>
    </row>
    <row r="53662" spans="4:6">
      <c r="D53662" s="63"/>
      <c r="F53662" s="64"/>
    </row>
    <row r="53663" spans="4:6">
      <c r="D53663" s="63"/>
      <c r="F53663" s="64"/>
    </row>
    <row r="53664" spans="4:6">
      <c r="D53664" s="63"/>
      <c r="F53664" s="64"/>
    </row>
    <row r="53665" spans="4:6">
      <c r="D53665" s="63"/>
      <c r="F53665" s="64"/>
    </row>
    <row r="53666" spans="4:6">
      <c r="D53666" s="63"/>
      <c r="F53666" s="64"/>
    </row>
    <row r="53667" spans="4:6">
      <c r="D53667" s="63"/>
      <c r="F53667" s="64"/>
    </row>
    <row r="53668" spans="4:6">
      <c r="D53668" s="63"/>
      <c r="F53668" s="64"/>
    </row>
    <row r="53669" spans="4:6">
      <c r="D53669" s="63"/>
      <c r="F53669" s="64"/>
    </row>
    <row r="53670" spans="4:6">
      <c r="D53670" s="63"/>
      <c r="F53670" s="64"/>
    </row>
    <row r="53671" spans="4:6">
      <c r="D53671" s="63"/>
      <c r="F53671" s="64"/>
    </row>
    <row r="53672" spans="4:6">
      <c r="D53672" s="63"/>
      <c r="F53672" s="64"/>
    </row>
    <row r="53673" spans="4:6">
      <c r="D53673" s="63"/>
      <c r="F53673" s="64"/>
    </row>
    <row r="53674" spans="4:6">
      <c r="D53674" s="63"/>
      <c r="F53674" s="64"/>
    </row>
    <row r="53675" spans="4:6">
      <c r="D53675" s="63"/>
      <c r="F53675" s="64"/>
    </row>
    <row r="53676" spans="4:6">
      <c r="D53676" s="63"/>
      <c r="F53676" s="64"/>
    </row>
    <row r="53677" spans="4:6">
      <c r="D53677" s="63"/>
      <c r="F53677" s="64"/>
    </row>
    <row r="53678" spans="4:6">
      <c r="D53678" s="63"/>
      <c r="F53678" s="64"/>
    </row>
    <row r="53679" spans="4:6">
      <c r="D53679" s="63"/>
      <c r="F53679" s="64"/>
    </row>
    <row r="53680" spans="4:6">
      <c r="D53680" s="63"/>
      <c r="F53680" s="64"/>
    </row>
    <row r="53681" spans="4:6">
      <c r="D53681" s="63"/>
      <c r="F53681" s="64"/>
    </row>
    <row r="53682" spans="4:6">
      <c r="D53682" s="63"/>
      <c r="F53682" s="64"/>
    </row>
    <row r="53683" spans="4:6">
      <c r="D53683" s="63"/>
      <c r="F53683" s="64"/>
    </row>
    <row r="53684" spans="4:6">
      <c r="D53684" s="63"/>
      <c r="F53684" s="64"/>
    </row>
    <row r="53685" spans="4:6">
      <c r="D53685" s="63"/>
      <c r="F53685" s="64"/>
    </row>
    <row r="53686" spans="4:6">
      <c r="D53686" s="63"/>
      <c r="F53686" s="64"/>
    </row>
    <row r="53687" spans="4:6">
      <c r="D53687" s="63"/>
      <c r="F53687" s="64"/>
    </row>
    <row r="53688" spans="4:6">
      <c r="D53688" s="63"/>
      <c r="F53688" s="64"/>
    </row>
    <row r="53689" spans="4:6">
      <c r="D53689" s="63"/>
      <c r="F53689" s="64"/>
    </row>
    <row r="53690" spans="4:6">
      <c r="D53690" s="63"/>
      <c r="F53690" s="64"/>
    </row>
    <row r="53691" spans="4:6">
      <c r="D53691" s="63"/>
      <c r="F53691" s="64"/>
    </row>
    <row r="53692" spans="4:6">
      <c r="D53692" s="63"/>
      <c r="F53692" s="64"/>
    </row>
    <row r="53693" spans="4:6">
      <c r="D53693" s="63"/>
      <c r="F53693" s="64"/>
    </row>
    <row r="53694" spans="4:6">
      <c r="D53694" s="63"/>
      <c r="F53694" s="64"/>
    </row>
    <row r="53695" spans="4:6">
      <c r="D53695" s="63"/>
      <c r="F53695" s="64"/>
    </row>
    <row r="53696" spans="4:6">
      <c r="D53696" s="63"/>
      <c r="F53696" s="64"/>
    </row>
    <row r="53697" spans="4:6">
      <c r="D53697" s="63"/>
      <c r="F53697" s="64"/>
    </row>
    <row r="53698" spans="4:6">
      <c r="D53698" s="63"/>
      <c r="F53698" s="64"/>
    </row>
    <row r="53699" spans="4:6">
      <c r="D53699" s="63"/>
      <c r="F53699" s="64"/>
    </row>
    <row r="53700" spans="4:6">
      <c r="D53700" s="63"/>
      <c r="F53700" s="64"/>
    </row>
    <row r="53701" spans="4:6">
      <c r="D53701" s="63"/>
      <c r="F53701" s="64"/>
    </row>
    <row r="53702" spans="4:6">
      <c r="D53702" s="63"/>
      <c r="F53702" s="64"/>
    </row>
    <row r="53703" spans="4:6">
      <c r="D53703" s="63"/>
      <c r="F53703" s="64"/>
    </row>
    <row r="53704" spans="4:6">
      <c r="D53704" s="63"/>
      <c r="F53704" s="64"/>
    </row>
    <row r="53705" spans="4:6">
      <c r="D53705" s="63"/>
      <c r="F53705" s="64"/>
    </row>
    <row r="53706" spans="4:6">
      <c r="D53706" s="63"/>
      <c r="F53706" s="64"/>
    </row>
    <row r="53707" spans="4:6">
      <c r="D53707" s="63"/>
      <c r="F53707" s="64"/>
    </row>
    <row r="53708" spans="4:6">
      <c r="D53708" s="63"/>
      <c r="F53708" s="64"/>
    </row>
    <row r="53709" spans="4:6">
      <c r="D53709" s="63"/>
      <c r="F53709" s="64"/>
    </row>
    <row r="53710" spans="4:6">
      <c r="D53710" s="63"/>
      <c r="F53710" s="64"/>
    </row>
    <row r="53711" spans="4:6">
      <c r="D53711" s="63"/>
      <c r="F53711" s="64"/>
    </row>
    <row r="53712" spans="4:6">
      <c r="D53712" s="63"/>
      <c r="F53712" s="64"/>
    </row>
    <row r="53713" spans="4:6">
      <c r="D53713" s="63"/>
      <c r="F53713" s="64"/>
    </row>
    <row r="53714" spans="4:6">
      <c r="D53714" s="63"/>
      <c r="F53714" s="64"/>
    </row>
    <row r="53715" spans="4:6">
      <c r="D53715" s="63"/>
      <c r="F53715" s="64"/>
    </row>
    <row r="53716" spans="4:6">
      <c r="D53716" s="63"/>
      <c r="F53716" s="64"/>
    </row>
    <row r="53717" spans="4:6">
      <c r="D53717" s="63"/>
      <c r="F53717" s="64"/>
    </row>
    <row r="53718" spans="4:6">
      <c r="D53718" s="63"/>
      <c r="F53718" s="64"/>
    </row>
    <row r="53719" spans="4:6">
      <c r="D53719" s="63"/>
      <c r="F53719" s="64"/>
    </row>
    <row r="53720" spans="4:6">
      <c r="D53720" s="63"/>
      <c r="F53720" s="64"/>
    </row>
    <row r="53721" spans="4:6">
      <c r="D53721" s="63"/>
      <c r="F53721" s="64"/>
    </row>
    <row r="53722" spans="4:6">
      <c r="D53722" s="63"/>
      <c r="F53722" s="64"/>
    </row>
    <row r="53723" spans="4:6">
      <c r="D53723" s="63"/>
      <c r="F53723" s="64"/>
    </row>
    <row r="53724" spans="4:6">
      <c r="D53724" s="63"/>
      <c r="F53724" s="64"/>
    </row>
    <row r="53725" spans="4:6">
      <c r="D53725" s="63"/>
      <c r="F53725" s="64"/>
    </row>
    <row r="53726" spans="4:6">
      <c r="D53726" s="63"/>
      <c r="F53726" s="64"/>
    </row>
    <row r="53727" spans="4:6">
      <c r="D53727" s="63"/>
      <c r="F53727" s="64"/>
    </row>
    <row r="53728" spans="4:6">
      <c r="D53728" s="63"/>
      <c r="F53728" s="64"/>
    </row>
    <row r="53729" spans="4:6">
      <c r="D53729" s="63"/>
      <c r="F53729" s="64"/>
    </row>
    <row r="53730" spans="4:6">
      <c r="D53730" s="63"/>
      <c r="F53730" s="64"/>
    </row>
    <row r="53731" spans="4:6">
      <c r="D53731" s="63"/>
      <c r="F53731" s="64"/>
    </row>
    <row r="53732" spans="4:6">
      <c r="D53732" s="63"/>
      <c r="F53732" s="64"/>
    </row>
    <row r="53733" spans="4:6">
      <c r="D53733" s="63"/>
      <c r="F53733" s="64"/>
    </row>
    <row r="53734" spans="4:6">
      <c r="D53734" s="63"/>
      <c r="F53734" s="64"/>
    </row>
    <row r="53735" spans="4:6">
      <c r="D53735" s="63"/>
      <c r="F53735" s="64"/>
    </row>
    <row r="53736" spans="4:6">
      <c r="D53736" s="63"/>
      <c r="F53736" s="64"/>
    </row>
    <row r="53737" spans="4:6">
      <c r="D53737" s="63"/>
      <c r="F53737" s="64"/>
    </row>
    <row r="53738" spans="4:6">
      <c r="D53738" s="63"/>
      <c r="F53738" s="64"/>
    </row>
    <row r="53739" spans="4:6">
      <c r="D53739" s="63"/>
      <c r="F53739" s="64"/>
    </row>
    <row r="53740" spans="4:6">
      <c r="D53740" s="63"/>
      <c r="F53740" s="64"/>
    </row>
    <row r="53741" spans="4:6">
      <c r="D53741" s="63"/>
      <c r="F53741" s="64"/>
    </row>
    <row r="53742" spans="4:6">
      <c r="D53742" s="63"/>
      <c r="F53742" s="64"/>
    </row>
    <row r="53743" spans="4:6">
      <c r="D53743" s="63"/>
      <c r="F53743" s="64"/>
    </row>
    <row r="53744" spans="4:6">
      <c r="D53744" s="63"/>
      <c r="F53744" s="64"/>
    </row>
    <row r="53745" spans="4:6">
      <c r="D53745" s="63"/>
      <c r="F53745" s="64"/>
    </row>
    <row r="53746" spans="4:6">
      <c r="D53746" s="63"/>
      <c r="F53746" s="64"/>
    </row>
    <row r="53747" spans="4:6">
      <c r="D53747" s="63"/>
      <c r="F53747" s="64"/>
    </row>
    <row r="53748" spans="4:6">
      <c r="D53748" s="63"/>
      <c r="F53748" s="64"/>
    </row>
    <row r="53749" spans="4:6">
      <c r="D53749" s="63"/>
      <c r="F53749" s="64"/>
    </row>
    <row r="53750" spans="4:6">
      <c r="D53750" s="63"/>
      <c r="F53750" s="64"/>
    </row>
    <row r="53751" spans="4:6">
      <c r="D53751" s="63"/>
      <c r="F53751" s="64"/>
    </row>
    <row r="53752" spans="4:6">
      <c r="D53752" s="63"/>
      <c r="F53752" s="64"/>
    </row>
    <row r="53753" spans="4:6">
      <c r="D53753" s="63"/>
      <c r="F53753" s="64"/>
    </row>
    <row r="53754" spans="4:6">
      <c r="D53754" s="63"/>
      <c r="F53754" s="64"/>
    </row>
    <row r="53755" spans="4:6">
      <c r="D53755" s="63"/>
      <c r="F53755" s="64"/>
    </row>
    <row r="53756" spans="4:6">
      <c r="D53756" s="63"/>
      <c r="F53756" s="64"/>
    </row>
    <row r="53757" spans="4:6">
      <c r="D53757" s="63"/>
      <c r="F53757" s="64"/>
    </row>
    <row r="53758" spans="4:6">
      <c r="D53758" s="63"/>
      <c r="F53758" s="64"/>
    </row>
    <row r="53759" spans="4:6">
      <c r="D53759" s="63"/>
      <c r="F53759" s="64"/>
    </row>
    <row r="53760" spans="4:6">
      <c r="D53760" s="63"/>
      <c r="F53760" s="64"/>
    </row>
    <row r="53761" spans="4:6">
      <c r="D53761" s="63"/>
      <c r="F53761" s="64"/>
    </row>
    <row r="53762" spans="4:6">
      <c r="D53762" s="63"/>
      <c r="F53762" s="64"/>
    </row>
    <row r="53763" spans="4:6">
      <c r="D53763" s="63"/>
      <c r="F53763" s="64"/>
    </row>
    <row r="53764" spans="4:6">
      <c r="D53764" s="63"/>
      <c r="F53764" s="64"/>
    </row>
    <row r="53765" spans="4:6">
      <c r="D53765" s="63"/>
      <c r="F53765" s="64"/>
    </row>
    <row r="53766" spans="4:6">
      <c r="D53766" s="63"/>
      <c r="F53766" s="64"/>
    </row>
    <row r="53767" spans="4:6">
      <c r="D53767" s="63"/>
      <c r="F53767" s="64"/>
    </row>
    <row r="53768" spans="4:6">
      <c r="D53768" s="63"/>
      <c r="F53768" s="64"/>
    </row>
    <row r="53769" spans="4:6">
      <c r="D53769" s="63"/>
      <c r="F53769" s="64"/>
    </row>
    <row r="53770" spans="4:6">
      <c r="D53770" s="63"/>
      <c r="F53770" s="64"/>
    </row>
    <row r="53771" spans="4:6">
      <c r="D53771" s="63"/>
      <c r="F53771" s="64"/>
    </row>
    <row r="53772" spans="4:6">
      <c r="D53772" s="63"/>
      <c r="F53772" s="64"/>
    </row>
    <row r="53773" spans="4:6">
      <c r="D53773" s="63"/>
      <c r="F53773" s="64"/>
    </row>
    <row r="53774" spans="4:6">
      <c r="D53774" s="63"/>
      <c r="F53774" s="64"/>
    </row>
    <row r="53775" spans="4:6">
      <c r="D53775" s="63"/>
      <c r="F53775" s="64"/>
    </row>
    <row r="53776" spans="4:6">
      <c r="D53776" s="63"/>
      <c r="F53776" s="64"/>
    </row>
    <row r="53777" spans="4:6">
      <c r="D53777" s="63"/>
      <c r="F53777" s="64"/>
    </row>
    <row r="53778" spans="4:6">
      <c r="D53778" s="63"/>
      <c r="F53778" s="64"/>
    </row>
    <row r="53779" spans="4:6">
      <c r="D53779" s="63"/>
      <c r="F53779" s="64"/>
    </row>
    <row r="53780" spans="4:6">
      <c r="D53780" s="63"/>
      <c r="F53780" s="64"/>
    </row>
    <row r="53781" spans="4:6">
      <c r="D53781" s="63"/>
      <c r="F53781" s="64"/>
    </row>
    <row r="53782" spans="4:6">
      <c r="D53782" s="63"/>
      <c r="F53782" s="64"/>
    </row>
    <row r="53783" spans="4:6">
      <c r="D53783" s="63"/>
      <c r="F53783" s="64"/>
    </row>
    <row r="53784" spans="4:6">
      <c r="D53784" s="63"/>
      <c r="F53784" s="64"/>
    </row>
    <row r="53785" spans="4:6">
      <c r="D53785" s="63"/>
      <c r="F53785" s="64"/>
    </row>
    <row r="53786" spans="4:6">
      <c r="D53786" s="63"/>
      <c r="F53786" s="64"/>
    </row>
    <row r="53787" spans="4:6">
      <c r="D53787" s="63"/>
      <c r="F53787" s="64"/>
    </row>
    <row r="53788" spans="4:6">
      <c r="D53788" s="63"/>
      <c r="F53788" s="64"/>
    </row>
    <row r="53789" spans="4:6">
      <c r="D53789" s="63"/>
      <c r="F53789" s="64"/>
    </row>
    <row r="53790" spans="4:6">
      <c r="D53790" s="63"/>
      <c r="F53790" s="64"/>
    </row>
    <row r="53791" spans="4:6">
      <c r="D53791" s="63"/>
      <c r="F53791" s="64"/>
    </row>
    <row r="53792" spans="4:6">
      <c r="D53792" s="63"/>
      <c r="F53792" s="64"/>
    </row>
    <row r="53793" spans="4:6">
      <c r="D53793" s="63"/>
      <c r="F53793" s="64"/>
    </row>
    <row r="53794" spans="4:6">
      <c r="D53794" s="63"/>
      <c r="F53794" s="64"/>
    </row>
    <row r="53795" spans="4:6">
      <c r="D53795" s="63"/>
      <c r="F53795" s="64"/>
    </row>
    <row r="53796" spans="4:6">
      <c r="D53796" s="63"/>
      <c r="F53796" s="64"/>
    </row>
    <row r="53797" spans="4:6">
      <c r="D53797" s="63"/>
      <c r="F53797" s="64"/>
    </row>
    <row r="53798" spans="4:6">
      <c r="D53798" s="63"/>
      <c r="F53798" s="64"/>
    </row>
    <row r="53799" spans="4:6">
      <c r="D53799" s="63"/>
      <c r="F53799" s="64"/>
    </row>
    <row r="53800" spans="4:6">
      <c r="D53800" s="63"/>
      <c r="F53800" s="64"/>
    </row>
    <row r="53801" spans="4:6">
      <c r="D53801" s="63"/>
      <c r="F53801" s="64"/>
    </row>
    <row r="53802" spans="4:6">
      <c r="D53802" s="63"/>
      <c r="F53802" s="64"/>
    </row>
    <row r="53803" spans="4:6">
      <c r="D53803" s="63"/>
      <c r="F53803" s="64"/>
    </row>
    <row r="53804" spans="4:6">
      <c r="D53804" s="63"/>
      <c r="F53804" s="64"/>
    </row>
    <row r="53805" spans="4:6">
      <c r="D53805" s="63"/>
      <c r="F53805" s="64"/>
    </row>
    <row r="53806" spans="4:6">
      <c r="D53806" s="63"/>
      <c r="F53806" s="64"/>
    </row>
    <row r="53807" spans="4:6">
      <c r="D53807" s="63"/>
      <c r="F53807" s="64"/>
    </row>
    <row r="53808" spans="4:6">
      <c r="D53808" s="63"/>
      <c r="F53808" s="64"/>
    </row>
    <row r="53809" spans="4:6">
      <c r="D53809" s="63"/>
      <c r="F53809" s="64"/>
    </row>
    <row r="53810" spans="4:6">
      <c r="D53810" s="63"/>
      <c r="F53810" s="64"/>
    </row>
    <row r="53811" spans="4:6">
      <c r="D53811" s="63"/>
      <c r="F53811" s="64"/>
    </row>
    <row r="53812" spans="4:6">
      <c r="D53812" s="63"/>
      <c r="F53812" s="64"/>
    </row>
    <row r="53813" spans="4:6">
      <c r="D53813" s="63"/>
      <c r="F53813" s="64"/>
    </row>
    <row r="53814" spans="4:6">
      <c r="D53814" s="63"/>
      <c r="F53814" s="64"/>
    </row>
    <row r="53815" spans="4:6">
      <c r="D53815" s="63"/>
      <c r="F53815" s="64"/>
    </row>
    <row r="53816" spans="4:6">
      <c r="D53816" s="63"/>
      <c r="F53816" s="64"/>
    </row>
    <row r="53817" spans="4:6">
      <c r="D53817" s="63"/>
      <c r="F53817" s="64"/>
    </row>
    <row r="53818" spans="4:6">
      <c r="D53818" s="63"/>
      <c r="F53818" s="64"/>
    </row>
    <row r="53819" spans="4:6">
      <c r="D53819" s="63"/>
      <c r="F53819" s="64"/>
    </row>
    <row r="53820" spans="4:6">
      <c r="D53820" s="63"/>
      <c r="F53820" s="64"/>
    </row>
    <row r="53821" spans="4:6">
      <c r="D53821" s="63"/>
      <c r="F53821" s="64"/>
    </row>
    <row r="53822" spans="4:6">
      <c r="D53822" s="63"/>
      <c r="F53822" s="64"/>
    </row>
    <row r="53823" spans="4:6">
      <c r="D53823" s="63"/>
      <c r="F53823" s="64"/>
    </row>
    <row r="53824" spans="4:6">
      <c r="D53824" s="63"/>
      <c r="F53824" s="64"/>
    </row>
    <row r="53825" spans="4:6">
      <c r="D53825" s="63"/>
      <c r="F53825" s="64"/>
    </row>
    <row r="53826" spans="4:6">
      <c r="D53826" s="63"/>
      <c r="F53826" s="64"/>
    </row>
    <row r="53827" spans="4:6">
      <c r="D53827" s="63"/>
      <c r="F53827" s="64"/>
    </row>
    <row r="53828" spans="4:6">
      <c r="D53828" s="63"/>
      <c r="F53828" s="64"/>
    </row>
    <row r="53829" spans="4:6">
      <c r="D53829" s="63"/>
      <c r="F53829" s="64"/>
    </row>
    <row r="53830" spans="4:6">
      <c r="D53830" s="63"/>
      <c r="F53830" s="64"/>
    </row>
    <row r="53831" spans="4:6">
      <c r="D53831" s="63"/>
      <c r="F53831" s="64"/>
    </row>
    <row r="53832" spans="4:6">
      <c r="D53832" s="63"/>
      <c r="F53832" s="64"/>
    </row>
    <row r="53833" spans="4:6">
      <c r="D53833" s="63"/>
      <c r="F53833" s="64"/>
    </row>
    <row r="53834" spans="4:6">
      <c r="D53834" s="63"/>
      <c r="F53834" s="64"/>
    </row>
    <row r="53835" spans="4:6">
      <c r="D53835" s="63"/>
      <c r="F53835" s="64"/>
    </row>
    <row r="53836" spans="4:6">
      <c r="D53836" s="63"/>
      <c r="F53836" s="64"/>
    </row>
    <row r="53837" spans="4:6">
      <c r="D53837" s="63"/>
      <c r="F53837" s="64"/>
    </row>
    <row r="53838" spans="4:6">
      <c r="D53838" s="63"/>
      <c r="F53838" s="64"/>
    </row>
    <row r="53839" spans="4:6">
      <c r="D53839" s="63"/>
      <c r="F53839" s="64"/>
    </row>
    <row r="53840" spans="4:6">
      <c r="D53840" s="63"/>
      <c r="F53840" s="64"/>
    </row>
    <row r="53841" spans="4:6">
      <c r="D53841" s="63"/>
      <c r="F53841" s="64"/>
    </row>
    <row r="53842" spans="4:6">
      <c r="D53842" s="63"/>
      <c r="F53842" s="64"/>
    </row>
    <row r="53843" spans="4:6">
      <c r="D53843" s="63"/>
      <c r="F53843" s="64"/>
    </row>
    <row r="53844" spans="4:6">
      <c r="D53844" s="63"/>
      <c r="F53844" s="64"/>
    </row>
    <row r="53845" spans="4:6">
      <c r="D53845" s="63"/>
      <c r="F53845" s="64"/>
    </row>
    <row r="53846" spans="4:6">
      <c r="D53846" s="63"/>
      <c r="F53846" s="64"/>
    </row>
    <row r="53847" spans="4:6">
      <c r="D53847" s="63"/>
      <c r="F53847" s="64"/>
    </row>
    <row r="53848" spans="4:6">
      <c r="D53848" s="63"/>
      <c r="F53848" s="64"/>
    </row>
    <row r="53849" spans="4:6">
      <c r="D53849" s="63"/>
      <c r="F53849" s="64"/>
    </row>
    <row r="53850" spans="4:6">
      <c r="D53850" s="63"/>
      <c r="F53850" s="64"/>
    </row>
    <row r="53851" spans="4:6">
      <c r="D53851" s="63"/>
      <c r="F53851" s="64"/>
    </row>
    <row r="53852" spans="4:6">
      <c r="D53852" s="63"/>
      <c r="F53852" s="64"/>
    </row>
    <row r="53853" spans="4:6">
      <c r="D53853" s="63"/>
      <c r="F53853" s="64"/>
    </row>
    <row r="53854" spans="4:6">
      <c r="D53854" s="63"/>
      <c r="F53854" s="64"/>
    </row>
    <row r="53855" spans="4:6">
      <c r="D53855" s="63"/>
      <c r="F53855" s="64"/>
    </row>
    <row r="53856" spans="4:6">
      <c r="D53856" s="63"/>
      <c r="F53856" s="64"/>
    </row>
    <row r="53857" spans="4:6">
      <c r="D53857" s="63"/>
      <c r="F53857" s="64"/>
    </row>
    <row r="53858" spans="4:6">
      <c r="D53858" s="63"/>
      <c r="F53858" s="64"/>
    </row>
    <row r="53859" spans="4:6">
      <c r="D53859" s="63"/>
      <c r="F53859" s="64"/>
    </row>
    <row r="53860" spans="4:6">
      <c r="D53860" s="63"/>
      <c r="F53860" s="64"/>
    </row>
    <row r="53861" spans="4:6">
      <c r="D53861" s="63"/>
      <c r="F53861" s="64"/>
    </row>
    <row r="53862" spans="4:6">
      <c r="D53862" s="63"/>
      <c r="F53862" s="64"/>
    </row>
    <row r="53863" spans="4:6">
      <c r="D53863" s="63"/>
      <c r="F53863" s="64"/>
    </row>
    <row r="53864" spans="4:6">
      <c r="D53864" s="63"/>
      <c r="F53864" s="64"/>
    </row>
    <row r="53865" spans="4:6">
      <c r="D53865" s="63"/>
      <c r="F53865" s="64"/>
    </row>
    <row r="53866" spans="4:6">
      <c r="D53866" s="63"/>
      <c r="F53866" s="64"/>
    </row>
    <row r="53867" spans="4:6">
      <c r="D53867" s="63"/>
      <c r="F53867" s="64"/>
    </row>
    <row r="53868" spans="4:6">
      <c r="D53868" s="63"/>
      <c r="F53868" s="64"/>
    </row>
    <row r="53869" spans="4:6">
      <c r="D53869" s="63"/>
      <c r="F53869" s="64"/>
    </row>
    <row r="53870" spans="4:6">
      <c r="D53870" s="63"/>
      <c r="F53870" s="64"/>
    </row>
    <row r="53871" spans="4:6">
      <c r="D53871" s="63"/>
      <c r="F53871" s="64"/>
    </row>
    <row r="53872" spans="4:6">
      <c r="D53872" s="63"/>
      <c r="F53872" s="64"/>
    </row>
    <row r="53873" spans="4:6">
      <c r="D53873" s="63"/>
      <c r="F53873" s="64"/>
    </row>
    <row r="53874" spans="4:6">
      <c r="D53874" s="63"/>
      <c r="F53874" s="64"/>
    </row>
    <row r="53875" spans="4:6">
      <c r="D53875" s="63"/>
      <c r="F53875" s="64"/>
    </row>
    <row r="53876" spans="4:6">
      <c r="D53876" s="63"/>
      <c r="F53876" s="64"/>
    </row>
    <row r="53877" spans="4:6">
      <c r="D53877" s="63"/>
      <c r="F53877" s="64"/>
    </row>
    <row r="53878" spans="4:6">
      <c r="D53878" s="63"/>
      <c r="F53878" s="64"/>
    </row>
    <row r="53879" spans="4:6">
      <c r="D53879" s="63"/>
      <c r="F53879" s="64"/>
    </row>
    <row r="53880" spans="4:6">
      <c r="D53880" s="63"/>
      <c r="F53880" s="64"/>
    </row>
    <row r="53881" spans="4:6">
      <c r="D53881" s="63"/>
      <c r="F53881" s="64"/>
    </row>
    <row r="53882" spans="4:6">
      <c r="D53882" s="63"/>
      <c r="F53882" s="64"/>
    </row>
    <row r="53883" spans="4:6">
      <c r="D53883" s="63"/>
      <c r="F53883" s="64"/>
    </row>
    <row r="53884" spans="4:6">
      <c r="D53884" s="63"/>
      <c r="F53884" s="64"/>
    </row>
    <row r="53885" spans="4:6">
      <c r="D53885" s="63"/>
      <c r="F53885" s="64"/>
    </row>
    <row r="53886" spans="4:6">
      <c r="D53886" s="63"/>
      <c r="F53886" s="64"/>
    </row>
    <row r="53887" spans="4:6">
      <c r="D53887" s="63"/>
      <c r="F53887" s="64"/>
    </row>
    <row r="53888" spans="4:6">
      <c r="D53888" s="63"/>
      <c r="F53888" s="64"/>
    </row>
    <row r="53889" spans="4:6">
      <c r="D53889" s="63"/>
      <c r="F53889" s="64"/>
    </row>
    <row r="53890" spans="4:6">
      <c r="D53890" s="63"/>
      <c r="F53890" s="64"/>
    </row>
    <row r="53891" spans="4:6">
      <c r="D53891" s="63"/>
      <c r="F53891" s="64"/>
    </row>
    <row r="53892" spans="4:6">
      <c r="D53892" s="63"/>
      <c r="F53892" s="64"/>
    </row>
    <row r="53893" spans="4:6">
      <c r="D53893" s="63"/>
      <c r="F53893" s="64"/>
    </row>
    <row r="53894" spans="4:6">
      <c r="D53894" s="63"/>
      <c r="F53894" s="64"/>
    </row>
    <row r="53895" spans="4:6">
      <c r="D53895" s="63"/>
      <c r="F53895" s="64"/>
    </row>
    <row r="53896" spans="4:6">
      <c r="D53896" s="63"/>
      <c r="F53896" s="64"/>
    </row>
    <row r="53897" spans="4:6">
      <c r="D53897" s="63"/>
      <c r="F53897" s="64"/>
    </row>
    <row r="53898" spans="4:6">
      <c r="D53898" s="63"/>
      <c r="F53898" s="64"/>
    </row>
    <row r="53899" spans="4:6">
      <c r="D53899" s="63"/>
      <c r="F53899" s="64"/>
    </row>
    <row r="53900" spans="4:6">
      <c r="D53900" s="63"/>
      <c r="F53900" s="64"/>
    </row>
    <row r="53901" spans="4:6">
      <c r="D53901" s="63"/>
      <c r="F53901" s="64"/>
    </row>
    <row r="53902" spans="4:6">
      <c r="D53902" s="63"/>
      <c r="F53902" s="64"/>
    </row>
    <row r="53903" spans="4:6">
      <c r="D53903" s="63"/>
      <c r="F53903" s="64"/>
    </row>
    <row r="53904" spans="4:6">
      <c r="D53904" s="63"/>
      <c r="F53904" s="64"/>
    </row>
    <row r="53905" spans="4:6">
      <c r="D53905" s="63"/>
      <c r="F53905" s="64"/>
    </row>
    <row r="53906" spans="4:6">
      <c r="D53906" s="63"/>
      <c r="F53906" s="64"/>
    </row>
    <row r="53907" spans="4:6">
      <c r="D53907" s="63"/>
      <c r="F53907" s="64"/>
    </row>
    <row r="53908" spans="4:6">
      <c r="D53908" s="63"/>
      <c r="F53908" s="64"/>
    </row>
    <row r="53909" spans="4:6">
      <c r="D53909" s="63"/>
      <c r="F53909" s="64"/>
    </row>
    <row r="53910" spans="4:6">
      <c r="D53910" s="63"/>
      <c r="F53910" s="64"/>
    </row>
    <row r="53911" spans="4:6">
      <c r="D53911" s="63"/>
      <c r="F53911" s="64"/>
    </row>
    <row r="53912" spans="4:6">
      <c r="D53912" s="63"/>
      <c r="F53912" s="64"/>
    </row>
    <row r="53913" spans="4:6">
      <c r="D53913" s="63"/>
      <c r="F53913" s="64"/>
    </row>
    <row r="53914" spans="4:6">
      <c r="D53914" s="63"/>
      <c r="F53914" s="64"/>
    </row>
    <row r="53915" spans="4:6">
      <c r="D53915" s="63"/>
      <c r="F53915" s="64"/>
    </row>
    <row r="53916" spans="4:6">
      <c r="D53916" s="63"/>
      <c r="F53916" s="64"/>
    </row>
    <row r="53917" spans="4:6">
      <c r="D53917" s="63"/>
      <c r="F53917" s="64"/>
    </row>
    <row r="53918" spans="4:6">
      <c r="D53918" s="63"/>
      <c r="F53918" s="64"/>
    </row>
    <row r="53919" spans="4:6">
      <c r="D53919" s="63"/>
      <c r="F53919" s="64"/>
    </row>
    <row r="53920" spans="4:6">
      <c r="D53920" s="63"/>
      <c r="F53920" s="64"/>
    </row>
    <row r="53921" spans="4:6">
      <c r="D53921" s="63"/>
      <c r="F53921" s="64"/>
    </row>
    <row r="53922" spans="4:6">
      <c r="D53922" s="63"/>
      <c r="F53922" s="64"/>
    </row>
    <row r="53923" spans="4:6">
      <c r="D53923" s="63"/>
      <c r="F53923" s="64"/>
    </row>
    <row r="53924" spans="4:6">
      <c r="D53924" s="63"/>
      <c r="F53924" s="64"/>
    </row>
    <row r="53925" spans="4:6">
      <c r="D53925" s="63"/>
      <c r="F53925" s="64"/>
    </row>
    <row r="53926" spans="4:6">
      <c r="D53926" s="63"/>
      <c r="F53926" s="64"/>
    </row>
    <row r="53927" spans="4:6">
      <c r="D53927" s="63"/>
      <c r="F53927" s="64"/>
    </row>
    <row r="53928" spans="4:6">
      <c r="D53928" s="63"/>
      <c r="F53928" s="64"/>
    </row>
    <row r="53929" spans="4:6">
      <c r="D53929" s="63"/>
      <c r="F53929" s="64"/>
    </row>
    <row r="53930" spans="4:6">
      <c r="D53930" s="63"/>
      <c r="F53930" s="64"/>
    </row>
    <row r="53931" spans="4:6">
      <c r="D53931" s="63"/>
      <c r="F53931" s="64"/>
    </row>
    <row r="53932" spans="4:6">
      <c r="D53932" s="63"/>
      <c r="F53932" s="64"/>
    </row>
    <row r="53933" spans="4:6">
      <c r="D53933" s="63"/>
      <c r="F53933" s="64"/>
    </row>
    <row r="53934" spans="4:6">
      <c r="D53934" s="63"/>
      <c r="F53934" s="64"/>
    </row>
    <row r="53935" spans="4:6">
      <c r="D53935" s="63"/>
      <c r="F53935" s="64"/>
    </row>
    <row r="53936" spans="4:6">
      <c r="D53936" s="63"/>
      <c r="F53936" s="64"/>
    </row>
    <row r="53937" spans="4:6">
      <c r="D53937" s="63"/>
      <c r="F53937" s="64"/>
    </row>
    <row r="53938" spans="4:6">
      <c r="D53938" s="63"/>
      <c r="F53938" s="64"/>
    </row>
    <row r="53939" spans="4:6">
      <c r="D53939" s="63"/>
      <c r="F53939" s="64"/>
    </row>
    <row r="53940" spans="4:6">
      <c r="D53940" s="63"/>
      <c r="F53940" s="64"/>
    </row>
    <row r="53941" spans="4:6">
      <c r="D53941" s="63"/>
      <c r="F53941" s="64"/>
    </row>
    <row r="53942" spans="4:6">
      <c r="D53942" s="63"/>
      <c r="F53942" s="64"/>
    </row>
    <row r="53943" spans="4:6">
      <c r="D53943" s="63"/>
      <c r="F53943" s="64"/>
    </row>
    <row r="53944" spans="4:6">
      <c r="D53944" s="63"/>
      <c r="F53944" s="64"/>
    </row>
    <row r="53945" spans="4:6">
      <c r="D53945" s="63"/>
      <c r="F53945" s="64"/>
    </row>
    <row r="53946" spans="4:6">
      <c r="D53946" s="63"/>
      <c r="F53946" s="64"/>
    </row>
    <row r="53947" spans="4:6">
      <c r="D53947" s="63"/>
      <c r="F53947" s="64"/>
    </row>
    <row r="53948" spans="4:6">
      <c r="D53948" s="63"/>
      <c r="F53948" s="64"/>
    </row>
    <row r="53949" spans="4:6">
      <c r="D53949" s="63"/>
      <c r="F53949" s="64"/>
    </row>
    <row r="53950" spans="4:6">
      <c r="D53950" s="63"/>
      <c r="F53950" s="64"/>
    </row>
    <row r="53951" spans="4:6">
      <c r="D53951" s="63"/>
      <c r="F53951" s="64"/>
    </row>
    <row r="53952" spans="4:6">
      <c r="D53952" s="63"/>
      <c r="F53952" s="64"/>
    </row>
    <row r="53953" spans="4:6">
      <c r="D53953" s="63"/>
      <c r="F53953" s="64"/>
    </row>
    <row r="53954" spans="4:6">
      <c r="D53954" s="63"/>
      <c r="F53954" s="64"/>
    </row>
    <row r="53955" spans="4:6">
      <c r="D53955" s="63"/>
      <c r="F53955" s="64"/>
    </row>
    <row r="53956" spans="4:6">
      <c r="D53956" s="63"/>
      <c r="F53956" s="64"/>
    </row>
    <row r="53957" spans="4:6">
      <c r="D53957" s="63"/>
      <c r="F53957" s="64"/>
    </row>
    <row r="53958" spans="4:6">
      <c r="D53958" s="63"/>
      <c r="F53958" s="64"/>
    </row>
    <row r="53959" spans="4:6">
      <c r="D53959" s="63"/>
      <c r="F53959" s="64"/>
    </row>
    <row r="53960" spans="4:6">
      <c r="D53960" s="63"/>
      <c r="F53960" s="64"/>
    </row>
    <row r="53961" spans="4:6">
      <c r="D53961" s="63"/>
      <c r="F53961" s="64"/>
    </row>
    <row r="53962" spans="4:6">
      <c r="D53962" s="63"/>
      <c r="F53962" s="64"/>
    </row>
    <row r="53963" spans="4:6">
      <c r="D53963" s="63"/>
      <c r="F53963" s="64"/>
    </row>
    <row r="53964" spans="4:6">
      <c r="D53964" s="63"/>
      <c r="F53964" s="64"/>
    </row>
    <row r="53965" spans="4:6">
      <c r="D53965" s="63"/>
      <c r="F53965" s="64"/>
    </row>
    <row r="53966" spans="4:6">
      <c r="D53966" s="63"/>
      <c r="F53966" s="64"/>
    </row>
    <row r="53967" spans="4:6">
      <c r="D53967" s="63"/>
      <c r="F53967" s="64"/>
    </row>
    <row r="53968" spans="4:6">
      <c r="D53968" s="63"/>
      <c r="F53968" s="64"/>
    </row>
    <row r="53969" spans="4:6">
      <c r="D53969" s="63"/>
      <c r="F53969" s="64"/>
    </row>
    <row r="53970" spans="4:6">
      <c r="D53970" s="63"/>
      <c r="F53970" s="64"/>
    </row>
    <row r="53971" spans="4:6">
      <c r="D53971" s="63"/>
      <c r="F53971" s="64"/>
    </row>
    <row r="53972" spans="4:6">
      <c r="D53972" s="63"/>
      <c r="F53972" s="64"/>
    </row>
    <row r="53973" spans="4:6">
      <c r="D53973" s="63"/>
      <c r="F53973" s="64"/>
    </row>
    <row r="53974" spans="4:6">
      <c r="D53974" s="63"/>
      <c r="F53974" s="64"/>
    </row>
    <row r="53975" spans="4:6">
      <c r="D53975" s="63"/>
      <c r="F53975" s="64"/>
    </row>
    <row r="53976" spans="4:6">
      <c r="D53976" s="63"/>
      <c r="F53976" s="64"/>
    </row>
    <row r="53977" spans="4:6">
      <c r="D53977" s="63"/>
      <c r="F53977" s="64"/>
    </row>
    <row r="53978" spans="4:6">
      <c r="D53978" s="63"/>
      <c r="F53978" s="64"/>
    </row>
    <row r="53979" spans="4:6">
      <c r="D53979" s="63"/>
      <c r="F53979" s="64"/>
    </row>
    <row r="53980" spans="4:6">
      <c r="D53980" s="63"/>
      <c r="F53980" s="64"/>
    </row>
    <row r="53981" spans="4:6">
      <c r="D53981" s="63"/>
      <c r="F53981" s="64"/>
    </row>
    <row r="53982" spans="4:6">
      <c r="D53982" s="63"/>
      <c r="F53982" s="64"/>
    </row>
    <row r="53983" spans="4:6">
      <c r="D53983" s="63"/>
      <c r="F53983" s="64"/>
    </row>
    <row r="53984" spans="4:6">
      <c r="D53984" s="63"/>
      <c r="F53984" s="64"/>
    </row>
    <row r="53985" spans="4:6">
      <c r="D53985" s="63"/>
      <c r="F53985" s="64"/>
    </row>
    <row r="53986" spans="4:6">
      <c r="D53986" s="63"/>
      <c r="F53986" s="64"/>
    </row>
    <row r="53987" spans="4:6">
      <c r="D53987" s="63"/>
      <c r="F53987" s="64"/>
    </row>
    <row r="53988" spans="4:6">
      <c r="D53988" s="63"/>
      <c r="F53988" s="64"/>
    </row>
    <row r="53989" spans="4:6">
      <c r="D53989" s="63"/>
      <c r="F53989" s="64"/>
    </row>
    <row r="53990" spans="4:6">
      <c r="D53990" s="63"/>
      <c r="F53990" s="64"/>
    </row>
    <row r="53991" spans="4:6">
      <c r="D53991" s="63"/>
      <c r="F53991" s="64"/>
    </row>
    <row r="53992" spans="4:6">
      <c r="D53992" s="63"/>
      <c r="F53992" s="64"/>
    </row>
    <row r="53993" spans="4:6">
      <c r="D53993" s="63"/>
      <c r="F53993" s="64"/>
    </row>
    <row r="53994" spans="4:6">
      <c r="D53994" s="63"/>
      <c r="F53994" s="64"/>
    </row>
    <row r="53995" spans="4:6">
      <c r="D53995" s="63"/>
      <c r="F53995" s="64"/>
    </row>
    <row r="53996" spans="4:6">
      <c r="D53996" s="63"/>
      <c r="F53996" s="64"/>
    </row>
    <row r="53997" spans="4:6">
      <c r="D53997" s="63"/>
      <c r="F53997" s="64"/>
    </row>
    <row r="53998" spans="4:6">
      <c r="D53998" s="63"/>
      <c r="F53998" s="64"/>
    </row>
    <row r="53999" spans="4:6">
      <c r="D53999" s="63"/>
      <c r="F53999" s="64"/>
    </row>
    <row r="54000" spans="4:6">
      <c r="D54000" s="63"/>
      <c r="F54000" s="64"/>
    </row>
    <row r="54001" spans="4:6">
      <c r="D54001" s="63"/>
      <c r="F54001" s="64"/>
    </row>
    <row r="54002" spans="4:6">
      <c r="D54002" s="63"/>
      <c r="F54002" s="64"/>
    </row>
    <row r="54003" spans="4:6">
      <c r="D54003" s="63"/>
      <c r="F54003" s="64"/>
    </row>
    <row r="54004" spans="4:6">
      <c r="D54004" s="63"/>
      <c r="F54004" s="64"/>
    </row>
    <row r="54005" spans="4:6">
      <c r="D54005" s="63"/>
      <c r="F54005" s="64"/>
    </row>
    <row r="54006" spans="4:6">
      <c r="D54006" s="63"/>
      <c r="F54006" s="64"/>
    </row>
    <row r="54007" spans="4:6">
      <c r="D54007" s="63"/>
      <c r="F54007" s="64"/>
    </row>
    <row r="54008" spans="4:6">
      <c r="D54008" s="63"/>
      <c r="F54008" s="64"/>
    </row>
    <row r="54009" spans="4:6">
      <c r="D54009" s="63"/>
      <c r="F54009" s="64"/>
    </row>
    <row r="54010" spans="4:6">
      <c r="D54010" s="63"/>
      <c r="F54010" s="64"/>
    </row>
    <row r="54011" spans="4:6">
      <c r="D54011" s="63"/>
      <c r="F54011" s="64"/>
    </row>
    <row r="54012" spans="4:6">
      <c r="D54012" s="63"/>
      <c r="F54012" s="64"/>
    </row>
    <row r="54013" spans="4:6">
      <c r="D54013" s="63"/>
      <c r="F54013" s="64"/>
    </row>
    <row r="54014" spans="4:6">
      <c r="D54014" s="63"/>
      <c r="F54014" s="64"/>
    </row>
    <row r="54015" spans="4:6">
      <c r="D54015" s="63"/>
      <c r="F54015" s="64"/>
    </row>
    <row r="54016" spans="4:6">
      <c r="D54016" s="63"/>
      <c r="F54016" s="64"/>
    </row>
    <row r="54017" spans="4:6">
      <c r="D54017" s="63"/>
      <c r="F54017" s="64"/>
    </row>
    <row r="54018" spans="4:6">
      <c r="D54018" s="63"/>
      <c r="F54018" s="64"/>
    </row>
    <row r="54019" spans="4:6">
      <c r="D54019" s="63"/>
      <c r="F54019" s="64"/>
    </row>
    <row r="54020" spans="4:6">
      <c r="D54020" s="63"/>
      <c r="F54020" s="64"/>
    </row>
    <row r="54021" spans="4:6">
      <c r="D54021" s="63"/>
      <c r="F54021" s="64"/>
    </row>
    <row r="54022" spans="4:6">
      <c r="D54022" s="63"/>
      <c r="F54022" s="64"/>
    </row>
    <row r="54023" spans="4:6">
      <c r="D54023" s="63"/>
      <c r="F54023" s="64"/>
    </row>
    <row r="54024" spans="4:6">
      <c r="D54024" s="63"/>
      <c r="F54024" s="64"/>
    </row>
    <row r="54025" spans="4:6">
      <c r="D54025" s="63"/>
      <c r="F54025" s="64"/>
    </row>
    <row r="54026" spans="4:6">
      <c r="D54026" s="63"/>
      <c r="F54026" s="64"/>
    </row>
    <row r="54027" spans="4:6">
      <c r="D54027" s="63"/>
      <c r="F54027" s="64"/>
    </row>
    <row r="54028" spans="4:6">
      <c r="D54028" s="63"/>
      <c r="F54028" s="64"/>
    </row>
    <row r="54029" spans="4:6">
      <c r="D54029" s="63"/>
      <c r="F54029" s="64"/>
    </row>
    <row r="54030" spans="4:6">
      <c r="D54030" s="63"/>
      <c r="F54030" s="64"/>
    </row>
    <row r="54031" spans="4:6">
      <c r="D54031" s="63"/>
      <c r="F54031" s="64"/>
    </row>
    <row r="54032" spans="4:6">
      <c r="D54032" s="63"/>
      <c r="F54032" s="64"/>
    </row>
    <row r="54033" spans="4:6">
      <c r="D54033" s="63"/>
      <c r="F54033" s="64"/>
    </row>
    <row r="54034" spans="4:6">
      <c r="D54034" s="63"/>
      <c r="F54034" s="64"/>
    </row>
    <row r="54035" spans="4:6">
      <c r="D54035" s="63"/>
      <c r="F54035" s="64"/>
    </row>
    <row r="54036" spans="4:6">
      <c r="D54036" s="63"/>
      <c r="F54036" s="64"/>
    </row>
    <row r="54037" spans="4:6">
      <c r="D54037" s="63"/>
      <c r="F54037" s="64"/>
    </row>
    <row r="54038" spans="4:6">
      <c r="D54038" s="63"/>
      <c r="F54038" s="64"/>
    </row>
    <row r="54039" spans="4:6">
      <c r="D54039" s="63"/>
      <c r="F54039" s="64"/>
    </row>
    <row r="54040" spans="4:6">
      <c r="D54040" s="63"/>
      <c r="F54040" s="64"/>
    </row>
    <row r="54041" spans="4:6">
      <c r="D54041" s="63"/>
      <c r="F54041" s="64"/>
    </row>
    <row r="54042" spans="4:6">
      <c r="D54042" s="63"/>
      <c r="F54042" s="64"/>
    </row>
    <row r="54043" spans="4:6">
      <c r="D54043" s="63"/>
      <c r="F54043" s="64"/>
    </row>
    <row r="54044" spans="4:6">
      <c r="D54044" s="63"/>
      <c r="F54044" s="64"/>
    </row>
    <row r="54045" spans="4:6">
      <c r="D54045" s="63"/>
      <c r="F54045" s="64"/>
    </row>
    <row r="54046" spans="4:6">
      <c r="D54046" s="63"/>
      <c r="F54046" s="64"/>
    </row>
    <row r="54047" spans="4:6">
      <c r="D54047" s="63"/>
      <c r="F54047" s="64"/>
    </row>
    <row r="54048" spans="4:6">
      <c r="D54048" s="63"/>
      <c r="F54048" s="64"/>
    </row>
    <row r="54049" spans="4:6">
      <c r="D54049" s="63"/>
      <c r="F54049" s="64"/>
    </row>
    <row r="54050" spans="4:6">
      <c r="D54050" s="63"/>
      <c r="F54050" s="64"/>
    </row>
    <row r="54051" spans="4:6">
      <c r="D54051" s="63"/>
      <c r="F54051" s="64"/>
    </row>
    <row r="54052" spans="4:6">
      <c r="D54052" s="63"/>
      <c r="F54052" s="64"/>
    </row>
    <row r="54053" spans="4:6">
      <c r="D54053" s="63"/>
      <c r="F54053" s="64"/>
    </row>
    <row r="54054" spans="4:6">
      <c r="D54054" s="63"/>
      <c r="F54054" s="64"/>
    </row>
    <row r="54055" spans="4:6">
      <c r="D54055" s="63"/>
      <c r="F54055" s="64"/>
    </row>
    <row r="54056" spans="4:6">
      <c r="D54056" s="63"/>
      <c r="F54056" s="64"/>
    </row>
    <row r="54057" spans="4:6">
      <c r="D54057" s="63"/>
      <c r="F54057" s="64"/>
    </row>
    <row r="54058" spans="4:6">
      <c r="D54058" s="63"/>
      <c r="F54058" s="64"/>
    </row>
    <row r="54059" spans="4:6">
      <c r="D54059" s="63"/>
      <c r="F54059" s="64"/>
    </row>
    <row r="54060" spans="4:6">
      <c r="D54060" s="63"/>
      <c r="F54060" s="64"/>
    </row>
    <row r="54061" spans="4:6">
      <c r="D54061" s="63"/>
      <c r="F54061" s="64"/>
    </row>
    <row r="54062" spans="4:6">
      <c r="D54062" s="63"/>
      <c r="F54062" s="64"/>
    </row>
    <row r="54063" spans="4:6">
      <c r="D54063" s="63"/>
      <c r="F54063" s="64"/>
    </row>
    <row r="54064" spans="4:6">
      <c r="D54064" s="63"/>
      <c r="F54064" s="64"/>
    </row>
    <row r="54065" spans="4:6">
      <c r="D54065" s="63"/>
      <c r="F54065" s="64"/>
    </row>
    <row r="54066" spans="4:6">
      <c r="D54066" s="63"/>
      <c r="F54066" s="64"/>
    </row>
    <row r="54067" spans="4:6">
      <c r="D54067" s="63"/>
      <c r="F54067" s="64"/>
    </row>
    <row r="54068" spans="4:6">
      <c r="D54068" s="63"/>
      <c r="F54068" s="64"/>
    </row>
    <row r="54069" spans="4:6">
      <c r="D54069" s="63"/>
      <c r="F54069" s="64"/>
    </row>
    <row r="54070" spans="4:6">
      <c r="D54070" s="63"/>
      <c r="F54070" s="64"/>
    </row>
    <row r="54071" spans="4:6">
      <c r="D54071" s="63"/>
      <c r="F54071" s="64"/>
    </row>
    <row r="54072" spans="4:6">
      <c r="D54072" s="63"/>
      <c r="F54072" s="64"/>
    </row>
    <row r="54073" spans="4:6">
      <c r="D54073" s="63"/>
      <c r="F54073" s="64"/>
    </row>
    <row r="54074" spans="4:6">
      <c r="D54074" s="63"/>
      <c r="F54074" s="64"/>
    </row>
    <row r="54075" spans="4:6">
      <c r="D54075" s="63"/>
      <c r="F54075" s="64"/>
    </row>
    <row r="54076" spans="4:6">
      <c r="D54076" s="63"/>
      <c r="F54076" s="64"/>
    </row>
    <row r="54077" spans="4:6">
      <c r="D54077" s="63"/>
      <c r="F54077" s="64"/>
    </row>
    <row r="54078" spans="4:6">
      <c r="D54078" s="63"/>
      <c r="F54078" s="64"/>
    </row>
    <row r="54079" spans="4:6">
      <c r="D54079" s="63"/>
      <c r="F54079" s="64"/>
    </row>
    <row r="54080" spans="4:6">
      <c r="D54080" s="63"/>
      <c r="F54080" s="64"/>
    </row>
    <row r="54081" spans="4:6">
      <c r="D54081" s="63"/>
      <c r="F54081" s="64"/>
    </row>
    <row r="54082" spans="4:6">
      <c r="D54082" s="63"/>
      <c r="F54082" s="64"/>
    </row>
    <row r="54083" spans="4:6">
      <c r="D54083" s="63"/>
      <c r="F54083" s="64"/>
    </row>
    <row r="54084" spans="4:6">
      <c r="D54084" s="63"/>
      <c r="F54084" s="64"/>
    </row>
    <row r="54085" spans="4:6">
      <c r="D54085" s="63"/>
      <c r="F54085" s="64"/>
    </row>
    <row r="54086" spans="4:6">
      <c r="D54086" s="63"/>
      <c r="F54086" s="64"/>
    </row>
    <row r="54087" spans="4:6">
      <c r="D54087" s="63"/>
      <c r="F54087" s="64"/>
    </row>
    <row r="54088" spans="4:6">
      <c r="D54088" s="63"/>
      <c r="F54088" s="64"/>
    </row>
    <row r="54089" spans="4:6">
      <c r="D54089" s="63"/>
      <c r="F54089" s="64"/>
    </row>
    <row r="54090" spans="4:6">
      <c r="D54090" s="63"/>
      <c r="F54090" s="64"/>
    </row>
    <row r="54091" spans="4:6">
      <c r="D54091" s="63"/>
      <c r="F54091" s="64"/>
    </row>
    <row r="54092" spans="4:6">
      <c r="D54092" s="63"/>
      <c r="F54092" s="64"/>
    </row>
    <row r="54093" spans="4:6">
      <c r="D54093" s="63"/>
      <c r="F54093" s="64"/>
    </row>
    <row r="54094" spans="4:6">
      <c r="D54094" s="63"/>
      <c r="F54094" s="64"/>
    </row>
    <row r="54095" spans="4:6">
      <c r="D54095" s="63"/>
      <c r="F54095" s="64"/>
    </row>
    <row r="54096" spans="4:6">
      <c r="D54096" s="63"/>
      <c r="F54096" s="64"/>
    </row>
    <row r="54097" spans="4:6">
      <c r="D54097" s="63"/>
      <c r="F54097" s="64"/>
    </row>
    <row r="54098" spans="4:6">
      <c r="D54098" s="63"/>
      <c r="F54098" s="64"/>
    </row>
    <row r="54099" spans="4:6">
      <c r="D54099" s="63"/>
      <c r="F54099" s="64"/>
    </row>
    <row r="54100" spans="4:6">
      <c r="D54100" s="63"/>
      <c r="F54100" s="64"/>
    </row>
    <row r="54101" spans="4:6">
      <c r="D54101" s="63"/>
      <c r="F54101" s="64"/>
    </row>
    <row r="54102" spans="4:6">
      <c r="D54102" s="63"/>
      <c r="F54102" s="64"/>
    </row>
    <row r="54103" spans="4:6">
      <c r="D54103" s="63"/>
      <c r="F54103" s="64"/>
    </row>
    <row r="54104" spans="4:6">
      <c r="D54104" s="63"/>
      <c r="F54104" s="64"/>
    </row>
    <row r="54105" spans="4:6">
      <c r="D54105" s="63"/>
      <c r="F54105" s="64"/>
    </row>
    <row r="54106" spans="4:6">
      <c r="D54106" s="63"/>
      <c r="F54106" s="64"/>
    </row>
    <row r="54107" spans="4:6">
      <c r="D54107" s="63"/>
      <c r="F54107" s="64"/>
    </row>
    <row r="54108" spans="4:6">
      <c r="D54108" s="63"/>
      <c r="F54108" s="64"/>
    </row>
    <row r="54109" spans="4:6">
      <c r="D54109" s="63"/>
      <c r="F54109" s="64"/>
    </row>
    <row r="54110" spans="4:6">
      <c r="D54110" s="63"/>
      <c r="F54110" s="64"/>
    </row>
    <row r="54111" spans="4:6">
      <c r="D54111" s="63"/>
      <c r="F54111" s="64"/>
    </row>
    <row r="54112" spans="4:6">
      <c r="D54112" s="63"/>
      <c r="F54112" s="64"/>
    </row>
    <row r="54113" spans="4:6">
      <c r="D54113" s="63"/>
      <c r="F54113" s="64"/>
    </row>
    <row r="54114" spans="4:6">
      <c r="D54114" s="63"/>
      <c r="F54114" s="64"/>
    </row>
    <row r="54115" spans="4:6">
      <c r="D54115" s="63"/>
      <c r="F54115" s="64"/>
    </row>
    <row r="54116" spans="4:6">
      <c r="D54116" s="63"/>
      <c r="F54116" s="64"/>
    </row>
    <row r="54117" spans="4:6">
      <c r="D54117" s="63"/>
      <c r="F54117" s="64"/>
    </row>
    <row r="54118" spans="4:6">
      <c r="D54118" s="63"/>
      <c r="F54118" s="64"/>
    </row>
    <row r="54119" spans="4:6">
      <c r="D54119" s="63"/>
      <c r="F54119" s="64"/>
    </row>
    <row r="54120" spans="4:6">
      <c r="D54120" s="63"/>
      <c r="F54120" s="64"/>
    </row>
    <row r="54121" spans="4:6">
      <c r="D54121" s="63"/>
      <c r="F54121" s="64"/>
    </row>
    <row r="54122" spans="4:6">
      <c r="D54122" s="63"/>
      <c r="F54122" s="64"/>
    </row>
    <row r="54123" spans="4:6">
      <c r="D54123" s="63"/>
      <c r="F54123" s="64"/>
    </row>
    <row r="54124" spans="4:6">
      <c r="D54124" s="63"/>
      <c r="F54124" s="64"/>
    </row>
    <row r="54125" spans="4:6">
      <c r="D54125" s="63"/>
      <c r="F54125" s="64"/>
    </row>
    <row r="54126" spans="4:6">
      <c r="D54126" s="63"/>
      <c r="F54126" s="64"/>
    </row>
    <row r="54127" spans="4:6">
      <c r="D54127" s="63"/>
      <c r="F54127" s="64"/>
    </row>
    <row r="54128" spans="4:6">
      <c r="D54128" s="63"/>
      <c r="F54128" s="64"/>
    </row>
    <row r="54129" spans="4:6">
      <c r="D54129" s="63"/>
      <c r="F54129" s="64"/>
    </row>
    <row r="54130" spans="4:6">
      <c r="D54130" s="63"/>
      <c r="F54130" s="64"/>
    </row>
    <row r="54131" spans="4:6">
      <c r="D54131" s="63"/>
      <c r="F54131" s="64"/>
    </row>
    <row r="54132" spans="4:6">
      <c r="D54132" s="63"/>
      <c r="F54132" s="64"/>
    </row>
    <row r="54133" spans="4:6">
      <c r="D54133" s="63"/>
      <c r="F54133" s="64"/>
    </row>
    <row r="54134" spans="4:6">
      <c r="D54134" s="63"/>
      <c r="F54134" s="64"/>
    </row>
    <row r="54135" spans="4:6">
      <c r="D54135" s="63"/>
      <c r="F54135" s="64"/>
    </row>
    <row r="54136" spans="4:6">
      <c r="D54136" s="63"/>
      <c r="F54136" s="64"/>
    </row>
    <row r="54137" spans="4:6">
      <c r="D54137" s="63"/>
      <c r="F54137" s="64"/>
    </row>
    <row r="54138" spans="4:6">
      <c r="D54138" s="63"/>
      <c r="F54138" s="64"/>
    </row>
    <row r="54139" spans="4:6">
      <c r="D54139" s="63"/>
      <c r="F54139" s="64"/>
    </row>
    <row r="54140" spans="4:6">
      <c r="D54140" s="63"/>
      <c r="F54140" s="64"/>
    </row>
    <row r="54141" spans="4:6">
      <c r="D54141" s="63"/>
      <c r="F54141" s="64"/>
    </row>
    <row r="54142" spans="4:6">
      <c r="D54142" s="63"/>
      <c r="F54142" s="64"/>
    </row>
    <row r="54143" spans="4:6">
      <c r="D54143" s="63"/>
      <c r="F54143" s="64"/>
    </row>
    <row r="54144" spans="4:6">
      <c r="D54144" s="63"/>
      <c r="F54144" s="64"/>
    </row>
    <row r="54145" spans="4:6">
      <c r="D54145" s="63"/>
      <c r="F54145" s="64"/>
    </row>
    <row r="54146" spans="4:6">
      <c r="D54146" s="63"/>
      <c r="F54146" s="64"/>
    </row>
    <row r="54147" spans="4:6">
      <c r="D54147" s="63"/>
      <c r="F54147" s="64"/>
    </row>
    <row r="54148" spans="4:6">
      <c r="D54148" s="63"/>
      <c r="F54148" s="64"/>
    </row>
    <row r="54149" spans="4:6">
      <c r="D54149" s="63"/>
      <c r="F54149" s="64"/>
    </row>
    <row r="54150" spans="4:6">
      <c r="D54150" s="63"/>
      <c r="F54150" s="64"/>
    </row>
    <row r="54151" spans="4:6">
      <c r="D54151" s="63"/>
      <c r="F54151" s="64"/>
    </row>
    <row r="54152" spans="4:6">
      <c r="D54152" s="63"/>
      <c r="F54152" s="64"/>
    </row>
    <row r="54153" spans="4:6">
      <c r="D54153" s="63"/>
      <c r="F54153" s="64"/>
    </row>
    <row r="54154" spans="4:6">
      <c r="D54154" s="63"/>
      <c r="F54154" s="64"/>
    </row>
    <row r="54155" spans="4:6">
      <c r="D54155" s="63"/>
      <c r="F54155" s="64"/>
    </row>
    <row r="54156" spans="4:6">
      <c r="D54156" s="63"/>
      <c r="F54156" s="64"/>
    </row>
    <row r="54157" spans="4:6">
      <c r="D54157" s="63"/>
      <c r="F54157" s="64"/>
    </row>
    <row r="54158" spans="4:6">
      <c r="D54158" s="63"/>
      <c r="F54158" s="64"/>
    </row>
    <row r="54159" spans="4:6">
      <c r="D54159" s="63"/>
      <c r="F54159" s="64"/>
    </row>
    <row r="54160" spans="4:6">
      <c r="D54160" s="63"/>
      <c r="F54160" s="64"/>
    </row>
    <row r="54161" spans="4:6">
      <c r="D54161" s="63"/>
      <c r="F54161" s="64"/>
    </row>
    <row r="54162" spans="4:6">
      <c r="D54162" s="63"/>
      <c r="F54162" s="64"/>
    </row>
    <row r="54163" spans="4:6">
      <c r="D54163" s="63"/>
      <c r="F54163" s="64"/>
    </row>
    <row r="54164" spans="4:6">
      <c r="D54164" s="63"/>
      <c r="F54164" s="64"/>
    </row>
    <row r="54165" spans="4:6">
      <c r="D54165" s="63"/>
      <c r="F54165" s="64"/>
    </row>
    <row r="54166" spans="4:6">
      <c r="D54166" s="63"/>
      <c r="F54166" s="64"/>
    </row>
    <row r="54167" spans="4:6">
      <c r="D54167" s="63"/>
      <c r="F54167" s="64"/>
    </row>
    <row r="54168" spans="4:6">
      <c r="D54168" s="63"/>
      <c r="F54168" s="64"/>
    </row>
    <row r="54169" spans="4:6">
      <c r="D54169" s="63"/>
      <c r="F54169" s="64"/>
    </row>
    <row r="54170" spans="4:6">
      <c r="D54170" s="63"/>
      <c r="F54170" s="64"/>
    </row>
    <row r="54171" spans="4:6">
      <c r="D54171" s="63"/>
      <c r="F54171" s="64"/>
    </row>
    <row r="54172" spans="4:6">
      <c r="D54172" s="63"/>
      <c r="F54172" s="64"/>
    </row>
    <row r="54173" spans="4:6">
      <c r="D54173" s="63"/>
      <c r="F54173" s="64"/>
    </row>
    <row r="54174" spans="4:6">
      <c r="D54174" s="63"/>
      <c r="F54174" s="64"/>
    </row>
    <row r="54175" spans="4:6">
      <c r="D54175" s="63"/>
      <c r="F54175" s="64"/>
    </row>
    <row r="54176" spans="4:6">
      <c r="D54176" s="63"/>
      <c r="F54176" s="64"/>
    </row>
    <row r="54177" spans="4:6">
      <c r="D54177" s="63"/>
      <c r="F54177" s="64"/>
    </row>
    <row r="54178" spans="4:6">
      <c r="D54178" s="63"/>
      <c r="F54178" s="64"/>
    </row>
    <row r="54179" spans="4:6">
      <c r="D54179" s="63"/>
      <c r="F54179" s="64"/>
    </row>
    <row r="54180" spans="4:6">
      <c r="D54180" s="63"/>
      <c r="F54180" s="64"/>
    </row>
    <row r="54181" spans="4:6">
      <c r="D54181" s="63"/>
      <c r="F54181" s="64"/>
    </row>
    <row r="54182" spans="4:6">
      <c r="D54182" s="63"/>
      <c r="F54182" s="64"/>
    </row>
    <row r="54183" spans="4:6">
      <c r="D54183" s="63"/>
      <c r="F54183" s="64"/>
    </row>
    <row r="54184" spans="4:6">
      <c r="D54184" s="63"/>
      <c r="F54184" s="64"/>
    </row>
    <row r="54185" spans="4:6">
      <c r="D54185" s="63"/>
      <c r="F54185" s="64"/>
    </row>
    <row r="54186" spans="4:6">
      <c r="D54186" s="63"/>
      <c r="F54186" s="64"/>
    </row>
    <row r="54187" spans="4:6">
      <c r="D54187" s="63"/>
      <c r="F54187" s="64"/>
    </row>
    <row r="54188" spans="4:6">
      <c r="D54188" s="63"/>
      <c r="F54188" s="64"/>
    </row>
    <row r="54189" spans="4:6">
      <c r="D54189" s="63"/>
      <c r="F54189" s="64"/>
    </row>
    <row r="54190" spans="4:6">
      <c r="D54190" s="63"/>
      <c r="F54190" s="64"/>
    </row>
    <row r="54191" spans="4:6">
      <c r="D54191" s="63"/>
      <c r="F54191" s="64"/>
    </row>
    <row r="54192" spans="4:6">
      <c r="D54192" s="63"/>
      <c r="F54192" s="64"/>
    </row>
    <row r="54193" spans="4:6">
      <c r="D54193" s="63"/>
      <c r="F54193" s="64"/>
    </row>
    <row r="54194" spans="4:6">
      <c r="D54194" s="63"/>
      <c r="F54194" s="64"/>
    </row>
    <row r="54195" spans="4:6">
      <c r="D54195" s="63"/>
      <c r="F54195" s="64"/>
    </row>
    <row r="54196" spans="4:6">
      <c r="D54196" s="63"/>
      <c r="F54196" s="64"/>
    </row>
    <row r="54197" spans="4:6">
      <c r="D54197" s="63"/>
      <c r="F54197" s="64"/>
    </row>
    <row r="54198" spans="4:6">
      <c r="D54198" s="63"/>
      <c r="F54198" s="64"/>
    </row>
    <row r="54199" spans="4:6">
      <c r="D54199" s="63"/>
      <c r="F54199" s="64"/>
    </row>
    <row r="54200" spans="4:6">
      <c r="D54200" s="63"/>
      <c r="F54200" s="64"/>
    </row>
    <row r="54201" spans="4:6">
      <c r="D54201" s="63"/>
      <c r="F54201" s="64"/>
    </row>
    <row r="54202" spans="4:6">
      <c r="D54202" s="63"/>
      <c r="F54202" s="64"/>
    </row>
    <row r="54203" spans="4:6">
      <c r="D54203" s="63"/>
      <c r="F54203" s="64"/>
    </row>
    <row r="54204" spans="4:6">
      <c r="D54204" s="63"/>
      <c r="F54204" s="64"/>
    </row>
    <row r="54205" spans="4:6">
      <c r="D54205" s="63"/>
      <c r="F54205" s="64"/>
    </row>
    <row r="54206" spans="4:6">
      <c r="D54206" s="63"/>
      <c r="F54206" s="64"/>
    </row>
    <row r="54207" spans="4:6">
      <c r="D54207" s="63"/>
      <c r="F54207" s="64"/>
    </row>
    <row r="54208" spans="4:6">
      <c r="D54208" s="63"/>
      <c r="F54208" s="64"/>
    </row>
    <row r="54209" spans="4:6">
      <c r="D54209" s="63"/>
      <c r="F54209" s="64"/>
    </row>
    <row r="54210" spans="4:6">
      <c r="D54210" s="63"/>
      <c r="F54210" s="64"/>
    </row>
    <row r="54211" spans="4:6">
      <c r="D54211" s="63"/>
      <c r="F54211" s="64"/>
    </row>
    <row r="54212" spans="4:6">
      <c r="D54212" s="63"/>
      <c r="F54212" s="64"/>
    </row>
    <row r="54213" spans="4:6">
      <c r="D54213" s="63"/>
      <c r="F54213" s="64"/>
    </row>
    <row r="54214" spans="4:6">
      <c r="D54214" s="63"/>
      <c r="F54214" s="64"/>
    </row>
    <row r="54215" spans="4:6">
      <c r="D54215" s="63"/>
      <c r="F54215" s="64"/>
    </row>
    <row r="54216" spans="4:6">
      <c r="D54216" s="63"/>
      <c r="F54216" s="64"/>
    </row>
    <row r="54217" spans="4:6">
      <c r="D54217" s="63"/>
      <c r="F54217" s="64"/>
    </row>
    <row r="54218" spans="4:6">
      <c r="D54218" s="63"/>
      <c r="F54218" s="64"/>
    </row>
    <row r="54219" spans="4:6">
      <c r="D54219" s="63"/>
      <c r="F54219" s="64"/>
    </row>
    <row r="54220" spans="4:6">
      <c r="D54220" s="63"/>
      <c r="F54220" s="64"/>
    </row>
    <row r="54221" spans="4:6">
      <c r="D54221" s="63"/>
      <c r="F54221" s="64"/>
    </row>
    <row r="54222" spans="4:6">
      <c r="D54222" s="63"/>
      <c r="F54222" s="64"/>
    </row>
    <row r="54223" spans="4:6">
      <c r="D54223" s="63"/>
      <c r="F54223" s="64"/>
    </row>
    <row r="54224" spans="4:6">
      <c r="D54224" s="63"/>
      <c r="F54224" s="64"/>
    </row>
    <row r="54225" spans="4:6">
      <c r="D54225" s="63"/>
      <c r="F54225" s="64"/>
    </row>
    <row r="54226" spans="4:6">
      <c r="D54226" s="63"/>
      <c r="F54226" s="64"/>
    </row>
    <row r="54227" spans="4:6">
      <c r="D54227" s="63"/>
      <c r="F54227" s="64"/>
    </row>
    <row r="54228" spans="4:6">
      <c r="D54228" s="63"/>
      <c r="F54228" s="64"/>
    </row>
    <row r="54229" spans="4:6">
      <c r="D54229" s="63"/>
      <c r="F54229" s="64"/>
    </row>
    <row r="54230" spans="4:6">
      <c r="D54230" s="63"/>
      <c r="F54230" s="64"/>
    </row>
    <row r="54231" spans="4:6">
      <c r="D54231" s="63"/>
      <c r="F54231" s="64"/>
    </row>
    <row r="54232" spans="4:6">
      <c r="D54232" s="63"/>
      <c r="F54232" s="64"/>
    </row>
    <row r="54233" spans="4:6">
      <c r="D54233" s="63"/>
      <c r="F54233" s="64"/>
    </row>
    <row r="54234" spans="4:6">
      <c r="D54234" s="63"/>
      <c r="F54234" s="64"/>
    </row>
    <row r="54235" spans="4:6">
      <c r="D54235" s="63"/>
      <c r="F54235" s="64"/>
    </row>
    <row r="54236" spans="4:6">
      <c r="D54236" s="63"/>
      <c r="F54236" s="64"/>
    </row>
    <row r="54237" spans="4:6">
      <c r="D54237" s="63"/>
      <c r="F54237" s="64"/>
    </row>
    <row r="54238" spans="4:6">
      <c r="D54238" s="63"/>
      <c r="F54238" s="64"/>
    </row>
    <row r="54239" spans="4:6">
      <c r="D54239" s="63"/>
      <c r="F54239" s="64"/>
    </row>
    <row r="54240" spans="4:6">
      <c r="D54240" s="63"/>
      <c r="F54240" s="64"/>
    </row>
    <row r="54241" spans="4:6">
      <c r="D54241" s="63"/>
      <c r="F54241" s="64"/>
    </row>
    <row r="54242" spans="4:6">
      <c r="D54242" s="63"/>
      <c r="F54242" s="64"/>
    </row>
    <row r="54243" spans="4:6">
      <c r="D54243" s="63"/>
      <c r="F54243" s="64"/>
    </row>
    <row r="54244" spans="4:6">
      <c r="D54244" s="63"/>
      <c r="F54244" s="64"/>
    </row>
    <row r="54245" spans="4:6">
      <c r="D54245" s="63"/>
      <c r="F54245" s="64"/>
    </row>
    <row r="54246" spans="4:6">
      <c r="D54246" s="63"/>
      <c r="F54246" s="64"/>
    </row>
    <row r="54247" spans="4:6">
      <c r="D54247" s="63"/>
      <c r="F54247" s="64"/>
    </row>
    <row r="54248" spans="4:6">
      <c r="D54248" s="63"/>
      <c r="F54248" s="64"/>
    </row>
    <row r="54249" spans="4:6">
      <c r="D54249" s="63"/>
      <c r="F54249" s="64"/>
    </row>
    <row r="54250" spans="4:6">
      <c r="D54250" s="63"/>
      <c r="F54250" s="64"/>
    </row>
    <row r="54251" spans="4:6">
      <c r="D54251" s="63"/>
      <c r="F54251" s="64"/>
    </row>
    <row r="54252" spans="4:6">
      <c r="D54252" s="63"/>
      <c r="F54252" s="64"/>
    </row>
    <row r="54253" spans="4:6">
      <c r="D54253" s="63"/>
      <c r="F54253" s="64"/>
    </row>
    <row r="54254" spans="4:6">
      <c r="D54254" s="63"/>
      <c r="F54254" s="64"/>
    </row>
    <row r="54255" spans="4:6">
      <c r="D54255" s="63"/>
      <c r="F54255" s="64"/>
    </row>
    <row r="54256" spans="4:6">
      <c r="D54256" s="63"/>
      <c r="F54256" s="64"/>
    </row>
    <row r="54257" spans="4:6">
      <c r="D54257" s="63"/>
      <c r="F54257" s="64"/>
    </row>
    <row r="54258" spans="4:6">
      <c r="D54258" s="63"/>
      <c r="F54258" s="64"/>
    </row>
    <row r="54259" spans="4:6">
      <c r="D54259" s="63"/>
      <c r="F54259" s="64"/>
    </row>
    <row r="54260" spans="4:6">
      <c r="D54260" s="63"/>
      <c r="F54260" s="64"/>
    </row>
    <row r="54261" spans="4:6">
      <c r="D54261" s="63"/>
      <c r="F54261" s="64"/>
    </row>
    <row r="54262" spans="4:6">
      <c r="D54262" s="63"/>
      <c r="F54262" s="64"/>
    </row>
    <row r="54263" spans="4:6">
      <c r="D54263" s="63"/>
      <c r="F54263" s="64"/>
    </row>
    <row r="54264" spans="4:6">
      <c r="D54264" s="63"/>
      <c r="F54264" s="64"/>
    </row>
    <row r="54265" spans="4:6">
      <c r="D54265" s="63"/>
      <c r="F54265" s="64"/>
    </row>
    <row r="54266" spans="4:6">
      <c r="D54266" s="63"/>
      <c r="F54266" s="64"/>
    </row>
    <row r="54267" spans="4:6">
      <c r="D54267" s="63"/>
      <c r="F54267" s="64"/>
    </row>
    <row r="54268" spans="4:6">
      <c r="D54268" s="63"/>
      <c r="F54268" s="64"/>
    </row>
    <row r="54269" spans="4:6">
      <c r="D54269" s="63"/>
      <c r="F54269" s="64"/>
    </row>
    <row r="54270" spans="4:6">
      <c r="D54270" s="63"/>
      <c r="F54270" s="64"/>
    </row>
    <row r="54271" spans="4:6">
      <c r="D54271" s="63"/>
      <c r="F54271" s="64"/>
    </row>
    <row r="54272" spans="4:6">
      <c r="D54272" s="63"/>
      <c r="F54272" s="64"/>
    </row>
    <row r="54273" spans="4:6">
      <c r="D54273" s="63"/>
      <c r="F54273" s="64"/>
    </row>
    <row r="54274" spans="4:6">
      <c r="D54274" s="63"/>
      <c r="F54274" s="64"/>
    </row>
    <row r="54275" spans="4:6">
      <c r="D54275" s="63"/>
      <c r="F54275" s="64"/>
    </row>
    <row r="54276" spans="4:6">
      <c r="D54276" s="63"/>
      <c r="F54276" s="64"/>
    </row>
    <row r="54277" spans="4:6">
      <c r="D54277" s="63"/>
      <c r="F54277" s="64"/>
    </row>
    <row r="54278" spans="4:6">
      <c r="D54278" s="63"/>
      <c r="F54278" s="64"/>
    </row>
    <row r="54279" spans="4:6">
      <c r="D54279" s="63"/>
      <c r="F54279" s="64"/>
    </row>
    <row r="54280" spans="4:6">
      <c r="D54280" s="63"/>
      <c r="F54280" s="64"/>
    </row>
    <row r="54281" spans="4:6">
      <c r="D54281" s="63"/>
      <c r="F54281" s="64"/>
    </row>
    <row r="54282" spans="4:6">
      <c r="D54282" s="63"/>
      <c r="F54282" s="64"/>
    </row>
    <row r="54283" spans="4:6">
      <c r="D54283" s="63"/>
      <c r="F54283" s="64"/>
    </row>
    <row r="54284" spans="4:6">
      <c r="D54284" s="63"/>
      <c r="F54284" s="64"/>
    </row>
    <row r="54285" spans="4:6">
      <c r="D54285" s="63"/>
      <c r="F54285" s="64"/>
    </row>
    <row r="54286" spans="4:6">
      <c r="D54286" s="63"/>
      <c r="F54286" s="64"/>
    </row>
    <row r="54287" spans="4:6">
      <c r="D54287" s="63"/>
      <c r="F54287" s="64"/>
    </row>
    <row r="54288" spans="4:6">
      <c r="D54288" s="63"/>
      <c r="F54288" s="64"/>
    </row>
    <row r="54289" spans="4:6">
      <c r="D54289" s="63"/>
      <c r="F54289" s="64"/>
    </row>
    <row r="54290" spans="4:6">
      <c r="D54290" s="63"/>
      <c r="F54290" s="64"/>
    </row>
    <row r="54291" spans="4:6">
      <c r="D54291" s="63"/>
      <c r="F54291" s="64"/>
    </row>
    <row r="54292" spans="4:6">
      <c r="D54292" s="63"/>
      <c r="F54292" s="64"/>
    </row>
    <row r="54293" spans="4:6">
      <c r="D54293" s="63"/>
      <c r="F54293" s="64"/>
    </row>
    <row r="54294" spans="4:6">
      <c r="D54294" s="63"/>
      <c r="F54294" s="64"/>
    </row>
    <row r="54295" spans="4:6">
      <c r="D54295" s="63"/>
      <c r="F54295" s="64"/>
    </row>
    <row r="54296" spans="4:6">
      <c r="D54296" s="63"/>
      <c r="F54296" s="64"/>
    </row>
    <row r="54297" spans="4:6">
      <c r="D54297" s="63"/>
      <c r="F54297" s="64"/>
    </row>
    <row r="54298" spans="4:6">
      <c r="D54298" s="63"/>
      <c r="F54298" s="64"/>
    </row>
    <row r="54299" spans="4:6">
      <c r="D54299" s="63"/>
      <c r="F54299" s="64"/>
    </row>
    <row r="54300" spans="4:6">
      <c r="D54300" s="63"/>
      <c r="F54300" s="64"/>
    </row>
    <row r="54301" spans="4:6">
      <c r="D54301" s="63"/>
      <c r="F54301" s="64"/>
    </row>
    <row r="54302" spans="4:6">
      <c r="D54302" s="63"/>
      <c r="F54302" s="64"/>
    </row>
    <row r="54303" spans="4:6">
      <c r="D54303" s="63"/>
      <c r="F54303" s="64"/>
    </row>
    <row r="54304" spans="4:6">
      <c r="D54304" s="63"/>
      <c r="F54304" s="64"/>
    </row>
    <row r="54305" spans="4:6">
      <c r="D54305" s="63"/>
      <c r="F54305" s="64"/>
    </row>
    <row r="54306" spans="4:6">
      <c r="D54306" s="63"/>
      <c r="F54306" s="64"/>
    </row>
    <row r="54307" spans="4:6">
      <c r="D54307" s="63"/>
      <c r="F54307" s="64"/>
    </row>
    <row r="54308" spans="4:6">
      <c r="D54308" s="63"/>
      <c r="F54308" s="64"/>
    </row>
    <row r="54309" spans="4:6">
      <c r="D54309" s="63"/>
      <c r="F54309" s="64"/>
    </row>
    <row r="54310" spans="4:6">
      <c r="D54310" s="63"/>
      <c r="F54310" s="64"/>
    </row>
    <row r="54311" spans="4:6">
      <c r="D54311" s="63"/>
      <c r="F54311" s="64"/>
    </row>
    <row r="54312" spans="4:6">
      <c r="D54312" s="63"/>
      <c r="F54312" s="64"/>
    </row>
    <row r="54313" spans="4:6">
      <c r="D54313" s="63"/>
      <c r="F54313" s="64"/>
    </row>
    <row r="54314" spans="4:6">
      <c r="D54314" s="63"/>
      <c r="F54314" s="64"/>
    </row>
    <row r="54315" spans="4:6">
      <c r="D54315" s="63"/>
      <c r="F54315" s="64"/>
    </row>
    <row r="54316" spans="4:6">
      <c r="D54316" s="63"/>
      <c r="F54316" s="64"/>
    </row>
    <row r="54317" spans="4:6">
      <c r="D54317" s="63"/>
      <c r="F54317" s="64"/>
    </row>
    <row r="54318" spans="4:6">
      <c r="D54318" s="63"/>
      <c r="F54318" s="64"/>
    </row>
    <row r="54319" spans="4:6">
      <c r="D54319" s="63"/>
      <c r="F54319" s="64"/>
    </row>
    <row r="54320" spans="4:6">
      <c r="D54320" s="63"/>
      <c r="F54320" s="64"/>
    </row>
    <row r="54321" spans="4:6">
      <c r="D54321" s="63"/>
      <c r="F54321" s="64"/>
    </row>
    <row r="54322" spans="4:6">
      <c r="D54322" s="63"/>
      <c r="F54322" s="64"/>
    </row>
    <row r="54323" spans="4:6">
      <c r="D54323" s="63"/>
      <c r="F54323" s="64"/>
    </row>
    <row r="54324" spans="4:6">
      <c r="D54324" s="63"/>
      <c r="F54324" s="64"/>
    </row>
    <row r="54325" spans="4:6">
      <c r="D54325" s="63"/>
      <c r="F54325" s="64"/>
    </row>
    <row r="54326" spans="4:6">
      <c r="D54326" s="63"/>
      <c r="F54326" s="64"/>
    </row>
    <row r="54327" spans="4:6">
      <c r="D54327" s="63"/>
      <c r="F54327" s="64"/>
    </row>
    <row r="54328" spans="4:6">
      <c r="D54328" s="63"/>
      <c r="F54328" s="64"/>
    </row>
    <row r="54329" spans="4:6">
      <c r="D54329" s="63"/>
      <c r="F54329" s="64"/>
    </row>
    <row r="54330" spans="4:6">
      <c r="D54330" s="63"/>
      <c r="F54330" s="64"/>
    </row>
    <row r="54331" spans="4:6">
      <c r="D54331" s="63"/>
      <c r="F54331" s="64"/>
    </row>
    <row r="54332" spans="4:6">
      <c r="D54332" s="63"/>
      <c r="F54332" s="64"/>
    </row>
    <row r="54333" spans="4:6">
      <c r="D54333" s="63"/>
      <c r="F54333" s="64"/>
    </row>
    <row r="54334" spans="4:6">
      <c r="D54334" s="63"/>
      <c r="F54334" s="64"/>
    </row>
    <row r="54335" spans="4:6">
      <c r="D54335" s="63"/>
      <c r="F54335" s="64"/>
    </row>
    <row r="54336" spans="4:6">
      <c r="D54336" s="63"/>
      <c r="F54336" s="64"/>
    </row>
    <row r="54337" spans="4:6">
      <c r="D54337" s="63"/>
      <c r="F54337" s="64"/>
    </row>
    <row r="54338" spans="4:6">
      <c r="D54338" s="63"/>
      <c r="F54338" s="64"/>
    </row>
    <row r="54339" spans="4:6">
      <c r="D54339" s="63"/>
      <c r="F54339" s="64"/>
    </row>
    <row r="54340" spans="4:6">
      <c r="D54340" s="63"/>
      <c r="F54340" s="64"/>
    </row>
    <row r="54341" spans="4:6">
      <c r="D54341" s="63"/>
      <c r="F54341" s="64"/>
    </row>
    <row r="54342" spans="4:6">
      <c r="D54342" s="63"/>
      <c r="F54342" s="64"/>
    </row>
    <row r="54343" spans="4:6">
      <c r="D54343" s="63"/>
      <c r="F54343" s="64"/>
    </row>
    <row r="54344" spans="4:6">
      <c r="D54344" s="63"/>
      <c r="F54344" s="64"/>
    </row>
    <row r="54345" spans="4:6">
      <c r="D54345" s="63"/>
      <c r="F54345" s="64"/>
    </row>
    <row r="54346" spans="4:6">
      <c r="D54346" s="63"/>
      <c r="F54346" s="64"/>
    </row>
    <row r="54347" spans="4:6">
      <c r="D54347" s="63"/>
      <c r="F54347" s="64"/>
    </row>
    <row r="54348" spans="4:6">
      <c r="D54348" s="63"/>
      <c r="F54348" s="64"/>
    </row>
    <row r="54349" spans="4:6">
      <c r="D54349" s="63"/>
      <c r="F54349" s="64"/>
    </row>
    <row r="54350" spans="4:6">
      <c r="D54350" s="63"/>
      <c r="F54350" s="64"/>
    </row>
    <row r="54351" spans="4:6">
      <c r="D54351" s="63"/>
      <c r="F54351" s="64"/>
    </row>
    <row r="54352" spans="4:6">
      <c r="D54352" s="63"/>
      <c r="F54352" s="64"/>
    </row>
    <row r="54353" spans="4:6">
      <c r="D54353" s="63"/>
      <c r="F54353" s="64"/>
    </row>
    <row r="54354" spans="4:6">
      <c r="D54354" s="63"/>
      <c r="F54354" s="64"/>
    </row>
    <row r="54355" spans="4:6">
      <c r="D54355" s="63"/>
      <c r="F54355" s="64"/>
    </row>
    <row r="54356" spans="4:6">
      <c r="D54356" s="63"/>
      <c r="F54356" s="64"/>
    </row>
    <row r="54357" spans="4:6">
      <c r="D54357" s="63"/>
      <c r="F54357" s="64"/>
    </row>
    <row r="54358" spans="4:6">
      <c r="D54358" s="63"/>
      <c r="F54358" s="64"/>
    </row>
    <row r="54359" spans="4:6">
      <c r="D54359" s="63"/>
      <c r="F54359" s="64"/>
    </row>
    <row r="54360" spans="4:6">
      <c r="D54360" s="63"/>
      <c r="F54360" s="64"/>
    </row>
    <row r="54361" spans="4:6">
      <c r="D54361" s="63"/>
      <c r="F54361" s="64"/>
    </row>
    <row r="54362" spans="4:6">
      <c r="D54362" s="63"/>
      <c r="F54362" s="64"/>
    </row>
    <row r="54363" spans="4:6">
      <c r="D54363" s="63"/>
      <c r="F54363" s="64"/>
    </row>
    <row r="54364" spans="4:6">
      <c r="D54364" s="63"/>
      <c r="F54364" s="64"/>
    </row>
    <row r="54365" spans="4:6">
      <c r="D54365" s="63"/>
      <c r="F54365" s="64"/>
    </row>
    <row r="54366" spans="4:6">
      <c r="D54366" s="63"/>
      <c r="F54366" s="64"/>
    </row>
    <row r="54367" spans="4:6">
      <c r="D54367" s="63"/>
      <c r="F54367" s="64"/>
    </row>
    <row r="54368" spans="4:6">
      <c r="D54368" s="63"/>
      <c r="F54368" s="64"/>
    </row>
    <row r="54369" spans="4:6">
      <c r="D54369" s="63"/>
      <c r="F54369" s="64"/>
    </row>
    <row r="54370" spans="4:6">
      <c r="D54370" s="63"/>
      <c r="F54370" s="64"/>
    </row>
    <row r="54371" spans="4:6">
      <c r="D54371" s="63"/>
      <c r="F54371" s="64"/>
    </row>
    <row r="54372" spans="4:6">
      <c r="D54372" s="63"/>
      <c r="F54372" s="64"/>
    </row>
    <row r="54373" spans="4:6">
      <c r="D54373" s="63"/>
      <c r="F54373" s="64"/>
    </row>
    <row r="54374" spans="4:6">
      <c r="D54374" s="63"/>
      <c r="F54374" s="64"/>
    </row>
    <row r="54375" spans="4:6">
      <c r="D54375" s="63"/>
      <c r="F54375" s="64"/>
    </row>
    <row r="54376" spans="4:6">
      <c r="D54376" s="63"/>
      <c r="F54376" s="64"/>
    </row>
    <row r="54377" spans="4:6">
      <c r="D54377" s="63"/>
      <c r="F54377" s="64"/>
    </row>
    <row r="54378" spans="4:6">
      <c r="D54378" s="63"/>
      <c r="F54378" s="64"/>
    </row>
    <row r="54379" spans="4:6">
      <c r="D54379" s="63"/>
      <c r="F54379" s="64"/>
    </row>
    <row r="54380" spans="4:6">
      <c r="D54380" s="63"/>
      <c r="F54380" s="64"/>
    </row>
    <row r="54381" spans="4:6">
      <c r="D54381" s="63"/>
      <c r="F54381" s="64"/>
    </row>
    <row r="54382" spans="4:6">
      <c r="D54382" s="63"/>
      <c r="F54382" s="64"/>
    </row>
    <row r="54383" spans="4:6">
      <c r="D54383" s="63"/>
      <c r="F54383" s="64"/>
    </row>
    <row r="54384" spans="4:6">
      <c r="D54384" s="63"/>
      <c r="F54384" s="64"/>
    </row>
    <row r="54385" spans="4:6">
      <c r="D54385" s="63"/>
      <c r="F54385" s="64"/>
    </row>
    <row r="54386" spans="4:6">
      <c r="D54386" s="63"/>
      <c r="F54386" s="64"/>
    </row>
    <row r="54387" spans="4:6">
      <c r="D54387" s="63"/>
      <c r="F54387" s="64"/>
    </row>
    <row r="54388" spans="4:6">
      <c r="D54388" s="63"/>
      <c r="F54388" s="64"/>
    </row>
    <row r="54389" spans="4:6">
      <c r="D54389" s="63"/>
      <c r="F54389" s="64"/>
    </row>
    <row r="54390" spans="4:6">
      <c r="D54390" s="63"/>
      <c r="F54390" s="64"/>
    </row>
    <row r="54391" spans="4:6">
      <c r="D54391" s="63"/>
      <c r="F54391" s="64"/>
    </row>
    <row r="54392" spans="4:6">
      <c r="D54392" s="63"/>
      <c r="F54392" s="64"/>
    </row>
    <row r="54393" spans="4:6">
      <c r="D54393" s="63"/>
      <c r="F54393" s="64"/>
    </row>
    <row r="54394" spans="4:6">
      <c r="D54394" s="63"/>
      <c r="F54394" s="64"/>
    </row>
    <row r="54395" spans="4:6">
      <c r="D54395" s="63"/>
      <c r="F54395" s="64"/>
    </row>
    <row r="54396" spans="4:6">
      <c r="D54396" s="63"/>
      <c r="F54396" s="64"/>
    </row>
    <row r="54397" spans="4:6">
      <c r="D54397" s="63"/>
      <c r="F54397" s="64"/>
    </row>
    <row r="54398" spans="4:6">
      <c r="D54398" s="63"/>
      <c r="F54398" s="64"/>
    </row>
    <row r="54399" spans="4:6">
      <c r="D54399" s="63"/>
      <c r="F54399" s="64"/>
    </row>
    <row r="54400" spans="4:6">
      <c r="D54400" s="63"/>
      <c r="F54400" s="64"/>
    </row>
    <row r="54401" spans="4:6">
      <c r="D54401" s="63"/>
      <c r="F54401" s="64"/>
    </row>
    <row r="54402" spans="4:6">
      <c r="D54402" s="63"/>
      <c r="F54402" s="64"/>
    </row>
    <row r="54403" spans="4:6">
      <c r="D54403" s="63"/>
      <c r="F54403" s="64"/>
    </row>
    <row r="54404" spans="4:6">
      <c r="D54404" s="63"/>
      <c r="F54404" s="64"/>
    </row>
    <row r="54405" spans="4:6">
      <c r="D54405" s="63"/>
      <c r="F54405" s="64"/>
    </row>
    <row r="54406" spans="4:6">
      <c r="D54406" s="63"/>
      <c r="F54406" s="64"/>
    </row>
    <row r="54407" spans="4:6">
      <c r="D54407" s="63"/>
      <c r="F54407" s="64"/>
    </row>
    <row r="54408" spans="4:6">
      <c r="D54408" s="63"/>
      <c r="F54408" s="64"/>
    </row>
    <row r="54409" spans="4:6">
      <c r="D54409" s="63"/>
      <c r="F54409" s="64"/>
    </row>
    <row r="54410" spans="4:6">
      <c r="D54410" s="63"/>
      <c r="F54410" s="64"/>
    </row>
    <row r="54411" spans="4:6">
      <c r="D54411" s="63"/>
      <c r="F54411" s="64"/>
    </row>
    <row r="54412" spans="4:6">
      <c r="D54412" s="63"/>
      <c r="F54412" s="64"/>
    </row>
    <row r="54413" spans="4:6">
      <c r="D54413" s="63"/>
      <c r="F54413" s="64"/>
    </row>
    <row r="54414" spans="4:6">
      <c r="D54414" s="63"/>
      <c r="F54414" s="64"/>
    </row>
    <row r="54415" spans="4:6">
      <c r="D54415" s="63"/>
      <c r="F54415" s="64"/>
    </row>
    <row r="54416" spans="4:6">
      <c r="D54416" s="63"/>
      <c r="F54416" s="64"/>
    </row>
    <row r="54417" spans="4:6">
      <c r="D54417" s="63"/>
      <c r="F54417" s="64"/>
    </row>
    <row r="54418" spans="4:6">
      <c r="D54418" s="63"/>
      <c r="F54418" s="64"/>
    </row>
    <row r="54419" spans="4:6">
      <c r="D54419" s="63"/>
      <c r="F54419" s="64"/>
    </row>
    <row r="54420" spans="4:6">
      <c r="D54420" s="63"/>
      <c r="F54420" s="64"/>
    </row>
    <row r="54421" spans="4:6">
      <c r="D54421" s="63"/>
      <c r="F54421" s="64"/>
    </row>
    <row r="54422" spans="4:6">
      <c r="D54422" s="63"/>
      <c r="F54422" s="64"/>
    </row>
    <row r="54423" spans="4:6">
      <c r="D54423" s="63"/>
      <c r="F54423" s="64"/>
    </row>
    <row r="54424" spans="4:6">
      <c r="D54424" s="63"/>
      <c r="F54424" s="64"/>
    </row>
    <row r="54425" spans="4:6">
      <c r="D54425" s="63"/>
      <c r="F54425" s="64"/>
    </row>
    <row r="54426" spans="4:6">
      <c r="D54426" s="63"/>
      <c r="F54426" s="64"/>
    </row>
    <row r="54427" spans="4:6">
      <c r="D54427" s="63"/>
      <c r="F54427" s="64"/>
    </row>
    <row r="54428" spans="4:6">
      <c r="D54428" s="63"/>
      <c r="F54428" s="64"/>
    </row>
    <row r="54429" spans="4:6">
      <c r="D54429" s="63"/>
      <c r="F54429" s="64"/>
    </row>
    <row r="54430" spans="4:6">
      <c r="D54430" s="63"/>
      <c r="F54430" s="64"/>
    </row>
    <row r="54431" spans="4:6">
      <c r="D54431" s="63"/>
      <c r="F54431" s="64"/>
    </row>
    <row r="54432" spans="4:6">
      <c r="D54432" s="63"/>
      <c r="F54432" s="64"/>
    </row>
    <row r="54433" spans="4:6">
      <c r="D54433" s="63"/>
      <c r="F54433" s="64"/>
    </row>
    <row r="54434" spans="4:6">
      <c r="D54434" s="63"/>
      <c r="F54434" s="64"/>
    </row>
    <row r="54435" spans="4:6">
      <c r="D54435" s="63"/>
      <c r="F54435" s="64"/>
    </row>
    <row r="54436" spans="4:6">
      <c r="D54436" s="63"/>
      <c r="F54436" s="64"/>
    </row>
    <row r="54437" spans="4:6">
      <c r="D54437" s="63"/>
      <c r="F54437" s="64"/>
    </row>
    <row r="54438" spans="4:6">
      <c r="D54438" s="63"/>
      <c r="F54438" s="64"/>
    </row>
    <row r="54439" spans="4:6">
      <c r="D54439" s="63"/>
      <c r="F54439" s="64"/>
    </row>
    <row r="54440" spans="4:6">
      <c r="D54440" s="63"/>
      <c r="F54440" s="64"/>
    </row>
    <row r="54441" spans="4:6">
      <c r="D54441" s="63"/>
      <c r="F54441" s="64"/>
    </row>
    <row r="54442" spans="4:6">
      <c r="D54442" s="63"/>
      <c r="F54442" s="64"/>
    </row>
    <row r="54443" spans="4:6">
      <c r="D54443" s="63"/>
      <c r="F54443" s="64"/>
    </row>
    <row r="54444" spans="4:6">
      <c r="D54444" s="63"/>
      <c r="F54444" s="64"/>
    </row>
    <row r="54445" spans="4:6">
      <c r="D54445" s="63"/>
      <c r="F54445" s="64"/>
    </row>
    <row r="54446" spans="4:6">
      <c r="D54446" s="63"/>
      <c r="F54446" s="64"/>
    </row>
    <row r="54447" spans="4:6">
      <c r="D54447" s="63"/>
      <c r="F54447" s="64"/>
    </row>
    <row r="54448" spans="4:6">
      <c r="D54448" s="63"/>
      <c r="F54448" s="64"/>
    </row>
    <row r="54449" spans="4:6">
      <c r="D54449" s="63"/>
      <c r="F54449" s="64"/>
    </row>
    <row r="54450" spans="4:6">
      <c r="D54450" s="63"/>
      <c r="F54450" s="64"/>
    </row>
    <row r="54451" spans="4:6">
      <c r="D54451" s="63"/>
      <c r="F54451" s="64"/>
    </row>
    <row r="54452" spans="4:6">
      <c r="D54452" s="63"/>
      <c r="F54452" s="64"/>
    </row>
    <row r="54453" spans="4:6">
      <c r="D54453" s="63"/>
      <c r="F54453" s="64"/>
    </row>
    <row r="54454" spans="4:6">
      <c r="D54454" s="63"/>
      <c r="F54454" s="64"/>
    </row>
    <row r="54455" spans="4:6">
      <c r="D54455" s="63"/>
      <c r="F54455" s="64"/>
    </row>
    <row r="54456" spans="4:6">
      <c r="D54456" s="63"/>
      <c r="F54456" s="64"/>
    </row>
    <row r="54457" spans="4:6">
      <c r="D54457" s="63"/>
      <c r="F54457" s="64"/>
    </row>
    <row r="54458" spans="4:6">
      <c r="D54458" s="63"/>
      <c r="F54458" s="64"/>
    </row>
    <row r="54459" spans="4:6">
      <c r="D54459" s="63"/>
      <c r="F54459" s="64"/>
    </row>
    <row r="54460" spans="4:6">
      <c r="D54460" s="63"/>
      <c r="F54460" s="64"/>
    </row>
    <row r="54461" spans="4:6">
      <c r="D54461" s="63"/>
      <c r="F54461" s="64"/>
    </row>
    <row r="54462" spans="4:6">
      <c r="D54462" s="63"/>
      <c r="F54462" s="64"/>
    </row>
    <row r="54463" spans="4:6">
      <c r="D54463" s="63"/>
      <c r="F54463" s="64"/>
    </row>
    <row r="54464" spans="4:6">
      <c r="D54464" s="63"/>
      <c r="F54464" s="64"/>
    </row>
    <row r="54465" spans="4:6">
      <c r="D54465" s="63"/>
      <c r="F54465" s="64"/>
    </row>
    <row r="54466" spans="4:6">
      <c r="D54466" s="63"/>
      <c r="F54466" s="64"/>
    </row>
    <row r="54467" spans="4:6">
      <c r="D54467" s="63"/>
      <c r="F54467" s="64"/>
    </row>
    <row r="54468" spans="4:6">
      <c r="D54468" s="63"/>
      <c r="F54468" s="64"/>
    </row>
    <row r="54469" spans="4:6">
      <c r="D54469" s="63"/>
      <c r="F54469" s="64"/>
    </row>
    <row r="54470" spans="4:6">
      <c r="D54470" s="63"/>
      <c r="F54470" s="64"/>
    </row>
    <row r="54471" spans="4:6">
      <c r="D54471" s="63"/>
      <c r="F54471" s="64"/>
    </row>
    <row r="54472" spans="4:6">
      <c r="D54472" s="63"/>
      <c r="F54472" s="64"/>
    </row>
    <row r="54473" spans="4:6">
      <c r="D54473" s="63"/>
      <c r="F54473" s="64"/>
    </row>
    <row r="54474" spans="4:6">
      <c r="D54474" s="63"/>
      <c r="F54474" s="64"/>
    </row>
    <row r="54475" spans="4:6">
      <c r="D54475" s="63"/>
      <c r="F54475" s="64"/>
    </row>
    <row r="54476" spans="4:6">
      <c r="D54476" s="63"/>
      <c r="F54476" s="64"/>
    </row>
    <row r="54477" spans="4:6">
      <c r="D54477" s="63"/>
      <c r="F54477" s="64"/>
    </row>
    <row r="54478" spans="4:6">
      <c r="D54478" s="63"/>
      <c r="F54478" s="64"/>
    </row>
    <row r="54479" spans="4:6">
      <c r="D54479" s="63"/>
      <c r="F54479" s="64"/>
    </row>
    <row r="54480" spans="4:6">
      <c r="D54480" s="63"/>
      <c r="F54480" s="64"/>
    </row>
    <row r="54481" spans="4:6">
      <c r="D54481" s="63"/>
      <c r="F54481" s="64"/>
    </row>
    <row r="54482" spans="4:6">
      <c r="D54482" s="63"/>
      <c r="F54482" s="64"/>
    </row>
    <row r="54483" spans="4:6">
      <c r="D54483" s="63"/>
      <c r="F54483" s="64"/>
    </row>
    <row r="54484" spans="4:6">
      <c r="D54484" s="63"/>
      <c r="F54484" s="64"/>
    </row>
    <row r="54485" spans="4:6">
      <c r="D54485" s="63"/>
      <c r="F54485" s="64"/>
    </row>
    <row r="54486" spans="4:6">
      <c r="D54486" s="63"/>
      <c r="F54486" s="64"/>
    </row>
    <row r="54487" spans="4:6">
      <c r="D54487" s="63"/>
      <c r="F54487" s="64"/>
    </row>
    <row r="54488" spans="4:6">
      <c r="D54488" s="63"/>
      <c r="F54488" s="64"/>
    </row>
    <row r="54489" spans="4:6">
      <c r="D54489" s="63"/>
      <c r="F54489" s="64"/>
    </row>
    <row r="54490" spans="4:6">
      <c r="D54490" s="63"/>
      <c r="F54490" s="64"/>
    </row>
    <row r="54491" spans="4:6">
      <c r="D54491" s="63"/>
      <c r="F54491" s="64"/>
    </row>
    <row r="54492" spans="4:6">
      <c r="D54492" s="63"/>
      <c r="F54492" s="64"/>
    </row>
    <row r="54493" spans="4:6">
      <c r="D54493" s="63"/>
      <c r="F54493" s="64"/>
    </row>
    <row r="54494" spans="4:6">
      <c r="D54494" s="63"/>
      <c r="F54494" s="64"/>
    </row>
    <row r="54495" spans="4:6">
      <c r="D54495" s="63"/>
      <c r="F54495" s="64"/>
    </row>
    <row r="54496" spans="4:6">
      <c r="D54496" s="63"/>
      <c r="F54496" s="64"/>
    </row>
    <row r="54497" spans="4:6">
      <c r="D54497" s="63"/>
      <c r="F54497" s="64"/>
    </row>
    <row r="54498" spans="4:6">
      <c r="D54498" s="63"/>
      <c r="F54498" s="64"/>
    </row>
    <row r="54499" spans="4:6">
      <c r="D54499" s="63"/>
      <c r="F54499" s="64"/>
    </row>
    <row r="54500" spans="4:6">
      <c r="D54500" s="63"/>
      <c r="F54500" s="64"/>
    </row>
    <row r="54501" spans="4:6">
      <c r="D54501" s="63"/>
      <c r="F54501" s="64"/>
    </row>
    <row r="54502" spans="4:6">
      <c r="D54502" s="63"/>
      <c r="F54502" s="64"/>
    </row>
    <row r="54503" spans="4:6">
      <c r="D54503" s="63"/>
      <c r="F54503" s="64"/>
    </row>
    <row r="54504" spans="4:6">
      <c r="D54504" s="63"/>
      <c r="F54504" s="64"/>
    </row>
    <row r="54505" spans="4:6">
      <c r="D54505" s="63"/>
      <c r="F54505" s="64"/>
    </row>
    <row r="54506" spans="4:6">
      <c r="D54506" s="63"/>
      <c r="F54506" s="64"/>
    </row>
    <row r="54507" spans="4:6">
      <c r="D54507" s="63"/>
      <c r="F54507" s="64"/>
    </row>
    <row r="54508" spans="4:6">
      <c r="D54508" s="63"/>
      <c r="F54508" s="64"/>
    </row>
    <row r="54509" spans="4:6">
      <c r="D54509" s="63"/>
      <c r="F54509" s="64"/>
    </row>
    <row r="54510" spans="4:6">
      <c r="D54510" s="63"/>
      <c r="F54510" s="64"/>
    </row>
    <row r="54511" spans="4:6">
      <c r="D54511" s="63"/>
      <c r="F54511" s="64"/>
    </row>
    <row r="54512" spans="4:6">
      <c r="D54512" s="63"/>
      <c r="F54512" s="64"/>
    </row>
    <row r="54513" spans="4:6">
      <c r="D54513" s="63"/>
      <c r="F54513" s="64"/>
    </row>
    <row r="54514" spans="4:6">
      <c r="D54514" s="63"/>
      <c r="F54514" s="64"/>
    </row>
    <row r="54515" spans="4:6">
      <c r="D54515" s="63"/>
      <c r="F54515" s="64"/>
    </row>
    <row r="54516" spans="4:6">
      <c r="D54516" s="63"/>
      <c r="F54516" s="64"/>
    </row>
    <row r="54517" spans="4:6">
      <c r="D54517" s="63"/>
      <c r="F54517" s="64"/>
    </row>
    <row r="54518" spans="4:6">
      <c r="D54518" s="63"/>
      <c r="F54518" s="64"/>
    </row>
    <row r="54519" spans="4:6">
      <c r="D54519" s="63"/>
      <c r="F54519" s="64"/>
    </row>
    <row r="54520" spans="4:6">
      <c r="D54520" s="63"/>
      <c r="F54520" s="64"/>
    </row>
    <row r="54521" spans="4:6">
      <c r="D54521" s="63"/>
      <c r="F54521" s="64"/>
    </row>
    <row r="54522" spans="4:6">
      <c r="D54522" s="63"/>
      <c r="F54522" s="64"/>
    </row>
    <row r="54523" spans="4:6">
      <c r="D54523" s="63"/>
      <c r="F54523" s="64"/>
    </row>
    <row r="54524" spans="4:6">
      <c r="D54524" s="63"/>
      <c r="F54524" s="64"/>
    </row>
    <row r="54525" spans="4:6">
      <c r="D54525" s="63"/>
      <c r="F54525" s="64"/>
    </row>
    <row r="54526" spans="4:6">
      <c r="D54526" s="63"/>
      <c r="F54526" s="64"/>
    </row>
    <row r="54527" spans="4:6">
      <c r="D54527" s="63"/>
      <c r="F54527" s="64"/>
    </row>
    <row r="54528" spans="4:6">
      <c r="D54528" s="63"/>
      <c r="F54528" s="64"/>
    </row>
    <row r="54529" spans="4:6">
      <c r="D54529" s="63"/>
      <c r="F54529" s="64"/>
    </row>
    <row r="54530" spans="4:6">
      <c r="D54530" s="63"/>
      <c r="F54530" s="64"/>
    </row>
    <row r="54531" spans="4:6">
      <c r="D54531" s="63"/>
      <c r="F54531" s="64"/>
    </row>
    <row r="54532" spans="4:6">
      <c r="D54532" s="63"/>
      <c r="F54532" s="64"/>
    </row>
    <row r="54533" spans="4:6">
      <c r="D54533" s="63"/>
      <c r="F54533" s="64"/>
    </row>
    <row r="54534" spans="4:6">
      <c r="D54534" s="63"/>
      <c r="F54534" s="64"/>
    </row>
    <row r="54535" spans="4:6">
      <c r="D54535" s="63"/>
      <c r="F54535" s="64"/>
    </row>
    <row r="54536" spans="4:6">
      <c r="D54536" s="63"/>
      <c r="F54536" s="64"/>
    </row>
    <row r="54537" spans="4:6">
      <c r="D54537" s="63"/>
      <c r="F54537" s="64"/>
    </row>
    <row r="54538" spans="4:6">
      <c r="D54538" s="63"/>
      <c r="F54538" s="64"/>
    </row>
    <row r="54539" spans="4:6">
      <c r="D54539" s="63"/>
      <c r="F54539" s="64"/>
    </row>
    <row r="54540" spans="4:6">
      <c r="D54540" s="63"/>
      <c r="F54540" s="64"/>
    </row>
    <row r="54541" spans="4:6">
      <c r="D54541" s="63"/>
      <c r="F54541" s="64"/>
    </row>
    <row r="54542" spans="4:6">
      <c r="D54542" s="63"/>
      <c r="F54542" s="64"/>
    </row>
    <row r="54543" spans="4:6">
      <c r="D54543" s="63"/>
      <c r="F54543" s="64"/>
    </row>
    <row r="54544" spans="4:6">
      <c r="D54544" s="63"/>
      <c r="F54544" s="64"/>
    </row>
    <row r="54545" spans="4:6">
      <c r="D54545" s="63"/>
      <c r="F54545" s="64"/>
    </row>
    <row r="54546" spans="4:6">
      <c r="D54546" s="63"/>
      <c r="F54546" s="64"/>
    </row>
    <row r="54547" spans="4:6">
      <c r="D54547" s="63"/>
      <c r="F54547" s="64"/>
    </row>
    <row r="54548" spans="4:6">
      <c r="D54548" s="63"/>
      <c r="F54548" s="64"/>
    </row>
    <row r="54549" spans="4:6">
      <c r="D54549" s="63"/>
      <c r="F54549" s="64"/>
    </row>
    <row r="54550" spans="4:6">
      <c r="D54550" s="63"/>
      <c r="F54550" s="64"/>
    </row>
    <row r="54551" spans="4:6">
      <c r="D54551" s="63"/>
      <c r="F54551" s="64"/>
    </row>
    <row r="54552" spans="4:6">
      <c r="D54552" s="63"/>
      <c r="F54552" s="64"/>
    </row>
    <row r="54553" spans="4:6">
      <c r="D54553" s="63"/>
      <c r="F54553" s="64"/>
    </row>
    <row r="54554" spans="4:6">
      <c r="D54554" s="63"/>
      <c r="F54554" s="64"/>
    </row>
    <row r="54555" spans="4:6">
      <c r="D54555" s="63"/>
      <c r="F54555" s="64"/>
    </row>
    <row r="54556" spans="4:6">
      <c r="D54556" s="63"/>
      <c r="F54556" s="64"/>
    </row>
    <row r="54557" spans="4:6">
      <c r="D54557" s="63"/>
      <c r="F54557" s="64"/>
    </row>
    <row r="54558" spans="4:6">
      <c r="D54558" s="63"/>
      <c r="F54558" s="64"/>
    </row>
    <row r="54559" spans="4:6">
      <c r="D54559" s="63"/>
      <c r="F54559" s="64"/>
    </row>
    <row r="54560" spans="4:6">
      <c r="D54560" s="63"/>
      <c r="F54560" s="64"/>
    </row>
    <row r="54561" spans="4:6">
      <c r="D54561" s="63"/>
      <c r="F54561" s="64"/>
    </row>
    <row r="54562" spans="4:6">
      <c r="D54562" s="63"/>
      <c r="F54562" s="64"/>
    </row>
    <row r="54563" spans="4:6">
      <c r="D54563" s="63"/>
      <c r="F54563" s="64"/>
    </row>
    <row r="54564" spans="4:6">
      <c r="D54564" s="63"/>
      <c r="F54564" s="64"/>
    </row>
    <row r="54565" spans="4:6">
      <c r="D54565" s="63"/>
      <c r="F54565" s="64"/>
    </row>
    <row r="54566" spans="4:6">
      <c r="D54566" s="63"/>
      <c r="F54566" s="64"/>
    </row>
    <row r="54567" spans="4:6">
      <c r="D54567" s="63"/>
      <c r="F54567" s="64"/>
    </row>
    <row r="54568" spans="4:6">
      <c r="D54568" s="63"/>
      <c r="F54568" s="64"/>
    </row>
    <row r="54569" spans="4:6">
      <c r="D54569" s="63"/>
      <c r="F54569" s="64"/>
    </row>
    <row r="54570" spans="4:6">
      <c r="D54570" s="63"/>
      <c r="F54570" s="64"/>
    </row>
    <row r="54571" spans="4:6">
      <c r="D54571" s="63"/>
      <c r="F54571" s="64"/>
    </row>
    <row r="54572" spans="4:6">
      <c r="D54572" s="63"/>
      <c r="F54572" s="64"/>
    </row>
    <row r="54573" spans="4:6">
      <c r="D54573" s="63"/>
      <c r="F54573" s="64"/>
    </row>
    <row r="54574" spans="4:6">
      <c r="D54574" s="63"/>
      <c r="F54574" s="64"/>
    </row>
    <row r="54575" spans="4:6">
      <c r="D54575" s="63"/>
      <c r="F54575" s="64"/>
    </row>
    <row r="54576" spans="4:6">
      <c r="D54576" s="63"/>
      <c r="F54576" s="64"/>
    </row>
    <row r="54577" spans="4:6">
      <c r="D54577" s="63"/>
      <c r="F54577" s="64"/>
    </row>
    <row r="54578" spans="4:6">
      <c r="D54578" s="63"/>
      <c r="F54578" s="64"/>
    </row>
    <row r="54579" spans="4:6">
      <c r="D54579" s="63"/>
      <c r="F54579" s="64"/>
    </row>
    <row r="54580" spans="4:6">
      <c r="D54580" s="63"/>
      <c r="F54580" s="64"/>
    </row>
    <row r="54581" spans="4:6">
      <c r="D54581" s="63"/>
      <c r="F54581" s="64"/>
    </row>
    <row r="54582" spans="4:6">
      <c r="D54582" s="63"/>
      <c r="F54582" s="64"/>
    </row>
    <row r="54583" spans="4:6">
      <c r="D54583" s="63"/>
      <c r="F54583" s="64"/>
    </row>
    <row r="54584" spans="4:6">
      <c r="D54584" s="63"/>
      <c r="F54584" s="64"/>
    </row>
    <row r="54585" spans="4:6">
      <c r="D54585" s="63"/>
      <c r="F54585" s="64"/>
    </row>
    <row r="54586" spans="4:6">
      <c r="D54586" s="63"/>
      <c r="F54586" s="64"/>
    </row>
    <row r="54587" spans="4:6">
      <c r="D54587" s="63"/>
      <c r="F54587" s="64"/>
    </row>
    <row r="54588" spans="4:6">
      <c r="D54588" s="63"/>
      <c r="F54588" s="64"/>
    </row>
    <row r="54589" spans="4:6">
      <c r="D54589" s="63"/>
      <c r="F54589" s="64"/>
    </row>
    <row r="54590" spans="4:6">
      <c r="D54590" s="63"/>
      <c r="F54590" s="64"/>
    </row>
    <row r="54591" spans="4:6">
      <c r="D54591" s="63"/>
      <c r="F54591" s="64"/>
    </row>
    <row r="54592" spans="4:6">
      <c r="D54592" s="63"/>
      <c r="F54592" s="64"/>
    </row>
    <row r="54593" spans="4:6">
      <c r="D54593" s="63"/>
      <c r="F54593" s="64"/>
    </row>
    <row r="54594" spans="4:6">
      <c r="D54594" s="63"/>
      <c r="F54594" s="64"/>
    </row>
    <row r="54595" spans="4:6">
      <c r="D54595" s="63"/>
      <c r="F54595" s="64"/>
    </row>
    <row r="54596" spans="4:6">
      <c r="D54596" s="63"/>
      <c r="F54596" s="64"/>
    </row>
    <row r="54597" spans="4:6">
      <c r="D54597" s="63"/>
      <c r="F54597" s="64"/>
    </row>
    <row r="54598" spans="4:6">
      <c r="D54598" s="63"/>
      <c r="F54598" s="64"/>
    </row>
    <row r="54599" spans="4:6">
      <c r="D54599" s="63"/>
      <c r="F54599" s="64"/>
    </row>
    <row r="54600" spans="4:6">
      <c r="D54600" s="63"/>
      <c r="F54600" s="64"/>
    </row>
    <row r="54601" spans="4:6">
      <c r="D54601" s="63"/>
      <c r="F54601" s="64"/>
    </row>
    <row r="54602" spans="4:6">
      <c r="D54602" s="63"/>
      <c r="F54602" s="64"/>
    </row>
    <row r="54603" spans="4:6">
      <c r="D54603" s="63"/>
      <c r="F54603" s="64"/>
    </row>
    <row r="54604" spans="4:6">
      <c r="D54604" s="63"/>
      <c r="F54604" s="64"/>
    </row>
    <row r="54605" spans="4:6">
      <c r="D54605" s="63"/>
      <c r="F54605" s="64"/>
    </row>
    <row r="54606" spans="4:6">
      <c r="D54606" s="63"/>
      <c r="F54606" s="64"/>
    </row>
    <row r="54607" spans="4:6">
      <c r="D54607" s="63"/>
      <c r="F54607" s="64"/>
    </row>
    <row r="54608" spans="4:6">
      <c r="D54608" s="63"/>
      <c r="F54608" s="64"/>
    </row>
    <row r="54609" spans="4:6">
      <c r="D54609" s="63"/>
      <c r="F54609" s="64"/>
    </row>
    <row r="54610" spans="4:6">
      <c r="D54610" s="63"/>
      <c r="F54610" s="64"/>
    </row>
    <row r="54611" spans="4:6">
      <c r="D54611" s="63"/>
      <c r="F54611" s="64"/>
    </row>
    <row r="54612" spans="4:6">
      <c r="D54612" s="63"/>
      <c r="F54612" s="64"/>
    </row>
    <row r="54613" spans="4:6">
      <c r="D54613" s="63"/>
      <c r="F54613" s="64"/>
    </row>
    <row r="54614" spans="4:6">
      <c r="D54614" s="63"/>
      <c r="F54614" s="64"/>
    </row>
    <row r="54615" spans="4:6">
      <c r="D54615" s="63"/>
      <c r="F54615" s="64"/>
    </row>
    <row r="54616" spans="4:6">
      <c r="D54616" s="63"/>
      <c r="F54616" s="64"/>
    </row>
    <row r="54617" spans="4:6">
      <c r="D54617" s="63"/>
      <c r="F54617" s="64"/>
    </row>
    <row r="54618" spans="4:6">
      <c r="D54618" s="63"/>
      <c r="F54618" s="64"/>
    </row>
    <row r="54619" spans="4:6">
      <c r="D54619" s="63"/>
      <c r="F54619" s="64"/>
    </row>
    <row r="54620" spans="4:6">
      <c r="D54620" s="63"/>
      <c r="F54620" s="64"/>
    </row>
    <row r="54621" spans="4:6">
      <c r="D54621" s="63"/>
      <c r="F54621" s="64"/>
    </row>
    <row r="54622" spans="4:6">
      <c r="D54622" s="63"/>
      <c r="F54622" s="64"/>
    </row>
    <row r="54623" spans="4:6">
      <c r="D54623" s="63"/>
      <c r="F54623" s="64"/>
    </row>
    <row r="54624" spans="4:6">
      <c r="D54624" s="63"/>
      <c r="F54624" s="64"/>
    </row>
    <row r="54625" spans="4:6">
      <c r="D54625" s="63"/>
      <c r="F54625" s="64"/>
    </row>
    <row r="54626" spans="4:6">
      <c r="D54626" s="63"/>
      <c r="F54626" s="64"/>
    </row>
    <row r="54627" spans="4:6">
      <c r="D54627" s="63"/>
      <c r="F54627" s="64"/>
    </row>
    <row r="54628" spans="4:6">
      <c r="D54628" s="63"/>
      <c r="F54628" s="64"/>
    </row>
    <row r="54629" spans="4:6">
      <c r="D54629" s="63"/>
      <c r="F54629" s="64"/>
    </row>
    <row r="54630" spans="4:6">
      <c r="D54630" s="63"/>
      <c r="F54630" s="64"/>
    </row>
    <row r="54631" spans="4:6">
      <c r="D54631" s="63"/>
      <c r="F54631" s="64"/>
    </row>
    <row r="54632" spans="4:6">
      <c r="D54632" s="63"/>
      <c r="F54632" s="64"/>
    </row>
    <row r="54633" spans="4:6">
      <c r="D54633" s="63"/>
      <c r="F54633" s="64"/>
    </row>
    <row r="54634" spans="4:6">
      <c r="D54634" s="63"/>
      <c r="F54634" s="64"/>
    </row>
    <row r="54635" spans="4:6">
      <c r="D54635" s="63"/>
      <c r="F54635" s="64"/>
    </row>
    <row r="54636" spans="4:6">
      <c r="D54636" s="63"/>
      <c r="F54636" s="64"/>
    </row>
    <row r="54637" spans="4:6">
      <c r="D54637" s="63"/>
      <c r="F54637" s="64"/>
    </row>
    <row r="54638" spans="4:6">
      <c r="D54638" s="63"/>
      <c r="F54638" s="64"/>
    </row>
    <row r="54639" spans="4:6">
      <c r="D54639" s="63"/>
      <c r="F54639" s="64"/>
    </row>
    <row r="54640" spans="4:6">
      <c r="D54640" s="63"/>
      <c r="F54640" s="64"/>
    </row>
    <row r="54641" spans="4:6">
      <c r="D54641" s="63"/>
      <c r="F54641" s="64"/>
    </row>
    <row r="54642" spans="4:6">
      <c r="D54642" s="63"/>
      <c r="F54642" s="64"/>
    </row>
    <row r="54643" spans="4:6">
      <c r="D54643" s="63"/>
      <c r="F54643" s="64"/>
    </row>
    <row r="54644" spans="4:6">
      <c r="D54644" s="63"/>
      <c r="F54644" s="64"/>
    </row>
    <row r="54645" spans="4:6">
      <c r="D54645" s="63"/>
      <c r="F54645" s="64"/>
    </row>
    <row r="54646" spans="4:6">
      <c r="D54646" s="63"/>
      <c r="F54646" s="64"/>
    </row>
    <row r="54647" spans="4:6">
      <c r="D54647" s="63"/>
      <c r="F54647" s="64"/>
    </row>
    <row r="54648" spans="4:6">
      <c r="D54648" s="63"/>
      <c r="F54648" s="64"/>
    </row>
    <row r="54649" spans="4:6">
      <c r="D54649" s="63"/>
      <c r="F54649" s="64"/>
    </row>
    <row r="54650" spans="4:6">
      <c r="D54650" s="63"/>
      <c r="F54650" s="64"/>
    </row>
    <row r="54651" spans="4:6">
      <c r="D54651" s="63"/>
      <c r="F54651" s="64"/>
    </row>
    <row r="54652" spans="4:6">
      <c r="D54652" s="63"/>
      <c r="F54652" s="64"/>
    </row>
    <row r="54653" spans="4:6">
      <c r="D54653" s="63"/>
      <c r="F54653" s="64"/>
    </row>
    <row r="54654" spans="4:6">
      <c r="D54654" s="63"/>
      <c r="F54654" s="64"/>
    </row>
    <row r="54655" spans="4:6">
      <c r="D54655" s="63"/>
      <c r="F54655" s="64"/>
    </row>
    <row r="54656" spans="4:6">
      <c r="D54656" s="63"/>
      <c r="F54656" s="64"/>
    </row>
    <row r="54657" spans="4:6">
      <c r="D54657" s="63"/>
      <c r="F54657" s="64"/>
    </row>
    <row r="54658" spans="4:6">
      <c r="D54658" s="63"/>
      <c r="F54658" s="64"/>
    </row>
    <row r="54659" spans="4:6">
      <c r="D54659" s="63"/>
      <c r="F54659" s="64"/>
    </row>
    <row r="54660" spans="4:6">
      <c r="D54660" s="63"/>
      <c r="F54660" s="64"/>
    </row>
    <row r="54661" spans="4:6">
      <c r="D54661" s="63"/>
      <c r="F54661" s="64"/>
    </row>
    <row r="54662" spans="4:6">
      <c r="D54662" s="63"/>
      <c r="F54662" s="64"/>
    </row>
    <row r="54663" spans="4:6">
      <c r="D54663" s="63"/>
      <c r="F54663" s="64"/>
    </row>
    <row r="54664" spans="4:6">
      <c r="D54664" s="63"/>
      <c r="F54664" s="64"/>
    </row>
    <row r="54665" spans="4:6">
      <c r="D54665" s="63"/>
      <c r="F54665" s="64"/>
    </row>
    <row r="54666" spans="4:6">
      <c r="D54666" s="63"/>
      <c r="F54666" s="64"/>
    </row>
    <row r="54667" spans="4:6">
      <c r="D54667" s="63"/>
      <c r="F54667" s="64"/>
    </row>
    <row r="54668" spans="4:6">
      <c r="D54668" s="63"/>
      <c r="F54668" s="64"/>
    </row>
    <row r="54669" spans="4:6">
      <c r="D54669" s="63"/>
      <c r="F54669" s="64"/>
    </row>
    <row r="54670" spans="4:6">
      <c r="D54670" s="63"/>
      <c r="F54670" s="64"/>
    </row>
    <row r="54671" spans="4:6">
      <c r="D54671" s="63"/>
      <c r="F54671" s="64"/>
    </row>
    <row r="54672" spans="4:6">
      <c r="D54672" s="63"/>
      <c r="F54672" s="64"/>
    </row>
    <row r="54673" spans="4:6">
      <c r="D54673" s="63"/>
      <c r="F54673" s="64"/>
    </row>
    <row r="54674" spans="4:6">
      <c r="D54674" s="63"/>
      <c r="F54674" s="64"/>
    </row>
    <row r="54675" spans="4:6">
      <c r="D54675" s="63"/>
      <c r="F54675" s="64"/>
    </row>
    <row r="54676" spans="4:6">
      <c r="D54676" s="63"/>
      <c r="F54676" s="64"/>
    </row>
    <row r="54677" spans="4:6">
      <c r="D54677" s="63"/>
      <c r="F54677" s="64"/>
    </row>
    <row r="54678" spans="4:6">
      <c r="D54678" s="63"/>
      <c r="F54678" s="64"/>
    </row>
    <row r="54679" spans="4:6">
      <c r="D54679" s="63"/>
      <c r="F54679" s="64"/>
    </row>
    <row r="54680" spans="4:6">
      <c r="D54680" s="63"/>
      <c r="F54680" s="64"/>
    </row>
    <row r="54681" spans="4:6">
      <c r="D54681" s="63"/>
      <c r="F54681" s="64"/>
    </row>
    <row r="54682" spans="4:6">
      <c r="D54682" s="63"/>
      <c r="F54682" s="64"/>
    </row>
    <row r="54683" spans="4:6">
      <c r="D54683" s="63"/>
      <c r="F54683" s="64"/>
    </row>
    <row r="54684" spans="4:6">
      <c r="D54684" s="63"/>
      <c r="F54684" s="64"/>
    </row>
    <row r="54685" spans="4:6">
      <c r="D54685" s="63"/>
      <c r="F54685" s="64"/>
    </row>
    <row r="54686" spans="4:6">
      <c r="D54686" s="63"/>
      <c r="F54686" s="64"/>
    </row>
    <row r="54687" spans="4:6">
      <c r="D54687" s="63"/>
      <c r="F54687" s="64"/>
    </row>
    <row r="54688" spans="4:6">
      <c r="D54688" s="63"/>
      <c r="F54688" s="64"/>
    </row>
    <row r="54689" spans="4:6">
      <c r="D54689" s="63"/>
      <c r="F54689" s="64"/>
    </row>
    <row r="54690" spans="4:6">
      <c r="D54690" s="63"/>
      <c r="F54690" s="64"/>
    </row>
    <row r="54691" spans="4:6">
      <c r="D54691" s="63"/>
      <c r="F54691" s="64"/>
    </row>
    <row r="54692" spans="4:6">
      <c r="D54692" s="63"/>
      <c r="F54692" s="64"/>
    </row>
    <row r="54693" spans="4:6">
      <c r="D54693" s="63"/>
      <c r="F54693" s="64"/>
    </row>
    <row r="54694" spans="4:6">
      <c r="D54694" s="63"/>
      <c r="F54694" s="64"/>
    </row>
    <row r="54695" spans="4:6">
      <c r="D54695" s="63"/>
      <c r="F54695" s="64"/>
    </row>
    <row r="54696" spans="4:6">
      <c r="D54696" s="63"/>
      <c r="F54696" s="64"/>
    </row>
    <row r="54697" spans="4:6">
      <c r="D54697" s="63"/>
      <c r="F54697" s="64"/>
    </row>
    <row r="54698" spans="4:6">
      <c r="D54698" s="63"/>
      <c r="F54698" s="64"/>
    </row>
    <row r="54699" spans="4:6">
      <c r="D54699" s="63"/>
      <c r="F54699" s="64"/>
    </row>
    <row r="54700" spans="4:6">
      <c r="D54700" s="63"/>
      <c r="F54700" s="64"/>
    </row>
    <row r="54701" spans="4:6">
      <c r="D54701" s="63"/>
      <c r="F54701" s="64"/>
    </row>
    <row r="54702" spans="4:6">
      <c r="D54702" s="63"/>
      <c r="F54702" s="64"/>
    </row>
    <row r="54703" spans="4:6">
      <c r="D54703" s="63"/>
      <c r="F54703" s="64"/>
    </row>
    <row r="54704" spans="4:6">
      <c r="D54704" s="63"/>
      <c r="F54704" s="64"/>
    </row>
    <row r="54705" spans="4:6">
      <c r="D54705" s="63"/>
      <c r="F54705" s="64"/>
    </row>
    <row r="54706" spans="4:6">
      <c r="D54706" s="63"/>
      <c r="F54706" s="64"/>
    </row>
    <row r="54707" spans="4:6">
      <c r="D54707" s="63"/>
      <c r="F54707" s="64"/>
    </row>
    <row r="54708" spans="4:6">
      <c r="D54708" s="63"/>
      <c r="F54708" s="64"/>
    </row>
    <row r="54709" spans="4:6">
      <c r="D54709" s="63"/>
      <c r="F54709" s="64"/>
    </row>
    <row r="54710" spans="4:6">
      <c r="D54710" s="63"/>
      <c r="F54710" s="64"/>
    </row>
    <row r="54711" spans="4:6">
      <c r="D54711" s="63"/>
      <c r="F54711" s="64"/>
    </row>
    <row r="54712" spans="4:6">
      <c r="D54712" s="63"/>
      <c r="F54712" s="64"/>
    </row>
    <row r="54713" spans="4:6">
      <c r="D54713" s="63"/>
      <c r="F54713" s="64"/>
    </row>
    <row r="54714" spans="4:6">
      <c r="D54714" s="63"/>
      <c r="F54714" s="64"/>
    </row>
    <row r="54715" spans="4:6">
      <c r="D54715" s="63"/>
      <c r="F54715" s="64"/>
    </row>
    <row r="54716" spans="4:6">
      <c r="D54716" s="63"/>
      <c r="F54716" s="64"/>
    </row>
    <row r="54717" spans="4:6">
      <c r="D54717" s="63"/>
      <c r="F54717" s="64"/>
    </row>
    <row r="54718" spans="4:6">
      <c r="D54718" s="63"/>
      <c r="F54718" s="64"/>
    </row>
    <row r="54719" spans="4:6">
      <c r="D54719" s="63"/>
      <c r="F54719" s="64"/>
    </row>
    <row r="54720" spans="4:6">
      <c r="D54720" s="63"/>
      <c r="F54720" s="64"/>
    </row>
    <row r="54721" spans="4:6">
      <c r="D54721" s="63"/>
      <c r="F54721" s="64"/>
    </row>
    <row r="54722" spans="4:6">
      <c r="D54722" s="63"/>
      <c r="F54722" s="64"/>
    </row>
    <row r="54723" spans="4:6">
      <c r="D54723" s="63"/>
      <c r="F54723" s="64"/>
    </row>
    <row r="54724" spans="4:6">
      <c r="D54724" s="63"/>
      <c r="F54724" s="64"/>
    </row>
    <row r="54725" spans="4:6">
      <c r="D54725" s="63"/>
      <c r="F54725" s="64"/>
    </row>
    <row r="54726" spans="4:6">
      <c r="D54726" s="63"/>
      <c r="F54726" s="64"/>
    </row>
    <row r="54727" spans="4:6">
      <c r="D54727" s="63"/>
      <c r="F54727" s="64"/>
    </row>
    <row r="54728" spans="4:6">
      <c r="D54728" s="63"/>
      <c r="F54728" s="64"/>
    </row>
    <row r="54729" spans="4:6">
      <c r="D54729" s="63"/>
      <c r="F54729" s="64"/>
    </row>
    <row r="54730" spans="4:6">
      <c r="D54730" s="63"/>
      <c r="F54730" s="64"/>
    </row>
    <row r="54731" spans="4:6">
      <c r="D54731" s="63"/>
      <c r="F54731" s="64"/>
    </row>
    <row r="54732" spans="4:6">
      <c r="D54732" s="63"/>
      <c r="F54732" s="64"/>
    </row>
    <row r="54733" spans="4:6">
      <c r="D54733" s="63"/>
      <c r="F54733" s="64"/>
    </row>
    <row r="54734" spans="4:6">
      <c r="D54734" s="63"/>
      <c r="F54734" s="64"/>
    </row>
    <row r="54735" spans="4:6">
      <c r="D54735" s="63"/>
      <c r="F54735" s="64"/>
    </row>
    <row r="54736" spans="4:6">
      <c r="D54736" s="63"/>
      <c r="F54736" s="64"/>
    </row>
    <row r="54737" spans="4:6">
      <c r="D54737" s="63"/>
      <c r="F54737" s="64"/>
    </row>
    <row r="54738" spans="4:6">
      <c r="D54738" s="63"/>
      <c r="F54738" s="64"/>
    </row>
    <row r="54739" spans="4:6">
      <c r="D54739" s="63"/>
      <c r="F54739" s="64"/>
    </row>
    <row r="54740" spans="4:6">
      <c r="D54740" s="63"/>
      <c r="F54740" s="64"/>
    </row>
    <row r="54741" spans="4:6">
      <c r="D54741" s="63"/>
      <c r="F54741" s="64"/>
    </row>
    <row r="54742" spans="4:6">
      <c r="D54742" s="63"/>
      <c r="F54742" s="64"/>
    </row>
    <row r="54743" spans="4:6">
      <c r="D54743" s="63"/>
      <c r="F54743" s="64"/>
    </row>
    <row r="54744" spans="4:6">
      <c r="D54744" s="63"/>
      <c r="F54744" s="64"/>
    </row>
    <row r="54745" spans="4:6">
      <c r="D54745" s="63"/>
      <c r="F54745" s="64"/>
    </row>
    <row r="54746" spans="4:6">
      <c r="D54746" s="63"/>
      <c r="F54746" s="64"/>
    </row>
    <row r="54747" spans="4:6">
      <c r="D54747" s="63"/>
      <c r="F54747" s="64"/>
    </row>
    <row r="54748" spans="4:6">
      <c r="D54748" s="63"/>
      <c r="F54748" s="64"/>
    </row>
    <row r="54749" spans="4:6">
      <c r="D54749" s="63"/>
      <c r="F54749" s="64"/>
    </row>
    <row r="54750" spans="4:6">
      <c r="D54750" s="63"/>
      <c r="F54750" s="64"/>
    </row>
    <row r="54751" spans="4:6">
      <c r="D54751" s="63"/>
      <c r="F54751" s="64"/>
    </row>
    <row r="54752" spans="4:6">
      <c r="D54752" s="63"/>
      <c r="F54752" s="64"/>
    </row>
    <row r="54753" spans="4:6">
      <c r="D54753" s="63"/>
      <c r="F54753" s="64"/>
    </row>
    <row r="54754" spans="4:6">
      <c r="D54754" s="63"/>
      <c r="F54754" s="64"/>
    </row>
    <row r="54755" spans="4:6">
      <c r="D54755" s="63"/>
      <c r="F54755" s="64"/>
    </row>
    <row r="54756" spans="4:6">
      <c r="D54756" s="63"/>
      <c r="F54756" s="64"/>
    </row>
    <row r="54757" spans="4:6">
      <c r="D54757" s="63"/>
      <c r="F54757" s="64"/>
    </row>
    <row r="54758" spans="4:6">
      <c r="D54758" s="63"/>
      <c r="F54758" s="64"/>
    </row>
    <row r="54759" spans="4:6">
      <c r="D54759" s="63"/>
      <c r="F54759" s="64"/>
    </row>
    <row r="54760" spans="4:6">
      <c r="D54760" s="63"/>
      <c r="F54760" s="64"/>
    </row>
    <row r="54761" spans="4:6">
      <c r="D54761" s="63"/>
      <c r="F54761" s="64"/>
    </row>
    <row r="54762" spans="4:6">
      <c r="D54762" s="63"/>
      <c r="F54762" s="64"/>
    </row>
    <row r="54763" spans="4:6">
      <c r="D54763" s="63"/>
      <c r="F54763" s="64"/>
    </row>
    <row r="54764" spans="4:6">
      <c r="D54764" s="63"/>
      <c r="F54764" s="64"/>
    </row>
    <row r="54765" spans="4:6">
      <c r="D54765" s="63"/>
      <c r="F54765" s="64"/>
    </row>
    <row r="54766" spans="4:6">
      <c r="D54766" s="63"/>
      <c r="F54766" s="64"/>
    </row>
    <row r="54767" spans="4:6">
      <c r="D54767" s="63"/>
      <c r="F54767" s="64"/>
    </row>
    <row r="54768" spans="4:6">
      <c r="D54768" s="63"/>
      <c r="F54768" s="64"/>
    </row>
    <row r="54769" spans="4:6">
      <c r="D54769" s="63"/>
      <c r="F54769" s="64"/>
    </row>
    <row r="54770" spans="4:6">
      <c r="D54770" s="63"/>
      <c r="F54770" s="64"/>
    </row>
    <row r="54771" spans="4:6">
      <c r="D54771" s="63"/>
      <c r="F54771" s="64"/>
    </row>
    <row r="54772" spans="4:6">
      <c r="D54772" s="63"/>
      <c r="F54772" s="64"/>
    </row>
    <row r="54773" spans="4:6">
      <c r="D54773" s="63"/>
      <c r="F54773" s="64"/>
    </row>
    <row r="54774" spans="4:6">
      <c r="D54774" s="63"/>
      <c r="F54774" s="64"/>
    </row>
    <row r="54775" spans="4:6">
      <c r="D54775" s="63"/>
      <c r="F54775" s="64"/>
    </row>
    <row r="54776" spans="4:6">
      <c r="D54776" s="63"/>
      <c r="F54776" s="64"/>
    </row>
    <row r="54777" spans="4:6">
      <c r="D54777" s="63"/>
      <c r="F54777" s="64"/>
    </row>
    <row r="54778" spans="4:6">
      <c r="D54778" s="63"/>
      <c r="F54778" s="64"/>
    </row>
    <row r="54779" spans="4:6">
      <c r="D54779" s="63"/>
      <c r="F54779" s="64"/>
    </row>
    <row r="54780" spans="4:6">
      <c r="D54780" s="63"/>
      <c r="F54780" s="64"/>
    </row>
    <row r="54781" spans="4:6">
      <c r="D54781" s="63"/>
      <c r="F54781" s="64"/>
    </row>
    <row r="54782" spans="4:6">
      <c r="D54782" s="63"/>
      <c r="F54782" s="64"/>
    </row>
    <row r="54783" spans="4:6">
      <c r="D54783" s="63"/>
      <c r="F54783" s="64"/>
    </row>
    <row r="54784" spans="4:6">
      <c r="D54784" s="63"/>
      <c r="F54784" s="64"/>
    </row>
    <row r="54785" spans="4:6">
      <c r="D54785" s="63"/>
      <c r="F54785" s="64"/>
    </row>
    <row r="54786" spans="4:6">
      <c r="D54786" s="63"/>
      <c r="F54786" s="64"/>
    </row>
    <row r="54787" spans="4:6">
      <c r="D54787" s="63"/>
      <c r="F54787" s="64"/>
    </row>
    <row r="54788" spans="4:6">
      <c r="D54788" s="63"/>
      <c r="F54788" s="64"/>
    </row>
    <row r="54789" spans="4:6">
      <c r="D54789" s="63"/>
      <c r="F54789" s="64"/>
    </row>
    <row r="54790" spans="4:6">
      <c r="D54790" s="63"/>
      <c r="F54790" s="64"/>
    </row>
    <row r="54791" spans="4:6">
      <c r="D54791" s="63"/>
      <c r="F54791" s="64"/>
    </row>
    <row r="54792" spans="4:6">
      <c r="D54792" s="63"/>
      <c r="F54792" s="64"/>
    </row>
    <row r="54793" spans="4:6">
      <c r="D54793" s="63"/>
      <c r="F54793" s="64"/>
    </row>
    <row r="54794" spans="4:6">
      <c r="D54794" s="63"/>
      <c r="F54794" s="64"/>
    </row>
    <row r="54795" spans="4:6">
      <c r="D54795" s="63"/>
      <c r="F54795" s="64"/>
    </row>
    <row r="54796" spans="4:6">
      <c r="D54796" s="63"/>
      <c r="F54796" s="64"/>
    </row>
    <row r="54797" spans="4:6">
      <c r="D54797" s="63"/>
      <c r="F54797" s="64"/>
    </row>
    <row r="54798" spans="4:6">
      <c r="D54798" s="63"/>
      <c r="F54798" s="64"/>
    </row>
    <row r="54799" spans="4:6">
      <c r="D54799" s="63"/>
      <c r="F54799" s="64"/>
    </row>
    <row r="54800" spans="4:6">
      <c r="D54800" s="63"/>
      <c r="F54800" s="64"/>
    </row>
    <row r="54801" spans="4:6">
      <c r="D54801" s="63"/>
      <c r="F54801" s="64"/>
    </row>
    <row r="54802" spans="4:6">
      <c r="D54802" s="63"/>
      <c r="F54802" s="64"/>
    </row>
    <row r="54803" spans="4:6">
      <c r="D54803" s="63"/>
      <c r="F54803" s="64"/>
    </row>
    <row r="54804" spans="4:6">
      <c r="D54804" s="63"/>
      <c r="F54804" s="64"/>
    </row>
    <row r="54805" spans="4:6">
      <c r="D54805" s="63"/>
      <c r="F54805" s="64"/>
    </row>
    <row r="54806" spans="4:6">
      <c r="D54806" s="63"/>
      <c r="F54806" s="64"/>
    </row>
    <row r="54807" spans="4:6">
      <c r="D54807" s="63"/>
      <c r="F54807" s="64"/>
    </row>
    <row r="54808" spans="4:6">
      <c r="D54808" s="63"/>
      <c r="F54808" s="64"/>
    </row>
    <row r="54809" spans="4:6">
      <c r="D54809" s="63"/>
      <c r="F54809" s="64"/>
    </row>
    <row r="54810" spans="4:6">
      <c r="D54810" s="63"/>
      <c r="F54810" s="64"/>
    </row>
    <row r="54811" spans="4:6">
      <c r="D54811" s="63"/>
      <c r="F54811" s="64"/>
    </row>
    <row r="54812" spans="4:6">
      <c r="D54812" s="63"/>
      <c r="F54812" s="64"/>
    </row>
    <row r="54813" spans="4:6">
      <c r="D54813" s="63"/>
      <c r="F54813" s="64"/>
    </row>
    <row r="54814" spans="4:6">
      <c r="D54814" s="63"/>
      <c r="F54814" s="64"/>
    </row>
    <row r="54815" spans="4:6">
      <c r="D54815" s="63"/>
      <c r="F54815" s="64"/>
    </row>
    <row r="54816" spans="4:6">
      <c r="D54816" s="63"/>
      <c r="F54816" s="64"/>
    </row>
    <row r="54817" spans="4:6">
      <c r="D54817" s="63"/>
      <c r="F54817" s="64"/>
    </row>
    <row r="54818" spans="4:6">
      <c r="D54818" s="63"/>
      <c r="F54818" s="64"/>
    </row>
    <row r="54819" spans="4:6">
      <c r="D54819" s="63"/>
      <c r="F54819" s="64"/>
    </row>
    <row r="54820" spans="4:6">
      <c r="D54820" s="63"/>
      <c r="F54820" s="64"/>
    </row>
    <row r="54821" spans="4:6">
      <c r="D54821" s="63"/>
      <c r="F54821" s="64"/>
    </row>
    <row r="54822" spans="4:6">
      <c r="D54822" s="63"/>
      <c r="F54822" s="64"/>
    </row>
    <row r="54823" spans="4:6">
      <c r="D54823" s="63"/>
      <c r="F54823" s="64"/>
    </row>
    <row r="54824" spans="4:6">
      <c r="D54824" s="63"/>
      <c r="F54824" s="64"/>
    </row>
    <row r="54825" spans="4:6">
      <c r="D54825" s="63"/>
      <c r="F54825" s="64"/>
    </row>
    <row r="54826" spans="4:6">
      <c r="D54826" s="63"/>
      <c r="F54826" s="64"/>
    </row>
    <row r="54827" spans="4:6">
      <c r="D54827" s="63"/>
      <c r="F54827" s="64"/>
    </row>
    <row r="54828" spans="4:6">
      <c r="D54828" s="63"/>
      <c r="F54828" s="64"/>
    </row>
    <row r="54829" spans="4:6">
      <c r="D54829" s="63"/>
      <c r="F54829" s="64"/>
    </row>
    <row r="54830" spans="4:6">
      <c r="D54830" s="63"/>
      <c r="F54830" s="64"/>
    </row>
    <row r="54831" spans="4:6">
      <c r="D54831" s="63"/>
      <c r="F54831" s="64"/>
    </row>
    <row r="54832" spans="4:6">
      <c r="D54832" s="63"/>
      <c r="F54832" s="64"/>
    </row>
    <row r="54833" spans="4:6">
      <c r="D54833" s="63"/>
      <c r="F54833" s="64"/>
    </row>
    <row r="54834" spans="4:6">
      <c r="D54834" s="63"/>
      <c r="F54834" s="64"/>
    </row>
    <row r="54835" spans="4:6">
      <c r="D54835" s="63"/>
      <c r="F54835" s="64"/>
    </row>
    <row r="54836" spans="4:6">
      <c r="D54836" s="63"/>
      <c r="F54836" s="64"/>
    </row>
    <row r="54837" spans="4:6">
      <c r="D54837" s="63"/>
      <c r="F54837" s="64"/>
    </row>
    <row r="54838" spans="4:6">
      <c r="D54838" s="63"/>
      <c r="F54838" s="64"/>
    </row>
    <row r="54839" spans="4:6">
      <c r="D54839" s="63"/>
      <c r="F54839" s="64"/>
    </row>
    <row r="54840" spans="4:6">
      <c r="D54840" s="63"/>
      <c r="F54840" s="64"/>
    </row>
    <row r="54841" spans="4:6">
      <c r="D54841" s="63"/>
      <c r="F54841" s="64"/>
    </row>
    <row r="54842" spans="4:6">
      <c r="D54842" s="63"/>
      <c r="F54842" s="64"/>
    </row>
    <row r="54843" spans="4:6">
      <c r="D54843" s="63"/>
      <c r="F54843" s="64"/>
    </row>
    <row r="54844" spans="4:6">
      <c r="D54844" s="63"/>
      <c r="F54844" s="64"/>
    </row>
    <row r="54845" spans="4:6">
      <c r="D54845" s="63"/>
      <c r="F54845" s="64"/>
    </row>
    <row r="54846" spans="4:6">
      <c r="D54846" s="63"/>
      <c r="F54846" s="64"/>
    </row>
    <row r="54847" spans="4:6">
      <c r="D54847" s="63"/>
      <c r="F54847" s="64"/>
    </row>
    <row r="54848" spans="4:6">
      <c r="D54848" s="63"/>
      <c r="F54848" s="64"/>
    </row>
    <row r="54849" spans="4:6">
      <c r="D54849" s="63"/>
      <c r="F54849" s="64"/>
    </row>
    <row r="54850" spans="4:6">
      <c r="D54850" s="63"/>
      <c r="F54850" s="64"/>
    </row>
    <row r="54851" spans="4:6">
      <c r="D54851" s="63"/>
      <c r="F54851" s="64"/>
    </row>
    <row r="54852" spans="4:6">
      <c r="D54852" s="63"/>
      <c r="F54852" s="64"/>
    </row>
    <row r="54853" spans="4:6">
      <c r="D54853" s="63"/>
      <c r="F54853" s="64"/>
    </row>
    <row r="54854" spans="4:6">
      <c r="D54854" s="63"/>
      <c r="F54854" s="64"/>
    </row>
    <row r="54855" spans="4:6">
      <c r="D54855" s="63"/>
      <c r="F54855" s="64"/>
    </row>
    <row r="54856" spans="4:6">
      <c r="D54856" s="63"/>
      <c r="F54856" s="64"/>
    </row>
    <row r="54857" spans="4:6">
      <c r="D54857" s="63"/>
      <c r="F54857" s="64"/>
    </row>
    <row r="54858" spans="4:6">
      <c r="D54858" s="63"/>
      <c r="F54858" s="64"/>
    </row>
    <row r="54859" spans="4:6">
      <c r="D54859" s="63"/>
      <c r="F54859" s="64"/>
    </row>
    <row r="54860" spans="4:6">
      <c r="D54860" s="63"/>
      <c r="F54860" s="64"/>
    </row>
    <row r="54861" spans="4:6">
      <c r="D54861" s="63"/>
      <c r="F54861" s="64"/>
    </row>
    <row r="54862" spans="4:6">
      <c r="D54862" s="63"/>
      <c r="F54862" s="64"/>
    </row>
    <row r="54863" spans="4:6">
      <c r="D54863" s="63"/>
      <c r="F54863" s="64"/>
    </row>
    <row r="54864" spans="4:6">
      <c r="D54864" s="63"/>
      <c r="F54864" s="64"/>
    </row>
    <row r="54865" spans="4:6">
      <c r="D54865" s="63"/>
      <c r="F54865" s="64"/>
    </row>
    <row r="54866" spans="4:6">
      <c r="D54866" s="63"/>
      <c r="F54866" s="64"/>
    </row>
    <row r="54867" spans="4:6">
      <c r="D54867" s="63"/>
      <c r="F54867" s="64"/>
    </row>
    <row r="54868" spans="4:6">
      <c r="D54868" s="63"/>
      <c r="F54868" s="64"/>
    </row>
    <row r="54869" spans="4:6">
      <c r="D54869" s="63"/>
      <c r="F54869" s="64"/>
    </row>
    <row r="54870" spans="4:6">
      <c r="D54870" s="63"/>
      <c r="F54870" s="64"/>
    </row>
    <row r="54871" spans="4:6">
      <c r="D54871" s="63"/>
      <c r="F54871" s="64"/>
    </row>
    <row r="54872" spans="4:6">
      <c r="D54872" s="63"/>
      <c r="F54872" s="64"/>
    </row>
    <row r="54873" spans="4:6">
      <c r="D54873" s="63"/>
      <c r="F54873" s="64"/>
    </row>
    <row r="54874" spans="4:6">
      <c r="D54874" s="63"/>
      <c r="F54874" s="64"/>
    </row>
    <row r="54875" spans="4:6">
      <c r="D54875" s="63"/>
      <c r="F54875" s="64"/>
    </row>
    <row r="54876" spans="4:6">
      <c r="D54876" s="63"/>
      <c r="F54876" s="64"/>
    </row>
    <row r="54877" spans="4:6">
      <c r="D54877" s="63"/>
      <c r="F54877" s="64"/>
    </row>
    <row r="54878" spans="4:6">
      <c r="D54878" s="63"/>
      <c r="F54878" s="64"/>
    </row>
    <row r="54879" spans="4:6">
      <c r="D54879" s="63"/>
      <c r="F54879" s="64"/>
    </row>
    <row r="54880" spans="4:6">
      <c r="D54880" s="63"/>
      <c r="F54880" s="64"/>
    </row>
    <row r="54881" spans="4:6">
      <c r="D54881" s="63"/>
      <c r="F54881" s="64"/>
    </row>
    <row r="54882" spans="4:6">
      <c r="D54882" s="63"/>
      <c r="F54882" s="64"/>
    </row>
    <row r="54883" spans="4:6">
      <c r="D54883" s="63"/>
      <c r="F54883" s="64"/>
    </row>
    <row r="54884" spans="4:6">
      <c r="D54884" s="63"/>
      <c r="F54884" s="64"/>
    </row>
    <row r="54885" spans="4:6">
      <c r="D54885" s="63"/>
      <c r="F54885" s="64"/>
    </row>
    <row r="54886" spans="4:6">
      <c r="D54886" s="63"/>
      <c r="F54886" s="64"/>
    </row>
    <row r="54887" spans="4:6">
      <c r="D54887" s="63"/>
      <c r="F54887" s="64"/>
    </row>
    <row r="54888" spans="4:6">
      <c r="D54888" s="63"/>
      <c r="F54888" s="64"/>
    </row>
    <row r="54889" spans="4:6">
      <c r="D54889" s="63"/>
      <c r="F54889" s="64"/>
    </row>
    <row r="54890" spans="4:6">
      <c r="D54890" s="63"/>
      <c r="F54890" s="64"/>
    </row>
    <row r="54891" spans="4:6">
      <c r="D54891" s="63"/>
      <c r="F54891" s="64"/>
    </row>
    <row r="54892" spans="4:6">
      <c r="D54892" s="63"/>
      <c r="F54892" s="64"/>
    </row>
    <row r="54893" spans="4:6">
      <c r="D54893" s="63"/>
      <c r="F54893" s="64"/>
    </row>
    <row r="54894" spans="4:6">
      <c r="D54894" s="63"/>
      <c r="F54894" s="64"/>
    </row>
    <row r="54895" spans="4:6">
      <c r="D54895" s="63"/>
      <c r="F54895" s="64"/>
    </row>
    <row r="54896" spans="4:6">
      <c r="D54896" s="63"/>
      <c r="F54896" s="64"/>
    </row>
    <row r="54897" spans="4:6">
      <c r="D54897" s="63"/>
      <c r="F54897" s="64"/>
    </row>
    <row r="54898" spans="4:6">
      <c r="D54898" s="63"/>
      <c r="F54898" s="64"/>
    </row>
    <row r="54899" spans="4:6">
      <c r="D54899" s="63"/>
      <c r="F54899" s="64"/>
    </row>
    <row r="54900" spans="4:6">
      <c r="D54900" s="63"/>
      <c r="F54900" s="64"/>
    </row>
    <row r="54901" spans="4:6">
      <c r="D54901" s="63"/>
      <c r="F54901" s="64"/>
    </row>
    <row r="54902" spans="4:6">
      <c r="D54902" s="63"/>
      <c r="F54902" s="64"/>
    </row>
    <row r="54903" spans="4:6">
      <c r="D54903" s="63"/>
      <c r="F54903" s="64"/>
    </row>
    <row r="54904" spans="4:6">
      <c r="D54904" s="63"/>
      <c r="F54904" s="64"/>
    </row>
    <row r="54905" spans="4:6">
      <c r="D54905" s="63"/>
      <c r="F54905" s="64"/>
    </row>
    <row r="54906" spans="4:6">
      <c r="D54906" s="63"/>
      <c r="F54906" s="64"/>
    </row>
    <row r="54907" spans="4:6">
      <c r="D54907" s="63"/>
      <c r="F54907" s="64"/>
    </row>
    <row r="54908" spans="4:6">
      <c r="D54908" s="63"/>
      <c r="F54908" s="64"/>
    </row>
    <row r="54909" spans="4:6">
      <c r="D54909" s="63"/>
      <c r="F54909" s="64"/>
    </row>
    <row r="54910" spans="4:6">
      <c r="D54910" s="63"/>
      <c r="F54910" s="64"/>
    </row>
    <row r="54911" spans="4:6">
      <c r="D54911" s="63"/>
      <c r="F54911" s="64"/>
    </row>
    <row r="54912" spans="4:6">
      <c r="D54912" s="63"/>
      <c r="F54912" s="64"/>
    </row>
    <row r="54913" spans="4:6">
      <c r="D54913" s="63"/>
      <c r="F54913" s="64"/>
    </row>
    <row r="54914" spans="4:6">
      <c r="D54914" s="63"/>
      <c r="F54914" s="64"/>
    </row>
    <row r="54915" spans="4:6">
      <c r="D54915" s="63"/>
      <c r="F54915" s="64"/>
    </row>
    <row r="54916" spans="4:6">
      <c r="D54916" s="63"/>
      <c r="F54916" s="64"/>
    </row>
    <row r="54917" spans="4:6">
      <c r="D54917" s="63"/>
      <c r="F54917" s="64"/>
    </row>
    <row r="54918" spans="4:6">
      <c r="D54918" s="63"/>
      <c r="F54918" s="64"/>
    </row>
    <row r="54919" spans="4:6">
      <c r="D54919" s="63"/>
      <c r="F54919" s="64"/>
    </row>
    <row r="54920" spans="4:6">
      <c r="D54920" s="63"/>
      <c r="F54920" s="64"/>
    </row>
    <row r="54921" spans="4:6">
      <c r="D54921" s="63"/>
      <c r="F54921" s="64"/>
    </row>
    <row r="54922" spans="4:6">
      <c r="D54922" s="63"/>
      <c r="F54922" s="64"/>
    </row>
    <row r="54923" spans="4:6">
      <c r="D54923" s="63"/>
      <c r="F54923" s="64"/>
    </row>
    <row r="54924" spans="4:6">
      <c r="D54924" s="63"/>
      <c r="F54924" s="64"/>
    </row>
    <row r="54925" spans="4:6">
      <c r="D54925" s="63"/>
      <c r="F54925" s="64"/>
    </row>
    <row r="54926" spans="4:6">
      <c r="D54926" s="63"/>
      <c r="F54926" s="64"/>
    </row>
    <row r="54927" spans="4:6">
      <c r="D54927" s="63"/>
      <c r="F54927" s="64"/>
    </row>
    <row r="54928" spans="4:6">
      <c r="D54928" s="63"/>
      <c r="F54928" s="64"/>
    </row>
    <row r="54929" spans="4:6">
      <c r="D54929" s="63"/>
      <c r="F54929" s="64"/>
    </row>
    <row r="54930" spans="4:6">
      <c r="D54930" s="63"/>
      <c r="F54930" s="64"/>
    </row>
    <row r="54931" spans="4:6">
      <c r="D54931" s="63"/>
      <c r="F54931" s="64"/>
    </row>
    <row r="54932" spans="4:6">
      <c r="D54932" s="63"/>
      <c r="F54932" s="64"/>
    </row>
    <row r="54933" spans="4:6">
      <c r="D54933" s="63"/>
      <c r="F54933" s="64"/>
    </row>
    <row r="54934" spans="4:6">
      <c r="D54934" s="63"/>
      <c r="F54934" s="64"/>
    </row>
    <row r="54935" spans="4:6">
      <c r="D54935" s="63"/>
      <c r="F54935" s="64"/>
    </row>
    <row r="54936" spans="4:6">
      <c r="D54936" s="63"/>
      <c r="F54936" s="64"/>
    </row>
    <row r="54937" spans="4:6">
      <c r="D54937" s="63"/>
      <c r="F54937" s="64"/>
    </row>
    <row r="54938" spans="4:6">
      <c r="D54938" s="63"/>
      <c r="F54938" s="64"/>
    </row>
    <row r="54939" spans="4:6">
      <c r="D54939" s="63"/>
      <c r="F54939" s="64"/>
    </row>
    <row r="54940" spans="4:6">
      <c r="D54940" s="63"/>
      <c r="F54940" s="64"/>
    </row>
    <row r="54941" spans="4:6">
      <c r="D54941" s="63"/>
      <c r="F54941" s="64"/>
    </row>
    <row r="54942" spans="4:6">
      <c r="D54942" s="63"/>
      <c r="F54942" s="64"/>
    </row>
    <row r="54943" spans="4:6">
      <c r="D54943" s="63"/>
      <c r="F54943" s="64"/>
    </row>
    <row r="54944" spans="4:6">
      <c r="D54944" s="63"/>
      <c r="F54944" s="64"/>
    </row>
    <row r="54945" spans="4:6">
      <c r="D54945" s="63"/>
      <c r="F54945" s="64"/>
    </row>
    <row r="54946" spans="4:6">
      <c r="D54946" s="63"/>
      <c r="F54946" s="64"/>
    </row>
    <row r="54947" spans="4:6">
      <c r="D54947" s="63"/>
      <c r="F54947" s="64"/>
    </row>
    <row r="54948" spans="4:6">
      <c r="D54948" s="63"/>
      <c r="F54948" s="64"/>
    </row>
    <row r="54949" spans="4:6">
      <c r="D54949" s="63"/>
      <c r="F54949" s="64"/>
    </row>
    <row r="54950" spans="4:6">
      <c r="D54950" s="63"/>
      <c r="F54950" s="64"/>
    </row>
    <row r="54951" spans="4:6">
      <c r="D54951" s="63"/>
      <c r="F54951" s="64"/>
    </row>
    <row r="54952" spans="4:6">
      <c r="D54952" s="63"/>
      <c r="F54952" s="64"/>
    </row>
    <row r="54953" spans="4:6">
      <c r="D54953" s="63"/>
      <c r="F54953" s="64"/>
    </row>
    <row r="54954" spans="4:6">
      <c r="D54954" s="63"/>
      <c r="F54954" s="64"/>
    </row>
    <row r="54955" spans="4:6">
      <c r="D54955" s="63"/>
      <c r="F54955" s="64"/>
    </row>
    <row r="54956" spans="4:6">
      <c r="D54956" s="63"/>
      <c r="F54956" s="64"/>
    </row>
    <row r="54957" spans="4:6">
      <c r="D54957" s="63"/>
      <c r="F54957" s="64"/>
    </row>
    <row r="54958" spans="4:6">
      <c r="D54958" s="63"/>
      <c r="F54958" s="64"/>
    </row>
    <row r="54959" spans="4:6">
      <c r="D54959" s="63"/>
      <c r="F54959" s="64"/>
    </row>
    <row r="54960" spans="4:6">
      <c r="D54960" s="63"/>
      <c r="F54960" s="64"/>
    </row>
    <row r="54961" spans="4:6">
      <c r="D54961" s="63"/>
      <c r="F54961" s="64"/>
    </row>
    <row r="54962" spans="4:6">
      <c r="D54962" s="63"/>
      <c r="F54962" s="64"/>
    </row>
    <row r="54963" spans="4:6">
      <c r="D54963" s="63"/>
      <c r="F54963" s="64"/>
    </row>
    <row r="54964" spans="4:6">
      <c r="D54964" s="63"/>
      <c r="F54964" s="64"/>
    </row>
    <row r="54965" spans="4:6">
      <c r="D54965" s="63"/>
      <c r="F54965" s="64"/>
    </row>
    <row r="54966" spans="4:6">
      <c r="D54966" s="63"/>
      <c r="F54966" s="64"/>
    </row>
    <row r="54967" spans="4:6">
      <c r="D54967" s="63"/>
      <c r="F54967" s="64"/>
    </row>
    <row r="54968" spans="4:6">
      <c r="D54968" s="63"/>
      <c r="F54968" s="64"/>
    </row>
    <row r="54969" spans="4:6">
      <c r="D54969" s="63"/>
      <c r="F54969" s="64"/>
    </row>
    <row r="54970" spans="4:6">
      <c r="D54970" s="63"/>
      <c r="F54970" s="64"/>
    </row>
    <row r="54971" spans="4:6">
      <c r="D54971" s="63"/>
      <c r="F54971" s="64"/>
    </row>
    <row r="54972" spans="4:6">
      <c r="D54972" s="63"/>
      <c r="F54972" s="64"/>
    </row>
    <row r="54973" spans="4:6">
      <c r="D54973" s="63"/>
      <c r="F54973" s="64"/>
    </row>
    <row r="54974" spans="4:6">
      <c r="D54974" s="63"/>
      <c r="F54974" s="64"/>
    </row>
    <row r="54975" spans="4:6">
      <c r="D54975" s="63"/>
      <c r="F54975" s="64"/>
    </row>
    <row r="54976" spans="4:6">
      <c r="D54976" s="63"/>
      <c r="F54976" s="64"/>
    </row>
    <row r="54977" spans="4:6">
      <c r="D54977" s="63"/>
      <c r="F54977" s="64"/>
    </row>
    <row r="54978" spans="4:6">
      <c r="D54978" s="63"/>
      <c r="F54978" s="64"/>
    </row>
    <row r="54979" spans="4:6">
      <c r="D54979" s="63"/>
      <c r="F54979" s="64"/>
    </row>
    <row r="54980" spans="4:6">
      <c r="D54980" s="63"/>
      <c r="F54980" s="64"/>
    </row>
    <row r="54981" spans="4:6">
      <c r="D54981" s="63"/>
      <c r="F54981" s="64"/>
    </row>
    <row r="54982" spans="4:6">
      <c r="D54982" s="63"/>
      <c r="F54982" s="64"/>
    </row>
    <row r="54983" spans="4:6">
      <c r="D54983" s="63"/>
      <c r="F54983" s="64"/>
    </row>
    <row r="54984" spans="4:6">
      <c r="D54984" s="63"/>
      <c r="F54984" s="64"/>
    </row>
    <row r="54985" spans="4:6">
      <c r="D54985" s="63"/>
      <c r="F54985" s="64"/>
    </row>
    <row r="54986" spans="4:6">
      <c r="D54986" s="63"/>
      <c r="F54986" s="64"/>
    </row>
    <row r="54987" spans="4:6">
      <c r="D54987" s="63"/>
      <c r="F54987" s="64"/>
    </row>
    <row r="54988" spans="4:6">
      <c r="D54988" s="63"/>
      <c r="F54988" s="64"/>
    </row>
    <row r="54989" spans="4:6">
      <c r="D54989" s="63"/>
      <c r="F54989" s="64"/>
    </row>
    <row r="54990" spans="4:6">
      <c r="D54990" s="63"/>
      <c r="F54990" s="64"/>
    </row>
    <row r="54991" spans="4:6">
      <c r="D54991" s="63"/>
      <c r="F54991" s="64"/>
    </row>
    <row r="54992" spans="4:6">
      <c r="D54992" s="63"/>
      <c r="F54992" s="64"/>
    </row>
    <row r="54993" spans="4:6">
      <c r="D54993" s="63"/>
      <c r="F54993" s="64"/>
    </row>
    <row r="54994" spans="4:6">
      <c r="D54994" s="63"/>
      <c r="F54994" s="64"/>
    </row>
    <row r="54995" spans="4:6">
      <c r="D54995" s="63"/>
      <c r="F54995" s="64"/>
    </row>
    <row r="54996" spans="4:6">
      <c r="D54996" s="63"/>
      <c r="F54996" s="64"/>
    </row>
    <row r="54997" spans="4:6">
      <c r="D54997" s="63"/>
      <c r="F54997" s="64"/>
    </row>
    <row r="54998" spans="4:6">
      <c r="D54998" s="63"/>
      <c r="F54998" s="64"/>
    </row>
    <row r="54999" spans="4:6">
      <c r="D54999" s="63"/>
      <c r="F54999" s="64"/>
    </row>
    <row r="55000" spans="4:6">
      <c r="D55000" s="63"/>
      <c r="F55000" s="64"/>
    </row>
    <row r="55001" spans="4:6">
      <c r="D55001" s="63"/>
      <c r="F55001" s="64"/>
    </row>
    <row r="55002" spans="4:6">
      <c r="D55002" s="63"/>
      <c r="F55002" s="64"/>
    </row>
    <row r="55003" spans="4:6">
      <c r="D55003" s="63"/>
      <c r="F55003" s="64"/>
    </row>
    <row r="55004" spans="4:6">
      <c r="D55004" s="63"/>
      <c r="F55004" s="64"/>
    </row>
    <row r="55005" spans="4:6">
      <c r="D55005" s="63"/>
      <c r="F55005" s="64"/>
    </row>
    <row r="55006" spans="4:6">
      <c r="D55006" s="63"/>
      <c r="F55006" s="64"/>
    </row>
    <row r="55007" spans="4:6">
      <c r="D55007" s="63"/>
      <c r="F55007" s="64"/>
    </row>
    <row r="55008" spans="4:6">
      <c r="D55008" s="63"/>
      <c r="F55008" s="64"/>
    </row>
    <row r="55009" spans="4:6">
      <c r="D55009" s="63"/>
      <c r="F55009" s="64"/>
    </row>
    <row r="55010" spans="4:6">
      <c r="D55010" s="63"/>
      <c r="F55010" s="64"/>
    </row>
    <row r="55011" spans="4:6">
      <c r="D55011" s="63"/>
      <c r="F55011" s="64"/>
    </row>
    <row r="55012" spans="4:6">
      <c r="D55012" s="63"/>
      <c r="F55012" s="64"/>
    </row>
    <row r="55013" spans="4:6">
      <c r="D55013" s="63"/>
      <c r="F55013" s="64"/>
    </row>
    <row r="55014" spans="4:6">
      <c r="D55014" s="63"/>
      <c r="F55014" s="64"/>
    </row>
    <row r="55015" spans="4:6">
      <c r="D55015" s="63"/>
      <c r="F55015" s="64"/>
    </row>
    <row r="55016" spans="4:6">
      <c r="D55016" s="63"/>
      <c r="F55016" s="64"/>
    </row>
    <row r="55017" spans="4:6">
      <c r="D55017" s="63"/>
      <c r="F55017" s="64"/>
    </row>
    <row r="55018" spans="4:6">
      <c r="D55018" s="63"/>
      <c r="F55018" s="64"/>
    </row>
    <row r="55019" spans="4:6">
      <c r="D55019" s="63"/>
      <c r="F55019" s="64"/>
    </row>
    <row r="55020" spans="4:6">
      <c r="D55020" s="63"/>
      <c r="F55020" s="64"/>
    </row>
    <row r="55021" spans="4:6">
      <c r="D55021" s="63"/>
      <c r="F55021" s="64"/>
    </row>
    <row r="55022" spans="4:6">
      <c r="D55022" s="63"/>
      <c r="F55022" s="64"/>
    </row>
    <row r="55023" spans="4:6">
      <c r="D55023" s="63"/>
      <c r="F55023" s="64"/>
    </row>
    <row r="55024" spans="4:6">
      <c r="D55024" s="63"/>
      <c r="F55024" s="64"/>
    </row>
    <row r="55025" spans="4:6">
      <c r="D55025" s="63"/>
      <c r="F55025" s="64"/>
    </row>
    <row r="55026" spans="4:6">
      <c r="D55026" s="63"/>
      <c r="F55026" s="64"/>
    </row>
    <row r="55027" spans="4:6">
      <c r="D55027" s="63"/>
      <c r="F55027" s="64"/>
    </row>
    <row r="55028" spans="4:6">
      <c r="D55028" s="63"/>
      <c r="F55028" s="64"/>
    </row>
    <row r="55029" spans="4:6">
      <c r="D55029" s="63"/>
      <c r="F55029" s="64"/>
    </row>
    <row r="55030" spans="4:6">
      <c r="D55030" s="63"/>
      <c r="F55030" s="64"/>
    </row>
    <row r="55031" spans="4:6">
      <c r="D55031" s="63"/>
      <c r="F55031" s="64"/>
    </row>
    <row r="55032" spans="4:6">
      <c r="D55032" s="63"/>
      <c r="F55032" s="64"/>
    </row>
    <row r="55033" spans="4:6">
      <c r="D55033" s="63"/>
      <c r="F55033" s="64"/>
    </row>
    <row r="55034" spans="4:6">
      <c r="D55034" s="63"/>
      <c r="F55034" s="64"/>
    </row>
    <row r="55035" spans="4:6">
      <c r="D55035" s="63"/>
      <c r="F55035" s="64"/>
    </row>
    <row r="55036" spans="4:6">
      <c r="D55036" s="63"/>
      <c r="F55036" s="64"/>
    </row>
    <row r="55037" spans="4:6">
      <c r="D55037" s="63"/>
      <c r="F55037" s="64"/>
    </row>
    <row r="55038" spans="4:6">
      <c r="D55038" s="63"/>
      <c r="F55038" s="64"/>
    </row>
    <row r="55039" spans="4:6">
      <c r="D55039" s="63"/>
      <c r="F55039" s="64"/>
    </row>
    <row r="55040" spans="4:6">
      <c r="D55040" s="63"/>
      <c r="F55040" s="64"/>
    </row>
    <row r="55041" spans="4:6">
      <c r="D55041" s="63"/>
      <c r="F55041" s="64"/>
    </row>
    <row r="55042" spans="4:6">
      <c r="D55042" s="63"/>
      <c r="F55042" s="64"/>
    </row>
    <row r="55043" spans="4:6">
      <c r="D55043" s="63"/>
      <c r="F55043" s="64"/>
    </row>
    <row r="55044" spans="4:6">
      <c r="D55044" s="63"/>
      <c r="F55044" s="64"/>
    </row>
    <row r="55045" spans="4:6">
      <c r="D55045" s="63"/>
      <c r="F55045" s="64"/>
    </row>
    <row r="55046" spans="4:6">
      <c r="D55046" s="63"/>
      <c r="F55046" s="64"/>
    </row>
    <row r="55047" spans="4:6">
      <c r="D55047" s="63"/>
      <c r="F55047" s="64"/>
    </row>
    <row r="55048" spans="4:6">
      <c r="D55048" s="63"/>
      <c r="F55048" s="64"/>
    </row>
    <row r="55049" spans="4:6">
      <c r="D55049" s="63"/>
      <c r="F55049" s="64"/>
    </row>
    <row r="55050" spans="4:6">
      <c r="D55050" s="63"/>
      <c r="F55050" s="64"/>
    </row>
    <row r="55051" spans="4:6">
      <c r="D55051" s="63"/>
      <c r="F55051" s="64"/>
    </row>
    <row r="55052" spans="4:6">
      <c r="D55052" s="63"/>
      <c r="F55052" s="64"/>
    </row>
    <row r="55053" spans="4:6">
      <c r="D55053" s="63"/>
      <c r="F55053" s="64"/>
    </row>
    <row r="55054" spans="4:6">
      <c r="D55054" s="63"/>
      <c r="F55054" s="64"/>
    </row>
    <row r="55055" spans="4:6">
      <c r="D55055" s="63"/>
      <c r="F55055" s="64"/>
    </row>
    <row r="55056" spans="4:6">
      <c r="D55056" s="63"/>
      <c r="F55056" s="64"/>
    </row>
    <row r="55057" spans="4:6">
      <c r="D55057" s="63"/>
      <c r="F55057" s="64"/>
    </row>
    <row r="55058" spans="4:6">
      <c r="D55058" s="63"/>
      <c r="F55058" s="64"/>
    </row>
    <row r="55059" spans="4:6">
      <c r="D55059" s="63"/>
      <c r="F55059" s="64"/>
    </row>
    <row r="55060" spans="4:6">
      <c r="D55060" s="63"/>
      <c r="F55060" s="64"/>
    </row>
    <row r="55061" spans="4:6">
      <c r="D55061" s="63"/>
      <c r="F55061" s="64"/>
    </row>
    <row r="55062" spans="4:6">
      <c r="D55062" s="63"/>
      <c r="F55062" s="64"/>
    </row>
    <row r="55063" spans="4:6">
      <c r="D55063" s="63"/>
      <c r="F55063" s="64"/>
    </row>
    <row r="55064" spans="4:6">
      <c r="D55064" s="63"/>
      <c r="F55064" s="64"/>
    </row>
    <row r="55065" spans="4:6">
      <c r="D55065" s="63"/>
      <c r="F55065" s="64"/>
    </row>
    <row r="55066" spans="4:6">
      <c r="D55066" s="63"/>
      <c r="F55066" s="64"/>
    </row>
    <row r="55067" spans="4:6">
      <c r="D55067" s="63"/>
      <c r="F55067" s="64"/>
    </row>
    <row r="55068" spans="4:6">
      <c r="D55068" s="63"/>
      <c r="F55068" s="64"/>
    </row>
    <row r="55069" spans="4:6">
      <c r="D55069" s="63"/>
      <c r="F55069" s="64"/>
    </row>
    <row r="55070" spans="4:6">
      <c r="D55070" s="63"/>
      <c r="F55070" s="64"/>
    </row>
    <row r="55071" spans="4:6">
      <c r="D55071" s="63"/>
      <c r="F55071" s="64"/>
    </row>
    <row r="55072" spans="4:6">
      <c r="D55072" s="63"/>
      <c r="F55072" s="64"/>
    </row>
    <row r="55073" spans="4:6">
      <c r="D55073" s="63"/>
      <c r="F55073" s="64"/>
    </row>
    <row r="55074" spans="4:6">
      <c r="D55074" s="63"/>
      <c r="F55074" s="64"/>
    </row>
    <row r="55075" spans="4:6">
      <c r="D55075" s="63"/>
      <c r="F55075" s="64"/>
    </row>
    <row r="55076" spans="4:6">
      <c r="D55076" s="63"/>
      <c r="F55076" s="64"/>
    </row>
    <row r="55077" spans="4:6">
      <c r="D55077" s="63"/>
      <c r="F55077" s="64"/>
    </row>
    <row r="55078" spans="4:6">
      <c r="D55078" s="63"/>
      <c r="F55078" s="64"/>
    </row>
    <row r="55079" spans="4:6">
      <c r="D55079" s="63"/>
      <c r="F55079" s="64"/>
    </row>
    <row r="55080" spans="4:6">
      <c r="D55080" s="63"/>
      <c r="F55080" s="64"/>
    </row>
    <row r="55081" spans="4:6">
      <c r="D55081" s="63"/>
      <c r="F55081" s="64"/>
    </row>
    <row r="55082" spans="4:6">
      <c r="D55082" s="63"/>
      <c r="F55082" s="64"/>
    </row>
    <row r="55083" spans="4:6">
      <c r="D55083" s="63"/>
      <c r="F55083" s="64"/>
    </row>
    <row r="55084" spans="4:6">
      <c r="D55084" s="63"/>
      <c r="F55084" s="64"/>
    </row>
    <row r="55085" spans="4:6">
      <c r="D55085" s="63"/>
      <c r="F55085" s="64"/>
    </row>
    <row r="55086" spans="4:6">
      <c r="D55086" s="63"/>
      <c r="F55086" s="64"/>
    </row>
    <row r="55087" spans="4:6">
      <c r="D55087" s="63"/>
      <c r="F55087" s="64"/>
    </row>
    <row r="55088" spans="4:6">
      <c r="D55088" s="63"/>
      <c r="F55088" s="64"/>
    </row>
    <row r="55089" spans="4:6">
      <c r="D55089" s="63"/>
      <c r="F55089" s="64"/>
    </row>
    <row r="55090" spans="4:6">
      <c r="D55090" s="63"/>
      <c r="F55090" s="64"/>
    </row>
    <row r="55091" spans="4:6">
      <c r="D55091" s="63"/>
      <c r="F55091" s="64"/>
    </row>
    <row r="55092" spans="4:6">
      <c r="D55092" s="63"/>
      <c r="F55092" s="64"/>
    </row>
    <row r="55093" spans="4:6">
      <c r="D55093" s="63"/>
      <c r="F55093" s="64"/>
    </row>
    <row r="55094" spans="4:6">
      <c r="D55094" s="63"/>
      <c r="F55094" s="64"/>
    </row>
    <row r="55095" spans="4:6">
      <c r="D55095" s="63"/>
      <c r="F55095" s="64"/>
    </row>
    <row r="55096" spans="4:6">
      <c r="D55096" s="63"/>
      <c r="F55096" s="64"/>
    </row>
    <row r="55097" spans="4:6">
      <c r="D55097" s="63"/>
      <c r="F55097" s="64"/>
    </row>
    <row r="55098" spans="4:6">
      <c r="D55098" s="63"/>
      <c r="F55098" s="64"/>
    </row>
    <row r="55099" spans="4:6">
      <c r="D55099" s="63"/>
      <c r="F55099" s="64"/>
    </row>
    <row r="55100" spans="4:6">
      <c r="D55100" s="63"/>
      <c r="F55100" s="64"/>
    </row>
    <row r="55101" spans="4:6">
      <c r="D55101" s="63"/>
      <c r="F55101" s="64"/>
    </row>
    <row r="55102" spans="4:6">
      <c r="D55102" s="63"/>
      <c r="F55102" s="64"/>
    </row>
    <row r="55103" spans="4:6">
      <c r="D55103" s="63"/>
      <c r="F55103" s="64"/>
    </row>
    <row r="55104" spans="4:6">
      <c r="D55104" s="63"/>
      <c r="F55104" s="64"/>
    </row>
    <row r="55105" spans="4:6">
      <c r="D55105" s="63"/>
      <c r="F55105" s="64"/>
    </row>
    <row r="55106" spans="4:6">
      <c r="D55106" s="63"/>
      <c r="F55106" s="64"/>
    </row>
    <row r="55107" spans="4:6">
      <c r="D55107" s="63"/>
      <c r="F55107" s="64"/>
    </row>
    <row r="55108" spans="4:6">
      <c r="D55108" s="63"/>
      <c r="F55108" s="64"/>
    </row>
    <row r="55109" spans="4:6">
      <c r="D55109" s="63"/>
      <c r="F55109" s="64"/>
    </row>
    <row r="55110" spans="4:6">
      <c r="D55110" s="63"/>
      <c r="F55110" s="64"/>
    </row>
    <row r="55111" spans="4:6">
      <c r="D55111" s="63"/>
      <c r="F55111" s="64"/>
    </row>
    <row r="55112" spans="4:6">
      <c r="D55112" s="63"/>
      <c r="F55112" s="64"/>
    </row>
    <row r="55113" spans="4:6">
      <c r="D55113" s="63"/>
      <c r="F55113" s="64"/>
    </row>
    <row r="55114" spans="4:6">
      <c r="D55114" s="63"/>
      <c r="F55114" s="64"/>
    </row>
    <row r="55115" spans="4:6">
      <c r="D55115" s="63"/>
      <c r="F55115" s="64"/>
    </row>
    <row r="55116" spans="4:6">
      <c r="D55116" s="63"/>
      <c r="F55116" s="64"/>
    </row>
    <row r="55117" spans="4:6">
      <c r="D55117" s="63"/>
      <c r="F55117" s="64"/>
    </row>
    <row r="55118" spans="4:6">
      <c r="D55118" s="63"/>
      <c r="F55118" s="64"/>
    </row>
    <row r="55119" spans="4:6">
      <c r="D55119" s="63"/>
      <c r="F55119" s="64"/>
    </row>
    <row r="55120" spans="4:6">
      <c r="D55120" s="63"/>
      <c r="F55120" s="64"/>
    </row>
    <row r="55121" spans="4:6">
      <c r="D55121" s="63"/>
      <c r="F55121" s="64"/>
    </row>
    <row r="55122" spans="4:6">
      <c r="D55122" s="63"/>
      <c r="F55122" s="64"/>
    </row>
    <row r="55123" spans="4:6">
      <c r="D55123" s="63"/>
      <c r="F55123" s="64"/>
    </row>
    <row r="55124" spans="4:6">
      <c r="D55124" s="63"/>
      <c r="F55124" s="64"/>
    </row>
    <row r="55125" spans="4:6">
      <c r="D55125" s="63"/>
      <c r="F55125" s="64"/>
    </row>
    <row r="55126" spans="4:6">
      <c r="D55126" s="63"/>
      <c r="F55126" s="64"/>
    </row>
    <row r="55127" spans="4:6">
      <c r="D55127" s="63"/>
      <c r="F55127" s="64"/>
    </row>
    <row r="55128" spans="4:6">
      <c r="D55128" s="63"/>
      <c r="F55128" s="64"/>
    </row>
    <row r="55129" spans="4:6">
      <c r="D55129" s="63"/>
      <c r="F55129" s="64"/>
    </row>
    <row r="55130" spans="4:6">
      <c r="D55130" s="63"/>
      <c r="F55130" s="64"/>
    </row>
    <row r="55131" spans="4:6">
      <c r="D55131" s="63"/>
      <c r="F55131" s="64"/>
    </row>
    <row r="55132" spans="4:6">
      <c r="D55132" s="63"/>
      <c r="F55132" s="64"/>
    </row>
    <row r="55133" spans="4:6">
      <c r="D55133" s="63"/>
      <c r="F55133" s="64"/>
    </row>
    <row r="55134" spans="4:6">
      <c r="D55134" s="63"/>
      <c r="F55134" s="64"/>
    </row>
    <row r="55135" spans="4:6">
      <c r="D55135" s="63"/>
      <c r="F55135" s="64"/>
    </row>
    <row r="55136" spans="4:6">
      <c r="D55136" s="63"/>
      <c r="F55136" s="64"/>
    </row>
    <row r="55137" spans="4:6">
      <c r="D55137" s="63"/>
      <c r="F55137" s="64"/>
    </row>
    <row r="55138" spans="4:6">
      <c r="D55138" s="63"/>
      <c r="F55138" s="64"/>
    </row>
    <row r="55139" spans="4:6">
      <c r="D55139" s="63"/>
      <c r="F55139" s="64"/>
    </row>
    <row r="55140" spans="4:6">
      <c r="D55140" s="63"/>
      <c r="F55140" s="64"/>
    </row>
    <row r="55141" spans="4:6">
      <c r="D55141" s="63"/>
      <c r="F55141" s="64"/>
    </row>
    <row r="55142" spans="4:6">
      <c r="D55142" s="63"/>
      <c r="F55142" s="64"/>
    </row>
    <row r="55143" spans="4:6">
      <c r="D55143" s="63"/>
      <c r="F55143" s="64"/>
    </row>
    <row r="55144" spans="4:6">
      <c r="D55144" s="63"/>
      <c r="F55144" s="64"/>
    </row>
    <row r="55145" spans="4:6">
      <c r="D55145" s="63"/>
      <c r="F55145" s="64"/>
    </row>
    <row r="55146" spans="4:6">
      <c r="D55146" s="63"/>
      <c r="F55146" s="64"/>
    </row>
    <row r="55147" spans="4:6">
      <c r="D55147" s="63"/>
      <c r="F55147" s="64"/>
    </row>
    <row r="55148" spans="4:6">
      <c r="D55148" s="63"/>
      <c r="F55148" s="64"/>
    </row>
    <row r="55149" spans="4:6">
      <c r="D55149" s="63"/>
      <c r="F55149" s="64"/>
    </row>
    <row r="55150" spans="4:6">
      <c r="D55150" s="63"/>
      <c r="F55150" s="64"/>
    </row>
    <row r="55151" spans="4:6">
      <c r="D55151" s="63"/>
      <c r="F55151" s="64"/>
    </row>
    <row r="55152" spans="4:6">
      <c r="D55152" s="63"/>
      <c r="F55152" s="64"/>
    </row>
    <row r="55153" spans="4:6">
      <c r="D55153" s="63"/>
      <c r="F55153" s="64"/>
    </row>
    <row r="55154" spans="4:6">
      <c r="D55154" s="63"/>
      <c r="F55154" s="64"/>
    </row>
    <row r="55155" spans="4:6">
      <c r="D55155" s="63"/>
      <c r="F55155" s="64"/>
    </row>
    <row r="55156" spans="4:6">
      <c r="D55156" s="63"/>
      <c r="F55156" s="64"/>
    </row>
    <row r="55157" spans="4:6">
      <c r="D55157" s="63"/>
      <c r="F55157" s="64"/>
    </row>
    <row r="55158" spans="4:6">
      <c r="D55158" s="63"/>
      <c r="F55158" s="64"/>
    </row>
    <row r="55159" spans="4:6">
      <c r="D55159" s="63"/>
      <c r="F55159" s="64"/>
    </row>
    <row r="55160" spans="4:6">
      <c r="D55160" s="63"/>
      <c r="F55160" s="64"/>
    </row>
    <row r="55161" spans="4:6">
      <c r="D55161" s="63"/>
      <c r="F55161" s="64"/>
    </row>
    <row r="55162" spans="4:6">
      <c r="D55162" s="63"/>
      <c r="F55162" s="64"/>
    </row>
    <row r="55163" spans="4:6">
      <c r="D55163" s="63"/>
      <c r="F55163" s="64"/>
    </row>
    <row r="55164" spans="4:6">
      <c r="D55164" s="63"/>
      <c r="F55164" s="64"/>
    </row>
    <row r="55165" spans="4:6">
      <c r="D55165" s="63"/>
      <c r="F55165" s="64"/>
    </row>
    <row r="55166" spans="4:6">
      <c r="D55166" s="63"/>
      <c r="F55166" s="64"/>
    </row>
    <row r="55167" spans="4:6">
      <c r="D55167" s="63"/>
      <c r="F55167" s="64"/>
    </row>
    <row r="55168" spans="4:6">
      <c r="D55168" s="63"/>
      <c r="F55168" s="64"/>
    </row>
    <row r="55169" spans="4:6">
      <c r="D55169" s="63"/>
      <c r="F55169" s="64"/>
    </row>
    <row r="55170" spans="4:6">
      <c r="D55170" s="63"/>
      <c r="F55170" s="64"/>
    </row>
    <row r="55171" spans="4:6">
      <c r="D55171" s="63"/>
      <c r="F55171" s="64"/>
    </row>
    <row r="55172" spans="4:6">
      <c r="D55172" s="63"/>
      <c r="F55172" s="64"/>
    </row>
    <row r="55173" spans="4:6">
      <c r="D55173" s="63"/>
      <c r="F55173" s="64"/>
    </row>
    <row r="55174" spans="4:6">
      <c r="D55174" s="63"/>
      <c r="F55174" s="64"/>
    </row>
    <row r="55175" spans="4:6">
      <c r="D55175" s="63"/>
      <c r="F55175" s="64"/>
    </row>
    <row r="55176" spans="4:6">
      <c r="D55176" s="63"/>
      <c r="F55176" s="64"/>
    </row>
    <row r="55177" spans="4:6">
      <c r="D55177" s="63"/>
      <c r="F55177" s="64"/>
    </row>
    <row r="55178" spans="4:6">
      <c r="D55178" s="63"/>
      <c r="F55178" s="64"/>
    </row>
    <row r="55179" spans="4:6">
      <c r="D55179" s="63"/>
      <c r="F55179" s="64"/>
    </row>
    <row r="55180" spans="4:6">
      <c r="D55180" s="63"/>
      <c r="F55180" s="64"/>
    </row>
    <row r="55181" spans="4:6">
      <c r="D55181" s="63"/>
      <c r="F55181" s="64"/>
    </row>
    <row r="55182" spans="4:6">
      <c r="D55182" s="63"/>
      <c r="F55182" s="64"/>
    </row>
    <row r="55183" spans="4:6">
      <c r="D55183" s="63"/>
      <c r="F55183" s="64"/>
    </row>
    <row r="55184" spans="4:6">
      <c r="D55184" s="63"/>
      <c r="F55184" s="64"/>
    </row>
    <row r="55185" spans="4:6">
      <c r="D55185" s="63"/>
      <c r="F55185" s="64"/>
    </row>
    <row r="55186" spans="4:6">
      <c r="D55186" s="63"/>
      <c r="F55186" s="64"/>
    </row>
    <row r="55187" spans="4:6">
      <c r="D55187" s="63"/>
      <c r="F55187" s="64"/>
    </row>
    <row r="55188" spans="4:6">
      <c r="D55188" s="63"/>
      <c r="F55188" s="64"/>
    </row>
    <row r="55189" spans="4:6">
      <c r="D55189" s="63"/>
      <c r="F55189" s="64"/>
    </row>
    <row r="55190" spans="4:6">
      <c r="D55190" s="63"/>
      <c r="F55190" s="64"/>
    </row>
    <row r="55191" spans="4:6">
      <c r="D55191" s="63"/>
      <c r="F55191" s="64"/>
    </row>
    <row r="55192" spans="4:6">
      <c r="D55192" s="63"/>
      <c r="F55192" s="64"/>
    </row>
    <row r="55193" spans="4:6">
      <c r="D55193" s="63"/>
      <c r="F55193" s="64"/>
    </row>
    <row r="55194" spans="4:6">
      <c r="D55194" s="63"/>
      <c r="F55194" s="64"/>
    </row>
    <row r="55195" spans="4:6">
      <c r="D55195" s="63"/>
      <c r="F55195" s="64"/>
    </row>
    <row r="55196" spans="4:6">
      <c r="D55196" s="63"/>
      <c r="F55196" s="64"/>
    </row>
    <row r="55197" spans="4:6">
      <c r="D55197" s="63"/>
      <c r="F55197" s="64"/>
    </row>
    <row r="55198" spans="4:6">
      <c r="D55198" s="63"/>
      <c r="F55198" s="64"/>
    </row>
    <row r="55199" spans="4:6">
      <c r="D55199" s="63"/>
      <c r="F55199" s="64"/>
    </row>
    <row r="55200" spans="4:6">
      <c r="D55200" s="63"/>
      <c r="F55200" s="64"/>
    </row>
    <row r="55201" spans="4:6">
      <c r="D55201" s="63"/>
      <c r="F55201" s="64"/>
    </row>
    <row r="55202" spans="4:6">
      <c r="D55202" s="63"/>
      <c r="F55202" s="64"/>
    </row>
    <row r="55203" spans="4:6">
      <c r="D55203" s="63"/>
      <c r="F55203" s="64"/>
    </row>
    <row r="55204" spans="4:6">
      <c r="D55204" s="63"/>
      <c r="F55204" s="64"/>
    </row>
    <row r="55205" spans="4:6">
      <c r="D55205" s="63"/>
      <c r="F55205" s="64"/>
    </row>
    <row r="55206" spans="4:6">
      <c r="D55206" s="63"/>
      <c r="F55206" s="64"/>
    </row>
    <row r="55207" spans="4:6">
      <c r="D55207" s="63"/>
      <c r="F55207" s="64"/>
    </row>
    <row r="55208" spans="4:6">
      <c r="D55208" s="63"/>
      <c r="F55208" s="64"/>
    </row>
    <row r="55209" spans="4:6">
      <c r="D55209" s="63"/>
      <c r="F55209" s="64"/>
    </row>
    <row r="55210" spans="4:6">
      <c r="D55210" s="63"/>
      <c r="F55210" s="64"/>
    </row>
    <row r="55211" spans="4:6">
      <c r="D55211" s="63"/>
      <c r="F55211" s="64"/>
    </row>
    <row r="55212" spans="4:6">
      <c r="D55212" s="63"/>
      <c r="F55212" s="64"/>
    </row>
    <row r="55213" spans="4:6">
      <c r="D55213" s="63"/>
      <c r="F55213" s="64"/>
    </row>
    <row r="55214" spans="4:6">
      <c r="D55214" s="63"/>
      <c r="F55214" s="64"/>
    </row>
    <row r="55215" spans="4:6">
      <c r="D55215" s="63"/>
      <c r="F55215" s="64"/>
    </row>
    <row r="55216" spans="4:6">
      <c r="D55216" s="63"/>
      <c r="F55216" s="64"/>
    </row>
    <row r="55217" spans="4:6">
      <c r="D55217" s="63"/>
      <c r="F55217" s="64"/>
    </row>
    <row r="55218" spans="4:6">
      <c r="D55218" s="63"/>
      <c r="F55218" s="64"/>
    </row>
    <row r="55219" spans="4:6">
      <c r="D55219" s="63"/>
      <c r="F55219" s="64"/>
    </row>
    <row r="55220" spans="4:6">
      <c r="D55220" s="63"/>
      <c r="F55220" s="64"/>
    </row>
    <row r="55221" spans="4:6">
      <c r="D55221" s="63"/>
      <c r="F55221" s="64"/>
    </row>
    <row r="55222" spans="4:6">
      <c r="D55222" s="63"/>
      <c r="F55222" s="64"/>
    </row>
    <row r="55223" spans="4:6">
      <c r="D55223" s="63"/>
      <c r="F55223" s="64"/>
    </row>
    <row r="55224" spans="4:6">
      <c r="D55224" s="63"/>
      <c r="F55224" s="64"/>
    </row>
    <row r="55225" spans="4:6">
      <c r="D55225" s="63"/>
      <c r="F55225" s="64"/>
    </row>
    <row r="55226" spans="4:6">
      <c r="D55226" s="63"/>
      <c r="F55226" s="64"/>
    </row>
    <row r="55227" spans="4:6">
      <c r="D55227" s="63"/>
      <c r="F55227" s="64"/>
    </row>
    <row r="55228" spans="4:6">
      <c r="D55228" s="63"/>
      <c r="F55228" s="64"/>
    </row>
    <row r="55229" spans="4:6">
      <c r="D55229" s="63"/>
      <c r="F55229" s="64"/>
    </row>
    <row r="55230" spans="4:6">
      <c r="D55230" s="63"/>
      <c r="F55230" s="64"/>
    </row>
    <row r="55231" spans="4:6">
      <c r="D55231" s="63"/>
      <c r="F55231" s="64"/>
    </row>
    <row r="55232" spans="4:6">
      <c r="D55232" s="63"/>
      <c r="F55232" s="64"/>
    </row>
    <row r="55233" spans="4:6">
      <c r="D55233" s="63"/>
      <c r="F55233" s="64"/>
    </row>
    <row r="55234" spans="4:6">
      <c r="D55234" s="63"/>
      <c r="F55234" s="64"/>
    </row>
    <row r="55235" spans="4:6">
      <c r="D55235" s="63"/>
      <c r="F55235" s="64"/>
    </row>
    <row r="55236" spans="4:6">
      <c r="D55236" s="63"/>
      <c r="F55236" s="64"/>
    </row>
    <row r="55237" spans="4:6">
      <c r="D55237" s="63"/>
      <c r="F55237" s="64"/>
    </row>
    <row r="55238" spans="4:6">
      <c r="D55238" s="63"/>
      <c r="F55238" s="64"/>
    </row>
    <row r="55239" spans="4:6">
      <c r="D55239" s="63"/>
      <c r="F55239" s="64"/>
    </row>
    <row r="55240" spans="4:6">
      <c r="D55240" s="63"/>
      <c r="F55240" s="64"/>
    </row>
    <row r="55241" spans="4:6">
      <c r="D55241" s="63"/>
      <c r="F55241" s="64"/>
    </row>
    <row r="55242" spans="4:6">
      <c r="D55242" s="63"/>
      <c r="F55242" s="64"/>
    </row>
    <row r="55243" spans="4:6">
      <c r="D55243" s="63"/>
      <c r="F55243" s="64"/>
    </row>
    <row r="55244" spans="4:6">
      <c r="D55244" s="63"/>
      <c r="F55244" s="64"/>
    </row>
    <row r="55245" spans="4:6">
      <c r="D55245" s="63"/>
      <c r="F55245" s="64"/>
    </row>
    <row r="55246" spans="4:6">
      <c r="D55246" s="63"/>
      <c r="F55246" s="64"/>
    </row>
    <row r="55247" spans="4:6">
      <c r="D55247" s="63"/>
      <c r="F55247" s="64"/>
    </row>
    <row r="55248" spans="4:6">
      <c r="D55248" s="63"/>
      <c r="F55248" s="64"/>
    </row>
    <row r="55249" spans="4:6">
      <c r="D55249" s="63"/>
      <c r="F55249" s="64"/>
    </row>
    <row r="55250" spans="4:6">
      <c r="D55250" s="63"/>
      <c r="F55250" s="64"/>
    </row>
    <row r="55251" spans="4:6">
      <c r="D55251" s="63"/>
      <c r="F55251" s="64"/>
    </row>
    <row r="55252" spans="4:6">
      <c r="D55252" s="63"/>
      <c r="F55252" s="64"/>
    </row>
    <row r="55253" spans="4:6">
      <c r="D55253" s="63"/>
      <c r="F55253" s="64"/>
    </row>
    <row r="55254" spans="4:6">
      <c r="D55254" s="63"/>
      <c r="F55254" s="64"/>
    </row>
    <row r="55255" spans="4:6">
      <c r="D55255" s="63"/>
      <c r="F55255" s="64"/>
    </row>
    <row r="55256" spans="4:6">
      <c r="D55256" s="63"/>
      <c r="F55256" s="64"/>
    </row>
    <row r="55257" spans="4:6">
      <c r="D55257" s="63"/>
      <c r="F55257" s="64"/>
    </row>
    <row r="55258" spans="4:6">
      <c r="D55258" s="63"/>
      <c r="F55258" s="64"/>
    </row>
    <row r="55259" spans="4:6">
      <c r="D55259" s="63"/>
      <c r="F55259" s="64"/>
    </row>
    <row r="55260" spans="4:6">
      <c r="D55260" s="63"/>
      <c r="F55260" s="64"/>
    </row>
    <row r="55261" spans="4:6">
      <c r="D55261" s="63"/>
      <c r="F55261" s="64"/>
    </row>
    <row r="55262" spans="4:6">
      <c r="D55262" s="63"/>
      <c r="F55262" s="64"/>
    </row>
    <row r="55263" spans="4:6">
      <c r="D55263" s="63"/>
      <c r="F55263" s="64"/>
    </row>
    <row r="55264" spans="4:6">
      <c r="D55264" s="63"/>
      <c r="F55264" s="64"/>
    </row>
    <row r="55265" spans="4:6">
      <c r="D55265" s="63"/>
      <c r="F55265" s="64"/>
    </row>
    <row r="55266" spans="4:6">
      <c r="D55266" s="63"/>
      <c r="F55266" s="64"/>
    </row>
    <row r="55267" spans="4:6">
      <c r="D55267" s="63"/>
      <c r="F55267" s="64"/>
    </row>
    <row r="55268" spans="4:6">
      <c r="D55268" s="63"/>
      <c r="F55268" s="64"/>
    </row>
    <row r="55269" spans="4:6">
      <c r="D55269" s="63"/>
      <c r="F55269" s="64"/>
    </row>
    <row r="55270" spans="4:6">
      <c r="D55270" s="63"/>
      <c r="F55270" s="64"/>
    </row>
    <row r="55271" spans="4:6">
      <c r="D55271" s="63"/>
      <c r="F55271" s="64"/>
    </row>
    <row r="55272" spans="4:6">
      <c r="D55272" s="63"/>
      <c r="F55272" s="64"/>
    </row>
    <row r="55273" spans="4:6">
      <c r="D55273" s="63"/>
      <c r="F55273" s="64"/>
    </row>
    <row r="55274" spans="4:6">
      <c r="D55274" s="63"/>
      <c r="F55274" s="64"/>
    </row>
    <row r="55275" spans="4:6">
      <c r="D55275" s="63"/>
      <c r="F55275" s="64"/>
    </row>
    <row r="55276" spans="4:6">
      <c r="D55276" s="63"/>
      <c r="F55276" s="64"/>
    </row>
    <row r="55277" spans="4:6">
      <c r="D55277" s="63"/>
      <c r="F55277" s="64"/>
    </row>
    <row r="55278" spans="4:6">
      <c r="D55278" s="63"/>
      <c r="F55278" s="64"/>
    </row>
    <row r="55279" spans="4:6">
      <c r="D55279" s="63"/>
      <c r="F55279" s="64"/>
    </row>
    <row r="55280" spans="4:6">
      <c r="D55280" s="63"/>
      <c r="F55280" s="64"/>
    </row>
    <row r="55281" spans="4:6">
      <c r="D55281" s="63"/>
      <c r="F55281" s="64"/>
    </row>
    <row r="55282" spans="4:6">
      <c r="D55282" s="63"/>
      <c r="F55282" s="64"/>
    </row>
    <row r="55283" spans="4:6">
      <c r="D55283" s="63"/>
      <c r="F55283" s="64"/>
    </row>
    <row r="55284" spans="4:6">
      <c r="D55284" s="63"/>
      <c r="F55284" s="64"/>
    </row>
    <row r="55285" spans="4:6">
      <c r="D55285" s="63"/>
      <c r="F55285" s="64"/>
    </row>
    <row r="55286" spans="4:6">
      <c r="D55286" s="63"/>
      <c r="F55286" s="64"/>
    </row>
    <row r="55287" spans="4:6">
      <c r="D55287" s="63"/>
      <c r="F55287" s="64"/>
    </row>
    <row r="55288" spans="4:6">
      <c r="D55288" s="63"/>
      <c r="F55288" s="64"/>
    </row>
    <row r="55289" spans="4:6">
      <c r="D55289" s="63"/>
      <c r="F55289" s="64"/>
    </row>
    <row r="55290" spans="4:6">
      <c r="D55290" s="63"/>
      <c r="F55290" s="64"/>
    </row>
    <row r="55291" spans="4:6">
      <c r="D55291" s="63"/>
      <c r="F55291" s="64"/>
    </row>
    <row r="55292" spans="4:6">
      <c r="D55292" s="63"/>
      <c r="F55292" s="64"/>
    </row>
    <row r="55293" spans="4:6">
      <c r="D55293" s="63"/>
      <c r="F55293" s="64"/>
    </row>
    <row r="55294" spans="4:6">
      <c r="D55294" s="63"/>
      <c r="F55294" s="64"/>
    </row>
    <row r="55295" spans="4:6">
      <c r="D55295" s="63"/>
      <c r="F55295" s="64"/>
    </row>
    <row r="55296" spans="4:6">
      <c r="D55296" s="63"/>
      <c r="F55296" s="64"/>
    </row>
    <row r="55297" spans="4:6">
      <c r="D55297" s="63"/>
      <c r="F55297" s="64"/>
    </row>
    <row r="55298" spans="4:6">
      <c r="D55298" s="63"/>
      <c r="F55298" s="64"/>
    </row>
    <row r="55299" spans="4:6">
      <c r="D55299" s="63"/>
      <c r="F55299" s="64"/>
    </row>
    <row r="55300" spans="4:6">
      <c r="D55300" s="63"/>
      <c r="F55300" s="64"/>
    </row>
    <row r="55301" spans="4:6">
      <c r="D55301" s="63"/>
      <c r="F55301" s="64"/>
    </row>
    <row r="55302" spans="4:6">
      <c r="D55302" s="63"/>
      <c r="F55302" s="64"/>
    </row>
    <row r="55303" spans="4:6">
      <c r="D55303" s="63"/>
      <c r="F55303" s="64"/>
    </row>
    <row r="55304" spans="4:6">
      <c r="D55304" s="63"/>
      <c r="F55304" s="64"/>
    </row>
    <row r="55305" spans="4:6">
      <c r="D55305" s="63"/>
      <c r="F55305" s="64"/>
    </row>
    <row r="55306" spans="4:6">
      <c r="D55306" s="63"/>
      <c r="F55306" s="64"/>
    </row>
    <row r="55307" spans="4:6">
      <c r="D55307" s="63"/>
      <c r="F55307" s="64"/>
    </row>
    <row r="55308" spans="4:6">
      <c r="D55308" s="63"/>
      <c r="F55308" s="64"/>
    </row>
    <row r="55309" spans="4:6">
      <c r="D55309" s="63"/>
      <c r="F55309" s="64"/>
    </row>
    <row r="55310" spans="4:6">
      <c r="D55310" s="63"/>
      <c r="F55310" s="64"/>
    </row>
    <row r="55311" spans="4:6">
      <c r="D55311" s="63"/>
      <c r="F55311" s="64"/>
    </row>
    <row r="55312" spans="4:6">
      <c r="D55312" s="63"/>
      <c r="F55312" s="64"/>
    </row>
    <row r="55313" spans="4:6">
      <c r="D55313" s="63"/>
      <c r="F55313" s="64"/>
    </row>
    <row r="55314" spans="4:6">
      <c r="D55314" s="63"/>
      <c r="F55314" s="64"/>
    </row>
    <row r="55315" spans="4:6">
      <c r="D55315" s="63"/>
      <c r="F55315" s="64"/>
    </row>
    <row r="55316" spans="4:6">
      <c r="D55316" s="63"/>
      <c r="F55316" s="64"/>
    </row>
    <row r="55317" spans="4:6">
      <c r="D55317" s="63"/>
      <c r="F55317" s="64"/>
    </row>
    <row r="55318" spans="4:6">
      <c r="D55318" s="63"/>
      <c r="F55318" s="64"/>
    </row>
    <row r="55319" spans="4:6">
      <c r="D55319" s="63"/>
      <c r="F55319" s="64"/>
    </row>
    <row r="55320" spans="4:6">
      <c r="D55320" s="63"/>
      <c r="F55320" s="64"/>
    </row>
    <row r="55321" spans="4:6">
      <c r="D55321" s="63"/>
      <c r="F55321" s="64"/>
    </row>
    <row r="55322" spans="4:6">
      <c r="D55322" s="63"/>
      <c r="F55322" s="64"/>
    </row>
    <row r="55323" spans="4:6">
      <c r="D55323" s="63"/>
      <c r="F55323" s="64"/>
    </row>
    <row r="55324" spans="4:6">
      <c r="D55324" s="63"/>
      <c r="F55324" s="64"/>
    </row>
    <row r="55325" spans="4:6">
      <c r="D55325" s="63"/>
      <c r="F55325" s="64"/>
    </row>
    <row r="55326" spans="4:6">
      <c r="D55326" s="63"/>
      <c r="F55326" s="64"/>
    </row>
    <row r="55327" spans="4:6">
      <c r="D55327" s="63"/>
      <c r="F55327" s="64"/>
    </row>
    <row r="55328" spans="4:6">
      <c r="D55328" s="63"/>
      <c r="F55328" s="64"/>
    </row>
    <row r="55329" spans="4:6">
      <c r="D55329" s="63"/>
      <c r="F55329" s="64"/>
    </row>
    <row r="55330" spans="4:6">
      <c r="D55330" s="63"/>
      <c r="F55330" s="64"/>
    </row>
    <row r="55331" spans="4:6">
      <c r="D55331" s="63"/>
      <c r="F55331" s="64"/>
    </row>
    <row r="55332" spans="4:6">
      <c r="D55332" s="63"/>
      <c r="F55332" s="64"/>
    </row>
    <row r="55333" spans="4:6">
      <c r="D55333" s="63"/>
      <c r="F55333" s="64"/>
    </row>
    <row r="55334" spans="4:6">
      <c r="D55334" s="63"/>
      <c r="F55334" s="64"/>
    </row>
    <row r="55335" spans="4:6">
      <c r="D55335" s="63"/>
      <c r="F55335" s="64"/>
    </row>
    <row r="55336" spans="4:6">
      <c r="D55336" s="63"/>
      <c r="F55336" s="64"/>
    </row>
    <row r="55337" spans="4:6">
      <c r="D55337" s="63"/>
      <c r="F55337" s="64"/>
    </row>
    <row r="55338" spans="4:6">
      <c r="D55338" s="63"/>
      <c r="F55338" s="64"/>
    </row>
    <row r="55339" spans="4:6">
      <c r="D55339" s="63"/>
      <c r="F55339" s="64"/>
    </row>
    <row r="55340" spans="4:6">
      <c r="D55340" s="63"/>
      <c r="F55340" s="64"/>
    </row>
    <row r="55341" spans="4:6">
      <c r="D55341" s="63"/>
      <c r="F55341" s="64"/>
    </row>
    <row r="55342" spans="4:6">
      <c r="D55342" s="63"/>
      <c r="F55342" s="64"/>
    </row>
    <row r="55343" spans="4:6">
      <c r="D55343" s="63"/>
      <c r="F55343" s="64"/>
    </row>
    <row r="55344" spans="4:6">
      <c r="D55344" s="63"/>
      <c r="F55344" s="64"/>
    </row>
    <row r="55345" spans="4:6">
      <c r="D55345" s="63"/>
      <c r="F55345" s="64"/>
    </row>
    <row r="55346" spans="4:6">
      <c r="D55346" s="63"/>
      <c r="F55346" s="64"/>
    </row>
    <row r="55347" spans="4:6">
      <c r="D55347" s="63"/>
      <c r="F55347" s="64"/>
    </row>
    <row r="55348" spans="4:6">
      <c r="D55348" s="63"/>
      <c r="F55348" s="64"/>
    </row>
    <row r="55349" spans="4:6">
      <c r="D55349" s="63"/>
      <c r="F55349" s="64"/>
    </row>
    <row r="55350" spans="4:6">
      <c r="D55350" s="63"/>
      <c r="F55350" s="64"/>
    </row>
    <row r="55351" spans="4:6">
      <c r="D55351" s="63"/>
      <c r="F55351" s="64"/>
    </row>
    <row r="55352" spans="4:6">
      <c r="D55352" s="63"/>
      <c r="F55352" s="64"/>
    </row>
    <row r="55353" spans="4:6">
      <c r="D55353" s="63"/>
      <c r="F55353" s="64"/>
    </row>
    <row r="55354" spans="4:6">
      <c r="D55354" s="63"/>
      <c r="F55354" s="64"/>
    </row>
    <row r="55355" spans="4:6">
      <c r="D55355" s="63"/>
      <c r="F55355" s="64"/>
    </row>
    <row r="55356" spans="4:6">
      <c r="D55356" s="63"/>
      <c r="F55356" s="64"/>
    </row>
    <row r="55357" spans="4:6">
      <c r="D55357" s="63"/>
      <c r="F55357" s="64"/>
    </row>
    <row r="55358" spans="4:6">
      <c r="D55358" s="63"/>
      <c r="F55358" s="64"/>
    </row>
    <row r="55359" spans="4:6">
      <c r="D55359" s="63"/>
      <c r="F55359" s="64"/>
    </row>
    <row r="55360" spans="4:6">
      <c r="D55360" s="63"/>
      <c r="F55360" s="64"/>
    </row>
    <row r="55361" spans="4:6">
      <c r="D55361" s="63"/>
      <c r="F55361" s="64"/>
    </row>
    <row r="55362" spans="4:6">
      <c r="D55362" s="63"/>
      <c r="F55362" s="64"/>
    </row>
    <row r="55363" spans="4:6">
      <c r="D55363" s="63"/>
      <c r="F55363" s="64"/>
    </row>
    <row r="55364" spans="4:6">
      <c r="D55364" s="63"/>
      <c r="F55364" s="64"/>
    </row>
    <row r="55365" spans="4:6">
      <c r="D55365" s="63"/>
      <c r="F55365" s="64"/>
    </row>
    <row r="55366" spans="4:6">
      <c r="D55366" s="63"/>
      <c r="F55366" s="64"/>
    </row>
    <row r="55367" spans="4:6">
      <c r="D55367" s="63"/>
      <c r="F55367" s="64"/>
    </row>
    <row r="55368" spans="4:6">
      <c r="D55368" s="63"/>
      <c r="F55368" s="64"/>
    </row>
    <row r="55369" spans="4:6">
      <c r="D55369" s="63"/>
      <c r="F55369" s="64"/>
    </row>
    <row r="55370" spans="4:6">
      <c r="D55370" s="63"/>
      <c r="F55370" s="64"/>
    </row>
    <row r="55371" spans="4:6">
      <c r="D55371" s="63"/>
      <c r="F55371" s="64"/>
    </row>
    <row r="55372" spans="4:6">
      <c r="D55372" s="63"/>
      <c r="F55372" s="64"/>
    </row>
    <row r="55373" spans="4:6">
      <c r="D55373" s="63"/>
      <c r="F55373" s="64"/>
    </row>
    <row r="55374" spans="4:6">
      <c r="D55374" s="63"/>
      <c r="F55374" s="64"/>
    </row>
    <row r="55375" spans="4:6">
      <c r="D55375" s="63"/>
      <c r="F55375" s="64"/>
    </row>
    <row r="55376" spans="4:6">
      <c r="D55376" s="63"/>
      <c r="F55376" s="64"/>
    </row>
    <row r="55377" spans="4:6">
      <c r="D55377" s="63"/>
      <c r="F55377" s="64"/>
    </row>
    <row r="55378" spans="4:6">
      <c r="D55378" s="63"/>
      <c r="F55378" s="64"/>
    </row>
    <row r="55379" spans="4:6">
      <c r="D55379" s="63"/>
      <c r="F55379" s="64"/>
    </row>
    <row r="55380" spans="4:6">
      <c r="D55380" s="63"/>
      <c r="F55380" s="64"/>
    </row>
    <row r="55381" spans="4:6">
      <c r="D55381" s="63"/>
      <c r="F55381" s="64"/>
    </row>
    <row r="55382" spans="4:6">
      <c r="D55382" s="63"/>
      <c r="F55382" s="64"/>
    </row>
    <row r="55383" spans="4:6">
      <c r="D55383" s="63"/>
      <c r="F55383" s="64"/>
    </row>
    <row r="55384" spans="4:6">
      <c r="D55384" s="63"/>
      <c r="F55384" s="64"/>
    </row>
    <row r="55385" spans="4:6">
      <c r="D55385" s="63"/>
      <c r="F55385" s="64"/>
    </row>
    <row r="55386" spans="4:6">
      <c r="D55386" s="63"/>
      <c r="F55386" s="64"/>
    </row>
    <row r="55387" spans="4:6">
      <c r="D55387" s="63"/>
      <c r="F55387" s="64"/>
    </row>
    <row r="55388" spans="4:6">
      <c r="D55388" s="63"/>
      <c r="F55388" s="64"/>
    </row>
    <row r="55389" spans="4:6">
      <c r="D55389" s="63"/>
      <c r="F55389" s="64"/>
    </row>
    <row r="55390" spans="4:6">
      <c r="D55390" s="63"/>
      <c r="F55390" s="64"/>
    </row>
    <row r="55391" spans="4:6">
      <c r="D55391" s="63"/>
      <c r="F55391" s="64"/>
    </row>
    <row r="55392" spans="4:6">
      <c r="D55392" s="63"/>
      <c r="F55392" s="64"/>
    </row>
    <row r="55393" spans="4:6">
      <c r="D55393" s="63"/>
      <c r="F55393" s="64"/>
    </row>
    <row r="55394" spans="4:6">
      <c r="D55394" s="63"/>
      <c r="F55394" s="64"/>
    </row>
    <row r="55395" spans="4:6">
      <c r="D55395" s="63"/>
      <c r="F55395" s="64"/>
    </row>
    <row r="55396" spans="4:6">
      <c r="D55396" s="63"/>
      <c r="F55396" s="64"/>
    </row>
    <row r="55397" spans="4:6">
      <c r="D55397" s="63"/>
      <c r="F55397" s="64"/>
    </row>
    <row r="55398" spans="4:6">
      <c r="D55398" s="63"/>
      <c r="F55398" s="64"/>
    </row>
    <row r="55399" spans="4:6">
      <c r="D55399" s="63"/>
      <c r="F55399" s="64"/>
    </row>
    <row r="55400" spans="4:6">
      <c r="D55400" s="63"/>
      <c r="F55400" s="64"/>
    </row>
    <row r="55401" spans="4:6">
      <c r="D55401" s="63"/>
      <c r="F55401" s="64"/>
    </row>
    <row r="55402" spans="4:6">
      <c r="D55402" s="63"/>
      <c r="F55402" s="64"/>
    </row>
    <row r="55403" spans="4:6">
      <c r="D55403" s="63"/>
      <c r="F55403" s="64"/>
    </row>
    <row r="55404" spans="4:6">
      <c r="D55404" s="63"/>
      <c r="F55404" s="64"/>
    </row>
    <row r="55405" spans="4:6">
      <c r="D55405" s="63"/>
      <c r="F55405" s="64"/>
    </row>
    <row r="55406" spans="4:6">
      <c r="D55406" s="63"/>
      <c r="F55406" s="64"/>
    </row>
    <row r="55407" spans="4:6">
      <c r="D55407" s="63"/>
      <c r="F55407" s="64"/>
    </row>
    <row r="55408" spans="4:6">
      <c r="D55408" s="63"/>
      <c r="F55408" s="64"/>
    </row>
    <row r="55409" spans="4:6">
      <c r="D55409" s="63"/>
      <c r="F55409" s="64"/>
    </row>
    <row r="55410" spans="4:6">
      <c r="D55410" s="63"/>
      <c r="F55410" s="64"/>
    </row>
    <row r="55411" spans="4:6">
      <c r="D55411" s="63"/>
      <c r="F55411" s="64"/>
    </row>
    <row r="55412" spans="4:6">
      <c r="D55412" s="63"/>
      <c r="F55412" s="64"/>
    </row>
    <row r="55413" spans="4:6">
      <c r="D55413" s="63"/>
      <c r="F55413" s="64"/>
    </row>
    <row r="55414" spans="4:6">
      <c r="D55414" s="63"/>
      <c r="F55414" s="64"/>
    </row>
    <row r="55415" spans="4:6">
      <c r="D55415" s="63"/>
      <c r="F55415" s="64"/>
    </row>
    <row r="55416" spans="4:6">
      <c r="D55416" s="63"/>
      <c r="F55416" s="64"/>
    </row>
    <row r="55417" spans="4:6">
      <c r="D55417" s="63"/>
      <c r="F55417" s="64"/>
    </row>
    <row r="55418" spans="4:6">
      <c r="D55418" s="63"/>
      <c r="F55418" s="64"/>
    </row>
    <row r="55419" spans="4:6">
      <c r="D55419" s="63"/>
      <c r="F55419" s="64"/>
    </row>
    <row r="55420" spans="4:6">
      <c r="D55420" s="63"/>
      <c r="F55420" s="64"/>
    </row>
    <row r="55421" spans="4:6">
      <c r="D55421" s="63"/>
      <c r="F55421" s="64"/>
    </row>
    <row r="55422" spans="4:6">
      <c r="D55422" s="63"/>
      <c r="F55422" s="64"/>
    </row>
    <row r="55423" spans="4:6">
      <c r="D55423" s="63"/>
      <c r="F55423" s="64"/>
    </row>
    <row r="55424" spans="4:6">
      <c r="D55424" s="63"/>
      <c r="F55424" s="64"/>
    </row>
    <row r="55425" spans="4:6">
      <c r="D55425" s="63"/>
      <c r="F55425" s="64"/>
    </row>
    <row r="55426" spans="4:6">
      <c r="D55426" s="63"/>
      <c r="F55426" s="64"/>
    </row>
    <row r="55427" spans="4:6">
      <c r="D55427" s="63"/>
      <c r="F55427" s="64"/>
    </row>
    <row r="55428" spans="4:6">
      <c r="D55428" s="63"/>
      <c r="F55428" s="64"/>
    </row>
    <row r="55429" spans="4:6">
      <c r="D55429" s="63"/>
      <c r="F55429" s="64"/>
    </row>
    <row r="55430" spans="4:6">
      <c r="D55430" s="63"/>
      <c r="F55430" s="64"/>
    </row>
    <row r="55431" spans="4:6">
      <c r="D55431" s="63"/>
      <c r="F55431" s="64"/>
    </row>
    <row r="55432" spans="4:6">
      <c r="D55432" s="63"/>
      <c r="F55432" s="64"/>
    </row>
    <row r="55433" spans="4:6">
      <c r="D55433" s="63"/>
      <c r="F55433" s="64"/>
    </row>
    <row r="55434" spans="4:6">
      <c r="D55434" s="63"/>
      <c r="F55434" s="64"/>
    </row>
    <row r="55435" spans="4:6">
      <c r="D55435" s="63"/>
      <c r="F55435" s="64"/>
    </row>
    <row r="55436" spans="4:6">
      <c r="D55436" s="63"/>
      <c r="F55436" s="64"/>
    </row>
    <row r="55437" spans="4:6">
      <c r="D55437" s="63"/>
      <c r="F55437" s="64"/>
    </row>
    <row r="55438" spans="4:6">
      <c r="D55438" s="63"/>
      <c r="F55438" s="64"/>
    </row>
    <row r="55439" spans="4:6">
      <c r="D55439" s="63"/>
      <c r="F55439" s="64"/>
    </row>
    <row r="55440" spans="4:6">
      <c r="D55440" s="63"/>
      <c r="F55440" s="64"/>
    </row>
    <row r="55441" spans="4:6">
      <c r="D55441" s="63"/>
      <c r="F55441" s="64"/>
    </row>
    <row r="55442" spans="4:6">
      <c r="D55442" s="63"/>
      <c r="F55442" s="64"/>
    </row>
    <row r="55443" spans="4:6">
      <c r="D55443" s="63"/>
      <c r="F55443" s="64"/>
    </row>
    <row r="55444" spans="4:6">
      <c r="D55444" s="63"/>
      <c r="F55444" s="64"/>
    </row>
    <row r="55445" spans="4:6">
      <c r="D55445" s="63"/>
      <c r="F55445" s="64"/>
    </row>
    <row r="55446" spans="4:6">
      <c r="D55446" s="63"/>
      <c r="F55446" s="64"/>
    </row>
    <row r="55447" spans="4:6">
      <c r="D55447" s="63"/>
      <c r="F55447" s="64"/>
    </row>
    <row r="55448" spans="4:6">
      <c r="D55448" s="63"/>
      <c r="F55448" s="64"/>
    </row>
    <row r="55449" spans="4:6">
      <c r="D55449" s="63"/>
      <c r="F55449" s="64"/>
    </row>
    <row r="55450" spans="4:6">
      <c r="D55450" s="63"/>
      <c r="F55450" s="64"/>
    </row>
    <row r="55451" spans="4:6">
      <c r="D55451" s="63"/>
      <c r="F55451" s="64"/>
    </row>
    <row r="55452" spans="4:6">
      <c r="D55452" s="63"/>
      <c r="F55452" s="64"/>
    </row>
    <row r="55453" spans="4:6">
      <c r="D55453" s="63"/>
      <c r="F55453" s="64"/>
    </row>
    <row r="55454" spans="4:6">
      <c r="D55454" s="63"/>
      <c r="F55454" s="64"/>
    </row>
    <row r="55455" spans="4:6">
      <c r="D55455" s="63"/>
      <c r="F55455" s="64"/>
    </row>
    <row r="55456" spans="4:6">
      <c r="D55456" s="63"/>
      <c r="F55456" s="64"/>
    </row>
    <row r="55457" spans="4:6">
      <c r="D55457" s="63"/>
      <c r="F55457" s="64"/>
    </row>
    <row r="55458" spans="4:6">
      <c r="D55458" s="63"/>
      <c r="F55458" s="64"/>
    </row>
    <row r="55459" spans="4:6">
      <c r="D55459" s="63"/>
      <c r="F55459" s="64"/>
    </row>
    <row r="55460" spans="4:6">
      <c r="D55460" s="63"/>
      <c r="F55460" s="64"/>
    </row>
    <row r="55461" spans="4:6">
      <c r="D55461" s="63"/>
      <c r="F55461" s="64"/>
    </row>
    <row r="55462" spans="4:6">
      <c r="D55462" s="63"/>
      <c r="F55462" s="64"/>
    </row>
    <row r="55463" spans="4:6">
      <c r="D55463" s="63"/>
      <c r="F55463" s="64"/>
    </row>
    <row r="55464" spans="4:6">
      <c r="D55464" s="63"/>
      <c r="F55464" s="64"/>
    </row>
    <row r="55465" spans="4:6">
      <c r="D55465" s="63"/>
      <c r="F55465" s="64"/>
    </row>
    <row r="55466" spans="4:6">
      <c r="D55466" s="63"/>
      <c r="F55466" s="64"/>
    </row>
    <row r="55467" spans="4:6">
      <c r="D55467" s="63"/>
      <c r="F55467" s="64"/>
    </row>
    <row r="55468" spans="4:6">
      <c r="D55468" s="63"/>
      <c r="F55468" s="64"/>
    </row>
    <row r="55469" spans="4:6">
      <c r="D55469" s="63"/>
      <c r="F55469" s="64"/>
    </row>
    <row r="55470" spans="4:6">
      <c r="D55470" s="63"/>
      <c r="F55470" s="64"/>
    </row>
    <row r="55471" spans="4:6">
      <c r="D55471" s="63"/>
      <c r="F55471" s="64"/>
    </row>
    <row r="55472" spans="4:6">
      <c r="D55472" s="63"/>
      <c r="F55472" s="64"/>
    </row>
    <row r="55473" spans="4:6">
      <c r="D55473" s="63"/>
      <c r="F55473" s="64"/>
    </row>
    <row r="55474" spans="4:6">
      <c r="D55474" s="63"/>
      <c r="F55474" s="64"/>
    </row>
    <row r="55475" spans="4:6">
      <c r="D55475" s="63"/>
      <c r="F55475" s="64"/>
    </row>
    <row r="55476" spans="4:6">
      <c r="D55476" s="63"/>
      <c r="F55476" s="64"/>
    </row>
    <row r="55477" spans="4:6">
      <c r="D55477" s="63"/>
      <c r="F55477" s="64"/>
    </row>
    <row r="55478" spans="4:6">
      <c r="D55478" s="63"/>
      <c r="F55478" s="64"/>
    </row>
    <row r="55479" spans="4:6">
      <c r="D55479" s="63"/>
      <c r="F55479" s="64"/>
    </row>
    <row r="55480" spans="4:6">
      <c r="D55480" s="63"/>
      <c r="F55480" s="64"/>
    </row>
    <row r="55481" spans="4:6">
      <c r="D55481" s="63"/>
      <c r="F55481" s="64"/>
    </row>
    <row r="55482" spans="4:6">
      <c r="D55482" s="63"/>
      <c r="F55482" s="64"/>
    </row>
    <row r="55483" spans="4:6">
      <c r="D55483" s="63"/>
      <c r="F55483" s="64"/>
    </row>
    <row r="55484" spans="4:6">
      <c r="D55484" s="63"/>
      <c r="F55484" s="64"/>
    </row>
    <row r="55485" spans="4:6">
      <c r="D55485" s="63"/>
      <c r="F55485" s="64"/>
    </row>
    <row r="55486" spans="4:6">
      <c r="D55486" s="63"/>
      <c r="F55486" s="64"/>
    </row>
    <row r="55487" spans="4:6">
      <c r="D55487" s="63"/>
      <c r="F55487" s="64"/>
    </row>
    <row r="55488" spans="4:6">
      <c r="D55488" s="63"/>
      <c r="F55488" s="64"/>
    </row>
    <row r="55489" spans="4:6">
      <c r="D55489" s="63"/>
      <c r="F55489" s="64"/>
    </row>
    <row r="55490" spans="4:6">
      <c r="D55490" s="63"/>
      <c r="F55490" s="64"/>
    </row>
    <row r="55491" spans="4:6">
      <c r="D55491" s="63"/>
      <c r="F55491" s="64"/>
    </row>
    <row r="55492" spans="4:6">
      <c r="D55492" s="63"/>
      <c r="F55492" s="64"/>
    </row>
    <row r="55493" spans="4:6">
      <c r="D55493" s="63"/>
      <c r="F55493" s="64"/>
    </row>
    <row r="55494" spans="4:6">
      <c r="D55494" s="63"/>
      <c r="F55494" s="64"/>
    </row>
    <row r="55495" spans="4:6">
      <c r="D55495" s="63"/>
      <c r="F55495" s="64"/>
    </row>
    <row r="55496" spans="4:6">
      <c r="D55496" s="63"/>
      <c r="F55496" s="64"/>
    </row>
    <row r="55497" spans="4:6">
      <c r="D55497" s="63"/>
      <c r="F55497" s="64"/>
    </row>
    <row r="55498" spans="4:6">
      <c r="D55498" s="63"/>
      <c r="F55498" s="64"/>
    </row>
    <row r="55499" spans="4:6">
      <c r="D55499" s="63"/>
      <c r="F55499" s="64"/>
    </row>
    <row r="55500" spans="4:6">
      <c r="D55500" s="63"/>
      <c r="F55500" s="64"/>
    </row>
    <row r="55501" spans="4:6">
      <c r="D55501" s="63"/>
      <c r="F55501" s="64"/>
    </row>
    <row r="55502" spans="4:6">
      <c r="D55502" s="63"/>
      <c r="F55502" s="64"/>
    </row>
    <row r="55503" spans="4:6">
      <c r="D55503" s="63"/>
      <c r="F55503" s="64"/>
    </row>
    <row r="55504" spans="4:6">
      <c r="D55504" s="63"/>
      <c r="F55504" s="64"/>
    </row>
    <row r="55505" spans="4:6">
      <c r="D55505" s="63"/>
      <c r="F55505" s="64"/>
    </row>
    <row r="55506" spans="4:6">
      <c r="D55506" s="63"/>
      <c r="F55506" s="64"/>
    </row>
    <row r="55507" spans="4:6">
      <c r="D55507" s="63"/>
      <c r="F55507" s="64"/>
    </row>
    <row r="55508" spans="4:6">
      <c r="D55508" s="63"/>
      <c r="F55508" s="64"/>
    </row>
    <row r="55509" spans="4:6">
      <c r="D55509" s="63"/>
      <c r="F55509" s="64"/>
    </row>
    <row r="55510" spans="4:6">
      <c r="D55510" s="63"/>
      <c r="F55510" s="64"/>
    </row>
    <row r="55511" spans="4:6">
      <c r="D55511" s="63"/>
      <c r="F55511" s="64"/>
    </row>
    <row r="55512" spans="4:6">
      <c r="D55512" s="63"/>
      <c r="F55512" s="64"/>
    </row>
    <row r="55513" spans="4:6">
      <c r="D55513" s="63"/>
      <c r="F55513" s="64"/>
    </row>
    <row r="55514" spans="4:6">
      <c r="D55514" s="63"/>
      <c r="F55514" s="64"/>
    </row>
    <row r="55515" spans="4:6">
      <c r="D55515" s="63"/>
      <c r="F55515" s="64"/>
    </row>
    <row r="55516" spans="4:6">
      <c r="D55516" s="63"/>
      <c r="F55516" s="64"/>
    </row>
    <row r="55517" spans="4:6">
      <c r="D55517" s="63"/>
      <c r="F55517" s="64"/>
    </row>
    <row r="55518" spans="4:6">
      <c r="D55518" s="63"/>
      <c r="F55518" s="64"/>
    </row>
    <row r="55519" spans="4:6">
      <c r="D55519" s="63"/>
      <c r="F55519" s="64"/>
    </row>
    <row r="55520" spans="4:6">
      <c r="D55520" s="63"/>
      <c r="F55520" s="64"/>
    </row>
    <row r="55521" spans="4:6">
      <c r="D55521" s="63"/>
      <c r="F55521" s="64"/>
    </row>
    <row r="55522" spans="4:6">
      <c r="D55522" s="63"/>
      <c r="F55522" s="64"/>
    </row>
    <row r="55523" spans="4:6">
      <c r="D55523" s="63"/>
      <c r="F55523" s="64"/>
    </row>
    <row r="55524" spans="4:6">
      <c r="D55524" s="63"/>
      <c r="F55524" s="64"/>
    </row>
    <row r="55525" spans="4:6">
      <c r="D55525" s="63"/>
      <c r="F55525" s="64"/>
    </row>
    <row r="55526" spans="4:6">
      <c r="D55526" s="63"/>
      <c r="F55526" s="64"/>
    </row>
    <row r="55527" spans="4:6">
      <c r="D55527" s="63"/>
      <c r="F55527" s="64"/>
    </row>
    <row r="55528" spans="4:6">
      <c r="D55528" s="63"/>
      <c r="F55528" s="64"/>
    </row>
    <row r="55529" spans="4:6">
      <c r="D55529" s="63"/>
      <c r="F55529" s="64"/>
    </row>
    <row r="55530" spans="4:6">
      <c r="D55530" s="63"/>
      <c r="F55530" s="64"/>
    </row>
    <row r="55531" spans="4:6">
      <c r="D55531" s="63"/>
      <c r="F55531" s="64"/>
    </row>
    <row r="55532" spans="4:6">
      <c r="D55532" s="63"/>
      <c r="F55532" s="64"/>
    </row>
    <row r="55533" spans="4:6">
      <c r="D55533" s="63"/>
      <c r="F55533" s="64"/>
    </row>
    <row r="55534" spans="4:6">
      <c r="D55534" s="63"/>
      <c r="F55534" s="64"/>
    </row>
    <row r="55535" spans="4:6">
      <c r="D55535" s="63"/>
      <c r="F55535" s="64"/>
    </row>
    <row r="55536" spans="4:6">
      <c r="D55536" s="63"/>
      <c r="F55536" s="64"/>
    </row>
    <row r="55537" spans="4:6">
      <c r="D55537" s="63"/>
      <c r="F55537" s="64"/>
    </row>
    <row r="55538" spans="4:6">
      <c r="D55538" s="63"/>
      <c r="F55538" s="64"/>
    </row>
    <row r="55539" spans="4:6">
      <c r="D55539" s="63"/>
      <c r="F55539" s="64"/>
    </row>
    <row r="55540" spans="4:6">
      <c r="D55540" s="63"/>
      <c r="F55540" s="64"/>
    </row>
    <row r="55541" spans="4:6">
      <c r="D55541" s="63"/>
      <c r="F55541" s="64"/>
    </row>
    <row r="55542" spans="4:6">
      <c r="D55542" s="63"/>
      <c r="F55542" s="64"/>
    </row>
    <row r="55543" spans="4:6">
      <c r="D55543" s="63"/>
      <c r="F55543" s="64"/>
    </row>
    <row r="55544" spans="4:6">
      <c r="D55544" s="63"/>
      <c r="F55544" s="64"/>
    </row>
    <row r="55545" spans="4:6">
      <c r="D55545" s="63"/>
      <c r="F55545" s="64"/>
    </row>
    <row r="55546" spans="4:6">
      <c r="D55546" s="63"/>
      <c r="F55546" s="64"/>
    </row>
    <row r="55547" spans="4:6">
      <c r="D55547" s="63"/>
      <c r="F55547" s="64"/>
    </row>
    <row r="55548" spans="4:6">
      <c r="D55548" s="63"/>
      <c r="F55548" s="64"/>
    </row>
    <row r="55549" spans="4:6">
      <c r="D55549" s="63"/>
      <c r="F55549" s="64"/>
    </row>
    <row r="55550" spans="4:6">
      <c r="D55550" s="63"/>
      <c r="F55550" s="64"/>
    </row>
    <row r="55551" spans="4:6">
      <c r="D55551" s="63"/>
      <c r="F55551" s="64"/>
    </row>
    <row r="55552" spans="4:6">
      <c r="D55552" s="63"/>
      <c r="F55552" s="64"/>
    </row>
    <row r="55553" spans="4:6">
      <c r="D55553" s="63"/>
      <c r="F55553" s="64"/>
    </row>
    <row r="55554" spans="4:6">
      <c r="D55554" s="63"/>
      <c r="F55554" s="64"/>
    </row>
    <row r="55555" spans="4:6">
      <c r="D55555" s="63"/>
      <c r="F55555" s="64"/>
    </row>
    <row r="55556" spans="4:6">
      <c r="D55556" s="63"/>
      <c r="F55556" s="64"/>
    </row>
    <row r="55557" spans="4:6">
      <c r="D55557" s="63"/>
      <c r="F55557" s="64"/>
    </row>
    <row r="55558" spans="4:6">
      <c r="D55558" s="63"/>
      <c r="F55558" s="64"/>
    </row>
    <row r="55559" spans="4:6">
      <c r="D55559" s="63"/>
      <c r="F55559" s="64"/>
    </row>
    <row r="55560" spans="4:6">
      <c r="D55560" s="63"/>
      <c r="F55560" s="64"/>
    </row>
    <row r="55561" spans="4:6">
      <c r="D55561" s="63"/>
      <c r="F55561" s="64"/>
    </row>
    <row r="55562" spans="4:6">
      <c r="D55562" s="63"/>
      <c r="F55562" s="64"/>
    </row>
    <row r="55563" spans="4:6">
      <c r="D55563" s="63"/>
      <c r="F55563" s="64"/>
    </row>
    <row r="55564" spans="4:6">
      <c r="D55564" s="63"/>
      <c r="F55564" s="64"/>
    </row>
    <row r="55565" spans="4:6">
      <c r="D55565" s="63"/>
      <c r="F55565" s="64"/>
    </row>
    <row r="55566" spans="4:6">
      <c r="D55566" s="63"/>
      <c r="F55566" s="64"/>
    </row>
    <row r="55567" spans="4:6">
      <c r="D55567" s="63"/>
      <c r="F55567" s="64"/>
    </row>
    <row r="55568" spans="4:6">
      <c r="D55568" s="63"/>
      <c r="F55568" s="64"/>
    </row>
    <row r="55569" spans="4:6">
      <c r="D55569" s="63"/>
      <c r="F55569" s="64"/>
    </row>
    <row r="55570" spans="4:6">
      <c r="D55570" s="63"/>
      <c r="F55570" s="64"/>
    </row>
    <row r="55571" spans="4:6">
      <c r="D55571" s="63"/>
      <c r="F55571" s="64"/>
    </row>
    <row r="55572" spans="4:6">
      <c r="D55572" s="63"/>
      <c r="F55572" s="64"/>
    </row>
    <row r="55573" spans="4:6">
      <c r="D55573" s="63"/>
      <c r="F55573" s="64"/>
    </row>
    <row r="55574" spans="4:6">
      <c r="D55574" s="63"/>
      <c r="F55574" s="64"/>
    </row>
    <row r="55575" spans="4:6">
      <c r="D55575" s="63"/>
      <c r="F55575" s="64"/>
    </row>
    <row r="55576" spans="4:6">
      <c r="D55576" s="63"/>
      <c r="F55576" s="64"/>
    </row>
    <row r="55577" spans="4:6">
      <c r="D55577" s="63"/>
      <c r="F55577" s="64"/>
    </row>
    <row r="55578" spans="4:6">
      <c r="D55578" s="63"/>
      <c r="F55578" s="64"/>
    </row>
    <row r="55579" spans="4:6">
      <c r="D55579" s="63"/>
      <c r="F55579" s="64"/>
    </row>
    <row r="55580" spans="4:6">
      <c r="D55580" s="63"/>
      <c r="F55580" s="64"/>
    </row>
    <row r="55581" spans="4:6">
      <c r="D55581" s="63"/>
      <c r="F55581" s="64"/>
    </row>
    <row r="55582" spans="4:6">
      <c r="D55582" s="63"/>
      <c r="F55582" s="64"/>
    </row>
    <row r="55583" spans="4:6">
      <c r="D55583" s="63"/>
      <c r="F55583" s="64"/>
    </row>
    <row r="55584" spans="4:6">
      <c r="D55584" s="63"/>
      <c r="F55584" s="64"/>
    </row>
    <row r="55585" spans="4:6">
      <c r="D55585" s="63"/>
      <c r="F55585" s="64"/>
    </row>
    <row r="55586" spans="4:6">
      <c r="D55586" s="63"/>
      <c r="F55586" s="64"/>
    </row>
    <row r="55587" spans="4:6">
      <c r="D55587" s="63"/>
      <c r="F55587" s="64"/>
    </row>
    <row r="55588" spans="4:6">
      <c r="D55588" s="63"/>
      <c r="F55588" s="64"/>
    </row>
    <row r="55589" spans="4:6">
      <c r="D55589" s="63"/>
      <c r="F55589" s="64"/>
    </row>
    <row r="55590" spans="4:6">
      <c r="D55590" s="63"/>
      <c r="F55590" s="64"/>
    </row>
    <row r="55591" spans="4:6">
      <c r="D55591" s="63"/>
      <c r="F55591" s="64"/>
    </row>
    <row r="55592" spans="4:6">
      <c r="D55592" s="63"/>
      <c r="F55592" s="64"/>
    </row>
    <row r="55593" spans="4:6">
      <c r="D55593" s="63"/>
      <c r="F55593" s="64"/>
    </row>
    <row r="55594" spans="4:6">
      <c r="D55594" s="63"/>
      <c r="F55594" s="64"/>
    </row>
    <row r="55595" spans="4:6">
      <c r="D55595" s="63"/>
      <c r="F55595" s="64"/>
    </row>
    <row r="55596" spans="4:6">
      <c r="D55596" s="63"/>
      <c r="F55596" s="64"/>
    </row>
    <row r="55597" spans="4:6">
      <c r="D55597" s="63"/>
      <c r="F55597" s="64"/>
    </row>
    <row r="55598" spans="4:6">
      <c r="D55598" s="63"/>
      <c r="F55598" s="64"/>
    </row>
    <row r="55599" spans="4:6">
      <c r="D55599" s="63"/>
      <c r="F55599" s="64"/>
    </row>
    <row r="55600" spans="4:6">
      <c r="D55600" s="63"/>
      <c r="F55600" s="64"/>
    </row>
    <row r="55601" spans="4:6">
      <c r="D55601" s="63"/>
      <c r="F55601" s="64"/>
    </row>
    <row r="55602" spans="4:6">
      <c r="D55602" s="63"/>
      <c r="F55602" s="64"/>
    </row>
    <row r="55603" spans="4:6">
      <c r="D55603" s="63"/>
      <c r="F55603" s="64"/>
    </row>
    <row r="55604" spans="4:6">
      <c r="D55604" s="63"/>
      <c r="F55604" s="64"/>
    </row>
    <row r="55605" spans="4:6">
      <c r="D55605" s="63"/>
      <c r="F55605" s="64"/>
    </row>
    <row r="55606" spans="4:6">
      <c r="D55606" s="63"/>
      <c r="F55606" s="64"/>
    </row>
    <row r="55607" spans="4:6">
      <c r="D55607" s="63"/>
      <c r="F55607" s="64"/>
    </row>
    <row r="55608" spans="4:6">
      <c r="D55608" s="63"/>
      <c r="F55608" s="64"/>
    </row>
    <row r="55609" spans="4:6">
      <c r="D55609" s="63"/>
      <c r="F55609" s="64"/>
    </row>
    <row r="55610" spans="4:6">
      <c r="D55610" s="63"/>
      <c r="F55610" s="64"/>
    </row>
    <row r="55611" spans="4:6">
      <c r="D55611" s="63"/>
      <c r="F55611" s="64"/>
    </row>
    <row r="55612" spans="4:6">
      <c r="D55612" s="63"/>
      <c r="F55612" s="64"/>
    </row>
    <row r="55613" spans="4:6">
      <c r="D55613" s="63"/>
      <c r="F55613" s="64"/>
    </row>
    <row r="55614" spans="4:6">
      <c r="D55614" s="63"/>
      <c r="F55614" s="64"/>
    </row>
    <row r="55615" spans="4:6">
      <c r="D55615" s="63"/>
      <c r="F55615" s="64"/>
    </row>
    <row r="55616" spans="4:6">
      <c r="D55616" s="63"/>
      <c r="F55616" s="64"/>
    </row>
    <row r="55617" spans="4:6">
      <c r="D55617" s="63"/>
      <c r="F55617" s="64"/>
    </row>
    <row r="55618" spans="4:6">
      <c r="D55618" s="63"/>
      <c r="F55618" s="64"/>
    </row>
    <row r="55619" spans="4:6">
      <c r="D55619" s="63"/>
      <c r="F55619" s="64"/>
    </row>
    <row r="55620" spans="4:6">
      <c r="D55620" s="63"/>
      <c r="F55620" s="64"/>
    </row>
    <row r="55621" spans="4:6">
      <c r="D55621" s="63"/>
      <c r="F55621" s="64"/>
    </row>
    <row r="55622" spans="4:6">
      <c r="D55622" s="63"/>
      <c r="F55622" s="64"/>
    </row>
    <row r="55623" spans="4:6">
      <c r="D55623" s="63"/>
      <c r="F55623" s="64"/>
    </row>
    <row r="55624" spans="4:6">
      <c r="D55624" s="63"/>
      <c r="F55624" s="64"/>
    </row>
    <row r="55625" spans="4:6">
      <c r="D55625" s="63"/>
      <c r="F55625" s="64"/>
    </row>
    <row r="55626" spans="4:6">
      <c r="D55626" s="63"/>
      <c r="F55626" s="64"/>
    </row>
    <row r="55627" spans="4:6">
      <c r="D55627" s="63"/>
      <c r="F55627" s="64"/>
    </row>
    <row r="55628" spans="4:6">
      <c r="D55628" s="63"/>
      <c r="F55628" s="64"/>
    </row>
    <row r="55629" spans="4:6">
      <c r="D55629" s="63"/>
      <c r="F55629" s="64"/>
    </row>
    <row r="55630" spans="4:6">
      <c r="D55630" s="63"/>
      <c r="F55630" s="64"/>
    </row>
    <row r="55631" spans="4:6">
      <c r="D55631" s="63"/>
      <c r="F55631" s="64"/>
    </row>
    <row r="55632" spans="4:6">
      <c r="D55632" s="63"/>
      <c r="F55632" s="64"/>
    </row>
    <row r="55633" spans="4:6">
      <c r="D55633" s="63"/>
      <c r="F55633" s="64"/>
    </row>
    <row r="55634" spans="4:6">
      <c r="D55634" s="63"/>
      <c r="F55634" s="64"/>
    </row>
    <row r="55635" spans="4:6">
      <c r="D55635" s="63"/>
      <c r="F55635" s="64"/>
    </row>
    <row r="55636" spans="4:6">
      <c r="D55636" s="63"/>
      <c r="F55636" s="64"/>
    </row>
    <row r="55637" spans="4:6">
      <c r="D55637" s="63"/>
      <c r="F55637" s="64"/>
    </row>
    <row r="55638" spans="4:6">
      <c r="D55638" s="63"/>
      <c r="F55638" s="64"/>
    </row>
    <row r="55639" spans="4:6">
      <c r="D55639" s="63"/>
      <c r="F55639" s="64"/>
    </row>
    <row r="55640" spans="4:6">
      <c r="D55640" s="63"/>
      <c r="F55640" s="64"/>
    </row>
    <row r="55641" spans="4:6">
      <c r="D55641" s="63"/>
      <c r="F55641" s="64"/>
    </row>
    <row r="55642" spans="4:6">
      <c r="D55642" s="63"/>
      <c r="F55642" s="64"/>
    </row>
    <row r="55643" spans="4:6">
      <c r="D55643" s="63"/>
      <c r="F55643" s="64"/>
    </row>
    <row r="55644" spans="4:6">
      <c r="D55644" s="63"/>
      <c r="F55644" s="64"/>
    </row>
    <row r="55645" spans="4:6">
      <c r="D55645" s="63"/>
      <c r="F55645" s="64"/>
    </row>
    <row r="55646" spans="4:6">
      <c r="D55646" s="63"/>
      <c r="F55646" s="64"/>
    </row>
    <row r="55647" spans="4:6">
      <c r="D55647" s="63"/>
      <c r="F55647" s="64"/>
    </row>
    <row r="55648" spans="4:6">
      <c r="D55648" s="63"/>
      <c r="F55648" s="64"/>
    </row>
    <row r="55649" spans="4:6">
      <c r="D55649" s="63"/>
      <c r="F55649" s="64"/>
    </row>
    <row r="55650" spans="4:6">
      <c r="D55650" s="63"/>
      <c r="F55650" s="64"/>
    </row>
    <row r="55651" spans="4:6">
      <c r="D55651" s="63"/>
      <c r="F55651" s="64"/>
    </row>
    <row r="55652" spans="4:6">
      <c r="D55652" s="63"/>
      <c r="F55652" s="64"/>
    </row>
    <row r="55653" spans="4:6">
      <c r="D55653" s="63"/>
      <c r="F55653" s="64"/>
    </row>
    <row r="55654" spans="4:6">
      <c r="D55654" s="63"/>
      <c r="F55654" s="64"/>
    </row>
    <row r="55655" spans="4:6">
      <c r="D55655" s="63"/>
      <c r="F55655" s="64"/>
    </row>
    <row r="55656" spans="4:6">
      <c r="D55656" s="63"/>
      <c r="F55656" s="64"/>
    </row>
    <row r="55657" spans="4:6">
      <c r="D55657" s="63"/>
      <c r="F55657" s="64"/>
    </row>
    <row r="55658" spans="4:6">
      <c r="D55658" s="63"/>
      <c r="F55658" s="64"/>
    </row>
    <row r="55659" spans="4:6">
      <c r="D55659" s="63"/>
      <c r="F55659" s="64"/>
    </row>
    <row r="55660" spans="4:6">
      <c r="D55660" s="63"/>
      <c r="F55660" s="64"/>
    </row>
    <row r="55661" spans="4:6">
      <c r="D55661" s="63"/>
      <c r="F55661" s="64"/>
    </row>
    <row r="55662" spans="4:6">
      <c r="D55662" s="63"/>
      <c r="F55662" s="64"/>
    </row>
    <row r="55663" spans="4:6">
      <c r="D55663" s="63"/>
      <c r="F55663" s="64"/>
    </row>
    <row r="55664" spans="4:6">
      <c r="D55664" s="63"/>
      <c r="F55664" s="64"/>
    </row>
    <row r="55665" spans="4:6">
      <c r="D55665" s="63"/>
      <c r="F55665" s="64"/>
    </row>
    <row r="55666" spans="4:6">
      <c r="D55666" s="63"/>
      <c r="F55666" s="64"/>
    </row>
    <row r="55667" spans="4:6">
      <c r="D55667" s="63"/>
      <c r="F55667" s="64"/>
    </row>
    <row r="55668" spans="4:6">
      <c r="D55668" s="63"/>
      <c r="F55668" s="64"/>
    </row>
    <row r="55669" spans="4:6">
      <c r="D55669" s="63"/>
      <c r="F55669" s="64"/>
    </row>
    <row r="55670" spans="4:6">
      <c r="D55670" s="63"/>
      <c r="F55670" s="64"/>
    </row>
    <row r="55671" spans="4:6">
      <c r="D55671" s="63"/>
      <c r="F55671" s="64"/>
    </row>
    <row r="55672" spans="4:6">
      <c r="D55672" s="63"/>
      <c r="F55672" s="64"/>
    </row>
    <row r="55673" spans="4:6">
      <c r="D55673" s="63"/>
      <c r="F55673" s="64"/>
    </row>
    <row r="55674" spans="4:6">
      <c r="D55674" s="63"/>
      <c r="F55674" s="64"/>
    </row>
    <row r="55675" spans="4:6">
      <c r="D55675" s="63"/>
      <c r="F55675" s="64"/>
    </row>
    <row r="55676" spans="4:6">
      <c r="D55676" s="63"/>
      <c r="F55676" s="64"/>
    </row>
    <row r="55677" spans="4:6">
      <c r="D55677" s="63"/>
      <c r="F55677" s="64"/>
    </row>
    <row r="55678" spans="4:6">
      <c r="D55678" s="63"/>
      <c r="F55678" s="64"/>
    </row>
    <row r="55679" spans="4:6">
      <c r="D55679" s="63"/>
      <c r="F55679" s="64"/>
    </row>
    <row r="55680" spans="4:6">
      <c r="D55680" s="63"/>
      <c r="F55680" s="64"/>
    </row>
    <row r="55681" spans="4:6">
      <c r="D55681" s="63"/>
      <c r="F55681" s="64"/>
    </row>
    <row r="55682" spans="4:6">
      <c r="D55682" s="63"/>
      <c r="F55682" s="64"/>
    </row>
    <row r="55683" spans="4:6">
      <c r="D55683" s="63"/>
      <c r="F55683" s="64"/>
    </row>
    <row r="55684" spans="4:6">
      <c r="D55684" s="63"/>
      <c r="F55684" s="64"/>
    </row>
    <row r="55685" spans="4:6">
      <c r="D55685" s="63"/>
      <c r="F55685" s="64"/>
    </row>
    <row r="55686" spans="4:6">
      <c r="D55686" s="63"/>
      <c r="F55686" s="64"/>
    </row>
    <row r="55687" spans="4:6">
      <c r="D55687" s="63"/>
      <c r="F55687" s="64"/>
    </row>
    <row r="55688" spans="4:6">
      <c r="D55688" s="63"/>
      <c r="F55688" s="64"/>
    </row>
    <row r="55689" spans="4:6">
      <c r="D55689" s="63"/>
      <c r="F55689" s="64"/>
    </row>
    <row r="55690" spans="4:6">
      <c r="D55690" s="63"/>
      <c r="F55690" s="64"/>
    </row>
    <row r="55691" spans="4:6">
      <c r="D55691" s="63"/>
      <c r="F55691" s="64"/>
    </row>
    <row r="55692" spans="4:6">
      <c r="D55692" s="63"/>
      <c r="F55692" s="64"/>
    </row>
    <row r="55693" spans="4:6">
      <c r="D55693" s="63"/>
      <c r="F55693" s="64"/>
    </row>
    <row r="55694" spans="4:6">
      <c r="D55694" s="63"/>
      <c r="F55694" s="64"/>
    </row>
    <row r="55695" spans="4:6">
      <c r="D55695" s="63"/>
      <c r="F55695" s="64"/>
    </row>
    <row r="55696" spans="4:6">
      <c r="D55696" s="63"/>
      <c r="F55696" s="64"/>
    </row>
    <row r="55697" spans="4:6">
      <c r="D55697" s="63"/>
      <c r="F55697" s="64"/>
    </row>
    <row r="55698" spans="4:6">
      <c r="D55698" s="63"/>
      <c r="F55698" s="64"/>
    </row>
    <row r="55699" spans="4:6">
      <c r="D55699" s="63"/>
      <c r="F55699" s="64"/>
    </row>
    <row r="55700" spans="4:6">
      <c r="D55700" s="63"/>
      <c r="F55700" s="64"/>
    </row>
    <row r="55701" spans="4:6">
      <c r="D55701" s="63"/>
      <c r="F55701" s="64"/>
    </row>
    <row r="55702" spans="4:6">
      <c r="D55702" s="63"/>
      <c r="F55702" s="64"/>
    </row>
    <row r="55703" spans="4:6">
      <c r="D55703" s="63"/>
      <c r="F55703" s="64"/>
    </row>
    <row r="55704" spans="4:6">
      <c r="D55704" s="63"/>
      <c r="F55704" s="64"/>
    </row>
    <row r="55705" spans="4:6">
      <c r="D55705" s="63"/>
      <c r="F55705" s="64"/>
    </row>
    <row r="55706" spans="4:6">
      <c r="D55706" s="63"/>
      <c r="F55706" s="64"/>
    </row>
    <row r="55707" spans="4:6">
      <c r="D55707" s="63"/>
      <c r="F55707" s="64"/>
    </row>
    <row r="55708" spans="4:6">
      <c r="D55708" s="63"/>
      <c r="F55708" s="64"/>
    </row>
    <row r="55709" spans="4:6">
      <c r="D55709" s="63"/>
      <c r="F55709" s="64"/>
    </row>
    <row r="55710" spans="4:6">
      <c r="D55710" s="63"/>
      <c r="F55710" s="64"/>
    </row>
    <row r="55711" spans="4:6">
      <c r="D55711" s="63"/>
      <c r="F55711" s="64"/>
    </row>
    <row r="55712" spans="4:6">
      <c r="D55712" s="63"/>
      <c r="F55712" s="64"/>
    </row>
    <row r="55713" spans="4:6">
      <c r="D55713" s="63"/>
      <c r="F55713" s="64"/>
    </row>
    <row r="55714" spans="4:6">
      <c r="D55714" s="63"/>
      <c r="F55714" s="64"/>
    </row>
    <row r="55715" spans="4:6">
      <c r="D55715" s="63"/>
      <c r="F55715" s="64"/>
    </row>
    <row r="55716" spans="4:6">
      <c r="D55716" s="63"/>
      <c r="F55716" s="64"/>
    </row>
    <row r="55717" spans="4:6">
      <c r="D55717" s="63"/>
      <c r="F55717" s="64"/>
    </row>
    <row r="55718" spans="4:6">
      <c r="D55718" s="63"/>
      <c r="F55718" s="64"/>
    </row>
    <row r="55719" spans="4:6">
      <c r="D55719" s="63"/>
      <c r="F55719" s="64"/>
    </row>
    <row r="55720" spans="4:6">
      <c r="D55720" s="63"/>
      <c r="F55720" s="64"/>
    </row>
    <row r="55721" spans="4:6">
      <c r="D55721" s="63"/>
      <c r="F55721" s="64"/>
    </row>
    <row r="55722" spans="4:6">
      <c r="D55722" s="63"/>
      <c r="F55722" s="64"/>
    </row>
    <row r="55723" spans="4:6">
      <c r="D55723" s="63"/>
      <c r="F55723" s="64"/>
    </row>
    <row r="55724" spans="4:6">
      <c r="D55724" s="63"/>
      <c r="F55724" s="64"/>
    </row>
    <row r="55725" spans="4:6">
      <c r="D55725" s="63"/>
      <c r="F55725" s="64"/>
    </row>
    <row r="55726" spans="4:6">
      <c r="D55726" s="63"/>
      <c r="F55726" s="64"/>
    </row>
    <row r="55727" spans="4:6">
      <c r="D55727" s="63"/>
      <c r="F55727" s="64"/>
    </row>
    <row r="55728" spans="4:6">
      <c r="D55728" s="63"/>
      <c r="F55728" s="64"/>
    </row>
    <row r="55729" spans="4:6">
      <c r="D55729" s="63"/>
      <c r="F55729" s="64"/>
    </row>
    <row r="55730" spans="4:6">
      <c r="D55730" s="63"/>
      <c r="F55730" s="64"/>
    </row>
    <row r="55731" spans="4:6">
      <c r="D55731" s="63"/>
      <c r="F55731" s="64"/>
    </row>
    <row r="55732" spans="4:6">
      <c r="D55732" s="63"/>
      <c r="F55732" s="64"/>
    </row>
    <row r="55733" spans="4:6">
      <c r="D55733" s="63"/>
      <c r="F55733" s="64"/>
    </row>
    <row r="55734" spans="4:6">
      <c r="D55734" s="63"/>
      <c r="F55734" s="64"/>
    </row>
    <row r="55735" spans="4:6">
      <c r="D55735" s="63"/>
      <c r="F55735" s="64"/>
    </row>
    <row r="55736" spans="4:6">
      <c r="D55736" s="63"/>
      <c r="F55736" s="64"/>
    </row>
    <row r="55737" spans="4:6">
      <c r="D55737" s="63"/>
      <c r="F55737" s="64"/>
    </row>
    <row r="55738" spans="4:6">
      <c r="D55738" s="63"/>
      <c r="F55738" s="64"/>
    </row>
    <row r="55739" spans="4:6">
      <c r="D55739" s="63"/>
      <c r="F55739" s="64"/>
    </row>
    <row r="55740" spans="4:6">
      <c r="D55740" s="63"/>
      <c r="F55740" s="64"/>
    </row>
    <row r="55741" spans="4:6">
      <c r="D55741" s="63"/>
      <c r="F55741" s="64"/>
    </row>
    <row r="55742" spans="4:6">
      <c r="D55742" s="63"/>
      <c r="F55742" s="64"/>
    </row>
    <row r="55743" spans="4:6">
      <c r="D55743" s="63"/>
      <c r="F55743" s="64"/>
    </row>
    <row r="55744" spans="4:6">
      <c r="D55744" s="63"/>
      <c r="F55744" s="64"/>
    </row>
    <row r="55745" spans="4:6">
      <c r="D55745" s="63"/>
      <c r="F55745" s="64"/>
    </row>
    <row r="55746" spans="4:6">
      <c r="D55746" s="63"/>
      <c r="F55746" s="64"/>
    </row>
    <row r="55747" spans="4:6">
      <c r="D55747" s="63"/>
      <c r="F55747" s="64"/>
    </row>
    <row r="55748" spans="4:6">
      <c r="D55748" s="63"/>
      <c r="F55748" s="64"/>
    </row>
    <row r="55749" spans="4:6">
      <c r="D55749" s="63"/>
      <c r="F55749" s="64"/>
    </row>
    <row r="55750" spans="4:6">
      <c r="D55750" s="63"/>
      <c r="F55750" s="64"/>
    </row>
    <row r="55751" spans="4:6">
      <c r="D55751" s="63"/>
      <c r="F55751" s="64"/>
    </row>
    <row r="55752" spans="4:6">
      <c r="D55752" s="63"/>
      <c r="F55752" s="64"/>
    </row>
    <row r="55753" spans="4:6">
      <c r="D55753" s="63"/>
      <c r="F55753" s="64"/>
    </row>
    <row r="55754" spans="4:6">
      <c r="D55754" s="63"/>
      <c r="F55754" s="64"/>
    </row>
    <row r="55755" spans="4:6">
      <c r="D55755" s="63"/>
      <c r="F55755" s="64"/>
    </row>
    <row r="55756" spans="4:6">
      <c r="D55756" s="63"/>
      <c r="F55756" s="64"/>
    </row>
    <row r="55757" spans="4:6">
      <c r="D55757" s="63"/>
      <c r="F55757" s="64"/>
    </row>
    <row r="55758" spans="4:6">
      <c r="D55758" s="63"/>
      <c r="F55758" s="64"/>
    </row>
    <row r="55759" spans="4:6">
      <c r="D55759" s="63"/>
      <c r="F55759" s="64"/>
    </row>
    <row r="55760" spans="4:6">
      <c r="D55760" s="63"/>
      <c r="F55760" s="64"/>
    </row>
    <row r="55761" spans="4:6">
      <c r="D55761" s="63"/>
      <c r="F55761" s="64"/>
    </row>
    <row r="55762" spans="4:6">
      <c r="D55762" s="63"/>
      <c r="F55762" s="64"/>
    </row>
    <row r="55763" spans="4:6">
      <c r="D55763" s="63"/>
      <c r="F55763" s="64"/>
    </row>
    <row r="55764" spans="4:6">
      <c r="D55764" s="63"/>
      <c r="F55764" s="64"/>
    </row>
    <row r="55765" spans="4:6">
      <c r="D55765" s="63"/>
      <c r="F55765" s="64"/>
    </row>
    <row r="55766" spans="4:6">
      <c r="D55766" s="63"/>
      <c r="F55766" s="64"/>
    </row>
    <row r="55767" spans="4:6">
      <c r="D55767" s="63"/>
      <c r="F55767" s="64"/>
    </row>
    <row r="55768" spans="4:6">
      <c r="D55768" s="63"/>
      <c r="F55768" s="64"/>
    </row>
    <row r="55769" spans="4:6">
      <c r="D55769" s="63"/>
      <c r="F55769" s="64"/>
    </row>
    <row r="55770" spans="4:6">
      <c r="D55770" s="63"/>
      <c r="F55770" s="64"/>
    </row>
    <row r="55771" spans="4:6">
      <c r="D55771" s="63"/>
      <c r="F55771" s="64"/>
    </row>
    <row r="55772" spans="4:6">
      <c r="D55772" s="63"/>
      <c r="F55772" s="64"/>
    </row>
    <row r="55773" spans="4:6">
      <c r="D55773" s="63"/>
      <c r="F55773" s="64"/>
    </row>
    <row r="55774" spans="4:6">
      <c r="D55774" s="63"/>
      <c r="F55774" s="64"/>
    </row>
    <row r="55775" spans="4:6">
      <c r="D55775" s="63"/>
      <c r="F55775" s="64"/>
    </row>
    <row r="55776" spans="4:6">
      <c r="D55776" s="63"/>
      <c r="F55776" s="64"/>
    </row>
    <row r="55777" spans="4:6">
      <c r="D55777" s="63"/>
      <c r="F55777" s="64"/>
    </row>
    <row r="55778" spans="4:6">
      <c r="D55778" s="63"/>
      <c r="F55778" s="64"/>
    </row>
    <row r="55779" spans="4:6">
      <c r="D55779" s="63"/>
      <c r="F55779" s="64"/>
    </row>
    <row r="55780" spans="4:6">
      <c r="D55780" s="63"/>
      <c r="F55780" s="64"/>
    </row>
    <row r="55781" spans="4:6">
      <c r="D55781" s="63"/>
      <c r="F55781" s="64"/>
    </row>
    <row r="55782" spans="4:6">
      <c r="D55782" s="63"/>
      <c r="F55782" s="64"/>
    </row>
    <row r="55783" spans="4:6">
      <c r="D55783" s="63"/>
      <c r="F55783" s="64"/>
    </row>
    <row r="55784" spans="4:6">
      <c r="D55784" s="63"/>
      <c r="F55784" s="64"/>
    </row>
    <row r="55785" spans="4:6">
      <c r="D55785" s="63"/>
      <c r="F55785" s="64"/>
    </row>
    <row r="55786" spans="4:6">
      <c r="D55786" s="63"/>
      <c r="F55786" s="64"/>
    </row>
    <row r="55787" spans="4:6">
      <c r="D55787" s="63"/>
      <c r="F55787" s="64"/>
    </row>
    <row r="55788" spans="4:6">
      <c r="D55788" s="63"/>
      <c r="F55788" s="64"/>
    </row>
    <row r="55789" spans="4:6">
      <c r="D55789" s="63"/>
      <c r="F55789" s="64"/>
    </row>
    <row r="55790" spans="4:6">
      <c r="D55790" s="63"/>
      <c r="F55790" s="64"/>
    </row>
    <row r="55791" spans="4:6">
      <c r="D55791" s="63"/>
      <c r="F55791" s="64"/>
    </row>
    <row r="55792" spans="4:6">
      <c r="D55792" s="63"/>
      <c r="F55792" s="64"/>
    </row>
    <row r="55793" spans="4:6">
      <c r="D55793" s="63"/>
      <c r="F55793" s="64"/>
    </row>
    <row r="55794" spans="4:6">
      <c r="D55794" s="63"/>
      <c r="F55794" s="64"/>
    </row>
    <row r="55795" spans="4:6">
      <c r="D55795" s="63"/>
      <c r="F55795" s="64"/>
    </row>
    <row r="55796" spans="4:6">
      <c r="D55796" s="63"/>
      <c r="F55796" s="64"/>
    </row>
    <row r="55797" spans="4:6">
      <c r="D55797" s="63"/>
      <c r="F55797" s="64"/>
    </row>
    <row r="55798" spans="4:6">
      <c r="D55798" s="63"/>
      <c r="F55798" s="64"/>
    </row>
    <row r="55799" spans="4:6">
      <c r="D55799" s="63"/>
      <c r="F55799" s="64"/>
    </row>
    <row r="55800" spans="4:6">
      <c r="D55800" s="63"/>
      <c r="F55800" s="64"/>
    </row>
    <row r="55801" spans="4:6">
      <c r="D55801" s="63"/>
      <c r="F55801" s="64"/>
    </row>
    <row r="55802" spans="4:6">
      <c r="D55802" s="63"/>
      <c r="F55802" s="64"/>
    </row>
    <row r="55803" spans="4:6">
      <c r="D55803" s="63"/>
      <c r="F55803" s="64"/>
    </row>
    <row r="55804" spans="4:6">
      <c r="D55804" s="63"/>
      <c r="F55804" s="64"/>
    </row>
    <row r="55805" spans="4:6">
      <c r="D55805" s="63"/>
      <c r="F55805" s="64"/>
    </row>
    <row r="55806" spans="4:6">
      <c r="D55806" s="63"/>
      <c r="F55806" s="64"/>
    </row>
    <row r="55807" spans="4:6">
      <c r="D55807" s="63"/>
      <c r="F55807" s="64"/>
    </row>
    <row r="55808" spans="4:6">
      <c r="D55808" s="63"/>
      <c r="F55808" s="64"/>
    </row>
    <row r="55809" spans="4:6">
      <c r="D55809" s="63"/>
      <c r="F55809" s="64"/>
    </row>
    <row r="55810" spans="4:6">
      <c r="D55810" s="63"/>
      <c r="F55810" s="64"/>
    </row>
    <row r="55811" spans="4:6">
      <c r="D55811" s="63"/>
      <c r="F55811" s="64"/>
    </row>
    <row r="55812" spans="4:6">
      <c r="D55812" s="63"/>
      <c r="F55812" s="64"/>
    </row>
    <row r="55813" spans="4:6">
      <c r="D55813" s="63"/>
      <c r="F55813" s="64"/>
    </row>
    <row r="55814" spans="4:6">
      <c r="D55814" s="63"/>
      <c r="F55814" s="64"/>
    </row>
    <row r="55815" spans="4:6">
      <c r="D55815" s="63"/>
      <c r="F55815" s="64"/>
    </row>
    <row r="55816" spans="4:6">
      <c r="D55816" s="63"/>
      <c r="F55816" s="64"/>
    </row>
    <row r="55817" spans="4:6">
      <c r="D55817" s="63"/>
      <c r="F55817" s="64"/>
    </row>
    <row r="55818" spans="4:6">
      <c r="D55818" s="63"/>
      <c r="F55818" s="64"/>
    </row>
    <row r="55819" spans="4:6">
      <c r="D55819" s="63"/>
      <c r="F55819" s="64"/>
    </row>
    <row r="55820" spans="4:6">
      <c r="D55820" s="63"/>
      <c r="F55820" s="64"/>
    </row>
    <row r="55821" spans="4:6">
      <c r="D55821" s="63"/>
      <c r="F55821" s="64"/>
    </row>
    <row r="55822" spans="4:6">
      <c r="D55822" s="63"/>
      <c r="F55822" s="64"/>
    </row>
    <row r="55823" spans="4:6">
      <c r="D55823" s="63"/>
      <c r="F55823" s="64"/>
    </row>
    <row r="55824" spans="4:6">
      <c r="D55824" s="63"/>
      <c r="F55824" s="64"/>
    </row>
    <row r="55825" spans="4:6">
      <c r="D55825" s="63"/>
      <c r="F55825" s="64"/>
    </row>
    <row r="55826" spans="4:6">
      <c r="D55826" s="63"/>
      <c r="F55826" s="64"/>
    </row>
    <row r="55827" spans="4:6">
      <c r="D55827" s="63"/>
      <c r="F55827" s="64"/>
    </row>
    <row r="55828" spans="4:6">
      <c r="D55828" s="63"/>
      <c r="F55828" s="64"/>
    </row>
    <row r="55829" spans="4:6">
      <c r="D55829" s="63"/>
      <c r="F55829" s="64"/>
    </row>
    <row r="55830" spans="4:6">
      <c r="D55830" s="63"/>
      <c r="F55830" s="64"/>
    </row>
    <row r="55831" spans="4:6">
      <c r="D55831" s="63"/>
      <c r="F55831" s="64"/>
    </row>
    <row r="55832" spans="4:6">
      <c r="D55832" s="63"/>
      <c r="F55832" s="64"/>
    </row>
    <row r="55833" spans="4:6">
      <c r="D55833" s="63"/>
      <c r="F55833" s="64"/>
    </row>
    <row r="55834" spans="4:6">
      <c r="D55834" s="63"/>
      <c r="F55834" s="64"/>
    </row>
    <row r="55835" spans="4:6">
      <c r="D55835" s="63"/>
      <c r="F55835" s="64"/>
    </row>
    <row r="55836" spans="4:6">
      <c r="D55836" s="63"/>
      <c r="F55836" s="64"/>
    </row>
    <row r="55837" spans="4:6">
      <c r="D55837" s="63"/>
      <c r="F55837" s="64"/>
    </row>
    <row r="55838" spans="4:6">
      <c r="D55838" s="63"/>
      <c r="F55838" s="64"/>
    </row>
    <row r="55839" spans="4:6">
      <c r="D55839" s="63"/>
      <c r="F55839" s="64"/>
    </row>
    <row r="55840" spans="4:6">
      <c r="D55840" s="63"/>
      <c r="F55840" s="64"/>
    </row>
    <row r="55841" spans="4:6">
      <c r="D55841" s="63"/>
      <c r="F55841" s="64"/>
    </row>
    <row r="55842" spans="4:6">
      <c r="D55842" s="63"/>
      <c r="F55842" s="64"/>
    </row>
    <row r="55843" spans="4:6">
      <c r="D55843" s="63"/>
      <c r="F55843" s="64"/>
    </row>
    <row r="55844" spans="4:6">
      <c r="D55844" s="63"/>
      <c r="F55844" s="64"/>
    </row>
    <row r="55845" spans="4:6">
      <c r="D55845" s="63"/>
      <c r="F55845" s="64"/>
    </row>
    <row r="55846" spans="4:6">
      <c r="D55846" s="63"/>
      <c r="F55846" s="64"/>
    </row>
    <row r="55847" spans="4:6">
      <c r="D55847" s="63"/>
      <c r="F55847" s="64"/>
    </row>
    <row r="55848" spans="4:6">
      <c r="D55848" s="63"/>
      <c r="F55848" s="64"/>
    </row>
    <row r="55849" spans="4:6">
      <c r="D55849" s="63"/>
      <c r="F55849" s="64"/>
    </row>
    <row r="55850" spans="4:6">
      <c r="D55850" s="63"/>
      <c r="F55850" s="64"/>
    </row>
    <row r="55851" spans="4:6">
      <c r="D55851" s="63"/>
      <c r="F55851" s="64"/>
    </row>
    <row r="55852" spans="4:6">
      <c r="D55852" s="63"/>
      <c r="F55852" s="64"/>
    </row>
    <row r="55853" spans="4:6">
      <c r="D55853" s="63"/>
      <c r="F55853" s="64"/>
    </row>
    <row r="55854" spans="4:6">
      <c r="D55854" s="63"/>
      <c r="F55854" s="64"/>
    </row>
    <row r="55855" spans="4:6">
      <c r="D55855" s="63"/>
      <c r="F55855" s="64"/>
    </row>
    <row r="55856" spans="4:6">
      <c r="D55856" s="63"/>
      <c r="F55856" s="64"/>
    </row>
    <row r="55857" spans="4:6">
      <c r="D55857" s="63"/>
      <c r="F55857" s="64"/>
    </row>
    <row r="55858" spans="4:6">
      <c r="D55858" s="63"/>
      <c r="F55858" s="64"/>
    </row>
    <row r="55859" spans="4:6">
      <c r="D55859" s="63"/>
      <c r="F55859" s="64"/>
    </row>
    <row r="55860" spans="4:6">
      <c r="D55860" s="63"/>
      <c r="F55860" s="64"/>
    </row>
    <row r="55861" spans="4:6">
      <c r="D55861" s="63"/>
      <c r="F55861" s="64"/>
    </row>
    <row r="55862" spans="4:6">
      <c r="D55862" s="63"/>
      <c r="F55862" s="64"/>
    </row>
    <row r="55863" spans="4:6">
      <c r="D55863" s="63"/>
      <c r="F55863" s="64"/>
    </row>
    <row r="55864" spans="4:6">
      <c r="D55864" s="63"/>
      <c r="F55864" s="64"/>
    </row>
    <row r="55865" spans="4:6">
      <c r="D55865" s="63"/>
      <c r="F55865" s="64"/>
    </row>
    <row r="55866" spans="4:6">
      <c r="D55866" s="63"/>
      <c r="F55866" s="64"/>
    </row>
    <row r="55867" spans="4:6">
      <c r="D55867" s="63"/>
      <c r="F55867" s="64"/>
    </row>
    <row r="55868" spans="4:6">
      <c r="D55868" s="63"/>
      <c r="F55868" s="64"/>
    </row>
    <row r="55869" spans="4:6">
      <c r="D55869" s="63"/>
      <c r="F55869" s="64"/>
    </row>
    <row r="55870" spans="4:6">
      <c r="D55870" s="63"/>
      <c r="F55870" s="64"/>
    </row>
    <row r="55871" spans="4:6">
      <c r="D55871" s="63"/>
      <c r="F55871" s="64"/>
    </row>
    <row r="55872" spans="4:6">
      <c r="D55872" s="63"/>
      <c r="F55872" s="64"/>
    </row>
    <row r="55873" spans="4:6">
      <c r="D55873" s="63"/>
      <c r="F55873" s="64"/>
    </row>
    <row r="55874" spans="4:6">
      <c r="D55874" s="63"/>
      <c r="F55874" s="64"/>
    </row>
    <row r="55875" spans="4:6">
      <c r="D55875" s="63"/>
      <c r="F55875" s="64"/>
    </row>
    <row r="55876" spans="4:6">
      <c r="D55876" s="63"/>
      <c r="F55876" s="64"/>
    </row>
    <row r="55877" spans="4:6">
      <c r="D55877" s="63"/>
      <c r="F55877" s="64"/>
    </row>
    <row r="55878" spans="4:6">
      <c r="D55878" s="63"/>
      <c r="F55878" s="64"/>
    </row>
    <row r="55879" spans="4:6">
      <c r="D55879" s="63"/>
      <c r="F55879" s="64"/>
    </row>
    <row r="55880" spans="4:6">
      <c r="D55880" s="63"/>
      <c r="F55880" s="64"/>
    </row>
    <row r="55881" spans="4:6">
      <c r="D55881" s="63"/>
      <c r="F55881" s="64"/>
    </row>
    <row r="55882" spans="4:6">
      <c r="D55882" s="63"/>
      <c r="F55882" s="64"/>
    </row>
    <row r="55883" spans="4:6">
      <c r="D55883" s="63"/>
      <c r="F55883" s="64"/>
    </row>
    <row r="55884" spans="4:6">
      <c r="D55884" s="63"/>
      <c r="F55884" s="64"/>
    </row>
    <row r="55885" spans="4:6">
      <c r="D55885" s="63"/>
      <c r="F55885" s="64"/>
    </row>
    <row r="55886" spans="4:6">
      <c r="D55886" s="63"/>
      <c r="F55886" s="64"/>
    </row>
    <row r="55887" spans="4:6">
      <c r="D55887" s="63"/>
      <c r="F55887" s="64"/>
    </row>
    <row r="55888" spans="4:6">
      <c r="D55888" s="63"/>
      <c r="F55888" s="64"/>
    </row>
    <row r="55889" spans="4:6">
      <c r="D55889" s="63"/>
      <c r="F55889" s="64"/>
    </row>
    <row r="55890" spans="4:6">
      <c r="D55890" s="63"/>
      <c r="F55890" s="64"/>
    </row>
    <row r="55891" spans="4:6">
      <c r="D55891" s="63"/>
      <c r="F55891" s="64"/>
    </row>
    <row r="55892" spans="4:6">
      <c r="D55892" s="63"/>
      <c r="F55892" s="64"/>
    </row>
    <row r="55893" spans="4:6">
      <c r="D55893" s="63"/>
      <c r="F55893" s="64"/>
    </row>
    <row r="55894" spans="4:6">
      <c r="D55894" s="63"/>
      <c r="F55894" s="64"/>
    </row>
    <row r="55895" spans="4:6">
      <c r="D55895" s="63"/>
      <c r="F55895" s="64"/>
    </row>
    <row r="55896" spans="4:6">
      <c r="D55896" s="63"/>
      <c r="F55896" s="64"/>
    </row>
    <row r="55897" spans="4:6">
      <c r="D55897" s="63"/>
      <c r="F55897" s="64"/>
    </row>
    <row r="55898" spans="4:6">
      <c r="D55898" s="63"/>
      <c r="F55898" s="64"/>
    </row>
    <row r="55899" spans="4:6">
      <c r="D55899" s="63"/>
      <c r="F55899" s="64"/>
    </row>
    <row r="55900" spans="4:6">
      <c r="D55900" s="63"/>
      <c r="F55900" s="64"/>
    </row>
    <row r="55901" spans="4:6">
      <c r="D55901" s="63"/>
      <c r="F55901" s="64"/>
    </row>
    <row r="55902" spans="4:6">
      <c r="D55902" s="63"/>
      <c r="F55902" s="64"/>
    </row>
    <row r="55903" spans="4:6">
      <c r="D55903" s="63"/>
      <c r="F55903" s="64"/>
    </row>
    <row r="55904" spans="4:6">
      <c r="D55904" s="63"/>
      <c r="F55904" s="64"/>
    </row>
    <row r="55905" spans="4:6">
      <c r="D55905" s="63"/>
      <c r="F55905" s="64"/>
    </row>
    <row r="55906" spans="4:6">
      <c r="D55906" s="63"/>
      <c r="F55906" s="64"/>
    </row>
    <row r="55907" spans="4:6">
      <c r="D55907" s="63"/>
      <c r="F55907" s="64"/>
    </row>
    <row r="55908" spans="4:6">
      <c r="D55908" s="63"/>
      <c r="F55908" s="64"/>
    </row>
    <row r="55909" spans="4:6">
      <c r="D55909" s="63"/>
      <c r="F55909" s="64"/>
    </row>
    <row r="55910" spans="4:6">
      <c r="D55910" s="63"/>
      <c r="F55910" s="64"/>
    </row>
    <row r="55911" spans="4:6">
      <c r="D55911" s="63"/>
      <c r="F55911" s="64"/>
    </row>
    <row r="55912" spans="4:6">
      <c r="D55912" s="63"/>
      <c r="F55912" s="64"/>
    </row>
    <row r="55913" spans="4:6">
      <c r="D55913" s="63"/>
      <c r="F55913" s="64"/>
    </row>
    <row r="55914" spans="4:6">
      <c r="D55914" s="63"/>
      <c r="F55914" s="64"/>
    </row>
    <row r="55915" spans="4:6">
      <c r="D55915" s="63"/>
      <c r="F55915" s="64"/>
    </row>
    <row r="55916" spans="4:6">
      <c r="D55916" s="63"/>
      <c r="F55916" s="64"/>
    </row>
    <row r="55917" spans="4:6">
      <c r="D55917" s="63"/>
      <c r="F55917" s="64"/>
    </row>
    <row r="55918" spans="4:6">
      <c r="D55918" s="63"/>
      <c r="F55918" s="64"/>
    </row>
    <row r="55919" spans="4:6">
      <c r="D55919" s="63"/>
      <c r="F55919" s="64"/>
    </row>
    <row r="55920" spans="4:6">
      <c r="D55920" s="63"/>
      <c r="F55920" s="64"/>
    </row>
    <row r="55921" spans="4:6">
      <c r="D55921" s="63"/>
      <c r="F55921" s="64"/>
    </row>
    <row r="55922" spans="4:6">
      <c r="D55922" s="63"/>
      <c r="F55922" s="64"/>
    </row>
    <row r="55923" spans="4:6">
      <c r="D55923" s="63"/>
      <c r="F55923" s="64"/>
    </row>
    <row r="55924" spans="4:6">
      <c r="D55924" s="63"/>
      <c r="F55924" s="64"/>
    </row>
    <row r="55925" spans="4:6">
      <c r="D55925" s="63"/>
      <c r="F55925" s="64"/>
    </row>
    <row r="55926" spans="4:6">
      <c r="D55926" s="63"/>
      <c r="F55926" s="64"/>
    </row>
    <row r="55927" spans="4:6">
      <c r="D55927" s="63"/>
      <c r="F55927" s="64"/>
    </row>
    <row r="55928" spans="4:6">
      <c r="D55928" s="63"/>
      <c r="F55928" s="64"/>
    </row>
    <row r="55929" spans="4:6">
      <c r="D55929" s="63"/>
      <c r="F55929" s="64"/>
    </row>
    <row r="55930" spans="4:6">
      <c r="D55930" s="63"/>
      <c r="F55930" s="64"/>
    </row>
    <row r="55931" spans="4:6">
      <c r="D55931" s="63"/>
      <c r="F55931" s="64"/>
    </row>
    <row r="55932" spans="4:6">
      <c r="D55932" s="63"/>
      <c r="F55932" s="64"/>
    </row>
    <row r="55933" spans="4:6">
      <c r="D55933" s="63"/>
      <c r="F55933" s="64"/>
    </row>
    <row r="55934" spans="4:6">
      <c r="D55934" s="63"/>
      <c r="F55934" s="64"/>
    </row>
    <row r="55935" spans="4:6">
      <c r="D55935" s="63"/>
      <c r="F55935" s="64"/>
    </row>
    <row r="55936" spans="4:6">
      <c r="D55936" s="63"/>
      <c r="F55936" s="64"/>
    </row>
    <row r="55937" spans="4:6">
      <c r="D55937" s="63"/>
      <c r="F55937" s="64"/>
    </row>
    <row r="55938" spans="4:6">
      <c r="D55938" s="63"/>
      <c r="F55938" s="64"/>
    </row>
    <row r="55939" spans="4:6">
      <c r="D55939" s="63"/>
      <c r="F55939" s="64"/>
    </row>
    <row r="55940" spans="4:6">
      <c r="D55940" s="63"/>
      <c r="F55940" s="64"/>
    </row>
    <row r="55941" spans="4:6">
      <c r="D55941" s="63"/>
      <c r="F55941" s="64"/>
    </row>
    <row r="55942" spans="4:6">
      <c r="D55942" s="63"/>
      <c r="F55942" s="64"/>
    </row>
    <row r="55943" spans="4:6">
      <c r="D55943" s="63"/>
      <c r="F55943" s="64"/>
    </row>
    <row r="55944" spans="4:6">
      <c r="D55944" s="63"/>
      <c r="F55944" s="64"/>
    </row>
    <row r="55945" spans="4:6">
      <c r="D55945" s="63"/>
      <c r="F55945" s="64"/>
    </row>
    <row r="55946" spans="4:6">
      <c r="D55946" s="63"/>
      <c r="F55946" s="64"/>
    </row>
    <row r="55947" spans="4:6">
      <c r="D55947" s="63"/>
      <c r="F55947" s="64"/>
    </row>
    <row r="55948" spans="4:6">
      <c r="D55948" s="63"/>
      <c r="F55948" s="64"/>
    </row>
    <row r="55949" spans="4:6">
      <c r="D55949" s="63"/>
      <c r="F55949" s="64"/>
    </row>
    <row r="55950" spans="4:6">
      <c r="D55950" s="63"/>
      <c r="F55950" s="64"/>
    </row>
    <row r="55951" spans="4:6">
      <c r="D55951" s="63"/>
      <c r="F55951" s="64"/>
    </row>
    <row r="55952" spans="4:6">
      <c r="D55952" s="63"/>
      <c r="F55952" s="64"/>
    </row>
    <row r="55953" spans="4:6">
      <c r="D55953" s="63"/>
      <c r="F55953" s="64"/>
    </row>
    <row r="55954" spans="4:6">
      <c r="D55954" s="63"/>
      <c r="F55954" s="64"/>
    </row>
    <row r="55955" spans="4:6">
      <c r="D55955" s="63"/>
      <c r="F55955" s="64"/>
    </row>
    <row r="55956" spans="4:6">
      <c r="D55956" s="63"/>
      <c r="F55956" s="64"/>
    </row>
    <row r="55957" spans="4:6">
      <c r="D55957" s="63"/>
      <c r="F55957" s="64"/>
    </row>
    <row r="55958" spans="4:6">
      <c r="D55958" s="63"/>
      <c r="F55958" s="64"/>
    </row>
    <row r="55959" spans="4:6">
      <c r="D55959" s="63"/>
      <c r="F55959" s="64"/>
    </row>
    <row r="55960" spans="4:6">
      <c r="D55960" s="63"/>
      <c r="F55960" s="64"/>
    </row>
    <row r="55961" spans="4:6">
      <c r="D55961" s="63"/>
      <c r="F55961" s="64"/>
    </row>
    <row r="55962" spans="4:6">
      <c r="D55962" s="63"/>
      <c r="F55962" s="64"/>
    </row>
    <row r="55963" spans="4:6">
      <c r="D55963" s="63"/>
      <c r="F55963" s="64"/>
    </row>
    <row r="55964" spans="4:6">
      <c r="D55964" s="63"/>
      <c r="F55964" s="64"/>
    </row>
    <row r="55965" spans="4:6">
      <c r="D55965" s="63"/>
      <c r="F55965" s="64"/>
    </row>
    <row r="55966" spans="4:6">
      <c r="D55966" s="63"/>
      <c r="F55966" s="64"/>
    </row>
    <row r="55967" spans="4:6">
      <c r="D55967" s="63"/>
      <c r="F55967" s="64"/>
    </row>
    <row r="55968" spans="4:6">
      <c r="D55968" s="63"/>
      <c r="F55968" s="64"/>
    </row>
    <row r="55969" spans="4:6">
      <c r="D55969" s="63"/>
      <c r="F55969" s="64"/>
    </row>
    <row r="55970" spans="4:6">
      <c r="D55970" s="63"/>
      <c r="F55970" s="64"/>
    </row>
    <row r="55971" spans="4:6">
      <c r="D55971" s="63"/>
      <c r="F55971" s="64"/>
    </row>
    <row r="55972" spans="4:6">
      <c r="D55972" s="63"/>
      <c r="F55972" s="64"/>
    </row>
    <row r="55973" spans="4:6">
      <c r="D55973" s="63"/>
      <c r="F55973" s="64"/>
    </row>
    <row r="55974" spans="4:6">
      <c r="D55974" s="63"/>
      <c r="F55974" s="64"/>
    </row>
    <row r="55975" spans="4:6">
      <c r="D55975" s="63"/>
      <c r="F55975" s="64"/>
    </row>
    <row r="55976" spans="4:6">
      <c r="D55976" s="63"/>
      <c r="F55976" s="64"/>
    </row>
    <row r="55977" spans="4:6">
      <c r="D55977" s="63"/>
      <c r="F55977" s="64"/>
    </row>
    <row r="55978" spans="4:6">
      <c r="D55978" s="63"/>
      <c r="F55978" s="64"/>
    </row>
    <row r="55979" spans="4:6">
      <c r="D55979" s="63"/>
      <c r="F55979" s="64"/>
    </row>
    <row r="55980" spans="4:6">
      <c r="D55980" s="63"/>
      <c r="F55980" s="64"/>
    </row>
    <row r="55981" spans="4:6">
      <c r="D55981" s="63"/>
      <c r="F55981" s="64"/>
    </row>
    <row r="55982" spans="4:6">
      <c r="D55982" s="63"/>
      <c r="F55982" s="64"/>
    </row>
    <row r="55983" spans="4:6">
      <c r="D55983" s="63"/>
      <c r="F55983" s="64"/>
    </row>
    <row r="55984" spans="4:6">
      <c r="D55984" s="63"/>
      <c r="F55984" s="64"/>
    </row>
    <row r="55985" spans="4:6">
      <c r="D55985" s="63"/>
      <c r="F55985" s="64"/>
    </row>
    <row r="55986" spans="4:6">
      <c r="D55986" s="63"/>
      <c r="F55986" s="64"/>
    </row>
    <row r="55987" spans="4:6">
      <c r="D55987" s="63"/>
      <c r="F55987" s="64"/>
    </row>
    <row r="55988" spans="4:6">
      <c r="D55988" s="63"/>
      <c r="F55988" s="64"/>
    </row>
    <row r="55989" spans="4:6">
      <c r="D55989" s="63"/>
      <c r="F55989" s="64"/>
    </row>
    <row r="55990" spans="4:6">
      <c r="D55990" s="63"/>
      <c r="F55990" s="64"/>
    </row>
    <row r="55991" spans="4:6">
      <c r="D55991" s="63"/>
      <c r="F55991" s="64"/>
    </row>
    <row r="55992" spans="4:6">
      <c r="D55992" s="63"/>
      <c r="F55992" s="64"/>
    </row>
    <row r="55993" spans="4:6">
      <c r="D55993" s="63"/>
      <c r="F55993" s="64"/>
    </row>
    <row r="55994" spans="4:6">
      <c r="D55994" s="63"/>
      <c r="F55994" s="64"/>
    </row>
    <row r="55995" spans="4:6">
      <c r="D55995" s="63"/>
      <c r="F55995" s="64"/>
    </row>
    <row r="55996" spans="4:6">
      <c r="D55996" s="63"/>
      <c r="F55996" s="64"/>
    </row>
    <row r="55997" spans="4:6">
      <c r="D55997" s="63"/>
      <c r="F55997" s="64"/>
    </row>
    <row r="55998" spans="4:6">
      <c r="D55998" s="63"/>
      <c r="F55998" s="64"/>
    </row>
    <row r="55999" spans="4:6">
      <c r="D55999" s="63"/>
      <c r="F55999" s="64"/>
    </row>
    <row r="56000" spans="4:6">
      <c r="D56000" s="63"/>
      <c r="F56000" s="64"/>
    </row>
    <row r="56001" spans="4:6">
      <c r="D56001" s="63"/>
      <c r="F56001" s="64"/>
    </row>
    <row r="56002" spans="4:6">
      <c r="D56002" s="63"/>
      <c r="F56002" s="64"/>
    </row>
    <row r="56003" spans="4:6">
      <c r="D56003" s="63"/>
      <c r="F56003" s="64"/>
    </row>
    <row r="56004" spans="4:6">
      <c r="D56004" s="63"/>
      <c r="F56004" s="64"/>
    </row>
    <row r="56005" spans="4:6">
      <c r="D56005" s="63"/>
      <c r="F56005" s="64"/>
    </row>
    <row r="56006" spans="4:6">
      <c r="D56006" s="63"/>
      <c r="F56006" s="64"/>
    </row>
    <row r="56007" spans="4:6">
      <c r="D56007" s="63"/>
      <c r="F56007" s="64"/>
    </row>
    <row r="56008" spans="4:6">
      <c r="D56008" s="63"/>
      <c r="F56008" s="64"/>
    </row>
    <row r="56009" spans="4:6">
      <c r="D56009" s="63"/>
      <c r="F56009" s="64"/>
    </row>
    <row r="56010" spans="4:6">
      <c r="D56010" s="63"/>
      <c r="F56010" s="64"/>
    </row>
    <row r="56011" spans="4:6">
      <c r="D56011" s="63"/>
      <c r="F56011" s="64"/>
    </row>
    <row r="56012" spans="4:6">
      <c r="D56012" s="63"/>
      <c r="F56012" s="64"/>
    </row>
    <row r="56013" spans="4:6">
      <c r="D56013" s="63"/>
      <c r="F56013" s="64"/>
    </row>
    <row r="56014" spans="4:6">
      <c r="D56014" s="63"/>
      <c r="F56014" s="64"/>
    </row>
    <row r="56015" spans="4:6">
      <c r="D56015" s="63"/>
      <c r="F56015" s="64"/>
    </row>
    <row r="56016" spans="4:6">
      <c r="D56016" s="63"/>
      <c r="F56016" s="64"/>
    </row>
    <row r="56017" spans="4:6">
      <c r="D56017" s="63"/>
      <c r="F56017" s="64"/>
    </row>
    <row r="56018" spans="4:6">
      <c r="D56018" s="63"/>
      <c r="F56018" s="64"/>
    </row>
    <row r="56019" spans="4:6">
      <c r="D56019" s="63"/>
      <c r="F56019" s="64"/>
    </row>
    <row r="56020" spans="4:6">
      <c r="D56020" s="63"/>
      <c r="F56020" s="64"/>
    </row>
    <row r="56021" spans="4:6">
      <c r="D56021" s="63"/>
      <c r="F56021" s="64"/>
    </row>
    <row r="56022" spans="4:6">
      <c r="D56022" s="63"/>
      <c r="F56022" s="64"/>
    </row>
    <row r="56023" spans="4:6">
      <c r="D56023" s="63"/>
      <c r="F56023" s="64"/>
    </row>
    <row r="56024" spans="4:6">
      <c r="D56024" s="63"/>
      <c r="F56024" s="64"/>
    </row>
    <row r="56025" spans="4:6">
      <c r="D56025" s="63"/>
      <c r="F56025" s="64"/>
    </row>
    <row r="56026" spans="4:6">
      <c r="D56026" s="63"/>
      <c r="F56026" s="64"/>
    </row>
    <row r="56027" spans="4:6">
      <c r="D56027" s="63"/>
      <c r="F56027" s="64"/>
    </row>
    <row r="56028" spans="4:6">
      <c r="D56028" s="63"/>
      <c r="F56028" s="64"/>
    </row>
    <row r="56029" spans="4:6">
      <c r="D56029" s="63"/>
      <c r="F56029" s="64"/>
    </row>
    <row r="56030" spans="4:6">
      <c r="D56030" s="63"/>
      <c r="F56030" s="64"/>
    </row>
    <row r="56031" spans="4:6">
      <c r="D56031" s="63"/>
      <c r="F56031" s="64"/>
    </row>
    <row r="56032" spans="4:6">
      <c r="D56032" s="63"/>
      <c r="F56032" s="64"/>
    </row>
    <row r="56033" spans="4:6">
      <c r="D56033" s="63"/>
      <c r="F56033" s="64"/>
    </row>
    <row r="56034" spans="4:6">
      <c r="D56034" s="63"/>
      <c r="F56034" s="64"/>
    </row>
    <row r="56035" spans="4:6">
      <c r="D56035" s="63"/>
      <c r="F56035" s="64"/>
    </row>
    <row r="56036" spans="4:6">
      <c r="D56036" s="63"/>
      <c r="F56036" s="64"/>
    </row>
    <row r="56037" spans="4:6">
      <c r="D56037" s="63"/>
      <c r="F56037" s="64"/>
    </row>
    <row r="56038" spans="4:6">
      <c r="D56038" s="63"/>
      <c r="F56038" s="64"/>
    </row>
    <row r="56039" spans="4:6">
      <c r="D56039" s="63"/>
      <c r="F56039" s="64"/>
    </row>
    <row r="56040" spans="4:6">
      <c r="D56040" s="63"/>
      <c r="F56040" s="64"/>
    </row>
    <row r="56041" spans="4:6">
      <c r="D56041" s="63"/>
      <c r="F56041" s="64"/>
    </row>
    <row r="56042" spans="4:6">
      <c r="D56042" s="63"/>
      <c r="F56042" s="64"/>
    </row>
    <row r="56043" spans="4:6">
      <c r="D56043" s="63"/>
      <c r="F56043" s="64"/>
    </row>
    <row r="56044" spans="4:6">
      <c r="D56044" s="63"/>
      <c r="F56044" s="64"/>
    </row>
    <row r="56045" spans="4:6">
      <c r="D56045" s="63"/>
      <c r="F56045" s="64"/>
    </row>
    <row r="56046" spans="4:6">
      <c r="D56046" s="63"/>
      <c r="F56046" s="64"/>
    </row>
    <row r="56047" spans="4:6">
      <c r="D56047" s="63"/>
      <c r="F56047" s="64"/>
    </row>
    <row r="56048" spans="4:6">
      <c r="D56048" s="63"/>
      <c r="F56048" s="64"/>
    </row>
    <row r="56049" spans="4:6">
      <c r="D56049" s="63"/>
      <c r="F56049" s="64"/>
    </row>
    <row r="56050" spans="4:6">
      <c r="D56050" s="63"/>
      <c r="F56050" s="64"/>
    </row>
    <row r="56051" spans="4:6">
      <c r="D56051" s="63"/>
      <c r="F56051" s="64"/>
    </row>
    <row r="56052" spans="4:6">
      <c r="D56052" s="63"/>
      <c r="F56052" s="64"/>
    </row>
    <row r="56053" spans="4:6">
      <c r="D56053" s="63"/>
      <c r="F56053" s="64"/>
    </row>
    <row r="56054" spans="4:6">
      <c r="D56054" s="63"/>
      <c r="F56054" s="64"/>
    </row>
    <row r="56055" spans="4:6">
      <c r="D56055" s="63"/>
      <c r="F56055" s="64"/>
    </row>
    <row r="56056" spans="4:6">
      <c r="D56056" s="63"/>
      <c r="F56056" s="64"/>
    </row>
    <row r="56057" spans="4:6">
      <c r="D56057" s="63"/>
      <c r="F56057" s="64"/>
    </row>
    <row r="56058" spans="4:6">
      <c r="D56058" s="63"/>
      <c r="F56058" s="64"/>
    </row>
    <row r="56059" spans="4:6">
      <c r="D56059" s="63"/>
      <c r="F56059" s="64"/>
    </row>
    <row r="56060" spans="4:6">
      <c r="D56060" s="63"/>
      <c r="F56060" s="64"/>
    </row>
    <row r="56061" spans="4:6">
      <c r="D56061" s="63"/>
      <c r="F56061" s="64"/>
    </row>
    <row r="56062" spans="4:6">
      <c r="D56062" s="63"/>
      <c r="F56062" s="64"/>
    </row>
    <row r="56063" spans="4:6">
      <c r="D56063" s="63"/>
      <c r="F56063" s="64"/>
    </row>
    <row r="56064" spans="4:6">
      <c r="D56064" s="63"/>
      <c r="F56064" s="64"/>
    </row>
    <row r="56065" spans="4:6">
      <c r="D56065" s="63"/>
      <c r="F56065" s="64"/>
    </row>
    <row r="56066" spans="4:6">
      <c r="D56066" s="63"/>
      <c r="F56066" s="64"/>
    </row>
    <row r="56067" spans="4:6">
      <c r="D56067" s="63"/>
      <c r="F56067" s="64"/>
    </row>
    <row r="56068" spans="4:6">
      <c r="D56068" s="63"/>
      <c r="F56068" s="64"/>
    </row>
    <row r="56069" spans="4:6">
      <c r="D56069" s="63"/>
      <c r="F56069" s="64"/>
    </row>
    <row r="56070" spans="4:6">
      <c r="D56070" s="63"/>
      <c r="F56070" s="64"/>
    </row>
    <row r="56071" spans="4:6">
      <c r="D56071" s="63"/>
      <c r="F56071" s="64"/>
    </row>
    <row r="56072" spans="4:6">
      <c r="D56072" s="63"/>
      <c r="F56072" s="64"/>
    </row>
    <row r="56073" spans="4:6">
      <c r="D56073" s="63"/>
      <c r="F56073" s="64"/>
    </row>
    <row r="56074" spans="4:6">
      <c r="D56074" s="63"/>
      <c r="F56074" s="64"/>
    </row>
    <row r="56075" spans="4:6">
      <c r="D56075" s="63"/>
      <c r="F56075" s="64"/>
    </row>
    <row r="56076" spans="4:6">
      <c r="D56076" s="63"/>
      <c r="F56076" s="64"/>
    </row>
    <row r="56077" spans="4:6">
      <c r="D56077" s="63"/>
      <c r="F56077" s="64"/>
    </row>
    <row r="56078" spans="4:6">
      <c r="D56078" s="63"/>
      <c r="F56078" s="64"/>
    </row>
    <row r="56079" spans="4:6">
      <c r="D56079" s="63"/>
      <c r="F56079" s="64"/>
    </row>
    <row r="56080" spans="4:6">
      <c r="D56080" s="63"/>
      <c r="F56080" s="64"/>
    </row>
    <row r="56081" spans="4:6">
      <c r="D56081" s="63"/>
      <c r="F56081" s="64"/>
    </row>
    <row r="56082" spans="4:6">
      <c r="D56082" s="63"/>
      <c r="F56082" s="64"/>
    </row>
    <row r="56083" spans="4:6">
      <c r="D56083" s="63"/>
      <c r="F56083" s="64"/>
    </row>
    <row r="56084" spans="4:6">
      <c r="D56084" s="63"/>
      <c r="F56084" s="64"/>
    </row>
    <row r="56085" spans="4:6">
      <c r="D56085" s="63"/>
      <c r="F56085" s="64"/>
    </row>
    <row r="56086" spans="4:6">
      <c r="D56086" s="63"/>
      <c r="F56086" s="64"/>
    </row>
    <row r="56087" spans="4:6">
      <c r="D56087" s="63"/>
      <c r="F56087" s="64"/>
    </row>
    <row r="56088" spans="4:6">
      <c r="D56088" s="63"/>
      <c r="F56088" s="64"/>
    </row>
    <row r="56089" spans="4:6">
      <c r="D56089" s="63"/>
      <c r="F56089" s="64"/>
    </row>
    <row r="56090" spans="4:6">
      <c r="D56090" s="63"/>
      <c r="F56090" s="64"/>
    </row>
    <row r="56091" spans="4:6">
      <c r="D56091" s="63"/>
      <c r="F56091" s="64"/>
    </row>
    <row r="56092" spans="4:6">
      <c r="D56092" s="63"/>
      <c r="F56092" s="64"/>
    </row>
    <row r="56093" spans="4:6">
      <c r="D56093" s="63"/>
      <c r="F56093" s="64"/>
    </row>
    <row r="56094" spans="4:6">
      <c r="D56094" s="63"/>
      <c r="F56094" s="64"/>
    </row>
    <row r="56095" spans="4:6">
      <c r="D56095" s="63"/>
      <c r="F56095" s="64"/>
    </row>
    <row r="56096" spans="4:6">
      <c r="D56096" s="63"/>
      <c r="F56096" s="64"/>
    </row>
    <row r="56097" spans="4:6">
      <c r="D56097" s="63"/>
      <c r="F56097" s="64"/>
    </row>
    <row r="56098" spans="4:6">
      <c r="D56098" s="63"/>
      <c r="F56098" s="64"/>
    </row>
    <row r="56099" spans="4:6">
      <c r="D56099" s="63"/>
      <c r="F56099" s="64"/>
    </row>
    <row r="56100" spans="4:6">
      <c r="D56100" s="63"/>
      <c r="F56100" s="64"/>
    </row>
    <row r="56101" spans="4:6">
      <c r="D56101" s="63"/>
      <c r="F56101" s="64"/>
    </row>
    <row r="56102" spans="4:6">
      <c r="D56102" s="63"/>
      <c r="F56102" s="64"/>
    </row>
    <row r="56103" spans="4:6">
      <c r="D56103" s="63"/>
      <c r="F56103" s="64"/>
    </row>
    <row r="56104" spans="4:6">
      <c r="D56104" s="63"/>
      <c r="F56104" s="64"/>
    </row>
    <row r="56105" spans="4:6">
      <c r="D56105" s="63"/>
      <c r="F56105" s="64"/>
    </row>
    <row r="56106" spans="4:6">
      <c r="D56106" s="63"/>
      <c r="F56106" s="64"/>
    </row>
    <row r="56107" spans="4:6">
      <c r="D56107" s="63"/>
      <c r="F56107" s="64"/>
    </row>
    <row r="56108" spans="4:6">
      <c r="D56108" s="63"/>
      <c r="F56108" s="64"/>
    </row>
    <row r="56109" spans="4:6">
      <c r="D56109" s="63"/>
      <c r="F56109" s="64"/>
    </row>
    <row r="56110" spans="4:6">
      <c r="D56110" s="63"/>
      <c r="F56110" s="64"/>
    </row>
    <row r="56111" spans="4:6">
      <c r="D56111" s="63"/>
      <c r="F56111" s="64"/>
    </row>
    <row r="56112" spans="4:6">
      <c r="D56112" s="63"/>
      <c r="F56112" s="64"/>
    </row>
    <row r="56113" spans="4:6">
      <c r="D56113" s="63"/>
      <c r="F56113" s="64"/>
    </row>
    <row r="56114" spans="4:6">
      <c r="D56114" s="63"/>
      <c r="F56114" s="64"/>
    </row>
    <row r="56115" spans="4:6">
      <c r="D56115" s="63"/>
      <c r="F56115" s="64"/>
    </row>
    <row r="56116" spans="4:6">
      <c r="D56116" s="63"/>
      <c r="F56116" s="64"/>
    </row>
    <row r="56117" spans="4:6">
      <c r="D56117" s="63"/>
      <c r="F56117" s="64"/>
    </row>
    <row r="56118" spans="4:6">
      <c r="D56118" s="63"/>
      <c r="F56118" s="64"/>
    </row>
    <row r="56119" spans="4:6">
      <c r="D56119" s="63"/>
      <c r="F56119" s="64"/>
    </row>
    <row r="56120" spans="4:6">
      <c r="D56120" s="63"/>
      <c r="F56120" s="64"/>
    </row>
    <row r="56121" spans="4:6">
      <c r="D56121" s="63"/>
      <c r="F56121" s="64"/>
    </row>
    <row r="56122" spans="4:6">
      <c r="D56122" s="63"/>
      <c r="F56122" s="64"/>
    </row>
    <row r="56123" spans="4:6">
      <c r="D56123" s="63"/>
      <c r="F56123" s="64"/>
    </row>
    <row r="56124" spans="4:6">
      <c r="D56124" s="63"/>
      <c r="F56124" s="64"/>
    </row>
    <row r="56125" spans="4:6">
      <c r="D56125" s="63"/>
      <c r="F56125" s="64"/>
    </row>
    <row r="56126" spans="4:6">
      <c r="D56126" s="63"/>
      <c r="F56126" s="64"/>
    </row>
    <row r="56127" spans="4:6">
      <c r="D56127" s="63"/>
      <c r="F56127" s="64"/>
    </row>
    <row r="56128" spans="4:6">
      <c r="D56128" s="63"/>
      <c r="F56128" s="64"/>
    </row>
    <row r="56129" spans="4:6">
      <c r="D56129" s="63"/>
      <c r="F56129" s="64"/>
    </row>
    <row r="56130" spans="4:6">
      <c r="D56130" s="63"/>
      <c r="F56130" s="64"/>
    </row>
    <row r="56131" spans="4:6">
      <c r="D56131" s="63"/>
      <c r="F56131" s="64"/>
    </row>
    <row r="56132" spans="4:6">
      <c r="D56132" s="63"/>
      <c r="F56132" s="64"/>
    </row>
    <row r="56133" spans="4:6">
      <c r="D56133" s="63"/>
      <c r="F56133" s="64"/>
    </row>
    <row r="56134" spans="4:6">
      <c r="D56134" s="63"/>
      <c r="F56134" s="64"/>
    </row>
    <row r="56135" spans="4:6">
      <c r="D56135" s="63"/>
      <c r="F56135" s="64"/>
    </row>
    <row r="56136" spans="4:6">
      <c r="D56136" s="63"/>
      <c r="F56136" s="64"/>
    </row>
    <row r="56137" spans="4:6">
      <c r="D56137" s="63"/>
      <c r="F56137" s="64"/>
    </row>
    <row r="56138" spans="4:6">
      <c r="D56138" s="63"/>
      <c r="F56138" s="64"/>
    </row>
    <row r="56139" spans="4:6">
      <c r="D56139" s="63"/>
      <c r="F56139" s="64"/>
    </row>
    <row r="56140" spans="4:6">
      <c r="D56140" s="63"/>
      <c r="F56140" s="64"/>
    </row>
    <row r="56141" spans="4:6">
      <c r="D56141" s="63"/>
      <c r="F56141" s="64"/>
    </row>
    <row r="56142" spans="4:6">
      <c r="D56142" s="63"/>
      <c r="F56142" s="64"/>
    </row>
    <row r="56143" spans="4:6">
      <c r="D56143" s="63"/>
      <c r="F56143" s="64"/>
    </row>
    <row r="56144" spans="4:6">
      <c r="D56144" s="63"/>
      <c r="F56144" s="64"/>
    </row>
    <row r="56145" spans="4:6">
      <c r="D56145" s="63"/>
      <c r="F56145" s="64"/>
    </row>
    <row r="56146" spans="4:6">
      <c r="D56146" s="63"/>
      <c r="F56146" s="64"/>
    </row>
    <row r="56147" spans="4:6">
      <c r="D56147" s="63"/>
      <c r="F56147" s="64"/>
    </row>
    <row r="56148" spans="4:6">
      <c r="D56148" s="63"/>
      <c r="F56148" s="64"/>
    </row>
    <row r="56149" spans="4:6">
      <c r="D56149" s="63"/>
      <c r="F56149" s="64"/>
    </row>
    <row r="56150" spans="4:6">
      <c r="D56150" s="63"/>
      <c r="F56150" s="64"/>
    </row>
    <row r="56151" spans="4:6">
      <c r="D56151" s="63"/>
      <c r="F56151" s="64"/>
    </row>
    <row r="56152" spans="4:6">
      <c r="D56152" s="63"/>
      <c r="F56152" s="64"/>
    </row>
    <row r="56153" spans="4:6">
      <c r="D56153" s="63"/>
      <c r="F56153" s="64"/>
    </row>
    <row r="56154" spans="4:6">
      <c r="D56154" s="63"/>
      <c r="F56154" s="64"/>
    </row>
    <row r="56155" spans="4:6">
      <c r="D56155" s="63"/>
      <c r="F56155" s="64"/>
    </row>
    <row r="56156" spans="4:6">
      <c r="D56156" s="63"/>
      <c r="F56156" s="64"/>
    </row>
    <row r="56157" spans="4:6">
      <c r="D56157" s="63"/>
      <c r="F56157" s="64"/>
    </row>
    <row r="56158" spans="4:6">
      <c r="D56158" s="63"/>
      <c r="F56158" s="64"/>
    </row>
    <row r="56159" spans="4:6">
      <c r="D56159" s="63"/>
      <c r="F56159" s="64"/>
    </row>
    <row r="56160" spans="4:6">
      <c r="D56160" s="63"/>
      <c r="F56160" s="64"/>
    </row>
    <row r="56161" spans="4:6">
      <c r="D56161" s="63"/>
      <c r="F56161" s="64"/>
    </row>
    <row r="56162" spans="4:6">
      <c r="D56162" s="63"/>
      <c r="F56162" s="64"/>
    </row>
    <row r="56163" spans="4:6">
      <c r="D56163" s="63"/>
      <c r="F56163" s="64"/>
    </row>
    <row r="56164" spans="4:6">
      <c r="D56164" s="63"/>
      <c r="F56164" s="64"/>
    </row>
    <row r="56165" spans="4:6">
      <c r="D56165" s="63"/>
      <c r="F56165" s="64"/>
    </row>
    <row r="56166" spans="4:6">
      <c r="D56166" s="63"/>
      <c r="F56166" s="64"/>
    </row>
    <row r="56167" spans="4:6">
      <c r="D56167" s="63"/>
      <c r="F56167" s="64"/>
    </row>
    <row r="56168" spans="4:6">
      <c r="D56168" s="63"/>
      <c r="F56168" s="64"/>
    </row>
    <row r="56169" spans="4:6">
      <c r="D56169" s="63"/>
      <c r="F56169" s="64"/>
    </row>
    <row r="56170" spans="4:6">
      <c r="D56170" s="63"/>
      <c r="F56170" s="64"/>
    </row>
    <row r="56171" spans="4:6">
      <c r="D56171" s="63"/>
      <c r="F56171" s="64"/>
    </row>
    <row r="56172" spans="4:6">
      <c r="D56172" s="63"/>
      <c r="F56172" s="64"/>
    </row>
    <row r="56173" spans="4:6">
      <c r="D56173" s="63"/>
      <c r="F56173" s="64"/>
    </row>
    <row r="56174" spans="4:6">
      <c r="D56174" s="63"/>
      <c r="F56174" s="64"/>
    </row>
    <row r="56175" spans="4:6">
      <c r="D56175" s="63"/>
      <c r="F56175" s="64"/>
    </row>
    <row r="56176" spans="4:6">
      <c r="D56176" s="63"/>
      <c r="F56176" s="64"/>
    </row>
    <row r="56177" spans="4:6">
      <c r="D56177" s="63"/>
      <c r="F56177" s="64"/>
    </row>
    <row r="56178" spans="4:6">
      <c r="D56178" s="63"/>
      <c r="F56178" s="64"/>
    </row>
    <row r="56179" spans="4:6">
      <c r="D56179" s="63"/>
      <c r="F56179" s="64"/>
    </row>
    <row r="56180" spans="4:6">
      <c r="D56180" s="63"/>
      <c r="F56180" s="64"/>
    </row>
    <row r="56181" spans="4:6">
      <c r="D56181" s="63"/>
      <c r="F56181" s="64"/>
    </row>
    <row r="56182" spans="4:6">
      <c r="D56182" s="63"/>
      <c r="F56182" s="64"/>
    </row>
    <row r="56183" spans="4:6">
      <c r="D56183" s="63"/>
      <c r="F56183" s="64"/>
    </row>
    <row r="56184" spans="4:6">
      <c r="D56184" s="63"/>
      <c r="F56184" s="64"/>
    </row>
    <row r="56185" spans="4:6">
      <c r="D56185" s="63"/>
      <c r="F56185" s="64"/>
    </row>
    <row r="56186" spans="4:6">
      <c r="D56186" s="63"/>
      <c r="F56186" s="64"/>
    </row>
    <row r="56187" spans="4:6">
      <c r="D56187" s="63"/>
      <c r="F56187" s="64"/>
    </row>
    <row r="56188" spans="4:6">
      <c r="D56188" s="63"/>
      <c r="F56188" s="64"/>
    </row>
    <row r="56189" spans="4:6">
      <c r="D56189" s="63"/>
      <c r="F56189" s="64"/>
    </row>
    <row r="56190" spans="4:6">
      <c r="D56190" s="63"/>
      <c r="F56190" s="64"/>
    </row>
    <row r="56191" spans="4:6">
      <c r="D56191" s="63"/>
      <c r="F56191" s="64"/>
    </row>
    <row r="56192" spans="4:6">
      <c r="D56192" s="63"/>
      <c r="F56192" s="64"/>
    </row>
    <row r="56193" spans="4:6">
      <c r="D56193" s="63"/>
      <c r="F56193" s="64"/>
    </row>
    <row r="56194" spans="4:6">
      <c r="D56194" s="63"/>
      <c r="F56194" s="64"/>
    </row>
    <row r="56195" spans="4:6">
      <c r="D56195" s="63"/>
      <c r="F56195" s="64"/>
    </row>
    <row r="56196" spans="4:6">
      <c r="D56196" s="63"/>
      <c r="F56196" s="64"/>
    </row>
    <row r="56197" spans="4:6">
      <c r="D56197" s="63"/>
      <c r="F56197" s="64"/>
    </row>
    <row r="56198" spans="4:6">
      <c r="D56198" s="63"/>
      <c r="F56198" s="64"/>
    </row>
    <row r="56199" spans="4:6">
      <c r="D56199" s="63"/>
      <c r="F56199" s="64"/>
    </row>
    <row r="56200" spans="4:6">
      <c r="D56200" s="63"/>
      <c r="F56200" s="64"/>
    </row>
    <row r="56201" spans="4:6">
      <c r="D56201" s="63"/>
      <c r="F56201" s="64"/>
    </row>
    <row r="56202" spans="4:6">
      <c r="D56202" s="63"/>
      <c r="F56202" s="64"/>
    </row>
    <row r="56203" spans="4:6">
      <c r="D56203" s="63"/>
      <c r="F56203" s="64"/>
    </row>
    <row r="56204" spans="4:6">
      <c r="D56204" s="63"/>
      <c r="F56204" s="64"/>
    </row>
    <row r="56205" spans="4:6">
      <c r="D56205" s="63"/>
      <c r="F56205" s="64"/>
    </row>
    <row r="56206" spans="4:6">
      <c r="D56206" s="63"/>
      <c r="F56206" s="64"/>
    </row>
    <row r="56207" spans="4:6">
      <c r="D56207" s="63"/>
      <c r="F56207" s="64"/>
    </row>
    <row r="56208" spans="4:6">
      <c r="D56208" s="63"/>
      <c r="F56208" s="64"/>
    </row>
    <row r="56209" spans="4:6">
      <c r="D56209" s="63"/>
      <c r="F56209" s="64"/>
    </row>
    <row r="56210" spans="4:6">
      <c r="D56210" s="63"/>
      <c r="F56210" s="64"/>
    </row>
    <row r="56211" spans="4:6">
      <c r="D56211" s="63"/>
      <c r="F56211" s="64"/>
    </row>
    <row r="56212" spans="4:6">
      <c r="D56212" s="63"/>
      <c r="F56212" s="64"/>
    </row>
    <row r="56213" spans="4:6">
      <c r="D56213" s="63"/>
      <c r="F56213" s="64"/>
    </row>
    <row r="56214" spans="4:6">
      <c r="D56214" s="63"/>
      <c r="F56214" s="64"/>
    </row>
    <row r="56215" spans="4:6">
      <c r="D56215" s="63"/>
      <c r="F56215" s="64"/>
    </row>
    <row r="56216" spans="4:6">
      <c r="D56216" s="63"/>
      <c r="F56216" s="64"/>
    </row>
    <row r="56217" spans="4:6">
      <c r="D56217" s="63"/>
      <c r="F56217" s="64"/>
    </row>
    <row r="56218" spans="4:6">
      <c r="D56218" s="63"/>
      <c r="F56218" s="64"/>
    </row>
    <row r="56219" spans="4:6">
      <c r="D56219" s="63"/>
      <c r="F56219" s="64"/>
    </row>
    <row r="56220" spans="4:6">
      <c r="D56220" s="63"/>
      <c r="F56220" s="64"/>
    </row>
    <row r="56221" spans="4:6">
      <c r="D56221" s="63"/>
      <c r="F56221" s="64"/>
    </row>
    <row r="56222" spans="4:6">
      <c r="D56222" s="63"/>
      <c r="F56222" s="64"/>
    </row>
    <row r="56223" spans="4:6">
      <c r="D56223" s="63"/>
      <c r="F56223" s="64"/>
    </row>
    <row r="56224" spans="4:6">
      <c r="D56224" s="63"/>
      <c r="F56224" s="64"/>
    </row>
    <row r="56225" spans="4:6">
      <c r="D56225" s="63"/>
      <c r="F56225" s="64"/>
    </row>
    <row r="56226" spans="4:6">
      <c r="D56226" s="63"/>
      <c r="F56226" s="64"/>
    </row>
    <row r="56227" spans="4:6">
      <c r="D56227" s="63"/>
      <c r="F56227" s="64"/>
    </row>
    <row r="56228" spans="4:6">
      <c r="D56228" s="63"/>
      <c r="F56228" s="64"/>
    </row>
    <row r="56229" spans="4:6">
      <c r="D56229" s="63"/>
      <c r="F56229" s="64"/>
    </row>
    <row r="56230" spans="4:6">
      <c r="D56230" s="63"/>
      <c r="F56230" s="64"/>
    </row>
    <row r="56231" spans="4:6">
      <c r="D56231" s="63"/>
      <c r="F56231" s="64"/>
    </row>
    <row r="56232" spans="4:6">
      <c r="D56232" s="63"/>
      <c r="F56232" s="64"/>
    </row>
    <row r="56233" spans="4:6">
      <c r="D56233" s="63"/>
      <c r="F56233" s="64"/>
    </row>
    <row r="56234" spans="4:6">
      <c r="D56234" s="63"/>
      <c r="F56234" s="64"/>
    </row>
    <row r="56235" spans="4:6">
      <c r="D56235" s="63"/>
      <c r="F56235" s="64"/>
    </row>
    <row r="56236" spans="4:6">
      <c r="D56236" s="63"/>
      <c r="F56236" s="64"/>
    </row>
    <row r="56237" spans="4:6">
      <c r="D56237" s="63"/>
      <c r="F56237" s="64"/>
    </row>
    <row r="56238" spans="4:6">
      <c r="D56238" s="63"/>
      <c r="F56238" s="64"/>
    </row>
    <row r="56239" spans="4:6">
      <c r="D56239" s="63"/>
      <c r="F56239" s="64"/>
    </row>
    <row r="56240" spans="4:6">
      <c r="D56240" s="63"/>
      <c r="F56240" s="64"/>
    </row>
    <row r="56241" spans="4:6">
      <c r="D56241" s="63"/>
      <c r="F56241" s="64"/>
    </row>
    <row r="56242" spans="4:6">
      <c r="D56242" s="63"/>
      <c r="F56242" s="64"/>
    </row>
    <row r="56243" spans="4:6">
      <c r="D56243" s="63"/>
      <c r="F56243" s="64"/>
    </row>
    <row r="56244" spans="4:6">
      <c r="D56244" s="63"/>
      <c r="F56244" s="64"/>
    </row>
    <row r="56245" spans="4:6">
      <c r="D56245" s="63"/>
      <c r="F56245" s="64"/>
    </row>
    <row r="56246" spans="4:6">
      <c r="D56246" s="63"/>
      <c r="F56246" s="64"/>
    </row>
    <row r="56247" spans="4:6">
      <c r="D56247" s="63"/>
      <c r="F56247" s="64"/>
    </row>
    <row r="56248" spans="4:6">
      <c r="D56248" s="63"/>
      <c r="F56248" s="64"/>
    </row>
    <row r="56249" spans="4:6">
      <c r="D56249" s="63"/>
      <c r="F56249" s="64"/>
    </row>
    <row r="56250" spans="4:6">
      <c r="D56250" s="63"/>
      <c r="F56250" s="64"/>
    </row>
    <row r="56251" spans="4:6">
      <c r="D56251" s="63"/>
      <c r="F56251" s="64"/>
    </row>
    <row r="56252" spans="4:6">
      <c r="D56252" s="63"/>
      <c r="F56252" s="64"/>
    </row>
    <row r="56253" spans="4:6">
      <c r="D56253" s="63"/>
      <c r="F56253" s="64"/>
    </row>
    <row r="56254" spans="4:6">
      <c r="D56254" s="63"/>
      <c r="F56254" s="64"/>
    </row>
    <row r="56255" spans="4:6">
      <c r="D56255" s="63"/>
      <c r="F56255" s="64"/>
    </row>
    <row r="56256" spans="4:6">
      <c r="D56256" s="63"/>
      <c r="F56256" s="64"/>
    </row>
    <row r="56257" spans="4:6">
      <c r="D56257" s="63"/>
      <c r="F56257" s="64"/>
    </row>
    <row r="56258" spans="4:6">
      <c r="D56258" s="63"/>
      <c r="F56258" s="64"/>
    </row>
    <row r="56259" spans="4:6">
      <c r="D56259" s="63"/>
      <c r="F56259" s="64"/>
    </row>
    <row r="56260" spans="4:6">
      <c r="D56260" s="63"/>
      <c r="F56260" s="64"/>
    </row>
    <row r="56261" spans="4:6">
      <c r="D56261" s="63"/>
      <c r="F56261" s="64"/>
    </row>
    <row r="56262" spans="4:6">
      <c r="D56262" s="63"/>
      <c r="F56262" s="64"/>
    </row>
    <row r="56263" spans="4:6">
      <c r="D56263" s="63"/>
      <c r="F56263" s="64"/>
    </row>
    <row r="56264" spans="4:6">
      <c r="D56264" s="63"/>
      <c r="F56264" s="64"/>
    </row>
    <row r="56265" spans="4:6">
      <c r="D56265" s="63"/>
      <c r="F56265" s="64"/>
    </row>
    <row r="56266" spans="4:6">
      <c r="D56266" s="63"/>
      <c r="F56266" s="64"/>
    </row>
    <row r="56267" spans="4:6">
      <c r="D56267" s="63"/>
      <c r="F56267" s="64"/>
    </row>
    <row r="56268" spans="4:6">
      <c r="D56268" s="63"/>
      <c r="F56268" s="64"/>
    </row>
    <row r="56269" spans="4:6">
      <c r="D56269" s="63"/>
      <c r="F56269" s="64"/>
    </row>
    <row r="56270" spans="4:6">
      <c r="D56270" s="63"/>
      <c r="F56270" s="64"/>
    </row>
    <row r="56271" spans="4:6">
      <c r="D56271" s="63"/>
      <c r="F56271" s="64"/>
    </row>
    <row r="56272" spans="4:6">
      <c r="D56272" s="63"/>
      <c r="F56272" s="64"/>
    </row>
    <row r="56273" spans="4:6">
      <c r="D56273" s="63"/>
      <c r="F56273" s="64"/>
    </row>
    <row r="56274" spans="4:6">
      <c r="D56274" s="63"/>
      <c r="F56274" s="64"/>
    </row>
    <row r="56275" spans="4:6">
      <c r="D56275" s="63"/>
      <c r="F56275" s="64"/>
    </row>
    <row r="56276" spans="4:6">
      <c r="D56276" s="63"/>
      <c r="F56276" s="64"/>
    </row>
    <row r="56277" spans="4:6">
      <c r="D56277" s="63"/>
      <c r="F56277" s="64"/>
    </row>
    <row r="56278" spans="4:6">
      <c r="D56278" s="63"/>
      <c r="F56278" s="64"/>
    </row>
    <row r="56279" spans="4:6">
      <c r="D56279" s="63"/>
      <c r="F56279" s="64"/>
    </row>
    <row r="56280" spans="4:6">
      <c r="D56280" s="63"/>
      <c r="F56280" s="64"/>
    </row>
    <row r="56281" spans="4:6">
      <c r="D56281" s="63"/>
      <c r="F56281" s="64"/>
    </row>
    <row r="56282" spans="4:6">
      <c r="D56282" s="63"/>
      <c r="F56282" s="64"/>
    </row>
    <row r="56283" spans="4:6">
      <c r="D56283" s="63"/>
      <c r="F56283" s="64"/>
    </row>
    <row r="56284" spans="4:6">
      <c r="D56284" s="63"/>
      <c r="F56284" s="64"/>
    </row>
    <row r="56285" spans="4:6">
      <c r="D56285" s="63"/>
      <c r="F56285" s="64"/>
    </row>
    <row r="56286" spans="4:6">
      <c r="D56286" s="63"/>
      <c r="F56286" s="64"/>
    </row>
    <row r="56287" spans="4:6">
      <c r="D56287" s="63"/>
      <c r="F56287" s="64"/>
    </row>
    <row r="56288" spans="4:6">
      <c r="D56288" s="63"/>
      <c r="F56288" s="64"/>
    </row>
    <row r="56289" spans="4:6">
      <c r="D56289" s="63"/>
      <c r="F56289" s="64"/>
    </row>
    <row r="56290" spans="4:6">
      <c r="D56290" s="63"/>
      <c r="F56290" s="64"/>
    </row>
    <row r="56291" spans="4:6">
      <c r="D56291" s="63"/>
      <c r="F56291" s="64"/>
    </row>
    <row r="56292" spans="4:6">
      <c r="D56292" s="63"/>
      <c r="F56292" s="64"/>
    </row>
    <row r="56293" spans="4:6">
      <c r="D56293" s="63"/>
      <c r="F56293" s="64"/>
    </row>
    <row r="56294" spans="4:6">
      <c r="D56294" s="63"/>
      <c r="F56294" s="64"/>
    </row>
    <row r="56295" spans="4:6">
      <c r="D56295" s="63"/>
      <c r="F56295" s="64"/>
    </row>
    <row r="56296" spans="4:6">
      <c r="D56296" s="63"/>
      <c r="F56296" s="64"/>
    </row>
    <row r="56297" spans="4:6">
      <c r="D56297" s="63"/>
      <c r="F56297" s="64"/>
    </row>
    <row r="56298" spans="4:6">
      <c r="D56298" s="63"/>
      <c r="F56298" s="64"/>
    </row>
    <row r="56299" spans="4:6">
      <c r="D56299" s="63"/>
      <c r="F56299" s="64"/>
    </row>
    <row r="56300" spans="4:6">
      <c r="D56300" s="63"/>
      <c r="F56300" s="64"/>
    </row>
    <row r="56301" spans="4:6">
      <c r="D56301" s="63"/>
      <c r="F56301" s="64"/>
    </row>
    <row r="56302" spans="4:6">
      <c r="D56302" s="63"/>
      <c r="F56302" s="64"/>
    </row>
    <row r="56303" spans="4:6">
      <c r="D56303" s="63"/>
      <c r="F56303" s="64"/>
    </row>
    <row r="56304" spans="4:6">
      <c r="D56304" s="63"/>
      <c r="F56304" s="64"/>
    </row>
    <row r="56305" spans="4:6">
      <c r="D56305" s="63"/>
      <c r="F56305" s="64"/>
    </row>
    <row r="56306" spans="4:6">
      <c r="D56306" s="63"/>
      <c r="F56306" s="64"/>
    </row>
    <row r="56307" spans="4:6">
      <c r="D56307" s="63"/>
      <c r="F56307" s="64"/>
    </row>
    <row r="56308" spans="4:6">
      <c r="D56308" s="63"/>
      <c r="F56308" s="64"/>
    </row>
    <row r="56309" spans="4:6">
      <c r="D56309" s="63"/>
      <c r="F56309" s="64"/>
    </row>
    <row r="56310" spans="4:6">
      <c r="D56310" s="63"/>
      <c r="F56310" s="64"/>
    </row>
    <row r="56311" spans="4:6">
      <c r="D56311" s="63"/>
      <c r="F56311" s="64"/>
    </row>
    <row r="56312" spans="4:6">
      <c r="D56312" s="63"/>
      <c r="F56312" s="64"/>
    </row>
    <row r="56313" spans="4:6">
      <c r="D56313" s="63"/>
      <c r="F56313" s="64"/>
    </row>
    <row r="56314" spans="4:6">
      <c r="D56314" s="63"/>
      <c r="F56314" s="64"/>
    </row>
    <row r="56315" spans="4:6">
      <c r="D56315" s="63"/>
      <c r="F56315" s="64"/>
    </row>
    <row r="56316" spans="4:6">
      <c r="D56316" s="63"/>
      <c r="F56316" s="64"/>
    </row>
    <row r="56317" spans="4:6">
      <c r="D56317" s="63"/>
      <c r="F56317" s="64"/>
    </row>
    <row r="56318" spans="4:6">
      <c r="D56318" s="63"/>
      <c r="F56318" s="64"/>
    </row>
    <row r="56319" spans="4:6">
      <c r="D56319" s="63"/>
      <c r="F56319" s="64"/>
    </row>
    <row r="56320" spans="4:6">
      <c r="D56320" s="63"/>
      <c r="F56320" s="64"/>
    </row>
    <row r="56321" spans="4:6">
      <c r="D56321" s="63"/>
      <c r="F56321" s="64"/>
    </row>
    <row r="56322" spans="4:6">
      <c r="D56322" s="63"/>
      <c r="F56322" s="64"/>
    </row>
    <row r="56323" spans="4:6">
      <c r="D56323" s="63"/>
      <c r="F56323" s="64"/>
    </row>
    <row r="56324" spans="4:6">
      <c r="D56324" s="63"/>
      <c r="F56324" s="64"/>
    </row>
    <row r="56325" spans="4:6">
      <c r="D56325" s="63"/>
      <c r="F56325" s="64"/>
    </row>
    <row r="56326" spans="4:6">
      <c r="D56326" s="63"/>
      <c r="F56326" s="64"/>
    </row>
    <row r="56327" spans="4:6">
      <c r="D56327" s="63"/>
      <c r="F56327" s="64"/>
    </row>
    <row r="56328" spans="4:6">
      <c r="D56328" s="63"/>
      <c r="F56328" s="64"/>
    </row>
    <row r="56329" spans="4:6">
      <c r="D56329" s="63"/>
      <c r="F56329" s="64"/>
    </row>
    <row r="56330" spans="4:6">
      <c r="D56330" s="63"/>
      <c r="F56330" s="64"/>
    </row>
    <row r="56331" spans="4:6">
      <c r="D56331" s="63"/>
      <c r="F56331" s="64"/>
    </row>
    <row r="56332" spans="4:6">
      <c r="D56332" s="63"/>
      <c r="F56332" s="64"/>
    </row>
    <row r="56333" spans="4:6">
      <c r="D56333" s="63"/>
      <c r="F56333" s="64"/>
    </row>
    <row r="56334" spans="4:6">
      <c r="D56334" s="63"/>
      <c r="F56334" s="64"/>
    </row>
    <row r="56335" spans="4:6">
      <c r="D56335" s="63"/>
      <c r="F56335" s="64"/>
    </row>
    <row r="56336" spans="4:6">
      <c r="D56336" s="63"/>
      <c r="F56336" s="64"/>
    </row>
    <row r="56337" spans="4:6">
      <c r="D56337" s="63"/>
      <c r="F56337" s="64"/>
    </row>
    <row r="56338" spans="4:6">
      <c r="D56338" s="63"/>
      <c r="F56338" s="64"/>
    </row>
    <row r="56339" spans="4:6">
      <c r="D56339" s="63"/>
      <c r="F56339" s="64"/>
    </row>
    <row r="56340" spans="4:6">
      <c r="D56340" s="63"/>
      <c r="F56340" s="64"/>
    </row>
    <row r="56341" spans="4:6">
      <c r="D56341" s="63"/>
      <c r="F56341" s="64"/>
    </row>
    <row r="56342" spans="4:6">
      <c r="D56342" s="63"/>
      <c r="F56342" s="64"/>
    </row>
    <row r="56343" spans="4:6">
      <c r="D56343" s="63"/>
      <c r="F56343" s="64"/>
    </row>
    <row r="56344" spans="4:6">
      <c r="D56344" s="63"/>
      <c r="F56344" s="64"/>
    </row>
    <row r="56345" spans="4:6">
      <c r="D56345" s="63"/>
      <c r="F56345" s="64"/>
    </row>
    <row r="56346" spans="4:6">
      <c r="D56346" s="63"/>
      <c r="F56346" s="64"/>
    </row>
    <row r="56347" spans="4:6">
      <c r="D56347" s="63"/>
      <c r="F56347" s="64"/>
    </row>
    <row r="56348" spans="4:6">
      <c r="D56348" s="63"/>
      <c r="F56348" s="64"/>
    </row>
    <row r="56349" spans="4:6">
      <c r="D56349" s="63"/>
      <c r="F56349" s="64"/>
    </row>
    <row r="56350" spans="4:6">
      <c r="D56350" s="63"/>
      <c r="F56350" s="64"/>
    </row>
    <row r="56351" spans="4:6">
      <c r="D56351" s="63"/>
      <c r="F56351" s="64"/>
    </row>
    <row r="56352" spans="4:6">
      <c r="D56352" s="63"/>
      <c r="F56352" s="64"/>
    </row>
    <row r="56353" spans="4:6">
      <c r="D56353" s="63"/>
      <c r="F56353" s="64"/>
    </row>
    <row r="56354" spans="4:6">
      <c r="D56354" s="63"/>
      <c r="F56354" s="64"/>
    </row>
    <row r="56355" spans="4:6">
      <c r="D56355" s="63"/>
      <c r="F56355" s="64"/>
    </row>
    <row r="56356" spans="4:6">
      <c r="D56356" s="63"/>
      <c r="F56356" s="64"/>
    </row>
    <row r="56357" spans="4:6">
      <c r="D56357" s="63"/>
      <c r="F56357" s="64"/>
    </row>
    <row r="56358" spans="4:6">
      <c r="D56358" s="63"/>
      <c r="F56358" s="64"/>
    </row>
    <row r="56359" spans="4:6">
      <c r="D56359" s="63"/>
      <c r="F56359" s="64"/>
    </row>
    <row r="56360" spans="4:6">
      <c r="D56360" s="63"/>
      <c r="F56360" s="64"/>
    </row>
    <row r="56361" spans="4:6">
      <c r="D56361" s="63"/>
      <c r="F56361" s="64"/>
    </row>
    <row r="56362" spans="4:6">
      <c r="D56362" s="63"/>
      <c r="F56362" s="64"/>
    </row>
    <row r="56363" spans="4:6">
      <c r="D56363" s="63"/>
      <c r="F56363" s="64"/>
    </row>
    <row r="56364" spans="4:6">
      <c r="D56364" s="63"/>
      <c r="F56364" s="64"/>
    </row>
    <row r="56365" spans="4:6">
      <c r="D56365" s="63"/>
      <c r="F56365" s="64"/>
    </row>
    <row r="56366" spans="4:6">
      <c r="D56366" s="63"/>
      <c r="F56366" s="64"/>
    </row>
    <row r="56367" spans="4:6">
      <c r="D56367" s="63"/>
      <c r="F56367" s="64"/>
    </row>
    <row r="56368" spans="4:6">
      <c r="D56368" s="63"/>
      <c r="F56368" s="64"/>
    </row>
    <row r="56369" spans="4:6">
      <c r="D56369" s="63"/>
      <c r="F56369" s="64"/>
    </row>
    <row r="56370" spans="4:6">
      <c r="D56370" s="63"/>
      <c r="F56370" s="64"/>
    </row>
    <row r="56371" spans="4:6">
      <c r="D56371" s="63"/>
      <c r="F56371" s="64"/>
    </row>
    <row r="56372" spans="4:6">
      <c r="D56372" s="63"/>
      <c r="F56372" s="64"/>
    </row>
    <row r="56373" spans="4:6">
      <c r="D56373" s="63"/>
      <c r="F56373" s="64"/>
    </row>
    <row r="56374" spans="4:6">
      <c r="D56374" s="63"/>
      <c r="F56374" s="64"/>
    </row>
    <row r="56375" spans="4:6">
      <c r="D56375" s="63"/>
      <c r="F56375" s="64"/>
    </row>
    <row r="56376" spans="4:6">
      <c r="D56376" s="63"/>
      <c r="F56376" s="64"/>
    </row>
    <row r="56377" spans="4:6">
      <c r="D56377" s="63"/>
      <c r="F56377" s="64"/>
    </row>
    <row r="56378" spans="4:6">
      <c r="D56378" s="63"/>
      <c r="F56378" s="64"/>
    </row>
    <row r="56379" spans="4:6">
      <c r="D56379" s="63"/>
      <c r="F56379" s="64"/>
    </row>
    <row r="56380" spans="4:6">
      <c r="D56380" s="63"/>
      <c r="F56380" s="64"/>
    </row>
    <row r="56381" spans="4:6">
      <c r="D56381" s="63"/>
      <c r="F56381" s="64"/>
    </row>
    <row r="56382" spans="4:6">
      <c r="D56382" s="63"/>
      <c r="F56382" s="64"/>
    </row>
    <row r="56383" spans="4:6">
      <c r="D56383" s="63"/>
      <c r="F56383" s="64"/>
    </row>
    <row r="56384" spans="4:6">
      <c r="D56384" s="63"/>
      <c r="F56384" s="64"/>
    </row>
    <row r="56385" spans="4:6">
      <c r="D56385" s="63"/>
      <c r="F56385" s="64"/>
    </row>
    <row r="56386" spans="4:6">
      <c r="D56386" s="63"/>
      <c r="F56386" s="64"/>
    </row>
    <row r="56387" spans="4:6">
      <c r="D56387" s="63"/>
      <c r="F56387" s="64"/>
    </row>
    <row r="56388" spans="4:6">
      <c r="D56388" s="63"/>
      <c r="F56388" s="64"/>
    </row>
    <row r="56389" spans="4:6">
      <c r="D56389" s="63"/>
      <c r="F56389" s="64"/>
    </row>
    <row r="56390" spans="4:6">
      <c r="D56390" s="63"/>
      <c r="F56390" s="64"/>
    </row>
    <row r="56391" spans="4:6">
      <c r="D56391" s="63"/>
      <c r="F56391" s="64"/>
    </row>
    <row r="56392" spans="4:6">
      <c r="D56392" s="63"/>
      <c r="F56392" s="64"/>
    </row>
    <row r="56393" spans="4:6">
      <c r="D56393" s="63"/>
      <c r="F56393" s="64"/>
    </row>
    <row r="56394" spans="4:6">
      <c r="D56394" s="63"/>
      <c r="F56394" s="64"/>
    </row>
    <row r="56395" spans="4:6">
      <c r="D56395" s="63"/>
      <c r="F56395" s="64"/>
    </row>
    <row r="56396" spans="4:6">
      <c r="D56396" s="63"/>
      <c r="F56396" s="64"/>
    </row>
    <row r="56397" spans="4:6">
      <c r="D56397" s="63"/>
      <c r="F56397" s="64"/>
    </row>
    <row r="56398" spans="4:6">
      <c r="D56398" s="63"/>
      <c r="F56398" s="64"/>
    </row>
    <row r="56399" spans="4:6">
      <c r="D56399" s="63"/>
      <c r="F56399" s="64"/>
    </row>
    <row r="56400" spans="4:6">
      <c r="D56400" s="63"/>
      <c r="F56400" s="64"/>
    </row>
    <row r="56401" spans="4:6">
      <c r="D56401" s="63"/>
      <c r="F56401" s="64"/>
    </row>
    <row r="56402" spans="4:6">
      <c r="D56402" s="63"/>
      <c r="F56402" s="64"/>
    </row>
    <row r="56403" spans="4:6">
      <c r="D56403" s="63"/>
      <c r="F56403" s="64"/>
    </row>
    <row r="56404" spans="4:6">
      <c r="D56404" s="63"/>
      <c r="F56404" s="64"/>
    </row>
    <row r="56405" spans="4:6">
      <c r="D56405" s="63"/>
      <c r="F56405" s="64"/>
    </row>
    <row r="56406" spans="4:6">
      <c r="D56406" s="63"/>
      <c r="F56406" s="64"/>
    </row>
    <row r="56407" spans="4:6">
      <c r="D56407" s="63"/>
      <c r="F56407" s="64"/>
    </row>
    <row r="56408" spans="4:6">
      <c r="D56408" s="63"/>
      <c r="F56408" s="64"/>
    </row>
    <row r="56409" spans="4:6">
      <c r="D56409" s="63"/>
      <c r="F56409" s="64"/>
    </row>
    <row r="56410" spans="4:6">
      <c r="D56410" s="63"/>
      <c r="F56410" s="64"/>
    </row>
    <row r="56411" spans="4:6">
      <c r="D56411" s="63"/>
      <c r="F56411" s="64"/>
    </row>
    <row r="56412" spans="4:6">
      <c r="D56412" s="63"/>
      <c r="F56412" s="64"/>
    </row>
    <row r="56413" spans="4:6">
      <c r="D56413" s="63"/>
      <c r="F56413" s="64"/>
    </row>
    <row r="56414" spans="4:6">
      <c r="D56414" s="63"/>
      <c r="F56414" s="64"/>
    </row>
    <row r="56415" spans="4:6">
      <c r="D56415" s="63"/>
      <c r="F56415" s="64"/>
    </row>
    <row r="56416" spans="4:6">
      <c r="D56416" s="63"/>
      <c r="F56416" s="64"/>
    </row>
    <row r="56417" spans="4:6">
      <c r="D56417" s="63"/>
      <c r="F56417" s="64"/>
    </row>
    <row r="56418" spans="4:6">
      <c r="D56418" s="63"/>
      <c r="F56418" s="64"/>
    </row>
    <row r="56419" spans="4:6">
      <c r="D56419" s="63"/>
      <c r="F56419" s="64"/>
    </row>
    <row r="56420" spans="4:6">
      <c r="D56420" s="63"/>
      <c r="F56420" s="64"/>
    </row>
    <row r="56421" spans="4:6">
      <c r="D56421" s="63"/>
      <c r="F56421" s="64"/>
    </row>
    <row r="56422" spans="4:6">
      <c r="D56422" s="63"/>
      <c r="F56422" s="64"/>
    </row>
    <row r="56423" spans="4:6">
      <c r="D56423" s="63"/>
      <c r="F56423" s="64"/>
    </row>
    <row r="56424" spans="4:6">
      <c r="D56424" s="63"/>
      <c r="F56424" s="64"/>
    </row>
    <row r="56425" spans="4:6">
      <c r="D56425" s="63"/>
      <c r="F56425" s="64"/>
    </row>
    <row r="56426" spans="4:6">
      <c r="D56426" s="63"/>
      <c r="F56426" s="64"/>
    </row>
    <row r="56427" spans="4:6">
      <c r="D56427" s="63"/>
      <c r="F56427" s="64"/>
    </row>
    <row r="56428" spans="4:6">
      <c r="D56428" s="63"/>
      <c r="F56428" s="64"/>
    </row>
    <row r="56429" spans="4:6">
      <c r="D56429" s="63"/>
      <c r="F56429" s="64"/>
    </row>
    <row r="56430" spans="4:6">
      <c r="D56430" s="63"/>
      <c r="F56430" s="64"/>
    </row>
    <row r="56431" spans="4:6">
      <c r="D56431" s="63"/>
      <c r="F56431" s="64"/>
    </row>
    <row r="56432" spans="4:6">
      <c r="D56432" s="63"/>
      <c r="F56432" s="64"/>
    </row>
    <row r="56433" spans="4:6">
      <c r="D56433" s="63"/>
      <c r="F56433" s="64"/>
    </row>
    <row r="56434" spans="4:6">
      <c r="D56434" s="63"/>
      <c r="F56434" s="64"/>
    </row>
    <row r="56435" spans="4:6">
      <c r="D56435" s="63"/>
      <c r="F56435" s="64"/>
    </row>
    <row r="56436" spans="4:6">
      <c r="D56436" s="63"/>
      <c r="F56436" s="64"/>
    </row>
    <row r="56437" spans="4:6">
      <c r="D56437" s="63"/>
      <c r="F56437" s="64"/>
    </row>
    <row r="56438" spans="4:6">
      <c r="D56438" s="63"/>
      <c r="F56438" s="64"/>
    </row>
    <row r="56439" spans="4:6">
      <c r="D56439" s="63"/>
      <c r="F56439" s="64"/>
    </row>
    <row r="56440" spans="4:6">
      <c r="D56440" s="63"/>
      <c r="F56440" s="64"/>
    </row>
    <row r="56441" spans="4:6">
      <c r="D56441" s="63"/>
      <c r="F56441" s="64"/>
    </row>
    <row r="56442" spans="4:6">
      <c r="D56442" s="63"/>
      <c r="F56442" s="64"/>
    </row>
    <row r="56443" spans="4:6">
      <c r="D56443" s="63"/>
      <c r="F56443" s="64"/>
    </row>
    <row r="56444" spans="4:6">
      <c r="D56444" s="63"/>
      <c r="F56444" s="64"/>
    </row>
    <row r="56445" spans="4:6">
      <c r="D56445" s="63"/>
      <c r="F56445" s="64"/>
    </row>
    <row r="56446" spans="4:6">
      <c r="D56446" s="63"/>
      <c r="F56446" s="64"/>
    </row>
    <row r="56447" spans="4:6">
      <c r="D56447" s="63"/>
      <c r="F56447" s="64"/>
    </row>
    <row r="56448" spans="4:6">
      <c r="D56448" s="63"/>
      <c r="F56448" s="64"/>
    </row>
    <row r="56449" spans="4:6">
      <c r="D56449" s="63"/>
      <c r="F56449" s="64"/>
    </row>
    <row r="56450" spans="4:6">
      <c r="D56450" s="63"/>
      <c r="F56450" s="64"/>
    </row>
    <row r="56451" spans="4:6">
      <c r="D56451" s="63"/>
      <c r="F56451" s="64"/>
    </row>
    <row r="56452" spans="4:6">
      <c r="D56452" s="63"/>
      <c r="F56452" s="64"/>
    </row>
    <row r="56453" spans="4:6">
      <c r="D56453" s="63"/>
      <c r="F56453" s="64"/>
    </row>
    <row r="56454" spans="4:6">
      <c r="D56454" s="63"/>
      <c r="F56454" s="64"/>
    </row>
    <row r="56455" spans="4:6">
      <c r="D56455" s="63"/>
      <c r="F56455" s="64"/>
    </row>
    <row r="56456" spans="4:6">
      <c r="D56456" s="63"/>
      <c r="F56456" s="64"/>
    </row>
    <row r="56457" spans="4:6">
      <c r="D56457" s="63"/>
      <c r="F56457" s="64"/>
    </row>
    <row r="56458" spans="4:6">
      <c r="D56458" s="63"/>
      <c r="F56458" s="64"/>
    </row>
    <row r="56459" spans="4:6">
      <c r="D56459" s="63"/>
      <c r="F56459" s="64"/>
    </row>
    <row r="56460" spans="4:6">
      <c r="D56460" s="63"/>
      <c r="F56460" s="64"/>
    </row>
    <row r="56461" spans="4:6">
      <c r="D56461" s="63"/>
      <c r="F56461" s="64"/>
    </row>
    <row r="56462" spans="4:6">
      <c r="D56462" s="63"/>
      <c r="F56462" s="64"/>
    </row>
    <row r="56463" spans="4:6">
      <c r="D56463" s="63"/>
      <c r="F56463" s="64"/>
    </row>
    <row r="56464" spans="4:6">
      <c r="D56464" s="63"/>
      <c r="F56464" s="64"/>
    </row>
    <row r="56465" spans="4:6">
      <c r="D56465" s="63"/>
      <c r="F56465" s="64"/>
    </row>
    <row r="56466" spans="4:6">
      <c r="D56466" s="63"/>
      <c r="F56466" s="64"/>
    </row>
    <row r="56467" spans="4:6">
      <c r="D56467" s="63"/>
      <c r="F56467" s="64"/>
    </row>
    <row r="56468" spans="4:6">
      <c r="D56468" s="63"/>
      <c r="F56468" s="64"/>
    </row>
    <row r="56469" spans="4:6">
      <c r="D56469" s="63"/>
      <c r="F56469" s="64"/>
    </row>
    <row r="56470" spans="4:6">
      <c r="D56470" s="63"/>
      <c r="F56470" s="64"/>
    </row>
    <row r="56471" spans="4:6">
      <c r="D56471" s="63"/>
      <c r="F56471" s="64"/>
    </row>
    <row r="56472" spans="4:6">
      <c r="D56472" s="63"/>
      <c r="F56472" s="64"/>
    </row>
    <row r="56473" spans="4:6">
      <c r="D56473" s="63"/>
      <c r="F56473" s="64"/>
    </row>
    <row r="56474" spans="4:6">
      <c r="D56474" s="63"/>
      <c r="F56474" s="64"/>
    </row>
    <row r="56475" spans="4:6">
      <c r="D56475" s="63"/>
      <c r="F56475" s="64"/>
    </row>
    <row r="56476" spans="4:6">
      <c r="D56476" s="63"/>
      <c r="F56476" s="64"/>
    </row>
    <row r="56477" spans="4:6">
      <c r="D56477" s="63"/>
      <c r="F56477" s="64"/>
    </row>
    <row r="56478" spans="4:6">
      <c r="D56478" s="63"/>
      <c r="F56478" s="64"/>
    </row>
    <row r="56479" spans="4:6">
      <c r="D56479" s="63"/>
      <c r="F56479" s="64"/>
    </row>
    <row r="56480" spans="4:6">
      <c r="D56480" s="63"/>
      <c r="F56480" s="64"/>
    </row>
    <row r="56481" spans="4:6">
      <c r="D56481" s="63"/>
      <c r="F56481" s="64"/>
    </row>
    <row r="56482" spans="4:6">
      <c r="D56482" s="63"/>
      <c r="F56482" s="64"/>
    </row>
    <row r="56483" spans="4:6">
      <c r="D56483" s="63"/>
      <c r="F56483" s="64"/>
    </row>
    <row r="56484" spans="4:6">
      <c r="D56484" s="63"/>
      <c r="F56484" s="64"/>
    </row>
    <row r="56485" spans="4:6">
      <c r="D56485" s="63"/>
      <c r="F56485" s="64"/>
    </row>
    <row r="56486" spans="4:6">
      <c r="D56486" s="63"/>
      <c r="F56486" s="64"/>
    </row>
    <row r="56487" spans="4:6">
      <c r="D56487" s="63"/>
      <c r="F56487" s="64"/>
    </row>
    <row r="56488" spans="4:6">
      <c r="D56488" s="63"/>
      <c r="F56488" s="64"/>
    </row>
    <row r="56489" spans="4:6">
      <c r="D56489" s="63"/>
      <c r="F56489" s="64"/>
    </row>
    <row r="56490" spans="4:6">
      <c r="D56490" s="63"/>
      <c r="F56490" s="64"/>
    </row>
    <row r="56491" spans="4:6">
      <c r="D56491" s="63"/>
      <c r="F56491" s="64"/>
    </row>
    <row r="56492" spans="4:6">
      <c r="D56492" s="63"/>
      <c r="F56492" s="64"/>
    </row>
    <row r="56493" spans="4:6">
      <c r="D56493" s="63"/>
      <c r="F56493" s="64"/>
    </row>
    <row r="56494" spans="4:6">
      <c r="D56494" s="63"/>
      <c r="F56494" s="64"/>
    </row>
    <row r="56495" spans="4:6">
      <c r="D56495" s="63"/>
      <c r="F56495" s="64"/>
    </row>
    <row r="56496" spans="4:6">
      <c r="D56496" s="63"/>
      <c r="F56496" s="64"/>
    </row>
    <row r="56497" spans="4:6">
      <c r="D56497" s="63"/>
      <c r="F56497" s="64"/>
    </row>
    <row r="56498" spans="4:6">
      <c r="D56498" s="63"/>
      <c r="F56498" s="64"/>
    </row>
    <row r="56499" spans="4:6">
      <c r="D56499" s="63"/>
      <c r="F56499" s="64"/>
    </row>
    <row r="56500" spans="4:6">
      <c r="D56500" s="63"/>
      <c r="F56500" s="64"/>
    </row>
    <row r="56501" spans="4:6">
      <c r="D56501" s="63"/>
      <c r="F56501" s="64"/>
    </row>
    <row r="56502" spans="4:6">
      <c r="D56502" s="63"/>
      <c r="F56502" s="64"/>
    </row>
    <row r="56503" spans="4:6">
      <c r="D56503" s="63"/>
      <c r="F56503" s="64"/>
    </row>
    <row r="56504" spans="4:6">
      <c r="D56504" s="63"/>
      <c r="F56504" s="64"/>
    </row>
    <row r="56505" spans="4:6">
      <c r="D56505" s="63"/>
      <c r="F56505" s="64"/>
    </row>
    <row r="56506" spans="4:6">
      <c r="D56506" s="63"/>
      <c r="F56506" s="64"/>
    </row>
    <row r="56507" spans="4:6">
      <c r="D56507" s="63"/>
      <c r="F56507" s="64"/>
    </row>
    <row r="56508" spans="4:6">
      <c r="D56508" s="63"/>
      <c r="F56508" s="64"/>
    </row>
    <row r="56509" spans="4:6">
      <c r="D56509" s="63"/>
      <c r="F56509" s="64"/>
    </row>
    <row r="56510" spans="4:6">
      <c r="D56510" s="63"/>
      <c r="F56510" s="64"/>
    </row>
    <row r="56511" spans="4:6">
      <c r="D56511" s="63"/>
      <c r="F56511" s="64"/>
    </row>
    <row r="56512" spans="4:6">
      <c r="D56512" s="63"/>
      <c r="F56512" s="64"/>
    </row>
    <row r="56513" spans="4:6">
      <c r="D56513" s="63"/>
      <c r="F56513" s="64"/>
    </row>
    <row r="56514" spans="4:6">
      <c r="D56514" s="63"/>
      <c r="F56514" s="64"/>
    </row>
    <row r="56515" spans="4:6">
      <c r="D56515" s="63"/>
      <c r="F56515" s="64"/>
    </row>
    <row r="56516" spans="4:6">
      <c r="D56516" s="63"/>
      <c r="F56516" s="64"/>
    </row>
    <row r="56517" spans="4:6">
      <c r="D56517" s="63"/>
      <c r="F56517" s="64"/>
    </row>
    <row r="56518" spans="4:6">
      <c r="D56518" s="63"/>
      <c r="F56518" s="64"/>
    </row>
    <row r="56519" spans="4:6">
      <c r="D56519" s="63"/>
      <c r="F56519" s="64"/>
    </row>
    <row r="56520" spans="4:6">
      <c r="D56520" s="63"/>
      <c r="F56520" s="64"/>
    </row>
    <row r="56521" spans="4:6">
      <c r="D56521" s="63"/>
      <c r="F56521" s="64"/>
    </row>
    <row r="56522" spans="4:6">
      <c r="D56522" s="63"/>
      <c r="F56522" s="64"/>
    </row>
    <row r="56523" spans="4:6">
      <c r="D56523" s="63"/>
      <c r="F56523" s="64"/>
    </row>
    <row r="56524" spans="4:6">
      <c r="D56524" s="63"/>
      <c r="F56524" s="64"/>
    </row>
    <row r="56525" spans="4:6">
      <c r="D56525" s="63"/>
      <c r="F56525" s="64"/>
    </row>
    <row r="56526" spans="4:6">
      <c r="D56526" s="63"/>
      <c r="F56526" s="64"/>
    </row>
    <row r="56527" spans="4:6">
      <c r="D56527" s="63"/>
      <c r="F56527" s="64"/>
    </row>
    <row r="56528" spans="4:6">
      <c r="D56528" s="63"/>
      <c r="F56528" s="64"/>
    </row>
    <row r="56529" spans="4:6">
      <c r="D56529" s="63"/>
      <c r="F56529" s="64"/>
    </row>
    <row r="56530" spans="4:6">
      <c r="D56530" s="63"/>
      <c r="F56530" s="64"/>
    </row>
    <row r="56531" spans="4:6">
      <c r="D56531" s="63"/>
      <c r="F56531" s="64"/>
    </row>
    <row r="56532" spans="4:6">
      <c r="D56532" s="63"/>
      <c r="F56532" s="64"/>
    </row>
    <row r="56533" spans="4:6">
      <c r="D56533" s="63"/>
      <c r="F56533" s="64"/>
    </row>
    <row r="56534" spans="4:6">
      <c r="D56534" s="63"/>
      <c r="F56534" s="64"/>
    </row>
    <row r="56535" spans="4:6">
      <c r="D56535" s="63"/>
      <c r="F56535" s="64"/>
    </row>
    <row r="56536" spans="4:6">
      <c r="D56536" s="63"/>
      <c r="F56536" s="64"/>
    </row>
    <row r="56537" spans="4:6">
      <c r="D56537" s="63"/>
      <c r="F56537" s="64"/>
    </row>
    <row r="56538" spans="4:6">
      <c r="D56538" s="63"/>
      <c r="F56538" s="64"/>
    </row>
    <row r="56539" spans="4:6">
      <c r="D56539" s="63"/>
      <c r="F56539" s="64"/>
    </row>
    <row r="56540" spans="4:6">
      <c r="D56540" s="63"/>
      <c r="F56540" s="64"/>
    </row>
    <row r="56541" spans="4:6">
      <c r="D56541" s="63"/>
      <c r="F56541" s="64"/>
    </row>
    <row r="56542" spans="4:6">
      <c r="D56542" s="63"/>
      <c r="F56542" s="64"/>
    </row>
    <row r="56543" spans="4:6">
      <c r="D56543" s="63"/>
      <c r="F56543" s="64"/>
    </row>
    <row r="56544" spans="4:6">
      <c r="D56544" s="63"/>
      <c r="F56544" s="64"/>
    </row>
    <row r="56545" spans="4:6">
      <c r="D56545" s="63"/>
      <c r="F56545" s="64"/>
    </row>
    <row r="56546" spans="4:6">
      <c r="D56546" s="63"/>
      <c r="F56546" s="64"/>
    </row>
    <row r="56547" spans="4:6">
      <c r="D56547" s="63"/>
      <c r="F56547" s="64"/>
    </row>
    <row r="56548" spans="4:6">
      <c r="D56548" s="63"/>
      <c r="F56548" s="64"/>
    </row>
    <row r="56549" spans="4:6">
      <c r="D56549" s="63"/>
      <c r="F56549" s="64"/>
    </row>
    <row r="56550" spans="4:6">
      <c r="D56550" s="63"/>
      <c r="F56550" s="64"/>
    </row>
    <row r="56551" spans="4:6">
      <c r="D56551" s="63"/>
      <c r="F56551" s="64"/>
    </row>
    <row r="56552" spans="4:6">
      <c r="D56552" s="63"/>
      <c r="F56552" s="64"/>
    </row>
    <row r="56553" spans="4:6">
      <c r="D56553" s="63"/>
      <c r="F56553" s="64"/>
    </row>
    <row r="56554" spans="4:6">
      <c r="D56554" s="63"/>
      <c r="F56554" s="64"/>
    </row>
    <row r="56555" spans="4:6">
      <c r="D56555" s="63"/>
      <c r="F56555" s="64"/>
    </row>
    <row r="56556" spans="4:6">
      <c r="D56556" s="63"/>
      <c r="F56556" s="64"/>
    </row>
    <row r="56557" spans="4:6">
      <c r="D56557" s="63"/>
      <c r="F56557" s="64"/>
    </row>
    <row r="56558" spans="4:6">
      <c r="D56558" s="63"/>
      <c r="F56558" s="64"/>
    </row>
    <row r="56559" spans="4:6">
      <c r="D56559" s="63"/>
      <c r="F56559" s="64"/>
    </row>
    <row r="56560" spans="4:6">
      <c r="D56560" s="63"/>
      <c r="F56560" s="64"/>
    </row>
    <row r="56561" spans="4:6">
      <c r="D56561" s="63"/>
      <c r="F56561" s="64"/>
    </row>
    <row r="56562" spans="4:6">
      <c r="D56562" s="63"/>
      <c r="F56562" s="64"/>
    </row>
    <row r="56563" spans="4:6">
      <c r="D56563" s="63"/>
      <c r="F56563" s="64"/>
    </row>
    <row r="56564" spans="4:6">
      <c r="D56564" s="63"/>
      <c r="F56564" s="64"/>
    </row>
    <row r="56565" spans="4:6">
      <c r="D56565" s="63"/>
      <c r="F56565" s="64"/>
    </row>
    <row r="56566" spans="4:6">
      <c r="D56566" s="63"/>
      <c r="F56566" s="64"/>
    </row>
    <row r="56567" spans="4:6">
      <c r="D56567" s="63"/>
      <c r="F56567" s="64"/>
    </row>
    <row r="56568" spans="4:6">
      <c r="D56568" s="63"/>
      <c r="F56568" s="64"/>
    </row>
    <row r="56569" spans="4:6">
      <c r="D56569" s="63"/>
      <c r="F56569" s="64"/>
    </row>
    <row r="56570" spans="4:6">
      <c r="D56570" s="63"/>
      <c r="F56570" s="64"/>
    </row>
    <row r="56571" spans="4:6">
      <c r="D56571" s="63"/>
      <c r="F56571" s="64"/>
    </row>
    <row r="56572" spans="4:6">
      <c r="D56572" s="63"/>
      <c r="F56572" s="64"/>
    </row>
    <row r="56573" spans="4:6">
      <c r="D56573" s="63"/>
      <c r="F56573" s="64"/>
    </row>
    <row r="56574" spans="4:6">
      <c r="D56574" s="63"/>
      <c r="F56574" s="64"/>
    </row>
    <row r="56575" spans="4:6">
      <c r="D56575" s="63"/>
      <c r="F56575" s="64"/>
    </row>
    <row r="56576" spans="4:6">
      <c r="D56576" s="63"/>
      <c r="F56576" s="64"/>
    </row>
    <row r="56577" spans="4:6">
      <c r="D56577" s="63"/>
      <c r="F56577" s="64"/>
    </row>
    <row r="56578" spans="4:6">
      <c r="D56578" s="63"/>
      <c r="F56578" s="64"/>
    </row>
    <row r="56579" spans="4:6">
      <c r="D56579" s="63"/>
      <c r="F56579" s="64"/>
    </row>
    <row r="56580" spans="4:6">
      <c r="D56580" s="63"/>
      <c r="F56580" s="64"/>
    </row>
    <row r="56581" spans="4:6">
      <c r="D56581" s="63"/>
      <c r="F56581" s="64"/>
    </row>
    <row r="56582" spans="4:6">
      <c r="D56582" s="63"/>
      <c r="F56582" s="64"/>
    </row>
    <row r="56583" spans="4:6">
      <c r="D56583" s="63"/>
      <c r="F56583" s="64"/>
    </row>
    <row r="56584" spans="4:6">
      <c r="D56584" s="63"/>
      <c r="F56584" s="64"/>
    </row>
    <row r="56585" spans="4:6">
      <c r="D56585" s="63"/>
      <c r="F56585" s="64"/>
    </row>
    <row r="56586" spans="4:6">
      <c r="D56586" s="63"/>
      <c r="F56586" s="64"/>
    </row>
    <row r="56587" spans="4:6">
      <c r="D56587" s="63"/>
      <c r="F56587" s="64"/>
    </row>
    <row r="56588" spans="4:6">
      <c r="D56588" s="63"/>
      <c r="F56588" s="64"/>
    </row>
    <row r="56589" spans="4:6">
      <c r="D56589" s="63"/>
      <c r="F56589" s="64"/>
    </row>
    <row r="56590" spans="4:6">
      <c r="D56590" s="63"/>
      <c r="F56590" s="64"/>
    </row>
    <row r="56591" spans="4:6">
      <c r="D56591" s="63"/>
      <c r="F56591" s="64"/>
    </row>
    <row r="56592" spans="4:6">
      <c r="D56592" s="63"/>
      <c r="F56592" s="64"/>
    </row>
    <row r="56593" spans="4:6">
      <c r="D56593" s="63"/>
      <c r="F56593" s="64"/>
    </row>
    <row r="56594" spans="4:6">
      <c r="D56594" s="63"/>
      <c r="F56594" s="64"/>
    </row>
    <row r="56595" spans="4:6">
      <c r="D56595" s="63"/>
      <c r="F56595" s="64"/>
    </row>
    <row r="56596" spans="4:6">
      <c r="D56596" s="63"/>
      <c r="F56596" s="64"/>
    </row>
    <row r="56597" spans="4:6">
      <c r="D56597" s="63"/>
      <c r="F56597" s="64"/>
    </row>
    <row r="56598" spans="4:6">
      <c r="D56598" s="63"/>
      <c r="F56598" s="64"/>
    </row>
    <row r="56599" spans="4:6">
      <c r="D56599" s="63"/>
      <c r="F56599" s="64"/>
    </row>
    <row r="56600" spans="4:6">
      <c r="D56600" s="63"/>
      <c r="F56600" s="64"/>
    </row>
    <row r="56601" spans="4:6">
      <c r="D56601" s="63"/>
      <c r="F56601" s="64"/>
    </row>
    <row r="56602" spans="4:6">
      <c r="D56602" s="63"/>
      <c r="F56602" s="64"/>
    </row>
    <row r="56603" spans="4:6">
      <c r="D56603" s="63"/>
      <c r="F56603" s="64"/>
    </row>
    <row r="56604" spans="4:6">
      <c r="D56604" s="63"/>
      <c r="F56604" s="64"/>
    </row>
    <row r="56605" spans="4:6">
      <c r="D56605" s="63"/>
      <c r="F56605" s="64"/>
    </row>
    <row r="56606" spans="4:6">
      <c r="D56606" s="63"/>
      <c r="F56606" s="64"/>
    </row>
    <row r="56607" spans="4:6">
      <c r="D56607" s="63"/>
      <c r="F56607" s="64"/>
    </row>
    <row r="56608" spans="4:6">
      <c r="D56608" s="63"/>
      <c r="F56608" s="64"/>
    </row>
    <row r="56609" spans="4:6">
      <c r="D56609" s="63"/>
      <c r="F56609" s="64"/>
    </row>
    <row r="56610" spans="4:6">
      <c r="D56610" s="63"/>
      <c r="F56610" s="64"/>
    </row>
    <row r="56611" spans="4:6">
      <c r="D56611" s="63"/>
      <c r="F56611" s="64"/>
    </row>
    <row r="56612" spans="4:6">
      <c r="D56612" s="63"/>
      <c r="F56612" s="64"/>
    </row>
    <row r="56613" spans="4:6">
      <c r="D56613" s="63"/>
      <c r="F56613" s="64"/>
    </row>
    <row r="56614" spans="4:6">
      <c r="D56614" s="63"/>
      <c r="F56614" s="64"/>
    </row>
    <row r="56615" spans="4:6">
      <c r="D56615" s="63"/>
      <c r="F56615" s="64"/>
    </row>
    <row r="56616" spans="4:6">
      <c r="D56616" s="63"/>
      <c r="F56616" s="64"/>
    </row>
    <row r="56617" spans="4:6">
      <c r="D56617" s="63"/>
      <c r="F56617" s="64"/>
    </row>
    <row r="56618" spans="4:6">
      <c r="D56618" s="63"/>
      <c r="F56618" s="64"/>
    </row>
    <row r="56619" spans="4:6">
      <c r="D56619" s="63"/>
      <c r="F56619" s="64"/>
    </row>
    <row r="56620" spans="4:6">
      <c r="D56620" s="63"/>
      <c r="F56620" s="64"/>
    </row>
    <row r="56621" spans="4:6">
      <c r="D56621" s="63"/>
      <c r="F56621" s="64"/>
    </row>
    <row r="56622" spans="4:6">
      <c r="D56622" s="63"/>
      <c r="F56622" s="64"/>
    </row>
    <row r="56623" spans="4:6">
      <c r="D56623" s="63"/>
      <c r="F56623" s="64"/>
    </row>
    <row r="56624" spans="4:6">
      <c r="D56624" s="63"/>
      <c r="F56624" s="64"/>
    </row>
    <row r="56625" spans="4:6">
      <c r="D56625" s="63"/>
      <c r="F56625" s="64"/>
    </row>
    <row r="56626" spans="4:6">
      <c r="D56626" s="63"/>
      <c r="F56626" s="64"/>
    </row>
    <row r="56627" spans="4:6">
      <c r="D56627" s="63"/>
      <c r="F56627" s="64"/>
    </row>
    <row r="56628" spans="4:6">
      <c r="D56628" s="63"/>
      <c r="F56628" s="64"/>
    </row>
    <row r="56629" spans="4:6">
      <c r="D56629" s="63"/>
      <c r="F56629" s="64"/>
    </row>
    <row r="56630" spans="4:6">
      <c r="D56630" s="63"/>
      <c r="F56630" s="64"/>
    </row>
    <row r="56631" spans="4:6">
      <c r="D56631" s="63"/>
      <c r="F56631" s="64"/>
    </row>
    <row r="56632" spans="4:6">
      <c r="D56632" s="63"/>
      <c r="F56632" s="64"/>
    </row>
    <row r="56633" spans="4:6">
      <c r="D56633" s="63"/>
      <c r="F56633" s="64"/>
    </row>
    <row r="56634" spans="4:6">
      <c r="D56634" s="63"/>
      <c r="F56634" s="64"/>
    </row>
    <row r="56635" spans="4:6">
      <c r="D56635" s="63"/>
      <c r="F56635" s="64"/>
    </row>
    <row r="56636" spans="4:6">
      <c r="D56636" s="63"/>
      <c r="F56636" s="64"/>
    </row>
    <row r="56637" spans="4:6">
      <c r="D56637" s="63"/>
      <c r="F56637" s="64"/>
    </row>
    <row r="56638" spans="4:6">
      <c r="D56638" s="63"/>
      <c r="F56638" s="64"/>
    </row>
    <row r="56639" spans="4:6">
      <c r="D56639" s="63"/>
      <c r="F56639" s="64"/>
    </row>
    <row r="56640" spans="4:6">
      <c r="D56640" s="63"/>
      <c r="F56640" s="64"/>
    </row>
    <row r="56641" spans="4:6">
      <c r="D56641" s="63"/>
      <c r="F56641" s="64"/>
    </row>
    <row r="56642" spans="4:6">
      <c r="D56642" s="63"/>
      <c r="F56642" s="64"/>
    </row>
    <row r="56643" spans="4:6">
      <c r="D56643" s="63"/>
      <c r="F56643" s="64"/>
    </row>
    <row r="56644" spans="4:6">
      <c r="D56644" s="63"/>
      <c r="F56644" s="64"/>
    </row>
    <row r="56645" spans="4:6">
      <c r="D56645" s="63"/>
      <c r="F56645" s="64"/>
    </row>
    <row r="56646" spans="4:6">
      <c r="D56646" s="63"/>
      <c r="F56646" s="64"/>
    </row>
    <row r="56647" spans="4:6">
      <c r="D56647" s="63"/>
      <c r="F56647" s="64"/>
    </row>
    <row r="56648" spans="4:6">
      <c r="D56648" s="63"/>
      <c r="F56648" s="64"/>
    </row>
    <row r="56649" spans="4:6">
      <c r="D56649" s="63"/>
      <c r="F56649" s="64"/>
    </row>
    <row r="56650" spans="4:6">
      <c r="D56650" s="63"/>
      <c r="F56650" s="64"/>
    </row>
    <row r="56651" spans="4:6">
      <c r="D56651" s="63"/>
      <c r="F56651" s="64"/>
    </row>
    <row r="56652" spans="4:6">
      <c r="D56652" s="63"/>
      <c r="F56652" s="64"/>
    </row>
    <row r="56653" spans="4:6">
      <c r="D56653" s="63"/>
      <c r="F56653" s="64"/>
    </row>
    <row r="56654" spans="4:6">
      <c r="D56654" s="63"/>
      <c r="F56654" s="64"/>
    </row>
    <row r="56655" spans="4:6">
      <c r="D56655" s="63"/>
      <c r="F56655" s="64"/>
    </row>
    <row r="56656" spans="4:6">
      <c r="D56656" s="63"/>
      <c r="F56656" s="64"/>
    </row>
    <row r="56657" spans="4:6">
      <c r="D56657" s="63"/>
      <c r="F56657" s="64"/>
    </row>
    <row r="56658" spans="4:6">
      <c r="D56658" s="63"/>
      <c r="F56658" s="64"/>
    </row>
    <row r="56659" spans="4:6">
      <c r="D56659" s="63"/>
      <c r="F56659" s="64"/>
    </row>
    <row r="56660" spans="4:6">
      <c r="D56660" s="63"/>
      <c r="F56660" s="64"/>
    </row>
    <row r="56661" spans="4:6">
      <c r="D56661" s="63"/>
      <c r="F56661" s="64"/>
    </row>
    <row r="56662" spans="4:6">
      <c r="D56662" s="63"/>
      <c r="F56662" s="64"/>
    </row>
    <row r="56663" spans="4:6">
      <c r="D56663" s="63"/>
      <c r="F56663" s="64"/>
    </row>
    <row r="56664" spans="4:6">
      <c r="D56664" s="63"/>
      <c r="F56664" s="64"/>
    </row>
    <row r="56665" spans="4:6">
      <c r="D56665" s="63"/>
      <c r="F56665" s="64"/>
    </row>
    <row r="56666" spans="4:6">
      <c r="D56666" s="63"/>
      <c r="F56666" s="64"/>
    </row>
    <row r="56667" spans="4:6">
      <c r="D56667" s="63"/>
      <c r="F56667" s="64"/>
    </row>
    <row r="56668" spans="4:6">
      <c r="D56668" s="63"/>
      <c r="F56668" s="64"/>
    </row>
    <row r="56669" spans="4:6">
      <c r="D56669" s="63"/>
      <c r="F56669" s="64"/>
    </row>
    <row r="56670" spans="4:6">
      <c r="D56670" s="63"/>
      <c r="F56670" s="64"/>
    </row>
    <row r="56671" spans="4:6">
      <c r="D56671" s="63"/>
      <c r="F56671" s="64"/>
    </row>
    <row r="56672" spans="4:6">
      <c r="D56672" s="63"/>
      <c r="F56672" s="64"/>
    </row>
    <row r="56673" spans="4:6">
      <c r="D56673" s="63"/>
      <c r="F56673" s="64"/>
    </row>
    <row r="56674" spans="4:6">
      <c r="D56674" s="63"/>
      <c r="F56674" s="64"/>
    </row>
    <row r="56675" spans="4:6">
      <c r="D56675" s="63"/>
      <c r="F56675" s="64"/>
    </row>
    <row r="56676" spans="4:6">
      <c r="D56676" s="63"/>
      <c r="F56676" s="64"/>
    </row>
    <row r="56677" spans="4:6">
      <c r="D56677" s="63"/>
      <c r="F56677" s="64"/>
    </row>
    <row r="56678" spans="4:6">
      <c r="D56678" s="63"/>
      <c r="F56678" s="64"/>
    </row>
    <row r="56679" spans="4:6">
      <c r="D56679" s="63"/>
      <c r="F56679" s="64"/>
    </row>
    <row r="56680" spans="4:6">
      <c r="D56680" s="63"/>
      <c r="F56680" s="64"/>
    </row>
    <row r="56681" spans="4:6">
      <c r="D56681" s="63"/>
      <c r="F56681" s="64"/>
    </row>
    <row r="56682" spans="4:6">
      <c r="D56682" s="63"/>
      <c r="F56682" s="64"/>
    </row>
    <row r="56683" spans="4:6">
      <c r="D56683" s="63"/>
      <c r="F56683" s="64"/>
    </row>
    <row r="56684" spans="4:6">
      <c r="D56684" s="63"/>
      <c r="F56684" s="64"/>
    </row>
    <row r="56685" spans="4:6">
      <c r="D56685" s="63"/>
      <c r="F56685" s="64"/>
    </row>
    <row r="56686" spans="4:6">
      <c r="D56686" s="63"/>
      <c r="F56686" s="64"/>
    </row>
    <row r="56687" spans="4:6">
      <c r="D56687" s="63"/>
      <c r="F56687" s="64"/>
    </row>
    <row r="56688" spans="4:6">
      <c r="D56688" s="63"/>
      <c r="F56688" s="64"/>
    </row>
    <row r="56689" spans="4:6">
      <c r="D56689" s="63"/>
      <c r="F56689" s="64"/>
    </row>
    <row r="56690" spans="4:6">
      <c r="D56690" s="63"/>
      <c r="F56690" s="64"/>
    </row>
    <row r="56691" spans="4:6">
      <c r="D56691" s="63"/>
      <c r="F56691" s="64"/>
    </row>
    <row r="56692" spans="4:6">
      <c r="D56692" s="63"/>
      <c r="F56692" s="64"/>
    </row>
    <row r="56693" spans="4:6">
      <c r="D56693" s="63"/>
      <c r="F56693" s="64"/>
    </row>
    <row r="56694" spans="4:6">
      <c r="D56694" s="63"/>
      <c r="F56694" s="64"/>
    </row>
    <row r="56695" spans="4:6">
      <c r="D56695" s="63"/>
      <c r="F56695" s="64"/>
    </row>
    <row r="56696" spans="4:6">
      <c r="D56696" s="63"/>
      <c r="F56696" s="64"/>
    </row>
    <row r="56697" spans="4:6">
      <c r="D56697" s="63"/>
      <c r="F56697" s="64"/>
    </row>
    <row r="56698" spans="4:6">
      <c r="D56698" s="63"/>
      <c r="F56698" s="64"/>
    </row>
    <row r="56699" spans="4:6">
      <c r="D56699" s="63"/>
      <c r="F56699" s="64"/>
    </row>
    <row r="56700" spans="4:6">
      <c r="D56700" s="63"/>
      <c r="F56700" s="64"/>
    </row>
    <row r="56701" spans="4:6">
      <c r="D56701" s="63"/>
      <c r="F56701" s="64"/>
    </row>
    <row r="56702" spans="4:6">
      <c r="D56702" s="63"/>
      <c r="F56702" s="64"/>
    </row>
    <row r="56703" spans="4:6">
      <c r="D56703" s="63"/>
      <c r="F56703" s="64"/>
    </row>
    <row r="56704" spans="4:6">
      <c r="D56704" s="63"/>
      <c r="F56704" s="64"/>
    </row>
    <row r="56705" spans="4:6">
      <c r="D56705" s="63"/>
      <c r="F56705" s="64"/>
    </row>
    <row r="56706" spans="4:6">
      <c r="D56706" s="63"/>
      <c r="F56706" s="64"/>
    </row>
    <row r="56707" spans="4:6">
      <c r="D56707" s="63"/>
      <c r="F56707" s="64"/>
    </row>
    <row r="56708" spans="4:6">
      <c r="D56708" s="63"/>
      <c r="F56708" s="64"/>
    </row>
    <row r="56709" spans="4:6">
      <c r="D56709" s="63"/>
      <c r="F56709" s="64"/>
    </row>
    <row r="56710" spans="4:6">
      <c r="D56710" s="63"/>
      <c r="F56710" s="64"/>
    </row>
    <row r="56711" spans="4:6">
      <c r="D56711" s="63"/>
      <c r="F56711" s="64"/>
    </row>
    <row r="56712" spans="4:6">
      <c r="D56712" s="63"/>
      <c r="F56712" s="64"/>
    </row>
    <row r="56713" spans="4:6">
      <c r="D56713" s="63"/>
      <c r="F56713" s="64"/>
    </row>
    <row r="56714" spans="4:6">
      <c r="D56714" s="63"/>
      <c r="F56714" s="64"/>
    </row>
    <row r="56715" spans="4:6">
      <c r="D56715" s="63"/>
      <c r="F56715" s="64"/>
    </row>
    <row r="56716" spans="4:6">
      <c r="D56716" s="63"/>
      <c r="F56716" s="64"/>
    </row>
    <row r="56717" spans="4:6">
      <c r="D56717" s="63"/>
      <c r="F56717" s="64"/>
    </row>
    <row r="56718" spans="4:6">
      <c r="D56718" s="63"/>
      <c r="F56718" s="64"/>
    </row>
    <row r="56719" spans="4:6">
      <c r="D56719" s="63"/>
      <c r="F56719" s="64"/>
    </row>
    <row r="56720" spans="4:6">
      <c r="D56720" s="63"/>
      <c r="F56720" s="64"/>
    </row>
    <row r="56721" spans="4:6">
      <c r="D56721" s="63"/>
      <c r="F56721" s="64"/>
    </row>
    <row r="56722" spans="4:6">
      <c r="D56722" s="63"/>
      <c r="F56722" s="64"/>
    </row>
    <row r="56723" spans="4:6">
      <c r="D56723" s="63"/>
      <c r="F56723" s="64"/>
    </row>
    <row r="56724" spans="4:6">
      <c r="D56724" s="63"/>
      <c r="F56724" s="64"/>
    </row>
    <row r="56725" spans="4:6">
      <c r="D56725" s="63"/>
      <c r="F56725" s="64"/>
    </row>
    <row r="56726" spans="4:6">
      <c r="D56726" s="63"/>
      <c r="F56726" s="64"/>
    </row>
    <row r="56727" spans="4:6">
      <c r="D56727" s="63"/>
      <c r="F56727" s="64"/>
    </row>
    <row r="56728" spans="4:6">
      <c r="D56728" s="63"/>
      <c r="F56728" s="64"/>
    </row>
    <row r="56729" spans="4:6">
      <c r="D56729" s="63"/>
      <c r="F56729" s="64"/>
    </row>
    <row r="56730" spans="4:6">
      <c r="D56730" s="63"/>
      <c r="F56730" s="64"/>
    </row>
    <row r="56731" spans="4:6">
      <c r="D56731" s="63"/>
      <c r="F56731" s="64"/>
    </row>
    <row r="56732" spans="4:6">
      <c r="D56732" s="63"/>
      <c r="F56732" s="64"/>
    </row>
    <row r="56733" spans="4:6">
      <c r="D56733" s="63"/>
      <c r="F56733" s="64"/>
    </row>
    <row r="56734" spans="4:6">
      <c r="D56734" s="63"/>
      <c r="F56734" s="64"/>
    </row>
    <row r="56735" spans="4:6">
      <c r="D56735" s="63"/>
      <c r="F56735" s="64"/>
    </row>
    <row r="56736" spans="4:6">
      <c r="D56736" s="63"/>
      <c r="F56736" s="64"/>
    </row>
    <row r="56737" spans="4:6">
      <c r="D56737" s="63"/>
      <c r="F56737" s="64"/>
    </row>
    <row r="56738" spans="4:6">
      <c r="D56738" s="63"/>
      <c r="F56738" s="64"/>
    </row>
    <row r="56739" spans="4:6">
      <c r="D56739" s="63"/>
      <c r="F56739" s="64"/>
    </row>
    <row r="56740" spans="4:6">
      <c r="D56740" s="63"/>
      <c r="F56740" s="64"/>
    </row>
    <row r="56741" spans="4:6">
      <c r="D56741" s="63"/>
      <c r="F56741" s="64"/>
    </row>
    <row r="56742" spans="4:6">
      <c r="D56742" s="63"/>
      <c r="F56742" s="64"/>
    </row>
    <row r="56743" spans="4:6">
      <c r="D56743" s="63"/>
      <c r="F56743" s="64"/>
    </row>
    <row r="56744" spans="4:6">
      <c r="D56744" s="63"/>
      <c r="F56744" s="64"/>
    </row>
    <row r="56745" spans="4:6">
      <c r="D56745" s="63"/>
      <c r="F56745" s="64"/>
    </row>
    <row r="56746" spans="4:6">
      <c r="D56746" s="63"/>
      <c r="F56746" s="64"/>
    </row>
    <row r="56747" spans="4:6">
      <c r="D56747" s="63"/>
      <c r="F56747" s="64"/>
    </row>
    <row r="56748" spans="4:6">
      <c r="D56748" s="63"/>
      <c r="F56748" s="64"/>
    </row>
    <row r="56749" spans="4:6">
      <c r="D56749" s="63"/>
      <c r="F56749" s="64"/>
    </row>
    <row r="56750" spans="4:6">
      <c r="D56750" s="63"/>
      <c r="F56750" s="64"/>
    </row>
    <row r="56751" spans="4:6">
      <c r="D56751" s="63"/>
      <c r="F56751" s="64"/>
    </row>
    <row r="56752" spans="4:6">
      <c r="D56752" s="63"/>
      <c r="F56752" s="64"/>
    </row>
    <row r="56753" spans="4:6">
      <c r="D56753" s="63"/>
      <c r="F56753" s="64"/>
    </row>
    <row r="56754" spans="4:6">
      <c r="D56754" s="63"/>
      <c r="F56754" s="64"/>
    </row>
    <row r="56755" spans="4:6">
      <c r="D56755" s="63"/>
      <c r="F56755" s="64"/>
    </row>
    <row r="56756" spans="4:6">
      <c r="D56756" s="63"/>
      <c r="F56756" s="64"/>
    </row>
    <row r="56757" spans="4:6">
      <c r="D56757" s="63"/>
      <c r="F56757" s="64"/>
    </row>
    <row r="56758" spans="4:6">
      <c r="D56758" s="63"/>
      <c r="F56758" s="64"/>
    </row>
    <row r="56759" spans="4:6">
      <c r="D56759" s="63"/>
      <c r="F56759" s="64"/>
    </row>
    <row r="56760" spans="4:6">
      <c r="D56760" s="63"/>
      <c r="F56760" s="64"/>
    </row>
    <row r="56761" spans="4:6">
      <c r="D56761" s="63"/>
      <c r="F56761" s="64"/>
    </row>
    <row r="56762" spans="4:6">
      <c r="D56762" s="63"/>
      <c r="F56762" s="64"/>
    </row>
    <row r="56763" spans="4:6">
      <c r="D56763" s="63"/>
      <c r="F56763" s="64"/>
    </row>
    <row r="56764" spans="4:6">
      <c r="D56764" s="63"/>
      <c r="F56764" s="64"/>
    </row>
    <row r="56765" spans="4:6">
      <c r="D56765" s="63"/>
      <c r="F56765" s="64"/>
    </row>
    <row r="56766" spans="4:6">
      <c r="D56766" s="63"/>
      <c r="F56766" s="64"/>
    </row>
    <row r="56767" spans="4:6">
      <c r="D56767" s="63"/>
      <c r="F56767" s="64"/>
    </row>
    <row r="56768" spans="4:6">
      <c r="D56768" s="63"/>
      <c r="F56768" s="64"/>
    </row>
    <row r="56769" spans="4:6">
      <c r="D56769" s="63"/>
      <c r="F56769" s="64"/>
    </row>
    <row r="56770" spans="4:6">
      <c r="D56770" s="63"/>
      <c r="F56770" s="64"/>
    </row>
    <row r="56771" spans="4:6">
      <c r="D56771" s="63"/>
      <c r="F56771" s="64"/>
    </row>
    <row r="56772" spans="4:6">
      <c r="D56772" s="63"/>
      <c r="F56772" s="64"/>
    </row>
    <row r="56773" spans="4:6">
      <c r="D56773" s="63"/>
      <c r="F56773" s="64"/>
    </row>
    <row r="56774" spans="4:6">
      <c r="D56774" s="63"/>
      <c r="F56774" s="64"/>
    </row>
    <row r="56775" spans="4:6">
      <c r="D56775" s="63"/>
      <c r="F56775" s="64"/>
    </row>
    <row r="56776" spans="4:6">
      <c r="D56776" s="63"/>
      <c r="F56776" s="64"/>
    </row>
    <row r="56777" spans="4:6">
      <c r="D56777" s="63"/>
      <c r="F56777" s="64"/>
    </row>
    <row r="56778" spans="4:6">
      <c r="D56778" s="63"/>
      <c r="F56778" s="64"/>
    </row>
    <row r="56779" spans="4:6">
      <c r="D56779" s="63"/>
      <c r="F56779" s="64"/>
    </row>
    <row r="56780" spans="4:6">
      <c r="D56780" s="63"/>
      <c r="F56780" s="64"/>
    </row>
    <row r="56781" spans="4:6">
      <c r="D56781" s="63"/>
      <c r="F56781" s="64"/>
    </row>
    <row r="56782" spans="4:6">
      <c r="D56782" s="63"/>
      <c r="F56782" s="64"/>
    </row>
    <row r="56783" spans="4:6">
      <c r="D56783" s="63"/>
      <c r="F56783" s="64"/>
    </row>
    <row r="56784" spans="4:6">
      <c r="D56784" s="63"/>
      <c r="F56784" s="64"/>
    </row>
    <row r="56785" spans="4:6">
      <c r="D56785" s="63"/>
      <c r="F56785" s="64"/>
    </row>
    <row r="56786" spans="4:6">
      <c r="D56786" s="63"/>
      <c r="F56786" s="64"/>
    </row>
    <row r="56787" spans="4:6">
      <c r="D56787" s="63"/>
      <c r="F56787" s="64"/>
    </row>
    <row r="56788" spans="4:6">
      <c r="D56788" s="63"/>
      <c r="F56788" s="64"/>
    </row>
    <row r="56789" spans="4:6">
      <c r="D56789" s="63"/>
      <c r="F56789" s="64"/>
    </row>
    <row r="56790" spans="4:6">
      <c r="D56790" s="63"/>
      <c r="F56790" s="64"/>
    </row>
    <row r="56791" spans="4:6">
      <c r="D56791" s="63"/>
      <c r="F56791" s="64"/>
    </row>
    <row r="56792" spans="4:6">
      <c r="D56792" s="63"/>
      <c r="F56792" s="64"/>
    </row>
    <row r="56793" spans="4:6">
      <c r="D56793" s="63"/>
      <c r="F56793" s="64"/>
    </row>
    <row r="56794" spans="4:6">
      <c r="D56794" s="63"/>
      <c r="F56794" s="64"/>
    </row>
    <row r="56795" spans="4:6">
      <c r="D56795" s="63"/>
      <c r="F56795" s="64"/>
    </row>
    <row r="56796" spans="4:6">
      <c r="D56796" s="63"/>
      <c r="F56796" s="64"/>
    </row>
    <row r="56797" spans="4:6">
      <c r="D56797" s="63"/>
      <c r="F56797" s="64"/>
    </row>
    <row r="56798" spans="4:6">
      <c r="D56798" s="63"/>
      <c r="F56798" s="64"/>
    </row>
    <row r="56799" spans="4:6">
      <c r="D56799" s="63"/>
      <c r="F56799" s="64"/>
    </row>
    <row r="56800" spans="4:6">
      <c r="D56800" s="63"/>
      <c r="F56800" s="64"/>
    </row>
    <row r="56801" spans="4:6">
      <c r="D56801" s="63"/>
      <c r="F56801" s="64"/>
    </row>
    <row r="56802" spans="4:6">
      <c r="D56802" s="63"/>
      <c r="F56802" s="64"/>
    </row>
    <row r="56803" spans="4:6">
      <c r="D56803" s="63"/>
      <c r="F56803" s="64"/>
    </row>
    <row r="56804" spans="4:6">
      <c r="D56804" s="63"/>
      <c r="F56804" s="64"/>
    </row>
    <row r="56805" spans="4:6">
      <c r="D56805" s="63"/>
      <c r="F56805" s="64"/>
    </row>
    <row r="56806" spans="4:6">
      <c r="D56806" s="63"/>
      <c r="F56806" s="64"/>
    </row>
    <row r="56807" spans="4:6">
      <c r="D56807" s="63"/>
      <c r="F56807" s="64"/>
    </row>
    <row r="56808" spans="4:6">
      <c r="D56808" s="63"/>
      <c r="F56808" s="64"/>
    </row>
    <row r="56809" spans="4:6">
      <c r="D56809" s="63"/>
      <c r="F56809" s="64"/>
    </row>
    <row r="56810" spans="4:6">
      <c r="D56810" s="63"/>
      <c r="F56810" s="64"/>
    </row>
    <row r="56811" spans="4:6">
      <c r="D56811" s="63"/>
      <c r="F56811" s="64"/>
    </row>
    <row r="56812" spans="4:6">
      <c r="D56812" s="63"/>
      <c r="F56812" s="64"/>
    </row>
    <row r="56813" spans="4:6">
      <c r="D56813" s="63"/>
      <c r="F56813" s="64"/>
    </row>
    <row r="56814" spans="4:6">
      <c r="D56814" s="63"/>
      <c r="F56814" s="64"/>
    </row>
    <row r="56815" spans="4:6">
      <c r="D56815" s="63"/>
      <c r="F56815" s="64"/>
    </row>
    <row r="56816" spans="4:6">
      <c r="D56816" s="63"/>
      <c r="F56816" s="64"/>
    </row>
    <row r="56817" spans="4:6">
      <c r="D56817" s="63"/>
      <c r="F56817" s="64"/>
    </row>
    <row r="56818" spans="4:6">
      <c r="D56818" s="63"/>
      <c r="F56818" s="64"/>
    </row>
    <row r="56819" spans="4:6">
      <c r="D56819" s="63"/>
      <c r="F56819" s="64"/>
    </row>
    <row r="56820" spans="4:6">
      <c r="D56820" s="63"/>
      <c r="F56820" s="64"/>
    </row>
    <row r="56821" spans="4:6">
      <c r="D56821" s="63"/>
      <c r="F56821" s="64"/>
    </row>
    <row r="56822" spans="4:6">
      <c r="D56822" s="63"/>
      <c r="F56822" s="64"/>
    </row>
    <row r="56823" spans="4:6">
      <c r="D56823" s="63"/>
      <c r="F56823" s="64"/>
    </row>
    <row r="56824" spans="4:6">
      <c r="D56824" s="63"/>
      <c r="F56824" s="64"/>
    </row>
    <row r="56825" spans="4:6">
      <c r="D56825" s="63"/>
      <c r="F56825" s="64"/>
    </row>
    <row r="56826" spans="4:6">
      <c r="D56826" s="63"/>
      <c r="F56826" s="64"/>
    </row>
    <row r="56827" spans="4:6">
      <c r="D56827" s="63"/>
      <c r="F56827" s="64"/>
    </row>
    <row r="56828" spans="4:6">
      <c r="D56828" s="63"/>
      <c r="F56828" s="64"/>
    </row>
    <row r="56829" spans="4:6">
      <c r="D56829" s="63"/>
      <c r="F56829" s="64"/>
    </row>
    <row r="56830" spans="4:6">
      <c r="D56830" s="63"/>
      <c r="F56830" s="64"/>
    </row>
    <row r="56831" spans="4:6">
      <c r="D56831" s="63"/>
      <c r="F56831" s="64"/>
    </row>
    <row r="56832" spans="4:6">
      <c r="D56832" s="63"/>
      <c r="F56832" s="64"/>
    </row>
    <row r="56833" spans="4:6">
      <c r="D56833" s="63"/>
      <c r="F56833" s="64"/>
    </row>
    <row r="56834" spans="4:6">
      <c r="D56834" s="63"/>
      <c r="F56834" s="64"/>
    </row>
    <row r="56835" spans="4:6">
      <c r="D56835" s="63"/>
      <c r="F56835" s="64"/>
    </row>
    <row r="56836" spans="4:6">
      <c r="D56836" s="63"/>
      <c r="F56836" s="64"/>
    </row>
    <row r="56837" spans="4:6">
      <c r="D56837" s="63"/>
      <c r="F56837" s="64"/>
    </row>
    <row r="56838" spans="4:6">
      <c r="D56838" s="63"/>
      <c r="F56838" s="64"/>
    </row>
    <row r="56839" spans="4:6">
      <c r="D56839" s="63"/>
      <c r="F56839" s="64"/>
    </row>
    <row r="56840" spans="4:6">
      <c r="D56840" s="63"/>
      <c r="F56840" s="64"/>
    </row>
    <row r="56841" spans="4:6">
      <c r="D56841" s="63"/>
      <c r="F56841" s="64"/>
    </row>
    <row r="56842" spans="4:6">
      <c r="D56842" s="63"/>
      <c r="F56842" s="64"/>
    </row>
    <row r="56843" spans="4:6">
      <c r="D56843" s="63"/>
      <c r="F56843" s="64"/>
    </row>
    <row r="56844" spans="4:6">
      <c r="D56844" s="63"/>
      <c r="F56844" s="64"/>
    </row>
    <row r="56845" spans="4:6">
      <c r="D56845" s="63"/>
      <c r="F56845" s="64"/>
    </row>
    <row r="56846" spans="4:6">
      <c r="D56846" s="63"/>
      <c r="F56846" s="64"/>
    </row>
    <row r="56847" spans="4:6">
      <c r="D56847" s="63"/>
      <c r="F56847" s="64"/>
    </row>
    <row r="56848" spans="4:6">
      <c r="D56848" s="63"/>
      <c r="F56848" s="64"/>
    </row>
    <row r="56849" spans="4:6">
      <c r="D56849" s="63"/>
      <c r="F56849" s="64"/>
    </row>
    <row r="56850" spans="4:6">
      <c r="D56850" s="63"/>
      <c r="F56850" s="64"/>
    </row>
    <row r="56851" spans="4:6">
      <c r="D56851" s="63"/>
      <c r="F56851" s="64"/>
    </row>
    <row r="56852" spans="4:6">
      <c r="D56852" s="63"/>
      <c r="F56852" s="64"/>
    </row>
    <row r="56853" spans="4:6">
      <c r="D56853" s="63"/>
      <c r="F56853" s="64"/>
    </row>
    <row r="56854" spans="4:6">
      <c r="D56854" s="63"/>
      <c r="F56854" s="64"/>
    </row>
    <row r="56855" spans="4:6">
      <c r="D56855" s="63"/>
      <c r="F56855" s="64"/>
    </row>
    <row r="56856" spans="4:6">
      <c r="D56856" s="63"/>
      <c r="F56856" s="64"/>
    </row>
    <row r="56857" spans="4:6">
      <c r="D56857" s="63"/>
      <c r="F56857" s="64"/>
    </row>
    <row r="56858" spans="4:6">
      <c r="D56858" s="63"/>
      <c r="F56858" s="64"/>
    </row>
    <row r="56859" spans="4:6">
      <c r="D56859" s="63"/>
      <c r="F56859" s="64"/>
    </row>
    <row r="56860" spans="4:6">
      <c r="D56860" s="63"/>
      <c r="F56860" s="64"/>
    </row>
    <row r="56861" spans="4:6">
      <c r="D56861" s="63"/>
      <c r="F56861" s="64"/>
    </row>
    <row r="56862" spans="4:6">
      <c r="D56862" s="63"/>
      <c r="F56862" s="64"/>
    </row>
    <row r="56863" spans="4:6">
      <c r="D56863" s="63"/>
      <c r="F56863" s="64"/>
    </row>
    <row r="56864" spans="4:6">
      <c r="D56864" s="63"/>
      <c r="F56864" s="64"/>
    </row>
    <row r="56865" spans="4:6">
      <c r="D56865" s="63"/>
      <c r="F56865" s="64"/>
    </row>
    <row r="56866" spans="4:6">
      <c r="D56866" s="63"/>
      <c r="F56866" s="64"/>
    </row>
    <row r="56867" spans="4:6">
      <c r="D56867" s="63"/>
      <c r="F56867" s="64"/>
    </row>
    <row r="56868" spans="4:6">
      <c r="D56868" s="63"/>
      <c r="F56868" s="64"/>
    </row>
    <row r="56869" spans="4:6">
      <c r="D56869" s="63"/>
      <c r="F56869" s="64"/>
    </row>
    <row r="56870" spans="4:6">
      <c r="D56870" s="63"/>
      <c r="F56870" s="64"/>
    </row>
    <row r="56871" spans="4:6">
      <c r="D56871" s="63"/>
      <c r="F56871" s="64"/>
    </row>
    <row r="56872" spans="4:6">
      <c r="D56872" s="63"/>
      <c r="F56872" s="64"/>
    </row>
    <row r="56873" spans="4:6">
      <c r="D56873" s="63"/>
      <c r="F56873" s="64"/>
    </row>
    <row r="56874" spans="4:6">
      <c r="D56874" s="63"/>
      <c r="F56874" s="64"/>
    </row>
    <row r="56875" spans="4:6">
      <c r="D56875" s="63"/>
      <c r="F56875" s="64"/>
    </row>
    <row r="56876" spans="4:6">
      <c r="D56876" s="63"/>
      <c r="F56876" s="64"/>
    </row>
    <row r="56877" spans="4:6">
      <c r="D56877" s="63"/>
      <c r="F56877" s="64"/>
    </row>
    <row r="56878" spans="4:6">
      <c r="D56878" s="63"/>
      <c r="F56878" s="64"/>
    </row>
    <row r="56879" spans="4:6">
      <c r="D56879" s="63"/>
      <c r="F56879" s="64"/>
    </row>
    <row r="56880" spans="4:6">
      <c r="D56880" s="63"/>
      <c r="F56880" s="64"/>
    </row>
    <row r="56881" spans="4:6">
      <c r="D56881" s="63"/>
      <c r="F56881" s="64"/>
    </row>
    <row r="56882" spans="4:6">
      <c r="D56882" s="63"/>
      <c r="F56882" s="64"/>
    </row>
    <row r="56883" spans="4:6">
      <c r="D56883" s="63"/>
      <c r="F56883" s="64"/>
    </row>
    <row r="56884" spans="4:6">
      <c r="D56884" s="63"/>
      <c r="F56884" s="64"/>
    </row>
    <row r="56885" spans="4:6">
      <c r="D56885" s="63"/>
      <c r="F56885" s="64"/>
    </row>
    <row r="56886" spans="4:6">
      <c r="D56886" s="63"/>
      <c r="F56886" s="64"/>
    </row>
    <row r="56887" spans="4:6">
      <c r="D56887" s="63"/>
      <c r="F56887" s="64"/>
    </row>
    <row r="56888" spans="4:6">
      <c r="D56888" s="63"/>
      <c r="F56888" s="64"/>
    </row>
    <row r="56889" spans="4:6">
      <c r="D56889" s="63"/>
      <c r="F56889" s="64"/>
    </row>
    <row r="56890" spans="4:6">
      <c r="D56890" s="63"/>
      <c r="F56890" s="64"/>
    </row>
    <row r="56891" spans="4:6">
      <c r="D56891" s="63"/>
      <c r="F56891" s="64"/>
    </row>
    <row r="56892" spans="4:6">
      <c r="D56892" s="63"/>
      <c r="F56892" s="64"/>
    </row>
    <row r="56893" spans="4:6">
      <c r="D56893" s="63"/>
      <c r="F56893" s="64"/>
    </row>
    <row r="56894" spans="4:6">
      <c r="D56894" s="63"/>
      <c r="F56894" s="64"/>
    </row>
    <row r="56895" spans="4:6">
      <c r="D56895" s="63"/>
      <c r="F56895" s="64"/>
    </row>
    <row r="56896" spans="4:6">
      <c r="D56896" s="63"/>
      <c r="F56896" s="64"/>
    </row>
    <row r="56897" spans="4:6">
      <c r="D56897" s="63"/>
      <c r="F56897" s="64"/>
    </row>
    <row r="56898" spans="4:6">
      <c r="D56898" s="63"/>
      <c r="F56898" s="64"/>
    </row>
    <row r="56899" spans="4:6">
      <c r="D56899" s="63"/>
      <c r="F56899" s="64"/>
    </row>
    <row r="56900" spans="4:6">
      <c r="D56900" s="63"/>
      <c r="F56900" s="64"/>
    </row>
    <row r="56901" spans="4:6">
      <c r="D56901" s="63"/>
      <c r="F56901" s="64"/>
    </row>
    <row r="56902" spans="4:6">
      <c r="D56902" s="63"/>
      <c r="F56902" s="64"/>
    </row>
    <row r="56903" spans="4:6">
      <c r="D56903" s="63"/>
      <c r="F56903" s="64"/>
    </row>
    <row r="56904" spans="4:6">
      <c r="D56904" s="63"/>
      <c r="F56904" s="64"/>
    </row>
    <row r="56905" spans="4:6">
      <c r="D56905" s="63"/>
      <c r="F56905" s="64"/>
    </row>
    <row r="56906" spans="4:6">
      <c r="D56906" s="63"/>
      <c r="F56906" s="64"/>
    </row>
    <row r="56907" spans="4:6">
      <c r="D56907" s="63"/>
      <c r="F56907" s="64"/>
    </row>
    <row r="56908" spans="4:6">
      <c r="D56908" s="63"/>
      <c r="F56908" s="64"/>
    </row>
    <row r="56909" spans="4:6">
      <c r="D56909" s="63"/>
      <c r="F56909" s="64"/>
    </row>
    <row r="56910" spans="4:6">
      <c r="D56910" s="63"/>
      <c r="F56910" s="64"/>
    </row>
    <row r="56911" spans="4:6">
      <c r="D56911" s="63"/>
      <c r="F56911" s="64"/>
    </row>
    <row r="56912" spans="4:6">
      <c r="D56912" s="63"/>
      <c r="F56912" s="64"/>
    </row>
    <row r="56913" spans="4:6">
      <c r="D56913" s="63"/>
      <c r="F56913" s="64"/>
    </row>
    <row r="56914" spans="4:6">
      <c r="D56914" s="63"/>
      <c r="F56914" s="64"/>
    </row>
    <row r="56915" spans="4:6">
      <c r="D56915" s="63"/>
      <c r="F56915" s="64"/>
    </row>
    <row r="56916" spans="4:6">
      <c r="D56916" s="63"/>
      <c r="F56916" s="64"/>
    </row>
    <row r="56917" spans="4:6">
      <c r="D56917" s="63"/>
      <c r="F56917" s="64"/>
    </row>
    <row r="56918" spans="4:6">
      <c r="D56918" s="63"/>
      <c r="F56918" s="64"/>
    </row>
    <row r="56919" spans="4:6">
      <c r="D56919" s="63"/>
      <c r="F56919" s="64"/>
    </row>
    <row r="56920" spans="4:6">
      <c r="D56920" s="63"/>
      <c r="F56920" s="64"/>
    </row>
    <row r="56921" spans="4:6">
      <c r="D56921" s="63"/>
      <c r="F56921" s="64"/>
    </row>
    <row r="56922" spans="4:6">
      <c r="D56922" s="63"/>
      <c r="F56922" s="64"/>
    </row>
    <row r="56923" spans="4:6">
      <c r="D56923" s="63"/>
      <c r="F56923" s="64"/>
    </row>
    <row r="56924" spans="4:6">
      <c r="D56924" s="63"/>
      <c r="F56924" s="64"/>
    </row>
    <row r="56925" spans="4:6">
      <c r="D56925" s="63"/>
      <c r="F56925" s="64"/>
    </row>
    <row r="56926" spans="4:6">
      <c r="D56926" s="63"/>
      <c r="F56926" s="64"/>
    </row>
    <row r="56927" spans="4:6">
      <c r="D56927" s="63"/>
      <c r="F56927" s="64"/>
    </row>
    <row r="56928" spans="4:6">
      <c r="D56928" s="63"/>
      <c r="F56928" s="64"/>
    </row>
    <row r="56929" spans="4:6">
      <c r="D56929" s="63"/>
      <c r="F56929" s="64"/>
    </row>
    <row r="56930" spans="4:6">
      <c r="D56930" s="63"/>
      <c r="F56930" s="64"/>
    </row>
    <row r="56931" spans="4:6">
      <c r="D56931" s="63"/>
      <c r="F56931" s="64"/>
    </row>
    <row r="56932" spans="4:6">
      <c r="D56932" s="63"/>
      <c r="F56932" s="64"/>
    </row>
    <row r="56933" spans="4:6">
      <c r="D56933" s="63"/>
      <c r="F56933" s="64"/>
    </row>
    <row r="56934" spans="4:6">
      <c r="D56934" s="63"/>
      <c r="F56934" s="64"/>
    </row>
    <row r="56935" spans="4:6">
      <c r="D56935" s="63"/>
      <c r="F56935" s="64"/>
    </row>
    <row r="56936" spans="4:6">
      <c r="D56936" s="63"/>
      <c r="F56936" s="64"/>
    </row>
    <row r="56937" spans="4:6">
      <c r="D56937" s="63"/>
      <c r="F56937" s="64"/>
    </row>
    <row r="56938" spans="4:6">
      <c r="D56938" s="63"/>
      <c r="F56938" s="64"/>
    </row>
    <row r="56939" spans="4:6">
      <c r="D56939" s="63"/>
      <c r="F56939" s="64"/>
    </row>
    <row r="56940" spans="4:6">
      <c r="D56940" s="63"/>
      <c r="F56940" s="64"/>
    </row>
    <row r="56941" spans="4:6">
      <c r="D56941" s="63"/>
      <c r="F56941" s="64"/>
    </row>
    <row r="56942" spans="4:6">
      <c r="D56942" s="63"/>
      <c r="F56942" s="64"/>
    </row>
    <row r="56943" spans="4:6">
      <c r="D56943" s="63"/>
      <c r="F56943" s="64"/>
    </row>
    <row r="56944" spans="4:6">
      <c r="D56944" s="63"/>
      <c r="F56944" s="64"/>
    </row>
    <row r="56945" spans="4:6">
      <c r="D56945" s="63"/>
      <c r="F56945" s="64"/>
    </row>
    <row r="56946" spans="4:6">
      <c r="D56946" s="63"/>
      <c r="F56946" s="64"/>
    </row>
    <row r="56947" spans="4:6">
      <c r="D56947" s="63"/>
      <c r="F56947" s="64"/>
    </row>
    <row r="56948" spans="4:6">
      <c r="D56948" s="63"/>
      <c r="F56948" s="64"/>
    </row>
    <row r="56949" spans="4:6">
      <c r="D56949" s="63"/>
      <c r="F56949" s="64"/>
    </row>
    <row r="56950" spans="4:6">
      <c r="D56950" s="63"/>
      <c r="F56950" s="64"/>
    </row>
    <row r="56951" spans="4:6">
      <c r="D56951" s="63"/>
      <c r="F56951" s="64"/>
    </row>
    <row r="56952" spans="4:6">
      <c r="D56952" s="63"/>
      <c r="F56952" s="64"/>
    </row>
    <row r="56953" spans="4:6">
      <c r="D56953" s="63"/>
      <c r="F56953" s="64"/>
    </row>
    <row r="56954" spans="4:6">
      <c r="D56954" s="63"/>
      <c r="F56954" s="64"/>
    </row>
    <row r="56955" spans="4:6">
      <c r="D56955" s="63"/>
      <c r="F56955" s="64"/>
    </row>
    <row r="56956" spans="4:6">
      <c r="D56956" s="63"/>
      <c r="F56956" s="64"/>
    </row>
    <row r="56957" spans="4:6">
      <c r="D56957" s="63"/>
      <c r="F56957" s="64"/>
    </row>
    <row r="56958" spans="4:6">
      <c r="D56958" s="63"/>
      <c r="F56958" s="64"/>
    </row>
    <row r="56959" spans="4:6">
      <c r="D56959" s="63"/>
      <c r="F56959" s="64"/>
    </row>
    <row r="56960" spans="4:6">
      <c r="D56960" s="63"/>
      <c r="F56960" s="64"/>
    </row>
    <row r="56961" spans="4:6">
      <c r="D56961" s="63"/>
      <c r="F56961" s="64"/>
    </row>
    <row r="56962" spans="4:6">
      <c r="D56962" s="63"/>
      <c r="F56962" s="64"/>
    </row>
    <row r="56963" spans="4:6">
      <c r="D56963" s="63"/>
      <c r="F56963" s="64"/>
    </row>
    <row r="56964" spans="4:6">
      <c r="D56964" s="63"/>
      <c r="F56964" s="64"/>
    </row>
    <row r="56965" spans="4:6">
      <c r="D56965" s="63"/>
      <c r="F56965" s="64"/>
    </row>
    <row r="56966" spans="4:6">
      <c r="D56966" s="63"/>
      <c r="F56966" s="64"/>
    </row>
    <row r="56967" spans="4:6">
      <c r="D56967" s="63"/>
      <c r="F56967" s="64"/>
    </row>
    <row r="56968" spans="4:6">
      <c r="D56968" s="63"/>
      <c r="F56968" s="64"/>
    </row>
    <row r="56969" spans="4:6">
      <c r="D56969" s="63"/>
      <c r="F56969" s="64"/>
    </row>
    <row r="56970" spans="4:6">
      <c r="D56970" s="63"/>
      <c r="F56970" s="64"/>
    </row>
    <row r="56971" spans="4:6">
      <c r="D56971" s="63"/>
      <c r="F56971" s="64"/>
    </row>
    <row r="56972" spans="4:6">
      <c r="D56972" s="63"/>
      <c r="F56972" s="64"/>
    </row>
    <row r="56973" spans="4:6">
      <c r="D56973" s="63"/>
      <c r="F56973" s="64"/>
    </row>
    <row r="56974" spans="4:6">
      <c r="D56974" s="63"/>
      <c r="F56974" s="64"/>
    </row>
    <row r="56975" spans="4:6">
      <c r="D56975" s="63"/>
      <c r="F56975" s="64"/>
    </row>
    <row r="56976" spans="4:6">
      <c r="D56976" s="63"/>
      <c r="F56976" s="64"/>
    </row>
    <row r="56977" spans="4:6">
      <c r="D56977" s="63"/>
      <c r="F56977" s="64"/>
    </row>
    <row r="56978" spans="4:6">
      <c r="D56978" s="63"/>
      <c r="F56978" s="64"/>
    </row>
    <row r="56979" spans="4:6">
      <c r="D56979" s="63"/>
      <c r="F56979" s="64"/>
    </row>
    <row r="56980" spans="4:6">
      <c r="D56980" s="63"/>
      <c r="F56980" s="64"/>
    </row>
    <row r="56981" spans="4:6">
      <c r="D56981" s="63"/>
      <c r="F56981" s="64"/>
    </row>
    <row r="56982" spans="4:6">
      <c r="D56982" s="63"/>
      <c r="F56982" s="64"/>
    </row>
    <row r="56983" spans="4:6">
      <c r="D56983" s="63"/>
      <c r="F56983" s="64"/>
    </row>
    <row r="56984" spans="4:6">
      <c r="D56984" s="63"/>
      <c r="F56984" s="64"/>
    </row>
    <row r="56985" spans="4:6">
      <c r="D56985" s="63"/>
      <c r="F56985" s="64"/>
    </row>
    <row r="56986" spans="4:6">
      <c r="D56986" s="63"/>
      <c r="F56986" s="64"/>
    </row>
    <row r="56987" spans="4:6">
      <c r="D56987" s="63"/>
      <c r="F56987" s="64"/>
    </row>
    <row r="56988" spans="4:6">
      <c r="D56988" s="63"/>
      <c r="F56988" s="64"/>
    </row>
    <row r="56989" spans="4:6">
      <c r="D56989" s="63"/>
      <c r="F56989" s="64"/>
    </row>
    <row r="56990" spans="4:6">
      <c r="D56990" s="63"/>
      <c r="F56990" s="64"/>
    </row>
    <row r="56991" spans="4:6">
      <c r="D56991" s="63"/>
      <c r="F56991" s="64"/>
    </row>
    <row r="56992" spans="4:6">
      <c r="D56992" s="63"/>
      <c r="F56992" s="64"/>
    </row>
    <row r="56993" spans="4:6">
      <c r="D56993" s="63"/>
      <c r="F56993" s="64"/>
    </row>
    <row r="56994" spans="4:6">
      <c r="D56994" s="63"/>
      <c r="F56994" s="64"/>
    </row>
    <row r="56995" spans="4:6">
      <c r="D56995" s="63"/>
      <c r="F56995" s="64"/>
    </row>
    <row r="56996" spans="4:6">
      <c r="D56996" s="63"/>
      <c r="F56996" s="64"/>
    </row>
    <row r="56997" spans="4:6">
      <c r="D56997" s="63"/>
      <c r="F56997" s="64"/>
    </row>
    <row r="56998" spans="4:6">
      <c r="D56998" s="63"/>
      <c r="F56998" s="64"/>
    </row>
    <row r="56999" spans="4:6">
      <c r="D56999" s="63"/>
      <c r="F56999" s="64"/>
    </row>
    <row r="57000" spans="4:6">
      <c r="D57000" s="63"/>
      <c r="F57000" s="64"/>
    </row>
    <row r="57001" spans="4:6">
      <c r="D57001" s="63"/>
      <c r="F57001" s="64"/>
    </row>
    <row r="57002" spans="4:6">
      <c r="D57002" s="63"/>
      <c r="F57002" s="64"/>
    </row>
    <row r="57003" spans="4:6">
      <c r="D57003" s="63"/>
      <c r="F57003" s="64"/>
    </row>
    <row r="57004" spans="4:6">
      <c r="D57004" s="63"/>
      <c r="F57004" s="64"/>
    </row>
    <row r="57005" spans="4:6">
      <c r="D57005" s="63"/>
      <c r="F57005" s="64"/>
    </row>
    <row r="57006" spans="4:6">
      <c r="D57006" s="63"/>
      <c r="F57006" s="64"/>
    </row>
    <row r="57007" spans="4:6">
      <c r="D57007" s="63"/>
      <c r="F57007" s="64"/>
    </row>
    <row r="57008" spans="4:6">
      <c r="D57008" s="63"/>
      <c r="F57008" s="64"/>
    </row>
    <row r="57009" spans="4:6">
      <c r="D57009" s="63"/>
      <c r="F57009" s="64"/>
    </row>
    <row r="57010" spans="4:6">
      <c r="D57010" s="63"/>
      <c r="F57010" s="64"/>
    </row>
    <row r="57011" spans="4:6">
      <c r="D57011" s="63"/>
      <c r="F57011" s="64"/>
    </row>
    <row r="57012" spans="4:6">
      <c r="D57012" s="63"/>
      <c r="F57012" s="64"/>
    </row>
    <row r="57013" spans="4:6">
      <c r="D57013" s="63"/>
      <c r="F57013" s="64"/>
    </row>
    <row r="57014" spans="4:6">
      <c r="D57014" s="63"/>
      <c r="F57014" s="64"/>
    </row>
    <row r="57015" spans="4:6">
      <c r="D57015" s="63"/>
      <c r="F57015" s="64"/>
    </row>
    <row r="57016" spans="4:6">
      <c r="D57016" s="63"/>
      <c r="F57016" s="64"/>
    </row>
    <row r="57017" spans="4:6">
      <c r="D57017" s="63"/>
      <c r="F57017" s="64"/>
    </row>
    <row r="57018" spans="4:6">
      <c r="D57018" s="63"/>
      <c r="F57018" s="64"/>
    </row>
    <row r="57019" spans="4:6">
      <c r="D57019" s="63"/>
      <c r="F57019" s="64"/>
    </row>
    <row r="57020" spans="4:6">
      <c r="D57020" s="63"/>
      <c r="F57020" s="64"/>
    </row>
    <row r="57021" spans="4:6">
      <c r="D57021" s="63"/>
      <c r="F57021" s="64"/>
    </row>
    <row r="57022" spans="4:6">
      <c r="D57022" s="63"/>
      <c r="F57022" s="64"/>
    </row>
    <row r="57023" spans="4:6">
      <c r="D57023" s="63"/>
      <c r="F57023" s="64"/>
    </row>
    <row r="57024" spans="4:6">
      <c r="D57024" s="63"/>
      <c r="F57024" s="64"/>
    </row>
    <row r="57025" spans="4:6">
      <c r="D57025" s="63"/>
      <c r="F57025" s="64"/>
    </row>
    <row r="57026" spans="4:6">
      <c r="D57026" s="63"/>
      <c r="F57026" s="64"/>
    </row>
    <row r="57027" spans="4:6">
      <c r="D57027" s="63"/>
      <c r="F57027" s="64"/>
    </row>
    <row r="57028" spans="4:6">
      <c r="D57028" s="63"/>
      <c r="F57028" s="64"/>
    </row>
    <row r="57029" spans="4:6">
      <c r="D57029" s="63"/>
      <c r="F57029" s="64"/>
    </row>
    <row r="57030" spans="4:6">
      <c r="D57030" s="63"/>
      <c r="F57030" s="64"/>
    </row>
    <row r="57031" spans="4:6">
      <c r="D57031" s="63"/>
      <c r="F57031" s="64"/>
    </row>
    <row r="57032" spans="4:6">
      <c r="D57032" s="63"/>
      <c r="F57032" s="64"/>
    </row>
    <row r="57033" spans="4:6">
      <c r="D57033" s="63"/>
      <c r="F57033" s="64"/>
    </row>
    <row r="57034" spans="4:6">
      <c r="D57034" s="63"/>
      <c r="F57034" s="64"/>
    </row>
    <row r="57035" spans="4:6">
      <c r="D57035" s="63"/>
      <c r="F57035" s="64"/>
    </row>
    <row r="57036" spans="4:6">
      <c r="D57036" s="63"/>
      <c r="F57036" s="64"/>
    </row>
    <row r="57037" spans="4:6">
      <c r="D57037" s="63"/>
      <c r="F57037" s="64"/>
    </row>
    <row r="57038" spans="4:6">
      <c r="D57038" s="63"/>
      <c r="F57038" s="64"/>
    </row>
    <row r="57039" spans="4:6">
      <c r="D57039" s="63"/>
      <c r="F57039" s="64"/>
    </row>
    <row r="57040" spans="4:6">
      <c r="D57040" s="63"/>
      <c r="F57040" s="64"/>
    </row>
    <row r="57041" spans="4:6">
      <c r="D57041" s="63"/>
      <c r="F57041" s="64"/>
    </row>
    <row r="57042" spans="4:6">
      <c r="D57042" s="63"/>
      <c r="F57042" s="64"/>
    </row>
    <row r="57043" spans="4:6">
      <c r="D57043" s="63"/>
      <c r="F57043" s="64"/>
    </row>
    <row r="57044" spans="4:6">
      <c r="D57044" s="63"/>
      <c r="F57044" s="64"/>
    </row>
    <row r="57045" spans="4:6">
      <c r="D57045" s="63"/>
      <c r="F57045" s="64"/>
    </row>
    <row r="57046" spans="4:6">
      <c r="D57046" s="63"/>
      <c r="F57046" s="64"/>
    </row>
    <row r="57047" spans="4:6">
      <c r="D57047" s="63"/>
      <c r="F57047" s="64"/>
    </row>
    <row r="57048" spans="4:6">
      <c r="D57048" s="63"/>
      <c r="F57048" s="64"/>
    </row>
    <row r="57049" spans="4:6">
      <c r="D57049" s="63"/>
      <c r="F57049" s="64"/>
    </row>
    <row r="57050" spans="4:6">
      <c r="D57050" s="63"/>
      <c r="F57050" s="64"/>
    </row>
    <row r="57051" spans="4:6">
      <c r="D57051" s="63"/>
      <c r="F57051" s="64"/>
    </row>
    <row r="57052" spans="4:6">
      <c r="D57052" s="63"/>
      <c r="F57052" s="64"/>
    </row>
    <row r="57053" spans="4:6">
      <c r="D57053" s="63"/>
      <c r="F57053" s="64"/>
    </row>
    <row r="57054" spans="4:6">
      <c r="D57054" s="63"/>
      <c r="F57054" s="64"/>
    </row>
    <row r="57055" spans="4:6">
      <c r="D57055" s="63"/>
      <c r="F57055" s="64"/>
    </row>
    <row r="57056" spans="4:6">
      <c r="D57056" s="63"/>
      <c r="F57056" s="64"/>
    </row>
    <row r="57057" spans="4:6">
      <c r="D57057" s="63"/>
      <c r="F57057" s="64"/>
    </row>
    <row r="57058" spans="4:6">
      <c r="D57058" s="63"/>
      <c r="F57058" s="64"/>
    </row>
    <row r="57059" spans="4:6">
      <c r="D57059" s="63"/>
      <c r="F57059" s="64"/>
    </row>
    <row r="57060" spans="4:6">
      <c r="D57060" s="63"/>
      <c r="F57060" s="64"/>
    </row>
    <row r="57061" spans="4:6">
      <c r="D57061" s="63"/>
      <c r="F57061" s="64"/>
    </row>
    <row r="57062" spans="4:6">
      <c r="D57062" s="63"/>
      <c r="F57062" s="64"/>
    </row>
    <row r="57063" spans="4:6">
      <c r="D57063" s="63"/>
      <c r="F57063" s="64"/>
    </row>
    <row r="57064" spans="4:6">
      <c r="D57064" s="63"/>
      <c r="F57064" s="64"/>
    </row>
    <row r="57065" spans="4:6">
      <c r="D57065" s="63"/>
      <c r="F57065" s="64"/>
    </row>
    <row r="57066" spans="4:6">
      <c r="D57066" s="63"/>
      <c r="F57066" s="64"/>
    </row>
    <row r="57067" spans="4:6">
      <c r="D57067" s="63"/>
      <c r="F57067" s="64"/>
    </row>
    <row r="57068" spans="4:6">
      <c r="D57068" s="63"/>
      <c r="F57068" s="64"/>
    </row>
    <row r="57069" spans="4:6">
      <c r="D57069" s="63"/>
      <c r="F57069" s="64"/>
    </row>
    <row r="57070" spans="4:6">
      <c r="D57070" s="63"/>
      <c r="F57070" s="64"/>
    </row>
    <row r="57071" spans="4:6">
      <c r="D57071" s="63"/>
      <c r="F57071" s="64"/>
    </row>
    <row r="57072" spans="4:6">
      <c r="D57072" s="63"/>
      <c r="F57072" s="64"/>
    </row>
    <row r="57073" spans="4:6">
      <c r="D57073" s="63"/>
      <c r="F57073" s="64"/>
    </row>
    <row r="57074" spans="4:6">
      <c r="D57074" s="63"/>
      <c r="F57074" s="64"/>
    </row>
    <row r="57075" spans="4:6">
      <c r="D57075" s="63"/>
      <c r="F57075" s="64"/>
    </row>
    <row r="57076" spans="4:6">
      <c r="D57076" s="63"/>
      <c r="F57076" s="64"/>
    </row>
    <row r="57077" spans="4:6">
      <c r="D57077" s="63"/>
      <c r="F57077" s="64"/>
    </row>
    <row r="57078" spans="4:6">
      <c r="D57078" s="63"/>
      <c r="F57078" s="64"/>
    </row>
    <row r="57079" spans="4:6">
      <c r="D57079" s="63"/>
      <c r="F57079" s="64"/>
    </row>
    <row r="57080" spans="4:6">
      <c r="D57080" s="63"/>
      <c r="F57080" s="64"/>
    </row>
    <row r="57081" spans="4:6">
      <c r="D57081" s="63"/>
      <c r="F57081" s="64"/>
    </row>
    <row r="57082" spans="4:6">
      <c r="D57082" s="63"/>
      <c r="F57082" s="64"/>
    </row>
    <row r="57083" spans="4:6">
      <c r="D57083" s="63"/>
      <c r="F57083" s="64"/>
    </row>
    <row r="57084" spans="4:6">
      <c r="D57084" s="63"/>
      <c r="F57084" s="64"/>
    </row>
    <row r="57085" spans="4:6">
      <c r="D57085" s="63"/>
      <c r="F57085" s="64"/>
    </row>
    <row r="57086" spans="4:6">
      <c r="D57086" s="63"/>
      <c r="F57086" s="64"/>
    </row>
    <row r="57087" spans="4:6">
      <c r="D57087" s="63"/>
      <c r="F57087" s="64"/>
    </row>
    <row r="57088" spans="4:6">
      <c r="D57088" s="63"/>
      <c r="F57088" s="64"/>
    </row>
    <row r="57089" spans="4:6">
      <c r="D57089" s="63"/>
      <c r="F57089" s="64"/>
    </row>
    <row r="57090" spans="4:6">
      <c r="D57090" s="63"/>
      <c r="F57090" s="64"/>
    </row>
    <row r="57091" spans="4:6">
      <c r="D57091" s="63"/>
      <c r="F57091" s="64"/>
    </row>
    <row r="57092" spans="4:6">
      <c r="D57092" s="63"/>
      <c r="F57092" s="64"/>
    </row>
    <row r="57093" spans="4:6">
      <c r="D57093" s="63"/>
      <c r="F57093" s="64"/>
    </row>
    <row r="57094" spans="4:6">
      <c r="D57094" s="63"/>
      <c r="F57094" s="64"/>
    </row>
    <row r="57095" spans="4:6">
      <c r="D57095" s="63"/>
      <c r="F57095" s="64"/>
    </row>
    <row r="57096" spans="4:6">
      <c r="D57096" s="63"/>
      <c r="F57096" s="64"/>
    </row>
    <row r="57097" spans="4:6">
      <c r="D57097" s="63"/>
      <c r="F57097" s="64"/>
    </row>
    <row r="57098" spans="4:6">
      <c r="D57098" s="63"/>
      <c r="F57098" s="64"/>
    </row>
    <row r="57099" spans="4:6">
      <c r="D57099" s="63"/>
      <c r="F57099" s="64"/>
    </row>
    <row r="57100" spans="4:6">
      <c r="D57100" s="63"/>
      <c r="F57100" s="64"/>
    </row>
    <row r="57101" spans="4:6">
      <c r="D57101" s="63"/>
      <c r="F57101" s="64"/>
    </row>
    <row r="57102" spans="4:6">
      <c r="D57102" s="63"/>
      <c r="F57102" s="64"/>
    </row>
    <row r="57103" spans="4:6">
      <c r="D57103" s="63"/>
      <c r="F57103" s="64"/>
    </row>
    <row r="57104" spans="4:6">
      <c r="D57104" s="63"/>
      <c r="F57104" s="64"/>
    </row>
    <row r="57105" spans="4:6">
      <c r="D57105" s="63"/>
      <c r="F57105" s="64"/>
    </row>
    <row r="57106" spans="4:6">
      <c r="D57106" s="63"/>
      <c r="F57106" s="64"/>
    </row>
    <row r="57107" spans="4:6">
      <c r="D57107" s="63"/>
      <c r="F57107" s="64"/>
    </row>
    <row r="57108" spans="4:6">
      <c r="D57108" s="63"/>
      <c r="F57108" s="64"/>
    </row>
    <row r="57109" spans="4:6">
      <c r="D57109" s="63"/>
      <c r="F57109" s="64"/>
    </row>
    <row r="57110" spans="4:6">
      <c r="D57110" s="63"/>
      <c r="F57110" s="64"/>
    </row>
    <row r="57111" spans="4:6">
      <c r="D57111" s="63"/>
      <c r="F57111" s="64"/>
    </row>
    <row r="57112" spans="4:6">
      <c r="D57112" s="63"/>
      <c r="F57112" s="64"/>
    </row>
    <row r="57113" spans="4:6">
      <c r="D57113" s="63"/>
      <c r="F57113" s="64"/>
    </row>
    <row r="57114" spans="4:6">
      <c r="D57114" s="63"/>
      <c r="F57114" s="64"/>
    </row>
    <row r="57115" spans="4:6">
      <c r="D57115" s="63"/>
      <c r="F57115" s="64"/>
    </row>
    <row r="57116" spans="4:6">
      <c r="D57116" s="63"/>
      <c r="F57116" s="64"/>
    </row>
    <row r="57117" spans="4:6">
      <c r="D57117" s="63"/>
      <c r="F57117" s="64"/>
    </row>
    <row r="57118" spans="4:6">
      <c r="D57118" s="63"/>
      <c r="F57118" s="64"/>
    </row>
    <row r="57119" spans="4:6">
      <c r="D57119" s="63"/>
      <c r="F57119" s="64"/>
    </row>
    <row r="57120" spans="4:6">
      <c r="D57120" s="63"/>
      <c r="F57120" s="64"/>
    </row>
    <row r="57121" spans="4:6">
      <c r="D57121" s="63"/>
      <c r="F57121" s="64"/>
    </row>
    <row r="57122" spans="4:6">
      <c r="D57122" s="63"/>
      <c r="F57122" s="64"/>
    </row>
    <row r="57123" spans="4:6">
      <c r="D57123" s="63"/>
      <c r="F57123" s="64"/>
    </row>
    <row r="57124" spans="4:6">
      <c r="D57124" s="63"/>
      <c r="F57124" s="64"/>
    </row>
    <row r="57125" spans="4:6">
      <c r="D57125" s="63"/>
      <c r="F57125" s="64"/>
    </row>
    <row r="57126" spans="4:6">
      <c r="D57126" s="63"/>
      <c r="F57126" s="64"/>
    </row>
    <row r="57127" spans="4:6">
      <c r="D57127" s="63"/>
      <c r="F57127" s="64"/>
    </row>
    <row r="57128" spans="4:6">
      <c r="D57128" s="63"/>
      <c r="F57128" s="64"/>
    </row>
    <row r="57129" spans="4:6">
      <c r="D57129" s="63"/>
      <c r="F57129" s="64"/>
    </row>
    <row r="57130" spans="4:6">
      <c r="D57130" s="63"/>
      <c r="F57130" s="64"/>
    </row>
    <row r="57131" spans="4:6">
      <c r="D57131" s="63"/>
      <c r="F57131" s="64"/>
    </row>
    <row r="57132" spans="4:6">
      <c r="D57132" s="63"/>
      <c r="F57132" s="64"/>
    </row>
    <row r="57133" spans="4:6">
      <c r="D57133" s="63"/>
      <c r="F57133" s="64"/>
    </row>
    <row r="57134" spans="4:6">
      <c r="D57134" s="63"/>
      <c r="F57134" s="64"/>
    </row>
    <row r="57135" spans="4:6">
      <c r="D57135" s="63"/>
      <c r="F57135" s="64"/>
    </row>
    <row r="57136" spans="4:6">
      <c r="D57136" s="63"/>
      <c r="F57136" s="64"/>
    </row>
    <row r="57137" spans="4:6">
      <c r="D57137" s="63"/>
      <c r="F57137" s="64"/>
    </row>
    <row r="57138" spans="4:6">
      <c r="D57138" s="63"/>
      <c r="F57138" s="64"/>
    </row>
    <row r="57139" spans="4:6">
      <c r="D57139" s="63"/>
      <c r="F57139" s="64"/>
    </row>
    <row r="57140" spans="4:6">
      <c r="D57140" s="63"/>
      <c r="F57140" s="64"/>
    </row>
    <row r="57141" spans="4:6">
      <c r="D57141" s="63"/>
      <c r="F57141" s="64"/>
    </row>
    <row r="57142" spans="4:6">
      <c r="D57142" s="63"/>
      <c r="F57142" s="64"/>
    </row>
    <row r="57143" spans="4:6">
      <c r="D57143" s="63"/>
      <c r="F57143" s="64"/>
    </row>
    <row r="57144" spans="4:6">
      <c r="D57144" s="63"/>
      <c r="F57144" s="64"/>
    </row>
    <row r="57145" spans="4:6">
      <c r="D57145" s="63"/>
      <c r="F57145" s="64"/>
    </row>
    <row r="57146" spans="4:6">
      <c r="D57146" s="63"/>
      <c r="F57146" s="64"/>
    </row>
    <row r="57147" spans="4:6">
      <c r="D57147" s="63"/>
      <c r="F57147" s="64"/>
    </row>
    <row r="57148" spans="4:6">
      <c r="D57148" s="63"/>
      <c r="F57148" s="64"/>
    </row>
    <row r="57149" spans="4:6">
      <c r="D57149" s="63"/>
      <c r="F57149" s="64"/>
    </row>
    <row r="57150" spans="4:6">
      <c r="D57150" s="63"/>
      <c r="F57150" s="64"/>
    </row>
    <row r="57151" spans="4:6">
      <c r="D57151" s="63"/>
      <c r="F57151" s="64"/>
    </row>
    <row r="57152" spans="4:6">
      <c r="D57152" s="63"/>
      <c r="F57152" s="64"/>
    </row>
    <row r="57153" spans="4:6">
      <c r="D57153" s="63"/>
      <c r="F57153" s="64"/>
    </row>
    <row r="57154" spans="4:6">
      <c r="D57154" s="63"/>
      <c r="F57154" s="64"/>
    </row>
    <row r="57155" spans="4:6">
      <c r="D57155" s="63"/>
      <c r="F57155" s="64"/>
    </row>
    <row r="57156" spans="4:6">
      <c r="D57156" s="63"/>
      <c r="F57156" s="64"/>
    </row>
    <row r="57157" spans="4:6">
      <c r="D57157" s="63"/>
      <c r="F57157" s="64"/>
    </row>
    <row r="57158" spans="4:6">
      <c r="D57158" s="63"/>
      <c r="F57158" s="64"/>
    </row>
    <row r="57159" spans="4:6">
      <c r="D57159" s="63"/>
      <c r="F57159" s="64"/>
    </row>
    <row r="57160" spans="4:6">
      <c r="D57160" s="63"/>
      <c r="F57160" s="64"/>
    </row>
    <row r="57161" spans="4:6">
      <c r="D57161" s="63"/>
      <c r="F57161" s="64"/>
    </row>
    <row r="57162" spans="4:6">
      <c r="D57162" s="63"/>
      <c r="F57162" s="64"/>
    </row>
    <row r="57163" spans="4:6">
      <c r="D57163" s="63"/>
      <c r="F57163" s="64"/>
    </row>
    <row r="57164" spans="4:6">
      <c r="D57164" s="63"/>
      <c r="F57164" s="64"/>
    </row>
    <row r="57165" spans="4:6">
      <c r="D57165" s="63"/>
      <c r="F57165" s="64"/>
    </row>
    <row r="57166" spans="4:6">
      <c r="D57166" s="63"/>
      <c r="F57166" s="64"/>
    </row>
    <row r="57167" spans="4:6">
      <c r="D57167" s="63"/>
      <c r="F57167" s="64"/>
    </row>
    <row r="57168" spans="4:6">
      <c r="D57168" s="63"/>
      <c r="F57168" s="64"/>
    </row>
    <row r="57169" spans="4:6">
      <c r="D57169" s="63"/>
      <c r="F57169" s="64"/>
    </row>
    <row r="57170" spans="4:6">
      <c r="D57170" s="63"/>
      <c r="F57170" s="64"/>
    </row>
    <row r="57171" spans="4:6">
      <c r="D57171" s="63"/>
      <c r="F57171" s="64"/>
    </row>
    <row r="57172" spans="4:6">
      <c r="D57172" s="63"/>
      <c r="F57172" s="64"/>
    </row>
    <row r="57173" spans="4:6">
      <c r="D57173" s="63"/>
      <c r="F57173" s="64"/>
    </row>
    <row r="57174" spans="4:6">
      <c r="D57174" s="63"/>
      <c r="F57174" s="64"/>
    </row>
    <row r="57175" spans="4:6">
      <c r="D57175" s="63"/>
      <c r="F57175" s="64"/>
    </row>
    <row r="57176" spans="4:6">
      <c r="D57176" s="63"/>
      <c r="F57176" s="64"/>
    </row>
    <row r="57177" spans="4:6">
      <c r="D57177" s="63"/>
      <c r="F57177" s="64"/>
    </row>
    <row r="57178" spans="4:6">
      <c r="D57178" s="63"/>
      <c r="F57178" s="64"/>
    </row>
    <row r="57179" spans="4:6">
      <c r="D57179" s="63"/>
      <c r="F57179" s="64"/>
    </row>
    <row r="57180" spans="4:6">
      <c r="D57180" s="63"/>
      <c r="F57180" s="64"/>
    </row>
    <row r="57181" spans="4:6">
      <c r="D57181" s="63"/>
      <c r="F57181" s="64"/>
    </row>
    <row r="57182" spans="4:6">
      <c r="D57182" s="63"/>
      <c r="F57182" s="64"/>
    </row>
    <row r="57183" spans="4:6">
      <c r="D57183" s="63"/>
      <c r="F57183" s="64"/>
    </row>
    <row r="57184" spans="4:6">
      <c r="D57184" s="63"/>
      <c r="F57184" s="64"/>
    </row>
    <row r="57185" spans="4:6">
      <c r="D57185" s="63"/>
      <c r="F57185" s="64"/>
    </row>
    <row r="57186" spans="4:6">
      <c r="D57186" s="63"/>
      <c r="F57186" s="64"/>
    </row>
    <row r="57187" spans="4:6">
      <c r="D57187" s="63"/>
      <c r="F57187" s="64"/>
    </row>
    <row r="57188" spans="4:6">
      <c r="D57188" s="63"/>
      <c r="F57188" s="64"/>
    </row>
    <row r="57189" spans="4:6">
      <c r="D57189" s="63"/>
      <c r="F57189" s="64"/>
    </row>
    <row r="57190" spans="4:6">
      <c r="D57190" s="63"/>
      <c r="F57190" s="64"/>
    </row>
    <row r="57191" spans="4:6">
      <c r="D57191" s="63"/>
      <c r="F57191" s="64"/>
    </row>
    <row r="57192" spans="4:6">
      <c r="D57192" s="63"/>
      <c r="F57192" s="64"/>
    </row>
    <row r="57193" spans="4:6">
      <c r="D57193" s="63"/>
      <c r="F57193" s="64"/>
    </row>
    <row r="57194" spans="4:6">
      <c r="D57194" s="63"/>
      <c r="F57194" s="64"/>
    </row>
    <row r="57195" spans="4:6">
      <c r="D57195" s="63"/>
      <c r="F57195" s="64"/>
    </row>
    <row r="57196" spans="4:6">
      <c r="D57196" s="63"/>
      <c r="F57196" s="64"/>
    </row>
    <row r="57197" spans="4:6">
      <c r="D57197" s="63"/>
      <c r="F57197" s="64"/>
    </row>
    <row r="57198" spans="4:6">
      <c r="D57198" s="63"/>
      <c r="F57198" s="64"/>
    </row>
    <row r="57199" spans="4:6">
      <c r="D57199" s="63"/>
      <c r="F57199" s="64"/>
    </row>
    <row r="57200" spans="4:6">
      <c r="D57200" s="63"/>
      <c r="F57200" s="64"/>
    </row>
    <row r="57201" spans="4:6">
      <c r="D57201" s="63"/>
      <c r="F57201" s="64"/>
    </row>
    <row r="57202" spans="4:6">
      <c r="D57202" s="63"/>
      <c r="F57202" s="64"/>
    </row>
    <row r="57203" spans="4:6">
      <c r="D57203" s="63"/>
      <c r="F57203" s="64"/>
    </row>
    <row r="57204" spans="4:6">
      <c r="D57204" s="63"/>
      <c r="F57204" s="64"/>
    </row>
    <row r="57205" spans="4:6">
      <c r="D57205" s="63"/>
      <c r="F57205" s="64"/>
    </row>
    <row r="57206" spans="4:6">
      <c r="D57206" s="63"/>
      <c r="F57206" s="64"/>
    </row>
    <row r="57207" spans="4:6">
      <c r="D57207" s="63"/>
      <c r="F57207" s="64"/>
    </row>
    <row r="57208" spans="4:6">
      <c r="D57208" s="63"/>
      <c r="F57208" s="64"/>
    </row>
    <row r="57209" spans="4:6">
      <c r="D57209" s="63"/>
      <c r="F57209" s="64"/>
    </row>
    <row r="57210" spans="4:6">
      <c r="D57210" s="63"/>
      <c r="F57210" s="64"/>
    </row>
    <row r="57211" spans="4:6">
      <c r="D57211" s="63"/>
      <c r="F57211" s="64"/>
    </row>
    <row r="57212" spans="4:6">
      <c r="D57212" s="63"/>
      <c r="F57212" s="64"/>
    </row>
    <row r="57213" spans="4:6">
      <c r="D57213" s="63"/>
      <c r="F57213" s="64"/>
    </row>
    <row r="57214" spans="4:6">
      <c r="D57214" s="63"/>
      <c r="F57214" s="64"/>
    </row>
    <row r="57215" spans="4:6">
      <c r="D57215" s="63"/>
      <c r="F57215" s="64"/>
    </row>
    <row r="57216" spans="4:6">
      <c r="D57216" s="63"/>
      <c r="F57216" s="64"/>
    </row>
    <row r="57217" spans="4:6">
      <c r="D57217" s="63"/>
      <c r="F57217" s="64"/>
    </row>
    <row r="57218" spans="4:6">
      <c r="D57218" s="63"/>
      <c r="F57218" s="64"/>
    </row>
    <row r="57219" spans="4:6">
      <c r="D57219" s="63"/>
      <c r="F57219" s="64"/>
    </row>
    <row r="57220" spans="4:6">
      <c r="D57220" s="63"/>
      <c r="F57220" s="64"/>
    </row>
    <row r="57221" spans="4:6">
      <c r="D57221" s="63"/>
      <c r="F57221" s="64"/>
    </row>
    <row r="57222" spans="4:6">
      <c r="D57222" s="63"/>
      <c r="F57222" s="64"/>
    </row>
    <row r="57223" spans="4:6">
      <c r="D57223" s="63"/>
      <c r="F57223" s="64"/>
    </row>
    <row r="57224" spans="4:6">
      <c r="D57224" s="63"/>
      <c r="F57224" s="64"/>
    </row>
    <row r="57225" spans="4:6">
      <c r="D57225" s="63"/>
      <c r="F57225" s="64"/>
    </row>
    <row r="57226" spans="4:6">
      <c r="D57226" s="63"/>
      <c r="F57226" s="64"/>
    </row>
    <row r="57227" spans="4:6">
      <c r="D57227" s="63"/>
      <c r="F57227" s="64"/>
    </row>
    <row r="57228" spans="4:6">
      <c r="D57228" s="63"/>
      <c r="F57228" s="64"/>
    </row>
    <row r="57229" spans="4:6">
      <c r="D57229" s="63"/>
      <c r="F57229" s="64"/>
    </row>
    <row r="57230" spans="4:6">
      <c r="D57230" s="63"/>
      <c r="F57230" s="64"/>
    </row>
    <row r="57231" spans="4:6">
      <c r="D57231" s="63"/>
      <c r="F57231" s="64"/>
    </row>
    <row r="57232" spans="4:6">
      <c r="D57232" s="63"/>
      <c r="F57232" s="64"/>
    </row>
    <row r="57233" spans="4:6">
      <c r="D57233" s="63"/>
      <c r="F57233" s="64"/>
    </row>
    <row r="57234" spans="4:6">
      <c r="D57234" s="63"/>
      <c r="F57234" s="64"/>
    </row>
    <row r="57235" spans="4:6">
      <c r="D57235" s="63"/>
      <c r="F57235" s="64"/>
    </row>
    <row r="57236" spans="4:6">
      <c r="D57236" s="63"/>
      <c r="F57236" s="64"/>
    </row>
    <row r="57237" spans="4:6">
      <c r="D57237" s="63"/>
      <c r="F57237" s="64"/>
    </row>
    <row r="57238" spans="4:6">
      <c r="D57238" s="63"/>
      <c r="F57238" s="64"/>
    </row>
    <row r="57239" spans="4:6">
      <c r="D57239" s="63"/>
      <c r="F57239" s="64"/>
    </row>
    <row r="57240" spans="4:6">
      <c r="D57240" s="63"/>
      <c r="F57240" s="64"/>
    </row>
    <row r="57241" spans="4:6">
      <c r="D57241" s="63"/>
      <c r="F57241" s="64"/>
    </row>
    <row r="57242" spans="4:6">
      <c r="D57242" s="63"/>
      <c r="F57242" s="64"/>
    </row>
    <row r="57243" spans="4:6">
      <c r="D57243" s="63"/>
      <c r="F57243" s="64"/>
    </row>
    <row r="57244" spans="4:6">
      <c r="D57244" s="63"/>
      <c r="F57244" s="64"/>
    </row>
    <row r="57245" spans="4:6">
      <c r="D57245" s="63"/>
      <c r="F57245" s="64"/>
    </row>
    <row r="57246" spans="4:6">
      <c r="D57246" s="63"/>
      <c r="F57246" s="64"/>
    </row>
    <row r="57247" spans="4:6">
      <c r="D57247" s="63"/>
      <c r="F57247" s="64"/>
    </row>
    <row r="57248" spans="4:6">
      <c r="D57248" s="63"/>
      <c r="F57248" s="64"/>
    </row>
    <row r="57249" spans="4:6">
      <c r="D57249" s="63"/>
      <c r="F57249" s="64"/>
    </row>
    <row r="57250" spans="4:6">
      <c r="D57250" s="63"/>
      <c r="F57250" s="64"/>
    </row>
    <row r="57251" spans="4:6">
      <c r="D57251" s="63"/>
      <c r="F57251" s="64"/>
    </row>
    <row r="57252" spans="4:6">
      <c r="D57252" s="63"/>
      <c r="F57252" s="64"/>
    </row>
    <row r="57253" spans="4:6">
      <c r="D57253" s="63"/>
      <c r="F57253" s="64"/>
    </row>
    <row r="57254" spans="4:6">
      <c r="D57254" s="63"/>
      <c r="F57254" s="64"/>
    </row>
    <row r="57255" spans="4:6">
      <c r="D57255" s="63"/>
      <c r="F57255" s="64"/>
    </row>
    <row r="57256" spans="4:6">
      <c r="D57256" s="63"/>
      <c r="F57256" s="64"/>
    </row>
    <row r="57257" spans="4:6">
      <c r="D57257" s="63"/>
      <c r="F57257" s="64"/>
    </row>
    <row r="57258" spans="4:6">
      <c r="D57258" s="63"/>
      <c r="F57258" s="64"/>
    </row>
    <row r="57259" spans="4:6">
      <c r="D57259" s="63"/>
      <c r="F57259" s="64"/>
    </row>
    <row r="57260" spans="4:6">
      <c r="D57260" s="63"/>
      <c r="F57260" s="64"/>
    </row>
    <row r="57261" spans="4:6">
      <c r="D57261" s="63"/>
      <c r="F57261" s="64"/>
    </row>
    <row r="57262" spans="4:6">
      <c r="D57262" s="63"/>
      <c r="F57262" s="64"/>
    </row>
    <row r="57263" spans="4:6">
      <c r="D57263" s="63"/>
      <c r="F57263" s="64"/>
    </row>
    <row r="57264" spans="4:6">
      <c r="D57264" s="63"/>
      <c r="F57264" s="64"/>
    </row>
    <row r="57265" spans="4:6">
      <c r="D57265" s="63"/>
      <c r="F57265" s="64"/>
    </row>
    <row r="57266" spans="4:6">
      <c r="D57266" s="63"/>
      <c r="F57266" s="64"/>
    </row>
    <row r="57267" spans="4:6">
      <c r="D57267" s="63"/>
      <c r="F57267" s="64"/>
    </row>
    <row r="57268" spans="4:6">
      <c r="D57268" s="63"/>
      <c r="F57268" s="64"/>
    </row>
    <row r="57269" spans="4:6">
      <c r="D57269" s="63"/>
      <c r="F57269" s="64"/>
    </row>
    <row r="57270" spans="4:6">
      <c r="D57270" s="63"/>
      <c r="F57270" s="64"/>
    </row>
    <row r="57271" spans="4:6">
      <c r="D57271" s="63"/>
      <c r="F57271" s="64"/>
    </row>
    <row r="57272" spans="4:6">
      <c r="D57272" s="63"/>
      <c r="F57272" s="64"/>
    </row>
    <row r="57273" spans="4:6">
      <c r="D57273" s="63"/>
      <c r="F57273" s="64"/>
    </row>
    <row r="57274" spans="4:6">
      <c r="D57274" s="63"/>
      <c r="F57274" s="64"/>
    </row>
    <row r="57275" spans="4:6">
      <c r="D57275" s="63"/>
      <c r="F57275" s="64"/>
    </row>
    <row r="57276" spans="4:6">
      <c r="D57276" s="63"/>
      <c r="F57276" s="64"/>
    </row>
    <row r="57277" spans="4:6">
      <c r="D57277" s="63"/>
      <c r="F57277" s="64"/>
    </row>
    <row r="57278" spans="4:6">
      <c r="D57278" s="63"/>
      <c r="F57278" s="64"/>
    </row>
    <row r="57279" spans="4:6">
      <c r="D57279" s="63"/>
      <c r="F57279" s="64"/>
    </row>
    <row r="57280" spans="4:6">
      <c r="D57280" s="63"/>
      <c r="F57280" s="64"/>
    </row>
    <row r="57281" spans="4:6">
      <c r="D57281" s="63"/>
      <c r="F57281" s="64"/>
    </row>
    <row r="57282" spans="4:6">
      <c r="D57282" s="63"/>
      <c r="F57282" s="64"/>
    </row>
    <row r="57283" spans="4:6">
      <c r="D57283" s="63"/>
      <c r="F57283" s="64"/>
    </row>
    <row r="57284" spans="4:6">
      <c r="D57284" s="63"/>
      <c r="F57284" s="64"/>
    </row>
    <row r="57285" spans="4:6">
      <c r="D57285" s="63"/>
      <c r="F57285" s="64"/>
    </row>
    <row r="57286" spans="4:6">
      <c r="D57286" s="63"/>
      <c r="F57286" s="64"/>
    </row>
    <row r="57287" spans="4:6">
      <c r="D57287" s="63"/>
      <c r="F57287" s="64"/>
    </row>
    <row r="57288" spans="4:6">
      <c r="D57288" s="63"/>
      <c r="F57288" s="64"/>
    </row>
    <row r="57289" spans="4:6">
      <c r="D57289" s="63"/>
      <c r="F57289" s="64"/>
    </row>
    <row r="57290" spans="4:6">
      <c r="D57290" s="63"/>
      <c r="F57290" s="64"/>
    </row>
    <row r="57291" spans="4:6">
      <c r="D57291" s="63"/>
      <c r="F57291" s="64"/>
    </row>
    <row r="57292" spans="4:6">
      <c r="D57292" s="63"/>
      <c r="F57292" s="64"/>
    </row>
    <row r="57293" spans="4:6">
      <c r="D57293" s="63"/>
      <c r="F57293" s="64"/>
    </row>
    <row r="57294" spans="4:6">
      <c r="D57294" s="63"/>
      <c r="F57294" s="64"/>
    </row>
    <row r="57295" spans="4:6">
      <c r="D57295" s="63"/>
      <c r="F57295" s="64"/>
    </row>
    <row r="57296" spans="4:6">
      <c r="D57296" s="63"/>
      <c r="F57296" s="64"/>
    </row>
    <row r="57297" spans="4:6">
      <c r="D57297" s="63"/>
      <c r="F57297" s="64"/>
    </row>
    <row r="57298" spans="4:6">
      <c r="D57298" s="63"/>
      <c r="F57298" s="64"/>
    </row>
    <row r="57299" spans="4:6">
      <c r="D57299" s="63"/>
      <c r="F57299" s="64"/>
    </row>
    <row r="57300" spans="4:6">
      <c r="D57300" s="63"/>
      <c r="F57300" s="64"/>
    </row>
    <row r="57301" spans="4:6">
      <c r="D57301" s="63"/>
      <c r="F57301" s="64"/>
    </row>
    <row r="57302" spans="4:6">
      <c r="D57302" s="63"/>
      <c r="F57302" s="64"/>
    </row>
    <row r="57303" spans="4:6">
      <c r="D57303" s="63"/>
      <c r="F57303" s="64"/>
    </row>
    <row r="57304" spans="4:6">
      <c r="D57304" s="63"/>
      <c r="F57304" s="64"/>
    </row>
    <row r="57305" spans="4:6">
      <c r="D57305" s="63"/>
      <c r="F57305" s="64"/>
    </row>
    <row r="57306" spans="4:6">
      <c r="D57306" s="63"/>
      <c r="F57306" s="64"/>
    </row>
    <row r="57307" spans="4:6">
      <c r="D57307" s="63"/>
      <c r="F57307" s="64"/>
    </row>
    <row r="57308" spans="4:6">
      <c r="D57308" s="63"/>
      <c r="F57308" s="64"/>
    </row>
    <row r="57309" spans="4:6">
      <c r="D57309" s="63"/>
      <c r="F57309" s="64"/>
    </row>
    <row r="57310" spans="4:6">
      <c r="D57310" s="63"/>
      <c r="F57310" s="64"/>
    </row>
    <row r="57311" spans="4:6">
      <c r="D57311" s="63"/>
      <c r="F57311" s="64"/>
    </row>
    <row r="57312" spans="4:6">
      <c r="D57312" s="63"/>
      <c r="F57312" s="64"/>
    </row>
    <row r="57313" spans="4:6">
      <c r="D57313" s="63"/>
      <c r="F57313" s="64"/>
    </row>
    <row r="57314" spans="4:6">
      <c r="D57314" s="63"/>
      <c r="F57314" s="64"/>
    </row>
    <row r="57315" spans="4:6">
      <c r="D57315" s="63"/>
      <c r="F57315" s="64"/>
    </row>
    <row r="57316" spans="4:6">
      <c r="D57316" s="63"/>
      <c r="F57316" s="64"/>
    </row>
    <row r="57317" spans="4:6">
      <c r="D57317" s="63"/>
      <c r="F57317" s="64"/>
    </row>
    <row r="57318" spans="4:6">
      <c r="D57318" s="63"/>
      <c r="F57318" s="64"/>
    </row>
    <row r="57319" spans="4:6">
      <c r="D57319" s="63"/>
      <c r="F57319" s="64"/>
    </row>
    <row r="57320" spans="4:6">
      <c r="D57320" s="63"/>
      <c r="F57320" s="64"/>
    </row>
    <row r="57321" spans="4:6">
      <c r="D57321" s="63"/>
      <c r="F57321" s="64"/>
    </row>
    <row r="57322" spans="4:6">
      <c r="D57322" s="63"/>
      <c r="F57322" s="64"/>
    </row>
    <row r="57323" spans="4:6">
      <c r="D57323" s="63"/>
      <c r="F57323" s="64"/>
    </row>
    <row r="57324" spans="4:6">
      <c r="D57324" s="63"/>
      <c r="F57324" s="64"/>
    </row>
    <row r="57325" spans="4:6">
      <c r="D57325" s="63"/>
      <c r="F57325" s="64"/>
    </row>
    <row r="57326" spans="4:6">
      <c r="D57326" s="63"/>
      <c r="F57326" s="64"/>
    </row>
    <row r="57327" spans="4:6">
      <c r="D57327" s="63"/>
      <c r="F57327" s="64"/>
    </row>
    <row r="57328" spans="4:6">
      <c r="D57328" s="63"/>
      <c r="F57328" s="64"/>
    </row>
    <row r="57329" spans="4:6">
      <c r="D57329" s="63"/>
      <c r="F57329" s="64"/>
    </row>
    <row r="57330" spans="4:6">
      <c r="D57330" s="63"/>
      <c r="F57330" s="64"/>
    </row>
    <row r="57331" spans="4:6">
      <c r="D57331" s="63"/>
      <c r="F57331" s="64"/>
    </row>
    <row r="57332" spans="4:6">
      <c r="D57332" s="63"/>
      <c r="F57332" s="64"/>
    </row>
    <row r="57333" spans="4:6">
      <c r="D57333" s="63"/>
      <c r="F57333" s="64"/>
    </row>
    <row r="57334" spans="4:6">
      <c r="D57334" s="63"/>
      <c r="F57334" s="64"/>
    </row>
    <row r="57335" spans="4:6">
      <c r="D57335" s="63"/>
      <c r="F57335" s="64"/>
    </row>
    <row r="57336" spans="4:6">
      <c r="D57336" s="63"/>
      <c r="F57336" s="64"/>
    </row>
    <row r="57337" spans="4:6">
      <c r="D57337" s="63"/>
      <c r="F57337" s="64"/>
    </row>
    <row r="57338" spans="4:6">
      <c r="D57338" s="63"/>
      <c r="F57338" s="64"/>
    </row>
    <row r="57339" spans="4:6">
      <c r="D57339" s="63"/>
      <c r="F57339" s="64"/>
    </row>
    <row r="57340" spans="4:6">
      <c r="D57340" s="63"/>
      <c r="F57340" s="64"/>
    </row>
    <row r="57341" spans="4:6">
      <c r="D57341" s="63"/>
      <c r="F57341" s="64"/>
    </row>
    <row r="57342" spans="4:6">
      <c r="D57342" s="63"/>
      <c r="F57342" s="64"/>
    </row>
    <row r="57343" spans="4:6">
      <c r="D57343" s="63"/>
      <c r="F57343" s="64"/>
    </row>
    <row r="57344" spans="4:6">
      <c r="D57344" s="63"/>
      <c r="F57344" s="64"/>
    </row>
    <row r="57345" spans="4:6">
      <c r="D57345" s="63"/>
      <c r="F57345" s="64"/>
    </row>
    <row r="57346" spans="4:6">
      <c r="D57346" s="63"/>
      <c r="F57346" s="64"/>
    </row>
    <row r="57347" spans="4:6">
      <c r="D57347" s="63"/>
      <c r="F57347" s="64"/>
    </row>
    <row r="57348" spans="4:6">
      <c r="D57348" s="63"/>
      <c r="F57348" s="64"/>
    </row>
    <row r="57349" spans="4:6">
      <c r="D57349" s="63"/>
      <c r="F57349" s="64"/>
    </row>
    <row r="57350" spans="4:6">
      <c r="D57350" s="63"/>
      <c r="F57350" s="64"/>
    </row>
    <row r="57351" spans="4:6">
      <c r="D57351" s="63"/>
      <c r="F57351" s="64"/>
    </row>
    <row r="57352" spans="4:6">
      <c r="D57352" s="63"/>
      <c r="F57352" s="64"/>
    </row>
    <row r="57353" spans="4:6">
      <c r="D57353" s="63"/>
      <c r="F57353" s="64"/>
    </row>
    <row r="57354" spans="4:6">
      <c r="D57354" s="63"/>
      <c r="F57354" s="64"/>
    </row>
    <row r="57355" spans="4:6">
      <c r="D57355" s="63"/>
      <c r="F57355" s="64"/>
    </row>
    <row r="57356" spans="4:6">
      <c r="D57356" s="63"/>
      <c r="F57356" s="64"/>
    </row>
    <row r="57357" spans="4:6">
      <c r="D57357" s="63"/>
      <c r="F57357" s="64"/>
    </row>
    <row r="57358" spans="4:6">
      <c r="D57358" s="63"/>
      <c r="F57358" s="64"/>
    </row>
    <row r="57359" spans="4:6">
      <c r="D57359" s="63"/>
      <c r="F57359" s="64"/>
    </row>
    <row r="57360" spans="4:6">
      <c r="D57360" s="63"/>
      <c r="F57360" s="64"/>
    </row>
    <row r="57361" spans="4:6">
      <c r="D57361" s="63"/>
      <c r="F57361" s="64"/>
    </row>
    <row r="57362" spans="4:6">
      <c r="D57362" s="63"/>
      <c r="F57362" s="64"/>
    </row>
    <row r="57363" spans="4:6">
      <c r="D57363" s="63"/>
      <c r="F57363" s="64"/>
    </row>
    <row r="57364" spans="4:6">
      <c r="D57364" s="63"/>
      <c r="F57364" s="64"/>
    </row>
    <row r="57365" spans="4:6">
      <c r="D57365" s="63"/>
      <c r="F57365" s="64"/>
    </row>
    <row r="57366" spans="4:6">
      <c r="D57366" s="63"/>
      <c r="F57366" s="64"/>
    </row>
    <row r="57367" spans="4:6">
      <c r="D57367" s="63"/>
      <c r="F57367" s="64"/>
    </row>
    <row r="57368" spans="4:6">
      <c r="D57368" s="63"/>
      <c r="F57368" s="64"/>
    </row>
    <row r="57369" spans="4:6">
      <c r="D57369" s="63"/>
      <c r="F57369" s="64"/>
    </row>
    <row r="57370" spans="4:6">
      <c r="D57370" s="63"/>
      <c r="F57370" s="64"/>
    </row>
    <row r="57371" spans="4:6">
      <c r="D57371" s="63"/>
      <c r="F57371" s="64"/>
    </row>
    <row r="57372" spans="4:6">
      <c r="D57372" s="63"/>
      <c r="F57372" s="64"/>
    </row>
    <row r="57373" spans="4:6">
      <c r="D57373" s="63"/>
      <c r="F57373" s="64"/>
    </row>
    <row r="57374" spans="4:6">
      <c r="D57374" s="63"/>
      <c r="F57374" s="64"/>
    </row>
    <row r="57375" spans="4:6">
      <c r="D57375" s="63"/>
      <c r="F57375" s="64"/>
    </row>
    <row r="57376" spans="4:6">
      <c r="D57376" s="63"/>
      <c r="F57376" s="64"/>
    </row>
    <row r="57377" spans="4:6">
      <c r="D57377" s="63"/>
      <c r="F57377" s="64"/>
    </row>
    <row r="57378" spans="4:6">
      <c r="D57378" s="63"/>
      <c r="F57378" s="64"/>
    </row>
    <row r="57379" spans="4:6">
      <c r="D57379" s="63"/>
      <c r="F57379" s="64"/>
    </row>
    <row r="57380" spans="4:6">
      <c r="D57380" s="63"/>
      <c r="F57380" s="64"/>
    </row>
    <row r="57381" spans="4:6">
      <c r="D57381" s="63"/>
      <c r="F57381" s="64"/>
    </row>
    <row r="57382" spans="4:6">
      <c r="D57382" s="63"/>
      <c r="F57382" s="64"/>
    </row>
    <row r="57383" spans="4:6">
      <c r="D57383" s="63"/>
      <c r="F57383" s="64"/>
    </row>
    <row r="57384" spans="4:6">
      <c r="D57384" s="63"/>
      <c r="F57384" s="64"/>
    </row>
    <row r="57385" spans="4:6">
      <c r="D57385" s="63"/>
      <c r="F57385" s="64"/>
    </row>
    <row r="57386" spans="4:6">
      <c r="D57386" s="63"/>
      <c r="F57386" s="64"/>
    </row>
    <row r="57387" spans="4:6">
      <c r="D57387" s="63"/>
      <c r="F57387" s="64"/>
    </row>
    <row r="57388" spans="4:6">
      <c r="D57388" s="63"/>
      <c r="F57388" s="64"/>
    </row>
    <row r="57389" spans="4:6">
      <c r="D57389" s="63"/>
      <c r="F57389" s="64"/>
    </row>
    <row r="57390" spans="4:6">
      <c r="D57390" s="63"/>
      <c r="F57390" s="64"/>
    </row>
    <row r="57391" spans="4:6">
      <c r="D57391" s="63"/>
      <c r="F57391" s="64"/>
    </row>
    <row r="57392" spans="4:6">
      <c r="D57392" s="63"/>
      <c r="F57392" s="64"/>
    </row>
    <row r="57393" spans="4:6">
      <c r="D57393" s="63"/>
      <c r="F57393" s="64"/>
    </row>
    <row r="57394" spans="4:6">
      <c r="D57394" s="63"/>
      <c r="F57394" s="64"/>
    </row>
    <row r="57395" spans="4:6">
      <c r="D57395" s="63"/>
      <c r="F57395" s="64"/>
    </row>
    <row r="57396" spans="4:6">
      <c r="D57396" s="63"/>
      <c r="F57396" s="64"/>
    </row>
    <row r="57397" spans="4:6">
      <c r="D57397" s="63"/>
      <c r="F57397" s="64"/>
    </row>
    <row r="57398" spans="4:6">
      <c r="D57398" s="63"/>
      <c r="F57398" s="64"/>
    </row>
    <row r="57399" spans="4:6">
      <c r="D57399" s="63"/>
      <c r="F57399" s="64"/>
    </row>
    <row r="57400" spans="4:6">
      <c r="D57400" s="63"/>
      <c r="F57400" s="64"/>
    </row>
    <row r="57401" spans="4:6">
      <c r="D57401" s="63"/>
      <c r="F57401" s="64"/>
    </row>
    <row r="57402" spans="4:6">
      <c r="D57402" s="63"/>
      <c r="F57402" s="64"/>
    </row>
    <row r="57403" spans="4:6">
      <c r="D57403" s="63"/>
      <c r="F57403" s="64"/>
    </row>
    <row r="57404" spans="4:6">
      <c r="D57404" s="63"/>
      <c r="F57404" s="64"/>
    </row>
    <row r="57405" spans="4:6">
      <c r="D57405" s="63"/>
      <c r="F57405" s="64"/>
    </row>
    <row r="57406" spans="4:6">
      <c r="D57406" s="63"/>
      <c r="F57406" s="64"/>
    </row>
    <row r="57407" spans="4:6">
      <c r="D57407" s="63"/>
      <c r="F57407" s="64"/>
    </row>
    <row r="57408" spans="4:6">
      <c r="D57408" s="63"/>
      <c r="F57408" s="64"/>
    </row>
    <row r="57409" spans="4:6">
      <c r="D57409" s="63"/>
      <c r="F57409" s="64"/>
    </row>
    <row r="57410" spans="4:6">
      <c r="D57410" s="63"/>
      <c r="F57410" s="64"/>
    </row>
    <row r="57411" spans="4:6">
      <c r="D57411" s="63"/>
      <c r="F57411" s="64"/>
    </row>
    <row r="57412" spans="4:6">
      <c r="D57412" s="63"/>
      <c r="F57412" s="64"/>
    </row>
    <row r="57413" spans="4:6">
      <c r="D57413" s="63"/>
      <c r="F57413" s="64"/>
    </row>
    <row r="57414" spans="4:6">
      <c r="D57414" s="63"/>
      <c r="F57414" s="64"/>
    </row>
    <row r="57415" spans="4:6">
      <c r="D57415" s="63"/>
      <c r="F57415" s="64"/>
    </row>
    <row r="57416" spans="4:6">
      <c r="D57416" s="63"/>
      <c r="F57416" s="64"/>
    </row>
    <row r="57417" spans="4:6">
      <c r="D57417" s="63"/>
      <c r="F57417" s="64"/>
    </row>
    <row r="57418" spans="4:6">
      <c r="D57418" s="63"/>
      <c r="F57418" s="64"/>
    </row>
    <row r="57419" spans="4:6">
      <c r="D57419" s="63"/>
      <c r="F57419" s="64"/>
    </row>
    <row r="57420" spans="4:6">
      <c r="D57420" s="63"/>
      <c r="F57420" s="64"/>
    </row>
    <row r="57421" spans="4:6">
      <c r="D57421" s="63"/>
      <c r="F57421" s="64"/>
    </row>
    <row r="57422" spans="4:6">
      <c r="D57422" s="63"/>
      <c r="F57422" s="64"/>
    </row>
    <row r="57423" spans="4:6">
      <c r="D57423" s="63"/>
      <c r="F57423" s="64"/>
    </row>
    <row r="57424" spans="4:6">
      <c r="D57424" s="63"/>
      <c r="F57424" s="64"/>
    </row>
    <row r="57425" spans="4:6">
      <c r="D57425" s="63"/>
      <c r="F57425" s="64"/>
    </row>
    <row r="57426" spans="4:6">
      <c r="D57426" s="63"/>
      <c r="F57426" s="64"/>
    </row>
    <row r="57427" spans="4:6">
      <c r="D57427" s="63"/>
      <c r="F57427" s="64"/>
    </row>
    <row r="57428" spans="4:6">
      <c r="D57428" s="63"/>
      <c r="F57428" s="64"/>
    </row>
    <row r="57429" spans="4:6">
      <c r="D57429" s="63"/>
      <c r="F57429" s="64"/>
    </row>
    <row r="57430" spans="4:6">
      <c r="D57430" s="63"/>
      <c r="F57430" s="64"/>
    </row>
    <row r="57431" spans="4:6">
      <c r="D57431" s="63"/>
      <c r="F57431" s="64"/>
    </row>
    <row r="57432" spans="4:6">
      <c r="D57432" s="63"/>
      <c r="F57432" s="64"/>
    </row>
    <row r="57433" spans="4:6">
      <c r="D57433" s="63"/>
      <c r="F57433" s="64"/>
    </row>
    <row r="57434" spans="4:6">
      <c r="D57434" s="63"/>
      <c r="F57434" s="64"/>
    </row>
    <row r="57435" spans="4:6">
      <c r="D57435" s="63"/>
      <c r="F57435" s="64"/>
    </row>
    <row r="57436" spans="4:6">
      <c r="D57436" s="63"/>
      <c r="F57436" s="64"/>
    </row>
    <row r="57437" spans="4:6">
      <c r="D57437" s="63"/>
      <c r="F57437" s="64"/>
    </row>
    <row r="57438" spans="4:6">
      <c r="D57438" s="63"/>
      <c r="F57438" s="64"/>
    </row>
    <row r="57439" spans="4:6">
      <c r="D57439" s="63"/>
      <c r="F57439" s="64"/>
    </row>
    <row r="57440" spans="4:6">
      <c r="D57440" s="63"/>
      <c r="F57440" s="64"/>
    </row>
    <row r="57441" spans="4:6">
      <c r="D57441" s="63"/>
      <c r="F57441" s="64"/>
    </row>
    <row r="57442" spans="4:6">
      <c r="D57442" s="63"/>
      <c r="F57442" s="64"/>
    </row>
    <row r="57443" spans="4:6">
      <c r="D57443" s="63"/>
      <c r="F57443" s="64"/>
    </row>
    <row r="57444" spans="4:6">
      <c r="D57444" s="63"/>
      <c r="F57444" s="64"/>
    </row>
    <row r="57445" spans="4:6">
      <c r="D57445" s="63"/>
      <c r="F57445" s="64"/>
    </row>
    <row r="57446" spans="4:6">
      <c r="D57446" s="63"/>
      <c r="F57446" s="64"/>
    </row>
    <row r="57447" spans="4:6">
      <c r="D57447" s="63"/>
      <c r="F57447" s="64"/>
    </row>
    <row r="57448" spans="4:6">
      <c r="D57448" s="63"/>
      <c r="F57448" s="64"/>
    </row>
    <row r="57449" spans="4:6">
      <c r="D57449" s="63"/>
      <c r="F57449" s="64"/>
    </row>
    <row r="57450" spans="4:6">
      <c r="D57450" s="63"/>
      <c r="F57450" s="64"/>
    </row>
    <row r="57451" spans="4:6">
      <c r="D57451" s="63"/>
      <c r="F57451" s="64"/>
    </row>
    <row r="57452" spans="4:6">
      <c r="D57452" s="63"/>
      <c r="F57452" s="64"/>
    </row>
    <row r="57453" spans="4:6">
      <c r="D57453" s="63"/>
      <c r="F57453" s="64"/>
    </row>
    <row r="57454" spans="4:6">
      <c r="D57454" s="63"/>
      <c r="F57454" s="64"/>
    </row>
    <row r="57455" spans="4:6">
      <c r="D57455" s="63"/>
      <c r="F57455" s="64"/>
    </row>
    <row r="57456" spans="4:6">
      <c r="D57456" s="63"/>
      <c r="F57456" s="64"/>
    </row>
    <row r="57457" spans="4:6">
      <c r="D57457" s="63"/>
      <c r="F57457" s="64"/>
    </row>
    <row r="57458" spans="4:6">
      <c r="D57458" s="63"/>
      <c r="F57458" s="64"/>
    </row>
    <row r="57459" spans="4:6">
      <c r="D57459" s="63"/>
      <c r="F57459" s="64"/>
    </row>
    <row r="57460" spans="4:6">
      <c r="D57460" s="63"/>
      <c r="F57460" s="64"/>
    </row>
    <row r="57461" spans="4:6">
      <c r="D57461" s="63"/>
      <c r="F57461" s="64"/>
    </row>
    <row r="57462" spans="4:6">
      <c r="D57462" s="63"/>
      <c r="F57462" s="64"/>
    </row>
    <row r="57463" spans="4:6">
      <c r="D57463" s="63"/>
      <c r="F57463" s="64"/>
    </row>
    <row r="57464" spans="4:6">
      <c r="D57464" s="63"/>
      <c r="F57464" s="64"/>
    </row>
    <row r="57465" spans="4:6">
      <c r="D57465" s="63"/>
      <c r="F57465" s="64"/>
    </row>
    <row r="57466" spans="4:6">
      <c r="D57466" s="63"/>
      <c r="F57466" s="64"/>
    </row>
    <row r="57467" spans="4:6">
      <c r="D57467" s="63"/>
      <c r="F57467" s="64"/>
    </row>
    <row r="57468" spans="4:6">
      <c r="D57468" s="63"/>
      <c r="F57468" s="64"/>
    </row>
    <row r="57469" spans="4:6">
      <c r="D57469" s="63"/>
      <c r="F57469" s="64"/>
    </row>
    <row r="57470" spans="4:6">
      <c r="D57470" s="63"/>
      <c r="F57470" s="64"/>
    </row>
    <row r="57471" spans="4:6">
      <c r="D57471" s="63"/>
      <c r="F57471" s="64"/>
    </row>
    <row r="57472" spans="4:6">
      <c r="D57472" s="63"/>
      <c r="F57472" s="64"/>
    </row>
    <row r="57473" spans="4:6">
      <c r="D57473" s="63"/>
      <c r="F57473" s="64"/>
    </row>
    <row r="57474" spans="4:6">
      <c r="D57474" s="63"/>
      <c r="F57474" s="64"/>
    </row>
    <row r="57475" spans="4:6">
      <c r="D57475" s="63"/>
      <c r="F57475" s="64"/>
    </row>
    <row r="57476" spans="4:6">
      <c r="D57476" s="63"/>
      <c r="F57476" s="64"/>
    </row>
    <row r="57477" spans="4:6">
      <c r="D57477" s="63"/>
      <c r="F57477" s="64"/>
    </row>
    <row r="57478" spans="4:6">
      <c r="D57478" s="63"/>
      <c r="F57478" s="64"/>
    </row>
    <row r="57479" spans="4:6">
      <c r="D57479" s="63"/>
      <c r="F57479" s="64"/>
    </row>
    <row r="57480" spans="4:6">
      <c r="D57480" s="63"/>
      <c r="F57480" s="64"/>
    </row>
    <row r="57481" spans="4:6">
      <c r="D57481" s="63"/>
      <c r="F57481" s="64"/>
    </row>
    <row r="57482" spans="4:6">
      <c r="D57482" s="63"/>
      <c r="F57482" s="64"/>
    </row>
    <row r="57483" spans="4:6">
      <c r="D57483" s="63"/>
      <c r="F57483" s="64"/>
    </row>
    <row r="57484" spans="4:6">
      <c r="D57484" s="63"/>
      <c r="F57484" s="64"/>
    </row>
    <row r="57485" spans="4:6">
      <c r="D57485" s="63"/>
      <c r="F57485" s="64"/>
    </row>
    <row r="57486" spans="4:6">
      <c r="D57486" s="63"/>
      <c r="F57486" s="64"/>
    </row>
    <row r="57487" spans="4:6">
      <c r="D57487" s="63"/>
      <c r="F57487" s="64"/>
    </row>
    <row r="57488" spans="4:6">
      <c r="D57488" s="63"/>
      <c r="F57488" s="64"/>
    </row>
    <row r="57489" spans="4:6">
      <c r="D57489" s="63"/>
      <c r="F57489" s="64"/>
    </row>
    <row r="57490" spans="4:6">
      <c r="D57490" s="63"/>
      <c r="F57490" s="64"/>
    </row>
    <row r="57491" spans="4:6">
      <c r="D57491" s="63"/>
      <c r="F57491" s="64"/>
    </row>
    <row r="57492" spans="4:6">
      <c r="D57492" s="63"/>
      <c r="F57492" s="64"/>
    </row>
    <row r="57493" spans="4:6">
      <c r="D57493" s="63"/>
      <c r="F57493" s="64"/>
    </row>
    <row r="57494" spans="4:6">
      <c r="D57494" s="63"/>
      <c r="F57494" s="64"/>
    </row>
    <row r="57495" spans="4:6">
      <c r="D57495" s="63"/>
      <c r="F57495" s="64"/>
    </row>
    <row r="57496" spans="4:6">
      <c r="D57496" s="63"/>
      <c r="F57496" s="64"/>
    </row>
    <row r="57497" spans="4:6">
      <c r="D57497" s="63"/>
      <c r="F57497" s="64"/>
    </row>
    <row r="57498" spans="4:6">
      <c r="D57498" s="63"/>
      <c r="F57498" s="64"/>
    </row>
    <row r="57499" spans="4:6">
      <c r="D57499" s="63"/>
      <c r="F57499" s="64"/>
    </row>
    <row r="57500" spans="4:6">
      <c r="D57500" s="63"/>
      <c r="F57500" s="64"/>
    </row>
    <row r="57501" spans="4:6">
      <c r="D57501" s="63"/>
      <c r="F57501" s="64"/>
    </row>
    <row r="57502" spans="4:6">
      <c r="D57502" s="63"/>
      <c r="F57502" s="64"/>
    </row>
    <row r="57503" spans="4:6">
      <c r="D57503" s="63"/>
      <c r="F57503" s="64"/>
    </row>
    <row r="57504" spans="4:6">
      <c r="D57504" s="63"/>
      <c r="F57504" s="64"/>
    </row>
    <row r="57505" spans="4:6">
      <c r="D57505" s="63"/>
      <c r="F57505" s="64"/>
    </row>
    <row r="57506" spans="4:6">
      <c r="D57506" s="63"/>
      <c r="F57506" s="64"/>
    </row>
    <row r="57507" spans="4:6">
      <c r="D57507" s="63"/>
      <c r="F57507" s="64"/>
    </row>
    <row r="57508" spans="4:6">
      <c r="D57508" s="63"/>
      <c r="F57508" s="64"/>
    </row>
    <row r="57509" spans="4:6">
      <c r="D57509" s="63"/>
      <c r="F57509" s="64"/>
    </row>
    <row r="57510" spans="4:6">
      <c r="D57510" s="63"/>
      <c r="F57510" s="64"/>
    </row>
    <row r="57511" spans="4:6">
      <c r="D57511" s="63"/>
      <c r="F57511" s="64"/>
    </row>
    <row r="57512" spans="4:6">
      <c r="D57512" s="63"/>
      <c r="F57512" s="64"/>
    </row>
    <row r="57513" spans="4:6">
      <c r="D57513" s="63"/>
      <c r="F57513" s="64"/>
    </row>
    <row r="57514" spans="4:6">
      <c r="D57514" s="63"/>
      <c r="F57514" s="64"/>
    </row>
    <row r="57515" spans="4:6">
      <c r="D57515" s="63"/>
      <c r="F57515" s="64"/>
    </row>
    <row r="57516" spans="4:6">
      <c r="D57516" s="63"/>
      <c r="F57516" s="64"/>
    </row>
    <row r="57517" spans="4:6">
      <c r="D57517" s="63"/>
      <c r="F57517" s="64"/>
    </row>
    <row r="57518" spans="4:6">
      <c r="D57518" s="63"/>
      <c r="F57518" s="64"/>
    </row>
    <row r="57519" spans="4:6">
      <c r="D57519" s="63"/>
      <c r="F57519" s="64"/>
    </row>
    <row r="57520" spans="4:6">
      <c r="D57520" s="63"/>
      <c r="F57520" s="64"/>
    </row>
    <row r="57521" spans="4:6">
      <c r="D57521" s="63"/>
      <c r="F57521" s="64"/>
    </row>
    <row r="57522" spans="4:6">
      <c r="D57522" s="63"/>
      <c r="F57522" s="64"/>
    </row>
    <row r="57523" spans="4:6">
      <c r="D57523" s="63"/>
      <c r="F57523" s="64"/>
    </row>
    <row r="57524" spans="4:6">
      <c r="D57524" s="63"/>
      <c r="F57524" s="64"/>
    </row>
    <row r="57525" spans="4:6">
      <c r="D57525" s="63"/>
      <c r="F57525" s="64"/>
    </row>
    <row r="57526" spans="4:6">
      <c r="D57526" s="63"/>
      <c r="F57526" s="64"/>
    </row>
    <row r="57527" spans="4:6">
      <c r="D57527" s="63"/>
      <c r="F57527" s="64"/>
    </row>
    <row r="57528" spans="4:6">
      <c r="D57528" s="63"/>
      <c r="F57528" s="64"/>
    </row>
    <row r="57529" spans="4:6">
      <c r="D57529" s="63"/>
      <c r="F57529" s="64"/>
    </row>
    <row r="57530" spans="4:6">
      <c r="D57530" s="63"/>
      <c r="F57530" s="64"/>
    </row>
    <row r="57531" spans="4:6">
      <c r="D57531" s="63"/>
      <c r="F57531" s="64"/>
    </row>
    <row r="57532" spans="4:6">
      <c r="D57532" s="63"/>
      <c r="F57532" s="64"/>
    </row>
    <row r="57533" spans="4:6">
      <c r="D57533" s="63"/>
      <c r="F57533" s="64"/>
    </row>
    <row r="57534" spans="4:6">
      <c r="D57534" s="63"/>
      <c r="F57534" s="64"/>
    </row>
    <row r="57535" spans="4:6">
      <c r="D57535" s="63"/>
      <c r="F57535" s="64"/>
    </row>
    <row r="57536" spans="4:6">
      <c r="D57536" s="63"/>
      <c r="F57536" s="64"/>
    </row>
    <row r="57537" spans="4:6">
      <c r="D57537" s="63"/>
      <c r="F57537" s="64"/>
    </row>
    <row r="57538" spans="4:6">
      <c r="D57538" s="63"/>
      <c r="F57538" s="64"/>
    </row>
    <row r="57539" spans="4:6">
      <c r="D57539" s="63"/>
      <c r="F57539" s="64"/>
    </row>
    <row r="57540" spans="4:6">
      <c r="D57540" s="63"/>
      <c r="F57540" s="64"/>
    </row>
    <row r="57541" spans="4:6">
      <c r="D57541" s="63"/>
      <c r="F57541" s="64"/>
    </row>
    <row r="57542" spans="4:6">
      <c r="D57542" s="63"/>
      <c r="F57542" s="64"/>
    </row>
    <row r="57543" spans="4:6">
      <c r="D57543" s="63"/>
      <c r="F57543" s="64"/>
    </row>
    <row r="57544" spans="4:6">
      <c r="D57544" s="63"/>
      <c r="F57544" s="64"/>
    </row>
    <row r="57545" spans="4:6">
      <c r="D57545" s="63"/>
      <c r="F57545" s="64"/>
    </row>
    <row r="57546" spans="4:6">
      <c r="D57546" s="63"/>
      <c r="F57546" s="64"/>
    </row>
    <row r="57547" spans="4:6">
      <c r="D57547" s="63"/>
      <c r="F57547" s="64"/>
    </row>
    <row r="57548" spans="4:6">
      <c r="D57548" s="63"/>
      <c r="F57548" s="64"/>
    </row>
    <row r="57549" spans="4:6">
      <c r="D57549" s="63"/>
      <c r="F57549" s="64"/>
    </row>
    <row r="57550" spans="4:6">
      <c r="D57550" s="63"/>
      <c r="F57550" s="64"/>
    </row>
    <row r="57551" spans="4:6">
      <c r="D57551" s="63"/>
      <c r="F57551" s="64"/>
    </row>
    <row r="57552" spans="4:6">
      <c r="D57552" s="63"/>
      <c r="F57552" s="64"/>
    </row>
    <row r="57553" spans="4:6">
      <c r="D57553" s="63"/>
      <c r="F57553" s="64"/>
    </row>
    <row r="57554" spans="4:6">
      <c r="D57554" s="63"/>
      <c r="F57554" s="64"/>
    </row>
    <row r="57555" spans="4:6">
      <c r="D57555" s="63"/>
      <c r="F57555" s="64"/>
    </row>
    <row r="57556" spans="4:6">
      <c r="D57556" s="63"/>
      <c r="F57556" s="64"/>
    </row>
    <row r="57557" spans="4:6">
      <c r="D57557" s="63"/>
      <c r="F57557" s="64"/>
    </row>
    <row r="57558" spans="4:6">
      <c r="D57558" s="63"/>
      <c r="F57558" s="64"/>
    </row>
    <row r="57559" spans="4:6">
      <c r="D57559" s="63"/>
      <c r="F57559" s="64"/>
    </row>
    <row r="57560" spans="4:6">
      <c r="D57560" s="63"/>
      <c r="F57560" s="64"/>
    </row>
    <row r="57561" spans="4:6">
      <c r="D57561" s="63"/>
      <c r="F57561" s="64"/>
    </row>
    <row r="57562" spans="4:6">
      <c r="D57562" s="63"/>
      <c r="F57562" s="64"/>
    </row>
    <row r="57563" spans="4:6">
      <c r="D57563" s="63"/>
      <c r="F57563" s="64"/>
    </row>
    <row r="57564" spans="4:6">
      <c r="D57564" s="63"/>
      <c r="F57564" s="64"/>
    </row>
    <row r="57565" spans="4:6">
      <c r="D57565" s="63"/>
      <c r="F57565" s="64"/>
    </row>
    <row r="57566" spans="4:6">
      <c r="D57566" s="63"/>
      <c r="F57566" s="64"/>
    </row>
    <row r="57567" spans="4:6">
      <c r="D57567" s="63"/>
      <c r="F57567" s="64"/>
    </row>
    <row r="57568" spans="4:6">
      <c r="D57568" s="63"/>
      <c r="F57568" s="64"/>
    </row>
    <row r="57569" spans="4:6">
      <c r="D57569" s="63"/>
      <c r="F57569" s="64"/>
    </row>
    <row r="57570" spans="4:6">
      <c r="D57570" s="63"/>
      <c r="F57570" s="64"/>
    </row>
    <row r="57571" spans="4:6">
      <c r="D57571" s="63"/>
      <c r="F57571" s="64"/>
    </row>
    <row r="57572" spans="4:6">
      <c r="D57572" s="63"/>
      <c r="F57572" s="64"/>
    </row>
    <row r="57573" spans="4:6">
      <c r="D57573" s="63"/>
      <c r="F57573" s="64"/>
    </row>
    <row r="57574" spans="4:6">
      <c r="D57574" s="63"/>
      <c r="F57574" s="64"/>
    </row>
    <row r="57575" spans="4:6">
      <c r="D57575" s="63"/>
      <c r="F57575" s="64"/>
    </row>
    <row r="57576" spans="4:6">
      <c r="D57576" s="63"/>
      <c r="F57576" s="64"/>
    </row>
    <row r="57577" spans="4:6">
      <c r="D57577" s="63"/>
      <c r="F57577" s="64"/>
    </row>
    <row r="57578" spans="4:6">
      <c r="D57578" s="63"/>
      <c r="F57578" s="64"/>
    </row>
    <row r="57579" spans="4:6">
      <c r="D57579" s="63"/>
      <c r="F57579" s="64"/>
    </row>
    <row r="57580" spans="4:6">
      <c r="D57580" s="63"/>
      <c r="F57580" s="64"/>
    </row>
    <row r="57581" spans="4:6">
      <c r="D57581" s="63"/>
      <c r="F57581" s="64"/>
    </row>
    <row r="57582" spans="4:6">
      <c r="D57582" s="63"/>
      <c r="F57582" s="64"/>
    </row>
    <row r="57583" spans="4:6">
      <c r="D57583" s="63"/>
      <c r="F57583" s="64"/>
    </row>
    <row r="57584" spans="4:6">
      <c r="D57584" s="63"/>
      <c r="F57584" s="64"/>
    </row>
    <row r="57585" spans="4:6">
      <c r="D57585" s="63"/>
      <c r="F57585" s="64"/>
    </row>
    <row r="57586" spans="4:6">
      <c r="D57586" s="63"/>
      <c r="F57586" s="64"/>
    </row>
    <row r="57587" spans="4:6">
      <c r="D57587" s="63"/>
      <c r="F57587" s="64"/>
    </row>
    <row r="57588" spans="4:6">
      <c r="D57588" s="63"/>
      <c r="F57588" s="64"/>
    </row>
    <row r="57589" spans="4:6">
      <c r="D57589" s="63"/>
      <c r="F57589" s="64"/>
    </row>
    <row r="57590" spans="4:6">
      <c r="D57590" s="63"/>
      <c r="F57590" s="64"/>
    </row>
    <row r="57591" spans="4:6">
      <c r="D57591" s="63"/>
      <c r="F57591" s="64"/>
    </row>
    <row r="57592" spans="4:6">
      <c r="D57592" s="63"/>
      <c r="F57592" s="64"/>
    </row>
    <row r="57593" spans="4:6">
      <c r="D57593" s="63"/>
      <c r="F57593" s="64"/>
    </row>
    <row r="57594" spans="4:6">
      <c r="D57594" s="63"/>
      <c r="F57594" s="64"/>
    </row>
    <row r="57595" spans="4:6">
      <c r="D57595" s="63"/>
      <c r="F57595" s="64"/>
    </row>
    <row r="57596" spans="4:6">
      <c r="D57596" s="63"/>
      <c r="F57596" s="64"/>
    </row>
    <row r="57597" spans="4:6">
      <c r="D57597" s="63"/>
      <c r="F57597" s="64"/>
    </row>
    <row r="57598" spans="4:6">
      <c r="D57598" s="63"/>
      <c r="F57598" s="64"/>
    </row>
    <row r="57599" spans="4:6">
      <c r="D57599" s="63"/>
      <c r="F57599" s="64"/>
    </row>
    <row r="57600" spans="4:6">
      <c r="D57600" s="63"/>
      <c r="F57600" s="64"/>
    </row>
    <row r="57601" spans="4:6">
      <c r="D57601" s="63"/>
      <c r="F57601" s="64"/>
    </row>
    <row r="57602" spans="4:6">
      <c r="D57602" s="63"/>
      <c r="F57602" s="64"/>
    </row>
    <row r="57603" spans="4:6">
      <c r="D57603" s="63"/>
      <c r="F57603" s="64"/>
    </row>
    <row r="57604" spans="4:6">
      <c r="D57604" s="63"/>
      <c r="F57604" s="64"/>
    </row>
    <row r="57605" spans="4:6">
      <c r="D57605" s="63"/>
      <c r="F57605" s="64"/>
    </row>
    <row r="57606" spans="4:6">
      <c r="D57606" s="63"/>
      <c r="F57606" s="64"/>
    </row>
    <row r="57607" spans="4:6">
      <c r="D57607" s="63"/>
      <c r="F57607" s="64"/>
    </row>
    <row r="57608" spans="4:6">
      <c r="D57608" s="63"/>
      <c r="F57608" s="64"/>
    </row>
    <row r="57609" spans="4:6">
      <c r="D57609" s="63"/>
      <c r="F57609" s="64"/>
    </row>
    <row r="57610" spans="4:6">
      <c r="D57610" s="63"/>
      <c r="F57610" s="64"/>
    </row>
    <row r="57611" spans="4:6">
      <c r="D57611" s="63"/>
      <c r="F57611" s="64"/>
    </row>
    <row r="57612" spans="4:6">
      <c r="D57612" s="63"/>
      <c r="F57612" s="64"/>
    </row>
    <row r="57613" spans="4:6">
      <c r="D57613" s="63"/>
      <c r="F57613" s="64"/>
    </row>
    <row r="57614" spans="4:6">
      <c r="D57614" s="63"/>
      <c r="F57614" s="64"/>
    </row>
    <row r="57615" spans="4:6">
      <c r="D57615" s="63"/>
      <c r="F57615" s="64"/>
    </row>
    <row r="57616" spans="4:6">
      <c r="D57616" s="63"/>
      <c r="F57616" s="64"/>
    </row>
    <row r="57617" spans="4:6">
      <c r="D57617" s="63"/>
      <c r="F57617" s="64"/>
    </row>
    <row r="57618" spans="4:6">
      <c r="D57618" s="63"/>
      <c r="F57618" s="64"/>
    </row>
    <row r="57619" spans="4:6">
      <c r="D57619" s="63"/>
      <c r="F57619" s="64"/>
    </row>
    <row r="57620" spans="4:6">
      <c r="D57620" s="63"/>
      <c r="F57620" s="64"/>
    </row>
    <row r="57621" spans="4:6">
      <c r="D57621" s="63"/>
      <c r="F57621" s="64"/>
    </row>
    <row r="57622" spans="4:6">
      <c r="D57622" s="63"/>
      <c r="F57622" s="64"/>
    </row>
    <row r="57623" spans="4:6">
      <c r="D57623" s="63"/>
      <c r="F57623" s="64"/>
    </row>
    <row r="57624" spans="4:6">
      <c r="D57624" s="63"/>
      <c r="F57624" s="64"/>
    </row>
    <row r="57625" spans="4:6">
      <c r="D57625" s="63"/>
      <c r="F57625" s="64"/>
    </row>
    <row r="57626" spans="4:6">
      <c r="D57626" s="63"/>
      <c r="F57626" s="64"/>
    </row>
    <row r="57627" spans="4:6">
      <c r="D57627" s="63"/>
      <c r="F57627" s="64"/>
    </row>
    <row r="57628" spans="4:6">
      <c r="D57628" s="63"/>
      <c r="F57628" s="64"/>
    </row>
    <row r="57629" spans="4:6">
      <c r="D57629" s="63"/>
      <c r="F57629" s="64"/>
    </row>
    <row r="57630" spans="4:6">
      <c r="D57630" s="63"/>
      <c r="F57630" s="64"/>
    </row>
    <row r="57631" spans="4:6">
      <c r="D57631" s="63"/>
      <c r="F57631" s="64"/>
    </row>
    <row r="57632" spans="4:6">
      <c r="D57632" s="63"/>
      <c r="F57632" s="64"/>
    </row>
    <row r="57633" spans="4:6">
      <c r="D57633" s="63"/>
      <c r="F57633" s="64"/>
    </row>
    <row r="57634" spans="4:6">
      <c r="D57634" s="63"/>
      <c r="F57634" s="64"/>
    </row>
    <row r="57635" spans="4:6">
      <c r="D57635" s="63"/>
      <c r="F57635" s="64"/>
    </row>
    <row r="57636" spans="4:6">
      <c r="D57636" s="63"/>
      <c r="F57636" s="64"/>
    </row>
    <row r="57637" spans="4:6">
      <c r="D57637" s="63"/>
      <c r="F57637" s="64"/>
    </row>
    <row r="57638" spans="4:6">
      <c r="D57638" s="63"/>
      <c r="F57638" s="64"/>
    </row>
    <row r="57639" spans="4:6">
      <c r="D57639" s="63"/>
      <c r="F57639" s="64"/>
    </row>
    <row r="57640" spans="4:6">
      <c r="D57640" s="63"/>
      <c r="F57640" s="64"/>
    </row>
    <row r="57641" spans="4:6">
      <c r="D57641" s="63"/>
      <c r="F57641" s="64"/>
    </row>
    <row r="57642" spans="4:6">
      <c r="D57642" s="63"/>
      <c r="F57642" s="64"/>
    </row>
    <row r="57643" spans="4:6">
      <c r="D57643" s="63"/>
      <c r="F57643" s="64"/>
    </row>
    <row r="57644" spans="4:6">
      <c r="D57644" s="63"/>
      <c r="F57644" s="64"/>
    </row>
    <row r="57645" spans="4:6">
      <c r="D57645" s="63"/>
      <c r="F57645" s="64"/>
    </row>
    <row r="57646" spans="4:6">
      <c r="D57646" s="63"/>
      <c r="F57646" s="64"/>
    </row>
    <row r="57647" spans="4:6">
      <c r="D57647" s="63"/>
      <c r="F57647" s="64"/>
    </row>
    <row r="57648" spans="4:6">
      <c r="D57648" s="63"/>
      <c r="F57648" s="64"/>
    </row>
    <row r="57649" spans="4:6">
      <c r="D57649" s="63"/>
      <c r="F57649" s="64"/>
    </row>
    <row r="57650" spans="4:6">
      <c r="D57650" s="63"/>
      <c r="F57650" s="64"/>
    </row>
    <row r="57651" spans="4:6">
      <c r="D57651" s="63"/>
      <c r="F57651" s="64"/>
    </row>
    <row r="57652" spans="4:6">
      <c r="D57652" s="63"/>
      <c r="F57652" s="64"/>
    </row>
    <row r="57653" spans="4:6">
      <c r="D57653" s="63"/>
      <c r="F57653" s="64"/>
    </row>
    <row r="57654" spans="4:6">
      <c r="D57654" s="63"/>
      <c r="F57654" s="64"/>
    </row>
    <row r="57655" spans="4:6">
      <c r="D57655" s="63"/>
      <c r="F57655" s="64"/>
    </row>
    <row r="57656" spans="4:6">
      <c r="D57656" s="63"/>
      <c r="F57656" s="64"/>
    </row>
    <row r="57657" spans="4:6">
      <c r="D57657" s="63"/>
      <c r="F57657" s="64"/>
    </row>
    <row r="57658" spans="4:6">
      <c r="D57658" s="63"/>
      <c r="F57658" s="64"/>
    </row>
    <row r="57659" spans="4:6">
      <c r="D57659" s="63"/>
      <c r="F57659" s="64"/>
    </row>
    <row r="57660" spans="4:6">
      <c r="D57660" s="63"/>
      <c r="F57660" s="64"/>
    </row>
    <row r="57661" spans="4:6">
      <c r="D57661" s="63"/>
      <c r="F57661" s="64"/>
    </row>
    <row r="57662" spans="4:6">
      <c r="D57662" s="63"/>
      <c r="F57662" s="64"/>
    </row>
    <row r="57663" spans="4:6">
      <c r="D57663" s="63"/>
      <c r="F57663" s="64"/>
    </row>
    <row r="57664" spans="4:6">
      <c r="D57664" s="63"/>
      <c r="F57664" s="64"/>
    </row>
    <row r="57665" spans="4:6">
      <c r="D57665" s="63"/>
      <c r="F57665" s="64"/>
    </row>
    <row r="57666" spans="4:6">
      <c r="D57666" s="63"/>
      <c r="F57666" s="64"/>
    </row>
    <row r="57667" spans="4:6">
      <c r="D57667" s="63"/>
      <c r="F57667" s="64"/>
    </row>
    <row r="57668" spans="4:6">
      <c r="D57668" s="63"/>
      <c r="F57668" s="64"/>
    </row>
    <row r="57669" spans="4:6">
      <c r="D57669" s="63"/>
      <c r="F57669" s="64"/>
    </row>
    <row r="57670" spans="4:6">
      <c r="D57670" s="63"/>
      <c r="F57670" s="64"/>
    </row>
    <row r="57671" spans="4:6">
      <c r="D57671" s="63"/>
      <c r="F57671" s="64"/>
    </row>
    <row r="57672" spans="4:6">
      <c r="D57672" s="63"/>
      <c r="F57672" s="64"/>
    </row>
    <row r="57673" spans="4:6">
      <c r="D57673" s="63"/>
      <c r="F57673" s="64"/>
    </row>
    <row r="57674" spans="4:6">
      <c r="D57674" s="63"/>
      <c r="F57674" s="64"/>
    </row>
    <row r="57675" spans="4:6">
      <c r="D57675" s="63"/>
      <c r="F57675" s="64"/>
    </row>
    <row r="57676" spans="4:6">
      <c r="D57676" s="63"/>
      <c r="F57676" s="64"/>
    </row>
    <row r="57677" spans="4:6">
      <c r="D57677" s="63"/>
      <c r="F57677" s="64"/>
    </row>
    <row r="57678" spans="4:6">
      <c r="D57678" s="63"/>
      <c r="F57678" s="64"/>
    </row>
    <row r="57679" spans="4:6">
      <c r="D57679" s="63"/>
      <c r="F57679" s="64"/>
    </row>
    <row r="57680" spans="4:6">
      <c r="D57680" s="63"/>
      <c r="F57680" s="64"/>
    </row>
    <row r="57681" spans="4:6">
      <c r="D57681" s="63"/>
      <c r="F57681" s="64"/>
    </row>
    <row r="57682" spans="4:6">
      <c r="D57682" s="63"/>
      <c r="F57682" s="64"/>
    </row>
    <row r="57683" spans="4:6">
      <c r="D57683" s="63"/>
      <c r="F57683" s="64"/>
    </row>
    <row r="57684" spans="4:6">
      <c r="D57684" s="63"/>
      <c r="F57684" s="64"/>
    </row>
    <row r="57685" spans="4:6">
      <c r="D57685" s="63"/>
      <c r="F57685" s="64"/>
    </row>
    <row r="57686" spans="4:6">
      <c r="D57686" s="63"/>
      <c r="F57686" s="64"/>
    </row>
    <row r="57687" spans="4:6">
      <c r="D57687" s="63"/>
      <c r="F57687" s="64"/>
    </row>
    <row r="57688" spans="4:6">
      <c r="D57688" s="63"/>
      <c r="F57688" s="64"/>
    </row>
    <row r="57689" spans="4:6">
      <c r="D57689" s="63"/>
      <c r="F57689" s="64"/>
    </row>
    <row r="57690" spans="4:6">
      <c r="D57690" s="63"/>
      <c r="F57690" s="64"/>
    </row>
    <row r="57691" spans="4:6">
      <c r="D57691" s="63"/>
      <c r="F57691" s="64"/>
    </row>
    <row r="57692" spans="4:6">
      <c r="D57692" s="63"/>
      <c r="F57692" s="64"/>
    </row>
    <row r="57693" spans="4:6">
      <c r="D57693" s="63"/>
      <c r="F57693" s="64"/>
    </row>
    <row r="57694" spans="4:6">
      <c r="D57694" s="63"/>
      <c r="F57694" s="64"/>
    </row>
    <row r="57695" spans="4:6">
      <c r="D57695" s="63"/>
      <c r="F57695" s="64"/>
    </row>
    <row r="57696" spans="4:6">
      <c r="D57696" s="63"/>
      <c r="F57696" s="64"/>
    </row>
    <row r="57697" spans="4:6">
      <c r="D57697" s="63"/>
      <c r="F57697" s="64"/>
    </row>
    <row r="57698" spans="4:6">
      <c r="D57698" s="63"/>
      <c r="F57698" s="64"/>
    </row>
    <row r="57699" spans="4:6">
      <c r="D57699" s="63"/>
      <c r="F57699" s="64"/>
    </row>
    <row r="57700" spans="4:6">
      <c r="D57700" s="63"/>
      <c r="F57700" s="64"/>
    </row>
    <row r="57701" spans="4:6">
      <c r="D57701" s="63"/>
      <c r="F57701" s="64"/>
    </row>
    <row r="57702" spans="4:6">
      <c r="D57702" s="63"/>
      <c r="F57702" s="64"/>
    </row>
    <row r="57703" spans="4:6">
      <c r="D57703" s="63"/>
      <c r="F57703" s="64"/>
    </row>
    <row r="57704" spans="4:6">
      <c r="D57704" s="63"/>
      <c r="F57704" s="64"/>
    </row>
    <row r="57705" spans="4:6">
      <c r="D57705" s="63"/>
      <c r="F57705" s="64"/>
    </row>
    <row r="57706" spans="4:6">
      <c r="D57706" s="63"/>
      <c r="F57706" s="64"/>
    </row>
    <row r="57707" spans="4:6">
      <c r="D57707" s="63"/>
      <c r="F57707" s="64"/>
    </row>
    <row r="57708" spans="4:6">
      <c r="D57708" s="63"/>
      <c r="F57708" s="64"/>
    </row>
    <row r="57709" spans="4:6">
      <c r="D57709" s="63"/>
      <c r="F57709" s="64"/>
    </row>
    <row r="57710" spans="4:6">
      <c r="D57710" s="63"/>
      <c r="F57710" s="64"/>
    </row>
    <row r="57711" spans="4:6">
      <c r="D57711" s="63"/>
      <c r="F57711" s="64"/>
    </row>
    <row r="57712" spans="4:6">
      <c r="D57712" s="63"/>
      <c r="F57712" s="64"/>
    </row>
    <row r="57713" spans="4:6">
      <c r="D57713" s="63"/>
      <c r="F57713" s="64"/>
    </row>
    <row r="57714" spans="4:6">
      <c r="D57714" s="63"/>
      <c r="F57714" s="64"/>
    </row>
    <row r="57715" spans="4:6">
      <c r="D57715" s="63"/>
      <c r="F57715" s="64"/>
    </row>
    <row r="57716" spans="4:6">
      <c r="D57716" s="63"/>
      <c r="F57716" s="64"/>
    </row>
    <row r="57717" spans="4:6">
      <c r="D57717" s="63"/>
      <c r="F57717" s="64"/>
    </row>
    <row r="57718" spans="4:6">
      <c r="D57718" s="63"/>
      <c r="F57718" s="64"/>
    </row>
    <row r="57719" spans="4:6">
      <c r="D57719" s="63"/>
      <c r="F57719" s="64"/>
    </row>
    <row r="57720" spans="4:6">
      <c r="D57720" s="63"/>
      <c r="F57720" s="64"/>
    </row>
    <row r="57721" spans="4:6">
      <c r="D57721" s="63"/>
      <c r="F57721" s="64"/>
    </row>
    <row r="57722" spans="4:6">
      <c r="D57722" s="63"/>
      <c r="F57722" s="64"/>
    </row>
    <row r="57723" spans="4:6">
      <c r="D57723" s="63"/>
      <c r="F57723" s="64"/>
    </row>
    <row r="57724" spans="4:6">
      <c r="D57724" s="63"/>
      <c r="F57724" s="64"/>
    </row>
    <row r="57725" spans="4:6">
      <c r="D57725" s="63"/>
      <c r="F57725" s="64"/>
    </row>
    <row r="57726" spans="4:6">
      <c r="D57726" s="63"/>
      <c r="F57726" s="64"/>
    </row>
    <row r="57727" spans="4:6">
      <c r="D57727" s="63"/>
      <c r="F57727" s="64"/>
    </row>
    <row r="57728" spans="4:6">
      <c r="D57728" s="63"/>
      <c r="F57728" s="64"/>
    </row>
    <row r="57729" spans="4:6">
      <c r="D57729" s="63"/>
      <c r="F57729" s="64"/>
    </row>
    <row r="57730" spans="4:6">
      <c r="D57730" s="63"/>
      <c r="F57730" s="64"/>
    </row>
    <row r="57731" spans="4:6">
      <c r="D57731" s="63"/>
      <c r="F57731" s="64"/>
    </row>
    <row r="57732" spans="4:6">
      <c r="D57732" s="63"/>
      <c r="F57732" s="64"/>
    </row>
    <row r="57733" spans="4:6">
      <c r="D57733" s="63"/>
      <c r="F57733" s="64"/>
    </row>
    <row r="57734" spans="4:6">
      <c r="D57734" s="63"/>
      <c r="F57734" s="64"/>
    </row>
    <row r="57735" spans="4:6">
      <c r="D57735" s="63"/>
      <c r="F57735" s="64"/>
    </row>
    <row r="57736" spans="4:6">
      <c r="D57736" s="63"/>
      <c r="F57736" s="64"/>
    </row>
    <row r="57737" spans="4:6">
      <c r="D57737" s="63"/>
      <c r="F57737" s="64"/>
    </row>
    <row r="57738" spans="4:6">
      <c r="D57738" s="63"/>
      <c r="F57738" s="64"/>
    </row>
    <row r="57739" spans="4:6">
      <c r="D57739" s="63"/>
      <c r="F57739" s="64"/>
    </row>
    <row r="57740" spans="4:6">
      <c r="D57740" s="63"/>
      <c r="F57740" s="64"/>
    </row>
    <row r="57741" spans="4:6">
      <c r="D57741" s="63"/>
      <c r="F57741" s="64"/>
    </row>
    <row r="57742" spans="4:6">
      <c r="D57742" s="63"/>
      <c r="F57742" s="64"/>
    </row>
    <row r="57743" spans="4:6">
      <c r="D57743" s="63"/>
      <c r="F57743" s="64"/>
    </row>
    <row r="57744" spans="4:6">
      <c r="D57744" s="63"/>
      <c r="F57744" s="64"/>
    </row>
    <row r="57745" spans="4:6">
      <c r="D57745" s="63"/>
      <c r="F57745" s="64"/>
    </row>
    <row r="57746" spans="4:6">
      <c r="D57746" s="63"/>
      <c r="F57746" s="64"/>
    </row>
    <row r="57747" spans="4:6">
      <c r="D57747" s="63"/>
      <c r="F57747" s="64"/>
    </row>
    <row r="57748" spans="4:6">
      <c r="D57748" s="63"/>
      <c r="F57748" s="64"/>
    </row>
    <row r="57749" spans="4:6">
      <c r="D57749" s="63"/>
      <c r="F57749" s="64"/>
    </row>
    <row r="57750" spans="4:6">
      <c r="D57750" s="63"/>
      <c r="F57750" s="64"/>
    </row>
    <row r="57751" spans="4:6">
      <c r="D57751" s="63"/>
      <c r="F57751" s="64"/>
    </row>
    <row r="57752" spans="4:6">
      <c r="D57752" s="63"/>
      <c r="F57752" s="64"/>
    </row>
    <row r="57753" spans="4:6">
      <c r="D57753" s="63"/>
      <c r="F57753" s="64"/>
    </row>
    <row r="57754" spans="4:6">
      <c r="D57754" s="63"/>
      <c r="F57754" s="64"/>
    </row>
    <row r="57755" spans="4:6">
      <c r="D57755" s="63"/>
      <c r="F57755" s="64"/>
    </row>
    <row r="57756" spans="4:6">
      <c r="D57756" s="63"/>
      <c r="F57756" s="64"/>
    </row>
    <row r="57757" spans="4:6">
      <c r="D57757" s="63"/>
      <c r="F57757" s="64"/>
    </row>
    <row r="57758" spans="4:6">
      <c r="D57758" s="63"/>
      <c r="F57758" s="64"/>
    </row>
    <row r="57759" spans="4:6">
      <c r="D57759" s="63"/>
      <c r="F57759" s="64"/>
    </row>
    <row r="57760" spans="4:6">
      <c r="D57760" s="63"/>
      <c r="F57760" s="64"/>
    </row>
    <row r="57761" spans="4:6">
      <c r="D57761" s="63"/>
      <c r="F57761" s="64"/>
    </row>
    <row r="57762" spans="4:6">
      <c r="D57762" s="63"/>
      <c r="F57762" s="64"/>
    </row>
    <row r="57763" spans="4:6">
      <c r="D57763" s="63"/>
      <c r="F57763" s="64"/>
    </row>
    <row r="57764" spans="4:6">
      <c r="D57764" s="63"/>
      <c r="F57764" s="64"/>
    </row>
    <row r="57765" spans="4:6">
      <c r="D57765" s="63"/>
      <c r="F57765" s="64"/>
    </row>
    <row r="57766" spans="4:6">
      <c r="D57766" s="63"/>
      <c r="F57766" s="64"/>
    </row>
    <row r="57767" spans="4:6">
      <c r="D57767" s="63"/>
      <c r="F57767" s="64"/>
    </row>
    <row r="57768" spans="4:6">
      <c r="D57768" s="63"/>
      <c r="F57768" s="64"/>
    </row>
    <row r="57769" spans="4:6">
      <c r="D57769" s="63"/>
      <c r="F57769" s="64"/>
    </row>
    <row r="57770" spans="4:6">
      <c r="D57770" s="63"/>
      <c r="F57770" s="64"/>
    </row>
    <row r="57771" spans="4:6">
      <c r="D57771" s="63"/>
      <c r="F57771" s="64"/>
    </row>
    <row r="57772" spans="4:6">
      <c r="D57772" s="63"/>
      <c r="F57772" s="64"/>
    </row>
    <row r="57773" spans="4:6">
      <c r="D57773" s="63"/>
      <c r="F57773" s="64"/>
    </row>
    <row r="57774" spans="4:6">
      <c r="D57774" s="63"/>
      <c r="F57774" s="64"/>
    </row>
    <row r="57775" spans="4:6">
      <c r="D57775" s="63"/>
      <c r="F57775" s="64"/>
    </row>
    <row r="57776" spans="4:6">
      <c r="D57776" s="63"/>
      <c r="F57776" s="64"/>
    </row>
    <row r="57777" spans="4:6">
      <c r="D57777" s="63"/>
      <c r="F57777" s="64"/>
    </row>
    <row r="57778" spans="4:6">
      <c r="D57778" s="63"/>
      <c r="F57778" s="64"/>
    </row>
    <row r="57779" spans="4:6">
      <c r="D57779" s="63"/>
      <c r="F57779" s="64"/>
    </row>
    <row r="57780" spans="4:6">
      <c r="D57780" s="63"/>
      <c r="F57780" s="64"/>
    </row>
    <row r="57781" spans="4:6">
      <c r="D57781" s="63"/>
      <c r="F57781" s="64"/>
    </row>
    <row r="57782" spans="4:6">
      <c r="D57782" s="63"/>
      <c r="F57782" s="64"/>
    </row>
    <row r="57783" spans="4:6">
      <c r="D57783" s="63"/>
      <c r="F57783" s="64"/>
    </row>
    <row r="57784" spans="4:6">
      <c r="D57784" s="63"/>
      <c r="F57784" s="64"/>
    </row>
    <row r="57785" spans="4:6">
      <c r="D57785" s="63"/>
      <c r="F57785" s="64"/>
    </row>
    <row r="57786" spans="4:6">
      <c r="D57786" s="63"/>
      <c r="F57786" s="64"/>
    </row>
    <row r="57787" spans="4:6">
      <c r="D57787" s="63"/>
      <c r="F57787" s="64"/>
    </row>
    <row r="57788" spans="4:6">
      <c r="D57788" s="63"/>
      <c r="F57788" s="64"/>
    </row>
    <row r="57789" spans="4:6">
      <c r="D57789" s="63"/>
      <c r="F57789" s="64"/>
    </row>
    <row r="57790" spans="4:6">
      <c r="D57790" s="63"/>
      <c r="F57790" s="64"/>
    </row>
    <row r="57791" spans="4:6">
      <c r="D57791" s="63"/>
      <c r="F57791" s="64"/>
    </row>
    <row r="57792" spans="4:6">
      <c r="D57792" s="63"/>
      <c r="F57792" s="64"/>
    </row>
    <row r="57793" spans="4:6">
      <c r="D57793" s="63"/>
      <c r="F57793" s="64"/>
    </row>
    <row r="57794" spans="4:6">
      <c r="D57794" s="63"/>
      <c r="F57794" s="64"/>
    </row>
    <row r="57795" spans="4:6">
      <c r="D57795" s="63"/>
      <c r="F57795" s="64"/>
    </row>
    <row r="57796" spans="4:6">
      <c r="D57796" s="63"/>
      <c r="F57796" s="64"/>
    </row>
    <row r="57797" spans="4:6">
      <c r="D57797" s="63"/>
      <c r="F57797" s="64"/>
    </row>
    <row r="57798" spans="4:6">
      <c r="D57798" s="63"/>
      <c r="F57798" s="64"/>
    </row>
    <row r="57799" spans="4:6">
      <c r="D57799" s="63"/>
      <c r="F57799" s="64"/>
    </row>
    <row r="57800" spans="4:6">
      <c r="D57800" s="63"/>
      <c r="F57800" s="64"/>
    </row>
    <row r="57801" spans="4:6">
      <c r="D57801" s="63"/>
      <c r="F57801" s="64"/>
    </row>
    <row r="57802" spans="4:6">
      <c r="D57802" s="63"/>
      <c r="F57802" s="64"/>
    </row>
    <row r="57803" spans="4:6">
      <c r="D57803" s="63"/>
      <c r="F57803" s="64"/>
    </row>
    <row r="57804" spans="4:6">
      <c r="D57804" s="63"/>
      <c r="F57804" s="64"/>
    </row>
    <row r="57805" spans="4:6">
      <c r="D57805" s="63"/>
      <c r="F57805" s="64"/>
    </row>
    <row r="57806" spans="4:6">
      <c r="D57806" s="63"/>
      <c r="F57806" s="64"/>
    </row>
    <row r="57807" spans="4:6">
      <c r="D57807" s="63"/>
      <c r="F57807" s="64"/>
    </row>
    <row r="57808" spans="4:6">
      <c r="D57808" s="63"/>
      <c r="F57808" s="64"/>
    </row>
    <row r="57809" spans="4:6">
      <c r="D57809" s="63"/>
      <c r="F57809" s="64"/>
    </row>
    <row r="57810" spans="4:6">
      <c r="D57810" s="63"/>
      <c r="F57810" s="64"/>
    </row>
    <row r="57811" spans="4:6">
      <c r="D57811" s="63"/>
      <c r="F57811" s="64"/>
    </row>
    <row r="57812" spans="4:6">
      <c r="D57812" s="63"/>
      <c r="F57812" s="64"/>
    </row>
    <row r="57813" spans="4:6">
      <c r="D57813" s="63"/>
      <c r="F57813" s="64"/>
    </row>
    <row r="57814" spans="4:6">
      <c r="D57814" s="63"/>
      <c r="F57814" s="64"/>
    </row>
    <row r="57815" spans="4:6">
      <c r="D57815" s="63"/>
      <c r="F57815" s="64"/>
    </row>
    <row r="57816" spans="4:6">
      <c r="D57816" s="63"/>
      <c r="F57816" s="64"/>
    </row>
    <row r="57817" spans="4:6">
      <c r="D57817" s="63"/>
      <c r="F57817" s="64"/>
    </row>
    <row r="57818" spans="4:6">
      <c r="D57818" s="63"/>
      <c r="F57818" s="64"/>
    </row>
    <row r="57819" spans="4:6">
      <c r="D57819" s="63"/>
      <c r="F57819" s="64"/>
    </row>
    <row r="57820" spans="4:6">
      <c r="D57820" s="63"/>
      <c r="F57820" s="64"/>
    </row>
    <row r="57821" spans="4:6">
      <c r="D57821" s="63"/>
      <c r="F57821" s="64"/>
    </row>
    <row r="57822" spans="4:6">
      <c r="D57822" s="63"/>
      <c r="F57822" s="64"/>
    </row>
    <row r="57823" spans="4:6">
      <c r="D57823" s="63"/>
      <c r="F57823" s="64"/>
    </row>
    <row r="57824" spans="4:6">
      <c r="D57824" s="63"/>
      <c r="F57824" s="64"/>
    </row>
    <row r="57825" spans="4:6">
      <c r="D57825" s="63"/>
      <c r="F57825" s="64"/>
    </row>
    <row r="57826" spans="4:6">
      <c r="D57826" s="63"/>
      <c r="F57826" s="64"/>
    </row>
    <row r="57827" spans="4:6">
      <c r="D57827" s="63"/>
      <c r="F57827" s="64"/>
    </row>
    <row r="57828" spans="4:6">
      <c r="D57828" s="63"/>
      <c r="F57828" s="64"/>
    </row>
    <row r="57829" spans="4:6">
      <c r="D57829" s="63"/>
      <c r="F57829" s="64"/>
    </row>
    <row r="57830" spans="4:6">
      <c r="D57830" s="63"/>
      <c r="F57830" s="64"/>
    </row>
    <row r="57831" spans="4:6">
      <c r="D57831" s="63"/>
      <c r="F57831" s="64"/>
    </row>
    <row r="57832" spans="4:6">
      <c r="D57832" s="63"/>
      <c r="F57832" s="64"/>
    </row>
    <row r="57833" spans="4:6">
      <c r="D57833" s="63"/>
      <c r="F57833" s="64"/>
    </row>
    <row r="57834" spans="4:6">
      <c r="D57834" s="63"/>
      <c r="F57834" s="64"/>
    </row>
    <row r="57835" spans="4:6">
      <c r="D57835" s="63"/>
      <c r="F57835" s="64"/>
    </row>
    <row r="57836" spans="4:6">
      <c r="D57836" s="63"/>
      <c r="F57836" s="64"/>
    </row>
    <row r="57837" spans="4:6">
      <c r="D57837" s="63"/>
      <c r="F57837" s="64"/>
    </row>
    <row r="57838" spans="4:6">
      <c r="D57838" s="63"/>
      <c r="F57838" s="64"/>
    </row>
    <row r="57839" spans="4:6">
      <c r="D57839" s="63"/>
      <c r="F57839" s="64"/>
    </row>
    <row r="57840" spans="4:6">
      <c r="D57840" s="63"/>
      <c r="F57840" s="64"/>
    </row>
    <row r="57841" spans="4:6">
      <c r="D57841" s="63"/>
      <c r="F57841" s="64"/>
    </row>
    <row r="57842" spans="4:6">
      <c r="D57842" s="63"/>
      <c r="F57842" s="64"/>
    </row>
    <row r="57843" spans="4:6">
      <c r="D57843" s="63"/>
      <c r="F57843" s="64"/>
    </row>
    <row r="57844" spans="4:6">
      <c r="D57844" s="63"/>
      <c r="F57844" s="64"/>
    </row>
    <row r="57845" spans="4:6">
      <c r="D57845" s="63"/>
      <c r="F57845" s="64"/>
    </row>
    <row r="57846" spans="4:6">
      <c r="D57846" s="63"/>
      <c r="F57846" s="64"/>
    </row>
    <row r="57847" spans="4:6">
      <c r="D57847" s="63"/>
      <c r="F57847" s="64"/>
    </row>
    <row r="57848" spans="4:6">
      <c r="D57848" s="63"/>
      <c r="F57848" s="64"/>
    </row>
    <row r="57849" spans="4:6">
      <c r="D57849" s="63"/>
      <c r="F57849" s="64"/>
    </row>
    <row r="57850" spans="4:6">
      <c r="D57850" s="63"/>
      <c r="F57850" s="64"/>
    </row>
    <row r="57851" spans="4:6">
      <c r="D57851" s="63"/>
      <c r="F57851" s="64"/>
    </row>
    <row r="57852" spans="4:6">
      <c r="D57852" s="63"/>
      <c r="F57852" s="64"/>
    </row>
    <row r="57853" spans="4:6">
      <c r="D57853" s="63"/>
      <c r="F57853" s="64"/>
    </row>
    <row r="57854" spans="4:6">
      <c r="D57854" s="63"/>
      <c r="F57854" s="64"/>
    </row>
    <row r="57855" spans="4:6">
      <c r="D57855" s="63"/>
      <c r="F57855" s="64"/>
    </row>
    <row r="57856" spans="4:6">
      <c r="D57856" s="63"/>
      <c r="F57856" s="64"/>
    </row>
    <row r="57857" spans="4:6">
      <c r="D57857" s="63"/>
      <c r="F57857" s="64"/>
    </row>
    <row r="57858" spans="4:6">
      <c r="D57858" s="63"/>
      <c r="F57858" s="64"/>
    </row>
    <row r="57859" spans="4:6">
      <c r="D57859" s="63"/>
      <c r="F57859" s="64"/>
    </row>
    <row r="57860" spans="4:6">
      <c r="D57860" s="63"/>
      <c r="F57860" s="64"/>
    </row>
    <row r="57861" spans="4:6">
      <c r="D57861" s="63"/>
      <c r="F57861" s="64"/>
    </row>
    <row r="57862" spans="4:6">
      <c r="D57862" s="63"/>
      <c r="F57862" s="64"/>
    </row>
    <row r="57863" spans="4:6">
      <c r="D57863" s="63"/>
      <c r="F57863" s="64"/>
    </row>
    <row r="57864" spans="4:6">
      <c r="D57864" s="63"/>
      <c r="F57864" s="64"/>
    </row>
    <row r="57865" spans="4:6">
      <c r="D57865" s="63"/>
      <c r="F57865" s="64"/>
    </row>
    <row r="57866" spans="4:6">
      <c r="D57866" s="63"/>
      <c r="F57866" s="64"/>
    </row>
    <row r="57867" spans="4:6">
      <c r="D57867" s="63"/>
      <c r="F57867" s="64"/>
    </row>
    <row r="57868" spans="4:6">
      <c r="D57868" s="63"/>
      <c r="F57868" s="64"/>
    </row>
    <row r="57869" spans="4:6">
      <c r="D57869" s="63"/>
      <c r="F57869" s="64"/>
    </row>
    <row r="57870" spans="4:6">
      <c r="D57870" s="63"/>
      <c r="F57870" s="64"/>
    </row>
    <row r="57871" spans="4:6">
      <c r="D57871" s="63"/>
      <c r="F57871" s="64"/>
    </row>
    <row r="57872" spans="4:6">
      <c r="D57872" s="63"/>
      <c r="F57872" s="64"/>
    </row>
    <row r="57873" spans="4:6">
      <c r="D57873" s="63"/>
      <c r="F57873" s="64"/>
    </row>
    <row r="57874" spans="4:6">
      <c r="D57874" s="63"/>
      <c r="F57874" s="64"/>
    </row>
    <row r="57875" spans="4:6">
      <c r="D57875" s="63"/>
      <c r="F57875" s="64"/>
    </row>
    <row r="57876" spans="4:6">
      <c r="D57876" s="63"/>
      <c r="F57876" s="64"/>
    </row>
    <row r="57877" spans="4:6">
      <c r="D57877" s="63"/>
      <c r="F57877" s="64"/>
    </row>
    <row r="57878" spans="4:6">
      <c r="D57878" s="63"/>
      <c r="F57878" s="64"/>
    </row>
    <row r="57879" spans="4:6">
      <c r="D57879" s="63"/>
      <c r="F57879" s="64"/>
    </row>
    <row r="57880" spans="4:6">
      <c r="D57880" s="63"/>
      <c r="F57880" s="64"/>
    </row>
    <row r="57881" spans="4:6">
      <c r="D57881" s="63"/>
      <c r="F57881" s="64"/>
    </row>
    <row r="57882" spans="4:6">
      <c r="D57882" s="63"/>
      <c r="F57882" s="64"/>
    </row>
    <row r="57883" spans="4:6">
      <c r="D57883" s="63"/>
      <c r="F57883" s="64"/>
    </row>
    <row r="57884" spans="4:6">
      <c r="D57884" s="63"/>
      <c r="F57884" s="64"/>
    </row>
    <row r="57885" spans="4:6">
      <c r="D57885" s="63"/>
      <c r="F57885" s="64"/>
    </row>
    <row r="57886" spans="4:6">
      <c r="D57886" s="63"/>
      <c r="F57886" s="64"/>
    </row>
    <row r="57887" spans="4:6">
      <c r="D57887" s="63"/>
      <c r="F57887" s="64"/>
    </row>
    <row r="57888" spans="4:6">
      <c r="D57888" s="63"/>
      <c r="F57888" s="64"/>
    </row>
    <row r="57889" spans="4:6">
      <c r="D57889" s="63"/>
      <c r="F57889" s="64"/>
    </row>
    <row r="57890" spans="4:6">
      <c r="D57890" s="63"/>
      <c r="F57890" s="64"/>
    </row>
    <row r="57891" spans="4:6">
      <c r="D57891" s="63"/>
      <c r="F57891" s="64"/>
    </row>
    <row r="57892" spans="4:6">
      <c r="D57892" s="63"/>
      <c r="F57892" s="64"/>
    </row>
    <row r="57893" spans="4:6">
      <c r="D57893" s="63"/>
      <c r="F57893" s="64"/>
    </row>
    <row r="57894" spans="4:6">
      <c r="D57894" s="63"/>
      <c r="F57894" s="64"/>
    </row>
    <row r="57895" spans="4:6">
      <c r="D57895" s="63"/>
      <c r="F57895" s="64"/>
    </row>
    <row r="57896" spans="4:6">
      <c r="D57896" s="63"/>
      <c r="F57896" s="64"/>
    </row>
    <row r="57897" spans="4:6">
      <c r="D57897" s="63"/>
      <c r="F57897" s="64"/>
    </row>
    <row r="57898" spans="4:6">
      <c r="D57898" s="63"/>
      <c r="F57898" s="64"/>
    </row>
    <row r="57899" spans="4:6">
      <c r="D57899" s="63"/>
      <c r="F57899" s="64"/>
    </row>
    <row r="57900" spans="4:6">
      <c r="D57900" s="63"/>
      <c r="F57900" s="64"/>
    </row>
    <row r="57901" spans="4:6">
      <c r="D57901" s="63"/>
      <c r="F57901" s="64"/>
    </row>
    <row r="57902" spans="4:6">
      <c r="D57902" s="63"/>
      <c r="F57902" s="64"/>
    </row>
    <row r="57903" spans="4:6">
      <c r="D57903" s="63"/>
      <c r="F57903" s="64"/>
    </row>
    <row r="57904" spans="4:6">
      <c r="D57904" s="63"/>
      <c r="F57904" s="64"/>
    </row>
    <row r="57905" spans="4:6">
      <c r="D57905" s="63"/>
      <c r="F57905" s="64"/>
    </row>
    <row r="57906" spans="4:6">
      <c r="D57906" s="63"/>
      <c r="F57906" s="64"/>
    </row>
    <row r="57907" spans="4:6">
      <c r="D57907" s="63"/>
      <c r="F57907" s="64"/>
    </row>
    <row r="57908" spans="4:6">
      <c r="D57908" s="63"/>
      <c r="F57908" s="64"/>
    </row>
    <row r="57909" spans="4:6">
      <c r="D57909" s="63"/>
      <c r="F57909" s="64"/>
    </row>
    <row r="57910" spans="4:6">
      <c r="D57910" s="63"/>
      <c r="F57910" s="64"/>
    </row>
    <row r="57911" spans="4:6">
      <c r="D57911" s="63"/>
      <c r="F57911" s="64"/>
    </row>
    <row r="57912" spans="4:6">
      <c r="D57912" s="63"/>
      <c r="F57912" s="64"/>
    </row>
    <row r="57913" spans="4:6">
      <c r="D57913" s="63"/>
      <c r="F57913" s="64"/>
    </row>
    <row r="57914" spans="4:6">
      <c r="D57914" s="63"/>
      <c r="F57914" s="64"/>
    </row>
    <row r="57915" spans="4:6">
      <c r="D57915" s="63"/>
      <c r="F57915" s="64"/>
    </row>
    <row r="57916" spans="4:6">
      <c r="D57916" s="63"/>
      <c r="F57916" s="64"/>
    </row>
    <row r="57917" spans="4:6">
      <c r="D57917" s="63"/>
      <c r="F57917" s="64"/>
    </row>
    <row r="57918" spans="4:6">
      <c r="D57918" s="63"/>
      <c r="F57918" s="64"/>
    </row>
    <row r="57919" spans="4:6">
      <c r="D57919" s="63"/>
      <c r="F57919" s="64"/>
    </row>
    <row r="57920" spans="4:6">
      <c r="D57920" s="63"/>
      <c r="F57920" s="64"/>
    </row>
    <row r="57921" spans="4:6">
      <c r="D57921" s="63"/>
      <c r="F57921" s="64"/>
    </row>
    <row r="57922" spans="4:6">
      <c r="D57922" s="63"/>
      <c r="F57922" s="64"/>
    </row>
    <row r="57923" spans="4:6">
      <c r="D57923" s="63"/>
      <c r="F57923" s="64"/>
    </row>
    <row r="57924" spans="4:6">
      <c r="D57924" s="63"/>
      <c r="F57924" s="64"/>
    </row>
    <row r="57925" spans="4:6">
      <c r="D57925" s="63"/>
      <c r="F57925" s="64"/>
    </row>
    <row r="57926" spans="4:6">
      <c r="D57926" s="63"/>
      <c r="F57926" s="64"/>
    </row>
    <row r="57927" spans="4:6">
      <c r="D57927" s="63"/>
      <c r="F57927" s="64"/>
    </row>
    <row r="57928" spans="4:6">
      <c r="D57928" s="63"/>
      <c r="F57928" s="64"/>
    </row>
    <row r="57929" spans="4:6">
      <c r="D57929" s="63"/>
      <c r="F57929" s="64"/>
    </row>
    <row r="57930" spans="4:6">
      <c r="D57930" s="63"/>
      <c r="F57930" s="64"/>
    </row>
    <row r="57931" spans="4:6">
      <c r="D57931" s="63"/>
      <c r="F57931" s="64"/>
    </row>
    <row r="57932" spans="4:6">
      <c r="D57932" s="63"/>
      <c r="F57932" s="64"/>
    </row>
    <row r="57933" spans="4:6">
      <c r="D57933" s="63"/>
      <c r="F57933" s="64"/>
    </row>
    <row r="57934" spans="4:6">
      <c r="D57934" s="63"/>
      <c r="F57934" s="64"/>
    </row>
    <row r="57935" spans="4:6">
      <c r="D57935" s="63"/>
      <c r="F57935" s="64"/>
    </row>
    <row r="57936" spans="4:6">
      <c r="D57936" s="63"/>
      <c r="F57936" s="64"/>
    </row>
    <row r="57937" spans="4:6">
      <c r="D57937" s="63"/>
      <c r="F57937" s="64"/>
    </row>
    <row r="57938" spans="4:6">
      <c r="D57938" s="63"/>
      <c r="F57938" s="64"/>
    </row>
    <row r="57939" spans="4:6">
      <c r="D57939" s="63"/>
      <c r="F57939" s="64"/>
    </row>
    <row r="57940" spans="4:6">
      <c r="D57940" s="63"/>
      <c r="F57940" s="64"/>
    </row>
    <row r="57941" spans="4:6">
      <c r="D57941" s="63"/>
      <c r="F57941" s="64"/>
    </row>
    <row r="57942" spans="4:6">
      <c r="D57942" s="63"/>
      <c r="F57942" s="64"/>
    </row>
    <row r="57943" spans="4:6">
      <c r="D57943" s="63"/>
      <c r="F57943" s="64"/>
    </row>
    <row r="57944" spans="4:6">
      <c r="D57944" s="63"/>
      <c r="F57944" s="64"/>
    </row>
    <row r="57945" spans="4:6">
      <c r="D57945" s="63"/>
      <c r="F57945" s="64"/>
    </row>
    <row r="57946" spans="4:6">
      <c r="D57946" s="63"/>
      <c r="F57946" s="64"/>
    </row>
    <row r="57947" spans="4:6">
      <c r="D57947" s="63"/>
      <c r="F57947" s="64"/>
    </row>
    <row r="57948" spans="4:6">
      <c r="D57948" s="63"/>
      <c r="F57948" s="64"/>
    </row>
    <row r="57949" spans="4:6">
      <c r="D57949" s="63"/>
      <c r="F57949" s="64"/>
    </row>
    <row r="57950" spans="4:6">
      <c r="D57950" s="63"/>
      <c r="F57950" s="64"/>
    </row>
    <row r="57951" spans="4:6">
      <c r="D57951" s="63"/>
      <c r="F57951" s="64"/>
    </row>
    <row r="57952" spans="4:6">
      <c r="D57952" s="63"/>
      <c r="F57952" s="64"/>
    </row>
    <row r="57953" spans="4:6">
      <c r="D57953" s="63"/>
      <c r="F57953" s="64"/>
    </row>
    <row r="57954" spans="4:6">
      <c r="D57954" s="63"/>
      <c r="F57954" s="64"/>
    </row>
    <row r="57955" spans="4:6">
      <c r="D57955" s="63"/>
      <c r="F57955" s="64"/>
    </row>
    <row r="57956" spans="4:6">
      <c r="D57956" s="63"/>
      <c r="F57956" s="64"/>
    </row>
    <row r="57957" spans="4:6">
      <c r="D57957" s="63"/>
      <c r="F57957" s="64"/>
    </row>
    <row r="57958" spans="4:6">
      <c r="D57958" s="63"/>
      <c r="F57958" s="64"/>
    </row>
    <row r="57959" spans="4:6">
      <c r="D57959" s="63"/>
      <c r="F57959" s="64"/>
    </row>
    <row r="57960" spans="4:6">
      <c r="D57960" s="63"/>
      <c r="F57960" s="64"/>
    </row>
    <row r="57961" spans="4:6">
      <c r="D57961" s="63"/>
      <c r="F57961" s="64"/>
    </row>
    <row r="57962" spans="4:6">
      <c r="D57962" s="63"/>
      <c r="F57962" s="64"/>
    </row>
    <row r="57963" spans="4:6">
      <c r="D57963" s="63"/>
      <c r="F57963" s="64"/>
    </row>
    <row r="57964" spans="4:6">
      <c r="D57964" s="63"/>
      <c r="F57964" s="64"/>
    </row>
    <row r="57965" spans="4:6">
      <c r="D57965" s="63"/>
      <c r="F57965" s="64"/>
    </row>
    <row r="57966" spans="4:6">
      <c r="D57966" s="63"/>
      <c r="F57966" s="64"/>
    </row>
    <row r="57967" spans="4:6">
      <c r="D57967" s="63"/>
      <c r="F57967" s="64"/>
    </row>
    <row r="57968" spans="4:6">
      <c r="D57968" s="63"/>
      <c r="F57968" s="64"/>
    </row>
    <row r="57969" spans="4:6">
      <c r="D57969" s="63"/>
      <c r="F57969" s="64"/>
    </row>
    <row r="57970" spans="4:6">
      <c r="D57970" s="63"/>
      <c r="F57970" s="64"/>
    </row>
    <row r="57971" spans="4:6">
      <c r="D57971" s="63"/>
      <c r="F57971" s="64"/>
    </row>
    <row r="57972" spans="4:6">
      <c r="D57972" s="63"/>
      <c r="F57972" s="64"/>
    </row>
    <row r="57973" spans="4:6">
      <c r="D57973" s="63"/>
      <c r="F57973" s="64"/>
    </row>
    <row r="57974" spans="4:6">
      <c r="D57974" s="63"/>
      <c r="F57974" s="64"/>
    </row>
    <row r="57975" spans="4:6">
      <c r="D57975" s="63"/>
      <c r="F57975" s="64"/>
    </row>
    <row r="57976" spans="4:6">
      <c r="D57976" s="63"/>
      <c r="F57976" s="64"/>
    </row>
    <row r="57977" spans="4:6">
      <c r="D57977" s="63"/>
      <c r="F57977" s="64"/>
    </row>
    <row r="57978" spans="4:6">
      <c r="D57978" s="63"/>
      <c r="F57978" s="64"/>
    </row>
    <row r="57979" spans="4:6">
      <c r="D57979" s="63"/>
      <c r="F57979" s="64"/>
    </row>
    <row r="57980" spans="4:6">
      <c r="D57980" s="63"/>
      <c r="F57980" s="64"/>
    </row>
    <row r="57981" spans="4:6">
      <c r="D57981" s="63"/>
      <c r="F57981" s="64"/>
    </row>
    <row r="57982" spans="4:6">
      <c r="D57982" s="63"/>
      <c r="F57982" s="64"/>
    </row>
    <row r="57983" spans="4:6">
      <c r="D57983" s="63"/>
      <c r="F57983" s="64"/>
    </row>
    <row r="57984" spans="4:6">
      <c r="D57984" s="63"/>
      <c r="F57984" s="64"/>
    </row>
    <row r="57985" spans="4:6">
      <c r="D57985" s="63"/>
      <c r="F57985" s="64"/>
    </row>
    <row r="57986" spans="4:6">
      <c r="D57986" s="63"/>
      <c r="F57986" s="64"/>
    </row>
    <row r="57987" spans="4:6">
      <c r="D57987" s="63"/>
      <c r="F57987" s="64"/>
    </row>
    <row r="57988" spans="4:6">
      <c r="D57988" s="63"/>
      <c r="F57988" s="64"/>
    </row>
    <row r="57989" spans="4:6">
      <c r="D57989" s="63"/>
      <c r="F57989" s="64"/>
    </row>
    <row r="57990" spans="4:6">
      <c r="D57990" s="63"/>
      <c r="F57990" s="64"/>
    </row>
    <row r="57991" spans="4:6">
      <c r="D57991" s="63"/>
      <c r="F57991" s="64"/>
    </row>
    <row r="57992" spans="4:6">
      <c r="D57992" s="63"/>
      <c r="F57992" s="64"/>
    </row>
    <row r="57993" spans="4:6">
      <c r="D57993" s="63"/>
      <c r="F57993" s="64"/>
    </row>
    <row r="57994" spans="4:6">
      <c r="D57994" s="63"/>
      <c r="F57994" s="64"/>
    </row>
    <row r="57995" spans="4:6">
      <c r="D57995" s="63"/>
      <c r="F57995" s="64"/>
    </row>
    <row r="57996" spans="4:6">
      <c r="D57996" s="63"/>
      <c r="F57996" s="64"/>
    </row>
    <row r="57997" spans="4:6">
      <c r="D57997" s="63"/>
      <c r="F57997" s="64"/>
    </row>
    <row r="57998" spans="4:6">
      <c r="D57998" s="63"/>
      <c r="F57998" s="64"/>
    </row>
    <row r="57999" spans="4:6">
      <c r="D57999" s="63"/>
      <c r="F57999" s="64"/>
    </row>
    <row r="58000" spans="4:6">
      <c r="D58000" s="63"/>
      <c r="F58000" s="64"/>
    </row>
    <row r="58001" spans="4:6">
      <c r="D58001" s="63"/>
      <c r="F58001" s="64"/>
    </row>
    <row r="58002" spans="4:6">
      <c r="D58002" s="63"/>
      <c r="F58002" s="64"/>
    </row>
    <row r="58003" spans="4:6">
      <c r="D58003" s="63"/>
      <c r="F58003" s="64"/>
    </row>
    <row r="58004" spans="4:6">
      <c r="D58004" s="63"/>
      <c r="F58004" s="64"/>
    </row>
    <row r="58005" spans="4:6">
      <c r="D58005" s="63"/>
      <c r="F58005" s="64"/>
    </row>
    <row r="58006" spans="4:6">
      <c r="D58006" s="63"/>
      <c r="F58006" s="64"/>
    </row>
    <row r="58007" spans="4:6">
      <c r="D58007" s="63"/>
      <c r="F58007" s="64"/>
    </row>
    <row r="58008" spans="4:6">
      <c r="D58008" s="63"/>
      <c r="F58008" s="64"/>
    </row>
    <row r="58009" spans="4:6">
      <c r="D58009" s="63"/>
      <c r="F58009" s="64"/>
    </row>
    <row r="58010" spans="4:6">
      <c r="D58010" s="63"/>
      <c r="F58010" s="64"/>
    </row>
    <row r="58011" spans="4:6">
      <c r="D58011" s="63"/>
      <c r="F58011" s="64"/>
    </row>
    <row r="58012" spans="4:6">
      <c r="D58012" s="63"/>
      <c r="F58012" s="64"/>
    </row>
    <row r="58013" spans="4:6">
      <c r="D58013" s="63"/>
      <c r="F58013" s="64"/>
    </row>
    <row r="58014" spans="4:6">
      <c r="D58014" s="63"/>
      <c r="F58014" s="64"/>
    </row>
    <row r="58015" spans="4:6">
      <c r="D58015" s="63"/>
      <c r="F58015" s="64"/>
    </row>
    <row r="58016" spans="4:6">
      <c r="D58016" s="63"/>
      <c r="F58016" s="64"/>
    </row>
    <row r="58017" spans="4:6">
      <c r="D58017" s="63"/>
      <c r="F58017" s="64"/>
    </row>
    <row r="58018" spans="4:6">
      <c r="D58018" s="63"/>
      <c r="F58018" s="64"/>
    </row>
    <row r="58019" spans="4:6">
      <c r="D58019" s="63"/>
      <c r="F58019" s="64"/>
    </row>
    <row r="58020" spans="4:6">
      <c r="D58020" s="63"/>
      <c r="F58020" s="64"/>
    </row>
    <row r="58021" spans="4:6">
      <c r="D58021" s="63"/>
      <c r="F58021" s="64"/>
    </row>
    <row r="58022" spans="4:6">
      <c r="D58022" s="63"/>
      <c r="F58022" s="64"/>
    </row>
    <row r="58023" spans="4:6">
      <c r="D58023" s="63"/>
      <c r="F58023" s="64"/>
    </row>
    <row r="58024" spans="4:6">
      <c r="D58024" s="63"/>
      <c r="F58024" s="64"/>
    </row>
    <row r="58025" spans="4:6">
      <c r="D58025" s="63"/>
      <c r="F58025" s="64"/>
    </row>
    <row r="58026" spans="4:6">
      <c r="D58026" s="63"/>
      <c r="F58026" s="64"/>
    </row>
    <row r="58027" spans="4:6">
      <c r="D58027" s="63"/>
      <c r="F58027" s="64"/>
    </row>
    <row r="58028" spans="4:6">
      <c r="D58028" s="63"/>
      <c r="F58028" s="64"/>
    </row>
    <row r="58029" spans="4:6">
      <c r="D58029" s="63"/>
      <c r="F58029" s="64"/>
    </row>
    <row r="58030" spans="4:6">
      <c r="D58030" s="63"/>
      <c r="F58030" s="64"/>
    </row>
    <row r="58031" spans="4:6">
      <c r="D58031" s="63"/>
      <c r="F58031" s="64"/>
    </row>
    <row r="58032" spans="4:6">
      <c r="D58032" s="63"/>
      <c r="F58032" s="64"/>
    </row>
    <row r="58033" spans="4:6">
      <c r="D58033" s="63"/>
      <c r="F58033" s="64"/>
    </row>
    <row r="58034" spans="4:6">
      <c r="D58034" s="63"/>
      <c r="F58034" s="64"/>
    </row>
    <row r="58035" spans="4:6">
      <c r="D58035" s="63"/>
      <c r="F58035" s="64"/>
    </row>
    <row r="58036" spans="4:6">
      <c r="D58036" s="63"/>
      <c r="F58036" s="64"/>
    </row>
    <row r="58037" spans="4:6">
      <c r="D58037" s="63"/>
      <c r="F58037" s="64"/>
    </row>
    <row r="58038" spans="4:6">
      <c r="D58038" s="63"/>
      <c r="F58038" s="64"/>
    </row>
    <row r="58039" spans="4:6">
      <c r="D58039" s="63"/>
      <c r="F58039" s="64"/>
    </row>
    <row r="58040" spans="4:6">
      <c r="D58040" s="63"/>
      <c r="F58040" s="64"/>
    </row>
    <row r="58041" spans="4:6">
      <c r="D58041" s="63"/>
      <c r="F58041" s="64"/>
    </row>
    <row r="58042" spans="4:6">
      <c r="D58042" s="63"/>
      <c r="F58042" s="64"/>
    </row>
    <row r="58043" spans="4:6">
      <c r="D58043" s="63"/>
      <c r="F58043" s="64"/>
    </row>
    <row r="58044" spans="4:6">
      <c r="D58044" s="63"/>
      <c r="F58044" s="64"/>
    </row>
    <row r="58045" spans="4:6">
      <c r="D58045" s="63"/>
      <c r="F58045" s="64"/>
    </row>
    <row r="58046" spans="4:6">
      <c r="D58046" s="63"/>
      <c r="F58046" s="64"/>
    </row>
    <row r="58047" spans="4:6">
      <c r="D58047" s="63"/>
      <c r="F58047" s="64"/>
    </row>
    <row r="58048" spans="4:6">
      <c r="D58048" s="63"/>
      <c r="F58048" s="64"/>
    </row>
    <row r="58049" spans="4:6">
      <c r="D58049" s="63"/>
      <c r="F58049" s="64"/>
    </row>
    <row r="58050" spans="4:6">
      <c r="D58050" s="63"/>
      <c r="F58050" s="64"/>
    </row>
    <row r="58051" spans="4:6">
      <c r="D58051" s="63"/>
      <c r="F58051" s="64"/>
    </row>
    <row r="58052" spans="4:6">
      <c r="D58052" s="63"/>
      <c r="F58052" s="64"/>
    </row>
    <row r="58053" spans="4:6">
      <c r="D58053" s="63"/>
      <c r="F58053" s="64"/>
    </row>
    <row r="58054" spans="4:6">
      <c r="D58054" s="63"/>
      <c r="F58054" s="64"/>
    </row>
    <row r="58055" spans="4:6">
      <c r="D58055" s="63"/>
      <c r="F58055" s="64"/>
    </row>
    <row r="58056" spans="4:6">
      <c r="D58056" s="63"/>
      <c r="F58056" s="64"/>
    </row>
    <row r="58057" spans="4:6">
      <c r="D58057" s="63"/>
      <c r="F58057" s="64"/>
    </row>
    <row r="58058" spans="4:6">
      <c r="D58058" s="63"/>
      <c r="F58058" s="64"/>
    </row>
    <row r="58059" spans="4:6">
      <c r="D58059" s="63"/>
      <c r="F58059" s="64"/>
    </row>
    <row r="58060" spans="4:6">
      <c r="D58060" s="63"/>
      <c r="F58060" s="64"/>
    </row>
    <row r="58061" spans="4:6">
      <c r="D58061" s="63"/>
      <c r="F58061" s="64"/>
    </row>
    <row r="58062" spans="4:6">
      <c r="D58062" s="63"/>
      <c r="F58062" s="64"/>
    </row>
    <row r="58063" spans="4:6">
      <c r="D58063" s="63"/>
      <c r="F58063" s="64"/>
    </row>
    <row r="58064" spans="4:6">
      <c r="D58064" s="63"/>
      <c r="F58064" s="64"/>
    </row>
    <row r="58065" spans="4:6">
      <c r="D58065" s="63"/>
      <c r="F58065" s="64"/>
    </row>
    <row r="58066" spans="4:6">
      <c r="D58066" s="63"/>
      <c r="F58066" s="64"/>
    </row>
    <row r="58067" spans="4:6">
      <c r="D58067" s="63"/>
      <c r="F58067" s="64"/>
    </row>
    <row r="58068" spans="4:6">
      <c r="D58068" s="63"/>
      <c r="F58068" s="64"/>
    </row>
    <row r="58069" spans="4:6">
      <c r="D58069" s="63"/>
      <c r="F58069" s="64"/>
    </row>
    <row r="58070" spans="4:6">
      <c r="D58070" s="63"/>
      <c r="F58070" s="64"/>
    </row>
    <row r="58071" spans="4:6">
      <c r="D58071" s="63"/>
      <c r="F58071" s="64"/>
    </row>
    <row r="58072" spans="4:6">
      <c r="D58072" s="63"/>
      <c r="F58072" s="64"/>
    </row>
    <row r="58073" spans="4:6">
      <c r="D58073" s="63"/>
      <c r="F58073" s="64"/>
    </row>
    <row r="58074" spans="4:6">
      <c r="D58074" s="63"/>
      <c r="F58074" s="64"/>
    </row>
    <row r="58075" spans="4:6">
      <c r="D58075" s="63"/>
      <c r="F58075" s="64"/>
    </row>
    <row r="58076" spans="4:6">
      <c r="D58076" s="63"/>
      <c r="F58076" s="64"/>
    </row>
    <row r="58077" spans="4:6">
      <c r="D58077" s="63"/>
      <c r="F58077" s="64"/>
    </row>
    <row r="58078" spans="4:6">
      <c r="D58078" s="63"/>
      <c r="F58078" s="64"/>
    </row>
    <row r="58079" spans="4:6">
      <c r="D58079" s="63"/>
      <c r="F58079" s="64"/>
    </row>
    <row r="58080" spans="4:6">
      <c r="D58080" s="63"/>
      <c r="F58080" s="64"/>
    </row>
    <row r="58081" spans="4:6">
      <c r="D58081" s="63"/>
      <c r="F58081" s="64"/>
    </row>
    <row r="58082" spans="4:6">
      <c r="D58082" s="63"/>
      <c r="F58082" s="64"/>
    </row>
    <row r="58083" spans="4:6">
      <c r="D58083" s="63"/>
      <c r="F58083" s="64"/>
    </row>
    <row r="58084" spans="4:6">
      <c r="D58084" s="63"/>
      <c r="F58084" s="64"/>
    </row>
    <row r="58085" spans="4:6">
      <c r="D58085" s="63"/>
      <c r="F58085" s="64"/>
    </row>
    <row r="58086" spans="4:6">
      <c r="D58086" s="63"/>
      <c r="F58086" s="64"/>
    </row>
    <row r="58087" spans="4:6">
      <c r="D58087" s="63"/>
      <c r="F58087" s="64"/>
    </row>
    <row r="58088" spans="4:6">
      <c r="D58088" s="63"/>
      <c r="F58088" s="64"/>
    </row>
    <row r="58089" spans="4:6">
      <c r="D58089" s="63"/>
      <c r="F58089" s="64"/>
    </row>
    <row r="58090" spans="4:6">
      <c r="D58090" s="63"/>
      <c r="F58090" s="64"/>
    </row>
    <row r="58091" spans="4:6">
      <c r="D58091" s="63"/>
      <c r="F58091" s="64"/>
    </row>
    <row r="58092" spans="4:6">
      <c r="D58092" s="63"/>
      <c r="F58092" s="64"/>
    </row>
    <row r="58093" spans="4:6">
      <c r="D58093" s="63"/>
      <c r="F58093" s="64"/>
    </row>
    <row r="58094" spans="4:6">
      <c r="D58094" s="63"/>
      <c r="F58094" s="64"/>
    </row>
    <row r="58095" spans="4:6">
      <c r="D58095" s="63"/>
      <c r="F58095" s="64"/>
    </row>
    <row r="58096" spans="4:6">
      <c r="D58096" s="63"/>
      <c r="F58096" s="64"/>
    </row>
    <row r="58097" spans="4:6">
      <c r="D58097" s="63"/>
      <c r="F58097" s="64"/>
    </row>
    <row r="58098" spans="4:6">
      <c r="D58098" s="63"/>
      <c r="F58098" s="64"/>
    </row>
    <row r="58099" spans="4:6">
      <c r="D58099" s="63"/>
      <c r="F58099" s="64"/>
    </row>
    <row r="58100" spans="4:6">
      <c r="D58100" s="63"/>
      <c r="F58100" s="64"/>
    </row>
    <row r="58101" spans="4:6">
      <c r="D58101" s="63"/>
      <c r="F58101" s="64"/>
    </row>
    <row r="58102" spans="4:6">
      <c r="D58102" s="63"/>
      <c r="F58102" s="64"/>
    </row>
    <row r="58103" spans="4:6">
      <c r="D58103" s="63"/>
      <c r="F58103" s="64"/>
    </row>
    <row r="58104" spans="4:6">
      <c r="D58104" s="63"/>
      <c r="F58104" s="64"/>
    </row>
    <row r="58105" spans="4:6">
      <c r="D58105" s="63"/>
      <c r="F58105" s="64"/>
    </row>
    <row r="58106" spans="4:6">
      <c r="D58106" s="63"/>
      <c r="F58106" s="64"/>
    </row>
    <row r="58107" spans="4:6">
      <c r="D58107" s="63"/>
      <c r="F58107" s="64"/>
    </row>
    <row r="58108" spans="4:6">
      <c r="D58108" s="63"/>
      <c r="F58108" s="64"/>
    </row>
    <row r="58109" spans="4:6">
      <c r="D58109" s="63"/>
      <c r="F58109" s="64"/>
    </row>
    <row r="58110" spans="4:6">
      <c r="D58110" s="63"/>
      <c r="F58110" s="64"/>
    </row>
    <row r="58111" spans="4:6">
      <c r="D58111" s="63"/>
      <c r="F58111" s="64"/>
    </row>
    <row r="58112" spans="4:6">
      <c r="D58112" s="63"/>
      <c r="F58112" s="64"/>
    </row>
    <row r="58113" spans="4:6">
      <c r="D58113" s="63"/>
      <c r="F58113" s="64"/>
    </row>
    <row r="58114" spans="4:6">
      <c r="D58114" s="63"/>
      <c r="F58114" s="64"/>
    </row>
    <row r="58115" spans="4:6">
      <c r="D58115" s="63"/>
      <c r="F58115" s="64"/>
    </row>
    <row r="58116" spans="4:6">
      <c r="D58116" s="63"/>
      <c r="F58116" s="64"/>
    </row>
    <row r="58117" spans="4:6">
      <c r="D58117" s="63"/>
      <c r="F58117" s="64"/>
    </row>
    <row r="58118" spans="4:6">
      <c r="D58118" s="63"/>
      <c r="F58118" s="64"/>
    </row>
    <row r="58119" spans="4:6">
      <c r="D58119" s="63"/>
      <c r="F58119" s="64"/>
    </row>
    <row r="58120" spans="4:6">
      <c r="D58120" s="63"/>
      <c r="F58120" s="64"/>
    </row>
    <row r="58121" spans="4:6">
      <c r="D58121" s="63"/>
      <c r="F58121" s="64"/>
    </row>
    <row r="58122" spans="4:6">
      <c r="D58122" s="63"/>
      <c r="F58122" s="64"/>
    </row>
    <row r="58123" spans="4:6">
      <c r="D58123" s="63"/>
      <c r="F58123" s="64"/>
    </row>
    <row r="58124" spans="4:6">
      <c r="D58124" s="63"/>
      <c r="F58124" s="64"/>
    </row>
    <row r="58125" spans="4:6">
      <c r="D58125" s="63"/>
      <c r="F58125" s="64"/>
    </row>
    <row r="58126" spans="4:6">
      <c r="D58126" s="63"/>
      <c r="F58126" s="64"/>
    </row>
    <row r="58127" spans="4:6">
      <c r="D58127" s="63"/>
      <c r="F58127" s="64"/>
    </row>
    <row r="58128" spans="4:6">
      <c r="D58128" s="63"/>
      <c r="F58128" s="64"/>
    </row>
    <row r="58129" spans="4:6">
      <c r="D58129" s="63"/>
      <c r="F58129" s="64"/>
    </row>
    <row r="58130" spans="4:6">
      <c r="D58130" s="63"/>
      <c r="F58130" s="64"/>
    </row>
    <row r="58131" spans="4:6">
      <c r="D58131" s="63"/>
      <c r="F58131" s="64"/>
    </row>
    <row r="58132" spans="4:6">
      <c r="D58132" s="63"/>
      <c r="F58132" s="64"/>
    </row>
    <row r="58133" spans="4:6">
      <c r="D58133" s="63"/>
      <c r="F58133" s="64"/>
    </row>
    <row r="58134" spans="4:6">
      <c r="D58134" s="63"/>
      <c r="F58134" s="64"/>
    </row>
    <row r="58135" spans="4:6">
      <c r="D58135" s="63"/>
      <c r="F58135" s="64"/>
    </row>
    <row r="58136" spans="4:6">
      <c r="D58136" s="63"/>
      <c r="F58136" s="64"/>
    </row>
    <row r="58137" spans="4:6">
      <c r="D58137" s="63"/>
      <c r="F58137" s="64"/>
    </row>
    <row r="58138" spans="4:6">
      <c r="D58138" s="63"/>
      <c r="F58138" s="64"/>
    </row>
    <row r="58139" spans="4:6">
      <c r="D58139" s="63"/>
      <c r="F58139" s="64"/>
    </row>
    <row r="58140" spans="4:6">
      <c r="D58140" s="63"/>
      <c r="F58140" s="64"/>
    </row>
    <row r="58141" spans="4:6">
      <c r="D58141" s="63"/>
      <c r="F58141" s="64"/>
    </row>
    <row r="58142" spans="4:6">
      <c r="D58142" s="63"/>
      <c r="F58142" s="64"/>
    </row>
    <row r="58143" spans="4:6">
      <c r="D58143" s="63"/>
      <c r="F58143" s="64"/>
    </row>
    <row r="58144" spans="4:6">
      <c r="D58144" s="63"/>
      <c r="F58144" s="64"/>
    </row>
    <row r="58145" spans="4:6">
      <c r="D58145" s="63"/>
      <c r="F58145" s="64"/>
    </row>
    <row r="58146" spans="4:6">
      <c r="D58146" s="63"/>
      <c r="F58146" s="64"/>
    </row>
    <row r="58147" spans="4:6">
      <c r="D58147" s="63"/>
      <c r="F58147" s="64"/>
    </row>
    <row r="58148" spans="4:6">
      <c r="D58148" s="63"/>
      <c r="F58148" s="64"/>
    </row>
    <row r="58149" spans="4:6">
      <c r="D58149" s="63"/>
      <c r="F58149" s="64"/>
    </row>
    <row r="58150" spans="4:6">
      <c r="D58150" s="63"/>
      <c r="F58150" s="64"/>
    </row>
    <row r="58151" spans="4:6">
      <c r="D58151" s="63"/>
      <c r="F58151" s="64"/>
    </row>
    <row r="58152" spans="4:6">
      <c r="D58152" s="63"/>
      <c r="F58152" s="64"/>
    </row>
    <row r="58153" spans="4:6">
      <c r="D58153" s="63"/>
      <c r="F58153" s="64"/>
    </row>
    <row r="58154" spans="4:6">
      <c r="D58154" s="63"/>
      <c r="F58154" s="64"/>
    </row>
    <row r="58155" spans="4:6">
      <c r="D58155" s="63"/>
      <c r="F58155" s="64"/>
    </row>
    <row r="58156" spans="4:6">
      <c r="D58156" s="63"/>
      <c r="F58156" s="64"/>
    </row>
    <row r="58157" spans="4:6">
      <c r="D58157" s="63"/>
      <c r="F58157" s="64"/>
    </row>
    <row r="58158" spans="4:6">
      <c r="D58158" s="63"/>
      <c r="F58158" s="64"/>
    </row>
    <row r="58159" spans="4:6">
      <c r="D58159" s="63"/>
      <c r="F58159" s="64"/>
    </row>
    <row r="58160" spans="4:6">
      <c r="D58160" s="63"/>
      <c r="F58160" s="64"/>
    </row>
    <row r="58161" spans="4:6">
      <c r="D58161" s="63"/>
      <c r="F58161" s="64"/>
    </row>
    <row r="58162" spans="4:6">
      <c r="D58162" s="63"/>
      <c r="F58162" s="64"/>
    </row>
    <row r="58163" spans="4:6">
      <c r="D58163" s="63"/>
      <c r="F58163" s="64"/>
    </row>
    <row r="58164" spans="4:6">
      <c r="D58164" s="63"/>
      <c r="F58164" s="64"/>
    </row>
    <row r="58165" spans="4:6">
      <c r="D58165" s="63"/>
      <c r="F58165" s="64"/>
    </row>
    <row r="58166" spans="4:6">
      <c r="D58166" s="63"/>
      <c r="F58166" s="64"/>
    </row>
    <row r="58167" spans="4:6">
      <c r="D58167" s="63"/>
      <c r="F58167" s="64"/>
    </row>
    <row r="58168" spans="4:6">
      <c r="D58168" s="63"/>
      <c r="F58168" s="64"/>
    </row>
    <row r="58169" spans="4:6">
      <c r="D58169" s="63"/>
      <c r="F58169" s="64"/>
    </row>
    <row r="58170" spans="4:6">
      <c r="D58170" s="63"/>
      <c r="F58170" s="64"/>
    </row>
    <row r="58171" spans="4:6">
      <c r="D58171" s="63"/>
      <c r="F58171" s="64"/>
    </row>
    <row r="58172" spans="4:6">
      <c r="D58172" s="63"/>
      <c r="F58172" s="64"/>
    </row>
    <row r="58173" spans="4:6">
      <c r="D58173" s="63"/>
      <c r="F58173" s="64"/>
    </row>
    <row r="58174" spans="4:6">
      <c r="D58174" s="63"/>
      <c r="F58174" s="64"/>
    </row>
    <row r="58175" spans="4:6">
      <c r="D58175" s="63"/>
      <c r="F58175" s="64"/>
    </row>
    <row r="58176" spans="4:6">
      <c r="D58176" s="63"/>
      <c r="F58176" s="64"/>
    </row>
    <row r="58177" spans="4:6">
      <c r="D58177" s="63"/>
      <c r="F58177" s="64"/>
    </row>
    <row r="58178" spans="4:6">
      <c r="D58178" s="63"/>
      <c r="F58178" s="64"/>
    </row>
    <row r="58179" spans="4:6">
      <c r="D58179" s="63"/>
      <c r="F58179" s="64"/>
    </row>
    <row r="58180" spans="4:6">
      <c r="D58180" s="63"/>
      <c r="F58180" s="64"/>
    </row>
    <row r="58181" spans="4:6">
      <c r="D58181" s="63"/>
      <c r="F58181" s="64"/>
    </row>
    <row r="58182" spans="4:6">
      <c r="D58182" s="63"/>
      <c r="F58182" s="64"/>
    </row>
    <row r="58183" spans="4:6">
      <c r="D58183" s="63"/>
      <c r="F58183" s="64"/>
    </row>
    <row r="58184" spans="4:6">
      <c r="D58184" s="63"/>
      <c r="F58184" s="64"/>
    </row>
    <row r="58185" spans="4:6">
      <c r="D58185" s="63"/>
      <c r="F58185" s="64"/>
    </row>
    <row r="58186" spans="4:6">
      <c r="D58186" s="63"/>
      <c r="F58186" s="64"/>
    </row>
    <row r="58187" spans="4:6">
      <c r="D58187" s="63"/>
      <c r="F58187" s="64"/>
    </row>
    <row r="58188" spans="4:6">
      <c r="D58188" s="63"/>
      <c r="F58188" s="64"/>
    </row>
    <row r="58189" spans="4:6">
      <c r="D58189" s="63"/>
      <c r="F58189" s="64"/>
    </row>
    <row r="58190" spans="4:6">
      <c r="D58190" s="63"/>
      <c r="F58190" s="64"/>
    </row>
    <row r="58191" spans="4:6">
      <c r="D58191" s="63"/>
      <c r="F58191" s="64"/>
    </row>
    <row r="58192" spans="4:6">
      <c r="D58192" s="63"/>
      <c r="F58192" s="64"/>
    </row>
    <row r="58193" spans="4:6">
      <c r="D58193" s="63"/>
      <c r="F58193" s="64"/>
    </row>
    <row r="58194" spans="4:6">
      <c r="D58194" s="63"/>
      <c r="F58194" s="64"/>
    </row>
    <row r="58195" spans="4:6">
      <c r="D58195" s="63"/>
      <c r="F58195" s="64"/>
    </row>
    <row r="58196" spans="4:6">
      <c r="D58196" s="63"/>
      <c r="F58196" s="64"/>
    </row>
    <row r="58197" spans="4:6">
      <c r="D58197" s="63"/>
      <c r="F58197" s="64"/>
    </row>
    <row r="58198" spans="4:6">
      <c r="D58198" s="63"/>
      <c r="F58198" s="64"/>
    </row>
    <row r="58199" spans="4:6">
      <c r="D58199" s="63"/>
      <c r="F58199" s="64"/>
    </row>
    <row r="58200" spans="4:6">
      <c r="D58200" s="63"/>
      <c r="F58200" s="64"/>
    </row>
    <row r="58201" spans="4:6">
      <c r="D58201" s="63"/>
      <c r="F58201" s="64"/>
    </row>
    <row r="58202" spans="4:6">
      <c r="D58202" s="63"/>
      <c r="F58202" s="64"/>
    </row>
    <row r="58203" spans="4:6">
      <c r="D58203" s="63"/>
      <c r="F58203" s="64"/>
    </row>
    <row r="58204" spans="4:6">
      <c r="D58204" s="63"/>
      <c r="F58204" s="64"/>
    </row>
    <row r="58205" spans="4:6">
      <c r="D58205" s="63"/>
      <c r="F58205" s="64"/>
    </row>
    <row r="58206" spans="4:6">
      <c r="D58206" s="63"/>
      <c r="F58206" s="64"/>
    </row>
    <row r="58207" spans="4:6">
      <c r="D58207" s="63"/>
      <c r="F58207" s="64"/>
    </row>
    <row r="58208" spans="4:6">
      <c r="D58208" s="63"/>
      <c r="F58208" s="64"/>
    </row>
    <row r="58209" spans="4:6">
      <c r="D58209" s="63"/>
      <c r="F58209" s="64"/>
    </row>
    <row r="58210" spans="4:6">
      <c r="D58210" s="63"/>
      <c r="F58210" s="64"/>
    </row>
    <row r="58211" spans="4:6">
      <c r="D58211" s="63"/>
      <c r="F58211" s="64"/>
    </row>
    <row r="58212" spans="4:6">
      <c r="D58212" s="63"/>
      <c r="F58212" s="64"/>
    </row>
    <row r="58213" spans="4:6">
      <c r="D58213" s="63"/>
      <c r="F58213" s="64"/>
    </row>
    <row r="58214" spans="4:6">
      <c r="D58214" s="63"/>
      <c r="F58214" s="64"/>
    </row>
    <row r="58215" spans="4:6">
      <c r="D58215" s="63"/>
      <c r="F58215" s="64"/>
    </row>
    <row r="58216" spans="4:6">
      <c r="D58216" s="63"/>
      <c r="F58216" s="64"/>
    </row>
    <row r="58217" spans="4:6">
      <c r="D58217" s="63"/>
      <c r="F58217" s="64"/>
    </row>
    <row r="58218" spans="4:6">
      <c r="D58218" s="63"/>
      <c r="F58218" s="64"/>
    </row>
    <row r="58219" spans="4:6">
      <c r="D58219" s="63"/>
      <c r="F58219" s="64"/>
    </row>
    <row r="58220" spans="4:6">
      <c r="D58220" s="63"/>
      <c r="F58220" s="64"/>
    </row>
    <row r="58221" spans="4:6">
      <c r="D58221" s="63"/>
      <c r="F58221" s="64"/>
    </row>
    <row r="58222" spans="4:6">
      <c r="D58222" s="63"/>
      <c r="F58222" s="64"/>
    </row>
    <row r="58223" spans="4:6">
      <c r="D58223" s="63"/>
      <c r="F58223" s="64"/>
    </row>
    <row r="58224" spans="4:6">
      <c r="D58224" s="63"/>
      <c r="F58224" s="64"/>
    </row>
    <row r="58225" spans="4:6">
      <c r="D58225" s="63"/>
      <c r="F58225" s="64"/>
    </row>
    <row r="58226" spans="4:6">
      <c r="D58226" s="63"/>
      <c r="F58226" s="64"/>
    </row>
    <row r="58227" spans="4:6">
      <c r="D58227" s="63"/>
      <c r="F58227" s="64"/>
    </row>
    <row r="58228" spans="4:6">
      <c r="D58228" s="63"/>
      <c r="F58228" s="64"/>
    </row>
    <row r="58229" spans="4:6">
      <c r="D58229" s="63"/>
      <c r="F58229" s="64"/>
    </row>
    <row r="58230" spans="4:6">
      <c r="D58230" s="63"/>
      <c r="F58230" s="64"/>
    </row>
    <row r="58231" spans="4:6">
      <c r="D58231" s="63"/>
      <c r="F58231" s="64"/>
    </row>
    <row r="58232" spans="4:6">
      <c r="D58232" s="63"/>
      <c r="F58232" s="64"/>
    </row>
    <row r="58233" spans="4:6">
      <c r="D58233" s="63"/>
      <c r="F58233" s="64"/>
    </row>
    <row r="58234" spans="4:6">
      <c r="D58234" s="63"/>
      <c r="F58234" s="64"/>
    </row>
    <row r="58235" spans="4:6">
      <c r="D58235" s="63"/>
      <c r="F58235" s="64"/>
    </row>
    <row r="58236" spans="4:6">
      <c r="D58236" s="63"/>
      <c r="F58236" s="64"/>
    </row>
    <row r="58237" spans="4:6">
      <c r="D58237" s="63"/>
      <c r="F58237" s="64"/>
    </row>
    <row r="58238" spans="4:6">
      <c r="D58238" s="63"/>
      <c r="F58238" s="64"/>
    </row>
    <row r="58239" spans="4:6">
      <c r="D58239" s="63"/>
      <c r="F58239" s="64"/>
    </row>
    <row r="58240" spans="4:6">
      <c r="D58240" s="63"/>
      <c r="F58240" s="64"/>
    </row>
    <row r="58241" spans="4:6">
      <c r="D58241" s="63"/>
      <c r="F58241" s="64"/>
    </row>
    <row r="58242" spans="4:6">
      <c r="D58242" s="63"/>
      <c r="F58242" s="64"/>
    </row>
    <row r="58243" spans="4:6">
      <c r="D58243" s="63"/>
      <c r="F58243" s="64"/>
    </row>
    <row r="58244" spans="4:6">
      <c r="D58244" s="63"/>
      <c r="F58244" s="64"/>
    </row>
    <row r="58245" spans="4:6">
      <c r="D58245" s="63"/>
      <c r="F58245" s="64"/>
    </row>
    <row r="58246" spans="4:6">
      <c r="D58246" s="63"/>
      <c r="F58246" s="64"/>
    </row>
    <row r="58247" spans="4:6">
      <c r="D58247" s="63"/>
      <c r="F58247" s="64"/>
    </row>
    <row r="58248" spans="4:6">
      <c r="D58248" s="63"/>
      <c r="F58248" s="64"/>
    </row>
    <row r="58249" spans="4:6">
      <c r="D58249" s="63"/>
      <c r="F58249" s="64"/>
    </row>
    <row r="58250" spans="4:6">
      <c r="D58250" s="63"/>
      <c r="F58250" s="64"/>
    </row>
    <row r="58251" spans="4:6">
      <c r="D58251" s="63"/>
      <c r="F58251" s="64"/>
    </row>
    <row r="58252" spans="4:6">
      <c r="D58252" s="63"/>
      <c r="F58252" s="64"/>
    </row>
    <row r="58253" spans="4:6">
      <c r="D58253" s="63"/>
      <c r="F58253" s="64"/>
    </row>
    <row r="58254" spans="4:6">
      <c r="D58254" s="63"/>
      <c r="F58254" s="64"/>
    </row>
    <row r="58255" spans="4:6">
      <c r="D58255" s="63"/>
      <c r="F58255" s="64"/>
    </row>
    <row r="58256" spans="4:6">
      <c r="D58256" s="63"/>
      <c r="F58256" s="64"/>
    </row>
    <row r="58257" spans="4:6">
      <c r="D58257" s="63"/>
      <c r="F58257" s="64"/>
    </row>
    <row r="58258" spans="4:6">
      <c r="D58258" s="63"/>
      <c r="F58258" s="64"/>
    </row>
    <row r="58259" spans="4:6">
      <c r="D58259" s="63"/>
      <c r="F58259" s="64"/>
    </row>
    <row r="58260" spans="4:6">
      <c r="D58260" s="63"/>
      <c r="F58260" s="64"/>
    </row>
    <row r="58261" spans="4:6">
      <c r="D58261" s="63"/>
      <c r="F58261" s="64"/>
    </row>
    <row r="58262" spans="4:6">
      <c r="D58262" s="63"/>
      <c r="F58262" s="64"/>
    </row>
    <row r="58263" spans="4:6">
      <c r="D58263" s="63"/>
      <c r="F58263" s="64"/>
    </row>
    <row r="58264" spans="4:6">
      <c r="D58264" s="63"/>
      <c r="F58264" s="64"/>
    </row>
    <row r="58265" spans="4:6">
      <c r="D58265" s="63"/>
      <c r="F58265" s="64"/>
    </row>
    <row r="58266" spans="4:6">
      <c r="D58266" s="63"/>
      <c r="F58266" s="64"/>
    </row>
    <row r="58267" spans="4:6">
      <c r="D58267" s="63"/>
      <c r="F58267" s="64"/>
    </row>
    <row r="58268" spans="4:6">
      <c r="D58268" s="63"/>
      <c r="F58268" s="64"/>
    </row>
    <row r="58269" spans="4:6">
      <c r="D58269" s="63"/>
      <c r="F58269" s="64"/>
    </row>
    <row r="58270" spans="4:6">
      <c r="D58270" s="63"/>
      <c r="F58270" s="64"/>
    </row>
    <row r="58271" spans="4:6">
      <c r="D58271" s="63"/>
      <c r="F58271" s="64"/>
    </row>
    <row r="58272" spans="4:6">
      <c r="D58272" s="63"/>
      <c r="F58272" s="64"/>
    </row>
    <row r="58273" spans="4:6">
      <c r="D58273" s="63"/>
      <c r="F58273" s="64"/>
    </row>
    <row r="58274" spans="4:6">
      <c r="D58274" s="63"/>
      <c r="F58274" s="64"/>
    </row>
    <row r="58275" spans="4:6">
      <c r="D58275" s="63"/>
      <c r="F58275" s="64"/>
    </row>
    <row r="58276" spans="4:6">
      <c r="D58276" s="63"/>
      <c r="F58276" s="64"/>
    </row>
    <row r="58277" spans="4:6">
      <c r="D58277" s="63"/>
      <c r="F58277" s="64"/>
    </row>
    <row r="58278" spans="4:6">
      <c r="D58278" s="63"/>
      <c r="F58278" s="64"/>
    </row>
    <row r="58279" spans="4:6">
      <c r="D58279" s="63"/>
      <c r="F58279" s="64"/>
    </row>
    <row r="58280" spans="4:6">
      <c r="D58280" s="63"/>
      <c r="F58280" s="64"/>
    </row>
    <row r="58281" spans="4:6">
      <c r="D58281" s="63"/>
      <c r="F58281" s="64"/>
    </row>
    <row r="58282" spans="4:6">
      <c r="D58282" s="63"/>
      <c r="F58282" s="64"/>
    </row>
    <row r="58283" spans="4:6">
      <c r="D58283" s="63"/>
      <c r="F58283" s="64"/>
    </row>
    <row r="58284" spans="4:6">
      <c r="D58284" s="63"/>
      <c r="F58284" s="64"/>
    </row>
    <row r="58285" spans="4:6">
      <c r="D58285" s="63"/>
      <c r="F58285" s="64"/>
    </row>
    <row r="58286" spans="4:6">
      <c r="D58286" s="63"/>
      <c r="F58286" s="64"/>
    </row>
    <row r="58287" spans="4:6">
      <c r="D58287" s="63"/>
      <c r="F58287" s="64"/>
    </row>
    <row r="58288" spans="4:6">
      <c r="D58288" s="63"/>
      <c r="F58288" s="64"/>
    </row>
    <row r="58289" spans="4:6">
      <c r="D58289" s="63"/>
      <c r="F58289" s="64"/>
    </row>
    <row r="58290" spans="4:6">
      <c r="D58290" s="63"/>
      <c r="F58290" s="64"/>
    </row>
    <row r="58291" spans="4:6">
      <c r="D58291" s="63"/>
      <c r="F58291" s="64"/>
    </row>
    <row r="58292" spans="4:6">
      <c r="D58292" s="63"/>
      <c r="F58292" s="64"/>
    </row>
    <row r="58293" spans="4:6">
      <c r="D58293" s="63"/>
      <c r="F58293" s="64"/>
    </row>
    <row r="58294" spans="4:6">
      <c r="D58294" s="63"/>
      <c r="F58294" s="64"/>
    </row>
    <row r="58295" spans="4:6">
      <c r="D58295" s="63"/>
      <c r="F58295" s="64"/>
    </row>
    <row r="58296" spans="4:6">
      <c r="D58296" s="63"/>
      <c r="F58296" s="64"/>
    </row>
    <row r="58297" spans="4:6">
      <c r="D58297" s="63"/>
      <c r="F58297" s="64"/>
    </row>
    <row r="58298" spans="4:6">
      <c r="D58298" s="63"/>
      <c r="F58298" s="64"/>
    </row>
    <row r="58299" spans="4:6">
      <c r="D58299" s="63"/>
      <c r="F58299" s="64"/>
    </row>
    <row r="58300" spans="4:6">
      <c r="D58300" s="63"/>
      <c r="F58300" s="64"/>
    </row>
    <row r="58301" spans="4:6">
      <c r="D58301" s="63"/>
      <c r="F58301" s="64"/>
    </row>
    <row r="58302" spans="4:6">
      <c r="D58302" s="63"/>
      <c r="F58302" s="64"/>
    </row>
    <row r="58303" spans="4:6">
      <c r="D58303" s="63"/>
      <c r="F58303" s="64"/>
    </row>
    <row r="58304" spans="4:6">
      <c r="D58304" s="63"/>
      <c r="F58304" s="64"/>
    </row>
    <row r="58305" spans="4:6">
      <c r="D58305" s="63"/>
      <c r="F58305" s="64"/>
    </row>
    <row r="58306" spans="4:6">
      <c r="D58306" s="63"/>
      <c r="F58306" s="64"/>
    </row>
    <row r="58307" spans="4:6">
      <c r="D58307" s="63"/>
      <c r="F58307" s="64"/>
    </row>
    <row r="58308" spans="4:6">
      <c r="D58308" s="63"/>
      <c r="F58308" s="64"/>
    </row>
    <row r="58309" spans="4:6">
      <c r="D58309" s="63"/>
      <c r="F58309" s="64"/>
    </row>
    <row r="58310" spans="4:6">
      <c r="D58310" s="63"/>
      <c r="F58310" s="64"/>
    </row>
    <row r="58311" spans="4:6">
      <c r="D58311" s="63"/>
      <c r="F58311" s="64"/>
    </row>
    <row r="58312" spans="4:6">
      <c r="D58312" s="63"/>
      <c r="F58312" s="64"/>
    </row>
    <row r="58313" spans="4:6">
      <c r="D58313" s="63"/>
      <c r="F58313" s="64"/>
    </row>
    <row r="58314" spans="4:6">
      <c r="D58314" s="63"/>
      <c r="F58314" s="64"/>
    </row>
    <row r="58315" spans="4:6">
      <c r="D58315" s="63"/>
      <c r="F58315" s="64"/>
    </row>
    <row r="58316" spans="4:6">
      <c r="D58316" s="63"/>
      <c r="F58316" s="64"/>
    </row>
    <row r="58317" spans="4:6">
      <c r="D58317" s="63"/>
      <c r="F58317" s="64"/>
    </row>
    <row r="58318" spans="4:6">
      <c r="D58318" s="63"/>
      <c r="F58318" s="64"/>
    </row>
    <row r="58319" spans="4:6">
      <c r="D58319" s="63"/>
      <c r="F58319" s="64"/>
    </row>
    <row r="58320" spans="4:6">
      <c r="D58320" s="63"/>
      <c r="F58320" s="64"/>
    </row>
    <row r="58321" spans="4:6">
      <c r="D58321" s="63"/>
      <c r="F58321" s="64"/>
    </row>
    <row r="58322" spans="4:6">
      <c r="D58322" s="63"/>
      <c r="F58322" s="64"/>
    </row>
    <row r="58323" spans="4:6">
      <c r="D58323" s="63"/>
      <c r="F58323" s="64"/>
    </row>
    <row r="58324" spans="4:6">
      <c r="D58324" s="63"/>
      <c r="F58324" s="64"/>
    </row>
    <row r="58325" spans="4:6">
      <c r="D58325" s="63"/>
      <c r="F58325" s="64"/>
    </row>
    <row r="58326" spans="4:6">
      <c r="D58326" s="63"/>
      <c r="F58326" s="64"/>
    </row>
    <row r="58327" spans="4:6">
      <c r="D58327" s="63"/>
      <c r="F58327" s="64"/>
    </row>
    <row r="58328" spans="4:6">
      <c r="D58328" s="63"/>
      <c r="F58328" s="64"/>
    </row>
    <row r="58329" spans="4:6">
      <c r="D58329" s="63"/>
      <c r="F58329" s="64"/>
    </row>
    <row r="58330" spans="4:6">
      <c r="D58330" s="63"/>
      <c r="F58330" s="64"/>
    </row>
    <row r="58331" spans="4:6">
      <c r="D58331" s="63"/>
      <c r="F58331" s="64"/>
    </row>
    <row r="58332" spans="4:6">
      <c r="D58332" s="63"/>
      <c r="F58332" s="64"/>
    </row>
    <row r="58333" spans="4:6">
      <c r="D58333" s="63"/>
      <c r="F58333" s="64"/>
    </row>
    <row r="58334" spans="4:6">
      <c r="D58334" s="63"/>
      <c r="F58334" s="64"/>
    </row>
    <row r="58335" spans="4:6">
      <c r="D58335" s="63"/>
      <c r="F58335" s="64"/>
    </row>
    <row r="58336" spans="4:6">
      <c r="D58336" s="63"/>
      <c r="F58336" s="64"/>
    </row>
    <row r="58337" spans="4:6">
      <c r="D58337" s="63"/>
      <c r="F58337" s="64"/>
    </row>
    <row r="58338" spans="4:6">
      <c r="D58338" s="63"/>
      <c r="F58338" s="64"/>
    </row>
    <row r="58339" spans="4:6">
      <c r="D58339" s="63"/>
      <c r="F58339" s="64"/>
    </row>
    <row r="58340" spans="4:6">
      <c r="D58340" s="63"/>
      <c r="F58340" s="64"/>
    </row>
    <row r="58341" spans="4:6">
      <c r="D58341" s="63"/>
      <c r="F58341" s="64"/>
    </row>
    <row r="58342" spans="4:6">
      <c r="D58342" s="63"/>
      <c r="F58342" s="64"/>
    </row>
    <row r="58343" spans="4:6">
      <c r="D58343" s="63"/>
      <c r="F58343" s="64"/>
    </row>
    <row r="58344" spans="4:6">
      <c r="D58344" s="63"/>
      <c r="F58344" s="64"/>
    </row>
    <row r="58345" spans="4:6">
      <c r="D58345" s="63"/>
      <c r="F58345" s="64"/>
    </row>
    <row r="58346" spans="4:6">
      <c r="D58346" s="63"/>
      <c r="F58346" s="64"/>
    </row>
    <row r="58347" spans="4:6">
      <c r="D58347" s="63"/>
      <c r="F58347" s="64"/>
    </row>
    <row r="58348" spans="4:6">
      <c r="D58348" s="63"/>
      <c r="F58348" s="64"/>
    </row>
    <row r="58349" spans="4:6">
      <c r="D58349" s="63"/>
      <c r="F58349" s="64"/>
    </row>
    <row r="58350" spans="4:6">
      <c r="D58350" s="63"/>
      <c r="F58350" s="64"/>
    </row>
    <row r="58351" spans="4:6">
      <c r="D58351" s="63"/>
      <c r="F58351" s="64"/>
    </row>
    <row r="58352" spans="4:6">
      <c r="D58352" s="63"/>
      <c r="F58352" s="64"/>
    </row>
    <row r="58353" spans="4:6">
      <c r="D58353" s="63"/>
      <c r="F58353" s="64"/>
    </row>
    <row r="58354" spans="4:6">
      <c r="D58354" s="63"/>
      <c r="F58354" s="64"/>
    </row>
    <row r="58355" spans="4:6">
      <c r="D58355" s="63"/>
      <c r="F58355" s="64"/>
    </row>
    <row r="58356" spans="4:6">
      <c r="D58356" s="63"/>
      <c r="F58356" s="64"/>
    </row>
    <row r="58357" spans="4:6">
      <c r="D58357" s="63"/>
      <c r="F58357" s="64"/>
    </row>
    <row r="58358" spans="4:6">
      <c r="D58358" s="63"/>
      <c r="F58358" s="64"/>
    </row>
    <row r="58359" spans="4:6">
      <c r="D58359" s="63"/>
      <c r="F58359" s="64"/>
    </row>
    <row r="58360" spans="4:6">
      <c r="D58360" s="63"/>
      <c r="F58360" s="64"/>
    </row>
    <row r="58361" spans="4:6">
      <c r="D58361" s="63"/>
      <c r="F58361" s="64"/>
    </row>
    <row r="58362" spans="4:6">
      <c r="D58362" s="63"/>
      <c r="F58362" s="64"/>
    </row>
    <row r="58363" spans="4:6">
      <c r="D58363" s="63"/>
      <c r="F58363" s="64"/>
    </row>
    <row r="58364" spans="4:6">
      <c r="D58364" s="63"/>
      <c r="F58364" s="64"/>
    </row>
    <row r="58365" spans="4:6">
      <c r="D58365" s="63"/>
      <c r="F58365" s="64"/>
    </row>
    <row r="58366" spans="4:6">
      <c r="D58366" s="63"/>
      <c r="F58366" s="64"/>
    </row>
    <row r="58367" spans="4:6">
      <c r="D58367" s="63"/>
      <c r="F58367" s="64"/>
    </row>
    <row r="58368" spans="4:6">
      <c r="D58368" s="63"/>
      <c r="F58368" s="64"/>
    </row>
    <row r="58369" spans="4:6">
      <c r="D58369" s="63"/>
      <c r="F58369" s="64"/>
    </row>
    <row r="58370" spans="4:6">
      <c r="D58370" s="63"/>
      <c r="F58370" s="64"/>
    </row>
    <row r="58371" spans="4:6">
      <c r="D58371" s="63"/>
      <c r="F58371" s="64"/>
    </row>
    <row r="58372" spans="4:6">
      <c r="D58372" s="63"/>
      <c r="F58372" s="64"/>
    </row>
    <row r="58373" spans="4:6">
      <c r="D58373" s="63"/>
      <c r="F58373" s="64"/>
    </row>
    <row r="58374" spans="4:6">
      <c r="D58374" s="63"/>
      <c r="F58374" s="64"/>
    </row>
    <row r="58375" spans="4:6">
      <c r="D58375" s="63"/>
      <c r="F58375" s="64"/>
    </row>
    <row r="58376" spans="4:6">
      <c r="D58376" s="63"/>
      <c r="F58376" s="64"/>
    </row>
    <row r="58377" spans="4:6">
      <c r="D58377" s="63"/>
      <c r="F58377" s="64"/>
    </row>
    <row r="58378" spans="4:6">
      <c r="D58378" s="63"/>
      <c r="F58378" s="64"/>
    </row>
    <row r="58379" spans="4:6">
      <c r="D58379" s="63"/>
      <c r="F58379" s="64"/>
    </row>
    <row r="58380" spans="4:6">
      <c r="D58380" s="63"/>
      <c r="F58380" s="64"/>
    </row>
    <row r="58381" spans="4:6">
      <c r="D58381" s="63"/>
      <c r="F58381" s="64"/>
    </row>
    <row r="58382" spans="4:6">
      <c r="D58382" s="63"/>
      <c r="F58382" s="64"/>
    </row>
    <row r="58383" spans="4:6">
      <c r="D58383" s="63"/>
      <c r="F58383" s="64"/>
    </row>
    <row r="58384" spans="4:6">
      <c r="D58384" s="63"/>
      <c r="F58384" s="64"/>
    </row>
    <row r="58385" spans="4:6">
      <c r="D58385" s="63"/>
      <c r="F58385" s="64"/>
    </row>
    <row r="58386" spans="4:6">
      <c r="D58386" s="63"/>
      <c r="F58386" s="64"/>
    </row>
    <row r="58387" spans="4:6">
      <c r="D58387" s="63"/>
      <c r="F58387" s="64"/>
    </row>
    <row r="58388" spans="4:6">
      <c r="D58388" s="63"/>
      <c r="F58388" s="64"/>
    </row>
    <row r="58389" spans="4:6">
      <c r="D58389" s="63"/>
      <c r="F58389" s="64"/>
    </row>
    <row r="58390" spans="4:6">
      <c r="D58390" s="63"/>
      <c r="F58390" s="64"/>
    </row>
    <row r="58391" spans="4:6">
      <c r="D58391" s="63"/>
      <c r="F58391" s="64"/>
    </row>
    <row r="58392" spans="4:6">
      <c r="D58392" s="63"/>
      <c r="F58392" s="64"/>
    </row>
    <row r="58393" spans="4:6">
      <c r="D58393" s="63"/>
      <c r="F58393" s="64"/>
    </row>
    <row r="58394" spans="4:6">
      <c r="D58394" s="63"/>
      <c r="F58394" s="64"/>
    </row>
    <row r="58395" spans="4:6">
      <c r="D58395" s="63"/>
      <c r="F58395" s="64"/>
    </row>
    <row r="58396" spans="4:6">
      <c r="D58396" s="63"/>
      <c r="F58396" s="64"/>
    </row>
    <row r="58397" spans="4:6">
      <c r="D58397" s="63"/>
      <c r="F58397" s="64"/>
    </row>
    <row r="58398" spans="4:6">
      <c r="D58398" s="63"/>
      <c r="F58398" s="64"/>
    </row>
    <row r="58399" spans="4:6">
      <c r="D58399" s="63"/>
      <c r="F58399" s="64"/>
    </row>
    <row r="58400" spans="4:6">
      <c r="D58400" s="63"/>
      <c r="F58400" s="64"/>
    </row>
    <row r="58401" spans="4:6">
      <c r="D58401" s="63"/>
      <c r="F58401" s="64"/>
    </row>
    <row r="58402" spans="4:6">
      <c r="D58402" s="63"/>
      <c r="F58402" s="64"/>
    </row>
    <row r="58403" spans="4:6">
      <c r="D58403" s="63"/>
      <c r="F58403" s="64"/>
    </row>
    <row r="58404" spans="4:6">
      <c r="D58404" s="63"/>
      <c r="F58404" s="64"/>
    </row>
    <row r="58405" spans="4:6">
      <c r="D58405" s="63"/>
      <c r="F58405" s="64"/>
    </row>
    <row r="58406" spans="4:6">
      <c r="D58406" s="63"/>
      <c r="F58406" s="64"/>
    </row>
    <row r="58407" spans="4:6">
      <c r="D58407" s="63"/>
      <c r="F58407" s="64"/>
    </row>
    <row r="58408" spans="4:6">
      <c r="D58408" s="63"/>
      <c r="F58408" s="64"/>
    </row>
    <row r="58409" spans="4:6">
      <c r="D58409" s="63"/>
      <c r="F58409" s="64"/>
    </row>
    <row r="58410" spans="4:6">
      <c r="D58410" s="63"/>
      <c r="F58410" s="64"/>
    </row>
    <row r="58411" spans="4:6">
      <c r="D58411" s="63"/>
      <c r="F58411" s="64"/>
    </row>
    <row r="58412" spans="4:6">
      <c r="D58412" s="63"/>
      <c r="F58412" s="64"/>
    </row>
    <row r="58413" spans="4:6">
      <c r="D58413" s="63"/>
      <c r="F58413" s="64"/>
    </row>
    <row r="58414" spans="4:6">
      <c r="D58414" s="63"/>
      <c r="F58414" s="64"/>
    </row>
    <row r="58415" spans="4:6">
      <c r="D58415" s="63"/>
      <c r="F58415" s="64"/>
    </row>
    <row r="58416" spans="4:6">
      <c r="D58416" s="63"/>
      <c r="F58416" s="64"/>
    </row>
    <row r="58417" spans="4:6">
      <c r="D58417" s="63"/>
      <c r="F58417" s="64"/>
    </row>
    <row r="58418" spans="4:6">
      <c r="D58418" s="63"/>
      <c r="F58418" s="64"/>
    </row>
    <row r="58419" spans="4:6">
      <c r="D58419" s="63"/>
      <c r="F58419" s="64"/>
    </row>
    <row r="58420" spans="4:6">
      <c r="D58420" s="63"/>
      <c r="F58420" s="64"/>
    </row>
    <row r="58421" spans="4:6">
      <c r="D58421" s="63"/>
      <c r="F58421" s="64"/>
    </row>
    <row r="58422" spans="4:6">
      <c r="D58422" s="63"/>
      <c r="F58422" s="64"/>
    </row>
    <row r="58423" spans="4:6">
      <c r="D58423" s="63"/>
      <c r="F58423" s="64"/>
    </row>
    <row r="58424" spans="4:6">
      <c r="D58424" s="63"/>
      <c r="F58424" s="64"/>
    </row>
    <row r="58425" spans="4:6">
      <c r="D58425" s="63"/>
      <c r="F58425" s="64"/>
    </row>
    <row r="58426" spans="4:6">
      <c r="D58426" s="63"/>
      <c r="F58426" s="64"/>
    </row>
    <row r="58427" spans="4:6">
      <c r="D58427" s="63"/>
      <c r="F58427" s="64"/>
    </row>
    <row r="58428" spans="4:6">
      <c r="D58428" s="63"/>
      <c r="F58428" s="64"/>
    </row>
    <row r="58429" spans="4:6">
      <c r="D58429" s="63"/>
      <c r="F58429" s="64"/>
    </row>
    <row r="58430" spans="4:6">
      <c r="D58430" s="63"/>
      <c r="F58430" s="64"/>
    </row>
    <row r="58431" spans="4:6">
      <c r="D58431" s="63"/>
      <c r="F58431" s="64"/>
    </row>
    <row r="58432" spans="4:6">
      <c r="D58432" s="63"/>
      <c r="F58432" s="64"/>
    </row>
    <row r="58433" spans="4:6">
      <c r="D58433" s="63"/>
      <c r="F58433" s="64"/>
    </row>
    <row r="58434" spans="4:6">
      <c r="D58434" s="63"/>
      <c r="F58434" s="64"/>
    </row>
    <row r="58435" spans="4:6">
      <c r="D58435" s="63"/>
      <c r="F58435" s="64"/>
    </row>
    <row r="58436" spans="4:6">
      <c r="D58436" s="63"/>
      <c r="F58436" s="64"/>
    </row>
    <row r="58437" spans="4:6">
      <c r="D58437" s="63"/>
      <c r="F58437" s="64"/>
    </row>
    <row r="58438" spans="4:6">
      <c r="D58438" s="63"/>
      <c r="F58438" s="64"/>
    </row>
    <row r="58439" spans="4:6">
      <c r="D58439" s="63"/>
      <c r="F58439" s="64"/>
    </row>
    <row r="58440" spans="4:6">
      <c r="D58440" s="63"/>
      <c r="F58440" s="64"/>
    </row>
    <row r="58441" spans="4:6">
      <c r="D58441" s="63"/>
      <c r="F58441" s="64"/>
    </row>
    <row r="58442" spans="4:6">
      <c r="D58442" s="63"/>
      <c r="F58442" s="64"/>
    </row>
    <row r="58443" spans="4:6">
      <c r="D58443" s="63"/>
      <c r="F58443" s="64"/>
    </row>
    <row r="58444" spans="4:6">
      <c r="D58444" s="63"/>
      <c r="F58444" s="64"/>
    </row>
    <row r="58445" spans="4:6">
      <c r="D58445" s="63"/>
      <c r="F58445" s="64"/>
    </row>
    <row r="58446" spans="4:6">
      <c r="D58446" s="63"/>
      <c r="F58446" s="64"/>
    </row>
    <row r="58447" spans="4:6">
      <c r="D58447" s="63"/>
      <c r="F58447" s="64"/>
    </row>
    <row r="58448" spans="4:6">
      <c r="D58448" s="63"/>
      <c r="F58448" s="64"/>
    </row>
    <row r="58449" spans="4:6">
      <c r="D58449" s="63"/>
      <c r="F58449" s="64"/>
    </row>
    <row r="58450" spans="4:6">
      <c r="D58450" s="63"/>
      <c r="F58450" s="64"/>
    </row>
    <row r="58451" spans="4:6">
      <c r="D58451" s="63"/>
      <c r="F58451" s="64"/>
    </row>
    <row r="58452" spans="4:6">
      <c r="D58452" s="63"/>
      <c r="F58452" s="64"/>
    </row>
    <row r="58453" spans="4:6">
      <c r="D58453" s="63"/>
      <c r="F58453" s="64"/>
    </row>
    <row r="58454" spans="4:6">
      <c r="D58454" s="63"/>
      <c r="F58454" s="64"/>
    </row>
    <row r="58455" spans="4:6">
      <c r="D58455" s="63"/>
      <c r="F58455" s="64"/>
    </row>
    <row r="58456" spans="4:6">
      <c r="D58456" s="63"/>
      <c r="F58456" s="64"/>
    </row>
    <row r="58457" spans="4:6">
      <c r="D58457" s="63"/>
      <c r="F58457" s="64"/>
    </row>
    <row r="58458" spans="4:6">
      <c r="D58458" s="63"/>
      <c r="F58458" s="64"/>
    </row>
    <row r="58459" spans="4:6">
      <c r="D58459" s="63"/>
      <c r="F58459" s="64"/>
    </row>
    <row r="58460" spans="4:6">
      <c r="D58460" s="63"/>
      <c r="F58460" s="64"/>
    </row>
    <row r="58461" spans="4:6">
      <c r="D58461" s="63"/>
      <c r="F58461" s="64"/>
    </row>
    <row r="58462" spans="4:6">
      <c r="D58462" s="63"/>
      <c r="F58462" s="64"/>
    </row>
    <row r="58463" spans="4:6">
      <c r="D58463" s="63"/>
      <c r="F58463" s="64"/>
    </row>
    <row r="58464" spans="4:6">
      <c r="D58464" s="63"/>
      <c r="F58464" s="64"/>
    </row>
    <row r="58465" spans="4:6">
      <c r="D58465" s="63"/>
      <c r="F58465" s="64"/>
    </row>
    <row r="58466" spans="4:6">
      <c r="D58466" s="63"/>
      <c r="F58466" s="64"/>
    </row>
    <row r="58467" spans="4:6">
      <c r="D58467" s="63"/>
      <c r="F58467" s="64"/>
    </row>
    <row r="58468" spans="4:6">
      <c r="D58468" s="63"/>
      <c r="F58468" s="64"/>
    </row>
    <row r="58469" spans="4:6">
      <c r="D58469" s="63"/>
      <c r="F58469" s="64"/>
    </row>
    <row r="58470" spans="4:6">
      <c r="D58470" s="63"/>
      <c r="F58470" s="64"/>
    </row>
    <row r="58471" spans="4:6">
      <c r="D58471" s="63"/>
      <c r="F58471" s="64"/>
    </row>
    <row r="58472" spans="4:6">
      <c r="D58472" s="63"/>
      <c r="F58472" s="64"/>
    </row>
    <row r="58473" spans="4:6">
      <c r="D58473" s="63"/>
      <c r="F58473" s="64"/>
    </row>
    <row r="58474" spans="4:6">
      <c r="D58474" s="63"/>
      <c r="F58474" s="64"/>
    </row>
    <row r="58475" spans="4:6">
      <c r="D58475" s="63"/>
      <c r="F58475" s="64"/>
    </row>
    <row r="58476" spans="4:6">
      <c r="D58476" s="63"/>
      <c r="F58476" s="64"/>
    </row>
    <row r="58477" spans="4:6">
      <c r="D58477" s="63"/>
      <c r="F58477" s="64"/>
    </row>
    <row r="58478" spans="4:6">
      <c r="D58478" s="63"/>
      <c r="F58478" s="64"/>
    </row>
    <row r="58479" spans="4:6">
      <c r="D58479" s="63"/>
      <c r="F58479" s="64"/>
    </row>
    <row r="58480" spans="4:6">
      <c r="D58480" s="63"/>
      <c r="F58480" s="64"/>
    </row>
    <row r="58481" spans="4:6">
      <c r="D58481" s="63"/>
      <c r="F58481" s="64"/>
    </row>
    <row r="58482" spans="4:6">
      <c r="D58482" s="63"/>
      <c r="F58482" s="64"/>
    </row>
    <row r="58483" spans="4:6">
      <c r="D58483" s="63"/>
      <c r="F58483" s="64"/>
    </row>
    <row r="58484" spans="4:6">
      <c r="D58484" s="63"/>
      <c r="F58484" s="64"/>
    </row>
    <row r="58485" spans="4:6">
      <c r="D58485" s="63"/>
      <c r="F58485" s="64"/>
    </row>
    <row r="58486" spans="4:6">
      <c r="D58486" s="63"/>
      <c r="F58486" s="64"/>
    </row>
    <row r="58487" spans="4:6">
      <c r="D58487" s="63"/>
      <c r="F58487" s="64"/>
    </row>
    <row r="58488" spans="4:6">
      <c r="D58488" s="63"/>
      <c r="F58488" s="64"/>
    </row>
    <row r="58489" spans="4:6">
      <c r="D58489" s="63"/>
      <c r="F58489" s="64"/>
    </row>
    <row r="58490" spans="4:6">
      <c r="D58490" s="63"/>
      <c r="F58490" s="64"/>
    </row>
    <row r="58491" spans="4:6">
      <c r="D58491" s="63"/>
      <c r="F58491" s="64"/>
    </row>
    <row r="58492" spans="4:6">
      <c r="D58492" s="63"/>
      <c r="F58492" s="64"/>
    </row>
    <row r="58493" spans="4:6">
      <c r="D58493" s="63"/>
      <c r="F58493" s="64"/>
    </row>
    <row r="58494" spans="4:6">
      <c r="D58494" s="63"/>
      <c r="F58494" s="64"/>
    </row>
    <row r="58495" spans="4:6">
      <c r="D58495" s="63"/>
      <c r="F58495" s="64"/>
    </row>
    <row r="58496" spans="4:6">
      <c r="D58496" s="63"/>
      <c r="F58496" s="64"/>
    </row>
    <row r="58497" spans="4:6">
      <c r="D58497" s="63"/>
      <c r="F58497" s="64"/>
    </row>
    <row r="58498" spans="4:6">
      <c r="D58498" s="63"/>
      <c r="F58498" s="64"/>
    </row>
    <row r="58499" spans="4:6">
      <c r="D58499" s="63"/>
      <c r="F58499" s="64"/>
    </row>
    <row r="58500" spans="4:6">
      <c r="D58500" s="63"/>
      <c r="F58500" s="64"/>
    </row>
    <row r="58501" spans="4:6">
      <c r="D58501" s="63"/>
      <c r="F58501" s="64"/>
    </row>
    <row r="58502" spans="4:6">
      <c r="D58502" s="63"/>
      <c r="F58502" s="64"/>
    </row>
    <row r="58503" spans="4:6">
      <c r="D58503" s="63"/>
      <c r="F58503" s="64"/>
    </row>
    <row r="58504" spans="4:6">
      <c r="D58504" s="63"/>
      <c r="F58504" s="64"/>
    </row>
    <row r="58505" spans="4:6">
      <c r="D58505" s="63"/>
      <c r="F58505" s="64"/>
    </row>
    <row r="58506" spans="4:6">
      <c r="D58506" s="63"/>
      <c r="F58506" s="64"/>
    </row>
    <row r="58507" spans="4:6">
      <c r="D58507" s="63"/>
      <c r="F58507" s="64"/>
    </row>
    <row r="58508" spans="4:6">
      <c r="D58508" s="63"/>
      <c r="F58508" s="64"/>
    </row>
    <row r="58509" spans="4:6">
      <c r="D58509" s="63"/>
      <c r="F58509" s="64"/>
    </row>
    <row r="58510" spans="4:6">
      <c r="D58510" s="63"/>
      <c r="F58510" s="64"/>
    </row>
    <row r="58511" spans="4:6">
      <c r="D58511" s="63"/>
      <c r="F58511" s="64"/>
    </row>
    <row r="58512" spans="4:6">
      <c r="D58512" s="63"/>
      <c r="F58512" s="64"/>
    </row>
    <row r="58513" spans="4:6">
      <c r="D58513" s="63"/>
      <c r="F58513" s="64"/>
    </row>
    <row r="58514" spans="4:6">
      <c r="D58514" s="63"/>
      <c r="F58514" s="64"/>
    </row>
    <row r="58515" spans="4:6">
      <c r="D58515" s="63"/>
      <c r="F58515" s="64"/>
    </row>
    <row r="58516" spans="4:6">
      <c r="D58516" s="63"/>
      <c r="F58516" s="64"/>
    </row>
    <row r="58517" spans="4:6">
      <c r="D58517" s="63"/>
      <c r="F58517" s="64"/>
    </row>
    <row r="58518" spans="4:6">
      <c r="D58518" s="63"/>
      <c r="F58518" s="64"/>
    </row>
    <row r="58519" spans="4:6">
      <c r="D58519" s="63"/>
      <c r="F58519" s="64"/>
    </row>
    <row r="58520" spans="4:6">
      <c r="D58520" s="63"/>
      <c r="F58520" s="64"/>
    </row>
    <row r="58521" spans="4:6">
      <c r="D58521" s="63"/>
      <c r="F58521" s="64"/>
    </row>
    <row r="58522" spans="4:6">
      <c r="D58522" s="63"/>
      <c r="F58522" s="64"/>
    </row>
    <row r="58523" spans="4:6">
      <c r="D58523" s="63"/>
      <c r="F58523" s="64"/>
    </row>
    <row r="58524" spans="4:6">
      <c r="D58524" s="63"/>
      <c r="F58524" s="64"/>
    </row>
    <row r="58525" spans="4:6">
      <c r="D58525" s="63"/>
      <c r="F58525" s="64"/>
    </row>
    <row r="58526" spans="4:6">
      <c r="D58526" s="63"/>
      <c r="F58526" s="64"/>
    </row>
    <row r="58527" spans="4:6">
      <c r="D58527" s="63"/>
      <c r="F58527" s="64"/>
    </row>
    <row r="58528" spans="4:6">
      <c r="D58528" s="63"/>
      <c r="F58528" s="64"/>
    </row>
    <row r="58529" spans="4:6">
      <c r="D58529" s="63"/>
      <c r="F58529" s="64"/>
    </row>
    <row r="58530" spans="4:6">
      <c r="D58530" s="63"/>
      <c r="F58530" s="64"/>
    </row>
    <row r="58531" spans="4:6">
      <c r="D58531" s="63"/>
      <c r="F58531" s="64"/>
    </row>
    <row r="58532" spans="4:6">
      <c r="D58532" s="63"/>
      <c r="F58532" s="64"/>
    </row>
    <row r="58533" spans="4:6">
      <c r="D58533" s="63"/>
      <c r="F58533" s="64"/>
    </row>
    <row r="58534" spans="4:6">
      <c r="D58534" s="63"/>
      <c r="F58534" s="64"/>
    </row>
    <row r="58535" spans="4:6">
      <c r="D58535" s="63"/>
      <c r="F58535" s="64"/>
    </row>
    <row r="58536" spans="4:6">
      <c r="D58536" s="63"/>
      <c r="F58536" s="64"/>
    </row>
    <row r="58537" spans="4:6">
      <c r="D58537" s="63"/>
      <c r="F58537" s="64"/>
    </row>
    <row r="58538" spans="4:6">
      <c r="D58538" s="63"/>
      <c r="F58538" s="64"/>
    </row>
    <row r="58539" spans="4:6">
      <c r="D58539" s="63"/>
      <c r="F58539" s="64"/>
    </row>
    <row r="58540" spans="4:6">
      <c r="D58540" s="63"/>
      <c r="F58540" s="64"/>
    </row>
    <row r="58541" spans="4:6">
      <c r="D58541" s="63"/>
      <c r="F58541" s="64"/>
    </row>
    <row r="58542" spans="4:6">
      <c r="D58542" s="63"/>
      <c r="F58542" s="64"/>
    </row>
    <row r="58543" spans="4:6">
      <c r="D58543" s="63"/>
      <c r="F58543" s="64"/>
    </row>
    <row r="58544" spans="4:6">
      <c r="D58544" s="63"/>
      <c r="F58544" s="64"/>
    </row>
    <row r="58545" spans="4:6">
      <c r="D58545" s="63"/>
      <c r="F58545" s="64"/>
    </row>
    <row r="58546" spans="4:6">
      <c r="D58546" s="63"/>
      <c r="F58546" s="64"/>
    </row>
    <row r="58547" spans="4:6">
      <c r="D58547" s="63"/>
      <c r="F58547" s="64"/>
    </row>
    <row r="58548" spans="4:6">
      <c r="D58548" s="63"/>
      <c r="F58548" s="64"/>
    </row>
    <row r="58549" spans="4:6">
      <c r="D58549" s="63"/>
      <c r="F58549" s="64"/>
    </row>
    <row r="58550" spans="4:6">
      <c r="D58550" s="63"/>
      <c r="F58550" s="64"/>
    </row>
    <row r="58551" spans="4:6">
      <c r="D58551" s="63"/>
      <c r="F58551" s="64"/>
    </row>
    <row r="58552" spans="4:6">
      <c r="D58552" s="63"/>
      <c r="F58552" s="64"/>
    </row>
    <row r="58553" spans="4:6">
      <c r="D58553" s="63"/>
      <c r="F58553" s="64"/>
    </row>
    <row r="58554" spans="4:6">
      <c r="D58554" s="63"/>
      <c r="F58554" s="64"/>
    </row>
    <row r="58555" spans="4:6">
      <c r="D58555" s="63"/>
      <c r="F58555" s="64"/>
    </row>
    <row r="58556" spans="4:6">
      <c r="D58556" s="63"/>
      <c r="F58556" s="64"/>
    </row>
    <row r="58557" spans="4:6">
      <c r="D58557" s="63"/>
      <c r="F58557" s="64"/>
    </row>
    <row r="58558" spans="4:6">
      <c r="D58558" s="63"/>
      <c r="F58558" s="64"/>
    </row>
    <row r="58559" spans="4:6">
      <c r="D58559" s="63"/>
      <c r="F58559" s="64"/>
    </row>
    <row r="58560" spans="4:6">
      <c r="D58560" s="63"/>
      <c r="F58560" s="64"/>
    </row>
    <row r="58561" spans="4:6">
      <c r="D58561" s="63"/>
      <c r="F58561" s="64"/>
    </row>
    <row r="58562" spans="4:6">
      <c r="D58562" s="63"/>
      <c r="F58562" s="64"/>
    </row>
    <row r="58563" spans="4:6">
      <c r="D58563" s="63"/>
      <c r="F58563" s="64"/>
    </row>
    <row r="58564" spans="4:6">
      <c r="D58564" s="63"/>
      <c r="F58564" s="64"/>
    </row>
    <row r="58565" spans="4:6">
      <c r="D58565" s="63"/>
      <c r="F58565" s="64"/>
    </row>
    <row r="58566" spans="4:6">
      <c r="D58566" s="63"/>
      <c r="F58566" s="64"/>
    </row>
    <row r="58567" spans="4:6">
      <c r="D58567" s="63"/>
      <c r="F58567" s="64"/>
    </row>
    <row r="58568" spans="4:6">
      <c r="D58568" s="63"/>
      <c r="F58568" s="64"/>
    </row>
    <row r="58569" spans="4:6">
      <c r="D58569" s="63"/>
      <c r="F58569" s="64"/>
    </row>
    <row r="58570" spans="4:6">
      <c r="D58570" s="63"/>
      <c r="F58570" s="64"/>
    </row>
    <row r="58571" spans="4:6">
      <c r="D58571" s="63"/>
      <c r="F58571" s="64"/>
    </row>
    <row r="58572" spans="4:6">
      <c r="D58572" s="63"/>
      <c r="F58572" s="64"/>
    </row>
    <row r="58573" spans="4:6">
      <c r="D58573" s="63"/>
      <c r="F58573" s="64"/>
    </row>
    <row r="58574" spans="4:6">
      <c r="D58574" s="63"/>
      <c r="F58574" s="64"/>
    </row>
    <row r="58575" spans="4:6">
      <c r="D58575" s="63"/>
      <c r="F58575" s="64"/>
    </row>
    <row r="58576" spans="4:6">
      <c r="D58576" s="63"/>
      <c r="F58576" s="64"/>
    </row>
    <row r="58577" spans="4:6">
      <c r="D58577" s="63"/>
      <c r="F58577" s="64"/>
    </row>
    <row r="58578" spans="4:6">
      <c r="D58578" s="63"/>
      <c r="F58578" s="64"/>
    </row>
    <row r="58579" spans="4:6">
      <c r="D58579" s="63"/>
      <c r="F58579" s="64"/>
    </row>
    <row r="58580" spans="4:6">
      <c r="D58580" s="63"/>
      <c r="F58580" s="64"/>
    </row>
    <row r="58581" spans="4:6">
      <c r="D58581" s="63"/>
      <c r="F58581" s="64"/>
    </row>
    <row r="58582" spans="4:6">
      <c r="D58582" s="63"/>
      <c r="F58582" s="64"/>
    </row>
    <row r="58583" spans="4:6">
      <c r="D58583" s="63"/>
      <c r="F58583" s="64"/>
    </row>
    <row r="58584" spans="4:6">
      <c r="D58584" s="63"/>
      <c r="F58584" s="64"/>
    </row>
    <row r="58585" spans="4:6">
      <c r="D58585" s="63"/>
      <c r="F58585" s="64"/>
    </row>
    <row r="58586" spans="4:6">
      <c r="D58586" s="63"/>
      <c r="F58586" s="64"/>
    </row>
    <row r="58587" spans="4:6">
      <c r="D58587" s="63"/>
      <c r="F58587" s="64"/>
    </row>
    <row r="58588" spans="4:6">
      <c r="D58588" s="63"/>
      <c r="F58588" s="64"/>
    </row>
    <row r="58589" spans="4:6">
      <c r="D58589" s="63"/>
      <c r="F58589" s="64"/>
    </row>
    <row r="58590" spans="4:6">
      <c r="D58590" s="63"/>
      <c r="F58590" s="64"/>
    </row>
    <row r="58591" spans="4:6">
      <c r="D58591" s="63"/>
      <c r="F58591" s="64"/>
    </row>
    <row r="58592" spans="4:6">
      <c r="D58592" s="63"/>
      <c r="F58592" s="64"/>
    </row>
    <row r="58593" spans="4:6">
      <c r="D58593" s="63"/>
      <c r="F58593" s="64"/>
    </row>
    <row r="58594" spans="4:6">
      <c r="D58594" s="63"/>
      <c r="F58594" s="64"/>
    </row>
    <row r="58595" spans="4:6">
      <c r="D58595" s="63"/>
      <c r="F58595" s="64"/>
    </row>
    <row r="58596" spans="4:6">
      <c r="D58596" s="63"/>
      <c r="F58596" s="64"/>
    </row>
    <row r="58597" spans="4:6">
      <c r="D58597" s="63"/>
      <c r="F58597" s="64"/>
    </row>
    <row r="58598" spans="4:6">
      <c r="D58598" s="63"/>
      <c r="F58598" s="64"/>
    </row>
    <row r="58599" spans="4:6">
      <c r="D58599" s="63"/>
      <c r="F58599" s="64"/>
    </row>
    <row r="58600" spans="4:6">
      <c r="D58600" s="63"/>
      <c r="F58600" s="64"/>
    </row>
    <row r="58601" spans="4:6">
      <c r="D58601" s="63"/>
      <c r="F58601" s="64"/>
    </row>
    <row r="58602" spans="4:6">
      <c r="D58602" s="63"/>
      <c r="F58602" s="64"/>
    </row>
    <row r="58603" spans="4:6">
      <c r="D58603" s="63"/>
      <c r="F58603" s="64"/>
    </row>
    <row r="58604" spans="4:6">
      <c r="D58604" s="63"/>
      <c r="F58604" s="64"/>
    </row>
    <row r="58605" spans="4:6">
      <c r="D58605" s="63"/>
      <c r="F58605" s="64"/>
    </row>
    <row r="58606" spans="4:6">
      <c r="D58606" s="63"/>
      <c r="F58606" s="64"/>
    </row>
    <row r="58607" spans="4:6">
      <c r="D58607" s="63"/>
      <c r="F58607" s="64"/>
    </row>
    <row r="58608" spans="4:6">
      <c r="D58608" s="63"/>
      <c r="F58608" s="64"/>
    </row>
    <row r="58609" spans="4:6">
      <c r="D58609" s="63"/>
      <c r="F58609" s="64"/>
    </row>
    <row r="58610" spans="4:6">
      <c r="D58610" s="63"/>
      <c r="F58610" s="64"/>
    </row>
    <row r="58611" spans="4:6">
      <c r="D58611" s="63"/>
      <c r="F58611" s="64"/>
    </row>
    <row r="58612" spans="4:6">
      <c r="D58612" s="63"/>
      <c r="F58612" s="64"/>
    </row>
    <row r="58613" spans="4:6">
      <c r="D58613" s="63"/>
      <c r="F58613" s="64"/>
    </row>
    <row r="58614" spans="4:6">
      <c r="D58614" s="63"/>
      <c r="F58614" s="64"/>
    </row>
    <row r="58615" spans="4:6">
      <c r="D58615" s="63"/>
      <c r="F58615" s="64"/>
    </row>
    <row r="58616" spans="4:6">
      <c r="D58616" s="63"/>
      <c r="F58616" s="64"/>
    </row>
    <row r="58617" spans="4:6">
      <c r="D58617" s="63"/>
      <c r="F58617" s="64"/>
    </row>
    <row r="58618" spans="4:6">
      <c r="D58618" s="63"/>
      <c r="F58618" s="64"/>
    </row>
    <row r="58619" spans="4:6">
      <c r="D58619" s="63"/>
      <c r="F58619" s="64"/>
    </row>
    <row r="58620" spans="4:6">
      <c r="D58620" s="63"/>
      <c r="F58620" s="64"/>
    </row>
    <row r="58621" spans="4:6">
      <c r="D58621" s="63"/>
      <c r="F58621" s="64"/>
    </row>
    <row r="58622" spans="4:6">
      <c r="D58622" s="63"/>
      <c r="F58622" s="64"/>
    </row>
    <row r="58623" spans="4:6">
      <c r="D58623" s="63"/>
      <c r="F58623" s="64"/>
    </row>
    <row r="58624" spans="4:6">
      <c r="D58624" s="63"/>
      <c r="F58624" s="64"/>
    </row>
    <row r="58625" spans="4:6">
      <c r="D58625" s="63"/>
      <c r="F58625" s="64"/>
    </row>
    <row r="58626" spans="4:6">
      <c r="D58626" s="63"/>
      <c r="F58626" s="64"/>
    </row>
    <row r="58627" spans="4:6">
      <c r="D58627" s="63"/>
      <c r="F58627" s="64"/>
    </row>
    <row r="58628" spans="4:6">
      <c r="D58628" s="63"/>
      <c r="F58628" s="64"/>
    </row>
    <row r="58629" spans="4:6">
      <c r="D58629" s="63"/>
      <c r="F58629" s="64"/>
    </row>
    <row r="58630" spans="4:6">
      <c r="D58630" s="63"/>
      <c r="F58630" s="64"/>
    </row>
    <row r="58631" spans="4:6">
      <c r="D58631" s="63"/>
      <c r="F58631" s="64"/>
    </row>
    <row r="58632" spans="4:6">
      <c r="D58632" s="63"/>
      <c r="F58632" s="64"/>
    </row>
    <row r="58633" spans="4:6">
      <c r="D58633" s="63"/>
      <c r="F58633" s="64"/>
    </row>
    <row r="58634" spans="4:6">
      <c r="D58634" s="63"/>
      <c r="F58634" s="64"/>
    </row>
    <row r="58635" spans="4:6">
      <c r="D58635" s="63"/>
      <c r="F58635" s="64"/>
    </row>
    <row r="58636" spans="4:6">
      <c r="D58636" s="63"/>
      <c r="F58636" s="64"/>
    </row>
    <row r="58637" spans="4:6">
      <c r="D58637" s="63"/>
      <c r="F58637" s="64"/>
    </row>
    <row r="58638" spans="4:6">
      <c r="D58638" s="63"/>
      <c r="F58638" s="64"/>
    </row>
    <row r="58639" spans="4:6">
      <c r="D58639" s="63"/>
      <c r="F58639" s="64"/>
    </row>
    <row r="58640" spans="4:6">
      <c r="D58640" s="63"/>
      <c r="F58640" s="64"/>
    </row>
    <row r="58641" spans="4:6">
      <c r="D58641" s="63"/>
      <c r="F58641" s="64"/>
    </row>
    <row r="58642" spans="4:6">
      <c r="D58642" s="63"/>
      <c r="F58642" s="64"/>
    </row>
    <row r="58643" spans="4:6">
      <c r="D58643" s="63"/>
      <c r="F58643" s="64"/>
    </row>
    <row r="58644" spans="4:6">
      <c r="D58644" s="63"/>
      <c r="F58644" s="64"/>
    </row>
    <row r="58645" spans="4:6">
      <c r="D58645" s="63"/>
      <c r="F58645" s="64"/>
    </row>
    <row r="58646" spans="4:6">
      <c r="D58646" s="63"/>
      <c r="F58646" s="64"/>
    </row>
    <row r="58647" spans="4:6">
      <c r="D58647" s="63"/>
      <c r="F58647" s="64"/>
    </row>
    <row r="58648" spans="4:6">
      <c r="D58648" s="63"/>
      <c r="F58648" s="64"/>
    </row>
    <row r="58649" spans="4:6">
      <c r="D58649" s="63"/>
      <c r="F58649" s="64"/>
    </row>
    <row r="58650" spans="4:6">
      <c r="D58650" s="63"/>
      <c r="F58650" s="64"/>
    </row>
    <row r="58651" spans="4:6">
      <c r="D58651" s="63"/>
      <c r="F58651" s="64"/>
    </row>
    <row r="58652" spans="4:6">
      <c r="D58652" s="63"/>
      <c r="F58652" s="64"/>
    </row>
    <row r="58653" spans="4:6">
      <c r="D58653" s="63"/>
      <c r="F58653" s="64"/>
    </row>
    <row r="58654" spans="4:6">
      <c r="D58654" s="63"/>
      <c r="F58654" s="64"/>
    </row>
    <row r="58655" spans="4:6">
      <c r="D58655" s="63"/>
      <c r="F58655" s="64"/>
    </row>
    <row r="58656" spans="4:6">
      <c r="D58656" s="63"/>
      <c r="F58656" s="64"/>
    </row>
    <row r="58657" spans="4:6">
      <c r="D58657" s="63"/>
      <c r="F58657" s="64"/>
    </row>
    <row r="58658" spans="4:6">
      <c r="D58658" s="63"/>
      <c r="F58658" s="64"/>
    </row>
    <row r="58659" spans="4:6">
      <c r="D58659" s="63"/>
      <c r="F58659" s="64"/>
    </row>
    <row r="58660" spans="4:6">
      <c r="D58660" s="63"/>
      <c r="F58660" s="64"/>
    </row>
    <row r="58661" spans="4:6">
      <c r="D58661" s="63"/>
      <c r="F58661" s="64"/>
    </row>
    <row r="58662" spans="4:6">
      <c r="D58662" s="63"/>
      <c r="F58662" s="64"/>
    </row>
    <row r="58663" spans="4:6">
      <c r="D58663" s="63"/>
      <c r="F58663" s="64"/>
    </row>
    <row r="58664" spans="4:6">
      <c r="D58664" s="63"/>
      <c r="F58664" s="64"/>
    </row>
    <row r="58665" spans="4:6">
      <c r="D58665" s="63"/>
      <c r="F58665" s="64"/>
    </row>
    <row r="58666" spans="4:6">
      <c r="D58666" s="63"/>
      <c r="F58666" s="64"/>
    </row>
    <row r="58667" spans="4:6">
      <c r="D58667" s="63"/>
      <c r="F58667" s="64"/>
    </row>
    <row r="58668" spans="4:6">
      <c r="D58668" s="63"/>
      <c r="F58668" s="64"/>
    </row>
    <row r="58669" spans="4:6">
      <c r="D58669" s="63"/>
      <c r="F58669" s="64"/>
    </row>
    <row r="58670" spans="4:6">
      <c r="D58670" s="63"/>
      <c r="F58670" s="64"/>
    </row>
    <row r="58671" spans="4:6">
      <c r="D58671" s="63"/>
      <c r="F58671" s="64"/>
    </row>
    <row r="58672" spans="4:6">
      <c r="D58672" s="63"/>
      <c r="F58672" s="64"/>
    </row>
    <row r="58673" spans="4:6">
      <c r="D58673" s="63"/>
      <c r="F58673" s="64"/>
    </row>
    <row r="58674" spans="4:6">
      <c r="D58674" s="63"/>
      <c r="F58674" s="64"/>
    </row>
    <row r="58675" spans="4:6">
      <c r="D58675" s="63"/>
      <c r="F58675" s="64"/>
    </row>
    <row r="58676" spans="4:6">
      <c r="D58676" s="63"/>
      <c r="F58676" s="64"/>
    </row>
    <row r="58677" spans="4:6">
      <c r="D58677" s="63"/>
      <c r="F58677" s="64"/>
    </row>
    <row r="58678" spans="4:6">
      <c r="D58678" s="63"/>
      <c r="F58678" s="64"/>
    </row>
    <row r="58679" spans="4:6">
      <c r="D58679" s="63"/>
      <c r="F58679" s="64"/>
    </row>
    <row r="58680" spans="4:6">
      <c r="D58680" s="63"/>
      <c r="F58680" s="64"/>
    </row>
    <row r="58681" spans="4:6">
      <c r="D58681" s="63"/>
      <c r="F58681" s="64"/>
    </row>
    <row r="58682" spans="4:6">
      <c r="D58682" s="63"/>
      <c r="F58682" s="64"/>
    </row>
    <row r="58683" spans="4:6">
      <c r="D58683" s="63"/>
      <c r="F58683" s="64"/>
    </row>
    <row r="58684" spans="4:6">
      <c r="D58684" s="63"/>
      <c r="F58684" s="64"/>
    </row>
    <row r="58685" spans="4:6">
      <c r="D58685" s="63"/>
      <c r="F58685" s="64"/>
    </row>
    <row r="58686" spans="4:6">
      <c r="D58686" s="63"/>
      <c r="F58686" s="64"/>
    </row>
    <row r="58687" spans="4:6">
      <c r="D58687" s="63"/>
      <c r="F58687" s="64"/>
    </row>
    <row r="58688" spans="4:6">
      <c r="D58688" s="63"/>
      <c r="F58688" s="64"/>
    </row>
    <row r="58689" spans="4:6">
      <c r="D58689" s="63"/>
      <c r="F58689" s="64"/>
    </row>
    <row r="58690" spans="4:6">
      <c r="D58690" s="63"/>
      <c r="F58690" s="64"/>
    </row>
    <row r="58691" spans="4:6">
      <c r="D58691" s="63"/>
      <c r="F58691" s="64"/>
    </row>
    <row r="58692" spans="4:6">
      <c r="D58692" s="63"/>
      <c r="F58692" s="64"/>
    </row>
    <row r="58693" spans="4:6">
      <c r="D58693" s="63"/>
      <c r="F58693" s="64"/>
    </row>
    <row r="58694" spans="4:6">
      <c r="D58694" s="63"/>
      <c r="F58694" s="64"/>
    </row>
    <row r="58695" spans="4:6">
      <c r="D58695" s="63"/>
      <c r="F58695" s="64"/>
    </row>
    <row r="58696" spans="4:6">
      <c r="D58696" s="63"/>
      <c r="F58696" s="64"/>
    </row>
    <row r="58697" spans="4:6">
      <c r="D58697" s="63"/>
      <c r="F58697" s="64"/>
    </row>
    <row r="58698" spans="4:6">
      <c r="D58698" s="63"/>
      <c r="F58698" s="64"/>
    </row>
    <row r="58699" spans="4:6">
      <c r="D58699" s="63"/>
      <c r="F58699" s="64"/>
    </row>
    <row r="58700" spans="4:6">
      <c r="D58700" s="63"/>
      <c r="F58700" s="64"/>
    </row>
    <row r="58701" spans="4:6">
      <c r="D58701" s="63"/>
      <c r="F58701" s="64"/>
    </row>
    <row r="58702" spans="4:6">
      <c r="D58702" s="63"/>
      <c r="F58702" s="64"/>
    </row>
    <row r="58703" spans="4:6">
      <c r="D58703" s="63"/>
      <c r="F58703" s="64"/>
    </row>
    <row r="58704" spans="4:6">
      <c r="D58704" s="63"/>
      <c r="F58704" s="64"/>
    </row>
    <row r="58705" spans="4:6">
      <c r="D58705" s="63"/>
      <c r="F58705" s="64"/>
    </row>
    <row r="58706" spans="4:6">
      <c r="D58706" s="63"/>
      <c r="F58706" s="64"/>
    </row>
    <row r="58707" spans="4:6">
      <c r="D58707" s="63"/>
      <c r="F58707" s="64"/>
    </row>
    <row r="58708" spans="4:6">
      <c r="D58708" s="63"/>
      <c r="F58708" s="64"/>
    </row>
    <row r="58709" spans="4:6">
      <c r="D58709" s="63"/>
      <c r="F58709" s="64"/>
    </row>
    <row r="58710" spans="4:6">
      <c r="D58710" s="63"/>
      <c r="F58710" s="64"/>
    </row>
    <row r="58711" spans="4:6">
      <c r="D58711" s="63"/>
      <c r="F58711" s="64"/>
    </row>
    <row r="58712" spans="4:6">
      <c r="D58712" s="63"/>
      <c r="F58712" s="64"/>
    </row>
    <row r="58713" spans="4:6">
      <c r="D58713" s="63"/>
      <c r="F58713" s="64"/>
    </row>
    <row r="58714" spans="4:6">
      <c r="D58714" s="63"/>
      <c r="F58714" s="64"/>
    </row>
    <row r="58715" spans="4:6">
      <c r="D58715" s="63"/>
      <c r="F58715" s="64"/>
    </row>
    <row r="58716" spans="4:6">
      <c r="D58716" s="63"/>
      <c r="F58716" s="64"/>
    </row>
    <row r="58717" spans="4:6">
      <c r="D58717" s="63"/>
      <c r="F58717" s="64"/>
    </row>
    <row r="58718" spans="4:6">
      <c r="D58718" s="63"/>
      <c r="F58718" s="64"/>
    </row>
    <row r="58719" spans="4:6">
      <c r="D58719" s="63"/>
      <c r="F58719" s="64"/>
    </row>
    <row r="58720" spans="4:6">
      <c r="D58720" s="63"/>
      <c r="F58720" s="64"/>
    </row>
    <row r="58721" spans="4:6">
      <c r="D58721" s="63"/>
      <c r="F58721" s="64"/>
    </row>
    <row r="58722" spans="4:6">
      <c r="D58722" s="63"/>
      <c r="F58722" s="64"/>
    </row>
    <row r="58723" spans="4:6">
      <c r="D58723" s="63"/>
      <c r="F58723" s="64"/>
    </row>
    <row r="58724" spans="4:6">
      <c r="D58724" s="63"/>
      <c r="F58724" s="64"/>
    </row>
    <row r="58725" spans="4:6">
      <c r="D58725" s="63"/>
      <c r="F58725" s="64"/>
    </row>
    <row r="58726" spans="4:6">
      <c r="D58726" s="63"/>
      <c r="F58726" s="64"/>
    </row>
    <row r="58727" spans="4:6">
      <c r="D58727" s="63"/>
      <c r="F58727" s="64"/>
    </row>
    <row r="58728" spans="4:6">
      <c r="D58728" s="63"/>
      <c r="F58728" s="64"/>
    </row>
    <row r="58729" spans="4:6">
      <c r="D58729" s="63"/>
      <c r="F58729" s="64"/>
    </row>
    <row r="58730" spans="4:6">
      <c r="D58730" s="63"/>
      <c r="F58730" s="64"/>
    </row>
    <row r="58731" spans="4:6">
      <c r="D58731" s="63"/>
      <c r="F58731" s="64"/>
    </row>
    <row r="58732" spans="4:6">
      <c r="D58732" s="63"/>
      <c r="F58732" s="64"/>
    </row>
    <row r="58733" spans="4:6">
      <c r="D58733" s="63"/>
      <c r="F58733" s="64"/>
    </row>
    <row r="58734" spans="4:6">
      <c r="D58734" s="63"/>
      <c r="F58734" s="64"/>
    </row>
    <row r="58735" spans="4:6">
      <c r="D58735" s="63"/>
      <c r="F58735" s="64"/>
    </row>
    <row r="58736" spans="4:6">
      <c r="D58736" s="63"/>
      <c r="F58736" s="64"/>
    </row>
    <row r="58737" spans="4:6">
      <c r="D58737" s="63"/>
      <c r="F58737" s="64"/>
    </row>
    <row r="58738" spans="4:6">
      <c r="D58738" s="63"/>
      <c r="F58738" s="64"/>
    </row>
    <row r="58739" spans="4:6">
      <c r="D58739" s="63"/>
      <c r="F58739" s="64"/>
    </row>
    <row r="58740" spans="4:6">
      <c r="D58740" s="63"/>
      <c r="F58740" s="64"/>
    </row>
    <row r="58741" spans="4:6">
      <c r="D58741" s="63"/>
      <c r="F58741" s="64"/>
    </row>
    <row r="58742" spans="4:6">
      <c r="D58742" s="63"/>
      <c r="F58742" s="64"/>
    </row>
    <row r="58743" spans="4:6">
      <c r="D58743" s="63"/>
      <c r="F58743" s="64"/>
    </row>
    <row r="58744" spans="4:6">
      <c r="D58744" s="63"/>
      <c r="F58744" s="64"/>
    </row>
    <row r="58745" spans="4:6">
      <c r="D58745" s="63"/>
      <c r="F58745" s="64"/>
    </row>
    <row r="58746" spans="4:6">
      <c r="D58746" s="63"/>
      <c r="F58746" s="64"/>
    </row>
    <row r="58747" spans="4:6">
      <c r="D58747" s="63"/>
      <c r="F58747" s="64"/>
    </row>
    <row r="58748" spans="4:6">
      <c r="D58748" s="63"/>
      <c r="F58748" s="64"/>
    </row>
    <row r="58749" spans="4:6">
      <c r="D58749" s="63"/>
      <c r="F58749" s="64"/>
    </row>
    <row r="58750" spans="4:6">
      <c r="D58750" s="63"/>
      <c r="F58750" s="64"/>
    </row>
    <row r="58751" spans="4:6">
      <c r="D58751" s="63"/>
      <c r="F58751" s="64"/>
    </row>
    <row r="58752" spans="4:6">
      <c r="D58752" s="63"/>
      <c r="F58752" s="64"/>
    </row>
    <row r="58753" spans="4:6">
      <c r="D58753" s="63"/>
      <c r="F58753" s="64"/>
    </row>
    <row r="58754" spans="4:6">
      <c r="D58754" s="63"/>
      <c r="F58754" s="64"/>
    </row>
    <row r="58755" spans="4:6">
      <c r="D58755" s="63"/>
      <c r="F58755" s="64"/>
    </row>
    <row r="58756" spans="4:6">
      <c r="D58756" s="63"/>
      <c r="F58756" s="64"/>
    </row>
    <row r="58757" spans="4:6">
      <c r="D58757" s="63"/>
      <c r="F58757" s="64"/>
    </row>
    <row r="58758" spans="4:6">
      <c r="D58758" s="63"/>
      <c r="F58758" s="64"/>
    </row>
    <row r="58759" spans="4:6">
      <c r="D58759" s="63"/>
      <c r="F58759" s="64"/>
    </row>
    <row r="58760" spans="4:6">
      <c r="D58760" s="63"/>
      <c r="F58760" s="64"/>
    </row>
    <row r="58761" spans="4:6">
      <c r="D58761" s="63"/>
      <c r="F58761" s="64"/>
    </row>
    <row r="58762" spans="4:6">
      <c r="D58762" s="63"/>
      <c r="F58762" s="64"/>
    </row>
    <row r="58763" spans="4:6">
      <c r="D58763" s="63"/>
      <c r="F58763" s="64"/>
    </row>
    <row r="58764" spans="4:6">
      <c r="D58764" s="63"/>
      <c r="F58764" s="64"/>
    </row>
    <row r="58765" spans="4:6">
      <c r="D58765" s="63"/>
      <c r="F58765" s="64"/>
    </row>
    <row r="58766" spans="4:6">
      <c r="D58766" s="63"/>
      <c r="F58766" s="64"/>
    </row>
    <row r="58767" spans="4:6">
      <c r="D58767" s="63"/>
      <c r="F58767" s="64"/>
    </row>
    <row r="58768" spans="4:6">
      <c r="D58768" s="63"/>
      <c r="F58768" s="64"/>
    </row>
    <row r="58769" spans="4:6">
      <c r="D58769" s="63"/>
      <c r="F58769" s="64"/>
    </row>
    <row r="58770" spans="4:6">
      <c r="D58770" s="63"/>
      <c r="F58770" s="64"/>
    </row>
    <row r="58771" spans="4:6">
      <c r="D58771" s="63"/>
      <c r="F58771" s="64"/>
    </row>
    <row r="58772" spans="4:6">
      <c r="D58772" s="63"/>
      <c r="F58772" s="64"/>
    </row>
    <row r="58773" spans="4:6">
      <c r="D58773" s="63"/>
      <c r="F58773" s="64"/>
    </row>
    <row r="58774" spans="4:6">
      <c r="D58774" s="63"/>
      <c r="F58774" s="64"/>
    </row>
    <row r="58775" spans="4:6">
      <c r="D58775" s="63"/>
      <c r="F58775" s="64"/>
    </row>
    <row r="58776" spans="4:6">
      <c r="D58776" s="63"/>
      <c r="F58776" s="64"/>
    </row>
    <row r="58777" spans="4:6">
      <c r="D58777" s="63"/>
      <c r="F58777" s="64"/>
    </row>
    <row r="58778" spans="4:6">
      <c r="D58778" s="63"/>
      <c r="F58778" s="64"/>
    </row>
    <row r="58779" spans="4:6">
      <c r="D58779" s="63"/>
      <c r="F58779" s="64"/>
    </row>
    <row r="58780" spans="4:6">
      <c r="D58780" s="63"/>
      <c r="F58780" s="64"/>
    </row>
    <row r="58781" spans="4:6">
      <c r="D58781" s="63"/>
      <c r="F58781" s="64"/>
    </row>
    <row r="58782" spans="4:6">
      <c r="D58782" s="63"/>
      <c r="F58782" s="64"/>
    </row>
    <row r="58783" spans="4:6">
      <c r="D58783" s="63"/>
      <c r="F58783" s="64"/>
    </row>
    <row r="58784" spans="4:6">
      <c r="D58784" s="63"/>
      <c r="F58784" s="64"/>
    </row>
    <row r="58785" spans="4:6">
      <c r="D58785" s="63"/>
      <c r="F58785" s="64"/>
    </row>
    <row r="58786" spans="4:6">
      <c r="D58786" s="63"/>
      <c r="F58786" s="64"/>
    </row>
    <row r="58787" spans="4:6">
      <c r="D58787" s="63"/>
      <c r="F58787" s="64"/>
    </row>
    <row r="58788" spans="4:6">
      <c r="D58788" s="63"/>
      <c r="F58788" s="64"/>
    </row>
    <row r="58789" spans="4:6">
      <c r="D58789" s="63"/>
      <c r="F58789" s="64"/>
    </row>
    <row r="58790" spans="4:6">
      <c r="D58790" s="63"/>
      <c r="F58790" s="64"/>
    </row>
    <row r="58791" spans="4:6">
      <c r="D58791" s="63"/>
      <c r="F58791" s="64"/>
    </row>
    <row r="58792" spans="4:6">
      <c r="D58792" s="63"/>
      <c r="F58792" s="64"/>
    </row>
    <row r="58793" spans="4:6">
      <c r="D58793" s="63"/>
      <c r="F58793" s="64"/>
    </row>
    <row r="58794" spans="4:6">
      <c r="D58794" s="63"/>
      <c r="F58794" s="64"/>
    </row>
    <row r="58795" spans="4:6">
      <c r="D58795" s="63"/>
      <c r="F58795" s="64"/>
    </row>
    <row r="58796" spans="4:6">
      <c r="D58796" s="63"/>
      <c r="F58796" s="64"/>
    </row>
    <row r="58797" spans="4:6">
      <c r="D58797" s="63"/>
      <c r="F58797" s="64"/>
    </row>
    <row r="58798" spans="4:6">
      <c r="D58798" s="63"/>
      <c r="F58798" s="64"/>
    </row>
    <row r="58799" spans="4:6">
      <c r="D58799" s="63"/>
      <c r="F58799" s="64"/>
    </row>
    <row r="58800" spans="4:6">
      <c r="D58800" s="63"/>
      <c r="F58800" s="64"/>
    </row>
    <row r="58801" spans="4:6">
      <c r="D58801" s="63"/>
      <c r="F58801" s="64"/>
    </row>
    <row r="58802" spans="4:6">
      <c r="D58802" s="63"/>
      <c r="F58802" s="64"/>
    </row>
    <row r="58803" spans="4:6">
      <c r="D58803" s="63"/>
      <c r="F58803" s="64"/>
    </row>
    <row r="58804" spans="4:6">
      <c r="D58804" s="63"/>
      <c r="F58804" s="64"/>
    </row>
    <row r="58805" spans="4:6">
      <c r="D58805" s="63"/>
      <c r="F58805" s="64"/>
    </row>
    <row r="58806" spans="4:6">
      <c r="D58806" s="63"/>
      <c r="F58806" s="64"/>
    </row>
    <row r="58807" spans="4:6">
      <c r="D58807" s="63"/>
      <c r="F58807" s="64"/>
    </row>
    <row r="58808" spans="4:6">
      <c r="D58808" s="63"/>
      <c r="F58808" s="64"/>
    </row>
    <row r="58809" spans="4:6">
      <c r="D58809" s="63"/>
      <c r="F58809" s="64"/>
    </row>
    <row r="58810" spans="4:6">
      <c r="D58810" s="63"/>
      <c r="F58810" s="64"/>
    </row>
    <row r="58811" spans="4:6">
      <c r="D58811" s="63"/>
      <c r="F58811" s="64"/>
    </row>
    <row r="58812" spans="4:6">
      <c r="D58812" s="63"/>
      <c r="F58812" s="64"/>
    </row>
    <row r="58813" spans="4:6">
      <c r="D58813" s="63"/>
      <c r="F58813" s="64"/>
    </row>
    <row r="58814" spans="4:6">
      <c r="D58814" s="63"/>
      <c r="F58814" s="64"/>
    </row>
    <row r="58815" spans="4:6">
      <c r="D58815" s="63"/>
      <c r="F58815" s="64"/>
    </row>
    <row r="58816" spans="4:6">
      <c r="D58816" s="63"/>
      <c r="F58816" s="64"/>
    </row>
    <row r="58817" spans="4:6">
      <c r="D58817" s="63"/>
      <c r="F58817" s="64"/>
    </row>
    <row r="58818" spans="4:6">
      <c r="D58818" s="63"/>
      <c r="F58818" s="64"/>
    </row>
    <row r="58819" spans="4:6">
      <c r="D58819" s="63"/>
      <c r="F58819" s="64"/>
    </row>
    <row r="58820" spans="4:6">
      <c r="D58820" s="63"/>
      <c r="F58820" s="64"/>
    </row>
    <row r="58821" spans="4:6">
      <c r="D58821" s="63"/>
      <c r="F58821" s="64"/>
    </row>
    <row r="58822" spans="4:6">
      <c r="D58822" s="63"/>
      <c r="F58822" s="64"/>
    </row>
    <row r="58823" spans="4:6">
      <c r="D58823" s="63"/>
      <c r="F58823" s="64"/>
    </row>
    <row r="58824" spans="4:6">
      <c r="D58824" s="63"/>
      <c r="F58824" s="64"/>
    </row>
    <row r="58825" spans="4:6">
      <c r="D58825" s="63"/>
      <c r="F58825" s="64"/>
    </row>
    <row r="58826" spans="4:6">
      <c r="D58826" s="63"/>
      <c r="F58826" s="64"/>
    </row>
    <row r="58827" spans="4:6">
      <c r="D58827" s="63"/>
      <c r="F58827" s="64"/>
    </row>
    <row r="58828" spans="4:6">
      <c r="D58828" s="63"/>
      <c r="F58828" s="64"/>
    </row>
    <row r="58829" spans="4:6">
      <c r="D58829" s="63"/>
      <c r="F58829" s="64"/>
    </row>
    <row r="58830" spans="4:6">
      <c r="D58830" s="63"/>
      <c r="F58830" s="64"/>
    </row>
    <row r="58831" spans="4:6">
      <c r="D58831" s="63"/>
      <c r="F58831" s="64"/>
    </row>
    <row r="58832" spans="4:6">
      <c r="D58832" s="63"/>
      <c r="F58832" s="64"/>
    </row>
    <row r="58833" spans="4:6">
      <c r="D58833" s="63"/>
      <c r="F58833" s="64"/>
    </row>
    <row r="58834" spans="4:6">
      <c r="D58834" s="63"/>
      <c r="F58834" s="64"/>
    </row>
    <row r="58835" spans="4:6">
      <c r="D58835" s="63"/>
      <c r="F58835" s="64"/>
    </row>
    <row r="58836" spans="4:6">
      <c r="D58836" s="63"/>
      <c r="F58836" s="64"/>
    </row>
    <row r="58837" spans="4:6">
      <c r="D58837" s="63"/>
      <c r="F58837" s="64"/>
    </row>
    <row r="58838" spans="4:6">
      <c r="D58838" s="63"/>
      <c r="F58838" s="64"/>
    </row>
    <row r="58839" spans="4:6">
      <c r="D58839" s="63"/>
      <c r="F58839" s="64"/>
    </row>
    <row r="58840" spans="4:6">
      <c r="D58840" s="63"/>
      <c r="F58840" s="64"/>
    </row>
    <row r="58841" spans="4:6">
      <c r="D58841" s="63"/>
      <c r="F58841" s="64"/>
    </row>
    <row r="58842" spans="4:6">
      <c r="D58842" s="63"/>
      <c r="F58842" s="64"/>
    </row>
    <row r="58843" spans="4:6">
      <c r="D58843" s="63"/>
      <c r="F58843" s="64"/>
    </row>
    <row r="58844" spans="4:6">
      <c r="D58844" s="63"/>
      <c r="F58844" s="64"/>
    </row>
    <row r="58845" spans="4:6">
      <c r="D58845" s="63"/>
      <c r="F58845" s="64"/>
    </row>
    <row r="58846" spans="4:6">
      <c r="D58846" s="63"/>
      <c r="F58846" s="64"/>
    </row>
    <row r="58847" spans="4:6">
      <c r="D58847" s="63"/>
      <c r="F58847" s="64"/>
    </row>
    <row r="58848" spans="4:6">
      <c r="D58848" s="63"/>
      <c r="F58848" s="64"/>
    </row>
    <row r="58849" spans="4:6">
      <c r="D58849" s="63"/>
      <c r="F58849" s="64"/>
    </row>
    <row r="58850" spans="4:6">
      <c r="D58850" s="63"/>
      <c r="F58850" s="64"/>
    </row>
    <row r="58851" spans="4:6">
      <c r="D58851" s="63"/>
      <c r="F58851" s="64"/>
    </row>
    <row r="58852" spans="4:6">
      <c r="D58852" s="63"/>
      <c r="F58852" s="64"/>
    </row>
    <row r="58853" spans="4:6">
      <c r="D58853" s="63"/>
      <c r="F58853" s="64"/>
    </row>
    <row r="58854" spans="4:6">
      <c r="D58854" s="63"/>
      <c r="F58854" s="64"/>
    </row>
    <row r="58855" spans="4:6">
      <c r="D58855" s="63"/>
      <c r="F58855" s="64"/>
    </row>
    <row r="58856" spans="4:6">
      <c r="D58856" s="63"/>
      <c r="F58856" s="64"/>
    </row>
    <row r="58857" spans="4:6">
      <c r="D58857" s="63"/>
      <c r="F58857" s="64"/>
    </row>
    <row r="58858" spans="4:6">
      <c r="D58858" s="63"/>
      <c r="F58858" s="64"/>
    </row>
    <row r="58859" spans="4:6">
      <c r="D58859" s="63"/>
      <c r="F58859" s="64"/>
    </row>
    <row r="58860" spans="4:6">
      <c r="D58860" s="63"/>
      <c r="F58860" s="64"/>
    </row>
    <row r="58861" spans="4:6">
      <c r="D58861" s="63"/>
      <c r="F58861" s="64"/>
    </row>
    <row r="58862" spans="4:6">
      <c r="D58862" s="63"/>
      <c r="F58862" s="64"/>
    </row>
    <row r="58863" spans="4:6">
      <c r="D58863" s="63"/>
      <c r="F58863" s="64"/>
    </row>
    <row r="58864" spans="4:6">
      <c r="D58864" s="63"/>
      <c r="F58864" s="64"/>
    </row>
    <row r="58865" spans="4:6">
      <c r="D58865" s="63"/>
      <c r="F58865" s="64"/>
    </row>
    <row r="58866" spans="4:6">
      <c r="D58866" s="63"/>
      <c r="F58866" s="64"/>
    </row>
    <row r="58867" spans="4:6">
      <c r="D58867" s="63"/>
      <c r="F58867" s="64"/>
    </row>
    <row r="58868" spans="4:6">
      <c r="D58868" s="63"/>
      <c r="F58868" s="64"/>
    </row>
    <row r="58869" spans="4:6">
      <c r="D58869" s="63"/>
      <c r="F58869" s="64"/>
    </row>
    <row r="58870" spans="4:6">
      <c r="D58870" s="63"/>
      <c r="F58870" s="64"/>
    </row>
    <row r="58871" spans="4:6">
      <c r="D58871" s="63"/>
      <c r="F58871" s="64"/>
    </row>
    <row r="58872" spans="4:6">
      <c r="D58872" s="63"/>
      <c r="F58872" s="64"/>
    </row>
    <row r="58873" spans="4:6">
      <c r="D58873" s="63"/>
      <c r="F58873" s="64"/>
    </row>
    <row r="58874" spans="4:6">
      <c r="D58874" s="63"/>
      <c r="F58874" s="64"/>
    </row>
    <row r="58875" spans="4:6">
      <c r="D58875" s="63"/>
      <c r="F58875" s="64"/>
    </row>
    <row r="58876" spans="4:6">
      <c r="D58876" s="63"/>
      <c r="F58876" s="64"/>
    </row>
    <row r="58877" spans="4:6">
      <c r="D58877" s="63"/>
      <c r="F58877" s="64"/>
    </row>
    <row r="58878" spans="4:6">
      <c r="D58878" s="63"/>
      <c r="F58878" s="64"/>
    </row>
    <row r="58879" spans="4:6">
      <c r="D58879" s="63"/>
      <c r="F58879" s="64"/>
    </row>
    <row r="58880" spans="4:6">
      <c r="D58880" s="63"/>
      <c r="F58880" s="64"/>
    </row>
    <row r="58881" spans="4:6">
      <c r="D58881" s="63"/>
      <c r="F58881" s="64"/>
    </row>
    <row r="58882" spans="4:6">
      <c r="D58882" s="63"/>
      <c r="F58882" s="64"/>
    </row>
    <row r="58883" spans="4:6">
      <c r="D58883" s="63"/>
      <c r="F58883" s="64"/>
    </row>
    <row r="58884" spans="4:6">
      <c r="D58884" s="63"/>
      <c r="F58884" s="64"/>
    </row>
    <row r="58885" spans="4:6">
      <c r="D58885" s="63"/>
      <c r="F58885" s="64"/>
    </row>
    <row r="58886" spans="4:6">
      <c r="D58886" s="63"/>
      <c r="F58886" s="64"/>
    </row>
    <row r="58887" spans="4:6">
      <c r="D58887" s="63"/>
      <c r="F58887" s="64"/>
    </row>
    <row r="58888" spans="4:6">
      <c r="D58888" s="63"/>
      <c r="F58888" s="64"/>
    </row>
    <row r="58889" spans="4:6">
      <c r="D58889" s="63"/>
      <c r="F58889" s="64"/>
    </row>
    <row r="58890" spans="4:6">
      <c r="D58890" s="63"/>
      <c r="F58890" s="64"/>
    </row>
    <row r="58891" spans="4:6">
      <c r="D58891" s="63"/>
      <c r="F58891" s="64"/>
    </row>
    <row r="58892" spans="4:6">
      <c r="D58892" s="63"/>
      <c r="F58892" s="64"/>
    </row>
    <row r="58893" spans="4:6">
      <c r="D58893" s="63"/>
      <c r="F58893" s="64"/>
    </row>
    <row r="58894" spans="4:6">
      <c r="D58894" s="63"/>
      <c r="F58894" s="64"/>
    </row>
    <row r="58895" spans="4:6">
      <c r="D58895" s="63"/>
      <c r="F58895" s="64"/>
    </row>
    <row r="58896" spans="4:6">
      <c r="D58896" s="63"/>
      <c r="F58896" s="64"/>
    </row>
    <row r="58897" spans="4:6">
      <c r="D58897" s="63"/>
      <c r="F58897" s="64"/>
    </row>
    <row r="58898" spans="4:6">
      <c r="D58898" s="63"/>
      <c r="F58898" s="64"/>
    </row>
    <row r="58899" spans="4:6">
      <c r="D58899" s="63"/>
      <c r="F58899" s="64"/>
    </row>
    <row r="58900" spans="4:6">
      <c r="D58900" s="63"/>
      <c r="F58900" s="64"/>
    </row>
    <row r="58901" spans="4:6">
      <c r="D58901" s="63"/>
      <c r="F58901" s="64"/>
    </row>
    <row r="58902" spans="4:6">
      <c r="D58902" s="63"/>
      <c r="F58902" s="64"/>
    </row>
    <row r="58903" spans="4:6">
      <c r="D58903" s="63"/>
      <c r="F58903" s="64"/>
    </row>
    <row r="58904" spans="4:6">
      <c r="D58904" s="63"/>
      <c r="F58904" s="64"/>
    </row>
    <row r="58905" spans="4:6">
      <c r="D58905" s="63"/>
      <c r="F58905" s="64"/>
    </row>
    <row r="58906" spans="4:6">
      <c r="D58906" s="63"/>
      <c r="F58906" s="64"/>
    </row>
    <row r="58907" spans="4:6">
      <c r="D58907" s="63"/>
      <c r="F58907" s="64"/>
    </row>
    <row r="58908" spans="4:6">
      <c r="D58908" s="63"/>
      <c r="F58908" s="64"/>
    </row>
    <row r="58909" spans="4:6">
      <c r="D58909" s="63"/>
      <c r="F58909" s="64"/>
    </row>
    <row r="58910" spans="4:6">
      <c r="D58910" s="63"/>
      <c r="F58910" s="64"/>
    </row>
    <row r="58911" spans="4:6">
      <c r="D58911" s="63"/>
      <c r="F58911" s="64"/>
    </row>
    <row r="58912" spans="4:6">
      <c r="D58912" s="63"/>
      <c r="F58912" s="64"/>
    </row>
    <row r="58913" spans="4:6">
      <c r="D58913" s="63"/>
      <c r="F58913" s="64"/>
    </row>
    <row r="58914" spans="4:6">
      <c r="D58914" s="63"/>
      <c r="F58914" s="64"/>
    </row>
    <row r="58915" spans="4:6">
      <c r="D58915" s="63"/>
      <c r="F58915" s="64"/>
    </row>
    <row r="58916" spans="4:6">
      <c r="D58916" s="63"/>
      <c r="F58916" s="64"/>
    </row>
    <row r="58917" spans="4:6">
      <c r="D58917" s="63"/>
      <c r="F58917" s="64"/>
    </row>
    <row r="58918" spans="4:6">
      <c r="D58918" s="63"/>
      <c r="F58918" s="64"/>
    </row>
    <row r="58919" spans="4:6">
      <c r="D58919" s="63"/>
      <c r="F58919" s="64"/>
    </row>
    <row r="58920" spans="4:6">
      <c r="D58920" s="63"/>
      <c r="F58920" s="64"/>
    </row>
    <row r="58921" spans="4:6">
      <c r="D58921" s="63"/>
      <c r="F58921" s="64"/>
    </row>
    <row r="58922" spans="4:6">
      <c r="D58922" s="63"/>
      <c r="F58922" s="64"/>
    </row>
    <row r="58923" spans="4:6">
      <c r="D58923" s="63"/>
      <c r="F58923" s="64"/>
    </row>
    <row r="58924" spans="4:6">
      <c r="D58924" s="63"/>
      <c r="F58924" s="64"/>
    </row>
    <row r="58925" spans="4:6">
      <c r="D58925" s="63"/>
      <c r="F58925" s="64"/>
    </row>
    <row r="58926" spans="4:6">
      <c r="D58926" s="63"/>
      <c r="F58926" s="64"/>
    </row>
    <row r="58927" spans="4:6">
      <c r="D58927" s="63"/>
      <c r="F58927" s="64"/>
    </row>
    <row r="58928" spans="4:6">
      <c r="D58928" s="63"/>
      <c r="F58928" s="64"/>
    </row>
    <row r="58929" spans="4:6">
      <c r="D58929" s="63"/>
      <c r="F58929" s="64"/>
    </row>
    <row r="58930" spans="4:6">
      <c r="D58930" s="63"/>
      <c r="F58930" s="64"/>
    </row>
    <row r="58931" spans="4:6">
      <c r="D58931" s="63"/>
      <c r="F58931" s="64"/>
    </row>
    <row r="58932" spans="4:6">
      <c r="D58932" s="63"/>
      <c r="F58932" s="64"/>
    </row>
    <row r="58933" spans="4:6">
      <c r="D58933" s="63"/>
      <c r="F58933" s="64"/>
    </row>
    <row r="58934" spans="4:6">
      <c r="D58934" s="63"/>
      <c r="F58934" s="64"/>
    </row>
    <row r="58935" spans="4:6">
      <c r="D58935" s="63"/>
      <c r="F58935" s="64"/>
    </row>
    <row r="58936" spans="4:6">
      <c r="D58936" s="63"/>
      <c r="F58936" s="64"/>
    </row>
    <row r="58937" spans="4:6">
      <c r="D58937" s="63"/>
      <c r="F58937" s="64"/>
    </row>
    <row r="58938" spans="4:6">
      <c r="D58938" s="63"/>
      <c r="F58938" s="64"/>
    </row>
    <row r="58939" spans="4:6">
      <c r="D58939" s="63"/>
      <c r="F58939" s="64"/>
    </row>
    <row r="58940" spans="4:6">
      <c r="D58940" s="63"/>
      <c r="F58940" s="64"/>
    </row>
    <row r="58941" spans="4:6">
      <c r="D58941" s="63"/>
      <c r="F58941" s="64"/>
    </row>
    <row r="58942" spans="4:6">
      <c r="D58942" s="63"/>
      <c r="F58942" s="64"/>
    </row>
    <row r="58943" spans="4:6">
      <c r="D58943" s="63"/>
      <c r="F58943" s="64"/>
    </row>
    <row r="58944" spans="4:6">
      <c r="D58944" s="63"/>
      <c r="F58944" s="64"/>
    </row>
    <row r="58945" spans="4:6">
      <c r="D58945" s="63"/>
      <c r="F58945" s="64"/>
    </row>
    <row r="58946" spans="4:6">
      <c r="D58946" s="63"/>
      <c r="F58946" s="64"/>
    </row>
    <row r="58947" spans="4:6">
      <c r="D58947" s="63"/>
      <c r="F58947" s="64"/>
    </row>
    <row r="58948" spans="4:6">
      <c r="D58948" s="63"/>
      <c r="F58948" s="64"/>
    </row>
    <row r="58949" spans="4:6">
      <c r="D58949" s="63"/>
      <c r="F58949" s="64"/>
    </row>
    <row r="58950" spans="4:6">
      <c r="D58950" s="63"/>
      <c r="F58950" s="64"/>
    </row>
    <row r="58951" spans="4:6">
      <c r="D58951" s="63"/>
      <c r="F58951" s="64"/>
    </row>
    <row r="58952" spans="4:6">
      <c r="D58952" s="63"/>
      <c r="F58952" s="64"/>
    </row>
    <row r="58953" spans="4:6">
      <c r="D58953" s="63"/>
      <c r="F58953" s="64"/>
    </row>
    <row r="58954" spans="4:6">
      <c r="D58954" s="63"/>
      <c r="F58954" s="64"/>
    </row>
    <row r="58955" spans="4:6">
      <c r="D58955" s="63"/>
      <c r="F58955" s="64"/>
    </row>
    <row r="58956" spans="4:6">
      <c r="D58956" s="63"/>
      <c r="F58956" s="64"/>
    </row>
    <row r="58957" spans="4:6">
      <c r="D58957" s="63"/>
      <c r="F58957" s="64"/>
    </row>
    <row r="58958" spans="4:6">
      <c r="D58958" s="63"/>
      <c r="F58958" s="64"/>
    </row>
    <row r="58959" spans="4:6">
      <c r="D58959" s="63"/>
      <c r="F58959" s="64"/>
    </row>
    <row r="58960" spans="4:6">
      <c r="D58960" s="63"/>
      <c r="F58960" s="64"/>
    </row>
    <row r="58961" spans="4:6">
      <c r="D58961" s="63"/>
      <c r="F58961" s="64"/>
    </row>
    <row r="58962" spans="4:6">
      <c r="D58962" s="63"/>
      <c r="F58962" s="64"/>
    </row>
    <row r="58963" spans="4:6">
      <c r="D58963" s="63"/>
      <c r="F58963" s="64"/>
    </row>
    <row r="58964" spans="4:6">
      <c r="D58964" s="63"/>
      <c r="F58964" s="64"/>
    </row>
    <row r="58965" spans="4:6">
      <c r="D58965" s="63"/>
      <c r="F58965" s="64"/>
    </row>
    <row r="58966" spans="4:6">
      <c r="D58966" s="63"/>
      <c r="F58966" s="64"/>
    </row>
    <row r="58967" spans="4:6">
      <c r="D58967" s="63"/>
      <c r="F58967" s="64"/>
    </row>
    <row r="58968" spans="4:6">
      <c r="D58968" s="63"/>
      <c r="F58968" s="64"/>
    </row>
    <row r="58969" spans="4:6">
      <c r="D58969" s="63"/>
      <c r="F58969" s="64"/>
    </row>
    <row r="58970" spans="4:6">
      <c r="D58970" s="63"/>
      <c r="F58970" s="64"/>
    </row>
    <row r="58971" spans="4:6">
      <c r="D58971" s="63"/>
      <c r="F58971" s="64"/>
    </row>
    <row r="58972" spans="4:6">
      <c r="D58972" s="63"/>
      <c r="F58972" s="64"/>
    </row>
    <row r="58973" spans="4:6">
      <c r="D58973" s="63"/>
      <c r="F58973" s="64"/>
    </row>
    <row r="58974" spans="4:6">
      <c r="D58974" s="63"/>
      <c r="F58974" s="64"/>
    </row>
    <row r="58975" spans="4:6">
      <c r="D58975" s="63"/>
      <c r="F58975" s="64"/>
    </row>
    <row r="58976" spans="4:6">
      <c r="D58976" s="63"/>
      <c r="F58976" s="64"/>
    </row>
    <row r="58977" spans="4:6">
      <c r="D58977" s="63"/>
      <c r="F58977" s="64"/>
    </row>
    <row r="58978" spans="4:6">
      <c r="D58978" s="63"/>
      <c r="F58978" s="64"/>
    </row>
    <row r="58979" spans="4:6">
      <c r="D58979" s="63"/>
      <c r="F58979" s="64"/>
    </row>
    <row r="58980" spans="4:6">
      <c r="D58980" s="63"/>
      <c r="F58980" s="64"/>
    </row>
    <row r="58981" spans="4:6">
      <c r="D58981" s="63"/>
      <c r="F58981" s="64"/>
    </row>
    <row r="58982" spans="4:6">
      <c r="D58982" s="63"/>
      <c r="F58982" s="64"/>
    </row>
    <row r="58983" spans="4:6">
      <c r="D58983" s="63"/>
      <c r="F58983" s="64"/>
    </row>
    <row r="58984" spans="4:6">
      <c r="D58984" s="63"/>
      <c r="F58984" s="64"/>
    </row>
    <row r="58985" spans="4:6">
      <c r="D58985" s="63"/>
      <c r="F58985" s="64"/>
    </row>
    <row r="58986" spans="4:6">
      <c r="D58986" s="63"/>
      <c r="F58986" s="64"/>
    </row>
    <row r="58987" spans="4:6">
      <c r="D58987" s="63"/>
      <c r="F58987" s="64"/>
    </row>
    <row r="58988" spans="4:6">
      <c r="D58988" s="63"/>
      <c r="F58988" s="64"/>
    </row>
    <row r="58989" spans="4:6">
      <c r="D58989" s="63"/>
      <c r="F58989" s="64"/>
    </row>
    <row r="58990" spans="4:6">
      <c r="D58990" s="63"/>
      <c r="F58990" s="64"/>
    </row>
    <row r="58991" spans="4:6">
      <c r="D58991" s="63"/>
      <c r="F58991" s="64"/>
    </row>
    <row r="58992" spans="4:6">
      <c r="D58992" s="63"/>
      <c r="F58992" s="64"/>
    </row>
    <row r="58993" spans="4:6">
      <c r="D58993" s="63"/>
      <c r="F58993" s="64"/>
    </row>
    <row r="58994" spans="4:6">
      <c r="D58994" s="63"/>
      <c r="F58994" s="64"/>
    </row>
    <row r="58995" spans="4:6">
      <c r="D58995" s="63"/>
      <c r="F58995" s="64"/>
    </row>
    <row r="58996" spans="4:6">
      <c r="D58996" s="63"/>
      <c r="F58996" s="64"/>
    </row>
    <row r="58997" spans="4:6">
      <c r="D58997" s="63"/>
      <c r="F58997" s="64"/>
    </row>
    <row r="58998" spans="4:6">
      <c r="D58998" s="63"/>
      <c r="F58998" s="64"/>
    </row>
    <row r="58999" spans="4:6">
      <c r="D58999" s="63"/>
      <c r="F58999" s="64"/>
    </row>
    <row r="59000" spans="4:6">
      <c r="D59000" s="63"/>
      <c r="F59000" s="64"/>
    </row>
    <row r="59001" spans="4:6">
      <c r="D59001" s="63"/>
      <c r="F59001" s="64"/>
    </row>
    <row r="59002" spans="4:6">
      <c r="D59002" s="63"/>
      <c r="F59002" s="64"/>
    </row>
    <row r="59003" spans="4:6">
      <c r="D59003" s="63"/>
      <c r="F59003" s="64"/>
    </row>
    <row r="59004" spans="4:6">
      <c r="D59004" s="63"/>
      <c r="F59004" s="64"/>
    </row>
    <row r="59005" spans="4:6">
      <c r="D59005" s="63"/>
      <c r="F59005" s="64"/>
    </row>
    <row r="59006" spans="4:6">
      <c r="D59006" s="63"/>
      <c r="F59006" s="64"/>
    </row>
    <row r="59007" spans="4:6">
      <c r="D59007" s="63"/>
      <c r="F59007" s="64"/>
    </row>
    <row r="59008" spans="4:6">
      <c r="D59008" s="63"/>
      <c r="F59008" s="64"/>
    </row>
    <row r="59009" spans="4:6">
      <c r="D59009" s="63"/>
      <c r="F59009" s="64"/>
    </row>
    <row r="59010" spans="4:6">
      <c r="D59010" s="63"/>
      <c r="F59010" s="64"/>
    </row>
    <row r="59011" spans="4:6">
      <c r="D59011" s="63"/>
      <c r="F59011" s="64"/>
    </row>
    <row r="59012" spans="4:6">
      <c r="D59012" s="63"/>
      <c r="F59012" s="64"/>
    </row>
    <row r="59013" spans="4:6">
      <c r="D59013" s="63"/>
      <c r="F59013" s="64"/>
    </row>
    <row r="59014" spans="4:6">
      <c r="D59014" s="63"/>
      <c r="F59014" s="64"/>
    </row>
    <row r="59015" spans="4:6">
      <c r="D59015" s="63"/>
      <c r="F59015" s="64"/>
    </row>
    <row r="59016" spans="4:6">
      <c r="D59016" s="63"/>
      <c r="F59016" s="64"/>
    </row>
    <row r="59017" spans="4:6">
      <c r="D59017" s="63"/>
      <c r="F59017" s="64"/>
    </row>
    <row r="59018" spans="4:6">
      <c r="D59018" s="63"/>
      <c r="F59018" s="64"/>
    </row>
    <row r="59019" spans="4:6">
      <c r="D59019" s="63"/>
      <c r="F59019" s="64"/>
    </row>
    <row r="59020" spans="4:6">
      <c r="D59020" s="63"/>
      <c r="F59020" s="64"/>
    </row>
    <row r="59021" spans="4:6">
      <c r="D59021" s="63"/>
      <c r="F59021" s="64"/>
    </row>
    <row r="59022" spans="4:6">
      <c r="D59022" s="63"/>
      <c r="F59022" s="64"/>
    </row>
    <row r="59023" spans="4:6">
      <c r="D59023" s="63"/>
      <c r="F59023" s="64"/>
    </row>
    <row r="59024" spans="4:6">
      <c r="D59024" s="63"/>
      <c r="F59024" s="64"/>
    </row>
    <row r="59025" spans="4:6">
      <c r="D59025" s="63"/>
      <c r="F59025" s="64"/>
    </row>
    <row r="59026" spans="4:6">
      <c r="D59026" s="63"/>
      <c r="F59026" s="64"/>
    </row>
    <row r="59027" spans="4:6">
      <c r="D59027" s="63"/>
      <c r="F59027" s="64"/>
    </row>
    <row r="59028" spans="4:6">
      <c r="D59028" s="63"/>
      <c r="F59028" s="64"/>
    </row>
    <row r="59029" spans="4:6">
      <c r="D59029" s="63"/>
      <c r="F59029" s="64"/>
    </row>
    <row r="59030" spans="4:6">
      <c r="D59030" s="63"/>
      <c r="F59030" s="64"/>
    </row>
    <row r="59031" spans="4:6">
      <c r="D59031" s="63"/>
      <c r="F59031" s="64"/>
    </row>
    <row r="59032" spans="4:6">
      <c r="D59032" s="63"/>
      <c r="F59032" s="64"/>
    </row>
    <row r="59033" spans="4:6">
      <c r="D59033" s="63"/>
      <c r="F59033" s="64"/>
    </row>
    <row r="59034" spans="4:6">
      <c r="D59034" s="63"/>
      <c r="F59034" s="64"/>
    </row>
    <row r="59035" spans="4:6">
      <c r="D59035" s="63"/>
      <c r="F59035" s="64"/>
    </row>
    <row r="59036" spans="4:6">
      <c r="D59036" s="63"/>
      <c r="F59036" s="64"/>
    </row>
    <row r="59037" spans="4:6">
      <c r="D59037" s="63"/>
      <c r="F59037" s="64"/>
    </row>
    <row r="59038" spans="4:6">
      <c r="D59038" s="63"/>
      <c r="F59038" s="64"/>
    </row>
    <row r="59039" spans="4:6">
      <c r="D59039" s="63"/>
      <c r="F59039" s="64"/>
    </row>
    <row r="59040" spans="4:6">
      <c r="D59040" s="63"/>
      <c r="F59040" s="64"/>
    </row>
    <row r="59041" spans="4:6">
      <c r="D59041" s="63"/>
      <c r="F59041" s="64"/>
    </row>
    <row r="59042" spans="4:6">
      <c r="D59042" s="63"/>
      <c r="F59042" s="64"/>
    </row>
    <row r="59043" spans="4:6">
      <c r="D59043" s="63"/>
      <c r="F59043" s="64"/>
    </row>
    <row r="59044" spans="4:6">
      <c r="D59044" s="63"/>
      <c r="F59044" s="64"/>
    </row>
    <row r="59045" spans="4:6">
      <c r="D59045" s="63"/>
      <c r="F59045" s="64"/>
    </row>
    <row r="59046" spans="4:6">
      <c r="D59046" s="63"/>
      <c r="F59046" s="64"/>
    </row>
    <row r="59047" spans="4:6">
      <c r="D59047" s="63"/>
      <c r="F59047" s="64"/>
    </row>
    <row r="59048" spans="4:6">
      <c r="D59048" s="63"/>
      <c r="F59048" s="64"/>
    </row>
    <row r="59049" spans="4:6">
      <c r="D59049" s="63"/>
      <c r="F59049" s="64"/>
    </row>
    <row r="59050" spans="4:6">
      <c r="D59050" s="63"/>
      <c r="F59050" s="64"/>
    </row>
    <row r="59051" spans="4:6">
      <c r="D59051" s="63"/>
      <c r="F59051" s="64"/>
    </row>
    <row r="59052" spans="4:6">
      <c r="D59052" s="63"/>
      <c r="F59052" s="64"/>
    </row>
    <row r="59053" spans="4:6">
      <c r="D59053" s="63"/>
      <c r="F59053" s="64"/>
    </row>
    <row r="59054" spans="4:6">
      <c r="D59054" s="63"/>
      <c r="F59054" s="64"/>
    </row>
    <row r="59055" spans="4:6">
      <c r="D59055" s="63"/>
      <c r="F59055" s="64"/>
    </row>
    <row r="59056" spans="4:6">
      <c r="D59056" s="63"/>
      <c r="F59056" s="64"/>
    </row>
    <row r="59057" spans="4:6">
      <c r="D59057" s="63"/>
      <c r="F59057" s="64"/>
    </row>
    <row r="59058" spans="4:6">
      <c r="D59058" s="63"/>
      <c r="F59058" s="64"/>
    </row>
    <row r="59059" spans="4:6">
      <c r="D59059" s="63"/>
      <c r="F59059" s="64"/>
    </row>
    <row r="59060" spans="4:6">
      <c r="D59060" s="63"/>
      <c r="F59060" s="64"/>
    </row>
    <row r="59061" spans="4:6">
      <c r="D59061" s="63"/>
      <c r="F59061" s="64"/>
    </row>
    <row r="59062" spans="4:6">
      <c r="D59062" s="63"/>
      <c r="F59062" s="64"/>
    </row>
    <row r="59063" spans="4:6">
      <c r="D59063" s="63"/>
      <c r="F59063" s="64"/>
    </row>
    <row r="59064" spans="4:6">
      <c r="D59064" s="63"/>
      <c r="F59064" s="64"/>
    </row>
    <row r="59065" spans="4:6">
      <c r="D59065" s="63"/>
      <c r="F59065" s="64"/>
    </row>
    <row r="59066" spans="4:6">
      <c r="D59066" s="63"/>
      <c r="F59066" s="64"/>
    </row>
    <row r="59067" spans="4:6">
      <c r="D59067" s="63"/>
      <c r="F59067" s="64"/>
    </row>
    <row r="59068" spans="4:6">
      <c r="D59068" s="63"/>
      <c r="F59068" s="64"/>
    </row>
    <row r="59069" spans="4:6">
      <c r="D59069" s="63"/>
      <c r="F59069" s="64"/>
    </row>
    <row r="59070" spans="4:6">
      <c r="D59070" s="63"/>
      <c r="F59070" s="64"/>
    </row>
    <row r="59071" spans="4:6">
      <c r="D59071" s="63"/>
      <c r="F59071" s="64"/>
    </row>
    <row r="59072" spans="4:6">
      <c r="D59072" s="63"/>
      <c r="F59072" s="64"/>
    </row>
    <row r="59073" spans="4:6">
      <c r="D59073" s="63"/>
      <c r="F59073" s="64"/>
    </row>
    <row r="59074" spans="4:6">
      <c r="D59074" s="63"/>
      <c r="F59074" s="64"/>
    </row>
    <row r="59075" spans="4:6">
      <c r="D59075" s="63"/>
      <c r="F59075" s="64"/>
    </row>
    <row r="59076" spans="4:6">
      <c r="D59076" s="63"/>
      <c r="F59076" s="64"/>
    </row>
    <row r="59077" spans="4:6">
      <c r="D59077" s="63"/>
      <c r="F59077" s="64"/>
    </row>
    <row r="59078" spans="4:6">
      <c r="D59078" s="63"/>
      <c r="F59078" s="64"/>
    </row>
    <row r="59079" spans="4:6">
      <c r="D59079" s="63"/>
      <c r="F59079" s="64"/>
    </row>
    <row r="59080" spans="4:6">
      <c r="D59080" s="63"/>
      <c r="F59080" s="64"/>
    </row>
    <row r="59081" spans="4:6">
      <c r="D59081" s="63"/>
      <c r="F59081" s="64"/>
    </row>
    <row r="59082" spans="4:6">
      <c r="D59082" s="63"/>
      <c r="F59082" s="64"/>
    </row>
    <row r="59083" spans="4:6">
      <c r="D59083" s="63"/>
      <c r="F59083" s="64"/>
    </row>
    <row r="59084" spans="4:6">
      <c r="D59084" s="63"/>
      <c r="F59084" s="64"/>
    </row>
    <row r="59085" spans="4:6">
      <c r="D59085" s="63"/>
      <c r="F59085" s="64"/>
    </row>
    <row r="59086" spans="4:6">
      <c r="D59086" s="63"/>
      <c r="F59086" s="64"/>
    </row>
    <row r="59087" spans="4:6">
      <c r="D59087" s="63"/>
      <c r="F59087" s="64"/>
    </row>
    <row r="59088" spans="4:6">
      <c r="D59088" s="63"/>
      <c r="F59088" s="64"/>
    </row>
    <row r="59089" spans="4:6">
      <c r="D59089" s="63"/>
      <c r="F59089" s="64"/>
    </row>
    <row r="59090" spans="4:6">
      <c r="D59090" s="63"/>
      <c r="F59090" s="64"/>
    </row>
    <row r="59091" spans="4:6">
      <c r="D59091" s="63"/>
      <c r="F59091" s="64"/>
    </row>
    <row r="59092" spans="4:6">
      <c r="D59092" s="63"/>
      <c r="F59092" s="64"/>
    </row>
    <row r="59093" spans="4:6">
      <c r="D59093" s="63"/>
      <c r="F59093" s="64"/>
    </row>
    <row r="59094" spans="4:6">
      <c r="D59094" s="63"/>
      <c r="F59094" s="64"/>
    </row>
    <row r="59095" spans="4:6">
      <c r="D59095" s="63"/>
      <c r="F59095" s="64"/>
    </row>
    <row r="59096" spans="4:6">
      <c r="D59096" s="63"/>
      <c r="F59096" s="64"/>
    </row>
    <row r="59097" spans="4:6">
      <c r="D59097" s="63"/>
      <c r="F59097" s="64"/>
    </row>
    <row r="59098" spans="4:6">
      <c r="D59098" s="63"/>
      <c r="F59098" s="64"/>
    </row>
    <row r="59099" spans="4:6">
      <c r="D59099" s="63"/>
      <c r="F59099" s="64"/>
    </row>
    <row r="59100" spans="4:6">
      <c r="D59100" s="63"/>
      <c r="F59100" s="64"/>
    </row>
    <row r="59101" spans="4:6">
      <c r="D59101" s="63"/>
      <c r="F59101" s="64"/>
    </row>
    <row r="59102" spans="4:6">
      <c r="D59102" s="63"/>
      <c r="F59102" s="64"/>
    </row>
    <row r="59103" spans="4:6">
      <c r="D59103" s="63"/>
      <c r="F59103" s="64"/>
    </row>
    <row r="59104" spans="4:6">
      <c r="D59104" s="63"/>
      <c r="F59104" s="64"/>
    </row>
    <row r="59105" spans="4:6">
      <c r="D59105" s="63"/>
      <c r="F59105" s="64"/>
    </row>
    <row r="59106" spans="4:6">
      <c r="D59106" s="63"/>
      <c r="F59106" s="64"/>
    </row>
    <row r="59107" spans="4:6">
      <c r="D59107" s="63"/>
      <c r="F59107" s="64"/>
    </row>
    <row r="59108" spans="4:6">
      <c r="D59108" s="63"/>
      <c r="F59108" s="64"/>
    </row>
    <row r="59109" spans="4:6">
      <c r="D59109" s="63"/>
      <c r="F59109" s="64"/>
    </row>
    <row r="59110" spans="4:6">
      <c r="D59110" s="63"/>
      <c r="F59110" s="64"/>
    </row>
    <row r="59111" spans="4:6">
      <c r="D59111" s="63"/>
      <c r="F59111" s="64"/>
    </row>
    <row r="59112" spans="4:6">
      <c r="D59112" s="63"/>
      <c r="F59112" s="64"/>
    </row>
    <row r="59113" spans="4:6">
      <c r="D59113" s="63"/>
      <c r="F59113" s="64"/>
    </row>
    <row r="59114" spans="4:6">
      <c r="D59114" s="63"/>
      <c r="F59114" s="64"/>
    </row>
    <row r="59115" spans="4:6">
      <c r="D59115" s="63"/>
      <c r="F59115" s="64"/>
    </row>
    <row r="59116" spans="4:6">
      <c r="D59116" s="63"/>
      <c r="F59116" s="64"/>
    </row>
    <row r="59117" spans="4:6">
      <c r="D59117" s="63"/>
      <c r="F59117" s="64"/>
    </row>
    <row r="59118" spans="4:6">
      <c r="D59118" s="63"/>
      <c r="F59118" s="64"/>
    </row>
    <row r="59119" spans="4:6">
      <c r="D59119" s="63"/>
      <c r="F59119" s="64"/>
    </row>
    <row r="59120" spans="4:6">
      <c r="D59120" s="63"/>
      <c r="F59120" s="64"/>
    </row>
    <row r="59121" spans="4:6">
      <c r="D59121" s="63"/>
      <c r="F59121" s="64"/>
    </row>
    <row r="59122" spans="4:6">
      <c r="D59122" s="63"/>
      <c r="F59122" s="64"/>
    </row>
    <row r="59123" spans="4:6">
      <c r="D59123" s="63"/>
      <c r="F59123" s="64"/>
    </row>
    <row r="59124" spans="4:6">
      <c r="D59124" s="63"/>
      <c r="F59124" s="64"/>
    </row>
    <row r="59125" spans="4:6">
      <c r="D59125" s="63"/>
      <c r="F59125" s="64"/>
    </row>
    <row r="59126" spans="4:6">
      <c r="D59126" s="63"/>
      <c r="F59126" s="64"/>
    </row>
    <row r="59127" spans="4:6">
      <c r="D59127" s="63"/>
      <c r="F59127" s="64"/>
    </row>
    <row r="59128" spans="4:6">
      <c r="D59128" s="63"/>
      <c r="F59128" s="64"/>
    </row>
    <row r="59129" spans="4:6">
      <c r="D59129" s="63"/>
      <c r="F59129" s="64"/>
    </row>
    <row r="59130" spans="4:6">
      <c r="D59130" s="63"/>
      <c r="F59130" s="64"/>
    </row>
    <row r="59131" spans="4:6">
      <c r="D59131" s="63"/>
      <c r="F59131" s="64"/>
    </row>
    <row r="59132" spans="4:6">
      <c r="D59132" s="63"/>
      <c r="F59132" s="64"/>
    </row>
    <row r="59133" spans="4:6">
      <c r="D59133" s="63"/>
      <c r="F59133" s="64"/>
    </row>
    <row r="59134" spans="4:6">
      <c r="D59134" s="63"/>
      <c r="F59134" s="64"/>
    </row>
    <row r="59135" spans="4:6">
      <c r="D59135" s="63"/>
      <c r="F59135" s="64"/>
    </row>
    <row r="59136" spans="4:6">
      <c r="D59136" s="63"/>
      <c r="F59136" s="64"/>
    </row>
    <row r="59137" spans="4:6">
      <c r="D59137" s="63"/>
      <c r="F59137" s="64"/>
    </row>
    <row r="59138" spans="4:6">
      <c r="D59138" s="63"/>
      <c r="F59138" s="64"/>
    </row>
    <row r="59139" spans="4:6">
      <c r="D59139" s="63"/>
      <c r="F59139" s="64"/>
    </row>
    <row r="59140" spans="4:6">
      <c r="D59140" s="63"/>
      <c r="F59140" s="64"/>
    </row>
    <row r="59141" spans="4:6">
      <c r="D59141" s="63"/>
      <c r="F59141" s="64"/>
    </row>
    <row r="59142" spans="4:6">
      <c r="D59142" s="63"/>
      <c r="F59142" s="64"/>
    </row>
    <row r="59143" spans="4:6">
      <c r="D59143" s="63"/>
      <c r="F59143" s="64"/>
    </row>
    <row r="59144" spans="4:6">
      <c r="D59144" s="63"/>
      <c r="F59144" s="64"/>
    </row>
    <row r="59145" spans="4:6">
      <c r="D59145" s="63"/>
      <c r="F59145" s="64"/>
    </row>
    <row r="59146" spans="4:6">
      <c r="D59146" s="63"/>
      <c r="F59146" s="64"/>
    </row>
    <row r="59147" spans="4:6">
      <c r="D59147" s="63"/>
      <c r="F59147" s="64"/>
    </row>
    <row r="59148" spans="4:6">
      <c r="D59148" s="63"/>
      <c r="F59148" s="64"/>
    </row>
    <row r="59149" spans="4:6">
      <c r="D59149" s="63"/>
      <c r="F59149" s="64"/>
    </row>
    <row r="59150" spans="4:6">
      <c r="D59150" s="63"/>
      <c r="F59150" s="64"/>
    </row>
    <row r="59151" spans="4:6">
      <c r="D59151" s="63"/>
      <c r="F59151" s="64"/>
    </row>
    <row r="59152" spans="4:6">
      <c r="D59152" s="63"/>
      <c r="F59152" s="64"/>
    </row>
    <row r="59153" spans="4:6">
      <c r="D59153" s="63"/>
      <c r="F59153" s="64"/>
    </row>
    <row r="59154" spans="4:6">
      <c r="D59154" s="63"/>
      <c r="F59154" s="64"/>
    </row>
    <row r="59155" spans="4:6">
      <c r="D59155" s="63"/>
      <c r="F59155" s="64"/>
    </row>
    <row r="59156" spans="4:6">
      <c r="D59156" s="63"/>
      <c r="F59156" s="64"/>
    </row>
    <row r="59157" spans="4:6">
      <c r="D59157" s="63"/>
      <c r="F59157" s="64"/>
    </row>
    <row r="59158" spans="4:6">
      <c r="D59158" s="63"/>
      <c r="F59158" s="64"/>
    </row>
    <row r="59159" spans="4:6">
      <c r="D59159" s="63"/>
      <c r="F59159" s="64"/>
    </row>
    <row r="59160" spans="4:6">
      <c r="D59160" s="63"/>
      <c r="F59160" s="64"/>
    </row>
    <row r="59161" spans="4:6">
      <c r="D59161" s="63"/>
      <c r="F59161" s="64"/>
    </row>
    <row r="59162" spans="4:6">
      <c r="D59162" s="63"/>
      <c r="F59162" s="64"/>
    </row>
    <row r="59163" spans="4:6">
      <c r="D59163" s="63"/>
      <c r="F59163" s="64"/>
    </row>
    <row r="59164" spans="4:6">
      <c r="D59164" s="63"/>
      <c r="F59164" s="64"/>
    </row>
    <row r="59165" spans="4:6">
      <c r="D59165" s="63"/>
      <c r="F59165" s="64"/>
    </row>
    <row r="59166" spans="4:6">
      <c r="D59166" s="63"/>
      <c r="F59166" s="64"/>
    </row>
    <row r="59167" spans="4:6">
      <c r="D59167" s="63"/>
      <c r="F59167" s="64"/>
    </row>
    <row r="59168" spans="4:6">
      <c r="D59168" s="63"/>
      <c r="F59168" s="64"/>
    </row>
    <row r="59169" spans="4:6">
      <c r="D59169" s="63"/>
      <c r="F59169" s="64"/>
    </row>
    <row r="59170" spans="4:6">
      <c r="D59170" s="63"/>
      <c r="F59170" s="64"/>
    </row>
    <row r="59171" spans="4:6">
      <c r="D59171" s="63"/>
      <c r="F59171" s="64"/>
    </row>
    <row r="59172" spans="4:6">
      <c r="D59172" s="63"/>
      <c r="F59172" s="64"/>
    </row>
    <row r="59173" spans="4:6">
      <c r="D59173" s="63"/>
      <c r="F59173" s="64"/>
    </row>
    <row r="59174" spans="4:6">
      <c r="D59174" s="63"/>
      <c r="F59174" s="64"/>
    </row>
    <row r="59175" spans="4:6">
      <c r="D59175" s="63"/>
      <c r="F59175" s="64"/>
    </row>
    <row r="59176" spans="4:6">
      <c r="D59176" s="63"/>
      <c r="F59176" s="64"/>
    </row>
    <row r="59177" spans="4:6">
      <c r="D59177" s="63"/>
      <c r="F59177" s="64"/>
    </row>
    <row r="59178" spans="4:6">
      <c r="D59178" s="63"/>
      <c r="F59178" s="64"/>
    </row>
    <row r="59179" spans="4:6">
      <c r="D59179" s="63"/>
      <c r="F59179" s="64"/>
    </row>
    <row r="59180" spans="4:6">
      <c r="D59180" s="63"/>
      <c r="F59180" s="64"/>
    </row>
    <row r="59181" spans="4:6">
      <c r="D59181" s="63"/>
      <c r="F59181" s="64"/>
    </row>
    <row r="59182" spans="4:6">
      <c r="D59182" s="63"/>
      <c r="F59182" s="64"/>
    </row>
    <row r="59183" spans="4:6">
      <c r="D59183" s="63"/>
      <c r="F59183" s="64"/>
    </row>
    <row r="59184" spans="4:6">
      <c r="D59184" s="63"/>
      <c r="F59184" s="64"/>
    </row>
    <row r="59185" spans="4:6">
      <c r="D59185" s="63"/>
      <c r="F59185" s="64"/>
    </row>
    <row r="59186" spans="4:6">
      <c r="D59186" s="63"/>
      <c r="F59186" s="64"/>
    </row>
    <row r="59187" spans="4:6">
      <c r="D59187" s="63"/>
      <c r="F59187" s="64"/>
    </row>
    <row r="59188" spans="4:6">
      <c r="D59188" s="63"/>
      <c r="F59188" s="64"/>
    </row>
    <row r="59189" spans="4:6">
      <c r="D59189" s="63"/>
      <c r="F59189" s="64"/>
    </row>
    <row r="59190" spans="4:6">
      <c r="D59190" s="63"/>
      <c r="F59190" s="64"/>
    </row>
    <row r="59191" spans="4:6">
      <c r="D59191" s="63"/>
      <c r="F59191" s="64"/>
    </row>
    <row r="59192" spans="4:6">
      <c r="D59192" s="63"/>
      <c r="F59192" s="64"/>
    </row>
    <row r="59193" spans="4:6">
      <c r="D59193" s="63"/>
      <c r="F59193" s="64"/>
    </row>
    <row r="59194" spans="4:6">
      <c r="D59194" s="63"/>
      <c r="F59194" s="64"/>
    </row>
    <row r="59195" spans="4:6">
      <c r="D59195" s="63"/>
      <c r="F59195" s="64"/>
    </row>
    <row r="59196" spans="4:6">
      <c r="D59196" s="63"/>
      <c r="F59196" s="64"/>
    </row>
    <row r="59197" spans="4:6">
      <c r="D59197" s="63"/>
      <c r="F59197" s="64"/>
    </row>
    <row r="59198" spans="4:6">
      <c r="D59198" s="63"/>
      <c r="F59198" s="64"/>
    </row>
    <row r="59199" spans="4:6">
      <c r="D59199" s="63"/>
      <c r="F59199" s="64"/>
    </row>
    <row r="59200" spans="4:6">
      <c r="D59200" s="63"/>
      <c r="F59200" s="64"/>
    </row>
    <row r="59201" spans="4:6">
      <c r="D59201" s="63"/>
      <c r="F59201" s="64"/>
    </row>
    <row r="59202" spans="4:6">
      <c r="D59202" s="63"/>
      <c r="F59202" s="64"/>
    </row>
    <row r="59203" spans="4:6">
      <c r="D59203" s="63"/>
      <c r="F59203" s="64"/>
    </row>
    <row r="59204" spans="4:6">
      <c r="D59204" s="63"/>
      <c r="F59204" s="64"/>
    </row>
    <row r="59205" spans="4:6">
      <c r="D59205" s="63"/>
      <c r="F59205" s="64"/>
    </row>
    <row r="59206" spans="4:6">
      <c r="D59206" s="63"/>
      <c r="F59206" s="64"/>
    </row>
    <row r="59207" spans="4:6">
      <c r="D59207" s="63"/>
      <c r="F59207" s="64"/>
    </row>
    <row r="59208" spans="4:6">
      <c r="D59208" s="63"/>
      <c r="F59208" s="64"/>
    </row>
    <row r="59209" spans="4:6">
      <c r="D59209" s="63"/>
      <c r="F59209" s="64"/>
    </row>
    <row r="59210" spans="4:6">
      <c r="D59210" s="63"/>
      <c r="F59210" s="64"/>
    </row>
    <row r="59211" spans="4:6">
      <c r="D59211" s="63"/>
      <c r="F59211" s="64"/>
    </row>
    <row r="59212" spans="4:6">
      <c r="D59212" s="63"/>
      <c r="F59212" s="64"/>
    </row>
    <row r="59213" spans="4:6">
      <c r="D59213" s="63"/>
      <c r="F59213" s="64"/>
    </row>
    <row r="59214" spans="4:6">
      <c r="D59214" s="63"/>
      <c r="F59214" s="64"/>
    </row>
    <row r="59215" spans="4:6">
      <c r="D59215" s="63"/>
      <c r="F59215" s="64"/>
    </row>
    <row r="59216" spans="4:6">
      <c r="D59216" s="63"/>
      <c r="F59216" s="64"/>
    </row>
    <row r="59217" spans="4:6">
      <c r="D59217" s="63"/>
      <c r="F59217" s="64"/>
    </row>
    <row r="59218" spans="4:6">
      <c r="D59218" s="63"/>
      <c r="F59218" s="64"/>
    </row>
    <row r="59219" spans="4:6">
      <c r="D59219" s="63"/>
      <c r="F59219" s="64"/>
    </row>
    <row r="59220" spans="4:6">
      <c r="D59220" s="63"/>
      <c r="F59220" s="64"/>
    </row>
    <row r="59221" spans="4:6">
      <c r="D59221" s="63"/>
      <c r="F59221" s="64"/>
    </row>
    <row r="59222" spans="4:6">
      <c r="D59222" s="63"/>
      <c r="F59222" s="64"/>
    </row>
    <row r="59223" spans="4:6">
      <c r="D59223" s="63"/>
      <c r="F59223" s="64"/>
    </row>
    <row r="59224" spans="4:6">
      <c r="D59224" s="63"/>
      <c r="F59224" s="64"/>
    </row>
    <row r="59225" spans="4:6">
      <c r="D59225" s="63"/>
      <c r="F59225" s="64"/>
    </row>
    <row r="59226" spans="4:6">
      <c r="D59226" s="63"/>
      <c r="F59226" s="64"/>
    </row>
    <row r="59227" spans="4:6">
      <c r="D59227" s="63"/>
      <c r="F59227" s="64"/>
    </row>
    <row r="59228" spans="4:6">
      <c r="D59228" s="63"/>
      <c r="F59228" s="64"/>
    </row>
    <row r="59229" spans="4:6">
      <c r="D59229" s="63"/>
      <c r="F59229" s="64"/>
    </row>
    <row r="59230" spans="4:6">
      <c r="D59230" s="63"/>
      <c r="F59230" s="64"/>
    </row>
    <row r="59231" spans="4:6">
      <c r="D59231" s="63"/>
      <c r="F59231" s="64"/>
    </row>
    <row r="59232" spans="4:6">
      <c r="D59232" s="63"/>
      <c r="F59232" s="64"/>
    </row>
    <row r="59233" spans="4:6">
      <c r="D59233" s="63"/>
      <c r="F59233" s="64"/>
    </row>
    <row r="59234" spans="4:6">
      <c r="D59234" s="63"/>
      <c r="F59234" s="64"/>
    </row>
    <row r="59235" spans="4:6">
      <c r="D59235" s="63"/>
      <c r="F59235" s="64"/>
    </row>
    <row r="59236" spans="4:6">
      <c r="D59236" s="63"/>
      <c r="F59236" s="64"/>
    </row>
    <row r="59237" spans="4:6">
      <c r="D59237" s="63"/>
      <c r="F59237" s="64"/>
    </row>
    <row r="59238" spans="4:6">
      <c r="D59238" s="63"/>
      <c r="F59238" s="64"/>
    </row>
    <row r="59239" spans="4:6">
      <c r="D59239" s="63"/>
      <c r="F59239" s="64"/>
    </row>
    <row r="59240" spans="4:6">
      <c r="D59240" s="63"/>
      <c r="F59240" s="64"/>
    </row>
    <row r="59241" spans="4:6">
      <c r="D59241" s="63"/>
      <c r="F59241" s="64"/>
    </row>
    <row r="59242" spans="4:6">
      <c r="D59242" s="63"/>
      <c r="F59242" s="64"/>
    </row>
    <row r="59243" spans="4:6">
      <c r="D59243" s="63"/>
      <c r="F59243" s="64"/>
    </row>
    <row r="59244" spans="4:6">
      <c r="D59244" s="63"/>
      <c r="F59244" s="64"/>
    </row>
    <row r="59245" spans="4:6">
      <c r="D59245" s="63"/>
      <c r="F59245" s="64"/>
    </row>
    <row r="59246" spans="4:6">
      <c r="D59246" s="63"/>
      <c r="F59246" s="64"/>
    </row>
    <row r="59247" spans="4:6">
      <c r="D59247" s="63"/>
      <c r="F59247" s="64"/>
    </row>
    <row r="59248" spans="4:6">
      <c r="D59248" s="63"/>
      <c r="F59248" s="64"/>
    </row>
    <row r="59249" spans="4:6">
      <c r="D59249" s="63"/>
      <c r="F59249" s="64"/>
    </row>
    <row r="59250" spans="4:6">
      <c r="D59250" s="63"/>
      <c r="F59250" s="64"/>
    </row>
    <row r="59251" spans="4:6">
      <c r="D59251" s="63"/>
      <c r="F59251" s="64"/>
    </row>
    <row r="59252" spans="4:6">
      <c r="D59252" s="63"/>
      <c r="F59252" s="64"/>
    </row>
    <row r="59253" spans="4:6">
      <c r="D59253" s="63"/>
      <c r="F59253" s="64"/>
    </row>
    <row r="59254" spans="4:6">
      <c r="D59254" s="63"/>
      <c r="F59254" s="64"/>
    </row>
    <row r="59255" spans="4:6">
      <c r="D59255" s="63"/>
      <c r="F59255" s="64"/>
    </row>
    <row r="59256" spans="4:6">
      <c r="D59256" s="63"/>
      <c r="F59256" s="64"/>
    </row>
    <row r="59257" spans="4:6">
      <c r="D59257" s="63"/>
      <c r="F59257" s="64"/>
    </row>
    <row r="59258" spans="4:6">
      <c r="D59258" s="63"/>
      <c r="F59258" s="64"/>
    </row>
    <row r="59259" spans="4:6">
      <c r="D59259" s="63"/>
      <c r="F59259" s="64"/>
    </row>
    <row r="59260" spans="4:6">
      <c r="D59260" s="63"/>
      <c r="F59260" s="64"/>
    </row>
    <row r="59261" spans="4:6">
      <c r="D59261" s="63"/>
      <c r="F59261" s="64"/>
    </row>
    <row r="59262" spans="4:6">
      <c r="D59262" s="63"/>
      <c r="F59262" s="64"/>
    </row>
    <row r="59263" spans="4:6">
      <c r="D59263" s="63"/>
      <c r="F59263" s="64"/>
    </row>
    <row r="59264" spans="4:6">
      <c r="D59264" s="63"/>
      <c r="F59264" s="64"/>
    </row>
    <row r="59265" spans="4:6">
      <c r="D59265" s="63"/>
      <c r="F59265" s="64"/>
    </row>
    <row r="59266" spans="4:6">
      <c r="D59266" s="63"/>
      <c r="F59266" s="64"/>
    </row>
    <row r="59267" spans="4:6">
      <c r="D59267" s="63"/>
      <c r="F59267" s="64"/>
    </row>
    <row r="59268" spans="4:6">
      <c r="D59268" s="63"/>
      <c r="F59268" s="64"/>
    </row>
    <row r="59269" spans="4:6">
      <c r="D59269" s="63"/>
      <c r="F59269" s="64"/>
    </row>
    <row r="59270" spans="4:6">
      <c r="D59270" s="63"/>
      <c r="F59270" s="64"/>
    </row>
    <row r="59271" spans="4:6">
      <c r="D59271" s="63"/>
      <c r="F59271" s="64"/>
    </row>
    <row r="59272" spans="4:6">
      <c r="D59272" s="63"/>
      <c r="F59272" s="64"/>
    </row>
    <row r="59273" spans="4:6">
      <c r="D59273" s="63"/>
      <c r="F59273" s="64"/>
    </row>
    <row r="59274" spans="4:6">
      <c r="D59274" s="63"/>
      <c r="F59274" s="64"/>
    </row>
    <row r="59275" spans="4:6">
      <c r="D59275" s="63"/>
      <c r="F59275" s="64"/>
    </row>
    <row r="59276" spans="4:6">
      <c r="D59276" s="63"/>
      <c r="F59276" s="64"/>
    </row>
    <row r="59277" spans="4:6">
      <c r="D59277" s="63"/>
      <c r="F59277" s="64"/>
    </row>
    <row r="59278" spans="4:6">
      <c r="D59278" s="63"/>
      <c r="F59278" s="64"/>
    </row>
    <row r="59279" spans="4:6">
      <c r="D59279" s="63"/>
      <c r="F59279" s="64"/>
    </row>
    <row r="59280" spans="4:6">
      <c r="D59280" s="63"/>
      <c r="F59280" s="64"/>
    </row>
    <row r="59281" spans="4:6">
      <c r="D59281" s="63"/>
      <c r="F59281" s="64"/>
    </row>
    <row r="59282" spans="4:6">
      <c r="D59282" s="63"/>
      <c r="F59282" s="64"/>
    </row>
    <row r="59283" spans="4:6">
      <c r="D59283" s="63"/>
      <c r="F59283" s="64"/>
    </row>
    <row r="59284" spans="4:6">
      <c r="D59284" s="63"/>
      <c r="F59284" s="64"/>
    </row>
    <row r="59285" spans="4:6">
      <c r="D59285" s="63"/>
      <c r="F59285" s="64"/>
    </row>
    <row r="59286" spans="4:6">
      <c r="D59286" s="63"/>
      <c r="F59286" s="64"/>
    </row>
    <row r="59287" spans="4:6">
      <c r="D59287" s="63"/>
      <c r="F59287" s="64"/>
    </row>
    <row r="59288" spans="4:6">
      <c r="D59288" s="63"/>
      <c r="F59288" s="64"/>
    </row>
    <row r="59289" spans="4:6">
      <c r="D59289" s="63"/>
      <c r="F59289" s="64"/>
    </row>
    <row r="59290" spans="4:6">
      <c r="D59290" s="63"/>
      <c r="F59290" s="64"/>
    </row>
    <row r="59291" spans="4:6">
      <c r="D59291" s="63"/>
      <c r="F59291" s="64"/>
    </row>
    <row r="59292" spans="4:6">
      <c r="D59292" s="63"/>
      <c r="F59292" s="64"/>
    </row>
    <row r="59293" spans="4:6">
      <c r="D59293" s="63"/>
      <c r="F59293" s="64"/>
    </row>
    <row r="59294" spans="4:6">
      <c r="D59294" s="63"/>
      <c r="F59294" s="64"/>
    </row>
    <row r="59295" spans="4:6">
      <c r="D59295" s="63"/>
      <c r="F59295" s="64"/>
    </row>
    <row r="59296" spans="4:6">
      <c r="D59296" s="63"/>
      <c r="F59296" s="64"/>
    </row>
    <row r="59297" spans="4:6">
      <c r="D59297" s="63"/>
      <c r="F59297" s="64"/>
    </row>
    <row r="59298" spans="4:6">
      <c r="D59298" s="63"/>
      <c r="F59298" s="64"/>
    </row>
    <row r="59299" spans="4:6">
      <c r="D59299" s="63"/>
      <c r="F59299" s="64"/>
    </row>
    <row r="59300" spans="4:6">
      <c r="D59300" s="63"/>
      <c r="F59300" s="64"/>
    </row>
    <row r="59301" spans="4:6">
      <c r="D59301" s="63"/>
      <c r="F59301" s="64"/>
    </row>
    <row r="59302" spans="4:6">
      <c r="D59302" s="63"/>
      <c r="F59302" s="64"/>
    </row>
    <row r="59303" spans="4:6">
      <c r="D59303" s="63"/>
      <c r="F59303" s="64"/>
    </row>
    <row r="59304" spans="4:6">
      <c r="D59304" s="63"/>
      <c r="F59304" s="64"/>
    </row>
    <row r="59305" spans="4:6">
      <c r="D59305" s="63"/>
      <c r="F59305" s="64"/>
    </row>
    <row r="59306" spans="4:6">
      <c r="D59306" s="63"/>
      <c r="F59306" s="64"/>
    </row>
    <row r="59307" spans="4:6">
      <c r="D59307" s="63"/>
      <c r="F59307" s="64"/>
    </row>
    <row r="59308" spans="4:6">
      <c r="D59308" s="63"/>
      <c r="F59308" s="64"/>
    </row>
    <row r="59309" spans="4:6">
      <c r="D59309" s="63"/>
      <c r="F59309" s="64"/>
    </row>
    <row r="59310" spans="4:6">
      <c r="D59310" s="63"/>
      <c r="F59310" s="64"/>
    </row>
    <row r="59311" spans="4:6">
      <c r="D59311" s="63"/>
      <c r="F59311" s="64"/>
    </row>
    <row r="59312" spans="4:6">
      <c r="D59312" s="63"/>
      <c r="F59312" s="64"/>
    </row>
    <row r="59313" spans="4:6">
      <c r="D59313" s="63"/>
      <c r="F59313" s="64"/>
    </row>
    <row r="59314" spans="4:6">
      <c r="D59314" s="63"/>
      <c r="F59314" s="64"/>
    </row>
    <row r="59315" spans="4:6">
      <c r="D59315" s="63"/>
      <c r="F59315" s="64"/>
    </row>
    <row r="59316" spans="4:6">
      <c r="D59316" s="63"/>
      <c r="F59316" s="64"/>
    </row>
    <row r="59317" spans="4:6">
      <c r="D59317" s="63"/>
      <c r="F59317" s="64"/>
    </row>
    <row r="59318" spans="4:6">
      <c r="D59318" s="63"/>
      <c r="F59318" s="64"/>
    </row>
    <row r="59319" spans="4:6">
      <c r="D59319" s="63"/>
      <c r="F59319" s="64"/>
    </row>
    <row r="59320" spans="4:6">
      <c r="D59320" s="63"/>
      <c r="F59320" s="64"/>
    </row>
    <row r="59321" spans="4:6">
      <c r="D59321" s="63"/>
      <c r="F59321" s="64"/>
    </row>
    <row r="59322" spans="4:6">
      <c r="D59322" s="63"/>
      <c r="F59322" s="64"/>
    </row>
    <row r="59323" spans="4:6">
      <c r="D59323" s="63"/>
      <c r="F59323" s="64"/>
    </row>
    <row r="59324" spans="4:6">
      <c r="D59324" s="63"/>
      <c r="F59324" s="64"/>
    </row>
    <row r="59325" spans="4:6">
      <c r="D59325" s="63"/>
      <c r="F59325" s="64"/>
    </row>
    <row r="59326" spans="4:6">
      <c r="D59326" s="63"/>
      <c r="F59326" s="64"/>
    </row>
    <row r="59327" spans="4:6">
      <c r="D59327" s="63"/>
      <c r="F59327" s="64"/>
    </row>
    <row r="59328" spans="4:6">
      <c r="D59328" s="63"/>
      <c r="F59328" s="64"/>
    </row>
    <row r="59329" spans="4:6">
      <c r="D59329" s="63"/>
      <c r="F59329" s="64"/>
    </row>
    <row r="59330" spans="4:6">
      <c r="D59330" s="63"/>
      <c r="F59330" s="64"/>
    </row>
    <row r="59331" spans="4:6">
      <c r="D59331" s="63"/>
      <c r="F59331" s="64"/>
    </row>
    <row r="59332" spans="4:6">
      <c r="D59332" s="63"/>
      <c r="F59332" s="64"/>
    </row>
    <row r="59333" spans="4:6">
      <c r="D59333" s="63"/>
      <c r="F59333" s="64"/>
    </row>
    <row r="59334" spans="4:6">
      <c r="D59334" s="63"/>
      <c r="F59334" s="64"/>
    </row>
    <row r="59335" spans="4:6">
      <c r="D59335" s="63"/>
      <c r="F59335" s="64"/>
    </row>
    <row r="59336" spans="4:6">
      <c r="D59336" s="63"/>
      <c r="F59336" s="64"/>
    </row>
    <row r="59337" spans="4:6">
      <c r="D59337" s="63"/>
      <c r="F59337" s="64"/>
    </row>
    <row r="59338" spans="4:6">
      <c r="D59338" s="63"/>
      <c r="F59338" s="64"/>
    </row>
    <row r="59339" spans="4:6">
      <c r="D59339" s="63"/>
      <c r="F59339" s="64"/>
    </row>
    <row r="59340" spans="4:6">
      <c r="D59340" s="63"/>
      <c r="F59340" s="64"/>
    </row>
    <row r="59341" spans="4:6">
      <c r="D59341" s="63"/>
      <c r="F59341" s="64"/>
    </row>
    <row r="59342" spans="4:6">
      <c r="D59342" s="63"/>
      <c r="F59342" s="64"/>
    </row>
    <row r="59343" spans="4:6">
      <c r="D59343" s="63"/>
      <c r="F59343" s="64"/>
    </row>
    <row r="59344" spans="4:6">
      <c r="D59344" s="63"/>
      <c r="F59344" s="64"/>
    </row>
    <row r="59345" spans="4:6">
      <c r="D59345" s="63"/>
      <c r="F59345" s="64"/>
    </row>
    <row r="59346" spans="4:6">
      <c r="D59346" s="63"/>
      <c r="F59346" s="64"/>
    </row>
    <row r="59347" spans="4:6">
      <c r="D59347" s="63"/>
      <c r="F59347" s="64"/>
    </row>
    <row r="59348" spans="4:6">
      <c r="D59348" s="63"/>
      <c r="F59348" s="64"/>
    </row>
    <row r="59349" spans="4:6">
      <c r="D59349" s="63"/>
      <c r="F59349" s="64"/>
    </row>
    <row r="59350" spans="4:6">
      <c r="D59350" s="63"/>
      <c r="F59350" s="64"/>
    </row>
    <row r="59351" spans="4:6">
      <c r="D59351" s="63"/>
      <c r="F59351" s="64"/>
    </row>
    <row r="59352" spans="4:6">
      <c r="D59352" s="63"/>
      <c r="F59352" s="64"/>
    </row>
    <row r="59353" spans="4:6">
      <c r="D59353" s="63"/>
      <c r="F59353" s="64"/>
    </row>
    <row r="59354" spans="4:6">
      <c r="D59354" s="63"/>
      <c r="F59354" s="64"/>
    </row>
    <row r="59355" spans="4:6">
      <c r="D59355" s="63"/>
      <c r="F59355" s="64"/>
    </row>
    <row r="59356" spans="4:6">
      <c r="D59356" s="63"/>
      <c r="F59356" s="64"/>
    </row>
    <row r="59357" spans="4:6">
      <c r="D59357" s="63"/>
      <c r="F59357" s="64"/>
    </row>
    <row r="59358" spans="4:6">
      <c r="D59358" s="63"/>
      <c r="F59358" s="64"/>
    </row>
    <row r="59359" spans="4:6">
      <c r="D59359" s="63"/>
      <c r="F59359" s="64"/>
    </row>
    <row r="59360" spans="4:6">
      <c r="D59360" s="63"/>
      <c r="F59360" s="64"/>
    </row>
    <row r="59361" spans="4:6">
      <c r="D59361" s="63"/>
      <c r="F59361" s="64"/>
    </row>
    <row r="59362" spans="4:6">
      <c r="D59362" s="63"/>
      <c r="F59362" s="64"/>
    </row>
    <row r="59363" spans="4:6">
      <c r="D59363" s="63"/>
      <c r="F59363" s="64"/>
    </row>
    <row r="59364" spans="4:6">
      <c r="D59364" s="63"/>
      <c r="F59364" s="64"/>
    </row>
    <row r="59365" spans="4:6">
      <c r="D59365" s="63"/>
      <c r="F59365" s="64"/>
    </row>
    <row r="59366" spans="4:6">
      <c r="D59366" s="63"/>
      <c r="F59366" s="64"/>
    </row>
    <row r="59367" spans="4:6">
      <c r="D59367" s="63"/>
      <c r="F59367" s="64"/>
    </row>
    <row r="59368" spans="4:6">
      <c r="D59368" s="63"/>
      <c r="F59368" s="64"/>
    </row>
    <row r="59369" spans="4:6">
      <c r="D59369" s="63"/>
      <c r="F59369" s="64"/>
    </row>
    <row r="59370" spans="4:6">
      <c r="D59370" s="63"/>
      <c r="F59370" s="64"/>
    </row>
    <row r="59371" spans="4:6">
      <c r="D59371" s="63"/>
      <c r="F59371" s="64"/>
    </row>
    <row r="59372" spans="4:6">
      <c r="D59372" s="63"/>
      <c r="F59372" s="64"/>
    </row>
    <row r="59373" spans="4:6">
      <c r="D59373" s="63"/>
      <c r="F59373" s="64"/>
    </row>
    <row r="59374" spans="4:6">
      <c r="D59374" s="63"/>
      <c r="F59374" s="64"/>
    </row>
    <row r="59375" spans="4:6">
      <c r="D59375" s="63"/>
      <c r="F59375" s="64"/>
    </row>
    <row r="59376" spans="4:6">
      <c r="D59376" s="63"/>
      <c r="F59376" s="64"/>
    </row>
    <row r="59377" spans="4:6">
      <c r="D59377" s="63"/>
      <c r="F59377" s="64"/>
    </row>
    <row r="59378" spans="4:6">
      <c r="D59378" s="63"/>
      <c r="F59378" s="64"/>
    </row>
    <row r="59379" spans="4:6">
      <c r="D59379" s="63"/>
      <c r="F59379" s="64"/>
    </row>
    <row r="59380" spans="4:6">
      <c r="D59380" s="63"/>
      <c r="F59380" s="64"/>
    </row>
    <row r="59381" spans="4:6">
      <c r="D59381" s="63"/>
      <c r="F59381" s="64"/>
    </row>
    <row r="59382" spans="4:6">
      <c r="D59382" s="63"/>
      <c r="F59382" s="64"/>
    </row>
    <row r="59383" spans="4:6">
      <c r="D59383" s="63"/>
      <c r="F59383" s="64"/>
    </row>
    <row r="59384" spans="4:6">
      <c r="D59384" s="63"/>
      <c r="F59384" s="64"/>
    </row>
    <row r="59385" spans="4:6">
      <c r="D59385" s="63"/>
      <c r="F59385" s="64"/>
    </row>
    <row r="59386" spans="4:6">
      <c r="D59386" s="63"/>
      <c r="F59386" s="64"/>
    </row>
    <row r="59387" spans="4:6">
      <c r="D59387" s="63"/>
      <c r="F59387" s="64"/>
    </row>
    <row r="59388" spans="4:6">
      <c r="D59388" s="63"/>
      <c r="F59388" s="64"/>
    </row>
    <row r="59389" spans="4:6">
      <c r="D59389" s="63"/>
      <c r="F59389" s="64"/>
    </row>
    <row r="59390" spans="4:6">
      <c r="D59390" s="63"/>
      <c r="F59390" s="64"/>
    </row>
    <row r="59391" spans="4:6">
      <c r="D59391" s="63"/>
      <c r="F59391" s="64"/>
    </row>
    <row r="59392" spans="4:6">
      <c r="D59392" s="63"/>
      <c r="F59392" s="64"/>
    </row>
    <row r="59393" spans="4:6">
      <c r="D59393" s="63"/>
      <c r="F59393" s="64"/>
    </row>
    <row r="59394" spans="4:6">
      <c r="D59394" s="63"/>
      <c r="F59394" s="64"/>
    </row>
    <row r="59395" spans="4:6">
      <c r="D59395" s="63"/>
      <c r="F59395" s="64"/>
    </row>
    <row r="59396" spans="4:6">
      <c r="D59396" s="63"/>
      <c r="F59396" s="64"/>
    </row>
    <row r="59397" spans="4:6">
      <c r="D59397" s="63"/>
      <c r="F59397" s="64"/>
    </row>
    <row r="59398" spans="4:6">
      <c r="D59398" s="63"/>
      <c r="F59398" s="64"/>
    </row>
    <row r="59399" spans="4:6">
      <c r="D59399" s="63"/>
      <c r="F59399" s="64"/>
    </row>
    <row r="59400" spans="4:6">
      <c r="D59400" s="63"/>
      <c r="F59400" s="64"/>
    </row>
    <row r="59401" spans="4:6">
      <c r="D59401" s="63"/>
      <c r="F59401" s="64"/>
    </row>
    <row r="59402" spans="4:6">
      <c r="D59402" s="63"/>
      <c r="F59402" s="64"/>
    </row>
    <row r="59403" spans="4:6">
      <c r="D59403" s="63"/>
      <c r="F59403" s="64"/>
    </row>
    <row r="59404" spans="4:6">
      <c r="D59404" s="63"/>
      <c r="F59404" s="64"/>
    </row>
    <row r="59405" spans="4:6">
      <c r="D59405" s="63"/>
      <c r="F59405" s="64"/>
    </row>
    <row r="59406" spans="4:6">
      <c r="D59406" s="63"/>
      <c r="F59406" s="64"/>
    </row>
    <row r="59407" spans="4:6">
      <c r="D59407" s="63"/>
      <c r="F59407" s="64"/>
    </row>
    <row r="59408" spans="4:6">
      <c r="D59408" s="63"/>
      <c r="F59408" s="64"/>
    </row>
    <row r="59409" spans="4:6">
      <c r="D59409" s="63"/>
      <c r="F59409" s="64"/>
    </row>
    <row r="59410" spans="4:6">
      <c r="D59410" s="63"/>
      <c r="F59410" s="64"/>
    </row>
    <row r="59411" spans="4:6">
      <c r="D59411" s="63"/>
      <c r="F59411" s="64"/>
    </row>
    <row r="59412" spans="4:6">
      <c r="D59412" s="63"/>
      <c r="F59412" s="64"/>
    </row>
    <row r="59413" spans="4:6">
      <c r="D59413" s="63"/>
      <c r="F59413" s="64"/>
    </row>
    <row r="59414" spans="4:6">
      <c r="D59414" s="63"/>
      <c r="F59414" s="64"/>
    </row>
    <row r="59415" spans="4:6">
      <c r="D59415" s="63"/>
      <c r="F59415" s="64"/>
    </row>
    <row r="59416" spans="4:6">
      <c r="D59416" s="63"/>
      <c r="F59416" s="64"/>
    </row>
    <row r="59417" spans="4:6">
      <c r="D59417" s="63"/>
      <c r="F59417" s="64"/>
    </row>
    <row r="59418" spans="4:6">
      <c r="D59418" s="63"/>
      <c r="F59418" s="64"/>
    </row>
    <row r="59419" spans="4:6">
      <c r="D59419" s="63"/>
      <c r="F59419" s="64"/>
    </row>
    <row r="59420" spans="4:6">
      <c r="D59420" s="63"/>
      <c r="F59420" s="64"/>
    </row>
    <row r="59421" spans="4:6">
      <c r="D59421" s="63"/>
      <c r="F59421" s="64"/>
    </row>
    <row r="59422" spans="4:6">
      <c r="D59422" s="63"/>
      <c r="F59422" s="64"/>
    </row>
    <row r="59423" spans="4:6">
      <c r="D59423" s="63"/>
      <c r="F59423" s="64"/>
    </row>
    <row r="59424" spans="4:6">
      <c r="D59424" s="63"/>
      <c r="F59424" s="64"/>
    </row>
    <row r="59425" spans="4:6">
      <c r="D59425" s="63"/>
      <c r="F59425" s="64"/>
    </row>
    <row r="59426" spans="4:6">
      <c r="D59426" s="63"/>
      <c r="F59426" s="64"/>
    </row>
    <row r="59427" spans="4:6">
      <c r="D59427" s="63"/>
      <c r="F59427" s="64"/>
    </row>
    <row r="59428" spans="4:6">
      <c r="D59428" s="63"/>
      <c r="F59428" s="64"/>
    </row>
    <row r="59429" spans="4:6">
      <c r="D59429" s="63"/>
      <c r="F59429" s="64"/>
    </row>
    <row r="59430" spans="4:6">
      <c r="D59430" s="63"/>
      <c r="F59430" s="64"/>
    </row>
    <row r="59431" spans="4:6">
      <c r="D59431" s="63"/>
      <c r="F59431" s="64"/>
    </row>
    <row r="59432" spans="4:6">
      <c r="D59432" s="63"/>
      <c r="F59432" s="64"/>
    </row>
    <row r="59433" spans="4:6">
      <c r="D59433" s="63"/>
      <c r="F59433" s="64"/>
    </row>
    <row r="59434" spans="4:6">
      <c r="D59434" s="63"/>
      <c r="F59434" s="64"/>
    </row>
    <row r="59435" spans="4:6">
      <c r="D59435" s="63"/>
      <c r="F59435" s="64"/>
    </row>
    <row r="59436" spans="4:6">
      <c r="D59436" s="63"/>
      <c r="F59436" s="64"/>
    </row>
    <row r="59437" spans="4:6">
      <c r="D59437" s="63"/>
      <c r="F59437" s="64"/>
    </row>
    <row r="59438" spans="4:6">
      <c r="D59438" s="63"/>
      <c r="F59438" s="64"/>
    </row>
    <row r="59439" spans="4:6">
      <c r="D59439" s="63"/>
      <c r="F59439" s="64"/>
    </row>
    <row r="59440" spans="4:6">
      <c r="D59440" s="63"/>
      <c r="F59440" s="64"/>
    </row>
    <row r="59441" spans="4:6">
      <c r="D59441" s="63"/>
      <c r="F59441" s="64"/>
    </row>
    <row r="59442" spans="4:6">
      <c r="D59442" s="63"/>
      <c r="F59442" s="64"/>
    </row>
    <row r="59443" spans="4:6">
      <c r="D59443" s="63"/>
      <c r="F59443" s="64"/>
    </row>
    <row r="59444" spans="4:6">
      <c r="D59444" s="63"/>
      <c r="F59444" s="64"/>
    </row>
    <row r="59445" spans="4:6">
      <c r="D59445" s="63"/>
      <c r="F59445" s="64"/>
    </row>
    <row r="59446" spans="4:6">
      <c r="D59446" s="63"/>
      <c r="F59446" s="64"/>
    </row>
    <row r="59447" spans="4:6">
      <c r="D59447" s="63"/>
      <c r="F59447" s="64"/>
    </row>
    <row r="59448" spans="4:6">
      <c r="D59448" s="63"/>
      <c r="F59448" s="64"/>
    </row>
    <row r="59449" spans="4:6">
      <c r="D59449" s="63"/>
      <c r="F59449" s="64"/>
    </row>
    <row r="59450" spans="4:6">
      <c r="D59450" s="63"/>
      <c r="F59450" s="64"/>
    </row>
    <row r="59451" spans="4:6">
      <c r="D59451" s="63"/>
      <c r="F59451" s="64"/>
    </row>
    <row r="59452" spans="4:6">
      <c r="D59452" s="63"/>
      <c r="F59452" s="64"/>
    </row>
    <row r="59453" spans="4:6">
      <c r="D59453" s="63"/>
      <c r="F59453" s="64"/>
    </row>
    <row r="59454" spans="4:6">
      <c r="D59454" s="63"/>
      <c r="F59454" s="64"/>
    </row>
    <row r="59455" spans="4:6">
      <c r="D59455" s="63"/>
      <c r="F59455" s="64"/>
    </row>
    <row r="59456" spans="4:6">
      <c r="D59456" s="63"/>
      <c r="F59456" s="64"/>
    </row>
    <row r="59457" spans="4:6">
      <c r="D59457" s="63"/>
      <c r="F59457" s="64"/>
    </row>
    <row r="59458" spans="4:6">
      <c r="D59458" s="63"/>
      <c r="F59458" s="64"/>
    </row>
    <row r="59459" spans="4:6">
      <c r="D59459" s="63"/>
      <c r="F59459" s="64"/>
    </row>
    <row r="59460" spans="4:6">
      <c r="D59460" s="63"/>
      <c r="F59460" s="64"/>
    </row>
    <row r="59461" spans="4:6">
      <c r="D59461" s="63"/>
      <c r="F59461" s="64"/>
    </row>
    <row r="59462" spans="4:6">
      <c r="D59462" s="63"/>
      <c r="F59462" s="64"/>
    </row>
    <row r="59463" spans="4:6">
      <c r="D59463" s="63"/>
      <c r="F59463" s="64"/>
    </row>
    <row r="59464" spans="4:6">
      <c r="D59464" s="63"/>
      <c r="F59464" s="64"/>
    </row>
    <row r="59465" spans="4:6">
      <c r="D59465" s="63"/>
      <c r="F59465" s="64"/>
    </row>
    <row r="59466" spans="4:6">
      <c r="D59466" s="63"/>
      <c r="F59466" s="64"/>
    </row>
    <row r="59467" spans="4:6">
      <c r="D59467" s="63"/>
      <c r="F59467" s="64"/>
    </row>
    <row r="59468" spans="4:6">
      <c r="D59468" s="63"/>
      <c r="F59468" s="64"/>
    </row>
    <row r="59469" spans="4:6">
      <c r="D59469" s="63"/>
      <c r="F59469" s="64"/>
    </row>
    <row r="59470" spans="4:6">
      <c r="D59470" s="63"/>
      <c r="F59470" s="64"/>
    </row>
    <row r="59471" spans="4:6">
      <c r="D59471" s="63"/>
      <c r="F59471" s="64"/>
    </row>
    <row r="59472" spans="4:6">
      <c r="D59472" s="63"/>
      <c r="F59472" s="64"/>
    </row>
    <row r="59473" spans="4:6">
      <c r="D59473" s="63"/>
      <c r="F59473" s="64"/>
    </row>
    <row r="59474" spans="4:6">
      <c r="D59474" s="63"/>
      <c r="F59474" s="64"/>
    </row>
    <row r="59475" spans="4:6">
      <c r="D59475" s="63"/>
      <c r="F59475" s="64"/>
    </row>
    <row r="59476" spans="4:6">
      <c r="D59476" s="63"/>
      <c r="F59476" s="64"/>
    </row>
    <row r="59477" spans="4:6">
      <c r="D59477" s="63"/>
      <c r="F59477" s="64"/>
    </row>
    <row r="59478" spans="4:6">
      <c r="D59478" s="63"/>
      <c r="F59478" s="64"/>
    </row>
    <row r="59479" spans="4:6">
      <c r="D59479" s="63"/>
      <c r="F59479" s="64"/>
    </row>
    <row r="59480" spans="4:6">
      <c r="D59480" s="63"/>
      <c r="F59480" s="64"/>
    </row>
    <row r="59481" spans="4:6">
      <c r="D59481" s="63"/>
      <c r="F59481" s="64"/>
    </row>
    <row r="59482" spans="4:6">
      <c r="D59482" s="63"/>
      <c r="F59482" s="64"/>
    </row>
    <row r="59483" spans="4:6">
      <c r="D59483" s="63"/>
      <c r="F59483" s="64"/>
    </row>
    <row r="59484" spans="4:6">
      <c r="D59484" s="63"/>
      <c r="F59484" s="64"/>
    </row>
    <row r="59485" spans="4:6">
      <c r="D59485" s="63"/>
      <c r="F59485" s="64"/>
    </row>
    <row r="59486" spans="4:6">
      <c r="D59486" s="63"/>
      <c r="F59486" s="64"/>
    </row>
    <row r="59487" spans="4:6">
      <c r="D59487" s="63"/>
      <c r="F59487" s="64"/>
    </row>
    <row r="59488" spans="4:6">
      <c r="D59488" s="63"/>
      <c r="F59488" s="64"/>
    </row>
    <row r="59489" spans="4:6">
      <c r="D59489" s="63"/>
      <c r="F59489" s="64"/>
    </row>
    <row r="59490" spans="4:6">
      <c r="D59490" s="63"/>
      <c r="F59490" s="64"/>
    </row>
    <row r="59491" spans="4:6">
      <c r="D59491" s="63"/>
      <c r="F59491" s="64"/>
    </row>
    <row r="59492" spans="4:6">
      <c r="D59492" s="63"/>
      <c r="F59492" s="64"/>
    </row>
    <row r="59493" spans="4:6">
      <c r="D59493" s="63"/>
      <c r="F59493" s="64"/>
    </row>
    <row r="59494" spans="4:6">
      <c r="D59494" s="63"/>
      <c r="F59494" s="64"/>
    </row>
    <row r="59495" spans="4:6">
      <c r="D59495" s="63"/>
      <c r="F59495" s="64"/>
    </row>
    <row r="59496" spans="4:6">
      <c r="D59496" s="63"/>
      <c r="F59496" s="64"/>
    </row>
    <row r="59497" spans="4:6">
      <c r="D59497" s="63"/>
      <c r="F59497" s="64"/>
    </row>
    <row r="59498" spans="4:6">
      <c r="D59498" s="63"/>
      <c r="F59498" s="64"/>
    </row>
    <row r="59499" spans="4:6">
      <c r="D59499" s="63"/>
      <c r="F59499" s="64"/>
    </row>
    <row r="59500" spans="4:6">
      <c r="D59500" s="63"/>
      <c r="F59500" s="64"/>
    </row>
    <row r="59501" spans="4:6">
      <c r="D59501" s="63"/>
      <c r="F59501" s="64"/>
    </row>
    <row r="59502" spans="4:6">
      <c r="D59502" s="63"/>
      <c r="F59502" s="64"/>
    </row>
    <row r="59503" spans="4:6">
      <c r="D59503" s="63"/>
      <c r="F59503" s="64"/>
    </row>
    <row r="59504" spans="4:6">
      <c r="D59504" s="63"/>
      <c r="F59504" s="64"/>
    </row>
    <row r="59505" spans="4:6">
      <c r="D59505" s="63"/>
      <c r="F59505" s="64"/>
    </row>
    <row r="59506" spans="4:6">
      <c r="D59506" s="63"/>
      <c r="F59506" s="64"/>
    </row>
    <row r="59507" spans="4:6">
      <c r="D59507" s="63"/>
      <c r="F59507" s="64"/>
    </row>
    <row r="59508" spans="4:6">
      <c r="D59508" s="63"/>
      <c r="F59508" s="64"/>
    </row>
    <row r="59509" spans="4:6">
      <c r="D59509" s="63"/>
      <c r="F59509" s="64"/>
    </row>
    <row r="59510" spans="4:6">
      <c r="D59510" s="63"/>
      <c r="F59510" s="64"/>
    </row>
    <row r="59511" spans="4:6">
      <c r="D59511" s="63"/>
      <c r="F59511" s="64"/>
    </row>
    <row r="59512" spans="4:6">
      <c r="D59512" s="63"/>
      <c r="F59512" s="64"/>
    </row>
    <row r="59513" spans="4:6">
      <c r="D59513" s="63"/>
      <c r="F59513" s="64"/>
    </row>
    <row r="59514" spans="4:6">
      <c r="D59514" s="63"/>
      <c r="F59514" s="64"/>
    </row>
    <row r="59515" spans="4:6">
      <c r="D59515" s="63"/>
      <c r="F59515" s="64"/>
    </row>
    <row r="59516" spans="4:6">
      <c r="D59516" s="63"/>
      <c r="F59516" s="64"/>
    </row>
    <row r="59517" spans="4:6">
      <c r="D59517" s="63"/>
      <c r="F59517" s="64"/>
    </row>
    <row r="59518" spans="4:6">
      <c r="D59518" s="63"/>
      <c r="F59518" s="64"/>
    </row>
    <row r="59519" spans="4:6">
      <c r="D59519" s="63"/>
      <c r="F59519" s="64"/>
    </row>
    <row r="59520" spans="4:6">
      <c r="D59520" s="63"/>
      <c r="F59520" s="64"/>
    </row>
    <row r="59521" spans="4:6">
      <c r="D59521" s="63"/>
      <c r="F59521" s="64"/>
    </row>
    <row r="59522" spans="4:6">
      <c r="D59522" s="63"/>
      <c r="F59522" s="64"/>
    </row>
    <row r="59523" spans="4:6">
      <c r="D59523" s="63"/>
      <c r="F59523" s="64"/>
    </row>
    <row r="59524" spans="4:6">
      <c r="D59524" s="63"/>
      <c r="F59524" s="64"/>
    </row>
    <row r="59525" spans="4:6">
      <c r="D59525" s="63"/>
      <c r="F59525" s="64"/>
    </row>
    <row r="59526" spans="4:6">
      <c r="D59526" s="63"/>
      <c r="F59526" s="64"/>
    </row>
    <row r="59527" spans="4:6">
      <c r="D59527" s="63"/>
      <c r="F59527" s="64"/>
    </row>
    <row r="59528" spans="4:6">
      <c r="D59528" s="63"/>
      <c r="F59528" s="64"/>
    </row>
    <row r="59529" spans="4:6">
      <c r="D59529" s="63"/>
      <c r="F59529" s="64"/>
    </row>
    <row r="59530" spans="4:6">
      <c r="D59530" s="63"/>
      <c r="F59530" s="64"/>
    </row>
    <row r="59531" spans="4:6">
      <c r="D59531" s="63"/>
      <c r="F59531" s="64"/>
    </row>
    <row r="59532" spans="4:6">
      <c r="D59532" s="63"/>
      <c r="F59532" s="64"/>
    </row>
    <row r="59533" spans="4:6">
      <c r="D59533" s="63"/>
      <c r="F59533" s="64"/>
    </row>
    <row r="59534" spans="4:6">
      <c r="D59534" s="63"/>
      <c r="F59534" s="64"/>
    </row>
    <row r="59535" spans="4:6">
      <c r="D59535" s="63"/>
      <c r="F59535" s="64"/>
    </row>
    <row r="59536" spans="4:6">
      <c r="D59536" s="63"/>
      <c r="F59536" s="64"/>
    </row>
    <row r="59537" spans="4:6">
      <c r="D59537" s="63"/>
      <c r="F59537" s="64"/>
    </row>
    <row r="59538" spans="4:6">
      <c r="D59538" s="63"/>
      <c r="F59538" s="64"/>
    </row>
    <row r="59539" spans="4:6">
      <c r="D59539" s="63"/>
      <c r="F59539" s="64"/>
    </row>
    <row r="59540" spans="4:6">
      <c r="D59540" s="63"/>
      <c r="F59540" s="64"/>
    </row>
    <row r="59541" spans="4:6">
      <c r="D59541" s="63"/>
      <c r="F59541" s="64"/>
    </row>
    <row r="59542" spans="4:6">
      <c r="D59542" s="63"/>
      <c r="F59542" s="64"/>
    </row>
    <row r="59543" spans="4:6">
      <c r="D59543" s="63"/>
      <c r="F59543" s="64"/>
    </row>
    <row r="59544" spans="4:6">
      <c r="D59544" s="63"/>
      <c r="F59544" s="64"/>
    </row>
    <row r="59545" spans="4:6">
      <c r="D59545" s="63"/>
      <c r="F59545" s="64"/>
    </row>
    <row r="59546" spans="4:6">
      <c r="D59546" s="63"/>
      <c r="F59546" s="64"/>
    </row>
    <row r="59547" spans="4:6">
      <c r="D59547" s="63"/>
      <c r="F59547" s="64"/>
    </row>
    <row r="59548" spans="4:6">
      <c r="D59548" s="63"/>
      <c r="F59548" s="64"/>
    </row>
    <row r="59549" spans="4:6">
      <c r="D59549" s="63"/>
      <c r="F59549" s="64"/>
    </row>
    <row r="59550" spans="4:6">
      <c r="D59550" s="63"/>
      <c r="F59550" s="64"/>
    </row>
    <row r="59551" spans="4:6">
      <c r="D59551" s="63"/>
      <c r="F59551" s="64"/>
    </row>
    <row r="59552" spans="4:6">
      <c r="D59552" s="63"/>
      <c r="F59552" s="64"/>
    </row>
    <row r="59553" spans="4:6">
      <c r="D59553" s="63"/>
      <c r="F59553" s="64"/>
    </row>
    <row r="59554" spans="4:6">
      <c r="D59554" s="63"/>
      <c r="F59554" s="64"/>
    </row>
    <row r="59555" spans="4:6">
      <c r="D59555" s="63"/>
      <c r="F59555" s="64"/>
    </row>
    <row r="59556" spans="4:6">
      <c r="D59556" s="63"/>
      <c r="F59556" s="64"/>
    </row>
    <row r="59557" spans="4:6">
      <c r="D59557" s="63"/>
      <c r="F59557" s="64"/>
    </row>
    <row r="59558" spans="4:6">
      <c r="D59558" s="63"/>
      <c r="F59558" s="64"/>
    </row>
    <row r="59559" spans="4:6">
      <c r="D59559" s="63"/>
      <c r="F59559" s="64"/>
    </row>
    <row r="59560" spans="4:6">
      <c r="D59560" s="63"/>
      <c r="F59560" s="64"/>
    </row>
    <row r="59561" spans="4:6">
      <c r="D59561" s="63"/>
      <c r="F59561" s="64"/>
    </row>
    <row r="59562" spans="4:6">
      <c r="D59562" s="63"/>
      <c r="F59562" s="64"/>
    </row>
    <row r="59563" spans="4:6">
      <c r="D59563" s="63"/>
      <c r="F59563" s="64"/>
    </row>
    <row r="59564" spans="4:6">
      <c r="D59564" s="63"/>
      <c r="F59564" s="64"/>
    </row>
    <row r="59565" spans="4:6">
      <c r="D59565" s="63"/>
      <c r="F59565" s="64"/>
    </row>
    <row r="59566" spans="4:6">
      <c r="D59566" s="63"/>
      <c r="F59566" s="64"/>
    </row>
    <row r="59567" spans="4:6">
      <c r="D59567" s="63"/>
      <c r="F59567" s="64"/>
    </row>
    <row r="59568" spans="4:6">
      <c r="D59568" s="63"/>
      <c r="F59568" s="64"/>
    </row>
    <row r="59569" spans="4:6">
      <c r="D59569" s="63"/>
      <c r="F59569" s="64"/>
    </row>
    <row r="59570" spans="4:6">
      <c r="D59570" s="63"/>
      <c r="F59570" s="64"/>
    </row>
    <row r="59571" spans="4:6">
      <c r="D59571" s="63"/>
      <c r="F59571" s="64"/>
    </row>
    <row r="59572" spans="4:6">
      <c r="D59572" s="63"/>
      <c r="F59572" s="64"/>
    </row>
    <row r="59573" spans="4:6">
      <c r="D59573" s="63"/>
      <c r="F59573" s="64"/>
    </row>
    <row r="59574" spans="4:6">
      <c r="D59574" s="63"/>
      <c r="F59574" s="64"/>
    </row>
    <row r="59575" spans="4:6">
      <c r="D59575" s="63"/>
      <c r="F59575" s="64"/>
    </row>
    <row r="59576" spans="4:6">
      <c r="D59576" s="63"/>
      <c r="F59576" s="64"/>
    </row>
    <row r="59577" spans="4:6">
      <c r="D59577" s="63"/>
      <c r="F59577" s="64"/>
    </row>
    <row r="59578" spans="4:6">
      <c r="D59578" s="63"/>
      <c r="F59578" s="64"/>
    </row>
    <row r="59579" spans="4:6">
      <c r="D59579" s="63"/>
      <c r="F59579" s="64"/>
    </row>
    <row r="59580" spans="4:6">
      <c r="D59580" s="63"/>
      <c r="F59580" s="64"/>
    </row>
    <row r="59581" spans="4:6">
      <c r="D59581" s="63"/>
      <c r="F59581" s="64"/>
    </row>
    <row r="59582" spans="4:6">
      <c r="D59582" s="63"/>
      <c r="F59582" s="64"/>
    </row>
    <row r="59583" spans="4:6">
      <c r="D59583" s="63"/>
      <c r="F59583" s="64"/>
    </row>
    <row r="59584" spans="4:6">
      <c r="D59584" s="63"/>
      <c r="F59584" s="64"/>
    </row>
    <row r="59585" spans="4:6">
      <c r="D59585" s="63"/>
      <c r="F59585" s="64"/>
    </row>
    <row r="59586" spans="4:6">
      <c r="D59586" s="63"/>
      <c r="F59586" s="64"/>
    </row>
    <row r="59587" spans="4:6">
      <c r="D59587" s="63"/>
      <c r="F59587" s="64"/>
    </row>
    <row r="59588" spans="4:6">
      <c r="D59588" s="63"/>
      <c r="F59588" s="64"/>
    </row>
    <row r="59589" spans="4:6">
      <c r="D59589" s="63"/>
      <c r="F59589" s="64"/>
    </row>
    <row r="59590" spans="4:6">
      <c r="D59590" s="63"/>
      <c r="F59590" s="64"/>
    </row>
    <row r="59591" spans="4:6">
      <c r="D59591" s="63"/>
      <c r="F59591" s="64"/>
    </row>
    <row r="59592" spans="4:6">
      <c r="D59592" s="63"/>
      <c r="F59592" s="64"/>
    </row>
    <row r="59593" spans="4:6">
      <c r="D59593" s="63"/>
      <c r="F59593" s="64"/>
    </row>
    <row r="59594" spans="4:6">
      <c r="D59594" s="63"/>
      <c r="F59594" s="64"/>
    </row>
    <row r="59595" spans="4:6">
      <c r="D59595" s="63"/>
      <c r="F59595" s="64"/>
    </row>
    <row r="59596" spans="4:6">
      <c r="D59596" s="63"/>
      <c r="F59596" s="64"/>
    </row>
    <row r="59597" spans="4:6">
      <c r="D59597" s="63"/>
      <c r="F59597" s="64"/>
    </row>
    <row r="59598" spans="4:6">
      <c r="D59598" s="63"/>
      <c r="F59598" s="64"/>
    </row>
    <row r="59599" spans="4:6">
      <c r="D59599" s="63"/>
      <c r="F59599" s="64"/>
    </row>
    <row r="59600" spans="4:6">
      <c r="D59600" s="63"/>
      <c r="F59600" s="64"/>
    </row>
    <row r="59601" spans="4:6">
      <c r="D59601" s="63"/>
      <c r="F59601" s="64"/>
    </row>
    <row r="59602" spans="4:6">
      <c r="D59602" s="63"/>
      <c r="F59602" s="64"/>
    </row>
    <row r="59603" spans="4:6">
      <c r="D59603" s="63"/>
      <c r="F59603" s="64"/>
    </row>
    <row r="59604" spans="4:6">
      <c r="D59604" s="63"/>
      <c r="F59604" s="64"/>
    </row>
    <row r="59605" spans="4:6">
      <c r="D59605" s="63"/>
      <c r="F59605" s="64"/>
    </row>
    <row r="59606" spans="4:6">
      <c r="D59606" s="63"/>
      <c r="F59606" s="64"/>
    </row>
    <row r="59607" spans="4:6">
      <c r="D59607" s="63"/>
      <c r="F59607" s="64"/>
    </row>
    <row r="59608" spans="4:6">
      <c r="D59608" s="63"/>
      <c r="F59608" s="64"/>
    </row>
    <row r="59609" spans="4:6">
      <c r="D59609" s="63"/>
      <c r="F59609" s="64"/>
    </row>
    <row r="59610" spans="4:6">
      <c r="D59610" s="63"/>
      <c r="F59610" s="64"/>
    </row>
    <row r="59611" spans="4:6">
      <c r="D59611" s="63"/>
      <c r="F59611" s="64"/>
    </row>
    <row r="59612" spans="4:6">
      <c r="D59612" s="63"/>
      <c r="F59612" s="64"/>
    </row>
    <row r="59613" spans="4:6">
      <c r="D59613" s="63"/>
      <c r="F59613" s="64"/>
    </row>
    <row r="59614" spans="4:6">
      <c r="D59614" s="63"/>
      <c r="F59614" s="64"/>
    </row>
    <row r="59615" spans="4:6">
      <c r="D59615" s="63"/>
      <c r="F59615" s="64"/>
    </row>
    <row r="59616" spans="4:6">
      <c r="D59616" s="63"/>
      <c r="F59616" s="64"/>
    </row>
    <row r="59617" spans="4:6">
      <c r="D59617" s="63"/>
      <c r="F59617" s="64"/>
    </row>
    <row r="59618" spans="4:6">
      <c r="D59618" s="63"/>
      <c r="F59618" s="64"/>
    </row>
    <row r="59619" spans="4:6">
      <c r="D59619" s="63"/>
      <c r="F59619" s="64"/>
    </row>
    <row r="59620" spans="4:6">
      <c r="D59620" s="63"/>
      <c r="F59620" s="64"/>
    </row>
    <row r="59621" spans="4:6">
      <c r="D59621" s="63"/>
      <c r="F59621" s="64"/>
    </row>
    <row r="59622" spans="4:6">
      <c r="D59622" s="63"/>
      <c r="F59622" s="64"/>
    </row>
    <row r="59623" spans="4:6">
      <c r="D59623" s="63"/>
      <c r="F59623" s="64"/>
    </row>
    <row r="59624" spans="4:6">
      <c r="D59624" s="63"/>
      <c r="F59624" s="64"/>
    </row>
    <row r="59625" spans="4:6">
      <c r="D59625" s="63"/>
      <c r="F59625" s="64"/>
    </row>
    <row r="59626" spans="4:6">
      <c r="D59626" s="63"/>
      <c r="F59626" s="64"/>
    </row>
    <row r="59627" spans="4:6">
      <c r="D59627" s="63"/>
      <c r="F59627" s="64"/>
    </row>
    <row r="59628" spans="4:6">
      <c r="D59628" s="63"/>
      <c r="F59628" s="64"/>
    </row>
    <row r="59629" spans="4:6">
      <c r="D59629" s="63"/>
      <c r="F59629" s="64"/>
    </row>
    <row r="59630" spans="4:6">
      <c r="D59630" s="63"/>
      <c r="F59630" s="64"/>
    </row>
    <row r="59631" spans="4:6">
      <c r="D59631" s="63"/>
      <c r="F59631" s="64"/>
    </row>
    <row r="59632" spans="4:6">
      <c r="D59632" s="63"/>
      <c r="F59632" s="64"/>
    </row>
    <row r="59633" spans="4:6">
      <c r="D59633" s="63"/>
      <c r="F59633" s="64"/>
    </row>
    <row r="59634" spans="4:6">
      <c r="D59634" s="63"/>
      <c r="F59634" s="64"/>
    </row>
    <row r="59635" spans="4:6">
      <c r="D59635" s="63"/>
      <c r="F59635" s="64"/>
    </row>
    <row r="59636" spans="4:6">
      <c r="D59636" s="63"/>
      <c r="F59636" s="64"/>
    </row>
    <row r="59637" spans="4:6">
      <c r="D59637" s="63"/>
      <c r="F59637" s="64"/>
    </row>
    <row r="59638" spans="4:6">
      <c r="D59638" s="63"/>
      <c r="F59638" s="64"/>
    </row>
    <row r="59639" spans="4:6">
      <c r="D59639" s="63"/>
      <c r="F59639" s="64"/>
    </row>
    <row r="59640" spans="4:6">
      <c r="D59640" s="63"/>
      <c r="F59640" s="64"/>
    </row>
    <row r="59641" spans="4:6">
      <c r="D59641" s="63"/>
      <c r="F59641" s="64"/>
    </row>
    <row r="59642" spans="4:6">
      <c r="D59642" s="63"/>
      <c r="F59642" s="64"/>
    </row>
    <row r="59643" spans="4:6">
      <c r="D59643" s="63"/>
      <c r="F59643" s="64"/>
    </row>
    <row r="59644" spans="4:6">
      <c r="D59644" s="63"/>
      <c r="F59644" s="64"/>
    </row>
    <row r="59645" spans="4:6">
      <c r="D59645" s="63"/>
      <c r="F59645" s="64"/>
    </row>
    <row r="59646" spans="4:6">
      <c r="D59646" s="63"/>
      <c r="F59646" s="64"/>
    </row>
    <row r="59647" spans="4:6">
      <c r="D59647" s="63"/>
      <c r="F59647" s="64"/>
    </row>
    <row r="59648" spans="4:6">
      <c r="D59648" s="63"/>
      <c r="F59648" s="64"/>
    </row>
    <row r="59649" spans="4:6">
      <c r="D59649" s="63"/>
      <c r="F59649" s="64"/>
    </row>
    <row r="59650" spans="4:6">
      <c r="D59650" s="63"/>
      <c r="F59650" s="64"/>
    </row>
    <row r="59651" spans="4:6">
      <c r="D59651" s="63"/>
      <c r="F59651" s="64"/>
    </row>
    <row r="59652" spans="4:6">
      <c r="D59652" s="63"/>
      <c r="F59652" s="64"/>
    </row>
    <row r="59653" spans="4:6">
      <c r="D59653" s="63"/>
      <c r="F59653" s="64"/>
    </row>
    <row r="59654" spans="4:6">
      <c r="D59654" s="63"/>
      <c r="F59654" s="64"/>
    </row>
    <row r="59655" spans="4:6">
      <c r="D59655" s="63"/>
      <c r="F59655" s="64"/>
    </row>
    <row r="59656" spans="4:6">
      <c r="D59656" s="63"/>
      <c r="F59656" s="64"/>
    </row>
    <row r="59657" spans="4:6">
      <c r="D59657" s="63"/>
      <c r="F59657" s="64"/>
    </row>
    <row r="59658" spans="4:6">
      <c r="D59658" s="63"/>
      <c r="F59658" s="64"/>
    </row>
    <row r="59659" spans="4:6">
      <c r="D59659" s="63"/>
      <c r="F59659" s="64"/>
    </row>
    <row r="59660" spans="4:6">
      <c r="D59660" s="63"/>
      <c r="F59660" s="64"/>
    </row>
    <row r="59661" spans="4:6">
      <c r="D59661" s="63"/>
      <c r="F59661" s="64"/>
    </row>
    <row r="59662" spans="4:6">
      <c r="D59662" s="63"/>
      <c r="F59662" s="64"/>
    </row>
    <row r="59663" spans="4:6">
      <c r="D59663" s="63"/>
      <c r="F59663" s="64"/>
    </row>
    <row r="59664" spans="4:6">
      <c r="D59664" s="63"/>
      <c r="F59664" s="64"/>
    </row>
    <row r="59665" spans="4:6">
      <c r="D59665" s="63"/>
      <c r="F59665" s="64"/>
    </row>
    <row r="59666" spans="4:6">
      <c r="D59666" s="63"/>
      <c r="F59666" s="64"/>
    </row>
    <row r="59667" spans="4:6">
      <c r="D59667" s="63"/>
      <c r="F59667" s="64"/>
    </row>
    <row r="59668" spans="4:6">
      <c r="D59668" s="63"/>
      <c r="F59668" s="64"/>
    </row>
    <row r="59669" spans="4:6">
      <c r="D59669" s="63"/>
      <c r="F59669" s="64"/>
    </row>
    <row r="59670" spans="4:6">
      <c r="D59670" s="63"/>
      <c r="F59670" s="64"/>
    </row>
    <row r="59671" spans="4:6">
      <c r="D59671" s="63"/>
      <c r="F59671" s="64"/>
    </row>
    <row r="59672" spans="4:6">
      <c r="D59672" s="63"/>
      <c r="F59672" s="64"/>
    </row>
    <row r="59673" spans="4:6">
      <c r="D59673" s="63"/>
      <c r="F59673" s="64"/>
    </row>
    <row r="59674" spans="4:6">
      <c r="D59674" s="63"/>
      <c r="F59674" s="64"/>
    </row>
    <row r="59675" spans="4:6">
      <c r="D59675" s="63"/>
      <c r="F59675" s="64"/>
    </row>
    <row r="59676" spans="4:6">
      <c r="D59676" s="63"/>
      <c r="F59676" s="64"/>
    </row>
    <row r="59677" spans="4:6">
      <c r="D59677" s="63"/>
      <c r="F59677" s="64"/>
    </row>
    <row r="59678" spans="4:6">
      <c r="D59678" s="63"/>
      <c r="F59678" s="64"/>
    </row>
    <row r="59679" spans="4:6">
      <c r="D59679" s="63"/>
      <c r="F59679" s="64"/>
    </row>
    <row r="59680" spans="4:6">
      <c r="D59680" s="63"/>
      <c r="F59680" s="64"/>
    </row>
    <row r="59681" spans="4:6">
      <c r="D59681" s="63"/>
      <c r="F59681" s="64"/>
    </row>
    <row r="59682" spans="4:6">
      <c r="D59682" s="63"/>
      <c r="F59682" s="64"/>
    </row>
    <row r="59683" spans="4:6">
      <c r="D59683" s="63"/>
      <c r="F59683" s="64"/>
    </row>
    <row r="59684" spans="4:6">
      <c r="D59684" s="63"/>
      <c r="F59684" s="64"/>
    </row>
    <row r="59685" spans="4:6">
      <c r="D59685" s="63"/>
      <c r="F59685" s="64"/>
    </row>
    <row r="59686" spans="4:6">
      <c r="D59686" s="63"/>
      <c r="F59686" s="64"/>
    </row>
    <row r="59687" spans="4:6">
      <c r="D59687" s="63"/>
      <c r="F59687" s="64"/>
    </row>
    <row r="59688" spans="4:6">
      <c r="D59688" s="63"/>
      <c r="F59688" s="64"/>
    </row>
    <row r="59689" spans="4:6">
      <c r="D59689" s="63"/>
      <c r="F59689" s="64"/>
    </row>
    <row r="59690" spans="4:6">
      <c r="D59690" s="63"/>
      <c r="F59690" s="64"/>
    </row>
    <row r="59691" spans="4:6">
      <c r="D59691" s="63"/>
      <c r="F59691" s="64"/>
    </row>
    <row r="59692" spans="4:6">
      <c r="D59692" s="63"/>
      <c r="F59692" s="64"/>
    </row>
    <row r="59693" spans="4:6">
      <c r="D59693" s="63"/>
      <c r="F59693" s="64"/>
    </row>
    <row r="59694" spans="4:6">
      <c r="D59694" s="63"/>
      <c r="F59694" s="64"/>
    </row>
    <row r="59695" spans="4:6">
      <c r="D59695" s="63"/>
      <c r="F59695" s="64"/>
    </row>
    <row r="59696" spans="4:6">
      <c r="D59696" s="63"/>
      <c r="F59696" s="64"/>
    </row>
    <row r="59697" spans="4:6">
      <c r="D59697" s="63"/>
      <c r="F59697" s="64"/>
    </row>
    <row r="59698" spans="4:6">
      <c r="D59698" s="63"/>
      <c r="F59698" s="64"/>
    </row>
    <row r="59699" spans="4:6">
      <c r="D59699" s="63"/>
      <c r="F59699" s="64"/>
    </row>
    <row r="59700" spans="4:6">
      <c r="D59700" s="63"/>
      <c r="F59700" s="64"/>
    </row>
    <row r="59701" spans="4:6">
      <c r="D59701" s="63"/>
      <c r="F59701" s="64"/>
    </row>
    <row r="59702" spans="4:6">
      <c r="D59702" s="63"/>
      <c r="F59702" s="64"/>
    </row>
    <row r="59703" spans="4:6">
      <c r="D59703" s="63"/>
      <c r="F59703" s="64"/>
    </row>
    <row r="59704" spans="4:6">
      <c r="D59704" s="63"/>
      <c r="F59704" s="64"/>
    </row>
    <row r="59705" spans="4:6">
      <c r="D59705" s="63"/>
      <c r="F59705" s="64"/>
    </row>
    <row r="59706" spans="4:6">
      <c r="D59706" s="63"/>
      <c r="F59706" s="64"/>
    </row>
    <row r="59707" spans="4:6">
      <c r="D59707" s="63"/>
      <c r="F59707" s="64"/>
    </row>
    <row r="59708" spans="4:6">
      <c r="D59708" s="63"/>
      <c r="F59708" s="64"/>
    </row>
    <row r="59709" spans="4:6">
      <c r="D59709" s="63"/>
      <c r="F59709" s="64"/>
    </row>
    <row r="59710" spans="4:6">
      <c r="D59710" s="63"/>
      <c r="F59710" s="64"/>
    </row>
    <row r="59711" spans="4:6">
      <c r="D59711" s="63"/>
      <c r="F59711" s="64"/>
    </row>
    <row r="59712" spans="4:6">
      <c r="D59712" s="63"/>
      <c r="F59712" s="64"/>
    </row>
    <row r="59713" spans="4:6">
      <c r="D59713" s="63"/>
      <c r="F59713" s="64"/>
    </row>
    <row r="59714" spans="4:6">
      <c r="D59714" s="63"/>
      <c r="F59714" s="64"/>
    </row>
    <row r="59715" spans="4:6">
      <c r="D59715" s="63"/>
      <c r="F59715" s="64"/>
    </row>
    <row r="59716" spans="4:6">
      <c r="D59716" s="63"/>
      <c r="F59716" s="64"/>
    </row>
    <row r="59717" spans="4:6">
      <c r="D59717" s="63"/>
      <c r="F59717" s="64"/>
    </row>
    <row r="59718" spans="4:6">
      <c r="D59718" s="63"/>
      <c r="F59718" s="64"/>
    </row>
    <row r="59719" spans="4:6">
      <c r="D59719" s="63"/>
      <c r="F59719" s="64"/>
    </row>
    <row r="59720" spans="4:6">
      <c r="D59720" s="63"/>
      <c r="F59720" s="64"/>
    </row>
    <row r="59721" spans="4:6">
      <c r="D59721" s="63"/>
      <c r="F59721" s="64"/>
    </row>
    <row r="59722" spans="4:6">
      <c r="D59722" s="63"/>
      <c r="F59722" s="64"/>
    </row>
    <row r="59723" spans="4:6">
      <c r="D59723" s="63"/>
      <c r="F59723" s="64"/>
    </row>
    <row r="59724" spans="4:6">
      <c r="D59724" s="63"/>
      <c r="F59724" s="64"/>
    </row>
    <row r="59725" spans="4:6">
      <c r="D59725" s="63"/>
      <c r="F59725" s="64"/>
    </row>
    <row r="59726" spans="4:6">
      <c r="D59726" s="63"/>
      <c r="F59726" s="64"/>
    </row>
    <row r="59727" spans="4:6">
      <c r="D59727" s="63"/>
      <c r="F59727" s="64"/>
    </row>
    <row r="59728" spans="4:6">
      <c r="D59728" s="63"/>
      <c r="F59728" s="64"/>
    </row>
    <row r="59729" spans="4:6">
      <c r="D59729" s="63"/>
      <c r="F59729" s="64"/>
    </row>
    <row r="59730" spans="4:6">
      <c r="D59730" s="63"/>
      <c r="F59730" s="64"/>
    </row>
    <row r="59731" spans="4:6">
      <c r="D59731" s="63"/>
      <c r="F59731" s="64"/>
    </row>
    <row r="59732" spans="4:6">
      <c r="D59732" s="63"/>
      <c r="F59732" s="64"/>
    </row>
    <row r="59733" spans="4:6">
      <c r="D59733" s="63"/>
      <c r="F59733" s="64"/>
    </row>
    <row r="59734" spans="4:6">
      <c r="D59734" s="63"/>
      <c r="F59734" s="64"/>
    </row>
    <row r="59735" spans="4:6">
      <c r="D59735" s="63"/>
      <c r="F59735" s="64"/>
    </row>
    <row r="59736" spans="4:6">
      <c r="D59736" s="63"/>
      <c r="F59736" s="64"/>
    </row>
    <row r="59737" spans="4:6">
      <c r="D59737" s="63"/>
      <c r="F59737" s="64"/>
    </row>
    <row r="59738" spans="4:6">
      <c r="D59738" s="63"/>
      <c r="F59738" s="64"/>
    </row>
    <row r="59739" spans="4:6">
      <c r="D59739" s="63"/>
      <c r="F59739" s="64"/>
    </row>
    <row r="59740" spans="4:6">
      <c r="D59740" s="63"/>
      <c r="F59740" s="64"/>
    </row>
    <row r="59741" spans="4:6">
      <c r="D59741" s="63"/>
      <c r="F59741" s="64"/>
    </row>
    <row r="59742" spans="4:6">
      <c r="D59742" s="63"/>
      <c r="F59742" s="64"/>
    </row>
    <row r="59743" spans="4:6">
      <c r="D59743" s="63"/>
      <c r="F59743" s="64"/>
    </row>
    <row r="59744" spans="4:6">
      <c r="D59744" s="63"/>
      <c r="F59744" s="64"/>
    </row>
    <row r="59745" spans="4:6">
      <c r="D59745" s="63"/>
      <c r="F59745" s="64"/>
    </row>
    <row r="59746" spans="4:6">
      <c r="D59746" s="63"/>
      <c r="F59746" s="64"/>
    </row>
    <row r="59747" spans="4:6">
      <c r="D59747" s="63"/>
      <c r="F59747" s="64"/>
    </row>
    <row r="59748" spans="4:6">
      <c r="D59748" s="63"/>
      <c r="F59748" s="64"/>
    </row>
    <row r="59749" spans="4:6">
      <c r="D59749" s="63"/>
      <c r="F59749" s="64"/>
    </row>
    <row r="59750" spans="4:6">
      <c r="D59750" s="63"/>
      <c r="F59750" s="64"/>
    </row>
    <row r="59751" spans="4:6">
      <c r="D59751" s="63"/>
      <c r="F59751" s="64"/>
    </row>
    <row r="59752" spans="4:6">
      <c r="D59752" s="63"/>
      <c r="F59752" s="64"/>
    </row>
    <row r="59753" spans="4:6">
      <c r="D59753" s="63"/>
      <c r="F59753" s="64"/>
    </row>
    <row r="59754" spans="4:6">
      <c r="D59754" s="63"/>
      <c r="F59754" s="64"/>
    </row>
    <row r="59755" spans="4:6">
      <c r="D59755" s="63"/>
      <c r="F59755" s="64"/>
    </row>
    <row r="59756" spans="4:6">
      <c r="D59756" s="63"/>
      <c r="F59756" s="64"/>
    </row>
    <row r="59757" spans="4:6">
      <c r="D59757" s="63"/>
      <c r="F59757" s="64"/>
    </row>
    <row r="59758" spans="4:6">
      <c r="D59758" s="63"/>
      <c r="F59758" s="64"/>
    </row>
    <row r="59759" spans="4:6">
      <c r="D59759" s="63"/>
      <c r="F59759" s="64"/>
    </row>
    <row r="59760" spans="4:6">
      <c r="D59760" s="63"/>
      <c r="F59760" s="64"/>
    </row>
    <row r="59761" spans="4:6">
      <c r="D59761" s="63"/>
      <c r="F59761" s="64"/>
    </row>
    <row r="59762" spans="4:6">
      <c r="D59762" s="63"/>
      <c r="F59762" s="64"/>
    </row>
    <row r="59763" spans="4:6">
      <c r="D59763" s="63"/>
      <c r="F59763" s="64"/>
    </row>
    <row r="59764" spans="4:6">
      <c r="D59764" s="63"/>
      <c r="F59764" s="64"/>
    </row>
    <row r="59765" spans="4:6">
      <c r="D59765" s="63"/>
      <c r="F59765" s="64"/>
    </row>
    <row r="59766" spans="4:6">
      <c r="D59766" s="63"/>
      <c r="F59766" s="64"/>
    </row>
    <row r="59767" spans="4:6">
      <c r="D59767" s="63"/>
      <c r="F59767" s="64"/>
    </row>
    <row r="59768" spans="4:6">
      <c r="D59768" s="63"/>
      <c r="F59768" s="64"/>
    </row>
    <row r="59769" spans="4:6">
      <c r="D59769" s="63"/>
      <c r="F59769" s="64"/>
    </row>
    <row r="59770" spans="4:6">
      <c r="D59770" s="63"/>
      <c r="F59770" s="64"/>
    </row>
    <row r="59771" spans="4:6">
      <c r="D59771" s="63"/>
      <c r="F59771" s="64"/>
    </row>
    <row r="59772" spans="4:6">
      <c r="D59772" s="63"/>
      <c r="F59772" s="64"/>
    </row>
    <row r="59773" spans="4:6">
      <c r="D59773" s="63"/>
      <c r="F59773" s="64"/>
    </row>
    <row r="59774" spans="4:6">
      <c r="D59774" s="63"/>
      <c r="F59774" s="64"/>
    </row>
    <row r="59775" spans="4:6">
      <c r="D59775" s="63"/>
      <c r="F59775" s="64"/>
    </row>
    <row r="59776" spans="4:6">
      <c r="D59776" s="63"/>
      <c r="F59776" s="64"/>
    </row>
    <row r="59777" spans="4:6">
      <c r="D59777" s="63"/>
      <c r="F59777" s="64"/>
    </row>
    <row r="59778" spans="4:6">
      <c r="D59778" s="63"/>
      <c r="F59778" s="64"/>
    </row>
    <row r="59779" spans="4:6">
      <c r="D59779" s="63"/>
      <c r="F59779" s="64"/>
    </row>
    <row r="59780" spans="4:6">
      <c r="D59780" s="63"/>
      <c r="F59780" s="64"/>
    </row>
    <row r="59781" spans="4:6">
      <c r="D59781" s="63"/>
      <c r="F59781" s="64"/>
    </row>
    <row r="59782" spans="4:6">
      <c r="D59782" s="63"/>
      <c r="F59782" s="64"/>
    </row>
    <row r="59783" spans="4:6">
      <c r="D59783" s="63"/>
      <c r="F59783" s="64"/>
    </row>
    <row r="59784" spans="4:6">
      <c r="D59784" s="63"/>
      <c r="F59784" s="64"/>
    </row>
    <row r="59785" spans="4:6">
      <c r="D59785" s="63"/>
      <c r="F59785" s="64"/>
    </row>
    <row r="59786" spans="4:6">
      <c r="D59786" s="63"/>
      <c r="F59786" s="64"/>
    </row>
    <row r="59787" spans="4:6">
      <c r="D59787" s="63"/>
      <c r="F59787" s="64"/>
    </row>
    <row r="59788" spans="4:6">
      <c r="D59788" s="63"/>
      <c r="F59788" s="64"/>
    </row>
    <row r="59789" spans="4:6">
      <c r="D59789" s="63"/>
      <c r="F59789" s="64"/>
    </row>
    <row r="59790" spans="4:6">
      <c r="D59790" s="63"/>
      <c r="F59790" s="64"/>
    </row>
    <row r="59791" spans="4:6">
      <c r="D59791" s="63"/>
      <c r="F59791" s="64"/>
    </row>
    <row r="59792" spans="4:6">
      <c r="D59792" s="63"/>
      <c r="F59792" s="64"/>
    </row>
    <row r="59793" spans="4:6">
      <c r="D59793" s="63"/>
      <c r="F59793" s="64"/>
    </row>
    <row r="59794" spans="4:6">
      <c r="D59794" s="63"/>
      <c r="F59794" s="64"/>
    </row>
    <row r="59795" spans="4:6">
      <c r="D59795" s="63"/>
      <c r="F59795" s="64"/>
    </row>
    <row r="59796" spans="4:6">
      <c r="D59796" s="63"/>
      <c r="F59796" s="64"/>
    </row>
    <row r="59797" spans="4:6">
      <c r="D59797" s="63"/>
      <c r="F59797" s="64"/>
    </row>
    <row r="59798" spans="4:6">
      <c r="D59798" s="63"/>
      <c r="F59798" s="64"/>
    </row>
    <row r="59799" spans="4:6">
      <c r="D59799" s="63"/>
      <c r="F59799" s="64"/>
    </row>
    <row r="59800" spans="4:6">
      <c r="D59800" s="63"/>
      <c r="F59800" s="64"/>
    </row>
    <row r="59801" spans="4:6">
      <c r="D59801" s="63"/>
      <c r="F59801" s="64"/>
    </row>
    <row r="59802" spans="4:6">
      <c r="D59802" s="63"/>
      <c r="F59802" s="64"/>
    </row>
    <row r="59803" spans="4:6">
      <c r="D59803" s="63"/>
      <c r="F59803" s="64"/>
    </row>
    <row r="59804" spans="4:6">
      <c r="D59804" s="63"/>
      <c r="F59804" s="64"/>
    </row>
    <row r="59805" spans="4:6">
      <c r="D59805" s="63"/>
      <c r="F59805" s="64"/>
    </row>
    <row r="59806" spans="4:6">
      <c r="D59806" s="63"/>
      <c r="F59806" s="64"/>
    </row>
    <row r="59807" spans="4:6">
      <c r="D59807" s="63"/>
      <c r="F59807" s="64"/>
    </row>
    <row r="59808" spans="4:6">
      <c r="D59808" s="63"/>
      <c r="F59808" s="64"/>
    </row>
    <row r="59809" spans="4:6">
      <c r="D59809" s="63"/>
      <c r="F59809" s="64"/>
    </row>
    <row r="59810" spans="4:6">
      <c r="D59810" s="63"/>
      <c r="F59810" s="64"/>
    </row>
    <row r="59811" spans="4:6">
      <c r="D59811" s="63"/>
      <c r="F59811" s="64"/>
    </row>
    <row r="59812" spans="4:6">
      <c r="D59812" s="63"/>
      <c r="F59812" s="64"/>
    </row>
    <row r="59813" spans="4:6">
      <c r="D59813" s="63"/>
      <c r="F59813" s="64"/>
    </row>
    <row r="59814" spans="4:6">
      <c r="D59814" s="63"/>
      <c r="F59814" s="64"/>
    </row>
    <row r="59815" spans="4:6">
      <c r="D59815" s="63"/>
      <c r="F59815" s="64"/>
    </row>
    <row r="59816" spans="4:6">
      <c r="D59816" s="63"/>
      <c r="F59816" s="64"/>
    </row>
    <row r="59817" spans="4:6">
      <c r="D59817" s="63"/>
      <c r="F59817" s="64"/>
    </row>
    <row r="59818" spans="4:6">
      <c r="D59818" s="63"/>
      <c r="F59818" s="64"/>
    </row>
    <row r="59819" spans="4:6">
      <c r="D59819" s="63"/>
      <c r="F59819" s="64"/>
    </row>
    <row r="59820" spans="4:6">
      <c r="D59820" s="63"/>
      <c r="F59820" s="64"/>
    </row>
    <row r="59821" spans="4:6">
      <c r="D59821" s="63"/>
      <c r="F59821" s="64"/>
    </row>
    <row r="59822" spans="4:6">
      <c r="D59822" s="63"/>
      <c r="F59822" s="64"/>
    </row>
    <row r="59823" spans="4:6">
      <c r="D59823" s="63"/>
      <c r="F59823" s="64"/>
    </row>
    <row r="59824" spans="4:6">
      <c r="D59824" s="63"/>
      <c r="F59824" s="64"/>
    </row>
    <row r="59825" spans="4:6">
      <c r="D59825" s="63"/>
      <c r="F59825" s="64"/>
    </row>
    <row r="59826" spans="4:6">
      <c r="D59826" s="63"/>
      <c r="F59826" s="64"/>
    </row>
    <row r="59827" spans="4:6">
      <c r="D59827" s="63"/>
      <c r="F59827" s="64"/>
    </row>
    <row r="59828" spans="4:6">
      <c r="D59828" s="63"/>
      <c r="F59828" s="64"/>
    </row>
    <row r="59829" spans="4:6">
      <c r="D59829" s="63"/>
      <c r="F59829" s="64"/>
    </row>
    <row r="59830" spans="4:6">
      <c r="D59830" s="63"/>
      <c r="F59830" s="64"/>
    </row>
    <row r="59831" spans="4:6">
      <c r="D59831" s="63"/>
      <c r="F59831" s="64"/>
    </row>
    <row r="59832" spans="4:6">
      <c r="D59832" s="63"/>
      <c r="F59832" s="64"/>
    </row>
    <row r="59833" spans="4:6">
      <c r="D59833" s="63"/>
      <c r="F59833" s="64"/>
    </row>
    <row r="59834" spans="4:6">
      <c r="D59834" s="63"/>
      <c r="F59834" s="64"/>
    </row>
    <row r="59835" spans="4:6">
      <c r="D59835" s="63"/>
      <c r="F59835" s="64"/>
    </row>
    <row r="59836" spans="4:6">
      <c r="D59836" s="63"/>
      <c r="F59836" s="64"/>
    </row>
    <row r="59837" spans="4:6">
      <c r="D59837" s="63"/>
      <c r="F59837" s="64"/>
    </row>
    <row r="59838" spans="4:6">
      <c r="D59838" s="63"/>
      <c r="F59838" s="64"/>
    </row>
    <row r="59839" spans="4:6">
      <c r="D59839" s="63"/>
      <c r="F59839" s="64"/>
    </row>
    <row r="59840" spans="4:6">
      <c r="D59840" s="63"/>
      <c r="F59840" s="64"/>
    </row>
    <row r="59841" spans="4:6">
      <c r="D59841" s="63"/>
      <c r="F59841" s="64"/>
    </row>
    <row r="59842" spans="4:6">
      <c r="D59842" s="63"/>
      <c r="F59842" s="64"/>
    </row>
    <row r="59843" spans="4:6">
      <c r="D59843" s="63"/>
      <c r="F59843" s="64"/>
    </row>
    <row r="59844" spans="4:6">
      <c r="D59844" s="63"/>
      <c r="F59844" s="64"/>
    </row>
    <row r="59845" spans="4:6">
      <c r="D59845" s="63"/>
      <c r="F59845" s="64"/>
    </row>
    <row r="59846" spans="4:6">
      <c r="D59846" s="63"/>
      <c r="F59846" s="64"/>
    </row>
    <row r="59847" spans="4:6">
      <c r="D59847" s="63"/>
      <c r="F59847" s="64"/>
    </row>
    <row r="59848" spans="4:6">
      <c r="D59848" s="63"/>
      <c r="F59848" s="64"/>
    </row>
    <row r="59849" spans="4:6">
      <c r="D59849" s="63"/>
      <c r="F59849" s="64"/>
    </row>
    <row r="59850" spans="4:6">
      <c r="D59850" s="63"/>
      <c r="F59850" s="64"/>
    </row>
    <row r="59851" spans="4:6">
      <c r="D59851" s="63"/>
      <c r="F59851" s="64"/>
    </row>
    <row r="59852" spans="4:6">
      <c r="D59852" s="63"/>
      <c r="F59852" s="64"/>
    </row>
    <row r="59853" spans="4:6">
      <c r="D59853" s="63"/>
      <c r="F59853" s="64"/>
    </row>
    <row r="59854" spans="4:6">
      <c r="D59854" s="63"/>
      <c r="F59854" s="64"/>
    </row>
    <row r="59855" spans="4:6">
      <c r="D59855" s="63"/>
      <c r="F59855" s="64"/>
    </row>
    <row r="59856" spans="4:6">
      <c r="D59856" s="63"/>
      <c r="F59856" s="64"/>
    </row>
    <row r="59857" spans="4:6">
      <c r="D59857" s="63"/>
      <c r="F59857" s="64"/>
    </row>
    <row r="59858" spans="4:6">
      <c r="D59858" s="63"/>
      <c r="F59858" s="64"/>
    </row>
    <row r="59859" spans="4:6">
      <c r="D59859" s="63"/>
      <c r="F59859" s="64"/>
    </row>
    <row r="59860" spans="4:6">
      <c r="D59860" s="63"/>
      <c r="F59860" s="64"/>
    </row>
    <row r="59861" spans="4:6">
      <c r="D59861" s="63"/>
      <c r="F59861" s="64"/>
    </row>
    <row r="59862" spans="4:6">
      <c r="D59862" s="63"/>
      <c r="F59862" s="64"/>
    </row>
    <row r="59863" spans="4:6">
      <c r="D59863" s="63"/>
      <c r="F59863" s="64"/>
    </row>
    <row r="59864" spans="4:6">
      <c r="D59864" s="63"/>
      <c r="F59864" s="64"/>
    </row>
    <row r="59865" spans="4:6">
      <c r="D59865" s="63"/>
      <c r="F59865" s="64"/>
    </row>
    <row r="59866" spans="4:6">
      <c r="D59866" s="63"/>
      <c r="F59866" s="64"/>
    </row>
    <row r="59867" spans="4:6">
      <c r="D59867" s="63"/>
      <c r="F59867" s="64"/>
    </row>
    <row r="59868" spans="4:6">
      <c r="D59868" s="63"/>
      <c r="F59868" s="64"/>
    </row>
    <row r="59869" spans="4:6">
      <c r="D59869" s="63"/>
      <c r="F59869" s="64"/>
    </row>
    <row r="59870" spans="4:6">
      <c r="D59870" s="63"/>
      <c r="F59870" s="64"/>
    </row>
    <row r="59871" spans="4:6">
      <c r="D59871" s="63"/>
      <c r="F59871" s="64"/>
    </row>
    <row r="59872" spans="4:6">
      <c r="D59872" s="63"/>
      <c r="F59872" s="64"/>
    </row>
    <row r="59873" spans="4:6">
      <c r="D59873" s="63"/>
      <c r="F59873" s="64"/>
    </row>
    <row r="59874" spans="4:6">
      <c r="D59874" s="63"/>
      <c r="F59874" s="64"/>
    </row>
    <row r="59875" spans="4:6">
      <c r="D59875" s="63"/>
      <c r="F59875" s="64"/>
    </row>
    <row r="59876" spans="4:6">
      <c r="D59876" s="63"/>
      <c r="F59876" s="64"/>
    </row>
    <row r="59877" spans="4:6">
      <c r="D59877" s="63"/>
      <c r="F59877" s="64"/>
    </row>
    <row r="59878" spans="4:6">
      <c r="D59878" s="63"/>
      <c r="F59878" s="64"/>
    </row>
    <row r="59879" spans="4:6">
      <c r="D59879" s="63"/>
      <c r="F59879" s="64"/>
    </row>
    <row r="59880" spans="4:6">
      <c r="D59880" s="63"/>
      <c r="F59880" s="64"/>
    </row>
    <row r="59881" spans="4:6">
      <c r="D59881" s="63"/>
      <c r="F59881" s="64"/>
    </row>
    <row r="59882" spans="4:6">
      <c r="D59882" s="63"/>
      <c r="F59882" s="64"/>
    </row>
    <row r="59883" spans="4:6">
      <c r="D59883" s="63"/>
      <c r="F59883" s="64"/>
    </row>
    <row r="59884" spans="4:6">
      <c r="D59884" s="63"/>
      <c r="F59884" s="64"/>
    </row>
    <row r="59885" spans="4:6">
      <c r="D59885" s="63"/>
      <c r="F59885" s="64"/>
    </row>
    <row r="59886" spans="4:6">
      <c r="D59886" s="63"/>
      <c r="F59886" s="64"/>
    </row>
    <row r="59887" spans="4:6">
      <c r="D59887" s="63"/>
      <c r="F59887" s="64"/>
    </row>
    <row r="59888" spans="4:6">
      <c r="D59888" s="63"/>
      <c r="F59888" s="64"/>
    </row>
    <row r="59889" spans="4:6">
      <c r="D59889" s="63"/>
      <c r="F59889" s="64"/>
    </row>
    <row r="59890" spans="4:6">
      <c r="D59890" s="63"/>
      <c r="F59890" s="64"/>
    </row>
    <row r="59891" spans="4:6">
      <c r="D59891" s="63"/>
      <c r="F59891" s="64"/>
    </row>
    <row r="59892" spans="4:6">
      <c r="D59892" s="63"/>
      <c r="F59892" s="64"/>
    </row>
    <row r="59893" spans="4:6">
      <c r="D59893" s="63"/>
      <c r="F59893" s="64"/>
    </row>
    <row r="59894" spans="4:6">
      <c r="D59894" s="63"/>
      <c r="F59894" s="64"/>
    </row>
    <row r="59895" spans="4:6">
      <c r="D59895" s="63"/>
      <c r="F59895" s="64"/>
    </row>
    <row r="59896" spans="4:6">
      <c r="D59896" s="63"/>
      <c r="F59896" s="64"/>
    </row>
    <row r="59897" spans="4:6">
      <c r="D59897" s="63"/>
      <c r="F59897" s="64"/>
    </row>
    <row r="59898" spans="4:6">
      <c r="D59898" s="63"/>
      <c r="F59898" s="64"/>
    </row>
    <row r="59899" spans="4:6">
      <c r="D59899" s="63"/>
      <c r="F59899" s="64"/>
    </row>
    <row r="59900" spans="4:6">
      <c r="D59900" s="63"/>
      <c r="F59900" s="64"/>
    </row>
    <row r="59901" spans="4:6">
      <c r="D59901" s="63"/>
      <c r="F59901" s="64"/>
    </row>
    <row r="59902" spans="4:6">
      <c r="D59902" s="63"/>
      <c r="F59902" s="64"/>
    </row>
    <row r="59903" spans="4:6">
      <c r="D59903" s="63"/>
      <c r="F59903" s="64"/>
    </row>
    <row r="59904" spans="4:6">
      <c r="D59904" s="63"/>
      <c r="F59904" s="64"/>
    </row>
    <row r="59905" spans="4:6">
      <c r="D59905" s="63"/>
      <c r="F59905" s="64"/>
    </row>
    <row r="59906" spans="4:6">
      <c r="D59906" s="63"/>
      <c r="F59906" s="64"/>
    </row>
    <row r="59907" spans="4:6">
      <c r="D59907" s="63"/>
      <c r="F59907" s="64"/>
    </row>
    <row r="59908" spans="4:6">
      <c r="D59908" s="63"/>
      <c r="F59908" s="64"/>
    </row>
    <row r="59909" spans="4:6">
      <c r="D59909" s="63"/>
      <c r="F59909" s="64"/>
    </row>
    <row r="59910" spans="4:6">
      <c r="D59910" s="63"/>
      <c r="F59910" s="64"/>
    </row>
    <row r="59911" spans="4:6">
      <c r="D59911" s="63"/>
      <c r="F59911" s="64"/>
    </row>
    <row r="59912" spans="4:6">
      <c r="D59912" s="63"/>
      <c r="F59912" s="64"/>
    </row>
    <row r="59913" spans="4:6">
      <c r="D59913" s="63"/>
      <c r="F59913" s="64"/>
    </row>
    <row r="59914" spans="4:6">
      <c r="D59914" s="63"/>
      <c r="F59914" s="64"/>
    </row>
    <row r="59915" spans="4:6">
      <c r="D59915" s="63"/>
      <c r="F59915" s="64"/>
    </row>
    <row r="59916" spans="4:6">
      <c r="D59916" s="63"/>
      <c r="F59916" s="64"/>
    </row>
    <row r="59917" spans="4:6">
      <c r="D59917" s="63"/>
      <c r="F59917" s="64"/>
    </row>
    <row r="59918" spans="4:6">
      <c r="D59918" s="63"/>
      <c r="F59918" s="64"/>
    </row>
    <row r="59919" spans="4:6">
      <c r="D59919" s="63"/>
      <c r="F59919" s="64"/>
    </row>
    <row r="59920" spans="4:6">
      <c r="D59920" s="63"/>
      <c r="F59920" s="64"/>
    </row>
    <row r="59921" spans="4:6">
      <c r="D59921" s="63"/>
      <c r="F59921" s="64"/>
    </row>
    <row r="59922" spans="4:6">
      <c r="D59922" s="63"/>
      <c r="F59922" s="64"/>
    </row>
    <row r="59923" spans="4:6">
      <c r="D59923" s="63"/>
      <c r="F59923" s="64"/>
    </row>
    <row r="59924" spans="4:6">
      <c r="D59924" s="63"/>
      <c r="F59924" s="64"/>
    </row>
    <row r="59925" spans="4:6">
      <c r="D59925" s="63"/>
      <c r="F59925" s="64"/>
    </row>
    <row r="59926" spans="4:6">
      <c r="D59926" s="63"/>
      <c r="F59926" s="64"/>
    </row>
    <row r="59927" spans="4:6">
      <c r="D59927" s="63"/>
      <c r="F59927" s="64"/>
    </row>
    <row r="59928" spans="4:6">
      <c r="D59928" s="63"/>
      <c r="F59928" s="64"/>
    </row>
    <row r="59929" spans="4:6">
      <c r="D59929" s="63"/>
      <c r="F59929" s="64"/>
    </row>
    <row r="59930" spans="4:6">
      <c r="D59930" s="63"/>
      <c r="F59930" s="64"/>
    </row>
    <row r="59931" spans="4:6">
      <c r="D59931" s="63"/>
      <c r="F59931" s="64"/>
    </row>
    <row r="59932" spans="4:6">
      <c r="D59932" s="63"/>
      <c r="F59932" s="64"/>
    </row>
    <row r="59933" spans="4:6">
      <c r="D59933" s="63"/>
      <c r="F59933" s="64"/>
    </row>
    <row r="59934" spans="4:6">
      <c r="D59934" s="63"/>
      <c r="F59934" s="64"/>
    </row>
    <row r="59935" spans="4:6">
      <c r="D59935" s="63"/>
      <c r="F59935" s="64"/>
    </row>
    <row r="59936" spans="4:6">
      <c r="D59936" s="63"/>
      <c r="F59936" s="64"/>
    </row>
    <row r="59937" spans="4:6">
      <c r="D59937" s="63"/>
      <c r="F59937" s="64"/>
    </row>
    <row r="59938" spans="4:6">
      <c r="D59938" s="63"/>
      <c r="F59938" s="64"/>
    </row>
    <row r="59939" spans="4:6">
      <c r="D59939" s="63"/>
      <c r="F59939" s="64"/>
    </row>
    <row r="59940" spans="4:6">
      <c r="D59940" s="63"/>
      <c r="F59940" s="64"/>
    </row>
    <row r="59941" spans="4:6">
      <c r="D59941" s="63"/>
      <c r="F59941" s="64"/>
    </row>
    <row r="59942" spans="4:6">
      <c r="D59942" s="63"/>
      <c r="F59942" s="64"/>
    </row>
    <row r="59943" spans="4:6">
      <c r="D59943" s="63"/>
      <c r="F59943" s="64"/>
    </row>
    <row r="59944" spans="4:6">
      <c r="D59944" s="63"/>
      <c r="F59944" s="64"/>
    </row>
    <row r="59945" spans="4:6">
      <c r="D59945" s="63"/>
      <c r="F59945" s="64"/>
    </row>
    <row r="59946" spans="4:6">
      <c r="D59946" s="63"/>
      <c r="F59946" s="64"/>
    </row>
    <row r="59947" spans="4:6">
      <c r="D59947" s="63"/>
      <c r="F59947" s="64"/>
    </row>
    <row r="59948" spans="4:6">
      <c r="D59948" s="63"/>
      <c r="F59948" s="64"/>
    </row>
    <row r="59949" spans="4:6">
      <c r="D59949" s="63"/>
      <c r="F59949" s="64"/>
    </row>
    <row r="59950" spans="4:6">
      <c r="D59950" s="63"/>
      <c r="F59950" s="64"/>
    </row>
    <row r="59951" spans="4:6">
      <c r="D59951" s="63"/>
      <c r="F59951" s="64"/>
    </row>
    <row r="59952" spans="4:6">
      <c r="D59952" s="63"/>
      <c r="F59952" s="64"/>
    </row>
    <row r="59953" spans="4:6">
      <c r="D59953" s="63"/>
      <c r="F59953" s="64"/>
    </row>
    <row r="59954" spans="4:6">
      <c r="D59954" s="63"/>
      <c r="F59954" s="64"/>
    </row>
    <row r="59955" spans="4:6">
      <c r="D59955" s="63"/>
      <c r="F59955" s="64"/>
    </row>
    <row r="59956" spans="4:6">
      <c r="D59956" s="63"/>
      <c r="F59956" s="64"/>
    </row>
    <row r="59957" spans="4:6">
      <c r="D59957" s="63"/>
      <c r="F59957" s="64"/>
    </row>
    <row r="59958" spans="4:6">
      <c r="D59958" s="63"/>
      <c r="F59958" s="64"/>
    </row>
    <row r="59959" spans="4:6">
      <c r="D59959" s="63"/>
      <c r="F59959" s="64"/>
    </row>
    <row r="59960" spans="4:6">
      <c r="D59960" s="63"/>
      <c r="F59960" s="64"/>
    </row>
    <row r="59961" spans="4:6">
      <c r="D59961" s="63"/>
      <c r="F59961" s="64"/>
    </row>
    <row r="59962" spans="4:6">
      <c r="D59962" s="63"/>
      <c r="F59962" s="64"/>
    </row>
    <row r="59963" spans="4:6">
      <c r="D59963" s="63"/>
      <c r="F59963" s="64"/>
    </row>
    <row r="59964" spans="4:6">
      <c r="D59964" s="63"/>
      <c r="F59964" s="64"/>
    </row>
    <row r="59965" spans="4:6">
      <c r="D59965" s="63"/>
      <c r="F59965" s="64"/>
    </row>
    <row r="59966" spans="4:6">
      <c r="D59966" s="63"/>
      <c r="F59966" s="64"/>
    </row>
    <row r="59967" spans="4:6">
      <c r="D59967" s="63"/>
      <c r="F59967" s="64"/>
    </row>
    <row r="59968" spans="4:6">
      <c r="D59968" s="63"/>
      <c r="F59968" s="64"/>
    </row>
    <row r="59969" spans="4:6">
      <c r="D59969" s="63"/>
      <c r="F59969" s="64"/>
    </row>
    <row r="59970" spans="4:6">
      <c r="D59970" s="63"/>
      <c r="F59970" s="64"/>
    </row>
    <row r="59971" spans="4:6">
      <c r="D59971" s="63"/>
      <c r="F59971" s="64"/>
    </row>
    <row r="59972" spans="4:6">
      <c r="D59972" s="63"/>
      <c r="F59972" s="64"/>
    </row>
    <row r="59973" spans="4:6">
      <c r="D59973" s="63"/>
      <c r="F59973" s="64"/>
    </row>
    <row r="59974" spans="4:6">
      <c r="D59974" s="63"/>
      <c r="F59974" s="64"/>
    </row>
    <row r="59975" spans="4:6">
      <c r="D59975" s="63"/>
      <c r="F59975" s="64"/>
    </row>
    <row r="59976" spans="4:6">
      <c r="D59976" s="63"/>
      <c r="F59976" s="64"/>
    </row>
    <row r="59977" spans="4:6">
      <c r="D59977" s="63"/>
      <c r="F59977" s="64"/>
    </row>
    <row r="59978" spans="4:6">
      <c r="D59978" s="63"/>
      <c r="F59978" s="64"/>
    </row>
    <row r="59979" spans="4:6">
      <c r="D59979" s="63"/>
      <c r="F59979" s="64"/>
    </row>
    <row r="59980" spans="4:6">
      <c r="D59980" s="63"/>
      <c r="F59980" s="64"/>
    </row>
    <row r="59981" spans="4:6">
      <c r="D59981" s="63"/>
      <c r="F59981" s="64"/>
    </row>
    <row r="59982" spans="4:6">
      <c r="D59982" s="63"/>
      <c r="F59982" s="64"/>
    </row>
    <row r="59983" spans="4:6">
      <c r="D59983" s="63"/>
      <c r="F59983" s="64"/>
    </row>
    <row r="59984" spans="4:6">
      <c r="D59984" s="63"/>
      <c r="F59984" s="64"/>
    </row>
    <row r="59985" spans="4:6">
      <c r="D59985" s="63"/>
      <c r="F59985" s="64"/>
    </row>
    <row r="59986" spans="4:6">
      <c r="D59986" s="63"/>
      <c r="F59986" s="64"/>
    </row>
    <row r="59987" spans="4:6">
      <c r="D59987" s="63"/>
      <c r="F59987" s="64"/>
    </row>
    <row r="59988" spans="4:6">
      <c r="D59988" s="63"/>
      <c r="F59988" s="64"/>
    </row>
    <row r="59989" spans="4:6">
      <c r="D59989" s="63"/>
      <c r="F59989" s="64"/>
    </row>
    <row r="59990" spans="4:6">
      <c r="D59990" s="63"/>
      <c r="F59990" s="64"/>
    </row>
    <row r="59991" spans="4:6">
      <c r="D59991" s="63"/>
      <c r="F59991" s="64"/>
    </row>
    <row r="59992" spans="4:6">
      <c r="D59992" s="63"/>
      <c r="F59992" s="64"/>
    </row>
    <row r="59993" spans="4:6">
      <c r="D59993" s="63"/>
      <c r="F59993" s="64"/>
    </row>
    <row r="59994" spans="4:6">
      <c r="D59994" s="63"/>
      <c r="F59994" s="64"/>
    </row>
    <row r="59995" spans="4:6">
      <c r="D59995" s="63"/>
      <c r="F59995" s="64"/>
    </row>
    <row r="59996" spans="4:6">
      <c r="D59996" s="63"/>
      <c r="F59996" s="64"/>
    </row>
    <row r="59997" spans="4:6">
      <c r="D59997" s="63"/>
      <c r="F59997" s="64"/>
    </row>
    <row r="59998" spans="4:6">
      <c r="D59998" s="63"/>
      <c r="F59998" s="64"/>
    </row>
    <row r="59999" spans="4:6">
      <c r="D59999" s="63"/>
      <c r="F59999" s="64"/>
    </row>
    <row r="60000" spans="4:6">
      <c r="D60000" s="63"/>
      <c r="F60000" s="64"/>
    </row>
    <row r="60001" spans="4:6">
      <c r="D60001" s="63"/>
      <c r="F60001" s="64"/>
    </row>
    <row r="60002" spans="4:6">
      <c r="D60002" s="63"/>
      <c r="F60002" s="64"/>
    </row>
    <row r="60003" spans="4:6">
      <c r="D60003" s="63"/>
      <c r="F60003" s="64"/>
    </row>
    <row r="60004" spans="4:6">
      <c r="D60004" s="63"/>
      <c r="F60004" s="64"/>
    </row>
    <row r="60005" spans="4:6">
      <c r="D60005" s="63"/>
      <c r="F60005" s="64"/>
    </row>
    <row r="60006" spans="4:6">
      <c r="D60006" s="63"/>
      <c r="F60006" s="64"/>
    </row>
    <row r="60007" spans="4:6">
      <c r="D60007" s="63"/>
      <c r="F60007" s="64"/>
    </row>
    <row r="60008" spans="4:6">
      <c r="D60008" s="63"/>
      <c r="F60008" s="64"/>
    </row>
    <row r="60009" spans="4:6">
      <c r="D60009" s="63"/>
      <c r="F60009" s="64"/>
    </row>
    <row r="60010" spans="4:6">
      <c r="D60010" s="63"/>
      <c r="F60010" s="64"/>
    </row>
    <row r="60011" spans="4:6">
      <c r="D60011" s="63"/>
      <c r="F60011" s="64"/>
    </row>
    <row r="60012" spans="4:6">
      <c r="D60012" s="63"/>
      <c r="F60012" s="64"/>
    </row>
    <row r="60013" spans="4:6">
      <c r="D60013" s="63"/>
      <c r="F60013" s="64"/>
    </row>
    <row r="60014" spans="4:6">
      <c r="D60014" s="63"/>
      <c r="F60014" s="64"/>
    </row>
    <row r="60015" spans="4:6">
      <c r="D60015" s="63"/>
      <c r="F60015" s="64"/>
    </row>
    <row r="60016" spans="4:6">
      <c r="D60016" s="63"/>
      <c r="F60016" s="64"/>
    </row>
    <row r="60017" spans="4:6">
      <c r="D60017" s="63"/>
      <c r="F60017" s="64"/>
    </row>
    <row r="60018" spans="4:6">
      <c r="D60018" s="63"/>
      <c r="F60018" s="64"/>
    </row>
    <row r="60019" spans="4:6">
      <c r="D60019" s="63"/>
      <c r="F60019" s="64"/>
    </row>
    <row r="60020" spans="4:6">
      <c r="D60020" s="63"/>
      <c r="F60020" s="64"/>
    </row>
    <row r="60021" spans="4:6">
      <c r="D60021" s="63"/>
      <c r="F60021" s="64"/>
    </row>
    <row r="60022" spans="4:6">
      <c r="D60022" s="63"/>
      <c r="F60022" s="64"/>
    </row>
    <row r="60023" spans="4:6">
      <c r="D60023" s="63"/>
      <c r="F60023" s="64"/>
    </row>
    <row r="60024" spans="4:6">
      <c r="D60024" s="63"/>
      <c r="F60024" s="64"/>
    </row>
    <row r="60025" spans="4:6">
      <c r="D60025" s="63"/>
      <c r="F60025" s="64"/>
    </row>
    <row r="60026" spans="4:6">
      <c r="D60026" s="63"/>
      <c r="F60026" s="64"/>
    </row>
    <row r="60027" spans="4:6">
      <c r="D60027" s="63"/>
      <c r="F60027" s="64"/>
    </row>
    <row r="60028" spans="4:6">
      <c r="D60028" s="63"/>
      <c r="F60028" s="64"/>
    </row>
    <row r="60029" spans="4:6">
      <c r="D60029" s="63"/>
      <c r="F60029" s="64"/>
    </row>
    <row r="60030" spans="4:6">
      <c r="D60030" s="63"/>
      <c r="F60030" s="64"/>
    </row>
    <row r="60031" spans="4:6">
      <c r="D60031" s="63"/>
      <c r="F60031" s="64"/>
    </row>
    <row r="60032" spans="4:6">
      <c r="D60032" s="63"/>
      <c r="F60032" s="64"/>
    </row>
    <row r="60033" spans="4:6">
      <c r="D60033" s="63"/>
      <c r="F60033" s="64"/>
    </row>
    <row r="60034" spans="4:6">
      <c r="D60034" s="63"/>
      <c r="F60034" s="64"/>
    </row>
    <row r="60035" spans="4:6">
      <c r="D60035" s="63"/>
      <c r="F60035" s="64"/>
    </row>
    <row r="60036" spans="4:6">
      <c r="D60036" s="63"/>
      <c r="F60036" s="64"/>
    </row>
    <row r="60037" spans="4:6">
      <c r="D60037" s="63"/>
      <c r="F60037" s="64"/>
    </row>
    <row r="60038" spans="4:6">
      <c r="D60038" s="63"/>
      <c r="F60038" s="64"/>
    </row>
    <row r="60039" spans="4:6">
      <c r="D60039" s="63"/>
      <c r="F60039" s="64"/>
    </row>
    <row r="60040" spans="4:6">
      <c r="D60040" s="63"/>
      <c r="F60040" s="64"/>
    </row>
    <row r="60041" spans="4:6">
      <c r="D60041" s="63"/>
      <c r="F60041" s="64"/>
    </row>
    <row r="60042" spans="4:6">
      <c r="D60042" s="63"/>
      <c r="F60042" s="64"/>
    </row>
    <row r="60043" spans="4:6">
      <c r="D60043" s="63"/>
      <c r="F60043" s="64"/>
    </row>
    <row r="60044" spans="4:6">
      <c r="D60044" s="63"/>
      <c r="F60044" s="64"/>
    </row>
    <row r="60045" spans="4:6">
      <c r="D60045" s="63"/>
      <c r="F60045" s="64"/>
    </row>
    <row r="60046" spans="4:6">
      <c r="D60046" s="63"/>
      <c r="F60046" s="64"/>
    </row>
    <row r="60047" spans="4:6">
      <c r="D60047" s="63"/>
      <c r="F60047" s="64"/>
    </row>
    <row r="60048" spans="4:6">
      <c r="D60048" s="63"/>
      <c r="F60048" s="64"/>
    </row>
    <row r="60049" spans="4:6">
      <c r="D60049" s="63"/>
      <c r="F60049" s="64"/>
    </row>
    <row r="60050" spans="4:6">
      <c r="D60050" s="63"/>
      <c r="F60050" s="64"/>
    </row>
    <row r="60051" spans="4:6">
      <c r="D60051" s="63"/>
      <c r="F60051" s="64"/>
    </row>
    <row r="60052" spans="4:6">
      <c r="D60052" s="63"/>
      <c r="F60052" s="64"/>
    </row>
    <row r="60053" spans="4:6">
      <c r="D60053" s="63"/>
      <c r="F60053" s="64"/>
    </row>
    <row r="60054" spans="4:6">
      <c r="D60054" s="63"/>
      <c r="F60054" s="64"/>
    </row>
    <row r="60055" spans="4:6">
      <c r="D60055" s="63"/>
      <c r="F60055" s="64"/>
    </row>
    <row r="60056" spans="4:6">
      <c r="D60056" s="63"/>
      <c r="F60056" s="64"/>
    </row>
    <row r="60057" spans="4:6">
      <c r="D60057" s="63"/>
      <c r="F60057" s="64"/>
    </row>
    <row r="60058" spans="4:6">
      <c r="D60058" s="63"/>
      <c r="F60058" s="64"/>
    </row>
    <row r="60059" spans="4:6">
      <c r="D60059" s="63"/>
      <c r="F60059" s="64"/>
    </row>
    <row r="60060" spans="4:6">
      <c r="D60060" s="63"/>
      <c r="F60060" s="64"/>
    </row>
    <row r="60061" spans="4:6">
      <c r="D60061" s="63"/>
      <c r="F60061" s="64"/>
    </row>
    <row r="60062" spans="4:6">
      <c r="D60062" s="63"/>
      <c r="F60062" s="64"/>
    </row>
    <row r="60063" spans="4:6">
      <c r="D60063" s="63"/>
      <c r="F60063" s="64"/>
    </row>
    <row r="60064" spans="4:6">
      <c r="D60064" s="63"/>
      <c r="F60064" s="64"/>
    </row>
    <row r="60065" spans="4:6">
      <c r="D60065" s="63"/>
      <c r="F60065" s="64"/>
    </row>
    <row r="60066" spans="4:6">
      <c r="D60066" s="63"/>
      <c r="F60066" s="64"/>
    </row>
    <row r="60067" spans="4:6">
      <c r="D60067" s="63"/>
      <c r="F60067" s="64"/>
    </row>
    <row r="60068" spans="4:6">
      <c r="D60068" s="63"/>
      <c r="F60068" s="64"/>
    </row>
    <row r="60069" spans="4:6">
      <c r="D60069" s="63"/>
      <c r="F60069" s="64"/>
    </row>
    <row r="60070" spans="4:6">
      <c r="D60070" s="63"/>
      <c r="F60070" s="64"/>
    </row>
    <row r="60071" spans="4:6">
      <c r="D60071" s="63"/>
      <c r="F60071" s="64"/>
    </row>
    <row r="60072" spans="4:6">
      <c r="D60072" s="63"/>
      <c r="F60072" s="64"/>
    </row>
    <row r="60073" spans="4:6">
      <c r="D60073" s="63"/>
      <c r="F60073" s="64"/>
    </row>
    <row r="60074" spans="4:6">
      <c r="D60074" s="63"/>
      <c r="F60074" s="64"/>
    </row>
    <row r="60075" spans="4:6">
      <c r="D60075" s="63"/>
      <c r="F60075" s="64"/>
    </row>
    <row r="60076" spans="4:6">
      <c r="D60076" s="63"/>
      <c r="F60076" s="64"/>
    </row>
    <row r="60077" spans="4:6">
      <c r="D60077" s="63"/>
      <c r="F60077" s="64"/>
    </row>
    <row r="60078" spans="4:6">
      <c r="D60078" s="63"/>
      <c r="F60078" s="64"/>
    </row>
    <row r="60079" spans="4:6">
      <c r="D60079" s="63"/>
      <c r="F60079" s="64"/>
    </row>
    <row r="60080" spans="4:6">
      <c r="D60080" s="63"/>
      <c r="F60080" s="64"/>
    </row>
    <row r="60081" spans="4:6">
      <c r="D60081" s="63"/>
      <c r="F60081" s="64"/>
    </row>
    <row r="60082" spans="4:6">
      <c r="D60082" s="63"/>
      <c r="F60082" s="64"/>
    </row>
    <row r="60083" spans="4:6">
      <c r="D60083" s="63"/>
      <c r="F60083" s="64"/>
    </row>
    <row r="60084" spans="4:6">
      <c r="D60084" s="63"/>
      <c r="F60084" s="64"/>
    </row>
    <row r="60085" spans="4:6">
      <c r="D60085" s="63"/>
      <c r="F60085" s="64"/>
    </row>
    <row r="60086" spans="4:6">
      <c r="D60086" s="63"/>
      <c r="F60086" s="64"/>
    </row>
    <row r="60087" spans="4:6">
      <c r="D60087" s="63"/>
      <c r="F60087" s="64"/>
    </row>
    <row r="60088" spans="4:6">
      <c r="D60088" s="63"/>
      <c r="F60088" s="64"/>
    </row>
    <row r="60089" spans="4:6">
      <c r="D60089" s="63"/>
      <c r="F60089" s="64"/>
    </row>
    <row r="60090" spans="4:6">
      <c r="D60090" s="63"/>
      <c r="F60090" s="64"/>
    </row>
    <row r="60091" spans="4:6">
      <c r="D60091" s="63"/>
      <c r="F60091" s="64"/>
    </row>
    <row r="60092" spans="4:6">
      <c r="D60092" s="63"/>
      <c r="F60092" s="64"/>
    </row>
    <row r="60093" spans="4:6">
      <c r="D60093" s="63"/>
      <c r="F60093" s="64"/>
    </row>
    <row r="60094" spans="4:6">
      <c r="D60094" s="63"/>
      <c r="F60094" s="64"/>
    </row>
    <row r="60095" spans="4:6">
      <c r="D60095" s="63"/>
      <c r="F60095" s="64"/>
    </row>
    <row r="60096" spans="4:6">
      <c r="D60096" s="63"/>
      <c r="F60096" s="64"/>
    </row>
    <row r="60097" spans="4:6">
      <c r="D60097" s="63"/>
      <c r="F60097" s="64"/>
    </row>
    <row r="60098" spans="4:6">
      <c r="D60098" s="63"/>
      <c r="F60098" s="64"/>
    </row>
    <row r="60099" spans="4:6">
      <c r="D60099" s="63"/>
      <c r="F60099" s="64"/>
    </row>
    <row r="60100" spans="4:6">
      <c r="D60100" s="63"/>
      <c r="F60100" s="64"/>
    </row>
    <row r="60101" spans="4:6">
      <c r="D60101" s="63"/>
      <c r="F60101" s="64"/>
    </row>
    <row r="60102" spans="4:6">
      <c r="D60102" s="63"/>
      <c r="F60102" s="64"/>
    </row>
    <row r="60103" spans="4:6">
      <c r="D60103" s="63"/>
      <c r="F60103" s="64"/>
    </row>
    <row r="60104" spans="4:6">
      <c r="D60104" s="63"/>
      <c r="F60104" s="64"/>
    </row>
    <row r="60105" spans="4:6">
      <c r="D60105" s="63"/>
      <c r="F60105" s="64"/>
    </row>
    <row r="60106" spans="4:6">
      <c r="D60106" s="63"/>
      <c r="F60106" s="64"/>
    </row>
    <row r="60107" spans="4:6">
      <c r="D60107" s="63"/>
      <c r="F60107" s="64"/>
    </row>
    <row r="60108" spans="4:6">
      <c r="D60108" s="63"/>
      <c r="F60108" s="64"/>
    </row>
    <row r="60109" spans="4:6">
      <c r="D60109" s="63"/>
      <c r="F60109" s="64"/>
    </row>
    <row r="60110" spans="4:6">
      <c r="D60110" s="63"/>
      <c r="F60110" s="64"/>
    </row>
    <row r="60111" spans="4:6">
      <c r="D60111" s="63"/>
      <c r="F60111" s="64"/>
    </row>
    <row r="60112" spans="4:6">
      <c r="D60112" s="63"/>
      <c r="F60112" s="64"/>
    </row>
    <row r="60113" spans="4:6">
      <c r="D60113" s="63"/>
      <c r="F60113" s="64"/>
    </row>
    <row r="60114" spans="4:6">
      <c r="D60114" s="63"/>
      <c r="F60114" s="64"/>
    </row>
    <row r="60115" spans="4:6">
      <c r="D60115" s="63"/>
      <c r="F60115" s="64"/>
    </row>
    <row r="60116" spans="4:6">
      <c r="D60116" s="63"/>
      <c r="F60116" s="64"/>
    </row>
    <row r="60117" spans="4:6">
      <c r="D60117" s="63"/>
      <c r="F60117" s="64"/>
    </row>
    <row r="60118" spans="4:6">
      <c r="D60118" s="63"/>
      <c r="F60118" s="64"/>
    </row>
    <row r="60119" spans="4:6">
      <c r="D60119" s="63"/>
      <c r="F60119" s="64"/>
    </row>
    <row r="60120" spans="4:6">
      <c r="D60120" s="63"/>
      <c r="F60120" s="64"/>
    </row>
    <row r="60121" spans="4:6">
      <c r="D60121" s="63"/>
      <c r="F60121" s="64"/>
    </row>
    <row r="60122" spans="4:6">
      <c r="D60122" s="63"/>
      <c r="F60122" s="64"/>
    </row>
    <row r="60123" spans="4:6">
      <c r="D60123" s="63"/>
      <c r="F60123" s="64"/>
    </row>
    <row r="60124" spans="4:6">
      <c r="D60124" s="63"/>
      <c r="F60124" s="64"/>
    </row>
    <row r="60125" spans="4:6">
      <c r="D60125" s="63"/>
      <c r="F60125" s="64"/>
    </row>
    <row r="60126" spans="4:6">
      <c r="D60126" s="63"/>
      <c r="F60126" s="64"/>
    </row>
    <row r="60127" spans="4:6">
      <c r="D60127" s="63"/>
      <c r="F60127" s="64"/>
    </row>
    <row r="60128" spans="4:6">
      <c r="D60128" s="63"/>
      <c r="F60128" s="64"/>
    </row>
    <row r="60129" spans="4:6">
      <c r="D60129" s="63"/>
      <c r="F60129" s="64"/>
    </row>
    <row r="60130" spans="4:6">
      <c r="D60130" s="63"/>
      <c r="F60130" s="64"/>
    </row>
    <row r="60131" spans="4:6">
      <c r="D60131" s="63"/>
      <c r="F60131" s="64"/>
    </row>
    <row r="60132" spans="4:6">
      <c r="D60132" s="63"/>
      <c r="F60132" s="64"/>
    </row>
    <row r="60133" spans="4:6">
      <c r="D60133" s="63"/>
      <c r="F60133" s="64"/>
    </row>
    <row r="60134" spans="4:6">
      <c r="D60134" s="63"/>
      <c r="F60134" s="64"/>
    </row>
    <row r="60135" spans="4:6">
      <c r="D60135" s="63"/>
      <c r="F60135" s="64"/>
    </row>
    <row r="60136" spans="4:6">
      <c r="D60136" s="63"/>
      <c r="F60136" s="64"/>
    </row>
    <row r="60137" spans="4:6">
      <c r="D60137" s="63"/>
      <c r="F60137" s="64"/>
    </row>
    <row r="60138" spans="4:6">
      <c r="D60138" s="63"/>
      <c r="F60138" s="64"/>
    </row>
    <row r="60139" spans="4:6">
      <c r="D60139" s="63"/>
      <c r="F60139" s="64"/>
    </row>
    <row r="60140" spans="4:6">
      <c r="D60140" s="63"/>
      <c r="F60140" s="64"/>
    </row>
    <row r="60141" spans="4:6">
      <c r="D60141" s="63"/>
      <c r="F60141" s="64"/>
    </row>
    <row r="60142" spans="4:6">
      <c r="D60142" s="63"/>
      <c r="F60142" s="64"/>
    </row>
    <row r="60143" spans="4:6">
      <c r="D60143" s="63"/>
      <c r="F60143" s="64"/>
    </row>
    <row r="60144" spans="4:6">
      <c r="D60144" s="63"/>
      <c r="F60144" s="64"/>
    </row>
    <row r="60145" spans="4:6">
      <c r="D60145" s="63"/>
      <c r="F60145" s="64"/>
    </row>
    <row r="60146" spans="4:6">
      <c r="D60146" s="63"/>
      <c r="F60146" s="64"/>
    </row>
    <row r="60147" spans="4:6">
      <c r="D60147" s="63"/>
      <c r="F60147" s="64"/>
    </row>
    <row r="60148" spans="4:6">
      <c r="D60148" s="63"/>
      <c r="F60148" s="64"/>
    </row>
    <row r="60149" spans="4:6">
      <c r="D60149" s="63"/>
      <c r="F60149" s="64"/>
    </row>
    <row r="60150" spans="4:6">
      <c r="D60150" s="63"/>
      <c r="F60150" s="64"/>
    </row>
    <row r="60151" spans="4:6">
      <c r="D60151" s="63"/>
      <c r="F60151" s="64"/>
    </row>
    <row r="60152" spans="4:6">
      <c r="D60152" s="63"/>
      <c r="F60152" s="64"/>
    </row>
    <row r="60153" spans="4:6">
      <c r="D60153" s="63"/>
      <c r="F60153" s="64"/>
    </row>
    <row r="60154" spans="4:6">
      <c r="D60154" s="63"/>
      <c r="F60154" s="64"/>
    </row>
    <row r="60155" spans="4:6">
      <c r="D60155" s="63"/>
      <c r="F60155" s="64"/>
    </row>
    <row r="60156" spans="4:6">
      <c r="D60156" s="63"/>
      <c r="F60156" s="64"/>
    </row>
    <row r="60157" spans="4:6">
      <c r="D60157" s="63"/>
      <c r="F60157" s="64"/>
    </row>
    <row r="60158" spans="4:6">
      <c r="D60158" s="63"/>
      <c r="F60158" s="64"/>
    </row>
    <row r="60159" spans="4:6">
      <c r="D60159" s="63"/>
      <c r="F60159" s="64"/>
    </row>
    <row r="60160" spans="4:6">
      <c r="D60160" s="63"/>
      <c r="F60160" s="64"/>
    </row>
    <row r="60161" spans="4:6">
      <c r="D60161" s="63"/>
      <c r="F60161" s="64"/>
    </row>
    <row r="60162" spans="4:6">
      <c r="D60162" s="63"/>
      <c r="F60162" s="64"/>
    </row>
    <row r="60163" spans="4:6">
      <c r="D60163" s="63"/>
      <c r="F60163" s="64"/>
    </row>
    <row r="60164" spans="4:6">
      <c r="D60164" s="63"/>
      <c r="F60164" s="64"/>
    </row>
    <row r="60165" spans="4:6">
      <c r="D60165" s="63"/>
      <c r="F60165" s="64"/>
    </row>
    <row r="60166" spans="4:6">
      <c r="D60166" s="63"/>
      <c r="F60166" s="64"/>
    </row>
    <row r="60167" spans="4:6">
      <c r="D60167" s="63"/>
      <c r="F60167" s="64"/>
    </row>
    <row r="60168" spans="4:6">
      <c r="D60168" s="63"/>
      <c r="F60168" s="64"/>
    </row>
    <row r="60169" spans="4:6">
      <c r="D60169" s="63"/>
      <c r="F60169" s="64"/>
    </row>
    <row r="60170" spans="4:6">
      <c r="D60170" s="63"/>
      <c r="F60170" s="64"/>
    </row>
    <row r="60171" spans="4:6">
      <c r="D60171" s="63"/>
      <c r="F60171" s="64"/>
    </row>
    <row r="60172" spans="4:6">
      <c r="D60172" s="63"/>
      <c r="F60172" s="64"/>
    </row>
    <row r="60173" spans="4:6">
      <c r="D60173" s="63"/>
      <c r="F60173" s="64"/>
    </row>
    <row r="60174" spans="4:6">
      <c r="D60174" s="63"/>
      <c r="F60174" s="64"/>
    </row>
    <row r="60175" spans="4:6">
      <c r="D60175" s="63"/>
      <c r="F60175" s="64"/>
    </row>
    <row r="60176" spans="4:6">
      <c r="D60176" s="63"/>
      <c r="F60176" s="64"/>
    </row>
    <row r="60177" spans="4:6">
      <c r="D60177" s="63"/>
      <c r="F60177" s="64"/>
    </row>
    <row r="60178" spans="4:6">
      <c r="D60178" s="63"/>
      <c r="F60178" s="64"/>
    </row>
    <row r="60179" spans="4:6">
      <c r="D60179" s="63"/>
      <c r="F60179" s="64"/>
    </row>
    <row r="60180" spans="4:6">
      <c r="D60180" s="63"/>
      <c r="F60180" s="64"/>
    </row>
    <row r="60181" spans="4:6">
      <c r="D60181" s="63"/>
      <c r="F60181" s="64"/>
    </row>
    <row r="60182" spans="4:6">
      <c r="D60182" s="63"/>
      <c r="F60182" s="64"/>
    </row>
    <row r="60183" spans="4:6">
      <c r="D60183" s="63"/>
      <c r="F60183" s="64"/>
    </row>
    <row r="60184" spans="4:6">
      <c r="D60184" s="63"/>
      <c r="F60184" s="64"/>
    </row>
    <row r="60185" spans="4:6">
      <c r="D60185" s="63"/>
      <c r="F60185" s="64"/>
    </row>
    <row r="60186" spans="4:6">
      <c r="D60186" s="63"/>
      <c r="F60186" s="64"/>
    </row>
    <row r="60187" spans="4:6">
      <c r="D60187" s="63"/>
      <c r="F60187" s="64"/>
    </row>
    <row r="60188" spans="4:6">
      <c r="D60188" s="63"/>
      <c r="F60188" s="64"/>
    </row>
    <row r="60189" spans="4:6">
      <c r="D60189" s="63"/>
      <c r="F60189" s="64"/>
    </row>
    <row r="60190" spans="4:6">
      <c r="D60190" s="63"/>
      <c r="F60190" s="64"/>
    </row>
    <row r="60191" spans="4:6">
      <c r="D60191" s="63"/>
      <c r="F60191" s="64"/>
    </row>
    <row r="60192" spans="4:6">
      <c r="D60192" s="63"/>
      <c r="F60192" s="64"/>
    </row>
    <row r="60193" spans="4:6">
      <c r="D60193" s="63"/>
      <c r="F60193" s="64"/>
    </row>
    <row r="60194" spans="4:6">
      <c r="D60194" s="63"/>
      <c r="F60194" s="64"/>
    </row>
    <row r="60195" spans="4:6">
      <c r="D60195" s="63"/>
      <c r="F60195" s="64"/>
    </row>
    <row r="60196" spans="4:6">
      <c r="D60196" s="63"/>
      <c r="F60196" s="64"/>
    </row>
    <row r="60197" spans="4:6">
      <c r="D60197" s="63"/>
      <c r="F60197" s="64"/>
    </row>
    <row r="60198" spans="4:6">
      <c r="D60198" s="63"/>
      <c r="F60198" s="64"/>
    </row>
    <row r="60199" spans="4:6">
      <c r="D60199" s="63"/>
      <c r="F60199" s="64"/>
    </row>
    <row r="60200" spans="4:6">
      <c r="D60200" s="63"/>
      <c r="F60200" s="64"/>
    </row>
    <row r="60201" spans="4:6">
      <c r="D60201" s="63"/>
      <c r="F60201" s="64"/>
    </row>
    <row r="60202" spans="4:6">
      <c r="D60202" s="63"/>
      <c r="F60202" s="64"/>
    </row>
    <row r="60203" spans="4:6">
      <c r="D60203" s="63"/>
      <c r="F60203" s="64"/>
    </row>
    <row r="60204" spans="4:6">
      <c r="D60204" s="63"/>
      <c r="F60204" s="64"/>
    </row>
    <row r="60205" spans="4:6">
      <c r="D60205" s="63"/>
      <c r="F60205" s="64"/>
    </row>
    <row r="60206" spans="4:6">
      <c r="D60206" s="63"/>
      <c r="F60206" s="64"/>
    </row>
    <row r="60207" spans="4:6">
      <c r="D60207" s="63"/>
      <c r="F60207" s="64"/>
    </row>
    <row r="60208" spans="4:6">
      <c r="D60208" s="63"/>
      <c r="F60208" s="64"/>
    </row>
    <row r="60209" spans="4:6">
      <c r="D60209" s="63"/>
      <c r="F60209" s="64"/>
    </row>
    <row r="60210" spans="4:6">
      <c r="D60210" s="63"/>
      <c r="F60210" s="64"/>
    </row>
    <row r="60211" spans="4:6">
      <c r="D60211" s="63"/>
      <c r="F60211" s="64"/>
    </row>
    <row r="60212" spans="4:6">
      <c r="D60212" s="63"/>
      <c r="F60212" s="64"/>
    </row>
    <row r="60213" spans="4:6">
      <c r="D60213" s="63"/>
      <c r="F60213" s="64"/>
    </row>
    <row r="60214" spans="4:6">
      <c r="D60214" s="63"/>
      <c r="F60214" s="64"/>
    </row>
    <row r="60215" spans="4:6">
      <c r="D60215" s="63"/>
      <c r="F60215" s="64"/>
    </row>
    <row r="60216" spans="4:6">
      <c r="D60216" s="63"/>
      <c r="F60216" s="64"/>
    </row>
    <row r="60217" spans="4:6">
      <c r="D60217" s="63"/>
      <c r="F60217" s="64"/>
    </row>
    <row r="60218" spans="4:6">
      <c r="D60218" s="63"/>
      <c r="F60218" s="64"/>
    </row>
    <row r="60219" spans="4:6">
      <c r="D60219" s="63"/>
      <c r="F60219" s="64"/>
    </row>
    <row r="60220" spans="4:6">
      <c r="D60220" s="63"/>
      <c r="F60220" s="64"/>
    </row>
    <row r="60221" spans="4:6">
      <c r="D60221" s="63"/>
      <c r="F60221" s="64"/>
    </row>
    <row r="60222" spans="4:6">
      <c r="D60222" s="63"/>
      <c r="F60222" s="64"/>
    </row>
    <row r="60223" spans="4:6">
      <c r="D60223" s="63"/>
      <c r="F60223" s="64"/>
    </row>
    <row r="60224" spans="4:6">
      <c r="D60224" s="63"/>
      <c r="F60224" s="64"/>
    </row>
    <row r="60225" spans="4:6">
      <c r="D60225" s="63"/>
      <c r="F60225" s="64"/>
    </row>
    <row r="60226" spans="4:6">
      <c r="D60226" s="63"/>
      <c r="F60226" s="64"/>
    </row>
    <row r="60227" spans="4:6">
      <c r="D60227" s="63"/>
      <c r="F60227" s="64"/>
    </row>
    <row r="60228" spans="4:6">
      <c r="D60228" s="63"/>
      <c r="F60228" s="64"/>
    </row>
    <row r="60229" spans="4:6">
      <c r="D60229" s="63"/>
      <c r="F60229" s="64"/>
    </row>
    <row r="60230" spans="4:6">
      <c r="D60230" s="63"/>
      <c r="F60230" s="64"/>
    </row>
    <row r="60231" spans="4:6">
      <c r="D60231" s="63"/>
      <c r="F60231" s="64"/>
    </row>
    <row r="60232" spans="4:6">
      <c r="D60232" s="63"/>
      <c r="F60232" s="64"/>
    </row>
    <row r="60233" spans="4:6">
      <c r="D60233" s="63"/>
      <c r="F60233" s="64"/>
    </row>
    <row r="60234" spans="4:6">
      <c r="D60234" s="63"/>
      <c r="F60234" s="64"/>
    </row>
    <row r="60235" spans="4:6">
      <c r="D60235" s="63"/>
      <c r="F60235" s="64"/>
    </row>
    <row r="60236" spans="4:6">
      <c r="D60236" s="63"/>
      <c r="F60236" s="64"/>
    </row>
    <row r="60237" spans="4:6">
      <c r="D60237" s="63"/>
      <c r="F60237" s="64"/>
    </row>
    <row r="60238" spans="4:6">
      <c r="D60238" s="63"/>
      <c r="F60238" s="64"/>
    </row>
    <row r="60239" spans="4:6">
      <c r="D60239" s="63"/>
      <c r="F60239" s="64"/>
    </row>
    <row r="60240" spans="4:6">
      <c r="D60240" s="63"/>
      <c r="F60240" s="64"/>
    </row>
    <row r="60241" spans="4:6">
      <c r="D60241" s="63"/>
      <c r="F60241" s="64"/>
    </row>
    <row r="60242" spans="4:6">
      <c r="D60242" s="63"/>
      <c r="F60242" s="64"/>
    </row>
    <row r="60243" spans="4:6">
      <c r="D60243" s="63"/>
      <c r="F60243" s="64"/>
    </row>
    <row r="60244" spans="4:6">
      <c r="D60244" s="63"/>
      <c r="F60244" s="64"/>
    </row>
    <row r="60245" spans="4:6">
      <c r="D60245" s="63"/>
      <c r="F60245" s="64"/>
    </row>
    <row r="60246" spans="4:6">
      <c r="D60246" s="63"/>
      <c r="F60246" s="64"/>
    </row>
    <row r="60247" spans="4:6">
      <c r="D60247" s="63"/>
      <c r="F60247" s="64"/>
    </row>
    <row r="60248" spans="4:6">
      <c r="D60248" s="63"/>
      <c r="F60248" s="64"/>
    </row>
    <row r="60249" spans="4:6">
      <c r="D60249" s="63"/>
      <c r="F60249" s="64"/>
    </row>
    <row r="60250" spans="4:6">
      <c r="D60250" s="63"/>
      <c r="F60250" s="64"/>
    </row>
    <row r="60251" spans="4:6">
      <c r="D60251" s="63"/>
      <c r="F60251" s="64"/>
    </row>
    <row r="60252" spans="4:6">
      <c r="D60252" s="63"/>
      <c r="F60252" s="64"/>
    </row>
    <row r="60253" spans="4:6">
      <c r="D60253" s="63"/>
      <c r="F60253" s="64"/>
    </row>
    <row r="60254" spans="4:6">
      <c r="D60254" s="63"/>
      <c r="F60254" s="64"/>
    </row>
    <row r="60255" spans="4:6">
      <c r="D60255" s="63"/>
      <c r="F60255" s="64"/>
    </row>
    <row r="60256" spans="4:6">
      <c r="D60256" s="63"/>
      <c r="F60256" s="64"/>
    </row>
    <row r="60257" spans="4:6">
      <c r="D60257" s="63"/>
      <c r="F60257" s="64"/>
    </row>
    <row r="60258" spans="4:6">
      <c r="D60258" s="63"/>
      <c r="F60258" s="64"/>
    </row>
    <row r="60259" spans="4:6">
      <c r="D60259" s="63"/>
      <c r="F60259" s="64"/>
    </row>
    <row r="60260" spans="4:6">
      <c r="D60260" s="63"/>
      <c r="F60260" s="64"/>
    </row>
    <row r="60261" spans="4:6">
      <c r="D60261" s="63"/>
      <c r="F60261" s="64"/>
    </row>
    <row r="60262" spans="4:6">
      <c r="D60262" s="63"/>
      <c r="F60262" s="64"/>
    </row>
    <row r="60263" spans="4:6">
      <c r="D60263" s="63"/>
      <c r="F60263" s="64"/>
    </row>
    <row r="60264" spans="4:6">
      <c r="D60264" s="63"/>
      <c r="F60264" s="64"/>
    </row>
    <row r="60265" spans="4:6">
      <c r="D60265" s="63"/>
      <c r="F60265" s="64"/>
    </row>
    <row r="60266" spans="4:6">
      <c r="D60266" s="63"/>
      <c r="F60266" s="64"/>
    </row>
    <row r="60267" spans="4:6">
      <c r="D60267" s="63"/>
      <c r="F60267" s="64"/>
    </row>
    <row r="60268" spans="4:6">
      <c r="D60268" s="63"/>
      <c r="F60268" s="64"/>
    </row>
    <row r="60269" spans="4:6">
      <c r="D60269" s="63"/>
      <c r="F60269" s="64"/>
    </row>
    <row r="60270" spans="4:6">
      <c r="D60270" s="63"/>
      <c r="F60270" s="64"/>
    </row>
    <row r="60271" spans="4:6">
      <c r="D60271" s="63"/>
      <c r="F60271" s="64"/>
    </row>
    <row r="60272" spans="4:6">
      <c r="D60272" s="63"/>
      <c r="F60272" s="64"/>
    </row>
    <row r="60273" spans="4:6">
      <c r="D60273" s="63"/>
      <c r="F60273" s="64"/>
    </row>
    <row r="60274" spans="4:6">
      <c r="D60274" s="63"/>
      <c r="F60274" s="64"/>
    </row>
    <row r="60275" spans="4:6">
      <c r="D60275" s="63"/>
      <c r="F60275" s="64"/>
    </row>
    <row r="60276" spans="4:6">
      <c r="D60276" s="63"/>
      <c r="F60276" s="64"/>
    </row>
    <row r="60277" spans="4:6">
      <c r="D60277" s="63"/>
      <c r="F60277" s="64"/>
    </row>
    <row r="60278" spans="4:6">
      <c r="D60278" s="63"/>
      <c r="F60278" s="64"/>
    </row>
    <row r="60279" spans="4:6">
      <c r="D60279" s="63"/>
      <c r="F60279" s="64"/>
    </row>
    <row r="60280" spans="4:6">
      <c r="D60280" s="63"/>
      <c r="F60280" s="64"/>
    </row>
    <row r="60281" spans="4:6">
      <c r="D60281" s="63"/>
      <c r="F60281" s="64"/>
    </row>
    <row r="60282" spans="4:6">
      <c r="D60282" s="63"/>
      <c r="F60282" s="64"/>
    </row>
    <row r="60283" spans="4:6">
      <c r="D60283" s="63"/>
      <c r="F60283" s="64"/>
    </row>
    <row r="60284" spans="4:6">
      <c r="D60284" s="63"/>
      <c r="F60284" s="64"/>
    </row>
    <row r="60285" spans="4:6">
      <c r="D60285" s="63"/>
      <c r="F60285" s="64"/>
    </row>
    <row r="60286" spans="4:6">
      <c r="D60286" s="63"/>
      <c r="F60286" s="64"/>
    </row>
    <row r="60287" spans="4:6">
      <c r="D60287" s="63"/>
      <c r="F60287" s="64"/>
    </row>
    <row r="60288" spans="4:6">
      <c r="D60288" s="63"/>
      <c r="F60288" s="64"/>
    </row>
    <row r="60289" spans="4:6">
      <c r="D60289" s="63"/>
      <c r="F60289" s="64"/>
    </row>
    <row r="60290" spans="4:6">
      <c r="D60290" s="63"/>
      <c r="F60290" s="64"/>
    </row>
    <row r="60291" spans="4:6">
      <c r="D60291" s="63"/>
      <c r="F60291" s="64"/>
    </row>
    <row r="60292" spans="4:6">
      <c r="D60292" s="63"/>
      <c r="F60292" s="64"/>
    </row>
    <row r="60293" spans="4:6">
      <c r="D60293" s="63"/>
      <c r="F60293" s="64"/>
    </row>
    <row r="60294" spans="4:6">
      <c r="D60294" s="63"/>
      <c r="F60294" s="64"/>
    </row>
    <row r="60295" spans="4:6">
      <c r="D60295" s="63"/>
      <c r="F60295" s="64"/>
    </row>
    <row r="60296" spans="4:6">
      <c r="D60296" s="63"/>
      <c r="F60296" s="64"/>
    </row>
    <row r="60297" spans="4:6">
      <c r="D60297" s="63"/>
      <c r="F60297" s="64"/>
    </row>
    <row r="60298" spans="4:6">
      <c r="D60298" s="63"/>
      <c r="F60298" s="64"/>
    </row>
    <row r="60299" spans="4:6">
      <c r="D60299" s="63"/>
      <c r="F60299" s="64"/>
    </row>
    <row r="60300" spans="4:6">
      <c r="D60300" s="63"/>
      <c r="F60300" s="64"/>
    </row>
    <row r="60301" spans="4:6">
      <c r="D60301" s="63"/>
      <c r="F60301" s="64"/>
    </row>
    <row r="60302" spans="4:6">
      <c r="D60302" s="63"/>
      <c r="F60302" s="64"/>
    </row>
    <row r="60303" spans="4:6">
      <c r="D60303" s="63"/>
      <c r="F60303" s="64"/>
    </row>
    <row r="60304" spans="4:6">
      <c r="D60304" s="63"/>
      <c r="F60304" s="64"/>
    </row>
    <row r="60305" spans="4:6">
      <c r="D60305" s="63"/>
      <c r="F60305" s="64"/>
    </row>
    <row r="60306" spans="4:6">
      <c r="D60306" s="63"/>
      <c r="F60306" s="64"/>
    </row>
    <row r="60307" spans="4:6">
      <c r="D60307" s="63"/>
      <c r="F60307" s="64"/>
    </row>
    <row r="60308" spans="4:6">
      <c r="D60308" s="63"/>
      <c r="F60308" s="64"/>
    </row>
    <row r="60309" spans="4:6">
      <c r="D60309" s="63"/>
      <c r="F60309" s="64"/>
    </row>
    <row r="60310" spans="4:6">
      <c r="D60310" s="63"/>
      <c r="F60310" s="64"/>
    </row>
    <row r="60311" spans="4:6">
      <c r="D60311" s="63"/>
      <c r="F60311" s="64"/>
    </row>
    <row r="60312" spans="4:6">
      <c r="D60312" s="63"/>
      <c r="F60312" s="64"/>
    </row>
    <row r="60313" spans="4:6">
      <c r="D60313" s="63"/>
      <c r="F60313" s="64"/>
    </row>
    <row r="60314" spans="4:6">
      <c r="D60314" s="63"/>
      <c r="F60314" s="64"/>
    </row>
    <row r="60315" spans="4:6">
      <c r="D60315" s="63"/>
      <c r="F60315" s="64"/>
    </row>
    <row r="60316" spans="4:6">
      <c r="D60316" s="63"/>
      <c r="F60316" s="64"/>
    </row>
    <row r="60317" spans="4:6">
      <c r="D60317" s="63"/>
      <c r="F60317" s="64"/>
    </row>
    <row r="60318" spans="4:6">
      <c r="D60318" s="63"/>
      <c r="F60318" s="64"/>
    </row>
    <row r="60319" spans="4:6">
      <c r="D60319" s="63"/>
      <c r="F60319" s="64"/>
    </row>
    <row r="60320" spans="4:6">
      <c r="D60320" s="63"/>
      <c r="F60320" s="64"/>
    </row>
    <row r="60321" spans="4:6">
      <c r="D60321" s="63"/>
      <c r="F60321" s="64"/>
    </row>
    <row r="60322" spans="4:6">
      <c r="D60322" s="63"/>
      <c r="F60322" s="64"/>
    </row>
    <row r="60323" spans="4:6">
      <c r="D60323" s="63"/>
      <c r="F60323" s="64"/>
    </row>
    <row r="60324" spans="4:6">
      <c r="D60324" s="63"/>
      <c r="F60324" s="64"/>
    </row>
    <row r="60325" spans="4:6">
      <c r="D60325" s="63"/>
      <c r="F60325" s="64"/>
    </row>
    <row r="60326" spans="4:6">
      <c r="D60326" s="63"/>
      <c r="F60326" s="64"/>
    </row>
    <row r="60327" spans="4:6">
      <c r="D60327" s="63"/>
      <c r="F60327" s="64"/>
    </row>
    <row r="60328" spans="4:6">
      <c r="D60328" s="63"/>
      <c r="F60328" s="64"/>
    </row>
    <row r="60329" spans="4:6">
      <c r="D60329" s="63"/>
      <c r="F60329" s="64"/>
    </row>
    <row r="60330" spans="4:6">
      <c r="D60330" s="63"/>
      <c r="F60330" s="64"/>
    </row>
    <row r="60331" spans="4:6">
      <c r="D60331" s="63"/>
      <c r="F60331" s="64"/>
    </row>
    <row r="60332" spans="4:6">
      <c r="D60332" s="63"/>
      <c r="F60332" s="64"/>
    </row>
    <row r="60333" spans="4:6">
      <c r="D60333" s="63"/>
      <c r="F60333" s="64"/>
    </row>
    <row r="60334" spans="4:6">
      <c r="D60334" s="63"/>
      <c r="F60334" s="64"/>
    </row>
    <row r="60335" spans="4:6">
      <c r="D60335" s="63"/>
      <c r="F60335" s="64"/>
    </row>
    <row r="60336" spans="4:6">
      <c r="D60336" s="63"/>
      <c r="F60336" s="64"/>
    </row>
    <row r="60337" spans="4:6">
      <c r="D60337" s="63"/>
      <c r="F60337" s="64"/>
    </row>
    <row r="60338" spans="4:6">
      <c r="D60338" s="63"/>
      <c r="F60338" s="64"/>
    </row>
    <row r="60339" spans="4:6">
      <c r="D60339" s="63"/>
      <c r="F60339" s="64"/>
    </row>
    <row r="60340" spans="4:6">
      <c r="D60340" s="63"/>
      <c r="F60340" s="64"/>
    </row>
    <row r="60341" spans="4:6">
      <c r="D60341" s="63"/>
      <c r="F60341" s="64"/>
    </row>
    <row r="60342" spans="4:6">
      <c r="D60342" s="63"/>
      <c r="F60342" s="64"/>
    </row>
    <row r="60343" spans="4:6">
      <c r="D60343" s="63"/>
      <c r="F60343" s="64"/>
    </row>
    <row r="60344" spans="4:6">
      <c r="D60344" s="63"/>
      <c r="F60344" s="64"/>
    </row>
    <row r="60345" spans="4:6">
      <c r="D60345" s="63"/>
      <c r="F60345" s="64"/>
    </row>
    <row r="60346" spans="4:6">
      <c r="D60346" s="63"/>
      <c r="F60346" s="64"/>
    </row>
    <row r="60347" spans="4:6">
      <c r="D60347" s="63"/>
      <c r="F60347" s="64"/>
    </row>
    <row r="60348" spans="4:6">
      <c r="D60348" s="63"/>
      <c r="F60348" s="64"/>
    </row>
    <row r="60349" spans="4:6">
      <c r="D60349" s="63"/>
      <c r="F60349" s="64"/>
    </row>
    <row r="60350" spans="4:6">
      <c r="D60350" s="63"/>
      <c r="F60350" s="64"/>
    </row>
    <row r="60351" spans="4:6">
      <c r="D60351" s="63"/>
      <c r="F60351" s="64"/>
    </row>
    <row r="60352" spans="4:6">
      <c r="D60352" s="63"/>
      <c r="F60352" s="64"/>
    </row>
    <row r="60353" spans="4:6">
      <c r="D60353" s="63"/>
      <c r="F60353" s="64"/>
    </row>
    <row r="60354" spans="4:6">
      <c r="D60354" s="63"/>
      <c r="F60354" s="64"/>
    </row>
    <row r="60355" spans="4:6">
      <c r="D60355" s="63"/>
      <c r="F60355" s="64"/>
    </row>
    <row r="60356" spans="4:6">
      <c r="D60356" s="63"/>
      <c r="F60356" s="64"/>
    </row>
    <row r="60357" spans="4:6">
      <c r="D60357" s="63"/>
      <c r="F60357" s="64"/>
    </row>
    <row r="60358" spans="4:6">
      <c r="D60358" s="63"/>
      <c r="F60358" s="64"/>
    </row>
    <row r="60359" spans="4:6">
      <c r="D60359" s="63"/>
      <c r="F60359" s="64"/>
    </row>
    <row r="60360" spans="4:6">
      <c r="D60360" s="63"/>
      <c r="F60360" s="64"/>
    </row>
    <row r="60361" spans="4:6">
      <c r="D60361" s="63"/>
      <c r="F60361" s="64"/>
    </row>
    <row r="60362" spans="4:6">
      <c r="D60362" s="63"/>
      <c r="F60362" s="64"/>
    </row>
    <row r="60363" spans="4:6">
      <c r="D60363" s="63"/>
      <c r="F60363" s="64"/>
    </row>
    <row r="60364" spans="4:6">
      <c r="D60364" s="63"/>
      <c r="F60364" s="64"/>
    </row>
    <row r="60365" spans="4:6">
      <c r="D60365" s="63"/>
      <c r="F60365" s="64"/>
    </row>
    <row r="60366" spans="4:6">
      <c r="D60366" s="63"/>
      <c r="F60366" s="64"/>
    </row>
    <row r="60367" spans="4:6">
      <c r="D60367" s="63"/>
      <c r="F60367" s="64"/>
    </row>
    <row r="60368" spans="4:6">
      <c r="D60368" s="63"/>
      <c r="F60368" s="64"/>
    </row>
    <row r="60369" spans="4:6">
      <c r="D60369" s="63"/>
      <c r="F60369" s="64"/>
    </row>
    <row r="60370" spans="4:6">
      <c r="D60370" s="63"/>
      <c r="F60370" s="64"/>
    </row>
    <row r="60371" spans="4:6">
      <c r="D60371" s="63"/>
      <c r="F60371" s="64"/>
    </row>
    <row r="60372" spans="4:6">
      <c r="D60372" s="63"/>
      <c r="F60372" s="64"/>
    </row>
    <row r="60373" spans="4:6">
      <c r="D60373" s="63"/>
      <c r="F60373" s="64"/>
    </row>
    <row r="60374" spans="4:6">
      <c r="D60374" s="63"/>
      <c r="F60374" s="64"/>
    </row>
    <row r="60375" spans="4:6">
      <c r="D60375" s="63"/>
      <c r="F60375" s="64"/>
    </row>
    <row r="60376" spans="4:6">
      <c r="D60376" s="63"/>
      <c r="F60376" s="64"/>
    </row>
    <row r="60377" spans="4:6">
      <c r="D60377" s="63"/>
      <c r="F60377" s="64"/>
    </row>
    <row r="60378" spans="4:6">
      <c r="D60378" s="63"/>
      <c r="F60378" s="64"/>
    </row>
    <row r="60379" spans="4:6">
      <c r="D60379" s="63"/>
      <c r="F60379" s="64"/>
    </row>
    <row r="60380" spans="4:6">
      <c r="D60380" s="63"/>
      <c r="F60380" s="64"/>
    </row>
    <row r="60381" spans="4:6">
      <c r="D60381" s="63"/>
      <c r="F60381" s="64"/>
    </row>
    <row r="60382" spans="4:6">
      <c r="D60382" s="63"/>
      <c r="F60382" s="64"/>
    </row>
    <row r="60383" spans="4:6">
      <c r="D60383" s="63"/>
      <c r="F60383" s="64"/>
    </row>
    <row r="60384" spans="4:6">
      <c r="D60384" s="63"/>
      <c r="F60384" s="64"/>
    </row>
    <row r="60385" spans="4:6">
      <c r="D60385" s="63"/>
      <c r="F60385" s="64"/>
    </row>
    <row r="60386" spans="4:6">
      <c r="D60386" s="63"/>
      <c r="F60386" s="64"/>
    </row>
    <row r="60387" spans="4:6">
      <c r="D60387" s="63"/>
      <c r="F60387" s="64"/>
    </row>
    <row r="60388" spans="4:6">
      <c r="D60388" s="63"/>
      <c r="F60388" s="64"/>
    </row>
    <row r="60389" spans="4:6">
      <c r="D60389" s="63"/>
      <c r="F60389" s="64"/>
    </row>
    <row r="60390" spans="4:6">
      <c r="D60390" s="63"/>
      <c r="F60390" s="64"/>
    </row>
    <row r="60391" spans="4:6">
      <c r="D60391" s="63"/>
      <c r="F60391" s="64"/>
    </row>
    <row r="60392" spans="4:6">
      <c r="D60392" s="63"/>
      <c r="F60392" s="64"/>
    </row>
    <row r="60393" spans="4:6">
      <c r="D60393" s="63"/>
      <c r="F60393" s="64"/>
    </row>
    <row r="60394" spans="4:6">
      <c r="D60394" s="63"/>
      <c r="F60394" s="64"/>
    </row>
    <row r="60395" spans="4:6">
      <c r="D60395" s="63"/>
      <c r="F60395" s="64"/>
    </row>
    <row r="60396" spans="4:6">
      <c r="D60396" s="63"/>
      <c r="F60396" s="64"/>
    </row>
    <row r="60397" spans="4:6">
      <c r="D60397" s="63"/>
      <c r="F60397" s="64"/>
    </row>
    <row r="60398" spans="4:6">
      <c r="D60398" s="63"/>
      <c r="F60398" s="64"/>
    </row>
    <row r="60399" spans="4:6">
      <c r="D60399" s="63"/>
      <c r="F60399" s="64"/>
    </row>
    <row r="60400" spans="4:6">
      <c r="D60400" s="63"/>
      <c r="F60400" s="64"/>
    </row>
    <row r="60401" spans="4:6">
      <c r="D60401" s="63"/>
      <c r="F60401" s="64"/>
    </row>
    <row r="60402" spans="4:6">
      <c r="D60402" s="63"/>
      <c r="F60402" s="64"/>
    </row>
    <row r="60403" spans="4:6">
      <c r="D60403" s="63"/>
      <c r="F60403" s="64"/>
    </row>
    <row r="60404" spans="4:6">
      <c r="D60404" s="63"/>
      <c r="F60404" s="64"/>
    </row>
    <row r="60405" spans="4:6">
      <c r="D60405" s="63"/>
      <c r="F60405" s="64"/>
    </row>
    <row r="60406" spans="4:6">
      <c r="D60406" s="63"/>
      <c r="F60406" s="64"/>
    </row>
    <row r="60407" spans="4:6">
      <c r="D60407" s="63"/>
      <c r="F60407" s="64"/>
    </row>
    <row r="60408" spans="4:6">
      <c r="D60408" s="63"/>
      <c r="F60408" s="64"/>
    </row>
    <row r="60409" spans="4:6">
      <c r="D60409" s="63"/>
      <c r="F60409" s="64"/>
    </row>
    <row r="60410" spans="4:6">
      <c r="D60410" s="63"/>
      <c r="F60410" s="64"/>
    </row>
    <row r="60411" spans="4:6">
      <c r="D60411" s="63"/>
      <c r="F60411" s="64"/>
    </row>
    <row r="60412" spans="4:6">
      <c r="D60412" s="63"/>
      <c r="F60412" s="64"/>
    </row>
    <row r="60413" spans="4:6">
      <c r="D60413" s="63"/>
      <c r="F60413" s="64"/>
    </row>
    <row r="60414" spans="4:6">
      <c r="D60414" s="63"/>
      <c r="F60414" s="64"/>
    </row>
    <row r="60415" spans="4:6">
      <c r="D60415" s="63"/>
      <c r="F60415" s="64"/>
    </row>
    <row r="60416" spans="4:6">
      <c r="D60416" s="63"/>
      <c r="F60416" s="64"/>
    </row>
    <row r="60417" spans="4:6">
      <c r="D60417" s="63"/>
      <c r="F60417" s="64"/>
    </row>
    <row r="60418" spans="4:6">
      <c r="D60418" s="63"/>
      <c r="F60418" s="64"/>
    </row>
    <row r="60419" spans="4:6">
      <c r="D60419" s="63"/>
      <c r="F60419" s="64"/>
    </row>
    <row r="60420" spans="4:6">
      <c r="D60420" s="63"/>
      <c r="F60420" s="64"/>
    </row>
    <row r="60421" spans="4:6">
      <c r="D60421" s="63"/>
      <c r="F60421" s="64"/>
    </row>
    <row r="60422" spans="4:6">
      <c r="D60422" s="63"/>
      <c r="F60422" s="64"/>
    </row>
    <row r="60423" spans="4:6">
      <c r="D60423" s="63"/>
      <c r="F60423" s="64"/>
    </row>
    <row r="60424" spans="4:6">
      <c r="D60424" s="63"/>
      <c r="F60424" s="64"/>
    </row>
    <row r="60425" spans="4:6">
      <c r="D60425" s="63"/>
      <c r="F60425" s="64"/>
    </row>
    <row r="60426" spans="4:6">
      <c r="D60426" s="63"/>
      <c r="F60426" s="64"/>
    </row>
    <row r="60427" spans="4:6">
      <c r="D60427" s="63"/>
      <c r="F60427" s="64"/>
    </row>
    <row r="60428" spans="4:6">
      <c r="D60428" s="63"/>
      <c r="F60428" s="64"/>
    </row>
    <row r="60429" spans="4:6">
      <c r="D60429" s="63"/>
      <c r="F60429" s="64"/>
    </row>
    <row r="60430" spans="4:6">
      <c r="D60430" s="63"/>
      <c r="F60430" s="64"/>
    </row>
    <row r="60431" spans="4:6">
      <c r="D60431" s="63"/>
      <c r="F60431" s="64"/>
    </row>
    <row r="60432" spans="4:6">
      <c r="D60432" s="63"/>
      <c r="F60432" s="64"/>
    </row>
    <row r="60433" spans="4:6">
      <c r="D60433" s="63"/>
      <c r="F60433" s="64"/>
    </row>
    <row r="60434" spans="4:6">
      <c r="D60434" s="63"/>
      <c r="F60434" s="64"/>
    </row>
    <row r="60435" spans="4:6">
      <c r="D60435" s="63"/>
      <c r="F60435" s="64"/>
    </row>
    <row r="60436" spans="4:6">
      <c r="D60436" s="63"/>
      <c r="F60436" s="64"/>
    </row>
    <row r="60437" spans="4:6">
      <c r="D60437" s="63"/>
      <c r="F60437" s="64"/>
    </row>
    <row r="60438" spans="4:6">
      <c r="D60438" s="63"/>
      <c r="F60438" s="64"/>
    </row>
    <row r="60439" spans="4:6">
      <c r="D60439" s="63"/>
      <c r="F60439" s="64"/>
    </row>
    <row r="60440" spans="4:6">
      <c r="D60440" s="63"/>
      <c r="F60440" s="64"/>
    </row>
    <row r="60441" spans="4:6">
      <c r="D60441" s="63"/>
      <c r="F60441" s="64"/>
    </row>
    <row r="60442" spans="4:6">
      <c r="D60442" s="63"/>
      <c r="F60442" s="64"/>
    </row>
    <row r="60443" spans="4:6">
      <c r="D60443" s="63"/>
      <c r="F60443" s="64"/>
    </row>
    <row r="60444" spans="4:6">
      <c r="D60444" s="63"/>
      <c r="F60444" s="64"/>
    </row>
    <row r="60445" spans="4:6">
      <c r="D60445" s="63"/>
      <c r="F60445" s="64"/>
    </row>
    <row r="60446" spans="4:6">
      <c r="D60446" s="63"/>
      <c r="F60446" s="64"/>
    </row>
    <row r="60447" spans="4:6">
      <c r="D60447" s="63"/>
      <c r="F60447" s="64"/>
    </row>
    <row r="60448" spans="4:6">
      <c r="D60448" s="63"/>
      <c r="F60448" s="64"/>
    </row>
    <row r="60449" spans="4:6">
      <c r="D60449" s="63"/>
      <c r="F60449" s="64"/>
    </row>
    <row r="60450" spans="4:6">
      <c r="D60450" s="63"/>
      <c r="F60450" s="64"/>
    </row>
    <row r="60451" spans="4:6">
      <c r="D60451" s="63"/>
      <c r="F60451" s="64"/>
    </row>
    <row r="60452" spans="4:6">
      <c r="D60452" s="63"/>
      <c r="F60452" s="64"/>
    </row>
    <row r="60453" spans="4:6">
      <c r="D60453" s="63"/>
      <c r="F60453" s="64"/>
    </row>
    <row r="60454" spans="4:6">
      <c r="D60454" s="63"/>
      <c r="F60454" s="64"/>
    </row>
    <row r="60455" spans="4:6">
      <c r="D60455" s="63"/>
      <c r="F60455" s="64"/>
    </row>
    <row r="60456" spans="4:6">
      <c r="D60456" s="63"/>
      <c r="F60456" s="64"/>
    </row>
    <row r="60457" spans="4:6">
      <c r="D60457" s="63"/>
      <c r="F60457" s="64"/>
    </row>
    <row r="60458" spans="4:6">
      <c r="D60458" s="63"/>
      <c r="F60458" s="64"/>
    </row>
    <row r="60459" spans="4:6">
      <c r="D60459" s="63"/>
      <c r="F60459" s="64"/>
    </row>
    <row r="60460" spans="4:6">
      <c r="D60460" s="63"/>
      <c r="F60460" s="64"/>
    </row>
    <row r="60461" spans="4:6">
      <c r="D60461" s="63"/>
      <c r="F60461" s="64"/>
    </row>
    <row r="60462" spans="4:6">
      <c r="D60462" s="63"/>
      <c r="F60462" s="64"/>
    </row>
    <row r="60463" spans="4:6">
      <c r="D60463" s="63"/>
      <c r="F60463" s="64"/>
    </row>
    <row r="60464" spans="4:6">
      <c r="D60464" s="63"/>
      <c r="F60464" s="64"/>
    </row>
    <row r="60465" spans="4:6">
      <c r="D60465" s="63"/>
      <c r="F60465" s="64"/>
    </row>
    <row r="60466" spans="4:6">
      <c r="D60466" s="63"/>
      <c r="F60466" s="64"/>
    </row>
    <row r="60467" spans="4:6">
      <c r="D60467" s="63"/>
      <c r="F60467" s="64"/>
    </row>
    <row r="60468" spans="4:6">
      <c r="D60468" s="63"/>
      <c r="F60468" s="64"/>
    </row>
    <row r="60469" spans="4:6">
      <c r="D60469" s="63"/>
      <c r="F60469" s="64"/>
    </row>
    <row r="60470" spans="4:6">
      <c r="D60470" s="63"/>
      <c r="F60470" s="64"/>
    </row>
    <row r="60471" spans="4:6">
      <c r="D60471" s="63"/>
      <c r="F60471" s="64"/>
    </row>
    <row r="60472" spans="4:6">
      <c r="D60472" s="63"/>
      <c r="F60472" s="64"/>
    </row>
    <row r="60473" spans="4:6">
      <c r="D60473" s="63"/>
      <c r="F60473" s="64"/>
    </row>
    <row r="60474" spans="4:6">
      <c r="D60474" s="63"/>
      <c r="F60474" s="64"/>
    </row>
    <row r="60475" spans="4:6">
      <c r="D60475" s="63"/>
      <c r="F60475" s="64"/>
    </row>
    <row r="60476" spans="4:6">
      <c r="D60476" s="63"/>
      <c r="F60476" s="64"/>
    </row>
    <row r="60477" spans="4:6">
      <c r="D60477" s="63"/>
      <c r="F60477" s="64"/>
    </row>
    <row r="60478" spans="4:6">
      <c r="D60478" s="63"/>
      <c r="F60478" s="64"/>
    </row>
    <row r="60479" spans="4:6">
      <c r="D60479" s="63"/>
      <c r="F60479" s="64"/>
    </row>
    <row r="60480" spans="4:6">
      <c r="D60480" s="63"/>
      <c r="F60480" s="64"/>
    </row>
    <row r="60481" spans="4:6">
      <c r="D60481" s="63"/>
      <c r="F60481" s="64"/>
    </row>
    <row r="60482" spans="4:6">
      <c r="D60482" s="63"/>
      <c r="F60482" s="64"/>
    </row>
    <row r="60483" spans="4:6">
      <c r="D60483" s="63"/>
      <c r="F60483" s="64"/>
    </row>
    <row r="60484" spans="4:6">
      <c r="D60484" s="63"/>
      <c r="F60484" s="64"/>
    </row>
    <row r="60485" spans="4:6">
      <c r="D60485" s="63"/>
      <c r="F60485" s="64"/>
    </row>
    <row r="60486" spans="4:6">
      <c r="D60486" s="63"/>
      <c r="F60486" s="64"/>
    </row>
    <row r="60487" spans="4:6">
      <c r="D60487" s="63"/>
      <c r="F60487" s="64"/>
    </row>
    <row r="60488" spans="4:6">
      <c r="D60488" s="63"/>
      <c r="F60488" s="64"/>
    </row>
    <row r="60489" spans="4:6">
      <c r="D60489" s="63"/>
      <c r="F60489" s="64"/>
    </row>
    <row r="60490" spans="4:6">
      <c r="D60490" s="63"/>
      <c r="F60490" s="64"/>
    </row>
    <row r="60491" spans="4:6">
      <c r="D60491" s="63"/>
      <c r="F60491" s="64"/>
    </row>
    <row r="60492" spans="4:6">
      <c r="D60492" s="63"/>
      <c r="F60492" s="64"/>
    </row>
    <row r="60493" spans="4:6">
      <c r="D60493" s="63"/>
      <c r="F60493" s="64"/>
    </row>
    <row r="60494" spans="4:6">
      <c r="D60494" s="63"/>
      <c r="F60494" s="64"/>
    </row>
    <row r="60495" spans="4:6">
      <c r="D60495" s="63"/>
      <c r="F60495" s="64"/>
    </row>
    <row r="60496" spans="4:6">
      <c r="D60496" s="63"/>
      <c r="F60496" s="64"/>
    </row>
    <row r="60497" spans="4:6">
      <c r="D60497" s="63"/>
      <c r="F60497" s="64"/>
    </row>
    <row r="60498" spans="4:6">
      <c r="D60498" s="63"/>
      <c r="F60498" s="64"/>
    </row>
    <row r="60499" spans="4:6">
      <c r="D60499" s="63"/>
      <c r="F60499" s="64"/>
    </row>
    <row r="60500" spans="4:6">
      <c r="D60500" s="63"/>
      <c r="F60500" s="64"/>
    </row>
    <row r="60501" spans="4:6">
      <c r="D60501" s="63"/>
      <c r="F60501" s="64"/>
    </row>
    <row r="60502" spans="4:6">
      <c r="D60502" s="63"/>
      <c r="F60502" s="64"/>
    </row>
    <row r="60503" spans="4:6">
      <c r="D60503" s="63"/>
      <c r="F60503" s="64"/>
    </row>
    <row r="60504" spans="4:6">
      <c r="D60504" s="63"/>
      <c r="F60504" s="64"/>
    </row>
    <row r="60505" spans="4:6">
      <c r="D60505" s="63"/>
      <c r="F60505" s="64"/>
    </row>
    <row r="60506" spans="4:6">
      <c r="D60506" s="63"/>
      <c r="F60506" s="64"/>
    </row>
    <row r="60507" spans="4:6">
      <c r="D60507" s="63"/>
      <c r="F60507" s="64"/>
    </row>
    <row r="60508" spans="4:6">
      <c r="D60508" s="63"/>
      <c r="F60508" s="64"/>
    </row>
    <row r="60509" spans="4:6">
      <c r="D60509" s="63"/>
      <c r="F60509" s="64"/>
    </row>
    <row r="60510" spans="4:6">
      <c r="D60510" s="63"/>
      <c r="F60510" s="64"/>
    </row>
    <row r="60511" spans="4:6">
      <c r="D60511" s="63"/>
      <c r="F60511" s="64"/>
    </row>
    <row r="60512" spans="4:6">
      <c r="D60512" s="63"/>
      <c r="F60512" s="64"/>
    </row>
    <row r="60513" spans="4:6">
      <c r="D60513" s="63"/>
      <c r="F60513" s="64"/>
    </row>
    <row r="60514" spans="4:6">
      <c r="D60514" s="63"/>
      <c r="F60514" s="64"/>
    </row>
    <row r="60515" spans="4:6">
      <c r="D60515" s="63"/>
      <c r="F60515" s="64"/>
    </row>
    <row r="60516" spans="4:6">
      <c r="D60516" s="63"/>
      <c r="F60516" s="64"/>
    </row>
    <row r="60517" spans="4:6">
      <c r="D60517" s="63"/>
      <c r="F60517" s="64"/>
    </row>
    <row r="60518" spans="4:6">
      <c r="D60518" s="63"/>
      <c r="F60518" s="64"/>
    </row>
    <row r="60519" spans="4:6">
      <c r="D60519" s="63"/>
      <c r="F60519" s="64"/>
    </row>
    <row r="60520" spans="4:6">
      <c r="D60520" s="63"/>
      <c r="F60520" s="64"/>
    </row>
    <row r="60521" spans="4:6">
      <c r="D60521" s="63"/>
      <c r="F60521" s="64"/>
    </row>
    <row r="60522" spans="4:6">
      <c r="D60522" s="63"/>
      <c r="F60522" s="64"/>
    </row>
    <row r="60523" spans="4:6">
      <c r="D60523" s="63"/>
      <c r="F60523" s="64"/>
    </row>
    <row r="60524" spans="4:6">
      <c r="D60524" s="63"/>
      <c r="F60524" s="64"/>
    </row>
    <row r="60525" spans="4:6">
      <c r="D60525" s="63"/>
      <c r="F60525" s="64"/>
    </row>
    <row r="60526" spans="4:6">
      <c r="D60526" s="63"/>
      <c r="F60526" s="64"/>
    </row>
    <row r="60527" spans="4:6">
      <c r="D60527" s="63"/>
      <c r="F60527" s="64"/>
    </row>
    <row r="60528" spans="4:6">
      <c r="D60528" s="63"/>
      <c r="F60528" s="64"/>
    </row>
    <row r="60529" spans="4:6">
      <c r="D60529" s="63"/>
      <c r="F60529" s="64"/>
    </row>
    <row r="60530" spans="4:6">
      <c r="D60530" s="63"/>
      <c r="F60530" s="64"/>
    </row>
    <row r="60531" spans="4:6">
      <c r="D60531" s="63"/>
      <c r="F60531" s="64"/>
    </row>
    <row r="60532" spans="4:6">
      <c r="D60532" s="63"/>
      <c r="F60532" s="64"/>
    </row>
    <row r="60533" spans="4:6">
      <c r="D60533" s="63"/>
      <c r="F60533" s="64"/>
    </row>
    <row r="60534" spans="4:6">
      <c r="D60534" s="63"/>
      <c r="F60534" s="64"/>
    </row>
    <row r="60535" spans="4:6">
      <c r="D60535" s="63"/>
      <c r="F60535" s="64"/>
    </row>
    <row r="60536" spans="4:6">
      <c r="D60536" s="63"/>
      <c r="F60536" s="64"/>
    </row>
    <row r="60537" spans="4:6">
      <c r="D60537" s="63"/>
      <c r="F60537" s="64"/>
    </row>
    <row r="60538" spans="4:6">
      <c r="D60538" s="63"/>
      <c r="F60538" s="64"/>
    </row>
    <row r="60539" spans="4:6">
      <c r="D60539" s="63"/>
      <c r="F60539" s="64"/>
    </row>
    <row r="60540" spans="4:6">
      <c r="D60540" s="63"/>
      <c r="F60540" s="64"/>
    </row>
    <row r="60541" spans="4:6">
      <c r="D60541" s="63"/>
      <c r="F60541" s="64"/>
    </row>
    <row r="60542" spans="4:6">
      <c r="D60542" s="63"/>
      <c r="F60542" s="64"/>
    </row>
    <row r="60543" spans="4:6">
      <c r="D60543" s="63"/>
      <c r="F60543" s="64"/>
    </row>
    <row r="60544" spans="4:6">
      <c r="D60544" s="63"/>
      <c r="F60544" s="64"/>
    </row>
    <row r="60545" spans="4:6">
      <c r="D60545" s="63"/>
      <c r="F60545" s="64"/>
    </row>
    <row r="60546" spans="4:6">
      <c r="D60546" s="63"/>
      <c r="F60546" s="64"/>
    </row>
    <row r="60547" spans="4:6">
      <c r="D60547" s="63"/>
      <c r="F60547" s="64"/>
    </row>
    <row r="60548" spans="4:6">
      <c r="D60548" s="63"/>
      <c r="F60548" s="64"/>
    </row>
    <row r="60549" spans="4:6">
      <c r="D60549" s="63"/>
      <c r="F60549" s="64"/>
    </row>
    <row r="60550" spans="4:6">
      <c r="D60550" s="63"/>
      <c r="F60550" s="64"/>
    </row>
    <row r="60551" spans="4:6">
      <c r="D60551" s="63"/>
      <c r="F60551" s="64"/>
    </row>
    <row r="60552" spans="4:6">
      <c r="D60552" s="63"/>
      <c r="F60552" s="64"/>
    </row>
    <row r="60553" spans="4:6">
      <c r="D60553" s="63"/>
      <c r="F60553" s="64"/>
    </row>
    <row r="60554" spans="4:6">
      <c r="D60554" s="63"/>
      <c r="F60554" s="64"/>
    </row>
    <row r="60555" spans="4:6">
      <c r="D60555" s="63"/>
      <c r="F60555" s="64"/>
    </row>
    <row r="60556" spans="4:6">
      <c r="D60556" s="63"/>
      <c r="F60556" s="64"/>
    </row>
    <row r="60557" spans="4:6">
      <c r="D60557" s="63"/>
      <c r="F60557" s="64"/>
    </row>
    <row r="60558" spans="4:6">
      <c r="D60558" s="63"/>
      <c r="F60558" s="64"/>
    </row>
    <row r="60559" spans="4:6">
      <c r="D60559" s="63"/>
      <c r="F60559" s="64"/>
    </row>
    <row r="60560" spans="4:6">
      <c r="D60560" s="63"/>
      <c r="F60560" s="64"/>
    </row>
    <row r="60561" spans="4:6">
      <c r="D60561" s="63"/>
      <c r="F60561" s="64"/>
    </row>
    <row r="60562" spans="4:6">
      <c r="D60562" s="63"/>
      <c r="F60562" s="64"/>
    </row>
    <row r="60563" spans="4:6">
      <c r="D60563" s="63"/>
      <c r="F60563" s="64"/>
    </row>
    <row r="60564" spans="4:6">
      <c r="D60564" s="63"/>
      <c r="F60564" s="64"/>
    </row>
    <row r="60565" spans="4:6">
      <c r="D60565" s="63"/>
      <c r="F60565" s="64"/>
    </row>
    <row r="60566" spans="4:6">
      <c r="D60566" s="63"/>
      <c r="F60566" s="64"/>
    </row>
    <row r="60567" spans="4:6">
      <c r="D60567" s="63"/>
      <c r="F60567" s="64"/>
    </row>
    <row r="60568" spans="4:6">
      <c r="D60568" s="63"/>
      <c r="F60568" s="64"/>
    </row>
    <row r="60569" spans="4:6">
      <c r="D60569" s="63"/>
      <c r="F60569" s="64"/>
    </row>
    <row r="60570" spans="4:6">
      <c r="D60570" s="63"/>
      <c r="F60570" s="64"/>
    </row>
    <row r="60571" spans="4:6">
      <c r="D60571" s="63"/>
      <c r="F60571" s="64"/>
    </row>
    <row r="60572" spans="4:6">
      <c r="D60572" s="63"/>
      <c r="F60572" s="64"/>
    </row>
    <row r="60573" spans="4:6">
      <c r="D60573" s="63"/>
      <c r="F60573" s="64"/>
    </row>
    <row r="60574" spans="4:6">
      <c r="D60574" s="63"/>
      <c r="F60574" s="64"/>
    </row>
    <row r="60575" spans="4:6">
      <c r="D60575" s="63"/>
      <c r="F60575" s="64"/>
    </row>
    <row r="60576" spans="4:6">
      <c r="D60576" s="63"/>
      <c r="F60576" s="64"/>
    </row>
    <row r="60577" spans="4:6">
      <c r="D60577" s="63"/>
      <c r="F60577" s="64"/>
    </row>
    <row r="60578" spans="4:6">
      <c r="D60578" s="63"/>
      <c r="F60578" s="64"/>
    </row>
    <row r="60579" spans="4:6">
      <c r="D60579" s="63"/>
      <c r="F60579" s="64"/>
    </row>
    <row r="60580" spans="4:6">
      <c r="D60580" s="63"/>
      <c r="F60580" s="64"/>
    </row>
    <row r="60581" spans="4:6">
      <c r="D60581" s="63"/>
      <c r="F60581" s="64"/>
    </row>
    <row r="60582" spans="4:6">
      <c r="D60582" s="63"/>
      <c r="F60582" s="64"/>
    </row>
    <row r="60583" spans="4:6">
      <c r="D60583" s="63"/>
      <c r="F60583" s="64"/>
    </row>
    <row r="60584" spans="4:6">
      <c r="D60584" s="63"/>
      <c r="F60584" s="64"/>
    </row>
    <row r="60585" spans="4:6">
      <c r="D60585" s="63"/>
      <c r="F60585" s="64"/>
    </row>
    <row r="60586" spans="4:6">
      <c r="D60586" s="63"/>
      <c r="F60586" s="64"/>
    </row>
    <row r="60587" spans="4:6">
      <c r="D60587" s="63"/>
      <c r="F60587" s="64"/>
    </row>
    <row r="60588" spans="4:6">
      <c r="D60588" s="63"/>
      <c r="F60588" s="64"/>
    </row>
    <row r="60589" spans="4:6">
      <c r="D60589" s="63"/>
      <c r="F60589" s="64"/>
    </row>
    <row r="60590" spans="4:6">
      <c r="D60590" s="63"/>
      <c r="F60590" s="64"/>
    </row>
    <row r="60591" spans="4:6">
      <c r="D60591" s="63"/>
      <c r="F60591" s="64"/>
    </row>
    <row r="60592" spans="4:6">
      <c r="D60592" s="63"/>
      <c r="F60592" s="64"/>
    </row>
    <row r="60593" spans="4:6">
      <c r="D60593" s="63"/>
      <c r="F60593" s="64"/>
    </row>
    <row r="60594" spans="4:6">
      <c r="D60594" s="63"/>
      <c r="F60594" s="64"/>
    </row>
    <row r="60595" spans="4:6">
      <c r="D60595" s="63"/>
      <c r="F60595" s="64"/>
    </row>
    <row r="60596" spans="4:6">
      <c r="D60596" s="63"/>
      <c r="F60596" s="64"/>
    </row>
    <row r="60597" spans="4:6">
      <c r="D60597" s="63"/>
      <c r="F60597" s="64"/>
    </row>
    <row r="60598" spans="4:6">
      <c r="D60598" s="63"/>
      <c r="F60598" s="64"/>
    </row>
    <row r="60599" spans="4:6">
      <c r="D60599" s="63"/>
      <c r="F60599" s="64"/>
    </row>
    <row r="60600" spans="4:6">
      <c r="D60600" s="63"/>
      <c r="F60600" s="64"/>
    </row>
    <row r="60601" spans="4:6">
      <c r="D60601" s="63"/>
      <c r="F60601" s="64"/>
    </row>
    <row r="60602" spans="4:6">
      <c r="D60602" s="63"/>
      <c r="F60602" s="64"/>
    </row>
    <row r="60603" spans="4:6">
      <c r="D60603" s="63"/>
      <c r="F60603" s="64"/>
    </row>
    <row r="60604" spans="4:6">
      <c r="D60604" s="63"/>
      <c r="F60604" s="64"/>
    </row>
    <row r="60605" spans="4:6">
      <c r="D60605" s="63"/>
      <c r="F60605" s="64"/>
    </row>
    <row r="60606" spans="4:6">
      <c r="D60606" s="63"/>
      <c r="F60606" s="64"/>
    </row>
    <row r="60607" spans="4:6">
      <c r="D60607" s="63"/>
      <c r="F60607" s="64"/>
    </row>
    <row r="60608" spans="4:6">
      <c r="D60608" s="63"/>
      <c r="F60608" s="64"/>
    </row>
    <row r="60609" spans="4:6">
      <c r="D60609" s="63"/>
      <c r="F60609" s="64"/>
    </row>
    <row r="60610" spans="4:6">
      <c r="D60610" s="63"/>
      <c r="F60610" s="64"/>
    </row>
    <row r="60611" spans="4:6">
      <c r="D60611" s="63"/>
      <c r="F60611" s="64"/>
    </row>
    <row r="60612" spans="4:6">
      <c r="D60612" s="63"/>
      <c r="F60612" s="64"/>
    </row>
    <row r="60613" spans="4:6">
      <c r="D60613" s="63"/>
      <c r="F60613" s="64"/>
    </row>
    <row r="60614" spans="4:6">
      <c r="D60614" s="63"/>
      <c r="F60614" s="64"/>
    </row>
    <row r="60615" spans="4:6">
      <c r="D60615" s="63"/>
      <c r="F60615" s="64"/>
    </row>
    <row r="60616" spans="4:6">
      <c r="D60616" s="63"/>
      <c r="F60616" s="64"/>
    </row>
    <row r="60617" spans="4:6">
      <c r="D60617" s="63"/>
      <c r="F60617" s="64"/>
    </row>
    <row r="60618" spans="4:6">
      <c r="D60618" s="63"/>
      <c r="F60618" s="64"/>
    </row>
    <row r="60619" spans="4:6">
      <c r="D60619" s="63"/>
      <c r="F60619" s="64"/>
    </row>
    <row r="60620" spans="4:6">
      <c r="D60620" s="63"/>
      <c r="F60620" s="64"/>
    </row>
    <row r="60621" spans="4:6">
      <c r="D60621" s="63"/>
      <c r="F60621" s="64"/>
    </row>
    <row r="60622" spans="4:6">
      <c r="D60622" s="63"/>
      <c r="F60622" s="64"/>
    </row>
    <row r="60623" spans="4:6">
      <c r="D60623" s="63"/>
      <c r="F60623" s="64"/>
    </row>
    <row r="60624" spans="4:6">
      <c r="D60624" s="63"/>
      <c r="F60624" s="64"/>
    </row>
    <row r="60625" spans="4:6">
      <c r="D60625" s="63"/>
      <c r="F60625" s="64"/>
    </row>
    <row r="60626" spans="4:6">
      <c r="D60626" s="63"/>
      <c r="F60626" s="64"/>
    </row>
    <row r="60627" spans="4:6">
      <c r="D60627" s="63"/>
      <c r="F60627" s="64"/>
    </row>
    <row r="60628" spans="4:6">
      <c r="D60628" s="63"/>
      <c r="F60628" s="64"/>
    </row>
    <row r="60629" spans="4:6">
      <c r="D60629" s="63"/>
      <c r="F60629" s="64"/>
    </row>
    <row r="60630" spans="4:6">
      <c r="D60630" s="63"/>
      <c r="F60630" s="64"/>
    </row>
    <row r="60631" spans="4:6">
      <c r="D60631" s="63"/>
      <c r="F60631" s="64"/>
    </row>
    <row r="60632" spans="4:6">
      <c r="D60632" s="63"/>
      <c r="F60632" s="64"/>
    </row>
    <row r="60633" spans="4:6">
      <c r="D60633" s="63"/>
      <c r="F60633" s="64"/>
    </row>
    <row r="60634" spans="4:6">
      <c r="D60634" s="63"/>
      <c r="F60634" s="64"/>
    </row>
    <row r="60635" spans="4:6">
      <c r="D60635" s="63"/>
      <c r="F60635" s="64"/>
    </row>
    <row r="60636" spans="4:6">
      <c r="D60636" s="63"/>
      <c r="F60636" s="64"/>
    </row>
    <row r="60637" spans="4:6">
      <c r="D60637" s="63"/>
      <c r="F60637" s="64"/>
    </row>
    <row r="60638" spans="4:6">
      <c r="D60638" s="63"/>
      <c r="F60638" s="64"/>
    </row>
    <row r="60639" spans="4:6">
      <c r="D60639" s="63"/>
      <c r="F60639" s="64"/>
    </row>
    <row r="60640" spans="4:6">
      <c r="D60640" s="63"/>
      <c r="F60640" s="64"/>
    </row>
    <row r="60641" spans="4:6">
      <c r="D60641" s="63"/>
      <c r="F60641" s="64"/>
    </row>
    <row r="60642" spans="4:6">
      <c r="D60642" s="63"/>
      <c r="F60642" s="64"/>
    </row>
    <row r="60643" spans="4:6">
      <c r="D60643" s="63"/>
      <c r="F60643" s="64"/>
    </row>
    <row r="60644" spans="4:6">
      <c r="D60644" s="63"/>
      <c r="F60644" s="64"/>
    </row>
    <row r="60645" spans="4:6">
      <c r="D60645" s="63"/>
      <c r="F60645" s="64"/>
    </row>
    <row r="60646" spans="4:6">
      <c r="D60646" s="63"/>
      <c r="F60646" s="64"/>
    </row>
    <row r="60647" spans="4:6">
      <c r="D60647" s="63"/>
      <c r="F60647" s="64"/>
    </row>
    <row r="60648" spans="4:6">
      <c r="D60648" s="63"/>
      <c r="F60648" s="64"/>
    </row>
    <row r="60649" spans="4:6">
      <c r="D60649" s="63"/>
      <c r="F60649" s="64"/>
    </row>
    <row r="60650" spans="4:6">
      <c r="D60650" s="63"/>
      <c r="F60650" s="64"/>
    </row>
    <row r="60651" spans="4:6">
      <c r="D60651" s="63"/>
      <c r="F60651" s="64"/>
    </row>
    <row r="60652" spans="4:6">
      <c r="D60652" s="63"/>
      <c r="F60652" s="64"/>
    </row>
    <row r="60653" spans="4:6">
      <c r="D60653" s="63"/>
      <c r="F60653" s="64"/>
    </row>
    <row r="60654" spans="4:6">
      <c r="D60654" s="63"/>
      <c r="F60654" s="64"/>
    </row>
    <row r="60655" spans="4:6">
      <c r="D60655" s="63"/>
      <c r="F60655" s="64"/>
    </row>
    <row r="60656" spans="4:6">
      <c r="D60656" s="63"/>
      <c r="F60656" s="64"/>
    </row>
    <row r="60657" spans="4:6">
      <c r="D60657" s="63"/>
      <c r="F60657" s="64"/>
    </row>
    <row r="60658" spans="4:6">
      <c r="D60658" s="63"/>
      <c r="F60658" s="64"/>
    </row>
    <row r="60659" spans="4:6">
      <c r="D60659" s="63"/>
      <c r="F60659" s="64"/>
    </row>
    <row r="60660" spans="4:6">
      <c r="D60660" s="63"/>
      <c r="F60660" s="64"/>
    </row>
    <row r="60661" spans="4:6">
      <c r="D60661" s="63"/>
      <c r="F60661" s="64"/>
    </row>
    <row r="60662" spans="4:6">
      <c r="D60662" s="63"/>
      <c r="F60662" s="64"/>
    </row>
    <row r="60663" spans="4:6">
      <c r="D60663" s="63"/>
      <c r="F60663" s="64"/>
    </row>
    <row r="60664" spans="4:6">
      <c r="D60664" s="63"/>
      <c r="F60664" s="64"/>
    </row>
    <row r="60665" spans="4:6">
      <c r="D60665" s="63"/>
      <c r="F60665" s="64"/>
    </row>
    <row r="60666" spans="4:6">
      <c r="D60666" s="63"/>
      <c r="F60666" s="64"/>
    </row>
    <row r="60667" spans="4:6">
      <c r="D60667" s="63"/>
      <c r="F60667" s="64"/>
    </row>
    <row r="60668" spans="4:6">
      <c r="D60668" s="63"/>
      <c r="F60668" s="64"/>
    </row>
    <row r="60669" spans="4:6">
      <c r="D60669" s="63"/>
      <c r="F60669" s="64"/>
    </row>
    <row r="60670" spans="4:6">
      <c r="D60670" s="63"/>
      <c r="F60670" s="64"/>
    </row>
    <row r="60671" spans="4:6">
      <c r="D60671" s="63"/>
      <c r="F60671" s="64"/>
    </row>
    <row r="60672" spans="4:6">
      <c r="D60672" s="63"/>
      <c r="F60672" s="64"/>
    </row>
    <row r="60673" spans="4:6">
      <c r="D60673" s="63"/>
      <c r="F60673" s="64"/>
    </row>
    <row r="60674" spans="4:6">
      <c r="D60674" s="63"/>
      <c r="F60674" s="64"/>
    </row>
    <row r="60675" spans="4:6">
      <c r="D60675" s="63"/>
      <c r="F60675" s="64"/>
    </row>
    <row r="60676" spans="4:6">
      <c r="D60676" s="63"/>
      <c r="F60676" s="64"/>
    </row>
    <row r="60677" spans="4:6">
      <c r="D60677" s="63"/>
      <c r="F60677" s="64"/>
    </row>
    <row r="60678" spans="4:6">
      <c r="D60678" s="63"/>
      <c r="F60678" s="64"/>
    </row>
    <row r="60679" spans="4:6">
      <c r="D60679" s="63"/>
      <c r="F60679" s="64"/>
    </row>
    <row r="60680" spans="4:6">
      <c r="D60680" s="63"/>
      <c r="F60680" s="64"/>
    </row>
    <row r="60681" spans="4:6">
      <c r="D60681" s="63"/>
      <c r="F60681" s="64"/>
    </row>
    <row r="60682" spans="4:6">
      <c r="D60682" s="63"/>
      <c r="F60682" s="64"/>
    </row>
    <row r="60683" spans="4:6">
      <c r="D60683" s="63"/>
      <c r="F60683" s="64"/>
    </row>
    <row r="60684" spans="4:6">
      <c r="D60684" s="63"/>
      <c r="F60684" s="64"/>
    </row>
    <row r="60685" spans="4:6">
      <c r="D60685" s="63"/>
      <c r="F60685" s="64"/>
    </row>
    <row r="60686" spans="4:6">
      <c r="D60686" s="63"/>
      <c r="F60686" s="64"/>
    </row>
    <row r="60687" spans="4:6">
      <c r="D60687" s="63"/>
      <c r="F60687" s="64"/>
    </row>
    <row r="60688" spans="4:6">
      <c r="D60688" s="63"/>
      <c r="F60688" s="64"/>
    </row>
    <row r="60689" spans="4:6">
      <c r="D60689" s="63"/>
      <c r="F60689" s="64"/>
    </row>
    <row r="60690" spans="4:6">
      <c r="D60690" s="63"/>
      <c r="F60690" s="64"/>
    </row>
    <row r="60691" spans="4:6">
      <c r="D60691" s="63"/>
      <c r="F60691" s="64"/>
    </row>
    <row r="60692" spans="4:6">
      <c r="D60692" s="63"/>
      <c r="F60692" s="64"/>
    </row>
    <row r="60693" spans="4:6">
      <c r="D60693" s="63"/>
      <c r="F60693" s="64"/>
    </row>
    <row r="60694" spans="4:6">
      <c r="D60694" s="63"/>
      <c r="F60694" s="64"/>
    </row>
    <row r="60695" spans="4:6">
      <c r="D60695" s="63"/>
      <c r="F60695" s="64"/>
    </row>
    <row r="60696" spans="4:6">
      <c r="D60696" s="63"/>
      <c r="F60696" s="64"/>
    </row>
    <row r="60697" spans="4:6">
      <c r="D60697" s="63"/>
      <c r="F60697" s="64"/>
    </row>
    <row r="60698" spans="4:6">
      <c r="D60698" s="63"/>
      <c r="F60698" s="64"/>
    </row>
    <row r="60699" spans="4:6">
      <c r="D60699" s="63"/>
      <c r="F60699" s="64"/>
    </row>
    <row r="60700" spans="4:6">
      <c r="D60700" s="63"/>
      <c r="F60700" s="64"/>
    </row>
    <row r="60701" spans="4:6">
      <c r="D60701" s="63"/>
      <c r="F60701" s="64"/>
    </row>
    <row r="60702" spans="4:6">
      <c r="D60702" s="63"/>
      <c r="F60702" s="64"/>
    </row>
    <row r="60703" spans="4:6">
      <c r="D60703" s="63"/>
      <c r="F60703" s="64"/>
    </row>
    <row r="60704" spans="4:6">
      <c r="D60704" s="63"/>
      <c r="F60704" s="64"/>
    </row>
    <row r="60705" spans="4:6">
      <c r="D60705" s="63"/>
      <c r="F60705" s="64"/>
    </row>
    <row r="60706" spans="4:6">
      <c r="D60706" s="63"/>
      <c r="F60706" s="64"/>
    </row>
    <row r="60707" spans="4:6">
      <c r="D60707" s="63"/>
      <c r="F60707" s="64"/>
    </row>
    <row r="60708" spans="4:6">
      <c r="D60708" s="63"/>
      <c r="F60708" s="64"/>
    </row>
    <row r="60709" spans="4:6">
      <c r="D60709" s="63"/>
      <c r="F60709" s="64"/>
    </row>
    <row r="60710" spans="4:6">
      <c r="D60710" s="63"/>
      <c r="F60710" s="64"/>
    </row>
    <row r="60711" spans="4:6">
      <c r="D60711" s="63"/>
      <c r="F60711" s="64"/>
    </row>
    <row r="60712" spans="4:6">
      <c r="D60712" s="63"/>
      <c r="F60712" s="64"/>
    </row>
    <row r="60713" spans="4:6">
      <c r="D60713" s="63"/>
      <c r="F60713" s="64"/>
    </row>
    <row r="60714" spans="4:6">
      <c r="D60714" s="63"/>
      <c r="F60714" s="64"/>
    </row>
    <row r="60715" spans="4:6">
      <c r="D60715" s="63"/>
      <c r="F60715" s="64"/>
    </row>
    <row r="60716" spans="4:6">
      <c r="D60716" s="63"/>
      <c r="F60716" s="64"/>
    </row>
    <row r="60717" spans="4:6">
      <c r="D60717" s="63"/>
      <c r="F60717" s="64"/>
    </row>
    <row r="60718" spans="4:6">
      <c r="D60718" s="63"/>
      <c r="F60718" s="64"/>
    </row>
    <row r="60719" spans="4:6">
      <c r="D60719" s="63"/>
      <c r="F60719" s="64"/>
    </row>
    <row r="60720" spans="4:6">
      <c r="D60720" s="63"/>
      <c r="F60720" s="64"/>
    </row>
    <row r="60721" spans="4:6">
      <c r="D60721" s="63"/>
      <c r="F60721" s="64"/>
    </row>
    <row r="60722" spans="4:6">
      <c r="D60722" s="63"/>
      <c r="F60722" s="64"/>
    </row>
    <row r="60723" spans="4:6">
      <c r="D60723" s="63"/>
      <c r="F60723" s="64"/>
    </row>
    <row r="60724" spans="4:6">
      <c r="D60724" s="63"/>
      <c r="F60724" s="64"/>
    </row>
    <row r="60725" spans="4:6">
      <c r="D60725" s="63"/>
      <c r="F60725" s="64"/>
    </row>
    <row r="60726" spans="4:6">
      <c r="D60726" s="63"/>
      <c r="F60726" s="64"/>
    </row>
    <row r="60727" spans="4:6">
      <c r="D60727" s="63"/>
      <c r="F60727" s="64"/>
    </row>
    <row r="60728" spans="4:6">
      <c r="D60728" s="63"/>
      <c r="F60728" s="64"/>
    </row>
    <row r="60729" spans="4:6">
      <c r="D60729" s="63"/>
      <c r="F60729" s="64"/>
    </row>
    <row r="60730" spans="4:6">
      <c r="D60730" s="63"/>
      <c r="F60730" s="64"/>
    </row>
    <row r="60731" spans="4:6">
      <c r="D60731" s="63"/>
      <c r="F60731" s="64"/>
    </row>
    <row r="60732" spans="4:6">
      <c r="D60732" s="63"/>
      <c r="F60732" s="64"/>
    </row>
    <row r="60733" spans="4:6">
      <c r="D60733" s="63"/>
      <c r="F60733" s="64"/>
    </row>
    <row r="60734" spans="4:6">
      <c r="D60734" s="63"/>
      <c r="F60734" s="64"/>
    </row>
    <row r="60735" spans="4:6">
      <c r="D60735" s="63"/>
      <c r="F60735" s="64"/>
    </row>
    <row r="60736" spans="4:6">
      <c r="D60736" s="63"/>
      <c r="F60736" s="64"/>
    </row>
    <row r="60737" spans="4:6">
      <c r="D60737" s="63"/>
      <c r="F60737" s="64"/>
    </row>
    <row r="60738" spans="4:6">
      <c r="D60738" s="63"/>
      <c r="F60738" s="64"/>
    </row>
    <row r="60739" spans="4:6">
      <c r="D60739" s="63"/>
      <c r="F60739" s="64"/>
    </row>
    <row r="60740" spans="4:6">
      <c r="D60740" s="63"/>
      <c r="F60740" s="64"/>
    </row>
    <row r="60741" spans="4:6">
      <c r="D60741" s="63"/>
      <c r="F60741" s="64"/>
    </row>
    <row r="60742" spans="4:6">
      <c r="D60742" s="63"/>
      <c r="F60742" s="64"/>
    </row>
    <row r="60743" spans="4:6">
      <c r="D60743" s="63"/>
      <c r="F60743" s="64"/>
    </row>
    <row r="60744" spans="4:6">
      <c r="D60744" s="63"/>
      <c r="F60744" s="64"/>
    </row>
    <row r="60745" spans="4:6">
      <c r="D60745" s="63"/>
      <c r="F60745" s="64"/>
    </row>
    <row r="60746" spans="4:6">
      <c r="D60746" s="63"/>
      <c r="F60746" s="64"/>
    </row>
    <row r="60747" spans="4:6">
      <c r="D60747" s="63"/>
      <c r="F60747" s="64"/>
    </row>
    <row r="60748" spans="4:6">
      <c r="D60748" s="63"/>
      <c r="F60748" s="64"/>
    </row>
    <row r="60749" spans="4:6">
      <c r="D60749" s="63"/>
      <c r="F60749" s="64"/>
    </row>
    <row r="60750" spans="4:6">
      <c r="D60750" s="63"/>
      <c r="F60750" s="64"/>
    </row>
    <row r="60751" spans="4:6">
      <c r="D60751" s="63"/>
      <c r="F60751" s="64"/>
    </row>
    <row r="60752" spans="4:6">
      <c r="D60752" s="63"/>
      <c r="F60752" s="64"/>
    </row>
    <row r="60753" spans="4:6">
      <c r="D60753" s="63"/>
      <c r="F60753" s="64"/>
    </row>
    <row r="60754" spans="4:6">
      <c r="D60754" s="63"/>
      <c r="F60754" s="64"/>
    </row>
    <row r="60755" spans="4:6">
      <c r="D60755" s="63"/>
      <c r="F60755" s="64"/>
    </row>
    <row r="60756" spans="4:6">
      <c r="D60756" s="63"/>
      <c r="F60756" s="64"/>
    </row>
    <row r="60757" spans="4:6">
      <c r="D60757" s="63"/>
      <c r="F60757" s="64"/>
    </row>
    <row r="60758" spans="4:6">
      <c r="D60758" s="63"/>
      <c r="F60758" s="64"/>
    </row>
    <row r="60759" spans="4:6">
      <c r="D60759" s="63"/>
      <c r="F60759" s="64"/>
    </row>
    <row r="60760" spans="4:6">
      <c r="D60760" s="63"/>
      <c r="F60760" s="64"/>
    </row>
    <row r="60761" spans="4:6">
      <c r="D60761" s="63"/>
      <c r="F60761" s="64"/>
    </row>
    <row r="60762" spans="4:6">
      <c r="D60762" s="63"/>
      <c r="F60762" s="64"/>
    </row>
    <row r="60763" spans="4:6">
      <c r="D60763" s="63"/>
      <c r="F60763" s="64"/>
    </row>
    <row r="60764" spans="4:6">
      <c r="D60764" s="63"/>
      <c r="F60764" s="64"/>
    </row>
    <row r="60765" spans="4:6">
      <c r="D60765" s="63"/>
      <c r="F60765" s="64"/>
    </row>
    <row r="60766" spans="4:6">
      <c r="D60766" s="63"/>
      <c r="F60766" s="64"/>
    </row>
    <row r="60767" spans="4:6">
      <c r="D60767" s="63"/>
      <c r="F60767" s="64"/>
    </row>
    <row r="60768" spans="4:6">
      <c r="D60768" s="63"/>
      <c r="F60768" s="64"/>
    </row>
    <row r="60769" spans="4:6">
      <c r="D60769" s="63"/>
      <c r="F60769" s="64"/>
    </row>
    <row r="60770" spans="4:6">
      <c r="D60770" s="63"/>
      <c r="F60770" s="64"/>
    </row>
    <row r="60771" spans="4:6">
      <c r="D60771" s="63"/>
      <c r="F60771" s="64"/>
    </row>
    <row r="60772" spans="4:6">
      <c r="D60772" s="63"/>
      <c r="F60772" s="64"/>
    </row>
    <row r="60773" spans="4:6">
      <c r="D60773" s="63"/>
      <c r="F60773" s="64"/>
    </row>
    <row r="60774" spans="4:6">
      <c r="D60774" s="63"/>
      <c r="F60774" s="64"/>
    </row>
    <row r="60775" spans="4:6">
      <c r="D60775" s="63"/>
      <c r="F60775" s="64"/>
    </row>
    <row r="60776" spans="4:6">
      <c r="D60776" s="63"/>
      <c r="F60776" s="64"/>
    </row>
    <row r="60777" spans="4:6">
      <c r="D60777" s="63"/>
      <c r="F60777" s="64"/>
    </row>
    <row r="60778" spans="4:6">
      <c r="D60778" s="63"/>
      <c r="F60778" s="64"/>
    </row>
    <row r="60779" spans="4:6">
      <c r="D60779" s="63"/>
      <c r="F60779" s="64"/>
    </row>
    <row r="60780" spans="4:6">
      <c r="D60780" s="63"/>
      <c r="F60780" s="64"/>
    </row>
    <row r="60781" spans="4:6">
      <c r="D60781" s="63"/>
      <c r="F60781" s="64"/>
    </row>
    <row r="60782" spans="4:6">
      <c r="D60782" s="63"/>
      <c r="F60782" s="64"/>
    </row>
    <row r="60783" spans="4:6">
      <c r="D60783" s="63"/>
      <c r="F60783" s="64"/>
    </row>
    <row r="60784" spans="4:6">
      <c r="D60784" s="63"/>
      <c r="F60784" s="64"/>
    </row>
    <row r="60785" spans="4:6">
      <c r="D60785" s="63"/>
      <c r="F60785" s="64"/>
    </row>
    <row r="60786" spans="4:6">
      <c r="D60786" s="63"/>
      <c r="F60786" s="64"/>
    </row>
    <row r="60787" spans="4:6">
      <c r="D60787" s="63"/>
      <c r="F60787" s="64"/>
    </row>
    <row r="60788" spans="4:6">
      <c r="D60788" s="63"/>
      <c r="F60788" s="64"/>
    </row>
    <row r="60789" spans="4:6">
      <c r="D60789" s="63"/>
      <c r="F60789" s="64"/>
    </row>
    <row r="60790" spans="4:6">
      <c r="D60790" s="63"/>
      <c r="F60790" s="64"/>
    </row>
    <row r="60791" spans="4:6">
      <c r="D60791" s="63"/>
      <c r="F60791" s="64"/>
    </row>
    <row r="60792" spans="4:6">
      <c r="D60792" s="63"/>
      <c r="F60792" s="64"/>
    </row>
    <row r="60793" spans="4:6">
      <c r="D60793" s="63"/>
      <c r="F60793" s="64"/>
    </row>
    <row r="60794" spans="4:6">
      <c r="D60794" s="63"/>
      <c r="F60794" s="64"/>
    </row>
    <row r="60795" spans="4:6">
      <c r="D60795" s="63"/>
      <c r="F60795" s="64"/>
    </row>
    <row r="60796" spans="4:6">
      <c r="D60796" s="63"/>
      <c r="F60796" s="64"/>
    </row>
    <row r="60797" spans="4:6">
      <c r="D60797" s="63"/>
      <c r="F60797" s="64"/>
    </row>
    <row r="60798" spans="4:6">
      <c r="D60798" s="63"/>
      <c r="F60798" s="64"/>
    </row>
    <row r="60799" spans="4:6">
      <c r="D60799" s="63"/>
      <c r="F60799" s="64"/>
    </row>
    <row r="60800" spans="4:6">
      <c r="D60800" s="63"/>
      <c r="F60800" s="64"/>
    </row>
    <row r="60801" spans="4:6">
      <c r="D60801" s="63"/>
      <c r="F60801" s="64"/>
    </row>
    <row r="60802" spans="4:6">
      <c r="D60802" s="63"/>
      <c r="F60802" s="64"/>
    </row>
    <row r="60803" spans="4:6">
      <c r="D60803" s="63"/>
      <c r="F60803" s="64"/>
    </row>
    <row r="60804" spans="4:6">
      <c r="D60804" s="63"/>
      <c r="F60804" s="64"/>
    </row>
    <row r="60805" spans="4:6">
      <c r="D60805" s="63"/>
      <c r="F60805" s="64"/>
    </row>
    <row r="60806" spans="4:6">
      <c r="D60806" s="63"/>
      <c r="F60806" s="64"/>
    </row>
    <row r="60807" spans="4:6">
      <c r="D60807" s="63"/>
      <c r="F60807" s="64"/>
    </row>
    <row r="60808" spans="4:6">
      <c r="D60808" s="63"/>
      <c r="F60808" s="64"/>
    </row>
    <row r="60809" spans="4:6">
      <c r="D60809" s="63"/>
      <c r="F60809" s="64"/>
    </row>
    <row r="60810" spans="4:6">
      <c r="D60810" s="63"/>
      <c r="F60810" s="64"/>
    </row>
    <row r="60811" spans="4:6">
      <c r="D60811" s="63"/>
      <c r="F60811" s="64"/>
    </row>
    <row r="60812" spans="4:6">
      <c r="D60812" s="63"/>
      <c r="F60812" s="64"/>
    </row>
    <row r="60813" spans="4:6">
      <c r="D60813" s="63"/>
      <c r="F60813" s="64"/>
    </row>
    <row r="60814" spans="4:6">
      <c r="D60814" s="63"/>
      <c r="F60814" s="64"/>
    </row>
    <row r="60815" spans="4:6">
      <c r="D60815" s="63"/>
      <c r="F60815" s="64"/>
    </row>
    <row r="60816" spans="4:6">
      <c r="D60816" s="63"/>
      <c r="F60816" s="64"/>
    </row>
    <row r="60817" spans="4:6">
      <c r="D60817" s="63"/>
      <c r="F60817" s="64"/>
    </row>
    <row r="60818" spans="4:6">
      <c r="D60818" s="63"/>
      <c r="F60818" s="64"/>
    </row>
    <row r="60819" spans="4:6">
      <c r="D60819" s="63"/>
      <c r="F60819" s="64"/>
    </row>
    <row r="60820" spans="4:6">
      <c r="D60820" s="63"/>
      <c r="F60820" s="64"/>
    </row>
    <row r="60821" spans="4:6">
      <c r="D60821" s="63"/>
      <c r="F60821" s="64"/>
    </row>
    <row r="60822" spans="4:6">
      <c r="D60822" s="63"/>
      <c r="F60822" s="64"/>
    </row>
    <row r="60823" spans="4:6">
      <c r="D60823" s="63"/>
      <c r="F60823" s="64"/>
    </row>
    <row r="60824" spans="4:6">
      <c r="D60824" s="63"/>
      <c r="F60824" s="64"/>
    </row>
    <row r="60825" spans="4:6">
      <c r="D60825" s="63"/>
      <c r="F60825" s="64"/>
    </row>
    <row r="60826" spans="4:6">
      <c r="D60826" s="63"/>
      <c r="F60826" s="64"/>
    </row>
    <row r="60827" spans="4:6">
      <c r="D60827" s="63"/>
      <c r="F60827" s="64"/>
    </row>
    <row r="60828" spans="4:6">
      <c r="D60828" s="63"/>
      <c r="F60828" s="64"/>
    </row>
    <row r="60829" spans="4:6">
      <c r="D60829" s="63"/>
      <c r="F60829" s="64"/>
    </row>
    <row r="60830" spans="4:6">
      <c r="D60830" s="63"/>
      <c r="F60830" s="64"/>
    </row>
    <row r="60831" spans="4:6">
      <c r="D60831" s="63"/>
      <c r="F60831" s="64"/>
    </row>
    <row r="60832" spans="4:6">
      <c r="D60832" s="63"/>
      <c r="F60832" s="64"/>
    </row>
    <row r="60833" spans="4:6">
      <c r="D60833" s="63"/>
      <c r="F60833" s="64"/>
    </row>
    <row r="60834" spans="4:6">
      <c r="D60834" s="63"/>
      <c r="F60834" s="64"/>
    </row>
    <row r="60835" spans="4:6">
      <c r="D60835" s="63"/>
      <c r="F60835" s="64"/>
    </row>
    <row r="60836" spans="4:6">
      <c r="D60836" s="63"/>
      <c r="F60836" s="64"/>
    </row>
    <row r="60837" spans="4:6">
      <c r="D60837" s="63"/>
      <c r="F60837" s="64"/>
    </row>
    <row r="60838" spans="4:6">
      <c r="D60838" s="63"/>
      <c r="F60838" s="64"/>
    </row>
    <row r="60839" spans="4:6">
      <c r="D60839" s="63"/>
      <c r="F60839" s="64"/>
    </row>
    <row r="60840" spans="4:6">
      <c r="D60840" s="63"/>
      <c r="F60840" s="64"/>
    </row>
    <row r="60841" spans="4:6">
      <c r="D60841" s="63"/>
      <c r="F60841" s="64"/>
    </row>
    <row r="60842" spans="4:6">
      <c r="D60842" s="63"/>
      <c r="F60842" s="64"/>
    </row>
    <row r="60843" spans="4:6">
      <c r="D60843" s="63"/>
      <c r="F60843" s="64"/>
    </row>
    <row r="60844" spans="4:6">
      <c r="D60844" s="63"/>
      <c r="F60844" s="64"/>
    </row>
    <row r="60845" spans="4:6">
      <c r="D60845" s="63"/>
      <c r="F60845" s="64"/>
    </row>
    <row r="60846" spans="4:6">
      <c r="D60846" s="63"/>
      <c r="F60846" s="64"/>
    </row>
    <row r="60847" spans="4:6">
      <c r="D60847" s="63"/>
      <c r="F60847" s="64"/>
    </row>
    <row r="60848" spans="4:6">
      <c r="D60848" s="63"/>
      <c r="F60848" s="64"/>
    </row>
    <row r="60849" spans="4:6">
      <c r="D60849" s="63"/>
      <c r="F60849" s="64"/>
    </row>
    <row r="60850" spans="4:6">
      <c r="D60850" s="63"/>
      <c r="F60850" s="64"/>
    </row>
    <row r="60851" spans="4:6">
      <c r="D60851" s="63"/>
      <c r="F60851" s="64"/>
    </row>
    <row r="60852" spans="4:6">
      <c r="D60852" s="63"/>
      <c r="F60852" s="64"/>
    </row>
    <row r="60853" spans="4:6">
      <c r="D60853" s="63"/>
      <c r="F60853" s="64"/>
    </row>
    <row r="60854" spans="4:6">
      <c r="D60854" s="63"/>
      <c r="F60854" s="64"/>
    </row>
    <row r="60855" spans="4:6">
      <c r="D60855" s="63"/>
      <c r="F60855" s="64"/>
    </row>
    <row r="60856" spans="4:6">
      <c r="D60856" s="63"/>
      <c r="F60856" s="64"/>
    </row>
    <row r="60857" spans="4:6">
      <c r="D60857" s="63"/>
      <c r="F60857" s="64"/>
    </row>
    <row r="60858" spans="4:6">
      <c r="D60858" s="63"/>
      <c r="F60858" s="64"/>
    </row>
    <row r="60859" spans="4:6">
      <c r="D60859" s="63"/>
      <c r="F60859" s="64"/>
    </row>
    <row r="60860" spans="4:6">
      <c r="D60860" s="63"/>
      <c r="F60860" s="64"/>
    </row>
    <row r="60861" spans="4:6">
      <c r="D60861" s="63"/>
      <c r="F60861" s="64"/>
    </row>
    <row r="60862" spans="4:6">
      <c r="D60862" s="63"/>
      <c r="F60862" s="64"/>
    </row>
    <row r="60863" spans="4:6">
      <c r="D60863" s="63"/>
      <c r="F60863" s="64"/>
    </row>
    <row r="60864" spans="4:6">
      <c r="D60864" s="63"/>
      <c r="F60864" s="64"/>
    </row>
    <row r="60865" spans="4:6">
      <c r="D60865" s="63"/>
      <c r="F60865" s="64"/>
    </row>
    <row r="60866" spans="4:6">
      <c r="D60866" s="63"/>
      <c r="F60866" s="64"/>
    </row>
    <row r="60867" spans="4:6">
      <c r="D60867" s="63"/>
      <c r="F60867" s="64"/>
    </row>
    <row r="60868" spans="4:6">
      <c r="D60868" s="63"/>
      <c r="F60868" s="64"/>
    </row>
    <row r="60869" spans="4:6">
      <c r="D60869" s="63"/>
      <c r="F60869" s="64"/>
    </row>
    <row r="60870" spans="4:6">
      <c r="D60870" s="63"/>
      <c r="F60870" s="64"/>
    </row>
    <row r="60871" spans="4:6">
      <c r="D60871" s="63"/>
      <c r="F60871" s="64"/>
    </row>
    <row r="60872" spans="4:6">
      <c r="D60872" s="63"/>
      <c r="F60872" s="64"/>
    </row>
    <row r="60873" spans="4:6">
      <c r="D60873" s="63"/>
      <c r="F60873" s="64"/>
    </row>
    <row r="60874" spans="4:6">
      <c r="D60874" s="63"/>
      <c r="F60874" s="64"/>
    </row>
    <row r="60875" spans="4:6">
      <c r="D60875" s="63"/>
      <c r="F60875" s="64"/>
    </row>
    <row r="60876" spans="4:6">
      <c r="D60876" s="63"/>
      <c r="F60876" s="64"/>
    </row>
    <row r="60877" spans="4:6">
      <c r="D60877" s="63"/>
      <c r="F60877" s="64"/>
    </row>
    <row r="60878" spans="4:6">
      <c r="D60878" s="63"/>
      <c r="F60878" s="64"/>
    </row>
    <row r="60879" spans="4:6">
      <c r="D60879" s="63"/>
      <c r="F60879" s="64"/>
    </row>
    <row r="60880" spans="4:6">
      <c r="D60880" s="63"/>
      <c r="F60880" s="64"/>
    </row>
    <row r="60881" spans="4:6">
      <c r="D60881" s="63"/>
      <c r="F60881" s="64"/>
    </row>
    <row r="60882" spans="4:6">
      <c r="D60882" s="63"/>
      <c r="F60882" s="64"/>
    </row>
    <row r="60883" spans="4:6">
      <c r="D60883" s="63"/>
      <c r="F60883" s="64"/>
    </row>
    <row r="60884" spans="4:6">
      <c r="D60884" s="63"/>
      <c r="F60884" s="64"/>
    </row>
    <row r="60885" spans="4:6">
      <c r="D60885" s="63"/>
      <c r="F60885" s="64"/>
    </row>
    <row r="60886" spans="4:6">
      <c r="D60886" s="63"/>
      <c r="F60886" s="64"/>
    </row>
    <row r="60887" spans="4:6">
      <c r="D60887" s="63"/>
      <c r="F60887" s="64"/>
    </row>
    <row r="60888" spans="4:6">
      <c r="D60888" s="63"/>
      <c r="F60888" s="64"/>
    </row>
    <row r="60889" spans="4:6">
      <c r="D60889" s="63"/>
      <c r="F60889" s="64"/>
    </row>
    <row r="60890" spans="4:6">
      <c r="D60890" s="63"/>
      <c r="F60890" s="64"/>
    </row>
    <row r="60891" spans="4:6">
      <c r="D60891" s="63"/>
      <c r="F60891" s="64"/>
    </row>
    <row r="60892" spans="4:6">
      <c r="D60892" s="63"/>
      <c r="F60892" s="64"/>
    </row>
    <row r="60893" spans="4:6">
      <c r="D60893" s="63"/>
      <c r="F60893" s="64"/>
    </row>
    <row r="60894" spans="4:6">
      <c r="D60894" s="63"/>
      <c r="F60894" s="64"/>
    </row>
    <row r="60895" spans="4:6">
      <c r="D60895" s="63"/>
      <c r="F60895" s="64"/>
    </row>
    <row r="60896" spans="4:6">
      <c r="D60896" s="63"/>
      <c r="F60896" s="64"/>
    </row>
    <row r="60897" spans="4:6">
      <c r="D60897" s="63"/>
      <c r="F60897" s="64"/>
    </row>
    <row r="60898" spans="4:6">
      <c r="D60898" s="63"/>
      <c r="F60898" s="64"/>
    </row>
    <row r="60899" spans="4:6">
      <c r="D60899" s="63"/>
      <c r="F60899" s="64"/>
    </row>
    <row r="60900" spans="4:6">
      <c r="D60900" s="63"/>
      <c r="F60900" s="64"/>
    </row>
    <row r="60901" spans="4:6">
      <c r="D60901" s="63"/>
      <c r="F60901" s="64"/>
    </row>
    <row r="60902" spans="4:6">
      <c r="D60902" s="63"/>
      <c r="F60902" s="64"/>
    </row>
    <row r="60903" spans="4:6">
      <c r="D60903" s="63"/>
      <c r="F60903" s="64"/>
    </row>
    <row r="60904" spans="4:6">
      <c r="D60904" s="63"/>
      <c r="F60904" s="64"/>
    </row>
    <row r="60905" spans="4:6">
      <c r="D60905" s="63"/>
      <c r="F60905" s="64"/>
    </row>
    <row r="60906" spans="4:6">
      <c r="D60906" s="63"/>
      <c r="F60906" s="64"/>
    </row>
    <row r="60907" spans="4:6">
      <c r="D60907" s="63"/>
      <c r="F60907" s="64"/>
    </row>
    <row r="60908" spans="4:6">
      <c r="D60908" s="63"/>
      <c r="F60908" s="64"/>
    </row>
    <row r="60909" spans="4:6">
      <c r="D60909" s="63"/>
      <c r="F60909" s="64"/>
    </row>
    <row r="60910" spans="4:6">
      <c r="D60910" s="63"/>
      <c r="F60910" s="64"/>
    </row>
    <row r="60911" spans="4:6">
      <c r="D60911" s="63"/>
      <c r="F60911" s="64"/>
    </row>
    <row r="60912" spans="4:6">
      <c r="D60912" s="63"/>
      <c r="F60912" s="64"/>
    </row>
    <row r="60913" spans="4:6">
      <c r="D60913" s="63"/>
      <c r="F60913" s="64"/>
    </row>
    <row r="60914" spans="4:6">
      <c r="D60914" s="63"/>
      <c r="F60914" s="64"/>
    </row>
    <row r="60915" spans="4:6">
      <c r="D60915" s="63"/>
      <c r="F60915" s="64"/>
    </row>
    <row r="60916" spans="4:6">
      <c r="D60916" s="63"/>
      <c r="F60916" s="64"/>
    </row>
    <row r="60917" spans="4:6">
      <c r="D60917" s="63"/>
      <c r="F60917" s="64"/>
    </row>
    <row r="60918" spans="4:6">
      <c r="D60918" s="63"/>
      <c r="F60918" s="64"/>
    </row>
    <row r="60919" spans="4:6">
      <c r="D60919" s="63"/>
      <c r="F60919" s="64"/>
    </row>
    <row r="60920" spans="4:6">
      <c r="D60920" s="63"/>
      <c r="F60920" s="64"/>
    </row>
    <row r="60921" spans="4:6">
      <c r="D60921" s="63"/>
      <c r="F60921" s="64"/>
    </row>
    <row r="60922" spans="4:6">
      <c r="D60922" s="63"/>
      <c r="F60922" s="64"/>
    </row>
    <row r="60923" spans="4:6">
      <c r="D60923" s="63"/>
      <c r="F60923" s="64"/>
    </row>
    <row r="60924" spans="4:6">
      <c r="D60924" s="63"/>
      <c r="F60924" s="64"/>
    </row>
    <row r="60925" spans="4:6">
      <c r="D60925" s="63"/>
      <c r="F60925" s="64"/>
    </row>
    <row r="60926" spans="4:6">
      <c r="D60926" s="63"/>
      <c r="F60926" s="64"/>
    </row>
    <row r="60927" spans="4:6">
      <c r="D60927" s="63"/>
      <c r="F60927" s="64"/>
    </row>
    <row r="60928" spans="4:6">
      <c r="D60928" s="63"/>
      <c r="F60928" s="64"/>
    </row>
    <row r="60929" spans="4:6">
      <c r="D60929" s="63"/>
      <c r="F60929" s="64"/>
    </row>
    <row r="60930" spans="4:6">
      <c r="D60930" s="63"/>
      <c r="F60930" s="64"/>
    </row>
    <row r="60931" spans="4:6">
      <c r="D60931" s="63"/>
      <c r="F60931" s="64"/>
    </row>
    <row r="60932" spans="4:6">
      <c r="D60932" s="63"/>
      <c r="F60932" s="64"/>
    </row>
    <row r="60933" spans="4:6">
      <c r="D60933" s="63"/>
      <c r="F60933" s="64"/>
    </row>
    <row r="60934" spans="4:6">
      <c r="D60934" s="63"/>
      <c r="F60934" s="64"/>
    </row>
    <row r="60935" spans="4:6">
      <c r="D60935" s="63"/>
      <c r="F60935" s="64"/>
    </row>
    <row r="60936" spans="4:6">
      <c r="D60936" s="63"/>
      <c r="F60936" s="64"/>
    </row>
    <row r="60937" spans="4:6">
      <c r="D60937" s="63"/>
      <c r="F60937" s="64"/>
    </row>
    <row r="60938" spans="4:6">
      <c r="D60938" s="63"/>
      <c r="F60938" s="64"/>
    </row>
    <row r="60939" spans="4:6">
      <c r="D60939" s="63"/>
      <c r="F60939" s="64"/>
    </row>
    <row r="60940" spans="4:6">
      <c r="D60940" s="63"/>
      <c r="F60940" s="64"/>
    </row>
    <row r="60941" spans="4:6">
      <c r="D60941" s="63"/>
      <c r="F60941" s="64"/>
    </row>
    <row r="60942" spans="4:6">
      <c r="D60942" s="63"/>
      <c r="F60942" s="64"/>
    </row>
    <row r="60943" spans="4:6">
      <c r="D60943" s="63"/>
      <c r="F60943" s="64"/>
    </row>
    <row r="60944" spans="4:6">
      <c r="D60944" s="63"/>
      <c r="F60944" s="64"/>
    </row>
    <row r="60945" spans="4:6">
      <c r="D60945" s="63"/>
      <c r="F60945" s="64"/>
    </row>
    <row r="60946" spans="4:6">
      <c r="D60946" s="63"/>
      <c r="F60946" s="64"/>
    </row>
    <row r="60947" spans="4:6">
      <c r="D60947" s="63"/>
      <c r="F60947" s="64"/>
    </row>
    <row r="60948" spans="4:6">
      <c r="D60948" s="63"/>
      <c r="F60948" s="64"/>
    </row>
    <row r="60949" spans="4:6">
      <c r="D60949" s="63"/>
      <c r="F60949" s="64"/>
    </row>
    <row r="60950" spans="4:6">
      <c r="D60950" s="63"/>
      <c r="F60950" s="64"/>
    </row>
    <row r="60951" spans="4:6">
      <c r="D60951" s="63"/>
      <c r="F60951" s="64"/>
    </row>
    <row r="60952" spans="4:6">
      <c r="D60952" s="63"/>
      <c r="F60952" s="64"/>
    </row>
    <row r="60953" spans="4:6">
      <c r="D60953" s="63"/>
      <c r="F60953" s="64"/>
    </row>
    <row r="60954" spans="4:6">
      <c r="D60954" s="63"/>
      <c r="F60954" s="64"/>
    </row>
    <row r="60955" spans="4:6">
      <c r="D60955" s="63"/>
      <c r="F60955" s="64"/>
    </row>
    <row r="60956" spans="4:6">
      <c r="D60956" s="63"/>
      <c r="F60956" s="64"/>
    </row>
    <row r="60957" spans="4:6">
      <c r="D60957" s="63"/>
      <c r="F60957" s="64"/>
    </row>
    <row r="60958" spans="4:6">
      <c r="D60958" s="63"/>
      <c r="F60958" s="64"/>
    </row>
    <row r="60959" spans="4:6">
      <c r="D60959" s="63"/>
      <c r="F60959" s="64"/>
    </row>
    <row r="60960" spans="4:6">
      <c r="D60960" s="63"/>
      <c r="F60960" s="64"/>
    </row>
    <row r="60961" spans="4:6">
      <c r="D60961" s="63"/>
      <c r="F60961" s="64"/>
    </row>
    <row r="60962" spans="4:6">
      <c r="D60962" s="63"/>
      <c r="F60962" s="64"/>
    </row>
    <row r="60963" spans="4:6">
      <c r="D60963" s="63"/>
      <c r="F60963" s="64"/>
    </row>
    <row r="60964" spans="4:6">
      <c r="D60964" s="63"/>
      <c r="F60964" s="64"/>
    </row>
    <row r="60965" spans="4:6">
      <c r="D60965" s="63"/>
      <c r="F60965" s="64"/>
    </row>
    <row r="60966" spans="4:6">
      <c r="D60966" s="63"/>
      <c r="F60966" s="64"/>
    </row>
    <row r="60967" spans="4:6">
      <c r="D60967" s="63"/>
      <c r="F60967" s="64"/>
    </row>
    <row r="60968" spans="4:6">
      <c r="D60968" s="63"/>
      <c r="F60968" s="64"/>
    </row>
    <row r="60969" spans="4:6">
      <c r="D60969" s="63"/>
      <c r="F60969" s="64"/>
    </row>
    <row r="60970" spans="4:6">
      <c r="D60970" s="63"/>
      <c r="F60970" s="64"/>
    </row>
    <row r="60971" spans="4:6">
      <c r="D60971" s="63"/>
      <c r="F60971" s="64"/>
    </row>
    <row r="60972" spans="4:6">
      <c r="D60972" s="63"/>
      <c r="F60972" s="64"/>
    </row>
    <row r="60973" spans="4:6">
      <c r="D60973" s="63"/>
      <c r="F60973" s="64"/>
    </row>
    <row r="60974" spans="4:6">
      <c r="D60974" s="63"/>
      <c r="F60974" s="64"/>
    </row>
    <row r="60975" spans="4:6">
      <c r="D60975" s="63"/>
      <c r="F60975" s="64"/>
    </row>
    <row r="60976" spans="4:6">
      <c r="D60976" s="63"/>
      <c r="F60976" s="64"/>
    </row>
    <row r="60977" spans="4:6">
      <c r="D60977" s="63"/>
      <c r="F60977" s="64"/>
    </row>
    <row r="60978" spans="4:6">
      <c r="D60978" s="63"/>
      <c r="F60978" s="64"/>
    </row>
    <row r="60979" spans="4:6">
      <c r="D60979" s="63"/>
      <c r="F60979" s="64"/>
    </row>
    <row r="60980" spans="4:6">
      <c r="D60980" s="63"/>
      <c r="F60980" s="64"/>
    </row>
    <row r="60981" spans="4:6">
      <c r="D60981" s="63"/>
      <c r="F60981" s="64"/>
    </row>
    <row r="60982" spans="4:6">
      <c r="D60982" s="63"/>
      <c r="F60982" s="64"/>
    </row>
    <row r="60983" spans="4:6">
      <c r="D60983" s="63"/>
      <c r="F60983" s="64"/>
    </row>
    <row r="60984" spans="4:6">
      <c r="D60984" s="63"/>
      <c r="F60984" s="64"/>
    </row>
    <row r="60985" spans="4:6">
      <c r="D60985" s="63"/>
      <c r="F60985" s="64"/>
    </row>
    <row r="60986" spans="4:6">
      <c r="D60986" s="63"/>
      <c r="F60986" s="64"/>
    </row>
    <row r="60987" spans="4:6">
      <c r="D60987" s="63"/>
      <c r="F60987" s="64"/>
    </row>
    <row r="60988" spans="4:6">
      <c r="D60988" s="63"/>
      <c r="F60988" s="64"/>
    </row>
    <row r="60989" spans="4:6">
      <c r="D60989" s="63"/>
      <c r="F60989" s="64"/>
    </row>
    <row r="60990" spans="4:6">
      <c r="D60990" s="63"/>
      <c r="F60990" s="64"/>
    </row>
    <row r="60991" spans="4:6">
      <c r="D60991" s="63"/>
      <c r="F60991" s="64"/>
    </row>
    <row r="60992" spans="4:6">
      <c r="D60992" s="63"/>
      <c r="F60992" s="64"/>
    </row>
    <row r="60993" spans="4:6">
      <c r="D60993" s="63"/>
      <c r="F60993" s="64"/>
    </row>
    <row r="60994" spans="4:6">
      <c r="D60994" s="63"/>
      <c r="F60994" s="64"/>
    </row>
    <row r="60995" spans="4:6">
      <c r="D60995" s="63"/>
      <c r="F60995" s="64"/>
    </row>
    <row r="60996" spans="4:6">
      <c r="D60996" s="63"/>
      <c r="F60996" s="64"/>
    </row>
    <row r="60997" spans="4:6">
      <c r="D60997" s="63"/>
      <c r="F60997" s="64"/>
    </row>
    <row r="60998" spans="4:6">
      <c r="D60998" s="63"/>
      <c r="F60998" s="64"/>
    </row>
    <row r="60999" spans="4:6">
      <c r="D60999" s="63"/>
      <c r="F60999" s="64"/>
    </row>
    <row r="61000" spans="4:6">
      <c r="D61000" s="63"/>
      <c r="F61000" s="64"/>
    </row>
    <row r="61001" spans="4:6">
      <c r="D61001" s="63"/>
      <c r="F61001" s="64"/>
    </row>
    <row r="61002" spans="4:6">
      <c r="D61002" s="63"/>
      <c r="F61002" s="64"/>
    </row>
    <row r="61003" spans="4:6">
      <c r="D61003" s="63"/>
      <c r="F61003" s="64"/>
    </row>
    <row r="61004" spans="4:6">
      <c r="D61004" s="63"/>
      <c r="F61004" s="64"/>
    </row>
    <row r="61005" spans="4:6">
      <c r="D61005" s="63"/>
      <c r="F61005" s="64"/>
    </row>
    <row r="61006" spans="4:6">
      <c r="D61006" s="63"/>
      <c r="F61006" s="64"/>
    </row>
    <row r="61007" spans="4:6">
      <c r="D61007" s="63"/>
      <c r="F61007" s="64"/>
    </row>
    <row r="61008" spans="4:6">
      <c r="D61008" s="63"/>
      <c r="F61008" s="64"/>
    </row>
    <row r="61009" spans="4:6">
      <c r="D61009" s="63"/>
      <c r="F61009" s="64"/>
    </row>
    <row r="61010" spans="4:6">
      <c r="D61010" s="63"/>
      <c r="F61010" s="64"/>
    </row>
    <row r="61011" spans="4:6">
      <c r="D61011" s="63"/>
      <c r="F61011" s="64"/>
    </row>
    <row r="61012" spans="4:6">
      <c r="D61012" s="63"/>
      <c r="F61012" s="64"/>
    </row>
    <row r="61013" spans="4:6">
      <c r="D61013" s="63"/>
      <c r="F61013" s="64"/>
    </row>
    <row r="61014" spans="4:6">
      <c r="D61014" s="63"/>
      <c r="F61014" s="64"/>
    </row>
    <row r="61015" spans="4:6">
      <c r="D61015" s="63"/>
      <c r="F61015" s="64"/>
    </row>
    <row r="61016" spans="4:6">
      <c r="D61016" s="63"/>
      <c r="F61016" s="64"/>
    </row>
    <row r="61017" spans="4:6">
      <c r="D61017" s="63"/>
      <c r="F61017" s="64"/>
    </row>
    <row r="61018" spans="4:6">
      <c r="D61018" s="63"/>
      <c r="F61018" s="64"/>
    </row>
    <row r="61019" spans="4:6">
      <c r="D61019" s="63"/>
      <c r="F61019" s="64"/>
    </row>
    <row r="61020" spans="4:6">
      <c r="D61020" s="63"/>
      <c r="F61020" s="64"/>
    </row>
    <row r="61021" spans="4:6">
      <c r="D61021" s="63"/>
      <c r="F61021" s="64"/>
    </row>
    <row r="61022" spans="4:6">
      <c r="D61022" s="63"/>
      <c r="F61022" s="64"/>
    </row>
    <row r="61023" spans="4:6">
      <c r="D61023" s="63"/>
      <c r="F61023" s="64"/>
    </row>
    <row r="61024" spans="4:6">
      <c r="D61024" s="63"/>
      <c r="F61024" s="64"/>
    </row>
    <row r="61025" spans="4:6">
      <c r="D61025" s="63"/>
      <c r="F61025" s="64"/>
    </row>
    <row r="61026" spans="4:6">
      <c r="D61026" s="63"/>
      <c r="F61026" s="64"/>
    </row>
    <row r="61027" spans="4:6">
      <c r="D61027" s="63"/>
      <c r="F61027" s="64"/>
    </row>
    <row r="61028" spans="4:6">
      <c r="D61028" s="63"/>
      <c r="F61028" s="64"/>
    </row>
    <row r="61029" spans="4:6">
      <c r="D61029" s="63"/>
      <c r="F61029" s="64"/>
    </row>
    <row r="61030" spans="4:6">
      <c r="D61030" s="63"/>
      <c r="F61030" s="64"/>
    </row>
    <row r="61031" spans="4:6">
      <c r="D61031" s="63"/>
      <c r="F61031" s="64"/>
    </row>
    <row r="61032" spans="4:6">
      <c r="D61032" s="63"/>
      <c r="F61032" s="64"/>
    </row>
    <row r="61033" spans="4:6">
      <c r="D61033" s="63"/>
      <c r="F61033" s="64"/>
    </row>
    <row r="61034" spans="4:6">
      <c r="D61034" s="63"/>
      <c r="F61034" s="64"/>
    </row>
    <row r="61035" spans="4:6">
      <c r="D61035" s="63"/>
      <c r="F61035" s="64"/>
    </row>
    <row r="61036" spans="4:6">
      <c r="D61036" s="63"/>
      <c r="F61036" s="64"/>
    </row>
    <row r="61037" spans="4:6">
      <c r="D61037" s="63"/>
      <c r="F61037" s="64"/>
    </row>
    <row r="61038" spans="4:6">
      <c r="D61038" s="63"/>
      <c r="F61038" s="64"/>
    </row>
    <row r="61039" spans="4:6">
      <c r="D61039" s="63"/>
      <c r="F61039" s="64"/>
    </row>
    <row r="61040" spans="4:6">
      <c r="D61040" s="63"/>
      <c r="F61040" s="64"/>
    </row>
    <row r="61041" spans="4:6">
      <c r="D61041" s="63"/>
      <c r="F61041" s="64"/>
    </row>
    <row r="61042" spans="4:6">
      <c r="D61042" s="63"/>
      <c r="F61042" s="64"/>
    </row>
    <row r="61043" spans="4:6">
      <c r="D61043" s="63"/>
      <c r="F61043" s="64"/>
    </row>
    <row r="61044" spans="4:6">
      <c r="D61044" s="63"/>
      <c r="F61044" s="64"/>
    </row>
    <row r="61045" spans="4:6">
      <c r="D61045" s="63"/>
      <c r="F61045" s="64"/>
    </row>
    <row r="61046" spans="4:6">
      <c r="D61046" s="63"/>
      <c r="F61046" s="64"/>
    </row>
    <row r="61047" spans="4:6">
      <c r="D61047" s="63"/>
      <c r="F61047" s="64"/>
    </row>
    <row r="61048" spans="4:6">
      <c r="D61048" s="63"/>
      <c r="F61048" s="64"/>
    </row>
    <row r="61049" spans="4:6">
      <c r="D61049" s="63"/>
      <c r="F61049" s="64"/>
    </row>
    <row r="61050" spans="4:6">
      <c r="D61050" s="63"/>
      <c r="F61050" s="64"/>
    </row>
    <row r="61051" spans="4:6">
      <c r="D61051" s="63"/>
      <c r="F61051" s="64"/>
    </row>
    <row r="61052" spans="4:6">
      <c r="D61052" s="63"/>
      <c r="F61052" s="64"/>
    </row>
    <row r="61053" spans="4:6">
      <c r="D61053" s="63"/>
      <c r="F61053" s="64"/>
    </row>
    <row r="61054" spans="4:6">
      <c r="D61054" s="63"/>
      <c r="F61054" s="64"/>
    </row>
    <row r="61055" spans="4:6">
      <c r="D61055" s="63"/>
      <c r="F61055" s="64"/>
    </row>
    <row r="61056" spans="4:6">
      <c r="D61056" s="63"/>
      <c r="F61056" s="64"/>
    </row>
    <row r="61057" spans="4:6">
      <c r="D61057" s="63"/>
      <c r="F61057" s="64"/>
    </row>
    <row r="61058" spans="4:6">
      <c r="D61058" s="63"/>
      <c r="F61058" s="64"/>
    </row>
    <row r="61059" spans="4:6">
      <c r="D61059" s="63"/>
      <c r="F61059" s="64"/>
    </row>
    <row r="61060" spans="4:6">
      <c r="D61060" s="63"/>
      <c r="F61060" s="64"/>
    </row>
    <row r="61061" spans="4:6">
      <c r="D61061" s="63"/>
      <c r="F61061" s="64"/>
    </row>
    <row r="61062" spans="4:6">
      <c r="D61062" s="63"/>
      <c r="F61062" s="64"/>
    </row>
    <row r="61063" spans="4:6">
      <c r="D61063" s="63"/>
      <c r="F61063" s="64"/>
    </row>
    <row r="61064" spans="4:6">
      <c r="D61064" s="63"/>
      <c r="F61064" s="64"/>
    </row>
    <row r="61065" spans="4:6">
      <c r="D61065" s="63"/>
      <c r="F61065" s="64"/>
    </row>
    <row r="61066" spans="4:6">
      <c r="D61066" s="63"/>
      <c r="F61066" s="64"/>
    </row>
    <row r="61067" spans="4:6">
      <c r="D61067" s="63"/>
      <c r="F61067" s="64"/>
    </row>
    <row r="61068" spans="4:6">
      <c r="D61068" s="63"/>
      <c r="F61068" s="64"/>
    </row>
    <row r="61069" spans="4:6">
      <c r="D61069" s="63"/>
      <c r="F61069" s="64"/>
    </row>
    <row r="61070" spans="4:6">
      <c r="D61070" s="63"/>
      <c r="F61070" s="64"/>
    </row>
    <row r="61071" spans="4:6">
      <c r="D61071" s="63"/>
      <c r="F61071" s="64"/>
    </row>
    <row r="61072" spans="4:6">
      <c r="D61072" s="63"/>
      <c r="F61072" s="64"/>
    </row>
    <row r="61073" spans="4:6">
      <c r="D61073" s="63"/>
      <c r="F61073" s="64"/>
    </row>
    <row r="61074" spans="4:6">
      <c r="D61074" s="63"/>
      <c r="F61074" s="64"/>
    </row>
    <row r="61075" spans="4:6">
      <c r="D61075" s="63"/>
      <c r="F61075" s="64"/>
    </row>
    <row r="61076" spans="4:6">
      <c r="D61076" s="63"/>
      <c r="F61076" s="64"/>
    </row>
    <row r="61077" spans="4:6">
      <c r="D61077" s="63"/>
      <c r="F61077" s="64"/>
    </row>
    <row r="61078" spans="4:6">
      <c r="D61078" s="63"/>
      <c r="F61078" s="64"/>
    </row>
    <row r="61079" spans="4:6">
      <c r="D61079" s="63"/>
      <c r="F61079" s="64"/>
    </row>
    <row r="61080" spans="4:6">
      <c r="D61080" s="63"/>
      <c r="F61080" s="64"/>
    </row>
    <row r="61081" spans="4:6">
      <c r="D61081" s="63"/>
      <c r="F61081" s="64"/>
    </row>
    <row r="61082" spans="4:6">
      <c r="D61082" s="63"/>
      <c r="F61082" s="64"/>
    </row>
    <row r="61083" spans="4:6">
      <c r="D61083" s="63"/>
      <c r="F61083" s="64"/>
    </row>
    <row r="61084" spans="4:6">
      <c r="D61084" s="63"/>
      <c r="F61084" s="64"/>
    </row>
    <row r="61085" spans="4:6">
      <c r="D61085" s="63"/>
      <c r="F61085" s="64"/>
    </row>
    <row r="61086" spans="4:6">
      <c r="D61086" s="63"/>
      <c r="F61086" s="64"/>
    </row>
    <row r="61087" spans="4:6">
      <c r="D61087" s="63"/>
      <c r="F61087" s="64"/>
    </row>
    <row r="61088" spans="4:6">
      <c r="D61088" s="63"/>
      <c r="F61088" s="64"/>
    </row>
    <row r="61089" spans="4:6">
      <c r="D61089" s="63"/>
      <c r="F61089" s="64"/>
    </row>
    <row r="61090" spans="4:6">
      <c r="D61090" s="63"/>
      <c r="F61090" s="64"/>
    </row>
    <row r="61091" spans="4:6">
      <c r="D61091" s="63"/>
      <c r="F61091" s="64"/>
    </row>
    <row r="61092" spans="4:6">
      <c r="D61092" s="63"/>
      <c r="F61092" s="64"/>
    </row>
    <row r="61093" spans="4:6">
      <c r="D61093" s="63"/>
      <c r="F61093" s="64"/>
    </row>
    <row r="61094" spans="4:6">
      <c r="D61094" s="63"/>
      <c r="F61094" s="64"/>
    </row>
    <row r="61095" spans="4:6">
      <c r="D61095" s="63"/>
      <c r="F61095" s="64"/>
    </row>
    <row r="61096" spans="4:6">
      <c r="D61096" s="63"/>
      <c r="F61096" s="64"/>
    </row>
    <row r="61097" spans="4:6">
      <c r="D61097" s="63"/>
      <c r="F61097" s="64"/>
    </row>
    <row r="61098" spans="4:6">
      <c r="D61098" s="63"/>
      <c r="F61098" s="64"/>
    </row>
    <row r="61099" spans="4:6">
      <c r="D61099" s="63"/>
      <c r="F61099" s="64"/>
    </row>
    <row r="61100" spans="4:6">
      <c r="D61100" s="63"/>
      <c r="F61100" s="64"/>
    </row>
    <row r="61101" spans="4:6">
      <c r="D61101" s="63"/>
      <c r="F61101" s="64"/>
    </row>
    <row r="61102" spans="4:6">
      <c r="D61102" s="63"/>
      <c r="F61102" s="64"/>
    </row>
    <row r="61103" spans="4:6">
      <c r="D61103" s="63"/>
      <c r="F61103" s="64"/>
    </row>
    <row r="61104" spans="4:6">
      <c r="D61104" s="63"/>
      <c r="F61104" s="64"/>
    </row>
    <row r="61105" spans="4:6">
      <c r="D61105" s="63"/>
      <c r="F61105" s="64"/>
    </row>
    <row r="61106" spans="4:6">
      <c r="D61106" s="63"/>
      <c r="F61106" s="64"/>
    </row>
    <row r="61107" spans="4:6">
      <c r="D61107" s="63"/>
      <c r="F61107" s="64"/>
    </row>
    <row r="61108" spans="4:6">
      <c r="D61108" s="63"/>
      <c r="F61108" s="64"/>
    </row>
    <row r="61109" spans="4:6">
      <c r="D61109" s="63"/>
      <c r="F61109" s="64"/>
    </row>
    <row r="61110" spans="4:6">
      <c r="D61110" s="63"/>
      <c r="F61110" s="64"/>
    </row>
    <row r="61111" spans="4:6">
      <c r="D61111" s="63"/>
      <c r="F61111" s="64"/>
    </row>
    <row r="61112" spans="4:6">
      <c r="D61112" s="63"/>
      <c r="F61112" s="64"/>
    </row>
    <row r="61113" spans="4:6">
      <c r="D61113" s="63"/>
      <c r="F61113" s="64"/>
    </row>
    <row r="61114" spans="4:6">
      <c r="D61114" s="63"/>
      <c r="F61114" s="64"/>
    </row>
    <row r="61115" spans="4:6">
      <c r="D61115" s="63"/>
      <c r="F61115" s="64"/>
    </row>
    <row r="61116" spans="4:6">
      <c r="D61116" s="63"/>
      <c r="F61116" s="64"/>
    </row>
    <row r="61117" spans="4:6">
      <c r="D61117" s="63"/>
      <c r="F61117" s="64"/>
    </row>
    <row r="61118" spans="4:6">
      <c r="D61118" s="63"/>
      <c r="F61118" s="64"/>
    </row>
    <row r="61119" spans="4:6">
      <c r="D61119" s="63"/>
      <c r="F61119" s="64"/>
    </row>
    <row r="61120" spans="4:6">
      <c r="D61120" s="63"/>
      <c r="F61120" s="64"/>
    </row>
    <row r="61121" spans="4:6">
      <c r="D61121" s="63"/>
      <c r="F61121" s="64"/>
    </row>
    <row r="61122" spans="4:6">
      <c r="D61122" s="63"/>
      <c r="F61122" s="64"/>
    </row>
    <row r="61123" spans="4:6">
      <c r="D61123" s="63"/>
      <c r="F61123" s="64"/>
    </row>
    <row r="61124" spans="4:6">
      <c r="D61124" s="63"/>
      <c r="F61124" s="64"/>
    </row>
    <row r="61125" spans="4:6">
      <c r="D61125" s="63"/>
      <c r="F61125" s="64"/>
    </row>
    <row r="61126" spans="4:6">
      <c r="D61126" s="63"/>
      <c r="F61126" s="64"/>
    </row>
    <row r="61127" spans="4:6">
      <c r="D61127" s="63"/>
      <c r="F61127" s="64"/>
    </row>
    <row r="61128" spans="4:6">
      <c r="D61128" s="63"/>
      <c r="F61128" s="64"/>
    </row>
    <row r="61129" spans="4:6">
      <c r="D61129" s="63"/>
      <c r="F61129" s="64"/>
    </row>
    <row r="61130" spans="4:6">
      <c r="D61130" s="63"/>
      <c r="F61130" s="64"/>
    </row>
    <row r="61131" spans="4:6">
      <c r="D61131" s="63"/>
      <c r="F61131" s="64"/>
    </row>
    <row r="61132" spans="4:6">
      <c r="D61132" s="63"/>
      <c r="F61132" s="64"/>
    </row>
    <row r="61133" spans="4:6">
      <c r="D61133" s="63"/>
      <c r="F61133" s="64"/>
    </row>
    <row r="61134" spans="4:6">
      <c r="D61134" s="63"/>
      <c r="F61134" s="64"/>
    </row>
    <row r="61135" spans="4:6">
      <c r="D61135" s="63"/>
      <c r="F61135" s="64"/>
    </row>
    <row r="61136" spans="4:6">
      <c r="D61136" s="63"/>
      <c r="F61136" s="64"/>
    </row>
    <row r="61137" spans="4:6">
      <c r="D61137" s="63"/>
      <c r="F61137" s="64"/>
    </row>
    <row r="61138" spans="4:6">
      <c r="D61138" s="63"/>
      <c r="F61138" s="64"/>
    </row>
    <row r="61139" spans="4:6">
      <c r="D61139" s="63"/>
      <c r="F61139" s="64"/>
    </row>
    <row r="61140" spans="4:6">
      <c r="D61140" s="63"/>
      <c r="F61140" s="64"/>
    </row>
    <row r="61141" spans="4:6">
      <c r="D61141" s="63"/>
      <c r="F61141" s="64"/>
    </row>
    <row r="61142" spans="4:6">
      <c r="D61142" s="63"/>
      <c r="F61142" s="64"/>
    </row>
    <row r="61143" spans="4:6">
      <c r="D61143" s="63"/>
      <c r="F61143" s="64"/>
    </row>
    <row r="61144" spans="4:6">
      <c r="D61144" s="63"/>
      <c r="F61144" s="64"/>
    </row>
    <row r="61145" spans="4:6">
      <c r="D61145" s="63"/>
      <c r="F61145" s="64"/>
    </row>
    <row r="61146" spans="4:6">
      <c r="D61146" s="63"/>
      <c r="F61146" s="64"/>
    </row>
    <row r="61147" spans="4:6">
      <c r="D61147" s="63"/>
      <c r="F61147" s="64"/>
    </row>
    <row r="61148" spans="4:6">
      <c r="D61148" s="63"/>
      <c r="F61148" s="64"/>
    </row>
    <row r="61149" spans="4:6">
      <c r="D61149" s="63"/>
      <c r="F61149" s="64"/>
    </row>
    <row r="61150" spans="4:6">
      <c r="D61150" s="63"/>
      <c r="F61150" s="64"/>
    </row>
    <row r="61151" spans="4:6">
      <c r="D61151" s="63"/>
      <c r="F61151" s="64"/>
    </row>
    <row r="61152" spans="4:6">
      <c r="D61152" s="63"/>
      <c r="F61152" s="64"/>
    </row>
    <row r="61153" spans="4:6">
      <c r="D61153" s="63"/>
      <c r="F61153" s="64"/>
    </row>
    <row r="61154" spans="4:6">
      <c r="D61154" s="63"/>
      <c r="F61154" s="64"/>
    </row>
    <row r="61155" spans="4:6">
      <c r="D61155" s="63"/>
      <c r="F61155" s="64"/>
    </row>
    <row r="61156" spans="4:6">
      <c r="D61156" s="63"/>
      <c r="F61156" s="64"/>
    </row>
    <row r="61157" spans="4:6">
      <c r="D61157" s="63"/>
      <c r="F61157" s="64"/>
    </row>
    <row r="61158" spans="4:6">
      <c r="D61158" s="63"/>
      <c r="F61158" s="64"/>
    </row>
    <row r="61159" spans="4:6">
      <c r="D61159" s="63"/>
      <c r="F61159" s="64"/>
    </row>
    <row r="61160" spans="4:6">
      <c r="D61160" s="63"/>
      <c r="F61160" s="64"/>
    </row>
    <row r="61161" spans="4:6">
      <c r="D61161" s="63"/>
      <c r="F61161" s="64"/>
    </row>
    <row r="61162" spans="4:6">
      <c r="D61162" s="63"/>
      <c r="F61162" s="64"/>
    </row>
    <row r="61163" spans="4:6">
      <c r="D61163" s="63"/>
      <c r="F61163" s="64"/>
    </row>
    <row r="61164" spans="4:6">
      <c r="D61164" s="63"/>
      <c r="F61164" s="64"/>
    </row>
    <row r="61165" spans="4:6">
      <c r="D61165" s="63"/>
      <c r="F61165" s="64"/>
    </row>
    <row r="61166" spans="4:6">
      <c r="D61166" s="63"/>
      <c r="F61166" s="64"/>
    </row>
    <row r="61167" spans="4:6">
      <c r="D61167" s="63"/>
      <c r="F61167" s="64"/>
    </row>
    <row r="61168" spans="4:6">
      <c r="D61168" s="63"/>
      <c r="F61168" s="64"/>
    </row>
    <row r="61169" spans="4:6">
      <c r="D61169" s="63"/>
      <c r="F61169" s="64"/>
    </row>
    <row r="61170" spans="4:6">
      <c r="D61170" s="63"/>
      <c r="F61170" s="64"/>
    </row>
    <row r="61171" spans="4:6">
      <c r="D61171" s="63"/>
      <c r="F61171" s="64"/>
    </row>
    <row r="61172" spans="4:6">
      <c r="D61172" s="63"/>
      <c r="F61172" s="64"/>
    </row>
    <row r="61173" spans="4:6">
      <c r="D61173" s="63"/>
      <c r="F61173" s="64"/>
    </row>
    <row r="61174" spans="4:6">
      <c r="D61174" s="63"/>
      <c r="F61174" s="64"/>
    </row>
    <row r="61175" spans="4:6">
      <c r="D61175" s="63"/>
      <c r="F61175" s="64"/>
    </row>
    <row r="61176" spans="4:6">
      <c r="D61176" s="63"/>
      <c r="F61176" s="64"/>
    </row>
    <row r="61177" spans="4:6">
      <c r="D61177" s="63"/>
      <c r="F61177" s="64"/>
    </row>
    <row r="61178" spans="4:6">
      <c r="D61178" s="63"/>
      <c r="F61178" s="64"/>
    </row>
    <row r="61179" spans="4:6">
      <c r="D61179" s="63"/>
      <c r="F61179" s="64"/>
    </row>
    <row r="61180" spans="4:6">
      <c r="D61180" s="63"/>
      <c r="F61180" s="64"/>
    </row>
    <row r="61181" spans="4:6">
      <c r="D61181" s="63"/>
      <c r="F61181" s="64"/>
    </row>
    <row r="61182" spans="4:6">
      <c r="D61182" s="63"/>
      <c r="F61182" s="64"/>
    </row>
    <row r="61183" spans="4:6">
      <c r="D61183" s="63"/>
      <c r="F61183" s="64"/>
    </row>
    <row r="61184" spans="4:6">
      <c r="D61184" s="63"/>
      <c r="F61184" s="64"/>
    </row>
    <row r="61185" spans="4:6">
      <c r="D61185" s="63"/>
      <c r="F61185" s="64"/>
    </row>
    <row r="61186" spans="4:6">
      <c r="D61186" s="63"/>
      <c r="F61186" s="64"/>
    </row>
    <row r="61187" spans="4:6">
      <c r="D61187" s="63"/>
      <c r="F61187" s="64"/>
    </row>
    <row r="61188" spans="4:6">
      <c r="D61188" s="63"/>
      <c r="F61188" s="64"/>
    </row>
    <row r="61189" spans="4:6">
      <c r="D61189" s="63"/>
      <c r="F61189" s="64"/>
    </row>
    <row r="61190" spans="4:6">
      <c r="D61190" s="63"/>
      <c r="F61190" s="64"/>
    </row>
    <row r="61191" spans="4:6">
      <c r="D61191" s="63"/>
      <c r="F61191" s="64"/>
    </row>
    <row r="61192" spans="4:6">
      <c r="D61192" s="63"/>
      <c r="F61192" s="64"/>
    </row>
    <row r="61193" spans="4:6">
      <c r="D61193" s="63"/>
      <c r="F61193" s="64"/>
    </row>
    <row r="61194" spans="4:6">
      <c r="D61194" s="63"/>
      <c r="F61194" s="64"/>
    </row>
    <row r="61195" spans="4:6">
      <c r="D61195" s="63"/>
      <c r="F61195" s="64"/>
    </row>
    <row r="61196" spans="4:6">
      <c r="D61196" s="63"/>
      <c r="F61196" s="64"/>
    </row>
    <row r="61197" spans="4:6">
      <c r="D61197" s="63"/>
      <c r="F61197" s="64"/>
    </row>
    <row r="61198" spans="4:6">
      <c r="D61198" s="63"/>
      <c r="F61198" s="64"/>
    </row>
    <row r="61199" spans="4:6">
      <c r="D61199" s="63"/>
      <c r="F61199" s="64"/>
    </row>
    <row r="61200" spans="4:6">
      <c r="D61200" s="63"/>
      <c r="F61200" s="64"/>
    </row>
    <row r="61201" spans="4:6">
      <c r="D61201" s="63"/>
      <c r="F61201" s="64"/>
    </row>
    <row r="61202" spans="4:6">
      <c r="D61202" s="63"/>
      <c r="F61202" s="64"/>
    </row>
    <row r="61203" spans="4:6">
      <c r="D61203" s="63"/>
      <c r="F61203" s="64"/>
    </row>
    <row r="61204" spans="4:6">
      <c r="D61204" s="63"/>
      <c r="F61204" s="64"/>
    </row>
    <row r="61205" spans="4:6">
      <c r="D61205" s="63"/>
      <c r="F61205" s="64"/>
    </row>
    <row r="61206" spans="4:6">
      <c r="D61206" s="63"/>
      <c r="F61206" s="64"/>
    </row>
    <row r="61207" spans="4:6">
      <c r="D61207" s="63"/>
      <c r="F61207" s="64"/>
    </row>
    <row r="61208" spans="4:6">
      <c r="D61208" s="63"/>
      <c r="F61208" s="64"/>
    </row>
    <row r="61209" spans="4:6">
      <c r="D61209" s="63"/>
      <c r="F61209" s="64"/>
    </row>
    <row r="61210" spans="4:6">
      <c r="D61210" s="63"/>
      <c r="F61210" s="64"/>
    </row>
    <row r="61211" spans="4:6">
      <c r="D61211" s="63"/>
      <c r="F61211" s="64"/>
    </row>
    <row r="61212" spans="4:6">
      <c r="D61212" s="63"/>
      <c r="F61212" s="64"/>
    </row>
    <row r="61213" spans="4:6">
      <c r="D61213" s="63"/>
      <c r="F61213" s="64"/>
    </row>
    <row r="61214" spans="4:6">
      <c r="D61214" s="63"/>
      <c r="F61214" s="64"/>
    </row>
    <row r="61215" spans="4:6">
      <c r="D61215" s="63"/>
      <c r="F61215" s="64"/>
    </row>
    <row r="61216" spans="4:6">
      <c r="D61216" s="63"/>
      <c r="F61216" s="64"/>
    </row>
    <row r="61217" spans="4:6">
      <c r="D61217" s="63"/>
      <c r="F61217" s="64"/>
    </row>
    <row r="61218" spans="4:6">
      <c r="D61218" s="63"/>
      <c r="F61218" s="64"/>
    </row>
    <row r="61219" spans="4:6">
      <c r="D61219" s="63"/>
      <c r="F61219" s="64"/>
    </row>
    <row r="61220" spans="4:6">
      <c r="D61220" s="63"/>
      <c r="F61220" s="64"/>
    </row>
    <row r="61221" spans="4:6">
      <c r="D61221" s="63"/>
      <c r="F61221" s="64"/>
    </row>
    <row r="61222" spans="4:6">
      <c r="D61222" s="63"/>
      <c r="F61222" s="64"/>
    </row>
    <row r="61223" spans="4:6">
      <c r="D61223" s="63"/>
      <c r="F61223" s="64"/>
    </row>
    <row r="61224" spans="4:6">
      <c r="D61224" s="63"/>
      <c r="F61224" s="64"/>
    </row>
    <row r="61225" spans="4:6">
      <c r="D61225" s="63"/>
      <c r="F61225" s="64"/>
    </row>
    <row r="61226" spans="4:6">
      <c r="D61226" s="63"/>
      <c r="F61226" s="64"/>
    </row>
    <row r="61227" spans="4:6">
      <c r="D61227" s="63"/>
      <c r="F61227" s="64"/>
    </row>
    <row r="61228" spans="4:6">
      <c r="D61228" s="63"/>
      <c r="F61228" s="64"/>
    </row>
    <row r="61229" spans="4:6">
      <c r="D61229" s="63"/>
      <c r="F61229" s="64"/>
    </row>
    <row r="61230" spans="4:6">
      <c r="D61230" s="63"/>
      <c r="F61230" s="64"/>
    </row>
    <row r="61231" spans="4:6">
      <c r="D61231" s="63"/>
      <c r="F61231" s="64"/>
    </row>
    <row r="61232" spans="4:6">
      <c r="D61232" s="63"/>
      <c r="F61232" s="64"/>
    </row>
    <row r="61233" spans="4:6">
      <c r="D61233" s="63"/>
      <c r="F61233" s="64"/>
    </row>
    <row r="61234" spans="4:6">
      <c r="D61234" s="63"/>
      <c r="F61234" s="64"/>
    </row>
    <row r="61235" spans="4:6">
      <c r="D61235" s="63"/>
      <c r="F61235" s="64"/>
    </row>
    <row r="61236" spans="4:6">
      <c r="D61236" s="63"/>
      <c r="F61236" s="64"/>
    </row>
    <row r="61237" spans="4:6">
      <c r="D61237" s="63"/>
      <c r="F61237" s="64"/>
    </row>
    <row r="61238" spans="4:6">
      <c r="D61238" s="63"/>
      <c r="F61238" s="64"/>
    </row>
    <row r="61239" spans="4:6">
      <c r="D61239" s="63"/>
      <c r="F61239" s="64"/>
    </row>
    <row r="61240" spans="4:6">
      <c r="D61240" s="63"/>
      <c r="F61240" s="64"/>
    </row>
    <row r="61241" spans="4:6">
      <c r="D61241" s="63"/>
      <c r="F61241" s="64"/>
    </row>
    <row r="61242" spans="4:6">
      <c r="D61242" s="63"/>
      <c r="F61242" s="64"/>
    </row>
    <row r="61243" spans="4:6">
      <c r="D61243" s="63"/>
      <c r="F61243" s="64"/>
    </row>
    <row r="61244" spans="4:6">
      <c r="D61244" s="63"/>
      <c r="F61244" s="64"/>
    </row>
    <row r="61245" spans="4:6">
      <c r="D61245" s="63"/>
      <c r="F61245" s="64"/>
    </row>
    <row r="61246" spans="4:6">
      <c r="D61246" s="63"/>
      <c r="F61246" s="64"/>
    </row>
    <row r="61247" spans="4:6">
      <c r="D61247" s="63"/>
      <c r="F61247" s="64"/>
    </row>
    <row r="61248" spans="4:6">
      <c r="D61248" s="63"/>
      <c r="F61248" s="64"/>
    </row>
    <row r="61249" spans="4:6">
      <c r="D61249" s="63"/>
      <c r="F61249" s="64"/>
    </row>
    <row r="61250" spans="4:6">
      <c r="D61250" s="63"/>
      <c r="F61250" s="64"/>
    </row>
    <row r="61251" spans="4:6">
      <c r="D61251" s="63"/>
      <c r="F61251" s="64"/>
    </row>
    <row r="61252" spans="4:6">
      <c r="D61252" s="63"/>
      <c r="F61252" s="64"/>
    </row>
    <row r="61253" spans="4:6">
      <c r="D61253" s="63"/>
      <c r="F61253" s="64"/>
    </row>
    <row r="61254" spans="4:6">
      <c r="D61254" s="63"/>
      <c r="F61254" s="64"/>
    </row>
    <row r="61255" spans="4:6">
      <c r="D61255" s="63"/>
      <c r="F61255" s="64"/>
    </row>
    <row r="61256" spans="4:6">
      <c r="D61256" s="63"/>
      <c r="F61256" s="64"/>
    </row>
    <row r="61257" spans="4:6">
      <c r="D61257" s="63"/>
      <c r="F61257" s="64"/>
    </row>
    <row r="61258" spans="4:6">
      <c r="D61258" s="63"/>
      <c r="F61258" s="64"/>
    </row>
    <row r="61259" spans="4:6">
      <c r="D61259" s="63"/>
      <c r="F61259" s="64"/>
    </row>
    <row r="61260" spans="4:6">
      <c r="D61260" s="63"/>
      <c r="F61260" s="64"/>
    </row>
    <row r="61261" spans="4:6">
      <c r="D61261" s="63"/>
      <c r="F61261" s="64"/>
    </row>
    <row r="61262" spans="4:6">
      <c r="D61262" s="63"/>
      <c r="F61262" s="64"/>
    </row>
    <row r="61263" spans="4:6">
      <c r="D61263" s="63"/>
      <c r="F61263" s="64"/>
    </row>
    <row r="61264" spans="4:6">
      <c r="D61264" s="63"/>
      <c r="F61264" s="64"/>
    </row>
    <row r="61265" spans="4:6">
      <c r="D61265" s="63"/>
      <c r="F61265" s="64"/>
    </row>
    <row r="61266" spans="4:6">
      <c r="D61266" s="63"/>
      <c r="F61266" s="64"/>
    </row>
    <row r="61267" spans="4:6">
      <c r="D61267" s="63"/>
      <c r="F61267" s="64"/>
    </row>
    <row r="61268" spans="4:6">
      <c r="D61268" s="63"/>
      <c r="F61268" s="64"/>
    </row>
    <row r="61269" spans="4:6">
      <c r="D61269" s="63"/>
      <c r="F61269" s="64"/>
    </row>
    <row r="61270" spans="4:6">
      <c r="D61270" s="63"/>
      <c r="F61270" s="64"/>
    </row>
    <row r="61271" spans="4:6">
      <c r="D61271" s="63"/>
      <c r="F61271" s="64"/>
    </row>
    <row r="61272" spans="4:6">
      <c r="D61272" s="63"/>
      <c r="F61272" s="64"/>
    </row>
    <row r="61273" spans="4:6">
      <c r="D61273" s="63"/>
      <c r="F61273" s="64"/>
    </row>
    <row r="61274" spans="4:6">
      <c r="D61274" s="63"/>
      <c r="F61274" s="64"/>
    </row>
    <row r="61275" spans="4:6">
      <c r="D61275" s="63"/>
      <c r="F61275" s="64"/>
    </row>
    <row r="61276" spans="4:6">
      <c r="D61276" s="63"/>
      <c r="F61276" s="64"/>
    </row>
    <row r="61277" spans="4:6">
      <c r="D61277" s="63"/>
      <c r="F61277" s="64"/>
    </row>
    <row r="61278" spans="4:6">
      <c r="D61278" s="63"/>
      <c r="F61278" s="64"/>
    </row>
    <row r="61279" spans="4:6">
      <c r="D61279" s="63"/>
      <c r="F61279" s="64"/>
    </row>
    <row r="61280" spans="4:6">
      <c r="D61280" s="63"/>
      <c r="F61280" s="64"/>
    </row>
    <row r="61281" spans="4:6">
      <c r="D61281" s="63"/>
      <c r="F61281" s="64"/>
    </row>
    <row r="61282" spans="4:6">
      <c r="D61282" s="63"/>
      <c r="F61282" s="64"/>
    </row>
    <row r="61283" spans="4:6">
      <c r="D61283" s="63"/>
      <c r="F61283" s="64"/>
    </row>
    <row r="61284" spans="4:6">
      <c r="D61284" s="63"/>
      <c r="F61284" s="64"/>
    </row>
    <row r="61285" spans="4:6">
      <c r="D61285" s="63"/>
      <c r="F61285" s="64"/>
    </row>
    <row r="61286" spans="4:6">
      <c r="D61286" s="63"/>
      <c r="F61286" s="64"/>
    </row>
    <row r="61287" spans="4:6">
      <c r="D61287" s="63"/>
      <c r="F61287" s="64"/>
    </row>
    <row r="61288" spans="4:6">
      <c r="D61288" s="63"/>
      <c r="F61288" s="64"/>
    </row>
    <row r="61289" spans="4:6">
      <c r="D61289" s="63"/>
      <c r="F61289" s="64"/>
    </row>
    <row r="61290" spans="4:6">
      <c r="D61290" s="63"/>
      <c r="F61290" s="64"/>
    </row>
    <row r="61291" spans="4:6">
      <c r="D61291" s="63"/>
      <c r="F61291" s="64"/>
    </row>
    <row r="61292" spans="4:6">
      <c r="D61292" s="63"/>
      <c r="F61292" s="64"/>
    </row>
    <row r="61293" spans="4:6">
      <c r="D61293" s="63"/>
      <c r="F61293" s="64"/>
    </row>
    <row r="61294" spans="4:6">
      <c r="D61294" s="63"/>
      <c r="F61294" s="64"/>
    </row>
    <row r="61295" spans="4:6">
      <c r="D61295" s="63"/>
      <c r="F61295" s="64"/>
    </row>
    <row r="61296" spans="4:6">
      <c r="D61296" s="63"/>
      <c r="F61296" s="64"/>
    </row>
    <row r="61297" spans="4:6">
      <c r="D61297" s="63"/>
      <c r="F61297" s="64"/>
    </row>
    <row r="61298" spans="4:6">
      <c r="D61298" s="63"/>
      <c r="F61298" s="64"/>
    </row>
    <row r="61299" spans="4:6">
      <c r="D61299" s="63"/>
      <c r="F61299" s="64"/>
    </row>
    <row r="61300" spans="4:6">
      <c r="D61300" s="63"/>
      <c r="F61300" s="64"/>
    </row>
    <row r="61301" spans="4:6">
      <c r="D61301" s="63"/>
      <c r="F61301" s="64"/>
    </row>
    <row r="61302" spans="4:6">
      <c r="D61302" s="63"/>
      <c r="F61302" s="64"/>
    </row>
    <row r="61303" spans="4:6">
      <c r="D61303" s="63"/>
      <c r="F61303" s="64"/>
    </row>
    <row r="61304" spans="4:6">
      <c r="D61304" s="63"/>
      <c r="F61304" s="64"/>
    </row>
    <row r="61305" spans="4:6">
      <c r="D61305" s="63"/>
      <c r="F61305" s="64"/>
    </row>
    <row r="61306" spans="4:6">
      <c r="D61306" s="63"/>
      <c r="F61306" s="64"/>
    </row>
    <row r="61307" spans="4:6">
      <c r="D61307" s="63"/>
      <c r="F61307" s="64"/>
    </row>
    <row r="61308" spans="4:6">
      <c r="D61308" s="63"/>
      <c r="F61308" s="64"/>
    </row>
    <row r="61309" spans="4:6">
      <c r="D61309" s="63"/>
      <c r="F61309" s="64"/>
    </row>
    <row r="61310" spans="4:6">
      <c r="D61310" s="63"/>
      <c r="F61310" s="64"/>
    </row>
    <row r="61311" spans="4:6">
      <c r="D61311" s="63"/>
      <c r="F61311" s="64"/>
    </row>
    <row r="61312" spans="4:6">
      <c r="D61312" s="63"/>
      <c r="F61312" s="64"/>
    </row>
    <row r="61313" spans="4:6">
      <c r="D61313" s="63"/>
      <c r="F61313" s="64"/>
    </row>
    <row r="61314" spans="4:6">
      <c r="D61314" s="63"/>
      <c r="F61314" s="64"/>
    </row>
    <row r="61315" spans="4:6">
      <c r="D61315" s="63"/>
      <c r="F61315" s="64"/>
    </row>
    <row r="61316" spans="4:6">
      <c r="D61316" s="63"/>
      <c r="F61316" s="64"/>
    </row>
    <row r="61317" spans="4:6">
      <c r="D61317" s="63"/>
      <c r="F61317" s="64"/>
    </row>
    <row r="61318" spans="4:6">
      <c r="D61318" s="63"/>
      <c r="F61318" s="64"/>
    </row>
    <row r="61319" spans="4:6">
      <c r="D61319" s="63"/>
      <c r="F61319" s="64"/>
    </row>
    <row r="61320" spans="4:6">
      <c r="D61320" s="63"/>
      <c r="F61320" s="64"/>
    </row>
    <row r="61321" spans="4:6">
      <c r="D61321" s="63"/>
      <c r="F61321" s="64"/>
    </row>
    <row r="61322" spans="4:6">
      <c r="D61322" s="63"/>
      <c r="F61322" s="64"/>
    </row>
    <row r="61323" spans="4:6">
      <c r="D61323" s="63"/>
      <c r="F61323" s="64"/>
    </row>
    <row r="61324" spans="4:6">
      <c r="D61324" s="63"/>
      <c r="F61324" s="64"/>
    </row>
    <row r="61325" spans="4:6">
      <c r="D61325" s="63"/>
      <c r="F61325" s="64"/>
    </row>
    <row r="61326" spans="4:6">
      <c r="D61326" s="63"/>
      <c r="F61326" s="64"/>
    </row>
    <row r="61327" spans="4:6">
      <c r="D61327" s="63"/>
      <c r="F61327" s="64"/>
    </row>
    <row r="61328" spans="4:6">
      <c r="D61328" s="63"/>
      <c r="F61328" s="64"/>
    </row>
    <row r="61329" spans="4:6">
      <c r="D61329" s="63"/>
      <c r="F61329" s="64"/>
    </row>
    <row r="61330" spans="4:6">
      <c r="D61330" s="63"/>
      <c r="F61330" s="64"/>
    </row>
    <row r="61331" spans="4:6">
      <c r="D61331" s="63"/>
      <c r="F61331" s="64"/>
    </row>
    <row r="61332" spans="4:6">
      <c r="D61332" s="63"/>
      <c r="F61332" s="64"/>
    </row>
    <row r="61333" spans="4:6">
      <c r="D61333" s="63"/>
      <c r="F61333" s="64"/>
    </row>
    <row r="61334" spans="4:6">
      <c r="D61334" s="63"/>
      <c r="F61334" s="64"/>
    </row>
    <row r="61335" spans="4:6">
      <c r="D61335" s="63"/>
      <c r="F61335" s="64"/>
    </row>
    <row r="61336" spans="4:6">
      <c r="D61336" s="63"/>
      <c r="F61336" s="64"/>
    </row>
    <row r="61337" spans="4:6">
      <c r="D61337" s="63"/>
      <c r="F61337" s="64"/>
    </row>
    <row r="61338" spans="4:6">
      <c r="D61338" s="63"/>
      <c r="F61338" s="64"/>
    </row>
    <row r="61339" spans="4:6">
      <c r="D61339" s="63"/>
      <c r="F61339" s="64"/>
    </row>
    <row r="61340" spans="4:6">
      <c r="D61340" s="63"/>
      <c r="F61340" s="64"/>
    </row>
    <row r="61341" spans="4:6">
      <c r="D61341" s="63"/>
      <c r="F61341" s="64"/>
    </row>
    <row r="61342" spans="4:6">
      <c r="D61342" s="63"/>
      <c r="F61342" s="64"/>
    </row>
    <row r="61343" spans="4:6">
      <c r="D61343" s="63"/>
      <c r="F61343" s="64"/>
    </row>
    <row r="61344" spans="4:6">
      <c r="D61344" s="63"/>
      <c r="F61344" s="64"/>
    </row>
    <row r="61345" spans="4:6">
      <c r="D61345" s="63"/>
      <c r="F61345" s="64"/>
    </row>
    <row r="61346" spans="4:6">
      <c r="D61346" s="63"/>
      <c r="F61346" s="64"/>
    </row>
    <row r="61347" spans="4:6">
      <c r="D61347" s="63"/>
      <c r="F61347" s="64"/>
    </row>
    <row r="61348" spans="4:6">
      <c r="D61348" s="63"/>
      <c r="F61348" s="64"/>
    </row>
    <row r="61349" spans="4:6">
      <c r="D61349" s="63"/>
      <c r="F61349" s="64"/>
    </row>
    <row r="61350" spans="4:6">
      <c r="D61350" s="63"/>
      <c r="F61350" s="64"/>
    </row>
    <row r="61351" spans="4:6">
      <c r="D61351" s="63"/>
      <c r="F61351" s="64"/>
    </row>
    <row r="61352" spans="4:6">
      <c r="D61352" s="63"/>
      <c r="F61352" s="64"/>
    </row>
    <row r="61353" spans="4:6">
      <c r="D61353" s="63"/>
      <c r="F61353" s="64"/>
    </row>
    <row r="61354" spans="4:6">
      <c r="D61354" s="63"/>
      <c r="F61354" s="64"/>
    </row>
    <row r="61355" spans="4:6">
      <c r="D61355" s="63"/>
      <c r="F61355" s="64"/>
    </row>
    <row r="61356" spans="4:6">
      <c r="D61356" s="63"/>
      <c r="F61356" s="64"/>
    </row>
    <row r="61357" spans="4:6">
      <c r="D61357" s="63"/>
      <c r="F61357" s="64"/>
    </row>
    <row r="61358" spans="4:6">
      <c r="D61358" s="63"/>
      <c r="F61358" s="64"/>
    </row>
    <row r="61359" spans="4:6">
      <c r="D61359" s="63"/>
      <c r="F61359" s="64"/>
    </row>
    <row r="61360" spans="4:6">
      <c r="D61360" s="63"/>
      <c r="F61360" s="64"/>
    </row>
    <row r="61361" spans="4:6">
      <c r="D61361" s="63"/>
      <c r="F61361" s="64"/>
    </row>
    <row r="61362" spans="4:6">
      <c r="D61362" s="63"/>
      <c r="F61362" s="64"/>
    </row>
    <row r="61363" spans="4:6">
      <c r="D61363" s="63"/>
      <c r="F61363" s="64"/>
    </row>
    <row r="61364" spans="4:6">
      <c r="D61364" s="63"/>
      <c r="F61364" s="64"/>
    </row>
    <row r="61365" spans="4:6">
      <c r="D61365" s="63"/>
      <c r="F61365" s="64"/>
    </row>
    <row r="61366" spans="4:6">
      <c r="D61366" s="63"/>
      <c r="F61366" s="64"/>
    </row>
    <row r="61367" spans="4:6">
      <c r="D61367" s="63"/>
      <c r="F61367" s="64"/>
    </row>
    <row r="61368" spans="4:6">
      <c r="D61368" s="63"/>
      <c r="F61368" s="64"/>
    </row>
    <row r="61369" spans="4:6">
      <c r="D61369" s="63"/>
      <c r="F61369" s="64"/>
    </row>
    <row r="61370" spans="4:6">
      <c r="D61370" s="63"/>
      <c r="F61370" s="64"/>
    </row>
    <row r="61371" spans="4:6">
      <c r="D61371" s="63"/>
      <c r="F61371" s="64"/>
    </row>
    <row r="61372" spans="4:6">
      <c r="D61372" s="63"/>
      <c r="F61372" s="64"/>
    </row>
    <row r="61373" spans="4:6">
      <c r="D61373" s="63"/>
      <c r="F61373" s="64"/>
    </row>
    <row r="61374" spans="4:6">
      <c r="D61374" s="63"/>
      <c r="F61374" s="64"/>
    </row>
    <row r="61375" spans="4:6">
      <c r="D61375" s="63"/>
      <c r="F61375" s="64"/>
    </row>
    <row r="61376" spans="4:6">
      <c r="D61376" s="63"/>
      <c r="F61376" s="64"/>
    </row>
    <row r="61377" spans="4:6">
      <c r="D61377" s="63"/>
      <c r="F61377" s="64"/>
    </row>
    <row r="61378" spans="4:6">
      <c r="D61378" s="63"/>
      <c r="F61378" s="64"/>
    </row>
    <row r="61379" spans="4:6">
      <c r="D61379" s="63"/>
      <c r="F61379" s="64"/>
    </row>
    <row r="61380" spans="4:6">
      <c r="D61380" s="63"/>
      <c r="F61380" s="64"/>
    </row>
    <row r="61381" spans="4:6">
      <c r="D61381" s="63"/>
      <c r="F61381" s="64"/>
    </row>
    <row r="61382" spans="4:6">
      <c r="D61382" s="63"/>
      <c r="F61382" s="64"/>
    </row>
    <row r="61383" spans="4:6">
      <c r="D61383" s="63"/>
      <c r="F61383" s="64"/>
    </row>
    <row r="61384" spans="4:6">
      <c r="D61384" s="63"/>
      <c r="F61384" s="64"/>
    </row>
    <row r="61385" spans="4:6">
      <c r="D61385" s="63"/>
      <c r="F61385" s="64"/>
    </row>
    <row r="61386" spans="4:6">
      <c r="D61386" s="63"/>
      <c r="F61386" s="64"/>
    </row>
    <row r="61387" spans="4:6">
      <c r="D61387" s="63"/>
      <c r="F61387" s="64"/>
    </row>
    <row r="61388" spans="4:6">
      <c r="D61388" s="63"/>
      <c r="F61388" s="64"/>
    </row>
    <row r="61389" spans="4:6">
      <c r="D61389" s="63"/>
      <c r="F61389" s="64"/>
    </row>
    <row r="61390" spans="4:6">
      <c r="D61390" s="63"/>
      <c r="F61390" s="64"/>
    </row>
    <row r="61391" spans="4:6">
      <c r="D61391" s="63"/>
      <c r="F61391" s="64"/>
    </row>
    <row r="61392" spans="4:6">
      <c r="D61392" s="63"/>
      <c r="F61392" s="64"/>
    </row>
    <row r="61393" spans="4:6">
      <c r="D61393" s="63"/>
      <c r="F61393" s="64"/>
    </row>
    <row r="61394" spans="4:6">
      <c r="D61394" s="63"/>
      <c r="F61394" s="64"/>
    </row>
    <row r="61395" spans="4:6">
      <c r="D61395" s="63"/>
      <c r="F61395" s="64"/>
    </row>
    <row r="61396" spans="4:6">
      <c r="D61396" s="63"/>
      <c r="F61396" s="64"/>
    </row>
    <row r="61397" spans="4:6">
      <c r="D61397" s="63"/>
      <c r="F61397" s="64"/>
    </row>
    <row r="61398" spans="4:6">
      <c r="D61398" s="63"/>
      <c r="F61398" s="64"/>
    </row>
    <row r="61399" spans="4:6">
      <c r="D61399" s="63"/>
      <c r="F61399" s="64"/>
    </row>
    <row r="61400" spans="4:6">
      <c r="D61400" s="63"/>
      <c r="F61400" s="64"/>
    </row>
    <row r="61401" spans="4:6">
      <c r="D61401" s="63"/>
      <c r="F61401" s="64"/>
    </row>
    <row r="61402" spans="4:6">
      <c r="D61402" s="63"/>
      <c r="F61402" s="64"/>
    </row>
    <row r="61403" spans="4:6">
      <c r="D61403" s="63"/>
      <c r="F61403" s="64"/>
    </row>
    <row r="61404" spans="4:6">
      <c r="D61404" s="63"/>
      <c r="F61404" s="64"/>
    </row>
    <row r="61405" spans="4:6">
      <c r="D61405" s="63"/>
      <c r="F61405" s="64"/>
    </row>
    <row r="61406" spans="4:6">
      <c r="D61406" s="63"/>
      <c r="F61406" s="64"/>
    </row>
    <row r="61407" spans="4:6">
      <c r="D61407" s="63"/>
      <c r="F61407" s="64"/>
    </row>
    <row r="61408" spans="4:6">
      <c r="D61408" s="63"/>
      <c r="F61408" s="64"/>
    </row>
    <row r="61409" spans="4:6">
      <c r="D61409" s="63"/>
      <c r="F61409" s="64"/>
    </row>
    <row r="61410" spans="4:6">
      <c r="D61410" s="63"/>
      <c r="F61410" s="64"/>
    </row>
    <row r="61411" spans="4:6">
      <c r="D61411" s="63"/>
      <c r="F61411" s="64"/>
    </row>
    <row r="61412" spans="4:6">
      <c r="D61412" s="63"/>
      <c r="F61412" s="64"/>
    </row>
    <row r="61413" spans="4:6">
      <c r="D61413" s="63"/>
      <c r="F61413" s="64"/>
    </row>
    <row r="61414" spans="4:6">
      <c r="D61414" s="63"/>
      <c r="F61414" s="64"/>
    </row>
    <row r="61415" spans="4:6">
      <c r="D61415" s="63"/>
      <c r="F61415" s="64"/>
    </row>
    <row r="61416" spans="4:6">
      <c r="D61416" s="63"/>
      <c r="F61416" s="64"/>
    </row>
    <row r="61417" spans="4:6">
      <c r="D61417" s="63"/>
      <c r="F61417" s="64"/>
    </row>
    <row r="61418" spans="4:6">
      <c r="D61418" s="63"/>
      <c r="F61418" s="64"/>
    </row>
    <row r="61419" spans="4:6">
      <c r="D61419" s="63"/>
      <c r="F61419" s="64"/>
    </row>
    <row r="61420" spans="4:6">
      <c r="D61420" s="63"/>
      <c r="F61420" s="64"/>
    </row>
    <row r="61421" spans="4:6">
      <c r="D61421" s="63"/>
      <c r="F61421" s="64"/>
    </row>
    <row r="61422" spans="4:6">
      <c r="D61422" s="63"/>
      <c r="F61422" s="64"/>
    </row>
    <row r="61423" spans="4:6">
      <c r="D61423" s="63"/>
      <c r="F61423" s="64"/>
    </row>
    <row r="61424" spans="4:6">
      <c r="D61424" s="63"/>
      <c r="F61424" s="64"/>
    </row>
    <row r="61425" spans="4:6">
      <c r="D61425" s="63"/>
      <c r="F61425" s="64"/>
    </row>
    <row r="61426" spans="4:6">
      <c r="D61426" s="63"/>
      <c r="F61426" s="64"/>
    </row>
    <row r="61427" spans="4:6">
      <c r="D61427" s="63"/>
      <c r="F61427" s="64"/>
    </row>
    <row r="61428" spans="4:6">
      <c r="D61428" s="63"/>
      <c r="F61428" s="64"/>
    </row>
    <row r="61429" spans="4:6">
      <c r="D61429" s="63"/>
      <c r="F61429" s="64"/>
    </row>
    <row r="61430" spans="4:6">
      <c r="D61430" s="63"/>
      <c r="F61430" s="64"/>
    </row>
    <row r="61431" spans="4:6">
      <c r="D61431" s="63"/>
      <c r="F61431" s="64"/>
    </row>
    <row r="61432" spans="4:6">
      <c r="D61432" s="63"/>
      <c r="F61432" s="64"/>
    </row>
    <row r="61433" spans="4:6">
      <c r="D61433" s="63"/>
      <c r="F61433" s="64"/>
    </row>
    <row r="61434" spans="4:6">
      <c r="D61434" s="63"/>
      <c r="F61434" s="64"/>
    </row>
    <row r="61435" spans="4:6">
      <c r="D61435" s="63"/>
      <c r="F61435" s="64"/>
    </row>
    <row r="61436" spans="4:6">
      <c r="D61436" s="63"/>
      <c r="F61436" s="64"/>
    </row>
    <row r="61437" spans="4:6">
      <c r="D61437" s="63"/>
      <c r="F61437" s="64"/>
    </row>
    <row r="61438" spans="4:6">
      <c r="D61438" s="63"/>
      <c r="F61438" s="64"/>
    </row>
    <row r="61439" spans="4:6">
      <c r="D61439" s="63"/>
      <c r="F61439" s="64"/>
    </row>
    <row r="61440" spans="4:6">
      <c r="D61440" s="63"/>
      <c r="F61440" s="64"/>
    </row>
    <row r="61441" spans="4:6">
      <c r="D61441" s="63"/>
      <c r="F61441" s="64"/>
    </row>
    <row r="61442" spans="4:6">
      <c r="D61442" s="63"/>
      <c r="F61442" s="64"/>
    </row>
    <row r="61443" spans="4:6">
      <c r="D61443" s="63"/>
      <c r="F61443" s="64"/>
    </row>
    <row r="61444" spans="4:6">
      <c r="D61444" s="63"/>
      <c r="F61444" s="64"/>
    </row>
    <row r="61445" spans="4:6">
      <c r="D61445" s="63"/>
      <c r="F61445" s="64"/>
    </row>
    <row r="61446" spans="4:6">
      <c r="D61446" s="63"/>
      <c r="F61446" s="64"/>
    </row>
    <row r="61447" spans="4:6">
      <c r="D61447" s="63"/>
      <c r="F61447" s="64"/>
    </row>
    <row r="61448" spans="4:6">
      <c r="D61448" s="63"/>
      <c r="F61448" s="64"/>
    </row>
    <row r="61449" spans="4:6">
      <c r="D61449" s="63"/>
      <c r="F61449" s="64"/>
    </row>
    <row r="61450" spans="4:6">
      <c r="D61450" s="63"/>
      <c r="F61450" s="64"/>
    </row>
    <row r="61451" spans="4:6">
      <c r="D61451" s="63"/>
      <c r="F61451" s="64"/>
    </row>
    <row r="61452" spans="4:6">
      <c r="D61452" s="63"/>
      <c r="F61452" s="64"/>
    </row>
    <row r="61453" spans="4:6">
      <c r="D61453" s="63"/>
      <c r="F61453" s="64"/>
    </row>
    <row r="61454" spans="4:6">
      <c r="D61454" s="63"/>
      <c r="F61454" s="64"/>
    </row>
    <row r="61455" spans="4:6">
      <c r="D61455" s="63"/>
      <c r="F61455" s="64"/>
    </row>
    <row r="61456" spans="4:6">
      <c r="D61456" s="63"/>
      <c r="F61456" s="64"/>
    </row>
    <row r="61457" spans="4:6">
      <c r="D61457" s="63"/>
      <c r="F61457" s="64"/>
    </row>
    <row r="61458" spans="4:6">
      <c r="D61458" s="63"/>
      <c r="F61458" s="64"/>
    </row>
    <row r="61459" spans="4:6">
      <c r="D61459" s="63"/>
      <c r="F61459" s="64"/>
    </row>
    <row r="61460" spans="4:6">
      <c r="D61460" s="63"/>
      <c r="F61460" s="64"/>
    </row>
    <row r="61461" spans="4:6">
      <c r="D61461" s="63"/>
      <c r="F61461" s="64"/>
    </row>
    <row r="61462" spans="4:6">
      <c r="D61462" s="63"/>
      <c r="F61462" s="64"/>
    </row>
    <row r="61463" spans="4:6">
      <c r="D61463" s="63"/>
      <c r="F61463" s="64"/>
    </row>
    <row r="61464" spans="4:6">
      <c r="D61464" s="63"/>
      <c r="F61464" s="64"/>
    </row>
    <row r="61465" spans="4:6">
      <c r="D61465" s="63"/>
      <c r="F61465" s="64"/>
    </row>
    <row r="61466" spans="4:6">
      <c r="D61466" s="63"/>
      <c r="F61466" s="64"/>
    </row>
    <row r="61467" spans="4:6">
      <c r="D61467" s="63"/>
      <c r="F61467" s="64"/>
    </row>
    <row r="61468" spans="4:6">
      <c r="D61468" s="63"/>
      <c r="F61468" s="64"/>
    </row>
    <row r="61469" spans="4:6">
      <c r="D61469" s="63"/>
      <c r="F61469" s="64"/>
    </row>
    <row r="61470" spans="4:6">
      <c r="D61470" s="63"/>
      <c r="F61470" s="64"/>
    </row>
    <row r="61471" spans="4:6">
      <c r="D61471" s="63"/>
      <c r="F61471" s="64"/>
    </row>
    <row r="61472" spans="4:6">
      <c r="D61472" s="63"/>
      <c r="F61472" s="64"/>
    </row>
    <row r="61473" spans="4:6">
      <c r="D61473" s="63"/>
      <c r="F61473" s="64"/>
    </row>
    <row r="61474" spans="4:6">
      <c r="D61474" s="63"/>
      <c r="F61474" s="64"/>
    </row>
    <row r="61475" spans="4:6">
      <c r="D61475" s="63"/>
      <c r="F61475" s="64"/>
    </row>
    <row r="61476" spans="4:6">
      <c r="D61476" s="63"/>
      <c r="F61476" s="64"/>
    </row>
    <row r="61477" spans="4:6">
      <c r="D61477" s="63"/>
      <c r="F61477" s="64"/>
    </row>
    <row r="61478" spans="4:6">
      <c r="D61478" s="63"/>
      <c r="F61478" s="64"/>
    </row>
    <row r="61479" spans="4:6">
      <c r="D61479" s="63"/>
      <c r="F61479" s="64"/>
    </row>
    <row r="61480" spans="4:6">
      <c r="D61480" s="63"/>
      <c r="F61480" s="64"/>
    </row>
    <row r="61481" spans="4:6">
      <c r="D61481" s="63"/>
      <c r="F61481" s="64"/>
    </row>
    <row r="61482" spans="4:6">
      <c r="D61482" s="63"/>
      <c r="F61482" s="64"/>
    </row>
    <row r="61483" spans="4:6">
      <c r="D61483" s="63"/>
      <c r="F61483" s="64"/>
    </row>
    <row r="61484" spans="4:6">
      <c r="D61484" s="63"/>
      <c r="F61484" s="64"/>
    </row>
    <row r="61485" spans="4:6">
      <c r="D61485" s="63"/>
      <c r="F61485" s="64"/>
    </row>
    <row r="61486" spans="4:6">
      <c r="D61486" s="63"/>
      <c r="F61486" s="64"/>
    </row>
    <row r="61487" spans="4:6">
      <c r="D61487" s="63"/>
      <c r="F61487" s="64"/>
    </row>
    <row r="61488" spans="4:6">
      <c r="D61488" s="63"/>
      <c r="F61488" s="64"/>
    </row>
    <row r="61489" spans="4:6">
      <c r="D61489" s="63"/>
      <c r="F61489" s="64"/>
    </row>
    <row r="61490" spans="4:6">
      <c r="D61490" s="63"/>
      <c r="F61490" s="64"/>
    </row>
    <row r="61491" spans="4:6">
      <c r="D61491" s="63"/>
      <c r="F61491" s="64"/>
    </row>
    <row r="61492" spans="4:6">
      <c r="D61492" s="63"/>
      <c r="F61492" s="64"/>
    </row>
    <row r="61493" spans="4:6">
      <c r="D61493" s="63"/>
      <c r="F61493" s="64"/>
    </row>
    <row r="61494" spans="4:6">
      <c r="D61494" s="63"/>
      <c r="F61494" s="64"/>
    </row>
    <row r="61495" spans="4:6">
      <c r="D61495" s="63"/>
      <c r="F61495" s="64"/>
    </row>
    <row r="61496" spans="4:6">
      <c r="D61496" s="63"/>
      <c r="F61496" s="64"/>
    </row>
    <row r="61497" spans="4:6">
      <c r="D61497" s="63"/>
      <c r="F61497" s="64"/>
    </row>
    <row r="61498" spans="4:6">
      <c r="D61498" s="63"/>
      <c r="F61498" s="64"/>
    </row>
    <row r="61499" spans="4:6">
      <c r="D61499" s="63"/>
      <c r="F61499" s="64"/>
    </row>
    <row r="61500" spans="4:6">
      <c r="D61500" s="63"/>
      <c r="F61500" s="64"/>
    </row>
    <row r="61501" spans="4:6">
      <c r="D61501" s="63"/>
      <c r="F61501" s="64"/>
    </row>
    <row r="61502" spans="4:6">
      <c r="D61502" s="63"/>
      <c r="F61502" s="64"/>
    </row>
    <row r="61503" spans="4:6">
      <c r="D61503" s="63"/>
      <c r="F61503" s="64"/>
    </row>
    <row r="61504" spans="4:6">
      <c r="D61504" s="63"/>
      <c r="F61504" s="64"/>
    </row>
    <row r="61505" spans="4:6">
      <c r="D61505" s="63"/>
      <c r="F61505" s="64"/>
    </row>
    <row r="61506" spans="4:6">
      <c r="D61506" s="63"/>
      <c r="F61506" s="64"/>
    </row>
    <row r="61507" spans="4:6">
      <c r="D61507" s="63"/>
      <c r="F61507" s="64"/>
    </row>
    <row r="61508" spans="4:6">
      <c r="D61508" s="63"/>
      <c r="F61508" s="64"/>
    </row>
    <row r="61509" spans="4:6">
      <c r="D61509" s="63"/>
      <c r="F61509" s="64"/>
    </row>
    <row r="61510" spans="4:6">
      <c r="D61510" s="63"/>
      <c r="F61510" s="64"/>
    </row>
    <row r="61511" spans="4:6">
      <c r="D61511" s="63"/>
      <c r="F61511" s="64"/>
    </row>
    <row r="61512" spans="4:6">
      <c r="D61512" s="63"/>
      <c r="F61512" s="64"/>
    </row>
    <row r="61513" spans="4:6">
      <c r="D61513" s="63"/>
      <c r="F61513" s="64"/>
    </row>
    <row r="61514" spans="4:6">
      <c r="D61514" s="63"/>
      <c r="F61514" s="64"/>
    </row>
    <row r="61515" spans="4:6">
      <c r="D61515" s="63"/>
      <c r="F61515" s="64"/>
    </row>
    <row r="61516" spans="4:6">
      <c r="D61516" s="63"/>
      <c r="F61516" s="64"/>
    </row>
    <row r="61517" spans="4:6">
      <c r="D61517" s="63"/>
      <c r="F61517" s="64"/>
    </row>
    <row r="61518" spans="4:6">
      <c r="D61518" s="63"/>
      <c r="F61518" s="64"/>
    </row>
    <row r="61519" spans="4:6">
      <c r="D61519" s="63"/>
      <c r="F61519" s="64"/>
    </row>
    <row r="61520" spans="4:6">
      <c r="D61520" s="63"/>
      <c r="F61520" s="64"/>
    </row>
    <row r="61521" spans="4:6">
      <c r="D61521" s="63"/>
      <c r="F61521" s="64"/>
    </row>
    <row r="61522" spans="4:6">
      <c r="D61522" s="63"/>
      <c r="F61522" s="64"/>
    </row>
    <row r="61523" spans="4:6">
      <c r="D61523" s="63"/>
      <c r="F61523" s="64"/>
    </row>
    <row r="61524" spans="4:6">
      <c r="D61524" s="63"/>
      <c r="F61524" s="64"/>
    </row>
    <row r="61525" spans="4:6">
      <c r="D61525" s="63"/>
      <c r="F61525" s="64"/>
    </row>
    <row r="61526" spans="4:6">
      <c r="D61526" s="63"/>
      <c r="F61526" s="64"/>
    </row>
    <row r="61527" spans="4:6">
      <c r="D61527" s="63"/>
      <c r="F61527" s="64"/>
    </row>
    <row r="61528" spans="4:6">
      <c r="D61528" s="63"/>
      <c r="F61528" s="64"/>
    </row>
    <row r="61529" spans="4:6">
      <c r="D61529" s="63"/>
      <c r="F61529" s="64"/>
    </row>
    <row r="61530" spans="4:6">
      <c r="D61530" s="63"/>
      <c r="F61530" s="64"/>
    </row>
    <row r="61531" spans="4:6">
      <c r="D61531" s="63"/>
      <c r="F61531" s="64"/>
    </row>
    <row r="61532" spans="4:6">
      <c r="D61532" s="63"/>
      <c r="F61532" s="64"/>
    </row>
    <row r="61533" spans="4:6">
      <c r="D61533" s="63"/>
      <c r="F61533" s="64"/>
    </row>
    <row r="61534" spans="4:6">
      <c r="D61534" s="63"/>
      <c r="F61534" s="64"/>
    </row>
    <row r="61535" spans="4:6">
      <c r="D61535" s="63"/>
      <c r="F61535" s="64"/>
    </row>
    <row r="61536" spans="4:6">
      <c r="D61536" s="63"/>
      <c r="F61536" s="64"/>
    </row>
    <row r="61537" spans="4:6">
      <c r="D61537" s="63"/>
      <c r="F61537" s="64"/>
    </row>
    <row r="61538" spans="4:6">
      <c r="D61538" s="63"/>
      <c r="F61538" s="64"/>
    </row>
    <row r="61539" spans="4:6">
      <c r="D61539" s="63"/>
      <c r="F61539" s="64"/>
    </row>
    <row r="61540" spans="4:6">
      <c r="D61540" s="63"/>
      <c r="F61540" s="64"/>
    </row>
    <row r="61541" spans="4:6">
      <c r="D61541" s="63"/>
      <c r="F61541" s="64"/>
    </row>
    <row r="61542" spans="4:6">
      <c r="D61542" s="63"/>
      <c r="F61542" s="64"/>
    </row>
    <row r="61543" spans="4:6">
      <c r="D61543" s="63"/>
      <c r="F61543" s="64"/>
    </row>
    <row r="61544" spans="4:6">
      <c r="D61544" s="63"/>
      <c r="F61544" s="64"/>
    </row>
    <row r="61545" spans="4:6">
      <c r="D61545" s="63"/>
      <c r="F61545" s="64"/>
    </row>
    <row r="61546" spans="4:6">
      <c r="D61546" s="63"/>
      <c r="F61546" s="64"/>
    </row>
    <row r="61547" spans="4:6">
      <c r="D61547" s="63"/>
      <c r="F61547" s="64"/>
    </row>
    <row r="61548" spans="4:6">
      <c r="D61548" s="63"/>
      <c r="F61548" s="64"/>
    </row>
    <row r="61549" spans="4:6">
      <c r="D61549" s="63"/>
      <c r="F61549" s="64"/>
    </row>
    <row r="61550" spans="4:6">
      <c r="D61550" s="63"/>
      <c r="F61550" s="64"/>
    </row>
    <row r="61551" spans="4:6">
      <c r="D61551" s="63"/>
      <c r="F61551" s="64"/>
    </row>
    <row r="61552" spans="4:6">
      <c r="D61552" s="63"/>
      <c r="F61552" s="64"/>
    </row>
    <row r="61553" spans="4:6">
      <c r="D61553" s="63"/>
      <c r="F61553" s="64"/>
    </row>
    <row r="61554" spans="4:6">
      <c r="D61554" s="63"/>
      <c r="F61554" s="64"/>
    </row>
    <row r="61555" spans="4:6">
      <c r="D61555" s="63"/>
      <c r="F61555" s="64"/>
    </row>
    <row r="61556" spans="4:6">
      <c r="D61556" s="63"/>
      <c r="F61556" s="64"/>
    </row>
    <row r="61557" spans="4:6">
      <c r="D61557" s="63"/>
      <c r="F61557" s="64"/>
    </row>
    <row r="61558" spans="4:6">
      <c r="D61558" s="63"/>
      <c r="F61558" s="64"/>
    </row>
    <row r="61559" spans="4:6">
      <c r="D61559" s="63"/>
      <c r="F61559" s="64"/>
    </row>
    <row r="61560" spans="4:6">
      <c r="D61560" s="63"/>
      <c r="F61560" s="64"/>
    </row>
    <row r="61561" spans="4:6">
      <c r="D61561" s="63"/>
      <c r="F61561" s="64"/>
    </row>
    <row r="61562" spans="4:6">
      <c r="D61562" s="63"/>
      <c r="F61562" s="64"/>
    </row>
    <row r="61563" spans="4:6">
      <c r="D61563" s="63"/>
      <c r="F61563" s="64"/>
    </row>
    <row r="61564" spans="4:6">
      <c r="D61564" s="63"/>
      <c r="F61564" s="64"/>
    </row>
    <row r="61565" spans="4:6">
      <c r="D61565" s="63"/>
      <c r="F61565" s="64"/>
    </row>
    <row r="61566" spans="4:6">
      <c r="D61566" s="63"/>
      <c r="F61566" s="64"/>
    </row>
    <row r="61567" spans="4:6">
      <c r="D61567" s="63"/>
      <c r="F61567" s="64"/>
    </row>
    <row r="61568" spans="4:6">
      <c r="D61568" s="63"/>
      <c r="F61568" s="64"/>
    </row>
    <row r="61569" spans="4:6">
      <c r="D61569" s="63"/>
      <c r="F61569" s="64"/>
    </row>
    <row r="61570" spans="4:6">
      <c r="D61570" s="63"/>
      <c r="F61570" s="64"/>
    </row>
    <row r="61571" spans="4:6">
      <c r="D61571" s="63"/>
      <c r="F61571" s="64"/>
    </row>
    <row r="61572" spans="4:6">
      <c r="D61572" s="63"/>
      <c r="F61572" s="64"/>
    </row>
    <row r="61573" spans="4:6">
      <c r="D61573" s="63"/>
      <c r="F61573" s="64"/>
    </row>
    <row r="61574" spans="4:6">
      <c r="D61574" s="63"/>
      <c r="F61574" s="64"/>
    </row>
    <row r="61575" spans="4:6">
      <c r="D61575" s="63"/>
      <c r="F61575" s="64"/>
    </row>
    <row r="61576" spans="4:6">
      <c r="D61576" s="63"/>
      <c r="F61576" s="64"/>
    </row>
    <row r="61577" spans="4:6">
      <c r="D61577" s="63"/>
      <c r="F61577" s="64"/>
    </row>
    <row r="61578" spans="4:6">
      <c r="D61578" s="63"/>
      <c r="F61578" s="64"/>
    </row>
    <row r="61579" spans="4:6">
      <c r="D61579" s="63"/>
      <c r="F61579" s="64"/>
    </row>
    <row r="61580" spans="4:6">
      <c r="D61580" s="63"/>
      <c r="F61580" s="64"/>
    </row>
    <row r="61581" spans="4:6">
      <c r="D61581" s="63"/>
      <c r="F61581" s="64"/>
    </row>
    <row r="61582" spans="4:6">
      <c r="D61582" s="63"/>
      <c r="F61582" s="64"/>
    </row>
    <row r="61583" spans="4:6">
      <c r="D61583" s="63"/>
      <c r="F61583" s="64"/>
    </row>
    <row r="61584" spans="4:6">
      <c r="D61584" s="63"/>
      <c r="F61584" s="64"/>
    </row>
    <row r="61585" spans="4:6">
      <c r="D61585" s="63"/>
      <c r="F61585" s="64"/>
    </row>
    <row r="61586" spans="4:6">
      <c r="D61586" s="63"/>
      <c r="F61586" s="64"/>
    </row>
    <row r="61587" spans="4:6">
      <c r="D61587" s="63"/>
      <c r="F61587" s="64"/>
    </row>
    <row r="61588" spans="4:6">
      <c r="D61588" s="63"/>
      <c r="F61588" s="64"/>
    </row>
    <row r="61589" spans="4:6">
      <c r="D61589" s="63"/>
      <c r="F61589" s="64"/>
    </row>
    <row r="61590" spans="4:6">
      <c r="D61590" s="63"/>
      <c r="F61590" s="64"/>
    </row>
    <row r="61591" spans="4:6">
      <c r="D61591" s="63"/>
      <c r="F61591" s="64"/>
    </row>
    <row r="61592" spans="4:6">
      <c r="D61592" s="63"/>
      <c r="F61592" s="64"/>
    </row>
    <row r="61593" spans="4:6">
      <c r="D61593" s="63"/>
      <c r="F61593" s="64"/>
    </row>
    <row r="61594" spans="4:6">
      <c r="D61594" s="63"/>
      <c r="F61594" s="64"/>
    </row>
    <row r="61595" spans="4:6">
      <c r="D61595" s="63"/>
      <c r="F61595" s="64"/>
    </row>
    <row r="61596" spans="4:6">
      <c r="D61596" s="63"/>
      <c r="F61596" s="64"/>
    </row>
    <row r="61597" spans="4:6">
      <c r="D61597" s="63"/>
      <c r="F61597" s="64"/>
    </row>
    <row r="61598" spans="4:6">
      <c r="D61598" s="63"/>
      <c r="F61598" s="64"/>
    </row>
    <row r="61599" spans="4:6">
      <c r="D61599" s="63"/>
      <c r="F61599" s="64"/>
    </row>
    <row r="61600" spans="4:6">
      <c r="D61600" s="63"/>
      <c r="F61600" s="64"/>
    </row>
    <row r="61601" spans="4:6">
      <c r="D61601" s="63"/>
      <c r="F61601" s="64"/>
    </row>
    <row r="61602" spans="4:6">
      <c r="D61602" s="63"/>
      <c r="F61602" s="64"/>
    </row>
    <row r="61603" spans="4:6">
      <c r="D61603" s="63"/>
      <c r="F61603" s="64"/>
    </row>
    <row r="61604" spans="4:6">
      <c r="D61604" s="63"/>
      <c r="F61604" s="64"/>
    </row>
    <row r="61605" spans="4:6">
      <c r="D61605" s="63"/>
      <c r="F61605" s="64"/>
    </row>
    <row r="61606" spans="4:6">
      <c r="D61606" s="63"/>
      <c r="F61606" s="64"/>
    </row>
    <row r="61607" spans="4:6">
      <c r="D61607" s="63"/>
      <c r="F61607" s="64"/>
    </row>
    <row r="61608" spans="4:6">
      <c r="D61608" s="63"/>
      <c r="F61608" s="64"/>
    </row>
    <row r="61609" spans="4:6">
      <c r="D61609" s="63"/>
      <c r="F61609" s="64"/>
    </row>
    <row r="61610" spans="4:6">
      <c r="D61610" s="63"/>
      <c r="F61610" s="64"/>
    </row>
    <row r="61611" spans="4:6">
      <c r="D61611" s="63"/>
      <c r="F61611" s="64"/>
    </row>
    <row r="61612" spans="4:6">
      <c r="D61612" s="63"/>
      <c r="F61612" s="64"/>
    </row>
    <row r="61613" spans="4:6">
      <c r="D61613" s="63"/>
      <c r="F61613" s="64"/>
    </row>
    <row r="61614" spans="4:6">
      <c r="D61614" s="63"/>
      <c r="F61614" s="64"/>
    </row>
    <row r="61615" spans="4:6">
      <c r="D61615" s="63"/>
      <c r="F61615" s="64"/>
    </row>
    <row r="61616" spans="4:6">
      <c r="D61616" s="63"/>
      <c r="F61616" s="64"/>
    </row>
    <row r="61617" spans="4:6">
      <c r="D61617" s="63"/>
      <c r="F61617" s="64"/>
    </row>
    <row r="61618" spans="4:6">
      <c r="D61618" s="63"/>
      <c r="F61618" s="64"/>
    </row>
    <row r="61619" spans="4:6">
      <c r="D61619" s="63"/>
      <c r="F61619" s="64"/>
    </row>
    <row r="61620" spans="4:6">
      <c r="D61620" s="63"/>
      <c r="F61620" s="64"/>
    </row>
    <row r="61621" spans="4:6">
      <c r="D61621" s="63"/>
      <c r="F61621" s="64"/>
    </row>
    <row r="61622" spans="4:6">
      <c r="D61622" s="63"/>
      <c r="F61622" s="64"/>
    </row>
    <row r="61623" spans="4:6">
      <c r="D61623" s="63"/>
      <c r="F61623" s="64"/>
    </row>
    <row r="61624" spans="4:6">
      <c r="D61624" s="63"/>
      <c r="F61624" s="64"/>
    </row>
    <row r="61625" spans="4:6">
      <c r="D61625" s="63"/>
      <c r="F61625" s="64"/>
    </row>
    <row r="61626" spans="4:6">
      <c r="D61626" s="63"/>
      <c r="F61626" s="64"/>
    </row>
    <row r="61627" spans="4:6">
      <c r="D61627" s="63"/>
      <c r="F61627" s="64"/>
    </row>
    <row r="61628" spans="4:6">
      <c r="D61628" s="63"/>
      <c r="F61628" s="64"/>
    </row>
    <row r="61629" spans="4:6">
      <c r="D61629" s="63"/>
      <c r="F61629" s="64"/>
    </row>
    <row r="61630" spans="4:6">
      <c r="D61630" s="63"/>
      <c r="F61630" s="64"/>
    </row>
    <row r="61631" spans="4:6">
      <c r="D61631" s="63"/>
      <c r="F61631" s="64"/>
    </row>
    <row r="61632" spans="4:6">
      <c r="D61632" s="63"/>
      <c r="F61632" s="64"/>
    </row>
    <row r="61633" spans="4:6">
      <c r="D61633" s="63"/>
      <c r="F61633" s="64"/>
    </row>
    <row r="61634" spans="4:6">
      <c r="D61634" s="63"/>
      <c r="F61634" s="64"/>
    </row>
    <row r="61635" spans="4:6">
      <c r="D61635" s="63"/>
      <c r="F61635" s="64"/>
    </row>
    <row r="61636" spans="4:6">
      <c r="D61636" s="63"/>
      <c r="F61636" s="64"/>
    </row>
    <row r="61637" spans="4:6">
      <c r="D61637" s="63"/>
      <c r="F61637" s="64"/>
    </row>
    <row r="61638" spans="4:6">
      <c r="D61638" s="63"/>
      <c r="F61638" s="64"/>
    </row>
    <row r="61639" spans="4:6">
      <c r="D61639" s="63"/>
      <c r="F61639" s="64"/>
    </row>
    <row r="61640" spans="4:6">
      <c r="D61640" s="63"/>
      <c r="F61640" s="64"/>
    </row>
    <row r="61641" spans="4:6">
      <c r="D61641" s="63"/>
      <c r="F61641" s="64"/>
    </row>
    <row r="61642" spans="4:6">
      <c r="D61642" s="63"/>
      <c r="F61642" s="64"/>
    </row>
    <row r="61643" spans="4:6">
      <c r="D61643" s="63"/>
      <c r="F61643" s="64"/>
    </row>
    <row r="61644" spans="4:6">
      <c r="D61644" s="63"/>
      <c r="F61644" s="64"/>
    </row>
    <row r="61645" spans="4:6">
      <c r="D61645" s="63"/>
      <c r="F61645" s="64"/>
    </row>
    <row r="61646" spans="4:6">
      <c r="D61646" s="63"/>
      <c r="F61646" s="64"/>
    </row>
    <row r="61647" spans="4:6">
      <c r="D61647" s="63"/>
      <c r="F61647" s="64"/>
    </row>
    <row r="61648" spans="4:6">
      <c r="D61648" s="63"/>
      <c r="F61648" s="64"/>
    </row>
    <row r="61649" spans="4:6">
      <c r="D61649" s="63"/>
      <c r="F61649" s="64"/>
    </row>
    <row r="61650" spans="4:6">
      <c r="D61650" s="63"/>
      <c r="F61650" s="64"/>
    </row>
    <row r="61651" spans="4:6">
      <c r="D61651" s="63"/>
      <c r="F61651" s="64"/>
    </row>
    <row r="61652" spans="4:6">
      <c r="D61652" s="63"/>
      <c r="F61652" s="64"/>
    </row>
    <row r="61653" spans="4:6">
      <c r="D61653" s="63"/>
      <c r="F61653" s="64"/>
    </row>
    <row r="61654" spans="4:6">
      <c r="D61654" s="63"/>
      <c r="F61654" s="64"/>
    </row>
    <row r="61655" spans="4:6">
      <c r="D61655" s="63"/>
      <c r="F61655" s="64"/>
    </row>
    <row r="61656" spans="4:6">
      <c r="D61656" s="63"/>
      <c r="F61656" s="64"/>
    </row>
    <row r="61657" spans="4:6">
      <c r="D61657" s="63"/>
      <c r="F61657" s="64"/>
    </row>
    <row r="61658" spans="4:6">
      <c r="D61658" s="63"/>
      <c r="F61658" s="64"/>
    </row>
    <row r="61659" spans="4:6">
      <c r="D61659" s="63"/>
      <c r="F61659" s="64"/>
    </row>
    <row r="61660" spans="4:6">
      <c r="D61660" s="63"/>
      <c r="F61660" s="64"/>
    </row>
    <row r="61661" spans="4:6">
      <c r="D61661" s="63"/>
      <c r="F61661" s="64"/>
    </row>
    <row r="61662" spans="4:6">
      <c r="D61662" s="63"/>
      <c r="F61662" s="64"/>
    </row>
    <row r="61663" spans="4:6">
      <c r="D61663" s="63"/>
      <c r="F61663" s="64"/>
    </row>
    <row r="61664" spans="4:6">
      <c r="D61664" s="63"/>
      <c r="F61664" s="64"/>
    </row>
    <row r="61665" spans="4:6">
      <c r="D61665" s="63"/>
      <c r="F61665" s="64"/>
    </row>
    <row r="61666" spans="4:6">
      <c r="D61666" s="63"/>
      <c r="F61666" s="64"/>
    </row>
    <row r="61667" spans="4:6">
      <c r="D61667" s="63"/>
      <c r="F61667" s="64"/>
    </row>
    <row r="61668" spans="4:6">
      <c r="D61668" s="63"/>
      <c r="F61668" s="64"/>
    </row>
    <row r="61669" spans="4:6">
      <c r="D61669" s="63"/>
      <c r="F61669" s="64"/>
    </row>
    <row r="61670" spans="4:6">
      <c r="D61670" s="63"/>
      <c r="F61670" s="64"/>
    </row>
    <row r="61671" spans="4:6">
      <c r="D61671" s="63"/>
      <c r="F61671" s="64"/>
    </row>
    <row r="61672" spans="4:6">
      <c r="D61672" s="63"/>
      <c r="F61672" s="64"/>
    </row>
    <row r="61673" spans="4:6">
      <c r="D61673" s="63"/>
      <c r="F61673" s="64"/>
    </row>
    <row r="61674" spans="4:6">
      <c r="D61674" s="63"/>
      <c r="F61674" s="64"/>
    </row>
    <row r="61675" spans="4:6">
      <c r="D61675" s="63"/>
      <c r="F61675" s="64"/>
    </row>
    <row r="61676" spans="4:6">
      <c r="D61676" s="63"/>
      <c r="F61676" s="64"/>
    </row>
    <row r="61677" spans="4:6">
      <c r="D61677" s="63"/>
      <c r="F61677" s="64"/>
    </row>
    <row r="61678" spans="4:6">
      <c r="D61678" s="63"/>
      <c r="F61678" s="64"/>
    </row>
    <row r="61679" spans="4:6">
      <c r="D61679" s="63"/>
      <c r="F61679" s="64"/>
    </row>
    <row r="61680" spans="4:6">
      <c r="D61680" s="63"/>
      <c r="F61680" s="64"/>
    </row>
    <row r="61681" spans="4:6">
      <c r="D61681" s="63"/>
      <c r="F61681" s="64"/>
    </row>
    <row r="61682" spans="4:6">
      <c r="D61682" s="63"/>
      <c r="F61682" s="64"/>
    </row>
    <row r="61683" spans="4:6">
      <c r="D61683" s="63"/>
      <c r="F61683" s="64"/>
    </row>
    <row r="61684" spans="4:6">
      <c r="D61684" s="63"/>
      <c r="F61684" s="64"/>
    </row>
    <row r="61685" spans="4:6">
      <c r="D61685" s="63"/>
      <c r="F61685" s="64"/>
    </row>
    <row r="61686" spans="4:6">
      <c r="D61686" s="63"/>
      <c r="F61686" s="64"/>
    </row>
    <row r="61687" spans="4:6">
      <c r="D61687" s="63"/>
      <c r="F61687" s="64"/>
    </row>
    <row r="61688" spans="4:6">
      <c r="D61688" s="63"/>
      <c r="F61688" s="64"/>
    </row>
    <row r="61689" spans="4:6">
      <c r="D61689" s="63"/>
      <c r="F61689" s="64"/>
    </row>
    <row r="61690" spans="4:6">
      <c r="D61690" s="63"/>
      <c r="F61690" s="64"/>
    </row>
    <row r="61691" spans="4:6">
      <c r="D61691" s="63"/>
      <c r="F61691" s="64"/>
    </row>
    <row r="61692" spans="4:6">
      <c r="D61692" s="63"/>
      <c r="F61692" s="64"/>
    </row>
    <row r="61693" spans="4:6">
      <c r="D61693" s="63"/>
      <c r="F61693" s="64"/>
    </row>
    <row r="61694" spans="4:6">
      <c r="D61694" s="63"/>
      <c r="F61694" s="64"/>
    </row>
    <row r="61695" spans="4:6">
      <c r="D61695" s="63"/>
      <c r="F61695" s="64"/>
    </row>
    <row r="61696" spans="4:6">
      <c r="D61696" s="63"/>
      <c r="F61696" s="64"/>
    </row>
    <row r="61697" spans="4:6">
      <c r="D61697" s="63"/>
      <c r="F61697" s="64"/>
    </row>
    <row r="61698" spans="4:6">
      <c r="D61698" s="63"/>
      <c r="F61698" s="64"/>
    </row>
    <row r="61699" spans="4:6">
      <c r="D61699" s="63"/>
      <c r="F61699" s="64"/>
    </row>
    <row r="61700" spans="4:6">
      <c r="D61700" s="63"/>
      <c r="F61700" s="64"/>
    </row>
    <row r="61701" spans="4:6">
      <c r="D61701" s="63"/>
      <c r="F61701" s="64"/>
    </row>
    <row r="61702" spans="4:6">
      <c r="D61702" s="63"/>
      <c r="F61702" s="64"/>
    </row>
    <row r="61703" spans="4:6">
      <c r="D61703" s="63"/>
      <c r="F61703" s="64"/>
    </row>
    <row r="61704" spans="4:6">
      <c r="D61704" s="63"/>
      <c r="F61704" s="64"/>
    </row>
    <row r="61705" spans="4:6">
      <c r="D61705" s="63"/>
      <c r="F61705" s="64"/>
    </row>
    <row r="61706" spans="4:6">
      <c r="D61706" s="63"/>
      <c r="F61706" s="64"/>
    </row>
    <row r="61707" spans="4:6">
      <c r="D61707" s="63"/>
      <c r="F61707" s="64"/>
    </row>
    <row r="61708" spans="4:6">
      <c r="D61708" s="63"/>
      <c r="F61708" s="64"/>
    </row>
    <row r="61709" spans="4:6">
      <c r="D61709" s="63"/>
      <c r="F61709" s="64"/>
    </row>
    <row r="61710" spans="4:6">
      <c r="D61710" s="63"/>
      <c r="F61710" s="64"/>
    </row>
    <row r="61711" spans="4:6">
      <c r="D61711" s="63"/>
      <c r="F61711" s="64"/>
    </row>
    <row r="61712" spans="4:6">
      <c r="D61712" s="63"/>
      <c r="F61712" s="64"/>
    </row>
    <row r="61713" spans="4:6">
      <c r="D61713" s="63"/>
      <c r="F61713" s="64"/>
    </row>
    <row r="61714" spans="4:6">
      <c r="D61714" s="63"/>
      <c r="F61714" s="64"/>
    </row>
    <row r="61715" spans="4:6">
      <c r="D61715" s="63"/>
      <c r="F61715" s="64"/>
    </row>
    <row r="61716" spans="4:6">
      <c r="D61716" s="63"/>
      <c r="F61716" s="64"/>
    </row>
    <row r="61717" spans="4:6">
      <c r="D61717" s="63"/>
      <c r="F61717" s="64"/>
    </row>
    <row r="61718" spans="4:6">
      <c r="D61718" s="63"/>
      <c r="F61718" s="64"/>
    </row>
    <row r="61719" spans="4:6">
      <c r="D61719" s="63"/>
      <c r="F61719" s="64"/>
    </row>
    <row r="61720" spans="4:6">
      <c r="D61720" s="63"/>
      <c r="F61720" s="64"/>
    </row>
    <row r="61721" spans="4:6">
      <c r="D61721" s="63"/>
      <c r="F61721" s="64"/>
    </row>
    <row r="61722" spans="4:6">
      <c r="D61722" s="63"/>
      <c r="F61722" s="64"/>
    </row>
    <row r="61723" spans="4:6">
      <c r="D61723" s="63"/>
      <c r="F61723" s="64"/>
    </row>
    <row r="61724" spans="4:6">
      <c r="D61724" s="63"/>
      <c r="F61724" s="64"/>
    </row>
    <row r="61725" spans="4:6">
      <c r="D61725" s="63"/>
      <c r="F61725" s="64"/>
    </row>
    <row r="61726" spans="4:6">
      <c r="D61726" s="63"/>
      <c r="F61726" s="64"/>
    </row>
    <row r="61727" spans="4:6">
      <c r="D61727" s="63"/>
      <c r="F61727" s="64"/>
    </row>
    <row r="61728" spans="4:6">
      <c r="D61728" s="63"/>
      <c r="F61728" s="64"/>
    </row>
    <row r="61729" spans="4:6">
      <c r="D61729" s="63"/>
      <c r="F61729" s="64"/>
    </row>
    <row r="61730" spans="4:6">
      <c r="D61730" s="63"/>
      <c r="F61730" s="64"/>
    </row>
    <row r="61731" spans="4:6">
      <c r="D61731" s="63"/>
      <c r="F61731" s="64"/>
    </row>
    <row r="61732" spans="4:6">
      <c r="D61732" s="63"/>
      <c r="F61732" s="64"/>
    </row>
    <row r="61733" spans="4:6">
      <c r="D61733" s="63"/>
      <c r="F61733" s="64"/>
    </row>
    <row r="61734" spans="4:6">
      <c r="D61734" s="63"/>
      <c r="F61734" s="64"/>
    </row>
    <row r="61735" spans="4:6">
      <c r="D61735" s="63"/>
      <c r="F61735" s="64"/>
    </row>
    <row r="61736" spans="4:6">
      <c r="D61736" s="63"/>
      <c r="F61736" s="64"/>
    </row>
    <row r="61737" spans="4:6">
      <c r="D61737" s="63"/>
      <c r="F61737" s="64"/>
    </row>
    <row r="61738" spans="4:6">
      <c r="D61738" s="63"/>
      <c r="F61738" s="64"/>
    </row>
    <row r="61739" spans="4:6">
      <c r="D61739" s="63"/>
      <c r="F61739" s="64"/>
    </row>
    <row r="61740" spans="4:6">
      <c r="D61740" s="63"/>
      <c r="F61740" s="64"/>
    </row>
    <row r="61741" spans="4:6">
      <c r="D61741" s="63"/>
      <c r="F61741" s="64"/>
    </row>
    <row r="61742" spans="4:6">
      <c r="D61742" s="63"/>
      <c r="F61742" s="64"/>
    </row>
    <row r="61743" spans="4:6">
      <c r="D61743" s="63"/>
      <c r="F61743" s="64"/>
    </row>
    <row r="61744" spans="4:6">
      <c r="D61744" s="63"/>
      <c r="F61744" s="64"/>
    </row>
    <row r="61745" spans="4:6">
      <c r="D61745" s="63"/>
      <c r="F61745" s="64"/>
    </row>
    <row r="61746" spans="4:6">
      <c r="D61746" s="63"/>
      <c r="F61746" s="64"/>
    </row>
    <row r="61747" spans="4:6">
      <c r="D61747" s="63"/>
      <c r="F61747" s="64"/>
    </row>
    <row r="61748" spans="4:6">
      <c r="D61748" s="63"/>
      <c r="F61748" s="64"/>
    </row>
    <row r="61749" spans="4:6">
      <c r="D61749" s="63"/>
      <c r="F61749" s="64"/>
    </row>
    <row r="61750" spans="4:6">
      <c r="D61750" s="63"/>
      <c r="F61750" s="64"/>
    </row>
    <row r="61751" spans="4:6">
      <c r="D61751" s="63"/>
      <c r="F61751" s="64"/>
    </row>
    <row r="61752" spans="4:6">
      <c r="D61752" s="63"/>
      <c r="F61752" s="64"/>
    </row>
    <row r="61753" spans="4:6">
      <c r="D61753" s="63"/>
      <c r="F61753" s="64"/>
    </row>
    <row r="61754" spans="4:6">
      <c r="D61754" s="63"/>
      <c r="F61754" s="64"/>
    </row>
    <row r="61755" spans="4:6">
      <c r="D61755" s="63"/>
      <c r="F61755" s="64"/>
    </row>
    <row r="61756" spans="4:6">
      <c r="D61756" s="63"/>
      <c r="F61756" s="64"/>
    </row>
    <row r="61757" spans="4:6">
      <c r="D61757" s="63"/>
      <c r="F61757" s="64"/>
    </row>
    <row r="61758" spans="4:6">
      <c r="D61758" s="63"/>
      <c r="F61758" s="64"/>
    </row>
    <row r="61759" spans="4:6">
      <c r="D61759" s="63"/>
      <c r="F61759" s="64"/>
    </row>
    <row r="61760" spans="4:6">
      <c r="D61760" s="63"/>
      <c r="F61760" s="64"/>
    </row>
    <row r="61761" spans="4:6">
      <c r="D61761" s="63"/>
      <c r="F61761" s="64"/>
    </row>
    <row r="61762" spans="4:6">
      <c r="D61762" s="63"/>
      <c r="F61762" s="64"/>
    </row>
    <row r="61763" spans="4:6">
      <c r="D61763" s="63"/>
      <c r="F61763" s="64"/>
    </row>
    <row r="61764" spans="4:6">
      <c r="D61764" s="63"/>
      <c r="F61764" s="64"/>
    </row>
    <row r="61765" spans="4:6">
      <c r="D61765" s="63"/>
      <c r="F61765" s="64"/>
    </row>
    <row r="61766" spans="4:6">
      <c r="D61766" s="63"/>
      <c r="F61766" s="64"/>
    </row>
    <row r="61767" spans="4:6">
      <c r="D61767" s="63"/>
      <c r="F61767" s="64"/>
    </row>
    <row r="61768" spans="4:6">
      <c r="D61768" s="63"/>
      <c r="F61768" s="64"/>
    </row>
    <row r="61769" spans="4:6">
      <c r="D61769" s="63"/>
      <c r="F61769" s="64"/>
    </row>
    <row r="61770" spans="4:6">
      <c r="D61770" s="63"/>
      <c r="F61770" s="64"/>
    </row>
    <row r="61771" spans="4:6">
      <c r="D61771" s="63"/>
      <c r="F61771" s="64"/>
    </row>
    <row r="61772" spans="4:6">
      <c r="D61772" s="63"/>
      <c r="F61772" s="64"/>
    </row>
    <row r="61773" spans="4:6">
      <c r="D61773" s="63"/>
      <c r="F61773" s="64"/>
    </row>
    <row r="61774" spans="4:6">
      <c r="D61774" s="63"/>
      <c r="F61774" s="64"/>
    </row>
    <row r="61775" spans="4:6">
      <c r="D61775" s="63"/>
      <c r="F61775" s="64"/>
    </row>
    <row r="61776" spans="4:6">
      <c r="D61776" s="63"/>
      <c r="F61776" s="64"/>
    </row>
    <row r="61777" spans="4:6">
      <c r="D61777" s="63"/>
      <c r="F61777" s="64"/>
    </row>
    <row r="61778" spans="4:6">
      <c r="D61778" s="63"/>
      <c r="F61778" s="64"/>
    </row>
    <row r="61779" spans="4:6">
      <c r="D61779" s="63"/>
      <c r="F61779" s="64"/>
    </row>
    <row r="61780" spans="4:6">
      <c r="D61780" s="63"/>
      <c r="F61780" s="64"/>
    </row>
    <row r="61781" spans="4:6">
      <c r="D61781" s="63"/>
      <c r="F61781" s="64"/>
    </row>
    <row r="61782" spans="4:6">
      <c r="D61782" s="63"/>
      <c r="F61782" s="64"/>
    </row>
    <row r="61783" spans="4:6">
      <c r="D61783" s="63"/>
      <c r="F61783" s="64"/>
    </row>
    <row r="61784" spans="4:6">
      <c r="D61784" s="63"/>
      <c r="F61784" s="64"/>
    </row>
    <row r="61785" spans="4:6">
      <c r="D61785" s="63"/>
      <c r="F61785" s="64"/>
    </row>
    <row r="61786" spans="4:6">
      <c r="D61786" s="63"/>
      <c r="F61786" s="64"/>
    </row>
    <row r="61787" spans="4:6">
      <c r="D61787" s="63"/>
      <c r="F61787" s="64"/>
    </row>
    <row r="61788" spans="4:6">
      <c r="D61788" s="63"/>
      <c r="F61788" s="64"/>
    </row>
    <row r="61789" spans="4:6">
      <c r="D61789" s="63"/>
      <c r="F61789" s="64"/>
    </row>
    <row r="61790" spans="4:6">
      <c r="D61790" s="63"/>
      <c r="F61790" s="64"/>
    </row>
    <row r="61791" spans="4:6">
      <c r="D61791" s="63"/>
      <c r="F61791" s="64"/>
    </row>
    <row r="61792" spans="4:6">
      <c r="D61792" s="63"/>
      <c r="F61792" s="64"/>
    </row>
    <row r="61793" spans="4:6">
      <c r="D61793" s="63"/>
      <c r="F61793" s="64"/>
    </row>
    <row r="61794" spans="4:6">
      <c r="D61794" s="63"/>
      <c r="F61794" s="64"/>
    </row>
    <row r="61795" spans="4:6">
      <c r="D61795" s="63"/>
      <c r="F61795" s="64"/>
    </row>
    <row r="61796" spans="4:6">
      <c r="D61796" s="63"/>
      <c r="F61796" s="64"/>
    </row>
    <row r="61797" spans="4:6">
      <c r="D61797" s="63"/>
      <c r="F61797" s="64"/>
    </row>
    <row r="61798" spans="4:6">
      <c r="D61798" s="63"/>
      <c r="F61798" s="64"/>
    </row>
    <row r="61799" spans="4:6">
      <c r="D61799" s="63"/>
      <c r="F61799" s="64"/>
    </row>
    <row r="61800" spans="4:6">
      <c r="D61800" s="63"/>
      <c r="F61800" s="64"/>
    </row>
    <row r="61801" spans="4:6">
      <c r="D61801" s="63"/>
      <c r="F61801" s="64"/>
    </row>
    <row r="61802" spans="4:6">
      <c r="D61802" s="63"/>
      <c r="F61802" s="64"/>
    </row>
    <row r="61803" spans="4:6">
      <c r="D61803" s="63"/>
      <c r="F61803" s="64"/>
    </row>
    <row r="61804" spans="4:6">
      <c r="D61804" s="63"/>
      <c r="F61804" s="64"/>
    </row>
    <row r="61805" spans="4:6">
      <c r="D61805" s="63"/>
      <c r="F61805" s="64"/>
    </row>
    <row r="61806" spans="4:6">
      <c r="D61806" s="63"/>
      <c r="F61806" s="64"/>
    </row>
    <row r="61807" spans="4:6">
      <c r="D61807" s="63"/>
      <c r="F61807" s="64"/>
    </row>
    <row r="61808" spans="4:6">
      <c r="D61808" s="63"/>
      <c r="F61808" s="64"/>
    </row>
    <row r="61809" spans="4:6">
      <c r="D61809" s="63"/>
      <c r="F61809" s="64"/>
    </row>
    <row r="61810" spans="4:6">
      <c r="D61810" s="63"/>
      <c r="F61810" s="64"/>
    </row>
    <row r="61811" spans="4:6">
      <c r="D61811" s="63"/>
      <c r="F61811" s="64"/>
    </row>
    <row r="61812" spans="4:6">
      <c r="D61812" s="63"/>
      <c r="F61812" s="64"/>
    </row>
    <row r="61813" spans="4:6">
      <c r="D61813" s="63"/>
      <c r="F61813" s="64"/>
    </row>
    <row r="61814" spans="4:6">
      <c r="D61814" s="63"/>
      <c r="F61814" s="64"/>
    </row>
    <row r="61815" spans="4:6">
      <c r="D61815" s="63"/>
      <c r="F61815" s="64"/>
    </row>
    <row r="61816" spans="4:6">
      <c r="D61816" s="63"/>
      <c r="F61816" s="64"/>
    </row>
    <row r="61817" spans="4:6">
      <c r="D61817" s="63"/>
      <c r="F61817" s="64"/>
    </row>
    <row r="61818" spans="4:6">
      <c r="D61818" s="63"/>
      <c r="F61818" s="64"/>
    </row>
    <row r="61819" spans="4:6">
      <c r="D61819" s="63"/>
      <c r="F61819" s="64"/>
    </row>
    <row r="61820" spans="4:6">
      <c r="D61820" s="63"/>
      <c r="F61820" s="64"/>
    </row>
    <row r="61821" spans="4:6">
      <c r="D61821" s="63"/>
      <c r="F61821" s="64"/>
    </row>
    <row r="61822" spans="4:6">
      <c r="D61822" s="63"/>
      <c r="F61822" s="64"/>
    </row>
    <row r="61823" spans="4:6">
      <c r="D61823" s="63"/>
      <c r="F61823" s="64"/>
    </row>
    <row r="61824" spans="4:6">
      <c r="D61824" s="63"/>
      <c r="F61824" s="64"/>
    </row>
    <row r="61825" spans="4:6">
      <c r="D61825" s="63"/>
      <c r="F61825" s="64"/>
    </row>
    <row r="61826" spans="4:6">
      <c r="D61826" s="63"/>
      <c r="F61826" s="64"/>
    </row>
    <row r="61827" spans="4:6">
      <c r="D61827" s="63"/>
      <c r="F61827" s="64"/>
    </row>
    <row r="61828" spans="4:6">
      <c r="D61828" s="63"/>
      <c r="F61828" s="64"/>
    </row>
    <row r="61829" spans="4:6">
      <c r="D61829" s="63"/>
      <c r="F61829" s="64"/>
    </row>
    <row r="61830" spans="4:6">
      <c r="D61830" s="63"/>
      <c r="F61830" s="64"/>
    </row>
    <row r="61831" spans="4:6">
      <c r="D61831" s="63"/>
      <c r="F61831" s="64"/>
    </row>
    <row r="61832" spans="4:6">
      <c r="D61832" s="63"/>
      <c r="F61832" s="64"/>
    </row>
    <row r="61833" spans="4:6">
      <c r="D61833" s="63"/>
      <c r="F61833" s="64"/>
    </row>
    <row r="61834" spans="4:6">
      <c r="D61834" s="63"/>
      <c r="F61834" s="64"/>
    </row>
    <row r="61835" spans="4:6">
      <c r="D61835" s="63"/>
      <c r="F61835" s="64"/>
    </row>
    <row r="61836" spans="4:6">
      <c r="D61836" s="63"/>
      <c r="F61836" s="64"/>
    </row>
    <row r="61837" spans="4:6">
      <c r="D61837" s="63"/>
      <c r="F61837" s="64"/>
    </row>
    <row r="61838" spans="4:6">
      <c r="D61838" s="63"/>
      <c r="F61838" s="64"/>
    </row>
    <row r="61839" spans="4:6">
      <c r="D61839" s="63"/>
      <c r="F61839" s="64"/>
    </row>
    <row r="61840" spans="4:6">
      <c r="D61840" s="63"/>
      <c r="F61840" s="64"/>
    </row>
    <row r="61841" spans="4:6">
      <c r="D61841" s="63"/>
      <c r="F61841" s="64"/>
    </row>
    <row r="61842" spans="4:6">
      <c r="D61842" s="63"/>
      <c r="F61842" s="64"/>
    </row>
    <row r="61843" spans="4:6">
      <c r="D61843" s="63"/>
      <c r="F61843" s="64"/>
    </row>
    <row r="61844" spans="4:6">
      <c r="D61844" s="63"/>
      <c r="F61844" s="64"/>
    </row>
    <row r="61845" spans="4:6">
      <c r="D61845" s="63"/>
      <c r="F61845" s="64"/>
    </row>
    <row r="61846" spans="4:6">
      <c r="D61846" s="63"/>
      <c r="F61846" s="64"/>
    </row>
    <row r="61847" spans="4:6">
      <c r="D61847" s="63"/>
      <c r="F61847" s="64"/>
    </row>
    <row r="61848" spans="4:6">
      <c r="D61848" s="63"/>
      <c r="F61848" s="64"/>
    </row>
    <row r="61849" spans="4:6">
      <c r="D61849" s="63"/>
      <c r="F61849" s="64"/>
    </row>
    <row r="61850" spans="4:6">
      <c r="D61850" s="63"/>
      <c r="F61850" s="64"/>
    </row>
    <row r="61851" spans="4:6">
      <c r="D61851" s="63"/>
      <c r="F61851" s="64"/>
    </row>
    <row r="61852" spans="4:6">
      <c r="D61852" s="63"/>
      <c r="F61852" s="64"/>
    </row>
    <row r="61853" spans="4:6">
      <c r="D61853" s="63"/>
      <c r="F61853" s="64"/>
    </row>
    <row r="61854" spans="4:6">
      <c r="D61854" s="63"/>
      <c r="F61854" s="64"/>
    </row>
    <row r="61855" spans="4:6">
      <c r="D61855" s="63"/>
      <c r="F61855" s="64"/>
    </row>
    <row r="61856" spans="4:6">
      <c r="D61856" s="63"/>
      <c r="F61856" s="64"/>
    </row>
    <row r="61857" spans="4:6">
      <c r="D61857" s="63"/>
      <c r="F61857" s="64"/>
    </row>
    <row r="61858" spans="4:6">
      <c r="D61858" s="63"/>
      <c r="F61858" s="64"/>
    </row>
    <row r="61859" spans="4:6">
      <c r="D61859" s="63"/>
      <c r="F61859" s="64"/>
    </row>
    <row r="61860" spans="4:6">
      <c r="D61860" s="63"/>
      <c r="F61860" s="64"/>
    </row>
    <row r="61861" spans="4:6">
      <c r="D61861" s="63"/>
      <c r="F61861" s="64"/>
    </row>
    <row r="61862" spans="4:6">
      <c r="D61862" s="63"/>
      <c r="F61862" s="64"/>
    </row>
    <row r="61863" spans="4:6">
      <c r="D61863" s="63"/>
      <c r="F61863" s="64"/>
    </row>
    <row r="61864" spans="4:6">
      <c r="D61864" s="63"/>
      <c r="F61864" s="64"/>
    </row>
    <row r="61865" spans="4:6">
      <c r="D61865" s="63"/>
      <c r="F61865" s="64"/>
    </row>
    <row r="61866" spans="4:6">
      <c r="D61866" s="63"/>
      <c r="F61866" s="64"/>
    </row>
    <row r="61867" spans="4:6">
      <c r="D61867" s="63"/>
      <c r="F61867" s="64"/>
    </row>
    <row r="61868" spans="4:6">
      <c r="D61868" s="63"/>
      <c r="F61868" s="64"/>
    </row>
    <row r="61869" spans="4:6">
      <c r="D61869" s="63"/>
      <c r="F61869" s="64"/>
    </row>
    <row r="61870" spans="4:6">
      <c r="D61870" s="63"/>
      <c r="F61870" s="64"/>
    </row>
    <row r="61871" spans="4:6">
      <c r="D61871" s="63"/>
      <c r="F61871" s="64"/>
    </row>
    <row r="61872" spans="4:6">
      <c r="D61872" s="63"/>
      <c r="F61872" s="64"/>
    </row>
    <row r="61873" spans="4:6">
      <c r="D61873" s="63"/>
      <c r="F61873" s="64"/>
    </row>
    <row r="61874" spans="4:6">
      <c r="D61874" s="63"/>
      <c r="F61874" s="64"/>
    </row>
    <row r="61875" spans="4:6">
      <c r="D61875" s="63"/>
      <c r="F61875" s="64"/>
    </row>
    <row r="61876" spans="4:6">
      <c r="D61876" s="63"/>
      <c r="F61876" s="64"/>
    </row>
    <row r="61877" spans="4:6">
      <c r="D61877" s="63"/>
      <c r="F61877" s="64"/>
    </row>
    <row r="61878" spans="4:6">
      <c r="D61878" s="63"/>
      <c r="F61878" s="64"/>
    </row>
    <row r="61879" spans="4:6">
      <c r="D61879" s="63"/>
      <c r="F61879" s="64"/>
    </row>
    <row r="61880" spans="4:6">
      <c r="D61880" s="63"/>
      <c r="F61880" s="64"/>
    </row>
    <row r="61881" spans="4:6">
      <c r="D61881" s="63"/>
      <c r="F61881" s="64"/>
    </row>
    <row r="61882" spans="4:6">
      <c r="D61882" s="63"/>
      <c r="F61882" s="64"/>
    </row>
    <row r="61883" spans="4:6">
      <c r="D61883" s="63"/>
      <c r="F61883" s="64"/>
    </row>
    <row r="61884" spans="4:6">
      <c r="D61884" s="63"/>
      <c r="F61884" s="64"/>
    </row>
    <row r="61885" spans="4:6">
      <c r="D61885" s="63"/>
      <c r="F61885" s="64"/>
    </row>
    <row r="61886" spans="4:6">
      <c r="D61886" s="63"/>
      <c r="F61886" s="64"/>
    </row>
    <row r="61887" spans="4:6">
      <c r="D61887" s="63"/>
      <c r="F61887" s="64"/>
    </row>
    <row r="61888" spans="4:6">
      <c r="D61888" s="63"/>
      <c r="F61888" s="64"/>
    </row>
    <row r="61889" spans="4:6">
      <c r="D61889" s="63"/>
      <c r="F61889" s="64"/>
    </row>
    <row r="61890" spans="4:6">
      <c r="D61890" s="63"/>
      <c r="F61890" s="64"/>
    </row>
    <row r="61891" spans="4:6">
      <c r="D61891" s="63"/>
      <c r="F61891" s="64"/>
    </row>
    <row r="61892" spans="4:6">
      <c r="D61892" s="63"/>
      <c r="F61892" s="64"/>
    </row>
    <row r="61893" spans="4:6">
      <c r="D61893" s="63"/>
      <c r="F61893" s="64"/>
    </row>
    <row r="61894" spans="4:6">
      <c r="D61894" s="63"/>
      <c r="F61894" s="64"/>
    </row>
    <row r="61895" spans="4:6">
      <c r="D61895" s="63"/>
      <c r="F61895" s="64"/>
    </row>
    <row r="61896" spans="4:6">
      <c r="D61896" s="63"/>
      <c r="F61896" s="64"/>
    </row>
    <row r="61897" spans="4:6">
      <c r="D61897" s="63"/>
      <c r="F61897" s="64"/>
    </row>
    <row r="61898" spans="4:6">
      <c r="D61898" s="63"/>
      <c r="F61898" s="64"/>
    </row>
    <row r="61899" spans="4:6">
      <c r="D61899" s="63"/>
      <c r="F61899" s="64"/>
    </row>
    <row r="61900" spans="4:6">
      <c r="D61900" s="63"/>
      <c r="F61900" s="64"/>
    </row>
    <row r="61901" spans="4:6">
      <c r="D61901" s="63"/>
      <c r="F61901" s="64"/>
    </row>
    <row r="61902" spans="4:6">
      <c r="D61902" s="63"/>
      <c r="F61902" s="64"/>
    </row>
    <row r="61903" spans="4:6">
      <c r="D61903" s="63"/>
      <c r="F61903" s="64"/>
    </row>
    <row r="61904" spans="4:6">
      <c r="D61904" s="63"/>
      <c r="F61904" s="64"/>
    </row>
    <row r="61905" spans="4:6">
      <c r="D61905" s="63"/>
      <c r="F61905" s="64"/>
    </row>
    <row r="61906" spans="4:6">
      <c r="D61906" s="63"/>
      <c r="F61906" s="64"/>
    </row>
    <row r="61907" spans="4:6">
      <c r="D61907" s="63"/>
      <c r="F61907" s="64"/>
    </row>
    <row r="61908" spans="4:6">
      <c r="D61908" s="63"/>
      <c r="F61908" s="64"/>
    </row>
    <row r="61909" spans="4:6">
      <c r="D61909" s="63"/>
      <c r="F61909" s="64"/>
    </row>
    <row r="61910" spans="4:6">
      <c r="D61910" s="63"/>
      <c r="F61910" s="64"/>
    </row>
    <row r="61911" spans="4:6">
      <c r="D61911" s="63"/>
      <c r="F61911" s="64"/>
    </row>
    <row r="61912" spans="4:6">
      <c r="D61912" s="63"/>
      <c r="F61912" s="64"/>
    </row>
    <row r="61913" spans="4:6">
      <c r="D61913" s="63"/>
      <c r="F61913" s="64"/>
    </row>
    <row r="61914" spans="4:6">
      <c r="D61914" s="63"/>
      <c r="F61914" s="64"/>
    </row>
    <row r="61915" spans="4:6">
      <c r="D61915" s="63"/>
      <c r="F61915" s="64"/>
    </row>
    <row r="61916" spans="4:6">
      <c r="D61916" s="63"/>
      <c r="F61916" s="64"/>
    </row>
    <row r="61917" spans="4:6">
      <c r="D61917" s="63"/>
      <c r="F61917" s="64"/>
    </row>
    <row r="61918" spans="4:6">
      <c r="D61918" s="63"/>
      <c r="F61918" s="64"/>
    </row>
    <row r="61919" spans="4:6">
      <c r="D61919" s="63"/>
      <c r="F61919" s="64"/>
    </row>
    <row r="61920" spans="4:6">
      <c r="D61920" s="63"/>
      <c r="F61920" s="64"/>
    </row>
    <row r="61921" spans="4:6">
      <c r="D61921" s="63"/>
      <c r="F61921" s="64"/>
    </row>
    <row r="61922" spans="4:6">
      <c r="D61922" s="63"/>
      <c r="F61922" s="64"/>
    </row>
    <row r="61923" spans="4:6">
      <c r="D61923" s="63"/>
      <c r="F61923" s="64"/>
    </row>
    <row r="61924" spans="4:6">
      <c r="D61924" s="63"/>
      <c r="F61924" s="64"/>
    </row>
    <row r="61925" spans="4:6">
      <c r="D61925" s="63"/>
      <c r="F61925" s="64"/>
    </row>
    <row r="61926" spans="4:6">
      <c r="D61926" s="63"/>
      <c r="F61926" s="64"/>
    </row>
    <row r="61927" spans="4:6">
      <c r="D61927" s="63"/>
      <c r="F61927" s="64"/>
    </row>
    <row r="61928" spans="4:6">
      <c r="D61928" s="63"/>
      <c r="F61928" s="64"/>
    </row>
    <row r="61929" spans="4:6">
      <c r="D61929" s="63"/>
      <c r="F61929" s="64"/>
    </row>
    <row r="61930" spans="4:6">
      <c r="D61930" s="63"/>
      <c r="F61930" s="64"/>
    </row>
    <row r="61931" spans="4:6">
      <c r="D61931" s="63"/>
      <c r="F61931" s="64"/>
    </row>
    <row r="61932" spans="4:6">
      <c r="D61932" s="63"/>
      <c r="F61932" s="64"/>
    </row>
    <row r="61933" spans="4:6">
      <c r="D61933" s="63"/>
      <c r="F61933" s="64"/>
    </row>
    <row r="61934" spans="4:6">
      <c r="D61934" s="63"/>
      <c r="F61934" s="64"/>
    </row>
    <row r="61935" spans="4:6">
      <c r="D61935" s="63"/>
      <c r="F61935" s="64"/>
    </row>
    <row r="61936" spans="4:6">
      <c r="D61936" s="63"/>
      <c r="F61936" s="64"/>
    </row>
    <row r="61937" spans="4:6">
      <c r="D61937" s="63"/>
      <c r="F61937" s="64"/>
    </row>
    <row r="61938" spans="4:6">
      <c r="D61938" s="63"/>
      <c r="F61938" s="64"/>
    </row>
    <row r="61939" spans="4:6">
      <c r="D61939" s="63"/>
      <c r="F61939" s="64"/>
    </row>
    <row r="61940" spans="4:6">
      <c r="D61940" s="63"/>
      <c r="F61940" s="64"/>
    </row>
    <row r="61941" spans="4:6">
      <c r="D61941" s="63"/>
      <c r="F61941" s="64"/>
    </row>
    <row r="61942" spans="4:6">
      <c r="D61942" s="63"/>
      <c r="F61942" s="64"/>
    </row>
    <row r="61943" spans="4:6">
      <c r="D61943" s="63"/>
      <c r="F61943" s="64"/>
    </row>
    <row r="61944" spans="4:6">
      <c r="D61944" s="63"/>
      <c r="F61944" s="64"/>
    </row>
    <row r="61945" spans="4:6">
      <c r="D61945" s="63"/>
      <c r="F61945" s="64"/>
    </row>
    <row r="61946" spans="4:6">
      <c r="D61946" s="63"/>
      <c r="F61946" s="64"/>
    </row>
    <row r="61947" spans="4:6">
      <c r="D61947" s="63"/>
      <c r="F61947" s="64"/>
    </row>
    <row r="61948" spans="4:6">
      <c r="D61948" s="63"/>
      <c r="F61948" s="64"/>
    </row>
    <row r="61949" spans="4:6">
      <c r="D61949" s="63"/>
      <c r="F61949" s="64"/>
    </row>
    <row r="61950" spans="4:6">
      <c r="D61950" s="63"/>
      <c r="F61950" s="64"/>
    </row>
    <row r="61951" spans="4:6">
      <c r="D61951" s="63"/>
      <c r="F61951" s="64"/>
    </row>
    <row r="61952" spans="4:6">
      <c r="D61952" s="63"/>
      <c r="F61952" s="64"/>
    </row>
    <row r="61953" spans="4:6">
      <c r="D61953" s="63"/>
      <c r="F61953" s="64"/>
    </row>
    <row r="61954" spans="4:6">
      <c r="D61954" s="63"/>
      <c r="F61954" s="64"/>
    </row>
    <row r="61955" spans="4:6">
      <c r="D61955" s="63"/>
      <c r="F61955" s="64"/>
    </row>
    <row r="61956" spans="4:6">
      <c r="D61956" s="63"/>
      <c r="F61956" s="64"/>
    </row>
    <row r="61957" spans="4:6">
      <c r="D61957" s="63"/>
      <c r="F61957" s="64"/>
    </row>
    <row r="61958" spans="4:6">
      <c r="D61958" s="63"/>
      <c r="F61958" s="64"/>
    </row>
    <row r="61959" spans="4:6">
      <c r="D61959" s="63"/>
      <c r="F61959" s="64"/>
    </row>
    <row r="61960" spans="4:6">
      <c r="D61960" s="63"/>
      <c r="F61960" s="64"/>
    </row>
    <row r="61961" spans="4:6">
      <c r="D61961" s="63"/>
      <c r="F61961" s="64"/>
    </row>
    <row r="61962" spans="4:6">
      <c r="D61962" s="63"/>
      <c r="F61962" s="64"/>
    </row>
    <row r="61963" spans="4:6">
      <c r="D61963" s="63"/>
      <c r="F61963" s="64"/>
    </row>
    <row r="61964" spans="4:6">
      <c r="D61964" s="63"/>
      <c r="F61964" s="64"/>
    </row>
    <row r="61965" spans="4:6">
      <c r="D61965" s="63"/>
      <c r="F61965" s="64"/>
    </row>
    <row r="61966" spans="4:6">
      <c r="D61966" s="63"/>
      <c r="F61966" s="64"/>
    </row>
    <row r="61967" spans="4:6">
      <c r="D61967" s="63"/>
      <c r="F61967" s="64"/>
    </row>
    <row r="61968" spans="4:6">
      <c r="D61968" s="63"/>
      <c r="F61968" s="64"/>
    </row>
    <row r="61969" spans="4:6">
      <c r="D61969" s="63"/>
      <c r="F61969" s="64"/>
    </row>
    <row r="61970" spans="4:6">
      <c r="D61970" s="63"/>
      <c r="F61970" s="64"/>
    </row>
    <row r="61971" spans="4:6">
      <c r="D61971" s="63"/>
      <c r="F61971" s="64"/>
    </row>
    <row r="61972" spans="4:6">
      <c r="D61972" s="63"/>
      <c r="F61972" s="64"/>
    </row>
    <row r="61973" spans="4:6">
      <c r="D61973" s="63"/>
      <c r="F61973" s="64"/>
    </row>
    <row r="61974" spans="4:6">
      <c r="D61974" s="63"/>
      <c r="F61974" s="64"/>
    </row>
    <row r="61975" spans="4:6">
      <c r="D61975" s="63"/>
      <c r="F61975" s="64"/>
    </row>
    <row r="61976" spans="4:6">
      <c r="D61976" s="63"/>
      <c r="F61976" s="64"/>
    </row>
    <row r="61977" spans="4:6">
      <c r="D61977" s="63"/>
      <c r="F61977" s="64"/>
    </row>
    <row r="61978" spans="4:6">
      <c r="D61978" s="63"/>
      <c r="F61978" s="64"/>
    </row>
    <row r="61979" spans="4:6">
      <c r="D61979" s="63"/>
      <c r="F61979" s="64"/>
    </row>
    <row r="61980" spans="4:6">
      <c r="D61980" s="63"/>
      <c r="F61980" s="64"/>
    </row>
    <row r="61981" spans="4:6">
      <c r="D61981" s="63"/>
      <c r="F61981" s="64"/>
    </row>
    <row r="61982" spans="4:6">
      <c r="D61982" s="63"/>
      <c r="F61982" s="64"/>
    </row>
    <row r="61983" spans="4:6">
      <c r="D61983" s="63"/>
      <c r="F61983" s="64"/>
    </row>
    <row r="61984" spans="4:6">
      <c r="D61984" s="63"/>
      <c r="F61984" s="64"/>
    </row>
    <row r="61985" spans="4:6">
      <c r="D61985" s="63"/>
      <c r="F61985" s="64"/>
    </row>
    <row r="61986" spans="4:6">
      <c r="D61986" s="63"/>
      <c r="F61986" s="64"/>
    </row>
    <row r="61987" spans="4:6">
      <c r="D61987" s="63"/>
      <c r="F61987" s="64"/>
    </row>
    <row r="61988" spans="4:6">
      <c r="D61988" s="63"/>
      <c r="F61988" s="64"/>
    </row>
    <row r="61989" spans="4:6">
      <c r="D61989" s="63"/>
      <c r="F61989" s="64"/>
    </row>
    <row r="61990" spans="4:6">
      <c r="D61990" s="63"/>
      <c r="F61990" s="64"/>
    </row>
    <row r="61991" spans="4:6">
      <c r="D61991" s="63"/>
      <c r="F61991" s="64"/>
    </row>
    <row r="61992" spans="4:6">
      <c r="D61992" s="63"/>
      <c r="F61992" s="64"/>
    </row>
    <row r="61993" spans="4:6">
      <c r="D61993" s="63"/>
      <c r="F61993" s="64"/>
    </row>
    <row r="61994" spans="4:6">
      <c r="D61994" s="63"/>
      <c r="F61994" s="64"/>
    </row>
    <row r="61995" spans="4:6">
      <c r="D61995" s="63"/>
      <c r="F61995" s="64"/>
    </row>
    <row r="61996" spans="4:6">
      <c r="D61996" s="63"/>
      <c r="F61996" s="64"/>
    </row>
    <row r="61997" spans="4:6">
      <c r="D61997" s="63"/>
      <c r="F61997" s="64"/>
    </row>
    <row r="61998" spans="4:6">
      <c r="D61998" s="63"/>
      <c r="F61998" s="64"/>
    </row>
    <row r="61999" spans="4:6">
      <c r="D61999" s="63"/>
      <c r="F61999" s="64"/>
    </row>
    <row r="62000" spans="4:6">
      <c r="D62000" s="63"/>
      <c r="F62000" s="64"/>
    </row>
    <row r="62001" spans="4:6">
      <c r="D62001" s="63"/>
      <c r="F62001" s="64"/>
    </row>
    <row r="62002" spans="4:6">
      <c r="D62002" s="63"/>
      <c r="F62002" s="64"/>
    </row>
    <row r="62003" spans="4:6">
      <c r="D62003" s="63"/>
      <c r="F62003" s="64"/>
    </row>
    <row r="62004" spans="4:6">
      <c r="D62004" s="63"/>
      <c r="F62004" s="64"/>
    </row>
    <row r="62005" spans="4:6">
      <c r="D62005" s="63"/>
      <c r="F62005" s="64"/>
    </row>
    <row r="62006" spans="4:6">
      <c r="D62006" s="63"/>
      <c r="F62006" s="64"/>
    </row>
    <row r="62007" spans="4:6">
      <c r="D62007" s="63"/>
      <c r="F62007" s="64"/>
    </row>
    <row r="62008" spans="4:6">
      <c r="D62008" s="63"/>
      <c r="F62008" s="64"/>
    </row>
    <row r="62009" spans="4:6">
      <c r="D62009" s="63"/>
      <c r="F62009" s="64"/>
    </row>
    <row r="62010" spans="4:6">
      <c r="D62010" s="63"/>
      <c r="F62010" s="64"/>
    </row>
    <row r="62011" spans="4:6">
      <c r="D62011" s="63"/>
      <c r="F62011" s="64"/>
    </row>
    <row r="62012" spans="4:6">
      <c r="D62012" s="63"/>
      <c r="F62012" s="64"/>
    </row>
    <row r="62013" spans="4:6">
      <c r="D62013" s="63"/>
      <c r="F62013" s="64"/>
    </row>
    <row r="62014" spans="4:6">
      <c r="D62014" s="63"/>
      <c r="F62014" s="64"/>
    </row>
    <row r="62015" spans="4:6">
      <c r="D62015" s="63"/>
      <c r="F62015" s="64"/>
    </row>
    <row r="62016" spans="4:6">
      <c r="D62016" s="63"/>
      <c r="F62016" s="64"/>
    </row>
    <row r="62017" spans="4:6">
      <c r="D62017" s="63"/>
      <c r="F62017" s="64"/>
    </row>
    <row r="62018" spans="4:6">
      <c r="D62018" s="63"/>
      <c r="F62018" s="64"/>
    </row>
    <row r="62019" spans="4:6">
      <c r="D62019" s="63"/>
      <c r="F62019" s="64"/>
    </row>
    <row r="62020" spans="4:6">
      <c r="D62020" s="63"/>
      <c r="F62020" s="64"/>
    </row>
    <row r="62021" spans="4:6">
      <c r="D62021" s="63"/>
      <c r="F62021" s="64"/>
    </row>
    <row r="62022" spans="4:6">
      <c r="D62022" s="63"/>
      <c r="F62022" s="64"/>
    </row>
    <row r="62023" spans="4:6">
      <c r="D62023" s="63"/>
      <c r="F62023" s="64"/>
    </row>
    <row r="62024" spans="4:6">
      <c r="D62024" s="63"/>
      <c r="F62024" s="64"/>
    </row>
    <row r="62025" spans="4:6">
      <c r="D62025" s="63"/>
      <c r="F62025" s="64"/>
    </row>
    <row r="62026" spans="4:6">
      <c r="D62026" s="63"/>
      <c r="F62026" s="64"/>
    </row>
    <row r="62027" spans="4:6">
      <c r="D62027" s="63"/>
      <c r="F62027" s="64"/>
    </row>
    <row r="62028" spans="4:6">
      <c r="D62028" s="63"/>
      <c r="F62028" s="64"/>
    </row>
    <row r="62029" spans="4:6">
      <c r="D62029" s="63"/>
      <c r="F62029" s="64"/>
    </row>
    <row r="62030" spans="4:6">
      <c r="D62030" s="63"/>
      <c r="F62030" s="64"/>
    </row>
    <row r="62031" spans="4:6">
      <c r="D62031" s="63"/>
      <c r="F62031" s="64"/>
    </row>
    <row r="62032" spans="4:6">
      <c r="D62032" s="63"/>
      <c r="F62032" s="64"/>
    </row>
    <row r="62033" spans="4:6">
      <c r="D62033" s="63"/>
      <c r="F62033" s="64"/>
    </row>
    <row r="62034" spans="4:6">
      <c r="D62034" s="63"/>
      <c r="F62034" s="64"/>
    </row>
    <row r="62035" spans="4:6">
      <c r="D62035" s="63"/>
      <c r="F62035" s="64"/>
    </row>
    <row r="62036" spans="4:6">
      <c r="D62036" s="63"/>
      <c r="F62036" s="64"/>
    </row>
    <row r="62037" spans="4:6">
      <c r="D62037" s="63"/>
      <c r="F62037" s="64"/>
    </row>
    <row r="62038" spans="4:6">
      <c r="D62038" s="63"/>
      <c r="F62038" s="64"/>
    </row>
    <row r="62039" spans="4:6">
      <c r="D62039" s="63"/>
      <c r="F62039" s="64"/>
    </row>
    <row r="62040" spans="4:6">
      <c r="D62040" s="63"/>
      <c r="F62040" s="64"/>
    </row>
    <row r="62041" spans="4:6">
      <c r="D62041" s="63"/>
      <c r="F62041" s="64"/>
    </row>
    <row r="62042" spans="4:6">
      <c r="D62042" s="63"/>
      <c r="F62042" s="64"/>
    </row>
    <row r="62043" spans="4:6">
      <c r="D62043" s="63"/>
      <c r="F62043" s="64"/>
    </row>
    <row r="62044" spans="4:6">
      <c r="D62044" s="63"/>
      <c r="F62044" s="64"/>
    </row>
    <row r="62045" spans="4:6">
      <c r="D62045" s="63"/>
      <c r="F62045" s="64"/>
    </row>
    <row r="62046" spans="4:6">
      <c r="D62046" s="63"/>
      <c r="F62046" s="64"/>
    </row>
    <row r="62047" spans="4:6">
      <c r="D62047" s="63"/>
      <c r="F62047" s="64"/>
    </row>
    <row r="62048" spans="4:6">
      <c r="D62048" s="63"/>
      <c r="F62048" s="64"/>
    </row>
    <row r="62049" spans="4:6">
      <c r="D62049" s="63"/>
      <c r="F62049" s="64"/>
    </row>
    <row r="62050" spans="4:6">
      <c r="D62050" s="63"/>
      <c r="F62050" s="64"/>
    </row>
    <row r="62051" spans="4:6">
      <c r="D62051" s="63"/>
      <c r="F62051" s="64"/>
    </row>
    <row r="62052" spans="4:6">
      <c r="D62052" s="63"/>
      <c r="F62052" s="64"/>
    </row>
    <row r="62053" spans="4:6">
      <c r="D62053" s="63"/>
      <c r="F62053" s="64"/>
    </row>
    <row r="62054" spans="4:6">
      <c r="D62054" s="63"/>
      <c r="F62054" s="64"/>
    </row>
    <row r="62055" spans="4:6">
      <c r="D62055" s="63"/>
      <c r="F62055" s="64"/>
    </row>
    <row r="62056" spans="4:6">
      <c r="D62056" s="63"/>
      <c r="F62056" s="64"/>
    </row>
    <row r="62057" spans="4:6">
      <c r="D62057" s="63"/>
      <c r="F62057" s="64"/>
    </row>
    <row r="62058" spans="4:6">
      <c r="D62058" s="63"/>
      <c r="F62058" s="64"/>
    </row>
    <row r="62059" spans="4:6">
      <c r="D62059" s="63"/>
      <c r="F62059" s="64"/>
    </row>
    <row r="62060" spans="4:6">
      <c r="D62060" s="63"/>
      <c r="F62060" s="64"/>
    </row>
    <row r="62061" spans="4:6">
      <c r="D62061" s="63"/>
      <c r="F62061" s="64"/>
    </row>
    <row r="62062" spans="4:6">
      <c r="D62062" s="63"/>
      <c r="F62062" s="64"/>
    </row>
    <row r="62063" spans="4:6">
      <c r="D62063" s="63"/>
      <c r="F62063" s="64"/>
    </row>
    <row r="62064" spans="4:6">
      <c r="D62064" s="63"/>
      <c r="F62064" s="64"/>
    </row>
    <row r="62065" spans="4:6">
      <c r="D62065" s="63"/>
      <c r="F62065" s="64"/>
    </row>
    <row r="62066" spans="4:6">
      <c r="D62066" s="63"/>
      <c r="F62066" s="64"/>
    </row>
    <row r="62067" spans="4:6">
      <c r="D62067" s="63"/>
      <c r="F62067" s="64"/>
    </row>
    <row r="62068" spans="4:6">
      <c r="D62068" s="63"/>
      <c r="F62068" s="64"/>
    </row>
    <row r="62069" spans="4:6">
      <c r="D62069" s="63"/>
      <c r="F62069" s="64"/>
    </row>
    <row r="62070" spans="4:6">
      <c r="D62070" s="63"/>
      <c r="F62070" s="64"/>
    </row>
    <row r="62071" spans="4:6">
      <c r="D62071" s="63"/>
      <c r="F62071" s="64"/>
    </row>
    <row r="62072" spans="4:6">
      <c r="D62072" s="63"/>
      <c r="F62072" s="64"/>
    </row>
    <row r="62073" spans="4:6">
      <c r="D62073" s="63"/>
      <c r="F62073" s="64"/>
    </row>
    <row r="62074" spans="4:6">
      <c r="D62074" s="63"/>
      <c r="F62074" s="64"/>
    </row>
    <row r="62075" spans="4:6">
      <c r="D62075" s="63"/>
      <c r="F62075" s="64"/>
    </row>
    <row r="62076" spans="4:6">
      <c r="D62076" s="63"/>
      <c r="F62076" s="64"/>
    </row>
    <row r="62077" spans="4:6">
      <c r="D62077" s="63"/>
      <c r="F62077" s="64"/>
    </row>
    <row r="62078" spans="4:6">
      <c r="D62078" s="63"/>
      <c r="F62078" s="64"/>
    </row>
    <row r="62079" spans="4:6">
      <c r="D62079" s="63"/>
      <c r="F62079" s="64"/>
    </row>
    <row r="62080" spans="4:6">
      <c r="D62080" s="63"/>
      <c r="F62080" s="64"/>
    </row>
    <row r="62081" spans="4:6">
      <c r="D62081" s="63"/>
      <c r="F62081" s="64"/>
    </row>
    <row r="62082" spans="4:6">
      <c r="D62082" s="63"/>
      <c r="F62082" s="64"/>
    </row>
    <row r="62083" spans="4:6">
      <c r="D62083" s="63"/>
      <c r="F62083" s="64"/>
    </row>
    <row r="62084" spans="4:6">
      <c r="D62084" s="63"/>
      <c r="F62084" s="64"/>
    </row>
    <row r="62085" spans="4:6">
      <c r="D62085" s="63"/>
      <c r="F62085" s="64"/>
    </row>
    <row r="62086" spans="4:6">
      <c r="D62086" s="63"/>
      <c r="F62086" s="64"/>
    </row>
    <row r="62087" spans="4:6">
      <c r="D62087" s="63"/>
      <c r="F62087" s="64"/>
    </row>
    <row r="62088" spans="4:6">
      <c r="D62088" s="63"/>
      <c r="F62088" s="64"/>
    </row>
    <row r="62089" spans="4:6">
      <c r="D62089" s="63"/>
      <c r="F62089" s="64"/>
    </row>
    <row r="62090" spans="4:6">
      <c r="D62090" s="63"/>
      <c r="F62090" s="64"/>
    </row>
    <row r="62091" spans="4:6">
      <c r="D62091" s="63"/>
      <c r="F62091" s="64"/>
    </row>
    <row r="62092" spans="4:6">
      <c r="D62092" s="63"/>
      <c r="F62092" s="64"/>
    </row>
    <row r="62093" spans="4:6">
      <c r="D62093" s="63"/>
      <c r="F62093" s="64"/>
    </row>
    <row r="62094" spans="4:6">
      <c r="D62094" s="63"/>
      <c r="F62094" s="64"/>
    </row>
    <row r="62095" spans="4:6">
      <c r="D62095" s="63"/>
      <c r="F62095" s="64"/>
    </row>
    <row r="62096" spans="4:6">
      <c r="D62096" s="63"/>
      <c r="F62096" s="64"/>
    </row>
    <row r="62097" spans="4:6">
      <c r="D62097" s="63"/>
      <c r="F62097" s="64"/>
    </row>
    <row r="62098" spans="4:6">
      <c r="D62098" s="63"/>
      <c r="F62098" s="64"/>
    </row>
    <row r="62099" spans="4:6">
      <c r="D62099" s="63"/>
      <c r="F62099" s="64"/>
    </row>
    <row r="62100" spans="4:6">
      <c r="D62100" s="63"/>
      <c r="F62100" s="64"/>
    </row>
    <row r="62101" spans="4:6">
      <c r="D62101" s="63"/>
      <c r="F62101" s="64"/>
    </row>
    <row r="62102" spans="4:6">
      <c r="D62102" s="63"/>
      <c r="F62102" s="64"/>
    </row>
    <row r="62103" spans="4:6">
      <c r="D62103" s="63"/>
      <c r="F62103" s="64"/>
    </row>
    <row r="62104" spans="4:6">
      <c r="D62104" s="63"/>
      <c r="F62104" s="64"/>
    </row>
    <row r="62105" spans="4:6">
      <c r="D62105" s="63"/>
      <c r="F62105" s="64"/>
    </row>
    <row r="62106" spans="4:6">
      <c r="D62106" s="63"/>
      <c r="F62106" s="64"/>
    </row>
    <row r="62107" spans="4:6">
      <c r="D62107" s="63"/>
      <c r="F62107" s="64"/>
    </row>
    <row r="62108" spans="4:6">
      <c r="D62108" s="63"/>
      <c r="F62108" s="64"/>
    </row>
    <row r="62109" spans="4:6">
      <c r="D62109" s="63"/>
      <c r="F62109" s="64"/>
    </row>
    <row r="62110" spans="4:6">
      <c r="D62110" s="63"/>
      <c r="F62110" s="64"/>
    </row>
    <row r="62111" spans="4:6">
      <c r="D62111" s="63"/>
      <c r="F62111" s="64"/>
    </row>
    <row r="62112" spans="4:6">
      <c r="D62112" s="63"/>
      <c r="F62112" s="64"/>
    </row>
    <row r="62113" spans="4:6">
      <c r="D62113" s="63"/>
      <c r="F62113" s="64"/>
    </row>
    <row r="62114" spans="4:6">
      <c r="D62114" s="63"/>
      <c r="F62114" s="64"/>
    </row>
    <row r="62115" spans="4:6">
      <c r="D62115" s="63"/>
      <c r="F62115" s="64"/>
    </row>
    <row r="62116" spans="4:6">
      <c r="D62116" s="63"/>
      <c r="F62116" s="64"/>
    </row>
    <row r="62117" spans="4:6">
      <c r="D62117" s="63"/>
      <c r="F62117" s="64"/>
    </row>
    <row r="62118" spans="4:6">
      <c r="D62118" s="63"/>
      <c r="F62118" s="64"/>
    </row>
    <row r="62119" spans="4:6">
      <c r="D62119" s="63"/>
      <c r="F62119" s="64"/>
    </row>
    <row r="62120" spans="4:6">
      <c r="D62120" s="63"/>
      <c r="F62120" s="64"/>
    </row>
    <row r="62121" spans="4:6">
      <c r="D62121" s="63"/>
      <c r="F62121" s="64"/>
    </row>
    <row r="62122" spans="4:6">
      <c r="D62122" s="63"/>
      <c r="F62122" s="64"/>
    </row>
    <row r="62123" spans="4:6">
      <c r="D62123" s="63"/>
      <c r="F62123" s="64"/>
    </row>
    <row r="62124" spans="4:6">
      <c r="D62124" s="63"/>
      <c r="F62124" s="64"/>
    </row>
    <row r="62125" spans="4:6">
      <c r="D62125" s="63"/>
      <c r="F62125" s="64"/>
    </row>
    <row r="62126" spans="4:6">
      <c r="D62126" s="63"/>
      <c r="F62126" s="64"/>
    </row>
    <row r="62127" spans="4:6">
      <c r="D62127" s="63"/>
      <c r="F62127" s="64"/>
    </row>
    <row r="62128" spans="4:6">
      <c r="D62128" s="63"/>
      <c r="F62128" s="64"/>
    </row>
    <row r="62129" spans="4:6">
      <c r="D62129" s="63"/>
      <c r="F62129" s="64"/>
    </row>
    <row r="62130" spans="4:6">
      <c r="D62130" s="63"/>
      <c r="F62130" s="64"/>
    </row>
    <row r="62131" spans="4:6">
      <c r="D62131" s="63"/>
      <c r="F62131" s="64"/>
    </row>
    <row r="62132" spans="4:6">
      <c r="D62132" s="63"/>
      <c r="F62132" s="64"/>
    </row>
    <row r="62133" spans="4:6">
      <c r="D62133" s="63"/>
      <c r="F62133" s="64"/>
    </row>
    <row r="62134" spans="4:6">
      <c r="D62134" s="63"/>
      <c r="F62134" s="64"/>
    </row>
    <row r="62135" spans="4:6">
      <c r="D62135" s="63"/>
      <c r="F62135" s="64"/>
    </row>
    <row r="62136" spans="4:6">
      <c r="D62136" s="63"/>
      <c r="F62136" s="64"/>
    </row>
    <row r="62137" spans="4:6">
      <c r="D62137" s="63"/>
      <c r="F62137" s="64"/>
    </row>
    <row r="62138" spans="4:6">
      <c r="D62138" s="63"/>
      <c r="F62138" s="64"/>
    </row>
    <row r="62139" spans="4:6">
      <c r="D62139" s="63"/>
      <c r="F62139" s="64"/>
    </row>
    <row r="62140" spans="4:6">
      <c r="D62140" s="63"/>
      <c r="F62140" s="64"/>
    </row>
    <row r="62141" spans="4:6">
      <c r="D62141" s="63"/>
      <c r="F62141" s="64"/>
    </row>
    <row r="62142" spans="4:6">
      <c r="D62142" s="63"/>
      <c r="F62142" s="64"/>
    </row>
    <row r="62143" spans="4:6">
      <c r="D62143" s="63"/>
      <c r="F62143" s="64"/>
    </row>
    <row r="62144" spans="4:6">
      <c r="D62144" s="63"/>
      <c r="F62144" s="64"/>
    </row>
    <row r="62145" spans="4:6">
      <c r="D62145" s="63"/>
      <c r="F62145" s="64"/>
    </row>
    <row r="62146" spans="4:6">
      <c r="D62146" s="63"/>
      <c r="F62146" s="64"/>
    </row>
    <row r="62147" spans="4:6">
      <c r="D62147" s="63"/>
      <c r="F62147" s="64"/>
    </row>
    <row r="62148" spans="4:6">
      <c r="D62148" s="63"/>
      <c r="F62148" s="64"/>
    </row>
    <row r="62149" spans="4:6">
      <c r="D62149" s="63"/>
      <c r="F62149" s="64"/>
    </row>
    <row r="62150" spans="4:6">
      <c r="D62150" s="63"/>
      <c r="F62150" s="64"/>
    </row>
    <row r="62151" spans="4:6">
      <c r="D62151" s="63"/>
      <c r="F62151" s="64"/>
    </row>
    <row r="62152" spans="4:6">
      <c r="D62152" s="63"/>
      <c r="F62152" s="64"/>
    </row>
    <row r="62153" spans="4:6">
      <c r="D62153" s="63"/>
      <c r="F62153" s="64"/>
    </row>
    <row r="62154" spans="4:6">
      <c r="D62154" s="63"/>
      <c r="F62154" s="64"/>
    </row>
    <row r="62155" spans="4:6">
      <c r="D62155" s="63"/>
      <c r="F62155" s="64"/>
    </row>
    <row r="62156" spans="4:6">
      <c r="D62156" s="63"/>
      <c r="F62156" s="64"/>
    </row>
    <row r="62157" spans="4:6">
      <c r="D62157" s="63"/>
      <c r="F62157" s="64"/>
    </row>
    <row r="62158" spans="4:6">
      <c r="D62158" s="63"/>
      <c r="F62158" s="64"/>
    </row>
    <row r="62159" spans="4:6">
      <c r="D62159" s="63"/>
      <c r="F62159" s="64"/>
    </row>
    <row r="62160" spans="4:6">
      <c r="D62160" s="63"/>
      <c r="F62160" s="64"/>
    </row>
    <row r="62161" spans="4:6">
      <c r="D62161" s="63"/>
      <c r="F62161" s="64"/>
    </row>
    <row r="62162" spans="4:6">
      <c r="D62162" s="63"/>
      <c r="F62162" s="64"/>
    </row>
    <row r="62163" spans="4:6">
      <c r="D62163" s="63"/>
      <c r="F62163" s="64"/>
    </row>
    <row r="62164" spans="4:6">
      <c r="D62164" s="63"/>
      <c r="F62164" s="64"/>
    </row>
    <row r="62165" spans="4:6">
      <c r="D62165" s="63"/>
      <c r="F62165" s="64"/>
    </row>
    <row r="62166" spans="4:6">
      <c r="D62166" s="63"/>
      <c r="F62166" s="64"/>
    </row>
    <row r="62167" spans="4:6">
      <c r="D62167" s="63"/>
      <c r="F62167" s="64"/>
    </row>
    <row r="62168" spans="4:6">
      <c r="D62168" s="63"/>
      <c r="F62168" s="64"/>
    </row>
    <row r="62169" spans="4:6">
      <c r="D62169" s="63"/>
      <c r="F62169" s="64"/>
    </row>
    <row r="62170" spans="4:6">
      <c r="D62170" s="63"/>
      <c r="F62170" s="64"/>
    </row>
    <row r="62171" spans="4:6">
      <c r="D62171" s="63"/>
      <c r="F62171" s="64"/>
    </row>
    <row r="62172" spans="4:6">
      <c r="D62172" s="63"/>
      <c r="F62172" s="64"/>
    </row>
    <row r="62173" spans="4:6">
      <c r="D62173" s="63"/>
      <c r="F62173" s="64"/>
    </row>
    <row r="62174" spans="4:6">
      <c r="D62174" s="63"/>
      <c r="F62174" s="64"/>
    </row>
    <row r="62175" spans="4:6">
      <c r="D62175" s="63"/>
      <c r="F62175" s="64"/>
    </row>
    <row r="62176" spans="4:6">
      <c r="D62176" s="63"/>
      <c r="F62176" s="64"/>
    </row>
    <row r="62177" spans="4:6">
      <c r="D62177" s="63"/>
      <c r="F62177" s="64"/>
    </row>
    <row r="62178" spans="4:6">
      <c r="D62178" s="63"/>
      <c r="F62178" s="64"/>
    </row>
    <row r="62179" spans="4:6">
      <c r="D62179" s="63"/>
      <c r="F62179" s="64"/>
    </row>
    <row r="62180" spans="4:6">
      <c r="D62180" s="63"/>
      <c r="F62180" s="64"/>
    </row>
    <row r="62181" spans="4:6">
      <c r="D62181" s="63"/>
      <c r="F62181" s="64"/>
    </row>
    <row r="62182" spans="4:6">
      <c r="D62182" s="63"/>
      <c r="F62182" s="64"/>
    </row>
    <row r="62183" spans="4:6">
      <c r="D62183" s="63"/>
      <c r="F62183" s="64"/>
    </row>
    <row r="62184" spans="4:6">
      <c r="D62184" s="63"/>
      <c r="F62184" s="64"/>
    </row>
    <row r="62185" spans="4:6">
      <c r="D62185" s="63"/>
      <c r="F62185" s="64"/>
    </row>
    <row r="62186" spans="4:6">
      <c r="D62186" s="63"/>
      <c r="F62186" s="64"/>
    </row>
    <row r="62187" spans="4:6">
      <c r="D62187" s="63"/>
      <c r="F62187" s="64"/>
    </row>
    <row r="62188" spans="4:6">
      <c r="D62188" s="63"/>
      <c r="F62188" s="64"/>
    </row>
    <row r="62189" spans="4:6">
      <c r="D62189" s="63"/>
      <c r="F62189" s="64"/>
    </row>
    <row r="62190" spans="4:6">
      <c r="D62190" s="63"/>
      <c r="F62190" s="64"/>
    </row>
    <row r="62191" spans="4:6">
      <c r="D62191" s="63"/>
      <c r="F62191" s="64"/>
    </row>
    <row r="62192" spans="4:6">
      <c r="D62192" s="63"/>
      <c r="F62192" s="64"/>
    </row>
    <row r="62193" spans="4:6">
      <c r="D62193" s="63"/>
      <c r="F62193" s="64"/>
    </row>
    <row r="62194" spans="4:6">
      <c r="D62194" s="63"/>
      <c r="F62194" s="64"/>
    </row>
    <row r="62195" spans="4:6">
      <c r="D62195" s="63"/>
      <c r="F62195" s="64"/>
    </row>
    <row r="62196" spans="4:6">
      <c r="D62196" s="63"/>
      <c r="F62196" s="64"/>
    </row>
    <row r="62197" spans="4:6">
      <c r="D62197" s="63"/>
      <c r="F62197" s="64"/>
    </row>
    <row r="62198" spans="4:6">
      <c r="D62198" s="63"/>
      <c r="F62198" s="64"/>
    </row>
    <row r="62199" spans="4:6">
      <c r="D62199" s="63"/>
      <c r="F62199" s="64"/>
    </row>
    <row r="62200" spans="4:6">
      <c r="D62200" s="63"/>
      <c r="F62200" s="64"/>
    </row>
    <row r="62201" spans="4:6">
      <c r="D62201" s="63"/>
      <c r="F62201" s="64"/>
    </row>
    <row r="62202" spans="4:6">
      <c r="D62202" s="63"/>
      <c r="F62202" s="64"/>
    </row>
    <row r="62203" spans="4:6">
      <c r="D62203" s="63"/>
      <c r="F62203" s="64"/>
    </row>
    <row r="62204" spans="4:6">
      <c r="D62204" s="63"/>
      <c r="F62204" s="64"/>
    </row>
    <row r="62205" spans="4:6">
      <c r="D62205" s="63"/>
      <c r="F62205" s="64"/>
    </row>
    <row r="62206" spans="4:6">
      <c r="D62206" s="63"/>
      <c r="F62206" s="64"/>
    </row>
    <row r="62207" spans="4:6">
      <c r="D62207" s="63"/>
      <c r="F62207" s="64"/>
    </row>
    <row r="62208" spans="4:6">
      <c r="D62208" s="63"/>
      <c r="F62208" s="64"/>
    </row>
    <row r="62209" spans="4:6">
      <c r="D62209" s="63"/>
      <c r="F62209" s="64"/>
    </row>
    <row r="62210" spans="4:6">
      <c r="D62210" s="63"/>
      <c r="F62210" s="64"/>
    </row>
    <row r="62211" spans="4:6">
      <c r="D62211" s="63"/>
      <c r="F62211" s="64"/>
    </row>
    <row r="62212" spans="4:6">
      <c r="D62212" s="63"/>
      <c r="F62212" s="64"/>
    </row>
    <row r="62213" spans="4:6">
      <c r="D62213" s="63"/>
      <c r="F62213" s="64"/>
    </row>
    <row r="62214" spans="4:6">
      <c r="D62214" s="63"/>
      <c r="F62214" s="64"/>
    </row>
    <row r="62215" spans="4:6">
      <c r="D62215" s="63"/>
      <c r="F62215" s="64"/>
    </row>
    <row r="62216" spans="4:6">
      <c r="D62216" s="63"/>
      <c r="F62216" s="64"/>
    </row>
    <row r="62217" spans="4:6">
      <c r="D62217" s="63"/>
      <c r="F62217" s="64"/>
    </row>
    <row r="62218" spans="4:6">
      <c r="D62218" s="63"/>
      <c r="F62218" s="64"/>
    </row>
    <row r="62219" spans="4:6">
      <c r="D62219" s="63"/>
      <c r="F62219" s="64"/>
    </row>
    <row r="62220" spans="4:6">
      <c r="D62220" s="63"/>
      <c r="F62220" s="64"/>
    </row>
    <row r="62221" spans="4:6">
      <c r="D62221" s="63"/>
      <c r="F62221" s="64"/>
    </row>
    <row r="62222" spans="4:6">
      <c r="D62222" s="63"/>
      <c r="F62222" s="64"/>
    </row>
    <row r="62223" spans="4:6">
      <c r="D62223" s="63"/>
      <c r="F62223" s="64"/>
    </row>
    <row r="62224" spans="4:6">
      <c r="D62224" s="63"/>
      <c r="F62224" s="64"/>
    </row>
    <row r="62225" spans="4:6">
      <c r="D62225" s="63"/>
      <c r="F62225" s="64"/>
    </row>
    <row r="62226" spans="4:6">
      <c r="D62226" s="63"/>
      <c r="F62226" s="64"/>
    </row>
    <row r="62227" spans="4:6">
      <c r="D62227" s="63"/>
      <c r="F62227" s="64"/>
    </row>
    <row r="62228" spans="4:6">
      <c r="D62228" s="63"/>
      <c r="F62228" s="64"/>
    </row>
    <row r="62229" spans="4:6">
      <c r="D62229" s="63"/>
      <c r="F62229" s="64"/>
    </row>
    <row r="62230" spans="4:6">
      <c r="D62230" s="63"/>
      <c r="F62230" s="64"/>
    </row>
    <row r="62231" spans="4:6">
      <c r="D62231" s="63"/>
      <c r="F62231" s="64"/>
    </row>
    <row r="62232" spans="4:6">
      <c r="D62232" s="63"/>
      <c r="F62232" s="64"/>
    </row>
    <row r="62233" spans="4:6">
      <c r="D62233" s="63"/>
      <c r="F62233" s="64"/>
    </row>
    <row r="62234" spans="4:6">
      <c r="D62234" s="63"/>
      <c r="F62234" s="64"/>
    </row>
    <row r="62235" spans="4:6">
      <c r="D62235" s="63"/>
      <c r="F62235" s="64"/>
    </row>
    <row r="62236" spans="4:6">
      <c r="D62236" s="63"/>
      <c r="F62236" s="64"/>
    </row>
    <row r="62237" spans="4:6">
      <c r="D62237" s="63"/>
      <c r="F62237" s="64"/>
    </row>
    <row r="62238" spans="4:6">
      <c r="D62238" s="63"/>
      <c r="F62238" s="64"/>
    </row>
    <row r="62239" spans="4:6">
      <c r="D62239" s="63"/>
      <c r="F62239" s="64"/>
    </row>
    <row r="62240" spans="4:6">
      <c r="D62240" s="63"/>
      <c r="F62240" s="64"/>
    </row>
    <row r="62241" spans="4:6">
      <c r="D62241" s="63"/>
      <c r="F62241" s="64"/>
    </row>
    <row r="62242" spans="4:6">
      <c r="D62242" s="63"/>
      <c r="F62242" s="64"/>
    </row>
    <row r="62243" spans="4:6">
      <c r="D62243" s="63"/>
      <c r="F62243" s="64"/>
    </row>
    <row r="62244" spans="4:6">
      <c r="D62244" s="63"/>
      <c r="F62244" s="64"/>
    </row>
    <row r="62245" spans="4:6">
      <c r="D62245" s="63"/>
      <c r="F62245" s="64"/>
    </row>
    <row r="62246" spans="4:6">
      <c r="D62246" s="63"/>
      <c r="F62246" s="64"/>
    </row>
    <row r="62247" spans="4:6">
      <c r="D62247" s="63"/>
      <c r="F62247" s="64"/>
    </row>
    <row r="62248" spans="4:6">
      <c r="D62248" s="63"/>
      <c r="F62248" s="64"/>
    </row>
    <row r="62249" spans="4:6">
      <c r="D62249" s="63"/>
      <c r="F62249" s="64"/>
    </row>
    <row r="62250" spans="4:6">
      <c r="D62250" s="63"/>
      <c r="F62250" s="64"/>
    </row>
    <row r="62251" spans="4:6">
      <c r="D62251" s="63"/>
      <c r="F62251" s="64"/>
    </row>
    <row r="62252" spans="4:6">
      <c r="D62252" s="63"/>
      <c r="F62252" s="64"/>
    </row>
    <row r="62253" spans="4:6">
      <c r="D62253" s="63"/>
      <c r="F62253" s="64"/>
    </row>
    <row r="62254" spans="4:6">
      <c r="D62254" s="63"/>
      <c r="F62254" s="64"/>
    </row>
    <row r="62255" spans="4:6">
      <c r="D62255" s="63"/>
      <c r="F62255" s="64"/>
    </row>
    <row r="62256" spans="4:6">
      <c r="D62256" s="63"/>
      <c r="F62256" s="64"/>
    </row>
    <row r="62257" spans="4:6">
      <c r="D62257" s="63"/>
      <c r="F62257" s="64"/>
    </row>
    <row r="62258" spans="4:6">
      <c r="D62258" s="63"/>
      <c r="F62258" s="64"/>
    </row>
    <row r="62259" spans="4:6">
      <c r="D62259" s="63"/>
      <c r="F62259" s="64"/>
    </row>
    <row r="62260" spans="4:6">
      <c r="D62260" s="63"/>
      <c r="F62260" s="64"/>
    </row>
    <row r="62261" spans="4:6">
      <c r="D62261" s="63"/>
      <c r="F62261" s="64"/>
    </row>
    <row r="62262" spans="4:6">
      <c r="D62262" s="63"/>
      <c r="F62262" s="64"/>
    </row>
    <row r="62263" spans="4:6">
      <c r="D62263" s="63"/>
      <c r="F62263" s="64"/>
    </row>
    <row r="62264" spans="4:6">
      <c r="D62264" s="63"/>
      <c r="F62264" s="64"/>
    </row>
    <row r="62265" spans="4:6">
      <c r="D62265" s="63"/>
      <c r="F62265" s="64"/>
    </row>
    <row r="62266" spans="4:6">
      <c r="D62266" s="63"/>
      <c r="F62266" s="64"/>
    </row>
    <row r="62267" spans="4:6">
      <c r="D62267" s="63"/>
      <c r="F62267" s="64"/>
    </row>
    <row r="62268" spans="4:6">
      <c r="D62268" s="63"/>
      <c r="F62268" s="64"/>
    </row>
    <row r="62269" spans="4:6">
      <c r="D62269" s="63"/>
      <c r="F62269" s="64"/>
    </row>
    <row r="62270" spans="4:6">
      <c r="D62270" s="63"/>
      <c r="F62270" s="64"/>
    </row>
    <row r="62271" spans="4:6">
      <c r="D62271" s="63"/>
      <c r="F62271" s="64"/>
    </row>
    <row r="62272" spans="4:6">
      <c r="D62272" s="63"/>
      <c r="F62272" s="64"/>
    </row>
    <row r="62273" spans="4:6">
      <c r="D62273" s="63"/>
      <c r="F62273" s="64"/>
    </row>
    <row r="62274" spans="4:6">
      <c r="D62274" s="63"/>
      <c r="F62274" s="64"/>
    </row>
    <row r="62275" spans="4:6">
      <c r="D62275" s="63"/>
      <c r="F62275" s="64"/>
    </row>
    <row r="62276" spans="4:6">
      <c r="D62276" s="63"/>
      <c r="F62276" s="64"/>
    </row>
    <row r="62277" spans="4:6">
      <c r="D62277" s="63"/>
      <c r="F62277" s="64"/>
    </row>
    <row r="62278" spans="4:6">
      <c r="D62278" s="63"/>
      <c r="F62278" s="64"/>
    </row>
    <row r="62279" spans="4:6">
      <c r="D62279" s="63"/>
      <c r="F62279" s="64"/>
    </row>
    <row r="62280" spans="4:6">
      <c r="D62280" s="63"/>
      <c r="F62280" s="64"/>
    </row>
    <row r="62281" spans="4:6">
      <c r="D62281" s="63"/>
      <c r="F62281" s="64"/>
    </row>
    <row r="62282" spans="4:6">
      <c r="D62282" s="63"/>
      <c r="F62282" s="64"/>
    </row>
    <row r="62283" spans="4:6">
      <c r="D62283" s="63"/>
      <c r="F62283" s="64"/>
    </row>
    <row r="62284" spans="4:6">
      <c r="D62284" s="63"/>
      <c r="F62284" s="64"/>
    </row>
    <row r="62285" spans="4:6">
      <c r="D62285" s="63"/>
      <c r="F62285" s="64"/>
    </row>
    <row r="62286" spans="4:6">
      <c r="D62286" s="63"/>
      <c r="F62286" s="64"/>
    </row>
    <row r="62287" spans="4:6">
      <c r="D62287" s="63"/>
      <c r="F62287" s="64"/>
    </row>
    <row r="62288" spans="4:6">
      <c r="D62288" s="63"/>
      <c r="F62288" s="64"/>
    </row>
    <row r="62289" spans="4:6">
      <c r="D62289" s="63"/>
      <c r="F62289" s="64"/>
    </row>
    <row r="62290" spans="4:6">
      <c r="D62290" s="63"/>
      <c r="F62290" s="64"/>
    </row>
    <row r="62291" spans="4:6">
      <c r="D62291" s="63"/>
      <c r="F62291" s="64"/>
    </row>
    <row r="62292" spans="4:6">
      <c r="D62292" s="63"/>
      <c r="F62292" s="64"/>
    </row>
    <row r="62293" spans="4:6">
      <c r="D62293" s="63"/>
      <c r="F62293" s="64"/>
    </row>
    <row r="62294" spans="4:6">
      <c r="D62294" s="63"/>
      <c r="F62294" s="64"/>
    </row>
    <row r="62295" spans="4:6">
      <c r="D62295" s="63"/>
      <c r="F62295" s="64"/>
    </row>
    <row r="62296" spans="4:6">
      <c r="D62296" s="63"/>
      <c r="F62296" s="64"/>
    </row>
    <row r="62297" spans="4:6">
      <c r="D62297" s="63"/>
      <c r="F62297" s="64"/>
    </row>
    <row r="62298" spans="4:6">
      <c r="D62298" s="63"/>
      <c r="F62298" s="64"/>
    </row>
    <row r="62299" spans="4:6">
      <c r="D62299" s="63"/>
      <c r="F62299" s="64"/>
    </row>
    <row r="62300" spans="4:6">
      <c r="D62300" s="63"/>
      <c r="F62300" s="64"/>
    </row>
    <row r="62301" spans="4:6">
      <c r="D62301" s="63"/>
      <c r="F62301" s="64"/>
    </row>
    <row r="62302" spans="4:6">
      <c r="D62302" s="63"/>
      <c r="F62302" s="64"/>
    </row>
    <row r="62303" spans="4:6">
      <c r="D62303" s="63"/>
      <c r="F62303" s="64"/>
    </row>
    <row r="62304" spans="4:6">
      <c r="D62304" s="63"/>
      <c r="F62304" s="64"/>
    </row>
    <row r="62305" spans="4:6">
      <c r="D62305" s="63"/>
      <c r="F62305" s="64"/>
    </row>
    <row r="62306" spans="4:6">
      <c r="D62306" s="63"/>
      <c r="F62306" s="64"/>
    </row>
    <row r="62307" spans="4:6">
      <c r="D62307" s="63"/>
      <c r="F62307" s="64"/>
    </row>
    <row r="62308" spans="4:6">
      <c r="D62308" s="63"/>
      <c r="F62308" s="64"/>
    </row>
    <row r="62309" spans="4:6">
      <c r="D62309" s="63"/>
      <c r="F62309" s="64"/>
    </row>
    <row r="62310" spans="4:6">
      <c r="D62310" s="63"/>
      <c r="F62310" s="64"/>
    </row>
    <row r="62311" spans="4:6">
      <c r="D62311" s="63"/>
      <c r="F62311" s="64"/>
    </row>
    <row r="62312" spans="4:6">
      <c r="D62312" s="63"/>
      <c r="F62312" s="64"/>
    </row>
    <row r="62313" spans="4:6">
      <c r="D62313" s="63"/>
      <c r="F62313" s="64"/>
    </row>
    <row r="62314" spans="4:6">
      <c r="D62314" s="63"/>
      <c r="F62314" s="64"/>
    </row>
    <row r="62315" spans="4:6">
      <c r="D62315" s="63"/>
      <c r="F62315" s="64"/>
    </row>
    <row r="62316" spans="4:6">
      <c r="D62316" s="63"/>
      <c r="F62316" s="64"/>
    </row>
    <row r="62317" spans="4:6">
      <c r="D62317" s="63"/>
      <c r="F62317" s="64"/>
    </row>
    <row r="62318" spans="4:6">
      <c r="D62318" s="63"/>
      <c r="F62318" s="64"/>
    </row>
    <row r="62319" spans="4:6">
      <c r="D62319" s="63"/>
      <c r="F62319" s="64"/>
    </row>
    <row r="62320" spans="4:6">
      <c r="D62320" s="63"/>
      <c r="F62320" s="64"/>
    </row>
    <row r="62321" spans="4:6">
      <c r="D62321" s="63"/>
      <c r="F62321" s="64"/>
    </row>
    <row r="62322" spans="4:6">
      <c r="D62322" s="63"/>
      <c r="F62322" s="64"/>
    </row>
    <row r="62323" spans="4:6">
      <c r="D62323" s="63"/>
      <c r="F62323" s="64"/>
    </row>
    <row r="62324" spans="4:6">
      <c r="D62324" s="63"/>
      <c r="F62324" s="64"/>
    </row>
    <row r="62325" spans="4:6">
      <c r="D62325" s="63"/>
      <c r="F62325" s="64"/>
    </row>
    <row r="62326" spans="4:6">
      <c r="D62326" s="63"/>
      <c r="F62326" s="64"/>
    </row>
    <row r="62327" spans="4:6">
      <c r="D62327" s="63"/>
      <c r="F62327" s="64"/>
    </row>
    <row r="62328" spans="4:6">
      <c r="D62328" s="63"/>
      <c r="F62328" s="64"/>
    </row>
    <row r="62329" spans="4:6">
      <c r="D62329" s="63"/>
      <c r="F62329" s="64"/>
    </row>
    <row r="62330" spans="4:6">
      <c r="D62330" s="63"/>
      <c r="F62330" s="64"/>
    </row>
    <row r="62331" spans="4:6">
      <c r="D62331" s="63"/>
      <c r="F62331" s="64"/>
    </row>
    <row r="62332" spans="4:6">
      <c r="D62332" s="63"/>
      <c r="F62332" s="64"/>
    </row>
    <row r="62333" spans="4:6">
      <c r="D62333" s="63"/>
      <c r="F62333" s="64"/>
    </row>
    <row r="62334" spans="4:6">
      <c r="D62334" s="63"/>
      <c r="F62334" s="64"/>
    </row>
    <row r="62335" spans="4:6">
      <c r="D62335" s="63"/>
      <c r="F62335" s="64"/>
    </row>
    <row r="62336" spans="4:6">
      <c r="D62336" s="63"/>
      <c r="F62336" s="64"/>
    </row>
    <row r="62337" spans="4:6">
      <c r="D62337" s="63"/>
      <c r="F62337" s="64"/>
    </row>
    <row r="62338" spans="4:6">
      <c r="D62338" s="63"/>
      <c r="F62338" s="64"/>
    </row>
    <row r="62339" spans="4:6">
      <c r="D62339" s="63"/>
      <c r="F62339" s="64"/>
    </row>
    <row r="62340" spans="4:6">
      <c r="D62340" s="63"/>
      <c r="F62340" s="64"/>
    </row>
    <row r="62341" spans="4:6">
      <c r="D62341" s="63"/>
      <c r="F62341" s="64"/>
    </row>
    <row r="62342" spans="4:6">
      <c r="D62342" s="63"/>
      <c r="F62342" s="64"/>
    </row>
    <row r="62343" spans="4:6">
      <c r="D62343" s="63"/>
      <c r="F62343" s="64"/>
    </row>
    <row r="62344" spans="4:6">
      <c r="D62344" s="63"/>
      <c r="F62344" s="64"/>
    </row>
    <row r="62345" spans="4:6">
      <c r="D62345" s="63"/>
      <c r="F62345" s="64"/>
    </row>
    <row r="62346" spans="4:6">
      <c r="D62346" s="63"/>
      <c r="F62346" s="64"/>
    </row>
    <row r="62347" spans="4:6">
      <c r="D62347" s="63"/>
      <c r="F62347" s="64"/>
    </row>
    <row r="62348" spans="4:6">
      <c r="D62348" s="63"/>
      <c r="F62348" s="64"/>
    </row>
    <row r="62349" spans="4:6">
      <c r="D62349" s="63"/>
      <c r="F62349" s="64"/>
    </row>
    <row r="62350" spans="4:6">
      <c r="D62350" s="63"/>
      <c r="F62350" s="64"/>
    </row>
    <row r="62351" spans="4:6">
      <c r="D62351" s="63"/>
      <c r="F62351" s="64"/>
    </row>
    <row r="62352" spans="4:6">
      <c r="D62352" s="63"/>
      <c r="F62352" s="64"/>
    </row>
    <row r="62353" spans="4:6">
      <c r="D62353" s="63"/>
      <c r="F62353" s="64"/>
    </row>
    <row r="62354" spans="4:6">
      <c r="D62354" s="63"/>
      <c r="F62354" s="64"/>
    </row>
    <row r="62355" spans="4:6">
      <c r="D62355" s="63"/>
      <c r="F62355" s="64"/>
    </row>
    <row r="62356" spans="4:6">
      <c r="D62356" s="63"/>
      <c r="F62356" s="64"/>
    </row>
    <row r="62357" spans="4:6">
      <c r="D62357" s="63"/>
      <c r="F62357" s="64"/>
    </row>
    <row r="62358" spans="4:6">
      <c r="D62358" s="63"/>
      <c r="F62358" s="64"/>
    </row>
    <row r="62359" spans="4:6">
      <c r="D62359" s="63"/>
      <c r="F62359" s="64"/>
    </row>
    <row r="62360" spans="4:6">
      <c r="D62360" s="63"/>
      <c r="F62360" s="64"/>
    </row>
    <row r="62361" spans="4:6">
      <c r="D62361" s="63"/>
      <c r="F62361" s="64"/>
    </row>
    <row r="62362" spans="4:6">
      <c r="D62362" s="63"/>
      <c r="F62362" s="64"/>
    </row>
    <row r="62363" spans="4:6">
      <c r="D62363" s="63"/>
      <c r="F62363" s="64"/>
    </row>
    <row r="62364" spans="4:6">
      <c r="D62364" s="63"/>
      <c r="F62364" s="64"/>
    </row>
    <row r="62365" spans="4:6">
      <c r="D62365" s="63"/>
      <c r="F62365" s="64"/>
    </row>
    <row r="62366" spans="4:6">
      <c r="D62366" s="63"/>
      <c r="F62366" s="64"/>
    </row>
    <row r="62367" spans="4:6">
      <c r="D62367" s="63"/>
      <c r="F62367" s="64"/>
    </row>
    <row r="62368" spans="4:6">
      <c r="D62368" s="63"/>
      <c r="F62368" s="64"/>
    </row>
    <row r="62369" spans="4:6">
      <c r="D62369" s="63"/>
      <c r="F62369" s="64"/>
    </row>
    <row r="62370" spans="4:6">
      <c r="D62370" s="63"/>
      <c r="F62370" s="64"/>
    </row>
    <row r="62371" spans="4:6">
      <c r="D62371" s="63"/>
      <c r="F62371" s="64"/>
    </row>
    <row r="62372" spans="4:6">
      <c r="D62372" s="63"/>
      <c r="F62372" s="64"/>
    </row>
    <row r="62373" spans="4:6">
      <c r="D62373" s="63"/>
      <c r="F62373" s="64"/>
    </row>
    <row r="62374" spans="4:6">
      <c r="D62374" s="63"/>
      <c r="F62374" s="64"/>
    </row>
    <row r="62375" spans="4:6">
      <c r="D62375" s="63"/>
      <c r="F62375" s="64"/>
    </row>
    <row r="62376" spans="4:6">
      <c r="D62376" s="63"/>
      <c r="F62376" s="64"/>
    </row>
    <row r="62377" spans="4:6">
      <c r="D62377" s="63"/>
      <c r="F62377" s="64"/>
    </row>
    <row r="62378" spans="4:6">
      <c r="D62378" s="63"/>
      <c r="F62378" s="64"/>
    </row>
    <row r="62379" spans="4:6">
      <c r="D62379" s="63"/>
      <c r="F62379" s="64"/>
    </row>
    <row r="62380" spans="4:6">
      <c r="D62380" s="63"/>
      <c r="F62380" s="64"/>
    </row>
    <row r="62381" spans="4:6">
      <c r="D62381" s="63"/>
      <c r="F62381" s="64"/>
    </row>
    <row r="62382" spans="4:6">
      <c r="D62382" s="63"/>
      <c r="F62382" s="64"/>
    </row>
    <row r="62383" spans="4:6">
      <c r="D62383" s="63"/>
      <c r="F62383" s="64"/>
    </row>
    <row r="62384" spans="4:6">
      <c r="D62384" s="63"/>
      <c r="F62384" s="64"/>
    </row>
    <row r="62385" spans="4:6">
      <c r="D62385" s="63"/>
      <c r="F62385" s="64"/>
    </row>
    <row r="62386" spans="4:6">
      <c r="D62386" s="63"/>
      <c r="F62386" s="64"/>
    </row>
    <row r="62387" spans="4:6">
      <c r="D62387" s="63"/>
      <c r="F62387" s="64"/>
    </row>
    <row r="62388" spans="4:6">
      <c r="D62388" s="63"/>
      <c r="F62388" s="64"/>
    </row>
    <row r="62389" spans="4:6">
      <c r="D62389" s="63"/>
      <c r="F62389" s="64"/>
    </row>
    <row r="62390" spans="4:6">
      <c r="D62390" s="63"/>
      <c r="F62390" s="64"/>
    </row>
    <row r="62391" spans="4:6">
      <c r="D62391" s="63"/>
      <c r="F62391" s="64"/>
    </row>
    <row r="62392" spans="4:6">
      <c r="D62392" s="63"/>
      <c r="F62392" s="64"/>
    </row>
    <row r="62393" spans="4:6">
      <c r="D62393" s="63"/>
      <c r="F62393" s="64"/>
    </row>
    <row r="62394" spans="4:6">
      <c r="D62394" s="63"/>
      <c r="F62394" s="64"/>
    </row>
    <row r="62395" spans="4:6">
      <c r="D62395" s="63"/>
      <c r="F62395" s="64"/>
    </row>
    <row r="62396" spans="4:6">
      <c r="D62396" s="63"/>
      <c r="F62396" s="64"/>
    </row>
    <row r="62397" spans="4:6">
      <c r="D62397" s="63"/>
      <c r="F62397" s="64"/>
    </row>
    <row r="62398" spans="4:6">
      <c r="D62398" s="63"/>
      <c r="F62398" s="64"/>
    </row>
    <row r="62399" spans="4:6">
      <c r="D62399" s="63"/>
      <c r="F62399" s="64"/>
    </row>
    <row r="62400" spans="4:6">
      <c r="D62400" s="63"/>
      <c r="F62400" s="64"/>
    </row>
    <row r="62401" spans="4:6">
      <c r="D62401" s="63"/>
      <c r="F62401" s="64"/>
    </row>
    <row r="62402" spans="4:6">
      <c r="D62402" s="63"/>
      <c r="F62402" s="64"/>
    </row>
    <row r="62403" spans="4:6">
      <c r="D62403" s="63"/>
      <c r="F62403" s="64"/>
    </row>
    <row r="62404" spans="4:6">
      <c r="D62404" s="63"/>
      <c r="F62404" s="64"/>
    </row>
    <row r="62405" spans="4:6">
      <c r="D62405" s="63"/>
      <c r="F62405" s="64"/>
    </row>
    <row r="62406" spans="4:6">
      <c r="D62406" s="63"/>
      <c r="F62406" s="64"/>
    </row>
    <row r="62407" spans="4:6">
      <c r="D62407" s="63"/>
      <c r="F62407" s="64"/>
    </row>
    <row r="62408" spans="4:6">
      <c r="D62408" s="63"/>
      <c r="F62408" s="64"/>
    </row>
    <row r="62409" spans="4:6">
      <c r="D62409" s="63"/>
      <c r="F62409" s="64"/>
    </row>
    <row r="62410" spans="4:6">
      <c r="D62410" s="63"/>
      <c r="F62410" s="64"/>
    </row>
    <row r="62411" spans="4:6">
      <c r="D62411" s="63"/>
      <c r="F62411" s="64"/>
    </row>
    <row r="62412" spans="4:6">
      <c r="D62412" s="63"/>
      <c r="F62412" s="64"/>
    </row>
    <row r="62413" spans="4:6">
      <c r="D62413" s="63"/>
      <c r="F62413" s="64"/>
    </row>
    <row r="62414" spans="4:6">
      <c r="D62414" s="63"/>
      <c r="F62414" s="64"/>
    </row>
    <row r="62415" spans="4:6">
      <c r="D62415" s="63"/>
      <c r="F62415" s="64"/>
    </row>
    <row r="62416" spans="4:6">
      <c r="D62416" s="63"/>
      <c r="F62416" s="64"/>
    </row>
    <row r="62417" spans="4:6">
      <c r="D62417" s="63"/>
      <c r="F62417" s="64"/>
    </row>
    <row r="62418" spans="4:6">
      <c r="D62418" s="63"/>
      <c r="F62418" s="64"/>
    </row>
    <row r="62419" spans="4:6">
      <c r="D62419" s="63"/>
      <c r="F62419" s="64"/>
    </row>
    <row r="62420" spans="4:6">
      <c r="D62420" s="63"/>
      <c r="F62420" s="64"/>
    </row>
    <row r="62421" spans="4:6">
      <c r="D62421" s="63"/>
      <c r="F62421" s="64"/>
    </row>
    <row r="62422" spans="4:6">
      <c r="D62422" s="63"/>
      <c r="F62422" s="64"/>
    </row>
    <row r="62423" spans="4:6">
      <c r="D62423" s="63"/>
      <c r="F62423" s="64"/>
    </row>
    <row r="62424" spans="4:6">
      <c r="D62424" s="63"/>
      <c r="F62424" s="64"/>
    </row>
    <row r="62425" spans="4:6">
      <c r="D62425" s="63"/>
      <c r="F62425" s="64"/>
    </row>
    <row r="62426" spans="4:6">
      <c r="D62426" s="63"/>
      <c r="F62426" s="64"/>
    </row>
    <row r="62427" spans="4:6">
      <c r="D62427" s="63"/>
      <c r="F62427" s="64"/>
    </row>
    <row r="62428" spans="4:6">
      <c r="D62428" s="63"/>
      <c r="F62428" s="64"/>
    </row>
    <row r="62429" spans="4:6">
      <c r="D62429" s="63"/>
      <c r="F62429" s="64"/>
    </row>
    <row r="62430" spans="4:6">
      <c r="D62430" s="63"/>
      <c r="F62430" s="64"/>
    </row>
    <row r="62431" spans="4:6">
      <c r="D62431" s="63"/>
      <c r="F62431" s="64"/>
    </row>
    <row r="62432" spans="4:6">
      <c r="D62432" s="63"/>
      <c r="F62432" s="64"/>
    </row>
    <row r="62433" spans="4:6">
      <c r="D62433" s="63"/>
      <c r="F62433" s="64"/>
    </row>
    <row r="62434" spans="4:6">
      <c r="D62434" s="63"/>
      <c r="F62434" s="64"/>
    </row>
    <row r="62435" spans="4:6">
      <c r="D62435" s="63"/>
      <c r="F62435" s="64"/>
    </row>
    <row r="62436" spans="4:6">
      <c r="D62436" s="63"/>
      <c r="F62436" s="64"/>
    </row>
    <row r="62437" spans="4:6">
      <c r="D62437" s="63"/>
      <c r="F62437" s="64"/>
    </row>
    <row r="62438" spans="4:6">
      <c r="D62438" s="63"/>
      <c r="F62438" s="64"/>
    </row>
    <row r="62439" spans="4:6">
      <c r="D62439" s="63"/>
      <c r="F62439" s="64"/>
    </row>
    <row r="62440" spans="4:6">
      <c r="D62440" s="63"/>
      <c r="F62440" s="64"/>
    </row>
    <row r="62441" spans="4:6">
      <c r="D62441" s="63"/>
      <c r="F62441" s="64"/>
    </row>
    <row r="62442" spans="4:6">
      <c r="D62442" s="63"/>
      <c r="F62442" s="64"/>
    </row>
    <row r="62443" spans="4:6">
      <c r="D62443" s="63"/>
      <c r="F62443" s="64"/>
    </row>
    <row r="62444" spans="4:6">
      <c r="D62444" s="63"/>
      <c r="F62444" s="64"/>
    </row>
    <row r="62445" spans="4:6">
      <c r="D62445" s="63"/>
      <c r="F62445" s="64"/>
    </row>
    <row r="62446" spans="4:6">
      <c r="D62446" s="63"/>
      <c r="F62446" s="64"/>
    </row>
    <row r="62447" spans="4:6">
      <c r="D62447" s="63"/>
      <c r="F62447" s="64"/>
    </row>
    <row r="62448" spans="4:6">
      <c r="D62448" s="63"/>
      <c r="F62448" s="64"/>
    </row>
    <row r="62449" spans="4:6">
      <c r="D62449" s="63"/>
      <c r="F62449" s="64"/>
    </row>
    <row r="62450" spans="4:6">
      <c r="D62450" s="63"/>
      <c r="F62450" s="64"/>
    </row>
    <row r="62451" spans="4:6">
      <c r="D62451" s="63"/>
      <c r="F62451" s="64"/>
    </row>
    <row r="62452" spans="4:6">
      <c r="D62452" s="63"/>
      <c r="F62452" s="64"/>
    </row>
    <row r="62453" spans="4:6">
      <c r="D62453" s="63"/>
      <c r="F62453" s="64"/>
    </row>
    <row r="62454" spans="4:6">
      <c r="D62454" s="63"/>
      <c r="F62454" s="64"/>
    </row>
    <row r="62455" spans="4:6">
      <c r="D62455" s="63"/>
      <c r="F62455" s="64"/>
    </row>
    <row r="62456" spans="4:6">
      <c r="D62456" s="63"/>
      <c r="F62456" s="64"/>
    </row>
    <row r="62457" spans="4:6">
      <c r="D62457" s="63"/>
      <c r="F62457" s="64"/>
    </row>
    <row r="62458" spans="4:6">
      <c r="D62458" s="63"/>
      <c r="F62458" s="64"/>
    </row>
    <row r="62459" spans="4:6">
      <c r="D62459" s="63"/>
      <c r="F62459" s="64"/>
    </row>
    <row r="62460" spans="4:6">
      <c r="D62460" s="63"/>
      <c r="F62460" s="64"/>
    </row>
    <row r="62461" spans="4:6">
      <c r="D62461" s="63"/>
      <c r="F62461" s="64"/>
    </row>
    <row r="62462" spans="4:6">
      <c r="D62462" s="63"/>
      <c r="F62462" s="64"/>
    </row>
    <row r="62463" spans="4:6">
      <c r="D62463" s="63"/>
      <c r="F62463" s="64"/>
    </row>
    <row r="62464" spans="4:6">
      <c r="D62464" s="63"/>
      <c r="F62464" s="64"/>
    </row>
    <row r="62465" spans="4:6">
      <c r="D62465" s="63"/>
      <c r="F62465" s="64"/>
    </row>
    <row r="62466" spans="4:6">
      <c r="D62466" s="63"/>
      <c r="F62466" s="64"/>
    </row>
    <row r="62467" spans="4:6">
      <c r="D62467" s="63"/>
      <c r="F62467" s="64"/>
    </row>
    <row r="62468" spans="4:6">
      <c r="D62468" s="63"/>
      <c r="F62468" s="64"/>
    </row>
    <row r="62469" spans="4:6">
      <c r="D62469" s="63"/>
      <c r="F62469" s="64"/>
    </row>
    <row r="62470" spans="4:6">
      <c r="D62470" s="63"/>
      <c r="F62470" s="64"/>
    </row>
    <row r="62471" spans="4:6">
      <c r="D62471" s="63"/>
      <c r="F62471" s="64"/>
    </row>
    <row r="62472" spans="4:6">
      <c r="D62472" s="63"/>
      <c r="F62472" s="64"/>
    </row>
    <row r="62473" spans="4:6">
      <c r="D62473" s="63"/>
      <c r="F62473" s="64"/>
    </row>
    <row r="62474" spans="4:6">
      <c r="D62474" s="63"/>
      <c r="F62474" s="64"/>
    </row>
    <row r="62475" spans="4:6">
      <c r="D62475" s="63"/>
      <c r="F62475" s="64"/>
    </row>
    <row r="62476" spans="4:6">
      <c r="D62476" s="63"/>
      <c r="F62476" s="64"/>
    </row>
    <row r="62477" spans="4:6">
      <c r="D62477" s="63"/>
      <c r="F62477" s="64"/>
    </row>
    <row r="62478" spans="4:6">
      <c r="D62478" s="63"/>
      <c r="F62478" s="64"/>
    </row>
    <row r="62479" spans="4:6">
      <c r="D62479" s="63"/>
      <c r="F62479" s="64"/>
    </row>
    <row r="62480" spans="4:6">
      <c r="D62480" s="63"/>
      <c r="F62480" s="64"/>
    </row>
    <row r="62481" spans="4:6">
      <c r="D62481" s="63"/>
      <c r="F62481" s="64"/>
    </row>
    <row r="62482" spans="4:6">
      <c r="D62482" s="63"/>
      <c r="F62482" s="64"/>
    </row>
    <row r="62483" spans="4:6">
      <c r="D62483" s="63"/>
      <c r="F62483" s="64"/>
    </row>
    <row r="62484" spans="4:6">
      <c r="D62484" s="63"/>
      <c r="F62484" s="64"/>
    </row>
    <row r="62485" spans="4:6">
      <c r="D62485" s="63"/>
      <c r="F62485" s="64"/>
    </row>
    <row r="62486" spans="4:6">
      <c r="D62486" s="63"/>
      <c r="F62486" s="64"/>
    </row>
    <row r="62487" spans="4:6">
      <c r="D62487" s="63"/>
      <c r="F62487" s="64"/>
    </row>
    <row r="62488" spans="4:6">
      <c r="D62488" s="63"/>
      <c r="F62488" s="64"/>
    </row>
    <row r="62489" spans="4:6">
      <c r="D62489" s="63"/>
      <c r="F62489" s="64"/>
    </row>
    <row r="62490" spans="4:6">
      <c r="D62490" s="63"/>
      <c r="F62490" s="64"/>
    </row>
    <row r="62491" spans="4:6">
      <c r="D62491" s="63"/>
      <c r="F62491" s="64"/>
    </row>
    <row r="62492" spans="4:6">
      <c r="D62492" s="63"/>
      <c r="F62492" s="64"/>
    </row>
    <row r="62493" spans="4:6">
      <c r="D62493" s="63"/>
      <c r="F62493" s="64"/>
    </row>
    <row r="62494" spans="4:6">
      <c r="D62494" s="63"/>
      <c r="F62494" s="64"/>
    </row>
    <row r="62495" spans="4:6">
      <c r="D62495" s="63"/>
      <c r="F62495" s="64"/>
    </row>
    <row r="62496" spans="4:6">
      <c r="D62496" s="63"/>
      <c r="F62496" s="64"/>
    </row>
    <row r="62497" spans="4:6">
      <c r="D62497" s="63"/>
      <c r="F62497" s="64"/>
    </row>
    <row r="62498" spans="4:6">
      <c r="D62498" s="63"/>
      <c r="F62498" s="64"/>
    </row>
    <row r="62499" spans="4:6">
      <c r="D62499" s="63"/>
      <c r="F62499" s="64"/>
    </row>
    <row r="62500" spans="4:6">
      <c r="D62500" s="63"/>
      <c r="F62500" s="64"/>
    </row>
    <row r="62501" spans="4:6">
      <c r="D62501" s="63"/>
      <c r="F62501" s="64"/>
    </row>
    <row r="62502" spans="4:6">
      <c r="D62502" s="63"/>
      <c r="F62502" s="64"/>
    </row>
    <row r="62503" spans="4:6">
      <c r="D62503" s="63"/>
      <c r="F62503" s="64"/>
    </row>
    <row r="62504" spans="4:6">
      <c r="D62504" s="63"/>
      <c r="F62504" s="64"/>
    </row>
    <row r="62505" spans="4:6">
      <c r="D62505" s="63"/>
      <c r="F62505" s="64"/>
    </row>
    <row r="62506" spans="4:6">
      <c r="D62506" s="63"/>
      <c r="F62506" s="64"/>
    </row>
    <row r="62507" spans="4:6">
      <c r="D62507" s="63"/>
      <c r="F62507" s="64"/>
    </row>
    <row r="62508" spans="4:6">
      <c r="D62508" s="63"/>
      <c r="F62508" s="64"/>
    </row>
    <row r="62509" spans="4:6">
      <c r="D62509" s="63"/>
      <c r="F62509" s="64"/>
    </row>
    <row r="62510" spans="4:6">
      <c r="D62510" s="63"/>
      <c r="F62510" s="64"/>
    </row>
    <row r="62511" spans="4:6">
      <c r="D62511" s="63"/>
      <c r="F62511" s="64"/>
    </row>
    <row r="62512" spans="4:6">
      <c r="D62512" s="63"/>
      <c r="F62512" s="64"/>
    </row>
    <row r="62513" spans="4:6">
      <c r="D62513" s="63"/>
      <c r="F62513" s="64"/>
    </row>
    <row r="62514" spans="4:6">
      <c r="D62514" s="63"/>
      <c r="F62514" s="64"/>
    </row>
    <row r="62515" spans="4:6">
      <c r="D62515" s="63"/>
      <c r="F62515" s="64"/>
    </row>
    <row r="62516" spans="4:6">
      <c r="D62516" s="63"/>
      <c r="F62516" s="64"/>
    </row>
    <row r="62517" spans="4:6">
      <c r="D62517" s="63"/>
      <c r="F62517" s="64"/>
    </row>
    <row r="62518" spans="4:6">
      <c r="D62518" s="63"/>
      <c r="F62518" s="64"/>
    </row>
    <row r="62519" spans="4:6">
      <c r="D62519" s="63"/>
      <c r="F62519" s="64"/>
    </row>
    <row r="62520" spans="4:6">
      <c r="D62520" s="63"/>
      <c r="F62520" s="64"/>
    </row>
    <row r="62521" spans="4:6">
      <c r="D62521" s="63"/>
      <c r="F62521" s="64"/>
    </row>
    <row r="62522" spans="4:6">
      <c r="D62522" s="63"/>
      <c r="F62522" s="64"/>
    </row>
    <row r="62523" spans="4:6">
      <c r="D62523" s="63"/>
      <c r="F62523" s="64"/>
    </row>
    <row r="62524" spans="4:6">
      <c r="D62524" s="63"/>
      <c r="F62524" s="64"/>
    </row>
    <row r="62525" spans="4:6">
      <c r="D62525" s="63"/>
      <c r="F62525" s="64"/>
    </row>
    <row r="62526" spans="4:6">
      <c r="D62526" s="63"/>
      <c r="F62526" s="64"/>
    </row>
    <row r="62527" spans="4:6">
      <c r="D62527" s="63"/>
      <c r="F62527" s="64"/>
    </row>
    <row r="62528" spans="4:6">
      <c r="D62528" s="63"/>
      <c r="F62528" s="64"/>
    </row>
    <row r="62529" spans="4:6">
      <c r="D62529" s="63"/>
      <c r="F62529" s="64"/>
    </row>
    <row r="62530" spans="4:6">
      <c r="D62530" s="63"/>
      <c r="F62530" s="64"/>
    </row>
    <row r="62531" spans="4:6">
      <c r="D62531" s="63"/>
      <c r="F62531" s="64"/>
    </row>
    <row r="62532" spans="4:6">
      <c r="D62532" s="63"/>
      <c r="F62532" s="64"/>
    </row>
    <row r="62533" spans="4:6">
      <c r="D62533" s="63"/>
      <c r="F62533" s="64"/>
    </row>
    <row r="62534" spans="4:6">
      <c r="D62534" s="63"/>
      <c r="F62534" s="64"/>
    </row>
    <row r="62535" spans="4:6">
      <c r="D62535" s="63"/>
      <c r="F62535" s="64"/>
    </row>
    <row r="62536" spans="4:6">
      <c r="D62536" s="63"/>
      <c r="F62536" s="64"/>
    </row>
    <row r="62537" spans="4:6">
      <c r="D62537" s="63"/>
      <c r="F62537" s="64"/>
    </row>
    <row r="62538" spans="4:6">
      <c r="D62538" s="63"/>
      <c r="F62538" s="64"/>
    </row>
    <row r="62539" spans="4:6">
      <c r="D62539" s="63"/>
      <c r="F62539" s="64"/>
    </row>
    <row r="62540" spans="4:6">
      <c r="D62540" s="63"/>
      <c r="F62540" s="64"/>
    </row>
    <row r="62541" spans="4:6">
      <c r="D62541" s="63"/>
      <c r="F62541" s="64"/>
    </row>
    <row r="62542" spans="4:6">
      <c r="D62542" s="63"/>
      <c r="F62542" s="64"/>
    </row>
    <row r="62543" spans="4:6">
      <c r="D62543" s="63"/>
      <c r="F62543" s="64"/>
    </row>
    <row r="62544" spans="4:6">
      <c r="D62544" s="63"/>
      <c r="F62544" s="64"/>
    </row>
    <row r="62545" spans="4:6">
      <c r="D62545" s="63"/>
      <c r="F62545" s="64"/>
    </row>
    <row r="62546" spans="4:6">
      <c r="D62546" s="63"/>
      <c r="F62546" s="64"/>
    </row>
    <row r="62547" spans="4:6">
      <c r="D62547" s="63"/>
      <c r="F62547" s="64"/>
    </row>
    <row r="62548" spans="4:6">
      <c r="D62548" s="63"/>
      <c r="F62548" s="64"/>
    </row>
    <row r="62549" spans="4:6">
      <c r="D62549" s="63"/>
      <c r="F62549" s="64"/>
    </row>
    <row r="62550" spans="4:6">
      <c r="D62550" s="63"/>
      <c r="F62550" s="64"/>
    </row>
    <row r="62551" spans="4:6">
      <c r="D62551" s="63"/>
      <c r="F62551" s="64"/>
    </row>
    <row r="62552" spans="4:6">
      <c r="D62552" s="63"/>
      <c r="F62552" s="64"/>
    </row>
    <row r="62553" spans="4:6">
      <c r="D62553" s="63"/>
      <c r="F62553" s="64"/>
    </row>
    <row r="62554" spans="4:6">
      <c r="D62554" s="63"/>
      <c r="F62554" s="64"/>
    </row>
    <row r="62555" spans="4:6">
      <c r="D62555" s="63"/>
      <c r="F62555" s="64"/>
    </row>
    <row r="62556" spans="4:6">
      <c r="D62556" s="63"/>
      <c r="F62556" s="64"/>
    </row>
    <row r="62557" spans="4:6">
      <c r="D62557" s="63"/>
      <c r="F62557" s="64"/>
    </row>
    <row r="62558" spans="4:6">
      <c r="D62558" s="63"/>
      <c r="F62558" s="64"/>
    </row>
    <row r="62559" spans="4:6">
      <c r="D62559" s="63"/>
      <c r="F62559" s="64"/>
    </row>
    <row r="62560" spans="4:6">
      <c r="D62560" s="63"/>
      <c r="F62560" s="64"/>
    </row>
    <row r="62561" spans="4:6">
      <c r="D62561" s="63"/>
      <c r="F62561" s="64"/>
    </row>
    <row r="62562" spans="4:6">
      <c r="D62562" s="63"/>
      <c r="F62562" s="64"/>
    </row>
    <row r="62563" spans="4:6">
      <c r="D62563" s="63"/>
      <c r="F62563" s="64"/>
    </row>
    <row r="62564" spans="4:6">
      <c r="D62564" s="63"/>
      <c r="F62564" s="64"/>
    </row>
    <row r="62565" spans="4:6">
      <c r="D62565" s="63"/>
      <c r="F62565" s="64"/>
    </row>
    <row r="62566" spans="4:6">
      <c r="D62566" s="63"/>
      <c r="F62566" s="64"/>
    </row>
    <row r="62567" spans="4:6">
      <c r="D62567" s="63"/>
      <c r="F62567" s="64"/>
    </row>
    <row r="62568" spans="4:6">
      <c r="D62568" s="63"/>
      <c r="F62568" s="64"/>
    </row>
    <row r="62569" spans="4:6">
      <c r="D62569" s="63"/>
      <c r="F62569" s="64"/>
    </row>
    <row r="62570" spans="4:6">
      <c r="D62570" s="63"/>
      <c r="F62570" s="64"/>
    </row>
    <row r="62571" spans="4:6">
      <c r="D62571" s="63"/>
      <c r="F62571" s="64"/>
    </row>
    <row r="62572" spans="4:6">
      <c r="D62572" s="63"/>
      <c r="F62572" s="64"/>
    </row>
    <row r="62573" spans="4:6">
      <c r="D62573" s="63"/>
      <c r="F62573" s="64"/>
    </row>
    <row r="62574" spans="4:6">
      <c r="D62574" s="63"/>
      <c r="F62574" s="64"/>
    </row>
    <row r="62575" spans="4:6">
      <c r="D62575" s="63"/>
      <c r="F62575" s="64"/>
    </row>
    <row r="62576" spans="4:6">
      <c r="D62576" s="63"/>
      <c r="F62576" s="64"/>
    </row>
    <row r="62577" spans="4:6">
      <c r="D62577" s="63"/>
      <c r="F62577" s="64"/>
    </row>
    <row r="62578" spans="4:6">
      <c r="D62578" s="63"/>
      <c r="F62578" s="64"/>
    </row>
    <row r="62579" spans="4:6">
      <c r="D62579" s="63"/>
      <c r="F62579" s="64"/>
    </row>
    <row r="62580" spans="4:6">
      <c r="D62580" s="63"/>
      <c r="F62580" s="64"/>
    </row>
    <row r="62581" spans="4:6">
      <c r="D62581" s="63"/>
      <c r="F62581" s="64"/>
    </row>
    <row r="62582" spans="4:6">
      <c r="D62582" s="63"/>
      <c r="F62582" s="64"/>
    </row>
    <row r="62583" spans="4:6">
      <c r="D62583" s="63"/>
      <c r="F62583" s="64"/>
    </row>
    <row r="62584" spans="4:6">
      <c r="D62584" s="63"/>
      <c r="F62584" s="64"/>
    </row>
    <row r="62585" spans="4:6">
      <c r="D62585" s="63"/>
      <c r="F62585" s="64"/>
    </row>
    <row r="62586" spans="4:6">
      <c r="D62586" s="63"/>
      <c r="F62586" s="64"/>
    </row>
    <row r="62587" spans="4:6">
      <c r="D62587" s="63"/>
      <c r="F62587" s="64"/>
    </row>
    <row r="62588" spans="4:6">
      <c r="D62588" s="63"/>
      <c r="F62588" s="64"/>
    </row>
    <row r="62589" spans="4:6">
      <c r="D62589" s="63"/>
      <c r="F62589" s="64"/>
    </row>
    <row r="62590" spans="4:6">
      <c r="D62590" s="63"/>
      <c r="F62590" s="64"/>
    </row>
    <row r="62591" spans="4:6">
      <c r="D62591" s="63"/>
      <c r="F62591" s="64"/>
    </row>
    <row r="62592" spans="4:6">
      <c r="D62592" s="63"/>
      <c r="F62592" s="64"/>
    </row>
    <row r="62593" spans="4:6">
      <c r="D62593" s="63"/>
      <c r="F62593" s="64"/>
    </row>
    <row r="62594" spans="4:6">
      <c r="D62594" s="63"/>
      <c r="F62594" s="64"/>
    </row>
    <row r="62595" spans="4:6">
      <c r="D62595" s="63"/>
      <c r="F62595" s="64"/>
    </row>
    <row r="62596" spans="4:6">
      <c r="D62596" s="63"/>
      <c r="F62596" s="64"/>
    </row>
    <row r="62597" spans="4:6">
      <c r="D62597" s="63"/>
      <c r="F62597" s="64"/>
    </row>
    <row r="62598" spans="4:6">
      <c r="D62598" s="63"/>
      <c r="F62598" s="64"/>
    </row>
    <row r="62599" spans="4:6">
      <c r="D62599" s="63"/>
      <c r="F62599" s="64"/>
    </row>
    <row r="62600" spans="4:6">
      <c r="D62600" s="63"/>
      <c r="F62600" s="64"/>
    </row>
    <row r="62601" spans="4:6">
      <c r="D62601" s="63"/>
      <c r="F62601" s="64"/>
    </row>
    <row r="62602" spans="4:6">
      <c r="D62602" s="63"/>
      <c r="F62602" s="64"/>
    </row>
    <row r="62603" spans="4:6">
      <c r="D62603" s="63"/>
      <c r="F62603" s="64"/>
    </row>
    <row r="62604" spans="4:6">
      <c r="D62604" s="63"/>
      <c r="F62604" s="64"/>
    </row>
    <row r="62605" spans="4:6">
      <c r="D62605" s="63"/>
      <c r="F62605" s="64"/>
    </row>
    <row r="62606" spans="4:6">
      <c r="D62606" s="63"/>
      <c r="F62606" s="64"/>
    </row>
    <row r="62607" spans="4:6">
      <c r="D62607" s="63"/>
      <c r="F62607" s="64"/>
    </row>
    <row r="62608" spans="4:6">
      <c r="D62608" s="63"/>
      <c r="F62608" s="64"/>
    </row>
    <row r="62609" spans="4:6">
      <c r="D62609" s="63"/>
      <c r="F62609" s="64"/>
    </row>
    <row r="62610" spans="4:6">
      <c r="D62610" s="63"/>
      <c r="F62610" s="64"/>
    </row>
    <row r="62611" spans="4:6">
      <c r="D62611" s="63"/>
      <c r="F62611" s="64"/>
    </row>
    <row r="62612" spans="4:6">
      <c r="D62612" s="63"/>
      <c r="F62612" s="64"/>
    </row>
    <row r="62613" spans="4:6">
      <c r="D62613" s="63"/>
      <c r="F62613" s="64"/>
    </row>
    <row r="62614" spans="4:6">
      <c r="D62614" s="63"/>
      <c r="F62614" s="64"/>
    </row>
    <row r="62615" spans="4:6">
      <c r="D62615" s="63"/>
      <c r="F62615" s="64"/>
    </row>
    <row r="62616" spans="4:6">
      <c r="D62616" s="63"/>
      <c r="F62616" s="64"/>
    </row>
    <row r="62617" spans="4:6">
      <c r="D62617" s="63"/>
      <c r="F62617" s="64"/>
    </row>
    <row r="62618" spans="4:6">
      <c r="D62618" s="63"/>
      <c r="F62618" s="64"/>
    </row>
    <row r="62619" spans="4:6">
      <c r="D62619" s="63"/>
      <c r="F62619" s="64"/>
    </row>
    <row r="62620" spans="4:6">
      <c r="D62620" s="63"/>
      <c r="F62620" s="64"/>
    </row>
    <row r="62621" spans="4:6">
      <c r="D62621" s="63"/>
      <c r="F62621" s="64"/>
    </row>
    <row r="62622" spans="4:6">
      <c r="D62622" s="63"/>
      <c r="F62622" s="64"/>
    </row>
    <row r="62623" spans="4:6">
      <c r="D62623" s="63"/>
      <c r="F62623" s="64"/>
    </row>
    <row r="62624" spans="4:6">
      <c r="D62624" s="63"/>
      <c r="F62624" s="64"/>
    </row>
    <row r="62625" spans="4:6">
      <c r="D62625" s="63"/>
      <c r="F62625" s="64"/>
    </row>
    <row r="62626" spans="4:6">
      <c r="D62626" s="63"/>
      <c r="F62626" s="64"/>
    </row>
    <row r="62627" spans="4:6">
      <c r="D62627" s="63"/>
      <c r="F62627" s="64"/>
    </row>
    <row r="62628" spans="4:6">
      <c r="D62628" s="63"/>
      <c r="F62628" s="64"/>
    </row>
    <row r="62629" spans="4:6">
      <c r="D62629" s="63"/>
      <c r="F62629" s="64"/>
    </row>
    <row r="62630" spans="4:6">
      <c r="D62630" s="63"/>
      <c r="F62630" s="64"/>
    </row>
    <row r="62631" spans="4:6">
      <c r="D62631" s="63"/>
      <c r="F62631" s="64"/>
    </row>
    <row r="62632" spans="4:6">
      <c r="D62632" s="63"/>
      <c r="F62632" s="64"/>
    </row>
    <row r="62633" spans="4:6">
      <c r="D62633" s="63"/>
      <c r="F62633" s="64"/>
    </row>
    <row r="62634" spans="4:6">
      <c r="D62634" s="63"/>
      <c r="F62634" s="64"/>
    </row>
    <row r="62635" spans="4:6">
      <c r="D62635" s="63"/>
      <c r="F62635" s="64"/>
    </row>
    <row r="62636" spans="4:6">
      <c r="D62636" s="63"/>
      <c r="F62636" s="64"/>
    </row>
    <row r="62637" spans="4:6">
      <c r="D62637" s="63"/>
      <c r="F62637" s="64"/>
    </row>
    <row r="62638" spans="4:6">
      <c r="D62638" s="63"/>
      <c r="F62638" s="64"/>
    </row>
    <row r="62639" spans="4:6">
      <c r="D62639" s="63"/>
      <c r="F62639" s="64"/>
    </row>
    <row r="62640" spans="4:6">
      <c r="D62640" s="63"/>
      <c r="F62640" s="64"/>
    </row>
    <row r="62641" spans="4:6">
      <c r="D62641" s="63"/>
      <c r="F62641" s="64"/>
    </row>
    <row r="62642" spans="4:6">
      <c r="D62642" s="63"/>
      <c r="F62642" s="64"/>
    </row>
    <row r="62643" spans="4:6">
      <c r="D62643" s="63"/>
      <c r="F62643" s="64"/>
    </row>
    <row r="62644" spans="4:6">
      <c r="D62644" s="63"/>
      <c r="F62644" s="64"/>
    </row>
    <row r="62645" spans="4:6">
      <c r="D62645" s="63"/>
      <c r="F62645" s="64"/>
    </row>
    <row r="62646" spans="4:6">
      <c r="D62646" s="63"/>
      <c r="F62646" s="64"/>
    </row>
    <row r="62647" spans="4:6">
      <c r="D62647" s="63"/>
      <c r="F62647" s="64"/>
    </row>
    <row r="62648" spans="4:6">
      <c r="D62648" s="63"/>
      <c r="F62648" s="64"/>
    </row>
    <row r="62649" spans="4:6">
      <c r="D62649" s="63"/>
      <c r="F62649" s="64"/>
    </row>
    <row r="62650" spans="4:6">
      <c r="D62650" s="63"/>
      <c r="F62650" s="64"/>
    </row>
    <row r="62651" spans="4:6">
      <c r="D62651" s="63"/>
      <c r="F62651" s="64"/>
    </row>
    <row r="62652" spans="4:6">
      <c r="D62652" s="63"/>
      <c r="F62652" s="64"/>
    </row>
    <row r="62653" spans="4:6">
      <c r="D62653" s="63"/>
      <c r="F62653" s="64"/>
    </row>
    <row r="62654" spans="4:6">
      <c r="D62654" s="63"/>
      <c r="F62654" s="64"/>
    </row>
    <row r="62655" spans="4:6">
      <c r="D62655" s="63"/>
      <c r="F62655" s="64"/>
    </row>
    <row r="62656" spans="4:6">
      <c r="D62656" s="63"/>
      <c r="F62656" s="64"/>
    </row>
    <row r="62657" spans="4:6">
      <c r="D62657" s="63"/>
      <c r="F62657" s="64"/>
    </row>
    <row r="62658" spans="4:6">
      <c r="D62658" s="63"/>
      <c r="F62658" s="64"/>
    </row>
    <row r="62659" spans="4:6">
      <c r="D62659" s="63"/>
      <c r="F62659" s="64"/>
    </row>
    <row r="62660" spans="4:6">
      <c r="D62660" s="63"/>
      <c r="F62660" s="64"/>
    </row>
    <row r="62661" spans="4:6">
      <c r="D62661" s="63"/>
      <c r="F62661" s="64"/>
    </row>
    <row r="62662" spans="4:6">
      <c r="D62662" s="63"/>
      <c r="F62662" s="64"/>
    </row>
    <row r="62663" spans="4:6">
      <c r="D62663" s="63"/>
      <c r="F62663" s="64"/>
    </row>
    <row r="62664" spans="4:6">
      <c r="D62664" s="63"/>
      <c r="F62664" s="64"/>
    </row>
    <row r="62665" spans="4:6">
      <c r="D62665" s="63"/>
      <c r="F62665" s="64"/>
    </row>
    <row r="62666" spans="4:6">
      <c r="D62666" s="63"/>
      <c r="F62666" s="64"/>
    </row>
    <row r="62667" spans="4:6">
      <c r="D62667" s="63"/>
      <c r="F62667" s="64"/>
    </row>
    <row r="62668" spans="4:6">
      <c r="D62668" s="63"/>
      <c r="F62668" s="64"/>
    </row>
    <row r="62669" spans="4:6">
      <c r="D62669" s="63"/>
      <c r="F62669" s="64"/>
    </row>
    <row r="62670" spans="4:6">
      <c r="D62670" s="63"/>
      <c r="F62670" s="64"/>
    </row>
    <row r="62671" spans="4:6">
      <c r="D62671" s="63"/>
      <c r="F62671" s="64"/>
    </row>
    <row r="62672" spans="4:6">
      <c r="D62672" s="63"/>
      <c r="F62672" s="64"/>
    </row>
    <row r="62673" spans="4:6">
      <c r="D62673" s="63"/>
      <c r="F62673" s="64"/>
    </row>
    <row r="62674" spans="4:6">
      <c r="D62674" s="63"/>
      <c r="F62674" s="64"/>
    </row>
    <row r="62675" spans="4:6">
      <c r="D62675" s="63"/>
      <c r="F62675" s="64"/>
    </row>
    <row r="62676" spans="4:6">
      <c r="D62676" s="63"/>
      <c r="F62676" s="64"/>
    </row>
    <row r="62677" spans="4:6">
      <c r="D62677" s="63"/>
      <c r="F62677" s="64"/>
    </row>
    <row r="62678" spans="4:6">
      <c r="D62678" s="63"/>
      <c r="F62678" s="64"/>
    </row>
    <row r="62679" spans="4:6">
      <c r="D62679" s="63"/>
      <c r="F62679" s="64"/>
    </row>
    <row r="62680" spans="4:6">
      <c r="D62680" s="63"/>
      <c r="F62680" s="64"/>
    </row>
    <row r="62681" spans="4:6">
      <c r="D62681" s="63"/>
      <c r="F62681" s="64"/>
    </row>
    <row r="62682" spans="4:6">
      <c r="D62682" s="63"/>
      <c r="F62682" s="64"/>
    </row>
    <row r="62683" spans="4:6">
      <c r="D62683" s="63"/>
      <c r="F62683" s="64"/>
    </row>
    <row r="62684" spans="4:6">
      <c r="D62684" s="63"/>
      <c r="F62684" s="64"/>
    </row>
    <row r="62685" spans="4:6">
      <c r="D62685" s="63"/>
      <c r="F62685" s="64"/>
    </row>
    <row r="62686" spans="4:6">
      <c r="D62686" s="63"/>
      <c r="F62686" s="64"/>
    </row>
    <row r="62687" spans="4:6">
      <c r="D62687" s="63"/>
      <c r="F62687" s="64"/>
    </row>
    <row r="62688" spans="4:6">
      <c r="D62688" s="63"/>
      <c r="F62688" s="64"/>
    </row>
    <row r="62689" spans="4:6">
      <c r="D62689" s="63"/>
      <c r="F62689" s="64"/>
    </row>
    <row r="62690" spans="4:6">
      <c r="D62690" s="63"/>
      <c r="F62690" s="64"/>
    </row>
    <row r="62691" spans="4:6">
      <c r="D62691" s="63"/>
      <c r="F62691" s="64"/>
    </row>
    <row r="62692" spans="4:6">
      <c r="D62692" s="63"/>
      <c r="F62692" s="64"/>
    </row>
    <row r="62693" spans="4:6">
      <c r="D62693" s="63"/>
      <c r="F62693" s="64"/>
    </row>
    <row r="62694" spans="4:6">
      <c r="D62694" s="63"/>
      <c r="F62694" s="64"/>
    </row>
    <row r="62695" spans="4:6">
      <c r="D62695" s="63"/>
      <c r="F62695" s="64"/>
    </row>
    <row r="62696" spans="4:6">
      <c r="D62696" s="63"/>
      <c r="F62696" s="64"/>
    </row>
    <row r="62697" spans="4:6">
      <c r="D62697" s="63"/>
      <c r="F62697" s="64"/>
    </row>
    <row r="62698" spans="4:6">
      <c r="D62698" s="63"/>
      <c r="F62698" s="64"/>
    </row>
    <row r="62699" spans="4:6">
      <c r="D62699" s="63"/>
      <c r="F62699" s="64"/>
    </row>
    <row r="62700" spans="4:6">
      <c r="D62700" s="63"/>
      <c r="F62700" s="64"/>
    </row>
    <row r="62701" spans="4:6">
      <c r="D62701" s="63"/>
      <c r="F62701" s="64"/>
    </row>
    <row r="62702" spans="4:6">
      <c r="D62702" s="63"/>
      <c r="F62702" s="64"/>
    </row>
    <row r="62703" spans="4:6">
      <c r="D62703" s="63"/>
      <c r="F62703" s="64"/>
    </row>
    <row r="62704" spans="4:6">
      <c r="D62704" s="63"/>
      <c r="F62704" s="64"/>
    </row>
    <row r="62705" spans="4:6">
      <c r="D62705" s="63"/>
      <c r="F62705" s="64"/>
    </row>
    <row r="62706" spans="4:6">
      <c r="D62706" s="63"/>
      <c r="F62706" s="64"/>
    </row>
    <row r="62707" spans="4:6">
      <c r="D62707" s="63"/>
      <c r="F62707" s="64"/>
    </row>
    <row r="62708" spans="4:6">
      <c r="D62708" s="63"/>
      <c r="F62708" s="64"/>
    </row>
    <row r="62709" spans="4:6">
      <c r="D62709" s="63"/>
      <c r="F62709" s="64"/>
    </row>
    <row r="62710" spans="4:6">
      <c r="D62710" s="63"/>
      <c r="F62710" s="64"/>
    </row>
    <row r="62711" spans="4:6">
      <c r="D62711" s="63"/>
      <c r="F62711" s="64"/>
    </row>
    <row r="62712" spans="4:6">
      <c r="D62712" s="63"/>
      <c r="F62712" s="64"/>
    </row>
    <row r="62713" spans="4:6">
      <c r="D62713" s="63"/>
      <c r="F62713" s="64"/>
    </row>
    <row r="62714" spans="4:6">
      <c r="D62714" s="63"/>
      <c r="F62714" s="64"/>
    </row>
    <row r="62715" spans="4:6">
      <c r="D62715" s="63"/>
      <c r="F62715" s="64"/>
    </row>
    <row r="62716" spans="4:6">
      <c r="D62716" s="63"/>
      <c r="F62716" s="64"/>
    </row>
    <row r="62717" spans="4:6">
      <c r="D62717" s="63"/>
      <c r="F62717" s="64"/>
    </row>
    <row r="62718" spans="4:6">
      <c r="D62718" s="63"/>
      <c r="F62718" s="64"/>
    </row>
    <row r="62719" spans="4:6">
      <c r="D62719" s="63"/>
      <c r="F62719" s="64"/>
    </row>
    <row r="62720" spans="4:6">
      <c r="D62720" s="63"/>
      <c r="F62720" s="64"/>
    </row>
    <row r="62721" spans="4:6">
      <c r="D62721" s="63"/>
      <c r="F62721" s="64"/>
    </row>
    <row r="62722" spans="4:6">
      <c r="D62722" s="63"/>
      <c r="F62722" s="64"/>
    </row>
    <row r="62723" spans="4:6">
      <c r="D62723" s="63"/>
      <c r="F62723" s="64"/>
    </row>
    <row r="62724" spans="4:6">
      <c r="D62724" s="63"/>
      <c r="F62724" s="64"/>
    </row>
    <row r="62725" spans="4:6">
      <c r="D62725" s="63"/>
      <c r="F62725" s="64"/>
    </row>
    <row r="62726" spans="4:6">
      <c r="D62726" s="63"/>
      <c r="F62726" s="64"/>
    </row>
    <row r="62727" spans="4:6">
      <c r="D62727" s="63"/>
      <c r="F62727" s="64"/>
    </row>
    <row r="62728" spans="4:6">
      <c r="D62728" s="63"/>
      <c r="F62728" s="64"/>
    </row>
    <row r="62729" spans="4:6">
      <c r="D62729" s="63"/>
      <c r="F62729" s="64"/>
    </row>
    <row r="62730" spans="4:6">
      <c r="D62730" s="63"/>
      <c r="F62730" s="64"/>
    </row>
    <row r="62731" spans="4:6">
      <c r="D62731" s="63"/>
      <c r="F62731" s="64"/>
    </row>
    <row r="62732" spans="4:6">
      <c r="D62732" s="63"/>
      <c r="F62732" s="64"/>
    </row>
    <row r="62733" spans="4:6">
      <c r="D62733" s="63"/>
      <c r="F62733" s="64"/>
    </row>
    <row r="62734" spans="4:6">
      <c r="D62734" s="63"/>
      <c r="F62734" s="64"/>
    </row>
    <row r="62735" spans="4:6">
      <c r="D62735" s="63"/>
      <c r="F62735" s="64"/>
    </row>
    <row r="62736" spans="4:6">
      <c r="D62736" s="63"/>
      <c r="F62736" s="64"/>
    </row>
    <row r="62737" spans="4:6">
      <c r="D62737" s="63"/>
      <c r="F62737" s="64"/>
    </row>
    <row r="62738" spans="4:6">
      <c r="D62738" s="63"/>
      <c r="F62738" s="64"/>
    </row>
    <row r="62739" spans="4:6">
      <c r="D62739" s="63"/>
      <c r="F62739" s="64"/>
    </row>
    <row r="62740" spans="4:6">
      <c r="D62740" s="63"/>
      <c r="F62740" s="64"/>
    </row>
    <row r="62741" spans="4:6">
      <c r="D62741" s="63"/>
      <c r="F62741" s="64"/>
    </row>
    <row r="62742" spans="4:6">
      <c r="D62742" s="63"/>
      <c r="F62742" s="64"/>
    </row>
    <row r="62743" spans="4:6">
      <c r="D62743" s="63"/>
      <c r="F62743" s="64"/>
    </row>
    <row r="62744" spans="4:6">
      <c r="D62744" s="63"/>
      <c r="F62744" s="64"/>
    </row>
    <row r="62745" spans="4:6">
      <c r="D62745" s="63"/>
      <c r="F62745" s="64"/>
    </row>
    <row r="62746" spans="4:6">
      <c r="D62746" s="63"/>
      <c r="F62746" s="64"/>
    </row>
    <row r="62747" spans="4:6">
      <c r="D62747" s="63"/>
      <c r="F62747" s="64"/>
    </row>
    <row r="62748" spans="4:6">
      <c r="D62748" s="63"/>
      <c r="F62748" s="64"/>
    </row>
    <row r="62749" spans="4:6">
      <c r="D62749" s="63"/>
      <c r="F62749" s="64"/>
    </row>
    <row r="62750" spans="4:6">
      <c r="D62750" s="63"/>
      <c r="F62750" s="64"/>
    </row>
    <row r="62751" spans="4:6">
      <c r="D62751" s="63"/>
      <c r="F62751" s="64"/>
    </row>
    <row r="62752" spans="4:6">
      <c r="D62752" s="63"/>
      <c r="F62752" s="64"/>
    </row>
    <row r="62753" spans="4:6">
      <c r="D62753" s="63"/>
      <c r="F62753" s="64"/>
    </row>
    <row r="62754" spans="4:6">
      <c r="D62754" s="63"/>
      <c r="F62754" s="64"/>
    </row>
    <row r="62755" spans="4:6">
      <c r="D62755" s="63"/>
      <c r="F62755" s="64"/>
    </row>
    <row r="62756" spans="4:6">
      <c r="D62756" s="63"/>
      <c r="F62756" s="64"/>
    </row>
    <row r="62757" spans="4:6">
      <c r="D62757" s="63"/>
      <c r="F62757" s="64"/>
    </row>
    <row r="62758" spans="4:6">
      <c r="D62758" s="63"/>
      <c r="F62758" s="64"/>
    </row>
    <row r="62759" spans="4:6">
      <c r="D62759" s="63"/>
      <c r="F62759" s="64"/>
    </row>
    <row r="62760" spans="4:6">
      <c r="D62760" s="63"/>
      <c r="F62760" s="64"/>
    </row>
    <row r="62761" spans="4:6">
      <c r="D62761" s="63"/>
      <c r="F62761" s="64"/>
    </row>
    <row r="62762" spans="4:6">
      <c r="D62762" s="63"/>
      <c r="F62762" s="64"/>
    </row>
    <row r="62763" spans="4:6">
      <c r="D62763" s="63"/>
      <c r="F62763" s="64"/>
    </row>
    <row r="62764" spans="4:6">
      <c r="D62764" s="63"/>
      <c r="F62764" s="64"/>
    </row>
    <row r="62765" spans="4:6">
      <c r="D62765" s="63"/>
      <c r="F62765" s="64"/>
    </row>
    <row r="62766" spans="4:6">
      <c r="D62766" s="63"/>
      <c r="F62766" s="64"/>
    </row>
    <row r="62767" spans="4:6">
      <c r="D62767" s="63"/>
      <c r="F62767" s="64"/>
    </row>
    <row r="62768" spans="4:6">
      <c r="D62768" s="63"/>
      <c r="F62768" s="64"/>
    </row>
    <row r="62769" spans="4:6">
      <c r="D62769" s="63"/>
      <c r="F62769" s="64"/>
    </row>
    <row r="62770" spans="4:6">
      <c r="D62770" s="63"/>
      <c r="F62770" s="64"/>
    </row>
    <row r="62771" spans="4:6">
      <c r="D62771" s="63"/>
      <c r="F62771" s="64"/>
    </row>
    <row r="62772" spans="4:6">
      <c r="D62772" s="63"/>
      <c r="F62772" s="64"/>
    </row>
    <row r="62773" spans="4:6">
      <c r="D62773" s="63"/>
      <c r="F62773" s="64"/>
    </row>
    <row r="62774" spans="4:6">
      <c r="D62774" s="63"/>
      <c r="F62774" s="64"/>
    </row>
    <row r="62775" spans="4:6">
      <c r="D62775" s="63"/>
      <c r="F62775" s="64"/>
    </row>
    <row r="62776" spans="4:6">
      <c r="D62776" s="63"/>
      <c r="F62776" s="64"/>
    </row>
    <row r="62777" spans="4:6">
      <c r="D62777" s="63"/>
      <c r="F62777" s="64"/>
    </row>
    <row r="62778" spans="4:6">
      <c r="D62778" s="63"/>
      <c r="F62778" s="64"/>
    </row>
    <row r="62779" spans="4:6">
      <c r="D62779" s="63"/>
      <c r="F62779" s="64"/>
    </row>
    <row r="62780" spans="4:6">
      <c r="D62780" s="63"/>
      <c r="F62780" s="64"/>
    </row>
    <row r="62781" spans="4:6">
      <c r="D62781" s="63"/>
      <c r="F62781" s="64"/>
    </row>
    <row r="62782" spans="4:6">
      <c r="D62782" s="63"/>
      <c r="F62782" s="64"/>
    </row>
    <row r="62783" spans="4:6">
      <c r="D62783" s="63"/>
      <c r="F62783" s="64"/>
    </row>
    <row r="62784" spans="4:6">
      <c r="D62784" s="63"/>
      <c r="F62784" s="64"/>
    </row>
    <row r="62785" spans="4:6">
      <c r="D62785" s="63"/>
      <c r="F62785" s="64"/>
    </row>
    <row r="62786" spans="4:6">
      <c r="D62786" s="63"/>
      <c r="F62786" s="64"/>
    </row>
    <row r="62787" spans="4:6">
      <c r="D62787" s="63"/>
      <c r="F62787" s="64"/>
    </row>
    <row r="62788" spans="4:6">
      <c r="D62788" s="63"/>
      <c r="F62788" s="64"/>
    </row>
    <row r="62789" spans="4:6">
      <c r="D62789" s="63"/>
      <c r="F62789" s="64"/>
    </row>
    <row r="62790" spans="4:6">
      <c r="D62790" s="63"/>
      <c r="F62790" s="64"/>
    </row>
    <row r="62791" spans="4:6">
      <c r="D62791" s="63"/>
      <c r="F62791" s="64"/>
    </row>
    <row r="62792" spans="4:6">
      <c r="D62792" s="63"/>
      <c r="F62792" s="64"/>
    </row>
    <row r="62793" spans="4:6">
      <c r="D62793" s="63"/>
      <c r="F62793" s="64"/>
    </row>
    <row r="62794" spans="4:6">
      <c r="D62794" s="63"/>
      <c r="F62794" s="64"/>
    </row>
    <row r="62795" spans="4:6">
      <c r="D62795" s="63"/>
      <c r="F62795" s="64"/>
    </row>
    <row r="62796" spans="4:6">
      <c r="D62796" s="63"/>
      <c r="F62796" s="64"/>
    </row>
    <row r="62797" spans="4:6">
      <c r="D62797" s="63"/>
      <c r="F62797" s="64"/>
    </row>
    <row r="62798" spans="4:6">
      <c r="D62798" s="63"/>
      <c r="F62798" s="64"/>
    </row>
    <row r="62799" spans="4:6">
      <c r="D62799" s="63"/>
      <c r="F62799" s="64"/>
    </row>
    <row r="62800" spans="4:6">
      <c r="D62800" s="63"/>
      <c r="F62800" s="64"/>
    </row>
    <row r="62801" spans="4:6">
      <c r="D62801" s="63"/>
      <c r="F62801" s="64"/>
    </row>
    <row r="62802" spans="4:6">
      <c r="D62802" s="63"/>
      <c r="F62802" s="64"/>
    </row>
    <row r="62803" spans="4:6">
      <c r="D62803" s="63"/>
      <c r="F62803" s="64"/>
    </row>
    <row r="62804" spans="4:6">
      <c r="D62804" s="63"/>
      <c r="F62804" s="64"/>
    </row>
    <row r="62805" spans="4:6">
      <c r="D62805" s="63"/>
      <c r="F62805" s="64"/>
    </row>
    <row r="62806" spans="4:6">
      <c r="D62806" s="63"/>
      <c r="F62806" s="64"/>
    </row>
    <row r="62807" spans="4:6">
      <c r="D62807" s="63"/>
      <c r="F62807" s="64"/>
    </row>
    <row r="62808" spans="4:6">
      <c r="D62808" s="63"/>
      <c r="F62808" s="64"/>
    </row>
    <row r="62809" spans="4:6">
      <c r="D62809" s="63"/>
      <c r="F62809" s="64"/>
    </row>
    <row r="62810" spans="4:6">
      <c r="D62810" s="63"/>
      <c r="F62810" s="64"/>
    </row>
    <row r="62811" spans="4:6">
      <c r="D62811" s="63"/>
      <c r="F62811" s="64"/>
    </row>
    <row r="62812" spans="4:6">
      <c r="D62812" s="63"/>
      <c r="F62812" s="64"/>
    </row>
    <row r="62813" spans="4:6">
      <c r="D62813" s="63"/>
      <c r="F62813" s="64"/>
    </row>
    <row r="62814" spans="4:6">
      <c r="D62814" s="63"/>
      <c r="F62814" s="64"/>
    </row>
    <row r="62815" spans="4:6">
      <c r="D62815" s="63"/>
      <c r="F62815" s="64"/>
    </row>
    <row r="62816" spans="4:6">
      <c r="D62816" s="63"/>
      <c r="F62816" s="64"/>
    </row>
    <row r="62817" spans="4:6">
      <c r="D62817" s="63"/>
      <c r="F62817" s="64"/>
    </row>
    <row r="62818" spans="4:6">
      <c r="D62818" s="63"/>
      <c r="F62818" s="64"/>
    </row>
    <row r="62819" spans="4:6">
      <c r="D62819" s="63"/>
      <c r="F62819" s="64"/>
    </row>
    <row r="62820" spans="4:6">
      <c r="D62820" s="63"/>
      <c r="F62820" s="64"/>
    </row>
    <row r="62821" spans="4:6">
      <c r="D62821" s="63"/>
      <c r="F62821" s="64"/>
    </row>
    <row r="62822" spans="4:6">
      <c r="D62822" s="63"/>
      <c r="F62822" s="64"/>
    </row>
    <row r="62823" spans="4:6">
      <c r="D62823" s="63"/>
      <c r="F62823" s="64"/>
    </row>
    <row r="62824" spans="4:6">
      <c r="D62824" s="63"/>
      <c r="F62824" s="64"/>
    </row>
    <row r="62825" spans="4:6">
      <c r="D62825" s="63"/>
      <c r="F62825" s="64"/>
    </row>
    <row r="62826" spans="4:6">
      <c r="D62826" s="63"/>
      <c r="F62826" s="64"/>
    </row>
    <row r="62827" spans="4:6">
      <c r="D62827" s="63"/>
      <c r="F62827" s="64"/>
    </row>
    <row r="62828" spans="4:6">
      <c r="D62828" s="63"/>
      <c r="F62828" s="64"/>
    </row>
    <row r="62829" spans="4:6">
      <c r="D62829" s="63"/>
      <c r="F62829" s="64"/>
    </row>
    <row r="62830" spans="4:6">
      <c r="D62830" s="63"/>
      <c r="F62830" s="64"/>
    </row>
    <row r="62831" spans="4:6">
      <c r="D62831" s="63"/>
      <c r="F62831" s="64"/>
    </row>
    <row r="62832" spans="4:6">
      <c r="D62832" s="63"/>
      <c r="F62832" s="64"/>
    </row>
    <row r="62833" spans="4:6">
      <c r="D62833" s="63"/>
      <c r="F62833" s="64"/>
    </row>
    <row r="62834" spans="4:6">
      <c r="D62834" s="63"/>
      <c r="F62834" s="64"/>
    </row>
    <row r="62835" spans="4:6">
      <c r="D62835" s="63"/>
      <c r="F62835" s="64"/>
    </row>
    <row r="62836" spans="4:6">
      <c r="D62836" s="63"/>
      <c r="F62836" s="64"/>
    </row>
    <row r="62837" spans="4:6">
      <c r="D62837" s="63"/>
      <c r="F62837" s="64"/>
    </row>
    <row r="62838" spans="4:6">
      <c r="D62838" s="63"/>
      <c r="F62838" s="64"/>
    </row>
    <row r="62839" spans="4:6">
      <c r="D62839" s="63"/>
      <c r="F62839" s="64"/>
    </row>
    <row r="62840" spans="4:6">
      <c r="D62840" s="63"/>
      <c r="F62840" s="64"/>
    </row>
    <row r="62841" spans="4:6">
      <c r="D62841" s="63"/>
      <c r="F62841" s="64"/>
    </row>
    <row r="62842" spans="4:6">
      <c r="D62842" s="63"/>
      <c r="F62842" s="64"/>
    </row>
    <row r="62843" spans="4:6">
      <c r="D62843" s="63"/>
      <c r="F62843" s="64"/>
    </row>
    <row r="62844" spans="4:6">
      <c r="D62844" s="63"/>
      <c r="F62844" s="64"/>
    </row>
    <row r="62845" spans="4:6">
      <c r="D62845" s="63"/>
      <c r="F62845" s="64"/>
    </row>
    <row r="62846" spans="4:6">
      <c r="D62846" s="63"/>
      <c r="F62846" s="64"/>
    </row>
    <row r="62847" spans="4:6">
      <c r="D62847" s="63"/>
      <c r="F62847" s="64"/>
    </row>
    <row r="62848" spans="4:6">
      <c r="D62848" s="63"/>
      <c r="F62848" s="64"/>
    </row>
    <row r="62849" spans="4:6">
      <c r="D62849" s="63"/>
      <c r="F62849" s="64"/>
    </row>
    <row r="62850" spans="4:6">
      <c r="D62850" s="63"/>
      <c r="F62850" s="64"/>
    </row>
    <row r="62851" spans="4:6">
      <c r="D62851" s="63"/>
      <c r="F62851" s="64"/>
    </row>
    <row r="62852" spans="4:6">
      <c r="D62852" s="63"/>
      <c r="F62852" s="64"/>
    </row>
    <row r="62853" spans="4:6">
      <c r="D62853" s="63"/>
      <c r="F62853" s="64"/>
    </row>
    <row r="62854" spans="4:6">
      <c r="D62854" s="63"/>
      <c r="F62854" s="64"/>
    </row>
    <row r="62855" spans="4:6">
      <c r="D62855" s="63"/>
      <c r="F62855" s="64"/>
    </row>
    <row r="62856" spans="4:6">
      <c r="D62856" s="63"/>
      <c r="F62856" s="64"/>
    </row>
    <row r="62857" spans="4:6">
      <c r="D62857" s="63"/>
      <c r="F62857" s="64"/>
    </row>
    <row r="62858" spans="4:6">
      <c r="D62858" s="63"/>
      <c r="F62858" s="64"/>
    </row>
    <row r="62859" spans="4:6">
      <c r="D62859" s="63"/>
      <c r="F62859" s="64"/>
    </row>
    <row r="62860" spans="4:6">
      <c r="D62860" s="63"/>
      <c r="F62860" s="64"/>
    </row>
    <row r="62861" spans="4:6">
      <c r="D62861" s="63"/>
      <c r="F62861" s="64"/>
    </row>
    <row r="62862" spans="4:6">
      <c r="D62862" s="63"/>
      <c r="F62862" s="64"/>
    </row>
    <row r="62863" spans="4:6">
      <c r="D62863" s="63"/>
      <c r="F62863" s="64"/>
    </row>
    <row r="62864" spans="4:6">
      <c r="D62864" s="63"/>
      <c r="F62864" s="64"/>
    </row>
    <row r="62865" spans="4:6">
      <c r="D62865" s="63"/>
      <c r="F62865" s="64"/>
    </row>
    <row r="62866" spans="4:6">
      <c r="D62866" s="63"/>
      <c r="F62866" s="64"/>
    </row>
    <row r="62867" spans="4:6">
      <c r="D62867" s="63"/>
      <c r="F62867" s="64"/>
    </row>
    <row r="62868" spans="4:6">
      <c r="D62868" s="63"/>
      <c r="F62868" s="64"/>
    </row>
    <row r="62869" spans="4:6">
      <c r="D62869" s="63"/>
      <c r="F62869" s="64"/>
    </row>
    <row r="62870" spans="4:6">
      <c r="D62870" s="63"/>
      <c r="F62870" s="64"/>
    </row>
    <row r="62871" spans="4:6">
      <c r="D62871" s="63"/>
      <c r="F62871" s="64"/>
    </row>
    <row r="62872" spans="4:6">
      <c r="D62872" s="63"/>
      <c r="F62872" s="64"/>
    </row>
    <row r="62873" spans="4:6">
      <c r="D62873" s="63"/>
      <c r="F62873" s="64"/>
    </row>
    <row r="62874" spans="4:6">
      <c r="D62874" s="63"/>
      <c r="F62874" s="64"/>
    </row>
    <row r="62875" spans="4:6">
      <c r="D62875" s="63"/>
      <c r="F62875" s="64"/>
    </row>
    <row r="62876" spans="4:6">
      <c r="D62876" s="63"/>
      <c r="F62876" s="64"/>
    </row>
    <row r="62877" spans="4:6">
      <c r="D62877" s="63"/>
      <c r="F62877" s="64"/>
    </row>
    <row r="62878" spans="4:6">
      <c r="D62878" s="63"/>
      <c r="F62878" s="64"/>
    </row>
    <row r="62879" spans="4:6">
      <c r="D62879" s="63"/>
      <c r="F62879" s="64"/>
    </row>
    <row r="62880" spans="4:6">
      <c r="D62880" s="63"/>
      <c r="F62880" s="64"/>
    </row>
    <row r="62881" spans="4:6">
      <c r="D62881" s="63"/>
      <c r="F62881" s="64"/>
    </row>
    <row r="62882" spans="4:6">
      <c r="D62882" s="63"/>
      <c r="F62882" s="64"/>
    </row>
    <row r="62883" spans="4:6">
      <c r="D62883" s="63"/>
      <c r="F62883" s="64"/>
    </row>
    <row r="62884" spans="4:6">
      <c r="D62884" s="63"/>
      <c r="F62884" s="64"/>
    </row>
    <row r="62885" spans="4:6">
      <c r="D62885" s="63"/>
      <c r="F62885" s="64"/>
    </row>
    <row r="62886" spans="4:6">
      <c r="D62886" s="63"/>
      <c r="F62886" s="64"/>
    </row>
    <row r="62887" spans="4:6">
      <c r="D62887" s="63"/>
      <c r="F62887" s="64"/>
    </row>
    <row r="62888" spans="4:6">
      <c r="D62888" s="63"/>
      <c r="F62888" s="64"/>
    </row>
    <row r="62889" spans="4:6">
      <c r="D62889" s="63"/>
      <c r="F62889" s="64"/>
    </row>
    <row r="62890" spans="4:6">
      <c r="D62890" s="63"/>
      <c r="F62890" s="64"/>
    </row>
    <row r="62891" spans="4:6">
      <c r="D62891" s="63"/>
      <c r="F62891" s="64"/>
    </row>
    <row r="62892" spans="4:6">
      <c r="D62892" s="63"/>
      <c r="F62892" s="64"/>
    </row>
    <row r="62893" spans="4:6">
      <c r="D62893" s="63"/>
      <c r="F62893" s="64"/>
    </row>
    <row r="62894" spans="4:6">
      <c r="D62894" s="63"/>
      <c r="F62894" s="64"/>
    </row>
    <row r="62895" spans="4:6">
      <c r="D62895" s="63"/>
      <c r="F62895" s="64"/>
    </row>
    <row r="62896" spans="4:6">
      <c r="D62896" s="63"/>
      <c r="F62896" s="64"/>
    </row>
    <row r="62897" spans="4:6">
      <c r="D62897" s="63"/>
      <c r="F62897" s="64"/>
    </row>
    <row r="62898" spans="4:6">
      <c r="D62898" s="63"/>
      <c r="F62898" s="64"/>
    </row>
    <row r="62899" spans="4:6">
      <c r="D62899" s="63"/>
      <c r="F62899" s="64"/>
    </row>
    <row r="62900" spans="4:6">
      <c r="D62900" s="63"/>
      <c r="F62900" s="64"/>
    </row>
    <row r="62901" spans="4:6">
      <c r="D62901" s="63"/>
      <c r="F62901" s="64"/>
    </row>
    <row r="62902" spans="4:6">
      <c r="D62902" s="63"/>
      <c r="F62902" s="64"/>
    </row>
    <row r="62903" spans="4:6">
      <c r="D62903" s="63"/>
      <c r="F62903" s="64"/>
    </row>
    <row r="62904" spans="4:6">
      <c r="D62904" s="63"/>
      <c r="F62904" s="64"/>
    </row>
    <row r="62905" spans="4:6">
      <c r="D62905" s="63"/>
      <c r="F62905" s="64"/>
    </row>
    <row r="62906" spans="4:6">
      <c r="D62906" s="63"/>
      <c r="F62906" s="64"/>
    </row>
    <row r="62907" spans="4:6">
      <c r="D62907" s="63"/>
      <c r="F62907" s="64"/>
    </row>
    <row r="62908" spans="4:6">
      <c r="D62908" s="63"/>
      <c r="F62908" s="64"/>
    </row>
    <row r="62909" spans="4:6">
      <c r="D62909" s="63"/>
      <c r="F62909" s="64"/>
    </row>
    <row r="62910" spans="4:6">
      <c r="D62910" s="63"/>
      <c r="F62910" s="64"/>
    </row>
    <row r="62911" spans="4:6">
      <c r="D62911" s="63"/>
      <c r="F62911" s="64"/>
    </row>
    <row r="62912" spans="4:6">
      <c r="D62912" s="63"/>
      <c r="F62912" s="64"/>
    </row>
    <row r="62913" spans="4:6">
      <c r="D62913" s="63"/>
      <c r="F62913" s="64"/>
    </row>
    <row r="62914" spans="4:6">
      <c r="D62914" s="63"/>
      <c r="F62914" s="64"/>
    </row>
    <row r="62915" spans="4:6">
      <c r="D62915" s="63"/>
      <c r="F62915" s="64"/>
    </row>
    <row r="62916" spans="4:6">
      <c r="D62916" s="63"/>
      <c r="F62916" s="64"/>
    </row>
    <row r="62917" spans="4:6">
      <c r="D62917" s="63"/>
      <c r="F62917" s="64"/>
    </row>
    <row r="62918" spans="4:6">
      <c r="D62918" s="63"/>
      <c r="F62918" s="64"/>
    </row>
    <row r="62919" spans="4:6">
      <c r="D62919" s="63"/>
      <c r="F62919" s="64"/>
    </row>
    <row r="62920" spans="4:6">
      <c r="D62920" s="63"/>
      <c r="F62920" s="64"/>
    </row>
    <row r="62921" spans="4:6">
      <c r="D62921" s="63"/>
      <c r="F62921" s="64"/>
    </row>
    <row r="62922" spans="4:6">
      <c r="D62922" s="63"/>
      <c r="F62922" s="64"/>
    </row>
    <row r="62923" spans="4:6">
      <c r="D62923" s="63"/>
      <c r="F62923" s="64"/>
    </row>
    <row r="62924" spans="4:6">
      <c r="D62924" s="63"/>
      <c r="F62924" s="64"/>
    </row>
    <row r="62925" spans="4:6">
      <c r="D62925" s="63"/>
      <c r="F62925" s="64"/>
    </row>
    <row r="62926" spans="4:6">
      <c r="D62926" s="63"/>
      <c r="F62926" s="64"/>
    </row>
    <row r="62927" spans="4:6">
      <c r="D62927" s="63"/>
      <c r="F62927" s="64"/>
    </row>
    <row r="62928" spans="4:6">
      <c r="D62928" s="63"/>
      <c r="F62928" s="64"/>
    </row>
    <row r="62929" spans="4:6">
      <c r="D62929" s="63"/>
      <c r="F62929" s="64"/>
    </row>
    <row r="62930" spans="4:6">
      <c r="D62930" s="63"/>
      <c r="F62930" s="64"/>
    </row>
    <row r="62931" spans="4:6">
      <c r="D62931" s="63"/>
      <c r="F62931" s="64"/>
    </row>
    <row r="62932" spans="4:6">
      <c r="D62932" s="63"/>
      <c r="F62932" s="64"/>
    </row>
    <row r="62933" spans="4:6">
      <c r="D62933" s="63"/>
      <c r="F62933" s="64"/>
    </row>
    <row r="62934" spans="4:6">
      <c r="D62934" s="63"/>
      <c r="F62934" s="64"/>
    </row>
    <row r="62935" spans="4:6">
      <c r="D62935" s="63"/>
      <c r="F62935" s="64"/>
    </row>
    <row r="62936" spans="4:6">
      <c r="D62936" s="63"/>
      <c r="F62936" s="64"/>
    </row>
    <row r="62937" spans="4:6">
      <c r="D62937" s="63"/>
      <c r="F62937" s="64"/>
    </row>
    <row r="62938" spans="4:6">
      <c r="D62938" s="63"/>
      <c r="F62938" s="64"/>
    </row>
    <row r="62939" spans="4:6">
      <c r="D62939" s="63"/>
      <c r="F62939" s="64"/>
    </row>
    <row r="62940" spans="4:6">
      <c r="D62940" s="63"/>
      <c r="F62940" s="64"/>
    </row>
    <row r="62941" spans="4:6">
      <c r="D62941" s="63"/>
      <c r="F62941" s="64"/>
    </row>
    <row r="62942" spans="4:6">
      <c r="D62942" s="63"/>
      <c r="F62942" s="64"/>
    </row>
    <row r="62943" spans="4:6">
      <c r="D62943" s="63"/>
      <c r="F62943" s="64"/>
    </row>
    <row r="62944" spans="4:6">
      <c r="D62944" s="63"/>
      <c r="F62944" s="64"/>
    </row>
    <row r="62945" spans="4:6">
      <c r="D62945" s="63"/>
      <c r="F62945" s="64"/>
    </row>
    <row r="62946" spans="4:6">
      <c r="D62946" s="63"/>
      <c r="F62946" s="64"/>
    </row>
    <row r="62947" spans="4:6">
      <c r="D62947" s="63"/>
      <c r="F62947" s="64"/>
    </row>
    <row r="62948" spans="4:6">
      <c r="D62948" s="63"/>
      <c r="F62948" s="64"/>
    </row>
    <row r="62949" spans="4:6">
      <c r="D62949" s="63"/>
      <c r="F62949" s="64"/>
    </row>
    <row r="62950" spans="4:6">
      <c r="D62950" s="63"/>
      <c r="F62950" s="64"/>
    </row>
    <row r="62951" spans="4:6">
      <c r="D62951" s="63"/>
      <c r="F62951" s="64"/>
    </row>
    <row r="62952" spans="4:6">
      <c r="D62952" s="63"/>
      <c r="F62952" s="64"/>
    </row>
    <row r="62953" spans="4:6">
      <c r="D62953" s="63"/>
      <c r="F62953" s="64"/>
    </row>
    <row r="62954" spans="4:6">
      <c r="D62954" s="63"/>
      <c r="F62954" s="64"/>
    </row>
    <row r="62955" spans="4:6">
      <c r="D62955" s="63"/>
      <c r="F62955" s="64"/>
    </row>
    <row r="62956" spans="4:6">
      <c r="D62956" s="63"/>
      <c r="F62956" s="64"/>
    </row>
    <row r="62957" spans="4:6">
      <c r="D62957" s="63"/>
      <c r="F62957" s="64"/>
    </row>
    <row r="62958" spans="4:6">
      <c r="D62958" s="63"/>
      <c r="F62958" s="64"/>
    </row>
    <row r="62959" spans="4:6">
      <c r="D62959" s="63"/>
      <c r="F62959" s="64"/>
    </row>
    <row r="62960" spans="4:6">
      <c r="D62960" s="63"/>
      <c r="F62960" s="64"/>
    </row>
    <row r="62961" spans="4:6">
      <c r="D62961" s="63"/>
      <c r="F62961" s="64"/>
    </row>
    <row r="62962" spans="4:6">
      <c r="D62962" s="63"/>
      <c r="F62962" s="64"/>
    </row>
    <row r="62963" spans="4:6">
      <c r="D62963" s="63"/>
      <c r="F62963" s="64"/>
    </row>
    <row r="62964" spans="4:6">
      <c r="D62964" s="63"/>
      <c r="F62964" s="64"/>
    </row>
    <row r="62965" spans="4:6">
      <c r="D62965" s="63"/>
      <c r="F62965" s="64"/>
    </row>
    <row r="62966" spans="4:6">
      <c r="D62966" s="63"/>
      <c r="F62966" s="64"/>
    </row>
    <row r="62967" spans="4:6">
      <c r="D62967" s="63"/>
      <c r="F62967" s="64"/>
    </row>
    <row r="62968" spans="4:6">
      <c r="D62968" s="63"/>
      <c r="F62968" s="64"/>
    </row>
    <row r="62969" spans="4:6">
      <c r="D62969" s="63"/>
      <c r="F62969" s="64"/>
    </row>
    <row r="62970" spans="4:6">
      <c r="D62970" s="63"/>
      <c r="F62970" s="64"/>
    </row>
    <row r="62971" spans="4:6">
      <c r="D62971" s="63"/>
      <c r="F62971" s="64"/>
    </row>
    <row r="62972" spans="4:6">
      <c r="D62972" s="63"/>
      <c r="F62972" s="64"/>
    </row>
    <row r="62973" spans="4:6">
      <c r="D62973" s="63"/>
      <c r="F62973" s="64"/>
    </row>
    <row r="62974" spans="4:6">
      <c r="D62974" s="63"/>
      <c r="F62974" s="64"/>
    </row>
    <row r="62975" spans="4:6">
      <c r="D62975" s="63"/>
      <c r="F62975" s="64"/>
    </row>
    <row r="62976" spans="4:6">
      <c r="D62976" s="63"/>
      <c r="F62976" s="64"/>
    </row>
    <row r="62977" spans="4:6">
      <c r="D62977" s="63"/>
      <c r="F62977" s="64"/>
    </row>
    <row r="62978" spans="4:6">
      <c r="D62978" s="63"/>
      <c r="F62978" s="64"/>
    </row>
    <row r="62979" spans="4:6">
      <c r="D62979" s="63"/>
      <c r="F62979" s="64"/>
    </row>
    <row r="62980" spans="4:6">
      <c r="D62980" s="63"/>
      <c r="F62980" s="64"/>
    </row>
    <row r="62981" spans="4:6">
      <c r="D62981" s="63"/>
      <c r="F62981" s="64"/>
    </row>
    <row r="62982" spans="4:6">
      <c r="D62982" s="63"/>
      <c r="F62982" s="64"/>
    </row>
    <row r="62983" spans="4:6">
      <c r="D62983" s="63"/>
      <c r="F62983" s="64"/>
    </row>
    <row r="62984" spans="4:6">
      <c r="D62984" s="63"/>
      <c r="F62984" s="64"/>
    </row>
    <row r="62985" spans="4:6">
      <c r="D62985" s="63"/>
      <c r="F62985" s="64"/>
    </row>
    <row r="62986" spans="4:6">
      <c r="D62986" s="63"/>
      <c r="F62986" s="64"/>
    </row>
    <row r="62987" spans="4:6">
      <c r="D62987" s="63"/>
      <c r="F62987" s="64"/>
    </row>
    <row r="62988" spans="4:6">
      <c r="D62988" s="63"/>
      <c r="F62988" s="64"/>
    </row>
    <row r="62989" spans="4:6">
      <c r="D62989" s="63"/>
      <c r="F62989" s="64"/>
    </row>
    <row r="62990" spans="4:6">
      <c r="D62990" s="63"/>
      <c r="F62990" s="64"/>
    </row>
    <row r="62991" spans="4:6">
      <c r="D62991" s="63"/>
      <c r="F62991" s="64"/>
    </row>
    <row r="62992" spans="4:6">
      <c r="D62992" s="63"/>
      <c r="F62992" s="64"/>
    </row>
    <row r="62993" spans="4:6">
      <c r="D62993" s="63"/>
      <c r="F62993" s="64"/>
    </row>
    <row r="62994" spans="4:6">
      <c r="D62994" s="63"/>
      <c r="F62994" s="64"/>
    </row>
    <row r="62995" spans="4:6">
      <c r="D62995" s="63"/>
      <c r="F62995" s="64"/>
    </row>
    <row r="62996" spans="4:6">
      <c r="D62996" s="63"/>
      <c r="F62996" s="64"/>
    </row>
    <row r="62997" spans="4:6">
      <c r="D62997" s="63"/>
      <c r="F62997" s="64"/>
    </row>
    <row r="62998" spans="4:6">
      <c r="D62998" s="63"/>
      <c r="F62998" s="64"/>
    </row>
    <row r="62999" spans="4:6">
      <c r="D62999" s="63"/>
      <c r="F62999" s="64"/>
    </row>
    <row r="63000" spans="4:6">
      <c r="D63000" s="63"/>
      <c r="F63000" s="64"/>
    </row>
    <row r="63001" spans="4:6">
      <c r="D63001" s="63"/>
      <c r="F63001" s="64"/>
    </row>
    <row r="63002" spans="4:6">
      <c r="D63002" s="63"/>
      <c r="F63002" s="64"/>
    </row>
    <row r="63003" spans="4:6">
      <c r="D63003" s="63"/>
      <c r="F63003" s="64"/>
    </row>
    <row r="63004" spans="4:6">
      <c r="D63004" s="63"/>
      <c r="F63004" s="64"/>
    </row>
    <row r="63005" spans="4:6">
      <c r="D63005" s="63"/>
      <c r="F63005" s="64"/>
    </row>
    <row r="63006" spans="4:6">
      <c r="D63006" s="63"/>
      <c r="F63006" s="64"/>
    </row>
    <row r="63007" spans="4:6">
      <c r="D63007" s="63"/>
      <c r="F63007" s="64"/>
    </row>
    <row r="63008" spans="4:6">
      <c r="D63008" s="63"/>
      <c r="F63008" s="64"/>
    </row>
    <row r="63009" spans="4:6">
      <c r="D63009" s="63"/>
      <c r="F63009" s="64"/>
    </row>
    <row r="63010" spans="4:6">
      <c r="D63010" s="63"/>
      <c r="F63010" s="64"/>
    </row>
    <row r="63011" spans="4:6">
      <c r="D63011" s="63"/>
      <c r="F63011" s="64"/>
    </row>
    <row r="63012" spans="4:6">
      <c r="D63012" s="63"/>
      <c r="F63012" s="64"/>
    </row>
    <row r="63013" spans="4:6">
      <c r="D63013" s="63"/>
      <c r="F63013" s="64"/>
    </row>
    <row r="63014" spans="4:6">
      <c r="D63014" s="63"/>
      <c r="F63014" s="64"/>
    </row>
    <row r="63015" spans="4:6">
      <c r="D63015" s="63"/>
      <c r="F63015" s="64"/>
    </row>
    <row r="63016" spans="4:6">
      <c r="D63016" s="63"/>
      <c r="F63016" s="64"/>
    </row>
    <row r="63017" spans="4:6">
      <c r="D63017" s="63"/>
      <c r="F63017" s="64"/>
    </row>
    <row r="63018" spans="4:6">
      <c r="D63018" s="63"/>
      <c r="F63018" s="64"/>
    </row>
    <row r="63019" spans="4:6">
      <c r="D63019" s="63"/>
      <c r="F63019" s="64"/>
    </row>
    <row r="63020" spans="4:6">
      <c r="D63020" s="63"/>
      <c r="F63020" s="64"/>
    </row>
    <row r="63021" spans="4:6">
      <c r="D63021" s="63"/>
      <c r="F63021" s="64"/>
    </row>
    <row r="63022" spans="4:6">
      <c r="D63022" s="63"/>
      <c r="F63022" s="64"/>
    </row>
    <row r="63023" spans="4:6">
      <c r="D63023" s="63"/>
      <c r="F63023" s="64"/>
    </row>
    <row r="63024" spans="4:6">
      <c r="D63024" s="63"/>
      <c r="F63024" s="64"/>
    </row>
    <row r="63025" spans="4:6">
      <c r="D63025" s="63"/>
      <c r="F63025" s="64"/>
    </row>
    <row r="63026" spans="4:6">
      <c r="D63026" s="63"/>
      <c r="F63026" s="64"/>
    </row>
    <row r="63027" spans="4:6">
      <c r="D63027" s="63"/>
      <c r="F63027" s="64"/>
    </row>
    <row r="63028" spans="4:6">
      <c r="D63028" s="63"/>
      <c r="F63028" s="64"/>
    </row>
    <row r="63029" spans="4:6">
      <c r="D63029" s="63"/>
      <c r="F63029" s="64"/>
    </row>
    <row r="63030" spans="4:6">
      <c r="D63030" s="63"/>
      <c r="F63030" s="64"/>
    </row>
    <row r="63031" spans="4:6">
      <c r="D63031" s="63"/>
      <c r="F63031" s="64"/>
    </row>
    <row r="63032" spans="4:6">
      <c r="D63032" s="63"/>
      <c r="F63032" s="64"/>
    </row>
    <row r="63033" spans="4:6">
      <c r="D63033" s="63"/>
      <c r="F63033" s="64"/>
    </row>
    <row r="63034" spans="4:6">
      <c r="D63034" s="63"/>
      <c r="F63034" s="64"/>
    </row>
    <row r="63035" spans="4:6">
      <c r="D63035" s="63"/>
      <c r="F63035" s="64"/>
    </row>
    <row r="63036" spans="4:6">
      <c r="D63036" s="63"/>
      <c r="F63036" s="64"/>
    </row>
    <row r="63037" spans="4:6">
      <c r="D63037" s="63"/>
      <c r="F63037" s="64"/>
    </row>
    <row r="63038" spans="4:6">
      <c r="D63038" s="63"/>
      <c r="F63038" s="64"/>
    </row>
    <row r="63039" spans="4:6">
      <c r="D63039" s="63"/>
      <c r="F63039" s="64"/>
    </row>
    <row r="63040" spans="4:6">
      <c r="D63040" s="63"/>
      <c r="F63040" s="64"/>
    </row>
    <row r="63041" spans="4:6">
      <c r="D63041" s="63"/>
      <c r="F63041" s="64"/>
    </row>
    <row r="63042" spans="4:6">
      <c r="D63042" s="63"/>
      <c r="F63042" s="64"/>
    </row>
    <row r="63043" spans="4:6">
      <c r="D63043" s="63"/>
      <c r="F63043" s="64"/>
    </row>
    <row r="63044" spans="4:6">
      <c r="D63044" s="63"/>
      <c r="F63044" s="64"/>
    </row>
    <row r="63045" spans="4:6">
      <c r="D63045" s="63"/>
      <c r="F63045" s="64"/>
    </row>
    <row r="63046" spans="4:6">
      <c r="D63046" s="63"/>
      <c r="F63046" s="64"/>
    </row>
    <row r="63047" spans="4:6">
      <c r="D63047" s="63"/>
      <c r="F63047" s="64"/>
    </row>
    <row r="63048" spans="4:6">
      <c r="D63048" s="63"/>
      <c r="F63048" s="64"/>
    </row>
    <row r="63049" spans="4:6">
      <c r="D63049" s="63"/>
      <c r="F63049" s="64"/>
    </row>
    <row r="63050" spans="4:6">
      <c r="D63050" s="63"/>
      <c r="F63050" s="64"/>
    </row>
    <row r="63051" spans="4:6">
      <c r="D63051" s="63"/>
      <c r="F63051" s="64"/>
    </row>
    <row r="63052" spans="4:6">
      <c r="D63052" s="63"/>
      <c r="F63052" s="64"/>
    </row>
    <row r="63053" spans="4:6">
      <c r="D63053" s="63"/>
      <c r="F63053" s="64"/>
    </row>
    <row r="63054" spans="4:6">
      <c r="D63054" s="63"/>
      <c r="F63054" s="64"/>
    </row>
    <row r="63055" spans="4:6">
      <c r="D63055" s="63"/>
      <c r="F63055" s="64"/>
    </row>
    <row r="63056" spans="4:6">
      <c r="D63056" s="63"/>
      <c r="F63056" s="64"/>
    </row>
    <row r="63057" spans="4:6">
      <c r="D63057" s="63"/>
      <c r="F63057" s="64"/>
    </row>
    <row r="63058" spans="4:6">
      <c r="D63058" s="63"/>
      <c r="F63058" s="64"/>
    </row>
    <row r="63059" spans="4:6">
      <c r="D63059" s="63"/>
      <c r="F63059" s="64"/>
    </row>
    <row r="63060" spans="4:6">
      <c r="D63060" s="63"/>
      <c r="F63060" s="64"/>
    </row>
    <row r="63061" spans="4:6">
      <c r="D63061" s="63"/>
      <c r="F63061" s="64"/>
    </row>
    <row r="63062" spans="4:6">
      <c r="D63062" s="63"/>
      <c r="F63062" s="64"/>
    </row>
    <row r="63063" spans="4:6">
      <c r="D63063" s="63"/>
      <c r="F63063" s="64"/>
    </row>
    <row r="63064" spans="4:6">
      <c r="D63064" s="63"/>
      <c r="F63064" s="64"/>
    </row>
    <row r="63065" spans="4:6">
      <c r="D63065" s="63"/>
      <c r="F63065" s="64"/>
    </row>
    <row r="63066" spans="4:6">
      <c r="D63066" s="63"/>
      <c r="F63066" s="64"/>
    </row>
    <row r="63067" spans="4:6">
      <c r="D63067" s="63"/>
      <c r="F63067" s="64"/>
    </row>
    <row r="63068" spans="4:6">
      <c r="D63068" s="63"/>
      <c r="F63068" s="64"/>
    </row>
    <row r="63069" spans="4:6">
      <c r="D63069" s="63"/>
      <c r="F63069" s="64"/>
    </row>
    <row r="63070" spans="4:6">
      <c r="D63070" s="63"/>
      <c r="F63070" s="64"/>
    </row>
    <row r="63071" spans="4:6">
      <c r="D63071" s="63"/>
      <c r="F63071" s="64"/>
    </row>
    <row r="63072" spans="4:6">
      <c r="D63072" s="63"/>
      <c r="F63072" s="64"/>
    </row>
    <row r="63073" spans="4:6">
      <c r="D63073" s="63"/>
      <c r="F63073" s="64"/>
    </row>
    <row r="63074" spans="4:6">
      <c r="D63074" s="63"/>
      <c r="F63074" s="64"/>
    </row>
    <row r="63075" spans="4:6">
      <c r="D63075" s="63"/>
      <c r="F63075" s="64"/>
    </row>
    <row r="63076" spans="4:6">
      <c r="D63076" s="63"/>
      <c r="F63076" s="64"/>
    </row>
    <row r="63077" spans="4:6">
      <c r="D63077" s="63"/>
      <c r="F63077" s="64"/>
    </row>
    <row r="63078" spans="4:6">
      <c r="D63078" s="63"/>
      <c r="F63078" s="64"/>
    </row>
    <row r="63079" spans="4:6">
      <c r="D63079" s="63"/>
      <c r="F63079" s="64"/>
    </row>
    <row r="63080" spans="4:6">
      <c r="D63080" s="63"/>
      <c r="F63080" s="64"/>
    </row>
    <row r="63081" spans="4:6">
      <c r="D63081" s="63"/>
      <c r="F63081" s="64"/>
    </row>
    <row r="63082" spans="4:6">
      <c r="D63082" s="63"/>
      <c r="F63082" s="64"/>
    </row>
    <row r="63083" spans="4:6">
      <c r="D63083" s="63"/>
      <c r="F63083" s="64"/>
    </row>
    <row r="63084" spans="4:6">
      <c r="D63084" s="63"/>
      <c r="F63084" s="64"/>
    </row>
    <row r="63085" spans="4:6">
      <c r="D63085" s="63"/>
      <c r="F63085" s="64"/>
    </row>
    <row r="63086" spans="4:6">
      <c r="D63086" s="63"/>
      <c r="F63086" s="64"/>
    </row>
    <row r="63087" spans="4:6">
      <c r="D63087" s="63"/>
      <c r="F63087" s="64"/>
    </row>
    <row r="63088" spans="4:6">
      <c r="D63088" s="63"/>
      <c r="F63088" s="64"/>
    </row>
    <row r="63089" spans="4:6">
      <c r="D63089" s="63"/>
      <c r="F63089" s="64"/>
    </row>
    <row r="63090" spans="4:6">
      <c r="D63090" s="63"/>
      <c r="F63090" s="64"/>
    </row>
    <row r="63091" spans="4:6">
      <c r="D63091" s="63"/>
      <c r="F63091" s="64"/>
    </row>
    <row r="63092" spans="4:6">
      <c r="D63092" s="63"/>
      <c r="F63092" s="64"/>
    </row>
    <row r="63093" spans="4:6">
      <c r="D63093" s="63"/>
      <c r="F63093" s="64"/>
    </row>
    <row r="63094" spans="4:6">
      <c r="D63094" s="63"/>
      <c r="F63094" s="64"/>
    </row>
    <row r="63095" spans="4:6">
      <c r="D63095" s="63"/>
      <c r="F63095" s="64"/>
    </row>
    <row r="63096" spans="4:6">
      <c r="D63096" s="63"/>
      <c r="F63096" s="64"/>
    </row>
    <row r="63097" spans="4:6">
      <c r="D63097" s="63"/>
      <c r="F63097" s="64"/>
    </row>
    <row r="63098" spans="4:6">
      <c r="D63098" s="63"/>
      <c r="F63098" s="64"/>
    </row>
    <row r="63099" spans="4:6">
      <c r="D63099" s="63"/>
      <c r="F63099" s="64"/>
    </row>
    <row r="63100" spans="4:6">
      <c r="D63100" s="63"/>
      <c r="F63100" s="64"/>
    </row>
    <row r="63101" spans="4:6">
      <c r="D63101" s="63"/>
      <c r="F63101" s="64"/>
    </row>
    <row r="63102" spans="4:6">
      <c r="D63102" s="63"/>
      <c r="F63102" s="64"/>
    </row>
    <row r="63103" spans="4:6">
      <c r="D63103" s="63"/>
      <c r="F63103" s="64"/>
    </row>
    <row r="63104" spans="4:6">
      <c r="D63104" s="63"/>
      <c r="F63104" s="64"/>
    </row>
    <row r="63105" spans="4:6">
      <c r="D63105" s="63"/>
      <c r="F63105" s="64"/>
    </row>
    <row r="63106" spans="4:6">
      <c r="D63106" s="63"/>
      <c r="F63106" s="64"/>
    </row>
    <row r="63107" spans="4:6">
      <c r="D63107" s="63"/>
      <c r="F63107" s="64"/>
    </row>
    <row r="63108" spans="4:6">
      <c r="D63108" s="63"/>
      <c r="F63108" s="64"/>
    </row>
    <row r="63109" spans="4:6">
      <c r="D63109" s="63"/>
      <c r="F63109" s="64"/>
    </row>
    <row r="63110" spans="4:6">
      <c r="D63110" s="63"/>
      <c r="F63110" s="64"/>
    </row>
    <row r="63111" spans="4:6">
      <c r="D63111" s="63"/>
      <c r="F63111" s="64"/>
    </row>
    <row r="63112" spans="4:6">
      <c r="D63112" s="63"/>
      <c r="F63112" s="64"/>
    </row>
    <row r="63113" spans="4:6">
      <c r="D63113" s="63"/>
      <c r="F63113" s="64"/>
    </row>
    <row r="63114" spans="4:6">
      <c r="D63114" s="63"/>
      <c r="F63114" s="64"/>
    </row>
    <row r="63115" spans="4:6">
      <c r="D63115" s="63"/>
      <c r="F63115" s="64"/>
    </row>
    <row r="63116" spans="4:6">
      <c r="D63116" s="63"/>
      <c r="F63116" s="64"/>
    </row>
    <row r="63117" spans="4:6">
      <c r="D63117" s="63"/>
      <c r="F63117" s="64"/>
    </row>
    <row r="63118" spans="4:6">
      <c r="D63118" s="63"/>
      <c r="F63118" s="64"/>
    </row>
    <row r="63119" spans="4:6">
      <c r="D63119" s="63"/>
      <c r="F63119" s="64"/>
    </row>
    <row r="63120" spans="4:6">
      <c r="D63120" s="63"/>
      <c r="F63120" s="64"/>
    </row>
    <row r="63121" spans="4:6">
      <c r="D63121" s="63"/>
      <c r="F63121" s="64"/>
    </row>
    <row r="63122" spans="4:6">
      <c r="D63122" s="63"/>
      <c r="F63122" s="64"/>
    </row>
    <row r="63123" spans="4:6">
      <c r="D63123" s="63"/>
      <c r="F63123" s="64"/>
    </row>
    <row r="63124" spans="4:6">
      <c r="D63124" s="63"/>
      <c r="F63124" s="64"/>
    </row>
    <row r="63125" spans="4:6">
      <c r="D63125" s="63"/>
      <c r="F63125" s="64"/>
    </row>
    <row r="63126" spans="4:6">
      <c r="D63126" s="63"/>
      <c r="F63126" s="64"/>
    </row>
    <row r="63127" spans="4:6">
      <c r="D63127" s="63"/>
      <c r="F63127" s="64"/>
    </row>
    <row r="63128" spans="4:6">
      <c r="D63128" s="63"/>
      <c r="F63128" s="64"/>
    </row>
    <row r="63129" spans="4:6">
      <c r="D63129" s="63"/>
      <c r="F63129" s="64"/>
    </row>
    <row r="63130" spans="4:6">
      <c r="D63130" s="63"/>
      <c r="F63130" s="64"/>
    </row>
    <row r="63131" spans="4:6">
      <c r="D63131" s="63"/>
      <c r="F63131" s="64"/>
    </row>
    <row r="63132" spans="4:6">
      <c r="D63132" s="63"/>
      <c r="F63132" s="64"/>
    </row>
    <row r="63133" spans="4:6">
      <c r="D63133" s="63"/>
      <c r="F63133" s="64"/>
    </row>
    <row r="63134" spans="4:6">
      <c r="D63134" s="63"/>
      <c r="F63134" s="64"/>
    </row>
    <row r="63135" spans="4:6">
      <c r="D63135" s="63"/>
      <c r="F63135" s="64"/>
    </row>
    <row r="63136" spans="4:6">
      <c r="D63136" s="63"/>
      <c r="F63136" s="64"/>
    </row>
    <row r="63137" spans="4:6">
      <c r="D63137" s="63"/>
      <c r="F63137" s="64"/>
    </row>
    <row r="63138" spans="4:6">
      <c r="D63138" s="63"/>
      <c r="F63138" s="64"/>
    </row>
    <row r="63139" spans="4:6">
      <c r="D63139" s="63"/>
      <c r="F63139" s="64"/>
    </row>
    <row r="63140" spans="4:6">
      <c r="D63140" s="63"/>
      <c r="F63140" s="64"/>
    </row>
    <row r="63141" spans="4:6">
      <c r="D63141" s="63"/>
      <c r="F63141" s="64"/>
    </row>
    <row r="63142" spans="4:6">
      <c r="D63142" s="63"/>
      <c r="F63142" s="64"/>
    </row>
    <row r="63143" spans="4:6">
      <c r="D63143" s="63"/>
      <c r="F63143" s="64"/>
    </row>
    <row r="63144" spans="4:6">
      <c r="D63144" s="63"/>
      <c r="F63144" s="64"/>
    </row>
    <row r="63145" spans="4:6">
      <c r="D63145" s="63"/>
      <c r="F63145" s="64"/>
    </row>
    <row r="63146" spans="4:6">
      <c r="D63146" s="63"/>
      <c r="F63146" s="64"/>
    </row>
    <row r="63147" spans="4:6">
      <c r="D63147" s="63"/>
      <c r="F63147" s="64"/>
    </row>
    <row r="63148" spans="4:6">
      <c r="D63148" s="63"/>
      <c r="F63148" s="64"/>
    </row>
    <row r="63149" spans="4:6">
      <c r="D63149" s="63"/>
      <c r="F63149" s="64"/>
    </row>
    <row r="63150" spans="4:6">
      <c r="D63150" s="63"/>
      <c r="F63150" s="64"/>
    </row>
    <row r="63151" spans="4:6">
      <c r="D63151" s="63"/>
      <c r="F63151" s="64"/>
    </row>
    <row r="63152" spans="4:6">
      <c r="D63152" s="63"/>
      <c r="F63152" s="64"/>
    </row>
    <row r="63153" spans="4:6">
      <c r="D63153" s="63"/>
      <c r="F63153" s="64"/>
    </row>
    <row r="63154" spans="4:6">
      <c r="D63154" s="63"/>
      <c r="F63154" s="64"/>
    </row>
    <row r="63155" spans="4:6">
      <c r="D63155" s="63"/>
      <c r="F63155" s="64"/>
    </row>
    <row r="63156" spans="4:6">
      <c r="D63156" s="63"/>
      <c r="F63156" s="64"/>
    </row>
    <row r="63157" spans="4:6">
      <c r="D63157" s="63"/>
      <c r="F63157" s="64"/>
    </row>
    <row r="63158" spans="4:6">
      <c r="D63158" s="63"/>
      <c r="F63158" s="64"/>
    </row>
    <row r="63159" spans="4:6">
      <c r="D63159" s="63"/>
      <c r="F63159" s="64"/>
    </row>
    <row r="63160" spans="4:6">
      <c r="D63160" s="63"/>
      <c r="F63160" s="64"/>
    </row>
    <row r="63161" spans="4:6">
      <c r="D63161" s="63"/>
      <c r="F63161" s="64"/>
    </row>
    <row r="63162" spans="4:6">
      <c r="D63162" s="63"/>
      <c r="F63162" s="64"/>
    </row>
    <row r="63163" spans="4:6">
      <c r="D63163" s="63"/>
      <c r="F63163" s="64"/>
    </row>
    <row r="63164" spans="4:6">
      <c r="D63164" s="63"/>
      <c r="F63164" s="64"/>
    </row>
    <row r="63165" spans="4:6">
      <c r="D63165" s="63"/>
      <c r="F63165" s="64"/>
    </row>
    <row r="63166" spans="4:6">
      <c r="D63166" s="63"/>
      <c r="F63166" s="64"/>
    </row>
    <row r="63167" spans="4:6">
      <c r="D63167" s="63"/>
      <c r="F63167" s="64"/>
    </row>
    <row r="63168" spans="4:6">
      <c r="D63168" s="63"/>
      <c r="F63168" s="64"/>
    </row>
    <row r="63169" spans="4:6">
      <c r="D63169" s="63"/>
      <c r="F63169" s="64"/>
    </row>
    <row r="63170" spans="4:6">
      <c r="D63170" s="63"/>
      <c r="F63170" s="64"/>
    </row>
    <row r="63171" spans="4:6">
      <c r="D63171" s="63"/>
      <c r="F63171" s="64"/>
    </row>
    <row r="63172" spans="4:6">
      <c r="D63172" s="63"/>
      <c r="F63172" s="64"/>
    </row>
    <row r="63173" spans="4:6">
      <c r="D63173" s="63"/>
      <c r="F63173" s="64"/>
    </row>
    <row r="63174" spans="4:6">
      <c r="D63174" s="63"/>
      <c r="F63174" s="64"/>
    </row>
    <row r="63175" spans="4:6">
      <c r="D63175" s="63"/>
      <c r="F63175" s="64"/>
    </row>
    <row r="63176" spans="4:6">
      <c r="D63176" s="63"/>
      <c r="F63176" s="64"/>
    </row>
    <row r="63177" spans="4:6">
      <c r="D63177" s="63"/>
      <c r="F63177" s="64"/>
    </row>
    <row r="63178" spans="4:6">
      <c r="D63178" s="63"/>
      <c r="F63178" s="64"/>
    </row>
    <row r="63179" spans="4:6">
      <c r="D63179" s="63"/>
      <c r="F63179" s="64"/>
    </row>
    <row r="63180" spans="4:6">
      <c r="D63180" s="63"/>
      <c r="F63180" s="64"/>
    </row>
    <row r="63181" spans="4:6">
      <c r="D63181" s="63"/>
      <c r="F63181" s="64"/>
    </row>
    <row r="63182" spans="4:6">
      <c r="D63182" s="63"/>
      <c r="F63182" s="64"/>
    </row>
    <row r="63183" spans="4:6">
      <c r="D63183" s="63"/>
      <c r="F63183" s="64"/>
    </row>
    <row r="63184" spans="4:6">
      <c r="D63184" s="63"/>
      <c r="F63184" s="64"/>
    </row>
    <row r="63185" spans="4:6">
      <c r="D63185" s="63"/>
      <c r="F63185" s="64"/>
    </row>
    <row r="63186" spans="4:6">
      <c r="D63186" s="63"/>
      <c r="F63186" s="64"/>
    </row>
    <row r="63187" spans="4:6">
      <c r="D63187" s="63"/>
      <c r="F63187" s="64"/>
    </row>
    <row r="63188" spans="4:6">
      <c r="D63188" s="63"/>
      <c r="F63188" s="64"/>
    </row>
    <row r="63189" spans="4:6">
      <c r="D63189" s="63"/>
      <c r="F63189" s="64"/>
    </row>
    <row r="63190" spans="4:6">
      <c r="D63190" s="63"/>
      <c r="F63190" s="64"/>
    </row>
    <row r="63191" spans="4:6">
      <c r="D63191" s="63"/>
      <c r="F63191" s="64"/>
    </row>
    <row r="63192" spans="4:6">
      <c r="D63192" s="63"/>
      <c r="F63192" s="64"/>
    </row>
    <row r="63193" spans="4:6">
      <c r="D63193" s="63"/>
      <c r="F63193" s="64"/>
    </row>
    <row r="63194" spans="4:6">
      <c r="D63194" s="63"/>
      <c r="F63194" s="64"/>
    </row>
    <row r="63195" spans="4:6">
      <c r="D63195" s="63"/>
      <c r="F63195" s="64"/>
    </row>
    <row r="63196" spans="4:6">
      <c r="D63196" s="63"/>
      <c r="F63196" s="64"/>
    </row>
    <row r="63197" spans="4:6">
      <c r="D63197" s="63"/>
      <c r="F63197" s="64"/>
    </row>
    <row r="63198" spans="4:6">
      <c r="D63198" s="63"/>
      <c r="F63198" s="64"/>
    </row>
    <row r="63199" spans="4:6">
      <c r="D63199" s="63"/>
      <c r="F63199" s="64"/>
    </row>
    <row r="63200" spans="4:6">
      <c r="D63200" s="63"/>
      <c r="F63200" s="64"/>
    </row>
    <row r="63201" spans="4:6">
      <c r="D63201" s="63"/>
      <c r="F63201" s="64"/>
    </row>
    <row r="63202" spans="4:6">
      <c r="D63202" s="63"/>
      <c r="F63202" s="64"/>
    </row>
    <row r="63203" spans="4:6">
      <c r="D63203" s="63"/>
      <c r="F63203" s="64"/>
    </row>
    <row r="63204" spans="4:6">
      <c r="D63204" s="63"/>
      <c r="F63204" s="64"/>
    </row>
    <row r="63205" spans="4:6">
      <c r="D63205" s="63"/>
      <c r="F63205" s="64"/>
    </row>
    <row r="63206" spans="4:6">
      <c r="D63206" s="63"/>
      <c r="F63206" s="64"/>
    </row>
    <row r="63207" spans="4:6">
      <c r="D63207" s="63"/>
      <c r="F63207" s="64"/>
    </row>
    <row r="63208" spans="4:6">
      <c r="D63208" s="63"/>
      <c r="F63208" s="64"/>
    </row>
    <row r="63209" spans="4:6">
      <c r="D63209" s="63"/>
      <c r="F63209" s="64"/>
    </row>
    <row r="63210" spans="4:6">
      <c r="D63210" s="63"/>
      <c r="F63210" s="64"/>
    </row>
    <row r="63211" spans="4:6">
      <c r="D63211" s="63"/>
      <c r="F63211" s="64"/>
    </row>
    <row r="63212" spans="4:6">
      <c r="D63212" s="63"/>
      <c r="F63212" s="64"/>
    </row>
    <row r="63213" spans="4:6">
      <c r="D63213" s="63"/>
      <c r="F63213" s="64"/>
    </row>
    <row r="63214" spans="4:6">
      <c r="D63214" s="63"/>
      <c r="F63214" s="64"/>
    </row>
    <row r="63215" spans="4:6">
      <c r="D63215" s="63"/>
      <c r="F63215" s="64"/>
    </row>
    <row r="63216" spans="4:6">
      <c r="D63216" s="63"/>
      <c r="F63216" s="64"/>
    </row>
    <row r="63217" spans="4:6">
      <c r="D63217" s="63"/>
      <c r="F63217" s="64"/>
    </row>
    <row r="63218" spans="4:6">
      <c r="D63218" s="63"/>
      <c r="F63218" s="64"/>
    </row>
    <row r="63219" spans="4:6">
      <c r="D63219" s="63"/>
      <c r="F63219" s="64"/>
    </row>
    <row r="63220" spans="4:6">
      <c r="D63220" s="63"/>
      <c r="F63220" s="64"/>
    </row>
    <row r="63221" spans="4:6">
      <c r="D63221" s="63"/>
      <c r="F63221" s="64"/>
    </row>
    <row r="63222" spans="4:6">
      <c r="D63222" s="63"/>
      <c r="F63222" s="64"/>
    </row>
    <row r="63223" spans="4:6">
      <c r="D63223" s="63"/>
      <c r="F63223" s="64"/>
    </row>
    <row r="63224" spans="4:6">
      <c r="D63224" s="63"/>
      <c r="F63224" s="64"/>
    </row>
    <row r="63225" spans="4:6">
      <c r="D63225" s="63"/>
      <c r="F63225" s="64"/>
    </row>
    <row r="63226" spans="4:6">
      <c r="D63226" s="63"/>
      <c r="F63226" s="64"/>
    </row>
    <row r="63227" spans="4:6">
      <c r="D63227" s="63"/>
      <c r="F63227" s="64"/>
    </row>
    <row r="63228" spans="4:6">
      <c r="D63228" s="63"/>
      <c r="F63228" s="64"/>
    </row>
    <row r="63229" spans="4:6">
      <c r="D63229" s="63"/>
      <c r="F63229" s="64"/>
    </row>
    <row r="63230" spans="4:6">
      <c r="D63230" s="63"/>
      <c r="F63230" s="64"/>
    </row>
    <row r="63231" spans="4:6">
      <c r="D63231" s="63"/>
      <c r="F63231" s="64"/>
    </row>
    <row r="63232" spans="4:6">
      <c r="D63232" s="63"/>
      <c r="F63232" s="64"/>
    </row>
    <row r="63233" spans="4:6">
      <c r="D63233" s="63"/>
      <c r="F63233" s="64"/>
    </row>
    <row r="63234" spans="4:6">
      <c r="D63234" s="63"/>
      <c r="F63234" s="64"/>
    </row>
    <row r="63235" spans="4:6">
      <c r="D63235" s="63"/>
      <c r="F63235" s="64"/>
    </row>
    <row r="63236" spans="4:6">
      <c r="D63236" s="63"/>
      <c r="F63236" s="64"/>
    </row>
    <row r="63237" spans="4:6">
      <c r="D63237" s="63"/>
      <c r="F63237" s="64"/>
    </row>
    <row r="63238" spans="4:6">
      <c r="D63238" s="63"/>
      <c r="F63238" s="64"/>
    </row>
    <row r="63239" spans="4:6">
      <c r="D63239" s="63"/>
      <c r="F63239" s="64"/>
    </row>
    <row r="63240" spans="4:6">
      <c r="D63240" s="63"/>
      <c r="F63240" s="64"/>
    </row>
    <row r="63241" spans="4:6">
      <c r="D63241" s="63"/>
      <c r="F63241" s="64"/>
    </row>
    <row r="63242" spans="4:6">
      <c r="D63242" s="63"/>
      <c r="F63242" s="64"/>
    </row>
    <row r="63243" spans="4:6">
      <c r="D63243" s="63"/>
      <c r="F63243" s="64"/>
    </row>
    <row r="63244" spans="4:6">
      <c r="D63244" s="63"/>
      <c r="F63244" s="64"/>
    </row>
    <row r="63245" spans="4:6">
      <c r="D63245" s="63"/>
      <c r="F63245" s="64"/>
    </row>
    <row r="63246" spans="4:6">
      <c r="D63246" s="63"/>
      <c r="F63246" s="64"/>
    </row>
    <row r="63247" spans="4:6">
      <c r="D63247" s="63"/>
      <c r="F63247" s="64"/>
    </row>
    <row r="63248" spans="4:6">
      <c r="D63248" s="63"/>
      <c r="F63248" s="64"/>
    </row>
    <row r="63249" spans="4:6">
      <c r="D63249" s="63"/>
      <c r="F63249" s="64"/>
    </row>
    <row r="63250" spans="4:6">
      <c r="D63250" s="63"/>
      <c r="F63250" s="64"/>
    </row>
    <row r="63251" spans="4:6">
      <c r="D63251" s="63"/>
      <c r="F63251" s="64"/>
    </row>
    <row r="63252" spans="4:6">
      <c r="D63252" s="63"/>
      <c r="F63252" s="64"/>
    </row>
    <row r="63253" spans="4:6">
      <c r="D63253" s="63"/>
      <c r="F63253" s="64"/>
    </row>
    <row r="63254" spans="4:6">
      <c r="D63254" s="63"/>
      <c r="F63254" s="64"/>
    </row>
    <row r="63255" spans="4:6">
      <c r="D63255" s="63"/>
      <c r="F63255" s="64"/>
    </row>
    <row r="63256" spans="4:6">
      <c r="D63256" s="63"/>
      <c r="F63256" s="64"/>
    </row>
    <row r="63257" spans="4:6">
      <c r="D63257" s="63"/>
      <c r="F63257" s="64"/>
    </row>
    <row r="63258" spans="4:6">
      <c r="D63258" s="63"/>
      <c r="F63258" s="64"/>
    </row>
    <row r="63259" spans="4:6">
      <c r="D63259" s="63"/>
      <c r="F63259" s="64"/>
    </row>
    <row r="63260" spans="4:6">
      <c r="D63260" s="63"/>
      <c r="F63260" s="64"/>
    </row>
    <row r="63261" spans="4:6">
      <c r="D63261" s="63"/>
      <c r="F63261" s="64"/>
    </row>
    <row r="63262" spans="4:6">
      <c r="D63262" s="63"/>
      <c r="F63262" s="64"/>
    </row>
    <row r="63263" spans="4:6">
      <c r="D63263" s="63"/>
      <c r="F63263" s="64"/>
    </row>
    <row r="63264" spans="4:6">
      <c r="D63264" s="63"/>
      <c r="F63264" s="64"/>
    </row>
    <row r="63265" spans="4:6">
      <c r="D63265" s="63"/>
      <c r="F63265" s="64"/>
    </row>
    <row r="63266" spans="4:6">
      <c r="D63266" s="63"/>
      <c r="F63266" s="64"/>
    </row>
    <row r="63267" spans="4:6">
      <c r="D63267" s="63"/>
      <c r="F63267" s="64"/>
    </row>
    <row r="63268" spans="4:6">
      <c r="D63268" s="63"/>
      <c r="F63268" s="64"/>
    </row>
    <row r="63269" spans="4:6">
      <c r="D63269" s="63"/>
      <c r="F63269" s="64"/>
    </row>
    <row r="63270" spans="4:6">
      <c r="D63270" s="63"/>
      <c r="F63270" s="64"/>
    </row>
    <row r="63271" spans="4:6">
      <c r="D63271" s="63"/>
      <c r="F63271" s="64"/>
    </row>
    <row r="63272" spans="4:6">
      <c r="D63272" s="63"/>
      <c r="F63272" s="64"/>
    </row>
    <row r="63273" spans="4:6">
      <c r="D63273" s="63"/>
      <c r="F63273" s="64"/>
    </row>
    <row r="63274" spans="4:6">
      <c r="D63274" s="63"/>
      <c r="F63274" s="64"/>
    </row>
    <row r="63275" spans="4:6">
      <c r="D63275" s="63"/>
      <c r="F63275" s="64"/>
    </row>
    <row r="63276" spans="4:6">
      <c r="D63276" s="63"/>
      <c r="F63276" s="64"/>
    </row>
    <row r="63277" spans="4:6">
      <c r="D63277" s="63"/>
      <c r="F63277" s="64"/>
    </row>
    <row r="63278" spans="4:6">
      <c r="D63278" s="63"/>
      <c r="F63278" s="64"/>
    </row>
    <row r="63279" spans="4:6">
      <c r="D63279" s="63"/>
      <c r="F63279" s="64"/>
    </row>
    <row r="63280" spans="4:6">
      <c r="D63280" s="63"/>
      <c r="F63280" s="64"/>
    </row>
    <row r="63281" spans="4:6">
      <c r="D63281" s="63"/>
      <c r="F63281" s="64"/>
    </row>
    <row r="63282" spans="4:6">
      <c r="D63282" s="63"/>
      <c r="F63282" s="64"/>
    </row>
    <row r="63283" spans="4:6">
      <c r="D63283" s="63"/>
      <c r="F63283" s="64"/>
    </row>
    <row r="63284" spans="4:6">
      <c r="D63284" s="63"/>
      <c r="F63284" s="64"/>
    </row>
    <row r="63285" spans="4:6">
      <c r="D63285" s="63"/>
      <c r="F63285" s="64"/>
    </row>
    <row r="63286" spans="4:6">
      <c r="D63286" s="63"/>
      <c r="F63286" s="64"/>
    </row>
    <row r="63287" spans="4:6">
      <c r="D63287" s="63"/>
      <c r="F63287" s="64"/>
    </row>
    <row r="63288" spans="4:6">
      <c r="D63288" s="63"/>
      <c r="F63288" s="64"/>
    </row>
    <row r="63289" spans="4:6">
      <c r="D63289" s="63"/>
      <c r="F63289" s="64"/>
    </row>
    <row r="63290" spans="4:6">
      <c r="D63290" s="63"/>
      <c r="F63290" s="64"/>
    </row>
    <row r="63291" spans="4:6">
      <c r="D63291" s="63"/>
      <c r="F63291" s="64"/>
    </row>
    <row r="63292" spans="4:6">
      <c r="D63292" s="63"/>
      <c r="F63292" s="64"/>
    </row>
    <row r="63293" spans="4:6">
      <c r="D63293" s="63"/>
      <c r="F63293" s="64"/>
    </row>
    <row r="63294" spans="4:6">
      <c r="D63294" s="63"/>
      <c r="F63294" s="64"/>
    </row>
    <row r="63295" spans="4:6">
      <c r="D63295" s="63"/>
      <c r="F63295" s="64"/>
    </row>
    <row r="63296" spans="4:6">
      <c r="D63296" s="63"/>
      <c r="F63296" s="64"/>
    </row>
    <row r="63297" spans="4:6">
      <c r="D63297" s="63"/>
      <c r="F63297" s="64"/>
    </row>
    <row r="63298" spans="4:6">
      <c r="D63298" s="63"/>
      <c r="F63298" s="64"/>
    </row>
    <row r="63299" spans="4:6">
      <c r="D63299" s="63"/>
      <c r="F63299" s="64"/>
    </row>
    <row r="63300" spans="4:6">
      <c r="D63300" s="63"/>
      <c r="F63300" s="64"/>
    </row>
    <row r="63301" spans="4:6">
      <c r="D63301" s="63"/>
      <c r="F63301" s="64"/>
    </row>
    <row r="63302" spans="4:6">
      <c r="D63302" s="63"/>
      <c r="F63302" s="64"/>
    </row>
    <row r="63303" spans="4:6">
      <c r="D63303" s="63"/>
      <c r="F63303" s="64"/>
    </row>
    <row r="63304" spans="4:6">
      <c r="D63304" s="63"/>
      <c r="F63304" s="64"/>
    </row>
    <row r="63305" spans="4:6">
      <c r="D63305" s="63"/>
      <c r="F63305" s="64"/>
    </row>
    <row r="63306" spans="4:6">
      <c r="D63306" s="63"/>
      <c r="F63306" s="64"/>
    </row>
    <row r="63307" spans="4:6">
      <c r="D63307" s="63"/>
      <c r="F63307" s="64"/>
    </row>
    <row r="63308" spans="4:6">
      <c r="D63308" s="63"/>
      <c r="F63308" s="64"/>
    </row>
    <row r="63309" spans="4:6">
      <c r="D63309" s="63"/>
      <c r="F63309" s="64"/>
    </row>
    <row r="63310" spans="4:6">
      <c r="D63310" s="63"/>
      <c r="F63310" s="64"/>
    </row>
    <row r="63311" spans="4:6">
      <c r="D63311" s="63"/>
      <c r="F63311" s="64"/>
    </row>
    <row r="63312" spans="4:6">
      <c r="D63312" s="63"/>
      <c r="F63312" s="64"/>
    </row>
    <row r="63313" spans="4:6">
      <c r="D63313" s="63"/>
      <c r="F63313" s="64"/>
    </row>
    <row r="63314" spans="4:6">
      <c r="D63314" s="63"/>
      <c r="F63314" s="64"/>
    </row>
    <row r="63315" spans="4:6">
      <c r="D63315" s="63"/>
      <c r="F63315" s="64"/>
    </row>
    <row r="63316" spans="4:6">
      <c r="D63316" s="63"/>
      <c r="F63316" s="64"/>
    </row>
    <row r="63317" spans="4:6">
      <c r="D63317" s="63"/>
      <c r="F63317" s="64"/>
    </row>
    <row r="63318" spans="4:6">
      <c r="D63318" s="63"/>
      <c r="F63318" s="64"/>
    </row>
    <row r="63319" spans="4:6">
      <c r="D63319" s="63"/>
      <c r="F63319" s="64"/>
    </row>
    <row r="63320" spans="4:6">
      <c r="D63320" s="63"/>
      <c r="F63320" s="64"/>
    </row>
    <row r="63321" spans="4:6">
      <c r="D63321" s="63"/>
      <c r="F63321" s="64"/>
    </row>
    <row r="63322" spans="4:6">
      <c r="D63322" s="63"/>
      <c r="F63322" s="64"/>
    </row>
    <row r="63323" spans="4:6">
      <c r="D63323" s="63"/>
      <c r="F63323" s="64"/>
    </row>
    <row r="63324" spans="4:6">
      <c r="D63324" s="63"/>
      <c r="F63324" s="64"/>
    </row>
    <row r="63325" spans="4:6">
      <c r="D63325" s="63"/>
      <c r="F63325" s="64"/>
    </row>
    <row r="63326" spans="4:6">
      <c r="D63326" s="63"/>
      <c r="F63326" s="64"/>
    </row>
    <row r="63327" spans="4:6">
      <c r="D63327" s="63"/>
      <c r="F63327" s="64"/>
    </row>
    <row r="63328" spans="4:6">
      <c r="D63328" s="63"/>
      <c r="F63328" s="64"/>
    </row>
    <row r="63329" spans="4:6">
      <c r="D63329" s="63"/>
      <c r="F63329" s="64"/>
    </row>
    <row r="63330" spans="4:6">
      <c r="D63330" s="63"/>
      <c r="F63330" s="64"/>
    </row>
    <row r="63331" spans="4:6">
      <c r="D63331" s="63"/>
      <c r="F63331" s="64"/>
    </row>
    <row r="63332" spans="4:6">
      <c r="D63332" s="63"/>
      <c r="F63332" s="64"/>
    </row>
    <row r="63333" spans="4:6">
      <c r="D63333" s="63"/>
      <c r="F63333" s="64"/>
    </row>
    <row r="63334" spans="4:6">
      <c r="D63334" s="63"/>
      <c r="F63334" s="64"/>
    </row>
    <row r="63335" spans="4:6">
      <c r="D63335" s="63"/>
      <c r="F63335" s="64"/>
    </row>
    <row r="63336" spans="4:6">
      <c r="D63336" s="63"/>
      <c r="F63336" s="64"/>
    </row>
    <row r="63337" spans="4:6">
      <c r="D63337" s="63"/>
      <c r="F63337" s="64"/>
    </row>
    <row r="63338" spans="4:6">
      <c r="D63338" s="63"/>
      <c r="F63338" s="64"/>
    </row>
    <row r="63339" spans="4:6">
      <c r="D63339" s="63"/>
      <c r="F63339" s="64"/>
    </row>
    <row r="63340" spans="4:6">
      <c r="D63340" s="63"/>
      <c r="F63340" s="64"/>
    </row>
    <row r="63341" spans="4:6">
      <c r="D63341" s="63"/>
      <c r="F63341" s="64"/>
    </row>
    <row r="63342" spans="4:6">
      <c r="D63342" s="63"/>
      <c r="F63342" s="64"/>
    </row>
    <row r="63343" spans="4:6">
      <c r="D63343" s="63"/>
      <c r="F63343" s="64"/>
    </row>
    <row r="63344" spans="4:6">
      <c r="D63344" s="63"/>
      <c r="F63344" s="64"/>
    </row>
    <row r="63345" spans="4:6">
      <c r="D63345" s="63"/>
      <c r="F63345" s="64"/>
    </row>
    <row r="63346" spans="4:6">
      <c r="D63346" s="63"/>
      <c r="F63346" s="64"/>
    </row>
    <row r="63347" spans="4:6">
      <c r="D63347" s="63"/>
      <c r="F63347" s="64"/>
    </row>
    <row r="63348" spans="4:6">
      <c r="D63348" s="63"/>
      <c r="F63348" s="64"/>
    </row>
    <row r="63349" spans="4:6">
      <c r="D63349" s="63"/>
      <c r="F63349" s="64"/>
    </row>
    <row r="63350" spans="4:6">
      <c r="D63350" s="63"/>
      <c r="F63350" s="64"/>
    </row>
    <row r="63351" spans="4:6">
      <c r="D63351" s="63"/>
      <c r="F63351" s="64"/>
    </row>
    <row r="63352" spans="4:6">
      <c r="D63352" s="63"/>
      <c r="F63352" s="64"/>
    </row>
    <row r="63353" spans="4:6">
      <c r="D63353" s="63"/>
      <c r="F63353" s="64"/>
    </row>
    <row r="63354" spans="4:6">
      <c r="D63354" s="63"/>
      <c r="F63354" s="64"/>
    </row>
    <row r="63355" spans="4:6">
      <c r="D63355" s="63"/>
      <c r="F63355" s="64"/>
    </row>
    <row r="63356" spans="4:6">
      <c r="D63356" s="63"/>
      <c r="F63356" s="64"/>
    </row>
    <row r="63357" spans="4:6">
      <c r="D63357" s="63"/>
      <c r="F63357" s="64"/>
    </row>
    <row r="63358" spans="4:6">
      <c r="D63358" s="63"/>
      <c r="F63358" s="64"/>
    </row>
    <row r="63359" spans="4:6">
      <c r="D63359" s="63"/>
      <c r="F63359" s="64"/>
    </row>
    <row r="63360" spans="4:6">
      <c r="D63360" s="63"/>
      <c r="F63360" s="64"/>
    </row>
    <row r="63361" spans="4:6">
      <c r="D63361" s="63"/>
      <c r="F63361" s="64"/>
    </row>
    <row r="63362" spans="4:6">
      <c r="D63362" s="63"/>
      <c r="F63362" s="64"/>
    </row>
    <row r="63363" spans="4:6">
      <c r="D63363" s="63"/>
      <c r="F63363" s="64"/>
    </row>
    <row r="63364" spans="4:6">
      <c r="D63364" s="63"/>
      <c r="F63364" s="64"/>
    </row>
    <row r="63365" spans="4:6">
      <c r="D63365" s="63"/>
      <c r="F63365" s="64"/>
    </row>
    <row r="63366" spans="4:6">
      <c r="D63366" s="63"/>
      <c r="F63366" s="64"/>
    </row>
    <row r="63367" spans="4:6">
      <c r="D63367" s="63"/>
      <c r="F63367" s="64"/>
    </row>
    <row r="63368" spans="4:6">
      <c r="D63368" s="63"/>
      <c r="F63368" s="64"/>
    </row>
    <row r="63369" spans="4:6">
      <c r="D63369" s="63"/>
      <c r="F63369" s="64"/>
    </row>
    <row r="63370" spans="4:6">
      <c r="D63370" s="63"/>
      <c r="F63370" s="64"/>
    </row>
    <row r="63371" spans="4:6">
      <c r="D63371" s="63"/>
      <c r="F63371" s="64"/>
    </row>
    <row r="63372" spans="4:6">
      <c r="D63372" s="63"/>
      <c r="F63372" s="64"/>
    </row>
    <row r="63373" spans="4:6">
      <c r="D63373" s="63"/>
      <c r="F63373" s="64"/>
    </row>
    <row r="63374" spans="4:6">
      <c r="D63374" s="63"/>
      <c r="F63374" s="64"/>
    </row>
    <row r="63375" spans="4:6">
      <c r="D63375" s="63"/>
      <c r="F63375" s="64"/>
    </row>
    <row r="63376" spans="4:6">
      <c r="D63376" s="63"/>
      <c r="F63376" s="64"/>
    </row>
    <row r="63377" spans="4:6">
      <c r="D63377" s="63"/>
      <c r="F63377" s="64"/>
    </row>
    <row r="63378" spans="4:6">
      <c r="D63378" s="63"/>
      <c r="F63378" s="64"/>
    </row>
    <row r="63379" spans="4:6">
      <c r="D63379" s="63"/>
      <c r="F63379" s="64"/>
    </row>
    <row r="63380" spans="4:6">
      <c r="D63380" s="63"/>
      <c r="F63380" s="64"/>
    </row>
    <row r="63381" spans="4:6">
      <c r="D63381" s="63"/>
      <c r="F63381" s="64"/>
    </row>
    <row r="63382" spans="4:6">
      <c r="D63382" s="63"/>
      <c r="F63382" s="64"/>
    </row>
    <row r="63383" spans="4:6">
      <c r="D63383" s="63"/>
      <c r="F63383" s="64"/>
    </row>
    <row r="63384" spans="4:6">
      <c r="D63384" s="63"/>
      <c r="F63384" s="64"/>
    </row>
    <row r="63385" spans="4:6">
      <c r="D63385" s="63"/>
      <c r="F63385" s="64"/>
    </row>
    <row r="63386" spans="4:6">
      <c r="D63386" s="63"/>
      <c r="F63386" s="64"/>
    </row>
    <row r="63387" spans="4:6">
      <c r="D63387" s="63"/>
      <c r="F63387" s="64"/>
    </row>
    <row r="63388" spans="4:6">
      <c r="D63388" s="63"/>
      <c r="F63388" s="64"/>
    </row>
    <row r="63389" spans="4:6">
      <c r="D63389" s="63"/>
      <c r="F63389" s="64"/>
    </row>
    <row r="63390" spans="4:6">
      <c r="D63390" s="63"/>
      <c r="F63390" s="64"/>
    </row>
    <row r="63391" spans="4:6">
      <c r="D63391" s="63"/>
      <c r="F63391" s="64"/>
    </row>
    <row r="63392" spans="4:6">
      <c r="D63392" s="63"/>
      <c r="F63392" s="64"/>
    </row>
    <row r="63393" spans="4:6">
      <c r="D63393" s="63"/>
      <c r="F63393" s="64"/>
    </row>
    <row r="63394" spans="4:6">
      <c r="D63394" s="63"/>
      <c r="F63394" s="64"/>
    </row>
    <row r="63395" spans="4:6">
      <c r="D63395" s="63"/>
      <c r="F63395" s="64"/>
    </row>
    <row r="63396" spans="4:6">
      <c r="D63396" s="63"/>
      <c r="F63396" s="64"/>
    </row>
    <row r="63397" spans="4:6">
      <c r="D63397" s="63"/>
      <c r="F63397" s="64"/>
    </row>
    <row r="63398" spans="4:6">
      <c r="D63398" s="63"/>
      <c r="F63398" s="64"/>
    </row>
    <row r="63399" spans="4:6">
      <c r="D63399" s="63"/>
      <c r="F63399" s="64"/>
    </row>
    <row r="63400" spans="4:6">
      <c r="D63400" s="63"/>
      <c r="F63400" s="64"/>
    </row>
    <row r="63401" spans="4:6">
      <c r="D63401" s="63"/>
      <c r="F63401" s="64"/>
    </row>
    <row r="63402" spans="4:6">
      <c r="D63402" s="63"/>
      <c r="F63402" s="64"/>
    </row>
    <row r="63403" spans="4:6">
      <c r="D63403" s="63"/>
      <c r="F63403" s="64"/>
    </row>
    <row r="63404" spans="4:6">
      <c r="D63404" s="63"/>
      <c r="F63404" s="64"/>
    </row>
    <row r="63405" spans="4:6">
      <c r="D63405" s="63"/>
      <c r="F63405" s="64"/>
    </row>
    <row r="63406" spans="4:6">
      <c r="D63406" s="63"/>
      <c r="F63406" s="64"/>
    </row>
    <row r="63407" spans="4:6">
      <c r="D63407" s="63"/>
      <c r="F63407" s="64"/>
    </row>
    <row r="63408" spans="4:6">
      <c r="D63408" s="63"/>
      <c r="F63408" s="64"/>
    </row>
    <row r="63409" spans="4:6">
      <c r="D63409" s="63"/>
      <c r="F63409" s="64"/>
    </row>
    <row r="63410" spans="4:6">
      <c r="D63410" s="63"/>
      <c r="F63410" s="64"/>
    </row>
    <row r="63411" spans="4:6">
      <c r="D63411" s="63"/>
      <c r="F63411" s="64"/>
    </row>
    <row r="63412" spans="4:6">
      <c r="D63412" s="63"/>
      <c r="F63412" s="64"/>
    </row>
    <row r="63413" spans="4:6">
      <c r="D63413" s="63"/>
      <c r="F63413" s="64"/>
    </row>
    <row r="63414" spans="4:6">
      <c r="D63414" s="63"/>
      <c r="F63414" s="64"/>
    </row>
    <row r="63415" spans="4:6">
      <c r="D63415" s="63"/>
      <c r="F63415" s="64"/>
    </row>
    <row r="63416" spans="4:6">
      <c r="D63416" s="63"/>
      <c r="F63416" s="64"/>
    </row>
  </sheetData>
  <phoneticPr fontId="8" type="noConversion"/>
  <pageMargins left="0.75" right="0.75" top="1" bottom="1" header="0.5" footer="0.5"/>
  <pageSetup paperSize="9" scale="77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2" tint="-0.499984740745262"/>
  </sheetPr>
  <dimension ref="B1:AK97"/>
  <sheetViews>
    <sheetView topLeftCell="O1" workbookViewId="0">
      <pane ySplit="4" topLeftCell="A74" activePane="bottomLeft" state="frozen"/>
      <selection activeCell="E88" sqref="E88"/>
      <selection pane="bottomLeft" activeCell="Y3" sqref="Y3"/>
    </sheetView>
  </sheetViews>
  <sheetFormatPr defaultColWidth="9.109375" defaultRowHeight="13.2"/>
  <cols>
    <col min="1" max="1" width="0.88671875" customWidth="1"/>
    <col min="2" max="2" width="11.6640625" bestFit="1" customWidth="1"/>
    <col min="3" max="3" width="13.109375" customWidth="1"/>
    <col min="4" max="4" width="11.5546875" bestFit="1" customWidth="1"/>
    <col min="5" max="5" width="11.44140625" customWidth="1"/>
    <col min="6" max="6" width="10" customWidth="1"/>
    <col min="7" max="7" width="11.44140625" customWidth="1"/>
    <col min="8" max="8" width="10.109375" bestFit="1" customWidth="1"/>
    <col min="9" max="9" width="9.33203125" bestFit="1" customWidth="1"/>
    <col min="10" max="10" width="31.6640625" customWidth="1"/>
    <col min="11" max="11" width="5.6640625" customWidth="1"/>
    <col min="12" max="12" width="11.109375" customWidth="1"/>
    <col min="13" max="13" width="10.109375" customWidth="1"/>
    <col min="14" max="18" width="9.33203125" customWidth="1"/>
    <col min="19" max="19" width="16.6640625" customWidth="1"/>
    <col min="20" max="21" width="9.33203125" customWidth="1"/>
    <col min="22" max="22" width="10.5546875" customWidth="1"/>
    <col min="23" max="29" width="14" customWidth="1"/>
    <col min="30" max="30" width="16.33203125" customWidth="1"/>
    <col min="31" max="31" width="13.33203125" customWidth="1"/>
    <col min="32" max="32" width="13.109375" customWidth="1"/>
    <col min="33" max="33" width="11.44140625" customWidth="1"/>
    <col min="34" max="34" width="10" customWidth="1"/>
    <col min="36" max="36" width="0.88671875" customWidth="1"/>
    <col min="37" max="37" width="14" bestFit="1" customWidth="1"/>
  </cols>
  <sheetData>
    <row r="1" spans="2:37">
      <c r="Y1" s="69">
        <f>Y3-X3</f>
        <v>7284810.9429497719</v>
      </c>
      <c r="AK1" s="389">
        <f>X3-AB3</f>
        <v>10579805.352972761</v>
      </c>
    </row>
    <row r="3" spans="2:37">
      <c r="S3" s="69">
        <f>SUM(S5:S97)</f>
        <v>87354952</v>
      </c>
      <c r="W3" s="69"/>
      <c r="X3" s="69">
        <f>SUM(X5:X97)</f>
        <v>22921116.837705459</v>
      </c>
      <c r="Y3" s="69">
        <f>SUM(Y5:Y97)</f>
        <v>30205927.780655231</v>
      </c>
      <c r="Z3" s="69"/>
      <c r="AA3" s="69">
        <f>SUM(AA5:AA97)</f>
        <v>15436933.831483204</v>
      </c>
      <c r="AB3" s="69">
        <f t="shared" ref="AB3" si="0">SUM(AB5:AB97)</f>
        <v>12341311.484732699</v>
      </c>
      <c r="AC3" s="69"/>
      <c r="AD3" s="69"/>
      <c r="AK3" s="394">
        <f>SUM(AK5:AK97)</f>
        <v>10590295.687878743</v>
      </c>
    </row>
    <row r="4" spans="2:37" s="33" customFormat="1" ht="71.400000000000006">
      <c r="B4" s="70" t="s">
        <v>1502</v>
      </c>
      <c r="C4" s="392" t="s">
        <v>345</v>
      </c>
      <c r="D4" s="70" t="s">
        <v>346</v>
      </c>
      <c r="E4" s="199" t="s">
        <v>347</v>
      </c>
      <c r="F4" s="66" t="s">
        <v>1052</v>
      </c>
      <c r="G4" s="391" t="s">
        <v>348</v>
      </c>
      <c r="H4" s="28" t="s">
        <v>1625</v>
      </c>
      <c r="I4" s="28" t="s">
        <v>969</v>
      </c>
      <c r="J4" s="28" t="s">
        <v>1626</v>
      </c>
      <c r="K4" s="28"/>
      <c r="L4" s="58" t="s">
        <v>1627</v>
      </c>
      <c r="M4" s="58" t="s">
        <v>970</v>
      </c>
      <c r="N4" s="373" t="s">
        <v>1628</v>
      </c>
      <c r="O4" s="29"/>
      <c r="P4" s="29" t="s">
        <v>1629</v>
      </c>
      <c r="Q4" s="29" t="s">
        <v>953</v>
      </c>
      <c r="R4" s="29" t="s">
        <v>1451</v>
      </c>
      <c r="S4" s="30" t="s">
        <v>1630</v>
      </c>
      <c r="T4" s="28" t="s">
        <v>1631</v>
      </c>
      <c r="U4" s="28" t="s">
        <v>1632</v>
      </c>
      <c r="V4" s="253" t="s">
        <v>1633</v>
      </c>
      <c r="W4" s="253" t="s">
        <v>1634</v>
      </c>
      <c r="X4" s="253" t="s">
        <v>1635</v>
      </c>
      <c r="Y4" s="253" t="s">
        <v>954</v>
      </c>
      <c r="Z4" s="253" t="s">
        <v>955</v>
      </c>
      <c r="AA4" s="253" t="s">
        <v>1636</v>
      </c>
      <c r="AB4" s="254" t="s">
        <v>1637</v>
      </c>
      <c r="AC4" s="255" t="s">
        <v>1638</v>
      </c>
      <c r="AD4" s="255" t="s">
        <v>1639</v>
      </c>
      <c r="AE4" s="255"/>
      <c r="AF4" s="247"/>
      <c r="AG4" s="57" t="s">
        <v>347</v>
      </c>
      <c r="AH4" s="57" t="s">
        <v>1583</v>
      </c>
      <c r="AI4" s="60" t="s">
        <v>80</v>
      </c>
      <c r="AK4" s="393" t="s">
        <v>2730</v>
      </c>
    </row>
    <row r="5" spans="2:37" s="60" customFormat="1">
      <c r="B5" s="73">
        <v>42978</v>
      </c>
      <c r="C5" s="73">
        <v>42978</v>
      </c>
      <c r="D5" s="388">
        <v>42978</v>
      </c>
      <c r="E5" s="208">
        <v>10041553</v>
      </c>
      <c r="F5" s="61" t="s">
        <v>1053</v>
      </c>
      <c r="G5" s="61" t="s">
        <v>1784</v>
      </c>
      <c r="H5" s="60">
        <v>143003515</v>
      </c>
      <c r="I5" s="60">
        <v>99</v>
      </c>
      <c r="J5" s="274" t="s">
        <v>1878</v>
      </c>
      <c r="K5" s="60" t="s">
        <v>1331</v>
      </c>
      <c r="L5" s="62">
        <v>39826</v>
      </c>
      <c r="M5" s="62">
        <v>45283</v>
      </c>
      <c r="N5" s="60">
        <v>179</v>
      </c>
      <c r="O5" s="60">
        <v>103</v>
      </c>
      <c r="P5" s="60">
        <v>179</v>
      </c>
      <c r="Q5" s="60">
        <v>103</v>
      </c>
      <c r="R5" s="60">
        <v>103</v>
      </c>
      <c r="S5" s="249">
        <v>2489052</v>
      </c>
      <c r="T5" s="60">
        <v>0.03</v>
      </c>
      <c r="U5" s="60">
        <v>8.6499999999999994E-2</v>
      </c>
      <c r="V5" s="249">
        <v>17265.002560446974</v>
      </c>
      <c r="W5" s="249">
        <v>1732966.1197210727</v>
      </c>
      <c r="X5" s="249">
        <v>756085.88027892727</v>
      </c>
      <c r="Y5" s="249">
        <v>1052874.2983010525</v>
      </c>
      <c r="Z5" s="249">
        <v>482909.39986088686</v>
      </c>
      <c r="AA5" s="249">
        <v>569964.89844016568</v>
      </c>
      <c r="AB5" s="249">
        <v>435066.1769202766</v>
      </c>
      <c r="AC5" s="249">
        <v>569964.89844016568</v>
      </c>
      <c r="AD5" s="249">
        <v>1357469.3385989186</v>
      </c>
      <c r="AE5" s="249">
        <v>601383.45832000766</v>
      </c>
      <c r="AF5" s="249">
        <v>-1.6298145055770874E-8</v>
      </c>
      <c r="AG5" s="61"/>
      <c r="AH5" s="74">
        <v>179</v>
      </c>
      <c r="AI5" s="60" t="s">
        <v>80</v>
      </c>
      <c r="AK5" s="249">
        <f>IF((X5-AB5)&lt;0,0,(X5-AB5))</f>
        <v>321019.70335865067</v>
      </c>
    </row>
    <row r="6" spans="2:37" s="60" customFormat="1">
      <c r="B6" s="73">
        <v>42978</v>
      </c>
      <c r="C6" s="73">
        <v>42978</v>
      </c>
      <c r="D6" s="388">
        <v>42978</v>
      </c>
      <c r="E6" s="208">
        <v>10041549</v>
      </c>
      <c r="F6" s="61" t="s">
        <v>1053</v>
      </c>
      <c r="G6" s="61" t="s">
        <v>1784</v>
      </c>
      <c r="H6" s="60">
        <v>143980472</v>
      </c>
      <c r="I6" s="60">
        <v>98</v>
      </c>
      <c r="J6" s="274" t="s">
        <v>2187</v>
      </c>
      <c r="K6" s="60" t="s">
        <v>1338</v>
      </c>
      <c r="L6" s="62">
        <v>41303</v>
      </c>
      <c r="M6" s="62">
        <v>43132</v>
      </c>
      <c r="N6" s="60">
        <v>60</v>
      </c>
      <c r="O6" s="60">
        <v>54</v>
      </c>
      <c r="P6" s="60">
        <v>60</v>
      </c>
      <c r="Q6" s="60">
        <v>54</v>
      </c>
      <c r="R6" s="60">
        <v>54</v>
      </c>
      <c r="S6" s="249">
        <v>228801</v>
      </c>
      <c r="T6" s="60">
        <v>0.05</v>
      </c>
      <c r="U6" s="60">
        <v>9.4E-2</v>
      </c>
      <c r="V6" s="249">
        <v>4317.7571289833459</v>
      </c>
      <c r="W6" s="249">
        <v>206068.43043439032</v>
      </c>
      <c r="X6" s="249">
        <v>22732.56956560968</v>
      </c>
      <c r="Y6" s="249">
        <v>52301.305570515746</v>
      </c>
      <c r="Z6" s="249">
        <v>29890.782780555717</v>
      </c>
      <c r="AA6" s="249">
        <v>22410.522789960029</v>
      </c>
      <c r="AB6" s="249">
        <v>20459.312609048713</v>
      </c>
      <c r="AC6" s="249">
        <v>22410.522789960029</v>
      </c>
      <c r="AD6" s="249">
        <v>52996.997304611374</v>
      </c>
      <c r="AE6" s="249">
        <v>30264.427739000763</v>
      </c>
      <c r="AF6" s="249">
        <v>9.3132257461547852E-10</v>
      </c>
      <c r="AG6" s="61"/>
      <c r="AH6" s="74">
        <v>60</v>
      </c>
      <c r="AI6" s="60" t="s">
        <v>80</v>
      </c>
      <c r="AK6" s="249">
        <f t="shared" ref="AK6:AK69" si="1">IF((X6-AB6)&lt;0,0,(X6-AB6))</f>
        <v>2273.2569565609665</v>
      </c>
    </row>
    <row r="7" spans="2:37" s="60" customFormat="1">
      <c r="B7" s="73">
        <v>42978</v>
      </c>
      <c r="C7" s="73">
        <v>42978</v>
      </c>
      <c r="D7" s="388">
        <v>42978</v>
      </c>
      <c r="E7" s="208">
        <v>10041922</v>
      </c>
      <c r="F7" s="61" t="s">
        <v>1053</v>
      </c>
      <c r="G7" s="61" t="s">
        <v>1784</v>
      </c>
      <c r="H7" s="60">
        <v>143980898</v>
      </c>
      <c r="I7" s="60">
        <v>98</v>
      </c>
      <c r="J7" s="274" t="s">
        <v>2207</v>
      </c>
      <c r="K7" s="60" t="s">
        <v>1338</v>
      </c>
      <c r="L7" s="62">
        <v>41376</v>
      </c>
      <c r="M7" s="62">
        <v>43922</v>
      </c>
      <c r="N7" s="60">
        <v>84</v>
      </c>
      <c r="O7" s="60">
        <v>52</v>
      </c>
      <c r="P7" s="60">
        <v>60</v>
      </c>
      <c r="Q7" s="60">
        <v>52</v>
      </c>
      <c r="R7" s="60">
        <v>52</v>
      </c>
      <c r="S7" s="249">
        <v>498365</v>
      </c>
      <c r="T7" s="60">
        <v>0.05</v>
      </c>
      <c r="U7" s="60">
        <v>9.4E-2</v>
      </c>
      <c r="V7" s="249">
        <v>9404.7623549975106</v>
      </c>
      <c r="W7" s="249">
        <v>448849.84477093606</v>
      </c>
      <c r="X7" s="249">
        <v>49515.155229063937</v>
      </c>
      <c r="Y7" s="249">
        <v>112851.5397525283</v>
      </c>
      <c r="Z7" s="249">
        <v>64529.397920421558</v>
      </c>
      <c r="AA7" s="249">
        <v>48322.141832106747</v>
      </c>
      <c r="AB7" s="249">
        <v>42913.134531855416</v>
      </c>
      <c r="AC7" s="249">
        <v>48322.141832106747</v>
      </c>
      <c r="AD7" s="249">
        <v>115435.89652891672</v>
      </c>
      <c r="AE7" s="249">
        <v>65920.741299850575</v>
      </c>
      <c r="AF7" s="249">
        <v>2.2118911147117615E-9</v>
      </c>
      <c r="AG7" s="61"/>
      <c r="AH7" s="74">
        <v>60</v>
      </c>
      <c r="AI7" s="60" t="s">
        <v>80</v>
      </c>
      <c r="AK7" s="249">
        <f t="shared" si="1"/>
        <v>6602.0206972085216</v>
      </c>
    </row>
    <row r="8" spans="2:37" s="60" customFormat="1">
      <c r="B8" s="73">
        <v>42962</v>
      </c>
      <c r="C8" s="73">
        <v>42962</v>
      </c>
      <c r="D8" s="388">
        <v>42978</v>
      </c>
      <c r="E8" s="208">
        <v>10041909</v>
      </c>
      <c r="F8" s="61" t="s">
        <v>1054</v>
      </c>
      <c r="G8" s="61" t="s">
        <v>1784</v>
      </c>
      <c r="H8" s="60">
        <v>143998991</v>
      </c>
      <c r="I8" s="60">
        <v>98</v>
      </c>
      <c r="J8" s="274" t="s">
        <v>2430</v>
      </c>
      <c r="K8" s="60" t="s">
        <v>1338</v>
      </c>
      <c r="L8" s="62">
        <v>41149</v>
      </c>
      <c r="M8" s="62">
        <v>42962</v>
      </c>
      <c r="N8" s="60">
        <v>60</v>
      </c>
      <c r="O8" s="60">
        <v>59</v>
      </c>
      <c r="P8" s="60">
        <v>60</v>
      </c>
      <c r="Q8" s="60">
        <v>59</v>
      </c>
      <c r="R8" s="60">
        <v>59</v>
      </c>
      <c r="S8" s="249">
        <v>100291</v>
      </c>
      <c r="T8" s="60">
        <v>0.05</v>
      </c>
      <c r="U8" s="60">
        <v>9.4E-2</v>
      </c>
      <c r="V8" s="249">
        <v>1892.6148933915006</v>
      </c>
      <c r="W8" s="249">
        <v>90326.567439370629</v>
      </c>
      <c r="X8" s="249">
        <v>9964.4325606293714</v>
      </c>
      <c r="Y8" s="249">
        <v>23215.615911103567</v>
      </c>
      <c r="Z8" s="249">
        <v>13258.040429658533</v>
      </c>
      <c r="AA8" s="249">
        <v>9957.5754814450338</v>
      </c>
      <c r="AB8" s="249">
        <v>9798.3586846188828</v>
      </c>
      <c r="AC8" s="249">
        <v>9957.5754814450338</v>
      </c>
      <c r="AD8" s="249">
        <v>23230.326164119833</v>
      </c>
      <c r="AE8" s="249">
        <v>13265.89360349004</v>
      </c>
      <c r="AF8" s="249">
        <v>4.220055416226387E-10</v>
      </c>
      <c r="AG8" s="61"/>
      <c r="AH8" s="74">
        <v>60</v>
      </c>
      <c r="AI8" s="60" t="s">
        <v>80</v>
      </c>
      <c r="AK8" s="249">
        <f t="shared" si="1"/>
        <v>166.07387601048868</v>
      </c>
    </row>
    <row r="9" spans="2:37" s="60" customFormat="1">
      <c r="B9" s="73">
        <v>42978</v>
      </c>
      <c r="C9" s="73">
        <v>42978</v>
      </c>
      <c r="D9" s="388">
        <v>42978</v>
      </c>
      <c r="E9" s="208">
        <v>10041632</v>
      </c>
      <c r="F9" s="61" t="s">
        <v>1053</v>
      </c>
      <c r="G9" s="61" t="s">
        <v>1784</v>
      </c>
      <c r="H9" s="60">
        <v>143999521</v>
      </c>
      <c r="I9" s="60">
        <v>98</v>
      </c>
      <c r="J9" s="274" t="s">
        <v>2505</v>
      </c>
      <c r="K9" s="60" t="s">
        <v>1338</v>
      </c>
      <c r="L9" s="62">
        <v>41256</v>
      </c>
      <c r="M9" s="62">
        <v>43070</v>
      </c>
      <c r="N9" s="60">
        <v>60</v>
      </c>
      <c r="O9" s="60">
        <v>56</v>
      </c>
      <c r="P9" s="60">
        <v>60</v>
      </c>
      <c r="Q9" s="60">
        <v>56</v>
      </c>
      <c r="R9" s="60">
        <v>56</v>
      </c>
      <c r="S9" s="249">
        <v>250922</v>
      </c>
      <c r="T9" s="60">
        <v>0.05</v>
      </c>
      <c r="U9" s="60">
        <v>9.4E-2</v>
      </c>
      <c r="V9" s="249">
        <v>4735.2076884225116</v>
      </c>
      <c r="W9" s="249">
        <v>225991.59401164367</v>
      </c>
      <c r="X9" s="249">
        <v>24930.405988356331</v>
      </c>
      <c r="Y9" s="249">
        <v>57755.675169159222</v>
      </c>
      <c r="Z9" s="249">
        <v>32994.793245029607</v>
      </c>
      <c r="AA9" s="249">
        <v>24760.881924129615</v>
      </c>
      <c r="AB9" s="249">
        <v>23268.378922465909</v>
      </c>
      <c r="AC9" s="249">
        <v>24760.881924129615</v>
      </c>
      <c r="AD9" s="249">
        <v>58120.867293708056</v>
      </c>
      <c r="AE9" s="249">
        <v>33190.461305350706</v>
      </c>
      <c r="AF9" s="249">
        <v>1.0186340659856796E-9</v>
      </c>
      <c r="AG9" s="61"/>
      <c r="AH9" s="74">
        <v>60</v>
      </c>
      <c r="AI9" s="60" t="s">
        <v>80</v>
      </c>
      <c r="AK9" s="249">
        <f t="shared" si="1"/>
        <v>1662.0270658904228</v>
      </c>
    </row>
    <row r="10" spans="2:37" s="60" customFormat="1">
      <c r="B10" s="73">
        <v>42978</v>
      </c>
      <c r="C10" s="73">
        <v>42978</v>
      </c>
      <c r="D10" s="388">
        <v>42978</v>
      </c>
      <c r="E10" s="208">
        <v>10042213</v>
      </c>
      <c r="F10" s="61" t="s">
        <v>1053</v>
      </c>
      <c r="G10" s="61" t="s">
        <v>1784</v>
      </c>
      <c r="H10" s="60">
        <v>143999564</v>
      </c>
      <c r="I10" s="60">
        <v>98</v>
      </c>
      <c r="J10" s="274" t="s">
        <v>2508</v>
      </c>
      <c r="K10" s="60" t="s">
        <v>1338</v>
      </c>
      <c r="L10" s="62">
        <v>41164</v>
      </c>
      <c r="M10" s="62">
        <v>42979</v>
      </c>
      <c r="N10" s="60">
        <v>60</v>
      </c>
      <c r="O10" s="60">
        <v>59</v>
      </c>
      <c r="P10" s="60">
        <v>60</v>
      </c>
      <c r="Q10" s="60">
        <v>59</v>
      </c>
      <c r="R10" s="60">
        <v>59</v>
      </c>
      <c r="S10" s="249">
        <v>80089</v>
      </c>
      <c r="T10" s="60">
        <v>0.05</v>
      </c>
      <c r="U10" s="60">
        <v>9.4E-2</v>
      </c>
      <c r="V10" s="249">
        <v>1511.3782313151919</v>
      </c>
      <c r="W10" s="249">
        <v>72131.741229539592</v>
      </c>
      <c r="X10" s="249">
        <v>7957.2587704604084</v>
      </c>
      <c r="Y10" s="249">
        <v>18539.205538925453</v>
      </c>
      <c r="Z10" s="249">
        <v>10587.422599943398</v>
      </c>
      <c r="AA10" s="249">
        <v>7951.7829389820545</v>
      </c>
      <c r="AB10" s="249">
        <v>7824.6377909527346</v>
      </c>
      <c r="AC10" s="249">
        <v>7951.7829389820545</v>
      </c>
      <c r="AD10" s="249">
        <v>18550.952649372266</v>
      </c>
      <c r="AE10" s="249">
        <v>10593.693878911508</v>
      </c>
      <c r="AF10" s="249">
        <v>3.4924596548080444E-10</v>
      </c>
      <c r="AG10" s="61"/>
      <c r="AH10" s="74">
        <v>60</v>
      </c>
      <c r="AI10" s="60" t="s">
        <v>80</v>
      </c>
      <c r="AK10" s="249">
        <f t="shared" si="1"/>
        <v>132.62097950767384</v>
      </c>
    </row>
    <row r="11" spans="2:37" s="60" customFormat="1">
      <c r="B11" s="73">
        <v>42939</v>
      </c>
      <c r="C11" s="73">
        <v>42939</v>
      </c>
      <c r="D11" s="388">
        <v>42978</v>
      </c>
      <c r="E11" s="208">
        <v>10041822</v>
      </c>
      <c r="F11" s="61" t="s">
        <v>1054</v>
      </c>
      <c r="G11" s="61" t="s">
        <v>1784</v>
      </c>
      <c r="H11" s="60">
        <v>283050513</v>
      </c>
      <c r="I11" s="60">
        <v>98</v>
      </c>
      <c r="J11" s="274" t="s">
        <v>2518</v>
      </c>
      <c r="K11" s="60" t="s">
        <v>1338</v>
      </c>
      <c r="L11" s="62">
        <v>41102</v>
      </c>
      <c r="M11" s="62">
        <v>42939</v>
      </c>
      <c r="N11" s="60">
        <v>60</v>
      </c>
      <c r="O11" s="60">
        <v>61</v>
      </c>
      <c r="P11" s="60">
        <v>60</v>
      </c>
      <c r="Q11" s="60">
        <v>60</v>
      </c>
      <c r="R11" s="60">
        <v>61</v>
      </c>
      <c r="S11" s="249">
        <v>162097</v>
      </c>
      <c r="T11" s="60">
        <v>0.05</v>
      </c>
      <c r="U11" s="60">
        <v>9.4E-2</v>
      </c>
      <c r="V11" s="249">
        <v>3058.9703599932404</v>
      </c>
      <c r="W11" s="249">
        <v>145991.81982650148</v>
      </c>
      <c r="X11" s="249">
        <v>16105.18017349852</v>
      </c>
      <c r="Y11" s="249">
        <v>37546.401773093588</v>
      </c>
      <c r="Z11" s="249">
        <v>21441.221599594428</v>
      </c>
      <c r="AA11" s="249">
        <v>16105.18017349916</v>
      </c>
      <c r="AB11" s="249">
        <v>16373.599843056829</v>
      </c>
      <c r="AC11" s="249">
        <v>16105.18017349916</v>
      </c>
      <c r="AD11" s="249">
        <v>37546.401773093588</v>
      </c>
      <c r="AE11" s="249">
        <v>21441.221599594428</v>
      </c>
      <c r="AF11" s="249">
        <v>6.4028427004814148E-10</v>
      </c>
      <c r="AG11" s="61"/>
      <c r="AH11" s="74">
        <v>60</v>
      </c>
      <c r="AI11" s="60" t="s">
        <v>80</v>
      </c>
      <c r="AK11" s="249">
        <f t="shared" si="1"/>
        <v>0</v>
      </c>
    </row>
    <row r="12" spans="2:37" s="60" customFormat="1">
      <c r="B12" s="73">
        <v>42978</v>
      </c>
      <c r="C12" s="73">
        <v>42978</v>
      </c>
      <c r="D12" s="388">
        <v>42978</v>
      </c>
      <c r="E12" s="208">
        <v>10041519</v>
      </c>
      <c r="F12" s="61" t="s">
        <v>1053</v>
      </c>
      <c r="G12" s="61" t="s">
        <v>1784</v>
      </c>
      <c r="H12" s="60">
        <v>143986179</v>
      </c>
      <c r="I12" s="60">
        <v>98</v>
      </c>
      <c r="J12" s="274" t="s">
        <v>2636</v>
      </c>
      <c r="K12" s="60" t="s">
        <v>2612</v>
      </c>
      <c r="L12" s="62">
        <v>42444</v>
      </c>
      <c r="M12" s="62">
        <v>44256</v>
      </c>
      <c r="N12" s="60">
        <v>60</v>
      </c>
      <c r="O12" s="60">
        <v>17</v>
      </c>
      <c r="P12" s="60">
        <v>60</v>
      </c>
      <c r="Q12" s="60">
        <v>17</v>
      </c>
      <c r="R12" s="60">
        <v>17</v>
      </c>
      <c r="S12" s="249">
        <v>400888</v>
      </c>
      <c r="T12" s="60">
        <v>0.05</v>
      </c>
      <c r="U12" s="60">
        <v>8.8999999999999996E-2</v>
      </c>
      <c r="V12" s="249">
        <v>7565.2511130802559</v>
      </c>
      <c r="W12" s="249">
        <v>365297.14236499852</v>
      </c>
      <c r="X12" s="249">
        <v>35590.857635001477</v>
      </c>
      <c r="Y12" s="249">
        <v>40973.389135765523</v>
      </c>
      <c r="Z12" s="249">
        <v>24985.180452057946</v>
      </c>
      <c r="AA12" s="249">
        <v>15988.208683707577</v>
      </c>
      <c r="AB12" s="249">
        <v>10084.076329917087</v>
      </c>
      <c r="AC12" s="249">
        <v>15988.208683707577</v>
      </c>
      <c r="AD12" s="249">
        <v>88617.924419815536</v>
      </c>
      <c r="AE12" s="249">
        <v>53027.066784815339</v>
      </c>
      <c r="AF12" s="249">
        <v>-1.280568540096283E-9</v>
      </c>
      <c r="AG12" s="61"/>
      <c r="AH12" s="74">
        <v>60</v>
      </c>
      <c r="AI12" s="60" t="s">
        <v>80</v>
      </c>
      <c r="AK12" s="249">
        <f t="shared" si="1"/>
        <v>25506.781305084391</v>
      </c>
    </row>
    <row r="13" spans="2:37" s="60" customFormat="1">
      <c r="B13" s="73">
        <v>42978</v>
      </c>
      <c r="C13" s="73">
        <v>42978</v>
      </c>
      <c r="D13" s="271">
        <v>42978</v>
      </c>
      <c r="E13" s="272">
        <v>10041483</v>
      </c>
      <c r="F13" s="273" t="s">
        <v>1053</v>
      </c>
      <c r="G13" s="273" t="s">
        <v>1784</v>
      </c>
      <c r="H13" s="60">
        <v>143000494</v>
      </c>
      <c r="I13" s="60">
        <v>99</v>
      </c>
      <c r="J13" s="60" t="s">
        <v>1864</v>
      </c>
      <c r="K13" s="60" t="s">
        <v>1331</v>
      </c>
      <c r="L13" s="62">
        <v>38701</v>
      </c>
      <c r="M13" s="62">
        <v>44523</v>
      </c>
      <c r="N13" s="60">
        <v>191</v>
      </c>
      <c r="O13" s="60">
        <v>140</v>
      </c>
      <c r="P13" s="60">
        <v>191</v>
      </c>
      <c r="Q13" s="60">
        <v>140</v>
      </c>
      <c r="R13" s="60">
        <v>140</v>
      </c>
      <c r="S13" s="249">
        <v>681221</v>
      </c>
      <c r="T13" s="60">
        <v>0.03</v>
      </c>
      <c r="U13" s="60">
        <v>8.6499999999999994E-2</v>
      </c>
      <c r="V13" s="249">
        <v>4490.0122923389927</v>
      </c>
      <c r="W13" s="249">
        <v>464903.77196888137</v>
      </c>
      <c r="X13" s="249">
        <v>216317.22803111863</v>
      </c>
      <c r="Y13" s="249">
        <v>354744.88144849025</v>
      </c>
      <c r="Z13" s="249">
        <v>162122.76015913481</v>
      </c>
      <c r="AA13" s="249">
        <v>192622.12128935545</v>
      </c>
      <c r="AB13" s="249">
        <v>158557.13049401366</v>
      </c>
      <c r="AC13" s="249">
        <v>192622.12128935545</v>
      </c>
      <c r="AD13" s="249">
        <v>392688.5758678618</v>
      </c>
      <c r="AE13" s="249">
        <v>176371.34783674765</v>
      </c>
      <c r="AF13" s="249">
        <v>-4.4819898903369904E-9</v>
      </c>
      <c r="AG13" s="61"/>
      <c r="AH13" s="74">
        <v>191</v>
      </c>
      <c r="AI13" s="60" t="s">
        <v>80</v>
      </c>
      <c r="AK13" s="249">
        <f t="shared" si="1"/>
        <v>57760.097537104972</v>
      </c>
    </row>
    <row r="14" spans="2:37" s="60" customFormat="1">
      <c r="B14" s="73">
        <v>42978</v>
      </c>
      <c r="C14" s="73">
        <v>42978</v>
      </c>
      <c r="D14" s="271">
        <v>42978</v>
      </c>
      <c r="E14" s="272">
        <v>10041525</v>
      </c>
      <c r="F14" s="273" t="s">
        <v>1053</v>
      </c>
      <c r="G14" s="273" t="s">
        <v>1784</v>
      </c>
      <c r="H14" s="60">
        <v>143001024</v>
      </c>
      <c r="I14" s="60">
        <v>99</v>
      </c>
      <c r="J14" s="60" t="s">
        <v>1865</v>
      </c>
      <c r="K14" s="60" t="s">
        <v>1331</v>
      </c>
      <c r="L14" s="62">
        <v>37896</v>
      </c>
      <c r="M14" s="62">
        <v>44462</v>
      </c>
      <c r="N14" s="60">
        <v>216</v>
      </c>
      <c r="O14" s="60">
        <v>166</v>
      </c>
      <c r="P14" s="60">
        <v>216</v>
      </c>
      <c r="Q14" s="60">
        <v>166</v>
      </c>
      <c r="R14" s="60">
        <v>166</v>
      </c>
      <c r="S14" s="249">
        <v>627256</v>
      </c>
      <c r="T14" s="60">
        <v>0.03</v>
      </c>
      <c r="U14" s="60">
        <v>8.6499999999999994E-2</v>
      </c>
      <c r="V14" s="249">
        <v>3761.8003242153059</v>
      </c>
      <c r="W14" s="249">
        <v>411259.41098073998</v>
      </c>
      <c r="X14" s="249">
        <v>215996.58901926002</v>
      </c>
      <c r="Y14" s="249">
        <v>370653.43735570164</v>
      </c>
      <c r="Z14" s="249">
        <v>173804.97273649398</v>
      </c>
      <c r="AA14" s="249">
        <v>196848.46461920766</v>
      </c>
      <c r="AB14" s="249">
        <v>165997.37859813499</v>
      </c>
      <c r="AC14" s="249">
        <v>196848.46461920766</v>
      </c>
      <c r="AD14" s="249">
        <v>401289.45904976246</v>
      </c>
      <c r="AE14" s="249">
        <v>185292.87003050605</v>
      </c>
      <c r="AF14" s="249">
        <v>-3.6088749766349792E-9</v>
      </c>
      <c r="AG14" s="61"/>
      <c r="AH14" s="74">
        <v>216</v>
      </c>
      <c r="AI14" s="60" t="s">
        <v>80</v>
      </c>
      <c r="AK14" s="249">
        <f t="shared" si="1"/>
        <v>49999.210421125026</v>
      </c>
    </row>
    <row r="15" spans="2:37" s="60" customFormat="1">
      <c r="B15" s="73">
        <v>42978</v>
      </c>
      <c r="C15" s="73">
        <v>42978</v>
      </c>
      <c r="D15" s="271">
        <v>42978</v>
      </c>
      <c r="E15" s="272">
        <v>10041483</v>
      </c>
      <c r="F15" s="273" t="s">
        <v>1053</v>
      </c>
      <c r="G15" s="273" t="s">
        <v>1784</v>
      </c>
      <c r="H15" s="60">
        <v>143001628</v>
      </c>
      <c r="I15" s="60">
        <v>99</v>
      </c>
      <c r="J15" s="60" t="s">
        <v>1870</v>
      </c>
      <c r="K15" s="60" t="s">
        <v>1331</v>
      </c>
      <c r="L15" s="62">
        <v>36979</v>
      </c>
      <c r="M15" s="62">
        <v>44278</v>
      </c>
      <c r="N15" s="60">
        <v>240</v>
      </c>
      <c r="O15" s="60">
        <v>196</v>
      </c>
      <c r="P15" s="60">
        <v>228</v>
      </c>
      <c r="Q15" s="60">
        <v>196</v>
      </c>
      <c r="R15" s="60">
        <v>196</v>
      </c>
      <c r="S15" s="249">
        <v>900112</v>
      </c>
      <c r="T15" s="60">
        <v>0.03</v>
      </c>
      <c r="U15" s="60">
        <v>8.6499999999999994E-2</v>
      </c>
      <c r="V15" s="249">
        <v>5184.1151098140472</v>
      </c>
      <c r="W15" s="249">
        <v>579341.79481900088</v>
      </c>
      <c r="X15" s="249">
        <v>320770.20518099912</v>
      </c>
      <c r="Y15" s="249">
        <v>584420.98421591218</v>
      </c>
      <c r="Z15" s="249">
        <v>275212.93292498856</v>
      </c>
      <c r="AA15" s="249">
        <v>309208.05129092361</v>
      </c>
      <c r="AB15" s="249">
        <v>275749.82550647296</v>
      </c>
      <c r="AC15" s="249">
        <v>309208.05129092361</v>
      </c>
      <c r="AD15" s="249">
        <v>602636.45021859673</v>
      </c>
      <c r="AE15" s="249">
        <v>281866.24503760273</v>
      </c>
      <c r="AF15" s="249">
        <v>-5.1222741603851318E-9</v>
      </c>
      <c r="AG15" s="61"/>
      <c r="AH15" s="74">
        <v>228</v>
      </c>
      <c r="AI15" s="60" t="s">
        <v>80</v>
      </c>
      <c r="AK15" s="249">
        <f t="shared" si="1"/>
        <v>45020.379674526164</v>
      </c>
    </row>
    <row r="16" spans="2:37" s="60" customFormat="1">
      <c r="B16" s="73">
        <v>42978</v>
      </c>
      <c r="C16" s="73">
        <v>42978</v>
      </c>
      <c r="D16" s="271">
        <v>42978</v>
      </c>
      <c r="E16" s="272">
        <v>10041913</v>
      </c>
      <c r="F16" s="273" t="s">
        <v>1053</v>
      </c>
      <c r="G16" s="273" t="s">
        <v>1784</v>
      </c>
      <c r="H16" s="60">
        <v>143002446</v>
      </c>
      <c r="I16" s="60">
        <v>99</v>
      </c>
      <c r="J16" s="60" t="s">
        <v>1874</v>
      </c>
      <c r="K16" s="60" t="s">
        <v>1331</v>
      </c>
      <c r="L16" s="62">
        <v>34138</v>
      </c>
      <c r="M16" s="62">
        <v>43243</v>
      </c>
      <c r="N16" s="60">
        <v>299</v>
      </c>
      <c r="O16" s="60">
        <v>290</v>
      </c>
      <c r="P16" s="60">
        <v>228</v>
      </c>
      <c r="Q16" s="60">
        <v>228</v>
      </c>
      <c r="R16" s="60">
        <v>228</v>
      </c>
      <c r="S16" s="249">
        <v>97112</v>
      </c>
      <c r="T16" s="60">
        <v>0.03</v>
      </c>
      <c r="U16" s="60">
        <v>8.6499999999999994E-2</v>
      </c>
      <c r="V16" s="249">
        <v>559.30793783913748</v>
      </c>
      <c r="W16" s="249">
        <v>62504.48875080303</v>
      </c>
      <c r="X16" s="249">
        <v>34607.51124919697</v>
      </c>
      <c r="Y16" s="249">
        <v>65017.721076519774</v>
      </c>
      <c r="Z16" s="249">
        <v>30410.209827323342</v>
      </c>
      <c r="AA16" s="249">
        <v>34607.511249196432</v>
      </c>
      <c r="AB16" s="249">
        <v>34607.51124919697</v>
      </c>
      <c r="AC16" s="249">
        <v>34607.511249196432</v>
      </c>
      <c r="AD16" s="249">
        <v>65017.721076519774</v>
      </c>
      <c r="AE16" s="249">
        <v>30410.209827323342</v>
      </c>
      <c r="AF16" s="249">
        <v>-5.3842086344957352E-10</v>
      </c>
      <c r="AG16" s="61"/>
      <c r="AH16" s="74">
        <v>228</v>
      </c>
      <c r="AI16" s="60" t="s">
        <v>80</v>
      </c>
      <c r="AK16" s="249">
        <f t="shared" si="1"/>
        <v>0</v>
      </c>
    </row>
    <row r="17" spans="2:37" s="60" customFormat="1">
      <c r="B17" s="73">
        <v>42978</v>
      </c>
      <c r="C17" s="73">
        <v>42978</v>
      </c>
      <c r="D17" s="271">
        <v>42978</v>
      </c>
      <c r="E17" s="272">
        <v>10041913</v>
      </c>
      <c r="F17" s="273" t="s">
        <v>1053</v>
      </c>
      <c r="G17" s="273" t="s">
        <v>1784</v>
      </c>
      <c r="H17" s="60">
        <v>143002454</v>
      </c>
      <c r="I17" s="60">
        <v>99</v>
      </c>
      <c r="J17" s="60" t="s">
        <v>1875</v>
      </c>
      <c r="K17" s="60" t="s">
        <v>1331</v>
      </c>
      <c r="L17" s="62">
        <v>37687</v>
      </c>
      <c r="M17" s="62">
        <v>43154</v>
      </c>
      <c r="N17" s="60">
        <v>180</v>
      </c>
      <c r="O17" s="60">
        <v>173</v>
      </c>
      <c r="P17" s="60">
        <v>180</v>
      </c>
      <c r="Q17" s="60">
        <v>173</v>
      </c>
      <c r="R17" s="60">
        <v>173</v>
      </c>
      <c r="S17" s="249">
        <v>405255</v>
      </c>
      <c r="T17" s="60">
        <v>0.03</v>
      </c>
      <c r="U17" s="60">
        <v>8.6499999999999994E-2</v>
      </c>
      <c r="V17" s="249">
        <v>2798.6166263085684</v>
      </c>
      <c r="W17" s="249">
        <v>281677.95209930971</v>
      </c>
      <c r="X17" s="249">
        <v>123577.04790069029</v>
      </c>
      <c r="Y17" s="249">
        <v>221520.18480140995</v>
      </c>
      <c r="Z17" s="249">
        <v>98301.549712723587</v>
      </c>
      <c r="AA17" s="249">
        <v>123218.63508868637</v>
      </c>
      <c r="AB17" s="249">
        <v>118771.27381566344</v>
      </c>
      <c r="AC17" s="249">
        <v>123218.63508868637</v>
      </c>
      <c r="AD17" s="249">
        <v>222073.04063622997</v>
      </c>
      <c r="AE17" s="249">
        <v>98495.992735542299</v>
      </c>
      <c r="AF17" s="249">
        <v>-2.6193447411060333E-9</v>
      </c>
      <c r="AG17" s="61"/>
      <c r="AH17" s="74">
        <v>180</v>
      </c>
      <c r="AI17" s="60" t="s">
        <v>80</v>
      </c>
      <c r="AK17" s="249">
        <f t="shared" si="1"/>
        <v>4805.7740850268456</v>
      </c>
    </row>
    <row r="18" spans="2:37" s="60" customFormat="1">
      <c r="B18" s="73">
        <v>42978</v>
      </c>
      <c r="C18" s="73">
        <v>42978</v>
      </c>
      <c r="D18" s="271">
        <v>42978</v>
      </c>
      <c r="E18" s="272">
        <v>10041529</v>
      </c>
      <c r="F18" s="273" t="s">
        <v>1053</v>
      </c>
      <c r="G18" s="273" t="s">
        <v>1784</v>
      </c>
      <c r="H18" s="60">
        <v>143004066</v>
      </c>
      <c r="I18" s="60">
        <v>99</v>
      </c>
      <c r="J18" s="60" t="s">
        <v>1880</v>
      </c>
      <c r="K18" s="60" t="s">
        <v>1331</v>
      </c>
      <c r="L18" s="62">
        <v>37937</v>
      </c>
      <c r="M18" s="62">
        <v>43761</v>
      </c>
      <c r="N18" s="60">
        <v>191</v>
      </c>
      <c r="O18" s="60">
        <v>165</v>
      </c>
      <c r="P18" s="60">
        <v>191</v>
      </c>
      <c r="Q18" s="60">
        <v>165</v>
      </c>
      <c r="R18" s="60">
        <v>165</v>
      </c>
      <c r="S18" s="249">
        <v>495266</v>
      </c>
      <c r="T18" s="60">
        <v>0.03</v>
      </c>
      <c r="U18" s="60">
        <v>8.6499999999999994E-2</v>
      </c>
      <c r="V18" s="249">
        <v>3264.3597716123891</v>
      </c>
      <c r="W18" s="249">
        <v>337997.55369834456</v>
      </c>
      <c r="X18" s="249">
        <v>157268.44630165544</v>
      </c>
      <c r="Y18" s="249">
        <v>277763.75908551866</v>
      </c>
      <c r="Z18" s="249">
        <v>125427.88494964287</v>
      </c>
      <c r="AA18" s="249">
        <v>152335.87413587578</v>
      </c>
      <c r="AB18" s="249">
        <v>135860.17612446676</v>
      </c>
      <c r="AC18" s="249">
        <v>152335.87413587578</v>
      </c>
      <c r="AD18" s="249">
        <v>285495.16267961852</v>
      </c>
      <c r="AE18" s="249">
        <v>128226.71637796634</v>
      </c>
      <c r="AF18" s="249">
        <v>-3.2596290111541748E-9</v>
      </c>
      <c r="AG18" s="61"/>
      <c r="AH18" s="74">
        <v>191</v>
      </c>
      <c r="AI18" s="60" t="s">
        <v>80</v>
      </c>
      <c r="AK18" s="249">
        <f t="shared" si="1"/>
        <v>21408.270177188679</v>
      </c>
    </row>
    <row r="19" spans="2:37" s="60" customFormat="1">
      <c r="B19" s="73">
        <v>42978</v>
      </c>
      <c r="C19" s="73">
        <v>42978</v>
      </c>
      <c r="D19" s="271">
        <v>42978</v>
      </c>
      <c r="E19" s="272">
        <v>10042207</v>
      </c>
      <c r="F19" s="273" t="s">
        <v>1053</v>
      </c>
      <c r="G19" s="273" t="s">
        <v>1784</v>
      </c>
      <c r="H19" s="60">
        <v>143007529</v>
      </c>
      <c r="I19" s="60">
        <v>99</v>
      </c>
      <c r="J19" s="60" t="s">
        <v>1890</v>
      </c>
      <c r="K19" s="60" t="s">
        <v>1331</v>
      </c>
      <c r="L19" s="62">
        <v>39861</v>
      </c>
      <c r="M19" s="62">
        <v>46441</v>
      </c>
      <c r="N19" s="60">
        <v>216</v>
      </c>
      <c r="O19" s="60">
        <v>101</v>
      </c>
      <c r="P19" s="60">
        <v>216</v>
      </c>
      <c r="Q19" s="60">
        <v>101</v>
      </c>
      <c r="R19" s="60">
        <v>101</v>
      </c>
      <c r="S19" s="249">
        <v>1290095</v>
      </c>
      <c r="T19" s="60">
        <v>0.03</v>
      </c>
      <c r="U19" s="60">
        <v>8.6499999999999994E-2</v>
      </c>
      <c r="V19" s="249">
        <v>7737.0001869548396</v>
      </c>
      <c r="W19" s="249">
        <v>845848.76001058205</v>
      </c>
      <c r="X19" s="249">
        <v>444246.23998941795</v>
      </c>
      <c r="Y19" s="249">
        <v>539016.76058122399</v>
      </c>
      <c r="Z19" s="249">
        <v>263786.33196460729</v>
      </c>
      <c r="AA19" s="249">
        <v>275230.4286166167</v>
      </c>
      <c r="AB19" s="249">
        <v>207726.25110616302</v>
      </c>
      <c r="AC19" s="249">
        <v>275230.4286166167</v>
      </c>
      <c r="AD19" s="249">
        <v>825343.28037165571</v>
      </c>
      <c r="AE19" s="249">
        <v>381097.04038224556</v>
      </c>
      <c r="AF19" s="249">
        <v>-7.7998265624046326E-9</v>
      </c>
      <c r="AG19" s="61"/>
      <c r="AH19" s="74">
        <v>216</v>
      </c>
      <c r="AI19" s="60" t="s">
        <v>80</v>
      </c>
      <c r="AK19" s="249">
        <f t="shared" si="1"/>
        <v>236519.98888325493</v>
      </c>
    </row>
    <row r="20" spans="2:37" s="60" customFormat="1">
      <c r="B20" s="73">
        <v>42978</v>
      </c>
      <c r="C20" s="73">
        <v>42978</v>
      </c>
      <c r="D20" s="271">
        <v>42978</v>
      </c>
      <c r="E20" s="272">
        <v>10042190</v>
      </c>
      <c r="F20" s="273" t="s">
        <v>1053</v>
      </c>
      <c r="G20" s="273" t="s">
        <v>1784</v>
      </c>
      <c r="H20" s="60">
        <v>143008002</v>
      </c>
      <c r="I20" s="60">
        <v>99</v>
      </c>
      <c r="J20" s="60" t="s">
        <v>1893</v>
      </c>
      <c r="K20" s="60" t="s">
        <v>1331</v>
      </c>
      <c r="L20" s="62">
        <v>39351</v>
      </c>
      <c r="M20" s="62">
        <v>48480</v>
      </c>
      <c r="N20" s="60">
        <v>300</v>
      </c>
      <c r="O20" s="60">
        <v>118</v>
      </c>
      <c r="P20" s="60">
        <v>228</v>
      </c>
      <c r="Q20" s="60">
        <v>118</v>
      </c>
      <c r="R20" s="60">
        <v>118</v>
      </c>
      <c r="S20" s="249">
        <v>1100142</v>
      </c>
      <c r="T20" s="60">
        <v>0.03</v>
      </c>
      <c r="U20" s="60">
        <v>8.6499999999999994E-2</v>
      </c>
      <c r="V20" s="249">
        <v>6336.1701267631643</v>
      </c>
      <c r="W20" s="249">
        <v>708087.70556971279</v>
      </c>
      <c r="X20" s="249">
        <v>392054.29443028721</v>
      </c>
      <c r="Y20" s="249">
        <v>519683.14393549529</v>
      </c>
      <c r="Z20" s="249">
        <v>256222.0776314094</v>
      </c>
      <c r="AA20" s="249">
        <v>263461.06630408589</v>
      </c>
      <c r="AB20" s="249">
        <v>202905.29273146443</v>
      </c>
      <c r="AC20" s="249">
        <v>263461.06630408589</v>
      </c>
      <c r="AD20" s="249">
        <v>736559.08333228226</v>
      </c>
      <c r="AE20" s="249">
        <v>344504.78890200146</v>
      </c>
      <c r="AF20" s="249">
        <v>-6.4028427004814148E-9</v>
      </c>
      <c r="AG20" s="61"/>
      <c r="AH20" s="74">
        <v>228</v>
      </c>
      <c r="AI20" s="60" t="s">
        <v>80</v>
      </c>
      <c r="AK20" s="249">
        <f t="shared" si="1"/>
        <v>189149.00169882277</v>
      </c>
    </row>
    <row r="21" spans="2:37" s="60" customFormat="1">
      <c r="B21" s="73">
        <v>42978</v>
      </c>
      <c r="C21" s="73">
        <v>42978</v>
      </c>
      <c r="D21" s="271">
        <v>42978</v>
      </c>
      <c r="E21" s="272">
        <v>10042328</v>
      </c>
      <c r="F21" s="273" t="s">
        <v>1053</v>
      </c>
      <c r="G21" s="273" t="s">
        <v>1784</v>
      </c>
      <c r="H21" s="60">
        <v>143009645</v>
      </c>
      <c r="I21" s="60">
        <v>99</v>
      </c>
      <c r="J21" s="60" t="s">
        <v>1896</v>
      </c>
      <c r="K21" s="60" t="s">
        <v>1331</v>
      </c>
      <c r="L21" s="62">
        <v>36250</v>
      </c>
      <c r="M21" s="62">
        <v>43913</v>
      </c>
      <c r="N21" s="60">
        <v>252</v>
      </c>
      <c r="O21" s="60">
        <v>220</v>
      </c>
      <c r="P21" s="60">
        <v>228</v>
      </c>
      <c r="Q21" s="60">
        <v>220</v>
      </c>
      <c r="R21" s="60">
        <v>220</v>
      </c>
      <c r="S21" s="249">
        <v>466123</v>
      </c>
      <c r="T21" s="60">
        <v>0.03</v>
      </c>
      <c r="U21" s="60">
        <v>8.6499999999999994E-2</v>
      </c>
      <c r="V21" s="249">
        <v>2684.5940142247332</v>
      </c>
      <c r="W21" s="249">
        <v>300012.148961926</v>
      </c>
      <c r="X21" s="249">
        <v>166110.851038074</v>
      </c>
      <c r="Y21" s="249">
        <v>311395.04697376286</v>
      </c>
      <c r="Z21" s="249">
        <v>145724.82146763895</v>
      </c>
      <c r="AA21" s="249">
        <v>165670.22550612391</v>
      </c>
      <c r="AB21" s="249">
        <v>160282.40012445737</v>
      </c>
      <c r="AC21" s="249">
        <v>165670.22550612391</v>
      </c>
      <c r="AD21" s="249">
        <v>312075.28628131049</v>
      </c>
      <c r="AE21" s="249">
        <v>145964.43524323916</v>
      </c>
      <c r="AF21" s="249">
        <v>-2.6775524020195007E-9</v>
      </c>
      <c r="AG21" s="61"/>
      <c r="AH21" s="74">
        <v>228</v>
      </c>
      <c r="AI21" s="60" t="s">
        <v>80</v>
      </c>
      <c r="AK21" s="249">
        <f t="shared" si="1"/>
        <v>5828.4509136166307</v>
      </c>
    </row>
    <row r="22" spans="2:37" s="60" customFormat="1">
      <c r="B22" s="73">
        <v>42978</v>
      </c>
      <c r="C22" s="73">
        <v>42978</v>
      </c>
      <c r="D22" s="271">
        <v>42978</v>
      </c>
      <c r="E22" s="272">
        <v>10041642</v>
      </c>
      <c r="F22" s="273" t="s">
        <v>1053</v>
      </c>
      <c r="G22" s="273" t="s">
        <v>1784</v>
      </c>
      <c r="H22" s="60">
        <v>143010627</v>
      </c>
      <c r="I22" s="60">
        <v>99</v>
      </c>
      <c r="J22" s="60" t="s">
        <v>1900</v>
      </c>
      <c r="K22" s="60" t="s">
        <v>1331</v>
      </c>
      <c r="L22" s="62">
        <v>38943</v>
      </c>
      <c r="M22" s="62">
        <v>43669</v>
      </c>
      <c r="N22" s="60">
        <v>155</v>
      </c>
      <c r="O22" s="60">
        <v>132</v>
      </c>
      <c r="P22" s="60">
        <v>155</v>
      </c>
      <c r="Q22" s="60">
        <v>132</v>
      </c>
      <c r="R22" s="60">
        <v>132</v>
      </c>
      <c r="S22" s="249">
        <v>2332704</v>
      </c>
      <c r="T22" s="60">
        <v>0.03</v>
      </c>
      <c r="U22" s="60">
        <v>8.6499999999999994E-2</v>
      </c>
      <c r="V22" s="249">
        <v>18172.001918078418</v>
      </c>
      <c r="W22" s="249">
        <v>1692886.5685826924</v>
      </c>
      <c r="X22" s="249">
        <v>639817.43141730758</v>
      </c>
      <c r="Y22" s="249">
        <v>1089694.3114862423</v>
      </c>
      <c r="Z22" s="249">
        <v>471674.65028416621</v>
      </c>
      <c r="AA22" s="249">
        <v>618019.66120207612</v>
      </c>
      <c r="AB22" s="249">
        <v>544876.78030377161</v>
      </c>
      <c r="AC22" s="249">
        <v>618019.66120207612</v>
      </c>
      <c r="AD22" s="249">
        <v>1123773.7287194445</v>
      </c>
      <c r="AE22" s="249">
        <v>483956.29730215436</v>
      </c>
      <c r="AF22" s="249">
        <v>-1.7462298274040222E-8</v>
      </c>
      <c r="AG22" s="61"/>
      <c r="AH22" s="74">
        <v>155</v>
      </c>
      <c r="AI22" s="60" t="s">
        <v>80</v>
      </c>
      <c r="AK22" s="249">
        <f t="shared" si="1"/>
        <v>94940.651113535976</v>
      </c>
    </row>
    <row r="23" spans="2:37" s="60" customFormat="1">
      <c r="B23" s="73">
        <v>42978</v>
      </c>
      <c r="C23" s="73">
        <v>42978</v>
      </c>
      <c r="D23" s="271">
        <v>42978</v>
      </c>
      <c r="E23" s="272">
        <v>10041542</v>
      </c>
      <c r="F23" s="273" t="s">
        <v>1053</v>
      </c>
      <c r="G23" s="273" t="s">
        <v>1784</v>
      </c>
      <c r="H23" s="60">
        <v>143010791</v>
      </c>
      <c r="I23" s="60">
        <v>99</v>
      </c>
      <c r="J23" s="60" t="s">
        <v>1901</v>
      </c>
      <c r="K23" s="60" t="s">
        <v>1331</v>
      </c>
      <c r="L23" s="62">
        <v>38924</v>
      </c>
      <c r="M23" s="62">
        <v>47596</v>
      </c>
      <c r="N23" s="60">
        <v>285</v>
      </c>
      <c r="O23" s="60">
        <v>132</v>
      </c>
      <c r="P23" s="60">
        <v>228</v>
      </c>
      <c r="Q23" s="60">
        <v>132</v>
      </c>
      <c r="R23" s="60">
        <v>132</v>
      </c>
      <c r="S23" s="249">
        <v>893655</v>
      </c>
      <c r="T23" s="60">
        <v>0.03</v>
      </c>
      <c r="U23" s="60">
        <v>8.6499999999999994E-2</v>
      </c>
      <c r="V23" s="249">
        <v>5146.9265918695364</v>
      </c>
      <c r="W23" s="249">
        <v>575185.85648116481</v>
      </c>
      <c r="X23" s="249">
        <v>318469.14351883519</v>
      </c>
      <c r="Y23" s="249">
        <v>459922.62878151122</v>
      </c>
      <c r="Z23" s="249">
        <v>224538.49414637283</v>
      </c>
      <c r="AA23" s="249">
        <v>235384.13463513838</v>
      </c>
      <c r="AB23" s="249">
        <v>184376.87256353616</v>
      </c>
      <c r="AC23" s="249">
        <v>235384.13463513838</v>
      </c>
      <c r="AD23" s="249">
        <v>598313.40646508441</v>
      </c>
      <c r="AE23" s="249">
        <v>279844.26294625434</v>
      </c>
      <c r="AF23" s="249">
        <v>-5.1222741603851318E-9</v>
      </c>
      <c r="AG23" s="61"/>
      <c r="AH23" s="74">
        <v>228</v>
      </c>
      <c r="AI23" s="60" t="s">
        <v>80</v>
      </c>
      <c r="AK23" s="249">
        <f t="shared" si="1"/>
        <v>134092.27095529903</v>
      </c>
    </row>
    <row r="24" spans="2:37" s="60" customFormat="1">
      <c r="B24" s="73">
        <v>42978</v>
      </c>
      <c r="C24" s="73">
        <v>42978</v>
      </c>
      <c r="D24" s="271">
        <v>42978</v>
      </c>
      <c r="E24" s="272">
        <v>10041642</v>
      </c>
      <c r="F24" s="273" t="s">
        <v>1053</v>
      </c>
      <c r="G24" s="273" t="s">
        <v>1784</v>
      </c>
      <c r="H24" s="60">
        <v>143010880</v>
      </c>
      <c r="I24" s="60">
        <v>99</v>
      </c>
      <c r="J24" s="60" t="s">
        <v>1902</v>
      </c>
      <c r="K24" s="60" t="s">
        <v>1331</v>
      </c>
      <c r="L24" s="62">
        <v>36038</v>
      </c>
      <c r="M24" s="62">
        <v>43700</v>
      </c>
      <c r="N24" s="60">
        <v>252</v>
      </c>
      <c r="O24" s="60">
        <v>227</v>
      </c>
      <c r="P24" s="60">
        <v>228</v>
      </c>
      <c r="Q24" s="60">
        <v>227</v>
      </c>
      <c r="R24" s="60">
        <v>227</v>
      </c>
      <c r="S24" s="249">
        <v>1015309</v>
      </c>
      <c r="T24" s="60">
        <v>0.03</v>
      </c>
      <c r="U24" s="60">
        <v>8.6499999999999994E-2</v>
      </c>
      <c r="V24" s="249">
        <v>5847.5819987181485</v>
      </c>
      <c r="W24" s="249">
        <v>653486.38653399237</v>
      </c>
      <c r="X24" s="249">
        <v>361822.61346600763</v>
      </c>
      <c r="Y24" s="249">
        <v>679720.45951975451</v>
      </c>
      <c r="Z24" s="249">
        <v>317925.11320898822</v>
      </c>
      <c r="AA24" s="249">
        <v>361795.3463107663</v>
      </c>
      <c r="AB24" s="249">
        <v>360235.672178876</v>
      </c>
      <c r="AC24" s="249">
        <v>361795.3463107663</v>
      </c>
      <c r="AD24" s="249">
        <v>679762.30917373963</v>
      </c>
      <c r="AE24" s="249">
        <v>317939.69570773793</v>
      </c>
      <c r="AF24" s="249">
        <v>-5.9371814131736755E-9</v>
      </c>
      <c r="AG24" s="61"/>
      <c r="AH24" s="74">
        <v>228</v>
      </c>
      <c r="AI24" s="60" t="s">
        <v>80</v>
      </c>
      <c r="AK24" s="249">
        <f t="shared" si="1"/>
        <v>1586.9412871316308</v>
      </c>
    </row>
    <row r="25" spans="2:37" s="60" customFormat="1">
      <c r="B25" s="73">
        <v>42978</v>
      </c>
      <c r="C25" s="73">
        <v>42978</v>
      </c>
      <c r="D25" s="271">
        <v>42978</v>
      </c>
      <c r="E25" s="272">
        <v>10042207</v>
      </c>
      <c r="F25" s="273" t="s">
        <v>1053</v>
      </c>
      <c r="G25" s="273" t="s">
        <v>1784</v>
      </c>
      <c r="H25" s="60">
        <v>143010988</v>
      </c>
      <c r="I25" s="60">
        <v>99</v>
      </c>
      <c r="J25" s="60" t="s">
        <v>1904</v>
      </c>
      <c r="K25" s="60" t="s">
        <v>1331</v>
      </c>
      <c r="L25" s="62">
        <v>38397</v>
      </c>
      <c r="M25" s="62">
        <v>44584</v>
      </c>
      <c r="N25" s="60">
        <v>203</v>
      </c>
      <c r="O25" s="60">
        <v>150</v>
      </c>
      <c r="P25" s="60">
        <v>203</v>
      </c>
      <c r="Q25" s="60">
        <v>150</v>
      </c>
      <c r="R25" s="60">
        <v>150</v>
      </c>
      <c r="S25" s="249">
        <v>1117236</v>
      </c>
      <c r="T25" s="60">
        <v>0.03</v>
      </c>
      <c r="U25" s="60">
        <v>8.6499999999999994E-2</v>
      </c>
      <c r="V25" s="249">
        <v>7024.5222111313342</v>
      </c>
      <c r="W25" s="249">
        <v>747742.54988462466</v>
      </c>
      <c r="X25" s="249">
        <v>369493.45011537534</v>
      </c>
      <c r="Y25" s="249">
        <v>614460.12276606006</v>
      </c>
      <c r="Z25" s="249">
        <v>284724.39143249008</v>
      </c>
      <c r="AA25" s="249">
        <v>329735.73133356997</v>
      </c>
      <c r="AB25" s="249">
        <v>273024.71683402115</v>
      </c>
      <c r="AC25" s="249">
        <v>329735.73133356997</v>
      </c>
      <c r="AD25" s="249">
        <v>678235.45897502918</v>
      </c>
      <c r="AE25" s="249">
        <v>308742.00885966071</v>
      </c>
      <c r="AF25" s="249">
        <v>-6.8685039877891541E-9</v>
      </c>
      <c r="AG25" s="61"/>
      <c r="AH25" s="74">
        <v>203</v>
      </c>
      <c r="AI25" s="60" t="s">
        <v>80</v>
      </c>
      <c r="AK25" s="249">
        <f t="shared" si="1"/>
        <v>96468.733281354187</v>
      </c>
    </row>
    <row r="26" spans="2:37" s="60" customFormat="1">
      <c r="B26" s="73">
        <v>42978</v>
      </c>
      <c r="C26" s="73">
        <v>42978</v>
      </c>
      <c r="D26" s="271">
        <v>42978</v>
      </c>
      <c r="E26" s="272">
        <v>10042337</v>
      </c>
      <c r="F26" s="273" t="s">
        <v>1053</v>
      </c>
      <c r="G26" s="273" t="s">
        <v>1784</v>
      </c>
      <c r="H26" s="60">
        <v>143011410</v>
      </c>
      <c r="I26" s="60">
        <v>99</v>
      </c>
      <c r="J26" s="60" t="s">
        <v>1907</v>
      </c>
      <c r="K26" s="60" t="s">
        <v>1331</v>
      </c>
      <c r="L26" s="62">
        <v>40086</v>
      </c>
      <c r="M26" s="62">
        <v>45558</v>
      </c>
      <c r="N26" s="60">
        <v>180</v>
      </c>
      <c r="O26" s="60">
        <v>94</v>
      </c>
      <c r="P26" s="60">
        <v>180</v>
      </c>
      <c r="Q26" s="60">
        <v>94</v>
      </c>
      <c r="R26" s="60">
        <v>94</v>
      </c>
      <c r="S26" s="249">
        <v>602825</v>
      </c>
      <c r="T26" s="60">
        <v>0.03</v>
      </c>
      <c r="U26" s="60">
        <v>8.6499999999999994E-2</v>
      </c>
      <c r="V26" s="249">
        <v>4162.9987730057937</v>
      </c>
      <c r="W26" s="249">
        <v>419001.6445799963</v>
      </c>
      <c r="X26" s="249">
        <v>183823.3554200037</v>
      </c>
      <c r="Y26" s="249">
        <v>238451.72831023589</v>
      </c>
      <c r="Z26" s="249">
        <v>110283.59029970906</v>
      </c>
      <c r="AA26" s="249">
        <v>128168.13801052683</v>
      </c>
      <c r="AB26" s="249">
        <v>95996.641163779714</v>
      </c>
      <c r="AC26" s="249">
        <v>128168.13801052683</v>
      </c>
      <c r="AD26" s="249">
        <v>330338.13456104259</v>
      </c>
      <c r="AE26" s="249">
        <v>146514.77914104285</v>
      </c>
      <c r="AF26" s="249">
        <v>-3.9581209421157837E-9</v>
      </c>
      <c r="AG26" s="61"/>
      <c r="AH26" s="74">
        <v>180</v>
      </c>
      <c r="AI26" s="60" t="s">
        <v>80</v>
      </c>
      <c r="AK26" s="249">
        <f t="shared" si="1"/>
        <v>87826.71425622399</v>
      </c>
    </row>
    <row r="27" spans="2:37" s="60" customFormat="1">
      <c r="B27" s="73">
        <v>42978</v>
      </c>
      <c r="C27" s="73">
        <v>42978</v>
      </c>
      <c r="D27" s="271">
        <v>42978</v>
      </c>
      <c r="E27" s="272">
        <v>10041492</v>
      </c>
      <c r="F27" s="273" t="s">
        <v>1053</v>
      </c>
      <c r="G27" s="273" t="s">
        <v>1784</v>
      </c>
      <c r="H27" s="60">
        <v>143013685</v>
      </c>
      <c r="I27" s="60">
        <v>99</v>
      </c>
      <c r="J27" s="60" t="s">
        <v>1914</v>
      </c>
      <c r="K27" s="60" t="s">
        <v>1331</v>
      </c>
      <c r="L27" s="62">
        <v>35152</v>
      </c>
      <c r="M27" s="62">
        <v>44158</v>
      </c>
      <c r="N27" s="60">
        <v>296</v>
      </c>
      <c r="O27" s="60">
        <v>256</v>
      </c>
      <c r="P27" s="60">
        <v>228</v>
      </c>
      <c r="Q27" s="60">
        <v>228</v>
      </c>
      <c r="R27" s="60">
        <v>228</v>
      </c>
      <c r="S27" s="249">
        <v>278986</v>
      </c>
      <c r="T27" s="60">
        <v>0.03</v>
      </c>
      <c r="U27" s="60">
        <v>8.6499999999999994E-2</v>
      </c>
      <c r="V27" s="249">
        <v>1606.7950855300026</v>
      </c>
      <c r="W27" s="249">
        <v>179564.59859370143</v>
      </c>
      <c r="X27" s="249">
        <v>99421.401406298566</v>
      </c>
      <c r="Y27" s="249">
        <v>186784.68090713752</v>
      </c>
      <c r="Z27" s="249">
        <v>87363.279500840581</v>
      </c>
      <c r="AA27" s="249">
        <v>99421.401406296936</v>
      </c>
      <c r="AB27" s="249">
        <v>99421.401406298566</v>
      </c>
      <c r="AC27" s="249">
        <v>99421.401406296936</v>
      </c>
      <c r="AD27" s="249">
        <v>186784.68090713752</v>
      </c>
      <c r="AE27" s="249">
        <v>87363.279500840581</v>
      </c>
      <c r="AF27" s="249">
        <v>-1.6298145055770874E-9</v>
      </c>
      <c r="AG27" s="61"/>
      <c r="AH27" s="74">
        <v>228</v>
      </c>
      <c r="AI27" s="60" t="s">
        <v>80</v>
      </c>
      <c r="AK27" s="249">
        <f t="shared" si="1"/>
        <v>0</v>
      </c>
    </row>
    <row r="28" spans="2:37" s="60" customFormat="1">
      <c r="B28" s="73">
        <v>42978</v>
      </c>
      <c r="C28" s="73">
        <v>42978</v>
      </c>
      <c r="D28" s="271">
        <v>42978</v>
      </c>
      <c r="E28" s="272">
        <v>10041486</v>
      </c>
      <c r="F28" s="273" t="s">
        <v>1053</v>
      </c>
      <c r="G28" s="273" t="s">
        <v>1784</v>
      </c>
      <c r="H28" s="60">
        <v>143015351</v>
      </c>
      <c r="I28" s="60">
        <v>99</v>
      </c>
      <c r="J28" s="60" t="s">
        <v>1917</v>
      </c>
      <c r="K28" s="60" t="s">
        <v>1331</v>
      </c>
      <c r="L28" s="62">
        <v>39567</v>
      </c>
      <c r="M28" s="62">
        <v>47231</v>
      </c>
      <c r="N28" s="60">
        <v>252</v>
      </c>
      <c r="O28" s="60">
        <v>111</v>
      </c>
      <c r="P28" s="60">
        <v>228</v>
      </c>
      <c r="Q28" s="60">
        <v>111</v>
      </c>
      <c r="R28" s="60">
        <v>111</v>
      </c>
      <c r="S28" s="249">
        <v>5150145</v>
      </c>
      <c r="T28" s="60">
        <v>0.03</v>
      </c>
      <c r="U28" s="60">
        <v>8.6499999999999994E-2</v>
      </c>
      <c r="V28" s="249">
        <v>29661.802655928666</v>
      </c>
      <c r="W28" s="249">
        <v>3314803.3221178064</v>
      </c>
      <c r="X28" s="249">
        <v>1835341.6778821936</v>
      </c>
      <c r="Y28" s="249">
        <v>2316750.8279802278</v>
      </c>
      <c r="Z28" s="249">
        <v>1148031.6774923252</v>
      </c>
      <c r="AA28" s="249">
        <v>1168719.1504879026</v>
      </c>
      <c r="AB28" s="249">
        <v>893521.60633738374</v>
      </c>
      <c r="AC28" s="249">
        <v>1168719.1504879026</v>
      </c>
      <c r="AD28" s="249">
        <v>3448087.6834338992</v>
      </c>
      <c r="AE28" s="249">
        <v>1612746.0055517359</v>
      </c>
      <c r="AF28" s="249">
        <v>-3.0267983675003052E-8</v>
      </c>
      <c r="AG28" s="61"/>
      <c r="AH28" s="74">
        <v>228</v>
      </c>
      <c r="AI28" s="60" t="s">
        <v>80</v>
      </c>
      <c r="AK28" s="249">
        <f t="shared" si="1"/>
        <v>941820.07154480985</v>
      </c>
    </row>
    <row r="29" spans="2:37" s="60" customFormat="1">
      <c r="B29" s="73">
        <v>42978</v>
      </c>
      <c r="C29" s="73">
        <v>42978</v>
      </c>
      <c r="D29" s="271">
        <v>42978</v>
      </c>
      <c r="E29" s="272">
        <v>10041529</v>
      </c>
      <c r="F29" s="273" t="s">
        <v>1053</v>
      </c>
      <c r="G29" s="273" t="s">
        <v>1784</v>
      </c>
      <c r="H29" s="60">
        <v>143019292</v>
      </c>
      <c r="I29" s="60">
        <v>99</v>
      </c>
      <c r="J29" s="60" t="s">
        <v>1928</v>
      </c>
      <c r="K29" s="60" t="s">
        <v>1331</v>
      </c>
      <c r="L29" s="62">
        <v>39548</v>
      </c>
      <c r="M29" s="62">
        <v>45374</v>
      </c>
      <c r="N29" s="60">
        <v>192</v>
      </c>
      <c r="O29" s="60">
        <v>112</v>
      </c>
      <c r="P29" s="60">
        <v>192</v>
      </c>
      <c r="Q29" s="60">
        <v>112</v>
      </c>
      <c r="R29" s="60">
        <v>112</v>
      </c>
      <c r="S29" s="249">
        <v>718997</v>
      </c>
      <c r="T29" s="60">
        <v>0.03</v>
      </c>
      <c r="U29" s="60">
        <v>8.6499999999999994E-2</v>
      </c>
      <c r="V29" s="249">
        <v>4719.737722682923</v>
      </c>
      <c r="W29" s="249">
        <v>489878.47754337161</v>
      </c>
      <c r="X29" s="249">
        <v>229118.52245662839</v>
      </c>
      <c r="Y29" s="249">
        <v>324908.00851562235</v>
      </c>
      <c r="Z29" s="249">
        <v>151445.1212439448</v>
      </c>
      <c r="AA29" s="249">
        <v>173462.88727167755</v>
      </c>
      <c r="AB29" s="249">
        <v>133652.47143303321</v>
      </c>
      <c r="AC29" s="249">
        <v>173462.88727167755</v>
      </c>
      <c r="AD29" s="249">
        <v>416311.16521174496</v>
      </c>
      <c r="AE29" s="249">
        <v>187192.64275512111</v>
      </c>
      <c r="AF29" s="249">
        <v>-4.5401975512504578E-9</v>
      </c>
      <c r="AG29" s="61"/>
      <c r="AH29" s="74">
        <v>192</v>
      </c>
      <c r="AI29" s="60" t="s">
        <v>80</v>
      </c>
      <c r="AK29" s="249">
        <f t="shared" si="1"/>
        <v>95466.051023595181</v>
      </c>
    </row>
    <row r="30" spans="2:37" s="60" customFormat="1">
      <c r="B30" s="73">
        <v>42978</v>
      </c>
      <c r="C30" s="73">
        <v>42978</v>
      </c>
      <c r="D30" s="271">
        <v>42978</v>
      </c>
      <c r="E30" s="272">
        <v>10041517</v>
      </c>
      <c r="F30" s="273" t="s">
        <v>1053</v>
      </c>
      <c r="G30" s="273" t="s">
        <v>1784</v>
      </c>
      <c r="H30" s="60">
        <v>143019683</v>
      </c>
      <c r="I30" s="60">
        <v>99</v>
      </c>
      <c r="J30" s="60" t="s">
        <v>1929</v>
      </c>
      <c r="K30" s="60" t="s">
        <v>1331</v>
      </c>
      <c r="L30" s="62">
        <v>38987</v>
      </c>
      <c r="M30" s="62">
        <v>45923</v>
      </c>
      <c r="N30" s="60">
        <v>228</v>
      </c>
      <c r="O30" s="60">
        <v>130</v>
      </c>
      <c r="P30" s="60">
        <v>228</v>
      </c>
      <c r="Q30" s="60">
        <v>130</v>
      </c>
      <c r="R30" s="60">
        <v>130</v>
      </c>
      <c r="S30" s="249">
        <v>2935022</v>
      </c>
      <c r="T30" s="60">
        <v>0.03</v>
      </c>
      <c r="U30" s="60">
        <v>8.6499999999999994E-2</v>
      </c>
      <c r="V30" s="249">
        <v>16903.99850000516</v>
      </c>
      <c r="W30" s="249">
        <v>1889077.0407607651</v>
      </c>
      <c r="X30" s="249">
        <v>1045944.9592392349</v>
      </c>
      <c r="Y30" s="249">
        <v>1493494.9695040234</v>
      </c>
      <c r="Z30" s="249">
        <v>730144.34025514009</v>
      </c>
      <c r="AA30" s="249">
        <v>763350.62924888334</v>
      </c>
      <c r="AB30" s="249">
        <v>596372.12588201999</v>
      </c>
      <c r="AC30" s="249">
        <v>763350.62924888334</v>
      </c>
      <c r="AD30" s="249">
        <v>1965034.6172403945</v>
      </c>
      <c r="AE30" s="249">
        <v>919089.65800117655</v>
      </c>
      <c r="AF30" s="249">
        <v>-1.6996636986732483E-8</v>
      </c>
      <c r="AG30" s="61"/>
      <c r="AH30" s="74">
        <v>228</v>
      </c>
      <c r="AI30" s="60" t="s">
        <v>80</v>
      </c>
      <c r="AK30" s="249">
        <f t="shared" si="1"/>
        <v>449572.83335721493</v>
      </c>
    </row>
    <row r="31" spans="2:37" s="60" customFormat="1">
      <c r="B31" s="73">
        <v>42978</v>
      </c>
      <c r="C31" s="73">
        <v>42978</v>
      </c>
      <c r="D31" s="271">
        <v>42978</v>
      </c>
      <c r="E31" s="272">
        <v>10041637</v>
      </c>
      <c r="F31" s="273" t="s">
        <v>1053</v>
      </c>
      <c r="G31" s="273" t="s">
        <v>1784</v>
      </c>
      <c r="H31" s="60">
        <v>143020142</v>
      </c>
      <c r="I31" s="60">
        <v>99</v>
      </c>
      <c r="J31" s="60" t="s">
        <v>1931</v>
      </c>
      <c r="K31" s="60" t="s">
        <v>1331</v>
      </c>
      <c r="L31" s="62">
        <v>35711</v>
      </c>
      <c r="M31" s="62">
        <v>46653</v>
      </c>
      <c r="N31" s="60">
        <v>360</v>
      </c>
      <c r="O31" s="60">
        <v>238</v>
      </c>
      <c r="P31" s="60">
        <v>228</v>
      </c>
      <c r="Q31" s="60">
        <v>228</v>
      </c>
      <c r="R31" s="60">
        <v>228</v>
      </c>
      <c r="S31" s="249">
        <v>387033</v>
      </c>
      <c r="T31" s="60">
        <v>0.03</v>
      </c>
      <c r="U31" s="60">
        <v>8.6499999999999994E-2</v>
      </c>
      <c r="V31" s="249">
        <v>2229.0821845466562</v>
      </c>
      <c r="W31" s="249">
        <v>249107.21429575692</v>
      </c>
      <c r="X31" s="249">
        <v>137925.78570424308</v>
      </c>
      <c r="Y31" s="249">
        <v>259123.52378087849</v>
      </c>
      <c r="Z31" s="249">
        <v>121197.73807663762</v>
      </c>
      <c r="AA31" s="249">
        <v>137925.78570424087</v>
      </c>
      <c r="AB31" s="249">
        <v>137925.78570424308</v>
      </c>
      <c r="AC31" s="249">
        <v>137925.78570424087</v>
      </c>
      <c r="AD31" s="249">
        <v>259123.52378087849</v>
      </c>
      <c r="AE31" s="249">
        <v>121197.73807663762</v>
      </c>
      <c r="AF31" s="249">
        <v>-2.2118911147117615E-9</v>
      </c>
      <c r="AG31" s="61"/>
      <c r="AH31" s="74">
        <v>228</v>
      </c>
      <c r="AI31" s="60" t="s">
        <v>80</v>
      </c>
      <c r="AK31" s="249">
        <f t="shared" si="1"/>
        <v>0</v>
      </c>
    </row>
    <row r="32" spans="2:37" s="60" customFormat="1">
      <c r="B32" s="73">
        <v>42978</v>
      </c>
      <c r="C32" s="73">
        <v>42978</v>
      </c>
      <c r="D32" s="271">
        <v>42978</v>
      </c>
      <c r="E32" s="272">
        <v>10041604</v>
      </c>
      <c r="F32" s="273" t="s">
        <v>1053</v>
      </c>
      <c r="G32" s="273" t="s">
        <v>1784</v>
      </c>
      <c r="H32" s="60">
        <v>143022145</v>
      </c>
      <c r="I32" s="60">
        <v>99</v>
      </c>
      <c r="J32" s="60" t="s">
        <v>1937</v>
      </c>
      <c r="K32" s="60" t="s">
        <v>1331</v>
      </c>
      <c r="L32" s="62">
        <v>37013</v>
      </c>
      <c r="M32" s="62">
        <v>44309</v>
      </c>
      <c r="N32" s="60">
        <v>240</v>
      </c>
      <c r="O32" s="60">
        <v>195</v>
      </c>
      <c r="P32" s="60">
        <v>228</v>
      </c>
      <c r="Q32" s="60">
        <v>195</v>
      </c>
      <c r="R32" s="60">
        <v>195</v>
      </c>
      <c r="S32" s="249">
        <v>874271</v>
      </c>
      <c r="T32" s="60">
        <v>0.03</v>
      </c>
      <c r="U32" s="60">
        <v>8.6499999999999994E-2</v>
      </c>
      <c r="V32" s="249">
        <v>5035.2861656907544</v>
      </c>
      <c r="W32" s="249">
        <v>562709.67423854221</v>
      </c>
      <c r="X32" s="249">
        <v>311561.32576145779</v>
      </c>
      <c r="Y32" s="249">
        <v>566580.471284525</v>
      </c>
      <c r="Z32" s="249">
        <v>266913.68157277594</v>
      </c>
      <c r="AA32" s="249">
        <v>299666.78971174906</v>
      </c>
      <c r="AB32" s="249">
        <v>266466.92334861524</v>
      </c>
      <c r="AC32" s="249">
        <v>299666.78971174906</v>
      </c>
      <c r="AD32" s="249">
        <v>585335.57153894496</v>
      </c>
      <c r="AE32" s="249">
        <v>273774.24577749195</v>
      </c>
      <c r="AF32" s="249">
        <v>-4.7730281949043274E-9</v>
      </c>
      <c r="AG32" s="61"/>
      <c r="AH32" s="74">
        <v>228</v>
      </c>
      <c r="AI32" s="60" t="s">
        <v>80</v>
      </c>
      <c r="AK32" s="249">
        <f t="shared" si="1"/>
        <v>45094.402412842552</v>
      </c>
    </row>
    <row r="33" spans="2:37" s="60" customFormat="1">
      <c r="B33" s="73">
        <v>42978</v>
      </c>
      <c r="C33" s="73">
        <v>42978</v>
      </c>
      <c r="D33" s="271">
        <v>42978</v>
      </c>
      <c r="E33" s="272">
        <v>10042340</v>
      </c>
      <c r="F33" s="273" t="s">
        <v>1053</v>
      </c>
      <c r="G33" s="273" t="s">
        <v>1784</v>
      </c>
      <c r="H33" s="60">
        <v>143023540</v>
      </c>
      <c r="I33" s="60">
        <v>99</v>
      </c>
      <c r="J33" s="60" t="s">
        <v>1945</v>
      </c>
      <c r="K33" s="60" t="s">
        <v>1331</v>
      </c>
      <c r="L33" s="62">
        <v>37538</v>
      </c>
      <c r="M33" s="62">
        <v>46653</v>
      </c>
      <c r="N33" s="60">
        <v>300</v>
      </c>
      <c r="O33" s="60">
        <v>178</v>
      </c>
      <c r="P33" s="60">
        <v>228</v>
      </c>
      <c r="Q33" s="60">
        <v>178</v>
      </c>
      <c r="R33" s="60">
        <v>178</v>
      </c>
      <c r="S33" s="249">
        <v>769236</v>
      </c>
      <c r="T33" s="60">
        <v>0.03</v>
      </c>
      <c r="U33" s="60">
        <v>8.6499999999999994E-2</v>
      </c>
      <c r="V33" s="249">
        <v>4430.3464131273868</v>
      </c>
      <c r="W33" s="249">
        <v>495105.6811589991</v>
      </c>
      <c r="X33" s="249">
        <v>274130.3188410009</v>
      </c>
      <c r="Y33" s="249">
        <v>478932.65423546615</v>
      </c>
      <c r="Z33" s="249">
        <v>227353.45904337533</v>
      </c>
      <c r="AA33" s="249">
        <v>251579.19519209082</v>
      </c>
      <c r="AB33" s="249">
        <v>214014.02084955332</v>
      </c>
      <c r="AC33" s="249">
        <v>251579.19519209082</v>
      </c>
      <c r="AD33" s="249">
        <v>515013.30103404057</v>
      </c>
      <c r="AE33" s="249">
        <v>240882.98219304404</v>
      </c>
      <c r="AF33" s="249">
        <v>-4.3655745685100555E-9</v>
      </c>
      <c r="AG33" s="61"/>
      <c r="AH33" s="74">
        <v>228</v>
      </c>
      <c r="AI33" s="60" t="s">
        <v>80</v>
      </c>
      <c r="AK33" s="249">
        <f t="shared" si="1"/>
        <v>60116.297991447587</v>
      </c>
    </row>
    <row r="34" spans="2:37" s="60" customFormat="1">
      <c r="B34" s="73">
        <v>42978</v>
      </c>
      <c r="C34" s="73">
        <v>42978</v>
      </c>
      <c r="D34" s="271">
        <v>42978</v>
      </c>
      <c r="E34" s="272">
        <v>10041913</v>
      </c>
      <c r="F34" s="273" t="s">
        <v>1053</v>
      </c>
      <c r="G34" s="273" t="s">
        <v>1784</v>
      </c>
      <c r="H34" s="60">
        <v>143024105</v>
      </c>
      <c r="I34" s="60">
        <v>99</v>
      </c>
      <c r="J34" s="60" t="s">
        <v>1948</v>
      </c>
      <c r="K34" s="60" t="s">
        <v>1331</v>
      </c>
      <c r="L34" s="62">
        <v>39461</v>
      </c>
      <c r="M34" s="62">
        <v>43457</v>
      </c>
      <c r="N34" s="60">
        <v>131</v>
      </c>
      <c r="O34" s="60">
        <v>115</v>
      </c>
      <c r="P34" s="60">
        <v>131</v>
      </c>
      <c r="Q34" s="60">
        <v>115</v>
      </c>
      <c r="R34" s="60">
        <v>115</v>
      </c>
      <c r="S34" s="249">
        <v>342813</v>
      </c>
      <c r="T34" s="60">
        <v>0.03</v>
      </c>
      <c r="U34" s="60">
        <v>8.6499999999999994E-2</v>
      </c>
      <c r="V34" s="249">
        <v>3071.9982419437006</v>
      </c>
      <c r="W34" s="249">
        <v>259848.58185082575</v>
      </c>
      <c r="X34" s="249">
        <v>82964.418149174249</v>
      </c>
      <c r="Y34" s="249">
        <v>139697.5221799562</v>
      </c>
      <c r="Z34" s="249">
        <v>58589.773279830988</v>
      </c>
      <c r="AA34" s="249">
        <v>81107.748900125211</v>
      </c>
      <c r="AB34" s="249">
        <v>72831.359443931593</v>
      </c>
      <c r="AC34" s="249">
        <v>81107.748900125211</v>
      </c>
      <c r="AD34" s="249">
        <v>142583.18784379633</v>
      </c>
      <c r="AE34" s="249">
        <v>59618.769694624702</v>
      </c>
      <c r="AF34" s="249">
        <v>-2.6193447411060333E-9</v>
      </c>
      <c r="AG34" s="61"/>
      <c r="AH34" s="74">
        <v>131</v>
      </c>
      <c r="AI34" s="60" t="s">
        <v>80</v>
      </c>
      <c r="AK34" s="249">
        <f t="shared" si="1"/>
        <v>10133.058705242656</v>
      </c>
    </row>
    <row r="35" spans="2:37" s="60" customFormat="1">
      <c r="B35" s="73">
        <v>42978</v>
      </c>
      <c r="C35" s="73">
        <v>42978</v>
      </c>
      <c r="D35" s="271">
        <v>42978</v>
      </c>
      <c r="E35" s="272">
        <v>10041909</v>
      </c>
      <c r="F35" s="273" t="s">
        <v>1053</v>
      </c>
      <c r="G35" s="273" t="s">
        <v>1784</v>
      </c>
      <c r="H35" s="60">
        <v>143024172</v>
      </c>
      <c r="I35" s="60">
        <v>99</v>
      </c>
      <c r="J35" s="60" t="s">
        <v>1949</v>
      </c>
      <c r="K35" s="60" t="s">
        <v>1331</v>
      </c>
      <c r="L35" s="62">
        <v>40023</v>
      </c>
      <c r="M35" s="62">
        <v>45496</v>
      </c>
      <c r="N35" s="60">
        <v>180</v>
      </c>
      <c r="O35" s="60">
        <v>96</v>
      </c>
      <c r="P35" s="60">
        <v>180</v>
      </c>
      <c r="Q35" s="60">
        <v>96</v>
      </c>
      <c r="R35" s="60">
        <v>96</v>
      </c>
      <c r="S35" s="249">
        <v>823074</v>
      </c>
      <c r="T35" s="60">
        <v>0.03</v>
      </c>
      <c r="U35" s="60">
        <v>8.6499999999999994E-2</v>
      </c>
      <c r="V35" s="249">
        <v>5683.9979299016632</v>
      </c>
      <c r="W35" s="249">
        <v>572088.68180821266</v>
      </c>
      <c r="X35" s="249">
        <v>250985.31819178734</v>
      </c>
      <c r="Y35" s="249">
        <v>330789.22121445369</v>
      </c>
      <c r="Z35" s="249">
        <v>152762.27156502136</v>
      </c>
      <c r="AA35" s="249">
        <v>178026.94964943232</v>
      </c>
      <c r="AB35" s="249">
        <v>133858.83636895323</v>
      </c>
      <c r="AC35" s="249">
        <v>178026.94964943232</v>
      </c>
      <c r="AD35" s="249">
        <v>451030.94557408127</v>
      </c>
      <c r="AE35" s="249">
        <v>200045.62738229951</v>
      </c>
      <c r="AF35" s="249">
        <v>-5.5879354476928711E-9</v>
      </c>
      <c r="AG35" s="61"/>
      <c r="AH35" s="74">
        <v>180</v>
      </c>
      <c r="AI35" s="60" t="s">
        <v>80</v>
      </c>
      <c r="AK35" s="249">
        <f t="shared" si="1"/>
        <v>117126.48182283412</v>
      </c>
    </row>
    <row r="36" spans="2:37" s="60" customFormat="1">
      <c r="B36" s="73">
        <v>42978</v>
      </c>
      <c r="C36" s="73">
        <v>42978</v>
      </c>
      <c r="D36" s="271">
        <v>42978</v>
      </c>
      <c r="E36" s="272">
        <v>10041525</v>
      </c>
      <c r="F36" s="273" t="s">
        <v>1053</v>
      </c>
      <c r="G36" s="273" t="s">
        <v>1784</v>
      </c>
      <c r="H36" s="60">
        <v>143025071</v>
      </c>
      <c r="I36" s="60">
        <v>99</v>
      </c>
      <c r="J36" s="60" t="s">
        <v>1955</v>
      </c>
      <c r="K36" s="60" t="s">
        <v>1331</v>
      </c>
      <c r="L36" s="62">
        <v>38821</v>
      </c>
      <c r="M36" s="62">
        <v>44309</v>
      </c>
      <c r="N36" s="60">
        <v>180</v>
      </c>
      <c r="O36" s="60">
        <v>136</v>
      </c>
      <c r="P36" s="60">
        <v>180</v>
      </c>
      <c r="Q36" s="60">
        <v>136</v>
      </c>
      <c r="R36" s="60">
        <v>136</v>
      </c>
      <c r="S36" s="249">
        <v>300037</v>
      </c>
      <c r="T36" s="60">
        <v>0.03</v>
      </c>
      <c r="U36" s="60">
        <v>8.6499999999999994E-2</v>
      </c>
      <c r="V36" s="249">
        <v>2072.000436040873</v>
      </c>
      <c r="W36" s="249">
        <v>208544.76246812646</v>
      </c>
      <c r="X36" s="249">
        <v>91492.237531873543</v>
      </c>
      <c r="Y36" s="249">
        <v>151133.92222124283</v>
      </c>
      <c r="Z36" s="249">
        <v>67985.819691264594</v>
      </c>
      <c r="AA36" s="249">
        <v>83148.102529978234</v>
      </c>
      <c r="AB36" s="249">
        <v>69127.468357415564</v>
      </c>
      <c r="AC36" s="249">
        <v>83148.102529978234</v>
      </c>
      <c r="AD36" s="249">
        <v>164415.31601922863</v>
      </c>
      <c r="AE36" s="249">
        <v>72923.078487357183</v>
      </c>
      <c r="AF36" s="249">
        <v>-2.0954757928848267E-9</v>
      </c>
      <c r="AG36" s="61"/>
      <c r="AH36" s="74">
        <v>180</v>
      </c>
      <c r="AI36" s="60" t="s">
        <v>80</v>
      </c>
      <c r="AK36" s="249">
        <f t="shared" si="1"/>
        <v>22364.769174457979</v>
      </c>
    </row>
    <row r="37" spans="2:37" s="60" customFormat="1">
      <c r="B37" s="73">
        <v>42978</v>
      </c>
      <c r="C37" s="73">
        <v>42978</v>
      </c>
      <c r="D37" s="271">
        <v>42978</v>
      </c>
      <c r="E37" s="272">
        <v>10042340</v>
      </c>
      <c r="F37" s="273" t="s">
        <v>1053</v>
      </c>
      <c r="G37" s="273" t="s">
        <v>1784</v>
      </c>
      <c r="H37" s="60">
        <v>143025144</v>
      </c>
      <c r="I37" s="60">
        <v>99</v>
      </c>
      <c r="J37" s="60" t="s">
        <v>1956</v>
      </c>
      <c r="K37" s="60" t="s">
        <v>1331</v>
      </c>
      <c r="L37" s="62">
        <v>38673</v>
      </c>
      <c r="M37" s="62">
        <v>46379</v>
      </c>
      <c r="N37" s="60">
        <v>253</v>
      </c>
      <c r="O37" s="60">
        <v>141</v>
      </c>
      <c r="P37" s="60">
        <v>228</v>
      </c>
      <c r="Q37" s="60">
        <v>141</v>
      </c>
      <c r="R37" s="60">
        <v>141</v>
      </c>
      <c r="S37" s="249">
        <v>501475</v>
      </c>
      <c r="T37" s="60">
        <v>0.03</v>
      </c>
      <c r="U37" s="60">
        <v>8.6499999999999994E-2</v>
      </c>
      <c r="V37" s="249">
        <v>2888.2007180150899</v>
      </c>
      <c r="W37" s="249">
        <v>322765.86308910267</v>
      </c>
      <c r="X37" s="249">
        <v>178709.13691089733</v>
      </c>
      <c r="Y37" s="249">
        <v>270652.98471885704</v>
      </c>
      <c r="Z37" s="249">
        <v>131334.39655446837</v>
      </c>
      <c r="AA37" s="249">
        <v>139318.58816438867</v>
      </c>
      <c r="AB37" s="249">
        <v>110517.4925633181</v>
      </c>
      <c r="AC37" s="249">
        <v>139318.58816438867</v>
      </c>
      <c r="AD37" s="249">
        <v>335743.90061833494</v>
      </c>
      <c r="AE37" s="249">
        <v>157034.76370744052</v>
      </c>
      <c r="AF37" s="249">
        <v>-2.9103830456733704E-9</v>
      </c>
      <c r="AG37" s="61"/>
      <c r="AH37" s="74">
        <v>228</v>
      </c>
      <c r="AI37" s="60" t="s">
        <v>80</v>
      </c>
      <c r="AK37" s="249">
        <f t="shared" si="1"/>
        <v>68191.644347579233</v>
      </c>
    </row>
    <row r="38" spans="2:37" s="60" customFormat="1">
      <c r="B38" s="73">
        <v>42978</v>
      </c>
      <c r="C38" s="73">
        <v>42978</v>
      </c>
      <c r="D38" s="271">
        <v>42978</v>
      </c>
      <c r="E38" s="272">
        <v>10042380</v>
      </c>
      <c r="F38" s="273" t="s">
        <v>1053</v>
      </c>
      <c r="G38" s="273" t="s">
        <v>1784</v>
      </c>
      <c r="H38" s="60">
        <v>143027023</v>
      </c>
      <c r="I38" s="60">
        <v>99</v>
      </c>
      <c r="J38" s="60" t="s">
        <v>1963</v>
      </c>
      <c r="K38" s="60" t="s">
        <v>1331</v>
      </c>
      <c r="L38" s="62">
        <v>40115</v>
      </c>
      <c r="M38" s="62">
        <v>43396</v>
      </c>
      <c r="N38" s="60">
        <v>108</v>
      </c>
      <c r="O38" s="60">
        <v>93</v>
      </c>
      <c r="P38" s="60">
        <v>108</v>
      </c>
      <c r="Q38" s="60">
        <v>93</v>
      </c>
      <c r="R38" s="60">
        <v>93</v>
      </c>
      <c r="S38" s="249">
        <v>3500067</v>
      </c>
      <c r="T38" s="60">
        <v>0.03</v>
      </c>
      <c r="U38" s="60">
        <v>8.6499999999999994E-2</v>
      </c>
      <c r="V38" s="249">
        <v>37019.999882648939</v>
      </c>
      <c r="W38" s="249">
        <v>2771349.2861422668</v>
      </c>
      <c r="X38" s="249">
        <v>728717.71385773318</v>
      </c>
      <c r="Y38" s="249">
        <v>1196055.1291887639</v>
      </c>
      <c r="Z38" s="249">
        <v>487142.56901814276</v>
      </c>
      <c r="AA38" s="249">
        <v>708912.56017062115</v>
      </c>
      <c r="AB38" s="249">
        <v>627506.92026638135</v>
      </c>
      <c r="AC38" s="249">
        <v>708912.56017062115</v>
      </c>
      <c r="AD38" s="249">
        <v>1226810.7011837894</v>
      </c>
      <c r="AE38" s="249">
        <v>498092.98732608603</v>
      </c>
      <c r="AF38" s="249">
        <v>-2.9802322387695313E-8</v>
      </c>
      <c r="AG38" s="61"/>
      <c r="AH38" s="74">
        <v>108</v>
      </c>
      <c r="AI38" s="60" t="s">
        <v>80</v>
      </c>
      <c r="AK38" s="249">
        <f t="shared" si="1"/>
        <v>101210.79359135183</v>
      </c>
    </row>
    <row r="39" spans="2:37" s="60" customFormat="1">
      <c r="B39" s="73">
        <v>42978</v>
      </c>
      <c r="C39" s="73">
        <v>42978</v>
      </c>
      <c r="D39" s="271">
        <v>42978</v>
      </c>
      <c r="E39" s="272">
        <v>10041589</v>
      </c>
      <c r="F39" s="273" t="s">
        <v>1053</v>
      </c>
      <c r="G39" s="273" t="s">
        <v>1784</v>
      </c>
      <c r="H39" s="60">
        <v>143027171</v>
      </c>
      <c r="I39" s="60">
        <v>99</v>
      </c>
      <c r="J39" s="60" t="s">
        <v>1964</v>
      </c>
      <c r="K39" s="60" t="s">
        <v>1331</v>
      </c>
      <c r="L39" s="62">
        <v>37943</v>
      </c>
      <c r="M39" s="62">
        <v>43761</v>
      </c>
      <c r="N39" s="60">
        <v>191</v>
      </c>
      <c r="O39" s="60">
        <v>165</v>
      </c>
      <c r="P39" s="60">
        <v>191</v>
      </c>
      <c r="Q39" s="60">
        <v>165</v>
      </c>
      <c r="R39" s="60">
        <v>165</v>
      </c>
      <c r="S39" s="249">
        <v>635800</v>
      </c>
      <c r="T39" s="60">
        <v>0.03</v>
      </c>
      <c r="U39" s="60">
        <v>8.6499999999999994E-2</v>
      </c>
      <c r="V39" s="249">
        <v>4190.6368351373949</v>
      </c>
      <c r="W39" s="249">
        <v>433905.91044288821</v>
      </c>
      <c r="X39" s="249">
        <v>201894.08955711179</v>
      </c>
      <c r="Y39" s="249">
        <v>356580.50022931671</v>
      </c>
      <c r="Z39" s="249">
        <v>161018.62282285269</v>
      </c>
      <c r="AA39" s="249">
        <v>195561.87740646402</v>
      </c>
      <c r="AB39" s="249">
        <v>174411.12448651018</v>
      </c>
      <c r="AC39" s="249">
        <v>195561.87740646402</v>
      </c>
      <c r="AD39" s="249">
        <v>366505.72506835003</v>
      </c>
      <c r="AE39" s="249">
        <v>164611.63551124244</v>
      </c>
      <c r="AF39" s="249">
        <v>-4.1909515857696533E-9</v>
      </c>
      <c r="AG39" s="61"/>
      <c r="AH39" s="74">
        <v>191</v>
      </c>
      <c r="AI39" s="60" t="s">
        <v>80</v>
      </c>
      <c r="AK39" s="249">
        <f t="shared" si="1"/>
        <v>27482.965070601611</v>
      </c>
    </row>
    <row r="40" spans="2:37" s="60" customFormat="1">
      <c r="B40" s="73">
        <v>42978</v>
      </c>
      <c r="C40" s="73">
        <v>42978</v>
      </c>
      <c r="D40" s="271">
        <v>42978</v>
      </c>
      <c r="E40" s="272">
        <v>10041564</v>
      </c>
      <c r="F40" s="273" t="s">
        <v>1053</v>
      </c>
      <c r="G40" s="273" t="s">
        <v>1784</v>
      </c>
      <c r="H40" s="60">
        <v>143030393</v>
      </c>
      <c r="I40" s="60">
        <v>99</v>
      </c>
      <c r="J40" s="60" t="s">
        <v>1977</v>
      </c>
      <c r="K40" s="60" t="s">
        <v>1331</v>
      </c>
      <c r="L40" s="62">
        <v>39626</v>
      </c>
      <c r="M40" s="62">
        <v>48236</v>
      </c>
      <c r="N40" s="60">
        <v>283</v>
      </c>
      <c r="O40" s="60">
        <v>109</v>
      </c>
      <c r="P40" s="60">
        <v>228</v>
      </c>
      <c r="Q40" s="60">
        <v>109</v>
      </c>
      <c r="R40" s="60">
        <v>109</v>
      </c>
      <c r="S40" s="249">
        <v>642280</v>
      </c>
      <c r="T40" s="60">
        <v>0.03</v>
      </c>
      <c r="U40" s="60">
        <v>8.6499999999999994E-2</v>
      </c>
      <c r="V40" s="249">
        <v>3699.1546082391592</v>
      </c>
      <c r="W40" s="249">
        <v>413392.60889350198</v>
      </c>
      <c r="X40" s="249">
        <v>228887.39110649802</v>
      </c>
      <c r="Y40" s="249">
        <v>284684.74062165379</v>
      </c>
      <c r="Z40" s="249">
        <v>141277.36118585625</v>
      </c>
      <c r="AA40" s="249">
        <v>143407.37943579754</v>
      </c>
      <c r="AB40" s="249">
        <v>109424.23522196616</v>
      </c>
      <c r="AC40" s="249">
        <v>143407.37943579754</v>
      </c>
      <c r="AD40" s="249">
        <v>430014.64178502257</v>
      </c>
      <c r="AE40" s="249">
        <v>201127.25067852822</v>
      </c>
      <c r="AF40" s="249">
        <v>-3.6670826375484467E-9</v>
      </c>
      <c r="AG40" s="61"/>
      <c r="AH40" s="74">
        <v>228</v>
      </c>
      <c r="AI40" s="60" t="s">
        <v>80</v>
      </c>
      <c r="AK40" s="249">
        <f t="shared" si="1"/>
        <v>119463.15588453187</v>
      </c>
    </row>
    <row r="41" spans="2:37" s="60" customFormat="1">
      <c r="B41" s="73">
        <v>42978</v>
      </c>
      <c r="C41" s="73">
        <v>42978</v>
      </c>
      <c r="D41" s="271">
        <v>42978</v>
      </c>
      <c r="E41" s="272">
        <v>10041483</v>
      </c>
      <c r="F41" s="273" t="s">
        <v>1053</v>
      </c>
      <c r="G41" s="273" t="s">
        <v>1784</v>
      </c>
      <c r="H41" s="60">
        <v>143030636</v>
      </c>
      <c r="I41" s="60">
        <v>99</v>
      </c>
      <c r="J41" s="60" t="s">
        <v>1978</v>
      </c>
      <c r="K41" s="60" t="s">
        <v>1331</v>
      </c>
      <c r="L41" s="62">
        <v>39563</v>
      </c>
      <c r="M41" s="62">
        <v>45039</v>
      </c>
      <c r="N41" s="60">
        <v>180</v>
      </c>
      <c r="O41" s="60">
        <v>111</v>
      </c>
      <c r="P41" s="60">
        <v>180</v>
      </c>
      <c r="Q41" s="60">
        <v>111</v>
      </c>
      <c r="R41" s="60">
        <v>111</v>
      </c>
      <c r="S41" s="249">
        <v>500013</v>
      </c>
      <c r="T41" s="60">
        <v>0.03</v>
      </c>
      <c r="U41" s="60">
        <v>8.6499999999999994E-2</v>
      </c>
      <c r="V41" s="249">
        <v>3452.9979770031864</v>
      </c>
      <c r="W41" s="249">
        <v>347540.77769066917</v>
      </c>
      <c r="X41" s="249">
        <v>152472.22230933083</v>
      </c>
      <c r="Y41" s="249">
        <v>222941.21400707925</v>
      </c>
      <c r="Z41" s="249">
        <v>101859.0949427812</v>
      </c>
      <c r="AA41" s="249">
        <v>121082.11906429805</v>
      </c>
      <c r="AB41" s="249">
        <v>94024.537090754005</v>
      </c>
      <c r="AC41" s="249">
        <v>121082.11906429805</v>
      </c>
      <c r="AD41" s="249">
        <v>273998.85816990089</v>
      </c>
      <c r="AE41" s="249">
        <v>121526.63586057356</v>
      </c>
      <c r="AF41" s="249">
        <v>-3.4924596548080444E-9</v>
      </c>
      <c r="AG41" s="61"/>
      <c r="AH41" s="74">
        <v>180</v>
      </c>
      <c r="AI41" s="60" t="s">
        <v>80</v>
      </c>
      <c r="AK41" s="249">
        <f t="shared" si="1"/>
        <v>58447.685218576822</v>
      </c>
    </row>
    <row r="42" spans="2:37" s="60" customFormat="1">
      <c r="B42" s="73">
        <v>42978</v>
      </c>
      <c r="C42" s="73">
        <v>42978</v>
      </c>
      <c r="D42" s="271">
        <v>42978</v>
      </c>
      <c r="E42" s="272">
        <v>10042340</v>
      </c>
      <c r="F42" s="273" t="s">
        <v>1053</v>
      </c>
      <c r="G42" s="273" t="s">
        <v>1784</v>
      </c>
      <c r="H42" s="60">
        <v>143034399</v>
      </c>
      <c r="I42" s="60">
        <v>99</v>
      </c>
      <c r="J42" s="60" t="s">
        <v>1945</v>
      </c>
      <c r="K42" s="60" t="s">
        <v>1331</v>
      </c>
      <c r="L42" s="62">
        <v>39041</v>
      </c>
      <c r="M42" s="62">
        <v>46349</v>
      </c>
      <c r="N42" s="60">
        <v>240</v>
      </c>
      <c r="O42" s="60">
        <v>128</v>
      </c>
      <c r="P42" s="60">
        <v>228</v>
      </c>
      <c r="Q42" s="60">
        <v>128</v>
      </c>
      <c r="R42" s="60">
        <v>128</v>
      </c>
      <c r="S42" s="249">
        <v>725030</v>
      </c>
      <c r="T42" s="60">
        <v>0.03</v>
      </c>
      <c r="U42" s="60">
        <v>8.6499999999999994E-2</v>
      </c>
      <c r="V42" s="249">
        <v>4175.7458828106701</v>
      </c>
      <c r="W42" s="249">
        <v>466653.24037188722</v>
      </c>
      <c r="X42" s="249">
        <v>258376.75962811278</v>
      </c>
      <c r="Y42" s="249">
        <v>364669.16692196194</v>
      </c>
      <c r="Z42" s="249">
        <v>178528.26441268489</v>
      </c>
      <c r="AA42" s="249">
        <v>186140.90250927705</v>
      </c>
      <c r="AB42" s="249">
        <v>145053.61944034402</v>
      </c>
      <c r="AC42" s="249">
        <v>186140.90250927705</v>
      </c>
      <c r="AD42" s="249">
        <v>485416.8209089415</v>
      </c>
      <c r="AE42" s="249">
        <v>227040.06128083274</v>
      </c>
      <c r="AF42" s="249">
        <v>-4.0163286030292511E-9</v>
      </c>
      <c r="AG42" s="61"/>
      <c r="AH42" s="74">
        <v>228</v>
      </c>
      <c r="AI42" s="60" t="s">
        <v>80</v>
      </c>
      <c r="AK42" s="249">
        <f t="shared" si="1"/>
        <v>113323.14018776876</v>
      </c>
    </row>
    <row r="43" spans="2:37" s="60" customFormat="1">
      <c r="B43" s="73">
        <v>42978</v>
      </c>
      <c r="C43" s="73">
        <v>42978</v>
      </c>
      <c r="D43" s="271">
        <v>42978</v>
      </c>
      <c r="E43" s="272">
        <v>10041589</v>
      </c>
      <c r="F43" s="273" t="s">
        <v>1053</v>
      </c>
      <c r="G43" s="273" t="s">
        <v>1784</v>
      </c>
      <c r="H43" s="60">
        <v>143041484</v>
      </c>
      <c r="I43" s="60">
        <v>99</v>
      </c>
      <c r="J43" s="60" t="s">
        <v>2015</v>
      </c>
      <c r="K43" s="60" t="s">
        <v>1331</v>
      </c>
      <c r="L43" s="62">
        <v>39259</v>
      </c>
      <c r="M43" s="62">
        <v>47657</v>
      </c>
      <c r="N43" s="60">
        <v>276</v>
      </c>
      <c r="O43" s="60">
        <v>121</v>
      </c>
      <c r="P43" s="60">
        <v>228</v>
      </c>
      <c r="Q43" s="60">
        <v>121</v>
      </c>
      <c r="R43" s="60">
        <v>121</v>
      </c>
      <c r="S43" s="249">
        <v>1000167</v>
      </c>
      <c r="T43" s="60">
        <v>0.03</v>
      </c>
      <c r="U43" s="60">
        <v>8.6499999999999994E-2</v>
      </c>
      <c r="V43" s="249">
        <v>5760.3729947355287</v>
      </c>
      <c r="W43" s="249">
        <v>643740.49551470892</v>
      </c>
      <c r="X43" s="249">
        <v>356426.50448529108</v>
      </c>
      <c r="Y43" s="249">
        <v>481839.20473546919</v>
      </c>
      <c r="Z43" s="249">
        <v>237055.49354445148</v>
      </c>
      <c r="AA43" s="249">
        <v>244783.7111910177</v>
      </c>
      <c r="AB43" s="249">
        <v>189156.17124000099</v>
      </c>
      <c r="AC43" s="249">
        <v>244783.7111910177</v>
      </c>
      <c r="AD43" s="249">
        <v>669624.54728498578</v>
      </c>
      <c r="AE43" s="249">
        <v>313198.04279970052</v>
      </c>
      <c r="AF43" s="249">
        <v>-5.8207660913467407E-9</v>
      </c>
      <c r="AG43" s="61"/>
      <c r="AH43" s="74">
        <v>228</v>
      </c>
      <c r="AI43" s="60" t="s">
        <v>80</v>
      </c>
      <c r="AK43" s="249">
        <f t="shared" si="1"/>
        <v>167270.33324529009</v>
      </c>
    </row>
    <row r="44" spans="2:37" s="60" customFormat="1">
      <c r="B44" s="73">
        <v>42978</v>
      </c>
      <c r="C44" s="73">
        <v>42978</v>
      </c>
      <c r="D44" s="271">
        <v>42978</v>
      </c>
      <c r="E44" s="272">
        <v>10041488</v>
      </c>
      <c r="F44" s="273" t="s">
        <v>1053</v>
      </c>
      <c r="G44" s="273" t="s">
        <v>1784</v>
      </c>
      <c r="H44" s="60">
        <v>143115453</v>
      </c>
      <c r="I44" s="60">
        <v>99</v>
      </c>
      <c r="J44" s="60" t="s">
        <v>2035</v>
      </c>
      <c r="K44" s="60" t="s">
        <v>1336</v>
      </c>
      <c r="L44" s="62">
        <v>41086</v>
      </c>
      <c r="M44" s="62">
        <v>43282</v>
      </c>
      <c r="N44" s="60">
        <v>72</v>
      </c>
      <c r="O44" s="60">
        <v>61</v>
      </c>
      <c r="P44" s="60">
        <v>72</v>
      </c>
      <c r="Q44" s="60">
        <v>61</v>
      </c>
      <c r="R44" s="60">
        <v>61</v>
      </c>
      <c r="S44" s="249">
        <v>1265888</v>
      </c>
      <c r="T44" s="60">
        <v>0.03</v>
      </c>
      <c r="U44" s="60">
        <v>7.6499999999999999E-2</v>
      </c>
      <c r="V44" s="249">
        <v>19233.491895717671</v>
      </c>
      <c r="W44" s="249">
        <v>1107738.9010875486</v>
      </c>
      <c r="X44" s="249">
        <v>158149.09891245142</v>
      </c>
      <c r="Y44" s="249">
        <v>269198.68449973001</v>
      </c>
      <c r="Z44" s="249">
        <v>115783.9716130367</v>
      </c>
      <c r="AA44" s="249">
        <v>153414.71288669331</v>
      </c>
      <c r="AB44" s="249">
        <v>133987.43102304911</v>
      </c>
      <c r="AC44" s="249">
        <v>153414.71288669331</v>
      </c>
      <c r="AD44" s="249">
        <v>277072.51540412824</v>
      </c>
      <c r="AE44" s="249">
        <v>118923.41649167216</v>
      </c>
      <c r="AF44" s="249">
        <v>4.6566128730773926E-9</v>
      </c>
      <c r="AG44" s="61"/>
      <c r="AH44" s="74">
        <v>72</v>
      </c>
      <c r="AI44" s="60" t="s">
        <v>80</v>
      </c>
      <c r="AK44" s="249">
        <f t="shared" si="1"/>
        <v>24161.667889402306</v>
      </c>
    </row>
    <row r="45" spans="2:37" s="60" customFormat="1">
      <c r="B45" s="73">
        <v>42978</v>
      </c>
      <c r="C45" s="73">
        <v>42978</v>
      </c>
      <c r="D45" s="271">
        <v>42978</v>
      </c>
      <c r="E45" s="272">
        <v>10042340</v>
      </c>
      <c r="F45" s="273" t="s">
        <v>1053</v>
      </c>
      <c r="G45" s="273" t="s">
        <v>1784</v>
      </c>
      <c r="H45" s="60">
        <v>143124673</v>
      </c>
      <c r="I45" s="60">
        <v>99</v>
      </c>
      <c r="J45" s="60" t="s">
        <v>2043</v>
      </c>
      <c r="K45" s="60" t="s">
        <v>1331</v>
      </c>
      <c r="L45" s="62">
        <v>40330</v>
      </c>
      <c r="M45" s="62">
        <v>46539</v>
      </c>
      <c r="N45" s="60">
        <v>204</v>
      </c>
      <c r="O45" s="60">
        <v>86</v>
      </c>
      <c r="P45" s="60">
        <v>204</v>
      </c>
      <c r="Q45" s="60">
        <v>86</v>
      </c>
      <c r="R45" s="60">
        <v>86</v>
      </c>
      <c r="S45" s="249">
        <v>450050</v>
      </c>
      <c r="T45" s="60">
        <v>0.03</v>
      </c>
      <c r="U45" s="60">
        <v>8.6499999999999994E-2</v>
      </c>
      <c r="V45" s="249">
        <v>2818.9993547396625</v>
      </c>
      <c r="W45" s="249">
        <v>300726.5840703444</v>
      </c>
      <c r="X45" s="249">
        <v>149323.4159296556</v>
      </c>
      <c r="Y45" s="249">
        <v>165218.11581571758</v>
      </c>
      <c r="Z45" s="249">
        <v>80140.940621253656</v>
      </c>
      <c r="AA45" s="249">
        <v>85077.175194463925</v>
      </c>
      <c r="AB45" s="249">
        <v>62950.067499756777</v>
      </c>
      <c r="AC45" s="249">
        <v>85077.175194463925</v>
      </c>
      <c r="AD45" s="249">
        <v>274349.28429654386</v>
      </c>
      <c r="AE45" s="249">
        <v>125025.86836689123</v>
      </c>
      <c r="AF45" s="249">
        <v>-2.9685907065868378E-9</v>
      </c>
      <c r="AG45" s="61"/>
      <c r="AH45" s="74">
        <v>204</v>
      </c>
      <c r="AI45" s="60" t="s">
        <v>80</v>
      </c>
      <c r="AK45" s="249">
        <f t="shared" si="1"/>
        <v>86373.348429898819</v>
      </c>
    </row>
    <row r="46" spans="2:37" s="60" customFormat="1">
      <c r="B46" s="73">
        <v>42978</v>
      </c>
      <c r="C46" s="73">
        <v>42978</v>
      </c>
      <c r="D46" s="271">
        <v>42978</v>
      </c>
      <c r="E46" s="272">
        <v>10042305</v>
      </c>
      <c r="F46" s="273" t="s">
        <v>1053</v>
      </c>
      <c r="G46" s="273" t="s">
        <v>1784</v>
      </c>
      <c r="H46" s="60">
        <v>143142426</v>
      </c>
      <c r="I46" s="60">
        <v>99</v>
      </c>
      <c r="J46" s="60" t="s">
        <v>2066</v>
      </c>
      <c r="K46" s="60" t="s">
        <v>1334</v>
      </c>
      <c r="L46" s="62">
        <v>40478</v>
      </c>
      <c r="M46" s="62">
        <v>48305</v>
      </c>
      <c r="N46" s="60">
        <v>257</v>
      </c>
      <c r="O46" s="60">
        <v>81</v>
      </c>
      <c r="P46" s="60">
        <v>228</v>
      </c>
      <c r="Q46" s="60">
        <v>81</v>
      </c>
      <c r="R46" s="60">
        <v>81</v>
      </c>
      <c r="S46" s="249">
        <v>1589558</v>
      </c>
      <c r="T46" s="60">
        <v>0.03</v>
      </c>
      <c r="U46" s="60">
        <v>7.6499999999999999E-2</v>
      </c>
      <c r="V46" s="249">
        <v>9154.9181054422079</v>
      </c>
      <c r="W46" s="249">
        <v>1098831.98856337</v>
      </c>
      <c r="X46" s="249">
        <v>490726.01143663004</v>
      </c>
      <c r="Y46" s="249">
        <v>514523.80617358565</v>
      </c>
      <c r="Z46" s="249">
        <v>277016.38762204867</v>
      </c>
      <c r="AA46" s="249">
        <v>237507.41855153698</v>
      </c>
      <c r="AB46" s="249">
        <v>174336.87248406591</v>
      </c>
      <c r="AC46" s="249">
        <v>237507.41855153698</v>
      </c>
      <c r="AD46" s="249">
        <v>988489.33947745734</v>
      </c>
      <c r="AE46" s="249">
        <v>497763.32804082334</v>
      </c>
      <c r="AF46" s="249">
        <v>3.9581209421157837E-9</v>
      </c>
      <c r="AG46" s="61"/>
      <c r="AH46" s="74">
        <v>228</v>
      </c>
      <c r="AI46" s="60" t="s">
        <v>80</v>
      </c>
      <c r="AK46" s="249">
        <f t="shared" si="1"/>
        <v>316389.1389525641</v>
      </c>
    </row>
    <row r="47" spans="2:37" s="60" customFormat="1">
      <c r="B47" s="73">
        <v>42978</v>
      </c>
      <c r="C47" s="73">
        <v>42978</v>
      </c>
      <c r="D47" s="271">
        <v>42978</v>
      </c>
      <c r="E47" s="272">
        <v>10041632</v>
      </c>
      <c r="F47" s="273" t="s">
        <v>1053</v>
      </c>
      <c r="G47" s="273" t="s">
        <v>1784</v>
      </c>
      <c r="H47" s="60">
        <v>143147568</v>
      </c>
      <c r="I47" s="60">
        <v>99</v>
      </c>
      <c r="J47" s="60" t="s">
        <v>2068</v>
      </c>
      <c r="K47" s="60" t="s">
        <v>1334</v>
      </c>
      <c r="L47" s="62">
        <v>40480</v>
      </c>
      <c r="M47" s="62">
        <v>46327</v>
      </c>
      <c r="N47" s="60">
        <v>192</v>
      </c>
      <c r="O47" s="60">
        <v>81</v>
      </c>
      <c r="P47" s="60">
        <v>192</v>
      </c>
      <c r="Q47" s="60">
        <v>81</v>
      </c>
      <c r="R47" s="60">
        <v>81</v>
      </c>
      <c r="S47" s="249">
        <v>1957989</v>
      </c>
      <c r="T47" s="60">
        <v>0.03</v>
      </c>
      <c r="U47" s="60">
        <v>7.6499999999999999E-2</v>
      </c>
      <c r="V47" s="249">
        <v>12852.89722196089</v>
      </c>
      <c r="W47" s="249">
        <v>1420983.6217715333</v>
      </c>
      <c r="X47" s="249">
        <v>537005.37822846672</v>
      </c>
      <c r="Y47" s="249">
        <v>640426.8382901781</v>
      </c>
      <c r="Z47" s="249">
        <v>327574.92141374433</v>
      </c>
      <c r="AA47" s="249">
        <v>312851.91687643377</v>
      </c>
      <c r="AB47" s="249">
        <v>226549.14394013438</v>
      </c>
      <c r="AC47" s="249">
        <v>312851.91687643377</v>
      </c>
      <c r="AD47" s="249">
        <v>1046772.644844963</v>
      </c>
      <c r="AE47" s="249">
        <v>509767.26661649044</v>
      </c>
      <c r="AF47" s="249">
        <v>5.8207660913467407E-9</v>
      </c>
      <c r="AG47" s="61"/>
      <c r="AH47" s="74">
        <v>192</v>
      </c>
      <c r="AI47" s="60" t="s">
        <v>80</v>
      </c>
      <c r="AK47" s="249">
        <f t="shared" si="1"/>
        <v>310456.23428833234</v>
      </c>
    </row>
    <row r="48" spans="2:37" s="60" customFormat="1">
      <c r="B48" s="73">
        <v>42978</v>
      </c>
      <c r="C48" s="73">
        <v>42978</v>
      </c>
      <c r="D48" s="271">
        <v>42978</v>
      </c>
      <c r="E48" s="272">
        <v>10042380</v>
      </c>
      <c r="F48" s="273" t="s">
        <v>1053</v>
      </c>
      <c r="G48" s="273" t="s">
        <v>1784</v>
      </c>
      <c r="H48" s="60">
        <v>143213587</v>
      </c>
      <c r="I48" s="60">
        <v>99</v>
      </c>
      <c r="J48" s="60" t="s">
        <v>2074</v>
      </c>
      <c r="K48" s="60" t="s">
        <v>1334</v>
      </c>
      <c r="L48" s="62">
        <v>40583</v>
      </c>
      <c r="M48" s="62">
        <v>43497</v>
      </c>
      <c r="N48" s="60">
        <v>96</v>
      </c>
      <c r="O48" s="60">
        <v>78</v>
      </c>
      <c r="P48" s="60">
        <v>96</v>
      </c>
      <c r="Q48" s="60">
        <v>78</v>
      </c>
      <c r="R48" s="60">
        <v>78</v>
      </c>
      <c r="S48" s="249">
        <v>1750021</v>
      </c>
      <c r="T48" s="60">
        <v>0.03</v>
      </c>
      <c r="U48" s="60">
        <v>7.6499999999999999E-2</v>
      </c>
      <c r="V48" s="249">
        <v>20526.997198855122</v>
      </c>
      <c r="W48" s="249">
        <v>1470474.7835542576</v>
      </c>
      <c r="X48" s="249">
        <v>279546.21644574241</v>
      </c>
      <c r="Y48" s="249">
        <v>478660.01885272539</v>
      </c>
      <c r="Z48" s="249">
        <v>211939.79596255906</v>
      </c>
      <c r="AA48" s="249">
        <v>266720.22289016633</v>
      </c>
      <c r="AB48" s="249">
        <v>227131.30086216569</v>
      </c>
      <c r="AC48" s="249">
        <v>266720.22289016633</v>
      </c>
      <c r="AD48" s="249">
        <v>500116.94753584033</v>
      </c>
      <c r="AE48" s="249">
        <v>220570.7310900914</v>
      </c>
      <c r="AF48" s="249">
        <v>6.5192580223083496E-9</v>
      </c>
      <c r="AG48" s="61"/>
      <c r="AH48" s="74">
        <v>96</v>
      </c>
      <c r="AI48" s="60" t="s">
        <v>80</v>
      </c>
      <c r="AK48" s="249">
        <f t="shared" si="1"/>
        <v>52414.915583576716</v>
      </c>
    </row>
    <row r="49" spans="2:37" s="60" customFormat="1">
      <c r="B49" s="73">
        <v>42978</v>
      </c>
      <c r="C49" s="73">
        <v>42978</v>
      </c>
      <c r="D49" s="271">
        <v>42978</v>
      </c>
      <c r="E49" s="272">
        <v>10041639</v>
      </c>
      <c r="F49" s="273" t="s">
        <v>1053</v>
      </c>
      <c r="G49" s="273" t="s">
        <v>1784</v>
      </c>
      <c r="H49" s="60">
        <v>143241610</v>
      </c>
      <c r="I49" s="60">
        <v>99</v>
      </c>
      <c r="J49" s="60" t="s">
        <v>2079</v>
      </c>
      <c r="K49" s="60" t="s">
        <v>1334</v>
      </c>
      <c r="L49" s="62">
        <v>40466</v>
      </c>
      <c r="M49" s="62">
        <v>49583</v>
      </c>
      <c r="N49" s="60">
        <v>300</v>
      </c>
      <c r="O49" s="60">
        <v>82</v>
      </c>
      <c r="P49" s="60">
        <v>228</v>
      </c>
      <c r="Q49" s="60">
        <v>82</v>
      </c>
      <c r="R49" s="60">
        <v>82</v>
      </c>
      <c r="S49" s="249">
        <v>4965086</v>
      </c>
      <c r="T49" s="60">
        <v>0.03</v>
      </c>
      <c r="U49" s="60">
        <v>7.6499999999999999E-2</v>
      </c>
      <c r="V49" s="249">
        <v>28595.971783651574</v>
      </c>
      <c r="W49" s="249">
        <v>3432271.9414882301</v>
      </c>
      <c r="X49" s="249">
        <v>1532814.0585117699</v>
      </c>
      <c r="Y49" s="249">
        <v>1624508.0484065013</v>
      </c>
      <c r="Z49" s="249">
        <v>874063.61725716968</v>
      </c>
      <c r="AA49" s="249">
        <v>750444.43114933162</v>
      </c>
      <c r="AB49" s="249">
        <v>551275.23157002253</v>
      </c>
      <c r="AC49" s="249">
        <v>750444.43114933162</v>
      </c>
      <c r="AD49" s="249">
        <v>3087609.6251843409</v>
      </c>
      <c r="AE49" s="249">
        <v>1554795.5666725589</v>
      </c>
      <c r="AF49" s="249">
        <v>1.2107193470001221E-8</v>
      </c>
      <c r="AG49" s="61"/>
      <c r="AH49" s="74">
        <v>228</v>
      </c>
      <c r="AI49" s="60" t="s">
        <v>80</v>
      </c>
      <c r="AK49" s="249">
        <f t="shared" si="1"/>
        <v>981538.82694174733</v>
      </c>
    </row>
    <row r="50" spans="2:37" s="60" customFormat="1">
      <c r="B50" s="73">
        <v>42978</v>
      </c>
      <c r="C50" s="73">
        <v>42978</v>
      </c>
      <c r="D50" s="271">
        <v>42978</v>
      </c>
      <c r="E50" s="272">
        <v>10042002</v>
      </c>
      <c r="F50" s="273" t="s">
        <v>1053</v>
      </c>
      <c r="G50" s="273" t="s">
        <v>1784</v>
      </c>
      <c r="H50" s="60">
        <v>143321924</v>
      </c>
      <c r="I50" s="60">
        <v>99</v>
      </c>
      <c r="J50" s="60" t="s">
        <v>2086</v>
      </c>
      <c r="K50" s="60" t="s">
        <v>1779</v>
      </c>
      <c r="L50" s="62">
        <v>41516</v>
      </c>
      <c r="M50" s="62">
        <v>44805</v>
      </c>
      <c r="N50" s="60">
        <v>108</v>
      </c>
      <c r="O50" s="60">
        <v>47</v>
      </c>
      <c r="P50" s="60">
        <v>108</v>
      </c>
      <c r="Q50" s="60">
        <v>47</v>
      </c>
      <c r="R50" s="60">
        <v>47</v>
      </c>
      <c r="S50" s="249">
        <v>836700</v>
      </c>
      <c r="T50" s="60">
        <v>0.03</v>
      </c>
      <c r="U50" s="60">
        <v>7.3999999999999996E-2</v>
      </c>
      <c r="V50" s="249">
        <v>8849.7259914774113</v>
      </c>
      <c r="W50" s="249">
        <v>696289.82875808526</v>
      </c>
      <c r="X50" s="249">
        <v>140410.17124191474</v>
      </c>
      <c r="Y50" s="249">
        <v>168426.94855479017</v>
      </c>
      <c r="Z50" s="249">
        <v>79344.694965418952</v>
      </c>
      <c r="AA50" s="249">
        <v>89082.253589371219</v>
      </c>
      <c r="AB50" s="249">
        <v>61104.426373796225</v>
      </c>
      <c r="AC50" s="249">
        <v>89082.253589371219</v>
      </c>
      <c r="AD50" s="249">
        <v>259480.5783214753</v>
      </c>
      <c r="AE50" s="249">
        <v>119070.40707956045</v>
      </c>
      <c r="AF50" s="249">
        <v>1.1641532182693481E-10</v>
      </c>
      <c r="AG50" s="61"/>
      <c r="AH50" s="74">
        <v>108</v>
      </c>
      <c r="AI50" s="60" t="s">
        <v>80</v>
      </c>
      <c r="AK50" s="249">
        <f t="shared" si="1"/>
        <v>79305.74486811852</v>
      </c>
    </row>
    <row r="51" spans="2:37" s="60" customFormat="1">
      <c r="B51" s="73">
        <v>42978</v>
      </c>
      <c r="C51" s="73">
        <v>42978</v>
      </c>
      <c r="D51" s="271">
        <v>42978</v>
      </c>
      <c r="E51" s="272">
        <v>10042190</v>
      </c>
      <c r="F51" s="273" t="s">
        <v>1053</v>
      </c>
      <c r="G51" s="273" t="s">
        <v>1784</v>
      </c>
      <c r="H51" s="60">
        <v>143351327</v>
      </c>
      <c r="I51" s="60">
        <v>99</v>
      </c>
      <c r="J51" s="60" t="s">
        <v>2090</v>
      </c>
      <c r="K51" s="60" t="s">
        <v>1779</v>
      </c>
      <c r="L51" s="62">
        <v>41555</v>
      </c>
      <c r="M51" s="62">
        <v>48488</v>
      </c>
      <c r="N51" s="60">
        <v>228</v>
      </c>
      <c r="O51" s="60">
        <v>46</v>
      </c>
      <c r="P51" s="60">
        <v>228</v>
      </c>
      <c r="Q51" s="60">
        <v>46</v>
      </c>
      <c r="R51" s="60">
        <v>46</v>
      </c>
      <c r="S51" s="249">
        <v>4500113</v>
      </c>
      <c r="T51" s="60">
        <v>0.03</v>
      </c>
      <c r="U51" s="60">
        <v>7.3999999999999996E-2</v>
      </c>
      <c r="V51" s="249">
        <v>25918.00109227587</v>
      </c>
      <c r="W51" s="249">
        <v>3168234.405921306</v>
      </c>
      <c r="X51" s="249">
        <v>1331878.594078694</v>
      </c>
      <c r="Y51" s="249">
        <v>854057.97787971667</v>
      </c>
      <c r="Z51" s="249">
        <v>478130.47510123102</v>
      </c>
      <c r="AA51" s="249">
        <v>375927.50277848565</v>
      </c>
      <c r="AB51" s="249">
        <v>268712.34792815754</v>
      </c>
      <c r="AC51" s="249">
        <v>375927.50277848565</v>
      </c>
      <c r="AD51" s="249">
        <v>2741069.8431175924</v>
      </c>
      <c r="AE51" s="249">
        <v>1409191.2490388984</v>
      </c>
      <c r="AF51" s="249">
        <v>0</v>
      </c>
      <c r="AG51" s="61"/>
      <c r="AH51" s="74">
        <v>228</v>
      </c>
      <c r="AI51" s="60" t="s">
        <v>80</v>
      </c>
      <c r="AK51" s="249">
        <f t="shared" si="1"/>
        <v>1063166.2461505365</v>
      </c>
    </row>
    <row r="52" spans="2:37" s="60" customFormat="1">
      <c r="B52" s="73">
        <v>42978</v>
      </c>
      <c r="C52" s="73">
        <v>42978</v>
      </c>
      <c r="D52" s="271">
        <v>42978</v>
      </c>
      <c r="E52" s="272">
        <v>10041564</v>
      </c>
      <c r="F52" s="273" t="s">
        <v>1053</v>
      </c>
      <c r="G52" s="273" t="s">
        <v>1784</v>
      </c>
      <c r="H52" s="60">
        <v>143389316</v>
      </c>
      <c r="I52" s="60">
        <v>99</v>
      </c>
      <c r="J52" s="60" t="s">
        <v>2097</v>
      </c>
      <c r="K52" s="60" t="s">
        <v>1335</v>
      </c>
      <c r="L52" s="62">
        <v>40799</v>
      </c>
      <c r="M52" s="62">
        <v>50314</v>
      </c>
      <c r="N52" s="60">
        <v>313</v>
      </c>
      <c r="O52" s="60">
        <v>71</v>
      </c>
      <c r="P52" s="60">
        <v>228</v>
      </c>
      <c r="Q52" s="60">
        <v>71</v>
      </c>
      <c r="R52" s="60">
        <v>71</v>
      </c>
      <c r="S52" s="249">
        <v>5059800</v>
      </c>
      <c r="T52" s="60">
        <v>0.03</v>
      </c>
      <c r="U52" s="60">
        <v>8.1500000000000003E-2</v>
      </c>
      <c r="V52" s="249">
        <v>29141.468653497694</v>
      </c>
      <c r="W52" s="249">
        <v>3373907.4018241507</v>
      </c>
      <c r="X52" s="249">
        <v>1685892.5981758493</v>
      </c>
      <c r="Y52" s="249">
        <v>1503332.6969926939</v>
      </c>
      <c r="Z52" s="249">
        <v>789507.90281689237</v>
      </c>
      <c r="AA52" s="249">
        <v>713824.79417580157</v>
      </c>
      <c r="AB52" s="249">
        <v>524992.87048458459</v>
      </c>
      <c r="AC52" s="249">
        <v>713824.79417580157</v>
      </c>
      <c r="AD52" s="249">
        <v>3270347.4511733707</v>
      </c>
      <c r="AE52" s="249">
        <v>1584454.8529974744</v>
      </c>
      <c r="AF52" s="249">
        <v>4.7031790018081665E-8</v>
      </c>
      <c r="AG52" s="61"/>
      <c r="AH52" s="74">
        <v>228</v>
      </c>
      <c r="AI52" s="60" t="s">
        <v>80</v>
      </c>
      <c r="AK52" s="249">
        <f t="shared" si="1"/>
        <v>1160899.7276912648</v>
      </c>
    </row>
    <row r="53" spans="2:37" s="60" customFormat="1">
      <c r="B53" s="73">
        <v>42978</v>
      </c>
      <c r="C53" s="73">
        <v>42978</v>
      </c>
      <c r="D53" s="271">
        <v>42978</v>
      </c>
      <c r="E53" s="272">
        <v>10042337</v>
      </c>
      <c r="F53" s="273" t="s">
        <v>1053</v>
      </c>
      <c r="G53" s="273" t="s">
        <v>1784</v>
      </c>
      <c r="H53" s="60">
        <v>143517683</v>
      </c>
      <c r="I53" s="60">
        <v>99</v>
      </c>
      <c r="J53" s="60" t="s">
        <v>2102</v>
      </c>
      <c r="K53" s="60" t="s">
        <v>1334</v>
      </c>
      <c r="L53" s="62">
        <v>40479</v>
      </c>
      <c r="M53" s="62">
        <v>45962</v>
      </c>
      <c r="N53" s="60">
        <v>180</v>
      </c>
      <c r="O53" s="60">
        <v>81</v>
      </c>
      <c r="P53" s="60">
        <v>180</v>
      </c>
      <c r="Q53" s="60">
        <v>81</v>
      </c>
      <c r="R53" s="60">
        <v>81</v>
      </c>
      <c r="S53" s="249">
        <v>1958666</v>
      </c>
      <c r="T53" s="60">
        <v>0.03</v>
      </c>
      <c r="U53" s="60">
        <v>7.6499999999999999E-2</v>
      </c>
      <c r="V53" s="249">
        <v>13526.187790367296</v>
      </c>
      <c r="W53" s="249">
        <v>1445790.1393091492</v>
      </c>
      <c r="X53" s="249">
        <v>512875.86069085076</v>
      </c>
      <c r="Y53" s="249">
        <v>640563.90074414667</v>
      </c>
      <c r="Z53" s="249">
        <v>321895.78703482938</v>
      </c>
      <c r="AA53" s="249">
        <v>318668.11370931729</v>
      </c>
      <c r="AB53" s="249">
        <v>230794.13731088286</v>
      </c>
      <c r="AC53" s="249">
        <v>318668.11370931729</v>
      </c>
      <c r="AD53" s="249">
        <v>988923.66295696935</v>
      </c>
      <c r="AE53" s="249">
        <v>476047.80226611369</v>
      </c>
      <c r="AF53" s="249">
        <v>4.8894435167312622E-9</v>
      </c>
      <c r="AG53" s="61"/>
      <c r="AH53" s="74">
        <v>180</v>
      </c>
      <c r="AI53" s="60" t="s">
        <v>80</v>
      </c>
      <c r="AK53" s="249">
        <f t="shared" si="1"/>
        <v>282081.72337996791</v>
      </c>
    </row>
    <row r="54" spans="2:37" s="60" customFormat="1">
      <c r="B54" s="73">
        <v>42978</v>
      </c>
      <c r="C54" s="73">
        <v>42978</v>
      </c>
      <c r="D54" s="271">
        <v>42978</v>
      </c>
      <c r="E54" s="272">
        <v>10041527</v>
      </c>
      <c r="F54" s="273" t="s">
        <v>1053</v>
      </c>
      <c r="G54" s="273" t="s">
        <v>1784</v>
      </c>
      <c r="H54" s="60">
        <v>143542475</v>
      </c>
      <c r="I54" s="60">
        <v>99</v>
      </c>
      <c r="J54" s="60" t="s">
        <v>2107</v>
      </c>
      <c r="K54" s="60" t="s">
        <v>1336</v>
      </c>
      <c r="L54" s="62">
        <v>41285</v>
      </c>
      <c r="M54" s="62">
        <v>43831</v>
      </c>
      <c r="N54" s="60">
        <v>84</v>
      </c>
      <c r="O54" s="60">
        <v>55</v>
      </c>
      <c r="P54" s="60">
        <v>84</v>
      </c>
      <c r="Q54" s="60">
        <v>55</v>
      </c>
      <c r="R54" s="60">
        <v>55</v>
      </c>
      <c r="S54" s="249">
        <v>550052</v>
      </c>
      <c r="T54" s="60">
        <v>0.03</v>
      </c>
      <c r="U54" s="60">
        <v>7.6499999999999999E-2</v>
      </c>
      <c r="V54" s="249">
        <v>7268.0021276073803</v>
      </c>
      <c r="W54" s="249">
        <v>471568.12179274263</v>
      </c>
      <c r="X54" s="249">
        <v>78483.878207257367</v>
      </c>
      <c r="Y54" s="249">
        <v>120051.73012337956</v>
      </c>
      <c r="Z54" s="249">
        <v>52756.394569749827</v>
      </c>
      <c r="AA54" s="249">
        <v>67295.335553629731</v>
      </c>
      <c r="AB54" s="249">
        <v>51388.253588085179</v>
      </c>
      <c r="AC54" s="249">
        <v>67295.335553629731</v>
      </c>
      <c r="AD54" s="249">
        <v>138944.0569262791</v>
      </c>
      <c r="AE54" s="249">
        <v>60460.178719019983</v>
      </c>
      <c r="AF54" s="249">
        <v>1.7462298274040222E-9</v>
      </c>
      <c r="AG54" s="61"/>
      <c r="AH54" s="74">
        <v>84</v>
      </c>
      <c r="AI54" s="60" t="s">
        <v>80</v>
      </c>
      <c r="AK54" s="249">
        <f t="shared" si="1"/>
        <v>27095.624619172188</v>
      </c>
    </row>
    <row r="55" spans="2:37" s="60" customFormat="1">
      <c r="B55" s="73">
        <v>42978</v>
      </c>
      <c r="C55" s="73">
        <v>42978</v>
      </c>
      <c r="D55" s="271">
        <v>42978</v>
      </c>
      <c r="E55" s="272">
        <v>10041589</v>
      </c>
      <c r="F55" s="273" t="s">
        <v>1053</v>
      </c>
      <c r="G55" s="273" t="s">
        <v>1784</v>
      </c>
      <c r="H55" s="60">
        <v>143845672</v>
      </c>
      <c r="I55" s="60">
        <v>99</v>
      </c>
      <c r="J55" s="60" t="s">
        <v>2129</v>
      </c>
      <c r="K55" s="60" t="s">
        <v>1336</v>
      </c>
      <c r="L55" s="62">
        <v>41213</v>
      </c>
      <c r="M55" s="62">
        <v>47423</v>
      </c>
      <c r="N55" s="60">
        <v>204</v>
      </c>
      <c r="O55" s="60">
        <v>57</v>
      </c>
      <c r="P55" s="60">
        <v>204</v>
      </c>
      <c r="Q55" s="60">
        <v>57</v>
      </c>
      <c r="R55" s="60">
        <v>57</v>
      </c>
      <c r="S55" s="249">
        <v>1555850</v>
      </c>
      <c r="T55" s="60">
        <v>0.03</v>
      </c>
      <c r="U55" s="60">
        <v>7.6499999999999999E-2</v>
      </c>
      <c r="V55" s="249">
        <v>9745.4508300671132</v>
      </c>
      <c r="W55" s="249">
        <v>1110565.1574447202</v>
      </c>
      <c r="X55" s="249">
        <v>445284.84255527984</v>
      </c>
      <c r="Y55" s="249">
        <v>372968.40458049049</v>
      </c>
      <c r="Z55" s="249">
        <v>197235.87454163842</v>
      </c>
      <c r="AA55" s="249">
        <v>175732.53003885207</v>
      </c>
      <c r="AB55" s="249">
        <v>124417.82365515172</v>
      </c>
      <c r="AC55" s="249">
        <v>175732.53003885207</v>
      </c>
      <c r="AD55" s="249">
        <v>877506.81188897509</v>
      </c>
      <c r="AE55" s="249">
        <v>432221.96933369082</v>
      </c>
      <c r="AF55" s="249">
        <v>4.4237822294235229E-9</v>
      </c>
      <c r="AG55" s="61"/>
      <c r="AH55" s="74">
        <v>204</v>
      </c>
      <c r="AI55" s="60" t="s">
        <v>80</v>
      </c>
      <c r="AK55" s="249">
        <f t="shared" si="1"/>
        <v>320867.01890012814</v>
      </c>
    </row>
    <row r="56" spans="2:37" s="60" customFormat="1">
      <c r="B56" s="73">
        <v>42978</v>
      </c>
      <c r="C56" s="73">
        <v>42978</v>
      </c>
      <c r="D56" s="271">
        <v>42978</v>
      </c>
      <c r="E56" s="272">
        <v>10041616</v>
      </c>
      <c r="F56" s="273" t="s">
        <v>1053</v>
      </c>
      <c r="G56" s="273" t="s">
        <v>1784</v>
      </c>
      <c r="H56" s="60">
        <v>143915220</v>
      </c>
      <c r="I56" s="60">
        <v>99</v>
      </c>
      <c r="J56" s="60" t="s">
        <v>2135</v>
      </c>
      <c r="K56" s="60" t="s">
        <v>1779</v>
      </c>
      <c r="L56" s="62">
        <v>41543</v>
      </c>
      <c r="M56" s="62">
        <v>52505</v>
      </c>
      <c r="N56" s="60">
        <v>360</v>
      </c>
      <c r="O56" s="60">
        <v>46</v>
      </c>
      <c r="P56" s="60">
        <v>228</v>
      </c>
      <c r="Q56" s="60">
        <v>46</v>
      </c>
      <c r="R56" s="60">
        <v>46</v>
      </c>
      <c r="S56" s="249">
        <v>951807</v>
      </c>
      <c r="T56" s="60">
        <v>0.03</v>
      </c>
      <c r="U56" s="60">
        <v>7.3999999999999996E-2</v>
      </c>
      <c r="V56" s="249">
        <v>5481.8478704058807</v>
      </c>
      <c r="W56" s="249">
        <v>670104.88074338145</v>
      </c>
      <c r="X56" s="249">
        <v>281702.11925661855</v>
      </c>
      <c r="Y56" s="249">
        <v>180639.54432961124</v>
      </c>
      <c r="Z56" s="249">
        <v>101128.11236399563</v>
      </c>
      <c r="AA56" s="249">
        <v>79511.4319656156</v>
      </c>
      <c r="AB56" s="249">
        <v>56834.638095633563</v>
      </c>
      <c r="AC56" s="249">
        <v>79511.4319656156</v>
      </c>
      <c r="AD56" s="249">
        <v>579756.43370915961</v>
      </c>
      <c r="AE56" s="249">
        <v>298054.31445254083</v>
      </c>
      <c r="AF56" s="249">
        <v>2.3283064365386963E-10</v>
      </c>
      <c r="AG56" s="61"/>
      <c r="AH56" s="74">
        <v>228</v>
      </c>
      <c r="AI56" s="60" t="s">
        <v>80</v>
      </c>
      <c r="AK56" s="249">
        <f t="shared" si="1"/>
        <v>224867.48116098499</v>
      </c>
    </row>
    <row r="57" spans="2:37" s="60" customFormat="1">
      <c r="B57" s="73">
        <v>42978</v>
      </c>
      <c r="C57" s="73">
        <v>42978</v>
      </c>
      <c r="D57" s="271">
        <v>42978</v>
      </c>
      <c r="E57" s="272">
        <v>10041603</v>
      </c>
      <c r="F57" s="273" t="s">
        <v>1053</v>
      </c>
      <c r="G57" s="273" t="s">
        <v>1784</v>
      </c>
      <c r="H57" s="60">
        <v>143922758</v>
      </c>
      <c r="I57" s="60">
        <v>99</v>
      </c>
      <c r="J57" s="60" t="s">
        <v>2136</v>
      </c>
      <c r="K57" s="60" t="s">
        <v>1336</v>
      </c>
      <c r="L57" s="62">
        <v>41127</v>
      </c>
      <c r="M57" s="62">
        <v>43678</v>
      </c>
      <c r="N57" s="60">
        <v>84</v>
      </c>
      <c r="O57" s="60">
        <v>60</v>
      </c>
      <c r="P57" s="60">
        <v>84</v>
      </c>
      <c r="Q57" s="60">
        <v>60</v>
      </c>
      <c r="R57" s="60">
        <v>60</v>
      </c>
      <c r="S57" s="249">
        <v>3138202</v>
      </c>
      <c r="T57" s="60">
        <v>0.03</v>
      </c>
      <c r="U57" s="60">
        <v>7.6499999999999999E-2</v>
      </c>
      <c r="V57" s="249">
        <v>41466.004692032271</v>
      </c>
      <c r="W57" s="249">
        <v>2690429.3102219943</v>
      </c>
      <c r="X57" s="249">
        <v>447772.6897780057</v>
      </c>
      <c r="Y57" s="249">
        <v>717610.86757657956</v>
      </c>
      <c r="Z57" s="249">
        <v>314505.49971940042</v>
      </c>
      <c r="AA57" s="249">
        <v>403105.36785717914</v>
      </c>
      <c r="AB57" s="249">
        <v>319837.63555571833</v>
      </c>
      <c r="AC57" s="249">
        <v>403105.36785717914</v>
      </c>
      <c r="AD57" s="249">
        <v>792715.08390872646</v>
      </c>
      <c r="AE57" s="249">
        <v>344942.39413071098</v>
      </c>
      <c r="AF57" s="249">
        <v>9.7788870334625244E-9</v>
      </c>
      <c r="AG57" s="61"/>
      <c r="AH57" s="74">
        <v>84</v>
      </c>
      <c r="AI57" s="60" t="s">
        <v>80</v>
      </c>
      <c r="AK57" s="249">
        <f t="shared" si="1"/>
        <v>127935.05422228738</v>
      </c>
    </row>
    <row r="58" spans="2:37" s="60" customFormat="1">
      <c r="B58" s="73">
        <v>42978</v>
      </c>
      <c r="C58" s="73">
        <v>42978</v>
      </c>
      <c r="D58" s="271">
        <v>42978</v>
      </c>
      <c r="E58" s="272">
        <v>10041527</v>
      </c>
      <c r="F58" s="273" t="s">
        <v>1053</v>
      </c>
      <c r="G58" s="273" t="s">
        <v>1784</v>
      </c>
      <c r="H58" s="60">
        <v>143933415</v>
      </c>
      <c r="I58" s="60">
        <v>99</v>
      </c>
      <c r="J58" s="60" t="s">
        <v>2139</v>
      </c>
      <c r="K58" s="60" t="s">
        <v>1336</v>
      </c>
      <c r="L58" s="62">
        <v>41151</v>
      </c>
      <c r="M58" s="62">
        <v>46631</v>
      </c>
      <c r="N58" s="60">
        <v>180</v>
      </c>
      <c r="O58" s="60">
        <v>59</v>
      </c>
      <c r="P58" s="60">
        <v>180</v>
      </c>
      <c r="Q58" s="60">
        <v>59</v>
      </c>
      <c r="R58" s="60">
        <v>59</v>
      </c>
      <c r="S58" s="249">
        <v>2008843</v>
      </c>
      <c r="T58" s="60">
        <v>0.03</v>
      </c>
      <c r="U58" s="60">
        <v>7.6499999999999999E-2</v>
      </c>
      <c r="V58" s="249">
        <v>13872.700940009585</v>
      </c>
      <c r="W58" s="249">
        <v>1482828.3131581442</v>
      </c>
      <c r="X58" s="249">
        <v>526014.68684185576</v>
      </c>
      <c r="Y58" s="249">
        <v>503121.58722236165</v>
      </c>
      <c r="Z58" s="249">
        <v>256582.94427710539</v>
      </c>
      <c r="AA58" s="249">
        <v>246538.64294525626</v>
      </c>
      <c r="AB58" s="249">
        <v>172415.92513149715</v>
      </c>
      <c r="AC58" s="249">
        <v>246538.64294525626</v>
      </c>
      <c r="AD58" s="249">
        <v>1014257.8560435867</v>
      </c>
      <c r="AE58" s="249">
        <v>488243.1692017254</v>
      </c>
      <c r="AF58" s="249">
        <v>5.5879354476928711E-9</v>
      </c>
      <c r="AG58" s="61"/>
      <c r="AH58" s="74">
        <v>180</v>
      </c>
      <c r="AI58" s="60" t="s">
        <v>80</v>
      </c>
      <c r="AK58" s="249">
        <f t="shared" si="1"/>
        <v>353598.76171035861</v>
      </c>
    </row>
    <row r="59" spans="2:37" s="60" customFormat="1">
      <c r="B59" s="73">
        <v>42978</v>
      </c>
      <c r="C59" s="73">
        <v>42978</v>
      </c>
      <c r="D59" s="271">
        <v>42978</v>
      </c>
      <c r="E59" s="272">
        <v>10042340</v>
      </c>
      <c r="F59" s="273" t="s">
        <v>1053</v>
      </c>
      <c r="G59" s="273" t="s">
        <v>1784</v>
      </c>
      <c r="H59" s="60">
        <v>143952711</v>
      </c>
      <c r="I59" s="60">
        <v>99</v>
      </c>
      <c r="J59" s="60" t="s">
        <v>2144</v>
      </c>
      <c r="K59" s="60" t="s">
        <v>1336</v>
      </c>
      <c r="L59" s="62">
        <v>41103</v>
      </c>
      <c r="M59" s="62">
        <v>48030</v>
      </c>
      <c r="N59" s="60">
        <v>228</v>
      </c>
      <c r="O59" s="60">
        <v>61</v>
      </c>
      <c r="P59" s="60">
        <v>228</v>
      </c>
      <c r="Q59" s="60">
        <v>61</v>
      </c>
      <c r="R59" s="60">
        <v>61</v>
      </c>
      <c r="S59" s="249">
        <v>600061</v>
      </c>
      <c r="T59" s="60">
        <v>0.03</v>
      </c>
      <c r="U59" s="60">
        <v>7.6499999999999999E-2</v>
      </c>
      <c r="V59" s="249">
        <v>3455.9980279233323</v>
      </c>
      <c r="W59" s="249">
        <v>414811.04929126485</v>
      </c>
      <c r="X59" s="249">
        <v>185249.95070873515</v>
      </c>
      <c r="Y59" s="249">
        <v>150536.31823436343</v>
      </c>
      <c r="Z59" s="249">
        <v>82104.952939059716</v>
      </c>
      <c r="AA59" s="249">
        <v>68431.365295303709</v>
      </c>
      <c r="AB59" s="249">
        <v>49562.486812424751</v>
      </c>
      <c r="AC59" s="249">
        <v>68431.365295303709</v>
      </c>
      <c r="AD59" s="249">
        <v>373156.50107525656</v>
      </c>
      <c r="AE59" s="249">
        <v>187906.55036651972</v>
      </c>
      <c r="AF59" s="249">
        <v>1.6880221664905548E-9</v>
      </c>
      <c r="AG59" s="61"/>
      <c r="AH59" s="74">
        <v>228</v>
      </c>
      <c r="AI59" s="60" t="s">
        <v>80</v>
      </c>
      <c r="AK59" s="249">
        <f t="shared" si="1"/>
        <v>135687.46389631039</v>
      </c>
    </row>
    <row r="60" spans="2:37" s="60" customFormat="1">
      <c r="B60" s="73">
        <v>42978</v>
      </c>
      <c r="C60" s="73">
        <v>42978</v>
      </c>
      <c r="D60" s="271">
        <v>42978</v>
      </c>
      <c r="E60" s="272">
        <v>10041637</v>
      </c>
      <c r="F60" s="273" t="s">
        <v>1053</v>
      </c>
      <c r="G60" s="273" t="s">
        <v>1784</v>
      </c>
      <c r="H60" s="60">
        <v>143980936</v>
      </c>
      <c r="I60" s="60">
        <v>98</v>
      </c>
      <c r="J60" s="60" t="s">
        <v>2209</v>
      </c>
      <c r="K60" s="60" t="s">
        <v>1780</v>
      </c>
      <c r="L60" s="62">
        <v>41451</v>
      </c>
      <c r="M60" s="62">
        <v>44013</v>
      </c>
      <c r="N60" s="60">
        <v>84</v>
      </c>
      <c r="O60" s="60">
        <v>49</v>
      </c>
      <c r="P60" s="60">
        <v>60</v>
      </c>
      <c r="Q60" s="60">
        <v>49</v>
      </c>
      <c r="R60" s="60">
        <v>49</v>
      </c>
      <c r="S60" s="249">
        <v>682740</v>
      </c>
      <c r="T60" s="60">
        <v>0.05</v>
      </c>
      <c r="U60" s="60">
        <v>9.1499999999999998E-2</v>
      </c>
      <c r="V60" s="249">
        <v>12884.146058112026</v>
      </c>
      <c r="W60" s="249">
        <v>618501.43570010667</v>
      </c>
      <c r="X60" s="249">
        <v>64238.564299893333</v>
      </c>
      <c r="Y60" s="249">
        <v>148272.03231906722</v>
      </c>
      <c r="Z60" s="249">
        <v>86828.675273490022</v>
      </c>
      <c r="AA60" s="249">
        <v>61443.357045577199</v>
      </c>
      <c r="AB60" s="249">
        <v>52461.494178246227</v>
      </c>
      <c r="AC60" s="249">
        <v>61443.357045577199</v>
      </c>
      <c r="AD60" s="249">
        <v>154547.32778661523</v>
      </c>
      <c r="AE60" s="249">
        <v>90308.763486721553</v>
      </c>
      <c r="AF60" s="249">
        <v>3.4924596548080444E-10</v>
      </c>
      <c r="AG60" s="61"/>
      <c r="AH60" s="74">
        <v>60</v>
      </c>
      <c r="AI60" s="60" t="s">
        <v>80</v>
      </c>
      <c r="AK60" s="249">
        <f t="shared" si="1"/>
        <v>11777.070121647106</v>
      </c>
    </row>
    <row r="61" spans="2:37" s="60" customFormat="1">
      <c r="B61" s="73">
        <v>42978</v>
      </c>
      <c r="C61" s="73">
        <v>42978</v>
      </c>
      <c r="D61" s="271">
        <v>42978</v>
      </c>
      <c r="E61" s="272">
        <v>10041746</v>
      </c>
      <c r="F61" s="273" t="s">
        <v>1053</v>
      </c>
      <c r="G61" s="273" t="s">
        <v>1784</v>
      </c>
      <c r="H61" s="60">
        <v>143980987</v>
      </c>
      <c r="I61" s="60">
        <v>98</v>
      </c>
      <c r="J61" s="60" t="s">
        <v>2212</v>
      </c>
      <c r="K61" s="60" t="s">
        <v>1338</v>
      </c>
      <c r="L61" s="62">
        <v>41353</v>
      </c>
      <c r="M61" s="62">
        <v>43191</v>
      </c>
      <c r="N61" s="60">
        <v>60</v>
      </c>
      <c r="O61" s="60">
        <v>52</v>
      </c>
      <c r="P61" s="60">
        <v>60</v>
      </c>
      <c r="Q61" s="60">
        <v>52</v>
      </c>
      <c r="R61" s="60">
        <v>52</v>
      </c>
      <c r="S61" s="249">
        <v>234178</v>
      </c>
      <c r="T61" s="60">
        <v>0.05</v>
      </c>
      <c r="U61" s="60">
        <v>9.4E-2</v>
      </c>
      <c r="V61" s="249">
        <v>4419.2277522871927</v>
      </c>
      <c r="W61" s="249">
        <v>210911.19751340535</v>
      </c>
      <c r="X61" s="249">
        <v>23266.80248659465</v>
      </c>
      <c r="Y61" s="249">
        <v>53028.097631590412</v>
      </c>
      <c r="Z61" s="249">
        <v>30321.883250646584</v>
      </c>
      <c r="AA61" s="249">
        <v>22706.214380943828</v>
      </c>
      <c r="AB61" s="249">
        <v>20164.562155048698</v>
      </c>
      <c r="AC61" s="249">
        <v>22706.214380943828</v>
      </c>
      <c r="AD61" s="249">
        <v>54242.467623827193</v>
      </c>
      <c r="AE61" s="249">
        <v>30975.665137231583</v>
      </c>
      <c r="AF61" s="249">
        <v>9.6042640507221222E-10</v>
      </c>
      <c r="AG61" s="61"/>
      <c r="AH61" s="74">
        <v>60</v>
      </c>
      <c r="AI61" s="60" t="s">
        <v>80</v>
      </c>
      <c r="AK61" s="249">
        <f t="shared" si="1"/>
        <v>3102.2403315459524</v>
      </c>
    </row>
    <row r="62" spans="2:37" s="60" customFormat="1">
      <c r="B62" s="73">
        <v>42978</v>
      </c>
      <c r="C62" s="73">
        <v>42978</v>
      </c>
      <c r="D62" s="271">
        <v>42978</v>
      </c>
      <c r="E62" s="272">
        <v>10041616</v>
      </c>
      <c r="F62" s="273" t="s">
        <v>1053</v>
      </c>
      <c r="G62" s="273" t="s">
        <v>1784</v>
      </c>
      <c r="H62" s="60">
        <v>143981843</v>
      </c>
      <c r="I62" s="60">
        <v>98</v>
      </c>
      <c r="J62" s="60" t="s">
        <v>2256</v>
      </c>
      <c r="K62" s="60" t="s">
        <v>1780</v>
      </c>
      <c r="L62" s="62">
        <v>41452</v>
      </c>
      <c r="M62" s="62">
        <v>43282</v>
      </c>
      <c r="N62" s="60">
        <v>60</v>
      </c>
      <c r="O62" s="60">
        <v>49</v>
      </c>
      <c r="P62" s="60">
        <v>60</v>
      </c>
      <c r="Q62" s="60">
        <v>49</v>
      </c>
      <c r="R62" s="60">
        <v>49</v>
      </c>
      <c r="S62" s="249">
        <v>223841</v>
      </c>
      <c r="T62" s="60">
        <v>0.05</v>
      </c>
      <c r="U62" s="60">
        <v>9.1499999999999998E-2</v>
      </c>
      <c r="V62" s="249">
        <v>4224.1558101090513</v>
      </c>
      <c r="W62" s="249">
        <v>202779.94532112891</v>
      </c>
      <c r="X62" s="249">
        <v>21061.054678871093</v>
      </c>
      <c r="Y62" s="249">
        <v>48612.004549802718</v>
      </c>
      <c r="Z62" s="249">
        <v>28467.377774692111</v>
      </c>
      <c r="AA62" s="249">
        <v>20144.626775110606</v>
      </c>
      <c r="AB62" s="249">
        <v>17199.86132107806</v>
      </c>
      <c r="AC62" s="249">
        <v>20144.626775110606</v>
      </c>
      <c r="AD62" s="249">
        <v>50669.403285414242</v>
      </c>
      <c r="AE62" s="249">
        <v>29608.348606543092</v>
      </c>
      <c r="AF62" s="249">
        <v>5.8207660913467407E-11</v>
      </c>
      <c r="AG62" s="61"/>
      <c r="AH62" s="74">
        <v>60</v>
      </c>
      <c r="AI62" s="60" t="s">
        <v>80</v>
      </c>
      <c r="AK62" s="249">
        <f t="shared" si="1"/>
        <v>3861.1933577930322</v>
      </c>
    </row>
    <row r="63" spans="2:37" s="60" customFormat="1">
      <c r="B63" s="73">
        <v>42978</v>
      </c>
      <c r="C63" s="73">
        <v>42978</v>
      </c>
      <c r="D63" s="271">
        <v>42978</v>
      </c>
      <c r="E63" s="272">
        <v>10041616</v>
      </c>
      <c r="F63" s="273" t="s">
        <v>1053</v>
      </c>
      <c r="G63" s="273" t="s">
        <v>1784</v>
      </c>
      <c r="H63" s="60">
        <v>143981959</v>
      </c>
      <c r="I63" s="60">
        <v>98</v>
      </c>
      <c r="J63" s="60" t="s">
        <v>2256</v>
      </c>
      <c r="K63" s="60" t="s">
        <v>1780</v>
      </c>
      <c r="L63" s="62">
        <v>41537</v>
      </c>
      <c r="M63" s="62">
        <v>43374</v>
      </c>
      <c r="N63" s="60">
        <v>60</v>
      </c>
      <c r="O63" s="60">
        <v>46</v>
      </c>
      <c r="P63" s="60">
        <v>60</v>
      </c>
      <c r="Q63" s="60">
        <v>46</v>
      </c>
      <c r="R63" s="60">
        <v>46</v>
      </c>
      <c r="S63" s="249">
        <v>254435</v>
      </c>
      <c r="T63" s="60">
        <v>0.05</v>
      </c>
      <c r="U63" s="60">
        <v>9.1499999999999998E-2</v>
      </c>
      <c r="V63" s="249">
        <v>4801.5023322139223</v>
      </c>
      <c r="W63" s="249">
        <v>230495.37568086921</v>
      </c>
      <c r="X63" s="249">
        <v>23939.624319130788</v>
      </c>
      <c r="Y63" s="249">
        <v>53901.962040910788</v>
      </c>
      <c r="Z63" s="249">
        <v>31600.349525661441</v>
      </c>
      <c r="AA63" s="249">
        <v>22301.612515249348</v>
      </c>
      <c r="AB63" s="249">
        <v>18353.711978000269</v>
      </c>
      <c r="AC63" s="249">
        <v>22301.612515249348</v>
      </c>
      <c r="AD63" s="249">
        <v>57594.764251966262</v>
      </c>
      <c r="AE63" s="249">
        <v>33655.139932835329</v>
      </c>
      <c r="AF63" s="249">
        <v>1.4551915228366852E-10</v>
      </c>
      <c r="AG63" s="61"/>
      <c r="AH63" s="74">
        <v>60</v>
      </c>
      <c r="AI63" s="60" t="s">
        <v>80</v>
      </c>
      <c r="AK63" s="249">
        <f t="shared" si="1"/>
        <v>5585.9123411305191</v>
      </c>
    </row>
    <row r="64" spans="2:37" s="60" customFormat="1">
      <c r="B64" s="73">
        <v>42978</v>
      </c>
      <c r="C64" s="73">
        <v>42978</v>
      </c>
      <c r="D64" s="271">
        <v>42978</v>
      </c>
      <c r="E64" s="272">
        <v>10041623</v>
      </c>
      <c r="F64" s="273" t="s">
        <v>1053</v>
      </c>
      <c r="G64" s="273" t="s">
        <v>1784</v>
      </c>
      <c r="H64" s="60">
        <v>143982211</v>
      </c>
      <c r="I64" s="60">
        <v>98</v>
      </c>
      <c r="J64" s="60" t="s">
        <v>2277</v>
      </c>
      <c r="K64" s="60" t="s">
        <v>1780</v>
      </c>
      <c r="L64" s="62">
        <v>41619</v>
      </c>
      <c r="M64" s="62">
        <v>43800</v>
      </c>
      <c r="N64" s="60">
        <v>72</v>
      </c>
      <c r="O64" s="60">
        <v>44</v>
      </c>
      <c r="P64" s="60">
        <v>60</v>
      </c>
      <c r="Q64" s="60">
        <v>44</v>
      </c>
      <c r="R64" s="60">
        <v>44</v>
      </c>
      <c r="S64" s="249">
        <v>400999</v>
      </c>
      <c r="T64" s="60">
        <v>0.05</v>
      </c>
      <c r="U64" s="60">
        <v>9.1499999999999998E-2</v>
      </c>
      <c r="V64" s="249">
        <v>7567.3458200147415</v>
      </c>
      <c r="W64" s="249">
        <v>363269.26386956545</v>
      </c>
      <c r="X64" s="249">
        <v>37729.736130434554</v>
      </c>
      <c r="Y64" s="249">
        <v>83270.546570747043</v>
      </c>
      <c r="Z64" s="249">
        <v>48858.703741614125</v>
      </c>
      <c r="AA64" s="249">
        <v>34411.842829132918</v>
      </c>
      <c r="AB64" s="249">
        <v>27668.473162318674</v>
      </c>
      <c r="AC64" s="249">
        <v>34411.842829132918</v>
      </c>
      <c r="AD64" s="249">
        <v>90771.485331319273</v>
      </c>
      <c r="AE64" s="249">
        <v>53041.749200884427</v>
      </c>
      <c r="AF64" s="249">
        <v>2.9103830456733704E-10</v>
      </c>
      <c r="AG64" s="61"/>
      <c r="AH64" s="74">
        <v>60</v>
      </c>
      <c r="AI64" s="60" t="s">
        <v>80</v>
      </c>
      <c r="AK64" s="249">
        <f t="shared" si="1"/>
        <v>10061.26296811588</v>
      </c>
    </row>
    <row r="65" spans="2:37" s="60" customFormat="1">
      <c r="B65" s="73">
        <v>42978</v>
      </c>
      <c r="C65" s="73">
        <v>42978</v>
      </c>
      <c r="D65" s="271">
        <v>42978</v>
      </c>
      <c r="E65" s="272">
        <v>10041486</v>
      </c>
      <c r="F65" s="273" t="s">
        <v>1053</v>
      </c>
      <c r="G65" s="273" t="s">
        <v>1784</v>
      </c>
      <c r="H65" s="60">
        <v>143982238</v>
      </c>
      <c r="I65" s="60">
        <v>98</v>
      </c>
      <c r="J65" s="60" t="s">
        <v>2278</v>
      </c>
      <c r="K65" s="60" t="s">
        <v>1780</v>
      </c>
      <c r="L65" s="62">
        <v>41878</v>
      </c>
      <c r="M65" s="62">
        <v>43709</v>
      </c>
      <c r="N65" s="60">
        <v>60</v>
      </c>
      <c r="O65" s="60">
        <v>35</v>
      </c>
      <c r="P65" s="60">
        <v>60</v>
      </c>
      <c r="Q65" s="60">
        <v>35</v>
      </c>
      <c r="R65" s="60">
        <v>35</v>
      </c>
      <c r="S65" s="249">
        <v>803125</v>
      </c>
      <c r="T65" s="60">
        <v>0.05</v>
      </c>
      <c r="U65" s="60">
        <v>9.1499999999999998E-2</v>
      </c>
      <c r="V65" s="249">
        <v>15155.959520346283</v>
      </c>
      <c r="W65" s="249">
        <v>727559.48903923633</v>
      </c>
      <c r="X65" s="249">
        <v>75565.51096076367</v>
      </c>
      <c r="Y65" s="249">
        <v>146685.45132341149</v>
      </c>
      <c r="Z65" s="249">
        <v>86456.598206340044</v>
      </c>
      <c r="AA65" s="249">
        <v>60228.853117071441</v>
      </c>
      <c r="AB65" s="249">
        <v>44079.881393778807</v>
      </c>
      <c r="AC65" s="249">
        <v>60228.853117071441</v>
      </c>
      <c r="AD65" s="249">
        <v>181798.08218154125</v>
      </c>
      <c r="AE65" s="249">
        <v>106232.571220777</v>
      </c>
      <c r="AF65" s="249">
        <v>5.8207660913467407E-10</v>
      </c>
      <c r="AG65" s="61"/>
      <c r="AH65" s="74">
        <v>60</v>
      </c>
      <c r="AI65" s="60" t="s">
        <v>80</v>
      </c>
      <c r="AK65" s="249">
        <f t="shared" si="1"/>
        <v>31485.629566984862</v>
      </c>
    </row>
    <row r="66" spans="2:37" s="60" customFormat="1">
      <c r="B66" s="73">
        <v>42978</v>
      </c>
      <c r="C66" s="73">
        <v>42978</v>
      </c>
      <c r="D66" s="271">
        <v>42978</v>
      </c>
      <c r="E66" s="272">
        <v>10041637</v>
      </c>
      <c r="F66" s="273" t="s">
        <v>1053</v>
      </c>
      <c r="G66" s="273" t="s">
        <v>1784</v>
      </c>
      <c r="H66" s="60">
        <v>143982386</v>
      </c>
      <c r="I66" s="60">
        <v>98</v>
      </c>
      <c r="J66" s="60" t="s">
        <v>2285</v>
      </c>
      <c r="K66" s="60" t="s">
        <v>1780</v>
      </c>
      <c r="L66" s="62">
        <v>41652</v>
      </c>
      <c r="M66" s="62">
        <v>43466</v>
      </c>
      <c r="N66" s="60">
        <v>60</v>
      </c>
      <c r="O66" s="60">
        <v>43</v>
      </c>
      <c r="P66" s="60">
        <v>60</v>
      </c>
      <c r="Q66" s="60">
        <v>43</v>
      </c>
      <c r="R66" s="60">
        <v>43</v>
      </c>
      <c r="S66" s="249">
        <v>210904</v>
      </c>
      <c r="T66" s="60">
        <v>0.05</v>
      </c>
      <c r="U66" s="60">
        <v>9.1499999999999998E-2</v>
      </c>
      <c r="V66" s="249">
        <v>3980.0186604564824</v>
      </c>
      <c r="W66" s="249">
        <v>191060.1792701399</v>
      </c>
      <c r="X66" s="249">
        <v>19843.820729860105</v>
      </c>
      <c r="Y66" s="249">
        <v>43313.696072686202</v>
      </c>
      <c r="Z66" s="249">
        <v>25425.442389857228</v>
      </c>
      <c r="AA66" s="249">
        <v>17888.253682828974</v>
      </c>
      <c r="AB66" s="249">
        <v>14221.40485639974</v>
      </c>
      <c r="AC66" s="249">
        <v>17888.253682828974</v>
      </c>
      <c r="AD66" s="249">
        <v>47740.940357249172</v>
      </c>
      <c r="AE66" s="249">
        <v>27897.119627388951</v>
      </c>
      <c r="AF66" s="249">
        <v>1.1641532182693481E-10</v>
      </c>
      <c r="AG66" s="61"/>
      <c r="AH66" s="74">
        <v>60</v>
      </c>
      <c r="AI66" s="60" t="s">
        <v>80</v>
      </c>
      <c r="AK66" s="249">
        <f t="shared" si="1"/>
        <v>5622.4158734603643</v>
      </c>
    </row>
    <row r="67" spans="2:37" s="60" customFormat="1">
      <c r="B67" s="73">
        <v>42978</v>
      </c>
      <c r="C67" s="73">
        <v>42978</v>
      </c>
      <c r="D67" s="271">
        <v>42978</v>
      </c>
      <c r="E67" s="272">
        <v>10041639</v>
      </c>
      <c r="F67" s="273" t="s">
        <v>1053</v>
      </c>
      <c r="G67" s="273" t="s">
        <v>1784</v>
      </c>
      <c r="H67" s="60">
        <v>143982467</v>
      </c>
      <c r="I67" s="60">
        <v>98</v>
      </c>
      <c r="J67" s="60" t="s">
        <v>2288</v>
      </c>
      <c r="K67" s="60" t="s">
        <v>1780</v>
      </c>
      <c r="L67" s="62">
        <v>41684</v>
      </c>
      <c r="M67" s="62">
        <v>44228</v>
      </c>
      <c r="N67" s="60">
        <v>84</v>
      </c>
      <c r="O67" s="60">
        <v>42</v>
      </c>
      <c r="P67" s="60">
        <v>60</v>
      </c>
      <c r="Q67" s="60">
        <v>42</v>
      </c>
      <c r="R67" s="60">
        <v>42</v>
      </c>
      <c r="S67" s="249">
        <v>1000693</v>
      </c>
      <c r="T67" s="60">
        <v>0.05</v>
      </c>
      <c r="U67" s="60">
        <v>9.1499999999999998E-2</v>
      </c>
      <c r="V67" s="249">
        <v>18884.311408926234</v>
      </c>
      <c r="W67" s="249">
        <v>906538.44390990259</v>
      </c>
      <c r="X67" s="249">
        <v>94154.556090097409</v>
      </c>
      <c r="Y67" s="249">
        <v>203100.6448687854</v>
      </c>
      <c r="Z67" s="249">
        <v>119276.33635822905</v>
      </c>
      <c r="AA67" s="249">
        <v>83824.308510556351</v>
      </c>
      <c r="AB67" s="249">
        <v>65908.189263068183</v>
      </c>
      <c r="AC67" s="249">
        <v>83824.308510556351</v>
      </c>
      <c r="AD67" s="249">
        <v>226520.24062567193</v>
      </c>
      <c r="AE67" s="249">
        <v>132365.68453557417</v>
      </c>
      <c r="AF67" s="249">
        <v>3.4924596548080444E-10</v>
      </c>
      <c r="AG67" s="61"/>
      <c r="AH67" s="74">
        <v>60</v>
      </c>
      <c r="AI67" s="60" t="s">
        <v>80</v>
      </c>
      <c r="AK67" s="249">
        <f t="shared" si="1"/>
        <v>28246.366827029226</v>
      </c>
    </row>
    <row r="68" spans="2:37" s="60" customFormat="1">
      <c r="B68" s="73">
        <v>42978</v>
      </c>
      <c r="C68" s="73">
        <v>42978</v>
      </c>
      <c r="D68" s="271">
        <v>42978</v>
      </c>
      <c r="E68" s="272">
        <v>10042462</v>
      </c>
      <c r="F68" s="273" t="s">
        <v>1053</v>
      </c>
      <c r="G68" s="273" t="s">
        <v>1784</v>
      </c>
      <c r="H68" s="60">
        <v>143982815</v>
      </c>
      <c r="I68" s="60">
        <v>98</v>
      </c>
      <c r="J68" s="60" t="s">
        <v>1957</v>
      </c>
      <c r="K68" s="60" t="s">
        <v>1780</v>
      </c>
      <c r="L68" s="62">
        <v>41803</v>
      </c>
      <c r="M68" s="62">
        <v>43617</v>
      </c>
      <c r="N68" s="60">
        <v>60</v>
      </c>
      <c r="O68" s="60">
        <v>38</v>
      </c>
      <c r="P68" s="60">
        <v>60</v>
      </c>
      <c r="Q68" s="60">
        <v>38</v>
      </c>
      <c r="R68" s="60">
        <v>38</v>
      </c>
      <c r="S68" s="249">
        <v>170708</v>
      </c>
      <c r="T68" s="60">
        <v>0.05</v>
      </c>
      <c r="U68" s="60">
        <v>9.1499999999999998E-2</v>
      </c>
      <c r="V68" s="249">
        <v>3221.4705529018188</v>
      </c>
      <c r="W68" s="249">
        <v>154646.19486992678</v>
      </c>
      <c r="X68" s="249">
        <v>16061.805130073219</v>
      </c>
      <c r="Y68" s="249">
        <v>32789.137084545539</v>
      </c>
      <c r="Z68" s="249">
        <v>19294.580000484741</v>
      </c>
      <c r="AA68" s="249">
        <v>13494.557084060798</v>
      </c>
      <c r="AB68" s="249">
        <v>10172.476582379706</v>
      </c>
      <c r="AC68" s="249">
        <v>13494.557084060798</v>
      </c>
      <c r="AD68" s="249">
        <v>38642.038304182439</v>
      </c>
      <c r="AE68" s="249">
        <v>22580.233174109104</v>
      </c>
      <c r="AF68" s="249">
        <v>1.1641532182693481E-10</v>
      </c>
      <c r="AG68" s="61"/>
      <c r="AH68" s="74">
        <v>60</v>
      </c>
      <c r="AI68" s="60" t="s">
        <v>80</v>
      </c>
      <c r="AK68" s="249">
        <f t="shared" si="1"/>
        <v>5889.3285476935125</v>
      </c>
    </row>
    <row r="69" spans="2:37" s="60" customFormat="1">
      <c r="B69" s="73">
        <v>42978</v>
      </c>
      <c r="C69" s="73">
        <v>42978</v>
      </c>
      <c r="D69" s="271">
        <v>42978</v>
      </c>
      <c r="E69" s="272">
        <v>10041616</v>
      </c>
      <c r="F69" s="273" t="s">
        <v>1053</v>
      </c>
      <c r="G69" s="273" t="s">
        <v>1784</v>
      </c>
      <c r="H69" s="60">
        <v>143983102</v>
      </c>
      <c r="I69" s="60">
        <v>98</v>
      </c>
      <c r="J69" s="60" t="s">
        <v>2256</v>
      </c>
      <c r="K69" s="60" t="s">
        <v>1780</v>
      </c>
      <c r="L69" s="62">
        <v>41543</v>
      </c>
      <c r="M69" s="62">
        <v>44105</v>
      </c>
      <c r="N69" s="60">
        <v>84</v>
      </c>
      <c r="O69" s="60">
        <v>46</v>
      </c>
      <c r="P69" s="60">
        <v>60</v>
      </c>
      <c r="Q69" s="60">
        <v>46</v>
      </c>
      <c r="R69" s="60">
        <v>46</v>
      </c>
      <c r="S69" s="249">
        <v>677516</v>
      </c>
      <c r="T69" s="60">
        <v>0.05</v>
      </c>
      <c r="U69" s="60">
        <v>9.1499999999999998E-2</v>
      </c>
      <c r="V69" s="249">
        <v>12785.562733555713</v>
      </c>
      <c r="W69" s="249">
        <v>613768.95847583772</v>
      </c>
      <c r="X69" s="249">
        <v>63747.041524162283</v>
      </c>
      <c r="Y69" s="249">
        <v>143531.51773187536</v>
      </c>
      <c r="Z69" s="249">
        <v>84146.215769167175</v>
      </c>
      <c r="AA69" s="249">
        <v>59385.301962708181</v>
      </c>
      <c r="AB69" s="249">
        <v>48872.73183519108</v>
      </c>
      <c r="AC69" s="249">
        <v>59385.301962708181</v>
      </c>
      <c r="AD69" s="249">
        <v>153364.80553750531</v>
      </c>
      <c r="AE69" s="249">
        <v>89617.764013342792</v>
      </c>
      <c r="AF69" s="249">
        <v>2.3283064365386963E-10</v>
      </c>
      <c r="AG69" s="61"/>
      <c r="AH69" s="74">
        <v>60</v>
      </c>
      <c r="AI69" s="60" t="s">
        <v>80</v>
      </c>
      <c r="AK69" s="249">
        <f t="shared" si="1"/>
        <v>14874.309688971203</v>
      </c>
    </row>
    <row r="70" spans="2:37" s="60" customFormat="1">
      <c r="B70" s="73">
        <v>42978</v>
      </c>
      <c r="C70" s="73">
        <v>42978</v>
      </c>
      <c r="D70" s="271">
        <v>42978</v>
      </c>
      <c r="E70" s="272">
        <v>10041628</v>
      </c>
      <c r="F70" s="273" t="s">
        <v>1053</v>
      </c>
      <c r="G70" s="273" t="s">
        <v>1784</v>
      </c>
      <c r="H70" s="60">
        <v>143984001</v>
      </c>
      <c r="I70" s="60">
        <v>98</v>
      </c>
      <c r="J70" s="60" t="s">
        <v>2364</v>
      </c>
      <c r="K70" s="60" t="s">
        <v>1780</v>
      </c>
      <c r="L70" s="62">
        <v>41960</v>
      </c>
      <c r="M70" s="62">
        <v>43800</v>
      </c>
      <c r="N70" s="60">
        <v>60</v>
      </c>
      <c r="O70" s="60">
        <v>32</v>
      </c>
      <c r="P70" s="60">
        <v>60</v>
      </c>
      <c r="Q70" s="60">
        <v>32</v>
      </c>
      <c r="R70" s="60">
        <v>32</v>
      </c>
      <c r="S70" s="249">
        <v>407492</v>
      </c>
      <c r="T70" s="60">
        <v>0.05</v>
      </c>
      <c r="U70" s="60">
        <v>9.1499999999999998E-2</v>
      </c>
      <c r="V70" s="249">
        <v>7689.8767400653041</v>
      </c>
      <c r="W70" s="249">
        <v>369151.34170593182</v>
      </c>
      <c r="X70" s="249">
        <v>38340.658294068184</v>
      </c>
      <c r="Y70" s="249">
        <v>70148.285239779303</v>
      </c>
      <c r="Z70" s="249">
        <v>41416.878986085445</v>
      </c>
      <c r="AA70" s="249">
        <v>28731.406253693858</v>
      </c>
      <c r="AB70" s="249">
        <v>20448.351090169697</v>
      </c>
      <c r="AC70" s="249">
        <v>28731.406253693858</v>
      </c>
      <c r="AD70" s="249">
        <v>92241.262697986676</v>
      </c>
      <c r="AE70" s="249">
        <v>53900.60440391826</v>
      </c>
      <c r="AF70" s="249">
        <v>2.3283064365386963E-10</v>
      </c>
      <c r="AG70" s="61"/>
      <c r="AH70" s="74">
        <v>60</v>
      </c>
      <c r="AI70" s="60" t="s">
        <v>80</v>
      </c>
      <c r="AK70" s="249">
        <f t="shared" ref="AK70:AK97" si="2">IF((X70-AB70)&lt;0,0,(X70-AB70))</f>
        <v>17892.307203898486</v>
      </c>
    </row>
    <row r="71" spans="2:37" s="60" customFormat="1">
      <c r="B71" s="73">
        <v>42978</v>
      </c>
      <c r="C71" s="73">
        <v>42978</v>
      </c>
      <c r="D71" s="271">
        <v>42978</v>
      </c>
      <c r="E71" s="272">
        <v>10041503</v>
      </c>
      <c r="F71" s="273" t="s">
        <v>1053</v>
      </c>
      <c r="G71" s="273" t="s">
        <v>1784</v>
      </c>
      <c r="H71" s="60">
        <v>143984818</v>
      </c>
      <c r="I71" s="60">
        <v>98</v>
      </c>
      <c r="J71" s="60" t="s">
        <v>2394</v>
      </c>
      <c r="K71" s="60" t="s">
        <v>1780</v>
      </c>
      <c r="L71" s="62">
        <v>41960</v>
      </c>
      <c r="M71" s="62">
        <v>43800</v>
      </c>
      <c r="N71" s="60">
        <v>60</v>
      </c>
      <c r="O71" s="60">
        <v>32</v>
      </c>
      <c r="P71" s="60">
        <v>60</v>
      </c>
      <c r="Q71" s="60">
        <v>32</v>
      </c>
      <c r="R71" s="60">
        <v>32</v>
      </c>
      <c r="S71" s="249">
        <v>407548</v>
      </c>
      <c r="T71" s="60">
        <v>0.05</v>
      </c>
      <c r="U71" s="60">
        <v>9.1499999999999998E-2</v>
      </c>
      <c r="V71" s="249">
        <v>7690.933529149368</v>
      </c>
      <c r="W71" s="249">
        <v>369202.07270221028</v>
      </c>
      <c r="X71" s="249">
        <v>38345.92729778972</v>
      </c>
      <c r="Y71" s="249">
        <v>70157.92543878546</v>
      </c>
      <c r="Z71" s="249">
        <v>41422.570742545009</v>
      </c>
      <c r="AA71" s="249">
        <v>28735.354696240451</v>
      </c>
      <c r="AB71" s="249">
        <v>20451.161225487849</v>
      </c>
      <c r="AC71" s="249">
        <v>28735.354696240451</v>
      </c>
      <c r="AD71" s="249">
        <v>92253.939046751941</v>
      </c>
      <c r="AE71" s="249">
        <v>53908.011748962104</v>
      </c>
      <c r="AF71" s="249">
        <v>1.1641532182693481E-10</v>
      </c>
      <c r="AG71" s="61"/>
      <c r="AH71" s="74">
        <v>60</v>
      </c>
      <c r="AI71" s="60" t="s">
        <v>80</v>
      </c>
      <c r="AK71" s="249">
        <f t="shared" si="2"/>
        <v>17894.766072301871</v>
      </c>
    </row>
    <row r="72" spans="2:37" s="60" customFormat="1">
      <c r="B72" s="73">
        <v>42978</v>
      </c>
      <c r="C72" s="73">
        <v>42978</v>
      </c>
      <c r="D72" s="271">
        <v>42978</v>
      </c>
      <c r="E72" s="272">
        <v>10041604</v>
      </c>
      <c r="F72" s="273" t="s">
        <v>1053</v>
      </c>
      <c r="G72" s="273" t="s">
        <v>1784</v>
      </c>
      <c r="H72" s="60">
        <v>143984869</v>
      </c>
      <c r="I72" s="60">
        <v>98</v>
      </c>
      <c r="J72" s="60" t="s">
        <v>2398</v>
      </c>
      <c r="K72" s="60" t="s">
        <v>1780</v>
      </c>
      <c r="L72" s="62">
        <v>41984</v>
      </c>
      <c r="M72" s="62">
        <v>43800</v>
      </c>
      <c r="N72" s="60">
        <v>60</v>
      </c>
      <c r="O72" s="60">
        <v>32</v>
      </c>
      <c r="P72" s="60">
        <v>60</v>
      </c>
      <c r="Q72" s="60">
        <v>32</v>
      </c>
      <c r="R72" s="60">
        <v>32</v>
      </c>
      <c r="S72" s="249">
        <v>400388</v>
      </c>
      <c r="T72" s="60">
        <v>0.05</v>
      </c>
      <c r="U72" s="60">
        <v>9.1499999999999998E-2</v>
      </c>
      <c r="V72" s="249">
        <v>7555.8154962582503</v>
      </c>
      <c r="W72" s="249">
        <v>362715.7524637407</v>
      </c>
      <c r="X72" s="249">
        <v>37672.247536259296</v>
      </c>
      <c r="Y72" s="249">
        <v>68925.357137280575</v>
      </c>
      <c r="Z72" s="249">
        <v>40694.839023786422</v>
      </c>
      <c r="AA72" s="249">
        <v>28230.518113494152</v>
      </c>
      <c r="AB72" s="249">
        <v>20091.865352671626</v>
      </c>
      <c r="AC72" s="249">
        <v>28230.518113494152</v>
      </c>
      <c r="AD72" s="249">
        <v>90633.177311754553</v>
      </c>
      <c r="AE72" s="249">
        <v>52960.929775494966</v>
      </c>
      <c r="AF72" s="249">
        <v>2.9103830456733704E-10</v>
      </c>
      <c r="AG72" s="61"/>
      <c r="AH72" s="74">
        <v>60</v>
      </c>
      <c r="AI72" s="60" t="s">
        <v>80</v>
      </c>
      <c r="AK72" s="249">
        <f t="shared" si="2"/>
        <v>17580.38218358767</v>
      </c>
    </row>
    <row r="73" spans="2:37" s="60" customFormat="1">
      <c r="B73" s="73">
        <v>42978</v>
      </c>
      <c r="C73" s="73">
        <v>42978</v>
      </c>
      <c r="D73" s="271">
        <v>42978</v>
      </c>
      <c r="E73" s="272">
        <v>10041483</v>
      </c>
      <c r="F73" s="273" t="s">
        <v>1053</v>
      </c>
      <c r="G73" s="273" t="s">
        <v>1784</v>
      </c>
      <c r="H73" s="60">
        <v>143985520</v>
      </c>
      <c r="I73" s="60">
        <v>98</v>
      </c>
      <c r="J73" s="60" t="s">
        <v>1870</v>
      </c>
      <c r="K73" s="60" t="s">
        <v>1780</v>
      </c>
      <c r="L73" s="62">
        <v>42174</v>
      </c>
      <c r="M73" s="62">
        <v>44013</v>
      </c>
      <c r="N73" s="60">
        <v>60</v>
      </c>
      <c r="O73" s="60">
        <v>25</v>
      </c>
      <c r="P73" s="60">
        <v>60</v>
      </c>
      <c r="Q73" s="60">
        <v>25</v>
      </c>
      <c r="R73" s="60">
        <v>25</v>
      </c>
      <c r="S73" s="249">
        <v>228992</v>
      </c>
      <c r="T73" s="60">
        <v>0.05</v>
      </c>
      <c r="U73" s="60">
        <v>9.1499999999999998E-2</v>
      </c>
      <c r="V73" s="249">
        <v>4321.361534609352</v>
      </c>
      <c r="W73" s="249">
        <v>207446.29106810619</v>
      </c>
      <c r="X73" s="249">
        <v>21545.708931893809</v>
      </c>
      <c r="Y73" s="249">
        <v>32895.436850098573</v>
      </c>
      <c r="Z73" s="249">
        <v>19506.706842209562</v>
      </c>
      <c r="AA73" s="249">
        <v>13388.730007889011</v>
      </c>
      <c r="AB73" s="249">
        <v>8977.3787216224209</v>
      </c>
      <c r="AC73" s="249">
        <v>13388.730007889011</v>
      </c>
      <c r="AD73" s="249">
        <v>51835.401008455025</v>
      </c>
      <c r="AE73" s="249">
        <v>30289.692076561128</v>
      </c>
      <c r="AF73" s="249">
        <v>8.7311491370201111E-11</v>
      </c>
      <c r="AG73" s="61"/>
      <c r="AH73" s="74">
        <v>60</v>
      </c>
      <c r="AI73" s="60" t="s">
        <v>80</v>
      </c>
      <c r="AK73" s="249">
        <f t="shared" si="2"/>
        <v>12568.330210271388</v>
      </c>
    </row>
    <row r="74" spans="2:37" s="60" customFormat="1">
      <c r="B74" s="73">
        <v>42978</v>
      </c>
      <c r="C74" s="73">
        <v>42978</v>
      </c>
      <c r="D74" s="271">
        <v>42978</v>
      </c>
      <c r="E74" s="272">
        <v>10041529</v>
      </c>
      <c r="F74" s="273" t="s">
        <v>1053</v>
      </c>
      <c r="G74" s="273" t="s">
        <v>1784</v>
      </c>
      <c r="H74" s="60">
        <v>143985857</v>
      </c>
      <c r="I74" s="60">
        <v>98</v>
      </c>
      <c r="J74" s="60" t="s">
        <v>2616</v>
      </c>
      <c r="K74" s="60" t="s">
        <v>1780</v>
      </c>
      <c r="L74" s="62">
        <v>42332</v>
      </c>
      <c r="M74" s="62">
        <v>44166</v>
      </c>
      <c r="N74" s="60">
        <v>60</v>
      </c>
      <c r="O74" s="60">
        <v>20</v>
      </c>
      <c r="P74" s="60">
        <v>60</v>
      </c>
      <c r="Q74" s="60">
        <v>20</v>
      </c>
      <c r="R74" s="60">
        <v>20</v>
      </c>
      <c r="S74" s="249">
        <v>234080</v>
      </c>
      <c r="T74" s="60">
        <v>0.05</v>
      </c>
      <c r="U74" s="60">
        <v>9.1499999999999998E-2</v>
      </c>
      <c r="V74" s="249">
        <v>4417.3783713900793</v>
      </c>
      <c r="W74" s="249">
        <v>212055.56444427007</v>
      </c>
      <c r="X74" s="249">
        <v>22024.435555729928</v>
      </c>
      <c r="Y74" s="249">
        <v>28089.535134261714</v>
      </c>
      <c r="Z74" s="249">
        <v>16712.367923982441</v>
      </c>
      <c r="AA74" s="249">
        <v>11377.167210279273</v>
      </c>
      <c r="AB74" s="249">
        <v>7341.4785185766423</v>
      </c>
      <c r="AC74" s="249">
        <v>11377.167210279273</v>
      </c>
      <c r="AD74" s="249">
        <v>52987.137839134812</v>
      </c>
      <c r="AE74" s="249">
        <v>30962.702283404797</v>
      </c>
      <c r="AF74" s="249">
        <v>8.7311491370201111E-11</v>
      </c>
      <c r="AG74" s="61"/>
      <c r="AH74" s="74">
        <v>60</v>
      </c>
      <c r="AI74" s="60" t="s">
        <v>80</v>
      </c>
      <c r="AK74" s="249">
        <f t="shared" si="2"/>
        <v>14682.957037153286</v>
      </c>
    </row>
    <row r="75" spans="2:37" s="60" customFormat="1">
      <c r="B75" s="73">
        <v>42978</v>
      </c>
      <c r="C75" s="73">
        <v>42978</v>
      </c>
      <c r="D75" s="271">
        <v>42978</v>
      </c>
      <c r="E75" s="272">
        <v>10041746</v>
      </c>
      <c r="F75" s="273" t="s">
        <v>1053</v>
      </c>
      <c r="G75" s="273" t="s">
        <v>1784</v>
      </c>
      <c r="H75" s="60">
        <v>143985881</v>
      </c>
      <c r="I75" s="60">
        <v>98</v>
      </c>
      <c r="J75" s="60" t="s">
        <v>2212</v>
      </c>
      <c r="K75" s="60" t="s">
        <v>1780</v>
      </c>
      <c r="L75" s="62">
        <v>42191</v>
      </c>
      <c r="M75" s="62">
        <v>44013</v>
      </c>
      <c r="N75" s="60">
        <v>60</v>
      </c>
      <c r="O75" s="60">
        <v>25</v>
      </c>
      <c r="P75" s="60">
        <v>60</v>
      </c>
      <c r="Q75" s="60">
        <v>25</v>
      </c>
      <c r="R75" s="60">
        <v>25</v>
      </c>
      <c r="S75" s="249">
        <v>170519</v>
      </c>
      <c r="T75" s="60">
        <v>0.05</v>
      </c>
      <c r="U75" s="60">
        <v>9.1499999999999998E-2</v>
      </c>
      <c r="V75" s="249">
        <v>3217.9038897431005</v>
      </c>
      <c r="W75" s="249">
        <v>154474.97775748672</v>
      </c>
      <c r="X75" s="249">
        <v>16044.022242513282</v>
      </c>
      <c r="Y75" s="249">
        <v>24495.602450050479</v>
      </c>
      <c r="Z75" s="249">
        <v>14525.678381894264</v>
      </c>
      <c r="AA75" s="249">
        <v>9969.9240681562151</v>
      </c>
      <c r="AB75" s="249">
        <v>6685.0092677138673</v>
      </c>
      <c r="AC75" s="249">
        <v>9969.9240681562151</v>
      </c>
      <c r="AD75" s="249">
        <v>38599.255627099395</v>
      </c>
      <c r="AE75" s="249">
        <v>22555.233384586027</v>
      </c>
      <c r="AF75" s="249">
        <v>8.7311491370201111E-11</v>
      </c>
      <c r="AG75" s="61"/>
      <c r="AH75" s="74">
        <v>60</v>
      </c>
      <c r="AI75" s="60" t="s">
        <v>80</v>
      </c>
      <c r="AK75" s="249">
        <f t="shared" si="2"/>
        <v>9359.0129747994142</v>
      </c>
    </row>
    <row r="76" spans="2:37" s="60" customFormat="1">
      <c r="B76" s="73">
        <v>42978</v>
      </c>
      <c r="C76" s="73">
        <v>42978</v>
      </c>
      <c r="D76" s="271">
        <v>42978</v>
      </c>
      <c r="E76" s="272">
        <v>10041527</v>
      </c>
      <c r="F76" s="273" t="s">
        <v>1053</v>
      </c>
      <c r="G76" s="273" t="s">
        <v>1784</v>
      </c>
      <c r="H76" s="60">
        <v>143986497</v>
      </c>
      <c r="I76" s="60">
        <v>98</v>
      </c>
      <c r="J76" s="60" t="s">
        <v>2338</v>
      </c>
      <c r="K76" s="60" t="s">
        <v>1780</v>
      </c>
      <c r="L76" s="62">
        <v>42220</v>
      </c>
      <c r="M76" s="62">
        <v>44044</v>
      </c>
      <c r="N76" s="60">
        <v>60</v>
      </c>
      <c r="O76" s="60">
        <v>24</v>
      </c>
      <c r="P76" s="60">
        <v>60</v>
      </c>
      <c r="Q76" s="60">
        <v>24</v>
      </c>
      <c r="R76" s="60">
        <v>24</v>
      </c>
      <c r="S76" s="249">
        <v>170212</v>
      </c>
      <c r="T76" s="60">
        <v>0.05</v>
      </c>
      <c r="U76" s="60">
        <v>9.1499999999999998E-2</v>
      </c>
      <c r="V76" s="249">
        <v>3212.1104210143894</v>
      </c>
      <c r="W76" s="249">
        <v>154196.86318860264</v>
      </c>
      <c r="X76" s="249">
        <v>16015.136811397359</v>
      </c>
      <c r="Y76" s="249">
        <v>23682.983290898315</v>
      </c>
      <c r="Z76" s="249">
        <v>14052.966902302338</v>
      </c>
      <c r="AA76" s="249">
        <v>9630.0163885959773</v>
      </c>
      <c r="AB76" s="249">
        <v>6406.0547245589441</v>
      </c>
      <c r="AC76" s="249">
        <v>9630.0163885959773</v>
      </c>
      <c r="AD76" s="249">
        <v>38529.762072260812</v>
      </c>
      <c r="AE76" s="249">
        <v>22514.625260863366</v>
      </c>
      <c r="AF76" s="249">
        <v>8.7311491370201111E-11</v>
      </c>
      <c r="AG76" s="61"/>
      <c r="AH76" s="74">
        <v>60</v>
      </c>
      <c r="AI76" s="60" t="s">
        <v>80</v>
      </c>
      <c r="AK76" s="249">
        <f t="shared" si="2"/>
        <v>9609.0820868384144</v>
      </c>
    </row>
    <row r="77" spans="2:37" s="60" customFormat="1">
      <c r="B77" s="73">
        <v>42978</v>
      </c>
      <c r="C77" s="73">
        <v>42978</v>
      </c>
      <c r="D77" s="271">
        <v>42978</v>
      </c>
      <c r="E77" s="272">
        <v>10041483</v>
      </c>
      <c r="F77" s="273" t="s">
        <v>1053</v>
      </c>
      <c r="G77" s="273" t="s">
        <v>1784</v>
      </c>
      <c r="H77" s="60">
        <v>143989755</v>
      </c>
      <c r="I77" s="60">
        <v>99</v>
      </c>
      <c r="J77" s="60" t="s">
        <v>2422</v>
      </c>
      <c r="K77" s="60" t="s">
        <v>1335</v>
      </c>
      <c r="L77" s="62">
        <v>40728</v>
      </c>
      <c r="M77" s="62">
        <v>45839</v>
      </c>
      <c r="N77" s="60">
        <v>168</v>
      </c>
      <c r="O77" s="60">
        <v>73</v>
      </c>
      <c r="P77" s="60">
        <v>168</v>
      </c>
      <c r="Q77" s="60">
        <v>73</v>
      </c>
      <c r="R77" s="60">
        <v>73</v>
      </c>
      <c r="S77" s="249">
        <v>1000006</v>
      </c>
      <c r="T77" s="60">
        <v>0.03</v>
      </c>
      <c r="U77" s="60">
        <v>8.1500000000000003E-2</v>
      </c>
      <c r="V77" s="249">
        <v>7296.997701820359</v>
      </c>
      <c r="W77" s="249">
        <v>729806.37341716222</v>
      </c>
      <c r="X77" s="249">
        <v>270199.62658283778</v>
      </c>
      <c r="Y77" s="249">
        <v>312466.02169520769</v>
      </c>
      <c r="Z77" s="249">
        <v>149035.7343767006</v>
      </c>
      <c r="AA77" s="249">
        <v>163430.28731850709</v>
      </c>
      <c r="AB77" s="249">
        <v>117408.17107468547</v>
      </c>
      <c r="AC77" s="249">
        <v>163430.28731850709</v>
      </c>
      <c r="AD77" s="249">
        <v>496089.24048866937</v>
      </c>
      <c r="AE77" s="249">
        <v>225889.6139058203</v>
      </c>
      <c r="AF77" s="249">
        <v>1.1292286217212677E-8</v>
      </c>
      <c r="AG77" s="61"/>
      <c r="AH77" s="74">
        <v>168</v>
      </c>
      <c r="AI77" s="60" t="s">
        <v>80</v>
      </c>
      <c r="AK77" s="249">
        <f t="shared" si="2"/>
        <v>152791.45550815231</v>
      </c>
    </row>
    <row r="78" spans="2:37" s="60" customFormat="1">
      <c r="B78" s="73">
        <v>42978</v>
      </c>
      <c r="C78" s="73">
        <v>42978</v>
      </c>
      <c r="D78" s="271">
        <v>42978</v>
      </c>
      <c r="E78" s="272">
        <v>10041616</v>
      </c>
      <c r="F78" s="273" t="s">
        <v>1053</v>
      </c>
      <c r="G78" s="273" t="s">
        <v>1784</v>
      </c>
      <c r="H78" s="60">
        <v>143989925</v>
      </c>
      <c r="I78" s="60">
        <v>99</v>
      </c>
      <c r="J78" s="60" t="s">
        <v>2424</v>
      </c>
      <c r="K78" s="60" t="s">
        <v>1335</v>
      </c>
      <c r="L78" s="62">
        <v>40729</v>
      </c>
      <c r="M78" s="62">
        <v>45474</v>
      </c>
      <c r="N78" s="60">
        <v>156</v>
      </c>
      <c r="O78" s="60">
        <v>73</v>
      </c>
      <c r="P78" s="60">
        <v>156</v>
      </c>
      <c r="Q78" s="60">
        <v>73</v>
      </c>
      <c r="R78" s="60">
        <v>73</v>
      </c>
      <c r="S78" s="249">
        <v>2100085</v>
      </c>
      <c r="T78" s="60">
        <v>0.03</v>
      </c>
      <c r="U78" s="60">
        <v>8.1500000000000003E-2</v>
      </c>
      <c r="V78" s="249">
        <v>16273.999772226705</v>
      </c>
      <c r="W78" s="249">
        <v>1562608.7205085088</v>
      </c>
      <c r="X78" s="249">
        <v>537476.27949149115</v>
      </c>
      <c r="Y78" s="249">
        <v>655315.1449631009</v>
      </c>
      <c r="Z78" s="249">
        <v>306359.87422041874</v>
      </c>
      <c r="AA78" s="249">
        <v>348955.27074268216</v>
      </c>
      <c r="AB78" s="249">
        <v>251511.33591589009</v>
      </c>
      <c r="AC78" s="249">
        <v>348955.27074268216</v>
      </c>
      <c r="AD78" s="249">
        <v>976135.24395888136</v>
      </c>
      <c r="AE78" s="249">
        <v>438658.96446736623</v>
      </c>
      <c r="AF78" s="249">
        <v>2.3981556296348572E-8</v>
      </c>
      <c r="AG78" s="61"/>
      <c r="AH78" s="74">
        <v>156</v>
      </c>
      <c r="AI78" s="60" t="s">
        <v>80</v>
      </c>
      <c r="AK78" s="249">
        <f t="shared" si="2"/>
        <v>285964.94357560109</v>
      </c>
    </row>
    <row r="79" spans="2:37" s="60" customFormat="1">
      <c r="B79" s="73">
        <v>42978</v>
      </c>
      <c r="C79" s="73">
        <v>42978</v>
      </c>
      <c r="D79" s="271">
        <v>42978</v>
      </c>
      <c r="E79" s="272">
        <v>10041746</v>
      </c>
      <c r="F79" s="273" t="s">
        <v>1053</v>
      </c>
      <c r="G79" s="273" t="s">
        <v>1784</v>
      </c>
      <c r="H79" s="60">
        <v>143996328</v>
      </c>
      <c r="I79" s="60">
        <v>98</v>
      </c>
      <c r="J79" s="60" t="s">
        <v>2453</v>
      </c>
      <c r="K79" s="60" t="s">
        <v>1337</v>
      </c>
      <c r="L79" s="62">
        <v>40863</v>
      </c>
      <c r="M79" s="62">
        <v>43405</v>
      </c>
      <c r="N79" s="60">
        <v>84</v>
      </c>
      <c r="O79" s="60">
        <v>69</v>
      </c>
      <c r="P79" s="60">
        <v>60</v>
      </c>
      <c r="Q79" s="60">
        <v>60</v>
      </c>
      <c r="R79" s="60">
        <v>69</v>
      </c>
      <c r="S79" s="249">
        <v>550381</v>
      </c>
      <c r="T79" s="60">
        <v>0.05</v>
      </c>
      <c r="U79" s="60">
        <v>9.9000000000000005E-2</v>
      </c>
      <c r="V79" s="249">
        <v>10386.368444224383</v>
      </c>
      <c r="W79" s="249">
        <v>489972.17373767158</v>
      </c>
      <c r="X79" s="249">
        <v>60408.826262328424</v>
      </c>
      <c r="Y79" s="249">
        <v>133209.9329157985</v>
      </c>
      <c r="Z79" s="249">
        <v>72801.106653462979</v>
      </c>
      <c r="AA79" s="249">
        <v>60408.826262335526</v>
      </c>
      <c r="AB79" s="249">
        <v>69470.150201677694</v>
      </c>
      <c r="AC79" s="249">
        <v>60408.826262335526</v>
      </c>
      <c r="AD79" s="249">
        <v>133209.9329157985</v>
      </c>
      <c r="AE79" s="249">
        <v>72801.106653462979</v>
      </c>
      <c r="AF79" s="249">
        <v>7.1013346314430237E-9</v>
      </c>
      <c r="AG79" s="61"/>
      <c r="AH79" s="74">
        <v>60</v>
      </c>
      <c r="AI79" s="60" t="s">
        <v>80</v>
      </c>
      <c r="AK79" s="249">
        <f t="shared" si="2"/>
        <v>0</v>
      </c>
    </row>
    <row r="80" spans="2:37" s="60" customFormat="1">
      <c r="B80" s="73">
        <v>42978</v>
      </c>
      <c r="C80" s="73">
        <v>42978</v>
      </c>
      <c r="D80" s="271">
        <v>42978</v>
      </c>
      <c r="E80" s="272">
        <v>10042339</v>
      </c>
      <c r="F80" s="273" t="s">
        <v>1053</v>
      </c>
      <c r="G80" s="273" t="s">
        <v>1784</v>
      </c>
      <c r="H80" s="60">
        <v>143997820</v>
      </c>
      <c r="I80" s="60">
        <v>98</v>
      </c>
      <c r="J80" s="60" t="s">
        <v>2408</v>
      </c>
      <c r="K80" s="60" t="s">
        <v>1338</v>
      </c>
      <c r="L80" s="62">
        <v>41072</v>
      </c>
      <c r="M80" s="62">
        <v>43617</v>
      </c>
      <c r="N80" s="60">
        <v>84</v>
      </c>
      <c r="O80" s="60">
        <v>62</v>
      </c>
      <c r="P80" s="60">
        <v>60</v>
      </c>
      <c r="Q80" s="60">
        <v>60</v>
      </c>
      <c r="R80" s="60">
        <v>62</v>
      </c>
      <c r="S80" s="249">
        <v>350437</v>
      </c>
      <c r="T80" s="60">
        <v>0.05</v>
      </c>
      <c r="U80" s="60">
        <v>9.4E-2</v>
      </c>
      <c r="V80" s="249">
        <v>6613.1785045062597</v>
      </c>
      <c r="W80" s="249">
        <v>315619.26108774194</v>
      </c>
      <c r="X80" s="249">
        <v>34817.738912258064</v>
      </c>
      <c r="Y80" s="249">
        <v>81171.449182635057</v>
      </c>
      <c r="Z80" s="249">
        <v>46353.710270375595</v>
      </c>
      <c r="AA80" s="249">
        <v>34817.738912259461</v>
      </c>
      <c r="AB80" s="249">
        <v>35978.330209333333</v>
      </c>
      <c r="AC80" s="249">
        <v>34817.738912259461</v>
      </c>
      <c r="AD80" s="249">
        <v>81171.449182635057</v>
      </c>
      <c r="AE80" s="249">
        <v>46353.710270375595</v>
      </c>
      <c r="AF80" s="249">
        <v>1.3969838619232178E-9</v>
      </c>
      <c r="AG80" s="61"/>
      <c r="AH80" s="74">
        <v>60</v>
      </c>
      <c r="AI80" s="60" t="s">
        <v>80</v>
      </c>
      <c r="AK80" s="249">
        <f t="shared" si="2"/>
        <v>0</v>
      </c>
    </row>
    <row r="81" spans="2:37" s="60" customFormat="1">
      <c r="B81" s="73">
        <v>42978</v>
      </c>
      <c r="C81" s="73">
        <v>42978</v>
      </c>
      <c r="D81" s="271">
        <v>42978</v>
      </c>
      <c r="E81" s="272">
        <v>10041587</v>
      </c>
      <c r="F81" s="273" t="s">
        <v>1053</v>
      </c>
      <c r="G81" s="273" t="s">
        <v>1784</v>
      </c>
      <c r="H81" s="60">
        <v>143999084</v>
      </c>
      <c r="I81" s="60">
        <v>99</v>
      </c>
      <c r="J81" s="60" t="s">
        <v>2497</v>
      </c>
      <c r="K81" s="60" t="s">
        <v>1336</v>
      </c>
      <c r="L81" s="62">
        <v>41087</v>
      </c>
      <c r="M81" s="62">
        <v>44013</v>
      </c>
      <c r="N81" s="60">
        <v>96</v>
      </c>
      <c r="O81" s="60">
        <v>61</v>
      </c>
      <c r="P81" s="60">
        <v>96</v>
      </c>
      <c r="Q81" s="60">
        <v>61</v>
      </c>
      <c r="R81" s="60">
        <v>61</v>
      </c>
      <c r="S81" s="249">
        <v>363345</v>
      </c>
      <c r="T81" s="60">
        <v>0.03</v>
      </c>
      <c r="U81" s="60">
        <v>7.6499999999999999E-2</v>
      </c>
      <c r="V81" s="249">
        <v>4261.8813129773953</v>
      </c>
      <c r="W81" s="249">
        <v>305304.71361802035</v>
      </c>
      <c r="X81" s="249">
        <v>58040.286381979648</v>
      </c>
      <c r="Y81" s="249">
        <v>87987.299900621001</v>
      </c>
      <c r="Z81" s="249">
        <v>39285.289385817363</v>
      </c>
      <c r="AA81" s="249">
        <v>48702.010514803638</v>
      </c>
      <c r="AB81" s="249">
        <v>36879.765305216235</v>
      </c>
      <c r="AC81" s="249">
        <v>48702.010514803638</v>
      </c>
      <c r="AD81" s="249">
        <v>103835.89242781076</v>
      </c>
      <c r="AE81" s="249">
        <v>45795.606045829947</v>
      </c>
      <c r="AF81" s="249">
        <v>1.1641532182693481E-9</v>
      </c>
      <c r="AG81" s="61"/>
      <c r="AH81" s="74">
        <v>96</v>
      </c>
      <c r="AI81" s="60" t="s">
        <v>80</v>
      </c>
      <c r="AK81" s="249">
        <f t="shared" si="2"/>
        <v>21160.521076763413</v>
      </c>
    </row>
    <row r="82" spans="2:37" s="60" customFormat="1">
      <c r="B82" s="73">
        <v>42978</v>
      </c>
      <c r="C82" s="73">
        <v>42978</v>
      </c>
      <c r="D82" s="271">
        <v>42978</v>
      </c>
      <c r="E82" s="272">
        <v>10041855</v>
      </c>
      <c r="F82" s="273" t="s">
        <v>1053</v>
      </c>
      <c r="G82" s="273" t="s">
        <v>1784</v>
      </c>
      <c r="H82" s="60">
        <v>283050580</v>
      </c>
      <c r="I82" s="60">
        <v>98</v>
      </c>
      <c r="J82" s="60" t="s">
        <v>2523</v>
      </c>
      <c r="K82" s="60" t="s">
        <v>1780</v>
      </c>
      <c r="L82" s="62">
        <v>42053</v>
      </c>
      <c r="M82" s="62">
        <v>43871</v>
      </c>
      <c r="N82" s="60">
        <v>60</v>
      </c>
      <c r="O82" s="60">
        <v>29</v>
      </c>
      <c r="P82" s="60">
        <v>60</v>
      </c>
      <c r="Q82" s="60">
        <v>29</v>
      </c>
      <c r="R82" s="60">
        <v>29</v>
      </c>
      <c r="S82" s="249">
        <v>160533</v>
      </c>
      <c r="T82" s="60">
        <v>0.05</v>
      </c>
      <c r="U82" s="60">
        <v>9.1499999999999998E-2</v>
      </c>
      <c r="V82" s="249">
        <v>3029.4557505740077</v>
      </c>
      <c r="W82" s="249">
        <v>145428.55402824681</v>
      </c>
      <c r="X82" s="249">
        <v>15104.445971753186</v>
      </c>
      <c r="Y82" s="249">
        <v>25783.27302343076</v>
      </c>
      <c r="Z82" s="249">
        <v>15250.552716597536</v>
      </c>
      <c r="AA82" s="249">
        <v>10532.720306833224</v>
      </c>
      <c r="AB82" s="249">
        <v>7300.4822196807063</v>
      </c>
      <c r="AC82" s="249">
        <v>10532.720306833224</v>
      </c>
      <c r="AD82" s="249">
        <v>36338.791006193729</v>
      </c>
      <c r="AE82" s="249">
        <v>21234.345034440455</v>
      </c>
      <c r="AF82" s="249">
        <v>8.7311491370201111E-11</v>
      </c>
      <c r="AG82" s="61"/>
      <c r="AH82" s="74">
        <v>60</v>
      </c>
      <c r="AI82" s="60" t="s">
        <v>80</v>
      </c>
      <c r="AK82" s="249">
        <f t="shared" si="2"/>
        <v>7803.96375207248</v>
      </c>
    </row>
    <row r="83" spans="2:37" s="60" customFormat="1">
      <c r="B83" s="73">
        <v>42978</v>
      </c>
      <c r="C83" s="73">
        <v>42978</v>
      </c>
      <c r="D83" s="271">
        <v>42978</v>
      </c>
      <c r="E83" s="272">
        <v>10041623</v>
      </c>
      <c r="F83" s="273" t="s">
        <v>1053</v>
      </c>
      <c r="G83" s="273" t="s">
        <v>1784</v>
      </c>
      <c r="H83" s="60">
        <v>141941976</v>
      </c>
      <c r="I83" s="60">
        <v>98</v>
      </c>
      <c r="J83" s="60" t="s">
        <v>2620</v>
      </c>
      <c r="K83" s="60" t="s">
        <v>2612</v>
      </c>
      <c r="L83" s="62">
        <v>42362</v>
      </c>
      <c r="M83" s="62">
        <v>43101</v>
      </c>
      <c r="N83" s="60">
        <v>24</v>
      </c>
      <c r="O83" s="60">
        <v>19</v>
      </c>
      <c r="P83" s="60">
        <v>24</v>
      </c>
      <c r="Q83" s="60">
        <v>19</v>
      </c>
      <c r="R83" s="60">
        <v>19</v>
      </c>
      <c r="S83" s="249">
        <v>114699</v>
      </c>
      <c r="T83" s="60">
        <v>0.05</v>
      </c>
      <c r="U83" s="60">
        <v>8.8999999999999996E-2</v>
      </c>
      <c r="V83" s="249">
        <v>5032.0045311079166</v>
      </c>
      <c r="W83" s="249">
        <v>110256.9822080092</v>
      </c>
      <c r="X83" s="249">
        <v>4442.0177919908019</v>
      </c>
      <c r="Y83" s="249">
        <v>9960.8620584278833</v>
      </c>
      <c r="Z83" s="249">
        <v>5757.6408144750167</v>
      </c>
      <c r="AA83" s="249">
        <v>4203.2212439528666</v>
      </c>
      <c r="AB83" s="249">
        <v>3516.5974186593849</v>
      </c>
      <c r="AC83" s="249">
        <v>4203.2212439528666</v>
      </c>
      <c r="AD83" s="249">
        <v>10511.126538580385</v>
      </c>
      <c r="AE83" s="249">
        <v>6069.1087465900055</v>
      </c>
      <c r="AF83" s="249">
        <v>-4.220055416226387E-10</v>
      </c>
      <c r="AG83" s="61"/>
      <c r="AH83" s="74">
        <v>24</v>
      </c>
      <c r="AI83" s="60" t="s">
        <v>80</v>
      </c>
      <c r="AK83" s="249">
        <f t="shared" si="2"/>
        <v>925.42037333141707</v>
      </c>
    </row>
    <row r="84" spans="2:37" s="60" customFormat="1">
      <c r="B84" s="73">
        <v>42978</v>
      </c>
      <c r="C84" s="73">
        <v>42978</v>
      </c>
      <c r="D84" s="271">
        <v>42978</v>
      </c>
      <c r="E84" s="272">
        <v>10042340</v>
      </c>
      <c r="F84" s="273" t="s">
        <v>1053</v>
      </c>
      <c r="G84" s="273" t="s">
        <v>1784</v>
      </c>
      <c r="H84" s="60">
        <v>143986713</v>
      </c>
      <c r="I84" s="60">
        <v>98</v>
      </c>
      <c r="J84" s="60" t="s">
        <v>1945</v>
      </c>
      <c r="K84" s="60" t="s">
        <v>2612</v>
      </c>
      <c r="L84" s="62">
        <v>42368</v>
      </c>
      <c r="M84" s="62">
        <v>44197</v>
      </c>
      <c r="N84" s="60">
        <v>60</v>
      </c>
      <c r="O84" s="60">
        <v>19</v>
      </c>
      <c r="P84" s="60">
        <v>60</v>
      </c>
      <c r="Q84" s="60">
        <v>19</v>
      </c>
      <c r="R84" s="60">
        <v>19</v>
      </c>
      <c r="S84" s="249">
        <v>101689</v>
      </c>
      <c r="T84" s="60">
        <v>0.05</v>
      </c>
      <c r="U84" s="60">
        <v>8.8999999999999996E-2</v>
      </c>
      <c r="V84" s="249">
        <v>1918.996878025828</v>
      </c>
      <c r="W84" s="249">
        <v>92661.045254421013</v>
      </c>
      <c r="X84" s="249">
        <v>9027.9547455789871</v>
      </c>
      <c r="Y84" s="249">
        <v>11427.658159401475</v>
      </c>
      <c r="Z84" s="249">
        <v>6959.4033800587713</v>
      </c>
      <c r="AA84" s="249">
        <v>4468.2547793427038</v>
      </c>
      <c r="AB84" s="249">
        <v>2858.852336100013</v>
      </c>
      <c r="AC84" s="249">
        <v>4468.2547793427038</v>
      </c>
      <c r="AD84" s="249">
        <v>22478.767427128332</v>
      </c>
      <c r="AE84" s="249">
        <v>13450.81268154968</v>
      </c>
      <c r="AF84" s="249">
        <v>-3.3469405025243759E-10</v>
      </c>
      <c r="AG84" s="61"/>
      <c r="AH84" s="74">
        <v>60</v>
      </c>
      <c r="AI84" s="60" t="s">
        <v>80</v>
      </c>
      <c r="AK84" s="249">
        <f t="shared" si="2"/>
        <v>6169.1024094789736</v>
      </c>
    </row>
    <row r="85" spans="2:37" s="60" customFormat="1">
      <c r="B85" s="73">
        <v>42978</v>
      </c>
      <c r="C85" s="73">
        <v>42978</v>
      </c>
      <c r="D85" s="271">
        <v>42978</v>
      </c>
      <c r="E85" s="272">
        <v>10042339</v>
      </c>
      <c r="F85" s="273" t="s">
        <v>1053</v>
      </c>
      <c r="G85" s="273" t="s">
        <v>1784</v>
      </c>
      <c r="H85" s="60">
        <v>143985571</v>
      </c>
      <c r="I85" s="60">
        <v>98</v>
      </c>
      <c r="J85" s="60" t="s">
        <v>2408</v>
      </c>
      <c r="K85" s="60" t="s">
        <v>2612</v>
      </c>
      <c r="L85" s="62">
        <v>42482</v>
      </c>
      <c r="M85" s="62">
        <v>43952</v>
      </c>
      <c r="N85" s="60">
        <v>48</v>
      </c>
      <c r="O85" s="60">
        <v>15</v>
      </c>
      <c r="P85" s="60">
        <v>48</v>
      </c>
      <c r="Q85" s="60">
        <v>15</v>
      </c>
      <c r="R85" s="60">
        <v>15</v>
      </c>
      <c r="S85" s="249">
        <v>234938</v>
      </c>
      <c r="T85" s="60">
        <v>0.05</v>
      </c>
      <c r="U85" s="60">
        <v>8.8999999999999996E-2</v>
      </c>
      <c r="V85" s="249">
        <v>5410.4561729005518</v>
      </c>
      <c r="W85" s="249">
        <v>217833.41423864977</v>
      </c>
      <c r="X85" s="249">
        <v>17104.58576135023</v>
      </c>
      <c r="Y85" s="249">
        <v>21181.594893125082</v>
      </c>
      <c r="Z85" s="249">
        <v>12709.375053713433</v>
      </c>
      <c r="AA85" s="249">
        <v>8472.2198394116494</v>
      </c>
      <c r="AB85" s="249">
        <v>5345.183050421947</v>
      </c>
      <c r="AC85" s="249">
        <v>8472.2198394116494</v>
      </c>
      <c r="AD85" s="249">
        <v>41868.482060575945</v>
      </c>
      <c r="AE85" s="249">
        <v>24763.896299226501</v>
      </c>
      <c r="AF85" s="249">
        <v>-7.8580342233181E-10</v>
      </c>
      <c r="AG85" s="61"/>
      <c r="AH85" s="74">
        <v>48</v>
      </c>
      <c r="AI85" s="60" t="s">
        <v>80</v>
      </c>
      <c r="AK85" s="249">
        <f t="shared" si="2"/>
        <v>11759.402710928283</v>
      </c>
    </row>
    <row r="86" spans="2:37" s="60" customFormat="1">
      <c r="B86" s="73">
        <v>42978</v>
      </c>
      <c r="C86" s="73">
        <v>42978</v>
      </c>
      <c r="D86" s="271">
        <v>42978</v>
      </c>
      <c r="E86" s="272">
        <v>10041628</v>
      </c>
      <c r="F86" s="273" t="s">
        <v>1053</v>
      </c>
      <c r="G86" s="273" t="s">
        <v>1784</v>
      </c>
      <c r="H86" s="60">
        <v>143987655</v>
      </c>
      <c r="I86" s="60">
        <v>98</v>
      </c>
      <c r="J86" s="60" t="s">
        <v>2364</v>
      </c>
      <c r="K86" s="60" t="s">
        <v>2612</v>
      </c>
      <c r="L86" s="62">
        <v>42578</v>
      </c>
      <c r="M86" s="62">
        <v>45139</v>
      </c>
      <c r="N86" s="60">
        <v>84</v>
      </c>
      <c r="O86" s="60">
        <v>12</v>
      </c>
      <c r="P86" s="60">
        <v>60</v>
      </c>
      <c r="Q86" s="60">
        <v>12</v>
      </c>
      <c r="R86" s="60">
        <v>12</v>
      </c>
      <c r="S86" s="249">
        <v>1065136</v>
      </c>
      <c r="T86" s="60">
        <v>0.05</v>
      </c>
      <c r="U86" s="60">
        <v>8.8999999999999996E-2</v>
      </c>
      <c r="V86" s="249">
        <v>20100.430318647232</v>
      </c>
      <c r="W86" s="249">
        <v>970573.17013750738</v>
      </c>
      <c r="X86" s="249">
        <v>94562.829862492625</v>
      </c>
      <c r="Y86" s="249">
        <v>79906.706215656013</v>
      </c>
      <c r="Z86" s="249">
        <v>48889.263883958949</v>
      </c>
      <c r="AA86" s="249">
        <v>31017.442331697064</v>
      </c>
      <c r="AB86" s="249">
        <v>18912.565972498527</v>
      </c>
      <c r="AC86" s="249">
        <v>31017.442331697064</v>
      </c>
      <c r="AD86" s="249">
        <v>235452.64898132288</v>
      </c>
      <c r="AE86" s="249">
        <v>140889.81911883387</v>
      </c>
      <c r="AF86" s="249">
        <v>-3.6088749766349792E-9</v>
      </c>
      <c r="AG86" s="61"/>
      <c r="AH86" s="74">
        <v>60</v>
      </c>
      <c r="AI86" s="60" t="s">
        <v>80</v>
      </c>
      <c r="AK86" s="249">
        <f t="shared" si="2"/>
        <v>75650.263889994094</v>
      </c>
    </row>
    <row r="87" spans="2:37" s="60" customFormat="1">
      <c r="B87" s="73">
        <v>42978</v>
      </c>
      <c r="C87" s="73">
        <v>42978</v>
      </c>
      <c r="D87" s="271">
        <v>42978</v>
      </c>
      <c r="E87" s="272">
        <v>10041527</v>
      </c>
      <c r="F87" s="273" t="s">
        <v>1053</v>
      </c>
      <c r="G87" s="273" t="s">
        <v>1784</v>
      </c>
      <c r="H87" s="60">
        <v>143987701</v>
      </c>
      <c r="I87" s="60">
        <v>98</v>
      </c>
      <c r="J87" s="60" t="s">
        <v>2338</v>
      </c>
      <c r="K87" s="60" t="s">
        <v>2673</v>
      </c>
      <c r="L87" s="62">
        <v>42705</v>
      </c>
      <c r="M87" s="62">
        <v>44531</v>
      </c>
      <c r="N87" s="60">
        <v>60</v>
      </c>
      <c r="O87" s="60">
        <v>8</v>
      </c>
      <c r="P87" s="60">
        <v>60</v>
      </c>
      <c r="Q87" s="60">
        <v>8</v>
      </c>
      <c r="R87" s="60">
        <v>8</v>
      </c>
      <c r="S87" s="249">
        <v>200277</v>
      </c>
      <c r="T87" s="60">
        <v>0.05</v>
      </c>
      <c r="U87" s="60">
        <v>8.5000000000000006E-2</v>
      </c>
      <c r="V87" s="249">
        <v>3779.4740605215779</v>
      </c>
      <c r="W87" s="249">
        <v>184216.03536550616</v>
      </c>
      <c r="X87" s="249">
        <v>16060.964634493837</v>
      </c>
      <c r="Y87" s="249">
        <v>9941.0960452908257</v>
      </c>
      <c r="Z87" s="249">
        <v>6329.4400910128352</v>
      </c>
      <c r="AA87" s="249">
        <v>3611.6559542779905</v>
      </c>
      <c r="AB87" s="249">
        <v>2141.4619512658451</v>
      </c>
      <c r="AC87" s="249">
        <v>3611.6559542779905</v>
      </c>
      <c r="AD87" s="249">
        <v>42552.408265789127</v>
      </c>
      <c r="AE87" s="249">
        <v>26491.443631294678</v>
      </c>
      <c r="AF87" s="249">
        <v>6.1118043959140778E-10</v>
      </c>
      <c r="AG87" s="61"/>
      <c r="AH87" s="74">
        <v>60</v>
      </c>
      <c r="AI87" s="60" t="s">
        <v>80</v>
      </c>
      <c r="AK87" s="249">
        <f t="shared" si="2"/>
        <v>13919.502683227993</v>
      </c>
    </row>
    <row r="88" spans="2:37" s="60" customFormat="1">
      <c r="B88" s="73">
        <v>42978</v>
      </c>
      <c r="C88" s="73">
        <v>42978</v>
      </c>
      <c r="D88" s="271">
        <v>42978</v>
      </c>
      <c r="E88" s="272">
        <v>10041822</v>
      </c>
      <c r="F88" s="273" t="s">
        <v>1053</v>
      </c>
      <c r="G88" s="273" t="s">
        <v>1784</v>
      </c>
      <c r="H88" s="60">
        <v>283050092</v>
      </c>
      <c r="I88" s="60">
        <v>99</v>
      </c>
      <c r="J88" s="60" t="s">
        <v>2518</v>
      </c>
      <c r="K88" s="60" t="s">
        <v>1331</v>
      </c>
      <c r="L88" s="62">
        <v>39428</v>
      </c>
      <c r="M88" s="62">
        <v>44918</v>
      </c>
      <c r="N88" s="60">
        <v>180</v>
      </c>
      <c r="O88" s="60">
        <v>116</v>
      </c>
      <c r="P88" s="60">
        <v>180</v>
      </c>
      <c r="Q88" s="60">
        <v>116</v>
      </c>
      <c r="R88" s="60">
        <v>116</v>
      </c>
      <c r="S88" s="249">
        <v>1479333</v>
      </c>
      <c r="T88" s="60">
        <v>0.03</v>
      </c>
      <c r="U88" s="60">
        <v>8.6499999999999994E-2</v>
      </c>
      <c r="V88" s="249">
        <v>10216.002096573598</v>
      </c>
      <c r="W88" s="249">
        <v>1028230.3485778786</v>
      </c>
      <c r="X88" s="249">
        <v>451102.65142212145</v>
      </c>
      <c r="Y88" s="249">
        <v>679101.08697221032</v>
      </c>
      <c r="Z88" s="249">
        <v>309227.63689335366</v>
      </c>
      <c r="AA88" s="249">
        <v>369873.45007885667</v>
      </c>
      <c r="AB88" s="249">
        <v>290710.5975831449</v>
      </c>
      <c r="AC88" s="249">
        <v>369873.45007885667</v>
      </c>
      <c r="AD88" s="249">
        <v>810650.02880535903</v>
      </c>
      <c r="AE88" s="249">
        <v>359547.37738324772</v>
      </c>
      <c r="AF88" s="249">
        <v>-1.0128132998943329E-8</v>
      </c>
      <c r="AG88" s="61"/>
      <c r="AH88" s="74">
        <v>180</v>
      </c>
      <c r="AI88" s="60" t="s">
        <v>80</v>
      </c>
      <c r="AK88" s="249">
        <f t="shared" si="2"/>
        <v>160392.05383897654</v>
      </c>
    </row>
    <row r="89" spans="2:37" s="60" customFormat="1">
      <c r="B89" s="73">
        <v>42978</v>
      </c>
      <c r="C89" s="73">
        <v>42978</v>
      </c>
      <c r="D89" s="271">
        <v>42978</v>
      </c>
      <c r="E89" s="272">
        <v>10041855</v>
      </c>
      <c r="F89" s="273" t="s">
        <v>1053</v>
      </c>
      <c r="G89" s="273" t="s">
        <v>1784</v>
      </c>
      <c r="H89" s="60">
        <v>283050262</v>
      </c>
      <c r="I89" s="60">
        <v>99</v>
      </c>
      <c r="J89" s="60" t="s">
        <v>2521</v>
      </c>
      <c r="K89" s="60" t="s">
        <v>1331</v>
      </c>
      <c r="L89" s="62">
        <v>39653</v>
      </c>
      <c r="M89" s="62">
        <v>44765</v>
      </c>
      <c r="N89" s="60">
        <v>168</v>
      </c>
      <c r="O89" s="60">
        <v>108</v>
      </c>
      <c r="P89" s="60">
        <v>168</v>
      </c>
      <c r="Q89" s="60">
        <v>108</v>
      </c>
      <c r="R89" s="60">
        <v>108</v>
      </c>
      <c r="S89" s="249">
        <v>1000006</v>
      </c>
      <c r="T89" s="60">
        <v>0.03</v>
      </c>
      <c r="U89" s="60">
        <v>8.6499999999999994E-2</v>
      </c>
      <c r="V89" s="249">
        <v>7296.997701820359</v>
      </c>
      <c r="W89" s="249">
        <v>709424.01452669606</v>
      </c>
      <c r="X89" s="249">
        <v>290581.98547330394</v>
      </c>
      <c r="Y89" s="249">
        <v>433065.87012158439</v>
      </c>
      <c r="Z89" s="249">
        <v>194164.87793810142</v>
      </c>
      <c r="AA89" s="249">
        <v>238900.99218348297</v>
      </c>
      <c r="AB89" s="249">
        <v>186802.70494712397</v>
      </c>
      <c r="AC89" s="249">
        <v>238900.99218348297</v>
      </c>
      <c r="AD89" s="249">
        <v>516471.59937911702</v>
      </c>
      <c r="AE89" s="249">
        <v>225889.6139058203</v>
      </c>
      <c r="AF89" s="249">
        <v>-7.2177499532699585E-9</v>
      </c>
      <c r="AG89" s="61"/>
      <c r="AH89" s="74">
        <v>168</v>
      </c>
      <c r="AI89" s="60" t="s">
        <v>80</v>
      </c>
      <c r="AK89" s="249">
        <f t="shared" si="2"/>
        <v>103779.28052617997</v>
      </c>
    </row>
    <row r="90" spans="2:37" s="60" customFormat="1">
      <c r="B90" s="73">
        <v>42978</v>
      </c>
      <c r="C90" s="73">
        <v>42978</v>
      </c>
      <c r="D90" s="271">
        <v>42978</v>
      </c>
      <c r="E90" s="272">
        <v>10041549</v>
      </c>
      <c r="F90" s="273" t="s">
        <v>1053</v>
      </c>
      <c r="G90" s="273" t="s">
        <v>1784</v>
      </c>
      <c r="H90" s="60">
        <v>143987965</v>
      </c>
      <c r="I90" s="60">
        <v>98</v>
      </c>
      <c r="J90" s="60" t="s">
        <v>2187</v>
      </c>
      <c r="K90" s="60" t="s">
        <v>2673</v>
      </c>
      <c r="L90" s="62">
        <v>42843</v>
      </c>
      <c r="M90" s="62">
        <v>44682</v>
      </c>
      <c r="N90" s="60">
        <v>60</v>
      </c>
      <c r="O90" s="60">
        <v>3</v>
      </c>
      <c r="P90" s="60">
        <v>60</v>
      </c>
      <c r="Q90" s="60">
        <v>3</v>
      </c>
      <c r="R90" s="60">
        <v>3</v>
      </c>
      <c r="S90" s="249">
        <v>228801</v>
      </c>
      <c r="T90" s="60">
        <v>0.05</v>
      </c>
      <c r="U90" s="60">
        <v>8.5000000000000006E-2</v>
      </c>
      <c r="V90" s="249">
        <v>4317.7571289833459</v>
      </c>
      <c r="W90" s="249">
        <v>210452.58870296227</v>
      </c>
      <c r="X90" s="249">
        <v>18348.411297037732</v>
      </c>
      <c r="Y90" s="249">
        <v>4411.9008266036471</v>
      </c>
      <c r="Z90" s="249">
        <v>2817.8988445747054</v>
      </c>
      <c r="AA90" s="249">
        <v>1594.0019820289417</v>
      </c>
      <c r="AB90" s="249">
        <v>917.42056485188664</v>
      </c>
      <c r="AC90" s="249">
        <v>1594.0019820289417</v>
      </c>
      <c r="AD90" s="249">
        <v>48612.839036039135</v>
      </c>
      <c r="AE90" s="249">
        <v>30264.427739000763</v>
      </c>
      <c r="AF90" s="249">
        <v>6.4028427004814148E-10</v>
      </c>
      <c r="AG90" s="61"/>
      <c r="AH90" s="74">
        <v>60</v>
      </c>
      <c r="AI90" s="60" t="s">
        <v>80</v>
      </c>
      <c r="AK90" s="249">
        <f t="shared" si="2"/>
        <v>17430.990732185845</v>
      </c>
    </row>
    <row r="91" spans="2:37" s="60" customFormat="1">
      <c r="B91" s="73">
        <v>42978</v>
      </c>
      <c r="C91" s="73">
        <v>42978</v>
      </c>
      <c r="D91" s="271">
        <v>42978</v>
      </c>
      <c r="E91" s="272">
        <v>10041492</v>
      </c>
      <c r="F91" s="273" t="s">
        <v>1053</v>
      </c>
      <c r="G91" s="273" t="s">
        <v>1784</v>
      </c>
      <c r="H91" s="60">
        <v>143988244</v>
      </c>
      <c r="I91" s="60">
        <v>98</v>
      </c>
      <c r="J91" s="60" t="s">
        <v>1914</v>
      </c>
      <c r="K91" s="60" t="s">
        <v>2673</v>
      </c>
      <c r="L91" s="62">
        <v>42914</v>
      </c>
      <c r="M91" s="62">
        <v>43647</v>
      </c>
      <c r="N91" s="60">
        <v>24</v>
      </c>
      <c r="O91" s="60">
        <v>1</v>
      </c>
      <c r="P91" s="60">
        <v>24</v>
      </c>
      <c r="Q91" s="60">
        <v>1</v>
      </c>
      <c r="R91" s="60">
        <v>1</v>
      </c>
      <c r="S91" s="249">
        <v>364444</v>
      </c>
      <c r="T91" s="60">
        <v>0.05</v>
      </c>
      <c r="U91" s="60">
        <v>8.5000000000000006E-2</v>
      </c>
      <c r="V91" s="249">
        <v>15988.66476024284</v>
      </c>
      <c r="W91" s="249">
        <v>351741.88485737774</v>
      </c>
      <c r="X91" s="249">
        <v>12702.115142622264</v>
      </c>
      <c r="Y91" s="249">
        <v>2491.5050177397607</v>
      </c>
      <c r="Z91" s="249">
        <v>1518.5166666666682</v>
      </c>
      <c r="AA91" s="249">
        <v>972.98835107309242</v>
      </c>
      <c r="AB91" s="249">
        <v>529.254797609261</v>
      </c>
      <c r="AC91" s="249">
        <v>972.98835107309242</v>
      </c>
      <c r="AD91" s="249">
        <v>31986.06938845152</v>
      </c>
      <c r="AE91" s="249">
        <v>19283.95424582815</v>
      </c>
      <c r="AF91" s="249">
        <v>1.1059455573558807E-9</v>
      </c>
      <c r="AG91" s="61"/>
      <c r="AH91" s="74">
        <v>24</v>
      </c>
      <c r="AI91" s="60" t="s">
        <v>80</v>
      </c>
      <c r="AK91" s="249">
        <f t="shared" si="2"/>
        <v>12172.860345013003</v>
      </c>
    </row>
    <row r="92" spans="2:37" s="60" customFormat="1">
      <c r="B92" s="73">
        <v>42978</v>
      </c>
      <c r="C92" s="73">
        <v>42978</v>
      </c>
      <c r="D92" s="271">
        <v>42978</v>
      </c>
      <c r="E92" s="272">
        <v>10041616</v>
      </c>
      <c r="F92" s="273" t="s">
        <v>1053</v>
      </c>
      <c r="G92" s="273" t="s">
        <v>1784</v>
      </c>
      <c r="H92" s="60">
        <v>143988570</v>
      </c>
      <c r="I92" s="60">
        <v>98</v>
      </c>
      <c r="J92" s="60" t="s">
        <v>2256</v>
      </c>
      <c r="K92" s="60" t="s">
        <v>2673</v>
      </c>
      <c r="L92" s="62">
        <v>42929</v>
      </c>
      <c r="M92" s="62">
        <v>44743</v>
      </c>
      <c r="N92" s="60">
        <v>60</v>
      </c>
      <c r="O92" s="60">
        <v>1</v>
      </c>
      <c r="P92" s="60">
        <v>60</v>
      </c>
      <c r="Q92" s="60">
        <v>1</v>
      </c>
      <c r="R92" s="60">
        <v>1</v>
      </c>
      <c r="S92" s="249">
        <v>180725</v>
      </c>
      <c r="T92" s="60">
        <v>0.05</v>
      </c>
      <c r="U92" s="60">
        <v>8.5000000000000006E-2</v>
      </c>
      <c r="V92" s="249">
        <v>3410.5037003138764</v>
      </c>
      <c r="W92" s="249">
        <v>166231.9836597867</v>
      </c>
      <c r="X92" s="249">
        <v>14493.016340213304</v>
      </c>
      <c r="Y92" s="249">
        <v>1177.4765509234894</v>
      </c>
      <c r="Z92" s="249">
        <v>753.02083333333394</v>
      </c>
      <c r="AA92" s="249">
        <v>424.45571759015547</v>
      </c>
      <c r="AB92" s="249">
        <v>241.55027233688841</v>
      </c>
      <c r="AC92" s="249">
        <v>424.45571759015547</v>
      </c>
      <c r="AD92" s="249">
        <v>38398.238359046401</v>
      </c>
      <c r="AE92" s="249">
        <v>23905.222018832603</v>
      </c>
      <c r="AF92" s="249">
        <v>4.9476511776447296E-10</v>
      </c>
      <c r="AG92" s="61"/>
      <c r="AH92" s="74">
        <v>60</v>
      </c>
      <c r="AI92" s="60" t="s">
        <v>80</v>
      </c>
      <c r="AK92" s="249">
        <f t="shared" si="2"/>
        <v>14251.466067876416</v>
      </c>
    </row>
    <row r="93" spans="2:37" s="60" customFormat="1">
      <c r="B93" s="73">
        <v>42978</v>
      </c>
      <c r="C93" s="73">
        <v>42978</v>
      </c>
      <c r="D93" s="271">
        <v>42978</v>
      </c>
      <c r="E93" s="272">
        <v>10042339</v>
      </c>
      <c r="F93" s="273" t="s">
        <v>1053</v>
      </c>
      <c r="G93" s="273" t="s">
        <v>1784</v>
      </c>
      <c r="H93" s="60">
        <v>143988821</v>
      </c>
      <c r="I93" s="60">
        <v>98</v>
      </c>
      <c r="J93" s="60" t="s">
        <v>2408</v>
      </c>
      <c r="K93" s="60" t="s">
        <v>2673</v>
      </c>
      <c r="L93" s="62">
        <v>42930</v>
      </c>
      <c r="M93" s="62">
        <v>43647</v>
      </c>
      <c r="N93" s="60">
        <v>24</v>
      </c>
      <c r="O93" s="60">
        <v>1</v>
      </c>
      <c r="P93" s="60">
        <v>24</v>
      </c>
      <c r="Q93" s="60">
        <v>1</v>
      </c>
      <c r="R93" s="60">
        <v>1</v>
      </c>
      <c r="S93" s="249">
        <v>170637</v>
      </c>
      <c r="T93" s="60">
        <v>0.05</v>
      </c>
      <c r="U93" s="60">
        <v>8.5000000000000006E-2</v>
      </c>
      <c r="V93" s="249">
        <v>7486.082330052237</v>
      </c>
      <c r="W93" s="249">
        <v>164689.71915138775</v>
      </c>
      <c r="X93" s="249">
        <v>5947.2808486122522</v>
      </c>
      <c r="Y93" s="249">
        <v>1166.55217732233</v>
      </c>
      <c r="Z93" s="249">
        <v>710.98750000000109</v>
      </c>
      <c r="AA93" s="249">
        <v>455.56467732232886</v>
      </c>
      <c r="AB93" s="249">
        <v>247.80336869217717</v>
      </c>
      <c r="AC93" s="249">
        <v>455.56467732232886</v>
      </c>
      <c r="AD93" s="249">
        <v>14976.256769866421</v>
      </c>
      <c r="AE93" s="249">
        <v>9028.9759212537028</v>
      </c>
      <c r="AF93" s="249">
        <v>4.6566128730773926E-10</v>
      </c>
      <c r="AG93" s="61"/>
      <c r="AH93" s="74">
        <v>24</v>
      </c>
      <c r="AI93" s="60" t="s">
        <v>80</v>
      </c>
      <c r="AK93" s="249">
        <f t="shared" si="2"/>
        <v>5699.477479920075</v>
      </c>
    </row>
    <row r="94" spans="2:37" s="60" customFormat="1" ht="13.8" thickBot="1">
      <c r="B94" s="209">
        <v>42978</v>
      </c>
      <c r="C94" s="209">
        <v>42978</v>
      </c>
      <c r="D94" s="277">
        <v>42978</v>
      </c>
      <c r="E94" s="278">
        <v>10041642</v>
      </c>
      <c r="F94" s="279" t="s">
        <v>1053</v>
      </c>
      <c r="G94" s="279" t="s">
        <v>1784</v>
      </c>
      <c r="H94" s="94">
        <v>143988589</v>
      </c>
      <c r="I94" s="94">
        <v>98</v>
      </c>
      <c r="J94" s="94" t="s">
        <v>2724</v>
      </c>
      <c r="K94" s="94" t="s">
        <v>2673</v>
      </c>
      <c r="L94" s="246">
        <v>42936</v>
      </c>
      <c r="M94" s="246">
        <v>44774</v>
      </c>
      <c r="N94" s="94">
        <v>60</v>
      </c>
      <c r="O94" s="94">
        <v>1</v>
      </c>
      <c r="P94" s="94">
        <v>60</v>
      </c>
      <c r="Q94" s="94">
        <v>1</v>
      </c>
      <c r="R94" s="94">
        <v>1</v>
      </c>
      <c r="S94" s="250">
        <v>61056</v>
      </c>
      <c r="T94" s="94">
        <v>0.05</v>
      </c>
      <c r="U94" s="94">
        <v>8.5000000000000006E-2</v>
      </c>
      <c r="V94" s="250">
        <v>1152.2020413687317</v>
      </c>
      <c r="W94" s="250">
        <v>56159.690105585483</v>
      </c>
      <c r="X94" s="250">
        <v>4896.3098944145167</v>
      </c>
      <c r="Y94" s="250">
        <v>397.79780491456415</v>
      </c>
      <c r="Z94" s="250">
        <v>254.40000000000032</v>
      </c>
      <c r="AA94" s="250">
        <v>143.39780491456384</v>
      </c>
      <c r="AB94" s="250">
        <v>81.605164906908612</v>
      </c>
      <c r="AC94" s="250">
        <v>143.39780491456384</v>
      </c>
      <c r="AD94" s="250">
        <v>12972.432376538607</v>
      </c>
      <c r="AE94" s="250">
        <v>8076.1224821239011</v>
      </c>
      <c r="AF94" s="250">
        <v>1.8917489796876907E-10</v>
      </c>
      <c r="AG94" s="85"/>
      <c r="AH94" s="95">
        <v>60</v>
      </c>
      <c r="AI94" s="94" t="s">
        <v>80</v>
      </c>
      <c r="AK94" s="249">
        <f t="shared" si="2"/>
        <v>4814.7047295076081</v>
      </c>
    </row>
    <row r="95" spans="2:37" s="60" customFormat="1">
      <c r="B95" s="73">
        <v>43008</v>
      </c>
      <c r="C95" s="73">
        <v>43008</v>
      </c>
      <c r="D95" s="73">
        <v>43008</v>
      </c>
      <c r="E95" s="208">
        <v>10041477</v>
      </c>
      <c r="F95" s="61" t="s">
        <v>1053</v>
      </c>
      <c r="G95" s="390" t="s">
        <v>1784</v>
      </c>
      <c r="H95" s="60">
        <v>143741583</v>
      </c>
      <c r="I95" s="60">
        <v>99</v>
      </c>
      <c r="J95" s="60" t="s">
        <v>2124</v>
      </c>
      <c r="K95" s="60" t="s">
        <v>1336</v>
      </c>
      <c r="L95" s="62">
        <v>41348</v>
      </c>
      <c r="M95" s="62">
        <v>45717</v>
      </c>
      <c r="N95" s="60">
        <v>144</v>
      </c>
      <c r="O95" s="60">
        <v>54</v>
      </c>
      <c r="P95" s="60">
        <v>144</v>
      </c>
      <c r="Q95" s="60">
        <v>54</v>
      </c>
      <c r="R95" s="60">
        <v>54</v>
      </c>
      <c r="S95" s="249">
        <v>949882</v>
      </c>
      <c r="T95" s="60">
        <v>0.03</v>
      </c>
      <c r="U95" s="60">
        <v>7.6499999999999999E-2</v>
      </c>
      <c r="V95" s="249">
        <v>7862.9967614628258</v>
      </c>
      <c r="W95" s="249">
        <v>739452.14831988234</v>
      </c>
      <c r="X95" s="249">
        <v>210429.85168011766</v>
      </c>
      <c r="Y95" s="249">
        <v>222379.65665632003</v>
      </c>
      <c r="Z95" s="249">
        <v>107721.07174564316</v>
      </c>
      <c r="AA95" s="249">
        <v>114658.58491067687</v>
      </c>
      <c r="AB95" s="249">
        <v>78911.194380044122</v>
      </c>
      <c r="AC95" s="249">
        <v>114658.58491067687</v>
      </c>
      <c r="AD95" s="249">
        <v>392819.38533076725</v>
      </c>
      <c r="AE95" s="249">
        <v>182389.53365064692</v>
      </c>
      <c r="AF95" s="249">
        <v>2.6775524020195007E-9</v>
      </c>
      <c r="AG95" s="61"/>
      <c r="AH95" s="74"/>
      <c r="AI95" s="60" t="s">
        <v>80</v>
      </c>
      <c r="AK95" s="249">
        <f t="shared" si="2"/>
        <v>131518.65730007354</v>
      </c>
    </row>
    <row r="96" spans="2:37" s="60" customFormat="1">
      <c r="B96" s="73">
        <v>43008</v>
      </c>
      <c r="C96" s="73">
        <v>43008</v>
      </c>
      <c r="D96" s="73">
        <v>43008</v>
      </c>
      <c r="E96" s="208">
        <v>10041659</v>
      </c>
      <c r="F96" s="61" t="s">
        <v>1053</v>
      </c>
      <c r="G96" s="390" t="s">
        <v>1784</v>
      </c>
      <c r="H96" s="60">
        <v>143982947</v>
      </c>
      <c r="I96" s="60">
        <v>98</v>
      </c>
      <c r="J96" s="60" t="s">
        <v>2314</v>
      </c>
      <c r="K96" s="60" t="s">
        <v>1780</v>
      </c>
      <c r="L96" s="62">
        <v>41744</v>
      </c>
      <c r="M96" s="62">
        <v>43556</v>
      </c>
      <c r="N96" s="60">
        <v>60</v>
      </c>
      <c r="O96" s="60">
        <v>41</v>
      </c>
      <c r="P96" s="60">
        <v>60</v>
      </c>
      <c r="Q96" s="60">
        <v>41</v>
      </c>
      <c r="R96" s="60">
        <v>41</v>
      </c>
      <c r="S96" s="249">
        <v>419800</v>
      </c>
      <c r="T96" s="60">
        <v>0.05</v>
      </c>
      <c r="U96" s="60">
        <v>9.1499999999999998E-2</v>
      </c>
      <c r="V96" s="249">
        <v>7922.1438837557907</v>
      </c>
      <c r="W96" s="249">
        <v>380301.28995943518</v>
      </c>
      <c r="X96" s="249">
        <v>39498.710040564823</v>
      </c>
      <c r="Y96" s="249">
        <v>84137.916592139314</v>
      </c>
      <c r="Z96" s="249">
        <v>49435.747294645407</v>
      </c>
      <c r="AA96" s="249">
        <v>34702.169297493907</v>
      </c>
      <c r="AB96" s="249">
        <v>26990.78519438596</v>
      </c>
      <c r="AC96" s="249">
        <v>34702.169297493907</v>
      </c>
      <c r="AD96" s="249">
        <v>95027.343065912486</v>
      </c>
      <c r="AE96" s="249">
        <v>55528.63302534743</v>
      </c>
      <c r="AF96" s="249">
        <v>2.3283064365386963E-10</v>
      </c>
      <c r="AG96" s="61"/>
      <c r="AH96" s="74"/>
      <c r="AI96" s="60" t="s">
        <v>80</v>
      </c>
      <c r="AK96" s="249">
        <f t="shared" si="2"/>
        <v>12507.924846178863</v>
      </c>
    </row>
    <row r="97" spans="2:37" s="60" customFormat="1">
      <c r="B97" s="73">
        <v>43008</v>
      </c>
      <c r="C97" s="73">
        <v>43008</v>
      </c>
      <c r="D97" s="73">
        <v>43008</v>
      </c>
      <c r="E97" s="208">
        <v>10041585</v>
      </c>
      <c r="F97" s="61" t="s">
        <v>1053</v>
      </c>
      <c r="G97" s="390" t="s">
        <v>1784</v>
      </c>
      <c r="H97" s="60">
        <v>283050432</v>
      </c>
      <c r="I97" s="60">
        <v>98</v>
      </c>
      <c r="J97" s="60" t="s">
        <v>2518</v>
      </c>
      <c r="K97" s="60" t="s">
        <v>1780</v>
      </c>
      <c r="L97" s="62">
        <v>41899</v>
      </c>
      <c r="M97" s="62">
        <v>43736</v>
      </c>
      <c r="N97" s="60">
        <v>60</v>
      </c>
      <c r="O97" s="60">
        <v>35</v>
      </c>
      <c r="P97" s="60">
        <v>60</v>
      </c>
      <c r="Q97" s="60">
        <v>35</v>
      </c>
      <c r="R97" s="60">
        <v>35</v>
      </c>
      <c r="S97" s="249">
        <v>122424</v>
      </c>
      <c r="T97" s="60">
        <v>0.05</v>
      </c>
      <c r="U97" s="60">
        <v>9.1499999999999998E-2</v>
      </c>
      <c r="V97" s="249">
        <v>2310.2919076343946</v>
      </c>
      <c r="W97" s="249">
        <v>110905.20515005691</v>
      </c>
      <c r="X97" s="249">
        <v>11518.794849943093</v>
      </c>
      <c r="Y97" s="249">
        <v>22359.931135025465</v>
      </c>
      <c r="Z97" s="249">
        <v>13178.972860778813</v>
      </c>
      <c r="AA97" s="249">
        <v>9180.9582742466519</v>
      </c>
      <c r="AB97" s="249">
        <v>6719.2969958001377</v>
      </c>
      <c r="AC97" s="249">
        <v>9180.9582742466519</v>
      </c>
      <c r="AD97" s="249">
        <v>27712.309308006807</v>
      </c>
      <c r="AE97" s="249">
        <v>16193.514458063684</v>
      </c>
      <c r="AF97" s="249">
        <v>2.9103830456733704E-11</v>
      </c>
      <c r="AG97" s="61"/>
      <c r="AH97" s="74"/>
      <c r="AI97" s="60" t="s">
        <v>80</v>
      </c>
      <c r="AK97" s="249">
        <f t="shared" si="2"/>
        <v>4799.4978541429555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2"/>
  <sheetViews>
    <sheetView workbookViewId="0">
      <selection activeCell="L5" sqref="L5"/>
    </sheetView>
  </sheetViews>
  <sheetFormatPr defaultRowHeight="13.2"/>
  <sheetData>
    <row r="2" spans="3:9" ht="174">
      <c r="C2" s="406" t="s">
        <v>1625</v>
      </c>
      <c r="D2" s="28" t="s">
        <v>969</v>
      </c>
      <c r="E2" s="28" t="s">
        <v>1626</v>
      </c>
      <c r="F2" s="29" t="s">
        <v>1635</v>
      </c>
      <c r="G2" s="29" t="s">
        <v>1636</v>
      </c>
      <c r="H2" s="31" t="s">
        <v>1637</v>
      </c>
      <c r="I2" s="407" t="s">
        <v>1785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Entries revised </vt:lpstr>
      <vt:lpstr>GL</vt:lpstr>
      <vt:lpstr>Summary</vt:lpstr>
      <vt:lpstr>Terminated loans</vt:lpstr>
      <vt:lpstr>Outstanding loans</vt:lpstr>
      <vt:lpstr>VELS scheme 2011</vt:lpstr>
      <vt:lpstr>VELS scheme 2017</vt:lpstr>
      <vt:lpstr>Sheet1</vt:lpstr>
      <vt:lpstr>'Entries revised '!Print_Area</vt:lpstr>
      <vt:lpstr>Summary!Print_Area</vt:lpstr>
    </vt:vector>
  </TitlesOfParts>
  <Company>Barclays Bank PLC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pasham</dc:creator>
  <cp:lastModifiedBy>Pravin Latchmudoo (MU)</cp:lastModifiedBy>
  <cp:lastPrinted>2020-03-03T13:54:22Z</cp:lastPrinted>
  <dcterms:created xsi:type="dcterms:W3CDTF">2010-02-25T13:52:22Z</dcterms:created>
  <dcterms:modified xsi:type="dcterms:W3CDTF">2020-12-01T18:35:03Z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1052706744</vt:i4>
  </property>
  <property fmtid="{D5CDD505-2E9C-101B-9397-08002B2CF9AE}" pid="3" name="_NewReviewCycle">
    <vt:lpwstr/>
  </property>
  <property fmtid="{D5CDD505-2E9C-101B-9397-08002B2CF9AE}" pid="4" name="_EmailSubject">
    <vt:lpwstr>Staff loan file</vt:lpwstr>
  </property>
  <property fmtid="{D5CDD505-2E9C-101B-9397-08002B2CF9AE}" pid="5" name="_AuthorEmail">
    <vt:lpwstr>Davina.Ramen@mauritius.bafrica.barclays.com</vt:lpwstr>
  </property>
  <property fmtid="{D5CDD505-2E9C-101B-9397-08002B2CF9AE}" pid="6" name="_AuthorEmailDisplayName">
    <vt:lpwstr>Ramen, Davina: BB Mauritius</vt:lpwstr>
  </property>
  <property fmtid="{D5CDD505-2E9C-101B-9397-08002B2CF9AE}" pid="7" name="_ReviewingToolsShownOnce">
    <vt:lpwstr/>
  </property>
  <property fmtid="{D5CDD505-2E9C-101B-9397-08002B2CF9AE}" pid="8" name="SV_QUERY_LIST_4F35BF76-6C0D-4D9B-82B2-816C12CF3733">
    <vt:lpwstr>empty_477D106A-C0D6-4607-AEBD-E2C9D60EA279</vt:lpwstr>
  </property>
  <property fmtid="{D5CDD505-2E9C-101B-9397-08002B2CF9AE}" pid="9" name="BExAnalyzer_OldName">
    <vt:lpwstr>0.3 Mauritius Mar 2017.xlsx</vt:lpwstr>
  </property>
  <property fmtid="{D5CDD505-2E9C-101B-9397-08002B2CF9AE}" pid="10" name="TitusGUID">
    <vt:lpwstr>2b45075d-2349-42e0-a946-679112380043</vt:lpwstr>
  </property>
  <property fmtid="{D5CDD505-2E9C-101B-9397-08002B2CF9AE}" pid="11" name="TitusClassification">
    <vt:lpwstr>TitusConfidential</vt:lpwstr>
  </property>
  <property fmtid="{D5CDD505-2E9C-101B-9397-08002B2CF9AE}" pid="12" name="TitusPCI">
    <vt:lpwstr>TitusPCIYes</vt:lpwstr>
  </property>
  <property fmtid="{D5CDD505-2E9C-101B-9397-08002B2CF9AE}" pid="13" name="TitusGDPR">
    <vt:lpwstr>TitusGDPRNo</vt:lpwstr>
  </property>
  <property fmtid="{D5CDD505-2E9C-101B-9397-08002B2CF9AE}" pid="14" name="TitusPOPI">
    <vt:lpwstr>TitusPOPINo</vt:lpwstr>
  </property>
  <property fmtid="{D5CDD505-2E9C-101B-9397-08002B2CF9AE}" pid="15" name="TitusPOPISpecial">
    <vt:lpwstr>TitusPOPISpecialNo</vt:lpwstr>
  </property>
</Properties>
</file>